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202300"/>
  <mc:AlternateContent xmlns:mc="http://schemas.openxmlformats.org/markup-compatibility/2006">
    <mc:Choice Requires="x15">
      <x15ac:absPath xmlns:x15ac="http://schemas.microsoft.com/office/spreadsheetml/2010/11/ac" url="C:\Users\f50056342\Desktop\computer science\NUR Project Lyne\break1\break\mois de may\"/>
    </mc:Choice>
  </mc:AlternateContent>
  <xr:revisionPtr revIDLastSave="0" documentId="13_ncr:1_{05A2706E-F826-40FB-B505-B0436C2243FE}" xr6:coauthVersionLast="47" xr6:coauthVersionMax="47" xr10:uidLastSave="{00000000-0000-0000-0000-000000000000}"/>
  <bookViews>
    <workbookView xWindow="-108" yWindow="-108" windowWidth="23256" windowHeight="14856" activeTab="1" xr2:uid="{95397E1F-072F-4659-9FA0-7BBFE3C6647A}"/>
  </bookViews>
  <sheets>
    <sheet name="RAPPORT" sheetId="28" r:id="rId1"/>
    <sheet name="daily break down" sheetId="1" r:id="rId2"/>
    <sheet name="Sheet1" sheetId="31" r:id="rId3"/>
    <sheet name="INCIDENT-05-03-2026" sheetId="30" r:id="rId4"/>
    <sheet name="Correspondance" sheetId="2"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s>
  <definedNames>
    <definedName name="_xlnm._FilterDatabase" localSheetId="1" hidden="1">'daily break down'!$A$2:$BG$2458</definedName>
    <definedName name="_xlnm._FilterDatabase" localSheetId="3" hidden="1">'INCIDENT-05-03-2026'!$A$1:$F$112</definedName>
  </definedNames>
  <calcPr calcId="191029"/>
  <pivotCaches>
    <pivotCache cacheId="3" r:id="rId1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3" i="31" l="1"/>
  <c r="P4" i="31"/>
  <c r="P5" i="31"/>
  <c r="P6" i="31"/>
  <c r="P7" i="31"/>
  <c r="P8" i="31"/>
  <c r="P9" i="31"/>
  <c r="P10" i="31"/>
  <c r="P11" i="31"/>
  <c r="P12" i="31"/>
  <c r="P13" i="31"/>
  <c r="P14" i="31"/>
  <c r="P15" i="31"/>
  <c r="P16" i="31"/>
  <c r="P17" i="31"/>
  <c r="P18" i="31"/>
  <c r="P19" i="31"/>
  <c r="P20" i="31"/>
  <c r="P21" i="31"/>
  <c r="P22" i="31"/>
  <c r="P23" i="31"/>
  <c r="P24" i="31"/>
  <c r="P25" i="31"/>
  <c r="P26" i="31"/>
  <c r="P27" i="31"/>
  <c r="P28" i="31"/>
  <c r="P29" i="31"/>
  <c r="P30" i="31"/>
  <c r="P31" i="31"/>
  <c r="P32" i="31"/>
  <c r="P33" i="31"/>
  <c r="P2" i="31"/>
  <c r="AL2458" i="1"/>
  <c r="AL2457" i="1"/>
  <c r="AL2456" i="1"/>
  <c r="AL2455" i="1"/>
  <c r="AL2454" i="1"/>
  <c r="AL2453" i="1"/>
  <c r="AL2452" i="1"/>
  <c r="AL2451" i="1"/>
  <c r="AL2450" i="1"/>
  <c r="AL2449" i="1"/>
  <c r="AL2448" i="1"/>
  <c r="AL2447" i="1"/>
  <c r="AL2446" i="1"/>
  <c r="AL2445" i="1"/>
  <c r="AL2444" i="1"/>
  <c r="AL2443" i="1"/>
  <c r="AL2442" i="1"/>
  <c r="AL2441" i="1"/>
  <c r="AL2440" i="1"/>
  <c r="AL2439" i="1"/>
  <c r="AL2438" i="1"/>
  <c r="AL2437" i="1"/>
  <c r="AL2436" i="1"/>
  <c r="AL2435" i="1"/>
  <c r="AL2434" i="1"/>
  <c r="AL2433" i="1"/>
  <c r="AL2432" i="1"/>
  <c r="AL2431" i="1"/>
  <c r="AL2430" i="1"/>
  <c r="AL2429" i="1"/>
  <c r="AL2428" i="1"/>
  <c r="AL2427" i="1"/>
  <c r="AL2426" i="1"/>
  <c r="AL2425" i="1"/>
  <c r="AL2424" i="1"/>
  <c r="AL2423" i="1"/>
  <c r="AL2422" i="1"/>
  <c r="AL2421" i="1"/>
  <c r="AL2420" i="1"/>
  <c r="AL2419" i="1"/>
  <c r="AL2418" i="1"/>
  <c r="AL2417" i="1"/>
  <c r="AL2416" i="1"/>
  <c r="AL2415" i="1"/>
  <c r="AL2414" i="1"/>
  <c r="AL2413" i="1"/>
  <c r="AL2412" i="1"/>
  <c r="AL2411" i="1"/>
  <c r="AL2410" i="1"/>
  <c r="AL2409" i="1"/>
  <c r="AL2408" i="1"/>
  <c r="AL2407" i="1"/>
  <c r="AL2406" i="1"/>
  <c r="AL2405" i="1"/>
  <c r="AL2404" i="1"/>
  <c r="AL2403" i="1"/>
  <c r="AL2402" i="1"/>
  <c r="AL2401" i="1"/>
  <c r="AL2400" i="1"/>
  <c r="AL2399" i="1"/>
  <c r="AL2398" i="1"/>
  <c r="AL2397" i="1"/>
  <c r="AL2396" i="1"/>
  <c r="AL2395" i="1"/>
  <c r="AL2394" i="1"/>
  <c r="AL2393" i="1"/>
  <c r="AL2392" i="1"/>
  <c r="AL2391" i="1"/>
  <c r="AL2390" i="1"/>
  <c r="AL2389" i="1"/>
  <c r="AL2388" i="1"/>
  <c r="AL2387" i="1"/>
  <c r="AL2386" i="1"/>
  <c r="AL2385" i="1"/>
  <c r="AL2384" i="1"/>
  <c r="AL2383" i="1"/>
  <c r="AL2382" i="1"/>
  <c r="AL2381" i="1"/>
  <c r="AL2380" i="1"/>
  <c r="AL2379" i="1"/>
  <c r="AL2378" i="1"/>
  <c r="AL2377" i="1"/>
  <c r="AL2376" i="1"/>
  <c r="AL2375" i="1"/>
  <c r="AL2374" i="1"/>
  <c r="AL2373" i="1"/>
  <c r="AL2370" i="1"/>
  <c r="AL2369" i="1"/>
  <c r="AL2368" i="1"/>
  <c r="AL2367" i="1"/>
  <c r="AL2366" i="1"/>
  <c r="AL2365" i="1"/>
  <c r="AL2364" i="1"/>
  <c r="AL2363" i="1"/>
  <c r="AL2362" i="1"/>
  <c r="AL2361" i="1"/>
  <c r="AL2360" i="1"/>
  <c r="AL2359" i="1"/>
  <c r="AL2358" i="1"/>
  <c r="AL2357" i="1"/>
  <c r="AL2356" i="1"/>
  <c r="AL2355" i="1"/>
  <c r="AL2354" i="1"/>
  <c r="AL2353" i="1"/>
  <c r="AL2352" i="1"/>
  <c r="AL2351" i="1"/>
  <c r="AL2350" i="1"/>
  <c r="AL2349" i="1"/>
  <c r="AL2348" i="1"/>
  <c r="AL2347" i="1"/>
  <c r="AL2346" i="1"/>
  <c r="AL2345" i="1"/>
  <c r="AL2344" i="1"/>
  <c r="AL2343" i="1"/>
  <c r="AL2342" i="1"/>
  <c r="AL2341" i="1"/>
  <c r="AL2340" i="1"/>
  <c r="AL2339" i="1"/>
  <c r="AL2338" i="1"/>
  <c r="AL2337" i="1"/>
  <c r="AL2336" i="1"/>
  <c r="AL2335" i="1"/>
  <c r="AL2334" i="1"/>
  <c r="AL2333" i="1"/>
  <c r="AL2332" i="1"/>
  <c r="AL2331" i="1"/>
  <c r="AL2330" i="1"/>
  <c r="AL2329" i="1"/>
  <c r="AL2328" i="1"/>
  <c r="AL2327" i="1"/>
  <c r="AL2326" i="1"/>
  <c r="AL2325" i="1"/>
  <c r="AL2324" i="1"/>
  <c r="AL2323" i="1"/>
  <c r="AL2322" i="1"/>
  <c r="AL2321" i="1"/>
  <c r="AL2320" i="1"/>
  <c r="AL2319" i="1"/>
  <c r="AL2318" i="1"/>
  <c r="AL2317" i="1"/>
  <c r="AL2316" i="1"/>
  <c r="AL2315" i="1"/>
  <c r="AL2314" i="1"/>
  <c r="AL2313" i="1"/>
  <c r="AL2312" i="1"/>
  <c r="AL2311" i="1"/>
  <c r="AL2310" i="1"/>
  <c r="AL2309" i="1"/>
  <c r="AL2308" i="1"/>
  <c r="AL2307" i="1"/>
  <c r="AL2306" i="1"/>
  <c r="AL2305" i="1"/>
  <c r="AL2304" i="1"/>
  <c r="AL2303" i="1"/>
  <c r="AL2302" i="1"/>
  <c r="AL2301" i="1"/>
  <c r="AL2300" i="1"/>
  <c r="AL2299" i="1"/>
  <c r="AL2298" i="1"/>
  <c r="AL2297" i="1"/>
  <c r="AL2296" i="1"/>
  <c r="AL2295" i="1"/>
  <c r="AL2294" i="1"/>
  <c r="AL2293" i="1"/>
  <c r="AL2292" i="1"/>
  <c r="AL2291" i="1"/>
  <c r="AL2290" i="1"/>
  <c r="AL2289" i="1"/>
  <c r="AL2288" i="1"/>
  <c r="AL2287" i="1"/>
  <c r="AL2286" i="1"/>
  <c r="AL2285" i="1"/>
  <c r="AL2284" i="1"/>
  <c r="AL2283" i="1"/>
  <c r="AL2282" i="1"/>
  <c r="AL2281" i="1"/>
  <c r="AL2280" i="1"/>
  <c r="AL2279" i="1"/>
  <c r="AL2278" i="1"/>
  <c r="AL2277" i="1"/>
  <c r="AL2276" i="1"/>
  <c r="AL2275" i="1"/>
  <c r="AL2274" i="1"/>
  <c r="AL2273" i="1"/>
  <c r="AL2272" i="1"/>
  <c r="AL2271" i="1"/>
  <c r="AL2270" i="1"/>
  <c r="AL2269" i="1"/>
  <c r="AL2268" i="1"/>
  <c r="AL2267" i="1"/>
  <c r="AL2266" i="1"/>
  <c r="AL2264" i="1"/>
  <c r="AL2263" i="1"/>
  <c r="AL2262" i="1"/>
  <c r="AL2261" i="1"/>
  <c r="AL2260" i="1"/>
  <c r="AL2259" i="1"/>
  <c r="AL2258" i="1"/>
  <c r="AL2257" i="1"/>
  <c r="AL2256" i="1"/>
  <c r="AL2255" i="1"/>
  <c r="AL2254" i="1"/>
  <c r="AL2253" i="1"/>
  <c r="AL2252" i="1"/>
  <c r="AL2251" i="1"/>
  <c r="AL2250" i="1"/>
  <c r="AL2249" i="1"/>
  <c r="AL2248" i="1"/>
  <c r="AL2246" i="1"/>
  <c r="AL2245" i="1"/>
  <c r="AL2244" i="1"/>
  <c r="AL2241" i="1"/>
  <c r="AL2240" i="1"/>
  <c r="AL2239" i="1"/>
  <c r="AL2238" i="1"/>
  <c r="AL2236" i="1"/>
  <c r="AL2234" i="1"/>
  <c r="AL2233" i="1"/>
  <c r="AL2232" i="1"/>
  <c r="AL2231" i="1"/>
  <c r="AL2230" i="1"/>
  <c r="AL2229" i="1"/>
  <c r="AL2227" i="1"/>
  <c r="AL2226" i="1"/>
  <c r="AL2225" i="1"/>
  <c r="AL2224" i="1"/>
  <c r="AL2223" i="1"/>
  <c r="AL2222" i="1"/>
  <c r="AL2221" i="1"/>
  <c r="AL2220" i="1"/>
  <c r="AL2219" i="1"/>
  <c r="AL2218" i="1"/>
  <c r="AL2217" i="1"/>
  <c r="AL2216" i="1"/>
  <c r="AL2215" i="1"/>
  <c r="AL2214" i="1"/>
  <c r="AL2213" i="1"/>
  <c r="AL2212" i="1"/>
  <c r="AL2211" i="1"/>
  <c r="AL2210" i="1"/>
  <c r="AL2209" i="1"/>
  <c r="AL2208" i="1"/>
  <c r="AL2207" i="1"/>
  <c r="AL2206" i="1"/>
  <c r="AL2205" i="1"/>
  <c r="AL2204" i="1"/>
  <c r="AL2203" i="1"/>
  <c r="AL2202" i="1"/>
  <c r="AL2201" i="1"/>
  <c r="AL2200" i="1"/>
  <c r="AL2199" i="1"/>
  <c r="AL2198" i="1"/>
  <c r="AL2197" i="1"/>
  <c r="AL2196" i="1"/>
  <c r="AL2195" i="1"/>
  <c r="AL2194" i="1"/>
  <c r="AL2193" i="1"/>
  <c r="AL2192" i="1"/>
  <c r="AL2191" i="1"/>
  <c r="AL2190" i="1"/>
  <c r="AL2189" i="1"/>
  <c r="AL2188" i="1"/>
  <c r="AL2187" i="1"/>
  <c r="AL2186" i="1"/>
  <c r="AL2185" i="1"/>
  <c r="AL2184" i="1"/>
  <c r="AL2183" i="1"/>
  <c r="AL2182" i="1"/>
  <c r="AL2181" i="1"/>
  <c r="AL2180" i="1"/>
  <c r="AL2179" i="1"/>
  <c r="AL2178" i="1"/>
  <c r="AL2177" i="1"/>
  <c r="AL2176" i="1"/>
  <c r="AL2175" i="1"/>
  <c r="AL2174" i="1"/>
  <c r="AL2173" i="1"/>
  <c r="AL2172" i="1"/>
  <c r="AL2171" i="1"/>
  <c r="AL2170" i="1"/>
  <c r="AL2169" i="1"/>
  <c r="AL2168" i="1"/>
  <c r="AL2167" i="1"/>
  <c r="AL2166" i="1"/>
  <c r="AL2165" i="1"/>
  <c r="AL2164" i="1"/>
  <c r="AL2163" i="1"/>
  <c r="AL2162" i="1"/>
  <c r="AL2161" i="1"/>
  <c r="AL2160" i="1"/>
  <c r="AL2159" i="1"/>
  <c r="AL2158" i="1"/>
  <c r="AL2157" i="1"/>
  <c r="AL2156" i="1"/>
  <c r="AL2155" i="1"/>
  <c r="AL2154" i="1"/>
  <c r="AL2153" i="1"/>
  <c r="AL2152" i="1"/>
  <c r="AL2151" i="1"/>
  <c r="AL2150" i="1"/>
  <c r="AL2149" i="1"/>
  <c r="AL2148" i="1"/>
  <c r="AL2147" i="1"/>
  <c r="AL2146" i="1"/>
  <c r="AL2145" i="1"/>
  <c r="AL2144" i="1"/>
  <c r="AL2143" i="1"/>
  <c r="AL2142" i="1"/>
  <c r="AL2141" i="1"/>
  <c r="AL2140" i="1"/>
  <c r="AL2139" i="1"/>
  <c r="AL2138" i="1"/>
  <c r="AL2137" i="1"/>
  <c r="AL2136" i="1"/>
  <c r="AL2135" i="1"/>
  <c r="AL2134" i="1"/>
  <c r="AL2133" i="1"/>
  <c r="AL2132" i="1"/>
  <c r="AL2131" i="1"/>
  <c r="AL2130" i="1"/>
  <c r="AL2129" i="1"/>
  <c r="AL2128" i="1"/>
  <c r="AL2127" i="1"/>
  <c r="AL2126" i="1"/>
  <c r="AL2125" i="1"/>
  <c r="AL2124" i="1"/>
  <c r="AL2123" i="1"/>
  <c r="AL2122" i="1"/>
  <c r="AL2121" i="1"/>
  <c r="AL2120" i="1"/>
  <c r="AL2119" i="1"/>
  <c r="AL2118" i="1"/>
  <c r="AL2117" i="1"/>
  <c r="AL2116" i="1"/>
  <c r="AL2115" i="1"/>
  <c r="AL2114" i="1"/>
  <c r="AL2113" i="1"/>
  <c r="AL2112" i="1"/>
  <c r="AL2111" i="1"/>
  <c r="AL2110" i="1"/>
  <c r="AL2109" i="1"/>
  <c r="AL2108" i="1"/>
  <c r="AL2107" i="1"/>
  <c r="AL2106" i="1"/>
  <c r="AL2105" i="1"/>
  <c r="AL2104" i="1"/>
  <c r="AL2103" i="1"/>
  <c r="AL2102" i="1"/>
  <c r="AL2101" i="1"/>
  <c r="AL2100" i="1"/>
  <c r="AL2099" i="1"/>
  <c r="AL2098" i="1"/>
  <c r="AL2097" i="1"/>
  <c r="AL2096" i="1"/>
  <c r="AL2095" i="1"/>
  <c r="AL2094" i="1"/>
  <c r="AL2093" i="1"/>
  <c r="AL2092" i="1"/>
  <c r="AL2091" i="1"/>
  <c r="AL2090" i="1"/>
  <c r="AL2089" i="1"/>
  <c r="AL2088" i="1"/>
  <c r="AL2087" i="1"/>
  <c r="AL2086" i="1"/>
  <c r="AL2085" i="1"/>
  <c r="AL2084" i="1"/>
  <c r="AL2083" i="1"/>
  <c r="AL2082" i="1"/>
  <c r="AL2081" i="1"/>
  <c r="AL2080" i="1"/>
  <c r="AL2079" i="1"/>
  <c r="AL2078" i="1"/>
  <c r="AL2077" i="1"/>
  <c r="AL2076" i="1"/>
  <c r="AL2075" i="1"/>
  <c r="AL2074" i="1"/>
  <c r="AL2073" i="1"/>
  <c r="AL2072" i="1"/>
  <c r="AL2071" i="1"/>
  <c r="AL2070" i="1"/>
  <c r="AL2069" i="1"/>
  <c r="AL2068" i="1"/>
  <c r="AL2067" i="1"/>
  <c r="AL2066" i="1"/>
  <c r="AL2065" i="1"/>
  <c r="AL2064" i="1"/>
  <c r="AL2063" i="1"/>
  <c r="AL2062" i="1"/>
  <c r="AL2061" i="1"/>
  <c r="AL2060" i="1"/>
  <c r="AL2059" i="1"/>
  <c r="AL2058" i="1"/>
  <c r="AL2057" i="1"/>
  <c r="AL2056" i="1"/>
  <c r="AL2055" i="1"/>
  <c r="AL2054" i="1"/>
  <c r="AL2053" i="1"/>
  <c r="AL2052" i="1"/>
  <c r="AL2051" i="1"/>
  <c r="AL2050" i="1"/>
  <c r="AL2049" i="1"/>
  <c r="AL2048" i="1"/>
  <c r="AL2047" i="1"/>
  <c r="AL2046" i="1"/>
  <c r="AL2045" i="1"/>
  <c r="AL2044" i="1"/>
  <c r="AL2043" i="1"/>
  <c r="AL2042" i="1"/>
  <c r="AL2041" i="1"/>
  <c r="AL2040" i="1"/>
  <c r="AL2039" i="1"/>
  <c r="AL2038" i="1"/>
  <c r="AL2037" i="1"/>
  <c r="AL2036" i="1"/>
  <c r="AL2035" i="1"/>
  <c r="AL2034" i="1"/>
  <c r="AL2033" i="1"/>
  <c r="AL2032" i="1"/>
  <c r="AL2031" i="1"/>
  <c r="AL2030" i="1"/>
  <c r="AL2028" i="1"/>
  <c r="AL2027" i="1"/>
  <c r="AL2026" i="1"/>
  <c r="AL2025" i="1"/>
  <c r="AL2024" i="1"/>
  <c r="AL2023" i="1"/>
  <c r="AL2022" i="1"/>
  <c r="AL2021" i="1"/>
  <c r="AL2020" i="1"/>
  <c r="AL2019" i="1"/>
  <c r="AL2018" i="1"/>
  <c r="AL2017" i="1"/>
  <c r="AL2016" i="1"/>
  <c r="AL2015" i="1"/>
  <c r="AL2014" i="1"/>
  <c r="AL2013" i="1"/>
  <c r="AL2012" i="1"/>
  <c r="AL2011" i="1"/>
  <c r="AL2010" i="1"/>
  <c r="AL2009" i="1"/>
  <c r="AL2008" i="1"/>
  <c r="AL2007" i="1"/>
  <c r="AL2006" i="1"/>
  <c r="AL2005" i="1"/>
  <c r="AL2004" i="1"/>
  <c r="AL2003" i="1"/>
  <c r="AL2002" i="1"/>
  <c r="AL2001" i="1"/>
  <c r="AL2000" i="1"/>
  <c r="AL1999" i="1"/>
  <c r="AL1998" i="1"/>
  <c r="AL1997" i="1"/>
  <c r="AL1996" i="1"/>
  <c r="AL1995" i="1"/>
  <c r="AL1994" i="1"/>
  <c r="AL1993" i="1"/>
  <c r="AL1992" i="1"/>
  <c r="AL1991" i="1"/>
  <c r="AL1990" i="1"/>
  <c r="AL1989" i="1"/>
  <c r="AL1988" i="1"/>
  <c r="AL1987" i="1"/>
  <c r="AL1986" i="1"/>
  <c r="AL1985" i="1"/>
  <c r="AL1984" i="1"/>
  <c r="AL1983" i="1"/>
  <c r="AL1982" i="1"/>
  <c r="AL1981" i="1"/>
  <c r="AL1980" i="1"/>
  <c r="AL1979" i="1"/>
  <c r="AL1977" i="1"/>
  <c r="AL1976" i="1"/>
  <c r="AL1975" i="1"/>
  <c r="AL1974" i="1"/>
  <c r="AL1973" i="1"/>
  <c r="AL1972" i="1"/>
  <c r="AL1971" i="1"/>
  <c r="AL1970" i="1"/>
  <c r="AL1969" i="1"/>
  <c r="AL1968" i="1"/>
  <c r="AL1967" i="1"/>
  <c r="AL1966" i="1"/>
  <c r="AL1965" i="1"/>
  <c r="AL1964" i="1"/>
  <c r="AL1963" i="1"/>
  <c r="AL1962" i="1"/>
  <c r="AL1961" i="1"/>
  <c r="AL1960" i="1"/>
  <c r="AL1959" i="1"/>
  <c r="AL1958" i="1"/>
  <c r="AL1957" i="1"/>
  <c r="AL1956" i="1"/>
  <c r="AL1955" i="1"/>
  <c r="AL1954" i="1"/>
  <c r="AL1953" i="1"/>
  <c r="AL1952" i="1"/>
  <c r="AL1951" i="1"/>
  <c r="AL1950" i="1"/>
  <c r="AL1949" i="1"/>
  <c r="AL1948" i="1"/>
  <c r="AL1947" i="1"/>
  <c r="AL1946" i="1"/>
  <c r="AL1945" i="1"/>
  <c r="AL1944" i="1"/>
  <c r="AL1943" i="1"/>
  <c r="AL1942" i="1"/>
  <c r="AL1941" i="1"/>
  <c r="AL1940" i="1"/>
  <c r="AL1939" i="1"/>
  <c r="AL1938" i="1"/>
  <c r="AL1937" i="1"/>
  <c r="AL1936" i="1"/>
  <c r="AL1935" i="1"/>
  <c r="AL1934" i="1"/>
  <c r="AL1933" i="1"/>
  <c r="AL1932" i="1"/>
  <c r="AL1931" i="1"/>
  <c r="AL1930" i="1"/>
  <c r="AL1929" i="1"/>
  <c r="AL1928" i="1"/>
  <c r="AL1927" i="1"/>
  <c r="AL1926" i="1"/>
  <c r="AL1925" i="1"/>
  <c r="AL1924" i="1"/>
  <c r="AL1923" i="1"/>
  <c r="AL1922" i="1"/>
  <c r="AL1921" i="1"/>
  <c r="AL1920" i="1"/>
  <c r="AL1919" i="1"/>
  <c r="AL1918" i="1"/>
  <c r="AL1917" i="1"/>
  <c r="AL1916" i="1"/>
  <c r="AL1915" i="1"/>
  <c r="AL1914" i="1"/>
  <c r="AL1913" i="1"/>
  <c r="AL1912" i="1"/>
  <c r="AL1911" i="1"/>
  <c r="AL1910" i="1"/>
  <c r="AL1909" i="1"/>
  <c r="AL1908" i="1"/>
  <c r="AL1907" i="1"/>
  <c r="AL1906" i="1"/>
  <c r="AL1905" i="1"/>
  <c r="AL1904" i="1"/>
  <c r="AL1903" i="1"/>
  <c r="AL1902" i="1"/>
  <c r="AL1901" i="1"/>
  <c r="AL1900" i="1"/>
  <c r="AL1899" i="1"/>
  <c r="AL1898" i="1"/>
  <c r="AL1897" i="1"/>
  <c r="AL1896" i="1"/>
  <c r="AL1895" i="1"/>
  <c r="AL1894" i="1"/>
  <c r="AL1893" i="1"/>
  <c r="AL1892" i="1"/>
  <c r="AL1891" i="1"/>
  <c r="AL1890" i="1"/>
  <c r="AL1889" i="1"/>
  <c r="AL1888" i="1"/>
  <c r="AL1887" i="1"/>
  <c r="AL1886" i="1"/>
  <c r="AL1885" i="1"/>
  <c r="AL1884" i="1"/>
  <c r="AL1883" i="1"/>
  <c r="AL1882" i="1"/>
  <c r="AL1881" i="1"/>
  <c r="AL1880" i="1"/>
  <c r="AL1879" i="1"/>
  <c r="AL1878" i="1"/>
  <c r="AL1877" i="1"/>
  <c r="AL1876" i="1"/>
  <c r="AL1875" i="1"/>
  <c r="AL1874" i="1"/>
  <c r="AL1873" i="1"/>
  <c r="AL1872" i="1"/>
  <c r="AL1871" i="1"/>
  <c r="AL1870" i="1"/>
  <c r="AL1869" i="1"/>
  <c r="AL1868" i="1"/>
  <c r="AL1867" i="1"/>
  <c r="AL1866" i="1"/>
  <c r="AL1865" i="1"/>
  <c r="AL1864" i="1"/>
  <c r="AL1863" i="1"/>
  <c r="AL1862" i="1"/>
  <c r="AL1861" i="1"/>
  <c r="AL1860" i="1"/>
  <c r="AL1859" i="1"/>
  <c r="AL1858" i="1"/>
  <c r="AL1857" i="1"/>
  <c r="AL1856" i="1"/>
  <c r="AL1855" i="1"/>
  <c r="AL1854" i="1"/>
  <c r="AL1853" i="1"/>
  <c r="AL1852" i="1"/>
  <c r="AL1851" i="1"/>
  <c r="AL1850" i="1"/>
  <c r="AL1849" i="1"/>
  <c r="AL1848" i="1"/>
  <c r="AL1847" i="1"/>
  <c r="AL1846" i="1"/>
  <c r="AL1845" i="1"/>
  <c r="AL1844" i="1"/>
  <c r="AL1843" i="1"/>
  <c r="AL1842" i="1"/>
  <c r="AL1841" i="1"/>
  <c r="AL1840" i="1"/>
  <c r="AL1839" i="1"/>
  <c r="AL1838" i="1"/>
  <c r="AL1837" i="1"/>
  <c r="AL1836" i="1"/>
  <c r="AL1835" i="1"/>
  <c r="AL1834" i="1"/>
  <c r="AL1833" i="1"/>
  <c r="AL1832" i="1"/>
  <c r="AL1831" i="1"/>
  <c r="AL1830" i="1"/>
  <c r="AL1829" i="1"/>
  <c r="AL1828" i="1"/>
  <c r="AL1827" i="1"/>
  <c r="AL1826" i="1"/>
  <c r="AL1825" i="1"/>
  <c r="AL1824" i="1"/>
  <c r="AL1823" i="1"/>
  <c r="AL1822" i="1"/>
  <c r="AL1821" i="1"/>
  <c r="AL1820" i="1"/>
  <c r="AL1819" i="1"/>
  <c r="AL1818" i="1"/>
  <c r="AL1817" i="1"/>
  <c r="AL1816" i="1"/>
  <c r="AL1815" i="1"/>
  <c r="AL1814" i="1"/>
  <c r="AL1813" i="1"/>
  <c r="AL1812" i="1"/>
  <c r="AL1811" i="1"/>
  <c r="AL1810" i="1"/>
  <c r="AL1809" i="1"/>
  <c r="AL1808" i="1"/>
  <c r="AL1807" i="1"/>
  <c r="AL1806" i="1"/>
  <c r="AL1805" i="1"/>
  <c r="AL1804" i="1"/>
  <c r="AL1803" i="1"/>
  <c r="AL1802" i="1"/>
  <c r="AL1801" i="1"/>
  <c r="AL1800" i="1"/>
  <c r="AL1799" i="1"/>
  <c r="AL1798" i="1"/>
  <c r="AL1795" i="1"/>
  <c r="AL1794" i="1"/>
  <c r="AL1793" i="1"/>
  <c r="AL1792" i="1"/>
  <c r="AL1788" i="1"/>
  <c r="AL1787" i="1"/>
  <c r="AL1786" i="1"/>
  <c r="AL1785" i="1"/>
  <c r="AL1784" i="1"/>
  <c r="AL1783" i="1"/>
  <c r="AL1782" i="1"/>
  <c r="AL1781" i="1"/>
  <c r="AL1780" i="1"/>
  <c r="AL1779" i="1"/>
  <c r="AL1778" i="1"/>
  <c r="AL1777" i="1"/>
  <c r="AL1776" i="1"/>
  <c r="AL1775" i="1"/>
  <c r="AL1774" i="1"/>
  <c r="AL1773" i="1"/>
  <c r="AL1772" i="1"/>
  <c r="AL1771" i="1"/>
  <c r="AL1770" i="1"/>
  <c r="AL1769" i="1"/>
  <c r="AL1768" i="1"/>
  <c r="AL1767" i="1"/>
  <c r="AL1766" i="1"/>
  <c r="AL1765" i="1"/>
  <c r="AL1764" i="1"/>
  <c r="AL1763" i="1"/>
  <c r="AL1762" i="1"/>
  <c r="AL1761" i="1"/>
  <c r="AL1760" i="1"/>
  <c r="AL1759" i="1"/>
  <c r="AL1758" i="1"/>
  <c r="AL1757" i="1"/>
  <c r="AL1756" i="1"/>
  <c r="AL1755" i="1"/>
  <c r="AL1754" i="1"/>
  <c r="AL1753" i="1"/>
  <c r="AL1752" i="1"/>
  <c r="AL1751" i="1"/>
  <c r="AL1750" i="1"/>
  <c r="AL1749" i="1"/>
  <c r="AL1748" i="1"/>
  <c r="AL1747" i="1"/>
  <c r="AL1746" i="1"/>
  <c r="AL1745" i="1"/>
  <c r="AL1744" i="1"/>
  <c r="AL1743" i="1"/>
  <c r="AL1742" i="1"/>
  <c r="AL1741" i="1"/>
  <c r="AL1740" i="1"/>
  <c r="AL1739" i="1"/>
  <c r="AL1738" i="1"/>
  <c r="AL1737" i="1"/>
  <c r="AL1736" i="1"/>
  <c r="AL1735" i="1"/>
  <c r="AL1734" i="1"/>
  <c r="AL1733" i="1"/>
  <c r="AL1732" i="1"/>
  <c r="AL1731" i="1"/>
  <c r="AL1730" i="1"/>
  <c r="AL1729" i="1"/>
  <c r="AL1728" i="1"/>
  <c r="AL1727" i="1"/>
  <c r="AL1726" i="1"/>
  <c r="AL1725" i="1"/>
  <c r="AL1724" i="1"/>
  <c r="AL1723" i="1"/>
  <c r="AL1722" i="1"/>
  <c r="AL1721" i="1"/>
  <c r="AL1720" i="1"/>
  <c r="AL1719" i="1"/>
  <c r="AL1718" i="1"/>
  <c r="AL1717" i="1"/>
  <c r="AL1716" i="1"/>
  <c r="AL1715" i="1"/>
  <c r="AL1714" i="1"/>
  <c r="AL1713" i="1"/>
  <c r="AL1712" i="1"/>
  <c r="AL1711" i="1"/>
  <c r="AL1710" i="1"/>
  <c r="AL1709" i="1"/>
  <c r="AL1708" i="1"/>
  <c r="AL1707" i="1"/>
  <c r="AL1706" i="1"/>
  <c r="AL1705" i="1"/>
  <c r="AL1704" i="1"/>
  <c r="AL1703" i="1"/>
  <c r="AL1702" i="1"/>
  <c r="AL1701" i="1"/>
  <c r="AL1700" i="1"/>
  <c r="AL1699" i="1"/>
  <c r="AL1698" i="1"/>
  <c r="AL1697" i="1"/>
  <c r="AL1696" i="1"/>
  <c r="AL1695" i="1"/>
  <c r="AL1694" i="1"/>
  <c r="AL1693" i="1"/>
  <c r="AL1692" i="1"/>
  <c r="AL1691" i="1"/>
  <c r="AL1690" i="1"/>
  <c r="AL1689" i="1"/>
  <c r="AL1688" i="1"/>
  <c r="AL1687" i="1"/>
  <c r="AL1686" i="1"/>
  <c r="AL1685" i="1"/>
  <c r="AL1684" i="1"/>
  <c r="AL1682" i="1"/>
  <c r="AL1681" i="1"/>
  <c r="AL1680" i="1"/>
  <c r="AL1679" i="1"/>
  <c r="AL1678" i="1"/>
  <c r="AL1677" i="1"/>
  <c r="AL1676" i="1"/>
  <c r="AL1675" i="1"/>
  <c r="AL1674" i="1"/>
  <c r="AL1673" i="1"/>
  <c r="AL1672" i="1"/>
  <c r="AL1671" i="1"/>
  <c r="AL1670" i="1"/>
  <c r="AL1669" i="1"/>
  <c r="AL1668" i="1"/>
  <c r="AL1667" i="1"/>
  <c r="AL1666" i="1"/>
  <c r="AL1665" i="1"/>
  <c r="AL1664" i="1"/>
  <c r="AL1663" i="1"/>
  <c r="AL1662" i="1"/>
  <c r="AL1661" i="1"/>
  <c r="AL1660" i="1"/>
  <c r="AL1659" i="1"/>
  <c r="AL1658" i="1"/>
  <c r="AL1657" i="1"/>
  <c r="AL1656" i="1"/>
  <c r="AL1655" i="1"/>
  <c r="AL1654" i="1"/>
  <c r="AL1653" i="1"/>
  <c r="AL1652" i="1"/>
  <c r="AL1651" i="1"/>
  <c r="AL1650" i="1"/>
  <c r="AL1649" i="1"/>
  <c r="AL1648" i="1"/>
  <c r="AL1647" i="1"/>
  <c r="AL1646" i="1"/>
  <c r="AL1645" i="1"/>
  <c r="AL1644" i="1"/>
  <c r="AL1643" i="1"/>
  <c r="AL1642" i="1"/>
  <c r="AL1641" i="1"/>
  <c r="AL1640" i="1"/>
  <c r="AL1639" i="1"/>
  <c r="AL1638" i="1"/>
  <c r="AL1637" i="1"/>
  <c r="AL1636" i="1"/>
  <c r="AL1635" i="1"/>
  <c r="AL1634" i="1"/>
  <c r="AL1633" i="1"/>
  <c r="AL1631" i="1"/>
  <c r="AL1630" i="1"/>
  <c r="AL1629" i="1"/>
  <c r="AL1628" i="1"/>
  <c r="AL1627" i="1"/>
  <c r="AL1626" i="1"/>
  <c r="AL1625" i="1"/>
  <c r="AL1624" i="1"/>
  <c r="AL1623" i="1"/>
  <c r="AL1622" i="1"/>
  <c r="AL1621" i="1"/>
  <c r="AL1620" i="1"/>
  <c r="AL1619" i="1"/>
  <c r="AL1618" i="1"/>
  <c r="AL1617" i="1"/>
  <c r="AL1615" i="1"/>
  <c r="AL1614" i="1"/>
  <c r="AL1613" i="1"/>
  <c r="AL1612" i="1"/>
  <c r="AL1611" i="1"/>
  <c r="AL1610" i="1"/>
  <c r="AL1609" i="1"/>
  <c r="AL1608" i="1"/>
  <c r="AL1607" i="1"/>
  <c r="AL1606" i="1"/>
  <c r="AL1605" i="1"/>
  <c r="AL1604" i="1"/>
  <c r="AL1603" i="1"/>
  <c r="AL1602" i="1"/>
  <c r="AL1601" i="1"/>
  <c r="AL1600" i="1"/>
  <c r="AL1599" i="1"/>
  <c r="AL1598" i="1"/>
  <c r="AL1597" i="1"/>
  <c r="AL1596" i="1"/>
  <c r="AL1595" i="1"/>
  <c r="AL1593" i="1"/>
  <c r="AL1592" i="1"/>
  <c r="AL1591" i="1"/>
  <c r="AL1590" i="1"/>
  <c r="AL1589" i="1"/>
  <c r="AL1588" i="1"/>
  <c r="AL1587" i="1"/>
  <c r="AL1586" i="1"/>
  <c r="AL1585" i="1"/>
  <c r="AL1584" i="1"/>
  <c r="AL1583" i="1"/>
  <c r="AL1582" i="1"/>
  <c r="AL1581" i="1"/>
  <c r="AL1580" i="1"/>
  <c r="AL1579" i="1"/>
  <c r="AL1578" i="1"/>
  <c r="AL1577" i="1"/>
  <c r="AL1576" i="1"/>
  <c r="AL1575" i="1"/>
  <c r="AL1574" i="1"/>
  <c r="AL1573" i="1"/>
  <c r="AL1572" i="1"/>
  <c r="AL1571" i="1"/>
  <c r="AL1570" i="1"/>
  <c r="AL1569" i="1"/>
  <c r="AL1568" i="1"/>
  <c r="AL1567" i="1"/>
  <c r="AL1566" i="1"/>
  <c r="AL1565" i="1"/>
  <c r="AL1564" i="1"/>
  <c r="AL1563" i="1"/>
  <c r="AL1562" i="1"/>
  <c r="AL1561" i="1"/>
  <c r="AL1560" i="1"/>
  <c r="AL1559" i="1"/>
  <c r="AL1558" i="1"/>
  <c r="AL1557" i="1"/>
  <c r="AL1556" i="1"/>
  <c r="AL1555" i="1"/>
  <c r="AL1554" i="1"/>
  <c r="AL1553" i="1"/>
  <c r="AL1552" i="1"/>
  <c r="AL1551" i="1"/>
  <c r="AL1550" i="1"/>
  <c r="AL1549" i="1"/>
  <c r="AL1548" i="1"/>
  <c r="AL1547" i="1"/>
  <c r="AL1546" i="1"/>
  <c r="AL1545" i="1"/>
  <c r="AL1544" i="1"/>
  <c r="AL1543" i="1"/>
  <c r="AL1542" i="1"/>
  <c r="AL1541" i="1"/>
  <c r="AL1540" i="1"/>
  <c r="AL1539" i="1"/>
  <c r="AL1538" i="1"/>
  <c r="AL1537" i="1"/>
  <c r="AL1536" i="1"/>
  <c r="AL1535" i="1"/>
  <c r="AL1534" i="1"/>
  <c r="AL1533" i="1"/>
  <c r="AL1532" i="1"/>
  <c r="AL1531" i="1"/>
  <c r="AL1530" i="1"/>
  <c r="AL1529" i="1"/>
  <c r="AL1528" i="1"/>
  <c r="AL1527" i="1"/>
  <c r="AL1526" i="1"/>
  <c r="AL1525" i="1"/>
  <c r="AL1524" i="1"/>
  <c r="AL1523" i="1"/>
  <c r="AL1522" i="1"/>
  <c r="AL1521" i="1"/>
  <c r="AL1520" i="1"/>
  <c r="AL1519" i="1"/>
  <c r="AL1518" i="1"/>
  <c r="AL1517" i="1"/>
  <c r="AL1516" i="1"/>
  <c r="AL1515" i="1"/>
  <c r="AL1514" i="1"/>
  <c r="AL1513" i="1"/>
  <c r="AL1512" i="1"/>
  <c r="AL1511" i="1"/>
  <c r="AL1510" i="1"/>
  <c r="AL1509" i="1"/>
  <c r="AL1508" i="1"/>
  <c r="AL1507" i="1"/>
  <c r="AL1506" i="1"/>
  <c r="AL1505" i="1"/>
  <c r="AL1504" i="1"/>
  <c r="AL1503" i="1"/>
  <c r="AL1502" i="1"/>
  <c r="AL1501" i="1"/>
  <c r="AL1500" i="1"/>
  <c r="AL1499" i="1"/>
  <c r="AL1498" i="1"/>
  <c r="AL1497" i="1"/>
  <c r="AL1496" i="1"/>
  <c r="AL1495" i="1"/>
  <c r="AL1494" i="1"/>
  <c r="AL1493" i="1"/>
  <c r="AL1492" i="1"/>
  <c r="AL1491" i="1"/>
  <c r="AL1490" i="1"/>
  <c r="AL1489" i="1"/>
  <c r="AL1488" i="1"/>
  <c r="AL1487" i="1"/>
  <c r="AL1486" i="1"/>
  <c r="AL1485" i="1"/>
  <c r="AL1484" i="1"/>
  <c r="AL1483" i="1"/>
  <c r="AL1482" i="1"/>
  <c r="AL1481" i="1"/>
  <c r="AL1480" i="1"/>
  <c r="AL1479" i="1"/>
  <c r="AL1478" i="1"/>
  <c r="AL1477" i="1"/>
  <c r="AL1476" i="1"/>
  <c r="AL1475" i="1"/>
  <c r="AL1474" i="1"/>
  <c r="AL1473" i="1"/>
  <c r="AL1472" i="1"/>
  <c r="AL1471" i="1"/>
  <c r="AL1470" i="1"/>
  <c r="AL1469" i="1"/>
  <c r="AL1468" i="1"/>
  <c r="AL1467" i="1"/>
  <c r="AL1466" i="1"/>
  <c r="AL1465" i="1"/>
  <c r="AL1464" i="1"/>
  <c r="AL1463" i="1"/>
  <c r="AL1462" i="1"/>
  <c r="AL1461" i="1"/>
  <c r="AL1460" i="1"/>
  <c r="AL1459" i="1"/>
  <c r="AL1458" i="1"/>
  <c r="AL1457" i="1"/>
  <c r="AL1456" i="1"/>
  <c r="AL1455" i="1"/>
  <c r="AL1454" i="1"/>
  <c r="AL1453" i="1"/>
  <c r="AL1452" i="1"/>
  <c r="AL1451" i="1"/>
  <c r="AL1450" i="1"/>
  <c r="AL1449" i="1"/>
  <c r="AL1448" i="1"/>
  <c r="AL1447" i="1"/>
  <c r="AL1446" i="1"/>
  <c r="AL1445" i="1"/>
  <c r="AL1444" i="1"/>
  <c r="AL1443" i="1"/>
  <c r="AL1442" i="1"/>
  <c r="AL1441" i="1"/>
  <c r="AL1440" i="1"/>
  <c r="AL1439" i="1"/>
  <c r="AL1438" i="1"/>
  <c r="AL1437" i="1"/>
  <c r="AL1436" i="1"/>
  <c r="AL1435" i="1"/>
  <c r="AL1434" i="1"/>
  <c r="AL1433" i="1"/>
  <c r="AL1432" i="1"/>
  <c r="AL1431" i="1"/>
  <c r="AL1430" i="1"/>
  <c r="AL1429" i="1"/>
  <c r="AL1428" i="1"/>
  <c r="AL1427" i="1"/>
  <c r="AL1426" i="1"/>
  <c r="AL1425" i="1"/>
  <c r="AL1424" i="1"/>
  <c r="AL1423" i="1"/>
  <c r="AL1422" i="1"/>
  <c r="AL1421" i="1"/>
  <c r="AL1420" i="1"/>
  <c r="AL1419" i="1"/>
  <c r="AL1418" i="1"/>
  <c r="AL1417" i="1"/>
  <c r="AL1416" i="1"/>
  <c r="AL1415" i="1"/>
  <c r="AL1414" i="1"/>
  <c r="AL1413" i="1"/>
  <c r="AL1412" i="1"/>
  <c r="AL1411" i="1"/>
  <c r="AL1410" i="1"/>
  <c r="AL1409" i="1"/>
  <c r="AL1408" i="1"/>
  <c r="AL1407" i="1"/>
  <c r="AL1406" i="1"/>
  <c r="AL1405" i="1"/>
  <c r="AL1404" i="1"/>
  <c r="AL1403" i="1"/>
  <c r="AL1402" i="1"/>
  <c r="AL1401" i="1"/>
  <c r="AL1400" i="1"/>
  <c r="AL1399" i="1"/>
  <c r="AL1398" i="1"/>
  <c r="AL1397" i="1"/>
  <c r="AL1396" i="1"/>
  <c r="AL1395" i="1"/>
  <c r="AL1394" i="1"/>
  <c r="AL1393" i="1"/>
  <c r="AL1392" i="1"/>
  <c r="AL1391" i="1"/>
  <c r="AL1390" i="1"/>
  <c r="AL1389" i="1"/>
  <c r="AL1388" i="1"/>
  <c r="AL1387" i="1"/>
  <c r="AL1386" i="1"/>
  <c r="AL1385" i="1"/>
  <c r="AL1384" i="1"/>
  <c r="AL1383" i="1"/>
  <c r="AL1382" i="1"/>
  <c r="AL1381" i="1"/>
  <c r="AL1380" i="1"/>
  <c r="AL1379" i="1"/>
  <c r="AL1378" i="1"/>
  <c r="AL1377" i="1"/>
  <c r="AL1376" i="1"/>
  <c r="AL1375" i="1"/>
  <c r="AL1374" i="1"/>
  <c r="AL1373" i="1"/>
  <c r="AL1372" i="1"/>
  <c r="AL1371" i="1"/>
  <c r="AL1370" i="1"/>
  <c r="AL1369" i="1"/>
  <c r="AL1368" i="1"/>
  <c r="AL1367" i="1"/>
  <c r="AL1366" i="1"/>
  <c r="AL1365" i="1"/>
  <c r="AL1364" i="1"/>
  <c r="AL1363" i="1"/>
  <c r="AL1362" i="1"/>
  <c r="AL1361" i="1"/>
  <c r="AL1360" i="1"/>
  <c r="AL1359" i="1"/>
  <c r="AL1358" i="1"/>
  <c r="AL1357" i="1"/>
  <c r="AL1356" i="1"/>
  <c r="AL1355" i="1"/>
  <c r="AL1354" i="1"/>
  <c r="AL1353" i="1"/>
  <c r="AL1352" i="1"/>
  <c r="AL1351" i="1"/>
  <c r="AL1350" i="1"/>
  <c r="AL1349" i="1"/>
  <c r="AL1348" i="1"/>
  <c r="AL1347" i="1"/>
  <c r="AL1346" i="1"/>
  <c r="AL1345" i="1"/>
  <c r="AL1344" i="1"/>
  <c r="AL1343" i="1"/>
  <c r="AL1342" i="1"/>
  <c r="AL1341" i="1"/>
  <c r="AL1340" i="1"/>
  <c r="AL1339" i="1"/>
  <c r="AL1338" i="1"/>
  <c r="AL1337" i="1"/>
  <c r="AL1336" i="1"/>
  <c r="AL1335" i="1"/>
  <c r="AL1334" i="1"/>
  <c r="AL1333" i="1"/>
  <c r="AL1332" i="1"/>
  <c r="AL1331" i="1"/>
  <c r="AL1330" i="1"/>
  <c r="AL1329" i="1"/>
  <c r="AL1328" i="1"/>
  <c r="AL1327" i="1"/>
  <c r="AL1326" i="1"/>
  <c r="AL1325" i="1"/>
  <c r="AL1324" i="1"/>
  <c r="AL1323" i="1"/>
  <c r="AL1322" i="1"/>
  <c r="AL1321" i="1"/>
  <c r="AL1320" i="1"/>
  <c r="AL1319" i="1"/>
  <c r="AL1318" i="1"/>
  <c r="AL1317" i="1"/>
  <c r="AL1316" i="1"/>
  <c r="AL1315" i="1"/>
  <c r="AL1314" i="1"/>
  <c r="AL1313" i="1"/>
  <c r="AL1312" i="1"/>
  <c r="AL1311" i="1"/>
  <c r="AL1310" i="1"/>
  <c r="AL1309" i="1"/>
  <c r="AL1308" i="1"/>
  <c r="AL1307" i="1"/>
  <c r="AL1306" i="1"/>
  <c r="AL1305" i="1"/>
  <c r="AL1303" i="1"/>
  <c r="AL1302" i="1"/>
  <c r="AL1301" i="1"/>
  <c r="AL1300" i="1"/>
  <c r="AL1299" i="1"/>
  <c r="AL1298" i="1"/>
  <c r="AL1297" i="1"/>
  <c r="AL1296" i="1"/>
  <c r="AL1295" i="1"/>
  <c r="AL1294" i="1"/>
  <c r="AL1293" i="1"/>
  <c r="AL1292" i="1"/>
  <c r="AL1291" i="1"/>
  <c r="AL1290" i="1"/>
  <c r="AL1289" i="1"/>
  <c r="AL1288" i="1"/>
  <c r="AL1287" i="1"/>
  <c r="AL1286" i="1"/>
  <c r="AL1285" i="1"/>
  <c r="AL1284" i="1"/>
  <c r="AL1283" i="1"/>
  <c r="AL1282" i="1"/>
  <c r="AL1281" i="1"/>
  <c r="AL1280" i="1"/>
  <c r="AL1279" i="1"/>
  <c r="AL1278" i="1"/>
  <c r="AL1277" i="1"/>
  <c r="AL1276" i="1"/>
  <c r="AL1275" i="1"/>
  <c r="AL1274" i="1"/>
  <c r="AL1273" i="1"/>
  <c r="AL1272" i="1"/>
  <c r="AL1271" i="1"/>
  <c r="AL1270" i="1"/>
  <c r="AL1269" i="1"/>
  <c r="AL1268" i="1"/>
  <c r="AL1267" i="1"/>
  <c r="AL1266" i="1"/>
  <c r="AL1265" i="1"/>
  <c r="AL1264" i="1"/>
  <c r="AL1263" i="1"/>
  <c r="AL1262" i="1"/>
  <c r="AL1261" i="1"/>
  <c r="AL1260" i="1"/>
  <c r="AL1259" i="1"/>
  <c r="AL1258" i="1"/>
  <c r="AL1257" i="1"/>
  <c r="AL1256" i="1"/>
  <c r="AL1255" i="1"/>
  <c r="AL1254" i="1"/>
  <c r="AL1253" i="1"/>
  <c r="AL1252" i="1"/>
  <c r="AL1251" i="1"/>
  <c r="AL1250" i="1"/>
  <c r="AL1249" i="1"/>
  <c r="AL1248" i="1"/>
  <c r="AL1247" i="1"/>
  <c r="AL1246" i="1"/>
  <c r="AL1245" i="1"/>
  <c r="AL1244" i="1"/>
  <c r="AL1243" i="1"/>
  <c r="AL1242" i="1"/>
  <c r="AL1241" i="1"/>
  <c r="AL1240" i="1"/>
  <c r="AL1239" i="1"/>
  <c r="AL1238" i="1"/>
  <c r="AL1237" i="1"/>
  <c r="AL1236" i="1"/>
  <c r="AL1235" i="1"/>
  <c r="AL1234" i="1"/>
  <c r="AL1233" i="1"/>
  <c r="AL1232" i="1"/>
  <c r="AL1231" i="1"/>
  <c r="AL1230" i="1"/>
  <c r="AL1229" i="1"/>
  <c r="AL1228" i="1"/>
  <c r="AL1227" i="1"/>
  <c r="AL1226" i="1"/>
  <c r="AL1225" i="1"/>
  <c r="AL1224" i="1"/>
  <c r="AL1223" i="1"/>
  <c r="AL1222" i="1"/>
  <c r="AL1221" i="1"/>
  <c r="AL1220" i="1"/>
  <c r="AL1219" i="1"/>
  <c r="AL1218" i="1"/>
  <c r="AL1217" i="1"/>
  <c r="AL1216" i="1"/>
  <c r="AL1215" i="1"/>
  <c r="AL1214" i="1"/>
  <c r="AL1213" i="1"/>
  <c r="AL1212" i="1"/>
  <c r="AL1211" i="1"/>
  <c r="AL1210" i="1"/>
  <c r="AL1209" i="1"/>
  <c r="AL1208" i="1"/>
  <c r="AL1207" i="1"/>
  <c r="AL1206" i="1"/>
  <c r="AL1205" i="1"/>
  <c r="AL1204" i="1"/>
  <c r="AL1203" i="1"/>
  <c r="AL1202" i="1"/>
  <c r="AL1201" i="1"/>
  <c r="AL1200" i="1"/>
  <c r="AL1199" i="1"/>
  <c r="AL1198" i="1"/>
  <c r="AL1197" i="1"/>
  <c r="AL1196" i="1"/>
  <c r="AL1195" i="1"/>
  <c r="AL1194" i="1"/>
  <c r="AL1193" i="1"/>
  <c r="AL1192" i="1"/>
  <c r="AL1191" i="1"/>
  <c r="AL1190" i="1"/>
  <c r="AL1189" i="1"/>
  <c r="AL1188" i="1"/>
  <c r="AL1187" i="1"/>
  <c r="AL1186" i="1"/>
  <c r="AL1185" i="1"/>
  <c r="AL1184" i="1"/>
  <c r="AL1183" i="1"/>
  <c r="AL1182" i="1"/>
  <c r="AL1181" i="1"/>
  <c r="AL1180" i="1"/>
  <c r="AL1179" i="1"/>
  <c r="AL1178" i="1"/>
  <c r="AL1177" i="1"/>
  <c r="AL1176" i="1"/>
  <c r="AL1175" i="1"/>
  <c r="AL1174" i="1"/>
  <c r="AL1173" i="1"/>
  <c r="AL1172" i="1"/>
  <c r="AL1171" i="1"/>
  <c r="AL1170" i="1"/>
  <c r="AL1169" i="1"/>
  <c r="AL1168" i="1"/>
  <c r="AL1167" i="1"/>
  <c r="AL1166" i="1"/>
  <c r="AL1165" i="1"/>
  <c r="AL1164" i="1"/>
  <c r="AL1163" i="1"/>
  <c r="AL1162" i="1"/>
  <c r="AL1161" i="1"/>
  <c r="AL1160" i="1"/>
  <c r="AL1159" i="1"/>
  <c r="AL1158" i="1"/>
  <c r="AL1157" i="1"/>
  <c r="AL1156" i="1"/>
  <c r="AL1155" i="1"/>
  <c r="AL1154" i="1"/>
  <c r="AL1153" i="1"/>
  <c r="AL1152" i="1"/>
  <c r="AL1151" i="1"/>
  <c r="AL1150" i="1"/>
  <c r="AL1149" i="1"/>
  <c r="AL1148" i="1"/>
  <c r="AL1147" i="1"/>
  <c r="AL1146" i="1"/>
  <c r="AL1145" i="1"/>
  <c r="AL1144" i="1"/>
  <c r="AL1143" i="1"/>
  <c r="AL1142" i="1"/>
  <c r="AL1141" i="1"/>
  <c r="AL1140" i="1"/>
  <c r="AL1139" i="1"/>
  <c r="AL1138" i="1"/>
  <c r="AL1137" i="1"/>
  <c r="AL1136" i="1"/>
  <c r="AL1135" i="1"/>
  <c r="AL1134" i="1"/>
  <c r="AL1133" i="1"/>
  <c r="AL1132" i="1"/>
  <c r="AL1131" i="1"/>
  <c r="AL1130" i="1"/>
  <c r="AL1129" i="1"/>
  <c r="AL1128" i="1"/>
  <c r="AL1127" i="1"/>
  <c r="AL1126" i="1"/>
  <c r="AL1125" i="1"/>
  <c r="AL1124" i="1"/>
  <c r="AL1123" i="1"/>
  <c r="AL1122" i="1"/>
  <c r="AL1121" i="1"/>
  <c r="AL1120" i="1"/>
  <c r="AL1119" i="1"/>
  <c r="AL1118" i="1"/>
  <c r="AL1117" i="1"/>
  <c r="AL1116" i="1"/>
  <c r="AL1114" i="1"/>
  <c r="AL1113" i="1"/>
  <c r="AL1112" i="1"/>
  <c r="AL1111" i="1"/>
  <c r="AL1110" i="1"/>
  <c r="AL1109" i="1"/>
  <c r="AL1108" i="1"/>
  <c r="AL1107" i="1"/>
  <c r="AL1106" i="1"/>
  <c r="AL1105" i="1"/>
  <c r="AL1104" i="1"/>
  <c r="AL1103" i="1"/>
  <c r="AL1102" i="1"/>
  <c r="AL1101" i="1"/>
  <c r="AL1100" i="1"/>
  <c r="AL1099" i="1"/>
  <c r="AL1098" i="1"/>
  <c r="AL1097" i="1"/>
  <c r="AL1096" i="1"/>
  <c r="AL1095" i="1"/>
  <c r="AL1094" i="1"/>
  <c r="AL1093" i="1"/>
  <c r="AL1092" i="1"/>
  <c r="AL1091" i="1"/>
  <c r="AL1090" i="1"/>
  <c r="AL1089" i="1"/>
  <c r="AL1088" i="1"/>
  <c r="AL1087" i="1"/>
  <c r="AL1086" i="1"/>
  <c r="AL1085" i="1"/>
  <c r="AL1084" i="1"/>
  <c r="AL1083" i="1"/>
  <c r="AL1082" i="1"/>
  <c r="AL1081" i="1"/>
  <c r="AL1080" i="1"/>
  <c r="AL1079" i="1"/>
  <c r="AL1078" i="1"/>
  <c r="AL1077" i="1"/>
  <c r="AL1076" i="1"/>
  <c r="AL1075" i="1"/>
  <c r="AL1074" i="1"/>
  <c r="AL1073" i="1"/>
  <c r="AL1072" i="1"/>
  <c r="AL1071" i="1"/>
  <c r="AL1070" i="1"/>
  <c r="AL1069" i="1"/>
  <c r="AL1068" i="1"/>
  <c r="AL1067" i="1"/>
  <c r="AL1066" i="1"/>
  <c r="AL1065" i="1"/>
  <c r="AL1064" i="1"/>
  <c r="AL1063" i="1"/>
  <c r="AL1062" i="1"/>
  <c r="AL1061" i="1"/>
  <c r="AL1060" i="1"/>
  <c r="AL1059" i="1"/>
  <c r="AL1058" i="1"/>
  <c r="AL1057" i="1"/>
  <c r="AL1056" i="1"/>
  <c r="AL1055" i="1"/>
  <c r="AL1054" i="1"/>
  <c r="AL1053" i="1"/>
  <c r="AL1052" i="1"/>
  <c r="AL1051" i="1"/>
  <c r="AL1050" i="1"/>
  <c r="AL1049" i="1"/>
  <c r="AL1048" i="1"/>
  <c r="AL1047" i="1"/>
  <c r="AL1046" i="1"/>
  <c r="AL1045" i="1"/>
  <c r="AL1044" i="1"/>
  <c r="AL1043" i="1"/>
  <c r="AL1042" i="1"/>
  <c r="AL1041" i="1"/>
  <c r="AL1040" i="1"/>
  <c r="AL1039" i="1"/>
  <c r="AL1038" i="1"/>
  <c r="AL1037" i="1"/>
  <c r="AL1036" i="1"/>
  <c r="AL1035" i="1"/>
  <c r="AL1034" i="1"/>
  <c r="AL1033" i="1"/>
  <c r="AL1032" i="1"/>
  <c r="AL1031" i="1"/>
  <c r="AL1030" i="1"/>
  <c r="AL1029" i="1"/>
  <c r="AL1028" i="1"/>
  <c r="AL1027" i="1"/>
  <c r="AL1026" i="1"/>
  <c r="AL1025" i="1"/>
  <c r="AL1024" i="1"/>
  <c r="AL1023" i="1"/>
  <c r="AL1022" i="1"/>
  <c r="AL1021" i="1"/>
  <c r="AL1020" i="1"/>
  <c r="AL1019" i="1"/>
  <c r="AL1018" i="1"/>
  <c r="AL1017" i="1"/>
  <c r="AL1016" i="1"/>
  <c r="AL1015" i="1"/>
  <c r="AL1014" i="1"/>
  <c r="AL1013" i="1"/>
  <c r="AL1012" i="1"/>
  <c r="AL1011" i="1"/>
  <c r="AL1010" i="1"/>
  <c r="AL1009" i="1"/>
  <c r="AL1008" i="1"/>
  <c r="AL1007" i="1"/>
  <c r="AL1006" i="1"/>
  <c r="AL1005" i="1"/>
  <c r="AL1004" i="1"/>
  <c r="AL1003" i="1"/>
  <c r="AL1002" i="1"/>
  <c r="AL1001" i="1"/>
  <c r="AL1000" i="1"/>
  <c r="AL999" i="1"/>
  <c r="AL998" i="1"/>
  <c r="AL997" i="1"/>
  <c r="AL996" i="1"/>
  <c r="AL995" i="1"/>
  <c r="AL994" i="1"/>
  <c r="AL993" i="1"/>
  <c r="AL992" i="1"/>
  <c r="AL991" i="1"/>
  <c r="AL990" i="1"/>
  <c r="AL989" i="1"/>
  <c r="AL988" i="1"/>
  <c r="AL987" i="1"/>
  <c r="AL986" i="1"/>
  <c r="AL985" i="1"/>
  <c r="AL984" i="1"/>
  <c r="AL983" i="1"/>
  <c r="AL982" i="1"/>
  <c r="AL981" i="1"/>
  <c r="AL980" i="1"/>
  <c r="AL979" i="1"/>
  <c r="AL978" i="1"/>
  <c r="AL977" i="1"/>
  <c r="AL976" i="1"/>
  <c r="AL975" i="1"/>
  <c r="AL974" i="1"/>
  <c r="AL973" i="1"/>
  <c r="AL972" i="1"/>
  <c r="AL971" i="1"/>
  <c r="AL970" i="1"/>
  <c r="AL969" i="1"/>
  <c r="AL968" i="1"/>
  <c r="AL967" i="1"/>
  <c r="AL966" i="1"/>
  <c r="AL965" i="1"/>
  <c r="AL964" i="1"/>
  <c r="AL963" i="1"/>
  <c r="AL962" i="1"/>
  <c r="AL961" i="1"/>
  <c r="AL960" i="1"/>
  <c r="AL959" i="1"/>
  <c r="AL958" i="1"/>
  <c r="AL957" i="1"/>
  <c r="AL956" i="1"/>
  <c r="AL955" i="1"/>
  <c r="AL954" i="1"/>
  <c r="AL953" i="1"/>
  <c r="AL952" i="1"/>
  <c r="AL951" i="1"/>
  <c r="AL950" i="1"/>
  <c r="AL949" i="1"/>
  <c r="AL948" i="1"/>
  <c r="AL947" i="1"/>
  <c r="AL946" i="1"/>
  <c r="AL945" i="1"/>
  <c r="AL944" i="1"/>
  <c r="AL943" i="1"/>
  <c r="AL942" i="1"/>
  <c r="AL941" i="1"/>
  <c r="AL940" i="1"/>
  <c r="AL939" i="1"/>
  <c r="AL938" i="1"/>
  <c r="AL937" i="1"/>
  <c r="AL936" i="1"/>
  <c r="AL935" i="1"/>
  <c r="AL934" i="1"/>
  <c r="AL933" i="1"/>
  <c r="AL932" i="1"/>
  <c r="AL931" i="1"/>
  <c r="AL930" i="1"/>
  <c r="AL929" i="1"/>
  <c r="AL928" i="1"/>
  <c r="AL927" i="1"/>
  <c r="AL926" i="1"/>
  <c r="AL925" i="1"/>
  <c r="AL924" i="1"/>
  <c r="AL923" i="1"/>
  <c r="AL922" i="1"/>
  <c r="AL921" i="1"/>
  <c r="AL920" i="1"/>
  <c r="AL919" i="1"/>
  <c r="AL918" i="1"/>
  <c r="AL917" i="1"/>
  <c r="AL916" i="1"/>
  <c r="AL915" i="1"/>
  <c r="AL914" i="1"/>
  <c r="AL913" i="1"/>
  <c r="AL912" i="1"/>
  <c r="AL911" i="1"/>
  <c r="AL910" i="1"/>
  <c r="AL909" i="1"/>
  <c r="AL908" i="1"/>
  <c r="AL907" i="1"/>
  <c r="AL906" i="1"/>
  <c r="AL905" i="1"/>
  <c r="AL904" i="1"/>
  <c r="AL903" i="1"/>
  <c r="AL902" i="1"/>
  <c r="AL901" i="1"/>
  <c r="AL900" i="1"/>
  <c r="AL899" i="1"/>
  <c r="AL898" i="1"/>
  <c r="AL897" i="1"/>
  <c r="AL896" i="1"/>
  <c r="AL895" i="1"/>
  <c r="AL894" i="1"/>
  <c r="AL893" i="1"/>
  <c r="AL892" i="1"/>
  <c r="AL891" i="1"/>
  <c r="AL890" i="1"/>
  <c r="AL889" i="1"/>
  <c r="AL888" i="1"/>
  <c r="AL887" i="1"/>
  <c r="AL886" i="1"/>
  <c r="AL885" i="1"/>
  <c r="AL884" i="1"/>
  <c r="AL883" i="1"/>
  <c r="AL882" i="1"/>
  <c r="AL881" i="1"/>
  <c r="AL880" i="1"/>
  <c r="AL879" i="1"/>
  <c r="AL878" i="1"/>
  <c r="AL877" i="1"/>
  <c r="AL876" i="1"/>
  <c r="AL875" i="1"/>
  <c r="AL874" i="1"/>
  <c r="AL873" i="1"/>
  <c r="AL872" i="1"/>
  <c r="AL871" i="1"/>
  <c r="AL870" i="1"/>
  <c r="AL869" i="1"/>
  <c r="AL868" i="1"/>
  <c r="AL867" i="1"/>
  <c r="AL866" i="1"/>
  <c r="AL865" i="1"/>
  <c r="AL864" i="1"/>
  <c r="AL863" i="1"/>
  <c r="AL862" i="1"/>
  <c r="AL861" i="1"/>
  <c r="AL860" i="1"/>
  <c r="AL859" i="1"/>
  <c r="AL858" i="1"/>
  <c r="AL857" i="1"/>
  <c r="AL856" i="1"/>
  <c r="AL855" i="1"/>
  <c r="AL854" i="1"/>
  <c r="AL853" i="1"/>
  <c r="AL852" i="1"/>
  <c r="AL851" i="1"/>
  <c r="AL850" i="1"/>
  <c r="AL849" i="1"/>
  <c r="AL848" i="1"/>
  <c r="AL847" i="1"/>
  <c r="AL846" i="1"/>
  <c r="AL845" i="1"/>
  <c r="AL844" i="1"/>
  <c r="AL843" i="1"/>
  <c r="AL842" i="1"/>
  <c r="AL841" i="1"/>
  <c r="AL840" i="1"/>
  <c r="AL839" i="1"/>
  <c r="AL838" i="1"/>
  <c r="AL837" i="1"/>
  <c r="AL836" i="1"/>
  <c r="AL835" i="1"/>
  <c r="AL834" i="1"/>
  <c r="AL833" i="1"/>
  <c r="AL832" i="1"/>
  <c r="AL831" i="1"/>
  <c r="AL830" i="1"/>
  <c r="AL829" i="1"/>
  <c r="AL828" i="1"/>
  <c r="AL826" i="1"/>
  <c r="AL825" i="1"/>
  <c r="AL824" i="1"/>
  <c r="AL823" i="1"/>
  <c r="AL822" i="1"/>
  <c r="AL821" i="1"/>
  <c r="AL820" i="1"/>
  <c r="AL819" i="1"/>
  <c r="AL818" i="1"/>
  <c r="AL817" i="1"/>
  <c r="AL816" i="1"/>
  <c r="AL815" i="1"/>
  <c r="AL814" i="1"/>
  <c r="AL813" i="1"/>
  <c r="AL812" i="1"/>
  <c r="AL811" i="1"/>
  <c r="AL810" i="1"/>
  <c r="AL809" i="1"/>
  <c r="AL808" i="1"/>
  <c r="AL807" i="1"/>
  <c r="AL806" i="1"/>
  <c r="AL805" i="1"/>
  <c r="AL804" i="1"/>
  <c r="AL803" i="1"/>
  <c r="AL802" i="1"/>
  <c r="AL801" i="1"/>
  <c r="AL800" i="1"/>
  <c r="AL799" i="1"/>
  <c r="AL798" i="1"/>
  <c r="AL797" i="1"/>
  <c r="AL796" i="1"/>
  <c r="AL795" i="1"/>
  <c r="AL794" i="1"/>
  <c r="AL793" i="1"/>
  <c r="AL792" i="1"/>
  <c r="AL790" i="1"/>
  <c r="AL789" i="1"/>
  <c r="AL788" i="1"/>
  <c r="AL787" i="1"/>
  <c r="AL786" i="1"/>
  <c r="AL785" i="1"/>
  <c r="AL784" i="1"/>
  <c r="AL783" i="1"/>
  <c r="AL782" i="1"/>
  <c r="AL781" i="1"/>
  <c r="AL780" i="1"/>
  <c r="AL779" i="1"/>
  <c r="AL778" i="1"/>
  <c r="AL777" i="1"/>
  <c r="AL776" i="1"/>
  <c r="AL775" i="1"/>
  <c r="AL774" i="1"/>
  <c r="AL773" i="1"/>
  <c r="AL772" i="1"/>
  <c r="AL771" i="1"/>
  <c r="AL770" i="1"/>
  <c r="AL769" i="1"/>
  <c r="AL768" i="1"/>
  <c r="AL767" i="1"/>
  <c r="AL766" i="1"/>
  <c r="AL765" i="1"/>
  <c r="AL764" i="1"/>
  <c r="AL763" i="1"/>
  <c r="AL762" i="1"/>
  <c r="AL761" i="1"/>
  <c r="AL760" i="1"/>
  <c r="AL759" i="1"/>
  <c r="AL758" i="1"/>
  <c r="AL757" i="1"/>
  <c r="AL756" i="1"/>
  <c r="AL755" i="1"/>
  <c r="AL754" i="1"/>
  <c r="AL753" i="1"/>
  <c r="AL752" i="1"/>
  <c r="AL751" i="1"/>
  <c r="AL750" i="1"/>
  <c r="AL749" i="1"/>
  <c r="AL748" i="1"/>
  <c r="AL747" i="1"/>
  <c r="AL745" i="1"/>
  <c r="AL744" i="1"/>
  <c r="AL743" i="1"/>
  <c r="AL742" i="1"/>
  <c r="AL741" i="1"/>
  <c r="AL740" i="1"/>
  <c r="AL739" i="1"/>
  <c r="AL738" i="1"/>
  <c r="AL737" i="1"/>
  <c r="AL736" i="1"/>
  <c r="AL735" i="1"/>
  <c r="AL734" i="1"/>
  <c r="AL733" i="1"/>
  <c r="AL732" i="1"/>
  <c r="AL731" i="1"/>
  <c r="AL730" i="1"/>
  <c r="AL729" i="1"/>
  <c r="AL728" i="1"/>
  <c r="AL727" i="1"/>
  <c r="AL726" i="1"/>
  <c r="AL725" i="1"/>
  <c r="AL724" i="1"/>
  <c r="AL723" i="1"/>
  <c r="AL722" i="1"/>
  <c r="AL721" i="1"/>
  <c r="AL720" i="1"/>
  <c r="AL719" i="1"/>
  <c r="AL718" i="1"/>
  <c r="AL717" i="1"/>
  <c r="AL716" i="1"/>
  <c r="AL715" i="1"/>
  <c r="AL714" i="1"/>
  <c r="AL713" i="1"/>
  <c r="AL712" i="1"/>
  <c r="AL711" i="1"/>
  <c r="AL710" i="1"/>
  <c r="AL709" i="1"/>
  <c r="AL708" i="1"/>
  <c r="AL707" i="1"/>
  <c r="AL706" i="1"/>
  <c r="AL705" i="1"/>
  <c r="AL704" i="1"/>
  <c r="AL703" i="1"/>
  <c r="AL702" i="1"/>
  <c r="AL701" i="1"/>
  <c r="AL700" i="1"/>
  <c r="AL699" i="1"/>
  <c r="AL698" i="1"/>
  <c r="AL697" i="1"/>
  <c r="AL696" i="1"/>
  <c r="AL695" i="1"/>
  <c r="AL694" i="1"/>
  <c r="AL693" i="1"/>
  <c r="AL692" i="1"/>
  <c r="AL691" i="1"/>
  <c r="AL690" i="1"/>
  <c r="AL689" i="1"/>
  <c r="AL688" i="1"/>
  <c r="AL687" i="1"/>
  <c r="AL686" i="1"/>
  <c r="AL685" i="1"/>
  <c r="AL684" i="1"/>
  <c r="AL683" i="1"/>
  <c r="AL682" i="1"/>
  <c r="AL681" i="1"/>
  <c r="AL680" i="1"/>
  <c r="AL679" i="1"/>
  <c r="AL678" i="1"/>
  <c r="AL677" i="1"/>
  <c r="AL676" i="1"/>
  <c r="AL675" i="1"/>
  <c r="AL674" i="1"/>
  <c r="AL673" i="1"/>
  <c r="AL672" i="1"/>
  <c r="AL671" i="1"/>
  <c r="AL670" i="1"/>
  <c r="AL669" i="1"/>
  <c r="AL668" i="1"/>
  <c r="AL667" i="1"/>
  <c r="AL666" i="1"/>
  <c r="AL665" i="1"/>
  <c r="AL664" i="1"/>
  <c r="AL663" i="1"/>
  <c r="AL662" i="1"/>
  <c r="AL661" i="1"/>
  <c r="AL660" i="1"/>
  <c r="AL659" i="1"/>
  <c r="AL658" i="1"/>
  <c r="AL657" i="1"/>
  <c r="AL656" i="1"/>
  <c r="AL655" i="1"/>
  <c r="AL654" i="1"/>
  <c r="AL653" i="1"/>
  <c r="AL652" i="1"/>
  <c r="AL651" i="1"/>
  <c r="AL650" i="1"/>
  <c r="AL649" i="1"/>
  <c r="AL648" i="1"/>
  <c r="AL647" i="1"/>
  <c r="AL646" i="1"/>
  <c r="AL645" i="1"/>
  <c r="AL644" i="1"/>
  <c r="AL643" i="1"/>
  <c r="AL642" i="1"/>
  <c r="AL641" i="1"/>
  <c r="AL640" i="1"/>
  <c r="AL639" i="1"/>
  <c r="AL638" i="1"/>
  <c r="AL637" i="1"/>
  <c r="AL636" i="1"/>
  <c r="AL635" i="1"/>
  <c r="AL634" i="1"/>
  <c r="AL633" i="1"/>
  <c r="AL632" i="1"/>
  <c r="AL631" i="1"/>
  <c r="AL630" i="1"/>
  <c r="AL629" i="1"/>
  <c r="AL628" i="1"/>
  <c r="AL627" i="1"/>
  <c r="AL626" i="1"/>
  <c r="AL625" i="1"/>
  <c r="AL624" i="1"/>
  <c r="AL623" i="1"/>
  <c r="AL622" i="1"/>
  <c r="AL621" i="1"/>
  <c r="AL620" i="1"/>
  <c r="AL619" i="1"/>
  <c r="AL618" i="1"/>
  <c r="AL617" i="1"/>
  <c r="AL616" i="1"/>
  <c r="AL615" i="1"/>
  <c r="AL614" i="1"/>
  <c r="AL613" i="1"/>
  <c r="AL612" i="1"/>
  <c r="AL611" i="1"/>
  <c r="AL610" i="1"/>
  <c r="AL609" i="1"/>
  <c r="AL608" i="1"/>
  <c r="AL607" i="1"/>
  <c r="AL606" i="1"/>
  <c r="AL605" i="1"/>
  <c r="AL604" i="1"/>
  <c r="AL603" i="1"/>
  <c r="AL602" i="1"/>
  <c r="AL601" i="1"/>
  <c r="AL600" i="1"/>
  <c r="AL599" i="1"/>
  <c r="AL598" i="1"/>
  <c r="AL597" i="1"/>
  <c r="AL596" i="1"/>
  <c r="AL595" i="1"/>
  <c r="AL594" i="1"/>
  <c r="AL593" i="1"/>
  <c r="AL592" i="1"/>
  <c r="AL591" i="1"/>
  <c r="AL590" i="1"/>
  <c r="AL589" i="1"/>
  <c r="AL588" i="1"/>
  <c r="AL587" i="1"/>
  <c r="AL586" i="1"/>
  <c r="AL585" i="1"/>
  <c r="AL584" i="1"/>
  <c r="AL583" i="1"/>
  <c r="AL582" i="1"/>
  <c r="AL581" i="1"/>
  <c r="AL580" i="1"/>
  <c r="AL579" i="1"/>
  <c r="AL578" i="1"/>
  <c r="AL577" i="1"/>
  <c r="AL576" i="1"/>
  <c r="AL575" i="1"/>
  <c r="AL574" i="1"/>
  <c r="AL573" i="1"/>
  <c r="AL572" i="1"/>
  <c r="AL571" i="1"/>
  <c r="AL570" i="1"/>
  <c r="AL569" i="1"/>
  <c r="AL568" i="1"/>
  <c r="AL567" i="1"/>
  <c r="AL566" i="1"/>
  <c r="AL565" i="1"/>
  <c r="AL564" i="1"/>
  <c r="AL563" i="1"/>
  <c r="AL562" i="1"/>
  <c r="AL561" i="1"/>
  <c r="AL560" i="1"/>
  <c r="AL559" i="1"/>
  <c r="AL558" i="1"/>
  <c r="AL557" i="1"/>
  <c r="AL556" i="1"/>
  <c r="AL555" i="1"/>
  <c r="AL554" i="1"/>
  <c r="AL553" i="1"/>
  <c r="AL552" i="1"/>
  <c r="AL551" i="1"/>
  <c r="AL550" i="1"/>
  <c r="AL549" i="1"/>
  <c r="AL548" i="1"/>
  <c r="AL547" i="1"/>
  <c r="AL546" i="1"/>
  <c r="AL545" i="1"/>
  <c r="AL544" i="1"/>
  <c r="AL543" i="1"/>
  <c r="AL542" i="1"/>
  <c r="AL541" i="1"/>
  <c r="AL540" i="1"/>
  <c r="AL539" i="1"/>
  <c r="AL538" i="1"/>
  <c r="AL537" i="1"/>
  <c r="AL536" i="1"/>
  <c r="AL535" i="1"/>
  <c r="AL534" i="1"/>
  <c r="AL533" i="1"/>
  <c r="AL532" i="1"/>
  <c r="AL531" i="1"/>
  <c r="AL530" i="1"/>
  <c r="AL529" i="1"/>
  <c r="AL528" i="1"/>
  <c r="AL527" i="1"/>
  <c r="AL526" i="1"/>
  <c r="AL525" i="1"/>
  <c r="AL524" i="1"/>
  <c r="AL523" i="1"/>
  <c r="AL522" i="1"/>
  <c r="AL521" i="1"/>
  <c r="AL520" i="1"/>
  <c r="AL519" i="1"/>
  <c r="AL518" i="1"/>
  <c r="AL517" i="1"/>
  <c r="AL516" i="1"/>
  <c r="AL515" i="1"/>
  <c r="AL514" i="1"/>
  <c r="AL513" i="1"/>
  <c r="AL512" i="1"/>
  <c r="AL511" i="1"/>
  <c r="AL510" i="1"/>
  <c r="AL509" i="1"/>
  <c r="AL508" i="1"/>
  <c r="AL507" i="1"/>
  <c r="AL506" i="1"/>
  <c r="AL505" i="1"/>
  <c r="AL504" i="1"/>
  <c r="AL503" i="1"/>
  <c r="AL502" i="1"/>
  <c r="AL501" i="1"/>
  <c r="AL500" i="1"/>
  <c r="AL499" i="1"/>
  <c r="AL498" i="1"/>
  <c r="AL497" i="1"/>
  <c r="AL496" i="1"/>
  <c r="AL495" i="1"/>
  <c r="AL494" i="1"/>
  <c r="AL493" i="1"/>
  <c r="AL492" i="1"/>
  <c r="AL491" i="1"/>
  <c r="AL490" i="1"/>
  <c r="AL489" i="1"/>
  <c r="AL488" i="1"/>
  <c r="AL487" i="1"/>
  <c r="AL486" i="1"/>
  <c r="AL485" i="1"/>
  <c r="AL484" i="1"/>
  <c r="AL483" i="1"/>
  <c r="AL482" i="1"/>
  <c r="AL481" i="1"/>
  <c r="AL480" i="1"/>
  <c r="AL479" i="1"/>
  <c r="AL478" i="1"/>
  <c r="AL477" i="1"/>
  <c r="AL476" i="1"/>
  <c r="AL475" i="1"/>
  <c r="AL474" i="1"/>
  <c r="AL473" i="1"/>
  <c r="AL472" i="1"/>
  <c r="AL471" i="1"/>
  <c r="AL470" i="1"/>
  <c r="AL469" i="1"/>
  <c r="AL468" i="1"/>
  <c r="AL467" i="1"/>
  <c r="AL466" i="1"/>
  <c r="AL465" i="1"/>
  <c r="AL464" i="1"/>
  <c r="AL463" i="1"/>
  <c r="AL462" i="1"/>
  <c r="AL461" i="1"/>
  <c r="AL460" i="1"/>
  <c r="AL459" i="1"/>
  <c r="AL458" i="1"/>
  <c r="AL457" i="1"/>
  <c r="AL456" i="1"/>
  <c r="AL455" i="1"/>
  <c r="AL454" i="1"/>
  <c r="AL453" i="1"/>
  <c r="AL452" i="1"/>
  <c r="AL451" i="1"/>
  <c r="AL450" i="1"/>
  <c r="AL449" i="1"/>
  <c r="AL448" i="1"/>
  <c r="AL447" i="1"/>
  <c r="AL446" i="1"/>
  <c r="AL445" i="1"/>
  <c r="AL444" i="1"/>
  <c r="AL443" i="1"/>
  <c r="AL442" i="1"/>
  <c r="AL441" i="1"/>
  <c r="AL440" i="1"/>
  <c r="AL439" i="1"/>
  <c r="AL438" i="1"/>
  <c r="AL437" i="1"/>
  <c r="AL436" i="1"/>
  <c r="AL435" i="1"/>
  <c r="AL434" i="1"/>
  <c r="AL433" i="1"/>
  <c r="AL432" i="1"/>
  <c r="AL431" i="1"/>
  <c r="AL430" i="1"/>
  <c r="AL429" i="1"/>
  <c r="AL428" i="1"/>
  <c r="AL427" i="1"/>
  <c r="AL426" i="1"/>
  <c r="AL425" i="1"/>
  <c r="AL424" i="1"/>
  <c r="AL423" i="1"/>
  <c r="AL422" i="1"/>
  <c r="AL421" i="1"/>
  <c r="AL420" i="1"/>
  <c r="AL419" i="1"/>
  <c r="AL418" i="1"/>
  <c r="AL417" i="1"/>
  <c r="AL416" i="1"/>
  <c r="AL415" i="1"/>
  <c r="AL414" i="1"/>
  <c r="AL413" i="1"/>
  <c r="AL412" i="1"/>
  <c r="AL411" i="1"/>
  <c r="AL410" i="1"/>
  <c r="AL409" i="1"/>
  <c r="AL408" i="1"/>
  <c r="AL407" i="1"/>
  <c r="AL406" i="1"/>
  <c r="AL405" i="1"/>
  <c r="AL404" i="1"/>
  <c r="AL403" i="1"/>
  <c r="AL402" i="1"/>
  <c r="AL401" i="1"/>
  <c r="AL400" i="1"/>
  <c r="AL399" i="1"/>
  <c r="AL398" i="1"/>
  <c r="AL397" i="1"/>
  <c r="AL396" i="1"/>
  <c r="AL395" i="1"/>
  <c r="AL394" i="1"/>
  <c r="AL393" i="1"/>
  <c r="AL392" i="1"/>
  <c r="AL391" i="1"/>
  <c r="AL390" i="1"/>
  <c r="AL389" i="1"/>
  <c r="AL388" i="1"/>
  <c r="AL387" i="1"/>
  <c r="AL386" i="1"/>
  <c r="AL385" i="1"/>
  <c r="AL384" i="1"/>
  <c r="AL383" i="1"/>
  <c r="AL382" i="1"/>
  <c r="AL381" i="1"/>
  <c r="AL380" i="1"/>
  <c r="AL379" i="1"/>
  <c r="AL378" i="1"/>
  <c r="AL377" i="1"/>
  <c r="AL376" i="1"/>
  <c r="AL375" i="1"/>
  <c r="AL374" i="1"/>
  <c r="AL373" i="1"/>
  <c r="AL372" i="1"/>
  <c r="AL371" i="1"/>
  <c r="AL370" i="1"/>
  <c r="AL369" i="1"/>
  <c r="AL368" i="1"/>
  <c r="AL367" i="1"/>
  <c r="AL366" i="1"/>
  <c r="AL365" i="1"/>
  <c r="AL364" i="1"/>
  <c r="AL363" i="1"/>
  <c r="AL362" i="1"/>
  <c r="AL361" i="1"/>
  <c r="AL360" i="1"/>
  <c r="AL359" i="1"/>
  <c r="AL358" i="1"/>
  <c r="AL357" i="1"/>
  <c r="AL356" i="1"/>
  <c r="AL355" i="1"/>
  <c r="AL354" i="1"/>
  <c r="AL353" i="1"/>
  <c r="AL352" i="1"/>
  <c r="AL351" i="1"/>
  <c r="AL350" i="1"/>
  <c r="AL349" i="1"/>
  <c r="AL348" i="1"/>
  <c r="AL347" i="1"/>
  <c r="AL346" i="1"/>
  <c r="AL345" i="1"/>
  <c r="AL344" i="1"/>
  <c r="AL343" i="1"/>
  <c r="AL342" i="1"/>
  <c r="AL341" i="1"/>
  <c r="AL340" i="1"/>
  <c r="AL339" i="1"/>
  <c r="AL337" i="1"/>
  <c r="AL336" i="1"/>
  <c r="AL335" i="1"/>
  <c r="AL334" i="1"/>
  <c r="AL333" i="1"/>
  <c r="AL332" i="1"/>
  <c r="AL331" i="1"/>
  <c r="AL330" i="1"/>
  <c r="AL329" i="1"/>
  <c r="AL328" i="1"/>
  <c r="AL327" i="1"/>
  <c r="AL326" i="1"/>
  <c r="AL325" i="1"/>
  <c r="AL324" i="1"/>
  <c r="AL323" i="1"/>
  <c r="AL322" i="1"/>
  <c r="AL321" i="1"/>
  <c r="AL320" i="1"/>
  <c r="AL319" i="1"/>
  <c r="AL318" i="1"/>
  <c r="AL317" i="1"/>
  <c r="AL316" i="1"/>
  <c r="AL315" i="1"/>
  <c r="AL314" i="1"/>
  <c r="AL313" i="1"/>
  <c r="AL312" i="1"/>
  <c r="AL311" i="1"/>
  <c r="AL310" i="1"/>
  <c r="AL309" i="1"/>
  <c r="AL308" i="1"/>
  <c r="AL307" i="1"/>
  <c r="AL306" i="1"/>
  <c r="AL305" i="1"/>
  <c r="AL304" i="1"/>
  <c r="AL303" i="1"/>
  <c r="AL302" i="1"/>
  <c r="AL301" i="1"/>
  <c r="AL300" i="1"/>
  <c r="AL299" i="1"/>
  <c r="AL298" i="1"/>
  <c r="AL297" i="1"/>
  <c r="AL296" i="1"/>
  <c r="AL295" i="1"/>
  <c r="AL294" i="1"/>
  <c r="AL293" i="1"/>
  <c r="AL292" i="1"/>
  <c r="AL291" i="1"/>
  <c r="AL290" i="1"/>
  <c r="AL289" i="1"/>
  <c r="AL288" i="1"/>
  <c r="AL287" i="1"/>
  <c r="AL284" i="1"/>
  <c r="AL283" i="1"/>
  <c r="AL282" i="1"/>
  <c r="AL281" i="1"/>
  <c r="AL280" i="1"/>
  <c r="AL279" i="1"/>
  <c r="AL278" i="1"/>
  <c r="AL277" i="1"/>
  <c r="AL276" i="1"/>
  <c r="AL275" i="1"/>
  <c r="AL274" i="1"/>
  <c r="AL273" i="1"/>
  <c r="AL272" i="1"/>
  <c r="AL271" i="1"/>
  <c r="AL269" i="1"/>
  <c r="AL267" i="1"/>
  <c r="AL266" i="1"/>
  <c r="AL264" i="1"/>
  <c r="AL263" i="1"/>
  <c r="AL262" i="1"/>
  <c r="AL260" i="1"/>
  <c r="AL259" i="1"/>
  <c r="AL258" i="1"/>
  <c r="AL257" i="1"/>
  <c r="AL256" i="1"/>
  <c r="AL255" i="1"/>
  <c r="AL254" i="1"/>
  <c r="AL253" i="1"/>
  <c r="AL252" i="1"/>
  <c r="AL251" i="1"/>
  <c r="AL250" i="1"/>
  <c r="AL249" i="1"/>
  <c r="AL248" i="1"/>
  <c r="AL247" i="1"/>
  <c r="AL245" i="1"/>
  <c r="AL244" i="1"/>
  <c r="AL243" i="1"/>
  <c r="AL242" i="1"/>
  <c r="AL240" i="1"/>
  <c r="AL239" i="1"/>
  <c r="AL238" i="1"/>
  <c r="AL237" i="1"/>
  <c r="AL234" i="1"/>
  <c r="AL231" i="1"/>
  <c r="AL230" i="1"/>
  <c r="AL229" i="1"/>
  <c r="AL228" i="1"/>
  <c r="AL227" i="1"/>
  <c r="AL226" i="1"/>
  <c r="AL225" i="1"/>
  <c r="AL224" i="1"/>
  <c r="AL223" i="1"/>
  <c r="AL222" i="1"/>
  <c r="AL221" i="1"/>
  <c r="AL220" i="1"/>
  <c r="AL219" i="1"/>
  <c r="AL218" i="1"/>
  <c r="AL217" i="1"/>
  <c r="AL216" i="1"/>
  <c r="AL215" i="1"/>
  <c r="AL214" i="1"/>
  <c r="AL213" i="1"/>
  <c r="AL212" i="1"/>
  <c r="AL211" i="1"/>
  <c r="AL210" i="1"/>
  <c r="AL209" i="1"/>
  <c r="AL208" i="1"/>
  <c r="AL207" i="1"/>
  <c r="AL206" i="1"/>
  <c r="AL205" i="1"/>
  <c r="AL204" i="1"/>
  <c r="AL202" i="1"/>
  <c r="AL201" i="1"/>
  <c r="AL200" i="1"/>
  <c r="AL198" i="1"/>
  <c r="AL197" i="1"/>
  <c r="AL196" i="1"/>
  <c r="AL195" i="1"/>
  <c r="AL194" i="1"/>
  <c r="AL193" i="1"/>
  <c r="AL192" i="1"/>
  <c r="AL191" i="1"/>
  <c r="AL190" i="1"/>
  <c r="AL189" i="1"/>
  <c r="AL186" i="1"/>
  <c r="AL185" i="1"/>
  <c r="AL184" i="1"/>
  <c r="AL183" i="1"/>
  <c r="AL182" i="1"/>
  <c r="AL181" i="1"/>
  <c r="AL180" i="1"/>
  <c r="AL179" i="1"/>
  <c r="AL178" i="1"/>
  <c r="AL177" i="1"/>
  <c r="AL176" i="1"/>
  <c r="AL175" i="1"/>
  <c r="AL174" i="1"/>
  <c r="AL173" i="1"/>
  <c r="AL172" i="1"/>
  <c r="AL171" i="1"/>
  <c r="AL170" i="1"/>
  <c r="AL169" i="1"/>
  <c r="AL168" i="1"/>
  <c r="AL167" i="1"/>
  <c r="AL166" i="1"/>
  <c r="AL165" i="1"/>
  <c r="AL164" i="1"/>
  <c r="AL163" i="1"/>
  <c r="AL162" i="1"/>
  <c r="AL161" i="1"/>
  <c r="AL160" i="1"/>
  <c r="AL159" i="1"/>
  <c r="AL158" i="1"/>
  <c r="AL157" i="1"/>
  <c r="AL155" i="1"/>
  <c r="AL154" i="1"/>
  <c r="AL153" i="1"/>
  <c r="AL152" i="1"/>
  <c r="AL151" i="1"/>
  <c r="AL150" i="1"/>
  <c r="AL149" i="1"/>
  <c r="AL148" i="1"/>
  <c r="AL147" i="1"/>
  <c r="AL146" i="1"/>
  <c r="AL145" i="1"/>
  <c r="AL144" i="1"/>
  <c r="AL143" i="1"/>
  <c r="AL142" i="1"/>
  <c r="AL141" i="1"/>
  <c r="AL140" i="1"/>
  <c r="AL139" i="1"/>
  <c r="AL138" i="1"/>
  <c r="AL137" i="1"/>
  <c r="AL136" i="1"/>
  <c r="AL135" i="1"/>
  <c r="AL134" i="1"/>
  <c r="AL133" i="1"/>
  <c r="AL132" i="1"/>
  <c r="AL131" i="1"/>
  <c r="AL130" i="1"/>
  <c r="AL129" i="1"/>
  <c r="AL128" i="1"/>
  <c r="AL127" i="1"/>
  <c r="AL126" i="1"/>
  <c r="AL125" i="1"/>
  <c r="AL124" i="1"/>
  <c r="AL123" i="1"/>
  <c r="AL122" i="1"/>
  <c r="AL121" i="1"/>
  <c r="AL120" i="1"/>
  <c r="AL119" i="1"/>
  <c r="AL118" i="1"/>
  <c r="AL117" i="1"/>
  <c r="AL116" i="1"/>
  <c r="AL115" i="1"/>
  <c r="AL114" i="1"/>
  <c r="AL113" i="1"/>
  <c r="AL112" i="1"/>
  <c r="AL111" i="1"/>
  <c r="AL110" i="1"/>
  <c r="AL109" i="1"/>
  <c r="AL108" i="1"/>
  <c r="AL107" i="1"/>
  <c r="AL106" i="1"/>
  <c r="AL105" i="1"/>
  <c r="AL103" i="1"/>
  <c r="AL102" i="1"/>
  <c r="AL101" i="1"/>
  <c r="AL100" i="1"/>
  <c r="AL99" i="1"/>
  <c r="AL98" i="1"/>
  <c r="AL97" i="1"/>
  <c r="AL96" i="1"/>
  <c r="AL95" i="1"/>
  <c r="AL94" i="1"/>
  <c r="AL93" i="1"/>
  <c r="AL92" i="1"/>
  <c r="AL91" i="1"/>
  <c r="AL90" i="1"/>
  <c r="AL89" i="1"/>
  <c r="AL88" i="1"/>
  <c r="AL87" i="1"/>
  <c r="AL85" i="1"/>
  <c r="AL84" i="1"/>
  <c r="AL83" i="1"/>
  <c r="AL82" i="1"/>
  <c r="AL81" i="1"/>
  <c r="AL80" i="1"/>
  <c r="AL79" i="1"/>
  <c r="AL78" i="1"/>
  <c r="AL77" i="1"/>
  <c r="AL76" i="1"/>
  <c r="AL75" i="1"/>
  <c r="AL74" i="1"/>
  <c r="AL73" i="1"/>
  <c r="AL72" i="1"/>
  <c r="AL70" i="1"/>
  <c r="AL69" i="1"/>
  <c r="AL68" i="1"/>
  <c r="AL67" i="1"/>
  <c r="AL66" i="1"/>
  <c r="AL65" i="1"/>
  <c r="AL64" i="1"/>
  <c r="AL63" i="1"/>
  <c r="AL61" i="1"/>
  <c r="AL60" i="1"/>
  <c r="AL59" i="1"/>
  <c r="AL58" i="1"/>
  <c r="AL56" i="1"/>
  <c r="AL55" i="1"/>
  <c r="AL54" i="1"/>
  <c r="AL53" i="1"/>
  <c r="AL52" i="1"/>
  <c r="AL51" i="1"/>
  <c r="AL50" i="1"/>
  <c r="AL49" i="1"/>
  <c r="AL48" i="1"/>
  <c r="AL47" i="1"/>
  <c r="AL46" i="1"/>
  <c r="AL44" i="1"/>
  <c r="AL43" i="1"/>
  <c r="AL42" i="1"/>
  <c r="AL41" i="1"/>
  <c r="AL40" i="1"/>
  <c r="AL39" i="1"/>
  <c r="AL38" i="1"/>
  <c r="AL35" i="1"/>
  <c r="AL34" i="1"/>
  <c r="AL33" i="1"/>
  <c r="AL31" i="1"/>
  <c r="AL30" i="1"/>
  <c r="AL28" i="1"/>
  <c r="AL27" i="1"/>
  <c r="AL26" i="1"/>
  <c r="AL25" i="1"/>
  <c r="AL24" i="1"/>
  <c r="AL23" i="1"/>
  <c r="AL22" i="1"/>
  <c r="AL21" i="1"/>
  <c r="AL20" i="1"/>
  <c r="AL19" i="1"/>
  <c r="AL18" i="1"/>
  <c r="AL16" i="1"/>
  <c r="AL15" i="1"/>
  <c r="AL14" i="1"/>
  <c r="AL13" i="1"/>
  <c r="AL12" i="1"/>
  <c r="AL10" i="1"/>
  <c r="AL9" i="1"/>
  <c r="AL7" i="1"/>
  <c r="AL6" i="1"/>
  <c r="AL5" i="1"/>
  <c r="AL4" i="1"/>
  <c r="AL8" i="1"/>
  <c r="AL17" i="1"/>
  <c r="AL29" i="1"/>
  <c r="AL32" i="1"/>
  <c r="AL36" i="1"/>
  <c r="AL37" i="1"/>
  <c r="AL45" i="1"/>
  <c r="AL57" i="1"/>
  <c r="AL71" i="1"/>
  <c r="AL86" i="1"/>
  <c r="AL104" i="1"/>
  <c r="AL156" i="1"/>
  <c r="AL187" i="1"/>
  <c r="AL188" i="1"/>
  <c r="AL199" i="1"/>
  <c r="AL203" i="1"/>
  <c r="AL232" i="1"/>
  <c r="AL233" i="1"/>
  <c r="AL235" i="1"/>
  <c r="AL236" i="1"/>
  <c r="AL241" i="1"/>
  <c r="AL246" i="1"/>
  <c r="AL261" i="1"/>
  <c r="AL265" i="1"/>
  <c r="AL268" i="1"/>
  <c r="AL270" i="1"/>
  <c r="AL285" i="1"/>
  <c r="AL286" i="1"/>
  <c r="AL338" i="1"/>
  <c r="AL746" i="1"/>
  <c r="AL791" i="1"/>
  <c r="AL827" i="1"/>
  <c r="AL1115" i="1"/>
  <c r="AL1304" i="1"/>
  <c r="AL1594" i="1"/>
  <c r="AL1616" i="1"/>
  <c r="AL1632" i="1"/>
  <c r="AL1683" i="1"/>
  <c r="AL1789" i="1"/>
  <c r="AL1790" i="1"/>
  <c r="AL1791" i="1"/>
  <c r="AL1796" i="1"/>
  <c r="AL1797" i="1"/>
  <c r="AL1978" i="1"/>
  <c r="AL2029" i="1"/>
  <c r="AL2228" i="1"/>
  <c r="AL2235" i="1"/>
  <c r="AL2237" i="1"/>
  <c r="AL2242" i="1"/>
  <c r="AL2243" i="1"/>
  <c r="AL2247" i="1"/>
  <c r="AL2265" i="1"/>
  <c r="AL2371" i="1"/>
  <c r="AL2372" i="1"/>
  <c r="AL3" i="1"/>
  <c r="I54" i="28"/>
  <c r="F49" i="28"/>
  <c r="C42" i="28"/>
  <c r="I53" i="28"/>
  <c r="F48" i="28"/>
  <c r="C41" i="28"/>
  <c r="I52" i="28"/>
  <c r="F47" i="28"/>
  <c r="I51" i="28"/>
  <c r="F46" i="28"/>
  <c r="I50" i="28"/>
  <c r="F45" i="28"/>
  <c r="I49" i="28"/>
  <c r="F44" i="28"/>
  <c r="I48" i="28"/>
  <c r="F43" i="28"/>
  <c r="I47" i="28"/>
  <c r="F42" i="28"/>
  <c r="I46" i="28"/>
  <c r="F41" i="28"/>
  <c r="I45" i="28"/>
  <c r="C47" i="28"/>
  <c r="I44" i="28"/>
  <c r="C46" i="28"/>
  <c r="I43" i="28"/>
  <c r="C45" i="28"/>
  <c r="I42" i="28"/>
  <c r="C44" i="28"/>
  <c r="I41" i="28"/>
  <c r="C43" i="28"/>
  <c r="Z1" i="1" l="1"/>
  <c r="AD1" i="1"/>
  <c r="Y1" i="1" l="1"/>
  <c r="E8" i="30"/>
  <c r="AO1992" i="1" s="1"/>
  <c r="E9" i="30"/>
  <c r="AO2125" i="1" s="1"/>
  <c r="E10" i="30"/>
  <c r="E11" i="30"/>
  <c r="E12" i="30"/>
  <c r="E13" i="30"/>
  <c r="E7" i="30"/>
  <c r="E3" i="30"/>
  <c r="E4" i="30"/>
  <c r="E5" i="30"/>
  <c r="E6" i="30"/>
  <c r="E14" i="30"/>
  <c r="E15" i="30"/>
  <c r="E16" i="30"/>
  <c r="E17" i="30"/>
  <c r="E18" i="30"/>
  <c r="E19" i="30"/>
  <c r="E20" i="30"/>
  <c r="E21" i="30"/>
  <c r="E22" i="30"/>
  <c r="E23" i="30"/>
  <c r="E24" i="30"/>
  <c r="E25" i="30"/>
  <c r="E26" i="30"/>
  <c r="E27" i="30"/>
  <c r="E28" i="30"/>
  <c r="E29" i="30"/>
  <c r="E30" i="30"/>
  <c r="E31" i="30"/>
  <c r="E32" i="30"/>
  <c r="E33" i="30"/>
  <c r="E34" i="30"/>
  <c r="E35" i="30"/>
  <c r="E36" i="30"/>
  <c r="E37" i="30"/>
  <c r="E38" i="30"/>
  <c r="E39" i="30"/>
  <c r="E40" i="30"/>
  <c r="E41" i="30"/>
  <c r="E42" i="30"/>
  <c r="E43" i="30"/>
  <c r="E44" i="30"/>
  <c r="E45" i="30"/>
  <c r="E46" i="30"/>
  <c r="E47" i="30"/>
  <c r="E48" i="30"/>
  <c r="E49" i="30"/>
  <c r="E50" i="30"/>
  <c r="E51" i="30"/>
  <c r="E52" i="30"/>
  <c r="E53" i="30"/>
  <c r="E54" i="30"/>
  <c r="E55" i="30"/>
  <c r="E56" i="30"/>
  <c r="E57" i="30"/>
  <c r="E58" i="30"/>
  <c r="E59" i="30"/>
  <c r="E60" i="30"/>
  <c r="E61" i="30"/>
  <c r="E62" i="30"/>
  <c r="E63" i="30"/>
  <c r="E64" i="30"/>
  <c r="E65" i="30"/>
  <c r="E66" i="30"/>
  <c r="E67" i="30"/>
  <c r="E68" i="30"/>
  <c r="E69" i="30"/>
  <c r="E70" i="30"/>
  <c r="E71" i="30"/>
  <c r="E72" i="30"/>
  <c r="E73" i="30"/>
  <c r="E74" i="30"/>
  <c r="E75" i="30"/>
  <c r="E76" i="30"/>
  <c r="E77" i="30"/>
  <c r="E78" i="30"/>
  <c r="E79" i="30"/>
  <c r="E80" i="30"/>
  <c r="E81" i="30"/>
  <c r="E82" i="30"/>
  <c r="E83" i="30"/>
  <c r="E84" i="30"/>
  <c r="E85" i="30"/>
  <c r="E86" i="30"/>
  <c r="E87" i="30"/>
  <c r="E88" i="30"/>
  <c r="E89" i="30"/>
  <c r="E90" i="30"/>
  <c r="E91" i="30"/>
  <c r="E92" i="30"/>
  <c r="E93" i="30"/>
  <c r="E94" i="30"/>
  <c r="E95" i="30"/>
  <c r="E96" i="30"/>
  <c r="E97" i="30"/>
  <c r="E98" i="30"/>
  <c r="E99" i="30"/>
  <c r="E100" i="30"/>
  <c r="E101" i="30"/>
  <c r="E102" i="30"/>
  <c r="E103" i="30"/>
  <c r="E104" i="30"/>
  <c r="E105" i="30"/>
  <c r="E106" i="30"/>
  <c r="E107" i="30"/>
  <c r="E108" i="30"/>
  <c r="E109" i="30"/>
  <c r="E110" i="30"/>
  <c r="E111" i="30"/>
  <c r="E112" i="30"/>
  <c r="E2" i="30"/>
  <c r="AO1557" i="1" s="1"/>
  <c r="BA522" i="1"/>
  <c r="BA35" i="1"/>
  <c r="BA75" i="1"/>
  <c r="BA7" i="1"/>
  <c r="BA523" i="1"/>
  <c r="BA524" i="1"/>
  <c r="BA525" i="1"/>
  <c r="BA21" i="1"/>
  <c r="BA526" i="1"/>
  <c r="BA243" i="1"/>
  <c r="BA527" i="1"/>
  <c r="BA16" i="1"/>
  <c r="BA43" i="1"/>
  <c r="BA27" i="1"/>
  <c r="BA25" i="1"/>
  <c r="BA132" i="1"/>
  <c r="BA34" i="1"/>
  <c r="BA68" i="1"/>
  <c r="BA99" i="1"/>
  <c r="BA528" i="1"/>
  <c r="BA46" i="1"/>
  <c r="BA529" i="1"/>
  <c r="BA530" i="1"/>
  <c r="BA155" i="1"/>
  <c r="BA301" i="1"/>
  <c r="BA531" i="1"/>
  <c r="BA62" i="1"/>
  <c r="BA532" i="1"/>
  <c r="BA344" i="1"/>
  <c r="BA533" i="1"/>
  <c r="BA349" i="1"/>
  <c r="BA534" i="1"/>
  <c r="BA39" i="1"/>
  <c r="BA184" i="1"/>
  <c r="BA38" i="1"/>
  <c r="BA190" i="1"/>
  <c r="BA535" i="1"/>
  <c r="BA17" i="1"/>
  <c r="BA536" i="1"/>
  <c r="BA537" i="1"/>
  <c r="BA538" i="1"/>
  <c r="BA539" i="1"/>
  <c r="BA66" i="1"/>
  <c r="BA30" i="1"/>
  <c r="BA540" i="1"/>
  <c r="BA541" i="1"/>
  <c r="BA219" i="1"/>
  <c r="BA256" i="1"/>
  <c r="BA208" i="1"/>
  <c r="BA47" i="1"/>
  <c r="BA542" i="1"/>
  <c r="BA449" i="1"/>
  <c r="BA543" i="1"/>
  <c r="BA544" i="1"/>
  <c r="BA545" i="1"/>
  <c r="BA546" i="1"/>
  <c r="BA51" i="1"/>
  <c r="BA108" i="1"/>
  <c r="BA59" i="1"/>
  <c r="BA235" i="1"/>
  <c r="BA547" i="1"/>
  <c r="BA548" i="1"/>
  <c r="BA64" i="1"/>
  <c r="BA65" i="1"/>
  <c r="BA45" i="1"/>
  <c r="BA4" i="1"/>
  <c r="BA549" i="1"/>
  <c r="BA550" i="1"/>
  <c r="BA69" i="1"/>
  <c r="BA107" i="1"/>
  <c r="BA100" i="1"/>
  <c r="BA551" i="1"/>
  <c r="BA510" i="1"/>
  <c r="BA552" i="1"/>
  <c r="BA553" i="1"/>
  <c r="BA224" i="1"/>
  <c r="BA554" i="1"/>
  <c r="BA460" i="1"/>
  <c r="BA555" i="1"/>
  <c r="BA556" i="1"/>
  <c r="BA557" i="1"/>
  <c r="BA558" i="1"/>
  <c r="BA559" i="1"/>
  <c r="BA560" i="1"/>
  <c r="BA561" i="1"/>
  <c r="BA181" i="1"/>
  <c r="BA562" i="1"/>
  <c r="BA563" i="1"/>
  <c r="BA76" i="1"/>
  <c r="BA86" i="1"/>
  <c r="BA110" i="1"/>
  <c r="BA87" i="1"/>
  <c r="BA88" i="1"/>
  <c r="BA89" i="1"/>
  <c r="BA90" i="1"/>
  <c r="BA91" i="1"/>
  <c r="BA92" i="1"/>
  <c r="BA564" i="1"/>
  <c r="BA565" i="1"/>
  <c r="BA348" i="1"/>
  <c r="BA566" i="1"/>
  <c r="BA210" i="1"/>
  <c r="BA159" i="1"/>
  <c r="BA567" i="1"/>
  <c r="BA568" i="1"/>
  <c r="BA77" i="1"/>
  <c r="BA328" i="1"/>
  <c r="BA121" i="1"/>
  <c r="BA569" i="1"/>
  <c r="BA570" i="1"/>
  <c r="BA571" i="1"/>
  <c r="BA572" i="1"/>
  <c r="BA573" i="1"/>
  <c r="BA574" i="1"/>
  <c r="BA52" i="1"/>
  <c r="BA491" i="1"/>
  <c r="BA126" i="1"/>
  <c r="BA575" i="1"/>
  <c r="BA576" i="1"/>
  <c r="BA314" i="1"/>
  <c r="BA78" i="1"/>
  <c r="BA28" i="1"/>
  <c r="BA577" i="1"/>
  <c r="BA578" i="1"/>
  <c r="BA60" i="1"/>
  <c r="BA112" i="1"/>
  <c r="BA355" i="1"/>
  <c r="BA579" i="1"/>
  <c r="BA176" i="1"/>
  <c r="BA79" i="1"/>
  <c r="BA80" i="1"/>
  <c r="BA81" i="1"/>
  <c r="BA106" i="1"/>
  <c r="BA580" i="1"/>
  <c r="BA202" i="1"/>
  <c r="BA82" i="1"/>
  <c r="BA103" i="1"/>
  <c r="BA581" i="1"/>
  <c r="BA582" i="1"/>
  <c r="BA513" i="1"/>
  <c r="BA583" i="1"/>
  <c r="BA584" i="1"/>
  <c r="BA585" i="1"/>
  <c r="BA124" i="1"/>
  <c r="BA218" i="1"/>
  <c r="BA586" i="1"/>
  <c r="BA587" i="1"/>
  <c r="BA309" i="1"/>
  <c r="BA113" i="1"/>
  <c r="BA588" i="1"/>
  <c r="BA114" i="1"/>
  <c r="BA83" i="1"/>
  <c r="BA589" i="1"/>
  <c r="BA590" i="1"/>
  <c r="BA591" i="1"/>
  <c r="BA592" i="1"/>
  <c r="BA593" i="1"/>
  <c r="BA594" i="1"/>
  <c r="BA387" i="1"/>
  <c r="BA130" i="1"/>
  <c r="BA595" i="1"/>
  <c r="BA133" i="1"/>
  <c r="BA134" i="1"/>
  <c r="BA193" i="1"/>
  <c r="BA135" i="1"/>
  <c r="BA596" i="1"/>
  <c r="BA137" i="1"/>
  <c r="BA139" i="1"/>
  <c r="BA458" i="1"/>
  <c r="BA84" i="1"/>
  <c r="BA9" i="1"/>
  <c r="BA512" i="1"/>
  <c r="BA597" i="1"/>
  <c r="BA598" i="1"/>
  <c r="BA97" i="1"/>
  <c r="BA361" i="1"/>
  <c r="BA85" i="1"/>
  <c r="BA53" i="1"/>
  <c r="BA67" i="1"/>
  <c r="BA153" i="1"/>
  <c r="BA599" i="1"/>
  <c r="BA600" i="1"/>
  <c r="BA601" i="1"/>
  <c r="BA602" i="1"/>
  <c r="BA603" i="1"/>
  <c r="BA462" i="1"/>
  <c r="BA73" i="1"/>
  <c r="BA604" i="1"/>
  <c r="BA605" i="1"/>
  <c r="BA606" i="1"/>
  <c r="BA74" i="1"/>
  <c r="BA607" i="1"/>
  <c r="BA128" i="1"/>
  <c r="BA415" i="1"/>
  <c r="BA304" i="1"/>
  <c r="BA608" i="1"/>
  <c r="BA609" i="1"/>
  <c r="BA183" i="1"/>
  <c r="BA610" i="1"/>
  <c r="BA58" i="1"/>
  <c r="BA611" i="1"/>
  <c r="BA144" i="1"/>
  <c r="BA612" i="1"/>
  <c r="BA54" i="1"/>
  <c r="BA613" i="1"/>
  <c r="BA614" i="1"/>
  <c r="BA615" i="1"/>
  <c r="BA370" i="1"/>
  <c r="BA616" i="1"/>
  <c r="BA617" i="1"/>
  <c r="BA618" i="1"/>
  <c r="BA55" i="1"/>
  <c r="BA619" i="1"/>
  <c r="BA101" i="1"/>
  <c r="BA620" i="1"/>
  <c r="BA32" i="1"/>
  <c r="BA621" i="1"/>
  <c r="BA622" i="1"/>
  <c r="BA284" i="1"/>
  <c r="BA164" i="1"/>
  <c r="BA148" i="1"/>
  <c r="BA623" i="1"/>
  <c r="BA624" i="1"/>
  <c r="BA165" i="1"/>
  <c r="BA625" i="1"/>
  <c r="BA170" i="1"/>
  <c r="BA166" i="1"/>
  <c r="BA168" i="1"/>
  <c r="BA169" i="1"/>
  <c r="BA271" i="1"/>
  <c r="BA626" i="1"/>
  <c r="BA8" i="1"/>
  <c r="BA627" i="1"/>
  <c r="BA628" i="1"/>
  <c r="BA629" i="1"/>
  <c r="BA630" i="1"/>
  <c r="BA631" i="1"/>
  <c r="BA632" i="1"/>
  <c r="BA633" i="1"/>
  <c r="BA634" i="1"/>
  <c r="BA635" i="1"/>
  <c r="BA636" i="1"/>
  <c r="BA398" i="1"/>
  <c r="BA637" i="1"/>
  <c r="BA638" i="1"/>
  <c r="BA136" i="1"/>
  <c r="BA639" i="1"/>
  <c r="BA640" i="1"/>
  <c r="BA641" i="1"/>
  <c r="BA214" i="1"/>
  <c r="BA642" i="1"/>
  <c r="BA143" i="1"/>
  <c r="BA123" i="1"/>
  <c r="BA375" i="1"/>
  <c r="BA239" i="1"/>
  <c r="BA146" i="1"/>
  <c r="BA643" i="1"/>
  <c r="BA644" i="1"/>
  <c r="BA645" i="1"/>
  <c r="BA266" i="1"/>
  <c r="BA646" i="1"/>
  <c r="BA647" i="1"/>
  <c r="BA648" i="1"/>
  <c r="BA649" i="1"/>
  <c r="BA650" i="1"/>
  <c r="BA651" i="1"/>
  <c r="BA122" i="1"/>
  <c r="BA652" i="1"/>
  <c r="BA250" i="1"/>
  <c r="BA653" i="1"/>
  <c r="BA654" i="1"/>
  <c r="BA385" i="1"/>
  <c r="BA228" i="1"/>
  <c r="BA655" i="1"/>
  <c r="BA656" i="1"/>
  <c r="BA657" i="1"/>
  <c r="BA658" i="1"/>
  <c r="BA659" i="1"/>
  <c r="BA660" i="1"/>
  <c r="BA661" i="1"/>
  <c r="BA29" i="1"/>
  <c r="BA319" i="1"/>
  <c r="BA662" i="1"/>
  <c r="BA663" i="1"/>
  <c r="BA664" i="1"/>
  <c r="BA192" i="1"/>
  <c r="BA194" i="1"/>
  <c r="BA665" i="1"/>
  <c r="BA666" i="1"/>
  <c r="BA667" i="1"/>
  <c r="BA292" i="1"/>
  <c r="BA668" i="1"/>
  <c r="BA669" i="1"/>
  <c r="BA670" i="1"/>
  <c r="BA671" i="1"/>
  <c r="BA672" i="1"/>
  <c r="BA673" i="1"/>
  <c r="BA674" i="1"/>
  <c r="BA675" i="1"/>
  <c r="BA676" i="1"/>
  <c r="BA677" i="1"/>
  <c r="BA678" i="1"/>
  <c r="BA152" i="1"/>
  <c r="BA679" i="1"/>
  <c r="BA680" i="1"/>
  <c r="BA681" i="1"/>
  <c r="BA682" i="1"/>
  <c r="BA683" i="1"/>
  <c r="BA684" i="1"/>
  <c r="BA71" i="1"/>
  <c r="BA685" i="1"/>
  <c r="BA686" i="1"/>
  <c r="BA127" i="1"/>
  <c r="BA687" i="1"/>
  <c r="BA125" i="1"/>
  <c r="BA180" i="1"/>
  <c r="BA238" i="1"/>
  <c r="BA688" i="1"/>
  <c r="BA161" i="1"/>
  <c r="BA98" i="1"/>
  <c r="BA189" i="1"/>
  <c r="BA245" i="1"/>
  <c r="BA171" i="1"/>
  <c r="BA689" i="1"/>
  <c r="BA690" i="1"/>
  <c r="BA382" i="1"/>
  <c r="BA691" i="1"/>
  <c r="BA692" i="1"/>
  <c r="BA215" i="1"/>
  <c r="BA216" i="1"/>
  <c r="BA693" i="1"/>
  <c r="BA694" i="1"/>
  <c r="BA264" i="1"/>
  <c r="BA163" i="1"/>
  <c r="BA695" i="1"/>
  <c r="BA150" i="1"/>
  <c r="BA278" i="1"/>
  <c r="BA696" i="1"/>
  <c r="BA697" i="1"/>
  <c r="BA698" i="1"/>
  <c r="BA699" i="1"/>
  <c r="BA409" i="1"/>
  <c r="BA244" i="1"/>
  <c r="BA436" i="1"/>
  <c r="BA254" i="1"/>
  <c r="BA18" i="1"/>
  <c r="BA700" i="1"/>
  <c r="BA276" i="1"/>
  <c r="BA701" i="1"/>
  <c r="BA195" i="1"/>
  <c r="BA702" i="1"/>
  <c r="BA703" i="1"/>
  <c r="BA704" i="1"/>
  <c r="BA705" i="1"/>
  <c r="BA706" i="1"/>
  <c r="BA11" i="1"/>
  <c r="BA707" i="1"/>
  <c r="BA708" i="1"/>
  <c r="BA95" i="1"/>
  <c r="BA709" i="1"/>
  <c r="BA710" i="1"/>
  <c r="BA231" i="1"/>
  <c r="BA411" i="1"/>
  <c r="BA413" i="1"/>
  <c r="BA441" i="1"/>
  <c r="BA395" i="1"/>
  <c r="BA61" i="1"/>
  <c r="BA260" i="1"/>
  <c r="BA711" i="1"/>
  <c r="BA712" i="1"/>
  <c r="BA713" i="1"/>
  <c r="BA445" i="1"/>
  <c r="BA714" i="1"/>
  <c r="BA447" i="1"/>
  <c r="BA503" i="1"/>
  <c r="BA715" i="1"/>
  <c r="BA263" i="1"/>
  <c r="BA716" i="1"/>
  <c r="BA717" i="1"/>
  <c r="BA718" i="1"/>
  <c r="BA719" i="1"/>
  <c r="BA720" i="1"/>
  <c r="BA721" i="1"/>
  <c r="BA722" i="1"/>
  <c r="BA430" i="1"/>
  <c r="BA723" i="1"/>
  <c r="BA724" i="1"/>
  <c r="BA230" i="1"/>
  <c r="BA725" i="1"/>
  <c r="BA726" i="1"/>
  <c r="BA31" i="1"/>
  <c r="BA727" i="1"/>
  <c r="BA360" i="1"/>
  <c r="BA728" i="1"/>
  <c r="BA729" i="1"/>
  <c r="BA365" i="1"/>
  <c r="BA730" i="1"/>
  <c r="BA731" i="1"/>
  <c r="BA732" i="1"/>
  <c r="BA733" i="1"/>
  <c r="BA734" i="1"/>
  <c r="BA735" i="1"/>
  <c r="BA736" i="1"/>
  <c r="BA737" i="1"/>
  <c r="BA291" i="1"/>
  <c r="BA178" i="1"/>
  <c r="BA487" i="1"/>
  <c r="BA738" i="1"/>
  <c r="BA739" i="1"/>
  <c r="BA740" i="1"/>
  <c r="BA198" i="1"/>
  <c r="BA741" i="1"/>
  <c r="BA742" i="1"/>
  <c r="BA743" i="1"/>
  <c r="BA162" i="1"/>
  <c r="BA120" i="1"/>
  <c r="BA744" i="1"/>
  <c r="BA269" i="1"/>
  <c r="BA312" i="1"/>
  <c r="BA745" i="1"/>
  <c r="BA746" i="1"/>
  <c r="BA747" i="1"/>
  <c r="BA748" i="1"/>
  <c r="BA105" i="1"/>
  <c r="BA257" i="1"/>
  <c r="BA258" i="1"/>
  <c r="BA259" i="1"/>
  <c r="BA242" i="1"/>
  <c r="BA749" i="1"/>
  <c r="BA750" i="1"/>
  <c r="BA751" i="1"/>
  <c r="BA347" i="1"/>
  <c r="BA752" i="1"/>
  <c r="BA203" i="1"/>
  <c r="BA507" i="1"/>
  <c r="BA294" i="1"/>
  <c r="BA383" i="1"/>
  <c r="BA753" i="1"/>
  <c r="BA482" i="1"/>
  <c r="BA303" i="1"/>
  <c r="BA754" i="1"/>
  <c r="BA336" i="1"/>
  <c r="BA755" i="1"/>
  <c r="BA756" i="1"/>
  <c r="BA757" i="1"/>
  <c r="BA758" i="1"/>
  <c r="BA326" i="1"/>
  <c r="BA759" i="1"/>
  <c r="BA760" i="1"/>
  <c r="BA433" i="1"/>
  <c r="BA282" i="1"/>
  <c r="BA761" i="1"/>
  <c r="BA289" i="1"/>
  <c r="BA484" i="1"/>
  <c r="BA762" i="1"/>
  <c r="BA405" i="1"/>
  <c r="BA313" i="1"/>
  <c r="BA763" i="1"/>
  <c r="BA764" i="1"/>
  <c r="BA765" i="1"/>
  <c r="BA766" i="1"/>
  <c r="BA435" i="1"/>
  <c r="BA316" i="1"/>
  <c r="BA332" i="1"/>
  <c r="BA767" i="1"/>
  <c r="BA483" i="1"/>
  <c r="BA768" i="1"/>
  <c r="BA246" i="1"/>
  <c r="BA517" i="1"/>
  <c r="BA50" i="1"/>
  <c r="BA505" i="1"/>
  <c r="BA429" i="1"/>
  <c r="BA290" i="1"/>
  <c r="BA769" i="1"/>
  <c r="BA273" i="1"/>
  <c r="BA770" i="1"/>
  <c r="BA771" i="1"/>
  <c r="BA369" i="1"/>
  <c r="BA772" i="1"/>
  <c r="BA402" i="1"/>
  <c r="BA773" i="1"/>
  <c r="BA774" i="1"/>
  <c r="BA396" i="1"/>
  <c r="BA397" i="1"/>
  <c r="BA293" i="1"/>
  <c r="BA448" i="1"/>
  <c r="BA274" i="1"/>
  <c r="BA775" i="1"/>
  <c r="BA776" i="1"/>
  <c r="BA777" i="1"/>
  <c r="BA778" i="1"/>
  <c r="BA265" i="1"/>
  <c r="BA118" i="1"/>
  <c r="BA327" i="1"/>
  <c r="BA779" i="1"/>
  <c r="BA305" i="1"/>
  <c r="BA104" i="1"/>
  <c r="BA456" i="1"/>
  <c r="BA335" i="1"/>
  <c r="BA780" i="1"/>
  <c r="BA781" i="1"/>
  <c r="BA782" i="1"/>
  <c r="BA346" i="1"/>
  <c r="BA783" i="1"/>
  <c r="BA784" i="1"/>
  <c r="BA388" i="1"/>
  <c r="BA785" i="1"/>
  <c r="BA307" i="1"/>
  <c r="BA213" i="1"/>
  <c r="BA786" i="1"/>
  <c r="BA240" i="1"/>
  <c r="BA787" i="1"/>
  <c r="BA788" i="1"/>
  <c r="BA222" i="1"/>
  <c r="BA789" i="1"/>
  <c r="BA790" i="1"/>
  <c r="BA381" i="1"/>
  <c r="BA288" i="1"/>
  <c r="BA317" i="1"/>
  <c r="BA281" i="1"/>
  <c r="BA791" i="1"/>
  <c r="BA333" i="1"/>
  <c r="BA142" i="1"/>
  <c r="BA324" i="1"/>
  <c r="BA306" i="1"/>
  <c r="BA792" i="1"/>
  <c r="BA318" i="1"/>
  <c r="BA793" i="1"/>
  <c r="BA794" i="1"/>
  <c r="BA795" i="1"/>
  <c r="BA300" i="1"/>
  <c r="BA796" i="1"/>
  <c r="BA797" i="1"/>
  <c r="BA798" i="1"/>
  <c r="BA799" i="1"/>
  <c r="BA800" i="1"/>
  <c r="BA801" i="1"/>
  <c r="BA111" i="1"/>
  <c r="BA337" i="1"/>
  <c r="BA802" i="1"/>
  <c r="BA299" i="1"/>
  <c r="BA803" i="1"/>
  <c r="BA154" i="1"/>
  <c r="BA501" i="1"/>
  <c r="BA804" i="1"/>
  <c r="BA371" i="1"/>
  <c r="BA424" i="1"/>
  <c r="BA805" i="1"/>
  <c r="BA157" i="1"/>
  <c r="BA806" i="1"/>
  <c r="BA391" i="1"/>
  <c r="BA380" i="1"/>
  <c r="BA268" i="1"/>
  <c r="BA461" i="1"/>
  <c r="BA807" i="1"/>
  <c r="BA287" i="1"/>
  <c r="BA808" i="1"/>
  <c r="BA236" i="1"/>
  <c r="BA386" i="1"/>
  <c r="BA809" i="1"/>
  <c r="BA321" i="1"/>
  <c r="BA423" i="1"/>
  <c r="BA351" i="1"/>
  <c r="BA810" i="1"/>
  <c r="BA451" i="1"/>
  <c r="BA811" i="1"/>
  <c r="BA812" i="1"/>
  <c r="BA813" i="1"/>
  <c r="BA814" i="1"/>
  <c r="BA815" i="1"/>
  <c r="BA428" i="1"/>
  <c r="BA816" i="1"/>
  <c r="BA341" i="1"/>
  <c r="BA817" i="1"/>
  <c r="BA818" i="1"/>
  <c r="BA819" i="1"/>
  <c r="BA820" i="1"/>
  <c r="BA13" i="1"/>
  <c r="BA368" i="1"/>
  <c r="BA821" i="1"/>
  <c r="BA488" i="1"/>
  <c r="BA378" i="1"/>
  <c r="BA822" i="1"/>
  <c r="BA390" i="1"/>
  <c r="BA823" i="1"/>
  <c r="BA129" i="1"/>
  <c r="BA824" i="1"/>
  <c r="BA825" i="1"/>
  <c r="BA826" i="1"/>
  <c r="BA253" i="1"/>
  <c r="BA827" i="1"/>
  <c r="BA350" i="1"/>
  <c r="BA828" i="1"/>
  <c r="BA829" i="1"/>
  <c r="BA830" i="1"/>
  <c r="BA470" i="1"/>
  <c r="BA831" i="1"/>
  <c r="BA832" i="1"/>
  <c r="BA186" i="1"/>
  <c r="BA401" i="1"/>
  <c r="BA833" i="1"/>
  <c r="BA834" i="1"/>
  <c r="BA835" i="1"/>
  <c r="BA836" i="1"/>
  <c r="BA367" i="1"/>
  <c r="BA837" i="1"/>
  <c r="BA399" i="1"/>
  <c r="BA838" i="1"/>
  <c r="BA839" i="1"/>
  <c r="BA221" i="1"/>
  <c r="BA840" i="1"/>
  <c r="BA841" i="1"/>
  <c r="BA842" i="1"/>
  <c r="BA444" i="1"/>
  <c r="BA843" i="1"/>
  <c r="BA844" i="1"/>
  <c r="BA845" i="1"/>
  <c r="BA846" i="1"/>
  <c r="BA847" i="1"/>
  <c r="BA848" i="1"/>
  <c r="BA322" i="1"/>
  <c r="BA849" i="1"/>
  <c r="BA431" i="1"/>
  <c r="BA450" i="1"/>
  <c r="BA850" i="1"/>
  <c r="BA851" i="1"/>
  <c r="BA852" i="1"/>
  <c r="BA407" i="1"/>
  <c r="BA853" i="1"/>
  <c r="BA854" i="1"/>
  <c r="BA149" i="1"/>
  <c r="BA855" i="1"/>
  <c r="BA856" i="1"/>
  <c r="BA857" i="1"/>
  <c r="BA858" i="1"/>
  <c r="BA345" i="1"/>
  <c r="BA859" i="1"/>
  <c r="BA379" i="1"/>
  <c r="BA860" i="1"/>
  <c r="BA374" i="1"/>
  <c r="BA376" i="1"/>
  <c r="BA861" i="1"/>
  <c r="BA452" i="1"/>
  <c r="BA404" i="1"/>
  <c r="BA116" i="1"/>
  <c r="BA862" i="1"/>
  <c r="BA394" i="1"/>
  <c r="BA863" i="1"/>
  <c r="BA406" i="1"/>
  <c r="BA864" i="1"/>
  <c r="BA865" i="1"/>
  <c r="BA866" i="1"/>
  <c r="BA867" i="1"/>
  <c r="BA10" i="1"/>
  <c r="BA366" i="1"/>
  <c r="BA427" i="1"/>
  <c r="BA868" i="1"/>
  <c r="BA869" i="1"/>
  <c r="BA251" i="1"/>
  <c r="BA474" i="1"/>
  <c r="BA870" i="1"/>
  <c r="BA485" i="1"/>
  <c r="BA463" i="1"/>
  <c r="BA871" i="1"/>
  <c r="BA872" i="1"/>
  <c r="BA455" i="1"/>
  <c r="BA425" i="1"/>
  <c r="BA410" i="1"/>
  <c r="BA873" i="1"/>
  <c r="BA489" i="1"/>
  <c r="BA486" i="1"/>
  <c r="BA874" i="1"/>
  <c r="BA875" i="1"/>
  <c r="BA497" i="1"/>
  <c r="BA469" i="1"/>
  <c r="BA454" i="1"/>
  <c r="BA876" i="1"/>
  <c r="BA227" i="1"/>
  <c r="BA877" i="1"/>
  <c r="BA878" i="1"/>
  <c r="BA432" i="1"/>
  <c r="BA879" i="1"/>
  <c r="BA880" i="1"/>
  <c r="BA881" i="1"/>
  <c r="BA882" i="1"/>
  <c r="BA883" i="1"/>
  <c r="BA477" i="1"/>
  <c r="BA884" i="1"/>
  <c r="BA422" i="1"/>
  <c r="BA389" i="1"/>
  <c r="BA885" i="1"/>
  <c r="BA886" i="1"/>
  <c r="BA887" i="1"/>
  <c r="BA888" i="1"/>
  <c r="BA392" i="1"/>
  <c r="BA342" i="1"/>
  <c r="BA464" i="1"/>
  <c r="BA468" i="1"/>
  <c r="BA459" i="1"/>
  <c r="BA272" i="1"/>
  <c r="BA479" i="1"/>
  <c r="BA889" i="1"/>
  <c r="BA890" i="1"/>
  <c r="BA480" i="1"/>
  <c r="BA93" i="1"/>
  <c r="BA471" i="1"/>
  <c r="BA465" i="1"/>
  <c r="BA891" i="1"/>
  <c r="BA892" i="1"/>
  <c r="BA893" i="1"/>
  <c r="BA894" i="1"/>
  <c r="BA493" i="1"/>
  <c r="BA490" i="1"/>
  <c r="BA895" i="1"/>
  <c r="BA896" i="1"/>
  <c r="BA897" i="1"/>
  <c r="BA315" i="1"/>
  <c r="BA466" i="1"/>
  <c r="BA500" i="1"/>
  <c r="BA898" i="1"/>
  <c r="BA167" i="1"/>
  <c r="BA492" i="1"/>
  <c r="BA494" i="1"/>
  <c r="BA267" i="1"/>
  <c r="BA496" i="1"/>
  <c r="BA498" i="1"/>
  <c r="BA506" i="1"/>
  <c r="BA439" i="1"/>
  <c r="BA899" i="1"/>
  <c r="BA504" i="1"/>
  <c r="BA502" i="1"/>
  <c r="BA509" i="1"/>
  <c r="BA900" i="1"/>
  <c r="BA901" i="1"/>
  <c r="BA902" i="1"/>
  <c r="BA903" i="1"/>
  <c r="BA904" i="1"/>
  <c r="BA508" i="1"/>
  <c r="BA515" i="1"/>
  <c r="BA514" i="1"/>
  <c r="BA905" i="1"/>
  <c r="BA412" i="1"/>
  <c r="BA906" i="1"/>
  <c r="BA907" i="1"/>
  <c r="BA908" i="1"/>
  <c r="BA909" i="1"/>
  <c r="BA910" i="1"/>
  <c r="BA911" i="1"/>
  <c r="BA102" i="1"/>
  <c r="BA912" i="1"/>
  <c r="BA913" i="1"/>
  <c r="BA914" i="1"/>
  <c r="BA372" i="1"/>
  <c r="BA915" i="1"/>
  <c r="BA916" i="1"/>
  <c r="BA212" i="1"/>
  <c r="BA917" i="1"/>
  <c r="BA226" i="1"/>
  <c r="BA918" i="1"/>
  <c r="BA919" i="1"/>
  <c r="BA920" i="1"/>
  <c r="BA191" i="1"/>
  <c r="BA921" i="1"/>
  <c r="BA922" i="1"/>
  <c r="BA145" i="1"/>
  <c r="BA923" i="1"/>
  <c r="BA924" i="1"/>
  <c r="BA925" i="1"/>
  <c r="BA926" i="1"/>
  <c r="BA927" i="1"/>
  <c r="BA928" i="1"/>
  <c r="BA929" i="1"/>
  <c r="BA930" i="1"/>
  <c r="BA931" i="1"/>
  <c r="BA932" i="1"/>
  <c r="BA933" i="1"/>
  <c r="BA934" i="1"/>
  <c r="BA935" i="1"/>
  <c r="BA936" i="1"/>
  <c r="BA937" i="1"/>
  <c r="BA938" i="1"/>
  <c r="BA201" i="1"/>
  <c r="BA939" i="1"/>
  <c r="BA156" i="1"/>
  <c r="BA940" i="1"/>
  <c r="BA308" i="1"/>
  <c r="BA354" i="1"/>
  <c r="BA941" i="1"/>
  <c r="BA519" i="1"/>
  <c r="BA942" i="1"/>
  <c r="BA943" i="1"/>
  <c r="BA22" i="1"/>
  <c r="BA255" i="1"/>
  <c r="BA944" i="1"/>
  <c r="BA945" i="1"/>
  <c r="BA946" i="1"/>
  <c r="BA947" i="1"/>
  <c r="BA330" i="1"/>
  <c r="BA948" i="1"/>
  <c r="BA949" i="1"/>
  <c r="BA5" i="1"/>
  <c r="BA117" i="1"/>
  <c r="BA950" i="1"/>
  <c r="BA951" i="1"/>
  <c r="BA952" i="1"/>
  <c r="BA953" i="1"/>
  <c r="BA954" i="1"/>
  <c r="BA955" i="1"/>
  <c r="BA956" i="1"/>
  <c r="BA275" i="1"/>
  <c r="BA957" i="1"/>
  <c r="BA958" i="1"/>
  <c r="BA140" i="1"/>
  <c r="BA177" i="1"/>
  <c r="BA131" i="1"/>
  <c r="BA340" i="1"/>
  <c r="BA959" i="1"/>
  <c r="BA353" i="1"/>
  <c r="BA960" i="1"/>
  <c r="BA961" i="1"/>
  <c r="BA175" i="1"/>
  <c r="BA962" i="1"/>
  <c r="BA963" i="1"/>
  <c r="BA964" i="1"/>
  <c r="BA965" i="1"/>
  <c r="BA966" i="1"/>
  <c r="BA967" i="1"/>
  <c r="BA24" i="1"/>
  <c r="BA968" i="1"/>
  <c r="BA969" i="1"/>
  <c r="BA970" i="1"/>
  <c r="BA971" i="1"/>
  <c r="BA972" i="1"/>
  <c r="BA280" i="1"/>
  <c r="BA973" i="1"/>
  <c r="BA297" i="1"/>
  <c r="BA974" i="1"/>
  <c r="BA109" i="1"/>
  <c r="BA975" i="1"/>
  <c r="BA976" i="1"/>
  <c r="BA977" i="1"/>
  <c r="BA241" i="1"/>
  <c r="BA978" i="1"/>
  <c r="BA979" i="1"/>
  <c r="BA980" i="1"/>
  <c r="BA981" i="1"/>
  <c r="BA982" i="1"/>
  <c r="BA983" i="1"/>
  <c r="BA984" i="1"/>
  <c r="BA14" i="1"/>
  <c r="BA252" i="1"/>
  <c r="BA985" i="1"/>
  <c r="BA986" i="1"/>
  <c r="BA987" i="1"/>
  <c r="BA988" i="1"/>
  <c r="BA989" i="1"/>
  <c r="BA990" i="1"/>
  <c r="BA991" i="1"/>
  <c r="BA992" i="1"/>
  <c r="BA993" i="1"/>
  <c r="BA223" i="1"/>
  <c r="BA994" i="1"/>
  <c r="BA995" i="1"/>
  <c r="BA996" i="1"/>
  <c r="BA997" i="1"/>
  <c r="BA998" i="1"/>
  <c r="BA302" i="1"/>
  <c r="BA188" i="1"/>
  <c r="BA187" i="1"/>
  <c r="BA999" i="1"/>
  <c r="BA1000" i="1"/>
  <c r="BA1001" i="1"/>
  <c r="BA1002" i="1"/>
  <c r="BA1003" i="1"/>
  <c r="BA357" i="1"/>
  <c r="BA1004" i="1"/>
  <c r="BA1005" i="1"/>
  <c r="BA1006" i="1"/>
  <c r="BA199" i="1"/>
  <c r="BA1007" i="1"/>
  <c r="BA1008" i="1"/>
  <c r="BA1009" i="1"/>
  <c r="BA1010" i="1"/>
  <c r="BA1011" i="1"/>
  <c r="BA1012" i="1"/>
  <c r="BA1013" i="1"/>
  <c r="BA1014" i="1"/>
  <c r="BA1015" i="1"/>
  <c r="BA1016" i="1"/>
  <c r="BA1017" i="1"/>
  <c r="BA1018" i="1"/>
  <c r="BA1019" i="1"/>
  <c r="BA1020" i="1"/>
  <c r="BA1021" i="1"/>
  <c r="BA1022" i="1"/>
  <c r="BA1023" i="1"/>
  <c r="BA1024" i="1"/>
  <c r="BA1025" i="1"/>
  <c r="BA1026" i="1"/>
  <c r="BA1027" i="1"/>
  <c r="BA1028" i="1"/>
  <c r="BA1029" i="1"/>
  <c r="BA1030" i="1"/>
  <c r="BA446" i="1"/>
  <c r="BA1031" i="1"/>
  <c r="BA1032" i="1"/>
  <c r="BA1033" i="1"/>
  <c r="BA1034" i="1"/>
  <c r="BA1035" i="1"/>
  <c r="BA1036" i="1"/>
  <c r="BA437" i="1"/>
  <c r="BA1037" i="1"/>
  <c r="BA1038" i="1"/>
  <c r="BA1039" i="1"/>
  <c r="BA1040" i="1"/>
  <c r="BA1041" i="1"/>
  <c r="BA1042" i="1"/>
  <c r="BA1043" i="1"/>
  <c r="BA1044" i="1"/>
  <c r="BA1045" i="1"/>
  <c r="BA1046" i="1"/>
  <c r="BA1047" i="1"/>
  <c r="BA1048" i="1"/>
  <c r="BA1049" i="1"/>
  <c r="BA1050" i="1"/>
  <c r="BA1051" i="1"/>
  <c r="BA1052" i="1"/>
  <c r="BA1053" i="1"/>
  <c r="BA1054" i="1"/>
  <c r="BA1055" i="1"/>
  <c r="BA1056" i="1"/>
  <c r="BA1057" i="1"/>
  <c r="BA1058" i="1"/>
  <c r="BA1059" i="1"/>
  <c r="BA1060" i="1"/>
  <c r="BA1061" i="1"/>
  <c r="BA1062" i="1"/>
  <c r="BA1063" i="1"/>
  <c r="BA1064" i="1"/>
  <c r="BA1065" i="1"/>
  <c r="BA1066" i="1"/>
  <c r="BA1067" i="1"/>
  <c r="BA1068" i="1"/>
  <c r="BA1069" i="1"/>
  <c r="BA1070" i="1"/>
  <c r="BA1071" i="1"/>
  <c r="BA141" i="1"/>
  <c r="BA1072" i="1"/>
  <c r="BA1073" i="1"/>
  <c r="BA1074" i="1"/>
  <c r="BA1075" i="1"/>
  <c r="BA1076" i="1"/>
  <c r="BA1077" i="1"/>
  <c r="BA1078" i="1"/>
  <c r="BA1079" i="1"/>
  <c r="BA1080" i="1"/>
  <c r="BA1081" i="1"/>
  <c r="BA1082" i="1"/>
  <c r="BA1083" i="1"/>
  <c r="BA414" i="1"/>
  <c r="BA1084" i="1"/>
  <c r="BA393" i="1"/>
  <c r="BA339" i="1"/>
  <c r="BA1085" i="1"/>
  <c r="BA400" i="1"/>
  <c r="BA1086" i="1"/>
  <c r="BA1087" i="1"/>
  <c r="BA1088" i="1"/>
  <c r="BA1089" i="1"/>
  <c r="BA1090" i="1"/>
  <c r="BA1091" i="1"/>
  <c r="BA1092" i="1"/>
  <c r="BA518" i="1"/>
  <c r="BA1093" i="1"/>
  <c r="BA1094" i="1"/>
  <c r="BA1095" i="1"/>
  <c r="BA3" i="1"/>
  <c r="BA1096" i="1"/>
  <c r="BA1097" i="1"/>
  <c r="BA1098" i="1"/>
  <c r="BA1099" i="1"/>
  <c r="BA1100" i="1"/>
  <c r="BA15" i="1"/>
  <c r="BA1101" i="1"/>
  <c r="BA1102" i="1"/>
  <c r="BA1103" i="1"/>
  <c r="BA209" i="1"/>
  <c r="BA1104" i="1"/>
  <c r="BA1105" i="1"/>
  <c r="BA1106" i="1"/>
  <c r="BA196" i="1"/>
  <c r="BA384" i="1"/>
  <c r="BA1107" i="1"/>
  <c r="BA270" i="1"/>
  <c r="BA261" i="1"/>
  <c r="BA1108" i="1"/>
  <c r="BA1109" i="1"/>
  <c r="BA338" i="1"/>
  <c r="BA1110" i="1"/>
  <c r="BA285" i="1"/>
  <c r="BA286" i="1"/>
  <c r="BA1111" i="1"/>
  <c r="BA1112" i="1"/>
  <c r="BA1113" i="1"/>
  <c r="BA1114" i="1"/>
  <c r="BA1115" i="1"/>
  <c r="BA1116" i="1"/>
  <c r="BA1117" i="1"/>
  <c r="BA1118" i="1"/>
  <c r="BA1119" i="1"/>
  <c r="BA1120" i="1"/>
  <c r="BA1121" i="1"/>
  <c r="BA476" i="1"/>
  <c r="BA1122" i="1"/>
  <c r="BA1123" i="1"/>
  <c r="BA1124" i="1"/>
  <c r="BA1125" i="1"/>
  <c r="BA44" i="1"/>
  <c r="BA329" i="1"/>
  <c r="BA1126" i="1"/>
  <c r="BA1127" i="1"/>
  <c r="BA1128" i="1"/>
  <c r="BA1129" i="1"/>
  <c r="BA1130" i="1"/>
  <c r="BA1131" i="1"/>
  <c r="BA1132" i="1"/>
  <c r="BA147" i="1"/>
  <c r="BA1133" i="1"/>
  <c r="BA1134" i="1"/>
  <c r="BA205" i="1"/>
  <c r="BA1135" i="1"/>
  <c r="BA1136" i="1"/>
  <c r="BA70" i="1"/>
  <c r="BA1137" i="1"/>
  <c r="BA1138" i="1"/>
  <c r="BA1139" i="1"/>
  <c r="BA1140" i="1"/>
  <c r="BA1141" i="1"/>
  <c r="BA1142" i="1"/>
  <c r="BA1143" i="1"/>
  <c r="BA1144" i="1"/>
  <c r="BA1145" i="1"/>
  <c r="BA1146" i="1"/>
  <c r="BA1147" i="1"/>
  <c r="BA1148" i="1"/>
  <c r="BA229" i="1"/>
  <c r="BA248" i="1"/>
  <c r="BA1149" i="1"/>
  <c r="BA440" i="1"/>
  <c r="BA1150" i="1"/>
  <c r="BA1151" i="1"/>
  <c r="BA408" i="1"/>
  <c r="BA1152" i="1"/>
  <c r="BA1153" i="1"/>
  <c r="BA1154" i="1"/>
  <c r="BA1155" i="1"/>
  <c r="BA1156" i="1"/>
  <c r="BA1157" i="1"/>
  <c r="BA249" i="1"/>
  <c r="BA1158" i="1"/>
  <c r="BA1159" i="1"/>
  <c r="BA1160" i="1"/>
  <c r="BA1161" i="1"/>
  <c r="BA1162" i="1"/>
  <c r="BA1163" i="1"/>
  <c r="BA1164" i="1"/>
  <c r="BA1165" i="1"/>
  <c r="BA1166" i="1"/>
  <c r="BA1167" i="1"/>
  <c r="BA1168" i="1"/>
  <c r="BA1169" i="1"/>
  <c r="BA1170" i="1"/>
  <c r="BA1171" i="1"/>
  <c r="BA1172" i="1"/>
  <c r="BA1173" i="1"/>
  <c r="BA1174" i="1"/>
  <c r="BA1175" i="1"/>
  <c r="BA1176" i="1"/>
  <c r="BA1177" i="1"/>
  <c r="BA1178" i="1"/>
  <c r="BA1179" i="1"/>
  <c r="BA1180" i="1"/>
  <c r="BA1181" i="1"/>
  <c r="BA1182" i="1"/>
  <c r="BA1183" i="1"/>
  <c r="BA1184" i="1"/>
  <c r="BA1185" i="1"/>
  <c r="BA1186" i="1"/>
  <c r="BA1187" i="1"/>
  <c r="BA1188" i="1"/>
  <c r="BA1189" i="1"/>
  <c r="BA1190" i="1"/>
  <c r="BA1191" i="1"/>
  <c r="BA1192" i="1"/>
  <c r="BA1193" i="1"/>
  <c r="BA1194" i="1"/>
  <c r="BA1195" i="1"/>
  <c r="BA1196" i="1"/>
  <c r="BA1197" i="1"/>
  <c r="BA1198" i="1"/>
  <c r="BA331" i="1"/>
  <c r="BA473" i="1"/>
  <c r="BA1199" i="1"/>
  <c r="BA151" i="1"/>
  <c r="BA1200" i="1"/>
  <c r="BA1201" i="1"/>
  <c r="BA1202" i="1"/>
  <c r="BA1203" i="1"/>
  <c r="BA1204" i="1"/>
  <c r="BA179" i="1"/>
  <c r="BA520" i="1"/>
  <c r="BA1205" i="1"/>
  <c r="BA1206" i="1"/>
  <c r="BA1207" i="1"/>
  <c r="BA1208" i="1"/>
  <c r="BA1209" i="1"/>
  <c r="BA1210" i="1"/>
  <c r="BA1211" i="1"/>
  <c r="BA1212" i="1"/>
  <c r="BA1213" i="1"/>
  <c r="BA1214" i="1"/>
  <c r="BA418" i="1"/>
  <c r="BA1215" i="1"/>
  <c r="BA1216" i="1"/>
  <c r="BA247" i="1"/>
  <c r="BA1217" i="1"/>
  <c r="BA72" i="1"/>
  <c r="BA1218" i="1"/>
  <c r="BA1219" i="1"/>
  <c r="BA1220" i="1"/>
  <c r="BA1221" i="1"/>
  <c r="BA467" i="1"/>
  <c r="BA225" i="1"/>
  <c r="BA1222" i="1"/>
  <c r="BA1223" i="1"/>
  <c r="BA1224" i="1"/>
  <c r="BA1225" i="1"/>
  <c r="BA1226" i="1"/>
  <c r="BA363" i="1"/>
  <c r="BA1227" i="1"/>
  <c r="BA1228" i="1"/>
  <c r="BA1229" i="1"/>
  <c r="BA1230" i="1"/>
  <c r="BA1231" i="1"/>
  <c r="BA1232" i="1"/>
  <c r="BA262" i="1"/>
  <c r="BA1233" i="1"/>
  <c r="BA343" i="1"/>
  <c r="BA1234" i="1"/>
  <c r="BA1235" i="1"/>
  <c r="BA1236" i="1"/>
  <c r="BA1237" i="1"/>
  <c r="BA1238" i="1"/>
  <c r="BA1239" i="1"/>
  <c r="BA1240" i="1"/>
  <c r="BA1241" i="1"/>
  <c r="BA1242" i="1"/>
  <c r="BA1243" i="1"/>
  <c r="BA1244" i="1"/>
  <c r="BA1245" i="1"/>
  <c r="BA1246" i="1"/>
  <c r="BA1247" i="1"/>
  <c r="BA1248" i="1"/>
  <c r="BA1249" i="1"/>
  <c r="BA1250" i="1"/>
  <c r="BA36" i="1"/>
  <c r="BA37" i="1"/>
  <c r="BA1251" i="1"/>
  <c r="BA1252" i="1"/>
  <c r="BA1253" i="1"/>
  <c r="BA1254" i="1"/>
  <c r="BA1255" i="1"/>
  <c r="BA1256" i="1"/>
  <c r="BA1257" i="1"/>
  <c r="BA1258" i="1"/>
  <c r="BA1259" i="1"/>
  <c r="BA26" i="1"/>
  <c r="BA1260" i="1"/>
  <c r="BA416" i="1"/>
  <c r="BA279" i="1"/>
  <c r="BA1261" i="1"/>
  <c r="BA1262" i="1"/>
  <c r="BA1263" i="1"/>
  <c r="BA1264" i="1"/>
  <c r="BA1265" i="1"/>
  <c r="BA174" i="1"/>
  <c r="BA1266" i="1"/>
  <c r="BA1267" i="1"/>
  <c r="BA1268" i="1"/>
  <c r="BA115" i="1"/>
  <c r="BA1269" i="1"/>
  <c r="BA1270" i="1"/>
  <c r="BA1271" i="1"/>
  <c r="BA1272" i="1"/>
  <c r="BA1273" i="1"/>
  <c r="BA1274" i="1"/>
  <c r="BA1275" i="1"/>
  <c r="BA1276" i="1"/>
  <c r="BA1277" i="1"/>
  <c r="BA1278" i="1"/>
  <c r="BA1279" i="1"/>
  <c r="BA481" i="1"/>
  <c r="BA1280" i="1"/>
  <c r="BA1281" i="1"/>
  <c r="BA499" i="1"/>
  <c r="BA1282" i="1"/>
  <c r="BA1283" i="1"/>
  <c r="BA442" i="1"/>
  <c r="BA220" i="1"/>
  <c r="BA1284" i="1"/>
  <c r="BA1285" i="1"/>
  <c r="BA1286" i="1"/>
  <c r="BA1287" i="1"/>
  <c r="BA1288" i="1"/>
  <c r="BA56" i="1"/>
  <c r="BA160" i="1"/>
  <c r="BA1289" i="1"/>
  <c r="BA1290" i="1"/>
  <c r="BA1291" i="1"/>
  <c r="BA1292" i="1"/>
  <c r="BA1293" i="1"/>
  <c r="BA1294" i="1"/>
  <c r="BA1295" i="1"/>
  <c r="BA1296" i="1"/>
  <c r="BA1297" i="1"/>
  <c r="BA1298" i="1"/>
  <c r="BA1299" i="1"/>
  <c r="BA1300" i="1"/>
  <c r="BA1301" i="1"/>
  <c r="BA1302" i="1"/>
  <c r="BA1303" i="1"/>
  <c r="BA478" i="1"/>
  <c r="BA1304" i="1"/>
  <c r="BA495" i="1"/>
  <c r="BA1305" i="1"/>
  <c r="BA234" i="1"/>
  <c r="BA1306" i="1"/>
  <c r="BA48" i="1"/>
  <c r="BA1307" i="1"/>
  <c r="BA20" i="1"/>
  <c r="BA1308" i="1"/>
  <c r="BA1309" i="1"/>
  <c r="BA1310" i="1"/>
  <c r="BA1311" i="1"/>
  <c r="BA1312" i="1"/>
  <c r="BA1313" i="1"/>
  <c r="BA1314" i="1"/>
  <c r="BA1315" i="1"/>
  <c r="BA1316" i="1"/>
  <c r="BA1317" i="1"/>
  <c r="BA1318" i="1"/>
  <c r="BA1319" i="1"/>
  <c r="BA12" i="1"/>
  <c r="BA1320" i="1"/>
  <c r="BA1321" i="1"/>
  <c r="BA1322" i="1"/>
  <c r="BA1323" i="1"/>
  <c r="BA1324" i="1"/>
  <c r="BA1325" i="1"/>
  <c r="BA1326" i="1"/>
  <c r="BA1327" i="1"/>
  <c r="BA1328" i="1"/>
  <c r="BA1329" i="1"/>
  <c r="BA1330" i="1"/>
  <c r="BA1331" i="1"/>
  <c r="BA1332" i="1"/>
  <c r="BA1333" i="1"/>
  <c r="BA1334" i="1"/>
  <c r="BA172" i="1"/>
  <c r="BA1335" i="1"/>
  <c r="BA1336" i="1"/>
  <c r="BA1337" i="1"/>
  <c r="BA1338" i="1"/>
  <c r="BA1339" i="1"/>
  <c r="BA1340" i="1"/>
  <c r="BA197" i="1"/>
  <c r="BA1341" i="1"/>
  <c r="BA1342" i="1"/>
  <c r="BA1343" i="1"/>
  <c r="BA1344" i="1"/>
  <c r="BA1345" i="1"/>
  <c r="BA1346" i="1"/>
  <c r="BA1347" i="1"/>
  <c r="BA1348" i="1"/>
  <c r="BA1349" i="1"/>
  <c r="BA1350" i="1"/>
  <c r="BA40" i="1"/>
  <c r="BA1351" i="1"/>
  <c r="BA119" i="1"/>
  <c r="BA1352" i="1"/>
  <c r="BA1353" i="1"/>
  <c r="BA1354" i="1"/>
  <c r="BA1355" i="1"/>
  <c r="BA1356" i="1"/>
  <c r="BA49" i="1"/>
  <c r="BA1357" i="1"/>
  <c r="BA1358" i="1"/>
  <c r="BA1359" i="1"/>
  <c r="BA1360" i="1"/>
  <c r="BA1361" i="1"/>
  <c r="BA1362" i="1"/>
  <c r="BA1363" i="1"/>
  <c r="BA138" i="1"/>
  <c r="BA1364" i="1"/>
  <c r="BA1365" i="1"/>
  <c r="BA1366" i="1"/>
  <c r="BA1367" i="1"/>
  <c r="BA1368" i="1"/>
  <c r="BA1369" i="1"/>
  <c r="BA1370" i="1"/>
  <c r="BA1371" i="1"/>
  <c r="BA1372" i="1"/>
  <c r="BA1373" i="1"/>
  <c r="BA41" i="1"/>
  <c r="BA1374" i="1"/>
  <c r="BA1375" i="1"/>
  <c r="BA1376" i="1"/>
  <c r="BA1377" i="1"/>
  <c r="BA206" i="1"/>
  <c r="BA1378" i="1"/>
  <c r="BA1379" i="1"/>
  <c r="BA1380" i="1"/>
  <c r="BA1381" i="1"/>
  <c r="BA1382" i="1"/>
  <c r="BA1383" i="1"/>
  <c r="BA1384" i="1"/>
  <c r="BA1385" i="1"/>
  <c r="BA1386" i="1"/>
  <c r="BA1387" i="1"/>
  <c r="BA1388" i="1"/>
  <c r="BA1389" i="1"/>
  <c r="BA1390" i="1"/>
  <c r="BA1391" i="1"/>
  <c r="BA1392" i="1"/>
  <c r="BA1393" i="1"/>
  <c r="BA1394" i="1"/>
  <c r="BA1395" i="1"/>
  <c r="BA1396" i="1"/>
  <c r="BA1397" i="1"/>
  <c r="BA1398" i="1"/>
  <c r="BA516" i="1"/>
  <c r="BA1399" i="1"/>
  <c r="BA1400" i="1"/>
  <c r="BA1401" i="1"/>
  <c r="BA1402" i="1"/>
  <c r="BA1403" i="1"/>
  <c r="BA1404" i="1"/>
  <c r="BA283" i="1"/>
  <c r="BA1405" i="1"/>
  <c r="BA1406" i="1"/>
  <c r="BA1407" i="1"/>
  <c r="BA1408" i="1"/>
  <c r="BA1409" i="1"/>
  <c r="BA1410" i="1"/>
  <c r="BA1411" i="1"/>
  <c r="BA1412" i="1"/>
  <c r="BA185" i="1"/>
  <c r="BA1413" i="1"/>
  <c r="BA453" i="1"/>
  <c r="BA1414" i="1"/>
  <c r="BA1415" i="1"/>
  <c r="BA1416" i="1"/>
  <c r="BA211" i="1"/>
  <c r="BA417" i="1"/>
  <c r="BA1417" i="1"/>
  <c r="BA1418" i="1"/>
  <c r="BA1419" i="1"/>
  <c r="BA1420" i="1"/>
  <c r="BA1421" i="1"/>
  <c r="BA1422" i="1"/>
  <c r="BA325" i="1"/>
  <c r="BA1423" i="1"/>
  <c r="BA1424" i="1"/>
  <c r="BA1425" i="1"/>
  <c r="BA1426" i="1"/>
  <c r="BA1427" i="1"/>
  <c r="BA1428" i="1"/>
  <c r="BA1429" i="1"/>
  <c r="BA1430" i="1"/>
  <c r="BA1431" i="1"/>
  <c r="BA1432" i="1"/>
  <c r="BA42" i="1"/>
  <c r="BA1433" i="1"/>
  <c r="BA1434" i="1"/>
  <c r="BA1435" i="1"/>
  <c r="BA1436" i="1"/>
  <c r="BA1437" i="1"/>
  <c r="BA1438" i="1"/>
  <c r="BA1439" i="1"/>
  <c r="BA1440" i="1"/>
  <c r="BA1441" i="1"/>
  <c r="BA1442" i="1"/>
  <c r="BA1443" i="1"/>
  <c r="BA352" i="1"/>
  <c r="BA182" i="1"/>
  <c r="BA1444" i="1"/>
  <c r="BA1445" i="1"/>
  <c r="BA1446" i="1"/>
  <c r="BA1447" i="1"/>
  <c r="BA1448" i="1"/>
  <c r="BA1449" i="1"/>
  <c r="BA1450" i="1"/>
  <c r="BA1451" i="1"/>
  <c r="BA1452" i="1"/>
  <c r="BA1453" i="1"/>
  <c r="BA1454" i="1"/>
  <c r="BA1455" i="1"/>
  <c r="BA96" i="1"/>
  <c r="BA1456" i="1"/>
  <c r="BA1457" i="1"/>
  <c r="BA1458" i="1"/>
  <c r="BA19" i="1"/>
  <c r="BA1459" i="1"/>
  <c r="BA1460" i="1"/>
  <c r="BA1461" i="1"/>
  <c r="BA1462" i="1"/>
  <c r="BA1463" i="1"/>
  <c r="BA1464" i="1"/>
  <c r="BA1465" i="1"/>
  <c r="BA1466" i="1"/>
  <c r="BA1467" i="1"/>
  <c r="BA1468" i="1"/>
  <c r="BA1469" i="1"/>
  <c r="BA1470" i="1"/>
  <c r="BA1471" i="1"/>
  <c r="BA1472" i="1"/>
  <c r="BA1473" i="1"/>
  <c r="BA1474" i="1"/>
  <c r="BA1475" i="1"/>
  <c r="BA1476" i="1"/>
  <c r="BA6" i="1"/>
  <c r="BA1477" i="1"/>
  <c r="BA1478" i="1"/>
  <c r="BA1479" i="1"/>
  <c r="BA1480" i="1"/>
  <c r="BA1481" i="1"/>
  <c r="BA1482" i="1"/>
  <c r="BA1483" i="1"/>
  <c r="BA1484" i="1"/>
  <c r="BA1485" i="1"/>
  <c r="BA1486" i="1"/>
  <c r="BA1487" i="1"/>
  <c r="BA1488" i="1"/>
  <c r="BA1489" i="1"/>
  <c r="BA1490" i="1"/>
  <c r="BA1491" i="1"/>
  <c r="BA1492" i="1"/>
  <c r="BA1493" i="1"/>
  <c r="BA1494" i="1"/>
  <c r="BA1495" i="1"/>
  <c r="BA1496" i="1"/>
  <c r="BA1497" i="1"/>
  <c r="BA1498" i="1"/>
  <c r="BA1499" i="1"/>
  <c r="BA1500" i="1"/>
  <c r="BA1501" i="1"/>
  <c r="BA1502" i="1"/>
  <c r="BA1503" i="1"/>
  <c r="BA1504" i="1"/>
  <c r="BA1505" i="1"/>
  <c r="BA1506" i="1"/>
  <c r="BA1507" i="1"/>
  <c r="BA1508" i="1"/>
  <c r="BA1509" i="1"/>
  <c r="BA1510" i="1"/>
  <c r="BA1511" i="1"/>
  <c r="BA1512" i="1"/>
  <c r="BA1513" i="1"/>
  <c r="BA1514" i="1"/>
  <c r="BA1515" i="1"/>
  <c r="BA1516" i="1"/>
  <c r="BA1517" i="1"/>
  <c r="BA1518" i="1"/>
  <c r="BA1519" i="1"/>
  <c r="BA1520" i="1"/>
  <c r="BA1521" i="1"/>
  <c r="BA1522" i="1"/>
  <c r="BA1523" i="1"/>
  <c r="BA1524" i="1"/>
  <c r="BA1525" i="1"/>
  <c r="BA1526" i="1"/>
  <c r="BA1527" i="1"/>
  <c r="BA1528" i="1"/>
  <c r="BA1529" i="1"/>
  <c r="BA1530" i="1"/>
  <c r="BA1531" i="1"/>
  <c r="BA1532" i="1"/>
  <c r="BA1533" i="1"/>
  <c r="BA1534" i="1"/>
  <c r="BA1535" i="1"/>
  <c r="BA1536" i="1"/>
  <c r="BA1537" i="1"/>
  <c r="BA1538" i="1"/>
  <c r="BA1539" i="1"/>
  <c r="BA1540" i="1"/>
  <c r="BA1541" i="1"/>
  <c r="BA1542" i="1"/>
  <c r="BA1543" i="1"/>
  <c r="BA1544" i="1"/>
  <c r="BA1545" i="1"/>
  <c r="BA158" i="1"/>
  <c r="BA1546" i="1"/>
  <c r="BA1547" i="1"/>
  <c r="BA1548" i="1"/>
  <c r="BA1549" i="1"/>
  <c r="BA1550" i="1"/>
  <c r="BA1551" i="1"/>
  <c r="BA1552" i="1"/>
  <c r="BA1553" i="1"/>
  <c r="BA1554" i="1"/>
  <c r="BA1555" i="1"/>
  <c r="BA1556" i="1"/>
  <c r="BA1557" i="1"/>
  <c r="BA1558" i="1"/>
  <c r="BA1559" i="1"/>
  <c r="BA1560" i="1"/>
  <c r="BA1561" i="1"/>
  <c r="BA1562" i="1"/>
  <c r="BA1563" i="1"/>
  <c r="BA1564" i="1"/>
  <c r="BA1565" i="1"/>
  <c r="BA1566" i="1"/>
  <c r="BA1567" i="1"/>
  <c r="BA1568" i="1"/>
  <c r="BA1569" i="1"/>
  <c r="BA1570" i="1"/>
  <c r="BA1571" i="1"/>
  <c r="BA1572" i="1"/>
  <c r="BA1573" i="1"/>
  <c r="BA1574" i="1"/>
  <c r="BA1575" i="1"/>
  <c r="BA421" i="1"/>
  <c r="BA1576" i="1"/>
  <c r="BA1577" i="1"/>
  <c r="BA1578" i="1"/>
  <c r="BA1579" i="1"/>
  <c r="BA1580" i="1"/>
  <c r="BA1581" i="1"/>
  <c r="BA1582" i="1"/>
  <c r="BA1583" i="1"/>
  <c r="BA1584" i="1"/>
  <c r="BA1585" i="1"/>
  <c r="BA1586" i="1"/>
  <c r="BA457" i="1"/>
  <c r="BA1587" i="1"/>
  <c r="BA1588" i="1"/>
  <c r="BA1589" i="1"/>
  <c r="BA1590" i="1"/>
  <c r="BA1591" i="1"/>
  <c r="BA1592" i="1"/>
  <c r="BA1593" i="1"/>
  <c r="BA1594" i="1"/>
  <c r="BA1595" i="1"/>
  <c r="BA1596" i="1"/>
  <c r="BA1597" i="1"/>
  <c r="BA207" i="1"/>
  <c r="BA1598" i="1"/>
  <c r="BA1599" i="1"/>
  <c r="BA1600" i="1"/>
  <c r="BA1601" i="1"/>
  <c r="BA1602" i="1"/>
  <c r="BA1603" i="1"/>
  <c r="BA1604" i="1"/>
  <c r="BA1605" i="1"/>
  <c r="BA1606" i="1"/>
  <c r="BA1607" i="1"/>
  <c r="BA1608" i="1"/>
  <c r="BA1609" i="1"/>
  <c r="BA1610" i="1"/>
  <c r="BA1611" i="1"/>
  <c r="BA1612" i="1"/>
  <c r="BA63" i="1"/>
  <c r="BA1613" i="1"/>
  <c r="BA1614" i="1"/>
  <c r="BA1615" i="1"/>
  <c r="BA1616" i="1"/>
  <c r="BA1617" i="1"/>
  <c r="BA173" i="1"/>
  <c r="BA1618" i="1"/>
  <c r="BA1619" i="1"/>
  <c r="BA1620" i="1"/>
  <c r="BA200" i="1"/>
  <c r="BA1621" i="1"/>
  <c r="BA1622" i="1"/>
  <c r="BA1623" i="1"/>
  <c r="BA1624" i="1"/>
  <c r="BA1625" i="1"/>
  <c r="BA1626" i="1"/>
  <c r="BA1627" i="1"/>
  <c r="BA1628" i="1"/>
  <c r="BA1629" i="1"/>
  <c r="BA1630" i="1"/>
  <c r="BA1631" i="1"/>
  <c r="BA1632" i="1"/>
  <c r="BA1633" i="1"/>
  <c r="BA1634" i="1"/>
  <c r="BA1635" i="1"/>
  <c r="BA320" i="1"/>
  <c r="BA1636" i="1"/>
  <c r="BA403" i="1"/>
  <c r="BA1637" i="1"/>
  <c r="BA1638" i="1"/>
  <c r="BA359" i="1"/>
  <c r="BA1639" i="1"/>
  <c r="BA1640" i="1"/>
  <c r="BA1641" i="1"/>
  <c r="BA1642" i="1"/>
  <c r="BA1643" i="1"/>
  <c r="BA1644" i="1"/>
  <c r="BA1645" i="1"/>
  <c r="BA1646" i="1"/>
  <c r="BA1647" i="1"/>
  <c r="BA1648" i="1"/>
  <c r="BA1649" i="1"/>
  <c r="BA1650" i="1"/>
  <c r="BA1651" i="1"/>
  <c r="BA1652" i="1"/>
  <c r="BA1653" i="1"/>
  <c r="BA1654" i="1"/>
  <c r="BA1655" i="1"/>
  <c r="BA1656" i="1"/>
  <c r="BA1657" i="1"/>
  <c r="BA1658" i="1"/>
  <c r="BA1659" i="1"/>
  <c r="BA1660" i="1"/>
  <c r="BA1661" i="1"/>
  <c r="BA511" i="1"/>
  <c r="BA1662" i="1"/>
  <c r="BA1663" i="1"/>
  <c r="BA1664" i="1"/>
  <c r="BA1665" i="1"/>
  <c r="BA1666" i="1"/>
  <c r="BA1667" i="1"/>
  <c r="BA1668" i="1"/>
  <c r="BA237" i="1"/>
  <c r="BA217" i="1"/>
  <c r="BA1669" i="1"/>
  <c r="BA1670" i="1"/>
  <c r="BA1671" i="1"/>
  <c r="BA1672" i="1"/>
  <c r="BA1673" i="1"/>
  <c r="BA1674" i="1"/>
  <c r="BA1675" i="1"/>
  <c r="BA1676" i="1"/>
  <c r="BA1677" i="1"/>
  <c r="BA1678" i="1"/>
  <c r="BA1679" i="1"/>
  <c r="BA1680" i="1"/>
  <c r="BA1681" i="1"/>
  <c r="BA1682" i="1"/>
  <c r="BA1683" i="1"/>
  <c r="BA1684" i="1"/>
  <c r="BA1685" i="1"/>
  <c r="BA1686" i="1"/>
  <c r="BA420" i="1"/>
  <c r="BA1687" i="1"/>
  <c r="BA1688" i="1"/>
  <c r="BA1689" i="1"/>
  <c r="BA1690" i="1"/>
  <c r="BA1691" i="1"/>
  <c r="BA295" i="1"/>
  <c r="BA1692" i="1"/>
  <c r="BA1693" i="1"/>
  <c r="BA1694" i="1"/>
  <c r="BA434" i="1"/>
  <c r="BA1695" i="1"/>
  <c r="BA1696" i="1"/>
  <c r="BA1697" i="1"/>
  <c r="BA1698" i="1"/>
  <c r="BA1699" i="1"/>
  <c r="BA1700" i="1"/>
  <c r="BA1701" i="1"/>
  <c r="BA1702" i="1"/>
  <c r="BA1703" i="1"/>
  <c r="BA1704" i="1"/>
  <c r="BA1705" i="1"/>
  <c r="BA1706" i="1"/>
  <c r="BA1707" i="1"/>
  <c r="BA1708" i="1"/>
  <c r="BA1709" i="1"/>
  <c r="BA1710" i="1"/>
  <c r="BA1711" i="1"/>
  <c r="BA1712" i="1"/>
  <c r="BA1713" i="1"/>
  <c r="BA1714" i="1"/>
  <c r="BA1715" i="1"/>
  <c r="BA1716" i="1"/>
  <c r="BA1717" i="1"/>
  <c r="BA1718" i="1"/>
  <c r="BA1719" i="1"/>
  <c r="BA1720" i="1"/>
  <c r="BA1721" i="1"/>
  <c r="BA1722" i="1"/>
  <c r="BA1723" i="1"/>
  <c r="BA1724" i="1"/>
  <c r="BA1725" i="1"/>
  <c r="BA1726" i="1"/>
  <c r="BA1727" i="1"/>
  <c r="BA1728" i="1"/>
  <c r="BA1729" i="1"/>
  <c r="BA1730" i="1"/>
  <c r="BA1731" i="1"/>
  <c r="BA1732" i="1"/>
  <c r="BA1733" i="1"/>
  <c r="BA1734" i="1"/>
  <c r="BA1735" i="1"/>
  <c r="BA1736" i="1"/>
  <c r="BA1737" i="1"/>
  <c r="BA1738" i="1"/>
  <c r="BA1739" i="1"/>
  <c r="BA1740" i="1"/>
  <c r="BA1741" i="1"/>
  <c r="BA1742" i="1"/>
  <c r="BA1743" i="1"/>
  <c r="BA1744" i="1"/>
  <c r="BA1745" i="1"/>
  <c r="BA1746" i="1"/>
  <c r="BA1747" i="1"/>
  <c r="BA1748" i="1"/>
  <c r="BA1749" i="1"/>
  <c r="BA1750" i="1"/>
  <c r="BA1751" i="1"/>
  <c r="BA1752" i="1"/>
  <c r="BA1753" i="1"/>
  <c r="BA1754" i="1"/>
  <c r="BA1755" i="1"/>
  <c r="BA1756" i="1"/>
  <c r="BA1757" i="1"/>
  <c r="BA1758" i="1"/>
  <c r="BA1759" i="1"/>
  <c r="BA1760" i="1"/>
  <c r="BA1761" i="1"/>
  <c r="BA1762" i="1"/>
  <c r="BA1763" i="1"/>
  <c r="BA1764" i="1"/>
  <c r="BA1765" i="1"/>
  <c r="BA1766" i="1"/>
  <c r="BA1767" i="1"/>
  <c r="BA1768" i="1"/>
  <c r="BA1769" i="1"/>
  <c r="BA1770" i="1"/>
  <c r="BA1771" i="1"/>
  <c r="BA1772" i="1"/>
  <c r="BA1773" i="1"/>
  <c r="BA1774" i="1"/>
  <c r="BA1775" i="1"/>
  <c r="BA1776" i="1"/>
  <c r="BA1777" i="1"/>
  <c r="BA1778" i="1"/>
  <c r="BA1779" i="1"/>
  <c r="BA1780" i="1"/>
  <c r="BA1781" i="1"/>
  <c r="BA298" i="1"/>
  <c r="BA1782" i="1"/>
  <c r="BA23" i="1"/>
  <c r="BA1783" i="1"/>
  <c r="BA1784" i="1"/>
  <c r="BA1785" i="1"/>
  <c r="BA1786" i="1"/>
  <c r="BA419" i="1"/>
  <c r="BA1787" i="1"/>
  <c r="BA1788" i="1"/>
  <c r="BA1789" i="1"/>
  <c r="BA1790" i="1"/>
  <c r="BA1791" i="1"/>
  <c r="BA1792" i="1"/>
  <c r="BA1793" i="1"/>
  <c r="BA1794" i="1"/>
  <c r="BA1795" i="1"/>
  <c r="BA1796" i="1"/>
  <c r="BA1797" i="1"/>
  <c r="BA1798" i="1"/>
  <c r="BA358" i="1"/>
  <c r="BA1799" i="1"/>
  <c r="BA1800" i="1"/>
  <c r="BA1801" i="1"/>
  <c r="BA1802" i="1"/>
  <c r="BA1803" i="1"/>
  <c r="BA1804" i="1"/>
  <c r="BA1805" i="1"/>
  <c r="BA1806" i="1"/>
  <c r="BA1807" i="1"/>
  <c r="BA1808" i="1"/>
  <c r="BA1809" i="1"/>
  <c r="BA1810" i="1"/>
  <c r="BA1811" i="1"/>
  <c r="BA1812" i="1"/>
  <c r="BA1813" i="1"/>
  <c r="BA1814" i="1"/>
  <c r="BA1815" i="1"/>
  <c r="BA1816" i="1"/>
  <c r="BA1817" i="1"/>
  <c r="BA475" i="1"/>
  <c r="BA1818" i="1"/>
  <c r="BA1819" i="1"/>
  <c r="BA1820" i="1"/>
  <c r="BA1821" i="1"/>
  <c r="BA1822" i="1"/>
  <c r="BA1823" i="1"/>
  <c r="BA1824" i="1"/>
  <c r="BA1825" i="1"/>
  <c r="BA1826" i="1"/>
  <c r="BA1827" i="1"/>
  <c r="BA438" i="1"/>
  <c r="BA1828" i="1"/>
  <c r="BA1829" i="1"/>
  <c r="BA1830" i="1"/>
  <c r="BA1831" i="1"/>
  <c r="BA1832" i="1"/>
  <c r="BA1833" i="1"/>
  <c r="BA1834" i="1"/>
  <c r="BA1835" i="1"/>
  <c r="BA1836" i="1"/>
  <c r="BA1837" i="1"/>
  <c r="BA1838" i="1"/>
  <c r="BA33" i="1"/>
  <c r="BA94" i="1"/>
  <c r="BA1839" i="1"/>
  <c r="BA1840" i="1"/>
  <c r="BA1841" i="1"/>
  <c r="BA1842" i="1"/>
  <c r="BA1843" i="1"/>
  <c r="BA1844" i="1"/>
  <c r="BA1845" i="1"/>
  <c r="BA1846" i="1"/>
  <c r="BA1847" i="1"/>
  <c r="BA1848" i="1"/>
  <c r="BA1849" i="1"/>
  <c r="BA1850" i="1"/>
  <c r="BA1851" i="1"/>
  <c r="BA1852" i="1"/>
  <c r="BA1853" i="1"/>
  <c r="BA1854" i="1"/>
  <c r="BA1855" i="1"/>
  <c r="BA1856" i="1"/>
  <c r="BA1857" i="1"/>
  <c r="BA1858" i="1"/>
  <c r="BA1859" i="1"/>
  <c r="BA1860" i="1"/>
  <c r="BA1861" i="1"/>
  <c r="BA1862" i="1"/>
  <c r="BA1863" i="1"/>
  <c r="BA1864" i="1"/>
  <c r="BA1865" i="1"/>
  <c r="BA1866" i="1"/>
  <c r="BA1867" i="1"/>
  <c r="BA1868" i="1"/>
  <c r="BA1869" i="1"/>
  <c r="BA1870" i="1"/>
  <c r="BA1871" i="1"/>
  <c r="BA1872" i="1"/>
  <c r="BA1873" i="1"/>
  <c r="BA1874" i="1"/>
  <c r="BA1875" i="1"/>
  <c r="BA1876" i="1"/>
  <c r="BA1877" i="1"/>
  <c r="BA1878" i="1"/>
  <c r="BA1879" i="1"/>
  <c r="BA1880" i="1"/>
  <c r="BA1881" i="1"/>
  <c r="BA1882" i="1"/>
  <c r="BA1883" i="1"/>
  <c r="BA57" i="1"/>
  <c r="BA1884" i="1"/>
  <c r="BA1885" i="1"/>
  <c r="BA1886" i="1"/>
  <c r="BA1887" i="1"/>
  <c r="BA1888" i="1"/>
  <c r="BA1889" i="1"/>
  <c r="BA1890" i="1"/>
  <c r="BA1891" i="1"/>
  <c r="BA1892" i="1"/>
  <c r="BA1893" i="1"/>
  <c r="BA1894" i="1"/>
  <c r="BA1895" i="1"/>
  <c r="BA1896" i="1"/>
  <c r="BA1897" i="1"/>
  <c r="BA1898" i="1"/>
  <c r="BA1899" i="1"/>
  <c r="BA1900" i="1"/>
  <c r="BA1901" i="1"/>
  <c r="BA1902" i="1"/>
  <c r="BA1903" i="1"/>
  <c r="BA1904" i="1"/>
  <c r="BA1905" i="1"/>
  <c r="BA1906" i="1"/>
  <c r="BA1907" i="1"/>
  <c r="BA1908" i="1"/>
  <c r="BA1909" i="1"/>
  <c r="BA1910" i="1"/>
  <c r="BA1911" i="1"/>
  <c r="BA1912" i="1"/>
  <c r="BA1913" i="1"/>
  <c r="BA1914" i="1"/>
  <c r="BA1915" i="1"/>
  <c r="BA1916" i="1"/>
  <c r="BA1917" i="1"/>
  <c r="BA1918" i="1"/>
  <c r="BA296" i="1"/>
  <c r="BA1919" i="1"/>
  <c r="BA1920" i="1"/>
  <c r="BA1921" i="1"/>
  <c r="BA1922" i="1"/>
  <c r="BA1923" i="1"/>
  <c r="BA1924" i="1"/>
  <c r="BA1925" i="1"/>
  <c r="BA364" i="1"/>
  <c r="BA1926" i="1"/>
  <c r="BA204" i="1"/>
  <c r="BA1927" i="1"/>
  <c r="BA1928" i="1"/>
  <c r="BA1929" i="1"/>
  <c r="BA1930" i="1"/>
  <c r="BA1931" i="1"/>
  <c r="BA1932" i="1"/>
  <c r="BA1933" i="1"/>
  <c r="BA1934" i="1"/>
  <c r="BA1935" i="1"/>
  <c r="BA1936" i="1"/>
  <c r="BA1937" i="1"/>
  <c r="BA1938" i="1"/>
  <c r="BA1939" i="1"/>
  <c r="BA1940" i="1"/>
  <c r="BA1941" i="1"/>
  <c r="BA1942" i="1"/>
  <c r="BA1943" i="1"/>
  <c r="BA1944" i="1"/>
  <c r="BA1945" i="1"/>
  <c r="BA1946" i="1"/>
  <c r="BA1947" i="1"/>
  <c r="BA1948" i="1"/>
  <c r="BA1949" i="1"/>
  <c r="BA1950" i="1"/>
  <c r="BA1951" i="1"/>
  <c r="BA1952" i="1"/>
  <c r="BA1953" i="1"/>
  <c r="BA1954" i="1"/>
  <c r="BA1955" i="1"/>
  <c r="BA1956" i="1"/>
  <c r="BA1957" i="1"/>
  <c r="BA1958" i="1"/>
  <c r="BA1959" i="1"/>
  <c r="BA1960" i="1"/>
  <c r="BA1961" i="1"/>
  <c r="BA1962" i="1"/>
  <c r="BA1963" i="1"/>
  <c r="BA1964" i="1"/>
  <c r="BA1965" i="1"/>
  <c r="BA1966" i="1"/>
  <c r="BA1967" i="1"/>
  <c r="BA1968" i="1"/>
  <c r="BA1969" i="1"/>
  <c r="BA1970" i="1"/>
  <c r="BA1971" i="1"/>
  <c r="BA1972" i="1"/>
  <c r="BA1973" i="1"/>
  <c r="BA1974" i="1"/>
  <c r="BA1975" i="1"/>
  <c r="BA1976" i="1"/>
  <c r="BA1977" i="1"/>
  <c r="BA1978" i="1"/>
  <c r="BA1979" i="1"/>
  <c r="BA1980" i="1"/>
  <c r="BA1981" i="1"/>
  <c r="BA1982" i="1"/>
  <c r="BA1983" i="1"/>
  <c r="BA1984" i="1"/>
  <c r="BA1985" i="1"/>
  <c r="BA1986" i="1"/>
  <c r="BA1987" i="1"/>
  <c r="BA1988" i="1"/>
  <c r="BA1989" i="1"/>
  <c r="BA1990" i="1"/>
  <c r="BA1991" i="1"/>
  <c r="BA1992" i="1"/>
  <c r="BA1993" i="1"/>
  <c r="BA1994" i="1"/>
  <c r="BA1995" i="1"/>
  <c r="BA1996" i="1"/>
  <c r="BA1997" i="1"/>
  <c r="BA1998" i="1"/>
  <c r="BA1999" i="1"/>
  <c r="BA2000" i="1"/>
  <c r="BA2001" i="1"/>
  <c r="BA2002" i="1"/>
  <c r="BA2003" i="1"/>
  <c r="BA2004" i="1"/>
  <c r="BA2005" i="1"/>
  <c r="BA2006" i="1"/>
  <c r="BA2007" i="1"/>
  <c r="BA2008" i="1"/>
  <c r="BA2009" i="1"/>
  <c r="BA2010" i="1"/>
  <c r="BA2011" i="1"/>
  <c r="BA2012" i="1"/>
  <c r="BA2013" i="1"/>
  <c r="BA2014" i="1"/>
  <c r="BA2015" i="1"/>
  <c r="BA2016" i="1"/>
  <c r="BA2017" i="1"/>
  <c r="BA2018" i="1"/>
  <c r="BA2019" i="1"/>
  <c r="BA2020" i="1"/>
  <c r="BA2021" i="1"/>
  <c r="BA2022" i="1"/>
  <c r="BA2023" i="1"/>
  <c r="BA2024" i="1"/>
  <c r="BA2025" i="1"/>
  <c r="BA2026" i="1"/>
  <c r="BA2027" i="1"/>
  <c r="BA2028" i="1"/>
  <c r="BA2029" i="1"/>
  <c r="BA2030" i="1"/>
  <c r="BA2031" i="1"/>
  <c r="BA2032" i="1"/>
  <c r="BA2033" i="1"/>
  <c r="BA2034" i="1"/>
  <c r="BA2035" i="1"/>
  <c r="BA2036" i="1"/>
  <c r="BA2037" i="1"/>
  <c r="BA2038" i="1"/>
  <c r="BA2039" i="1"/>
  <c r="BA2040" i="1"/>
  <c r="BA2041" i="1"/>
  <c r="BA2042" i="1"/>
  <c r="BA2043" i="1"/>
  <c r="BA2044" i="1"/>
  <c r="BA2045" i="1"/>
  <c r="BA2046" i="1"/>
  <c r="BA2047" i="1"/>
  <c r="BA2048" i="1"/>
  <c r="BA2049" i="1"/>
  <c r="BA2050" i="1"/>
  <c r="BA2051" i="1"/>
  <c r="BA2052" i="1"/>
  <c r="BA2053" i="1"/>
  <c r="BA2054" i="1"/>
  <c r="BA2055" i="1"/>
  <c r="BA2056" i="1"/>
  <c r="BA2057" i="1"/>
  <c r="BA2058" i="1"/>
  <c r="BA2059" i="1"/>
  <c r="BA2060" i="1"/>
  <c r="BA2061" i="1"/>
  <c r="BA2062" i="1"/>
  <c r="BA2063" i="1"/>
  <c r="BA2064" i="1"/>
  <c r="BA2065" i="1"/>
  <c r="BA2066" i="1"/>
  <c r="BA2067" i="1"/>
  <c r="BA2068" i="1"/>
  <c r="BA2069" i="1"/>
  <c r="BA323" i="1"/>
  <c r="BA2070" i="1"/>
  <c r="BA2071" i="1"/>
  <c r="BA2072" i="1"/>
  <c r="BA2073" i="1"/>
  <c r="BA2074" i="1"/>
  <c r="BA2075" i="1"/>
  <c r="BA2076" i="1"/>
  <c r="BA2077" i="1"/>
  <c r="BA2078" i="1"/>
  <c r="BA2079" i="1"/>
  <c r="BA2080" i="1"/>
  <c r="BA2081" i="1"/>
  <c r="BA2082" i="1"/>
  <c r="BA2083" i="1"/>
  <c r="BA2084" i="1"/>
  <c r="BA2085" i="1"/>
  <c r="BA2086" i="1"/>
  <c r="BA277" i="1"/>
  <c r="BA2087" i="1"/>
  <c r="BA2088" i="1"/>
  <c r="BA2089" i="1"/>
  <c r="BA2090" i="1"/>
  <c r="BA2091" i="1"/>
  <c r="BA2092" i="1"/>
  <c r="BA2093" i="1"/>
  <c r="BA2094" i="1"/>
  <c r="BA2095" i="1"/>
  <c r="BA2096" i="1"/>
  <c r="BA2097" i="1"/>
  <c r="BA2098" i="1"/>
  <c r="BA2099" i="1"/>
  <c r="BA2100" i="1"/>
  <c r="BA2101" i="1"/>
  <c r="BA2102" i="1"/>
  <c r="BA2103" i="1"/>
  <c r="BA2104" i="1"/>
  <c r="BA2105" i="1"/>
  <c r="BA2106" i="1"/>
  <c r="BA2107" i="1"/>
  <c r="BA2108" i="1"/>
  <c r="BA2109" i="1"/>
  <c r="BA2110" i="1"/>
  <c r="BA2111" i="1"/>
  <c r="BA2112" i="1"/>
  <c r="BA334" i="1"/>
  <c r="BA2113" i="1"/>
  <c r="BA2114" i="1"/>
  <c r="BA2115" i="1"/>
  <c r="BA2116" i="1"/>
  <c r="BA2117" i="1"/>
  <c r="BA2118" i="1"/>
  <c r="BA2119" i="1"/>
  <c r="BA2120" i="1"/>
  <c r="BA2121" i="1"/>
  <c r="BA2122" i="1"/>
  <c r="BA2123" i="1"/>
  <c r="BA2124" i="1"/>
  <c r="BA2125" i="1"/>
  <c r="BA2126" i="1"/>
  <c r="BA2127" i="1"/>
  <c r="BA2128" i="1"/>
  <c r="BA2129" i="1"/>
  <c r="BA2130" i="1"/>
  <c r="BA2131" i="1"/>
  <c r="BA2132" i="1"/>
  <c r="BA2133" i="1"/>
  <c r="BA311" i="1"/>
  <c r="BA310" i="1"/>
  <c r="BA2134" i="1"/>
  <c r="BA2135" i="1"/>
  <c r="BA2136" i="1"/>
  <c r="BA2137" i="1"/>
  <c r="BA2138" i="1"/>
  <c r="BA2139" i="1"/>
  <c r="BA2140" i="1"/>
  <c r="BA2141" i="1"/>
  <c r="BA2142" i="1"/>
  <c r="BA2143" i="1"/>
  <c r="BA2144" i="1"/>
  <c r="BA2145" i="1"/>
  <c r="BA2146" i="1"/>
  <c r="BA2147" i="1"/>
  <c r="BA2148" i="1"/>
  <c r="BA2149" i="1"/>
  <c r="BA2150" i="1"/>
  <c r="BA2151" i="1"/>
  <c r="BA2152" i="1"/>
  <c r="BA2153" i="1"/>
  <c r="BA2154" i="1"/>
  <c r="BA2155" i="1"/>
  <c r="BA2156" i="1"/>
  <c r="BA2157" i="1"/>
  <c r="BA2158" i="1"/>
  <c r="BA2159" i="1"/>
  <c r="BA2160" i="1"/>
  <c r="BA2161" i="1"/>
  <c r="BA2162" i="1"/>
  <c r="BA2163" i="1"/>
  <c r="BA2164" i="1"/>
  <c r="BA2165" i="1"/>
  <c r="BA2166" i="1"/>
  <c r="BA2167" i="1"/>
  <c r="BA2168" i="1"/>
  <c r="BA2169" i="1"/>
  <c r="BA2170" i="1"/>
  <c r="BA2171" i="1"/>
  <c r="BA2172" i="1"/>
  <c r="BA2173" i="1"/>
  <c r="BA2174" i="1"/>
  <c r="BA2175" i="1"/>
  <c r="BA2176" i="1"/>
  <c r="BA2177" i="1"/>
  <c r="BA2178" i="1"/>
  <c r="BA2179" i="1"/>
  <c r="BA2180" i="1"/>
  <c r="BA2181" i="1"/>
  <c r="BA2182" i="1"/>
  <c r="BA2183" i="1"/>
  <c r="BA2184" i="1"/>
  <c r="BA2185" i="1"/>
  <c r="BA2186" i="1"/>
  <c r="BA2187" i="1"/>
  <c r="BA2188" i="1"/>
  <c r="BA2189" i="1"/>
  <c r="BA2190" i="1"/>
  <c r="BA2191" i="1"/>
  <c r="BA2192" i="1"/>
  <c r="BA2193" i="1"/>
  <c r="BA2194" i="1"/>
  <c r="BA2195" i="1"/>
  <c r="BA2196" i="1"/>
  <c r="BA2197" i="1"/>
  <c r="BA2198" i="1"/>
  <c r="BA2199" i="1"/>
  <c r="BA2200" i="1"/>
  <c r="BA2201" i="1"/>
  <c r="BA2202" i="1"/>
  <c r="BA2203" i="1"/>
  <c r="BA2204" i="1"/>
  <c r="BA377" i="1"/>
  <c r="BA443" i="1"/>
  <c r="BA2205" i="1"/>
  <c r="BA2206" i="1"/>
  <c r="BA2207" i="1"/>
  <c r="BA2208" i="1"/>
  <c r="BA2209" i="1"/>
  <c r="BA2210" i="1"/>
  <c r="BA2211" i="1"/>
  <c r="BA2212" i="1"/>
  <c r="BA2213" i="1"/>
  <c r="BA2214" i="1"/>
  <c r="BA426" i="1"/>
  <c r="BA373" i="1"/>
  <c r="BA2215" i="1"/>
  <c r="BA2216" i="1"/>
  <c r="BA2217" i="1"/>
  <c r="BA2218" i="1"/>
  <c r="BA2219" i="1"/>
  <c r="BA2220" i="1"/>
  <c r="BA2221" i="1"/>
  <c r="BA2222" i="1"/>
  <c r="BA2223" i="1"/>
  <c r="BA2224" i="1"/>
  <c r="BA2225" i="1"/>
  <c r="BA2226" i="1"/>
  <c r="BA2227" i="1"/>
  <c r="BA2228" i="1"/>
  <c r="BA2229" i="1"/>
  <c r="BA2230" i="1"/>
  <c r="BA2231" i="1"/>
  <c r="BA356" i="1"/>
  <c r="BA2232" i="1"/>
  <c r="BA2233" i="1"/>
  <c r="BA2234" i="1"/>
  <c r="BA2235" i="1"/>
  <c r="BA2236" i="1"/>
  <c r="BA2237" i="1"/>
  <c r="BA2238" i="1"/>
  <c r="BA2239" i="1"/>
  <c r="BA2240" i="1"/>
  <c r="BA2241" i="1"/>
  <c r="BA2242" i="1"/>
  <c r="BA2243" i="1"/>
  <c r="BA2244" i="1"/>
  <c r="BA2245" i="1"/>
  <c r="BA2246" i="1"/>
  <c r="BA2247" i="1"/>
  <c r="BA2248" i="1"/>
  <c r="BA2249" i="1"/>
  <c r="BA2250" i="1"/>
  <c r="BA2251" i="1"/>
  <c r="BA2252" i="1"/>
  <c r="BA2253" i="1"/>
  <c r="BA2254" i="1"/>
  <c r="BA2255" i="1"/>
  <c r="BA2256" i="1"/>
  <c r="BA2257" i="1"/>
  <c r="BA2258" i="1"/>
  <c r="BA2259" i="1"/>
  <c r="BA2260" i="1"/>
  <c r="BA2261" i="1"/>
  <c r="BA2262" i="1"/>
  <c r="BA2263" i="1"/>
  <c r="BA2264" i="1"/>
  <c r="BA2265" i="1"/>
  <c r="BA2266" i="1"/>
  <c r="BA2267" i="1"/>
  <c r="BA2268" i="1"/>
  <c r="BA2269" i="1"/>
  <c r="BA2270" i="1"/>
  <c r="BA2271" i="1"/>
  <c r="BA2272" i="1"/>
  <c r="BA2273" i="1"/>
  <c r="BA2274" i="1"/>
  <c r="BA2275" i="1"/>
  <c r="BA2276" i="1"/>
  <c r="BA2277" i="1"/>
  <c r="BA2278" i="1"/>
  <c r="BA2279" i="1"/>
  <c r="BA2280" i="1"/>
  <c r="BA2281" i="1"/>
  <c r="BA2282" i="1"/>
  <c r="BA2283" i="1"/>
  <c r="BA2284" i="1"/>
  <c r="BA2285" i="1"/>
  <c r="BA2286" i="1"/>
  <c r="BA2287" i="1"/>
  <c r="BA2288" i="1"/>
  <c r="BA2289" i="1"/>
  <c r="BA2290" i="1"/>
  <c r="BA2291" i="1"/>
  <c r="BA2292" i="1"/>
  <c r="BA2293" i="1"/>
  <c r="BA2294" i="1"/>
  <c r="BA2295" i="1"/>
  <c r="BA2296" i="1"/>
  <c r="BA2297" i="1"/>
  <c r="BA2298" i="1"/>
  <c r="BA2299" i="1"/>
  <c r="BA2300" i="1"/>
  <c r="BA2301" i="1"/>
  <c r="BA2302" i="1"/>
  <c r="BA2303" i="1"/>
  <c r="BA2304" i="1"/>
  <c r="BA2305" i="1"/>
  <c r="BA2306" i="1"/>
  <c r="BA2307" i="1"/>
  <c r="BA2308" i="1"/>
  <c r="BA2309" i="1"/>
  <c r="BA2310" i="1"/>
  <c r="BA2311" i="1"/>
  <c r="BA2312" i="1"/>
  <c r="BA2313" i="1"/>
  <c r="BA233" i="1"/>
  <c r="BA2314" i="1"/>
  <c r="BA2315" i="1"/>
  <c r="BA2316" i="1"/>
  <c r="BA2317" i="1"/>
  <c r="BA2318" i="1"/>
  <c r="BA2319" i="1"/>
  <c r="BA2320" i="1"/>
  <c r="BA2321" i="1"/>
  <c r="BA2322" i="1"/>
  <c r="BA2323" i="1"/>
  <c r="BA2324" i="1"/>
  <c r="BA2325" i="1"/>
  <c r="BA2326" i="1"/>
  <c r="BA2327" i="1"/>
  <c r="BA2328" i="1"/>
  <c r="BA2329" i="1"/>
  <c r="BA2330" i="1"/>
  <c r="BA2331" i="1"/>
  <c r="BA2332" i="1"/>
  <c r="BA2333" i="1"/>
  <c r="BA2334" i="1"/>
  <c r="BA2335" i="1"/>
  <c r="BA2336" i="1"/>
  <c r="BA2337" i="1"/>
  <c r="BA2338" i="1"/>
  <c r="BA2339" i="1"/>
  <c r="BA2340" i="1"/>
  <c r="BA232" i="1"/>
  <c r="BA2341" i="1"/>
  <c r="BA2342" i="1"/>
  <c r="BA2343" i="1"/>
  <c r="BA2344" i="1"/>
  <c r="BA2345" i="1"/>
  <c r="BA2346" i="1"/>
  <c r="BA2347" i="1"/>
  <c r="BA2348" i="1"/>
  <c r="BA2349" i="1"/>
  <c r="BA2350" i="1"/>
  <c r="BA2351" i="1"/>
  <c r="BA2352" i="1"/>
  <c r="BA2353" i="1"/>
  <c r="BA2354" i="1"/>
  <c r="BA2355" i="1"/>
  <c r="BA2356" i="1"/>
  <c r="BA2357" i="1"/>
  <c r="BA2358" i="1"/>
  <c r="BA2359" i="1"/>
  <c r="BA2360" i="1"/>
  <c r="BA2361" i="1"/>
  <c r="BA2362" i="1"/>
  <c r="BA2363" i="1"/>
  <c r="BA2364" i="1"/>
  <c r="BA2365" i="1"/>
  <c r="BA2366" i="1"/>
  <c r="BA2367" i="1"/>
  <c r="BA2368" i="1"/>
  <c r="BA2369" i="1"/>
  <c r="BA2370" i="1"/>
  <c r="BA2371" i="1"/>
  <c r="BA2372" i="1"/>
  <c r="BA2373" i="1"/>
  <c r="BA2374" i="1"/>
  <c r="BA2375" i="1"/>
  <c r="BA2376" i="1"/>
  <c r="BA2377" i="1"/>
  <c r="BA2378" i="1"/>
  <c r="BA2379" i="1"/>
  <c r="BA2380" i="1"/>
  <c r="BA2381" i="1"/>
  <c r="BA2382" i="1"/>
  <c r="BA2383" i="1"/>
  <c r="BA2384" i="1"/>
  <c r="BA2385" i="1"/>
  <c r="BA2386" i="1"/>
  <c r="BA2387" i="1"/>
  <c r="BA2388" i="1"/>
  <c r="BA2389" i="1"/>
  <c r="BA2390" i="1"/>
  <c r="BA2391" i="1"/>
  <c r="BA2392" i="1"/>
  <c r="BA472" i="1"/>
  <c r="BA2393" i="1"/>
  <c r="BA2394" i="1"/>
  <c r="BA2395" i="1"/>
  <c r="BA2396" i="1"/>
  <c r="BA2397" i="1"/>
  <c r="BA2398" i="1"/>
  <c r="BA2399" i="1"/>
  <c r="BA2400" i="1"/>
  <c r="BA2401" i="1"/>
  <c r="BA2402" i="1"/>
  <c r="BA2403" i="1"/>
  <c r="BA2404" i="1"/>
  <c r="BA2405" i="1"/>
  <c r="BA2406" i="1"/>
  <c r="BA2407" i="1"/>
  <c r="BA2408" i="1"/>
  <c r="BA2409" i="1"/>
  <c r="BA2410" i="1"/>
  <c r="BA2411" i="1"/>
  <c r="BA2412" i="1"/>
  <c r="BA2413" i="1"/>
  <c r="BA2414" i="1"/>
  <c r="BA2415" i="1"/>
  <c r="BA2416" i="1"/>
  <c r="BA2417" i="1"/>
  <c r="BA2418" i="1"/>
  <c r="BA2419" i="1"/>
  <c r="BA2420" i="1"/>
  <c r="BA2421" i="1"/>
  <c r="BA2422" i="1"/>
  <c r="BA2423" i="1"/>
  <c r="BA2424" i="1"/>
  <c r="BA2425" i="1"/>
  <c r="BA2426" i="1"/>
  <c r="BA2427" i="1"/>
  <c r="BA2428" i="1"/>
  <c r="BA2429" i="1"/>
  <c r="BA2430" i="1"/>
  <c r="BA2431" i="1"/>
  <c r="BA2432" i="1"/>
  <c r="BA2433" i="1"/>
  <c r="BA2434" i="1"/>
  <c r="BA2435" i="1"/>
  <c r="BA2436" i="1"/>
  <c r="BA2437" i="1"/>
  <c r="BA2438" i="1"/>
  <c r="BA2439" i="1"/>
  <c r="BA2440" i="1"/>
  <c r="BA2441" i="1"/>
  <c r="BA2442" i="1"/>
  <c r="BA2443" i="1"/>
  <c r="BA2444" i="1"/>
  <c r="BA2445" i="1"/>
  <c r="BA2446" i="1"/>
  <c r="BA2447" i="1"/>
  <c r="BA2448" i="1"/>
  <c r="BA2449" i="1"/>
  <c r="BA2450" i="1"/>
  <c r="BA2451" i="1"/>
  <c r="BA2452" i="1"/>
  <c r="BA2453" i="1"/>
  <c r="BA2454" i="1"/>
  <c r="BA2455" i="1"/>
  <c r="BA2456" i="1"/>
  <c r="BA2457" i="1"/>
  <c r="BA2458" i="1"/>
  <c r="BA362" i="1"/>
  <c r="BA521" i="1"/>
  <c r="AS522" i="1"/>
  <c r="AS35" i="1"/>
  <c r="AS75" i="1"/>
  <c r="AS7" i="1"/>
  <c r="AS523" i="1"/>
  <c r="AS524" i="1"/>
  <c r="AS525" i="1"/>
  <c r="AS21" i="1"/>
  <c r="AS526" i="1"/>
  <c r="AS243" i="1"/>
  <c r="AS527" i="1"/>
  <c r="AS16" i="1"/>
  <c r="AS27" i="1"/>
  <c r="AS25" i="1"/>
  <c r="AS132" i="1"/>
  <c r="AS34" i="1"/>
  <c r="AS68" i="1"/>
  <c r="AS99" i="1"/>
  <c r="AS528" i="1"/>
  <c r="AS46" i="1"/>
  <c r="AS529" i="1"/>
  <c r="AS530" i="1"/>
  <c r="AS155" i="1"/>
  <c r="AS301" i="1"/>
  <c r="AS531" i="1"/>
  <c r="AS62" i="1"/>
  <c r="AS532" i="1"/>
  <c r="AS344" i="1"/>
  <c r="AS533" i="1"/>
  <c r="AS349" i="1"/>
  <c r="AS534" i="1"/>
  <c r="AS39" i="1"/>
  <c r="AS184" i="1"/>
  <c r="AS38" i="1"/>
  <c r="AS190" i="1"/>
  <c r="AS535" i="1"/>
  <c r="AS536" i="1"/>
  <c r="AS537" i="1"/>
  <c r="AS538" i="1"/>
  <c r="AS539" i="1"/>
  <c r="AS66" i="1"/>
  <c r="AS30" i="1"/>
  <c r="AS540" i="1"/>
  <c r="AS541" i="1"/>
  <c r="AS219" i="1"/>
  <c r="AS256" i="1"/>
  <c r="AS208" i="1"/>
  <c r="AS47" i="1"/>
  <c r="AS542" i="1"/>
  <c r="AS449" i="1"/>
  <c r="AS543" i="1"/>
  <c r="AS544" i="1"/>
  <c r="AS545" i="1"/>
  <c r="AS546" i="1"/>
  <c r="AS51" i="1"/>
  <c r="AS59" i="1"/>
  <c r="AS235" i="1"/>
  <c r="AS547" i="1"/>
  <c r="AS548" i="1"/>
  <c r="AS64" i="1"/>
  <c r="AS65" i="1"/>
  <c r="AS45" i="1"/>
  <c r="AS4" i="1"/>
  <c r="AS549" i="1"/>
  <c r="AS550" i="1"/>
  <c r="AS69" i="1"/>
  <c r="AS107" i="1"/>
  <c r="AS100" i="1"/>
  <c r="AS551" i="1"/>
  <c r="AS510" i="1"/>
  <c r="AS552" i="1"/>
  <c r="AS553" i="1"/>
  <c r="AS224" i="1"/>
  <c r="AS554" i="1"/>
  <c r="AS460" i="1"/>
  <c r="AS555" i="1"/>
  <c r="AS556" i="1"/>
  <c r="AS557" i="1"/>
  <c r="AS558" i="1"/>
  <c r="AS559" i="1"/>
  <c r="AS560" i="1"/>
  <c r="AS561" i="1"/>
  <c r="AS181" i="1"/>
  <c r="AS562" i="1"/>
  <c r="AS563" i="1"/>
  <c r="AS76" i="1"/>
  <c r="AS86" i="1"/>
  <c r="AS110" i="1"/>
  <c r="AS88" i="1"/>
  <c r="AS89" i="1"/>
  <c r="AS90" i="1"/>
  <c r="AS91" i="1"/>
  <c r="AS92" i="1"/>
  <c r="AS564" i="1"/>
  <c r="AS565" i="1"/>
  <c r="AS348" i="1"/>
  <c r="AS566" i="1"/>
  <c r="AS210" i="1"/>
  <c r="AS159" i="1"/>
  <c r="AS567" i="1"/>
  <c r="AS568" i="1"/>
  <c r="AS77" i="1"/>
  <c r="AS328" i="1"/>
  <c r="AS121" i="1"/>
  <c r="AS569" i="1"/>
  <c r="AS570" i="1"/>
  <c r="AS571" i="1"/>
  <c r="AS572" i="1"/>
  <c r="AS573" i="1"/>
  <c r="AS574" i="1"/>
  <c r="AS52" i="1"/>
  <c r="AS491" i="1"/>
  <c r="AS126" i="1"/>
  <c r="AS575" i="1"/>
  <c r="AS576" i="1"/>
  <c r="AS314" i="1"/>
  <c r="AS78" i="1"/>
  <c r="AS28" i="1"/>
  <c r="AS577" i="1"/>
  <c r="AS578" i="1"/>
  <c r="AS112" i="1"/>
  <c r="AS355" i="1"/>
  <c r="AS579" i="1"/>
  <c r="AS176" i="1"/>
  <c r="AS79" i="1"/>
  <c r="AS80" i="1"/>
  <c r="AS81" i="1"/>
  <c r="AS106" i="1"/>
  <c r="AS580" i="1"/>
  <c r="AS202" i="1"/>
  <c r="AS82" i="1"/>
  <c r="AS103" i="1"/>
  <c r="AS581" i="1"/>
  <c r="AS582" i="1"/>
  <c r="AS513" i="1"/>
  <c r="AS583" i="1"/>
  <c r="AS584" i="1"/>
  <c r="AS585" i="1"/>
  <c r="AS124" i="1"/>
  <c r="AS218" i="1"/>
  <c r="AS586" i="1"/>
  <c r="AS587" i="1"/>
  <c r="AS309" i="1"/>
  <c r="AS113" i="1"/>
  <c r="AS588" i="1"/>
  <c r="AS114" i="1"/>
  <c r="AS83" i="1"/>
  <c r="AS589" i="1"/>
  <c r="AS590" i="1"/>
  <c r="AS591" i="1"/>
  <c r="AS592" i="1"/>
  <c r="AS593" i="1"/>
  <c r="AS594" i="1"/>
  <c r="AS387" i="1"/>
  <c r="AS130" i="1"/>
  <c r="AS595" i="1"/>
  <c r="AS133" i="1"/>
  <c r="AS134" i="1"/>
  <c r="AS135" i="1"/>
  <c r="AS596" i="1"/>
  <c r="AS137" i="1"/>
  <c r="AS139" i="1"/>
  <c r="AS458" i="1"/>
  <c r="AS84" i="1"/>
  <c r="AS9" i="1"/>
  <c r="AS512" i="1"/>
  <c r="AS597" i="1"/>
  <c r="AS598" i="1"/>
  <c r="AS97" i="1"/>
  <c r="AS361" i="1"/>
  <c r="AS85" i="1"/>
  <c r="AS53" i="1"/>
  <c r="AS67" i="1"/>
  <c r="AS153" i="1"/>
  <c r="AS599" i="1"/>
  <c r="AS600" i="1"/>
  <c r="AS601" i="1"/>
  <c r="AS602" i="1"/>
  <c r="AS603" i="1"/>
  <c r="AS462" i="1"/>
  <c r="AS73" i="1"/>
  <c r="AS604" i="1"/>
  <c r="AS605" i="1"/>
  <c r="AS606" i="1"/>
  <c r="AS74" i="1"/>
  <c r="AS607" i="1"/>
  <c r="AS415" i="1"/>
  <c r="AS304" i="1"/>
  <c r="AS608" i="1"/>
  <c r="AS609" i="1"/>
  <c r="AS183" i="1"/>
  <c r="AS610" i="1"/>
  <c r="AS58" i="1"/>
  <c r="AS611" i="1"/>
  <c r="AS144" i="1"/>
  <c r="AS612" i="1"/>
  <c r="AS54" i="1"/>
  <c r="AS613" i="1"/>
  <c r="AS614" i="1"/>
  <c r="AS615" i="1"/>
  <c r="AS370" i="1"/>
  <c r="AS616" i="1"/>
  <c r="AS617" i="1"/>
  <c r="AS618" i="1"/>
  <c r="AS55" i="1"/>
  <c r="AS619" i="1"/>
  <c r="AS101" i="1"/>
  <c r="AS620" i="1"/>
  <c r="AS32" i="1"/>
  <c r="AS621" i="1"/>
  <c r="AS622" i="1"/>
  <c r="AS284" i="1"/>
  <c r="AS164" i="1"/>
  <c r="AS148" i="1"/>
  <c r="AS623" i="1"/>
  <c r="AS624" i="1"/>
  <c r="AS165" i="1"/>
  <c r="AS625" i="1"/>
  <c r="AS170" i="1"/>
  <c r="AS166" i="1"/>
  <c r="AS168" i="1"/>
  <c r="AS169" i="1"/>
  <c r="AS626" i="1"/>
  <c r="AS8" i="1"/>
  <c r="AS627" i="1"/>
  <c r="AS628" i="1"/>
  <c r="AS629" i="1"/>
  <c r="AS630" i="1"/>
  <c r="AS631" i="1"/>
  <c r="AS632" i="1"/>
  <c r="AS633" i="1"/>
  <c r="AS634" i="1"/>
  <c r="AS635" i="1"/>
  <c r="AS636" i="1"/>
  <c r="AS398" i="1"/>
  <c r="AS637" i="1"/>
  <c r="AS638" i="1"/>
  <c r="AS136" i="1"/>
  <c r="AS639" i="1"/>
  <c r="AS640" i="1"/>
  <c r="AS641" i="1"/>
  <c r="AS214" i="1"/>
  <c r="AS143" i="1"/>
  <c r="AS123" i="1"/>
  <c r="AS375" i="1"/>
  <c r="AS239" i="1"/>
  <c r="AS146" i="1"/>
  <c r="AS643" i="1"/>
  <c r="AS644" i="1"/>
  <c r="AS645" i="1"/>
  <c r="AS266" i="1"/>
  <c r="AS646" i="1"/>
  <c r="AS647" i="1"/>
  <c r="AS648" i="1"/>
  <c r="AS649" i="1"/>
  <c r="AS650" i="1"/>
  <c r="AS651" i="1"/>
  <c r="AS122" i="1"/>
  <c r="AS652" i="1"/>
  <c r="AS250" i="1"/>
  <c r="AS653" i="1"/>
  <c r="AS654" i="1"/>
  <c r="AS385" i="1"/>
  <c r="AS228" i="1"/>
  <c r="AS655" i="1"/>
  <c r="AS656" i="1"/>
  <c r="AS657" i="1"/>
  <c r="AS658" i="1"/>
  <c r="AS659" i="1"/>
  <c r="AS660" i="1"/>
  <c r="AS661" i="1"/>
  <c r="AS29" i="1"/>
  <c r="AS319" i="1"/>
  <c r="AS662" i="1"/>
  <c r="AS663" i="1"/>
  <c r="AS664" i="1"/>
  <c r="AS192" i="1"/>
  <c r="AS665" i="1"/>
  <c r="AS666" i="1"/>
  <c r="AS667" i="1"/>
  <c r="AS292" i="1"/>
  <c r="AS668" i="1"/>
  <c r="AS669" i="1"/>
  <c r="AS670" i="1"/>
  <c r="AS671" i="1"/>
  <c r="AS672" i="1"/>
  <c r="AS673" i="1"/>
  <c r="AS674" i="1"/>
  <c r="AS675" i="1"/>
  <c r="AS676" i="1"/>
  <c r="AS677" i="1"/>
  <c r="AS678" i="1"/>
  <c r="AS152" i="1"/>
  <c r="AS679" i="1"/>
  <c r="AS680" i="1"/>
  <c r="AS681" i="1"/>
  <c r="AS682" i="1"/>
  <c r="AS683" i="1"/>
  <c r="AS684" i="1"/>
  <c r="AS71" i="1"/>
  <c r="AS685" i="1"/>
  <c r="AS686" i="1"/>
  <c r="AS127" i="1"/>
  <c r="AS687" i="1"/>
  <c r="AS125" i="1"/>
  <c r="AS238" i="1"/>
  <c r="AS688" i="1"/>
  <c r="AS161" i="1"/>
  <c r="AS98" i="1"/>
  <c r="AS189" i="1"/>
  <c r="AS245" i="1"/>
  <c r="AS171" i="1"/>
  <c r="AS689" i="1"/>
  <c r="AS690" i="1"/>
  <c r="AS382" i="1"/>
  <c r="AS691" i="1"/>
  <c r="AS692" i="1"/>
  <c r="AS215" i="1"/>
  <c r="AS216" i="1"/>
  <c r="AS693" i="1"/>
  <c r="AS694" i="1"/>
  <c r="AS264" i="1"/>
  <c r="AS163" i="1"/>
  <c r="AS695" i="1"/>
  <c r="AS278" i="1"/>
  <c r="AS696" i="1"/>
  <c r="AS697" i="1"/>
  <c r="AS698" i="1"/>
  <c r="AS699" i="1"/>
  <c r="AS409" i="1"/>
  <c r="AS244" i="1"/>
  <c r="AS436" i="1"/>
  <c r="AS254" i="1"/>
  <c r="AS18" i="1"/>
  <c r="AS700" i="1"/>
  <c r="AS276" i="1"/>
  <c r="AS701" i="1"/>
  <c r="AS195" i="1"/>
  <c r="AS702" i="1"/>
  <c r="AS703" i="1"/>
  <c r="AS704" i="1"/>
  <c r="AS705" i="1"/>
  <c r="AS706" i="1"/>
  <c r="AS11" i="1"/>
  <c r="AS707" i="1"/>
  <c r="AS708" i="1"/>
  <c r="AS95" i="1"/>
  <c r="AS709" i="1"/>
  <c r="AS710" i="1"/>
  <c r="AS231" i="1"/>
  <c r="AS411" i="1"/>
  <c r="AS413" i="1"/>
  <c r="AS441" i="1"/>
  <c r="AS395" i="1"/>
  <c r="AS61" i="1"/>
  <c r="AS260" i="1"/>
  <c r="AS711" i="1"/>
  <c r="AS712" i="1"/>
  <c r="AS713" i="1"/>
  <c r="AS445" i="1"/>
  <c r="AS714" i="1"/>
  <c r="AS447" i="1"/>
  <c r="AS503" i="1"/>
  <c r="AS715" i="1"/>
  <c r="AS263" i="1"/>
  <c r="AS716" i="1"/>
  <c r="AS717" i="1"/>
  <c r="AS718" i="1"/>
  <c r="AS719" i="1"/>
  <c r="AS720" i="1"/>
  <c r="AS721" i="1"/>
  <c r="AS722" i="1"/>
  <c r="AS430" i="1"/>
  <c r="AS723" i="1"/>
  <c r="AS724" i="1"/>
  <c r="AS230" i="1"/>
  <c r="AS725" i="1"/>
  <c r="AS726" i="1"/>
  <c r="AS31" i="1"/>
  <c r="AS727" i="1"/>
  <c r="AS360" i="1"/>
  <c r="AS728" i="1"/>
  <c r="AS729" i="1"/>
  <c r="AS365" i="1"/>
  <c r="AS730" i="1"/>
  <c r="AS731" i="1"/>
  <c r="AS732" i="1"/>
  <c r="AS733" i="1"/>
  <c r="AS734" i="1"/>
  <c r="AS735" i="1"/>
  <c r="AS736" i="1"/>
  <c r="AS737" i="1"/>
  <c r="AS291" i="1"/>
  <c r="AS178" i="1"/>
  <c r="AS487" i="1"/>
  <c r="AS738" i="1"/>
  <c r="AS739" i="1"/>
  <c r="AS740" i="1"/>
  <c r="AS198" i="1"/>
  <c r="AS741" i="1"/>
  <c r="AS742" i="1"/>
  <c r="AS743" i="1"/>
  <c r="AS162" i="1"/>
  <c r="AS120" i="1"/>
  <c r="AS744" i="1"/>
  <c r="AS269" i="1"/>
  <c r="AS312" i="1"/>
  <c r="AS745" i="1"/>
  <c r="AS746" i="1"/>
  <c r="AS747" i="1"/>
  <c r="AS748" i="1"/>
  <c r="AS105" i="1"/>
  <c r="AS257" i="1"/>
  <c r="AS258" i="1"/>
  <c r="AS259" i="1"/>
  <c r="AS242" i="1"/>
  <c r="AS749" i="1"/>
  <c r="AS750" i="1"/>
  <c r="AS751" i="1"/>
  <c r="AS347" i="1"/>
  <c r="AS752" i="1"/>
  <c r="AS203" i="1"/>
  <c r="AS507" i="1"/>
  <c r="AS294" i="1"/>
  <c r="AS383" i="1"/>
  <c r="AS753" i="1"/>
  <c r="AS482" i="1"/>
  <c r="AS303" i="1"/>
  <c r="AS754" i="1"/>
  <c r="AS336" i="1"/>
  <c r="AS755" i="1"/>
  <c r="AS756" i="1"/>
  <c r="AS757" i="1"/>
  <c r="AS758" i="1"/>
  <c r="AS326" i="1"/>
  <c r="AS759" i="1"/>
  <c r="AS760" i="1"/>
  <c r="AS433" i="1"/>
  <c r="AS282" i="1"/>
  <c r="AS761" i="1"/>
  <c r="AS289" i="1"/>
  <c r="AS484" i="1"/>
  <c r="AS762" i="1"/>
  <c r="AS405" i="1"/>
  <c r="AS313" i="1"/>
  <c r="AS763" i="1"/>
  <c r="AS764" i="1"/>
  <c r="AS765" i="1"/>
  <c r="AS766" i="1"/>
  <c r="AS435" i="1"/>
  <c r="AS316" i="1"/>
  <c r="AS332" i="1"/>
  <c r="AS767" i="1"/>
  <c r="AS483" i="1"/>
  <c r="AS768" i="1"/>
  <c r="AS246" i="1"/>
  <c r="AS517" i="1"/>
  <c r="AS50" i="1"/>
  <c r="AS505" i="1"/>
  <c r="AS429" i="1"/>
  <c r="AS290" i="1"/>
  <c r="AS769" i="1"/>
  <c r="AS273" i="1"/>
  <c r="AS770" i="1"/>
  <c r="AS771" i="1"/>
  <c r="AS369" i="1"/>
  <c r="AS772" i="1"/>
  <c r="AS402" i="1"/>
  <c r="AS773" i="1"/>
  <c r="AS774" i="1"/>
  <c r="AS396" i="1"/>
  <c r="AS397" i="1"/>
  <c r="AS293" i="1"/>
  <c r="AS448" i="1"/>
  <c r="AS274" i="1"/>
  <c r="AS775" i="1"/>
  <c r="AS776" i="1"/>
  <c r="AS777" i="1"/>
  <c r="AS778" i="1"/>
  <c r="AS265" i="1"/>
  <c r="AS118" i="1"/>
  <c r="AS327" i="1"/>
  <c r="AS779" i="1"/>
  <c r="AS305" i="1"/>
  <c r="AS104" i="1"/>
  <c r="AS456" i="1"/>
  <c r="AS335" i="1"/>
  <c r="AS780" i="1"/>
  <c r="AS781" i="1"/>
  <c r="AS782" i="1"/>
  <c r="AS346" i="1"/>
  <c r="AS783" i="1"/>
  <c r="AS784" i="1"/>
  <c r="AS388" i="1"/>
  <c r="AS785" i="1"/>
  <c r="AS307" i="1"/>
  <c r="AS213" i="1"/>
  <c r="AS786" i="1"/>
  <c r="AS240" i="1"/>
  <c r="AS787" i="1"/>
  <c r="AS788" i="1"/>
  <c r="AS222" i="1"/>
  <c r="AS789" i="1"/>
  <c r="AS790" i="1"/>
  <c r="AS381" i="1"/>
  <c r="AS288" i="1"/>
  <c r="AS317" i="1"/>
  <c r="AS281" i="1"/>
  <c r="AS791" i="1"/>
  <c r="AS333" i="1"/>
  <c r="AS324" i="1"/>
  <c r="AS306" i="1"/>
  <c r="AS792" i="1"/>
  <c r="AS318" i="1"/>
  <c r="AS793" i="1"/>
  <c r="AS794" i="1"/>
  <c r="AS795" i="1"/>
  <c r="AS300" i="1"/>
  <c r="AS796" i="1"/>
  <c r="AS797" i="1"/>
  <c r="AS798" i="1"/>
  <c r="AS799" i="1"/>
  <c r="AS800" i="1"/>
  <c r="AS801" i="1"/>
  <c r="AS111" i="1"/>
  <c r="AS337" i="1"/>
  <c r="AS802" i="1"/>
  <c r="AS299" i="1"/>
  <c r="AS803" i="1"/>
  <c r="AS154" i="1"/>
  <c r="AS501" i="1"/>
  <c r="AS804" i="1"/>
  <c r="AS371" i="1"/>
  <c r="AS424" i="1"/>
  <c r="AS805" i="1"/>
  <c r="AS806" i="1"/>
  <c r="AS391" i="1"/>
  <c r="AS380" i="1"/>
  <c r="AS268" i="1"/>
  <c r="AS461" i="1"/>
  <c r="AS807" i="1"/>
  <c r="AS287" i="1"/>
  <c r="AS808" i="1"/>
  <c r="AS236" i="1"/>
  <c r="AS386" i="1"/>
  <c r="AS809" i="1"/>
  <c r="AS321" i="1"/>
  <c r="AS423" i="1"/>
  <c r="AS351" i="1"/>
  <c r="AS810" i="1"/>
  <c r="AS451" i="1"/>
  <c r="AS811" i="1"/>
  <c r="AS812" i="1"/>
  <c r="AS813" i="1"/>
  <c r="AS814" i="1"/>
  <c r="AS815" i="1"/>
  <c r="AS428" i="1"/>
  <c r="AS816" i="1"/>
  <c r="AS341" i="1"/>
  <c r="AS817" i="1"/>
  <c r="AS818" i="1"/>
  <c r="AS819" i="1"/>
  <c r="AS820" i="1"/>
  <c r="AS13" i="1"/>
  <c r="AS368" i="1"/>
  <c r="AS821" i="1"/>
  <c r="AS488" i="1"/>
  <c r="AS378" i="1"/>
  <c r="AS822" i="1"/>
  <c r="AS390" i="1"/>
  <c r="AS823" i="1"/>
  <c r="AS129" i="1"/>
  <c r="AS824" i="1"/>
  <c r="AS825" i="1"/>
  <c r="AS826" i="1"/>
  <c r="AS253" i="1"/>
  <c r="AS827" i="1"/>
  <c r="AS350" i="1"/>
  <c r="AS828" i="1"/>
  <c r="AS829" i="1"/>
  <c r="AS830" i="1"/>
  <c r="AS470" i="1"/>
  <c r="AS831" i="1"/>
  <c r="AS832" i="1"/>
  <c r="AS401" i="1"/>
  <c r="AS833" i="1"/>
  <c r="AS834" i="1"/>
  <c r="AS835" i="1"/>
  <c r="AS836" i="1"/>
  <c r="AS367" i="1"/>
  <c r="AS837" i="1"/>
  <c r="AS399" i="1"/>
  <c r="AS838" i="1"/>
  <c r="AS839" i="1"/>
  <c r="AS221" i="1"/>
  <c r="AS841" i="1"/>
  <c r="AS842" i="1"/>
  <c r="AS444" i="1"/>
  <c r="AS843" i="1"/>
  <c r="AS844" i="1"/>
  <c r="AS845" i="1"/>
  <c r="AS846" i="1"/>
  <c r="AS847" i="1"/>
  <c r="AS848" i="1"/>
  <c r="AS322" i="1"/>
  <c r="AS849" i="1"/>
  <c r="AS431" i="1"/>
  <c r="AS450" i="1"/>
  <c r="AS850" i="1"/>
  <c r="AS851" i="1"/>
  <c r="AS852" i="1"/>
  <c r="AS407" i="1"/>
  <c r="AS853" i="1"/>
  <c r="AS854" i="1"/>
  <c r="AS149" i="1"/>
  <c r="AS855" i="1"/>
  <c r="AS856" i="1"/>
  <c r="AS857" i="1"/>
  <c r="AS858" i="1"/>
  <c r="AS345" i="1"/>
  <c r="AS859" i="1"/>
  <c r="AS379" i="1"/>
  <c r="AS860" i="1"/>
  <c r="AS374" i="1"/>
  <c r="AS376" i="1"/>
  <c r="AS861" i="1"/>
  <c r="AS452" i="1"/>
  <c r="AS404" i="1"/>
  <c r="AS862" i="1"/>
  <c r="AS394" i="1"/>
  <c r="AS863" i="1"/>
  <c r="AS406" i="1"/>
  <c r="AS864" i="1"/>
  <c r="AS865" i="1"/>
  <c r="AS866" i="1"/>
  <c r="AS867" i="1"/>
  <c r="AS10" i="1"/>
  <c r="AS366" i="1"/>
  <c r="AS427" i="1"/>
  <c r="AS868" i="1"/>
  <c r="AS869" i="1"/>
  <c r="AS251" i="1"/>
  <c r="AS474" i="1"/>
  <c r="AS870" i="1"/>
  <c r="AS485" i="1"/>
  <c r="AS463" i="1"/>
  <c r="AS871" i="1"/>
  <c r="AS872" i="1"/>
  <c r="AS455" i="1"/>
  <c r="AS425" i="1"/>
  <c r="AS410" i="1"/>
  <c r="AS873" i="1"/>
  <c r="AS489" i="1"/>
  <c r="AS486" i="1"/>
  <c r="AS874" i="1"/>
  <c r="AS875" i="1"/>
  <c r="AS497" i="1"/>
  <c r="AS469" i="1"/>
  <c r="AS454" i="1"/>
  <c r="AS876" i="1"/>
  <c r="AS227" i="1"/>
  <c r="AS877" i="1"/>
  <c r="AS878" i="1"/>
  <c r="AS432" i="1"/>
  <c r="AS879" i="1"/>
  <c r="AS880" i="1"/>
  <c r="AS881" i="1"/>
  <c r="AS882" i="1"/>
  <c r="AS883" i="1"/>
  <c r="AS477" i="1"/>
  <c r="AS884" i="1"/>
  <c r="AS422" i="1"/>
  <c r="AS389" i="1"/>
  <c r="AS885" i="1"/>
  <c r="AS886" i="1"/>
  <c r="AS887" i="1"/>
  <c r="AS888" i="1"/>
  <c r="AS392" i="1"/>
  <c r="AS342" i="1"/>
  <c r="AS464" i="1"/>
  <c r="AS468" i="1"/>
  <c r="AS459" i="1"/>
  <c r="AS889" i="1"/>
  <c r="AS890" i="1"/>
  <c r="AS480" i="1"/>
  <c r="AS93" i="1"/>
  <c r="AS471" i="1"/>
  <c r="AS465" i="1"/>
  <c r="AS891" i="1"/>
  <c r="AS892" i="1"/>
  <c r="AS893" i="1"/>
  <c r="AS894" i="1"/>
  <c r="AS493" i="1"/>
  <c r="AS490" i="1"/>
  <c r="AS895" i="1"/>
  <c r="AS896" i="1"/>
  <c r="AS897" i="1"/>
  <c r="AS315" i="1"/>
  <c r="AS466" i="1"/>
  <c r="AS500" i="1"/>
  <c r="AS898" i="1"/>
  <c r="AS167" i="1"/>
  <c r="AS492" i="1"/>
  <c r="AS494" i="1"/>
  <c r="AS267" i="1"/>
  <c r="AS496" i="1"/>
  <c r="AS498" i="1"/>
  <c r="AS506" i="1"/>
  <c r="AS439" i="1"/>
  <c r="AS899" i="1"/>
  <c r="AS504" i="1"/>
  <c r="AS502" i="1"/>
  <c r="AS509" i="1"/>
  <c r="AS900" i="1"/>
  <c r="AS901" i="1"/>
  <c r="AS902" i="1"/>
  <c r="AS903" i="1"/>
  <c r="AS904" i="1"/>
  <c r="AS508" i="1"/>
  <c r="AS515" i="1"/>
  <c r="AS514" i="1"/>
  <c r="AS905" i="1"/>
  <c r="AS412" i="1"/>
  <c r="AS906" i="1"/>
  <c r="AS907" i="1"/>
  <c r="AS908" i="1"/>
  <c r="AS909" i="1"/>
  <c r="AS910" i="1"/>
  <c r="AS911" i="1"/>
  <c r="AS102" i="1"/>
  <c r="AS912" i="1"/>
  <c r="AS913" i="1"/>
  <c r="AS914" i="1"/>
  <c r="AS372" i="1"/>
  <c r="AS915" i="1"/>
  <c r="AS916" i="1"/>
  <c r="AS212" i="1"/>
  <c r="AS917" i="1"/>
  <c r="AS226" i="1"/>
  <c r="AS918" i="1"/>
  <c r="AS919" i="1"/>
  <c r="AS920" i="1"/>
  <c r="AS191" i="1"/>
  <c r="AS921" i="1"/>
  <c r="AS922" i="1"/>
  <c r="AS145" i="1"/>
  <c r="AS923" i="1"/>
  <c r="AS924" i="1"/>
  <c r="AS925" i="1"/>
  <c r="AS926" i="1"/>
  <c r="AS927" i="1"/>
  <c r="AS928" i="1"/>
  <c r="AS929" i="1"/>
  <c r="AS930" i="1"/>
  <c r="AS931" i="1"/>
  <c r="AS932" i="1"/>
  <c r="AS933" i="1"/>
  <c r="AS934" i="1"/>
  <c r="AS935" i="1"/>
  <c r="AS936" i="1"/>
  <c r="AS937" i="1"/>
  <c r="AS938" i="1"/>
  <c r="AS201" i="1"/>
  <c r="AS939" i="1"/>
  <c r="AS156" i="1"/>
  <c r="AS940" i="1"/>
  <c r="AS308" i="1"/>
  <c r="AS354" i="1"/>
  <c r="AS941" i="1"/>
  <c r="AS519" i="1"/>
  <c r="AS942" i="1"/>
  <c r="AS943" i="1"/>
  <c r="AS22" i="1"/>
  <c r="AS255" i="1"/>
  <c r="AS944" i="1"/>
  <c r="AS945" i="1"/>
  <c r="AS946" i="1"/>
  <c r="AS947" i="1"/>
  <c r="AS330" i="1"/>
  <c r="AS948" i="1"/>
  <c r="AS949" i="1"/>
  <c r="AS5" i="1"/>
  <c r="AS117" i="1"/>
  <c r="AS950" i="1"/>
  <c r="AS951" i="1"/>
  <c r="AS952" i="1"/>
  <c r="AS953" i="1"/>
  <c r="AS954" i="1"/>
  <c r="AS955" i="1"/>
  <c r="AS956" i="1"/>
  <c r="AS275" i="1"/>
  <c r="AS957" i="1"/>
  <c r="AS958" i="1"/>
  <c r="AS140" i="1"/>
  <c r="AS177" i="1"/>
  <c r="AS131" i="1"/>
  <c r="AS340" i="1"/>
  <c r="AS959" i="1"/>
  <c r="AS353" i="1"/>
  <c r="AS960" i="1"/>
  <c r="AS961" i="1"/>
  <c r="AS175" i="1"/>
  <c r="AS962" i="1"/>
  <c r="AS963" i="1"/>
  <c r="AS964" i="1"/>
  <c r="AS965" i="1"/>
  <c r="AS966" i="1"/>
  <c r="AS967" i="1"/>
  <c r="AS24" i="1"/>
  <c r="AS968" i="1"/>
  <c r="AS969" i="1"/>
  <c r="AS970" i="1"/>
  <c r="AS971" i="1"/>
  <c r="AS972" i="1"/>
  <c r="AS280" i="1"/>
  <c r="AS973" i="1"/>
  <c r="AS297" i="1"/>
  <c r="AS974" i="1"/>
  <c r="AS109" i="1"/>
  <c r="AS975" i="1"/>
  <c r="AS976" i="1"/>
  <c r="AS977" i="1"/>
  <c r="AS241" i="1"/>
  <c r="AS978" i="1"/>
  <c r="AS979" i="1"/>
  <c r="AS980" i="1"/>
  <c r="AS981" i="1"/>
  <c r="AS982" i="1"/>
  <c r="AS983" i="1"/>
  <c r="AS984" i="1"/>
  <c r="AS14" i="1"/>
  <c r="AS252" i="1"/>
  <c r="AS985" i="1"/>
  <c r="AS986" i="1"/>
  <c r="AS987" i="1"/>
  <c r="AS988" i="1"/>
  <c r="AS989" i="1"/>
  <c r="AS990" i="1"/>
  <c r="AS991" i="1"/>
  <c r="AS992" i="1"/>
  <c r="AS993" i="1"/>
  <c r="AS223" i="1"/>
  <c r="AS994" i="1"/>
  <c r="AS995" i="1"/>
  <c r="AS996" i="1"/>
  <c r="AS997" i="1"/>
  <c r="AS998" i="1"/>
  <c r="AS302" i="1"/>
  <c r="AS188" i="1"/>
  <c r="AS187" i="1"/>
  <c r="AS999" i="1"/>
  <c r="AS1000" i="1"/>
  <c r="AS1001" i="1"/>
  <c r="AS1002" i="1"/>
  <c r="AS1003" i="1"/>
  <c r="AS357" i="1"/>
  <c r="AS1004" i="1"/>
  <c r="AS1005" i="1"/>
  <c r="AS1006" i="1"/>
  <c r="AS199" i="1"/>
  <c r="AS1008" i="1"/>
  <c r="AS1009" i="1"/>
  <c r="AS1010" i="1"/>
  <c r="AS1011" i="1"/>
  <c r="AS1012" i="1"/>
  <c r="AS1013" i="1"/>
  <c r="AS1014" i="1"/>
  <c r="AS1015" i="1"/>
  <c r="AS1016" i="1"/>
  <c r="AS1017" i="1"/>
  <c r="AS1018" i="1"/>
  <c r="AS1019" i="1"/>
  <c r="AS1020" i="1"/>
  <c r="AS1021" i="1"/>
  <c r="AS1022" i="1"/>
  <c r="AS1023" i="1"/>
  <c r="AS1024" i="1"/>
  <c r="AS1025" i="1"/>
  <c r="AS1026" i="1"/>
  <c r="AS1027" i="1"/>
  <c r="AS1028" i="1"/>
  <c r="AS1029" i="1"/>
  <c r="AS1030" i="1"/>
  <c r="AS446" i="1"/>
  <c r="AS1031" i="1"/>
  <c r="AS1032" i="1"/>
  <c r="AS1033" i="1"/>
  <c r="AS1034" i="1"/>
  <c r="AS1035" i="1"/>
  <c r="AS1036" i="1"/>
  <c r="AS437" i="1"/>
  <c r="AS1037" i="1"/>
  <c r="AS1038" i="1"/>
  <c r="AS1039" i="1"/>
  <c r="AS1040" i="1"/>
  <c r="AS1041" i="1"/>
  <c r="AS1042" i="1"/>
  <c r="AS1043" i="1"/>
  <c r="AS1044" i="1"/>
  <c r="AS1045" i="1"/>
  <c r="AS1046" i="1"/>
  <c r="AS1047" i="1"/>
  <c r="AS1048" i="1"/>
  <c r="AS1049" i="1"/>
  <c r="AS1050" i="1"/>
  <c r="AS1051" i="1"/>
  <c r="AS1052" i="1"/>
  <c r="AS1053" i="1"/>
  <c r="AS1054" i="1"/>
  <c r="AS1055" i="1"/>
  <c r="AS1056" i="1"/>
  <c r="AS1057" i="1"/>
  <c r="AS1058" i="1"/>
  <c r="AS1059" i="1"/>
  <c r="AS1060" i="1"/>
  <c r="AS1061" i="1"/>
  <c r="AS1062" i="1"/>
  <c r="AS1063" i="1"/>
  <c r="AS1064" i="1"/>
  <c r="AS1065" i="1"/>
  <c r="AS1066" i="1"/>
  <c r="AS1067" i="1"/>
  <c r="AS1068" i="1"/>
  <c r="AS1069" i="1"/>
  <c r="AS1070" i="1"/>
  <c r="AS1071" i="1"/>
  <c r="AS141" i="1"/>
  <c r="AS1072" i="1"/>
  <c r="AS1073" i="1"/>
  <c r="AS1074" i="1"/>
  <c r="AS1075" i="1"/>
  <c r="AS1076" i="1"/>
  <c r="AS1077" i="1"/>
  <c r="AS1078" i="1"/>
  <c r="AS1079" i="1"/>
  <c r="AS1080" i="1"/>
  <c r="AS1081" i="1"/>
  <c r="AS1082" i="1"/>
  <c r="AS1083" i="1"/>
  <c r="AS414" i="1"/>
  <c r="AS1084" i="1"/>
  <c r="AS393" i="1"/>
  <c r="AS339" i="1"/>
  <c r="AS1085" i="1"/>
  <c r="AS400" i="1"/>
  <c r="AS1086" i="1"/>
  <c r="AS1087" i="1"/>
  <c r="AS1088" i="1"/>
  <c r="AS1089" i="1"/>
  <c r="AS1090" i="1"/>
  <c r="AS1091" i="1"/>
  <c r="AS1092" i="1"/>
  <c r="AS518" i="1"/>
  <c r="AS1093" i="1"/>
  <c r="AS1094" i="1"/>
  <c r="AS1095" i="1"/>
  <c r="AS3" i="1"/>
  <c r="AS1096" i="1"/>
  <c r="AS1097" i="1"/>
  <c r="AS1098" i="1"/>
  <c r="AS1099" i="1"/>
  <c r="AS1100" i="1"/>
  <c r="AS15" i="1"/>
  <c r="AS1101" i="1"/>
  <c r="AS1102" i="1"/>
  <c r="AS1103" i="1"/>
  <c r="AS209" i="1"/>
  <c r="AS1104" i="1"/>
  <c r="AS1105" i="1"/>
  <c r="AS1106" i="1"/>
  <c r="AS384" i="1"/>
  <c r="AS1107" i="1"/>
  <c r="AS270" i="1"/>
  <c r="AS261" i="1"/>
  <c r="AS1108" i="1"/>
  <c r="AS1109" i="1"/>
  <c r="AS338" i="1"/>
  <c r="AS1110" i="1"/>
  <c r="AS285" i="1"/>
  <c r="AS286" i="1"/>
  <c r="AS1111" i="1"/>
  <c r="AS1112" i="1"/>
  <c r="AS1113" i="1"/>
  <c r="AS1114" i="1"/>
  <c r="AS1115" i="1"/>
  <c r="AS1116" i="1"/>
  <c r="AS1117" i="1"/>
  <c r="AS1118" i="1"/>
  <c r="AS1119" i="1"/>
  <c r="AS1120" i="1"/>
  <c r="AS1121" i="1"/>
  <c r="AS476" i="1"/>
  <c r="AS1122" i="1"/>
  <c r="AS1123" i="1"/>
  <c r="AS1124" i="1"/>
  <c r="AS1125" i="1"/>
  <c r="AS44" i="1"/>
  <c r="AS329" i="1"/>
  <c r="AS1126" i="1"/>
  <c r="AS1127" i="1"/>
  <c r="AS1128" i="1"/>
  <c r="AS1129" i="1"/>
  <c r="AS1130" i="1"/>
  <c r="AS1131" i="1"/>
  <c r="AS1132" i="1"/>
  <c r="AS1133" i="1"/>
  <c r="AS1134" i="1"/>
  <c r="AS1135" i="1"/>
  <c r="AS1136" i="1"/>
  <c r="AS70" i="1"/>
  <c r="AS1137" i="1"/>
  <c r="AS1138" i="1"/>
  <c r="AS1139" i="1"/>
  <c r="AS1140" i="1"/>
  <c r="AS1141" i="1"/>
  <c r="AS1142" i="1"/>
  <c r="AS1143" i="1"/>
  <c r="AS1144" i="1"/>
  <c r="AS1145" i="1"/>
  <c r="AS1146" i="1"/>
  <c r="AS1147" i="1"/>
  <c r="AS1148" i="1"/>
  <c r="AS229" i="1"/>
  <c r="AS248" i="1"/>
  <c r="AS1149" i="1"/>
  <c r="AS440" i="1"/>
  <c r="AS1150" i="1"/>
  <c r="AS1151" i="1"/>
  <c r="AS408" i="1"/>
  <c r="AS1152" i="1"/>
  <c r="AS1153" i="1"/>
  <c r="AS1154" i="1"/>
  <c r="AS1155" i="1"/>
  <c r="AS1156" i="1"/>
  <c r="AS1157" i="1"/>
  <c r="AS249" i="1"/>
  <c r="AS1158" i="1"/>
  <c r="AS1159" i="1"/>
  <c r="AS1160" i="1"/>
  <c r="AS1161" i="1"/>
  <c r="AS1162" i="1"/>
  <c r="AS1163" i="1"/>
  <c r="AS1164" i="1"/>
  <c r="AS1165" i="1"/>
  <c r="AS1166" i="1"/>
  <c r="AS1167" i="1"/>
  <c r="AS1168" i="1"/>
  <c r="AS1169" i="1"/>
  <c r="AS1170" i="1"/>
  <c r="AS1171" i="1"/>
  <c r="AS1172" i="1"/>
  <c r="AS1173" i="1"/>
  <c r="AS1174" i="1"/>
  <c r="AS1175" i="1"/>
  <c r="AS1176" i="1"/>
  <c r="AS1177" i="1"/>
  <c r="AS1178" i="1"/>
  <c r="AS1179" i="1"/>
  <c r="AS1180" i="1"/>
  <c r="AS1181" i="1"/>
  <c r="AS1182" i="1"/>
  <c r="AS1183" i="1"/>
  <c r="AS1184" i="1"/>
  <c r="AS1185" i="1"/>
  <c r="AS1186" i="1"/>
  <c r="AS1187" i="1"/>
  <c r="AS1188" i="1"/>
  <c r="AS1189" i="1"/>
  <c r="AS1190" i="1"/>
  <c r="AS1191" i="1"/>
  <c r="AS1192" i="1"/>
  <c r="AS1193" i="1"/>
  <c r="AS1194" i="1"/>
  <c r="AS1195" i="1"/>
  <c r="AS1196" i="1"/>
  <c r="AS1197" i="1"/>
  <c r="AS1198" i="1"/>
  <c r="AS331" i="1"/>
  <c r="AS473" i="1"/>
  <c r="AS1199" i="1"/>
  <c r="AS151" i="1"/>
  <c r="AS1200" i="1"/>
  <c r="AS1201" i="1"/>
  <c r="AS1202" i="1"/>
  <c r="AS1203" i="1"/>
  <c r="AS1204" i="1"/>
  <c r="AS179" i="1"/>
  <c r="AS520" i="1"/>
  <c r="AS1205" i="1"/>
  <c r="AS1206" i="1"/>
  <c r="AS1207" i="1"/>
  <c r="AS1208" i="1"/>
  <c r="AS1209" i="1"/>
  <c r="AS1210" i="1"/>
  <c r="AS1211" i="1"/>
  <c r="AS1212" i="1"/>
  <c r="AS1213" i="1"/>
  <c r="AS1214" i="1"/>
  <c r="AS418" i="1"/>
  <c r="AS1215" i="1"/>
  <c r="AS1216" i="1"/>
  <c r="AS247" i="1"/>
  <c r="AS1217" i="1"/>
  <c r="AS72" i="1"/>
  <c r="AS1218" i="1"/>
  <c r="AS1219" i="1"/>
  <c r="AS1220" i="1"/>
  <c r="AS1221" i="1"/>
  <c r="AS467" i="1"/>
  <c r="AS225" i="1"/>
  <c r="AS1222" i="1"/>
  <c r="AS1223" i="1"/>
  <c r="AS1224" i="1"/>
  <c r="AS1225" i="1"/>
  <c r="AS1226" i="1"/>
  <c r="AS363" i="1"/>
  <c r="AS1227" i="1"/>
  <c r="AS1228" i="1"/>
  <c r="AS1229" i="1"/>
  <c r="AS1230" i="1"/>
  <c r="AS1231" i="1"/>
  <c r="AS1232" i="1"/>
  <c r="AS262" i="1"/>
  <c r="AS1233" i="1"/>
  <c r="AS343" i="1"/>
  <c r="AS1234" i="1"/>
  <c r="AS1235" i="1"/>
  <c r="AS1236" i="1"/>
  <c r="AS1237" i="1"/>
  <c r="AS1238" i="1"/>
  <c r="AS1239" i="1"/>
  <c r="AS1240" i="1"/>
  <c r="AS1241" i="1"/>
  <c r="AS1242" i="1"/>
  <c r="AS1243" i="1"/>
  <c r="AS1244" i="1"/>
  <c r="AS1245" i="1"/>
  <c r="AS1246" i="1"/>
  <c r="AS1247" i="1"/>
  <c r="AS1248" i="1"/>
  <c r="AS1249" i="1"/>
  <c r="AS1250" i="1"/>
  <c r="AS36" i="1"/>
  <c r="AS37" i="1"/>
  <c r="AS1251" i="1"/>
  <c r="AS1252" i="1"/>
  <c r="AS1253" i="1"/>
  <c r="AS1254" i="1"/>
  <c r="AS1255" i="1"/>
  <c r="AS1256" i="1"/>
  <c r="AS1257" i="1"/>
  <c r="AS1258" i="1"/>
  <c r="AS1259" i="1"/>
  <c r="AS1260" i="1"/>
  <c r="AS416" i="1"/>
  <c r="AS279" i="1"/>
  <c r="AS1261" i="1"/>
  <c r="AS1262" i="1"/>
  <c r="AS1263" i="1"/>
  <c r="AS1264" i="1"/>
  <c r="AS1265" i="1"/>
  <c r="AS174" i="1"/>
  <c r="AS1266" i="1"/>
  <c r="AS1267" i="1"/>
  <c r="AS1268" i="1"/>
  <c r="AS115" i="1"/>
  <c r="AS1269" i="1"/>
  <c r="AS1270" i="1"/>
  <c r="AS1271" i="1"/>
  <c r="AS1272" i="1"/>
  <c r="AS1273" i="1"/>
  <c r="AS1274" i="1"/>
  <c r="AS1275" i="1"/>
  <c r="AS1276" i="1"/>
  <c r="AS1277" i="1"/>
  <c r="AS1278" i="1"/>
  <c r="AS1279" i="1"/>
  <c r="AS481" i="1"/>
  <c r="AS1280" i="1"/>
  <c r="AS1281" i="1"/>
  <c r="AS499" i="1"/>
  <c r="AS1282" i="1"/>
  <c r="AS1283" i="1"/>
  <c r="AS442" i="1"/>
  <c r="AS1284" i="1"/>
  <c r="AS1285" i="1"/>
  <c r="AS1286" i="1"/>
  <c r="AS1287" i="1"/>
  <c r="AS1288" i="1"/>
  <c r="AS56" i="1"/>
  <c r="AS160" i="1"/>
  <c r="AS1289" i="1"/>
  <c r="AS1290" i="1"/>
  <c r="AS1291" i="1"/>
  <c r="AS1292" i="1"/>
  <c r="AS1293" i="1"/>
  <c r="AS1294" i="1"/>
  <c r="AS1295" i="1"/>
  <c r="AS1296" i="1"/>
  <c r="AS1297" i="1"/>
  <c r="AS1298" i="1"/>
  <c r="AS1299" i="1"/>
  <c r="AS1300" i="1"/>
  <c r="AS1301" i="1"/>
  <c r="AS1302" i="1"/>
  <c r="AS1303" i="1"/>
  <c r="AS478" i="1"/>
  <c r="AS1304" i="1"/>
  <c r="AS495" i="1"/>
  <c r="AS1305" i="1"/>
  <c r="AS234" i="1"/>
  <c r="AS1306" i="1"/>
  <c r="AS48" i="1"/>
  <c r="AS1307" i="1"/>
  <c r="AS20" i="1"/>
  <c r="AS1308" i="1"/>
  <c r="AS1309" i="1"/>
  <c r="AS1310" i="1"/>
  <c r="AS1311" i="1"/>
  <c r="AS1312" i="1"/>
  <c r="AS1313" i="1"/>
  <c r="AS1314" i="1"/>
  <c r="AS1315" i="1"/>
  <c r="AS1316" i="1"/>
  <c r="AS1317" i="1"/>
  <c r="AS1318" i="1"/>
  <c r="AS1319" i="1"/>
  <c r="AS12" i="1"/>
  <c r="AS1320" i="1"/>
  <c r="AS1321" i="1"/>
  <c r="AS1322" i="1"/>
  <c r="AS1323" i="1"/>
  <c r="AS1324" i="1"/>
  <c r="AS1325" i="1"/>
  <c r="AS1326" i="1"/>
  <c r="AS1327" i="1"/>
  <c r="AS1328" i="1"/>
  <c r="AS1329" i="1"/>
  <c r="AS1330" i="1"/>
  <c r="AS1331" i="1"/>
  <c r="AS1332" i="1"/>
  <c r="AS1333" i="1"/>
  <c r="AS1334" i="1"/>
  <c r="AS172" i="1"/>
  <c r="AS1335" i="1"/>
  <c r="AS1336" i="1"/>
  <c r="AS1337" i="1"/>
  <c r="AS1338" i="1"/>
  <c r="AS1339" i="1"/>
  <c r="AS1340" i="1"/>
  <c r="AS197" i="1"/>
  <c r="AS1341" i="1"/>
  <c r="AS1342" i="1"/>
  <c r="AS1343" i="1"/>
  <c r="AS1344" i="1"/>
  <c r="AS1345" i="1"/>
  <c r="AS1346" i="1"/>
  <c r="AS1347" i="1"/>
  <c r="AS1348" i="1"/>
  <c r="AS1349" i="1"/>
  <c r="AS1350" i="1"/>
  <c r="AS40" i="1"/>
  <c r="AS1351" i="1"/>
  <c r="AS119" i="1"/>
  <c r="AS1352" i="1"/>
  <c r="AS1353" i="1"/>
  <c r="AS1354" i="1"/>
  <c r="AS1355" i="1"/>
  <c r="AS1356" i="1"/>
  <c r="AS49" i="1"/>
  <c r="AS1357" i="1"/>
  <c r="AS1358" i="1"/>
  <c r="AS1359" i="1"/>
  <c r="AS1360" i="1"/>
  <c r="AS1361" i="1"/>
  <c r="AS1362" i="1"/>
  <c r="AS1363" i="1"/>
  <c r="AS138" i="1"/>
  <c r="AS1364" i="1"/>
  <c r="AS1365" i="1"/>
  <c r="AS1366" i="1"/>
  <c r="AS1367" i="1"/>
  <c r="AS1368" i="1"/>
  <c r="AS1369" i="1"/>
  <c r="AS1370" i="1"/>
  <c r="AS1371" i="1"/>
  <c r="AS1372" i="1"/>
  <c r="AS1373" i="1"/>
  <c r="AS41" i="1"/>
  <c r="AS1374" i="1"/>
  <c r="AS1375" i="1"/>
  <c r="AS1376" i="1"/>
  <c r="AS1377" i="1"/>
  <c r="AS206" i="1"/>
  <c r="AS1378" i="1"/>
  <c r="AS1379" i="1"/>
  <c r="AS1380" i="1"/>
  <c r="AS1381" i="1"/>
  <c r="AS1382" i="1"/>
  <c r="AS1383" i="1"/>
  <c r="AS1384" i="1"/>
  <c r="AS1385" i="1"/>
  <c r="AS1386" i="1"/>
  <c r="AS1387" i="1"/>
  <c r="AS1388" i="1"/>
  <c r="AS1389" i="1"/>
  <c r="AS1390" i="1"/>
  <c r="AS1391" i="1"/>
  <c r="AS1392" i="1"/>
  <c r="AS1393" i="1"/>
  <c r="AS1394" i="1"/>
  <c r="AS1395" i="1"/>
  <c r="AS1396" i="1"/>
  <c r="AS1397" i="1"/>
  <c r="AS1398" i="1"/>
  <c r="AS516" i="1"/>
  <c r="AS1399" i="1"/>
  <c r="AS1400" i="1"/>
  <c r="AS1401" i="1"/>
  <c r="AS1402" i="1"/>
  <c r="AS1403" i="1"/>
  <c r="AS1404" i="1"/>
  <c r="AS283" i="1"/>
  <c r="AS1405" i="1"/>
  <c r="AS1406" i="1"/>
  <c r="AS1407" i="1"/>
  <c r="AS1408" i="1"/>
  <c r="AS1409" i="1"/>
  <c r="AS1410" i="1"/>
  <c r="AS1411" i="1"/>
  <c r="AS1412" i="1"/>
  <c r="AS185" i="1"/>
  <c r="AS1413" i="1"/>
  <c r="AS453" i="1"/>
  <c r="AS1414" i="1"/>
  <c r="AS1415" i="1"/>
  <c r="AS1416" i="1"/>
  <c r="AS211" i="1"/>
  <c r="AS417" i="1"/>
  <c r="AS1417" i="1"/>
  <c r="AS1418" i="1"/>
  <c r="AS1419" i="1"/>
  <c r="AS1420" i="1"/>
  <c r="AS1421" i="1"/>
  <c r="AS1422" i="1"/>
  <c r="AS325" i="1"/>
  <c r="AS1423" i="1"/>
  <c r="AS1424" i="1"/>
  <c r="AS1425" i="1"/>
  <c r="AS1426" i="1"/>
  <c r="AS1427" i="1"/>
  <c r="AS1428" i="1"/>
  <c r="AS1429" i="1"/>
  <c r="AS1430" i="1"/>
  <c r="AS1431" i="1"/>
  <c r="AS1432" i="1"/>
  <c r="AS42" i="1"/>
  <c r="AS1433" i="1"/>
  <c r="AS1434" i="1"/>
  <c r="AS1435" i="1"/>
  <c r="AS1436" i="1"/>
  <c r="AS1437" i="1"/>
  <c r="AS1438" i="1"/>
  <c r="AS1439" i="1"/>
  <c r="AS1440" i="1"/>
  <c r="AS1441" i="1"/>
  <c r="AS1442" i="1"/>
  <c r="AS1443" i="1"/>
  <c r="AS352" i="1"/>
  <c r="AS1444" i="1"/>
  <c r="AS1445" i="1"/>
  <c r="AS1446" i="1"/>
  <c r="AS1447" i="1"/>
  <c r="AS1448" i="1"/>
  <c r="AS1449" i="1"/>
  <c r="AS1450" i="1"/>
  <c r="AS1451" i="1"/>
  <c r="AS1452" i="1"/>
  <c r="AS1453" i="1"/>
  <c r="AS1454" i="1"/>
  <c r="AS1455" i="1"/>
  <c r="AS96" i="1"/>
  <c r="AS1456" i="1"/>
  <c r="AS1457" i="1"/>
  <c r="AS1458" i="1"/>
  <c r="AS19" i="1"/>
  <c r="AS1459" i="1"/>
  <c r="AS1460" i="1"/>
  <c r="AS1461" i="1"/>
  <c r="AS1462" i="1"/>
  <c r="AS1463" i="1"/>
  <c r="AS1464" i="1"/>
  <c r="AS1465" i="1"/>
  <c r="AS1466" i="1"/>
  <c r="AS1467" i="1"/>
  <c r="AS1468" i="1"/>
  <c r="AS1469" i="1"/>
  <c r="AS1470" i="1"/>
  <c r="AS1471" i="1"/>
  <c r="AS1472" i="1"/>
  <c r="AS1473" i="1"/>
  <c r="AS1474" i="1"/>
  <c r="AS1475" i="1"/>
  <c r="AS1476" i="1"/>
  <c r="AS6" i="1"/>
  <c r="AS1477" i="1"/>
  <c r="AS1478" i="1"/>
  <c r="AS1479" i="1"/>
  <c r="AS1480" i="1"/>
  <c r="AS1481" i="1"/>
  <c r="AS1482" i="1"/>
  <c r="AS1483" i="1"/>
  <c r="AS1484" i="1"/>
  <c r="AS1485" i="1"/>
  <c r="AS1486" i="1"/>
  <c r="AS1487" i="1"/>
  <c r="AS1488" i="1"/>
  <c r="AS1489" i="1"/>
  <c r="AS1490" i="1"/>
  <c r="AS1491" i="1"/>
  <c r="AS1492" i="1"/>
  <c r="AS1493" i="1"/>
  <c r="AS1494" i="1"/>
  <c r="AS1495" i="1"/>
  <c r="AS1496" i="1"/>
  <c r="AS1497" i="1"/>
  <c r="AS1498" i="1"/>
  <c r="AS1499" i="1"/>
  <c r="AS1500" i="1"/>
  <c r="AS1501" i="1"/>
  <c r="AS1502" i="1"/>
  <c r="AS1503" i="1"/>
  <c r="AS1504" i="1"/>
  <c r="AS1505" i="1"/>
  <c r="AS1506" i="1"/>
  <c r="AS1507" i="1"/>
  <c r="AS1508" i="1"/>
  <c r="AS1509" i="1"/>
  <c r="AS1510" i="1"/>
  <c r="AS1511" i="1"/>
  <c r="AS1512" i="1"/>
  <c r="AS1513" i="1"/>
  <c r="AS1514" i="1"/>
  <c r="AS1515" i="1"/>
  <c r="AS1516" i="1"/>
  <c r="AS1517" i="1"/>
  <c r="AS1518" i="1"/>
  <c r="AS1519" i="1"/>
  <c r="AS1520" i="1"/>
  <c r="AS1521" i="1"/>
  <c r="AS1522" i="1"/>
  <c r="AS1523" i="1"/>
  <c r="AS1524" i="1"/>
  <c r="AS1525" i="1"/>
  <c r="AS1526" i="1"/>
  <c r="AS1527" i="1"/>
  <c r="AS1528" i="1"/>
  <c r="AS1529" i="1"/>
  <c r="AS1530" i="1"/>
  <c r="AS1531" i="1"/>
  <c r="AS1532" i="1"/>
  <c r="AS1533" i="1"/>
  <c r="AS1534" i="1"/>
  <c r="AS1535" i="1"/>
  <c r="AS1536" i="1"/>
  <c r="AS1537" i="1"/>
  <c r="AS1538" i="1"/>
  <c r="AS1539" i="1"/>
  <c r="AS1540" i="1"/>
  <c r="AS1541" i="1"/>
  <c r="AS1542" i="1"/>
  <c r="AS1543" i="1"/>
  <c r="AS1544" i="1"/>
  <c r="AS1545" i="1"/>
  <c r="AS158" i="1"/>
  <c r="AS1546" i="1"/>
  <c r="AS1547" i="1"/>
  <c r="AS1548" i="1"/>
  <c r="AS1549" i="1"/>
  <c r="AS1550" i="1"/>
  <c r="AS1551" i="1"/>
  <c r="AS1552" i="1"/>
  <c r="AS1553" i="1"/>
  <c r="AS1554" i="1"/>
  <c r="AS1555" i="1"/>
  <c r="AS1556" i="1"/>
  <c r="AS1557" i="1"/>
  <c r="AS1558" i="1"/>
  <c r="AS1559" i="1"/>
  <c r="AS1560" i="1"/>
  <c r="AS1561" i="1"/>
  <c r="AS1562" i="1"/>
  <c r="AS1563" i="1"/>
  <c r="AS1564" i="1"/>
  <c r="AS1565" i="1"/>
  <c r="AS1566" i="1"/>
  <c r="AS1567" i="1"/>
  <c r="AS1568" i="1"/>
  <c r="AS1569" i="1"/>
  <c r="AS1570" i="1"/>
  <c r="AS1571" i="1"/>
  <c r="AS1572" i="1"/>
  <c r="AS1573" i="1"/>
  <c r="AS1574" i="1"/>
  <c r="AS1575" i="1"/>
  <c r="AS421" i="1"/>
  <c r="AS1576" i="1"/>
  <c r="AS1577" i="1"/>
  <c r="AS1578" i="1"/>
  <c r="AS1579" i="1"/>
  <c r="AS1580" i="1"/>
  <c r="AS1581" i="1"/>
  <c r="AS1582" i="1"/>
  <c r="AS1583" i="1"/>
  <c r="AS1584" i="1"/>
  <c r="AS1585" i="1"/>
  <c r="AS1586" i="1"/>
  <c r="AS457" i="1"/>
  <c r="AS1587" i="1"/>
  <c r="AS1588" i="1"/>
  <c r="AS1589" i="1"/>
  <c r="AS1590" i="1"/>
  <c r="AS1591" i="1"/>
  <c r="AS1593" i="1"/>
  <c r="AS1594" i="1"/>
  <c r="AS1595" i="1"/>
  <c r="AS1596" i="1"/>
  <c r="AS1597" i="1"/>
  <c r="AS207" i="1"/>
  <c r="AS1598" i="1"/>
  <c r="AS1599" i="1"/>
  <c r="AS1600" i="1"/>
  <c r="AS1601" i="1"/>
  <c r="AS1602" i="1"/>
  <c r="AS1603" i="1"/>
  <c r="AS1604" i="1"/>
  <c r="AS1605" i="1"/>
  <c r="AS1606" i="1"/>
  <c r="AS1607" i="1"/>
  <c r="AS1608" i="1"/>
  <c r="AS1609" i="1"/>
  <c r="AS1610" i="1"/>
  <c r="AS1611" i="1"/>
  <c r="AS1612" i="1"/>
  <c r="AS63" i="1"/>
  <c r="AS1613" i="1"/>
  <c r="AS1614" i="1"/>
  <c r="AS1615" i="1"/>
  <c r="AS1616" i="1"/>
  <c r="AS1617" i="1"/>
  <c r="AS173" i="1"/>
  <c r="AS1618" i="1"/>
  <c r="AS1619" i="1"/>
  <c r="AS1620" i="1"/>
  <c r="AS200" i="1"/>
  <c r="AS1621" i="1"/>
  <c r="AS1622" i="1"/>
  <c r="AS1623" i="1"/>
  <c r="AS1624" i="1"/>
  <c r="AS1625" i="1"/>
  <c r="AS1626" i="1"/>
  <c r="AS1627" i="1"/>
  <c r="AS1628" i="1"/>
  <c r="AS1629" i="1"/>
  <c r="AS1630" i="1"/>
  <c r="AS1631" i="1"/>
  <c r="AS1632" i="1"/>
  <c r="AS1633" i="1"/>
  <c r="AS1634" i="1"/>
  <c r="AS1635" i="1"/>
  <c r="AS320" i="1"/>
  <c r="AS1636" i="1"/>
  <c r="AS403" i="1"/>
  <c r="AS1637" i="1"/>
  <c r="AS1638" i="1"/>
  <c r="AS359" i="1"/>
  <c r="AS1639" i="1"/>
  <c r="AS1640" i="1"/>
  <c r="AS1641" i="1"/>
  <c r="AS1642" i="1"/>
  <c r="AS1643" i="1"/>
  <c r="AS1644" i="1"/>
  <c r="AS1645" i="1"/>
  <c r="AS1646" i="1"/>
  <c r="AS1647" i="1"/>
  <c r="AS1648" i="1"/>
  <c r="AS1649" i="1"/>
  <c r="AS1650" i="1"/>
  <c r="AS1651" i="1"/>
  <c r="AS1652" i="1"/>
  <c r="AS1653" i="1"/>
  <c r="AS1654" i="1"/>
  <c r="AS1655" i="1"/>
  <c r="AS1656" i="1"/>
  <c r="AS1657" i="1"/>
  <c r="AS1658" i="1"/>
  <c r="AS1659" i="1"/>
  <c r="AS1660" i="1"/>
  <c r="AS1661" i="1"/>
  <c r="AS511" i="1"/>
  <c r="AS1662" i="1"/>
  <c r="AS1663" i="1"/>
  <c r="AS1664" i="1"/>
  <c r="AS1665" i="1"/>
  <c r="AS1666" i="1"/>
  <c r="AS1667" i="1"/>
  <c r="AS1668" i="1"/>
  <c r="AS237" i="1"/>
  <c r="AS217" i="1"/>
  <c r="AS1669" i="1"/>
  <c r="AS1670" i="1"/>
  <c r="AS1671" i="1"/>
  <c r="AS1672" i="1"/>
  <c r="AS1673" i="1"/>
  <c r="AS1674" i="1"/>
  <c r="AS1675" i="1"/>
  <c r="AS1676" i="1"/>
  <c r="AS1677" i="1"/>
  <c r="AS1678" i="1"/>
  <c r="AS1679" i="1"/>
  <c r="AS1680" i="1"/>
  <c r="AS1681" i="1"/>
  <c r="AS1682" i="1"/>
  <c r="AS1683" i="1"/>
  <c r="AS1684" i="1"/>
  <c r="AS1685" i="1"/>
  <c r="AS1686" i="1"/>
  <c r="AS420" i="1"/>
  <c r="AS1687" i="1"/>
  <c r="AS1688" i="1"/>
  <c r="AS1689" i="1"/>
  <c r="AS1690" i="1"/>
  <c r="AS1691" i="1"/>
  <c r="AS295" i="1"/>
  <c r="AS1692" i="1"/>
  <c r="AS1693" i="1"/>
  <c r="AS1694" i="1"/>
  <c r="AS434" i="1"/>
  <c r="AS1695" i="1"/>
  <c r="AS1696" i="1"/>
  <c r="AS1697" i="1"/>
  <c r="AS1698" i="1"/>
  <c r="AS1699" i="1"/>
  <c r="AS1700" i="1"/>
  <c r="AS1701" i="1"/>
  <c r="AS1702" i="1"/>
  <c r="AS1703" i="1"/>
  <c r="AS1704" i="1"/>
  <c r="AS1705" i="1"/>
  <c r="AS1706" i="1"/>
  <c r="AS1707" i="1"/>
  <c r="AS1708" i="1"/>
  <c r="AS1709" i="1"/>
  <c r="AS1710" i="1"/>
  <c r="AS1711" i="1"/>
  <c r="AS1712" i="1"/>
  <c r="AS1713" i="1"/>
  <c r="AS1714" i="1"/>
  <c r="AS1715" i="1"/>
  <c r="AS1716" i="1"/>
  <c r="AS1717" i="1"/>
  <c r="AS1718" i="1"/>
  <c r="AS1719" i="1"/>
  <c r="AS1720" i="1"/>
  <c r="AS1721" i="1"/>
  <c r="AS1722" i="1"/>
  <c r="AS1723" i="1"/>
  <c r="AS1724" i="1"/>
  <c r="AS1725" i="1"/>
  <c r="AS1726" i="1"/>
  <c r="AS1727" i="1"/>
  <c r="AS1728" i="1"/>
  <c r="AS1729" i="1"/>
  <c r="AS1730" i="1"/>
  <c r="AS1731" i="1"/>
  <c r="AS1732" i="1"/>
  <c r="AS1733" i="1"/>
  <c r="AS1734" i="1"/>
  <c r="AS1735" i="1"/>
  <c r="AS1736" i="1"/>
  <c r="AS1737" i="1"/>
  <c r="AS1738" i="1"/>
  <c r="AS1739" i="1"/>
  <c r="AS1740" i="1"/>
  <c r="AS1741" i="1"/>
  <c r="AS1742" i="1"/>
  <c r="AS1743" i="1"/>
  <c r="AS1744" i="1"/>
  <c r="AS1745" i="1"/>
  <c r="AS1746" i="1"/>
  <c r="AS1747" i="1"/>
  <c r="AS1748" i="1"/>
  <c r="AS1749" i="1"/>
  <c r="AS1750" i="1"/>
  <c r="AS1751" i="1"/>
  <c r="AS1752" i="1"/>
  <c r="AS1753" i="1"/>
  <c r="AS1754" i="1"/>
  <c r="AS1755" i="1"/>
  <c r="AS1756" i="1"/>
  <c r="AS1757" i="1"/>
  <c r="AS1758" i="1"/>
  <c r="AS1759" i="1"/>
  <c r="AS1760" i="1"/>
  <c r="AS1761" i="1"/>
  <c r="AS1762" i="1"/>
  <c r="AS1763" i="1"/>
  <c r="AS1764" i="1"/>
  <c r="AS1765" i="1"/>
  <c r="AS1766" i="1"/>
  <c r="AS1767" i="1"/>
  <c r="AS1768" i="1"/>
  <c r="AS1769" i="1"/>
  <c r="AS1770" i="1"/>
  <c r="AS1771" i="1"/>
  <c r="AS1772" i="1"/>
  <c r="AS1773" i="1"/>
  <c r="AS1774" i="1"/>
  <c r="AS1775" i="1"/>
  <c r="AS1776" i="1"/>
  <c r="AS1777" i="1"/>
  <c r="AS1778" i="1"/>
  <c r="AS1779" i="1"/>
  <c r="AS1780" i="1"/>
  <c r="AS1781" i="1"/>
  <c r="AS298" i="1"/>
  <c r="AS1782" i="1"/>
  <c r="AS23" i="1"/>
  <c r="AS1783" i="1"/>
  <c r="AS1784" i="1"/>
  <c r="AS1785" i="1"/>
  <c r="AS1786" i="1"/>
  <c r="AS419" i="1"/>
  <c r="AS1787" i="1"/>
  <c r="AS1788" i="1"/>
  <c r="AS1789" i="1"/>
  <c r="AS1790" i="1"/>
  <c r="AS1791" i="1"/>
  <c r="AS1792" i="1"/>
  <c r="AS1793" i="1"/>
  <c r="AS1794" i="1"/>
  <c r="AS1795" i="1"/>
  <c r="AS1796" i="1"/>
  <c r="AS1797" i="1"/>
  <c r="AS1798" i="1"/>
  <c r="AS358" i="1"/>
  <c r="AS1799" i="1"/>
  <c r="AS1800" i="1"/>
  <c r="AS1801" i="1"/>
  <c r="AS1802" i="1"/>
  <c r="AS1803" i="1"/>
  <c r="AS1804" i="1"/>
  <c r="AS1805" i="1"/>
  <c r="AS1806" i="1"/>
  <c r="AS1807" i="1"/>
  <c r="AS1808" i="1"/>
  <c r="AS1809" i="1"/>
  <c r="AS1810" i="1"/>
  <c r="AS1811" i="1"/>
  <c r="AS1812" i="1"/>
  <c r="AS1813" i="1"/>
  <c r="AS1814" i="1"/>
  <c r="AS1815" i="1"/>
  <c r="AS1816" i="1"/>
  <c r="AS1817" i="1"/>
  <c r="AS475" i="1"/>
  <c r="AS1818" i="1"/>
  <c r="AS1819" i="1"/>
  <c r="AS1820" i="1"/>
  <c r="AS1821" i="1"/>
  <c r="AS1822" i="1"/>
  <c r="AS1823" i="1"/>
  <c r="AS1824" i="1"/>
  <c r="AS1825" i="1"/>
  <c r="AS1826" i="1"/>
  <c r="AS1827" i="1"/>
  <c r="AS438" i="1"/>
  <c r="AS1828" i="1"/>
  <c r="AS1829" i="1"/>
  <c r="AS1830" i="1"/>
  <c r="AS1831" i="1"/>
  <c r="AS1832" i="1"/>
  <c r="AS1833" i="1"/>
  <c r="AS1834" i="1"/>
  <c r="AS1835" i="1"/>
  <c r="AS1836" i="1"/>
  <c r="AS1837" i="1"/>
  <c r="AS1838" i="1"/>
  <c r="AS33" i="1"/>
  <c r="AS94" i="1"/>
  <c r="AS1839" i="1"/>
  <c r="AS1840" i="1"/>
  <c r="AS1841" i="1"/>
  <c r="AS1842" i="1"/>
  <c r="AS1843" i="1"/>
  <c r="AS1844" i="1"/>
  <c r="AS1845" i="1"/>
  <c r="AS1846" i="1"/>
  <c r="AS1847" i="1"/>
  <c r="AS1848" i="1"/>
  <c r="AS1849" i="1"/>
  <c r="AS1850" i="1"/>
  <c r="AS1851" i="1"/>
  <c r="AS1852" i="1"/>
  <c r="AS1853" i="1"/>
  <c r="AS1854" i="1"/>
  <c r="AS1855" i="1"/>
  <c r="AS1856" i="1"/>
  <c r="AS1857" i="1"/>
  <c r="AS1858" i="1"/>
  <c r="AS1859" i="1"/>
  <c r="AS1860" i="1"/>
  <c r="AS1861" i="1"/>
  <c r="AS1862" i="1"/>
  <c r="AS1863" i="1"/>
  <c r="AS1864" i="1"/>
  <c r="AS1865" i="1"/>
  <c r="AS1866" i="1"/>
  <c r="AS1867" i="1"/>
  <c r="AS1868" i="1"/>
  <c r="AS1869" i="1"/>
  <c r="AS1870" i="1"/>
  <c r="AS1871" i="1"/>
  <c r="AS1872" i="1"/>
  <c r="AS1873" i="1"/>
  <c r="AS1874" i="1"/>
  <c r="AS1875" i="1"/>
  <c r="AS1876" i="1"/>
  <c r="AS1877" i="1"/>
  <c r="AS1879" i="1"/>
  <c r="AS1880" i="1"/>
  <c r="AS1881" i="1"/>
  <c r="AS1882" i="1"/>
  <c r="AS1883" i="1"/>
  <c r="AS57" i="1"/>
  <c r="AS1884" i="1"/>
  <c r="AS1885" i="1"/>
  <c r="AS1886" i="1"/>
  <c r="AS1887" i="1"/>
  <c r="AS1888" i="1"/>
  <c r="AS1889" i="1"/>
  <c r="AS1890" i="1"/>
  <c r="AS1891" i="1"/>
  <c r="AS1892" i="1"/>
  <c r="AS1893" i="1"/>
  <c r="AS1894" i="1"/>
  <c r="AS1895" i="1"/>
  <c r="AS1896" i="1"/>
  <c r="AS1897" i="1"/>
  <c r="AS1898" i="1"/>
  <c r="AS1899" i="1"/>
  <c r="AS1900" i="1"/>
  <c r="AS1901" i="1"/>
  <c r="AS1902" i="1"/>
  <c r="AS1903" i="1"/>
  <c r="AS1904" i="1"/>
  <c r="AS1905" i="1"/>
  <c r="AS1906" i="1"/>
  <c r="AS1907" i="1"/>
  <c r="AS1908" i="1"/>
  <c r="AS1909" i="1"/>
  <c r="AS1910" i="1"/>
  <c r="AS1911" i="1"/>
  <c r="AS1912" i="1"/>
  <c r="AS1913" i="1"/>
  <c r="AS1914" i="1"/>
  <c r="AS1915" i="1"/>
  <c r="AS1916" i="1"/>
  <c r="AS1917" i="1"/>
  <c r="AS1918" i="1"/>
  <c r="AS296" i="1"/>
  <c r="AS1919" i="1"/>
  <c r="AS1920" i="1"/>
  <c r="AS1921" i="1"/>
  <c r="AS1922" i="1"/>
  <c r="AS1923" i="1"/>
  <c r="AS1924" i="1"/>
  <c r="AS1925" i="1"/>
  <c r="AS364" i="1"/>
  <c r="AS1926" i="1"/>
  <c r="AS204" i="1"/>
  <c r="AS1927" i="1"/>
  <c r="AS1928" i="1"/>
  <c r="AS1929" i="1"/>
  <c r="AS1930" i="1"/>
  <c r="AS1931" i="1"/>
  <c r="AS1932" i="1"/>
  <c r="AS1933" i="1"/>
  <c r="AS1934" i="1"/>
  <c r="AS1935" i="1"/>
  <c r="AS1936" i="1"/>
  <c r="AS1937" i="1"/>
  <c r="AS1938" i="1"/>
  <c r="AS1939" i="1"/>
  <c r="AS1940" i="1"/>
  <c r="AS1941" i="1"/>
  <c r="AS1942" i="1"/>
  <c r="AS1943" i="1"/>
  <c r="AS1944" i="1"/>
  <c r="AS1945" i="1"/>
  <c r="AS1946" i="1"/>
  <c r="AS1947" i="1"/>
  <c r="AS1948" i="1"/>
  <c r="AS1949" i="1"/>
  <c r="AS1950" i="1"/>
  <c r="AS1951" i="1"/>
  <c r="AS1952" i="1"/>
  <c r="AS1953" i="1"/>
  <c r="AS1954" i="1"/>
  <c r="AS1955" i="1"/>
  <c r="AS1956" i="1"/>
  <c r="AS1957" i="1"/>
  <c r="AS1958" i="1"/>
  <c r="AS1959" i="1"/>
  <c r="AS1960" i="1"/>
  <c r="AS1961" i="1"/>
  <c r="AS1962" i="1"/>
  <c r="AS1963" i="1"/>
  <c r="AS1964" i="1"/>
  <c r="AS1965" i="1"/>
  <c r="AS1966" i="1"/>
  <c r="AS1967" i="1"/>
  <c r="AS1968" i="1"/>
  <c r="AS1969" i="1"/>
  <c r="AS1970" i="1"/>
  <c r="AS1971" i="1"/>
  <c r="AS1972" i="1"/>
  <c r="AS1973" i="1"/>
  <c r="AS1974" i="1"/>
  <c r="AS1975" i="1"/>
  <c r="AS1976" i="1"/>
  <c r="AS1977" i="1"/>
  <c r="AS1978" i="1"/>
  <c r="AS1979" i="1"/>
  <c r="AS1980" i="1"/>
  <c r="AS1981" i="1"/>
  <c r="AS1982" i="1"/>
  <c r="AS1983" i="1"/>
  <c r="AS1984" i="1"/>
  <c r="AS1985" i="1"/>
  <c r="AS1986" i="1"/>
  <c r="AS1987" i="1"/>
  <c r="AS1988" i="1"/>
  <c r="AS1989" i="1"/>
  <c r="AS1990" i="1"/>
  <c r="AS1991" i="1"/>
  <c r="AS1992" i="1"/>
  <c r="AS1993" i="1"/>
  <c r="AS1994" i="1"/>
  <c r="AS1995" i="1"/>
  <c r="AS1996" i="1"/>
  <c r="AS1997" i="1"/>
  <c r="AS1998" i="1"/>
  <c r="AS1999" i="1"/>
  <c r="AS2000" i="1"/>
  <c r="AS2001" i="1"/>
  <c r="AS2002" i="1"/>
  <c r="AS2003" i="1"/>
  <c r="AS2004" i="1"/>
  <c r="AS2005" i="1"/>
  <c r="AS2006" i="1"/>
  <c r="AS2007" i="1"/>
  <c r="AS2008" i="1"/>
  <c r="AS2009" i="1"/>
  <c r="AS2010" i="1"/>
  <c r="AS2011" i="1"/>
  <c r="AS2012" i="1"/>
  <c r="AS2013" i="1"/>
  <c r="AS2014" i="1"/>
  <c r="AS2015" i="1"/>
  <c r="AS2016" i="1"/>
  <c r="AS2017" i="1"/>
  <c r="AS2018" i="1"/>
  <c r="AS2019" i="1"/>
  <c r="AS2020" i="1"/>
  <c r="AS2021" i="1"/>
  <c r="AS2022" i="1"/>
  <c r="AS2023" i="1"/>
  <c r="AS2024" i="1"/>
  <c r="AS2025" i="1"/>
  <c r="AS2026" i="1"/>
  <c r="AS2027" i="1"/>
  <c r="AS2028" i="1"/>
  <c r="AS2029" i="1"/>
  <c r="AS2030" i="1"/>
  <c r="AS2031" i="1"/>
  <c r="AS2032" i="1"/>
  <c r="AS2033" i="1"/>
  <c r="AS2034" i="1"/>
  <c r="AS2035" i="1"/>
  <c r="AS2036" i="1"/>
  <c r="AS2037" i="1"/>
  <c r="AS2038" i="1"/>
  <c r="AS2039" i="1"/>
  <c r="AS2040" i="1"/>
  <c r="AS2041" i="1"/>
  <c r="AS2042" i="1"/>
  <c r="AS2043" i="1"/>
  <c r="AS2044" i="1"/>
  <c r="AS2045" i="1"/>
  <c r="AS2046" i="1"/>
  <c r="AS2047" i="1"/>
  <c r="AS2048" i="1"/>
  <c r="AS2049" i="1"/>
  <c r="AS2050" i="1"/>
  <c r="AS2051" i="1"/>
  <c r="AS2052" i="1"/>
  <c r="AS2053" i="1"/>
  <c r="AS2054" i="1"/>
  <c r="AS2055" i="1"/>
  <c r="AS2056" i="1"/>
  <c r="AS2057" i="1"/>
  <c r="AS2058" i="1"/>
  <c r="AS2059" i="1"/>
  <c r="AS2060" i="1"/>
  <c r="AS2061" i="1"/>
  <c r="AS2062" i="1"/>
  <c r="AS2063" i="1"/>
  <c r="AS2064" i="1"/>
  <c r="AS2065" i="1"/>
  <c r="AS2066" i="1"/>
  <c r="AS2067" i="1"/>
  <c r="AS2068" i="1"/>
  <c r="AS2069" i="1"/>
  <c r="AS323" i="1"/>
  <c r="AS2070" i="1"/>
  <c r="AS2071" i="1"/>
  <c r="AS2072" i="1"/>
  <c r="AS2073" i="1"/>
  <c r="AS2074" i="1"/>
  <c r="AS2075" i="1"/>
  <c r="AS2076" i="1"/>
  <c r="AS2077" i="1"/>
  <c r="AS2078" i="1"/>
  <c r="AS2079" i="1"/>
  <c r="AS2080" i="1"/>
  <c r="AS2081" i="1"/>
  <c r="AS2082" i="1"/>
  <c r="AS2083" i="1"/>
  <c r="AS2084" i="1"/>
  <c r="AS2085" i="1"/>
  <c r="AS2086" i="1"/>
  <c r="AS277" i="1"/>
  <c r="AS2087" i="1"/>
  <c r="AS2088" i="1"/>
  <c r="AS2089" i="1"/>
  <c r="AS2090" i="1"/>
  <c r="AS2091" i="1"/>
  <c r="AS2092" i="1"/>
  <c r="AS2093" i="1"/>
  <c r="AS2094" i="1"/>
  <c r="AS2095" i="1"/>
  <c r="AS2096" i="1"/>
  <c r="AS2097" i="1"/>
  <c r="AS2098" i="1"/>
  <c r="AS2099" i="1"/>
  <c r="AS2100" i="1"/>
  <c r="AS2101" i="1"/>
  <c r="AS2102" i="1"/>
  <c r="AS2103" i="1"/>
  <c r="AS2104" i="1"/>
  <c r="AS2105" i="1"/>
  <c r="AS2106" i="1"/>
  <c r="AS2107" i="1"/>
  <c r="AS2108" i="1"/>
  <c r="AS2109" i="1"/>
  <c r="AS2110" i="1"/>
  <c r="AS2111" i="1"/>
  <c r="AS2112" i="1"/>
  <c r="AS334" i="1"/>
  <c r="AS2113" i="1"/>
  <c r="AS2114" i="1"/>
  <c r="AS2115" i="1"/>
  <c r="AS2116" i="1"/>
  <c r="AS2117" i="1"/>
  <c r="AS2118" i="1"/>
  <c r="AS2119" i="1"/>
  <c r="AS2120" i="1"/>
  <c r="AS2121" i="1"/>
  <c r="AS2122" i="1"/>
  <c r="AS2123" i="1"/>
  <c r="AS2124" i="1"/>
  <c r="AS2125" i="1"/>
  <c r="AS2126" i="1"/>
  <c r="AS2127" i="1"/>
  <c r="AS2128" i="1"/>
  <c r="AS2129" i="1"/>
  <c r="AS2130" i="1"/>
  <c r="AS2131" i="1"/>
  <c r="AS2132" i="1"/>
  <c r="AS2133" i="1"/>
  <c r="AS311" i="1"/>
  <c r="AS310" i="1"/>
  <c r="AS2134" i="1"/>
  <c r="AS2135" i="1"/>
  <c r="AS2136" i="1"/>
  <c r="AS2137" i="1"/>
  <c r="AS2138" i="1"/>
  <c r="AS2139" i="1"/>
  <c r="AS2140" i="1"/>
  <c r="AS2141" i="1"/>
  <c r="AS2142" i="1"/>
  <c r="AS2143" i="1"/>
  <c r="AS2144" i="1"/>
  <c r="AS2145" i="1"/>
  <c r="AS2146" i="1"/>
  <c r="AS2147" i="1"/>
  <c r="AS2148" i="1"/>
  <c r="AS2149" i="1"/>
  <c r="AS2150" i="1"/>
  <c r="AS2151" i="1"/>
  <c r="AS2152" i="1"/>
  <c r="AS2153" i="1"/>
  <c r="AS2154" i="1"/>
  <c r="AS2155" i="1"/>
  <c r="AS2156" i="1"/>
  <c r="AS2157" i="1"/>
  <c r="AS2158" i="1"/>
  <c r="AS2159" i="1"/>
  <c r="AS2160" i="1"/>
  <c r="AS2161" i="1"/>
  <c r="AS2162" i="1"/>
  <c r="AS2163" i="1"/>
  <c r="AS2164" i="1"/>
  <c r="AS2165" i="1"/>
  <c r="AS2166" i="1"/>
  <c r="AS2167" i="1"/>
  <c r="AS2168" i="1"/>
  <c r="AS2169" i="1"/>
  <c r="AS2170" i="1"/>
  <c r="AS2171" i="1"/>
  <c r="AS2172" i="1"/>
  <c r="AS2173" i="1"/>
  <c r="AS2174" i="1"/>
  <c r="AS2175" i="1"/>
  <c r="AS2176" i="1"/>
  <c r="AS2177" i="1"/>
  <c r="AS2178" i="1"/>
  <c r="AS2179" i="1"/>
  <c r="AS2180" i="1"/>
  <c r="AS2181" i="1"/>
  <c r="AS2182" i="1"/>
  <c r="AS2183" i="1"/>
  <c r="AS2184" i="1"/>
  <c r="AS2185" i="1"/>
  <c r="AS2186" i="1"/>
  <c r="AS2187" i="1"/>
  <c r="AS2188" i="1"/>
  <c r="AS2189" i="1"/>
  <c r="AS2190" i="1"/>
  <c r="AS2191" i="1"/>
  <c r="AS2192" i="1"/>
  <c r="AS2193" i="1"/>
  <c r="AS2194" i="1"/>
  <c r="AS2195" i="1"/>
  <c r="AS2196" i="1"/>
  <c r="AS2197" i="1"/>
  <c r="AS2198" i="1"/>
  <c r="AS2199" i="1"/>
  <c r="AS2200" i="1"/>
  <c r="AS2201" i="1"/>
  <c r="AS2202" i="1"/>
  <c r="AS2203" i="1"/>
  <c r="AS2204" i="1"/>
  <c r="AS377" i="1"/>
  <c r="AS443" i="1"/>
  <c r="AS2205" i="1"/>
  <c r="AS2206" i="1"/>
  <c r="AS2207" i="1"/>
  <c r="AS2208" i="1"/>
  <c r="AS2209" i="1"/>
  <c r="AS2210" i="1"/>
  <c r="AS2211" i="1"/>
  <c r="AS2212" i="1"/>
  <c r="AS2213" i="1"/>
  <c r="AS2214" i="1"/>
  <c r="AS426" i="1"/>
  <c r="AS373" i="1"/>
  <c r="AS2215" i="1"/>
  <c r="AS2216" i="1"/>
  <c r="AS2217" i="1"/>
  <c r="AS2218" i="1"/>
  <c r="AS2219" i="1"/>
  <c r="AS2220" i="1"/>
  <c r="AS2221" i="1"/>
  <c r="AS2222" i="1"/>
  <c r="AS2223" i="1"/>
  <c r="AS2224" i="1"/>
  <c r="AS2225" i="1"/>
  <c r="AS2226" i="1"/>
  <c r="AS2227" i="1"/>
  <c r="AS2228" i="1"/>
  <c r="AS2229" i="1"/>
  <c r="AS2230" i="1"/>
  <c r="AS2231" i="1"/>
  <c r="AS356" i="1"/>
  <c r="AS2232" i="1"/>
  <c r="AS2233" i="1"/>
  <c r="AS2234" i="1"/>
  <c r="AS2235" i="1"/>
  <c r="AS2236" i="1"/>
  <c r="AS2237" i="1"/>
  <c r="AS2238" i="1"/>
  <c r="AS2239" i="1"/>
  <c r="AS2240" i="1"/>
  <c r="AS2241" i="1"/>
  <c r="AS2242" i="1"/>
  <c r="AS2243" i="1"/>
  <c r="AS2244" i="1"/>
  <c r="AS2245" i="1"/>
  <c r="AS2246" i="1"/>
  <c r="AS2247" i="1"/>
  <c r="AS2248" i="1"/>
  <c r="AS2249" i="1"/>
  <c r="AS2250" i="1"/>
  <c r="AS2251" i="1"/>
  <c r="AS2252" i="1"/>
  <c r="AS2253" i="1"/>
  <c r="AS2254" i="1"/>
  <c r="AS2255" i="1"/>
  <c r="AS2256" i="1"/>
  <c r="AS2257" i="1"/>
  <c r="AS2258" i="1"/>
  <c r="AS2259" i="1"/>
  <c r="AS2260" i="1"/>
  <c r="AS2261" i="1"/>
  <c r="AS2262" i="1"/>
  <c r="AS2263" i="1"/>
  <c r="AS2264" i="1"/>
  <c r="AS2265" i="1"/>
  <c r="AS2266" i="1"/>
  <c r="AS2267" i="1"/>
  <c r="AS2268" i="1"/>
  <c r="AS2269" i="1"/>
  <c r="AS2270" i="1"/>
  <c r="AS2271" i="1"/>
  <c r="AS2272" i="1"/>
  <c r="AS2273" i="1"/>
  <c r="AS2274" i="1"/>
  <c r="AS2275" i="1"/>
  <c r="AS2276" i="1"/>
  <c r="AS2277" i="1"/>
  <c r="AS2278" i="1"/>
  <c r="AS2279" i="1"/>
  <c r="AS2280" i="1"/>
  <c r="AS2281" i="1"/>
  <c r="AS2282" i="1"/>
  <c r="AS2283" i="1"/>
  <c r="AS2284" i="1"/>
  <c r="AS2285" i="1"/>
  <c r="AS2286" i="1"/>
  <c r="AS2287" i="1"/>
  <c r="AS2288" i="1"/>
  <c r="AS2289" i="1"/>
  <c r="AS2290" i="1"/>
  <c r="AS2291" i="1"/>
  <c r="AS2292" i="1"/>
  <c r="AS2293" i="1"/>
  <c r="AS2294" i="1"/>
  <c r="AS2295" i="1"/>
  <c r="AS2296" i="1"/>
  <c r="AS2297" i="1"/>
  <c r="AS2299" i="1"/>
  <c r="AS2300" i="1"/>
  <c r="AS2301" i="1"/>
  <c r="AS2302" i="1"/>
  <c r="AS2303" i="1"/>
  <c r="AS2304" i="1"/>
  <c r="AS2305" i="1"/>
  <c r="AS2306" i="1"/>
  <c r="AS2307" i="1"/>
  <c r="AS2308" i="1"/>
  <c r="AS2309" i="1"/>
  <c r="AS2310" i="1"/>
  <c r="AS2311" i="1"/>
  <c r="AS2312" i="1"/>
  <c r="AS2313" i="1"/>
  <c r="AS233" i="1"/>
  <c r="AS2314" i="1"/>
  <c r="AS2315" i="1"/>
  <c r="AS2316" i="1"/>
  <c r="AS2317" i="1"/>
  <c r="AS2318" i="1"/>
  <c r="AS2319" i="1"/>
  <c r="AS2320" i="1"/>
  <c r="AS2321" i="1"/>
  <c r="AS2322" i="1"/>
  <c r="AS2323" i="1"/>
  <c r="AS2324" i="1"/>
  <c r="AS2325" i="1"/>
  <c r="AS2326" i="1"/>
  <c r="AS2327" i="1"/>
  <c r="AS2328" i="1"/>
  <c r="AS2329" i="1"/>
  <c r="AS2330" i="1"/>
  <c r="AS2331" i="1"/>
  <c r="AS2332" i="1"/>
  <c r="AS2333" i="1"/>
  <c r="AS2334" i="1"/>
  <c r="AS2335" i="1"/>
  <c r="AS2336" i="1"/>
  <c r="AS2337" i="1"/>
  <c r="AS2338" i="1"/>
  <c r="AS2339" i="1"/>
  <c r="AS2340" i="1"/>
  <c r="AS232" i="1"/>
  <c r="AS2341" i="1"/>
  <c r="AS2342" i="1"/>
  <c r="AS2343" i="1"/>
  <c r="AS2344" i="1"/>
  <c r="AS2345" i="1"/>
  <c r="AS2346" i="1"/>
  <c r="AS2347" i="1"/>
  <c r="AS2348" i="1"/>
  <c r="AS2349" i="1"/>
  <c r="AS2350" i="1"/>
  <c r="AS2352" i="1"/>
  <c r="AS2353" i="1"/>
  <c r="AS2354" i="1"/>
  <c r="AS2355" i="1"/>
  <c r="AS2356" i="1"/>
  <c r="AS2357" i="1"/>
  <c r="AS2358" i="1"/>
  <c r="AS2359" i="1"/>
  <c r="AS2360" i="1"/>
  <c r="AS2361" i="1"/>
  <c r="AS2362" i="1"/>
  <c r="AS2363" i="1"/>
  <c r="AS2364" i="1"/>
  <c r="AS2365" i="1"/>
  <c r="AS2366" i="1"/>
  <c r="AS2367" i="1"/>
  <c r="AS2368" i="1"/>
  <c r="AS2369" i="1"/>
  <c r="AS2370" i="1"/>
  <c r="AS2371" i="1"/>
  <c r="AS2373" i="1"/>
  <c r="AS2374" i="1"/>
  <c r="AS2375" i="1"/>
  <c r="AS2376" i="1"/>
  <c r="AS2377" i="1"/>
  <c r="AS2378" i="1"/>
  <c r="AS2380" i="1"/>
  <c r="AS2381" i="1"/>
  <c r="AS2382" i="1"/>
  <c r="AS2383" i="1"/>
  <c r="AS2384" i="1"/>
  <c r="AS2385" i="1"/>
  <c r="AS2386" i="1"/>
  <c r="AS2387" i="1"/>
  <c r="AS2388" i="1"/>
  <c r="AS2389" i="1"/>
  <c r="AS2390" i="1"/>
  <c r="AS2391" i="1"/>
  <c r="AS2392" i="1"/>
  <c r="AS472" i="1"/>
  <c r="AS2393" i="1"/>
  <c r="AS2394" i="1"/>
  <c r="AS2395" i="1"/>
  <c r="AS2396" i="1"/>
  <c r="AS2397" i="1"/>
  <c r="AS2398" i="1"/>
  <c r="AS2399" i="1"/>
  <c r="AS2400" i="1"/>
  <c r="AS2401" i="1"/>
  <c r="AS2402" i="1"/>
  <c r="AS2403" i="1"/>
  <c r="AS2404" i="1"/>
  <c r="AS2405" i="1"/>
  <c r="AS2406" i="1"/>
  <c r="AS2407" i="1"/>
  <c r="AS2408" i="1"/>
  <c r="AS2409" i="1"/>
  <c r="AS2410" i="1"/>
  <c r="AS2411" i="1"/>
  <c r="AS2412" i="1"/>
  <c r="AS2413" i="1"/>
  <c r="AS2414" i="1"/>
  <c r="AS2415" i="1"/>
  <c r="AS2416" i="1"/>
  <c r="AS2417" i="1"/>
  <c r="AS2418" i="1"/>
  <c r="AS2419" i="1"/>
  <c r="AS2420" i="1"/>
  <c r="AS2421" i="1"/>
  <c r="AS2422" i="1"/>
  <c r="AS2423" i="1"/>
  <c r="AS2424" i="1"/>
  <c r="AS2425" i="1"/>
  <c r="AS2426" i="1"/>
  <c r="AS2427" i="1"/>
  <c r="AS2428" i="1"/>
  <c r="AS2429" i="1"/>
  <c r="AS2430" i="1"/>
  <c r="AS2431" i="1"/>
  <c r="AS2432" i="1"/>
  <c r="AS2433" i="1"/>
  <c r="AS2434" i="1"/>
  <c r="AS2435" i="1"/>
  <c r="AS2436" i="1"/>
  <c r="AS2437" i="1"/>
  <c r="AS2438" i="1"/>
  <c r="AS2439" i="1"/>
  <c r="AS2440" i="1"/>
  <c r="AS2441" i="1"/>
  <c r="AS2442" i="1"/>
  <c r="AS2443" i="1"/>
  <c r="AS2444" i="1"/>
  <c r="AS2445" i="1"/>
  <c r="AS2446" i="1"/>
  <c r="AS2447" i="1"/>
  <c r="AS2448" i="1"/>
  <c r="AS2449" i="1"/>
  <c r="AS2450" i="1"/>
  <c r="AS2451" i="1"/>
  <c r="AS2452" i="1"/>
  <c r="AS2453" i="1"/>
  <c r="AS2454" i="1"/>
  <c r="AS2455" i="1"/>
  <c r="AS2456" i="1"/>
  <c r="AS2457" i="1"/>
  <c r="AS2458" i="1"/>
  <c r="AS362" i="1"/>
  <c r="AS521" i="1"/>
  <c r="AS186" i="1"/>
  <c r="AS43" i="1"/>
  <c r="AS271" i="1"/>
  <c r="AS2351" i="1"/>
  <c r="AS182" i="1"/>
  <c r="AS147" i="1"/>
  <c r="AS1592" i="1"/>
  <c r="AS1878" i="1"/>
  <c r="AS157" i="1"/>
  <c r="AS17" i="1"/>
  <c r="AS128" i="1"/>
  <c r="AS205" i="1"/>
  <c r="AS2379" i="1"/>
  <c r="AS196" i="1"/>
  <c r="AS194" i="1"/>
  <c r="AS220" i="1"/>
  <c r="AS116" i="1"/>
  <c r="AS193" i="1"/>
  <c r="AS1007" i="1"/>
  <c r="AS2372" i="1"/>
  <c r="AS479" i="1"/>
  <c r="AS272" i="1"/>
  <c r="AS60" i="1"/>
  <c r="AS142" i="1"/>
  <c r="AS108" i="1"/>
  <c r="AZ522" i="1"/>
  <c r="AZ35" i="1"/>
  <c r="AZ75" i="1"/>
  <c r="AZ7" i="1"/>
  <c r="AZ523" i="1"/>
  <c r="AZ524" i="1"/>
  <c r="AZ525" i="1"/>
  <c r="AZ21" i="1"/>
  <c r="AZ526" i="1"/>
  <c r="AZ243" i="1"/>
  <c r="AZ527" i="1"/>
  <c r="AZ16" i="1"/>
  <c r="AZ43" i="1"/>
  <c r="AZ27" i="1"/>
  <c r="AZ25" i="1"/>
  <c r="AZ132" i="1"/>
  <c r="AZ34" i="1"/>
  <c r="AZ68" i="1"/>
  <c r="AZ99" i="1"/>
  <c r="AZ528" i="1"/>
  <c r="AZ46" i="1"/>
  <c r="AZ529" i="1"/>
  <c r="AZ530" i="1"/>
  <c r="AZ155" i="1"/>
  <c r="AZ301" i="1"/>
  <c r="AZ531" i="1"/>
  <c r="AZ62" i="1"/>
  <c r="AZ532" i="1"/>
  <c r="AZ344" i="1"/>
  <c r="AZ533" i="1"/>
  <c r="AZ349" i="1"/>
  <c r="AZ534" i="1"/>
  <c r="AZ39" i="1"/>
  <c r="AZ184" i="1"/>
  <c r="AZ38" i="1"/>
  <c r="AZ190" i="1"/>
  <c r="AZ535" i="1"/>
  <c r="AZ17" i="1"/>
  <c r="AZ536" i="1"/>
  <c r="AZ537" i="1"/>
  <c r="AZ538" i="1"/>
  <c r="AZ539" i="1"/>
  <c r="AZ66" i="1"/>
  <c r="AZ30" i="1"/>
  <c r="AZ540" i="1"/>
  <c r="AZ541" i="1"/>
  <c r="AZ219" i="1"/>
  <c r="AZ256" i="1"/>
  <c r="AZ208" i="1"/>
  <c r="AZ47" i="1"/>
  <c r="AZ542" i="1"/>
  <c r="AZ449" i="1"/>
  <c r="AZ543" i="1"/>
  <c r="AZ544" i="1"/>
  <c r="AZ545" i="1"/>
  <c r="AZ546" i="1"/>
  <c r="AZ51" i="1"/>
  <c r="AZ108" i="1"/>
  <c r="AZ59" i="1"/>
  <c r="AZ235" i="1"/>
  <c r="AZ547" i="1"/>
  <c r="AZ548" i="1"/>
  <c r="AZ64" i="1"/>
  <c r="AZ65" i="1"/>
  <c r="AZ45" i="1"/>
  <c r="AZ4" i="1"/>
  <c r="AZ549" i="1"/>
  <c r="AZ550" i="1"/>
  <c r="AZ69" i="1"/>
  <c r="AZ107" i="1"/>
  <c r="AZ100" i="1"/>
  <c r="AZ551" i="1"/>
  <c r="AZ510" i="1"/>
  <c r="AZ552" i="1"/>
  <c r="AZ553" i="1"/>
  <c r="AZ224" i="1"/>
  <c r="AZ554" i="1"/>
  <c r="AZ460" i="1"/>
  <c r="AZ555" i="1"/>
  <c r="AZ556" i="1"/>
  <c r="AZ557" i="1"/>
  <c r="AZ558" i="1"/>
  <c r="AZ559" i="1"/>
  <c r="AZ560" i="1"/>
  <c r="AZ561" i="1"/>
  <c r="AZ181" i="1"/>
  <c r="AZ562" i="1"/>
  <c r="AZ563" i="1"/>
  <c r="AZ76" i="1"/>
  <c r="AZ86" i="1"/>
  <c r="AZ110" i="1"/>
  <c r="AZ87" i="1"/>
  <c r="AZ88" i="1"/>
  <c r="AZ89" i="1"/>
  <c r="AZ90" i="1"/>
  <c r="AZ91" i="1"/>
  <c r="AZ92" i="1"/>
  <c r="AZ564" i="1"/>
  <c r="AZ565" i="1"/>
  <c r="AZ348" i="1"/>
  <c r="AZ566" i="1"/>
  <c r="AZ210" i="1"/>
  <c r="AZ159" i="1"/>
  <c r="AZ567" i="1"/>
  <c r="AZ568" i="1"/>
  <c r="AZ77" i="1"/>
  <c r="AZ328" i="1"/>
  <c r="AZ121" i="1"/>
  <c r="AZ569" i="1"/>
  <c r="AZ570" i="1"/>
  <c r="AZ571" i="1"/>
  <c r="AZ572" i="1"/>
  <c r="AZ573" i="1"/>
  <c r="AZ574" i="1"/>
  <c r="AZ52" i="1"/>
  <c r="AZ491" i="1"/>
  <c r="AZ126" i="1"/>
  <c r="AZ575" i="1"/>
  <c r="AZ576" i="1"/>
  <c r="AZ314" i="1"/>
  <c r="AZ78" i="1"/>
  <c r="AZ28" i="1"/>
  <c r="AZ577" i="1"/>
  <c r="AZ578" i="1"/>
  <c r="AZ60" i="1"/>
  <c r="AZ112" i="1"/>
  <c r="AZ355" i="1"/>
  <c r="AZ579" i="1"/>
  <c r="AZ176" i="1"/>
  <c r="AZ79" i="1"/>
  <c r="AZ80" i="1"/>
  <c r="AZ81" i="1"/>
  <c r="AZ106" i="1"/>
  <c r="AZ580" i="1"/>
  <c r="AZ202" i="1"/>
  <c r="AZ82" i="1"/>
  <c r="AZ103" i="1"/>
  <c r="AZ581" i="1"/>
  <c r="AZ582" i="1"/>
  <c r="AZ513" i="1"/>
  <c r="AZ583" i="1"/>
  <c r="AZ584" i="1"/>
  <c r="AZ585" i="1"/>
  <c r="AZ124" i="1"/>
  <c r="AZ218" i="1"/>
  <c r="AZ586" i="1"/>
  <c r="AZ587" i="1"/>
  <c r="AZ309" i="1"/>
  <c r="AZ113" i="1"/>
  <c r="AZ588" i="1"/>
  <c r="AZ114" i="1"/>
  <c r="AZ83" i="1"/>
  <c r="AZ589" i="1"/>
  <c r="AZ590" i="1"/>
  <c r="AZ591" i="1"/>
  <c r="AZ592" i="1"/>
  <c r="AZ593" i="1"/>
  <c r="AZ594" i="1"/>
  <c r="AZ387" i="1"/>
  <c r="AZ130" i="1"/>
  <c r="AZ595" i="1"/>
  <c r="AZ133" i="1"/>
  <c r="AZ134" i="1"/>
  <c r="AZ193" i="1"/>
  <c r="AZ135" i="1"/>
  <c r="AZ596" i="1"/>
  <c r="AZ137" i="1"/>
  <c r="AZ139" i="1"/>
  <c r="AZ458" i="1"/>
  <c r="AZ84" i="1"/>
  <c r="AZ9" i="1"/>
  <c r="AZ512" i="1"/>
  <c r="AZ597" i="1"/>
  <c r="AZ598" i="1"/>
  <c r="AZ97" i="1"/>
  <c r="AZ361" i="1"/>
  <c r="AZ85" i="1"/>
  <c r="AZ53" i="1"/>
  <c r="AZ67" i="1"/>
  <c r="AZ153" i="1"/>
  <c r="AZ599" i="1"/>
  <c r="AZ600" i="1"/>
  <c r="AZ601" i="1"/>
  <c r="AZ602" i="1"/>
  <c r="AZ603" i="1"/>
  <c r="AZ462" i="1"/>
  <c r="AZ73" i="1"/>
  <c r="AZ604" i="1"/>
  <c r="AZ605" i="1"/>
  <c r="AZ606" i="1"/>
  <c r="AZ74" i="1"/>
  <c r="AZ607" i="1"/>
  <c r="AZ128" i="1"/>
  <c r="AZ415" i="1"/>
  <c r="AZ304" i="1"/>
  <c r="AZ608" i="1"/>
  <c r="AZ609" i="1"/>
  <c r="AZ183" i="1"/>
  <c r="AZ610" i="1"/>
  <c r="AZ58" i="1"/>
  <c r="AZ611" i="1"/>
  <c r="AZ144" i="1"/>
  <c r="AZ612" i="1"/>
  <c r="AZ54" i="1"/>
  <c r="AZ613" i="1"/>
  <c r="AZ614" i="1"/>
  <c r="AZ615" i="1"/>
  <c r="AZ370" i="1"/>
  <c r="AZ616" i="1"/>
  <c r="AZ617" i="1"/>
  <c r="AZ618" i="1"/>
  <c r="AZ55" i="1"/>
  <c r="AZ619" i="1"/>
  <c r="AZ101" i="1"/>
  <c r="AZ620" i="1"/>
  <c r="AZ32" i="1"/>
  <c r="AZ621" i="1"/>
  <c r="AZ622" i="1"/>
  <c r="AZ284" i="1"/>
  <c r="AZ164" i="1"/>
  <c r="AZ148" i="1"/>
  <c r="AZ623" i="1"/>
  <c r="AZ624" i="1"/>
  <c r="AZ165" i="1"/>
  <c r="AZ625" i="1"/>
  <c r="AZ170" i="1"/>
  <c r="AZ166" i="1"/>
  <c r="AZ168" i="1"/>
  <c r="AZ169" i="1"/>
  <c r="AZ271" i="1"/>
  <c r="AZ626" i="1"/>
  <c r="AZ8" i="1"/>
  <c r="AZ627" i="1"/>
  <c r="AZ628" i="1"/>
  <c r="AZ629" i="1"/>
  <c r="AZ630" i="1"/>
  <c r="AZ631" i="1"/>
  <c r="AZ632" i="1"/>
  <c r="AZ633" i="1"/>
  <c r="AZ634" i="1"/>
  <c r="AZ635" i="1"/>
  <c r="AZ636" i="1"/>
  <c r="AZ398" i="1"/>
  <c r="AZ637" i="1"/>
  <c r="AZ638" i="1"/>
  <c r="AZ136" i="1"/>
  <c r="AZ639" i="1"/>
  <c r="AZ640" i="1"/>
  <c r="AZ641" i="1"/>
  <c r="AZ214" i="1"/>
  <c r="AZ642" i="1"/>
  <c r="AZ143" i="1"/>
  <c r="AZ123" i="1"/>
  <c r="AZ375" i="1"/>
  <c r="AZ239" i="1"/>
  <c r="AZ146" i="1"/>
  <c r="AZ643" i="1"/>
  <c r="AZ644" i="1"/>
  <c r="AZ645" i="1"/>
  <c r="AZ266" i="1"/>
  <c r="AZ646" i="1"/>
  <c r="AZ647" i="1"/>
  <c r="AZ648" i="1"/>
  <c r="AZ649" i="1"/>
  <c r="AZ650" i="1"/>
  <c r="AZ651" i="1"/>
  <c r="AZ122" i="1"/>
  <c r="AZ652" i="1"/>
  <c r="AZ250" i="1"/>
  <c r="AZ653" i="1"/>
  <c r="AZ654" i="1"/>
  <c r="AZ385" i="1"/>
  <c r="AZ228" i="1"/>
  <c r="AZ655" i="1"/>
  <c r="AZ656" i="1"/>
  <c r="AZ657" i="1"/>
  <c r="AZ658" i="1"/>
  <c r="AZ659" i="1"/>
  <c r="AZ660" i="1"/>
  <c r="AZ661" i="1"/>
  <c r="AZ29" i="1"/>
  <c r="AZ319" i="1"/>
  <c r="AZ662" i="1"/>
  <c r="AZ663" i="1"/>
  <c r="AZ664" i="1"/>
  <c r="AZ192" i="1"/>
  <c r="AZ194" i="1"/>
  <c r="AZ665" i="1"/>
  <c r="AZ666" i="1"/>
  <c r="AZ667" i="1"/>
  <c r="AZ292" i="1"/>
  <c r="AZ668" i="1"/>
  <c r="AZ669" i="1"/>
  <c r="AZ670" i="1"/>
  <c r="AZ671" i="1"/>
  <c r="AZ672" i="1"/>
  <c r="AZ673" i="1"/>
  <c r="AZ674" i="1"/>
  <c r="AZ675" i="1"/>
  <c r="AZ676" i="1"/>
  <c r="AZ677" i="1"/>
  <c r="AZ678" i="1"/>
  <c r="AZ152" i="1"/>
  <c r="AZ679" i="1"/>
  <c r="AZ680" i="1"/>
  <c r="AZ681" i="1"/>
  <c r="AZ682" i="1"/>
  <c r="AZ683" i="1"/>
  <c r="AZ684" i="1"/>
  <c r="AZ71" i="1"/>
  <c r="AZ685" i="1"/>
  <c r="AZ686" i="1"/>
  <c r="AZ127" i="1"/>
  <c r="AZ687" i="1"/>
  <c r="AZ125" i="1"/>
  <c r="AZ180" i="1"/>
  <c r="AZ238" i="1"/>
  <c r="AZ688" i="1"/>
  <c r="AZ161" i="1"/>
  <c r="AZ98" i="1"/>
  <c r="AZ189" i="1"/>
  <c r="AZ245" i="1"/>
  <c r="AZ171" i="1"/>
  <c r="AZ689" i="1"/>
  <c r="AZ690" i="1"/>
  <c r="AZ382" i="1"/>
  <c r="AZ691" i="1"/>
  <c r="AZ692" i="1"/>
  <c r="AZ215" i="1"/>
  <c r="AZ216" i="1"/>
  <c r="AZ693" i="1"/>
  <c r="AZ694" i="1"/>
  <c r="AZ264" i="1"/>
  <c r="AZ163" i="1"/>
  <c r="AZ695" i="1"/>
  <c r="AZ150" i="1"/>
  <c r="AZ278" i="1"/>
  <c r="AZ696" i="1"/>
  <c r="AZ697" i="1"/>
  <c r="AZ698" i="1"/>
  <c r="AZ699" i="1"/>
  <c r="AZ409" i="1"/>
  <c r="AZ244" i="1"/>
  <c r="AZ436" i="1"/>
  <c r="AZ254" i="1"/>
  <c r="AZ18" i="1"/>
  <c r="AZ700" i="1"/>
  <c r="AZ276" i="1"/>
  <c r="AZ701" i="1"/>
  <c r="AZ195" i="1"/>
  <c r="AZ702" i="1"/>
  <c r="AZ703" i="1"/>
  <c r="AZ704" i="1"/>
  <c r="AZ705" i="1"/>
  <c r="AZ706" i="1"/>
  <c r="AZ11" i="1"/>
  <c r="AZ707" i="1"/>
  <c r="AZ708" i="1"/>
  <c r="AZ95" i="1"/>
  <c r="AZ709" i="1"/>
  <c r="AZ710" i="1"/>
  <c r="AZ231" i="1"/>
  <c r="AZ411" i="1"/>
  <c r="AZ413" i="1"/>
  <c r="AZ441" i="1"/>
  <c r="AZ395" i="1"/>
  <c r="AZ61" i="1"/>
  <c r="AZ260" i="1"/>
  <c r="AZ711" i="1"/>
  <c r="AZ712" i="1"/>
  <c r="AZ713" i="1"/>
  <c r="AZ445" i="1"/>
  <c r="AZ714" i="1"/>
  <c r="AZ447" i="1"/>
  <c r="AZ503" i="1"/>
  <c r="AZ715" i="1"/>
  <c r="AZ263" i="1"/>
  <c r="AZ716" i="1"/>
  <c r="AZ717" i="1"/>
  <c r="AZ718" i="1"/>
  <c r="AZ719" i="1"/>
  <c r="AZ720" i="1"/>
  <c r="AZ721" i="1"/>
  <c r="AZ722" i="1"/>
  <c r="AZ430" i="1"/>
  <c r="AZ723" i="1"/>
  <c r="AZ724" i="1"/>
  <c r="AZ230" i="1"/>
  <c r="AZ725" i="1"/>
  <c r="AZ726" i="1"/>
  <c r="AZ31" i="1"/>
  <c r="AZ727" i="1"/>
  <c r="AZ360" i="1"/>
  <c r="AZ728" i="1"/>
  <c r="AZ729" i="1"/>
  <c r="AZ365" i="1"/>
  <c r="AZ730" i="1"/>
  <c r="AZ731" i="1"/>
  <c r="AZ732" i="1"/>
  <c r="AZ733" i="1"/>
  <c r="AZ734" i="1"/>
  <c r="AZ735" i="1"/>
  <c r="AZ736" i="1"/>
  <c r="AZ737" i="1"/>
  <c r="AZ291" i="1"/>
  <c r="AZ178" i="1"/>
  <c r="AZ487" i="1"/>
  <c r="AZ738" i="1"/>
  <c r="AZ739" i="1"/>
  <c r="AZ740" i="1"/>
  <c r="AZ198" i="1"/>
  <c r="AZ741" i="1"/>
  <c r="AZ742" i="1"/>
  <c r="AZ743" i="1"/>
  <c r="AZ162" i="1"/>
  <c r="AZ120" i="1"/>
  <c r="AZ744" i="1"/>
  <c r="AZ269" i="1"/>
  <c r="AZ312" i="1"/>
  <c r="AZ745" i="1"/>
  <c r="AZ746" i="1"/>
  <c r="AZ747" i="1"/>
  <c r="AZ748" i="1"/>
  <c r="AZ105" i="1"/>
  <c r="AZ257" i="1"/>
  <c r="AZ258" i="1"/>
  <c r="AZ259" i="1"/>
  <c r="AZ242" i="1"/>
  <c r="AZ749" i="1"/>
  <c r="AZ750" i="1"/>
  <c r="AZ751" i="1"/>
  <c r="AZ347" i="1"/>
  <c r="AZ752" i="1"/>
  <c r="AZ203" i="1"/>
  <c r="AZ507" i="1"/>
  <c r="AZ294" i="1"/>
  <c r="AZ383" i="1"/>
  <c r="AZ753" i="1"/>
  <c r="AZ482" i="1"/>
  <c r="AZ303" i="1"/>
  <c r="AZ754" i="1"/>
  <c r="AZ336" i="1"/>
  <c r="AZ755" i="1"/>
  <c r="AZ756" i="1"/>
  <c r="AZ757" i="1"/>
  <c r="AZ758" i="1"/>
  <c r="AZ326" i="1"/>
  <c r="AZ759" i="1"/>
  <c r="AZ760" i="1"/>
  <c r="AZ433" i="1"/>
  <c r="AZ282" i="1"/>
  <c r="AZ761" i="1"/>
  <c r="AZ289" i="1"/>
  <c r="AZ484" i="1"/>
  <c r="AZ762" i="1"/>
  <c r="AZ405" i="1"/>
  <c r="AZ313" i="1"/>
  <c r="AZ763" i="1"/>
  <c r="AZ764" i="1"/>
  <c r="AZ765" i="1"/>
  <c r="AZ766" i="1"/>
  <c r="AZ435" i="1"/>
  <c r="AZ316" i="1"/>
  <c r="AZ332" i="1"/>
  <c r="AZ767" i="1"/>
  <c r="AZ483" i="1"/>
  <c r="AZ768" i="1"/>
  <c r="AZ246" i="1"/>
  <c r="AZ517" i="1"/>
  <c r="AZ50" i="1"/>
  <c r="AZ505" i="1"/>
  <c r="AZ429" i="1"/>
  <c r="AZ290" i="1"/>
  <c r="AZ769" i="1"/>
  <c r="AZ273" i="1"/>
  <c r="AZ770" i="1"/>
  <c r="AZ771" i="1"/>
  <c r="AZ369" i="1"/>
  <c r="AZ772" i="1"/>
  <c r="AZ402" i="1"/>
  <c r="AZ773" i="1"/>
  <c r="AZ774" i="1"/>
  <c r="AZ396" i="1"/>
  <c r="AZ397" i="1"/>
  <c r="AZ293" i="1"/>
  <c r="AZ448" i="1"/>
  <c r="AZ274" i="1"/>
  <c r="AZ775" i="1"/>
  <c r="AZ776" i="1"/>
  <c r="AZ777" i="1"/>
  <c r="AZ778" i="1"/>
  <c r="AZ265" i="1"/>
  <c r="AZ118" i="1"/>
  <c r="AZ327" i="1"/>
  <c r="AZ779" i="1"/>
  <c r="AZ305" i="1"/>
  <c r="AZ104" i="1"/>
  <c r="AZ456" i="1"/>
  <c r="AZ335" i="1"/>
  <c r="AZ780" i="1"/>
  <c r="AZ781" i="1"/>
  <c r="AZ782" i="1"/>
  <c r="AZ346" i="1"/>
  <c r="AZ783" i="1"/>
  <c r="AZ784" i="1"/>
  <c r="AZ388" i="1"/>
  <c r="AZ785" i="1"/>
  <c r="AZ307" i="1"/>
  <c r="AZ213" i="1"/>
  <c r="AZ786" i="1"/>
  <c r="AZ240" i="1"/>
  <c r="AZ787" i="1"/>
  <c r="AZ788" i="1"/>
  <c r="AZ222" i="1"/>
  <c r="AZ789" i="1"/>
  <c r="AZ790" i="1"/>
  <c r="AZ381" i="1"/>
  <c r="AZ288" i="1"/>
  <c r="AZ317" i="1"/>
  <c r="AZ281" i="1"/>
  <c r="AZ791" i="1"/>
  <c r="AZ333" i="1"/>
  <c r="AZ142" i="1"/>
  <c r="AZ324" i="1"/>
  <c r="AZ306" i="1"/>
  <c r="AZ792" i="1"/>
  <c r="AZ318" i="1"/>
  <c r="AZ793" i="1"/>
  <c r="AZ794" i="1"/>
  <c r="AZ795" i="1"/>
  <c r="AZ300" i="1"/>
  <c r="AZ796" i="1"/>
  <c r="AZ797" i="1"/>
  <c r="AZ798" i="1"/>
  <c r="AZ799" i="1"/>
  <c r="AZ800" i="1"/>
  <c r="AZ801" i="1"/>
  <c r="AZ111" i="1"/>
  <c r="AZ337" i="1"/>
  <c r="AZ802" i="1"/>
  <c r="AZ299" i="1"/>
  <c r="AZ803" i="1"/>
  <c r="AZ154" i="1"/>
  <c r="AZ501" i="1"/>
  <c r="AZ804" i="1"/>
  <c r="AZ371" i="1"/>
  <c r="AZ424" i="1"/>
  <c r="AZ805" i="1"/>
  <c r="AZ157" i="1"/>
  <c r="AZ806" i="1"/>
  <c r="AZ391" i="1"/>
  <c r="AZ380" i="1"/>
  <c r="AZ268" i="1"/>
  <c r="AZ461" i="1"/>
  <c r="AZ807" i="1"/>
  <c r="AZ287" i="1"/>
  <c r="AZ808" i="1"/>
  <c r="AZ236" i="1"/>
  <c r="AZ386" i="1"/>
  <c r="AZ809" i="1"/>
  <c r="AZ321" i="1"/>
  <c r="AZ423" i="1"/>
  <c r="AZ351" i="1"/>
  <c r="AZ810" i="1"/>
  <c r="AZ451" i="1"/>
  <c r="AZ811" i="1"/>
  <c r="AZ812" i="1"/>
  <c r="AZ813" i="1"/>
  <c r="AZ814" i="1"/>
  <c r="AZ815" i="1"/>
  <c r="AZ428" i="1"/>
  <c r="AZ816" i="1"/>
  <c r="AZ341" i="1"/>
  <c r="AZ817" i="1"/>
  <c r="AZ818" i="1"/>
  <c r="AZ819" i="1"/>
  <c r="AZ820" i="1"/>
  <c r="AZ13" i="1"/>
  <c r="AZ368" i="1"/>
  <c r="AZ821" i="1"/>
  <c r="AZ488" i="1"/>
  <c r="AZ378" i="1"/>
  <c r="AZ822" i="1"/>
  <c r="AZ390" i="1"/>
  <c r="AZ823" i="1"/>
  <c r="AZ129" i="1"/>
  <c r="AZ824" i="1"/>
  <c r="AZ825" i="1"/>
  <c r="AZ826" i="1"/>
  <c r="AZ253" i="1"/>
  <c r="AZ827" i="1"/>
  <c r="AZ350" i="1"/>
  <c r="AZ828" i="1"/>
  <c r="AZ829" i="1"/>
  <c r="AZ830" i="1"/>
  <c r="AZ470" i="1"/>
  <c r="AZ831" i="1"/>
  <c r="AZ832" i="1"/>
  <c r="AZ186" i="1"/>
  <c r="AZ401" i="1"/>
  <c r="AZ833" i="1"/>
  <c r="AZ834" i="1"/>
  <c r="AZ835" i="1"/>
  <c r="AZ836" i="1"/>
  <c r="AZ367" i="1"/>
  <c r="AZ837" i="1"/>
  <c r="AZ399" i="1"/>
  <c r="AZ838" i="1"/>
  <c r="AZ839" i="1"/>
  <c r="AZ221" i="1"/>
  <c r="AZ840" i="1"/>
  <c r="AZ841" i="1"/>
  <c r="AZ842" i="1"/>
  <c r="AZ444" i="1"/>
  <c r="AZ843" i="1"/>
  <c r="AZ844" i="1"/>
  <c r="AZ845" i="1"/>
  <c r="AZ846" i="1"/>
  <c r="AZ847" i="1"/>
  <c r="AZ848" i="1"/>
  <c r="AZ322" i="1"/>
  <c r="AZ849" i="1"/>
  <c r="AZ431" i="1"/>
  <c r="AZ450" i="1"/>
  <c r="AZ850" i="1"/>
  <c r="AZ851" i="1"/>
  <c r="AZ852" i="1"/>
  <c r="AZ407" i="1"/>
  <c r="AZ853" i="1"/>
  <c r="AZ854" i="1"/>
  <c r="AZ149" i="1"/>
  <c r="AZ855" i="1"/>
  <c r="AZ856" i="1"/>
  <c r="AZ857" i="1"/>
  <c r="AZ858" i="1"/>
  <c r="AZ345" i="1"/>
  <c r="AZ859" i="1"/>
  <c r="AZ379" i="1"/>
  <c r="AZ860" i="1"/>
  <c r="AZ374" i="1"/>
  <c r="AZ376" i="1"/>
  <c r="AZ861" i="1"/>
  <c r="AZ452" i="1"/>
  <c r="AZ404" i="1"/>
  <c r="AZ116" i="1"/>
  <c r="AZ862" i="1"/>
  <c r="AZ394" i="1"/>
  <c r="AZ863" i="1"/>
  <c r="AZ406" i="1"/>
  <c r="AZ864" i="1"/>
  <c r="AZ865" i="1"/>
  <c r="AZ866" i="1"/>
  <c r="AZ867" i="1"/>
  <c r="AZ10" i="1"/>
  <c r="AZ366" i="1"/>
  <c r="AZ427" i="1"/>
  <c r="AZ868" i="1"/>
  <c r="AZ869" i="1"/>
  <c r="AZ251" i="1"/>
  <c r="AZ474" i="1"/>
  <c r="AZ870" i="1"/>
  <c r="AZ485" i="1"/>
  <c r="AZ463" i="1"/>
  <c r="AZ871" i="1"/>
  <c r="AZ872" i="1"/>
  <c r="AZ455" i="1"/>
  <c r="AZ425" i="1"/>
  <c r="AZ410" i="1"/>
  <c r="AZ873" i="1"/>
  <c r="AZ489" i="1"/>
  <c r="AZ486" i="1"/>
  <c r="AZ874" i="1"/>
  <c r="AZ875" i="1"/>
  <c r="AZ497" i="1"/>
  <c r="AZ469" i="1"/>
  <c r="AZ454" i="1"/>
  <c r="AZ876" i="1"/>
  <c r="AZ227" i="1"/>
  <c r="AZ877" i="1"/>
  <c r="AZ878" i="1"/>
  <c r="AZ432" i="1"/>
  <c r="AZ879" i="1"/>
  <c r="AZ880" i="1"/>
  <c r="AZ881" i="1"/>
  <c r="AZ882" i="1"/>
  <c r="AZ883" i="1"/>
  <c r="AZ477" i="1"/>
  <c r="AZ884" i="1"/>
  <c r="AZ422" i="1"/>
  <c r="AZ389" i="1"/>
  <c r="AZ885" i="1"/>
  <c r="AZ886" i="1"/>
  <c r="AZ887" i="1"/>
  <c r="AZ888" i="1"/>
  <c r="AZ392" i="1"/>
  <c r="AZ342" i="1"/>
  <c r="AZ464" i="1"/>
  <c r="AZ468" i="1"/>
  <c r="AZ459" i="1"/>
  <c r="AZ272" i="1"/>
  <c r="AZ479" i="1"/>
  <c r="AZ889" i="1"/>
  <c r="AZ890" i="1"/>
  <c r="AZ480" i="1"/>
  <c r="AZ93" i="1"/>
  <c r="AZ471" i="1"/>
  <c r="AZ465" i="1"/>
  <c r="AZ891" i="1"/>
  <c r="AZ892" i="1"/>
  <c r="AZ893" i="1"/>
  <c r="AZ894" i="1"/>
  <c r="AZ493" i="1"/>
  <c r="AZ490" i="1"/>
  <c r="AZ895" i="1"/>
  <c r="AZ896" i="1"/>
  <c r="AZ897" i="1"/>
  <c r="AZ315" i="1"/>
  <c r="AZ466" i="1"/>
  <c r="AZ500" i="1"/>
  <c r="AZ898" i="1"/>
  <c r="AZ167" i="1"/>
  <c r="AZ492" i="1"/>
  <c r="AZ494" i="1"/>
  <c r="AZ267" i="1"/>
  <c r="AZ496" i="1"/>
  <c r="AZ498" i="1"/>
  <c r="AZ506" i="1"/>
  <c r="AZ439" i="1"/>
  <c r="AZ899" i="1"/>
  <c r="AZ504" i="1"/>
  <c r="AZ502" i="1"/>
  <c r="AZ509" i="1"/>
  <c r="AZ900" i="1"/>
  <c r="AZ901" i="1"/>
  <c r="AZ902" i="1"/>
  <c r="AZ903" i="1"/>
  <c r="AZ904" i="1"/>
  <c r="AZ508" i="1"/>
  <c r="AZ515" i="1"/>
  <c r="AZ514" i="1"/>
  <c r="AZ905" i="1"/>
  <c r="AZ412" i="1"/>
  <c r="AZ906" i="1"/>
  <c r="AZ907" i="1"/>
  <c r="AZ908" i="1"/>
  <c r="AZ909" i="1"/>
  <c r="AZ910" i="1"/>
  <c r="AZ911" i="1"/>
  <c r="AZ102" i="1"/>
  <c r="AZ912" i="1"/>
  <c r="AZ913" i="1"/>
  <c r="AZ914" i="1"/>
  <c r="AZ372" i="1"/>
  <c r="AZ915" i="1"/>
  <c r="AZ916" i="1"/>
  <c r="AZ212" i="1"/>
  <c r="AZ917" i="1"/>
  <c r="AZ226" i="1"/>
  <c r="AZ918" i="1"/>
  <c r="AZ919" i="1"/>
  <c r="AZ920" i="1"/>
  <c r="AZ191" i="1"/>
  <c r="AZ921" i="1"/>
  <c r="AZ922" i="1"/>
  <c r="AZ145" i="1"/>
  <c r="AZ923" i="1"/>
  <c r="AZ924" i="1"/>
  <c r="AZ925" i="1"/>
  <c r="AZ926" i="1"/>
  <c r="AZ927" i="1"/>
  <c r="AZ928" i="1"/>
  <c r="AZ929" i="1"/>
  <c r="AZ930" i="1"/>
  <c r="AZ931" i="1"/>
  <c r="AZ932" i="1"/>
  <c r="AZ933" i="1"/>
  <c r="AZ934" i="1"/>
  <c r="AZ935" i="1"/>
  <c r="AZ936" i="1"/>
  <c r="AZ937" i="1"/>
  <c r="AZ938" i="1"/>
  <c r="AZ201" i="1"/>
  <c r="AZ939" i="1"/>
  <c r="AZ156" i="1"/>
  <c r="AZ940" i="1"/>
  <c r="AZ308" i="1"/>
  <c r="AZ354" i="1"/>
  <c r="AZ941" i="1"/>
  <c r="AZ519" i="1"/>
  <c r="AZ942" i="1"/>
  <c r="AZ943" i="1"/>
  <c r="AZ22" i="1"/>
  <c r="AZ255" i="1"/>
  <c r="AZ944" i="1"/>
  <c r="AZ945" i="1"/>
  <c r="AZ946" i="1"/>
  <c r="AZ947" i="1"/>
  <c r="AZ330" i="1"/>
  <c r="AZ948" i="1"/>
  <c r="AZ949" i="1"/>
  <c r="AZ5" i="1"/>
  <c r="AZ117" i="1"/>
  <c r="AZ950" i="1"/>
  <c r="AZ951" i="1"/>
  <c r="AZ952" i="1"/>
  <c r="AZ953" i="1"/>
  <c r="AZ954" i="1"/>
  <c r="AZ955" i="1"/>
  <c r="AZ956" i="1"/>
  <c r="AZ275" i="1"/>
  <c r="AZ957" i="1"/>
  <c r="AZ958" i="1"/>
  <c r="AZ140" i="1"/>
  <c r="AZ177" i="1"/>
  <c r="AZ131" i="1"/>
  <c r="AZ340" i="1"/>
  <c r="AZ959" i="1"/>
  <c r="AZ353" i="1"/>
  <c r="AZ960" i="1"/>
  <c r="AZ961" i="1"/>
  <c r="AZ175" i="1"/>
  <c r="AZ962" i="1"/>
  <c r="AZ963" i="1"/>
  <c r="AZ964" i="1"/>
  <c r="AZ965" i="1"/>
  <c r="AZ966" i="1"/>
  <c r="AZ967" i="1"/>
  <c r="AZ24" i="1"/>
  <c r="AZ968" i="1"/>
  <c r="AZ969" i="1"/>
  <c r="AZ970" i="1"/>
  <c r="AZ971" i="1"/>
  <c r="AZ972" i="1"/>
  <c r="AZ280" i="1"/>
  <c r="AZ973" i="1"/>
  <c r="AZ297" i="1"/>
  <c r="AZ974" i="1"/>
  <c r="AZ109" i="1"/>
  <c r="AZ975" i="1"/>
  <c r="AZ976" i="1"/>
  <c r="AZ977" i="1"/>
  <c r="AZ241" i="1"/>
  <c r="AZ978" i="1"/>
  <c r="AZ979" i="1"/>
  <c r="AZ980" i="1"/>
  <c r="AZ981" i="1"/>
  <c r="AZ982" i="1"/>
  <c r="AZ983" i="1"/>
  <c r="AZ984" i="1"/>
  <c r="AZ14" i="1"/>
  <c r="AZ252" i="1"/>
  <c r="AZ985" i="1"/>
  <c r="AZ986" i="1"/>
  <c r="AZ987" i="1"/>
  <c r="AZ988" i="1"/>
  <c r="AZ989" i="1"/>
  <c r="AZ990" i="1"/>
  <c r="AZ991" i="1"/>
  <c r="AZ992" i="1"/>
  <c r="AZ993" i="1"/>
  <c r="AZ223" i="1"/>
  <c r="AZ994" i="1"/>
  <c r="AZ995" i="1"/>
  <c r="AZ996" i="1"/>
  <c r="AZ997" i="1"/>
  <c r="AZ998" i="1"/>
  <c r="AZ302" i="1"/>
  <c r="AZ188" i="1"/>
  <c r="AZ187" i="1"/>
  <c r="AZ999" i="1"/>
  <c r="AZ1000" i="1"/>
  <c r="AZ1001" i="1"/>
  <c r="AZ1002" i="1"/>
  <c r="AZ1003" i="1"/>
  <c r="AZ357" i="1"/>
  <c r="AZ1004" i="1"/>
  <c r="AZ1005" i="1"/>
  <c r="AZ1006" i="1"/>
  <c r="AZ199" i="1"/>
  <c r="AZ1007" i="1"/>
  <c r="AZ1008" i="1"/>
  <c r="AZ1009" i="1"/>
  <c r="AZ1010" i="1"/>
  <c r="AZ1011" i="1"/>
  <c r="AZ1012" i="1"/>
  <c r="AZ1013" i="1"/>
  <c r="AZ1014" i="1"/>
  <c r="AZ1015" i="1"/>
  <c r="AZ1016" i="1"/>
  <c r="AZ1017" i="1"/>
  <c r="AZ1018" i="1"/>
  <c r="AZ1019" i="1"/>
  <c r="AZ1020" i="1"/>
  <c r="AZ1021" i="1"/>
  <c r="AZ1022" i="1"/>
  <c r="AZ1023" i="1"/>
  <c r="AZ1024" i="1"/>
  <c r="AZ1025" i="1"/>
  <c r="AZ1026" i="1"/>
  <c r="AZ1027" i="1"/>
  <c r="AZ1028" i="1"/>
  <c r="AZ1029" i="1"/>
  <c r="AZ1030" i="1"/>
  <c r="AZ446" i="1"/>
  <c r="AZ1031" i="1"/>
  <c r="AZ1032" i="1"/>
  <c r="AZ1033" i="1"/>
  <c r="AZ1034" i="1"/>
  <c r="AZ1035" i="1"/>
  <c r="AZ1036" i="1"/>
  <c r="AZ437" i="1"/>
  <c r="AZ1037" i="1"/>
  <c r="AZ1038" i="1"/>
  <c r="AZ1039" i="1"/>
  <c r="AZ1040" i="1"/>
  <c r="AZ1041" i="1"/>
  <c r="AZ1042" i="1"/>
  <c r="AZ1043" i="1"/>
  <c r="AZ1044" i="1"/>
  <c r="AZ1045" i="1"/>
  <c r="AZ1046" i="1"/>
  <c r="AZ1047" i="1"/>
  <c r="AZ1048" i="1"/>
  <c r="AZ1049" i="1"/>
  <c r="AZ1050" i="1"/>
  <c r="AZ1051" i="1"/>
  <c r="AZ1052" i="1"/>
  <c r="AZ1053" i="1"/>
  <c r="AZ1054" i="1"/>
  <c r="AZ1055" i="1"/>
  <c r="AZ1056" i="1"/>
  <c r="AZ1057" i="1"/>
  <c r="AZ1058" i="1"/>
  <c r="AZ1059" i="1"/>
  <c r="AZ1060" i="1"/>
  <c r="AZ1061" i="1"/>
  <c r="AZ1062" i="1"/>
  <c r="AZ1063" i="1"/>
  <c r="AZ1064" i="1"/>
  <c r="AZ1065" i="1"/>
  <c r="AZ1066" i="1"/>
  <c r="AZ1067" i="1"/>
  <c r="AZ1068" i="1"/>
  <c r="AZ1069" i="1"/>
  <c r="AZ1070" i="1"/>
  <c r="AZ1071" i="1"/>
  <c r="AZ141" i="1"/>
  <c r="AZ1072" i="1"/>
  <c r="AZ1073" i="1"/>
  <c r="AZ1074" i="1"/>
  <c r="AZ1075" i="1"/>
  <c r="AZ1076" i="1"/>
  <c r="AZ1077" i="1"/>
  <c r="AZ1078" i="1"/>
  <c r="AZ1079" i="1"/>
  <c r="AZ1080" i="1"/>
  <c r="AZ1081" i="1"/>
  <c r="AZ1082" i="1"/>
  <c r="AZ1083" i="1"/>
  <c r="AZ414" i="1"/>
  <c r="AZ1084" i="1"/>
  <c r="AZ393" i="1"/>
  <c r="AZ339" i="1"/>
  <c r="AZ1085" i="1"/>
  <c r="AZ400" i="1"/>
  <c r="AZ1086" i="1"/>
  <c r="AZ1087" i="1"/>
  <c r="AZ1088" i="1"/>
  <c r="AZ1089" i="1"/>
  <c r="AZ1090" i="1"/>
  <c r="AZ1091" i="1"/>
  <c r="AZ1092" i="1"/>
  <c r="AZ518" i="1"/>
  <c r="AZ1093" i="1"/>
  <c r="AZ1094" i="1"/>
  <c r="AZ1095" i="1"/>
  <c r="AZ3" i="1"/>
  <c r="AZ1096" i="1"/>
  <c r="AZ1097" i="1"/>
  <c r="AZ1098" i="1"/>
  <c r="AZ1099" i="1"/>
  <c r="AZ1100" i="1"/>
  <c r="AZ15" i="1"/>
  <c r="AZ1101" i="1"/>
  <c r="AZ1102" i="1"/>
  <c r="AZ1103" i="1"/>
  <c r="AZ209" i="1"/>
  <c r="AZ1104" i="1"/>
  <c r="AZ1105" i="1"/>
  <c r="AZ1106" i="1"/>
  <c r="AZ196" i="1"/>
  <c r="AZ384" i="1"/>
  <c r="AZ1107" i="1"/>
  <c r="AZ270" i="1"/>
  <c r="AZ261" i="1"/>
  <c r="AZ1108" i="1"/>
  <c r="AZ1109" i="1"/>
  <c r="AZ338" i="1"/>
  <c r="AZ1110" i="1"/>
  <c r="AZ285" i="1"/>
  <c r="AZ286" i="1"/>
  <c r="AZ1111" i="1"/>
  <c r="AZ1112" i="1"/>
  <c r="AZ1113" i="1"/>
  <c r="AZ1114" i="1"/>
  <c r="AZ1115" i="1"/>
  <c r="AZ1116" i="1"/>
  <c r="AZ1117" i="1"/>
  <c r="AZ1118" i="1"/>
  <c r="AZ1119" i="1"/>
  <c r="AZ1120" i="1"/>
  <c r="AZ1121" i="1"/>
  <c r="AZ476" i="1"/>
  <c r="AZ1122" i="1"/>
  <c r="AZ1123" i="1"/>
  <c r="AZ1124" i="1"/>
  <c r="AZ1125" i="1"/>
  <c r="AZ44" i="1"/>
  <c r="AZ329" i="1"/>
  <c r="AZ1126" i="1"/>
  <c r="AZ1127" i="1"/>
  <c r="AZ1128" i="1"/>
  <c r="AZ1129" i="1"/>
  <c r="AZ1130" i="1"/>
  <c r="AZ1131" i="1"/>
  <c r="AZ1132" i="1"/>
  <c r="AZ147" i="1"/>
  <c r="AZ1133" i="1"/>
  <c r="AZ1134" i="1"/>
  <c r="AZ205" i="1"/>
  <c r="AZ1135" i="1"/>
  <c r="AZ1136" i="1"/>
  <c r="AZ70" i="1"/>
  <c r="AZ1137" i="1"/>
  <c r="AZ1138" i="1"/>
  <c r="AZ1139" i="1"/>
  <c r="AZ1140" i="1"/>
  <c r="AZ1141" i="1"/>
  <c r="AZ1142" i="1"/>
  <c r="AZ1143" i="1"/>
  <c r="AZ1144" i="1"/>
  <c r="AZ1145" i="1"/>
  <c r="AZ1146" i="1"/>
  <c r="AZ1147" i="1"/>
  <c r="AZ1148" i="1"/>
  <c r="AZ229" i="1"/>
  <c r="AZ248" i="1"/>
  <c r="AZ1149" i="1"/>
  <c r="AZ440" i="1"/>
  <c r="AZ1150" i="1"/>
  <c r="AZ1151" i="1"/>
  <c r="AZ408" i="1"/>
  <c r="AZ1152" i="1"/>
  <c r="AZ1153" i="1"/>
  <c r="AZ1154" i="1"/>
  <c r="AZ1155" i="1"/>
  <c r="AZ1156" i="1"/>
  <c r="AZ1157" i="1"/>
  <c r="AZ249" i="1"/>
  <c r="AZ1158" i="1"/>
  <c r="AZ1159" i="1"/>
  <c r="AZ1160" i="1"/>
  <c r="AZ1161" i="1"/>
  <c r="AZ1162" i="1"/>
  <c r="AZ1163" i="1"/>
  <c r="AZ1164" i="1"/>
  <c r="AZ1165" i="1"/>
  <c r="AZ1166" i="1"/>
  <c r="AZ1167" i="1"/>
  <c r="AZ1168" i="1"/>
  <c r="AZ1169" i="1"/>
  <c r="AZ1170" i="1"/>
  <c r="AZ1171" i="1"/>
  <c r="AZ1172" i="1"/>
  <c r="AZ1173" i="1"/>
  <c r="AZ1174" i="1"/>
  <c r="AZ1175" i="1"/>
  <c r="AZ1176" i="1"/>
  <c r="AZ1177" i="1"/>
  <c r="AZ1178" i="1"/>
  <c r="AZ1179" i="1"/>
  <c r="AZ1180" i="1"/>
  <c r="AZ1181" i="1"/>
  <c r="AZ1182" i="1"/>
  <c r="AZ1183" i="1"/>
  <c r="AZ1184" i="1"/>
  <c r="AZ1185" i="1"/>
  <c r="AZ1186" i="1"/>
  <c r="AZ1187" i="1"/>
  <c r="AZ1188" i="1"/>
  <c r="AZ1189" i="1"/>
  <c r="AZ1190" i="1"/>
  <c r="AZ1191" i="1"/>
  <c r="AZ1192" i="1"/>
  <c r="AZ1193" i="1"/>
  <c r="AZ1194" i="1"/>
  <c r="AZ1195" i="1"/>
  <c r="AZ1196" i="1"/>
  <c r="AZ1197" i="1"/>
  <c r="AZ1198" i="1"/>
  <c r="AZ331" i="1"/>
  <c r="AZ473" i="1"/>
  <c r="AZ1199" i="1"/>
  <c r="AZ151" i="1"/>
  <c r="AZ1200" i="1"/>
  <c r="AZ1201" i="1"/>
  <c r="AZ1202" i="1"/>
  <c r="AZ1203" i="1"/>
  <c r="AZ1204" i="1"/>
  <c r="AZ179" i="1"/>
  <c r="AZ520" i="1"/>
  <c r="AZ1205" i="1"/>
  <c r="AZ1206" i="1"/>
  <c r="AZ1207" i="1"/>
  <c r="AZ1208" i="1"/>
  <c r="AZ1209" i="1"/>
  <c r="AZ1210" i="1"/>
  <c r="AZ1211" i="1"/>
  <c r="AZ1212" i="1"/>
  <c r="AZ1213" i="1"/>
  <c r="AZ1214" i="1"/>
  <c r="AZ418" i="1"/>
  <c r="AZ1215" i="1"/>
  <c r="AZ1216" i="1"/>
  <c r="AZ247" i="1"/>
  <c r="AZ1217" i="1"/>
  <c r="AZ72" i="1"/>
  <c r="AZ1218" i="1"/>
  <c r="AZ1219" i="1"/>
  <c r="AZ1220" i="1"/>
  <c r="AZ1221" i="1"/>
  <c r="AZ467" i="1"/>
  <c r="AZ225" i="1"/>
  <c r="AZ1222" i="1"/>
  <c r="AZ1223" i="1"/>
  <c r="AZ1224" i="1"/>
  <c r="AZ1225" i="1"/>
  <c r="AZ1226" i="1"/>
  <c r="AZ363" i="1"/>
  <c r="AZ1227" i="1"/>
  <c r="AZ1228" i="1"/>
  <c r="AZ1229" i="1"/>
  <c r="AZ1230" i="1"/>
  <c r="AZ1231" i="1"/>
  <c r="AZ1232" i="1"/>
  <c r="AZ262" i="1"/>
  <c r="AZ1233" i="1"/>
  <c r="AZ343" i="1"/>
  <c r="AZ1234" i="1"/>
  <c r="AZ1235" i="1"/>
  <c r="AZ1236" i="1"/>
  <c r="AZ1237" i="1"/>
  <c r="AZ1238" i="1"/>
  <c r="AZ1239" i="1"/>
  <c r="AZ1240" i="1"/>
  <c r="AZ1241" i="1"/>
  <c r="AZ1242" i="1"/>
  <c r="AZ1243" i="1"/>
  <c r="AZ1244" i="1"/>
  <c r="AZ1245" i="1"/>
  <c r="AZ1246" i="1"/>
  <c r="AZ1247" i="1"/>
  <c r="AZ1248" i="1"/>
  <c r="AZ1249" i="1"/>
  <c r="AZ1250" i="1"/>
  <c r="AZ36" i="1"/>
  <c r="AZ37" i="1"/>
  <c r="AZ1251" i="1"/>
  <c r="AZ1252" i="1"/>
  <c r="AZ1253" i="1"/>
  <c r="AZ1254" i="1"/>
  <c r="AZ1255" i="1"/>
  <c r="AZ1256" i="1"/>
  <c r="AZ1257" i="1"/>
  <c r="AZ1258" i="1"/>
  <c r="AZ1259" i="1"/>
  <c r="AZ26" i="1"/>
  <c r="AZ1260" i="1"/>
  <c r="AZ416" i="1"/>
  <c r="AZ279" i="1"/>
  <c r="AZ1261" i="1"/>
  <c r="AZ1262" i="1"/>
  <c r="AZ1263" i="1"/>
  <c r="AZ1264" i="1"/>
  <c r="AZ1265" i="1"/>
  <c r="AZ174" i="1"/>
  <c r="AZ1266" i="1"/>
  <c r="AZ1267" i="1"/>
  <c r="AZ1268" i="1"/>
  <c r="AZ115" i="1"/>
  <c r="AZ1269" i="1"/>
  <c r="AZ1270" i="1"/>
  <c r="AZ1271" i="1"/>
  <c r="AZ1272" i="1"/>
  <c r="AZ1273" i="1"/>
  <c r="AZ1274" i="1"/>
  <c r="AZ1275" i="1"/>
  <c r="AZ1276" i="1"/>
  <c r="AZ1277" i="1"/>
  <c r="AZ1278" i="1"/>
  <c r="AZ1279" i="1"/>
  <c r="AZ481" i="1"/>
  <c r="AZ1280" i="1"/>
  <c r="AZ1281" i="1"/>
  <c r="AZ499" i="1"/>
  <c r="AZ1282" i="1"/>
  <c r="AZ1283" i="1"/>
  <c r="AZ442" i="1"/>
  <c r="AZ220" i="1"/>
  <c r="AZ1284" i="1"/>
  <c r="AZ1285" i="1"/>
  <c r="AZ1286" i="1"/>
  <c r="AZ1287" i="1"/>
  <c r="AZ1288" i="1"/>
  <c r="AZ56" i="1"/>
  <c r="AZ160" i="1"/>
  <c r="AZ1289" i="1"/>
  <c r="AZ1290" i="1"/>
  <c r="AZ1291" i="1"/>
  <c r="AZ1292" i="1"/>
  <c r="AZ1293" i="1"/>
  <c r="AZ1294" i="1"/>
  <c r="AZ1295" i="1"/>
  <c r="AZ1296" i="1"/>
  <c r="AZ1297" i="1"/>
  <c r="AZ1298" i="1"/>
  <c r="AZ1299" i="1"/>
  <c r="AZ1300" i="1"/>
  <c r="AZ1301" i="1"/>
  <c r="AZ1302" i="1"/>
  <c r="AZ1303" i="1"/>
  <c r="AZ478" i="1"/>
  <c r="AZ1304" i="1"/>
  <c r="AZ495" i="1"/>
  <c r="AZ1305" i="1"/>
  <c r="AZ234" i="1"/>
  <c r="AZ1306" i="1"/>
  <c r="AZ48" i="1"/>
  <c r="AZ1307" i="1"/>
  <c r="AZ20" i="1"/>
  <c r="AZ1308" i="1"/>
  <c r="AZ1309" i="1"/>
  <c r="AZ1310" i="1"/>
  <c r="AZ1311" i="1"/>
  <c r="AZ1312" i="1"/>
  <c r="AZ1313" i="1"/>
  <c r="AZ1314" i="1"/>
  <c r="AZ1315" i="1"/>
  <c r="AZ1316" i="1"/>
  <c r="AZ1317" i="1"/>
  <c r="AZ1318" i="1"/>
  <c r="AZ1319" i="1"/>
  <c r="AZ12" i="1"/>
  <c r="AZ1320" i="1"/>
  <c r="AZ1321" i="1"/>
  <c r="AZ1322" i="1"/>
  <c r="AZ1323" i="1"/>
  <c r="AZ1324" i="1"/>
  <c r="AZ1325" i="1"/>
  <c r="AZ1326" i="1"/>
  <c r="AZ1327" i="1"/>
  <c r="AZ1328" i="1"/>
  <c r="AZ1329" i="1"/>
  <c r="AZ1330" i="1"/>
  <c r="AZ1331" i="1"/>
  <c r="AZ1332" i="1"/>
  <c r="AZ1333" i="1"/>
  <c r="AZ1334" i="1"/>
  <c r="AZ172" i="1"/>
  <c r="AZ1335" i="1"/>
  <c r="AZ1336" i="1"/>
  <c r="AZ1337" i="1"/>
  <c r="AZ1338" i="1"/>
  <c r="AZ1339" i="1"/>
  <c r="AZ1340" i="1"/>
  <c r="AZ197" i="1"/>
  <c r="AZ1341" i="1"/>
  <c r="AZ1342" i="1"/>
  <c r="AZ1343" i="1"/>
  <c r="AZ1344" i="1"/>
  <c r="AZ1345" i="1"/>
  <c r="AZ1346" i="1"/>
  <c r="AZ1347" i="1"/>
  <c r="AZ1348" i="1"/>
  <c r="AZ1349" i="1"/>
  <c r="AZ1350" i="1"/>
  <c r="AZ40" i="1"/>
  <c r="AZ1351" i="1"/>
  <c r="AZ119" i="1"/>
  <c r="AZ1352" i="1"/>
  <c r="AZ1353" i="1"/>
  <c r="AZ1354" i="1"/>
  <c r="AZ1355" i="1"/>
  <c r="AZ1356" i="1"/>
  <c r="AZ49" i="1"/>
  <c r="AZ1357" i="1"/>
  <c r="AZ1358" i="1"/>
  <c r="AZ1359" i="1"/>
  <c r="AZ1360" i="1"/>
  <c r="AZ1361" i="1"/>
  <c r="AZ1362" i="1"/>
  <c r="AZ1363" i="1"/>
  <c r="AZ138" i="1"/>
  <c r="AZ1364" i="1"/>
  <c r="AZ1365" i="1"/>
  <c r="AZ1366" i="1"/>
  <c r="AZ1367" i="1"/>
  <c r="AZ1368" i="1"/>
  <c r="AZ1369" i="1"/>
  <c r="AZ1370" i="1"/>
  <c r="AZ1371" i="1"/>
  <c r="AZ1372" i="1"/>
  <c r="AZ1373" i="1"/>
  <c r="AZ41" i="1"/>
  <c r="AZ1374" i="1"/>
  <c r="AZ1375" i="1"/>
  <c r="AZ1376" i="1"/>
  <c r="AZ1377" i="1"/>
  <c r="AZ206" i="1"/>
  <c r="AZ1378" i="1"/>
  <c r="AZ1379" i="1"/>
  <c r="AZ1380" i="1"/>
  <c r="AZ1381" i="1"/>
  <c r="AZ1382" i="1"/>
  <c r="AZ1383" i="1"/>
  <c r="AZ1384" i="1"/>
  <c r="AZ1385" i="1"/>
  <c r="AZ1386" i="1"/>
  <c r="AZ1387" i="1"/>
  <c r="AZ1388" i="1"/>
  <c r="AZ1389" i="1"/>
  <c r="AZ1390" i="1"/>
  <c r="AZ1391" i="1"/>
  <c r="AZ1392" i="1"/>
  <c r="AZ1393" i="1"/>
  <c r="AZ1394" i="1"/>
  <c r="AZ1395" i="1"/>
  <c r="AZ1396" i="1"/>
  <c r="AZ1397" i="1"/>
  <c r="AZ1398" i="1"/>
  <c r="AZ516" i="1"/>
  <c r="AZ1399" i="1"/>
  <c r="AZ1400" i="1"/>
  <c r="AZ1401" i="1"/>
  <c r="AZ1402" i="1"/>
  <c r="AZ1403" i="1"/>
  <c r="AZ1404" i="1"/>
  <c r="AZ283" i="1"/>
  <c r="AZ1405" i="1"/>
  <c r="AZ1406" i="1"/>
  <c r="AZ1407" i="1"/>
  <c r="AZ1408" i="1"/>
  <c r="AZ1409" i="1"/>
  <c r="AZ1410" i="1"/>
  <c r="AZ1411" i="1"/>
  <c r="AZ1412" i="1"/>
  <c r="AZ185" i="1"/>
  <c r="AZ1413" i="1"/>
  <c r="AZ453" i="1"/>
  <c r="AZ1414" i="1"/>
  <c r="AZ1415" i="1"/>
  <c r="AZ1416" i="1"/>
  <c r="AZ211" i="1"/>
  <c r="AZ417" i="1"/>
  <c r="AZ1417" i="1"/>
  <c r="AZ1418" i="1"/>
  <c r="AZ1419" i="1"/>
  <c r="AZ1420" i="1"/>
  <c r="AZ1421" i="1"/>
  <c r="AZ1422" i="1"/>
  <c r="AZ325" i="1"/>
  <c r="AZ1423" i="1"/>
  <c r="AZ1424" i="1"/>
  <c r="AZ1425" i="1"/>
  <c r="AZ1426" i="1"/>
  <c r="AZ1427" i="1"/>
  <c r="AZ1428" i="1"/>
  <c r="AZ1429" i="1"/>
  <c r="AZ1430" i="1"/>
  <c r="AZ1431" i="1"/>
  <c r="AZ1432" i="1"/>
  <c r="AZ42" i="1"/>
  <c r="AZ1433" i="1"/>
  <c r="AZ1434" i="1"/>
  <c r="AZ1435" i="1"/>
  <c r="AZ1436" i="1"/>
  <c r="AZ1437" i="1"/>
  <c r="AZ1438" i="1"/>
  <c r="AZ1439" i="1"/>
  <c r="AZ1440" i="1"/>
  <c r="AZ1441" i="1"/>
  <c r="AZ1442" i="1"/>
  <c r="AZ1443" i="1"/>
  <c r="AZ352" i="1"/>
  <c r="AZ182" i="1"/>
  <c r="AZ1444" i="1"/>
  <c r="AZ1445" i="1"/>
  <c r="AZ1446" i="1"/>
  <c r="AZ1447" i="1"/>
  <c r="AZ1448" i="1"/>
  <c r="AZ1449" i="1"/>
  <c r="AZ1450" i="1"/>
  <c r="AZ1451" i="1"/>
  <c r="AZ1452" i="1"/>
  <c r="AZ1453" i="1"/>
  <c r="AZ1454" i="1"/>
  <c r="AZ1455" i="1"/>
  <c r="AZ96" i="1"/>
  <c r="AZ1456" i="1"/>
  <c r="AZ1457" i="1"/>
  <c r="AZ1458" i="1"/>
  <c r="AZ19" i="1"/>
  <c r="AZ1459" i="1"/>
  <c r="AZ1460" i="1"/>
  <c r="AZ1461" i="1"/>
  <c r="AZ1462" i="1"/>
  <c r="AZ1463" i="1"/>
  <c r="AZ1464" i="1"/>
  <c r="AZ1465" i="1"/>
  <c r="AZ1466" i="1"/>
  <c r="AZ1467" i="1"/>
  <c r="AZ1468" i="1"/>
  <c r="AZ1469" i="1"/>
  <c r="AZ1470" i="1"/>
  <c r="AZ1471" i="1"/>
  <c r="AZ1472" i="1"/>
  <c r="AZ1473" i="1"/>
  <c r="AZ1474" i="1"/>
  <c r="AZ1475" i="1"/>
  <c r="AZ1476" i="1"/>
  <c r="AZ6" i="1"/>
  <c r="AZ1477" i="1"/>
  <c r="AZ1478" i="1"/>
  <c r="AZ1479" i="1"/>
  <c r="AZ1480" i="1"/>
  <c r="AZ1481" i="1"/>
  <c r="AZ1482" i="1"/>
  <c r="AZ1483" i="1"/>
  <c r="AZ1484" i="1"/>
  <c r="AZ1485" i="1"/>
  <c r="AZ1486" i="1"/>
  <c r="AZ1487" i="1"/>
  <c r="AZ1488" i="1"/>
  <c r="AZ1489" i="1"/>
  <c r="AZ1490" i="1"/>
  <c r="AZ1491" i="1"/>
  <c r="AZ1492" i="1"/>
  <c r="AZ1493" i="1"/>
  <c r="AZ1494" i="1"/>
  <c r="AZ1495" i="1"/>
  <c r="AZ1496" i="1"/>
  <c r="AZ1497" i="1"/>
  <c r="AZ1498" i="1"/>
  <c r="AZ1499" i="1"/>
  <c r="AZ1500" i="1"/>
  <c r="AZ1501" i="1"/>
  <c r="AZ1502" i="1"/>
  <c r="AZ1503" i="1"/>
  <c r="AZ1504" i="1"/>
  <c r="AZ1505" i="1"/>
  <c r="AZ1506" i="1"/>
  <c r="AZ1507" i="1"/>
  <c r="AZ1508" i="1"/>
  <c r="AZ1509" i="1"/>
  <c r="AZ1510" i="1"/>
  <c r="AZ1511" i="1"/>
  <c r="AZ1512" i="1"/>
  <c r="AZ1513" i="1"/>
  <c r="AZ1514" i="1"/>
  <c r="AZ1515" i="1"/>
  <c r="AZ1516" i="1"/>
  <c r="AZ1517" i="1"/>
  <c r="AZ1518" i="1"/>
  <c r="AZ1519" i="1"/>
  <c r="AZ1520" i="1"/>
  <c r="AZ1521" i="1"/>
  <c r="AZ1522" i="1"/>
  <c r="AZ1523" i="1"/>
  <c r="AZ1524" i="1"/>
  <c r="AZ1525" i="1"/>
  <c r="AZ1526" i="1"/>
  <c r="AZ1527" i="1"/>
  <c r="AZ1528" i="1"/>
  <c r="AZ1529" i="1"/>
  <c r="AZ1530" i="1"/>
  <c r="AZ1531" i="1"/>
  <c r="AZ1532" i="1"/>
  <c r="AZ1533" i="1"/>
  <c r="AZ1534" i="1"/>
  <c r="AZ1535" i="1"/>
  <c r="AZ1536" i="1"/>
  <c r="AZ1537" i="1"/>
  <c r="AZ1538" i="1"/>
  <c r="AZ1539" i="1"/>
  <c r="AZ1540" i="1"/>
  <c r="AZ1541" i="1"/>
  <c r="AZ1542" i="1"/>
  <c r="AZ1543" i="1"/>
  <c r="AZ1544" i="1"/>
  <c r="AZ1545" i="1"/>
  <c r="AZ158" i="1"/>
  <c r="AZ1546" i="1"/>
  <c r="AZ1547" i="1"/>
  <c r="AZ1548" i="1"/>
  <c r="AZ1549" i="1"/>
  <c r="AZ1550" i="1"/>
  <c r="AZ1551" i="1"/>
  <c r="AZ1552" i="1"/>
  <c r="AZ1553" i="1"/>
  <c r="AZ1554" i="1"/>
  <c r="AZ1555" i="1"/>
  <c r="AZ1556" i="1"/>
  <c r="AZ1557" i="1"/>
  <c r="AZ1558" i="1"/>
  <c r="AZ1559" i="1"/>
  <c r="AZ1560" i="1"/>
  <c r="AZ1561" i="1"/>
  <c r="AZ1562" i="1"/>
  <c r="AZ1563" i="1"/>
  <c r="AZ1564" i="1"/>
  <c r="AZ1565" i="1"/>
  <c r="AZ1566" i="1"/>
  <c r="AZ1567" i="1"/>
  <c r="AZ1568" i="1"/>
  <c r="AZ1569" i="1"/>
  <c r="AZ1570" i="1"/>
  <c r="AZ1571" i="1"/>
  <c r="AZ1572" i="1"/>
  <c r="AZ1573" i="1"/>
  <c r="AZ1574" i="1"/>
  <c r="AZ1575" i="1"/>
  <c r="AZ421" i="1"/>
  <c r="AZ1576" i="1"/>
  <c r="AZ1577" i="1"/>
  <c r="AZ1578" i="1"/>
  <c r="AZ1579" i="1"/>
  <c r="AZ1580" i="1"/>
  <c r="AZ1581" i="1"/>
  <c r="AZ1582" i="1"/>
  <c r="AZ1583" i="1"/>
  <c r="AZ1584" i="1"/>
  <c r="AZ1585" i="1"/>
  <c r="AZ1586" i="1"/>
  <c r="AZ457" i="1"/>
  <c r="AZ1587" i="1"/>
  <c r="AZ1588" i="1"/>
  <c r="AZ1589" i="1"/>
  <c r="AZ1590" i="1"/>
  <c r="AZ1591" i="1"/>
  <c r="AZ1592" i="1"/>
  <c r="AZ1593" i="1"/>
  <c r="AZ1594" i="1"/>
  <c r="AZ1595" i="1"/>
  <c r="AZ1596" i="1"/>
  <c r="AZ1597" i="1"/>
  <c r="AZ207" i="1"/>
  <c r="AZ1598" i="1"/>
  <c r="AZ1599" i="1"/>
  <c r="AZ1600" i="1"/>
  <c r="AZ1601" i="1"/>
  <c r="AZ1602" i="1"/>
  <c r="AZ1603" i="1"/>
  <c r="AZ1604" i="1"/>
  <c r="AZ1605" i="1"/>
  <c r="AZ1606" i="1"/>
  <c r="AZ1607" i="1"/>
  <c r="AZ1608" i="1"/>
  <c r="AZ1609" i="1"/>
  <c r="AZ1610" i="1"/>
  <c r="AZ1611" i="1"/>
  <c r="AZ1612" i="1"/>
  <c r="AZ63" i="1"/>
  <c r="AZ1613" i="1"/>
  <c r="AZ1614" i="1"/>
  <c r="AZ1615" i="1"/>
  <c r="AZ1616" i="1"/>
  <c r="AZ1617" i="1"/>
  <c r="AZ173" i="1"/>
  <c r="AZ1618" i="1"/>
  <c r="AZ1619" i="1"/>
  <c r="AZ1620" i="1"/>
  <c r="AZ200" i="1"/>
  <c r="AZ1621" i="1"/>
  <c r="AZ1622" i="1"/>
  <c r="AZ1623" i="1"/>
  <c r="AZ1624" i="1"/>
  <c r="AZ1625" i="1"/>
  <c r="AZ1626" i="1"/>
  <c r="AZ1627" i="1"/>
  <c r="AZ1628" i="1"/>
  <c r="AZ1629" i="1"/>
  <c r="AZ1630" i="1"/>
  <c r="AZ1631" i="1"/>
  <c r="AZ1632" i="1"/>
  <c r="AZ1633" i="1"/>
  <c r="AZ1634" i="1"/>
  <c r="AZ1635" i="1"/>
  <c r="AZ320" i="1"/>
  <c r="AZ1636" i="1"/>
  <c r="AZ403" i="1"/>
  <c r="AZ1637" i="1"/>
  <c r="AZ1638" i="1"/>
  <c r="AZ359" i="1"/>
  <c r="AZ1639" i="1"/>
  <c r="AZ1640" i="1"/>
  <c r="AZ1641" i="1"/>
  <c r="AZ1642" i="1"/>
  <c r="AZ1643" i="1"/>
  <c r="AZ1644" i="1"/>
  <c r="AZ1645" i="1"/>
  <c r="AZ1646" i="1"/>
  <c r="AZ1647" i="1"/>
  <c r="AZ1648" i="1"/>
  <c r="AZ1649" i="1"/>
  <c r="AZ1650" i="1"/>
  <c r="AZ1651" i="1"/>
  <c r="AZ1652" i="1"/>
  <c r="AZ1653" i="1"/>
  <c r="AZ1654" i="1"/>
  <c r="AZ1655" i="1"/>
  <c r="AZ1656" i="1"/>
  <c r="AZ1657" i="1"/>
  <c r="AZ1658" i="1"/>
  <c r="AZ1659" i="1"/>
  <c r="AZ1660" i="1"/>
  <c r="AZ1661" i="1"/>
  <c r="AZ511" i="1"/>
  <c r="AZ1662" i="1"/>
  <c r="AZ1663" i="1"/>
  <c r="AZ1664" i="1"/>
  <c r="AZ1665" i="1"/>
  <c r="AZ1666" i="1"/>
  <c r="AZ1667" i="1"/>
  <c r="AZ1668" i="1"/>
  <c r="AZ237" i="1"/>
  <c r="AZ217" i="1"/>
  <c r="AZ1669" i="1"/>
  <c r="AZ1670" i="1"/>
  <c r="AZ1671" i="1"/>
  <c r="AZ1672" i="1"/>
  <c r="AZ1673" i="1"/>
  <c r="AZ1674" i="1"/>
  <c r="AZ1675" i="1"/>
  <c r="AZ1676" i="1"/>
  <c r="AZ1677" i="1"/>
  <c r="AZ1678" i="1"/>
  <c r="AZ1679" i="1"/>
  <c r="AZ1680" i="1"/>
  <c r="AZ1681" i="1"/>
  <c r="AZ1682" i="1"/>
  <c r="AZ1683" i="1"/>
  <c r="AZ1684" i="1"/>
  <c r="AZ1685" i="1"/>
  <c r="AZ1686" i="1"/>
  <c r="AZ420" i="1"/>
  <c r="AZ1687" i="1"/>
  <c r="AZ1688" i="1"/>
  <c r="AZ1689" i="1"/>
  <c r="AZ1690" i="1"/>
  <c r="AZ1691" i="1"/>
  <c r="AZ295" i="1"/>
  <c r="AZ1692" i="1"/>
  <c r="AZ1693" i="1"/>
  <c r="AZ1694" i="1"/>
  <c r="AZ434" i="1"/>
  <c r="AZ1695" i="1"/>
  <c r="AZ1696" i="1"/>
  <c r="AZ1697" i="1"/>
  <c r="AZ1698" i="1"/>
  <c r="AZ1699" i="1"/>
  <c r="AZ1700" i="1"/>
  <c r="AZ1701" i="1"/>
  <c r="AZ1702" i="1"/>
  <c r="AZ1703" i="1"/>
  <c r="AZ1704" i="1"/>
  <c r="AZ1705" i="1"/>
  <c r="AZ1706" i="1"/>
  <c r="AZ1707" i="1"/>
  <c r="AZ1708" i="1"/>
  <c r="AZ1709" i="1"/>
  <c r="AZ1710" i="1"/>
  <c r="AZ1711" i="1"/>
  <c r="AZ1712" i="1"/>
  <c r="AZ1713" i="1"/>
  <c r="AZ1714" i="1"/>
  <c r="AZ1715" i="1"/>
  <c r="AZ1716" i="1"/>
  <c r="AZ1717" i="1"/>
  <c r="AZ1718" i="1"/>
  <c r="AZ1719" i="1"/>
  <c r="AZ1720" i="1"/>
  <c r="AZ1721" i="1"/>
  <c r="AZ1722" i="1"/>
  <c r="AZ1723" i="1"/>
  <c r="AZ1724" i="1"/>
  <c r="AZ1725" i="1"/>
  <c r="AZ1726" i="1"/>
  <c r="AZ1727" i="1"/>
  <c r="AZ1728" i="1"/>
  <c r="AZ1729" i="1"/>
  <c r="AZ1730" i="1"/>
  <c r="AZ1731" i="1"/>
  <c r="AZ1732" i="1"/>
  <c r="AZ1733" i="1"/>
  <c r="AZ1734" i="1"/>
  <c r="AZ1735" i="1"/>
  <c r="AZ1736" i="1"/>
  <c r="AZ1737" i="1"/>
  <c r="AZ1738" i="1"/>
  <c r="AZ1739" i="1"/>
  <c r="AZ1740" i="1"/>
  <c r="AZ1741" i="1"/>
  <c r="AZ1742" i="1"/>
  <c r="AZ1743" i="1"/>
  <c r="AZ1744" i="1"/>
  <c r="AZ1745" i="1"/>
  <c r="AZ1746" i="1"/>
  <c r="AZ1747" i="1"/>
  <c r="AZ1748" i="1"/>
  <c r="AZ1749" i="1"/>
  <c r="AZ1750" i="1"/>
  <c r="AZ1751" i="1"/>
  <c r="AZ1752" i="1"/>
  <c r="AZ1753" i="1"/>
  <c r="AZ1754" i="1"/>
  <c r="AZ1755" i="1"/>
  <c r="AZ1756" i="1"/>
  <c r="AZ1757" i="1"/>
  <c r="AZ1758" i="1"/>
  <c r="AZ1759" i="1"/>
  <c r="AZ1760" i="1"/>
  <c r="AZ1761" i="1"/>
  <c r="AZ1762" i="1"/>
  <c r="AZ1763" i="1"/>
  <c r="AZ1764" i="1"/>
  <c r="AZ1765" i="1"/>
  <c r="AZ1766" i="1"/>
  <c r="AZ1767" i="1"/>
  <c r="AZ1768" i="1"/>
  <c r="AZ1769" i="1"/>
  <c r="AZ1770" i="1"/>
  <c r="AZ1771" i="1"/>
  <c r="AZ1772" i="1"/>
  <c r="AZ1773" i="1"/>
  <c r="AZ1774" i="1"/>
  <c r="AZ1775" i="1"/>
  <c r="AZ1776" i="1"/>
  <c r="AZ1777" i="1"/>
  <c r="AZ1778" i="1"/>
  <c r="AZ1779" i="1"/>
  <c r="AZ1780" i="1"/>
  <c r="AZ1781" i="1"/>
  <c r="AZ298" i="1"/>
  <c r="AZ1782" i="1"/>
  <c r="AZ23" i="1"/>
  <c r="AZ1783" i="1"/>
  <c r="AZ1784" i="1"/>
  <c r="AZ1785" i="1"/>
  <c r="AZ1786" i="1"/>
  <c r="AZ419" i="1"/>
  <c r="AZ1787" i="1"/>
  <c r="AZ1788" i="1"/>
  <c r="AZ1789" i="1"/>
  <c r="AZ1790" i="1"/>
  <c r="AZ1791" i="1"/>
  <c r="AZ1792" i="1"/>
  <c r="AZ1793" i="1"/>
  <c r="AZ1794" i="1"/>
  <c r="AZ1795" i="1"/>
  <c r="AZ1796" i="1"/>
  <c r="AZ1797" i="1"/>
  <c r="AZ1798" i="1"/>
  <c r="AZ358" i="1"/>
  <c r="AZ1799" i="1"/>
  <c r="AZ1800" i="1"/>
  <c r="AZ1801" i="1"/>
  <c r="AZ1802" i="1"/>
  <c r="AZ1803" i="1"/>
  <c r="AZ1804" i="1"/>
  <c r="AZ1805" i="1"/>
  <c r="AZ1806" i="1"/>
  <c r="AZ1807" i="1"/>
  <c r="AZ1808" i="1"/>
  <c r="AZ1809" i="1"/>
  <c r="AZ1810" i="1"/>
  <c r="AZ1811" i="1"/>
  <c r="AZ1812" i="1"/>
  <c r="AZ1813" i="1"/>
  <c r="AZ1814" i="1"/>
  <c r="AZ1815" i="1"/>
  <c r="AZ1816" i="1"/>
  <c r="AZ1817" i="1"/>
  <c r="AZ475" i="1"/>
  <c r="AZ1818" i="1"/>
  <c r="AZ1819" i="1"/>
  <c r="AZ1820" i="1"/>
  <c r="AZ1821" i="1"/>
  <c r="AZ1822" i="1"/>
  <c r="AZ1823" i="1"/>
  <c r="AZ1824" i="1"/>
  <c r="AZ1825" i="1"/>
  <c r="AZ1826" i="1"/>
  <c r="AZ1827" i="1"/>
  <c r="AZ438" i="1"/>
  <c r="AZ1828" i="1"/>
  <c r="AZ1829" i="1"/>
  <c r="AZ1830" i="1"/>
  <c r="AZ1831" i="1"/>
  <c r="AZ1832" i="1"/>
  <c r="AZ1833" i="1"/>
  <c r="AZ1834" i="1"/>
  <c r="AZ1835" i="1"/>
  <c r="AZ1836" i="1"/>
  <c r="AZ1837" i="1"/>
  <c r="AZ1838" i="1"/>
  <c r="AZ33" i="1"/>
  <c r="AZ94" i="1"/>
  <c r="AZ1839" i="1"/>
  <c r="AZ1840" i="1"/>
  <c r="AZ1841" i="1"/>
  <c r="AZ1842" i="1"/>
  <c r="AZ1843" i="1"/>
  <c r="AZ1844" i="1"/>
  <c r="AZ1845" i="1"/>
  <c r="AZ1846" i="1"/>
  <c r="AZ1847" i="1"/>
  <c r="AZ1848" i="1"/>
  <c r="AZ1849" i="1"/>
  <c r="AZ1850" i="1"/>
  <c r="AZ1851" i="1"/>
  <c r="AZ1852" i="1"/>
  <c r="AZ1853" i="1"/>
  <c r="AZ1854" i="1"/>
  <c r="AZ1855" i="1"/>
  <c r="AZ1856" i="1"/>
  <c r="AZ1857" i="1"/>
  <c r="AZ1858" i="1"/>
  <c r="AZ1859" i="1"/>
  <c r="AZ1860" i="1"/>
  <c r="AZ1861" i="1"/>
  <c r="AZ1862" i="1"/>
  <c r="AZ1863" i="1"/>
  <c r="AZ1864" i="1"/>
  <c r="AZ1865" i="1"/>
  <c r="AZ1866" i="1"/>
  <c r="AZ1867" i="1"/>
  <c r="AZ1868" i="1"/>
  <c r="AZ1869" i="1"/>
  <c r="AZ1870" i="1"/>
  <c r="AZ1871" i="1"/>
  <c r="AZ1872" i="1"/>
  <c r="AZ1873" i="1"/>
  <c r="AZ1874" i="1"/>
  <c r="AZ1875" i="1"/>
  <c r="AZ1876" i="1"/>
  <c r="AZ1877" i="1"/>
  <c r="AZ1878" i="1"/>
  <c r="AZ1879" i="1"/>
  <c r="AZ1880" i="1"/>
  <c r="AZ1881" i="1"/>
  <c r="AZ1882" i="1"/>
  <c r="AZ1883" i="1"/>
  <c r="AZ57" i="1"/>
  <c r="AZ1884" i="1"/>
  <c r="AZ1885" i="1"/>
  <c r="AZ1886" i="1"/>
  <c r="AZ1887" i="1"/>
  <c r="AZ1888" i="1"/>
  <c r="AZ1889" i="1"/>
  <c r="AZ1890" i="1"/>
  <c r="AZ1891" i="1"/>
  <c r="AZ1892" i="1"/>
  <c r="AZ1893" i="1"/>
  <c r="AZ1894" i="1"/>
  <c r="AZ1895" i="1"/>
  <c r="AZ1896" i="1"/>
  <c r="AZ1897" i="1"/>
  <c r="AZ1898" i="1"/>
  <c r="AZ1899" i="1"/>
  <c r="AZ1900" i="1"/>
  <c r="AZ1901" i="1"/>
  <c r="AZ1902" i="1"/>
  <c r="AZ1903" i="1"/>
  <c r="AZ1904" i="1"/>
  <c r="AZ1905" i="1"/>
  <c r="AZ1906" i="1"/>
  <c r="AZ1907" i="1"/>
  <c r="AZ1908" i="1"/>
  <c r="AZ1909" i="1"/>
  <c r="AZ1910" i="1"/>
  <c r="AZ1911" i="1"/>
  <c r="AZ1912" i="1"/>
  <c r="AZ1913" i="1"/>
  <c r="AZ1914" i="1"/>
  <c r="AZ1915" i="1"/>
  <c r="AZ1916" i="1"/>
  <c r="AZ1917" i="1"/>
  <c r="AZ1918" i="1"/>
  <c r="AZ296" i="1"/>
  <c r="AZ1919" i="1"/>
  <c r="AZ1920" i="1"/>
  <c r="AZ1921" i="1"/>
  <c r="AZ1922" i="1"/>
  <c r="AZ1923" i="1"/>
  <c r="AZ1924" i="1"/>
  <c r="AZ1925" i="1"/>
  <c r="AZ364" i="1"/>
  <c r="AZ1926" i="1"/>
  <c r="AZ204" i="1"/>
  <c r="AZ1927" i="1"/>
  <c r="AZ1928" i="1"/>
  <c r="AZ1929" i="1"/>
  <c r="AZ1930" i="1"/>
  <c r="AZ1931" i="1"/>
  <c r="AZ1932" i="1"/>
  <c r="AZ1933" i="1"/>
  <c r="AZ1934" i="1"/>
  <c r="AZ1935" i="1"/>
  <c r="AZ1936" i="1"/>
  <c r="AZ1937" i="1"/>
  <c r="AZ1938" i="1"/>
  <c r="AZ1939" i="1"/>
  <c r="AZ1940" i="1"/>
  <c r="AZ1941" i="1"/>
  <c r="AZ1942" i="1"/>
  <c r="AZ1943" i="1"/>
  <c r="AZ1944" i="1"/>
  <c r="AZ1945" i="1"/>
  <c r="AZ1946" i="1"/>
  <c r="AZ1947" i="1"/>
  <c r="AZ1948" i="1"/>
  <c r="AZ1949" i="1"/>
  <c r="AZ1950" i="1"/>
  <c r="AZ1951" i="1"/>
  <c r="AZ1952" i="1"/>
  <c r="AZ1953" i="1"/>
  <c r="AZ1954" i="1"/>
  <c r="AZ1955" i="1"/>
  <c r="AZ1956" i="1"/>
  <c r="AZ1957" i="1"/>
  <c r="AZ1958" i="1"/>
  <c r="AZ1959" i="1"/>
  <c r="AZ1960" i="1"/>
  <c r="AZ1961" i="1"/>
  <c r="AZ1962" i="1"/>
  <c r="AZ1963" i="1"/>
  <c r="AZ1964" i="1"/>
  <c r="AZ1965" i="1"/>
  <c r="AZ1966" i="1"/>
  <c r="AZ1967" i="1"/>
  <c r="AZ1968" i="1"/>
  <c r="AZ1969" i="1"/>
  <c r="AZ1970" i="1"/>
  <c r="AZ1971" i="1"/>
  <c r="AZ1972" i="1"/>
  <c r="AZ1973" i="1"/>
  <c r="AZ1974" i="1"/>
  <c r="AZ1975" i="1"/>
  <c r="AZ1976" i="1"/>
  <c r="AZ1977" i="1"/>
  <c r="AZ1978" i="1"/>
  <c r="AZ1979" i="1"/>
  <c r="AZ1980" i="1"/>
  <c r="AZ1981" i="1"/>
  <c r="AZ1982" i="1"/>
  <c r="AZ1983" i="1"/>
  <c r="AZ1984" i="1"/>
  <c r="AZ1985" i="1"/>
  <c r="AZ1986" i="1"/>
  <c r="AZ1987" i="1"/>
  <c r="AZ1988" i="1"/>
  <c r="AZ1989" i="1"/>
  <c r="AZ1990" i="1"/>
  <c r="AZ1991" i="1"/>
  <c r="AZ1992" i="1"/>
  <c r="AZ1993" i="1"/>
  <c r="AZ1994" i="1"/>
  <c r="AZ1995" i="1"/>
  <c r="AZ1996" i="1"/>
  <c r="AZ1997" i="1"/>
  <c r="AZ1998" i="1"/>
  <c r="AZ1999" i="1"/>
  <c r="AZ2000" i="1"/>
  <c r="AZ2001" i="1"/>
  <c r="AZ2002" i="1"/>
  <c r="AZ2003" i="1"/>
  <c r="AZ2004" i="1"/>
  <c r="AZ2005" i="1"/>
  <c r="AZ2006" i="1"/>
  <c r="AZ2007" i="1"/>
  <c r="AZ2008" i="1"/>
  <c r="AZ2009" i="1"/>
  <c r="AZ2010" i="1"/>
  <c r="AZ2011" i="1"/>
  <c r="AZ2012" i="1"/>
  <c r="AZ2013" i="1"/>
  <c r="AZ2014" i="1"/>
  <c r="AZ2015" i="1"/>
  <c r="AZ2016" i="1"/>
  <c r="AZ2017" i="1"/>
  <c r="AZ2018" i="1"/>
  <c r="AZ2019" i="1"/>
  <c r="AZ2020" i="1"/>
  <c r="AZ2021" i="1"/>
  <c r="AZ2022" i="1"/>
  <c r="AZ2023" i="1"/>
  <c r="AZ2024" i="1"/>
  <c r="AZ2025" i="1"/>
  <c r="AZ2026" i="1"/>
  <c r="AZ2027" i="1"/>
  <c r="AZ2028" i="1"/>
  <c r="AZ2029" i="1"/>
  <c r="AZ2030" i="1"/>
  <c r="AZ2031" i="1"/>
  <c r="AZ2032" i="1"/>
  <c r="AZ2033" i="1"/>
  <c r="AZ2034" i="1"/>
  <c r="AZ2035" i="1"/>
  <c r="AZ2036" i="1"/>
  <c r="AZ2037" i="1"/>
  <c r="AZ2038" i="1"/>
  <c r="AZ2039" i="1"/>
  <c r="AZ2040" i="1"/>
  <c r="AZ2041" i="1"/>
  <c r="AZ2042" i="1"/>
  <c r="AZ2043" i="1"/>
  <c r="AZ2044" i="1"/>
  <c r="AZ2045" i="1"/>
  <c r="AZ2046" i="1"/>
  <c r="AZ2047" i="1"/>
  <c r="AZ2048" i="1"/>
  <c r="AZ2049" i="1"/>
  <c r="AZ2050" i="1"/>
  <c r="AZ2051" i="1"/>
  <c r="AZ2052" i="1"/>
  <c r="AZ2053" i="1"/>
  <c r="AZ2054" i="1"/>
  <c r="AZ2055" i="1"/>
  <c r="AZ2056" i="1"/>
  <c r="AZ2057" i="1"/>
  <c r="AZ2058" i="1"/>
  <c r="AZ2059" i="1"/>
  <c r="AZ2060" i="1"/>
  <c r="AZ2061" i="1"/>
  <c r="AZ2062" i="1"/>
  <c r="AZ2063" i="1"/>
  <c r="AZ2064" i="1"/>
  <c r="AZ2065" i="1"/>
  <c r="AZ2066" i="1"/>
  <c r="AZ2067" i="1"/>
  <c r="AZ2068" i="1"/>
  <c r="AZ2069" i="1"/>
  <c r="AZ323" i="1"/>
  <c r="AZ2070" i="1"/>
  <c r="AZ2071" i="1"/>
  <c r="AZ2072" i="1"/>
  <c r="AZ2073" i="1"/>
  <c r="AZ2074" i="1"/>
  <c r="AZ2075" i="1"/>
  <c r="AZ2076" i="1"/>
  <c r="AZ2077" i="1"/>
  <c r="AZ2078" i="1"/>
  <c r="AZ2079" i="1"/>
  <c r="AZ2080" i="1"/>
  <c r="AZ2081" i="1"/>
  <c r="AZ2082" i="1"/>
  <c r="AZ2083" i="1"/>
  <c r="AZ2084" i="1"/>
  <c r="AZ2085" i="1"/>
  <c r="AZ2086" i="1"/>
  <c r="AZ277" i="1"/>
  <c r="AZ2087" i="1"/>
  <c r="AZ2088" i="1"/>
  <c r="AZ2089" i="1"/>
  <c r="AZ2090" i="1"/>
  <c r="AZ2091" i="1"/>
  <c r="AZ2092" i="1"/>
  <c r="AZ2093" i="1"/>
  <c r="AZ2094" i="1"/>
  <c r="AZ2095" i="1"/>
  <c r="AZ2096" i="1"/>
  <c r="AZ2097" i="1"/>
  <c r="AZ2098" i="1"/>
  <c r="AZ2099" i="1"/>
  <c r="AZ2100" i="1"/>
  <c r="AZ2101" i="1"/>
  <c r="AZ2102" i="1"/>
  <c r="AZ2103" i="1"/>
  <c r="AZ2104" i="1"/>
  <c r="AZ2105" i="1"/>
  <c r="AZ2106" i="1"/>
  <c r="AZ2107" i="1"/>
  <c r="AZ2108" i="1"/>
  <c r="AZ2109" i="1"/>
  <c r="AZ2110" i="1"/>
  <c r="AZ2111" i="1"/>
  <c r="AZ2112" i="1"/>
  <c r="AZ334" i="1"/>
  <c r="AZ2113" i="1"/>
  <c r="AZ2114" i="1"/>
  <c r="AZ2115" i="1"/>
  <c r="AZ2116" i="1"/>
  <c r="AZ2117" i="1"/>
  <c r="AZ2118" i="1"/>
  <c r="AZ2119" i="1"/>
  <c r="AZ2120" i="1"/>
  <c r="AZ2121" i="1"/>
  <c r="AZ2122" i="1"/>
  <c r="AZ2123" i="1"/>
  <c r="AZ2124" i="1"/>
  <c r="AZ2125" i="1"/>
  <c r="AZ2126" i="1"/>
  <c r="AZ2127" i="1"/>
  <c r="AZ2128" i="1"/>
  <c r="AZ2129" i="1"/>
  <c r="AZ2130" i="1"/>
  <c r="AZ2131" i="1"/>
  <c r="AZ2132" i="1"/>
  <c r="AZ2133" i="1"/>
  <c r="AZ311" i="1"/>
  <c r="AZ310" i="1"/>
  <c r="AZ2134" i="1"/>
  <c r="AZ2135" i="1"/>
  <c r="AZ2136" i="1"/>
  <c r="AZ2137" i="1"/>
  <c r="AZ2138" i="1"/>
  <c r="AZ2139" i="1"/>
  <c r="AZ2140" i="1"/>
  <c r="AZ2141" i="1"/>
  <c r="AZ2142" i="1"/>
  <c r="AZ2143" i="1"/>
  <c r="AZ2144" i="1"/>
  <c r="AZ2145" i="1"/>
  <c r="AZ2146" i="1"/>
  <c r="AZ2147" i="1"/>
  <c r="AZ2148" i="1"/>
  <c r="AZ2149" i="1"/>
  <c r="AZ2150" i="1"/>
  <c r="AZ2151" i="1"/>
  <c r="AZ2152" i="1"/>
  <c r="AZ2153" i="1"/>
  <c r="AZ2154" i="1"/>
  <c r="AZ2155" i="1"/>
  <c r="AZ2156" i="1"/>
  <c r="AZ2157" i="1"/>
  <c r="AZ2158" i="1"/>
  <c r="AZ2159" i="1"/>
  <c r="AZ2160" i="1"/>
  <c r="AZ2161" i="1"/>
  <c r="AZ2162" i="1"/>
  <c r="AZ2163" i="1"/>
  <c r="AZ2164" i="1"/>
  <c r="AZ2165" i="1"/>
  <c r="AZ2166" i="1"/>
  <c r="AZ2167" i="1"/>
  <c r="AZ2168" i="1"/>
  <c r="AZ2169" i="1"/>
  <c r="AZ2170" i="1"/>
  <c r="AZ2171" i="1"/>
  <c r="AZ2172" i="1"/>
  <c r="AZ2173" i="1"/>
  <c r="AZ2174" i="1"/>
  <c r="AZ2175" i="1"/>
  <c r="AZ2176" i="1"/>
  <c r="AZ2177" i="1"/>
  <c r="AZ2178" i="1"/>
  <c r="AZ2179" i="1"/>
  <c r="AZ2180" i="1"/>
  <c r="AZ2181" i="1"/>
  <c r="AZ2182" i="1"/>
  <c r="AZ2183" i="1"/>
  <c r="AZ2184" i="1"/>
  <c r="AZ2185" i="1"/>
  <c r="AZ2186" i="1"/>
  <c r="AZ2187" i="1"/>
  <c r="AZ2188" i="1"/>
  <c r="AZ2189" i="1"/>
  <c r="AZ2190" i="1"/>
  <c r="AZ2191" i="1"/>
  <c r="AZ2192" i="1"/>
  <c r="AZ2193" i="1"/>
  <c r="AZ2194" i="1"/>
  <c r="AZ2195" i="1"/>
  <c r="AZ2196" i="1"/>
  <c r="AZ2197" i="1"/>
  <c r="AZ2198" i="1"/>
  <c r="AZ2199" i="1"/>
  <c r="AZ2200" i="1"/>
  <c r="AZ2201" i="1"/>
  <c r="AZ2202" i="1"/>
  <c r="AZ2203" i="1"/>
  <c r="AZ2204" i="1"/>
  <c r="AZ377" i="1"/>
  <c r="AZ443" i="1"/>
  <c r="AZ2205" i="1"/>
  <c r="AZ2206" i="1"/>
  <c r="AZ2207" i="1"/>
  <c r="AZ2208" i="1"/>
  <c r="AZ2209" i="1"/>
  <c r="AZ2210" i="1"/>
  <c r="AZ2211" i="1"/>
  <c r="AZ2212" i="1"/>
  <c r="AZ2213" i="1"/>
  <c r="AZ2214" i="1"/>
  <c r="AZ426" i="1"/>
  <c r="AZ373" i="1"/>
  <c r="AZ2215" i="1"/>
  <c r="AZ2216" i="1"/>
  <c r="AZ2217" i="1"/>
  <c r="AZ2218" i="1"/>
  <c r="AZ2219" i="1"/>
  <c r="AZ2220" i="1"/>
  <c r="AZ2221" i="1"/>
  <c r="AZ2222" i="1"/>
  <c r="AZ2223" i="1"/>
  <c r="AZ2224" i="1"/>
  <c r="AZ2225" i="1"/>
  <c r="AZ2226" i="1"/>
  <c r="AZ2227" i="1"/>
  <c r="AZ2228" i="1"/>
  <c r="AZ2229" i="1"/>
  <c r="AZ2230" i="1"/>
  <c r="AZ2231" i="1"/>
  <c r="AZ356" i="1"/>
  <c r="AZ2232" i="1"/>
  <c r="AZ2233" i="1"/>
  <c r="AZ2234" i="1"/>
  <c r="AZ2235" i="1"/>
  <c r="AZ2236" i="1"/>
  <c r="AZ2237" i="1"/>
  <c r="AZ2238" i="1"/>
  <c r="AZ2239" i="1"/>
  <c r="AZ2240" i="1"/>
  <c r="AZ2241" i="1"/>
  <c r="AZ2242" i="1"/>
  <c r="AZ2243" i="1"/>
  <c r="AZ2244" i="1"/>
  <c r="AZ2245" i="1"/>
  <c r="AZ2246" i="1"/>
  <c r="AZ2247" i="1"/>
  <c r="AZ2248" i="1"/>
  <c r="AZ2249" i="1"/>
  <c r="AZ2250" i="1"/>
  <c r="AZ2251" i="1"/>
  <c r="AZ2252" i="1"/>
  <c r="AZ2253" i="1"/>
  <c r="AZ2254" i="1"/>
  <c r="AZ2255" i="1"/>
  <c r="AZ2256" i="1"/>
  <c r="AZ2257" i="1"/>
  <c r="AZ2258" i="1"/>
  <c r="AZ2259" i="1"/>
  <c r="AZ2260" i="1"/>
  <c r="AZ2261" i="1"/>
  <c r="AZ2262" i="1"/>
  <c r="AZ2263" i="1"/>
  <c r="AZ2264" i="1"/>
  <c r="AZ2265" i="1"/>
  <c r="AZ2266" i="1"/>
  <c r="AZ2267" i="1"/>
  <c r="AZ2268" i="1"/>
  <c r="AZ2269" i="1"/>
  <c r="AZ2270" i="1"/>
  <c r="AZ2271" i="1"/>
  <c r="AZ2272" i="1"/>
  <c r="AZ2273" i="1"/>
  <c r="AZ2274" i="1"/>
  <c r="AZ2275" i="1"/>
  <c r="AZ2276" i="1"/>
  <c r="AZ2277" i="1"/>
  <c r="AZ2278" i="1"/>
  <c r="AZ2279" i="1"/>
  <c r="AZ2280" i="1"/>
  <c r="AZ2281" i="1"/>
  <c r="AZ2282" i="1"/>
  <c r="AZ2283" i="1"/>
  <c r="AZ2284" i="1"/>
  <c r="AZ2285" i="1"/>
  <c r="AZ2286" i="1"/>
  <c r="AZ2287" i="1"/>
  <c r="AZ2288" i="1"/>
  <c r="AZ2289" i="1"/>
  <c r="AZ2290" i="1"/>
  <c r="AZ2291" i="1"/>
  <c r="AZ2292" i="1"/>
  <c r="AZ2293" i="1"/>
  <c r="AZ2294" i="1"/>
  <c r="AZ2295" i="1"/>
  <c r="AZ2296" i="1"/>
  <c r="AZ2297" i="1"/>
  <c r="AZ2298" i="1"/>
  <c r="AZ2299" i="1"/>
  <c r="AZ2300" i="1"/>
  <c r="AZ2301" i="1"/>
  <c r="AZ2302" i="1"/>
  <c r="AZ2303" i="1"/>
  <c r="AZ2304" i="1"/>
  <c r="AZ2305" i="1"/>
  <c r="AZ2306" i="1"/>
  <c r="AZ2307" i="1"/>
  <c r="AZ2308" i="1"/>
  <c r="AZ2309" i="1"/>
  <c r="AZ2310" i="1"/>
  <c r="AZ2311" i="1"/>
  <c r="AZ2312" i="1"/>
  <c r="AZ2313" i="1"/>
  <c r="AZ233" i="1"/>
  <c r="AZ2314" i="1"/>
  <c r="AZ2315" i="1"/>
  <c r="AZ2316" i="1"/>
  <c r="AZ2317" i="1"/>
  <c r="AZ2318" i="1"/>
  <c r="AZ2319" i="1"/>
  <c r="AZ2320" i="1"/>
  <c r="AZ2321" i="1"/>
  <c r="AZ2322" i="1"/>
  <c r="AZ2323" i="1"/>
  <c r="AZ2324" i="1"/>
  <c r="AZ2325" i="1"/>
  <c r="AZ2326" i="1"/>
  <c r="AZ2327" i="1"/>
  <c r="AZ2328" i="1"/>
  <c r="AZ2329" i="1"/>
  <c r="AZ2330" i="1"/>
  <c r="AZ2331" i="1"/>
  <c r="AZ2332" i="1"/>
  <c r="AZ2333" i="1"/>
  <c r="AZ2334" i="1"/>
  <c r="AZ2335" i="1"/>
  <c r="AZ2336" i="1"/>
  <c r="AZ2337" i="1"/>
  <c r="AZ2338" i="1"/>
  <c r="AZ2339" i="1"/>
  <c r="AZ2340" i="1"/>
  <c r="AZ232" i="1"/>
  <c r="AZ2341" i="1"/>
  <c r="AZ2342" i="1"/>
  <c r="AZ2343" i="1"/>
  <c r="AZ2344" i="1"/>
  <c r="AZ2345" i="1"/>
  <c r="AZ2346" i="1"/>
  <c r="AZ2347" i="1"/>
  <c r="AZ2348" i="1"/>
  <c r="AZ2349" i="1"/>
  <c r="AZ2350" i="1"/>
  <c r="AZ2351" i="1"/>
  <c r="AZ2352" i="1"/>
  <c r="AZ2353" i="1"/>
  <c r="AZ2354" i="1"/>
  <c r="AZ2355" i="1"/>
  <c r="AZ2356" i="1"/>
  <c r="AZ2357" i="1"/>
  <c r="AZ2358" i="1"/>
  <c r="AZ2359" i="1"/>
  <c r="AZ2360" i="1"/>
  <c r="AZ2361" i="1"/>
  <c r="AZ2362" i="1"/>
  <c r="AZ2363" i="1"/>
  <c r="AZ2364" i="1"/>
  <c r="AZ2365" i="1"/>
  <c r="AZ2366" i="1"/>
  <c r="AZ2367" i="1"/>
  <c r="AZ2368" i="1"/>
  <c r="AZ2369" i="1"/>
  <c r="AZ2370" i="1"/>
  <c r="AZ2371" i="1"/>
  <c r="AZ2372" i="1"/>
  <c r="AZ2373" i="1"/>
  <c r="AZ2374" i="1"/>
  <c r="AZ2375" i="1"/>
  <c r="AZ2376" i="1"/>
  <c r="AZ2377" i="1"/>
  <c r="AZ2378" i="1"/>
  <c r="AZ2379" i="1"/>
  <c r="AZ2380" i="1"/>
  <c r="AZ2381" i="1"/>
  <c r="AZ2382" i="1"/>
  <c r="AZ2383" i="1"/>
  <c r="AZ2384" i="1"/>
  <c r="AZ2385" i="1"/>
  <c r="AZ2386" i="1"/>
  <c r="AZ2387" i="1"/>
  <c r="AZ2388" i="1"/>
  <c r="AZ2389" i="1"/>
  <c r="AZ2390" i="1"/>
  <c r="AZ2391" i="1"/>
  <c r="AZ2392" i="1"/>
  <c r="AZ472" i="1"/>
  <c r="AZ2393" i="1"/>
  <c r="AZ2394" i="1"/>
  <c r="AZ2395" i="1"/>
  <c r="AZ2396" i="1"/>
  <c r="AZ2397" i="1"/>
  <c r="AZ2398" i="1"/>
  <c r="AZ2399" i="1"/>
  <c r="AZ2400" i="1"/>
  <c r="AZ2401" i="1"/>
  <c r="AZ2402" i="1"/>
  <c r="AZ2403" i="1"/>
  <c r="AZ2404" i="1"/>
  <c r="AZ2405" i="1"/>
  <c r="AZ2406" i="1"/>
  <c r="AZ2407" i="1"/>
  <c r="AZ2408" i="1"/>
  <c r="AZ2409" i="1"/>
  <c r="AZ2410" i="1"/>
  <c r="AZ2411" i="1"/>
  <c r="AZ2412" i="1"/>
  <c r="AZ2413" i="1"/>
  <c r="AZ2414" i="1"/>
  <c r="AZ2415" i="1"/>
  <c r="AZ2416" i="1"/>
  <c r="AZ2417" i="1"/>
  <c r="AZ2418" i="1"/>
  <c r="AZ2419" i="1"/>
  <c r="AZ2420" i="1"/>
  <c r="AZ2421" i="1"/>
  <c r="AZ2422" i="1"/>
  <c r="AZ2423" i="1"/>
  <c r="AZ2424" i="1"/>
  <c r="AZ2425" i="1"/>
  <c r="AZ2426" i="1"/>
  <c r="AZ2427" i="1"/>
  <c r="AZ2428" i="1"/>
  <c r="AZ2429" i="1"/>
  <c r="AZ2430" i="1"/>
  <c r="AZ2431" i="1"/>
  <c r="AZ2432" i="1"/>
  <c r="AZ2433" i="1"/>
  <c r="AZ2434" i="1"/>
  <c r="AZ2435" i="1"/>
  <c r="AZ2436" i="1"/>
  <c r="AZ2437" i="1"/>
  <c r="AZ2438" i="1"/>
  <c r="AZ2439" i="1"/>
  <c r="AZ2440" i="1"/>
  <c r="AZ2441" i="1"/>
  <c r="AZ2442" i="1"/>
  <c r="AZ2443" i="1"/>
  <c r="AZ2444" i="1"/>
  <c r="AZ2445" i="1"/>
  <c r="AZ2446" i="1"/>
  <c r="AZ2447" i="1"/>
  <c r="AZ2448" i="1"/>
  <c r="AZ2449" i="1"/>
  <c r="AZ2450" i="1"/>
  <c r="AZ2451" i="1"/>
  <c r="AZ2452" i="1"/>
  <c r="AZ2453" i="1"/>
  <c r="AZ2454" i="1"/>
  <c r="AZ2455" i="1"/>
  <c r="AZ2456" i="1"/>
  <c r="AZ2457" i="1"/>
  <c r="AZ2458" i="1"/>
  <c r="AZ362" i="1"/>
  <c r="AZ521" i="1"/>
  <c r="AO1556" i="1" l="1"/>
  <c r="AO182" i="1"/>
  <c r="AO42" i="1"/>
  <c r="AO1329" i="1"/>
  <c r="AO1327" i="1"/>
  <c r="AO1180" i="1"/>
  <c r="AO1173" i="1"/>
  <c r="AO979" i="1"/>
  <c r="AO2272" i="1"/>
  <c r="AO1824" i="1"/>
  <c r="AO962" i="1"/>
  <c r="AO2070" i="1"/>
  <c r="AO2389" i="1"/>
  <c r="AO1990" i="1"/>
  <c r="AO1911" i="1"/>
  <c r="AO1910" i="1"/>
  <c r="AO1830" i="1"/>
  <c r="AO2270" i="1"/>
  <c r="AO1767" i="1"/>
  <c r="AO829" i="1"/>
  <c r="AO2237" i="1"/>
  <c r="AO1762" i="1"/>
  <c r="AO822" i="1"/>
  <c r="AO2074" i="1"/>
  <c r="AO2390" i="1"/>
  <c r="AO2372" i="1"/>
  <c r="AO2371" i="1"/>
  <c r="AO2344" i="1"/>
  <c r="AO232" i="1"/>
  <c r="AO2201" i="1"/>
  <c r="AO1668" i="1"/>
  <c r="AO683" i="1"/>
  <c r="AO2200" i="1"/>
  <c r="AO1664" i="1"/>
  <c r="AO679" i="1"/>
  <c r="AO260" i="1"/>
  <c r="AO2132" i="1"/>
  <c r="AO2398" i="1"/>
  <c r="AO2348" i="1"/>
  <c r="AO2275" i="1"/>
  <c r="AO2208" i="1"/>
  <c r="AO2155" i="1"/>
  <c r="AO2078" i="1"/>
  <c r="AO1995" i="1"/>
  <c r="AO1920" i="1"/>
  <c r="AO1859" i="1"/>
  <c r="AO1771" i="1"/>
  <c r="AO1670" i="1"/>
  <c r="AO1572" i="1"/>
  <c r="AO1484" i="1"/>
  <c r="AO1346" i="1"/>
  <c r="AO1187" i="1"/>
  <c r="AO187" i="1"/>
  <c r="AO463" i="1"/>
  <c r="AO919" i="1"/>
  <c r="AO1004" i="1"/>
  <c r="AO1119" i="1"/>
  <c r="AO1221" i="1"/>
  <c r="AO1300" i="1"/>
  <c r="AO1380" i="1"/>
  <c r="AO1455" i="1"/>
  <c r="AO1517" i="1"/>
  <c r="AO1578" i="1"/>
  <c r="AO1636" i="1"/>
  <c r="AO1691" i="1"/>
  <c r="AO1743" i="1"/>
  <c r="AO1792" i="1"/>
  <c r="AO33" i="1"/>
  <c r="AO57" i="1"/>
  <c r="AO364" i="1"/>
  <c r="AO1967" i="1"/>
  <c r="AO2010" i="1"/>
  <c r="AO2053" i="1"/>
  <c r="AO2097" i="1"/>
  <c r="AO2137" i="1"/>
  <c r="AO2177" i="1"/>
  <c r="AO2213" i="1"/>
  <c r="AO2250" i="1"/>
  <c r="AO2289" i="1"/>
  <c r="AO2327" i="1"/>
  <c r="AO2366" i="1"/>
  <c r="AO2403" i="1"/>
  <c r="AO2443" i="1"/>
  <c r="AO348" i="1"/>
  <c r="AO777" i="1"/>
  <c r="AO866" i="1"/>
  <c r="AO308" i="1"/>
  <c r="AO1045" i="1"/>
  <c r="AO1142" i="1"/>
  <c r="AO1242" i="1"/>
  <c r="AO1323" i="1"/>
  <c r="AO1397" i="1"/>
  <c r="AO1463" i="1"/>
  <c r="AO1530" i="1"/>
  <c r="AO1590" i="1"/>
  <c r="AO1646" i="1"/>
  <c r="AO1697" i="1"/>
  <c r="AO1752" i="1"/>
  <c r="AO358" i="1"/>
  <c r="AO1844" i="1"/>
  <c r="AO1892" i="1"/>
  <c r="AO1932" i="1"/>
  <c r="AO1976" i="1"/>
  <c r="AO2019" i="1"/>
  <c r="AO2062" i="1"/>
  <c r="AO2104" i="1"/>
  <c r="AO2144" i="1"/>
  <c r="AO2183" i="1"/>
  <c r="AO2219" i="1"/>
  <c r="AO2257" i="1"/>
  <c r="AO2295" i="1"/>
  <c r="AO2334" i="1"/>
  <c r="AO2411" i="1"/>
  <c r="AO2450" i="1"/>
  <c r="AO2391" i="1"/>
  <c r="AO2346" i="1"/>
  <c r="AO2274" i="1"/>
  <c r="AO2202" i="1"/>
  <c r="AO2151" i="1"/>
  <c r="AO2075" i="1"/>
  <c r="AO1994" i="1"/>
  <c r="AO1913" i="1"/>
  <c r="AO1855" i="1"/>
  <c r="AO1768" i="1"/>
  <c r="AO237" i="1"/>
  <c r="AO1558" i="1"/>
  <c r="AO1475" i="1"/>
  <c r="AO1332" i="1"/>
  <c r="AO1184" i="1"/>
  <c r="AO989" i="1"/>
  <c r="AO10" i="1"/>
  <c r="AO18" i="1"/>
  <c r="AO2388" i="1"/>
  <c r="AO2199" i="1"/>
  <c r="AO2124" i="1"/>
  <c r="AO2048" i="1"/>
  <c r="AO1988" i="1"/>
  <c r="AO1909" i="1"/>
  <c r="AO380" i="1"/>
  <c r="AO1906" i="1"/>
  <c r="AO2437" i="1"/>
  <c r="AO2384" i="1"/>
  <c r="AO233" i="1"/>
  <c r="AO2244" i="1"/>
  <c r="AO2195" i="1"/>
  <c r="AO2119" i="1"/>
  <c r="AO2038" i="1"/>
  <c r="AO1962" i="1"/>
  <c r="AO1902" i="1"/>
  <c r="AO1819" i="1"/>
  <c r="AO1724" i="1"/>
  <c r="AO1630" i="1"/>
  <c r="AO1546" i="1"/>
  <c r="AO1426" i="1"/>
  <c r="AO1279" i="1"/>
  <c r="AO1101" i="1"/>
  <c r="AO956" i="1"/>
  <c r="AO801" i="1"/>
  <c r="AO602" i="1"/>
  <c r="AO2037" i="1"/>
  <c r="AO1953" i="1"/>
  <c r="AO1814" i="1"/>
  <c r="AO1539" i="1"/>
  <c r="AO15" i="1"/>
  <c r="AO598" i="1"/>
  <c r="AO2429" i="1"/>
  <c r="AO2171" i="1"/>
  <c r="AO2036" i="1"/>
  <c r="AO1813" i="1"/>
  <c r="AO794" i="1"/>
  <c r="AO2164" i="1"/>
  <c r="AO521" i="1"/>
  <c r="AO2321" i="1"/>
  <c r="AO2267" i="1"/>
  <c r="AO1734" i="1"/>
  <c r="AO1662" i="1"/>
  <c r="AO1553" i="1"/>
  <c r="AO1430" i="1"/>
  <c r="AO1291" i="1"/>
  <c r="AO1155" i="1"/>
  <c r="AO961" i="1"/>
  <c r="AO152" i="1"/>
  <c r="AO533" i="1"/>
  <c r="AO2457" i="1"/>
  <c r="AO2385" i="1"/>
  <c r="AO2315" i="1"/>
  <c r="AO2196" i="1"/>
  <c r="AO2120" i="1"/>
  <c r="AO2039" i="1"/>
  <c r="AO1982" i="1"/>
  <c r="AO1820" i="1"/>
  <c r="AO1725" i="1"/>
  <c r="AO1659" i="1"/>
  <c r="AO1551" i="1"/>
  <c r="AO1429" i="1"/>
  <c r="AO1287" i="1"/>
  <c r="AO1147" i="1"/>
  <c r="AO177" i="1"/>
  <c r="AO157" i="1"/>
  <c r="AO462" i="1"/>
  <c r="AO2430" i="1"/>
  <c r="AO2191" i="1"/>
  <c r="AO953" i="1"/>
  <c r="AO2236" i="1"/>
  <c r="AO2115" i="1"/>
  <c r="AO1952" i="1"/>
  <c r="AO1879" i="1"/>
  <c r="AO1718" i="1"/>
  <c r="AO1617" i="1"/>
  <c r="AO1509" i="1"/>
  <c r="AO1413" i="1"/>
  <c r="AO1262" i="1"/>
  <c r="AO1100" i="1"/>
  <c r="AO139" i="1"/>
  <c r="AO2427" i="1"/>
  <c r="AO2308" i="1"/>
  <c r="AO2234" i="1"/>
  <c r="AO2112" i="1"/>
  <c r="AO2033" i="1"/>
  <c r="AO1950" i="1"/>
  <c r="AO1870" i="1"/>
  <c r="AO1716" i="1"/>
  <c r="AO1495" i="1"/>
  <c r="AO1261" i="1"/>
  <c r="AO1089" i="1"/>
  <c r="AO895" i="1"/>
  <c r="AO218" i="1"/>
  <c r="AO2426" i="1"/>
  <c r="AO2360" i="1"/>
  <c r="AO2307" i="1"/>
  <c r="AO2233" i="1"/>
  <c r="AO2163" i="1"/>
  <c r="AO2090" i="1"/>
  <c r="AO2032" i="1"/>
  <c r="AO1949" i="1"/>
  <c r="AO1869" i="1"/>
  <c r="AO1784" i="1"/>
  <c r="AO1712" i="1"/>
  <c r="AO1615" i="1"/>
  <c r="AO1494" i="1"/>
  <c r="AO138" i="1"/>
  <c r="AO26" i="1"/>
  <c r="AO1079" i="1"/>
  <c r="AO892" i="1"/>
  <c r="AO747" i="1"/>
  <c r="AO579" i="1"/>
  <c r="AO2380" i="1"/>
  <c r="AO2313" i="1"/>
  <c r="AO2117" i="1"/>
  <c r="AO1899" i="1"/>
  <c r="AO1719" i="1"/>
  <c r="AO1423" i="1"/>
  <c r="AO1265" i="1"/>
  <c r="AO800" i="1"/>
  <c r="AO901" i="1"/>
  <c r="AO1809" i="1"/>
  <c r="AO1616" i="1"/>
  <c r="AO1401" i="1"/>
  <c r="AO118" i="1"/>
  <c r="AO2423" i="1"/>
  <c r="AO2353" i="1"/>
  <c r="AO2303" i="1"/>
  <c r="AO2231" i="1"/>
  <c r="AO2160" i="1"/>
  <c r="AO2084" i="1"/>
  <c r="AO2025" i="1"/>
  <c r="AO1946" i="1"/>
  <c r="AO1868" i="1"/>
  <c r="AO1779" i="1"/>
  <c r="AO1707" i="1"/>
  <c r="AO1611" i="1"/>
  <c r="AO1491" i="1"/>
  <c r="AO1363" i="1"/>
  <c r="AO1257" i="1"/>
  <c r="AO1063" i="1"/>
  <c r="AO891" i="1"/>
  <c r="AO743" i="1"/>
  <c r="AO78" i="1"/>
  <c r="AO1823" i="1"/>
  <c r="AO2264" i="1"/>
  <c r="AO173" i="1"/>
  <c r="AO2312" i="1"/>
  <c r="AO2422" i="1"/>
  <c r="AO2352" i="1"/>
  <c r="AO2284" i="1"/>
  <c r="AO2230" i="1"/>
  <c r="AO2159" i="1"/>
  <c r="AO2080" i="1"/>
  <c r="AO2005" i="1"/>
  <c r="AO1945" i="1"/>
  <c r="AO1866" i="1"/>
  <c r="AO1776" i="1"/>
  <c r="AO1682" i="1"/>
  <c r="AO1609" i="1"/>
  <c r="AO1490" i="1"/>
  <c r="AO1360" i="1"/>
  <c r="AO520" i="1"/>
  <c r="AO1049" i="1"/>
  <c r="AO479" i="1"/>
  <c r="AO712" i="1"/>
  <c r="AO328" i="1"/>
  <c r="AO2417" i="1"/>
  <c r="AO2349" i="1"/>
  <c r="AO2276" i="1"/>
  <c r="AO2225" i="1"/>
  <c r="AO2157" i="1"/>
  <c r="AO2079" i="1"/>
  <c r="AO1996" i="1"/>
  <c r="AO1939" i="1"/>
  <c r="AO1861" i="1"/>
  <c r="AO1775" i="1"/>
  <c r="AO1674" i="1"/>
  <c r="AO1599" i="1"/>
  <c r="AO1487" i="1"/>
  <c r="AO1351" i="1"/>
  <c r="AO1190" i="1"/>
  <c r="AO1046" i="1"/>
  <c r="AO342" i="1"/>
  <c r="AO711" i="1"/>
  <c r="AO243" i="1"/>
  <c r="AO618" i="1"/>
  <c r="AO648" i="1"/>
  <c r="AO693" i="1"/>
  <c r="AO730" i="1"/>
  <c r="AO763" i="1"/>
  <c r="AO788" i="1"/>
  <c r="AO851" i="1"/>
  <c r="AO497" i="1"/>
  <c r="AO155" i="1"/>
  <c r="AO90" i="1"/>
  <c r="AO193" i="1"/>
  <c r="AO284" i="1"/>
  <c r="AO192" i="1"/>
  <c r="AO254" i="1"/>
  <c r="AO198" i="1"/>
  <c r="AO483" i="1"/>
  <c r="AO318" i="1"/>
  <c r="AO378" i="1"/>
  <c r="AO345" i="1"/>
  <c r="AO885" i="1"/>
  <c r="AO906" i="1"/>
  <c r="AO950" i="1"/>
  <c r="AO252" i="1"/>
  <c r="AO1038" i="1"/>
  <c r="AO393" i="1"/>
  <c r="AO44" i="1"/>
  <c r="AO1171" i="1"/>
  <c r="AO1213" i="1"/>
  <c r="AO1254" i="1"/>
  <c r="AO1286" i="1"/>
  <c r="AO1319" i="1"/>
  <c r="AO1350" i="1"/>
  <c r="AO1384" i="1"/>
  <c r="AO1415" i="1"/>
  <c r="AO536" i="1"/>
  <c r="AO159" i="1"/>
  <c r="AO512" i="1"/>
  <c r="AO633" i="1"/>
  <c r="AO675" i="1"/>
  <c r="AO708" i="1"/>
  <c r="AO746" i="1"/>
  <c r="AO557" i="1"/>
  <c r="AO815" i="1"/>
  <c r="AO2449" i="1"/>
  <c r="AO2409" i="1"/>
  <c r="AO2294" i="1"/>
  <c r="AO2182" i="1"/>
  <c r="AO2102" i="1"/>
  <c r="AO1974" i="1"/>
  <c r="AO1888" i="1"/>
  <c r="AO1751" i="1"/>
  <c r="AO1645" i="1"/>
  <c r="AO1396" i="1"/>
  <c r="AO546" i="1"/>
  <c r="AO2446" i="1"/>
  <c r="AO2408" i="1"/>
  <c r="AO2370" i="1"/>
  <c r="AO2331" i="1"/>
  <c r="AO2293" i="1"/>
  <c r="AO2253" i="1"/>
  <c r="AO2216" i="1"/>
  <c r="AO2181" i="1"/>
  <c r="AO2141" i="1"/>
  <c r="AO2101" i="1"/>
  <c r="AO2060" i="1"/>
  <c r="AO2016" i="1"/>
  <c r="AO1973" i="1"/>
  <c r="AO1927" i="1"/>
  <c r="AO1887" i="1"/>
  <c r="AO1842" i="1"/>
  <c r="AO1797" i="1"/>
  <c r="AO1748" i="1"/>
  <c r="AO1694" i="1"/>
  <c r="AO1643" i="1"/>
  <c r="AO457" i="1"/>
  <c r="AO1525" i="1"/>
  <c r="AO1457" i="1"/>
  <c r="AO1395" i="1"/>
  <c r="AO48" i="1"/>
  <c r="AO1226" i="1"/>
  <c r="AO1133" i="1"/>
  <c r="AO1026" i="1"/>
  <c r="AO923" i="1"/>
  <c r="AO376" i="1"/>
  <c r="AO293" i="1"/>
  <c r="AO123" i="1"/>
  <c r="AO543" i="1"/>
  <c r="AO2333" i="1"/>
  <c r="AO2256" i="1"/>
  <c r="AO2217" i="1"/>
  <c r="AO2143" i="1"/>
  <c r="AO2061" i="1"/>
  <c r="AO2018" i="1"/>
  <c r="AO1931" i="1"/>
  <c r="AO1843" i="1"/>
  <c r="AO1798" i="1"/>
  <c r="AO1695" i="1"/>
  <c r="AO1589" i="1"/>
  <c r="AO1526" i="1"/>
  <c r="AO1461" i="1"/>
  <c r="AO12" i="1"/>
  <c r="AO1230" i="1"/>
  <c r="AO70" i="1"/>
  <c r="AO1039" i="1"/>
  <c r="AO927" i="1"/>
  <c r="AO116" i="1"/>
  <c r="AO274" i="1"/>
  <c r="AO665" i="1"/>
  <c r="AO2445" i="1"/>
  <c r="AO2407" i="1"/>
  <c r="AO2368" i="1"/>
  <c r="AO2330" i="1"/>
  <c r="AO2292" i="1"/>
  <c r="AO2252" i="1"/>
  <c r="AO2215" i="1"/>
  <c r="AO2179" i="1"/>
  <c r="AO2140" i="1"/>
  <c r="AO2100" i="1"/>
  <c r="AO2058" i="1"/>
  <c r="AO2015" i="1"/>
  <c r="AO1969" i="1"/>
  <c r="AO204" i="1"/>
  <c r="AO1886" i="1"/>
  <c r="AO1841" i="1"/>
  <c r="AO1794" i="1"/>
  <c r="AO1746" i="1"/>
  <c r="AO1693" i="1"/>
  <c r="AO1641" i="1"/>
  <c r="AO1586" i="1"/>
  <c r="AO1521" i="1"/>
  <c r="AO1456" i="1"/>
  <c r="AO1386" i="1"/>
  <c r="AO1301" i="1"/>
  <c r="AO1225" i="1"/>
  <c r="AO1132" i="1"/>
  <c r="AO1005" i="1"/>
  <c r="AO920" i="1"/>
  <c r="AO835" i="1"/>
  <c r="AO369" i="1"/>
  <c r="AO398" i="1"/>
  <c r="AO47" i="1"/>
  <c r="AO834" i="1"/>
  <c r="AO753" i="1"/>
  <c r="AO634" i="1"/>
  <c r="AO344" i="1"/>
  <c r="AO2441" i="1"/>
  <c r="AO2402" i="1"/>
  <c r="AO2363" i="1"/>
  <c r="AO2326" i="1"/>
  <c r="AO2288" i="1"/>
  <c r="AO2248" i="1"/>
  <c r="AO2212" i="1"/>
  <c r="AO2174" i="1"/>
  <c r="AO2136" i="1"/>
  <c r="AO2093" i="1"/>
  <c r="AO2052" i="1"/>
  <c r="AO2009" i="1"/>
  <c r="AO1966" i="1"/>
  <c r="AO1924" i="1"/>
  <c r="AO1883" i="1"/>
  <c r="AO1838" i="1"/>
  <c r="AO1790" i="1"/>
  <c r="AO1741" i="1"/>
  <c r="AO420" i="1"/>
  <c r="AO1635" i="1"/>
  <c r="AO1577" i="1"/>
  <c r="AO1515" i="1"/>
  <c r="AO1449" i="1"/>
  <c r="AO1364" i="1"/>
  <c r="AO1293" i="1"/>
  <c r="AO418" i="1"/>
  <c r="AO1104" i="1"/>
  <c r="AO1003" i="1"/>
  <c r="AO908" i="1"/>
  <c r="AO470" i="1"/>
  <c r="AO748" i="1"/>
  <c r="AO164" i="1"/>
  <c r="AO2453" i="1"/>
  <c r="AO2432" i="1"/>
  <c r="AO2413" i="1"/>
  <c r="AO2394" i="1"/>
  <c r="AO2375" i="1"/>
  <c r="AO2356" i="1"/>
  <c r="AO2336" i="1"/>
  <c r="AO2317" i="1"/>
  <c r="AO2299" i="1"/>
  <c r="AO2279" i="1"/>
  <c r="AO2260" i="1"/>
  <c r="AO2239" i="1"/>
  <c r="AO2221" i="1"/>
  <c r="AO443" i="1"/>
  <c r="AO2186" i="1"/>
  <c r="AO2167" i="1"/>
  <c r="AO2146" i="1"/>
  <c r="AO2128" i="1"/>
  <c r="AO2106" i="1"/>
  <c r="AO277" i="1"/>
  <c r="AO2065" i="1"/>
  <c r="AO2044" i="1"/>
  <c r="AO2022" i="1"/>
  <c r="AO2001" i="1"/>
  <c r="AO1978" i="1"/>
  <c r="AO1955" i="1"/>
  <c r="AO1935" i="1"/>
  <c r="AO1915" i="1"/>
  <c r="AO1895" i="1"/>
  <c r="AO1873" i="1"/>
  <c r="AO1850" i="1"/>
  <c r="AO1827" i="1"/>
  <c r="AO1804" i="1"/>
  <c r="AO1781" i="1"/>
  <c r="AO1754" i="1"/>
  <c r="AO1729" i="1"/>
  <c r="AO1701" i="1"/>
  <c r="AO1678" i="1"/>
  <c r="AO1651" i="1"/>
  <c r="AO1624" i="1"/>
  <c r="AO1596" i="1"/>
  <c r="AO1567" i="1"/>
  <c r="AO1533" i="1"/>
  <c r="AO1498" i="1"/>
  <c r="AO1470" i="1"/>
  <c r="AO1436" i="1"/>
  <c r="AO1409" i="1"/>
  <c r="AO1369" i="1"/>
  <c r="AO1336" i="1"/>
  <c r="AO1304" i="1"/>
  <c r="AO1275" i="1"/>
  <c r="AO1236" i="1"/>
  <c r="AO1193" i="1"/>
  <c r="AO1151" i="1"/>
  <c r="AO196" i="1"/>
  <c r="AO1069" i="1"/>
  <c r="AO1013" i="1"/>
  <c r="AO970" i="1"/>
  <c r="AO935" i="1"/>
  <c r="AO494" i="1"/>
  <c r="AO455" i="1"/>
  <c r="AO399" i="1"/>
  <c r="AO808" i="1"/>
  <c r="AO781" i="1"/>
  <c r="AO757" i="1"/>
  <c r="AO717" i="1"/>
  <c r="AO689" i="1"/>
  <c r="AO643" i="1"/>
  <c r="AO183" i="1"/>
  <c r="AO79" i="1"/>
  <c r="AO235" i="1"/>
  <c r="AO2451" i="1"/>
  <c r="AO2431" i="1"/>
  <c r="AO2412" i="1"/>
  <c r="AO2393" i="1"/>
  <c r="AO2374" i="1"/>
  <c r="AO2354" i="1"/>
  <c r="AO2335" i="1"/>
  <c r="AO2316" i="1"/>
  <c r="AO2298" i="1"/>
  <c r="AO2278" i="1"/>
  <c r="AO2258" i="1"/>
  <c r="AO2238" i="1"/>
  <c r="AO2220" i="1"/>
  <c r="AO377" i="1"/>
  <c r="AO2185" i="1"/>
  <c r="AO2165" i="1"/>
  <c r="AO2145" i="1"/>
  <c r="AO2127" i="1"/>
  <c r="AO2105" i="1"/>
  <c r="AO2085" i="1"/>
  <c r="AO2064" i="1"/>
  <c r="AO2043" i="1"/>
  <c r="AO2020" i="1"/>
  <c r="AO1997" i="1"/>
  <c r="AO1977" i="1"/>
  <c r="AO1954" i="1"/>
  <c r="AO1934" i="1"/>
  <c r="AO1914" i="1"/>
  <c r="AO1893" i="1"/>
  <c r="AO1872" i="1"/>
  <c r="AO1849" i="1"/>
  <c r="AO1825" i="1"/>
  <c r="AO1799" i="1"/>
  <c r="AO1780" i="1"/>
  <c r="AO1753" i="1"/>
  <c r="AO1727" i="1"/>
  <c r="AO1699" i="1"/>
  <c r="AO1676" i="1"/>
  <c r="AO1648" i="1"/>
  <c r="AO1622" i="1"/>
  <c r="AO1592" i="1"/>
  <c r="AO1559" i="1"/>
  <c r="AO1531" i="1"/>
  <c r="AO1497" i="1"/>
  <c r="AO1468" i="1"/>
  <c r="AO1433" i="1"/>
  <c r="AO1403" i="1"/>
  <c r="AO1368" i="1"/>
  <c r="AO1335" i="1"/>
  <c r="AO1302" i="1"/>
  <c r="AO115" i="1"/>
  <c r="AO1234" i="1"/>
  <c r="AO1192" i="1"/>
  <c r="AO1150" i="1"/>
  <c r="AO1106" i="1"/>
  <c r="AO1064" i="1"/>
  <c r="AO1009" i="1"/>
  <c r="AO969" i="1"/>
  <c r="AO930" i="1"/>
  <c r="AO897" i="1"/>
  <c r="AO871" i="1"/>
  <c r="AO837" i="1"/>
  <c r="AO287" i="1"/>
  <c r="AO779" i="1"/>
  <c r="AO482" i="1"/>
  <c r="AO716" i="1"/>
  <c r="AO245" i="1"/>
  <c r="AO239" i="1"/>
  <c r="AO604" i="1"/>
  <c r="AO176" i="1"/>
  <c r="AO59" i="1"/>
  <c r="AO2444" i="1"/>
  <c r="AO2425" i="1"/>
  <c r="AO2404" i="1"/>
  <c r="AO2386" i="1"/>
  <c r="AO2367" i="1"/>
  <c r="AO2347" i="1"/>
  <c r="AO2329" i="1"/>
  <c r="AO2309" i="1"/>
  <c r="AO2290" i="1"/>
  <c r="AO2271" i="1"/>
  <c r="AO2251" i="1"/>
  <c r="AO2232" i="1"/>
  <c r="AO2214" i="1"/>
  <c r="AO2197" i="1"/>
  <c r="AO2178" i="1"/>
  <c r="AO2158" i="1"/>
  <c r="AO2139" i="1"/>
  <c r="AO2118" i="1"/>
  <c r="AO2098" i="1"/>
  <c r="AO2077" i="1"/>
  <c r="AO2057" i="1"/>
  <c r="AO2034" i="1"/>
  <c r="AO2011" i="1"/>
  <c r="AO1991" i="1"/>
  <c r="AO1968" i="1"/>
  <c r="AO1948" i="1"/>
  <c r="AO1926" i="1"/>
  <c r="AO1907" i="1"/>
  <c r="AO1885" i="1"/>
  <c r="AO1865" i="1"/>
  <c r="AO94" i="1"/>
  <c r="AO1815" i="1"/>
  <c r="AO1793" i="1"/>
  <c r="AO1769" i="1"/>
  <c r="AO1745" i="1"/>
  <c r="AO1717" i="1"/>
  <c r="AO295" i="1"/>
  <c r="AO1667" i="1"/>
  <c r="AO1640" i="1"/>
  <c r="AO63" i="1"/>
  <c r="AO1580" i="1"/>
  <c r="AO1552" i="1"/>
  <c r="AO1519" i="1"/>
  <c r="AO1489" i="1"/>
  <c r="AO96" i="1"/>
  <c r="AO1424" i="1"/>
  <c r="AO1394" i="1"/>
  <c r="AO1358" i="1"/>
  <c r="AO1320" i="1"/>
  <c r="AO1288" i="1"/>
  <c r="AO1259" i="1"/>
  <c r="AO1217" i="1"/>
  <c r="AO1176" i="1"/>
  <c r="AO147" i="1"/>
  <c r="AO1092" i="1"/>
  <c r="AO1044" i="1"/>
  <c r="AO188" i="1"/>
  <c r="AO954" i="1"/>
  <c r="AO913" i="1"/>
  <c r="AO464" i="1"/>
  <c r="AO404" i="1"/>
  <c r="AO350" i="1"/>
  <c r="AO799" i="1"/>
  <c r="AO774" i="1"/>
  <c r="AO120" i="1"/>
  <c r="AO11" i="1"/>
  <c r="AO666" i="1"/>
  <c r="AO168" i="1"/>
  <c r="AO9" i="1"/>
  <c r="AO210" i="1"/>
  <c r="AO27" i="1"/>
  <c r="AO525" i="1"/>
  <c r="AO46" i="1"/>
  <c r="AO38" i="1"/>
  <c r="AO208" i="1"/>
  <c r="AO64" i="1"/>
  <c r="AO554" i="1"/>
  <c r="AO110" i="1"/>
  <c r="AO568" i="1"/>
  <c r="AO576" i="1"/>
  <c r="AO106" i="1"/>
  <c r="AO587" i="1"/>
  <c r="AO595" i="1"/>
  <c r="AO97" i="1"/>
  <c r="AO605" i="1"/>
  <c r="AO612" i="1"/>
  <c r="AO621" i="1"/>
  <c r="AO626" i="1"/>
  <c r="AO638" i="1"/>
  <c r="AO645" i="1"/>
  <c r="AO228" i="1"/>
  <c r="AO194" i="1"/>
  <c r="AO677" i="1"/>
  <c r="AO125" i="1"/>
  <c r="AO215" i="1"/>
  <c r="AO244" i="1"/>
  <c r="AO707" i="1"/>
  <c r="AO713" i="1"/>
  <c r="AO430" i="1"/>
  <c r="AO732" i="1"/>
  <c r="AO742" i="1"/>
  <c r="AO259" i="1"/>
  <c r="AO754" i="1"/>
  <c r="AO762" i="1"/>
  <c r="AO517" i="1"/>
  <c r="AO396" i="1"/>
  <c r="AO104" i="1"/>
  <c r="AO240" i="1"/>
  <c r="AO306" i="1"/>
  <c r="AO337" i="1"/>
  <c r="AO268" i="1"/>
  <c r="AO812" i="1"/>
  <c r="AO488" i="1"/>
  <c r="AO830" i="1"/>
  <c r="AO839" i="1"/>
  <c r="AO431" i="1"/>
  <c r="AO859" i="1"/>
  <c r="AO865" i="1"/>
  <c r="AO872" i="1"/>
  <c r="AO877" i="1"/>
  <c r="AO887" i="1"/>
  <c r="AO465" i="1"/>
  <c r="AO167" i="1"/>
  <c r="AO902" i="1"/>
  <c r="AO102" i="1"/>
  <c r="AO921" i="1"/>
  <c r="AO934" i="1"/>
  <c r="AO943" i="1"/>
  <c r="AO952" i="1"/>
  <c r="AO960" i="1"/>
  <c r="AO972" i="1"/>
  <c r="AO982" i="1"/>
  <c r="AO223" i="1"/>
  <c r="AO357" i="1"/>
  <c r="AO1016" i="1"/>
  <c r="AO1030" i="1"/>
  <c r="AO1042" i="1"/>
  <c r="AO1056" i="1"/>
  <c r="AO1070" i="1"/>
  <c r="AO1083" i="1"/>
  <c r="AO518" i="1"/>
  <c r="AO209" i="1"/>
  <c r="AO286" i="1"/>
  <c r="AO1123" i="1"/>
  <c r="AO1134" i="1"/>
  <c r="AO1146" i="1"/>
  <c r="AO1156" i="1"/>
  <c r="AO1169" i="1"/>
  <c r="AO1183" i="1"/>
  <c r="AO1197" i="1"/>
  <c r="AO1206" i="1"/>
  <c r="AO72" i="1"/>
  <c r="AO1228" i="1"/>
  <c r="AO1240" i="1"/>
  <c r="AO1252" i="1"/>
  <c r="AO1263" i="1"/>
  <c r="AO16" i="1"/>
  <c r="AO531" i="1"/>
  <c r="AO537" i="1"/>
  <c r="AO544" i="1"/>
  <c r="AO550" i="1"/>
  <c r="AO558" i="1"/>
  <c r="AO91" i="1"/>
  <c r="AO570" i="1"/>
  <c r="AO578" i="1"/>
  <c r="AO581" i="1"/>
  <c r="AO83" i="1"/>
  <c r="AO596" i="1"/>
  <c r="AO153" i="1"/>
  <c r="AO415" i="1"/>
  <c r="AO370" i="1"/>
  <c r="AO623" i="1"/>
  <c r="AO630" i="1"/>
  <c r="AO214" i="1"/>
  <c r="AO649" i="1"/>
  <c r="AO659" i="1"/>
  <c r="AO668" i="1"/>
  <c r="AO681" i="1"/>
  <c r="AO98" i="1"/>
  <c r="AO163" i="1"/>
  <c r="AO276" i="1"/>
  <c r="AO231" i="1"/>
  <c r="AO715" i="1"/>
  <c r="AO726" i="1"/>
  <c r="AO737" i="1"/>
  <c r="AO269" i="1"/>
  <c r="AO347" i="1"/>
  <c r="AO758" i="1"/>
  <c r="AO765" i="1"/>
  <c r="AO769" i="1"/>
  <c r="AO775" i="1"/>
  <c r="AO782" i="1"/>
  <c r="AO790" i="1"/>
  <c r="AO795" i="1"/>
  <c r="AO501" i="1"/>
  <c r="AO236" i="1"/>
  <c r="AO816" i="1"/>
  <c r="AO129" i="1"/>
  <c r="AO401" i="1"/>
  <c r="AO444" i="1"/>
  <c r="AO407" i="1"/>
  <c r="AO861" i="1"/>
  <c r="AO427" i="1"/>
  <c r="AO489" i="1"/>
  <c r="AO881" i="1"/>
  <c r="AO468" i="1"/>
  <c r="AO493" i="1"/>
  <c r="AO498" i="1"/>
  <c r="AO514" i="1"/>
  <c r="AO915" i="1"/>
  <c r="AO925" i="1"/>
  <c r="AO201" i="1"/>
  <c r="AO946" i="1"/>
  <c r="AO275" i="1"/>
  <c r="AO964" i="1"/>
  <c r="AO109" i="1"/>
  <c r="AO985" i="1"/>
  <c r="AO998" i="1"/>
  <c r="AO1007" i="1"/>
  <c r="AO1021" i="1"/>
  <c r="AO1034" i="1"/>
  <c r="AO1047" i="1"/>
  <c r="AO1061" i="1"/>
  <c r="AO1074" i="1"/>
  <c r="AO1085" i="1"/>
  <c r="AO1096" i="1"/>
  <c r="AO384" i="1"/>
  <c r="AO1115" i="1"/>
  <c r="AO1126" i="1"/>
  <c r="AO43" i="1"/>
  <c r="AO62" i="1"/>
  <c r="AO538" i="1"/>
  <c r="AO545" i="1"/>
  <c r="AO69" i="1"/>
  <c r="AO559" i="1"/>
  <c r="AO92" i="1"/>
  <c r="AO571" i="1"/>
  <c r="AO60" i="1"/>
  <c r="AO582" i="1"/>
  <c r="AO589" i="1"/>
  <c r="AO137" i="1"/>
  <c r="AO599" i="1"/>
  <c r="AO304" i="1"/>
  <c r="AO616" i="1"/>
  <c r="AO624" i="1"/>
  <c r="AO631" i="1"/>
  <c r="AO642" i="1"/>
  <c r="AO650" i="1"/>
  <c r="AO660" i="1"/>
  <c r="AO669" i="1"/>
  <c r="AO682" i="1"/>
  <c r="AO189" i="1"/>
  <c r="AO695" i="1"/>
  <c r="AO701" i="1"/>
  <c r="AO411" i="1"/>
  <c r="AO263" i="1"/>
  <c r="AO31" i="1"/>
  <c r="AO291" i="1"/>
  <c r="AO312" i="1"/>
  <c r="AO752" i="1"/>
  <c r="AO326" i="1"/>
  <c r="AO766" i="1"/>
  <c r="AO273" i="1"/>
  <c r="AO776" i="1"/>
  <c r="AO346" i="1"/>
  <c r="AO381" i="1"/>
  <c r="AO300" i="1"/>
  <c r="AO804" i="1"/>
  <c r="AO386" i="1"/>
  <c r="AO341" i="1"/>
  <c r="AO824" i="1"/>
  <c r="AO833" i="1"/>
  <c r="AO843" i="1"/>
  <c r="AO853" i="1"/>
  <c r="AO452" i="1"/>
  <c r="AO868" i="1"/>
  <c r="AO486" i="1"/>
  <c r="AO882" i="1"/>
  <c r="AO459" i="1"/>
  <c r="AO490" i="1"/>
  <c r="AO506" i="1"/>
  <c r="AO905" i="1"/>
  <c r="AO916" i="1"/>
  <c r="AO926" i="1"/>
  <c r="AO939" i="1"/>
  <c r="AO947" i="1"/>
  <c r="AO957" i="1"/>
  <c r="AO965" i="1"/>
  <c r="AO975" i="1"/>
  <c r="AO986" i="1"/>
  <c r="AO302" i="1"/>
  <c r="AO1008" i="1"/>
  <c r="AO1022" i="1"/>
  <c r="AO1035" i="1"/>
  <c r="AO1048" i="1"/>
  <c r="AO1062" i="1"/>
  <c r="AO1075" i="1"/>
  <c r="AO400" i="1"/>
  <c r="AO1097" i="1"/>
  <c r="AO1107" i="1"/>
  <c r="AO1116" i="1"/>
  <c r="AO1127" i="1"/>
  <c r="AO1138" i="1"/>
  <c r="AO440" i="1"/>
  <c r="AO1161" i="1"/>
  <c r="AO1175" i="1"/>
  <c r="AO1189" i="1"/>
  <c r="AO1200" i="1"/>
  <c r="AO1212" i="1"/>
  <c r="AO225" i="1"/>
  <c r="AO1233" i="1"/>
  <c r="AO1246" i="1"/>
  <c r="AO1258" i="1"/>
  <c r="AO1268" i="1"/>
  <c r="AO21" i="1"/>
  <c r="AO532" i="1"/>
  <c r="AO540" i="1"/>
  <c r="AO548" i="1"/>
  <c r="AO556" i="1"/>
  <c r="AO565" i="1"/>
  <c r="AO491" i="1"/>
  <c r="AO580" i="1"/>
  <c r="AO114" i="1"/>
  <c r="AO84" i="1"/>
  <c r="AO73" i="1"/>
  <c r="AO613" i="1"/>
  <c r="AO165" i="1"/>
  <c r="AO635" i="1"/>
  <c r="AO644" i="1"/>
  <c r="AO657" i="1"/>
  <c r="AO671" i="1"/>
  <c r="AO686" i="1"/>
  <c r="AO216" i="1"/>
  <c r="AO700" i="1"/>
  <c r="AO395" i="1"/>
  <c r="AO721" i="1"/>
  <c r="AO734" i="1"/>
  <c r="AO745" i="1"/>
  <c r="AO383" i="1"/>
  <c r="AO484" i="1"/>
  <c r="AO429" i="1"/>
  <c r="AO778" i="1"/>
  <c r="AO307" i="1"/>
  <c r="AO792" i="1"/>
  <c r="AO154" i="1"/>
  <c r="AO423" i="1"/>
  <c r="AO368" i="1"/>
  <c r="AO831" i="1"/>
  <c r="AO844" i="1"/>
  <c r="AO856" i="1"/>
  <c r="AO864" i="1"/>
  <c r="AO410" i="1"/>
  <c r="AO477" i="1"/>
  <c r="AO480" i="1"/>
  <c r="AO492" i="1"/>
  <c r="AO515" i="1"/>
  <c r="AO226" i="1"/>
  <c r="AO932" i="1"/>
  <c r="AO255" i="1"/>
  <c r="AO958" i="1"/>
  <c r="AO968" i="1"/>
  <c r="AO981" i="1"/>
  <c r="AO996" i="1"/>
  <c r="AO1010" i="1"/>
  <c r="AO1027" i="1"/>
  <c r="AO1043" i="1"/>
  <c r="AO1060" i="1"/>
  <c r="AO1078" i="1"/>
  <c r="AO1091" i="1"/>
  <c r="AO1105" i="1"/>
  <c r="AO1117" i="1"/>
  <c r="AO1131" i="1"/>
  <c r="AO1144" i="1"/>
  <c r="AO1157" i="1"/>
  <c r="AO1172" i="1"/>
  <c r="AO1188" i="1"/>
  <c r="AO1202" i="1"/>
  <c r="AO1215" i="1"/>
  <c r="AO363" i="1"/>
  <c r="AO1241" i="1"/>
  <c r="AO1255" i="1"/>
  <c r="AO1267" i="1"/>
  <c r="AO1280" i="1"/>
  <c r="AO1289" i="1"/>
  <c r="AO1303" i="1"/>
  <c r="AO1312" i="1"/>
  <c r="AO1325" i="1"/>
  <c r="AO1338" i="1"/>
  <c r="AO40" i="1"/>
  <c r="AO1362" i="1"/>
  <c r="AO1374" i="1"/>
  <c r="AO1387" i="1"/>
  <c r="AO1400" i="1"/>
  <c r="AO185" i="1"/>
  <c r="AO325" i="1"/>
  <c r="AO1435" i="1"/>
  <c r="AO1447" i="1"/>
  <c r="AO1459" i="1"/>
  <c r="AO1473" i="1"/>
  <c r="AO1486" i="1"/>
  <c r="AO1500" i="1"/>
  <c r="AO1514" i="1"/>
  <c r="AO1528" i="1"/>
  <c r="AO1542" i="1"/>
  <c r="AO1555" i="1"/>
  <c r="AO1569" i="1"/>
  <c r="AO1582" i="1"/>
  <c r="AO1595" i="1"/>
  <c r="AO1608" i="1"/>
  <c r="AO1620" i="1"/>
  <c r="AO1633" i="1"/>
  <c r="AO1644" i="1"/>
  <c r="AO1658" i="1"/>
  <c r="AO1669" i="1"/>
  <c r="AO1683" i="1"/>
  <c r="AO434" i="1"/>
  <c r="AO1708" i="1"/>
  <c r="AO1722" i="1"/>
  <c r="AO1736" i="1"/>
  <c r="AO1750" i="1"/>
  <c r="AO1764" i="1"/>
  <c r="AO1778" i="1"/>
  <c r="AO1789" i="1"/>
  <c r="AO1802" i="1"/>
  <c r="AO1816" i="1"/>
  <c r="AO1828" i="1"/>
  <c r="AO1840" i="1"/>
  <c r="AO1854" i="1"/>
  <c r="AO132" i="1"/>
  <c r="AO39" i="1"/>
  <c r="AO542" i="1"/>
  <c r="AO107" i="1"/>
  <c r="AO562" i="1"/>
  <c r="AO567" i="1"/>
  <c r="AO28" i="1"/>
  <c r="AO583" i="1"/>
  <c r="AO594" i="1"/>
  <c r="AO361" i="1"/>
  <c r="AO128" i="1"/>
  <c r="AO55" i="1"/>
  <c r="AO169" i="1"/>
  <c r="AO639" i="1"/>
  <c r="AO651" i="1"/>
  <c r="AO662" i="1"/>
  <c r="AO676" i="1"/>
  <c r="AO688" i="1"/>
  <c r="AO278" i="1"/>
  <c r="AO705" i="1"/>
  <c r="AO445" i="1"/>
  <c r="AO725" i="1"/>
  <c r="AO738" i="1"/>
  <c r="AO257" i="1"/>
  <c r="AO755" i="1"/>
  <c r="AO435" i="1"/>
  <c r="AO772" i="1"/>
  <c r="AO305" i="1"/>
  <c r="AO222" i="1"/>
  <c r="AO797" i="1"/>
  <c r="AO806" i="1"/>
  <c r="AO813" i="1"/>
  <c r="AO823" i="1"/>
  <c r="AO836" i="1"/>
  <c r="AO322" i="1"/>
  <c r="AO860" i="1"/>
  <c r="AO869" i="1"/>
  <c r="AO469" i="1"/>
  <c r="AO886" i="1"/>
  <c r="AO893" i="1"/>
  <c r="AO899" i="1"/>
  <c r="AO909" i="1"/>
  <c r="AO922" i="1"/>
  <c r="AO938" i="1"/>
  <c r="AO949" i="1"/>
  <c r="AO959" i="1"/>
  <c r="AO973" i="1"/>
  <c r="AO987" i="1"/>
  <c r="AO1000" i="1"/>
  <c r="AO1015" i="1"/>
  <c r="AO1032" i="1"/>
  <c r="AO1050" i="1"/>
  <c r="AO1067" i="1"/>
  <c r="AO414" i="1"/>
  <c r="AO3" i="1"/>
  <c r="AO1108" i="1"/>
  <c r="AO476" i="1"/>
  <c r="AO1135" i="1"/>
  <c r="AO248" i="1"/>
  <c r="AO1162" i="1"/>
  <c r="AO1178" i="1"/>
  <c r="AO1194" i="1"/>
  <c r="AO1205" i="1"/>
  <c r="AO1219" i="1"/>
  <c r="AO1232" i="1"/>
  <c r="AO1247" i="1"/>
  <c r="AO1260" i="1"/>
  <c r="AO1272" i="1"/>
  <c r="AO442" i="1"/>
  <c r="AO1294" i="1"/>
  <c r="AO234" i="1"/>
  <c r="AO1317" i="1"/>
  <c r="AO1330" i="1"/>
  <c r="AO1342" i="1"/>
  <c r="AO1354" i="1"/>
  <c r="AO1366" i="1"/>
  <c r="AO1378" i="1"/>
  <c r="AO1392" i="1"/>
  <c r="AO283" i="1"/>
  <c r="AO1416" i="1"/>
  <c r="AO1427" i="1"/>
  <c r="AO1440" i="1"/>
  <c r="AO1452" i="1"/>
  <c r="AO1464" i="1"/>
  <c r="AO1477" i="1"/>
  <c r="AO34" i="1"/>
  <c r="AO184" i="1"/>
  <c r="AO449" i="1"/>
  <c r="AO100" i="1"/>
  <c r="AO563" i="1"/>
  <c r="AO77" i="1"/>
  <c r="AO577" i="1"/>
  <c r="AO584" i="1"/>
  <c r="AO387" i="1"/>
  <c r="AO85" i="1"/>
  <c r="AO608" i="1"/>
  <c r="AO619" i="1"/>
  <c r="AO271" i="1"/>
  <c r="AO640" i="1"/>
  <c r="AO122" i="1"/>
  <c r="AO663" i="1"/>
  <c r="AO678" i="1"/>
  <c r="AO161" i="1"/>
  <c r="AO696" i="1"/>
  <c r="AO706" i="1"/>
  <c r="AO714" i="1"/>
  <c r="AO727" i="1"/>
  <c r="AO739" i="1"/>
  <c r="AO258" i="1"/>
  <c r="AO756" i="1"/>
  <c r="AO316" i="1"/>
  <c r="AO402" i="1"/>
  <c r="AO456" i="1"/>
  <c r="AO789" i="1"/>
  <c r="AO798" i="1"/>
  <c r="AO391" i="1"/>
  <c r="AO814" i="1"/>
  <c r="AO825" i="1"/>
  <c r="AO367" i="1"/>
  <c r="AO849" i="1"/>
  <c r="AO374" i="1"/>
  <c r="AO251" i="1"/>
  <c r="AO454" i="1"/>
  <c r="AO888" i="1"/>
  <c r="AO894" i="1"/>
  <c r="AO504" i="1"/>
  <c r="AO910" i="1"/>
  <c r="AO145" i="1"/>
  <c r="AO156" i="1"/>
  <c r="AO5" i="1"/>
  <c r="AO353" i="1"/>
  <c r="AO297" i="1"/>
  <c r="AO988" i="1"/>
  <c r="AO1001" i="1"/>
  <c r="AO1017" i="1"/>
  <c r="AO1033" i="1"/>
  <c r="AO1051" i="1"/>
  <c r="AO1068" i="1"/>
  <c r="AO1084" i="1"/>
  <c r="AO1098" i="1"/>
  <c r="AO1109" i="1"/>
  <c r="AO1122" i="1"/>
  <c r="AO1136" i="1"/>
  <c r="AO1149" i="1"/>
  <c r="AO1163" i="1"/>
  <c r="AO1179" i="1"/>
  <c r="AO1195" i="1"/>
  <c r="AO1207" i="1"/>
  <c r="AO1220" i="1"/>
  <c r="AO262" i="1"/>
  <c r="AO1248" i="1"/>
  <c r="AO416" i="1"/>
  <c r="AO1273" i="1"/>
  <c r="AO220" i="1"/>
  <c r="AO1295" i="1"/>
  <c r="AO1306" i="1"/>
  <c r="AO1318" i="1"/>
  <c r="AO1331" i="1"/>
  <c r="AO1343" i="1"/>
  <c r="AO1355" i="1"/>
  <c r="AO1367" i="1"/>
  <c r="AO1379" i="1"/>
  <c r="AO1393" i="1"/>
  <c r="AO1405" i="1"/>
  <c r="AO211" i="1"/>
  <c r="AO1428" i="1"/>
  <c r="AO1441" i="1"/>
  <c r="AO1453" i="1"/>
  <c r="AO1465" i="1"/>
  <c r="AO1478" i="1"/>
  <c r="AO1492" i="1"/>
  <c r="AO1506" i="1"/>
  <c r="AO1520" i="1"/>
  <c r="AO1534" i="1"/>
  <c r="AO1547" i="1"/>
  <c r="AO1561" i="1"/>
  <c r="AO1575" i="1"/>
  <c r="AO1587" i="1"/>
  <c r="AO1600" i="1"/>
  <c r="AO1613" i="1"/>
  <c r="AO1625" i="1"/>
  <c r="AO1637" i="1"/>
  <c r="AO1650" i="1"/>
  <c r="AO1663" i="1"/>
  <c r="AO1675" i="1"/>
  <c r="AO1688" i="1"/>
  <c r="AO1700" i="1"/>
  <c r="AO1714" i="1"/>
  <c r="AO1728" i="1"/>
  <c r="AO1742" i="1"/>
  <c r="AO1756" i="1"/>
  <c r="AO1770" i="1"/>
  <c r="AO23" i="1"/>
  <c r="AO1795" i="1"/>
  <c r="AO1808" i="1"/>
  <c r="AO1821" i="1"/>
  <c r="AO1834" i="1"/>
  <c r="AO1846" i="1"/>
  <c r="AO1860" i="1"/>
  <c r="AO529" i="1"/>
  <c r="AO30" i="1"/>
  <c r="AO4" i="1"/>
  <c r="AO86" i="1"/>
  <c r="AO573" i="1"/>
  <c r="AO202" i="1"/>
  <c r="AO593" i="1"/>
  <c r="AO600" i="1"/>
  <c r="AO144" i="1"/>
  <c r="AO170" i="1"/>
  <c r="AO641" i="1"/>
  <c r="AO654" i="1"/>
  <c r="AO670" i="1"/>
  <c r="AO180" i="1"/>
  <c r="AO698" i="1"/>
  <c r="AO710" i="1"/>
  <c r="AO722" i="1"/>
  <c r="AO487" i="1"/>
  <c r="AO750" i="1"/>
  <c r="AO761" i="1"/>
  <c r="AO770" i="1"/>
  <c r="AO335" i="1"/>
  <c r="AO791" i="1"/>
  <c r="AO803" i="1"/>
  <c r="AO451" i="1"/>
  <c r="AO253" i="1"/>
  <c r="AO840" i="1"/>
  <c r="AO857" i="1"/>
  <c r="AO366" i="1"/>
  <c r="AO878" i="1"/>
  <c r="AO889" i="1"/>
  <c r="AO267" i="1"/>
  <c r="AO911" i="1"/>
  <c r="AO928" i="1"/>
  <c r="AO22" i="1"/>
  <c r="AO131" i="1"/>
  <c r="AO976" i="1"/>
  <c r="AO993" i="1"/>
  <c r="AO1011" i="1"/>
  <c r="AO1031" i="1"/>
  <c r="AO1054" i="1"/>
  <c r="AO1076" i="1"/>
  <c r="AO1093" i="1"/>
  <c r="AO338" i="1"/>
  <c r="AO329" i="1"/>
  <c r="AO1143" i="1"/>
  <c r="AO1159" i="1"/>
  <c r="AO1181" i="1"/>
  <c r="AO1199" i="1"/>
  <c r="AO1216" i="1"/>
  <c r="AO1231" i="1"/>
  <c r="AO36" i="1"/>
  <c r="AO174" i="1"/>
  <c r="AO499" i="1"/>
  <c r="AO1296" i="1"/>
  <c r="AO1308" i="1"/>
  <c r="AO1324" i="1"/>
  <c r="AO197" i="1"/>
  <c r="AO49" i="1"/>
  <c r="AO1372" i="1"/>
  <c r="AO1388" i="1"/>
  <c r="AO1404" i="1"/>
  <c r="AO1418" i="1"/>
  <c r="AO522" i="1"/>
  <c r="AO530" i="1"/>
  <c r="AO541" i="1"/>
  <c r="AO549" i="1"/>
  <c r="AO87" i="1"/>
  <c r="AO574" i="1"/>
  <c r="AO82" i="1"/>
  <c r="AO130" i="1"/>
  <c r="AO601" i="1"/>
  <c r="AO54" i="1"/>
  <c r="AO166" i="1"/>
  <c r="AO143" i="1"/>
  <c r="AO385" i="1"/>
  <c r="AO672" i="1"/>
  <c r="AO238" i="1"/>
  <c r="AO699" i="1"/>
  <c r="AO413" i="1"/>
  <c r="AO723" i="1"/>
  <c r="AO740" i="1"/>
  <c r="AO751" i="1"/>
  <c r="AO289" i="1"/>
  <c r="AO771" i="1"/>
  <c r="AO780" i="1"/>
  <c r="AO333" i="1"/>
  <c r="AO371" i="1"/>
  <c r="AO811" i="1"/>
  <c r="AO827" i="1"/>
  <c r="AO841" i="1"/>
  <c r="AO858" i="1"/>
  <c r="AO474" i="1"/>
  <c r="AO432" i="1"/>
  <c r="AO890" i="1"/>
  <c r="AO496" i="1"/>
  <c r="AO912" i="1"/>
  <c r="AO929" i="1"/>
  <c r="AO944" i="1"/>
  <c r="AO340" i="1"/>
  <c r="AO977" i="1"/>
  <c r="AO994" i="1"/>
  <c r="AO1012" i="1"/>
  <c r="AO1036" i="1"/>
  <c r="AO1055" i="1"/>
  <c r="AO1077" i="1"/>
  <c r="AO1094" i="1"/>
  <c r="AO1110" i="1"/>
  <c r="AO1128" i="1"/>
  <c r="AO1145" i="1"/>
  <c r="AO1160" i="1"/>
  <c r="AO1182" i="1"/>
  <c r="AO151" i="1"/>
  <c r="AO247" i="1"/>
  <c r="AO343" i="1"/>
  <c r="AO37" i="1"/>
  <c r="AO1266" i="1"/>
  <c r="AO1282" i="1"/>
  <c r="AO1297" i="1"/>
  <c r="AO1309" i="1"/>
  <c r="AO1326" i="1"/>
  <c r="AO1341" i="1"/>
  <c r="AO1357" i="1"/>
  <c r="AO1373" i="1"/>
  <c r="AO1389" i="1"/>
  <c r="AO1406" i="1"/>
  <c r="AO1419" i="1"/>
  <c r="AO1434" i="1"/>
  <c r="AO1450" i="1"/>
  <c r="AO1467" i="1"/>
  <c r="AO1483" i="1"/>
  <c r="AO1499" i="1"/>
  <c r="AO1516" i="1"/>
  <c r="AO1532" i="1"/>
  <c r="AO1548" i="1"/>
  <c r="AO1564" i="1"/>
  <c r="AO1579" i="1"/>
  <c r="AO1594" i="1"/>
  <c r="AO1610" i="1"/>
  <c r="AO1623" i="1"/>
  <c r="AO75" i="1"/>
  <c r="AO301" i="1"/>
  <c r="AO256" i="1"/>
  <c r="AO510" i="1"/>
  <c r="AO89" i="1"/>
  <c r="AO126" i="1"/>
  <c r="AO513" i="1"/>
  <c r="AO134" i="1"/>
  <c r="AO603" i="1"/>
  <c r="AO615" i="1"/>
  <c r="AO8" i="1"/>
  <c r="AO375" i="1"/>
  <c r="AO656" i="1"/>
  <c r="AO674" i="1"/>
  <c r="AO171" i="1"/>
  <c r="AO436" i="1"/>
  <c r="AO61" i="1"/>
  <c r="AO230" i="1"/>
  <c r="AO741" i="1"/>
  <c r="AO507" i="1"/>
  <c r="AO313" i="1"/>
  <c r="AO773" i="1"/>
  <c r="AO783" i="1"/>
  <c r="AO324" i="1"/>
  <c r="AO805" i="1"/>
  <c r="AO428" i="1"/>
  <c r="AO828" i="1"/>
  <c r="AO845" i="1"/>
  <c r="AO379" i="1"/>
  <c r="AO485" i="1"/>
  <c r="AO880" i="1"/>
  <c r="AO471" i="1"/>
  <c r="AO502" i="1"/>
  <c r="AO914" i="1"/>
  <c r="AO931" i="1"/>
  <c r="AO330" i="1"/>
  <c r="AO175" i="1"/>
  <c r="AO978" i="1"/>
  <c r="AO997" i="1"/>
  <c r="AO1014" i="1"/>
  <c r="AO1037" i="1"/>
  <c r="AO1058" i="1"/>
  <c r="AO1080" i="1"/>
  <c r="AO1099" i="1"/>
  <c r="AO1111" i="1"/>
  <c r="AO1130" i="1"/>
  <c r="AO1148" i="1"/>
  <c r="AO1165" i="1"/>
  <c r="AO1185" i="1"/>
  <c r="AO1203" i="1"/>
  <c r="AO1218" i="1"/>
  <c r="AO1235" i="1"/>
  <c r="AO1253" i="1"/>
  <c r="AO1269" i="1"/>
  <c r="AO1284" i="1"/>
  <c r="AO1299" i="1"/>
  <c r="AO1311" i="1"/>
  <c r="AO1328" i="1"/>
  <c r="AO1345" i="1"/>
  <c r="AO1359" i="1"/>
  <c r="AO1375" i="1"/>
  <c r="AO1391" i="1"/>
  <c r="AO1408" i="1"/>
  <c r="AO1421" i="1"/>
  <c r="AO1437" i="1"/>
  <c r="AO1454" i="1"/>
  <c r="AO1469" i="1"/>
  <c r="AO1485" i="1"/>
  <c r="AO1502" i="1"/>
  <c r="AO1518" i="1"/>
  <c r="AO1535" i="1"/>
  <c r="AO1550" i="1"/>
  <c r="AO1566" i="1"/>
  <c r="AO1581" i="1"/>
  <c r="AO1597" i="1"/>
  <c r="AO1612" i="1"/>
  <c r="AO1626" i="1"/>
  <c r="AO1639" i="1"/>
  <c r="AO1655" i="1"/>
  <c r="AO217" i="1"/>
  <c r="AO1685" i="1"/>
  <c r="AO1698" i="1"/>
  <c r="AO1715" i="1"/>
  <c r="AO1731" i="1"/>
  <c r="AO1747" i="1"/>
  <c r="AO526" i="1"/>
  <c r="AO534" i="1"/>
  <c r="AO51" i="1"/>
  <c r="AO460" i="1"/>
  <c r="AO566" i="1"/>
  <c r="AO112" i="1"/>
  <c r="AO586" i="1"/>
  <c r="AO458" i="1"/>
  <c r="AO74" i="1"/>
  <c r="AO620" i="1"/>
  <c r="AO632" i="1"/>
  <c r="AO266" i="1"/>
  <c r="AO319" i="1"/>
  <c r="AO680" i="1"/>
  <c r="AO691" i="1"/>
  <c r="AO702" i="1"/>
  <c r="AO447" i="1"/>
  <c r="AO365" i="1"/>
  <c r="AO744" i="1"/>
  <c r="AO303" i="1"/>
  <c r="AO767" i="1"/>
  <c r="AO448" i="1"/>
  <c r="AO213" i="1"/>
  <c r="AO796" i="1"/>
  <c r="AO807" i="1"/>
  <c r="AO820" i="1"/>
  <c r="AO186" i="1"/>
  <c r="AO450" i="1"/>
  <c r="AO862" i="1"/>
  <c r="AO425" i="1"/>
  <c r="AO389" i="1"/>
  <c r="AO896" i="1"/>
  <c r="AO903" i="1"/>
  <c r="AO918" i="1"/>
  <c r="AO937" i="1"/>
  <c r="AO951" i="1"/>
  <c r="AO967" i="1"/>
  <c r="AO984" i="1"/>
  <c r="AO1002" i="1"/>
  <c r="AO1023" i="1"/>
  <c r="AO1041" i="1"/>
  <c r="AO1065" i="1"/>
  <c r="AO339" i="1"/>
  <c r="AO1102" i="1"/>
  <c r="AO1118" i="1"/>
  <c r="AO205" i="1"/>
  <c r="AO408" i="1"/>
  <c r="AO1170" i="1"/>
  <c r="AO1191" i="1"/>
  <c r="AO1208" i="1"/>
  <c r="AO1223" i="1"/>
  <c r="AO99" i="1"/>
  <c r="AO539" i="1"/>
  <c r="AO65" i="1"/>
  <c r="AO181" i="1"/>
  <c r="AO569" i="1"/>
  <c r="AO80" i="1"/>
  <c r="AO591" i="1"/>
  <c r="AO53" i="1"/>
  <c r="AO58" i="1"/>
  <c r="AO148" i="1"/>
  <c r="AO637" i="1"/>
  <c r="AO250" i="1"/>
  <c r="AO667" i="1"/>
  <c r="AO127" i="1"/>
  <c r="AO150" i="1"/>
  <c r="AO95" i="1"/>
  <c r="AO719" i="1"/>
  <c r="AO736" i="1"/>
  <c r="AO242" i="1"/>
  <c r="AO433" i="1"/>
  <c r="AO505" i="1"/>
  <c r="AO327" i="1"/>
  <c r="AO317" i="1"/>
  <c r="AO802" i="1"/>
  <c r="AO351" i="1"/>
  <c r="AO390" i="1"/>
  <c r="AO838" i="1"/>
  <c r="AO149" i="1"/>
  <c r="AO867" i="1"/>
  <c r="AO876" i="1"/>
  <c r="AO272" i="1"/>
  <c r="AO898" i="1"/>
  <c r="AO907" i="1"/>
  <c r="AO924" i="1"/>
  <c r="AO519" i="1"/>
  <c r="AO140" i="1"/>
  <c r="AO280" i="1"/>
  <c r="AO991" i="1"/>
  <c r="AO199" i="1"/>
  <c r="AO1029" i="1"/>
  <c r="AO1052" i="1"/>
  <c r="AO1072" i="1"/>
  <c r="AO1090" i="1"/>
  <c r="AO270" i="1"/>
  <c r="AO1125" i="1"/>
  <c r="AO1141" i="1"/>
  <c r="AO249" i="1"/>
  <c r="AO1177" i="1"/>
  <c r="AO331" i="1"/>
  <c r="AO1214" i="1"/>
  <c r="AO1229" i="1"/>
  <c r="AO1249" i="1"/>
  <c r="AO1264" i="1"/>
  <c r="AO481" i="1"/>
  <c r="AO1292" i="1"/>
  <c r="AO1307" i="1"/>
  <c r="AO1322" i="1"/>
  <c r="AO1339" i="1"/>
  <c r="AO1353" i="1"/>
  <c r="AO1370" i="1"/>
  <c r="AO1385" i="1"/>
  <c r="AO1402" i="1"/>
  <c r="AO417" i="1"/>
  <c r="AO1432" i="1"/>
  <c r="AO1446" i="1"/>
  <c r="AO1462" i="1"/>
  <c r="AO1480" i="1"/>
  <c r="AO1496" i="1"/>
  <c r="AO1512" i="1"/>
  <c r="AO1529" i="1"/>
  <c r="AO1545" i="1"/>
  <c r="AO1560" i="1"/>
  <c r="AO1576" i="1"/>
  <c r="AO1591" i="1"/>
  <c r="AO1606" i="1"/>
  <c r="AO200" i="1"/>
  <c r="AO320" i="1"/>
  <c r="AO1649" i="1"/>
  <c r="AO1665" i="1"/>
  <c r="AO528" i="1"/>
  <c r="AO66" i="1"/>
  <c r="AO45" i="1"/>
  <c r="AO76" i="1"/>
  <c r="AO572" i="1"/>
  <c r="AO81" i="1"/>
  <c r="AO592" i="1"/>
  <c r="AO67" i="1"/>
  <c r="AO611" i="1"/>
  <c r="AO625" i="1"/>
  <c r="AO136" i="1"/>
  <c r="AO653" i="1"/>
  <c r="AO292" i="1"/>
  <c r="AO687" i="1"/>
  <c r="AO697" i="1"/>
  <c r="AO709" i="1"/>
  <c r="AO720" i="1"/>
  <c r="AO178" i="1"/>
  <c r="AO749" i="1"/>
  <c r="AO282" i="1"/>
  <c r="AO290" i="1"/>
  <c r="AO535" i="1"/>
  <c r="AO224" i="1"/>
  <c r="AO575" i="1"/>
  <c r="AO590" i="1"/>
  <c r="AO609" i="1"/>
  <c r="AO629" i="1"/>
  <c r="AO658" i="1"/>
  <c r="AO685" i="1"/>
  <c r="AO704" i="1"/>
  <c r="AO729" i="1"/>
  <c r="AO294" i="1"/>
  <c r="AO50" i="1"/>
  <c r="AO786" i="1"/>
  <c r="AO424" i="1"/>
  <c r="AO821" i="1"/>
  <c r="AO846" i="1"/>
  <c r="AO406" i="1"/>
  <c r="AO884" i="1"/>
  <c r="AO500" i="1"/>
  <c r="AO917" i="1"/>
  <c r="AO942" i="1"/>
  <c r="AO24" i="1"/>
  <c r="AO995" i="1"/>
  <c r="AO1025" i="1"/>
  <c r="AO1059" i="1"/>
  <c r="AO1088" i="1"/>
  <c r="AO1113" i="1"/>
  <c r="AO1140" i="1"/>
  <c r="AO1168" i="1"/>
  <c r="AO473" i="1"/>
  <c r="AO1224" i="1"/>
  <c r="AO1250" i="1"/>
  <c r="AO1274" i="1"/>
  <c r="AO1290" i="1"/>
  <c r="AO1313" i="1"/>
  <c r="AO172" i="1"/>
  <c r="AO1356" i="1"/>
  <c r="AO206" i="1"/>
  <c r="AO1399" i="1"/>
  <c r="AO1422" i="1"/>
  <c r="AO1443" i="1"/>
  <c r="AO1460" i="1"/>
  <c r="AO1482" i="1"/>
  <c r="AO1504" i="1"/>
  <c r="AO1524" i="1"/>
  <c r="AO1544" i="1"/>
  <c r="AO1565" i="1"/>
  <c r="AO1585" i="1"/>
  <c r="AO1603" i="1"/>
  <c r="AO1621" i="1"/>
  <c r="AO359" i="1"/>
  <c r="AO1657" i="1"/>
  <c r="AO1673" i="1"/>
  <c r="AO1690" i="1"/>
  <c r="AO1705" i="1"/>
  <c r="AO1723" i="1"/>
  <c r="AO1740" i="1"/>
  <c r="AO1758" i="1"/>
  <c r="AO1774" i="1"/>
  <c r="AO1787" i="1"/>
  <c r="AO1803" i="1"/>
  <c r="AO1818" i="1"/>
  <c r="AO1833" i="1"/>
  <c r="AO1848" i="1"/>
  <c r="AO1864" i="1"/>
  <c r="AO1878" i="1"/>
  <c r="AO1891" i="1"/>
  <c r="AO1905" i="1"/>
  <c r="AO296" i="1"/>
  <c r="AO1930" i="1"/>
  <c r="AO1944" i="1"/>
  <c r="AO1958" i="1"/>
  <c r="AO1972" i="1"/>
  <c r="AO1986" i="1"/>
  <c r="AO2000" i="1"/>
  <c r="AO2014" i="1"/>
  <c r="AO2028" i="1"/>
  <c r="AO2042" i="1"/>
  <c r="AO2056" i="1"/>
  <c r="AO323" i="1"/>
  <c r="AO2083" i="1"/>
  <c r="AO2096" i="1"/>
  <c r="AO2110" i="1"/>
  <c r="AO2123" i="1"/>
  <c r="AO2135" i="1"/>
  <c r="AO35" i="1"/>
  <c r="AO17" i="1"/>
  <c r="AO555" i="1"/>
  <c r="AO314" i="1"/>
  <c r="AO7" i="1"/>
  <c r="AO523" i="1"/>
  <c r="AO219" i="1"/>
  <c r="AO560" i="1"/>
  <c r="AO355" i="1"/>
  <c r="AO135" i="1"/>
  <c r="AO614" i="1"/>
  <c r="AO636" i="1"/>
  <c r="AO664" i="1"/>
  <c r="AO690" i="1"/>
  <c r="AO441" i="1"/>
  <c r="AO733" i="1"/>
  <c r="AO336" i="1"/>
  <c r="AO397" i="1"/>
  <c r="AO288" i="1"/>
  <c r="AO461" i="1"/>
  <c r="AO826" i="1"/>
  <c r="AO850" i="1"/>
  <c r="AO870" i="1"/>
  <c r="AO392" i="1"/>
  <c r="AO509" i="1"/>
  <c r="AO191" i="1"/>
  <c r="AO117" i="1"/>
  <c r="AO971" i="1"/>
  <c r="AO999" i="1"/>
  <c r="AO446" i="1"/>
  <c r="AO1066" i="1"/>
  <c r="AO1095" i="1"/>
  <c r="AO1120" i="1"/>
  <c r="AO229" i="1"/>
  <c r="AO1174" i="1"/>
  <c r="AO179" i="1"/>
  <c r="AO1227" i="1"/>
  <c r="AO1256" i="1"/>
  <c r="AO1277" i="1"/>
  <c r="AO1298" i="1"/>
  <c r="AO1316" i="1"/>
  <c r="AO1337" i="1"/>
  <c r="AO1361" i="1"/>
  <c r="AO1382" i="1"/>
  <c r="AO1407" i="1"/>
  <c r="AO1425" i="1"/>
  <c r="AO1444" i="1"/>
  <c r="AO1466" i="1"/>
  <c r="AO1488" i="1"/>
  <c r="AO1508" i="1"/>
  <c r="AO1527" i="1"/>
  <c r="AO1549" i="1"/>
  <c r="AO1570" i="1"/>
  <c r="AO1588" i="1"/>
  <c r="AO1607" i="1"/>
  <c r="AO1627" i="1"/>
  <c r="AO1642" i="1"/>
  <c r="AO1661" i="1"/>
  <c r="AO1677" i="1"/>
  <c r="AO1692" i="1"/>
  <c r="AO1709" i="1"/>
  <c r="AO1726" i="1"/>
  <c r="AO1744" i="1"/>
  <c r="AO1761" i="1"/>
  <c r="AO1777" i="1"/>
  <c r="AO1791" i="1"/>
  <c r="AO1806" i="1"/>
  <c r="AO1822" i="1"/>
  <c r="AO1837" i="1"/>
  <c r="AO1851" i="1"/>
  <c r="AO1867" i="1"/>
  <c r="AO1881" i="1"/>
  <c r="AO1894" i="1"/>
  <c r="AO1908" i="1"/>
  <c r="AO1921" i="1"/>
  <c r="AO1933" i="1"/>
  <c r="AO1947" i="1"/>
  <c r="AO1961" i="1"/>
  <c r="AO1975" i="1"/>
  <c r="AO1989" i="1"/>
  <c r="AO2003" i="1"/>
  <c r="AO2017" i="1"/>
  <c r="AO2031" i="1"/>
  <c r="AO2045" i="1"/>
  <c r="AO2059" i="1"/>
  <c r="AO2072" i="1"/>
  <c r="AO2086" i="1"/>
  <c r="AO2099" i="1"/>
  <c r="AO334" i="1"/>
  <c r="AO2126" i="1"/>
  <c r="AO2138" i="1"/>
  <c r="AO2152" i="1"/>
  <c r="AO2166" i="1"/>
  <c r="AO2180" i="1"/>
  <c r="AO2194" i="1"/>
  <c r="AO2206" i="1"/>
  <c r="AO2218" i="1"/>
  <c r="AO356" i="1"/>
  <c r="AO2245" i="1"/>
  <c r="AO2259" i="1"/>
  <c r="AO2273" i="1"/>
  <c r="AO2287" i="1"/>
  <c r="AO2301" i="1"/>
  <c r="AO2314" i="1"/>
  <c r="AO2328" i="1"/>
  <c r="AO2341" i="1"/>
  <c r="AO2355" i="1"/>
  <c r="AO2369" i="1"/>
  <c r="AO2383" i="1"/>
  <c r="AO2396" i="1"/>
  <c r="AO2410" i="1"/>
  <c r="AO2424" i="1"/>
  <c r="AO2438" i="1"/>
  <c r="AO2452" i="1"/>
  <c r="AO25" i="1"/>
  <c r="AO108" i="1"/>
  <c r="AO564" i="1"/>
  <c r="AO103" i="1"/>
  <c r="AO597" i="1"/>
  <c r="AO32" i="1"/>
  <c r="AO146" i="1"/>
  <c r="AO673" i="1"/>
  <c r="AO694" i="1"/>
  <c r="AO503" i="1"/>
  <c r="AO162" i="1"/>
  <c r="AO405" i="1"/>
  <c r="AO265" i="1"/>
  <c r="AO793" i="1"/>
  <c r="AO321" i="1"/>
  <c r="AO832" i="1"/>
  <c r="AO855" i="1"/>
  <c r="AO873" i="1"/>
  <c r="AO93" i="1"/>
  <c r="AO508" i="1"/>
  <c r="AO933" i="1"/>
  <c r="AO955" i="1"/>
  <c r="AO980" i="1"/>
  <c r="AO1006" i="1"/>
  <c r="AO1040" i="1"/>
  <c r="AO1073" i="1"/>
  <c r="AO1103" i="1"/>
  <c r="AO1129" i="1"/>
  <c r="AO1153" i="1"/>
  <c r="AO1186" i="1"/>
  <c r="AO1211" i="1"/>
  <c r="AO1237" i="1"/>
  <c r="AO279" i="1"/>
  <c r="AO1283" i="1"/>
  <c r="AO478" i="1"/>
  <c r="AO1321" i="1"/>
  <c r="AO1347" i="1"/>
  <c r="AO1365" i="1"/>
  <c r="AO1390" i="1"/>
  <c r="AO1412" i="1"/>
  <c r="AO1431" i="1"/>
  <c r="AO1451" i="1"/>
  <c r="AO1472" i="1"/>
  <c r="AO1493" i="1"/>
  <c r="AO1513" i="1"/>
  <c r="AO1536" i="1"/>
  <c r="AO1554" i="1"/>
  <c r="AO1574" i="1"/>
  <c r="AO1593" i="1"/>
  <c r="AO1614" i="1"/>
  <c r="AO1631" i="1"/>
  <c r="AO1647" i="1"/>
  <c r="AO1666" i="1"/>
  <c r="AO1681" i="1"/>
  <c r="AO1696" i="1"/>
  <c r="AO1713" i="1"/>
  <c r="AO1732" i="1"/>
  <c r="AO1749" i="1"/>
  <c r="AO1766" i="1"/>
  <c r="AO298" i="1"/>
  <c r="AO1796" i="1"/>
  <c r="AO1811" i="1"/>
  <c r="AO1826" i="1"/>
  <c r="AO1839" i="1"/>
  <c r="AO1856" i="1"/>
  <c r="AO1871" i="1"/>
  <c r="AO1884" i="1"/>
  <c r="AO1898" i="1"/>
  <c r="AO1912" i="1"/>
  <c r="AO1925" i="1"/>
  <c r="AO1937" i="1"/>
  <c r="AO1951" i="1"/>
  <c r="AO1965" i="1"/>
  <c r="AO1979" i="1"/>
  <c r="AO1993" i="1"/>
  <c r="AO2007" i="1"/>
  <c r="AO2021" i="1"/>
  <c r="AO2035" i="1"/>
  <c r="AO2049" i="1"/>
  <c r="AO2063" i="1"/>
  <c r="AO2076" i="1"/>
  <c r="AO2089" i="1"/>
  <c r="AO2103" i="1"/>
  <c r="AO2116" i="1"/>
  <c r="AO2130" i="1"/>
  <c r="AO2142" i="1"/>
  <c r="AO2156" i="1"/>
  <c r="AO2170" i="1"/>
  <c r="AO2184" i="1"/>
  <c r="AO2198" i="1"/>
  <c r="AO2210" i="1"/>
  <c r="AO2222" i="1"/>
  <c r="AO2235" i="1"/>
  <c r="AO2249" i="1"/>
  <c r="AO2263" i="1"/>
  <c r="AO2277" i="1"/>
  <c r="AO2291" i="1"/>
  <c r="AO2305" i="1"/>
  <c r="AO2318" i="1"/>
  <c r="AO2332" i="1"/>
  <c r="AO2345" i="1"/>
  <c r="AO2359" i="1"/>
  <c r="AO2373" i="1"/>
  <c r="AO2387" i="1"/>
  <c r="AO2400" i="1"/>
  <c r="AO2414" i="1"/>
  <c r="AO2428" i="1"/>
  <c r="AO2442" i="1"/>
  <c r="AO2456" i="1"/>
  <c r="AO349" i="1"/>
  <c r="AO552" i="1"/>
  <c r="AO121" i="1"/>
  <c r="AO113" i="1"/>
  <c r="AO606" i="1"/>
  <c r="AO627" i="1"/>
  <c r="AO652" i="1"/>
  <c r="AO684" i="1"/>
  <c r="AO195" i="1"/>
  <c r="AO360" i="1"/>
  <c r="AO105" i="1"/>
  <c r="AO768" i="1"/>
  <c r="AO388" i="1"/>
  <c r="AO111" i="1"/>
  <c r="AO819" i="1"/>
  <c r="AO221" i="1"/>
  <c r="AO394" i="1"/>
  <c r="AO879" i="1"/>
  <c r="AO315" i="1"/>
  <c r="AO372" i="1"/>
  <c r="AO354" i="1"/>
  <c r="AO963" i="1"/>
  <c r="AO990" i="1"/>
  <c r="AO1020" i="1"/>
  <c r="AO1053" i="1"/>
  <c r="AO1086" i="1"/>
  <c r="AO285" i="1"/>
  <c r="AO1137" i="1"/>
  <c r="AO1166" i="1"/>
  <c r="AO1196" i="1"/>
  <c r="AO467" i="1"/>
  <c r="AO1244" i="1"/>
  <c r="AO1270" i="1"/>
  <c r="AO56" i="1"/>
  <c r="AO20" i="1"/>
  <c r="AO1333" i="1"/>
  <c r="AO119" i="1"/>
  <c r="AO1376" i="1"/>
  <c r="AO1398" i="1"/>
  <c r="AO1417" i="1"/>
  <c r="AO1439" i="1"/>
  <c r="AO1458" i="1"/>
  <c r="AO1479" i="1"/>
  <c r="AO1501" i="1"/>
  <c r="AO1522" i="1"/>
  <c r="AO1541" i="1"/>
  <c r="AO1562" i="1"/>
  <c r="AO1583" i="1"/>
  <c r="AO1601" i="1"/>
  <c r="AO1618" i="1"/>
  <c r="AO403" i="1"/>
  <c r="AO1654" i="1"/>
  <c r="AO1671" i="1"/>
  <c r="AO1687" i="1"/>
  <c r="AO1703" i="1"/>
  <c r="AO1720" i="1"/>
  <c r="AO1738" i="1"/>
  <c r="AO1755" i="1"/>
  <c r="AO1772" i="1"/>
  <c r="AO1786" i="1"/>
  <c r="AO1800" i="1"/>
  <c r="AO1817" i="1"/>
  <c r="AO1831" i="1"/>
  <c r="AO1845" i="1"/>
  <c r="AO1862" i="1"/>
  <c r="AO1876" i="1"/>
  <c r="AO1889" i="1"/>
  <c r="AO1903" i="1"/>
  <c r="AO1917" i="1"/>
  <c r="AO1928" i="1"/>
  <c r="AO1942" i="1"/>
  <c r="AO1956" i="1"/>
  <c r="AO1970" i="1"/>
  <c r="AO1984" i="1"/>
  <c r="AO1998" i="1"/>
  <c r="AO2012" i="1"/>
  <c r="AO2026" i="1"/>
  <c r="AO2040" i="1"/>
  <c r="AO2054" i="1"/>
  <c r="AO2068" i="1"/>
  <c r="AO2081" i="1"/>
  <c r="AO2094" i="1"/>
  <c r="AO2108" i="1"/>
  <c r="AO2121" i="1"/>
  <c r="AO310" i="1"/>
  <c r="AO2147" i="1"/>
  <c r="AO2161" i="1"/>
  <c r="AO2175" i="1"/>
  <c r="AO2189" i="1"/>
  <c r="AO2203" i="1"/>
  <c r="AO426" i="1"/>
  <c r="AO2227" i="1"/>
  <c r="AO2240" i="1"/>
  <c r="AO2254" i="1"/>
  <c r="AO2268" i="1"/>
  <c r="AO2282" i="1"/>
  <c r="AO2296" i="1"/>
  <c r="AO2310" i="1"/>
  <c r="AO2323" i="1"/>
  <c r="AO2337" i="1"/>
  <c r="AO2350" i="1"/>
  <c r="AO2364" i="1"/>
  <c r="AO2378" i="1"/>
  <c r="AO2392" i="1"/>
  <c r="AO2405" i="1"/>
  <c r="AO2419" i="1"/>
  <c r="AO2433" i="1"/>
  <c r="AO2447" i="1"/>
  <c r="AO190" i="1"/>
  <c r="AO553" i="1"/>
  <c r="AO52" i="1"/>
  <c r="AO588" i="1"/>
  <c r="AO607" i="1"/>
  <c r="AO628" i="1"/>
  <c r="AO655" i="1"/>
  <c r="AO71" i="1"/>
  <c r="AO703" i="1"/>
  <c r="AO728" i="1"/>
  <c r="AO203" i="1"/>
  <c r="AO246" i="1"/>
  <c r="AO785" i="1"/>
  <c r="AO299" i="1"/>
  <c r="AO13" i="1"/>
  <c r="AO842" i="1"/>
  <c r="AO863" i="1"/>
  <c r="AO883" i="1"/>
  <c r="AO466" i="1"/>
  <c r="AO212" i="1"/>
  <c r="AO941" i="1"/>
  <c r="AO966" i="1"/>
  <c r="AO992" i="1"/>
  <c r="AO1024" i="1"/>
  <c r="AO1057" i="1"/>
  <c r="AO1087" i="1"/>
  <c r="AO1112" i="1"/>
  <c r="AO1139" i="1"/>
  <c r="AO1167" i="1"/>
  <c r="AO1198" i="1"/>
  <c r="AO1222" i="1"/>
  <c r="AO1245" i="1"/>
  <c r="AO1271" i="1"/>
  <c r="AO160" i="1"/>
  <c r="AO1310" i="1"/>
  <c r="AO1334" i="1"/>
  <c r="AO1352" i="1"/>
  <c r="AO1377" i="1"/>
  <c r="AO516" i="1"/>
  <c r="AO1420" i="1"/>
  <c r="AO1442" i="1"/>
  <c r="AO19" i="1"/>
  <c r="AO1481" i="1"/>
  <c r="AO1503" i="1"/>
  <c r="AO1523" i="1"/>
  <c r="AO1543" i="1"/>
  <c r="AO1563" i="1"/>
  <c r="AO1584" i="1"/>
  <c r="AO1602" i="1"/>
  <c r="AO1619" i="1"/>
  <c r="AO1638" i="1"/>
  <c r="AO1656" i="1"/>
  <c r="AO1672" i="1"/>
  <c r="AO1689" i="1"/>
  <c r="AO1704" i="1"/>
  <c r="AO1721" i="1"/>
  <c r="AO1739" i="1"/>
  <c r="AO1757" i="1"/>
  <c r="AO1773" i="1"/>
  <c r="AO419" i="1"/>
  <c r="AO1801" i="1"/>
  <c r="AO475" i="1"/>
  <c r="AO1832" i="1"/>
  <c r="AO1847" i="1"/>
  <c r="AO1863" i="1"/>
  <c r="AO1877" i="1"/>
  <c r="AO1890" i="1"/>
  <c r="AO1904" i="1"/>
  <c r="AO1918" i="1"/>
  <c r="AO1929" i="1"/>
  <c r="AO1943" i="1"/>
  <c r="AO1957" i="1"/>
  <c r="AO1971" i="1"/>
  <c r="AO1985" i="1"/>
  <c r="AO1999" i="1"/>
  <c r="AO2013" i="1"/>
  <c r="AO2027" i="1"/>
  <c r="AO2041" i="1"/>
  <c r="AO2055" i="1"/>
  <c r="AO2069" i="1"/>
  <c r="AO2082" i="1"/>
  <c r="AO2095" i="1"/>
  <c r="AO2109" i="1"/>
  <c r="AO2122" i="1"/>
  <c r="AO2134" i="1"/>
  <c r="AO2148" i="1"/>
  <c r="AO2162" i="1"/>
  <c r="AO2176" i="1"/>
  <c r="AO2190" i="1"/>
  <c r="AO2204" i="1"/>
  <c r="AO373" i="1"/>
  <c r="AO2228" i="1"/>
  <c r="AO2241" i="1"/>
  <c r="AO2255" i="1"/>
  <c r="AO2269" i="1"/>
  <c r="AO2283" i="1"/>
  <c r="AO2297" i="1"/>
  <c r="AO2311" i="1"/>
  <c r="AO2324" i="1"/>
  <c r="AO2338" i="1"/>
  <c r="AO2351" i="1"/>
  <c r="AO2365" i="1"/>
  <c r="AO2379" i="1"/>
  <c r="AO472" i="1"/>
  <c r="AO2406" i="1"/>
  <c r="AO2420" i="1"/>
  <c r="AO2434" i="1"/>
  <c r="AO2448" i="1"/>
  <c r="AO362" i="1"/>
  <c r="AO2440" i="1"/>
  <c r="AO2421" i="1"/>
  <c r="AO2401" i="1"/>
  <c r="AO2382" i="1"/>
  <c r="AO2362" i="1"/>
  <c r="AO2343" i="1"/>
  <c r="AO2325" i="1"/>
  <c r="AO2306" i="1"/>
  <c r="AO2286" i="1"/>
  <c r="AO2266" i="1"/>
  <c r="AO2247" i="1"/>
  <c r="AO2229" i="1"/>
  <c r="AO2211" i="1"/>
  <c r="AO2193" i="1"/>
  <c r="AO2173" i="1"/>
  <c r="AO2154" i="1"/>
  <c r="AO311" i="1"/>
  <c r="AO2114" i="1"/>
  <c r="AO2092" i="1"/>
  <c r="AO2073" i="1"/>
  <c r="AO2051" i="1"/>
  <c r="AO2030" i="1"/>
  <c r="AO2008" i="1"/>
  <c r="AO1987" i="1"/>
  <c r="AO1964" i="1"/>
  <c r="AO1941" i="1"/>
  <c r="AO1923" i="1"/>
  <c r="AO1901" i="1"/>
  <c r="AO1882" i="1"/>
  <c r="AO1858" i="1"/>
  <c r="AO1836" i="1"/>
  <c r="AO1812" i="1"/>
  <c r="AO1788" i="1"/>
  <c r="AO1765" i="1"/>
  <c r="AO1737" i="1"/>
  <c r="AO1711" i="1"/>
  <c r="AO1686" i="1"/>
  <c r="AO511" i="1"/>
  <c r="AO1634" i="1"/>
  <c r="AO1605" i="1"/>
  <c r="AO421" i="1"/>
  <c r="AO158" i="1"/>
  <c r="AO1511" i="1"/>
  <c r="AO6" i="1"/>
  <c r="AO1448" i="1"/>
  <c r="AO1414" i="1"/>
  <c r="AO1383" i="1"/>
  <c r="AO1349" i="1"/>
  <c r="AO1315" i="1"/>
  <c r="AO1285" i="1"/>
  <c r="AO1251" i="1"/>
  <c r="AO1210" i="1"/>
  <c r="AO1164" i="1"/>
  <c r="AO1124" i="1"/>
  <c r="AO1082" i="1"/>
  <c r="AO437" i="1"/>
  <c r="AO14" i="1"/>
  <c r="AO948" i="1"/>
  <c r="AO412" i="1"/>
  <c r="AO422" i="1"/>
  <c r="AO854" i="1"/>
  <c r="AO818" i="1"/>
  <c r="AO142" i="1"/>
  <c r="AO332" i="1"/>
  <c r="AO735" i="1"/>
  <c r="AO409" i="1"/>
  <c r="AO29" i="1"/>
  <c r="AO622" i="1"/>
  <c r="AO133" i="1"/>
  <c r="AO88" i="1"/>
  <c r="AO68" i="1"/>
  <c r="AO2458" i="1"/>
  <c r="AO2439" i="1"/>
  <c r="AO2418" i="1"/>
  <c r="AO2399" i="1"/>
  <c r="AO2381" i="1"/>
  <c r="AO2361" i="1"/>
  <c r="AO2342" i="1"/>
  <c r="AO2322" i="1"/>
  <c r="AO2304" i="1"/>
  <c r="AO2285" i="1"/>
  <c r="AO2265" i="1"/>
  <c r="AO2246" i="1"/>
  <c r="AO2226" i="1"/>
  <c r="AO2209" i="1"/>
  <c r="AO2192" i="1"/>
  <c r="AO2172" i="1"/>
  <c r="AO2153" i="1"/>
  <c r="AO2133" i="1"/>
  <c r="AO2113" i="1"/>
  <c r="AO2091" i="1"/>
  <c r="AO2071" i="1"/>
  <c r="AO2050" i="1"/>
  <c r="AO2029" i="1"/>
  <c r="AO2006" i="1"/>
  <c r="AO1983" i="1"/>
  <c r="AO1963" i="1"/>
  <c r="AO1940" i="1"/>
  <c r="AO1922" i="1"/>
  <c r="AO1900" i="1"/>
  <c r="AO1880" i="1"/>
  <c r="AO1857" i="1"/>
  <c r="AO1835" i="1"/>
  <c r="AO1810" i="1"/>
  <c r="AO1785" i="1"/>
  <c r="AO1763" i="1"/>
  <c r="AO1735" i="1"/>
  <c r="AO1710" i="1"/>
  <c r="AO1684" i="1"/>
  <c r="AO1660" i="1"/>
  <c r="AO1632" i="1"/>
  <c r="AO1604" i="1"/>
  <c r="AO1573" i="1"/>
  <c r="AO1540" i="1"/>
  <c r="AO1510" i="1"/>
  <c r="AO1476" i="1"/>
  <c r="AO1445" i="1"/>
  <c r="AO453" i="1"/>
  <c r="AO1381" i="1"/>
  <c r="AO1348" i="1"/>
  <c r="AO1314" i="1"/>
  <c r="AO1281" i="1"/>
  <c r="AO1243" i="1"/>
  <c r="AO1209" i="1"/>
  <c r="AO1158" i="1"/>
  <c r="AO1121" i="1"/>
  <c r="AO1081" i="1"/>
  <c r="AO1028" i="1"/>
  <c r="AO983" i="1"/>
  <c r="AO945" i="1"/>
  <c r="AO904" i="1"/>
  <c r="AO227" i="1"/>
  <c r="AO852" i="1"/>
  <c r="AO817" i="1"/>
  <c r="AO281" i="1"/>
  <c r="AO764" i="1"/>
  <c r="AO731" i="1"/>
  <c r="AO264" i="1"/>
  <c r="AO661" i="1"/>
  <c r="AO101" i="1"/>
  <c r="AO309" i="1"/>
  <c r="AO561" i="1"/>
  <c r="AO527" i="1"/>
  <c r="AO2455" i="1"/>
  <c r="AO2416" i="1"/>
  <c r="AO2377" i="1"/>
  <c r="AO2358" i="1"/>
  <c r="AO2320" i="1"/>
  <c r="AO2302" i="1"/>
  <c r="AO2281" i="1"/>
  <c r="AO2262" i="1"/>
  <c r="AO2243" i="1"/>
  <c r="AO2224" i="1"/>
  <c r="AO2207" i="1"/>
  <c r="AO2188" i="1"/>
  <c r="AO2169" i="1"/>
  <c r="AO2150" i="1"/>
  <c r="AO2131" i="1"/>
  <c r="AO2111" i="1"/>
  <c r="AO2088" i="1"/>
  <c r="AO2067" i="1"/>
  <c r="AO2047" i="1"/>
  <c r="AO2024" i="1"/>
  <c r="AO2004" i="1"/>
  <c r="AO1981" i="1"/>
  <c r="AO1960" i="1"/>
  <c r="AO1938" i="1"/>
  <c r="AO1919" i="1"/>
  <c r="AO1897" i="1"/>
  <c r="AO1875" i="1"/>
  <c r="AO1853" i="1"/>
  <c r="AO1829" i="1"/>
  <c r="AO1807" i="1"/>
  <c r="AO1783" i="1"/>
  <c r="AO1760" i="1"/>
  <c r="AO1733" i="1"/>
  <c r="AO1706" i="1"/>
  <c r="AO1680" i="1"/>
  <c r="AO1653" i="1"/>
  <c r="AO1629" i="1"/>
  <c r="AO1598" i="1"/>
  <c r="AO1571" i="1"/>
  <c r="AO1538" i="1"/>
  <c r="AO1507" i="1"/>
  <c r="AO1474" i="1"/>
  <c r="AO352" i="1"/>
  <c r="AO1411" i="1"/>
  <c r="AO41" i="1"/>
  <c r="AO1344" i="1"/>
  <c r="AO1305" i="1"/>
  <c r="AO1278" i="1"/>
  <c r="AO1239" i="1"/>
  <c r="AO1204" i="1"/>
  <c r="AO1154" i="1"/>
  <c r="AO1114" i="1"/>
  <c r="AO141" i="1"/>
  <c r="AO1019" i="1"/>
  <c r="AO241" i="1"/>
  <c r="AO940" i="1"/>
  <c r="AO900" i="1"/>
  <c r="AO875" i="1"/>
  <c r="AO848" i="1"/>
  <c r="AO810" i="1"/>
  <c r="AO787" i="1"/>
  <c r="AO760" i="1"/>
  <c r="AO724" i="1"/>
  <c r="AO692" i="1"/>
  <c r="AO647" i="1"/>
  <c r="AO617" i="1"/>
  <c r="AO124" i="1"/>
  <c r="AO551" i="1"/>
  <c r="AO524" i="1"/>
  <c r="AO2436" i="1"/>
  <c r="AO2397" i="1"/>
  <c r="AO2340" i="1"/>
  <c r="AO2454" i="1"/>
  <c r="AO2435" i="1"/>
  <c r="AO2415" i="1"/>
  <c r="AO2395" i="1"/>
  <c r="AO2376" i="1"/>
  <c r="AO2357" i="1"/>
  <c r="AO2339" i="1"/>
  <c r="AO2319" i="1"/>
  <c r="AO2300" i="1"/>
  <c r="AO2280" i="1"/>
  <c r="AO2261" i="1"/>
  <c r="AO2242" i="1"/>
  <c r="AO2223" i="1"/>
  <c r="AO2205" i="1"/>
  <c r="AO2187" i="1"/>
  <c r="AO2168" i="1"/>
  <c r="AO2149" i="1"/>
  <c r="AO2129" i="1"/>
  <c r="AO2107" i="1"/>
  <c r="AO2087" i="1"/>
  <c r="AO2066" i="1"/>
  <c r="AO2046" i="1"/>
  <c r="AO2023" i="1"/>
  <c r="AO2002" i="1"/>
  <c r="AO1980" i="1"/>
  <c r="AO1959" i="1"/>
  <c r="AO1936" i="1"/>
  <c r="AO1916" i="1"/>
  <c r="AO1896" i="1"/>
  <c r="AO1874" i="1"/>
  <c r="AO1852" i="1"/>
  <c r="AO438" i="1"/>
  <c r="AO1805" i="1"/>
  <c r="AO1782" i="1"/>
  <c r="AO1759" i="1"/>
  <c r="AO1730" i="1"/>
  <c r="AO1702" i="1"/>
  <c r="AO1679" i="1"/>
  <c r="AO1652" i="1"/>
  <c r="AO1628" i="1"/>
  <c r="AO207" i="1"/>
  <c r="AO1568" i="1"/>
  <c r="AO1537" i="1"/>
  <c r="AO1505" i="1"/>
  <c r="AO1471" i="1"/>
  <c r="AO1438" i="1"/>
  <c r="AO1410" i="1"/>
  <c r="AO1371" i="1"/>
  <c r="AO1340" i="1"/>
  <c r="AO495" i="1"/>
  <c r="AO1276" i="1"/>
  <c r="AO1238" i="1"/>
  <c r="AO1201" i="1"/>
  <c r="AO1152" i="1"/>
  <c r="AO261" i="1"/>
  <c r="AO1071" i="1"/>
  <c r="AO1018" i="1"/>
  <c r="AO974" i="1"/>
  <c r="AO936" i="1"/>
  <c r="AO439" i="1"/>
  <c r="AO874" i="1"/>
  <c r="AO847" i="1"/>
  <c r="AO809" i="1"/>
  <c r="AO784" i="1"/>
  <c r="AO759" i="1"/>
  <c r="AO718" i="1"/>
  <c r="AO382" i="1"/>
  <c r="AO646" i="1"/>
  <c r="AO610" i="1"/>
  <c r="AO585" i="1"/>
  <c r="AO547" i="1"/>
  <c r="AY522" i="1"/>
  <c r="AY35" i="1"/>
  <c r="AY75" i="1"/>
  <c r="AY7" i="1"/>
  <c r="AY523" i="1"/>
  <c r="AY524" i="1"/>
  <c r="AY525" i="1"/>
  <c r="AY21" i="1"/>
  <c r="AY526" i="1"/>
  <c r="AY243" i="1"/>
  <c r="AY527" i="1"/>
  <c r="AY16" i="1"/>
  <c r="AY43" i="1"/>
  <c r="AY27" i="1"/>
  <c r="AY25" i="1"/>
  <c r="AY132" i="1"/>
  <c r="AY34" i="1"/>
  <c r="AY68" i="1"/>
  <c r="AY99" i="1"/>
  <c r="AY528" i="1"/>
  <c r="AY46" i="1"/>
  <c r="AY529" i="1"/>
  <c r="AY530" i="1"/>
  <c r="AY155" i="1"/>
  <c r="AY301" i="1"/>
  <c r="AY531" i="1"/>
  <c r="AY62" i="1"/>
  <c r="AY532" i="1"/>
  <c r="AY344" i="1"/>
  <c r="AY533" i="1"/>
  <c r="AY349" i="1"/>
  <c r="AY534" i="1"/>
  <c r="AY39" i="1"/>
  <c r="AY184" i="1"/>
  <c r="AY38" i="1"/>
  <c r="AY190" i="1"/>
  <c r="AY535" i="1"/>
  <c r="AY17" i="1"/>
  <c r="AY536" i="1"/>
  <c r="AY537" i="1"/>
  <c r="AY538" i="1"/>
  <c r="AY539" i="1"/>
  <c r="AY66" i="1"/>
  <c r="AY30" i="1"/>
  <c r="AY540" i="1"/>
  <c r="AY541" i="1"/>
  <c r="AY219" i="1"/>
  <c r="AY256" i="1"/>
  <c r="AY208" i="1"/>
  <c r="AY47" i="1"/>
  <c r="AY542" i="1"/>
  <c r="AY449" i="1"/>
  <c r="AY543" i="1"/>
  <c r="AY544" i="1"/>
  <c r="AY545" i="1"/>
  <c r="AY546" i="1"/>
  <c r="AY51" i="1"/>
  <c r="AY108" i="1"/>
  <c r="AY59" i="1"/>
  <c r="AY235" i="1"/>
  <c r="AY547" i="1"/>
  <c r="AY548" i="1"/>
  <c r="AY64" i="1"/>
  <c r="AY65" i="1"/>
  <c r="AY45" i="1"/>
  <c r="AY4" i="1"/>
  <c r="AY549" i="1"/>
  <c r="AY550" i="1"/>
  <c r="AY69" i="1"/>
  <c r="AY107" i="1"/>
  <c r="AY100" i="1"/>
  <c r="AY551" i="1"/>
  <c r="AY510" i="1"/>
  <c r="AY552" i="1"/>
  <c r="AY553" i="1"/>
  <c r="AY224" i="1"/>
  <c r="AY554" i="1"/>
  <c r="AY460" i="1"/>
  <c r="AY555" i="1"/>
  <c r="AY556" i="1"/>
  <c r="AY557" i="1"/>
  <c r="AY558" i="1"/>
  <c r="AY559" i="1"/>
  <c r="AY560" i="1"/>
  <c r="AY561" i="1"/>
  <c r="AY181" i="1"/>
  <c r="AY562" i="1"/>
  <c r="AY563" i="1"/>
  <c r="AY76" i="1"/>
  <c r="AY86" i="1"/>
  <c r="AY110" i="1"/>
  <c r="AY87" i="1"/>
  <c r="AY88" i="1"/>
  <c r="AY89" i="1"/>
  <c r="AY90" i="1"/>
  <c r="AY91" i="1"/>
  <c r="AY92" i="1"/>
  <c r="AY564" i="1"/>
  <c r="AY565" i="1"/>
  <c r="AY348" i="1"/>
  <c r="AY566" i="1"/>
  <c r="AY210" i="1"/>
  <c r="AY159" i="1"/>
  <c r="AY567" i="1"/>
  <c r="AY568" i="1"/>
  <c r="AY77" i="1"/>
  <c r="AY328" i="1"/>
  <c r="AY121" i="1"/>
  <c r="AY569" i="1"/>
  <c r="AY570" i="1"/>
  <c r="AY571" i="1"/>
  <c r="AY572" i="1"/>
  <c r="AY573" i="1"/>
  <c r="AY574" i="1"/>
  <c r="AY52" i="1"/>
  <c r="AY491" i="1"/>
  <c r="AY126" i="1"/>
  <c r="AY575" i="1"/>
  <c r="AY576" i="1"/>
  <c r="AY314" i="1"/>
  <c r="AY78" i="1"/>
  <c r="AY28" i="1"/>
  <c r="AY577" i="1"/>
  <c r="AY578" i="1"/>
  <c r="AY60" i="1"/>
  <c r="AY112" i="1"/>
  <c r="AY355" i="1"/>
  <c r="AY579" i="1"/>
  <c r="AY176" i="1"/>
  <c r="AY79" i="1"/>
  <c r="AY80" i="1"/>
  <c r="AY81" i="1"/>
  <c r="AY106" i="1"/>
  <c r="AY580" i="1"/>
  <c r="AY202" i="1"/>
  <c r="AY82" i="1"/>
  <c r="AY103" i="1"/>
  <c r="AY581" i="1"/>
  <c r="AY582" i="1"/>
  <c r="AY513" i="1"/>
  <c r="AY583" i="1"/>
  <c r="AY584" i="1"/>
  <c r="AY585" i="1"/>
  <c r="AY124" i="1"/>
  <c r="AY218" i="1"/>
  <c r="AY586" i="1"/>
  <c r="AY587" i="1"/>
  <c r="AY309" i="1"/>
  <c r="AY113" i="1"/>
  <c r="AY588" i="1"/>
  <c r="AY114" i="1"/>
  <c r="AY83" i="1"/>
  <c r="AY589" i="1"/>
  <c r="AY590" i="1"/>
  <c r="AY591" i="1"/>
  <c r="AY592" i="1"/>
  <c r="AY593" i="1"/>
  <c r="AY594" i="1"/>
  <c r="AY387" i="1"/>
  <c r="AY130" i="1"/>
  <c r="AY595" i="1"/>
  <c r="AY133" i="1"/>
  <c r="AY134" i="1"/>
  <c r="AY193" i="1"/>
  <c r="AY135" i="1"/>
  <c r="AY596" i="1"/>
  <c r="AY137" i="1"/>
  <c r="AY139" i="1"/>
  <c r="AY458" i="1"/>
  <c r="AY84" i="1"/>
  <c r="AY9" i="1"/>
  <c r="AY512" i="1"/>
  <c r="AY597" i="1"/>
  <c r="AY598" i="1"/>
  <c r="AY97" i="1"/>
  <c r="AY361" i="1"/>
  <c r="AY85" i="1"/>
  <c r="AY53" i="1"/>
  <c r="AY67" i="1"/>
  <c r="AY153" i="1"/>
  <c r="AY599" i="1"/>
  <c r="AY600" i="1"/>
  <c r="AY601" i="1"/>
  <c r="AY602" i="1"/>
  <c r="AY603" i="1"/>
  <c r="AY462" i="1"/>
  <c r="AY73" i="1"/>
  <c r="AY604" i="1"/>
  <c r="AY605" i="1"/>
  <c r="AY606" i="1"/>
  <c r="AY74" i="1"/>
  <c r="AY607" i="1"/>
  <c r="AY128" i="1"/>
  <c r="AY415" i="1"/>
  <c r="AY304" i="1"/>
  <c r="AY608" i="1"/>
  <c r="AY609" i="1"/>
  <c r="AY183" i="1"/>
  <c r="AY610" i="1"/>
  <c r="AY58" i="1"/>
  <c r="AY611" i="1"/>
  <c r="AY144" i="1"/>
  <c r="AY612" i="1"/>
  <c r="AY54" i="1"/>
  <c r="AY613" i="1"/>
  <c r="AY614" i="1"/>
  <c r="AY615" i="1"/>
  <c r="AY370" i="1"/>
  <c r="AY616" i="1"/>
  <c r="AY617" i="1"/>
  <c r="AY618" i="1"/>
  <c r="AY55" i="1"/>
  <c r="AY619" i="1"/>
  <c r="AY101" i="1"/>
  <c r="AY620" i="1"/>
  <c r="AY32" i="1"/>
  <c r="AY621" i="1"/>
  <c r="AY622" i="1"/>
  <c r="AY284" i="1"/>
  <c r="AY164" i="1"/>
  <c r="AY148" i="1"/>
  <c r="AY623" i="1"/>
  <c r="AY624" i="1"/>
  <c r="AY165" i="1"/>
  <c r="AY625" i="1"/>
  <c r="AY170" i="1"/>
  <c r="AY166" i="1"/>
  <c r="AY168" i="1"/>
  <c r="AY169" i="1"/>
  <c r="AY271" i="1"/>
  <c r="AY626" i="1"/>
  <c r="AY8" i="1"/>
  <c r="AY627" i="1"/>
  <c r="AY628" i="1"/>
  <c r="AY629" i="1"/>
  <c r="AY630" i="1"/>
  <c r="AY631" i="1"/>
  <c r="AY632" i="1"/>
  <c r="AY633" i="1"/>
  <c r="AY634" i="1"/>
  <c r="AY635" i="1"/>
  <c r="AY636" i="1"/>
  <c r="AY398" i="1"/>
  <c r="AY637" i="1"/>
  <c r="AY638" i="1"/>
  <c r="AY136" i="1"/>
  <c r="AY639" i="1"/>
  <c r="AY640" i="1"/>
  <c r="AY641" i="1"/>
  <c r="AY214" i="1"/>
  <c r="AY642" i="1"/>
  <c r="AY143" i="1"/>
  <c r="AY123" i="1"/>
  <c r="AY375" i="1"/>
  <c r="AY239" i="1"/>
  <c r="AY146" i="1"/>
  <c r="AY643" i="1"/>
  <c r="AY644" i="1"/>
  <c r="AY645" i="1"/>
  <c r="AY266" i="1"/>
  <c r="AY646" i="1"/>
  <c r="AY647" i="1"/>
  <c r="AY648" i="1"/>
  <c r="AY649" i="1"/>
  <c r="AY650" i="1"/>
  <c r="AY651" i="1"/>
  <c r="AY122" i="1"/>
  <c r="AY652" i="1"/>
  <c r="AY250" i="1"/>
  <c r="AY653" i="1"/>
  <c r="AY654" i="1"/>
  <c r="AY385" i="1"/>
  <c r="AY228" i="1"/>
  <c r="AY655" i="1"/>
  <c r="AY656" i="1"/>
  <c r="AY657" i="1"/>
  <c r="AY658" i="1"/>
  <c r="AY659" i="1"/>
  <c r="AY660" i="1"/>
  <c r="AY661" i="1"/>
  <c r="AY29" i="1"/>
  <c r="AY319" i="1"/>
  <c r="AY662" i="1"/>
  <c r="AY663" i="1"/>
  <c r="AY664" i="1"/>
  <c r="AY192" i="1"/>
  <c r="AY194" i="1"/>
  <c r="AY665" i="1"/>
  <c r="AY666" i="1"/>
  <c r="AY667" i="1"/>
  <c r="AY292" i="1"/>
  <c r="AY668" i="1"/>
  <c r="AY669" i="1"/>
  <c r="AY670" i="1"/>
  <c r="AY671" i="1"/>
  <c r="AY672" i="1"/>
  <c r="AY673" i="1"/>
  <c r="AY674" i="1"/>
  <c r="AY675" i="1"/>
  <c r="AY676" i="1"/>
  <c r="AY677" i="1"/>
  <c r="AY678" i="1"/>
  <c r="AY152" i="1"/>
  <c r="AY679" i="1"/>
  <c r="AY680" i="1"/>
  <c r="AY681" i="1"/>
  <c r="AY682" i="1"/>
  <c r="AY683" i="1"/>
  <c r="AY684" i="1"/>
  <c r="AY71" i="1"/>
  <c r="AY685" i="1"/>
  <c r="AY686" i="1"/>
  <c r="AY127" i="1"/>
  <c r="AY687" i="1"/>
  <c r="AY125" i="1"/>
  <c r="AY180" i="1"/>
  <c r="AY238" i="1"/>
  <c r="AY688" i="1"/>
  <c r="AY161" i="1"/>
  <c r="AY98" i="1"/>
  <c r="AY189" i="1"/>
  <c r="AY245" i="1"/>
  <c r="AY171" i="1"/>
  <c r="AY689" i="1"/>
  <c r="AY690" i="1"/>
  <c r="AY382" i="1"/>
  <c r="AY691" i="1"/>
  <c r="AY692" i="1"/>
  <c r="AY215" i="1"/>
  <c r="AY216" i="1"/>
  <c r="AY693" i="1"/>
  <c r="AY694" i="1"/>
  <c r="AY264" i="1"/>
  <c r="AY163" i="1"/>
  <c r="AY695" i="1"/>
  <c r="AY150" i="1"/>
  <c r="AY278" i="1"/>
  <c r="AY696" i="1"/>
  <c r="AY697" i="1"/>
  <c r="AY698" i="1"/>
  <c r="AY699" i="1"/>
  <c r="AY409" i="1"/>
  <c r="AY244" i="1"/>
  <c r="AY436" i="1"/>
  <c r="AY254" i="1"/>
  <c r="AY18" i="1"/>
  <c r="AY700" i="1"/>
  <c r="AY276" i="1"/>
  <c r="AY701" i="1"/>
  <c r="AY195" i="1"/>
  <c r="AY702" i="1"/>
  <c r="AY703" i="1"/>
  <c r="AY704" i="1"/>
  <c r="AY705" i="1"/>
  <c r="AY706" i="1"/>
  <c r="AY11" i="1"/>
  <c r="AY707" i="1"/>
  <c r="AY708" i="1"/>
  <c r="AY95" i="1"/>
  <c r="AY709" i="1"/>
  <c r="AY710" i="1"/>
  <c r="AY231" i="1"/>
  <c r="AY411" i="1"/>
  <c r="AY413" i="1"/>
  <c r="AY441" i="1"/>
  <c r="AY395" i="1"/>
  <c r="AY61" i="1"/>
  <c r="AY260" i="1"/>
  <c r="AY711" i="1"/>
  <c r="AY712" i="1"/>
  <c r="AY713" i="1"/>
  <c r="AY445" i="1"/>
  <c r="AY714" i="1"/>
  <c r="AY447" i="1"/>
  <c r="AY503" i="1"/>
  <c r="AY715" i="1"/>
  <c r="AY263" i="1"/>
  <c r="AY716" i="1"/>
  <c r="AY717" i="1"/>
  <c r="AY718" i="1"/>
  <c r="AY719" i="1"/>
  <c r="AY720" i="1"/>
  <c r="AY721" i="1"/>
  <c r="AY722" i="1"/>
  <c r="AY430" i="1"/>
  <c r="AY723" i="1"/>
  <c r="AY724" i="1"/>
  <c r="AY230" i="1"/>
  <c r="AY725" i="1"/>
  <c r="AY726" i="1"/>
  <c r="AY31" i="1"/>
  <c r="AY727" i="1"/>
  <c r="AY360" i="1"/>
  <c r="AY728" i="1"/>
  <c r="AY729" i="1"/>
  <c r="AY365" i="1"/>
  <c r="AY730" i="1"/>
  <c r="AY731" i="1"/>
  <c r="AY732" i="1"/>
  <c r="AY733" i="1"/>
  <c r="AY734" i="1"/>
  <c r="AY735" i="1"/>
  <c r="AY736" i="1"/>
  <c r="AY737" i="1"/>
  <c r="AY291" i="1"/>
  <c r="AY178" i="1"/>
  <c r="AY487" i="1"/>
  <c r="AY738" i="1"/>
  <c r="AY739" i="1"/>
  <c r="AY740" i="1"/>
  <c r="AY198" i="1"/>
  <c r="AY741" i="1"/>
  <c r="AY742" i="1"/>
  <c r="AY743" i="1"/>
  <c r="AY162" i="1"/>
  <c r="AY120" i="1"/>
  <c r="AY744" i="1"/>
  <c r="AY269" i="1"/>
  <c r="AY312" i="1"/>
  <c r="AY745" i="1"/>
  <c r="AY746" i="1"/>
  <c r="AY747" i="1"/>
  <c r="AY748" i="1"/>
  <c r="AY105" i="1"/>
  <c r="AY257" i="1"/>
  <c r="AY258" i="1"/>
  <c r="AY259" i="1"/>
  <c r="AY242" i="1"/>
  <c r="AY749" i="1"/>
  <c r="AY750" i="1"/>
  <c r="AY751" i="1"/>
  <c r="AY347" i="1"/>
  <c r="AY752" i="1"/>
  <c r="AY203" i="1"/>
  <c r="AY507" i="1"/>
  <c r="AY294" i="1"/>
  <c r="AY383" i="1"/>
  <c r="AY753" i="1"/>
  <c r="AY482" i="1"/>
  <c r="AY303" i="1"/>
  <c r="AY754" i="1"/>
  <c r="AY336" i="1"/>
  <c r="AY755" i="1"/>
  <c r="AY756" i="1"/>
  <c r="AY757" i="1"/>
  <c r="AY758" i="1"/>
  <c r="AY326" i="1"/>
  <c r="AY759" i="1"/>
  <c r="AY760" i="1"/>
  <c r="AY433" i="1"/>
  <c r="AY282" i="1"/>
  <c r="AY761" i="1"/>
  <c r="AY289" i="1"/>
  <c r="AY484" i="1"/>
  <c r="AY762" i="1"/>
  <c r="AY405" i="1"/>
  <c r="AY313" i="1"/>
  <c r="AY763" i="1"/>
  <c r="AY764" i="1"/>
  <c r="AY765" i="1"/>
  <c r="AY766" i="1"/>
  <c r="AY435" i="1"/>
  <c r="AY316" i="1"/>
  <c r="AY332" i="1"/>
  <c r="AY767" i="1"/>
  <c r="AY483" i="1"/>
  <c r="AY768" i="1"/>
  <c r="AY246" i="1"/>
  <c r="AY517" i="1"/>
  <c r="AY50" i="1"/>
  <c r="AY505" i="1"/>
  <c r="AY429" i="1"/>
  <c r="AY290" i="1"/>
  <c r="AY769" i="1"/>
  <c r="AY273" i="1"/>
  <c r="AY770" i="1"/>
  <c r="AY771" i="1"/>
  <c r="AY369" i="1"/>
  <c r="AY772" i="1"/>
  <c r="AY402" i="1"/>
  <c r="AY773" i="1"/>
  <c r="AY774" i="1"/>
  <c r="AY396" i="1"/>
  <c r="AY397" i="1"/>
  <c r="AY293" i="1"/>
  <c r="AY448" i="1"/>
  <c r="AY274" i="1"/>
  <c r="AY775" i="1"/>
  <c r="AY776" i="1"/>
  <c r="AY777" i="1"/>
  <c r="AY778" i="1"/>
  <c r="AY265" i="1"/>
  <c r="AY118" i="1"/>
  <c r="AY327" i="1"/>
  <c r="AY779" i="1"/>
  <c r="AY305" i="1"/>
  <c r="AY104" i="1"/>
  <c r="AY456" i="1"/>
  <c r="AY335" i="1"/>
  <c r="AY780" i="1"/>
  <c r="AY781" i="1"/>
  <c r="AY782" i="1"/>
  <c r="AY346" i="1"/>
  <c r="AY783" i="1"/>
  <c r="AY784" i="1"/>
  <c r="AY388" i="1"/>
  <c r="AY785" i="1"/>
  <c r="AY307" i="1"/>
  <c r="AY213" i="1"/>
  <c r="AY786" i="1"/>
  <c r="AY240" i="1"/>
  <c r="AY787" i="1"/>
  <c r="AY788" i="1"/>
  <c r="AY222" i="1"/>
  <c r="AY789" i="1"/>
  <c r="AY790" i="1"/>
  <c r="AY381" i="1"/>
  <c r="AY288" i="1"/>
  <c r="AY317" i="1"/>
  <c r="AY281" i="1"/>
  <c r="AY791" i="1"/>
  <c r="AY333" i="1"/>
  <c r="AY142" i="1"/>
  <c r="AY324" i="1"/>
  <c r="AY306" i="1"/>
  <c r="AY792" i="1"/>
  <c r="AY318" i="1"/>
  <c r="AY793" i="1"/>
  <c r="AY794" i="1"/>
  <c r="AY795" i="1"/>
  <c r="AY300" i="1"/>
  <c r="AY796" i="1"/>
  <c r="AY797" i="1"/>
  <c r="AY798" i="1"/>
  <c r="AY799" i="1"/>
  <c r="AY800" i="1"/>
  <c r="AY801" i="1"/>
  <c r="AY111" i="1"/>
  <c r="AY337" i="1"/>
  <c r="AY802" i="1"/>
  <c r="AY299" i="1"/>
  <c r="AY803" i="1"/>
  <c r="AY154" i="1"/>
  <c r="AY501" i="1"/>
  <c r="AY804" i="1"/>
  <c r="AY371" i="1"/>
  <c r="AY424" i="1"/>
  <c r="AY805" i="1"/>
  <c r="AY157" i="1"/>
  <c r="AY806" i="1"/>
  <c r="AY391" i="1"/>
  <c r="AY380" i="1"/>
  <c r="AY268" i="1"/>
  <c r="AY461" i="1"/>
  <c r="AY807" i="1"/>
  <c r="AY287" i="1"/>
  <c r="AY808" i="1"/>
  <c r="AY236" i="1"/>
  <c r="AY386" i="1"/>
  <c r="AY809" i="1"/>
  <c r="AY321" i="1"/>
  <c r="AY423" i="1"/>
  <c r="AY351" i="1"/>
  <c r="AY810" i="1"/>
  <c r="AY451" i="1"/>
  <c r="AY811" i="1"/>
  <c r="AY812" i="1"/>
  <c r="AY813" i="1"/>
  <c r="AY814" i="1"/>
  <c r="AY815" i="1"/>
  <c r="AY428" i="1"/>
  <c r="AY816" i="1"/>
  <c r="AY341" i="1"/>
  <c r="AY817" i="1"/>
  <c r="AY818" i="1"/>
  <c r="AY819" i="1"/>
  <c r="AY820" i="1"/>
  <c r="AY13" i="1"/>
  <c r="AY368" i="1"/>
  <c r="AY821" i="1"/>
  <c r="AY488" i="1"/>
  <c r="AY378" i="1"/>
  <c r="AY822" i="1"/>
  <c r="AY390" i="1"/>
  <c r="AY823" i="1"/>
  <c r="AY129" i="1"/>
  <c r="AY824" i="1"/>
  <c r="AY825" i="1"/>
  <c r="AY826" i="1"/>
  <c r="AY253" i="1"/>
  <c r="AY827" i="1"/>
  <c r="AY350" i="1"/>
  <c r="AY828" i="1"/>
  <c r="AY829" i="1"/>
  <c r="AY830" i="1"/>
  <c r="AY470" i="1"/>
  <c r="AY831" i="1"/>
  <c r="AY832" i="1"/>
  <c r="AY186" i="1"/>
  <c r="AY401" i="1"/>
  <c r="AY833" i="1"/>
  <c r="AY834" i="1"/>
  <c r="AY835" i="1"/>
  <c r="AY836" i="1"/>
  <c r="AY367" i="1"/>
  <c r="AY837" i="1"/>
  <c r="AY399" i="1"/>
  <c r="AY838" i="1"/>
  <c r="AY839" i="1"/>
  <c r="AY221" i="1"/>
  <c r="AY840" i="1"/>
  <c r="AY841" i="1"/>
  <c r="AY842" i="1"/>
  <c r="AY444" i="1"/>
  <c r="AY843" i="1"/>
  <c r="AY844" i="1"/>
  <c r="AY845" i="1"/>
  <c r="AY846" i="1"/>
  <c r="AY847" i="1"/>
  <c r="AY848" i="1"/>
  <c r="AY322" i="1"/>
  <c r="AY849" i="1"/>
  <c r="AY431" i="1"/>
  <c r="AY450" i="1"/>
  <c r="AY850" i="1"/>
  <c r="AY851" i="1"/>
  <c r="AY852" i="1"/>
  <c r="AY407" i="1"/>
  <c r="AY853" i="1"/>
  <c r="AY854" i="1"/>
  <c r="AY149" i="1"/>
  <c r="AY855" i="1"/>
  <c r="AY856" i="1"/>
  <c r="AY857" i="1"/>
  <c r="AY858" i="1"/>
  <c r="AY345" i="1"/>
  <c r="AY859" i="1"/>
  <c r="AY379" i="1"/>
  <c r="AY860" i="1"/>
  <c r="AY374" i="1"/>
  <c r="AY376" i="1"/>
  <c r="AY861" i="1"/>
  <c r="AY452" i="1"/>
  <c r="AY404" i="1"/>
  <c r="AY116" i="1"/>
  <c r="AY862" i="1"/>
  <c r="AY394" i="1"/>
  <c r="AY863" i="1"/>
  <c r="AY406" i="1"/>
  <c r="AY864" i="1"/>
  <c r="AY865" i="1"/>
  <c r="AY866" i="1"/>
  <c r="AY867" i="1"/>
  <c r="AY10" i="1"/>
  <c r="AY366" i="1"/>
  <c r="AY427" i="1"/>
  <c r="AY868" i="1"/>
  <c r="AY869" i="1"/>
  <c r="AY251" i="1"/>
  <c r="AY474" i="1"/>
  <c r="AY870" i="1"/>
  <c r="AY485" i="1"/>
  <c r="AY463" i="1"/>
  <c r="AY871" i="1"/>
  <c r="AY872" i="1"/>
  <c r="AY455" i="1"/>
  <c r="AY425" i="1"/>
  <c r="AY410" i="1"/>
  <c r="AY873" i="1"/>
  <c r="AY489" i="1"/>
  <c r="AY486" i="1"/>
  <c r="AY874" i="1"/>
  <c r="AY875" i="1"/>
  <c r="AY497" i="1"/>
  <c r="AY469" i="1"/>
  <c r="AY454" i="1"/>
  <c r="AY876" i="1"/>
  <c r="AY227" i="1"/>
  <c r="AY877" i="1"/>
  <c r="AY878" i="1"/>
  <c r="AY432" i="1"/>
  <c r="AY879" i="1"/>
  <c r="AY880" i="1"/>
  <c r="AY881" i="1"/>
  <c r="AY882" i="1"/>
  <c r="AY883" i="1"/>
  <c r="AY477" i="1"/>
  <c r="AY884" i="1"/>
  <c r="AY422" i="1"/>
  <c r="AY389" i="1"/>
  <c r="AY885" i="1"/>
  <c r="AY886" i="1"/>
  <c r="AY887" i="1"/>
  <c r="AY888" i="1"/>
  <c r="AY392" i="1"/>
  <c r="AY342" i="1"/>
  <c r="AY464" i="1"/>
  <c r="AY468" i="1"/>
  <c r="AY459" i="1"/>
  <c r="AY272" i="1"/>
  <c r="AY479" i="1"/>
  <c r="AY889" i="1"/>
  <c r="AY890" i="1"/>
  <c r="AY480" i="1"/>
  <c r="AY93" i="1"/>
  <c r="AY471" i="1"/>
  <c r="AY465" i="1"/>
  <c r="AY891" i="1"/>
  <c r="AY892" i="1"/>
  <c r="AY893" i="1"/>
  <c r="AY894" i="1"/>
  <c r="AY493" i="1"/>
  <c r="AY490" i="1"/>
  <c r="AY895" i="1"/>
  <c r="AY896" i="1"/>
  <c r="AY897" i="1"/>
  <c r="AY315" i="1"/>
  <c r="AY466" i="1"/>
  <c r="AY500" i="1"/>
  <c r="AY898" i="1"/>
  <c r="AY167" i="1"/>
  <c r="AY492" i="1"/>
  <c r="AY494" i="1"/>
  <c r="AY267" i="1"/>
  <c r="AY496" i="1"/>
  <c r="AY498" i="1"/>
  <c r="AY506" i="1"/>
  <c r="AY439" i="1"/>
  <c r="AY899" i="1"/>
  <c r="AY504" i="1"/>
  <c r="AY502" i="1"/>
  <c r="AY509" i="1"/>
  <c r="AY900" i="1"/>
  <c r="AY901" i="1"/>
  <c r="AY902" i="1"/>
  <c r="AY903" i="1"/>
  <c r="AY904" i="1"/>
  <c r="AY508" i="1"/>
  <c r="AY515" i="1"/>
  <c r="AY514" i="1"/>
  <c r="AY905" i="1"/>
  <c r="AY412" i="1"/>
  <c r="AY906" i="1"/>
  <c r="AY907" i="1"/>
  <c r="AY908" i="1"/>
  <c r="AY909" i="1"/>
  <c r="AY910" i="1"/>
  <c r="AY911" i="1"/>
  <c r="AY102" i="1"/>
  <c r="AY912" i="1"/>
  <c r="AY913" i="1"/>
  <c r="AY914" i="1"/>
  <c r="AY372" i="1"/>
  <c r="AY915" i="1"/>
  <c r="AY916" i="1"/>
  <c r="AY212" i="1"/>
  <c r="AY917" i="1"/>
  <c r="AY226" i="1"/>
  <c r="AY918" i="1"/>
  <c r="AY919" i="1"/>
  <c r="AY920" i="1"/>
  <c r="AY191" i="1"/>
  <c r="AY921" i="1"/>
  <c r="AY922" i="1"/>
  <c r="AY145" i="1"/>
  <c r="AY923" i="1"/>
  <c r="AY924" i="1"/>
  <c r="AY925" i="1"/>
  <c r="AY926" i="1"/>
  <c r="AY927" i="1"/>
  <c r="AY928" i="1"/>
  <c r="AY929" i="1"/>
  <c r="AY930" i="1"/>
  <c r="AY931" i="1"/>
  <c r="AY932" i="1"/>
  <c r="AY933" i="1"/>
  <c r="AY934" i="1"/>
  <c r="AY935" i="1"/>
  <c r="AY936" i="1"/>
  <c r="AY937" i="1"/>
  <c r="AY938" i="1"/>
  <c r="AY201" i="1"/>
  <c r="AY939" i="1"/>
  <c r="AY156" i="1"/>
  <c r="AY940" i="1"/>
  <c r="AY308" i="1"/>
  <c r="AY354" i="1"/>
  <c r="AY941" i="1"/>
  <c r="AY519" i="1"/>
  <c r="AY942" i="1"/>
  <c r="AY943" i="1"/>
  <c r="AY22" i="1"/>
  <c r="AY255" i="1"/>
  <c r="AY944" i="1"/>
  <c r="AY945" i="1"/>
  <c r="AY946" i="1"/>
  <c r="AY947" i="1"/>
  <c r="AY330" i="1"/>
  <c r="AY948" i="1"/>
  <c r="AY949" i="1"/>
  <c r="AY5" i="1"/>
  <c r="AY117" i="1"/>
  <c r="AY950" i="1"/>
  <c r="AY951" i="1"/>
  <c r="AY952" i="1"/>
  <c r="AY953" i="1"/>
  <c r="AY954" i="1"/>
  <c r="AY955" i="1"/>
  <c r="AY956" i="1"/>
  <c r="AY275" i="1"/>
  <c r="AY957" i="1"/>
  <c r="AY958" i="1"/>
  <c r="AY140" i="1"/>
  <c r="AY177" i="1"/>
  <c r="AY131" i="1"/>
  <c r="AY340" i="1"/>
  <c r="AY959" i="1"/>
  <c r="AY353" i="1"/>
  <c r="AY960" i="1"/>
  <c r="AY961" i="1"/>
  <c r="AY175" i="1"/>
  <c r="AY962" i="1"/>
  <c r="AY963" i="1"/>
  <c r="AY964" i="1"/>
  <c r="AY965" i="1"/>
  <c r="AY966" i="1"/>
  <c r="AY967" i="1"/>
  <c r="AY24" i="1"/>
  <c r="AY968" i="1"/>
  <c r="AY969" i="1"/>
  <c r="AY970" i="1"/>
  <c r="AY971" i="1"/>
  <c r="AY972" i="1"/>
  <c r="AY280" i="1"/>
  <c r="AY973" i="1"/>
  <c r="AY297" i="1"/>
  <c r="AY974" i="1"/>
  <c r="AY109" i="1"/>
  <c r="AY975" i="1"/>
  <c r="AY976" i="1"/>
  <c r="AY977" i="1"/>
  <c r="AY241" i="1"/>
  <c r="AY978" i="1"/>
  <c r="AY979" i="1"/>
  <c r="AY980" i="1"/>
  <c r="AY981" i="1"/>
  <c r="AY982" i="1"/>
  <c r="AY983" i="1"/>
  <c r="AY984" i="1"/>
  <c r="AY14" i="1"/>
  <c r="AY252" i="1"/>
  <c r="AY985" i="1"/>
  <c r="AY986" i="1"/>
  <c r="AY987" i="1"/>
  <c r="AY988" i="1"/>
  <c r="AY989" i="1"/>
  <c r="AY990" i="1"/>
  <c r="AY991" i="1"/>
  <c r="AY992" i="1"/>
  <c r="AY993" i="1"/>
  <c r="AY223" i="1"/>
  <c r="AY994" i="1"/>
  <c r="AY995" i="1"/>
  <c r="AY996" i="1"/>
  <c r="AY997" i="1"/>
  <c r="AY998" i="1"/>
  <c r="AY302" i="1"/>
  <c r="AY188" i="1"/>
  <c r="AY187" i="1"/>
  <c r="AY999" i="1"/>
  <c r="AY1000" i="1"/>
  <c r="AY1001" i="1"/>
  <c r="AY1002" i="1"/>
  <c r="AY1003" i="1"/>
  <c r="AY357" i="1"/>
  <c r="AY1004" i="1"/>
  <c r="AY1005" i="1"/>
  <c r="AY1006" i="1"/>
  <c r="AY199" i="1"/>
  <c r="AY1007" i="1"/>
  <c r="AY1008" i="1"/>
  <c r="AY1009" i="1"/>
  <c r="AY1010" i="1"/>
  <c r="AY1011" i="1"/>
  <c r="AY1012" i="1"/>
  <c r="AY1013" i="1"/>
  <c r="AY1014" i="1"/>
  <c r="AY1015" i="1"/>
  <c r="AY1016" i="1"/>
  <c r="AY1017" i="1"/>
  <c r="AY1018" i="1"/>
  <c r="AY1019" i="1"/>
  <c r="AY1020" i="1"/>
  <c r="AY1021" i="1"/>
  <c r="AY1022" i="1"/>
  <c r="AY1023" i="1"/>
  <c r="AY1024" i="1"/>
  <c r="AY1025" i="1"/>
  <c r="AY1026" i="1"/>
  <c r="AY1027" i="1"/>
  <c r="AY1028" i="1"/>
  <c r="AY1029" i="1"/>
  <c r="AY1030" i="1"/>
  <c r="AY446" i="1"/>
  <c r="AY1031" i="1"/>
  <c r="AY1032" i="1"/>
  <c r="AY1033" i="1"/>
  <c r="AY1034" i="1"/>
  <c r="AY1035" i="1"/>
  <c r="AY1036" i="1"/>
  <c r="AY437" i="1"/>
  <c r="AY1037" i="1"/>
  <c r="AY1038" i="1"/>
  <c r="AY1039" i="1"/>
  <c r="AY1040" i="1"/>
  <c r="AY1041" i="1"/>
  <c r="AY1042" i="1"/>
  <c r="AY1043" i="1"/>
  <c r="AY1044" i="1"/>
  <c r="AY1045" i="1"/>
  <c r="AY1046" i="1"/>
  <c r="AY1047" i="1"/>
  <c r="AY1048" i="1"/>
  <c r="AY1049" i="1"/>
  <c r="AY1050" i="1"/>
  <c r="AY1051" i="1"/>
  <c r="AY1052" i="1"/>
  <c r="AY1053" i="1"/>
  <c r="AY1054" i="1"/>
  <c r="AY1055" i="1"/>
  <c r="AY1056" i="1"/>
  <c r="AY1057" i="1"/>
  <c r="AY1058" i="1"/>
  <c r="AY1059" i="1"/>
  <c r="AY1060" i="1"/>
  <c r="AY1061" i="1"/>
  <c r="AY1062" i="1"/>
  <c r="AY1063" i="1"/>
  <c r="AY1064" i="1"/>
  <c r="AY1065" i="1"/>
  <c r="AY1066" i="1"/>
  <c r="AY1067" i="1"/>
  <c r="AY1068" i="1"/>
  <c r="AY1069" i="1"/>
  <c r="AY1070" i="1"/>
  <c r="AY1071" i="1"/>
  <c r="AY141" i="1"/>
  <c r="AY1072" i="1"/>
  <c r="AY1073" i="1"/>
  <c r="AY1074" i="1"/>
  <c r="AY1075" i="1"/>
  <c r="AY1076" i="1"/>
  <c r="AY1077" i="1"/>
  <c r="AY1078" i="1"/>
  <c r="AY1079" i="1"/>
  <c r="AY1080" i="1"/>
  <c r="AY1081" i="1"/>
  <c r="AY1082" i="1"/>
  <c r="AY1083" i="1"/>
  <c r="AY414" i="1"/>
  <c r="AY1084" i="1"/>
  <c r="AY393" i="1"/>
  <c r="AY339" i="1"/>
  <c r="AY1085" i="1"/>
  <c r="AY400" i="1"/>
  <c r="AY1086" i="1"/>
  <c r="AY1087" i="1"/>
  <c r="AY1088" i="1"/>
  <c r="AY1089" i="1"/>
  <c r="AY1090" i="1"/>
  <c r="AY1091" i="1"/>
  <c r="AY1092" i="1"/>
  <c r="AY518" i="1"/>
  <c r="AY1093" i="1"/>
  <c r="AY1094" i="1"/>
  <c r="AY1095" i="1"/>
  <c r="AY3" i="1"/>
  <c r="AY1096" i="1"/>
  <c r="AY1097" i="1"/>
  <c r="AY1098" i="1"/>
  <c r="AY1099" i="1"/>
  <c r="AY1100" i="1"/>
  <c r="AY15" i="1"/>
  <c r="AY1101" i="1"/>
  <c r="AY1102" i="1"/>
  <c r="AY1103" i="1"/>
  <c r="AY209" i="1"/>
  <c r="AY1104" i="1"/>
  <c r="AY1105" i="1"/>
  <c r="AY1106" i="1"/>
  <c r="AY196" i="1"/>
  <c r="AY384" i="1"/>
  <c r="AY1107" i="1"/>
  <c r="AY270" i="1"/>
  <c r="AY261" i="1"/>
  <c r="AY1108" i="1"/>
  <c r="AY1109" i="1"/>
  <c r="AY338" i="1"/>
  <c r="AY1110" i="1"/>
  <c r="AY285" i="1"/>
  <c r="AY286" i="1"/>
  <c r="AY1111" i="1"/>
  <c r="AY1112" i="1"/>
  <c r="AY1113" i="1"/>
  <c r="AY1114" i="1"/>
  <c r="AY1115" i="1"/>
  <c r="AY1116" i="1"/>
  <c r="AY1117" i="1"/>
  <c r="AY1118" i="1"/>
  <c r="AY1119" i="1"/>
  <c r="AY1120" i="1"/>
  <c r="AY1121" i="1"/>
  <c r="AY476" i="1"/>
  <c r="AY1122" i="1"/>
  <c r="AY1123" i="1"/>
  <c r="AY1124" i="1"/>
  <c r="AY1125" i="1"/>
  <c r="AY44" i="1"/>
  <c r="AY329" i="1"/>
  <c r="AY1126" i="1"/>
  <c r="AY1127" i="1"/>
  <c r="AY1128" i="1"/>
  <c r="AY1129" i="1"/>
  <c r="AY1130" i="1"/>
  <c r="AY1131" i="1"/>
  <c r="AY1132" i="1"/>
  <c r="AY147" i="1"/>
  <c r="AY1133" i="1"/>
  <c r="AY1134" i="1"/>
  <c r="AY205" i="1"/>
  <c r="AY1135" i="1"/>
  <c r="AY1136" i="1"/>
  <c r="AY70" i="1"/>
  <c r="AY1137" i="1"/>
  <c r="AY1138" i="1"/>
  <c r="AY1139" i="1"/>
  <c r="AY1140" i="1"/>
  <c r="AY1141" i="1"/>
  <c r="AY1142" i="1"/>
  <c r="AY1143" i="1"/>
  <c r="AY1144" i="1"/>
  <c r="AY1145" i="1"/>
  <c r="AY1146" i="1"/>
  <c r="AY1147" i="1"/>
  <c r="AY1148" i="1"/>
  <c r="AY229" i="1"/>
  <c r="AY248" i="1"/>
  <c r="AY1149" i="1"/>
  <c r="AY440" i="1"/>
  <c r="AY1150" i="1"/>
  <c r="AY1151" i="1"/>
  <c r="AY408" i="1"/>
  <c r="AY1152" i="1"/>
  <c r="AY1153" i="1"/>
  <c r="AY1154" i="1"/>
  <c r="AY1155" i="1"/>
  <c r="AY1156" i="1"/>
  <c r="AY1157" i="1"/>
  <c r="AY249" i="1"/>
  <c r="AY1158" i="1"/>
  <c r="AY1159" i="1"/>
  <c r="AY1160" i="1"/>
  <c r="AY1161" i="1"/>
  <c r="AY1162" i="1"/>
  <c r="AY1163" i="1"/>
  <c r="AY1164" i="1"/>
  <c r="AY1165" i="1"/>
  <c r="AY1166" i="1"/>
  <c r="AY1167" i="1"/>
  <c r="AY1168" i="1"/>
  <c r="AY1169" i="1"/>
  <c r="AY1170" i="1"/>
  <c r="AY1171" i="1"/>
  <c r="AY1172" i="1"/>
  <c r="AY1173" i="1"/>
  <c r="AY1174" i="1"/>
  <c r="AY1175" i="1"/>
  <c r="AY1176" i="1"/>
  <c r="AY1177" i="1"/>
  <c r="AY1178" i="1"/>
  <c r="AY1179" i="1"/>
  <c r="AY1180" i="1"/>
  <c r="AY1181" i="1"/>
  <c r="AY1182" i="1"/>
  <c r="AY1183" i="1"/>
  <c r="AY1184" i="1"/>
  <c r="AY1185" i="1"/>
  <c r="AY1186" i="1"/>
  <c r="AY1187" i="1"/>
  <c r="AY1188" i="1"/>
  <c r="AY1189" i="1"/>
  <c r="AY1190" i="1"/>
  <c r="AY1191" i="1"/>
  <c r="AY1192" i="1"/>
  <c r="AY1193" i="1"/>
  <c r="AY1194" i="1"/>
  <c r="AY1195" i="1"/>
  <c r="AY1196" i="1"/>
  <c r="AY1197" i="1"/>
  <c r="AY1198" i="1"/>
  <c r="AY331" i="1"/>
  <c r="AY473" i="1"/>
  <c r="AY1199" i="1"/>
  <c r="AY151" i="1"/>
  <c r="AY1200" i="1"/>
  <c r="AY1201" i="1"/>
  <c r="AY1202" i="1"/>
  <c r="AY1203" i="1"/>
  <c r="AY1204" i="1"/>
  <c r="AY179" i="1"/>
  <c r="AY520" i="1"/>
  <c r="AY1205" i="1"/>
  <c r="AY1206" i="1"/>
  <c r="AY1207" i="1"/>
  <c r="AY1208" i="1"/>
  <c r="AY1209" i="1"/>
  <c r="AY1210" i="1"/>
  <c r="AY1211" i="1"/>
  <c r="AY1212" i="1"/>
  <c r="AY1213" i="1"/>
  <c r="AY1214" i="1"/>
  <c r="AY418" i="1"/>
  <c r="AY1215" i="1"/>
  <c r="AY1216" i="1"/>
  <c r="AY247" i="1"/>
  <c r="AY1217" i="1"/>
  <c r="AY72" i="1"/>
  <c r="AY1218" i="1"/>
  <c r="AY1219" i="1"/>
  <c r="AY1220" i="1"/>
  <c r="AY1221" i="1"/>
  <c r="AY467" i="1"/>
  <c r="AY225" i="1"/>
  <c r="AY1222" i="1"/>
  <c r="AY1223" i="1"/>
  <c r="AY1224" i="1"/>
  <c r="AY1225" i="1"/>
  <c r="AY1226" i="1"/>
  <c r="AY363" i="1"/>
  <c r="AY1227" i="1"/>
  <c r="AY1228" i="1"/>
  <c r="AY1229" i="1"/>
  <c r="AY1230" i="1"/>
  <c r="AY1231" i="1"/>
  <c r="AY1232" i="1"/>
  <c r="AY262" i="1"/>
  <c r="AY1233" i="1"/>
  <c r="AY343" i="1"/>
  <c r="AY1234" i="1"/>
  <c r="AY1235" i="1"/>
  <c r="AY1236" i="1"/>
  <c r="AY1237" i="1"/>
  <c r="AY1238" i="1"/>
  <c r="AY1239" i="1"/>
  <c r="AY1240" i="1"/>
  <c r="AY1241" i="1"/>
  <c r="AY1242" i="1"/>
  <c r="AY1243" i="1"/>
  <c r="AY1244" i="1"/>
  <c r="AY1245" i="1"/>
  <c r="AY1246" i="1"/>
  <c r="AY1247" i="1"/>
  <c r="AY1248" i="1"/>
  <c r="AY1249" i="1"/>
  <c r="AY1250" i="1"/>
  <c r="AY36" i="1"/>
  <c r="AY37" i="1"/>
  <c r="AY1251" i="1"/>
  <c r="AY1252" i="1"/>
  <c r="AY1253" i="1"/>
  <c r="AY1254" i="1"/>
  <c r="AY1255" i="1"/>
  <c r="AY1256" i="1"/>
  <c r="AY1257" i="1"/>
  <c r="AY1258" i="1"/>
  <c r="AY1259" i="1"/>
  <c r="AY26" i="1"/>
  <c r="AY1260" i="1"/>
  <c r="AY416" i="1"/>
  <c r="AY279" i="1"/>
  <c r="AY1261" i="1"/>
  <c r="AY1262" i="1"/>
  <c r="AY1263" i="1"/>
  <c r="AY1264" i="1"/>
  <c r="AY1265" i="1"/>
  <c r="AY174" i="1"/>
  <c r="AY1266" i="1"/>
  <c r="AY1267" i="1"/>
  <c r="AY1268" i="1"/>
  <c r="AY115" i="1"/>
  <c r="AY1269" i="1"/>
  <c r="AY1270" i="1"/>
  <c r="AY1271" i="1"/>
  <c r="AY1272" i="1"/>
  <c r="AY1273" i="1"/>
  <c r="AY1274" i="1"/>
  <c r="AY1275" i="1"/>
  <c r="AY1276" i="1"/>
  <c r="AY1277" i="1"/>
  <c r="AY1278" i="1"/>
  <c r="AY1279" i="1"/>
  <c r="AY481" i="1"/>
  <c r="AY1280" i="1"/>
  <c r="AY1281" i="1"/>
  <c r="AY499" i="1"/>
  <c r="AY1282" i="1"/>
  <c r="AY1283" i="1"/>
  <c r="AY442" i="1"/>
  <c r="AY220" i="1"/>
  <c r="AY1284" i="1"/>
  <c r="AY1285" i="1"/>
  <c r="AY1286" i="1"/>
  <c r="AY1287" i="1"/>
  <c r="AY1288" i="1"/>
  <c r="AY56" i="1"/>
  <c r="AY160" i="1"/>
  <c r="AY1289" i="1"/>
  <c r="AY1290" i="1"/>
  <c r="AY1291" i="1"/>
  <c r="AY1292" i="1"/>
  <c r="AY1293" i="1"/>
  <c r="AY1294" i="1"/>
  <c r="AY1295" i="1"/>
  <c r="AY1296" i="1"/>
  <c r="AY1297" i="1"/>
  <c r="AY1298" i="1"/>
  <c r="AY1299" i="1"/>
  <c r="AY1300" i="1"/>
  <c r="AY1301" i="1"/>
  <c r="AY1302" i="1"/>
  <c r="AY1303" i="1"/>
  <c r="AY478" i="1"/>
  <c r="AY1304" i="1"/>
  <c r="AY495" i="1"/>
  <c r="AY1305" i="1"/>
  <c r="AY234" i="1"/>
  <c r="AY1306" i="1"/>
  <c r="AY48" i="1"/>
  <c r="AY1307" i="1"/>
  <c r="AY20" i="1"/>
  <c r="AY1308" i="1"/>
  <c r="AY1309" i="1"/>
  <c r="AY1310" i="1"/>
  <c r="AY1311" i="1"/>
  <c r="AY1312" i="1"/>
  <c r="AY1313" i="1"/>
  <c r="AY1314" i="1"/>
  <c r="AY1315" i="1"/>
  <c r="AY1316" i="1"/>
  <c r="AY1317" i="1"/>
  <c r="AY1318" i="1"/>
  <c r="AY1319" i="1"/>
  <c r="AY12" i="1"/>
  <c r="AY1320" i="1"/>
  <c r="AY1321" i="1"/>
  <c r="AY1322" i="1"/>
  <c r="AY1323" i="1"/>
  <c r="AY1324" i="1"/>
  <c r="AY1325" i="1"/>
  <c r="AY1326" i="1"/>
  <c r="AY1327" i="1"/>
  <c r="AY1328" i="1"/>
  <c r="AY1329" i="1"/>
  <c r="AY1330" i="1"/>
  <c r="AY1331" i="1"/>
  <c r="AY1332" i="1"/>
  <c r="AY1333" i="1"/>
  <c r="AY1334" i="1"/>
  <c r="AY172" i="1"/>
  <c r="AY1335" i="1"/>
  <c r="AY1336" i="1"/>
  <c r="AY1337" i="1"/>
  <c r="AY1338" i="1"/>
  <c r="AY1339" i="1"/>
  <c r="AY1340" i="1"/>
  <c r="AY197" i="1"/>
  <c r="AY1341" i="1"/>
  <c r="AY1342" i="1"/>
  <c r="AY1343" i="1"/>
  <c r="AY1344" i="1"/>
  <c r="AY1345" i="1"/>
  <c r="AY1346" i="1"/>
  <c r="AY1347" i="1"/>
  <c r="AY1348" i="1"/>
  <c r="AY1349" i="1"/>
  <c r="AY1350" i="1"/>
  <c r="AY40" i="1"/>
  <c r="AY1351" i="1"/>
  <c r="AY119" i="1"/>
  <c r="AY1352" i="1"/>
  <c r="AY1353" i="1"/>
  <c r="AY1354" i="1"/>
  <c r="AY1355" i="1"/>
  <c r="AY1356" i="1"/>
  <c r="AY49" i="1"/>
  <c r="AY1357" i="1"/>
  <c r="AY1358" i="1"/>
  <c r="AY1359" i="1"/>
  <c r="AY1360" i="1"/>
  <c r="AY1361" i="1"/>
  <c r="AY1362" i="1"/>
  <c r="AY1363" i="1"/>
  <c r="AY138" i="1"/>
  <c r="AY1364" i="1"/>
  <c r="AY1365" i="1"/>
  <c r="AY1366" i="1"/>
  <c r="AY1367" i="1"/>
  <c r="AY1368" i="1"/>
  <c r="AY1369" i="1"/>
  <c r="AY1370" i="1"/>
  <c r="AY1371" i="1"/>
  <c r="AY1372" i="1"/>
  <c r="AY1373" i="1"/>
  <c r="AY41" i="1"/>
  <c r="AY1374" i="1"/>
  <c r="AY1375" i="1"/>
  <c r="AY1376" i="1"/>
  <c r="AY1377" i="1"/>
  <c r="AY206" i="1"/>
  <c r="AY1378" i="1"/>
  <c r="AY1379" i="1"/>
  <c r="AY1380" i="1"/>
  <c r="AY1381" i="1"/>
  <c r="AY1382" i="1"/>
  <c r="AY1383" i="1"/>
  <c r="AY1384" i="1"/>
  <c r="AY1385" i="1"/>
  <c r="AY1386" i="1"/>
  <c r="AY1387" i="1"/>
  <c r="AY1388" i="1"/>
  <c r="AY1389" i="1"/>
  <c r="AY1390" i="1"/>
  <c r="AY1391" i="1"/>
  <c r="AY1392" i="1"/>
  <c r="AY1393" i="1"/>
  <c r="AY1394" i="1"/>
  <c r="AY1395" i="1"/>
  <c r="AY1396" i="1"/>
  <c r="AY1397" i="1"/>
  <c r="AY1398" i="1"/>
  <c r="AY516" i="1"/>
  <c r="AY1399" i="1"/>
  <c r="AY1400" i="1"/>
  <c r="AY1401" i="1"/>
  <c r="AY1402" i="1"/>
  <c r="AY1403" i="1"/>
  <c r="AY1404" i="1"/>
  <c r="AY283" i="1"/>
  <c r="AY1405" i="1"/>
  <c r="AY1406" i="1"/>
  <c r="AY1407" i="1"/>
  <c r="AY1408" i="1"/>
  <c r="AY1409" i="1"/>
  <c r="AY1410" i="1"/>
  <c r="AY1411" i="1"/>
  <c r="AY1412" i="1"/>
  <c r="AY185" i="1"/>
  <c r="AY1413" i="1"/>
  <c r="AY453" i="1"/>
  <c r="AY1414" i="1"/>
  <c r="AY1415" i="1"/>
  <c r="AY1416" i="1"/>
  <c r="AY211" i="1"/>
  <c r="AY417" i="1"/>
  <c r="AY1417" i="1"/>
  <c r="AY1418" i="1"/>
  <c r="AY1419" i="1"/>
  <c r="AY1420" i="1"/>
  <c r="AY1421" i="1"/>
  <c r="AY1422" i="1"/>
  <c r="AY325" i="1"/>
  <c r="AY1423" i="1"/>
  <c r="AY1424" i="1"/>
  <c r="AY1425" i="1"/>
  <c r="AY1426" i="1"/>
  <c r="AY1427" i="1"/>
  <c r="AY1428" i="1"/>
  <c r="AY1429" i="1"/>
  <c r="AY1430" i="1"/>
  <c r="AY1431" i="1"/>
  <c r="AY1432" i="1"/>
  <c r="AY42" i="1"/>
  <c r="AY1433" i="1"/>
  <c r="AY1434" i="1"/>
  <c r="AY1435" i="1"/>
  <c r="AY1436" i="1"/>
  <c r="AY1437" i="1"/>
  <c r="AY1438" i="1"/>
  <c r="AY1439" i="1"/>
  <c r="AY1440" i="1"/>
  <c r="AY1441" i="1"/>
  <c r="AY1442" i="1"/>
  <c r="AY1443" i="1"/>
  <c r="AY352" i="1"/>
  <c r="AY182" i="1"/>
  <c r="AY1444" i="1"/>
  <c r="AY1445" i="1"/>
  <c r="AY1446" i="1"/>
  <c r="AY1447" i="1"/>
  <c r="AY1448" i="1"/>
  <c r="AY1449" i="1"/>
  <c r="AY1450" i="1"/>
  <c r="AY1451" i="1"/>
  <c r="AY1452" i="1"/>
  <c r="AY1453" i="1"/>
  <c r="AY1454" i="1"/>
  <c r="AY1455" i="1"/>
  <c r="AY96" i="1"/>
  <c r="AY1456" i="1"/>
  <c r="AY1457" i="1"/>
  <c r="AY1458" i="1"/>
  <c r="AY19" i="1"/>
  <c r="AY1459" i="1"/>
  <c r="AY1460" i="1"/>
  <c r="AY1461" i="1"/>
  <c r="AY1462" i="1"/>
  <c r="AY1463" i="1"/>
  <c r="AY1464" i="1"/>
  <c r="AY1465" i="1"/>
  <c r="AY1466" i="1"/>
  <c r="AY1467" i="1"/>
  <c r="AY1468" i="1"/>
  <c r="AY1469" i="1"/>
  <c r="AY1470" i="1"/>
  <c r="AY1471" i="1"/>
  <c r="AY1472" i="1"/>
  <c r="AY1473" i="1"/>
  <c r="AY1474" i="1"/>
  <c r="AY1475" i="1"/>
  <c r="AY1476" i="1"/>
  <c r="AY6" i="1"/>
  <c r="AY1477" i="1"/>
  <c r="AY1478" i="1"/>
  <c r="AY1479" i="1"/>
  <c r="AY1480" i="1"/>
  <c r="AY1481" i="1"/>
  <c r="AY1482" i="1"/>
  <c r="AY1483" i="1"/>
  <c r="AY1484" i="1"/>
  <c r="AY1485" i="1"/>
  <c r="AY1486" i="1"/>
  <c r="AY1487" i="1"/>
  <c r="AY1488" i="1"/>
  <c r="AY1489" i="1"/>
  <c r="AY1490" i="1"/>
  <c r="AY1491" i="1"/>
  <c r="AY1492" i="1"/>
  <c r="AY1493" i="1"/>
  <c r="AY1494" i="1"/>
  <c r="AY1495" i="1"/>
  <c r="AY1496" i="1"/>
  <c r="AY1497" i="1"/>
  <c r="AY1498" i="1"/>
  <c r="AY1499" i="1"/>
  <c r="AY1500" i="1"/>
  <c r="AY1501" i="1"/>
  <c r="AY1502" i="1"/>
  <c r="AY1503" i="1"/>
  <c r="AY1504" i="1"/>
  <c r="AY1505" i="1"/>
  <c r="AY1506" i="1"/>
  <c r="AY1507" i="1"/>
  <c r="AY1508" i="1"/>
  <c r="AY1509" i="1"/>
  <c r="AY1510" i="1"/>
  <c r="AY1511" i="1"/>
  <c r="AY1512" i="1"/>
  <c r="AY1513" i="1"/>
  <c r="AY1514" i="1"/>
  <c r="AY1515" i="1"/>
  <c r="AY1516" i="1"/>
  <c r="AY1517" i="1"/>
  <c r="AY1518" i="1"/>
  <c r="AY1519" i="1"/>
  <c r="AY1520" i="1"/>
  <c r="AY1521" i="1"/>
  <c r="AY1522" i="1"/>
  <c r="AY1523" i="1"/>
  <c r="AY1524" i="1"/>
  <c r="AY1525" i="1"/>
  <c r="AY1526" i="1"/>
  <c r="AY1527" i="1"/>
  <c r="AY1528" i="1"/>
  <c r="AY1529" i="1"/>
  <c r="AY1530" i="1"/>
  <c r="AY1531" i="1"/>
  <c r="AY1532" i="1"/>
  <c r="AY1533" i="1"/>
  <c r="AY1534" i="1"/>
  <c r="AY1535" i="1"/>
  <c r="AY1536" i="1"/>
  <c r="AY1537" i="1"/>
  <c r="AY1538" i="1"/>
  <c r="AY1539" i="1"/>
  <c r="AY1540" i="1"/>
  <c r="AY1541" i="1"/>
  <c r="AY1542" i="1"/>
  <c r="AY1543" i="1"/>
  <c r="AY1544" i="1"/>
  <c r="AY1545" i="1"/>
  <c r="AY158" i="1"/>
  <c r="AY1546" i="1"/>
  <c r="AY1547" i="1"/>
  <c r="AY1548" i="1"/>
  <c r="AY1549" i="1"/>
  <c r="AY1550" i="1"/>
  <c r="AY1551" i="1"/>
  <c r="AY1552" i="1"/>
  <c r="AY1553" i="1"/>
  <c r="AY1554" i="1"/>
  <c r="AY1555" i="1"/>
  <c r="AY1556" i="1"/>
  <c r="AY1557" i="1"/>
  <c r="AY1558" i="1"/>
  <c r="AY1559" i="1"/>
  <c r="AY1560" i="1"/>
  <c r="AY1561" i="1"/>
  <c r="AY1562" i="1"/>
  <c r="AY1563" i="1"/>
  <c r="AY1564" i="1"/>
  <c r="AY1565" i="1"/>
  <c r="AY1566" i="1"/>
  <c r="AY1567" i="1"/>
  <c r="AY1568" i="1"/>
  <c r="AY1569" i="1"/>
  <c r="AY1570" i="1"/>
  <c r="AY1571" i="1"/>
  <c r="AY1572" i="1"/>
  <c r="AY1573" i="1"/>
  <c r="AY1574" i="1"/>
  <c r="AY1575" i="1"/>
  <c r="AY421" i="1"/>
  <c r="AY1576" i="1"/>
  <c r="AY1577" i="1"/>
  <c r="AY1578" i="1"/>
  <c r="AY1579" i="1"/>
  <c r="AY1580" i="1"/>
  <c r="AY1581" i="1"/>
  <c r="AY1582" i="1"/>
  <c r="AY1583" i="1"/>
  <c r="AY1584" i="1"/>
  <c r="AY1585" i="1"/>
  <c r="AY1586" i="1"/>
  <c r="AY457" i="1"/>
  <c r="AY1587" i="1"/>
  <c r="AY1588" i="1"/>
  <c r="AY1589" i="1"/>
  <c r="AY1590" i="1"/>
  <c r="AY1591" i="1"/>
  <c r="AY1592" i="1"/>
  <c r="AY1593" i="1"/>
  <c r="AY1594" i="1"/>
  <c r="AY1595" i="1"/>
  <c r="AY1596" i="1"/>
  <c r="AY1597" i="1"/>
  <c r="AY207" i="1"/>
  <c r="AY1598" i="1"/>
  <c r="AY1599" i="1"/>
  <c r="AY1600" i="1"/>
  <c r="AY1601" i="1"/>
  <c r="AY1602" i="1"/>
  <c r="AY1603" i="1"/>
  <c r="AY1604" i="1"/>
  <c r="AY1605" i="1"/>
  <c r="AY1606" i="1"/>
  <c r="AY1607" i="1"/>
  <c r="AY1608" i="1"/>
  <c r="AY1609" i="1"/>
  <c r="AY1610" i="1"/>
  <c r="AY1611" i="1"/>
  <c r="AY1612" i="1"/>
  <c r="AY63" i="1"/>
  <c r="AY1613" i="1"/>
  <c r="AY1614" i="1"/>
  <c r="AY1615" i="1"/>
  <c r="AY1616" i="1"/>
  <c r="AY1617" i="1"/>
  <c r="AY173" i="1"/>
  <c r="AY1618" i="1"/>
  <c r="AY1619" i="1"/>
  <c r="AY1620" i="1"/>
  <c r="AY200" i="1"/>
  <c r="AY1621" i="1"/>
  <c r="AY1622" i="1"/>
  <c r="AY1623" i="1"/>
  <c r="AY1624" i="1"/>
  <c r="AY1625" i="1"/>
  <c r="AY1626" i="1"/>
  <c r="AY1627" i="1"/>
  <c r="AY1628" i="1"/>
  <c r="AY1629" i="1"/>
  <c r="AY1630" i="1"/>
  <c r="AY1631" i="1"/>
  <c r="AY1632" i="1"/>
  <c r="AY1633" i="1"/>
  <c r="AY1634" i="1"/>
  <c r="AY1635" i="1"/>
  <c r="AY320" i="1"/>
  <c r="AY1636" i="1"/>
  <c r="AY403" i="1"/>
  <c r="AY1637" i="1"/>
  <c r="AY1638" i="1"/>
  <c r="AY359" i="1"/>
  <c r="AY1639" i="1"/>
  <c r="AY1640" i="1"/>
  <c r="AY1641" i="1"/>
  <c r="AY1642" i="1"/>
  <c r="AY1643" i="1"/>
  <c r="AY1644" i="1"/>
  <c r="AY1645" i="1"/>
  <c r="AY1646" i="1"/>
  <c r="AY1647" i="1"/>
  <c r="AY1648" i="1"/>
  <c r="AY1649" i="1"/>
  <c r="AY1650" i="1"/>
  <c r="AY1651" i="1"/>
  <c r="AY1652" i="1"/>
  <c r="AY1653" i="1"/>
  <c r="AY1654" i="1"/>
  <c r="AY1655" i="1"/>
  <c r="AY1656" i="1"/>
  <c r="AY1657" i="1"/>
  <c r="AY1658" i="1"/>
  <c r="AY1659" i="1"/>
  <c r="AY1660" i="1"/>
  <c r="AY1661" i="1"/>
  <c r="AY511" i="1"/>
  <c r="AY1662" i="1"/>
  <c r="AY1663" i="1"/>
  <c r="AY1664" i="1"/>
  <c r="AY1665" i="1"/>
  <c r="AY1666" i="1"/>
  <c r="AY1667" i="1"/>
  <c r="AY1668" i="1"/>
  <c r="AY237" i="1"/>
  <c r="AY217" i="1"/>
  <c r="AY1669" i="1"/>
  <c r="AY1670" i="1"/>
  <c r="AY1671" i="1"/>
  <c r="AY1672" i="1"/>
  <c r="AY1673" i="1"/>
  <c r="AY1674" i="1"/>
  <c r="AY1675" i="1"/>
  <c r="AY1676" i="1"/>
  <c r="AY1677" i="1"/>
  <c r="AY1678" i="1"/>
  <c r="AY1679" i="1"/>
  <c r="AY1680" i="1"/>
  <c r="AY1681" i="1"/>
  <c r="AY1682" i="1"/>
  <c r="AY1683" i="1"/>
  <c r="AY1684" i="1"/>
  <c r="AY1685" i="1"/>
  <c r="AY1686" i="1"/>
  <c r="AY420" i="1"/>
  <c r="AY1687" i="1"/>
  <c r="AY1688" i="1"/>
  <c r="AY1689" i="1"/>
  <c r="AY1690" i="1"/>
  <c r="AY1691" i="1"/>
  <c r="AY295" i="1"/>
  <c r="AY1692" i="1"/>
  <c r="AY1693" i="1"/>
  <c r="AY1694" i="1"/>
  <c r="AY434" i="1"/>
  <c r="AY1695" i="1"/>
  <c r="AY1696" i="1"/>
  <c r="AY1697" i="1"/>
  <c r="AY1698" i="1"/>
  <c r="AY1699" i="1"/>
  <c r="AY1700" i="1"/>
  <c r="AY1701" i="1"/>
  <c r="AY1702" i="1"/>
  <c r="AY1703" i="1"/>
  <c r="AY1704" i="1"/>
  <c r="AY1705" i="1"/>
  <c r="AY1706" i="1"/>
  <c r="AY1707" i="1"/>
  <c r="AY1708" i="1"/>
  <c r="AY1709" i="1"/>
  <c r="AY1710" i="1"/>
  <c r="AY1711" i="1"/>
  <c r="AY1712" i="1"/>
  <c r="AY1713" i="1"/>
  <c r="AY1714" i="1"/>
  <c r="AY1715" i="1"/>
  <c r="AY1716" i="1"/>
  <c r="AY1717" i="1"/>
  <c r="AY1718" i="1"/>
  <c r="AY1719" i="1"/>
  <c r="AY1720" i="1"/>
  <c r="AY1721" i="1"/>
  <c r="AY1722" i="1"/>
  <c r="AY1723" i="1"/>
  <c r="AY1724" i="1"/>
  <c r="AY1725" i="1"/>
  <c r="AY1726" i="1"/>
  <c r="AY1727" i="1"/>
  <c r="AY1728" i="1"/>
  <c r="AY1729" i="1"/>
  <c r="AY1730" i="1"/>
  <c r="AY1731" i="1"/>
  <c r="AY1732" i="1"/>
  <c r="AY1733" i="1"/>
  <c r="AY1734" i="1"/>
  <c r="AY1735" i="1"/>
  <c r="AY1736" i="1"/>
  <c r="AY1737" i="1"/>
  <c r="AY1738" i="1"/>
  <c r="AY1739" i="1"/>
  <c r="AY1740" i="1"/>
  <c r="AY1741" i="1"/>
  <c r="AY1742" i="1"/>
  <c r="AY1743" i="1"/>
  <c r="AY1744" i="1"/>
  <c r="AY1745" i="1"/>
  <c r="AY1746" i="1"/>
  <c r="AY1747" i="1"/>
  <c r="AY1748" i="1"/>
  <c r="AY1749" i="1"/>
  <c r="AY1750" i="1"/>
  <c r="AY1751" i="1"/>
  <c r="AY1752" i="1"/>
  <c r="AY1753" i="1"/>
  <c r="AY1754" i="1"/>
  <c r="AY1755" i="1"/>
  <c r="AY1756" i="1"/>
  <c r="AY1757" i="1"/>
  <c r="AY1758" i="1"/>
  <c r="AY1759" i="1"/>
  <c r="AY1760" i="1"/>
  <c r="AY1761" i="1"/>
  <c r="AY1762" i="1"/>
  <c r="AY1763" i="1"/>
  <c r="AY1764" i="1"/>
  <c r="AY1765" i="1"/>
  <c r="AY1766" i="1"/>
  <c r="AY1767" i="1"/>
  <c r="AY1768" i="1"/>
  <c r="AY1769" i="1"/>
  <c r="AY1770" i="1"/>
  <c r="AY1771" i="1"/>
  <c r="AY1772" i="1"/>
  <c r="AY1773" i="1"/>
  <c r="AY1774" i="1"/>
  <c r="AY1775" i="1"/>
  <c r="AY1776" i="1"/>
  <c r="AY1777" i="1"/>
  <c r="AY1778" i="1"/>
  <c r="AY1779" i="1"/>
  <c r="AY1780" i="1"/>
  <c r="AY1781" i="1"/>
  <c r="AY298" i="1"/>
  <c r="AY1782" i="1"/>
  <c r="AY23" i="1"/>
  <c r="AY1783" i="1"/>
  <c r="AY1784" i="1"/>
  <c r="AY1785" i="1"/>
  <c r="AY1786" i="1"/>
  <c r="AY419" i="1"/>
  <c r="AY1787" i="1"/>
  <c r="AY1788" i="1"/>
  <c r="AY1789" i="1"/>
  <c r="AY1790" i="1"/>
  <c r="AY1791" i="1"/>
  <c r="AY1792" i="1"/>
  <c r="AY1793" i="1"/>
  <c r="AY1794" i="1"/>
  <c r="AY1795" i="1"/>
  <c r="AY1796" i="1"/>
  <c r="AY1797" i="1"/>
  <c r="AY1798" i="1"/>
  <c r="AY358" i="1"/>
  <c r="AY1799" i="1"/>
  <c r="AY1800" i="1"/>
  <c r="AY1801" i="1"/>
  <c r="AY1802" i="1"/>
  <c r="AY1803" i="1"/>
  <c r="AY1804" i="1"/>
  <c r="AY1805" i="1"/>
  <c r="AY1806" i="1"/>
  <c r="AY1807" i="1"/>
  <c r="AY1808" i="1"/>
  <c r="AY1809" i="1"/>
  <c r="AY1810" i="1"/>
  <c r="AY1811" i="1"/>
  <c r="AY1812" i="1"/>
  <c r="AY1813" i="1"/>
  <c r="AY1814" i="1"/>
  <c r="AY1815" i="1"/>
  <c r="AY1816" i="1"/>
  <c r="AY1817" i="1"/>
  <c r="AY475" i="1"/>
  <c r="AY1818" i="1"/>
  <c r="AY1819" i="1"/>
  <c r="AY1820" i="1"/>
  <c r="AY1821" i="1"/>
  <c r="AY1822" i="1"/>
  <c r="AY1823" i="1"/>
  <c r="AY1824" i="1"/>
  <c r="AY1825" i="1"/>
  <c r="AY1826" i="1"/>
  <c r="AY1827" i="1"/>
  <c r="AY438" i="1"/>
  <c r="AY1828" i="1"/>
  <c r="AY1829" i="1"/>
  <c r="AY1830" i="1"/>
  <c r="AY1831" i="1"/>
  <c r="AY1832" i="1"/>
  <c r="AY1833" i="1"/>
  <c r="AY1834" i="1"/>
  <c r="AY1835" i="1"/>
  <c r="AY1836" i="1"/>
  <c r="AY1837" i="1"/>
  <c r="AY1838" i="1"/>
  <c r="AY33" i="1"/>
  <c r="AY94" i="1"/>
  <c r="AY1839" i="1"/>
  <c r="AY1840" i="1"/>
  <c r="AY1841" i="1"/>
  <c r="AY1842" i="1"/>
  <c r="AY1843" i="1"/>
  <c r="AY1844" i="1"/>
  <c r="AY1845" i="1"/>
  <c r="AY1846" i="1"/>
  <c r="AY1847" i="1"/>
  <c r="AY1848" i="1"/>
  <c r="AY1849" i="1"/>
  <c r="AY1850" i="1"/>
  <c r="AY1851" i="1"/>
  <c r="AY1852" i="1"/>
  <c r="AY1853" i="1"/>
  <c r="AY1854" i="1"/>
  <c r="AY1855" i="1"/>
  <c r="AY1856" i="1"/>
  <c r="AY1857" i="1"/>
  <c r="AY1858" i="1"/>
  <c r="AY1859" i="1"/>
  <c r="AY1860" i="1"/>
  <c r="AY1861" i="1"/>
  <c r="AY1862" i="1"/>
  <c r="AY1863" i="1"/>
  <c r="AY1864" i="1"/>
  <c r="AY1865" i="1"/>
  <c r="AY1866" i="1"/>
  <c r="AY1867" i="1"/>
  <c r="AY1868" i="1"/>
  <c r="AY1869" i="1"/>
  <c r="AY1870" i="1"/>
  <c r="AY1871" i="1"/>
  <c r="AY1872" i="1"/>
  <c r="AY1873" i="1"/>
  <c r="AY1874" i="1"/>
  <c r="AY1875" i="1"/>
  <c r="AY1876" i="1"/>
  <c r="AY1877" i="1"/>
  <c r="AY1878" i="1"/>
  <c r="AY1879" i="1"/>
  <c r="AY1880" i="1"/>
  <c r="AY1881" i="1"/>
  <c r="AY1882" i="1"/>
  <c r="AY1883" i="1"/>
  <c r="AY57" i="1"/>
  <c r="AY1884" i="1"/>
  <c r="AY1885" i="1"/>
  <c r="AY1886" i="1"/>
  <c r="AY1887" i="1"/>
  <c r="AY1888" i="1"/>
  <c r="AY1889" i="1"/>
  <c r="AY1890" i="1"/>
  <c r="AY1891" i="1"/>
  <c r="AY1892" i="1"/>
  <c r="AY1893" i="1"/>
  <c r="AY1894" i="1"/>
  <c r="AY1895" i="1"/>
  <c r="AY1896" i="1"/>
  <c r="AY1897" i="1"/>
  <c r="AY1898" i="1"/>
  <c r="AY1899" i="1"/>
  <c r="AY1900" i="1"/>
  <c r="AY1901" i="1"/>
  <c r="AY1902" i="1"/>
  <c r="AY1903" i="1"/>
  <c r="AY1904" i="1"/>
  <c r="AY1905" i="1"/>
  <c r="AY1906" i="1"/>
  <c r="AY1907" i="1"/>
  <c r="AY1908" i="1"/>
  <c r="AY1909" i="1"/>
  <c r="AY1910" i="1"/>
  <c r="AY1911" i="1"/>
  <c r="AY1912" i="1"/>
  <c r="AY1913" i="1"/>
  <c r="AY1914" i="1"/>
  <c r="AY1915" i="1"/>
  <c r="AY1916" i="1"/>
  <c r="AY1917" i="1"/>
  <c r="AY1918" i="1"/>
  <c r="AY296" i="1"/>
  <c r="AY1919" i="1"/>
  <c r="AY1920" i="1"/>
  <c r="AY1921" i="1"/>
  <c r="AY1922" i="1"/>
  <c r="AY1923" i="1"/>
  <c r="AY1924" i="1"/>
  <c r="AY1925" i="1"/>
  <c r="AY364" i="1"/>
  <c r="AY1926" i="1"/>
  <c r="AY204" i="1"/>
  <c r="AY1927" i="1"/>
  <c r="AY1928" i="1"/>
  <c r="AY1929" i="1"/>
  <c r="AY1930" i="1"/>
  <c r="AY1931" i="1"/>
  <c r="AY1932" i="1"/>
  <c r="AY1933" i="1"/>
  <c r="AY1934" i="1"/>
  <c r="AY1935" i="1"/>
  <c r="AY1936" i="1"/>
  <c r="AY1937" i="1"/>
  <c r="AY1938" i="1"/>
  <c r="AY1939" i="1"/>
  <c r="AY1940" i="1"/>
  <c r="AY1941" i="1"/>
  <c r="AY1942" i="1"/>
  <c r="AY1943" i="1"/>
  <c r="AY1944" i="1"/>
  <c r="AY1945" i="1"/>
  <c r="AY1946" i="1"/>
  <c r="AY1947" i="1"/>
  <c r="AY1948" i="1"/>
  <c r="AY1949" i="1"/>
  <c r="AY1950" i="1"/>
  <c r="AY1951" i="1"/>
  <c r="AY1952" i="1"/>
  <c r="AY1953" i="1"/>
  <c r="AY1954" i="1"/>
  <c r="AY1955" i="1"/>
  <c r="AY1956" i="1"/>
  <c r="AY1957" i="1"/>
  <c r="AY1958" i="1"/>
  <c r="AY1959" i="1"/>
  <c r="AY1960" i="1"/>
  <c r="AY1961" i="1"/>
  <c r="AY1962" i="1"/>
  <c r="AY1963" i="1"/>
  <c r="AY1964" i="1"/>
  <c r="AY1965" i="1"/>
  <c r="AY1966" i="1"/>
  <c r="AY1967" i="1"/>
  <c r="AY1968" i="1"/>
  <c r="AY1969" i="1"/>
  <c r="AY1970" i="1"/>
  <c r="AY1971" i="1"/>
  <c r="AY1972" i="1"/>
  <c r="AY1973" i="1"/>
  <c r="AY1974" i="1"/>
  <c r="AY1975" i="1"/>
  <c r="AY1976" i="1"/>
  <c r="AY1977" i="1"/>
  <c r="AY1978" i="1"/>
  <c r="AY1979" i="1"/>
  <c r="AY1980" i="1"/>
  <c r="AY1981" i="1"/>
  <c r="AY1982" i="1"/>
  <c r="AY1983" i="1"/>
  <c r="AY1984" i="1"/>
  <c r="AY1985" i="1"/>
  <c r="AY1986" i="1"/>
  <c r="AY1987" i="1"/>
  <c r="AY1988" i="1"/>
  <c r="AY1989" i="1"/>
  <c r="AY1990" i="1"/>
  <c r="AY1991" i="1"/>
  <c r="AY1992" i="1"/>
  <c r="AY1993" i="1"/>
  <c r="AY1994" i="1"/>
  <c r="AY1995" i="1"/>
  <c r="AY1996" i="1"/>
  <c r="AY1997" i="1"/>
  <c r="AY1998" i="1"/>
  <c r="AY1999" i="1"/>
  <c r="AY2000" i="1"/>
  <c r="AY2001" i="1"/>
  <c r="AY2002" i="1"/>
  <c r="AY2003" i="1"/>
  <c r="AY2004" i="1"/>
  <c r="AY2005" i="1"/>
  <c r="AY2006" i="1"/>
  <c r="AY2007" i="1"/>
  <c r="AY2008" i="1"/>
  <c r="AY2009" i="1"/>
  <c r="AY2010" i="1"/>
  <c r="AY2011" i="1"/>
  <c r="AY2012" i="1"/>
  <c r="AY2013" i="1"/>
  <c r="AY2014" i="1"/>
  <c r="AY2015" i="1"/>
  <c r="AY2016" i="1"/>
  <c r="AY2017" i="1"/>
  <c r="AY2018" i="1"/>
  <c r="AY2019" i="1"/>
  <c r="AY2020" i="1"/>
  <c r="AY2021" i="1"/>
  <c r="AY2022" i="1"/>
  <c r="AY2023" i="1"/>
  <c r="AY2024" i="1"/>
  <c r="AY2025" i="1"/>
  <c r="AY2026" i="1"/>
  <c r="AY2027" i="1"/>
  <c r="AY2028" i="1"/>
  <c r="AY2029" i="1"/>
  <c r="AY2030" i="1"/>
  <c r="AY2031" i="1"/>
  <c r="AY2032" i="1"/>
  <c r="AY2033" i="1"/>
  <c r="AY2034" i="1"/>
  <c r="AY2035" i="1"/>
  <c r="AY2036" i="1"/>
  <c r="AY2037" i="1"/>
  <c r="AY2038" i="1"/>
  <c r="AY2039" i="1"/>
  <c r="AY2040" i="1"/>
  <c r="AY2041" i="1"/>
  <c r="AY2042" i="1"/>
  <c r="AY2043" i="1"/>
  <c r="AY2044" i="1"/>
  <c r="AY2045" i="1"/>
  <c r="AY2046" i="1"/>
  <c r="AY2047" i="1"/>
  <c r="AY2048" i="1"/>
  <c r="AY2049" i="1"/>
  <c r="AY2050" i="1"/>
  <c r="AY2051" i="1"/>
  <c r="AY2052" i="1"/>
  <c r="AY2053" i="1"/>
  <c r="AY2054" i="1"/>
  <c r="AY2055" i="1"/>
  <c r="AY2056" i="1"/>
  <c r="AY2057" i="1"/>
  <c r="AY2058" i="1"/>
  <c r="AY2059" i="1"/>
  <c r="AY2060" i="1"/>
  <c r="AY2061" i="1"/>
  <c r="AY2062" i="1"/>
  <c r="AY2063" i="1"/>
  <c r="AY2064" i="1"/>
  <c r="AY2065" i="1"/>
  <c r="AY2066" i="1"/>
  <c r="AY2067" i="1"/>
  <c r="AY2068" i="1"/>
  <c r="AY2069" i="1"/>
  <c r="AY323" i="1"/>
  <c r="AY2070" i="1"/>
  <c r="AY2071" i="1"/>
  <c r="AY2072" i="1"/>
  <c r="AY2073" i="1"/>
  <c r="AY2074" i="1"/>
  <c r="AY2075" i="1"/>
  <c r="AY2076" i="1"/>
  <c r="AY2077" i="1"/>
  <c r="AY2078" i="1"/>
  <c r="AY2079" i="1"/>
  <c r="AY2080" i="1"/>
  <c r="AY2081" i="1"/>
  <c r="AY2082" i="1"/>
  <c r="AY2083" i="1"/>
  <c r="AY2084" i="1"/>
  <c r="AY2085" i="1"/>
  <c r="AY2086" i="1"/>
  <c r="AY277" i="1"/>
  <c r="AY2087" i="1"/>
  <c r="AY2088" i="1"/>
  <c r="AY2089" i="1"/>
  <c r="AY2090" i="1"/>
  <c r="AY2091" i="1"/>
  <c r="AY2092" i="1"/>
  <c r="AY2093" i="1"/>
  <c r="AY2094" i="1"/>
  <c r="AY2095" i="1"/>
  <c r="AY2096" i="1"/>
  <c r="AY2097" i="1"/>
  <c r="AY2098" i="1"/>
  <c r="AY2099" i="1"/>
  <c r="AY2100" i="1"/>
  <c r="AY2101" i="1"/>
  <c r="AY2102" i="1"/>
  <c r="AY2103" i="1"/>
  <c r="AY2104" i="1"/>
  <c r="AY2105" i="1"/>
  <c r="AY2106" i="1"/>
  <c r="AY2107" i="1"/>
  <c r="AY2108" i="1"/>
  <c r="AY2109" i="1"/>
  <c r="AY2110" i="1"/>
  <c r="AY2111" i="1"/>
  <c r="AY2112" i="1"/>
  <c r="AY334" i="1"/>
  <c r="AY2113" i="1"/>
  <c r="AY2114" i="1"/>
  <c r="AY2115" i="1"/>
  <c r="AY2116" i="1"/>
  <c r="AY2117" i="1"/>
  <c r="AY2118" i="1"/>
  <c r="AY2119" i="1"/>
  <c r="AY2120" i="1"/>
  <c r="AY2121" i="1"/>
  <c r="AY2122" i="1"/>
  <c r="AY2123" i="1"/>
  <c r="AY2124" i="1"/>
  <c r="AY2125" i="1"/>
  <c r="AY2126" i="1"/>
  <c r="AY2127" i="1"/>
  <c r="AY2128" i="1"/>
  <c r="AY2129" i="1"/>
  <c r="AY2130" i="1"/>
  <c r="AY2131" i="1"/>
  <c r="AY2132" i="1"/>
  <c r="AY2133" i="1"/>
  <c r="AY311" i="1"/>
  <c r="AY310" i="1"/>
  <c r="AY2134" i="1"/>
  <c r="AY2135" i="1"/>
  <c r="AY2136" i="1"/>
  <c r="AY2137" i="1"/>
  <c r="AY2138" i="1"/>
  <c r="AY2139" i="1"/>
  <c r="AY2140" i="1"/>
  <c r="AY2141" i="1"/>
  <c r="AY2142" i="1"/>
  <c r="AY2143" i="1"/>
  <c r="AY2144" i="1"/>
  <c r="AY2145" i="1"/>
  <c r="AY2146" i="1"/>
  <c r="AY2147" i="1"/>
  <c r="AY2148" i="1"/>
  <c r="AY2149" i="1"/>
  <c r="AY2150" i="1"/>
  <c r="AY2151" i="1"/>
  <c r="AY2152" i="1"/>
  <c r="AY2153" i="1"/>
  <c r="AY2154" i="1"/>
  <c r="AY2155" i="1"/>
  <c r="AY2156" i="1"/>
  <c r="AY2157" i="1"/>
  <c r="AY2158" i="1"/>
  <c r="AY2159" i="1"/>
  <c r="AY2160" i="1"/>
  <c r="AY2161" i="1"/>
  <c r="AY2162" i="1"/>
  <c r="AY2163" i="1"/>
  <c r="AY2164" i="1"/>
  <c r="AY2165" i="1"/>
  <c r="AY2166" i="1"/>
  <c r="AY2167" i="1"/>
  <c r="AY2168" i="1"/>
  <c r="AY2169" i="1"/>
  <c r="AY2170" i="1"/>
  <c r="AY2171" i="1"/>
  <c r="AY2172" i="1"/>
  <c r="AY2173" i="1"/>
  <c r="AY2174" i="1"/>
  <c r="AY2175" i="1"/>
  <c r="AY2176" i="1"/>
  <c r="AY2177" i="1"/>
  <c r="AY2178" i="1"/>
  <c r="AY2179" i="1"/>
  <c r="AY2180" i="1"/>
  <c r="AY2181" i="1"/>
  <c r="AY2182" i="1"/>
  <c r="AY2183" i="1"/>
  <c r="AY2184" i="1"/>
  <c r="AY2185" i="1"/>
  <c r="AY2186" i="1"/>
  <c r="AY2187" i="1"/>
  <c r="AY2188" i="1"/>
  <c r="AY2189" i="1"/>
  <c r="AY2190" i="1"/>
  <c r="AY2191" i="1"/>
  <c r="AY2192" i="1"/>
  <c r="AY2193" i="1"/>
  <c r="AY2194" i="1"/>
  <c r="AY2195" i="1"/>
  <c r="AY2196" i="1"/>
  <c r="AY2197" i="1"/>
  <c r="AY2198" i="1"/>
  <c r="AY2199" i="1"/>
  <c r="AY2200" i="1"/>
  <c r="AY2201" i="1"/>
  <c r="AY2202" i="1"/>
  <c r="AY2203" i="1"/>
  <c r="AY2204" i="1"/>
  <c r="AY377" i="1"/>
  <c r="AY443" i="1"/>
  <c r="AY2205" i="1"/>
  <c r="AY2206" i="1"/>
  <c r="AY2207" i="1"/>
  <c r="AY2208" i="1"/>
  <c r="AY2209" i="1"/>
  <c r="AY2210" i="1"/>
  <c r="AY2211" i="1"/>
  <c r="AY2212" i="1"/>
  <c r="AY2213" i="1"/>
  <c r="AY2214" i="1"/>
  <c r="AY426" i="1"/>
  <c r="AY373" i="1"/>
  <c r="AY2215" i="1"/>
  <c r="AY2216" i="1"/>
  <c r="AY2217" i="1"/>
  <c r="AY2218" i="1"/>
  <c r="AY2219" i="1"/>
  <c r="AY2220" i="1"/>
  <c r="AY2221" i="1"/>
  <c r="AY2222" i="1"/>
  <c r="AY2223" i="1"/>
  <c r="AY2224" i="1"/>
  <c r="AY2225" i="1"/>
  <c r="AY2226" i="1"/>
  <c r="AY2227" i="1"/>
  <c r="AY2228" i="1"/>
  <c r="AY2229" i="1"/>
  <c r="AY2230" i="1"/>
  <c r="AY2231" i="1"/>
  <c r="AY356" i="1"/>
  <c r="AY2232" i="1"/>
  <c r="AY2233" i="1"/>
  <c r="AY2234" i="1"/>
  <c r="AY2235" i="1"/>
  <c r="AY2236" i="1"/>
  <c r="AY2237" i="1"/>
  <c r="AY2238" i="1"/>
  <c r="AY2239" i="1"/>
  <c r="AY2240" i="1"/>
  <c r="AY2241" i="1"/>
  <c r="AY2242" i="1"/>
  <c r="AY2243" i="1"/>
  <c r="AY2244" i="1"/>
  <c r="AY2245" i="1"/>
  <c r="AY2246" i="1"/>
  <c r="AY2247" i="1"/>
  <c r="AY2248" i="1"/>
  <c r="AY2249" i="1"/>
  <c r="AY2250" i="1"/>
  <c r="AY2251" i="1"/>
  <c r="AY2252" i="1"/>
  <c r="AY2253" i="1"/>
  <c r="AY2254" i="1"/>
  <c r="AY2255" i="1"/>
  <c r="AY2256" i="1"/>
  <c r="AY2257" i="1"/>
  <c r="AY2258" i="1"/>
  <c r="AY2259" i="1"/>
  <c r="AY2260" i="1"/>
  <c r="AY2261" i="1"/>
  <c r="AY2262" i="1"/>
  <c r="AY2263" i="1"/>
  <c r="AY2264" i="1"/>
  <c r="AY2265" i="1"/>
  <c r="AY2266" i="1"/>
  <c r="AY2267" i="1"/>
  <c r="AY2268" i="1"/>
  <c r="AY2269" i="1"/>
  <c r="AY2270" i="1"/>
  <c r="AY2271" i="1"/>
  <c r="AY2272" i="1"/>
  <c r="AY2273" i="1"/>
  <c r="AY2274" i="1"/>
  <c r="AY2275" i="1"/>
  <c r="AY2276" i="1"/>
  <c r="AY2277" i="1"/>
  <c r="AY2278" i="1"/>
  <c r="AY2279" i="1"/>
  <c r="AY2280" i="1"/>
  <c r="AY2281" i="1"/>
  <c r="AY2282" i="1"/>
  <c r="AY2283" i="1"/>
  <c r="AY2284" i="1"/>
  <c r="AY2285" i="1"/>
  <c r="AY2286" i="1"/>
  <c r="AY2287" i="1"/>
  <c r="AY2288" i="1"/>
  <c r="AY2289" i="1"/>
  <c r="AY2290" i="1"/>
  <c r="AY2291" i="1"/>
  <c r="AY2292" i="1"/>
  <c r="AY2293" i="1"/>
  <c r="AY2294" i="1"/>
  <c r="AY2295" i="1"/>
  <c r="AY2296" i="1"/>
  <c r="AY2297" i="1"/>
  <c r="AY2298" i="1"/>
  <c r="AY2299" i="1"/>
  <c r="AY2300" i="1"/>
  <c r="AY2301" i="1"/>
  <c r="AY2302" i="1"/>
  <c r="AY2303" i="1"/>
  <c r="AY2304" i="1"/>
  <c r="AY2305" i="1"/>
  <c r="AY2306" i="1"/>
  <c r="AY2307" i="1"/>
  <c r="AY2308" i="1"/>
  <c r="AY2309" i="1"/>
  <c r="AY2310" i="1"/>
  <c r="AY2311" i="1"/>
  <c r="AY2312" i="1"/>
  <c r="AY2313" i="1"/>
  <c r="AY233" i="1"/>
  <c r="AY2314" i="1"/>
  <c r="AY2315" i="1"/>
  <c r="AY2316" i="1"/>
  <c r="AY2317" i="1"/>
  <c r="AY2318" i="1"/>
  <c r="AY2319" i="1"/>
  <c r="AY2320" i="1"/>
  <c r="AY2321" i="1"/>
  <c r="AY2322" i="1"/>
  <c r="AY2323" i="1"/>
  <c r="AY2324" i="1"/>
  <c r="AY2325" i="1"/>
  <c r="AY2326" i="1"/>
  <c r="AY2327" i="1"/>
  <c r="AY2328" i="1"/>
  <c r="AY2329" i="1"/>
  <c r="AY2330" i="1"/>
  <c r="AY2331" i="1"/>
  <c r="AY2332" i="1"/>
  <c r="AY2333" i="1"/>
  <c r="AY2334" i="1"/>
  <c r="AY2335" i="1"/>
  <c r="AY2336" i="1"/>
  <c r="AY2337" i="1"/>
  <c r="AY2338" i="1"/>
  <c r="AY2339" i="1"/>
  <c r="AY2340" i="1"/>
  <c r="AY232" i="1"/>
  <c r="AY2341" i="1"/>
  <c r="AY2342" i="1"/>
  <c r="AY2343" i="1"/>
  <c r="AY2344" i="1"/>
  <c r="AY2345" i="1"/>
  <c r="AY2346" i="1"/>
  <c r="AY2347" i="1"/>
  <c r="AY2348" i="1"/>
  <c r="AY2349" i="1"/>
  <c r="AY2350" i="1"/>
  <c r="AY2351" i="1"/>
  <c r="AY2352" i="1"/>
  <c r="AY2353" i="1"/>
  <c r="AY2354" i="1"/>
  <c r="AY2355" i="1"/>
  <c r="AY2356" i="1"/>
  <c r="AY2357" i="1"/>
  <c r="AY2358" i="1"/>
  <c r="AY2359" i="1"/>
  <c r="AY2360" i="1"/>
  <c r="AY2361" i="1"/>
  <c r="AY2362" i="1"/>
  <c r="AY2363" i="1"/>
  <c r="AY2364" i="1"/>
  <c r="AY2365" i="1"/>
  <c r="AY2366" i="1"/>
  <c r="AY2367" i="1"/>
  <c r="AY2368" i="1"/>
  <c r="AY2369" i="1"/>
  <c r="AY2370" i="1"/>
  <c r="AY2371" i="1"/>
  <c r="AY2372" i="1"/>
  <c r="AY2373" i="1"/>
  <c r="AY2374" i="1"/>
  <c r="AY2375" i="1"/>
  <c r="AY2376" i="1"/>
  <c r="AY2377" i="1"/>
  <c r="AY2378" i="1"/>
  <c r="AY2379" i="1"/>
  <c r="AY2380" i="1"/>
  <c r="AY2381" i="1"/>
  <c r="AY2382" i="1"/>
  <c r="AY2383" i="1"/>
  <c r="AY2384" i="1"/>
  <c r="AY2385" i="1"/>
  <c r="AY2386" i="1"/>
  <c r="AY2387" i="1"/>
  <c r="AY2388" i="1"/>
  <c r="AY2389" i="1"/>
  <c r="AY2390" i="1"/>
  <c r="AY2391" i="1"/>
  <c r="AY2392" i="1"/>
  <c r="AY472" i="1"/>
  <c r="AY2393" i="1"/>
  <c r="AY2394" i="1"/>
  <c r="AY2395" i="1"/>
  <c r="AY2396" i="1"/>
  <c r="AY2397" i="1"/>
  <c r="AY2398" i="1"/>
  <c r="AY2399" i="1"/>
  <c r="AY2400" i="1"/>
  <c r="AY2401" i="1"/>
  <c r="AY2402" i="1"/>
  <c r="AY2403" i="1"/>
  <c r="AY2404" i="1"/>
  <c r="AY2405" i="1"/>
  <c r="AY2406" i="1"/>
  <c r="AY2407" i="1"/>
  <c r="AY2408" i="1"/>
  <c r="AY2409" i="1"/>
  <c r="AY2410" i="1"/>
  <c r="AY2411" i="1"/>
  <c r="AY2412" i="1"/>
  <c r="AY2413" i="1"/>
  <c r="AY2414" i="1"/>
  <c r="AY2415" i="1"/>
  <c r="AY2416" i="1"/>
  <c r="AY2417" i="1"/>
  <c r="AY2418" i="1"/>
  <c r="AY2419" i="1"/>
  <c r="AY2420" i="1"/>
  <c r="AY2421" i="1"/>
  <c r="AY2422" i="1"/>
  <c r="AY2423" i="1"/>
  <c r="AY2424" i="1"/>
  <c r="AY2425" i="1"/>
  <c r="AY2426" i="1"/>
  <c r="AY2427" i="1"/>
  <c r="AY2428" i="1"/>
  <c r="AY2429" i="1"/>
  <c r="AY2430" i="1"/>
  <c r="AY2431" i="1"/>
  <c r="AY2432" i="1"/>
  <c r="AY2433" i="1"/>
  <c r="AY2434" i="1"/>
  <c r="AY2435" i="1"/>
  <c r="AY2436" i="1"/>
  <c r="AY2437" i="1"/>
  <c r="AY2438" i="1"/>
  <c r="AY2439" i="1"/>
  <c r="AY2440" i="1"/>
  <c r="AY2441" i="1"/>
  <c r="AY2442" i="1"/>
  <c r="AY2443" i="1"/>
  <c r="AY2444" i="1"/>
  <c r="AY2445" i="1"/>
  <c r="AY2446" i="1"/>
  <c r="AY2447" i="1"/>
  <c r="AY2448" i="1"/>
  <c r="AY2449" i="1"/>
  <c r="AY2450" i="1"/>
  <c r="AY2451" i="1"/>
  <c r="AY2452" i="1"/>
  <c r="AY2453" i="1"/>
  <c r="AY2454" i="1"/>
  <c r="AY2455" i="1"/>
  <c r="AY2456" i="1"/>
  <c r="AY2457" i="1"/>
  <c r="AY2458" i="1"/>
  <c r="AY362" i="1"/>
  <c r="AY521" i="1"/>
  <c r="AW522" i="1" l="1"/>
  <c r="AW35" i="1"/>
  <c r="AW75" i="1"/>
  <c r="AW7" i="1"/>
  <c r="AW523" i="1"/>
  <c r="AW524" i="1"/>
  <c r="AW525" i="1"/>
  <c r="AW21" i="1"/>
  <c r="AW526" i="1"/>
  <c r="AW243" i="1"/>
  <c r="AW527" i="1"/>
  <c r="AW16" i="1"/>
  <c r="AW43" i="1"/>
  <c r="AW27" i="1"/>
  <c r="AW25" i="1"/>
  <c r="AW132" i="1"/>
  <c r="AW34" i="1"/>
  <c r="AW68" i="1"/>
  <c r="AW99" i="1"/>
  <c r="AW528" i="1"/>
  <c r="AW46" i="1"/>
  <c r="AW529" i="1"/>
  <c r="AW530" i="1"/>
  <c r="AW155" i="1"/>
  <c r="AW301" i="1"/>
  <c r="AW531" i="1"/>
  <c r="AW62" i="1"/>
  <c r="AW532" i="1"/>
  <c r="AW344" i="1"/>
  <c r="AW533" i="1"/>
  <c r="AW349" i="1"/>
  <c r="AW534" i="1"/>
  <c r="AW39" i="1"/>
  <c r="AW184" i="1"/>
  <c r="AW38" i="1"/>
  <c r="AW190" i="1"/>
  <c r="AW535" i="1"/>
  <c r="AW17" i="1"/>
  <c r="AW536" i="1"/>
  <c r="AW537" i="1"/>
  <c r="AW538" i="1"/>
  <c r="AW539" i="1"/>
  <c r="AW66" i="1"/>
  <c r="AW30" i="1"/>
  <c r="AW540" i="1"/>
  <c r="AW541" i="1"/>
  <c r="AW219" i="1"/>
  <c r="AW256" i="1"/>
  <c r="AW208" i="1"/>
  <c r="AW47" i="1"/>
  <c r="AW542" i="1"/>
  <c r="AW449" i="1"/>
  <c r="AW543" i="1"/>
  <c r="AW544" i="1"/>
  <c r="AW545" i="1"/>
  <c r="AW546" i="1"/>
  <c r="AW51" i="1"/>
  <c r="AW108" i="1"/>
  <c r="AW59" i="1"/>
  <c r="AW235" i="1"/>
  <c r="AW547" i="1"/>
  <c r="AW548" i="1"/>
  <c r="AW64" i="1"/>
  <c r="AW65" i="1"/>
  <c r="AW45" i="1"/>
  <c r="AW4" i="1"/>
  <c r="AW549" i="1"/>
  <c r="AW550" i="1"/>
  <c r="AW69" i="1"/>
  <c r="AW107" i="1"/>
  <c r="AW100" i="1"/>
  <c r="AW551" i="1"/>
  <c r="AW510" i="1"/>
  <c r="AW552" i="1"/>
  <c r="AW553" i="1"/>
  <c r="AW224" i="1"/>
  <c r="AW554" i="1"/>
  <c r="AW460" i="1"/>
  <c r="AW555" i="1"/>
  <c r="AW556" i="1"/>
  <c r="AW557" i="1"/>
  <c r="AW558" i="1"/>
  <c r="AW559" i="1"/>
  <c r="AW560" i="1"/>
  <c r="AW561" i="1"/>
  <c r="AW181" i="1"/>
  <c r="AW562" i="1"/>
  <c r="AW563" i="1"/>
  <c r="AW76" i="1"/>
  <c r="AW86" i="1"/>
  <c r="AW110" i="1"/>
  <c r="AW87" i="1"/>
  <c r="AW88" i="1"/>
  <c r="AW89" i="1"/>
  <c r="AW90" i="1"/>
  <c r="AW91" i="1"/>
  <c r="AW92" i="1"/>
  <c r="AW564" i="1"/>
  <c r="AW565" i="1"/>
  <c r="AW348" i="1"/>
  <c r="AW566" i="1"/>
  <c r="AW210" i="1"/>
  <c r="AW159" i="1"/>
  <c r="AW567" i="1"/>
  <c r="AW568" i="1"/>
  <c r="AW77" i="1"/>
  <c r="AW328" i="1"/>
  <c r="AW121" i="1"/>
  <c r="AW569" i="1"/>
  <c r="AW570" i="1"/>
  <c r="AW571" i="1"/>
  <c r="AW572" i="1"/>
  <c r="AW573" i="1"/>
  <c r="AW574" i="1"/>
  <c r="AW52" i="1"/>
  <c r="AW491" i="1"/>
  <c r="AW126" i="1"/>
  <c r="AW575" i="1"/>
  <c r="AW576" i="1"/>
  <c r="AW314" i="1"/>
  <c r="AW78" i="1"/>
  <c r="AW28" i="1"/>
  <c r="AW577" i="1"/>
  <c r="AW578" i="1"/>
  <c r="AW60" i="1"/>
  <c r="AW112" i="1"/>
  <c r="AW355" i="1"/>
  <c r="AW579" i="1"/>
  <c r="AW176" i="1"/>
  <c r="AW79" i="1"/>
  <c r="AW80" i="1"/>
  <c r="AW81" i="1"/>
  <c r="AW106" i="1"/>
  <c r="AW580" i="1"/>
  <c r="AW202" i="1"/>
  <c r="AW82" i="1"/>
  <c r="AW103" i="1"/>
  <c r="AW581" i="1"/>
  <c r="AW582" i="1"/>
  <c r="AW513" i="1"/>
  <c r="AW583" i="1"/>
  <c r="AW584" i="1"/>
  <c r="AW585" i="1"/>
  <c r="AW124" i="1"/>
  <c r="AW218" i="1"/>
  <c r="AW586" i="1"/>
  <c r="AW587" i="1"/>
  <c r="AW309" i="1"/>
  <c r="AW113" i="1"/>
  <c r="AW588" i="1"/>
  <c r="AW114" i="1"/>
  <c r="AW83" i="1"/>
  <c r="AW589" i="1"/>
  <c r="AW590" i="1"/>
  <c r="AW591" i="1"/>
  <c r="AW592" i="1"/>
  <c r="AW593" i="1"/>
  <c r="AW594" i="1"/>
  <c r="AW387" i="1"/>
  <c r="AW130" i="1"/>
  <c r="AW595" i="1"/>
  <c r="AW133" i="1"/>
  <c r="AW134" i="1"/>
  <c r="AW193" i="1"/>
  <c r="AW135" i="1"/>
  <c r="AW596" i="1"/>
  <c r="AW137" i="1"/>
  <c r="AW139" i="1"/>
  <c r="AW458" i="1"/>
  <c r="AW84" i="1"/>
  <c r="AW9" i="1"/>
  <c r="AW512" i="1"/>
  <c r="AW597" i="1"/>
  <c r="AW598" i="1"/>
  <c r="AW97" i="1"/>
  <c r="AW361" i="1"/>
  <c r="AW85" i="1"/>
  <c r="AW53" i="1"/>
  <c r="AW67" i="1"/>
  <c r="AW153" i="1"/>
  <c r="AW599" i="1"/>
  <c r="AW600" i="1"/>
  <c r="AW601" i="1"/>
  <c r="AW602" i="1"/>
  <c r="AW603" i="1"/>
  <c r="AW462" i="1"/>
  <c r="AW73" i="1"/>
  <c r="AW604" i="1"/>
  <c r="AW605" i="1"/>
  <c r="AW606" i="1"/>
  <c r="AW74" i="1"/>
  <c r="AW607" i="1"/>
  <c r="AW128" i="1"/>
  <c r="AW415" i="1"/>
  <c r="AW304" i="1"/>
  <c r="AW608" i="1"/>
  <c r="AW609" i="1"/>
  <c r="AW183" i="1"/>
  <c r="AW610" i="1"/>
  <c r="AW58" i="1"/>
  <c r="AW611" i="1"/>
  <c r="AW144" i="1"/>
  <c r="AW612" i="1"/>
  <c r="AW54" i="1"/>
  <c r="AW613" i="1"/>
  <c r="AW614" i="1"/>
  <c r="AW615" i="1"/>
  <c r="AW370" i="1"/>
  <c r="AW616" i="1"/>
  <c r="AW617" i="1"/>
  <c r="AW618" i="1"/>
  <c r="AW55" i="1"/>
  <c r="AW619" i="1"/>
  <c r="AW101" i="1"/>
  <c r="AW620" i="1"/>
  <c r="AW32" i="1"/>
  <c r="AW621" i="1"/>
  <c r="AW622" i="1"/>
  <c r="AW284" i="1"/>
  <c r="AW164" i="1"/>
  <c r="AW148" i="1"/>
  <c r="AW623" i="1"/>
  <c r="AW624" i="1"/>
  <c r="AW165" i="1"/>
  <c r="AW625" i="1"/>
  <c r="AW170" i="1"/>
  <c r="AW166" i="1"/>
  <c r="AW168" i="1"/>
  <c r="AW169" i="1"/>
  <c r="AW271" i="1"/>
  <c r="AW626" i="1"/>
  <c r="AW8" i="1"/>
  <c r="AW627" i="1"/>
  <c r="AW628" i="1"/>
  <c r="AW629" i="1"/>
  <c r="AW630" i="1"/>
  <c r="AW631" i="1"/>
  <c r="AW632" i="1"/>
  <c r="AW633" i="1"/>
  <c r="AW634" i="1"/>
  <c r="AW635" i="1"/>
  <c r="AW636" i="1"/>
  <c r="AW398" i="1"/>
  <c r="AW637" i="1"/>
  <c r="AW638" i="1"/>
  <c r="AW136" i="1"/>
  <c r="AW639" i="1"/>
  <c r="AW640" i="1"/>
  <c r="AW641" i="1"/>
  <c r="AW214" i="1"/>
  <c r="AW642" i="1"/>
  <c r="AW143" i="1"/>
  <c r="AW123" i="1"/>
  <c r="AW375" i="1"/>
  <c r="AW239" i="1"/>
  <c r="AW146" i="1"/>
  <c r="AW643" i="1"/>
  <c r="AW644" i="1"/>
  <c r="AW645" i="1"/>
  <c r="AW266" i="1"/>
  <c r="AW646" i="1"/>
  <c r="AW647" i="1"/>
  <c r="AW648" i="1"/>
  <c r="AW649" i="1"/>
  <c r="AW650" i="1"/>
  <c r="AW651" i="1"/>
  <c r="AW122" i="1"/>
  <c r="AW652" i="1"/>
  <c r="AW250" i="1"/>
  <c r="AW653" i="1"/>
  <c r="AW654" i="1"/>
  <c r="AW385" i="1"/>
  <c r="AW228" i="1"/>
  <c r="AW655" i="1"/>
  <c r="AW656" i="1"/>
  <c r="AW657" i="1"/>
  <c r="AW658" i="1"/>
  <c r="AW659" i="1"/>
  <c r="AW660" i="1"/>
  <c r="AW661" i="1"/>
  <c r="AW29" i="1"/>
  <c r="AW319" i="1"/>
  <c r="AW662" i="1"/>
  <c r="AW663" i="1"/>
  <c r="AW664" i="1"/>
  <c r="AW192" i="1"/>
  <c r="AW194" i="1"/>
  <c r="AW665" i="1"/>
  <c r="AW666" i="1"/>
  <c r="AW667" i="1"/>
  <c r="AW292" i="1"/>
  <c r="AW668" i="1"/>
  <c r="AW669" i="1"/>
  <c r="AW670" i="1"/>
  <c r="AW671" i="1"/>
  <c r="AW672" i="1"/>
  <c r="AW673" i="1"/>
  <c r="AW674" i="1"/>
  <c r="AW675" i="1"/>
  <c r="AW676" i="1"/>
  <c r="AW677" i="1"/>
  <c r="AW678" i="1"/>
  <c r="AW152" i="1"/>
  <c r="AW679" i="1"/>
  <c r="AW680" i="1"/>
  <c r="AW681" i="1"/>
  <c r="AW682" i="1"/>
  <c r="AW683" i="1"/>
  <c r="AW684" i="1"/>
  <c r="AW71" i="1"/>
  <c r="AW685" i="1"/>
  <c r="AW686" i="1"/>
  <c r="AW127" i="1"/>
  <c r="AW687" i="1"/>
  <c r="AW125" i="1"/>
  <c r="AW180" i="1"/>
  <c r="AW238" i="1"/>
  <c r="AW688" i="1"/>
  <c r="AW161" i="1"/>
  <c r="AW98" i="1"/>
  <c r="AW189" i="1"/>
  <c r="AW245" i="1"/>
  <c r="AW171" i="1"/>
  <c r="AW689" i="1"/>
  <c r="AW690" i="1"/>
  <c r="AW382" i="1"/>
  <c r="AW691" i="1"/>
  <c r="AW692" i="1"/>
  <c r="AW215" i="1"/>
  <c r="AW216" i="1"/>
  <c r="AW693" i="1"/>
  <c r="AW694" i="1"/>
  <c r="AW264" i="1"/>
  <c r="AW163" i="1"/>
  <c r="AW695" i="1"/>
  <c r="AW150" i="1"/>
  <c r="AW278" i="1"/>
  <c r="AW696" i="1"/>
  <c r="AW697" i="1"/>
  <c r="AW698" i="1"/>
  <c r="AW699" i="1"/>
  <c r="AW409" i="1"/>
  <c r="AW244" i="1"/>
  <c r="AW436" i="1"/>
  <c r="AW254" i="1"/>
  <c r="AW18" i="1"/>
  <c r="AW700" i="1"/>
  <c r="AW276" i="1"/>
  <c r="AW701" i="1"/>
  <c r="AW195" i="1"/>
  <c r="AW702" i="1"/>
  <c r="AW703" i="1"/>
  <c r="AW704" i="1"/>
  <c r="AW705" i="1"/>
  <c r="AW706" i="1"/>
  <c r="AW11" i="1"/>
  <c r="AW707" i="1"/>
  <c r="AW708" i="1"/>
  <c r="AW95" i="1"/>
  <c r="AW709" i="1"/>
  <c r="AW710" i="1"/>
  <c r="AW231" i="1"/>
  <c r="AW411" i="1"/>
  <c r="AW413" i="1"/>
  <c r="AW441" i="1"/>
  <c r="AW395" i="1"/>
  <c r="AW61" i="1"/>
  <c r="AW260" i="1"/>
  <c r="AW711" i="1"/>
  <c r="AW712" i="1"/>
  <c r="AW713" i="1"/>
  <c r="AW445" i="1"/>
  <c r="AW714" i="1"/>
  <c r="AW447" i="1"/>
  <c r="AW503" i="1"/>
  <c r="AW715" i="1"/>
  <c r="AW263" i="1"/>
  <c r="AW716" i="1"/>
  <c r="AW717" i="1"/>
  <c r="AW718" i="1"/>
  <c r="AW719" i="1"/>
  <c r="AW720" i="1"/>
  <c r="AW721" i="1"/>
  <c r="AW722" i="1"/>
  <c r="AW430" i="1"/>
  <c r="AW723" i="1"/>
  <c r="AW724" i="1"/>
  <c r="AW230" i="1"/>
  <c r="AW725" i="1"/>
  <c r="AW726" i="1"/>
  <c r="AW31" i="1"/>
  <c r="AW727" i="1"/>
  <c r="AW360" i="1"/>
  <c r="AW728" i="1"/>
  <c r="AW729" i="1"/>
  <c r="AW365" i="1"/>
  <c r="AW730" i="1"/>
  <c r="AW731" i="1"/>
  <c r="AW732" i="1"/>
  <c r="AW733" i="1"/>
  <c r="AW734" i="1"/>
  <c r="AW735" i="1"/>
  <c r="AW736" i="1"/>
  <c r="AW737" i="1"/>
  <c r="AW291" i="1"/>
  <c r="AW178" i="1"/>
  <c r="AW487" i="1"/>
  <c r="AW738" i="1"/>
  <c r="AW739" i="1"/>
  <c r="AW740" i="1"/>
  <c r="AW198" i="1"/>
  <c r="AW741" i="1"/>
  <c r="AW742" i="1"/>
  <c r="AW743" i="1"/>
  <c r="AW162" i="1"/>
  <c r="AW120" i="1"/>
  <c r="AW744" i="1"/>
  <c r="AW269" i="1"/>
  <c r="AW312" i="1"/>
  <c r="AW745" i="1"/>
  <c r="AW746" i="1"/>
  <c r="AW747" i="1"/>
  <c r="AW748" i="1"/>
  <c r="AW105" i="1"/>
  <c r="AW257" i="1"/>
  <c r="AW258" i="1"/>
  <c r="AW259" i="1"/>
  <c r="AW242" i="1"/>
  <c r="AW749" i="1"/>
  <c r="AW750" i="1"/>
  <c r="AW751" i="1"/>
  <c r="AW347" i="1"/>
  <c r="AW752" i="1"/>
  <c r="AW203" i="1"/>
  <c r="AW507" i="1"/>
  <c r="AW294" i="1"/>
  <c r="AW383" i="1"/>
  <c r="AW753" i="1"/>
  <c r="AW482" i="1"/>
  <c r="AW303" i="1"/>
  <c r="AW754" i="1"/>
  <c r="AW336" i="1"/>
  <c r="AW755" i="1"/>
  <c r="AW756" i="1"/>
  <c r="AW757" i="1"/>
  <c r="AW758" i="1"/>
  <c r="AW326" i="1"/>
  <c r="AW759" i="1"/>
  <c r="AW760" i="1"/>
  <c r="AW433" i="1"/>
  <c r="AW282" i="1"/>
  <c r="AW761" i="1"/>
  <c r="AW289" i="1"/>
  <c r="AW484" i="1"/>
  <c r="AW762" i="1"/>
  <c r="AW405" i="1"/>
  <c r="AW313" i="1"/>
  <c r="AW763" i="1"/>
  <c r="AW764" i="1"/>
  <c r="AW765" i="1"/>
  <c r="AW766" i="1"/>
  <c r="AW435" i="1"/>
  <c r="AW316" i="1"/>
  <c r="AW332" i="1"/>
  <c r="AW767" i="1"/>
  <c r="AW483" i="1"/>
  <c r="AW768" i="1"/>
  <c r="AW246" i="1"/>
  <c r="AW517" i="1"/>
  <c r="AW50" i="1"/>
  <c r="AW505" i="1"/>
  <c r="AW429" i="1"/>
  <c r="AW290" i="1"/>
  <c r="AW769" i="1"/>
  <c r="AW273" i="1"/>
  <c r="AW770" i="1"/>
  <c r="AW771" i="1"/>
  <c r="AW369" i="1"/>
  <c r="AW772" i="1"/>
  <c r="AW402" i="1"/>
  <c r="AW773" i="1"/>
  <c r="AW774" i="1"/>
  <c r="AW396" i="1"/>
  <c r="AW397" i="1"/>
  <c r="AW293" i="1"/>
  <c r="AW448" i="1"/>
  <c r="AW274" i="1"/>
  <c r="AW775" i="1"/>
  <c r="AW776" i="1"/>
  <c r="AW777" i="1"/>
  <c r="AW778" i="1"/>
  <c r="AW265" i="1"/>
  <c r="AW118" i="1"/>
  <c r="AW327" i="1"/>
  <c r="AW779" i="1"/>
  <c r="AW305" i="1"/>
  <c r="AW104" i="1"/>
  <c r="AW456" i="1"/>
  <c r="AW335" i="1"/>
  <c r="AW780" i="1"/>
  <c r="AW781" i="1"/>
  <c r="AW782" i="1"/>
  <c r="AW346" i="1"/>
  <c r="AW783" i="1"/>
  <c r="AW784" i="1"/>
  <c r="AW388" i="1"/>
  <c r="AW785" i="1"/>
  <c r="AW307" i="1"/>
  <c r="AW213" i="1"/>
  <c r="AW786" i="1"/>
  <c r="AW240" i="1"/>
  <c r="AW787" i="1"/>
  <c r="AW788" i="1"/>
  <c r="AW222" i="1"/>
  <c r="AW789" i="1"/>
  <c r="AW790" i="1"/>
  <c r="AW381" i="1"/>
  <c r="AW288" i="1"/>
  <c r="AW317" i="1"/>
  <c r="AW281" i="1"/>
  <c r="AW791" i="1"/>
  <c r="AW333" i="1"/>
  <c r="AW142" i="1"/>
  <c r="AW324" i="1"/>
  <c r="AW306" i="1"/>
  <c r="AW792" i="1"/>
  <c r="AW318" i="1"/>
  <c r="AW793" i="1"/>
  <c r="AW794" i="1"/>
  <c r="AW795" i="1"/>
  <c r="AW300" i="1"/>
  <c r="AW796" i="1"/>
  <c r="AW797" i="1"/>
  <c r="AW798" i="1"/>
  <c r="AW799" i="1"/>
  <c r="AW800" i="1"/>
  <c r="AW801" i="1"/>
  <c r="AW111" i="1"/>
  <c r="AW337" i="1"/>
  <c r="AW802" i="1"/>
  <c r="AW299" i="1"/>
  <c r="AW803" i="1"/>
  <c r="AW154" i="1"/>
  <c r="AW501" i="1"/>
  <c r="AW804" i="1"/>
  <c r="AW371" i="1"/>
  <c r="AW424" i="1"/>
  <c r="AW805" i="1"/>
  <c r="AW157" i="1"/>
  <c r="AW806" i="1"/>
  <c r="AW391" i="1"/>
  <c r="AW380" i="1"/>
  <c r="AW268" i="1"/>
  <c r="AW461" i="1"/>
  <c r="AW807" i="1"/>
  <c r="AW287" i="1"/>
  <c r="AW808" i="1"/>
  <c r="AW236" i="1"/>
  <c r="AW386" i="1"/>
  <c r="AW809" i="1"/>
  <c r="AW321" i="1"/>
  <c r="AW423" i="1"/>
  <c r="AW351" i="1"/>
  <c r="AW810" i="1"/>
  <c r="AW451" i="1"/>
  <c r="AW811" i="1"/>
  <c r="AW812" i="1"/>
  <c r="AW813" i="1"/>
  <c r="AW814" i="1"/>
  <c r="AW815" i="1"/>
  <c r="AW428" i="1"/>
  <c r="AW816" i="1"/>
  <c r="AW341" i="1"/>
  <c r="AW817" i="1"/>
  <c r="AW818" i="1"/>
  <c r="AW819" i="1"/>
  <c r="AW820" i="1"/>
  <c r="AW13" i="1"/>
  <c r="AW368" i="1"/>
  <c r="AW821" i="1"/>
  <c r="AW488" i="1"/>
  <c r="AW378" i="1"/>
  <c r="AW822" i="1"/>
  <c r="AW390" i="1"/>
  <c r="AW823" i="1"/>
  <c r="AW129" i="1"/>
  <c r="AW824" i="1"/>
  <c r="AW825" i="1"/>
  <c r="AW826" i="1"/>
  <c r="AW253" i="1"/>
  <c r="AW827" i="1"/>
  <c r="AW350" i="1"/>
  <c r="AW828" i="1"/>
  <c r="AW829" i="1"/>
  <c r="AW830" i="1"/>
  <c r="AW470" i="1"/>
  <c r="AW831" i="1"/>
  <c r="AW832" i="1"/>
  <c r="AW186" i="1"/>
  <c r="AW401" i="1"/>
  <c r="AW833" i="1"/>
  <c r="AW834" i="1"/>
  <c r="AW835" i="1"/>
  <c r="AW836" i="1"/>
  <c r="AW367" i="1"/>
  <c r="AW837" i="1"/>
  <c r="AW399" i="1"/>
  <c r="AW838" i="1"/>
  <c r="AW839" i="1"/>
  <c r="AW221" i="1"/>
  <c r="AW840" i="1"/>
  <c r="AW841" i="1"/>
  <c r="AW842" i="1"/>
  <c r="AW444" i="1"/>
  <c r="AW843" i="1"/>
  <c r="AW844" i="1"/>
  <c r="AW845" i="1"/>
  <c r="AW846" i="1"/>
  <c r="AW847" i="1"/>
  <c r="AW848" i="1"/>
  <c r="AW322" i="1"/>
  <c r="AW849" i="1"/>
  <c r="AW431" i="1"/>
  <c r="AW450" i="1"/>
  <c r="AW850" i="1"/>
  <c r="AW851" i="1"/>
  <c r="AW852" i="1"/>
  <c r="AW407" i="1"/>
  <c r="AW853" i="1"/>
  <c r="AW854" i="1"/>
  <c r="AW149" i="1"/>
  <c r="AW855" i="1"/>
  <c r="AW856" i="1"/>
  <c r="AW857" i="1"/>
  <c r="AW858" i="1"/>
  <c r="AW345" i="1"/>
  <c r="AW859" i="1"/>
  <c r="AW379" i="1"/>
  <c r="AW860" i="1"/>
  <c r="AW374" i="1"/>
  <c r="AW376" i="1"/>
  <c r="AW861" i="1"/>
  <c r="AW452" i="1"/>
  <c r="AW404" i="1"/>
  <c r="AW116" i="1"/>
  <c r="AW862" i="1"/>
  <c r="AW394" i="1"/>
  <c r="AW863" i="1"/>
  <c r="AW406" i="1"/>
  <c r="AW864" i="1"/>
  <c r="AW865" i="1"/>
  <c r="AW866" i="1"/>
  <c r="AW867" i="1"/>
  <c r="AW10" i="1"/>
  <c r="AW366" i="1"/>
  <c r="AW427" i="1"/>
  <c r="AW868" i="1"/>
  <c r="AW869" i="1"/>
  <c r="AW251" i="1"/>
  <c r="AW474" i="1"/>
  <c r="AW870" i="1"/>
  <c r="AW485" i="1"/>
  <c r="AW463" i="1"/>
  <c r="AW871" i="1"/>
  <c r="AW872" i="1"/>
  <c r="AW455" i="1"/>
  <c r="AW425" i="1"/>
  <c r="AW410" i="1"/>
  <c r="AW873" i="1"/>
  <c r="AW489" i="1"/>
  <c r="AW486" i="1"/>
  <c r="AW874" i="1"/>
  <c r="AW875" i="1"/>
  <c r="AW497" i="1"/>
  <c r="AW469" i="1"/>
  <c r="AW454" i="1"/>
  <c r="AW876" i="1"/>
  <c r="AW227" i="1"/>
  <c r="AW877" i="1"/>
  <c r="AW878" i="1"/>
  <c r="AW432" i="1"/>
  <c r="AW879" i="1"/>
  <c r="AW880" i="1"/>
  <c r="AW881" i="1"/>
  <c r="AW882" i="1"/>
  <c r="AW883" i="1"/>
  <c r="AW477" i="1"/>
  <c r="AW884" i="1"/>
  <c r="AW422" i="1"/>
  <c r="AW389" i="1"/>
  <c r="AW885" i="1"/>
  <c r="AW886" i="1"/>
  <c r="AW887" i="1"/>
  <c r="AW888" i="1"/>
  <c r="AW392" i="1"/>
  <c r="AW342" i="1"/>
  <c r="AW464" i="1"/>
  <c r="AW468" i="1"/>
  <c r="AW459" i="1"/>
  <c r="AW272" i="1"/>
  <c r="AW479" i="1"/>
  <c r="AW889" i="1"/>
  <c r="AW890" i="1"/>
  <c r="AW480" i="1"/>
  <c r="AW93" i="1"/>
  <c r="AW471" i="1"/>
  <c r="AW465" i="1"/>
  <c r="AW891" i="1"/>
  <c r="AW892" i="1"/>
  <c r="AW893" i="1"/>
  <c r="AW894" i="1"/>
  <c r="AW493" i="1"/>
  <c r="AW490" i="1"/>
  <c r="AW895" i="1"/>
  <c r="AW896" i="1"/>
  <c r="AW897" i="1"/>
  <c r="AW315" i="1"/>
  <c r="AW466" i="1"/>
  <c r="AW500" i="1"/>
  <c r="AW898" i="1"/>
  <c r="AW167" i="1"/>
  <c r="AW492" i="1"/>
  <c r="AW494" i="1"/>
  <c r="AW267" i="1"/>
  <c r="AW496" i="1"/>
  <c r="AW498" i="1"/>
  <c r="AW506" i="1"/>
  <c r="AW439" i="1"/>
  <c r="AW899" i="1"/>
  <c r="AW504" i="1"/>
  <c r="AW502" i="1"/>
  <c r="AW509" i="1"/>
  <c r="AW900" i="1"/>
  <c r="AW901" i="1"/>
  <c r="AW902" i="1"/>
  <c r="AW903" i="1"/>
  <c r="AW904" i="1"/>
  <c r="AW508" i="1"/>
  <c r="AW515" i="1"/>
  <c r="AW514" i="1"/>
  <c r="AW905" i="1"/>
  <c r="AW412" i="1"/>
  <c r="AW906" i="1"/>
  <c r="AW907" i="1"/>
  <c r="AW908" i="1"/>
  <c r="AW909" i="1"/>
  <c r="AW910" i="1"/>
  <c r="AW911" i="1"/>
  <c r="AW102" i="1"/>
  <c r="AW912" i="1"/>
  <c r="AW913" i="1"/>
  <c r="AW914" i="1"/>
  <c r="AW372" i="1"/>
  <c r="AW915" i="1"/>
  <c r="AW916" i="1"/>
  <c r="AW212" i="1"/>
  <c r="AW917" i="1"/>
  <c r="AW226" i="1"/>
  <c r="AW918" i="1"/>
  <c r="AW919" i="1"/>
  <c r="AW920" i="1"/>
  <c r="AW191" i="1"/>
  <c r="AW921" i="1"/>
  <c r="AW922" i="1"/>
  <c r="AW145" i="1"/>
  <c r="AW923" i="1"/>
  <c r="AW924" i="1"/>
  <c r="AW925" i="1"/>
  <c r="AW926" i="1"/>
  <c r="AW927" i="1"/>
  <c r="AW928" i="1"/>
  <c r="AW929" i="1"/>
  <c r="AW930" i="1"/>
  <c r="AW931" i="1"/>
  <c r="AW932" i="1"/>
  <c r="AW933" i="1"/>
  <c r="AW934" i="1"/>
  <c r="AW935" i="1"/>
  <c r="AW936" i="1"/>
  <c r="AW937" i="1"/>
  <c r="AW938" i="1"/>
  <c r="AW201" i="1"/>
  <c r="AW939" i="1"/>
  <c r="AW156" i="1"/>
  <c r="AW940" i="1"/>
  <c r="AW308" i="1"/>
  <c r="AW354" i="1"/>
  <c r="AW941" i="1"/>
  <c r="AW519" i="1"/>
  <c r="AW942" i="1"/>
  <c r="AW943" i="1"/>
  <c r="AW22" i="1"/>
  <c r="AW255" i="1"/>
  <c r="AW944" i="1"/>
  <c r="AW945" i="1"/>
  <c r="AW946" i="1"/>
  <c r="AW947" i="1"/>
  <c r="AW330" i="1"/>
  <c r="AW948" i="1"/>
  <c r="AW949" i="1"/>
  <c r="AW5" i="1"/>
  <c r="AW117" i="1"/>
  <c r="AW950" i="1"/>
  <c r="AW951" i="1"/>
  <c r="AW952" i="1"/>
  <c r="AW953" i="1"/>
  <c r="AW954" i="1"/>
  <c r="AW955" i="1"/>
  <c r="AW956" i="1"/>
  <c r="AW275" i="1"/>
  <c r="AW957" i="1"/>
  <c r="AW958" i="1"/>
  <c r="AW140" i="1"/>
  <c r="AW177" i="1"/>
  <c r="AW131" i="1"/>
  <c r="AW340" i="1"/>
  <c r="AW959" i="1"/>
  <c r="AW353" i="1"/>
  <c r="AW960" i="1"/>
  <c r="AW961" i="1"/>
  <c r="AW175" i="1"/>
  <c r="AW962" i="1"/>
  <c r="AW963" i="1"/>
  <c r="AW964" i="1"/>
  <c r="AW965" i="1"/>
  <c r="AW966" i="1"/>
  <c r="AW967" i="1"/>
  <c r="AW24" i="1"/>
  <c r="AW968" i="1"/>
  <c r="AW969" i="1"/>
  <c r="AW970" i="1"/>
  <c r="AW971" i="1"/>
  <c r="AW972" i="1"/>
  <c r="AW280" i="1"/>
  <c r="AW973" i="1"/>
  <c r="AW297" i="1"/>
  <c r="AW974" i="1"/>
  <c r="AW109" i="1"/>
  <c r="AW975" i="1"/>
  <c r="AW976" i="1"/>
  <c r="AW977" i="1"/>
  <c r="AW241" i="1"/>
  <c r="AW978" i="1"/>
  <c r="AW979" i="1"/>
  <c r="AW980" i="1"/>
  <c r="AW981" i="1"/>
  <c r="AW982" i="1"/>
  <c r="AW983" i="1"/>
  <c r="AW984" i="1"/>
  <c r="AW14" i="1"/>
  <c r="AW252" i="1"/>
  <c r="AW985" i="1"/>
  <c r="AW986" i="1"/>
  <c r="AW987" i="1"/>
  <c r="AW988" i="1"/>
  <c r="AW989" i="1"/>
  <c r="AW990" i="1"/>
  <c r="AW991" i="1"/>
  <c r="AW992" i="1"/>
  <c r="AW993" i="1"/>
  <c r="AW223" i="1"/>
  <c r="AW994" i="1"/>
  <c r="AW995" i="1"/>
  <c r="AW996" i="1"/>
  <c r="AW997" i="1"/>
  <c r="AW998" i="1"/>
  <c r="AW302" i="1"/>
  <c r="AW188" i="1"/>
  <c r="AW187" i="1"/>
  <c r="AW999" i="1"/>
  <c r="AW1000" i="1"/>
  <c r="AW1001" i="1"/>
  <c r="AW1002" i="1"/>
  <c r="AW1003" i="1"/>
  <c r="AW357" i="1"/>
  <c r="AW1004" i="1"/>
  <c r="AW1005" i="1"/>
  <c r="AW1006" i="1"/>
  <c r="AW199" i="1"/>
  <c r="AW1007" i="1"/>
  <c r="AW1008" i="1"/>
  <c r="AW1009" i="1"/>
  <c r="AW1010" i="1"/>
  <c r="AW1011" i="1"/>
  <c r="AW1012" i="1"/>
  <c r="AW1013" i="1"/>
  <c r="AW1014" i="1"/>
  <c r="AW1015" i="1"/>
  <c r="AW1016" i="1"/>
  <c r="AW1017" i="1"/>
  <c r="AW1018" i="1"/>
  <c r="AW1019" i="1"/>
  <c r="AW1020" i="1"/>
  <c r="AW1021" i="1"/>
  <c r="AW1022" i="1"/>
  <c r="AW1023" i="1"/>
  <c r="AW1024" i="1"/>
  <c r="AW1025" i="1"/>
  <c r="AW1026" i="1"/>
  <c r="AW1027" i="1"/>
  <c r="AW1028" i="1"/>
  <c r="AW1029" i="1"/>
  <c r="AW1030" i="1"/>
  <c r="AW446" i="1"/>
  <c r="AW1031" i="1"/>
  <c r="AW1032" i="1"/>
  <c r="AW1033" i="1"/>
  <c r="AW1034" i="1"/>
  <c r="AW1035" i="1"/>
  <c r="AW1036" i="1"/>
  <c r="AW437" i="1"/>
  <c r="AW1037" i="1"/>
  <c r="AW1038" i="1"/>
  <c r="AW1039" i="1"/>
  <c r="AW1040" i="1"/>
  <c r="AW1041" i="1"/>
  <c r="AW1042" i="1"/>
  <c r="AW1043" i="1"/>
  <c r="AW1044" i="1"/>
  <c r="AW1045" i="1"/>
  <c r="AW1046" i="1"/>
  <c r="AW1047" i="1"/>
  <c r="AW1048" i="1"/>
  <c r="AW1049" i="1"/>
  <c r="AW1050" i="1"/>
  <c r="AW1051" i="1"/>
  <c r="AW1052" i="1"/>
  <c r="AW1053" i="1"/>
  <c r="AW1054" i="1"/>
  <c r="AW1055" i="1"/>
  <c r="AW1056" i="1"/>
  <c r="AW1057" i="1"/>
  <c r="AW1058" i="1"/>
  <c r="AW1059" i="1"/>
  <c r="AW1060" i="1"/>
  <c r="AW1061" i="1"/>
  <c r="AW1062" i="1"/>
  <c r="AW1063" i="1"/>
  <c r="AW1064" i="1"/>
  <c r="AW1065" i="1"/>
  <c r="AW1066" i="1"/>
  <c r="AW1067" i="1"/>
  <c r="AW1068" i="1"/>
  <c r="AW1069" i="1"/>
  <c r="AW1070" i="1"/>
  <c r="AW1071" i="1"/>
  <c r="AW141" i="1"/>
  <c r="AW1072" i="1"/>
  <c r="AW1073" i="1"/>
  <c r="AW1074" i="1"/>
  <c r="AW1075" i="1"/>
  <c r="AW1076" i="1"/>
  <c r="AW1077" i="1"/>
  <c r="AW1078" i="1"/>
  <c r="AW1079" i="1"/>
  <c r="AW1080" i="1"/>
  <c r="AW1081" i="1"/>
  <c r="AW1082" i="1"/>
  <c r="AW1083" i="1"/>
  <c r="AW414" i="1"/>
  <c r="AW1084" i="1"/>
  <c r="AW393" i="1"/>
  <c r="AW339" i="1"/>
  <c r="AW1085" i="1"/>
  <c r="AW400" i="1"/>
  <c r="AW1086" i="1"/>
  <c r="AW1087" i="1"/>
  <c r="AW1088" i="1"/>
  <c r="AW1089" i="1"/>
  <c r="AW1090" i="1"/>
  <c r="AW1091" i="1"/>
  <c r="AW1092" i="1"/>
  <c r="AW518" i="1"/>
  <c r="AW1093" i="1"/>
  <c r="AW1094" i="1"/>
  <c r="AW1095" i="1"/>
  <c r="AW3" i="1"/>
  <c r="AW1096" i="1"/>
  <c r="AW1097" i="1"/>
  <c r="AW1098" i="1"/>
  <c r="AW1099" i="1"/>
  <c r="AW1100" i="1"/>
  <c r="AW15" i="1"/>
  <c r="AW1101" i="1"/>
  <c r="AW1102" i="1"/>
  <c r="AW1103" i="1"/>
  <c r="AW209" i="1"/>
  <c r="AW1104" i="1"/>
  <c r="AW1105" i="1"/>
  <c r="AW1106" i="1"/>
  <c r="AW196" i="1"/>
  <c r="AW384" i="1"/>
  <c r="AW1107" i="1"/>
  <c r="AW270" i="1"/>
  <c r="AW261" i="1"/>
  <c r="AW1108" i="1"/>
  <c r="AW1109" i="1"/>
  <c r="AW338" i="1"/>
  <c r="AW1110" i="1"/>
  <c r="AW285" i="1"/>
  <c r="AW286" i="1"/>
  <c r="AW1111" i="1"/>
  <c r="AW1112" i="1"/>
  <c r="AW1113" i="1"/>
  <c r="AW1114" i="1"/>
  <c r="AW1115" i="1"/>
  <c r="AW1116" i="1"/>
  <c r="AW1117" i="1"/>
  <c r="AW1118" i="1"/>
  <c r="AW1119" i="1"/>
  <c r="AW1120" i="1"/>
  <c r="AW1121" i="1"/>
  <c r="AW476" i="1"/>
  <c r="AW1122" i="1"/>
  <c r="AW1123" i="1"/>
  <c r="AW1124" i="1"/>
  <c r="AW1125" i="1"/>
  <c r="AW44" i="1"/>
  <c r="AW329" i="1"/>
  <c r="AW1126" i="1"/>
  <c r="AW1127" i="1"/>
  <c r="AW1128" i="1"/>
  <c r="AW1129" i="1"/>
  <c r="AW1130" i="1"/>
  <c r="AW1131" i="1"/>
  <c r="AW1132" i="1"/>
  <c r="AW147" i="1"/>
  <c r="AW1133" i="1"/>
  <c r="AW1134" i="1"/>
  <c r="AW205" i="1"/>
  <c r="AW1135" i="1"/>
  <c r="AW1136" i="1"/>
  <c r="AW70" i="1"/>
  <c r="AW1137" i="1"/>
  <c r="AW1138" i="1"/>
  <c r="AW1139" i="1"/>
  <c r="AW1140" i="1"/>
  <c r="AW1141" i="1"/>
  <c r="AW1142" i="1"/>
  <c r="AW1143" i="1"/>
  <c r="AW1144" i="1"/>
  <c r="AW1145" i="1"/>
  <c r="AW1146" i="1"/>
  <c r="AW1147" i="1"/>
  <c r="AW1148" i="1"/>
  <c r="AW229" i="1"/>
  <c r="AW248" i="1"/>
  <c r="AW1149" i="1"/>
  <c r="AW440" i="1"/>
  <c r="AW1150" i="1"/>
  <c r="AW1151" i="1"/>
  <c r="AW408" i="1"/>
  <c r="AW1152" i="1"/>
  <c r="AW1153" i="1"/>
  <c r="AW1154" i="1"/>
  <c r="AW1155" i="1"/>
  <c r="AW1156" i="1"/>
  <c r="AW1157" i="1"/>
  <c r="AW249" i="1"/>
  <c r="AW1158" i="1"/>
  <c r="AW1159" i="1"/>
  <c r="AW1160" i="1"/>
  <c r="AW1161" i="1"/>
  <c r="AW1162" i="1"/>
  <c r="AW1163" i="1"/>
  <c r="AW1164" i="1"/>
  <c r="AW1165" i="1"/>
  <c r="AW1166" i="1"/>
  <c r="AW1167" i="1"/>
  <c r="AW1168" i="1"/>
  <c r="AW1169" i="1"/>
  <c r="AW1170" i="1"/>
  <c r="AW1171" i="1"/>
  <c r="AW1172" i="1"/>
  <c r="AW1173" i="1"/>
  <c r="AW1174" i="1"/>
  <c r="AW1175" i="1"/>
  <c r="AW1176" i="1"/>
  <c r="AW1177" i="1"/>
  <c r="AW1178" i="1"/>
  <c r="AW1179" i="1"/>
  <c r="AW1180" i="1"/>
  <c r="AW1181" i="1"/>
  <c r="AW1182" i="1"/>
  <c r="AW1183" i="1"/>
  <c r="AW1184" i="1"/>
  <c r="AW1185" i="1"/>
  <c r="AW1186" i="1"/>
  <c r="AW1187" i="1"/>
  <c r="AW1188" i="1"/>
  <c r="AW1189" i="1"/>
  <c r="AW1190" i="1"/>
  <c r="AW1191" i="1"/>
  <c r="AW1192" i="1"/>
  <c r="AW1193" i="1"/>
  <c r="AW1194" i="1"/>
  <c r="AW1195" i="1"/>
  <c r="AW1196" i="1"/>
  <c r="AW1197" i="1"/>
  <c r="AW1198" i="1"/>
  <c r="AW331" i="1"/>
  <c r="AW473" i="1"/>
  <c r="AW1199" i="1"/>
  <c r="AW151" i="1"/>
  <c r="AW1200" i="1"/>
  <c r="AW1201" i="1"/>
  <c r="AW1202" i="1"/>
  <c r="AW1203" i="1"/>
  <c r="AW1204" i="1"/>
  <c r="AW179" i="1"/>
  <c r="AW520" i="1"/>
  <c r="AW1205" i="1"/>
  <c r="AW1206" i="1"/>
  <c r="AW1207" i="1"/>
  <c r="AW1208" i="1"/>
  <c r="AW1209" i="1"/>
  <c r="AW1210" i="1"/>
  <c r="AW1211" i="1"/>
  <c r="AW1212" i="1"/>
  <c r="AW1213" i="1"/>
  <c r="AW1214" i="1"/>
  <c r="AW418" i="1"/>
  <c r="AW1215" i="1"/>
  <c r="AW1216" i="1"/>
  <c r="AW247" i="1"/>
  <c r="AW1217" i="1"/>
  <c r="AW72" i="1"/>
  <c r="AW1218" i="1"/>
  <c r="AW1219" i="1"/>
  <c r="AW1220" i="1"/>
  <c r="AW1221" i="1"/>
  <c r="AW467" i="1"/>
  <c r="AW225" i="1"/>
  <c r="AW1222" i="1"/>
  <c r="AW1223" i="1"/>
  <c r="AW1224" i="1"/>
  <c r="AW1225" i="1"/>
  <c r="AW1226" i="1"/>
  <c r="AW363" i="1"/>
  <c r="AW1227" i="1"/>
  <c r="AW1228" i="1"/>
  <c r="AW1229" i="1"/>
  <c r="AW1230" i="1"/>
  <c r="AW1231" i="1"/>
  <c r="AW1232" i="1"/>
  <c r="AW262" i="1"/>
  <c r="AW1233" i="1"/>
  <c r="AW343" i="1"/>
  <c r="AW1234" i="1"/>
  <c r="AW1235" i="1"/>
  <c r="AW1236" i="1"/>
  <c r="AW1237" i="1"/>
  <c r="AW1238" i="1"/>
  <c r="AW1239" i="1"/>
  <c r="AW1240" i="1"/>
  <c r="AW1241" i="1"/>
  <c r="AW1242" i="1"/>
  <c r="AW1243" i="1"/>
  <c r="AW1244" i="1"/>
  <c r="AW1245" i="1"/>
  <c r="AW1246" i="1"/>
  <c r="AW1247" i="1"/>
  <c r="AW1248" i="1"/>
  <c r="AW1249" i="1"/>
  <c r="AW1250" i="1"/>
  <c r="AW36" i="1"/>
  <c r="AW37" i="1"/>
  <c r="AW1251" i="1"/>
  <c r="AW1252" i="1"/>
  <c r="AW1253" i="1"/>
  <c r="AW1254" i="1"/>
  <c r="AW1255" i="1"/>
  <c r="AW1256" i="1"/>
  <c r="AW1257" i="1"/>
  <c r="AW1258" i="1"/>
  <c r="AW1259" i="1"/>
  <c r="AW26" i="1"/>
  <c r="AW1260" i="1"/>
  <c r="AW416" i="1"/>
  <c r="AW279" i="1"/>
  <c r="AW1261" i="1"/>
  <c r="AW1262" i="1"/>
  <c r="AW1263" i="1"/>
  <c r="AW1264" i="1"/>
  <c r="AW1265" i="1"/>
  <c r="AW174" i="1"/>
  <c r="AW1266" i="1"/>
  <c r="AW1267" i="1"/>
  <c r="AW1268" i="1"/>
  <c r="AW115" i="1"/>
  <c r="AW1269" i="1"/>
  <c r="AW1270" i="1"/>
  <c r="AW1271" i="1"/>
  <c r="AW1272" i="1"/>
  <c r="AW1273" i="1"/>
  <c r="AW1274" i="1"/>
  <c r="AW1275" i="1"/>
  <c r="AW1276" i="1"/>
  <c r="AW1277" i="1"/>
  <c r="AW1278" i="1"/>
  <c r="AW1279" i="1"/>
  <c r="AW481" i="1"/>
  <c r="AW1280" i="1"/>
  <c r="AW1281" i="1"/>
  <c r="AW499" i="1"/>
  <c r="AW1282" i="1"/>
  <c r="AW1283" i="1"/>
  <c r="AW442" i="1"/>
  <c r="AW220" i="1"/>
  <c r="AW1284" i="1"/>
  <c r="AW1285" i="1"/>
  <c r="AW1286" i="1"/>
  <c r="AW1287" i="1"/>
  <c r="AW1288" i="1"/>
  <c r="AW56" i="1"/>
  <c r="AW160" i="1"/>
  <c r="AW1289" i="1"/>
  <c r="AW1290" i="1"/>
  <c r="AW1291" i="1"/>
  <c r="AW1292" i="1"/>
  <c r="AW1293" i="1"/>
  <c r="AW1294" i="1"/>
  <c r="AW1295" i="1"/>
  <c r="AW1296" i="1"/>
  <c r="AW1297" i="1"/>
  <c r="AW1298" i="1"/>
  <c r="AW1299" i="1"/>
  <c r="AW1300" i="1"/>
  <c r="AW1301" i="1"/>
  <c r="AW1302" i="1"/>
  <c r="AW1303" i="1"/>
  <c r="AW478" i="1"/>
  <c r="AW1304" i="1"/>
  <c r="AW495" i="1"/>
  <c r="AW1305" i="1"/>
  <c r="AW234" i="1"/>
  <c r="AW1306" i="1"/>
  <c r="AW48" i="1"/>
  <c r="AW1307" i="1"/>
  <c r="AW20" i="1"/>
  <c r="AW1308" i="1"/>
  <c r="AW1309" i="1"/>
  <c r="AW1310" i="1"/>
  <c r="AW1311" i="1"/>
  <c r="AW1312" i="1"/>
  <c r="AW1313" i="1"/>
  <c r="AW1314" i="1"/>
  <c r="AW1315" i="1"/>
  <c r="AW1316" i="1"/>
  <c r="AW1317" i="1"/>
  <c r="AW1318" i="1"/>
  <c r="AW1319" i="1"/>
  <c r="AW12" i="1"/>
  <c r="AW1320" i="1"/>
  <c r="AW1321" i="1"/>
  <c r="AW1322" i="1"/>
  <c r="AW1323" i="1"/>
  <c r="AW1324" i="1"/>
  <c r="AW1325" i="1"/>
  <c r="AW1326" i="1"/>
  <c r="AW1327" i="1"/>
  <c r="AW1328" i="1"/>
  <c r="AW1329" i="1"/>
  <c r="AW1330" i="1"/>
  <c r="AW1331" i="1"/>
  <c r="AW1332" i="1"/>
  <c r="AW1333" i="1"/>
  <c r="AW1334" i="1"/>
  <c r="AW172" i="1"/>
  <c r="AW1335" i="1"/>
  <c r="AW1336" i="1"/>
  <c r="AW1337" i="1"/>
  <c r="AW1338" i="1"/>
  <c r="AW1339" i="1"/>
  <c r="AW1340" i="1"/>
  <c r="AW197" i="1"/>
  <c r="AW1341" i="1"/>
  <c r="AW1342" i="1"/>
  <c r="AW1343" i="1"/>
  <c r="AW1344" i="1"/>
  <c r="AW1345" i="1"/>
  <c r="AW1346" i="1"/>
  <c r="AW1347" i="1"/>
  <c r="AW1348" i="1"/>
  <c r="AW1349" i="1"/>
  <c r="AW1350" i="1"/>
  <c r="AW40" i="1"/>
  <c r="AW1351" i="1"/>
  <c r="AW119" i="1"/>
  <c r="AW1352" i="1"/>
  <c r="AW1353" i="1"/>
  <c r="AW1354" i="1"/>
  <c r="AW1355" i="1"/>
  <c r="AW1356" i="1"/>
  <c r="AW49" i="1"/>
  <c r="AW1357" i="1"/>
  <c r="AW1358" i="1"/>
  <c r="AW1359" i="1"/>
  <c r="AW1360" i="1"/>
  <c r="AW1361" i="1"/>
  <c r="AW1362" i="1"/>
  <c r="AW1363" i="1"/>
  <c r="AW138" i="1"/>
  <c r="AW1364" i="1"/>
  <c r="AW1365" i="1"/>
  <c r="AW1366" i="1"/>
  <c r="AW1367" i="1"/>
  <c r="AW1368" i="1"/>
  <c r="AW1369" i="1"/>
  <c r="AW1370" i="1"/>
  <c r="AW1371" i="1"/>
  <c r="AW1372" i="1"/>
  <c r="AW1373" i="1"/>
  <c r="AW41" i="1"/>
  <c r="AW1374" i="1"/>
  <c r="AW1375" i="1"/>
  <c r="AW1376" i="1"/>
  <c r="AW1377" i="1"/>
  <c r="AW206" i="1"/>
  <c r="AW1378" i="1"/>
  <c r="AW1379" i="1"/>
  <c r="AW1380" i="1"/>
  <c r="AW1381" i="1"/>
  <c r="AW1382" i="1"/>
  <c r="AW1383" i="1"/>
  <c r="AW1384" i="1"/>
  <c r="AW1385" i="1"/>
  <c r="AW1386" i="1"/>
  <c r="AW1387" i="1"/>
  <c r="AW1388" i="1"/>
  <c r="AW1389" i="1"/>
  <c r="AW1390" i="1"/>
  <c r="AW1391" i="1"/>
  <c r="AW1392" i="1"/>
  <c r="AW1393" i="1"/>
  <c r="AW1394" i="1"/>
  <c r="AW1395" i="1"/>
  <c r="AW1396" i="1"/>
  <c r="AW1397" i="1"/>
  <c r="AW1398" i="1"/>
  <c r="AW516" i="1"/>
  <c r="AW1399" i="1"/>
  <c r="AW1400" i="1"/>
  <c r="AW1401" i="1"/>
  <c r="AW1402" i="1"/>
  <c r="AW1403" i="1"/>
  <c r="AW1404" i="1"/>
  <c r="AW283" i="1"/>
  <c r="AW1405" i="1"/>
  <c r="AW1406" i="1"/>
  <c r="AW1407" i="1"/>
  <c r="AW1408" i="1"/>
  <c r="AW1409" i="1"/>
  <c r="AW1410" i="1"/>
  <c r="AW1411" i="1"/>
  <c r="AW1412" i="1"/>
  <c r="AW185" i="1"/>
  <c r="AW1413" i="1"/>
  <c r="AW453" i="1"/>
  <c r="AW1414" i="1"/>
  <c r="AW1415" i="1"/>
  <c r="AW1416" i="1"/>
  <c r="AW211" i="1"/>
  <c r="AW417" i="1"/>
  <c r="AW1417" i="1"/>
  <c r="AW1418" i="1"/>
  <c r="AW1419" i="1"/>
  <c r="AW1420" i="1"/>
  <c r="AW1421" i="1"/>
  <c r="AW1422" i="1"/>
  <c r="AW325" i="1"/>
  <c r="AW1423" i="1"/>
  <c r="AW1424" i="1"/>
  <c r="AW1425" i="1"/>
  <c r="AW1426" i="1"/>
  <c r="AW1427" i="1"/>
  <c r="AW1428" i="1"/>
  <c r="AW1429" i="1"/>
  <c r="AW1430" i="1"/>
  <c r="AW1431" i="1"/>
  <c r="AW1432" i="1"/>
  <c r="AW42" i="1"/>
  <c r="AW1433" i="1"/>
  <c r="AW1434" i="1"/>
  <c r="AW1435" i="1"/>
  <c r="AW1436" i="1"/>
  <c r="AW1437" i="1"/>
  <c r="AW1438" i="1"/>
  <c r="AW1439" i="1"/>
  <c r="AW1440" i="1"/>
  <c r="AW1441" i="1"/>
  <c r="AW1442" i="1"/>
  <c r="AW1443" i="1"/>
  <c r="AW352" i="1"/>
  <c r="AW182" i="1"/>
  <c r="AW1444" i="1"/>
  <c r="AW1445" i="1"/>
  <c r="AW1446" i="1"/>
  <c r="AW1447" i="1"/>
  <c r="AW1448" i="1"/>
  <c r="AW1449" i="1"/>
  <c r="AW1450" i="1"/>
  <c r="AW1451" i="1"/>
  <c r="AW1452" i="1"/>
  <c r="AW1453" i="1"/>
  <c r="AW1454" i="1"/>
  <c r="AW1455" i="1"/>
  <c r="AW96" i="1"/>
  <c r="AW1456" i="1"/>
  <c r="AW1457" i="1"/>
  <c r="AW1458" i="1"/>
  <c r="AW19" i="1"/>
  <c r="AW1459" i="1"/>
  <c r="AW1460" i="1"/>
  <c r="AW1461" i="1"/>
  <c r="AW1462" i="1"/>
  <c r="AW1463" i="1"/>
  <c r="AW1464" i="1"/>
  <c r="AW1465" i="1"/>
  <c r="AW1466" i="1"/>
  <c r="AW1467" i="1"/>
  <c r="AW1468" i="1"/>
  <c r="AW1469" i="1"/>
  <c r="AW1470" i="1"/>
  <c r="AW1471" i="1"/>
  <c r="AW1472" i="1"/>
  <c r="AW1473" i="1"/>
  <c r="AW1474" i="1"/>
  <c r="AW1475" i="1"/>
  <c r="AW1476" i="1"/>
  <c r="AW6" i="1"/>
  <c r="AW1477" i="1"/>
  <c r="AW1478" i="1"/>
  <c r="AW1479" i="1"/>
  <c r="AW1480" i="1"/>
  <c r="AW1481" i="1"/>
  <c r="AW1482" i="1"/>
  <c r="AW1483" i="1"/>
  <c r="AW1484" i="1"/>
  <c r="AW1485" i="1"/>
  <c r="AW1486" i="1"/>
  <c r="AW1487" i="1"/>
  <c r="AW1488" i="1"/>
  <c r="AW1489" i="1"/>
  <c r="AW1490" i="1"/>
  <c r="AW1491" i="1"/>
  <c r="AW1492" i="1"/>
  <c r="AW1493" i="1"/>
  <c r="AW1494" i="1"/>
  <c r="AW1495" i="1"/>
  <c r="AW1496" i="1"/>
  <c r="AW1497" i="1"/>
  <c r="AW1498" i="1"/>
  <c r="AW1499" i="1"/>
  <c r="AW1500" i="1"/>
  <c r="AW1501" i="1"/>
  <c r="AW1502" i="1"/>
  <c r="AW1503" i="1"/>
  <c r="AW1504" i="1"/>
  <c r="AW1505" i="1"/>
  <c r="AW1506" i="1"/>
  <c r="AW1507" i="1"/>
  <c r="AW1508" i="1"/>
  <c r="AW1509" i="1"/>
  <c r="AW1510" i="1"/>
  <c r="AW1511" i="1"/>
  <c r="AW1512" i="1"/>
  <c r="AW1513" i="1"/>
  <c r="AW1514" i="1"/>
  <c r="AW1515" i="1"/>
  <c r="AW1516" i="1"/>
  <c r="AW1517" i="1"/>
  <c r="AW1518" i="1"/>
  <c r="AW1519" i="1"/>
  <c r="AW1520" i="1"/>
  <c r="AW1521" i="1"/>
  <c r="AW1522" i="1"/>
  <c r="AW1523" i="1"/>
  <c r="AW1524" i="1"/>
  <c r="AW1525" i="1"/>
  <c r="AW1526" i="1"/>
  <c r="AW1527" i="1"/>
  <c r="AW1528" i="1"/>
  <c r="AW1529" i="1"/>
  <c r="AW1530" i="1"/>
  <c r="AW1531" i="1"/>
  <c r="AW1532" i="1"/>
  <c r="AW1533" i="1"/>
  <c r="AW1534" i="1"/>
  <c r="AW1535" i="1"/>
  <c r="AW1536" i="1"/>
  <c r="AW1537" i="1"/>
  <c r="AW1538" i="1"/>
  <c r="AW1539" i="1"/>
  <c r="AW1540" i="1"/>
  <c r="AW1541" i="1"/>
  <c r="AW1542" i="1"/>
  <c r="AW1543" i="1"/>
  <c r="AW1544" i="1"/>
  <c r="AW1545" i="1"/>
  <c r="AW158" i="1"/>
  <c r="AW1546" i="1"/>
  <c r="AW1547" i="1"/>
  <c r="AW1548" i="1"/>
  <c r="AW1549" i="1"/>
  <c r="AW1550" i="1"/>
  <c r="AW1551" i="1"/>
  <c r="AW1552" i="1"/>
  <c r="AW1553" i="1"/>
  <c r="AW1554" i="1"/>
  <c r="AW1555" i="1"/>
  <c r="AW1556" i="1"/>
  <c r="AW1557" i="1"/>
  <c r="AW1558" i="1"/>
  <c r="AW1559" i="1"/>
  <c r="AW1560" i="1"/>
  <c r="AW1561" i="1"/>
  <c r="AW1562" i="1"/>
  <c r="AW1563" i="1"/>
  <c r="AW1564" i="1"/>
  <c r="AW1565" i="1"/>
  <c r="AW1566" i="1"/>
  <c r="AW1567" i="1"/>
  <c r="AW1568" i="1"/>
  <c r="AW1569" i="1"/>
  <c r="AW1570" i="1"/>
  <c r="AW1571" i="1"/>
  <c r="AW1572" i="1"/>
  <c r="AW1573" i="1"/>
  <c r="AW1574" i="1"/>
  <c r="AW1575" i="1"/>
  <c r="AW421" i="1"/>
  <c r="AW1576" i="1"/>
  <c r="AW1577" i="1"/>
  <c r="AW1578" i="1"/>
  <c r="AW1579" i="1"/>
  <c r="AW1580" i="1"/>
  <c r="AW1581" i="1"/>
  <c r="AW1582" i="1"/>
  <c r="AW1583" i="1"/>
  <c r="AW1584" i="1"/>
  <c r="AW1585" i="1"/>
  <c r="AW1586" i="1"/>
  <c r="AW457" i="1"/>
  <c r="AW1587" i="1"/>
  <c r="AW1588" i="1"/>
  <c r="AW1589" i="1"/>
  <c r="AW1590" i="1"/>
  <c r="AW1591" i="1"/>
  <c r="AW1592" i="1"/>
  <c r="AW1593" i="1"/>
  <c r="AW1594" i="1"/>
  <c r="AW1595" i="1"/>
  <c r="AW1596" i="1"/>
  <c r="AW1597" i="1"/>
  <c r="AW207" i="1"/>
  <c r="AW1598" i="1"/>
  <c r="AW1599" i="1"/>
  <c r="AW1600" i="1"/>
  <c r="AW1601" i="1"/>
  <c r="AW1602" i="1"/>
  <c r="AW1603" i="1"/>
  <c r="AW1604" i="1"/>
  <c r="AW1605" i="1"/>
  <c r="AW1606" i="1"/>
  <c r="AW1607" i="1"/>
  <c r="AW1608" i="1"/>
  <c r="AW1609" i="1"/>
  <c r="AW1610" i="1"/>
  <c r="AW1611" i="1"/>
  <c r="AW1612" i="1"/>
  <c r="AW63" i="1"/>
  <c r="AW1613" i="1"/>
  <c r="AW1614" i="1"/>
  <c r="AW1615" i="1"/>
  <c r="AW1616" i="1"/>
  <c r="AW1617" i="1"/>
  <c r="AW173" i="1"/>
  <c r="AW1618" i="1"/>
  <c r="AW1619" i="1"/>
  <c r="AW1620" i="1"/>
  <c r="AW200" i="1"/>
  <c r="AW1621" i="1"/>
  <c r="AW1622" i="1"/>
  <c r="AW1623" i="1"/>
  <c r="AW1624" i="1"/>
  <c r="AW1625" i="1"/>
  <c r="AW1626" i="1"/>
  <c r="AW1627" i="1"/>
  <c r="AW1628" i="1"/>
  <c r="AW1629" i="1"/>
  <c r="AW1630" i="1"/>
  <c r="AW1631" i="1"/>
  <c r="AW1632" i="1"/>
  <c r="AW1633" i="1"/>
  <c r="AW1634" i="1"/>
  <c r="AW1635" i="1"/>
  <c r="AW320" i="1"/>
  <c r="AW1636" i="1"/>
  <c r="AW403" i="1"/>
  <c r="AW1637" i="1"/>
  <c r="AW1638" i="1"/>
  <c r="AW359" i="1"/>
  <c r="AW1639" i="1"/>
  <c r="AW1640" i="1"/>
  <c r="AW1641" i="1"/>
  <c r="AW1642" i="1"/>
  <c r="AW1643" i="1"/>
  <c r="AW1644" i="1"/>
  <c r="AW1645" i="1"/>
  <c r="AW1646" i="1"/>
  <c r="AW1647" i="1"/>
  <c r="AW1648" i="1"/>
  <c r="AW1649" i="1"/>
  <c r="AW1650" i="1"/>
  <c r="AW1651" i="1"/>
  <c r="AW1652" i="1"/>
  <c r="AW1653" i="1"/>
  <c r="AW1654" i="1"/>
  <c r="AW1655" i="1"/>
  <c r="AW1656" i="1"/>
  <c r="AW1657" i="1"/>
  <c r="AW1658" i="1"/>
  <c r="AW1659" i="1"/>
  <c r="AW1660" i="1"/>
  <c r="AW1661" i="1"/>
  <c r="AW511" i="1"/>
  <c r="AW1662" i="1"/>
  <c r="AW1663" i="1"/>
  <c r="AW1664" i="1"/>
  <c r="AW1665" i="1"/>
  <c r="AW1666" i="1"/>
  <c r="AW1667" i="1"/>
  <c r="AW1668" i="1"/>
  <c r="AW237" i="1"/>
  <c r="AW217" i="1"/>
  <c r="AW1669" i="1"/>
  <c r="AW1670" i="1"/>
  <c r="AW1671" i="1"/>
  <c r="AW1672" i="1"/>
  <c r="AW1673" i="1"/>
  <c r="AW1674" i="1"/>
  <c r="AW1675" i="1"/>
  <c r="AW1676" i="1"/>
  <c r="AW1677" i="1"/>
  <c r="AW1678" i="1"/>
  <c r="AW1679" i="1"/>
  <c r="AW1680" i="1"/>
  <c r="AW1681" i="1"/>
  <c r="AW1682" i="1"/>
  <c r="AW1683" i="1"/>
  <c r="AW1684" i="1"/>
  <c r="AW1685" i="1"/>
  <c r="AW1686" i="1"/>
  <c r="AW420" i="1"/>
  <c r="AW1687" i="1"/>
  <c r="AW1688" i="1"/>
  <c r="AW1689" i="1"/>
  <c r="AW1690" i="1"/>
  <c r="AW1691" i="1"/>
  <c r="AW295" i="1"/>
  <c r="AW1692" i="1"/>
  <c r="AW1693" i="1"/>
  <c r="AW1694" i="1"/>
  <c r="AW434" i="1"/>
  <c r="AW1695" i="1"/>
  <c r="AW1696" i="1"/>
  <c r="AW1697" i="1"/>
  <c r="AW1698" i="1"/>
  <c r="AW1699" i="1"/>
  <c r="AW1700" i="1"/>
  <c r="AW1701" i="1"/>
  <c r="AW1702" i="1"/>
  <c r="AW1703" i="1"/>
  <c r="AW1704" i="1"/>
  <c r="AW1705" i="1"/>
  <c r="AW1706" i="1"/>
  <c r="AW1707" i="1"/>
  <c r="AW1708" i="1"/>
  <c r="AW1709" i="1"/>
  <c r="AW1710" i="1"/>
  <c r="AW1711" i="1"/>
  <c r="AW1712" i="1"/>
  <c r="AW1713" i="1"/>
  <c r="AW1714" i="1"/>
  <c r="AW1715" i="1"/>
  <c r="AW1716" i="1"/>
  <c r="AW1717" i="1"/>
  <c r="AW1718" i="1"/>
  <c r="AW1719" i="1"/>
  <c r="AW1720" i="1"/>
  <c r="AW1721" i="1"/>
  <c r="AW1722" i="1"/>
  <c r="AW1723" i="1"/>
  <c r="AW1724" i="1"/>
  <c r="AW1725" i="1"/>
  <c r="AW1726" i="1"/>
  <c r="AW1727" i="1"/>
  <c r="AW1728" i="1"/>
  <c r="AW1729" i="1"/>
  <c r="AW1730" i="1"/>
  <c r="AW1731" i="1"/>
  <c r="AW1732" i="1"/>
  <c r="AW1733" i="1"/>
  <c r="AW1734" i="1"/>
  <c r="AW1735" i="1"/>
  <c r="AW1736" i="1"/>
  <c r="AW1737" i="1"/>
  <c r="AW1738" i="1"/>
  <c r="AW1739" i="1"/>
  <c r="AW1740" i="1"/>
  <c r="AW1741" i="1"/>
  <c r="AW1742" i="1"/>
  <c r="AW1743" i="1"/>
  <c r="AW1744" i="1"/>
  <c r="AW1745" i="1"/>
  <c r="AW1746" i="1"/>
  <c r="AW1747" i="1"/>
  <c r="AW1748" i="1"/>
  <c r="AW1749" i="1"/>
  <c r="AW1750" i="1"/>
  <c r="AW1751" i="1"/>
  <c r="AW1752" i="1"/>
  <c r="AW1753" i="1"/>
  <c r="AW1754" i="1"/>
  <c r="AW1755" i="1"/>
  <c r="AW1756" i="1"/>
  <c r="AW1757" i="1"/>
  <c r="AW1758" i="1"/>
  <c r="AW1759" i="1"/>
  <c r="AW1760" i="1"/>
  <c r="AW1761" i="1"/>
  <c r="AW1762" i="1"/>
  <c r="AW1763" i="1"/>
  <c r="AW1764" i="1"/>
  <c r="AW1765" i="1"/>
  <c r="AW1766" i="1"/>
  <c r="AW1767" i="1"/>
  <c r="AW1768" i="1"/>
  <c r="AW1769" i="1"/>
  <c r="AW1770" i="1"/>
  <c r="AW1771" i="1"/>
  <c r="AW1772" i="1"/>
  <c r="AW1773" i="1"/>
  <c r="AW1774" i="1"/>
  <c r="AW1775" i="1"/>
  <c r="AW1776" i="1"/>
  <c r="AW1777" i="1"/>
  <c r="AW1778" i="1"/>
  <c r="AW1779" i="1"/>
  <c r="AW1780" i="1"/>
  <c r="AW1781" i="1"/>
  <c r="AW298" i="1"/>
  <c r="AW1782" i="1"/>
  <c r="AW23" i="1"/>
  <c r="AW1783" i="1"/>
  <c r="AW1784" i="1"/>
  <c r="AW1785" i="1"/>
  <c r="AW1786" i="1"/>
  <c r="AW419" i="1"/>
  <c r="AW1787" i="1"/>
  <c r="AW1788" i="1"/>
  <c r="AW1789" i="1"/>
  <c r="AW1790" i="1"/>
  <c r="AW1791" i="1"/>
  <c r="AW1792" i="1"/>
  <c r="AW1793" i="1"/>
  <c r="AW1794" i="1"/>
  <c r="AW1795" i="1"/>
  <c r="AW1796" i="1"/>
  <c r="AW1797" i="1"/>
  <c r="AW1798" i="1"/>
  <c r="AW358" i="1"/>
  <c r="AW1799" i="1"/>
  <c r="AW1800" i="1"/>
  <c r="AW1801" i="1"/>
  <c r="AW1802" i="1"/>
  <c r="AW1803" i="1"/>
  <c r="AW1804" i="1"/>
  <c r="AW1805" i="1"/>
  <c r="AW1806" i="1"/>
  <c r="AW1807" i="1"/>
  <c r="AW1808" i="1"/>
  <c r="AW1809" i="1"/>
  <c r="AW1810" i="1"/>
  <c r="AW1811" i="1"/>
  <c r="AW1812" i="1"/>
  <c r="AW1813" i="1"/>
  <c r="AW1814" i="1"/>
  <c r="AW1815" i="1"/>
  <c r="AW1816" i="1"/>
  <c r="AW1817" i="1"/>
  <c r="AW475" i="1"/>
  <c r="AW1818" i="1"/>
  <c r="AW1819" i="1"/>
  <c r="AW1820" i="1"/>
  <c r="AW1821" i="1"/>
  <c r="AW1822" i="1"/>
  <c r="AW1823" i="1"/>
  <c r="AW1824" i="1"/>
  <c r="AW1825" i="1"/>
  <c r="AW1826" i="1"/>
  <c r="AW1827" i="1"/>
  <c r="AW438" i="1"/>
  <c r="AW1828" i="1"/>
  <c r="AW1829" i="1"/>
  <c r="AW1830" i="1"/>
  <c r="AW1831" i="1"/>
  <c r="AW1832" i="1"/>
  <c r="AW1833" i="1"/>
  <c r="AW1834" i="1"/>
  <c r="AW1835" i="1"/>
  <c r="AW1836" i="1"/>
  <c r="AW1837" i="1"/>
  <c r="AW1838" i="1"/>
  <c r="AW33" i="1"/>
  <c r="AW94" i="1"/>
  <c r="AW1839" i="1"/>
  <c r="AW1840" i="1"/>
  <c r="AW1841" i="1"/>
  <c r="AW1842" i="1"/>
  <c r="AW1843" i="1"/>
  <c r="AW1844" i="1"/>
  <c r="AW1845" i="1"/>
  <c r="AW1846" i="1"/>
  <c r="AW1847" i="1"/>
  <c r="AW1848" i="1"/>
  <c r="AW1849" i="1"/>
  <c r="AW1850" i="1"/>
  <c r="AW1851" i="1"/>
  <c r="AW1852" i="1"/>
  <c r="AW1853" i="1"/>
  <c r="AW1854" i="1"/>
  <c r="AW1855" i="1"/>
  <c r="AW1856" i="1"/>
  <c r="AW1857" i="1"/>
  <c r="AW1858" i="1"/>
  <c r="AW1859" i="1"/>
  <c r="AW1860" i="1"/>
  <c r="AW1861" i="1"/>
  <c r="AW1862" i="1"/>
  <c r="AW1863" i="1"/>
  <c r="AW1864" i="1"/>
  <c r="AW1865" i="1"/>
  <c r="AW1866" i="1"/>
  <c r="AW1867" i="1"/>
  <c r="AW1868" i="1"/>
  <c r="AW1869" i="1"/>
  <c r="AW1870" i="1"/>
  <c r="AW1871" i="1"/>
  <c r="AW1872" i="1"/>
  <c r="AW1873" i="1"/>
  <c r="AW1874" i="1"/>
  <c r="AW1875" i="1"/>
  <c r="AW1876" i="1"/>
  <c r="AW1877" i="1"/>
  <c r="AW1878" i="1"/>
  <c r="AW1879" i="1"/>
  <c r="AW1880" i="1"/>
  <c r="AW1881" i="1"/>
  <c r="AW1882" i="1"/>
  <c r="AW1883" i="1"/>
  <c r="AW57" i="1"/>
  <c r="AW1884" i="1"/>
  <c r="AW1885" i="1"/>
  <c r="AW1886" i="1"/>
  <c r="AW1887" i="1"/>
  <c r="AW1888" i="1"/>
  <c r="AW1889" i="1"/>
  <c r="AW1890" i="1"/>
  <c r="AW1891" i="1"/>
  <c r="AW1892" i="1"/>
  <c r="AW1893" i="1"/>
  <c r="AW1894" i="1"/>
  <c r="AW1895" i="1"/>
  <c r="AW1896" i="1"/>
  <c r="AW1897" i="1"/>
  <c r="AW1898" i="1"/>
  <c r="AW1899" i="1"/>
  <c r="AW1900" i="1"/>
  <c r="AW1901" i="1"/>
  <c r="AW1902" i="1"/>
  <c r="AW1903" i="1"/>
  <c r="AW1904" i="1"/>
  <c r="AW1905" i="1"/>
  <c r="AW1906" i="1"/>
  <c r="AW1907" i="1"/>
  <c r="AW1908" i="1"/>
  <c r="AW1909" i="1"/>
  <c r="AW1910" i="1"/>
  <c r="AW1911" i="1"/>
  <c r="AW1912" i="1"/>
  <c r="AW1913" i="1"/>
  <c r="AW1914" i="1"/>
  <c r="AW1915" i="1"/>
  <c r="AW1916" i="1"/>
  <c r="AW1917" i="1"/>
  <c r="AW1918" i="1"/>
  <c r="AW296" i="1"/>
  <c r="AW1919" i="1"/>
  <c r="AW1920" i="1"/>
  <c r="AW1921" i="1"/>
  <c r="AW1922" i="1"/>
  <c r="AW1923" i="1"/>
  <c r="AW1924" i="1"/>
  <c r="AW1925" i="1"/>
  <c r="AW364" i="1"/>
  <c r="AW1926" i="1"/>
  <c r="AW204" i="1"/>
  <c r="AW1927" i="1"/>
  <c r="AW1928" i="1"/>
  <c r="AW1929" i="1"/>
  <c r="AW1930" i="1"/>
  <c r="AW1931" i="1"/>
  <c r="AW1932" i="1"/>
  <c r="AW1933" i="1"/>
  <c r="AW1934" i="1"/>
  <c r="AW1935" i="1"/>
  <c r="AW1936" i="1"/>
  <c r="AW1937" i="1"/>
  <c r="AW1938" i="1"/>
  <c r="AW1939" i="1"/>
  <c r="AW1940" i="1"/>
  <c r="AW1941" i="1"/>
  <c r="AW1942" i="1"/>
  <c r="AW1943" i="1"/>
  <c r="AW1944" i="1"/>
  <c r="AW1945" i="1"/>
  <c r="AW1946" i="1"/>
  <c r="AW1947" i="1"/>
  <c r="AW1948" i="1"/>
  <c r="AW1949" i="1"/>
  <c r="AW1950" i="1"/>
  <c r="AW1951" i="1"/>
  <c r="AW1952" i="1"/>
  <c r="AW1953" i="1"/>
  <c r="AW1954" i="1"/>
  <c r="AW1955" i="1"/>
  <c r="AW1956" i="1"/>
  <c r="AW1957" i="1"/>
  <c r="AW1958" i="1"/>
  <c r="AW1959" i="1"/>
  <c r="AW1960" i="1"/>
  <c r="AW1961" i="1"/>
  <c r="AW1962" i="1"/>
  <c r="AW1963" i="1"/>
  <c r="AW1964" i="1"/>
  <c r="AW1965" i="1"/>
  <c r="AW1966" i="1"/>
  <c r="AW1967" i="1"/>
  <c r="AW1968" i="1"/>
  <c r="AW1969" i="1"/>
  <c r="AW1970" i="1"/>
  <c r="AW1971" i="1"/>
  <c r="AW1972" i="1"/>
  <c r="AW1973" i="1"/>
  <c r="AW1974" i="1"/>
  <c r="AW1975" i="1"/>
  <c r="AW1976" i="1"/>
  <c r="AW1977" i="1"/>
  <c r="AW1978" i="1"/>
  <c r="AW1979" i="1"/>
  <c r="AW1980" i="1"/>
  <c r="AW1981" i="1"/>
  <c r="AW1982" i="1"/>
  <c r="AW1983" i="1"/>
  <c r="AW1984" i="1"/>
  <c r="AW1985" i="1"/>
  <c r="AW1986" i="1"/>
  <c r="AW1987" i="1"/>
  <c r="AW1988" i="1"/>
  <c r="AW1989" i="1"/>
  <c r="AW1990" i="1"/>
  <c r="AW1991" i="1"/>
  <c r="AW1992" i="1"/>
  <c r="AW1993" i="1"/>
  <c r="AW1994" i="1"/>
  <c r="AW1995" i="1"/>
  <c r="AW1996" i="1"/>
  <c r="AW1997" i="1"/>
  <c r="AW1998" i="1"/>
  <c r="AW1999" i="1"/>
  <c r="AW2000" i="1"/>
  <c r="AW2001" i="1"/>
  <c r="AW2002" i="1"/>
  <c r="AW2003" i="1"/>
  <c r="AW2004" i="1"/>
  <c r="AW2005" i="1"/>
  <c r="AW2006" i="1"/>
  <c r="AW2007" i="1"/>
  <c r="AW2008" i="1"/>
  <c r="AW2009" i="1"/>
  <c r="AW2010" i="1"/>
  <c r="AW2011" i="1"/>
  <c r="AW2012" i="1"/>
  <c r="AW2013" i="1"/>
  <c r="AW2014" i="1"/>
  <c r="AW2015" i="1"/>
  <c r="AW2016" i="1"/>
  <c r="AW2017" i="1"/>
  <c r="AW2018" i="1"/>
  <c r="AW2019" i="1"/>
  <c r="AW2020" i="1"/>
  <c r="AW2021" i="1"/>
  <c r="AW2022" i="1"/>
  <c r="AW2023" i="1"/>
  <c r="AW2024" i="1"/>
  <c r="AW2025" i="1"/>
  <c r="AW2026" i="1"/>
  <c r="AW2027" i="1"/>
  <c r="AW2028" i="1"/>
  <c r="AW2029" i="1"/>
  <c r="AW2030" i="1"/>
  <c r="AW2031" i="1"/>
  <c r="AW2032" i="1"/>
  <c r="AW2033" i="1"/>
  <c r="AW2034" i="1"/>
  <c r="AW2035" i="1"/>
  <c r="AW2036" i="1"/>
  <c r="AW2037" i="1"/>
  <c r="AW2038" i="1"/>
  <c r="AW2039" i="1"/>
  <c r="AW2040" i="1"/>
  <c r="AW2041" i="1"/>
  <c r="AW2042" i="1"/>
  <c r="AW2043" i="1"/>
  <c r="AW2044" i="1"/>
  <c r="AW2045" i="1"/>
  <c r="AW2046" i="1"/>
  <c r="AW2047" i="1"/>
  <c r="AW2048" i="1"/>
  <c r="AW2049" i="1"/>
  <c r="AW2050" i="1"/>
  <c r="AW2051" i="1"/>
  <c r="AW2052" i="1"/>
  <c r="AW2053" i="1"/>
  <c r="AW2054" i="1"/>
  <c r="AW2055" i="1"/>
  <c r="AW2056" i="1"/>
  <c r="AW2057" i="1"/>
  <c r="AW2058" i="1"/>
  <c r="AW2059" i="1"/>
  <c r="AW2060" i="1"/>
  <c r="AW2061" i="1"/>
  <c r="AW2062" i="1"/>
  <c r="AW2063" i="1"/>
  <c r="AW2064" i="1"/>
  <c r="AW2065" i="1"/>
  <c r="AW2066" i="1"/>
  <c r="AW2067" i="1"/>
  <c r="AW2068" i="1"/>
  <c r="AW2069" i="1"/>
  <c r="AW323" i="1"/>
  <c r="AW2070" i="1"/>
  <c r="AW2071" i="1"/>
  <c r="AW2072" i="1"/>
  <c r="AW2073" i="1"/>
  <c r="AW2074" i="1"/>
  <c r="AW2075" i="1"/>
  <c r="AW2076" i="1"/>
  <c r="AW2077" i="1"/>
  <c r="AW2078" i="1"/>
  <c r="AW2079" i="1"/>
  <c r="AW2080" i="1"/>
  <c r="AW2081" i="1"/>
  <c r="AW2082" i="1"/>
  <c r="AW2083" i="1"/>
  <c r="AW2084" i="1"/>
  <c r="AW2085" i="1"/>
  <c r="AW2086" i="1"/>
  <c r="AW277" i="1"/>
  <c r="AW2087" i="1"/>
  <c r="AW2088" i="1"/>
  <c r="AW2089" i="1"/>
  <c r="AW2090" i="1"/>
  <c r="AW2091" i="1"/>
  <c r="AW2092" i="1"/>
  <c r="AW2093" i="1"/>
  <c r="AW2094" i="1"/>
  <c r="AW2095" i="1"/>
  <c r="AW2096" i="1"/>
  <c r="AW2097" i="1"/>
  <c r="AW2098" i="1"/>
  <c r="AW2099" i="1"/>
  <c r="AW2100" i="1"/>
  <c r="AW2101" i="1"/>
  <c r="AW2102" i="1"/>
  <c r="AW2103" i="1"/>
  <c r="AW2104" i="1"/>
  <c r="AW2105" i="1"/>
  <c r="AW2106" i="1"/>
  <c r="AW2107" i="1"/>
  <c r="AW2108" i="1"/>
  <c r="AW2109" i="1"/>
  <c r="AW2110" i="1"/>
  <c r="AW2111" i="1"/>
  <c r="AW2112" i="1"/>
  <c r="AW334" i="1"/>
  <c r="AW2113" i="1"/>
  <c r="AW2114" i="1"/>
  <c r="AW2115" i="1"/>
  <c r="AW2116" i="1"/>
  <c r="AW2117" i="1"/>
  <c r="AW2118" i="1"/>
  <c r="AW2119" i="1"/>
  <c r="AW2120" i="1"/>
  <c r="AW2121" i="1"/>
  <c r="AW2122" i="1"/>
  <c r="AW2123" i="1"/>
  <c r="AW2124" i="1"/>
  <c r="AW2125" i="1"/>
  <c r="AW2126" i="1"/>
  <c r="AW2127" i="1"/>
  <c r="AW2128" i="1"/>
  <c r="AW2129" i="1"/>
  <c r="AW2130" i="1"/>
  <c r="AW2131" i="1"/>
  <c r="AW2132" i="1"/>
  <c r="AW2133" i="1"/>
  <c r="AW311" i="1"/>
  <c r="AW310" i="1"/>
  <c r="AW2134" i="1"/>
  <c r="AW2135" i="1"/>
  <c r="AW2136" i="1"/>
  <c r="AW2137" i="1"/>
  <c r="AW2138" i="1"/>
  <c r="AW2139" i="1"/>
  <c r="AW2140" i="1"/>
  <c r="AW2141" i="1"/>
  <c r="AW2142" i="1"/>
  <c r="AW2143" i="1"/>
  <c r="AW2144" i="1"/>
  <c r="AW2145" i="1"/>
  <c r="AW2146" i="1"/>
  <c r="AW2147" i="1"/>
  <c r="AW2148" i="1"/>
  <c r="AW2149" i="1"/>
  <c r="AW2150" i="1"/>
  <c r="AW2151" i="1"/>
  <c r="AW2152" i="1"/>
  <c r="AW2153" i="1"/>
  <c r="AW2154" i="1"/>
  <c r="AW2155" i="1"/>
  <c r="AW2156" i="1"/>
  <c r="AW2157" i="1"/>
  <c r="AW2158" i="1"/>
  <c r="AW2159" i="1"/>
  <c r="AW2160" i="1"/>
  <c r="AW2161" i="1"/>
  <c r="AW2162" i="1"/>
  <c r="AW2163" i="1"/>
  <c r="AW2164" i="1"/>
  <c r="AW2165" i="1"/>
  <c r="AW2166" i="1"/>
  <c r="AW2167" i="1"/>
  <c r="AW2168" i="1"/>
  <c r="AW2169" i="1"/>
  <c r="AW2170" i="1"/>
  <c r="AW2171" i="1"/>
  <c r="AW2172" i="1"/>
  <c r="AW2173" i="1"/>
  <c r="AW2174" i="1"/>
  <c r="AW2175" i="1"/>
  <c r="AW2176" i="1"/>
  <c r="AW2177" i="1"/>
  <c r="AW2178" i="1"/>
  <c r="AW2179" i="1"/>
  <c r="AW2180" i="1"/>
  <c r="AW2181" i="1"/>
  <c r="AW2182" i="1"/>
  <c r="AW2183" i="1"/>
  <c r="AW2184" i="1"/>
  <c r="AW2185" i="1"/>
  <c r="AW2186" i="1"/>
  <c r="AW2187" i="1"/>
  <c r="AW2188" i="1"/>
  <c r="AW2189" i="1"/>
  <c r="AW2190" i="1"/>
  <c r="AW2191" i="1"/>
  <c r="AW2192" i="1"/>
  <c r="AW2193" i="1"/>
  <c r="AW2194" i="1"/>
  <c r="AW2195" i="1"/>
  <c r="AW2196" i="1"/>
  <c r="AW2197" i="1"/>
  <c r="AW2198" i="1"/>
  <c r="AW2199" i="1"/>
  <c r="AW2200" i="1"/>
  <c r="AW2201" i="1"/>
  <c r="AW2202" i="1"/>
  <c r="AW2203" i="1"/>
  <c r="AW2204" i="1"/>
  <c r="AW377" i="1"/>
  <c r="AW443" i="1"/>
  <c r="AW2205" i="1"/>
  <c r="AW2206" i="1"/>
  <c r="AW2207" i="1"/>
  <c r="AW2208" i="1"/>
  <c r="AW2209" i="1"/>
  <c r="AW2210" i="1"/>
  <c r="AW2211" i="1"/>
  <c r="AW2212" i="1"/>
  <c r="AW2213" i="1"/>
  <c r="AW2214" i="1"/>
  <c r="AW426" i="1"/>
  <c r="AW373" i="1"/>
  <c r="AW2215" i="1"/>
  <c r="AW2216" i="1"/>
  <c r="AW2217" i="1"/>
  <c r="AW2218" i="1"/>
  <c r="AW2219" i="1"/>
  <c r="AW2220" i="1"/>
  <c r="AW2221" i="1"/>
  <c r="AW2222" i="1"/>
  <c r="AW2223" i="1"/>
  <c r="AW2224" i="1"/>
  <c r="AW2225" i="1"/>
  <c r="AW2226" i="1"/>
  <c r="AW2227" i="1"/>
  <c r="AW2228" i="1"/>
  <c r="AW2229" i="1"/>
  <c r="AW2230" i="1"/>
  <c r="AW2231" i="1"/>
  <c r="AW356" i="1"/>
  <c r="AW2232" i="1"/>
  <c r="AW2233" i="1"/>
  <c r="AW2234" i="1"/>
  <c r="AW2235" i="1"/>
  <c r="AW2236" i="1"/>
  <c r="AW2237" i="1"/>
  <c r="AW2238" i="1"/>
  <c r="AW2239" i="1"/>
  <c r="AW2240" i="1"/>
  <c r="AW2241" i="1"/>
  <c r="AW2242" i="1"/>
  <c r="AW2243" i="1"/>
  <c r="AW2244" i="1"/>
  <c r="AW2245" i="1"/>
  <c r="AW2246" i="1"/>
  <c r="AW2247" i="1"/>
  <c r="AW2248" i="1"/>
  <c r="AW2249" i="1"/>
  <c r="AW2250" i="1"/>
  <c r="AW2251" i="1"/>
  <c r="AW2252" i="1"/>
  <c r="AW2253" i="1"/>
  <c r="AW2254" i="1"/>
  <c r="AW2255" i="1"/>
  <c r="AW2256" i="1"/>
  <c r="AW2257" i="1"/>
  <c r="AW2258" i="1"/>
  <c r="AW2259" i="1"/>
  <c r="AW2260" i="1"/>
  <c r="AW2261" i="1"/>
  <c r="AW2262" i="1"/>
  <c r="AW2263" i="1"/>
  <c r="AW2264" i="1"/>
  <c r="AW2265" i="1"/>
  <c r="AW2266" i="1"/>
  <c r="AW2267" i="1"/>
  <c r="AW2268" i="1"/>
  <c r="AW2269" i="1"/>
  <c r="AW2270" i="1"/>
  <c r="AW2271" i="1"/>
  <c r="AW2272" i="1"/>
  <c r="AW2273" i="1"/>
  <c r="AW2274" i="1"/>
  <c r="AW2275" i="1"/>
  <c r="AW2276" i="1"/>
  <c r="AW2277" i="1"/>
  <c r="AW2278" i="1"/>
  <c r="AW2279" i="1"/>
  <c r="AW2280" i="1"/>
  <c r="AW2281" i="1"/>
  <c r="AW2282" i="1"/>
  <c r="AW2283" i="1"/>
  <c r="AW2284" i="1"/>
  <c r="AW2285" i="1"/>
  <c r="AW2286" i="1"/>
  <c r="AW2287" i="1"/>
  <c r="AW2288" i="1"/>
  <c r="AW2289" i="1"/>
  <c r="AW2290" i="1"/>
  <c r="AW2291" i="1"/>
  <c r="AW2292" i="1"/>
  <c r="AW2293" i="1"/>
  <c r="AW2294" i="1"/>
  <c r="AW2295" i="1"/>
  <c r="AW2296" i="1"/>
  <c r="AW2297" i="1"/>
  <c r="AW2298" i="1"/>
  <c r="AW2299" i="1"/>
  <c r="AW2300" i="1"/>
  <c r="AW2301" i="1"/>
  <c r="AW2302" i="1"/>
  <c r="AW2303" i="1"/>
  <c r="AW2304" i="1"/>
  <c r="AW2305" i="1"/>
  <c r="AW2306" i="1"/>
  <c r="AW2307" i="1"/>
  <c r="AW2308" i="1"/>
  <c r="AW2309" i="1"/>
  <c r="AW2310" i="1"/>
  <c r="AW2311" i="1"/>
  <c r="AW2312" i="1"/>
  <c r="AW2313" i="1"/>
  <c r="AW233" i="1"/>
  <c r="AW2314" i="1"/>
  <c r="AW2315" i="1"/>
  <c r="AW2316" i="1"/>
  <c r="AW2317" i="1"/>
  <c r="AW2318" i="1"/>
  <c r="AW2319" i="1"/>
  <c r="AW2320" i="1"/>
  <c r="AW2321" i="1"/>
  <c r="AW2322" i="1"/>
  <c r="AW2323" i="1"/>
  <c r="AW2324" i="1"/>
  <c r="AW2325" i="1"/>
  <c r="AW2326" i="1"/>
  <c r="AW2327" i="1"/>
  <c r="AW2328" i="1"/>
  <c r="AW2329" i="1"/>
  <c r="AW2330" i="1"/>
  <c r="AW2331" i="1"/>
  <c r="AW2332" i="1"/>
  <c r="AW2333" i="1"/>
  <c r="AW2334" i="1"/>
  <c r="AW2335" i="1"/>
  <c r="AW2336" i="1"/>
  <c r="AW2337" i="1"/>
  <c r="AW2338" i="1"/>
  <c r="AW2339" i="1"/>
  <c r="AW2340" i="1"/>
  <c r="AW232" i="1"/>
  <c r="AW2341" i="1"/>
  <c r="AW2342" i="1"/>
  <c r="AW2343" i="1"/>
  <c r="AW2344" i="1"/>
  <c r="AW2345" i="1"/>
  <c r="AW2346" i="1"/>
  <c r="AW2347" i="1"/>
  <c r="AW2348" i="1"/>
  <c r="AW2349" i="1"/>
  <c r="AW2350" i="1"/>
  <c r="AW2351" i="1"/>
  <c r="AW2352" i="1"/>
  <c r="AW2353" i="1"/>
  <c r="AW2354" i="1"/>
  <c r="AW2355" i="1"/>
  <c r="AW2356" i="1"/>
  <c r="AW2357" i="1"/>
  <c r="AW2358" i="1"/>
  <c r="AW2359" i="1"/>
  <c r="AW2360" i="1"/>
  <c r="AW2361" i="1"/>
  <c r="AW2362" i="1"/>
  <c r="AW2363" i="1"/>
  <c r="AW2364" i="1"/>
  <c r="AW2365" i="1"/>
  <c r="AW2366" i="1"/>
  <c r="AW2367" i="1"/>
  <c r="AW2368" i="1"/>
  <c r="AW2369" i="1"/>
  <c r="AW2370" i="1"/>
  <c r="AW2371" i="1"/>
  <c r="AW2372" i="1"/>
  <c r="AW2373" i="1"/>
  <c r="AW2374" i="1"/>
  <c r="AW2375" i="1"/>
  <c r="AW2376" i="1"/>
  <c r="AW2377" i="1"/>
  <c r="AW2378" i="1"/>
  <c r="AW2379" i="1"/>
  <c r="AW2380" i="1"/>
  <c r="AW2381" i="1"/>
  <c r="AW2382" i="1"/>
  <c r="AW2383" i="1"/>
  <c r="AW2384" i="1"/>
  <c r="AW2385" i="1"/>
  <c r="AW2386" i="1"/>
  <c r="AW2387" i="1"/>
  <c r="AW2388" i="1"/>
  <c r="AW2389" i="1"/>
  <c r="AW2390" i="1"/>
  <c r="AW2391" i="1"/>
  <c r="AW2392" i="1"/>
  <c r="AW472" i="1"/>
  <c r="AW2393" i="1"/>
  <c r="AW2394" i="1"/>
  <c r="AW2395" i="1"/>
  <c r="AW2396" i="1"/>
  <c r="AW2397" i="1"/>
  <c r="AW2398" i="1"/>
  <c r="AW2399" i="1"/>
  <c r="AW2400" i="1"/>
  <c r="AW2401" i="1"/>
  <c r="AW2402" i="1"/>
  <c r="AW2403" i="1"/>
  <c r="AW2404" i="1"/>
  <c r="AW2405" i="1"/>
  <c r="AW2406" i="1"/>
  <c r="AW2407" i="1"/>
  <c r="AW2408" i="1"/>
  <c r="AW2409" i="1"/>
  <c r="AW2410" i="1"/>
  <c r="AW2411" i="1"/>
  <c r="AW2412" i="1"/>
  <c r="AW2413" i="1"/>
  <c r="AW2414" i="1"/>
  <c r="AW2415" i="1"/>
  <c r="AW2416" i="1"/>
  <c r="AW2417" i="1"/>
  <c r="AW2418" i="1"/>
  <c r="AW2419" i="1"/>
  <c r="AW2420" i="1"/>
  <c r="AW2421" i="1"/>
  <c r="AW2422" i="1"/>
  <c r="AW2423" i="1"/>
  <c r="AW2424" i="1"/>
  <c r="AW2425" i="1"/>
  <c r="AW2426" i="1"/>
  <c r="AW2427" i="1"/>
  <c r="AW2428" i="1"/>
  <c r="AW2429" i="1"/>
  <c r="AW2430" i="1"/>
  <c r="AW2431" i="1"/>
  <c r="AW2432" i="1"/>
  <c r="AW2433" i="1"/>
  <c r="AW2434" i="1"/>
  <c r="AW2435" i="1"/>
  <c r="AW2436" i="1"/>
  <c r="AW2437" i="1"/>
  <c r="AW2438" i="1"/>
  <c r="AW2439" i="1"/>
  <c r="AW2440" i="1"/>
  <c r="AW2441" i="1"/>
  <c r="AW2442" i="1"/>
  <c r="AW2443" i="1"/>
  <c r="AW2444" i="1"/>
  <c r="AW2445" i="1"/>
  <c r="AW2446" i="1"/>
  <c r="AW2447" i="1"/>
  <c r="AW2448" i="1"/>
  <c r="AW2449" i="1"/>
  <c r="AW2450" i="1"/>
  <c r="AW2451" i="1"/>
  <c r="AW2452" i="1"/>
  <c r="AW2453" i="1"/>
  <c r="AW2454" i="1"/>
  <c r="AW2455" i="1"/>
  <c r="AW2456" i="1"/>
  <c r="AW2457" i="1"/>
  <c r="AW2458" i="1"/>
  <c r="AW362" i="1"/>
  <c r="AW521" i="1"/>
  <c r="AV522" i="1"/>
  <c r="AV35" i="1"/>
  <c r="AV75" i="1"/>
  <c r="AV7" i="1"/>
  <c r="AV523" i="1"/>
  <c r="AV524" i="1"/>
  <c r="AV525" i="1"/>
  <c r="AV21" i="1"/>
  <c r="AV526" i="1"/>
  <c r="AV243" i="1"/>
  <c r="AV527" i="1"/>
  <c r="AV16" i="1"/>
  <c r="AV43" i="1"/>
  <c r="AV27" i="1"/>
  <c r="AV25" i="1"/>
  <c r="AV132" i="1"/>
  <c r="AV34" i="1"/>
  <c r="AV68" i="1"/>
  <c r="AV99" i="1"/>
  <c r="AV528" i="1"/>
  <c r="AV46" i="1"/>
  <c r="AV529" i="1"/>
  <c r="AV530" i="1"/>
  <c r="AV155" i="1"/>
  <c r="AV301" i="1"/>
  <c r="AV531" i="1"/>
  <c r="AV62" i="1"/>
  <c r="AV532" i="1"/>
  <c r="AV344" i="1"/>
  <c r="AV533" i="1"/>
  <c r="AV349" i="1"/>
  <c r="AV534" i="1"/>
  <c r="AV39" i="1"/>
  <c r="AV184" i="1"/>
  <c r="AV38" i="1"/>
  <c r="AV190" i="1"/>
  <c r="AV535" i="1"/>
  <c r="AV17" i="1"/>
  <c r="AV536" i="1"/>
  <c r="AV537" i="1"/>
  <c r="AV538" i="1"/>
  <c r="AV539" i="1"/>
  <c r="AV66" i="1"/>
  <c r="AV30" i="1"/>
  <c r="AV540" i="1"/>
  <c r="AV541" i="1"/>
  <c r="AV219" i="1"/>
  <c r="AV256" i="1"/>
  <c r="AV208" i="1"/>
  <c r="AV47" i="1"/>
  <c r="AV542" i="1"/>
  <c r="AV449" i="1"/>
  <c r="AV543" i="1"/>
  <c r="AV544" i="1"/>
  <c r="AV545" i="1"/>
  <c r="AV546" i="1"/>
  <c r="AV51" i="1"/>
  <c r="AV108" i="1"/>
  <c r="AV59" i="1"/>
  <c r="AV235" i="1"/>
  <c r="AV547" i="1"/>
  <c r="AV548" i="1"/>
  <c r="AV64" i="1"/>
  <c r="AV65" i="1"/>
  <c r="AV45" i="1"/>
  <c r="AV4" i="1"/>
  <c r="AV549" i="1"/>
  <c r="AV550" i="1"/>
  <c r="AV69" i="1"/>
  <c r="AV107" i="1"/>
  <c r="AV100" i="1"/>
  <c r="AV551" i="1"/>
  <c r="AV510" i="1"/>
  <c r="AV552" i="1"/>
  <c r="AV553" i="1"/>
  <c r="AV224" i="1"/>
  <c r="AV554" i="1"/>
  <c r="AV460" i="1"/>
  <c r="AV555" i="1"/>
  <c r="AV556" i="1"/>
  <c r="AV557" i="1"/>
  <c r="AV558" i="1"/>
  <c r="AV559" i="1"/>
  <c r="AV560" i="1"/>
  <c r="AV561" i="1"/>
  <c r="AV181" i="1"/>
  <c r="AV562" i="1"/>
  <c r="AV563" i="1"/>
  <c r="AV76" i="1"/>
  <c r="AV86" i="1"/>
  <c r="AV110" i="1"/>
  <c r="AV87" i="1"/>
  <c r="AV88" i="1"/>
  <c r="AV89" i="1"/>
  <c r="AV90" i="1"/>
  <c r="AV91" i="1"/>
  <c r="AV92" i="1"/>
  <c r="AV564" i="1"/>
  <c r="AV565" i="1"/>
  <c r="AV348" i="1"/>
  <c r="AV566" i="1"/>
  <c r="AV210" i="1"/>
  <c r="AV159" i="1"/>
  <c r="AV567" i="1"/>
  <c r="AV568" i="1"/>
  <c r="AV77" i="1"/>
  <c r="AV328" i="1"/>
  <c r="AV121" i="1"/>
  <c r="AV569" i="1"/>
  <c r="AV570" i="1"/>
  <c r="AV571" i="1"/>
  <c r="AV572" i="1"/>
  <c r="AV573" i="1"/>
  <c r="AV574" i="1"/>
  <c r="AV52" i="1"/>
  <c r="AV491" i="1"/>
  <c r="AV126" i="1"/>
  <c r="AV575" i="1"/>
  <c r="AV576" i="1"/>
  <c r="AV314" i="1"/>
  <c r="AV78" i="1"/>
  <c r="AV28" i="1"/>
  <c r="AV577" i="1"/>
  <c r="AV578" i="1"/>
  <c r="AV60" i="1"/>
  <c r="AV112" i="1"/>
  <c r="AV355" i="1"/>
  <c r="AV579" i="1"/>
  <c r="AV176" i="1"/>
  <c r="AV79" i="1"/>
  <c r="AV80" i="1"/>
  <c r="AV81" i="1"/>
  <c r="AV106" i="1"/>
  <c r="AV580" i="1"/>
  <c r="AV202" i="1"/>
  <c r="AV82" i="1"/>
  <c r="AV103" i="1"/>
  <c r="AV581" i="1"/>
  <c r="AV582" i="1"/>
  <c r="AV513" i="1"/>
  <c r="AV583" i="1"/>
  <c r="AV584" i="1"/>
  <c r="AV585" i="1"/>
  <c r="AV124" i="1"/>
  <c r="AV218" i="1"/>
  <c r="AV586" i="1"/>
  <c r="AV587" i="1"/>
  <c r="AV309" i="1"/>
  <c r="AV113" i="1"/>
  <c r="AV588" i="1"/>
  <c r="AV114" i="1"/>
  <c r="AV83" i="1"/>
  <c r="AV589" i="1"/>
  <c r="AV590" i="1"/>
  <c r="AV591" i="1"/>
  <c r="AV592" i="1"/>
  <c r="AV593" i="1"/>
  <c r="AV594" i="1"/>
  <c r="AV387" i="1"/>
  <c r="AV130" i="1"/>
  <c r="AV595" i="1"/>
  <c r="AV133" i="1"/>
  <c r="AV134" i="1"/>
  <c r="AV193" i="1"/>
  <c r="AV135" i="1"/>
  <c r="AV596" i="1"/>
  <c r="AV137" i="1"/>
  <c r="AV139" i="1"/>
  <c r="AV458" i="1"/>
  <c r="AV84" i="1"/>
  <c r="AV9" i="1"/>
  <c r="AV512" i="1"/>
  <c r="AV597" i="1"/>
  <c r="AV598" i="1"/>
  <c r="AV97" i="1"/>
  <c r="AV361" i="1"/>
  <c r="AV85" i="1"/>
  <c r="AV53" i="1"/>
  <c r="AV67" i="1"/>
  <c r="AV153" i="1"/>
  <c r="AV599" i="1"/>
  <c r="AV600" i="1"/>
  <c r="AV601" i="1"/>
  <c r="AV602" i="1"/>
  <c r="AV603" i="1"/>
  <c r="AV462" i="1"/>
  <c r="AV73" i="1"/>
  <c r="AV604" i="1"/>
  <c r="AV605" i="1"/>
  <c r="AV606" i="1"/>
  <c r="AV74" i="1"/>
  <c r="AV607" i="1"/>
  <c r="AV128" i="1"/>
  <c r="AV415" i="1"/>
  <c r="AV304" i="1"/>
  <c r="AV608" i="1"/>
  <c r="AV609" i="1"/>
  <c r="AV183" i="1"/>
  <c r="AV610" i="1"/>
  <c r="AV58" i="1"/>
  <c r="AV611" i="1"/>
  <c r="AV144" i="1"/>
  <c r="AV612" i="1"/>
  <c r="AV54" i="1"/>
  <c r="AV613" i="1"/>
  <c r="AV614" i="1"/>
  <c r="AV615" i="1"/>
  <c r="AV370" i="1"/>
  <c r="AV616" i="1"/>
  <c r="AV617" i="1"/>
  <c r="AV618" i="1"/>
  <c r="AV55" i="1"/>
  <c r="AV619" i="1"/>
  <c r="AV101" i="1"/>
  <c r="AV620" i="1"/>
  <c r="AV32" i="1"/>
  <c r="AV621" i="1"/>
  <c r="AV622" i="1"/>
  <c r="AV284" i="1"/>
  <c r="AV164" i="1"/>
  <c r="AV148" i="1"/>
  <c r="AV623" i="1"/>
  <c r="AV624" i="1"/>
  <c r="AV165" i="1"/>
  <c r="AV625" i="1"/>
  <c r="AV170" i="1"/>
  <c r="AV166" i="1"/>
  <c r="AV168" i="1"/>
  <c r="AV169" i="1"/>
  <c r="AV271" i="1"/>
  <c r="AV626" i="1"/>
  <c r="AV8" i="1"/>
  <c r="AV627" i="1"/>
  <c r="AV628" i="1"/>
  <c r="AV629" i="1"/>
  <c r="AV630" i="1"/>
  <c r="AV631" i="1"/>
  <c r="AV632" i="1"/>
  <c r="AV633" i="1"/>
  <c r="AV634" i="1"/>
  <c r="AV635" i="1"/>
  <c r="AV636" i="1"/>
  <c r="AV398" i="1"/>
  <c r="AV637" i="1"/>
  <c r="AV638" i="1"/>
  <c r="AV136" i="1"/>
  <c r="AV639" i="1"/>
  <c r="AV640" i="1"/>
  <c r="AV641" i="1"/>
  <c r="AV214" i="1"/>
  <c r="AV642" i="1"/>
  <c r="AV143" i="1"/>
  <c r="AV123" i="1"/>
  <c r="AV375" i="1"/>
  <c r="AV239" i="1"/>
  <c r="AV146" i="1"/>
  <c r="AV643" i="1"/>
  <c r="AV644" i="1"/>
  <c r="AV645" i="1"/>
  <c r="AV266" i="1"/>
  <c r="AV646" i="1"/>
  <c r="AV647" i="1"/>
  <c r="AV648" i="1"/>
  <c r="AV649" i="1"/>
  <c r="AV650" i="1"/>
  <c r="AV651" i="1"/>
  <c r="AV122" i="1"/>
  <c r="AV652" i="1"/>
  <c r="AV250" i="1"/>
  <c r="AV653" i="1"/>
  <c r="AV654" i="1"/>
  <c r="AV385" i="1"/>
  <c r="AV228" i="1"/>
  <c r="AV655" i="1"/>
  <c r="AV656" i="1"/>
  <c r="AV657" i="1"/>
  <c r="AV658" i="1"/>
  <c r="AV659" i="1"/>
  <c r="AV660" i="1"/>
  <c r="AV661" i="1"/>
  <c r="AV29" i="1"/>
  <c r="AV319" i="1"/>
  <c r="AV662" i="1"/>
  <c r="AV663" i="1"/>
  <c r="AV664" i="1"/>
  <c r="AV192" i="1"/>
  <c r="AV194" i="1"/>
  <c r="AV665" i="1"/>
  <c r="AV666" i="1"/>
  <c r="AV667" i="1"/>
  <c r="AV292" i="1"/>
  <c r="AV668" i="1"/>
  <c r="AV669" i="1"/>
  <c r="AV670" i="1"/>
  <c r="AV671" i="1"/>
  <c r="AV672" i="1"/>
  <c r="AV673" i="1"/>
  <c r="AV674" i="1"/>
  <c r="AV675" i="1"/>
  <c r="AV676" i="1"/>
  <c r="AV677" i="1"/>
  <c r="AV678" i="1"/>
  <c r="AV152" i="1"/>
  <c r="AV679" i="1"/>
  <c r="AV680" i="1"/>
  <c r="AV681" i="1"/>
  <c r="AV682" i="1"/>
  <c r="AV683" i="1"/>
  <c r="AV684" i="1"/>
  <c r="AV71" i="1"/>
  <c r="AV685" i="1"/>
  <c r="AV686" i="1"/>
  <c r="AV127" i="1"/>
  <c r="AV687" i="1"/>
  <c r="AV125" i="1"/>
  <c r="AV180" i="1"/>
  <c r="AV238" i="1"/>
  <c r="AV688" i="1"/>
  <c r="AV161" i="1"/>
  <c r="AV98" i="1"/>
  <c r="AV189" i="1"/>
  <c r="AV245" i="1"/>
  <c r="AV171" i="1"/>
  <c r="AV689" i="1"/>
  <c r="AV690" i="1"/>
  <c r="AV382" i="1"/>
  <c r="AV691" i="1"/>
  <c r="AV692" i="1"/>
  <c r="AV215" i="1"/>
  <c r="AV216" i="1"/>
  <c r="AV693" i="1"/>
  <c r="AV694" i="1"/>
  <c r="AV264" i="1"/>
  <c r="AV163" i="1"/>
  <c r="AV695" i="1"/>
  <c r="AV150" i="1"/>
  <c r="AV278" i="1"/>
  <c r="AV696" i="1"/>
  <c r="AV697" i="1"/>
  <c r="AV698" i="1"/>
  <c r="AV699" i="1"/>
  <c r="AV409" i="1"/>
  <c r="AV244" i="1"/>
  <c r="AV436" i="1"/>
  <c r="AV254" i="1"/>
  <c r="AV18" i="1"/>
  <c r="AV700" i="1"/>
  <c r="AV276" i="1"/>
  <c r="AV701" i="1"/>
  <c r="AV195" i="1"/>
  <c r="AV702" i="1"/>
  <c r="AV703" i="1"/>
  <c r="AV704" i="1"/>
  <c r="AV705" i="1"/>
  <c r="AV706" i="1"/>
  <c r="AV11" i="1"/>
  <c r="AV707" i="1"/>
  <c r="AV708" i="1"/>
  <c r="AV95" i="1"/>
  <c r="AV709" i="1"/>
  <c r="AV710" i="1"/>
  <c r="AV231" i="1"/>
  <c r="AV411" i="1"/>
  <c r="AV413" i="1"/>
  <c r="AV441" i="1"/>
  <c r="AV395" i="1"/>
  <c r="AV61" i="1"/>
  <c r="AV260" i="1"/>
  <c r="AV711" i="1"/>
  <c r="AV712" i="1"/>
  <c r="AV713" i="1"/>
  <c r="AV445" i="1"/>
  <c r="AV714" i="1"/>
  <c r="AV447" i="1"/>
  <c r="AV503" i="1"/>
  <c r="AV715" i="1"/>
  <c r="AV263" i="1"/>
  <c r="AV716" i="1"/>
  <c r="AV717" i="1"/>
  <c r="AV718" i="1"/>
  <c r="AV719" i="1"/>
  <c r="AV720" i="1"/>
  <c r="AV721" i="1"/>
  <c r="AV722" i="1"/>
  <c r="AV430" i="1"/>
  <c r="AV723" i="1"/>
  <c r="AV724" i="1"/>
  <c r="AV230" i="1"/>
  <c r="AV725" i="1"/>
  <c r="AV726" i="1"/>
  <c r="AV31" i="1"/>
  <c r="AV727" i="1"/>
  <c r="AV360" i="1"/>
  <c r="AV728" i="1"/>
  <c r="AV729" i="1"/>
  <c r="AV365" i="1"/>
  <c r="AV730" i="1"/>
  <c r="AV731" i="1"/>
  <c r="AV732" i="1"/>
  <c r="AV733" i="1"/>
  <c r="AV734" i="1"/>
  <c r="AV735" i="1"/>
  <c r="AV736" i="1"/>
  <c r="AV737" i="1"/>
  <c r="AV291" i="1"/>
  <c r="AV178" i="1"/>
  <c r="AV487" i="1"/>
  <c r="AV738" i="1"/>
  <c r="AV739" i="1"/>
  <c r="AV740" i="1"/>
  <c r="AV198" i="1"/>
  <c r="AV741" i="1"/>
  <c r="AV742" i="1"/>
  <c r="AV743" i="1"/>
  <c r="AV162" i="1"/>
  <c r="AV120" i="1"/>
  <c r="AV744" i="1"/>
  <c r="AV269" i="1"/>
  <c r="AV312" i="1"/>
  <c r="AV745" i="1"/>
  <c r="AV746" i="1"/>
  <c r="AV747" i="1"/>
  <c r="AV748" i="1"/>
  <c r="AV105" i="1"/>
  <c r="AV257" i="1"/>
  <c r="AV258" i="1"/>
  <c r="AV259" i="1"/>
  <c r="AV242" i="1"/>
  <c r="AV749" i="1"/>
  <c r="AV750" i="1"/>
  <c r="AV751" i="1"/>
  <c r="AV347" i="1"/>
  <c r="AV752" i="1"/>
  <c r="AV203" i="1"/>
  <c r="AV507" i="1"/>
  <c r="AV294" i="1"/>
  <c r="AV383" i="1"/>
  <c r="AV753" i="1"/>
  <c r="AV482" i="1"/>
  <c r="AV303" i="1"/>
  <c r="AV754" i="1"/>
  <c r="AV336" i="1"/>
  <c r="AV755" i="1"/>
  <c r="AV756" i="1"/>
  <c r="AV757" i="1"/>
  <c r="AV758" i="1"/>
  <c r="AV326" i="1"/>
  <c r="AV759" i="1"/>
  <c r="AV760" i="1"/>
  <c r="AV433" i="1"/>
  <c r="AV282" i="1"/>
  <c r="AV761" i="1"/>
  <c r="AV289" i="1"/>
  <c r="AV484" i="1"/>
  <c r="AV762" i="1"/>
  <c r="AV405" i="1"/>
  <c r="AV313" i="1"/>
  <c r="AV763" i="1"/>
  <c r="AV764" i="1"/>
  <c r="AV765" i="1"/>
  <c r="AV766" i="1"/>
  <c r="AV435" i="1"/>
  <c r="AV316" i="1"/>
  <c r="AV332" i="1"/>
  <c r="AV767" i="1"/>
  <c r="AV483" i="1"/>
  <c r="AV768" i="1"/>
  <c r="AV246" i="1"/>
  <c r="AV517" i="1"/>
  <c r="AV50" i="1"/>
  <c r="AV505" i="1"/>
  <c r="AV429" i="1"/>
  <c r="AV290" i="1"/>
  <c r="AV769" i="1"/>
  <c r="AV273" i="1"/>
  <c r="AV770" i="1"/>
  <c r="AV771" i="1"/>
  <c r="AV369" i="1"/>
  <c r="AV772" i="1"/>
  <c r="AV402" i="1"/>
  <c r="AV773" i="1"/>
  <c r="AV774" i="1"/>
  <c r="AV396" i="1"/>
  <c r="AV397" i="1"/>
  <c r="AV293" i="1"/>
  <c r="AV448" i="1"/>
  <c r="AV274" i="1"/>
  <c r="AV775" i="1"/>
  <c r="AV776" i="1"/>
  <c r="AV777" i="1"/>
  <c r="AV778" i="1"/>
  <c r="AV265" i="1"/>
  <c r="AV118" i="1"/>
  <c r="AV327" i="1"/>
  <c r="AV779" i="1"/>
  <c r="AV305" i="1"/>
  <c r="AV104" i="1"/>
  <c r="AV456" i="1"/>
  <c r="AV335" i="1"/>
  <c r="AV780" i="1"/>
  <c r="AV781" i="1"/>
  <c r="AV782" i="1"/>
  <c r="AV346" i="1"/>
  <c r="AV783" i="1"/>
  <c r="AV784" i="1"/>
  <c r="AV388" i="1"/>
  <c r="AV785" i="1"/>
  <c r="AV307" i="1"/>
  <c r="AV213" i="1"/>
  <c r="AV786" i="1"/>
  <c r="AV240" i="1"/>
  <c r="AV787" i="1"/>
  <c r="AV788" i="1"/>
  <c r="AV222" i="1"/>
  <c r="AV789" i="1"/>
  <c r="AV790" i="1"/>
  <c r="AV381" i="1"/>
  <c r="AV288" i="1"/>
  <c r="AV317" i="1"/>
  <c r="AV281" i="1"/>
  <c r="AV791" i="1"/>
  <c r="AV333" i="1"/>
  <c r="AV142" i="1"/>
  <c r="AV324" i="1"/>
  <c r="AV306" i="1"/>
  <c r="AV792" i="1"/>
  <c r="AV318" i="1"/>
  <c r="AV793" i="1"/>
  <c r="AV794" i="1"/>
  <c r="AV795" i="1"/>
  <c r="AV300" i="1"/>
  <c r="AV796" i="1"/>
  <c r="AV797" i="1"/>
  <c r="AV798" i="1"/>
  <c r="AV799" i="1"/>
  <c r="AV800" i="1"/>
  <c r="AV801" i="1"/>
  <c r="AV111" i="1"/>
  <c r="AV337" i="1"/>
  <c r="AV802" i="1"/>
  <c r="AV299" i="1"/>
  <c r="AV803" i="1"/>
  <c r="AV154" i="1"/>
  <c r="AV501" i="1"/>
  <c r="AV804" i="1"/>
  <c r="AV371" i="1"/>
  <c r="AV424" i="1"/>
  <c r="AV805" i="1"/>
  <c r="AV157" i="1"/>
  <c r="AV806" i="1"/>
  <c r="AV391" i="1"/>
  <c r="AV380" i="1"/>
  <c r="AV268" i="1"/>
  <c r="AV461" i="1"/>
  <c r="AV807" i="1"/>
  <c r="AV287" i="1"/>
  <c r="AV808" i="1"/>
  <c r="AV236" i="1"/>
  <c r="AV386" i="1"/>
  <c r="AV809" i="1"/>
  <c r="AV321" i="1"/>
  <c r="AV423" i="1"/>
  <c r="AV351" i="1"/>
  <c r="AV810" i="1"/>
  <c r="AV451" i="1"/>
  <c r="AV811" i="1"/>
  <c r="AV812" i="1"/>
  <c r="AV813" i="1"/>
  <c r="AV814" i="1"/>
  <c r="AV815" i="1"/>
  <c r="AV428" i="1"/>
  <c r="AV816" i="1"/>
  <c r="AV341" i="1"/>
  <c r="AV817" i="1"/>
  <c r="AV818" i="1"/>
  <c r="AV819" i="1"/>
  <c r="AV820" i="1"/>
  <c r="AV13" i="1"/>
  <c r="AV368" i="1"/>
  <c r="AV821" i="1"/>
  <c r="AV488" i="1"/>
  <c r="AV378" i="1"/>
  <c r="AV822" i="1"/>
  <c r="AV390" i="1"/>
  <c r="AV823" i="1"/>
  <c r="AV129" i="1"/>
  <c r="AV824" i="1"/>
  <c r="AV825" i="1"/>
  <c r="AV826" i="1"/>
  <c r="AV253" i="1"/>
  <c r="AV827" i="1"/>
  <c r="AV350" i="1"/>
  <c r="AV828" i="1"/>
  <c r="AV829" i="1"/>
  <c r="AV830" i="1"/>
  <c r="AV470" i="1"/>
  <c r="AV831" i="1"/>
  <c r="AV832" i="1"/>
  <c r="AV186" i="1"/>
  <c r="AV401" i="1"/>
  <c r="AV833" i="1"/>
  <c r="AV834" i="1"/>
  <c r="AV835" i="1"/>
  <c r="AV836" i="1"/>
  <c r="AV367" i="1"/>
  <c r="AV837" i="1"/>
  <c r="AV399" i="1"/>
  <c r="AV838" i="1"/>
  <c r="AV839" i="1"/>
  <c r="AV221" i="1"/>
  <c r="AV840" i="1"/>
  <c r="AV841" i="1"/>
  <c r="AV842" i="1"/>
  <c r="AV444" i="1"/>
  <c r="AV843" i="1"/>
  <c r="AV844" i="1"/>
  <c r="AV845" i="1"/>
  <c r="AV846" i="1"/>
  <c r="AV847" i="1"/>
  <c r="AV848" i="1"/>
  <c r="AV322" i="1"/>
  <c r="AV849" i="1"/>
  <c r="AV431" i="1"/>
  <c r="AV450" i="1"/>
  <c r="AV850" i="1"/>
  <c r="AV851" i="1"/>
  <c r="AV852" i="1"/>
  <c r="AV407" i="1"/>
  <c r="AV853" i="1"/>
  <c r="AV854" i="1"/>
  <c r="AV149" i="1"/>
  <c r="AV855" i="1"/>
  <c r="AV856" i="1"/>
  <c r="AV857" i="1"/>
  <c r="AV858" i="1"/>
  <c r="AV345" i="1"/>
  <c r="AV859" i="1"/>
  <c r="AV379" i="1"/>
  <c r="AV860" i="1"/>
  <c r="AV374" i="1"/>
  <c r="AV376" i="1"/>
  <c r="AV861" i="1"/>
  <c r="AV452" i="1"/>
  <c r="AV404" i="1"/>
  <c r="AV116" i="1"/>
  <c r="AV862" i="1"/>
  <c r="AV394" i="1"/>
  <c r="AV863" i="1"/>
  <c r="AV406" i="1"/>
  <c r="AV864" i="1"/>
  <c r="AV865" i="1"/>
  <c r="AV866" i="1"/>
  <c r="AV867" i="1"/>
  <c r="AV10" i="1"/>
  <c r="AV366" i="1"/>
  <c r="AV427" i="1"/>
  <c r="AV868" i="1"/>
  <c r="AV869" i="1"/>
  <c r="AV251" i="1"/>
  <c r="AV474" i="1"/>
  <c r="AV870" i="1"/>
  <c r="AV485" i="1"/>
  <c r="AV463" i="1"/>
  <c r="AV871" i="1"/>
  <c r="AV872" i="1"/>
  <c r="AV455" i="1"/>
  <c r="AV425" i="1"/>
  <c r="AV410" i="1"/>
  <c r="AV873" i="1"/>
  <c r="AV489" i="1"/>
  <c r="AV486" i="1"/>
  <c r="AV874" i="1"/>
  <c r="AV875" i="1"/>
  <c r="AV497" i="1"/>
  <c r="AV469" i="1"/>
  <c r="AV454" i="1"/>
  <c r="AV876" i="1"/>
  <c r="AV227" i="1"/>
  <c r="AV877" i="1"/>
  <c r="AV878" i="1"/>
  <c r="AV432" i="1"/>
  <c r="AV879" i="1"/>
  <c r="AV880" i="1"/>
  <c r="AV881" i="1"/>
  <c r="AV882" i="1"/>
  <c r="AV883" i="1"/>
  <c r="AV477" i="1"/>
  <c r="AV884" i="1"/>
  <c r="AV422" i="1"/>
  <c r="AV389" i="1"/>
  <c r="AV885" i="1"/>
  <c r="AV886" i="1"/>
  <c r="AV887" i="1"/>
  <c r="AV888" i="1"/>
  <c r="AV392" i="1"/>
  <c r="AV342" i="1"/>
  <c r="AV464" i="1"/>
  <c r="AV468" i="1"/>
  <c r="AV459" i="1"/>
  <c r="AV272" i="1"/>
  <c r="AV479" i="1"/>
  <c r="AV889" i="1"/>
  <c r="AV890" i="1"/>
  <c r="AV480" i="1"/>
  <c r="AV93" i="1"/>
  <c r="AV471" i="1"/>
  <c r="AV465" i="1"/>
  <c r="AV891" i="1"/>
  <c r="AV892" i="1"/>
  <c r="AV893" i="1"/>
  <c r="AV894" i="1"/>
  <c r="AV493" i="1"/>
  <c r="AV490" i="1"/>
  <c r="AV895" i="1"/>
  <c r="AV896" i="1"/>
  <c r="AV897" i="1"/>
  <c r="AV315" i="1"/>
  <c r="AV466" i="1"/>
  <c r="AV500" i="1"/>
  <c r="AV898" i="1"/>
  <c r="AV167" i="1"/>
  <c r="AV492" i="1"/>
  <c r="AV494" i="1"/>
  <c r="AV267" i="1"/>
  <c r="AV496" i="1"/>
  <c r="AV498" i="1"/>
  <c r="AV506" i="1"/>
  <c r="AV439" i="1"/>
  <c r="AV899" i="1"/>
  <c r="AV504" i="1"/>
  <c r="AV502" i="1"/>
  <c r="AV509" i="1"/>
  <c r="AV900" i="1"/>
  <c r="AV901" i="1"/>
  <c r="AV902" i="1"/>
  <c r="AV903" i="1"/>
  <c r="AV904" i="1"/>
  <c r="AV508" i="1"/>
  <c r="AV515" i="1"/>
  <c r="AV514" i="1"/>
  <c r="AV905" i="1"/>
  <c r="AV412" i="1"/>
  <c r="AV906" i="1"/>
  <c r="AV907" i="1"/>
  <c r="AV908" i="1"/>
  <c r="AV909" i="1"/>
  <c r="AV910" i="1"/>
  <c r="AV911" i="1"/>
  <c r="AV102" i="1"/>
  <c r="AV912" i="1"/>
  <c r="AV913" i="1"/>
  <c r="AV914" i="1"/>
  <c r="AV372" i="1"/>
  <c r="AV915" i="1"/>
  <c r="AV916" i="1"/>
  <c r="AV212" i="1"/>
  <c r="AV917" i="1"/>
  <c r="AV226" i="1"/>
  <c r="AV918" i="1"/>
  <c r="AV919" i="1"/>
  <c r="AV920" i="1"/>
  <c r="AV191" i="1"/>
  <c r="AV921" i="1"/>
  <c r="AV922" i="1"/>
  <c r="AV145" i="1"/>
  <c r="AV923" i="1"/>
  <c r="AV924" i="1"/>
  <c r="AV925" i="1"/>
  <c r="AV926" i="1"/>
  <c r="AV927" i="1"/>
  <c r="AV928" i="1"/>
  <c r="AV929" i="1"/>
  <c r="AV930" i="1"/>
  <c r="AV931" i="1"/>
  <c r="AV932" i="1"/>
  <c r="AV933" i="1"/>
  <c r="AV934" i="1"/>
  <c r="AV935" i="1"/>
  <c r="AV936" i="1"/>
  <c r="AV937" i="1"/>
  <c r="AV938" i="1"/>
  <c r="AV201" i="1"/>
  <c r="AV939" i="1"/>
  <c r="AV156" i="1"/>
  <c r="AV940" i="1"/>
  <c r="AV308" i="1"/>
  <c r="AV354" i="1"/>
  <c r="AV941" i="1"/>
  <c r="AV519" i="1"/>
  <c r="AV942" i="1"/>
  <c r="AV943" i="1"/>
  <c r="AV22" i="1"/>
  <c r="AV255" i="1"/>
  <c r="AV944" i="1"/>
  <c r="AV945" i="1"/>
  <c r="AV946" i="1"/>
  <c r="AV947" i="1"/>
  <c r="AV330" i="1"/>
  <c r="AV948" i="1"/>
  <c r="AV949" i="1"/>
  <c r="AV5" i="1"/>
  <c r="AV117" i="1"/>
  <c r="AV950" i="1"/>
  <c r="AV951" i="1"/>
  <c r="AV952" i="1"/>
  <c r="AV953" i="1"/>
  <c r="AV954" i="1"/>
  <c r="AV955" i="1"/>
  <c r="AV956" i="1"/>
  <c r="AV275" i="1"/>
  <c r="AV957" i="1"/>
  <c r="AV958" i="1"/>
  <c r="AV140" i="1"/>
  <c r="AV177" i="1"/>
  <c r="AV131" i="1"/>
  <c r="AV340" i="1"/>
  <c r="AV959" i="1"/>
  <c r="AV353" i="1"/>
  <c r="AV960" i="1"/>
  <c r="AV961" i="1"/>
  <c r="AV175" i="1"/>
  <c r="AV962" i="1"/>
  <c r="AV963" i="1"/>
  <c r="AV964" i="1"/>
  <c r="AV965" i="1"/>
  <c r="AV966" i="1"/>
  <c r="AV967" i="1"/>
  <c r="AV24" i="1"/>
  <c r="AV968" i="1"/>
  <c r="AV969" i="1"/>
  <c r="AV970" i="1"/>
  <c r="AV971" i="1"/>
  <c r="AV972" i="1"/>
  <c r="AV280" i="1"/>
  <c r="AV973" i="1"/>
  <c r="AV297" i="1"/>
  <c r="AV974" i="1"/>
  <c r="AV109" i="1"/>
  <c r="AV975" i="1"/>
  <c r="AV976" i="1"/>
  <c r="AV977" i="1"/>
  <c r="AV241" i="1"/>
  <c r="AV978" i="1"/>
  <c r="AV979" i="1"/>
  <c r="AV980" i="1"/>
  <c r="AV981" i="1"/>
  <c r="AV982" i="1"/>
  <c r="AV983" i="1"/>
  <c r="AV984" i="1"/>
  <c r="AV14" i="1"/>
  <c r="AV252" i="1"/>
  <c r="AV985" i="1"/>
  <c r="AV986" i="1"/>
  <c r="AV987" i="1"/>
  <c r="AV988" i="1"/>
  <c r="AV989" i="1"/>
  <c r="AV990" i="1"/>
  <c r="AV991" i="1"/>
  <c r="AV992" i="1"/>
  <c r="AV993" i="1"/>
  <c r="AV223" i="1"/>
  <c r="AV994" i="1"/>
  <c r="AV995" i="1"/>
  <c r="AV996" i="1"/>
  <c r="AV997" i="1"/>
  <c r="AV998" i="1"/>
  <c r="AV302" i="1"/>
  <c r="AV188" i="1"/>
  <c r="AV187" i="1"/>
  <c r="AV999" i="1"/>
  <c r="AV1000" i="1"/>
  <c r="AV1001" i="1"/>
  <c r="AV1002" i="1"/>
  <c r="AV1003" i="1"/>
  <c r="AV357" i="1"/>
  <c r="AV1004" i="1"/>
  <c r="AV1005" i="1"/>
  <c r="AV1006" i="1"/>
  <c r="AV199" i="1"/>
  <c r="AV1007" i="1"/>
  <c r="AV1008" i="1"/>
  <c r="AV1009" i="1"/>
  <c r="AV1010" i="1"/>
  <c r="AV1011" i="1"/>
  <c r="AV1012" i="1"/>
  <c r="AV1013" i="1"/>
  <c r="AV1014" i="1"/>
  <c r="AV1015" i="1"/>
  <c r="AV1016" i="1"/>
  <c r="AV1017" i="1"/>
  <c r="AV1018" i="1"/>
  <c r="AV1019" i="1"/>
  <c r="AV1020" i="1"/>
  <c r="AV1021" i="1"/>
  <c r="AV1022" i="1"/>
  <c r="AV1023" i="1"/>
  <c r="AV1024" i="1"/>
  <c r="AV1025" i="1"/>
  <c r="AV1026" i="1"/>
  <c r="AV1027" i="1"/>
  <c r="AV1028" i="1"/>
  <c r="AV1029" i="1"/>
  <c r="AV1030" i="1"/>
  <c r="AV446" i="1"/>
  <c r="AV1031" i="1"/>
  <c r="AV1032" i="1"/>
  <c r="AV1033" i="1"/>
  <c r="AV1034" i="1"/>
  <c r="AV1035" i="1"/>
  <c r="AV1036" i="1"/>
  <c r="AV437" i="1"/>
  <c r="AV1037" i="1"/>
  <c r="AV1038" i="1"/>
  <c r="AV1039" i="1"/>
  <c r="AV1040" i="1"/>
  <c r="AV1041" i="1"/>
  <c r="AV1042" i="1"/>
  <c r="AV1043" i="1"/>
  <c r="AV1044" i="1"/>
  <c r="AV1045" i="1"/>
  <c r="AV1046" i="1"/>
  <c r="AV1047" i="1"/>
  <c r="AV1048" i="1"/>
  <c r="AV1049" i="1"/>
  <c r="AV1050" i="1"/>
  <c r="AV1051" i="1"/>
  <c r="AV1052" i="1"/>
  <c r="AV1053" i="1"/>
  <c r="AV1054" i="1"/>
  <c r="AV1055" i="1"/>
  <c r="AV1056" i="1"/>
  <c r="AV1057" i="1"/>
  <c r="AV1058" i="1"/>
  <c r="AV1059" i="1"/>
  <c r="AV1060" i="1"/>
  <c r="AV1061" i="1"/>
  <c r="AV1062" i="1"/>
  <c r="AV1063" i="1"/>
  <c r="AV1064" i="1"/>
  <c r="AV1065" i="1"/>
  <c r="AV1066" i="1"/>
  <c r="AV1067" i="1"/>
  <c r="AV1068" i="1"/>
  <c r="AV1069" i="1"/>
  <c r="AV1070" i="1"/>
  <c r="AV1071" i="1"/>
  <c r="AV141" i="1"/>
  <c r="AV1072" i="1"/>
  <c r="AV1073" i="1"/>
  <c r="AV1074" i="1"/>
  <c r="AV1075" i="1"/>
  <c r="AV1076" i="1"/>
  <c r="AV1077" i="1"/>
  <c r="AV1078" i="1"/>
  <c r="AV1079" i="1"/>
  <c r="AV1080" i="1"/>
  <c r="AV1081" i="1"/>
  <c r="AV1082" i="1"/>
  <c r="AV1083" i="1"/>
  <c r="AV414" i="1"/>
  <c r="AV1084" i="1"/>
  <c r="AV393" i="1"/>
  <c r="AV339" i="1"/>
  <c r="AV1085" i="1"/>
  <c r="AV400" i="1"/>
  <c r="AV1086" i="1"/>
  <c r="AV1087" i="1"/>
  <c r="AV1088" i="1"/>
  <c r="AV1089" i="1"/>
  <c r="AV1090" i="1"/>
  <c r="AV1091" i="1"/>
  <c r="AV1092" i="1"/>
  <c r="AV518" i="1"/>
  <c r="AV1093" i="1"/>
  <c r="AV1094" i="1"/>
  <c r="AV1095" i="1"/>
  <c r="AV3" i="1"/>
  <c r="AV1096" i="1"/>
  <c r="AV1097" i="1"/>
  <c r="AV1098" i="1"/>
  <c r="AV1099" i="1"/>
  <c r="AV1100" i="1"/>
  <c r="AV15" i="1"/>
  <c r="AV1101" i="1"/>
  <c r="AV1102" i="1"/>
  <c r="AV1103" i="1"/>
  <c r="AV209" i="1"/>
  <c r="AV1104" i="1"/>
  <c r="AV1105" i="1"/>
  <c r="AV1106" i="1"/>
  <c r="AV196" i="1"/>
  <c r="AV384" i="1"/>
  <c r="AV1107" i="1"/>
  <c r="AV270" i="1"/>
  <c r="AV261" i="1"/>
  <c r="AV1108" i="1"/>
  <c r="AV1109" i="1"/>
  <c r="AV338" i="1"/>
  <c r="AV1110" i="1"/>
  <c r="AV285" i="1"/>
  <c r="AV286" i="1"/>
  <c r="AV1111" i="1"/>
  <c r="AV1112" i="1"/>
  <c r="AV1113" i="1"/>
  <c r="AV1114" i="1"/>
  <c r="AV1115" i="1"/>
  <c r="AV1116" i="1"/>
  <c r="AV1117" i="1"/>
  <c r="AV1118" i="1"/>
  <c r="AV1119" i="1"/>
  <c r="AV1120" i="1"/>
  <c r="AV1121" i="1"/>
  <c r="AV476" i="1"/>
  <c r="AV1122" i="1"/>
  <c r="AV1123" i="1"/>
  <c r="AV1124" i="1"/>
  <c r="AV1125" i="1"/>
  <c r="AV44" i="1"/>
  <c r="AV329" i="1"/>
  <c r="AV1126" i="1"/>
  <c r="AV1127" i="1"/>
  <c r="AV1128" i="1"/>
  <c r="AV1129" i="1"/>
  <c r="AV1130" i="1"/>
  <c r="AV1131" i="1"/>
  <c r="AV1132" i="1"/>
  <c r="AV147" i="1"/>
  <c r="AV1133" i="1"/>
  <c r="AV1134" i="1"/>
  <c r="AV205" i="1"/>
  <c r="AV1135" i="1"/>
  <c r="AV1136" i="1"/>
  <c r="AV70" i="1"/>
  <c r="AV1137" i="1"/>
  <c r="AV1138" i="1"/>
  <c r="AV1139" i="1"/>
  <c r="AV1140" i="1"/>
  <c r="AV1141" i="1"/>
  <c r="AV1142" i="1"/>
  <c r="AV1143" i="1"/>
  <c r="AV1144" i="1"/>
  <c r="AV1145" i="1"/>
  <c r="AV1146" i="1"/>
  <c r="AV1147" i="1"/>
  <c r="AV1148" i="1"/>
  <c r="AV229" i="1"/>
  <c r="AV248" i="1"/>
  <c r="AV1149" i="1"/>
  <c r="AV440" i="1"/>
  <c r="AV1150" i="1"/>
  <c r="AV1151" i="1"/>
  <c r="AV408" i="1"/>
  <c r="AV1152" i="1"/>
  <c r="AV1153" i="1"/>
  <c r="AV1154" i="1"/>
  <c r="AV1155" i="1"/>
  <c r="AV1156" i="1"/>
  <c r="AV1157" i="1"/>
  <c r="AV249" i="1"/>
  <c r="AV1158" i="1"/>
  <c r="AV1159" i="1"/>
  <c r="AV1160" i="1"/>
  <c r="AV1161" i="1"/>
  <c r="AV1162" i="1"/>
  <c r="AV1163" i="1"/>
  <c r="AV1164" i="1"/>
  <c r="AV1165" i="1"/>
  <c r="AV1166" i="1"/>
  <c r="AV1167" i="1"/>
  <c r="AV1168" i="1"/>
  <c r="AV1169" i="1"/>
  <c r="AV1170" i="1"/>
  <c r="AV1171" i="1"/>
  <c r="AV1172" i="1"/>
  <c r="AV1173" i="1"/>
  <c r="AV1174" i="1"/>
  <c r="AV1175" i="1"/>
  <c r="AV1176" i="1"/>
  <c r="AV1177" i="1"/>
  <c r="AV1178" i="1"/>
  <c r="AV1179" i="1"/>
  <c r="AV1180" i="1"/>
  <c r="AV1181" i="1"/>
  <c r="AV1182" i="1"/>
  <c r="AV1183" i="1"/>
  <c r="AV1184" i="1"/>
  <c r="AV1185" i="1"/>
  <c r="AV1186" i="1"/>
  <c r="AV1187" i="1"/>
  <c r="AV1188" i="1"/>
  <c r="AV1189" i="1"/>
  <c r="AV1190" i="1"/>
  <c r="AV1191" i="1"/>
  <c r="AV1192" i="1"/>
  <c r="AV1193" i="1"/>
  <c r="AV1194" i="1"/>
  <c r="AV1195" i="1"/>
  <c r="AV1196" i="1"/>
  <c r="AV1197" i="1"/>
  <c r="AV1198" i="1"/>
  <c r="AV331" i="1"/>
  <c r="AV473" i="1"/>
  <c r="AV1199" i="1"/>
  <c r="AV151" i="1"/>
  <c r="AV1200" i="1"/>
  <c r="AV1201" i="1"/>
  <c r="AV1202" i="1"/>
  <c r="AV1203" i="1"/>
  <c r="AV1204" i="1"/>
  <c r="AV179" i="1"/>
  <c r="AV520" i="1"/>
  <c r="AV1205" i="1"/>
  <c r="AV1206" i="1"/>
  <c r="AV1207" i="1"/>
  <c r="AV1208" i="1"/>
  <c r="AV1209" i="1"/>
  <c r="AV1210" i="1"/>
  <c r="AV1211" i="1"/>
  <c r="AV1212" i="1"/>
  <c r="AV1213" i="1"/>
  <c r="AV1214" i="1"/>
  <c r="AV418" i="1"/>
  <c r="AV1215" i="1"/>
  <c r="AV1216" i="1"/>
  <c r="AV247" i="1"/>
  <c r="AV1217" i="1"/>
  <c r="AV72" i="1"/>
  <c r="AV1218" i="1"/>
  <c r="AV1219" i="1"/>
  <c r="AV1220" i="1"/>
  <c r="AV1221" i="1"/>
  <c r="AV467" i="1"/>
  <c r="AV225" i="1"/>
  <c r="AV1222" i="1"/>
  <c r="AV1223" i="1"/>
  <c r="AV1224" i="1"/>
  <c r="AV1225" i="1"/>
  <c r="AV1226" i="1"/>
  <c r="AV363" i="1"/>
  <c r="AV1227" i="1"/>
  <c r="AV1228" i="1"/>
  <c r="AV1229" i="1"/>
  <c r="AV1230" i="1"/>
  <c r="AV1231" i="1"/>
  <c r="AV1232" i="1"/>
  <c r="AV262" i="1"/>
  <c r="AV1233" i="1"/>
  <c r="AV343" i="1"/>
  <c r="AV1234" i="1"/>
  <c r="AV1235" i="1"/>
  <c r="AV1236" i="1"/>
  <c r="AV1237" i="1"/>
  <c r="AV1238" i="1"/>
  <c r="AV1239" i="1"/>
  <c r="AV1240" i="1"/>
  <c r="AV1241" i="1"/>
  <c r="AV1242" i="1"/>
  <c r="AV1243" i="1"/>
  <c r="AV1244" i="1"/>
  <c r="AV1245" i="1"/>
  <c r="AV1246" i="1"/>
  <c r="AV1247" i="1"/>
  <c r="AV1248" i="1"/>
  <c r="AV1249" i="1"/>
  <c r="AV1250" i="1"/>
  <c r="AV36" i="1"/>
  <c r="AV37" i="1"/>
  <c r="AV1251" i="1"/>
  <c r="AV1252" i="1"/>
  <c r="AV1253" i="1"/>
  <c r="AV1254" i="1"/>
  <c r="AV1255" i="1"/>
  <c r="AV1256" i="1"/>
  <c r="AV1257" i="1"/>
  <c r="AV1258" i="1"/>
  <c r="AV1259" i="1"/>
  <c r="AV26" i="1"/>
  <c r="AV1260" i="1"/>
  <c r="AV416" i="1"/>
  <c r="AV279" i="1"/>
  <c r="AV1261" i="1"/>
  <c r="AV1262" i="1"/>
  <c r="AV1263" i="1"/>
  <c r="AV1264" i="1"/>
  <c r="AV1265" i="1"/>
  <c r="AV174" i="1"/>
  <c r="AV1266" i="1"/>
  <c r="AV1267" i="1"/>
  <c r="AV1268" i="1"/>
  <c r="AV115" i="1"/>
  <c r="AV1269" i="1"/>
  <c r="AV1270" i="1"/>
  <c r="AV1271" i="1"/>
  <c r="AV1272" i="1"/>
  <c r="AV1273" i="1"/>
  <c r="AV1274" i="1"/>
  <c r="AV1275" i="1"/>
  <c r="AV1276" i="1"/>
  <c r="AV1277" i="1"/>
  <c r="AV1278" i="1"/>
  <c r="AV1279" i="1"/>
  <c r="AV481" i="1"/>
  <c r="AV1280" i="1"/>
  <c r="AV1281" i="1"/>
  <c r="AV499" i="1"/>
  <c r="AV1282" i="1"/>
  <c r="AV1283" i="1"/>
  <c r="AV442" i="1"/>
  <c r="AV220" i="1"/>
  <c r="AV1284" i="1"/>
  <c r="AV1285" i="1"/>
  <c r="AV1286" i="1"/>
  <c r="AV1287" i="1"/>
  <c r="AV1288" i="1"/>
  <c r="AV56" i="1"/>
  <c r="AV160" i="1"/>
  <c r="AV1289" i="1"/>
  <c r="AV1290" i="1"/>
  <c r="AV1291" i="1"/>
  <c r="AV1292" i="1"/>
  <c r="AV1293" i="1"/>
  <c r="AV1294" i="1"/>
  <c r="AV1295" i="1"/>
  <c r="AV1296" i="1"/>
  <c r="AV1297" i="1"/>
  <c r="AV1298" i="1"/>
  <c r="AV1299" i="1"/>
  <c r="AV1300" i="1"/>
  <c r="AV1301" i="1"/>
  <c r="AV1302" i="1"/>
  <c r="AV1303" i="1"/>
  <c r="AV478" i="1"/>
  <c r="AV1304" i="1"/>
  <c r="AV495" i="1"/>
  <c r="AV1305" i="1"/>
  <c r="AV234" i="1"/>
  <c r="AV1306" i="1"/>
  <c r="AV48" i="1"/>
  <c r="AV1307" i="1"/>
  <c r="AV20" i="1"/>
  <c r="AV1308" i="1"/>
  <c r="AV1309" i="1"/>
  <c r="AV1310" i="1"/>
  <c r="AV1311" i="1"/>
  <c r="AV1312" i="1"/>
  <c r="AV1313" i="1"/>
  <c r="AV1314" i="1"/>
  <c r="AV1315" i="1"/>
  <c r="AV1316" i="1"/>
  <c r="AV1317" i="1"/>
  <c r="AV1318" i="1"/>
  <c r="AV1319" i="1"/>
  <c r="AV12" i="1"/>
  <c r="AV1320" i="1"/>
  <c r="AV1321" i="1"/>
  <c r="AV1322" i="1"/>
  <c r="AV1323" i="1"/>
  <c r="AV1324" i="1"/>
  <c r="AV1325" i="1"/>
  <c r="AV1326" i="1"/>
  <c r="AV1327" i="1"/>
  <c r="AV1328" i="1"/>
  <c r="AV1329" i="1"/>
  <c r="AV1330" i="1"/>
  <c r="AV1331" i="1"/>
  <c r="AV1332" i="1"/>
  <c r="AV1333" i="1"/>
  <c r="AV1334" i="1"/>
  <c r="AV172" i="1"/>
  <c r="AV1335" i="1"/>
  <c r="AV1336" i="1"/>
  <c r="AV1337" i="1"/>
  <c r="AV1338" i="1"/>
  <c r="AV1339" i="1"/>
  <c r="AV1340" i="1"/>
  <c r="AV197" i="1"/>
  <c r="AV1341" i="1"/>
  <c r="AV1342" i="1"/>
  <c r="AV1343" i="1"/>
  <c r="AV1344" i="1"/>
  <c r="AV1345" i="1"/>
  <c r="AV1346" i="1"/>
  <c r="AV1347" i="1"/>
  <c r="AV1348" i="1"/>
  <c r="AV1349" i="1"/>
  <c r="AV1350" i="1"/>
  <c r="AV40" i="1"/>
  <c r="AV1351" i="1"/>
  <c r="AV119" i="1"/>
  <c r="AV1352" i="1"/>
  <c r="AV1353" i="1"/>
  <c r="AV1354" i="1"/>
  <c r="AV1355" i="1"/>
  <c r="AV1356" i="1"/>
  <c r="AV49" i="1"/>
  <c r="AV1357" i="1"/>
  <c r="AV1358" i="1"/>
  <c r="AV1359" i="1"/>
  <c r="AV1360" i="1"/>
  <c r="AV1361" i="1"/>
  <c r="AV1362" i="1"/>
  <c r="AV1363" i="1"/>
  <c r="AV138" i="1"/>
  <c r="AV1364" i="1"/>
  <c r="AV1365" i="1"/>
  <c r="AV1366" i="1"/>
  <c r="AV1367" i="1"/>
  <c r="AV1368" i="1"/>
  <c r="AV1369" i="1"/>
  <c r="AV1370" i="1"/>
  <c r="AV1371" i="1"/>
  <c r="AV1372" i="1"/>
  <c r="AV1373" i="1"/>
  <c r="AV41" i="1"/>
  <c r="AV1374" i="1"/>
  <c r="AV1375" i="1"/>
  <c r="AV1376" i="1"/>
  <c r="AV1377" i="1"/>
  <c r="AV206" i="1"/>
  <c r="AV1378" i="1"/>
  <c r="AV1379" i="1"/>
  <c r="AV1380" i="1"/>
  <c r="AV1381" i="1"/>
  <c r="AV1382" i="1"/>
  <c r="AV1383" i="1"/>
  <c r="AV1384" i="1"/>
  <c r="AV1385" i="1"/>
  <c r="AV1386" i="1"/>
  <c r="AV1387" i="1"/>
  <c r="AV1388" i="1"/>
  <c r="AV1389" i="1"/>
  <c r="AV1390" i="1"/>
  <c r="AV1391" i="1"/>
  <c r="AV1392" i="1"/>
  <c r="AV1393" i="1"/>
  <c r="AV1394" i="1"/>
  <c r="AV1395" i="1"/>
  <c r="AV1396" i="1"/>
  <c r="AV1397" i="1"/>
  <c r="AV1398" i="1"/>
  <c r="AV516" i="1"/>
  <c r="AV1399" i="1"/>
  <c r="AV1400" i="1"/>
  <c r="AV1401" i="1"/>
  <c r="AV1402" i="1"/>
  <c r="AV1403" i="1"/>
  <c r="AV1404" i="1"/>
  <c r="AV283" i="1"/>
  <c r="AV1405" i="1"/>
  <c r="AV1406" i="1"/>
  <c r="AV1407" i="1"/>
  <c r="AV1408" i="1"/>
  <c r="AV1409" i="1"/>
  <c r="AV1410" i="1"/>
  <c r="AV1411" i="1"/>
  <c r="AV1412" i="1"/>
  <c r="AV185" i="1"/>
  <c r="AV1413" i="1"/>
  <c r="AV453" i="1"/>
  <c r="AV1414" i="1"/>
  <c r="AV1415" i="1"/>
  <c r="AV1416" i="1"/>
  <c r="AV211" i="1"/>
  <c r="AV417" i="1"/>
  <c r="AV1417" i="1"/>
  <c r="AV1418" i="1"/>
  <c r="AV1419" i="1"/>
  <c r="AV1420" i="1"/>
  <c r="AV1421" i="1"/>
  <c r="AV1422" i="1"/>
  <c r="AV325" i="1"/>
  <c r="AV1423" i="1"/>
  <c r="AV1424" i="1"/>
  <c r="AV1425" i="1"/>
  <c r="AV1426" i="1"/>
  <c r="AV1427" i="1"/>
  <c r="AV1428" i="1"/>
  <c r="AV1429" i="1"/>
  <c r="AV1430" i="1"/>
  <c r="AV1431" i="1"/>
  <c r="AV1432" i="1"/>
  <c r="AV42" i="1"/>
  <c r="AV1433" i="1"/>
  <c r="AV1434" i="1"/>
  <c r="AV1435" i="1"/>
  <c r="AV1436" i="1"/>
  <c r="AV1437" i="1"/>
  <c r="AV1438" i="1"/>
  <c r="AV1439" i="1"/>
  <c r="AV1440" i="1"/>
  <c r="AV1441" i="1"/>
  <c r="AV1442" i="1"/>
  <c r="AV1443" i="1"/>
  <c r="AV352" i="1"/>
  <c r="AV182" i="1"/>
  <c r="AV1444" i="1"/>
  <c r="AV1445" i="1"/>
  <c r="AV1446" i="1"/>
  <c r="AV1447" i="1"/>
  <c r="AV1448" i="1"/>
  <c r="AV1449" i="1"/>
  <c r="AV1450" i="1"/>
  <c r="AV1451" i="1"/>
  <c r="AV1452" i="1"/>
  <c r="AV1453" i="1"/>
  <c r="AV1454" i="1"/>
  <c r="AV1455" i="1"/>
  <c r="AV96" i="1"/>
  <c r="AV1456" i="1"/>
  <c r="AV1457" i="1"/>
  <c r="AV1458" i="1"/>
  <c r="AV19" i="1"/>
  <c r="AV1459" i="1"/>
  <c r="AV1460" i="1"/>
  <c r="AV1461" i="1"/>
  <c r="AV1462" i="1"/>
  <c r="AV1463" i="1"/>
  <c r="AV1464" i="1"/>
  <c r="AV1465" i="1"/>
  <c r="AV1466" i="1"/>
  <c r="AV1467" i="1"/>
  <c r="AV1468" i="1"/>
  <c r="AV1469" i="1"/>
  <c r="AV1470" i="1"/>
  <c r="AV1471" i="1"/>
  <c r="AV1472" i="1"/>
  <c r="AV1473" i="1"/>
  <c r="AV1474" i="1"/>
  <c r="AV1475" i="1"/>
  <c r="AV1476" i="1"/>
  <c r="AV6" i="1"/>
  <c r="AV1477" i="1"/>
  <c r="AV1478" i="1"/>
  <c r="AV1479" i="1"/>
  <c r="AV1480" i="1"/>
  <c r="AV1481" i="1"/>
  <c r="AV1482" i="1"/>
  <c r="AV1483" i="1"/>
  <c r="AV1484" i="1"/>
  <c r="AV1485" i="1"/>
  <c r="AV1486" i="1"/>
  <c r="AV1487" i="1"/>
  <c r="AV1488" i="1"/>
  <c r="AV1489" i="1"/>
  <c r="AV1490" i="1"/>
  <c r="AV1491" i="1"/>
  <c r="AV1492" i="1"/>
  <c r="AV1493" i="1"/>
  <c r="AV1494" i="1"/>
  <c r="AV1495" i="1"/>
  <c r="AV1496" i="1"/>
  <c r="AV1497" i="1"/>
  <c r="AV1498" i="1"/>
  <c r="AV1499" i="1"/>
  <c r="AV1500" i="1"/>
  <c r="AV1501" i="1"/>
  <c r="AV1502" i="1"/>
  <c r="AV1503" i="1"/>
  <c r="AV1504" i="1"/>
  <c r="AV1505" i="1"/>
  <c r="AV1506" i="1"/>
  <c r="AV1507" i="1"/>
  <c r="AV1508" i="1"/>
  <c r="AV1509" i="1"/>
  <c r="AV1510" i="1"/>
  <c r="AV1511" i="1"/>
  <c r="AV1512" i="1"/>
  <c r="AV1513" i="1"/>
  <c r="AV1514" i="1"/>
  <c r="AV1515" i="1"/>
  <c r="AV1516" i="1"/>
  <c r="AV1517" i="1"/>
  <c r="AV1518" i="1"/>
  <c r="AV1519" i="1"/>
  <c r="AV1520" i="1"/>
  <c r="AV1521" i="1"/>
  <c r="AV1522" i="1"/>
  <c r="AV1523" i="1"/>
  <c r="AV1524" i="1"/>
  <c r="AV1525" i="1"/>
  <c r="AV1526" i="1"/>
  <c r="AV1527" i="1"/>
  <c r="AV1528" i="1"/>
  <c r="AV1529" i="1"/>
  <c r="AV1530" i="1"/>
  <c r="AV1531" i="1"/>
  <c r="AV1532" i="1"/>
  <c r="AV1533" i="1"/>
  <c r="AV1534" i="1"/>
  <c r="AV1535" i="1"/>
  <c r="AV1536" i="1"/>
  <c r="AV1537" i="1"/>
  <c r="AV1538" i="1"/>
  <c r="AV1539" i="1"/>
  <c r="AV1540" i="1"/>
  <c r="AV1541" i="1"/>
  <c r="AV1542" i="1"/>
  <c r="AV1543" i="1"/>
  <c r="AV1544" i="1"/>
  <c r="AV1545" i="1"/>
  <c r="AV158" i="1"/>
  <c r="AV1546" i="1"/>
  <c r="AV1547" i="1"/>
  <c r="AV1548" i="1"/>
  <c r="AV1549" i="1"/>
  <c r="AV1550" i="1"/>
  <c r="AV1551" i="1"/>
  <c r="AV1552" i="1"/>
  <c r="AV1553" i="1"/>
  <c r="AV1554" i="1"/>
  <c r="AV1555" i="1"/>
  <c r="AV1556" i="1"/>
  <c r="AV1557" i="1"/>
  <c r="AV1558" i="1"/>
  <c r="AV1559" i="1"/>
  <c r="AV1560" i="1"/>
  <c r="AV1561" i="1"/>
  <c r="AV1562" i="1"/>
  <c r="AV1563" i="1"/>
  <c r="AV1564" i="1"/>
  <c r="AV1565" i="1"/>
  <c r="AV1566" i="1"/>
  <c r="AV1567" i="1"/>
  <c r="AV1568" i="1"/>
  <c r="AV1569" i="1"/>
  <c r="AV1570" i="1"/>
  <c r="AV1571" i="1"/>
  <c r="AV1572" i="1"/>
  <c r="AV1573" i="1"/>
  <c r="AV1574" i="1"/>
  <c r="AV1575" i="1"/>
  <c r="AV421" i="1"/>
  <c r="AV1576" i="1"/>
  <c r="AV1577" i="1"/>
  <c r="AV1578" i="1"/>
  <c r="AV1579" i="1"/>
  <c r="AV1580" i="1"/>
  <c r="AV1581" i="1"/>
  <c r="AV1582" i="1"/>
  <c r="AV1583" i="1"/>
  <c r="AV1584" i="1"/>
  <c r="AV1585" i="1"/>
  <c r="AV1586" i="1"/>
  <c r="AV457" i="1"/>
  <c r="AV1587" i="1"/>
  <c r="AV1588" i="1"/>
  <c r="AV1589" i="1"/>
  <c r="AV1590" i="1"/>
  <c r="AV1591" i="1"/>
  <c r="AV1592" i="1"/>
  <c r="AV1593" i="1"/>
  <c r="AV1594" i="1"/>
  <c r="AV1595" i="1"/>
  <c r="AV1596" i="1"/>
  <c r="AV1597" i="1"/>
  <c r="AV207" i="1"/>
  <c r="AV1598" i="1"/>
  <c r="AV1599" i="1"/>
  <c r="AV1600" i="1"/>
  <c r="AV1601" i="1"/>
  <c r="AV1602" i="1"/>
  <c r="AV1603" i="1"/>
  <c r="AV1604" i="1"/>
  <c r="AV1605" i="1"/>
  <c r="AV1606" i="1"/>
  <c r="AV1607" i="1"/>
  <c r="AV1608" i="1"/>
  <c r="AV1609" i="1"/>
  <c r="AV1610" i="1"/>
  <c r="AV1611" i="1"/>
  <c r="AV1612" i="1"/>
  <c r="AV63" i="1"/>
  <c r="AV1613" i="1"/>
  <c r="AV1614" i="1"/>
  <c r="AV1615" i="1"/>
  <c r="AV1616" i="1"/>
  <c r="AV1617" i="1"/>
  <c r="AV173" i="1"/>
  <c r="AV1618" i="1"/>
  <c r="AV1619" i="1"/>
  <c r="AV1620" i="1"/>
  <c r="AV200" i="1"/>
  <c r="AV1621" i="1"/>
  <c r="AV1622" i="1"/>
  <c r="AV1623" i="1"/>
  <c r="AV1624" i="1"/>
  <c r="AV1625" i="1"/>
  <c r="AV1626" i="1"/>
  <c r="AV1627" i="1"/>
  <c r="AV1628" i="1"/>
  <c r="AV1629" i="1"/>
  <c r="AV1630" i="1"/>
  <c r="AV1631" i="1"/>
  <c r="AV1632" i="1"/>
  <c r="AV1633" i="1"/>
  <c r="AV1634" i="1"/>
  <c r="AV1635" i="1"/>
  <c r="AV320" i="1"/>
  <c r="AV1636" i="1"/>
  <c r="AV403" i="1"/>
  <c r="AV1637" i="1"/>
  <c r="AV1638" i="1"/>
  <c r="AV359" i="1"/>
  <c r="AV1639" i="1"/>
  <c r="AV1640" i="1"/>
  <c r="AV1641" i="1"/>
  <c r="AV1642" i="1"/>
  <c r="AV1643" i="1"/>
  <c r="AV1644" i="1"/>
  <c r="AV1645" i="1"/>
  <c r="AV1646" i="1"/>
  <c r="AV1647" i="1"/>
  <c r="AV1648" i="1"/>
  <c r="AV1649" i="1"/>
  <c r="AV1650" i="1"/>
  <c r="AV1651" i="1"/>
  <c r="AV1652" i="1"/>
  <c r="AV1653" i="1"/>
  <c r="AV1654" i="1"/>
  <c r="AV1655" i="1"/>
  <c r="AV1656" i="1"/>
  <c r="AV1657" i="1"/>
  <c r="AV1658" i="1"/>
  <c r="AV1659" i="1"/>
  <c r="AV1660" i="1"/>
  <c r="AV1661" i="1"/>
  <c r="AV511" i="1"/>
  <c r="AV1662" i="1"/>
  <c r="AV1663" i="1"/>
  <c r="AV1664" i="1"/>
  <c r="AV1665" i="1"/>
  <c r="AV1666" i="1"/>
  <c r="AV1667" i="1"/>
  <c r="AV1668" i="1"/>
  <c r="AV237" i="1"/>
  <c r="AV217" i="1"/>
  <c r="AV1669" i="1"/>
  <c r="AV1670" i="1"/>
  <c r="AV1671" i="1"/>
  <c r="AV1672" i="1"/>
  <c r="AV1673" i="1"/>
  <c r="AV1674" i="1"/>
  <c r="AV1675" i="1"/>
  <c r="AV1676" i="1"/>
  <c r="AV1677" i="1"/>
  <c r="AV1678" i="1"/>
  <c r="AV1679" i="1"/>
  <c r="AV1680" i="1"/>
  <c r="AV1681" i="1"/>
  <c r="AV1682" i="1"/>
  <c r="AV1683" i="1"/>
  <c r="AV1684" i="1"/>
  <c r="AV1685" i="1"/>
  <c r="AV1686" i="1"/>
  <c r="AV420" i="1"/>
  <c r="AV1687" i="1"/>
  <c r="AV1688" i="1"/>
  <c r="AV1689" i="1"/>
  <c r="AV1690" i="1"/>
  <c r="AV1691" i="1"/>
  <c r="AV295" i="1"/>
  <c r="AV1692" i="1"/>
  <c r="AV1693" i="1"/>
  <c r="AV1694" i="1"/>
  <c r="AV434" i="1"/>
  <c r="AV1695" i="1"/>
  <c r="AV1696" i="1"/>
  <c r="AV1697" i="1"/>
  <c r="AV1698" i="1"/>
  <c r="AV1699" i="1"/>
  <c r="AV1700" i="1"/>
  <c r="AV1701" i="1"/>
  <c r="AV1702" i="1"/>
  <c r="AV1703" i="1"/>
  <c r="AV1704" i="1"/>
  <c r="AV1705" i="1"/>
  <c r="AV1706" i="1"/>
  <c r="AV1707" i="1"/>
  <c r="AV1708" i="1"/>
  <c r="AV1709" i="1"/>
  <c r="AV1710" i="1"/>
  <c r="AV1711" i="1"/>
  <c r="AV1712" i="1"/>
  <c r="AV1713" i="1"/>
  <c r="AV1714" i="1"/>
  <c r="AV1715" i="1"/>
  <c r="AV1716" i="1"/>
  <c r="AV1717" i="1"/>
  <c r="AV1718" i="1"/>
  <c r="AV1719" i="1"/>
  <c r="AV1720" i="1"/>
  <c r="AV1721" i="1"/>
  <c r="AV1722" i="1"/>
  <c r="AV1723" i="1"/>
  <c r="AV1724" i="1"/>
  <c r="AV1725" i="1"/>
  <c r="AV1726" i="1"/>
  <c r="AV1727" i="1"/>
  <c r="AV1728" i="1"/>
  <c r="AV1729" i="1"/>
  <c r="AV1730" i="1"/>
  <c r="AV1731" i="1"/>
  <c r="AV1732" i="1"/>
  <c r="AV1733" i="1"/>
  <c r="AV1734" i="1"/>
  <c r="AV1735" i="1"/>
  <c r="AV1736" i="1"/>
  <c r="AV1737" i="1"/>
  <c r="AV1738" i="1"/>
  <c r="AV1739" i="1"/>
  <c r="AV1740" i="1"/>
  <c r="AV1741" i="1"/>
  <c r="AV1742" i="1"/>
  <c r="AV1743" i="1"/>
  <c r="AV1744" i="1"/>
  <c r="AV1745" i="1"/>
  <c r="AV1746" i="1"/>
  <c r="AV1747" i="1"/>
  <c r="AV1748" i="1"/>
  <c r="AV1749" i="1"/>
  <c r="AV1750" i="1"/>
  <c r="AV1751" i="1"/>
  <c r="AV1752" i="1"/>
  <c r="AV1753" i="1"/>
  <c r="AV1754" i="1"/>
  <c r="AV1755" i="1"/>
  <c r="AV1756" i="1"/>
  <c r="AV1757" i="1"/>
  <c r="AV1758" i="1"/>
  <c r="AV1759" i="1"/>
  <c r="AV1760" i="1"/>
  <c r="AV1761" i="1"/>
  <c r="AV1762" i="1"/>
  <c r="AV1763" i="1"/>
  <c r="AV1764" i="1"/>
  <c r="AV1765" i="1"/>
  <c r="AV1766" i="1"/>
  <c r="AV1767" i="1"/>
  <c r="AV1768" i="1"/>
  <c r="AV1769" i="1"/>
  <c r="AV1770" i="1"/>
  <c r="AV1771" i="1"/>
  <c r="AV1772" i="1"/>
  <c r="AV1773" i="1"/>
  <c r="AV1774" i="1"/>
  <c r="AV1775" i="1"/>
  <c r="AV1776" i="1"/>
  <c r="AV1777" i="1"/>
  <c r="AV1778" i="1"/>
  <c r="AV1779" i="1"/>
  <c r="AV1780" i="1"/>
  <c r="AV1781" i="1"/>
  <c r="AV298" i="1"/>
  <c r="AV1782" i="1"/>
  <c r="AV23" i="1"/>
  <c r="AV1783" i="1"/>
  <c r="AV1784" i="1"/>
  <c r="AV1785" i="1"/>
  <c r="AV1786" i="1"/>
  <c r="AV419" i="1"/>
  <c r="AV1787" i="1"/>
  <c r="AV1788" i="1"/>
  <c r="AV1789" i="1"/>
  <c r="AV1790" i="1"/>
  <c r="AV1791" i="1"/>
  <c r="AV1792" i="1"/>
  <c r="AV1793" i="1"/>
  <c r="AV1794" i="1"/>
  <c r="AV1795" i="1"/>
  <c r="AV1796" i="1"/>
  <c r="AV1797" i="1"/>
  <c r="AV1798" i="1"/>
  <c r="AV358" i="1"/>
  <c r="AV1799" i="1"/>
  <c r="AV1800" i="1"/>
  <c r="AV1801" i="1"/>
  <c r="AV1802" i="1"/>
  <c r="AV1803" i="1"/>
  <c r="AV1804" i="1"/>
  <c r="AV1805" i="1"/>
  <c r="AV1806" i="1"/>
  <c r="AV1807" i="1"/>
  <c r="AV1808" i="1"/>
  <c r="AV1809" i="1"/>
  <c r="AV1810" i="1"/>
  <c r="AV1811" i="1"/>
  <c r="AV1812" i="1"/>
  <c r="AV1813" i="1"/>
  <c r="AV1814" i="1"/>
  <c r="AV1815" i="1"/>
  <c r="AV1816" i="1"/>
  <c r="AV1817" i="1"/>
  <c r="AV475" i="1"/>
  <c r="AV1818" i="1"/>
  <c r="AV1819" i="1"/>
  <c r="AV1820" i="1"/>
  <c r="AV1821" i="1"/>
  <c r="AV1822" i="1"/>
  <c r="AV1823" i="1"/>
  <c r="AV1824" i="1"/>
  <c r="AV1825" i="1"/>
  <c r="AV1826" i="1"/>
  <c r="AV1827" i="1"/>
  <c r="AV438" i="1"/>
  <c r="AV1828" i="1"/>
  <c r="AV1829" i="1"/>
  <c r="AV1830" i="1"/>
  <c r="AV1831" i="1"/>
  <c r="AV1832" i="1"/>
  <c r="AV1833" i="1"/>
  <c r="AV1834" i="1"/>
  <c r="AV1835" i="1"/>
  <c r="AV1836" i="1"/>
  <c r="AV1837" i="1"/>
  <c r="AV1838" i="1"/>
  <c r="AV33" i="1"/>
  <c r="AV94" i="1"/>
  <c r="AV1839" i="1"/>
  <c r="AV1840" i="1"/>
  <c r="AV1841" i="1"/>
  <c r="AV1842" i="1"/>
  <c r="AV1843" i="1"/>
  <c r="AV1844" i="1"/>
  <c r="AV1845" i="1"/>
  <c r="AV1846" i="1"/>
  <c r="AV1847" i="1"/>
  <c r="AV1848" i="1"/>
  <c r="AV1849" i="1"/>
  <c r="AV1850" i="1"/>
  <c r="AV1851" i="1"/>
  <c r="AV1852" i="1"/>
  <c r="AV1853" i="1"/>
  <c r="AV1854" i="1"/>
  <c r="AV1855" i="1"/>
  <c r="AV1856" i="1"/>
  <c r="AV1857" i="1"/>
  <c r="AV1858" i="1"/>
  <c r="AV1859" i="1"/>
  <c r="AV1860" i="1"/>
  <c r="AV1861" i="1"/>
  <c r="AV1862" i="1"/>
  <c r="AV1863" i="1"/>
  <c r="AV1864" i="1"/>
  <c r="AV1865" i="1"/>
  <c r="AV1866" i="1"/>
  <c r="AV1867" i="1"/>
  <c r="AV1868" i="1"/>
  <c r="AV1869" i="1"/>
  <c r="AV1870" i="1"/>
  <c r="AV1871" i="1"/>
  <c r="AV1872" i="1"/>
  <c r="AV1873" i="1"/>
  <c r="AV1874" i="1"/>
  <c r="AV1875" i="1"/>
  <c r="AV1876" i="1"/>
  <c r="AV1877" i="1"/>
  <c r="AV1878" i="1"/>
  <c r="AV1879" i="1"/>
  <c r="AV1880" i="1"/>
  <c r="AV1881" i="1"/>
  <c r="AV1882" i="1"/>
  <c r="AV1883" i="1"/>
  <c r="AV57" i="1"/>
  <c r="AV1884" i="1"/>
  <c r="AV1885" i="1"/>
  <c r="AV1886" i="1"/>
  <c r="AV1887" i="1"/>
  <c r="AV1888" i="1"/>
  <c r="AV1889" i="1"/>
  <c r="AV1890" i="1"/>
  <c r="AV1891" i="1"/>
  <c r="AV1892" i="1"/>
  <c r="AV1893" i="1"/>
  <c r="AV1894" i="1"/>
  <c r="AV1895" i="1"/>
  <c r="AV1896" i="1"/>
  <c r="AV1897" i="1"/>
  <c r="AV1898" i="1"/>
  <c r="AV1899" i="1"/>
  <c r="AV1900" i="1"/>
  <c r="AV1901" i="1"/>
  <c r="AV1902" i="1"/>
  <c r="AV1903" i="1"/>
  <c r="AV1904" i="1"/>
  <c r="AV1905" i="1"/>
  <c r="AV1906" i="1"/>
  <c r="AV1907" i="1"/>
  <c r="AV1908" i="1"/>
  <c r="AV1909" i="1"/>
  <c r="AV1910" i="1"/>
  <c r="AV1911" i="1"/>
  <c r="AV1912" i="1"/>
  <c r="AV1913" i="1"/>
  <c r="AV1914" i="1"/>
  <c r="AV1915" i="1"/>
  <c r="AV1916" i="1"/>
  <c r="AV1917" i="1"/>
  <c r="AV1918" i="1"/>
  <c r="AV296" i="1"/>
  <c r="AV1919" i="1"/>
  <c r="AV1920" i="1"/>
  <c r="AV1921" i="1"/>
  <c r="AV1922" i="1"/>
  <c r="AV1923" i="1"/>
  <c r="AV1924" i="1"/>
  <c r="AV1925" i="1"/>
  <c r="AV364" i="1"/>
  <c r="AV1926" i="1"/>
  <c r="AV204" i="1"/>
  <c r="AV1927" i="1"/>
  <c r="AV1928" i="1"/>
  <c r="AV1929" i="1"/>
  <c r="AV1930" i="1"/>
  <c r="AV1931" i="1"/>
  <c r="AV1932" i="1"/>
  <c r="AV1933" i="1"/>
  <c r="AV1934" i="1"/>
  <c r="AV1935" i="1"/>
  <c r="AV1936" i="1"/>
  <c r="AV1937" i="1"/>
  <c r="AV1938" i="1"/>
  <c r="AV1939" i="1"/>
  <c r="AV1940" i="1"/>
  <c r="AV1941" i="1"/>
  <c r="AV1942" i="1"/>
  <c r="AV1943" i="1"/>
  <c r="AV1944" i="1"/>
  <c r="AV1945" i="1"/>
  <c r="AV1946" i="1"/>
  <c r="AV1947" i="1"/>
  <c r="AV1948" i="1"/>
  <c r="AV1949" i="1"/>
  <c r="AV1950" i="1"/>
  <c r="AV1951" i="1"/>
  <c r="AV1952" i="1"/>
  <c r="AV1953" i="1"/>
  <c r="AV1954" i="1"/>
  <c r="AV1955" i="1"/>
  <c r="AV1956" i="1"/>
  <c r="AV1957" i="1"/>
  <c r="AV1958" i="1"/>
  <c r="AV1959" i="1"/>
  <c r="AV1960" i="1"/>
  <c r="AV1961" i="1"/>
  <c r="AV1962" i="1"/>
  <c r="AV1963" i="1"/>
  <c r="AV1964" i="1"/>
  <c r="AV1965" i="1"/>
  <c r="AV1966" i="1"/>
  <c r="AV1967" i="1"/>
  <c r="AV1968" i="1"/>
  <c r="AV1969" i="1"/>
  <c r="AV1970" i="1"/>
  <c r="AV1971" i="1"/>
  <c r="AV1972" i="1"/>
  <c r="AV1973" i="1"/>
  <c r="AV1974" i="1"/>
  <c r="AV1975" i="1"/>
  <c r="AV1976" i="1"/>
  <c r="AV1977" i="1"/>
  <c r="AV1978" i="1"/>
  <c r="AV1979" i="1"/>
  <c r="AV1980" i="1"/>
  <c r="AV1981" i="1"/>
  <c r="AV1982" i="1"/>
  <c r="AV1983" i="1"/>
  <c r="AV1984" i="1"/>
  <c r="AV1985" i="1"/>
  <c r="AV1986" i="1"/>
  <c r="AV1987" i="1"/>
  <c r="AV1988" i="1"/>
  <c r="AV1989" i="1"/>
  <c r="AV1990" i="1"/>
  <c r="AV1991" i="1"/>
  <c r="AV1992" i="1"/>
  <c r="AV1993" i="1"/>
  <c r="AV1994" i="1"/>
  <c r="AV1995" i="1"/>
  <c r="AV1996" i="1"/>
  <c r="AV1997" i="1"/>
  <c r="AV1998" i="1"/>
  <c r="AV1999" i="1"/>
  <c r="AV2000" i="1"/>
  <c r="AV2001" i="1"/>
  <c r="AV2002" i="1"/>
  <c r="AV2003" i="1"/>
  <c r="AV2004" i="1"/>
  <c r="AV2005" i="1"/>
  <c r="AV2006" i="1"/>
  <c r="AV2007" i="1"/>
  <c r="AV2008" i="1"/>
  <c r="AV2009" i="1"/>
  <c r="AV2010" i="1"/>
  <c r="AV2011" i="1"/>
  <c r="AV2012" i="1"/>
  <c r="AV2013" i="1"/>
  <c r="AV2014" i="1"/>
  <c r="AV2015" i="1"/>
  <c r="AV2016" i="1"/>
  <c r="AV2017" i="1"/>
  <c r="AV2018" i="1"/>
  <c r="AV2019" i="1"/>
  <c r="AV2020" i="1"/>
  <c r="AV2021" i="1"/>
  <c r="AV2022" i="1"/>
  <c r="AV2023" i="1"/>
  <c r="AV2024" i="1"/>
  <c r="AV2025" i="1"/>
  <c r="AV2026" i="1"/>
  <c r="AV2027" i="1"/>
  <c r="AV2028" i="1"/>
  <c r="AV2029" i="1"/>
  <c r="AV2030" i="1"/>
  <c r="AV2031" i="1"/>
  <c r="AV2032" i="1"/>
  <c r="AV2033" i="1"/>
  <c r="AV2034" i="1"/>
  <c r="AV2035" i="1"/>
  <c r="AV2036" i="1"/>
  <c r="AV2037" i="1"/>
  <c r="AV2038" i="1"/>
  <c r="AV2039" i="1"/>
  <c r="AV2040" i="1"/>
  <c r="AV2041" i="1"/>
  <c r="AV2042" i="1"/>
  <c r="AV2043" i="1"/>
  <c r="AV2044" i="1"/>
  <c r="AV2045" i="1"/>
  <c r="AV2046" i="1"/>
  <c r="AV2047" i="1"/>
  <c r="AV2048" i="1"/>
  <c r="AV2049" i="1"/>
  <c r="AV2050" i="1"/>
  <c r="AV2051" i="1"/>
  <c r="AV2052" i="1"/>
  <c r="AV2053" i="1"/>
  <c r="AV2054" i="1"/>
  <c r="AV2055" i="1"/>
  <c r="AV2056" i="1"/>
  <c r="AV2057" i="1"/>
  <c r="AV2058" i="1"/>
  <c r="AV2059" i="1"/>
  <c r="AV2060" i="1"/>
  <c r="AV2061" i="1"/>
  <c r="AV2062" i="1"/>
  <c r="AV2063" i="1"/>
  <c r="AV2064" i="1"/>
  <c r="AV2065" i="1"/>
  <c r="AV2066" i="1"/>
  <c r="AV2067" i="1"/>
  <c r="AV2068" i="1"/>
  <c r="AV2069" i="1"/>
  <c r="AV323" i="1"/>
  <c r="AV2070" i="1"/>
  <c r="AV2071" i="1"/>
  <c r="AV2072" i="1"/>
  <c r="AV2073" i="1"/>
  <c r="AV2074" i="1"/>
  <c r="AV2075" i="1"/>
  <c r="AV2076" i="1"/>
  <c r="AV2077" i="1"/>
  <c r="AV2078" i="1"/>
  <c r="AV2079" i="1"/>
  <c r="AV2080" i="1"/>
  <c r="AV2081" i="1"/>
  <c r="AV2082" i="1"/>
  <c r="AV2083" i="1"/>
  <c r="AV2084" i="1"/>
  <c r="AV2085" i="1"/>
  <c r="AV2086" i="1"/>
  <c r="AV277" i="1"/>
  <c r="AV2087" i="1"/>
  <c r="AV2088" i="1"/>
  <c r="AV2089" i="1"/>
  <c r="AV2090" i="1"/>
  <c r="AV2091" i="1"/>
  <c r="AV2092" i="1"/>
  <c r="AV2093" i="1"/>
  <c r="AV2094" i="1"/>
  <c r="AV2095" i="1"/>
  <c r="AV2096" i="1"/>
  <c r="AV2097" i="1"/>
  <c r="AV2098" i="1"/>
  <c r="AV2099" i="1"/>
  <c r="AV2100" i="1"/>
  <c r="AV2101" i="1"/>
  <c r="AV2102" i="1"/>
  <c r="AV2103" i="1"/>
  <c r="AV2104" i="1"/>
  <c r="AV2105" i="1"/>
  <c r="AV2106" i="1"/>
  <c r="AV2107" i="1"/>
  <c r="AV2108" i="1"/>
  <c r="AV2109" i="1"/>
  <c r="AV2110" i="1"/>
  <c r="AV2111" i="1"/>
  <c r="AV2112" i="1"/>
  <c r="AV334" i="1"/>
  <c r="AV2113" i="1"/>
  <c r="AV2114" i="1"/>
  <c r="AV2115" i="1"/>
  <c r="AV2116" i="1"/>
  <c r="AV2117" i="1"/>
  <c r="AV2118" i="1"/>
  <c r="AV2119" i="1"/>
  <c r="AV2120" i="1"/>
  <c r="AV2121" i="1"/>
  <c r="AV2122" i="1"/>
  <c r="AV2123" i="1"/>
  <c r="AV2124" i="1"/>
  <c r="AV2125" i="1"/>
  <c r="AV2126" i="1"/>
  <c r="AV2127" i="1"/>
  <c r="AV2128" i="1"/>
  <c r="AV2129" i="1"/>
  <c r="AV2130" i="1"/>
  <c r="AV2131" i="1"/>
  <c r="AV2132" i="1"/>
  <c r="AV2133" i="1"/>
  <c r="AV311" i="1"/>
  <c r="AV310" i="1"/>
  <c r="AV2134" i="1"/>
  <c r="AV2135" i="1"/>
  <c r="AV2136" i="1"/>
  <c r="AV2137" i="1"/>
  <c r="AV2138" i="1"/>
  <c r="AV2139" i="1"/>
  <c r="AV2140" i="1"/>
  <c r="AV2141" i="1"/>
  <c r="AV2142" i="1"/>
  <c r="AV2143" i="1"/>
  <c r="AV2144" i="1"/>
  <c r="AV2145" i="1"/>
  <c r="AV2146" i="1"/>
  <c r="AV2147" i="1"/>
  <c r="AV2148" i="1"/>
  <c r="AV2149" i="1"/>
  <c r="AV2150" i="1"/>
  <c r="AV2151" i="1"/>
  <c r="AV2152" i="1"/>
  <c r="AV2153" i="1"/>
  <c r="AV2154" i="1"/>
  <c r="AV2155" i="1"/>
  <c r="AV2156" i="1"/>
  <c r="AV2157" i="1"/>
  <c r="AV2158" i="1"/>
  <c r="AV2159" i="1"/>
  <c r="AV2160" i="1"/>
  <c r="AV2161" i="1"/>
  <c r="AV2162" i="1"/>
  <c r="AV2163" i="1"/>
  <c r="AV2164" i="1"/>
  <c r="AV2165" i="1"/>
  <c r="AV2166" i="1"/>
  <c r="AV2167" i="1"/>
  <c r="AV2168" i="1"/>
  <c r="AV2169" i="1"/>
  <c r="AV2170" i="1"/>
  <c r="AV2171" i="1"/>
  <c r="AV2172" i="1"/>
  <c r="AV2173" i="1"/>
  <c r="AV2174" i="1"/>
  <c r="AV2175" i="1"/>
  <c r="AV2176" i="1"/>
  <c r="AV2177" i="1"/>
  <c r="AV2178" i="1"/>
  <c r="AV2179" i="1"/>
  <c r="AV2180" i="1"/>
  <c r="AV2181" i="1"/>
  <c r="AV2182" i="1"/>
  <c r="AV2183" i="1"/>
  <c r="AV2184" i="1"/>
  <c r="AV2185" i="1"/>
  <c r="AV2186" i="1"/>
  <c r="AV2187" i="1"/>
  <c r="AV2188" i="1"/>
  <c r="AV2189" i="1"/>
  <c r="AV2190" i="1"/>
  <c r="AV2191" i="1"/>
  <c r="AV2192" i="1"/>
  <c r="AV2193" i="1"/>
  <c r="AV2194" i="1"/>
  <c r="AV2195" i="1"/>
  <c r="AV2196" i="1"/>
  <c r="AV2197" i="1"/>
  <c r="AV2198" i="1"/>
  <c r="AV2199" i="1"/>
  <c r="AV2200" i="1"/>
  <c r="AV2201" i="1"/>
  <c r="AV2202" i="1"/>
  <c r="AV2203" i="1"/>
  <c r="AV2204" i="1"/>
  <c r="AV377" i="1"/>
  <c r="AV443" i="1"/>
  <c r="AV2205" i="1"/>
  <c r="AV2206" i="1"/>
  <c r="AV2207" i="1"/>
  <c r="AV2208" i="1"/>
  <c r="AV2209" i="1"/>
  <c r="AV2210" i="1"/>
  <c r="AV2211" i="1"/>
  <c r="AV2212" i="1"/>
  <c r="AV2213" i="1"/>
  <c r="AV2214" i="1"/>
  <c r="AV426" i="1"/>
  <c r="AV373" i="1"/>
  <c r="AV2215" i="1"/>
  <c r="AV2216" i="1"/>
  <c r="AV2217" i="1"/>
  <c r="AV2218" i="1"/>
  <c r="AV2219" i="1"/>
  <c r="AV2220" i="1"/>
  <c r="AV2221" i="1"/>
  <c r="AV2222" i="1"/>
  <c r="AV2223" i="1"/>
  <c r="AV2224" i="1"/>
  <c r="AV2225" i="1"/>
  <c r="AV2226" i="1"/>
  <c r="AV2227" i="1"/>
  <c r="AV2228" i="1"/>
  <c r="AV2229" i="1"/>
  <c r="AV2230" i="1"/>
  <c r="AV2231" i="1"/>
  <c r="AV356" i="1"/>
  <c r="AV2232" i="1"/>
  <c r="AV2233" i="1"/>
  <c r="AV2234" i="1"/>
  <c r="AV2235" i="1"/>
  <c r="AV2236" i="1"/>
  <c r="AV2237" i="1"/>
  <c r="AV2238" i="1"/>
  <c r="AV2239" i="1"/>
  <c r="AV2240" i="1"/>
  <c r="AV2241" i="1"/>
  <c r="AV2242" i="1"/>
  <c r="AV2243" i="1"/>
  <c r="AV2244" i="1"/>
  <c r="AV2245" i="1"/>
  <c r="AV2246" i="1"/>
  <c r="AV2247" i="1"/>
  <c r="AV2248" i="1"/>
  <c r="AV2249" i="1"/>
  <c r="AV2250" i="1"/>
  <c r="AV2251" i="1"/>
  <c r="AV2252" i="1"/>
  <c r="AV2253" i="1"/>
  <c r="AV2254" i="1"/>
  <c r="AV2255" i="1"/>
  <c r="AV2256" i="1"/>
  <c r="AV2257" i="1"/>
  <c r="AV2258" i="1"/>
  <c r="AV2259" i="1"/>
  <c r="AV2260" i="1"/>
  <c r="AV2261" i="1"/>
  <c r="AV2262" i="1"/>
  <c r="AV2263" i="1"/>
  <c r="AV2264" i="1"/>
  <c r="AV2265" i="1"/>
  <c r="AV2266" i="1"/>
  <c r="AV2267" i="1"/>
  <c r="AV2268" i="1"/>
  <c r="AV2269" i="1"/>
  <c r="AV2270" i="1"/>
  <c r="AV2271" i="1"/>
  <c r="AV2272" i="1"/>
  <c r="AV2273" i="1"/>
  <c r="AV2274" i="1"/>
  <c r="AV2275" i="1"/>
  <c r="AV2276" i="1"/>
  <c r="AV2277" i="1"/>
  <c r="AV2278" i="1"/>
  <c r="AV2279" i="1"/>
  <c r="AV2280" i="1"/>
  <c r="AV2281" i="1"/>
  <c r="AV2282" i="1"/>
  <c r="AV2283" i="1"/>
  <c r="AV2284" i="1"/>
  <c r="AV2285" i="1"/>
  <c r="AV2286" i="1"/>
  <c r="AV2287" i="1"/>
  <c r="AV2288" i="1"/>
  <c r="AV2289" i="1"/>
  <c r="AV2290" i="1"/>
  <c r="AV2291" i="1"/>
  <c r="AV2292" i="1"/>
  <c r="AV2293" i="1"/>
  <c r="AV2294" i="1"/>
  <c r="AV2295" i="1"/>
  <c r="AV2296" i="1"/>
  <c r="AV2297" i="1"/>
  <c r="AV2298" i="1"/>
  <c r="AV2299" i="1"/>
  <c r="AV2300" i="1"/>
  <c r="AV2301" i="1"/>
  <c r="AV2302" i="1"/>
  <c r="AV2303" i="1"/>
  <c r="AV2304" i="1"/>
  <c r="AV2305" i="1"/>
  <c r="AV2306" i="1"/>
  <c r="AV2307" i="1"/>
  <c r="AV2308" i="1"/>
  <c r="AV2309" i="1"/>
  <c r="AV2310" i="1"/>
  <c r="AV2311" i="1"/>
  <c r="AV2312" i="1"/>
  <c r="AV2313" i="1"/>
  <c r="AV233" i="1"/>
  <c r="AV2314" i="1"/>
  <c r="AV2315" i="1"/>
  <c r="AV2316" i="1"/>
  <c r="AV2317" i="1"/>
  <c r="AV2318" i="1"/>
  <c r="AV2319" i="1"/>
  <c r="AV2320" i="1"/>
  <c r="AV2321" i="1"/>
  <c r="AV2322" i="1"/>
  <c r="AV2323" i="1"/>
  <c r="AV2324" i="1"/>
  <c r="AV2325" i="1"/>
  <c r="AV2326" i="1"/>
  <c r="AV2327" i="1"/>
  <c r="AV2328" i="1"/>
  <c r="AV2329" i="1"/>
  <c r="AV2330" i="1"/>
  <c r="AV2331" i="1"/>
  <c r="AV2332" i="1"/>
  <c r="AV2333" i="1"/>
  <c r="AV2334" i="1"/>
  <c r="AV2335" i="1"/>
  <c r="AV2336" i="1"/>
  <c r="AV2337" i="1"/>
  <c r="AV2338" i="1"/>
  <c r="AV2339" i="1"/>
  <c r="AV2340" i="1"/>
  <c r="AV232" i="1"/>
  <c r="AV2341" i="1"/>
  <c r="AV2342" i="1"/>
  <c r="AV2343" i="1"/>
  <c r="AV2344" i="1"/>
  <c r="AV2345" i="1"/>
  <c r="AV2346" i="1"/>
  <c r="AV2347" i="1"/>
  <c r="AV2348" i="1"/>
  <c r="AV2349" i="1"/>
  <c r="AV2350" i="1"/>
  <c r="AV2351" i="1"/>
  <c r="AV2352" i="1"/>
  <c r="AV2353" i="1"/>
  <c r="AV2354" i="1"/>
  <c r="AV2355" i="1"/>
  <c r="AV2356" i="1"/>
  <c r="AV2357" i="1"/>
  <c r="AV2358" i="1"/>
  <c r="AV2359" i="1"/>
  <c r="AV2360" i="1"/>
  <c r="AV2361" i="1"/>
  <c r="AV2362" i="1"/>
  <c r="AV2363" i="1"/>
  <c r="AV2364" i="1"/>
  <c r="AV2365" i="1"/>
  <c r="AV2366" i="1"/>
  <c r="AV2367" i="1"/>
  <c r="AV2368" i="1"/>
  <c r="AV2369" i="1"/>
  <c r="AV2370" i="1"/>
  <c r="AV2371" i="1"/>
  <c r="AV2372" i="1"/>
  <c r="AV2373" i="1"/>
  <c r="AV2374" i="1"/>
  <c r="AV2375" i="1"/>
  <c r="AV2376" i="1"/>
  <c r="AV2377" i="1"/>
  <c r="AV2378" i="1"/>
  <c r="AV2379" i="1"/>
  <c r="AV2380" i="1"/>
  <c r="AV2381" i="1"/>
  <c r="AV2382" i="1"/>
  <c r="AV2383" i="1"/>
  <c r="AV2384" i="1"/>
  <c r="AV2385" i="1"/>
  <c r="AV2386" i="1"/>
  <c r="AV2387" i="1"/>
  <c r="AV2388" i="1"/>
  <c r="AV2389" i="1"/>
  <c r="AV2390" i="1"/>
  <c r="AV2391" i="1"/>
  <c r="AV2392" i="1"/>
  <c r="AV472" i="1"/>
  <c r="AV2393" i="1"/>
  <c r="AV2394" i="1"/>
  <c r="AV2395" i="1"/>
  <c r="AV2396" i="1"/>
  <c r="AV2397" i="1"/>
  <c r="AV2398" i="1"/>
  <c r="AV2399" i="1"/>
  <c r="AV2400" i="1"/>
  <c r="AV2401" i="1"/>
  <c r="AV2402" i="1"/>
  <c r="AV2403" i="1"/>
  <c r="AV2404" i="1"/>
  <c r="AV2405" i="1"/>
  <c r="AV2406" i="1"/>
  <c r="AV2407" i="1"/>
  <c r="AV2408" i="1"/>
  <c r="AV2409" i="1"/>
  <c r="AV2410" i="1"/>
  <c r="AV2411" i="1"/>
  <c r="AV2412" i="1"/>
  <c r="AV2413" i="1"/>
  <c r="AV2414" i="1"/>
  <c r="AV2415" i="1"/>
  <c r="AV2416" i="1"/>
  <c r="AV2417" i="1"/>
  <c r="AV2418" i="1"/>
  <c r="AV2419" i="1"/>
  <c r="AV2420" i="1"/>
  <c r="AV2421" i="1"/>
  <c r="AV2422" i="1"/>
  <c r="AV2423" i="1"/>
  <c r="AV2424" i="1"/>
  <c r="AV2425" i="1"/>
  <c r="AV2426" i="1"/>
  <c r="AV2427" i="1"/>
  <c r="AV2428" i="1"/>
  <c r="AV2429" i="1"/>
  <c r="AV2430" i="1"/>
  <c r="AV2431" i="1"/>
  <c r="AV2432" i="1"/>
  <c r="AV2433" i="1"/>
  <c r="AV2434" i="1"/>
  <c r="AV2435" i="1"/>
  <c r="AV2436" i="1"/>
  <c r="AV2437" i="1"/>
  <c r="AV2438" i="1"/>
  <c r="AV2439" i="1"/>
  <c r="AV2440" i="1"/>
  <c r="AV2441" i="1"/>
  <c r="AV2442" i="1"/>
  <c r="AV2443" i="1"/>
  <c r="AV2444" i="1"/>
  <c r="AV2445" i="1"/>
  <c r="AV2446" i="1"/>
  <c r="AV2447" i="1"/>
  <c r="AV2448" i="1"/>
  <c r="AV2449" i="1"/>
  <c r="AV2450" i="1"/>
  <c r="AV2451" i="1"/>
  <c r="AV2452" i="1"/>
  <c r="AV2453" i="1"/>
  <c r="AV2454" i="1"/>
  <c r="AV2455" i="1"/>
  <c r="AV2456" i="1"/>
  <c r="AV2457" i="1"/>
  <c r="AV2458" i="1"/>
  <c r="AV362" i="1"/>
  <c r="AV521" i="1"/>
  <c r="AU522" i="1"/>
  <c r="AU35" i="1"/>
  <c r="AU75" i="1"/>
  <c r="AU7" i="1"/>
  <c r="AU523" i="1"/>
  <c r="AU524" i="1"/>
  <c r="AU525" i="1"/>
  <c r="AU21" i="1"/>
  <c r="AU526" i="1"/>
  <c r="AU243" i="1"/>
  <c r="AU527" i="1"/>
  <c r="AU16" i="1"/>
  <c r="AU43" i="1"/>
  <c r="AU27" i="1"/>
  <c r="AU25" i="1"/>
  <c r="AU132" i="1"/>
  <c r="AU34" i="1"/>
  <c r="AU68" i="1"/>
  <c r="AU99" i="1"/>
  <c r="AU528" i="1"/>
  <c r="AU46" i="1"/>
  <c r="AU529" i="1"/>
  <c r="AU530" i="1"/>
  <c r="AU155" i="1"/>
  <c r="AU301" i="1"/>
  <c r="AU531" i="1"/>
  <c r="AU62" i="1"/>
  <c r="AU532" i="1"/>
  <c r="AU344" i="1"/>
  <c r="AU533" i="1"/>
  <c r="AU349" i="1"/>
  <c r="AU534" i="1"/>
  <c r="AU39" i="1"/>
  <c r="AU184" i="1"/>
  <c r="AU38" i="1"/>
  <c r="AU190" i="1"/>
  <c r="AU535" i="1"/>
  <c r="AU17" i="1"/>
  <c r="AU536" i="1"/>
  <c r="AU537" i="1"/>
  <c r="AU538" i="1"/>
  <c r="AU539" i="1"/>
  <c r="AU66" i="1"/>
  <c r="AU30" i="1"/>
  <c r="AU540" i="1"/>
  <c r="AU541" i="1"/>
  <c r="AU219" i="1"/>
  <c r="AU256" i="1"/>
  <c r="AU208" i="1"/>
  <c r="AU47" i="1"/>
  <c r="AU542" i="1"/>
  <c r="AU449" i="1"/>
  <c r="AU543" i="1"/>
  <c r="AU544" i="1"/>
  <c r="AU545" i="1"/>
  <c r="AU546" i="1"/>
  <c r="AU51" i="1"/>
  <c r="AU108" i="1"/>
  <c r="AU59" i="1"/>
  <c r="AU235" i="1"/>
  <c r="AU547" i="1"/>
  <c r="AU548" i="1"/>
  <c r="AU64" i="1"/>
  <c r="AU65" i="1"/>
  <c r="AU45" i="1"/>
  <c r="AU4" i="1"/>
  <c r="AU549" i="1"/>
  <c r="AU550" i="1"/>
  <c r="AU69" i="1"/>
  <c r="AU107" i="1"/>
  <c r="AU100" i="1"/>
  <c r="AU551" i="1"/>
  <c r="AU510" i="1"/>
  <c r="AU552" i="1"/>
  <c r="AU553" i="1"/>
  <c r="AU224" i="1"/>
  <c r="AU554" i="1"/>
  <c r="AU460" i="1"/>
  <c r="AU555" i="1"/>
  <c r="AU556" i="1"/>
  <c r="AU557" i="1"/>
  <c r="AU558" i="1"/>
  <c r="AU559" i="1"/>
  <c r="AU560" i="1"/>
  <c r="AU561" i="1"/>
  <c r="AU181" i="1"/>
  <c r="AU562" i="1"/>
  <c r="AU563" i="1"/>
  <c r="AU76" i="1"/>
  <c r="AU86" i="1"/>
  <c r="AU110" i="1"/>
  <c r="AU87" i="1"/>
  <c r="AU88" i="1"/>
  <c r="AU89" i="1"/>
  <c r="AU90" i="1"/>
  <c r="AU91" i="1"/>
  <c r="AU92" i="1"/>
  <c r="AU564" i="1"/>
  <c r="AU565" i="1"/>
  <c r="AU348" i="1"/>
  <c r="AU566" i="1"/>
  <c r="AU210" i="1"/>
  <c r="AU159" i="1"/>
  <c r="AU567" i="1"/>
  <c r="AU568" i="1"/>
  <c r="AU77" i="1"/>
  <c r="AU328" i="1"/>
  <c r="AU121" i="1"/>
  <c r="AU569" i="1"/>
  <c r="AU570" i="1"/>
  <c r="AU571" i="1"/>
  <c r="AU572" i="1"/>
  <c r="AU573" i="1"/>
  <c r="AU574" i="1"/>
  <c r="AU52" i="1"/>
  <c r="AU491" i="1"/>
  <c r="AU126" i="1"/>
  <c r="AU575" i="1"/>
  <c r="AU576" i="1"/>
  <c r="AU314" i="1"/>
  <c r="AU78" i="1"/>
  <c r="AU28" i="1"/>
  <c r="AU577" i="1"/>
  <c r="AU578" i="1"/>
  <c r="AU60" i="1"/>
  <c r="AU112" i="1"/>
  <c r="AU355" i="1"/>
  <c r="AU579" i="1"/>
  <c r="AU176" i="1"/>
  <c r="AU79" i="1"/>
  <c r="AU80" i="1"/>
  <c r="AU81" i="1"/>
  <c r="AU106" i="1"/>
  <c r="AU580" i="1"/>
  <c r="AU202" i="1"/>
  <c r="AU82" i="1"/>
  <c r="AU103" i="1"/>
  <c r="AU581" i="1"/>
  <c r="AU582" i="1"/>
  <c r="AU513" i="1"/>
  <c r="AU583" i="1"/>
  <c r="AU584" i="1"/>
  <c r="AU585" i="1"/>
  <c r="AU124" i="1"/>
  <c r="AU218" i="1"/>
  <c r="AU586" i="1"/>
  <c r="AU587" i="1"/>
  <c r="AU309" i="1"/>
  <c r="AU113" i="1"/>
  <c r="AU588" i="1"/>
  <c r="AU114" i="1"/>
  <c r="AU83" i="1"/>
  <c r="AU589" i="1"/>
  <c r="AU590" i="1"/>
  <c r="AU591" i="1"/>
  <c r="AU592" i="1"/>
  <c r="AU593" i="1"/>
  <c r="AU594" i="1"/>
  <c r="AU387" i="1"/>
  <c r="AU130" i="1"/>
  <c r="AU595" i="1"/>
  <c r="AU133" i="1"/>
  <c r="AU134" i="1"/>
  <c r="AU193" i="1"/>
  <c r="AU135" i="1"/>
  <c r="AU596" i="1"/>
  <c r="AU137" i="1"/>
  <c r="AU139" i="1"/>
  <c r="AU458" i="1"/>
  <c r="AU84" i="1"/>
  <c r="AU9" i="1"/>
  <c r="AU512" i="1"/>
  <c r="AU597" i="1"/>
  <c r="AU598" i="1"/>
  <c r="AU97" i="1"/>
  <c r="AU361" i="1"/>
  <c r="AU85" i="1"/>
  <c r="AU53" i="1"/>
  <c r="AU67" i="1"/>
  <c r="AU153" i="1"/>
  <c r="AU599" i="1"/>
  <c r="AU600" i="1"/>
  <c r="AU601" i="1"/>
  <c r="AU602" i="1"/>
  <c r="AU603" i="1"/>
  <c r="AU462" i="1"/>
  <c r="AU73" i="1"/>
  <c r="AU604" i="1"/>
  <c r="AU605" i="1"/>
  <c r="AU606" i="1"/>
  <c r="AU74" i="1"/>
  <c r="AU607" i="1"/>
  <c r="AU128" i="1"/>
  <c r="AU415" i="1"/>
  <c r="AU304" i="1"/>
  <c r="AU608" i="1"/>
  <c r="AU609" i="1"/>
  <c r="AU183" i="1"/>
  <c r="AU610" i="1"/>
  <c r="AU58" i="1"/>
  <c r="AU611" i="1"/>
  <c r="AU144" i="1"/>
  <c r="AU612" i="1"/>
  <c r="AU54" i="1"/>
  <c r="AU613" i="1"/>
  <c r="AU614" i="1"/>
  <c r="AU615" i="1"/>
  <c r="AU370" i="1"/>
  <c r="AU616" i="1"/>
  <c r="AU617" i="1"/>
  <c r="AU618" i="1"/>
  <c r="AU55" i="1"/>
  <c r="AU619" i="1"/>
  <c r="AU101" i="1"/>
  <c r="AU620" i="1"/>
  <c r="AU32" i="1"/>
  <c r="AU621" i="1"/>
  <c r="AU622" i="1"/>
  <c r="AU284" i="1"/>
  <c r="AU164" i="1"/>
  <c r="AU148" i="1"/>
  <c r="AU623" i="1"/>
  <c r="AU624" i="1"/>
  <c r="AU165" i="1"/>
  <c r="AU625" i="1"/>
  <c r="AU170" i="1"/>
  <c r="AU166" i="1"/>
  <c r="AU168" i="1"/>
  <c r="AU169" i="1"/>
  <c r="AU271" i="1"/>
  <c r="AU626" i="1"/>
  <c r="AU8" i="1"/>
  <c r="AU627" i="1"/>
  <c r="AU628" i="1"/>
  <c r="AU629" i="1"/>
  <c r="AU630" i="1"/>
  <c r="AU631" i="1"/>
  <c r="AU632" i="1"/>
  <c r="AU633" i="1"/>
  <c r="AU634" i="1"/>
  <c r="AU635" i="1"/>
  <c r="AU636" i="1"/>
  <c r="AU398" i="1"/>
  <c r="AU637" i="1"/>
  <c r="AU638" i="1"/>
  <c r="AU136" i="1"/>
  <c r="AU639" i="1"/>
  <c r="AU640" i="1"/>
  <c r="AU641" i="1"/>
  <c r="AU214" i="1"/>
  <c r="AU642" i="1"/>
  <c r="AU143" i="1"/>
  <c r="AU123" i="1"/>
  <c r="AU375" i="1"/>
  <c r="AU239" i="1"/>
  <c r="AU146" i="1"/>
  <c r="AU643" i="1"/>
  <c r="AU644" i="1"/>
  <c r="AU645" i="1"/>
  <c r="AU266" i="1"/>
  <c r="AU646" i="1"/>
  <c r="AU647" i="1"/>
  <c r="AU648" i="1"/>
  <c r="AU649" i="1"/>
  <c r="AU650" i="1"/>
  <c r="AU651" i="1"/>
  <c r="AU122" i="1"/>
  <c r="AU652" i="1"/>
  <c r="AU250" i="1"/>
  <c r="AU653" i="1"/>
  <c r="AU654" i="1"/>
  <c r="AU385" i="1"/>
  <c r="AU228" i="1"/>
  <c r="AU655" i="1"/>
  <c r="AU656" i="1"/>
  <c r="AU657" i="1"/>
  <c r="AU658" i="1"/>
  <c r="AU659" i="1"/>
  <c r="AU660" i="1"/>
  <c r="AU661" i="1"/>
  <c r="AU29" i="1"/>
  <c r="AU319" i="1"/>
  <c r="AU662" i="1"/>
  <c r="AU663" i="1"/>
  <c r="AU664" i="1"/>
  <c r="AU192" i="1"/>
  <c r="AU194" i="1"/>
  <c r="AU665" i="1"/>
  <c r="AU666" i="1"/>
  <c r="AU667" i="1"/>
  <c r="AU292" i="1"/>
  <c r="AU668" i="1"/>
  <c r="AU669" i="1"/>
  <c r="AU670" i="1"/>
  <c r="AU671" i="1"/>
  <c r="AU672" i="1"/>
  <c r="AU673" i="1"/>
  <c r="AU674" i="1"/>
  <c r="AU675" i="1"/>
  <c r="AU676" i="1"/>
  <c r="AU677" i="1"/>
  <c r="AU678" i="1"/>
  <c r="AU152" i="1"/>
  <c r="AU679" i="1"/>
  <c r="AU680" i="1"/>
  <c r="AU681" i="1"/>
  <c r="AU682" i="1"/>
  <c r="AU683" i="1"/>
  <c r="AU684" i="1"/>
  <c r="AU71" i="1"/>
  <c r="AU685" i="1"/>
  <c r="AU686" i="1"/>
  <c r="AU127" i="1"/>
  <c r="AU687" i="1"/>
  <c r="AU125" i="1"/>
  <c r="AU180" i="1"/>
  <c r="AU238" i="1"/>
  <c r="AU688" i="1"/>
  <c r="AU161" i="1"/>
  <c r="AU98" i="1"/>
  <c r="AU189" i="1"/>
  <c r="AU245" i="1"/>
  <c r="AU171" i="1"/>
  <c r="AU689" i="1"/>
  <c r="AU690" i="1"/>
  <c r="AU382" i="1"/>
  <c r="AU691" i="1"/>
  <c r="AU692" i="1"/>
  <c r="AU215" i="1"/>
  <c r="AU216" i="1"/>
  <c r="AU693" i="1"/>
  <c r="AU694" i="1"/>
  <c r="AU264" i="1"/>
  <c r="AU163" i="1"/>
  <c r="AU695" i="1"/>
  <c r="AU150" i="1"/>
  <c r="AU278" i="1"/>
  <c r="AU696" i="1"/>
  <c r="AU697" i="1"/>
  <c r="AU698" i="1"/>
  <c r="AU699" i="1"/>
  <c r="AU409" i="1"/>
  <c r="AU244" i="1"/>
  <c r="AU436" i="1"/>
  <c r="AU254" i="1"/>
  <c r="AU18" i="1"/>
  <c r="AU700" i="1"/>
  <c r="AU276" i="1"/>
  <c r="AU701" i="1"/>
  <c r="AU195" i="1"/>
  <c r="AU702" i="1"/>
  <c r="AU703" i="1"/>
  <c r="AU704" i="1"/>
  <c r="AU705" i="1"/>
  <c r="AU706" i="1"/>
  <c r="AU11" i="1"/>
  <c r="AU707" i="1"/>
  <c r="AU708" i="1"/>
  <c r="AU95" i="1"/>
  <c r="AU709" i="1"/>
  <c r="AU710" i="1"/>
  <c r="AU231" i="1"/>
  <c r="AU411" i="1"/>
  <c r="AU413" i="1"/>
  <c r="AU441" i="1"/>
  <c r="AU395" i="1"/>
  <c r="AU61" i="1"/>
  <c r="AU260" i="1"/>
  <c r="AU711" i="1"/>
  <c r="AU712" i="1"/>
  <c r="AU713" i="1"/>
  <c r="AU445" i="1"/>
  <c r="AU714" i="1"/>
  <c r="AU447" i="1"/>
  <c r="AU503" i="1"/>
  <c r="AU715" i="1"/>
  <c r="AU263" i="1"/>
  <c r="AU716" i="1"/>
  <c r="AU717" i="1"/>
  <c r="AU718" i="1"/>
  <c r="AU719" i="1"/>
  <c r="AU720" i="1"/>
  <c r="AU721" i="1"/>
  <c r="AU722" i="1"/>
  <c r="AU430" i="1"/>
  <c r="AU723" i="1"/>
  <c r="AU724" i="1"/>
  <c r="AU230" i="1"/>
  <c r="AU725" i="1"/>
  <c r="AU726" i="1"/>
  <c r="AU31" i="1"/>
  <c r="AU727" i="1"/>
  <c r="AU360" i="1"/>
  <c r="AU728" i="1"/>
  <c r="AU729" i="1"/>
  <c r="AU365" i="1"/>
  <c r="AU730" i="1"/>
  <c r="AU731" i="1"/>
  <c r="AU732" i="1"/>
  <c r="AU733" i="1"/>
  <c r="AU734" i="1"/>
  <c r="AU735" i="1"/>
  <c r="AU736" i="1"/>
  <c r="AU737" i="1"/>
  <c r="AU291" i="1"/>
  <c r="AU178" i="1"/>
  <c r="AU487" i="1"/>
  <c r="AU738" i="1"/>
  <c r="AU739" i="1"/>
  <c r="AU740" i="1"/>
  <c r="AU198" i="1"/>
  <c r="AU741" i="1"/>
  <c r="AU742" i="1"/>
  <c r="AU743" i="1"/>
  <c r="AU162" i="1"/>
  <c r="AU120" i="1"/>
  <c r="AU744" i="1"/>
  <c r="AU269" i="1"/>
  <c r="AU312" i="1"/>
  <c r="AU745" i="1"/>
  <c r="AU746" i="1"/>
  <c r="AU747" i="1"/>
  <c r="AU748" i="1"/>
  <c r="AU105" i="1"/>
  <c r="AU257" i="1"/>
  <c r="AU258" i="1"/>
  <c r="AU259" i="1"/>
  <c r="AU242" i="1"/>
  <c r="AU749" i="1"/>
  <c r="AU750" i="1"/>
  <c r="AU751" i="1"/>
  <c r="AU347" i="1"/>
  <c r="AU752" i="1"/>
  <c r="AU203" i="1"/>
  <c r="AU507" i="1"/>
  <c r="AU294" i="1"/>
  <c r="AU383" i="1"/>
  <c r="AU753" i="1"/>
  <c r="AU482" i="1"/>
  <c r="AU303" i="1"/>
  <c r="AU754" i="1"/>
  <c r="AU336" i="1"/>
  <c r="AU755" i="1"/>
  <c r="AU756" i="1"/>
  <c r="AU757" i="1"/>
  <c r="AU758" i="1"/>
  <c r="AU326" i="1"/>
  <c r="AU759" i="1"/>
  <c r="AU760" i="1"/>
  <c r="AU433" i="1"/>
  <c r="AU282" i="1"/>
  <c r="AU761" i="1"/>
  <c r="AU289" i="1"/>
  <c r="AU484" i="1"/>
  <c r="AU762" i="1"/>
  <c r="AU405" i="1"/>
  <c r="AU313" i="1"/>
  <c r="AU763" i="1"/>
  <c r="AU764" i="1"/>
  <c r="AU765" i="1"/>
  <c r="AU766" i="1"/>
  <c r="AU435" i="1"/>
  <c r="AU316" i="1"/>
  <c r="AU332" i="1"/>
  <c r="AU767" i="1"/>
  <c r="AU483" i="1"/>
  <c r="AU768" i="1"/>
  <c r="AU246" i="1"/>
  <c r="AU517" i="1"/>
  <c r="AU50" i="1"/>
  <c r="AU505" i="1"/>
  <c r="AU429" i="1"/>
  <c r="AU290" i="1"/>
  <c r="AU769" i="1"/>
  <c r="AU273" i="1"/>
  <c r="AU770" i="1"/>
  <c r="AU771" i="1"/>
  <c r="AU369" i="1"/>
  <c r="AU772" i="1"/>
  <c r="AU402" i="1"/>
  <c r="AU773" i="1"/>
  <c r="AU774" i="1"/>
  <c r="AU396" i="1"/>
  <c r="AU397" i="1"/>
  <c r="AU293" i="1"/>
  <c r="AU448" i="1"/>
  <c r="AU274" i="1"/>
  <c r="AU775" i="1"/>
  <c r="AU776" i="1"/>
  <c r="AU777" i="1"/>
  <c r="AU778" i="1"/>
  <c r="AU265" i="1"/>
  <c r="AU118" i="1"/>
  <c r="AU327" i="1"/>
  <c r="AU779" i="1"/>
  <c r="AU305" i="1"/>
  <c r="AU104" i="1"/>
  <c r="AU456" i="1"/>
  <c r="AU335" i="1"/>
  <c r="AU780" i="1"/>
  <c r="AU781" i="1"/>
  <c r="AU782" i="1"/>
  <c r="AU346" i="1"/>
  <c r="AU783" i="1"/>
  <c r="AU784" i="1"/>
  <c r="AU388" i="1"/>
  <c r="AU785" i="1"/>
  <c r="AU307" i="1"/>
  <c r="AU213" i="1"/>
  <c r="AU786" i="1"/>
  <c r="AU240" i="1"/>
  <c r="AU787" i="1"/>
  <c r="AU788" i="1"/>
  <c r="AU222" i="1"/>
  <c r="AU789" i="1"/>
  <c r="AU790" i="1"/>
  <c r="AU381" i="1"/>
  <c r="AU288" i="1"/>
  <c r="AU317" i="1"/>
  <c r="AU281" i="1"/>
  <c r="AU791" i="1"/>
  <c r="AU333" i="1"/>
  <c r="AU142" i="1"/>
  <c r="AU324" i="1"/>
  <c r="AU306" i="1"/>
  <c r="AU792" i="1"/>
  <c r="AU318" i="1"/>
  <c r="AU793" i="1"/>
  <c r="AU794" i="1"/>
  <c r="AU795" i="1"/>
  <c r="AU300" i="1"/>
  <c r="AU796" i="1"/>
  <c r="AU797" i="1"/>
  <c r="AU798" i="1"/>
  <c r="AU799" i="1"/>
  <c r="AU800" i="1"/>
  <c r="AU801" i="1"/>
  <c r="AU111" i="1"/>
  <c r="AU337" i="1"/>
  <c r="AU802" i="1"/>
  <c r="AU299" i="1"/>
  <c r="AU803" i="1"/>
  <c r="AU154" i="1"/>
  <c r="AU501" i="1"/>
  <c r="AU804" i="1"/>
  <c r="AU371" i="1"/>
  <c r="AU424" i="1"/>
  <c r="AU805" i="1"/>
  <c r="AU157" i="1"/>
  <c r="AU806" i="1"/>
  <c r="AU391" i="1"/>
  <c r="AU380" i="1"/>
  <c r="AU268" i="1"/>
  <c r="AU461" i="1"/>
  <c r="AU807" i="1"/>
  <c r="AU287" i="1"/>
  <c r="AU808" i="1"/>
  <c r="AU236" i="1"/>
  <c r="AU386" i="1"/>
  <c r="AU809" i="1"/>
  <c r="AU321" i="1"/>
  <c r="AU423" i="1"/>
  <c r="AU351" i="1"/>
  <c r="AU810" i="1"/>
  <c r="AU451" i="1"/>
  <c r="AU811" i="1"/>
  <c r="AU812" i="1"/>
  <c r="AU813" i="1"/>
  <c r="AU814" i="1"/>
  <c r="AU815" i="1"/>
  <c r="AU428" i="1"/>
  <c r="AU816" i="1"/>
  <c r="AU341" i="1"/>
  <c r="AU817" i="1"/>
  <c r="AU818" i="1"/>
  <c r="AU819" i="1"/>
  <c r="AU820" i="1"/>
  <c r="AU13" i="1"/>
  <c r="AU368" i="1"/>
  <c r="AU821" i="1"/>
  <c r="AU488" i="1"/>
  <c r="AU378" i="1"/>
  <c r="AU822" i="1"/>
  <c r="AU390" i="1"/>
  <c r="AU823" i="1"/>
  <c r="AU129" i="1"/>
  <c r="AU824" i="1"/>
  <c r="AU825" i="1"/>
  <c r="AU826" i="1"/>
  <c r="AU253" i="1"/>
  <c r="AU827" i="1"/>
  <c r="AU350" i="1"/>
  <c r="AU828" i="1"/>
  <c r="AU829" i="1"/>
  <c r="AU830" i="1"/>
  <c r="AU470" i="1"/>
  <c r="AU831" i="1"/>
  <c r="AU832" i="1"/>
  <c r="AU186" i="1"/>
  <c r="AU401" i="1"/>
  <c r="AU833" i="1"/>
  <c r="AU834" i="1"/>
  <c r="AU835" i="1"/>
  <c r="AU836" i="1"/>
  <c r="AU367" i="1"/>
  <c r="AU837" i="1"/>
  <c r="AU399" i="1"/>
  <c r="AU838" i="1"/>
  <c r="AU839" i="1"/>
  <c r="AU221" i="1"/>
  <c r="AU840" i="1"/>
  <c r="AU841" i="1"/>
  <c r="AU842" i="1"/>
  <c r="AU444" i="1"/>
  <c r="AU843" i="1"/>
  <c r="AU844" i="1"/>
  <c r="AU845" i="1"/>
  <c r="AU846" i="1"/>
  <c r="AU847" i="1"/>
  <c r="AU848" i="1"/>
  <c r="AU322" i="1"/>
  <c r="AU849" i="1"/>
  <c r="AU431" i="1"/>
  <c r="AU450" i="1"/>
  <c r="AU850" i="1"/>
  <c r="AU851" i="1"/>
  <c r="AU852" i="1"/>
  <c r="AU407" i="1"/>
  <c r="AU853" i="1"/>
  <c r="AU854" i="1"/>
  <c r="AU149" i="1"/>
  <c r="AU855" i="1"/>
  <c r="AU856" i="1"/>
  <c r="AU857" i="1"/>
  <c r="AU858" i="1"/>
  <c r="AU345" i="1"/>
  <c r="AU859" i="1"/>
  <c r="AU379" i="1"/>
  <c r="AU860" i="1"/>
  <c r="AU374" i="1"/>
  <c r="AU376" i="1"/>
  <c r="AU861" i="1"/>
  <c r="AU452" i="1"/>
  <c r="AU404" i="1"/>
  <c r="AU116" i="1"/>
  <c r="AU862" i="1"/>
  <c r="AU394" i="1"/>
  <c r="AU863" i="1"/>
  <c r="AU406" i="1"/>
  <c r="AU864" i="1"/>
  <c r="AU865" i="1"/>
  <c r="AU866" i="1"/>
  <c r="AU867" i="1"/>
  <c r="AU10" i="1"/>
  <c r="AU366" i="1"/>
  <c r="AU427" i="1"/>
  <c r="AU868" i="1"/>
  <c r="AU869" i="1"/>
  <c r="AU251" i="1"/>
  <c r="AU474" i="1"/>
  <c r="AU870" i="1"/>
  <c r="AU485" i="1"/>
  <c r="AU463" i="1"/>
  <c r="AU871" i="1"/>
  <c r="AU872" i="1"/>
  <c r="AU455" i="1"/>
  <c r="AU425" i="1"/>
  <c r="AU410" i="1"/>
  <c r="AU873" i="1"/>
  <c r="AU489" i="1"/>
  <c r="AU486" i="1"/>
  <c r="AU874" i="1"/>
  <c r="AU875" i="1"/>
  <c r="AU497" i="1"/>
  <c r="AU469" i="1"/>
  <c r="AU454" i="1"/>
  <c r="AU876" i="1"/>
  <c r="AU227" i="1"/>
  <c r="AU877" i="1"/>
  <c r="AU878" i="1"/>
  <c r="AU432" i="1"/>
  <c r="AU879" i="1"/>
  <c r="AU880" i="1"/>
  <c r="AU881" i="1"/>
  <c r="AU882" i="1"/>
  <c r="AU883" i="1"/>
  <c r="AU477" i="1"/>
  <c r="AU884" i="1"/>
  <c r="AU422" i="1"/>
  <c r="AU389" i="1"/>
  <c r="AU885" i="1"/>
  <c r="AU886" i="1"/>
  <c r="AU887" i="1"/>
  <c r="AU888" i="1"/>
  <c r="AU392" i="1"/>
  <c r="AU342" i="1"/>
  <c r="AU464" i="1"/>
  <c r="AU468" i="1"/>
  <c r="AU459" i="1"/>
  <c r="AU272" i="1"/>
  <c r="AU479" i="1"/>
  <c r="AU889" i="1"/>
  <c r="AU890" i="1"/>
  <c r="AU480" i="1"/>
  <c r="AU93" i="1"/>
  <c r="AU471" i="1"/>
  <c r="AU465" i="1"/>
  <c r="AU891" i="1"/>
  <c r="AU892" i="1"/>
  <c r="AU893" i="1"/>
  <c r="AU894" i="1"/>
  <c r="AU493" i="1"/>
  <c r="AU490" i="1"/>
  <c r="AU895" i="1"/>
  <c r="AU896" i="1"/>
  <c r="AU897" i="1"/>
  <c r="AU315" i="1"/>
  <c r="AU466" i="1"/>
  <c r="AU500" i="1"/>
  <c r="AU898" i="1"/>
  <c r="AU167" i="1"/>
  <c r="AU492" i="1"/>
  <c r="AU494" i="1"/>
  <c r="AU267" i="1"/>
  <c r="AU496" i="1"/>
  <c r="AU498" i="1"/>
  <c r="AU506" i="1"/>
  <c r="AU439" i="1"/>
  <c r="AU899" i="1"/>
  <c r="AU504" i="1"/>
  <c r="AU502" i="1"/>
  <c r="AU509" i="1"/>
  <c r="AU900" i="1"/>
  <c r="AU901" i="1"/>
  <c r="AU902" i="1"/>
  <c r="AU903" i="1"/>
  <c r="AU904" i="1"/>
  <c r="AU508" i="1"/>
  <c r="AU515" i="1"/>
  <c r="AU514" i="1"/>
  <c r="AU905" i="1"/>
  <c r="AU412" i="1"/>
  <c r="AU906" i="1"/>
  <c r="AU907" i="1"/>
  <c r="AU908" i="1"/>
  <c r="AU909" i="1"/>
  <c r="AU910" i="1"/>
  <c r="AU911" i="1"/>
  <c r="AU102" i="1"/>
  <c r="AU912" i="1"/>
  <c r="AU913" i="1"/>
  <c r="AU914" i="1"/>
  <c r="AU372" i="1"/>
  <c r="AU915" i="1"/>
  <c r="AU916" i="1"/>
  <c r="AU212" i="1"/>
  <c r="AU917" i="1"/>
  <c r="AU226" i="1"/>
  <c r="AU918" i="1"/>
  <c r="AU919" i="1"/>
  <c r="AU920" i="1"/>
  <c r="AU191" i="1"/>
  <c r="AU921" i="1"/>
  <c r="AU922" i="1"/>
  <c r="AU145" i="1"/>
  <c r="AU923" i="1"/>
  <c r="AU924" i="1"/>
  <c r="AU925" i="1"/>
  <c r="AU926" i="1"/>
  <c r="AU927" i="1"/>
  <c r="AU928" i="1"/>
  <c r="AU929" i="1"/>
  <c r="AU930" i="1"/>
  <c r="AU931" i="1"/>
  <c r="AU932" i="1"/>
  <c r="AU933" i="1"/>
  <c r="AU934" i="1"/>
  <c r="AU935" i="1"/>
  <c r="AU936" i="1"/>
  <c r="AU937" i="1"/>
  <c r="AU938" i="1"/>
  <c r="AU201" i="1"/>
  <c r="AU939" i="1"/>
  <c r="AU156" i="1"/>
  <c r="AU940" i="1"/>
  <c r="AU308" i="1"/>
  <c r="AU354" i="1"/>
  <c r="AU941" i="1"/>
  <c r="AU519" i="1"/>
  <c r="AU942" i="1"/>
  <c r="AU943" i="1"/>
  <c r="AU22" i="1"/>
  <c r="AU255" i="1"/>
  <c r="AU944" i="1"/>
  <c r="AU945" i="1"/>
  <c r="AU946" i="1"/>
  <c r="AU947" i="1"/>
  <c r="AU330" i="1"/>
  <c r="AU948" i="1"/>
  <c r="AU949" i="1"/>
  <c r="AU5" i="1"/>
  <c r="AU117" i="1"/>
  <c r="AU950" i="1"/>
  <c r="AU951" i="1"/>
  <c r="AU952" i="1"/>
  <c r="AU953" i="1"/>
  <c r="AU954" i="1"/>
  <c r="AU955" i="1"/>
  <c r="AU956" i="1"/>
  <c r="AU275" i="1"/>
  <c r="AU957" i="1"/>
  <c r="AU958" i="1"/>
  <c r="AU140" i="1"/>
  <c r="AU177" i="1"/>
  <c r="AU131" i="1"/>
  <c r="AU340" i="1"/>
  <c r="AU959" i="1"/>
  <c r="AU353" i="1"/>
  <c r="AU960" i="1"/>
  <c r="AU961" i="1"/>
  <c r="AU175" i="1"/>
  <c r="AU962" i="1"/>
  <c r="AU963" i="1"/>
  <c r="AU964" i="1"/>
  <c r="AU965" i="1"/>
  <c r="AU966" i="1"/>
  <c r="AU967" i="1"/>
  <c r="AU24" i="1"/>
  <c r="AU968" i="1"/>
  <c r="AU969" i="1"/>
  <c r="AU970" i="1"/>
  <c r="AU971" i="1"/>
  <c r="AU972" i="1"/>
  <c r="AU280" i="1"/>
  <c r="AU973" i="1"/>
  <c r="AU297" i="1"/>
  <c r="AU974" i="1"/>
  <c r="AU109" i="1"/>
  <c r="AU975" i="1"/>
  <c r="AU976" i="1"/>
  <c r="AU977" i="1"/>
  <c r="AU241" i="1"/>
  <c r="AU978" i="1"/>
  <c r="AU979" i="1"/>
  <c r="AU980" i="1"/>
  <c r="AU981" i="1"/>
  <c r="AU982" i="1"/>
  <c r="AU983" i="1"/>
  <c r="AU984" i="1"/>
  <c r="AU14" i="1"/>
  <c r="AU252" i="1"/>
  <c r="AU985" i="1"/>
  <c r="AU986" i="1"/>
  <c r="AU987" i="1"/>
  <c r="AU988" i="1"/>
  <c r="AU989" i="1"/>
  <c r="AU990" i="1"/>
  <c r="AU991" i="1"/>
  <c r="AU992" i="1"/>
  <c r="AU993" i="1"/>
  <c r="AU223" i="1"/>
  <c r="AU994" i="1"/>
  <c r="AU995" i="1"/>
  <c r="AU996" i="1"/>
  <c r="AU997" i="1"/>
  <c r="AU998" i="1"/>
  <c r="AU302" i="1"/>
  <c r="AU188" i="1"/>
  <c r="AU187" i="1"/>
  <c r="AU999" i="1"/>
  <c r="AU1000" i="1"/>
  <c r="AU1001" i="1"/>
  <c r="AU1002" i="1"/>
  <c r="AU1003" i="1"/>
  <c r="AU357" i="1"/>
  <c r="AU1004" i="1"/>
  <c r="AU1005" i="1"/>
  <c r="AU1006" i="1"/>
  <c r="AU199" i="1"/>
  <c r="AU1007" i="1"/>
  <c r="AU1008" i="1"/>
  <c r="AU1009" i="1"/>
  <c r="AU1010" i="1"/>
  <c r="AU1011" i="1"/>
  <c r="AU1012" i="1"/>
  <c r="AU1013" i="1"/>
  <c r="AU1014" i="1"/>
  <c r="AU1015" i="1"/>
  <c r="AU1016" i="1"/>
  <c r="AU1017" i="1"/>
  <c r="AU1018" i="1"/>
  <c r="AU1019" i="1"/>
  <c r="AU1020" i="1"/>
  <c r="AU1021" i="1"/>
  <c r="AU1022" i="1"/>
  <c r="AU1023" i="1"/>
  <c r="AU1024" i="1"/>
  <c r="AU1025" i="1"/>
  <c r="AU1026" i="1"/>
  <c r="AU1027" i="1"/>
  <c r="AU1028" i="1"/>
  <c r="AU1029" i="1"/>
  <c r="AU1030" i="1"/>
  <c r="AU446" i="1"/>
  <c r="AU1031" i="1"/>
  <c r="AU1032" i="1"/>
  <c r="AU1033" i="1"/>
  <c r="AU1034" i="1"/>
  <c r="AU1035" i="1"/>
  <c r="AU1036" i="1"/>
  <c r="AU437" i="1"/>
  <c r="AU1037" i="1"/>
  <c r="AU1038" i="1"/>
  <c r="AU1039" i="1"/>
  <c r="AU1040" i="1"/>
  <c r="AU1041" i="1"/>
  <c r="AU1042" i="1"/>
  <c r="AU1043" i="1"/>
  <c r="AU1044" i="1"/>
  <c r="AU1045" i="1"/>
  <c r="AU1046" i="1"/>
  <c r="AU1047" i="1"/>
  <c r="AU1048" i="1"/>
  <c r="AU1049" i="1"/>
  <c r="AU1050" i="1"/>
  <c r="AU1051" i="1"/>
  <c r="AU1052" i="1"/>
  <c r="AU1053" i="1"/>
  <c r="AU1054" i="1"/>
  <c r="AU1055" i="1"/>
  <c r="AU1056" i="1"/>
  <c r="AU1057" i="1"/>
  <c r="AU1058" i="1"/>
  <c r="AU1059" i="1"/>
  <c r="AU1060" i="1"/>
  <c r="AU1061" i="1"/>
  <c r="AU1062" i="1"/>
  <c r="AU1063" i="1"/>
  <c r="AU1064" i="1"/>
  <c r="AU1065" i="1"/>
  <c r="AU1066" i="1"/>
  <c r="AU1067" i="1"/>
  <c r="AU1068" i="1"/>
  <c r="AU1069" i="1"/>
  <c r="AU1070" i="1"/>
  <c r="AU1071" i="1"/>
  <c r="AU141" i="1"/>
  <c r="AU1072" i="1"/>
  <c r="AU1073" i="1"/>
  <c r="AU1074" i="1"/>
  <c r="AU1075" i="1"/>
  <c r="AU1076" i="1"/>
  <c r="AU1077" i="1"/>
  <c r="AU1078" i="1"/>
  <c r="AU1079" i="1"/>
  <c r="AU1080" i="1"/>
  <c r="AU1081" i="1"/>
  <c r="AU1082" i="1"/>
  <c r="AU1083" i="1"/>
  <c r="AU414" i="1"/>
  <c r="AU1084" i="1"/>
  <c r="AU393" i="1"/>
  <c r="AU339" i="1"/>
  <c r="AU1085" i="1"/>
  <c r="AU400" i="1"/>
  <c r="AU1086" i="1"/>
  <c r="AU1087" i="1"/>
  <c r="AU1088" i="1"/>
  <c r="AU1089" i="1"/>
  <c r="AU1090" i="1"/>
  <c r="AU1091" i="1"/>
  <c r="AU1092" i="1"/>
  <c r="AU518" i="1"/>
  <c r="AU1093" i="1"/>
  <c r="AU1094" i="1"/>
  <c r="AU1095" i="1"/>
  <c r="AU3" i="1"/>
  <c r="AU1096" i="1"/>
  <c r="AU1097" i="1"/>
  <c r="AU1098" i="1"/>
  <c r="AU1099" i="1"/>
  <c r="AU1100" i="1"/>
  <c r="AU15" i="1"/>
  <c r="AU1101" i="1"/>
  <c r="AU1102" i="1"/>
  <c r="AU1103" i="1"/>
  <c r="AU209" i="1"/>
  <c r="AU1104" i="1"/>
  <c r="AU1105" i="1"/>
  <c r="AU1106" i="1"/>
  <c r="AU196" i="1"/>
  <c r="AU384" i="1"/>
  <c r="AU1107" i="1"/>
  <c r="AU270" i="1"/>
  <c r="AU261" i="1"/>
  <c r="AU1108" i="1"/>
  <c r="AU1109" i="1"/>
  <c r="AU338" i="1"/>
  <c r="AU1110" i="1"/>
  <c r="AU285" i="1"/>
  <c r="AU286" i="1"/>
  <c r="AU1111" i="1"/>
  <c r="AU1112" i="1"/>
  <c r="AU1113" i="1"/>
  <c r="AU1114" i="1"/>
  <c r="AU1115" i="1"/>
  <c r="AU1116" i="1"/>
  <c r="AU1117" i="1"/>
  <c r="AU1118" i="1"/>
  <c r="AU1119" i="1"/>
  <c r="AU1120" i="1"/>
  <c r="AU1121" i="1"/>
  <c r="AU476" i="1"/>
  <c r="AU1122" i="1"/>
  <c r="AU1123" i="1"/>
  <c r="AU1124" i="1"/>
  <c r="AU1125" i="1"/>
  <c r="AU44" i="1"/>
  <c r="AU329" i="1"/>
  <c r="AU1126" i="1"/>
  <c r="AU1127" i="1"/>
  <c r="AU1128" i="1"/>
  <c r="AU1129" i="1"/>
  <c r="AU1130" i="1"/>
  <c r="AU1131" i="1"/>
  <c r="AU1132" i="1"/>
  <c r="AU147" i="1"/>
  <c r="AU1133" i="1"/>
  <c r="AU1134" i="1"/>
  <c r="AU205" i="1"/>
  <c r="AU1135" i="1"/>
  <c r="AU1136" i="1"/>
  <c r="AU70" i="1"/>
  <c r="AU1137" i="1"/>
  <c r="AU1138" i="1"/>
  <c r="AU1139" i="1"/>
  <c r="AU1140" i="1"/>
  <c r="AU1141" i="1"/>
  <c r="AU1142" i="1"/>
  <c r="AU1143" i="1"/>
  <c r="AU1144" i="1"/>
  <c r="AU1145" i="1"/>
  <c r="AU1146" i="1"/>
  <c r="AU1147" i="1"/>
  <c r="AU1148" i="1"/>
  <c r="AU229" i="1"/>
  <c r="AU248" i="1"/>
  <c r="AU1149" i="1"/>
  <c r="AU440" i="1"/>
  <c r="AU1150" i="1"/>
  <c r="AU1151" i="1"/>
  <c r="AU408" i="1"/>
  <c r="AU1152" i="1"/>
  <c r="AU1153" i="1"/>
  <c r="AU1154" i="1"/>
  <c r="AU1155" i="1"/>
  <c r="AU1156" i="1"/>
  <c r="AU1157" i="1"/>
  <c r="AU249" i="1"/>
  <c r="AU1158" i="1"/>
  <c r="AU1159" i="1"/>
  <c r="AU1160" i="1"/>
  <c r="AU1161" i="1"/>
  <c r="AU1162" i="1"/>
  <c r="AU1163" i="1"/>
  <c r="AU1164" i="1"/>
  <c r="AU1165" i="1"/>
  <c r="AU1166" i="1"/>
  <c r="AU1167" i="1"/>
  <c r="AU1168" i="1"/>
  <c r="AU1169" i="1"/>
  <c r="AU1170" i="1"/>
  <c r="AU1171" i="1"/>
  <c r="AU1172" i="1"/>
  <c r="AU1173" i="1"/>
  <c r="AU1174" i="1"/>
  <c r="AU1175" i="1"/>
  <c r="AU1176" i="1"/>
  <c r="AU1177" i="1"/>
  <c r="AU1178" i="1"/>
  <c r="AU1179" i="1"/>
  <c r="AU1180" i="1"/>
  <c r="AU1181" i="1"/>
  <c r="AU1182" i="1"/>
  <c r="AU1183" i="1"/>
  <c r="AU1184" i="1"/>
  <c r="AU1185" i="1"/>
  <c r="AU1186" i="1"/>
  <c r="AU1187" i="1"/>
  <c r="AU1188" i="1"/>
  <c r="AU1189" i="1"/>
  <c r="AU1190" i="1"/>
  <c r="AU1191" i="1"/>
  <c r="AU1192" i="1"/>
  <c r="AU1193" i="1"/>
  <c r="AU1194" i="1"/>
  <c r="AU1195" i="1"/>
  <c r="AU1196" i="1"/>
  <c r="AU1197" i="1"/>
  <c r="AU1198" i="1"/>
  <c r="AU331" i="1"/>
  <c r="AU473" i="1"/>
  <c r="AU1199" i="1"/>
  <c r="AU151" i="1"/>
  <c r="AU1200" i="1"/>
  <c r="AU1201" i="1"/>
  <c r="AU1202" i="1"/>
  <c r="AU1203" i="1"/>
  <c r="AU1204" i="1"/>
  <c r="AU179" i="1"/>
  <c r="AU520" i="1"/>
  <c r="AU1205" i="1"/>
  <c r="AU1206" i="1"/>
  <c r="AU1207" i="1"/>
  <c r="AU1208" i="1"/>
  <c r="AU1209" i="1"/>
  <c r="AU1210" i="1"/>
  <c r="AU1211" i="1"/>
  <c r="AU1212" i="1"/>
  <c r="AU1213" i="1"/>
  <c r="AU1214" i="1"/>
  <c r="AU418" i="1"/>
  <c r="AU1215" i="1"/>
  <c r="AU1216" i="1"/>
  <c r="AU247" i="1"/>
  <c r="AU1217" i="1"/>
  <c r="AU72" i="1"/>
  <c r="AU1218" i="1"/>
  <c r="AU1219" i="1"/>
  <c r="AU1220" i="1"/>
  <c r="AU1221" i="1"/>
  <c r="AU467" i="1"/>
  <c r="AU225" i="1"/>
  <c r="AU1222" i="1"/>
  <c r="AU1223" i="1"/>
  <c r="AU1224" i="1"/>
  <c r="AU1225" i="1"/>
  <c r="AU1226" i="1"/>
  <c r="AU363" i="1"/>
  <c r="AU1227" i="1"/>
  <c r="AU1228" i="1"/>
  <c r="AU1229" i="1"/>
  <c r="AU1230" i="1"/>
  <c r="AU1231" i="1"/>
  <c r="AU1232" i="1"/>
  <c r="AU262" i="1"/>
  <c r="AU1233" i="1"/>
  <c r="AU343" i="1"/>
  <c r="AU1234" i="1"/>
  <c r="AU1235" i="1"/>
  <c r="AU1236" i="1"/>
  <c r="AU1237" i="1"/>
  <c r="AU1238" i="1"/>
  <c r="AU1239" i="1"/>
  <c r="AU1240" i="1"/>
  <c r="AU1241" i="1"/>
  <c r="AU1242" i="1"/>
  <c r="AU1243" i="1"/>
  <c r="AU1244" i="1"/>
  <c r="AU1245" i="1"/>
  <c r="AU1246" i="1"/>
  <c r="AU1247" i="1"/>
  <c r="AU1248" i="1"/>
  <c r="AU1249" i="1"/>
  <c r="AU1250" i="1"/>
  <c r="AU36" i="1"/>
  <c r="AU37" i="1"/>
  <c r="AU1251" i="1"/>
  <c r="AU1252" i="1"/>
  <c r="AU1253" i="1"/>
  <c r="AU1254" i="1"/>
  <c r="AU1255" i="1"/>
  <c r="AU1256" i="1"/>
  <c r="AU1257" i="1"/>
  <c r="AU1258" i="1"/>
  <c r="AU1259" i="1"/>
  <c r="AU26" i="1"/>
  <c r="AU1260" i="1"/>
  <c r="AU416" i="1"/>
  <c r="AU279" i="1"/>
  <c r="AU1261" i="1"/>
  <c r="AU1262" i="1"/>
  <c r="AU1263" i="1"/>
  <c r="AU1264" i="1"/>
  <c r="AU1265" i="1"/>
  <c r="AU174" i="1"/>
  <c r="AU1266" i="1"/>
  <c r="AU1267" i="1"/>
  <c r="AU1268" i="1"/>
  <c r="AU115" i="1"/>
  <c r="AU1269" i="1"/>
  <c r="AU1270" i="1"/>
  <c r="AU1271" i="1"/>
  <c r="AU1272" i="1"/>
  <c r="AU1273" i="1"/>
  <c r="AU1274" i="1"/>
  <c r="AU1275" i="1"/>
  <c r="AU1276" i="1"/>
  <c r="AU1277" i="1"/>
  <c r="AU1278" i="1"/>
  <c r="AU1279" i="1"/>
  <c r="AU481" i="1"/>
  <c r="AU1280" i="1"/>
  <c r="AU1281" i="1"/>
  <c r="AU499" i="1"/>
  <c r="AU1282" i="1"/>
  <c r="AU1283" i="1"/>
  <c r="AU442" i="1"/>
  <c r="AU220" i="1"/>
  <c r="AU1284" i="1"/>
  <c r="AU1285" i="1"/>
  <c r="AU1286" i="1"/>
  <c r="AU1287" i="1"/>
  <c r="AU1288" i="1"/>
  <c r="AU56" i="1"/>
  <c r="AU160" i="1"/>
  <c r="AU1289" i="1"/>
  <c r="AU1290" i="1"/>
  <c r="AU1291" i="1"/>
  <c r="AU1292" i="1"/>
  <c r="AU1293" i="1"/>
  <c r="AU1294" i="1"/>
  <c r="AU1295" i="1"/>
  <c r="AU1296" i="1"/>
  <c r="AU1297" i="1"/>
  <c r="AU1298" i="1"/>
  <c r="AU1299" i="1"/>
  <c r="AU1300" i="1"/>
  <c r="AU1301" i="1"/>
  <c r="AU1302" i="1"/>
  <c r="AU1303" i="1"/>
  <c r="AU478" i="1"/>
  <c r="AU1304" i="1"/>
  <c r="AU495" i="1"/>
  <c r="AU1305" i="1"/>
  <c r="AU234" i="1"/>
  <c r="AU1306" i="1"/>
  <c r="AU48" i="1"/>
  <c r="AU1307" i="1"/>
  <c r="AU20" i="1"/>
  <c r="AU1308" i="1"/>
  <c r="AU1309" i="1"/>
  <c r="AU1310" i="1"/>
  <c r="AU1311" i="1"/>
  <c r="AU1312" i="1"/>
  <c r="AU1313" i="1"/>
  <c r="AU1314" i="1"/>
  <c r="AU1315" i="1"/>
  <c r="AU1316" i="1"/>
  <c r="AU1317" i="1"/>
  <c r="AU1318" i="1"/>
  <c r="AU1319" i="1"/>
  <c r="AU12" i="1"/>
  <c r="AU1320" i="1"/>
  <c r="AU1321" i="1"/>
  <c r="AU1322" i="1"/>
  <c r="AU1323" i="1"/>
  <c r="AU1324" i="1"/>
  <c r="AU1325" i="1"/>
  <c r="AU1326" i="1"/>
  <c r="AU1327" i="1"/>
  <c r="AU1328" i="1"/>
  <c r="AU1329" i="1"/>
  <c r="AU1330" i="1"/>
  <c r="AU1331" i="1"/>
  <c r="AU1332" i="1"/>
  <c r="AU1333" i="1"/>
  <c r="AU1334" i="1"/>
  <c r="AU172" i="1"/>
  <c r="AU1335" i="1"/>
  <c r="AU1336" i="1"/>
  <c r="AU1337" i="1"/>
  <c r="AU1338" i="1"/>
  <c r="AU1339" i="1"/>
  <c r="AU1340" i="1"/>
  <c r="AU197" i="1"/>
  <c r="AU1341" i="1"/>
  <c r="AU1342" i="1"/>
  <c r="AU1343" i="1"/>
  <c r="AU1344" i="1"/>
  <c r="AU1345" i="1"/>
  <c r="AU1346" i="1"/>
  <c r="AU1347" i="1"/>
  <c r="AU1348" i="1"/>
  <c r="AU1349" i="1"/>
  <c r="AU1350" i="1"/>
  <c r="AU40" i="1"/>
  <c r="AU1351" i="1"/>
  <c r="AU119" i="1"/>
  <c r="AU1352" i="1"/>
  <c r="AU1353" i="1"/>
  <c r="AU1354" i="1"/>
  <c r="AU1355" i="1"/>
  <c r="AU1356" i="1"/>
  <c r="AU49" i="1"/>
  <c r="AU1357" i="1"/>
  <c r="AU1358" i="1"/>
  <c r="AU1359" i="1"/>
  <c r="AU1360" i="1"/>
  <c r="AU1361" i="1"/>
  <c r="AU1362" i="1"/>
  <c r="AU1363" i="1"/>
  <c r="AU138" i="1"/>
  <c r="AU1364" i="1"/>
  <c r="AU1365" i="1"/>
  <c r="AU1366" i="1"/>
  <c r="AU1367" i="1"/>
  <c r="AU1368" i="1"/>
  <c r="AU1369" i="1"/>
  <c r="AU1370" i="1"/>
  <c r="AU1371" i="1"/>
  <c r="AU1372" i="1"/>
  <c r="AU1373" i="1"/>
  <c r="AU41" i="1"/>
  <c r="AU1374" i="1"/>
  <c r="AU1375" i="1"/>
  <c r="AU1376" i="1"/>
  <c r="AU1377" i="1"/>
  <c r="AU206" i="1"/>
  <c r="AU1378" i="1"/>
  <c r="AU1379" i="1"/>
  <c r="AU1380" i="1"/>
  <c r="AU1381" i="1"/>
  <c r="AU1382" i="1"/>
  <c r="AU1383" i="1"/>
  <c r="AU1384" i="1"/>
  <c r="AU1385" i="1"/>
  <c r="AU1386" i="1"/>
  <c r="AU1387" i="1"/>
  <c r="AU1388" i="1"/>
  <c r="AU1389" i="1"/>
  <c r="AU1390" i="1"/>
  <c r="AU1391" i="1"/>
  <c r="AU1392" i="1"/>
  <c r="AU1393" i="1"/>
  <c r="AU1394" i="1"/>
  <c r="AU1395" i="1"/>
  <c r="AU1396" i="1"/>
  <c r="AU1397" i="1"/>
  <c r="AU1398" i="1"/>
  <c r="AU516" i="1"/>
  <c r="AU1399" i="1"/>
  <c r="AU1400" i="1"/>
  <c r="AU1401" i="1"/>
  <c r="AU1402" i="1"/>
  <c r="AU1403" i="1"/>
  <c r="AU1404" i="1"/>
  <c r="AU283" i="1"/>
  <c r="AU1405" i="1"/>
  <c r="AU1406" i="1"/>
  <c r="AU1407" i="1"/>
  <c r="AU1408" i="1"/>
  <c r="AU1409" i="1"/>
  <c r="AU1410" i="1"/>
  <c r="AU1411" i="1"/>
  <c r="AU1412" i="1"/>
  <c r="AU185" i="1"/>
  <c r="AU1413" i="1"/>
  <c r="AU453" i="1"/>
  <c r="AU1414" i="1"/>
  <c r="AU1415" i="1"/>
  <c r="AU1416" i="1"/>
  <c r="AU211" i="1"/>
  <c r="AU417" i="1"/>
  <c r="AU1417" i="1"/>
  <c r="AU1418" i="1"/>
  <c r="AU1419" i="1"/>
  <c r="AU1420" i="1"/>
  <c r="AU1421" i="1"/>
  <c r="AU1422" i="1"/>
  <c r="AU325" i="1"/>
  <c r="AU1423" i="1"/>
  <c r="AU1424" i="1"/>
  <c r="AU1425" i="1"/>
  <c r="AU1426" i="1"/>
  <c r="AU1427" i="1"/>
  <c r="AU1428" i="1"/>
  <c r="AU1429" i="1"/>
  <c r="AU1430" i="1"/>
  <c r="AU1431" i="1"/>
  <c r="AU1432" i="1"/>
  <c r="AU42" i="1"/>
  <c r="AU1433" i="1"/>
  <c r="AU1434" i="1"/>
  <c r="AU1435" i="1"/>
  <c r="AU1436" i="1"/>
  <c r="AU1437" i="1"/>
  <c r="AU1438" i="1"/>
  <c r="AU1439" i="1"/>
  <c r="AU1440" i="1"/>
  <c r="AU1441" i="1"/>
  <c r="AU1442" i="1"/>
  <c r="AU1443" i="1"/>
  <c r="AU352" i="1"/>
  <c r="AU182" i="1"/>
  <c r="AU1444" i="1"/>
  <c r="AU1445" i="1"/>
  <c r="AU1446" i="1"/>
  <c r="AU1447" i="1"/>
  <c r="AU1448" i="1"/>
  <c r="AU1449" i="1"/>
  <c r="AU1450" i="1"/>
  <c r="AU1451" i="1"/>
  <c r="AU1452" i="1"/>
  <c r="AU1453" i="1"/>
  <c r="AU1454" i="1"/>
  <c r="AU1455" i="1"/>
  <c r="AU96" i="1"/>
  <c r="AU1456" i="1"/>
  <c r="AU1457" i="1"/>
  <c r="AU1458" i="1"/>
  <c r="AU19" i="1"/>
  <c r="AU1459" i="1"/>
  <c r="AU1460" i="1"/>
  <c r="AU1461" i="1"/>
  <c r="AU1462" i="1"/>
  <c r="AU1463" i="1"/>
  <c r="AU1464" i="1"/>
  <c r="AU1465" i="1"/>
  <c r="AU1466" i="1"/>
  <c r="AU1467" i="1"/>
  <c r="AU1468" i="1"/>
  <c r="AU1469" i="1"/>
  <c r="AU1470" i="1"/>
  <c r="AU1471" i="1"/>
  <c r="AU1472" i="1"/>
  <c r="AU1473" i="1"/>
  <c r="AU1474" i="1"/>
  <c r="AU1475" i="1"/>
  <c r="AU1476" i="1"/>
  <c r="AU6" i="1"/>
  <c r="AU1477" i="1"/>
  <c r="AU1478" i="1"/>
  <c r="AU1479" i="1"/>
  <c r="AU1480" i="1"/>
  <c r="AU1481" i="1"/>
  <c r="AU1482" i="1"/>
  <c r="AU1483" i="1"/>
  <c r="AU1484" i="1"/>
  <c r="AU1485" i="1"/>
  <c r="AU1486" i="1"/>
  <c r="AU1487" i="1"/>
  <c r="AU1488" i="1"/>
  <c r="AU1489" i="1"/>
  <c r="AU1490" i="1"/>
  <c r="AU1491" i="1"/>
  <c r="AU1492" i="1"/>
  <c r="AU1493" i="1"/>
  <c r="AU1494" i="1"/>
  <c r="AU1495" i="1"/>
  <c r="AU1496" i="1"/>
  <c r="AU1497" i="1"/>
  <c r="AU1498" i="1"/>
  <c r="AU1499" i="1"/>
  <c r="AU1500" i="1"/>
  <c r="AU1501" i="1"/>
  <c r="AU1502" i="1"/>
  <c r="AU1503" i="1"/>
  <c r="AU1504" i="1"/>
  <c r="AU1505" i="1"/>
  <c r="AU1506" i="1"/>
  <c r="AU1507" i="1"/>
  <c r="AU1508" i="1"/>
  <c r="AU1509" i="1"/>
  <c r="AU1510" i="1"/>
  <c r="AU1511" i="1"/>
  <c r="AU1512" i="1"/>
  <c r="AU1513" i="1"/>
  <c r="AU1514" i="1"/>
  <c r="AU1515" i="1"/>
  <c r="AU1516" i="1"/>
  <c r="AU1517" i="1"/>
  <c r="AU1518" i="1"/>
  <c r="AU1519" i="1"/>
  <c r="AU1520" i="1"/>
  <c r="AU1521" i="1"/>
  <c r="AU1522" i="1"/>
  <c r="AU1523" i="1"/>
  <c r="AU1524" i="1"/>
  <c r="AU1525" i="1"/>
  <c r="AU1526" i="1"/>
  <c r="AU1527" i="1"/>
  <c r="AU1528" i="1"/>
  <c r="AU1529" i="1"/>
  <c r="AU1530" i="1"/>
  <c r="AU1531" i="1"/>
  <c r="AU1532" i="1"/>
  <c r="AU1533" i="1"/>
  <c r="AU1534" i="1"/>
  <c r="AU1535" i="1"/>
  <c r="AU1536" i="1"/>
  <c r="AU1537" i="1"/>
  <c r="AU1538" i="1"/>
  <c r="AU1539" i="1"/>
  <c r="AU1540" i="1"/>
  <c r="AU1541" i="1"/>
  <c r="AU1542" i="1"/>
  <c r="AU1543" i="1"/>
  <c r="AU1544" i="1"/>
  <c r="AU1545" i="1"/>
  <c r="AU158" i="1"/>
  <c r="AU1546" i="1"/>
  <c r="AU1547" i="1"/>
  <c r="AU1548" i="1"/>
  <c r="AU1549" i="1"/>
  <c r="AU1550" i="1"/>
  <c r="AU1551" i="1"/>
  <c r="AU1552" i="1"/>
  <c r="AU1553" i="1"/>
  <c r="AU1554" i="1"/>
  <c r="AU1555" i="1"/>
  <c r="AU1556" i="1"/>
  <c r="AU1557" i="1"/>
  <c r="AU1558" i="1"/>
  <c r="AU1559" i="1"/>
  <c r="AU1560" i="1"/>
  <c r="AU1561" i="1"/>
  <c r="AU1562" i="1"/>
  <c r="AU1563" i="1"/>
  <c r="AU1564" i="1"/>
  <c r="AU1565" i="1"/>
  <c r="AU1566" i="1"/>
  <c r="AU1567" i="1"/>
  <c r="AU1568" i="1"/>
  <c r="AU1569" i="1"/>
  <c r="AU1570" i="1"/>
  <c r="AU1571" i="1"/>
  <c r="AU1572" i="1"/>
  <c r="AU1573" i="1"/>
  <c r="AU1574" i="1"/>
  <c r="AU1575" i="1"/>
  <c r="AU421" i="1"/>
  <c r="AU1576" i="1"/>
  <c r="AU1577" i="1"/>
  <c r="AU1578" i="1"/>
  <c r="AU1579" i="1"/>
  <c r="AU1580" i="1"/>
  <c r="AU1581" i="1"/>
  <c r="AU1582" i="1"/>
  <c r="AU1583" i="1"/>
  <c r="AU1584" i="1"/>
  <c r="AU1585" i="1"/>
  <c r="AU1586" i="1"/>
  <c r="AU457" i="1"/>
  <c r="AU1587" i="1"/>
  <c r="AU1588" i="1"/>
  <c r="AU1589" i="1"/>
  <c r="AU1590" i="1"/>
  <c r="AU1591" i="1"/>
  <c r="AU1592" i="1"/>
  <c r="AU1593" i="1"/>
  <c r="AU1594" i="1"/>
  <c r="AU1595" i="1"/>
  <c r="AU1596" i="1"/>
  <c r="AU1597" i="1"/>
  <c r="AU207" i="1"/>
  <c r="AU1598" i="1"/>
  <c r="AU1599" i="1"/>
  <c r="AU1600" i="1"/>
  <c r="AU1601" i="1"/>
  <c r="AU1602" i="1"/>
  <c r="AU1603" i="1"/>
  <c r="AU1604" i="1"/>
  <c r="AU1605" i="1"/>
  <c r="AU1606" i="1"/>
  <c r="AU1607" i="1"/>
  <c r="AU1608" i="1"/>
  <c r="AU1609" i="1"/>
  <c r="AU1610" i="1"/>
  <c r="AU1611" i="1"/>
  <c r="AU1612" i="1"/>
  <c r="AU63" i="1"/>
  <c r="AU1613" i="1"/>
  <c r="AU1614" i="1"/>
  <c r="AU1615" i="1"/>
  <c r="AU1616" i="1"/>
  <c r="AU1617" i="1"/>
  <c r="AU173" i="1"/>
  <c r="AU1618" i="1"/>
  <c r="AU1619" i="1"/>
  <c r="AU1620" i="1"/>
  <c r="AU200" i="1"/>
  <c r="AU1621" i="1"/>
  <c r="AU1622" i="1"/>
  <c r="AU1623" i="1"/>
  <c r="AU1624" i="1"/>
  <c r="AU1625" i="1"/>
  <c r="AU1626" i="1"/>
  <c r="AU1627" i="1"/>
  <c r="AU1628" i="1"/>
  <c r="AU1629" i="1"/>
  <c r="AU1630" i="1"/>
  <c r="AU1631" i="1"/>
  <c r="AU1632" i="1"/>
  <c r="AU1633" i="1"/>
  <c r="AU1634" i="1"/>
  <c r="AU1635" i="1"/>
  <c r="AU320" i="1"/>
  <c r="AU1636" i="1"/>
  <c r="AU403" i="1"/>
  <c r="AU1637" i="1"/>
  <c r="AU1638" i="1"/>
  <c r="AU359" i="1"/>
  <c r="AU1639" i="1"/>
  <c r="AU1640" i="1"/>
  <c r="AU1641" i="1"/>
  <c r="AU1642" i="1"/>
  <c r="AU1643" i="1"/>
  <c r="AU1644" i="1"/>
  <c r="AU1645" i="1"/>
  <c r="AU1646" i="1"/>
  <c r="AU1647" i="1"/>
  <c r="AU1648" i="1"/>
  <c r="AU1649" i="1"/>
  <c r="AU1650" i="1"/>
  <c r="AU1651" i="1"/>
  <c r="AU1652" i="1"/>
  <c r="AU1653" i="1"/>
  <c r="AU1654" i="1"/>
  <c r="AU1655" i="1"/>
  <c r="AU1656" i="1"/>
  <c r="AU1657" i="1"/>
  <c r="AU1658" i="1"/>
  <c r="AU1659" i="1"/>
  <c r="AU1660" i="1"/>
  <c r="AU1661" i="1"/>
  <c r="AU511" i="1"/>
  <c r="AU1662" i="1"/>
  <c r="AU1663" i="1"/>
  <c r="AU1664" i="1"/>
  <c r="AU1665" i="1"/>
  <c r="AU1666" i="1"/>
  <c r="AU1667" i="1"/>
  <c r="AU1668" i="1"/>
  <c r="AU237" i="1"/>
  <c r="AU217" i="1"/>
  <c r="AU1669" i="1"/>
  <c r="AU1670" i="1"/>
  <c r="AU1671" i="1"/>
  <c r="AU1672" i="1"/>
  <c r="AU1673" i="1"/>
  <c r="AU1674" i="1"/>
  <c r="AU1675" i="1"/>
  <c r="AU1676" i="1"/>
  <c r="AU1677" i="1"/>
  <c r="AU1678" i="1"/>
  <c r="AU1679" i="1"/>
  <c r="AU1680" i="1"/>
  <c r="AU1681" i="1"/>
  <c r="AU1682" i="1"/>
  <c r="AU1683" i="1"/>
  <c r="AU1684" i="1"/>
  <c r="AU1685" i="1"/>
  <c r="AU1686" i="1"/>
  <c r="AU420" i="1"/>
  <c r="AU1687" i="1"/>
  <c r="AU1688" i="1"/>
  <c r="AU1689" i="1"/>
  <c r="AU1690" i="1"/>
  <c r="AU1691" i="1"/>
  <c r="AU295" i="1"/>
  <c r="AU1692" i="1"/>
  <c r="AU1693" i="1"/>
  <c r="AU1694" i="1"/>
  <c r="AU434" i="1"/>
  <c r="AU1695" i="1"/>
  <c r="AU1696" i="1"/>
  <c r="AU1697" i="1"/>
  <c r="AU1698" i="1"/>
  <c r="AU1699" i="1"/>
  <c r="AU1700" i="1"/>
  <c r="AU1701" i="1"/>
  <c r="AU1702" i="1"/>
  <c r="AU1703" i="1"/>
  <c r="AU1704" i="1"/>
  <c r="AU1705" i="1"/>
  <c r="AU1706" i="1"/>
  <c r="AU1707" i="1"/>
  <c r="AU1708" i="1"/>
  <c r="AU1709" i="1"/>
  <c r="AU1710" i="1"/>
  <c r="AU1711" i="1"/>
  <c r="AU1712" i="1"/>
  <c r="AU1713" i="1"/>
  <c r="AU1714" i="1"/>
  <c r="AU1715" i="1"/>
  <c r="AU1716" i="1"/>
  <c r="AU1717" i="1"/>
  <c r="AU1718" i="1"/>
  <c r="AU1719" i="1"/>
  <c r="AU1720" i="1"/>
  <c r="AU1721" i="1"/>
  <c r="AU1722" i="1"/>
  <c r="AU1723" i="1"/>
  <c r="AU1724" i="1"/>
  <c r="AU1725" i="1"/>
  <c r="AU1726" i="1"/>
  <c r="AU1727" i="1"/>
  <c r="AU1728" i="1"/>
  <c r="AU1729" i="1"/>
  <c r="AU1730" i="1"/>
  <c r="AU1731" i="1"/>
  <c r="AU1732" i="1"/>
  <c r="AU1733" i="1"/>
  <c r="AU1734" i="1"/>
  <c r="AU1735" i="1"/>
  <c r="AU1736" i="1"/>
  <c r="AU1737" i="1"/>
  <c r="AU1738" i="1"/>
  <c r="AU1739" i="1"/>
  <c r="AU1740" i="1"/>
  <c r="AU1741" i="1"/>
  <c r="AU1742" i="1"/>
  <c r="AU1743" i="1"/>
  <c r="AU1744" i="1"/>
  <c r="AU1745" i="1"/>
  <c r="AU1746" i="1"/>
  <c r="AU1747" i="1"/>
  <c r="AU1748" i="1"/>
  <c r="AU1749" i="1"/>
  <c r="AU1750" i="1"/>
  <c r="AU1751" i="1"/>
  <c r="AU1752" i="1"/>
  <c r="AU1753" i="1"/>
  <c r="AU1754" i="1"/>
  <c r="AU1755" i="1"/>
  <c r="AU1756" i="1"/>
  <c r="AU1757" i="1"/>
  <c r="AU1758" i="1"/>
  <c r="AU1759" i="1"/>
  <c r="AU1760" i="1"/>
  <c r="AU1761" i="1"/>
  <c r="AU1762" i="1"/>
  <c r="AU1763" i="1"/>
  <c r="AU1764" i="1"/>
  <c r="AU1765" i="1"/>
  <c r="AU1766" i="1"/>
  <c r="AU1767" i="1"/>
  <c r="AU1768" i="1"/>
  <c r="AU1769" i="1"/>
  <c r="AU1770" i="1"/>
  <c r="AU1771" i="1"/>
  <c r="AU1772" i="1"/>
  <c r="AU1773" i="1"/>
  <c r="AU1774" i="1"/>
  <c r="AU1775" i="1"/>
  <c r="AU1776" i="1"/>
  <c r="AU1777" i="1"/>
  <c r="AU1778" i="1"/>
  <c r="AU1779" i="1"/>
  <c r="AU1780" i="1"/>
  <c r="AU1781" i="1"/>
  <c r="AU298" i="1"/>
  <c r="AU1782" i="1"/>
  <c r="AU23" i="1"/>
  <c r="AU1783" i="1"/>
  <c r="AU1784" i="1"/>
  <c r="AU1785" i="1"/>
  <c r="AU1786" i="1"/>
  <c r="AU419" i="1"/>
  <c r="AU1787" i="1"/>
  <c r="AU1788" i="1"/>
  <c r="AU1789" i="1"/>
  <c r="AU1790" i="1"/>
  <c r="AU1791" i="1"/>
  <c r="AU1792" i="1"/>
  <c r="AU1793" i="1"/>
  <c r="AU1794" i="1"/>
  <c r="AU1795" i="1"/>
  <c r="AU1796" i="1"/>
  <c r="AU1797" i="1"/>
  <c r="AU1798" i="1"/>
  <c r="AU358" i="1"/>
  <c r="AU1799" i="1"/>
  <c r="AU1800" i="1"/>
  <c r="AU1801" i="1"/>
  <c r="AU1802" i="1"/>
  <c r="AU1803" i="1"/>
  <c r="AU1804" i="1"/>
  <c r="AU1805" i="1"/>
  <c r="AU1806" i="1"/>
  <c r="AU1807" i="1"/>
  <c r="AU1808" i="1"/>
  <c r="AU1809" i="1"/>
  <c r="AU1810" i="1"/>
  <c r="AU1811" i="1"/>
  <c r="AU1812" i="1"/>
  <c r="AU1813" i="1"/>
  <c r="AU1814" i="1"/>
  <c r="AU1815" i="1"/>
  <c r="AU1816" i="1"/>
  <c r="AU1817" i="1"/>
  <c r="AU475" i="1"/>
  <c r="AU1818" i="1"/>
  <c r="AU1819" i="1"/>
  <c r="AU1820" i="1"/>
  <c r="AU1821" i="1"/>
  <c r="AU1822" i="1"/>
  <c r="AU1823" i="1"/>
  <c r="AU1824" i="1"/>
  <c r="AU1825" i="1"/>
  <c r="AU1826" i="1"/>
  <c r="AU1827" i="1"/>
  <c r="AU438" i="1"/>
  <c r="AU1828" i="1"/>
  <c r="AU1829" i="1"/>
  <c r="AU1830" i="1"/>
  <c r="AU1831" i="1"/>
  <c r="AU1832" i="1"/>
  <c r="AU1833" i="1"/>
  <c r="AU1834" i="1"/>
  <c r="AU1835" i="1"/>
  <c r="AU1836" i="1"/>
  <c r="AU1837" i="1"/>
  <c r="AU1838" i="1"/>
  <c r="AU33" i="1"/>
  <c r="AU94" i="1"/>
  <c r="AU1839" i="1"/>
  <c r="AU1840" i="1"/>
  <c r="AU1841" i="1"/>
  <c r="AU1842" i="1"/>
  <c r="AU1843" i="1"/>
  <c r="AU1844" i="1"/>
  <c r="AU1845" i="1"/>
  <c r="AU1846" i="1"/>
  <c r="AU1847" i="1"/>
  <c r="AU1848" i="1"/>
  <c r="AU1849" i="1"/>
  <c r="AU1850" i="1"/>
  <c r="AU1851" i="1"/>
  <c r="AU1852" i="1"/>
  <c r="AU1853" i="1"/>
  <c r="AU1854" i="1"/>
  <c r="AU1855" i="1"/>
  <c r="AU1856" i="1"/>
  <c r="AU1857" i="1"/>
  <c r="AU1858" i="1"/>
  <c r="AU1859" i="1"/>
  <c r="AU1860" i="1"/>
  <c r="AU1861" i="1"/>
  <c r="AU1862" i="1"/>
  <c r="AU1863" i="1"/>
  <c r="AU1864" i="1"/>
  <c r="AU1865" i="1"/>
  <c r="AU1866" i="1"/>
  <c r="AU1867" i="1"/>
  <c r="AU1868" i="1"/>
  <c r="AU1869" i="1"/>
  <c r="AU1870" i="1"/>
  <c r="AU1871" i="1"/>
  <c r="AU1872" i="1"/>
  <c r="AU1873" i="1"/>
  <c r="AU1874" i="1"/>
  <c r="AU1875" i="1"/>
  <c r="AU1876" i="1"/>
  <c r="AU1877" i="1"/>
  <c r="AU1878" i="1"/>
  <c r="AU1879" i="1"/>
  <c r="AU1880" i="1"/>
  <c r="AU1881" i="1"/>
  <c r="AU1882" i="1"/>
  <c r="AU1883" i="1"/>
  <c r="AU57" i="1"/>
  <c r="AU1884" i="1"/>
  <c r="AU1885" i="1"/>
  <c r="AU1886" i="1"/>
  <c r="AU1887" i="1"/>
  <c r="AU1888" i="1"/>
  <c r="AU1889" i="1"/>
  <c r="AU1890" i="1"/>
  <c r="AU1891" i="1"/>
  <c r="AU1892" i="1"/>
  <c r="AU1893" i="1"/>
  <c r="AU1894" i="1"/>
  <c r="AU1895" i="1"/>
  <c r="AU1896" i="1"/>
  <c r="AU1897" i="1"/>
  <c r="AU1898" i="1"/>
  <c r="AU1899" i="1"/>
  <c r="AU1900" i="1"/>
  <c r="AU1901" i="1"/>
  <c r="AU1902" i="1"/>
  <c r="AU1903" i="1"/>
  <c r="AU1904" i="1"/>
  <c r="AU1905" i="1"/>
  <c r="AU1906" i="1"/>
  <c r="AU1907" i="1"/>
  <c r="AU1908" i="1"/>
  <c r="AU1909" i="1"/>
  <c r="AU1910" i="1"/>
  <c r="AU1911" i="1"/>
  <c r="AU1912" i="1"/>
  <c r="AU1913" i="1"/>
  <c r="AU1914" i="1"/>
  <c r="AU1915" i="1"/>
  <c r="AU1916" i="1"/>
  <c r="AU1917" i="1"/>
  <c r="AU1918" i="1"/>
  <c r="AU296" i="1"/>
  <c r="AU1919" i="1"/>
  <c r="AU1920" i="1"/>
  <c r="AU1921" i="1"/>
  <c r="AU1922" i="1"/>
  <c r="AU1923" i="1"/>
  <c r="AU1924" i="1"/>
  <c r="AU1925" i="1"/>
  <c r="AU364" i="1"/>
  <c r="AU1926" i="1"/>
  <c r="AU204" i="1"/>
  <c r="AU1927" i="1"/>
  <c r="AU1928" i="1"/>
  <c r="AU1929" i="1"/>
  <c r="AU1930" i="1"/>
  <c r="AU1931" i="1"/>
  <c r="AU1932" i="1"/>
  <c r="AU1933" i="1"/>
  <c r="AU1934" i="1"/>
  <c r="AU1935" i="1"/>
  <c r="AU1936" i="1"/>
  <c r="AU1937" i="1"/>
  <c r="AU1938" i="1"/>
  <c r="AU1939" i="1"/>
  <c r="AU1940" i="1"/>
  <c r="AU1941" i="1"/>
  <c r="AU1942" i="1"/>
  <c r="AU1943" i="1"/>
  <c r="AU1944" i="1"/>
  <c r="AU1945" i="1"/>
  <c r="AU1946" i="1"/>
  <c r="AU1947" i="1"/>
  <c r="AU1948" i="1"/>
  <c r="AU1949" i="1"/>
  <c r="AU1950" i="1"/>
  <c r="AU1951" i="1"/>
  <c r="AU1952" i="1"/>
  <c r="AU1953" i="1"/>
  <c r="AU1954" i="1"/>
  <c r="AU1955" i="1"/>
  <c r="AU1956" i="1"/>
  <c r="AU1957" i="1"/>
  <c r="AU1958" i="1"/>
  <c r="AU1959" i="1"/>
  <c r="AU1960" i="1"/>
  <c r="AU1961" i="1"/>
  <c r="AU1962" i="1"/>
  <c r="AU1963" i="1"/>
  <c r="AU1964" i="1"/>
  <c r="AU1965" i="1"/>
  <c r="AU1966" i="1"/>
  <c r="AU1967" i="1"/>
  <c r="AU1968" i="1"/>
  <c r="AU1969" i="1"/>
  <c r="AU1970" i="1"/>
  <c r="AU1971" i="1"/>
  <c r="AU1972" i="1"/>
  <c r="AU1973" i="1"/>
  <c r="AU1974" i="1"/>
  <c r="AU1975" i="1"/>
  <c r="AU1976" i="1"/>
  <c r="AU1977" i="1"/>
  <c r="AU1978" i="1"/>
  <c r="AU1979" i="1"/>
  <c r="AU1980" i="1"/>
  <c r="AU1981" i="1"/>
  <c r="AU1982" i="1"/>
  <c r="AU1983" i="1"/>
  <c r="AU1984" i="1"/>
  <c r="AU1985" i="1"/>
  <c r="AU1986" i="1"/>
  <c r="AU1987" i="1"/>
  <c r="AU1988" i="1"/>
  <c r="AU1989" i="1"/>
  <c r="AU1990" i="1"/>
  <c r="AU1991" i="1"/>
  <c r="AU1992" i="1"/>
  <c r="AU1993" i="1"/>
  <c r="AU1994" i="1"/>
  <c r="AU1995" i="1"/>
  <c r="AU1996" i="1"/>
  <c r="AU1997" i="1"/>
  <c r="AU1998" i="1"/>
  <c r="AU1999" i="1"/>
  <c r="AU2000" i="1"/>
  <c r="AU2001" i="1"/>
  <c r="AU2002" i="1"/>
  <c r="AU2003" i="1"/>
  <c r="AU2004" i="1"/>
  <c r="AU2005" i="1"/>
  <c r="AU2006" i="1"/>
  <c r="AU2007" i="1"/>
  <c r="AU2008" i="1"/>
  <c r="AU2009" i="1"/>
  <c r="AU2010" i="1"/>
  <c r="AU2011" i="1"/>
  <c r="AU2012" i="1"/>
  <c r="AU2013" i="1"/>
  <c r="AU2014" i="1"/>
  <c r="AU2015" i="1"/>
  <c r="AU2016" i="1"/>
  <c r="AU2017" i="1"/>
  <c r="AU2018" i="1"/>
  <c r="AU2019" i="1"/>
  <c r="AU2020" i="1"/>
  <c r="AU2021" i="1"/>
  <c r="AU2022" i="1"/>
  <c r="AU2023" i="1"/>
  <c r="AU2024" i="1"/>
  <c r="AU2025" i="1"/>
  <c r="AU2026" i="1"/>
  <c r="AU2027" i="1"/>
  <c r="AU2028" i="1"/>
  <c r="AU2029" i="1"/>
  <c r="AU2030" i="1"/>
  <c r="AU2031" i="1"/>
  <c r="AU2032" i="1"/>
  <c r="AU2033" i="1"/>
  <c r="AU2034" i="1"/>
  <c r="AU2035" i="1"/>
  <c r="AU2036" i="1"/>
  <c r="AU2037" i="1"/>
  <c r="AU2038" i="1"/>
  <c r="AU2039" i="1"/>
  <c r="AU2040" i="1"/>
  <c r="AU2041" i="1"/>
  <c r="AU2042" i="1"/>
  <c r="AU2043" i="1"/>
  <c r="AU2044" i="1"/>
  <c r="AU2045" i="1"/>
  <c r="AU2046" i="1"/>
  <c r="AU2047" i="1"/>
  <c r="AU2048" i="1"/>
  <c r="AU2049" i="1"/>
  <c r="AU2050" i="1"/>
  <c r="AU2051" i="1"/>
  <c r="AU2052" i="1"/>
  <c r="AU2053" i="1"/>
  <c r="AU2054" i="1"/>
  <c r="AU2055" i="1"/>
  <c r="AU2056" i="1"/>
  <c r="AU2057" i="1"/>
  <c r="AU2058" i="1"/>
  <c r="AU2059" i="1"/>
  <c r="AU2060" i="1"/>
  <c r="AU2061" i="1"/>
  <c r="AU2062" i="1"/>
  <c r="AU2063" i="1"/>
  <c r="AU2064" i="1"/>
  <c r="AU2065" i="1"/>
  <c r="AU2066" i="1"/>
  <c r="AU2067" i="1"/>
  <c r="AU2068" i="1"/>
  <c r="AU2069" i="1"/>
  <c r="AU323" i="1"/>
  <c r="AU2070" i="1"/>
  <c r="AU2071" i="1"/>
  <c r="AU2072" i="1"/>
  <c r="AU2073" i="1"/>
  <c r="AU2074" i="1"/>
  <c r="AU2075" i="1"/>
  <c r="AU2076" i="1"/>
  <c r="AU2077" i="1"/>
  <c r="AU2078" i="1"/>
  <c r="AU2079" i="1"/>
  <c r="AU2080" i="1"/>
  <c r="AU2081" i="1"/>
  <c r="AU2082" i="1"/>
  <c r="AU2083" i="1"/>
  <c r="AU2084" i="1"/>
  <c r="AU2085" i="1"/>
  <c r="AU2086" i="1"/>
  <c r="AU277" i="1"/>
  <c r="AU2087" i="1"/>
  <c r="AU2088" i="1"/>
  <c r="AU2089" i="1"/>
  <c r="AU2090" i="1"/>
  <c r="AU2091" i="1"/>
  <c r="AU2092" i="1"/>
  <c r="AU2093" i="1"/>
  <c r="AU2094" i="1"/>
  <c r="AU2095" i="1"/>
  <c r="AU2096" i="1"/>
  <c r="AU2097" i="1"/>
  <c r="AU2098" i="1"/>
  <c r="AU2099" i="1"/>
  <c r="AU2100" i="1"/>
  <c r="AU2101" i="1"/>
  <c r="AU2102" i="1"/>
  <c r="AU2103" i="1"/>
  <c r="AU2104" i="1"/>
  <c r="AU2105" i="1"/>
  <c r="AU2106" i="1"/>
  <c r="AU2107" i="1"/>
  <c r="AU2108" i="1"/>
  <c r="AU2109" i="1"/>
  <c r="AU2110" i="1"/>
  <c r="AU2111" i="1"/>
  <c r="AU2112" i="1"/>
  <c r="AU334" i="1"/>
  <c r="AU2113" i="1"/>
  <c r="AU2114" i="1"/>
  <c r="AU2115" i="1"/>
  <c r="AU2116" i="1"/>
  <c r="AU2117" i="1"/>
  <c r="AU2118" i="1"/>
  <c r="AU2119" i="1"/>
  <c r="AU2120" i="1"/>
  <c r="AU2121" i="1"/>
  <c r="AU2122" i="1"/>
  <c r="AU2123" i="1"/>
  <c r="AU2124" i="1"/>
  <c r="AU2125" i="1"/>
  <c r="AU2126" i="1"/>
  <c r="AU2127" i="1"/>
  <c r="AU2128" i="1"/>
  <c r="AU2129" i="1"/>
  <c r="AU2130" i="1"/>
  <c r="AU2131" i="1"/>
  <c r="AU2132" i="1"/>
  <c r="AU2133" i="1"/>
  <c r="AU311" i="1"/>
  <c r="AU310" i="1"/>
  <c r="AU2134" i="1"/>
  <c r="AU2135" i="1"/>
  <c r="AU2136" i="1"/>
  <c r="AU2137" i="1"/>
  <c r="AU2138" i="1"/>
  <c r="AU2139" i="1"/>
  <c r="AU2140" i="1"/>
  <c r="AU2141" i="1"/>
  <c r="AU2142" i="1"/>
  <c r="AU2143" i="1"/>
  <c r="AU2144" i="1"/>
  <c r="AU2145" i="1"/>
  <c r="AU2146" i="1"/>
  <c r="AU2147" i="1"/>
  <c r="AU2148" i="1"/>
  <c r="AU2149" i="1"/>
  <c r="AU2150" i="1"/>
  <c r="AU2151" i="1"/>
  <c r="AU2152" i="1"/>
  <c r="AU2153" i="1"/>
  <c r="AU2154" i="1"/>
  <c r="AU2155" i="1"/>
  <c r="AU2156" i="1"/>
  <c r="AU2157" i="1"/>
  <c r="AU2158" i="1"/>
  <c r="AU2159" i="1"/>
  <c r="AU2160" i="1"/>
  <c r="AU2161" i="1"/>
  <c r="AU2162" i="1"/>
  <c r="AU2163" i="1"/>
  <c r="AU2164" i="1"/>
  <c r="AU2165" i="1"/>
  <c r="AU2166" i="1"/>
  <c r="AU2167" i="1"/>
  <c r="AU2168" i="1"/>
  <c r="AU2169" i="1"/>
  <c r="AU2170" i="1"/>
  <c r="AU2171" i="1"/>
  <c r="AU2172" i="1"/>
  <c r="AU2173" i="1"/>
  <c r="AU2174" i="1"/>
  <c r="AU2175" i="1"/>
  <c r="AU2176" i="1"/>
  <c r="AU2177" i="1"/>
  <c r="AU2178" i="1"/>
  <c r="AU2179" i="1"/>
  <c r="AU2180" i="1"/>
  <c r="AU2181" i="1"/>
  <c r="AU2182" i="1"/>
  <c r="AU2183" i="1"/>
  <c r="AU2184" i="1"/>
  <c r="AU2185" i="1"/>
  <c r="AU2186" i="1"/>
  <c r="AU2187" i="1"/>
  <c r="AU2188" i="1"/>
  <c r="AU2189" i="1"/>
  <c r="AU2190" i="1"/>
  <c r="AU2191" i="1"/>
  <c r="AU2192" i="1"/>
  <c r="AU2193" i="1"/>
  <c r="AU2194" i="1"/>
  <c r="AU2195" i="1"/>
  <c r="AU2196" i="1"/>
  <c r="AU2197" i="1"/>
  <c r="AU2198" i="1"/>
  <c r="AU2199" i="1"/>
  <c r="AU2200" i="1"/>
  <c r="AU2201" i="1"/>
  <c r="AU2202" i="1"/>
  <c r="AU2203" i="1"/>
  <c r="AU2204" i="1"/>
  <c r="AU377" i="1"/>
  <c r="AU443" i="1"/>
  <c r="AU2205" i="1"/>
  <c r="AU2206" i="1"/>
  <c r="AU2207" i="1"/>
  <c r="AU2208" i="1"/>
  <c r="AU2209" i="1"/>
  <c r="AU2210" i="1"/>
  <c r="AU2211" i="1"/>
  <c r="AU2212" i="1"/>
  <c r="AU2213" i="1"/>
  <c r="AU2214" i="1"/>
  <c r="AU426" i="1"/>
  <c r="AU373" i="1"/>
  <c r="AU2215" i="1"/>
  <c r="AU2216" i="1"/>
  <c r="AU2217" i="1"/>
  <c r="AU2218" i="1"/>
  <c r="AU2219" i="1"/>
  <c r="AU2220" i="1"/>
  <c r="AU2221" i="1"/>
  <c r="AU2222" i="1"/>
  <c r="AU2223" i="1"/>
  <c r="AU2224" i="1"/>
  <c r="AU2225" i="1"/>
  <c r="AU2226" i="1"/>
  <c r="AU2227" i="1"/>
  <c r="AU2228" i="1"/>
  <c r="AU2229" i="1"/>
  <c r="AU2230" i="1"/>
  <c r="AU2231" i="1"/>
  <c r="AU356" i="1"/>
  <c r="AU2232" i="1"/>
  <c r="AU2233" i="1"/>
  <c r="AU2234" i="1"/>
  <c r="AU2235" i="1"/>
  <c r="AU2236" i="1"/>
  <c r="AU2237" i="1"/>
  <c r="AU2238" i="1"/>
  <c r="AU2239" i="1"/>
  <c r="AU2240" i="1"/>
  <c r="AU2241" i="1"/>
  <c r="AU2242" i="1"/>
  <c r="AU2243" i="1"/>
  <c r="AU2244" i="1"/>
  <c r="AU2245" i="1"/>
  <c r="AU2246" i="1"/>
  <c r="AU2247" i="1"/>
  <c r="AU2248" i="1"/>
  <c r="AU2249" i="1"/>
  <c r="AU2250" i="1"/>
  <c r="AU2251" i="1"/>
  <c r="AU2252" i="1"/>
  <c r="AU2253" i="1"/>
  <c r="AU2254" i="1"/>
  <c r="AU2255" i="1"/>
  <c r="AU2256" i="1"/>
  <c r="AU2257" i="1"/>
  <c r="AU2258" i="1"/>
  <c r="AU2259" i="1"/>
  <c r="AU2260" i="1"/>
  <c r="AU2261" i="1"/>
  <c r="AU2262" i="1"/>
  <c r="AU2263" i="1"/>
  <c r="AU2264" i="1"/>
  <c r="AU2265" i="1"/>
  <c r="AU2266" i="1"/>
  <c r="AU2267" i="1"/>
  <c r="AU2268" i="1"/>
  <c r="AU2269" i="1"/>
  <c r="AU2270" i="1"/>
  <c r="AU2271" i="1"/>
  <c r="AU2272" i="1"/>
  <c r="AU2273" i="1"/>
  <c r="AU2274" i="1"/>
  <c r="AU2275" i="1"/>
  <c r="AU2276" i="1"/>
  <c r="AU2277" i="1"/>
  <c r="AU2278" i="1"/>
  <c r="AU2279" i="1"/>
  <c r="AU2280" i="1"/>
  <c r="AU2281" i="1"/>
  <c r="AU2282" i="1"/>
  <c r="AU2283" i="1"/>
  <c r="AU2284" i="1"/>
  <c r="AU2285" i="1"/>
  <c r="AU2286" i="1"/>
  <c r="AU2287" i="1"/>
  <c r="AU2288" i="1"/>
  <c r="AU2289" i="1"/>
  <c r="AU2290" i="1"/>
  <c r="AU2291" i="1"/>
  <c r="AU2292" i="1"/>
  <c r="AU2293" i="1"/>
  <c r="AU2294" i="1"/>
  <c r="AU2295" i="1"/>
  <c r="AU2296" i="1"/>
  <c r="AU2297" i="1"/>
  <c r="AU2298" i="1"/>
  <c r="AU2299" i="1"/>
  <c r="AU2300" i="1"/>
  <c r="AU2301" i="1"/>
  <c r="AU2302" i="1"/>
  <c r="AU2303" i="1"/>
  <c r="AU2304" i="1"/>
  <c r="AU2305" i="1"/>
  <c r="AU2306" i="1"/>
  <c r="AU2307" i="1"/>
  <c r="AU2308" i="1"/>
  <c r="AU2309" i="1"/>
  <c r="AU2310" i="1"/>
  <c r="AU2311" i="1"/>
  <c r="AU2312" i="1"/>
  <c r="AU2313" i="1"/>
  <c r="AU233" i="1"/>
  <c r="AU2314" i="1"/>
  <c r="AU2315" i="1"/>
  <c r="AU2316" i="1"/>
  <c r="AU2317" i="1"/>
  <c r="AU2318" i="1"/>
  <c r="AU2319" i="1"/>
  <c r="AU2320" i="1"/>
  <c r="AU2321" i="1"/>
  <c r="AU2322" i="1"/>
  <c r="AU2323" i="1"/>
  <c r="AU2324" i="1"/>
  <c r="AU2325" i="1"/>
  <c r="AU2326" i="1"/>
  <c r="AU2327" i="1"/>
  <c r="AU2328" i="1"/>
  <c r="AU2329" i="1"/>
  <c r="AU2330" i="1"/>
  <c r="AU2331" i="1"/>
  <c r="AU2332" i="1"/>
  <c r="AU2333" i="1"/>
  <c r="AU2334" i="1"/>
  <c r="AU2335" i="1"/>
  <c r="AU2336" i="1"/>
  <c r="AU2337" i="1"/>
  <c r="AU2338" i="1"/>
  <c r="AU2339" i="1"/>
  <c r="AU2340" i="1"/>
  <c r="AU232" i="1"/>
  <c r="AU2341" i="1"/>
  <c r="AU2342" i="1"/>
  <c r="AU2343" i="1"/>
  <c r="AU2344" i="1"/>
  <c r="AU2345" i="1"/>
  <c r="AU2346" i="1"/>
  <c r="AU2347" i="1"/>
  <c r="AU2348" i="1"/>
  <c r="AU2349" i="1"/>
  <c r="AU2350" i="1"/>
  <c r="AU2351" i="1"/>
  <c r="AU2352" i="1"/>
  <c r="AU2353" i="1"/>
  <c r="AU2354" i="1"/>
  <c r="AU2355" i="1"/>
  <c r="AU2356" i="1"/>
  <c r="AU2357" i="1"/>
  <c r="AU2358" i="1"/>
  <c r="AU2359" i="1"/>
  <c r="AU2360" i="1"/>
  <c r="AU2361" i="1"/>
  <c r="AU2362" i="1"/>
  <c r="AU2363" i="1"/>
  <c r="AU2364" i="1"/>
  <c r="AU2365" i="1"/>
  <c r="AU2366" i="1"/>
  <c r="AU2367" i="1"/>
  <c r="AU2368" i="1"/>
  <c r="AU2369" i="1"/>
  <c r="AU2370" i="1"/>
  <c r="AU2371" i="1"/>
  <c r="AU2372" i="1"/>
  <c r="AU2373" i="1"/>
  <c r="AU2374" i="1"/>
  <c r="AU2375" i="1"/>
  <c r="AU2376" i="1"/>
  <c r="AU2377" i="1"/>
  <c r="AU2378" i="1"/>
  <c r="AU2379" i="1"/>
  <c r="AU2380" i="1"/>
  <c r="AU2381" i="1"/>
  <c r="AU2382" i="1"/>
  <c r="AU2383" i="1"/>
  <c r="AU2384" i="1"/>
  <c r="AU2385" i="1"/>
  <c r="AU2386" i="1"/>
  <c r="AU2387" i="1"/>
  <c r="AU2388" i="1"/>
  <c r="AU2389" i="1"/>
  <c r="AU2390" i="1"/>
  <c r="AU2391" i="1"/>
  <c r="AU2392" i="1"/>
  <c r="AU472" i="1"/>
  <c r="AU2393" i="1"/>
  <c r="AU2394" i="1"/>
  <c r="AU2395" i="1"/>
  <c r="AU2396" i="1"/>
  <c r="AU2397" i="1"/>
  <c r="AU2398" i="1"/>
  <c r="AU2399" i="1"/>
  <c r="AU2400" i="1"/>
  <c r="AU2401" i="1"/>
  <c r="AU2402" i="1"/>
  <c r="AU2403" i="1"/>
  <c r="AU2404" i="1"/>
  <c r="AU2405" i="1"/>
  <c r="AU2406" i="1"/>
  <c r="AU2407" i="1"/>
  <c r="AU2408" i="1"/>
  <c r="AU2409" i="1"/>
  <c r="AU2410" i="1"/>
  <c r="AU2411" i="1"/>
  <c r="AU2412" i="1"/>
  <c r="AU2413" i="1"/>
  <c r="AU2414" i="1"/>
  <c r="AU2415" i="1"/>
  <c r="AU2416" i="1"/>
  <c r="AU2417" i="1"/>
  <c r="AU2418" i="1"/>
  <c r="AU2419" i="1"/>
  <c r="AU2420" i="1"/>
  <c r="AU2421" i="1"/>
  <c r="AU2422" i="1"/>
  <c r="AU2423" i="1"/>
  <c r="AU2424" i="1"/>
  <c r="AU2425" i="1"/>
  <c r="AU2426" i="1"/>
  <c r="AU2427" i="1"/>
  <c r="AU2428" i="1"/>
  <c r="AU2429" i="1"/>
  <c r="AU2430" i="1"/>
  <c r="AU2431" i="1"/>
  <c r="AU2432" i="1"/>
  <c r="AU2433" i="1"/>
  <c r="AU2434" i="1"/>
  <c r="AU2435" i="1"/>
  <c r="AU2436" i="1"/>
  <c r="AU2437" i="1"/>
  <c r="AU2438" i="1"/>
  <c r="AU2439" i="1"/>
  <c r="AU2440" i="1"/>
  <c r="AU2441" i="1"/>
  <c r="AU2442" i="1"/>
  <c r="AU2443" i="1"/>
  <c r="AU2444" i="1"/>
  <c r="AU2445" i="1"/>
  <c r="AU2446" i="1"/>
  <c r="AU2447" i="1"/>
  <c r="AU2448" i="1"/>
  <c r="AU2449" i="1"/>
  <c r="AU2450" i="1"/>
  <c r="AU2451" i="1"/>
  <c r="AU2452" i="1"/>
  <c r="AU2453" i="1"/>
  <c r="AU2454" i="1"/>
  <c r="AU2455" i="1"/>
  <c r="AU2456" i="1"/>
  <c r="AU2457" i="1"/>
  <c r="AU2458" i="1"/>
  <c r="AU362" i="1"/>
  <c r="AU521" i="1"/>
  <c r="AX522" i="1" l="1"/>
  <c r="AX35" i="1"/>
  <c r="AX75" i="1"/>
  <c r="AX7" i="1"/>
  <c r="AX523" i="1"/>
  <c r="AX524" i="1"/>
  <c r="AX525" i="1"/>
  <c r="AX21" i="1"/>
  <c r="AX526" i="1"/>
  <c r="AX243" i="1"/>
  <c r="AX527" i="1"/>
  <c r="AX16" i="1"/>
  <c r="AX43" i="1"/>
  <c r="AX27" i="1"/>
  <c r="AX25" i="1"/>
  <c r="AX132" i="1"/>
  <c r="AX34" i="1"/>
  <c r="AX68" i="1"/>
  <c r="AX99" i="1"/>
  <c r="AX528" i="1"/>
  <c r="AX46" i="1"/>
  <c r="AX529" i="1"/>
  <c r="AX530" i="1"/>
  <c r="AX155" i="1"/>
  <c r="AX301" i="1"/>
  <c r="AX531" i="1"/>
  <c r="AX62" i="1"/>
  <c r="AX532" i="1"/>
  <c r="AX344" i="1"/>
  <c r="AX533" i="1"/>
  <c r="AX349" i="1"/>
  <c r="AX534" i="1"/>
  <c r="AX39" i="1"/>
  <c r="AX184" i="1"/>
  <c r="AX38" i="1"/>
  <c r="AX190" i="1"/>
  <c r="AX535" i="1"/>
  <c r="AX17" i="1"/>
  <c r="AX536" i="1"/>
  <c r="AX537" i="1"/>
  <c r="AX538" i="1"/>
  <c r="AX539" i="1"/>
  <c r="AX66" i="1"/>
  <c r="AX30" i="1"/>
  <c r="AX540" i="1"/>
  <c r="AX541" i="1"/>
  <c r="AX219" i="1"/>
  <c r="AX256" i="1"/>
  <c r="AX208" i="1"/>
  <c r="AX47" i="1"/>
  <c r="AX542" i="1"/>
  <c r="AX449" i="1"/>
  <c r="AX543" i="1"/>
  <c r="AX544" i="1"/>
  <c r="AX545" i="1"/>
  <c r="AX546" i="1"/>
  <c r="AX51" i="1"/>
  <c r="AX108" i="1"/>
  <c r="AX59" i="1"/>
  <c r="AX235" i="1"/>
  <c r="AX547" i="1"/>
  <c r="AX548" i="1"/>
  <c r="AX64" i="1"/>
  <c r="AX65" i="1"/>
  <c r="AX45" i="1"/>
  <c r="AX4" i="1"/>
  <c r="AX549" i="1"/>
  <c r="AX550" i="1"/>
  <c r="AX69" i="1"/>
  <c r="AX107" i="1"/>
  <c r="AX100" i="1"/>
  <c r="AX551" i="1"/>
  <c r="AX510" i="1"/>
  <c r="AX552" i="1"/>
  <c r="AX553" i="1"/>
  <c r="AX224" i="1"/>
  <c r="AX554" i="1"/>
  <c r="AX460" i="1"/>
  <c r="AX555" i="1"/>
  <c r="AX556" i="1"/>
  <c r="AX557" i="1"/>
  <c r="AX558" i="1"/>
  <c r="AX559" i="1"/>
  <c r="AX560" i="1"/>
  <c r="AX561" i="1"/>
  <c r="AX181" i="1"/>
  <c r="AX562" i="1"/>
  <c r="AX563" i="1"/>
  <c r="AX76" i="1"/>
  <c r="AX86" i="1"/>
  <c r="AX110" i="1"/>
  <c r="AX87" i="1"/>
  <c r="AX88" i="1"/>
  <c r="AX89" i="1"/>
  <c r="AX90" i="1"/>
  <c r="AX91" i="1"/>
  <c r="AX92" i="1"/>
  <c r="AX564" i="1"/>
  <c r="AX565" i="1"/>
  <c r="AX348" i="1"/>
  <c r="AX566" i="1"/>
  <c r="AX210" i="1"/>
  <c r="AX159" i="1"/>
  <c r="AX567" i="1"/>
  <c r="AX568" i="1"/>
  <c r="AX77" i="1"/>
  <c r="AX328" i="1"/>
  <c r="AX121" i="1"/>
  <c r="AX569" i="1"/>
  <c r="AX570" i="1"/>
  <c r="AX571" i="1"/>
  <c r="AX572" i="1"/>
  <c r="AX573" i="1"/>
  <c r="AX574" i="1"/>
  <c r="AX52" i="1"/>
  <c r="AX491" i="1"/>
  <c r="AX126" i="1"/>
  <c r="AX575" i="1"/>
  <c r="AX576" i="1"/>
  <c r="AX314" i="1"/>
  <c r="AX78" i="1"/>
  <c r="AX28" i="1"/>
  <c r="AX577" i="1"/>
  <c r="AX578" i="1"/>
  <c r="AX60" i="1"/>
  <c r="AX112" i="1"/>
  <c r="AX355" i="1"/>
  <c r="AX579" i="1"/>
  <c r="AX176" i="1"/>
  <c r="AX79" i="1"/>
  <c r="AX80" i="1"/>
  <c r="AX81" i="1"/>
  <c r="AX106" i="1"/>
  <c r="AX580" i="1"/>
  <c r="AX202" i="1"/>
  <c r="AX82" i="1"/>
  <c r="AX103" i="1"/>
  <c r="AX581" i="1"/>
  <c r="AX582" i="1"/>
  <c r="AX513" i="1"/>
  <c r="AX583" i="1"/>
  <c r="AX584" i="1"/>
  <c r="AX585" i="1"/>
  <c r="AX124" i="1"/>
  <c r="AX218" i="1"/>
  <c r="AX586" i="1"/>
  <c r="AX587" i="1"/>
  <c r="AX309" i="1"/>
  <c r="AX113" i="1"/>
  <c r="AX588" i="1"/>
  <c r="AX114" i="1"/>
  <c r="AX83" i="1"/>
  <c r="AX589" i="1"/>
  <c r="AX590" i="1"/>
  <c r="AX591" i="1"/>
  <c r="AX592" i="1"/>
  <c r="AX593" i="1"/>
  <c r="AX594" i="1"/>
  <c r="AX387" i="1"/>
  <c r="AX130" i="1"/>
  <c r="AX595" i="1"/>
  <c r="AX133" i="1"/>
  <c r="AX134" i="1"/>
  <c r="AX193" i="1"/>
  <c r="AX135" i="1"/>
  <c r="AX596" i="1"/>
  <c r="AX137" i="1"/>
  <c r="AX139" i="1"/>
  <c r="AX458" i="1"/>
  <c r="AX84" i="1"/>
  <c r="AX9" i="1"/>
  <c r="AX512" i="1"/>
  <c r="AX597" i="1"/>
  <c r="AX598" i="1"/>
  <c r="AX97" i="1"/>
  <c r="AX361" i="1"/>
  <c r="AX85" i="1"/>
  <c r="AX53" i="1"/>
  <c r="AX67" i="1"/>
  <c r="AX153" i="1"/>
  <c r="AX599" i="1"/>
  <c r="AX600" i="1"/>
  <c r="AX601" i="1"/>
  <c r="AX602" i="1"/>
  <c r="AX603" i="1"/>
  <c r="AX462" i="1"/>
  <c r="AX73" i="1"/>
  <c r="AX604" i="1"/>
  <c r="AX605" i="1"/>
  <c r="AX606" i="1"/>
  <c r="AX74" i="1"/>
  <c r="AX607" i="1"/>
  <c r="AX128" i="1"/>
  <c r="AX415" i="1"/>
  <c r="AX304" i="1"/>
  <c r="AX608" i="1"/>
  <c r="AX609" i="1"/>
  <c r="AX183" i="1"/>
  <c r="AX610" i="1"/>
  <c r="AX58" i="1"/>
  <c r="AX611" i="1"/>
  <c r="AX144" i="1"/>
  <c r="AX612" i="1"/>
  <c r="AX54" i="1"/>
  <c r="AX613" i="1"/>
  <c r="AX614" i="1"/>
  <c r="AX615" i="1"/>
  <c r="AX370" i="1"/>
  <c r="AX616" i="1"/>
  <c r="AX617" i="1"/>
  <c r="AX618" i="1"/>
  <c r="AX55" i="1"/>
  <c r="AX619" i="1"/>
  <c r="AX101" i="1"/>
  <c r="AX620" i="1"/>
  <c r="AX32" i="1"/>
  <c r="AX621" i="1"/>
  <c r="AX622" i="1"/>
  <c r="AX284" i="1"/>
  <c r="AX164" i="1"/>
  <c r="AX148" i="1"/>
  <c r="AX623" i="1"/>
  <c r="AX624" i="1"/>
  <c r="AX165" i="1"/>
  <c r="AX625" i="1"/>
  <c r="AX170" i="1"/>
  <c r="AX166" i="1"/>
  <c r="AX168" i="1"/>
  <c r="AX169" i="1"/>
  <c r="AX271" i="1"/>
  <c r="AX626" i="1"/>
  <c r="AX8" i="1"/>
  <c r="AX627" i="1"/>
  <c r="AX628" i="1"/>
  <c r="AX629" i="1"/>
  <c r="AX630" i="1"/>
  <c r="AX631" i="1"/>
  <c r="AX632" i="1"/>
  <c r="AX633" i="1"/>
  <c r="AX634" i="1"/>
  <c r="AX635" i="1"/>
  <c r="AX636" i="1"/>
  <c r="AX398" i="1"/>
  <c r="AX637" i="1"/>
  <c r="AX638" i="1"/>
  <c r="AX136" i="1"/>
  <c r="AX639" i="1"/>
  <c r="AX640" i="1"/>
  <c r="AX641" i="1"/>
  <c r="AX214" i="1"/>
  <c r="AX642" i="1"/>
  <c r="AX143" i="1"/>
  <c r="AX123" i="1"/>
  <c r="AX375" i="1"/>
  <c r="AX239" i="1"/>
  <c r="AX146" i="1"/>
  <c r="AX643" i="1"/>
  <c r="AX644" i="1"/>
  <c r="AX645" i="1"/>
  <c r="AX266" i="1"/>
  <c r="AX646" i="1"/>
  <c r="AX647" i="1"/>
  <c r="AX648" i="1"/>
  <c r="AX649" i="1"/>
  <c r="AX650" i="1"/>
  <c r="AX651" i="1"/>
  <c r="AX122" i="1"/>
  <c r="AX652" i="1"/>
  <c r="AX250" i="1"/>
  <c r="AX653" i="1"/>
  <c r="AX654" i="1"/>
  <c r="AX385" i="1"/>
  <c r="AX228" i="1"/>
  <c r="AX655" i="1"/>
  <c r="AX656" i="1"/>
  <c r="AX657" i="1"/>
  <c r="AX658" i="1"/>
  <c r="AX659" i="1"/>
  <c r="AX660" i="1"/>
  <c r="AX661" i="1"/>
  <c r="AX29" i="1"/>
  <c r="AX319" i="1"/>
  <c r="AX662" i="1"/>
  <c r="AX663" i="1"/>
  <c r="AX664" i="1"/>
  <c r="AX192" i="1"/>
  <c r="AX194" i="1"/>
  <c r="AX665" i="1"/>
  <c r="AX666" i="1"/>
  <c r="AX667" i="1"/>
  <c r="AX292" i="1"/>
  <c r="AX668" i="1"/>
  <c r="AX669" i="1"/>
  <c r="AX670" i="1"/>
  <c r="AX671" i="1"/>
  <c r="AX672" i="1"/>
  <c r="AX673" i="1"/>
  <c r="AX674" i="1"/>
  <c r="AX675" i="1"/>
  <c r="AX676" i="1"/>
  <c r="AX677" i="1"/>
  <c r="AX678" i="1"/>
  <c r="AX152" i="1"/>
  <c r="AX679" i="1"/>
  <c r="AX680" i="1"/>
  <c r="AX681" i="1"/>
  <c r="AX682" i="1"/>
  <c r="AX683" i="1"/>
  <c r="AX684" i="1"/>
  <c r="AX71" i="1"/>
  <c r="AX685" i="1"/>
  <c r="AX686" i="1"/>
  <c r="AX127" i="1"/>
  <c r="AX687" i="1"/>
  <c r="AX125" i="1"/>
  <c r="AX180" i="1"/>
  <c r="AX238" i="1"/>
  <c r="AX688" i="1"/>
  <c r="AX161" i="1"/>
  <c r="AX98" i="1"/>
  <c r="AX189" i="1"/>
  <c r="AX245" i="1"/>
  <c r="AX171" i="1"/>
  <c r="AX689" i="1"/>
  <c r="AX690" i="1"/>
  <c r="AX382" i="1"/>
  <c r="AX691" i="1"/>
  <c r="AX692" i="1"/>
  <c r="AX215" i="1"/>
  <c r="AX216" i="1"/>
  <c r="AX693" i="1"/>
  <c r="AX694" i="1"/>
  <c r="AX264" i="1"/>
  <c r="AX163" i="1"/>
  <c r="AX695" i="1"/>
  <c r="AX150" i="1"/>
  <c r="AX278" i="1"/>
  <c r="AX696" i="1"/>
  <c r="AX697" i="1"/>
  <c r="AX698" i="1"/>
  <c r="AX699" i="1"/>
  <c r="AX409" i="1"/>
  <c r="AX244" i="1"/>
  <c r="AX436" i="1"/>
  <c r="AX254" i="1"/>
  <c r="AX18" i="1"/>
  <c r="AX700" i="1"/>
  <c r="AX276" i="1"/>
  <c r="AX701" i="1"/>
  <c r="AX195" i="1"/>
  <c r="AX702" i="1"/>
  <c r="AX703" i="1"/>
  <c r="AX704" i="1"/>
  <c r="AX705" i="1"/>
  <c r="AX706" i="1"/>
  <c r="AX11" i="1"/>
  <c r="AX707" i="1"/>
  <c r="AX708" i="1"/>
  <c r="AX95" i="1"/>
  <c r="AX709" i="1"/>
  <c r="AX710" i="1"/>
  <c r="AX231" i="1"/>
  <c r="AX411" i="1"/>
  <c r="AX413" i="1"/>
  <c r="AX441" i="1"/>
  <c r="AX395" i="1"/>
  <c r="AX61" i="1"/>
  <c r="AX260" i="1"/>
  <c r="AX711" i="1"/>
  <c r="AX712" i="1"/>
  <c r="AX713" i="1"/>
  <c r="AX445" i="1"/>
  <c r="AX714" i="1"/>
  <c r="AX447" i="1"/>
  <c r="AX503" i="1"/>
  <c r="AX715" i="1"/>
  <c r="AX263" i="1"/>
  <c r="AX716" i="1"/>
  <c r="AX717" i="1"/>
  <c r="AX718" i="1"/>
  <c r="AX719" i="1"/>
  <c r="AX720" i="1"/>
  <c r="AX721" i="1"/>
  <c r="AX722" i="1"/>
  <c r="AX430" i="1"/>
  <c r="AX723" i="1"/>
  <c r="AX724" i="1"/>
  <c r="AX230" i="1"/>
  <c r="AX725" i="1"/>
  <c r="AX726" i="1"/>
  <c r="AX31" i="1"/>
  <c r="AX727" i="1"/>
  <c r="AX360" i="1"/>
  <c r="AX728" i="1"/>
  <c r="AX729" i="1"/>
  <c r="AX365" i="1"/>
  <c r="AX730" i="1"/>
  <c r="AX731" i="1"/>
  <c r="AX732" i="1"/>
  <c r="AX733" i="1"/>
  <c r="AX734" i="1"/>
  <c r="AX735" i="1"/>
  <c r="AX736" i="1"/>
  <c r="AX737" i="1"/>
  <c r="AX291" i="1"/>
  <c r="AX178" i="1"/>
  <c r="AX487" i="1"/>
  <c r="AX738" i="1"/>
  <c r="AX739" i="1"/>
  <c r="AX740" i="1"/>
  <c r="AX198" i="1"/>
  <c r="AX741" i="1"/>
  <c r="AX742" i="1"/>
  <c r="AX743" i="1"/>
  <c r="AX162" i="1"/>
  <c r="AX120" i="1"/>
  <c r="AX744" i="1"/>
  <c r="AX269" i="1"/>
  <c r="AX312" i="1"/>
  <c r="AX745" i="1"/>
  <c r="AX746" i="1"/>
  <c r="AX747" i="1"/>
  <c r="AX748" i="1"/>
  <c r="AX105" i="1"/>
  <c r="AX257" i="1"/>
  <c r="AX258" i="1"/>
  <c r="AX259" i="1"/>
  <c r="AX242" i="1"/>
  <c r="AX749" i="1"/>
  <c r="AX750" i="1"/>
  <c r="AX751" i="1"/>
  <c r="AX347" i="1"/>
  <c r="AX752" i="1"/>
  <c r="AX203" i="1"/>
  <c r="AX507" i="1"/>
  <c r="AX294" i="1"/>
  <c r="AX383" i="1"/>
  <c r="AX753" i="1"/>
  <c r="AX482" i="1"/>
  <c r="AX303" i="1"/>
  <c r="AX754" i="1"/>
  <c r="AX336" i="1"/>
  <c r="AX755" i="1"/>
  <c r="AX756" i="1"/>
  <c r="AX757" i="1"/>
  <c r="AX758" i="1"/>
  <c r="AX326" i="1"/>
  <c r="AX759" i="1"/>
  <c r="AX760" i="1"/>
  <c r="AX433" i="1"/>
  <c r="AX282" i="1"/>
  <c r="AX761" i="1"/>
  <c r="AX289" i="1"/>
  <c r="AX484" i="1"/>
  <c r="AX762" i="1"/>
  <c r="AX405" i="1"/>
  <c r="AX313" i="1"/>
  <c r="AX763" i="1"/>
  <c r="AX764" i="1"/>
  <c r="AX765" i="1"/>
  <c r="AX766" i="1"/>
  <c r="AX435" i="1"/>
  <c r="AX316" i="1"/>
  <c r="AX332" i="1"/>
  <c r="AX767" i="1"/>
  <c r="AX483" i="1"/>
  <c r="AX768" i="1"/>
  <c r="AX246" i="1"/>
  <c r="AX517" i="1"/>
  <c r="AX50" i="1"/>
  <c r="AX505" i="1"/>
  <c r="AX429" i="1"/>
  <c r="AX290" i="1"/>
  <c r="AX769" i="1"/>
  <c r="AX273" i="1"/>
  <c r="AX770" i="1"/>
  <c r="AX771" i="1"/>
  <c r="AX369" i="1"/>
  <c r="AX772" i="1"/>
  <c r="AX402" i="1"/>
  <c r="AX773" i="1"/>
  <c r="AX774" i="1"/>
  <c r="AX396" i="1"/>
  <c r="AX397" i="1"/>
  <c r="AX293" i="1"/>
  <c r="AX448" i="1"/>
  <c r="AX274" i="1"/>
  <c r="AX775" i="1"/>
  <c r="AX776" i="1"/>
  <c r="AX777" i="1"/>
  <c r="AX778" i="1"/>
  <c r="AX265" i="1"/>
  <c r="AX118" i="1"/>
  <c r="AX327" i="1"/>
  <c r="AX779" i="1"/>
  <c r="AX305" i="1"/>
  <c r="AX104" i="1"/>
  <c r="AX456" i="1"/>
  <c r="AX335" i="1"/>
  <c r="AX780" i="1"/>
  <c r="AX781" i="1"/>
  <c r="AX782" i="1"/>
  <c r="AX346" i="1"/>
  <c r="AX783" i="1"/>
  <c r="AX784" i="1"/>
  <c r="AX388" i="1"/>
  <c r="AX785" i="1"/>
  <c r="AX307" i="1"/>
  <c r="AX213" i="1"/>
  <c r="AX786" i="1"/>
  <c r="AX240" i="1"/>
  <c r="AX787" i="1"/>
  <c r="AX788" i="1"/>
  <c r="AX222" i="1"/>
  <c r="AX789" i="1"/>
  <c r="AX790" i="1"/>
  <c r="AX381" i="1"/>
  <c r="AX288" i="1"/>
  <c r="AX317" i="1"/>
  <c r="AX281" i="1"/>
  <c r="AX791" i="1"/>
  <c r="AX333" i="1"/>
  <c r="AX142" i="1"/>
  <c r="AX324" i="1"/>
  <c r="AX306" i="1"/>
  <c r="AX792" i="1"/>
  <c r="AX318" i="1"/>
  <c r="AX793" i="1"/>
  <c r="AX794" i="1"/>
  <c r="AX795" i="1"/>
  <c r="AX300" i="1"/>
  <c r="AX796" i="1"/>
  <c r="AX797" i="1"/>
  <c r="AX798" i="1"/>
  <c r="AX799" i="1"/>
  <c r="AX800" i="1"/>
  <c r="AX801" i="1"/>
  <c r="AX111" i="1"/>
  <c r="AX337" i="1"/>
  <c r="AX802" i="1"/>
  <c r="AX299" i="1"/>
  <c r="AX803" i="1"/>
  <c r="AX154" i="1"/>
  <c r="AX501" i="1"/>
  <c r="AX804" i="1"/>
  <c r="AX371" i="1"/>
  <c r="AX424" i="1"/>
  <c r="AX805" i="1"/>
  <c r="AX157" i="1"/>
  <c r="AX806" i="1"/>
  <c r="AX391" i="1"/>
  <c r="AX380" i="1"/>
  <c r="AX268" i="1"/>
  <c r="AX461" i="1"/>
  <c r="AX807" i="1"/>
  <c r="AX287" i="1"/>
  <c r="AX808" i="1"/>
  <c r="AX236" i="1"/>
  <c r="AX386" i="1"/>
  <c r="AX809" i="1"/>
  <c r="AX321" i="1"/>
  <c r="AX423" i="1"/>
  <c r="AX351" i="1"/>
  <c r="AX810" i="1"/>
  <c r="AX451" i="1"/>
  <c r="AX811" i="1"/>
  <c r="AX812" i="1"/>
  <c r="AX813" i="1"/>
  <c r="AX814" i="1"/>
  <c r="AX815" i="1"/>
  <c r="AX428" i="1"/>
  <c r="AX816" i="1"/>
  <c r="AX341" i="1"/>
  <c r="AX817" i="1"/>
  <c r="AX818" i="1"/>
  <c r="AX819" i="1"/>
  <c r="AX820" i="1"/>
  <c r="AX13" i="1"/>
  <c r="AX368" i="1"/>
  <c r="AX821" i="1"/>
  <c r="AX488" i="1"/>
  <c r="AX378" i="1"/>
  <c r="AX822" i="1"/>
  <c r="AX390" i="1"/>
  <c r="AX823" i="1"/>
  <c r="AX129" i="1"/>
  <c r="AX824" i="1"/>
  <c r="AX825" i="1"/>
  <c r="AX826" i="1"/>
  <c r="AX253" i="1"/>
  <c r="AX827" i="1"/>
  <c r="AX350" i="1"/>
  <c r="AX828" i="1"/>
  <c r="AX829" i="1"/>
  <c r="AX830" i="1"/>
  <c r="AX470" i="1"/>
  <c r="AX831" i="1"/>
  <c r="AX832" i="1"/>
  <c r="AX186" i="1"/>
  <c r="AX401" i="1"/>
  <c r="AX833" i="1"/>
  <c r="AX834" i="1"/>
  <c r="AX835" i="1"/>
  <c r="AX836" i="1"/>
  <c r="AX367" i="1"/>
  <c r="AX837" i="1"/>
  <c r="AX399" i="1"/>
  <c r="AX838" i="1"/>
  <c r="AX839" i="1"/>
  <c r="AX221" i="1"/>
  <c r="AX840" i="1"/>
  <c r="AX841" i="1"/>
  <c r="AX842" i="1"/>
  <c r="AX444" i="1"/>
  <c r="AX843" i="1"/>
  <c r="AX844" i="1"/>
  <c r="AX845" i="1"/>
  <c r="AX846" i="1"/>
  <c r="AX847" i="1"/>
  <c r="AX848" i="1"/>
  <c r="AX322" i="1"/>
  <c r="AX849" i="1"/>
  <c r="AX431" i="1"/>
  <c r="AX450" i="1"/>
  <c r="AX850" i="1"/>
  <c r="AX851" i="1"/>
  <c r="AX852" i="1"/>
  <c r="AX407" i="1"/>
  <c r="AX853" i="1"/>
  <c r="AX854" i="1"/>
  <c r="AX149" i="1"/>
  <c r="AX855" i="1"/>
  <c r="AX856" i="1"/>
  <c r="AX857" i="1"/>
  <c r="AX858" i="1"/>
  <c r="AX345" i="1"/>
  <c r="AX859" i="1"/>
  <c r="AX379" i="1"/>
  <c r="AX860" i="1"/>
  <c r="AX374" i="1"/>
  <c r="AX376" i="1"/>
  <c r="AX861" i="1"/>
  <c r="AX452" i="1"/>
  <c r="AX404" i="1"/>
  <c r="AX116" i="1"/>
  <c r="AX862" i="1"/>
  <c r="AX394" i="1"/>
  <c r="AX863" i="1"/>
  <c r="AX406" i="1"/>
  <c r="AX864" i="1"/>
  <c r="AX865" i="1"/>
  <c r="AX866" i="1"/>
  <c r="AX867" i="1"/>
  <c r="AX10" i="1"/>
  <c r="AX366" i="1"/>
  <c r="AX427" i="1"/>
  <c r="AX868" i="1"/>
  <c r="AX869" i="1"/>
  <c r="AX251" i="1"/>
  <c r="AX474" i="1"/>
  <c r="AX870" i="1"/>
  <c r="AX485" i="1"/>
  <c r="AX463" i="1"/>
  <c r="AX871" i="1"/>
  <c r="AX872" i="1"/>
  <c r="AX455" i="1"/>
  <c r="AX425" i="1"/>
  <c r="AX410" i="1"/>
  <c r="AX873" i="1"/>
  <c r="AX489" i="1"/>
  <c r="AX486" i="1"/>
  <c r="AX874" i="1"/>
  <c r="AX875" i="1"/>
  <c r="AX497" i="1"/>
  <c r="AX469" i="1"/>
  <c r="AX454" i="1"/>
  <c r="AX876" i="1"/>
  <c r="AX227" i="1"/>
  <c r="AX877" i="1"/>
  <c r="AX878" i="1"/>
  <c r="AX432" i="1"/>
  <c r="AX879" i="1"/>
  <c r="AX880" i="1"/>
  <c r="AX881" i="1"/>
  <c r="AX882" i="1"/>
  <c r="AX883" i="1"/>
  <c r="AX477" i="1"/>
  <c r="AX884" i="1"/>
  <c r="AX422" i="1"/>
  <c r="AX389" i="1"/>
  <c r="AX885" i="1"/>
  <c r="AX886" i="1"/>
  <c r="AX887" i="1"/>
  <c r="AX888" i="1"/>
  <c r="AX392" i="1"/>
  <c r="AX342" i="1"/>
  <c r="AX464" i="1"/>
  <c r="AX468" i="1"/>
  <c r="AX459" i="1"/>
  <c r="AX272" i="1"/>
  <c r="AX479" i="1"/>
  <c r="AX889" i="1"/>
  <c r="AX890" i="1"/>
  <c r="AX480" i="1"/>
  <c r="AX93" i="1"/>
  <c r="AX471" i="1"/>
  <c r="AX465" i="1"/>
  <c r="AX891" i="1"/>
  <c r="AX892" i="1"/>
  <c r="AX893" i="1"/>
  <c r="AX894" i="1"/>
  <c r="AX493" i="1"/>
  <c r="AX490" i="1"/>
  <c r="AX895" i="1"/>
  <c r="AX896" i="1"/>
  <c r="AX897" i="1"/>
  <c r="AX315" i="1"/>
  <c r="AX466" i="1"/>
  <c r="AX500" i="1"/>
  <c r="AX898" i="1"/>
  <c r="AX167" i="1"/>
  <c r="AX492" i="1"/>
  <c r="AX494" i="1"/>
  <c r="AX267" i="1"/>
  <c r="AX496" i="1"/>
  <c r="AX498" i="1"/>
  <c r="AX506" i="1"/>
  <c r="AX439" i="1"/>
  <c r="AX899" i="1"/>
  <c r="AX504" i="1"/>
  <c r="AX502" i="1"/>
  <c r="AX509" i="1"/>
  <c r="AX900" i="1"/>
  <c r="AX901" i="1"/>
  <c r="AX902" i="1"/>
  <c r="AX903" i="1"/>
  <c r="AX904" i="1"/>
  <c r="AX508" i="1"/>
  <c r="AX515" i="1"/>
  <c r="AX514" i="1"/>
  <c r="AX905" i="1"/>
  <c r="AX412" i="1"/>
  <c r="AX906" i="1"/>
  <c r="AX907" i="1"/>
  <c r="AX908" i="1"/>
  <c r="AX909" i="1"/>
  <c r="AX910" i="1"/>
  <c r="AX911" i="1"/>
  <c r="AX102" i="1"/>
  <c r="AX912" i="1"/>
  <c r="AX913" i="1"/>
  <c r="AX914" i="1"/>
  <c r="AX372" i="1"/>
  <c r="AX915" i="1"/>
  <c r="AX916" i="1"/>
  <c r="AX212" i="1"/>
  <c r="AX917" i="1"/>
  <c r="AX226" i="1"/>
  <c r="AX918" i="1"/>
  <c r="AX919" i="1"/>
  <c r="AX920" i="1"/>
  <c r="AX191" i="1"/>
  <c r="AX921" i="1"/>
  <c r="AX922" i="1"/>
  <c r="AX145" i="1"/>
  <c r="AX923" i="1"/>
  <c r="AX924" i="1"/>
  <c r="AX925" i="1"/>
  <c r="AX926" i="1"/>
  <c r="AX927" i="1"/>
  <c r="AX928" i="1"/>
  <c r="AX929" i="1"/>
  <c r="AX930" i="1"/>
  <c r="AX931" i="1"/>
  <c r="AX932" i="1"/>
  <c r="AX933" i="1"/>
  <c r="AX934" i="1"/>
  <c r="AX935" i="1"/>
  <c r="AX936" i="1"/>
  <c r="AX937" i="1"/>
  <c r="AX938" i="1"/>
  <c r="AX201" i="1"/>
  <c r="AX939" i="1"/>
  <c r="AX156" i="1"/>
  <c r="AX940" i="1"/>
  <c r="AX308" i="1"/>
  <c r="AX354" i="1"/>
  <c r="AX941" i="1"/>
  <c r="AX519" i="1"/>
  <c r="AX942" i="1"/>
  <c r="AX943" i="1"/>
  <c r="AX22" i="1"/>
  <c r="AX255" i="1"/>
  <c r="AX944" i="1"/>
  <c r="AX945" i="1"/>
  <c r="AX946" i="1"/>
  <c r="AX947" i="1"/>
  <c r="AX330" i="1"/>
  <c r="AX948" i="1"/>
  <c r="AX949" i="1"/>
  <c r="AX5" i="1"/>
  <c r="AX117" i="1"/>
  <c r="AX950" i="1"/>
  <c r="AX951" i="1"/>
  <c r="AX952" i="1"/>
  <c r="AX953" i="1"/>
  <c r="AX954" i="1"/>
  <c r="AX955" i="1"/>
  <c r="AX956" i="1"/>
  <c r="AX275" i="1"/>
  <c r="AX957" i="1"/>
  <c r="AX958" i="1"/>
  <c r="AX140" i="1"/>
  <c r="AX177" i="1"/>
  <c r="AX131" i="1"/>
  <c r="AX340" i="1"/>
  <c r="AX959" i="1"/>
  <c r="AX353" i="1"/>
  <c r="AX960" i="1"/>
  <c r="AX961" i="1"/>
  <c r="AX175" i="1"/>
  <c r="AX962" i="1"/>
  <c r="AX963" i="1"/>
  <c r="AX964" i="1"/>
  <c r="AX965" i="1"/>
  <c r="AX966" i="1"/>
  <c r="AX967" i="1"/>
  <c r="AX24" i="1"/>
  <c r="AX968" i="1"/>
  <c r="AX969" i="1"/>
  <c r="AX970" i="1"/>
  <c r="AX971" i="1"/>
  <c r="AX972" i="1"/>
  <c r="AX280" i="1"/>
  <c r="AX973" i="1"/>
  <c r="AX297" i="1"/>
  <c r="AX974" i="1"/>
  <c r="AX109" i="1"/>
  <c r="AX975" i="1"/>
  <c r="AX976" i="1"/>
  <c r="AX977" i="1"/>
  <c r="AX241" i="1"/>
  <c r="AX978" i="1"/>
  <c r="AX979" i="1"/>
  <c r="AX980" i="1"/>
  <c r="AX981" i="1"/>
  <c r="AX982" i="1"/>
  <c r="AX983" i="1"/>
  <c r="AX984" i="1"/>
  <c r="AX14" i="1"/>
  <c r="AX252" i="1"/>
  <c r="AX985" i="1"/>
  <c r="AX986" i="1"/>
  <c r="AX987" i="1"/>
  <c r="AX988" i="1"/>
  <c r="AX989" i="1"/>
  <c r="AX990" i="1"/>
  <c r="AX991" i="1"/>
  <c r="AX992" i="1"/>
  <c r="AX993" i="1"/>
  <c r="AX223" i="1"/>
  <c r="AX994" i="1"/>
  <c r="AX995" i="1"/>
  <c r="AX996" i="1"/>
  <c r="AX997" i="1"/>
  <c r="AX998" i="1"/>
  <c r="AX302" i="1"/>
  <c r="AX188" i="1"/>
  <c r="AX187" i="1"/>
  <c r="AX999" i="1"/>
  <c r="AX1000" i="1"/>
  <c r="AX1001" i="1"/>
  <c r="AX1002" i="1"/>
  <c r="AX1003" i="1"/>
  <c r="AX357" i="1"/>
  <c r="AX1004" i="1"/>
  <c r="AX1005" i="1"/>
  <c r="AX1006" i="1"/>
  <c r="AX199" i="1"/>
  <c r="AX1007" i="1"/>
  <c r="AX1008" i="1"/>
  <c r="AX1009" i="1"/>
  <c r="AX1010" i="1"/>
  <c r="AX1011" i="1"/>
  <c r="AX1012" i="1"/>
  <c r="AX1013" i="1"/>
  <c r="AX1014" i="1"/>
  <c r="AX1015" i="1"/>
  <c r="AX1016" i="1"/>
  <c r="AX1017" i="1"/>
  <c r="AX1018" i="1"/>
  <c r="AX1019" i="1"/>
  <c r="AX1020" i="1"/>
  <c r="AX1021" i="1"/>
  <c r="AX1022" i="1"/>
  <c r="AX1023" i="1"/>
  <c r="AX1024" i="1"/>
  <c r="AX1025" i="1"/>
  <c r="AX1026" i="1"/>
  <c r="AX1027" i="1"/>
  <c r="AX1028" i="1"/>
  <c r="AX1029" i="1"/>
  <c r="AX1030" i="1"/>
  <c r="AX446" i="1"/>
  <c r="AX1031" i="1"/>
  <c r="AX1032" i="1"/>
  <c r="AX1033" i="1"/>
  <c r="AX1034" i="1"/>
  <c r="AX1035" i="1"/>
  <c r="AX1036" i="1"/>
  <c r="AX437" i="1"/>
  <c r="AX1037" i="1"/>
  <c r="AX1038" i="1"/>
  <c r="AX1039" i="1"/>
  <c r="AX1040" i="1"/>
  <c r="AX1041" i="1"/>
  <c r="AX1042" i="1"/>
  <c r="AX1043" i="1"/>
  <c r="AX1044" i="1"/>
  <c r="AX1045" i="1"/>
  <c r="AX1046" i="1"/>
  <c r="AX1047" i="1"/>
  <c r="AX1048" i="1"/>
  <c r="AX1049" i="1"/>
  <c r="AX1050" i="1"/>
  <c r="AX1051" i="1"/>
  <c r="AX1052" i="1"/>
  <c r="AX1053" i="1"/>
  <c r="AX1054" i="1"/>
  <c r="AX1055" i="1"/>
  <c r="AX1056" i="1"/>
  <c r="AX1057" i="1"/>
  <c r="AX1058" i="1"/>
  <c r="AX1059" i="1"/>
  <c r="AX1060" i="1"/>
  <c r="AX1061" i="1"/>
  <c r="AX1062" i="1"/>
  <c r="AX1063" i="1"/>
  <c r="AX1064" i="1"/>
  <c r="AX1065" i="1"/>
  <c r="AX1066" i="1"/>
  <c r="AX1067" i="1"/>
  <c r="AX1068" i="1"/>
  <c r="AX1069" i="1"/>
  <c r="AX1070" i="1"/>
  <c r="AX1071" i="1"/>
  <c r="AX141" i="1"/>
  <c r="AX1072" i="1"/>
  <c r="AX1073" i="1"/>
  <c r="AX1074" i="1"/>
  <c r="AX1075" i="1"/>
  <c r="AX1076" i="1"/>
  <c r="AX1077" i="1"/>
  <c r="AX1078" i="1"/>
  <c r="AX1079" i="1"/>
  <c r="AX1080" i="1"/>
  <c r="AX1081" i="1"/>
  <c r="AX1082" i="1"/>
  <c r="AX1083" i="1"/>
  <c r="AX414" i="1"/>
  <c r="AX1084" i="1"/>
  <c r="AX393" i="1"/>
  <c r="AX339" i="1"/>
  <c r="AX1085" i="1"/>
  <c r="AX400" i="1"/>
  <c r="AX1086" i="1"/>
  <c r="AX1087" i="1"/>
  <c r="AX1088" i="1"/>
  <c r="AX1089" i="1"/>
  <c r="AX1090" i="1"/>
  <c r="AX1091" i="1"/>
  <c r="AX1092" i="1"/>
  <c r="AX518" i="1"/>
  <c r="AX1093" i="1"/>
  <c r="AX1094" i="1"/>
  <c r="AX1095" i="1"/>
  <c r="AX3" i="1"/>
  <c r="AX1096" i="1"/>
  <c r="AX1097" i="1"/>
  <c r="AX1098" i="1"/>
  <c r="AX1099" i="1"/>
  <c r="AX1100" i="1"/>
  <c r="AX15" i="1"/>
  <c r="AX1101" i="1"/>
  <c r="AX1102" i="1"/>
  <c r="AX1103" i="1"/>
  <c r="AX209" i="1"/>
  <c r="AX1104" i="1"/>
  <c r="AX1105" i="1"/>
  <c r="AX1106" i="1"/>
  <c r="AX196" i="1"/>
  <c r="AX384" i="1"/>
  <c r="AX1107" i="1"/>
  <c r="AX270" i="1"/>
  <c r="AX261" i="1"/>
  <c r="AX1108" i="1"/>
  <c r="AX1109" i="1"/>
  <c r="AX338" i="1"/>
  <c r="AX1110" i="1"/>
  <c r="AX285" i="1"/>
  <c r="AX286" i="1"/>
  <c r="AX1111" i="1"/>
  <c r="AX1112" i="1"/>
  <c r="AX1113" i="1"/>
  <c r="AX1114" i="1"/>
  <c r="AX1115" i="1"/>
  <c r="AX1116" i="1"/>
  <c r="AX1117" i="1"/>
  <c r="AX1118" i="1"/>
  <c r="AX1119" i="1"/>
  <c r="AX1120" i="1"/>
  <c r="AX1121" i="1"/>
  <c r="AX476" i="1"/>
  <c r="AX1122" i="1"/>
  <c r="AX1123" i="1"/>
  <c r="AX1124" i="1"/>
  <c r="AX1125" i="1"/>
  <c r="AX44" i="1"/>
  <c r="AX329" i="1"/>
  <c r="AX1126" i="1"/>
  <c r="AX1127" i="1"/>
  <c r="AX1128" i="1"/>
  <c r="AX1129" i="1"/>
  <c r="AX1130" i="1"/>
  <c r="AX1131" i="1"/>
  <c r="AX1132" i="1"/>
  <c r="AX147" i="1"/>
  <c r="AX1133" i="1"/>
  <c r="AX1134" i="1"/>
  <c r="AX205" i="1"/>
  <c r="AX1135" i="1"/>
  <c r="AX1136" i="1"/>
  <c r="AX70" i="1"/>
  <c r="AX1137" i="1"/>
  <c r="AX1138" i="1"/>
  <c r="AX1139" i="1"/>
  <c r="AX1140" i="1"/>
  <c r="AX1141" i="1"/>
  <c r="AX1142" i="1"/>
  <c r="AX1143" i="1"/>
  <c r="AX1144" i="1"/>
  <c r="AX1145" i="1"/>
  <c r="AX1146" i="1"/>
  <c r="AX1147" i="1"/>
  <c r="AX1148" i="1"/>
  <c r="AX229" i="1"/>
  <c r="AX248" i="1"/>
  <c r="AX1149" i="1"/>
  <c r="AX440" i="1"/>
  <c r="AX1150" i="1"/>
  <c r="AX1151" i="1"/>
  <c r="AX408" i="1"/>
  <c r="AX1152" i="1"/>
  <c r="AX1153" i="1"/>
  <c r="AX1154" i="1"/>
  <c r="AX1155" i="1"/>
  <c r="AX1156" i="1"/>
  <c r="AX1157" i="1"/>
  <c r="AX249" i="1"/>
  <c r="AX1158" i="1"/>
  <c r="AX1159" i="1"/>
  <c r="AX1160" i="1"/>
  <c r="AX1161" i="1"/>
  <c r="AX1162" i="1"/>
  <c r="AX1163" i="1"/>
  <c r="AX1164" i="1"/>
  <c r="AX1165" i="1"/>
  <c r="AX1166" i="1"/>
  <c r="AX1167" i="1"/>
  <c r="AX1168" i="1"/>
  <c r="AX1169" i="1"/>
  <c r="AX1170" i="1"/>
  <c r="AX1171" i="1"/>
  <c r="AX1172" i="1"/>
  <c r="AX1173" i="1"/>
  <c r="AX1174" i="1"/>
  <c r="AX1175" i="1"/>
  <c r="AX1176" i="1"/>
  <c r="AX1177" i="1"/>
  <c r="AX1178" i="1"/>
  <c r="AX1179" i="1"/>
  <c r="AX1180" i="1"/>
  <c r="AX1181" i="1"/>
  <c r="AX1182" i="1"/>
  <c r="AX1183" i="1"/>
  <c r="AX1184" i="1"/>
  <c r="AX1185" i="1"/>
  <c r="AX1186" i="1"/>
  <c r="AX1187" i="1"/>
  <c r="AX1188" i="1"/>
  <c r="AX1189" i="1"/>
  <c r="AX1190" i="1"/>
  <c r="AX1191" i="1"/>
  <c r="AX1192" i="1"/>
  <c r="AX1193" i="1"/>
  <c r="AX1194" i="1"/>
  <c r="AX1195" i="1"/>
  <c r="AX1196" i="1"/>
  <c r="AX1197" i="1"/>
  <c r="AX1198" i="1"/>
  <c r="AX331" i="1"/>
  <c r="AX473" i="1"/>
  <c r="AX1199" i="1"/>
  <c r="AX151" i="1"/>
  <c r="AX1200" i="1"/>
  <c r="AX1201" i="1"/>
  <c r="AX1202" i="1"/>
  <c r="AX1203" i="1"/>
  <c r="AX1204" i="1"/>
  <c r="AX179" i="1"/>
  <c r="AX520" i="1"/>
  <c r="AX1205" i="1"/>
  <c r="AX1206" i="1"/>
  <c r="AX1207" i="1"/>
  <c r="AX1208" i="1"/>
  <c r="AX1209" i="1"/>
  <c r="AX1210" i="1"/>
  <c r="AX1211" i="1"/>
  <c r="AX1212" i="1"/>
  <c r="AX1213" i="1"/>
  <c r="AX1214" i="1"/>
  <c r="AX418" i="1"/>
  <c r="AX1215" i="1"/>
  <c r="AX1216" i="1"/>
  <c r="AX247" i="1"/>
  <c r="AX1217" i="1"/>
  <c r="AX72" i="1"/>
  <c r="AX1218" i="1"/>
  <c r="AX1219" i="1"/>
  <c r="AX1220" i="1"/>
  <c r="AX1221" i="1"/>
  <c r="AX467" i="1"/>
  <c r="AX225" i="1"/>
  <c r="AX1222" i="1"/>
  <c r="AX1223" i="1"/>
  <c r="AX1224" i="1"/>
  <c r="AX1225" i="1"/>
  <c r="AX1226" i="1"/>
  <c r="AX363" i="1"/>
  <c r="AX1227" i="1"/>
  <c r="AX1228" i="1"/>
  <c r="AX1229" i="1"/>
  <c r="AX1230" i="1"/>
  <c r="AX1231" i="1"/>
  <c r="AX1232" i="1"/>
  <c r="AX262" i="1"/>
  <c r="AX1233" i="1"/>
  <c r="AX343" i="1"/>
  <c r="AX1234" i="1"/>
  <c r="AX1235" i="1"/>
  <c r="AX1236" i="1"/>
  <c r="AX1237" i="1"/>
  <c r="AX1238" i="1"/>
  <c r="AX1239" i="1"/>
  <c r="AX1240" i="1"/>
  <c r="AX1241" i="1"/>
  <c r="AX1242" i="1"/>
  <c r="AX1243" i="1"/>
  <c r="AX1244" i="1"/>
  <c r="AX1245" i="1"/>
  <c r="AX1246" i="1"/>
  <c r="AX1247" i="1"/>
  <c r="AX1248" i="1"/>
  <c r="AX1249" i="1"/>
  <c r="AX1250" i="1"/>
  <c r="AX36" i="1"/>
  <c r="AX37" i="1"/>
  <c r="AX1251" i="1"/>
  <c r="AX1252" i="1"/>
  <c r="AX1253" i="1"/>
  <c r="AX1254" i="1"/>
  <c r="AX1255" i="1"/>
  <c r="AX1256" i="1"/>
  <c r="AX1257" i="1"/>
  <c r="AX1258" i="1"/>
  <c r="AX1259" i="1"/>
  <c r="AX26" i="1"/>
  <c r="AX1260" i="1"/>
  <c r="AX416" i="1"/>
  <c r="AX279" i="1"/>
  <c r="AX1261" i="1"/>
  <c r="AX1262" i="1"/>
  <c r="AX1263" i="1"/>
  <c r="AX1264" i="1"/>
  <c r="AX1265" i="1"/>
  <c r="AX174" i="1"/>
  <c r="AX1266" i="1"/>
  <c r="AX1267" i="1"/>
  <c r="AX1268" i="1"/>
  <c r="AX115" i="1"/>
  <c r="AX1269" i="1"/>
  <c r="AX1270" i="1"/>
  <c r="AX1271" i="1"/>
  <c r="AX1272" i="1"/>
  <c r="AX1273" i="1"/>
  <c r="AX1274" i="1"/>
  <c r="AX1275" i="1"/>
  <c r="AX1276" i="1"/>
  <c r="AX1277" i="1"/>
  <c r="AX1278" i="1"/>
  <c r="AX1279" i="1"/>
  <c r="AX481" i="1"/>
  <c r="AX1280" i="1"/>
  <c r="AX1281" i="1"/>
  <c r="AX499" i="1"/>
  <c r="AX1282" i="1"/>
  <c r="AX1283" i="1"/>
  <c r="AX442" i="1"/>
  <c r="AX220" i="1"/>
  <c r="AX1284" i="1"/>
  <c r="AX1285" i="1"/>
  <c r="AX1286" i="1"/>
  <c r="AX1287" i="1"/>
  <c r="AX1288" i="1"/>
  <c r="AX56" i="1"/>
  <c r="AX160" i="1"/>
  <c r="AX1289" i="1"/>
  <c r="AX1290" i="1"/>
  <c r="AX1291" i="1"/>
  <c r="AX1292" i="1"/>
  <c r="AX1293" i="1"/>
  <c r="AX1294" i="1"/>
  <c r="AX1295" i="1"/>
  <c r="AX1296" i="1"/>
  <c r="AX1297" i="1"/>
  <c r="AX1298" i="1"/>
  <c r="AX1299" i="1"/>
  <c r="AX1300" i="1"/>
  <c r="AX1301" i="1"/>
  <c r="AX1302" i="1"/>
  <c r="AX1303" i="1"/>
  <c r="AX478" i="1"/>
  <c r="AX1304" i="1"/>
  <c r="AX495" i="1"/>
  <c r="AX1305" i="1"/>
  <c r="AX234" i="1"/>
  <c r="AX1306" i="1"/>
  <c r="AX48" i="1"/>
  <c r="AX1307" i="1"/>
  <c r="AX20" i="1"/>
  <c r="AX1308" i="1"/>
  <c r="AX1309" i="1"/>
  <c r="AX1310" i="1"/>
  <c r="AX1311" i="1"/>
  <c r="AX1312" i="1"/>
  <c r="AX1313" i="1"/>
  <c r="AX1314" i="1"/>
  <c r="AX1315" i="1"/>
  <c r="AX1316" i="1"/>
  <c r="AX1317" i="1"/>
  <c r="AX1318" i="1"/>
  <c r="AX1319" i="1"/>
  <c r="AX12" i="1"/>
  <c r="AX1320" i="1"/>
  <c r="AX1321" i="1"/>
  <c r="AX1322" i="1"/>
  <c r="AX1323" i="1"/>
  <c r="AX1324" i="1"/>
  <c r="AX1325" i="1"/>
  <c r="AX1326" i="1"/>
  <c r="AX1327" i="1"/>
  <c r="AX1328" i="1"/>
  <c r="AX1329" i="1"/>
  <c r="AX1330" i="1"/>
  <c r="AX1331" i="1"/>
  <c r="AX1332" i="1"/>
  <c r="AX1333" i="1"/>
  <c r="AX1334" i="1"/>
  <c r="AX172" i="1"/>
  <c r="AX1335" i="1"/>
  <c r="AX1336" i="1"/>
  <c r="AX1337" i="1"/>
  <c r="AX1338" i="1"/>
  <c r="AX1339" i="1"/>
  <c r="AX1340" i="1"/>
  <c r="AX197" i="1"/>
  <c r="AX1341" i="1"/>
  <c r="AX1342" i="1"/>
  <c r="AX1343" i="1"/>
  <c r="AX1344" i="1"/>
  <c r="AX1345" i="1"/>
  <c r="AX1346" i="1"/>
  <c r="AX1347" i="1"/>
  <c r="AX1348" i="1"/>
  <c r="AX1349" i="1"/>
  <c r="AX1350" i="1"/>
  <c r="AX40" i="1"/>
  <c r="AX1351" i="1"/>
  <c r="AX119" i="1"/>
  <c r="AX1352" i="1"/>
  <c r="AX1353" i="1"/>
  <c r="AX1354" i="1"/>
  <c r="AX1355" i="1"/>
  <c r="AX1356" i="1"/>
  <c r="AX49" i="1"/>
  <c r="AX1357" i="1"/>
  <c r="AX1358" i="1"/>
  <c r="AX1359" i="1"/>
  <c r="AX1360" i="1"/>
  <c r="AX1361" i="1"/>
  <c r="AX1362" i="1"/>
  <c r="AX1363" i="1"/>
  <c r="AX138" i="1"/>
  <c r="AX1364" i="1"/>
  <c r="AX1365" i="1"/>
  <c r="AX1366" i="1"/>
  <c r="AX1367" i="1"/>
  <c r="AX1368" i="1"/>
  <c r="AX1369" i="1"/>
  <c r="AX1370" i="1"/>
  <c r="AX1371" i="1"/>
  <c r="AX1372" i="1"/>
  <c r="AX1373" i="1"/>
  <c r="AX41" i="1"/>
  <c r="AX1374" i="1"/>
  <c r="AX1375" i="1"/>
  <c r="AX1376" i="1"/>
  <c r="AX1377" i="1"/>
  <c r="AX206" i="1"/>
  <c r="AX1378" i="1"/>
  <c r="AX1379" i="1"/>
  <c r="AX1380" i="1"/>
  <c r="AX1381" i="1"/>
  <c r="AX1382" i="1"/>
  <c r="AX1383" i="1"/>
  <c r="AX1384" i="1"/>
  <c r="AX1385" i="1"/>
  <c r="AX1386" i="1"/>
  <c r="AX1387" i="1"/>
  <c r="AX1388" i="1"/>
  <c r="AX1389" i="1"/>
  <c r="AX1390" i="1"/>
  <c r="AX1391" i="1"/>
  <c r="AX1392" i="1"/>
  <c r="AX1393" i="1"/>
  <c r="AX1394" i="1"/>
  <c r="AX1395" i="1"/>
  <c r="AX1396" i="1"/>
  <c r="AX1397" i="1"/>
  <c r="AX1398" i="1"/>
  <c r="AX516" i="1"/>
  <c r="AX1399" i="1"/>
  <c r="AX1400" i="1"/>
  <c r="AX1401" i="1"/>
  <c r="AX1402" i="1"/>
  <c r="AX1403" i="1"/>
  <c r="AX1404" i="1"/>
  <c r="AX283" i="1"/>
  <c r="AX1405" i="1"/>
  <c r="AX1406" i="1"/>
  <c r="AX1407" i="1"/>
  <c r="AX1408" i="1"/>
  <c r="AX1409" i="1"/>
  <c r="AX1410" i="1"/>
  <c r="AX1411" i="1"/>
  <c r="AX1412" i="1"/>
  <c r="AX185" i="1"/>
  <c r="AX1413" i="1"/>
  <c r="AX453" i="1"/>
  <c r="AX1414" i="1"/>
  <c r="AX1415" i="1"/>
  <c r="AX1416" i="1"/>
  <c r="AX211" i="1"/>
  <c r="AX417" i="1"/>
  <c r="AX1417" i="1"/>
  <c r="AX1418" i="1"/>
  <c r="AX1419" i="1"/>
  <c r="AX1420" i="1"/>
  <c r="AX1421" i="1"/>
  <c r="AX1422" i="1"/>
  <c r="AX325" i="1"/>
  <c r="AX1423" i="1"/>
  <c r="AX1424" i="1"/>
  <c r="AX1425" i="1"/>
  <c r="AX1426" i="1"/>
  <c r="AX1427" i="1"/>
  <c r="AX1428" i="1"/>
  <c r="AX1429" i="1"/>
  <c r="AX1430" i="1"/>
  <c r="AX1431" i="1"/>
  <c r="AX1432" i="1"/>
  <c r="AX42" i="1"/>
  <c r="AX1433" i="1"/>
  <c r="AX1434" i="1"/>
  <c r="AX1435" i="1"/>
  <c r="AX1436" i="1"/>
  <c r="AX1437" i="1"/>
  <c r="AX1438" i="1"/>
  <c r="AX1439" i="1"/>
  <c r="AX1440" i="1"/>
  <c r="AX1441" i="1"/>
  <c r="AX1442" i="1"/>
  <c r="AX1443" i="1"/>
  <c r="AX352" i="1"/>
  <c r="AX182" i="1"/>
  <c r="AX1444" i="1"/>
  <c r="AX1445" i="1"/>
  <c r="AX1446" i="1"/>
  <c r="AX1447" i="1"/>
  <c r="AX1448" i="1"/>
  <c r="AX1449" i="1"/>
  <c r="AX1450" i="1"/>
  <c r="AX1451" i="1"/>
  <c r="AX1452" i="1"/>
  <c r="AX1453" i="1"/>
  <c r="AX1454" i="1"/>
  <c r="AX1455" i="1"/>
  <c r="AX96" i="1"/>
  <c r="AX1456" i="1"/>
  <c r="AX1457" i="1"/>
  <c r="AX1458" i="1"/>
  <c r="AX19" i="1"/>
  <c r="AX1459" i="1"/>
  <c r="AX1460" i="1"/>
  <c r="AX1461" i="1"/>
  <c r="AX1462" i="1"/>
  <c r="AX1463" i="1"/>
  <c r="AX1464" i="1"/>
  <c r="AX1465" i="1"/>
  <c r="AX1466" i="1"/>
  <c r="AX1467" i="1"/>
  <c r="AX1468" i="1"/>
  <c r="AX1469" i="1"/>
  <c r="AX1470" i="1"/>
  <c r="AX1471" i="1"/>
  <c r="AX1472" i="1"/>
  <c r="AX1473" i="1"/>
  <c r="AX1474" i="1"/>
  <c r="AX1475" i="1"/>
  <c r="AX1476" i="1"/>
  <c r="AX6" i="1"/>
  <c r="AX1477" i="1"/>
  <c r="AX1478" i="1"/>
  <c r="AX1479" i="1"/>
  <c r="AX1480" i="1"/>
  <c r="AX1481" i="1"/>
  <c r="AX1482" i="1"/>
  <c r="AX1483" i="1"/>
  <c r="AX1484" i="1"/>
  <c r="AX1485" i="1"/>
  <c r="AX1486" i="1"/>
  <c r="AX1487" i="1"/>
  <c r="AX1488" i="1"/>
  <c r="AX1489" i="1"/>
  <c r="AX1490" i="1"/>
  <c r="AX1491" i="1"/>
  <c r="AX1492" i="1"/>
  <c r="AX1493" i="1"/>
  <c r="AX1494" i="1"/>
  <c r="AX1495" i="1"/>
  <c r="AX1496" i="1"/>
  <c r="AX1497" i="1"/>
  <c r="AX1498" i="1"/>
  <c r="AX1499" i="1"/>
  <c r="AX1500" i="1"/>
  <c r="AX1501" i="1"/>
  <c r="AX1502" i="1"/>
  <c r="AX1503" i="1"/>
  <c r="AX1504" i="1"/>
  <c r="AX1505" i="1"/>
  <c r="AX1506" i="1"/>
  <c r="AX1507" i="1"/>
  <c r="AX1508" i="1"/>
  <c r="AX1509" i="1"/>
  <c r="AX1510" i="1"/>
  <c r="AX1511" i="1"/>
  <c r="AX1512" i="1"/>
  <c r="AX1513" i="1"/>
  <c r="AX1514" i="1"/>
  <c r="AX1515" i="1"/>
  <c r="AX1516" i="1"/>
  <c r="AX1517" i="1"/>
  <c r="AX1518" i="1"/>
  <c r="AX1519" i="1"/>
  <c r="AX1520" i="1"/>
  <c r="AX1521" i="1"/>
  <c r="AX1522" i="1"/>
  <c r="AX1523" i="1"/>
  <c r="AX1524" i="1"/>
  <c r="AX1525" i="1"/>
  <c r="AX1526" i="1"/>
  <c r="AX1527" i="1"/>
  <c r="AX1528" i="1"/>
  <c r="AX1529" i="1"/>
  <c r="AX1530" i="1"/>
  <c r="AX1531" i="1"/>
  <c r="AX1532" i="1"/>
  <c r="AX1533" i="1"/>
  <c r="AX1534" i="1"/>
  <c r="AX1535" i="1"/>
  <c r="AX1536" i="1"/>
  <c r="AX1537" i="1"/>
  <c r="AX1538" i="1"/>
  <c r="AX1539" i="1"/>
  <c r="AX1540" i="1"/>
  <c r="AX1541" i="1"/>
  <c r="AX1542" i="1"/>
  <c r="AX1543" i="1"/>
  <c r="AX1544" i="1"/>
  <c r="AX1545" i="1"/>
  <c r="AX158" i="1"/>
  <c r="AX1546" i="1"/>
  <c r="AX1547" i="1"/>
  <c r="AX1548" i="1"/>
  <c r="AX1549" i="1"/>
  <c r="AX1550" i="1"/>
  <c r="AX1551" i="1"/>
  <c r="AX1552" i="1"/>
  <c r="AX1553" i="1"/>
  <c r="AX1554" i="1"/>
  <c r="AX1555" i="1"/>
  <c r="AX1556" i="1"/>
  <c r="AX1557" i="1"/>
  <c r="AX1558" i="1"/>
  <c r="AX1559" i="1"/>
  <c r="AX1560" i="1"/>
  <c r="AX1561" i="1"/>
  <c r="AX1562" i="1"/>
  <c r="AX1563" i="1"/>
  <c r="AX1564" i="1"/>
  <c r="AX1565" i="1"/>
  <c r="AX1566" i="1"/>
  <c r="AX1567" i="1"/>
  <c r="AX1568" i="1"/>
  <c r="AX1569" i="1"/>
  <c r="AX1570" i="1"/>
  <c r="AX1571" i="1"/>
  <c r="AX1572" i="1"/>
  <c r="AX1573" i="1"/>
  <c r="AX1574" i="1"/>
  <c r="AX1575" i="1"/>
  <c r="AX421" i="1"/>
  <c r="AX1576" i="1"/>
  <c r="AX1577" i="1"/>
  <c r="AX1578" i="1"/>
  <c r="AX1579" i="1"/>
  <c r="AX1580" i="1"/>
  <c r="AX1581" i="1"/>
  <c r="AX1582" i="1"/>
  <c r="AX1583" i="1"/>
  <c r="AX1584" i="1"/>
  <c r="AX1585" i="1"/>
  <c r="AX1586" i="1"/>
  <c r="AX457" i="1"/>
  <c r="AX1587" i="1"/>
  <c r="AX1588" i="1"/>
  <c r="AX1589" i="1"/>
  <c r="AX1590" i="1"/>
  <c r="AX1591" i="1"/>
  <c r="AX1592" i="1"/>
  <c r="AX1593" i="1"/>
  <c r="AX1594" i="1"/>
  <c r="AX1595" i="1"/>
  <c r="AX1596" i="1"/>
  <c r="AX1597" i="1"/>
  <c r="AX207" i="1"/>
  <c r="AX1598" i="1"/>
  <c r="AX1599" i="1"/>
  <c r="AX1600" i="1"/>
  <c r="AX1601" i="1"/>
  <c r="AX1602" i="1"/>
  <c r="AX1603" i="1"/>
  <c r="AX1604" i="1"/>
  <c r="AX1605" i="1"/>
  <c r="AX1606" i="1"/>
  <c r="AX1607" i="1"/>
  <c r="AX1608" i="1"/>
  <c r="AX1609" i="1"/>
  <c r="AX1610" i="1"/>
  <c r="AX1611" i="1"/>
  <c r="AX1612" i="1"/>
  <c r="AX63" i="1"/>
  <c r="AX1613" i="1"/>
  <c r="AX1614" i="1"/>
  <c r="AX1615" i="1"/>
  <c r="AX1616" i="1"/>
  <c r="AX1617" i="1"/>
  <c r="AX173" i="1"/>
  <c r="AX1618" i="1"/>
  <c r="AX1619" i="1"/>
  <c r="AX1620" i="1"/>
  <c r="AX200" i="1"/>
  <c r="AX1621" i="1"/>
  <c r="AX1622" i="1"/>
  <c r="AX1623" i="1"/>
  <c r="AX1624" i="1"/>
  <c r="AX1625" i="1"/>
  <c r="AX1626" i="1"/>
  <c r="AX1627" i="1"/>
  <c r="AX1628" i="1"/>
  <c r="AX1629" i="1"/>
  <c r="AX1630" i="1"/>
  <c r="AX1631" i="1"/>
  <c r="AX1632" i="1"/>
  <c r="AX1633" i="1"/>
  <c r="AX1634" i="1"/>
  <c r="AX1635" i="1"/>
  <c r="AX320" i="1"/>
  <c r="AX1636" i="1"/>
  <c r="AX403" i="1"/>
  <c r="AX1637" i="1"/>
  <c r="AX1638" i="1"/>
  <c r="AX359" i="1"/>
  <c r="AX1639" i="1"/>
  <c r="AX1640" i="1"/>
  <c r="AX1641" i="1"/>
  <c r="AX1642" i="1"/>
  <c r="AX1643" i="1"/>
  <c r="AX1644" i="1"/>
  <c r="AX1645" i="1"/>
  <c r="AX1646" i="1"/>
  <c r="AX1647" i="1"/>
  <c r="AX1648" i="1"/>
  <c r="AX1649" i="1"/>
  <c r="AX1650" i="1"/>
  <c r="AX1651" i="1"/>
  <c r="AX1652" i="1"/>
  <c r="AX1653" i="1"/>
  <c r="AX1654" i="1"/>
  <c r="AX1655" i="1"/>
  <c r="AX1656" i="1"/>
  <c r="AX1657" i="1"/>
  <c r="AX1658" i="1"/>
  <c r="AX1659" i="1"/>
  <c r="AX1660" i="1"/>
  <c r="AX1661" i="1"/>
  <c r="AX511" i="1"/>
  <c r="AX1662" i="1"/>
  <c r="AX1663" i="1"/>
  <c r="AX1664" i="1"/>
  <c r="AX1665" i="1"/>
  <c r="AX1666" i="1"/>
  <c r="AX1667" i="1"/>
  <c r="AX1668" i="1"/>
  <c r="AX237" i="1"/>
  <c r="AX217" i="1"/>
  <c r="AX1669" i="1"/>
  <c r="AX1670" i="1"/>
  <c r="AX1671" i="1"/>
  <c r="AX1672" i="1"/>
  <c r="AX1673" i="1"/>
  <c r="AX1674" i="1"/>
  <c r="AX1675" i="1"/>
  <c r="AX1676" i="1"/>
  <c r="AX1677" i="1"/>
  <c r="AX1678" i="1"/>
  <c r="AX1679" i="1"/>
  <c r="AX1680" i="1"/>
  <c r="AX1681" i="1"/>
  <c r="AX1682" i="1"/>
  <c r="AX1683" i="1"/>
  <c r="AX1684" i="1"/>
  <c r="AX1685" i="1"/>
  <c r="AX1686" i="1"/>
  <c r="AX420" i="1"/>
  <c r="AX1687" i="1"/>
  <c r="AX1688" i="1"/>
  <c r="AX1689" i="1"/>
  <c r="AX1690" i="1"/>
  <c r="AX1691" i="1"/>
  <c r="AX295" i="1"/>
  <c r="AX1692" i="1"/>
  <c r="AX1693" i="1"/>
  <c r="AX1694" i="1"/>
  <c r="AX434" i="1"/>
  <c r="AX1695" i="1"/>
  <c r="AX1696" i="1"/>
  <c r="AX1697" i="1"/>
  <c r="AX1698" i="1"/>
  <c r="AX1699" i="1"/>
  <c r="AX1700" i="1"/>
  <c r="AX1701" i="1"/>
  <c r="AX1702" i="1"/>
  <c r="AX1703" i="1"/>
  <c r="AX1704" i="1"/>
  <c r="AX1705" i="1"/>
  <c r="AX1706" i="1"/>
  <c r="AX1707" i="1"/>
  <c r="AX1708" i="1"/>
  <c r="AX1709" i="1"/>
  <c r="AX1710" i="1"/>
  <c r="AX1711" i="1"/>
  <c r="AX1712" i="1"/>
  <c r="AX1713" i="1"/>
  <c r="AX1714" i="1"/>
  <c r="AX1715" i="1"/>
  <c r="AX1716" i="1"/>
  <c r="AX1717" i="1"/>
  <c r="AX1718" i="1"/>
  <c r="AX1719" i="1"/>
  <c r="AX1720" i="1"/>
  <c r="AX1721" i="1"/>
  <c r="AX1722" i="1"/>
  <c r="AX1723" i="1"/>
  <c r="AX1724" i="1"/>
  <c r="AX1725" i="1"/>
  <c r="AX1726" i="1"/>
  <c r="AX1727" i="1"/>
  <c r="AX1728" i="1"/>
  <c r="AX1729" i="1"/>
  <c r="AX1730" i="1"/>
  <c r="AX1731" i="1"/>
  <c r="AX1732" i="1"/>
  <c r="AX1733" i="1"/>
  <c r="AX1734" i="1"/>
  <c r="AX1735" i="1"/>
  <c r="AX1736" i="1"/>
  <c r="AX1737" i="1"/>
  <c r="AX1738" i="1"/>
  <c r="AX1739" i="1"/>
  <c r="AX1740" i="1"/>
  <c r="AX1741" i="1"/>
  <c r="AX1742" i="1"/>
  <c r="AX1743" i="1"/>
  <c r="AX1744" i="1"/>
  <c r="AX1745" i="1"/>
  <c r="AX1746" i="1"/>
  <c r="AX1747" i="1"/>
  <c r="AX1748" i="1"/>
  <c r="AX1749" i="1"/>
  <c r="AX1750" i="1"/>
  <c r="AX1751" i="1"/>
  <c r="AX1752" i="1"/>
  <c r="AX1753" i="1"/>
  <c r="AX1754" i="1"/>
  <c r="AX1755" i="1"/>
  <c r="AX1756" i="1"/>
  <c r="AX1757" i="1"/>
  <c r="AX1758" i="1"/>
  <c r="AX1759" i="1"/>
  <c r="AX1760" i="1"/>
  <c r="AX1761" i="1"/>
  <c r="AX1762" i="1"/>
  <c r="AX1763" i="1"/>
  <c r="AX1764" i="1"/>
  <c r="AX1765" i="1"/>
  <c r="AX1766" i="1"/>
  <c r="AX1767" i="1"/>
  <c r="AX1768" i="1"/>
  <c r="AX1769" i="1"/>
  <c r="AX1770" i="1"/>
  <c r="AX1771" i="1"/>
  <c r="AX1772" i="1"/>
  <c r="AX1773" i="1"/>
  <c r="AX1774" i="1"/>
  <c r="AX1775" i="1"/>
  <c r="AX1776" i="1"/>
  <c r="AX1777" i="1"/>
  <c r="AX1778" i="1"/>
  <c r="AX1779" i="1"/>
  <c r="AX1780" i="1"/>
  <c r="AX1781" i="1"/>
  <c r="AX298" i="1"/>
  <c r="AX1782" i="1"/>
  <c r="AX23" i="1"/>
  <c r="AX1783" i="1"/>
  <c r="AX1784" i="1"/>
  <c r="AX1785" i="1"/>
  <c r="AX1786" i="1"/>
  <c r="AX419" i="1"/>
  <c r="AX1787" i="1"/>
  <c r="AX1788" i="1"/>
  <c r="AX1789" i="1"/>
  <c r="AX1790" i="1"/>
  <c r="AX1791" i="1"/>
  <c r="AX1792" i="1"/>
  <c r="AX1793" i="1"/>
  <c r="AX1794" i="1"/>
  <c r="AX1795" i="1"/>
  <c r="AX1796" i="1"/>
  <c r="AX1797" i="1"/>
  <c r="AX1798" i="1"/>
  <c r="AX358" i="1"/>
  <c r="AX1799" i="1"/>
  <c r="AX1800" i="1"/>
  <c r="AX1801" i="1"/>
  <c r="AX1802" i="1"/>
  <c r="AX1803" i="1"/>
  <c r="AX1804" i="1"/>
  <c r="AX1805" i="1"/>
  <c r="AX1806" i="1"/>
  <c r="AX1807" i="1"/>
  <c r="AX1808" i="1"/>
  <c r="AX1809" i="1"/>
  <c r="AX1810" i="1"/>
  <c r="AX1811" i="1"/>
  <c r="AX1812" i="1"/>
  <c r="AX1813" i="1"/>
  <c r="AX1814" i="1"/>
  <c r="AX1815" i="1"/>
  <c r="AX1816" i="1"/>
  <c r="AX1817" i="1"/>
  <c r="AX475" i="1"/>
  <c r="AX1818" i="1"/>
  <c r="AX1819" i="1"/>
  <c r="AX1820" i="1"/>
  <c r="AX1821" i="1"/>
  <c r="AX1822" i="1"/>
  <c r="AX1823" i="1"/>
  <c r="AX1824" i="1"/>
  <c r="AX1825" i="1"/>
  <c r="AX1826" i="1"/>
  <c r="AX1827" i="1"/>
  <c r="AX438" i="1"/>
  <c r="AX1828" i="1"/>
  <c r="AX1829" i="1"/>
  <c r="AX1830" i="1"/>
  <c r="AX1831" i="1"/>
  <c r="AX1832" i="1"/>
  <c r="AX1833" i="1"/>
  <c r="AX1834" i="1"/>
  <c r="AX1835" i="1"/>
  <c r="AX1836" i="1"/>
  <c r="AX1837" i="1"/>
  <c r="AX1838" i="1"/>
  <c r="AX33" i="1"/>
  <c r="AX94" i="1"/>
  <c r="AX1839" i="1"/>
  <c r="AX1840" i="1"/>
  <c r="AX1841" i="1"/>
  <c r="AX1842" i="1"/>
  <c r="AX1843" i="1"/>
  <c r="AX1844" i="1"/>
  <c r="AX1845" i="1"/>
  <c r="AX1846" i="1"/>
  <c r="AX1847" i="1"/>
  <c r="AX1848" i="1"/>
  <c r="AX1849" i="1"/>
  <c r="AX1850" i="1"/>
  <c r="AX1851" i="1"/>
  <c r="AX1852" i="1"/>
  <c r="AX1853" i="1"/>
  <c r="AX1854" i="1"/>
  <c r="AX1855" i="1"/>
  <c r="AX1856" i="1"/>
  <c r="AX1857" i="1"/>
  <c r="AX1858" i="1"/>
  <c r="AX1859" i="1"/>
  <c r="AX1860" i="1"/>
  <c r="AX1861" i="1"/>
  <c r="AX1862" i="1"/>
  <c r="AX1863" i="1"/>
  <c r="AX1864" i="1"/>
  <c r="AX1865" i="1"/>
  <c r="AX1866" i="1"/>
  <c r="AX1867" i="1"/>
  <c r="AX1868" i="1"/>
  <c r="AX1869" i="1"/>
  <c r="AX1870" i="1"/>
  <c r="AX1871" i="1"/>
  <c r="AX1872" i="1"/>
  <c r="AX1873" i="1"/>
  <c r="AX1874" i="1"/>
  <c r="AX1875" i="1"/>
  <c r="AX1876" i="1"/>
  <c r="AX1877" i="1"/>
  <c r="AX1878" i="1"/>
  <c r="AX1879" i="1"/>
  <c r="AX1880" i="1"/>
  <c r="AX1881" i="1"/>
  <c r="AX1882" i="1"/>
  <c r="AX1883" i="1"/>
  <c r="AX57" i="1"/>
  <c r="AX1884" i="1"/>
  <c r="AX1885" i="1"/>
  <c r="AX1886" i="1"/>
  <c r="AX1887" i="1"/>
  <c r="AX1888" i="1"/>
  <c r="AX1889" i="1"/>
  <c r="AX1890" i="1"/>
  <c r="AX1891" i="1"/>
  <c r="AX1892" i="1"/>
  <c r="AX1893" i="1"/>
  <c r="AX1894" i="1"/>
  <c r="AX1895" i="1"/>
  <c r="AX1896" i="1"/>
  <c r="AX1897" i="1"/>
  <c r="AX1898" i="1"/>
  <c r="AX1899" i="1"/>
  <c r="AX1900" i="1"/>
  <c r="AX1901" i="1"/>
  <c r="AX1902" i="1"/>
  <c r="AX1903" i="1"/>
  <c r="AX1904" i="1"/>
  <c r="AX1905" i="1"/>
  <c r="AX1906" i="1"/>
  <c r="AX1907" i="1"/>
  <c r="AX1908" i="1"/>
  <c r="AX1909" i="1"/>
  <c r="AX1910" i="1"/>
  <c r="AX1911" i="1"/>
  <c r="AX1912" i="1"/>
  <c r="AX1913" i="1"/>
  <c r="AX1914" i="1"/>
  <c r="AX1915" i="1"/>
  <c r="AX1916" i="1"/>
  <c r="AX1917" i="1"/>
  <c r="AX1918" i="1"/>
  <c r="AX296" i="1"/>
  <c r="AX1919" i="1"/>
  <c r="AX1920" i="1"/>
  <c r="AX1921" i="1"/>
  <c r="AX1922" i="1"/>
  <c r="AX1923" i="1"/>
  <c r="AX1924" i="1"/>
  <c r="AX1925" i="1"/>
  <c r="AX364" i="1"/>
  <c r="AX1926" i="1"/>
  <c r="AX204" i="1"/>
  <c r="AX1927" i="1"/>
  <c r="AX1928" i="1"/>
  <c r="AX1929" i="1"/>
  <c r="AX1930" i="1"/>
  <c r="AX1931" i="1"/>
  <c r="AX1932" i="1"/>
  <c r="AX1933" i="1"/>
  <c r="AX1934" i="1"/>
  <c r="AX1935" i="1"/>
  <c r="AX1936" i="1"/>
  <c r="AX1937" i="1"/>
  <c r="AX1938" i="1"/>
  <c r="AX1939" i="1"/>
  <c r="AX1940" i="1"/>
  <c r="AX1941" i="1"/>
  <c r="AX1942" i="1"/>
  <c r="AX1943" i="1"/>
  <c r="AX1944" i="1"/>
  <c r="AX1945" i="1"/>
  <c r="AX1946" i="1"/>
  <c r="AX1947" i="1"/>
  <c r="AX1948" i="1"/>
  <c r="AX1949" i="1"/>
  <c r="AX1950" i="1"/>
  <c r="AX1951" i="1"/>
  <c r="AX1952" i="1"/>
  <c r="AX1953" i="1"/>
  <c r="AX1954" i="1"/>
  <c r="AX1955" i="1"/>
  <c r="AX1956" i="1"/>
  <c r="AX1957" i="1"/>
  <c r="AX1958" i="1"/>
  <c r="AX1959" i="1"/>
  <c r="AX1960" i="1"/>
  <c r="AX1961" i="1"/>
  <c r="AX1962" i="1"/>
  <c r="AX1963" i="1"/>
  <c r="AX1964" i="1"/>
  <c r="AX1965" i="1"/>
  <c r="AX1966" i="1"/>
  <c r="AX1967" i="1"/>
  <c r="AX1968" i="1"/>
  <c r="AX1969" i="1"/>
  <c r="AX1970" i="1"/>
  <c r="AX1971" i="1"/>
  <c r="AX1972" i="1"/>
  <c r="AX1973" i="1"/>
  <c r="AX1974" i="1"/>
  <c r="AX1975" i="1"/>
  <c r="AX1976" i="1"/>
  <c r="AX1977" i="1"/>
  <c r="AX1978" i="1"/>
  <c r="AX1979" i="1"/>
  <c r="AX1980" i="1"/>
  <c r="AX1981" i="1"/>
  <c r="AX1982" i="1"/>
  <c r="AX1983" i="1"/>
  <c r="AX1984" i="1"/>
  <c r="AX1985" i="1"/>
  <c r="AX1986" i="1"/>
  <c r="AX1987" i="1"/>
  <c r="AX1988" i="1"/>
  <c r="AX1989" i="1"/>
  <c r="AX1990" i="1"/>
  <c r="AX1991" i="1"/>
  <c r="AX1992" i="1"/>
  <c r="AX1993" i="1"/>
  <c r="AX1994" i="1"/>
  <c r="AX1995" i="1"/>
  <c r="AX1996" i="1"/>
  <c r="AX1997" i="1"/>
  <c r="AX1998" i="1"/>
  <c r="AX1999" i="1"/>
  <c r="AX2000" i="1"/>
  <c r="AX2001" i="1"/>
  <c r="AX2002" i="1"/>
  <c r="AX2003" i="1"/>
  <c r="AX2004" i="1"/>
  <c r="AX2005" i="1"/>
  <c r="AX2006" i="1"/>
  <c r="AX2007" i="1"/>
  <c r="AX2008" i="1"/>
  <c r="AX2009" i="1"/>
  <c r="AX2010" i="1"/>
  <c r="AX2011" i="1"/>
  <c r="AX2012" i="1"/>
  <c r="AX2013" i="1"/>
  <c r="AX2014" i="1"/>
  <c r="AX2015" i="1"/>
  <c r="AX2016" i="1"/>
  <c r="AX2017" i="1"/>
  <c r="AX2018" i="1"/>
  <c r="AX2019" i="1"/>
  <c r="AX2020" i="1"/>
  <c r="AX2021" i="1"/>
  <c r="AX2022" i="1"/>
  <c r="AX2023" i="1"/>
  <c r="AX2024" i="1"/>
  <c r="AX2025" i="1"/>
  <c r="AX2026" i="1"/>
  <c r="AX2027" i="1"/>
  <c r="AX2028" i="1"/>
  <c r="AX2029" i="1"/>
  <c r="AX2030" i="1"/>
  <c r="AX2031" i="1"/>
  <c r="AX2032" i="1"/>
  <c r="AX2033" i="1"/>
  <c r="AX2034" i="1"/>
  <c r="AX2035" i="1"/>
  <c r="AX2036" i="1"/>
  <c r="AX2037" i="1"/>
  <c r="AX2038" i="1"/>
  <c r="AX2039" i="1"/>
  <c r="AX2040" i="1"/>
  <c r="AX2041" i="1"/>
  <c r="AX2042" i="1"/>
  <c r="AX2043" i="1"/>
  <c r="AX2044" i="1"/>
  <c r="AX2045" i="1"/>
  <c r="AX2046" i="1"/>
  <c r="AX2047" i="1"/>
  <c r="AX2048" i="1"/>
  <c r="AX2049" i="1"/>
  <c r="AX2050" i="1"/>
  <c r="AX2051" i="1"/>
  <c r="AX2052" i="1"/>
  <c r="AX2053" i="1"/>
  <c r="AX2054" i="1"/>
  <c r="AX2055" i="1"/>
  <c r="AX2056" i="1"/>
  <c r="AX2057" i="1"/>
  <c r="AX2058" i="1"/>
  <c r="AX2059" i="1"/>
  <c r="AX2060" i="1"/>
  <c r="AX2061" i="1"/>
  <c r="AX2062" i="1"/>
  <c r="AX2063" i="1"/>
  <c r="AX2064" i="1"/>
  <c r="AX2065" i="1"/>
  <c r="AX2066" i="1"/>
  <c r="AX2067" i="1"/>
  <c r="AX2068" i="1"/>
  <c r="AX2069" i="1"/>
  <c r="AX323" i="1"/>
  <c r="AX2070" i="1"/>
  <c r="AX2071" i="1"/>
  <c r="AX2072" i="1"/>
  <c r="AX2073" i="1"/>
  <c r="AX2074" i="1"/>
  <c r="AX2075" i="1"/>
  <c r="AX2076" i="1"/>
  <c r="AX2077" i="1"/>
  <c r="AX2078" i="1"/>
  <c r="AX2079" i="1"/>
  <c r="AX2080" i="1"/>
  <c r="AX2081" i="1"/>
  <c r="AX2082" i="1"/>
  <c r="AX2083" i="1"/>
  <c r="AX2084" i="1"/>
  <c r="AX2085" i="1"/>
  <c r="AX2086" i="1"/>
  <c r="AX277" i="1"/>
  <c r="AX2087" i="1"/>
  <c r="AX2088" i="1"/>
  <c r="AX2089" i="1"/>
  <c r="AX2090" i="1"/>
  <c r="AX2091" i="1"/>
  <c r="AX2092" i="1"/>
  <c r="AX2093" i="1"/>
  <c r="AX2094" i="1"/>
  <c r="AX2095" i="1"/>
  <c r="AX2096" i="1"/>
  <c r="AX2097" i="1"/>
  <c r="AX2098" i="1"/>
  <c r="AX2099" i="1"/>
  <c r="AX2100" i="1"/>
  <c r="AX2101" i="1"/>
  <c r="AX2102" i="1"/>
  <c r="AX2103" i="1"/>
  <c r="AX2104" i="1"/>
  <c r="AX2105" i="1"/>
  <c r="AX2106" i="1"/>
  <c r="AX2107" i="1"/>
  <c r="AX2108" i="1"/>
  <c r="AX2109" i="1"/>
  <c r="AX2110" i="1"/>
  <c r="AX2111" i="1"/>
  <c r="AX2112" i="1"/>
  <c r="AX334" i="1"/>
  <c r="AX2113" i="1"/>
  <c r="AX2114" i="1"/>
  <c r="AX2115" i="1"/>
  <c r="AX2116" i="1"/>
  <c r="AX2117" i="1"/>
  <c r="AX2118" i="1"/>
  <c r="AX2119" i="1"/>
  <c r="AX2120" i="1"/>
  <c r="AX2121" i="1"/>
  <c r="AX2122" i="1"/>
  <c r="AX2123" i="1"/>
  <c r="AX2124" i="1"/>
  <c r="AX2125" i="1"/>
  <c r="AX2126" i="1"/>
  <c r="AX2127" i="1"/>
  <c r="AX2128" i="1"/>
  <c r="AX2129" i="1"/>
  <c r="AX2130" i="1"/>
  <c r="AX2131" i="1"/>
  <c r="AX2132" i="1"/>
  <c r="AX2133" i="1"/>
  <c r="AX311" i="1"/>
  <c r="AX310" i="1"/>
  <c r="AX2134" i="1"/>
  <c r="AX2135" i="1"/>
  <c r="AX2136" i="1"/>
  <c r="AX2137" i="1"/>
  <c r="AX2138" i="1"/>
  <c r="AX2139" i="1"/>
  <c r="AX2140" i="1"/>
  <c r="AX2141" i="1"/>
  <c r="AX2142" i="1"/>
  <c r="AX2143" i="1"/>
  <c r="AX2144" i="1"/>
  <c r="AX2145" i="1"/>
  <c r="AX2146" i="1"/>
  <c r="AX2147" i="1"/>
  <c r="AX2148" i="1"/>
  <c r="AX2149" i="1"/>
  <c r="AX2150" i="1"/>
  <c r="AX2151" i="1"/>
  <c r="AX2152" i="1"/>
  <c r="AX2153" i="1"/>
  <c r="AX2154" i="1"/>
  <c r="AX2155" i="1"/>
  <c r="AX2156" i="1"/>
  <c r="AX2157" i="1"/>
  <c r="AX2158" i="1"/>
  <c r="AX2159" i="1"/>
  <c r="AX2160" i="1"/>
  <c r="AX2161" i="1"/>
  <c r="AX2162" i="1"/>
  <c r="AX2163" i="1"/>
  <c r="AX2164" i="1"/>
  <c r="AX2165" i="1"/>
  <c r="AX2166" i="1"/>
  <c r="AX2167" i="1"/>
  <c r="AX2168" i="1"/>
  <c r="AX2169" i="1"/>
  <c r="AX2170" i="1"/>
  <c r="AX2171" i="1"/>
  <c r="AX2172" i="1"/>
  <c r="AX2173" i="1"/>
  <c r="AX2174" i="1"/>
  <c r="AX2175" i="1"/>
  <c r="AX2176" i="1"/>
  <c r="AX2177" i="1"/>
  <c r="AX2178" i="1"/>
  <c r="AX2179" i="1"/>
  <c r="AX2180" i="1"/>
  <c r="AX2181" i="1"/>
  <c r="AX2182" i="1"/>
  <c r="AX2183" i="1"/>
  <c r="AX2184" i="1"/>
  <c r="AX2185" i="1"/>
  <c r="AX2186" i="1"/>
  <c r="AX2187" i="1"/>
  <c r="AX2188" i="1"/>
  <c r="AX2189" i="1"/>
  <c r="AX2190" i="1"/>
  <c r="AX2191" i="1"/>
  <c r="AX2192" i="1"/>
  <c r="AX2193" i="1"/>
  <c r="AX2194" i="1"/>
  <c r="AX2195" i="1"/>
  <c r="AX2196" i="1"/>
  <c r="AX2197" i="1"/>
  <c r="AX2198" i="1"/>
  <c r="AX2199" i="1"/>
  <c r="AX2200" i="1"/>
  <c r="AX2201" i="1"/>
  <c r="AX2202" i="1"/>
  <c r="AX2203" i="1"/>
  <c r="AX2204" i="1"/>
  <c r="AX377" i="1"/>
  <c r="AX443" i="1"/>
  <c r="AX2205" i="1"/>
  <c r="AX2206" i="1"/>
  <c r="AX2207" i="1"/>
  <c r="AX2208" i="1"/>
  <c r="AX2209" i="1"/>
  <c r="AX2210" i="1"/>
  <c r="AX2211" i="1"/>
  <c r="AX2212" i="1"/>
  <c r="AX2213" i="1"/>
  <c r="AX2214" i="1"/>
  <c r="AX426" i="1"/>
  <c r="AX373" i="1"/>
  <c r="AX2215" i="1"/>
  <c r="AX2216" i="1"/>
  <c r="AX2217" i="1"/>
  <c r="AX2218" i="1"/>
  <c r="AX2219" i="1"/>
  <c r="AX2220" i="1"/>
  <c r="AX2221" i="1"/>
  <c r="AX2222" i="1"/>
  <c r="AX2223" i="1"/>
  <c r="AX2224" i="1"/>
  <c r="AX2225" i="1"/>
  <c r="AX2226" i="1"/>
  <c r="AX2227" i="1"/>
  <c r="AX2228" i="1"/>
  <c r="AX2229" i="1"/>
  <c r="AX2230" i="1"/>
  <c r="AX2231" i="1"/>
  <c r="AX356" i="1"/>
  <c r="AX2232" i="1"/>
  <c r="AX2233" i="1"/>
  <c r="AX2234" i="1"/>
  <c r="AX2235" i="1"/>
  <c r="AX2236" i="1"/>
  <c r="AX2237" i="1"/>
  <c r="AX2238" i="1"/>
  <c r="AX2239" i="1"/>
  <c r="AX2240" i="1"/>
  <c r="AX2241" i="1"/>
  <c r="AX2242" i="1"/>
  <c r="AX2243" i="1"/>
  <c r="AX2244" i="1"/>
  <c r="AX2245" i="1"/>
  <c r="AX2246" i="1"/>
  <c r="AX2247" i="1"/>
  <c r="AX2248" i="1"/>
  <c r="AX2249" i="1"/>
  <c r="AX2250" i="1"/>
  <c r="AX2251" i="1"/>
  <c r="AX2252" i="1"/>
  <c r="AX2253" i="1"/>
  <c r="AX2254" i="1"/>
  <c r="AX2255" i="1"/>
  <c r="AX2256" i="1"/>
  <c r="AX2257" i="1"/>
  <c r="AX2258" i="1"/>
  <c r="AX2259" i="1"/>
  <c r="AX2260" i="1"/>
  <c r="AX2261" i="1"/>
  <c r="AX2262" i="1"/>
  <c r="AX2263" i="1"/>
  <c r="AX2264" i="1"/>
  <c r="AX2265" i="1"/>
  <c r="AX2266" i="1"/>
  <c r="AX2267" i="1"/>
  <c r="AX2268" i="1"/>
  <c r="AX2269" i="1"/>
  <c r="AX2270" i="1"/>
  <c r="AX2271" i="1"/>
  <c r="AX2272" i="1"/>
  <c r="AX2273" i="1"/>
  <c r="AX2274" i="1"/>
  <c r="AX2275" i="1"/>
  <c r="AX2276" i="1"/>
  <c r="AX2277" i="1"/>
  <c r="AX2278" i="1"/>
  <c r="AX2279" i="1"/>
  <c r="AX2280" i="1"/>
  <c r="AX2281" i="1"/>
  <c r="AX2282" i="1"/>
  <c r="AX2283" i="1"/>
  <c r="AX2284" i="1"/>
  <c r="AX2285" i="1"/>
  <c r="AX2286" i="1"/>
  <c r="AX2287" i="1"/>
  <c r="AX2288" i="1"/>
  <c r="AX2289" i="1"/>
  <c r="AX2290" i="1"/>
  <c r="AX2291" i="1"/>
  <c r="AX2292" i="1"/>
  <c r="AX2293" i="1"/>
  <c r="AX2294" i="1"/>
  <c r="AX2295" i="1"/>
  <c r="AX2296" i="1"/>
  <c r="AX2297" i="1"/>
  <c r="AX2298" i="1"/>
  <c r="AX2299" i="1"/>
  <c r="AX2300" i="1"/>
  <c r="AX2301" i="1"/>
  <c r="AX2302" i="1"/>
  <c r="AX2303" i="1"/>
  <c r="AX2304" i="1"/>
  <c r="AX2305" i="1"/>
  <c r="AX2306" i="1"/>
  <c r="AX2307" i="1"/>
  <c r="AX2308" i="1"/>
  <c r="AX2309" i="1"/>
  <c r="AX2310" i="1"/>
  <c r="AX2311" i="1"/>
  <c r="AX2312" i="1"/>
  <c r="AX2313" i="1"/>
  <c r="AX233" i="1"/>
  <c r="AX2314" i="1"/>
  <c r="AX2315" i="1"/>
  <c r="AX2316" i="1"/>
  <c r="AX2317" i="1"/>
  <c r="AX2318" i="1"/>
  <c r="AX2319" i="1"/>
  <c r="AX2320" i="1"/>
  <c r="AX2321" i="1"/>
  <c r="AX2322" i="1"/>
  <c r="AX2323" i="1"/>
  <c r="AX2324" i="1"/>
  <c r="AX2325" i="1"/>
  <c r="AX2326" i="1"/>
  <c r="AX2327" i="1"/>
  <c r="AX2328" i="1"/>
  <c r="AX2329" i="1"/>
  <c r="AX2330" i="1"/>
  <c r="AX2331" i="1"/>
  <c r="AX2332" i="1"/>
  <c r="AX2333" i="1"/>
  <c r="AX2334" i="1"/>
  <c r="AX2335" i="1"/>
  <c r="AX2336" i="1"/>
  <c r="AX2337" i="1"/>
  <c r="AX2338" i="1"/>
  <c r="AX2339" i="1"/>
  <c r="AX2340" i="1"/>
  <c r="AX232" i="1"/>
  <c r="AX2341" i="1"/>
  <c r="AX2342" i="1"/>
  <c r="AX2343" i="1"/>
  <c r="AX2344" i="1"/>
  <c r="AX2345" i="1"/>
  <c r="AX2346" i="1"/>
  <c r="AX2347" i="1"/>
  <c r="AX2348" i="1"/>
  <c r="AX2349" i="1"/>
  <c r="AX2350" i="1"/>
  <c r="AX2351" i="1"/>
  <c r="AX2352" i="1"/>
  <c r="AX2353" i="1"/>
  <c r="AX2354" i="1"/>
  <c r="AX2355" i="1"/>
  <c r="AX2356" i="1"/>
  <c r="AX2357" i="1"/>
  <c r="AX2358" i="1"/>
  <c r="AX2359" i="1"/>
  <c r="AX2360" i="1"/>
  <c r="AX2361" i="1"/>
  <c r="AX2362" i="1"/>
  <c r="AX2363" i="1"/>
  <c r="AX2364" i="1"/>
  <c r="AX2365" i="1"/>
  <c r="AX2366" i="1"/>
  <c r="AX2367" i="1"/>
  <c r="AX2368" i="1"/>
  <c r="AX2369" i="1"/>
  <c r="AX2370" i="1"/>
  <c r="AX2371" i="1"/>
  <c r="AX2372" i="1"/>
  <c r="AX2373" i="1"/>
  <c r="AX2374" i="1"/>
  <c r="AX2375" i="1"/>
  <c r="AX2376" i="1"/>
  <c r="AX2377" i="1"/>
  <c r="AX2378" i="1"/>
  <c r="AX2379" i="1"/>
  <c r="AX2380" i="1"/>
  <c r="AX2381" i="1"/>
  <c r="AX2382" i="1"/>
  <c r="AX2383" i="1"/>
  <c r="AX2384" i="1"/>
  <c r="AX2385" i="1"/>
  <c r="AX2386" i="1"/>
  <c r="AX2387" i="1"/>
  <c r="AX2388" i="1"/>
  <c r="AX2389" i="1"/>
  <c r="AX2390" i="1"/>
  <c r="AX2391" i="1"/>
  <c r="AX2392" i="1"/>
  <c r="AX472" i="1"/>
  <c r="AX2393" i="1"/>
  <c r="AX2394" i="1"/>
  <c r="AX2395" i="1"/>
  <c r="AX2396" i="1"/>
  <c r="AX2397" i="1"/>
  <c r="AX2398" i="1"/>
  <c r="AX2399" i="1"/>
  <c r="AX2400" i="1"/>
  <c r="AX2401" i="1"/>
  <c r="AX2402" i="1"/>
  <c r="AX2403" i="1"/>
  <c r="AX2404" i="1"/>
  <c r="AX2405" i="1"/>
  <c r="AX2406" i="1"/>
  <c r="AX2407" i="1"/>
  <c r="AX2408" i="1"/>
  <c r="AX2409" i="1"/>
  <c r="AX2410" i="1"/>
  <c r="AX2411" i="1"/>
  <c r="AX2412" i="1"/>
  <c r="AX2413" i="1"/>
  <c r="AX2414" i="1"/>
  <c r="AX2415" i="1"/>
  <c r="AX2416" i="1"/>
  <c r="AX2417" i="1"/>
  <c r="AX2418" i="1"/>
  <c r="AX2419" i="1"/>
  <c r="AX2420" i="1"/>
  <c r="AX2421" i="1"/>
  <c r="AX2422" i="1"/>
  <c r="AX2423" i="1"/>
  <c r="AX2424" i="1"/>
  <c r="AX2425" i="1"/>
  <c r="AX2426" i="1"/>
  <c r="AX2427" i="1"/>
  <c r="AX2428" i="1"/>
  <c r="AX2429" i="1"/>
  <c r="AX2430" i="1"/>
  <c r="AX2431" i="1"/>
  <c r="AX2432" i="1"/>
  <c r="AX2433" i="1"/>
  <c r="AX2434" i="1"/>
  <c r="AX2435" i="1"/>
  <c r="AX2436" i="1"/>
  <c r="AX2437" i="1"/>
  <c r="AX2438" i="1"/>
  <c r="AX2439" i="1"/>
  <c r="AX2440" i="1"/>
  <c r="AX2441" i="1"/>
  <c r="AX2442" i="1"/>
  <c r="AX2443" i="1"/>
  <c r="AX2444" i="1"/>
  <c r="AX2445" i="1"/>
  <c r="AX2446" i="1"/>
  <c r="AX2447" i="1"/>
  <c r="AX2448" i="1"/>
  <c r="AX2449" i="1"/>
  <c r="AX2450" i="1"/>
  <c r="AX2451" i="1"/>
  <c r="AX2452" i="1"/>
  <c r="AX2453" i="1"/>
  <c r="AX2454" i="1"/>
  <c r="AX2455" i="1"/>
  <c r="AX2456" i="1"/>
  <c r="AX2457" i="1"/>
  <c r="AX2458" i="1"/>
  <c r="AX362" i="1"/>
  <c r="AX521" i="1"/>
  <c r="AT522" i="1" l="1"/>
  <c r="AT35" i="1"/>
  <c r="AT75" i="1"/>
  <c r="AT7" i="1"/>
  <c r="AT523" i="1"/>
  <c r="AT524" i="1"/>
  <c r="AT525" i="1"/>
  <c r="AT21" i="1"/>
  <c r="AT526" i="1"/>
  <c r="AT243" i="1"/>
  <c r="AT527" i="1"/>
  <c r="AT16" i="1"/>
  <c r="AT43" i="1"/>
  <c r="AT27" i="1"/>
  <c r="AT25" i="1"/>
  <c r="AT132" i="1"/>
  <c r="AT34" i="1"/>
  <c r="AT68" i="1"/>
  <c r="AT99" i="1"/>
  <c r="AT528" i="1"/>
  <c r="AT46" i="1"/>
  <c r="AT529" i="1"/>
  <c r="AT530" i="1"/>
  <c r="AT155" i="1"/>
  <c r="AT301" i="1"/>
  <c r="AT531" i="1"/>
  <c r="AT62" i="1"/>
  <c r="AT532" i="1"/>
  <c r="AT344" i="1"/>
  <c r="AT533" i="1"/>
  <c r="AT349" i="1"/>
  <c r="AT534" i="1"/>
  <c r="AT39" i="1"/>
  <c r="AT184" i="1"/>
  <c r="AT38" i="1"/>
  <c r="AT190" i="1"/>
  <c r="AT535" i="1"/>
  <c r="AT17" i="1"/>
  <c r="AT536" i="1"/>
  <c r="AT537" i="1"/>
  <c r="AT538" i="1"/>
  <c r="AT539" i="1"/>
  <c r="AT66" i="1"/>
  <c r="AT30" i="1"/>
  <c r="AT540" i="1"/>
  <c r="AT541" i="1"/>
  <c r="AT219" i="1"/>
  <c r="AT256" i="1"/>
  <c r="AT208" i="1"/>
  <c r="AT47" i="1"/>
  <c r="AT542" i="1"/>
  <c r="AT449" i="1"/>
  <c r="AT543" i="1"/>
  <c r="AT544" i="1"/>
  <c r="AT545" i="1"/>
  <c r="AT546" i="1"/>
  <c r="AT51" i="1"/>
  <c r="AT108" i="1"/>
  <c r="AT59" i="1"/>
  <c r="AT235" i="1"/>
  <c r="AT547" i="1"/>
  <c r="AT548" i="1"/>
  <c r="AT64" i="1"/>
  <c r="AT65" i="1"/>
  <c r="AT45" i="1"/>
  <c r="AT4" i="1"/>
  <c r="AT549" i="1"/>
  <c r="AT550" i="1"/>
  <c r="AT69" i="1"/>
  <c r="AT107" i="1"/>
  <c r="AT100" i="1"/>
  <c r="AT551" i="1"/>
  <c r="AT510" i="1"/>
  <c r="AT552" i="1"/>
  <c r="AT553" i="1"/>
  <c r="AT224" i="1"/>
  <c r="AT554" i="1"/>
  <c r="AT460" i="1"/>
  <c r="AT555" i="1"/>
  <c r="AT556" i="1"/>
  <c r="AT557" i="1"/>
  <c r="AT558" i="1"/>
  <c r="AT559" i="1"/>
  <c r="AT560" i="1"/>
  <c r="AT561" i="1"/>
  <c r="AT181" i="1"/>
  <c r="AT562" i="1"/>
  <c r="AT563" i="1"/>
  <c r="AT76" i="1"/>
  <c r="AT86" i="1"/>
  <c r="AT110" i="1"/>
  <c r="AT87" i="1"/>
  <c r="AT88" i="1"/>
  <c r="AT89" i="1"/>
  <c r="AT90" i="1"/>
  <c r="AT91" i="1"/>
  <c r="AT92" i="1"/>
  <c r="AT564" i="1"/>
  <c r="AT565" i="1"/>
  <c r="AT348" i="1"/>
  <c r="AT566" i="1"/>
  <c r="AT210" i="1"/>
  <c r="AT159" i="1"/>
  <c r="AT567" i="1"/>
  <c r="AT568" i="1"/>
  <c r="AT77" i="1"/>
  <c r="AT328" i="1"/>
  <c r="AT121" i="1"/>
  <c r="AT569" i="1"/>
  <c r="AT570" i="1"/>
  <c r="AT571" i="1"/>
  <c r="AT572" i="1"/>
  <c r="AT573" i="1"/>
  <c r="AT574" i="1"/>
  <c r="AT52" i="1"/>
  <c r="AT491" i="1"/>
  <c r="AT126" i="1"/>
  <c r="AT575" i="1"/>
  <c r="AT576" i="1"/>
  <c r="AT314" i="1"/>
  <c r="AT78" i="1"/>
  <c r="AT28" i="1"/>
  <c r="AT577" i="1"/>
  <c r="AT578" i="1"/>
  <c r="AT60" i="1"/>
  <c r="AT112" i="1"/>
  <c r="AT355" i="1"/>
  <c r="AT579" i="1"/>
  <c r="AT176" i="1"/>
  <c r="AT79" i="1"/>
  <c r="AT80" i="1"/>
  <c r="AT81" i="1"/>
  <c r="AT106" i="1"/>
  <c r="AT580" i="1"/>
  <c r="AT202" i="1"/>
  <c r="AT82" i="1"/>
  <c r="AT103" i="1"/>
  <c r="AT581" i="1"/>
  <c r="AT582" i="1"/>
  <c r="AT513" i="1"/>
  <c r="AT583" i="1"/>
  <c r="AT584" i="1"/>
  <c r="AT585" i="1"/>
  <c r="AT124" i="1"/>
  <c r="AT218" i="1"/>
  <c r="AT586" i="1"/>
  <c r="AT587" i="1"/>
  <c r="AT309" i="1"/>
  <c r="AT113" i="1"/>
  <c r="AT588" i="1"/>
  <c r="AT114" i="1"/>
  <c r="AT83" i="1"/>
  <c r="AT589" i="1"/>
  <c r="AT590" i="1"/>
  <c r="AT591" i="1"/>
  <c r="AT592" i="1"/>
  <c r="AT593" i="1"/>
  <c r="AT594" i="1"/>
  <c r="AT387" i="1"/>
  <c r="AT130" i="1"/>
  <c r="AT595" i="1"/>
  <c r="AT133" i="1"/>
  <c r="AT134" i="1"/>
  <c r="AT193" i="1"/>
  <c r="AT135" i="1"/>
  <c r="AT596" i="1"/>
  <c r="AT137" i="1"/>
  <c r="AT139" i="1"/>
  <c r="AT458" i="1"/>
  <c r="AT84" i="1"/>
  <c r="AT9" i="1"/>
  <c r="AT512" i="1"/>
  <c r="AT597" i="1"/>
  <c r="AT598" i="1"/>
  <c r="AT97" i="1"/>
  <c r="AT361" i="1"/>
  <c r="AT85" i="1"/>
  <c r="AT53" i="1"/>
  <c r="AT67" i="1"/>
  <c r="AT153" i="1"/>
  <c r="AT599" i="1"/>
  <c r="AT600" i="1"/>
  <c r="AT601" i="1"/>
  <c r="AT602" i="1"/>
  <c r="AT603" i="1"/>
  <c r="AT462" i="1"/>
  <c r="AT73" i="1"/>
  <c r="AT604" i="1"/>
  <c r="AT605" i="1"/>
  <c r="AT606" i="1"/>
  <c r="AT74" i="1"/>
  <c r="AT607" i="1"/>
  <c r="AT128" i="1"/>
  <c r="AT415" i="1"/>
  <c r="AT304" i="1"/>
  <c r="AT608" i="1"/>
  <c r="AT609" i="1"/>
  <c r="AT183" i="1"/>
  <c r="AT610" i="1"/>
  <c r="AT58" i="1"/>
  <c r="AT611" i="1"/>
  <c r="AT144" i="1"/>
  <c r="AT612" i="1"/>
  <c r="AT54" i="1"/>
  <c r="AT613" i="1"/>
  <c r="AT614" i="1"/>
  <c r="AT615" i="1"/>
  <c r="AT370" i="1"/>
  <c r="AT616" i="1"/>
  <c r="AT617" i="1"/>
  <c r="AT618" i="1"/>
  <c r="AT55" i="1"/>
  <c r="AT619" i="1"/>
  <c r="AT101" i="1"/>
  <c r="AT620" i="1"/>
  <c r="AT32" i="1"/>
  <c r="AT621" i="1"/>
  <c r="AT622" i="1"/>
  <c r="AT284" i="1"/>
  <c r="AT164" i="1"/>
  <c r="AT148" i="1"/>
  <c r="AT623" i="1"/>
  <c r="AT624" i="1"/>
  <c r="AT165" i="1"/>
  <c r="AT625" i="1"/>
  <c r="AT170" i="1"/>
  <c r="AT166" i="1"/>
  <c r="AT168" i="1"/>
  <c r="AT169" i="1"/>
  <c r="AT271" i="1"/>
  <c r="AT626" i="1"/>
  <c r="AT8" i="1"/>
  <c r="AT627" i="1"/>
  <c r="AT628" i="1"/>
  <c r="AT629" i="1"/>
  <c r="AT630" i="1"/>
  <c r="AT631" i="1"/>
  <c r="AT632" i="1"/>
  <c r="AT633" i="1"/>
  <c r="AT634" i="1"/>
  <c r="AT635" i="1"/>
  <c r="AT636" i="1"/>
  <c r="AT398" i="1"/>
  <c r="AT637" i="1"/>
  <c r="AT638" i="1"/>
  <c r="AT136" i="1"/>
  <c r="AT639" i="1"/>
  <c r="AT640" i="1"/>
  <c r="AT641" i="1"/>
  <c r="AT214" i="1"/>
  <c r="AT642" i="1"/>
  <c r="AT143" i="1"/>
  <c r="AT123" i="1"/>
  <c r="AT375" i="1"/>
  <c r="AT239" i="1"/>
  <c r="AT146" i="1"/>
  <c r="AT643" i="1"/>
  <c r="AT644" i="1"/>
  <c r="AT645" i="1"/>
  <c r="AT266" i="1"/>
  <c r="AT646" i="1"/>
  <c r="AT647" i="1"/>
  <c r="AT648" i="1"/>
  <c r="AT649" i="1"/>
  <c r="AT650" i="1"/>
  <c r="AT651" i="1"/>
  <c r="AT122" i="1"/>
  <c r="AT652" i="1"/>
  <c r="AT250" i="1"/>
  <c r="AT653" i="1"/>
  <c r="AT654" i="1"/>
  <c r="AT385" i="1"/>
  <c r="AT228" i="1"/>
  <c r="AT655" i="1"/>
  <c r="AT656" i="1"/>
  <c r="AT657" i="1"/>
  <c r="AT658" i="1"/>
  <c r="AT659" i="1"/>
  <c r="AT660" i="1"/>
  <c r="AT661" i="1"/>
  <c r="AT29" i="1"/>
  <c r="AT319" i="1"/>
  <c r="AT662" i="1"/>
  <c r="AT663" i="1"/>
  <c r="AT664" i="1"/>
  <c r="AT192" i="1"/>
  <c r="AT194" i="1"/>
  <c r="AT665" i="1"/>
  <c r="AT666" i="1"/>
  <c r="AT667" i="1"/>
  <c r="AT292" i="1"/>
  <c r="AT668" i="1"/>
  <c r="AT669" i="1"/>
  <c r="AT670" i="1"/>
  <c r="AT671" i="1"/>
  <c r="AT672" i="1"/>
  <c r="AT673" i="1"/>
  <c r="AT674" i="1"/>
  <c r="AT675" i="1"/>
  <c r="AT676" i="1"/>
  <c r="AT677" i="1"/>
  <c r="AT678" i="1"/>
  <c r="AT152" i="1"/>
  <c r="AT679" i="1"/>
  <c r="AT680" i="1"/>
  <c r="AT681" i="1"/>
  <c r="AT682" i="1"/>
  <c r="AT683" i="1"/>
  <c r="AT684" i="1"/>
  <c r="AT71" i="1"/>
  <c r="AT685" i="1"/>
  <c r="AT686" i="1"/>
  <c r="AT127" i="1"/>
  <c r="AT687" i="1"/>
  <c r="AT125" i="1"/>
  <c r="AT180" i="1"/>
  <c r="AT238" i="1"/>
  <c r="AT688" i="1"/>
  <c r="AT161" i="1"/>
  <c r="AT98" i="1"/>
  <c r="AT189" i="1"/>
  <c r="AT245" i="1"/>
  <c r="AT171" i="1"/>
  <c r="AT689" i="1"/>
  <c r="AT690" i="1"/>
  <c r="AT382" i="1"/>
  <c r="AT691" i="1"/>
  <c r="AT692" i="1"/>
  <c r="AT215" i="1"/>
  <c r="AT216" i="1"/>
  <c r="AT693" i="1"/>
  <c r="AT694" i="1"/>
  <c r="AT264" i="1"/>
  <c r="AT163" i="1"/>
  <c r="AT695" i="1"/>
  <c r="AT150" i="1"/>
  <c r="AT278" i="1"/>
  <c r="AT696" i="1"/>
  <c r="AT697" i="1"/>
  <c r="AT698" i="1"/>
  <c r="AT699" i="1"/>
  <c r="AT409" i="1"/>
  <c r="AT244" i="1"/>
  <c r="AT436" i="1"/>
  <c r="AT254" i="1"/>
  <c r="AT18" i="1"/>
  <c r="AT700" i="1"/>
  <c r="AT276" i="1"/>
  <c r="AT701" i="1"/>
  <c r="AT195" i="1"/>
  <c r="AT702" i="1"/>
  <c r="AT703" i="1"/>
  <c r="AT704" i="1"/>
  <c r="AT705" i="1"/>
  <c r="AT706" i="1"/>
  <c r="AT11" i="1"/>
  <c r="AT707" i="1"/>
  <c r="AT708" i="1"/>
  <c r="AT95" i="1"/>
  <c r="AT709" i="1"/>
  <c r="AT710" i="1"/>
  <c r="AT231" i="1"/>
  <c r="AT411" i="1"/>
  <c r="AT413" i="1"/>
  <c r="AT441" i="1"/>
  <c r="AT395" i="1"/>
  <c r="AT61" i="1"/>
  <c r="AT260" i="1"/>
  <c r="AT711" i="1"/>
  <c r="AT712" i="1"/>
  <c r="AT713" i="1"/>
  <c r="AT445" i="1"/>
  <c r="AT714" i="1"/>
  <c r="AT447" i="1"/>
  <c r="AT503" i="1"/>
  <c r="AT715" i="1"/>
  <c r="AT263" i="1"/>
  <c r="AT716" i="1"/>
  <c r="AT717" i="1"/>
  <c r="AT718" i="1"/>
  <c r="AT719" i="1"/>
  <c r="AT720" i="1"/>
  <c r="AT721" i="1"/>
  <c r="AT722" i="1"/>
  <c r="AT430" i="1"/>
  <c r="AT723" i="1"/>
  <c r="AT724" i="1"/>
  <c r="AT230" i="1"/>
  <c r="AT725" i="1"/>
  <c r="AT726" i="1"/>
  <c r="AT31" i="1"/>
  <c r="AT727" i="1"/>
  <c r="AT360" i="1"/>
  <c r="AT728" i="1"/>
  <c r="AT729" i="1"/>
  <c r="AT365" i="1"/>
  <c r="AT730" i="1"/>
  <c r="AT731" i="1"/>
  <c r="AT732" i="1"/>
  <c r="AT733" i="1"/>
  <c r="AT734" i="1"/>
  <c r="AT735" i="1"/>
  <c r="AT736" i="1"/>
  <c r="AT737" i="1"/>
  <c r="AT291" i="1"/>
  <c r="AT178" i="1"/>
  <c r="AT487" i="1"/>
  <c r="AT738" i="1"/>
  <c r="AT739" i="1"/>
  <c r="AT740" i="1"/>
  <c r="AT198" i="1"/>
  <c r="AT741" i="1"/>
  <c r="AT742" i="1"/>
  <c r="AT743" i="1"/>
  <c r="AT162" i="1"/>
  <c r="AT120" i="1"/>
  <c r="AT744" i="1"/>
  <c r="AT269" i="1"/>
  <c r="AT312" i="1"/>
  <c r="AT745" i="1"/>
  <c r="AT746" i="1"/>
  <c r="AT747" i="1"/>
  <c r="AT748" i="1"/>
  <c r="AT105" i="1"/>
  <c r="AT257" i="1"/>
  <c r="AT258" i="1"/>
  <c r="AT259" i="1"/>
  <c r="AT242" i="1"/>
  <c r="AT749" i="1"/>
  <c r="AT750" i="1"/>
  <c r="AT751" i="1"/>
  <c r="AT347" i="1"/>
  <c r="AT752" i="1"/>
  <c r="AT203" i="1"/>
  <c r="AT507" i="1"/>
  <c r="AT294" i="1"/>
  <c r="AT383" i="1"/>
  <c r="AT753" i="1"/>
  <c r="AT482" i="1"/>
  <c r="AT303" i="1"/>
  <c r="AT754" i="1"/>
  <c r="AT336" i="1"/>
  <c r="AT755" i="1"/>
  <c r="AT756" i="1"/>
  <c r="AT757" i="1"/>
  <c r="AT758" i="1"/>
  <c r="AT326" i="1"/>
  <c r="AT759" i="1"/>
  <c r="AT760" i="1"/>
  <c r="AT433" i="1"/>
  <c r="AT282" i="1"/>
  <c r="AT761" i="1"/>
  <c r="AT289" i="1"/>
  <c r="AT484" i="1"/>
  <c r="AT762" i="1"/>
  <c r="AT405" i="1"/>
  <c r="AT313" i="1"/>
  <c r="AT763" i="1"/>
  <c r="AT764" i="1"/>
  <c r="AT765" i="1"/>
  <c r="AT766" i="1"/>
  <c r="AT435" i="1"/>
  <c r="AT316" i="1"/>
  <c r="AT332" i="1"/>
  <c r="AT767" i="1"/>
  <c r="AT483" i="1"/>
  <c r="AT768" i="1"/>
  <c r="AT246" i="1"/>
  <c r="AT517" i="1"/>
  <c r="AT50" i="1"/>
  <c r="AT505" i="1"/>
  <c r="AT429" i="1"/>
  <c r="AT290" i="1"/>
  <c r="AT769" i="1"/>
  <c r="AT273" i="1"/>
  <c r="AT770" i="1"/>
  <c r="AT771" i="1"/>
  <c r="AT369" i="1"/>
  <c r="AT772" i="1"/>
  <c r="AT402" i="1"/>
  <c r="AT773" i="1"/>
  <c r="AT774" i="1"/>
  <c r="AT396" i="1"/>
  <c r="AT397" i="1"/>
  <c r="AT293" i="1"/>
  <c r="AT448" i="1"/>
  <c r="AT274" i="1"/>
  <c r="AT775" i="1"/>
  <c r="AT776" i="1"/>
  <c r="AT777" i="1"/>
  <c r="AT778" i="1"/>
  <c r="AT265" i="1"/>
  <c r="AT118" i="1"/>
  <c r="AT327" i="1"/>
  <c r="AT779" i="1"/>
  <c r="AT305" i="1"/>
  <c r="AT104" i="1"/>
  <c r="AT456" i="1"/>
  <c r="AT335" i="1"/>
  <c r="AT780" i="1"/>
  <c r="AT781" i="1"/>
  <c r="AT782" i="1"/>
  <c r="AT346" i="1"/>
  <c r="AT783" i="1"/>
  <c r="AT784" i="1"/>
  <c r="AT388" i="1"/>
  <c r="AT785" i="1"/>
  <c r="AT307" i="1"/>
  <c r="AT213" i="1"/>
  <c r="AT786" i="1"/>
  <c r="AT240" i="1"/>
  <c r="AT787" i="1"/>
  <c r="AT788" i="1"/>
  <c r="AT222" i="1"/>
  <c r="AT789" i="1"/>
  <c r="AT790" i="1"/>
  <c r="AT381" i="1"/>
  <c r="AT288" i="1"/>
  <c r="AT317" i="1"/>
  <c r="AT281" i="1"/>
  <c r="AT791" i="1"/>
  <c r="AT333" i="1"/>
  <c r="AT142" i="1"/>
  <c r="AT324" i="1"/>
  <c r="AT306" i="1"/>
  <c r="AT792" i="1"/>
  <c r="AT318" i="1"/>
  <c r="AT793" i="1"/>
  <c r="AT794" i="1"/>
  <c r="AT795" i="1"/>
  <c r="AT300" i="1"/>
  <c r="AT796" i="1"/>
  <c r="AT797" i="1"/>
  <c r="AT798" i="1"/>
  <c r="AT799" i="1"/>
  <c r="AT800" i="1"/>
  <c r="AT801" i="1"/>
  <c r="AT111" i="1"/>
  <c r="AT337" i="1"/>
  <c r="AT802" i="1"/>
  <c r="AT299" i="1"/>
  <c r="AT803" i="1"/>
  <c r="AT154" i="1"/>
  <c r="AT501" i="1"/>
  <c r="AT804" i="1"/>
  <c r="AT371" i="1"/>
  <c r="AT424" i="1"/>
  <c r="AT805" i="1"/>
  <c r="AT157" i="1"/>
  <c r="AT806" i="1"/>
  <c r="AT391" i="1"/>
  <c r="AT380" i="1"/>
  <c r="AT268" i="1"/>
  <c r="AT461" i="1"/>
  <c r="AT807" i="1"/>
  <c r="AT287" i="1"/>
  <c r="AT808" i="1"/>
  <c r="AT236" i="1"/>
  <c r="AT386" i="1"/>
  <c r="AT809" i="1"/>
  <c r="AT321" i="1"/>
  <c r="AT423" i="1"/>
  <c r="AT351" i="1"/>
  <c r="AT810" i="1"/>
  <c r="AT451" i="1"/>
  <c r="AT811" i="1"/>
  <c r="AT812" i="1"/>
  <c r="AT813" i="1"/>
  <c r="AT814" i="1"/>
  <c r="AT815" i="1"/>
  <c r="AT428" i="1"/>
  <c r="AT816" i="1"/>
  <c r="AT341" i="1"/>
  <c r="AT817" i="1"/>
  <c r="AT818" i="1"/>
  <c r="AT819" i="1"/>
  <c r="AT820" i="1"/>
  <c r="AT13" i="1"/>
  <c r="AT368" i="1"/>
  <c r="AT821" i="1"/>
  <c r="AT488" i="1"/>
  <c r="AT378" i="1"/>
  <c r="AT822" i="1"/>
  <c r="AT390" i="1"/>
  <c r="AT823" i="1"/>
  <c r="AT129" i="1"/>
  <c r="AT824" i="1"/>
  <c r="AT825" i="1"/>
  <c r="AT826" i="1"/>
  <c r="AT253" i="1"/>
  <c r="AT827" i="1"/>
  <c r="AT350" i="1"/>
  <c r="AT828" i="1"/>
  <c r="AT829" i="1"/>
  <c r="AT830" i="1"/>
  <c r="AT470" i="1"/>
  <c r="AT831" i="1"/>
  <c r="AT832" i="1"/>
  <c r="AT186" i="1"/>
  <c r="AT401" i="1"/>
  <c r="AT833" i="1"/>
  <c r="AT834" i="1"/>
  <c r="AT835" i="1"/>
  <c r="AT836" i="1"/>
  <c r="AT367" i="1"/>
  <c r="AT837" i="1"/>
  <c r="AT399" i="1"/>
  <c r="AT838" i="1"/>
  <c r="AT839" i="1"/>
  <c r="AT221" i="1"/>
  <c r="AT840" i="1"/>
  <c r="AT841" i="1"/>
  <c r="AT842" i="1"/>
  <c r="AT444" i="1"/>
  <c r="AT843" i="1"/>
  <c r="AT844" i="1"/>
  <c r="AT845" i="1"/>
  <c r="AT846" i="1"/>
  <c r="AT847" i="1"/>
  <c r="AT848" i="1"/>
  <c r="AT322" i="1"/>
  <c r="AT849" i="1"/>
  <c r="AT431" i="1"/>
  <c r="AT450" i="1"/>
  <c r="AT850" i="1"/>
  <c r="AT851" i="1"/>
  <c r="AT852" i="1"/>
  <c r="AT407" i="1"/>
  <c r="AT853" i="1"/>
  <c r="AT854" i="1"/>
  <c r="AT149" i="1"/>
  <c r="AT855" i="1"/>
  <c r="AT856" i="1"/>
  <c r="AT857" i="1"/>
  <c r="AT858" i="1"/>
  <c r="AT345" i="1"/>
  <c r="AT859" i="1"/>
  <c r="AT379" i="1"/>
  <c r="AT860" i="1"/>
  <c r="AT374" i="1"/>
  <c r="AT376" i="1"/>
  <c r="AT861" i="1"/>
  <c r="AT452" i="1"/>
  <c r="AT404" i="1"/>
  <c r="AT116" i="1"/>
  <c r="AT862" i="1"/>
  <c r="AT394" i="1"/>
  <c r="AT863" i="1"/>
  <c r="AT406" i="1"/>
  <c r="AT864" i="1"/>
  <c r="AT865" i="1"/>
  <c r="AT866" i="1"/>
  <c r="AT867" i="1"/>
  <c r="AT10" i="1"/>
  <c r="AT366" i="1"/>
  <c r="AT427" i="1"/>
  <c r="AT868" i="1"/>
  <c r="AT869" i="1"/>
  <c r="AT251" i="1"/>
  <c r="AT474" i="1"/>
  <c r="AT870" i="1"/>
  <c r="AT485" i="1"/>
  <c r="AT463" i="1"/>
  <c r="AT871" i="1"/>
  <c r="AT872" i="1"/>
  <c r="AT455" i="1"/>
  <c r="AT425" i="1"/>
  <c r="AT410" i="1"/>
  <c r="AT873" i="1"/>
  <c r="AT489" i="1"/>
  <c r="AT486" i="1"/>
  <c r="AT874" i="1"/>
  <c r="AT875" i="1"/>
  <c r="AT497" i="1"/>
  <c r="AT469" i="1"/>
  <c r="AT454" i="1"/>
  <c r="AT876" i="1"/>
  <c r="AT227" i="1"/>
  <c r="AT877" i="1"/>
  <c r="AT878" i="1"/>
  <c r="AT432" i="1"/>
  <c r="AT879" i="1"/>
  <c r="AT880" i="1"/>
  <c r="AT881" i="1"/>
  <c r="AT882" i="1"/>
  <c r="AT883" i="1"/>
  <c r="AT477" i="1"/>
  <c r="AT884" i="1"/>
  <c r="AT422" i="1"/>
  <c r="AT389" i="1"/>
  <c r="AT885" i="1"/>
  <c r="AT886" i="1"/>
  <c r="AT887" i="1"/>
  <c r="AT888" i="1"/>
  <c r="AT392" i="1"/>
  <c r="AT342" i="1"/>
  <c r="AT464" i="1"/>
  <c r="AT468" i="1"/>
  <c r="AT459" i="1"/>
  <c r="AT272" i="1"/>
  <c r="AT479" i="1"/>
  <c r="AT889" i="1"/>
  <c r="AT890" i="1"/>
  <c r="AT480" i="1"/>
  <c r="AT93" i="1"/>
  <c r="AT471" i="1"/>
  <c r="AT465" i="1"/>
  <c r="AT891" i="1"/>
  <c r="AT892" i="1"/>
  <c r="AT893" i="1"/>
  <c r="AT894" i="1"/>
  <c r="AT493" i="1"/>
  <c r="AT490" i="1"/>
  <c r="AT895" i="1"/>
  <c r="AT896" i="1"/>
  <c r="AT897" i="1"/>
  <c r="AT315" i="1"/>
  <c r="AT466" i="1"/>
  <c r="AT500" i="1"/>
  <c r="AT898" i="1"/>
  <c r="AT167" i="1"/>
  <c r="AT492" i="1"/>
  <c r="AT494" i="1"/>
  <c r="AT267" i="1"/>
  <c r="AT496" i="1"/>
  <c r="AT498" i="1"/>
  <c r="AT506" i="1"/>
  <c r="AT439" i="1"/>
  <c r="AT899" i="1"/>
  <c r="AT504" i="1"/>
  <c r="AT502" i="1"/>
  <c r="AT509" i="1"/>
  <c r="AT900" i="1"/>
  <c r="AT901" i="1"/>
  <c r="AT902" i="1"/>
  <c r="AT903" i="1"/>
  <c r="AT904" i="1"/>
  <c r="AT508" i="1"/>
  <c r="AT515" i="1"/>
  <c r="AT514" i="1"/>
  <c r="AT905" i="1"/>
  <c r="AT412" i="1"/>
  <c r="AT906" i="1"/>
  <c r="AT907" i="1"/>
  <c r="AT908" i="1"/>
  <c r="AT909" i="1"/>
  <c r="AT910" i="1"/>
  <c r="AT911" i="1"/>
  <c r="AT102" i="1"/>
  <c r="AT912" i="1"/>
  <c r="AT913" i="1"/>
  <c r="AT914" i="1"/>
  <c r="AT372" i="1"/>
  <c r="AT915" i="1"/>
  <c r="AT916" i="1"/>
  <c r="AT212" i="1"/>
  <c r="AT917" i="1"/>
  <c r="AT226" i="1"/>
  <c r="AT918" i="1"/>
  <c r="AT919" i="1"/>
  <c r="AT920" i="1"/>
  <c r="AT191" i="1"/>
  <c r="AT921" i="1"/>
  <c r="AT922" i="1"/>
  <c r="AT145" i="1"/>
  <c r="AT923" i="1"/>
  <c r="AT924" i="1"/>
  <c r="AT925" i="1"/>
  <c r="AT926" i="1"/>
  <c r="AT927" i="1"/>
  <c r="AT928" i="1"/>
  <c r="AT929" i="1"/>
  <c r="AT930" i="1"/>
  <c r="AT931" i="1"/>
  <c r="AT932" i="1"/>
  <c r="AT933" i="1"/>
  <c r="AT934" i="1"/>
  <c r="AT935" i="1"/>
  <c r="AT936" i="1"/>
  <c r="AT937" i="1"/>
  <c r="AT938" i="1"/>
  <c r="AT201" i="1"/>
  <c r="AT939" i="1"/>
  <c r="AT156" i="1"/>
  <c r="AT940" i="1"/>
  <c r="AT308" i="1"/>
  <c r="AT354" i="1"/>
  <c r="AT941" i="1"/>
  <c r="AT519" i="1"/>
  <c r="AT942" i="1"/>
  <c r="AT943" i="1"/>
  <c r="AT22" i="1"/>
  <c r="AT255" i="1"/>
  <c r="AT944" i="1"/>
  <c r="AT945" i="1"/>
  <c r="AT946" i="1"/>
  <c r="AT947" i="1"/>
  <c r="AT330" i="1"/>
  <c r="AT948" i="1"/>
  <c r="AT949" i="1"/>
  <c r="AT5" i="1"/>
  <c r="AT117" i="1"/>
  <c r="AT950" i="1"/>
  <c r="AT951" i="1"/>
  <c r="AT952" i="1"/>
  <c r="AT953" i="1"/>
  <c r="AT954" i="1"/>
  <c r="AT955" i="1"/>
  <c r="AT956" i="1"/>
  <c r="AT275" i="1"/>
  <c r="AT957" i="1"/>
  <c r="AT958" i="1"/>
  <c r="AT140" i="1"/>
  <c r="AT177" i="1"/>
  <c r="AT131" i="1"/>
  <c r="AT340" i="1"/>
  <c r="AT959" i="1"/>
  <c r="AT353" i="1"/>
  <c r="AT960" i="1"/>
  <c r="AT961" i="1"/>
  <c r="AT175" i="1"/>
  <c r="AT962" i="1"/>
  <c r="AT963" i="1"/>
  <c r="AT964" i="1"/>
  <c r="AT965" i="1"/>
  <c r="AT966" i="1"/>
  <c r="AT967" i="1"/>
  <c r="AT24" i="1"/>
  <c r="AT968" i="1"/>
  <c r="AT969" i="1"/>
  <c r="AT970" i="1"/>
  <c r="AT971" i="1"/>
  <c r="AT972" i="1"/>
  <c r="AT280" i="1"/>
  <c r="AT973" i="1"/>
  <c r="AT297" i="1"/>
  <c r="AT974" i="1"/>
  <c r="AT109" i="1"/>
  <c r="AT975" i="1"/>
  <c r="AT976" i="1"/>
  <c r="AT977" i="1"/>
  <c r="AT241" i="1"/>
  <c r="AT978" i="1"/>
  <c r="AT979" i="1"/>
  <c r="AT980" i="1"/>
  <c r="AT981" i="1"/>
  <c r="AT982" i="1"/>
  <c r="AT983" i="1"/>
  <c r="AT984" i="1"/>
  <c r="AT14" i="1"/>
  <c r="AT252" i="1"/>
  <c r="AT985" i="1"/>
  <c r="AT986" i="1"/>
  <c r="AT987" i="1"/>
  <c r="AT988" i="1"/>
  <c r="AT989" i="1"/>
  <c r="AT990" i="1"/>
  <c r="AT991" i="1"/>
  <c r="AT992" i="1"/>
  <c r="AT993" i="1"/>
  <c r="AT223" i="1"/>
  <c r="AT994" i="1"/>
  <c r="AT995" i="1"/>
  <c r="AT996" i="1"/>
  <c r="AT997" i="1"/>
  <c r="AT998" i="1"/>
  <c r="AT302" i="1"/>
  <c r="AT188" i="1"/>
  <c r="AT187" i="1"/>
  <c r="AT999" i="1"/>
  <c r="AT1000" i="1"/>
  <c r="AT1001" i="1"/>
  <c r="AT1002" i="1"/>
  <c r="AT1003" i="1"/>
  <c r="AT357" i="1"/>
  <c r="AT1004" i="1"/>
  <c r="AT1005" i="1"/>
  <c r="AT1006" i="1"/>
  <c r="AT199" i="1"/>
  <c r="AT1007" i="1"/>
  <c r="AT1008" i="1"/>
  <c r="AT1009" i="1"/>
  <c r="AT1010" i="1"/>
  <c r="AT1011" i="1"/>
  <c r="AT1012" i="1"/>
  <c r="AT1013" i="1"/>
  <c r="AT1014" i="1"/>
  <c r="AT1015" i="1"/>
  <c r="AT1016" i="1"/>
  <c r="AT1017" i="1"/>
  <c r="AT1018" i="1"/>
  <c r="AT1019" i="1"/>
  <c r="AT1020" i="1"/>
  <c r="AT1021" i="1"/>
  <c r="AT1022" i="1"/>
  <c r="AT1023" i="1"/>
  <c r="AT1024" i="1"/>
  <c r="AT1025" i="1"/>
  <c r="AT1026" i="1"/>
  <c r="AT1027" i="1"/>
  <c r="AT1028" i="1"/>
  <c r="AT1029" i="1"/>
  <c r="AT1030" i="1"/>
  <c r="AT446" i="1"/>
  <c r="AT1031" i="1"/>
  <c r="AT1032" i="1"/>
  <c r="AT1033" i="1"/>
  <c r="AT1034" i="1"/>
  <c r="AT1035" i="1"/>
  <c r="AT1036" i="1"/>
  <c r="AT437" i="1"/>
  <c r="AT1037" i="1"/>
  <c r="AT1038" i="1"/>
  <c r="AT1039" i="1"/>
  <c r="AT1040" i="1"/>
  <c r="AT1041" i="1"/>
  <c r="AT1042" i="1"/>
  <c r="AT1043" i="1"/>
  <c r="AT1044" i="1"/>
  <c r="AT1045" i="1"/>
  <c r="AT1046" i="1"/>
  <c r="AT1047" i="1"/>
  <c r="AT1048" i="1"/>
  <c r="AT1049" i="1"/>
  <c r="AT1050" i="1"/>
  <c r="AT1051" i="1"/>
  <c r="AT1052" i="1"/>
  <c r="AT1053" i="1"/>
  <c r="AT1054" i="1"/>
  <c r="AT1055" i="1"/>
  <c r="AT1056" i="1"/>
  <c r="AT1057" i="1"/>
  <c r="AT1058" i="1"/>
  <c r="AT1059" i="1"/>
  <c r="AT1060" i="1"/>
  <c r="AT1061" i="1"/>
  <c r="AT1062" i="1"/>
  <c r="AT1063" i="1"/>
  <c r="AT1064" i="1"/>
  <c r="AT1065" i="1"/>
  <c r="AT1066" i="1"/>
  <c r="AT1067" i="1"/>
  <c r="AT1068" i="1"/>
  <c r="AT1069" i="1"/>
  <c r="AT1070" i="1"/>
  <c r="AT1071" i="1"/>
  <c r="AT141" i="1"/>
  <c r="AT1072" i="1"/>
  <c r="AT1073" i="1"/>
  <c r="AT1074" i="1"/>
  <c r="AT1075" i="1"/>
  <c r="AT1076" i="1"/>
  <c r="AT1077" i="1"/>
  <c r="AT1078" i="1"/>
  <c r="AT1079" i="1"/>
  <c r="AT1080" i="1"/>
  <c r="AT1081" i="1"/>
  <c r="AT1082" i="1"/>
  <c r="AT1083" i="1"/>
  <c r="AT414" i="1"/>
  <c r="AT1084" i="1"/>
  <c r="AT393" i="1"/>
  <c r="AT339" i="1"/>
  <c r="AT1085" i="1"/>
  <c r="AT400" i="1"/>
  <c r="AT1086" i="1"/>
  <c r="AT1087" i="1"/>
  <c r="AT1088" i="1"/>
  <c r="AT1089" i="1"/>
  <c r="AT1090" i="1"/>
  <c r="AT1091" i="1"/>
  <c r="AT1092" i="1"/>
  <c r="AT518" i="1"/>
  <c r="AT1093" i="1"/>
  <c r="AT1094" i="1"/>
  <c r="AT1095" i="1"/>
  <c r="AT3" i="1"/>
  <c r="AT1096" i="1"/>
  <c r="AT1097" i="1"/>
  <c r="AT1098" i="1"/>
  <c r="AT1099" i="1"/>
  <c r="AT1100" i="1"/>
  <c r="AT15" i="1"/>
  <c r="AT1101" i="1"/>
  <c r="AT1102" i="1"/>
  <c r="AT1103" i="1"/>
  <c r="AT209" i="1"/>
  <c r="AT1104" i="1"/>
  <c r="AT1105" i="1"/>
  <c r="AT1106" i="1"/>
  <c r="AT196" i="1"/>
  <c r="AT384" i="1"/>
  <c r="AT1107" i="1"/>
  <c r="AT270" i="1"/>
  <c r="AT261" i="1"/>
  <c r="AT1108" i="1"/>
  <c r="AT1109" i="1"/>
  <c r="AT338" i="1"/>
  <c r="AT1110" i="1"/>
  <c r="AT285" i="1"/>
  <c r="AT286" i="1"/>
  <c r="AT1111" i="1"/>
  <c r="AT1112" i="1"/>
  <c r="AT1113" i="1"/>
  <c r="AT1114" i="1"/>
  <c r="AT1115" i="1"/>
  <c r="AT1116" i="1"/>
  <c r="AT1117" i="1"/>
  <c r="AT1118" i="1"/>
  <c r="AT1119" i="1"/>
  <c r="AT1120" i="1"/>
  <c r="AT1121" i="1"/>
  <c r="AT476" i="1"/>
  <c r="AT1122" i="1"/>
  <c r="AT1123" i="1"/>
  <c r="AT1124" i="1"/>
  <c r="AT1125" i="1"/>
  <c r="AT44" i="1"/>
  <c r="AT329" i="1"/>
  <c r="AT1126" i="1"/>
  <c r="AT1127" i="1"/>
  <c r="AT1128" i="1"/>
  <c r="AT1129" i="1"/>
  <c r="AT1130" i="1"/>
  <c r="AT1131" i="1"/>
  <c r="AT1132" i="1"/>
  <c r="AT147" i="1"/>
  <c r="AT1133" i="1"/>
  <c r="AT1134" i="1"/>
  <c r="AT205" i="1"/>
  <c r="AT1135" i="1"/>
  <c r="AT1136" i="1"/>
  <c r="AT70" i="1"/>
  <c r="AT1137" i="1"/>
  <c r="AT1138" i="1"/>
  <c r="AT1139" i="1"/>
  <c r="AT1140" i="1"/>
  <c r="AT1141" i="1"/>
  <c r="AT1142" i="1"/>
  <c r="AT1143" i="1"/>
  <c r="AT1144" i="1"/>
  <c r="AT1145" i="1"/>
  <c r="AT1146" i="1"/>
  <c r="AT1147" i="1"/>
  <c r="AT1148" i="1"/>
  <c r="AT229" i="1"/>
  <c r="AT248" i="1"/>
  <c r="AT1149" i="1"/>
  <c r="AT440" i="1"/>
  <c r="AT1150" i="1"/>
  <c r="AT1151" i="1"/>
  <c r="AT408" i="1"/>
  <c r="AT1152" i="1"/>
  <c r="AT1153" i="1"/>
  <c r="AT1154" i="1"/>
  <c r="AT1155" i="1"/>
  <c r="AT1156" i="1"/>
  <c r="AT1157" i="1"/>
  <c r="AT249" i="1"/>
  <c r="AT1158" i="1"/>
  <c r="AT1159" i="1"/>
  <c r="AT1160" i="1"/>
  <c r="AT1161" i="1"/>
  <c r="AT1162" i="1"/>
  <c r="AT1163" i="1"/>
  <c r="AT1164" i="1"/>
  <c r="AT1165" i="1"/>
  <c r="AT1166" i="1"/>
  <c r="AT1167" i="1"/>
  <c r="AT1168" i="1"/>
  <c r="AT1169" i="1"/>
  <c r="AT1170" i="1"/>
  <c r="AT1171" i="1"/>
  <c r="AT1172" i="1"/>
  <c r="AT1173" i="1"/>
  <c r="AT1174" i="1"/>
  <c r="AT1175" i="1"/>
  <c r="AT1176" i="1"/>
  <c r="AT1177" i="1"/>
  <c r="AT1178" i="1"/>
  <c r="AT1179" i="1"/>
  <c r="AT1180" i="1"/>
  <c r="AT1181" i="1"/>
  <c r="AT1182" i="1"/>
  <c r="AT1183" i="1"/>
  <c r="AT1184" i="1"/>
  <c r="AT1185" i="1"/>
  <c r="AT1186" i="1"/>
  <c r="AT1187" i="1"/>
  <c r="AT1188" i="1"/>
  <c r="AT1189" i="1"/>
  <c r="AT1190" i="1"/>
  <c r="AT1191" i="1"/>
  <c r="AT1192" i="1"/>
  <c r="AT1193" i="1"/>
  <c r="AT1194" i="1"/>
  <c r="AT1195" i="1"/>
  <c r="AT1196" i="1"/>
  <c r="AT1197" i="1"/>
  <c r="AT1198" i="1"/>
  <c r="AT331" i="1"/>
  <c r="AT473" i="1"/>
  <c r="AT1199" i="1"/>
  <c r="AT151" i="1"/>
  <c r="AT1200" i="1"/>
  <c r="AT1201" i="1"/>
  <c r="AT1202" i="1"/>
  <c r="AT1203" i="1"/>
  <c r="AT1204" i="1"/>
  <c r="AT179" i="1"/>
  <c r="AT520" i="1"/>
  <c r="AT1205" i="1"/>
  <c r="AT1206" i="1"/>
  <c r="AT1207" i="1"/>
  <c r="AT1208" i="1"/>
  <c r="AT1209" i="1"/>
  <c r="AT1210" i="1"/>
  <c r="AT1211" i="1"/>
  <c r="AT1212" i="1"/>
  <c r="AT1213" i="1"/>
  <c r="AT1214" i="1"/>
  <c r="AT418" i="1"/>
  <c r="AT1215" i="1"/>
  <c r="AT1216" i="1"/>
  <c r="AT247" i="1"/>
  <c r="AT1217" i="1"/>
  <c r="AT72" i="1"/>
  <c r="AT1218" i="1"/>
  <c r="AT1219" i="1"/>
  <c r="AT1220" i="1"/>
  <c r="AT1221" i="1"/>
  <c r="AT467" i="1"/>
  <c r="AT225" i="1"/>
  <c r="AT1222" i="1"/>
  <c r="AT1223" i="1"/>
  <c r="AT1224" i="1"/>
  <c r="AT1225" i="1"/>
  <c r="AT1226" i="1"/>
  <c r="AT363" i="1"/>
  <c r="AT1227" i="1"/>
  <c r="AT1228" i="1"/>
  <c r="AT1229" i="1"/>
  <c r="AT1230" i="1"/>
  <c r="AT1231" i="1"/>
  <c r="AT1232" i="1"/>
  <c r="AT262" i="1"/>
  <c r="AT1233" i="1"/>
  <c r="AT343" i="1"/>
  <c r="AT1234" i="1"/>
  <c r="AT1235" i="1"/>
  <c r="AT1236" i="1"/>
  <c r="AT1237" i="1"/>
  <c r="AT1238" i="1"/>
  <c r="AT1239" i="1"/>
  <c r="AT1240" i="1"/>
  <c r="AT1241" i="1"/>
  <c r="AT1242" i="1"/>
  <c r="AT1243" i="1"/>
  <c r="AT1244" i="1"/>
  <c r="AT1245" i="1"/>
  <c r="AT1246" i="1"/>
  <c r="AT1247" i="1"/>
  <c r="AT1248" i="1"/>
  <c r="AT1249" i="1"/>
  <c r="AT1250" i="1"/>
  <c r="AT36" i="1"/>
  <c r="AT37" i="1"/>
  <c r="AT1251" i="1"/>
  <c r="AT1252" i="1"/>
  <c r="AT1253" i="1"/>
  <c r="AT1254" i="1"/>
  <c r="AT1255" i="1"/>
  <c r="AT1256" i="1"/>
  <c r="AT1257" i="1"/>
  <c r="AT1258" i="1"/>
  <c r="AT1259" i="1"/>
  <c r="AT26" i="1"/>
  <c r="AT1260" i="1"/>
  <c r="AT416" i="1"/>
  <c r="AT279" i="1"/>
  <c r="AT1261" i="1"/>
  <c r="AT1262" i="1"/>
  <c r="AT1263" i="1"/>
  <c r="AT1264" i="1"/>
  <c r="AT1265" i="1"/>
  <c r="AT174" i="1"/>
  <c r="AT1266" i="1"/>
  <c r="AT1267" i="1"/>
  <c r="AT1268" i="1"/>
  <c r="AT115" i="1"/>
  <c r="AT1269" i="1"/>
  <c r="AT1270" i="1"/>
  <c r="AT1271" i="1"/>
  <c r="AT1272" i="1"/>
  <c r="AT1273" i="1"/>
  <c r="AT1274" i="1"/>
  <c r="AT1275" i="1"/>
  <c r="AT1276" i="1"/>
  <c r="AT1277" i="1"/>
  <c r="AT1278" i="1"/>
  <c r="AT1279" i="1"/>
  <c r="AT481" i="1"/>
  <c r="AT1280" i="1"/>
  <c r="AT1281" i="1"/>
  <c r="AT499" i="1"/>
  <c r="AT1282" i="1"/>
  <c r="AT1283" i="1"/>
  <c r="AT442" i="1"/>
  <c r="AT220" i="1"/>
  <c r="AT1284" i="1"/>
  <c r="AT1285" i="1"/>
  <c r="AT1286" i="1"/>
  <c r="AT1287" i="1"/>
  <c r="AT1288" i="1"/>
  <c r="AT56" i="1"/>
  <c r="AT160" i="1"/>
  <c r="AT1289" i="1"/>
  <c r="AT1290" i="1"/>
  <c r="AT1291" i="1"/>
  <c r="AT1292" i="1"/>
  <c r="AT1293" i="1"/>
  <c r="AT1294" i="1"/>
  <c r="AT1295" i="1"/>
  <c r="AT1296" i="1"/>
  <c r="AT1297" i="1"/>
  <c r="AT1298" i="1"/>
  <c r="AT1299" i="1"/>
  <c r="AT1300" i="1"/>
  <c r="AT1301" i="1"/>
  <c r="AT1302" i="1"/>
  <c r="AT1303" i="1"/>
  <c r="AT478" i="1"/>
  <c r="AT1304" i="1"/>
  <c r="AT495" i="1"/>
  <c r="AT1305" i="1"/>
  <c r="AT234" i="1"/>
  <c r="AT1306" i="1"/>
  <c r="AT48" i="1"/>
  <c r="AT1307" i="1"/>
  <c r="AT20" i="1"/>
  <c r="AT1308" i="1"/>
  <c r="AT1309" i="1"/>
  <c r="AT1310" i="1"/>
  <c r="AT1311" i="1"/>
  <c r="AT1312" i="1"/>
  <c r="AT1313" i="1"/>
  <c r="AT1314" i="1"/>
  <c r="AT1315" i="1"/>
  <c r="AT1316" i="1"/>
  <c r="AT1317" i="1"/>
  <c r="AT1318" i="1"/>
  <c r="AT1319" i="1"/>
  <c r="AT12" i="1"/>
  <c r="AT1320" i="1"/>
  <c r="AT1321" i="1"/>
  <c r="AT1322" i="1"/>
  <c r="AT1323" i="1"/>
  <c r="AT1324" i="1"/>
  <c r="AT1325" i="1"/>
  <c r="AT1326" i="1"/>
  <c r="AT1327" i="1"/>
  <c r="AT1328" i="1"/>
  <c r="AT1329" i="1"/>
  <c r="AT1330" i="1"/>
  <c r="AT1331" i="1"/>
  <c r="AT1332" i="1"/>
  <c r="AT1333" i="1"/>
  <c r="AT1334" i="1"/>
  <c r="AT172" i="1"/>
  <c r="AT1335" i="1"/>
  <c r="AT1336" i="1"/>
  <c r="AT1337" i="1"/>
  <c r="AT1338" i="1"/>
  <c r="AT1339" i="1"/>
  <c r="AT1340" i="1"/>
  <c r="AT197" i="1"/>
  <c r="AT1341" i="1"/>
  <c r="AT1342" i="1"/>
  <c r="AT1343" i="1"/>
  <c r="AT1344" i="1"/>
  <c r="AT1345" i="1"/>
  <c r="AT1346" i="1"/>
  <c r="AT1347" i="1"/>
  <c r="AT1348" i="1"/>
  <c r="AT1349" i="1"/>
  <c r="AT1350" i="1"/>
  <c r="AT40" i="1"/>
  <c r="AT1351" i="1"/>
  <c r="AT119" i="1"/>
  <c r="AT1352" i="1"/>
  <c r="AT1353" i="1"/>
  <c r="AT1354" i="1"/>
  <c r="AT1355" i="1"/>
  <c r="AT1356" i="1"/>
  <c r="AT49" i="1"/>
  <c r="AT1357" i="1"/>
  <c r="AT1358" i="1"/>
  <c r="AT1359" i="1"/>
  <c r="AT1360" i="1"/>
  <c r="AT1361" i="1"/>
  <c r="AT1362" i="1"/>
  <c r="AT1363" i="1"/>
  <c r="AT138" i="1"/>
  <c r="AT1364" i="1"/>
  <c r="AT1365" i="1"/>
  <c r="AT1366" i="1"/>
  <c r="AT1367" i="1"/>
  <c r="AT1368" i="1"/>
  <c r="AT1369" i="1"/>
  <c r="AT1370" i="1"/>
  <c r="AT1371" i="1"/>
  <c r="AT1372" i="1"/>
  <c r="AT1373" i="1"/>
  <c r="AT41" i="1"/>
  <c r="AT1374" i="1"/>
  <c r="AT1375" i="1"/>
  <c r="AT1376" i="1"/>
  <c r="AT1377" i="1"/>
  <c r="AT206" i="1"/>
  <c r="AT1378" i="1"/>
  <c r="AT1379" i="1"/>
  <c r="AT1380" i="1"/>
  <c r="AT1381" i="1"/>
  <c r="AT1382" i="1"/>
  <c r="AT1383" i="1"/>
  <c r="AT1384" i="1"/>
  <c r="AT1385" i="1"/>
  <c r="AT1386" i="1"/>
  <c r="AT1387" i="1"/>
  <c r="AT1388" i="1"/>
  <c r="AT1389" i="1"/>
  <c r="AT1390" i="1"/>
  <c r="AT1391" i="1"/>
  <c r="AT1392" i="1"/>
  <c r="AT1393" i="1"/>
  <c r="AT1394" i="1"/>
  <c r="AT1395" i="1"/>
  <c r="AT1396" i="1"/>
  <c r="AT1397" i="1"/>
  <c r="AT1398" i="1"/>
  <c r="AT516" i="1"/>
  <c r="AT1399" i="1"/>
  <c r="AT1400" i="1"/>
  <c r="AT1401" i="1"/>
  <c r="AT1402" i="1"/>
  <c r="AT1403" i="1"/>
  <c r="AT1404" i="1"/>
  <c r="AT283" i="1"/>
  <c r="AT1405" i="1"/>
  <c r="AT1406" i="1"/>
  <c r="AT1407" i="1"/>
  <c r="AT1408" i="1"/>
  <c r="AT1409" i="1"/>
  <c r="AT1410" i="1"/>
  <c r="AT1411" i="1"/>
  <c r="AT1412" i="1"/>
  <c r="AT185" i="1"/>
  <c r="AT1413" i="1"/>
  <c r="AT453" i="1"/>
  <c r="AT1414" i="1"/>
  <c r="AT1415" i="1"/>
  <c r="AT1416" i="1"/>
  <c r="AT211" i="1"/>
  <c r="AT417" i="1"/>
  <c r="AT1417" i="1"/>
  <c r="AT1418" i="1"/>
  <c r="AT1419" i="1"/>
  <c r="AT1420" i="1"/>
  <c r="AT1421" i="1"/>
  <c r="AT1422" i="1"/>
  <c r="AT325" i="1"/>
  <c r="AT1423" i="1"/>
  <c r="AT1424" i="1"/>
  <c r="AT1425" i="1"/>
  <c r="AT1426" i="1"/>
  <c r="AT1427" i="1"/>
  <c r="AT1428" i="1"/>
  <c r="AT1429" i="1"/>
  <c r="AT1430" i="1"/>
  <c r="AT1431" i="1"/>
  <c r="AT1432" i="1"/>
  <c r="AT42" i="1"/>
  <c r="AT1433" i="1"/>
  <c r="AT1434" i="1"/>
  <c r="AT1435" i="1"/>
  <c r="AT1436" i="1"/>
  <c r="AT1437" i="1"/>
  <c r="AT1438" i="1"/>
  <c r="AT1439" i="1"/>
  <c r="AT1440" i="1"/>
  <c r="AT1441" i="1"/>
  <c r="AT1442" i="1"/>
  <c r="AT1443" i="1"/>
  <c r="AT352" i="1"/>
  <c r="AT182" i="1"/>
  <c r="AT1444" i="1"/>
  <c r="AT1445" i="1"/>
  <c r="AT1446" i="1"/>
  <c r="AT1447" i="1"/>
  <c r="AT1448" i="1"/>
  <c r="AT1449" i="1"/>
  <c r="AT1450" i="1"/>
  <c r="AT1451" i="1"/>
  <c r="AT1452" i="1"/>
  <c r="AT1453" i="1"/>
  <c r="AT1454" i="1"/>
  <c r="AT1455" i="1"/>
  <c r="AT96" i="1"/>
  <c r="AT1456" i="1"/>
  <c r="AT1457" i="1"/>
  <c r="AT1458" i="1"/>
  <c r="AT19" i="1"/>
  <c r="AT1459" i="1"/>
  <c r="AT1460" i="1"/>
  <c r="AT1461" i="1"/>
  <c r="AT1462" i="1"/>
  <c r="AT1463" i="1"/>
  <c r="AT1464" i="1"/>
  <c r="AT1465" i="1"/>
  <c r="AT1466" i="1"/>
  <c r="AT1467" i="1"/>
  <c r="AT1468" i="1"/>
  <c r="AT1469" i="1"/>
  <c r="AT1470" i="1"/>
  <c r="AT1471" i="1"/>
  <c r="AT1472" i="1"/>
  <c r="AT1473" i="1"/>
  <c r="AT1474" i="1"/>
  <c r="AT1475" i="1"/>
  <c r="AT1476" i="1"/>
  <c r="AT6" i="1"/>
  <c r="AT1477" i="1"/>
  <c r="AT1478" i="1"/>
  <c r="AT1479" i="1"/>
  <c r="AT1480" i="1"/>
  <c r="AT1481" i="1"/>
  <c r="AT1482" i="1"/>
  <c r="AT1483" i="1"/>
  <c r="AT1484" i="1"/>
  <c r="AT1485" i="1"/>
  <c r="AT1486" i="1"/>
  <c r="AT1487" i="1"/>
  <c r="AT1488" i="1"/>
  <c r="AT1489" i="1"/>
  <c r="AT1490" i="1"/>
  <c r="AT1491" i="1"/>
  <c r="AT1492" i="1"/>
  <c r="AT1493" i="1"/>
  <c r="AT1494" i="1"/>
  <c r="AT1495" i="1"/>
  <c r="AT1496" i="1"/>
  <c r="AT1497" i="1"/>
  <c r="AT1498" i="1"/>
  <c r="AT1499" i="1"/>
  <c r="AT1500" i="1"/>
  <c r="AT1501" i="1"/>
  <c r="AT1502" i="1"/>
  <c r="AT1503" i="1"/>
  <c r="AT1504" i="1"/>
  <c r="AT1505" i="1"/>
  <c r="AT1506" i="1"/>
  <c r="AT1507" i="1"/>
  <c r="AT1508" i="1"/>
  <c r="AT1509" i="1"/>
  <c r="AT1510" i="1"/>
  <c r="AT1511" i="1"/>
  <c r="AT1512" i="1"/>
  <c r="AT1513" i="1"/>
  <c r="AT1514" i="1"/>
  <c r="AT1515" i="1"/>
  <c r="AT1516" i="1"/>
  <c r="AT1517" i="1"/>
  <c r="AT1518" i="1"/>
  <c r="AT1519" i="1"/>
  <c r="AT1520" i="1"/>
  <c r="AT1521" i="1"/>
  <c r="AT1522" i="1"/>
  <c r="AT1523" i="1"/>
  <c r="AT1524" i="1"/>
  <c r="AT1525" i="1"/>
  <c r="AT1526" i="1"/>
  <c r="AT1527" i="1"/>
  <c r="AT1528" i="1"/>
  <c r="AT1529" i="1"/>
  <c r="AT1530" i="1"/>
  <c r="AT1531" i="1"/>
  <c r="AT1532" i="1"/>
  <c r="AT1533" i="1"/>
  <c r="AT1534" i="1"/>
  <c r="AT1535" i="1"/>
  <c r="AT1536" i="1"/>
  <c r="AT1537" i="1"/>
  <c r="AT1538" i="1"/>
  <c r="AT1539" i="1"/>
  <c r="AT1540" i="1"/>
  <c r="AT1541" i="1"/>
  <c r="AT1542" i="1"/>
  <c r="AT1543" i="1"/>
  <c r="AT1544" i="1"/>
  <c r="AT1545" i="1"/>
  <c r="AT158" i="1"/>
  <c r="AT1546" i="1"/>
  <c r="AT1547" i="1"/>
  <c r="AT1548" i="1"/>
  <c r="AT1549" i="1"/>
  <c r="AT1550" i="1"/>
  <c r="AT1551" i="1"/>
  <c r="AT1552" i="1"/>
  <c r="AT1553" i="1"/>
  <c r="AT1554" i="1"/>
  <c r="AT1555" i="1"/>
  <c r="AT1556" i="1"/>
  <c r="AT1557" i="1"/>
  <c r="AT1558" i="1"/>
  <c r="AT1559" i="1"/>
  <c r="AT1560" i="1"/>
  <c r="AT1561" i="1"/>
  <c r="AT1562" i="1"/>
  <c r="AT1563" i="1"/>
  <c r="AT1564" i="1"/>
  <c r="AT1565" i="1"/>
  <c r="AT1566" i="1"/>
  <c r="AT1567" i="1"/>
  <c r="AT1568" i="1"/>
  <c r="AT1569" i="1"/>
  <c r="AT1570" i="1"/>
  <c r="AT1571" i="1"/>
  <c r="AT1572" i="1"/>
  <c r="AT1573" i="1"/>
  <c r="AT1574" i="1"/>
  <c r="AT1575" i="1"/>
  <c r="AT421" i="1"/>
  <c r="AT1576" i="1"/>
  <c r="AT1577" i="1"/>
  <c r="AT1578" i="1"/>
  <c r="AT1579" i="1"/>
  <c r="AT1580" i="1"/>
  <c r="AT1581" i="1"/>
  <c r="AT1582" i="1"/>
  <c r="AT1583" i="1"/>
  <c r="AT1584" i="1"/>
  <c r="AT1585" i="1"/>
  <c r="AT1586" i="1"/>
  <c r="AT457" i="1"/>
  <c r="AT1587" i="1"/>
  <c r="AT1588" i="1"/>
  <c r="AT1589" i="1"/>
  <c r="AT1590" i="1"/>
  <c r="AT1591" i="1"/>
  <c r="AT1592" i="1"/>
  <c r="AT1593" i="1"/>
  <c r="AT1594" i="1"/>
  <c r="AT1595" i="1"/>
  <c r="AT1596" i="1"/>
  <c r="AT1597" i="1"/>
  <c r="AT207" i="1"/>
  <c r="AT1598" i="1"/>
  <c r="AT1599" i="1"/>
  <c r="AT1600" i="1"/>
  <c r="AT1601" i="1"/>
  <c r="AT1602" i="1"/>
  <c r="AT1603" i="1"/>
  <c r="AT1604" i="1"/>
  <c r="AT1605" i="1"/>
  <c r="AT1606" i="1"/>
  <c r="AT1607" i="1"/>
  <c r="AT1608" i="1"/>
  <c r="AT1609" i="1"/>
  <c r="AT1610" i="1"/>
  <c r="AT1611" i="1"/>
  <c r="AT1612" i="1"/>
  <c r="AT63" i="1"/>
  <c r="AT1613" i="1"/>
  <c r="AT1614" i="1"/>
  <c r="AT1615" i="1"/>
  <c r="AT1616" i="1"/>
  <c r="AT1617" i="1"/>
  <c r="AT173" i="1"/>
  <c r="AT1618" i="1"/>
  <c r="AT1619" i="1"/>
  <c r="AT1620" i="1"/>
  <c r="AT200" i="1"/>
  <c r="AT1621" i="1"/>
  <c r="AT1622" i="1"/>
  <c r="AT1623" i="1"/>
  <c r="AT1624" i="1"/>
  <c r="AT1625" i="1"/>
  <c r="AT1626" i="1"/>
  <c r="AT1627" i="1"/>
  <c r="AT1628" i="1"/>
  <c r="AT1629" i="1"/>
  <c r="AT1630" i="1"/>
  <c r="AT1631" i="1"/>
  <c r="AT1632" i="1"/>
  <c r="AT1633" i="1"/>
  <c r="AT1634" i="1"/>
  <c r="AT1635" i="1"/>
  <c r="AT320" i="1"/>
  <c r="AT1636" i="1"/>
  <c r="AT403" i="1"/>
  <c r="AT1637" i="1"/>
  <c r="AT1638" i="1"/>
  <c r="AT359" i="1"/>
  <c r="AT1639" i="1"/>
  <c r="AT1640" i="1"/>
  <c r="AT1641" i="1"/>
  <c r="AT1642" i="1"/>
  <c r="AT1643" i="1"/>
  <c r="AT1644" i="1"/>
  <c r="AT1645" i="1"/>
  <c r="AT1646" i="1"/>
  <c r="AT1647" i="1"/>
  <c r="AT1648" i="1"/>
  <c r="AT1649" i="1"/>
  <c r="AT1650" i="1"/>
  <c r="AT1651" i="1"/>
  <c r="AT1652" i="1"/>
  <c r="AT1653" i="1"/>
  <c r="AT1654" i="1"/>
  <c r="AT1655" i="1"/>
  <c r="AT1656" i="1"/>
  <c r="AT1657" i="1"/>
  <c r="AT1658" i="1"/>
  <c r="AT1659" i="1"/>
  <c r="AT1660" i="1"/>
  <c r="AT1661" i="1"/>
  <c r="AT511" i="1"/>
  <c r="AT1662" i="1"/>
  <c r="AT1663" i="1"/>
  <c r="AT1664" i="1"/>
  <c r="AT1665" i="1"/>
  <c r="AT1666" i="1"/>
  <c r="AT1667" i="1"/>
  <c r="AT1668" i="1"/>
  <c r="AT237" i="1"/>
  <c r="AT217" i="1"/>
  <c r="AT1669" i="1"/>
  <c r="AT1670" i="1"/>
  <c r="AT1671" i="1"/>
  <c r="AT1672" i="1"/>
  <c r="AT1673" i="1"/>
  <c r="AT1674" i="1"/>
  <c r="AT1675" i="1"/>
  <c r="AT1676" i="1"/>
  <c r="AT1677" i="1"/>
  <c r="AT1678" i="1"/>
  <c r="AT1679" i="1"/>
  <c r="AT1680" i="1"/>
  <c r="AT1681" i="1"/>
  <c r="AT1682" i="1"/>
  <c r="AT1683" i="1"/>
  <c r="AT1684" i="1"/>
  <c r="AT1685" i="1"/>
  <c r="AT1686" i="1"/>
  <c r="AT420" i="1"/>
  <c r="AT1687" i="1"/>
  <c r="AT1688" i="1"/>
  <c r="AT1689" i="1"/>
  <c r="AT1690" i="1"/>
  <c r="AT1691" i="1"/>
  <c r="AT295" i="1"/>
  <c r="AT1692" i="1"/>
  <c r="AT1693" i="1"/>
  <c r="AT1694" i="1"/>
  <c r="AT434" i="1"/>
  <c r="AT1695" i="1"/>
  <c r="AT1696" i="1"/>
  <c r="AT1697" i="1"/>
  <c r="AT1698" i="1"/>
  <c r="AT1699" i="1"/>
  <c r="AT1700" i="1"/>
  <c r="AT1701" i="1"/>
  <c r="AT1702" i="1"/>
  <c r="AT1703" i="1"/>
  <c r="AT1704" i="1"/>
  <c r="AT1705" i="1"/>
  <c r="AT1706" i="1"/>
  <c r="AT1707" i="1"/>
  <c r="AT1708" i="1"/>
  <c r="AT1709" i="1"/>
  <c r="AT1710" i="1"/>
  <c r="AT1711" i="1"/>
  <c r="AT1712" i="1"/>
  <c r="AT1713" i="1"/>
  <c r="AT1714" i="1"/>
  <c r="AT1715" i="1"/>
  <c r="AT1716" i="1"/>
  <c r="AT1717" i="1"/>
  <c r="AT1718" i="1"/>
  <c r="AT1719" i="1"/>
  <c r="AT1720" i="1"/>
  <c r="AT1721" i="1"/>
  <c r="AT1722" i="1"/>
  <c r="AT1723" i="1"/>
  <c r="AT1724" i="1"/>
  <c r="AT1725" i="1"/>
  <c r="AT1726" i="1"/>
  <c r="AT1727" i="1"/>
  <c r="AT1728" i="1"/>
  <c r="AT1729" i="1"/>
  <c r="AT1730" i="1"/>
  <c r="AT1731" i="1"/>
  <c r="AT1732" i="1"/>
  <c r="AT1733" i="1"/>
  <c r="AT1734" i="1"/>
  <c r="AT1735" i="1"/>
  <c r="AT1736" i="1"/>
  <c r="AT1737" i="1"/>
  <c r="AT1738" i="1"/>
  <c r="AT1739" i="1"/>
  <c r="AT1740" i="1"/>
  <c r="AT1741" i="1"/>
  <c r="AT1742" i="1"/>
  <c r="AT1743" i="1"/>
  <c r="AT1744" i="1"/>
  <c r="AT1745" i="1"/>
  <c r="AT1746" i="1"/>
  <c r="AT1747" i="1"/>
  <c r="AT1748" i="1"/>
  <c r="AT1749" i="1"/>
  <c r="AT1750" i="1"/>
  <c r="AT1751" i="1"/>
  <c r="AT1752" i="1"/>
  <c r="AT1753" i="1"/>
  <c r="AT1754" i="1"/>
  <c r="AT1755" i="1"/>
  <c r="AT1756" i="1"/>
  <c r="AT1757" i="1"/>
  <c r="AT1758" i="1"/>
  <c r="AT1759" i="1"/>
  <c r="AT1760" i="1"/>
  <c r="AT1761" i="1"/>
  <c r="AT1762" i="1"/>
  <c r="AT1763" i="1"/>
  <c r="AT1764" i="1"/>
  <c r="AT1765" i="1"/>
  <c r="AT1766" i="1"/>
  <c r="AT1767" i="1"/>
  <c r="AT1768" i="1"/>
  <c r="AT1769" i="1"/>
  <c r="AT1770" i="1"/>
  <c r="AT1771" i="1"/>
  <c r="AT1772" i="1"/>
  <c r="AT1773" i="1"/>
  <c r="AT1774" i="1"/>
  <c r="AT1775" i="1"/>
  <c r="AT1776" i="1"/>
  <c r="AT1777" i="1"/>
  <c r="AT1778" i="1"/>
  <c r="AT1779" i="1"/>
  <c r="AT1780" i="1"/>
  <c r="AT1781" i="1"/>
  <c r="AT298" i="1"/>
  <c r="AT1782" i="1"/>
  <c r="AT23" i="1"/>
  <c r="AT1783" i="1"/>
  <c r="AT1784" i="1"/>
  <c r="AT1785" i="1"/>
  <c r="AT1786" i="1"/>
  <c r="AT419" i="1"/>
  <c r="AT1787" i="1"/>
  <c r="AT1788" i="1"/>
  <c r="AT1789" i="1"/>
  <c r="AT1790" i="1"/>
  <c r="AT1791" i="1"/>
  <c r="AT1792" i="1"/>
  <c r="AT1793" i="1"/>
  <c r="AT1794" i="1"/>
  <c r="AT1795" i="1"/>
  <c r="AT1796" i="1"/>
  <c r="AT1797" i="1"/>
  <c r="AT1798" i="1"/>
  <c r="AT358" i="1"/>
  <c r="AT1799" i="1"/>
  <c r="AT1800" i="1"/>
  <c r="AT1801" i="1"/>
  <c r="AT1802" i="1"/>
  <c r="AT1803" i="1"/>
  <c r="AT1804" i="1"/>
  <c r="AT1805" i="1"/>
  <c r="AT1806" i="1"/>
  <c r="AT1807" i="1"/>
  <c r="AT1808" i="1"/>
  <c r="AT1809" i="1"/>
  <c r="AT1810" i="1"/>
  <c r="AT1811" i="1"/>
  <c r="AT1812" i="1"/>
  <c r="AT1813" i="1"/>
  <c r="AT1814" i="1"/>
  <c r="AT1815" i="1"/>
  <c r="AT1816" i="1"/>
  <c r="AT1817" i="1"/>
  <c r="AT475" i="1"/>
  <c r="AT1818" i="1"/>
  <c r="AT1819" i="1"/>
  <c r="AT1820" i="1"/>
  <c r="AT1821" i="1"/>
  <c r="AT1822" i="1"/>
  <c r="AT1823" i="1"/>
  <c r="AT1824" i="1"/>
  <c r="AT1825" i="1"/>
  <c r="AT1826" i="1"/>
  <c r="AT1827" i="1"/>
  <c r="AT438" i="1"/>
  <c r="AT1828" i="1"/>
  <c r="AT1829" i="1"/>
  <c r="AT1830" i="1"/>
  <c r="AT1831" i="1"/>
  <c r="AT1832" i="1"/>
  <c r="AT1833" i="1"/>
  <c r="AT1834" i="1"/>
  <c r="AT1835" i="1"/>
  <c r="AT1836" i="1"/>
  <c r="AT1837" i="1"/>
  <c r="AT1838" i="1"/>
  <c r="AT33" i="1"/>
  <c r="AT94" i="1"/>
  <c r="AT1839" i="1"/>
  <c r="AT1840" i="1"/>
  <c r="AT1841" i="1"/>
  <c r="AT1842" i="1"/>
  <c r="AT1843" i="1"/>
  <c r="AT1844" i="1"/>
  <c r="AT1845" i="1"/>
  <c r="AT1846" i="1"/>
  <c r="AT1847" i="1"/>
  <c r="AT1848" i="1"/>
  <c r="AT1849" i="1"/>
  <c r="AT1850" i="1"/>
  <c r="AT1851" i="1"/>
  <c r="AT1852" i="1"/>
  <c r="AT1853" i="1"/>
  <c r="AT1854" i="1"/>
  <c r="AT1855" i="1"/>
  <c r="AT1856" i="1"/>
  <c r="AT1857" i="1"/>
  <c r="AT1858" i="1"/>
  <c r="AT1859" i="1"/>
  <c r="AT1860" i="1"/>
  <c r="AT1861" i="1"/>
  <c r="AT1862" i="1"/>
  <c r="AT1863" i="1"/>
  <c r="AT1864" i="1"/>
  <c r="AT1865" i="1"/>
  <c r="AT1866" i="1"/>
  <c r="AT1867" i="1"/>
  <c r="AT1868" i="1"/>
  <c r="AT1869" i="1"/>
  <c r="AT1870" i="1"/>
  <c r="AT1871" i="1"/>
  <c r="AT1872" i="1"/>
  <c r="AT1873" i="1"/>
  <c r="AT1874" i="1"/>
  <c r="AT1875" i="1"/>
  <c r="AT1876" i="1"/>
  <c r="AT1877" i="1"/>
  <c r="AT1878" i="1"/>
  <c r="AT1879" i="1"/>
  <c r="AT1880" i="1"/>
  <c r="AT1881" i="1"/>
  <c r="AT1882" i="1"/>
  <c r="AT1883" i="1"/>
  <c r="AT57" i="1"/>
  <c r="AT1884" i="1"/>
  <c r="AT1885" i="1"/>
  <c r="AT1886" i="1"/>
  <c r="AT1887" i="1"/>
  <c r="AT1888" i="1"/>
  <c r="AT1889" i="1"/>
  <c r="AT1890" i="1"/>
  <c r="AT1891" i="1"/>
  <c r="AT1892" i="1"/>
  <c r="AT1893" i="1"/>
  <c r="AT1894" i="1"/>
  <c r="AT1895" i="1"/>
  <c r="AT1896" i="1"/>
  <c r="AT1897" i="1"/>
  <c r="AT1898" i="1"/>
  <c r="AT1899" i="1"/>
  <c r="AT1900" i="1"/>
  <c r="AT1901" i="1"/>
  <c r="AT1902" i="1"/>
  <c r="AT1903" i="1"/>
  <c r="AT1904" i="1"/>
  <c r="AT1905" i="1"/>
  <c r="AT1906" i="1"/>
  <c r="AT1907" i="1"/>
  <c r="AT1908" i="1"/>
  <c r="AT1909" i="1"/>
  <c r="AT1910" i="1"/>
  <c r="AT1911" i="1"/>
  <c r="AT1912" i="1"/>
  <c r="AT1913" i="1"/>
  <c r="AT1914" i="1"/>
  <c r="AT1915" i="1"/>
  <c r="AT1916" i="1"/>
  <c r="AT1917" i="1"/>
  <c r="AT1918" i="1"/>
  <c r="AT296" i="1"/>
  <c r="AT1919" i="1"/>
  <c r="AT1920" i="1"/>
  <c r="AT1921" i="1"/>
  <c r="AT1922" i="1"/>
  <c r="AT1923" i="1"/>
  <c r="AT1924" i="1"/>
  <c r="AT1925" i="1"/>
  <c r="AT364" i="1"/>
  <c r="AT1926" i="1"/>
  <c r="AT204" i="1"/>
  <c r="AT1927" i="1"/>
  <c r="AT1928" i="1"/>
  <c r="AT1929" i="1"/>
  <c r="AT1930" i="1"/>
  <c r="AT1931" i="1"/>
  <c r="AT1932" i="1"/>
  <c r="AT1933" i="1"/>
  <c r="AT1934" i="1"/>
  <c r="AT1935" i="1"/>
  <c r="AT1936" i="1"/>
  <c r="AT1937" i="1"/>
  <c r="AT1938" i="1"/>
  <c r="AT1939" i="1"/>
  <c r="AT1940" i="1"/>
  <c r="AT1941" i="1"/>
  <c r="AT1942" i="1"/>
  <c r="AT1943" i="1"/>
  <c r="AT1944" i="1"/>
  <c r="AT1945" i="1"/>
  <c r="AT1946" i="1"/>
  <c r="AT1947" i="1"/>
  <c r="AT1948" i="1"/>
  <c r="AT1949" i="1"/>
  <c r="AT1950" i="1"/>
  <c r="AT1951" i="1"/>
  <c r="AT1952" i="1"/>
  <c r="AT1953" i="1"/>
  <c r="AT1954" i="1"/>
  <c r="AT1955" i="1"/>
  <c r="AT1956" i="1"/>
  <c r="AT1957" i="1"/>
  <c r="AT1958" i="1"/>
  <c r="AT1959" i="1"/>
  <c r="AT1960" i="1"/>
  <c r="AT1961" i="1"/>
  <c r="AT1962" i="1"/>
  <c r="AT1963" i="1"/>
  <c r="AT1964" i="1"/>
  <c r="AT1965" i="1"/>
  <c r="AT1966" i="1"/>
  <c r="AT1967" i="1"/>
  <c r="AT1968" i="1"/>
  <c r="AT1969" i="1"/>
  <c r="AT1970" i="1"/>
  <c r="AT1971" i="1"/>
  <c r="AT1972" i="1"/>
  <c r="AT1973" i="1"/>
  <c r="AT1974" i="1"/>
  <c r="AT1975" i="1"/>
  <c r="AT1976" i="1"/>
  <c r="AT1977" i="1"/>
  <c r="AT1978" i="1"/>
  <c r="AT1979" i="1"/>
  <c r="AT1980" i="1"/>
  <c r="AT1981" i="1"/>
  <c r="AT1982" i="1"/>
  <c r="AT1983" i="1"/>
  <c r="AT1984" i="1"/>
  <c r="AT1985" i="1"/>
  <c r="AT1986" i="1"/>
  <c r="AT1987" i="1"/>
  <c r="AT1988" i="1"/>
  <c r="AT1989" i="1"/>
  <c r="AT1990" i="1"/>
  <c r="AT1991" i="1"/>
  <c r="AT1992" i="1"/>
  <c r="AT1993" i="1"/>
  <c r="AT1994" i="1"/>
  <c r="AT1995" i="1"/>
  <c r="AT1996" i="1"/>
  <c r="AT1997" i="1"/>
  <c r="AT1998" i="1"/>
  <c r="AT1999" i="1"/>
  <c r="AT2000" i="1"/>
  <c r="AT2001" i="1"/>
  <c r="AT2002" i="1"/>
  <c r="AT2003" i="1"/>
  <c r="AT2004" i="1"/>
  <c r="AT2005" i="1"/>
  <c r="AT2006" i="1"/>
  <c r="AT2007" i="1"/>
  <c r="AT2008" i="1"/>
  <c r="AT2009" i="1"/>
  <c r="AT2010" i="1"/>
  <c r="AT2011" i="1"/>
  <c r="AT2012" i="1"/>
  <c r="AT2013" i="1"/>
  <c r="AT2014" i="1"/>
  <c r="AT2015" i="1"/>
  <c r="AT2016" i="1"/>
  <c r="AT2017" i="1"/>
  <c r="AT2018" i="1"/>
  <c r="AT2019" i="1"/>
  <c r="AT2020" i="1"/>
  <c r="AT2021" i="1"/>
  <c r="AT2022" i="1"/>
  <c r="AT2023" i="1"/>
  <c r="AT2024" i="1"/>
  <c r="AT2025" i="1"/>
  <c r="AT2026" i="1"/>
  <c r="AT2027" i="1"/>
  <c r="AT2028" i="1"/>
  <c r="AT2029" i="1"/>
  <c r="AT2030" i="1"/>
  <c r="AT2031" i="1"/>
  <c r="AT2032" i="1"/>
  <c r="AT2033" i="1"/>
  <c r="AT2034" i="1"/>
  <c r="AT2035" i="1"/>
  <c r="AT2036" i="1"/>
  <c r="AT2037" i="1"/>
  <c r="AT2038" i="1"/>
  <c r="AT2039" i="1"/>
  <c r="AT2040" i="1"/>
  <c r="AT2041" i="1"/>
  <c r="AT2042" i="1"/>
  <c r="AT2043" i="1"/>
  <c r="AT2044" i="1"/>
  <c r="AT2045" i="1"/>
  <c r="AT2046" i="1"/>
  <c r="AT2047" i="1"/>
  <c r="AT2048" i="1"/>
  <c r="AT2049" i="1"/>
  <c r="AT2050" i="1"/>
  <c r="AT2051" i="1"/>
  <c r="AT2052" i="1"/>
  <c r="AT2053" i="1"/>
  <c r="AT2054" i="1"/>
  <c r="AT2055" i="1"/>
  <c r="AT2056" i="1"/>
  <c r="AT2057" i="1"/>
  <c r="AT2058" i="1"/>
  <c r="AT2059" i="1"/>
  <c r="AT2060" i="1"/>
  <c r="AT2061" i="1"/>
  <c r="AT2062" i="1"/>
  <c r="AT2063" i="1"/>
  <c r="AT2064" i="1"/>
  <c r="AT2065" i="1"/>
  <c r="AT2066" i="1"/>
  <c r="AT2067" i="1"/>
  <c r="AT2068" i="1"/>
  <c r="AT2069" i="1"/>
  <c r="AT323" i="1"/>
  <c r="AT2070" i="1"/>
  <c r="AT2071" i="1"/>
  <c r="AT2072" i="1"/>
  <c r="AT2073" i="1"/>
  <c r="AT2074" i="1"/>
  <c r="AT2075" i="1"/>
  <c r="AT2076" i="1"/>
  <c r="AT2077" i="1"/>
  <c r="AT2078" i="1"/>
  <c r="AT2079" i="1"/>
  <c r="AT2080" i="1"/>
  <c r="AT2081" i="1"/>
  <c r="AT2082" i="1"/>
  <c r="AT2083" i="1"/>
  <c r="AT2084" i="1"/>
  <c r="AT2085" i="1"/>
  <c r="AT2086" i="1"/>
  <c r="AT277" i="1"/>
  <c r="AT2087" i="1"/>
  <c r="AT2088" i="1"/>
  <c r="AT2089" i="1"/>
  <c r="AT2090" i="1"/>
  <c r="AT2091" i="1"/>
  <c r="AT2092" i="1"/>
  <c r="AT2093" i="1"/>
  <c r="AT2094" i="1"/>
  <c r="AT2095" i="1"/>
  <c r="AT2096" i="1"/>
  <c r="AT2097" i="1"/>
  <c r="AT2098" i="1"/>
  <c r="AT2099" i="1"/>
  <c r="AT2100" i="1"/>
  <c r="AT2101" i="1"/>
  <c r="AT2102" i="1"/>
  <c r="AT2103" i="1"/>
  <c r="AT2104" i="1"/>
  <c r="AT2105" i="1"/>
  <c r="AT2106" i="1"/>
  <c r="AT2107" i="1"/>
  <c r="AT2108" i="1"/>
  <c r="AT2109" i="1"/>
  <c r="AT2110" i="1"/>
  <c r="AT2111" i="1"/>
  <c r="AT2112" i="1"/>
  <c r="AT334" i="1"/>
  <c r="AT2113" i="1"/>
  <c r="AT2114" i="1"/>
  <c r="AT2115" i="1"/>
  <c r="AT2116" i="1"/>
  <c r="AT2117" i="1"/>
  <c r="AT2118" i="1"/>
  <c r="AT2119" i="1"/>
  <c r="AT2120" i="1"/>
  <c r="AT2121" i="1"/>
  <c r="AT2122" i="1"/>
  <c r="AT2123" i="1"/>
  <c r="AT2124" i="1"/>
  <c r="AT2125" i="1"/>
  <c r="AT2126" i="1"/>
  <c r="AT2127" i="1"/>
  <c r="AT2128" i="1"/>
  <c r="AT2129" i="1"/>
  <c r="AT2130" i="1"/>
  <c r="AT2131" i="1"/>
  <c r="AT2132" i="1"/>
  <c r="AT2133" i="1"/>
  <c r="AT311" i="1"/>
  <c r="AT310" i="1"/>
  <c r="AT2134" i="1"/>
  <c r="AT2135" i="1"/>
  <c r="AT2136" i="1"/>
  <c r="AT2137" i="1"/>
  <c r="AT2138" i="1"/>
  <c r="AT2139" i="1"/>
  <c r="AT2140" i="1"/>
  <c r="AT2141" i="1"/>
  <c r="AT2142" i="1"/>
  <c r="AT2143" i="1"/>
  <c r="AT2144" i="1"/>
  <c r="AT2145" i="1"/>
  <c r="AT2146" i="1"/>
  <c r="AT2147" i="1"/>
  <c r="AT2148" i="1"/>
  <c r="AT2149" i="1"/>
  <c r="AT2150" i="1"/>
  <c r="AT2151" i="1"/>
  <c r="AT2152" i="1"/>
  <c r="AT2153" i="1"/>
  <c r="AT2154" i="1"/>
  <c r="AT2155" i="1"/>
  <c r="AT2156" i="1"/>
  <c r="AT2157" i="1"/>
  <c r="AT2158" i="1"/>
  <c r="AT2159" i="1"/>
  <c r="AT2160" i="1"/>
  <c r="AT2161" i="1"/>
  <c r="AT2162" i="1"/>
  <c r="AT2163" i="1"/>
  <c r="AT2164" i="1"/>
  <c r="AT2165" i="1"/>
  <c r="AT2166" i="1"/>
  <c r="AT2167" i="1"/>
  <c r="AT2168" i="1"/>
  <c r="AT2169" i="1"/>
  <c r="AT2170" i="1"/>
  <c r="AT2171" i="1"/>
  <c r="AT2172" i="1"/>
  <c r="AT2173" i="1"/>
  <c r="AT2174" i="1"/>
  <c r="AT2175" i="1"/>
  <c r="AT2176" i="1"/>
  <c r="AT2177" i="1"/>
  <c r="AT2178" i="1"/>
  <c r="AT2179" i="1"/>
  <c r="AT2180" i="1"/>
  <c r="AT2181" i="1"/>
  <c r="AT2182" i="1"/>
  <c r="AT2183" i="1"/>
  <c r="AT2184" i="1"/>
  <c r="AT2185" i="1"/>
  <c r="AT2186" i="1"/>
  <c r="AT2187" i="1"/>
  <c r="AT2188" i="1"/>
  <c r="AT2189" i="1"/>
  <c r="AT2190" i="1"/>
  <c r="AT2191" i="1"/>
  <c r="AT2192" i="1"/>
  <c r="AT2193" i="1"/>
  <c r="AT2194" i="1"/>
  <c r="AT2195" i="1"/>
  <c r="AT2196" i="1"/>
  <c r="AT2197" i="1"/>
  <c r="AT2198" i="1"/>
  <c r="AT2199" i="1"/>
  <c r="AT2200" i="1"/>
  <c r="AT2201" i="1"/>
  <c r="AT2202" i="1"/>
  <c r="AT2203" i="1"/>
  <c r="AT2204" i="1"/>
  <c r="AT377" i="1"/>
  <c r="AT443" i="1"/>
  <c r="AT2205" i="1"/>
  <c r="AT2206" i="1"/>
  <c r="AT2207" i="1"/>
  <c r="AT2208" i="1"/>
  <c r="AT2209" i="1"/>
  <c r="AT2210" i="1"/>
  <c r="AT2211" i="1"/>
  <c r="AT2212" i="1"/>
  <c r="AT2213" i="1"/>
  <c r="AT2214" i="1"/>
  <c r="AT426" i="1"/>
  <c r="AT373" i="1"/>
  <c r="AT2215" i="1"/>
  <c r="AT2216" i="1"/>
  <c r="AT2217" i="1"/>
  <c r="AT2218" i="1"/>
  <c r="AT2219" i="1"/>
  <c r="AT2220" i="1"/>
  <c r="AT2221" i="1"/>
  <c r="AT2222" i="1"/>
  <c r="AT2223" i="1"/>
  <c r="AT2224" i="1"/>
  <c r="AT2225" i="1"/>
  <c r="AT2226" i="1"/>
  <c r="AT2227" i="1"/>
  <c r="AT2228" i="1"/>
  <c r="AT2229" i="1"/>
  <c r="AT2230" i="1"/>
  <c r="AT2231" i="1"/>
  <c r="AT356" i="1"/>
  <c r="AT2232" i="1"/>
  <c r="AT2233" i="1"/>
  <c r="AT2234" i="1"/>
  <c r="AT2235" i="1"/>
  <c r="AT2236" i="1"/>
  <c r="AT2237" i="1"/>
  <c r="AT2238" i="1"/>
  <c r="AT2239" i="1"/>
  <c r="AT2240" i="1"/>
  <c r="AT2241" i="1"/>
  <c r="AT2242" i="1"/>
  <c r="AT2243" i="1"/>
  <c r="AT2244" i="1"/>
  <c r="AT2245" i="1"/>
  <c r="AT2246" i="1"/>
  <c r="AT2247" i="1"/>
  <c r="AT2248" i="1"/>
  <c r="AT2249" i="1"/>
  <c r="AT2250" i="1"/>
  <c r="AT2251" i="1"/>
  <c r="AT2252" i="1"/>
  <c r="AT2253" i="1"/>
  <c r="AT2254" i="1"/>
  <c r="AT2255" i="1"/>
  <c r="AT2256" i="1"/>
  <c r="AT2257" i="1"/>
  <c r="AT2258" i="1"/>
  <c r="AT2259" i="1"/>
  <c r="AT2260" i="1"/>
  <c r="AT2261" i="1"/>
  <c r="AT2262" i="1"/>
  <c r="AT2263" i="1"/>
  <c r="AT2264" i="1"/>
  <c r="AT2265" i="1"/>
  <c r="AT2266" i="1"/>
  <c r="AT2267" i="1"/>
  <c r="AT2268" i="1"/>
  <c r="AT2269" i="1"/>
  <c r="AT2270" i="1"/>
  <c r="AT2271" i="1"/>
  <c r="AT2272" i="1"/>
  <c r="AT2273" i="1"/>
  <c r="AT2274" i="1"/>
  <c r="AT2275" i="1"/>
  <c r="AT2276" i="1"/>
  <c r="AT2277" i="1"/>
  <c r="AT2278" i="1"/>
  <c r="AT2279" i="1"/>
  <c r="AT2280" i="1"/>
  <c r="AT2281" i="1"/>
  <c r="AT2282" i="1"/>
  <c r="AT2283" i="1"/>
  <c r="AT2284" i="1"/>
  <c r="AT2285" i="1"/>
  <c r="AT2286" i="1"/>
  <c r="AT2287" i="1"/>
  <c r="AT2288" i="1"/>
  <c r="AT2289" i="1"/>
  <c r="AT2290" i="1"/>
  <c r="AT2291" i="1"/>
  <c r="AT2292" i="1"/>
  <c r="AT2293" i="1"/>
  <c r="AT2294" i="1"/>
  <c r="AT2295" i="1"/>
  <c r="AT2296" i="1"/>
  <c r="AT2297" i="1"/>
  <c r="AT2298" i="1"/>
  <c r="AT2299" i="1"/>
  <c r="AT2300" i="1"/>
  <c r="AT2301" i="1"/>
  <c r="AT2302" i="1"/>
  <c r="AT2303" i="1"/>
  <c r="AT2304" i="1"/>
  <c r="AT2305" i="1"/>
  <c r="AT2306" i="1"/>
  <c r="AT2307" i="1"/>
  <c r="AT2308" i="1"/>
  <c r="AT2309" i="1"/>
  <c r="AT2310" i="1"/>
  <c r="AT2311" i="1"/>
  <c r="AT2312" i="1"/>
  <c r="AT2313" i="1"/>
  <c r="AT233" i="1"/>
  <c r="AT2314" i="1"/>
  <c r="AT2315" i="1"/>
  <c r="AT2316" i="1"/>
  <c r="AT2317" i="1"/>
  <c r="AT2318" i="1"/>
  <c r="AT2319" i="1"/>
  <c r="AT2320" i="1"/>
  <c r="AT2321" i="1"/>
  <c r="AT2322" i="1"/>
  <c r="AT2323" i="1"/>
  <c r="AT2324" i="1"/>
  <c r="AT2325" i="1"/>
  <c r="AT2326" i="1"/>
  <c r="AT2327" i="1"/>
  <c r="AT2328" i="1"/>
  <c r="AT2329" i="1"/>
  <c r="AT2330" i="1"/>
  <c r="AT2331" i="1"/>
  <c r="AT2332" i="1"/>
  <c r="AT2333" i="1"/>
  <c r="AT2334" i="1"/>
  <c r="AT2335" i="1"/>
  <c r="AT2336" i="1"/>
  <c r="AT2337" i="1"/>
  <c r="AT2338" i="1"/>
  <c r="AT2339" i="1"/>
  <c r="AT2340" i="1"/>
  <c r="AT232" i="1"/>
  <c r="AT2341" i="1"/>
  <c r="AT2342" i="1"/>
  <c r="AT2343" i="1"/>
  <c r="AT2344" i="1"/>
  <c r="AT2345" i="1"/>
  <c r="AT2346" i="1"/>
  <c r="AT2347" i="1"/>
  <c r="AT2348" i="1"/>
  <c r="AT2349" i="1"/>
  <c r="AT2350" i="1"/>
  <c r="AT2351" i="1"/>
  <c r="AT2352" i="1"/>
  <c r="AT2353" i="1"/>
  <c r="AT2354" i="1"/>
  <c r="AT2355" i="1"/>
  <c r="AT2356" i="1"/>
  <c r="AT2357" i="1"/>
  <c r="AT2358" i="1"/>
  <c r="AT2359" i="1"/>
  <c r="AT2360" i="1"/>
  <c r="AT2361" i="1"/>
  <c r="AT2362" i="1"/>
  <c r="AT2363" i="1"/>
  <c r="AT2364" i="1"/>
  <c r="AT2365" i="1"/>
  <c r="AT2366" i="1"/>
  <c r="AT2367" i="1"/>
  <c r="AT2368" i="1"/>
  <c r="AT2369" i="1"/>
  <c r="AT2370" i="1"/>
  <c r="AT2371" i="1"/>
  <c r="AT2372" i="1"/>
  <c r="AT2373" i="1"/>
  <c r="AT2374" i="1"/>
  <c r="AT2375" i="1"/>
  <c r="AT2376" i="1"/>
  <c r="AT2377" i="1"/>
  <c r="AT2378" i="1"/>
  <c r="AT2379" i="1"/>
  <c r="AT2380" i="1"/>
  <c r="AT2381" i="1"/>
  <c r="AT2382" i="1"/>
  <c r="AT2383" i="1"/>
  <c r="AT2384" i="1"/>
  <c r="AT2385" i="1"/>
  <c r="AT2386" i="1"/>
  <c r="AT2387" i="1"/>
  <c r="AT2388" i="1"/>
  <c r="AT2389" i="1"/>
  <c r="AT2390" i="1"/>
  <c r="AT2391" i="1"/>
  <c r="AT2392" i="1"/>
  <c r="AT472" i="1"/>
  <c r="AT2393" i="1"/>
  <c r="AT2394" i="1"/>
  <c r="AT2395" i="1"/>
  <c r="AT2396" i="1"/>
  <c r="AT2397" i="1"/>
  <c r="AT2398" i="1"/>
  <c r="AT2399" i="1"/>
  <c r="AT2400" i="1"/>
  <c r="AT2401" i="1"/>
  <c r="AT2402" i="1"/>
  <c r="AT2403" i="1"/>
  <c r="AT2404" i="1"/>
  <c r="AT2405" i="1"/>
  <c r="AT2406" i="1"/>
  <c r="AT2407" i="1"/>
  <c r="AT2408" i="1"/>
  <c r="AT2409" i="1"/>
  <c r="AT2410" i="1"/>
  <c r="AT2411" i="1"/>
  <c r="AT2412" i="1"/>
  <c r="AT2413" i="1"/>
  <c r="AT2414" i="1"/>
  <c r="AT2415" i="1"/>
  <c r="AT2416" i="1"/>
  <c r="AT2417" i="1"/>
  <c r="AT2418" i="1"/>
  <c r="AT2419" i="1"/>
  <c r="AT2420" i="1"/>
  <c r="AT2421" i="1"/>
  <c r="AT2422" i="1"/>
  <c r="AT2423" i="1"/>
  <c r="AT2424" i="1"/>
  <c r="AT2425" i="1"/>
  <c r="AT2426" i="1"/>
  <c r="AT2427" i="1"/>
  <c r="AT2428" i="1"/>
  <c r="AT2429" i="1"/>
  <c r="AT2430" i="1"/>
  <c r="AT2431" i="1"/>
  <c r="AT2432" i="1"/>
  <c r="AT2433" i="1"/>
  <c r="AT2434" i="1"/>
  <c r="AT2435" i="1"/>
  <c r="AT2436" i="1"/>
  <c r="AT2437" i="1"/>
  <c r="AT2438" i="1"/>
  <c r="AT2439" i="1"/>
  <c r="AT2440" i="1"/>
  <c r="AT2441" i="1"/>
  <c r="AT2442" i="1"/>
  <c r="AT2443" i="1"/>
  <c r="AT2444" i="1"/>
  <c r="AT2445" i="1"/>
  <c r="AT2446" i="1"/>
  <c r="AT2447" i="1"/>
  <c r="AT2448" i="1"/>
  <c r="AT2449" i="1"/>
  <c r="AT2450" i="1"/>
  <c r="AT2451" i="1"/>
  <c r="AT2452" i="1"/>
  <c r="AT2453" i="1"/>
  <c r="AT2454" i="1"/>
  <c r="AT2455" i="1"/>
  <c r="AT2456" i="1"/>
  <c r="AT2457" i="1"/>
  <c r="AT2458" i="1"/>
  <c r="AT362" i="1"/>
  <c r="AT521" i="1"/>
  <c r="AG522" i="1" l="1" a="1"/>
  <c r="AG522" i="1" s="1"/>
  <c r="AG35" i="1" a="1"/>
  <c r="AG35" i="1" s="1"/>
  <c r="AG75" i="1" a="1"/>
  <c r="AG75" i="1" s="1"/>
  <c r="AG7" i="1" a="1"/>
  <c r="AG7" i="1" s="1"/>
  <c r="AG523" i="1" a="1"/>
  <c r="AG523" i="1" s="1"/>
  <c r="AG524" i="1" a="1"/>
  <c r="AG524" i="1" s="1"/>
  <c r="AG525" i="1" a="1"/>
  <c r="AG525" i="1" s="1"/>
  <c r="AG21" i="1" a="1"/>
  <c r="AG21" i="1" s="1"/>
  <c r="AG526" i="1" a="1"/>
  <c r="AG526" i="1" s="1"/>
  <c r="AG243" i="1" a="1"/>
  <c r="AG243" i="1" s="1"/>
  <c r="AG527" i="1" a="1"/>
  <c r="AG527" i="1" s="1"/>
  <c r="AG16" i="1" a="1"/>
  <c r="AG16" i="1" s="1"/>
  <c r="AG43" i="1" a="1"/>
  <c r="AG43" i="1" s="1"/>
  <c r="AG27" i="1" a="1"/>
  <c r="AG27" i="1" s="1"/>
  <c r="AG25" i="1" a="1"/>
  <c r="AG25" i="1" s="1"/>
  <c r="AG132" i="1" a="1"/>
  <c r="AG132" i="1" s="1"/>
  <c r="AG34" i="1" a="1"/>
  <c r="AG34" i="1" s="1"/>
  <c r="AG68" i="1" a="1"/>
  <c r="AG68" i="1" s="1"/>
  <c r="AG99" i="1" a="1"/>
  <c r="AG99" i="1" s="1"/>
  <c r="AG528" i="1" a="1"/>
  <c r="AG528" i="1" s="1"/>
  <c r="AG46" i="1" a="1"/>
  <c r="AG46" i="1" s="1"/>
  <c r="AG529" i="1" a="1"/>
  <c r="AG529" i="1" s="1"/>
  <c r="AG530" i="1" a="1"/>
  <c r="AG530" i="1" s="1"/>
  <c r="AG155" i="1" a="1"/>
  <c r="AG155" i="1" s="1"/>
  <c r="AG301" i="1" a="1"/>
  <c r="AG301" i="1" s="1"/>
  <c r="AG531" i="1" a="1"/>
  <c r="AG531" i="1" s="1"/>
  <c r="AG62" i="1" a="1"/>
  <c r="AG62" i="1" s="1"/>
  <c r="AG532" i="1" a="1"/>
  <c r="AG532" i="1" s="1"/>
  <c r="AG344" i="1" a="1"/>
  <c r="AG344" i="1" s="1"/>
  <c r="AG533" i="1" a="1"/>
  <c r="AG533" i="1" s="1"/>
  <c r="AG349" i="1" a="1"/>
  <c r="AG349" i="1" s="1"/>
  <c r="AG534" i="1" a="1"/>
  <c r="AG534" i="1" s="1"/>
  <c r="AG39" i="1" a="1"/>
  <c r="AG39" i="1" s="1"/>
  <c r="AG184" i="1" a="1"/>
  <c r="AG184" i="1" s="1"/>
  <c r="AG38" i="1" a="1"/>
  <c r="AG38" i="1" s="1"/>
  <c r="AG190" i="1" a="1"/>
  <c r="AG190" i="1" s="1"/>
  <c r="AG535" i="1" a="1"/>
  <c r="AG535" i="1" s="1"/>
  <c r="AG17" i="1" a="1"/>
  <c r="AG17" i="1" s="1"/>
  <c r="AG536" i="1" a="1"/>
  <c r="AG536" i="1" s="1"/>
  <c r="AG537" i="1" a="1"/>
  <c r="AG537" i="1" s="1"/>
  <c r="AG538" i="1" a="1"/>
  <c r="AG538" i="1" s="1"/>
  <c r="AG539" i="1" a="1"/>
  <c r="AG539" i="1" s="1"/>
  <c r="AG66" i="1" a="1"/>
  <c r="AG66" i="1" s="1"/>
  <c r="AG30" i="1" a="1"/>
  <c r="AG30" i="1" s="1"/>
  <c r="AG540" i="1" a="1"/>
  <c r="AG540" i="1" s="1"/>
  <c r="AG541" i="1" a="1"/>
  <c r="AG541" i="1" s="1"/>
  <c r="AG219" i="1" a="1"/>
  <c r="AG219" i="1" s="1"/>
  <c r="AG256" i="1" a="1"/>
  <c r="AG256" i="1" s="1"/>
  <c r="AG208" i="1" a="1"/>
  <c r="AG208" i="1" s="1"/>
  <c r="AG47" i="1" a="1"/>
  <c r="AG47" i="1" s="1"/>
  <c r="AG542" i="1" a="1"/>
  <c r="AG542" i="1" s="1"/>
  <c r="AG449" i="1" a="1"/>
  <c r="AG449" i="1" s="1"/>
  <c r="AG543" i="1" a="1"/>
  <c r="AG543" i="1" s="1"/>
  <c r="AG544" i="1" a="1"/>
  <c r="AG544" i="1" s="1"/>
  <c r="AG545" i="1" a="1"/>
  <c r="AG545" i="1" s="1"/>
  <c r="AG546" i="1" a="1"/>
  <c r="AG546" i="1" s="1"/>
  <c r="AG51" i="1" a="1"/>
  <c r="AG51" i="1" s="1"/>
  <c r="AG108" i="1" a="1"/>
  <c r="AG108" i="1" s="1"/>
  <c r="AG59" i="1" a="1"/>
  <c r="AG59" i="1" s="1"/>
  <c r="AG235" i="1" a="1"/>
  <c r="AG235" i="1" s="1"/>
  <c r="AG547" i="1" a="1"/>
  <c r="AG547" i="1" s="1"/>
  <c r="AG548" i="1" a="1"/>
  <c r="AG548" i="1" s="1"/>
  <c r="AG64" i="1" a="1"/>
  <c r="AG64" i="1" s="1"/>
  <c r="AG65" i="1" a="1"/>
  <c r="AG65" i="1" s="1"/>
  <c r="AG45" i="1" a="1"/>
  <c r="AG45" i="1" s="1"/>
  <c r="AG4" i="1" a="1"/>
  <c r="AG4" i="1" s="1"/>
  <c r="AG549" i="1" a="1"/>
  <c r="AG549" i="1" s="1"/>
  <c r="AG550" i="1" a="1"/>
  <c r="AG550" i="1" s="1"/>
  <c r="AG69" i="1" a="1"/>
  <c r="AG69" i="1" s="1"/>
  <c r="AG107" i="1" a="1"/>
  <c r="AG107" i="1" s="1"/>
  <c r="AG100" i="1" a="1"/>
  <c r="AG100" i="1" s="1"/>
  <c r="AG551" i="1" a="1"/>
  <c r="AG551" i="1" s="1"/>
  <c r="AG510" i="1" a="1"/>
  <c r="AG510" i="1" s="1"/>
  <c r="AG552" i="1" a="1"/>
  <c r="AG552" i="1" s="1"/>
  <c r="AG553" i="1" a="1"/>
  <c r="AG553" i="1" s="1"/>
  <c r="AG224" i="1" a="1"/>
  <c r="AG224" i="1" s="1"/>
  <c r="AG554" i="1" a="1"/>
  <c r="AG554" i="1" s="1"/>
  <c r="AG460" i="1" a="1"/>
  <c r="AG460" i="1" s="1"/>
  <c r="AG555" i="1" a="1"/>
  <c r="AG555" i="1" s="1"/>
  <c r="AG556" i="1" a="1"/>
  <c r="AG556" i="1" s="1"/>
  <c r="AG557" i="1" a="1"/>
  <c r="AG557" i="1" s="1"/>
  <c r="AG558" i="1" a="1"/>
  <c r="AG558" i="1" s="1"/>
  <c r="AG559" i="1" a="1"/>
  <c r="AG559" i="1" s="1"/>
  <c r="AG560" i="1" a="1"/>
  <c r="AG560" i="1" s="1"/>
  <c r="AG561" i="1" a="1"/>
  <c r="AG561" i="1" s="1"/>
  <c r="AG181" i="1" a="1"/>
  <c r="AG181" i="1" s="1"/>
  <c r="AG562" i="1" a="1"/>
  <c r="AG562" i="1" s="1"/>
  <c r="AG563" i="1" a="1"/>
  <c r="AG563" i="1" s="1"/>
  <c r="AG76" i="1" a="1"/>
  <c r="AG76" i="1" s="1"/>
  <c r="AG86" i="1" a="1"/>
  <c r="AG86" i="1" s="1"/>
  <c r="AG110" i="1" a="1"/>
  <c r="AG110" i="1" s="1"/>
  <c r="AG87" i="1" a="1"/>
  <c r="AG87" i="1" s="1"/>
  <c r="AG88" i="1" a="1"/>
  <c r="AG88" i="1" s="1"/>
  <c r="AG89" i="1" a="1"/>
  <c r="AG89" i="1" s="1"/>
  <c r="AG90" i="1" a="1"/>
  <c r="AG90" i="1" s="1"/>
  <c r="AG91" i="1" a="1"/>
  <c r="AG91" i="1" s="1"/>
  <c r="AG92" i="1" a="1"/>
  <c r="AG92" i="1" s="1"/>
  <c r="AG564" i="1" a="1"/>
  <c r="AG564" i="1" s="1"/>
  <c r="AG565" i="1" a="1"/>
  <c r="AG565" i="1" s="1"/>
  <c r="AG348" i="1" a="1"/>
  <c r="AG348" i="1" s="1"/>
  <c r="AG566" i="1" a="1"/>
  <c r="AG566" i="1" s="1"/>
  <c r="AG210" i="1" a="1"/>
  <c r="AG210" i="1" s="1"/>
  <c r="AG159" i="1" a="1"/>
  <c r="AG159" i="1" s="1"/>
  <c r="AG567" i="1" a="1"/>
  <c r="AG567" i="1" s="1"/>
  <c r="AG568" i="1" a="1"/>
  <c r="AG568" i="1" s="1"/>
  <c r="AG77" i="1" a="1"/>
  <c r="AG77" i="1" s="1"/>
  <c r="AG328" i="1" a="1"/>
  <c r="AG328" i="1" s="1"/>
  <c r="AG121" i="1" a="1"/>
  <c r="AG121" i="1" s="1"/>
  <c r="AG569" i="1" a="1"/>
  <c r="AG569" i="1" s="1"/>
  <c r="AG570" i="1" a="1"/>
  <c r="AG570" i="1" s="1"/>
  <c r="AG571" i="1" a="1"/>
  <c r="AG571" i="1" s="1"/>
  <c r="AG572" i="1" a="1"/>
  <c r="AG572" i="1" s="1"/>
  <c r="AG573" i="1" a="1"/>
  <c r="AG573" i="1" s="1"/>
  <c r="AG574" i="1" a="1"/>
  <c r="AG574" i="1" s="1"/>
  <c r="AG52" i="1" a="1"/>
  <c r="AG52" i="1" s="1"/>
  <c r="AG491" i="1" a="1"/>
  <c r="AG491" i="1" s="1"/>
  <c r="AG126" i="1" a="1"/>
  <c r="AG126" i="1" s="1"/>
  <c r="AG575" i="1" a="1"/>
  <c r="AG575" i="1" s="1"/>
  <c r="AG576" i="1" a="1"/>
  <c r="AG576" i="1" s="1"/>
  <c r="AG314" i="1" a="1"/>
  <c r="AG314" i="1" s="1"/>
  <c r="AG78" i="1" a="1"/>
  <c r="AG78" i="1" s="1"/>
  <c r="AG28" i="1" a="1"/>
  <c r="AG28" i="1" s="1"/>
  <c r="AG577" i="1" a="1"/>
  <c r="AG577" i="1" s="1"/>
  <c r="AG578" i="1" a="1"/>
  <c r="AG578" i="1" s="1"/>
  <c r="AG60" i="1" a="1"/>
  <c r="AG60" i="1" s="1"/>
  <c r="AG112" i="1" a="1"/>
  <c r="AG112" i="1" s="1"/>
  <c r="AG355" i="1" a="1"/>
  <c r="AG355" i="1" s="1"/>
  <c r="AG579" i="1" a="1"/>
  <c r="AG579" i="1" s="1"/>
  <c r="AG176" i="1" a="1"/>
  <c r="AG176" i="1" s="1"/>
  <c r="AG79" i="1" a="1"/>
  <c r="AG79" i="1" s="1"/>
  <c r="AG80" i="1" a="1"/>
  <c r="AG80" i="1" s="1"/>
  <c r="AG81" i="1" a="1"/>
  <c r="AG81" i="1" s="1"/>
  <c r="AG106" i="1" a="1"/>
  <c r="AG106" i="1" s="1"/>
  <c r="AG580" i="1" a="1"/>
  <c r="AG580" i="1" s="1"/>
  <c r="AG202" i="1" a="1"/>
  <c r="AG202" i="1" s="1"/>
  <c r="AG82" i="1" a="1"/>
  <c r="AG82" i="1" s="1"/>
  <c r="AG103" i="1" a="1"/>
  <c r="AG103" i="1" s="1"/>
  <c r="AG581" i="1" a="1"/>
  <c r="AG581" i="1" s="1"/>
  <c r="AG582" i="1" a="1"/>
  <c r="AG582" i="1" s="1"/>
  <c r="AG513" i="1" a="1"/>
  <c r="AG513" i="1" s="1"/>
  <c r="AG583" i="1" a="1"/>
  <c r="AG583" i="1" s="1"/>
  <c r="AG584" i="1" a="1"/>
  <c r="AG584" i="1" s="1"/>
  <c r="AG585" i="1" a="1"/>
  <c r="AG585" i="1" s="1"/>
  <c r="AG124" i="1" a="1"/>
  <c r="AG124" i="1" s="1"/>
  <c r="AG218" i="1" a="1"/>
  <c r="AG218" i="1" s="1"/>
  <c r="AG586" i="1" a="1"/>
  <c r="AG586" i="1" s="1"/>
  <c r="AG587" i="1" a="1"/>
  <c r="AG587" i="1" s="1"/>
  <c r="AG309" i="1" a="1"/>
  <c r="AG309" i="1" s="1"/>
  <c r="AG113" i="1" a="1"/>
  <c r="AG113" i="1" s="1"/>
  <c r="AG588" i="1" a="1"/>
  <c r="AG588" i="1" s="1"/>
  <c r="AG114" i="1" a="1"/>
  <c r="AG114" i="1" s="1"/>
  <c r="AG83" i="1" a="1"/>
  <c r="AG83" i="1" s="1"/>
  <c r="AG589" i="1" a="1"/>
  <c r="AG589" i="1" s="1"/>
  <c r="AG590" i="1" a="1"/>
  <c r="AG590" i="1" s="1"/>
  <c r="AG591" i="1" a="1"/>
  <c r="AG591" i="1" s="1"/>
  <c r="AG592" i="1" a="1"/>
  <c r="AG592" i="1" s="1"/>
  <c r="AG593" i="1" a="1"/>
  <c r="AG593" i="1" s="1"/>
  <c r="AG594" i="1" a="1"/>
  <c r="AG594" i="1" s="1"/>
  <c r="AG387" i="1" a="1"/>
  <c r="AG387" i="1" s="1"/>
  <c r="AG130" i="1" a="1"/>
  <c r="AG130" i="1" s="1"/>
  <c r="AG595" i="1" a="1"/>
  <c r="AG595" i="1" s="1"/>
  <c r="AG133" i="1" a="1"/>
  <c r="AG133" i="1" s="1"/>
  <c r="AG134" i="1" a="1"/>
  <c r="AG134" i="1" s="1"/>
  <c r="AG193" i="1" a="1"/>
  <c r="AG193" i="1" s="1"/>
  <c r="AG135" i="1" a="1"/>
  <c r="AG135" i="1" s="1"/>
  <c r="AG596" i="1" a="1"/>
  <c r="AG596" i="1" s="1"/>
  <c r="AG137" i="1" a="1"/>
  <c r="AG137" i="1" s="1"/>
  <c r="AG139" i="1" a="1"/>
  <c r="AG139" i="1" s="1"/>
  <c r="AG458" i="1" a="1"/>
  <c r="AG458" i="1" s="1"/>
  <c r="AG84" i="1" a="1"/>
  <c r="AG84" i="1" s="1"/>
  <c r="AG9" i="1" a="1"/>
  <c r="AG9" i="1" s="1"/>
  <c r="AG512" i="1" a="1"/>
  <c r="AG512" i="1" s="1"/>
  <c r="AG597" i="1" a="1"/>
  <c r="AG597" i="1" s="1"/>
  <c r="AG598" i="1" a="1"/>
  <c r="AG598" i="1" s="1"/>
  <c r="AG97" i="1" a="1"/>
  <c r="AG97" i="1" s="1"/>
  <c r="AG361" i="1" a="1"/>
  <c r="AG361" i="1" s="1"/>
  <c r="AG85" i="1" a="1"/>
  <c r="AG85" i="1" s="1"/>
  <c r="AG53" i="1" a="1"/>
  <c r="AG53" i="1" s="1"/>
  <c r="AG67" i="1" a="1"/>
  <c r="AG67" i="1" s="1"/>
  <c r="AG153" i="1" a="1"/>
  <c r="AG153" i="1" s="1"/>
  <c r="AG599" i="1" a="1"/>
  <c r="AG599" i="1" s="1"/>
  <c r="AG600" i="1" a="1"/>
  <c r="AG600" i="1" s="1"/>
  <c r="AG601" i="1" a="1"/>
  <c r="AG601" i="1" s="1"/>
  <c r="AG602" i="1" a="1"/>
  <c r="AG602" i="1" s="1"/>
  <c r="AG603" i="1" a="1"/>
  <c r="AG603" i="1" s="1"/>
  <c r="AG462" i="1" a="1"/>
  <c r="AG462" i="1" s="1"/>
  <c r="AG73" i="1" a="1"/>
  <c r="AG73" i="1" s="1"/>
  <c r="AG604" i="1" a="1"/>
  <c r="AG604" i="1" s="1"/>
  <c r="AG605" i="1" a="1"/>
  <c r="AG605" i="1" s="1"/>
  <c r="AG606" i="1" a="1"/>
  <c r="AG606" i="1" s="1"/>
  <c r="AG74" i="1" a="1"/>
  <c r="AG74" i="1" s="1"/>
  <c r="AG607" i="1" a="1"/>
  <c r="AG607" i="1" s="1"/>
  <c r="AG128" i="1" a="1"/>
  <c r="AG128" i="1" s="1"/>
  <c r="AG415" i="1" a="1"/>
  <c r="AG415" i="1" s="1"/>
  <c r="AG304" i="1" a="1"/>
  <c r="AG304" i="1" s="1"/>
  <c r="AG608" i="1" a="1"/>
  <c r="AG608" i="1" s="1"/>
  <c r="AG609" i="1" a="1"/>
  <c r="AG609" i="1" s="1"/>
  <c r="AG183" i="1" a="1"/>
  <c r="AG183" i="1" s="1"/>
  <c r="AG610" i="1" a="1"/>
  <c r="AG610" i="1" s="1"/>
  <c r="AG58" i="1" a="1"/>
  <c r="AG58" i="1" s="1"/>
  <c r="AG611" i="1" a="1"/>
  <c r="AG611" i="1" s="1"/>
  <c r="AG144" i="1" a="1"/>
  <c r="AG144" i="1" s="1"/>
  <c r="AG612" i="1" a="1"/>
  <c r="AG612" i="1" s="1"/>
  <c r="AG54" i="1" a="1"/>
  <c r="AG54" i="1" s="1"/>
  <c r="AG613" i="1" a="1"/>
  <c r="AG613" i="1" s="1"/>
  <c r="AG614" i="1" a="1"/>
  <c r="AG614" i="1" s="1"/>
  <c r="AG615" i="1" a="1"/>
  <c r="AG615" i="1" s="1"/>
  <c r="AG370" i="1" a="1"/>
  <c r="AG370" i="1" s="1"/>
  <c r="AG616" i="1" a="1"/>
  <c r="AG616" i="1" s="1"/>
  <c r="AG617" i="1" a="1"/>
  <c r="AG617" i="1" s="1"/>
  <c r="AG618" i="1" a="1"/>
  <c r="AG618" i="1" s="1"/>
  <c r="AG55" i="1" a="1"/>
  <c r="AG55" i="1" s="1"/>
  <c r="AG619" i="1" a="1"/>
  <c r="AG619" i="1" s="1"/>
  <c r="AG101" i="1" a="1"/>
  <c r="AG101" i="1" s="1"/>
  <c r="AG620" i="1" a="1"/>
  <c r="AG620" i="1" s="1"/>
  <c r="AG32" i="1" a="1"/>
  <c r="AG32" i="1" s="1"/>
  <c r="AG621" i="1" a="1"/>
  <c r="AG621" i="1" s="1"/>
  <c r="AG622" i="1" a="1"/>
  <c r="AG622" i="1" s="1"/>
  <c r="AG284" i="1" a="1"/>
  <c r="AG284" i="1" s="1"/>
  <c r="AG164" i="1" a="1"/>
  <c r="AG164" i="1" s="1"/>
  <c r="AG148" i="1" a="1"/>
  <c r="AG148" i="1" s="1"/>
  <c r="AG623" i="1" a="1"/>
  <c r="AG623" i="1" s="1"/>
  <c r="AG624" i="1" a="1"/>
  <c r="AG624" i="1" s="1"/>
  <c r="AG165" i="1" a="1"/>
  <c r="AG165" i="1" s="1"/>
  <c r="AG625" i="1" a="1"/>
  <c r="AG625" i="1" s="1"/>
  <c r="AG170" i="1" a="1"/>
  <c r="AG170" i="1" s="1"/>
  <c r="AG166" i="1" a="1"/>
  <c r="AG166" i="1" s="1"/>
  <c r="AG168" i="1" a="1"/>
  <c r="AG168" i="1" s="1"/>
  <c r="AG169" i="1" a="1"/>
  <c r="AG169" i="1" s="1"/>
  <c r="AG271" i="1" a="1"/>
  <c r="AG271" i="1" s="1"/>
  <c r="AG626" i="1" a="1"/>
  <c r="AG626" i="1" s="1"/>
  <c r="AG8" i="1" a="1"/>
  <c r="AG8" i="1" s="1"/>
  <c r="AG627" i="1" a="1"/>
  <c r="AG627" i="1" s="1"/>
  <c r="AG628" i="1" a="1"/>
  <c r="AG628" i="1" s="1"/>
  <c r="AG629" i="1" a="1"/>
  <c r="AG629" i="1" s="1"/>
  <c r="AG630" i="1" a="1"/>
  <c r="AG630" i="1" s="1"/>
  <c r="AG631" i="1" a="1"/>
  <c r="AG631" i="1" s="1"/>
  <c r="AG632" i="1" a="1"/>
  <c r="AG632" i="1" s="1"/>
  <c r="AG633" i="1" a="1"/>
  <c r="AG633" i="1" s="1"/>
  <c r="AG634" i="1" a="1"/>
  <c r="AG634" i="1" s="1"/>
  <c r="AG635" i="1" a="1"/>
  <c r="AG635" i="1" s="1"/>
  <c r="AG636" i="1" a="1"/>
  <c r="AG636" i="1" s="1"/>
  <c r="AG398" i="1" a="1"/>
  <c r="AG398" i="1" s="1"/>
  <c r="AG637" i="1" a="1"/>
  <c r="AG637" i="1" s="1"/>
  <c r="AG638" i="1" a="1"/>
  <c r="AG638" i="1" s="1"/>
  <c r="AG136" i="1" a="1"/>
  <c r="AG136" i="1" s="1"/>
  <c r="AG639" i="1" a="1"/>
  <c r="AG639" i="1" s="1"/>
  <c r="AG640" i="1" a="1"/>
  <c r="AG640" i="1" s="1"/>
  <c r="AG641" i="1" a="1"/>
  <c r="AG641" i="1" s="1"/>
  <c r="AG214" i="1" a="1"/>
  <c r="AG214" i="1" s="1"/>
  <c r="AG642" i="1" a="1"/>
  <c r="AG642" i="1" s="1"/>
  <c r="AG143" i="1" a="1"/>
  <c r="AG143" i="1" s="1"/>
  <c r="AG123" i="1" a="1"/>
  <c r="AG123" i="1" s="1"/>
  <c r="AG375" i="1" a="1"/>
  <c r="AG375" i="1" s="1"/>
  <c r="AG239" i="1" a="1"/>
  <c r="AG239" i="1" s="1"/>
  <c r="AG146" i="1" a="1"/>
  <c r="AG146" i="1" s="1"/>
  <c r="AG643" i="1" a="1"/>
  <c r="AG643" i="1" s="1"/>
  <c r="AG644" i="1" a="1"/>
  <c r="AG644" i="1" s="1"/>
  <c r="AG645" i="1" a="1"/>
  <c r="AG645" i="1" s="1"/>
  <c r="AG266" i="1" a="1"/>
  <c r="AG266" i="1" s="1"/>
  <c r="AG646" i="1" a="1"/>
  <c r="AG646" i="1" s="1"/>
  <c r="AG647" i="1" a="1"/>
  <c r="AG647" i="1" s="1"/>
  <c r="AG648" i="1" a="1"/>
  <c r="AG648" i="1" s="1"/>
  <c r="AG649" i="1" a="1"/>
  <c r="AG649" i="1" s="1"/>
  <c r="AG650" i="1" a="1"/>
  <c r="AG650" i="1" s="1"/>
  <c r="AG651" i="1" a="1"/>
  <c r="AG651" i="1" s="1"/>
  <c r="AG122" i="1" a="1"/>
  <c r="AG122" i="1" s="1"/>
  <c r="AG652" i="1" a="1"/>
  <c r="AG652" i="1" s="1"/>
  <c r="AG250" i="1" a="1"/>
  <c r="AG250" i="1" s="1"/>
  <c r="AG653" i="1" a="1"/>
  <c r="AG653" i="1" s="1"/>
  <c r="AG654" i="1" a="1"/>
  <c r="AG654" i="1" s="1"/>
  <c r="AG385" i="1" a="1"/>
  <c r="AG385" i="1" s="1"/>
  <c r="AG228" i="1" a="1"/>
  <c r="AG228" i="1" s="1"/>
  <c r="AG655" i="1" a="1"/>
  <c r="AG655" i="1" s="1"/>
  <c r="AG656" i="1" a="1"/>
  <c r="AG656" i="1" s="1"/>
  <c r="AG657" i="1" a="1"/>
  <c r="AG657" i="1" s="1"/>
  <c r="AG658" i="1" a="1"/>
  <c r="AG658" i="1" s="1"/>
  <c r="AG659" i="1" a="1"/>
  <c r="AG659" i="1" s="1"/>
  <c r="AG660" i="1" a="1"/>
  <c r="AG660" i="1" s="1"/>
  <c r="AG661" i="1" a="1"/>
  <c r="AG661" i="1" s="1"/>
  <c r="AG29" i="1" a="1"/>
  <c r="AG29" i="1" s="1"/>
  <c r="AG319" i="1" a="1"/>
  <c r="AG319" i="1" s="1"/>
  <c r="AG662" i="1" a="1"/>
  <c r="AG662" i="1" s="1"/>
  <c r="AG663" i="1" a="1"/>
  <c r="AG663" i="1" s="1"/>
  <c r="AG664" i="1" a="1"/>
  <c r="AG664" i="1" s="1"/>
  <c r="AG192" i="1" a="1"/>
  <c r="AG192" i="1" s="1"/>
  <c r="AG194" i="1" a="1"/>
  <c r="AG194" i="1" s="1"/>
  <c r="AG665" i="1" a="1"/>
  <c r="AG665" i="1" s="1"/>
  <c r="AG666" i="1" a="1"/>
  <c r="AG666" i="1" s="1"/>
  <c r="AG667" i="1" a="1"/>
  <c r="AG667" i="1" s="1"/>
  <c r="AG292" i="1" a="1"/>
  <c r="AG292" i="1" s="1"/>
  <c r="AG668" i="1" a="1"/>
  <c r="AG668" i="1" s="1"/>
  <c r="AG669" i="1" a="1"/>
  <c r="AG669" i="1" s="1"/>
  <c r="AG670" i="1" a="1"/>
  <c r="AG670" i="1" s="1"/>
  <c r="AG671" i="1" a="1"/>
  <c r="AG671" i="1" s="1"/>
  <c r="AG672" i="1" a="1"/>
  <c r="AG672" i="1" s="1"/>
  <c r="AG673" i="1" a="1"/>
  <c r="AG673" i="1" s="1"/>
  <c r="AG674" i="1" a="1"/>
  <c r="AG674" i="1" s="1"/>
  <c r="AG675" i="1" a="1"/>
  <c r="AG675" i="1" s="1"/>
  <c r="AG676" i="1" a="1"/>
  <c r="AG676" i="1" s="1"/>
  <c r="AG677" i="1" a="1"/>
  <c r="AG677" i="1" s="1"/>
  <c r="AG678" i="1" a="1"/>
  <c r="AG678" i="1" s="1"/>
  <c r="AG152" i="1" a="1"/>
  <c r="AG152" i="1" s="1"/>
  <c r="AG679" i="1" a="1"/>
  <c r="AG679" i="1" s="1"/>
  <c r="AG680" i="1" a="1"/>
  <c r="AG680" i="1" s="1"/>
  <c r="AG681" i="1" a="1"/>
  <c r="AG681" i="1" s="1"/>
  <c r="AG682" i="1" a="1"/>
  <c r="AG682" i="1" s="1"/>
  <c r="AG683" i="1" a="1"/>
  <c r="AG683" i="1" s="1"/>
  <c r="AG684" i="1" a="1"/>
  <c r="AG684" i="1" s="1"/>
  <c r="AG71" i="1" a="1"/>
  <c r="AG71" i="1" s="1"/>
  <c r="AG685" i="1" a="1"/>
  <c r="AG685" i="1" s="1"/>
  <c r="AG686" i="1" a="1"/>
  <c r="AG686" i="1" s="1"/>
  <c r="AG127" i="1" a="1"/>
  <c r="AG127" i="1" s="1"/>
  <c r="AG687" i="1" a="1"/>
  <c r="AG687" i="1" s="1"/>
  <c r="AG125" i="1" a="1"/>
  <c r="AG125" i="1" s="1"/>
  <c r="AG180" i="1" a="1"/>
  <c r="AG180" i="1" s="1"/>
  <c r="AG238" i="1" a="1"/>
  <c r="AG238" i="1" s="1"/>
  <c r="AG688" i="1" a="1"/>
  <c r="AG688" i="1" s="1"/>
  <c r="AG161" i="1" a="1"/>
  <c r="AG161" i="1" s="1"/>
  <c r="AG98" i="1" a="1"/>
  <c r="AG98" i="1" s="1"/>
  <c r="AG189" i="1" a="1"/>
  <c r="AG189" i="1" s="1"/>
  <c r="AG245" i="1" a="1"/>
  <c r="AG245" i="1" s="1"/>
  <c r="AG171" i="1" a="1"/>
  <c r="AG171" i="1" s="1"/>
  <c r="AG689" i="1" a="1"/>
  <c r="AG689" i="1" s="1"/>
  <c r="AG690" i="1" a="1"/>
  <c r="AG690" i="1" s="1"/>
  <c r="AG382" i="1" a="1"/>
  <c r="AG382" i="1" s="1"/>
  <c r="AG691" i="1" a="1"/>
  <c r="AG691" i="1" s="1"/>
  <c r="AG692" i="1" a="1"/>
  <c r="AG692" i="1" s="1"/>
  <c r="AG215" i="1" a="1"/>
  <c r="AG215" i="1" s="1"/>
  <c r="AG216" i="1" a="1"/>
  <c r="AG216" i="1" s="1"/>
  <c r="AG693" i="1" a="1"/>
  <c r="AG693" i="1" s="1"/>
  <c r="AG694" i="1" a="1"/>
  <c r="AG694" i="1" s="1"/>
  <c r="AG264" i="1" a="1"/>
  <c r="AG264" i="1" s="1"/>
  <c r="AG163" i="1" a="1"/>
  <c r="AG163" i="1" s="1"/>
  <c r="AG695" i="1" a="1"/>
  <c r="AG695" i="1" s="1"/>
  <c r="AG150" i="1" a="1"/>
  <c r="AG150" i="1" s="1"/>
  <c r="AG278" i="1" a="1"/>
  <c r="AG278" i="1" s="1"/>
  <c r="AG696" i="1" a="1"/>
  <c r="AG696" i="1" s="1"/>
  <c r="AG697" i="1" a="1"/>
  <c r="AG697" i="1" s="1"/>
  <c r="AG698" i="1" a="1"/>
  <c r="AG698" i="1" s="1"/>
  <c r="AG699" i="1" a="1"/>
  <c r="AG699" i="1" s="1"/>
  <c r="AG409" i="1" a="1"/>
  <c r="AG409" i="1" s="1"/>
  <c r="AG244" i="1" a="1"/>
  <c r="AG244" i="1" s="1"/>
  <c r="AG436" i="1" a="1"/>
  <c r="AG436" i="1" s="1"/>
  <c r="AG254" i="1" a="1"/>
  <c r="AG254" i="1" s="1"/>
  <c r="AG18" i="1" a="1"/>
  <c r="AG18" i="1" s="1"/>
  <c r="AG700" i="1" a="1"/>
  <c r="AG700" i="1" s="1"/>
  <c r="AG276" i="1" a="1"/>
  <c r="AG276" i="1" s="1"/>
  <c r="AG701" i="1" a="1"/>
  <c r="AG701" i="1" s="1"/>
  <c r="AG195" i="1" a="1"/>
  <c r="AG195" i="1" s="1"/>
  <c r="AG702" i="1" a="1"/>
  <c r="AG702" i="1" s="1"/>
  <c r="AG703" i="1" a="1"/>
  <c r="AG703" i="1" s="1"/>
  <c r="AG704" i="1" a="1"/>
  <c r="AG704" i="1" s="1"/>
  <c r="AG705" i="1" a="1"/>
  <c r="AG705" i="1" s="1"/>
  <c r="AG706" i="1" a="1"/>
  <c r="AG706" i="1" s="1"/>
  <c r="AG11" i="1" a="1"/>
  <c r="AG11" i="1" s="1"/>
  <c r="AG707" i="1" a="1"/>
  <c r="AG707" i="1" s="1"/>
  <c r="AG708" i="1" a="1"/>
  <c r="AG708" i="1" s="1"/>
  <c r="AG95" i="1" a="1"/>
  <c r="AG95" i="1" s="1"/>
  <c r="AG709" i="1" a="1"/>
  <c r="AG709" i="1" s="1"/>
  <c r="AG710" i="1" a="1"/>
  <c r="AG710" i="1" s="1"/>
  <c r="AG231" i="1" a="1"/>
  <c r="AG231" i="1" s="1"/>
  <c r="AG411" i="1" a="1"/>
  <c r="AG411" i="1" s="1"/>
  <c r="AG413" i="1" a="1"/>
  <c r="AG413" i="1" s="1"/>
  <c r="AG441" i="1" a="1"/>
  <c r="AG441" i="1" s="1"/>
  <c r="AG395" i="1" a="1"/>
  <c r="AG395" i="1" s="1"/>
  <c r="AG61" i="1" a="1"/>
  <c r="AG61" i="1" s="1"/>
  <c r="AG260" i="1" a="1"/>
  <c r="AG260" i="1" s="1"/>
  <c r="AG711" i="1" a="1"/>
  <c r="AG711" i="1" s="1"/>
  <c r="AG712" i="1" a="1"/>
  <c r="AG712" i="1" s="1"/>
  <c r="AG713" i="1" a="1"/>
  <c r="AG713" i="1" s="1"/>
  <c r="AG445" i="1" a="1"/>
  <c r="AG445" i="1" s="1"/>
  <c r="AG714" i="1" a="1"/>
  <c r="AG714" i="1" s="1"/>
  <c r="AG447" i="1" a="1"/>
  <c r="AG447" i="1" s="1"/>
  <c r="AG503" i="1" a="1"/>
  <c r="AG503" i="1" s="1"/>
  <c r="AG715" i="1" a="1"/>
  <c r="AG715" i="1" s="1"/>
  <c r="AG263" i="1" a="1"/>
  <c r="AG263" i="1" s="1"/>
  <c r="AG716" i="1" a="1"/>
  <c r="AG716" i="1" s="1"/>
  <c r="AG717" i="1" a="1"/>
  <c r="AG717" i="1" s="1"/>
  <c r="AG718" i="1" a="1"/>
  <c r="AG718" i="1" s="1"/>
  <c r="AG719" i="1" a="1"/>
  <c r="AG719" i="1" s="1"/>
  <c r="AG720" i="1" a="1"/>
  <c r="AG720" i="1" s="1"/>
  <c r="AG721" i="1" a="1"/>
  <c r="AG721" i="1" s="1"/>
  <c r="AG722" i="1" a="1"/>
  <c r="AG722" i="1" s="1"/>
  <c r="AG430" i="1" a="1"/>
  <c r="AG430" i="1" s="1"/>
  <c r="AG723" i="1" a="1"/>
  <c r="AG723" i="1" s="1"/>
  <c r="AG724" i="1" a="1"/>
  <c r="AG724" i="1" s="1"/>
  <c r="AG230" i="1" a="1"/>
  <c r="AG230" i="1" s="1"/>
  <c r="AG725" i="1" a="1"/>
  <c r="AG725" i="1" s="1"/>
  <c r="AG726" i="1" a="1"/>
  <c r="AG726" i="1" s="1"/>
  <c r="AG31" i="1" a="1"/>
  <c r="AG31" i="1" s="1"/>
  <c r="AG727" i="1" a="1"/>
  <c r="AG727" i="1" s="1"/>
  <c r="AG360" i="1" a="1"/>
  <c r="AG360" i="1" s="1"/>
  <c r="AG728" i="1" a="1"/>
  <c r="AG728" i="1" s="1"/>
  <c r="AG729" i="1" a="1"/>
  <c r="AG729" i="1" s="1"/>
  <c r="AG365" i="1" a="1"/>
  <c r="AG365" i="1" s="1"/>
  <c r="AG730" i="1" a="1"/>
  <c r="AG730" i="1" s="1"/>
  <c r="AG731" i="1" a="1"/>
  <c r="AG731" i="1" s="1"/>
  <c r="AG732" i="1" a="1"/>
  <c r="AG732" i="1" s="1"/>
  <c r="AG733" i="1" a="1"/>
  <c r="AG733" i="1" s="1"/>
  <c r="AG734" i="1" a="1"/>
  <c r="AG734" i="1" s="1"/>
  <c r="AG735" i="1" a="1"/>
  <c r="AG735" i="1" s="1"/>
  <c r="AG736" i="1" a="1"/>
  <c r="AG736" i="1" s="1"/>
  <c r="AG737" i="1" a="1"/>
  <c r="AG737" i="1" s="1"/>
  <c r="AG291" i="1" a="1"/>
  <c r="AG291" i="1" s="1"/>
  <c r="AG178" i="1" a="1"/>
  <c r="AG178" i="1" s="1"/>
  <c r="AG487" i="1" a="1"/>
  <c r="AG487" i="1" s="1"/>
  <c r="AG738" i="1" a="1"/>
  <c r="AG738" i="1" s="1"/>
  <c r="AG739" i="1" a="1"/>
  <c r="AG739" i="1" s="1"/>
  <c r="AG740" i="1" a="1"/>
  <c r="AG740" i="1" s="1"/>
  <c r="AG198" i="1" a="1"/>
  <c r="AG198" i="1" s="1"/>
  <c r="AG741" i="1" a="1"/>
  <c r="AG741" i="1" s="1"/>
  <c r="AG742" i="1" a="1"/>
  <c r="AG742" i="1" s="1"/>
  <c r="AG743" i="1" a="1"/>
  <c r="AG743" i="1" s="1"/>
  <c r="AG162" i="1" a="1"/>
  <c r="AG162" i="1" s="1"/>
  <c r="AG120" i="1" a="1"/>
  <c r="AG120" i="1" s="1"/>
  <c r="AG744" i="1" a="1"/>
  <c r="AG744" i="1" s="1"/>
  <c r="AG269" i="1" a="1"/>
  <c r="AG269" i="1" s="1"/>
  <c r="AG312" i="1" a="1"/>
  <c r="AG312" i="1" s="1"/>
  <c r="AG745" i="1" a="1"/>
  <c r="AG745" i="1" s="1"/>
  <c r="AG746" i="1" a="1"/>
  <c r="AG746" i="1" s="1"/>
  <c r="AG747" i="1" a="1"/>
  <c r="AG747" i="1" s="1"/>
  <c r="AG748" i="1" a="1"/>
  <c r="AG748" i="1" s="1"/>
  <c r="AG105" i="1" a="1"/>
  <c r="AG105" i="1" s="1"/>
  <c r="AG257" i="1" a="1"/>
  <c r="AG257" i="1" s="1"/>
  <c r="AG258" i="1" a="1"/>
  <c r="AG258" i="1" s="1"/>
  <c r="AG259" i="1" a="1"/>
  <c r="AG259" i="1" s="1"/>
  <c r="AG242" i="1" a="1"/>
  <c r="AG242" i="1" s="1"/>
  <c r="AG749" i="1" a="1"/>
  <c r="AG749" i="1" s="1"/>
  <c r="AG750" i="1" a="1"/>
  <c r="AG750" i="1" s="1"/>
  <c r="AG751" i="1" a="1"/>
  <c r="AG751" i="1" s="1"/>
  <c r="AG347" i="1" a="1"/>
  <c r="AG347" i="1" s="1"/>
  <c r="AG752" i="1" a="1"/>
  <c r="AG752" i="1" s="1"/>
  <c r="AG203" i="1" a="1"/>
  <c r="AG203" i="1" s="1"/>
  <c r="AG507" i="1" a="1"/>
  <c r="AG507" i="1" s="1"/>
  <c r="AG294" i="1" a="1"/>
  <c r="AG294" i="1" s="1"/>
  <c r="AG383" i="1" a="1"/>
  <c r="AG383" i="1" s="1"/>
  <c r="AG753" i="1" a="1"/>
  <c r="AG753" i="1" s="1"/>
  <c r="AG482" i="1" a="1"/>
  <c r="AG482" i="1" s="1"/>
  <c r="AG303" i="1" a="1"/>
  <c r="AG303" i="1" s="1"/>
  <c r="AG754" i="1" a="1"/>
  <c r="AG754" i="1" s="1"/>
  <c r="AG336" i="1" a="1"/>
  <c r="AG336" i="1" s="1"/>
  <c r="AG755" i="1" a="1"/>
  <c r="AG755" i="1" s="1"/>
  <c r="AG756" i="1" a="1"/>
  <c r="AG756" i="1" s="1"/>
  <c r="AG757" i="1" a="1"/>
  <c r="AG757" i="1" s="1"/>
  <c r="AG758" i="1" a="1"/>
  <c r="AG758" i="1" s="1"/>
  <c r="AG326" i="1" a="1"/>
  <c r="AG326" i="1" s="1"/>
  <c r="AG759" i="1" a="1"/>
  <c r="AG759" i="1" s="1"/>
  <c r="AG760" i="1" a="1"/>
  <c r="AG760" i="1" s="1"/>
  <c r="AG433" i="1" a="1"/>
  <c r="AG433" i="1" s="1"/>
  <c r="AG282" i="1" a="1"/>
  <c r="AG282" i="1" s="1"/>
  <c r="AG761" i="1" a="1"/>
  <c r="AG761" i="1" s="1"/>
  <c r="AG289" i="1" a="1"/>
  <c r="AG289" i="1" s="1"/>
  <c r="AG484" i="1" a="1"/>
  <c r="AG484" i="1" s="1"/>
  <c r="AG762" i="1" a="1"/>
  <c r="AG762" i="1" s="1"/>
  <c r="AG405" i="1" a="1"/>
  <c r="AG405" i="1" s="1"/>
  <c r="AG313" i="1" a="1"/>
  <c r="AG313" i="1" s="1"/>
  <c r="AG763" i="1" a="1"/>
  <c r="AG763" i="1" s="1"/>
  <c r="AG764" i="1" a="1"/>
  <c r="AG764" i="1" s="1"/>
  <c r="AG765" i="1" a="1"/>
  <c r="AG765" i="1" s="1"/>
  <c r="AG766" i="1" a="1"/>
  <c r="AG766" i="1" s="1"/>
  <c r="AG435" i="1" a="1"/>
  <c r="AG435" i="1" s="1"/>
  <c r="AG316" i="1" a="1"/>
  <c r="AG316" i="1" s="1"/>
  <c r="AG332" i="1" a="1"/>
  <c r="AG332" i="1" s="1"/>
  <c r="AG767" i="1" a="1"/>
  <c r="AG767" i="1" s="1"/>
  <c r="AG483" i="1" a="1"/>
  <c r="AG483" i="1" s="1"/>
  <c r="AG768" i="1" a="1"/>
  <c r="AG768" i="1" s="1"/>
  <c r="AG246" i="1" a="1"/>
  <c r="AG246" i="1" s="1"/>
  <c r="AG517" i="1" a="1"/>
  <c r="AG517" i="1" s="1"/>
  <c r="AG50" i="1" a="1"/>
  <c r="AG50" i="1" s="1"/>
  <c r="AG505" i="1" a="1"/>
  <c r="AG505" i="1" s="1"/>
  <c r="AG429" i="1" a="1"/>
  <c r="AG429" i="1" s="1"/>
  <c r="AG290" i="1" a="1"/>
  <c r="AG290" i="1" s="1"/>
  <c r="AG769" i="1" a="1"/>
  <c r="AG769" i="1" s="1"/>
  <c r="AG273" i="1" a="1"/>
  <c r="AG273" i="1" s="1"/>
  <c r="AG770" i="1" a="1"/>
  <c r="AG770" i="1" s="1"/>
  <c r="AG771" i="1" a="1"/>
  <c r="AG771" i="1" s="1"/>
  <c r="AG369" i="1" a="1"/>
  <c r="AG369" i="1" s="1"/>
  <c r="AG772" i="1" a="1"/>
  <c r="AG772" i="1" s="1"/>
  <c r="AG402" i="1" a="1"/>
  <c r="AG402" i="1" s="1"/>
  <c r="AG773" i="1" a="1"/>
  <c r="AG773" i="1" s="1"/>
  <c r="AG774" i="1" a="1"/>
  <c r="AG774" i="1" s="1"/>
  <c r="AG396" i="1" a="1"/>
  <c r="AG396" i="1" s="1"/>
  <c r="AG397" i="1" a="1"/>
  <c r="AG397" i="1" s="1"/>
  <c r="AG293" i="1" a="1"/>
  <c r="AG293" i="1" s="1"/>
  <c r="AG448" i="1" a="1"/>
  <c r="AG448" i="1" s="1"/>
  <c r="AG274" i="1" a="1"/>
  <c r="AG274" i="1" s="1"/>
  <c r="AG775" i="1" a="1"/>
  <c r="AG775" i="1" s="1"/>
  <c r="AG776" i="1" a="1"/>
  <c r="AG776" i="1" s="1"/>
  <c r="AG777" i="1" a="1"/>
  <c r="AG777" i="1" s="1"/>
  <c r="AG778" i="1" a="1"/>
  <c r="AG778" i="1" s="1"/>
  <c r="AG265" i="1" a="1"/>
  <c r="AG265" i="1" s="1"/>
  <c r="AG118" i="1" a="1"/>
  <c r="AG118" i="1" s="1"/>
  <c r="AG327" i="1" a="1"/>
  <c r="AG327" i="1" s="1"/>
  <c r="AG779" i="1" a="1"/>
  <c r="AG779" i="1" s="1"/>
  <c r="AG305" i="1" a="1"/>
  <c r="AG305" i="1" s="1"/>
  <c r="AG104" i="1" a="1"/>
  <c r="AG104" i="1" s="1"/>
  <c r="AG456" i="1" a="1"/>
  <c r="AG456" i="1" s="1"/>
  <c r="AG335" i="1" a="1"/>
  <c r="AG335" i="1" s="1"/>
  <c r="AG780" i="1" a="1"/>
  <c r="AG780" i="1" s="1"/>
  <c r="AG781" i="1" a="1"/>
  <c r="AG781" i="1" s="1"/>
  <c r="AG782" i="1" a="1"/>
  <c r="AG782" i="1" s="1"/>
  <c r="AG346" i="1" a="1"/>
  <c r="AG346" i="1" s="1"/>
  <c r="AG783" i="1" a="1"/>
  <c r="AG783" i="1" s="1"/>
  <c r="AG784" i="1" a="1"/>
  <c r="AG784" i="1" s="1"/>
  <c r="AG388" i="1" a="1"/>
  <c r="AG388" i="1" s="1"/>
  <c r="AG785" i="1" a="1"/>
  <c r="AG785" i="1" s="1"/>
  <c r="AG307" i="1" a="1"/>
  <c r="AG307" i="1" s="1"/>
  <c r="AG213" i="1" a="1"/>
  <c r="AG213" i="1" s="1"/>
  <c r="AG786" i="1" a="1"/>
  <c r="AG786" i="1" s="1"/>
  <c r="AG240" i="1" a="1"/>
  <c r="AG240" i="1" s="1"/>
  <c r="AG787" i="1" a="1"/>
  <c r="AG787" i="1" s="1"/>
  <c r="AG788" i="1" a="1"/>
  <c r="AG788" i="1" s="1"/>
  <c r="AG222" i="1" a="1"/>
  <c r="AG222" i="1" s="1"/>
  <c r="AG789" i="1" a="1"/>
  <c r="AG789" i="1" s="1"/>
  <c r="AG790" i="1" a="1"/>
  <c r="AG790" i="1" s="1"/>
  <c r="AG381" i="1" a="1"/>
  <c r="AG381" i="1" s="1"/>
  <c r="AG288" i="1" a="1"/>
  <c r="AG288" i="1" s="1"/>
  <c r="AG317" i="1" a="1"/>
  <c r="AG317" i="1" s="1"/>
  <c r="AG281" i="1" a="1"/>
  <c r="AG281" i="1" s="1"/>
  <c r="AG791" i="1" a="1"/>
  <c r="AG791" i="1" s="1"/>
  <c r="AG333" i="1" a="1"/>
  <c r="AG333" i="1" s="1"/>
  <c r="AG142" i="1" a="1"/>
  <c r="AG142" i="1" s="1"/>
  <c r="AG324" i="1" a="1"/>
  <c r="AG324" i="1" s="1"/>
  <c r="AG306" i="1" a="1"/>
  <c r="AG306" i="1" s="1"/>
  <c r="AG792" i="1" a="1"/>
  <c r="AG792" i="1" s="1"/>
  <c r="AG318" i="1" a="1"/>
  <c r="AG318" i="1" s="1"/>
  <c r="AG793" i="1" a="1"/>
  <c r="AG793" i="1" s="1"/>
  <c r="AG794" i="1" a="1"/>
  <c r="AG794" i="1" s="1"/>
  <c r="AG795" i="1" a="1"/>
  <c r="AG795" i="1" s="1"/>
  <c r="AG300" i="1" a="1"/>
  <c r="AG300" i="1" s="1"/>
  <c r="AG796" i="1" a="1"/>
  <c r="AG796" i="1" s="1"/>
  <c r="AG797" i="1" a="1"/>
  <c r="AG797" i="1" s="1"/>
  <c r="AG798" i="1" a="1"/>
  <c r="AG798" i="1" s="1"/>
  <c r="AG799" i="1" a="1"/>
  <c r="AG799" i="1" s="1"/>
  <c r="AG800" i="1" a="1"/>
  <c r="AG800" i="1" s="1"/>
  <c r="AG801" i="1" a="1"/>
  <c r="AG801" i="1" s="1"/>
  <c r="AG111" i="1" a="1"/>
  <c r="AG111" i="1" s="1"/>
  <c r="AG337" i="1" a="1"/>
  <c r="AG337" i="1" s="1"/>
  <c r="AG802" i="1" a="1"/>
  <c r="AG802" i="1" s="1"/>
  <c r="AG299" i="1" a="1"/>
  <c r="AG299" i="1" s="1"/>
  <c r="AG803" i="1" a="1"/>
  <c r="AG803" i="1" s="1"/>
  <c r="AG154" i="1" a="1"/>
  <c r="AG154" i="1" s="1"/>
  <c r="AG501" i="1" a="1"/>
  <c r="AG501" i="1" s="1"/>
  <c r="AG804" i="1" a="1"/>
  <c r="AG804" i="1" s="1"/>
  <c r="AG371" i="1" a="1"/>
  <c r="AG371" i="1" s="1"/>
  <c r="AG424" i="1" a="1"/>
  <c r="AG424" i="1" s="1"/>
  <c r="AG805" i="1" a="1"/>
  <c r="AG805" i="1" s="1"/>
  <c r="AG157" i="1" a="1"/>
  <c r="AG157" i="1" s="1"/>
  <c r="AG806" i="1" a="1"/>
  <c r="AG806" i="1" s="1"/>
  <c r="AG391" i="1" a="1"/>
  <c r="AG391" i="1" s="1"/>
  <c r="AG380" i="1" a="1"/>
  <c r="AG380" i="1" s="1"/>
  <c r="AG268" i="1" a="1"/>
  <c r="AG268" i="1" s="1"/>
  <c r="AG461" i="1" a="1"/>
  <c r="AG461" i="1" s="1"/>
  <c r="AG807" i="1" a="1"/>
  <c r="AG807" i="1" s="1"/>
  <c r="AG287" i="1" a="1"/>
  <c r="AG287" i="1" s="1"/>
  <c r="AG808" i="1" a="1"/>
  <c r="AG808" i="1" s="1"/>
  <c r="AG236" i="1" a="1"/>
  <c r="AG236" i="1" s="1"/>
  <c r="AG386" i="1" a="1"/>
  <c r="AG386" i="1" s="1"/>
  <c r="AG809" i="1" a="1"/>
  <c r="AG809" i="1" s="1"/>
  <c r="AG321" i="1" a="1"/>
  <c r="AG321" i="1" s="1"/>
  <c r="AG423" i="1" a="1"/>
  <c r="AG423" i="1" s="1"/>
  <c r="AG351" i="1" a="1"/>
  <c r="AG351" i="1" s="1"/>
  <c r="AG810" i="1" a="1"/>
  <c r="AG810" i="1" s="1"/>
  <c r="AG451" i="1" a="1"/>
  <c r="AG451" i="1" s="1"/>
  <c r="AG811" i="1" a="1"/>
  <c r="AG811" i="1" s="1"/>
  <c r="AG812" i="1" a="1"/>
  <c r="AG812" i="1" s="1"/>
  <c r="AG813" i="1" a="1"/>
  <c r="AG813" i="1" s="1"/>
  <c r="AG814" i="1" a="1"/>
  <c r="AG814" i="1" s="1"/>
  <c r="AG815" i="1" a="1"/>
  <c r="AG815" i="1" s="1"/>
  <c r="AG428" i="1" a="1"/>
  <c r="AG428" i="1" s="1"/>
  <c r="AG816" i="1" a="1"/>
  <c r="AG816" i="1" s="1"/>
  <c r="AG341" i="1" a="1"/>
  <c r="AG341" i="1" s="1"/>
  <c r="AG817" i="1" a="1"/>
  <c r="AG817" i="1" s="1"/>
  <c r="AG818" i="1" a="1"/>
  <c r="AG818" i="1" s="1"/>
  <c r="AG819" i="1" a="1"/>
  <c r="AG819" i="1" s="1"/>
  <c r="AG820" i="1" a="1"/>
  <c r="AG820" i="1" s="1"/>
  <c r="AG13" i="1" a="1"/>
  <c r="AG13" i="1" s="1"/>
  <c r="AG368" i="1" a="1"/>
  <c r="AG368" i="1" s="1"/>
  <c r="AG821" i="1" a="1"/>
  <c r="AG821" i="1" s="1"/>
  <c r="AG488" i="1" a="1"/>
  <c r="AG488" i="1" s="1"/>
  <c r="AG378" i="1" a="1"/>
  <c r="AG378" i="1" s="1"/>
  <c r="AG822" i="1" a="1"/>
  <c r="AG822" i="1" s="1"/>
  <c r="AG390" i="1" a="1"/>
  <c r="AG390" i="1" s="1"/>
  <c r="AG823" i="1" a="1"/>
  <c r="AG823" i="1" s="1"/>
  <c r="AG129" i="1" a="1"/>
  <c r="AG129" i="1" s="1"/>
  <c r="AG824" i="1" a="1"/>
  <c r="AG824" i="1" s="1"/>
  <c r="AG825" i="1" a="1"/>
  <c r="AG825" i="1" s="1"/>
  <c r="AG826" i="1" a="1"/>
  <c r="AG826" i="1" s="1"/>
  <c r="AG253" i="1" a="1"/>
  <c r="AG253" i="1" s="1"/>
  <c r="AG827" i="1" a="1"/>
  <c r="AG827" i="1" s="1"/>
  <c r="AG350" i="1" a="1"/>
  <c r="AG350" i="1" s="1"/>
  <c r="AG828" i="1" a="1"/>
  <c r="AG828" i="1" s="1"/>
  <c r="AG829" i="1" a="1"/>
  <c r="AG829" i="1" s="1"/>
  <c r="AG830" i="1" a="1"/>
  <c r="AG830" i="1" s="1"/>
  <c r="AG470" i="1" a="1"/>
  <c r="AG470" i="1" s="1"/>
  <c r="AG831" i="1" a="1"/>
  <c r="AG831" i="1" s="1"/>
  <c r="AG832" i="1" a="1"/>
  <c r="AG832" i="1" s="1"/>
  <c r="AG186" i="1" a="1"/>
  <c r="AG186" i="1" s="1"/>
  <c r="AG401" i="1" a="1"/>
  <c r="AG401" i="1" s="1"/>
  <c r="AG833" i="1" a="1"/>
  <c r="AG833" i="1" s="1"/>
  <c r="AG834" i="1" a="1"/>
  <c r="AG834" i="1" s="1"/>
  <c r="AG835" i="1" a="1"/>
  <c r="AG835" i="1" s="1"/>
  <c r="AG836" i="1" a="1"/>
  <c r="AG836" i="1" s="1"/>
  <c r="AG367" i="1" a="1"/>
  <c r="AG367" i="1" s="1"/>
  <c r="AG837" i="1" a="1"/>
  <c r="AG837" i="1" s="1"/>
  <c r="AG399" i="1" a="1"/>
  <c r="AG399" i="1" s="1"/>
  <c r="AG838" i="1" a="1"/>
  <c r="AG838" i="1" s="1"/>
  <c r="AG839" i="1" a="1"/>
  <c r="AG839" i="1" s="1"/>
  <c r="AG221" i="1" a="1"/>
  <c r="AG221" i="1" s="1"/>
  <c r="AG840" i="1" a="1"/>
  <c r="AG840" i="1" s="1"/>
  <c r="AG841" i="1" a="1"/>
  <c r="AG841" i="1" s="1"/>
  <c r="AG842" i="1" a="1"/>
  <c r="AG842" i="1" s="1"/>
  <c r="AG444" i="1" a="1"/>
  <c r="AG444" i="1" s="1"/>
  <c r="AG843" i="1" a="1"/>
  <c r="AG843" i="1" s="1"/>
  <c r="AG844" i="1" a="1"/>
  <c r="AG844" i="1" s="1"/>
  <c r="AG845" i="1" a="1"/>
  <c r="AG845" i="1" s="1"/>
  <c r="AG846" i="1" a="1"/>
  <c r="AG846" i="1" s="1"/>
  <c r="AG847" i="1" a="1"/>
  <c r="AG847" i="1" s="1"/>
  <c r="AG848" i="1" a="1"/>
  <c r="AG848" i="1" s="1"/>
  <c r="AG322" i="1" a="1"/>
  <c r="AG322" i="1" s="1"/>
  <c r="AG849" i="1" a="1"/>
  <c r="AG849" i="1" s="1"/>
  <c r="AG431" i="1" a="1"/>
  <c r="AG431" i="1" s="1"/>
  <c r="AG450" i="1" a="1"/>
  <c r="AG450" i="1" s="1"/>
  <c r="AG850" i="1" a="1"/>
  <c r="AG850" i="1" s="1"/>
  <c r="AG851" i="1" a="1"/>
  <c r="AG851" i="1" s="1"/>
  <c r="AG852" i="1" a="1"/>
  <c r="AG852" i="1" s="1"/>
  <c r="AG407" i="1" a="1"/>
  <c r="AG407" i="1" s="1"/>
  <c r="AG853" i="1" a="1"/>
  <c r="AG853" i="1" s="1"/>
  <c r="AG854" i="1" a="1"/>
  <c r="AG854" i="1" s="1"/>
  <c r="AG149" i="1" a="1"/>
  <c r="AG149" i="1" s="1"/>
  <c r="AG855" i="1" a="1"/>
  <c r="AG855" i="1" s="1"/>
  <c r="AG856" i="1" a="1"/>
  <c r="AG856" i="1" s="1"/>
  <c r="AG857" i="1" a="1"/>
  <c r="AG857" i="1" s="1"/>
  <c r="AG858" i="1" a="1"/>
  <c r="AG858" i="1" s="1"/>
  <c r="AG345" i="1" a="1"/>
  <c r="AG345" i="1" s="1"/>
  <c r="AG859" i="1" a="1"/>
  <c r="AG859" i="1" s="1"/>
  <c r="AG379" i="1" a="1"/>
  <c r="AG379" i="1" s="1"/>
  <c r="AG860" i="1" a="1"/>
  <c r="AG860" i="1" s="1"/>
  <c r="AG374" i="1" a="1"/>
  <c r="AG374" i="1" s="1"/>
  <c r="AG376" i="1" a="1"/>
  <c r="AG376" i="1" s="1"/>
  <c r="AG861" i="1" a="1"/>
  <c r="AG861" i="1" s="1"/>
  <c r="AG452" i="1" a="1"/>
  <c r="AG452" i="1" s="1"/>
  <c r="AG404" i="1" a="1"/>
  <c r="AG404" i="1" s="1"/>
  <c r="AG116" i="1" a="1"/>
  <c r="AG116" i="1" s="1"/>
  <c r="AG862" i="1" a="1"/>
  <c r="AG862" i="1" s="1"/>
  <c r="AG394" i="1" a="1"/>
  <c r="AG394" i="1" s="1"/>
  <c r="AG863" i="1" a="1"/>
  <c r="AG863" i="1" s="1"/>
  <c r="AG406" i="1" a="1"/>
  <c r="AG406" i="1" s="1"/>
  <c r="AG864" i="1" a="1"/>
  <c r="AG864" i="1" s="1"/>
  <c r="AG865" i="1" a="1"/>
  <c r="AG865" i="1" s="1"/>
  <c r="AG866" i="1" a="1"/>
  <c r="AG866" i="1" s="1"/>
  <c r="AG867" i="1" a="1"/>
  <c r="AG867" i="1" s="1"/>
  <c r="AG10" i="1" a="1"/>
  <c r="AG10" i="1" s="1"/>
  <c r="AG366" i="1" a="1"/>
  <c r="AG366" i="1" s="1"/>
  <c r="AG427" i="1" a="1"/>
  <c r="AG427" i="1" s="1"/>
  <c r="AG868" i="1" a="1"/>
  <c r="AG868" i="1" s="1"/>
  <c r="AG869" i="1" a="1"/>
  <c r="AG869" i="1" s="1"/>
  <c r="AG251" i="1" a="1"/>
  <c r="AG251" i="1" s="1"/>
  <c r="AG474" i="1" a="1"/>
  <c r="AG474" i="1" s="1"/>
  <c r="AG870" i="1" a="1"/>
  <c r="AG870" i="1" s="1"/>
  <c r="AG485" i="1" a="1"/>
  <c r="AG485" i="1" s="1"/>
  <c r="AG463" i="1" a="1"/>
  <c r="AG463" i="1" s="1"/>
  <c r="AG871" i="1" a="1"/>
  <c r="AG871" i="1" s="1"/>
  <c r="AG872" i="1" a="1"/>
  <c r="AG872" i="1" s="1"/>
  <c r="AG455" i="1" a="1"/>
  <c r="AG455" i="1" s="1"/>
  <c r="AG425" i="1" a="1"/>
  <c r="AG425" i="1" s="1"/>
  <c r="AG410" i="1" a="1"/>
  <c r="AG410" i="1" s="1"/>
  <c r="AG873" i="1" a="1"/>
  <c r="AG873" i="1" s="1"/>
  <c r="AG489" i="1" a="1"/>
  <c r="AG489" i="1" s="1"/>
  <c r="AG486" i="1" a="1"/>
  <c r="AG486" i="1" s="1"/>
  <c r="AG874" i="1" a="1"/>
  <c r="AG874" i="1" s="1"/>
  <c r="AG875" i="1" a="1"/>
  <c r="AG875" i="1" s="1"/>
  <c r="AG497" i="1" a="1"/>
  <c r="AG497" i="1" s="1"/>
  <c r="AG469" i="1" a="1"/>
  <c r="AG469" i="1" s="1"/>
  <c r="AG454" i="1" a="1"/>
  <c r="AG454" i="1" s="1"/>
  <c r="AG876" i="1" a="1"/>
  <c r="AG876" i="1" s="1"/>
  <c r="AG227" i="1" a="1"/>
  <c r="AG227" i="1" s="1"/>
  <c r="AG877" i="1" a="1"/>
  <c r="AG877" i="1" s="1"/>
  <c r="AG878" i="1" a="1"/>
  <c r="AG878" i="1" s="1"/>
  <c r="AG432" i="1" a="1"/>
  <c r="AG432" i="1" s="1"/>
  <c r="AG879" i="1" a="1"/>
  <c r="AG879" i="1" s="1"/>
  <c r="AG880" i="1" a="1"/>
  <c r="AG880" i="1" s="1"/>
  <c r="AG881" i="1" a="1"/>
  <c r="AG881" i="1" s="1"/>
  <c r="AG882" i="1" a="1"/>
  <c r="AG882" i="1" s="1"/>
  <c r="AG883" i="1" a="1"/>
  <c r="AG883" i="1" s="1"/>
  <c r="AG477" i="1" a="1"/>
  <c r="AG477" i="1" s="1"/>
  <c r="AG884" i="1" a="1"/>
  <c r="AG884" i="1" s="1"/>
  <c r="AG422" i="1" a="1"/>
  <c r="AG422" i="1" s="1"/>
  <c r="AG389" i="1" a="1"/>
  <c r="AG389" i="1" s="1"/>
  <c r="AG885" i="1" a="1"/>
  <c r="AG885" i="1" s="1"/>
  <c r="AG886" i="1" a="1"/>
  <c r="AG886" i="1" s="1"/>
  <c r="AG887" i="1" a="1"/>
  <c r="AG887" i="1" s="1"/>
  <c r="AG888" i="1" a="1"/>
  <c r="AG888" i="1" s="1"/>
  <c r="AG392" i="1" a="1"/>
  <c r="AG392" i="1" s="1"/>
  <c r="AG342" i="1" a="1"/>
  <c r="AG342" i="1" s="1"/>
  <c r="AG464" i="1" a="1"/>
  <c r="AG464" i="1" s="1"/>
  <c r="AG468" i="1" a="1"/>
  <c r="AG468" i="1" s="1"/>
  <c r="AG459" i="1" a="1"/>
  <c r="AG459" i="1" s="1"/>
  <c r="AG272" i="1" a="1"/>
  <c r="AG272" i="1" s="1"/>
  <c r="AG479" i="1" a="1"/>
  <c r="AG479" i="1" s="1"/>
  <c r="AG889" i="1" a="1"/>
  <c r="AG889" i="1" s="1"/>
  <c r="AG890" i="1" a="1"/>
  <c r="AG890" i="1" s="1"/>
  <c r="AG480" i="1" a="1"/>
  <c r="AG480" i="1" s="1"/>
  <c r="AG93" i="1" a="1"/>
  <c r="AG93" i="1" s="1"/>
  <c r="AG471" i="1" a="1"/>
  <c r="AG471" i="1" s="1"/>
  <c r="AG465" i="1" a="1"/>
  <c r="AG465" i="1" s="1"/>
  <c r="AG891" i="1" a="1"/>
  <c r="AG891" i="1" s="1"/>
  <c r="AG892" i="1" a="1"/>
  <c r="AG892" i="1" s="1"/>
  <c r="AG893" i="1" a="1"/>
  <c r="AG893" i="1" s="1"/>
  <c r="AG894" i="1" a="1"/>
  <c r="AG894" i="1" s="1"/>
  <c r="AG493" i="1" a="1"/>
  <c r="AG493" i="1" s="1"/>
  <c r="AG490" i="1" a="1"/>
  <c r="AG490" i="1" s="1"/>
  <c r="AG895" i="1" a="1"/>
  <c r="AG895" i="1" s="1"/>
  <c r="AG896" i="1" a="1"/>
  <c r="AG896" i="1" s="1"/>
  <c r="AG897" i="1" a="1"/>
  <c r="AG897" i="1" s="1"/>
  <c r="AG315" i="1" a="1"/>
  <c r="AG315" i="1" s="1"/>
  <c r="AG466" i="1" a="1"/>
  <c r="AG466" i="1" s="1"/>
  <c r="AG500" i="1" a="1"/>
  <c r="AG500" i="1" s="1"/>
  <c r="AG898" i="1" a="1"/>
  <c r="AG898" i="1" s="1"/>
  <c r="AG167" i="1" a="1"/>
  <c r="AG167" i="1" s="1"/>
  <c r="AG492" i="1" a="1"/>
  <c r="AG492" i="1" s="1"/>
  <c r="AG494" i="1" a="1"/>
  <c r="AG494" i="1" s="1"/>
  <c r="AG267" i="1" a="1"/>
  <c r="AG267" i="1" s="1"/>
  <c r="AG496" i="1" a="1"/>
  <c r="AG496" i="1" s="1"/>
  <c r="AG498" i="1" a="1"/>
  <c r="AG498" i="1" s="1"/>
  <c r="AG506" i="1" a="1"/>
  <c r="AG506" i="1" s="1"/>
  <c r="AG439" i="1" a="1"/>
  <c r="AG439" i="1" s="1"/>
  <c r="AG899" i="1" a="1"/>
  <c r="AG899" i="1" s="1"/>
  <c r="AG504" i="1" a="1"/>
  <c r="AG504" i="1" s="1"/>
  <c r="AG502" i="1" a="1"/>
  <c r="AG502" i="1" s="1"/>
  <c r="AG509" i="1" a="1"/>
  <c r="AG509" i="1" s="1"/>
  <c r="AG900" i="1" a="1"/>
  <c r="AG900" i="1" s="1"/>
  <c r="AG901" i="1" a="1"/>
  <c r="AG901" i="1" s="1"/>
  <c r="AG902" i="1" a="1"/>
  <c r="AG902" i="1" s="1"/>
  <c r="AG903" i="1" a="1"/>
  <c r="AG903" i="1" s="1"/>
  <c r="AG904" i="1" a="1"/>
  <c r="AG904" i="1" s="1"/>
  <c r="AG508" i="1" a="1"/>
  <c r="AG508" i="1" s="1"/>
  <c r="AG515" i="1" a="1"/>
  <c r="AG515" i="1" s="1"/>
  <c r="AG514" i="1" a="1"/>
  <c r="AG514" i="1" s="1"/>
  <c r="AG905" i="1" a="1"/>
  <c r="AG905" i="1" s="1"/>
  <c r="AG412" i="1" a="1"/>
  <c r="AG412" i="1" s="1"/>
  <c r="AG906" i="1" a="1"/>
  <c r="AG906" i="1" s="1"/>
  <c r="AG907" i="1" a="1"/>
  <c r="AG907" i="1" s="1"/>
  <c r="AG908" i="1" a="1"/>
  <c r="AG908" i="1" s="1"/>
  <c r="AG909" i="1" a="1"/>
  <c r="AG909" i="1" s="1"/>
  <c r="AG910" i="1" a="1"/>
  <c r="AG910" i="1" s="1"/>
  <c r="AG911" i="1" a="1"/>
  <c r="AG911" i="1" s="1"/>
  <c r="AG102" i="1" a="1"/>
  <c r="AG102" i="1" s="1"/>
  <c r="AG912" i="1" a="1"/>
  <c r="AG912" i="1" s="1"/>
  <c r="AG913" i="1" a="1"/>
  <c r="AG913" i="1" s="1"/>
  <c r="AG914" i="1" a="1"/>
  <c r="AG914" i="1" s="1"/>
  <c r="AG372" i="1" a="1"/>
  <c r="AG372" i="1" s="1"/>
  <c r="AG915" i="1" a="1"/>
  <c r="AG915" i="1" s="1"/>
  <c r="AG916" i="1" a="1"/>
  <c r="AG916" i="1" s="1"/>
  <c r="AG212" i="1" a="1"/>
  <c r="AG212" i="1" s="1"/>
  <c r="AG917" i="1" a="1"/>
  <c r="AG917" i="1" s="1"/>
  <c r="AG226" i="1" a="1"/>
  <c r="AG226" i="1" s="1"/>
  <c r="AG918" i="1" a="1"/>
  <c r="AG918" i="1" s="1"/>
  <c r="AG919" i="1" a="1"/>
  <c r="AG919" i="1" s="1"/>
  <c r="AG920" i="1" a="1"/>
  <c r="AG920" i="1" s="1"/>
  <c r="AG191" i="1" a="1"/>
  <c r="AG191" i="1" s="1"/>
  <c r="AG921" i="1" a="1"/>
  <c r="AG921" i="1" s="1"/>
  <c r="AG922" i="1" a="1"/>
  <c r="AG922" i="1" s="1"/>
  <c r="AG145" i="1" a="1"/>
  <c r="AG145" i="1" s="1"/>
  <c r="AG923" i="1" a="1"/>
  <c r="AG923" i="1" s="1"/>
  <c r="AG924" i="1" a="1"/>
  <c r="AG924" i="1" s="1"/>
  <c r="AG925" i="1" a="1"/>
  <c r="AG925" i="1" s="1"/>
  <c r="AG926" i="1" a="1"/>
  <c r="AG926" i="1" s="1"/>
  <c r="AG927" i="1" a="1"/>
  <c r="AG927" i="1" s="1"/>
  <c r="AG928" i="1" a="1"/>
  <c r="AG928" i="1" s="1"/>
  <c r="AG929" i="1" a="1"/>
  <c r="AG929" i="1" s="1"/>
  <c r="AG930" i="1" a="1"/>
  <c r="AG930" i="1" s="1"/>
  <c r="AG931" i="1" a="1"/>
  <c r="AG931" i="1" s="1"/>
  <c r="AG932" i="1" a="1"/>
  <c r="AG932" i="1" s="1"/>
  <c r="AG933" i="1" a="1"/>
  <c r="AG933" i="1" s="1"/>
  <c r="AG934" i="1" a="1"/>
  <c r="AG934" i="1" s="1"/>
  <c r="AG935" i="1" a="1"/>
  <c r="AG935" i="1" s="1"/>
  <c r="AG936" i="1" a="1"/>
  <c r="AG936" i="1" s="1"/>
  <c r="AG937" i="1" a="1"/>
  <c r="AG937" i="1" s="1"/>
  <c r="AG938" i="1" a="1"/>
  <c r="AG938" i="1" s="1"/>
  <c r="AG201" i="1" a="1"/>
  <c r="AG201" i="1" s="1"/>
  <c r="AG939" i="1" a="1"/>
  <c r="AG939" i="1" s="1"/>
  <c r="AG156" i="1" a="1"/>
  <c r="AG156" i="1" s="1"/>
  <c r="AG940" i="1" a="1"/>
  <c r="AG940" i="1" s="1"/>
  <c r="AG308" i="1" a="1"/>
  <c r="AG308" i="1" s="1"/>
  <c r="AG354" i="1" a="1"/>
  <c r="AG354" i="1" s="1"/>
  <c r="AG941" i="1" a="1"/>
  <c r="AG941" i="1" s="1"/>
  <c r="AG519" i="1" a="1"/>
  <c r="AG519" i="1" s="1"/>
  <c r="AG942" i="1" a="1"/>
  <c r="AG942" i="1" s="1"/>
  <c r="AG943" i="1" a="1"/>
  <c r="AG943" i="1" s="1"/>
  <c r="AG22" i="1" a="1"/>
  <c r="AG22" i="1" s="1"/>
  <c r="AG255" i="1" a="1"/>
  <c r="AG255" i="1" s="1"/>
  <c r="AG944" i="1" a="1"/>
  <c r="AG944" i="1" s="1"/>
  <c r="AG945" i="1" a="1"/>
  <c r="AG945" i="1" s="1"/>
  <c r="AG946" i="1" a="1"/>
  <c r="AG946" i="1" s="1"/>
  <c r="AG947" i="1" a="1"/>
  <c r="AG947" i="1" s="1"/>
  <c r="AG330" i="1" a="1"/>
  <c r="AG330" i="1" s="1"/>
  <c r="AG948" i="1" a="1"/>
  <c r="AG948" i="1" s="1"/>
  <c r="AG949" i="1" a="1"/>
  <c r="AG949" i="1" s="1"/>
  <c r="AG5" i="1" a="1"/>
  <c r="AG5" i="1" s="1"/>
  <c r="AG117" i="1" a="1"/>
  <c r="AG117" i="1" s="1"/>
  <c r="AG950" i="1" a="1"/>
  <c r="AG950" i="1" s="1"/>
  <c r="AG951" i="1" a="1"/>
  <c r="AG951" i="1" s="1"/>
  <c r="AG952" i="1" a="1"/>
  <c r="AG952" i="1" s="1"/>
  <c r="AG953" i="1" a="1"/>
  <c r="AG953" i="1" s="1"/>
  <c r="AG954" i="1" a="1"/>
  <c r="AG954" i="1" s="1"/>
  <c r="AG955" i="1" a="1"/>
  <c r="AG955" i="1" s="1"/>
  <c r="AG956" i="1" a="1"/>
  <c r="AG956" i="1" s="1"/>
  <c r="AG275" i="1" a="1"/>
  <c r="AG275" i="1" s="1"/>
  <c r="AG957" i="1" a="1"/>
  <c r="AG957" i="1" s="1"/>
  <c r="AG958" i="1" a="1"/>
  <c r="AG958" i="1" s="1"/>
  <c r="AG140" i="1" a="1"/>
  <c r="AG140" i="1" s="1"/>
  <c r="AG177" i="1" a="1"/>
  <c r="AG177" i="1" s="1"/>
  <c r="AG131" i="1" a="1"/>
  <c r="AG131" i="1" s="1"/>
  <c r="AG340" i="1" a="1"/>
  <c r="AG340" i="1" s="1"/>
  <c r="AG959" i="1" a="1"/>
  <c r="AG959" i="1" s="1"/>
  <c r="AG353" i="1" a="1"/>
  <c r="AG353" i="1" s="1"/>
  <c r="AG960" i="1" a="1"/>
  <c r="AG960" i="1" s="1"/>
  <c r="AG961" i="1" a="1"/>
  <c r="AG961" i="1" s="1"/>
  <c r="AG175" i="1" a="1"/>
  <c r="AG175" i="1" s="1"/>
  <c r="AG962" i="1" a="1"/>
  <c r="AG962" i="1" s="1"/>
  <c r="AG963" i="1" a="1"/>
  <c r="AG963" i="1" s="1"/>
  <c r="AG964" i="1" a="1"/>
  <c r="AG964" i="1" s="1"/>
  <c r="AG965" i="1" a="1"/>
  <c r="AG965" i="1" s="1"/>
  <c r="AG966" i="1" a="1"/>
  <c r="AG966" i="1" s="1"/>
  <c r="AG967" i="1" a="1"/>
  <c r="AG967" i="1" s="1"/>
  <c r="AG24" i="1" a="1"/>
  <c r="AG24" i="1" s="1"/>
  <c r="AG968" i="1" a="1"/>
  <c r="AG968" i="1" s="1"/>
  <c r="AG969" i="1" a="1"/>
  <c r="AG969" i="1" s="1"/>
  <c r="AG970" i="1" a="1"/>
  <c r="AG970" i="1" s="1"/>
  <c r="AG971" i="1" a="1"/>
  <c r="AG971" i="1" s="1"/>
  <c r="AG972" i="1" a="1"/>
  <c r="AG972" i="1" s="1"/>
  <c r="AG280" i="1" a="1"/>
  <c r="AG280" i="1" s="1"/>
  <c r="AG973" i="1" a="1"/>
  <c r="AG973" i="1" s="1"/>
  <c r="AG297" i="1" a="1"/>
  <c r="AG297" i="1" s="1"/>
  <c r="AG974" i="1" a="1"/>
  <c r="AG974" i="1" s="1"/>
  <c r="AG109" i="1" a="1"/>
  <c r="AG109" i="1" s="1"/>
  <c r="AG975" i="1" a="1"/>
  <c r="AG975" i="1" s="1"/>
  <c r="AG976" i="1" a="1"/>
  <c r="AG976" i="1" s="1"/>
  <c r="AG977" i="1" a="1"/>
  <c r="AG977" i="1" s="1"/>
  <c r="AG241" i="1" a="1"/>
  <c r="AG241" i="1" s="1"/>
  <c r="AG978" i="1" a="1"/>
  <c r="AG978" i="1" s="1"/>
  <c r="AG979" i="1" a="1"/>
  <c r="AG979" i="1" s="1"/>
  <c r="AG980" i="1" a="1"/>
  <c r="AG980" i="1" s="1"/>
  <c r="AG981" i="1" a="1"/>
  <c r="AG981" i="1" s="1"/>
  <c r="AG982" i="1" a="1"/>
  <c r="AG982" i="1" s="1"/>
  <c r="AG983" i="1" a="1"/>
  <c r="AG983" i="1" s="1"/>
  <c r="AG984" i="1" a="1"/>
  <c r="AG984" i="1" s="1"/>
  <c r="AG14" i="1" a="1"/>
  <c r="AG14" i="1" s="1"/>
  <c r="AG252" i="1" a="1"/>
  <c r="AG252" i="1" s="1"/>
  <c r="AG985" i="1" a="1"/>
  <c r="AG985" i="1" s="1"/>
  <c r="AG986" i="1" a="1"/>
  <c r="AG986" i="1" s="1"/>
  <c r="AG987" i="1" a="1"/>
  <c r="AG987" i="1" s="1"/>
  <c r="AG988" i="1" a="1"/>
  <c r="AG988" i="1" s="1"/>
  <c r="AG989" i="1" a="1"/>
  <c r="AG989" i="1" s="1"/>
  <c r="AG990" i="1" a="1"/>
  <c r="AG990" i="1" s="1"/>
  <c r="AG991" i="1" a="1"/>
  <c r="AG991" i="1" s="1"/>
  <c r="AG992" i="1" a="1"/>
  <c r="AG992" i="1" s="1"/>
  <c r="AG993" i="1" a="1"/>
  <c r="AG993" i="1" s="1"/>
  <c r="AG223" i="1" a="1"/>
  <c r="AG223" i="1" s="1"/>
  <c r="AG994" i="1" a="1"/>
  <c r="AG994" i="1" s="1"/>
  <c r="AG995" i="1" a="1"/>
  <c r="AG995" i="1" s="1"/>
  <c r="AG996" i="1" a="1"/>
  <c r="AG996" i="1" s="1"/>
  <c r="AG997" i="1" a="1"/>
  <c r="AG997" i="1" s="1"/>
  <c r="AG998" i="1" a="1"/>
  <c r="AG998" i="1" s="1"/>
  <c r="AG302" i="1" a="1"/>
  <c r="AG302" i="1" s="1"/>
  <c r="AG188" i="1" a="1"/>
  <c r="AG188" i="1" s="1"/>
  <c r="AG187" i="1" a="1"/>
  <c r="AG187" i="1" s="1"/>
  <c r="AG999" i="1" a="1"/>
  <c r="AG999" i="1" s="1"/>
  <c r="AG1000" i="1" a="1"/>
  <c r="AG1000" i="1" s="1"/>
  <c r="AG1001" i="1" a="1"/>
  <c r="AG1001" i="1" s="1"/>
  <c r="AG1002" i="1" a="1"/>
  <c r="AG1002" i="1" s="1"/>
  <c r="AG1003" i="1" a="1"/>
  <c r="AG1003" i="1" s="1"/>
  <c r="AG357" i="1" a="1"/>
  <c r="AG357" i="1" s="1"/>
  <c r="AG1004" i="1" a="1"/>
  <c r="AG1004" i="1" s="1"/>
  <c r="AG1005" i="1" a="1"/>
  <c r="AG1005" i="1" s="1"/>
  <c r="AG1006" i="1" a="1"/>
  <c r="AG1006" i="1" s="1"/>
  <c r="AG199" i="1" a="1"/>
  <c r="AG199" i="1" s="1"/>
  <c r="AG1007" i="1" a="1"/>
  <c r="AG1007" i="1" s="1"/>
  <c r="AG1008" i="1" a="1"/>
  <c r="AG1008" i="1" s="1"/>
  <c r="AG1009" i="1" a="1"/>
  <c r="AG1009" i="1" s="1"/>
  <c r="AG1010" i="1" a="1"/>
  <c r="AG1010" i="1" s="1"/>
  <c r="AG1011" i="1" a="1"/>
  <c r="AG1011" i="1" s="1"/>
  <c r="AG1012" i="1" a="1"/>
  <c r="AG1012" i="1" s="1"/>
  <c r="AG1013" i="1" a="1"/>
  <c r="AG1013" i="1" s="1"/>
  <c r="AG1014" i="1" a="1"/>
  <c r="AG1014" i="1" s="1"/>
  <c r="AG1015" i="1" a="1"/>
  <c r="AG1015" i="1" s="1"/>
  <c r="AG1016" i="1" a="1"/>
  <c r="AG1016" i="1" s="1"/>
  <c r="AG1017" i="1" a="1"/>
  <c r="AG1017" i="1" s="1"/>
  <c r="AG1018" i="1" a="1"/>
  <c r="AG1018" i="1" s="1"/>
  <c r="AG1019" i="1" a="1"/>
  <c r="AG1019" i="1" s="1"/>
  <c r="AG1020" i="1" a="1"/>
  <c r="AG1020" i="1" s="1"/>
  <c r="AG1021" i="1" a="1"/>
  <c r="AG1021" i="1" s="1"/>
  <c r="AG1022" i="1" a="1"/>
  <c r="AG1022" i="1" s="1"/>
  <c r="AG1023" i="1" a="1"/>
  <c r="AG1023" i="1" s="1"/>
  <c r="AG1024" i="1" a="1"/>
  <c r="AG1024" i="1" s="1"/>
  <c r="AG1025" i="1" a="1"/>
  <c r="AG1025" i="1" s="1"/>
  <c r="AG1026" i="1" a="1"/>
  <c r="AG1026" i="1" s="1"/>
  <c r="AG1027" i="1" a="1"/>
  <c r="AG1027" i="1" s="1"/>
  <c r="AG1028" i="1" a="1"/>
  <c r="AG1028" i="1" s="1"/>
  <c r="AG1029" i="1" a="1"/>
  <c r="AG1029" i="1" s="1"/>
  <c r="AG1030" i="1" a="1"/>
  <c r="AG1030" i="1" s="1"/>
  <c r="AG446" i="1" a="1"/>
  <c r="AG446" i="1" s="1"/>
  <c r="AG1031" i="1" a="1"/>
  <c r="AG1031" i="1" s="1"/>
  <c r="AG1032" i="1" a="1"/>
  <c r="AG1032" i="1" s="1"/>
  <c r="AG1033" i="1" a="1"/>
  <c r="AG1033" i="1" s="1"/>
  <c r="AG1034" i="1" a="1"/>
  <c r="AG1034" i="1" s="1"/>
  <c r="AG1035" i="1" a="1"/>
  <c r="AG1035" i="1" s="1"/>
  <c r="AG1036" i="1" a="1"/>
  <c r="AG1036" i="1" s="1"/>
  <c r="AG437" i="1" a="1"/>
  <c r="AG437" i="1" s="1"/>
  <c r="AG1037" i="1" a="1"/>
  <c r="AG1037" i="1" s="1"/>
  <c r="AG1038" i="1" a="1"/>
  <c r="AG1038" i="1" s="1"/>
  <c r="AG1039" i="1" a="1"/>
  <c r="AG1039" i="1" s="1"/>
  <c r="AG1040" i="1" a="1"/>
  <c r="AG1040" i="1" s="1"/>
  <c r="AG1041" i="1" a="1"/>
  <c r="AG1041" i="1" s="1"/>
  <c r="AG1042" i="1" a="1"/>
  <c r="AG1042" i="1" s="1"/>
  <c r="AG1043" i="1" a="1"/>
  <c r="AG1043" i="1" s="1"/>
  <c r="AG1044" i="1" a="1"/>
  <c r="AG1044" i="1" s="1"/>
  <c r="AG1045" i="1" a="1"/>
  <c r="AG1045" i="1" s="1"/>
  <c r="AG1046" i="1" a="1"/>
  <c r="AG1046" i="1" s="1"/>
  <c r="AG1047" i="1" a="1"/>
  <c r="AG1047" i="1" s="1"/>
  <c r="AG1048" i="1" a="1"/>
  <c r="AG1048" i="1" s="1"/>
  <c r="AG1049" i="1" a="1"/>
  <c r="AG1049" i="1" s="1"/>
  <c r="AG1050" i="1" a="1"/>
  <c r="AG1050" i="1" s="1"/>
  <c r="AG1051" i="1" a="1"/>
  <c r="AG1051" i="1" s="1"/>
  <c r="AG1052" i="1" a="1"/>
  <c r="AG1052" i="1" s="1"/>
  <c r="AG1053" i="1" a="1"/>
  <c r="AG1053" i="1" s="1"/>
  <c r="AG1054" i="1" a="1"/>
  <c r="AG1054" i="1" s="1"/>
  <c r="AG1055" i="1" a="1"/>
  <c r="AG1055" i="1" s="1"/>
  <c r="AG1056" i="1" a="1"/>
  <c r="AG1056" i="1" s="1"/>
  <c r="AG1057" i="1" a="1"/>
  <c r="AG1057" i="1" s="1"/>
  <c r="AG1058" i="1" a="1"/>
  <c r="AG1058" i="1" s="1"/>
  <c r="AG1059" i="1" a="1"/>
  <c r="AG1059" i="1" s="1"/>
  <c r="AG1060" i="1" a="1"/>
  <c r="AG1060" i="1" s="1"/>
  <c r="AG1061" i="1" a="1"/>
  <c r="AG1061" i="1" s="1"/>
  <c r="AG1062" i="1" a="1"/>
  <c r="AG1062" i="1" s="1"/>
  <c r="AG1063" i="1" a="1"/>
  <c r="AG1063" i="1" s="1"/>
  <c r="AG1064" i="1" a="1"/>
  <c r="AG1064" i="1" s="1"/>
  <c r="AG1065" i="1" a="1"/>
  <c r="AG1065" i="1" s="1"/>
  <c r="AG1066" i="1" a="1"/>
  <c r="AG1066" i="1" s="1"/>
  <c r="AG1067" i="1" a="1"/>
  <c r="AG1067" i="1" s="1"/>
  <c r="AG1068" i="1" a="1"/>
  <c r="AG1068" i="1" s="1"/>
  <c r="AG1069" i="1" a="1"/>
  <c r="AG1069" i="1" s="1"/>
  <c r="AG1070" i="1" a="1"/>
  <c r="AG1070" i="1" s="1"/>
  <c r="AG1071" i="1" a="1"/>
  <c r="AG1071" i="1" s="1"/>
  <c r="AG141" i="1" a="1"/>
  <c r="AG141" i="1" s="1"/>
  <c r="AG1072" i="1" a="1"/>
  <c r="AG1072" i="1" s="1"/>
  <c r="AG1073" i="1" a="1"/>
  <c r="AG1073" i="1" s="1"/>
  <c r="AG1074" i="1" a="1"/>
  <c r="AG1074" i="1" s="1"/>
  <c r="AG1075" i="1" a="1"/>
  <c r="AG1075" i="1" s="1"/>
  <c r="AG1076" i="1" a="1"/>
  <c r="AG1076" i="1" s="1"/>
  <c r="AG1077" i="1" a="1"/>
  <c r="AG1077" i="1" s="1"/>
  <c r="AG1078" i="1" a="1"/>
  <c r="AG1078" i="1" s="1"/>
  <c r="AG1079" i="1" a="1"/>
  <c r="AG1079" i="1" s="1"/>
  <c r="AG1080" i="1" a="1"/>
  <c r="AG1080" i="1" s="1"/>
  <c r="AG1081" i="1" a="1"/>
  <c r="AG1081" i="1" s="1"/>
  <c r="AG1082" i="1" a="1"/>
  <c r="AG1082" i="1" s="1"/>
  <c r="AG1083" i="1" a="1"/>
  <c r="AG1083" i="1" s="1"/>
  <c r="AG414" i="1" a="1"/>
  <c r="AG414" i="1" s="1"/>
  <c r="AG1084" i="1" a="1"/>
  <c r="AG1084" i="1" s="1"/>
  <c r="AG393" i="1" a="1"/>
  <c r="AG393" i="1" s="1"/>
  <c r="AG339" i="1" a="1"/>
  <c r="AG339" i="1" s="1"/>
  <c r="AG1085" i="1" a="1"/>
  <c r="AG1085" i="1" s="1"/>
  <c r="AG400" i="1" a="1"/>
  <c r="AG400" i="1" s="1"/>
  <c r="AG1086" i="1" a="1"/>
  <c r="AG1086" i="1" s="1"/>
  <c r="AG1087" i="1" a="1"/>
  <c r="AG1087" i="1" s="1"/>
  <c r="AG1088" i="1" a="1"/>
  <c r="AG1088" i="1" s="1"/>
  <c r="AG1089" i="1" a="1"/>
  <c r="AG1089" i="1" s="1"/>
  <c r="AG1090" i="1" a="1"/>
  <c r="AG1090" i="1" s="1"/>
  <c r="AG1091" i="1" a="1"/>
  <c r="AG1091" i="1" s="1"/>
  <c r="AG1092" i="1" a="1"/>
  <c r="AG1092" i="1" s="1"/>
  <c r="AG518" i="1" a="1"/>
  <c r="AG518" i="1" s="1"/>
  <c r="AG1093" i="1" a="1"/>
  <c r="AG1093" i="1" s="1"/>
  <c r="AG1094" i="1" a="1"/>
  <c r="AG1094" i="1" s="1"/>
  <c r="AG1095" i="1" a="1"/>
  <c r="AG1095" i="1" s="1"/>
  <c r="AG3" i="1" a="1"/>
  <c r="AG3" i="1" s="1"/>
  <c r="AG1096" i="1" a="1"/>
  <c r="AG1096" i="1" s="1"/>
  <c r="AG1097" i="1" a="1"/>
  <c r="AG1097" i="1" s="1"/>
  <c r="AG1098" i="1" a="1"/>
  <c r="AG1098" i="1" s="1"/>
  <c r="AG1099" i="1" a="1"/>
  <c r="AG1099" i="1" s="1"/>
  <c r="AG1100" i="1" a="1"/>
  <c r="AG1100" i="1" s="1"/>
  <c r="AG15" i="1" a="1"/>
  <c r="AG15" i="1" s="1"/>
  <c r="AG1101" i="1" a="1"/>
  <c r="AG1101" i="1" s="1"/>
  <c r="AG1102" i="1" a="1"/>
  <c r="AG1102" i="1" s="1"/>
  <c r="AG1103" i="1" a="1"/>
  <c r="AG1103" i="1" s="1"/>
  <c r="AG209" i="1" a="1"/>
  <c r="AG209" i="1" s="1"/>
  <c r="AG1104" i="1" a="1"/>
  <c r="AG1104" i="1" s="1"/>
  <c r="AG1105" i="1" a="1"/>
  <c r="AG1105" i="1" s="1"/>
  <c r="AG1106" i="1" a="1"/>
  <c r="AG1106" i="1" s="1"/>
  <c r="AG196" i="1" a="1"/>
  <c r="AG196" i="1" s="1"/>
  <c r="AG384" i="1" a="1"/>
  <c r="AG384" i="1" s="1"/>
  <c r="AG1107" i="1" a="1"/>
  <c r="AG1107" i="1" s="1"/>
  <c r="AG270" i="1" a="1"/>
  <c r="AG270" i="1" s="1"/>
  <c r="AG261" i="1" a="1"/>
  <c r="AG261" i="1" s="1"/>
  <c r="AG1108" i="1" a="1"/>
  <c r="AG1108" i="1" s="1"/>
  <c r="AG1109" i="1" a="1"/>
  <c r="AG1109" i="1" s="1"/>
  <c r="AG338" i="1" a="1"/>
  <c r="AG338" i="1" s="1"/>
  <c r="AG1110" i="1" a="1"/>
  <c r="AG1110" i="1" s="1"/>
  <c r="AG285" i="1" a="1"/>
  <c r="AG285" i="1" s="1"/>
  <c r="AG286" i="1" a="1"/>
  <c r="AG286" i="1" s="1"/>
  <c r="AG1111" i="1" a="1"/>
  <c r="AG1111" i="1" s="1"/>
  <c r="AG1112" i="1" a="1"/>
  <c r="AG1112" i="1" s="1"/>
  <c r="AG1113" i="1" a="1"/>
  <c r="AG1113" i="1" s="1"/>
  <c r="AG1114" i="1" a="1"/>
  <c r="AG1114" i="1" s="1"/>
  <c r="AG1115" i="1" a="1"/>
  <c r="AG1115" i="1" s="1"/>
  <c r="AG1116" i="1" a="1"/>
  <c r="AG1116" i="1" s="1"/>
  <c r="AG1117" i="1" a="1"/>
  <c r="AG1117" i="1" s="1"/>
  <c r="AG1118" i="1" a="1"/>
  <c r="AG1118" i="1" s="1"/>
  <c r="AG1119" i="1" a="1"/>
  <c r="AG1119" i="1" s="1"/>
  <c r="AG1120" i="1" a="1"/>
  <c r="AG1120" i="1" s="1"/>
  <c r="AG1121" i="1" a="1"/>
  <c r="AG1121" i="1" s="1"/>
  <c r="AG476" i="1" a="1"/>
  <c r="AG476" i="1" s="1"/>
  <c r="AG1122" i="1" a="1"/>
  <c r="AG1122" i="1" s="1"/>
  <c r="AG1123" i="1" a="1"/>
  <c r="AG1123" i="1" s="1"/>
  <c r="AG1124" i="1" a="1"/>
  <c r="AG1124" i="1" s="1"/>
  <c r="AG1125" i="1" a="1"/>
  <c r="AG1125" i="1" s="1"/>
  <c r="AG44" i="1" a="1"/>
  <c r="AG44" i="1" s="1"/>
  <c r="AG329" i="1" a="1"/>
  <c r="AG329" i="1" s="1"/>
  <c r="AG1126" i="1" a="1"/>
  <c r="AG1126" i="1" s="1"/>
  <c r="AG1127" i="1" a="1"/>
  <c r="AG1127" i="1" s="1"/>
  <c r="AG1128" i="1" a="1"/>
  <c r="AG1128" i="1" s="1"/>
  <c r="AG1129" i="1" a="1"/>
  <c r="AG1129" i="1" s="1"/>
  <c r="AG1130" i="1" a="1"/>
  <c r="AG1130" i="1" s="1"/>
  <c r="AG1131" i="1" a="1"/>
  <c r="AG1131" i="1" s="1"/>
  <c r="AG1132" i="1" a="1"/>
  <c r="AG1132" i="1" s="1"/>
  <c r="AG147" i="1" a="1"/>
  <c r="AG147" i="1" s="1"/>
  <c r="AG1133" i="1" a="1"/>
  <c r="AG1133" i="1" s="1"/>
  <c r="AG1134" i="1" a="1"/>
  <c r="AG1134" i="1" s="1"/>
  <c r="AG205" i="1" a="1"/>
  <c r="AG205" i="1" s="1"/>
  <c r="AG1135" i="1" a="1"/>
  <c r="AG1135" i="1" s="1"/>
  <c r="AG1136" i="1" a="1"/>
  <c r="AG1136" i="1" s="1"/>
  <c r="AG70" i="1" a="1"/>
  <c r="AG70" i="1" s="1"/>
  <c r="AG1137" i="1" a="1"/>
  <c r="AG1137" i="1" s="1"/>
  <c r="AG1138" i="1" a="1"/>
  <c r="AG1138" i="1" s="1"/>
  <c r="AG1139" i="1" a="1"/>
  <c r="AG1139" i="1" s="1"/>
  <c r="AG1140" i="1" a="1"/>
  <c r="AG1140" i="1" s="1"/>
  <c r="AG1141" i="1" a="1"/>
  <c r="AG1141" i="1" s="1"/>
  <c r="AG1142" i="1" a="1"/>
  <c r="AG1142" i="1" s="1"/>
  <c r="AG1143" i="1" a="1"/>
  <c r="AG1143" i="1" s="1"/>
  <c r="AG1144" i="1" a="1"/>
  <c r="AG1144" i="1" s="1"/>
  <c r="AG1145" i="1" a="1"/>
  <c r="AG1145" i="1" s="1"/>
  <c r="AG1146" i="1" a="1"/>
  <c r="AG1146" i="1" s="1"/>
  <c r="AG1147" i="1" a="1"/>
  <c r="AG1147" i="1" s="1"/>
  <c r="AG1148" i="1" a="1"/>
  <c r="AG1148" i="1" s="1"/>
  <c r="AG229" i="1" a="1"/>
  <c r="AG229" i="1" s="1"/>
  <c r="AG248" i="1" a="1"/>
  <c r="AG248" i="1" s="1"/>
  <c r="AG1149" i="1" a="1"/>
  <c r="AG1149" i="1" s="1"/>
  <c r="AG440" i="1" a="1"/>
  <c r="AG440" i="1" s="1"/>
  <c r="AG1150" i="1" a="1"/>
  <c r="AG1150" i="1" s="1"/>
  <c r="AG1151" i="1" a="1"/>
  <c r="AG1151" i="1" s="1"/>
  <c r="AG408" i="1" a="1"/>
  <c r="AG408" i="1" s="1"/>
  <c r="AG1152" i="1" a="1"/>
  <c r="AG1152" i="1" s="1"/>
  <c r="AG1153" i="1" a="1"/>
  <c r="AG1153" i="1" s="1"/>
  <c r="AG1154" i="1" a="1"/>
  <c r="AG1154" i="1" s="1"/>
  <c r="AG1155" i="1" a="1"/>
  <c r="AG1155" i="1" s="1"/>
  <c r="AG1156" i="1" a="1"/>
  <c r="AG1156" i="1" s="1"/>
  <c r="AG1157" i="1" a="1"/>
  <c r="AG1157" i="1" s="1"/>
  <c r="AG249" i="1" a="1"/>
  <c r="AG249" i="1" s="1"/>
  <c r="AG1158" i="1" a="1"/>
  <c r="AG1158" i="1" s="1"/>
  <c r="AG1159" i="1" a="1"/>
  <c r="AG1159" i="1" s="1"/>
  <c r="AG1160" i="1" a="1"/>
  <c r="AG1160" i="1" s="1"/>
  <c r="AG1161" i="1" a="1"/>
  <c r="AG1161" i="1" s="1"/>
  <c r="AG1162" i="1" a="1"/>
  <c r="AG1162" i="1" s="1"/>
  <c r="AG1163" i="1" a="1"/>
  <c r="AG1163" i="1" s="1"/>
  <c r="AG1164" i="1" a="1"/>
  <c r="AG1164" i="1" s="1"/>
  <c r="AG1165" i="1" a="1"/>
  <c r="AG1165" i="1" s="1"/>
  <c r="AG1166" i="1" a="1"/>
  <c r="AG1166" i="1" s="1"/>
  <c r="AG1167" i="1" a="1"/>
  <c r="AG1167" i="1" s="1"/>
  <c r="AG1168" i="1" a="1"/>
  <c r="AG1168" i="1" s="1"/>
  <c r="AG1169" i="1" a="1"/>
  <c r="AG1169" i="1" s="1"/>
  <c r="AG1170" i="1" a="1"/>
  <c r="AG1170" i="1" s="1"/>
  <c r="AG1171" i="1" a="1"/>
  <c r="AG1171" i="1" s="1"/>
  <c r="AG1172" i="1" a="1"/>
  <c r="AG1172" i="1" s="1"/>
  <c r="AG1173" i="1" a="1"/>
  <c r="AG1173" i="1" s="1"/>
  <c r="AG1174" i="1" a="1"/>
  <c r="AG1174" i="1" s="1"/>
  <c r="AG1175" i="1" a="1"/>
  <c r="AG1175" i="1" s="1"/>
  <c r="AG1176" i="1" a="1"/>
  <c r="AG1176" i="1" s="1"/>
  <c r="AG1177" i="1" a="1"/>
  <c r="AG1177" i="1" s="1"/>
  <c r="AG1178" i="1" a="1"/>
  <c r="AG1178" i="1" s="1"/>
  <c r="AG1179" i="1" a="1"/>
  <c r="AG1179" i="1" s="1"/>
  <c r="AG1180" i="1" a="1"/>
  <c r="AG1180" i="1" s="1"/>
  <c r="AG1181" i="1" a="1"/>
  <c r="AG1181" i="1" s="1"/>
  <c r="AG1182" i="1" a="1"/>
  <c r="AG1182" i="1" s="1"/>
  <c r="AG1183" i="1" a="1"/>
  <c r="AG1183" i="1" s="1"/>
  <c r="AG1184" i="1" a="1"/>
  <c r="AG1184" i="1" s="1"/>
  <c r="AG1185" i="1" a="1"/>
  <c r="AG1185" i="1" s="1"/>
  <c r="AG1186" i="1" a="1"/>
  <c r="AG1186" i="1" s="1"/>
  <c r="AG1187" i="1" a="1"/>
  <c r="AG1187" i="1" s="1"/>
  <c r="AG1188" i="1" a="1"/>
  <c r="AG1188" i="1" s="1"/>
  <c r="AG1189" i="1" a="1"/>
  <c r="AG1189" i="1" s="1"/>
  <c r="AG1190" i="1" a="1"/>
  <c r="AG1190" i="1" s="1"/>
  <c r="AG1191" i="1" a="1"/>
  <c r="AG1191" i="1" s="1"/>
  <c r="AG1192" i="1" a="1"/>
  <c r="AG1192" i="1" s="1"/>
  <c r="AG1193" i="1" a="1"/>
  <c r="AG1193" i="1" s="1"/>
  <c r="AG1194" i="1" a="1"/>
  <c r="AG1194" i="1" s="1"/>
  <c r="AG1195" i="1" a="1"/>
  <c r="AG1195" i="1" s="1"/>
  <c r="AG1196" i="1" a="1"/>
  <c r="AG1196" i="1" s="1"/>
  <c r="AG1197" i="1" a="1"/>
  <c r="AG1197" i="1" s="1"/>
  <c r="AG1198" i="1" a="1"/>
  <c r="AG1198" i="1" s="1"/>
  <c r="AG331" i="1" a="1"/>
  <c r="AG331" i="1" s="1"/>
  <c r="AG473" i="1" a="1"/>
  <c r="AG473" i="1" s="1"/>
  <c r="AG1199" i="1" a="1"/>
  <c r="AG1199" i="1" s="1"/>
  <c r="AG151" i="1" a="1"/>
  <c r="AG151" i="1" s="1"/>
  <c r="AG1200" i="1" a="1"/>
  <c r="AG1200" i="1" s="1"/>
  <c r="AG1201" i="1" a="1"/>
  <c r="AG1201" i="1" s="1"/>
  <c r="AG1202" i="1" a="1"/>
  <c r="AG1202" i="1" s="1"/>
  <c r="AG1203" i="1" a="1"/>
  <c r="AG1203" i="1" s="1"/>
  <c r="AG1204" i="1" a="1"/>
  <c r="AG1204" i="1" s="1"/>
  <c r="AG179" i="1" a="1"/>
  <c r="AG179" i="1" s="1"/>
  <c r="AG520" i="1" a="1"/>
  <c r="AG520" i="1" s="1"/>
  <c r="AG1205" i="1" a="1"/>
  <c r="AG1205" i="1" s="1"/>
  <c r="AG1206" i="1" a="1"/>
  <c r="AG1206" i="1" s="1"/>
  <c r="AG1207" i="1" a="1"/>
  <c r="AG1207" i="1" s="1"/>
  <c r="AG1208" i="1" a="1"/>
  <c r="AG1208" i="1" s="1"/>
  <c r="AG1209" i="1" a="1"/>
  <c r="AG1209" i="1" s="1"/>
  <c r="AG1210" i="1" a="1"/>
  <c r="AG1210" i="1" s="1"/>
  <c r="AG1211" i="1" a="1"/>
  <c r="AG1211" i="1" s="1"/>
  <c r="AG1212" i="1" a="1"/>
  <c r="AG1212" i="1" s="1"/>
  <c r="AG1213" i="1" a="1"/>
  <c r="AG1213" i="1" s="1"/>
  <c r="AG1214" i="1" a="1"/>
  <c r="AG1214" i="1" s="1"/>
  <c r="AG418" i="1" a="1"/>
  <c r="AG418" i="1" s="1"/>
  <c r="AG1215" i="1" a="1"/>
  <c r="AG1215" i="1" s="1"/>
  <c r="AG1216" i="1" a="1"/>
  <c r="AG1216" i="1" s="1"/>
  <c r="AG247" i="1" a="1"/>
  <c r="AG247" i="1" s="1"/>
  <c r="AG1217" i="1" a="1"/>
  <c r="AG1217" i="1" s="1"/>
  <c r="AG72" i="1" a="1"/>
  <c r="AG72" i="1" s="1"/>
  <c r="AG1218" i="1" a="1"/>
  <c r="AG1218" i="1" s="1"/>
  <c r="AG1219" i="1" a="1"/>
  <c r="AG1219" i="1" s="1"/>
  <c r="AG1220" i="1" a="1"/>
  <c r="AG1220" i="1" s="1"/>
  <c r="AG1221" i="1" a="1"/>
  <c r="AG1221" i="1" s="1"/>
  <c r="AG467" i="1" a="1"/>
  <c r="AG467" i="1" s="1"/>
  <c r="AG225" i="1" a="1"/>
  <c r="AG225" i="1" s="1"/>
  <c r="AG1222" i="1" a="1"/>
  <c r="AG1222" i="1" s="1"/>
  <c r="AG1223" i="1" a="1"/>
  <c r="AG1223" i="1" s="1"/>
  <c r="AG1224" i="1" a="1"/>
  <c r="AG1224" i="1" s="1"/>
  <c r="AG1225" i="1" a="1"/>
  <c r="AG1225" i="1" s="1"/>
  <c r="AG1226" i="1" a="1"/>
  <c r="AG1226" i="1" s="1"/>
  <c r="AG363" i="1" a="1"/>
  <c r="AG363" i="1" s="1"/>
  <c r="AG1227" i="1" a="1"/>
  <c r="AG1227" i="1" s="1"/>
  <c r="AG1228" i="1" a="1"/>
  <c r="AG1228" i="1" s="1"/>
  <c r="AG1229" i="1" a="1"/>
  <c r="AG1229" i="1" s="1"/>
  <c r="AG1230" i="1" a="1"/>
  <c r="AG1230" i="1" s="1"/>
  <c r="AG1231" i="1" a="1"/>
  <c r="AG1231" i="1" s="1"/>
  <c r="AG1232" i="1" a="1"/>
  <c r="AG1232" i="1" s="1"/>
  <c r="AG262" i="1" a="1"/>
  <c r="AG262" i="1" s="1"/>
  <c r="AG1233" i="1" a="1"/>
  <c r="AG1233" i="1" s="1"/>
  <c r="AG343" i="1" a="1"/>
  <c r="AG343" i="1" s="1"/>
  <c r="AG1234" i="1" a="1"/>
  <c r="AG1234" i="1" s="1"/>
  <c r="AG1235" i="1" a="1"/>
  <c r="AG1235" i="1" s="1"/>
  <c r="AG1236" i="1" a="1"/>
  <c r="AG1236" i="1" s="1"/>
  <c r="AG1237" i="1" a="1"/>
  <c r="AG1237" i="1" s="1"/>
  <c r="AG1238" i="1" a="1"/>
  <c r="AG1238" i="1" s="1"/>
  <c r="AG1239" i="1" a="1"/>
  <c r="AG1239" i="1" s="1"/>
  <c r="AG1240" i="1" a="1"/>
  <c r="AG1240" i="1" s="1"/>
  <c r="AG1241" i="1" a="1"/>
  <c r="AG1241" i="1" s="1"/>
  <c r="AG1242" i="1" a="1"/>
  <c r="AG1242" i="1" s="1"/>
  <c r="AG1243" i="1" a="1"/>
  <c r="AG1243" i="1" s="1"/>
  <c r="AG1244" i="1" a="1"/>
  <c r="AG1244" i="1" s="1"/>
  <c r="AG1245" i="1" a="1"/>
  <c r="AG1245" i="1" s="1"/>
  <c r="AG1246" i="1" a="1"/>
  <c r="AG1246" i="1" s="1"/>
  <c r="AG1247" i="1" a="1"/>
  <c r="AG1247" i="1" s="1"/>
  <c r="AG1248" i="1" a="1"/>
  <c r="AG1248" i="1" s="1"/>
  <c r="AG1249" i="1" a="1"/>
  <c r="AG1249" i="1" s="1"/>
  <c r="AG1250" i="1" a="1"/>
  <c r="AG1250" i="1" s="1"/>
  <c r="AG36" i="1" a="1"/>
  <c r="AG36" i="1" s="1"/>
  <c r="AG37" i="1" a="1"/>
  <c r="AG37" i="1" s="1"/>
  <c r="AG1251" i="1" a="1"/>
  <c r="AG1251" i="1" s="1"/>
  <c r="AG1252" i="1" a="1"/>
  <c r="AG1252" i="1" s="1"/>
  <c r="AG1253" i="1" a="1"/>
  <c r="AG1253" i="1" s="1"/>
  <c r="AG1254" i="1" a="1"/>
  <c r="AG1254" i="1" s="1"/>
  <c r="AG1255" i="1" a="1"/>
  <c r="AG1255" i="1" s="1"/>
  <c r="AG1256" i="1" a="1"/>
  <c r="AG1256" i="1" s="1"/>
  <c r="AG1257" i="1" a="1"/>
  <c r="AG1257" i="1" s="1"/>
  <c r="AG1258" i="1" a="1"/>
  <c r="AG1258" i="1" s="1"/>
  <c r="AG1259" i="1" a="1"/>
  <c r="AG1259" i="1" s="1"/>
  <c r="AG26" i="1" a="1"/>
  <c r="AG26" i="1" s="1"/>
  <c r="AG1260" i="1" a="1"/>
  <c r="AG1260" i="1" s="1"/>
  <c r="AG416" i="1" a="1"/>
  <c r="AG416" i="1" s="1"/>
  <c r="AG279" i="1" a="1"/>
  <c r="AG279" i="1" s="1"/>
  <c r="AG1261" i="1" a="1"/>
  <c r="AG1261" i="1" s="1"/>
  <c r="AG1262" i="1" a="1"/>
  <c r="AG1262" i="1" s="1"/>
  <c r="AG1263" i="1" a="1"/>
  <c r="AG1263" i="1" s="1"/>
  <c r="AG1264" i="1" a="1"/>
  <c r="AG1264" i="1" s="1"/>
  <c r="AG1265" i="1" a="1"/>
  <c r="AG1265" i="1" s="1"/>
  <c r="AG174" i="1" a="1"/>
  <c r="AG174" i="1" s="1"/>
  <c r="AG1266" i="1" a="1"/>
  <c r="AG1266" i="1" s="1"/>
  <c r="AG1267" i="1" a="1"/>
  <c r="AG1267" i="1" s="1"/>
  <c r="AG1268" i="1" a="1"/>
  <c r="AG1268" i="1" s="1"/>
  <c r="AG115" i="1" a="1"/>
  <c r="AG115" i="1" s="1"/>
  <c r="AG1269" i="1" a="1"/>
  <c r="AG1269" i="1" s="1"/>
  <c r="AG1270" i="1" a="1"/>
  <c r="AG1270" i="1" s="1"/>
  <c r="AG1271" i="1" a="1"/>
  <c r="AG1271" i="1" s="1"/>
  <c r="AG1272" i="1" a="1"/>
  <c r="AG1272" i="1" s="1"/>
  <c r="AG1273" i="1" a="1"/>
  <c r="AG1273" i="1" s="1"/>
  <c r="AG1274" i="1" a="1"/>
  <c r="AG1274" i="1" s="1"/>
  <c r="AG1275" i="1" a="1"/>
  <c r="AG1275" i="1" s="1"/>
  <c r="AG1276" i="1" a="1"/>
  <c r="AG1276" i="1" s="1"/>
  <c r="AG1277" i="1" a="1"/>
  <c r="AG1277" i="1" s="1"/>
  <c r="AG1278" i="1" a="1"/>
  <c r="AG1278" i="1" s="1"/>
  <c r="AG1279" i="1" a="1"/>
  <c r="AG1279" i="1" s="1"/>
  <c r="AG481" i="1" a="1"/>
  <c r="AG481" i="1" s="1"/>
  <c r="AG1280" i="1" a="1"/>
  <c r="AG1280" i="1" s="1"/>
  <c r="AG1281" i="1" a="1"/>
  <c r="AG1281" i="1" s="1"/>
  <c r="AG499" i="1" a="1"/>
  <c r="AG499" i="1" s="1"/>
  <c r="AG1282" i="1" a="1"/>
  <c r="AG1282" i="1" s="1"/>
  <c r="AG1283" i="1" a="1"/>
  <c r="AG1283" i="1" s="1"/>
  <c r="AG442" i="1" a="1"/>
  <c r="AG442" i="1" s="1"/>
  <c r="AG220" i="1" a="1"/>
  <c r="AG220" i="1" s="1"/>
  <c r="AG1284" i="1" a="1"/>
  <c r="AG1284" i="1" s="1"/>
  <c r="AG1285" i="1" a="1"/>
  <c r="AG1285" i="1" s="1"/>
  <c r="AG1286" i="1" a="1"/>
  <c r="AG1286" i="1" s="1"/>
  <c r="AG1287" i="1" a="1"/>
  <c r="AG1287" i="1" s="1"/>
  <c r="AG1288" i="1" a="1"/>
  <c r="AG1288" i="1" s="1"/>
  <c r="AG56" i="1" a="1"/>
  <c r="AG56" i="1" s="1"/>
  <c r="AG160" i="1" a="1"/>
  <c r="AG160" i="1" s="1"/>
  <c r="AG1289" i="1" a="1"/>
  <c r="AG1289" i="1" s="1"/>
  <c r="AG1290" i="1" a="1"/>
  <c r="AG1290" i="1" s="1"/>
  <c r="AG1291" i="1" a="1"/>
  <c r="AG1291" i="1" s="1"/>
  <c r="AG1292" i="1" a="1"/>
  <c r="AG1292" i="1" s="1"/>
  <c r="AG1293" i="1" a="1"/>
  <c r="AG1293" i="1" s="1"/>
  <c r="AG1294" i="1" a="1"/>
  <c r="AG1294" i="1" s="1"/>
  <c r="AG1295" i="1" a="1"/>
  <c r="AG1295" i="1" s="1"/>
  <c r="AG1296" i="1" a="1"/>
  <c r="AG1296" i="1" s="1"/>
  <c r="AG1297" i="1" a="1"/>
  <c r="AG1297" i="1" s="1"/>
  <c r="AG1298" i="1" a="1"/>
  <c r="AG1298" i="1" s="1"/>
  <c r="AG1299" i="1" a="1"/>
  <c r="AG1299" i="1" s="1"/>
  <c r="AG1300" i="1" a="1"/>
  <c r="AG1300" i="1" s="1"/>
  <c r="AG1301" i="1" a="1"/>
  <c r="AG1301" i="1" s="1"/>
  <c r="AG1302" i="1" a="1"/>
  <c r="AG1302" i="1" s="1"/>
  <c r="AG1303" i="1" a="1"/>
  <c r="AG1303" i="1" s="1"/>
  <c r="AG478" i="1" a="1"/>
  <c r="AG478" i="1" s="1"/>
  <c r="AG1304" i="1" a="1"/>
  <c r="AG1304" i="1" s="1"/>
  <c r="AG495" i="1" a="1"/>
  <c r="AG495" i="1" s="1"/>
  <c r="AG1305" i="1" a="1"/>
  <c r="AG1305" i="1" s="1"/>
  <c r="AG234" i="1" a="1"/>
  <c r="AG234" i="1" s="1"/>
  <c r="AG1306" i="1" a="1"/>
  <c r="AG1306" i="1" s="1"/>
  <c r="AG48" i="1" a="1"/>
  <c r="AG48" i="1" s="1"/>
  <c r="AG1307" i="1" a="1"/>
  <c r="AG1307" i="1" s="1"/>
  <c r="AG20" i="1" a="1"/>
  <c r="AG20" i="1" s="1"/>
  <c r="AG1308" i="1" a="1"/>
  <c r="AG1308" i="1" s="1"/>
  <c r="AG1309" i="1" a="1"/>
  <c r="AG1309" i="1" s="1"/>
  <c r="AG1310" i="1" a="1"/>
  <c r="AG1310" i="1" s="1"/>
  <c r="AG1311" i="1" a="1"/>
  <c r="AG1311" i="1" s="1"/>
  <c r="AG1312" i="1" a="1"/>
  <c r="AG1312" i="1" s="1"/>
  <c r="AG1313" i="1" a="1"/>
  <c r="AG1313" i="1" s="1"/>
  <c r="AG1314" i="1" a="1"/>
  <c r="AG1314" i="1" s="1"/>
  <c r="AG1315" i="1" a="1"/>
  <c r="AG1315" i="1" s="1"/>
  <c r="AG1316" i="1" a="1"/>
  <c r="AG1316" i="1" s="1"/>
  <c r="AG1317" i="1" a="1"/>
  <c r="AG1317" i="1" s="1"/>
  <c r="AG1318" i="1" a="1"/>
  <c r="AG1318" i="1" s="1"/>
  <c r="AG1319" i="1" a="1"/>
  <c r="AG1319" i="1" s="1"/>
  <c r="AG12" i="1" a="1"/>
  <c r="AG12" i="1" s="1"/>
  <c r="AG1320" i="1" a="1"/>
  <c r="AG1320" i="1" s="1"/>
  <c r="AG1321" i="1" a="1"/>
  <c r="AG1321" i="1" s="1"/>
  <c r="AG1322" i="1" a="1"/>
  <c r="AG1322" i="1" s="1"/>
  <c r="AG1323" i="1" a="1"/>
  <c r="AG1323" i="1" s="1"/>
  <c r="AG1324" i="1" a="1"/>
  <c r="AG1324" i="1" s="1"/>
  <c r="AG1325" i="1" a="1"/>
  <c r="AG1325" i="1" s="1"/>
  <c r="AG1326" i="1" a="1"/>
  <c r="AG1326" i="1" s="1"/>
  <c r="AG1327" i="1" a="1"/>
  <c r="AG1327" i="1" s="1"/>
  <c r="AG1328" i="1" a="1"/>
  <c r="AG1328" i="1" s="1"/>
  <c r="AG1329" i="1" a="1"/>
  <c r="AG1329" i="1" s="1"/>
  <c r="AG1330" i="1" a="1"/>
  <c r="AG1330" i="1" s="1"/>
  <c r="AG1331" i="1" a="1"/>
  <c r="AG1331" i="1" s="1"/>
  <c r="AG1332" i="1" a="1"/>
  <c r="AG1332" i="1" s="1"/>
  <c r="AG1333" i="1" a="1"/>
  <c r="AG1333" i="1" s="1"/>
  <c r="AG1334" i="1" a="1"/>
  <c r="AG1334" i="1" s="1"/>
  <c r="AG172" i="1" a="1"/>
  <c r="AG172" i="1" s="1"/>
  <c r="AG1335" i="1" a="1"/>
  <c r="AG1335" i="1" s="1"/>
  <c r="AG1336" i="1" a="1"/>
  <c r="AG1336" i="1" s="1"/>
  <c r="AG1337" i="1" a="1"/>
  <c r="AG1337" i="1" s="1"/>
  <c r="AG1338" i="1" a="1"/>
  <c r="AG1338" i="1" s="1"/>
  <c r="AG1339" i="1" a="1"/>
  <c r="AG1339" i="1" s="1"/>
  <c r="AG1340" i="1" a="1"/>
  <c r="AG1340" i="1" s="1"/>
  <c r="AG197" i="1" a="1"/>
  <c r="AG197" i="1" s="1"/>
  <c r="AG1341" i="1" a="1"/>
  <c r="AG1341" i="1" s="1"/>
  <c r="AG1342" i="1" a="1"/>
  <c r="AG1342" i="1" s="1"/>
  <c r="AG1343" i="1" a="1"/>
  <c r="AG1343" i="1" s="1"/>
  <c r="AG1344" i="1" a="1"/>
  <c r="AG1344" i="1" s="1"/>
  <c r="AG1345" i="1" a="1"/>
  <c r="AG1345" i="1" s="1"/>
  <c r="AG1346" i="1" a="1"/>
  <c r="AG1346" i="1" s="1"/>
  <c r="AG1347" i="1" a="1"/>
  <c r="AG1347" i="1" s="1"/>
  <c r="AG1348" i="1" a="1"/>
  <c r="AG1348" i="1" s="1"/>
  <c r="AG1349" i="1" a="1"/>
  <c r="AG1349" i="1" s="1"/>
  <c r="AG1350" i="1" a="1"/>
  <c r="AG1350" i="1" s="1"/>
  <c r="AG40" i="1" a="1"/>
  <c r="AG40" i="1" s="1"/>
  <c r="AG1351" i="1" a="1"/>
  <c r="AG1351" i="1" s="1"/>
  <c r="AG119" i="1" a="1"/>
  <c r="AG119" i="1" s="1"/>
  <c r="AG1352" i="1" a="1"/>
  <c r="AG1352" i="1" s="1"/>
  <c r="AG1353" i="1" a="1"/>
  <c r="AG1353" i="1" s="1"/>
  <c r="AG1354" i="1" a="1"/>
  <c r="AG1354" i="1" s="1"/>
  <c r="AG1355" i="1" a="1"/>
  <c r="AG1355" i="1" s="1"/>
  <c r="AG1356" i="1" a="1"/>
  <c r="AG1356" i="1" s="1"/>
  <c r="AG49" i="1" a="1"/>
  <c r="AG49" i="1" s="1"/>
  <c r="AG1357" i="1" a="1"/>
  <c r="AG1357" i="1" s="1"/>
  <c r="AG1358" i="1" a="1"/>
  <c r="AG1358" i="1" s="1"/>
  <c r="AG1359" i="1" a="1"/>
  <c r="AG1359" i="1" s="1"/>
  <c r="AG1360" i="1" a="1"/>
  <c r="AG1360" i="1" s="1"/>
  <c r="AG1361" i="1" a="1"/>
  <c r="AG1361" i="1" s="1"/>
  <c r="AG1362" i="1" a="1"/>
  <c r="AG1362" i="1" s="1"/>
  <c r="AG1363" i="1" a="1"/>
  <c r="AG1363" i="1" s="1"/>
  <c r="AG138" i="1" a="1"/>
  <c r="AG138" i="1" s="1"/>
  <c r="AG1364" i="1" a="1"/>
  <c r="AG1364" i="1" s="1"/>
  <c r="AG1365" i="1" a="1"/>
  <c r="AG1365" i="1" s="1"/>
  <c r="AG1366" i="1" a="1"/>
  <c r="AG1366" i="1" s="1"/>
  <c r="AG1367" i="1" a="1"/>
  <c r="AG1367" i="1" s="1"/>
  <c r="AG1368" i="1" a="1"/>
  <c r="AG1368" i="1" s="1"/>
  <c r="AG1369" i="1" a="1"/>
  <c r="AG1369" i="1" s="1"/>
  <c r="AG1370" i="1" a="1"/>
  <c r="AG1370" i="1" s="1"/>
  <c r="AG1371" i="1" a="1"/>
  <c r="AG1371" i="1" s="1"/>
  <c r="AG1372" i="1" a="1"/>
  <c r="AG1372" i="1" s="1"/>
  <c r="AG1373" i="1" a="1"/>
  <c r="AG1373" i="1" s="1"/>
  <c r="AG41" i="1" a="1"/>
  <c r="AG41" i="1" s="1"/>
  <c r="AG1374" i="1" a="1"/>
  <c r="AG1374" i="1" s="1"/>
  <c r="AG1375" i="1" a="1"/>
  <c r="AG1375" i="1" s="1"/>
  <c r="AG1376" i="1" a="1"/>
  <c r="AG1376" i="1" s="1"/>
  <c r="AG1377" i="1" a="1"/>
  <c r="AG1377" i="1" s="1"/>
  <c r="AG206" i="1" a="1"/>
  <c r="AG206" i="1" s="1"/>
  <c r="AG1378" i="1" a="1"/>
  <c r="AG1378" i="1" s="1"/>
  <c r="AG1379" i="1" a="1"/>
  <c r="AG1379" i="1" s="1"/>
  <c r="AG1380" i="1" a="1"/>
  <c r="AG1380" i="1" s="1"/>
  <c r="AG1381" i="1" a="1"/>
  <c r="AG1381" i="1" s="1"/>
  <c r="AG1382" i="1" a="1"/>
  <c r="AG1382" i="1" s="1"/>
  <c r="AG1383" i="1" a="1"/>
  <c r="AG1383" i="1" s="1"/>
  <c r="AG1384" i="1" a="1"/>
  <c r="AG1384" i="1" s="1"/>
  <c r="AG1385" i="1" a="1"/>
  <c r="AG1385" i="1" s="1"/>
  <c r="AG1386" i="1" a="1"/>
  <c r="AG1386" i="1" s="1"/>
  <c r="AG1387" i="1" a="1"/>
  <c r="AG1387" i="1" s="1"/>
  <c r="AG1388" i="1" a="1"/>
  <c r="AG1388" i="1" s="1"/>
  <c r="AG1389" i="1" a="1"/>
  <c r="AG1389" i="1" s="1"/>
  <c r="AG1390" i="1" a="1"/>
  <c r="AG1390" i="1" s="1"/>
  <c r="AG1391" i="1" a="1"/>
  <c r="AG1391" i="1" s="1"/>
  <c r="AG1392" i="1" a="1"/>
  <c r="AG1392" i="1" s="1"/>
  <c r="AG1393" i="1" a="1"/>
  <c r="AG1393" i="1" s="1"/>
  <c r="AG1394" i="1" a="1"/>
  <c r="AG1394" i="1" s="1"/>
  <c r="AG1395" i="1" a="1"/>
  <c r="AG1395" i="1" s="1"/>
  <c r="AG1396" i="1" a="1"/>
  <c r="AG1396" i="1" s="1"/>
  <c r="AG1397" i="1" a="1"/>
  <c r="AG1397" i="1" s="1"/>
  <c r="AG1398" i="1" a="1"/>
  <c r="AG1398" i="1" s="1"/>
  <c r="AG516" i="1" a="1"/>
  <c r="AG516" i="1" s="1"/>
  <c r="AG1399" i="1" a="1"/>
  <c r="AG1399" i="1" s="1"/>
  <c r="AG1400" i="1" a="1"/>
  <c r="AG1400" i="1" s="1"/>
  <c r="AG1401" i="1" a="1"/>
  <c r="AG1401" i="1" s="1"/>
  <c r="AG1402" i="1" a="1"/>
  <c r="AG1402" i="1" s="1"/>
  <c r="AG1403" i="1" a="1"/>
  <c r="AG1403" i="1" s="1"/>
  <c r="AG1404" i="1" a="1"/>
  <c r="AG1404" i="1" s="1"/>
  <c r="AG283" i="1" a="1"/>
  <c r="AG283" i="1" s="1"/>
  <c r="AG1405" i="1" a="1"/>
  <c r="AG1405" i="1" s="1"/>
  <c r="AG1406" i="1" a="1"/>
  <c r="AG1406" i="1" s="1"/>
  <c r="AG1407" i="1" a="1"/>
  <c r="AG1407" i="1" s="1"/>
  <c r="AG1408" i="1" a="1"/>
  <c r="AG1408" i="1" s="1"/>
  <c r="AG1409" i="1" a="1"/>
  <c r="AG1409" i="1" s="1"/>
  <c r="AG1410" i="1" a="1"/>
  <c r="AG1410" i="1" s="1"/>
  <c r="AG1411" i="1" a="1"/>
  <c r="AG1411" i="1" s="1"/>
  <c r="AG1412" i="1" a="1"/>
  <c r="AG1412" i="1" s="1"/>
  <c r="AG185" i="1" a="1"/>
  <c r="AG185" i="1" s="1"/>
  <c r="AG1413" i="1" a="1"/>
  <c r="AG1413" i="1" s="1"/>
  <c r="AG453" i="1" a="1"/>
  <c r="AG453" i="1" s="1"/>
  <c r="AG1414" i="1" a="1"/>
  <c r="AG1414" i="1" s="1"/>
  <c r="AG1415" i="1" a="1"/>
  <c r="AG1415" i="1" s="1"/>
  <c r="AG1416" i="1" a="1"/>
  <c r="AG1416" i="1" s="1"/>
  <c r="AG211" i="1" a="1"/>
  <c r="AG211" i="1" s="1"/>
  <c r="AG417" i="1" a="1"/>
  <c r="AG417" i="1" s="1"/>
  <c r="AG1417" i="1" a="1"/>
  <c r="AG1417" i="1" s="1"/>
  <c r="AG1418" i="1" a="1"/>
  <c r="AG1418" i="1" s="1"/>
  <c r="AG1419" i="1" a="1"/>
  <c r="AG1419" i="1" s="1"/>
  <c r="AG1420" i="1" a="1"/>
  <c r="AG1420" i="1" s="1"/>
  <c r="AG1421" i="1" a="1"/>
  <c r="AG1421" i="1" s="1"/>
  <c r="AG1422" i="1" a="1"/>
  <c r="AG1422" i="1" s="1"/>
  <c r="AG325" i="1" a="1"/>
  <c r="AG325" i="1" s="1"/>
  <c r="AG1423" i="1" a="1"/>
  <c r="AG1423" i="1" s="1"/>
  <c r="AG1424" i="1" a="1"/>
  <c r="AG1424" i="1" s="1"/>
  <c r="AG1425" i="1" a="1"/>
  <c r="AG1425" i="1" s="1"/>
  <c r="AG1426" i="1" a="1"/>
  <c r="AG1426" i="1" s="1"/>
  <c r="AG1427" i="1" a="1"/>
  <c r="AG1427" i="1" s="1"/>
  <c r="AG1428" i="1" a="1"/>
  <c r="AG1428" i="1" s="1"/>
  <c r="AG1429" i="1" a="1"/>
  <c r="AG1429" i="1" s="1"/>
  <c r="AG1430" i="1" a="1"/>
  <c r="AG1430" i="1" s="1"/>
  <c r="AG1431" i="1" a="1"/>
  <c r="AG1431" i="1" s="1"/>
  <c r="AG1432" i="1" a="1"/>
  <c r="AG1432" i="1" s="1"/>
  <c r="AG42" i="1" a="1"/>
  <c r="AG42" i="1" s="1"/>
  <c r="AG1433" i="1" a="1"/>
  <c r="AG1433" i="1" s="1"/>
  <c r="AG1434" i="1" a="1"/>
  <c r="AG1434" i="1" s="1"/>
  <c r="AG1435" i="1" a="1"/>
  <c r="AG1435" i="1" s="1"/>
  <c r="AG1436" i="1" a="1"/>
  <c r="AG1436" i="1" s="1"/>
  <c r="AG1437" i="1" a="1"/>
  <c r="AG1437" i="1" s="1"/>
  <c r="AG1438" i="1" a="1"/>
  <c r="AG1438" i="1" s="1"/>
  <c r="AG1439" i="1" a="1"/>
  <c r="AG1439" i="1" s="1"/>
  <c r="AG1440" i="1" a="1"/>
  <c r="AG1440" i="1" s="1"/>
  <c r="AG1441" i="1" a="1"/>
  <c r="AG1441" i="1" s="1"/>
  <c r="AG1442" i="1" a="1"/>
  <c r="AG1442" i="1" s="1"/>
  <c r="AG1443" i="1" a="1"/>
  <c r="AG1443" i="1" s="1"/>
  <c r="AG352" i="1" a="1"/>
  <c r="AG352" i="1" s="1"/>
  <c r="AG182" i="1" a="1"/>
  <c r="AG182" i="1" s="1"/>
  <c r="AG1444" i="1" a="1"/>
  <c r="AG1444" i="1" s="1"/>
  <c r="AG1445" i="1" a="1"/>
  <c r="AG1445" i="1" s="1"/>
  <c r="AG1446" i="1" a="1"/>
  <c r="AG1446" i="1" s="1"/>
  <c r="AG1447" i="1" a="1"/>
  <c r="AG1447" i="1" s="1"/>
  <c r="AG1448" i="1" a="1"/>
  <c r="AG1448" i="1" s="1"/>
  <c r="AG1449" i="1" a="1"/>
  <c r="AG1449" i="1" s="1"/>
  <c r="AG1450" i="1" a="1"/>
  <c r="AG1450" i="1" s="1"/>
  <c r="AG1451" i="1" a="1"/>
  <c r="AG1451" i="1" s="1"/>
  <c r="AG1452" i="1" a="1"/>
  <c r="AG1452" i="1" s="1"/>
  <c r="AG1453" i="1" a="1"/>
  <c r="AG1453" i="1" s="1"/>
  <c r="AG1454" i="1" a="1"/>
  <c r="AG1454" i="1" s="1"/>
  <c r="AG1455" i="1" a="1"/>
  <c r="AG1455" i="1" s="1"/>
  <c r="AG96" i="1" a="1"/>
  <c r="AG96" i="1" s="1"/>
  <c r="AG1456" i="1" a="1"/>
  <c r="AG1456" i="1" s="1"/>
  <c r="AG1457" i="1" a="1"/>
  <c r="AG1457" i="1" s="1"/>
  <c r="AG1458" i="1" a="1"/>
  <c r="AG1458" i="1" s="1"/>
  <c r="AG19" i="1" a="1"/>
  <c r="AG19" i="1" s="1"/>
  <c r="AG1459" i="1" a="1"/>
  <c r="AG1459" i="1" s="1"/>
  <c r="AG1460" i="1" a="1"/>
  <c r="AG1460" i="1" s="1"/>
  <c r="AG1461" i="1" a="1"/>
  <c r="AG1461" i="1" s="1"/>
  <c r="AG1462" i="1" a="1"/>
  <c r="AG1462" i="1" s="1"/>
  <c r="AG1463" i="1" a="1"/>
  <c r="AG1463" i="1" s="1"/>
  <c r="AG1464" i="1" a="1"/>
  <c r="AG1464" i="1" s="1"/>
  <c r="AG1465" i="1" a="1"/>
  <c r="AG1465" i="1" s="1"/>
  <c r="AG1466" i="1" a="1"/>
  <c r="AG1466" i="1" s="1"/>
  <c r="AG1467" i="1" a="1"/>
  <c r="AG1467" i="1" s="1"/>
  <c r="AG1468" i="1" a="1"/>
  <c r="AG1468" i="1" s="1"/>
  <c r="AG1469" i="1" a="1"/>
  <c r="AG1469" i="1" s="1"/>
  <c r="AG1470" i="1" a="1"/>
  <c r="AG1470" i="1" s="1"/>
  <c r="AG1471" i="1" a="1"/>
  <c r="AG1471" i="1" s="1"/>
  <c r="AG1472" i="1" a="1"/>
  <c r="AG1472" i="1" s="1"/>
  <c r="AG1473" i="1" a="1"/>
  <c r="AG1473" i="1" s="1"/>
  <c r="AG1474" i="1" a="1"/>
  <c r="AG1474" i="1" s="1"/>
  <c r="AG1475" i="1" a="1"/>
  <c r="AG1475" i="1" s="1"/>
  <c r="AG1476" i="1" a="1"/>
  <c r="AG1476" i="1" s="1"/>
  <c r="AG6" i="1" a="1"/>
  <c r="AG6" i="1" s="1"/>
  <c r="AG1477" i="1" a="1"/>
  <c r="AG1477" i="1" s="1"/>
  <c r="AG1478" i="1" a="1"/>
  <c r="AG1478" i="1" s="1"/>
  <c r="AG1479" i="1" a="1"/>
  <c r="AG1479" i="1" s="1"/>
  <c r="AG1480" i="1" a="1"/>
  <c r="AG1480" i="1" s="1"/>
  <c r="AG1481" i="1" a="1"/>
  <c r="AG1481" i="1" s="1"/>
  <c r="AG1482" i="1" a="1"/>
  <c r="AG1482" i="1" s="1"/>
  <c r="AG1483" i="1" a="1"/>
  <c r="AG1483" i="1" s="1"/>
  <c r="AG1484" i="1" a="1"/>
  <c r="AG1484" i="1" s="1"/>
  <c r="AG1485" i="1" a="1"/>
  <c r="AG1485" i="1" s="1"/>
  <c r="AG1486" i="1" a="1"/>
  <c r="AG1486" i="1" s="1"/>
  <c r="AG1487" i="1" a="1"/>
  <c r="AG1487" i="1" s="1"/>
  <c r="AG1488" i="1" a="1"/>
  <c r="AG1488" i="1" s="1"/>
  <c r="AG1489" i="1" a="1"/>
  <c r="AG1489" i="1" s="1"/>
  <c r="AG1490" i="1" a="1"/>
  <c r="AG1490" i="1" s="1"/>
  <c r="AG1491" i="1" a="1"/>
  <c r="AG1491" i="1" s="1"/>
  <c r="AG1492" i="1" a="1"/>
  <c r="AG1492" i="1" s="1"/>
  <c r="AG1493" i="1" a="1"/>
  <c r="AG1493" i="1" s="1"/>
  <c r="AG1494" i="1" a="1"/>
  <c r="AG1494" i="1" s="1"/>
  <c r="AG1495" i="1" a="1"/>
  <c r="AG1495" i="1" s="1"/>
  <c r="AG1496" i="1" a="1"/>
  <c r="AG1496" i="1" s="1"/>
  <c r="AG1497" i="1" a="1"/>
  <c r="AG1497" i="1" s="1"/>
  <c r="AG1498" i="1" a="1"/>
  <c r="AG1498" i="1" s="1"/>
  <c r="AG1499" i="1" a="1"/>
  <c r="AG1499" i="1" s="1"/>
  <c r="AG1500" i="1" a="1"/>
  <c r="AG1500" i="1" s="1"/>
  <c r="AG1501" i="1" a="1"/>
  <c r="AG1501" i="1" s="1"/>
  <c r="AG1502" i="1" a="1"/>
  <c r="AG1502" i="1" s="1"/>
  <c r="AG1503" i="1" a="1"/>
  <c r="AG1503" i="1" s="1"/>
  <c r="AG1504" i="1" a="1"/>
  <c r="AG1504" i="1" s="1"/>
  <c r="AG1505" i="1" a="1"/>
  <c r="AG1505" i="1" s="1"/>
  <c r="AG1506" i="1" a="1"/>
  <c r="AG1506" i="1" s="1"/>
  <c r="AG1507" i="1" a="1"/>
  <c r="AG1507" i="1" s="1"/>
  <c r="AG1508" i="1" a="1"/>
  <c r="AG1508" i="1" s="1"/>
  <c r="AG1509" i="1" a="1"/>
  <c r="AG1509" i="1" s="1"/>
  <c r="AG1510" i="1" a="1"/>
  <c r="AG1510" i="1" s="1"/>
  <c r="AG1511" i="1" a="1"/>
  <c r="AG1511" i="1" s="1"/>
  <c r="AG1512" i="1" a="1"/>
  <c r="AG1512" i="1" s="1"/>
  <c r="AG1513" i="1" a="1"/>
  <c r="AG1513" i="1" s="1"/>
  <c r="AG1514" i="1" a="1"/>
  <c r="AG1514" i="1" s="1"/>
  <c r="AG1515" i="1" a="1"/>
  <c r="AG1515" i="1" s="1"/>
  <c r="AG1516" i="1" a="1"/>
  <c r="AG1516" i="1" s="1"/>
  <c r="AG1517" i="1" a="1"/>
  <c r="AG1517" i="1" s="1"/>
  <c r="AG1518" i="1" a="1"/>
  <c r="AG1518" i="1" s="1"/>
  <c r="AG1519" i="1" a="1"/>
  <c r="AG1519" i="1" s="1"/>
  <c r="AG1520" i="1" a="1"/>
  <c r="AG1520" i="1" s="1"/>
  <c r="AG1521" i="1" a="1"/>
  <c r="AG1521" i="1" s="1"/>
  <c r="AG1522" i="1" a="1"/>
  <c r="AG1522" i="1" s="1"/>
  <c r="AG1523" i="1" a="1"/>
  <c r="AG1523" i="1" s="1"/>
  <c r="AG1524" i="1" a="1"/>
  <c r="AG1524" i="1" s="1"/>
  <c r="AG1525" i="1" a="1"/>
  <c r="AG1525" i="1" s="1"/>
  <c r="AG1526" i="1" a="1"/>
  <c r="AG1526" i="1" s="1"/>
  <c r="AG1527" i="1" a="1"/>
  <c r="AG1527" i="1" s="1"/>
  <c r="AG1528" i="1" a="1"/>
  <c r="AG1528" i="1" s="1"/>
  <c r="AG1529" i="1" a="1"/>
  <c r="AG1529" i="1" s="1"/>
  <c r="AG1530" i="1" a="1"/>
  <c r="AG1530" i="1" s="1"/>
  <c r="AG1531" i="1" a="1"/>
  <c r="AG1531" i="1" s="1"/>
  <c r="AG1532" i="1" a="1"/>
  <c r="AG1532" i="1" s="1"/>
  <c r="AG1533" i="1" a="1"/>
  <c r="AG1533" i="1" s="1"/>
  <c r="AG1534" i="1" a="1"/>
  <c r="AG1534" i="1" s="1"/>
  <c r="AG1535" i="1" a="1"/>
  <c r="AG1535" i="1" s="1"/>
  <c r="AG1536" i="1" a="1"/>
  <c r="AG1536" i="1" s="1"/>
  <c r="AG1537" i="1" a="1"/>
  <c r="AG1537" i="1" s="1"/>
  <c r="AG1538" i="1" a="1"/>
  <c r="AG1538" i="1" s="1"/>
  <c r="AG1539" i="1" a="1"/>
  <c r="AG1539" i="1" s="1"/>
  <c r="AG1540" i="1" a="1"/>
  <c r="AG1540" i="1" s="1"/>
  <c r="AG1541" i="1" a="1"/>
  <c r="AG1541" i="1" s="1"/>
  <c r="AG1542" i="1" a="1"/>
  <c r="AG1542" i="1" s="1"/>
  <c r="AG1543" i="1" a="1"/>
  <c r="AG1543" i="1" s="1"/>
  <c r="AG1544" i="1" a="1"/>
  <c r="AG1544" i="1" s="1"/>
  <c r="AG1545" i="1" a="1"/>
  <c r="AG1545" i="1" s="1"/>
  <c r="AG158" i="1" a="1"/>
  <c r="AG158" i="1" s="1"/>
  <c r="AG1546" i="1" a="1"/>
  <c r="AG1546" i="1" s="1"/>
  <c r="AG1547" i="1" a="1"/>
  <c r="AG1547" i="1" s="1"/>
  <c r="AG1548" i="1" a="1"/>
  <c r="AG1548" i="1" s="1"/>
  <c r="AG1549" i="1" a="1"/>
  <c r="AG1549" i="1" s="1"/>
  <c r="AG1550" i="1" a="1"/>
  <c r="AG1550" i="1" s="1"/>
  <c r="AG1551" i="1" a="1"/>
  <c r="AG1551" i="1" s="1"/>
  <c r="AG1552" i="1" a="1"/>
  <c r="AG1552" i="1" s="1"/>
  <c r="AG1553" i="1" a="1"/>
  <c r="AG1553" i="1" s="1"/>
  <c r="AG1554" i="1" a="1"/>
  <c r="AG1554" i="1" s="1"/>
  <c r="AG1555" i="1" a="1"/>
  <c r="AG1555" i="1" s="1"/>
  <c r="AG1556" i="1" a="1"/>
  <c r="AG1556" i="1" s="1"/>
  <c r="AG1557" i="1" a="1"/>
  <c r="AG1557" i="1" s="1"/>
  <c r="AG1558" i="1" a="1"/>
  <c r="AG1558" i="1" s="1"/>
  <c r="AG1559" i="1" a="1"/>
  <c r="AG1559" i="1" s="1"/>
  <c r="AG1560" i="1" a="1"/>
  <c r="AG1560" i="1" s="1"/>
  <c r="AG1561" i="1" a="1"/>
  <c r="AG1561" i="1" s="1"/>
  <c r="AG1562" i="1" a="1"/>
  <c r="AG1562" i="1" s="1"/>
  <c r="AG1563" i="1" a="1"/>
  <c r="AG1563" i="1" s="1"/>
  <c r="AG1564" i="1" a="1"/>
  <c r="AG1564" i="1" s="1"/>
  <c r="AG1565" i="1" a="1"/>
  <c r="AG1565" i="1" s="1"/>
  <c r="AG1566" i="1" a="1"/>
  <c r="AG1566" i="1" s="1"/>
  <c r="AG1567" i="1" a="1"/>
  <c r="AG1567" i="1" s="1"/>
  <c r="AG1568" i="1" a="1"/>
  <c r="AG1568" i="1" s="1"/>
  <c r="AG1569" i="1" a="1"/>
  <c r="AG1569" i="1" s="1"/>
  <c r="AG1570" i="1" a="1"/>
  <c r="AG1570" i="1" s="1"/>
  <c r="AG1571" i="1" a="1"/>
  <c r="AG1571" i="1" s="1"/>
  <c r="AG1572" i="1" a="1"/>
  <c r="AG1572" i="1" s="1"/>
  <c r="AG1573" i="1" a="1"/>
  <c r="AG1573" i="1" s="1"/>
  <c r="AG1574" i="1" a="1"/>
  <c r="AG1574" i="1" s="1"/>
  <c r="AG1575" i="1" a="1"/>
  <c r="AG1575" i="1" s="1"/>
  <c r="AG421" i="1" a="1"/>
  <c r="AG421" i="1" s="1"/>
  <c r="AG1576" i="1" a="1"/>
  <c r="AG1576" i="1" s="1"/>
  <c r="AG1577" i="1" a="1"/>
  <c r="AG1577" i="1" s="1"/>
  <c r="AG1578" i="1" a="1"/>
  <c r="AG1578" i="1" s="1"/>
  <c r="AG1579" i="1" a="1"/>
  <c r="AG1579" i="1" s="1"/>
  <c r="AG1580" i="1" a="1"/>
  <c r="AG1580" i="1" s="1"/>
  <c r="AG1581" i="1" a="1"/>
  <c r="AG1581" i="1" s="1"/>
  <c r="AG1582" i="1" a="1"/>
  <c r="AG1582" i="1" s="1"/>
  <c r="AG1583" i="1" a="1"/>
  <c r="AG1583" i="1" s="1"/>
  <c r="AG1584" i="1" a="1"/>
  <c r="AG1584" i="1" s="1"/>
  <c r="AG1585" i="1" a="1"/>
  <c r="AG1585" i="1" s="1"/>
  <c r="AG1586" i="1" a="1"/>
  <c r="AG1586" i="1" s="1"/>
  <c r="AG457" i="1" a="1"/>
  <c r="AG457" i="1" s="1"/>
  <c r="AG1587" i="1" a="1"/>
  <c r="AG1587" i="1" s="1"/>
  <c r="AG1588" i="1" a="1"/>
  <c r="AG1588" i="1" s="1"/>
  <c r="AG1589" i="1" a="1"/>
  <c r="AG1589" i="1" s="1"/>
  <c r="AG1590" i="1" a="1"/>
  <c r="AG1590" i="1" s="1"/>
  <c r="AG1591" i="1" a="1"/>
  <c r="AG1591" i="1" s="1"/>
  <c r="AG1592" i="1" a="1"/>
  <c r="AG1592" i="1" s="1"/>
  <c r="AG1593" i="1" a="1"/>
  <c r="AG1593" i="1" s="1"/>
  <c r="AG1594" i="1" a="1"/>
  <c r="AG1594" i="1" s="1"/>
  <c r="AG1595" i="1" a="1"/>
  <c r="AG1595" i="1" s="1"/>
  <c r="AG1596" i="1" a="1"/>
  <c r="AG1596" i="1" s="1"/>
  <c r="AG1597" i="1" a="1"/>
  <c r="AG1597" i="1" s="1"/>
  <c r="AG207" i="1" a="1"/>
  <c r="AG207" i="1" s="1"/>
  <c r="AG1598" i="1" a="1"/>
  <c r="AG1598" i="1" s="1"/>
  <c r="AG1599" i="1" a="1"/>
  <c r="AG1599" i="1" s="1"/>
  <c r="AG1600" i="1" a="1"/>
  <c r="AG1600" i="1" s="1"/>
  <c r="AG1601" i="1" a="1"/>
  <c r="AG1601" i="1" s="1"/>
  <c r="AG1602" i="1" a="1"/>
  <c r="AG1602" i="1" s="1"/>
  <c r="AG1603" i="1" a="1"/>
  <c r="AG1603" i="1" s="1"/>
  <c r="AG1604" i="1" a="1"/>
  <c r="AG1604" i="1" s="1"/>
  <c r="AG1605" i="1" a="1"/>
  <c r="AG1605" i="1" s="1"/>
  <c r="AG1606" i="1" a="1"/>
  <c r="AG1606" i="1" s="1"/>
  <c r="AG1607" i="1" a="1"/>
  <c r="AG1607" i="1" s="1"/>
  <c r="AG1608" i="1" a="1"/>
  <c r="AG1608" i="1" s="1"/>
  <c r="AG1609" i="1" a="1"/>
  <c r="AG1609" i="1" s="1"/>
  <c r="AG1610" i="1" a="1"/>
  <c r="AG1610" i="1" s="1"/>
  <c r="AG1611" i="1" a="1"/>
  <c r="AG1611" i="1" s="1"/>
  <c r="AG1612" i="1" a="1"/>
  <c r="AG1612" i="1" s="1"/>
  <c r="AG63" i="1" a="1"/>
  <c r="AG63" i="1" s="1"/>
  <c r="AG1613" i="1" a="1"/>
  <c r="AG1613" i="1" s="1"/>
  <c r="AG1614" i="1" a="1"/>
  <c r="AG1614" i="1" s="1"/>
  <c r="AG1615" i="1" a="1"/>
  <c r="AG1615" i="1" s="1"/>
  <c r="AG1616" i="1" a="1"/>
  <c r="AG1616" i="1" s="1"/>
  <c r="AG1617" i="1" a="1"/>
  <c r="AG1617" i="1" s="1"/>
  <c r="AG173" i="1" a="1"/>
  <c r="AG173" i="1" s="1"/>
  <c r="AG1618" i="1" a="1"/>
  <c r="AG1618" i="1" s="1"/>
  <c r="AG1619" i="1" a="1"/>
  <c r="AG1619" i="1" s="1"/>
  <c r="AG1620" i="1" a="1"/>
  <c r="AG1620" i="1" s="1"/>
  <c r="AG200" i="1" a="1"/>
  <c r="AG200" i="1" s="1"/>
  <c r="AG1621" i="1" a="1"/>
  <c r="AG1621" i="1" s="1"/>
  <c r="AG1622" i="1" a="1"/>
  <c r="AG1622" i="1" s="1"/>
  <c r="AG1623" i="1" a="1"/>
  <c r="AG1623" i="1" s="1"/>
  <c r="AG1624" i="1" a="1"/>
  <c r="AG1624" i="1" s="1"/>
  <c r="AG1625" i="1" a="1"/>
  <c r="AG1625" i="1" s="1"/>
  <c r="AG1626" i="1" a="1"/>
  <c r="AG1626" i="1" s="1"/>
  <c r="AG1627" i="1" a="1"/>
  <c r="AG1627" i="1" s="1"/>
  <c r="AG1628" i="1" a="1"/>
  <c r="AG1628" i="1" s="1"/>
  <c r="AG1629" i="1" a="1"/>
  <c r="AG1629" i="1" s="1"/>
  <c r="AG1630" i="1" a="1"/>
  <c r="AG1630" i="1" s="1"/>
  <c r="AG1631" i="1" a="1"/>
  <c r="AG1631" i="1" s="1"/>
  <c r="AG1632" i="1" a="1"/>
  <c r="AG1632" i="1" s="1"/>
  <c r="AG1633" i="1" a="1"/>
  <c r="AG1633" i="1" s="1"/>
  <c r="AG1634" i="1" a="1"/>
  <c r="AG1634" i="1" s="1"/>
  <c r="AG1635" i="1" a="1"/>
  <c r="AG1635" i="1" s="1"/>
  <c r="AG320" i="1" a="1"/>
  <c r="AG320" i="1" s="1"/>
  <c r="AG1636" i="1" a="1"/>
  <c r="AG1636" i="1" s="1"/>
  <c r="AG403" i="1" a="1"/>
  <c r="AG403" i="1" s="1"/>
  <c r="AG1637" i="1" a="1"/>
  <c r="AG1637" i="1" s="1"/>
  <c r="AG1638" i="1" a="1"/>
  <c r="AG1638" i="1" s="1"/>
  <c r="AG359" i="1" a="1"/>
  <c r="AG359" i="1" s="1"/>
  <c r="AG1639" i="1" a="1"/>
  <c r="AG1639" i="1" s="1"/>
  <c r="AG1640" i="1" a="1"/>
  <c r="AG1640" i="1" s="1"/>
  <c r="AG1641" i="1" a="1"/>
  <c r="AG1641" i="1" s="1"/>
  <c r="AG1642" i="1" a="1"/>
  <c r="AG1642" i="1" s="1"/>
  <c r="AG1643" i="1" a="1"/>
  <c r="AG1643" i="1" s="1"/>
  <c r="AG1644" i="1" a="1"/>
  <c r="AG1644" i="1" s="1"/>
  <c r="AG1645" i="1" a="1"/>
  <c r="AG1645" i="1" s="1"/>
  <c r="AG1646" i="1" a="1"/>
  <c r="AG1646" i="1" s="1"/>
  <c r="AG1647" i="1" a="1"/>
  <c r="AG1647" i="1" s="1"/>
  <c r="AG1648" i="1" a="1"/>
  <c r="AG1648" i="1" s="1"/>
  <c r="AG1649" i="1" a="1"/>
  <c r="AG1649" i="1" s="1"/>
  <c r="AG1650" i="1" a="1"/>
  <c r="AG1650" i="1" s="1"/>
  <c r="AG1651" i="1" a="1"/>
  <c r="AG1651" i="1" s="1"/>
  <c r="AG1652" i="1" a="1"/>
  <c r="AG1652" i="1" s="1"/>
  <c r="AG1653" i="1" a="1"/>
  <c r="AG1653" i="1" s="1"/>
  <c r="AG1654" i="1" a="1"/>
  <c r="AG1654" i="1" s="1"/>
  <c r="AG1655" i="1" a="1"/>
  <c r="AG1655" i="1" s="1"/>
  <c r="AG1656" i="1" a="1"/>
  <c r="AG1656" i="1" s="1"/>
  <c r="AG1657" i="1" a="1"/>
  <c r="AG1657" i="1" s="1"/>
  <c r="AG1658" i="1" a="1"/>
  <c r="AG1658" i="1" s="1"/>
  <c r="AG1659" i="1" a="1"/>
  <c r="AG1659" i="1" s="1"/>
  <c r="AG1660" i="1" a="1"/>
  <c r="AG1660" i="1" s="1"/>
  <c r="AG1661" i="1" a="1"/>
  <c r="AG1661" i="1" s="1"/>
  <c r="AG511" i="1" a="1"/>
  <c r="AG511" i="1" s="1"/>
  <c r="AG1662" i="1" a="1"/>
  <c r="AG1662" i="1" s="1"/>
  <c r="AG1663" i="1" a="1"/>
  <c r="AG1663" i="1" s="1"/>
  <c r="AG1664" i="1" a="1"/>
  <c r="AG1664" i="1" s="1"/>
  <c r="AG1665" i="1" a="1"/>
  <c r="AG1665" i="1" s="1"/>
  <c r="AG1666" i="1" a="1"/>
  <c r="AG1666" i="1" s="1"/>
  <c r="AG1667" i="1" a="1"/>
  <c r="AG1667" i="1" s="1"/>
  <c r="AG1668" i="1" a="1"/>
  <c r="AG1668" i="1" s="1"/>
  <c r="AG237" i="1" a="1"/>
  <c r="AG237" i="1" s="1"/>
  <c r="AG217" i="1" a="1"/>
  <c r="AG217" i="1" s="1"/>
  <c r="AG1669" i="1" a="1"/>
  <c r="AG1669" i="1" s="1"/>
  <c r="AG1670" i="1" a="1"/>
  <c r="AG1670" i="1" s="1"/>
  <c r="AG1671" i="1" a="1"/>
  <c r="AG1671" i="1" s="1"/>
  <c r="AG1672" i="1" a="1"/>
  <c r="AG1672" i="1" s="1"/>
  <c r="AG1673" i="1" a="1"/>
  <c r="AG1673" i="1" s="1"/>
  <c r="AG1674" i="1" a="1"/>
  <c r="AG1674" i="1" s="1"/>
  <c r="AG1675" i="1" a="1"/>
  <c r="AG1675" i="1" s="1"/>
  <c r="AG1676" i="1" a="1"/>
  <c r="AG1676" i="1" s="1"/>
  <c r="AG1677" i="1" a="1"/>
  <c r="AG1677" i="1" s="1"/>
  <c r="AG1678" i="1" a="1"/>
  <c r="AG1678" i="1" s="1"/>
  <c r="AG1679" i="1" a="1"/>
  <c r="AG1679" i="1" s="1"/>
  <c r="AG1680" i="1" a="1"/>
  <c r="AG1680" i="1" s="1"/>
  <c r="AG1681" i="1" a="1"/>
  <c r="AG1681" i="1" s="1"/>
  <c r="AG1682" i="1" a="1"/>
  <c r="AG1682" i="1" s="1"/>
  <c r="AG1683" i="1" a="1"/>
  <c r="AG1683" i="1" s="1"/>
  <c r="AG1684" i="1" a="1"/>
  <c r="AG1684" i="1" s="1"/>
  <c r="AG1685" i="1" a="1"/>
  <c r="AG1685" i="1" s="1"/>
  <c r="AG1686" i="1" a="1"/>
  <c r="AG1686" i="1" s="1"/>
  <c r="AG420" i="1" a="1"/>
  <c r="AG420" i="1" s="1"/>
  <c r="AG1687" i="1" a="1"/>
  <c r="AG1687" i="1" s="1"/>
  <c r="AG1688" i="1" a="1"/>
  <c r="AG1688" i="1" s="1"/>
  <c r="AG1689" i="1" a="1"/>
  <c r="AG1689" i="1" s="1"/>
  <c r="AG1690" i="1" a="1"/>
  <c r="AG1690" i="1" s="1"/>
  <c r="AG1691" i="1" a="1"/>
  <c r="AG1691" i="1" s="1"/>
  <c r="AG295" i="1" a="1"/>
  <c r="AG295" i="1" s="1"/>
  <c r="AG1692" i="1" a="1"/>
  <c r="AG1692" i="1" s="1"/>
  <c r="AG1693" i="1" a="1"/>
  <c r="AG1693" i="1" s="1"/>
  <c r="AG1694" i="1" a="1"/>
  <c r="AG1694" i="1" s="1"/>
  <c r="AG434" i="1" a="1"/>
  <c r="AG434" i="1" s="1"/>
  <c r="AG1695" i="1" a="1"/>
  <c r="AG1695" i="1" s="1"/>
  <c r="AG1696" i="1" a="1"/>
  <c r="AG1696" i="1" s="1"/>
  <c r="AG1697" i="1" a="1"/>
  <c r="AG1697" i="1" s="1"/>
  <c r="AG1698" i="1" a="1"/>
  <c r="AG1698" i="1" s="1"/>
  <c r="AG1699" i="1" a="1"/>
  <c r="AG1699" i="1" s="1"/>
  <c r="AG1700" i="1" a="1"/>
  <c r="AG1700" i="1" s="1"/>
  <c r="AG1701" i="1" a="1"/>
  <c r="AG1701" i="1" s="1"/>
  <c r="AG1702" i="1" a="1"/>
  <c r="AG1702" i="1" s="1"/>
  <c r="AG1703" i="1" a="1"/>
  <c r="AG1703" i="1" s="1"/>
  <c r="AG1704" i="1" a="1"/>
  <c r="AG1704" i="1" s="1"/>
  <c r="AG1705" i="1" a="1"/>
  <c r="AG1705" i="1" s="1"/>
  <c r="AG1706" i="1" a="1"/>
  <c r="AG1706" i="1" s="1"/>
  <c r="AG1707" i="1" a="1"/>
  <c r="AG1707" i="1" s="1"/>
  <c r="AG1708" i="1" a="1"/>
  <c r="AG1708" i="1" s="1"/>
  <c r="AG1709" i="1" a="1"/>
  <c r="AG1709" i="1" s="1"/>
  <c r="AG1710" i="1" a="1"/>
  <c r="AG1710" i="1" s="1"/>
  <c r="AG1711" i="1" a="1"/>
  <c r="AG1711" i="1" s="1"/>
  <c r="AG1712" i="1" a="1"/>
  <c r="AG1712" i="1" s="1"/>
  <c r="AG1713" i="1" a="1"/>
  <c r="AG1713" i="1" s="1"/>
  <c r="AG1714" i="1" a="1"/>
  <c r="AG1714" i="1" s="1"/>
  <c r="AG1715" i="1" a="1"/>
  <c r="AG1715" i="1" s="1"/>
  <c r="AG1716" i="1" a="1"/>
  <c r="AG1716" i="1" s="1"/>
  <c r="AG1717" i="1" a="1"/>
  <c r="AG1717" i="1" s="1"/>
  <c r="AG1718" i="1" a="1"/>
  <c r="AG1718" i="1" s="1"/>
  <c r="AG1719" i="1" a="1"/>
  <c r="AG1719" i="1" s="1"/>
  <c r="AG1720" i="1" a="1"/>
  <c r="AG1720" i="1" s="1"/>
  <c r="AG1721" i="1" a="1"/>
  <c r="AG1721" i="1" s="1"/>
  <c r="AG1722" i="1" a="1"/>
  <c r="AG1722" i="1" s="1"/>
  <c r="AG1723" i="1" a="1"/>
  <c r="AG1723" i="1" s="1"/>
  <c r="AG1724" i="1" a="1"/>
  <c r="AG1724" i="1" s="1"/>
  <c r="AG1725" i="1" a="1"/>
  <c r="AG1725" i="1" s="1"/>
  <c r="AG1726" i="1" a="1"/>
  <c r="AG1726" i="1" s="1"/>
  <c r="AG1727" i="1" a="1"/>
  <c r="AG1727" i="1" s="1"/>
  <c r="AG1728" i="1" a="1"/>
  <c r="AG1728" i="1" s="1"/>
  <c r="AG1729" i="1" a="1"/>
  <c r="AG1729" i="1" s="1"/>
  <c r="AG1730" i="1" a="1"/>
  <c r="AG1730" i="1" s="1"/>
  <c r="AG1731" i="1" a="1"/>
  <c r="AG1731" i="1" s="1"/>
  <c r="AG1732" i="1" a="1"/>
  <c r="AG1732" i="1" s="1"/>
  <c r="AG1733" i="1" a="1"/>
  <c r="AG1733" i="1" s="1"/>
  <c r="AG1734" i="1" a="1"/>
  <c r="AG1734" i="1" s="1"/>
  <c r="AG1735" i="1" a="1"/>
  <c r="AG1735" i="1" s="1"/>
  <c r="AG1736" i="1" a="1"/>
  <c r="AG1736" i="1" s="1"/>
  <c r="AG1737" i="1" a="1"/>
  <c r="AG1737" i="1" s="1"/>
  <c r="AG1738" i="1" a="1"/>
  <c r="AG1738" i="1" s="1"/>
  <c r="AG1739" i="1" a="1"/>
  <c r="AG1739" i="1" s="1"/>
  <c r="AG1740" i="1" a="1"/>
  <c r="AG1740" i="1" s="1"/>
  <c r="AG1741" i="1" a="1"/>
  <c r="AG1741" i="1" s="1"/>
  <c r="AG1742" i="1" a="1"/>
  <c r="AG1742" i="1" s="1"/>
  <c r="AG1743" i="1" a="1"/>
  <c r="AG1743" i="1" s="1"/>
  <c r="AG1744" i="1" a="1"/>
  <c r="AG1744" i="1" s="1"/>
  <c r="AG1745" i="1" a="1"/>
  <c r="AG1745" i="1" s="1"/>
  <c r="AG1746" i="1" a="1"/>
  <c r="AG1746" i="1" s="1"/>
  <c r="AG1747" i="1" a="1"/>
  <c r="AG1747" i="1" s="1"/>
  <c r="AG1748" i="1" a="1"/>
  <c r="AG1748" i="1" s="1"/>
  <c r="AG1749" i="1" a="1"/>
  <c r="AG1749" i="1" s="1"/>
  <c r="AG1750" i="1" a="1"/>
  <c r="AG1750" i="1" s="1"/>
  <c r="AG1751" i="1" a="1"/>
  <c r="AG1751" i="1" s="1"/>
  <c r="AG1752" i="1" a="1"/>
  <c r="AG1752" i="1" s="1"/>
  <c r="AG1753" i="1" a="1"/>
  <c r="AG1753" i="1" s="1"/>
  <c r="AG1754" i="1" a="1"/>
  <c r="AG1754" i="1" s="1"/>
  <c r="AG1755" i="1" a="1"/>
  <c r="AG1755" i="1" s="1"/>
  <c r="AG1756" i="1" a="1"/>
  <c r="AG1756" i="1" s="1"/>
  <c r="AG1757" i="1" a="1"/>
  <c r="AG1757" i="1" s="1"/>
  <c r="AG1758" i="1" a="1"/>
  <c r="AG1758" i="1" s="1"/>
  <c r="AG1759" i="1" a="1"/>
  <c r="AG1759" i="1" s="1"/>
  <c r="AG1760" i="1" a="1"/>
  <c r="AG1760" i="1" s="1"/>
  <c r="AG1761" i="1" a="1"/>
  <c r="AG1761" i="1" s="1"/>
  <c r="AG1762" i="1" a="1"/>
  <c r="AG1762" i="1" s="1"/>
  <c r="AG1763" i="1" a="1"/>
  <c r="AG1763" i="1" s="1"/>
  <c r="AG1764" i="1" a="1"/>
  <c r="AG1764" i="1" s="1"/>
  <c r="AG1765" i="1" a="1"/>
  <c r="AG1765" i="1" s="1"/>
  <c r="AG1766" i="1" a="1"/>
  <c r="AG1766" i="1" s="1"/>
  <c r="AG1767" i="1" a="1"/>
  <c r="AG1767" i="1" s="1"/>
  <c r="AG1768" i="1" a="1"/>
  <c r="AG1768" i="1" s="1"/>
  <c r="AG1769" i="1" a="1"/>
  <c r="AG1769" i="1" s="1"/>
  <c r="AG1770" i="1" a="1"/>
  <c r="AG1770" i="1" s="1"/>
  <c r="AG1771" i="1" a="1"/>
  <c r="AG1771" i="1" s="1"/>
  <c r="AG1772" i="1" a="1"/>
  <c r="AG1772" i="1" s="1"/>
  <c r="AG1773" i="1" a="1"/>
  <c r="AG1773" i="1" s="1"/>
  <c r="AG1774" i="1" a="1"/>
  <c r="AG1774" i="1" s="1"/>
  <c r="AG1775" i="1" a="1"/>
  <c r="AG1775" i="1" s="1"/>
  <c r="AG1776" i="1" a="1"/>
  <c r="AG1776" i="1" s="1"/>
  <c r="AG1777" i="1" a="1"/>
  <c r="AG1777" i="1" s="1"/>
  <c r="AG1778" i="1" a="1"/>
  <c r="AG1778" i="1" s="1"/>
  <c r="AG1779" i="1" a="1"/>
  <c r="AG1779" i="1" s="1"/>
  <c r="AG1780" i="1" a="1"/>
  <c r="AG1780" i="1" s="1"/>
  <c r="AG1781" i="1" a="1"/>
  <c r="AG1781" i="1" s="1"/>
  <c r="AG298" i="1" a="1"/>
  <c r="AG298" i="1" s="1"/>
  <c r="AG1782" i="1" a="1"/>
  <c r="AG1782" i="1" s="1"/>
  <c r="AG23" i="1" a="1"/>
  <c r="AG23" i="1" s="1"/>
  <c r="AG1783" i="1" a="1"/>
  <c r="AG1783" i="1" s="1"/>
  <c r="AG1784" i="1" a="1"/>
  <c r="AG1784" i="1" s="1"/>
  <c r="AG1785" i="1" a="1"/>
  <c r="AG1785" i="1" s="1"/>
  <c r="AG1786" i="1" a="1"/>
  <c r="AG1786" i="1" s="1"/>
  <c r="AG419" i="1" a="1"/>
  <c r="AG419" i="1" s="1"/>
  <c r="AG1787" i="1" a="1"/>
  <c r="AG1787" i="1" s="1"/>
  <c r="AG1788" i="1" a="1"/>
  <c r="AG1788" i="1" s="1"/>
  <c r="AG1789" i="1" a="1"/>
  <c r="AG1789" i="1" s="1"/>
  <c r="AG1790" i="1" a="1"/>
  <c r="AG1790" i="1" s="1"/>
  <c r="AG1791" i="1" a="1"/>
  <c r="AG1791" i="1" s="1"/>
  <c r="AG1792" i="1" a="1"/>
  <c r="AG1792" i="1" s="1"/>
  <c r="AG1793" i="1" a="1"/>
  <c r="AG1793" i="1" s="1"/>
  <c r="AG1794" i="1" a="1"/>
  <c r="AG1794" i="1" s="1"/>
  <c r="AG1795" i="1" a="1"/>
  <c r="AG1795" i="1" s="1"/>
  <c r="AG1796" i="1" a="1"/>
  <c r="AG1796" i="1" s="1"/>
  <c r="AG1797" i="1" a="1"/>
  <c r="AG1797" i="1" s="1"/>
  <c r="AG1798" i="1" a="1"/>
  <c r="AG1798" i="1" s="1"/>
  <c r="AG358" i="1" a="1"/>
  <c r="AG358" i="1" s="1"/>
  <c r="AG1799" i="1" a="1"/>
  <c r="AG1799" i="1" s="1"/>
  <c r="AG1800" i="1" a="1"/>
  <c r="AG1800" i="1" s="1"/>
  <c r="AG1801" i="1" a="1"/>
  <c r="AG1801" i="1" s="1"/>
  <c r="AG1802" i="1" a="1"/>
  <c r="AG1802" i="1" s="1"/>
  <c r="AG1803" i="1" a="1"/>
  <c r="AG1803" i="1" s="1"/>
  <c r="AG1804" i="1" a="1"/>
  <c r="AG1804" i="1" s="1"/>
  <c r="AG1805" i="1" a="1"/>
  <c r="AG1805" i="1" s="1"/>
  <c r="AG1806" i="1" a="1"/>
  <c r="AG1806" i="1" s="1"/>
  <c r="AG1807" i="1" a="1"/>
  <c r="AG1807" i="1" s="1"/>
  <c r="AG1808" i="1" a="1"/>
  <c r="AG1808" i="1" s="1"/>
  <c r="AG1809" i="1" a="1"/>
  <c r="AG1809" i="1" s="1"/>
  <c r="AG1810" i="1" a="1"/>
  <c r="AG1810" i="1" s="1"/>
  <c r="AG1811" i="1" a="1"/>
  <c r="AG1811" i="1" s="1"/>
  <c r="AG1812" i="1" a="1"/>
  <c r="AG1812" i="1" s="1"/>
  <c r="AG1813" i="1" a="1"/>
  <c r="AG1813" i="1" s="1"/>
  <c r="AG1814" i="1" a="1"/>
  <c r="AG1814" i="1" s="1"/>
  <c r="AG1815" i="1" a="1"/>
  <c r="AG1815" i="1" s="1"/>
  <c r="AG1816" i="1" a="1"/>
  <c r="AG1816" i="1" s="1"/>
  <c r="AG1817" i="1" a="1"/>
  <c r="AG1817" i="1" s="1"/>
  <c r="AG475" i="1" a="1"/>
  <c r="AG475" i="1" s="1"/>
  <c r="AG1818" i="1" a="1"/>
  <c r="AG1818" i="1" s="1"/>
  <c r="AG1819" i="1" a="1"/>
  <c r="AG1819" i="1" s="1"/>
  <c r="AG1820" i="1" a="1"/>
  <c r="AG1820" i="1" s="1"/>
  <c r="AG1821" i="1" a="1"/>
  <c r="AG1821" i="1" s="1"/>
  <c r="AG1822" i="1" a="1"/>
  <c r="AG1822" i="1" s="1"/>
  <c r="AG1823" i="1" a="1"/>
  <c r="AG1823" i="1" s="1"/>
  <c r="AG1824" i="1" a="1"/>
  <c r="AG1824" i="1" s="1"/>
  <c r="AG1825" i="1" a="1"/>
  <c r="AG1825" i="1" s="1"/>
  <c r="AG1826" i="1" a="1"/>
  <c r="AG1826" i="1" s="1"/>
  <c r="AG1827" i="1" a="1"/>
  <c r="AG1827" i="1" s="1"/>
  <c r="AG438" i="1" a="1"/>
  <c r="AG438" i="1" s="1"/>
  <c r="AG1828" i="1" a="1"/>
  <c r="AG1828" i="1" s="1"/>
  <c r="AG1829" i="1" a="1"/>
  <c r="AG1829" i="1" s="1"/>
  <c r="AG1830" i="1" a="1"/>
  <c r="AG1830" i="1" s="1"/>
  <c r="AG1831" i="1" a="1"/>
  <c r="AG1831" i="1" s="1"/>
  <c r="AG1832" i="1" a="1"/>
  <c r="AG1832" i="1" s="1"/>
  <c r="AG1833" i="1" a="1"/>
  <c r="AG1833" i="1" s="1"/>
  <c r="AG1834" i="1" a="1"/>
  <c r="AG1834" i="1" s="1"/>
  <c r="AG1835" i="1" a="1"/>
  <c r="AG1835" i="1" s="1"/>
  <c r="AG1836" i="1" a="1"/>
  <c r="AG1836" i="1" s="1"/>
  <c r="AG1837" i="1" a="1"/>
  <c r="AG1837" i="1" s="1"/>
  <c r="AG1838" i="1" a="1"/>
  <c r="AG1838" i="1" s="1"/>
  <c r="AG33" i="1" a="1"/>
  <c r="AG33" i="1" s="1"/>
  <c r="AG94" i="1" a="1"/>
  <c r="AG94" i="1" s="1"/>
  <c r="AG1839" i="1" a="1"/>
  <c r="AG1839" i="1" s="1"/>
  <c r="AG1840" i="1" a="1"/>
  <c r="AG1840" i="1" s="1"/>
  <c r="AG1841" i="1" a="1"/>
  <c r="AG1841" i="1" s="1"/>
  <c r="AG1842" i="1" a="1"/>
  <c r="AG1842" i="1" s="1"/>
  <c r="AG1843" i="1" a="1"/>
  <c r="AG1843" i="1" s="1"/>
  <c r="AG1844" i="1" a="1"/>
  <c r="AG1844" i="1" s="1"/>
  <c r="AG1845" i="1" a="1"/>
  <c r="AG1845" i="1" s="1"/>
  <c r="AG1846" i="1" a="1"/>
  <c r="AG1846" i="1" s="1"/>
  <c r="AG1847" i="1" a="1"/>
  <c r="AG1847" i="1" s="1"/>
  <c r="AG1848" i="1" a="1"/>
  <c r="AG1848" i="1" s="1"/>
  <c r="AG1849" i="1" a="1"/>
  <c r="AG1849" i="1" s="1"/>
  <c r="AG1850" i="1" a="1"/>
  <c r="AG1850" i="1" s="1"/>
  <c r="AG1851" i="1" a="1"/>
  <c r="AG1851" i="1" s="1"/>
  <c r="AG1852" i="1" a="1"/>
  <c r="AG1852" i="1" s="1"/>
  <c r="AG1853" i="1" a="1"/>
  <c r="AG1853" i="1" s="1"/>
  <c r="AG1854" i="1" a="1"/>
  <c r="AG1854" i="1" s="1"/>
  <c r="AG1855" i="1" a="1"/>
  <c r="AG1855" i="1" s="1"/>
  <c r="AG1856" i="1" a="1"/>
  <c r="AG1856" i="1" s="1"/>
  <c r="AG1857" i="1" a="1"/>
  <c r="AG1857" i="1" s="1"/>
  <c r="AG1858" i="1" a="1"/>
  <c r="AG1858" i="1" s="1"/>
  <c r="AG1859" i="1" a="1"/>
  <c r="AG1859" i="1" s="1"/>
  <c r="AG1860" i="1" a="1"/>
  <c r="AG1860" i="1" s="1"/>
  <c r="AG1861" i="1" a="1"/>
  <c r="AG1861" i="1" s="1"/>
  <c r="AG1862" i="1" a="1"/>
  <c r="AG1862" i="1" s="1"/>
  <c r="AG1863" i="1" a="1"/>
  <c r="AG1863" i="1" s="1"/>
  <c r="AG1864" i="1" a="1"/>
  <c r="AG1864" i="1" s="1"/>
  <c r="AG1865" i="1" a="1"/>
  <c r="AG1865" i="1" s="1"/>
  <c r="AG1866" i="1" a="1"/>
  <c r="AG1866" i="1" s="1"/>
  <c r="AG1867" i="1" a="1"/>
  <c r="AG1867" i="1" s="1"/>
  <c r="AG1868" i="1" a="1"/>
  <c r="AG1868" i="1" s="1"/>
  <c r="AG1869" i="1" a="1"/>
  <c r="AG1869" i="1" s="1"/>
  <c r="AG1870" i="1" a="1"/>
  <c r="AG1870" i="1" s="1"/>
  <c r="AG1871" i="1" a="1"/>
  <c r="AG1871" i="1" s="1"/>
  <c r="AG1872" i="1" a="1"/>
  <c r="AG1872" i="1" s="1"/>
  <c r="AG1873" i="1" a="1"/>
  <c r="AG1873" i="1" s="1"/>
  <c r="AG1874" i="1" a="1"/>
  <c r="AG1874" i="1" s="1"/>
  <c r="AG1875" i="1" a="1"/>
  <c r="AG1875" i="1" s="1"/>
  <c r="AG1876" i="1" a="1"/>
  <c r="AG1876" i="1" s="1"/>
  <c r="AG1877" i="1" a="1"/>
  <c r="AG1877" i="1" s="1"/>
  <c r="AG1878" i="1" a="1"/>
  <c r="AG1878" i="1" s="1"/>
  <c r="AG1879" i="1" a="1"/>
  <c r="AG1879" i="1" s="1"/>
  <c r="AG1880" i="1" a="1"/>
  <c r="AG1880" i="1" s="1"/>
  <c r="AG1881" i="1" a="1"/>
  <c r="AG1881" i="1" s="1"/>
  <c r="AG1882" i="1" a="1"/>
  <c r="AG1882" i="1" s="1"/>
  <c r="AG1883" i="1" a="1"/>
  <c r="AG1883" i="1" s="1"/>
  <c r="AG57" i="1" a="1"/>
  <c r="AG57" i="1" s="1"/>
  <c r="AG1884" i="1" a="1"/>
  <c r="AG1884" i="1" s="1"/>
  <c r="AG1885" i="1" a="1"/>
  <c r="AG1885" i="1" s="1"/>
  <c r="AG1886" i="1" a="1"/>
  <c r="AG1886" i="1" s="1"/>
  <c r="AG1887" i="1" a="1"/>
  <c r="AG1887" i="1" s="1"/>
  <c r="AG1888" i="1" a="1"/>
  <c r="AG1888" i="1" s="1"/>
  <c r="AG1889" i="1" a="1"/>
  <c r="AG1889" i="1" s="1"/>
  <c r="AG1890" i="1" a="1"/>
  <c r="AG1890" i="1" s="1"/>
  <c r="AG1891" i="1" a="1"/>
  <c r="AG1891" i="1" s="1"/>
  <c r="AG1892" i="1" a="1"/>
  <c r="AG1892" i="1" s="1"/>
  <c r="AG1893" i="1" a="1"/>
  <c r="AG1893" i="1" s="1"/>
  <c r="AG1894" i="1" a="1"/>
  <c r="AG1894" i="1" s="1"/>
  <c r="AG1895" i="1" a="1"/>
  <c r="AG1895" i="1" s="1"/>
  <c r="AG1896" i="1" a="1"/>
  <c r="AG1896" i="1" s="1"/>
  <c r="AG1897" i="1" a="1"/>
  <c r="AG1897" i="1" s="1"/>
  <c r="AG1898" i="1" a="1"/>
  <c r="AG1898" i="1" s="1"/>
  <c r="AG1899" i="1" a="1"/>
  <c r="AG1899" i="1" s="1"/>
  <c r="AG1900" i="1" a="1"/>
  <c r="AG1900" i="1" s="1"/>
  <c r="AG1901" i="1" a="1"/>
  <c r="AG1901" i="1" s="1"/>
  <c r="AG1902" i="1" a="1"/>
  <c r="AG1902" i="1" s="1"/>
  <c r="AG1903" i="1" a="1"/>
  <c r="AG1903" i="1" s="1"/>
  <c r="AG1904" i="1" a="1"/>
  <c r="AG1904" i="1" s="1"/>
  <c r="AG1905" i="1" a="1"/>
  <c r="AG1905" i="1" s="1"/>
  <c r="AG1906" i="1" a="1"/>
  <c r="AG1906" i="1" s="1"/>
  <c r="AG1907" i="1" a="1"/>
  <c r="AG1907" i="1" s="1"/>
  <c r="AG1908" i="1" a="1"/>
  <c r="AG1908" i="1" s="1"/>
  <c r="AG1909" i="1" a="1"/>
  <c r="AG1909" i="1" s="1"/>
  <c r="AG1910" i="1" a="1"/>
  <c r="AG1910" i="1" s="1"/>
  <c r="AG1911" i="1" a="1"/>
  <c r="AG1911" i="1" s="1"/>
  <c r="AG1912" i="1" a="1"/>
  <c r="AG1912" i="1" s="1"/>
  <c r="AG1913" i="1" a="1"/>
  <c r="AG1913" i="1" s="1"/>
  <c r="AG1914" i="1" a="1"/>
  <c r="AG1914" i="1" s="1"/>
  <c r="AG1915" i="1" a="1"/>
  <c r="AG1915" i="1" s="1"/>
  <c r="AG1916" i="1" a="1"/>
  <c r="AG1916" i="1" s="1"/>
  <c r="AG1917" i="1" a="1"/>
  <c r="AG1917" i="1" s="1"/>
  <c r="AG1918" i="1" a="1"/>
  <c r="AG1918" i="1" s="1"/>
  <c r="AG296" i="1" a="1"/>
  <c r="AG296" i="1" s="1"/>
  <c r="AG1919" i="1" a="1"/>
  <c r="AG1919" i="1" s="1"/>
  <c r="AG1920" i="1" a="1"/>
  <c r="AG1920" i="1" s="1"/>
  <c r="AG1921" i="1" a="1"/>
  <c r="AG1921" i="1" s="1"/>
  <c r="AG1922" i="1" a="1"/>
  <c r="AG1922" i="1" s="1"/>
  <c r="AG1923" i="1" a="1"/>
  <c r="AG1923" i="1" s="1"/>
  <c r="AG1924" i="1" a="1"/>
  <c r="AG1924" i="1" s="1"/>
  <c r="AG1925" i="1" a="1"/>
  <c r="AG1925" i="1" s="1"/>
  <c r="AG364" i="1" a="1"/>
  <c r="AG364" i="1" s="1"/>
  <c r="AG1926" i="1" a="1"/>
  <c r="AG1926" i="1" s="1"/>
  <c r="AG204" i="1" a="1"/>
  <c r="AG204" i="1" s="1"/>
  <c r="AG1927" i="1" a="1"/>
  <c r="AG1927" i="1" s="1"/>
  <c r="AG1928" i="1" a="1"/>
  <c r="AG1928" i="1" s="1"/>
  <c r="AG1929" i="1" a="1"/>
  <c r="AG1929" i="1" s="1"/>
  <c r="AG1930" i="1" a="1"/>
  <c r="AG1930" i="1" s="1"/>
  <c r="AG1931" i="1" a="1"/>
  <c r="AG1931" i="1" s="1"/>
  <c r="AG1932" i="1" a="1"/>
  <c r="AG1932" i="1" s="1"/>
  <c r="AG1933" i="1" a="1"/>
  <c r="AG1933" i="1" s="1"/>
  <c r="AG1934" i="1" a="1"/>
  <c r="AG1934" i="1" s="1"/>
  <c r="AG1935" i="1" a="1"/>
  <c r="AG1935" i="1" s="1"/>
  <c r="AG1936" i="1" a="1"/>
  <c r="AG1936" i="1" s="1"/>
  <c r="AG1937" i="1" a="1"/>
  <c r="AG1937" i="1" s="1"/>
  <c r="AG1938" i="1" a="1"/>
  <c r="AG1938" i="1" s="1"/>
  <c r="AG1939" i="1" a="1"/>
  <c r="AG1939" i="1" s="1"/>
  <c r="AG1940" i="1" a="1"/>
  <c r="AG1940" i="1" s="1"/>
  <c r="AG1941" i="1" a="1"/>
  <c r="AG1941" i="1" s="1"/>
  <c r="AG1942" i="1" a="1"/>
  <c r="AG1942" i="1" s="1"/>
  <c r="AG1943" i="1" a="1"/>
  <c r="AG1943" i="1" s="1"/>
  <c r="AG1944" i="1" a="1"/>
  <c r="AG1944" i="1" s="1"/>
  <c r="AG1945" i="1" a="1"/>
  <c r="AG1945" i="1" s="1"/>
  <c r="AG1946" i="1" a="1"/>
  <c r="AG1946" i="1" s="1"/>
  <c r="AG1947" i="1" a="1"/>
  <c r="AG1947" i="1" s="1"/>
  <c r="AG1948" i="1" a="1"/>
  <c r="AG1948" i="1" s="1"/>
  <c r="AG1949" i="1" a="1"/>
  <c r="AG1949" i="1" s="1"/>
  <c r="AG1950" i="1" a="1"/>
  <c r="AG1950" i="1" s="1"/>
  <c r="AG1951" i="1" a="1"/>
  <c r="AG1951" i="1" s="1"/>
  <c r="AG1952" i="1" a="1"/>
  <c r="AG1952" i="1" s="1"/>
  <c r="AG1953" i="1" a="1"/>
  <c r="AG1953" i="1" s="1"/>
  <c r="AG1954" i="1" a="1"/>
  <c r="AG1954" i="1" s="1"/>
  <c r="AG1955" i="1" a="1"/>
  <c r="AG1955" i="1" s="1"/>
  <c r="AG1956" i="1" a="1"/>
  <c r="AG1956" i="1" s="1"/>
  <c r="AG1957" i="1" a="1"/>
  <c r="AG1957" i="1" s="1"/>
  <c r="AG1958" i="1" a="1"/>
  <c r="AG1958" i="1" s="1"/>
  <c r="AG1959" i="1" a="1"/>
  <c r="AG1959" i="1" s="1"/>
  <c r="AG1960" i="1" a="1"/>
  <c r="AG1960" i="1" s="1"/>
  <c r="AG1961" i="1" a="1"/>
  <c r="AG1961" i="1" s="1"/>
  <c r="AG1962" i="1" a="1"/>
  <c r="AG1962" i="1" s="1"/>
  <c r="AG1963" i="1" a="1"/>
  <c r="AG1963" i="1" s="1"/>
  <c r="AG1964" i="1" a="1"/>
  <c r="AG1964" i="1" s="1"/>
  <c r="AG1965" i="1" a="1"/>
  <c r="AG1965" i="1" s="1"/>
  <c r="AG1966" i="1" a="1"/>
  <c r="AG1966" i="1" s="1"/>
  <c r="AG1967" i="1" a="1"/>
  <c r="AG1967" i="1" s="1"/>
  <c r="AG1968" i="1" a="1"/>
  <c r="AG1968" i="1" s="1"/>
  <c r="AG1969" i="1" a="1"/>
  <c r="AG1969" i="1" s="1"/>
  <c r="AG1970" i="1" a="1"/>
  <c r="AG1970" i="1" s="1"/>
  <c r="AG1971" i="1" a="1"/>
  <c r="AG1971" i="1" s="1"/>
  <c r="AG1972" i="1" a="1"/>
  <c r="AG1972" i="1" s="1"/>
  <c r="AG1973" i="1" a="1"/>
  <c r="AG1973" i="1" s="1"/>
  <c r="AG1974" i="1" a="1"/>
  <c r="AG1974" i="1" s="1"/>
  <c r="AG1975" i="1" a="1"/>
  <c r="AG1975" i="1" s="1"/>
  <c r="AG1976" i="1" a="1"/>
  <c r="AG1976" i="1" s="1"/>
  <c r="AG1977" i="1" a="1"/>
  <c r="AG1977" i="1" s="1"/>
  <c r="AG1978" i="1" a="1"/>
  <c r="AG1978" i="1" s="1"/>
  <c r="AG1979" i="1" a="1"/>
  <c r="AG1979" i="1" s="1"/>
  <c r="AG1980" i="1" a="1"/>
  <c r="AG1980" i="1" s="1"/>
  <c r="AG1981" i="1" a="1"/>
  <c r="AG1981" i="1" s="1"/>
  <c r="AG1982" i="1" a="1"/>
  <c r="AG1982" i="1" s="1"/>
  <c r="AG1983" i="1" a="1"/>
  <c r="AG1983" i="1" s="1"/>
  <c r="AG1984" i="1" a="1"/>
  <c r="AG1984" i="1" s="1"/>
  <c r="AG1985" i="1" a="1"/>
  <c r="AG1985" i="1" s="1"/>
  <c r="AG1986" i="1" a="1"/>
  <c r="AG1986" i="1" s="1"/>
  <c r="AG1987" i="1" a="1"/>
  <c r="AG1987" i="1" s="1"/>
  <c r="AG1988" i="1" a="1"/>
  <c r="AG1988" i="1" s="1"/>
  <c r="AG1989" i="1" a="1"/>
  <c r="AG1989" i="1" s="1"/>
  <c r="AG1990" i="1" a="1"/>
  <c r="AG1990" i="1" s="1"/>
  <c r="AG1991" i="1" a="1"/>
  <c r="AG1991" i="1" s="1"/>
  <c r="AG1992" i="1" a="1"/>
  <c r="AG1992" i="1" s="1"/>
  <c r="AG1993" i="1" a="1"/>
  <c r="AG1993" i="1" s="1"/>
  <c r="AG1994" i="1" a="1"/>
  <c r="AG1994" i="1" s="1"/>
  <c r="AG1995" i="1" a="1"/>
  <c r="AG1995" i="1" s="1"/>
  <c r="AG1996" i="1" a="1"/>
  <c r="AG1996" i="1" s="1"/>
  <c r="AG1997" i="1" a="1"/>
  <c r="AG1997" i="1" s="1"/>
  <c r="AG1998" i="1" a="1"/>
  <c r="AG1998" i="1" s="1"/>
  <c r="AG1999" i="1" a="1"/>
  <c r="AG1999" i="1" s="1"/>
  <c r="AG2000" i="1" a="1"/>
  <c r="AG2000" i="1" s="1"/>
  <c r="AG2001" i="1" a="1"/>
  <c r="AG2001" i="1" s="1"/>
  <c r="AG2002" i="1" a="1"/>
  <c r="AG2002" i="1" s="1"/>
  <c r="AG2003" i="1" a="1"/>
  <c r="AG2003" i="1" s="1"/>
  <c r="AG2004" i="1" a="1"/>
  <c r="AG2004" i="1" s="1"/>
  <c r="AG2005" i="1" a="1"/>
  <c r="AG2005" i="1" s="1"/>
  <c r="AG2006" i="1" a="1"/>
  <c r="AG2006" i="1" s="1"/>
  <c r="AG2007" i="1" a="1"/>
  <c r="AG2007" i="1" s="1"/>
  <c r="AG2008" i="1" a="1"/>
  <c r="AG2008" i="1" s="1"/>
  <c r="AG2009" i="1" a="1"/>
  <c r="AG2009" i="1" s="1"/>
  <c r="AG2010" i="1" a="1"/>
  <c r="AG2010" i="1" s="1"/>
  <c r="AG2011" i="1" a="1"/>
  <c r="AG2011" i="1" s="1"/>
  <c r="AG2012" i="1" a="1"/>
  <c r="AG2012" i="1" s="1"/>
  <c r="AG2013" i="1" a="1"/>
  <c r="AG2013" i="1" s="1"/>
  <c r="AG2014" i="1" a="1"/>
  <c r="AG2014" i="1" s="1"/>
  <c r="AG2015" i="1" a="1"/>
  <c r="AG2015" i="1" s="1"/>
  <c r="AG2016" i="1" a="1"/>
  <c r="AG2016" i="1" s="1"/>
  <c r="AG2017" i="1" a="1"/>
  <c r="AG2017" i="1" s="1"/>
  <c r="AG2018" i="1" a="1"/>
  <c r="AG2018" i="1" s="1"/>
  <c r="AG2019" i="1" a="1"/>
  <c r="AG2019" i="1" s="1"/>
  <c r="AG2020" i="1" a="1"/>
  <c r="AG2020" i="1" s="1"/>
  <c r="AG2021" i="1" a="1"/>
  <c r="AG2021" i="1" s="1"/>
  <c r="AG2022" i="1" a="1"/>
  <c r="AG2022" i="1" s="1"/>
  <c r="AG2023" i="1" a="1"/>
  <c r="AG2023" i="1" s="1"/>
  <c r="AG2024" i="1" a="1"/>
  <c r="AG2024" i="1" s="1"/>
  <c r="AG2025" i="1" a="1"/>
  <c r="AG2025" i="1" s="1"/>
  <c r="AG2026" i="1" a="1"/>
  <c r="AG2026" i="1" s="1"/>
  <c r="AG2027" i="1" a="1"/>
  <c r="AG2027" i="1" s="1"/>
  <c r="AG2028" i="1" a="1"/>
  <c r="AG2028" i="1" s="1"/>
  <c r="AG2029" i="1" a="1"/>
  <c r="AG2029" i="1" s="1"/>
  <c r="AG2030" i="1" a="1"/>
  <c r="AG2030" i="1" s="1"/>
  <c r="AG2031" i="1" a="1"/>
  <c r="AG2031" i="1" s="1"/>
  <c r="AG2032" i="1" a="1"/>
  <c r="AG2032" i="1" s="1"/>
  <c r="AG2033" i="1" a="1"/>
  <c r="AG2033" i="1" s="1"/>
  <c r="AG2034" i="1" a="1"/>
  <c r="AG2034" i="1" s="1"/>
  <c r="AG2035" i="1" a="1"/>
  <c r="AG2035" i="1" s="1"/>
  <c r="AG2036" i="1" a="1"/>
  <c r="AG2036" i="1" s="1"/>
  <c r="AG2037" i="1" a="1"/>
  <c r="AG2037" i="1" s="1"/>
  <c r="AG2038" i="1" a="1"/>
  <c r="AG2038" i="1" s="1"/>
  <c r="AG2039" i="1" a="1"/>
  <c r="AG2039" i="1" s="1"/>
  <c r="AG2040" i="1" a="1"/>
  <c r="AG2040" i="1" s="1"/>
  <c r="AG2041" i="1" a="1"/>
  <c r="AG2041" i="1" s="1"/>
  <c r="AG2042" i="1" a="1"/>
  <c r="AG2042" i="1" s="1"/>
  <c r="AG2043" i="1" a="1"/>
  <c r="AG2043" i="1" s="1"/>
  <c r="AG2044" i="1" a="1"/>
  <c r="AG2044" i="1" s="1"/>
  <c r="AG2045" i="1" a="1"/>
  <c r="AG2045" i="1" s="1"/>
  <c r="AG2046" i="1" a="1"/>
  <c r="AG2046" i="1" s="1"/>
  <c r="AG2047" i="1" a="1"/>
  <c r="AG2047" i="1" s="1"/>
  <c r="AG2048" i="1" a="1"/>
  <c r="AG2048" i="1" s="1"/>
  <c r="AG2049" i="1" a="1"/>
  <c r="AG2049" i="1" s="1"/>
  <c r="AG2050" i="1" a="1"/>
  <c r="AG2050" i="1" s="1"/>
  <c r="AG2051" i="1" a="1"/>
  <c r="AG2051" i="1" s="1"/>
  <c r="AG2052" i="1" a="1"/>
  <c r="AG2052" i="1" s="1"/>
  <c r="AG2053" i="1" a="1"/>
  <c r="AG2053" i="1" s="1"/>
  <c r="AG2054" i="1" a="1"/>
  <c r="AG2054" i="1" s="1"/>
  <c r="AG2055" i="1" a="1"/>
  <c r="AG2055" i="1" s="1"/>
  <c r="AG2056" i="1" a="1"/>
  <c r="AG2056" i="1" s="1"/>
  <c r="AG2057" i="1" a="1"/>
  <c r="AG2057" i="1" s="1"/>
  <c r="AG2058" i="1" a="1"/>
  <c r="AG2058" i="1" s="1"/>
  <c r="AG2059" i="1" a="1"/>
  <c r="AG2059" i="1" s="1"/>
  <c r="AG2060" i="1" a="1"/>
  <c r="AG2060" i="1" s="1"/>
  <c r="AG2061" i="1" a="1"/>
  <c r="AG2061" i="1" s="1"/>
  <c r="AG2062" i="1" a="1"/>
  <c r="AG2062" i="1" s="1"/>
  <c r="AG2063" i="1" a="1"/>
  <c r="AG2063" i="1" s="1"/>
  <c r="AG2064" i="1" a="1"/>
  <c r="AG2064" i="1" s="1"/>
  <c r="AG2065" i="1" a="1"/>
  <c r="AG2065" i="1" s="1"/>
  <c r="AG2066" i="1" a="1"/>
  <c r="AG2066" i="1" s="1"/>
  <c r="AG2067" i="1" a="1"/>
  <c r="AG2067" i="1" s="1"/>
  <c r="AG2068" i="1" a="1"/>
  <c r="AG2068" i="1" s="1"/>
  <c r="AG2069" i="1" a="1"/>
  <c r="AG2069" i="1" s="1"/>
  <c r="AG323" i="1" a="1"/>
  <c r="AG323" i="1" s="1"/>
  <c r="AG2070" i="1" a="1"/>
  <c r="AG2070" i="1" s="1"/>
  <c r="AG2071" i="1" a="1"/>
  <c r="AG2071" i="1" s="1"/>
  <c r="AG2072" i="1" a="1"/>
  <c r="AG2072" i="1" s="1"/>
  <c r="AG2073" i="1" a="1"/>
  <c r="AG2073" i="1" s="1"/>
  <c r="AG2074" i="1" a="1"/>
  <c r="AG2074" i="1" s="1"/>
  <c r="AG2075" i="1" a="1"/>
  <c r="AG2075" i="1" s="1"/>
  <c r="AG2076" i="1" a="1"/>
  <c r="AG2076" i="1" s="1"/>
  <c r="AG2077" i="1" a="1"/>
  <c r="AG2077" i="1" s="1"/>
  <c r="AG2078" i="1" a="1"/>
  <c r="AG2078" i="1" s="1"/>
  <c r="AG2079" i="1" a="1"/>
  <c r="AG2079" i="1" s="1"/>
  <c r="AG2080" i="1" a="1"/>
  <c r="AG2080" i="1" s="1"/>
  <c r="AG2081" i="1" a="1"/>
  <c r="AG2081" i="1" s="1"/>
  <c r="AG2082" i="1" a="1"/>
  <c r="AG2082" i="1" s="1"/>
  <c r="AG2083" i="1" a="1"/>
  <c r="AG2083" i="1" s="1"/>
  <c r="AG2084" i="1" a="1"/>
  <c r="AG2084" i="1" s="1"/>
  <c r="AG2085" i="1" a="1"/>
  <c r="AG2085" i="1" s="1"/>
  <c r="AG2086" i="1" a="1"/>
  <c r="AG2086" i="1" s="1"/>
  <c r="AG277" i="1" a="1"/>
  <c r="AG277" i="1" s="1"/>
  <c r="AG2087" i="1" a="1"/>
  <c r="AG2087" i="1" s="1"/>
  <c r="AG2088" i="1" a="1"/>
  <c r="AG2088" i="1" s="1"/>
  <c r="AG2089" i="1" a="1"/>
  <c r="AG2089" i="1" s="1"/>
  <c r="AG2090" i="1" a="1"/>
  <c r="AG2090" i="1" s="1"/>
  <c r="AG2091" i="1" a="1"/>
  <c r="AG2091" i="1" s="1"/>
  <c r="AG2092" i="1" a="1"/>
  <c r="AG2092" i="1" s="1"/>
  <c r="AG2093" i="1" a="1"/>
  <c r="AG2093" i="1" s="1"/>
  <c r="AG2094" i="1" a="1"/>
  <c r="AG2094" i="1" s="1"/>
  <c r="AG2095" i="1" a="1"/>
  <c r="AG2095" i="1" s="1"/>
  <c r="AG2096" i="1" a="1"/>
  <c r="AG2096" i="1" s="1"/>
  <c r="AG2097" i="1" a="1"/>
  <c r="AG2097" i="1" s="1"/>
  <c r="AG2098" i="1" a="1"/>
  <c r="AG2098" i="1" s="1"/>
  <c r="AG2099" i="1" a="1"/>
  <c r="AG2099" i="1" s="1"/>
  <c r="AG2100" i="1" a="1"/>
  <c r="AG2100" i="1" s="1"/>
  <c r="AG2101" i="1" a="1"/>
  <c r="AG2101" i="1" s="1"/>
  <c r="AG2102" i="1" a="1"/>
  <c r="AG2102" i="1" s="1"/>
  <c r="AG2103" i="1" a="1"/>
  <c r="AG2103" i="1" s="1"/>
  <c r="AG2104" i="1" a="1"/>
  <c r="AG2104" i="1" s="1"/>
  <c r="AG2105" i="1" a="1"/>
  <c r="AG2105" i="1" s="1"/>
  <c r="AG2106" i="1" a="1"/>
  <c r="AG2106" i="1" s="1"/>
  <c r="AG2107" i="1" a="1"/>
  <c r="AG2107" i="1" s="1"/>
  <c r="AG2108" i="1" a="1"/>
  <c r="AG2108" i="1" s="1"/>
  <c r="AG2109" i="1" a="1"/>
  <c r="AG2109" i="1" s="1"/>
  <c r="AG2110" i="1" a="1"/>
  <c r="AG2110" i="1" s="1"/>
  <c r="AG2111" i="1" a="1"/>
  <c r="AG2111" i="1" s="1"/>
  <c r="AG2112" i="1" a="1"/>
  <c r="AG2112" i="1" s="1"/>
  <c r="AG334" i="1" a="1"/>
  <c r="AG334" i="1" s="1"/>
  <c r="AG2113" i="1" a="1"/>
  <c r="AG2113" i="1" s="1"/>
  <c r="AG2114" i="1" a="1"/>
  <c r="AG2114" i="1" s="1"/>
  <c r="AG2115" i="1" a="1"/>
  <c r="AG2115" i="1" s="1"/>
  <c r="AG2116" i="1" a="1"/>
  <c r="AG2116" i="1" s="1"/>
  <c r="AG2117" i="1" a="1"/>
  <c r="AG2117" i="1" s="1"/>
  <c r="AG2118" i="1" a="1"/>
  <c r="AG2118" i="1" s="1"/>
  <c r="AG2119" i="1" a="1"/>
  <c r="AG2119" i="1" s="1"/>
  <c r="AG2120" i="1" a="1"/>
  <c r="AG2120" i="1" s="1"/>
  <c r="AG2121" i="1" a="1"/>
  <c r="AG2121" i="1" s="1"/>
  <c r="AG2122" i="1" a="1"/>
  <c r="AG2122" i="1" s="1"/>
  <c r="AG2123" i="1" a="1"/>
  <c r="AG2123" i="1" s="1"/>
  <c r="AG2124" i="1" a="1"/>
  <c r="AG2124" i="1" s="1"/>
  <c r="AG2125" i="1" a="1"/>
  <c r="AG2125" i="1" s="1"/>
  <c r="AG2126" i="1" a="1"/>
  <c r="AG2126" i="1" s="1"/>
  <c r="AG2127" i="1" a="1"/>
  <c r="AG2127" i="1" s="1"/>
  <c r="AG2128" i="1" a="1"/>
  <c r="AG2128" i="1" s="1"/>
  <c r="AG2129" i="1" a="1"/>
  <c r="AG2129" i="1" s="1"/>
  <c r="AG2130" i="1" a="1"/>
  <c r="AG2130" i="1" s="1"/>
  <c r="AG2131" i="1" a="1"/>
  <c r="AG2131" i="1" s="1"/>
  <c r="AG2132" i="1" a="1"/>
  <c r="AG2132" i="1" s="1"/>
  <c r="AG2133" i="1" a="1"/>
  <c r="AG2133" i="1" s="1"/>
  <c r="AG311" i="1" a="1"/>
  <c r="AG311" i="1" s="1"/>
  <c r="AG310" i="1" a="1"/>
  <c r="AG310" i="1" s="1"/>
  <c r="AG2134" i="1" a="1"/>
  <c r="AG2134" i="1" s="1"/>
  <c r="AG2135" i="1" a="1"/>
  <c r="AG2135" i="1" s="1"/>
  <c r="AG2136" i="1" a="1"/>
  <c r="AG2136" i="1" s="1"/>
  <c r="AG2137" i="1" a="1"/>
  <c r="AG2137" i="1" s="1"/>
  <c r="AG2138" i="1" a="1"/>
  <c r="AG2138" i="1" s="1"/>
  <c r="AG2139" i="1" a="1"/>
  <c r="AG2139" i="1" s="1"/>
  <c r="AG2140" i="1" a="1"/>
  <c r="AG2140" i="1" s="1"/>
  <c r="AG2141" i="1" a="1"/>
  <c r="AG2141" i="1" s="1"/>
  <c r="AG2142" i="1" a="1"/>
  <c r="AG2142" i="1" s="1"/>
  <c r="AG2143" i="1" a="1"/>
  <c r="AG2143" i="1" s="1"/>
  <c r="AG2144" i="1" a="1"/>
  <c r="AG2144" i="1" s="1"/>
  <c r="AG2145" i="1" a="1"/>
  <c r="AG2145" i="1" s="1"/>
  <c r="AG2146" i="1" a="1"/>
  <c r="AG2146" i="1" s="1"/>
  <c r="AG2147" i="1" a="1"/>
  <c r="AG2147" i="1" s="1"/>
  <c r="AG2148" i="1" a="1"/>
  <c r="AG2148" i="1" s="1"/>
  <c r="AG2149" i="1" a="1"/>
  <c r="AG2149" i="1" s="1"/>
  <c r="AG2150" i="1" a="1"/>
  <c r="AG2150" i="1" s="1"/>
  <c r="AG2151" i="1" a="1"/>
  <c r="AG2151" i="1" s="1"/>
  <c r="AG2152" i="1" a="1"/>
  <c r="AG2152" i="1" s="1"/>
  <c r="AG2153" i="1" a="1"/>
  <c r="AG2153" i="1" s="1"/>
  <c r="AG2154" i="1" a="1"/>
  <c r="AG2154" i="1" s="1"/>
  <c r="AG2155" i="1" a="1"/>
  <c r="AG2155" i="1" s="1"/>
  <c r="AG2156" i="1" a="1"/>
  <c r="AG2156" i="1" s="1"/>
  <c r="AG2157" i="1" a="1"/>
  <c r="AG2157" i="1" s="1"/>
  <c r="AG2158" i="1" a="1"/>
  <c r="AG2158" i="1" s="1"/>
  <c r="AG2159" i="1" a="1"/>
  <c r="AG2159" i="1" s="1"/>
  <c r="AG2160" i="1" a="1"/>
  <c r="AG2160" i="1" s="1"/>
  <c r="AG2161" i="1" a="1"/>
  <c r="AG2161" i="1" s="1"/>
  <c r="AG2162" i="1" a="1"/>
  <c r="AG2162" i="1" s="1"/>
  <c r="AG2163" i="1" a="1"/>
  <c r="AG2163" i="1" s="1"/>
  <c r="AG2164" i="1" a="1"/>
  <c r="AG2164" i="1" s="1"/>
  <c r="AG2165" i="1" a="1"/>
  <c r="AG2165" i="1" s="1"/>
  <c r="AG2166" i="1" a="1"/>
  <c r="AG2166" i="1" s="1"/>
  <c r="AG2167" i="1" a="1"/>
  <c r="AG2167" i="1" s="1"/>
  <c r="AG2168" i="1" a="1"/>
  <c r="AG2168" i="1" s="1"/>
  <c r="AG2169" i="1" a="1"/>
  <c r="AG2169" i="1" s="1"/>
  <c r="AG2170" i="1" a="1"/>
  <c r="AG2170" i="1" s="1"/>
  <c r="AG2171" i="1" a="1"/>
  <c r="AG2171" i="1" s="1"/>
  <c r="AG2172" i="1" a="1"/>
  <c r="AG2172" i="1" s="1"/>
  <c r="AG2173" i="1" a="1"/>
  <c r="AG2173" i="1" s="1"/>
  <c r="AG2174" i="1" a="1"/>
  <c r="AG2174" i="1" s="1"/>
  <c r="AG2175" i="1" a="1"/>
  <c r="AG2175" i="1" s="1"/>
  <c r="AG2176" i="1" a="1"/>
  <c r="AG2176" i="1" s="1"/>
  <c r="AG2177" i="1" a="1"/>
  <c r="AG2177" i="1" s="1"/>
  <c r="AG2178" i="1" a="1"/>
  <c r="AG2178" i="1" s="1"/>
  <c r="AG2179" i="1" a="1"/>
  <c r="AG2179" i="1" s="1"/>
  <c r="AG2180" i="1" a="1"/>
  <c r="AG2180" i="1" s="1"/>
  <c r="AG2181" i="1" a="1"/>
  <c r="AG2181" i="1" s="1"/>
  <c r="AG2182" i="1" a="1"/>
  <c r="AG2182" i="1" s="1"/>
  <c r="AG2183" i="1" a="1"/>
  <c r="AG2183" i="1" s="1"/>
  <c r="AG2184" i="1" a="1"/>
  <c r="AG2184" i="1" s="1"/>
  <c r="AG2185" i="1" a="1"/>
  <c r="AG2185" i="1" s="1"/>
  <c r="AG2186" i="1" a="1"/>
  <c r="AG2186" i="1" s="1"/>
  <c r="AG2187" i="1" a="1"/>
  <c r="AG2187" i="1" s="1"/>
  <c r="AG2188" i="1" a="1"/>
  <c r="AG2188" i="1" s="1"/>
  <c r="AG2189" i="1" a="1"/>
  <c r="AG2189" i="1" s="1"/>
  <c r="AG2190" i="1" a="1"/>
  <c r="AG2190" i="1" s="1"/>
  <c r="AG2191" i="1" a="1"/>
  <c r="AG2191" i="1" s="1"/>
  <c r="AG2192" i="1" a="1"/>
  <c r="AG2192" i="1" s="1"/>
  <c r="AG2193" i="1" a="1"/>
  <c r="AG2193" i="1" s="1"/>
  <c r="AG2194" i="1" a="1"/>
  <c r="AG2194" i="1" s="1"/>
  <c r="AG2195" i="1" a="1"/>
  <c r="AG2195" i="1" s="1"/>
  <c r="AG2196" i="1" a="1"/>
  <c r="AG2196" i="1" s="1"/>
  <c r="AG2197" i="1" a="1"/>
  <c r="AG2197" i="1" s="1"/>
  <c r="AG2198" i="1" a="1"/>
  <c r="AG2198" i="1" s="1"/>
  <c r="AG2199" i="1" a="1"/>
  <c r="AG2199" i="1" s="1"/>
  <c r="AG2200" i="1" a="1"/>
  <c r="AG2200" i="1" s="1"/>
  <c r="AG2201" i="1" a="1"/>
  <c r="AG2201" i="1" s="1"/>
  <c r="AG2202" i="1" a="1"/>
  <c r="AG2202" i="1" s="1"/>
  <c r="AG2203" i="1" a="1"/>
  <c r="AG2203" i="1" s="1"/>
  <c r="AG2204" i="1" a="1"/>
  <c r="AG2204" i="1" s="1"/>
  <c r="AG377" i="1" a="1"/>
  <c r="AG377" i="1" s="1"/>
  <c r="AG443" i="1" a="1"/>
  <c r="AG443" i="1" s="1"/>
  <c r="AG2205" i="1" a="1"/>
  <c r="AG2205" i="1" s="1"/>
  <c r="AG2206" i="1" a="1"/>
  <c r="AG2206" i="1" s="1"/>
  <c r="AG2207" i="1" a="1"/>
  <c r="AG2207" i="1" s="1"/>
  <c r="AG2208" i="1" a="1"/>
  <c r="AG2208" i="1" s="1"/>
  <c r="AG2209" i="1" a="1"/>
  <c r="AG2209" i="1" s="1"/>
  <c r="AG2210" i="1" a="1"/>
  <c r="AG2210" i="1" s="1"/>
  <c r="AG2211" i="1" a="1"/>
  <c r="AG2211" i="1" s="1"/>
  <c r="AG2212" i="1" a="1"/>
  <c r="AG2212" i="1" s="1"/>
  <c r="AG2213" i="1" a="1"/>
  <c r="AG2213" i="1" s="1"/>
  <c r="AG2214" i="1" a="1"/>
  <c r="AG2214" i="1" s="1"/>
  <c r="AG426" i="1" a="1"/>
  <c r="AG426" i="1" s="1"/>
  <c r="AG373" i="1" a="1"/>
  <c r="AG373" i="1" s="1"/>
  <c r="AG2215" i="1" a="1"/>
  <c r="AG2215" i="1" s="1"/>
  <c r="AG2216" i="1" a="1"/>
  <c r="AG2216" i="1" s="1"/>
  <c r="AG2217" i="1" a="1"/>
  <c r="AG2217" i="1" s="1"/>
  <c r="AG2218" i="1" a="1"/>
  <c r="AG2218" i="1" s="1"/>
  <c r="AG2219" i="1" a="1"/>
  <c r="AG2219" i="1" s="1"/>
  <c r="AG2220" i="1" a="1"/>
  <c r="AG2220" i="1" s="1"/>
  <c r="AG2221" i="1" a="1"/>
  <c r="AG2221" i="1" s="1"/>
  <c r="AG2222" i="1" a="1"/>
  <c r="AG2222" i="1" s="1"/>
  <c r="AG2223" i="1" a="1"/>
  <c r="AG2223" i="1" s="1"/>
  <c r="AG2224" i="1" a="1"/>
  <c r="AG2224" i="1" s="1"/>
  <c r="AG2225" i="1" a="1"/>
  <c r="AG2225" i="1" s="1"/>
  <c r="AG2226" i="1" a="1"/>
  <c r="AG2226" i="1" s="1"/>
  <c r="AG2227" i="1" a="1"/>
  <c r="AG2227" i="1" s="1"/>
  <c r="AG2228" i="1" a="1"/>
  <c r="AG2228" i="1" s="1"/>
  <c r="AG2229" i="1" a="1"/>
  <c r="AG2229" i="1" s="1"/>
  <c r="AG2230" i="1" a="1"/>
  <c r="AG2230" i="1" s="1"/>
  <c r="AG2231" i="1" a="1"/>
  <c r="AG2231" i="1" s="1"/>
  <c r="AG356" i="1" a="1"/>
  <c r="AG356" i="1" s="1"/>
  <c r="AG2232" i="1" a="1"/>
  <c r="AG2232" i="1" s="1"/>
  <c r="AG2233" i="1" a="1"/>
  <c r="AG2233" i="1" s="1"/>
  <c r="AG2234" i="1" a="1"/>
  <c r="AG2234" i="1" s="1"/>
  <c r="AG2235" i="1" a="1"/>
  <c r="AG2235" i="1" s="1"/>
  <c r="AG2236" i="1" a="1"/>
  <c r="AG2236" i="1" s="1"/>
  <c r="AG2237" i="1" a="1"/>
  <c r="AG2237" i="1" s="1"/>
  <c r="AG2238" i="1" a="1"/>
  <c r="AG2238" i="1" s="1"/>
  <c r="AG2239" i="1" a="1"/>
  <c r="AG2239" i="1" s="1"/>
  <c r="AG2240" i="1" a="1"/>
  <c r="AG2240" i="1" s="1"/>
  <c r="AG2241" i="1" a="1"/>
  <c r="AG2241" i="1" s="1"/>
  <c r="AG2242" i="1" a="1"/>
  <c r="AG2242" i="1" s="1"/>
  <c r="AG2243" i="1" a="1"/>
  <c r="AG2243" i="1" s="1"/>
  <c r="AG2244" i="1" a="1"/>
  <c r="AG2244" i="1" s="1"/>
  <c r="AG2245" i="1" a="1"/>
  <c r="AG2245" i="1" s="1"/>
  <c r="AG2246" i="1" a="1"/>
  <c r="AG2246" i="1" s="1"/>
  <c r="AG2247" i="1" a="1"/>
  <c r="AG2247" i="1" s="1"/>
  <c r="AG2248" i="1" a="1"/>
  <c r="AG2248" i="1" s="1"/>
  <c r="AG2249" i="1" a="1"/>
  <c r="AG2249" i="1" s="1"/>
  <c r="AG2250" i="1" a="1"/>
  <c r="AG2250" i="1" s="1"/>
  <c r="AG2251" i="1" a="1"/>
  <c r="AG2251" i="1" s="1"/>
  <c r="AG2252" i="1" a="1"/>
  <c r="AG2252" i="1" s="1"/>
  <c r="AG2253" i="1" a="1"/>
  <c r="AG2253" i="1" s="1"/>
  <c r="AG2254" i="1" a="1"/>
  <c r="AG2254" i="1" s="1"/>
  <c r="AG2255" i="1" a="1"/>
  <c r="AG2255" i="1" s="1"/>
  <c r="AG2256" i="1" a="1"/>
  <c r="AG2256" i="1" s="1"/>
  <c r="AG2257" i="1" a="1"/>
  <c r="AG2257" i="1" s="1"/>
  <c r="AG2258" i="1" a="1"/>
  <c r="AG2258" i="1" s="1"/>
  <c r="AG2259" i="1" a="1"/>
  <c r="AG2259" i="1" s="1"/>
  <c r="AG2260" i="1" a="1"/>
  <c r="AG2260" i="1" s="1"/>
  <c r="AG2261" i="1" a="1"/>
  <c r="AG2261" i="1" s="1"/>
  <c r="AG2262" i="1" a="1"/>
  <c r="AG2262" i="1" s="1"/>
  <c r="AG2263" i="1" a="1"/>
  <c r="AG2263" i="1" s="1"/>
  <c r="AG2264" i="1" a="1"/>
  <c r="AG2264" i="1" s="1"/>
  <c r="AG2265" i="1" a="1"/>
  <c r="AG2265" i="1" s="1"/>
  <c r="AG2266" i="1" a="1"/>
  <c r="AG2266" i="1" s="1"/>
  <c r="AG2267" i="1" a="1"/>
  <c r="AG2267" i="1" s="1"/>
  <c r="AG2268" i="1" a="1"/>
  <c r="AG2268" i="1" s="1"/>
  <c r="AG2269" i="1" a="1"/>
  <c r="AG2269" i="1" s="1"/>
  <c r="AG2270" i="1" a="1"/>
  <c r="AG2270" i="1" s="1"/>
  <c r="AG2271" i="1" a="1"/>
  <c r="AG2271" i="1" s="1"/>
  <c r="AG2272" i="1" a="1"/>
  <c r="AG2272" i="1" s="1"/>
  <c r="AG2273" i="1" a="1"/>
  <c r="AG2273" i="1" s="1"/>
  <c r="AG2274" i="1" a="1"/>
  <c r="AG2274" i="1" s="1"/>
  <c r="AG2275" i="1" a="1"/>
  <c r="AG2275" i="1" s="1"/>
  <c r="AG2276" i="1" a="1"/>
  <c r="AG2276" i="1" s="1"/>
  <c r="AG2277" i="1" a="1"/>
  <c r="AG2277" i="1" s="1"/>
  <c r="AG2278" i="1" a="1"/>
  <c r="AG2278" i="1" s="1"/>
  <c r="AG2279" i="1" a="1"/>
  <c r="AG2279" i="1" s="1"/>
  <c r="AG2280" i="1" a="1"/>
  <c r="AG2280" i="1" s="1"/>
  <c r="AG2281" i="1" a="1"/>
  <c r="AG2281" i="1" s="1"/>
  <c r="AG2282" i="1" a="1"/>
  <c r="AG2282" i="1" s="1"/>
  <c r="AG2283" i="1" a="1"/>
  <c r="AG2283" i="1" s="1"/>
  <c r="AG2284" i="1" a="1"/>
  <c r="AG2284" i="1" s="1"/>
  <c r="AG2285" i="1" a="1"/>
  <c r="AG2285" i="1" s="1"/>
  <c r="AG2286" i="1" a="1"/>
  <c r="AG2286" i="1" s="1"/>
  <c r="AG2287" i="1" a="1"/>
  <c r="AG2287" i="1" s="1"/>
  <c r="AG2288" i="1" a="1"/>
  <c r="AG2288" i="1" s="1"/>
  <c r="AG2289" i="1" a="1"/>
  <c r="AG2289" i="1" s="1"/>
  <c r="AG2290" i="1" a="1"/>
  <c r="AG2290" i="1" s="1"/>
  <c r="AG2291" i="1" a="1"/>
  <c r="AG2291" i="1" s="1"/>
  <c r="AG2292" i="1" a="1"/>
  <c r="AG2292" i="1" s="1"/>
  <c r="AG2293" i="1" a="1"/>
  <c r="AG2293" i="1" s="1"/>
  <c r="AG2294" i="1" a="1"/>
  <c r="AG2294" i="1" s="1"/>
  <c r="AG2295" i="1" a="1"/>
  <c r="AG2295" i="1" s="1"/>
  <c r="AG2296" i="1" a="1"/>
  <c r="AG2296" i="1" s="1"/>
  <c r="AG2297" i="1" a="1"/>
  <c r="AG2297" i="1" s="1"/>
  <c r="AG2298" i="1" a="1"/>
  <c r="AG2298" i="1" s="1"/>
  <c r="AG2299" i="1" a="1"/>
  <c r="AG2299" i="1" s="1"/>
  <c r="AG2300" i="1" a="1"/>
  <c r="AG2300" i="1" s="1"/>
  <c r="AG2301" i="1" a="1"/>
  <c r="AG2301" i="1" s="1"/>
  <c r="AG2302" i="1" a="1"/>
  <c r="AG2302" i="1" s="1"/>
  <c r="AG2303" i="1" a="1"/>
  <c r="AG2303" i="1" s="1"/>
  <c r="AG2304" i="1" a="1"/>
  <c r="AG2304" i="1" s="1"/>
  <c r="AG2305" i="1" a="1"/>
  <c r="AG2305" i="1" s="1"/>
  <c r="AG2306" i="1" a="1"/>
  <c r="AG2306" i="1" s="1"/>
  <c r="AG2307" i="1" a="1"/>
  <c r="AG2307" i="1" s="1"/>
  <c r="AG2308" i="1" a="1"/>
  <c r="AG2308" i="1" s="1"/>
  <c r="AG2309" i="1" a="1"/>
  <c r="AG2309" i="1" s="1"/>
  <c r="AG2310" i="1" a="1"/>
  <c r="AG2310" i="1" s="1"/>
  <c r="AG2311" i="1" a="1"/>
  <c r="AG2311" i="1" s="1"/>
  <c r="AG2312" i="1" a="1"/>
  <c r="AG2312" i="1" s="1"/>
  <c r="AG2313" i="1" a="1"/>
  <c r="AG2313" i="1" s="1"/>
  <c r="AG233" i="1" a="1"/>
  <c r="AG233" i="1" s="1"/>
  <c r="AG2314" i="1" a="1"/>
  <c r="AG2314" i="1" s="1"/>
  <c r="AG2315" i="1" a="1"/>
  <c r="AG2315" i="1" s="1"/>
  <c r="AG2316" i="1" a="1"/>
  <c r="AG2316" i="1" s="1"/>
  <c r="AG2317" i="1" a="1"/>
  <c r="AG2317" i="1" s="1"/>
  <c r="AG2318" i="1" a="1"/>
  <c r="AG2318" i="1" s="1"/>
  <c r="AG2319" i="1" a="1"/>
  <c r="AG2319" i="1" s="1"/>
  <c r="AG2320" i="1" a="1"/>
  <c r="AG2320" i="1" s="1"/>
  <c r="AG2321" i="1" a="1"/>
  <c r="AG2321" i="1" s="1"/>
  <c r="AG2322" i="1" a="1"/>
  <c r="AG2322" i="1" s="1"/>
  <c r="AG2323" i="1" a="1"/>
  <c r="AG2323" i="1" s="1"/>
  <c r="AG2324" i="1" a="1"/>
  <c r="AG2324" i="1" s="1"/>
  <c r="AG2325" i="1" a="1"/>
  <c r="AG2325" i="1" s="1"/>
  <c r="AG2326" i="1" a="1"/>
  <c r="AG2326" i="1" s="1"/>
  <c r="AG2327" i="1" a="1"/>
  <c r="AG2327" i="1" s="1"/>
  <c r="AG2328" i="1" a="1"/>
  <c r="AG2328" i="1" s="1"/>
  <c r="AG2329" i="1" a="1"/>
  <c r="AG2329" i="1" s="1"/>
  <c r="AG2330" i="1" a="1"/>
  <c r="AG2330" i="1" s="1"/>
  <c r="AG2331" i="1" a="1"/>
  <c r="AG2331" i="1" s="1"/>
  <c r="AG2332" i="1" a="1"/>
  <c r="AG2332" i="1" s="1"/>
  <c r="AG2333" i="1" a="1"/>
  <c r="AG2333" i="1" s="1"/>
  <c r="AG2334" i="1" a="1"/>
  <c r="AG2334" i="1" s="1"/>
  <c r="AG2335" i="1" a="1"/>
  <c r="AG2335" i="1" s="1"/>
  <c r="AG2336" i="1" a="1"/>
  <c r="AG2336" i="1" s="1"/>
  <c r="AG2337" i="1" a="1"/>
  <c r="AG2337" i="1" s="1"/>
  <c r="AG2338" i="1" a="1"/>
  <c r="AG2338" i="1" s="1"/>
  <c r="AG2339" i="1" a="1"/>
  <c r="AG2339" i="1" s="1"/>
  <c r="AG2340" i="1" a="1"/>
  <c r="AG2340" i="1" s="1"/>
  <c r="AG232" i="1" a="1"/>
  <c r="AG232" i="1" s="1"/>
  <c r="AG2341" i="1" a="1"/>
  <c r="AG2341" i="1" s="1"/>
  <c r="AG2342" i="1" a="1"/>
  <c r="AG2342" i="1" s="1"/>
  <c r="AG2343" i="1" a="1"/>
  <c r="AG2343" i="1" s="1"/>
  <c r="AG2344" i="1" a="1"/>
  <c r="AG2344" i="1" s="1"/>
  <c r="AG2345" i="1" a="1"/>
  <c r="AG2345" i="1" s="1"/>
  <c r="AG2346" i="1" a="1"/>
  <c r="AG2346" i="1" s="1"/>
  <c r="AG2347" i="1" a="1"/>
  <c r="AG2347" i="1" s="1"/>
  <c r="AG2348" i="1" a="1"/>
  <c r="AG2348" i="1" s="1"/>
  <c r="AG2349" i="1" a="1"/>
  <c r="AG2349" i="1" s="1"/>
  <c r="AG2350" i="1" a="1"/>
  <c r="AG2350" i="1" s="1"/>
  <c r="AG2351" i="1" a="1"/>
  <c r="AG2351" i="1" s="1"/>
  <c r="AG2352" i="1" a="1"/>
  <c r="AG2352" i="1" s="1"/>
  <c r="AG2353" i="1" a="1"/>
  <c r="AG2353" i="1" s="1"/>
  <c r="AG2354" i="1" a="1"/>
  <c r="AG2354" i="1" s="1"/>
  <c r="AG2355" i="1" a="1"/>
  <c r="AG2355" i="1" s="1"/>
  <c r="AG2356" i="1" a="1"/>
  <c r="AG2356" i="1" s="1"/>
  <c r="AG2357" i="1" a="1"/>
  <c r="AG2357" i="1" s="1"/>
  <c r="AG2358" i="1" a="1"/>
  <c r="AG2358" i="1" s="1"/>
  <c r="AG2359" i="1" a="1"/>
  <c r="AG2359" i="1" s="1"/>
  <c r="AG2360" i="1" a="1"/>
  <c r="AG2360" i="1" s="1"/>
  <c r="AG2361" i="1" a="1"/>
  <c r="AG2361" i="1" s="1"/>
  <c r="AG2362" i="1" a="1"/>
  <c r="AG2362" i="1" s="1"/>
  <c r="AG2363" i="1" a="1"/>
  <c r="AG2363" i="1" s="1"/>
  <c r="AG2364" i="1" a="1"/>
  <c r="AG2364" i="1" s="1"/>
  <c r="AG2365" i="1" a="1"/>
  <c r="AG2365" i="1" s="1"/>
  <c r="AG2366" i="1" a="1"/>
  <c r="AG2366" i="1" s="1"/>
  <c r="AG2367" i="1" a="1"/>
  <c r="AG2367" i="1" s="1"/>
  <c r="AG2368" i="1" a="1"/>
  <c r="AG2368" i="1" s="1"/>
  <c r="AG2369" i="1" a="1"/>
  <c r="AG2369" i="1" s="1"/>
  <c r="AG2370" i="1" a="1"/>
  <c r="AG2370" i="1" s="1"/>
  <c r="AG2371" i="1" a="1"/>
  <c r="AG2371" i="1" s="1"/>
  <c r="AG2372" i="1" a="1"/>
  <c r="AG2372" i="1" s="1"/>
  <c r="AG2373" i="1" a="1"/>
  <c r="AG2373" i="1" s="1"/>
  <c r="AG2374" i="1" a="1"/>
  <c r="AG2374" i="1" s="1"/>
  <c r="AG2375" i="1" a="1"/>
  <c r="AG2375" i="1" s="1"/>
  <c r="AG2376" i="1" a="1"/>
  <c r="AG2376" i="1" s="1"/>
  <c r="AG2377" i="1" a="1"/>
  <c r="AG2377" i="1" s="1"/>
  <c r="AG2378" i="1" a="1"/>
  <c r="AG2378" i="1" s="1"/>
  <c r="AG2379" i="1" a="1"/>
  <c r="AG2379" i="1" s="1"/>
  <c r="AG2380" i="1" a="1"/>
  <c r="AG2380" i="1" s="1"/>
  <c r="AG2381" i="1" a="1"/>
  <c r="AG2381" i="1" s="1"/>
  <c r="AG2382" i="1" a="1"/>
  <c r="AG2382" i="1" s="1"/>
  <c r="AG2383" i="1" a="1"/>
  <c r="AG2383" i="1" s="1"/>
  <c r="AG2384" i="1" a="1"/>
  <c r="AG2384" i="1" s="1"/>
  <c r="AG2385" i="1" a="1"/>
  <c r="AG2385" i="1" s="1"/>
  <c r="AG2386" i="1" a="1"/>
  <c r="AG2386" i="1" s="1"/>
  <c r="AG2387" i="1" a="1"/>
  <c r="AG2387" i="1" s="1"/>
  <c r="AG2388" i="1" a="1"/>
  <c r="AG2388" i="1" s="1"/>
  <c r="AG2389" i="1" a="1"/>
  <c r="AG2389" i="1" s="1"/>
  <c r="AG2390" i="1" a="1"/>
  <c r="AG2390" i="1" s="1"/>
  <c r="AG2391" i="1" a="1"/>
  <c r="AG2391" i="1" s="1"/>
  <c r="AG2392" i="1" a="1"/>
  <c r="AG2392" i="1" s="1"/>
  <c r="AG472" i="1" a="1"/>
  <c r="AG472" i="1" s="1"/>
  <c r="AG2393" i="1" a="1"/>
  <c r="AG2393" i="1" s="1"/>
  <c r="AG2394" i="1" a="1"/>
  <c r="AG2394" i="1" s="1"/>
  <c r="AG2395" i="1" a="1"/>
  <c r="AG2395" i="1" s="1"/>
  <c r="AG2396" i="1" a="1"/>
  <c r="AG2396" i="1" s="1"/>
  <c r="AG2397" i="1" a="1"/>
  <c r="AG2397" i="1" s="1"/>
  <c r="AG2398" i="1" a="1"/>
  <c r="AG2398" i="1" s="1"/>
  <c r="AG2399" i="1" a="1"/>
  <c r="AG2399" i="1" s="1"/>
  <c r="AG2400" i="1" a="1"/>
  <c r="AG2400" i="1" s="1"/>
  <c r="AG2401" i="1" a="1"/>
  <c r="AG2401" i="1" s="1"/>
  <c r="AG2402" i="1" a="1"/>
  <c r="AG2402" i="1" s="1"/>
  <c r="AG2403" i="1" a="1"/>
  <c r="AG2403" i="1" s="1"/>
  <c r="AG2404" i="1" a="1"/>
  <c r="AG2404" i="1" s="1"/>
  <c r="AG2405" i="1" a="1"/>
  <c r="AG2405" i="1" s="1"/>
  <c r="AG2406" i="1" a="1"/>
  <c r="AG2406" i="1" s="1"/>
  <c r="AG2407" i="1" a="1"/>
  <c r="AG2407" i="1" s="1"/>
  <c r="AG2408" i="1" a="1"/>
  <c r="AG2408" i="1" s="1"/>
  <c r="AG2409" i="1" a="1"/>
  <c r="AG2409" i="1" s="1"/>
  <c r="AG2410" i="1" a="1"/>
  <c r="AG2410" i="1" s="1"/>
  <c r="AG2411" i="1" a="1"/>
  <c r="AG2411" i="1" s="1"/>
  <c r="AG2412" i="1" a="1"/>
  <c r="AG2412" i="1" s="1"/>
  <c r="AG2413" i="1" a="1"/>
  <c r="AG2413" i="1" s="1"/>
  <c r="AG2414" i="1" a="1"/>
  <c r="AG2414" i="1" s="1"/>
  <c r="AG2415" i="1" a="1"/>
  <c r="AG2415" i="1" s="1"/>
  <c r="AG2416" i="1" a="1"/>
  <c r="AG2416" i="1" s="1"/>
  <c r="AG2417" i="1" a="1"/>
  <c r="AG2417" i="1" s="1"/>
  <c r="AG2418" i="1" a="1"/>
  <c r="AG2418" i="1" s="1"/>
  <c r="AG2419" i="1" a="1"/>
  <c r="AG2419" i="1" s="1"/>
  <c r="AG2420" i="1" a="1"/>
  <c r="AG2420" i="1" s="1"/>
  <c r="AG2421" i="1" a="1"/>
  <c r="AG2421" i="1" s="1"/>
  <c r="AG2422" i="1" a="1"/>
  <c r="AG2422" i="1" s="1"/>
  <c r="AG2423" i="1" a="1"/>
  <c r="AG2423" i="1" s="1"/>
  <c r="AG2424" i="1" a="1"/>
  <c r="AG2424" i="1" s="1"/>
  <c r="AG2425" i="1" a="1"/>
  <c r="AG2425" i="1" s="1"/>
  <c r="AG2426" i="1" a="1"/>
  <c r="AG2426" i="1" s="1"/>
  <c r="AG2427" i="1" a="1"/>
  <c r="AG2427" i="1" s="1"/>
  <c r="AG2428" i="1" a="1"/>
  <c r="AG2428" i="1" s="1"/>
  <c r="AG2429" i="1" a="1"/>
  <c r="AG2429" i="1" s="1"/>
  <c r="AG2430" i="1" a="1"/>
  <c r="AG2430" i="1" s="1"/>
  <c r="AG2431" i="1" a="1"/>
  <c r="AG2431" i="1" s="1"/>
  <c r="AG2432" i="1" a="1"/>
  <c r="AG2432" i="1" s="1"/>
  <c r="AG2433" i="1" a="1"/>
  <c r="AG2433" i="1" s="1"/>
  <c r="AG2434" i="1" a="1"/>
  <c r="AG2434" i="1" s="1"/>
  <c r="AG2435" i="1" a="1"/>
  <c r="AG2435" i="1" s="1"/>
  <c r="AG2436" i="1" a="1"/>
  <c r="AG2436" i="1" s="1"/>
  <c r="AG2437" i="1" a="1"/>
  <c r="AG2437" i="1" s="1"/>
  <c r="AG2438" i="1" a="1"/>
  <c r="AG2438" i="1" s="1"/>
  <c r="AG2439" i="1" a="1"/>
  <c r="AG2439" i="1" s="1"/>
  <c r="AG2440" i="1" a="1"/>
  <c r="AG2440" i="1" s="1"/>
  <c r="AG2441" i="1" a="1"/>
  <c r="AG2441" i="1" s="1"/>
  <c r="AG2442" i="1" a="1"/>
  <c r="AG2442" i="1" s="1"/>
  <c r="AG2443" i="1" a="1"/>
  <c r="AG2443" i="1" s="1"/>
  <c r="AG2444" i="1" a="1"/>
  <c r="AG2444" i="1" s="1"/>
  <c r="AG2445" i="1" a="1"/>
  <c r="AG2445" i="1" s="1"/>
  <c r="AG2446" i="1" a="1"/>
  <c r="AG2446" i="1" s="1"/>
  <c r="AG2447" i="1" a="1"/>
  <c r="AG2447" i="1" s="1"/>
  <c r="AG2448" i="1" a="1"/>
  <c r="AG2448" i="1" s="1"/>
  <c r="AG2449" i="1" a="1"/>
  <c r="AG2449" i="1" s="1"/>
  <c r="AG2450" i="1" a="1"/>
  <c r="AG2450" i="1" s="1"/>
  <c r="AG2451" i="1" a="1"/>
  <c r="AG2451" i="1" s="1"/>
  <c r="AG2452" i="1" a="1"/>
  <c r="AG2452" i="1" s="1"/>
  <c r="AG2453" i="1" a="1"/>
  <c r="AG2453" i="1" s="1"/>
  <c r="AG2454" i="1" a="1"/>
  <c r="AG2454" i="1" s="1"/>
  <c r="AG2455" i="1" a="1"/>
  <c r="AG2455" i="1" s="1"/>
  <c r="AG2456" i="1" a="1"/>
  <c r="AG2456" i="1" s="1"/>
  <c r="AG2457" i="1" a="1"/>
  <c r="AG2457" i="1" s="1"/>
  <c r="AG2458" i="1" a="1"/>
  <c r="AG2458" i="1" s="1"/>
  <c r="AG362" i="1" a="1"/>
  <c r="AG362" i="1" s="1"/>
  <c r="AH522" i="1" a="1"/>
  <c r="AH522" i="1" s="1"/>
  <c r="AH35" i="1" a="1"/>
  <c r="AH35" i="1" s="1"/>
  <c r="AH75" i="1" a="1"/>
  <c r="AH75" i="1" s="1"/>
  <c r="AH7" i="1" a="1"/>
  <c r="AH7" i="1" s="1"/>
  <c r="AH523" i="1" a="1"/>
  <c r="AH523" i="1" s="1"/>
  <c r="AH524" i="1" a="1"/>
  <c r="AH524" i="1" s="1"/>
  <c r="AH525" i="1" a="1"/>
  <c r="AH525" i="1" s="1"/>
  <c r="AH21" i="1" a="1"/>
  <c r="AH21" i="1" s="1"/>
  <c r="AH526" i="1" a="1"/>
  <c r="AH526" i="1" s="1"/>
  <c r="AH243" i="1" a="1"/>
  <c r="AH243" i="1" s="1"/>
  <c r="AH527" i="1" a="1"/>
  <c r="AH527" i="1" s="1"/>
  <c r="AH16" i="1" a="1"/>
  <c r="AH16" i="1" s="1"/>
  <c r="AH43" i="1" a="1"/>
  <c r="AH43" i="1" s="1"/>
  <c r="AH27" i="1" a="1"/>
  <c r="AH27" i="1" s="1"/>
  <c r="AH25" i="1" a="1"/>
  <c r="AH25" i="1" s="1"/>
  <c r="AH132" i="1" a="1"/>
  <c r="AH132" i="1" s="1"/>
  <c r="AH34" i="1" a="1"/>
  <c r="AH34" i="1" s="1"/>
  <c r="AH68" i="1" a="1"/>
  <c r="AH68" i="1" s="1"/>
  <c r="AH99" i="1" a="1"/>
  <c r="AH99" i="1" s="1"/>
  <c r="AH528" i="1" a="1"/>
  <c r="AH528" i="1" s="1"/>
  <c r="AH46" i="1" a="1"/>
  <c r="AH46" i="1" s="1"/>
  <c r="AH529" i="1" a="1"/>
  <c r="AH529" i="1" s="1"/>
  <c r="AH530" i="1" a="1"/>
  <c r="AH530" i="1" s="1"/>
  <c r="AH155" i="1" a="1"/>
  <c r="AH155" i="1" s="1"/>
  <c r="AH301" i="1" a="1"/>
  <c r="AH301" i="1" s="1"/>
  <c r="AH531" i="1" a="1"/>
  <c r="AH531" i="1" s="1"/>
  <c r="AH62" i="1" a="1"/>
  <c r="AH62" i="1" s="1"/>
  <c r="AH532" i="1" a="1"/>
  <c r="AH532" i="1" s="1"/>
  <c r="AH344" i="1" a="1"/>
  <c r="AH344" i="1" s="1"/>
  <c r="AH533" i="1" a="1"/>
  <c r="AH533" i="1" s="1"/>
  <c r="AH349" i="1" a="1"/>
  <c r="AH349" i="1" s="1"/>
  <c r="AH534" i="1" a="1"/>
  <c r="AH534" i="1" s="1"/>
  <c r="AH39" i="1" a="1"/>
  <c r="AH39" i="1" s="1"/>
  <c r="AH184" i="1" a="1"/>
  <c r="AH184" i="1" s="1"/>
  <c r="AH38" i="1" a="1"/>
  <c r="AH38" i="1" s="1"/>
  <c r="AH190" i="1" a="1"/>
  <c r="AH190" i="1" s="1"/>
  <c r="AH535" i="1" a="1"/>
  <c r="AH535" i="1" s="1"/>
  <c r="AH17" i="1" a="1"/>
  <c r="AH17" i="1" s="1"/>
  <c r="AH536" i="1" a="1"/>
  <c r="AH536" i="1" s="1"/>
  <c r="AH537" i="1" a="1"/>
  <c r="AH537" i="1" s="1"/>
  <c r="AH538" i="1" a="1"/>
  <c r="AH538" i="1" s="1"/>
  <c r="AH539" i="1" a="1"/>
  <c r="AH539" i="1" s="1"/>
  <c r="AH66" i="1" a="1"/>
  <c r="AH66" i="1" s="1"/>
  <c r="AH30" i="1" a="1"/>
  <c r="AH30" i="1" s="1"/>
  <c r="AH540" i="1" a="1"/>
  <c r="AH540" i="1" s="1"/>
  <c r="AH541" i="1" a="1"/>
  <c r="AH541" i="1" s="1"/>
  <c r="AH219" i="1" a="1"/>
  <c r="AH219" i="1" s="1"/>
  <c r="AH256" i="1" a="1"/>
  <c r="AH256" i="1" s="1"/>
  <c r="AH208" i="1" a="1"/>
  <c r="AH208" i="1" s="1"/>
  <c r="AH47" i="1" a="1"/>
  <c r="AH47" i="1" s="1"/>
  <c r="AH542" i="1" a="1"/>
  <c r="AH542" i="1" s="1"/>
  <c r="AH449" i="1" a="1"/>
  <c r="AH449" i="1" s="1"/>
  <c r="AH543" i="1" a="1"/>
  <c r="AH543" i="1" s="1"/>
  <c r="AH544" i="1" a="1"/>
  <c r="AH544" i="1" s="1"/>
  <c r="AH545" i="1" a="1"/>
  <c r="AH545" i="1" s="1"/>
  <c r="AH546" i="1" a="1"/>
  <c r="AH546" i="1" s="1"/>
  <c r="AH51" i="1" a="1"/>
  <c r="AH51" i="1" s="1"/>
  <c r="AH108" i="1" a="1"/>
  <c r="AH108" i="1" s="1"/>
  <c r="AH59" i="1" a="1"/>
  <c r="AH59" i="1" s="1"/>
  <c r="AH235" i="1" a="1"/>
  <c r="AH235" i="1" s="1"/>
  <c r="AH547" i="1" a="1"/>
  <c r="AH547" i="1" s="1"/>
  <c r="AH548" i="1" a="1"/>
  <c r="AH548" i="1" s="1"/>
  <c r="AH64" i="1" a="1"/>
  <c r="AH64" i="1" s="1"/>
  <c r="AH65" i="1" a="1"/>
  <c r="AH65" i="1" s="1"/>
  <c r="AH45" i="1" a="1"/>
  <c r="AH45" i="1" s="1"/>
  <c r="AH4" i="1" a="1"/>
  <c r="AH4" i="1" s="1"/>
  <c r="AH549" i="1" a="1"/>
  <c r="AH549" i="1" s="1"/>
  <c r="AH550" i="1" a="1"/>
  <c r="AH550" i="1" s="1"/>
  <c r="AH69" i="1" a="1"/>
  <c r="AH69" i="1" s="1"/>
  <c r="AH107" i="1" a="1"/>
  <c r="AH107" i="1" s="1"/>
  <c r="AH100" i="1" a="1"/>
  <c r="AH100" i="1" s="1"/>
  <c r="AH551" i="1" a="1"/>
  <c r="AH551" i="1" s="1"/>
  <c r="AH510" i="1" a="1"/>
  <c r="AH510" i="1" s="1"/>
  <c r="AH552" i="1" a="1"/>
  <c r="AH552" i="1" s="1"/>
  <c r="AH553" i="1" a="1"/>
  <c r="AH553" i="1" s="1"/>
  <c r="AH224" i="1" a="1"/>
  <c r="AH224" i="1" s="1"/>
  <c r="AH554" i="1" a="1"/>
  <c r="AH554" i="1" s="1"/>
  <c r="AH460" i="1" a="1"/>
  <c r="AH460" i="1" s="1"/>
  <c r="AH555" i="1" a="1"/>
  <c r="AH555" i="1" s="1"/>
  <c r="AH556" i="1" a="1"/>
  <c r="AH556" i="1" s="1"/>
  <c r="AH557" i="1" a="1"/>
  <c r="AH557" i="1" s="1"/>
  <c r="AH558" i="1" a="1"/>
  <c r="AH558" i="1" s="1"/>
  <c r="AH559" i="1" a="1"/>
  <c r="AH559" i="1" s="1"/>
  <c r="AH560" i="1" a="1"/>
  <c r="AH560" i="1" s="1"/>
  <c r="AH561" i="1" a="1"/>
  <c r="AH561" i="1" s="1"/>
  <c r="AH181" i="1" a="1"/>
  <c r="AH181" i="1" s="1"/>
  <c r="AH562" i="1" a="1"/>
  <c r="AH562" i="1" s="1"/>
  <c r="AH563" i="1" a="1"/>
  <c r="AH563" i="1" s="1"/>
  <c r="AH76" i="1" a="1"/>
  <c r="AH76" i="1" s="1"/>
  <c r="AH86" i="1" a="1"/>
  <c r="AH86" i="1" s="1"/>
  <c r="AH110" i="1" a="1"/>
  <c r="AH110" i="1" s="1"/>
  <c r="AH87" i="1" a="1"/>
  <c r="AH87" i="1" s="1"/>
  <c r="AH88" i="1" a="1"/>
  <c r="AH88" i="1" s="1"/>
  <c r="AH89" i="1" a="1"/>
  <c r="AH89" i="1" s="1"/>
  <c r="AH90" i="1" a="1"/>
  <c r="AH90" i="1" s="1"/>
  <c r="AH91" i="1" a="1"/>
  <c r="AH91" i="1" s="1"/>
  <c r="AH92" i="1" a="1"/>
  <c r="AH92" i="1" s="1"/>
  <c r="AH564" i="1" a="1"/>
  <c r="AH564" i="1" s="1"/>
  <c r="AH565" i="1" a="1"/>
  <c r="AH565" i="1" s="1"/>
  <c r="AH348" i="1" a="1"/>
  <c r="AH348" i="1" s="1"/>
  <c r="AH566" i="1" a="1"/>
  <c r="AH566" i="1" s="1"/>
  <c r="AH210" i="1" a="1"/>
  <c r="AH210" i="1" s="1"/>
  <c r="AH159" i="1" a="1"/>
  <c r="AH159" i="1" s="1"/>
  <c r="AH567" i="1" a="1"/>
  <c r="AH567" i="1" s="1"/>
  <c r="AH568" i="1" a="1"/>
  <c r="AH568" i="1" s="1"/>
  <c r="AH77" i="1" a="1"/>
  <c r="AH77" i="1" s="1"/>
  <c r="AH328" i="1" a="1"/>
  <c r="AH328" i="1" s="1"/>
  <c r="AH121" i="1" a="1"/>
  <c r="AH121" i="1" s="1"/>
  <c r="AH569" i="1" a="1"/>
  <c r="AH569" i="1" s="1"/>
  <c r="AH570" i="1" a="1"/>
  <c r="AH570" i="1" s="1"/>
  <c r="AH571" i="1" a="1"/>
  <c r="AH571" i="1" s="1"/>
  <c r="AH572" i="1" a="1"/>
  <c r="AH572" i="1" s="1"/>
  <c r="AH573" i="1" a="1"/>
  <c r="AH573" i="1" s="1"/>
  <c r="AH574" i="1" a="1"/>
  <c r="AH574" i="1" s="1"/>
  <c r="AH52" i="1" a="1"/>
  <c r="AH52" i="1" s="1"/>
  <c r="AH491" i="1" a="1"/>
  <c r="AH491" i="1" s="1"/>
  <c r="AH126" i="1" a="1"/>
  <c r="AH126" i="1" s="1"/>
  <c r="AH575" i="1" a="1"/>
  <c r="AH575" i="1" s="1"/>
  <c r="AH576" i="1" a="1"/>
  <c r="AH576" i="1" s="1"/>
  <c r="AH314" i="1" a="1"/>
  <c r="AH314" i="1" s="1"/>
  <c r="AH78" i="1" a="1"/>
  <c r="AH78" i="1" s="1"/>
  <c r="AH28" i="1" a="1"/>
  <c r="AH28" i="1" s="1"/>
  <c r="AH577" i="1" a="1"/>
  <c r="AH577" i="1" s="1"/>
  <c r="AH578" i="1" a="1"/>
  <c r="AH578" i="1" s="1"/>
  <c r="AH60" i="1" a="1"/>
  <c r="AH60" i="1" s="1"/>
  <c r="AH112" i="1" a="1"/>
  <c r="AH112" i="1" s="1"/>
  <c r="AH355" i="1" a="1"/>
  <c r="AH355" i="1" s="1"/>
  <c r="AH579" i="1" a="1"/>
  <c r="AH579" i="1" s="1"/>
  <c r="AH176" i="1" a="1"/>
  <c r="AH176" i="1" s="1"/>
  <c r="AH79" i="1" a="1"/>
  <c r="AH79" i="1" s="1"/>
  <c r="AH80" i="1" a="1"/>
  <c r="AH80" i="1" s="1"/>
  <c r="AH81" i="1" a="1"/>
  <c r="AH81" i="1" s="1"/>
  <c r="AH106" i="1" a="1"/>
  <c r="AH106" i="1" s="1"/>
  <c r="AH580" i="1" a="1"/>
  <c r="AH580" i="1" s="1"/>
  <c r="AH202" i="1" a="1"/>
  <c r="AH202" i="1" s="1"/>
  <c r="AH82" i="1" a="1"/>
  <c r="AH82" i="1" s="1"/>
  <c r="AH103" i="1" a="1"/>
  <c r="AH103" i="1" s="1"/>
  <c r="AH581" i="1" a="1"/>
  <c r="AH581" i="1" s="1"/>
  <c r="AH582" i="1" a="1"/>
  <c r="AH582" i="1" s="1"/>
  <c r="AH513" i="1" a="1"/>
  <c r="AH513" i="1" s="1"/>
  <c r="AH583" i="1" a="1"/>
  <c r="AH583" i="1" s="1"/>
  <c r="AH584" i="1" a="1"/>
  <c r="AH584" i="1" s="1"/>
  <c r="AH585" i="1" a="1"/>
  <c r="AH585" i="1" s="1"/>
  <c r="AH124" i="1" a="1"/>
  <c r="AH124" i="1" s="1"/>
  <c r="AH218" i="1" a="1"/>
  <c r="AH218" i="1" s="1"/>
  <c r="AH586" i="1" a="1"/>
  <c r="AH586" i="1" s="1"/>
  <c r="AH587" i="1" a="1"/>
  <c r="AH587" i="1" s="1"/>
  <c r="AH309" i="1" a="1"/>
  <c r="AH309" i="1" s="1"/>
  <c r="AH113" i="1" a="1"/>
  <c r="AH113" i="1" s="1"/>
  <c r="AH588" i="1" a="1"/>
  <c r="AH588" i="1" s="1"/>
  <c r="AH114" i="1" a="1"/>
  <c r="AH114" i="1" s="1"/>
  <c r="AH83" i="1" a="1"/>
  <c r="AH83" i="1" s="1"/>
  <c r="AH589" i="1" a="1"/>
  <c r="AH589" i="1" s="1"/>
  <c r="AH590" i="1" a="1"/>
  <c r="AH590" i="1" s="1"/>
  <c r="AH591" i="1" a="1"/>
  <c r="AH591" i="1" s="1"/>
  <c r="AH592" i="1" a="1"/>
  <c r="AH592" i="1" s="1"/>
  <c r="AH593" i="1" a="1"/>
  <c r="AH593" i="1" s="1"/>
  <c r="AH594" i="1" a="1"/>
  <c r="AH594" i="1" s="1"/>
  <c r="AH387" i="1" a="1"/>
  <c r="AH387" i="1" s="1"/>
  <c r="AH130" i="1" a="1"/>
  <c r="AH130" i="1" s="1"/>
  <c r="AH595" i="1" a="1"/>
  <c r="AH595" i="1" s="1"/>
  <c r="AH133" i="1" a="1"/>
  <c r="AH133" i="1" s="1"/>
  <c r="AH134" i="1" a="1"/>
  <c r="AH134" i="1" s="1"/>
  <c r="AH193" i="1" a="1"/>
  <c r="AH193" i="1" s="1"/>
  <c r="AH135" i="1" a="1"/>
  <c r="AH135" i="1" s="1"/>
  <c r="AH596" i="1" a="1"/>
  <c r="AH596" i="1" s="1"/>
  <c r="AH137" i="1" a="1"/>
  <c r="AH137" i="1" s="1"/>
  <c r="AH139" i="1" a="1"/>
  <c r="AH139" i="1" s="1"/>
  <c r="AH458" i="1" a="1"/>
  <c r="AH458" i="1" s="1"/>
  <c r="AH84" i="1" a="1"/>
  <c r="AH84" i="1" s="1"/>
  <c r="AH9" i="1" a="1"/>
  <c r="AH9" i="1" s="1"/>
  <c r="AH512" i="1" a="1"/>
  <c r="AH512" i="1" s="1"/>
  <c r="AH597" i="1" a="1"/>
  <c r="AH597" i="1" s="1"/>
  <c r="AH598" i="1" a="1"/>
  <c r="AH598" i="1" s="1"/>
  <c r="AH97" i="1" a="1"/>
  <c r="AH97" i="1" s="1"/>
  <c r="AH361" i="1" a="1"/>
  <c r="AH361" i="1" s="1"/>
  <c r="AH85" i="1" a="1"/>
  <c r="AH85" i="1" s="1"/>
  <c r="AH53" i="1" a="1"/>
  <c r="AH53" i="1" s="1"/>
  <c r="AH67" i="1" a="1"/>
  <c r="AH67" i="1" s="1"/>
  <c r="AH153" i="1" a="1"/>
  <c r="AH153" i="1" s="1"/>
  <c r="AH599" i="1" a="1"/>
  <c r="AH599" i="1" s="1"/>
  <c r="AH600" i="1" a="1"/>
  <c r="AH600" i="1" s="1"/>
  <c r="AH601" i="1" a="1"/>
  <c r="AH601" i="1" s="1"/>
  <c r="AH602" i="1" a="1"/>
  <c r="AH602" i="1" s="1"/>
  <c r="AH603" i="1" a="1"/>
  <c r="AH603" i="1" s="1"/>
  <c r="AH462" i="1" a="1"/>
  <c r="AH462" i="1" s="1"/>
  <c r="AH73" i="1" a="1"/>
  <c r="AH73" i="1" s="1"/>
  <c r="AH604" i="1" a="1"/>
  <c r="AH604" i="1" s="1"/>
  <c r="AH605" i="1" a="1"/>
  <c r="AH605" i="1" s="1"/>
  <c r="AH606" i="1" a="1"/>
  <c r="AH606" i="1" s="1"/>
  <c r="AH74" i="1" a="1"/>
  <c r="AH74" i="1" s="1"/>
  <c r="AH607" i="1" a="1"/>
  <c r="AH607" i="1" s="1"/>
  <c r="AH128" i="1" a="1"/>
  <c r="AH128" i="1" s="1"/>
  <c r="AH415" i="1" a="1"/>
  <c r="AH415" i="1" s="1"/>
  <c r="AH304" i="1" a="1"/>
  <c r="AH304" i="1" s="1"/>
  <c r="AH608" i="1" a="1"/>
  <c r="AH608" i="1" s="1"/>
  <c r="AH609" i="1" a="1"/>
  <c r="AH609" i="1" s="1"/>
  <c r="AH183" i="1" a="1"/>
  <c r="AH183" i="1" s="1"/>
  <c r="AH610" i="1" a="1"/>
  <c r="AH610" i="1" s="1"/>
  <c r="AH58" i="1" a="1"/>
  <c r="AH58" i="1" s="1"/>
  <c r="AH611" i="1" a="1"/>
  <c r="AH611" i="1" s="1"/>
  <c r="AH144" i="1" a="1"/>
  <c r="AH144" i="1" s="1"/>
  <c r="AH612" i="1" a="1"/>
  <c r="AH612" i="1" s="1"/>
  <c r="AH54" i="1" a="1"/>
  <c r="AH54" i="1" s="1"/>
  <c r="AH613" i="1" a="1"/>
  <c r="AH613" i="1" s="1"/>
  <c r="AH614" i="1" a="1"/>
  <c r="AH614" i="1" s="1"/>
  <c r="AH615" i="1" a="1"/>
  <c r="AH615" i="1" s="1"/>
  <c r="AH370" i="1" a="1"/>
  <c r="AH370" i="1" s="1"/>
  <c r="AH616" i="1" a="1"/>
  <c r="AH616" i="1" s="1"/>
  <c r="AH617" i="1" a="1"/>
  <c r="AH617" i="1" s="1"/>
  <c r="AH618" i="1" a="1"/>
  <c r="AH618" i="1" s="1"/>
  <c r="AH55" i="1" a="1"/>
  <c r="AH55" i="1" s="1"/>
  <c r="AH619" i="1" a="1"/>
  <c r="AH619" i="1" s="1"/>
  <c r="AH101" i="1" a="1"/>
  <c r="AH101" i="1" s="1"/>
  <c r="AH620" i="1" a="1"/>
  <c r="AH620" i="1" s="1"/>
  <c r="AH32" i="1" a="1"/>
  <c r="AH32" i="1" s="1"/>
  <c r="AH621" i="1" a="1"/>
  <c r="AH621" i="1" s="1"/>
  <c r="AH622" i="1" a="1"/>
  <c r="AH622" i="1" s="1"/>
  <c r="AH284" i="1" a="1"/>
  <c r="AH284" i="1" s="1"/>
  <c r="AH164" i="1" a="1"/>
  <c r="AH164" i="1" s="1"/>
  <c r="AH148" i="1" a="1"/>
  <c r="AH148" i="1" s="1"/>
  <c r="AH623" i="1" a="1"/>
  <c r="AH623" i="1" s="1"/>
  <c r="AH624" i="1" a="1"/>
  <c r="AH624" i="1" s="1"/>
  <c r="AH165" i="1" a="1"/>
  <c r="AH165" i="1" s="1"/>
  <c r="AH625" i="1" a="1"/>
  <c r="AH625" i="1" s="1"/>
  <c r="AH170" i="1" a="1"/>
  <c r="AH170" i="1" s="1"/>
  <c r="AH166" i="1" a="1"/>
  <c r="AH166" i="1" s="1"/>
  <c r="AH168" i="1" a="1"/>
  <c r="AH168" i="1" s="1"/>
  <c r="AH169" i="1" a="1"/>
  <c r="AH169" i="1" s="1"/>
  <c r="AH271" i="1" a="1"/>
  <c r="AH271" i="1" s="1"/>
  <c r="AH626" i="1" a="1"/>
  <c r="AH626" i="1" s="1"/>
  <c r="AH8" i="1" a="1"/>
  <c r="AH8" i="1" s="1"/>
  <c r="AH627" i="1" a="1"/>
  <c r="AH627" i="1" s="1"/>
  <c r="AH628" i="1" a="1"/>
  <c r="AH628" i="1" s="1"/>
  <c r="AH629" i="1" a="1"/>
  <c r="AH629" i="1" s="1"/>
  <c r="AH630" i="1" a="1"/>
  <c r="AH630" i="1" s="1"/>
  <c r="AH631" i="1" a="1"/>
  <c r="AH631" i="1" s="1"/>
  <c r="AH632" i="1" a="1"/>
  <c r="AH632" i="1" s="1"/>
  <c r="AH633" i="1" a="1"/>
  <c r="AH633" i="1" s="1"/>
  <c r="AH634" i="1" a="1"/>
  <c r="AH634" i="1" s="1"/>
  <c r="AH635" i="1" a="1"/>
  <c r="AH635" i="1" s="1"/>
  <c r="AH636" i="1" a="1"/>
  <c r="AH636" i="1" s="1"/>
  <c r="AH398" i="1" a="1"/>
  <c r="AH398" i="1" s="1"/>
  <c r="AH637" i="1" a="1"/>
  <c r="AH637" i="1" s="1"/>
  <c r="AH638" i="1" a="1"/>
  <c r="AH638" i="1" s="1"/>
  <c r="AH136" i="1" a="1"/>
  <c r="AH136" i="1" s="1"/>
  <c r="AH639" i="1" a="1"/>
  <c r="AH639" i="1" s="1"/>
  <c r="AH640" i="1" a="1"/>
  <c r="AH640" i="1" s="1"/>
  <c r="AH641" i="1" a="1"/>
  <c r="AH641" i="1" s="1"/>
  <c r="AH214" i="1" a="1"/>
  <c r="AH214" i="1" s="1"/>
  <c r="AH642" i="1" a="1"/>
  <c r="AH642" i="1" s="1"/>
  <c r="AH143" i="1" a="1"/>
  <c r="AH143" i="1" s="1"/>
  <c r="AH123" i="1" a="1"/>
  <c r="AH123" i="1" s="1"/>
  <c r="AH375" i="1" a="1"/>
  <c r="AH375" i="1" s="1"/>
  <c r="AH239" i="1" a="1"/>
  <c r="AH239" i="1" s="1"/>
  <c r="AH146" i="1" a="1"/>
  <c r="AH146" i="1" s="1"/>
  <c r="AH643" i="1" a="1"/>
  <c r="AH643" i="1" s="1"/>
  <c r="AH644" i="1" a="1"/>
  <c r="AH644" i="1" s="1"/>
  <c r="AH645" i="1" a="1"/>
  <c r="AH645" i="1" s="1"/>
  <c r="AH266" i="1" a="1"/>
  <c r="AH266" i="1" s="1"/>
  <c r="AH646" i="1" a="1"/>
  <c r="AH646" i="1" s="1"/>
  <c r="AH647" i="1" a="1"/>
  <c r="AH647" i="1" s="1"/>
  <c r="AH648" i="1" a="1"/>
  <c r="AH648" i="1" s="1"/>
  <c r="AH649" i="1" a="1"/>
  <c r="AH649" i="1" s="1"/>
  <c r="AH650" i="1" a="1"/>
  <c r="AH650" i="1" s="1"/>
  <c r="AH651" i="1" a="1"/>
  <c r="AH651" i="1" s="1"/>
  <c r="AH122" i="1" a="1"/>
  <c r="AH122" i="1" s="1"/>
  <c r="AH652" i="1" a="1"/>
  <c r="AH652" i="1" s="1"/>
  <c r="AH250" i="1" a="1"/>
  <c r="AH250" i="1" s="1"/>
  <c r="AH653" i="1" a="1"/>
  <c r="AH653" i="1" s="1"/>
  <c r="AH654" i="1" a="1"/>
  <c r="AH654" i="1" s="1"/>
  <c r="AH385" i="1" a="1"/>
  <c r="AH385" i="1" s="1"/>
  <c r="AH228" i="1" a="1"/>
  <c r="AH228" i="1" s="1"/>
  <c r="AH655" i="1" a="1"/>
  <c r="AH655" i="1" s="1"/>
  <c r="AH656" i="1" a="1"/>
  <c r="AH656" i="1" s="1"/>
  <c r="AH657" i="1" a="1"/>
  <c r="AH657" i="1" s="1"/>
  <c r="AH658" i="1" a="1"/>
  <c r="AH658" i="1" s="1"/>
  <c r="AH659" i="1" a="1"/>
  <c r="AH659" i="1" s="1"/>
  <c r="AH660" i="1" a="1"/>
  <c r="AH660" i="1" s="1"/>
  <c r="AH661" i="1" a="1"/>
  <c r="AH661" i="1" s="1"/>
  <c r="AH29" i="1" a="1"/>
  <c r="AH29" i="1" s="1"/>
  <c r="AH319" i="1" a="1"/>
  <c r="AH319" i="1" s="1"/>
  <c r="AH662" i="1" a="1"/>
  <c r="AH662" i="1" s="1"/>
  <c r="AH663" i="1" a="1"/>
  <c r="AH663" i="1" s="1"/>
  <c r="AH664" i="1" a="1"/>
  <c r="AH664" i="1" s="1"/>
  <c r="AH192" i="1" a="1"/>
  <c r="AH192" i="1" s="1"/>
  <c r="AH194" i="1" a="1"/>
  <c r="AH194" i="1" s="1"/>
  <c r="AH665" i="1" a="1"/>
  <c r="AH665" i="1" s="1"/>
  <c r="AH666" i="1" a="1"/>
  <c r="AH666" i="1" s="1"/>
  <c r="AH667" i="1" a="1"/>
  <c r="AH667" i="1" s="1"/>
  <c r="AH292" i="1" a="1"/>
  <c r="AH292" i="1" s="1"/>
  <c r="AH668" i="1" a="1"/>
  <c r="AH668" i="1" s="1"/>
  <c r="AH669" i="1" a="1"/>
  <c r="AH669" i="1" s="1"/>
  <c r="AH670" i="1" a="1"/>
  <c r="AH670" i="1" s="1"/>
  <c r="AH671" i="1" a="1"/>
  <c r="AH671" i="1" s="1"/>
  <c r="AH672" i="1" a="1"/>
  <c r="AH672" i="1" s="1"/>
  <c r="AH673" i="1" a="1"/>
  <c r="AH673" i="1" s="1"/>
  <c r="AH674" i="1" a="1"/>
  <c r="AH674" i="1" s="1"/>
  <c r="AH675" i="1" a="1"/>
  <c r="AH675" i="1" s="1"/>
  <c r="AH676" i="1" a="1"/>
  <c r="AH676" i="1" s="1"/>
  <c r="AH677" i="1" a="1"/>
  <c r="AH677" i="1" s="1"/>
  <c r="AH678" i="1" a="1"/>
  <c r="AH678" i="1" s="1"/>
  <c r="AH152" i="1" a="1"/>
  <c r="AH152" i="1" s="1"/>
  <c r="AH679" i="1" a="1"/>
  <c r="AH679" i="1" s="1"/>
  <c r="AH680" i="1" a="1"/>
  <c r="AH680" i="1" s="1"/>
  <c r="AH681" i="1" a="1"/>
  <c r="AH681" i="1" s="1"/>
  <c r="AH682" i="1" a="1"/>
  <c r="AH682" i="1" s="1"/>
  <c r="AH683" i="1" a="1"/>
  <c r="AH683" i="1" s="1"/>
  <c r="AH684" i="1" a="1"/>
  <c r="AH684" i="1" s="1"/>
  <c r="AH71" i="1" a="1"/>
  <c r="AH71" i="1" s="1"/>
  <c r="AH685" i="1" a="1"/>
  <c r="AH685" i="1" s="1"/>
  <c r="AH686" i="1" a="1"/>
  <c r="AH686" i="1" s="1"/>
  <c r="AH127" i="1" a="1"/>
  <c r="AH127" i="1" s="1"/>
  <c r="AH687" i="1" a="1"/>
  <c r="AH687" i="1" s="1"/>
  <c r="AH125" i="1" a="1"/>
  <c r="AH125" i="1" s="1"/>
  <c r="AH180" i="1" a="1"/>
  <c r="AH180" i="1" s="1"/>
  <c r="AH238" i="1" a="1"/>
  <c r="AH238" i="1" s="1"/>
  <c r="AH688" i="1" a="1"/>
  <c r="AH688" i="1" s="1"/>
  <c r="AH161" i="1" a="1"/>
  <c r="AH161" i="1" s="1"/>
  <c r="AH98" i="1" a="1"/>
  <c r="AH98" i="1" s="1"/>
  <c r="AH189" i="1" a="1"/>
  <c r="AH189" i="1" s="1"/>
  <c r="AH245" i="1" a="1"/>
  <c r="AH245" i="1" s="1"/>
  <c r="AH171" i="1" a="1"/>
  <c r="AH171" i="1" s="1"/>
  <c r="AH689" i="1" a="1"/>
  <c r="AH689" i="1" s="1"/>
  <c r="AH690" i="1" a="1"/>
  <c r="AH690" i="1" s="1"/>
  <c r="AH382" i="1" a="1"/>
  <c r="AH382" i="1" s="1"/>
  <c r="AH691" i="1" a="1"/>
  <c r="AH691" i="1" s="1"/>
  <c r="AH692" i="1" a="1"/>
  <c r="AH692" i="1" s="1"/>
  <c r="AH215" i="1" a="1"/>
  <c r="AH215" i="1" s="1"/>
  <c r="AH216" i="1" a="1"/>
  <c r="AH216" i="1" s="1"/>
  <c r="AH693" i="1" a="1"/>
  <c r="AH693" i="1" s="1"/>
  <c r="AH694" i="1" a="1"/>
  <c r="AH694" i="1" s="1"/>
  <c r="AH264" i="1" a="1"/>
  <c r="AH264" i="1" s="1"/>
  <c r="AH163" i="1" a="1"/>
  <c r="AH163" i="1" s="1"/>
  <c r="AH695" i="1" a="1"/>
  <c r="AH695" i="1" s="1"/>
  <c r="AH150" i="1" a="1"/>
  <c r="AH150" i="1" s="1"/>
  <c r="AH278" i="1" a="1"/>
  <c r="AH278" i="1" s="1"/>
  <c r="AH696" i="1" a="1"/>
  <c r="AH696" i="1" s="1"/>
  <c r="AH697" i="1" a="1"/>
  <c r="AH697" i="1" s="1"/>
  <c r="AH698" i="1" a="1"/>
  <c r="AH698" i="1" s="1"/>
  <c r="AH699" i="1" a="1"/>
  <c r="AH699" i="1" s="1"/>
  <c r="AH409" i="1" a="1"/>
  <c r="AH409" i="1" s="1"/>
  <c r="AH244" i="1" a="1"/>
  <c r="AH244" i="1" s="1"/>
  <c r="AH436" i="1" a="1"/>
  <c r="AH436" i="1" s="1"/>
  <c r="AH254" i="1" a="1"/>
  <c r="AH254" i="1" s="1"/>
  <c r="AH18" i="1" a="1"/>
  <c r="AH18" i="1" s="1"/>
  <c r="AH700" i="1" a="1"/>
  <c r="AH700" i="1" s="1"/>
  <c r="AH276" i="1" a="1"/>
  <c r="AH276" i="1" s="1"/>
  <c r="AH701" i="1" a="1"/>
  <c r="AH701" i="1" s="1"/>
  <c r="AH195" i="1" a="1"/>
  <c r="AH195" i="1" s="1"/>
  <c r="AH702" i="1" a="1"/>
  <c r="AH702" i="1" s="1"/>
  <c r="AH703" i="1" a="1"/>
  <c r="AH703" i="1" s="1"/>
  <c r="AH704" i="1" a="1"/>
  <c r="AH704" i="1" s="1"/>
  <c r="AH705" i="1" a="1"/>
  <c r="AH705" i="1" s="1"/>
  <c r="AH706" i="1" a="1"/>
  <c r="AH706" i="1" s="1"/>
  <c r="AH11" i="1" a="1"/>
  <c r="AH11" i="1" s="1"/>
  <c r="AH707" i="1" a="1"/>
  <c r="AH707" i="1" s="1"/>
  <c r="AH708" i="1" a="1"/>
  <c r="AH708" i="1" s="1"/>
  <c r="AH95" i="1" a="1"/>
  <c r="AH95" i="1" s="1"/>
  <c r="AH709" i="1" a="1"/>
  <c r="AH709" i="1" s="1"/>
  <c r="AH710" i="1" a="1"/>
  <c r="AH710" i="1" s="1"/>
  <c r="AH231" i="1" a="1"/>
  <c r="AH231" i="1" s="1"/>
  <c r="AH411" i="1" a="1"/>
  <c r="AH411" i="1" s="1"/>
  <c r="AH413" i="1" a="1"/>
  <c r="AH413" i="1" s="1"/>
  <c r="AH441" i="1" a="1"/>
  <c r="AH441" i="1" s="1"/>
  <c r="AH395" i="1" a="1"/>
  <c r="AH395" i="1" s="1"/>
  <c r="AH61" i="1" a="1"/>
  <c r="AH61" i="1" s="1"/>
  <c r="AH260" i="1" a="1"/>
  <c r="AH260" i="1" s="1"/>
  <c r="AH711" i="1" a="1"/>
  <c r="AH711" i="1" s="1"/>
  <c r="AH712" i="1" a="1"/>
  <c r="AH712" i="1" s="1"/>
  <c r="AH713" i="1" a="1"/>
  <c r="AH713" i="1" s="1"/>
  <c r="AH445" i="1" a="1"/>
  <c r="AH445" i="1" s="1"/>
  <c r="AH714" i="1" a="1"/>
  <c r="AH714" i="1" s="1"/>
  <c r="AH447" i="1" a="1"/>
  <c r="AH447" i="1" s="1"/>
  <c r="AH503" i="1" a="1"/>
  <c r="AH503" i="1" s="1"/>
  <c r="AH715" i="1" a="1"/>
  <c r="AH715" i="1" s="1"/>
  <c r="AH263" i="1" a="1"/>
  <c r="AH263" i="1" s="1"/>
  <c r="AH716" i="1" a="1"/>
  <c r="AH716" i="1" s="1"/>
  <c r="AH717" i="1" a="1"/>
  <c r="AH717" i="1" s="1"/>
  <c r="AH718" i="1" a="1"/>
  <c r="AH718" i="1" s="1"/>
  <c r="AH719" i="1" a="1"/>
  <c r="AH719" i="1" s="1"/>
  <c r="AH720" i="1" a="1"/>
  <c r="AH720" i="1" s="1"/>
  <c r="AH721" i="1" a="1"/>
  <c r="AH721" i="1" s="1"/>
  <c r="AH722" i="1" a="1"/>
  <c r="AH722" i="1" s="1"/>
  <c r="AH430" i="1" a="1"/>
  <c r="AH430" i="1" s="1"/>
  <c r="AH723" i="1" a="1"/>
  <c r="AH723" i="1" s="1"/>
  <c r="AH724" i="1" a="1"/>
  <c r="AH724" i="1" s="1"/>
  <c r="AH230" i="1" a="1"/>
  <c r="AH230" i="1" s="1"/>
  <c r="AH725" i="1" a="1"/>
  <c r="AH725" i="1" s="1"/>
  <c r="AH726" i="1" a="1"/>
  <c r="AH726" i="1" s="1"/>
  <c r="AH31" i="1" a="1"/>
  <c r="AH31" i="1" s="1"/>
  <c r="AH727" i="1" a="1"/>
  <c r="AH727" i="1" s="1"/>
  <c r="AH360" i="1" a="1"/>
  <c r="AH360" i="1" s="1"/>
  <c r="AH728" i="1" a="1"/>
  <c r="AH728" i="1" s="1"/>
  <c r="AH729" i="1" a="1"/>
  <c r="AH729" i="1" s="1"/>
  <c r="AH365" i="1" a="1"/>
  <c r="AH365" i="1" s="1"/>
  <c r="AH730" i="1" a="1"/>
  <c r="AH730" i="1" s="1"/>
  <c r="AH731" i="1" a="1"/>
  <c r="AH731" i="1" s="1"/>
  <c r="AH732" i="1" a="1"/>
  <c r="AH732" i="1" s="1"/>
  <c r="AH733" i="1" a="1"/>
  <c r="AH733" i="1" s="1"/>
  <c r="AH734" i="1" a="1"/>
  <c r="AH734" i="1" s="1"/>
  <c r="AH735" i="1" a="1"/>
  <c r="AH735" i="1" s="1"/>
  <c r="AH736" i="1" a="1"/>
  <c r="AH736" i="1" s="1"/>
  <c r="AH737" i="1" a="1"/>
  <c r="AH737" i="1" s="1"/>
  <c r="AH291" i="1" a="1"/>
  <c r="AH291" i="1" s="1"/>
  <c r="AH178" i="1" a="1"/>
  <c r="AH178" i="1" s="1"/>
  <c r="AH487" i="1" a="1"/>
  <c r="AH487" i="1" s="1"/>
  <c r="AH738" i="1" a="1"/>
  <c r="AH738" i="1" s="1"/>
  <c r="AH739" i="1" a="1"/>
  <c r="AH739" i="1" s="1"/>
  <c r="AH740" i="1" a="1"/>
  <c r="AH740" i="1" s="1"/>
  <c r="AH198" i="1" a="1"/>
  <c r="AH198" i="1" s="1"/>
  <c r="AH741" i="1" a="1"/>
  <c r="AH741" i="1" s="1"/>
  <c r="AH742" i="1" a="1"/>
  <c r="AH742" i="1" s="1"/>
  <c r="AH743" i="1" a="1"/>
  <c r="AH743" i="1" s="1"/>
  <c r="AH162" i="1" a="1"/>
  <c r="AH162" i="1" s="1"/>
  <c r="AH120" i="1" a="1"/>
  <c r="AH120" i="1" s="1"/>
  <c r="AH744" i="1" a="1"/>
  <c r="AH744" i="1" s="1"/>
  <c r="AH269" i="1" a="1"/>
  <c r="AH269" i="1" s="1"/>
  <c r="AH312" i="1" a="1"/>
  <c r="AH312" i="1" s="1"/>
  <c r="AH745" i="1" a="1"/>
  <c r="AH745" i="1" s="1"/>
  <c r="AH746" i="1" a="1"/>
  <c r="AH746" i="1" s="1"/>
  <c r="AH747" i="1" a="1"/>
  <c r="AH747" i="1" s="1"/>
  <c r="AH748" i="1" a="1"/>
  <c r="AH748" i="1" s="1"/>
  <c r="AH105" i="1" a="1"/>
  <c r="AH105" i="1" s="1"/>
  <c r="AH257" i="1" a="1"/>
  <c r="AH257" i="1" s="1"/>
  <c r="AH258" i="1" a="1"/>
  <c r="AH258" i="1" s="1"/>
  <c r="AH259" i="1" a="1"/>
  <c r="AH259" i="1" s="1"/>
  <c r="AH242" i="1" a="1"/>
  <c r="AH242" i="1" s="1"/>
  <c r="AH749" i="1" a="1"/>
  <c r="AH749" i="1" s="1"/>
  <c r="AH750" i="1" a="1"/>
  <c r="AH750" i="1" s="1"/>
  <c r="AH751" i="1" a="1"/>
  <c r="AH751" i="1" s="1"/>
  <c r="AH347" i="1" a="1"/>
  <c r="AH347" i="1" s="1"/>
  <c r="AH752" i="1" a="1"/>
  <c r="AH752" i="1" s="1"/>
  <c r="AH203" i="1" a="1"/>
  <c r="AH203" i="1" s="1"/>
  <c r="AH507" i="1" a="1"/>
  <c r="AH507" i="1" s="1"/>
  <c r="AH294" i="1" a="1"/>
  <c r="AH294" i="1" s="1"/>
  <c r="AH383" i="1" a="1"/>
  <c r="AH383" i="1" s="1"/>
  <c r="AH753" i="1" a="1"/>
  <c r="AH753" i="1" s="1"/>
  <c r="AH482" i="1" a="1"/>
  <c r="AH482" i="1" s="1"/>
  <c r="AH303" i="1" a="1"/>
  <c r="AH303" i="1" s="1"/>
  <c r="AH754" i="1" a="1"/>
  <c r="AH754" i="1" s="1"/>
  <c r="AH336" i="1" a="1"/>
  <c r="AH336" i="1" s="1"/>
  <c r="AH755" i="1" a="1"/>
  <c r="AH755" i="1" s="1"/>
  <c r="AH756" i="1" a="1"/>
  <c r="AH756" i="1" s="1"/>
  <c r="AH757" i="1" a="1"/>
  <c r="AH757" i="1" s="1"/>
  <c r="AH758" i="1" a="1"/>
  <c r="AH758" i="1" s="1"/>
  <c r="AH326" i="1" a="1"/>
  <c r="AH326" i="1" s="1"/>
  <c r="AH759" i="1" a="1"/>
  <c r="AH759" i="1" s="1"/>
  <c r="AH760" i="1" a="1"/>
  <c r="AH760" i="1" s="1"/>
  <c r="AH433" i="1" a="1"/>
  <c r="AH433" i="1" s="1"/>
  <c r="AH282" i="1" a="1"/>
  <c r="AH282" i="1" s="1"/>
  <c r="AH761" i="1" a="1"/>
  <c r="AH761" i="1" s="1"/>
  <c r="AH289" i="1" a="1"/>
  <c r="AH289" i="1" s="1"/>
  <c r="AH484" i="1" a="1"/>
  <c r="AH484" i="1" s="1"/>
  <c r="AH762" i="1" a="1"/>
  <c r="AH762" i="1" s="1"/>
  <c r="AH405" i="1" a="1"/>
  <c r="AH405" i="1" s="1"/>
  <c r="AH313" i="1" a="1"/>
  <c r="AH313" i="1" s="1"/>
  <c r="AH763" i="1" a="1"/>
  <c r="AH763" i="1" s="1"/>
  <c r="AH764" i="1" a="1"/>
  <c r="AH764" i="1" s="1"/>
  <c r="AH765" i="1" a="1"/>
  <c r="AH765" i="1" s="1"/>
  <c r="AH766" i="1" a="1"/>
  <c r="AH766" i="1" s="1"/>
  <c r="AH435" i="1" a="1"/>
  <c r="AH435" i="1" s="1"/>
  <c r="AH316" i="1" a="1"/>
  <c r="AH316" i="1" s="1"/>
  <c r="AH332" i="1" a="1"/>
  <c r="AH332" i="1" s="1"/>
  <c r="AH767" i="1" a="1"/>
  <c r="AH767" i="1" s="1"/>
  <c r="AH483" i="1" a="1"/>
  <c r="AH483" i="1" s="1"/>
  <c r="AH768" i="1" a="1"/>
  <c r="AH768" i="1" s="1"/>
  <c r="AH246" i="1" a="1"/>
  <c r="AH246" i="1" s="1"/>
  <c r="AH517" i="1" a="1"/>
  <c r="AH517" i="1" s="1"/>
  <c r="AH50" i="1" a="1"/>
  <c r="AH50" i="1" s="1"/>
  <c r="AH505" i="1" a="1"/>
  <c r="AH505" i="1" s="1"/>
  <c r="AH429" i="1" a="1"/>
  <c r="AH429" i="1" s="1"/>
  <c r="AH290" i="1" a="1"/>
  <c r="AH290" i="1" s="1"/>
  <c r="AH769" i="1" a="1"/>
  <c r="AH769" i="1" s="1"/>
  <c r="AH273" i="1" a="1"/>
  <c r="AH273" i="1" s="1"/>
  <c r="AH770" i="1" a="1"/>
  <c r="AH770" i="1" s="1"/>
  <c r="AH771" i="1" a="1"/>
  <c r="AH771" i="1" s="1"/>
  <c r="AH369" i="1" a="1"/>
  <c r="AH369" i="1" s="1"/>
  <c r="AH772" i="1" a="1"/>
  <c r="AH772" i="1" s="1"/>
  <c r="AH402" i="1" a="1"/>
  <c r="AH402" i="1" s="1"/>
  <c r="AH773" i="1" a="1"/>
  <c r="AH773" i="1" s="1"/>
  <c r="AH774" i="1" a="1"/>
  <c r="AH774" i="1" s="1"/>
  <c r="AH396" i="1" a="1"/>
  <c r="AH396" i="1" s="1"/>
  <c r="AH397" i="1" a="1"/>
  <c r="AH397" i="1" s="1"/>
  <c r="AH293" i="1" a="1"/>
  <c r="AH293" i="1" s="1"/>
  <c r="AH448" i="1" a="1"/>
  <c r="AH448" i="1" s="1"/>
  <c r="AH274" i="1" a="1"/>
  <c r="AH274" i="1" s="1"/>
  <c r="AH775" i="1" a="1"/>
  <c r="AH775" i="1" s="1"/>
  <c r="AH776" i="1" a="1"/>
  <c r="AH776" i="1" s="1"/>
  <c r="AH777" i="1" a="1"/>
  <c r="AH777" i="1" s="1"/>
  <c r="AH778" i="1" a="1"/>
  <c r="AH778" i="1" s="1"/>
  <c r="AH265" i="1" a="1"/>
  <c r="AH265" i="1" s="1"/>
  <c r="AH118" i="1" a="1"/>
  <c r="AH118" i="1" s="1"/>
  <c r="AH327" i="1" a="1"/>
  <c r="AH327" i="1" s="1"/>
  <c r="AH779" i="1" a="1"/>
  <c r="AH779" i="1" s="1"/>
  <c r="AH305" i="1" a="1"/>
  <c r="AH305" i="1" s="1"/>
  <c r="AH104" i="1" a="1"/>
  <c r="AH104" i="1" s="1"/>
  <c r="AH456" i="1" a="1"/>
  <c r="AH456" i="1" s="1"/>
  <c r="AH335" i="1" a="1"/>
  <c r="AH335" i="1" s="1"/>
  <c r="AH780" i="1" a="1"/>
  <c r="AH780" i="1" s="1"/>
  <c r="AH781" i="1" a="1"/>
  <c r="AH781" i="1" s="1"/>
  <c r="AH782" i="1" a="1"/>
  <c r="AH782" i="1" s="1"/>
  <c r="AH346" i="1" a="1"/>
  <c r="AH346" i="1" s="1"/>
  <c r="AH783" i="1" a="1"/>
  <c r="AH783" i="1" s="1"/>
  <c r="AH784" i="1" a="1"/>
  <c r="AH784" i="1" s="1"/>
  <c r="AH388" i="1" a="1"/>
  <c r="AH388" i="1" s="1"/>
  <c r="AH785" i="1" a="1"/>
  <c r="AH785" i="1" s="1"/>
  <c r="AH307" i="1" a="1"/>
  <c r="AH307" i="1" s="1"/>
  <c r="AH213" i="1" a="1"/>
  <c r="AH213" i="1" s="1"/>
  <c r="AH786" i="1" a="1"/>
  <c r="AH786" i="1" s="1"/>
  <c r="AH240" i="1" a="1"/>
  <c r="AH240" i="1" s="1"/>
  <c r="AH787" i="1" a="1"/>
  <c r="AH787" i="1" s="1"/>
  <c r="AH788" i="1" a="1"/>
  <c r="AH788" i="1" s="1"/>
  <c r="AH222" i="1" a="1"/>
  <c r="AH222" i="1" s="1"/>
  <c r="AH789" i="1" a="1"/>
  <c r="AH789" i="1" s="1"/>
  <c r="AH790" i="1" a="1"/>
  <c r="AH790" i="1" s="1"/>
  <c r="AH381" i="1" a="1"/>
  <c r="AH381" i="1" s="1"/>
  <c r="AH288" i="1" a="1"/>
  <c r="AH288" i="1" s="1"/>
  <c r="AH317" i="1" a="1"/>
  <c r="AH317" i="1" s="1"/>
  <c r="AH281" i="1" a="1"/>
  <c r="AH281" i="1" s="1"/>
  <c r="AH791" i="1" a="1"/>
  <c r="AH791" i="1" s="1"/>
  <c r="AH333" i="1" a="1"/>
  <c r="AH333" i="1" s="1"/>
  <c r="AH142" i="1" a="1"/>
  <c r="AH142" i="1" s="1"/>
  <c r="AH324" i="1" a="1"/>
  <c r="AH324" i="1" s="1"/>
  <c r="AH306" i="1" a="1"/>
  <c r="AH306" i="1" s="1"/>
  <c r="AH792" i="1" a="1"/>
  <c r="AH792" i="1" s="1"/>
  <c r="AH318" i="1" a="1"/>
  <c r="AH318" i="1" s="1"/>
  <c r="AH793" i="1" a="1"/>
  <c r="AH793" i="1" s="1"/>
  <c r="AH794" i="1" a="1"/>
  <c r="AH794" i="1" s="1"/>
  <c r="AH795" i="1" a="1"/>
  <c r="AH795" i="1" s="1"/>
  <c r="AH300" i="1" a="1"/>
  <c r="AH300" i="1" s="1"/>
  <c r="AH796" i="1" a="1"/>
  <c r="AH796" i="1" s="1"/>
  <c r="AH797" i="1" a="1"/>
  <c r="AH797" i="1" s="1"/>
  <c r="AH798" i="1" a="1"/>
  <c r="AH798" i="1" s="1"/>
  <c r="AH799" i="1" a="1"/>
  <c r="AH799" i="1" s="1"/>
  <c r="AH800" i="1" a="1"/>
  <c r="AH800" i="1" s="1"/>
  <c r="AH801" i="1" a="1"/>
  <c r="AH801" i="1" s="1"/>
  <c r="AH111" i="1" a="1"/>
  <c r="AH111" i="1" s="1"/>
  <c r="AH337" i="1" a="1"/>
  <c r="AH337" i="1" s="1"/>
  <c r="AH802" i="1" a="1"/>
  <c r="AH802" i="1" s="1"/>
  <c r="AH299" i="1" a="1"/>
  <c r="AH299" i="1" s="1"/>
  <c r="AH803" i="1" a="1"/>
  <c r="AH803" i="1" s="1"/>
  <c r="AH154" i="1" a="1"/>
  <c r="AH154" i="1" s="1"/>
  <c r="AH501" i="1" a="1"/>
  <c r="AH501" i="1" s="1"/>
  <c r="AH804" i="1" a="1"/>
  <c r="AH804" i="1" s="1"/>
  <c r="AH371" i="1" a="1"/>
  <c r="AH371" i="1" s="1"/>
  <c r="AH424" i="1" a="1"/>
  <c r="AH424" i="1" s="1"/>
  <c r="AH805" i="1" a="1"/>
  <c r="AH805" i="1" s="1"/>
  <c r="AH157" i="1" a="1"/>
  <c r="AH157" i="1" s="1"/>
  <c r="AH806" i="1" a="1"/>
  <c r="AH806" i="1" s="1"/>
  <c r="AH391" i="1" a="1"/>
  <c r="AH391" i="1" s="1"/>
  <c r="AH380" i="1" a="1"/>
  <c r="AH380" i="1" s="1"/>
  <c r="AH268" i="1" a="1"/>
  <c r="AH268" i="1" s="1"/>
  <c r="AH461" i="1" a="1"/>
  <c r="AH461" i="1" s="1"/>
  <c r="AH807" i="1" a="1"/>
  <c r="AH807" i="1" s="1"/>
  <c r="AH287" i="1" a="1"/>
  <c r="AH287" i="1" s="1"/>
  <c r="AH808" i="1" a="1"/>
  <c r="AH808" i="1" s="1"/>
  <c r="AH236" i="1" a="1"/>
  <c r="AH236" i="1" s="1"/>
  <c r="AH386" i="1" a="1"/>
  <c r="AH386" i="1" s="1"/>
  <c r="AH809" i="1" a="1"/>
  <c r="AH809" i="1" s="1"/>
  <c r="AH321" i="1" a="1"/>
  <c r="AH321" i="1" s="1"/>
  <c r="AH423" i="1" a="1"/>
  <c r="AH423" i="1" s="1"/>
  <c r="AH351" i="1" a="1"/>
  <c r="AH351" i="1" s="1"/>
  <c r="AH810" i="1" a="1"/>
  <c r="AH810" i="1" s="1"/>
  <c r="AH451" i="1" a="1"/>
  <c r="AH451" i="1" s="1"/>
  <c r="AH811" i="1" a="1"/>
  <c r="AH811" i="1" s="1"/>
  <c r="AH812" i="1" a="1"/>
  <c r="AH812" i="1" s="1"/>
  <c r="AH813" i="1" a="1"/>
  <c r="AH813" i="1" s="1"/>
  <c r="AH814" i="1" a="1"/>
  <c r="AH814" i="1" s="1"/>
  <c r="AH815" i="1" a="1"/>
  <c r="AH815" i="1" s="1"/>
  <c r="AH428" i="1" a="1"/>
  <c r="AH428" i="1" s="1"/>
  <c r="AH816" i="1" a="1"/>
  <c r="AH816" i="1" s="1"/>
  <c r="AH341" i="1" a="1"/>
  <c r="AH341" i="1" s="1"/>
  <c r="AH817" i="1" a="1"/>
  <c r="AH817" i="1" s="1"/>
  <c r="AH818" i="1" a="1"/>
  <c r="AH818" i="1" s="1"/>
  <c r="AH819" i="1" a="1"/>
  <c r="AH819" i="1" s="1"/>
  <c r="AH820" i="1" a="1"/>
  <c r="AH820" i="1" s="1"/>
  <c r="AH13" i="1" a="1"/>
  <c r="AH13" i="1" s="1"/>
  <c r="AH368" i="1" a="1"/>
  <c r="AH368" i="1" s="1"/>
  <c r="AH821" i="1" a="1"/>
  <c r="AH821" i="1" s="1"/>
  <c r="AH488" i="1" a="1"/>
  <c r="AH488" i="1" s="1"/>
  <c r="AH378" i="1" a="1"/>
  <c r="AH378" i="1" s="1"/>
  <c r="AH822" i="1" a="1"/>
  <c r="AH822" i="1" s="1"/>
  <c r="AH390" i="1" a="1"/>
  <c r="AH390" i="1" s="1"/>
  <c r="AH823" i="1" a="1"/>
  <c r="AH823" i="1" s="1"/>
  <c r="AH129" i="1" a="1"/>
  <c r="AH129" i="1" s="1"/>
  <c r="AH824" i="1" a="1"/>
  <c r="AH824" i="1" s="1"/>
  <c r="AH825" i="1" a="1"/>
  <c r="AH825" i="1" s="1"/>
  <c r="AH826" i="1" a="1"/>
  <c r="AH826" i="1" s="1"/>
  <c r="AH253" i="1" a="1"/>
  <c r="AH253" i="1" s="1"/>
  <c r="AH827" i="1" a="1"/>
  <c r="AH827" i="1" s="1"/>
  <c r="AH350" i="1" a="1"/>
  <c r="AH350" i="1" s="1"/>
  <c r="AH828" i="1" a="1"/>
  <c r="AH828" i="1" s="1"/>
  <c r="AH829" i="1" a="1"/>
  <c r="AH829" i="1" s="1"/>
  <c r="AH830" i="1" a="1"/>
  <c r="AH830" i="1" s="1"/>
  <c r="AH470" i="1" a="1"/>
  <c r="AH470" i="1" s="1"/>
  <c r="AH831" i="1" a="1"/>
  <c r="AH831" i="1" s="1"/>
  <c r="AH832" i="1" a="1"/>
  <c r="AH832" i="1" s="1"/>
  <c r="AH186" i="1" a="1"/>
  <c r="AH186" i="1" s="1"/>
  <c r="AH401" i="1" a="1"/>
  <c r="AH401" i="1" s="1"/>
  <c r="AH833" i="1" a="1"/>
  <c r="AH833" i="1" s="1"/>
  <c r="AH834" i="1" a="1"/>
  <c r="AH834" i="1" s="1"/>
  <c r="AH835" i="1" a="1"/>
  <c r="AH835" i="1" s="1"/>
  <c r="AH836" i="1" a="1"/>
  <c r="AH836" i="1" s="1"/>
  <c r="AH367" i="1" a="1"/>
  <c r="AH367" i="1" s="1"/>
  <c r="AH837" i="1" a="1"/>
  <c r="AH837" i="1" s="1"/>
  <c r="AH399" i="1" a="1"/>
  <c r="AH399" i="1" s="1"/>
  <c r="AH838" i="1" a="1"/>
  <c r="AH838" i="1" s="1"/>
  <c r="AH839" i="1" a="1"/>
  <c r="AH839" i="1" s="1"/>
  <c r="AH221" i="1" a="1"/>
  <c r="AH221" i="1" s="1"/>
  <c r="AH840" i="1" a="1"/>
  <c r="AH840" i="1" s="1"/>
  <c r="AH841" i="1" a="1"/>
  <c r="AH841" i="1" s="1"/>
  <c r="AH842" i="1" a="1"/>
  <c r="AH842" i="1" s="1"/>
  <c r="AH444" i="1" a="1"/>
  <c r="AH444" i="1" s="1"/>
  <c r="AH843" i="1" a="1"/>
  <c r="AH843" i="1" s="1"/>
  <c r="AH844" i="1" a="1"/>
  <c r="AH844" i="1" s="1"/>
  <c r="AH845" i="1" a="1"/>
  <c r="AH845" i="1" s="1"/>
  <c r="AH846" i="1" a="1"/>
  <c r="AH846" i="1" s="1"/>
  <c r="AH847" i="1" a="1"/>
  <c r="AH847" i="1" s="1"/>
  <c r="AH848" i="1" a="1"/>
  <c r="AH848" i="1" s="1"/>
  <c r="AH322" i="1" a="1"/>
  <c r="AH322" i="1" s="1"/>
  <c r="AH849" i="1" a="1"/>
  <c r="AH849" i="1" s="1"/>
  <c r="AH431" i="1" a="1"/>
  <c r="AH431" i="1" s="1"/>
  <c r="AH450" i="1" a="1"/>
  <c r="AH450" i="1" s="1"/>
  <c r="AH850" i="1" a="1"/>
  <c r="AH850" i="1" s="1"/>
  <c r="AH851" i="1" a="1"/>
  <c r="AH851" i="1" s="1"/>
  <c r="AH852" i="1" a="1"/>
  <c r="AH852" i="1" s="1"/>
  <c r="AH407" i="1" a="1"/>
  <c r="AH407" i="1" s="1"/>
  <c r="AH853" i="1" a="1"/>
  <c r="AH853" i="1" s="1"/>
  <c r="AH854" i="1" a="1"/>
  <c r="AH854" i="1" s="1"/>
  <c r="AH149" i="1" a="1"/>
  <c r="AH149" i="1" s="1"/>
  <c r="AH855" i="1" a="1"/>
  <c r="AH855" i="1" s="1"/>
  <c r="AH856" i="1" a="1"/>
  <c r="AH856" i="1" s="1"/>
  <c r="AH857" i="1" a="1"/>
  <c r="AH857" i="1" s="1"/>
  <c r="AH858" i="1" a="1"/>
  <c r="AH858" i="1" s="1"/>
  <c r="AH345" i="1" a="1"/>
  <c r="AH345" i="1" s="1"/>
  <c r="AH859" i="1" a="1"/>
  <c r="AH859" i="1" s="1"/>
  <c r="AH379" i="1" a="1"/>
  <c r="AH379" i="1" s="1"/>
  <c r="AH860" i="1" a="1"/>
  <c r="AH860" i="1" s="1"/>
  <c r="AH374" i="1" a="1"/>
  <c r="AH374" i="1" s="1"/>
  <c r="AH376" i="1" a="1"/>
  <c r="AH376" i="1" s="1"/>
  <c r="AH861" i="1" a="1"/>
  <c r="AH861" i="1" s="1"/>
  <c r="AH452" i="1" a="1"/>
  <c r="AH452" i="1" s="1"/>
  <c r="AH404" i="1" a="1"/>
  <c r="AH404" i="1" s="1"/>
  <c r="AH116" i="1" a="1"/>
  <c r="AH116" i="1" s="1"/>
  <c r="AH862" i="1" a="1"/>
  <c r="AH862" i="1" s="1"/>
  <c r="AH394" i="1" a="1"/>
  <c r="AH394" i="1" s="1"/>
  <c r="AH863" i="1" a="1"/>
  <c r="AH863" i="1" s="1"/>
  <c r="AH406" i="1" a="1"/>
  <c r="AH406" i="1" s="1"/>
  <c r="AH864" i="1" a="1"/>
  <c r="AH864" i="1" s="1"/>
  <c r="AH865" i="1" a="1"/>
  <c r="AH865" i="1" s="1"/>
  <c r="AH866" i="1" a="1"/>
  <c r="AH866" i="1" s="1"/>
  <c r="AH867" i="1" a="1"/>
  <c r="AH867" i="1" s="1"/>
  <c r="AH10" i="1" a="1"/>
  <c r="AH10" i="1" s="1"/>
  <c r="AH366" i="1" a="1"/>
  <c r="AH366" i="1" s="1"/>
  <c r="AH427" i="1" a="1"/>
  <c r="AH427" i="1" s="1"/>
  <c r="AH868" i="1" a="1"/>
  <c r="AH868" i="1" s="1"/>
  <c r="AH869" i="1" a="1"/>
  <c r="AH869" i="1" s="1"/>
  <c r="AH251" i="1" a="1"/>
  <c r="AH251" i="1" s="1"/>
  <c r="AH474" i="1" a="1"/>
  <c r="AH474" i="1" s="1"/>
  <c r="AH870" i="1" a="1"/>
  <c r="AH870" i="1" s="1"/>
  <c r="AH485" i="1" a="1"/>
  <c r="AH485" i="1" s="1"/>
  <c r="AH463" i="1" a="1"/>
  <c r="AH463" i="1" s="1"/>
  <c r="AH871" i="1" a="1"/>
  <c r="AH871" i="1" s="1"/>
  <c r="AH872" i="1" a="1"/>
  <c r="AH872" i="1" s="1"/>
  <c r="AH455" i="1" a="1"/>
  <c r="AH455" i="1" s="1"/>
  <c r="AH425" i="1" a="1"/>
  <c r="AH425" i="1" s="1"/>
  <c r="AH410" i="1" a="1"/>
  <c r="AH410" i="1" s="1"/>
  <c r="AH873" i="1" a="1"/>
  <c r="AH873" i="1" s="1"/>
  <c r="AH489" i="1" a="1"/>
  <c r="AH489" i="1" s="1"/>
  <c r="AH486" i="1" a="1"/>
  <c r="AH486" i="1" s="1"/>
  <c r="AH874" i="1" a="1"/>
  <c r="AH874" i="1" s="1"/>
  <c r="AH875" i="1" a="1"/>
  <c r="AH875" i="1" s="1"/>
  <c r="AH497" i="1" a="1"/>
  <c r="AH497" i="1" s="1"/>
  <c r="AH469" i="1" a="1"/>
  <c r="AH469" i="1" s="1"/>
  <c r="AH454" i="1" a="1"/>
  <c r="AH454" i="1" s="1"/>
  <c r="AH876" i="1" a="1"/>
  <c r="AH876" i="1" s="1"/>
  <c r="AH227" i="1" a="1"/>
  <c r="AH227" i="1" s="1"/>
  <c r="AH877" i="1" a="1"/>
  <c r="AH877" i="1" s="1"/>
  <c r="AH878" i="1" a="1"/>
  <c r="AH878" i="1" s="1"/>
  <c r="AH432" i="1" a="1"/>
  <c r="AH432" i="1" s="1"/>
  <c r="AH879" i="1" a="1"/>
  <c r="AH879" i="1" s="1"/>
  <c r="AH880" i="1" a="1"/>
  <c r="AH880" i="1" s="1"/>
  <c r="AH881" i="1" a="1"/>
  <c r="AH881" i="1" s="1"/>
  <c r="AH882" i="1" a="1"/>
  <c r="AH882" i="1" s="1"/>
  <c r="AH883" i="1" a="1"/>
  <c r="AH883" i="1" s="1"/>
  <c r="AH477" i="1" a="1"/>
  <c r="AH477" i="1" s="1"/>
  <c r="AH884" i="1" a="1"/>
  <c r="AH884" i="1" s="1"/>
  <c r="AH422" i="1" a="1"/>
  <c r="AH422" i="1" s="1"/>
  <c r="AH389" i="1" a="1"/>
  <c r="AH389" i="1" s="1"/>
  <c r="AH885" i="1" a="1"/>
  <c r="AH885" i="1" s="1"/>
  <c r="AH886" i="1" a="1"/>
  <c r="AH886" i="1" s="1"/>
  <c r="AH887" i="1" a="1"/>
  <c r="AH887" i="1" s="1"/>
  <c r="AH888" i="1" a="1"/>
  <c r="AH888" i="1" s="1"/>
  <c r="AH392" i="1" a="1"/>
  <c r="AH392" i="1" s="1"/>
  <c r="AH342" i="1" a="1"/>
  <c r="AH342" i="1" s="1"/>
  <c r="AH464" i="1" a="1"/>
  <c r="AH464" i="1" s="1"/>
  <c r="AH468" i="1" a="1"/>
  <c r="AH468" i="1" s="1"/>
  <c r="AH459" i="1" a="1"/>
  <c r="AH459" i="1" s="1"/>
  <c r="AH272" i="1" a="1"/>
  <c r="AH272" i="1" s="1"/>
  <c r="AH479" i="1" a="1"/>
  <c r="AH479" i="1" s="1"/>
  <c r="AH889" i="1" a="1"/>
  <c r="AH889" i="1" s="1"/>
  <c r="AH890" i="1" a="1"/>
  <c r="AH890" i="1" s="1"/>
  <c r="AH480" i="1" a="1"/>
  <c r="AH480" i="1" s="1"/>
  <c r="AH93" i="1" a="1"/>
  <c r="AH93" i="1" s="1"/>
  <c r="AH471" i="1" a="1"/>
  <c r="AH471" i="1" s="1"/>
  <c r="AH465" i="1" a="1"/>
  <c r="AH465" i="1" s="1"/>
  <c r="AH891" i="1" a="1"/>
  <c r="AH891" i="1" s="1"/>
  <c r="AH892" i="1" a="1"/>
  <c r="AH892" i="1" s="1"/>
  <c r="AH893" i="1" a="1"/>
  <c r="AH893" i="1" s="1"/>
  <c r="AH894" i="1" a="1"/>
  <c r="AH894" i="1" s="1"/>
  <c r="AH493" i="1" a="1"/>
  <c r="AH493" i="1" s="1"/>
  <c r="AH490" i="1" a="1"/>
  <c r="AH490" i="1" s="1"/>
  <c r="AH895" i="1" a="1"/>
  <c r="AH895" i="1" s="1"/>
  <c r="AH896" i="1" a="1"/>
  <c r="AH896" i="1" s="1"/>
  <c r="AH897" i="1" a="1"/>
  <c r="AH897" i="1" s="1"/>
  <c r="AH315" i="1" a="1"/>
  <c r="AH315" i="1" s="1"/>
  <c r="AH466" i="1" a="1"/>
  <c r="AH466" i="1" s="1"/>
  <c r="AH500" i="1" a="1"/>
  <c r="AH500" i="1" s="1"/>
  <c r="AH898" i="1" a="1"/>
  <c r="AH898" i="1" s="1"/>
  <c r="AH167" i="1" a="1"/>
  <c r="AH167" i="1" s="1"/>
  <c r="AH492" i="1" a="1"/>
  <c r="AH492" i="1" s="1"/>
  <c r="AH494" i="1" a="1"/>
  <c r="AH494" i="1" s="1"/>
  <c r="AH267" i="1" a="1"/>
  <c r="AH267" i="1" s="1"/>
  <c r="AH496" i="1" a="1"/>
  <c r="AH496" i="1" s="1"/>
  <c r="AH498" i="1" a="1"/>
  <c r="AH498" i="1" s="1"/>
  <c r="AH506" i="1" a="1"/>
  <c r="AH506" i="1" s="1"/>
  <c r="AH439" i="1" a="1"/>
  <c r="AH439" i="1" s="1"/>
  <c r="AH899" i="1" a="1"/>
  <c r="AH899" i="1" s="1"/>
  <c r="AH504" i="1" a="1"/>
  <c r="AH504" i="1" s="1"/>
  <c r="AH502" i="1" a="1"/>
  <c r="AH502" i="1" s="1"/>
  <c r="AH509" i="1" a="1"/>
  <c r="AH509" i="1" s="1"/>
  <c r="AH900" i="1" a="1"/>
  <c r="AH900" i="1" s="1"/>
  <c r="AH901" i="1" a="1"/>
  <c r="AH901" i="1" s="1"/>
  <c r="AH902" i="1" a="1"/>
  <c r="AH902" i="1" s="1"/>
  <c r="AH903" i="1" a="1"/>
  <c r="AH903" i="1" s="1"/>
  <c r="AH904" i="1" a="1"/>
  <c r="AH904" i="1" s="1"/>
  <c r="AH508" i="1" a="1"/>
  <c r="AH508" i="1" s="1"/>
  <c r="AH515" i="1" a="1"/>
  <c r="AH515" i="1" s="1"/>
  <c r="AH514" i="1" a="1"/>
  <c r="AH514" i="1" s="1"/>
  <c r="AH905" i="1" a="1"/>
  <c r="AH905" i="1" s="1"/>
  <c r="AH412" i="1" a="1"/>
  <c r="AH412" i="1" s="1"/>
  <c r="AH906" i="1" a="1"/>
  <c r="AH906" i="1" s="1"/>
  <c r="AH907" i="1" a="1"/>
  <c r="AH907" i="1" s="1"/>
  <c r="AH908" i="1" a="1"/>
  <c r="AH908" i="1" s="1"/>
  <c r="AH909" i="1" a="1"/>
  <c r="AH909" i="1" s="1"/>
  <c r="AH910" i="1" a="1"/>
  <c r="AH910" i="1" s="1"/>
  <c r="AH911" i="1" a="1"/>
  <c r="AH911" i="1" s="1"/>
  <c r="AH102" i="1" a="1"/>
  <c r="AH102" i="1" s="1"/>
  <c r="AH912" i="1" a="1"/>
  <c r="AH912" i="1" s="1"/>
  <c r="AH913" i="1" a="1"/>
  <c r="AH913" i="1" s="1"/>
  <c r="AH914" i="1" a="1"/>
  <c r="AH914" i="1" s="1"/>
  <c r="AH372" i="1" a="1"/>
  <c r="AH372" i="1" s="1"/>
  <c r="AH915" i="1" a="1"/>
  <c r="AH915" i="1" s="1"/>
  <c r="AH916" i="1" a="1"/>
  <c r="AH916" i="1" s="1"/>
  <c r="AH212" i="1" a="1"/>
  <c r="AH212" i="1" s="1"/>
  <c r="AH917" i="1" a="1"/>
  <c r="AH917" i="1" s="1"/>
  <c r="AH226" i="1" a="1"/>
  <c r="AH226" i="1" s="1"/>
  <c r="AH918" i="1" a="1"/>
  <c r="AH918" i="1" s="1"/>
  <c r="AH919" i="1" a="1"/>
  <c r="AH919" i="1" s="1"/>
  <c r="AH920" i="1" a="1"/>
  <c r="AH920" i="1" s="1"/>
  <c r="AH191" i="1" a="1"/>
  <c r="AH191" i="1" s="1"/>
  <c r="AH921" i="1" a="1"/>
  <c r="AH921" i="1" s="1"/>
  <c r="AH922" i="1" a="1"/>
  <c r="AH922" i="1" s="1"/>
  <c r="AH145" i="1" a="1"/>
  <c r="AH145" i="1" s="1"/>
  <c r="AH923" i="1" a="1"/>
  <c r="AH923" i="1" s="1"/>
  <c r="AH924" i="1" a="1"/>
  <c r="AH924" i="1" s="1"/>
  <c r="AH925" i="1" a="1"/>
  <c r="AH925" i="1" s="1"/>
  <c r="AH926" i="1" a="1"/>
  <c r="AH926" i="1" s="1"/>
  <c r="AH927" i="1" a="1"/>
  <c r="AH927" i="1" s="1"/>
  <c r="AH928" i="1" a="1"/>
  <c r="AH928" i="1" s="1"/>
  <c r="AH929" i="1" a="1"/>
  <c r="AH929" i="1" s="1"/>
  <c r="AH930" i="1" a="1"/>
  <c r="AH930" i="1" s="1"/>
  <c r="AH931" i="1" a="1"/>
  <c r="AH931" i="1" s="1"/>
  <c r="AH932" i="1" a="1"/>
  <c r="AH932" i="1" s="1"/>
  <c r="AH933" i="1" a="1"/>
  <c r="AH933" i="1" s="1"/>
  <c r="AH934" i="1" a="1"/>
  <c r="AH934" i="1" s="1"/>
  <c r="AH935" i="1" a="1"/>
  <c r="AH935" i="1" s="1"/>
  <c r="AH936" i="1" a="1"/>
  <c r="AH936" i="1" s="1"/>
  <c r="AH937" i="1" a="1"/>
  <c r="AH937" i="1" s="1"/>
  <c r="AH938" i="1" a="1"/>
  <c r="AH938" i="1" s="1"/>
  <c r="AH201" i="1" a="1"/>
  <c r="AH201" i="1" s="1"/>
  <c r="AH939" i="1" a="1"/>
  <c r="AH939" i="1" s="1"/>
  <c r="AH156" i="1" a="1"/>
  <c r="AH156" i="1" s="1"/>
  <c r="AH940" i="1" a="1"/>
  <c r="AH940" i="1" s="1"/>
  <c r="AH308" i="1" a="1"/>
  <c r="AH308" i="1" s="1"/>
  <c r="AH354" i="1" a="1"/>
  <c r="AH354" i="1" s="1"/>
  <c r="AH941" i="1" a="1"/>
  <c r="AH941" i="1" s="1"/>
  <c r="AH519" i="1" a="1"/>
  <c r="AH519" i="1" s="1"/>
  <c r="AH942" i="1" a="1"/>
  <c r="AH942" i="1" s="1"/>
  <c r="AH943" i="1" a="1"/>
  <c r="AH943" i="1" s="1"/>
  <c r="AH22" i="1" a="1"/>
  <c r="AH22" i="1" s="1"/>
  <c r="AH255" i="1" a="1"/>
  <c r="AH255" i="1" s="1"/>
  <c r="AH944" i="1" a="1"/>
  <c r="AH944" i="1" s="1"/>
  <c r="AH945" i="1" a="1"/>
  <c r="AH945" i="1" s="1"/>
  <c r="AH946" i="1" a="1"/>
  <c r="AH946" i="1" s="1"/>
  <c r="AH947" i="1" a="1"/>
  <c r="AH947" i="1" s="1"/>
  <c r="AH330" i="1" a="1"/>
  <c r="AH330" i="1" s="1"/>
  <c r="AH948" i="1" a="1"/>
  <c r="AH948" i="1" s="1"/>
  <c r="AH949" i="1" a="1"/>
  <c r="AH949" i="1" s="1"/>
  <c r="AH5" i="1" a="1"/>
  <c r="AH5" i="1" s="1"/>
  <c r="AH117" i="1" a="1"/>
  <c r="AH117" i="1" s="1"/>
  <c r="AH950" i="1" a="1"/>
  <c r="AH950" i="1" s="1"/>
  <c r="AH951" i="1" a="1"/>
  <c r="AH951" i="1" s="1"/>
  <c r="AH952" i="1" a="1"/>
  <c r="AH952" i="1" s="1"/>
  <c r="AH953" i="1" a="1"/>
  <c r="AH953" i="1" s="1"/>
  <c r="AH954" i="1" a="1"/>
  <c r="AH954" i="1" s="1"/>
  <c r="AH955" i="1" a="1"/>
  <c r="AH955" i="1" s="1"/>
  <c r="AH956" i="1" a="1"/>
  <c r="AH956" i="1" s="1"/>
  <c r="AH275" i="1" a="1"/>
  <c r="AH275" i="1" s="1"/>
  <c r="AH957" i="1" a="1"/>
  <c r="AH957" i="1" s="1"/>
  <c r="AH958" i="1" a="1"/>
  <c r="AH958" i="1" s="1"/>
  <c r="AH140" i="1" a="1"/>
  <c r="AH140" i="1" s="1"/>
  <c r="AH177" i="1" a="1"/>
  <c r="AH177" i="1" s="1"/>
  <c r="AH131" i="1" a="1"/>
  <c r="AH131" i="1" s="1"/>
  <c r="AH340" i="1" a="1"/>
  <c r="AH340" i="1" s="1"/>
  <c r="AH959" i="1" a="1"/>
  <c r="AH959" i="1" s="1"/>
  <c r="AH353" i="1" a="1"/>
  <c r="AH353" i="1" s="1"/>
  <c r="AH960" i="1" a="1"/>
  <c r="AH960" i="1" s="1"/>
  <c r="AH961" i="1" a="1"/>
  <c r="AH961" i="1" s="1"/>
  <c r="AH175" i="1" a="1"/>
  <c r="AH175" i="1" s="1"/>
  <c r="AH962" i="1" a="1"/>
  <c r="AH962" i="1" s="1"/>
  <c r="AH963" i="1" a="1"/>
  <c r="AH963" i="1" s="1"/>
  <c r="AH964" i="1" a="1"/>
  <c r="AH964" i="1" s="1"/>
  <c r="AH965" i="1" a="1"/>
  <c r="AH965" i="1" s="1"/>
  <c r="AH966" i="1" a="1"/>
  <c r="AH966" i="1" s="1"/>
  <c r="AH967" i="1" a="1"/>
  <c r="AH967" i="1" s="1"/>
  <c r="AH24" i="1" a="1"/>
  <c r="AH24" i="1" s="1"/>
  <c r="AH968" i="1" a="1"/>
  <c r="AH968" i="1" s="1"/>
  <c r="AH969" i="1" a="1"/>
  <c r="AH969" i="1" s="1"/>
  <c r="AH970" i="1" a="1"/>
  <c r="AH970" i="1" s="1"/>
  <c r="AH971" i="1" a="1"/>
  <c r="AH971" i="1" s="1"/>
  <c r="AH972" i="1" a="1"/>
  <c r="AH972" i="1" s="1"/>
  <c r="AH280" i="1" a="1"/>
  <c r="AH280" i="1" s="1"/>
  <c r="AH973" i="1" a="1"/>
  <c r="AH973" i="1" s="1"/>
  <c r="AH297" i="1" a="1"/>
  <c r="AH297" i="1" s="1"/>
  <c r="AH974" i="1" a="1"/>
  <c r="AH974" i="1" s="1"/>
  <c r="AH109" i="1" a="1"/>
  <c r="AH109" i="1" s="1"/>
  <c r="AH975" i="1" a="1"/>
  <c r="AH975" i="1" s="1"/>
  <c r="AH976" i="1" a="1"/>
  <c r="AH976" i="1" s="1"/>
  <c r="AH977" i="1" a="1"/>
  <c r="AH977" i="1" s="1"/>
  <c r="AH241" i="1" a="1"/>
  <c r="AH241" i="1" s="1"/>
  <c r="AH978" i="1" a="1"/>
  <c r="AH978" i="1" s="1"/>
  <c r="AH979" i="1" a="1"/>
  <c r="AH979" i="1" s="1"/>
  <c r="AH980" i="1" a="1"/>
  <c r="AH980" i="1" s="1"/>
  <c r="AH981" i="1" a="1"/>
  <c r="AH981" i="1" s="1"/>
  <c r="AH982" i="1" a="1"/>
  <c r="AH982" i="1" s="1"/>
  <c r="AH983" i="1" a="1"/>
  <c r="AH983" i="1" s="1"/>
  <c r="AH984" i="1" a="1"/>
  <c r="AH984" i="1" s="1"/>
  <c r="AH14" i="1" a="1"/>
  <c r="AH14" i="1" s="1"/>
  <c r="AH252" i="1" a="1"/>
  <c r="AH252" i="1" s="1"/>
  <c r="AH985" i="1" a="1"/>
  <c r="AH985" i="1" s="1"/>
  <c r="AH986" i="1" a="1"/>
  <c r="AH986" i="1" s="1"/>
  <c r="AH987" i="1" a="1"/>
  <c r="AH987" i="1" s="1"/>
  <c r="AH988" i="1" a="1"/>
  <c r="AH988" i="1" s="1"/>
  <c r="AH989" i="1" a="1"/>
  <c r="AH989" i="1" s="1"/>
  <c r="AH990" i="1" a="1"/>
  <c r="AH990" i="1" s="1"/>
  <c r="AH991" i="1" a="1"/>
  <c r="AH991" i="1" s="1"/>
  <c r="AH992" i="1" a="1"/>
  <c r="AH992" i="1" s="1"/>
  <c r="AH993" i="1" a="1"/>
  <c r="AH993" i="1" s="1"/>
  <c r="AH223" i="1" a="1"/>
  <c r="AH223" i="1" s="1"/>
  <c r="AH994" i="1" a="1"/>
  <c r="AH994" i="1" s="1"/>
  <c r="AH995" i="1" a="1"/>
  <c r="AH995" i="1" s="1"/>
  <c r="AH996" i="1" a="1"/>
  <c r="AH996" i="1" s="1"/>
  <c r="AH997" i="1" a="1"/>
  <c r="AH997" i="1" s="1"/>
  <c r="AH998" i="1" a="1"/>
  <c r="AH998" i="1" s="1"/>
  <c r="AH302" i="1" a="1"/>
  <c r="AH302" i="1" s="1"/>
  <c r="AH188" i="1" a="1"/>
  <c r="AH188" i="1" s="1"/>
  <c r="AH187" i="1" a="1"/>
  <c r="AH187" i="1" s="1"/>
  <c r="AH999" i="1" a="1"/>
  <c r="AH999" i="1" s="1"/>
  <c r="AH1000" i="1" a="1"/>
  <c r="AH1000" i="1" s="1"/>
  <c r="AH1001" i="1" a="1"/>
  <c r="AH1001" i="1" s="1"/>
  <c r="AH1002" i="1" a="1"/>
  <c r="AH1002" i="1" s="1"/>
  <c r="AH1003" i="1" a="1"/>
  <c r="AH1003" i="1" s="1"/>
  <c r="AH357" i="1" a="1"/>
  <c r="AH357" i="1" s="1"/>
  <c r="AH1004" i="1" a="1"/>
  <c r="AH1004" i="1" s="1"/>
  <c r="AH1005" i="1" a="1"/>
  <c r="AH1005" i="1" s="1"/>
  <c r="AH1006" i="1" a="1"/>
  <c r="AH1006" i="1" s="1"/>
  <c r="AH199" i="1" a="1"/>
  <c r="AH199" i="1" s="1"/>
  <c r="AH1007" i="1" a="1"/>
  <c r="AH1007" i="1" s="1"/>
  <c r="AH1008" i="1" a="1"/>
  <c r="AH1008" i="1" s="1"/>
  <c r="AH1009" i="1" a="1"/>
  <c r="AH1009" i="1" s="1"/>
  <c r="AH1010" i="1" a="1"/>
  <c r="AH1010" i="1" s="1"/>
  <c r="AH1011" i="1" a="1"/>
  <c r="AH1011" i="1" s="1"/>
  <c r="AH1012" i="1" a="1"/>
  <c r="AH1012" i="1" s="1"/>
  <c r="AH1013" i="1" a="1"/>
  <c r="AH1013" i="1" s="1"/>
  <c r="AH1014" i="1" a="1"/>
  <c r="AH1014" i="1" s="1"/>
  <c r="AH1015" i="1" a="1"/>
  <c r="AH1015" i="1" s="1"/>
  <c r="AH1016" i="1" a="1"/>
  <c r="AH1016" i="1" s="1"/>
  <c r="AH1017" i="1" a="1"/>
  <c r="AH1017" i="1" s="1"/>
  <c r="AH1018" i="1" a="1"/>
  <c r="AH1018" i="1" s="1"/>
  <c r="AH1019" i="1" a="1"/>
  <c r="AH1019" i="1" s="1"/>
  <c r="AH1020" i="1" a="1"/>
  <c r="AH1020" i="1" s="1"/>
  <c r="AH1021" i="1" a="1"/>
  <c r="AH1021" i="1" s="1"/>
  <c r="AH1022" i="1" a="1"/>
  <c r="AH1022" i="1" s="1"/>
  <c r="AH1023" i="1" a="1"/>
  <c r="AH1023" i="1" s="1"/>
  <c r="AH1024" i="1" a="1"/>
  <c r="AH1024" i="1" s="1"/>
  <c r="AH1025" i="1" a="1"/>
  <c r="AH1025" i="1" s="1"/>
  <c r="AH1026" i="1" a="1"/>
  <c r="AH1026" i="1" s="1"/>
  <c r="AH1027" i="1" a="1"/>
  <c r="AH1027" i="1" s="1"/>
  <c r="AH1028" i="1" a="1"/>
  <c r="AH1028" i="1" s="1"/>
  <c r="AH1029" i="1" a="1"/>
  <c r="AH1029" i="1" s="1"/>
  <c r="AH1030" i="1" a="1"/>
  <c r="AH1030" i="1" s="1"/>
  <c r="AH446" i="1" a="1"/>
  <c r="AH446" i="1" s="1"/>
  <c r="AH1031" i="1" a="1"/>
  <c r="AH1031" i="1" s="1"/>
  <c r="AH1032" i="1" a="1"/>
  <c r="AH1032" i="1" s="1"/>
  <c r="AH1033" i="1" a="1"/>
  <c r="AH1033" i="1" s="1"/>
  <c r="AH1034" i="1" a="1"/>
  <c r="AH1034" i="1" s="1"/>
  <c r="AH1035" i="1" a="1"/>
  <c r="AH1035" i="1" s="1"/>
  <c r="AH1036" i="1" a="1"/>
  <c r="AH1036" i="1" s="1"/>
  <c r="AH437" i="1" a="1"/>
  <c r="AH437" i="1" s="1"/>
  <c r="AH1037" i="1" a="1"/>
  <c r="AH1037" i="1" s="1"/>
  <c r="AH1038" i="1" a="1"/>
  <c r="AH1038" i="1" s="1"/>
  <c r="AH1039" i="1" a="1"/>
  <c r="AH1039" i="1" s="1"/>
  <c r="AH1040" i="1" a="1"/>
  <c r="AH1040" i="1" s="1"/>
  <c r="AH1041" i="1" a="1"/>
  <c r="AH1041" i="1" s="1"/>
  <c r="AH1042" i="1" a="1"/>
  <c r="AH1042" i="1" s="1"/>
  <c r="AH1043" i="1" a="1"/>
  <c r="AH1043" i="1" s="1"/>
  <c r="AH1044" i="1" a="1"/>
  <c r="AH1044" i="1" s="1"/>
  <c r="AH1045" i="1" a="1"/>
  <c r="AH1045" i="1" s="1"/>
  <c r="AH1046" i="1" a="1"/>
  <c r="AH1046" i="1" s="1"/>
  <c r="AH1047" i="1" a="1"/>
  <c r="AH1047" i="1" s="1"/>
  <c r="AH1048" i="1" a="1"/>
  <c r="AH1048" i="1" s="1"/>
  <c r="AH1049" i="1" a="1"/>
  <c r="AH1049" i="1" s="1"/>
  <c r="AH1050" i="1" a="1"/>
  <c r="AH1050" i="1" s="1"/>
  <c r="AH1051" i="1" a="1"/>
  <c r="AH1051" i="1" s="1"/>
  <c r="AH1052" i="1" a="1"/>
  <c r="AH1052" i="1" s="1"/>
  <c r="AH1053" i="1" a="1"/>
  <c r="AH1053" i="1" s="1"/>
  <c r="AH1054" i="1" a="1"/>
  <c r="AH1054" i="1" s="1"/>
  <c r="AH1055" i="1" a="1"/>
  <c r="AH1055" i="1" s="1"/>
  <c r="AH1056" i="1" a="1"/>
  <c r="AH1056" i="1" s="1"/>
  <c r="AH1057" i="1" a="1"/>
  <c r="AH1057" i="1" s="1"/>
  <c r="AH1058" i="1" a="1"/>
  <c r="AH1058" i="1" s="1"/>
  <c r="AH1059" i="1" a="1"/>
  <c r="AH1059" i="1" s="1"/>
  <c r="AH1060" i="1" a="1"/>
  <c r="AH1060" i="1" s="1"/>
  <c r="AH1061" i="1" a="1"/>
  <c r="AH1061" i="1" s="1"/>
  <c r="AH1062" i="1" a="1"/>
  <c r="AH1062" i="1" s="1"/>
  <c r="AH1063" i="1" a="1"/>
  <c r="AH1063" i="1" s="1"/>
  <c r="AH1064" i="1" a="1"/>
  <c r="AH1064" i="1" s="1"/>
  <c r="AH1065" i="1" a="1"/>
  <c r="AH1065" i="1" s="1"/>
  <c r="AH1066" i="1" a="1"/>
  <c r="AH1066" i="1" s="1"/>
  <c r="AH1067" i="1" a="1"/>
  <c r="AH1067" i="1" s="1"/>
  <c r="AH1068" i="1" a="1"/>
  <c r="AH1068" i="1" s="1"/>
  <c r="AH1069" i="1" a="1"/>
  <c r="AH1069" i="1" s="1"/>
  <c r="AH1070" i="1" a="1"/>
  <c r="AH1070" i="1" s="1"/>
  <c r="AH1071" i="1" a="1"/>
  <c r="AH1071" i="1" s="1"/>
  <c r="AH141" i="1" a="1"/>
  <c r="AH141" i="1" s="1"/>
  <c r="AH1072" i="1" a="1"/>
  <c r="AH1072" i="1" s="1"/>
  <c r="AH1073" i="1" a="1"/>
  <c r="AH1073" i="1" s="1"/>
  <c r="AH1074" i="1" a="1"/>
  <c r="AH1074" i="1" s="1"/>
  <c r="AH1075" i="1" a="1"/>
  <c r="AH1075" i="1" s="1"/>
  <c r="AH1076" i="1" a="1"/>
  <c r="AH1076" i="1" s="1"/>
  <c r="AH1077" i="1" a="1"/>
  <c r="AH1077" i="1" s="1"/>
  <c r="AH1078" i="1" a="1"/>
  <c r="AH1078" i="1" s="1"/>
  <c r="AH1079" i="1" a="1"/>
  <c r="AH1079" i="1" s="1"/>
  <c r="AH1080" i="1" a="1"/>
  <c r="AH1080" i="1" s="1"/>
  <c r="AH1081" i="1" a="1"/>
  <c r="AH1081" i="1" s="1"/>
  <c r="AH1082" i="1" a="1"/>
  <c r="AH1082" i="1" s="1"/>
  <c r="AH1083" i="1" a="1"/>
  <c r="AH1083" i="1" s="1"/>
  <c r="AH414" i="1" a="1"/>
  <c r="AH414" i="1" s="1"/>
  <c r="AH1084" i="1" a="1"/>
  <c r="AH1084" i="1" s="1"/>
  <c r="AH393" i="1" a="1"/>
  <c r="AH393" i="1" s="1"/>
  <c r="AH339" i="1" a="1"/>
  <c r="AH339" i="1" s="1"/>
  <c r="AH1085" i="1" a="1"/>
  <c r="AH1085" i="1" s="1"/>
  <c r="AH400" i="1" a="1"/>
  <c r="AH400" i="1" s="1"/>
  <c r="AH1086" i="1" a="1"/>
  <c r="AH1086" i="1" s="1"/>
  <c r="AH1087" i="1" a="1"/>
  <c r="AH1087" i="1" s="1"/>
  <c r="AH1088" i="1" a="1"/>
  <c r="AH1088" i="1" s="1"/>
  <c r="AH1089" i="1" a="1"/>
  <c r="AH1089" i="1" s="1"/>
  <c r="AH1090" i="1" a="1"/>
  <c r="AH1090" i="1" s="1"/>
  <c r="AH1091" i="1" a="1"/>
  <c r="AH1091" i="1" s="1"/>
  <c r="AH1092" i="1" a="1"/>
  <c r="AH1092" i="1" s="1"/>
  <c r="AH518" i="1" a="1"/>
  <c r="AH518" i="1" s="1"/>
  <c r="AH1093" i="1" a="1"/>
  <c r="AH1093" i="1" s="1"/>
  <c r="AH1094" i="1" a="1"/>
  <c r="AH1094" i="1" s="1"/>
  <c r="AH1095" i="1" a="1"/>
  <c r="AH1095" i="1" s="1"/>
  <c r="AH3" i="1" a="1"/>
  <c r="AH3" i="1" s="1"/>
  <c r="AH1096" i="1" a="1"/>
  <c r="AH1096" i="1" s="1"/>
  <c r="AH1097" i="1" a="1"/>
  <c r="AH1097" i="1" s="1"/>
  <c r="AH1098" i="1" a="1"/>
  <c r="AH1098" i="1" s="1"/>
  <c r="AH1099" i="1" a="1"/>
  <c r="AH1099" i="1" s="1"/>
  <c r="AH1100" i="1" a="1"/>
  <c r="AH1100" i="1" s="1"/>
  <c r="AH15" i="1" a="1"/>
  <c r="AH15" i="1" s="1"/>
  <c r="AH1101" i="1" a="1"/>
  <c r="AH1101" i="1" s="1"/>
  <c r="AH1102" i="1" a="1"/>
  <c r="AH1102" i="1" s="1"/>
  <c r="AH1103" i="1" a="1"/>
  <c r="AH1103" i="1" s="1"/>
  <c r="AH209" i="1" a="1"/>
  <c r="AH209" i="1" s="1"/>
  <c r="AH1104" i="1" a="1"/>
  <c r="AH1104" i="1" s="1"/>
  <c r="AH1105" i="1" a="1"/>
  <c r="AH1105" i="1" s="1"/>
  <c r="AH1106" i="1" a="1"/>
  <c r="AH1106" i="1" s="1"/>
  <c r="AH196" i="1" a="1"/>
  <c r="AH196" i="1" s="1"/>
  <c r="AH384" i="1" a="1"/>
  <c r="AH384" i="1" s="1"/>
  <c r="AH1107" i="1" a="1"/>
  <c r="AH1107" i="1" s="1"/>
  <c r="AH270" i="1" a="1"/>
  <c r="AH270" i="1" s="1"/>
  <c r="AH261" i="1" a="1"/>
  <c r="AH261" i="1" s="1"/>
  <c r="AH1108" i="1" a="1"/>
  <c r="AH1108" i="1" s="1"/>
  <c r="AH1109" i="1" a="1"/>
  <c r="AH1109" i="1" s="1"/>
  <c r="AH338" i="1" a="1"/>
  <c r="AH338" i="1" s="1"/>
  <c r="AH1110" i="1" a="1"/>
  <c r="AH1110" i="1" s="1"/>
  <c r="AH285" i="1" a="1"/>
  <c r="AH285" i="1" s="1"/>
  <c r="AH286" i="1" a="1"/>
  <c r="AH286" i="1" s="1"/>
  <c r="AH1111" i="1" a="1"/>
  <c r="AH1111" i="1" s="1"/>
  <c r="AH1112" i="1" a="1"/>
  <c r="AH1112" i="1" s="1"/>
  <c r="AH1113" i="1" a="1"/>
  <c r="AH1113" i="1" s="1"/>
  <c r="AH1114" i="1" a="1"/>
  <c r="AH1114" i="1" s="1"/>
  <c r="AH1115" i="1" a="1"/>
  <c r="AH1115" i="1" s="1"/>
  <c r="AH1116" i="1" a="1"/>
  <c r="AH1116" i="1" s="1"/>
  <c r="AH1117" i="1" a="1"/>
  <c r="AH1117" i="1" s="1"/>
  <c r="AH1118" i="1" a="1"/>
  <c r="AH1118" i="1" s="1"/>
  <c r="AH1119" i="1" a="1"/>
  <c r="AH1119" i="1" s="1"/>
  <c r="AH1120" i="1" a="1"/>
  <c r="AH1120" i="1" s="1"/>
  <c r="AH1121" i="1" a="1"/>
  <c r="AH1121" i="1" s="1"/>
  <c r="AH476" i="1" a="1"/>
  <c r="AH476" i="1" s="1"/>
  <c r="AH1122" i="1" a="1"/>
  <c r="AH1122" i="1" s="1"/>
  <c r="AH1123" i="1" a="1"/>
  <c r="AH1123" i="1" s="1"/>
  <c r="AH1124" i="1" a="1"/>
  <c r="AH1124" i="1" s="1"/>
  <c r="AH1125" i="1" a="1"/>
  <c r="AH1125" i="1" s="1"/>
  <c r="AH44" i="1" a="1"/>
  <c r="AH44" i="1" s="1"/>
  <c r="AH329" i="1" a="1"/>
  <c r="AH329" i="1" s="1"/>
  <c r="AH1126" i="1" a="1"/>
  <c r="AH1126" i="1" s="1"/>
  <c r="AH1127" i="1" a="1"/>
  <c r="AH1127" i="1" s="1"/>
  <c r="AH1128" i="1" a="1"/>
  <c r="AH1128" i="1" s="1"/>
  <c r="AH1129" i="1" a="1"/>
  <c r="AH1129" i="1" s="1"/>
  <c r="AH1130" i="1" a="1"/>
  <c r="AH1130" i="1" s="1"/>
  <c r="AH1131" i="1" a="1"/>
  <c r="AH1131" i="1" s="1"/>
  <c r="AH1132" i="1" a="1"/>
  <c r="AH1132" i="1" s="1"/>
  <c r="AH147" i="1" a="1"/>
  <c r="AH147" i="1" s="1"/>
  <c r="AH1133" i="1" a="1"/>
  <c r="AH1133" i="1" s="1"/>
  <c r="AH1134" i="1" a="1"/>
  <c r="AH1134" i="1" s="1"/>
  <c r="AH205" i="1" a="1"/>
  <c r="AH205" i="1" s="1"/>
  <c r="AH1135" i="1" a="1"/>
  <c r="AH1135" i="1" s="1"/>
  <c r="AH1136" i="1" a="1"/>
  <c r="AH1136" i="1" s="1"/>
  <c r="AH70" i="1" a="1"/>
  <c r="AH70" i="1" s="1"/>
  <c r="AH1137" i="1" a="1"/>
  <c r="AH1137" i="1" s="1"/>
  <c r="AH1138" i="1" a="1"/>
  <c r="AH1138" i="1" s="1"/>
  <c r="AH1139" i="1" a="1"/>
  <c r="AH1139" i="1" s="1"/>
  <c r="AH1140" i="1" a="1"/>
  <c r="AH1140" i="1" s="1"/>
  <c r="AH1141" i="1" a="1"/>
  <c r="AH1141" i="1" s="1"/>
  <c r="AH1142" i="1" a="1"/>
  <c r="AH1142" i="1" s="1"/>
  <c r="AH1143" i="1" a="1"/>
  <c r="AH1143" i="1" s="1"/>
  <c r="AH1144" i="1" a="1"/>
  <c r="AH1144" i="1" s="1"/>
  <c r="AH1145" i="1" a="1"/>
  <c r="AH1145" i="1" s="1"/>
  <c r="AH1146" i="1" a="1"/>
  <c r="AH1146" i="1" s="1"/>
  <c r="AH1147" i="1" a="1"/>
  <c r="AH1147" i="1" s="1"/>
  <c r="AH1148" i="1" a="1"/>
  <c r="AH1148" i="1" s="1"/>
  <c r="AH229" i="1" a="1"/>
  <c r="AH229" i="1" s="1"/>
  <c r="AH248" i="1" a="1"/>
  <c r="AH248" i="1" s="1"/>
  <c r="AH1149" i="1" a="1"/>
  <c r="AH1149" i="1" s="1"/>
  <c r="AH440" i="1" a="1"/>
  <c r="AH440" i="1" s="1"/>
  <c r="AH1150" i="1" a="1"/>
  <c r="AH1150" i="1" s="1"/>
  <c r="AH1151" i="1" a="1"/>
  <c r="AH1151" i="1" s="1"/>
  <c r="AH408" i="1" a="1"/>
  <c r="AH408" i="1" s="1"/>
  <c r="AH1152" i="1" a="1"/>
  <c r="AH1152" i="1" s="1"/>
  <c r="AH1153" i="1" a="1"/>
  <c r="AH1153" i="1" s="1"/>
  <c r="AH1154" i="1" a="1"/>
  <c r="AH1154" i="1" s="1"/>
  <c r="AH1155" i="1" a="1"/>
  <c r="AH1155" i="1" s="1"/>
  <c r="AH1156" i="1" a="1"/>
  <c r="AH1156" i="1" s="1"/>
  <c r="AH1157" i="1" a="1"/>
  <c r="AH1157" i="1" s="1"/>
  <c r="AH249" i="1" a="1"/>
  <c r="AH249" i="1" s="1"/>
  <c r="AH1158" i="1" a="1"/>
  <c r="AH1158" i="1" s="1"/>
  <c r="AH1159" i="1" a="1"/>
  <c r="AH1159" i="1" s="1"/>
  <c r="AH1160" i="1" a="1"/>
  <c r="AH1160" i="1" s="1"/>
  <c r="AH1161" i="1" a="1"/>
  <c r="AH1161" i="1" s="1"/>
  <c r="AH1162" i="1" a="1"/>
  <c r="AH1162" i="1" s="1"/>
  <c r="AH1163" i="1" a="1"/>
  <c r="AH1163" i="1" s="1"/>
  <c r="AH1164" i="1" a="1"/>
  <c r="AH1164" i="1" s="1"/>
  <c r="AH1165" i="1" a="1"/>
  <c r="AH1165" i="1" s="1"/>
  <c r="AH1166" i="1" a="1"/>
  <c r="AH1166" i="1" s="1"/>
  <c r="AH1167" i="1" a="1"/>
  <c r="AH1167" i="1" s="1"/>
  <c r="AH1168" i="1" a="1"/>
  <c r="AH1168" i="1" s="1"/>
  <c r="AH1169" i="1" a="1"/>
  <c r="AH1169" i="1" s="1"/>
  <c r="AH1170" i="1" a="1"/>
  <c r="AH1170" i="1" s="1"/>
  <c r="AH1171" i="1" a="1"/>
  <c r="AH1171" i="1" s="1"/>
  <c r="AH1172" i="1" a="1"/>
  <c r="AH1172" i="1" s="1"/>
  <c r="AH1173" i="1" a="1"/>
  <c r="AH1173" i="1" s="1"/>
  <c r="AH1174" i="1" a="1"/>
  <c r="AH1174" i="1" s="1"/>
  <c r="AH1175" i="1" a="1"/>
  <c r="AH1175" i="1" s="1"/>
  <c r="AH1176" i="1" a="1"/>
  <c r="AH1176" i="1" s="1"/>
  <c r="AH1177" i="1" a="1"/>
  <c r="AH1177" i="1" s="1"/>
  <c r="AH1178" i="1" a="1"/>
  <c r="AH1178" i="1" s="1"/>
  <c r="AH1179" i="1" a="1"/>
  <c r="AH1179" i="1" s="1"/>
  <c r="AH1180" i="1" a="1"/>
  <c r="AH1180" i="1" s="1"/>
  <c r="AH1181" i="1" a="1"/>
  <c r="AH1181" i="1" s="1"/>
  <c r="AH1182" i="1" a="1"/>
  <c r="AH1182" i="1" s="1"/>
  <c r="AH1183" i="1" a="1"/>
  <c r="AH1183" i="1" s="1"/>
  <c r="AH1184" i="1" a="1"/>
  <c r="AH1184" i="1" s="1"/>
  <c r="AH1185" i="1" a="1"/>
  <c r="AH1185" i="1" s="1"/>
  <c r="AH1186" i="1" a="1"/>
  <c r="AH1186" i="1" s="1"/>
  <c r="AH1187" i="1" a="1"/>
  <c r="AH1187" i="1" s="1"/>
  <c r="AH1188" i="1" a="1"/>
  <c r="AH1188" i="1" s="1"/>
  <c r="AH1189" i="1" a="1"/>
  <c r="AH1189" i="1" s="1"/>
  <c r="AH1190" i="1" a="1"/>
  <c r="AH1190" i="1" s="1"/>
  <c r="AH1191" i="1" a="1"/>
  <c r="AH1191" i="1" s="1"/>
  <c r="AH1192" i="1" a="1"/>
  <c r="AH1192" i="1" s="1"/>
  <c r="AH1193" i="1" a="1"/>
  <c r="AH1193" i="1" s="1"/>
  <c r="AH1194" i="1" a="1"/>
  <c r="AH1194" i="1" s="1"/>
  <c r="AH1195" i="1" a="1"/>
  <c r="AH1195" i="1" s="1"/>
  <c r="AH1196" i="1" a="1"/>
  <c r="AH1196" i="1" s="1"/>
  <c r="AH1197" i="1" a="1"/>
  <c r="AH1197" i="1" s="1"/>
  <c r="AH1198" i="1" a="1"/>
  <c r="AH1198" i="1" s="1"/>
  <c r="AH331" i="1" a="1"/>
  <c r="AH331" i="1" s="1"/>
  <c r="AH473" i="1" a="1"/>
  <c r="AH473" i="1" s="1"/>
  <c r="AH1199" i="1" a="1"/>
  <c r="AH1199" i="1" s="1"/>
  <c r="AH151" i="1" a="1"/>
  <c r="AH151" i="1" s="1"/>
  <c r="AH1200" i="1" a="1"/>
  <c r="AH1200" i="1" s="1"/>
  <c r="AH1201" i="1" a="1"/>
  <c r="AH1201" i="1" s="1"/>
  <c r="AH1202" i="1" a="1"/>
  <c r="AH1202" i="1" s="1"/>
  <c r="AH1203" i="1" a="1"/>
  <c r="AH1203" i="1" s="1"/>
  <c r="AH1204" i="1" a="1"/>
  <c r="AH1204" i="1" s="1"/>
  <c r="AH179" i="1" a="1"/>
  <c r="AH179" i="1" s="1"/>
  <c r="AH520" i="1" a="1"/>
  <c r="AH520" i="1" s="1"/>
  <c r="AH1205" i="1" a="1"/>
  <c r="AH1205" i="1" s="1"/>
  <c r="AH1206" i="1" a="1"/>
  <c r="AH1206" i="1" s="1"/>
  <c r="AH1207" i="1" a="1"/>
  <c r="AH1207" i="1" s="1"/>
  <c r="AH1208" i="1" a="1"/>
  <c r="AH1208" i="1" s="1"/>
  <c r="AH1209" i="1" a="1"/>
  <c r="AH1209" i="1" s="1"/>
  <c r="AH1210" i="1" a="1"/>
  <c r="AH1210" i="1" s="1"/>
  <c r="AH1211" i="1" a="1"/>
  <c r="AH1211" i="1" s="1"/>
  <c r="AH1212" i="1" a="1"/>
  <c r="AH1212" i="1" s="1"/>
  <c r="AH1213" i="1" a="1"/>
  <c r="AH1213" i="1" s="1"/>
  <c r="AH1214" i="1" a="1"/>
  <c r="AH1214" i="1" s="1"/>
  <c r="AH418" i="1" a="1"/>
  <c r="AH418" i="1" s="1"/>
  <c r="AH1215" i="1" a="1"/>
  <c r="AH1215" i="1" s="1"/>
  <c r="AH1216" i="1" a="1"/>
  <c r="AH1216" i="1" s="1"/>
  <c r="AH247" i="1" a="1"/>
  <c r="AH247" i="1" s="1"/>
  <c r="AH1217" i="1" a="1"/>
  <c r="AH1217" i="1" s="1"/>
  <c r="AH72" i="1" a="1"/>
  <c r="AH72" i="1" s="1"/>
  <c r="AH1218" i="1" a="1"/>
  <c r="AH1218" i="1" s="1"/>
  <c r="AH1219" i="1" a="1"/>
  <c r="AH1219" i="1" s="1"/>
  <c r="AH1220" i="1" a="1"/>
  <c r="AH1220" i="1" s="1"/>
  <c r="AH1221" i="1" a="1"/>
  <c r="AH1221" i="1" s="1"/>
  <c r="AH467" i="1" a="1"/>
  <c r="AH467" i="1" s="1"/>
  <c r="AH225" i="1" a="1"/>
  <c r="AH225" i="1" s="1"/>
  <c r="AH1222" i="1" a="1"/>
  <c r="AH1222" i="1" s="1"/>
  <c r="AH1223" i="1" a="1"/>
  <c r="AH1223" i="1" s="1"/>
  <c r="AH1224" i="1" a="1"/>
  <c r="AH1224" i="1" s="1"/>
  <c r="AH1225" i="1" a="1"/>
  <c r="AH1225" i="1" s="1"/>
  <c r="AH1226" i="1" a="1"/>
  <c r="AH1226" i="1" s="1"/>
  <c r="AH363" i="1" a="1"/>
  <c r="AH363" i="1" s="1"/>
  <c r="AH1227" i="1" a="1"/>
  <c r="AH1227" i="1" s="1"/>
  <c r="AH1228" i="1" a="1"/>
  <c r="AH1228" i="1" s="1"/>
  <c r="AH1229" i="1" a="1"/>
  <c r="AH1229" i="1" s="1"/>
  <c r="AH1230" i="1" a="1"/>
  <c r="AH1230" i="1" s="1"/>
  <c r="AH1231" i="1" a="1"/>
  <c r="AH1231" i="1" s="1"/>
  <c r="AH1232" i="1" a="1"/>
  <c r="AH1232" i="1" s="1"/>
  <c r="AH262" i="1" a="1"/>
  <c r="AH262" i="1" s="1"/>
  <c r="AH1233" i="1" a="1"/>
  <c r="AH1233" i="1" s="1"/>
  <c r="AH343" i="1" a="1"/>
  <c r="AH343" i="1" s="1"/>
  <c r="AH1234" i="1" a="1"/>
  <c r="AH1234" i="1" s="1"/>
  <c r="AH1235" i="1" a="1"/>
  <c r="AH1235" i="1" s="1"/>
  <c r="AH1236" i="1" a="1"/>
  <c r="AH1236" i="1" s="1"/>
  <c r="AH1237" i="1" a="1"/>
  <c r="AH1237" i="1" s="1"/>
  <c r="AH1238" i="1" a="1"/>
  <c r="AH1238" i="1" s="1"/>
  <c r="AH1239" i="1" a="1"/>
  <c r="AH1239" i="1" s="1"/>
  <c r="AH1240" i="1" a="1"/>
  <c r="AH1240" i="1" s="1"/>
  <c r="AH1241" i="1" a="1"/>
  <c r="AH1241" i="1" s="1"/>
  <c r="AH1242" i="1" a="1"/>
  <c r="AH1242" i="1" s="1"/>
  <c r="AH1243" i="1" a="1"/>
  <c r="AH1243" i="1" s="1"/>
  <c r="AH1244" i="1" a="1"/>
  <c r="AH1244" i="1" s="1"/>
  <c r="AH1245" i="1" a="1"/>
  <c r="AH1245" i="1" s="1"/>
  <c r="AH1246" i="1" a="1"/>
  <c r="AH1246" i="1" s="1"/>
  <c r="AH1247" i="1" a="1"/>
  <c r="AH1247" i="1" s="1"/>
  <c r="AH1248" i="1" a="1"/>
  <c r="AH1248" i="1" s="1"/>
  <c r="AH1249" i="1" a="1"/>
  <c r="AH1249" i="1" s="1"/>
  <c r="AH1250" i="1" a="1"/>
  <c r="AH1250" i="1" s="1"/>
  <c r="AH36" i="1" a="1"/>
  <c r="AH36" i="1" s="1"/>
  <c r="AH37" i="1" a="1"/>
  <c r="AH37" i="1" s="1"/>
  <c r="AH1251" i="1" a="1"/>
  <c r="AH1251" i="1" s="1"/>
  <c r="AH1252" i="1" a="1"/>
  <c r="AH1252" i="1" s="1"/>
  <c r="AH1253" i="1" a="1"/>
  <c r="AH1253" i="1" s="1"/>
  <c r="AH1254" i="1" a="1"/>
  <c r="AH1254" i="1" s="1"/>
  <c r="AH1255" i="1" a="1"/>
  <c r="AH1255" i="1" s="1"/>
  <c r="AH1256" i="1" a="1"/>
  <c r="AH1256" i="1" s="1"/>
  <c r="AH1257" i="1" a="1"/>
  <c r="AH1257" i="1" s="1"/>
  <c r="AH1258" i="1" a="1"/>
  <c r="AH1258" i="1" s="1"/>
  <c r="AH1259" i="1" a="1"/>
  <c r="AH1259" i="1" s="1"/>
  <c r="AH26" i="1" a="1"/>
  <c r="AH26" i="1" s="1"/>
  <c r="AH1260" i="1" a="1"/>
  <c r="AH1260" i="1" s="1"/>
  <c r="AH416" i="1" a="1"/>
  <c r="AH416" i="1" s="1"/>
  <c r="AH279" i="1" a="1"/>
  <c r="AH279" i="1" s="1"/>
  <c r="AH1261" i="1" a="1"/>
  <c r="AH1261" i="1" s="1"/>
  <c r="AH1262" i="1" a="1"/>
  <c r="AH1262" i="1" s="1"/>
  <c r="AH1263" i="1" a="1"/>
  <c r="AH1263" i="1" s="1"/>
  <c r="AH1264" i="1" a="1"/>
  <c r="AH1264" i="1" s="1"/>
  <c r="AH1265" i="1" a="1"/>
  <c r="AH1265" i="1" s="1"/>
  <c r="AH174" i="1" a="1"/>
  <c r="AH174" i="1" s="1"/>
  <c r="AH1266" i="1" a="1"/>
  <c r="AH1266" i="1" s="1"/>
  <c r="AH1267" i="1" a="1"/>
  <c r="AH1267" i="1" s="1"/>
  <c r="AH1268" i="1" a="1"/>
  <c r="AH1268" i="1" s="1"/>
  <c r="AH115" i="1" a="1"/>
  <c r="AH115" i="1" s="1"/>
  <c r="AH1269" i="1" a="1"/>
  <c r="AH1269" i="1" s="1"/>
  <c r="AH1270" i="1" a="1"/>
  <c r="AH1270" i="1" s="1"/>
  <c r="AH1271" i="1" a="1"/>
  <c r="AH1271" i="1" s="1"/>
  <c r="AH1272" i="1" a="1"/>
  <c r="AH1272" i="1" s="1"/>
  <c r="AH1273" i="1" a="1"/>
  <c r="AH1273" i="1" s="1"/>
  <c r="AH1274" i="1" a="1"/>
  <c r="AH1274" i="1" s="1"/>
  <c r="AH1275" i="1" a="1"/>
  <c r="AH1275" i="1" s="1"/>
  <c r="AH1276" i="1" a="1"/>
  <c r="AH1276" i="1" s="1"/>
  <c r="AH1277" i="1" a="1"/>
  <c r="AH1277" i="1" s="1"/>
  <c r="AH1278" i="1" a="1"/>
  <c r="AH1278" i="1" s="1"/>
  <c r="AH1279" i="1" a="1"/>
  <c r="AH1279" i="1" s="1"/>
  <c r="AH481" i="1" a="1"/>
  <c r="AH481" i="1" s="1"/>
  <c r="AH1280" i="1" a="1"/>
  <c r="AH1280" i="1" s="1"/>
  <c r="AH1281" i="1" a="1"/>
  <c r="AH1281" i="1" s="1"/>
  <c r="AH499" i="1" a="1"/>
  <c r="AH499" i="1" s="1"/>
  <c r="AH1282" i="1" a="1"/>
  <c r="AH1282" i="1" s="1"/>
  <c r="AH1283" i="1" a="1"/>
  <c r="AH1283" i="1" s="1"/>
  <c r="AH442" i="1" a="1"/>
  <c r="AH442" i="1" s="1"/>
  <c r="AH220" i="1" a="1"/>
  <c r="AH220" i="1" s="1"/>
  <c r="AH1284" i="1" a="1"/>
  <c r="AH1284" i="1" s="1"/>
  <c r="AH1285" i="1" a="1"/>
  <c r="AH1285" i="1" s="1"/>
  <c r="AH1286" i="1" a="1"/>
  <c r="AH1286" i="1" s="1"/>
  <c r="AH1287" i="1" a="1"/>
  <c r="AH1287" i="1" s="1"/>
  <c r="AH1288" i="1" a="1"/>
  <c r="AH1288" i="1" s="1"/>
  <c r="AH56" i="1" a="1"/>
  <c r="AH56" i="1" s="1"/>
  <c r="AH160" i="1" a="1"/>
  <c r="AH160" i="1" s="1"/>
  <c r="AH1289" i="1" a="1"/>
  <c r="AH1289" i="1" s="1"/>
  <c r="AH1290" i="1" a="1"/>
  <c r="AH1290" i="1" s="1"/>
  <c r="AH1291" i="1" a="1"/>
  <c r="AH1291" i="1" s="1"/>
  <c r="AH1292" i="1" a="1"/>
  <c r="AH1292" i="1" s="1"/>
  <c r="AH1293" i="1" a="1"/>
  <c r="AH1293" i="1" s="1"/>
  <c r="AH1294" i="1" a="1"/>
  <c r="AH1294" i="1" s="1"/>
  <c r="AH1295" i="1" a="1"/>
  <c r="AH1295" i="1" s="1"/>
  <c r="AH1296" i="1" a="1"/>
  <c r="AH1296" i="1" s="1"/>
  <c r="AH1297" i="1" a="1"/>
  <c r="AH1297" i="1" s="1"/>
  <c r="AH1298" i="1" a="1"/>
  <c r="AH1298" i="1" s="1"/>
  <c r="AH1299" i="1" a="1"/>
  <c r="AH1299" i="1" s="1"/>
  <c r="AH1300" i="1" a="1"/>
  <c r="AH1300" i="1" s="1"/>
  <c r="AH1301" i="1" a="1"/>
  <c r="AH1301" i="1" s="1"/>
  <c r="AH1302" i="1" a="1"/>
  <c r="AH1302" i="1" s="1"/>
  <c r="AH1303" i="1" a="1"/>
  <c r="AH1303" i="1" s="1"/>
  <c r="AH478" i="1" a="1"/>
  <c r="AH478" i="1" s="1"/>
  <c r="AH1304" i="1" a="1"/>
  <c r="AH1304" i="1" s="1"/>
  <c r="AH495" i="1" a="1"/>
  <c r="AH495" i="1" s="1"/>
  <c r="AH1305" i="1" a="1"/>
  <c r="AH1305" i="1" s="1"/>
  <c r="AH234" i="1" a="1"/>
  <c r="AH234" i="1" s="1"/>
  <c r="AH1306" i="1" a="1"/>
  <c r="AH1306" i="1" s="1"/>
  <c r="AH48" i="1" a="1"/>
  <c r="AH48" i="1" s="1"/>
  <c r="AH1307" i="1" a="1"/>
  <c r="AH1307" i="1" s="1"/>
  <c r="AH20" i="1" a="1"/>
  <c r="AH20" i="1" s="1"/>
  <c r="AH1308" i="1" a="1"/>
  <c r="AH1308" i="1" s="1"/>
  <c r="AH1309" i="1" a="1"/>
  <c r="AH1309" i="1" s="1"/>
  <c r="AH1310" i="1" a="1"/>
  <c r="AH1310" i="1" s="1"/>
  <c r="AH1311" i="1" a="1"/>
  <c r="AH1311" i="1" s="1"/>
  <c r="AH1312" i="1" a="1"/>
  <c r="AH1312" i="1" s="1"/>
  <c r="AH1313" i="1" a="1"/>
  <c r="AH1313" i="1" s="1"/>
  <c r="AH1314" i="1" a="1"/>
  <c r="AH1314" i="1" s="1"/>
  <c r="AH1315" i="1" a="1"/>
  <c r="AH1315" i="1" s="1"/>
  <c r="AH1316" i="1" a="1"/>
  <c r="AH1316" i="1" s="1"/>
  <c r="AH1317" i="1" a="1"/>
  <c r="AH1317" i="1" s="1"/>
  <c r="AH1318" i="1" a="1"/>
  <c r="AH1318" i="1" s="1"/>
  <c r="AH1319" i="1" a="1"/>
  <c r="AH1319" i="1" s="1"/>
  <c r="AH12" i="1" a="1"/>
  <c r="AH12" i="1" s="1"/>
  <c r="AH1320" i="1" a="1"/>
  <c r="AH1320" i="1" s="1"/>
  <c r="AH1321" i="1" a="1"/>
  <c r="AH1321" i="1" s="1"/>
  <c r="AH1322" i="1" a="1"/>
  <c r="AH1322" i="1" s="1"/>
  <c r="AH1323" i="1" a="1"/>
  <c r="AH1323" i="1" s="1"/>
  <c r="AH1324" i="1" a="1"/>
  <c r="AH1324" i="1" s="1"/>
  <c r="AH1325" i="1" a="1"/>
  <c r="AH1325" i="1" s="1"/>
  <c r="AH1326" i="1" a="1"/>
  <c r="AH1326" i="1" s="1"/>
  <c r="AH1327" i="1" a="1"/>
  <c r="AH1327" i="1" s="1"/>
  <c r="AH1328" i="1" a="1"/>
  <c r="AH1328" i="1" s="1"/>
  <c r="AH1329" i="1" a="1"/>
  <c r="AH1329" i="1" s="1"/>
  <c r="AH1330" i="1" a="1"/>
  <c r="AH1330" i="1" s="1"/>
  <c r="AH1331" i="1" a="1"/>
  <c r="AH1331" i="1" s="1"/>
  <c r="AH1332" i="1" a="1"/>
  <c r="AH1332" i="1" s="1"/>
  <c r="AH1333" i="1" a="1"/>
  <c r="AH1333" i="1" s="1"/>
  <c r="AH1334" i="1" a="1"/>
  <c r="AH1334" i="1" s="1"/>
  <c r="AH172" i="1" a="1"/>
  <c r="AH172" i="1" s="1"/>
  <c r="AH1335" i="1" a="1"/>
  <c r="AH1335" i="1" s="1"/>
  <c r="AH1336" i="1" a="1"/>
  <c r="AH1336" i="1" s="1"/>
  <c r="AH1337" i="1" a="1"/>
  <c r="AH1337" i="1" s="1"/>
  <c r="AH1338" i="1" a="1"/>
  <c r="AH1338" i="1" s="1"/>
  <c r="AH1339" i="1" a="1"/>
  <c r="AH1339" i="1" s="1"/>
  <c r="AH1340" i="1" a="1"/>
  <c r="AH1340" i="1" s="1"/>
  <c r="AH197" i="1" a="1"/>
  <c r="AH197" i="1" s="1"/>
  <c r="AH1341" i="1" a="1"/>
  <c r="AH1341" i="1" s="1"/>
  <c r="AH1342" i="1" a="1"/>
  <c r="AH1342" i="1" s="1"/>
  <c r="AH1343" i="1" a="1"/>
  <c r="AH1343" i="1" s="1"/>
  <c r="AH1344" i="1" a="1"/>
  <c r="AH1344" i="1" s="1"/>
  <c r="AH1345" i="1" a="1"/>
  <c r="AH1345" i="1" s="1"/>
  <c r="AH1346" i="1" a="1"/>
  <c r="AH1346" i="1" s="1"/>
  <c r="AH1347" i="1" a="1"/>
  <c r="AH1347" i="1" s="1"/>
  <c r="AH1348" i="1" a="1"/>
  <c r="AH1348" i="1" s="1"/>
  <c r="AH1349" i="1" a="1"/>
  <c r="AH1349" i="1" s="1"/>
  <c r="AH1350" i="1" a="1"/>
  <c r="AH1350" i="1" s="1"/>
  <c r="AH40" i="1" a="1"/>
  <c r="AH40" i="1" s="1"/>
  <c r="AH1351" i="1" a="1"/>
  <c r="AH1351" i="1" s="1"/>
  <c r="AH119" i="1" a="1"/>
  <c r="AH119" i="1" s="1"/>
  <c r="AH1352" i="1" a="1"/>
  <c r="AH1352" i="1" s="1"/>
  <c r="AH1353" i="1" a="1"/>
  <c r="AH1353" i="1" s="1"/>
  <c r="AH1354" i="1" a="1"/>
  <c r="AH1354" i="1" s="1"/>
  <c r="AH1355" i="1" a="1"/>
  <c r="AH1355" i="1" s="1"/>
  <c r="AH1356" i="1" a="1"/>
  <c r="AH1356" i="1" s="1"/>
  <c r="AH49" i="1" a="1"/>
  <c r="AH49" i="1" s="1"/>
  <c r="AH1357" i="1" a="1"/>
  <c r="AH1357" i="1" s="1"/>
  <c r="AH1358" i="1" a="1"/>
  <c r="AH1358" i="1" s="1"/>
  <c r="AH1359" i="1" a="1"/>
  <c r="AH1359" i="1" s="1"/>
  <c r="AH1360" i="1" a="1"/>
  <c r="AH1360" i="1" s="1"/>
  <c r="AH1361" i="1" a="1"/>
  <c r="AH1361" i="1" s="1"/>
  <c r="AH1362" i="1" a="1"/>
  <c r="AH1362" i="1" s="1"/>
  <c r="AH1363" i="1" a="1"/>
  <c r="AH1363" i="1" s="1"/>
  <c r="AH138" i="1" a="1"/>
  <c r="AH138" i="1" s="1"/>
  <c r="AH1364" i="1" a="1"/>
  <c r="AH1364" i="1" s="1"/>
  <c r="AH1365" i="1" a="1"/>
  <c r="AH1365" i="1" s="1"/>
  <c r="AH1366" i="1" a="1"/>
  <c r="AH1366" i="1" s="1"/>
  <c r="AH1367" i="1" a="1"/>
  <c r="AH1367" i="1" s="1"/>
  <c r="AH1368" i="1" a="1"/>
  <c r="AH1368" i="1" s="1"/>
  <c r="AH1369" i="1" a="1"/>
  <c r="AH1369" i="1" s="1"/>
  <c r="AH1370" i="1" a="1"/>
  <c r="AH1370" i="1" s="1"/>
  <c r="AH1371" i="1" a="1"/>
  <c r="AH1371" i="1" s="1"/>
  <c r="AH1372" i="1" a="1"/>
  <c r="AH1372" i="1" s="1"/>
  <c r="AH1373" i="1" a="1"/>
  <c r="AH1373" i="1" s="1"/>
  <c r="AH41" i="1" a="1"/>
  <c r="AH41" i="1" s="1"/>
  <c r="AH1374" i="1" a="1"/>
  <c r="AH1374" i="1" s="1"/>
  <c r="AH1375" i="1" a="1"/>
  <c r="AH1375" i="1" s="1"/>
  <c r="AH1376" i="1" a="1"/>
  <c r="AH1376" i="1" s="1"/>
  <c r="AH1377" i="1" a="1"/>
  <c r="AH1377" i="1" s="1"/>
  <c r="AH206" i="1" a="1"/>
  <c r="AH206" i="1" s="1"/>
  <c r="AH1378" i="1" a="1"/>
  <c r="AH1378" i="1" s="1"/>
  <c r="AH1379" i="1" a="1"/>
  <c r="AH1379" i="1" s="1"/>
  <c r="AH1380" i="1" a="1"/>
  <c r="AH1380" i="1" s="1"/>
  <c r="AH1381" i="1" a="1"/>
  <c r="AH1381" i="1" s="1"/>
  <c r="AH1382" i="1" a="1"/>
  <c r="AH1382" i="1" s="1"/>
  <c r="AH1383" i="1" a="1"/>
  <c r="AH1383" i="1" s="1"/>
  <c r="AH1384" i="1" a="1"/>
  <c r="AH1384" i="1" s="1"/>
  <c r="AH1385" i="1" a="1"/>
  <c r="AH1385" i="1" s="1"/>
  <c r="AH1386" i="1" a="1"/>
  <c r="AH1386" i="1" s="1"/>
  <c r="AH1387" i="1" a="1"/>
  <c r="AH1387" i="1" s="1"/>
  <c r="AH1388" i="1" a="1"/>
  <c r="AH1388" i="1" s="1"/>
  <c r="AH1389" i="1" a="1"/>
  <c r="AH1389" i="1" s="1"/>
  <c r="AH1390" i="1" a="1"/>
  <c r="AH1390" i="1" s="1"/>
  <c r="AH1391" i="1" a="1"/>
  <c r="AH1391" i="1" s="1"/>
  <c r="AH1392" i="1" a="1"/>
  <c r="AH1392" i="1" s="1"/>
  <c r="AH1393" i="1" a="1"/>
  <c r="AH1393" i="1" s="1"/>
  <c r="AH1394" i="1" a="1"/>
  <c r="AH1394" i="1" s="1"/>
  <c r="AH1395" i="1" a="1"/>
  <c r="AH1395" i="1" s="1"/>
  <c r="AH1396" i="1" a="1"/>
  <c r="AH1396" i="1" s="1"/>
  <c r="AH1397" i="1" a="1"/>
  <c r="AH1397" i="1" s="1"/>
  <c r="AH1398" i="1" a="1"/>
  <c r="AH1398" i="1" s="1"/>
  <c r="AH516" i="1" a="1"/>
  <c r="AH516" i="1" s="1"/>
  <c r="AH1399" i="1" a="1"/>
  <c r="AH1399" i="1" s="1"/>
  <c r="AH1400" i="1" a="1"/>
  <c r="AH1400" i="1" s="1"/>
  <c r="AH1401" i="1" a="1"/>
  <c r="AH1401" i="1" s="1"/>
  <c r="AH1402" i="1" a="1"/>
  <c r="AH1402" i="1" s="1"/>
  <c r="AH1403" i="1" a="1"/>
  <c r="AH1403" i="1" s="1"/>
  <c r="AH1404" i="1" a="1"/>
  <c r="AH1404" i="1" s="1"/>
  <c r="AH283" i="1" a="1"/>
  <c r="AH283" i="1" s="1"/>
  <c r="AH1405" i="1" a="1"/>
  <c r="AH1405" i="1" s="1"/>
  <c r="AH1406" i="1" a="1"/>
  <c r="AH1406" i="1" s="1"/>
  <c r="AH1407" i="1" a="1"/>
  <c r="AH1407" i="1" s="1"/>
  <c r="AH1408" i="1" a="1"/>
  <c r="AH1408" i="1" s="1"/>
  <c r="AH1409" i="1" a="1"/>
  <c r="AH1409" i="1" s="1"/>
  <c r="AH1410" i="1" a="1"/>
  <c r="AH1410" i="1" s="1"/>
  <c r="AH1411" i="1" a="1"/>
  <c r="AH1411" i="1" s="1"/>
  <c r="AH1412" i="1" a="1"/>
  <c r="AH1412" i="1" s="1"/>
  <c r="AH185" i="1" a="1"/>
  <c r="AH185" i="1" s="1"/>
  <c r="AH1413" i="1" a="1"/>
  <c r="AH1413" i="1" s="1"/>
  <c r="AH453" i="1" a="1"/>
  <c r="AH453" i="1" s="1"/>
  <c r="AH1414" i="1" a="1"/>
  <c r="AH1414" i="1" s="1"/>
  <c r="AH1415" i="1" a="1"/>
  <c r="AH1415" i="1" s="1"/>
  <c r="AH1416" i="1" a="1"/>
  <c r="AH1416" i="1" s="1"/>
  <c r="AH211" i="1" a="1"/>
  <c r="AH211" i="1" s="1"/>
  <c r="AH417" i="1" a="1"/>
  <c r="AH417" i="1" s="1"/>
  <c r="AH1417" i="1" a="1"/>
  <c r="AH1417" i="1" s="1"/>
  <c r="AH1418" i="1" a="1"/>
  <c r="AH1418" i="1" s="1"/>
  <c r="AH1419" i="1" a="1"/>
  <c r="AH1419" i="1" s="1"/>
  <c r="AH1420" i="1" a="1"/>
  <c r="AH1420" i="1" s="1"/>
  <c r="AH1421" i="1" a="1"/>
  <c r="AH1421" i="1" s="1"/>
  <c r="AH1422" i="1" a="1"/>
  <c r="AH1422" i="1" s="1"/>
  <c r="AH325" i="1" a="1"/>
  <c r="AH325" i="1" s="1"/>
  <c r="AH1423" i="1" a="1"/>
  <c r="AH1423" i="1" s="1"/>
  <c r="AH1424" i="1" a="1"/>
  <c r="AH1424" i="1" s="1"/>
  <c r="AH1425" i="1" a="1"/>
  <c r="AH1425" i="1" s="1"/>
  <c r="AH1426" i="1" a="1"/>
  <c r="AH1426" i="1" s="1"/>
  <c r="AH1427" i="1" a="1"/>
  <c r="AH1427" i="1" s="1"/>
  <c r="AH1428" i="1" a="1"/>
  <c r="AH1428" i="1" s="1"/>
  <c r="AH1429" i="1" a="1"/>
  <c r="AH1429" i="1" s="1"/>
  <c r="AH1430" i="1" a="1"/>
  <c r="AH1430" i="1" s="1"/>
  <c r="AH1431" i="1" a="1"/>
  <c r="AH1431" i="1" s="1"/>
  <c r="AH1432" i="1" a="1"/>
  <c r="AH1432" i="1" s="1"/>
  <c r="AH42" i="1" a="1"/>
  <c r="AH42" i="1" s="1"/>
  <c r="AH1433" i="1" a="1"/>
  <c r="AH1433" i="1" s="1"/>
  <c r="AH1434" i="1" a="1"/>
  <c r="AH1434" i="1" s="1"/>
  <c r="AH1435" i="1" a="1"/>
  <c r="AH1435" i="1" s="1"/>
  <c r="AH1436" i="1" a="1"/>
  <c r="AH1436" i="1" s="1"/>
  <c r="AH1437" i="1" a="1"/>
  <c r="AH1437" i="1" s="1"/>
  <c r="AH1438" i="1" a="1"/>
  <c r="AH1438" i="1" s="1"/>
  <c r="AH1439" i="1" a="1"/>
  <c r="AH1439" i="1" s="1"/>
  <c r="AH1440" i="1" a="1"/>
  <c r="AH1440" i="1" s="1"/>
  <c r="AH1441" i="1" a="1"/>
  <c r="AH1441" i="1" s="1"/>
  <c r="AH1442" i="1" a="1"/>
  <c r="AH1442" i="1" s="1"/>
  <c r="AH1443" i="1" a="1"/>
  <c r="AH1443" i="1" s="1"/>
  <c r="AH352" i="1" a="1"/>
  <c r="AH352" i="1" s="1"/>
  <c r="AH182" i="1" a="1"/>
  <c r="AH182" i="1" s="1"/>
  <c r="AH1444" i="1" a="1"/>
  <c r="AH1444" i="1" s="1"/>
  <c r="AH1445" i="1" a="1"/>
  <c r="AH1445" i="1" s="1"/>
  <c r="AH1446" i="1" a="1"/>
  <c r="AH1446" i="1" s="1"/>
  <c r="AH1447" i="1" a="1"/>
  <c r="AH1447" i="1" s="1"/>
  <c r="AH1448" i="1" a="1"/>
  <c r="AH1448" i="1" s="1"/>
  <c r="AH1449" i="1" a="1"/>
  <c r="AH1449" i="1" s="1"/>
  <c r="AH1450" i="1" a="1"/>
  <c r="AH1450" i="1" s="1"/>
  <c r="AH1451" i="1" a="1"/>
  <c r="AH1451" i="1" s="1"/>
  <c r="AH1452" i="1" a="1"/>
  <c r="AH1452" i="1" s="1"/>
  <c r="AH1453" i="1" a="1"/>
  <c r="AH1453" i="1" s="1"/>
  <c r="AH1454" i="1" a="1"/>
  <c r="AH1454" i="1" s="1"/>
  <c r="AH1455" i="1" a="1"/>
  <c r="AH1455" i="1" s="1"/>
  <c r="AH96" i="1" a="1"/>
  <c r="AH96" i="1" s="1"/>
  <c r="AH1456" i="1" a="1"/>
  <c r="AH1456" i="1" s="1"/>
  <c r="AH1457" i="1" a="1"/>
  <c r="AH1457" i="1" s="1"/>
  <c r="AH1458" i="1" a="1"/>
  <c r="AH1458" i="1" s="1"/>
  <c r="AH19" i="1" a="1"/>
  <c r="AH19" i="1" s="1"/>
  <c r="AH1459" i="1" a="1"/>
  <c r="AH1459" i="1" s="1"/>
  <c r="AH1460" i="1" a="1"/>
  <c r="AH1460" i="1" s="1"/>
  <c r="AH1461" i="1" a="1"/>
  <c r="AH1461" i="1" s="1"/>
  <c r="AH1462" i="1" a="1"/>
  <c r="AH1462" i="1" s="1"/>
  <c r="AH1463" i="1" a="1"/>
  <c r="AH1463" i="1" s="1"/>
  <c r="AH1464" i="1" a="1"/>
  <c r="AH1464" i="1" s="1"/>
  <c r="AH1465" i="1" a="1"/>
  <c r="AH1465" i="1" s="1"/>
  <c r="AH1466" i="1" a="1"/>
  <c r="AH1466" i="1" s="1"/>
  <c r="AH1467" i="1" a="1"/>
  <c r="AH1467" i="1" s="1"/>
  <c r="AH1468" i="1" a="1"/>
  <c r="AH1468" i="1" s="1"/>
  <c r="AH1469" i="1" a="1"/>
  <c r="AH1469" i="1" s="1"/>
  <c r="AH1470" i="1" a="1"/>
  <c r="AH1470" i="1" s="1"/>
  <c r="AH1471" i="1" a="1"/>
  <c r="AH1471" i="1" s="1"/>
  <c r="AH1472" i="1" a="1"/>
  <c r="AH1472" i="1" s="1"/>
  <c r="AH1473" i="1" a="1"/>
  <c r="AH1473" i="1" s="1"/>
  <c r="AH1474" i="1" a="1"/>
  <c r="AH1474" i="1" s="1"/>
  <c r="AH1475" i="1" a="1"/>
  <c r="AH1475" i="1" s="1"/>
  <c r="AH1476" i="1" a="1"/>
  <c r="AH1476" i="1" s="1"/>
  <c r="AH6" i="1" a="1"/>
  <c r="AH6" i="1" s="1"/>
  <c r="AH1477" i="1" a="1"/>
  <c r="AH1477" i="1" s="1"/>
  <c r="AH1478" i="1" a="1"/>
  <c r="AH1478" i="1" s="1"/>
  <c r="AH1479" i="1" a="1"/>
  <c r="AH1479" i="1" s="1"/>
  <c r="AH1480" i="1" a="1"/>
  <c r="AH1480" i="1" s="1"/>
  <c r="AH1481" i="1" a="1"/>
  <c r="AH1481" i="1" s="1"/>
  <c r="AH1482" i="1" a="1"/>
  <c r="AH1482" i="1" s="1"/>
  <c r="AH1483" i="1" a="1"/>
  <c r="AH1483" i="1" s="1"/>
  <c r="AH1484" i="1" a="1"/>
  <c r="AH1484" i="1" s="1"/>
  <c r="AH1485" i="1" a="1"/>
  <c r="AH1485" i="1" s="1"/>
  <c r="AH1486" i="1" a="1"/>
  <c r="AH1486" i="1" s="1"/>
  <c r="AH1487" i="1" a="1"/>
  <c r="AH1487" i="1" s="1"/>
  <c r="AH1488" i="1" a="1"/>
  <c r="AH1488" i="1" s="1"/>
  <c r="AH1489" i="1" a="1"/>
  <c r="AH1489" i="1" s="1"/>
  <c r="AH1490" i="1" a="1"/>
  <c r="AH1490" i="1" s="1"/>
  <c r="AH1491" i="1" a="1"/>
  <c r="AH1491" i="1" s="1"/>
  <c r="AH1492" i="1" a="1"/>
  <c r="AH1492" i="1" s="1"/>
  <c r="AH1493" i="1" a="1"/>
  <c r="AH1493" i="1" s="1"/>
  <c r="AH1494" i="1" a="1"/>
  <c r="AH1494" i="1" s="1"/>
  <c r="AH1495" i="1" a="1"/>
  <c r="AH1495" i="1" s="1"/>
  <c r="AH1496" i="1" a="1"/>
  <c r="AH1496" i="1" s="1"/>
  <c r="AH1497" i="1" a="1"/>
  <c r="AH1497" i="1" s="1"/>
  <c r="AH1498" i="1" a="1"/>
  <c r="AH1498" i="1" s="1"/>
  <c r="AH1499" i="1" a="1"/>
  <c r="AH1499" i="1" s="1"/>
  <c r="AH1500" i="1" a="1"/>
  <c r="AH1500" i="1" s="1"/>
  <c r="AH1501" i="1" a="1"/>
  <c r="AH1501" i="1" s="1"/>
  <c r="AH1502" i="1" a="1"/>
  <c r="AH1502" i="1" s="1"/>
  <c r="AH1503" i="1" a="1"/>
  <c r="AH1503" i="1" s="1"/>
  <c r="AH1504" i="1" a="1"/>
  <c r="AH1504" i="1" s="1"/>
  <c r="AH1505" i="1" a="1"/>
  <c r="AH1505" i="1" s="1"/>
  <c r="AH1506" i="1" a="1"/>
  <c r="AH1506" i="1" s="1"/>
  <c r="AH1507" i="1" a="1"/>
  <c r="AH1507" i="1" s="1"/>
  <c r="AH1508" i="1" a="1"/>
  <c r="AH1508" i="1" s="1"/>
  <c r="AH1509" i="1" a="1"/>
  <c r="AH1509" i="1" s="1"/>
  <c r="AH1510" i="1" a="1"/>
  <c r="AH1510" i="1" s="1"/>
  <c r="AH1511" i="1" a="1"/>
  <c r="AH1511" i="1" s="1"/>
  <c r="AH1512" i="1" a="1"/>
  <c r="AH1512" i="1" s="1"/>
  <c r="AH1513" i="1" a="1"/>
  <c r="AH1513" i="1" s="1"/>
  <c r="AH1514" i="1" a="1"/>
  <c r="AH1514" i="1" s="1"/>
  <c r="AH1515" i="1" a="1"/>
  <c r="AH1515" i="1" s="1"/>
  <c r="AH1516" i="1" a="1"/>
  <c r="AH1516" i="1" s="1"/>
  <c r="AH1517" i="1" a="1"/>
  <c r="AH1517" i="1" s="1"/>
  <c r="AH1518" i="1" a="1"/>
  <c r="AH1518" i="1" s="1"/>
  <c r="AH1519" i="1" a="1"/>
  <c r="AH1519" i="1" s="1"/>
  <c r="AH1520" i="1" a="1"/>
  <c r="AH1520" i="1" s="1"/>
  <c r="AH1521" i="1" a="1"/>
  <c r="AH1521" i="1" s="1"/>
  <c r="AH1522" i="1" a="1"/>
  <c r="AH1522" i="1" s="1"/>
  <c r="AH1523" i="1" a="1"/>
  <c r="AH1523" i="1" s="1"/>
  <c r="AH1524" i="1" a="1"/>
  <c r="AH1524" i="1" s="1"/>
  <c r="AH1525" i="1" a="1"/>
  <c r="AH1525" i="1" s="1"/>
  <c r="AH1526" i="1" a="1"/>
  <c r="AH1526" i="1" s="1"/>
  <c r="AH1527" i="1" a="1"/>
  <c r="AH1527" i="1" s="1"/>
  <c r="AH1528" i="1" a="1"/>
  <c r="AH1528" i="1" s="1"/>
  <c r="AH1529" i="1" a="1"/>
  <c r="AH1529" i="1" s="1"/>
  <c r="AH1530" i="1" a="1"/>
  <c r="AH1530" i="1" s="1"/>
  <c r="AH1531" i="1" a="1"/>
  <c r="AH1531" i="1" s="1"/>
  <c r="AH1532" i="1" a="1"/>
  <c r="AH1532" i="1" s="1"/>
  <c r="AH1533" i="1" a="1"/>
  <c r="AH1533" i="1" s="1"/>
  <c r="AH1534" i="1" a="1"/>
  <c r="AH1534" i="1" s="1"/>
  <c r="AH1535" i="1" a="1"/>
  <c r="AH1535" i="1" s="1"/>
  <c r="AH1536" i="1" a="1"/>
  <c r="AH1536" i="1" s="1"/>
  <c r="AH1537" i="1" a="1"/>
  <c r="AH1537" i="1" s="1"/>
  <c r="AH1538" i="1" a="1"/>
  <c r="AH1538" i="1" s="1"/>
  <c r="AH1539" i="1" a="1"/>
  <c r="AH1539" i="1" s="1"/>
  <c r="AH1540" i="1" a="1"/>
  <c r="AH1540" i="1" s="1"/>
  <c r="AH1541" i="1" a="1"/>
  <c r="AH1541" i="1" s="1"/>
  <c r="AH1542" i="1" a="1"/>
  <c r="AH1542" i="1" s="1"/>
  <c r="AH1543" i="1" a="1"/>
  <c r="AH1543" i="1" s="1"/>
  <c r="AH1544" i="1" a="1"/>
  <c r="AH1544" i="1" s="1"/>
  <c r="AH1545" i="1" a="1"/>
  <c r="AH1545" i="1" s="1"/>
  <c r="AH158" i="1" a="1"/>
  <c r="AH158" i="1" s="1"/>
  <c r="AH1546" i="1" a="1"/>
  <c r="AH1546" i="1" s="1"/>
  <c r="AH1547" i="1" a="1"/>
  <c r="AH1547" i="1" s="1"/>
  <c r="AH1548" i="1" a="1"/>
  <c r="AH1548" i="1" s="1"/>
  <c r="AH1549" i="1" a="1"/>
  <c r="AH1549" i="1" s="1"/>
  <c r="AH1550" i="1" a="1"/>
  <c r="AH1550" i="1" s="1"/>
  <c r="AH1551" i="1" a="1"/>
  <c r="AH1551" i="1" s="1"/>
  <c r="AH1552" i="1" a="1"/>
  <c r="AH1552" i="1" s="1"/>
  <c r="AH1553" i="1" a="1"/>
  <c r="AH1553" i="1" s="1"/>
  <c r="AH1554" i="1" a="1"/>
  <c r="AH1554" i="1" s="1"/>
  <c r="AH1555" i="1" a="1"/>
  <c r="AH1555" i="1" s="1"/>
  <c r="AH1556" i="1" a="1"/>
  <c r="AH1556" i="1" s="1"/>
  <c r="AH1557" i="1" a="1"/>
  <c r="AH1557" i="1" s="1"/>
  <c r="AH1558" i="1" a="1"/>
  <c r="AH1558" i="1" s="1"/>
  <c r="AH1559" i="1" a="1"/>
  <c r="AH1559" i="1" s="1"/>
  <c r="AH1560" i="1" a="1"/>
  <c r="AH1560" i="1" s="1"/>
  <c r="AH1561" i="1" a="1"/>
  <c r="AH1561" i="1" s="1"/>
  <c r="AH1562" i="1" a="1"/>
  <c r="AH1562" i="1" s="1"/>
  <c r="AH1563" i="1" a="1"/>
  <c r="AH1563" i="1" s="1"/>
  <c r="AH1564" i="1" a="1"/>
  <c r="AH1564" i="1" s="1"/>
  <c r="AH1565" i="1" a="1"/>
  <c r="AH1565" i="1" s="1"/>
  <c r="AH1566" i="1" a="1"/>
  <c r="AH1566" i="1" s="1"/>
  <c r="AH1567" i="1" a="1"/>
  <c r="AH1567" i="1" s="1"/>
  <c r="AH1568" i="1" a="1"/>
  <c r="AH1568" i="1" s="1"/>
  <c r="AH1569" i="1" a="1"/>
  <c r="AH1569" i="1" s="1"/>
  <c r="AH1570" i="1" a="1"/>
  <c r="AH1570" i="1" s="1"/>
  <c r="AH1571" i="1" a="1"/>
  <c r="AH1571" i="1" s="1"/>
  <c r="AH1572" i="1" a="1"/>
  <c r="AH1572" i="1" s="1"/>
  <c r="AH1573" i="1" a="1"/>
  <c r="AH1573" i="1" s="1"/>
  <c r="AH1574" i="1" a="1"/>
  <c r="AH1574" i="1" s="1"/>
  <c r="AH1575" i="1" a="1"/>
  <c r="AH1575" i="1" s="1"/>
  <c r="AH421" i="1" a="1"/>
  <c r="AH421" i="1" s="1"/>
  <c r="AH1576" i="1" a="1"/>
  <c r="AH1576" i="1" s="1"/>
  <c r="AH1577" i="1" a="1"/>
  <c r="AH1577" i="1" s="1"/>
  <c r="AH1578" i="1" a="1"/>
  <c r="AH1578" i="1" s="1"/>
  <c r="AH1579" i="1" a="1"/>
  <c r="AH1579" i="1" s="1"/>
  <c r="AH1580" i="1" a="1"/>
  <c r="AH1580" i="1" s="1"/>
  <c r="AH1581" i="1" a="1"/>
  <c r="AH1581" i="1" s="1"/>
  <c r="AH1582" i="1" a="1"/>
  <c r="AH1582" i="1" s="1"/>
  <c r="AH1583" i="1" a="1"/>
  <c r="AH1583" i="1" s="1"/>
  <c r="AH1584" i="1" a="1"/>
  <c r="AH1584" i="1" s="1"/>
  <c r="AH1585" i="1" a="1"/>
  <c r="AH1585" i="1" s="1"/>
  <c r="AH1586" i="1" a="1"/>
  <c r="AH1586" i="1" s="1"/>
  <c r="AH457" i="1" a="1"/>
  <c r="AH457" i="1" s="1"/>
  <c r="AH1587" i="1" a="1"/>
  <c r="AH1587" i="1" s="1"/>
  <c r="AH1588" i="1" a="1"/>
  <c r="AH1588" i="1" s="1"/>
  <c r="AH1589" i="1" a="1"/>
  <c r="AH1589" i="1" s="1"/>
  <c r="AH1590" i="1" a="1"/>
  <c r="AH1590" i="1" s="1"/>
  <c r="AH1591" i="1" a="1"/>
  <c r="AH1591" i="1" s="1"/>
  <c r="AH1592" i="1" a="1"/>
  <c r="AH1592" i="1" s="1"/>
  <c r="AH1593" i="1" a="1"/>
  <c r="AH1593" i="1" s="1"/>
  <c r="AH1594" i="1" a="1"/>
  <c r="AH1594" i="1" s="1"/>
  <c r="AH1595" i="1" a="1"/>
  <c r="AH1595" i="1" s="1"/>
  <c r="AH1596" i="1" a="1"/>
  <c r="AH1596" i="1" s="1"/>
  <c r="AH1597" i="1" a="1"/>
  <c r="AH1597" i="1" s="1"/>
  <c r="AH207" i="1" a="1"/>
  <c r="AH207" i="1" s="1"/>
  <c r="AH1598" i="1" a="1"/>
  <c r="AH1598" i="1" s="1"/>
  <c r="AH1599" i="1" a="1"/>
  <c r="AH1599" i="1" s="1"/>
  <c r="AH1600" i="1" a="1"/>
  <c r="AH1600" i="1" s="1"/>
  <c r="AH1601" i="1" a="1"/>
  <c r="AH1601" i="1" s="1"/>
  <c r="AH1602" i="1" a="1"/>
  <c r="AH1602" i="1" s="1"/>
  <c r="AH1603" i="1" a="1"/>
  <c r="AH1603" i="1" s="1"/>
  <c r="AH1604" i="1" a="1"/>
  <c r="AH1604" i="1" s="1"/>
  <c r="AH1605" i="1" a="1"/>
  <c r="AH1605" i="1" s="1"/>
  <c r="AH1606" i="1" a="1"/>
  <c r="AH1606" i="1" s="1"/>
  <c r="AH1607" i="1" a="1"/>
  <c r="AH1607" i="1" s="1"/>
  <c r="AH1608" i="1" a="1"/>
  <c r="AH1608" i="1" s="1"/>
  <c r="AH1609" i="1" a="1"/>
  <c r="AH1609" i="1" s="1"/>
  <c r="AH1610" i="1" a="1"/>
  <c r="AH1610" i="1" s="1"/>
  <c r="AH1611" i="1" a="1"/>
  <c r="AH1611" i="1" s="1"/>
  <c r="AH1612" i="1" a="1"/>
  <c r="AH1612" i="1" s="1"/>
  <c r="AH63" i="1" a="1"/>
  <c r="AH63" i="1" s="1"/>
  <c r="AH1613" i="1" a="1"/>
  <c r="AH1613" i="1" s="1"/>
  <c r="AH1614" i="1" a="1"/>
  <c r="AH1614" i="1" s="1"/>
  <c r="AH1615" i="1" a="1"/>
  <c r="AH1615" i="1" s="1"/>
  <c r="AH1616" i="1" a="1"/>
  <c r="AH1616" i="1" s="1"/>
  <c r="AH1617" i="1" a="1"/>
  <c r="AH1617" i="1" s="1"/>
  <c r="AH173" i="1" a="1"/>
  <c r="AH173" i="1" s="1"/>
  <c r="AH1618" i="1" a="1"/>
  <c r="AH1618" i="1" s="1"/>
  <c r="AH1619" i="1" a="1"/>
  <c r="AH1619" i="1" s="1"/>
  <c r="AH1620" i="1" a="1"/>
  <c r="AH1620" i="1" s="1"/>
  <c r="AH200" i="1" a="1"/>
  <c r="AH200" i="1" s="1"/>
  <c r="AH1621" i="1" a="1"/>
  <c r="AH1621" i="1" s="1"/>
  <c r="AH1622" i="1" a="1"/>
  <c r="AH1622" i="1" s="1"/>
  <c r="AH1623" i="1" a="1"/>
  <c r="AH1623" i="1" s="1"/>
  <c r="AH1624" i="1" a="1"/>
  <c r="AH1624" i="1" s="1"/>
  <c r="AH1625" i="1" a="1"/>
  <c r="AH1625" i="1" s="1"/>
  <c r="AH1626" i="1" a="1"/>
  <c r="AH1626" i="1" s="1"/>
  <c r="AH1627" i="1" a="1"/>
  <c r="AH1627" i="1" s="1"/>
  <c r="AH1628" i="1" a="1"/>
  <c r="AH1628" i="1" s="1"/>
  <c r="AH1629" i="1" a="1"/>
  <c r="AH1629" i="1" s="1"/>
  <c r="AH1630" i="1" a="1"/>
  <c r="AH1630" i="1" s="1"/>
  <c r="AH1631" i="1" a="1"/>
  <c r="AH1631" i="1" s="1"/>
  <c r="AH1632" i="1" a="1"/>
  <c r="AH1632" i="1" s="1"/>
  <c r="AH1633" i="1" a="1"/>
  <c r="AH1633" i="1" s="1"/>
  <c r="AH1634" i="1" a="1"/>
  <c r="AH1634" i="1" s="1"/>
  <c r="AH1635" i="1" a="1"/>
  <c r="AH1635" i="1" s="1"/>
  <c r="AH320" i="1" a="1"/>
  <c r="AH320" i="1" s="1"/>
  <c r="AH1636" i="1" a="1"/>
  <c r="AH1636" i="1" s="1"/>
  <c r="AH403" i="1" a="1"/>
  <c r="AH403" i="1" s="1"/>
  <c r="AH1637" i="1" a="1"/>
  <c r="AH1637" i="1" s="1"/>
  <c r="AH1638" i="1" a="1"/>
  <c r="AH1638" i="1" s="1"/>
  <c r="AH359" i="1" a="1"/>
  <c r="AH359" i="1" s="1"/>
  <c r="AH1639" i="1" a="1"/>
  <c r="AH1639" i="1" s="1"/>
  <c r="AH1640" i="1" a="1"/>
  <c r="AH1640" i="1" s="1"/>
  <c r="AH1641" i="1" a="1"/>
  <c r="AH1641" i="1" s="1"/>
  <c r="AH1642" i="1" a="1"/>
  <c r="AH1642" i="1" s="1"/>
  <c r="AH1643" i="1" a="1"/>
  <c r="AH1643" i="1" s="1"/>
  <c r="AH1644" i="1" a="1"/>
  <c r="AH1644" i="1" s="1"/>
  <c r="AH1645" i="1" a="1"/>
  <c r="AH1645" i="1" s="1"/>
  <c r="AH1646" i="1" a="1"/>
  <c r="AH1646" i="1" s="1"/>
  <c r="AH1647" i="1" a="1"/>
  <c r="AH1647" i="1" s="1"/>
  <c r="AH1648" i="1" a="1"/>
  <c r="AH1648" i="1" s="1"/>
  <c r="AH1649" i="1" a="1"/>
  <c r="AH1649" i="1" s="1"/>
  <c r="AH1650" i="1" a="1"/>
  <c r="AH1650" i="1" s="1"/>
  <c r="AH1651" i="1" a="1"/>
  <c r="AH1651" i="1" s="1"/>
  <c r="AH1652" i="1" a="1"/>
  <c r="AH1652" i="1" s="1"/>
  <c r="AH1653" i="1" a="1"/>
  <c r="AH1653" i="1" s="1"/>
  <c r="AH1654" i="1" a="1"/>
  <c r="AH1654" i="1" s="1"/>
  <c r="AH1655" i="1" a="1"/>
  <c r="AH1655" i="1" s="1"/>
  <c r="AH1656" i="1" a="1"/>
  <c r="AH1656" i="1" s="1"/>
  <c r="AH1657" i="1" a="1"/>
  <c r="AH1657" i="1" s="1"/>
  <c r="AH1658" i="1" a="1"/>
  <c r="AH1658" i="1" s="1"/>
  <c r="AH1659" i="1" a="1"/>
  <c r="AH1659" i="1" s="1"/>
  <c r="AH1660" i="1" a="1"/>
  <c r="AH1660" i="1" s="1"/>
  <c r="AH1661" i="1" a="1"/>
  <c r="AH1661" i="1" s="1"/>
  <c r="AH511" i="1" a="1"/>
  <c r="AH511" i="1" s="1"/>
  <c r="AH1662" i="1" a="1"/>
  <c r="AH1662" i="1" s="1"/>
  <c r="AH1663" i="1" a="1"/>
  <c r="AH1663" i="1" s="1"/>
  <c r="AH1664" i="1" a="1"/>
  <c r="AH1664" i="1" s="1"/>
  <c r="AH1665" i="1" a="1"/>
  <c r="AH1665" i="1" s="1"/>
  <c r="AH1666" i="1" a="1"/>
  <c r="AH1666" i="1" s="1"/>
  <c r="AH1667" i="1" a="1"/>
  <c r="AH1667" i="1" s="1"/>
  <c r="AH1668" i="1" a="1"/>
  <c r="AH1668" i="1" s="1"/>
  <c r="AH237" i="1" a="1"/>
  <c r="AH237" i="1" s="1"/>
  <c r="AH217" i="1" a="1"/>
  <c r="AH217" i="1" s="1"/>
  <c r="AH1669" i="1" a="1"/>
  <c r="AH1669" i="1" s="1"/>
  <c r="AH1670" i="1" a="1"/>
  <c r="AH1670" i="1" s="1"/>
  <c r="AH1671" i="1" a="1"/>
  <c r="AH1671" i="1" s="1"/>
  <c r="AH1672" i="1" a="1"/>
  <c r="AH1672" i="1" s="1"/>
  <c r="AH1673" i="1" a="1"/>
  <c r="AH1673" i="1" s="1"/>
  <c r="AH1674" i="1" a="1"/>
  <c r="AH1674" i="1" s="1"/>
  <c r="AH1675" i="1" a="1"/>
  <c r="AH1675" i="1" s="1"/>
  <c r="AH1676" i="1" a="1"/>
  <c r="AH1676" i="1" s="1"/>
  <c r="AH1677" i="1" a="1"/>
  <c r="AH1677" i="1" s="1"/>
  <c r="AH1678" i="1" a="1"/>
  <c r="AH1678" i="1" s="1"/>
  <c r="AH1679" i="1" a="1"/>
  <c r="AH1679" i="1" s="1"/>
  <c r="AH1680" i="1" a="1"/>
  <c r="AH1680" i="1" s="1"/>
  <c r="AH1681" i="1" a="1"/>
  <c r="AH1681" i="1" s="1"/>
  <c r="AH1682" i="1" a="1"/>
  <c r="AH1682" i="1" s="1"/>
  <c r="AH1683" i="1" a="1"/>
  <c r="AH1683" i="1" s="1"/>
  <c r="AH1684" i="1" a="1"/>
  <c r="AH1684" i="1" s="1"/>
  <c r="AH1685" i="1" a="1"/>
  <c r="AH1685" i="1" s="1"/>
  <c r="AH1686" i="1" a="1"/>
  <c r="AH1686" i="1" s="1"/>
  <c r="AH420" i="1" a="1"/>
  <c r="AH420" i="1" s="1"/>
  <c r="AH1687" i="1" a="1"/>
  <c r="AH1687" i="1" s="1"/>
  <c r="AH1688" i="1" a="1"/>
  <c r="AH1688" i="1" s="1"/>
  <c r="AH1689" i="1" a="1"/>
  <c r="AH1689" i="1" s="1"/>
  <c r="AH1690" i="1" a="1"/>
  <c r="AH1690" i="1" s="1"/>
  <c r="AH1691" i="1" a="1"/>
  <c r="AH1691" i="1" s="1"/>
  <c r="AH295" i="1" a="1"/>
  <c r="AH295" i="1" s="1"/>
  <c r="AH1692" i="1" a="1"/>
  <c r="AH1692" i="1" s="1"/>
  <c r="AH1693" i="1" a="1"/>
  <c r="AH1693" i="1" s="1"/>
  <c r="AH1694" i="1" a="1"/>
  <c r="AH1694" i="1" s="1"/>
  <c r="AH434" i="1" a="1"/>
  <c r="AH434" i="1" s="1"/>
  <c r="AH1695" i="1" a="1"/>
  <c r="AH1695" i="1" s="1"/>
  <c r="AH1696" i="1" a="1"/>
  <c r="AH1696" i="1" s="1"/>
  <c r="AH1697" i="1" a="1"/>
  <c r="AH1697" i="1" s="1"/>
  <c r="AH1698" i="1" a="1"/>
  <c r="AH1698" i="1" s="1"/>
  <c r="AH1699" i="1" a="1"/>
  <c r="AH1699" i="1" s="1"/>
  <c r="AH1700" i="1" a="1"/>
  <c r="AH1700" i="1" s="1"/>
  <c r="AH1701" i="1" a="1"/>
  <c r="AH1701" i="1" s="1"/>
  <c r="AH1702" i="1" a="1"/>
  <c r="AH1702" i="1" s="1"/>
  <c r="AH1703" i="1" a="1"/>
  <c r="AH1703" i="1" s="1"/>
  <c r="AH1704" i="1" a="1"/>
  <c r="AH1704" i="1" s="1"/>
  <c r="AH1705" i="1" a="1"/>
  <c r="AH1705" i="1" s="1"/>
  <c r="AH1706" i="1" a="1"/>
  <c r="AH1706" i="1" s="1"/>
  <c r="AH1707" i="1" a="1"/>
  <c r="AH1707" i="1" s="1"/>
  <c r="AH1708" i="1" a="1"/>
  <c r="AH1708" i="1" s="1"/>
  <c r="AH1709" i="1" a="1"/>
  <c r="AH1709" i="1" s="1"/>
  <c r="AH1710" i="1" a="1"/>
  <c r="AH1710" i="1" s="1"/>
  <c r="AH1711" i="1" a="1"/>
  <c r="AH1711" i="1" s="1"/>
  <c r="AH1712" i="1" a="1"/>
  <c r="AH1712" i="1" s="1"/>
  <c r="AH1713" i="1" a="1"/>
  <c r="AH1713" i="1" s="1"/>
  <c r="AH1714" i="1" a="1"/>
  <c r="AH1714" i="1" s="1"/>
  <c r="AH1715" i="1" a="1"/>
  <c r="AH1715" i="1" s="1"/>
  <c r="AH1716" i="1" a="1"/>
  <c r="AH1716" i="1" s="1"/>
  <c r="AH1717" i="1" a="1"/>
  <c r="AH1717" i="1" s="1"/>
  <c r="AH1718" i="1" a="1"/>
  <c r="AH1718" i="1" s="1"/>
  <c r="AH1719" i="1" a="1"/>
  <c r="AH1719" i="1" s="1"/>
  <c r="AH1720" i="1" a="1"/>
  <c r="AH1720" i="1" s="1"/>
  <c r="AH1721" i="1" a="1"/>
  <c r="AH1721" i="1" s="1"/>
  <c r="AH1722" i="1" a="1"/>
  <c r="AH1722" i="1" s="1"/>
  <c r="AH1723" i="1" a="1"/>
  <c r="AH1723" i="1" s="1"/>
  <c r="AH1724" i="1" a="1"/>
  <c r="AH1724" i="1" s="1"/>
  <c r="AH1725" i="1" a="1"/>
  <c r="AH1725" i="1" s="1"/>
  <c r="AH1726" i="1" a="1"/>
  <c r="AH1726" i="1" s="1"/>
  <c r="AH1727" i="1" a="1"/>
  <c r="AH1727" i="1" s="1"/>
  <c r="AH1728" i="1" a="1"/>
  <c r="AH1728" i="1" s="1"/>
  <c r="AH1729" i="1" a="1"/>
  <c r="AH1729" i="1" s="1"/>
  <c r="AH1730" i="1" a="1"/>
  <c r="AH1730" i="1" s="1"/>
  <c r="AH1731" i="1" a="1"/>
  <c r="AH1731" i="1" s="1"/>
  <c r="AH1732" i="1" a="1"/>
  <c r="AH1732" i="1" s="1"/>
  <c r="AH1733" i="1" a="1"/>
  <c r="AH1733" i="1" s="1"/>
  <c r="AH1734" i="1" a="1"/>
  <c r="AH1734" i="1" s="1"/>
  <c r="AH1735" i="1" a="1"/>
  <c r="AH1735" i="1" s="1"/>
  <c r="AH1736" i="1" a="1"/>
  <c r="AH1736" i="1" s="1"/>
  <c r="AH1737" i="1" a="1"/>
  <c r="AH1737" i="1" s="1"/>
  <c r="AH1738" i="1" a="1"/>
  <c r="AH1738" i="1" s="1"/>
  <c r="AH1739" i="1" a="1"/>
  <c r="AH1739" i="1" s="1"/>
  <c r="AH1740" i="1" a="1"/>
  <c r="AH1740" i="1" s="1"/>
  <c r="AH1741" i="1" a="1"/>
  <c r="AH1741" i="1" s="1"/>
  <c r="AH1742" i="1" a="1"/>
  <c r="AH1742" i="1" s="1"/>
  <c r="AH1743" i="1" a="1"/>
  <c r="AH1743" i="1" s="1"/>
  <c r="AH1744" i="1" a="1"/>
  <c r="AH1744" i="1" s="1"/>
  <c r="AH1745" i="1" a="1"/>
  <c r="AH1745" i="1" s="1"/>
  <c r="AH1746" i="1" a="1"/>
  <c r="AH1746" i="1" s="1"/>
  <c r="AH1747" i="1" a="1"/>
  <c r="AH1747" i="1" s="1"/>
  <c r="AH1748" i="1" a="1"/>
  <c r="AH1748" i="1" s="1"/>
  <c r="AH1749" i="1" a="1"/>
  <c r="AH1749" i="1" s="1"/>
  <c r="AH1750" i="1" a="1"/>
  <c r="AH1750" i="1" s="1"/>
  <c r="AH1751" i="1" a="1"/>
  <c r="AH1751" i="1" s="1"/>
  <c r="AH1752" i="1" a="1"/>
  <c r="AH1752" i="1" s="1"/>
  <c r="AH1753" i="1" a="1"/>
  <c r="AH1753" i="1" s="1"/>
  <c r="AH1754" i="1" a="1"/>
  <c r="AH1754" i="1" s="1"/>
  <c r="AH1755" i="1" a="1"/>
  <c r="AH1755" i="1" s="1"/>
  <c r="AH1756" i="1" a="1"/>
  <c r="AH1756" i="1" s="1"/>
  <c r="AH1757" i="1" a="1"/>
  <c r="AH1757" i="1" s="1"/>
  <c r="AH1758" i="1" a="1"/>
  <c r="AH1758" i="1" s="1"/>
  <c r="AH1759" i="1" a="1"/>
  <c r="AH1759" i="1" s="1"/>
  <c r="AH1760" i="1" a="1"/>
  <c r="AH1760" i="1" s="1"/>
  <c r="AH1761" i="1" a="1"/>
  <c r="AH1761" i="1" s="1"/>
  <c r="AH1762" i="1" a="1"/>
  <c r="AH1762" i="1" s="1"/>
  <c r="AH1763" i="1" a="1"/>
  <c r="AH1763" i="1" s="1"/>
  <c r="AH1764" i="1" a="1"/>
  <c r="AH1764" i="1" s="1"/>
  <c r="AH1765" i="1" a="1"/>
  <c r="AH1765" i="1" s="1"/>
  <c r="AH1766" i="1" a="1"/>
  <c r="AH1766" i="1" s="1"/>
  <c r="AH1767" i="1" a="1"/>
  <c r="AH1767" i="1" s="1"/>
  <c r="AH1768" i="1" a="1"/>
  <c r="AH1768" i="1" s="1"/>
  <c r="AH1769" i="1" a="1"/>
  <c r="AH1769" i="1" s="1"/>
  <c r="AH1770" i="1" a="1"/>
  <c r="AH1770" i="1" s="1"/>
  <c r="AH1771" i="1" a="1"/>
  <c r="AH1771" i="1" s="1"/>
  <c r="AH1772" i="1" a="1"/>
  <c r="AH1772" i="1" s="1"/>
  <c r="AH1773" i="1" a="1"/>
  <c r="AH1773" i="1" s="1"/>
  <c r="AH1774" i="1" a="1"/>
  <c r="AH1774" i="1" s="1"/>
  <c r="AH1775" i="1" a="1"/>
  <c r="AH1775" i="1" s="1"/>
  <c r="AH1776" i="1" a="1"/>
  <c r="AH1776" i="1" s="1"/>
  <c r="AH1777" i="1" a="1"/>
  <c r="AH1777" i="1" s="1"/>
  <c r="AH1778" i="1" a="1"/>
  <c r="AH1778" i="1" s="1"/>
  <c r="AH1779" i="1" a="1"/>
  <c r="AH1779" i="1" s="1"/>
  <c r="AH1780" i="1" a="1"/>
  <c r="AH1780" i="1" s="1"/>
  <c r="AH1781" i="1" a="1"/>
  <c r="AH1781" i="1" s="1"/>
  <c r="AH298" i="1" a="1"/>
  <c r="AH298" i="1" s="1"/>
  <c r="AH1782" i="1" a="1"/>
  <c r="AH1782" i="1" s="1"/>
  <c r="AH23" i="1" a="1"/>
  <c r="AH23" i="1" s="1"/>
  <c r="AH1783" i="1" a="1"/>
  <c r="AH1783" i="1" s="1"/>
  <c r="AH1784" i="1" a="1"/>
  <c r="AH1784" i="1" s="1"/>
  <c r="AH1785" i="1" a="1"/>
  <c r="AH1785" i="1" s="1"/>
  <c r="AH1786" i="1" a="1"/>
  <c r="AH1786" i="1" s="1"/>
  <c r="AH419" i="1" a="1"/>
  <c r="AH419" i="1" s="1"/>
  <c r="AH1787" i="1" a="1"/>
  <c r="AH1787" i="1" s="1"/>
  <c r="AH1788" i="1" a="1"/>
  <c r="AH1788" i="1" s="1"/>
  <c r="AH1789" i="1" a="1"/>
  <c r="AH1789" i="1" s="1"/>
  <c r="AH1790" i="1" a="1"/>
  <c r="AH1790" i="1" s="1"/>
  <c r="AH1791" i="1" a="1"/>
  <c r="AH1791" i="1" s="1"/>
  <c r="AH1792" i="1" a="1"/>
  <c r="AH1792" i="1" s="1"/>
  <c r="AH1793" i="1" a="1"/>
  <c r="AH1793" i="1" s="1"/>
  <c r="AH1794" i="1" a="1"/>
  <c r="AH1794" i="1" s="1"/>
  <c r="AH1795" i="1" a="1"/>
  <c r="AH1795" i="1" s="1"/>
  <c r="AH1796" i="1" a="1"/>
  <c r="AH1796" i="1" s="1"/>
  <c r="AH1797" i="1" a="1"/>
  <c r="AH1797" i="1" s="1"/>
  <c r="AH1798" i="1" a="1"/>
  <c r="AH1798" i="1" s="1"/>
  <c r="AH358" i="1" a="1"/>
  <c r="AH358" i="1" s="1"/>
  <c r="AH1799" i="1" a="1"/>
  <c r="AH1799" i="1" s="1"/>
  <c r="AH1800" i="1" a="1"/>
  <c r="AH1800" i="1" s="1"/>
  <c r="AH1801" i="1" a="1"/>
  <c r="AH1801" i="1" s="1"/>
  <c r="AH1802" i="1" a="1"/>
  <c r="AH1802" i="1" s="1"/>
  <c r="AH1803" i="1" a="1"/>
  <c r="AH1803" i="1" s="1"/>
  <c r="AH1804" i="1" a="1"/>
  <c r="AH1804" i="1" s="1"/>
  <c r="AH1805" i="1" a="1"/>
  <c r="AH1805" i="1" s="1"/>
  <c r="AH1806" i="1" a="1"/>
  <c r="AH1806" i="1" s="1"/>
  <c r="AH1807" i="1" a="1"/>
  <c r="AH1807" i="1" s="1"/>
  <c r="AH1808" i="1" a="1"/>
  <c r="AH1808" i="1" s="1"/>
  <c r="AH1809" i="1" a="1"/>
  <c r="AH1809" i="1" s="1"/>
  <c r="AH1810" i="1" a="1"/>
  <c r="AH1810" i="1" s="1"/>
  <c r="AH1811" i="1" a="1"/>
  <c r="AH1811" i="1" s="1"/>
  <c r="AH1812" i="1" a="1"/>
  <c r="AH1812" i="1" s="1"/>
  <c r="AH1813" i="1" a="1"/>
  <c r="AH1813" i="1" s="1"/>
  <c r="AH1814" i="1" a="1"/>
  <c r="AH1814" i="1" s="1"/>
  <c r="AH1815" i="1" a="1"/>
  <c r="AH1815" i="1" s="1"/>
  <c r="AH1816" i="1" a="1"/>
  <c r="AH1816" i="1" s="1"/>
  <c r="AH1817" i="1" a="1"/>
  <c r="AH1817" i="1" s="1"/>
  <c r="AH475" i="1" a="1"/>
  <c r="AH475" i="1" s="1"/>
  <c r="AH1818" i="1" a="1"/>
  <c r="AH1818" i="1" s="1"/>
  <c r="AH1819" i="1" a="1"/>
  <c r="AH1819" i="1" s="1"/>
  <c r="AH1820" i="1" a="1"/>
  <c r="AH1820" i="1" s="1"/>
  <c r="AH1821" i="1" a="1"/>
  <c r="AH1821" i="1" s="1"/>
  <c r="AH1822" i="1" a="1"/>
  <c r="AH1822" i="1" s="1"/>
  <c r="AH1823" i="1" a="1"/>
  <c r="AH1823" i="1" s="1"/>
  <c r="AH1824" i="1" a="1"/>
  <c r="AH1824" i="1" s="1"/>
  <c r="AH1825" i="1" a="1"/>
  <c r="AH1825" i="1" s="1"/>
  <c r="AH1826" i="1" a="1"/>
  <c r="AH1826" i="1" s="1"/>
  <c r="AH1827" i="1" a="1"/>
  <c r="AH1827" i="1" s="1"/>
  <c r="AH438" i="1" a="1"/>
  <c r="AH438" i="1" s="1"/>
  <c r="AH1828" i="1" a="1"/>
  <c r="AH1828" i="1" s="1"/>
  <c r="AH1829" i="1" a="1"/>
  <c r="AH1829" i="1" s="1"/>
  <c r="AH1830" i="1" a="1"/>
  <c r="AH1830" i="1" s="1"/>
  <c r="AH1831" i="1" a="1"/>
  <c r="AH1831" i="1" s="1"/>
  <c r="AH1832" i="1" a="1"/>
  <c r="AH1832" i="1" s="1"/>
  <c r="AH1833" i="1" a="1"/>
  <c r="AH1833" i="1" s="1"/>
  <c r="AH1834" i="1" a="1"/>
  <c r="AH1834" i="1" s="1"/>
  <c r="AH1835" i="1" a="1"/>
  <c r="AH1835" i="1" s="1"/>
  <c r="AH1836" i="1" a="1"/>
  <c r="AH1836" i="1" s="1"/>
  <c r="AH1837" i="1" a="1"/>
  <c r="AH1837" i="1" s="1"/>
  <c r="AH1838" i="1" a="1"/>
  <c r="AH1838" i="1" s="1"/>
  <c r="AH33" i="1" a="1"/>
  <c r="AH33" i="1" s="1"/>
  <c r="AH94" i="1" a="1"/>
  <c r="AH94" i="1" s="1"/>
  <c r="AH1839" i="1" a="1"/>
  <c r="AH1839" i="1" s="1"/>
  <c r="AH1840" i="1" a="1"/>
  <c r="AH1840" i="1" s="1"/>
  <c r="AH1841" i="1" a="1"/>
  <c r="AH1841" i="1" s="1"/>
  <c r="AH1842" i="1" a="1"/>
  <c r="AH1842" i="1" s="1"/>
  <c r="AH1843" i="1" a="1"/>
  <c r="AH1843" i="1" s="1"/>
  <c r="AH1844" i="1" a="1"/>
  <c r="AH1844" i="1" s="1"/>
  <c r="AH1845" i="1" a="1"/>
  <c r="AH1845" i="1" s="1"/>
  <c r="AH1846" i="1" a="1"/>
  <c r="AH1846" i="1" s="1"/>
  <c r="AH1847" i="1" a="1"/>
  <c r="AH1847" i="1" s="1"/>
  <c r="AH1848" i="1" a="1"/>
  <c r="AH1848" i="1" s="1"/>
  <c r="AH1849" i="1" a="1"/>
  <c r="AH1849" i="1" s="1"/>
  <c r="AH1850" i="1" a="1"/>
  <c r="AH1850" i="1" s="1"/>
  <c r="AH1851" i="1" a="1"/>
  <c r="AH1851" i="1" s="1"/>
  <c r="AH1852" i="1" a="1"/>
  <c r="AH1852" i="1" s="1"/>
  <c r="AH1853" i="1" a="1"/>
  <c r="AH1853" i="1" s="1"/>
  <c r="AH1854" i="1" a="1"/>
  <c r="AH1854" i="1" s="1"/>
  <c r="AH1855" i="1" a="1"/>
  <c r="AH1855" i="1" s="1"/>
  <c r="AH1856" i="1" a="1"/>
  <c r="AH1856" i="1" s="1"/>
  <c r="AH1857" i="1" a="1"/>
  <c r="AH1857" i="1" s="1"/>
  <c r="AH1858" i="1" a="1"/>
  <c r="AH1858" i="1" s="1"/>
  <c r="AH1859" i="1" a="1"/>
  <c r="AH1859" i="1" s="1"/>
  <c r="AH1860" i="1" a="1"/>
  <c r="AH1860" i="1" s="1"/>
  <c r="AH1861" i="1" a="1"/>
  <c r="AH1861" i="1" s="1"/>
  <c r="AH1862" i="1" a="1"/>
  <c r="AH1862" i="1" s="1"/>
  <c r="AH1863" i="1" a="1"/>
  <c r="AH1863" i="1" s="1"/>
  <c r="AH1864" i="1" a="1"/>
  <c r="AH1864" i="1" s="1"/>
  <c r="AH1865" i="1" a="1"/>
  <c r="AH1865" i="1" s="1"/>
  <c r="AH1866" i="1" a="1"/>
  <c r="AH1866" i="1" s="1"/>
  <c r="AH1867" i="1" a="1"/>
  <c r="AH1867" i="1" s="1"/>
  <c r="AH1868" i="1" a="1"/>
  <c r="AH1868" i="1" s="1"/>
  <c r="AH1869" i="1" a="1"/>
  <c r="AH1869" i="1" s="1"/>
  <c r="AH1870" i="1" a="1"/>
  <c r="AH1870" i="1" s="1"/>
  <c r="AH1871" i="1" a="1"/>
  <c r="AH1871" i="1" s="1"/>
  <c r="AH1872" i="1" a="1"/>
  <c r="AH1872" i="1" s="1"/>
  <c r="AH1873" i="1" a="1"/>
  <c r="AH1873" i="1" s="1"/>
  <c r="AH1874" i="1" a="1"/>
  <c r="AH1874" i="1" s="1"/>
  <c r="AH1875" i="1" a="1"/>
  <c r="AH1875" i="1" s="1"/>
  <c r="AH1876" i="1" a="1"/>
  <c r="AH1876" i="1" s="1"/>
  <c r="AH1877" i="1" a="1"/>
  <c r="AH1877" i="1" s="1"/>
  <c r="AH1878" i="1" a="1"/>
  <c r="AH1878" i="1" s="1"/>
  <c r="AH1879" i="1" a="1"/>
  <c r="AH1879" i="1" s="1"/>
  <c r="AH1880" i="1" a="1"/>
  <c r="AH1880" i="1" s="1"/>
  <c r="AH1881" i="1" a="1"/>
  <c r="AH1881" i="1" s="1"/>
  <c r="AH1882" i="1" a="1"/>
  <c r="AH1882" i="1" s="1"/>
  <c r="AH1883" i="1" a="1"/>
  <c r="AH1883" i="1" s="1"/>
  <c r="AH57" i="1" a="1"/>
  <c r="AH57" i="1" s="1"/>
  <c r="AH1884" i="1" a="1"/>
  <c r="AH1884" i="1" s="1"/>
  <c r="AH1885" i="1" a="1"/>
  <c r="AH1885" i="1" s="1"/>
  <c r="AH1886" i="1" a="1"/>
  <c r="AH1886" i="1" s="1"/>
  <c r="AH1887" i="1" a="1"/>
  <c r="AH1887" i="1" s="1"/>
  <c r="AH1888" i="1" a="1"/>
  <c r="AH1888" i="1" s="1"/>
  <c r="AH1889" i="1" a="1"/>
  <c r="AH1889" i="1" s="1"/>
  <c r="AH1890" i="1" a="1"/>
  <c r="AH1890" i="1" s="1"/>
  <c r="AH1891" i="1" a="1"/>
  <c r="AH1891" i="1" s="1"/>
  <c r="AH1892" i="1" a="1"/>
  <c r="AH1892" i="1" s="1"/>
  <c r="AH1893" i="1" a="1"/>
  <c r="AH1893" i="1" s="1"/>
  <c r="AH1894" i="1" a="1"/>
  <c r="AH1894" i="1" s="1"/>
  <c r="AH1895" i="1" a="1"/>
  <c r="AH1895" i="1" s="1"/>
  <c r="AH1896" i="1" a="1"/>
  <c r="AH1896" i="1" s="1"/>
  <c r="AH1897" i="1" a="1"/>
  <c r="AH1897" i="1" s="1"/>
  <c r="AH1898" i="1" a="1"/>
  <c r="AH1898" i="1" s="1"/>
  <c r="AH1899" i="1" a="1"/>
  <c r="AH1899" i="1" s="1"/>
  <c r="AH1900" i="1" a="1"/>
  <c r="AH1900" i="1" s="1"/>
  <c r="AH1901" i="1" a="1"/>
  <c r="AH1901" i="1" s="1"/>
  <c r="AH1902" i="1" a="1"/>
  <c r="AH1902" i="1" s="1"/>
  <c r="AH1903" i="1" a="1"/>
  <c r="AH1903" i="1" s="1"/>
  <c r="AH1904" i="1" a="1"/>
  <c r="AH1904" i="1" s="1"/>
  <c r="AH1905" i="1" a="1"/>
  <c r="AH1905" i="1" s="1"/>
  <c r="AH1906" i="1" a="1"/>
  <c r="AH1906" i="1" s="1"/>
  <c r="AH1907" i="1" a="1"/>
  <c r="AH1907" i="1" s="1"/>
  <c r="AH1908" i="1" a="1"/>
  <c r="AH1908" i="1" s="1"/>
  <c r="AH1909" i="1" a="1"/>
  <c r="AH1909" i="1" s="1"/>
  <c r="AH1910" i="1" a="1"/>
  <c r="AH1910" i="1" s="1"/>
  <c r="AH1911" i="1" a="1"/>
  <c r="AH1911" i="1" s="1"/>
  <c r="AH1912" i="1" a="1"/>
  <c r="AH1912" i="1" s="1"/>
  <c r="AH1913" i="1" a="1"/>
  <c r="AH1913" i="1" s="1"/>
  <c r="AH1914" i="1" a="1"/>
  <c r="AH1914" i="1" s="1"/>
  <c r="AH1915" i="1" a="1"/>
  <c r="AH1915" i="1" s="1"/>
  <c r="AH1916" i="1" a="1"/>
  <c r="AH1916" i="1" s="1"/>
  <c r="AH1917" i="1" a="1"/>
  <c r="AH1917" i="1" s="1"/>
  <c r="AH1918" i="1" a="1"/>
  <c r="AH1918" i="1" s="1"/>
  <c r="AH296" i="1" a="1"/>
  <c r="AH296" i="1" s="1"/>
  <c r="AH1919" i="1" a="1"/>
  <c r="AH1919" i="1" s="1"/>
  <c r="AH1920" i="1" a="1"/>
  <c r="AH1920" i="1" s="1"/>
  <c r="AH1921" i="1" a="1"/>
  <c r="AH1921" i="1" s="1"/>
  <c r="AH1922" i="1" a="1"/>
  <c r="AH1922" i="1" s="1"/>
  <c r="AH1923" i="1" a="1"/>
  <c r="AH1923" i="1" s="1"/>
  <c r="AH1924" i="1" a="1"/>
  <c r="AH1924" i="1" s="1"/>
  <c r="AH1925" i="1" a="1"/>
  <c r="AH1925" i="1" s="1"/>
  <c r="AH364" i="1" a="1"/>
  <c r="AH364" i="1" s="1"/>
  <c r="AH1926" i="1" a="1"/>
  <c r="AH1926" i="1" s="1"/>
  <c r="AH204" i="1" a="1"/>
  <c r="AH204" i="1" s="1"/>
  <c r="AH1927" i="1" a="1"/>
  <c r="AH1927" i="1" s="1"/>
  <c r="AH1928" i="1" a="1"/>
  <c r="AH1928" i="1" s="1"/>
  <c r="AH1929" i="1" a="1"/>
  <c r="AH1929" i="1" s="1"/>
  <c r="AH1930" i="1" a="1"/>
  <c r="AH1930" i="1" s="1"/>
  <c r="AH1931" i="1" a="1"/>
  <c r="AH1931" i="1" s="1"/>
  <c r="AH1932" i="1" a="1"/>
  <c r="AH1932" i="1" s="1"/>
  <c r="AH1933" i="1" a="1"/>
  <c r="AH1933" i="1" s="1"/>
  <c r="AH1934" i="1" a="1"/>
  <c r="AH1934" i="1" s="1"/>
  <c r="AH1935" i="1" a="1"/>
  <c r="AH1935" i="1" s="1"/>
  <c r="AH1936" i="1" a="1"/>
  <c r="AH1936" i="1" s="1"/>
  <c r="AH1937" i="1" a="1"/>
  <c r="AH1937" i="1" s="1"/>
  <c r="AH1938" i="1" a="1"/>
  <c r="AH1938" i="1" s="1"/>
  <c r="AH1939" i="1" a="1"/>
  <c r="AH1939" i="1" s="1"/>
  <c r="AH1940" i="1" a="1"/>
  <c r="AH1940" i="1" s="1"/>
  <c r="AH1941" i="1" a="1"/>
  <c r="AH1941" i="1" s="1"/>
  <c r="AH1942" i="1" a="1"/>
  <c r="AH1942" i="1" s="1"/>
  <c r="AH1943" i="1" a="1"/>
  <c r="AH1943" i="1" s="1"/>
  <c r="AH1944" i="1" a="1"/>
  <c r="AH1944" i="1" s="1"/>
  <c r="AH1945" i="1" a="1"/>
  <c r="AH1945" i="1" s="1"/>
  <c r="AH1946" i="1" a="1"/>
  <c r="AH1946" i="1" s="1"/>
  <c r="AH1947" i="1" a="1"/>
  <c r="AH1947" i="1" s="1"/>
  <c r="AH1948" i="1" a="1"/>
  <c r="AH1948" i="1" s="1"/>
  <c r="AH1949" i="1" a="1"/>
  <c r="AH1949" i="1" s="1"/>
  <c r="AH1950" i="1" a="1"/>
  <c r="AH1950" i="1" s="1"/>
  <c r="AH1951" i="1" a="1"/>
  <c r="AH1951" i="1" s="1"/>
  <c r="AH1952" i="1" a="1"/>
  <c r="AH1952" i="1" s="1"/>
  <c r="AH1953" i="1" a="1"/>
  <c r="AH1953" i="1" s="1"/>
  <c r="AH1954" i="1" a="1"/>
  <c r="AH1954" i="1" s="1"/>
  <c r="AH1955" i="1" a="1"/>
  <c r="AH1955" i="1" s="1"/>
  <c r="AH1956" i="1" a="1"/>
  <c r="AH1956" i="1" s="1"/>
  <c r="AH1957" i="1" a="1"/>
  <c r="AH1957" i="1" s="1"/>
  <c r="AH1958" i="1" a="1"/>
  <c r="AH1958" i="1" s="1"/>
  <c r="AH1959" i="1" a="1"/>
  <c r="AH1959" i="1" s="1"/>
  <c r="AH1960" i="1" a="1"/>
  <c r="AH1960" i="1" s="1"/>
  <c r="AH1961" i="1" a="1"/>
  <c r="AH1961" i="1" s="1"/>
  <c r="AH1962" i="1" a="1"/>
  <c r="AH1962" i="1" s="1"/>
  <c r="AH1963" i="1" a="1"/>
  <c r="AH1963" i="1" s="1"/>
  <c r="AH1964" i="1" a="1"/>
  <c r="AH1964" i="1" s="1"/>
  <c r="AH1965" i="1" a="1"/>
  <c r="AH1965" i="1" s="1"/>
  <c r="AH1966" i="1" a="1"/>
  <c r="AH1966" i="1" s="1"/>
  <c r="AH1967" i="1" a="1"/>
  <c r="AH1967" i="1" s="1"/>
  <c r="AH1968" i="1" a="1"/>
  <c r="AH1968" i="1" s="1"/>
  <c r="AH1969" i="1" a="1"/>
  <c r="AH1969" i="1" s="1"/>
  <c r="AH1970" i="1" a="1"/>
  <c r="AH1970" i="1" s="1"/>
  <c r="AH1971" i="1" a="1"/>
  <c r="AH1971" i="1" s="1"/>
  <c r="AH1972" i="1" a="1"/>
  <c r="AH1972" i="1" s="1"/>
  <c r="AH1973" i="1" a="1"/>
  <c r="AH1973" i="1" s="1"/>
  <c r="AH1974" i="1" a="1"/>
  <c r="AH1974" i="1" s="1"/>
  <c r="AH1975" i="1" a="1"/>
  <c r="AH1975" i="1" s="1"/>
  <c r="AH1976" i="1" a="1"/>
  <c r="AH1976" i="1" s="1"/>
  <c r="AH1977" i="1" a="1"/>
  <c r="AH1977" i="1" s="1"/>
  <c r="AH1978" i="1" a="1"/>
  <c r="AH1978" i="1" s="1"/>
  <c r="AH1979" i="1" a="1"/>
  <c r="AH1979" i="1" s="1"/>
  <c r="AH1980" i="1" a="1"/>
  <c r="AH1980" i="1" s="1"/>
  <c r="AH1981" i="1" a="1"/>
  <c r="AH1981" i="1" s="1"/>
  <c r="AH1982" i="1" a="1"/>
  <c r="AH1982" i="1" s="1"/>
  <c r="AH1983" i="1" a="1"/>
  <c r="AH1983" i="1" s="1"/>
  <c r="AH1984" i="1" a="1"/>
  <c r="AH1984" i="1" s="1"/>
  <c r="AH1985" i="1" a="1"/>
  <c r="AH1985" i="1" s="1"/>
  <c r="AH1986" i="1" a="1"/>
  <c r="AH1986" i="1" s="1"/>
  <c r="AH1987" i="1" a="1"/>
  <c r="AH1987" i="1" s="1"/>
  <c r="AH1988" i="1" a="1"/>
  <c r="AH1988" i="1" s="1"/>
  <c r="AH1989" i="1" a="1"/>
  <c r="AH1989" i="1" s="1"/>
  <c r="AH1990" i="1" a="1"/>
  <c r="AH1990" i="1" s="1"/>
  <c r="AH1991" i="1" a="1"/>
  <c r="AH1991" i="1" s="1"/>
  <c r="AH1992" i="1" a="1"/>
  <c r="AH1992" i="1" s="1"/>
  <c r="AH1993" i="1" a="1"/>
  <c r="AH1993" i="1" s="1"/>
  <c r="AH1994" i="1" a="1"/>
  <c r="AH1994" i="1" s="1"/>
  <c r="AH1995" i="1" a="1"/>
  <c r="AH1995" i="1" s="1"/>
  <c r="AH1996" i="1" a="1"/>
  <c r="AH1996" i="1" s="1"/>
  <c r="AH1997" i="1" a="1"/>
  <c r="AH1997" i="1" s="1"/>
  <c r="AH1998" i="1" a="1"/>
  <c r="AH1998" i="1" s="1"/>
  <c r="AH1999" i="1" a="1"/>
  <c r="AH1999" i="1" s="1"/>
  <c r="AH2000" i="1" a="1"/>
  <c r="AH2000" i="1" s="1"/>
  <c r="AH2001" i="1" a="1"/>
  <c r="AH2001" i="1" s="1"/>
  <c r="AH2002" i="1" a="1"/>
  <c r="AH2002" i="1" s="1"/>
  <c r="AH2003" i="1" a="1"/>
  <c r="AH2003" i="1" s="1"/>
  <c r="AH2004" i="1" a="1"/>
  <c r="AH2004" i="1" s="1"/>
  <c r="AH2005" i="1" a="1"/>
  <c r="AH2005" i="1" s="1"/>
  <c r="AH2006" i="1" a="1"/>
  <c r="AH2006" i="1" s="1"/>
  <c r="AH2007" i="1" a="1"/>
  <c r="AH2007" i="1" s="1"/>
  <c r="AH2008" i="1" a="1"/>
  <c r="AH2008" i="1" s="1"/>
  <c r="AH2009" i="1" a="1"/>
  <c r="AH2009" i="1" s="1"/>
  <c r="AH2010" i="1" a="1"/>
  <c r="AH2010" i="1" s="1"/>
  <c r="AH2011" i="1" a="1"/>
  <c r="AH2011" i="1" s="1"/>
  <c r="AH2012" i="1" a="1"/>
  <c r="AH2012" i="1" s="1"/>
  <c r="AH2013" i="1" a="1"/>
  <c r="AH2013" i="1" s="1"/>
  <c r="AH2014" i="1" a="1"/>
  <c r="AH2014" i="1" s="1"/>
  <c r="AH2015" i="1" a="1"/>
  <c r="AH2015" i="1" s="1"/>
  <c r="AH2016" i="1" a="1"/>
  <c r="AH2016" i="1" s="1"/>
  <c r="AH2017" i="1" a="1"/>
  <c r="AH2017" i="1" s="1"/>
  <c r="AH2018" i="1" a="1"/>
  <c r="AH2018" i="1" s="1"/>
  <c r="AH2019" i="1" a="1"/>
  <c r="AH2019" i="1" s="1"/>
  <c r="AH2020" i="1" a="1"/>
  <c r="AH2020" i="1" s="1"/>
  <c r="AH2021" i="1" a="1"/>
  <c r="AH2021" i="1" s="1"/>
  <c r="AH2022" i="1" a="1"/>
  <c r="AH2022" i="1" s="1"/>
  <c r="AH2023" i="1" a="1"/>
  <c r="AH2023" i="1" s="1"/>
  <c r="AH2024" i="1" a="1"/>
  <c r="AH2024" i="1" s="1"/>
  <c r="AH2025" i="1" a="1"/>
  <c r="AH2025" i="1" s="1"/>
  <c r="AH2026" i="1" a="1"/>
  <c r="AH2026" i="1" s="1"/>
  <c r="AH2027" i="1" a="1"/>
  <c r="AH2027" i="1" s="1"/>
  <c r="AH2028" i="1" a="1"/>
  <c r="AH2028" i="1" s="1"/>
  <c r="AH2029" i="1" a="1"/>
  <c r="AH2029" i="1" s="1"/>
  <c r="AH2030" i="1" a="1"/>
  <c r="AH2030" i="1" s="1"/>
  <c r="AH2031" i="1" a="1"/>
  <c r="AH2031" i="1" s="1"/>
  <c r="AH2032" i="1" a="1"/>
  <c r="AH2032" i="1" s="1"/>
  <c r="AH2033" i="1" a="1"/>
  <c r="AH2033" i="1" s="1"/>
  <c r="AH2034" i="1" a="1"/>
  <c r="AH2034" i="1" s="1"/>
  <c r="AH2035" i="1" a="1"/>
  <c r="AH2035" i="1" s="1"/>
  <c r="AH2036" i="1" a="1"/>
  <c r="AH2036" i="1" s="1"/>
  <c r="AH2037" i="1" a="1"/>
  <c r="AH2037" i="1" s="1"/>
  <c r="AH2038" i="1" a="1"/>
  <c r="AH2038" i="1" s="1"/>
  <c r="AH2039" i="1" a="1"/>
  <c r="AH2039" i="1" s="1"/>
  <c r="AH2040" i="1" a="1"/>
  <c r="AH2040" i="1" s="1"/>
  <c r="AH2041" i="1" a="1"/>
  <c r="AH2041" i="1" s="1"/>
  <c r="AH2042" i="1" a="1"/>
  <c r="AH2042" i="1" s="1"/>
  <c r="AH2043" i="1" a="1"/>
  <c r="AH2043" i="1" s="1"/>
  <c r="AH2044" i="1" a="1"/>
  <c r="AH2044" i="1" s="1"/>
  <c r="AH2045" i="1" a="1"/>
  <c r="AH2045" i="1" s="1"/>
  <c r="AH2046" i="1" a="1"/>
  <c r="AH2046" i="1" s="1"/>
  <c r="AH2047" i="1" a="1"/>
  <c r="AH2047" i="1" s="1"/>
  <c r="AH2048" i="1" a="1"/>
  <c r="AH2048" i="1" s="1"/>
  <c r="AH2049" i="1" a="1"/>
  <c r="AH2049" i="1" s="1"/>
  <c r="AH2050" i="1" a="1"/>
  <c r="AH2050" i="1" s="1"/>
  <c r="AH2051" i="1" a="1"/>
  <c r="AH2051" i="1" s="1"/>
  <c r="AH2052" i="1" a="1"/>
  <c r="AH2052" i="1" s="1"/>
  <c r="AH2053" i="1" a="1"/>
  <c r="AH2053" i="1" s="1"/>
  <c r="AH2054" i="1" a="1"/>
  <c r="AH2054" i="1" s="1"/>
  <c r="AH2055" i="1" a="1"/>
  <c r="AH2055" i="1" s="1"/>
  <c r="AH2056" i="1" a="1"/>
  <c r="AH2056" i="1" s="1"/>
  <c r="AH2057" i="1" a="1"/>
  <c r="AH2057" i="1" s="1"/>
  <c r="AH2058" i="1" a="1"/>
  <c r="AH2058" i="1" s="1"/>
  <c r="AH2059" i="1" a="1"/>
  <c r="AH2059" i="1" s="1"/>
  <c r="AH2060" i="1" a="1"/>
  <c r="AH2060" i="1" s="1"/>
  <c r="AH2061" i="1" a="1"/>
  <c r="AH2061" i="1" s="1"/>
  <c r="AH2062" i="1" a="1"/>
  <c r="AH2062" i="1" s="1"/>
  <c r="AH2063" i="1" a="1"/>
  <c r="AH2063" i="1" s="1"/>
  <c r="AH2064" i="1" a="1"/>
  <c r="AH2064" i="1" s="1"/>
  <c r="AH2065" i="1" a="1"/>
  <c r="AH2065" i="1" s="1"/>
  <c r="AH2066" i="1" a="1"/>
  <c r="AH2066" i="1" s="1"/>
  <c r="AH2067" i="1" a="1"/>
  <c r="AH2067" i="1" s="1"/>
  <c r="AH2068" i="1" a="1"/>
  <c r="AH2068" i="1" s="1"/>
  <c r="AH2069" i="1" a="1"/>
  <c r="AH2069" i="1" s="1"/>
  <c r="AH323" i="1" a="1"/>
  <c r="AH323" i="1" s="1"/>
  <c r="AH2070" i="1" a="1"/>
  <c r="AH2070" i="1" s="1"/>
  <c r="AH2071" i="1" a="1"/>
  <c r="AH2071" i="1" s="1"/>
  <c r="AH2072" i="1" a="1"/>
  <c r="AH2072" i="1" s="1"/>
  <c r="AH2073" i="1" a="1"/>
  <c r="AH2073" i="1" s="1"/>
  <c r="AH2074" i="1" a="1"/>
  <c r="AH2074" i="1" s="1"/>
  <c r="AH2075" i="1" a="1"/>
  <c r="AH2075" i="1" s="1"/>
  <c r="AH2076" i="1" a="1"/>
  <c r="AH2076" i="1" s="1"/>
  <c r="AH2077" i="1" a="1"/>
  <c r="AH2077" i="1" s="1"/>
  <c r="AH2078" i="1" a="1"/>
  <c r="AH2078" i="1" s="1"/>
  <c r="AH2079" i="1" a="1"/>
  <c r="AH2079" i="1" s="1"/>
  <c r="AH2080" i="1" a="1"/>
  <c r="AH2080" i="1" s="1"/>
  <c r="AH2081" i="1" a="1"/>
  <c r="AH2081" i="1" s="1"/>
  <c r="AH2082" i="1" a="1"/>
  <c r="AH2082" i="1" s="1"/>
  <c r="AH2083" i="1" a="1"/>
  <c r="AH2083" i="1" s="1"/>
  <c r="AH2084" i="1" a="1"/>
  <c r="AH2084" i="1" s="1"/>
  <c r="AH2085" i="1" a="1"/>
  <c r="AH2085" i="1" s="1"/>
  <c r="AH2086" i="1" a="1"/>
  <c r="AH2086" i="1" s="1"/>
  <c r="AH277" i="1" a="1"/>
  <c r="AH277" i="1" s="1"/>
  <c r="AH2087" i="1" a="1"/>
  <c r="AH2087" i="1" s="1"/>
  <c r="AH2088" i="1" a="1"/>
  <c r="AH2088" i="1" s="1"/>
  <c r="AH2089" i="1" a="1"/>
  <c r="AH2089" i="1" s="1"/>
  <c r="AH2090" i="1" a="1"/>
  <c r="AH2090" i="1" s="1"/>
  <c r="AH2091" i="1" a="1"/>
  <c r="AH2091" i="1" s="1"/>
  <c r="AH2092" i="1" a="1"/>
  <c r="AH2092" i="1" s="1"/>
  <c r="AH2093" i="1" a="1"/>
  <c r="AH2093" i="1" s="1"/>
  <c r="AH2094" i="1" a="1"/>
  <c r="AH2094" i="1" s="1"/>
  <c r="AH2095" i="1" a="1"/>
  <c r="AH2095" i="1" s="1"/>
  <c r="AH2096" i="1" a="1"/>
  <c r="AH2096" i="1" s="1"/>
  <c r="AH2097" i="1" a="1"/>
  <c r="AH2097" i="1" s="1"/>
  <c r="AH2098" i="1" a="1"/>
  <c r="AH2098" i="1" s="1"/>
  <c r="AH2099" i="1" a="1"/>
  <c r="AH2099" i="1" s="1"/>
  <c r="AH2100" i="1" a="1"/>
  <c r="AH2100" i="1" s="1"/>
  <c r="AH2101" i="1" a="1"/>
  <c r="AH2101" i="1" s="1"/>
  <c r="AH2102" i="1" a="1"/>
  <c r="AH2102" i="1" s="1"/>
  <c r="AH2103" i="1" a="1"/>
  <c r="AH2103" i="1" s="1"/>
  <c r="AH2104" i="1" a="1"/>
  <c r="AH2104" i="1" s="1"/>
  <c r="AH2105" i="1" a="1"/>
  <c r="AH2105" i="1" s="1"/>
  <c r="AH2106" i="1" a="1"/>
  <c r="AH2106" i="1" s="1"/>
  <c r="AH2107" i="1" a="1"/>
  <c r="AH2107" i="1" s="1"/>
  <c r="AH2108" i="1" a="1"/>
  <c r="AH2108" i="1" s="1"/>
  <c r="AH2109" i="1" a="1"/>
  <c r="AH2109" i="1" s="1"/>
  <c r="AH2110" i="1" a="1"/>
  <c r="AH2110" i="1" s="1"/>
  <c r="AH2111" i="1" a="1"/>
  <c r="AH2111" i="1" s="1"/>
  <c r="AH2112" i="1" a="1"/>
  <c r="AH2112" i="1" s="1"/>
  <c r="AH334" i="1" a="1"/>
  <c r="AH334" i="1" s="1"/>
  <c r="AH2113" i="1" a="1"/>
  <c r="AH2113" i="1" s="1"/>
  <c r="AH2114" i="1" a="1"/>
  <c r="AH2114" i="1" s="1"/>
  <c r="AH2115" i="1" a="1"/>
  <c r="AH2115" i="1" s="1"/>
  <c r="AH2116" i="1" a="1"/>
  <c r="AH2116" i="1" s="1"/>
  <c r="AH2117" i="1" a="1"/>
  <c r="AH2117" i="1" s="1"/>
  <c r="AH2118" i="1" a="1"/>
  <c r="AH2118" i="1" s="1"/>
  <c r="AH2119" i="1" a="1"/>
  <c r="AH2119" i="1" s="1"/>
  <c r="AH2120" i="1" a="1"/>
  <c r="AH2120" i="1" s="1"/>
  <c r="AH2121" i="1" a="1"/>
  <c r="AH2121" i="1" s="1"/>
  <c r="AH2122" i="1" a="1"/>
  <c r="AH2122" i="1" s="1"/>
  <c r="AH2123" i="1" a="1"/>
  <c r="AH2123" i="1" s="1"/>
  <c r="AH2124" i="1" a="1"/>
  <c r="AH2124" i="1" s="1"/>
  <c r="AH2125" i="1" a="1"/>
  <c r="AH2125" i="1" s="1"/>
  <c r="AH2126" i="1" a="1"/>
  <c r="AH2126" i="1" s="1"/>
  <c r="AH2127" i="1" a="1"/>
  <c r="AH2127" i="1" s="1"/>
  <c r="AH2128" i="1" a="1"/>
  <c r="AH2128" i="1" s="1"/>
  <c r="AH2129" i="1" a="1"/>
  <c r="AH2129" i="1" s="1"/>
  <c r="AH2130" i="1" a="1"/>
  <c r="AH2130" i="1" s="1"/>
  <c r="AH2131" i="1" a="1"/>
  <c r="AH2131" i="1" s="1"/>
  <c r="AH2132" i="1" a="1"/>
  <c r="AH2132" i="1" s="1"/>
  <c r="AH2133" i="1" a="1"/>
  <c r="AH2133" i="1" s="1"/>
  <c r="AH311" i="1" a="1"/>
  <c r="AH311" i="1" s="1"/>
  <c r="AH310" i="1" a="1"/>
  <c r="AH310" i="1" s="1"/>
  <c r="AH2134" i="1" a="1"/>
  <c r="AH2134" i="1" s="1"/>
  <c r="AH2135" i="1" a="1"/>
  <c r="AH2135" i="1" s="1"/>
  <c r="AH2136" i="1" a="1"/>
  <c r="AH2136" i="1" s="1"/>
  <c r="AH2137" i="1" a="1"/>
  <c r="AH2137" i="1" s="1"/>
  <c r="AH2138" i="1" a="1"/>
  <c r="AH2138" i="1" s="1"/>
  <c r="AH2139" i="1" a="1"/>
  <c r="AH2139" i="1" s="1"/>
  <c r="AH2140" i="1" a="1"/>
  <c r="AH2140" i="1" s="1"/>
  <c r="AH2141" i="1" a="1"/>
  <c r="AH2141" i="1" s="1"/>
  <c r="AH2142" i="1" a="1"/>
  <c r="AH2142" i="1" s="1"/>
  <c r="AH2143" i="1" a="1"/>
  <c r="AH2143" i="1" s="1"/>
  <c r="AH2144" i="1" a="1"/>
  <c r="AH2144" i="1" s="1"/>
  <c r="AH2145" i="1" a="1"/>
  <c r="AH2145" i="1" s="1"/>
  <c r="AH2146" i="1" a="1"/>
  <c r="AH2146" i="1" s="1"/>
  <c r="AH2147" i="1" a="1"/>
  <c r="AH2147" i="1" s="1"/>
  <c r="AH2148" i="1" a="1"/>
  <c r="AH2148" i="1" s="1"/>
  <c r="AH2149" i="1" a="1"/>
  <c r="AH2149" i="1" s="1"/>
  <c r="AH2150" i="1" a="1"/>
  <c r="AH2150" i="1" s="1"/>
  <c r="AH2151" i="1" a="1"/>
  <c r="AH2151" i="1" s="1"/>
  <c r="AH2152" i="1" a="1"/>
  <c r="AH2152" i="1" s="1"/>
  <c r="AH2153" i="1" a="1"/>
  <c r="AH2153" i="1" s="1"/>
  <c r="AH2154" i="1" a="1"/>
  <c r="AH2154" i="1" s="1"/>
  <c r="AH2155" i="1" a="1"/>
  <c r="AH2155" i="1" s="1"/>
  <c r="AH2156" i="1" a="1"/>
  <c r="AH2156" i="1" s="1"/>
  <c r="AH2157" i="1" a="1"/>
  <c r="AH2157" i="1" s="1"/>
  <c r="AH2158" i="1" a="1"/>
  <c r="AH2158" i="1" s="1"/>
  <c r="AH2159" i="1" a="1"/>
  <c r="AH2159" i="1" s="1"/>
  <c r="AH2160" i="1" a="1"/>
  <c r="AH2160" i="1" s="1"/>
  <c r="AH2161" i="1" a="1"/>
  <c r="AH2161" i="1" s="1"/>
  <c r="AH2162" i="1" a="1"/>
  <c r="AH2162" i="1" s="1"/>
  <c r="AH2163" i="1" a="1"/>
  <c r="AH2163" i="1" s="1"/>
  <c r="AH2164" i="1" a="1"/>
  <c r="AH2164" i="1" s="1"/>
  <c r="AH2165" i="1" a="1"/>
  <c r="AH2165" i="1" s="1"/>
  <c r="AH2166" i="1" a="1"/>
  <c r="AH2166" i="1" s="1"/>
  <c r="AH2167" i="1" a="1"/>
  <c r="AH2167" i="1" s="1"/>
  <c r="AH2168" i="1" a="1"/>
  <c r="AH2168" i="1" s="1"/>
  <c r="AH2169" i="1" a="1"/>
  <c r="AH2169" i="1" s="1"/>
  <c r="AH2170" i="1" a="1"/>
  <c r="AH2170" i="1" s="1"/>
  <c r="AH2171" i="1" a="1"/>
  <c r="AH2171" i="1" s="1"/>
  <c r="AH2172" i="1" a="1"/>
  <c r="AH2172" i="1" s="1"/>
  <c r="AH2173" i="1" a="1"/>
  <c r="AH2173" i="1" s="1"/>
  <c r="AH2174" i="1" a="1"/>
  <c r="AH2174" i="1" s="1"/>
  <c r="AH2175" i="1" a="1"/>
  <c r="AH2175" i="1" s="1"/>
  <c r="AH2176" i="1" a="1"/>
  <c r="AH2176" i="1" s="1"/>
  <c r="AH2177" i="1" a="1"/>
  <c r="AH2177" i="1" s="1"/>
  <c r="AH2178" i="1" a="1"/>
  <c r="AH2178" i="1" s="1"/>
  <c r="AH2179" i="1" a="1"/>
  <c r="AH2179" i="1" s="1"/>
  <c r="AH2180" i="1" a="1"/>
  <c r="AH2180" i="1" s="1"/>
  <c r="AH2181" i="1" a="1"/>
  <c r="AH2181" i="1" s="1"/>
  <c r="AH2182" i="1" a="1"/>
  <c r="AH2182" i="1" s="1"/>
  <c r="AH2183" i="1" a="1"/>
  <c r="AH2183" i="1" s="1"/>
  <c r="AH2184" i="1" a="1"/>
  <c r="AH2184" i="1" s="1"/>
  <c r="AH2185" i="1" a="1"/>
  <c r="AH2185" i="1" s="1"/>
  <c r="AH2186" i="1" a="1"/>
  <c r="AH2186" i="1" s="1"/>
  <c r="AH2187" i="1" a="1"/>
  <c r="AH2187" i="1" s="1"/>
  <c r="AH2188" i="1" a="1"/>
  <c r="AH2188" i="1" s="1"/>
  <c r="AH2189" i="1" a="1"/>
  <c r="AH2189" i="1" s="1"/>
  <c r="AH2190" i="1" a="1"/>
  <c r="AH2190" i="1" s="1"/>
  <c r="AH2191" i="1" a="1"/>
  <c r="AH2191" i="1" s="1"/>
  <c r="AH2192" i="1" a="1"/>
  <c r="AH2192" i="1" s="1"/>
  <c r="AH2193" i="1" a="1"/>
  <c r="AH2193" i="1" s="1"/>
  <c r="AH2194" i="1" a="1"/>
  <c r="AH2194" i="1" s="1"/>
  <c r="AH2195" i="1" a="1"/>
  <c r="AH2195" i="1" s="1"/>
  <c r="AH2196" i="1" a="1"/>
  <c r="AH2196" i="1" s="1"/>
  <c r="AH2197" i="1" a="1"/>
  <c r="AH2197" i="1" s="1"/>
  <c r="AH2198" i="1" a="1"/>
  <c r="AH2198" i="1" s="1"/>
  <c r="AH2199" i="1" a="1"/>
  <c r="AH2199" i="1" s="1"/>
  <c r="AH2200" i="1" a="1"/>
  <c r="AH2200" i="1" s="1"/>
  <c r="AH2201" i="1" a="1"/>
  <c r="AH2201" i="1" s="1"/>
  <c r="AH2202" i="1" a="1"/>
  <c r="AH2202" i="1" s="1"/>
  <c r="AH2203" i="1" a="1"/>
  <c r="AH2203" i="1" s="1"/>
  <c r="AH2204" i="1" a="1"/>
  <c r="AH2204" i="1" s="1"/>
  <c r="AH377" i="1" a="1"/>
  <c r="AH377" i="1" s="1"/>
  <c r="AH443" i="1" a="1"/>
  <c r="AH443" i="1" s="1"/>
  <c r="AH2205" i="1" a="1"/>
  <c r="AH2205" i="1" s="1"/>
  <c r="AH2206" i="1" a="1"/>
  <c r="AH2206" i="1" s="1"/>
  <c r="AH2207" i="1" a="1"/>
  <c r="AH2207" i="1" s="1"/>
  <c r="AH2208" i="1" a="1"/>
  <c r="AH2208" i="1" s="1"/>
  <c r="AH2209" i="1" a="1"/>
  <c r="AH2209" i="1" s="1"/>
  <c r="AH2210" i="1" a="1"/>
  <c r="AH2210" i="1" s="1"/>
  <c r="AH2211" i="1" a="1"/>
  <c r="AH2211" i="1" s="1"/>
  <c r="AH2212" i="1" a="1"/>
  <c r="AH2212" i="1" s="1"/>
  <c r="AH2213" i="1" a="1"/>
  <c r="AH2213" i="1" s="1"/>
  <c r="AH2214" i="1" a="1"/>
  <c r="AH2214" i="1" s="1"/>
  <c r="AH426" i="1" a="1"/>
  <c r="AH426" i="1" s="1"/>
  <c r="AH373" i="1" a="1"/>
  <c r="AH373" i="1" s="1"/>
  <c r="AH2215" i="1" a="1"/>
  <c r="AH2215" i="1" s="1"/>
  <c r="AH2216" i="1" a="1"/>
  <c r="AH2216" i="1" s="1"/>
  <c r="AH2217" i="1" a="1"/>
  <c r="AH2217" i="1" s="1"/>
  <c r="AH2218" i="1" a="1"/>
  <c r="AH2218" i="1" s="1"/>
  <c r="AH2219" i="1" a="1"/>
  <c r="AH2219" i="1" s="1"/>
  <c r="AH2220" i="1" a="1"/>
  <c r="AH2220" i="1" s="1"/>
  <c r="AH2221" i="1" a="1"/>
  <c r="AH2221" i="1" s="1"/>
  <c r="AH2222" i="1" a="1"/>
  <c r="AH2222" i="1" s="1"/>
  <c r="AH2223" i="1" a="1"/>
  <c r="AH2223" i="1" s="1"/>
  <c r="AH2224" i="1" a="1"/>
  <c r="AH2224" i="1" s="1"/>
  <c r="AH2225" i="1" a="1"/>
  <c r="AH2225" i="1" s="1"/>
  <c r="AH2226" i="1" a="1"/>
  <c r="AH2226" i="1" s="1"/>
  <c r="AH2227" i="1" a="1"/>
  <c r="AH2227" i="1" s="1"/>
  <c r="AH2228" i="1" a="1"/>
  <c r="AH2228" i="1" s="1"/>
  <c r="AH2229" i="1" a="1"/>
  <c r="AH2229" i="1" s="1"/>
  <c r="AH2230" i="1" a="1"/>
  <c r="AH2230" i="1" s="1"/>
  <c r="AH2231" i="1" a="1"/>
  <c r="AH2231" i="1" s="1"/>
  <c r="AH356" i="1" a="1"/>
  <c r="AH356" i="1" s="1"/>
  <c r="AH2232" i="1" a="1"/>
  <c r="AH2232" i="1" s="1"/>
  <c r="AH2233" i="1" a="1"/>
  <c r="AH2233" i="1" s="1"/>
  <c r="AH2234" i="1" a="1"/>
  <c r="AH2234" i="1" s="1"/>
  <c r="AH2235" i="1" a="1"/>
  <c r="AH2235" i="1" s="1"/>
  <c r="AH2236" i="1" a="1"/>
  <c r="AH2236" i="1" s="1"/>
  <c r="AH2237" i="1" a="1"/>
  <c r="AH2237" i="1" s="1"/>
  <c r="AH2238" i="1" a="1"/>
  <c r="AH2238" i="1" s="1"/>
  <c r="AH2239" i="1" a="1"/>
  <c r="AH2239" i="1" s="1"/>
  <c r="AH2240" i="1" a="1"/>
  <c r="AH2240" i="1" s="1"/>
  <c r="AH2241" i="1" a="1"/>
  <c r="AH2241" i="1" s="1"/>
  <c r="AH2242" i="1" a="1"/>
  <c r="AH2242" i="1" s="1"/>
  <c r="AH2243" i="1" a="1"/>
  <c r="AH2243" i="1" s="1"/>
  <c r="AH2244" i="1" a="1"/>
  <c r="AH2244" i="1" s="1"/>
  <c r="AH2245" i="1" a="1"/>
  <c r="AH2245" i="1" s="1"/>
  <c r="AH2246" i="1" a="1"/>
  <c r="AH2246" i="1" s="1"/>
  <c r="AH2247" i="1" a="1"/>
  <c r="AH2247" i="1" s="1"/>
  <c r="AH2248" i="1" a="1"/>
  <c r="AH2248" i="1" s="1"/>
  <c r="AH2249" i="1" a="1"/>
  <c r="AH2249" i="1" s="1"/>
  <c r="AH2250" i="1" a="1"/>
  <c r="AH2250" i="1" s="1"/>
  <c r="AH2251" i="1" a="1"/>
  <c r="AH2251" i="1" s="1"/>
  <c r="AH2252" i="1" a="1"/>
  <c r="AH2252" i="1" s="1"/>
  <c r="AH2253" i="1" a="1"/>
  <c r="AH2253" i="1" s="1"/>
  <c r="AH2254" i="1" a="1"/>
  <c r="AH2254" i="1" s="1"/>
  <c r="AH2255" i="1" a="1"/>
  <c r="AH2255" i="1" s="1"/>
  <c r="AH2256" i="1" a="1"/>
  <c r="AH2256" i="1" s="1"/>
  <c r="AH2257" i="1" a="1"/>
  <c r="AH2257" i="1" s="1"/>
  <c r="AH2258" i="1" a="1"/>
  <c r="AH2258" i="1" s="1"/>
  <c r="AH2259" i="1" a="1"/>
  <c r="AH2259" i="1" s="1"/>
  <c r="AH2260" i="1" a="1"/>
  <c r="AH2260" i="1" s="1"/>
  <c r="AH2261" i="1" a="1"/>
  <c r="AH2261" i="1" s="1"/>
  <c r="AH2262" i="1" a="1"/>
  <c r="AH2262" i="1" s="1"/>
  <c r="AH2263" i="1" a="1"/>
  <c r="AH2263" i="1" s="1"/>
  <c r="AH2264" i="1" a="1"/>
  <c r="AH2264" i="1" s="1"/>
  <c r="AH2265" i="1" a="1"/>
  <c r="AH2265" i="1" s="1"/>
  <c r="AH2266" i="1" a="1"/>
  <c r="AH2266" i="1" s="1"/>
  <c r="AH2267" i="1" a="1"/>
  <c r="AH2267" i="1" s="1"/>
  <c r="AH2268" i="1" a="1"/>
  <c r="AH2268" i="1" s="1"/>
  <c r="AH2269" i="1" a="1"/>
  <c r="AH2269" i="1" s="1"/>
  <c r="AH2270" i="1" a="1"/>
  <c r="AH2270" i="1" s="1"/>
  <c r="AH2271" i="1" a="1"/>
  <c r="AH2271" i="1" s="1"/>
  <c r="AH2272" i="1" a="1"/>
  <c r="AH2272" i="1" s="1"/>
  <c r="AH2273" i="1" a="1"/>
  <c r="AH2273" i="1" s="1"/>
  <c r="AH2274" i="1" a="1"/>
  <c r="AH2274" i="1" s="1"/>
  <c r="AH2275" i="1" a="1"/>
  <c r="AH2275" i="1" s="1"/>
  <c r="AH2276" i="1" a="1"/>
  <c r="AH2276" i="1" s="1"/>
  <c r="AH2277" i="1" a="1"/>
  <c r="AH2277" i="1" s="1"/>
  <c r="AH2278" i="1" a="1"/>
  <c r="AH2278" i="1" s="1"/>
  <c r="AH2279" i="1" a="1"/>
  <c r="AH2279" i="1" s="1"/>
  <c r="AH2280" i="1" a="1"/>
  <c r="AH2280" i="1" s="1"/>
  <c r="AH2281" i="1" a="1"/>
  <c r="AH2281" i="1" s="1"/>
  <c r="AH2282" i="1" a="1"/>
  <c r="AH2282" i="1" s="1"/>
  <c r="AH2283" i="1" a="1"/>
  <c r="AH2283" i="1" s="1"/>
  <c r="AH2284" i="1" a="1"/>
  <c r="AH2284" i="1" s="1"/>
  <c r="AH2285" i="1" a="1"/>
  <c r="AH2285" i="1" s="1"/>
  <c r="AH2286" i="1" a="1"/>
  <c r="AH2286" i="1" s="1"/>
  <c r="AH2287" i="1" a="1"/>
  <c r="AH2287" i="1" s="1"/>
  <c r="AH2288" i="1" a="1"/>
  <c r="AH2288" i="1" s="1"/>
  <c r="AH2289" i="1" a="1"/>
  <c r="AH2289" i="1" s="1"/>
  <c r="AH2290" i="1" a="1"/>
  <c r="AH2290" i="1" s="1"/>
  <c r="AH2291" i="1" a="1"/>
  <c r="AH2291" i="1" s="1"/>
  <c r="AH2292" i="1" a="1"/>
  <c r="AH2292" i="1" s="1"/>
  <c r="AH2293" i="1" a="1"/>
  <c r="AH2293" i="1" s="1"/>
  <c r="AH2294" i="1" a="1"/>
  <c r="AH2294" i="1" s="1"/>
  <c r="AH2295" i="1" a="1"/>
  <c r="AH2295" i="1" s="1"/>
  <c r="AH2296" i="1" a="1"/>
  <c r="AH2296" i="1" s="1"/>
  <c r="AH2297" i="1" a="1"/>
  <c r="AH2297" i="1" s="1"/>
  <c r="AH2298" i="1" a="1"/>
  <c r="AH2298" i="1" s="1"/>
  <c r="AH2299" i="1" a="1"/>
  <c r="AH2299" i="1" s="1"/>
  <c r="AH2300" i="1" a="1"/>
  <c r="AH2300" i="1" s="1"/>
  <c r="AH2301" i="1" a="1"/>
  <c r="AH2301" i="1" s="1"/>
  <c r="AH2302" i="1" a="1"/>
  <c r="AH2302" i="1" s="1"/>
  <c r="AH2303" i="1" a="1"/>
  <c r="AH2303" i="1" s="1"/>
  <c r="AH2304" i="1" a="1"/>
  <c r="AH2304" i="1" s="1"/>
  <c r="AH2305" i="1" a="1"/>
  <c r="AH2305" i="1" s="1"/>
  <c r="AH2306" i="1" a="1"/>
  <c r="AH2306" i="1" s="1"/>
  <c r="AH2307" i="1" a="1"/>
  <c r="AH2307" i="1" s="1"/>
  <c r="AH2308" i="1" a="1"/>
  <c r="AH2308" i="1" s="1"/>
  <c r="AH2309" i="1" a="1"/>
  <c r="AH2309" i="1" s="1"/>
  <c r="AH2310" i="1" a="1"/>
  <c r="AH2310" i="1" s="1"/>
  <c r="AH2311" i="1" a="1"/>
  <c r="AH2311" i="1" s="1"/>
  <c r="AH2312" i="1" a="1"/>
  <c r="AH2312" i="1" s="1"/>
  <c r="AH2313" i="1" a="1"/>
  <c r="AH2313" i="1" s="1"/>
  <c r="AH233" i="1" a="1"/>
  <c r="AH233" i="1" s="1"/>
  <c r="AH2314" i="1" a="1"/>
  <c r="AH2314" i="1" s="1"/>
  <c r="AH2315" i="1" a="1"/>
  <c r="AH2315" i="1" s="1"/>
  <c r="AH2316" i="1" a="1"/>
  <c r="AH2316" i="1" s="1"/>
  <c r="AH2317" i="1" a="1"/>
  <c r="AH2317" i="1" s="1"/>
  <c r="AH2318" i="1" a="1"/>
  <c r="AH2318" i="1" s="1"/>
  <c r="AH2319" i="1" a="1"/>
  <c r="AH2319" i="1" s="1"/>
  <c r="AH2320" i="1" a="1"/>
  <c r="AH2320" i="1" s="1"/>
  <c r="AH2321" i="1" a="1"/>
  <c r="AH2321" i="1" s="1"/>
  <c r="AH2322" i="1" a="1"/>
  <c r="AH2322" i="1" s="1"/>
  <c r="AH2323" i="1" a="1"/>
  <c r="AH2323" i="1" s="1"/>
  <c r="AH2324" i="1" a="1"/>
  <c r="AH2324" i="1" s="1"/>
  <c r="AH2325" i="1" a="1"/>
  <c r="AH2325" i="1" s="1"/>
  <c r="AH2326" i="1" a="1"/>
  <c r="AH2326" i="1" s="1"/>
  <c r="AH2327" i="1" a="1"/>
  <c r="AH2327" i="1" s="1"/>
  <c r="AH2328" i="1" a="1"/>
  <c r="AH2328" i="1" s="1"/>
  <c r="AH2329" i="1" a="1"/>
  <c r="AH2329" i="1" s="1"/>
  <c r="AH2330" i="1" a="1"/>
  <c r="AH2330" i="1" s="1"/>
  <c r="AH2331" i="1" a="1"/>
  <c r="AH2331" i="1" s="1"/>
  <c r="AH2332" i="1" a="1"/>
  <c r="AH2332" i="1" s="1"/>
  <c r="AH2333" i="1" a="1"/>
  <c r="AH2333" i="1" s="1"/>
  <c r="AH2334" i="1" a="1"/>
  <c r="AH2334" i="1" s="1"/>
  <c r="AH2335" i="1" a="1"/>
  <c r="AH2335" i="1" s="1"/>
  <c r="AH2336" i="1" a="1"/>
  <c r="AH2336" i="1" s="1"/>
  <c r="AH2337" i="1" a="1"/>
  <c r="AH2337" i="1" s="1"/>
  <c r="AH2338" i="1" a="1"/>
  <c r="AH2338" i="1" s="1"/>
  <c r="AH2339" i="1" a="1"/>
  <c r="AH2339" i="1" s="1"/>
  <c r="AH2340" i="1" a="1"/>
  <c r="AH2340" i="1" s="1"/>
  <c r="AH232" i="1" a="1"/>
  <c r="AH232" i="1" s="1"/>
  <c r="AH2341" i="1" a="1"/>
  <c r="AH2341" i="1" s="1"/>
  <c r="AH2342" i="1" a="1"/>
  <c r="AH2342" i="1" s="1"/>
  <c r="AH2343" i="1" a="1"/>
  <c r="AH2343" i="1" s="1"/>
  <c r="AH2344" i="1" a="1"/>
  <c r="AH2344" i="1" s="1"/>
  <c r="AH2345" i="1" a="1"/>
  <c r="AH2345" i="1" s="1"/>
  <c r="AH2346" i="1" a="1"/>
  <c r="AH2346" i="1" s="1"/>
  <c r="AH2347" i="1" a="1"/>
  <c r="AH2347" i="1" s="1"/>
  <c r="AH2348" i="1" a="1"/>
  <c r="AH2348" i="1" s="1"/>
  <c r="AH2349" i="1" a="1"/>
  <c r="AH2349" i="1" s="1"/>
  <c r="AH2350" i="1" a="1"/>
  <c r="AH2350" i="1" s="1"/>
  <c r="AH2351" i="1" a="1"/>
  <c r="AH2351" i="1" s="1"/>
  <c r="AH2352" i="1" a="1"/>
  <c r="AH2352" i="1" s="1"/>
  <c r="AH2353" i="1" a="1"/>
  <c r="AH2353" i="1" s="1"/>
  <c r="AH2354" i="1" a="1"/>
  <c r="AH2354" i="1" s="1"/>
  <c r="AH2355" i="1" a="1"/>
  <c r="AH2355" i="1" s="1"/>
  <c r="AH2356" i="1" a="1"/>
  <c r="AH2356" i="1" s="1"/>
  <c r="AH2357" i="1" a="1"/>
  <c r="AH2357" i="1" s="1"/>
  <c r="AH2358" i="1" a="1"/>
  <c r="AH2358" i="1" s="1"/>
  <c r="AH2359" i="1" a="1"/>
  <c r="AH2359" i="1" s="1"/>
  <c r="AH2360" i="1" a="1"/>
  <c r="AH2360" i="1" s="1"/>
  <c r="AH2361" i="1" a="1"/>
  <c r="AH2361" i="1" s="1"/>
  <c r="AH2362" i="1" a="1"/>
  <c r="AH2362" i="1" s="1"/>
  <c r="AH2363" i="1" a="1"/>
  <c r="AH2363" i="1" s="1"/>
  <c r="AH2364" i="1" a="1"/>
  <c r="AH2364" i="1" s="1"/>
  <c r="AH2365" i="1" a="1"/>
  <c r="AH2365" i="1" s="1"/>
  <c r="AH2366" i="1" a="1"/>
  <c r="AH2366" i="1" s="1"/>
  <c r="AH2367" i="1" a="1"/>
  <c r="AH2367" i="1" s="1"/>
  <c r="AH2368" i="1" a="1"/>
  <c r="AH2368" i="1" s="1"/>
  <c r="AH2369" i="1" a="1"/>
  <c r="AH2369" i="1" s="1"/>
  <c r="AH2370" i="1" a="1"/>
  <c r="AH2370" i="1" s="1"/>
  <c r="AH2371" i="1" a="1"/>
  <c r="AH2371" i="1" s="1"/>
  <c r="AH2372" i="1" a="1"/>
  <c r="AH2372" i="1" s="1"/>
  <c r="AH2373" i="1" a="1"/>
  <c r="AH2373" i="1" s="1"/>
  <c r="AH2374" i="1" a="1"/>
  <c r="AH2374" i="1" s="1"/>
  <c r="AH2375" i="1" a="1"/>
  <c r="AH2375" i="1" s="1"/>
  <c r="AH2376" i="1" a="1"/>
  <c r="AH2376" i="1" s="1"/>
  <c r="AH2377" i="1" a="1"/>
  <c r="AH2377" i="1" s="1"/>
  <c r="AH2378" i="1" a="1"/>
  <c r="AH2378" i="1" s="1"/>
  <c r="AH2379" i="1" a="1"/>
  <c r="AH2379" i="1" s="1"/>
  <c r="AH2380" i="1" a="1"/>
  <c r="AH2380" i="1" s="1"/>
  <c r="AH2381" i="1" a="1"/>
  <c r="AH2381" i="1" s="1"/>
  <c r="AH2382" i="1" a="1"/>
  <c r="AH2382" i="1" s="1"/>
  <c r="AH2383" i="1" a="1"/>
  <c r="AH2383" i="1" s="1"/>
  <c r="AH2384" i="1" a="1"/>
  <c r="AH2384" i="1" s="1"/>
  <c r="AH2385" i="1" a="1"/>
  <c r="AH2385" i="1" s="1"/>
  <c r="AH2386" i="1" a="1"/>
  <c r="AH2386" i="1" s="1"/>
  <c r="AH2387" i="1" a="1"/>
  <c r="AH2387" i="1" s="1"/>
  <c r="AH2388" i="1" a="1"/>
  <c r="AH2388" i="1" s="1"/>
  <c r="AH2389" i="1" a="1"/>
  <c r="AH2389" i="1" s="1"/>
  <c r="AH2390" i="1" a="1"/>
  <c r="AH2390" i="1" s="1"/>
  <c r="AH2391" i="1" a="1"/>
  <c r="AH2391" i="1" s="1"/>
  <c r="AH2392" i="1" a="1"/>
  <c r="AH2392" i="1" s="1"/>
  <c r="AH472" i="1" a="1"/>
  <c r="AH472" i="1" s="1"/>
  <c r="AH2393" i="1" a="1"/>
  <c r="AH2393" i="1" s="1"/>
  <c r="AH2394" i="1" a="1"/>
  <c r="AH2394" i="1" s="1"/>
  <c r="AH2395" i="1" a="1"/>
  <c r="AH2395" i="1" s="1"/>
  <c r="AH2396" i="1" a="1"/>
  <c r="AH2396" i="1" s="1"/>
  <c r="AH2397" i="1" a="1"/>
  <c r="AH2397" i="1" s="1"/>
  <c r="AH2398" i="1" a="1"/>
  <c r="AH2398" i="1" s="1"/>
  <c r="AH2399" i="1" a="1"/>
  <c r="AH2399" i="1" s="1"/>
  <c r="AH2400" i="1" a="1"/>
  <c r="AH2400" i="1" s="1"/>
  <c r="AH2401" i="1" a="1"/>
  <c r="AH2401" i="1" s="1"/>
  <c r="AH2402" i="1" a="1"/>
  <c r="AH2402" i="1" s="1"/>
  <c r="AH2403" i="1" a="1"/>
  <c r="AH2403" i="1" s="1"/>
  <c r="AH2404" i="1" a="1"/>
  <c r="AH2404" i="1" s="1"/>
  <c r="AH2405" i="1" a="1"/>
  <c r="AH2405" i="1" s="1"/>
  <c r="AH2406" i="1" a="1"/>
  <c r="AH2406" i="1" s="1"/>
  <c r="AH2407" i="1" a="1"/>
  <c r="AH2407" i="1" s="1"/>
  <c r="AH2408" i="1" a="1"/>
  <c r="AH2408" i="1" s="1"/>
  <c r="AH2409" i="1" a="1"/>
  <c r="AH2409" i="1" s="1"/>
  <c r="AH2410" i="1" a="1"/>
  <c r="AH2410" i="1" s="1"/>
  <c r="AH2411" i="1" a="1"/>
  <c r="AH2411" i="1" s="1"/>
  <c r="AH2412" i="1" a="1"/>
  <c r="AH2412" i="1" s="1"/>
  <c r="AH2413" i="1" a="1"/>
  <c r="AH2413" i="1" s="1"/>
  <c r="AH2414" i="1" a="1"/>
  <c r="AH2414" i="1" s="1"/>
  <c r="AH2415" i="1" a="1"/>
  <c r="AH2415" i="1" s="1"/>
  <c r="AH2416" i="1" a="1"/>
  <c r="AH2416" i="1" s="1"/>
  <c r="AH2417" i="1" a="1"/>
  <c r="AH2417" i="1" s="1"/>
  <c r="AH2418" i="1" a="1"/>
  <c r="AH2418" i="1" s="1"/>
  <c r="AH2419" i="1" a="1"/>
  <c r="AH2419" i="1" s="1"/>
  <c r="AH2420" i="1" a="1"/>
  <c r="AH2420" i="1" s="1"/>
  <c r="AH2421" i="1" a="1"/>
  <c r="AH2421" i="1" s="1"/>
  <c r="AH2422" i="1" a="1"/>
  <c r="AH2422" i="1" s="1"/>
  <c r="AH2423" i="1" a="1"/>
  <c r="AH2423" i="1" s="1"/>
  <c r="AH2424" i="1" a="1"/>
  <c r="AH2424" i="1" s="1"/>
  <c r="AH2425" i="1" a="1"/>
  <c r="AH2425" i="1" s="1"/>
  <c r="AH2426" i="1" a="1"/>
  <c r="AH2426" i="1" s="1"/>
  <c r="AH2427" i="1" a="1"/>
  <c r="AH2427" i="1" s="1"/>
  <c r="AH2428" i="1" a="1"/>
  <c r="AH2428" i="1" s="1"/>
  <c r="AH2429" i="1" a="1"/>
  <c r="AH2429" i="1" s="1"/>
  <c r="AH2430" i="1" a="1"/>
  <c r="AH2430" i="1" s="1"/>
  <c r="AH2431" i="1" a="1"/>
  <c r="AH2431" i="1" s="1"/>
  <c r="AH2432" i="1" a="1"/>
  <c r="AH2432" i="1" s="1"/>
  <c r="AH2433" i="1" a="1"/>
  <c r="AH2433" i="1" s="1"/>
  <c r="AH2434" i="1" a="1"/>
  <c r="AH2434" i="1" s="1"/>
  <c r="AH2435" i="1" a="1"/>
  <c r="AH2435" i="1" s="1"/>
  <c r="AH2436" i="1" a="1"/>
  <c r="AH2436" i="1" s="1"/>
  <c r="AH2437" i="1" a="1"/>
  <c r="AH2437" i="1" s="1"/>
  <c r="AH2438" i="1" a="1"/>
  <c r="AH2438" i="1" s="1"/>
  <c r="AH2439" i="1" a="1"/>
  <c r="AH2439" i="1" s="1"/>
  <c r="AH2440" i="1" a="1"/>
  <c r="AH2440" i="1" s="1"/>
  <c r="AH2441" i="1" a="1"/>
  <c r="AH2441" i="1" s="1"/>
  <c r="AH2442" i="1" a="1"/>
  <c r="AH2442" i="1" s="1"/>
  <c r="AH2443" i="1" a="1"/>
  <c r="AH2443" i="1" s="1"/>
  <c r="AH2444" i="1" a="1"/>
  <c r="AH2444" i="1" s="1"/>
  <c r="AH2445" i="1" a="1"/>
  <c r="AH2445" i="1" s="1"/>
  <c r="AH2446" i="1" a="1"/>
  <c r="AH2446" i="1" s="1"/>
  <c r="AH2447" i="1" a="1"/>
  <c r="AH2447" i="1" s="1"/>
  <c r="AH2448" i="1" a="1"/>
  <c r="AH2448" i="1" s="1"/>
  <c r="AH2449" i="1" a="1"/>
  <c r="AH2449" i="1" s="1"/>
  <c r="AH2450" i="1" a="1"/>
  <c r="AH2450" i="1" s="1"/>
  <c r="AH2451" i="1" a="1"/>
  <c r="AH2451" i="1" s="1"/>
  <c r="AH2452" i="1" a="1"/>
  <c r="AH2452" i="1" s="1"/>
  <c r="AH2453" i="1" a="1"/>
  <c r="AH2453" i="1" s="1"/>
  <c r="AH2454" i="1" a="1"/>
  <c r="AH2454" i="1" s="1"/>
  <c r="AH2455" i="1" a="1"/>
  <c r="AH2455" i="1" s="1"/>
  <c r="AH2456" i="1" a="1"/>
  <c r="AH2456" i="1" s="1"/>
  <c r="AH2457" i="1" a="1"/>
  <c r="AH2457" i="1" s="1"/>
  <c r="AH2458" i="1" a="1"/>
  <c r="AH2458" i="1" s="1"/>
  <c r="AH362" i="1" a="1"/>
  <c r="AH362" i="1" s="1"/>
  <c r="AJ522" i="1" a="1"/>
  <c r="AJ522" i="1" s="1"/>
  <c r="AJ35" i="1" a="1"/>
  <c r="AJ35" i="1" s="1"/>
  <c r="AJ75" i="1" a="1"/>
  <c r="AJ75" i="1" s="1"/>
  <c r="AJ7" i="1" a="1"/>
  <c r="AJ7" i="1" s="1"/>
  <c r="AJ523" i="1" a="1"/>
  <c r="AJ523" i="1" s="1"/>
  <c r="AJ524" i="1" a="1"/>
  <c r="AJ524" i="1" s="1"/>
  <c r="AJ525" i="1" a="1"/>
  <c r="AJ525" i="1" s="1"/>
  <c r="AJ21" i="1" a="1"/>
  <c r="AJ21" i="1" s="1"/>
  <c r="AJ526" i="1" a="1"/>
  <c r="AJ526" i="1" s="1"/>
  <c r="AJ243" i="1" a="1"/>
  <c r="AJ243" i="1" s="1"/>
  <c r="AJ527" i="1" a="1"/>
  <c r="AJ527" i="1" s="1"/>
  <c r="AJ16" i="1" a="1"/>
  <c r="AJ16" i="1" s="1"/>
  <c r="AJ43" i="1" a="1"/>
  <c r="AJ43" i="1" s="1"/>
  <c r="AJ27" i="1" a="1"/>
  <c r="AJ27" i="1" s="1"/>
  <c r="AJ25" i="1" a="1"/>
  <c r="AJ25" i="1" s="1"/>
  <c r="AJ132" i="1" a="1"/>
  <c r="AJ132" i="1" s="1"/>
  <c r="AJ34" i="1" a="1"/>
  <c r="AJ34" i="1" s="1"/>
  <c r="AJ68" i="1" a="1"/>
  <c r="AJ68" i="1" s="1"/>
  <c r="AJ99" i="1" a="1"/>
  <c r="AJ99" i="1" s="1"/>
  <c r="AJ528" i="1" a="1"/>
  <c r="AJ528" i="1" s="1"/>
  <c r="AJ46" i="1" a="1"/>
  <c r="AJ46" i="1" s="1"/>
  <c r="AJ529" i="1" a="1"/>
  <c r="AJ529" i="1" s="1"/>
  <c r="AJ530" i="1" a="1"/>
  <c r="AJ530" i="1" s="1"/>
  <c r="AJ155" i="1" a="1"/>
  <c r="AJ155" i="1" s="1"/>
  <c r="AJ301" i="1" a="1"/>
  <c r="AJ301" i="1" s="1"/>
  <c r="AJ531" i="1" a="1"/>
  <c r="AJ531" i="1" s="1"/>
  <c r="AJ62" i="1" a="1"/>
  <c r="AJ62" i="1" s="1"/>
  <c r="AJ532" i="1" a="1"/>
  <c r="AJ532" i="1" s="1"/>
  <c r="AJ344" i="1" a="1"/>
  <c r="AJ344" i="1" s="1"/>
  <c r="AJ533" i="1" a="1"/>
  <c r="AJ533" i="1" s="1"/>
  <c r="AJ349" i="1" a="1"/>
  <c r="AJ349" i="1" s="1"/>
  <c r="AJ534" i="1" a="1"/>
  <c r="AJ534" i="1" s="1"/>
  <c r="AJ39" i="1" a="1"/>
  <c r="AJ39" i="1" s="1"/>
  <c r="AJ184" i="1" a="1"/>
  <c r="AJ184" i="1" s="1"/>
  <c r="AJ38" i="1" a="1"/>
  <c r="AJ38" i="1" s="1"/>
  <c r="AJ190" i="1" a="1"/>
  <c r="AJ190" i="1" s="1"/>
  <c r="AJ535" i="1" a="1"/>
  <c r="AJ535" i="1" s="1"/>
  <c r="AJ17" i="1" a="1"/>
  <c r="AJ17" i="1" s="1"/>
  <c r="AJ536" i="1" a="1"/>
  <c r="AJ536" i="1" s="1"/>
  <c r="AJ537" i="1" a="1"/>
  <c r="AJ537" i="1" s="1"/>
  <c r="AJ538" i="1" a="1"/>
  <c r="AJ538" i="1" s="1"/>
  <c r="AJ539" i="1" a="1"/>
  <c r="AJ539" i="1" s="1"/>
  <c r="AJ66" i="1" a="1"/>
  <c r="AJ66" i="1" s="1"/>
  <c r="AJ30" i="1" a="1"/>
  <c r="AJ30" i="1" s="1"/>
  <c r="AJ540" i="1" a="1"/>
  <c r="AJ540" i="1" s="1"/>
  <c r="AJ541" i="1" a="1"/>
  <c r="AJ541" i="1" s="1"/>
  <c r="AJ219" i="1" a="1"/>
  <c r="AJ219" i="1" s="1"/>
  <c r="AJ256" i="1" a="1"/>
  <c r="AJ256" i="1" s="1"/>
  <c r="AJ208" i="1" a="1"/>
  <c r="AJ208" i="1" s="1"/>
  <c r="AJ47" i="1" a="1"/>
  <c r="AJ47" i="1" s="1"/>
  <c r="AJ542" i="1" a="1"/>
  <c r="AJ542" i="1" s="1"/>
  <c r="AJ449" i="1" a="1"/>
  <c r="AJ449" i="1" s="1"/>
  <c r="AJ543" i="1" a="1"/>
  <c r="AJ543" i="1" s="1"/>
  <c r="AJ544" i="1" a="1"/>
  <c r="AJ544" i="1" s="1"/>
  <c r="AJ545" i="1" a="1"/>
  <c r="AJ545" i="1" s="1"/>
  <c r="AJ546" i="1" a="1"/>
  <c r="AJ546" i="1" s="1"/>
  <c r="AJ51" i="1" a="1"/>
  <c r="AJ51" i="1" s="1"/>
  <c r="AJ108" i="1" a="1"/>
  <c r="AJ108" i="1" s="1"/>
  <c r="AJ59" i="1" a="1"/>
  <c r="AJ59" i="1" s="1"/>
  <c r="AJ235" i="1" a="1"/>
  <c r="AJ235" i="1" s="1"/>
  <c r="AJ547" i="1" a="1"/>
  <c r="AJ547" i="1" s="1"/>
  <c r="AJ548" i="1" a="1"/>
  <c r="AJ548" i="1" s="1"/>
  <c r="AJ64" i="1" a="1"/>
  <c r="AJ64" i="1" s="1"/>
  <c r="AJ65" i="1" a="1"/>
  <c r="AJ65" i="1" s="1"/>
  <c r="AJ45" i="1" a="1"/>
  <c r="AJ45" i="1" s="1"/>
  <c r="AJ4" i="1" a="1"/>
  <c r="AJ4" i="1" s="1"/>
  <c r="AJ549" i="1" a="1"/>
  <c r="AJ549" i="1" s="1"/>
  <c r="AJ550" i="1" a="1"/>
  <c r="AJ550" i="1" s="1"/>
  <c r="AJ69" i="1" a="1"/>
  <c r="AJ69" i="1" s="1"/>
  <c r="AJ107" i="1" a="1"/>
  <c r="AJ107" i="1" s="1"/>
  <c r="AJ100" i="1" a="1"/>
  <c r="AJ100" i="1" s="1"/>
  <c r="AJ551" i="1" a="1"/>
  <c r="AJ551" i="1" s="1"/>
  <c r="AJ510" i="1" a="1"/>
  <c r="AJ510" i="1" s="1"/>
  <c r="AJ552" i="1" a="1"/>
  <c r="AJ552" i="1" s="1"/>
  <c r="AJ553" i="1" a="1"/>
  <c r="AJ553" i="1" s="1"/>
  <c r="AJ224" i="1" a="1"/>
  <c r="AJ224" i="1" s="1"/>
  <c r="AJ554" i="1" a="1"/>
  <c r="AJ554" i="1" s="1"/>
  <c r="AJ460" i="1" a="1"/>
  <c r="AJ460" i="1" s="1"/>
  <c r="AJ555" i="1" a="1"/>
  <c r="AJ555" i="1" s="1"/>
  <c r="AJ556" i="1" a="1"/>
  <c r="AJ556" i="1" s="1"/>
  <c r="AJ557" i="1" a="1"/>
  <c r="AJ557" i="1" s="1"/>
  <c r="AJ558" i="1" a="1"/>
  <c r="AJ558" i="1" s="1"/>
  <c r="AJ559" i="1" a="1"/>
  <c r="AJ559" i="1" s="1"/>
  <c r="AJ560" i="1" a="1"/>
  <c r="AJ560" i="1" s="1"/>
  <c r="AJ561" i="1" a="1"/>
  <c r="AJ561" i="1" s="1"/>
  <c r="AJ181" i="1" a="1"/>
  <c r="AJ181" i="1" s="1"/>
  <c r="AJ562" i="1" a="1"/>
  <c r="AJ562" i="1" s="1"/>
  <c r="AJ563" i="1" a="1"/>
  <c r="AJ563" i="1" s="1"/>
  <c r="AJ76" i="1" a="1"/>
  <c r="AJ76" i="1" s="1"/>
  <c r="AJ86" i="1" a="1"/>
  <c r="AJ86" i="1" s="1"/>
  <c r="AJ110" i="1" a="1"/>
  <c r="AJ110" i="1" s="1"/>
  <c r="AJ87" i="1" a="1"/>
  <c r="AJ87" i="1" s="1"/>
  <c r="AJ88" i="1" a="1"/>
  <c r="AJ88" i="1" s="1"/>
  <c r="AJ89" i="1" a="1"/>
  <c r="AJ89" i="1" s="1"/>
  <c r="AJ90" i="1" a="1"/>
  <c r="AJ90" i="1" s="1"/>
  <c r="AJ91" i="1" a="1"/>
  <c r="AJ91" i="1" s="1"/>
  <c r="AJ92" i="1" a="1"/>
  <c r="AJ92" i="1" s="1"/>
  <c r="AJ564" i="1" a="1"/>
  <c r="AJ564" i="1" s="1"/>
  <c r="AJ565" i="1" a="1"/>
  <c r="AJ565" i="1" s="1"/>
  <c r="AJ348" i="1" a="1"/>
  <c r="AJ348" i="1" s="1"/>
  <c r="AJ566" i="1" a="1"/>
  <c r="AJ566" i="1" s="1"/>
  <c r="AJ210" i="1" a="1"/>
  <c r="AJ210" i="1" s="1"/>
  <c r="AJ159" i="1" a="1"/>
  <c r="AJ159" i="1" s="1"/>
  <c r="AJ567" i="1" a="1"/>
  <c r="AJ567" i="1" s="1"/>
  <c r="AJ568" i="1" a="1"/>
  <c r="AJ568" i="1" s="1"/>
  <c r="AJ77" i="1" a="1"/>
  <c r="AJ77" i="1" s="1"/>
  <c r="AJ328" i="1" a="1"/>
  <c r="AJ328" i="1" s="1"/>
  <c r="AJ121" i="1" a="1"/>
  <c r="AJ121" i="1" s="1"/>
  <c r="AJ569" i="1" a="1"/>
  <c r="AJ569" i="1" s="1"/>
  <c r="AJ570" i="1" a="1"/>
  <c r="AJ570" i="1" s="1"/>
  <c r="AJ571" i="1" a="1"/>
  <c r="AJ571" i="1" s="1"/>
  <c r="AJ572" i="1" a="1"/>
  <c r="AJ572" i="1" s="1"/>
  <c r="AJ573" i="1" a="1"/>
  <c r="AJ573" i="1" s="1"/>
  <c r="AJ574" i="1" a="1"/>
  <c r="AJ574" i="1" s="1"/>
  <c r="AJ52" i="1" a="1"/>
  <c r="AJ52" i="1" s="1"/>
  <c r="AJ491" i="1" a="1"/>
  <c r="AJ491" i="1" s="1"/>
  <c r="AJ126" i="1" a="1"/>
  <c r="AJ126" i="1" s="1"/>
  <c r="AJ575" i="1" a="1"/>
  <c r="AJ575" i="1" s="1"/>
  <c r="AJ576" i="1" a="1"/>
  <c r="AJ576" i="1" s="1"/>
  <c r="AJ314" i="1" a="1"/>
  <c r="AJ314" i="1" s="1"/>
  <c r="AJ78" i="1" a="1"/>
  <c r="AJ78" i="1" s="1"/>
  <c r="AJ28" i="1" a="1"/>
  <c r="AJ28" i="1" s="1"/>
  <c r="AJ577" i="1" a="1"/>
  <c r="AJ577" i="1" s="1"/>
  <c r="AJ578" i="1" a="1"/>
  <c r="AJ578" i="1" s="1"/>
  <c r="AJ60" i="1" a="1"/>
  <c r="AJ60" i="1" s="1"/>
  <c r="AJ112" i="1" a="1"/>
  <c r="AJ112" i="1" s="1"/>
  <c r="AJ355" i="1" a="1"/>
  <c r="AJ355" i="1" s="1"/>
  <c r="AJ579" i="1" a="1"/>
  <c r="AJ579" i="1" s="1"/>
  <c r="AJ176" i="1" a="1"/>
  <c r="AJ176" i="1" s="1"/>
  <c r="AJ79" i="1" a="1"/>
  <c r="AJ79" i="1" s="1"/>
  <c r="AJ80" i="1" a="1"/>
  <c r="AJ80" i="1" s="1"/>
  <c r="AJ81" i="1" a="1"/>
  <c r="AJ81" i="1" s="1"/>
  <c r="AJ106" i="1" a="1"/>
  <c r="AJ106" i="1" s="1"/>
  <c r="AJ580" i="1" a="1"/>
  <c r="AJ580" i="1" s="1"/>
  <c r="AJ202" i="1" a="1"/>
  <c r="AJ202" i="1" s="1"/>
  <c r="AJ82" i="1" a="1"/>
  <c r="AJ82" i="1" s="1"/>
  <c r="AJ103" i="1" a="1"/>
  <c r="AJ103" i="1" s="1"/>
  <c r="AJ581" i="1" a="1"/>
  <c r="AJ581" i="1" s="1"/>
  <c r="AJ582" i="1" a="1"/>
  <c r="AJ582" i="1" s="1"/>
  <c r="AJ513" i="1" a="1"/>
  <c r="AJ513" i="1" s="1"/>
  <c r="AJ583" i="1" a="1"/>
  <c r="AJ583" i="1" s="1"/>
  <c r="AJ584" i="1" a="1"/>
  <c r="AJ584" i="1" s="1"/>
  <c r="AJ585" i="1" a="1"/>
  <c r="AJ585" i="1" s="1"/>
  <c r="AJ124" i="1" a="1"/>
  <c r="AJ124" i="1" s="1"/>
  <c r="AJ218" i="1" a="1"/>
  <c r="AJ218" i="1" s="1"/>
  <c r="AJ586" i="1" a="1"/>
  <c r="AJ586" i="1" s="1"/>
  <c r="AJ587" i="1" a="1"/>
  <c r="AJ587" i="1" s="1"/>
  <c r="AJ309" i="1" a="1"/>
  <c r="AJ309" i="1" s="1"/>
  <c r="AJ113" i="1" a="1"/>
  <c r="AJ113" i="1" s="1"/>
  <c r="AJ588" i="1" a="1"/>
  <c r="AJ588" i="1" s="1"/>
  <c r="AJ114" i="1" a="1"/>
  <c r="AJ114" i="1" s="1"/>
  <c r="AJ83" i="1" a="1"/>
  <c r="AJ83" i="1" s="1"/>
  <c r="AJ589" i="1" a="1"/>
  <c r="AJ589" i="1" s="1"/>
  <c r="AJ590" i="1" a="1"/>
  <c r="AJ590" i="1" s="1"/>
  <c r="AJ591" i="1" a="1"/>
  <c r="AJ591" i="1" s="1"/>
  <c r="AJ592" i="1" a="1"/>
  <c r="AJ592" i="1" s="1"/>
  <c r="AJ593" i="1" a="1"/>
  <c r="AJ593" i="1" s="1"/>
  <c r="AJ594" i="1" a="1"/>
  <c r="AJ594" i="1" s="1"/>
  <c r="AJ387" i="1" a="1"/>
  <c r="AJ387" i="1" s="1"/>
  <c r="AJ130" i="1" a="1"/>
  <c r="AJ130" i="1" s="1"/>
  <c r="AJ595" i="1" a="1"/>
  <c r="AJ595" i="1" s="1"/>
  <c r="AJ133" i="1" a="1"/>
  <c r="AJ133" i="1" s="1"/>
  <c r="AJ134" i="1" a="1"/>
  <c r="AJ134" i="1" s="1"/>
  <c r="AJ193" i="1" a="1"/>
  <c r="AJ193" i="1" s="1"/>
  <c r="AJ135" i="1" a="1"/>
  <c r="AJ135" i="1" s="1"/>
  <c r="AJ596" i="1" a="1"/>
  <c r="AJ596" i="1" s="1"/>
  <c r="AJ137" i="1" a="1"/>
  <c r="AJ137" i="1" s="1"/>
  <c r="AJ139" i="1" a="1"/>
  <c r="AJ139" i="1" s="1"/>
  <c r="AJ458" i="1" a="1"/>
  <c r="AJ458" i="1" s="1"/>
  <c r="AJ84" i="1" a="1"/>
  <c r="AJ84" i="1" s="1"/>
  <c r="AJ9" i="1" a="1"/>
  <c r="AJ9" i="1" s="1"/>
  <c r="AJ512" i="1" a="1"/>
  <c r="AJ512" i="1" s="1"/>
  <c r="AJ597" i="1" a="1"/>
  <c r="AJ597" i="1" s="1"/>
  <c r="AJ598" i="1" a="1"/>
  <c r="AJ598" i="1" s="1"/>
  <c r="AJ97" i="1" a="1"/>
  <c r="AJ97" i="1" s="1"/>
  <c r="AJ361" i="1" a="1"/>
  <c r="AJ361" i="1" s="1"/>
  <c r="AJ85" i="1" a="1"/>
  <c r="AJ85" i="1" s="1"/>
  <c r="AJ53" i="1" a="1"/>
  <c r="AJ53" i="1" s="1"/>
  <c r="AJ67" i="1" a="1"/>
  <c r="AJ67" i="1" s="1"/>
  <c r="AJ153" i="1" a="1"/>
  <c r="AJ153" i="1" s="1"/>
  <c r="AJ599" i="1" a="1"/>
  <c r="AJ599" i="1" s="1"/>
  <c r="AJ600" i="1" a="1"/>
  <c r="AJ600" i="1" s="1"/>
  <c r="AJ601" i="1" a="1"/>
  <c r="AJ601" i="1" s="1"/>
  <c r="AJ602" i="1" a="1"/>
  <c r="AJ602" i="1" s="1"/>
  <c r="AJ603" i="1" a="1"/>
  <c r="AJ603" i="1" s="1"/>
  <c r="AJ462" i="1" a="1"/>
  <c r="AJ462" i="1" s="1"/>
  <c r="AJ73" i="1" a="1"/>
  <c r="AJ73" i="1" s="1"/>
  <c r="AJ604" i="1" a="1"/>
  <c r="AJ604" i="1" s="1"/>
  <c r="AJ605" i="1" a="1"/>
  <c r="AJ605" i="1" s="1"/>
  <c r="AJ606" i="1" a="1"/>
  <c r="AJ606" i="1" s="1"/>
  <c r="AJ74" i="1" a="1"/>
  <c r="AJ74" i="1" s="1"/>
  <c r="AJ607" i="1" a="1"/>
  <c r="AJ607" i="1" s="1"/>
  <c r="AJ128" i="1" a="1"/>
  <c r="AJ128" i="1" s="1"/>
  <c r="AJ415" i="1" a="1"/>
  <c r="AJ415" i="1" s="1"/>
  <c r="AJ304" i="1" a="1"/>
  <c r="AJ304" i="1" s="1"/>
  <c r="AJ608" i="1" a="1"/>
  <c r="AJ608" i="1" s="1"/>
  <c r="AJ609" i="1" a="1"/>
  <c r="AJ609" i="1" s="1"/>
  <c r="AJ183" i="1" a="1"/>
  <c r="AJ183" i="1" s="1"/>
  <c r="AJ610" i="1" a="1"/>
  <c r="AJ610" i="1" s="1"/>
  <c r="AJ58" i="1" a="1"/>
  <c r="AJ58" i="1" s="1"/>
  <c r="AJ611" i="1" a="1"/>
  <c r="AJ611" i="1" s="1"/>
  <c r="AJ144" i="1" a="1"/>
  <c r="AJ144" i="1" s="1"/>
  <c r="AJ612" i="1" a="1"/>
  <c r="AJ612" i="1" s="1"/>
  <c r="AJ54" i="1" a="1"/>
  <c r="AJ54" i="1" s="1"/>
  <c r="AJ613" i="1" a="1"/>
  <c r="AJ613" i="1" s="1"/>
  <c r="AJ614" i="1" a="1"/>
  <c r="AJ614" i="1" s="1"/>
  <c r="AJ615" i="1" a="1"/>
  <c r="AJ615" i="1" s="1"/>
  <c r="AJ370" i="1" a="1"/>
  <c r="AJ370" i="1" s="1"/>
  <c r="AJ616" i="1" a="1"/>
  <c r="AJ616" i="1" s="1"/>
  <c r="AJ617" i="1" a="1"/>
  <c r="AJ617" i="1" s="1"/>
  <c r="AJ618" i="1" a="1"/>
  <c r="AJ618" i="1" s="1"/>
  <c r="AJ55" i="1" a="1"/>
  <c r="AJ55" i="1" s="1"/>
  <c r="AJ619" i="1" a="1"/>
  <c r="AJ619" i="1" s="1"/>
  <c r="AJ101" i="1" a="1"/>
  <c r="AJ101" i="1" s="1"/>
  <c r="AJ620" i="1" a="1"/>
  <c r="AJ620" i="1" s="1"/>
  <c r="AJ32" i="1" a="1"/>
  <c r="AJ32" i="1" s="1"/>
  <c r="AJ621" i="1" a="1"/>
  <c r="AJ621" i="1" s="1"/>
  <c r="AJ622" i="1" a="1"/>
  <c r="AJ622" i="1" s="1"/>
  <c r="AJ284" i="1" a="1"/>
  <c r="AJ284" i="1" s="1"/>
  <c r="AJ164" i="1" a="1"/>
  <c r="AJ164" i="1" s="1"/>
  <c r="AJ148" i="1" a="1"/>
  <c r="AJ148" i="1" s="1"/>
  <c r="AJ623" i="1" a="1"/>
  <c r="AJ623" i="1" s="1"/>
  <c r="AJ624" i="1" a="1"/>
  <c r="AJ624" i="1" s="1"/>
  <c r="AJ165" i="1" a="1"/>
  <c r="AJ165" i="1" s="1"/>
  <c r="AJ625" i="1" a="1"/>
  <c r="AJ625" i="1" s="1"/>
  <c r="AJ170" i="1" a="1"/>
  <c r="AJ170" i="1" s="1"/>
  <c r="AJ166" i="1" a="1"/>
  <c r="AJ166" i="1" s="1"/>
  <c r="AJ168" i="1" a="1"/>
  <c r="AJ168" i="1" s="1"/>
  <c r="AJ169" i="1" a="1"/>
  <c r="AJ169" i="1" s="1"/>
  <c r="AJ271" i="1" a="1"/>
  <c r="AJ271" i="1" s="1"/>
  <c r="AJ626" i="1" a="1"/>
  <c r="AJ626" i="1" s="1"/>
  <c r="AJ8" i="1" a="1"/>
  <c r="AJ8" i="1" s="1"/>
  <c r="AJ627" i="1" a="1"/>
  <c r="AJ627" i="1" s="1"/>
  <c r="AJ628" i="1" a="1"/>
  <c r="AJ628" i="1" s="1"/>
  <c r="AJ629" i="1" a="1"/>
  <c r="AJ629" i="1" s="1"/>
  <c r="AJ630" i="1" a="1"/>
  <c r="AJ630" i="1" s="1"/>
  <c r="AJ631" i="1" a="1"/>
  <c r="AJ631" i="1" s="1"/>
  <c r="AJ632" i="1" a="1"/>
  <c r="AJ632" i="1" s="1"/>
  <c r="AJ633" i="1" a="1"/>
  <c r="AJ633" i="1" s="1"/>
  <c r="AJ634" i="1" a="1"/>
  <c r="AJ634" i="1" s="1"/>
  <c r="AJ635" i="1" a="1"/>
  <c r="AJ635" i="1" s="1"/>
  <c r="AJ636" i="1" a="1"/>
  <c r="AJ636" i="1" s="1"/>
  <c r="AJ398" i="1" a="1"/>
  <c r="AJ398" i="1" s="1"/>
  <c r="AJ637" i="1" a="1"/>
  <c r="AJ637" i="1" s="1"/>
  <c r="AJ638" i="1" a="1"/>
  <c r="AJ638" i="1" s="1"/>
  <c r="AJ136" i="1" a="1"/>
  <c r="AJ136" i="1" s="1"/>
  <c r="AJ639" i="1" a="1"/>
  <c r="AJ639" i="1" s="1"/>
  <c r="AJ640" i="1" a="1"/>
  <c r="AJ640" i="1" s="1"/>
  <c r="AJ641" i="1" a="1"/>
  <c r="AJ641" i="1" s="1"/>
  <c r="AJ214" i="1" a="1"/>
  <c r="AJ214" i="1" s="1"/>
  <c r="AJ642" i="1" a="1"/>
  <c r="AJ642" i="1" s="1"/>
  <c r="AJ143" i="1" a="1"/>
  <c r="AJ143" i="1" s="1"/>
  <c r="AJ123" i="1" a="1"/>
  <c r="AJ123" i="1" s="1"/>
  <c r="AJ375" i="1" a="1"/>
  <c r="AJ375" i="1" s="1"/>
  <c r="AJ239" i="1" a="1"/>
  <c r="AJ239" i="1" s="1"/>
  <c r="AJ146" i="1" a="1"/>
  <c r="AJ146" i="1" s="1"/>
  <c r="AJ643" i="1" a="1"/>
  <c r="AJ643" i="1" s="1"/>
  <c r="AJ644" i="1" a="1"/>
  <c r="AJ644" i="1" s="1"/>
  <c r="AJ645" i="1" a="1"/>
  <c r="AJ645" i="1" s="1"/>
  <c r="AJ266" i="1" a="1"/>
  <c r="AJ266" i="1" s="1"/>
  <c r="AJ646" i="1" a="1"/>
  <c r="AJ646" i="1" s="1"/>
  <c r="AJ647" i="1" a="1"/>
  <c r="AJ647" i="1" s="1"/>
  <c r="AJ648" i="1" a="1"/>
  <c r="AJ648" i="1" s="1"/>
  <c r="AJ649" i="1" a="1"/>
  <c r="AJ649" i="1" s="1"/>
  <c r="AJ650" i="1" a="1"/>
  <c r="AJ650" i="1" s="1"/>
  <c r="AJ651" i="1" a="1"/>
  <c r="AJ651" i="1" s="1"/>
  <c r="AJ122" i="1" a="1"/>
  <c r="AJ122" i="1" s="1"/>
  <c r="AJ652" i="1" a="1"/>
  <c r="AJ652" i="1" s="1"/>
  <c r="AJ250" i="1" a="1"/>
  <c r="AJ250" i="1" s="1"/>
  <c r="AJ653" i="1" a="1"/>
  <c r="AJ653" i="1" s="1"/>
  <c r="AJ654" i="1" a="1"/>
  <c r="AJ654" i="1" s="1"/>
  <c r="AJ385" i="1" a="1"/>
  <c r="AJ385" i="1" s="1"/>
  <c r="AJ228" i="1" a="1"/>
  <c r="AJ228" i="1" s="1"/>
  <c r="AJ655" i="1" a="1"/>
  <c r="AJ655" i="1" s="1"/>
  <c r="AJ656" i="1" a="1"/>
  <c r="AJ656" i="1" s="1"/>
  <c r="AJ657" i="1" a="1"/>
  <c r="AJ657" i="1" s="1"/>
  <c r="AJ658" i="1" a="1"/>
  <c r="AJ658" i="1" s="1"/>
  <c r="AJ659" i="1" a="1"/>
  <c r="AJ659" i="1" s="1"/>
  <c r="AJ660" i="1" a="1"/>
  <c r="AJ660" i="1" s="1"/>
  <c r="AJ661" i="1" a="1"/>
  <c r="AJ661" i="1" s="1"/>
  <c r="AJ29" i="1" a="1"/>
  <c r="AJ29" i="1" s="1"/>
  <c r="AJ319" i="1" a="1"/>
  <c r="AJ319" i="1" s="1"/>
  <c r="AJ662" i="1" a="1"/>
  <c r="AJ662" i="1" s="1"/>
  <c r="AJ663" i="1" a="1"/>
  <c r="AJ663" i="1" s="1"/>
  <c r="AJ664" i="1" a="1"/>
  <c r="AJ664" i="1" s="1"/>
  <c r="AJ192" i="1" a="1"/>
  <c r="AJ192" i="1" s="1"/>
  <c r="AJ194" i="1" a="1"/>
  <c r="AJ194" i="1" s="1"/>
  <c r="AJ665" i="1" a="1"/>
  <c r="AJ665" i="1" s="1"/>
  <c r="AJ666" i="1" a="1"/>
  <c r="AJ666" i="1" s="1"/>
  <c r="AJ667" i="1" a="1"/>
  <c r="AJ667" i="1" s="1"/>
  <c r="AJ292" i="1" a="1"/>
  <c r="AJ292" i="1" s="1"/>
  <c r="AJ668" i="1" a="1"/>
  <c r="AJ668" i="1" s="1"/>
  <c r="AJ669" i="1" a="1"/>
  <c r="AJ669" i="1" s="1"/>
  <c r="AJ670" i="1" a="1"/>
  <c r="AJ670" i="1" s="1"/>
  <c r="AJ671" i="1" a="1"/>
  <c r="AJ671" i="1" s="1"/>
  <c r="AJ672" i="1" a="1"/>
  <c r="AJ672" i="1" s="1"/>
  <c r="AJ673" i="1" a="1"/>
  <c r="AJ673" i="1" s="1"/>
  <c r="AJ674" i="1" a="1"/>
  <c r="AJ674" i="1" s="1"/>
  <c r="AJ675" i="1" a="1"/>
  <c r="AJ675" i="1" s="1"/>
  <c r="AJ676" i="1" a="1"/>
  <c r="AJ676" i="1" s="1"/>
  <c r="AJ677" i="1" a="1"/>
  <c r="AJ677" i="1" s="1"/>
  <c r="AJ678" i="1" a="1"/>
  <c r="AJ678" i="1" s="1"/>
  <c r="AJ152" i="1" a="1"/>
  <c r="AJ152" i="1" s="1"/>
  <c r="AJ679" i="1" a="1"/>
  <c r="AJ679" i="1" s="1"/>
  <c r="AJ680" i="1" a="1"/>
  <c r="AJ680" i="1" s="1"/>
  <c r="AJ681" i="1" a="1"/>
  <c r="AJ681" i="1" s="1"/>
  <c r="AJ682" i="1" a="1"/>
  <c r="AJ682" i="1" s="1"/>
  <c r="AJ683" i="1" a="1"/>
  <c r="AJ683" i="1" s="1"/>
  <c r="AJ684" i="1" a="1"/>
  <c r="AJ684" i="1" s="1"/>
  <c r="AJ71" i="1" a="1"/>
  <c r="AJ71" i="1" s="1"/>
  <c r="AJ685" i="1" a="1"/>
  <c r="AJ685" i="1" s="1"/>
  <c r="AJ686" i="1" a="1"/>
  <c r="AJ686" i="1" s="1"/>
  <c r="AJ127" i="1" a="1"/>
  <c r="AJ127" i="1" s="1"/>
  <c r="AJ687" i="1" a="1"/>
  <c r="AJ687" i="1" s="1"/>
  <c r="AJ125" i="1" a="1"/>
  <c r="AJ125" i="1" s="1"/>
  <c r="AJ180" i="1" a="1"/>
  <c r="AJ180" i="1" s="1"/>
  <c r="AJ238" i="1" a="1"/>
  <c r="AJ238" i="1" s="1"/>
  <c r="AJ688" i="1" a="1"/>
  <c r="AJ688" i="1" s="1"/>
  <c r="AJ161" i="1" a="1"/>
  <c r="AJ161" i="1" s="1"/>
  <c r="AJ98" i="1" a="1"/>
  <c r="AJ98" i="1" s="1"/>
  <c r="AJ189" i="1" a="1"/>
  <c r="AJ189" i="1" s="1"/>
  <c r="AJ245" i="1" a="1"/>
  <c r="AJ245" i="1" s="1"/>
  <c r="AJ171" i="1" a="1"/>
  <c r="AJ171" i="1" s="1"/>
  <c r="AJ689" i="1" a="1"/>
  <c r="AJ689" i="1" s="1"/>
  <c r="AJ690" i="1" a="1"/>
  <c r="AJ690" i="1" s="1"/>
  <c r="AJ382" i="1" a="1"/>
  <c r="AJ382" i="1" s="1"/>
  <c r="AJ691" i="1" a="1"/>
  <c r="AJ691" i="1" s="1"/>
  <c r="AJ692" i="1" a="1"/>
  <c r="AJ692" i="1" s="1"/>
  <c r="AJ215" i="1" a="1"/>
  <c r="AJ215" i="1" s="1"/>
  <c r="AJ216" i="1" a="1"/>
  <c r="AJ216" i="1" s="1"/>
  <c r="AJ693" i="1" a="1"/>
  <c r="AJ693" i="1" s="1"/>
  <c r="AJ694" i="1" a="1"/>
  <c r="AJ694" i="1" s="1"/>
  <c r="AJ264" i="1" a="1"/>
  <c r="AJ264" i="1" s="1"/>
  <c r="AJ163" i="1" a="1"/>
  <c r="AJ163" i="1" s="1"/>
  <c r="AJ695" i="1" a="1"/>
  <c r="AJ695" i="1" s="1"/>
  <c r="AJ150" i="1" a="1"/>
  <c r="AJ150" i="1" s="1"/>
  <c r="AJ278" i="1" a="1"/>
  <c r="AJ278" i="1" s="1"/>
  <c r="AJ696" i="1" a="1"/>
  <c r="AJ696" i="1" s="1"/>
  <c r="AJ697" i="1" a="1"/>
  <c r="AJ697" i="1" s="1"/>
  <c r="AJ698" i="1" a="1"/>
  <c r="AJ698" i="1" s="1"/>
  <c r="AJ699" i="1" a="1"/>
  <c r="AJ699" i="1" s="1"/>
  <c r="AJ409" i="1" a="1"/>
  <c r="AJ409" i="1" s="1"/>
  <c r="AJ244" i="1" a="1"/>
  <c r="AJ244" i="1" s="1"/>
  <c r="AJ436" i="1" a="1"/>
  <c r="AJ436" i="1" s="1"/>
  <c r="AJ254" i="1" a="1"/>
  <c r="AJ254" i="1" s="1"/>
  <c r="AJ18" i="1" a="1"/>
  <c r="AJ18" i="1" s="1"/>
  <c r="AJ700" i="1" a="1"/>
  <c r="AJ700" i="1" s="1"/>
  <c r="AJ276" i="1" a="1"/>
  <c r="AJ276" i="1" s="1"/>
  <c r="AJ701" i="1" a="1"/>
  <c r="AJ701" i="1" s="1"/>
  <c r="AJ195" i="1" a="1"/>
  <c r="AJ195" i="1" s="1"/>
  <c r="AJ702" i="1" a="1"/>
  <c r="AJ702" i="1" s="1"/>
  <c r="AJ703" i="1" a="1"/>
  <c r="AJ703" i="1" s="1"/>
  <c r="AJ704" i="1" a="1"/>
  <c r="AJ704" i="1" s="1"/>
  <c r="AJ705" i="1" a="1"/>
  <c r="AJ705" i="1" s="1"/>
  <c r="AJ706" i="1" a="1"/>
  <c r="AJ706" i="1" s="1"/>
  <c r="AJ11" i="1" a="1"/>
  <c r="AJ11" i="1" s="1"/>
  <c r="AJ707" i="1" a="1"/>
  <c r="AJ707" i="1" s="1"/>
  <c r="AJ708" i="1" a="1"/>
  <c r="AJ708" i="1" s="1"/>
  <c r="AJ95" i="1" a="1"/>
  <c r="AJ95" i="1" s="1"/>
  <c r="AJ709" i="1" a="1"/>
  <c r="AJ709" i="1" s="1"/>
  <c r="AJ710" i="1" a="1"/>
  <c r="AJ710" i="1" s="1"/>
  <c r="AJ231" i="1" a="1"/>
  <c r="AJ231" i="1" s="1"/>
  <c r="AJ411" i="1" a="1"/>
  <c r="AJ411" i="1" s="1"/>
  <c r="AJ413" i="1" a="1"/>
  <c r="AJ413" i="1" s="1"/>
  <c r="AJ441" i="1" a="1"/>
  <c r="AJ441" i="1" s="1"/>
  <c r="AJ395" i="1" a="1"/>
  <c r="AJ395" i="1" s="1"/>
  <c r="AJ61" i="1" a="1"/>
  <c r="AJ61" i="1" s="1"/>
  <c r="AJ260" i="1" a="1"/>
  <c r="AJ260" i="1" s="1"/>
  <c r="AJ711" i="1" a="1"/>
  <c r="AJ711" i="1" s="1"/>
  <c r="AJ712" i="1" a="1"/>
  <c r="AJ712" i="1" s="1"/>
  <c r="AJ713" i="1" a="1"/>
  <c r="AJ713" i="1" s="1"/>
  <c r="AJ445" i="1" a="1"/>
  <c r="AJ445" i="1" s="1"/>
  <c r="AJ714" i="1" a="1"/>
  <c r="AJ714" i="1" s="1"/>
  <c r="AJ447" i="1" a="1"/>
  <c r="AJ447" i="1" s="1"/>
  <c r="AJ503" i="1" a="1"/>
  <c r="AJ503" i="1" s="1"/>
  <c r="AJ715" i="1" a="1"/>
  <c r="AJ715" i="1" s="1"/>
  <c r="AJ263" i="1" a="1"/>
  <c r="AJ263" i="1" s="1"/>
  <c r="AJ716" i="1" a="1"/>
  <c r="AJ716" i="1" s="1"/>
  <c r="AJ717" i="1" a="1"/>
  <c r="AJ717" i="1" s="1"/>
  <c r="AJ718" i="1" a="1"/>
  <c r="AJ718" i="1" s="1"/>
  <c r="AJ719" i="1" a="1"/>
  <c r="AJ719" i="1" s="1"/>
  <c r="AJ720" i="1" a="1"/>
  <c r="AJ720" i="1" s="1"/>
  <c r="AJ721" i="1" a="1"/>
  <c r="AJ721" i="1" s="1"/>
  <c r="AJ722" i="1" a="1"/>
  <c r="AJ722" i="1" s="1"/>
  <c r="AJ430" i="1" a="1"/>
  <c r="AJ430" i="1" s="1"/>
  <c r="AJ723" i="1" a="1"/>
  <c r="AJ723" i="1" s="1"/>
  <c r="AJ724" i="1" a="1"/>
  <c r="AJ724" i="1" s="1"/>
  <c r="AJ230" i="1" a="1"/>
  <c r="AJ230" i="1" s="1"/>
  <c r="AJ725" i="1" a="1"/>
  <c r="AJ725" i="1" s="1"/>
  <c r="AJ726" i="1" a="1"/>
  <c r="AJ726" i="1" s="1"/>
  <c r="AJ31" i="1" a="1"/>
  <c r="AJ31" i="1" s="1"/>
  <c r="AJ727" i="1" a="1"/>
  <c r="AJ727" i="1" s="1"/>
  <c r="AJ360" i="1" a="1"/>
  <c r="AJ360" i="1" s="1"/>
  <c r="AJ728" i="1" a="1"/>
  <c r="AJ728" i="1" s="1"/>
  <c r="AJ729" i="1" a="1"/>
  <c r="AJ729" i="1" s="1"/>
  <c r="AJ365" i="1" a="1"/>
  <c r="AJ365" i="1" s="1"/>
  <c r="AJ730" i="1" a="1"/>
  <c r="AJ730" i="1" s="1"/>
  <c r="AJ731" i="1" a="1"/>
  <c r="AJ731" i="1" s="1"/>
  <c r="AJ732" i="1" a="1"/>
  <c r="AJ732" i="1" s="1"/>
  <c r="AJ733" i="1" a="1"/>
  <c r="AJ733" i="1" s="1"/>
  <c r="AJ734" i="1" a="1"/>
  <c r="AJ734" i="1" s="1"/>
  <c r="AJ735" i="1" a="1"/>
  <c r="AJ735" i="1" s="1"/>
  <c r="AJ736" i="1" a="1"/>
  <c r="AJ736" i="1" s="1"/>
  <c r="AJ737" i="1" a="1"/>
  <c r="AJ737" i="1" s="1"/>
  <c r="AJ291" i="1" a="1"/>
  <c r="AJ291" i="1" s="1"/>
  <c r="AJ178" i="1" a="1"/>
  <c r="AJ178" i="1" s="1"/>
  <c r="AJ487" i="1" a="1"/>
  <c r="AJ487" i="1" s="1"/>
  <c r="AJ738" i="1" a="1"/>
  <c r="AJ738" i="1" s="1"/>
  <c r="AJ739" i="1" a="1"/>
  <c r="AJ739" i="1" s="1"/>
  <c r="AJ740" i="1" a="1"/>
  <c r="AJ740" i="1" s="1"/>
  <c r="AJ198" i="1" a="1"/>
  <c r="AJ198" i="1" s="1"/>
  <c r="AJ741" i="1" a="1"/>
  <c r="AJ741" i="1" s="1"/>
  <c r="AJ742" i="1" a="1"/>
  <c r="AJ742" i="1" s="1"/>
  <c r="AJ743" i="1" a="1"/>
  <c r="AJ743" i="1" s="1"/>
  <c r="AJ162" i="1" a="1"/>
  <c r="AJ162" i="1" s="1"/>
  <c r="AJ120" i="1" a="1"/>
  <c r="AJ120" i="1" s="1"/>
  <c r="AJ744" i="1" a="1"/>
  <c r="AJ744" i="1" s="1"/>
  <c r="AJ269" i="1" a="1"/>
  <c r="AJ269" i="1" s="1"/>
  <c r="AJ312" i="1" a="1"/>
  <c r="AJ312" i="1" s="1"/>
  <c r="AJ745" i="1" a="1"/>
  <c r="AJ745" i="1" s="1"/>
  <c r="AJ746" i="1" a="1"/>
  <c r="AJ746" i="1" s="1"/>
  <c r="AJ747" i="1" a="1"/>
  <c r="AJ747" i="1" s="1"/>
  <c r="AJ748" i="1" a="1"/>
  <c r="AJ748" i="1" s="1"/>
  <c r="AJ105" i="1" a="1"/>
  <c r="AJ105" i="1" s="1"/>
  <c r="AJ257" i="1" a="1"/>
  <c r="AJ257" i="1" s="1"/>
  <c r="AJ258" i="1" a="1"/>
  <c r="AJ258" i="1" s="1"/>
  <c r="AJ259" i="1" a="1"/>
  <c r="AJ259" i="1" s="1"/>
  <c r="AJ242" i="1" a="1"/>
  <c r="AJ242" i="1" s="1"/>
  <c r="AJ749" i="1" a="1"/>
  <c r="AJ749" i="1" s="1"/>
  <c r="AJ750" i="1" a="1"/>
  <c r="AJ750" i="1" s="1"/>
  <c r="AJ751" i="1" a="1"/>
  <c r="AJ751" i="1" s="1"/>
  <c r="AJ347" i="1" a="1"/>
  <c r="AJ347" i="1" s="1"/>
  <c r="AJ752" i="1" a="1"/>
  <c r="AJ752" i="1" s="1"/>
  <c r="AJ203" i="1" a="1"/>
  <c r="AJ203" i="1" s="1"/>
  <c r="AJ507" i="1" a="1"/>
  <c r="AJ507" i="1" s="1"/>
  <c r="AJ294" i="1" a="1"/>
  <c r="AJ294" i="1" s="1"/>
  <c r="AJ383" i="1" a="1"/>
  <c r="AJ383" i="1" s="1"/>
  <c r="AJ753" i="1" a="1"/>
  <c r="AJ753" i="1" s="1"/>
  <c r="AJ482" i="1" a="1"/>
  <c r="AJ482" i="1" s="1"/>
  <c r="AJ303" i="1" a="1"/>
  <c r="AJ303" i="1" s="1"/>
  <c r="AJ754" i="1" a="1"/>
  <c r="AJ754" i="1" s="1"/>
  <c r="AJ336" i="1" a="1"/>
  <c r="AJ336" i="1" s="1"/>
  <c r="AJ755" i="1" a="1"/>
  <c r="AJ755" i="1" s="1"/>
  <c r="AJ756" i="1" a="1"/>
  <c r="AJ756" i="1" s="1"/>
  <c r="AJ757" i="1" a="1"/>
  <c r="AJ757" i="1" s="1"/>
  <c r="AJ758" i="1" a="1"/>
  <c r="AJ758" i="1" s="1"/>
  <c r="AJ326" i="1" a="1"/>
  <c r="AJ326" i="1" s="1"/>
  <c r="AJ759" i="1" a="1"/>
  <c r="AJ759" i="1" s="1"/>
  <c r="AJ760" i="1" a="1"/>
  <c r="AJ760" i="1" s="1"/>
  <c r="AJ433" i="1" a="1"/>
  <c r="AJ433" i="1" s="1"/>
  <c r="AJ282" i="1" a="1"/>
  <c r="AJ282" i="1" s="1"/>
  <c r="AJ761" i="1" a="1"/>
  <c r="AJ761" i="1" s="1"/>
  <c r="AJ289" i="1" a="1"/>
  <c r="AJ289" i="1" s="1"/>
  <c r="AJ484" i="1" a="1"/>
  <c r="AJ484" i="1" s="1"/>
  <c r="AJ762" i="1" a="1"/>
  <c r="AJ762" i="1" s="1"/>
  <c r="AJ405" i="1" a="1"/>
  <c r="AJ405" i="1" s="1"/>
  <c r="AJ313" i="1" a="1"/>
  <c r="AJ313" i="1" s="1"/>
  <c r="AJ763" i="1" a="1"/>
  <c r="AJ763" i="1" s="1"/>
  <c r="AJ764" i="1" a="1"/>
  <c r="AJ764" i="1" s="1"/>
  <c r="AJ765" i="1" a="1"/>
  <c r="AJ765" i="1" s="1"/>
  <c r="AJ766" i="1" a="1"/>
  <c r="AJ766" i="1" s="1"/>
  <c r="AJ435" i="1" a="1"/>
  <c r="AJ435" i="1" s="1"/>
  <c r="AJ316" i="1" a="1"/>
  <c r="AJ316" i="1" s="1"/>
  <c r="AJ332" i="1" a="1"/>
  <c r="AJ332" i="1" s="1"/>
  <c r="AJ767" i="1" a="1"/>
  <c r="AJ767" i="1" s="1"/>
  <c r="AJ483" i="1" a="1"/>
  <c r="AJ483" i="1" s="1"/>
  <c r="AJ768" i="1" a="1"/>
  <c r="AJ768" i="1" s="1"/>
  <c r="AJ246" i="1" a="1"/>
  <c r="AJ246" i="1" s="1"/>
  <c r="AJ517" i="1" a="1"/>
  <c r="AJ517" i="1" s="1"/>
  <c r="AJ50" i="1" a="1"/>
  <c r="AJ50" i="1" s="1"/>
  <c r="AJ505" i="1" a="1"/>
  <c r="AJ505" i="1" s="1"/>
  <c r="AJ429" i="1" a="1"/>
  <c r="AJ429" i="1" s="1"/>
  <c r="AJ290" i="1" a="1"/>
  <c r="AJ290" i="1" s="1"/>
  <c r="AJ769" i="1" a="1"/>
  <c r="AJ769" i="1" s="1"/>
  <c r="AJ273" i="1" a="1"/>
  <c r="AJ273" i="1" s="1"/>
  <c r="AJ770" i="1" a="1"/>
  <c r="AJ770" i="1" s="1"/>
  <c r="AJ771" i="1" a="1"/>
  <c r="AJ771" i="1" s="1"/>
  <c r="AJ369" i="1" a="1"/>
  <c r="AJ369" i="1" s="1"/>
  <c r="AJ772" i="1" a="1"/>
  <c r="AJ772" i="1" s="1"/>
  <c r="AJ402" i="1" a="1"/>
  <c r="AJ402" i="1" s="1"/>
  <c r="AJ773" i="1" a="1"/>
  <c r="AJ773" i="1" s="1"/>
  <c r="AJ774" i="1" a="1"/>
  <c r="AJ774" i="1" s="1"/>
  <c r="AJ396" i="1" a="1"/>
  <c r="AJ396" i="1" s="1"/>
  <c r="AJ397" i="1" a="1"/>
  <c r="AJ397" i="1" s="1"/>
  <c r="AJ293" i="1" a="1"/>
  <c r="AJ293" i="1" s="1"/>
  <c r="AJ448" i="1" a="1"/>
  <c r="AJ448" i="1" s="1"/>
  <c r="AJ274" i="1" a="1"/>
  <c r="AJ274" i="1" s="1"/>
  <c r="AJ775" i="1" a="1"/>
  <c r="AJ775" i="1" s="1"/>
  <c r="AJ776" i="1" a="1"/>
  <c r="AJ776" i="1" s="1"/>
  <c r="AJ777" i="1" a="1"/>
  <c r="AJ777" i="1" s="1"/>
  <c r="AJ778" i="1" a="1"/>
  <c r="AJ778" i="1" s="1"/>
  <c r="AJ265" i="1" a="1"/>
  <c r="AJ265" i="1" s="1"/>
  <c r="AJ118" i="1" a="1"/>
  <c r="AJ118" i="1" s="1"/>
  <c r="AJ327" i="1" a="1"/>
  <c r="AJ327" i="1" s="1"/>
  <c r="AJ779" i="1" a="1"/>
  <c r="AJ779" i="1" s="1"/>
  <c r="AJ305" i="1" a="1"/>
  <c r="AJ305" i="1" s="1"/>
  <c r="AJ104" i="1" a="1"/>
  <c r="AJ104" i="1" s="1"/>
  <c r="AJ456" i="1" a="1"/>
  <c r="AJ456" i="1" s="1"/>
  <c r="AJ335" i="1" a="1"/>
  <c r="AJ335" i="1" s="1"/>
  <c r="AJ780" i="1" a="1"/>
  <c r="AJ780" i="1" s="1"/>
  <c r="AJ781" i="1" a="1"/>
  <c r="AJ781" i="1" s="1"/>
  <c r="AJ782" i="1" a="1"/>
  <c r="AJ782" i="1" s="1"/>
  <c r="AJ346" i="1" a="1"/>
  <c r="AJ346" i="1" s="1"/>
  <c r="AJ783" i="1" a="1"/>
  <c r="AJ783" i="1" s="1"/>
  <c r="AJ784" i="1" a="1"/>
  <c r="AJ784" i="1" s="1"/>
  <c r="AJ388" i="1" a="1"/>
  <c r="AJ388" i="1" s="1"/>
  <c r="AJ785" i="1" a="1"/>
  <c r="AJ785" i="1" s="1"/>
  <c r="AJ307" i="1" a="1"/>
  <c r="AJ307" i="1" s="1"/>
  <c r="AJ213" i="1" a="1"/>
  <c r="AJ213" i="1" s="1"/>
  <c r="AJ786" i="1" a="1"/>
  <c r="AJ786" i="1" s="1"/>
  <c r="AJ240" i="1" a="1"/>
  <c r="AJ240" i="1" s="1"/>
  <c r="AJ787" i="1" a="1"/>
  <c r="AJ787" i="1" s="1"/>
  <c r="AJ788" i="1" a="1"/>
  <c r="AJ788" i="1" s="1"/>
  <c r="AJ222" i="1" a="1"/>
  <c r="AJ222" i="1" s="1"/>
  <c r="AJ789" i="1" a="1"/>
  <c r="AJ789" i="1" s="1"/>
  <c r="AJ790" i="1" a="1"/>
  <c r="AJ790" i="1" s="1"/>
  <c r="AJ381" i="1" a="1"/>
  <c r="AJ381" i="1" s="1"/>
  <c r="AJ288" i="1" a="1"/>
  <c r="AJ288" i="1" s="1"/>
  <c r="AJ317" i="1" a="1"/>
  <c r="AJ317" i="1" s="1"/>
  <c r="AJ281" i="1" a="1"/>
  <c r="AJ281" i="1" s="1"/>
  <c r="AJ791" i="1" a="1"/>
  <c r="AJ791" i="1" s="1"/>
  <c r="AJ333" i="1" a="1"/>
  <c r="AJ333" i="1" s="1"/>
  <c r="AJ142" i="1" a="1"/>
  <c r="AJ142" i="1" s="1"/>
  <c r="AJ324" i="1" a="1"/>
  <c r="AJ324" i="1" s="1"/>
  <c r="AJ306" i="1" a="1"/>
  <c r="AJ306" i="1" s="1"/>
  <c r="AJ792" i="1" a="1"/>
  <c r="AJ792" i="1" s="1"/>
  <c r="AJ318" i="1" a="1"/>
  <c r="AJ318" i="1" s="1"/>
  <c r="AJ793" i="1" a="1"/>
  <c r="AJ793" i="1" s="1"/>
  <c r="AJ794" i="1" a="1"/>
  <c r="AJ794" i="1" s="1"/>
  <c r="AJ795" i="1" a="1"/>
  <c r="AJ795" i="1" s="1"/>
  <c r="AJ300" i="1" a="1"/>
  <c r="AJ300" i="1" s="1"/>
  <c r="AJ796" i="1" a="1"/>
  <c r="AJ796" i="1" s="1"/>
  <c r="AJ797" i="1" a="1"/>
  <c r="AJ797" i="1" s="1"/>
  <c r="AJ798" i="1" a="1"/>
  <c r="AJ798" i="1" s="1"/>
  <c r="AJ799" i="1" a="1"/>
  <c r="AJ799" i="1" s="1"/>
  <c r="AJ800" i="1" a="1"/>
  <c r="AJ800" i="1" s="1"/>
  <c r="AJ801" i="1" a="1"/>
  <c r="AJ801" i="1" s="1"/>
  <c r="AJ111" i="1" a="1"/>
  <c r="AJ111" i="1" s="1"/>
  <c r="AJ337" i="1" a="1"/>
  <c r="AJ337" i="1" s="1"/>
  <c r="AJ802" i="1" a="1"/>
  <c r="AJ802" i="1" s="1"/>
  <c r="AJ299" i="1" a="1"/>
  <c r="AJ299" i="1" s="1"/>
  <c r="AJ803" i="1" a="1"/>
  <c r="AJ803" i="1" s="1"/>
  <c r="AJ154" i="1" a="1"/>
  <c r="AJ154" i="1" s="1"/>
  <c r="AJ501" i="1" a="1"/>
  <c r="AJ501" i="1" s="1"/>
  <c r="AJ804" i="1" a="1"/>
  <c r="AJ804" i="1" s="1"/>
  <c r="AJ371" i="1" a="1"/>
  <c r="AJ371" i="1" s="1"/>
  <c r="AJ424" i="1" a="1"/>
  <c r="AJ424" i="1" s="1"/>
  <c r="AJ805" i="1" a="1"/>
  <c r="AJ805" i="1" s="1"/>
  <c r="AJ157" i="1" a="1"/>
  <c r="AJ157" i="1" s="1"/>
  <c r="AJ806" i="1" a="1"/>
  <c r="AJ806" i="1" s="1"/>
  <c r="AJ391" i="1" a="1"/>
  <c r="AJ391" i="1" s="1"/>
  <c r="AJ380" i="1" a="1"/>
  <c r="AJ380" i="1" s="1"/>
  <c r="AJ268" i="1" a="1"/>
  <c r="AJ268" i="1" s="1"/>
  <c r="AJ461" i="1" a="1"/>
  <c r="AJ461" i="1" s="1"/>
  <c r="AJ807" i="1" a="1"/>
  <c r="AJ807" i="1" s="1"/>
  <c r="AJ287" i="1" a="1"/>
  <c r="AJ287" i="1" s="1"/>
  <c r="AJ808" i="1" a="1"/>
  <c r="AJ808" i="1" s="1"/>
  <c r="AJ236" i="1" a="1"/>
  <c r="AJ236" i="1" s="1"/>
  <c r="AJ386" i="1" a="1"/>
  <c r="AJ386" i="1" s="1"/>
  <c r="AJ809" i="1" a="1"/>
  <c r="AJ809" i="1" s="1"/>
  <c r="AJ321" i="1" a="1"/>
  <c r="AJ321" i="1" s="1"/>
  <c r="AJ423" i="1" a="1"/>
  <c r="AJ423" i="1" s="1"/>
  <c r="AJ351" i="1" a="1"/>
  <c r="AJ351" i="1" s="1"/>
  <c r="AJ810" i="1" a="1"/>
  <c r="AJ810" i="1" s="1"/>
  <c r="AJ451" i="1" a="1"/>
  <c r="AJ451" i="1" s="1"/>
  <c r="AJ811" i="1" a="1"/>
  <c r="AJ811" i="1" s="1"/>
  <c r="AJ812" i="1" a="1"/>
  <c r="AJ812" i="1" s="1"/>
  <c r="AJ813" i="1" a="1"/>
  <c r="AJ813" i="1" s="1"/>
  <c r="AJ814" i="1" a="1"/>
  <c r="AJ814" i="1" s="1"/>
  <c r="AJ815" i="1" a="1"/>
  <c r="AJ815" i="1" s="1"/>
  <c r="AJ428" i="1" a="1"/>
  <c r="AJ428" i="1" s="1"/>
  <c r="AJ816" i="1" a="1"/>
  <c r="AJ816" i="1" s="1"/>
  <c r="AJ341" i="1" a="1"/>
  <c r="AJ341" i="1" s="1"/>
  <c r="AJ817" i="1" a="1"/>
  <c r="AJ817" i="1" s="1"/>
  <c r="AJ818" i="1" a="1"/>
  <c r="AJ818" i="1" s="1"/>
  <c r="AJ819" i="1" a="1"/>
  <c r="AJ819" i="1" s="1"/>
  <c r="AJ820" i="1" a="1"/>
  <c r="AJ820" i="1" s="1"/>
  <c r="AJ13" i="1" a="1"/>
  <c r="AJ13" i="1" s="1"/>
  <c r="AJ368" i="1" a="1"/>
  <c r="AJ368" i="1" s="1"/>
  <c r="AJ821" i="1" a="1"/>
  <c r="AJ821" i="1" s="1"/>
  <c r="AJ488" i="1" a="1"/>
  <c r="AJ488" i="1" s="1"/>
  <c r="AJ378" i="1" a="1"/>
  <c r="AJ378" i="1" s="1"/>
  <c r="AJ822" i="1" a="1"/>
  <c r="AJ822" i="1" s="1"/>
  <c r="AJ390" i="1" a="1"/>
  <c r="AJ390" i="1" s="1"/>
  <c r="AJ823" i="1" a="1"/>
  <c r="AJ823" i="1" s="1"/>
  <c r="AJ129" i="1" a="1"/>
  <c r="AJ129" i="1" s="1"/>
  <c r="AJ824" i="1" a="1"/>
  <c r="AJ824" i="1" s="1"/>
  <c r="AJ825" i="1" a="1"/>
  <c r="AJ825" i="1" s="1"/>
  <c r="AJ826" i="1" a="1"/>
  <c r="AJ826" i="1" s="1"/>
  <c r="AJ253" i="1" a="1"/>
  <c r="AJ253" i="1" s="1"/>
  <c r="AJ827" i="1" a="1"/>
  <c r="AJ827" i="1" s="1"/>
  <c r="AJ350" i="1" a="1"/>
  <c r="AJ350" i="1" s="1"/>
  <c r="AJ828" i="1" a="1"/>
  <c r="AJ828" i="1" s="1"/>
  <c r="AJ829" i="1" a="1"/>
  <c r="AJ829" i="1" s="1"/>
  <c r="AJ830" i="1" a="1"/>
  <c r="AJ830" i="1" s="1"/>
  <c r="AJ470" i="1" a="1"/>
  <c r="AJ470" i="1" s="1"/>
  <c r="AJ831" i="1" a="1"/>
  <c r="AJ831" i="1" s="1"/>
  <c r="AJ832" i="1" a="1"/>
  <c r="AJ832" i="1" s="1"/>
  <c r="AJ186" i="1" a="1"/>
  <c r="AJ186" i="1" s="1"/>
  <c r="AJ401" i="1" a="1"/>
  <c r="AJ401" i="1" s="1"/>
  <c r="AJ833" i="1" a="1"/>
  <c r="AJ833" i="1" s="1"/>
  <c r="AJ834" i="1" a="1"/>
  <c r="AJ834" i="1" s="1"/>
  <c r="AJ835" i="1" a="1"/>
  <c r="AJ835" i="1" s="1"/>
  <c r="AJ836" i="1" a="1"/>
  <c r="AJ836" i="1" s="1"/>
  <c r="AJ367" i="1" a="1"/>
  <c r="AJ367" i="1" s="1"/>
  <c r="AJ837" i="1" a="1"/>
  <c r="AJ837" i="1" s="1"/>
  <c r="AJ399" i="1" a="1"/>
  <c r="AJ399" i="1" s="1"/>
  <c r="AJ838" i="1" a="1"/>
  <c r="AJ838" i="1" s="1"/>
  <c r="AJ839" i="1" a="1"/>
  <c r="AJ839" i="1" s="1"/>
  <c r="AJ221" i="1" a="1"/>
  <c r="AJ221" i="1" s="1"/>
  <c r="AJ840" i="1" a="1"/>
  <c r="AJ840" i="1" s="1"/>
  <c r="AJ841" i="1" a="1"/>
  <c r="AJ841" i="1" s="1"/>
  <c r="AJ842" i="1" a="1"/>
  <c r="AJ842" i="1" s="1"/>
  <c r="AJ444" i="1" a="1"/>
  <c r="AJ444" i="1" s="1"/>
  <c r="AJ843" i="1" a="1"/>
  <c r="AJ843" i="1" s="1"/>
  <c r="AJ844" i="1" a="1"/>
  <c r="AJ844" i="1" s="1"/>
  <c r="AJ845" i="1" a="1"/>
  <c r="AJ845" i="1" s="1"/>
  <c r="AJ846" i="1" a="1"/>
  <c r="AJ846" i="1" s="1"/>
  <c r="AJ847" i="1" a="1"/>
  <c r="AJ847" i="1" s="1"/>
  <c r="AJ848" i="1" a="1"/>
  <c r="AJ848" i="1" s="1"/>
  <c r="AJ322" i="1" a="1"/>
  <c r="AJ322" i="1" s="1"/>
  <c r="AJ849" i="1" a="1"/>
  <c r="AJ849" i="1" s="1"/>
  <c r="AJ431" i="1" a="1"/>
  <c r="AJ431" i="1" s="1"/>
  <c r="AJ450" i="1" a="1"/>
  <c r="AJ450" i="1" s="1"/>
  <c r="AJ850" i="1" a="1"/>
  <c r="AJ850" i="1" s="1"/>
  <c r="AJ851" i="1" a="1"/>
  <c r="AJ851" i="1" s="1"/>
  <c r="AJ852" i="1" a="1"/>
  <c r="AJ852" i="1" s="1"/>
  <c r="AJ407" i="1" a="1"/>
  <c r="AJ407" i="1" s="1"/>
  <c r="AJ853" i="1" a="1"/>
  <c r="AJ853" i="1" s="1"/>
  <c r="AJ854" i="1" a="1"/>
  <c r="AJ854" i="1" s="1"/>
  <c r="AJ149" i="1" a="1"/>
  <c r="AJ149" i="1" s="1"/>
  <c r="AJ855" i="1" a="1"/>
  <c r="AJ855" i="1" s="1"/>
  <c r="AJ856" i="1" a="1"/>
  <c r="AJ856" i="1" s="1"/>
  <c r="AJ857" i="1" a="1"/>
  <c r="AJ857" i="1" s="1"/>
  <c r="AJ858" i="1" a="1"/>
  <c r="AJ858" i="1" s="1"/>
  <c r="AJ345" i="1" a="1"/>
  <c r="AJ345" i="1" s="1"/>
  <c r="AJ859" i="1" a="1"/>
  <c r="AJ859" i="1" s="1"/>
  <c r="AJ379" i="1" a="1"/>
  <c r="AJ379" i="1" s="1"/>
  <c r="AJ860" i="1" a="1"/>
  <c r="AJ860" i="1" s="1"/>
  <c r="AJ374" i="1" a="1"/>
  <c r="AJ374" i="1" s="1"/>
  <c r="AJ376" i="1" a="1"/>
  <c r="AJ376" i="1" s="1"/>
  <c r="AJ861" i="1" a="1"/>
  <c r="AJ861" i="1" s="1"/>
  <c r="AJ452" i="1" a="1"/>
  <c r="AJ452" i="1" s="1"/>
  <c r="AJ404" i="1" a="1"/>
  <c r="AJ404" i="1" s="1"/>
  <c r="AJ116" i="1" a="1"/>
  <c r="AJ116" i="1" s="1"/>
  <c r="AJ862" i="1" a="1"/>
  <c r="AJ862" i="1" s="1"/>
  <c r="AJ394" i="1" a="1"/>
  <c r="AJ394" i="1" s="1"/>
  <c r="AJ863" i="1" a="1"/>
  <c r="AJ863" i="1" s="1"/>
  <c r="AJ406" i="1" a="1"/>
  <c r="AJ406" i="1" s="1"/>
  <c r="AJ864" i="1" a="1"/>
  <c r="AJ864" i="1" s="1"/>
  <c r="AJ865" i="1" a="1"/>
  <c r="AJ865" i="1" s="1"/>
  <c r="AJ866" i="1" a="1"/>
  <c r="AJ866" i="1" s="1"/>
  <c r="AJ867" i="1" a="1"/>
  <c r="AJ867" i="1" s="1"/>
  <c r="AJ10" i="1" a="1"/>
  <c r="AJ10" i="1" s="1"/>
  <c r="AJ366" i="1" a="1"/>
  <c r="AJ366" i="1" s="1"/>
  <c r="AJ427" i="1" a="1"/>
  <c r="AJ427" i="1" s="1"/>
  <c r="AJ868" i="1" a="1"/>
  <c r="AJ868" i="1" s="1"/>
  <c r="AJ869" i="1" a="1"/>
  <c r="AJ869" i="1" s="1"/>
  <c r="AJ251" i="1" a="1"/>
  <c r="AJ251" i="1" s="1"/>
  <c r="AJ474" i="1" a="1"/>
  <c r="AJ474" i="1" s="1"/>
  <c r="AJ870" i="1" a="1"/>
  <c r="AJ870" i="1" s="1"/>
  <c r="AJ485" i="1" a="1"/>
  <c r="AJ485" i="1" s="1"/>
  <c r="AJ463" i="1" a="1"/>
  <c r="AJ463" i="1" s="1"/>
  <c r="AJ871" i="1" a="1"/>
  <c r="AJ871" i="1" s="1"/>
  <c r="AJ872" i="1" a="1"/>
  <c r="AJ872" i="1" s="1"/>
  <c r="AJ455" i="1" a="1"/>
  <c r="AJ455" i="1" s="1"/>
  <c r="AJ425" i="1" a="1"/>
  <c r="AJ425" i="1" s="1"/>
  <c r="AJ410" i="1" a="1"/>
  <c r="AJ410" i="1" s="1"/>
  <c r="AJ873" i="1" a="1"/>
  <c r="AJ873" i="1" s="1"/>
  <c r="AJ489" i="1" a="1"/>
  <c r="AJ489" i="1" s="1"/>
  <c r="AJ486" i="1" a="1"/>
  <c r="AJ486" i="1" s="1"/>
  <c r="AJ874" i="1" a="1"/>
  <c r="AJ874" i="1" s="1"/>
  <c r="AJ875" i="1" a="1"/>
  <c r="AJ875" i="1" s="1"/>
  <c r="AJ497" i="1" a="1"/>
  <c r="AJ497" i="1" s="1"/>
  <c r="AJ469" i="1" a="1"/>
  <c r="AJ469" i="1" s="1"/>
  <c r="AJ454" i="1" a="1"/>
  <c r="AJ454" i="1" s="1"/>
  <c r="AJ876" i="1" a="1"/>
  <c r="AJ876" i="1" s="1"/>
  <c r="AJ227" i="1" a="1"/>
  <c r="AJ227" i="1" s="1"/>
  <c r="AJ877" i="1" a="1"/>
  <c r="AJ877" i="1" s="1"/>
  <c r="AJ878" i="1" a="1"/>
  <c r="AJ878" i="1" s="1"/>
  <c r="AJ432" i="1" a="1"/>
  <c r="AJ432" i="1" s="1"/>
  <c r="AJ879" i="1" a="1"/>
  <c r="AJ879" i="1" s="1"/>
  <c r="AJ880" i="1" a="1"/>
  <c r="AJ880" i="1" s="1"/>
  <c r="AJ881" i="1" a="1"/>
  <c r="AJ881" i="1" s="1"/>
  <c r="AJ882" i="1" a="1"/>
  <c r="AJ882" i="1" s="1"/>
  <c r="AJ883" i="1" a="1"/>
  <c r="AJ883" i="1" s="1"/>
  <c r="AJ477" i="1" a="1"/>
  <c r="AJ477" i="1" s="1"/>
  <c r="AJ884" i="1" a="1"/>
  <c r="AJ884" i="1" s="1"/>
  <c r="AJ422" i="1" a="1"/>
  <c r="AJ422" i="1" s="1"/>
  <c r="AJ389" i="1" a="1"/>
  <c r="AJ389" i="1" s="1"/>
  <c r="AJ885" i="1" a="1"/>
  <c r="AJ885" i="1" s="1"/>
  <c r="AJ886" i="1" a="1"/>
  <c r="AJ886" i="1" s="1"/>
  <c r="AJ887" i="1" a="1"/>
  <c r="AJ887" i="1" s="1"/>
  <c r="AJ888" i="1" a="1"/>
  <c r="AJ888" i="1" s="1"/>
  <c r="AJ392" i="1" a="1"/>
  <c r="AJ392" i="1" s="1"/>
  <c r="AJ342" i="1" a="1"/>
  <c r="AJ342" i="1" s="1"/>
  <c r="AJ464" i="1" a="1"/>
  <c r="AJ464" i="1" s="1"/>
  <c r="AJ468" i="1" a="1"/>
  <c r="AJ468" i="1" s="1"/>
  <c r="AJ459" i="1" a="1"/>
  <c r="AJ459" i="1" s="1"/>
  <c r="AJ272" i="1" a="1"/>
  <c r="AJ272" i="1" s="1"/>
  <c r="AJ479" i="1" a="1"/>
  <c r="AJ479" i="1" s="1"/>
  <c r="AJ889" i="1" a="1"/>
  <c r="AJ889" i="1" s="1"/>
  <c r="AJ890" i="1" a="1"/>
  <c r="AJ890" i="1" s="1"/>
  <c r="AJ480" i="1" a="1"/>
  <c r="AJ480" i="1" s="1"/>
  <c r="AJ93" i="1" a="1"/>
  <c r="AJ93" i="1" s="1"/>
  <c r="AJ471" i="1" a="1"/>
  <c r="AJ471" i="1" s="1"/>
  <c r="AJ465" i="1" a="1"/>
  <c r="AJ465" i="1" s="1"/>
  <c r="AJ891" i="1" a="1"/>
  <c r="AJ891" i="1" s="1"/>
  <c r="AJ892" i="1" a="1"/>
  <c r="AJ892" i="1" s="1"/>
  <c r="AJ893" i="1" a="1"/>
  <c r="AJ893" i="1" s="1"/>
  <c r="AJ894" i="1" a="1"/>
  <c r="AJ894" i="1" s="1"/>
  <c r="AJ493" i="1" a="1"/>
  <c r="AJ493" i="1" s="1"/>
  <c r="AJ490" i="1" a="1"/>
  <c r="AJ490" i="1" s="1"/>
  <c r="AJ895" i="1" a="1"/>
  <c r="AJ895" i="1" s="1"/>
  <c r="AJ896" i="1" a="1"/>
  <c r="AJ896" i="1" s="1"/>
  <c r="AJ897" i="1" a="1"/>
  <c r="AJ897" i="1" s="1"/>
  <c r="AJ315" i="1" a="1"/>
  <c r="AJ315" i="1" s="1"/>
  <c r="AJ466" i="1" a="1"/>
  <c r="AJ466" i="1" s="1"/>
  <c r="AJ500" i="1" a="1"/>
  <c r="AJ500" i="1" s="1"/>
  <c r="AJ898" i="1" a="1"/>
  <c r="AJ898" i="1" s="1"/>
  <c r="AJ167" i="1" a="1"/>
  <c r="AJ167" i="1" s="1"/>
  <c r="AJ492" i="1" a="1"/>
  <c r="AJ492" i="1" s="1"/>
  <c r="AJ494" i="1" a="1"/>
  <c r="AJ494" i="1" s="1"/>
  <c r="AJ267" i="1" a="1"/>
  <c r="AJ267" i="1" s="1"/>
  <c r="AJ496" i="1" a="1"/>
  <c r="AJ496" i="1" s="1"/>
  <c r="AJ498" i="1" a="1"/>
  <c r="AJ498" i="1" s="1"/>
  <c r="AJ506" i="1" a="1"/>
  <c r="AJ506" i="1" s="1"/>
  <c r="AJ439" i="1" a="1"/>
  <c r="AJ439" i="1" s="1"/>
  <c r="AJ899" i="1" a="1"/>
  <c r="AJ899" i="1" s="1"/>
  <c r="AJ504" i="1" a="1"/>
  <c r="AJ504" i="1" s="1"/>
  <c r="AJ502" i="1" a="1"/>
  <c r="AJ502" i="1" s="1"/>
  <c r="AJ509" i="1" a="1"/>
  <c r="AJ509" i="1" s="1"/>
  <c r="AJ900" i="1" a="1"/>
  <c r="AJ900" i="1" s="1"/>
  <c r="AJ901" i="1" a="1"/>
  <c r="AJ901" i="1" s="1"/>
  <c r="AJ902" i="1" a="1"/>
  <c r="AJ902" i="1" s="1"/>
  <c r="AJ903" i="1" a="1"/>
  <c r="AJ903" i="1" s="1"/>
  <c r="AJ904" i="1" a="1"/>
  <c r="AJ904" i="1" s="1"/>
  <c r="AJ508" i="1" a="1"/>
  <c r="AJ508" i="1" s="1"/>
  <c r="AJ515" i="1" a="1"/>
  <c r="AJ515" i="1" s="1"/>
  <c r="AJ514" i="1" a="1"/>
  <c r="AJ514" i="1" s="1"/>
  <c r="AJ905" i="1" a="1"/>
  <c r="AJ905" i="1" s="1"/>
  <c r="AJ412" i="1" a="1"/>
  <c r="AJ412" i="1" s="1"/>
  <c r="AJ906" i="1" a="1"/>
  <c r="AJ906" i="1" s="1"/>
  <c r="AJ907" i="1" a="1"/>
  <c r="AJ907" i="1" s="1"/>
  <c r="AJ908" i="1" a="1"/>
  <c r="AJ908" i="1" s="1"/>
  <c r="AJ909" i="1" a="1"/>
  <c r="AJ909" i="1" s="1"/>
  <c r="AJ910" i="1" a="1"/>
  <c r="AJ910" i="1" s="1"/>
  <c r="AJ911" i="1" a="1"/>
  <c r="AJ911" i="1" s="1"/>
  <c r="AJ102" i="1" a="1"/>
  <c r="AJ102" i="1" s="1"/>
  <c r="AJ912" i="1" a="1"/>
  <c r="AJ912" i="1" s="1"/>
  <c r="AJ913" i="1" a="1"/>
  <c r="AJ913" i="1" s="1"/>
  <c r="AJ914" i="1" a="1"/>
  <c r="AJ914" i="1" s="1"/>
  <c r="AJ372" i="1" a="1"/>
  <c r="AJ372" i="1" s="1"/>
  <c r="AJ915" i="1" a="1"/>
  <c r="AJ915" i="1" s="1"/>
  <c r="AJ916" i="1" a="1"/>
  <c r="AJ916" i="1" s="1"/>
  <c r="AJ212" i="1" a="1"/>
  <c r="AJ212" i="1" s="1"/>
  <c r="AJ917" i="1" a="1"/>
  <c r="AJ917" i="1" s="1"/>
  <c r="AJ226" i="1" a="1"/>
  <c r="AJ226" i="1" s="1"/>
  <c r="AJ918" i="1" a="1"/>
  <c r="AJ918" i="1" s="1"/>
  <c r="AJ919" i="1" a="1"/>
  <c r="AJ919" i="1" s="1"/>
  <c r="AJ920" i="1" a="1"/>
  <c r="AJ920" i="1" s="1"/>
  <c r="AJ191" i="1" a="1"/>
  <c r="AJ191" i="1" s="1"/>
  <c r="AJ921" i="1" a="1"/>
  <c r="AJ921" i="1" s="1"/>
  <c r="AJ922" i="1" a="1"/>
  <c r="AJ922" i="1" s="1"/>
  <c r="AJ145" i="1" a="1"/>
  <c r="AJ145" i="1" s="1"/>
  <c r="AJ923" i="1" a="1"/>
  <c r="AJ923" i="1" s="1"/>
  <c r="AJ924" i="1" a="1"/>
  <c r="AJ924" i="1" s="1"/>
  <c r="AJ925" i="1" a="1"/>
  <c r="AJ925" i="1" s="1"/>
  <c r="AJ926" i="1" a="1"/>
  <c r="AJ926" i="1" s="1"/>
  <c r="AJ927" i="1" a="1"/>
  <c r="AJ927" i="1" s="1"/>
  <c r="AJ928" i="1" a="1"/>
  <c r="AJ928" i="1" s="1"/>
  <c r="AJ929" i="1" a="1"/>
  <c r="AJ929" i="1" s="1"/>
  <c r="AJ930" i="1" a="1"/>
  <c r="AJ930" i="1" s="1"/>
  <c r="AJ931" i="1" a="1"/>
  <c r="AJ931" i="1" s="1"/>
  <c r="AJ932" i="1" a="1"/>
  <c r="AJ932" i="1" s="1"/>
  <c r="AJ933" i="1" a="1"/>
  <c r="AJ933" i="1" s="1"/>
  <c r="AJ934" i="1" a="1"/>
  <c r="AJ934" i="1" s="1"/>
  <c r="AJ935" i="1" a="1"/>
  <c r="AJ935" i="1" s="1"/>
  <c r="AJ936" i="1" a="1"/>
  <c r="AJ936" i="1" s="1"/>
  <c r="AJ937" i="1" a="1"/>
  <c r="AJ937" i="1" s="1"/>
  <c r="AJ938" i="1" a="1"/>
  <c r="AJ938" i="1" s="1"/>
  <c r="AJ201" i="1" a="1"/>
  <c r="AJ201" i="1" s="1"/>
  <c r="AJ939" i="1" a="1"/>
  <c r="AJ939" i="1" s="1"/>
  <c r="AJ156" i="1" a="1"/>
  <c r="AJ156" i="1" s="1"/>
  <c r="AJ940" i="1" a="1"/>
  <c r="AJ940" i="1" s="1"/>
  <c r="AJ308" i="1" a="1"/>
  <c r="AJ308" i="1" s="1"/>
  <c r="AJ354" i="1" a="1"/>
  <c r="AJ354" i="1" s="1"/>
  <c r="AJ941" i="1" a="1"/>
  <c r="AJ941" i="1" s="1"/>
  <c r="AJ519" i="1" a="1"/>
  <c r="AJ519" i="1" s="1"/>
  <c r="AJ942" i="1" a="1"/>
  <c r="AJ942" i="1" s="1"/>
  <c r="AJ943" i="1" a="1"/>
  <c r="AJ943" i="1" s="1"/>
  <c r="AJ22" i="1" a="1"/>
  <c r="AJ22" i="1" s="1"/>
  <c r="AJ255" i="1" a="1"/>
  <c r="AJ255" i="1" s="1"/>
  <c r="AJ944" i="1" a="1"/>
  <c r="AJ944" i="1" s="1"/>
  <c r="AJ945" i="1" a="1"/>
  <c r="AJ945" i="1" s="1"/>
  <c r="AJ946" i="1" a="1"/>
  <c r="AJ946" i="1" s="1"/>
  <c r="AJ947" i="1" a="1"/>
  <c r="AJ947" i="1" s="1"/>
  <c r="AJ330" i="1" a="1"/>
  <c r="AJ330" i="1" s="1"/>
  <c r="AJ948" i="1" a="1"/>
  <c r="AJ948" i="1" s="1"/>
  <c r="AJ949" i="1" a="1"/>
  <c r="AJ949" i="1" s="1"/>
  <c r="AJ5" i="1" a="1"/>
  <c r="AJ5" i="1" s="1"/>
  <c r="AJ117" i="1" a="1"/>
  <c r="AJ117" i="1" s="1"/>
  <c r="AJ950" i="1" a="1"/>
  <c r="AJ950" i="1" s="1"/>
  <c r="AJ951" i="1" a="1"/>
  <c r="AJ951" i="1" s="1"/>
  <c r="AJ952" i="1" a="1"/>
  <c r="AJ952" i="1" s="1"/>
  <c r="AJ953" i="1" a="1"/>
  <c r="AJ953" i="1" s="1"/>
  <c r="AJ954" i="1" a="1"/>
  <c r="AJ954" i="1" s="1"/>
  <c r="AJ955" i="1" a="1"/>
  <c r="AJ955" i="1" s="1"/>
  <c r="AJ956" i="1" a="1"/>
  <c r="AJ956" i="1" s="1"/>
  <c r="AJ275" i="1" a="1"/>
  <c r="AJ275" i="1" s="1"/>
  <c r="AJ957" i="1" a="1"/>
  <c r="AJ957" i="1" s="1"/>
  <c r="AJ958" i="1" a="1"/>
  <c r="AJ958" i="1" s="1"/>
  <c r="AJ140" i="1" a="1"/>
  <c r="AJ140" i="1" s="1"/>
  <c r="AJ177" i="1" a="1"/>
  <c r="AJ177" i="1" s="1"/>
  <c r="AJ131" i="1" a="1"/>
  <c r="AJ131" i="1" s="1"/>
  <c r="AJ340" i="1" a="1"/>
  <c r="AJ340" i="1" s="1"/>
  <c r="AJ959" i="1" a="1"/>
  <c r="AJ959" i="1" s="1"/>
  <c r="AJ353" i="1" a="1"/>
  <c r="AJ353" i="1" s="1"/>
  <c r="AJ960" i="1" a="1"/>
  <c r="AJ960" i="1" s="1"/>
  <c r="AJ961" i="1" a="1"/>
  <c r="AJ961" i="1" s="1"/>
  <c r="AJ175" i="1" a="1"/>
  <c r="AJ175" i="1" s="1"/>
  <c r="AJ962" i="1" a="1"/>
  <c r="AJ962" i="1" s="1"/>
  <c r="AJ963" i="1" a="1"/>
  <c r="AJ963" i="1" s="1"/>
  <c r="AJ964" i="1" a="1"/>
  <c r="AJ964" i="1" s="1"/>
  <c r="AJ965" i="1" a="1"/>
  <c r="AJ965" i="1" s="1"/>
  <c r="AJ966" i="1" a="1"/>
  <c r="AJ966" i="1" s="1"/>
  <c r="AJ967" i="1" a="1"/>
  <c r="AJ967" i="1" s="1"/>
  <c r="AJ24" i="1" a="1"/>
  <c r="AJ24" i="1" s="1"/>
  <c r="AJ968" i="1" a="1"/>
  <c r="AJ968" i="1" s="1"/>
  <c r="AJ969" i="1" a="1"/>
  <c r="AJ969" i="1" s="1"/>
  <c r="AJ970" i="1" a="1"/>
  <c r="AJ970" i="1" s="1"/>
  <c r="AJ971" i="1" a="1"/>
  <c r="AJ971" i="1" s="1"/>
  <c r="AJ972" i="1" a="1"/>
  <c r="AJ972" i="1" s="1"/>
  <c r="AJ280" i="1" a="1"/>
  <c r="AJ280" i="1" s="1"/>
  <c r="AJ973" i="1" a="1"/>
  <c r="AJ973" i="1" s="1"/>
  <c r="AJ297" i="1" a="1"/>
  <c r="AJ297" i="1" s="1"/>
  <c r="AJ974" i="1" a="1"/>
  <c r="AJ974" i="1" s="1"/>
  <c r="AJ109" i="1" a="1"/>
  <c r="AJ109" i="1" s="1"/>
  <c r="AJ975" i="1" a="1"/>
  <c r="AJ975" i="1" s="1"/>
  <c r="AJ976" i="1" a="1"/>
  <c r="AJ976" i="1" s="1"/>
  <c r="AJ977" i="1" a="1"/>
  <c r="AJ977" i="1" s="1"/>
  <c r="AJ241" i="1" a="1"/>
  <c r="AJ241" i="1" s="1"/>
  <c r="AJ978" i="1" a="1"/>
  <c r="AJ978" i="1" s="1"/>
  <c r="AJ979" i="1" a="1"/>
  <c r="AJ979" i="1" s="1"/>
  <c r="AJ980" i="1" a="1"/>
  <c r="AJ980" i="1" s="1"/>
  <c r="AJ981" i="1" a="1"/>
  <c r="AJ981" i="1" s="1"/>
  <c r="AJ982" i="1" a="1"/>
  <c r="AJ982" i="1" s="1"/>
  <c r="AJ983" i="1" a="1"/>
  <c r="AJ983" i="1" s="1"/>
  <c r="AJ984" i="1" a="1"/>
  <c r="AJ984" i="1" s="1"/>
  <c r="AJ14" i="1" a="1"/>
  <c r="AJ14" i="1" s="1"/>
  <c r="AJ252" i="1" a="1"/>
  <c r="AJ252" i="1" s="1"/>
  <c r="AJ985" i="1" a="1"/>
  <c r="AJ985" i="1" s="1"/>
  <c r="AJ986" i="1" a="1"/>
  <c r="AJ986" i="1" s="1"/>
  <c r="AJ987" i="1" a="1"/>
  <c r="AJ987" i="1" s="1"/>
  <c r="AJ988" i="1" a="1"/>
  <c r="AJ988" i="1" s="1"/>
  <c r="AJ989" i="1" a="1"/>
  <c r="AJ989" i="1" s="1"/>
  <c r="AJ990" i="1" a="1"/>
  <c r="AJ990" i="1" s="1"/>
  <c r="AJ991" i="1" a="1"/>
  <c r="AJ991" i="1" s="1"/>
  <c r="AJ992" i="1" a="1"/>
  <c r="AJ992" i="1" s="1"/>
  <c r="AJ993" i="1" a="1"/>
  <c r="AJ993" i="1" s="1"/>
  <c r="AJ223" i="1" a="1"/>
  <c r="AJ223" i="1" s="1"/>
  <c r="AJ994" i="1" a="1"/>
  <c r="AJ994" i="1" s="1"/>
  <c r="AJ995" i="1" a="1"/>
  <c r="AJ995" i="1" s="1"/>
  <c r="AJ996" i="1" a="1"/>
  <c r="AJ996" i="1" s="1"/>
  <c r="AJ997" i="1" a="1"/>
  <c r="AJ997" i="1" s="1"/>
  <c r="AJ998" i="1" a="1"/>
  <c r="AJ998" i="1" s="1"/>
  <c r="AJ302" i="1" a="1"/>
  <c r="AJ302" i="1" s="1"/>
  <c r="AJ188" i="1" a="1"/>
  <c r="AJ188" i="1" s="1"/>
  <c r="AJ187" i="1" a="1"/>
  <c r="AJ187" i="1" s="1"/>
  <c r="AJ999" i="1" a="1"/>
  <c r="AJ999" i="1" s="1"/>
  <c r="AJ1000" i="1" a="1"/>
  <c r="AJ1000" i="1" s="1"/>
  <c r="AJ1001" i="1" a="1"/>
  <c r="AJ1001" i="1" s="1"/>
  <c r="AJ1002" i="1" a="1"/>
  <c r="AJ1002" i="1" s="1"/>
  <c r="AJ1003" i="1" a="1"/>
  <c r="AJ1003" i="1" s="1"/>
  <c r="AJ357" i="1" a="1"/>
  <c r="AJ357" i="1" s="1"/>
  <c r="AJ1004" i="1" a="1"/>
  <c r="AJ1004" i="1" s="1"/>
  <c r="AJ1005" i="1" a="1"/>
  <c r="AJ1005" i="1" s="1"/>
  <c r="AJ1006" i="1" a="1"/>
  <c r="AJ1006" i="1" s="1"/>
  <c r="AJ199" i="1" a="1"/>
  <c r="AJ199" i="1" s="1"/>
  <c r="AJ1007" i="1" a="1"/>
  <c r="AJ1007" i="1" s="1"/>
  <c r="AJ1008" i="1" a="1"/>
  <c r="AJ1008" i="1" s="1"/>
  <c r="AJ1009" i="1" a="1"/>
  <c r="AJ1009" i="1" s="1"/>
  <c r="AJ1010" i="1" a="1"/>
  <c r="AJ1010" i="1" s="1"/>
  <c r="AJ1011" i="1" a="1"/>
  <c r="AJ1011" i="1" s="1"/>
  <c r="AJ1012" i="1" a="1"/>
  <c r="AJ1012" i="1" s="1"/>
  <c r="AJ1013" i="1" a="1"/>
  <c r="AJ1013" i="1" s="1"/>
  <c r="AJ1014" i="1" a="1"/>
  <c r="AJ1014" i="1" s="1"/>
  <c r="AJ1015" i="1" a="1"/>
  <c r="AJ1015" i="1" s="1"/>
  <c r="AJ1016" i="1" a="1"/>
  <c r="AJ1016" i="1" s="1"/>
  <c r="AJ1017" i="1" a="1"/>
  <c r="AJ1017" i="1" s="1"/>
  <c r="AJ1018" i="1" a="1"/>
  <c r="AJ1018" i="1" s="1"/>
  <c r="AJ1019" i="1" a="1"/>
  <c r="AJ1019" i="1" s="1"/>
  <c r="AJ1020" i="1" a="1"/>
  <c r="AJ1020" i="1" s="1"/>
  <c r="AJ1021" i="1" a="1"/>
  <c r="AJ1021" i="1" s="1"/>
  <c r="AJ1022" i="1" a="1"/>
  <c r="AJ1022" i="1" s="1"/>
  <c r="AJ1023" i="1" a="1"/>
  <c r="AJ1023" i="1" s="1"/>
  <c r="AJ1024" i="1" a="1"/>
  <c r="AJ1024" i="1" s="1"/>
  <c r="AJ1025" i="1" a="1"/>
  <c r="AJ1025" i="1" s="1"/>
  <c r="AJ1026" i="1" a="1"/>
  <c r="AJ1026" i="1" s="1"/>
  <c r="AJ1027" i="1" a="1"/>
  <c r="AJ1027" i="1" s="1"/>
  <c r="AJ1028" i="1" a="1"/>
  <c r="AJ1028" i="1" s="1"/>
  <c r="AJ1029" i="1" a="1"/>
  <c r="AJ1029" i="1" s="1"/>
  <c r="AJ1030" i="1" a="1"/>
  <c r="AJ1030" i="1" s="1"/>
  <c r="AJ446" i="1" a="1"/>
  <c r="AJ446" i="1" s="1"/>
  <c r="AJ1031" i="1" a="1"/>
  <c r="AJ1031" i="1" s="1"/>
  <c r="AJ1032" i="1" a="1"/>
  <c r="AJ1032" i="1" s="1"/>
  <c r="AJ1033" i="1" a="1"/>
  <c r="AJ1033" i="1" s="1"/>
  <c r="AJ1034" i="1" a="1"/>
  <c r="AJ1034" i="1" s="1"/>
  <c r="AJ1035" i="1" a="1"/>
  <c r="AJ1035" i="1" s="1"/>
  <c r="AJ1036" i="1" a="1"/>
  <c r="AJ1036" i="1" s="1"/>
  <c r="AJ437" i="1" a="1"/>
  <c r="AJ437" i="1" s="1"/>
  <c r="AJ1037" i="1" a="1"/>
  <c r="AJ1037" i="1" s="1"/>
  <c r="AJ1038" i="1" a="1"/>
  <c r="AJ1038" i="1" s="1"/>
  <c r="AJ1039" i="1" a="1"/>
  <c r="AJ1039" i="1" s="1"/>
  <c r="AJ1040" i="1" a="1"/>
  <c r="AJ1040" i="1" s="1"/>
  <c r="AJ1041" i="1" a="1"/>
  <c r="AJ1041" i="1" s="1"/>
  <c r="AJ1042" i="1" a="1"/>
  <c r="AJ1042" i="1" s="1"/>
  <c r="AJ1043" i="1" a="1"/>
  <c r="AJ1043" i="1" s="1"/>
  <c r="AJ1044" i="1" a="1"/>
  <c r="AJ1044" i="1" s="1"/>
  <c r="AJ1045" i="1" a="1"/>
  <c r="AJ1045" i="1" s="1"/>
  <c r="AJ1046" i="1" a="1"/>
  <c r="AJ1046" i="1" s="1"/>
  <c r="AJ1047" i="1" a="1"/>
  <c r="AJ1047" i="1" s="1"/>
  <c r="AJ1048" i="1" a="1"/>
  <c r="AJ1048" i="1" s="1"/>
  <c r="AJ1049" i="1" a="1"/>
  <c r="AJ1049" i="1" s="1"/>
  <c r="AJ1050" i="1" a="1"/>
  <c r="AJ1050" i="1" s="1"/>
  <c r="AJ1051" i="1" a="1"/>
  <c r="AJ1051" i="1" s="1"/>
  <c r="AJ1052" i="1" a="1"/>
  <c r="AJ1052" i="1" s="1"/>
  <c r="AJ1053" i="1" a="1"/>
  <c r="AJ1053" i="1" s="1"/>
  <c r="AJ1054" i="1" a="1"/>
  <c r="AJ1054" i="1" s="1"/>
  <c r="AJ1055" i="1" a="1"/>
  <c r="AJ1055" i="1" s="1"/>
  <c r="AJ1056" i="1" a="1"/>
  <c r="AJ1056" i="1" s="1"/>
  <c r="AJ1057" i="1" a="1"/>
  <c r="AJ1057" i="1" s="1"/>
  <c r="AJ1058" i="1" a="1"/>
  <c r="AJ1058" i="1" s="1"/>
  <c r="AJ1059" i="1" a="1"/>
  <c r="AJ1059" i="1" s="1"/>
  <c r="AJ1060" i="1" a="1"/>
  <c r="AJ1060" i="1" s="1"/>
  <c r="AJ1061" i="1" a="1"/>
  <c r="AJ1061" i="1" s="1"/>
  <c r="AJ1062" i="1" a="1"/>
  <c r="AJ1062" i="1" s="1"/>
  <c r="AJ1063" i="1" a="1"/>
  <c r="AJ1063" i="1" s="1"/>
  <c r="AJ1064" i="1" a="1"/>
  <c r="AJ1064" i="1" s="1"/>
  <c r="AJ1065" i="1" a="1"/>
  <c r="AJ1065" i="1" s="1"/>
  <c r="AJ1066" i="1" a="1"/>
  <c r="AJ1066" i="1" s="1"/>
  <c r="AJ1067" i="1" a="1"/>
  <c r="AJ1067" i="1" s="1"/>
  <c r="AJ1068" i="1" a="1"/>
  <c r="AJ1068" i="1" s="1"/>
  <c r="AJ1069" i="1" a="1"/>
  <c r="AJ1069" i="1" s="1"/>
  <c r="AJ1070" i="1" a="1"/>
  <c r="AJ1070" i="1" s="1"/>
  <c r="AJ1071" i="1" a="1"/>
  <c r="AJ1071" i="1" s="1"/>
  <c r="AJ141" i="1" a="1"/>
  <c r="AJ141" i="1" s="1"/>
  <c r="AJ1072" i="1" a="1"/>
  <c r="AJ1072" i="1" s="1"/>
  <c r="AJ1073" i="1" a="1"/>
  <c r="AJ1073" i="1" s="1"/>
  <c r="AJ1074" i="1" a="1"/>
  <c r="AJ1074" i="1" s="1"/>
  <c r="AJ1075" i="1" a="1"/>
  <c r="AJ1075" i="1" s="1"/>
  <c r="AJ1076" i="1" a="1"/>
  <c r="AJ1076" i="1" s="1"/>
  <c r="AJ1077" i="1" a="1"/>
  <c r="AJ1077" i="1" s="1"/>
  <c r="AJ1078" i="1" a="1"/>
  <c r="AJ1078" i="1" s="1"/>
  <c r="AJ1079" i="1" a="1"/>
  <c r="AJ1079" i="1" s="1"/>
  <c r="AJ1080" i="1" a="1"/>
  <c r="AJ1080" i="1" s="1"/>
  <c r="AJ1081" i="1" a="1"/>
  <c r="AJ1081" i="1" s="1"/>
  <c r="AJ1082" i="1" a="1"/>
  <c r="AJ1082" i="1" s="1"/>
  <c r="AJ1083" i="1" a="1"/>
  <c r="AJ1083" i="1" s="1"/>
  <c r="AJ414" i="1" a="1"/>
  <c r="AJ414" i="1" s="1"/>
  <c r="AJ1084" i="1" a="1"/>
  <c r="AJ1084" i="1" s="1"/>
  <c r="AJ393" i="1" a="1"/>
  <c r="AJ393" i="1" s="1"/>
  <c r="AJ339" i="1" a="1"/>
  <c r="AJ339" i="1" s="1"/>
  <c r="AJ1085" i="1" a="1"/>
  <c r="AJ1085" i="1" s="1"/>
  <c r="AJ400" i="1" a="1"/>
  <c r="AJ400" i="1" s="1"/>
  <c r="AJ1086" i="1" a="1"/>
  <c r="AJ1086" i="1" s="1"/>
  <c r="AJ1087" i="1" a="1"/>
  <c r="AJ1087" i="1" s="1"/>
  <c r="AJ1088" i="1" a="1"/>
  <c r="AJ1088" i="1" s="1"/>
  <c r="AJ1089" i="1" a="1"/>
  <c r="AJ1089" i="1" s="1"/>
  <c r="AJ1090" i="1" a="1"/>
  <c r="AJ1090" i="1" s="1"/>
  <c r="AJ1091" i="1" a="1"/>
  <c r="AJ1091" i="1" s="1"/>
  <c r="AJ1092" i="1" a="1"/>
  <c r="AJ1092" i="1" s="1"/>
  <c r="AJ518" i="1" a="1"/>
  <c r="AJ518" i="1" s="1"/>
  <c r="AJ1093" i="1" a="1"/>
  <c r="AJ1093" i="1" s="1"/>
  <c r="AJ1094" i="1" a="1"/>
  <c r="AJ1094" i="1" s="1"/>
  <c r="AJ1095" i="1" a="1"/>
  <c r="AJ1095" i="1" s="1"/>
  <c r="AJ3" i="1" a="1"/>
  <c r="AJ3" i="1" s="1"/>
  <c r="AJ1096" i="1" a="1"/>
  <c r="AJ1096" i="1" s="1"/>
  <c r="AJ1097" i="1" a="1"/>
  <c r="AJ1097" i="1" s="1"/>
  <c r="AJ1098" i="1" a="1"/>
  <c r="AJ1098" i="1" s="1"/>
  <c r="AJ1099" i="1" a="1"/>
  <c r="AJ1099" i="1" s="1"/>
  <c r="AJ1100" i="1" a="1"/>
  <c r="AJ1100" i="1" s="1"/>
  <c r="AJ15" i="1" a="1"/>
  <c r="AJ15" i="1" s="1"/>
  <c r="AJ1101" i="1" a="1"/>
  <c r="AJ1101" i="1" s="1"/>
  <c r="AJ1102" i="1" a="1"/>
  <c r="AJ1102" i="1" s="1"/>
  <c r="AJ1103" i="1" a="1"/>
  <c r="AJ1103" i="1" s="1"/>
  <c r="AJ209" i="1" a="1"/>
  <c r="AJ209" i="1" s="1"/>
  <c r="AJ1104" i="1" a="1"/>
  <c r="AJ1104" i="1" s="1"/>
  <c r="AJ1105" i="1" a="1"/>
  <c r="AJ1105" i="1" s="1"/>
  <c r="AJ1106" i="1" a="1"/>
  <c r="AJ1106" i="1" s="1"/>
  <c r="AJ196" i="1" a="1"/>
  <c r="AJ196" i="1" s="1"/>
  <c r="AJ384" i="1" a="1"/>
  <c r="AJ384" i="1" s="1"/>
  <c r="AJ1107" i="1" a="1"/>
  <c r="AJ1107" i="1" s="1"/>
  <c r="AJ270" i="1" a="1"/>
  <c r="AJ270" i="1" s="1"/>
  <c r="AJ261" i="1" a="1"/>
  <c r="AJ261" i="1" s="1"/>
  <c r="AJ1108" i="1" a="1"/>
  <c r="AJ1108" i="1" s="1"/>
  <c r="AJ1109" i="1" a="1"/>
  <c r="AJ1109" i="1" s="1"/>
  <c r="AJ338" i="1" a="1"/>
  <c r="AJ338" i="1" s="1"/>
  <c r="AJ1110" i="1" a="1"/>
  <c r="AJ1110" i="1" s="1"/>
  <c r="AJ285" i="1" a="1"/>
  <c r="AJ285" i="1" s="1"/>
  <c r="AJ286" i="1" a="1"/>
  <c r="AJ286" i="1" s="1"/>
  <c r="AJ1111" i="1" a="1"/>
  <c r="AJ1111" i="1" s="1"/>
  <c r="AJ1112" i="1" a="1"/>
  <c r="AJ1112" i="1" s="1"/>
  <c r="AJ1113" i="1" a="1"/>
  <c r="AJ1113" i="1" s="1"/>
  <c r="AJ1114" i="1" a="1"/>
  <c r="AJ1114" i="1" s="1"/>
  <c r="AJ1115" i="1" a="1"/>
  <c r="AJ1115" i="1" s="1"/>
  <c r="AJ1116" i="1" a="1"/>
  <c r="AJ1116" i="1" s="1"/>
  <c r="AJ1117" i="1" a="1"/>
  <c r="AJ1117" i="1" s="1"/>
  <c r="AJ1118" i="1" a="1"/>
  <c r="AJ1118" i="1" s="1"/>
  <c r="AJ1119" i="1" a="1"/>
  <c r="AJ1119" i="1" s="1"/>
  <c r="AJ1120" i="1" a="1"/>
  <c r="AJ1120" i="1" s="1"/>
  <c r="AJ1121" i="1" a="1"/>
  <c r="AJ1121" i="1" s="1"/>
  <c r="AJ476" i="1" a="1"/>
  <c r="AJ476" i="1" s="1"/>
  <c r="AJ1122" i="1" a="1"/>
  <c r="AJ1122" i="1" s="1"/>
  <c r="AJ1123" i="1" a="1"/>
  <c r="AJ1123" i="1" s="1"/>
  <c r="AJ1124" i="1" a="1"/>
  <c r="AJ1124" i="1" s="1"/>
  <c r="AJ1125" i="1" a="1"/>
  <c r="AJ1125" i="1" s="1"/>
  <c r="AJ44" i="1" a="1"/>
  <c r="AJ44" i="1" s="1"/>
  <c r="AJ329" i="1" a="1"/>
  <c r="AJ329" i="1" s="1"/>
  <c r="AJ1126" i="1" a="1"/>
  <c r="AJ1126" i="1" s="1"/>
  <c r="AJ1127" i="1" a="1"/>
  <c r="AJ1127" i="1" s="1"/>
  <c r="AJ1128" i="1" a="1"/>
  <c r="AJ1128" i="1" s="1"/>
  <c r="AJ1129" i="1" a="1"/>
  <c r="AJ1129" i="1" s="1"/>
  <c r="AJ1130" i="1" a="1"/>
  <c r="AJ1130" i="1" s="1"/>
  <c r="AJ1131" i="1" a="1"/>
  <c r="AJ1131" i="1" s="1"/>
  <c r="AJ1132" i="1" a="1"/>
  <c r="AJ1132" i="1" s="1"/>
  <c r="AJ147" i="1" a="1"/>
  <c r="AJ147" i="1" s="1"/>
  <c r="AJ1133" i="1" a="1"/>
  <c r="AJ1133" i="1" s="1"/>
  <c r="AJ1134" i="1" a="1"/>
  <c r="AJ1134" i="1" s="1"/>
  <c r="AJ205" i="1" a="1"/>
  <c r="AJ205" i="1" s="1"/>
  <c r="AJ1135" i="1" a="1"/>
  <c r="AJ1135" i="1" s="1"/>
  <c r="AJ1136" i="1" a="1"/>
  <c r="AJ1136" i="1" s="1"/>
  <c r="AJ70" i="1" a="1"/>
  <c r="AJ70" i="1" s="1"/>
  <c r="AJ1137" i="1" a="1"/>
  <c r="AJ1137" i="1" s="1"/>
  <c r="AJ1138" i="1" a="1"/>
  <c r="AJ1138" i="1" s="1"/>
  <c r="AJ1139" i="1" a="1"/>
  <c r="AJ1139" i="1" s="1"/>
  <c r="AJ1140" i="1" a="1"/>
  <c r="AJ1140" i="1" s="1"/>
  <c r="AJ1141" i="1" a="1"/>
  <c r="AJ1141" i="1" s="1"/>
  <c r="AJ1142" i="1" a="1"/>
  <c r="AJ1142" i="1" s="1"/>
  <c r="AJ1143" i="1" a="1"/>
  <c r="AJ1143" i="1" s="1"/>
  <c r="AJ1144" i="1" a="1"/>
  <c r="AJ1144" i="1" s="1"/>
  <c r="AJ1145" i="1" a="1"/>
  <c r="AJ1145" i="1" s="1"/>
  <c r="AJ1146" i="1" a="1"/>
  <c r="AJ1146" i="1" s="1"/>
  <c r="AJ1147" i="1" a="1"/>
  <c r="AJ1147" i="1" s="1"/>
  <c r="AJ1148" i="1" a="1"/>
  <c r="AJ1148" i="1" s="1"/>
  <c r="AJ229" i="1" a="1"/>
  <c r="AJ229" i="1" s="1"/>
  <c r="AJ248" i="1" a="1"/>
  <c r="AJ248" i="1" s="1"/>
  <c r="AJ1149" i="1" a="1"/>
  <c r="AJ1149" i="1" s="1"/>
  <c r="AJ440" i="1" a="1"/>
  <c r="AJ440" i="1" s="1"/>
  <c r="AJ1150" i="1" a="1"/>
  <c r="AJ1150" i="1" s="1"/>
  <c r="AJ1151" i="1" a="1"/>
  <c r="AJ1151" i="1" s="1"/>
  <c r="AJ408" i="1" a="1"/>
  <c r="AJ408" i="1" s="1"/>
  <c r="AJ1152" i="1" a="1"/>
  <c r="AJ1152" i="1" s="1"/>
  <c r="AJ1153" i="1" a="1"/>
  <c r="AJ1153" i="1" s="1"/>
  <c r="AJ1154" i="1" a="1"/>
  <c r="AJ1154" i="1" s="1"/>
  <c r="AJ1155" i="1" a="1"/>
  <c r="AJ1155" i="1" s="1"/>
  <c r="AJ1156" i="1" a="1"/>
  <c r="AJ1156" i="1" s="1"/>
  <c r="AJ1157" i="1" a="1"/>
  <c r="AJ1157" i="1" s="1"/>
  <c r="AJ249" i="1" a="1"/>
  <c r="AJ249" i="1" s="1"/>
  <c r="AJ1158" i="1" a="1"/>
  <c r="AJ1158" i="1" s="1"/>
  <c r="AJ1159" i="1" a="1"/>
  <c r="AJ1159" i="1" s="1"/>
  <c r="AJ1160" i="1" a="1"/>
  <c r="AJ1160" i="1" s="1"/>
  <c r="AJ1161" i="1" a="1"/>
  <c r="AJ1161" i="1" s="1"/>
  <c r="AJ1162" i="1" a="1"/>
  <c r="AJ1162" i="1" s="1"/>
  <c r="AJ1163" i="1" a="1"/>
  <c r="AJ1163" i="1" s="1"/>
  <c r="AJ1164" i="1" a="1"/>
  <c r="AJ1164" i="1" s="1"/>
  <c r="AJ1165" i="1" a="1"/>
  <c r="AJ1165" i="1" s="1"/>
  <c r="AJ1166" i="1" a="1"/>
  <c r="AJ1166" i="1" s="1"/>
  <c r="AJ1167" i="1" a="1"/>
  <c r="AJ1167" i="1" s="1"/>
  <c r="AJ1168" i="1" a="1"/>
  <c r="AJ1168" i="1" s="1"/>
  <c r="AJ1169" i="1" a="1"/>
  <c r="AJ1169" i="1" s="1"/>
  <c r="AJ1170" i="1" a="1"/>
  <c r="AJ1170" i="1" s="1"/>
  <c r="AJ1171" i="1" a="1"/>
  <c r="AJ1171" i="1" s="1"/>
  <c r="AJ1172" i="1" a="1"/>
  <c r="AJ1172" i="1" s="1"/>
  <c r="AJ1173" i="1" a="1"/>
  <c r="AJ1173" i="1" s="1"/>
  <c r="AJ1174" i="1" a="1"/>
  <c r="AJ1174" i="1" s="1"/>
  <c r="AJ1175" i="1" a="1"/>
  <c r="AJ1175" i="1" s="1"/>
  <c r="AJ1176" i="1" a="1"/>
  <c r="AJ1176" i="1" s="1"/>
  <c r="AJ1177" i="1" a="1"/>
  <c r="AJ1177" i="1" s="1"/>
  <c r="AJ1178" i="1" a="1"/>
  <c r="AJ1178" i="1" s="1"/>
  <c r="AJ1179" i="1" a="1"/>
  <c r="AJ1179" i="1" s="1"/>
  <c r="AJ1180" i="1" a="1"/>
  <c r="AJ1180" i="1" s="1"/>
  <c r="AJ1181" i="1" a="1"/>
  <c r="AJ1181" i="1" s="1"/>
  <c r="AJ1182" i="1" a="1"/>
  <c r="AJ1182" i="1" s="1"/>
  <c r="AJ1183" i="1" a="1"/>
  <c r="AJ1183" i="1" s="1"/>
  <c r="AJ1184" i="1" a="1"/>
  <c r="AJ1184" i="1" s="1"/>
  <c r="AJ1185" i="1" a="1"/>
  <c r="AJ1185" i="1" s="1"/>
  <c r="AJ1186" i="1" a="1"/>
  <c r="AJ1186" i="1" s="1"/>
  <c r="AJ1187" i="1" a="1"/>
  <c r="AJ1187" i="1" s="1"/>
  <c r="AJ1188" i="1" a="1"/>
  <c r="AJ1188" i="1" s="1"/>
  <c r="AJ1189" i="1" a="1"/>
  <c r="AJ1189" i="1" s="1"/>
  <c r="AJ1190" i="1" a="1"/>
  <c r="AJ1190" i="1" s="1"/>
  <c r="AJ1191" i="1" a="1"/>
  <c r="AJ1191" i="1" s="1"/>
  <c r="AJ1192" i="1" a="1"/>
  <c r="AJ1192" i="1" s="1"/>
  <c r="AJ1193" i="1" a="1"/>
  <c r="AJ1193" i="1" s="1"/>
  <c r="AJ1194" i="1" a="1"/>
  <c r="AJ1194" i="1" s="1"/>
  <c r="AJ1195" i="1" a="1"/>
  <c r="AJ1195" i="1" s="1"/>
  <c r="AJ1196" i="1" a="1"/>
  <c r="AJ1196" i="1" s="1"/>
  <c r="AJ1197" i="1" a="1"/>
  <c r="AJ1197" i="1" s="1"/>
  <c r="AJ1198" i="1" a="1"/>
  <c r="AJ1198" i="1" s="1"/>
  <c r="AJ331" i="1" a="1"/>
  <c r="AJ331" i="1" s="1"/>
  <c r="AJ473" i="1" a="1"/>
  <c r="AJ473" i="1" s="1"/>
  <c r="AJ1199" i="1" a="1"/>
  <c r="AJ1199" i="1" s="1"/>
  <c r="AJ151" i="1" a="1"/>
  <c r="AJ151" i="1" s="1"/>
  <c r="AJ1200" i="1" a="1"/>
  <c r="AJ1200" i="1" s="1"/>
  <c r="AJ1201" i="1" a="1"/>
  <c r="AJ1201" i="1" s="1"/>
  <c r="AJ1202" i="1" a="1"/>
  <c r="AJ1202" i="1" s="1"/>
  <c r="AJ1203" i="1" a="1"/>
  <c r="AJ1203" i="1" s="1"/>
  <c r="AJ1204" i="1" a="1"/>
  <c r="AJ1204" i="1" s="1"/>
  <c r="AJ179" i="1" a="1"/>
  <c r="AJ179" i="1" s="1"/>
  <c r="AJ520" i="1" a="1"/>
  <c r="AJ520" i="1" s="1"/>
  <c r="AJ1205" i="1" a="1"/>
  <c r="AJ1205" i="1" s="1"/>
  <c r="AJ1206" i="1" a="1"/>
  <c r="AJ1206" i="1" s="1"/>
  <c r="AJ1207" i="1" a="1"/>
  <c r="AJ1207" i="1" s="1"/>
  <c r="AJ1208" i="1" a="1"/>
  <c r="AJ1208" i="1" s="1"/>
  <c r="AJ1209" i="1" a="1"/>
  <c r="AJ1209" i="1" s="1"/>
  <c r="AJ1210" i="1" a="1"/>
  <c r="AJ1210" i="1" s="1"/>
  <c r="AJ1211" i="1" a="1"/>
  <c r="AJ1211" i="1" s="1"/>
  <c r="AJ1212" i="1" a="1"/>
  <c r="AJ1212" i="1" s="1"/>
  <c r="AJ1213" i="1" a="1"/>
  <c r="AJ1213" i="1" s="1"/>
  <c r="AJ1214" i="1" a="1"/>
  <c r="AJ1214" i="1" s="1"/>
  <c r="AJ418" i="1" a="1"/>
  <c r="AJ418" i="1" s="1"/>
  <c r="AJ1215" i="1" a="1"/>
  <c r="AJ1215" i="1" s="1"/>
  <c r="AJ1216" i="1" a="1"/>
  <c r="AJ1216" i="1" s="1"/>
  <c r="AJ247" i="1" a="1"/>
  <c r="AJ247" i="1" s="1"/>
  <c r="AJ1217" i="1" a="1"/>
  <c r="AJ1217" i="1" s="1"/>
  <c r="AJ72" i="1" a="1"/>
  <c r="AJ72" i="1" s="1"/>
  <c r="AJ1218" i="1" a="1"/>
  <c r="AJ1218" i="1" s="1"/>
  <c r="AJ1219" i="1" a="1"/>
  <c r="AJ1219" i="1" s="1"/>
  <c r="AJ1220" i="1" a="1"/>
  <c r="AJ1220" i="1" s="1"/>
  <c r="AJ1221" i="1" a="1"/>
  <c r="AJ1221" i="1" s="1"/>
  <c r="AJ467" i="1" a="1"/>
  <c r="AJ467" i="1" s="1"/>
  <c r="AJ225" i="1" a="1"/>
  <c r="AJ225" i="1" s="1"/>
  <c r="AJ1222" i="1" a="1"/>
  <c r="AJ1222" i="1" s="1"/>
  <c r="AJ1223" i="1" a="1"/>
  <c r="AJ1223" i="1" s="1"/>
  <c r="AJ1224" i="1" a="1"/>
  <c r="AJ1224" i="1" s="1"/>
  <c r="AJ1225" i="1" a="1"/>
  <c r="AJ1225" i="1" s="1"/>
  <c r="AJ1226" i="1" a="1"/>
  <c r="AJ1226" i="1" s="1"/>
  <c r="AJ363" i="1" a="1"/>
  <c r="AJ363" i="1" s="1"/>
  <c r="AJ1227" i="1" a="1"/>
  <c r="AJ1227" i="1" s="1"/>
  <c r="AJ1228" i="1" a="1"/>
  <c r="AJ1228" i="1" s="1"/>
  <c r="AJ1229" i="1" a="1"/>
  <c r="AJ1229" i="1" s="1"/>
  <c r="AJ1230" i="1" a="1"/>
  <c r="AJ1230" i="1" s="1"/>
  <c r="AJ1231" i="1" a="1"/>
  <c r="AJ1231" i="1" s="1"/>
  <c r="AJ1232" i="1" a="1"/>
  <c r="AJ1232" i="1" s="1"/>
  <c r="AJ262" i="1" a="1"/>
  <c r="AJ262" i="1" s="1"/>
  <c r="AJ1233" i="1" a="1"/>
  <c r="AJ1233" i="1" s="1"/>
  <c r="AJ343" i="1" a="1"/>
  <c r="AJ343" i="1" s="1"/>
  <c r="AJ1234" i="1" a="1"/>
  <c r="AJ1234" i="1" s="1"/>
  <c r="AJ1235" i="1" a="1"/>
  <c r="AJ1235" i="1" s="1"/>
  <c r="AJ1236" i="1" a="1"/>
  <c r="AJ1236" i="1" s="1"/>
  <c r="AJ1237" i="1" a="1"/>
  <c r="AJ1237" i="1" s="1"/>
  <c r="AJ1238" i="1" a="1"/>
  <c r="AJ1238" i="1" s="1"/>
  <c r="AJ1239" i="1" a="1"/>
  <c r="AJ1239" i="1" s="1"/>
  <c r="AJ1240" i="1" a="1"/>
  <c r="AJ1240" i="1" s="1"/>
  <c r="AJ1241" i="1" a="1"/>
  <c r="AJ1241" i="1" s="1"/>
  <c r="AJ1242" i="1" a="1"/>
  <c r="AJ1242" i="1" s="1"/>
  <c r="AJ1243" i="1" a="1"/>
  <c r="AJ1243" i="1" s="1"/>
  <c r="AJ1244" i="1" a="1"/>
  <c r="AJ1244" i="1" s="1"/>
  <c r="AJ1245" i="1" a="1"/>
  <c r="AJ1245" i="1" s="1"/>
  <c r="AJ1246" i="1" a="1"/>
  <c r="AJ1246" i="1" s="1"/>
  <c r="AJ1247" i="1" a="1"/>
  <c r="AJ1247" i="1" s="1"/>
  <c r="AJ1248" i="1" a="1"/>
  <c r="AJ1248" i="1" s="1"/>
  <c r="AJ1249" i="1" a="1"/>
  <c r="AJ1249" i="1" s="1"/>
  <c r="AJ1250" i="1" a="1"/>
  <c r="AJ1250" i="1" s="1"/>
  <c r="AJ36" i="1" a="1"/>
  <c r="AJ36" i="1" s="1"/>
  <c r="AJ37" i="1" a="1"/>
  <c r="AJ37" i="1" s="1"/>
  <c r="AJ1251" i="1" a="1"/>
  <c r="AJ1251" i="1" s="1"/>
  <c r="AJ1252" i="1" a="1"/>
  <c r="AJ1252" i="1" s="1"/>
  <c r="AJ1253" i="1" a="1"/>
  <c r="AJ1253" i="1" s="1"/>
  <c r="AJ1254" i="1" a="1"/>
  <c r="AJ1254" i="1" s="1"/>
  <c r="AJ1255" i="1" a="1"/>
  <c r="AJ1255" i="1" s="1"/>
  <c r="AJ1256" i="1" a="1"/>
  <c r="AJ1256" i="1" s="1"/>
  <c r="AJ1257" i="1" a="1"/>
  <c r="AJ1257" i="1" s="1"/>
  <c r="AJ1258" i="1" a="1"/>
  <c r="AJ1258" i="1" s="1"/>
  <c r="AJ1259" i="1" a="1"/>
  <c r="AJ1259" i="1" s="1"/>
  <c r="AJ26" i="1" a="1"/>
  <c r="AJ26" i="1" s="1"/>
  <c r="AJ1260" i="1" a="1"/>
  <c r="AJ1260" i="1" s="1"/>
  <c r="AJ416" i="1" a="1"/>
  <c r="AJ416" i="1" s="1"/>
  <c r="AJ279" i="1" a="1"/>
  <c r="AJ279" i="1" s="1"/>
  <c r="AJ1261" i="1" a="1"/>
  <c r="AJ1261" i="1" s="1"/>
  <c r="AJ1262" i="1" a="1"/>
  <c r="AJ1262" i="1" s="1"/>
  <c r="AJ1263" i="1" a="1"/>
  <c r="AJ1263" i="1" s="1"/>
  <c r="AJ1264" i="1" a="1"/>
  <c r="AJ1264" i="1" s="1"/>
  <c r="AJ1265" i="1" a="1"/>
  <c r="AJ1265" i="1" s="1"/>
  <c r="AJ174" i="1" a="1"/>
  <c r="AJ174" i="1" s="1"/>
  <c r="AJ1266" i="1" a="1"/>
  <c r="AJ1266" i="1" s="1"/>
  <c r="AJ1267" i="1" a="1"/>
  <c r="AJ1267" i="1" s="1"/>
  <c r="AJ1268" i="1" a="1"/>
  <c r="AJ1268" i="1" s="1"/>
  <c r="AJ115" i="1" a="1"/>
  <c r="AJ115" i="1" s="1"/>
  <c r="AJ1269" i="1" a="1"/>
  <c r="AJ1269" i="1" s="1"/>
  <c r="AJ1270" i="1" a="1"/>
  <c r="AJ1270" i="1" s="1"/>
  <c r="AJ1271" i="1" a="1"/>
  <c r="AJ1271" i="1" s="1"/>
  <c r="AJ1272" i="1" a="1"/>
  <c r="AJ1272" i="1" s="1"/>
  <c r="AJ1273" i="1" a="1"/>
  <c r="AJ1273" i="1" s="1"/>
  <c r="AJ1274" i="1" a="1"/>
  <c r="AJ1274" i="1" s="1"/>
  <c r="AJ1275" i="1" a="1"/>
  <c r="AJ1275" i="1" s="1"/>
  <c r="AJ1276" i="1" a="1"/>
  <c r="AJ1276" i="1" s="1"/>
  <c r="AJ1277" i="1" a="1"/>
  <c r="AJ1277" i="1" s="1"/>
  <c r="AJ1278" i="1" a="1"/>
  <c r="AJ1278" i="1" s="1"/>
  <c r="AJ1279" i="1" a="1"/>
  <c r="AJ1279" i="1" s="1"/>
  <c r="AJ481" i="1" a="1"/>
  <c r="AJ481" i="1" s="1"/>
  <c r="AJ1280" i="1" a="1"/>
  <c r="AJ1280" i="1" s="1"/>
  <c r="AJ1281" i="1" a="1"/>
  <c r="AJ1281" i="1" s="1"/>
  <c r="AJ499" i="1" a="1"/>
  <c r="AJ499" i="1" s="1"/>
  <c r="AJ1282" i="1" a="1"/>
  <c r="AJ1282" i="1" s="1"/>
  <c r="AJ1283" i="1" a="1"/>
  <c r="AJ1283" i="1" s="1"/>
  <c r="AJ442" i="1" a="1"/>
  <c r="AJ442" i="1" s="1"/>
  <c r="AJ220" i="1" a="1"/>
  <c r="AJ220" i="1" s="1"/>
  <c r="AJ1284" i="1" a="1"/>
  <c r="AJ1284" i="1" s="1"/>
  <c r="AJ1285" i="1" a="1"/>
  <c r="AJ1285" i="1" s="1"/>
  <c r="AJ1286" i="1" a="1"/>
  <c r="AJ1286" i="1" s="1"/>
  <c r="AJ1287" i="1" a="1"/>
  <c r="AJ1287" i="1" s="1"/>
  <c r="AJ1288" i="1" a="1"/>
  <c r="AJ1288" i="1" s="1"/>
  <c r="AJ56" i="1" a="1"/>
  <c r="AJ56" i="1" s="1"/>
  <c r="AJ160" i="1" a="1"/>
  <c r="AJ160" i="1" s="1"/>
  <c r="AJ1289" i="1" a="1"/>
  <c r="AJ1289" i="1" s="1"/>
  <c r="AJ1290" i="1" a="1"/>
  <c r="AJ1290" i="1" s="1"/>
  <c r="AJ1291" i="1" a="1"/>
  <c r="AJ1291" i="1" s="1"/>
  <c r="AJ1292" i="1" a="1"/>
  <c r="AJ1292" i="1" s="1"/>
  <c r="AJ1293" i="1" a="1"/>
  <c r="AJ1293" i="1" s="1"/>
  <c r="AJ1294" i="1" a="1"/>
  <c r="AJ1294" i="1" s="1"/>
  <c r="AJ1295" i="1" a="1"/>
  <c r="AJ1295" i="1" s="1"/>
  <c r="AJ1296" i="1" a="1"/>
  <c r="AJ1296" i="1" s="1"/>
  <c r="AJ1297" i="1" a="1"/>
  <c r="AJ1297" i="1" s="1"/>
  <c r="AJ1298" i="1" a="1"/>
  <c r="AJ1298" i="1" s="1"/>
  <c r="AJ1299" i="1" a="1"/>
  <c r="AJ1299" i="1" s="1"/>
  <c r="AJ1300" i="1" a="1"/>
  <c r="AJ1300" i="1" s="1"/>
  <c r="AJ1301" i="1" a="1"/>
  <c r="AJ1301" i="1" s="1"/>
  <c r="AJ1302" i="1" a="1"/>
  <c r="AJ1302" i="1" s="1"/>
  <c r="AJ1303" i="1" a="1"/>
  <c r="AJ1303" i="1" s="1"/>
  <c r="AJ478" i="1" a="1"/>
  <c r="AJ478" i="1" s="1"/>
  <c r="AJ1304" i="1" a="1"/>
  <c r="AJ1304" i="1" s="1"/>
  <c r="AJ495" i="1" a="1"/>
  <c r="AJ495" i="1" s="1"/>
  <c r="AJ1305" i="1" a="1"/>
  <c r="AJ1305" i="1" s="1"/>
  <c r="AJ234" i="1" a="1"/>
  <c r="AJ234" i="1" s="1"/>
  <c r="AJ1306" i="1" a="1"/>
  <c r="AJ1306" i="1" s="1"/>
  <c r="AJ48" i="1" a="1"/>
  <c r="AJ48" i="1" s="1"/>
  <c r="AJ1307" i="1" a="1"/>
  <c r="AJ1307" i="1" s="1"/>
  <c r="AJ20" i="1" a="1"/>
  <c r="AJ20" i="1" s="1"/>
  <c r="AJ1308" i="1" a="1"/>
  <c r="AJ1308" i="1" s="1"/>
  <c r="AJ1309" i="1" a="1"/>
  <c r="AJ1309" i="1" s="1"/>
  <c r="AJ1310" i="1" a="1"/>
  <c r="AJ1310" i="1" s="1"/>
  <c r="AJ1311" i="1" a="1"/>
  <c r="AJ1311" i="1" s="1"/>
  <c r="AJ1312" i="1" a="1"/>
  <c r="AJ1312" i="1" s="1"/>
  <c r="AJ1313" i="1" a="1"/>
  <c r="AJ1313" i="1" s="1"/>
  <c r="AJ1314" i="1" a="1"/>
  <c r="AJ1314" i="1" s="1"/>
  <c r="AJ1315" i="1" a="1"/>
  <c r="AJ1315" i="1" s="1"/>
  <c r="AJ1316" i="1" a="1"/>
  <c r="AJ1316" i="1" s="1"/>
  <c r="AJ1317" i="1" a="1"/>
  <c r="AJ1317" i="1" s="1"/>
  <c r="AJ1318" i="1" a="1"/>
  <c r="AJ1318" i="1" s="1"/>
  <c r="AJ1319" i="1" a="1"/>
  <c r="AJ1319" i="1" s="1"/>
  <c r="AJ12" i="1" a="1"/>
  <c r="AJ12" i="1" s="1"/>
  <c r="AJ1320" i="1" a="1"/>
  <c r="AJ1320" i="1" s="1"/>
  <c r="AJ1321" i="1" a="1"/>
  <c r="AJ1321" i="1" s="1"/>
  <c r="AJ1322" i="1" a="1"/>
  <c r="AJ1322" i="1" s="1"/>
  <c r="AJ1323" i="1" a="1"/>
  <c r="AJ1323" i="1" s="1"/>
  <c r="AJ1324" i="1" a="1"/>
  <c r="AJ1324" i="1" s="1"/>
  <c r="AJ1325" i="1" a="1"/>
  <c r="AJ1325" i="1" s="1"/>
  <c r="AJ1326" i="1" a="1"/>
  <c r="AJ1326" i="1" s="1"/>
  <c r="AJ1327" i="1" a="1"/>
  <c r="AJ1327" i="1" s="1"/>
  <c r="AJ1328" i="1" a="1"/>
  <c r="AJ1328" i="1" s="1"/>
  <c r="AJ1329" i="1" a="1"/>
  <c r="AJ1329" i="1" s="1"/>
  <c r="AJ1330" i="1" a="1"/>
  <c r="AJ1330" i="1" s="1"/>
  <c r="AJ1331" i="1" a="1"/>
  <c r="AJ1331" i="1" s="1"/>
  <c r="AJ1332" i="1" a="1"/>
  <c r="AJ1332" i="1" s="1"/>
  <c r="AJ1333" i="1" a="1"/>
  <c r="AJ1333" i="1" s="1"/>
  <c r="AJ1334" i="1" a="1"/>
  <c r="AJ1334" i="1" s="1"/>
  <c r="AJ172" i="1" a="1"/>
  <c r="AJ172" i="1" s="1"/>
  <c r="AJ1335" i="1" a="1"/>
  <c r="AJ1335" i="1" s="1"/>
  <c r="AJ1336" i="1" a="1"/>
  <c r="AJ1336" i="1" s="1"/>
  <c r="AJ1337" i="1" a="1"/>
  <c r="AJ1337" i="1" s="1"/>
  <c r="AJ1338" i="1" a="1"/>
  <c r="AJ1338" i="1" s="1"/>
  <c r="AJ1339" i="1" a="1"/>
  <c r="AJ1339" i="1" s="1"/>
  <c r="AJ1340" i="1" a="1"/>
  <c r="AJ1340" i="1" s="1"/>
  <c r="AJ197" i="1" a="1"/>
  <c r="AJ197" i="1" s="1"/>
  <c r="AJ1341" i="1" a="1"/>
  <c r="AJ1341" i="1" s="1"/>
  <c r="AJ1342" i="1" a="1"/>
  <c r="AJ1342" i="1" s="1"/>
  <c r="AJ1343" i="1" a="1"/>
  <c r="AJ1343" i="1" s="1"/>
  <c r="AJ1344" i="1" a="1"/>
  <c r="AJ1344" i="1" s="1"/>
  <c r="AJ1345" i="1" a="1"/>
  <c r="AJ1345" i="1" s="1"/>
  <c r="AJ1346" i="1" a="1"/>
  <c r="AJ1346" i="1" s="1"/>
  <c r="AJ1347" i="1" a="1"/>
  <c r="AJ1347" i="1" s="1"/>
  <c r="AJ1348" i="1" a="1"/>
  <c r="AJ1348" i="1" s="1"/>
  <c r="AJ1349" i="1" a="1"/>
  <c r="AJ1349" i="1" s="1"/>
  <c r="AJ1350" i="1" a="1"/>
  <c r="AJ1350" i="1" s="1"/>
  <c r="AJ40" i="1" a="1"/>
  <c r="AJ40" i="1" s="1"/>
  <c r="AJ1351" i="1" a="1"/>
  <c r="AJ1351" i="1" s="1"/>
  <c r="AJ119" i="1" a="1"/>
  <c r="AJ119" i="1" s="1"/>
  <c r="AJ1352" i="1" a="1"/>
  <c r="AJ1352" i="1" s="1"/>
  <c r="AJ1353" i="1" a="1"/>
  <c r="AJ1353" i="1" s="1"/>
  <c r="AJ1354" i="1" a="1"/>
  <c r="AJ1354" i="1" s="1"/>
  <c r="AJ1355" i="1" a="1"/>
  <c r="AJ1355" i="1" s="1"/>
  <c r="AJ1356" i="1" a="1"/>
  <c r="AJ1356" i="1" s="1"/>
  <c r="AJ49" i="1" a="1"/>
  <c r="AJ49" i="1" s="1"/>
  <c r="AJ1357" i="1" a="1"/>
  <c r="AJ1357" i="1" s="1"/>
  <c r="AJ1358" i="1" a="1"/>
  <c r="AJ1358" i="1" s="1"/>
  <c r="AJ1359" i="1" a="1"/>
  <c r="AJ1359" i="1" s="1"/>
  <c r="AJ1360" i="1" a="1"/>
  <c r="AJ1360" i="1" s="1"/>
  <c r="AJ1361" i="1" a="1"/>
  <c r="AJ1361" i="1" s="1"/>
  <c r="AJ1362" i="1" a="1"/>
  <c r="AJ1362" i="1" s="1"/>
  <c r="AJ1363" i="1" a="1"/>
  <c r="AJ1363" i="1" s="1"/>
  <c r="AJ138" i="1" a="1"/>
  <c r="AJ138" i="1" s="1"/>
  <c r="AJ1364" i="1" a="1"/>
  <c r="AJ1364" i="1" s="1"/>
  <c r="AJ1365" i="1" a="1"/>
  <c r="AJ1365" i="1" s="1"/>
  <c r="AJ1366" i="1" a="1"/>
  <c r="AJ1366" i="1" s="1"/>
  <c r="AJ1367" i="1" a="1"/>
  <c r="AJ1367" i="1" s="1"/>
  <c r="AJ1368" i="1" a="1"/>
  <c r="AJ1368" i="1" s="1"/>
  <c r="AJ1369" i="1" a="1"/>
  <c r="AJ1369" i="1" s="1"/>
  <c r="AJ1370" i="1" a="1"/>
  <c r="AJ1370" i="1" s="1"/>
  <c r="AJ1371" i="1" a="1"/>
  <c r="AJ1371" i="1" s="1"/>
  <c r="AJ1372" i="1" a="1"/>
  <c r="AJ1372" i="1" s="1"/>
  <c r="AJ1373" i="1" a="1"/>
  <c r="AJ1373" i="1" s="1"/>
  <c r="AJ41" i="1" a="1"/>
  <c r="AJ41" i="1" s="1"/>
  <c r="AJ1374" i="1" a="1"/>
  <c r="AJ1374" i="1" s="1"/>
  <c r="AJ1375" i="1" a="1"/>
  <c r="AJ1375" i="1" s="1"/>
  <c r="AJ1376" i="1" a="1"/>
  <c r="AJ1376" i="1" s="1"/>
  <c r="AJ1377" i="1" a="1"/>
  <c r="AJ1377" i="1" s="1"/>
  <c r="AJ206" i="1" a="1"/>
  <c r="AJ206" i="1" s="1"/>
  <c r="AJ1378" i="1" a="1"/>
  <c r="AJ1378" i="1" s="1"/>
  <c r="AJ1379" i="1" a="1"/>
  <c r="AJ1379" i="1" s="1"/>
  <c r="AJ1380" i="1" a="1"/>
  <c r="AJ1380" i="1" s="1"/>
  <c r="AJ1381" i="1" a="1"/>
  <c r="AJ1381" i="1" s="1"/>
  <c r="AJ1382" i="1" a="1"/>
  <c r="AJ1382" i="1" s="1"/>
  <c r="AJ1383" i="1" a="1"/>
  <c r="AJ1383" i="1" s="1"/>
  <c r="AJ1384" i="1" a="1"/>
  <c r="AJ1384" i="1" s="1"/>
  <c r="AJ1385" i="1" a="1"/>
  <c r="AJ1385" i="1" s="1"/>
  <c r="AJ1386" i="1" a="1"/>
  <c r="AJ1386" i="1" s="1"/>
  <c r="AJ1387" i="1" a="1"/>
  <c r="AJ1387" i="1" s="1"/>
  <c r="AJ1388" i="1" a="1"/>
  <c r="AJ1388" i="1" s="1"/>
  <c r="AJ1389" i="1" a="1"/>
  <c r="AJ1389" i="1" s="1"/>
  <c r="AJ1390" i="1" a="1"/>
  <c r="AJ1390" i="1" s="1"/>
  <c r="AJ1391" i="1" a="1"/>
  <c r="AJ1391" i="1" s="1"/>
  <c r="AJ1392" i="1" a="1"/>
  <c r="AJ1392" i="1" s="1"/>
  <c r="AJ1393" i="1" a="1"/>
  <c r="AJ1393" i="1" s="1"/>
  <c r="AJ1394" i="1" a="1"/>
  <c r="AJ1394" i="1" s="1"/>
  <c r="AJ1395" i="1" a="1"/>
  <c r="AJ1395" i="1" s="1"/>
  <c r="AJ1396" i="1" a="1"/>
  <c r="AJ1396" i="1" s="1"/>
  <c r="AJ1397" i="1" a="1"/>
  <c r="AJ1397" i="1" s="1"/>
  <c r="AJ1398" i="1" a="1"/>
  <c r="AJ1398" i="1" s="1"/>
  <c r="AJ516" i="1" a="1"/>
  <c r="AJ516" i="1" s="1"/>
  <c r="AJ1399" i="1" a="1"/>
  <c r="AJ1399" i="1" s="1"/>
  <c r="AJ1400" i="1" a="1"/>
  <c r="AJ1400" i="1" s="1"/>
  <c r="AJ1401" i="1" a="1"/>
  <c r="AJ1401" i="1" s="1"/>
  <c r="AJ1402" i="1" a="1"/>
  <c r="AJ1402" i="1" s="1"/>
  <c r="AJ1403" i="1" a="1"/>
  <c r="AJ1403" i="1" s="1"/>
  <c r="AJ1404" i="1" a="1"/>
  <c r="AJ1404" i="1" s="1"/>
  <c r="AJ283" i="1" a="1"/>
  <c r="AJ283" i="1" s="1"/>
  <c r="AJ1405" i="1" a="1"/>
  <c r="AJ1405" i="1" s="1"/>
  <c r="AJ1406" i="1" a="1"/>
  <c r="AJ1406" i="1" s="1"/>
  <c r="AJ1407" i="1" a="1"/>
  <c r="AJ1407" i="1" s="1"/>
  <c r="AJ1408" i="1" a="1"/>
  <c r="AJ1408" i="1" s="1"/>
  <c r="AJ1409" i="1" a="1"/>
  <c r="AJ1409" i="1" s="1"/>
  <c r="AJ1410" i="1" a="1"/>
  <c r="AJ1410" i="1" s="1"/>
  <c r="AJ1411" i="1" a="1"/>
  <c r="AJ1411" i="1" s="1"/>
  <c r="AJ1412" i="1" a="1"/>
  <c r="AJ1412" i="1" s="1"/>
  <c r="AJ185" i="1" a="1"/>
  <c r="AJ185" i="1" s="1"/>
  <c r="AJ1413" i="1" a="1"/>
  <c r="AJ1413" i="1" s="1"/>
  <c r="AJ453" i="1" a="1"/>
  <c r="AJ453" i="1" s="1"/>
  <c r="AJ1414" i="1" a="1"/>
  <c r="AJ1414" i="1" s="1"/>
  <c r="AJ1415" i="1" a="1"/>
  <c r="AJ1415" i="1" s="1"/>
  <c r="AJ1416" i="1" a="1"/>
  <c r="AJ1416" i="1" s="1"/>
  <c r="AJ211" i="1" a="1"/>
  <c r="AJ211" i="1" s="1"/>
  <c r="AJ417" i="1" a="1"/>
  <c r="AJ417" i="1" s="1"/>
  <c r="AJ1417" i="1" a="1"/>
  <c r="AJ1417" i="1" s="1"/>
  <c r="AJ1418" i="1" a="1"/>
  <c r="AJ1418" i="1" s="1"/>
  <c r="AJ1419" i="1" a="1"/>
  <c r="AJ1419" i="1" s="1"/>
  <c r="AJ1420" i="1" a="1"/>
  <c r="AJ1420" i="1" s="1"/>
  <c r="AJ1421" i="1" a="1"/>
  <c r="AJ1421" i="1" s="1"/>
  <c r="AJ1422" i="1" a="1"/>
  <c r="AJ1422" i="1" s="1"/>
  <c r="AJ325" i="1" a="1"/>
  <c r="AJ325" i="1" s="1"/>
  <c r="AJ1423" i="1" a="1"/>
  <c r="AJ1423" i="1" s="1"/>
  <c r="AJ1424" i="1" a="1"/>
  <c r="AJ1424" i="1" s="1"/>
  <c r="AJ1425" i="1" a="1"/>
  <c r="AJ1425" i="1" s="1"/>
  <c r="AJ1426" i="1" a="1"/>
  <c r="AJ1426" i="1" s="1"/>
  <c r="AJ1427" i="1" a="1"/>
  <c r="AJ1427" i="1" s="1"/>
  <c r="AJ1428" i="1" a="1"/>
  <c r="AJ1428" i="1" s="1"/>
  <c r="AJ1429" i="1" a="1"/>
  <c r="AJ1429" i="1" s="1"/>
  <c r="AJ1430" i="1" a="1"/>
  <c r="AJ1430" i="1" s="1"/>
  <c r="AJ1431" i="1" a="1"/>
  <c r="AJ1431" i="1" s="1"/>
  <c r="AJ1432" i="1" a="1"/>
  <c r="AJ1432" i="1" s="1"/>
  <c r="AJ42" i="1" a="1"/>
  <c r="AJ42" i="1" s="1"/>
  <c r="AJ1433" i="1" a="1"/>
  <c r="AJ1433" i="1" s="1"/>
  <c r="AJ1434" i="1" a="1"/>
  <c r="AJ1434" i="1" s="1"/>
  <c r="AJ1435" i="1" a="1"/>
  <c r="AJ1435" i="1" s="1"/>
  <c r="AJ1436" i="1" a="1"/>
  <c r="AJ1436" i="1" s="1"/>
  <c r="AJ1437" i="1" a="1"/>
  <c r="AJ1437" i="1" s="1"/>
  <c r="AJ1438" i="1" a="1"/>
  <c r="AJ1438" i="1" s="1"/>
  <c r="AJ1439" i="1" a="1"/>
  <c r="AJ1439" i="1" s="1"/>
  <c r="AJ1440" i="1" a="1"/>
  <c r="AJ1440" i="1" s="1"/>
  <c r="AJ1441" i="1" a="1"/>
  <c r="AJ1441" i="1" s="1"/>
  <c r="AJ1442" i="1" a="1"/>
  <c r="AJ1442" i="1" s="1"/>
  <c r="AJ1443" i="1" a="1"/>
  <c r="AJ1443" i="1" s="1"/>
  <c r="AJ352" i="1" a="1"/>
  <c r="AJ352" i="1" s="1"/>
  <c r="AJ182" i="1" a="1"/>
  <c r="AJ182" i="1" s="1"/>
  <c r="AJ1444" i="1" a="1"/>
  <c r="AJ1444" i="1" s="1"/>
  <c r="AJ1445" i="1" a="1"/>
  <c r="AJ1445" i="1" s="1"/>
  <c r="AJ1446" i="1" a="1"/>
  <c r="AJ1446" i="1" s="1"/>
  <c r="AJ1447" i="1" a="1"/>
  <c r="AJ1447" i="1" s="1"/>
  <c r="AJ1448" i="1" a="1"/>
  <c r="AJ1448" i="1" s="1"/>
  <c r="AJ1449" i="1" a="1"/>
  <c r="AJ1449" i="1" s="1"/>
  <c r="AJ1450" i="1" a="1"/>
  <c r="AJ1450" i="1" s="1"/>
  <c r="AJ1451" i="1" a="1"/>
  <c r="AJ1451" i="1" s="1"/>
  <c r="AJ1452" i="1" a="1"/>
  <c r="AJ1452" i="1" s="1"/>
  <c r="AJ1453" i="1" a="1"/>
  <c r="AJ1453" i="1" s="1"/>
  <c r="AJ1454" i="1" a="1"/>
  <c r="AJ1454" i="1" s="1"/>
  <c r="AJ1455" i="1" a="1"/>
  <c r="AJ1455" i="1" s="1"/>
  <c r="AJ96" i="1" a="1"/>
  <c r="AJ96" i="1" s="1"/>
  <c r="AJ1456" i="1" a="1"/>
  <c r="AJ1456" i="1" s="1"/>
  <c r="AJ1457" i="1" a="1"/>
  <c r="AJ1457" i="1" s="1"/>
  <c r="AJ1458" i="1" a="1"/>
  <c r="AJ1458" i="1" s="1"/>
  <c r="AJ19" i="1" a="1"/>
  <c r="AJ19" i="1" s="1"/>
  <c r="AJ1459" i="1" a="1"/>
  <c r="AJ1459" i="1" s="1"/>
  <c r="AJ1460" i="1" a="1"/>
  <c r="AJ1460" i="1" s="1"/>
  <c r="AJ1461" i="1" a="1"/>
  <c r="AJ1461" i="1" s="1"/>
  <c r="AJ1462" i="1" a="1"/>
  <c r="AJ1462" i="1" s="1"/>
  <c r="AJ1463" i="1" a="1"/>
  <c r="AJ1463" i="1" s="1"/>
  <c r="AJ1464" i="1" a="1"/>
  <c r="AJ1464" i="1" s="1"/>
  <c r="AJ1465" i="1" a="1"/>
  <c r="AJ1465" i="1" s="1"/>
  <c r="AJ1466" i="1" a="1"/>
  <c r="AJ1466" i="1" s="1"/>
  <c r="AJ1467" i="1" a="1"/>
  <c r="AJ1467" i="1" s="1"/>
  <c r="AJ1468" i="1" a="1"/>
  <c r="AJ1468" i="1" s="1"/>
  <c r="AJ1469" i="1" a="1"/>
  <c r="AJ1469" i="1" s="1"/>
  <c r="AJ1470" i="1" a="1"/>
  <c r="AJ1470" i="1" s="1"/>
  <c r="AJ1471" i="1" a="1"/>
  <c r="AJ1471" i="1" s="1"/>
  <c r="AJ1472" i="1" a="1"/>
  <c r="AJ1472" i="1" s="1"/>
  <c r="AJ1473" i="1" a="1"/>
  <c r="AJ1473" i="1" s="1"/>
  <c r="AJ1474" i="1" a="1"/>
  <c r="AJ1474" i="1" s="1"/>
  <c r="AJ1475" i="1" a="1"/>
  <c r="AJ1475" i="1" s="1"/>
  <c r="AJ1476" i="1" a="1"/>
  <c r="AJ1476" i="1" s="1"/>
  <c r="AJ6" i="1" a="1"/>
  <c r="AJ6" i="1" s="1"/>
  <c r="AJ1477" i="1" a="1"/>
  <c r="AJ1477" i="1" s="1"/>
  <c r="AJ1478" i="1" a="1"/>
  <c r="AJ1478" i="1" s="1"/>
  <c r="AJ1479" i="1" a="1"/>
  <c r="AJ1479" i="1" s="1"/>
  <c r="AJ1480" i="1" a="1"/>
  <c r="AJ1480" i="1" s="1"/>
  <c r="AJ1481" i="1" a="1"/>
  <c r="AJ1481" i="1" s="1"/>
  <c r="AJ1482" i="1" a="1"/>
  <c r="AJ1482" i="1" s="1"/>
  <c r="AJ1483" i="1" a="1"/>
  <c r="AJ1483" i="1" s="1"/>
  <c r="AJ1484" i="1" a="1"/>
  <c r="AJ1484" i="1" s="1"/>
  <c r="AJ1485" i="1" a="1"/>
  <c r="AJ1485" i="1" s="1"/>
  <c r="AJ1486" i="1" a="1"/>
  <c r="AJ1486" i="1" s="1"/>
  <c r="AJ1487" i="1" a="1"/>
  <c r="AJ1487" i="1" s="1"/>
  <c r="AJ1488" i="1" a="1"/>
  <c r="AJ1488" i="1" s="1"/>
  <c r="AJ1489" i="1" a="1"/>
  <c r="AJ1489" i="1" s="1"/>
  <c r="AJ1490" i="1" a="1"/>
  <c r="AJ1490" i="1" s="1"/>
  <c r="AJ1491" i="1" a="1"/>
  <c r="AJ1491" i="1" s="1"/>
  <c r="AJ1492" i="1" a="1"/>
  <c r="AJ1492" i="1" s="1"/>
  <c r="AJ1493" i="1" a="1"/>
  <c r="AJ1493" i="1" s="1"/>
  <c r="AJ1494" i="1" a="1"/>
  <c r="AJ1494" i="1" s="1"/>
  <c r="AJ1495" i="1" a="1"/>
  <c r="AJ1495" i="1" s="1"/>
  <c r="AJ1496" i="1" a="1"/>
  <c r="AJ1496" i="1" s="1"/>
  <c r="AJ1497" i="1" a="1"/>
  <c r="AJ1497" i="1" s="1"/>
  <c r="AJ1498" i="1" a="1"/>
  <c r="AJ1498" i="1" s="1"/>
  <c r="AJ1499" i="1" a="1"/>
  <c r="AJ1499" i="1" s="1"/>
  <c r="AJ1500" i="1" a="1"/>
  <c r="AJ1500" i="1" s="1"/>
  <c r="AJ1501" i="1" a="1"/>
  <c r="AJ1501" i="1" s="1"/>
  <c r="AJ1502" i="1" a="1"/>
  <c r="AJ1502" i="1" s="1"/>
  <c r="AJ1503" i="1" a="1"/>
  <c r="AJ1503" i="1" s="1"/>
  <c r="AJ1504" i="1" a="1"/>
  <c r="AJ1504" i="1" s="1"/>
  <c r="AJ1505" i="1" a="1"/>
  <c r="AJ1505" i="1" s="1"/>
  <c r="AJ1506" i="1" a="1"/>
  <c r="AJ1506" i="1" s="1"/>
  <c r="AJ1507" i="1" a="1"/>
  <c r="AJ1507" i="1" s="1"/>
  <c r="AJ1508" i="1" a="1"/>
  <c r="AJ1508" i="1" s="1"/>
  <c r="AJ1509" i="1" a="1"/>
  <c r="AJ1509" i="1" s="1"/>
  <c r="AJ1510" i="1" a="1"/>
  <c r="AJ1510" i="1" s="1"/>
  <c r="AJ1511" i="1" a="1"/>
  <c r="AJ1511" i="1" s="1"/>
  <c r="AJ1512" i="1" a="1"/>
  <c r="AJ1512" i="1" s="1"/>
  <c r="AJ1513" i="1" a="1"/>
  <c r="AJ1513" i="1" s="1"/>
  <c r="AJ1514" i="1" a="1"/>
  <c r="AJ1514" i="1" s="1"/>
  <c r="AJ1515" i="1" a="1"/>
  <c r="AJ1515" i="1" s="1"/>
  <c r="AJ1516" i="1" a="1"/>
  <c r="AJ1516" i="1" s="1"/>
  <c r="AJ1517" i="1" a="1"/>
  <c r="AJ1517" i="1" s="1"/>
  <c r="AJ1518" i="1" a="1"/>
  <c r="AJ1518" i="1" s="1"/>
  <c r="AJ1519" i="1" a="1"/>
  <c r="AJ1519" i="1" s="1"/>
  <c r="AJ1520" i="1" a="1"/>
  <c r="AJ1520" i="1" s="1"/>
  <c r="AJ1521" i="1" a="1"/>
  <c r="AJ1521" i="1" s="1"/>
  <c r="AJ1522" i="1" a="1"/>
  <c r="AJ1522" i="1" s="1"/>
  <c r="AJ1523" i="1" a="1"/>
  <c r="AJ1523" i="1" s="1"/>
  <c r="AJ1524" i="1" a="1"/>
  <c r="AJ1524" i="1" s="1"/>
  <c r="AJ1525" i="1" a="1"/>
  <c r="AJ1525" i="1" s="1"/>
  <c r="AJ1526" i="1" a="1"/>
  <c r="AJ1526" i="1" s="1"/>
  <c r="AJ1527" i="1" a="1"/>
  <c r="AJ1527" i="1" s="1"/>
  <c r="AJ1528" i="1" a="1"/>
  <c r="AJ1528" i="1" s="1"/>
  <c r="AJ1529" i="1" a="1"/>
  <c r="AJ1529" i="1" s="1"/>
  <c r="AJ1530" i="1" a="1"/>
  <c r="AJ1530" i="1" s="1"/>
  <c r="AJ1531" i="1" a="1"/>
  <c r="AJ1531" i="1" s="1"/>
  <c r="AJ1532" i="1" a="1"/>
  <c r="AJ1532" i="1" s="1"/>
  <c r="AJ1533" i="1" a="1"/>
  <c r="AJ1533" i="1" s="1"/>
  <c r="AJ1534" i="1" a="1"/>
  <c r="AJ1534" i="1" s="1"/>
  <c r="AJ1535" i="1" a="1"/>
  <c r="AJ1535" i="1" s="1"/>
  <c r="AJ1536" i="1" a="1"/>
  <c r="AJ1536" i="1" s="1"/>
  <c r="AJ1537" i="1" a="1"/>
  <c r="AJ1537" i="1" s="1"/>
  <c r="AJ1538" i="1" a="1"/>
  <c r="AJ1538" i="1" s="1"/>
  <c r="AJ1539" i="1" a="1"/>
  <c r="AJ1539" i="1" s="1"/>
  <c r="AJ1540" i="1" a="1"/>
  <c r="AJ1540" i="1" s="1"/>
  <c r="AJ1541" i="1" a="1"/>
  <c r="AJ1541" i="1" s="1"/>
  <c r="AJ1542" i="1" a="1"/>
  <c r="AJ1542" i="1" s="1"/>
  <c r="AJ1543" i="1" a="1"/>
  <c r="AJ1543" i="1" s="1"/>
  <c r="AJ1544" i="1" a="1"/>
  <c r="AJ1544" i="1" s="1"/>
  <c r="AJ1545" i="1" a="1"/>
  <c r="AJ1545" i="1" s="1"/>
  <c r="AJ158" i="1" a="1"/>
  <c r="AJ158" i="1" s="1"/>
  <c r="AJ1546" i="1" a="1"/>
  <c r="AJ1546" i="1" s="1"/>
  <c r="AJ1547" i="1" a="1"/>
  <c r="AJ1547" i="1" s="1"/>
  <c r="AJ1548" i="1" a="1"/>
  <c r="AJ1548" i="1" s="1"/>
  <c r="AJ1549" i="1" a="1"/>
  <c r="AJ1549" i="1" s="1"/>
  <c r="AJ1550" i="1" a="1"/>
  <c r="AJ1550" i="1" s="1"/>
  <c r="AJ1551" i="1" a="1"/>
  <c r="AJ1551" i="1" s="1"/>
  <c r="AJ1552" i="1" a="1"/>
  <c r="AJ1552" i="1" s="1"/>
  <c r="AJ1553" i="1" a="1"/>
  <c r="AJ1553" i="1" s="1"/>
  <c r="AJ1554" i="1" a="1"/>
  <c r="AJ1554" i="1" s="1"/>
  <c r="AJ1555" i="1" a="1"/>
  <c r="AJ1555" i="1" s="1"/>
  <c r="AJ1556" i="1" a="1"/>
  <c r="AJ1556" i="1" s="1"/>
  <c r="AJ1557" i="1" a="1"/>
  <c r="AJ1557" i="1" s="1"/>
  <c r="AJ1558" i="1" a="1"/>
  <c r="AJ1558" i="1" s="1"/>
  <c r="AJ1559" i="1" a="1"/>
  <c r="AJ1559" i="1" s="1"/>
  <c r="AJ1560" i="1" a="1"/>
  <c r="AJ1560" i="1" s="1"/>
  <c r="AJ1561" i="1" a="1"/>
  <c r="AJ1561" i="1" s="1"/>
  <c r="AJ1562" i="1" a="1"/>
  <c r="AJ1562" i="1" s="1"/>
  <c r="AJ1563" i="1" a="1"/>
  <c r="AJ1563" i="1" s="1"/>
  <c r="AJ1564" i="1" a="1"/>
  <c r="AJ1564" i="1" s="1"/>
  <c r="AJ1565" i="1" a="1"/>
  <c r="AJ1565" i="1" s="1"/>
  <c r="AJ1566" i="1" a="1"/>
  <c r="AJ1566" i="1" s="1"/>
  <c r="AJ1567" i="1" a="1"/>
  <c r="AJ1567" i="1" s="1"/>
  <c r="AJ1568" i="1" a="1"/>
  <c r="AJ1568" i="1" s="1"/>
  <c r="AJ1569" i="1" a="1"/>
  <c r="AJ1569" i="1" s="1"/>
  <c r="AJ1570" i="1" a="1"/>
  <c r="AJ1570" i="1" s="1"/>
  <c r="AJ1571" i="1" a="1"/>
  <c r="AJ1571" i="1" s="1"/>
  <c r="AJ1572" i="1" a="1"/>
  <c r="AJ1572" i="1" s="1"/>
  <c r="AJ1573" i="1" a="1"/>
  <c r="AJ1573" i="1" s="1"/>
  <c r="AJ1574" i="1" a="1"/>
  <c r="AJ1574" i="1" s="1"/>
  <c r="AJ1575" i="1" a="1"/>
  <c r="AJ1575" i="1" s="1"/>
  <c r="AJ421" i="1" a="1"/>
  <c r="AJ421" i="1" s="1"/>
  <c r="AJ1576" i="1" a="1"/>
  <c r="AJ1576" i="1" s="1"/>
  <c r="AJ1577" i="1" a="1"/>
  <c r="AJ1577" i="1" s="1"/>
  <c r="AJ1578" i="1" a="1"/>
  <c r="AJ1578" i="1" s="1"/>
  <c r="AJ1579" i="1" a="1"/>
  <c r="AJ1579" i="1" s="1"/>
  <c r="AJ1580" i="1" a="1"/>
  <c r="AJ1580" i="1" s="1"/>
  <c r="AJ1581" i="1" a="1"/>
  <c r="AJ1581" i="1" s="1"/>
  <c r="AJ1582" i="1" a="1"/>
  <c r="AJ1582" i="1" s="1"/>
  <c r="AJ1583" i="1" a="1"/>
  <c r="AJ1583" i="1" s="1"/>
  <c r="AJ1584" i="1" a="1"/>
  <c r="AJ1584" i="1" s="1"/>
  <c r="AJ1585" i="1" a="1"/>
  <c r="AJ1585" i="1" s="1"/>
  <c r="AJ1586" i="1" a="1"/>
  <c r="AJ1586" i="1" s="1"/>
  <c r="AJ457" i="1" a="1"/>
  <c r="AJ457" i="1" s="1"/>
  <c r="AJ1587" i="1" a="1"/>
  <c r="AJ1587" i="1" s="1"/>
  <c r="AJ1588" i="1" a="1"/>
  <c r="AJ1588" i="1" s="1"/>
  <c r="AJ1589" i="1" a="1"/>
  <c r="AJ1589" i="1" s="1"/>
  <c r="AJ1590" i="1" a="1"/>
  <c r="AJ1590" i="1" s="1"/>
  <c r="AJ1591" i="1" a="1"/>
  <c r="AJ1591" i="1" s="1"/>
  <c r="AJ1592" i="1" a="1"/>
  <c r="AJ1592" i="1" s="1"/>
  <c r="AJ1593" i="1" a="1"/>
  <c r="AJ1593" i="1" s="1"/>
  <c r="AJ1594" i="1" a="1"/>
  <c r="AJ1594" i="1" s="1"/>
  <c r="AJ1595" i="1" a="1"/>
  <c r="AJ1595" i="1" s="1"/>
  <c r="AJ1596" i="1" a="1"/>
  <c r="AJ1596" i="1" s="1"/>
  <c r="AJ1597" i="1" a="1"/>
  <c r="AJ1597" i="1" s="1"/>
  <c r="AJ207" i="1" a="1"/>
  <c r="AJ207" i="1" s="1"/>
  <c r="AJ1598" i="1" a="1"/>
  <c r="AJ1598" i="1" s="1"/>
  <c r="AJ1599" i="1" a="1"/>
  <c r="AJ1599" i="1" s="1"/>
  <c r="AJ1600" i="1" a="1"/>
  <c r="AJ1600" i="1" s="1"/>
  <c r="AJ1601" i="1" a="1"/>
  <c r="AJ1601" i="1" s="1"/>
  <c r="AJ1602" i="1" a="1"/>
  <c r="AJ1602" i="1" s="1"/>
  <c r="AJ1603" i="1" a="1"/>
  <c r="AJ1603" i="1" s="1"/>
  <c r="AJ1604" i="1" a="1"/>
  <c r="AJ1604" i="1" s="1"/>
  <c r="AJ1605" i="1" a="1"/>
  <c r="AJ1605" i="1" s="1"/>
  <c r="AJ1606" i="1" a="1"/>
  <c r="AJ1606" i="1" s="1"/>
  <c r="AJ1607" i="1" a="1"/>
  <c r="AJ1607" i="1" s="1"/>
  <c r="AJ1608" i="1" a="1"/>
  <c r="AJ1608" i="1" s="1"/>
  <c r="AJ1609" i="1" a="1"/>
  <c r="AJ1609" i="1" s="1"/>
  <c r="AJ1610" i="1" a="1"/>
  <c r="AJ1610" i="1" s="1"/>
  <c r="AJ1611" i="1" a="1"/>
  <c r="AJ1611" i="1" s="1"/>
  <c r="AJ1612" i="1" a="1"/>
  <c r="AJ1612" i="1" s="1"/>
  <c r="AJ63" i="1" a="1"/>
  <c r="AJ63" i="1" s="1"/>
  <c r="AJ1613" i="1" a="1"/>
  <c r="AJ1613" i="1" s="1"/>
  <c r="AJ1614" i="1" a="1"/>
  <c r="AJ1614" i="1" s="1"/>
  <c r="AJ1615" i="1" a="1"/>
  <c r="AJ1615" i="1" s="1"/>
  <c r="AJ1616" i="1" a="1"/>
  <c r="AJ1616" i="1" s="1"/>
  <c r="AJ1617" i="1" a="1"/>
  <c r="AJ1617" i="1" s="1"/>
  <c r="AJ173" i="1" a="1"/>
  <c r="AJ173" i="1" s="1"/>
  <c r="AJ1618" i="1" a="1"/>
  <c r="AJ1618" i="1" s="1"/>
  <c r="AJ1619" i="1" a="1"/>
  <c r="AJ1619" i="1" s="1"/>
  <c r="AJ1620" i="1" a="1"/>
  <c r="AJ1620" i="1" s="1"/>
  <c r="AJ200" i="1" a="1"/>
  <c r="AJ200" i="1" s="1"/>
  <c r="AJ1621" i="1" a="1"/>
  <c r="AJ1621" i="1" s="1"/>
  <c r="AJ1622" i="1" a="1"/>
  <c r="AJ1622" i="1" s="1"/>
  <c r="AJ1623" i="1" a="1"/>
  <c r="AJ1623" i="1" s="1"/>
  <c r="AJ1624" i="1" a="1"/>
  <c r="AJ1624" i="1" s="1"/>
  <c r="AJ1625" i="1" a="1"/>
  <c r="AJ1625" i="1" s="1"/>
  <c r="AJ1626" i="1" a="1"/>
  <c r="AJ1626" i="1" s="1"/>
  <c r="AJ1627" i="1" a="1"/>
  <c r="AJ1627" i="1" s="1"/>
  <c r="AJ1628" i="1" a="1"/>
  <c r="AJ1628" i="1" s="1"/>
  <c r="AJ1629" i="1" a="1"/>
  <c r="AJ1629" i="1" s="1"/>
  <c r="AJ1630" i="1" a="1"/>
  <c r="AJ1630" i="1" s="1"/>
  <c r="AJ1631" i="1" a="1"/>
  <c r="AJ1631" i="1" s="1"/>
  <c r="AJ1632" i="1" a="1"/>
  <c r="AJ1632" i="1" s="1"/>
  <c r="AJ1633" i="1" a="1"/>
  <c r="AJ1633" i="1" s="1"/>
  <c r="AJ1634" i="1" a="1"/>
  <c r="AJ1634" i="1" s="1"/>
  <c r="AJ1635" i="1" a="1"/>
  <c r="AJ1635" i="1" s="1"/>
  <c r="AJ320" i="1" a="1"/>
  <c r="AJ320" i="1" s="1"/>
  <c r="AJ1636" i="1" a="1"/>
  <c r="AJ1636" i="1" s="1"/>
  <c r="AJ403" i="1" a="1"/>
  <c r="AJ403" i="1" s="1"/>
  <c r="AJ1637" i="1" a="1"/>
  <c r="AJ1637" i="1" s="1"/>
  <c r="AJ1638" i="1" a="1"/>
  <c r="AJ1638" i="1" s="1"/>
  <c r="AJ359" i="1" a="1"/>
  <c r="AJ359" i="1" s="1"/>
  <c r="AJ1639" i="1" a="1"/>
  <c r="AJ1639" i="1" s="1"/>
  <c r="AJ1640" i="1" a="1"/>
  <c r="AJ1640" i="1" s="1"/>
  <c r="AJ1641" i="1" a="1"/>
  <c r="AJ1641" i="1" s="1"/>
  <c r="AJ1642" i="1" a="1"/>
  <c r="AJ1642" i="1" s="1"/>
  <c r="AJ1643" i="1" a="1"/>
  <c r="AJ1643" i="1" s="1"/>
  <c r="AJ1644" i="1" a="1"/>
  <c r="AJ1644" i="1" s="1"/>
  <c r="AJ1645" i="1" a="1"/>
  <c r="AJ1645" i="1" s="1"/>
  <c r="AJ1646" i="1" a="1"/>
  <c r="AJ1646" i="1" s="1"/>
  <c r="AJ1647" i="1" a="1"/>
  <c r="AJ1647" i="1" s="1"/>
  <c r="AJ1648" i="1" a="1"/>
  <c r="AJ1648" i="1" s="1"/>
  <c r="AJ1649" i="1" a="1"/>
  <c r="AJ1649" i="1" s="1"/>
  <c r="AJ1650" i="1" a="1"/>
  <c r="AJ1650" i="1" s="1"/>
  <c r="AJ1651" i="1" a="1"/>
  <c r="AJ1651" i="1" s="1"/>
  <c r="AJ1652" i="1" a="1"/>
  <c r="AJ1652" i="1" s="1"/>
  <c r="AJ1653" i="1" a="1"/>
  <c r="AJ1653" i="1" s="1"/>
  <c r="AJ1654" i="1" a="1"/>
  <c r="AJ1654" i="1" s="1"/>
  <c r="AJ1655" i="1" a="1"/>
  <c r="AJ1655" i="1" s="1"/>
  <c r="AJ1656" i="1" a="1"/>
  <c r="AJ1656" i="1" s="1"/>
  <c r="AJ1657" i="1" a="1"/>
  <c r="AJ1657" i="1" s="1"/>
  <c r="AJ1658" i="1" a="1"/>
  <c r="AJ1658" i="1" s="1"/>
  <c r="AJ1659" i="1" a="1"/>
  <c r="AJ1659" i="1" s="1"/>
  <c r="AJ1660" i="1" a="1"/>
  <c r="AJ1660" i="1" s="1"/>
  <c r="AJ1661" i="1" a="1"/>
  <c r="AJ1661" i="1" s="1"/>
  <c r="AJ511" i="1" a="1"/>
  <c r="AJ511" i="1" s="1"/>
  <c r="AJ1662" i="1" a="1"/>
  <c r="AJ1662" i="1" s="1"/>
  <c r="AJ1663" i="1" a="1"/>
  <c r="AJ1663" i="1" s="1"/>
  <c r="AJ1664" i="1" a="1"/>
  <c r="AJ1664" i="1" s="1"/>
  <c r="AJ1665" i="1" a="1"/>
  <c r="AJ1665" i="1" s="1"/>
  <c r="AJ1666" i="1" a="1"/>
  <c r="AJ1666" i="1" s="1"/>
  <c r="AJ1667" i="1" a="1"/>
  <c r="AJ1667" i="1" s="1"/>
  <c r="AJ1668" i="1" a="1"/>
  <c r="AJ1668" i="1" s="1"/>
  <c r="AJ237" i="1" a="1"/>
  <c r="AJ237" i="1" s="1"/>
  <c r="AJ217" i="1" a="1"/>
  <c r="AJ217" i="1" s="1"/>
  <c r="AJ1669" i="1" a="1"/>
  <c r="AJ1669" i="1" s="1"/>
  <c r="AJ1670" i="1" a="1"/>
  <c r="AJ1670" i="1" s="1"/>
  <c r="AJ1671" i="1" a="1"/>
  <c r="AJ1671" i="1" s="1"/>
  <c r="AJ1672" i="1" a="1"/>
  <c r="AJ1672" i="1" s="1"/>
  <c r="AJ1673" i="1" a="1"/>
  <c r="AJ1673" i="1" s="1"/>
  <c r="AJ1674" i="1" a="1"/>
  <c r="AJ1674" i="1" s="1"/>
  <c r="AJ1675" i="1" a="1"/>
  <c r="AJ1675" i="1" s="1"/>
  <c r="AJ1676" i="1" a="1"/>
  <c r="AJ1676" i="1" s="1"/>
  <c r="AJ1677" i="1" a="1"/>
  <c r="AJ1677" i="1" s="1"/>
  <c r="AJ1678" i="1" a="1"/>
  <c r="AJ1678" i="1" s="1"/>
  <c r="AJ1679" i="1" a="1"/>
  <c r="AJ1679" i="1" s="1"/>
  <c r="AJ1680" i="1" a="1"/>
  <c r="AJ1680" i="1" s="1"/>
  <c r="AJ1681" i="1" a="1"/>
  <c r="AJ1681" i="1" s="1"/>
  <c r="AJ1682" i="1" a="1"/>
  <c r="AJ1682" i="1" s="1"/>
  <c r="AJ1683" i="1" a="1"/>
  <c r="AJ1683" i="1" s="1"/>
  <c r="AJ1684" i="1" a="1"/>
  <c r="AJ1684" i="1" s="1"/>
  <c r="AJ1685" i="1" a="1"/>
  <c r="AJ1685" i="1" s="1"/>
  <c r="AJ1686" i="1" a="1"/>
  <c r="AJ1686" i="1" s="1"/>
  <c r="AJ420" i="1" a="1"/>
  <c r="AJ420" i="1" s="1"/>
  <c r="AJ1687" i="1" a="1"/>
  <c r="AJ1687" i="1" s="1"/>
  <c r="AJ1688" i="1" a="1"/>
  <c r="AJ1688" i="1" s="1"/>
  <c r="AJ1689" i="1" a="1"/>
  <c r="AJ1689" i="1" s="1"/>
  <c r="AJ1690" i="1" a="1"/>
  <c r="AJ1690" i="1" s="1"/>
  <c r="AJ1691" i="1" a="1"/>
  <c r="AJ1691" i="1" s="1"/>
  <c r="AJ295" i="1" a="1"/>
  <c r="AJ295" i="1" s="1"/>
  <c r="AJ1692" i="1" a="1"/>
  <c r="AJ1692" i="1" s="1"/>
  <c r="AJ1693" i="1" a="1"/>
  <c r="AJ1693" i="1" s="1"/>
  <c r="AJ1694" i="1" a="1"/>
  <c r="AJ1694" i="1" s="1"/>
  <c r="AJ434" i="1" a="1"/>
  <c r="AJ434" i="1" s="1"/>
  <c r="AJ1695" i="1" a="1"/>
  <c r="AJ1695" i="1" s="1"/>
  <c r="AJ1696" i="1" a="1"/>
  <c r="AJ1696" i="1" s="1"/>
  <c r="AJ1697" i="1" a="1"/>
  <c r="AJ1697" i="1" s="1"/>
  <c r="AJ1698" i="1" a="1"/>
  <c r="AJ1698" i="1" s="1"/>
  <c r="AJ1699" i="1" a="1"/>
  <c r="AJ1699" i="1" s="1"/>
  <c r="AJ1700" i="1" a="1"/>
  <c r="AJ1700" i="1" s="1"/>
  <c r="AJ1701" i="1" a="1"/>
  <c r="AJ1701" i="1" s="1"/>
  <c r="AJ1702" i="1" a="1"/>
  <c r="AJ1702" i="1" s="1"/>
  <c r="AJ1703" i="1" a="1"/>
  <c r="AJ1703" i="1" s="1"/>
  <c r="AJ1704" i="1" a="1"/>
  <c r="AJ1704" i="1" s="1"/>
  <c r="AJ1705" i="1" a="1"/>
  <c r="AJ1705" i="1" s="1"/>
  <c r="AJ1706" i="1" a="1"/>
  <c r="AJ1706" i="1" s="1"/>
  <c r="AJ1707" i="1" a="1"/>
  <c r="AJ1707" i="1" s="1"/>
  <c r="AJ1708" i="1" a="1"/>
  <c r="AJ1708" i="1" s="1"/>
  <c r="AJ1709" i="1" a="1"/>
  <c r="AJ1709" i="1" s="1"/>
  <c r="AJ1710" i="1" a="1"/>
  <c r="AJ1710" i="1" s="1"/>
  <c r="AJ1711" i="1" a="1"/>
  <c r="AJ1711" i="1" s="1"/>
  <c r="AJ1712" i="1" a="1"/>
  <c r="AJ1712" i="1" s="1"/>
  <c r="AJ1713" i="1" a="1"/>
  <c r="AJ1713" i="1" s="1"/>
  <c r="AJ1714" i="1" a="1"/>
  <c r="AJ1714" i="1" s="1"/>
  <c r="AJ1715" i="1" a="1"/>
  <c r="AJ1715" i="1" s="1"/>
  <c r="AJ1716" i="1" a="1"/>
  <c r="AJ1716" i="1" s="1"/>
  <c r="AJ1717" i="1" a="1"/>
  <c r="AJ1717" i="1" s="1"/>
  <c r="AJ1718" i="1" a="1"/>
  <c r="AJ1718" i="1" s="1"/>
  <c r="AJ1719" i="1" a="1"/>
  <c r="AJ1719" i="1" s="1"/>
  <c r="AJ1720" i="1" a="1"/>
  <c r="AJ1720" i="1" s="1"/>
  <c r="AJ1721" i="1" a="1"/>
  <c r="AJ1721" i="1" s="1"/>
  <c r="AJ1722" i="1" a="1"/>
  <c r="AJ1722" i="1" s="1"/>
  <c r="AJ1723" i="1" a="1"/>
  <c r="AJ1723" i="1" s="1"/>
  <c r="AJ1724" i="1" a="1"/>
  <c r="AJ1724" i="1" s="1"/>
  <c r="AJ1725" i="1" a="1"/>
  <c r="AJ1725" i="1" s="1"/>
  <c r="AJ1726" i="1" a="1"/>
  <c r="AJ1726" i="1" s="1"/>
  <c r="AJ1727" i="1" a="1"/>
  <c r="AJ1727" i="1" s="1"/>
  <c r="AJ1728" i="1" a="1"/>
  <c r="AJ1728" i="1" s="1"/>
  <c r="AJ1729" i="1" a="1"/>
  <c r="AJ1729" i="1" s="1"/>
  <c r="AJ1730" i="1" a="1"/>
  <c r="AJ1730" i="1" s="1"/>
  <c r="AJ1731" i="1" a="1"/>
  <c r="AJ1731" i="1" s="1"/>
  <c r="AJ1732" i="1" a="1"/>
  <c r="AJ1732" i="1" s="1"/>
  <c r="AJ1733" i="1" a="1"/>
  <c r="AJ1733" i="1" s="1"/>
  <c r="AJ1734" i="1" a="1"/>
  <c r="AJ1734" i="1" s="1"/>
  <c r="AJ1735" i="1" a="1"/>
  <c r="AJ1735" i="1" s="1"/>
  <c r="AJ1736" i="1" a="1"/>
  <c r="AJ1736" i="1" s="1"/>
  <c r="AJ1737" i="1" a="1"/>
  <c r="AJ1737" i="1" s="1"/>
  <c r="AJ1738" i="1" a="1"/>
  <c r="AJ1738" i="1" s="1"/>
  <c r="AJ1739" i="1" a="1"/>
  <c r="AJ1739" i="1" s="1"/>
  <c r="AJ1740" i="1" a="1"/>
  <c r="AJ1740" i="1" s="1"/>
  <c r="AJ1741" i="1" a="1"/>
  <c r="AJ1741" i="1" s="1"/>
  <c r="AJ1742" i="1" a="1"/>
  <c r="AJ1742" i="1" s="1"/>
  <c r="AJ1743" i="1" a="1"/>
  <c r="AJ1743" i="1" s="1"/>
  <c r="AJ1744" i="1" a="1"/>
  <c r="AJ1744" i="1" s="1"/>
  <c r="AJ1745" i="1" a="1"/>
  <c r="AJ1745" i="1" s="1"/>
  <c r="AJ1746" i="1" a="1"/>
  <c r="AJ1746" i="1" s="1"/>
  <c r="AJ1747" i="1" a="1"/>
  <c r="AJ1747" i="1" s="1"/>
  <c r="AJ1748" i="1" a="1"/>
  <c r="AJ1748" i="1" s="1"/>
  <c r="AJ1749" i="1" a="1"/>
  <c r="AJ1749" i="1" s="1"/>
  <c r="AJ1750" i="1" a="1"/>
  <c r="AJ1750" i="1" s="1"/>
  <c r="AJ1751" i="1" a="1"/>
  <c r="AJ1751" i="1" s="1"/>
  <c r="AJ1752" i="1" a="1"/>
  <c r="AJ1752" i="1" s="1"/>
  <c r="AJ1753" i="1" a="1"/>
  <c r="AJ1753" i="1" s="1"/>
  <c r="AJ1754" i="1" a="1"/>
  <c r="AJ1754" i="1" s="1"/>
  <c r="AJ1755" i="1" a="1"/>
  <c r="AJ1755" i="1" s="1"/>
  <c r="AJ1756" i="1" a="1"/>
  <c r="AJ1756" i="1" s="1"/>
  <c r="AJ1757" i="1" a="1"/>
  <c r="AJ1757" i="1" s="1"/>
  <c r="AJ1758" i="1" a="1"/>
  <c r="AJ1758" i="1" s="1"/>
  <c r="AJ1759" i="1" a="1"/>
  <c r="AJ1759" i="1" s="1"/>
  <c r="AJ1760" i="1" a="1"/>
  <c r="AJ1760" i="1" s="1"/>
  <c r="AJ1761" i="1" a="1"/>
  <c r="AJ1761" i="1" s="1"/>
  <c r="AJ1762" i="1" a="1"/>
  <c r="AJ1762" i="1" s="1"/>
  <c r="AJ1763" i="1" a="1"/>
  <c r="AJ1763" i="1" s="1"/>
  <c r="AJ1764" i="1" a="1"/>
  <c r="AJ1764" i="1" s="1"/>
  <c r="AJ1765" i="1" a="1"/>
  <c r="AJ1765" i="1" s="1"/>
  <c r="AJ1766" i="1" a="1"/>
  <c r="AJ1766" i="1" s="1"/>
  <c r="AJ1767" i="1" a="1"/>
  <c r="AJ1767" i="1" s="1"/>
  <c r="AJ1768" i="1" a="1"/>
  <c r="AJ1768" i="1" s="1"/>
  <c r="AJ1769" i="1" a="1"/>
  <c r="AJ1769" i="1" s="1"/>
  <c r="AJ1770" i="1" a="1"/>
  <c r="AJ1770" i="1" s="1"/>
  <c r="AJ1771" i="1" a="1"/>
  <c r="AJ1771" i="1" s="1"/>
  <c r="AJ1772" i="1" a="1"/>
  <c r="AJ1772" i="1" s="1"/>
  <c r="AJ1773" i="1" a="1"/>
  <c r="AJ1773" i="1" s="1"/>
  <c r="AJ1774" i="1" a="1"/>
  <c r="AJ1774" i="1" s="1"/>
  <c r="AJ1775" i="1" a="1"/>
  <c r="AJ1775" i="1" s="1"/>
  <c r="AJ1776" i="1" a="1"/>
  <c r="AJ1776" i="1" s="1"/>
  <c r="AJ1777" i="1" a="1"/>
  <c r="AJ1777" i="1" s="1"/>
  <c r="AJ1778" i="1" a="1"/>
  <c r="AJ1778" i="1" s="1"/>
  <c r="AJ1779" i="1" a="1"/>
  <c r="AJ1779" i="1" s="1"/>
  <c r="AJ1780" i="1" a="1"/>
  <c r="AJ1780" i="1" s="1"/>
  <c r="AJ1781" i="1" a="1"/>
  <c r="AJ1781" i="1" s="1"/>
  <c r="AJ298" i="1" a="1"/>
  <c r="AJ298" i="1" s="1"/>
  <c r="AJ1782" i="1" a="1"/>
  <c r="AJ1782" i="1" s="1"/>
  <c r="AJ23" i="1" a="1"/>
  <c r="AJ23" i="1" s="1"/>
  <c r="AJ1783" i="1" a="1"/>
  <c r="AJ1783" i="1" s="1"/>
  <c r="AJ1784" i="1" a="1"/>
  <c r="AJ1784" i="1" s="1"/>
  <c r="AJ1785" i="1" a="1"/>
  <c r="AJ1785" i="1" s="1"/>
  <c r="AJ1786" i="1" a="1"/>
  <c r="AJ1786" i="1" s="1"/>
  <c r="AJ419" i="1" a="1"/>
  <c r="AJ419" i="1" s="1"/>
  <c r="AJ1787" i="1" a="1"/>
  <c r="AJ1787" i="1" s="1"/>
  <c r="AJ1788" i="1" a="1"/>
  <c r="AJ1788" i="1" s="1"/>
  <c r="AJ1789" i="1" a="1"/>
  <c r="AJ1789" i="1" s="1"/>
  <c r="AJ1790" i="1" a="1"/>
  <c r="AJ1790" i="1" s="1"/>
  <c r="AJ1791" i="1" a="1"/>
  <c r="AJ1791" i="1" s="1"/>
  <c r="AJ1792" i="1" a="1"/>
  <c r="AJ1792" i="1" s="1"/>
  <c r="AJ1793" i="1" a="1"/>
  <c r="AJ1793" i="1" s="1"/>
  <c r="AJ1794" i="1" a="1"/>
  <c r="AJ1794" i="1" s="1"/>
  <c r="AJ1795" i="1" a="1"/>
  <c r="AJ1795" i="1" s="1"/>
  <c r="AJ1796" i="1" a="1"/>
  <c r="AJ1796" i="1" s="1"/>
  <c r="AJ1797" i="1" a="1"/>
  <c r="AJ1797" i="1" s="1"/>
  <c r="AJ1798" i="1" a="1"/>
  <c r="AJ1798" i="1" s="1"/>
  <c r="AJ358" i="1" a="1"/>
  <c r="AJ358" i="1" s="1"/>
  <c r="AJ1799" i="1" a="1"/>
  <c r="AJ1799" i="1" s="1"/>
  <c r="AJ1800" i="1" a="1"/>
  <c r="AJ1800" i="1" s="1"/>
  <c r="AJ1801" i="1" a="1"/>
  <c r="AJ1801" i="1" s="1"/>
  <c r="AJ1802" i="1" a="1"/>
  <c r="AJ1802" i="1" s="1"/>
  <c r="AJ1803" i="1" a="1"/>
  <c r="AJ1803" i="1" s="1"/>
  <c r="AJ1804" i="1" a="1"/>
  <c r="AJ1804" i="1" s="1"/>
  <c r="AJ1805" i="1" a="1"/>
  <c r="AJ1805" i="1" s="1"/>
  <c r="AJ1806" i="1" a="1"/>
  <c r="AJ1806" i="1" s="1"/>
  <c r="AJ1807" i="1" a="1"/>
  <c r="AJ1807" i="1" s="1"/>
  <c r="AJ1808" i="1" a="1"/>
  <c r="AJ1808" i="1" s="1"/>
  <c r="AJ1809" i="1" a="1"/>
  <c r="AJ1809" i="1" s="1"/>
  <c r="AJ1810" i="1" a="1"/>
  <c r="AJ1810" i="1" s="1"/>
  <c r="AJ1811" i="1" a="1"/>
  <c r="AJ1811" i="1" s="1"/>
  <c r="AJ1812" i="1" a="1"/>
  <c r="AJ1812" i="1" s="1"/>
  <c r="AJ1813" i="1" a="1"/>
  <c r="AJ1813" i="1" s="1"/>
  <c r="AJ1814" i="1" a="1"/>
  <c r="AJ1814" i="1" s="1"/>
  <c r="AJ1815" i="1" a="1"/>
  <c r="AJ1815" i="1" s="1"/>
  <c r="AJ1816" i="1" a="1"/>
  <c r="AJ1816" i="1" s="1"/>
  <c r="AJ1817" i="1" a="1"/>
  <c r="AJ1817" i="1" s="1"/>
  <c r="AJ475" i="1" a="1"/>
  <c r="AJ475" i="1" s="1"/>
  <c r="AJ1818" i="1" a="1"/>
  <c r="AJ1818" i="1" s="1"/>
  <c r="AJ1819" i="1" a="1"/>
  <c r="AJ1819" i="1" s="1"/>
  <c r="AJ1820" i="1" a="1"/>
  <c r="AJ1820" i="1" s="1"/>
  <c r="AJ1821" i="1" a="1"/>
  <c r="AJ1821" i="1" s="1"/>
  <c r="AJ1822" i="1" a="1"/>
  <c r="AJ1822" i="1" s="1"/>
  <c r="AJ1823" i="1" a="1"/>
  <c r="AJ1823" i="1" s="1"/>
  <c r="AJ1824" i="1" a="1"/>
  <c r="AJ1824" i="1" s="1"/>
  <c r="AJ1825" i="1" a="1"/>
  <c r="AJ1825" i="1" s="1"/>
  <c r="AJ1826" i="1" a="1"/>
  <c r="AJ1826" i="1" s="1"/>
  <c r="AJ1827" i="1" a="1"/>
  <c r="AJ1827" i="1" s="1"/>
  <c r="AJ438" i="1" a="1"/>
  <c r="AJ438" i="1" s="1"/>
  <c r="AJ1828" i="1" a="1"/>
  <c r="AJ1828" i="1" s="1"/>
  <c r="AJ1829" i="1" a="1"/>
  <c r="AJ1829" i="1" s="1"/>
  <c r="AJ1830" i="1" a="1"/>
  <c r="AJ1830" i="1" s="1"/>
  <c r="AJ1831" i="1" a="1"/>
  <c r="AJ1831" i="1" s="1"/>
  <c r="AJ1832" i="1" a="1"/>
  <c r="AJ1832" i="1" s="1"/>
  <c r="AJ1833" i="1" a="1"/>
  <c r="AJ1833" i="1" s="1"/>
  <c r="AJ1834" i="1" a="1"/>
  <c r="AJ1834" i="1" s="1"/>
  <c r="AJ1835" i="1" a="1"/>
  <c r="AJ1835" i="1" s="1"/>
  <c r="AJ1836" i="1" a="1"/>
  <c r="AJ1836" i="1" s="1"/>
  <c r="AJ1837" i="1" a="1"/>
  <c r="AJ1837" i="1" s="1"/>
  <c r="AJ1838" i="1" a="1"/>
  <c r="AJ1838" i="1" s="1"/>
  <c r="AJ33" i="1" a="1"/>
  <c r="AJ33" i="1" s="1"/>
  <c r="AJ94" i="1" a="1"/>
  <c r="AJ94" i="1" s="1"/>
  <c r="AJ1839" i="1" a="1"/>
  <c r="AJ1839" i="1" s="1"/>
  <c r="AJ1840" i="1" a="1"/>
  <c r="AJ1840" i="1" s="1"/>
  <c r="AJ1841" i="1" a="1"/>
  <c r="AJ1841" i="1" s="1"/>
  <c r="AJ1842" i="1" a="1"/>
  <c r="AJ1842" i="1" s="1"/>
  <c r="AJ1843" i="1" a="1"/>
  <c r="AJ1843" i="1" s="1"/>
  <c r="AJ1844" i="1" a="1"/>
  <c r="AJ1844" i="1" s="1"/>
  <c r="AJ1845" i="1" a="1"/>
  <c r="AJ1845" i="1" s="1"/>
  <c r="AJ1846" i="1" a="1"/>
  <c r="AJ1846" i="1" s="1"/>
  <c r="AJ1847" i="1" a="1"/>
  <c r="AJ1847" i="1" s="1"/>
  <c r="AJ1848" i="1" a="1"/>
  <c r="AJ1848" i="1" s="1"/>
  <c r="AJ1849" i="1" a="1"/>
  <c r="AJ1849" i="1" s="1"/>
  <c r="AJ1850" i="1" a="1"/>
  <c r="AJ1850" i="1" s="1"/>
  <c r="AJ1851" i="1" a="1"/>
  <c r="AJ1851" i="1" s="1"/>
  <c r="AJ1852" i="1" a="1"/>
  <c r="AJ1852" i="1" s="1"/>
  <c r="AJ1853" i="1" a="1"/>
  <c r="AJ1853" i="1" s="1"/>
  <c r="AJ1854" i="1" a="1"/>
  <c r="AJ1854" i="1" s="1"/>
  <c r="AJ1855" i="1" a="1"/>
  <c r="AJ1855" i="1" s="1"/>
  <c r="AJ1856" i="1" a="1"/>
  <c r="AJ1856" i="1" s="1"/>
  <c r="AJ1857" i="1" a="1"/>
  <c r="AJ1857" i="1" s="1"/>
  <c r="AJ1858" i="1" a="1"/>
  <c r="AJ1858" i="1" s="1"/>
  <c r="AJ1859" i="1" a="1"/>
  <c r="AJ1859" i="1" s="1"/>
  <c r="AJ1860" i="1" a="1"/>
  <c r="AJ1860" i="1" s="1"/>
  <c r="AJ1861" i="1" a="1"/>
  <c r="AJ1861" i="1" s="1"/>
  <c r="AJ1862" i="1" a="1"/>
  <c r="AJ1862" i="1" s="1"/>
  <c r="AJ1863" i="1" a="1"/>
  <c r="AJ1863" i="1" s="1"/>
  <c r="AJ1864" i="1" a="1"/>
  <c r="AJ1864" i="1" s="1"/>
  <c r="AJ1865" i="1" a="1"/>
  <c r="AJ1865" i="1" s="1"/>
  <c r="AJ1866" i="1" a="1"/>
  <c r="AJ1866" i="1" s="1"/>
  <c r="AJ1867" i="1" a="1"/>
  <c r="AJ1867" i="1" s="1"/>
  <c r="AJ1868" i="1" a="1"/>
  <c r="AJ1868" i="1" s="1"/>
  <c r="AJ1869" i="1" a="1"/>
  <c r="AJ1869" i="1" s="1"/>
  <c r="AJ1870" i="1" a="1"/>
  <c r="AJ1870" i="1" s="1"/>
  <c r="AJ1871" i="1" a="1"/>
  <c r="AJ1871" i="1" s="1"/>
  <c r="AJ1872" i="1" a="1"/>
  <c r="AJ1872" i="1" s="1"/>
  <c r="AJ1873" i="1" a="1"/>
  <c r="AJ1873" i="1" s="1"/>
  <c r="AJ1874" i="1" a="1"/>
  <c r="AJ1874" i="1" s="1"/>
  <c r="AJ1875" i="1" a="1"/>
  <c r="AJ1875" i="1" s="1"/>
  <c r="AJ1876" i="1" a="1"/>
  <c r="AJ1876" i="1" s="1"/>
  <c r="AJ1877" i="1" a="1"/>
  <c r="AJ1877" i="1" s="1"/>
  <c r="AJ1878" i="1" a="1"/>
  <c r="AJ1878" i="1" s="1"/>
  <c r="AJ1879" i="1" a="1"/>
  <c r="AJ1879" i="1" s="1"/>
  <c r="AJ1880" i="1" a="1"/>
  <c r="AJ1880" i="1" s="1"/>
  <c r="AJ1881" i="1" a="1"/>
  <c r="AJ1881" i="1" s="1"/>
  <c r="AJ1882" i="1" a="1"/>
  <c r="AJ1882" i="1" s="1"/>
  <c r="AJ1883" i="1" a="1"/>
  <c r="AJ1883" i="1" s="1"/>
  <c r="AJ57" i="1" a="1"/>
  <c r="AJ57" i="1" s="1"/>
  <c r="AJ1884" i="1" a="1"/>
  <c r="AJ1884" i="1" s="1"/>
  <c r="AJ1885" i="1" a="1"/>
  <c r="AJ1885" i="1" s="1"/>
  <c r="AJ1886" i="1" a="1"/>
  <c r="AJ1886" i="1" s="1"/>
  <c r="AJ1887" i="1" a="1"/>
  <c r="AJ1887" i="1" s="1"/>
  <c r="AJ1888" i="1" a="1"/>
  <c r="AJ1888" i="1" s="1"/>
  <c r="AJ1889" i="1" a="1"/>
  <c r="AJ1889" i="1" s="1"/>
  <c r="AJ1890" i="1" a="1"/>
  <c r="AJ1890" i="1" s="1"/>
  <c r="AJ1891" i="1" a="1"/>
  <c r="AJ1891" i="1" s="1"/>
  <c r="AJ1892" i="1" a="1"/>
  <c r="AJ1892" i="1" s="1"/>
  <c r="AJ1893" i="1" a="1"/>
  <c r="AJ1893" i="1" s="1"/>
  <c r="AJ1894" i="1" a="1"/>
  <c r="AJ1894" i="1" s="1"/>
  <c r="AJ1895" i="1" a="1"/>
  <c r="AJ1895" i="1" s="1"/>
  <c r="AJ1896" i="1" a="1"/>
  <c r="AJ1896" i="1" s="1"/>
  <c r="AJ1897" i="1" a="1"/>
  <c r="AJ1897" i="1" s="1"/>
  <c r="AJ1898" i="1" a="1"/>
  <c r="AJ1898" i="1" s="1"/>
  <c r="AJ1899" i="1" a="1"/>
  <c r="AJ1899" i="1" s="1"/>
  <c r="AJ1900" i="1" a="1"/>
  <c r="AJ1900" i="1" s="1"/>
  <c r="AJ1901" i="1" a="1"/>
  <c r="AJ1901" i="1" s="1"/>
  <c r="AJ1902" i="1" a="1"/>
  <c r="AJ1902" i="1" s="1"/>
  <c r="AJ1903" i="1" a="1"/>
  <c r="AJ1903" i="1" s="1"/>
  <c r="AJ1904" i="1" a="1"/>
  <c r="AJ1904" i="1" s="1"/>
  <c r="AJ1905" i="1" a="1"/>
  <c r="AJ1905" i="1" s="1"/>
  <c r="AJ1906" i="1" a="1"/>
  <c r="AJ1906" i="1" s="1"/>
  <c r="AJ1907" i="1" a="1"/>
  <c r="AJ1907" i="1" s="1"/>
  <c r="AJ1908" i="1" a="1"/>
  <c r="AJ1908" i="1" s="1"/>
  <c r="AJ1909" i="1" a="1"/>
  <c r="AJ1909" i="1" s="1"/>
  <c r="AJ1910" i="1" a="1"/>
  <c r="AJ1910" i="1" s="1"/>
  <c r="AJ1911" i="1" a="1"/>
  <c r="AJ1911" i="1" s="1"/>
  <c r="AJ1912" i="1" a="1"/>
  <c r="AJ1912" i="1" s="1"/>
  <c r="AJ1913" i="1" a="1"/>
  <c r="AJ1913" i="1" s="1"/>
  <c r="AJ1914" i="1" a="1"/>
  <c r="AJ1914" i="1" s="1"/>
  <c r="AJ1915" i="1" a="1"/>
  <c r="AJ1915" i="1" s="1"/>
  <c r="AJ1916" i="1" a="1"/>
  <c r="AJ1916" i="1" s="1"/>
  <c r="AJ1917" i="1" a="1"/>
  <c r="AJ1917" i="1" s="1"/>
  <c r="AJ1918" i="1" a="1"/>
  <c r="AJ1918" i="1" s="1"/>
  <c r="AJ296" i="1" a="1"/>
  <c r="AJ296" i="1" s="1"/>
  <c r="AJ1919" i="1" a="1"/>
  <c r="AJ1919" i="1" s="1"/>
  <c r="AJ1920" i="1" a="1"/>
  <c r="AJ1920" i="1" s="1"/>
  <c r="AJ1921" i="1" a="1"/>
  <c r="AJ1921" i="1" s="1"/>
  <c r="AJ1922" i="1" a="1"/>
  <c r="AJ1922" i="1" s="1"/>
  <c r="AJ1923" i="1" a="1"/>
  <c r="AJ1923" i="1" s="1"/>
  <c r="AJ1924" i="1" a="1"/>
  <c r="AJ1924" i="1" s="1"/>
  <c r="AJ1925" i="1" a="1"/>
  <c r="AJ1925" i="1" s="1"/>
  <c r="AJ364" i="1" a="1"/>
  <c r="AJ364" i="1" s="1"/>
  <c r="AJ1926" i="1" a="1"/>
  <c r="AJ1926" i="1" s="1"/>
  <c r="AJ204" i="1" a="1"/>
  <c r="AJ204" i="1" s="1"/>
  <c r="AJ1927" i="1" a="1"/>
  <c r="AJ1927" i="1" s="1"/>
  <c r="AJ1928" i="1" a="1"/>
  <c r="AJ1928" i="1" s="1"/>
  <c r="AJ1929" i="1" a="1"/>
  <c r="AJ1929" i="1" s="1"/>
  <c r="AJ1930" i="1" a="1"/>
  <c r="AJ1930" i="1" s="1"/>
  <c r="AJ1931" i="1" a="1"/>
  <c r="AJ1931" i="1" s="1"/>
  <c r="AJ1932" i="1" a="1"/>
  <c r="AJ1932" i="1" s="1"/>
  <c r="AJ1933" i="1" a="1"/>
  <c r="AJ1933" i="1" s="1"/>
  <c r="AJ1934" i="1" a="1"/>
  <c r="AJ1934" i="1" s="1"/>
  <c r="AJ1935" i="1" a="1"/>
  <c r="AJ1935" i="1" s="1"/>
  <c r="AJ1936" i="1" a="1"/>
  <c r="AJ1936" i="1" s="1"/>
  <c r="AJ1937" i="1" a="1"/>
  <c r="AJ1937" i="1" s="1"/>
  <c r="AJ1938" i="1" a="1"/>
  <c r="AJ1938" i="1" s="1"/>
  <c r="AJ1939" i="1" a="1"/>
  <c r="AJ1939" i="1" s="1"/>
  <c r="AJ1940" i="1" a="1"/>
  <c r="AJ1940" i="1" s="1"/>
  <c r="AJ1941" i="1" a="1"/>
  <c r="AJ1941" i="1" s="1"/>
  <c r="AJ1942" i="1" a="1"/>
  <c r="AJ1942" i="1" s="1"/>
  <c r="AJ1943" i="1" a="1"/>
  <c r="AJ1943" i="1" s="1"/>
  <c r="AJ1944" i="1" a="1"/>
  <c r="AJ1944" i="1" s="1"/>
  <c r="AJ1945" i="1" a="1"/>
  <c r="AJ1945" i="1" s="1"/>
  <c r="AJ1946" i="1" a="1"/>
  <c r="AJ1946" i="1" s="1"/>
  <c r="AJ1947" i="1" a="1"/>
  <c r="AJ1947" i="1" s="1"/>
  <c r="AJ1948" i="1" a="1"/>
  <c r="AJ1948" i="1" s="1"/>
  <c r="AJ1949" i="1" a="1"/>
  <c r="AJ1949" i="1" s="1"/>
  <c r="AJ1950" i="1" a="1"/>
  <c r="AJ1950" i="1" s="1"/>
  <c r="AJ1951" i="1" a="1"/>
  <c r="AJ1951" i="1" s="1"/>
  <c r="AJ1952" i="1" a="1"/>
  <c r="AJ1952" i="1" s="1"/>
  <c r="AJ1953" i="1" a="1"/>
  <c r="AJ1953" i="1" s="1"/>
  <c r="AJ1954" i="1" a="1"/>
  <c r="AJ1954" i="1" s="1"/>
  <c r="AJ1955" i="1" a="1"/>
  <c r="AJ1955" i="1" s="1"/>
  <c r="AJ1956" i="1" a="1"/>
  <c r="AJ1956" i="1" s="1"/>
  <c r="AJ1957" i="1" a="1"/>
  <c r="AJ1957" i="1" s="1"/>
  <c r="AJ1958" i="1" a="1"/>
  <c r="AJ1958" i="1" s="1"/>
  <c r="AJ1959" i="1" a="1"/>
  <c r="AJ1959" i="1" s="1"/>
  <c r="AJ1960" i="1" a="1"/>
  <c r="AJ1960" i="1" s="1"/>
  <c r="AJ1961" i="1" a="1"/>
  <c r="AJ1961" i="1" s="1"/>
  <c r="AJ1962" i="1" a="1"/>
  <c r="AJ1962" i="1" s="1"/>
  <c r="AJ1963" i="1" a="1"/>
  <c r="AJ1963" i="1" s="1"/>
  <c r="AJ1964" i="1" a="1"/>
  <c r="AJ1964" i="1" s="1"/>
  <c r="AJ1965" i="1" a="1"/>
  <c r="AJ1965" i="1" s="1"/>
  <c r="AJ1966" i="1" a="1"/>
  <c r="AJ1966" i="1" s="1"/>
  <c r="AJ1967" i="1" a="1"/>
  <c r="AJ1967" i="1" s="1"/>
  <c r="AJ1968" i="1" a="1"/>
  <c r="AJ1968" i="1" s="1"/>
  <c r="AJ1969" i="1" a="1"/>
  <c r="AJ1969" i="1" s="1"/>
  <c r="AJ1970" i="1" a="1"/>
  <c r="AJ1970" i="1" s="1"/>
  <c r="AJ1971" i="1" a="1"/>
  <c r="AJ1971" i="1" s="1"/>
  <c r="AJ1972" i="1" a="1"/>
  <c r="AJ1972" i="1" s="1"/>
  <c r="AJ1973" i="1" a="1"/>
  <c r="AJ1973" i="1" s="1"/>
  <c r="AJ1974" i="1" a="1"/>
  <c r="AJ1974" i="1" s="1"/>
  <c r="AJ1975" i="1" a="1"/>
  <c r="AJ1975" i="1" s="1"/>
  <c r="AJ1976" i="1" a="1"/>
  <c r="AJ1976" i="1" s="1"/>
  <c r="AJ1977" i="1" a="1"/>
  <c r="AJ1977" i="1" s="1"/>
  <c r="AJ1978" i="1" a="1"/>
  <c r="AJ1978" i="1" s="1"/>
  <c r="AJ1979" i="1" a="1"/>
  <c r="AJ1979" i="1" s="1"/>
  <c r="AJ1980" i="1" a="1"/>
  <c r="AJ1980" i="1" s="1"/>
  <c r="AJ1981" i="1" a="1"/>
  <c r="AJ1981" i="1" s="1"/>
  <c r="AJ1982" i="1" a="1"/>
  <c r="AJ1982" i="1" s="1"/>
  <c r="AJ1983" i="1" a="1"/>
  <c r="AJ1983" i="1" s="1"/>
  <c r="AJ1984" i="1" a="1"/>
  <c r="AJ1984" i="1" s="1"/>
  <c r="AJ1985" i="1" a="1"/>
  <c r="AJ1985" i="1" s="1"/>
  <c r="AJ1986" i="1" a="1"/>
  <c r="AJ1986" i="1" s="1"/>
  <c r="AJ1987" i="1" a="1"/>
  <c r="AJ1987" i="1" s="1"/>
  <c r="AJ1988" i="1" a="1"/>
  <c r="AJ1988" i="1" s="1"/>
  <c r="AJ1989" i="1" a="1"/>
  <c r="AJ1989" i="1" s="1"/>
  <c r="AJ1990" i="1" a="1"/>
  <c r="AJ1990" i="1" s="1"/>
  <c r="AJ1991" i="1" a="1"/>
  <c r="AJ1991" i="1" s="1"/>
  <c r="AJ1992" i="1" a="1"/>
  <c r="AJ1992" i="1" s="1"/>
  <c r="AJ1993" i="1" a="1"/>
  <c r="AJ1993" i="1" s="1"/>
  <c r="AJ1994" i="1" a="1"/>
  <c r="AJ1994" i="1" s="1"/>
  <c r="AJ1995" i="1" a="1"/>
  <c r="AJ1995" i="1" s="1"/>
  <c r="AJ1996" i="1" a="1"/>
  <c r="AJ1996" i="1" s="1"/>
  <c r="AJ1997" i="1" a="1"/>
  <c r="AJ1997" i="1" s="1"/>
  <c r="AJ1998" i="1" a="1"/>
  <c r="AJ1998" i="1" s="1"/>
  <c r="AJ1999" i="1" a="1"/>
  <c r="AJ1999" i="1" s="1"/>
  <c r="AJ2000" i="1" a="1"/>
  <c r="AJ2000" i="1" s="1"/>
  <c r="AJ2001" i="1" a="1"/>
  <c r="AJ2001" i="1" s="1"/>
  <c r="AJ2002" i="1" a="1"/>
  <c r="AJ2002" i="1" s="1"/>
  <c r="AJ2003" i="1" a="1"/>
  <c r="AJ2003" i="1" s="1"/>
  <c r="AJ2004" i="1" a="1"/>
  <c r="AJ2004" i="1" s="1"/>
  <c r="AJ2005" i="1" a="1"/>
  <c r="AJ2005" i="1" s="1"/>
  <c r="AJ2006" i="1" a="1"/>
  <c r="AJ2006" i="1" s="1"/>
  <c r="AJ2007" i="1" a="1"/>
  <c r="AJ2007" i="1" s="1"/>
  <c r="AJ2008" i="1" a="1"/>
  <c r="AJ2008" i="1" s="1"/>
  <c r="AJ2009" i="1" a="1"/>
  <c r="AJ2009" i="1" s="1"/>
  <c r="AJ2010" i="1" a="1"/>
  <c r="AJ2010" i="1" s="1"/>
  <c r="AJ2011" i="1" a="1"/>
  <c r="AJ2011" i="1" s="1"/>
  <c r="AJ2012" i="1" a="1"/>
  <c r="AJ2012" i="1" s="1"/>
  <c r="AJ2013" i="1" a="1"/>
  <c r="AJ2013" i="1" s="1"/>
  <c r="AJ2014" i="1" a="1"/>
  <c r="AJ2014" i="1" s="1"/>
  <c r="AJ2015" i="1" a="1"/>
  <c r="AJ2015" i="1" s="1"/>
  <c r="AJ2016" i="1" a="1"/>
  <c r="AJ2016" i="1" s="1"/>
  <c r="AJ2017" i="1" a="1"/>
  <c r="AJ2017" i="1" s="1"/>
  <c r="AJ2018" i="1" a="1"/>
  <c r="AJ2018" i="1" s="1"/>
  <c r="AJ2019" i="1" a="1"/>
  <c r="AJ2019" i="1" s="1"/>
  <c r="AJ2020" i="1" a="1"/>
  <c r="AJ2020" i="1" s="1"/>
  <c r="AJ2021" i="1" a="1"/>
  <c r="AJ2021" i="1" s="1"/>
  <c r="AJ2022" i="1" a="1"/>
  <c r="AJ2022" i="1" s="1"/>
  <c r="AJ2023" i="1" a="1"/>
  <c r="AJ2023" i="1" s="1"/>
  <c r="AJ2024" i="1" a="1"/>
  <c r="AJ2024" i="1" s="1"/>
  <c r="AJ2025" i="1" a="1"/>
  <c r="AJ2025" i="1" s="1"/>
  <c r="AJ2026" i="1" a="1"/>
  <c r="AJ2026" i="1" s="1"/>
  <c r="AJ2027" i="1" a="1"/>
  <c r="AJ2027" i="1" s="1"/>
  <c r="AJ2028" i="1" a="1"/>
  <c r="AJ2028" i="1" s="1"/>
  <c r="AJ2029" i="1" a="1"/>
  <c r="AJ2029" i="1" s="1"/>
  <c r="AJ2030" i="1" a="1"/>
  <c r="AJ2030" i="1" s="1"/>
  <c r="AJ2031" i="1" a="1"/>
  <c r="AJ2031" i="1" s="1"/>
  <c r="AJ2032" i="1" a="1"/>
  <c r="AJ2032" i="1" s="1"/>
  <c r="AJ2033" i="1" a="1"/>
  <c r="AJ2033" i="1" s="1"/>
  <c r="AJ2034" i="1" a="1"/>
  <c r="AJ2034" i="1" s="1"/>
  <c r="AJ2035" i="1" a="1"/>
  <c r="AJ2035" i="1" s="1"/>
  <c r="AJ2036" i="1" a="1"/>
  <c r="AJ2036" i="1" s="1"/>
  <c r="AJ2037" i="1" a="1"/>
  <c r="AJ2037" i="1" s="1"/>
  <c r="AJ2038" i="1" a="1"/>
  <c r="AJ2038" i="1" s="1"/>
  <c r="AJ2039" i="1" a="1"/>
  <c r="AJ2039" i="1" s="1"/>
  <c r="AJ2040" i="1" a="1"/>
  <c r="AJ2040" i="1" s="1"/>
  <c r="AJ2041" i="1" a="1"/>
  <c r="AJ2041" i="1" s="1"/>
  <c r="AJ2042" i="1" a="1"/>
  <c r="AJ2042" i="1" s="1"/>
  <c r="AJ2043" i="1" a="1"/>
  <c r="AJ2043" i="1" s="1"/>
  <c r="AJ2044" i="1" a="1"/>
  <c r="AJ2044" i="1" s="1"/>
  <c r="AJ2045" i="1" a="1"/>
  <c r="AJ2045" i="1" s="1"/>
  <c r="AJ2046" i="1" a="1"/>
  <c r="AJ2046" i="1" s="1"/>
  <c r="AJ2047" i="1" a="1"/>
  <c r="AJ2047" i="1" s="1"/>
  <c r="AJ2048" i="1" a="1"/>
  <c r="AJ2048" i="1" s="1"/>
  <c r="AJ2049" i="1" a="1"/>
  <c r="AJ2049" i="1" s="1"/>
  <c r="AJ2050" i="1" a="1"/>
  <c r="AJ2050" i="1" s="1"/>
  <c r="AJ2051" i="1" a="1"/>
  <c r="AJ2051" i="1" s="1"/>
  <c r="AJ2052" i="1" a="1"/>
  <c r="AJ2052" i="1" s="1"/>
  <c r="AJ2053" i="1" a="1"/>
  <c r="AJ2053" i="1" s="1"/>
  <c r="AJ2054" i="1" a="1"/>
  <c r="AJ2054" i="1" s="1"/>
  <c r="AJ2055" i="1" a="1"/>
  <c r="AJ2055" i="1" s="1"/>
  <c r="AJ2056" i="1" a="1"/>
  <c r="AJ2056" i="1" s="1"/>
  <c r="AJ2057" i="1" a="1"/>
  <c r="AJ2057" i="1" s="1"/>
  <c r="AJ2058" i="1" a="1"/>
  <c r="AJ2058" i="1" s="1"/>
  <c r="AJ2059" i="1" a="1"/>
  <c r="AJ2059" i="1" s="1"/>
  <c r="AJ2060" i="1" a="1"/>
  <c r="AJ2060" i="1" s="1"/>
  <c r="AJ2061" i="1" a="1"/>
  <c r="AJ2061" i="1" s="1"/>
  <c r="AJ2062" i="1" a="1"/>
  <c r="AJ2062" i="1" s="1"/>
  <c r="AJ2063" i="1" a="1"/>
  <c r="AJ2063" i="1" s="1"/>
  <c r="AJ2064" i="1" a="1"/>
  <c r="AJ2064" i="1" s="1"/>
  <c r="AJ2065" i="1" a="1"/>
  <c r="AJ2065" i="1" s="1"/>
  <c r="AJ2066" i="1" a="1"/>
  <c r="AJ2066" i="1" s="1"/>
  <c r="AJ2067" i="1" a="1"/>
  <c r="AJ2067" i="1" s="1"/>
  <c r="AJ2068" i="1" a="1"/>
  <c r="AJ2068" i="1" s="1"/>
  <c r="AJ2069" i="1" a="1"/>
  <c r="AJ2069" i="1" s="1"/>
  <c r="AJ323" i="1" a="1"/>
  <c r="AJ323" i="1" s="1"/>
  <c r="AJ2070" i="1" a="1"/>
  <c r="AJ2070" i="1" s="1"/>
  <c r="AJ2071" i="1" a="1"/>
  <c r="AJ2071" i="1" s="1"/>
  <c r="AJ2072" i="1" a="1"/>
  <c r="AJ2072" i="1" s="1"/>
  <c r="AJ2073" i="1" a="1"/>
  <c r="AJ2073" i="1" s="1"/>
  <c r="AJ2074" i="1" a="1"/>
  <c r="AJ2074" i="1" s="1"/>
  <c r="AJ2075" i="1" a="1"/>
  <c r="AJ2075" i="1" s="1"/>
  <c r="AJ2076" i="1" a="1"/>
  <c r="AJ2076" i="1" s="1"/>
  <c r="AJ2077" i="1" a="1"/>
  <c r="AJ2077" i="1" s="1"/>
  <c r="AJ2078" i="1" a="1"/>
  <c r="AJ2078" i="1" s="1"/>
  <c r="AJ2079" i="1" a="1"/>
  <c r="AJ2079" i="1" s="1"/>
  <c r="AJ2080" i="1" a="1"/>
  <c r="AJ2080" i="1" s="1"/>
  <c r="AJ2081" i="1" a="1"/>
  <c r="AJ2081" i="1" s="1"/>
  <c r="AJ2082" i="1" a="1"/>
  <c r="AJ2082" i="1" s="1"/>
  <c r="AJ2083" i="1" a="1"/>
  <c r="AJ2083" i="1" s="1"/>
  <c r="AJ2084" i="1" a="1"/>
  <c r="AJ2084" i="1" s="1"/>
  <c r="AJ2085" i="1" a="1"/>
  <c r="AJ2085" i="1" s="1"/>
  <c r="AJ2086" i="1" a="1"/>
  <c r="AJ2086" i="1" s="1"/>
  <c r="AJ277" i="1" a="1"/>
  <c r="AJ277" i="1" s="1"/>
  <c r="AJ2087" i="1" a="1"/>
  <c r="AJ2087" i="1" s="1"/>
  <c r="AJ2088" i="1" a="1"/>
  <c r="AJ2088" i="1" s="1"/>
  <c r="AJ2089" i="1" a="1"/>
  <c r="AJ2089" i="1" s="1"/>
  <c r="AJ2090" i="1" a="1"/>
  <c r="AJ2090" i="1" s="1"/>
  <c r="AJ2091" i="1" a="1"/>
  <c r="AJ2091" i="1" s="1"/>
  <c r="AJ2092" i="1" a="1"/>
  <c r="AJ2092" i="1" s="1"/>
  <c r="AJ2093" i="1" a="1"/>
  <c r="AJ2093" i="1" s="1"/>
  <c r="AJ2094" i="1" a="1"/>
  <c r="AJ2094" i="1" s="1"/>
  <c r="AJ2095" i="1" a="1"/>
  <c r="AJ2095" i="1" s="1"/>
  <c r="AJ2096" i="1" a="1"/>
  <c r="AJ2096" i="1" s="1"/>
  <c r="AJ2097" i="1" a="1"/>
  <c r="AJ2097" i="1" s="1"/>
  <c r="AJ2098" i="1" a="1"/>
  <c r="AJ2098" i="1" s="1"/>
  <c r="AJ2099" i="1" a="1"/>
  <c r="AJ2099" i="1" s="1"/>
  <c r="AJ2100" i="1" a="1"/>
  <c r="AJ2100" i="1" s="1"/>
  <c r="AJ2101" i="1" a="1"/>
  <c r="AJ2101" i="1" s="1"/>
  <c r="AJ2102" i="1" a="1"/>
  <c r="AJ2102" i="1" s="1"/>
  <c r="AJ2103" i="1" a="1"/>
  <c r="AJ2103" i="1" s="1"/>
  <c r="AJ2104" i="1" a="1"/>
  <c r="AJ2104" i="1" s="1"/>
  <c r="AJ2105" i="1" a="1"/>
  <c r="AJ2105" i="1" s="1"/>
  <c r="AJ2106" i="1" a="1"/>
  <c r="AJ2106" i="1" s="1"/>
  <c r="AJ2107" i="1" a="1"/>
  <c r="AJ2107" i="1" s="1"/>
  <c r="AJ2108" i="1" a="1"/>
  <c r="AJ2108" i="1" s="1"/>
  <c r="AJ2109" i="1" a="1"/>
  <c r="AJ2109" i="1" s="1"/>
  <c r="AJ2110" i="1" a="1"/>
  <c r="AJ2110" i="1" s="1"/>
  <c r="AJ2111" i="1" a="1"/>
  <c r="AJ2111" i="1" s="1"/>
  <c r="AJ2112" i="1" a="1"/>
  <c r="AJ2112" i="1" s="1"/>
  <c r="AJ334" i="1" a="1"/>
  <c r="AJ334" i="1" s="1"/>
  <c r="AJ2113" i="1" a="1"/>
  <c r="AJ2113" i="1" s="1"/>
  <c r="AJ2114" i="1" a="1"/>
  <c r="AJ2114" i="1" s="1"/>
  <c r="AJ2115" i="1" a="1"/>
  <c r="AJ2115" i="1" s="1"/>
  <c r="AJ2116" i="1" a="1"/>
  <c r="AJ2116" i="1" s="1"/>
  <c r="AJ2117" i="1" a="1"/>
  <c r="AJ2117" i="1" s="1"/>
  <c r="AJ2118" i="1" a="1"/>
  <c r="AJ2118" i="1" s="1"/>
  <c r="AJ2119" i="1" a="1"/>
  <c r="AJ2119" i="1" s="1"/>
  <c r="AJ2120" i="1" a="1"/>
  <c r="AJ2120" i="1" s="1"/>
  <c r="AJ2121" i="1" a="1"/>
  <c r="AJ2121" i="1" s="1"/>
  <c r="AJ2122" i="1" a="1"/>
  <c r="AJ2122" i="1" s="1"/>
  <c r="AJ2123" i="1" a="1"/>
  <c r="AJ2123" i="1" s="1"/>
  <c r="AJ2124" i="1" a="1"/>
  <c r="AJ2124" i="1" s="1"/>
  <c r="AJ2125" i="1" a="1"/>
  <c r="AJ2125" i="1" s="1"/>
  <c r="AJ2126" i="1" a="1"/>
  <c r="AJ2126" i="1" s="1"/>
  <c r="AJ2127" i="1" a="1"/>
  <c r="AJ2127" i="1" s="1"/>
  <c r="AJ2128" i="1" a="1"/>
  <c r="AJ2128" i="1" s="1"/>
  <c r="AJ2129" i="1" a="1"/>
  <c r="AJ2129" i="1" s="1"/>
  <c r="AJ2130" i="1" a="1"/>
  <c r="AJ2130" i="1" s="1"/>
  <c r="AJ2131" i="1" a="1"/>
  <c r="AJ2131" i="1" s="1"/>
  <c r="AJ2132" i="1" a="1"/>
  <c r="AJ2132" i="1" s="1"/>
  <c r="AJ2133" i="1" a="1"/>
  <c r="AJ2133" i="1" s="1"/>
  <c r="AJ311" i="1" a="1"/>
  <c r="AJ311" i="1" s="1"/>
  <c r="AJ310" i="1" a="1"/>
  <c r="AJ310" i="1" s="1"/>
  <c r="AJ2134" i="1" a="1"/>
  <c r="AJ2134" i="1" s="1"/>
  <c r="AJ2135" i="1" a="1"/>
  <c r="AJ2135" i="1" s="1"/>
  <c r="AJ2136" i="1" a="1"/>
  <c r="AJ2136" i="1" s="1"/>
  <c r="AJ2137" i="1" a="1"/>
  <c r="AJ2137" i="1" s="1"/>
  <c r="AJ2138" i="1" a="1"/>
  <c r="AJ2138" i="1" s="1"/>
  <c r="AJ2139" i="1" a="1"/>
  <c r="AJ2139" i="1" s="1"/>
  <c r="AJ2140" i="1" a="1"/>
  <c r="AJ2140" i="1" s="1"/>
  <c r="AJ2141" i="1" a="1"/>
  <c r="AJ2141" i="1" s="1"/>
  <c r="AJ2142" i="1" a="1"/>
  <c r="AJ2142" i="1" s="1"/>
  <c r="AJ2143" i="1" a="1"/>
  <c r="AJ2143" i="1" s="1"/>
  <c r="AJ2144" i="1" a="1"/>
  <c r="AJ2144" i="1" s="1"/>
  <c r="AJ2145" i="1" a="1"/>
  <c r="AJ2145" i="1" s="1"/>
  <c r="AJ2146" i="1" a="1"/>
  <c r="AJ2146" i="1" s="1"/>
  <c r="AJ2147" i="1" a="1"/>
  <c r="AJ2147" i="1" s="1"/>
  <c r="AJ2148" i="1" a="1"/>
  <c r="AJ2148" i="1" s="1"/>
  <c r="AJ2149" i="1" a="1"/>
  <c r="AJ2149" i="1" s="1"/>
  <c r="AJ2150" i="1" a="1"/>
  <c r="AJ2150" i="1" s="1"/>
  <c r="AJ2151" i="1" a="1"/>
  <c r="AJ2151" i="1" s="1"/>
  <c r="AJ2152" i="1" a="1"/>
  <c r="AJ2152" i="1" s="1"/>
  <c r="AJ2153" i="1" a="1"/>
  <c r="AJ2153" i="1" s="1"/>
  <c r="AJ2154" i="1" a="1"/>
  <c r="AJ2154" i="1" s="1"/>
  <c r="AJ2155" i="1" a="1"/>
  <c r="AJ2155" i="1" s="1"/>
  <c r="AJ2156" i="1" a="1"/>
  <c r="AJ2156" i="1" s="1"/>
  <c r="AJ2157" i="1" a="1"/>
  <c r="AJ2157" i="1" s="1"/>
  <c r="AJ2158" i="1" a="1"/>
  <c r="AJ2158" i="1" s="1"/>
  <c r="AJ2159" i="1" a="1"/>
  <c r="AJ2159" i="1" s="1"/>
  <c r="AJ2160" i="1" a="1"/>
  <c r="AJ2160" i="1" s="1"/>
  <c r="AJ2161" i="1" a="1"/>
  <c r="AJ2161" i="1" s="1"/>
  <c r="AJ2162" i="1" a="1"/>
  <c r="AJ2162" i="1" s="1"/>
  <c r="AJ2163" i="1" a="1"/>
  <c r="AJ2163" i="1" s="1"/>
  <c r="AJ2164" i="1" a="1"/>
  <c r="AJ2164" i="1" s="1"/>
  <c r="AJ2165" i="1" a="1"/>
  <c r="AJ2165" i="1" s="1"/>
  <c r="AJ2166" i="1" a="1"/>
  <c r="AJ2166" i="1" s="1"/>
  <c r="AJ2167" i="1" a="1"/>
  <c r="AJ2167" i="1" s="1"/>
  <c r="AJ2168" i="1" a="1"/>
  <c r="AJ2168" i="1" s="1"/>
  <c r="AJ2169" i="1" a="1"/>
  <c r="AJ2169" i="1" s="1"/>
  <c r="AJ2170" i="1" a="1"/>
  <c r="AJ2170" i="1" s="1"/>
  <c r="AJ2171" i="1" a="1"/>
  <c r="AJ2171" i="1" s="1"/>
  <c r="AJ2172" i="1" a="1"/>
  <c r="AJ2172" i="1" s="1"/>
  <c r="AJ2173" i="1" a="1"/>
  <c r="AJ2173" i="1" s="1"/>
  <c r="AJ2174" i="1" a="1"/>
  <c r="AJ2174" i="1" s="1"/>
  <c r="AJ2175" i="1" a="1"/>
  <c r="AJ2175" i="1" s="1"/>
  <c r="AJ2176" i="1" a="1"/>
  <c r="AJ2176" i="1" s="1"/>
  <c r="AJ2177" i="1" a="1"/>
  <c r="AJ2177" i="1" s="1"/>
  <c r="AJ2178" i="1" a="1"/>
  <c r="AJ2178" i="1" s="1"/>
  <c r="AJ2179" i="1" a="1"/>
  <c r="AJ2179" i="1" s="1"/>
  <c r="AJ2180" i="1" a="1"/>
  <c r="AJ2180" i="1" s="1"/>
  <c r="AJ2181" i="1" a="1"/>
  <c r="AJ2181" i="1" s="1"/>
  <c r="AJ2182" i="1" a="1"/>
  <c r="AJ2182" i="1" s="1"/>
  <c r="AJ2183" i="1" a="1"/>
  <c r="AJ2183" i="1" s="1"/>
  <c r="AJ2184" i="1" a="1"/>
  <c r="AJ2184" i="1" s="1"/>
  <c r="AJ2185" i="1" a="1"/>
  <c r="AJ2185" i="1" s="1"/>
  <c r="AJ2186" i="1" a="1"/>
  <c r="AJ2186" i="1" s="1"/>
  <c r="AJ2187" i="1" a="1"/>
  <c r="AJ2187" i="1" s="1"/>
  <c r="AJ2188" i="1" a="1"/>
  <c r="AJ2188" i="1" s="1"/>
  <c r="AJ2189" i="1" a="1"/>
  <c r="AJ2189" i="1" s="1"/>
  <c r="AJ2190" i="1" a="1"/>
  <c r="AJ2190" i="1" s="1"/>
  <c r="AJ2191" i="1" a="1"/>
  <c r="AJ2191" i="1" s="1"/>
  <c r="AJ2192" i="1" a="1"/>
  <c r="AJ2192" i="1" s="1"/>
  <c r="AJ2193" i="1" a="1"/>
  <c r="AJ2193" i="1" s="1"/>
  <c r="AJ2194" i="1" a="1"/>
  <c r="AJ2194" i="1" s="1"/>
  <c r="AJ2195" i="1" a="1"/>
  <c r="AJ2195" i="1" s="1"/>
  <c r="AJ2196" i="1" a="1"/>
  <c r="AJ2196" i="1" s="1"/>
  <c r="AJ2197" i="1" a="1"/>
  <c r="AJ2197" i="1" s="1"/>
  <c r="AJ2198" i="1" a="1"/>
  <c r="AJ2198" i="1" s="1"/>
  <c r="AJ2199" i="1" a="1"/>
  <c r="AJ2199" i="1" s="1"/>
  <c r="AJ2200" i="1" a="1"/>
  <c r="AJ2200" i="1" s="1"/>
  <c r="AJ2201" i="1" a="1"/>
  <c r="AJ2201" i="1" s="1"/>
  <c r="AJ2202" i="1" a="1"/>
  <c r="AJ2202" i="1" s="1"/>
  <c r="AJ2203" i="1" a="1"/>
  <c r="AJ2203" i="1" s="1"/>
  <c r="AJ2204" i="1" a="1"/>
  <c r="AJ2204" i="1" s="1"/>
  <c r="AJ377" i="1" a="1"/>
  <c r="AJ377" i="1" s="1"/>
  <c r="AJ443" i="1" a="1"/>
  <c r="AJ443" i="1" s="1"/>
  <c r="AJ2205" i="1" a="1"/>
  <c r="AJ2205" i="1" s="1"/>
  <c r="AJ2206" i="1" a="1"/>
  <c r="AJ2206" i="1" s="1"/>
  <c r="AJ2207" i="1" a="1"/>
  <c r="AJ2207" i="1" s="1"/>
  <c r="AJ2208" i="1" a="1"/>
  <c r="AJ2208" i="1" s="1"/>
  <c r="AJ2209" i="1" a="1"/>
  <c r="AJ2209" i="1" s="1"/>
  <c r="AJ2210" i="1" a="1"/>
  <c r="AJ2210" i="1" s="1"/>
  <c r="AJ2211" i="1" a="1"/>
  <c r="AJ2211" i="1" s="1"/>
  <c r="AJ2212" i="1" a="1"/>
  <c r="AJ2212" i="1" s="1"/>
  <c r="AJ2213" i="1" a="1"/>
  <c r="AJ2213" i="1" s="1"/>
  <c r="AJ2214" i="1" a="1"/>
  <c r="AJ2214" i="1" s="1"/>
  <c r="AJ426" i="1" a="1"/>
  <c r="AJ426" i="1" s="1"/>
  <c r="AJ373" i="1" a="1"/>
  <c r="AJ373" i="1" s="1"/>
  <c r="AJ2215" i="1" a="1"/>
  <c r="AJ2215" i="1" s="1"/>
  <c r="AJ2216" i="1" a="1"/>
  <c r="AJ2216" i="1" s="1"/>
  <c r="AJ2217" i="1" a="1"/>
  <c r="AJ2217" i="1" s="1"/>
  <c r="AJ2218" i="1" a="1"/>
  <c r="AJ2218" i="1" s="1"/>
  <c r="AJ2219" i="1" a="1"/>
  <c r="AJ2219" i="1" s="1"/>
  <c r="AJ2220" i="1" a="1"/>
  <c r="AJ2220" i="1" s="1"/>
  <c r="AJ2221" i="1" a="1"/>
  <c r="AJ2221" i="1" s="1"/>
  <c r="AJ2222" i="1" a="1"/>
  <c r="AJ2222" i="1" s="1"/>
  <c r="AJ2223" i="1" a="1"/>
  <c r="AJ2223" i="1" s="1"/>
  <c r="AJ2224" i="1" a="1"/>
  <c r="AJ2224" i="1" s="1"/>
  <c r="AJ2225" i="1" a="1"/>
  <c r="AJ2225" i="1" s="1"/>
  <c r="AJ2226" i="1" a="1"/>
  <c r="AJ2226" i="1" s="1"/>
  <c r="AJ2227" i="1" a="1"/>
  <c r="AJ2227" i="1" s="1"/>
  <c r="AJ2228" i="1" a="1"/>
  <c r="AJ2228" i="1" s="1"/>
  <c r="AJ2229" i="1" a="1"/>
  <c r="AJ2229" i="1" s="1"/>
  <c r="AJ2230" i="1" a="1"/>
  <c r="AJ2230" i="1" s="1"/>
  <c r="AJ2231" i="1" a="1"/>
  <c r="AJ2231" i="1" s="1"/>
  <c r="AJ356" i="1" a="1"/>
  <c r="AJ356" i="1" s="1"/>
  <c r="AJ2232" i="1" a="1"/>
  <c r="AJ2232" i="1" s="1"/>
  <c r="AJ2233" i="1" a="1"/>
  <c r="AJ2233" i="1" s="1"/>
  <c r="AJ2234" i="1" a="1"/>
  <c r="AJ2234" i="1" s="1"/>
  <c r="AJ2235" i="1" a="1"/>
  <c r="AJ2235" i="1" s="1"/>
  <c r="AJ2236" i="1" a="1"/>
  <c r="AJ2236" i="1" s="1"/>
  <c r="AJ2237" i="1" a="1"/>
  <c r="AJ2237" i="1" s="1"/>
  <c r="AJ2238" i="1" a="1"/>
  <c r="AJ2238" i="1" s="1"/>
  <c r="AJ2239" i="1" a="1"/>
  <c r="AJ2239" i="1" s="1"/>
  <c r="AJ2240" i="1" a="1"/>
  <c r="AJ2240" i="1" s="1"/>
  <c r="AJ2241" i="1" a="1"/>
  <c r="AJ2241" i="1" s="1"/>
  <c r="AJ2242" i="1" a="1"/>
  <c r="AJ2242" i="1" s="1"/>
  <c r="AJ2243" i="1" a="1"/>
  <c r="AJ2243" i="1" s="1"/>
  <c r="AJ2244" i="1" a="1"/>
  <c r="AJ2244" i="1" s="1"/>
  <c r="AJ2245" i="1" a="1"/>
  <c r="AJ2245" i="1" s="1"/>
  <c r="AJ2246" i="1" a="1"/>
  <c r="AJ2246" i="1" s="1"/>
  <c r="AJ2247" i="1" a="1"/>
  <c r="AJ2247" i="1" s="1"/>
  <c r="AJ2248" i="1" a="1"/>
  <c r="AJ2248" i="1" s="1"/>
  <c r="AJ2249" i="1" a="1"/>
  <c r="AJ2249" i="1" s="1"/>
  <c r="AJ2250" i="1" a="1"/>
  <c r="AJ2250" i="1" s="1"/>
  <c r="AJ2251" i="1" a="1"/>
  <c r="AJ2251" i="1" s="1"/>
  <c r="AJ2252" i="1" a="1"/>
  <c r="AJ2252" i="1" s="1"/>
  <c r="AJ2253" i="1" a="1"/>
  <c r="AJ2253" i="1" s="1"/>
  <c r="AJ2254" i="1" a="1"/>
  <c r="AJ2254" i="1" s="1"/>
  <c r="AJ2255" i="1" a="1"/>
  <c r="AJ2255" i="1" s="1"/>
  <c r="AJ2256" i="1" a="1"/>
  <c r="AJ2256" i="1" s="1"/>
  <c r="AJ2257" i="1" a="1"/>
  <c r="AJ2257" i="1" s="1"/>
  <c r="AJ2258" i="1" a="1"/>
  <c r="AJ2258" i="1" s="1"/>
  <c r="AJ2259" i="1" a="1"/>
  <c r="AJ2259" i="1" s="1"/>
  <c r="AJ2260" i="1" a="1"/>
  <c r="AJ2260" i="1" s="1"/>
  <c r="AJ2261" i="1" a="1"/>
  <c r="AJ2261" i="1" s="1"/>
  <c r="AJ2262" i="1" a="1"/>
  <c r="AJ2262" i="1" s="1"/>
  <c r="AJ2263" i="1" a="1"/>
  <c r="AJ2263" i="1" s="1"/>
  <c r="AJ2264" i="1" a="1"/>
  <c r="AJ2264" i="1" s="1"/>
  <c r="AJ2265" i="1" a="1"/>
  <c r="AJ2265" i="1" s="1"/>
  <c r="AJ2266" i="1" a="1"/>
  <c r="AJ2266" i="1" s="1"/>
  <c r="AJ2267" i="1" a="1"/>
  <c r="AJ2267" i="1" s="1"/>
  <c r="AJ2268" i="1" a="1"/>
  <c r="AJ2268" i="1" s="1"/>
  <c r="AJ2269" i="1" a="1"/>
  <c r="AJ2269" i="1" s="1"/>
  <c r="AJ2270" i="1" a="1"/>
  <c r="AJ2270" i="1" s="1"/>
  <c r="AJ2271" i="1" a="1"/>
  <c r="AJ2271" i="1" s="1"/>
  <c r="AJ2272" i="1" a="1"/>
  <c r="AJ2272" i="1" s="1"/>
  <c r="AJ2273" i="1" a="1"/>
  <c r="AJ2273" i="1" s="1"/>
  <c r="AJ2274" i="1" a="1"/>
  <c r="AJ2274" i="1" s="1"/>
  <c r="AJ2275" i="1" a="1"/>
  <c r="AJ2275" i="1" s="1"/>
  <c r="AJ2276" i="1" a="1"/>
  <c r="AJ2276" i="1" s="1"/>
  <c r="AJ2277" i="1" a="1"/>
  <c r="AJ2277" i="1" s="1"/>
  <c r="AJ2278" i="1" a="1"/>
  <c r="AJ2278" i="1" s="1"/>
  <c r="AJ2279" i="1" a="1"/>
  <c r="AJ2279" i="1" s="1"/>
  <c r="AJ2280" i="1" a="1"/>
  <c r="AJ2280" i="1" s="1"/>
  <c r="AJ2281" i="1" a="1"/>
  <c r="AJ2281" i="1" s="1"/>
  <c r="AJ2282" i="1" a="1"/>
  <c r="AJ2282" i="1" s="1"/>
  <c r="AJ2283" i="1" a="1"/>
  <c r="AJ2283" i="1" s="1"/>
  <c r="AJ2284" i="1" a="1"/>
  <c r="AJ2284" i="1" s="1"/>
  <c r="AJ2285" i="1" a="1"/>
  <c r="AJ2285" i="1" s="1"/>
  <c r="AJ2286" i="1" a="1"/>
  <c r="AJ2286" i="1" s="1"/>
  <c r="AJ2287" i="1" a="1"/>
  <c r="AJ2287" i="1" s="1"/>
  <c r="AJ2288" i="1" a="1"/>
  <c r="AJ2288" i="1" s="1"/>
  <c r="AJ2289" i="1" a="1"/>
  <c r="AJ2289" i="1" s="1"/>
  <c r="AJ2290" i="1" a="1"/>
  <c r="AJ2290" i="1" s="1"/>
  <c r="AJ2291" i="1" a="1"/>
  <c r="AJ2291" i="1" s="1"/>
  <c r="AJ2292" i="1" a="1"/>
  <c r="AJ2292" i="1" s="1"/>
  <c r="AJ2293" i="1" a="1"/>
  <c r="AJ2293" i="1" s="1"/>
  <c r="AJ2294" i="1" a="1"/>
  <c r="AJ2294" i="1" s="1"/>
  <c r="AJ2295" i="1" a="1"/>
  <c r="AJ2295" i="1" s="1"/>
  <c r="AJ2296" i="1" a="1"/>
  <c r="AJ2296" i="1" s="1"/>
  <c r="AJ2297" i="1" a="1"/>
  <c r="AJ2297" i="1" s="1"/>
  <c r="AJ2298" i="1" a="1"/>
  <c r="AJ2298" i="1" s="1"/>
  <c r="AJ2299" i="1" a="1"/>
  <c r="AJ2299" i="1" s="1"/>
  <c r="AJ2300" i="1" a="1"/>
  <c r="AJ2300" i="1" s="1"/>
  <c r="AJ2301" i="1" a="1"/>
  <c r="AJ2301" i="1" s="1"/>
  <c r="AJ2302" i="1" a="1"/>
  <c r="AJ2302" i="1" s="1"/>
  <c r="AJ2303" i="1" a="1"/>
  <c r="AJ2303" i="1" s="1"/>
  <c r="AJ2304" i="1" a="1"/>
  <c r="AJ2304" i="1" s="1"/>
  <c r="AJ2305" i="1" a="1"/>
  <c r="AJ2305" i="1" s="1"/>
  <c r="AJ2306" i="1" a="1"/>
  <c r="AJ2306" i="1" s="1"/>
  <c r="AJ2307" i="1" a="1"/>
  <c r="AJ2307" i="1" s="1"/>
  <c r="AJ2308" i="1" a="1"/>
  <c r="AJ2308" i="1" s="1"/>
  <c r="AJ2309" i="1" a="1"/>
  <c r="AJ2309" i="1" s="1"/>
  <c r="AJ2310" i="1" a="1"/>
  <c r="AJ2310" i="1" s="1"/>
  <c r="AJ2311" i="1" a="1"/>
  <c r="AJ2311" i="1" s="1"/>
  <c r="AJ2312" i="1" a="1"/>
  <c r="AJ2312" i="1" s="1"/>
  <c r="AJ2313" i="1" a="1"/>
  <c r="AJ2313" i="1" s="1"/>
  <c r="AJ233" i="1" a="1"/>
  <c r="AJ233" i="1" s="1"/>
  <c r="AJ2314" i="1" a="1"/>
  <c r="AJ2314" i="1" s="1"/>
  <c r="AJ2315" i="1" a="1"/>
  <c r="AJ2315" i="1" s="1"/>
  <c r="AJ2316" i="1" a="1"/>
  <c r="AJ2316" i="1" s="1"/>
  <c r="AJ2317" i="1" a="1"/>
  <c r="AJ2317" i="1" s="1"/>
  <c r="AJ2318" i="1" a="1"/>
  <c r="AJ2318" i="1" s="1"/>
  <c r="AJ2319" i="1" a="1"/>
  <c r="AJ2319" i="1" s="1"/>
  <c r="AJ2320" i="1" a="1"/>
  <c r="AJ2320" i="1" s="1"/>
  <c r="AJ2321" i="1" a="1"/>
  <c r="AJ2321" i="1" s="1"/>
  <c r="AJ2322" i="1" a="1"/>
  <c r="AJ2322" i="1" s="1"/>
  <c r="AJ2323" i="1" a="1"/>
  <c r="AJ2323" i="1" s="1"/>
  <c r="AJ2324" i="1" a="1"/>
  <c r="AJ2324" i="1" s="1"/>
  <c r="AJ2325" i="1" a="1"/>
  <c r="AJ2325" i="1" s="1"/>
  <c r="AJ2326" i="1" a="1"/>
  <c r="AJ2326" i="1" s="1"/>
  <c r="AJ2327" i="1" a="1"/>
  <c r="AJ2327" i="1" s="1"/>
  <c r="AJ2328" i="1" a="1"/>
  <c r="AJ2328" i="1" s="1"/>
  <c r="AJ2329" i="1" a="1"/>
  <c r="AJ2329" i="1" s="1"/>
  <c r="AJ2330" i="1" a="1"/>
  <c r="AJ2330" i="1" s="1"/>
  <c r="AJ2331" i="1" a="1"/>
  <c r="AJ2331" i="1" s="1"/>
  <c r="AJ2332" i="1" a="1"/>
  <c r="AJ2332" i="1" s="1"/>
  <c r="AJ2333" i="1" a="1"/>
  <c r="AJ2333" i="1" s="1"/>
  <c r="AJ2334" i="1" a="1"/>
  <c r="AJ2334" i="1" s="1"/>
  <c r="AJ2335" i="1" a="1"/>
  <c r="AJ2335" i="1" s="1"/>
  <c r="AJ2336" i="1" a="1"/>
  <c r="AJ2336" i="1" s="1"/>
  <c r="AJ2337" i="1" a="1"/>
  <c r="AJ2337" i="1" s="1"/>
  <c r="AJ2338" i="1" a="1"/>
  <c r="AJ2338" i="1" s="1"/>
  <c r="AJ2339" i="1" a="1"/>
  <c r="AJ2339" i="1" s="1"/>
  <c r="AJ2340" i="1" a="1"/>
  <c r="AJ2340" i="1" s="1"/>
  <c r="AJ232" i="1" a="1"/>
  <c r="AJ232" i="1" s="1"/>
  <c r="AJ2341" i="1" a="1"/>
  <c r="AJ2341" i="1" s="1"/>
  <c r="AJ2342" i="1" a="1"/>
  <c r="AJ2342" i="1" s="1"/>
  <c r="AJ2343" i="1" a="1"/>
  <c r="AJ2343" i="1" s="1"/>
  <c r="AJ2344" i="1" a="1"/>
  <c r="AJ2344" i="1" s="1"/>
  <c r="AJ2345" i="1" a="1"/>
  <c r="AJ2345" i="1" s="1"/>
  <c r="AJ2346" i="1" a="1"/>
  <c r="AJ2346" i="1" s="1"/>
  <c r="AJ2347" i="1" a="1"/>
  <c r="AJ2347" i="1" s="1"/>
  <c r="AJ2348" i="1" a="1"/>
  <c r="AJ2348" i="1" s="1"/>
  <c r="AJ2349" i="1" a="1"/>
  <c r="AJ2349" i="1" s="1"/>
  <c r="AJ2350" i="1" a="1"/>
  <c r="AJ2350" i="1" s="1"/>
  <c r="AJ2351" i="1" a="1"/>
  <c r="AJ2351" i="1" s="1"/>
  <c r="AJ2352" i="1" a="1"/>
  <c r="AJ2352" i="1" s="1"/>
  <c r="AJ2353" i="1" a="1"/>
  <c r="AJ2353" i="1" s="1"/>
  <c r="AJ2354" i="1" a="1"/>
  <c r="AJ2354" i="1" s="1"/>
  <c r="AJ2355" i="1" a="1"/>
  <c r="AJ2355" i="1" s="1"/>
  <c r="AJ2356" i="1" a="1"/>
  <c r="AJ2356" i="1" s="1"/>
  <c r="AJ2357" i="1" a="1"/>
  <c r="AJ2357" i="1" s="1"/>
  <c r="AJ2358" i="1" a="1"/>
  <c r="AJ2358" i="1" s="1"/>
  <c r="AJ2359" i="1" a="1"/>
  <c r="AJ2359" i="1" s="1"/>
  <c r="AJ2360" i="1" a="1"/>
  <c r="AJ2360" i="1" s="1"/>
  <c r="AJ2361" i="1" a="1"/>
  <c r="AJ2361" i="1" s="1"/>
  <c r="AJ2362" i="1" a="1"/>
  <c r="AJ2362" i="1" s="1"/>
  <c r="AJ2363" i="1" a="1"/>
  <c r="AJ2363" i="1" s="1"/>
  <c r="AJ2364" i="1" a="1"/>
  <c r="AJ2364" i="1" s="1"/>
  <c r="AJ2365" i="1" a="1"/>
  <c r="AJ2365" i="1" s="1"/>
  <c r="AJ2366" i="1" a="1"/>
  <c r="AJ2366" i="1" s="1"/>
  <c r="AJ2367" i="1" a="1"/>
  <c r="AJ2367" i="1" s="1"/>
  <c r="AJ2368" i="1" a="1"/>
  <c r="AJ2368" i="1" s="1"/>
  <c r="AJ2369" i="1" a="1"/>
  <c r="AJ2369" i="1" s="1"/>
  <c r="AJ2370" i="1" a="1"/>
  <c r="AJ2370" i="1" s="1"/>
  <c r="AJ2371" i="1" a="1"/>
  <c r="AJ2371" i="1" s="1"/>
  <c r="AJ2372" i="1" a="1"/>
  <c r="AJ2372" i="1" s="1"/>
  <c r="AJ2373" i="1" a="1"/>
  <c r="AJ2373" i="1" s="1"/>
  <c r="AJ2374" i="1" a="1"/>
  <c r="AJ2374" i="1" s="1"/>
  <c r="AJ2375" i="1" a="1"/>
  <c r="AJ2375" i="1" s="1"/>
  <c r="AJ2376" i="1" a="1"/>
  <c r="AJ2376" i="1" s="1"/>
  <c r="AJ2377" i="1" a="1"/>
  <c r="AJ2377" i="1" s="1"/>
  <c r="AJ2378" i="1" a="1"/>
  <c r="AJ2378" i="1" s="1"/>
  <c r="AJ2379" i="1" a="1"/>
  <c r="AJ2379" i="1" s="1"/>
  <c r="AJ2380" i="1" a="1"/>
  <c r="AJ2380" i="1" s="1"/>
  <c r="AJ2381" i="1" a="1"/>
  <c r="AJ2381" i="1" s="1"/>
  <c r="AJ2382" i="1" a="1"/>
  <c r="AJ2382" i="1" s="1"/>
  <c r="AJ2383" i="1" a="1"/>
  <c r="AJ2383" i="1" s="1"/>
  <c r="AJ2384" i="1" a="1"/>
  <c r="AJ2384" i="1" s="1"/>
  <c r="AJ2385" i="1" a="1"/>
  <c r="AJ2385" i="1" s="1"/>
  <c r="AJ2386" i="1" a="1"/>
  <c r="AJ2386" i="1" s="1"/>
  <c r="AJ2387" i="1" a="1"/>
  <c r="AJ2387" i="1" s="1"/>
  <c r="AJ2388" i="1" a="1"/>
  <c r="AJ2388" i="1" s="1"/>
  <c r="AJ2389" i="1" a="1"/>
  <c r="AJ2389" i="1" s="1"/>
  <c r="AJ2390" i="1" a="1"/>
  <c r="AJ2390" i="1" s="1"/>
  <c r="AJ2391" i="1" a="1"/>
  <c r="AJ2391" i="1" s="1"/>
  <c r="AJ2392" i="1" a="1"/>
  <c r="AJ2392" i="1" s="1"/>
  <c r="AJ472" i="1" a="1"/>
  <c r="AJ472" i="1" s="1"/>
  <c r="AJ2393" i="1" a="1"/>
  <c r="AJ2393" i="1" s="1"/>
  <c r="AJ2394" i="1" a="1"/>
  <c r="AJ2394" i="1" s="1"/>
  <c r="AJ2395" i="1" a="1"/>
  <c r="AJ2395" i="1" s="1"/>
  <c r="AJ2396" i="1" a="1"/>
  <c r="AJ2396" i="1" s="1"/>
  <c r="AJ2397" i="1" a="1"/>
  <c r="AJ2397" i="1" s="1"/>
  <c r="AJ2398" i="1" a="1"/>
  <c r="AJ2398" i="1" s="1"/>
  <c r="AJ2399" i="1" a="1"/>
  <c r="AJ2399" i="1" s="1"/>
  <c r="AJ2400" i="1" a="1"/>
  <c r="AJ2400" i="1" s="1"/>
  <c r="AJ2401" i="1" a="1"/>
  <c r="AJ2401" i="1" s="1"/>
  <c r="AJ2402" i="1" a="1"/>
  <c r="AJ2402" i="1" s="1"/>
  <c r="AJ2403" i="1" a="1"/>
  <c r="AJ2403" i="1" s="1"/>
  <c r="AJ2404" i="1" a="1"/>
  <c r="AJ2404" i="1" s="1"/>
  <c r="AJ2405" i="1" a="1"/>
  <c r="AJ2405" i="1" s="1"/>
  <c r="AJ2406" i="1" a="1"/>
  <c r="AJ2406" i="1" s="1"/>
  <c r="AJ2407" i="1" a="1"/>
  <c r="AJ2407" i="1" s="1"/>
  <c r="AJ2408" i="1" a="1"/>
  <c r="AJ2408" i="1" s="1"/>
  <c r="AJ2409" i="1" a="1"/>
  <c r="AJ2409" i="1" s="1"/>
  <c r="AJ2410" i="1" a="1"/>
  <c r="AJ2410" i="1" s="1"/>
  <c r="AJ2411" i="1" a="1"/>
  <c r="AJ2411" i="1" s="1"/>
  <c r="AJ2412" i="1" a="1"/>
  <c r="AJ2412" i="1" s="1"/>
  <c r="AJ2413" i="1" a="1"/>
  <c r="AJ2413" i="1" s="1"/>
  <c r="AJ2414" i="1" a="1"/>
  <c r="AJ2414" i="1" s="1"/>
  <c r="AJ2415" i="1" a="1"/>
  <c r="AJ2415" i="1" s="1"/>
  <c r="AJ2416" i="1" a="1"/>
  <c r="AJ2416" i="1" s="1"/>
  <c r="AJ2417" i="1" a="1"/>
  <c r="AJ2417" i="1" s="1"/>
  <c r="AJ2418" i="1" a="1"/>
  <c r="AJ2418" i="1" s="1"/>
  <c r="AJ2419" i="1" a="1"/>
  <c r="AJ2419" i="1" s="1"/>
  <c r="AJ2420" i="1" a="1"/>
  <c r="AJ2420" i="1" s="1"/>
  <c r="AJ2421" i="1" a="1"/>
  <c r="AJ2421" i="1" s="1"/>
  <c r="AJ2422" i="1" a="1"/>
  <c r="AJ2422" i="1" s="1"/>
  <c r="AJ2423" i="1" a="1"/>
  <c r="AJ2423" i="1" s="1"/>
  <c r="AJ2424" i="1" a="1"/>
  <c r="AJ2424" i="1" s="1"/>
  <c r="AJ2425" i="1" a="1"/>
  <c r="AJ2425" i="1" s="1"/>
  <c r="AJ2426" i="1" a="1"/>
  <c r="AJ2426" i="1" s="1"/>
  <c r="AJ2427" i="1" a="1"/>
  <c r="AJ2427" i="1" s="1"/>
  <c r="AJ2428" i="1" a="1"/>
  <c r="AJ2428" i="1" s="1"/>
  <c r="AJ2429" i="1" a="1"/>
  <c r="AJ2429" i="1" s="1"/>
  <c r="AJ2430" i="1" a="1"/>
  <c r="AJ2430" i="1" s="1"/>
  <c r="AJ2431" i="1" a="1"/>
  <c r="AJ2431" i="1" s="1"/>
  <c r="AJ2432" i="1" a="1"/>
  <c r="AJ2432" i="1" s="1"/>
  <c r="AJ2433" i="1" a="1"/>
  <c r="AJ2433" i="1" s="1"/>
  <c r="AJ2434" i="1" a="1"/>
  <c r="AJ2434" i="1" s="1"/>
  <c r="AJ2435" i="1" a="1"/>
  <c r="AJ2435" i="1" s="1"/>
  <c r="AJ2436" i="1" a="1"/>
  <c r="AJ2436" i="1" s="1"/>
  <c r="AJ2437" i="1" a="1"/>
  <c r="AJ2437" i="1" s="1"/>
  <c r="AJ2438" i="1" a="1"/>
  <c r="AJ2438" i="1" s="1"/>
  <c r="AJ2439" i="1" a="1"/>
  <c r="AJ2439" i="1" s="1"/>
  <c r="AJ2440" i="1" a="1"/>
  <c r="AJ2440" i="1" s="1"/>
  <c r="AJ2441" i="1" a="1"/>
  <c r="AJ2441" i="1" s="1"/>
  <c r="AJ2442" i="1" a="1"/>
  <c r="AJ2442" i="1" s="1"/>
  <c r="AJ2443" i="1" a="1"/>
  <c r="AJ2443" i="1" s="1"/>
  <c r="AJ2444" i="1" a="1"/>
  <c r="AJ2444" i="1" s="1"/>
  <c r="AJ2445" i="1" a="1"/>
  <c r="AJ2445" i="1" s="1"/>
  <c r="AJ2446" i="1" a="1"/>
  <c r="AJ2446" i="1" s="1"/>
  <c r="AJ2447" i="1" a="1"/>
  <c r="AJ2447" i="1" s="1"/>
  <c r="AJ2448" i="1" a="1"/>
  <c r="AJ2448" i="1" s="1"/>
  <c r="AJ2449" i="1" a="1"/>
  <c r="AJ2449" i="1" s="1"/>
  <c r="AJ2450" i="1" a="1"/>
  <c r="AJ2450" i="1" s="1"/>
  <c r="AJ2451" i="1" a="1"/>
  <c r="AJ2451" i="1" s="1"/>
  <c r="AJ2452" i="1" a="1"/>
  <c r="AJ2452" i="1" s="1"/>
  <c r="AJ2453" i="1" a="1"/>
  <c r="AJ2453" i="1" s="1"/>
  <c r="AJ2454" i="1" a="1"/>
  <c r="AJ2454" i="1" s="1"/>
  <c r="AJ2455" i="1" a="1"/>
  <c r="AJ2455" i="1" s="1"/>
  <c r="AJ2456" i="1" a="1"/>
  <c r="AJ2456" i="1" s="1"/>
  <c r="AJ2457" i="1" a="1"/>
  <c r="AJ2457" i="1" s="1"/>
  <c r="AJ2458" i="1" a="1"/>
  <c r="AJ2458" i="1" s="1"/>
  <c r="AJ362" i="1" a="1"/>
  <c r="AJ362" i="1" s="1"/>
  <c r="C522" i="1" l="1"/>
  <c r="H522" i="1"/>
  <c r="C17" i="1"/>
  <c r="H17" i="1"/>
  <c r="C99" i="1"/>
  <c r="H99" i="1"/>
  <c r="C656" i="1"/>
  <c r="H656" i="1"/>
  <c r="C301" i="1"/>
  <c r="H301" i="1"/>
  <c r="C908" i="1"/>
  <c r="H908" i="1"/>
  <c r="C909" i="1"/>
  <c r="H909" i="1"/>
  <c r="C7" i="1"/>
  <c r="H7" i="1"/>
  <c r="C53" i="1"/>
  <c r="H53" i="1"/>
  <c r="C910" i="1"/>
  <c r="H910" i="1"/>
  <c r="C256" i="1"/>
  <c r="H256" i="1"/>
  <c r="C538" i="1"/>
  <c r="H538" i="1"/>
  <c r="C539" i="1"/>
  <c r="H539" i="1"/>
  <c r="C46" i="1"/>
  <c r="H46" i="1"/>
  <c r="C155" i="1"/>
  <c r="H155" i="1"/>
  <c r="C16" i="1"/>
  <c r="H16" i="1"/>
  <c r="C911" i="1"/>
  <c r="H911" i="1"/>
  <c r="C102" i="1"/>
  <c r="H102" i="1"/>
  <c r="C445" i="1"/>
  <c r="H445" i="1"/>
  <c r="C366" i="1"/>
  <c r="H366" i="1"/>
  <c r="C143" i="1"/>
  <c r="H143" i="1"/>
  <c r="C25" i="1"/>
  <c r="H25" i="1"/>
  <c r="C132" i="1"/>
  <c r="H132" i="1"/>
  <c r="C27" i="1"/>
  <c r="H27" i="1"/>
  <c r="C34" i="1"/>
  <c r="H34" i="1"/>
  <c r="C31" i="1"/>
  <c r="H31" i="1"/>
  <c r="C18" i="1"/>
  <c r="H18" i="1"/>
  <c r="C912" i="1"/>
  <c r="H912" i="1"/>
  <c r="C913" i="1"/>
  <c r="H913" i="1"/>
  <c r="C239" i="1"/>
  <c r="H239" i="1"/>
  <c r="C914" i="1"/>
  <c r="H914" i="1"/>
  <c r="C21" i="1"/>
  <c r="H21" i="1"/>
  <c r="C372" i="1"/>
  <c r="H372" i="1"/>
  <c r="C705" i="1"/>
  <c r="H705" i="1"/>
  <c r="C54" i="1"/>
  <c r="H54" i="1"/>
  <c r="C43" i="1"/>
  <c r="H43" i="1"/>
  <c r="C533" i="1"/>
  <c r="H533" i="1"/>
  <c r="C349" i="1"/>
  <c r="H349" i="1"/>
  <c r="C534" i="1"/>
  <c r="H534" i="1"/>
  <c r="C550" i="1"/>
  <c r="H550" i="1"/>
  <c r="C39" i="1"/>
  <c r="H39" i="1"/>
  <c r="C208" i="1"/>
  <c r="H208" i="1"/>
  <c r="C563" i="1"/>
  <c r="H563" i="1"/>
  <c r="C543" i="1"/>
  <c r="H543" i="1"/>
  <c r="C531" i="1"/>
  <c r="H531" i="1"/>
  <c r="C68" i="1"/>
  <c r="H68" i="1"/>
  <c r="C97" i="1"/>
  <c r="H97" i="1"/>
  <c r="C224" i="1"/>
  <c r="H224" i="1"/>
  <c r="C915" i="1"/>
  <c r="H915" i="1"/>
  <c r="C537" i="1"/>
  <c r="H537" i="1"/>
  <c r="C535" i="1"/>
  <c r="H535" i="1"/>
  <c r="C575" i="1"/>
  <c r="H575" i="1"/>
  <c r="C47" i="1"/>
  <c r="H47" i="1"/>
  <c r="C344" i="1"/>
  <c r="H344" i="1"/>
  <c r="C521" i="1"/>
  <c r="H521" i="1"/>
  <c r="C524" i="1"/>
  <c r="H524" i="1"/>
  <c r="C544" i="1"/>
  <c r="H544" i="1"/>
  <c r="C75" i="1"/>
  <c r="H75" i="1"/>
  <c r="C545" i="1"/>
  <c r="H545" i="1"/>
  <c r="C523" i="1"/>
  <c r="H523" i="1"/>
  <c r="C546" i="1"/>
  <c r="H546" i="1"/>
  <c r="C108" i="1"/>
  <c r="H108" i="1"/>
  <c r="C51" i="1"/>
  <c r="H51" i="1"/>
  <c r="C59" i="1"/>
  <c r="H59" i="1"/>
  <c r="C235" i="1"/>
  <c r="H235" i="1"/>
  <c r="C720" i="1"/>
  <c r="H720" i="1"/>
  <c r="C719" i="1"/>
  <c r="H719" i="1"/>
  <c r="C718" i="1"/>
  <c r="H718" i="1"/>
  <c r="C565" i="1"/>
  <c r="H565" i="1"/>
  <c r="C4" i="1"/>
  <c r="H4" i="1"/>
  <c r="C525" i="1"/>
  <c r="H525" i="1"/>
  <c r="C916" i="1"/>
  <c r="H916" i="1"/>
  <c r="C532" i="1"/>
  <c r="H532" i="1"/>
  <c r="C212" i="1"/>
  <c r="H212" i="1"/>
  <c r="C121" i="1"/>
  <c r="H121" i="1"/>
  <c r="C69" i="1"/>
  <c r="H69" i="1"/>
  <c r="C572" i="1"/>
  <c r="H572" i="1"/>
  <c r="C65" i="1"/>
  <c r="H65" i="1"/>
  <c r="C917" i="1"/>
  <c r="H917" i="1"/>
  <c r="C469" i="1"/>
  <c r="H469" i="1"/>
  <c r="C226" i="1"/>
  <c r="H226" i="1"/>
  <c r="C526" i="1"/>
  <c r="H526" i="1"/>
  <c r="C62" i="1"/>
  <c r="H62" i="1"/>
  <c r="C35" i="1"/>
  <c r="H35" i="1"/>
  <c r="C584" i="1"/>
  <c r="H584" i="1"/>
  <c r="C918" i="1"/>
  <c r="H918" i="1"/>
  <c r="C747" i="1"/>
  <c r="H747" i="1"/>
  <c r="C919" i="1"/>
  <c r="H919" i="1"/>
  <c r="C920" i="1"/>
  <c r="H920" i="1"/>
  <c r="C748" i="1"/>
  <c r="H748" i="1"/>
  <c r="C191" i="1"/>
  <c r="H191" i="1"/>
  <c r="C541" i="1"/>
  <c r="H541" i="1"/>
  <c r="C273" i="1"/>
  <c r="H273" i="1"/>
  <c r="C184" i="1"/>
  <c r="H184" i="1"/>
  <c r="C536" i="1"/>
  <c r="H536" i="1"/>
  <c r="C82" i="1"/>
  <c r="H82" i="1"/>
  <c r="C113" i="1"/>
  <c r="H113" i="1"/>
  <c r="C80" i="1"/>
  <c r="H80" i="1"/>
  <c r="C513" i="1"/>
  <c r="H513" i="1"/>
  <c r="C83" i="1"/>
  <c r="H83" i="1"/>
  <c r="C78" i="1"/>
  <c r="H78" i="1"/>
  <c r="C79" i="1"/>
  <c r="H79" i="1"/>
  <c r="C84" i="1"/>
  <c r="H84" i="1"/>
  <c r="C85" i="1"/>
  <c r="H85" i="1"/>
  <c r="C81" i="1"/>
  <c r="H81" i="1"/>
  <c r="C597" i="1"/>
  <c r="H597" i="1"/>
  <c r="C594" i="1"/>
  <c r="H594" i="1"/>
  <c r="C600" i="1"/>
  <c r="H600" i="1"/>
  <c r="C76" i="1"/>
  <c r="H76" i="1"/>
  <c r="C86" i="1"/>
  <c r="H86" i="1"/>
  <c r="C110" i="1"/>
  <c r="H110" i="1"/>
  <c r="C87" i="1"/>
  <c r="H87" i="1"/>
  <c r="C88" i="1"/>
  <c r="H88" i="1"/>
  <c r="C89" i="1"/>
  <c r="H89" i="1"/>
  <c r="C90" i="1"/>
  <c r="H90" i="1"/>
  <c r="C91" i="1"/>
  <c r="H91" i="1"/>
  <c r="C92" i="1"/>
  <c r="H92" i="1"/>
  <c r="C142" i="1"/>
  <c r="H142" i="1"/>
  <c r="C921" i="1"/>
  <c r="H921" i="1"/>
  <c r="C64" i="1"/>
  <c r="H64" i="1"/>
  <c r="C28" i="1"/>
  <c r="H28" i="1"/>
  <c r="C314" i="1"/>
  <c r="H314" i="1"/>
  <c r="C922" i="1"/>
  <c r="H922" i="1"/>
  <c r="C145" i="1"/>
  <c r="H145" i="1"/>
  <c r="C923" i="1"/>
  <c r="H923" i="1"/>
  <c r="C924" i="1"/>
  <c r="H924" i="1"/>
  <c r="C38" i="1"/>
  <c r="H38" i="1"/>
  <c r="C750" i="1"/>
  <c r="H750" i="1"/>
  <c r="C159" i="1"/>
  <c r="H159" i="1"/>
  <c r="C925" i="1"/>
  <c r="H925" i="1"/>
  <c r="C599" i="1"/>
  <c r="H599" i="1"/>
  <c r="C530" i="1"/>
  <c r="H530" i="1"/>
  <c r="C926" i="1"/>
  <c r="H926" i="1"/>
  <c r="C927" i="1"/>
  <c r="H927" i="1"/>
  <c r="C30" i="1"/>
  <c r="H30" i="1"/>
  <c r="C540" i="1"/>
  <c r="H540" i="1"/>
  <c r="C928" i="1"/>
  <c r="H928" i="1"/>
  <c r="C8" i="1"/>
  <c r="H8" i="1"/>
  <c r="C165" i="1"/>
  <c r="H165" i="1"/>
  <c r="C527" i="1"/>
  <c r="H527" i="1"/>
  <c r="C929" i="1"/>
  <c r="H929" i="1"/>
  <c r="C561" i="1"/>
  <c r="H561" i="1"/>
  <c r="C9" i="1"/>
  <c r="H9" i="1"/>
  <c r="C930" i="1"/>
  <c r="H930" i="1"/>
  <c r="C55" i="1"/>
  <c r="H55" i="1"/>
  <c r="C931" i="1"/>
  <c r="H931" i="1"/>
  <c r="C774" i="1"/>
  <c r="H774" i="1"/>
  <c r="C932" i="1"/>
  <c r="H932" i="1"/>
  <c r="C100" i="1"/>
  <c r="H100" i="1"/>
  <c r="C103" i="1"/>
  <c r="H103" i="1"/>
  <c r="C491" i="1"/>
  <c r="H491" i="1"/>
  <c r="C114" i="1"/>
  <c r="H114" i="1"/>
  <c r="C60" i="1"/>
  <c r="H60" i="1"/>
  <c r="C566" i="1"/>
  <c r="H566" i="1"/>
  <c r="C610" i="1"/>
  <c r="H610" i="1"/>
  <c r="C112" i="1"/>
  <c r="H112" i="1"/>
  <c r="C67" i="1"/>
  <c r="H67" i="1"/>
  <c r="C699" i="1"/>
  <c r="H699" i="1"/>
  <c r="C933" i="1"/>
  <c r="H933" i="1"/>
  <c r="C573" i="1"/>
  <c r="H573" i="1"/>
  <c r="C934" i="1"/>
  <c r="H934" i="1"/>
  <c r="E2383" i="1" l="1"/>
  <c r="E2370" i="1"/>
  <c r="E2368" i="1"/>
  <c r="E2284" i="1"/>
  <c r="E2009" i="1"/>
  <c r="E886" i="1"/>
  <c r="E1599" i="1"/>
  <c r="E1570" i="1"/>
  <c r="E1508" i="1"/>
  <c r="E1500" i="1"/>
  <c r="E1472" i="1"/>
  <c r="E1447" i="1"/>
  <c r="E1404" i="1"/>
  <c r="E1379" i="1"/>
  <c r="E1304" i="1"/>
  <c r="E1263" i="1"/>
  <c r="E856" i="1"/>
  <c r="E500" i="1"/>
  <c r="E803" i="1"/>
  <c r="E289" i="1"/>
  <c r="AG521" i="1" l="1" a="1"/>
  <c r="AG521" i="1" s="1"/>
  <c r="AH521" i="1" a="1"/>
  <c r="AH521" i="1" s="1"/>
  <c r="AJ521" i="1" a="1"/>
  <c r="AJ521" i="1" s="1"/>
  <c r="N1" i="1" l="1"/>
  <c r="O1" i="1"/>
  <c r="P1" i="1"/>
  <c r="Q1" i="1"/>
  <c r="R1" i="1"/>
  <c r="L1" i="1"/>
  <c r="M1" i="1"/>
  <c r="S1" i="1"/>
  <c r="E552" i="1" l="1"/>
  <c r="BF252" i="1" l="1"/>
  <c r="BF519" i="1"/>
  <c r="BF48" i="1"/>
  <c r="BF115" i="1"/>
  <c r="BF545" i="1"/>
  <c r="BF1245" i="1"/>
  <c r="BF47" i="1"/>
  <c r="BF263" i="1"/>
  <c r="BF24" i="1"/>
  <c r="BF16" i="1"/>
  <c r="BF1607" i="1"/>
  <c r="BF1093" i="1"/>
  <c r="BF1344" i="1"/>
  <c r="BF1694" i="1"/>
  <c r="BF79" i="1"/>
  <c r="BF27" i="1"/>
  <c r="BF249" i="1"/>
  <c r="BF53" i="1"/>
  <c r="BF1100" i="1"/>
  <c r="BF39" i="1"/>
  <c r="BF38" i="1"/>
  <c r="BF1115" i="1"/>
  <c r="BF1706" i="1"/>
  <c r="BF1246" i="1"/>
  <c r="BF1606" i="1"/>
  <c r="BF68" i="1"/>
  <c r="BF102" i="1"/>
  <c r="BF533" i="1"/>
  <c r="BF930" i="1"/>
  <c r="BF599" i="1"/>
  <c r="BF1092" i="1"/>
  <c r="BF964" i="1"/>
  <c r="BF183" i="1"/>
  <c r="BF291" i="1"/>
  <c r="BF66" i="1"/>
  <c r="BF197" i="1"/>
  <c r="BF895" i="1"/>
  <c r="BF910" i="1"/>
  <c r="BF264" i="1"/>
  <c r="BF59" i="1"/>
  <c r="BF235" i="1"/>
  <c r="BF1708" i="1"/>
  <c r="BF143" i="1"/>
  <c r="BF1322" i="1"/>
  <c r="BF51" i="1"/>
  <c r="BF523" i="1"/>
  <c r="BF1053" i="1"/>
  <c r="BF1274" i="1"/>
  <c r="BF344" i="1"/>
  <c r="BF34" i="1"/>
  <c r="BF1137" i="1"/>
  <c r="BF1138" i="1"/>
  <c r="BF1509" i="1"/>
  <c r="BF1438" i="1"/>
  <c r="BF1248" i="1"/>
  <c r="BF221" i="1"/>
  <c r="BF67" i="1"/>
  <c r="BF121" i="1"/>
  <c r="BF624" i="1"/>
  <c r="BF65" i="1"/>
  <c r="BF1481" i="1"/>
  <c r="BF25" i="1"/>
  <c r="BF705" i="1"/>
  <c r="BF521" i="1"/>
  <c r="BF218" i="1"/>
  <c r="BF21" i="1"/>
  <c r="BF1253" i="1"/>
  <c r="BF155" i="1"/>
  <c r="BF779" i="1"/>
  <c r="BF609" i="1"/>
  <c r="BF1709" i="1"/>
  <c r="BF5" i="1"/>
  <c r="BF600" i="1"/>
  <c r="BF1150" i="1"/>
  <c r="BF550" i="1"/>
  <c r="BF648" i="1"/>
  <c r="BF1538" i="1"/>
  <c r="BF1329" i="1"/>
  <c r="BF601" i="1"/>
  <c r="BF13" i="1"/>
  <c r="BF35" i="1"/>
  <c r="BF574" i="1"/>
  <c r="BF87" i="1"/>
  <c r="BF88" i="1"/>
  <c r="BF133" i="1"/>
  <c r="BF193" i="1"/>
  <c r="BF90" i="1"/>
  <c r="BF91" i="1"/>
  <c r="BF92" i="1"/>
  <c r="BF93" i="1"/>
  <c r="BF443" i="1"/>
  <c r="BF426" i="1"/>
  <c r="BF89" i="1"/>
  <c r="BF1666" i="1"/>
  <c r="BF257" i="1"/>
  <c r="BF62" i="1"/>
  <c r="BF1085" i="1"/>
  <c r="BF929" i="1"/>
  <c r="BF77" i="1"/>
  <c r="BF76" i="1"/>
  <c r="BF75" i="1"/>
  <c r="BF78" i="1"/>
  <c r="BF502" i="1"/>
  <c r="BF769" i="1"/>
  <c r="BF435" i="1"/>
  <c r="BF433" i="1"/>
  <c r="BF114" i="1"/>
  <c r="BF447" i="1"/>
  <c r="BF230" i="1"/>
  <c r="BF103" i="1"/>
  <c r="BF1011" i="1"/>
  <c r="BF54" i="1"/>
  <c r="BF503" i="1"/>
  <c r="BF668" i="1"/>
  <c r="BF1349" i="1"/>
  <c r="BF69" i="1"/>
  <c r="BF666" i="1"/>
  <c r="BF943" i="1"/>
  <c r="BF983" i="1"/>
  <c r="BF156" i="1"/>
  <c r="BF612" i="1"/>
  <c r="BF659" i="1"/>
  <c r="BF661" i="1"/>
  <c r="BF663" i="1"/>
  <c r="BF146" i="1"/>
  <c r="BF97" i="1"/>
  <c r="BF82" i="1"/>
  <c r="BF113" i="1"/>
  <c r="BF81" i="1"/>
  <c r="BF80" i="1"/>
  <c r="BF536" i="1"/>
  <c r="BF561" i="1"/>
  <c r="BF85" i="1"/>
  <c r="BF83" i="1"/>
  <c r="BF594" i="1"/>
  <c r="BF84" i="1"/>
  <c r="BF1312" i="1"/>
  <c r="BF28" i="1"/>
  <c r="BF6" i="1"/>
  <c r="BF154" i="1"/>
  <c r="BF190" i="1"/>
  <c r="BF139" i="1"/>
  <c r="BF1095" i="1"/>
  <c r="BF506" i="1"/>
  <c r="BF1118" i="1"/>
  <c r="BF927" i="1"/>
  <c r="BF462" i="1"/>
  <c r="BF112" i="1"/>
  <c r="BF1465" i="1"/>
  <c r="BF345" i="1"/>
  <c r="BF1467" i="1"/>
  <c r="BF1688" i="1"/>
  <c r="BF219" i="1"/>
  <c r="BF750" i="1"/>
  <c r="BF1096" i="1"/>
  <c r="BF441" i="1"/>
  <c r="BF732" i="1"/>
  <c r="BF689" i="1"/>
  <c r="BF1462" i="1"/>
  <c r="BF2219" i="1"/>
  <c r="BF1012" i="1"/>
  <c r="BF1117" i="1"/>
  <c r="BF191" i="1"/>
  <c r="BF701" i="1"/>
  <c r="BF159" i="1"/>
  <c r="BF201" i="1"/>
  <c r="BF1626" i="1"/>
  <c r="BF1710" i="1"/>
  <c r="BF126" i="1"/>
  <c r="BF575" i="1"/>
  <c r="BF7" i="1"/>
  <c r="BF301" i="1"/>
  <c r="BF242" i="1"/>
  <c r="BF586" i="1"/>
  <c r="BF1713" i="1"/>
  <c r="BF100" i="1"/>
  <c r="BF415" i="1"/>
  <c r="BF1059" i="1"/>
  <c r="BF1714" i="1"/>
  <c r="BF168" i="1"/>
  <c r="BF1305" i="1"/>
  <c r="BF134" i="1"/>
  <c r="BF135" i="1"/>
  <c r="BF1685" i="1"/>
  <c r="BF1358" i="1"/>
  <c r="BF567" i="1"/>
  <c r="BF1365" i="1"/>
  <c r="BF940" i="1"/>
  <c r="BF1488" i="1"/>
  <c r="BF918" i="1"/>
  <c r="BF1347" i="1"/>
  <c r="BF528" i="1"/>
  <c r="BF223" i="1"/>
  <c r="BF581" i="1"/>
  <c r="BF1672" i="1"/>
  <c r="BF1673" i="1"/>
  <c r="BF15" i="1"/>
  <c r="BF1394" i="1"/>
  <c r="BF101" i="1"/>
  <c r="BF271" i="1"/>
  <c r="BF710" i="1"/>
  <c r="BF482" i="1"/>
  <c r="BF709" i="1"/>
  <c r="BF630" i="1"/>
  <c r="BF351" i="1"/>
  <c r="BF55" i="1"/>
  <c r="BF966" i="1"/>
  <c r="BF939" i="1"/>
  <c r="BF105" i="1"/>
  <c r="BF1385" i="1"/>
  <c r="BF255" i="1"/>
  <c r="BF413" i="1"/>
  <c r="BF1518" i="1"/>
  <c r="BF332" i="1"/>
  <c r="BF122" i="1"/>
  <c r="BF1718" i="1"/>
  <c r="BF643" i="1"/>
  <c r="BF176" i="1"/>
  <c r="BF985" i="1"/>
  <c r="BF1681" i="1"/>
  <c r="BF30" i="1"/>
  <c r="BF549" i="1"/>
  <c r="BF517" i="1"/>
  <c r="BF8" i="1"/>
  <c r="BF923" i="1"/>
  <c r="BF1319" i="1"/>
  <c r="BF525" i="1"/>
  <c r="BF679" i="1"/>
  <c r="BF1720" i="1"/>
  <c r="BF41" i="1"/>
  <c r="BF913" i="1"/>
  <c r="BF40" i="1"/>
  <c r="BF189" i="1"/>
  <c r="BF1116" i="1"/>
  <c r="BF1721" i="1"/>
  <c r="BF1035" i="1"/>
  <c r="BF356" i="1"/>
  <c r="BF702" i="1"/>
  <c r="BF637" i="1"/>
  <c r="BF326" i="1"/>
  <c r="BF373" i="1"/>
  <c r="BF1582" i="1"/>
  <c r="BF188" i="1"/>
  <c r="BF187" i="1"/>
  <c r="BF169" i="1"/>
  <c r="BF449" i="1"/>
  <c r="BF165" i="1"/>
  <c r="BF1615" i="1"/>
  <c r="BF170" i="1"/>
  <c r="BF166" i="1"/>
  <c r="BF1353" i="1"/>
  <c r="BF366" i="1"/>
  <c r="BF1354" i="1"/>
  <c r="BF312" i="1"/>
  <c r="BF605" i="1"/>
  <c r="BF395" i="1"/>
  <c r="BF694" i="1"/>
  <c r="BF128" i="1"/>
  <c r="BF654" i="1"/>
  <c r="BF445" i="1"/>
  <c r="BF9" i="1"/>
  <c r="BF414" i="1"/>
  <c r="BF1249" i="1"/>
  <c r="BF1244" i="1"/>
  <c r="BF1722" i="1"/>
  <c r="BF953" i="1"/>
  <c r="BF2175" i="1"/>
  <c r="BF2075" i="1"/>
  <c r="BF1644" i="1"/>
  <c r="BF372" i="1"/>
  <c r="BF49" i="1"/>
  <c r="BF236" i="1"/>
  <c r="BF1162" i="1"/>
  <c r="BF490" i="1"/>
  <c r="BF1610" i="1"/>
  <c r="BF1585" i="1"/>
  <c r="BF172" i="1"/>
  <c r="BF777" i="1"/>
  <c r="BF137" i="1"/>
  <c r="BF1251" i="1"/>
  <c r="BF327" i="1"/>
  <c r="BF957" i="1"/>
  <c r="BF516" i="1"/>
  <c r="BF275" i="1"/>
  <c r="BF243" i="1"/>
  <c r="BF915" i="1"/>
  <c r="BF1625" i="1"/>
  <c r="BF541" i="1"/>
  <c r="BF313" i="1"/>
  <c r="BF1487" i="1"/>
  <c r="BF1324" i="1"/>
  <c r="BF713" i="1"/>
  <c r="BF175" i="1"/>
  <c r="BF228" i="1"/>
  <c r="BF295" i="1"/>
  <c r="BF241" i="1"/>
  <c r="BF1382" i="1"/>
  <c r="BF621" i="1"/>
  <c r="BF1374" i="1"/>
  <c r="BF199" i="1"/>
  <c r="BF629" i="1"/>
  <c r="BF1352" i="1"/>
  <c r="BF4" i="1"/>
  <c r="BF150" i="1"/>
  <c r="BF142" i="1"/>
  <c r="BF645" i="1"/>
  <c r="BF1034" i="1"/>
  <c r="BF421" i="1"/>
  <c r="BF148" i="1"/>
  <c r="BF649" i="1"/>
  <c r="BF544" i="1"/>
  <c r="BF381" i="1"/>
  <c r="BF153" i="1"/>
  <c r="BF29" i="1"/>
  <c r="BF224" i="1"/>
  <c r="BF400" i="1"/>
  <c r="BF343" i="1"/>
  <c r="BF1113" i="1"/>
  <c r="BF268" i="1"/>
  <c r="BF20" i="1"/>
  <c r="BF1557" i="1"/>
  <c r="BF716" i="1"/>
  <c r="BF61" i="1"/>
  <c r="BF60" i="1"/>
  <c r="BF220" i="1"/>
  <c r="BF1167" i="1"/>
  <c r="BF2087" i="1"/>
  <c r="BF759" i="1"/>
  <c r="BF1282" i="1"/>
  <c r="BF903" i="1"/>
  <c r="BF1638" i="1"/>
  <c r="BF1283" i="1"/>
  <c r="BF353" i="1"/>
  <c r="BF1723" i="1"/>
  <c r="BF1577" i="1"/>
  <c r="BF104" i="1"/>
  <c r="BF729" i="1"/>
  <c r="BF45" i="1"/>
  <c r="BF202" i="1"/>
  <c r="BF152" i="1"/>
  <c r="BF955" i="1"/>
  <c r="BF633" i="1"/>
  <c r="BF841" i="1"/>
  <c r="BF214" i="1"/>
  <c r="BF195" i="1"/>
  <c r="BF216" i="1"/>
  <c r="BF1369" i="1"/>
  <c r="BF215" i="1"/>
  <c r="BF693" i="1"/>
  <c r="BF1530" i="1"/>
  <c r="BF1707" i="1"/>
  <c r="BF118" i="1"/>
  <c r="BF10" i="1"/>
  <c r="BF43" i="1"/>
  <c r="BF273" i="1"/>
  <c r="BF968" i="1"/>
  <c r="BF1528" i="1"/>
  <c r="BF1318" i="1"/>
  <c r="BF281" i="1"/>
  <c r="BF1579" i="1"/>
  <c r="BF99" i="1"/>
  <c r="BF1252" i="1"/>
  <c r="BF1119" i="1"/>
  <c r="BF3" i="1"/>
  <c r="BF303" i="1"/>
  <c r="BF1639" i="1"/>
  <c r="BF276" i="1"/>
  <c r="BF403" i="1"/>
  <c r="BF1348" i="1"/>
  <c r="BF278" i="1"/>
  <c r="BF371" i="1"/>
  <c r="BF1539" i="1"/>
  <c r="BF699" i="1"/>
  <c r="BF299" i="1"/>
  <c r="BF1567" i="1"/>
  <c r="BF924" i="1"/>
  <c r="BF715" i="1"/>
  <c r="BF871" i="1"/>
  <c r="BF213" i="1"/>
  <c r="BF980" i="1"/>
  <c r="BF1367" i="1"/>
  <c r="BF727" i="1"/>
  <c r="BF875" i="1"/>
  <c r="BF1129" i="1"/>
  <c r="BF540" i="1"/>
  <c r="BF123" i="1"/>
  <c r="BF758" i="1"/>
  <c r="BF405" i="1"/>
  <c r="BF763" i="1"/>
  <c r="BF565" i="1"/>
  <c r="BF753" i="1"/>
  <c r="BF1724" i="1"/>
  <c r="BF120" i="1"/>
  <c r="BF821" i="1"/>
  <c r="BF302" i="1"/>
  <c r="BF468" i="1"/>
  <c r="BF949" i="1"/>
  <c r="BF1276" i="1"/>
  <c r="BF1286" i="1"/>
  <c r="BF884" i="1"/>
  <c r="BF1254" i="1"/>
  <c r="BF346" i="1"/>
  <c r="BF900" i="1"/>
  <c r="BF245" i="1"/>
  <c r="BF244" i="1"/>
  <c r="BF1559" i="1"/>
  <c r="BF422" i="1"/>
  <c r="BF394" i="1"/>
  <c r="BF531" i="1"/>
  <c r="BF647" i="1"/>
  <c r="BF239" i="1"/>
  <c r="BF297" i="1"/>
  <c r="BF788" i="1"/>
  <c r="BF1383" i="1"/>
  <c r="BF527" i="1"/>
  <c r="BF354" i="1"/>
  <c r="BF208" i="1"/>
  <c r="BF416" i="1"/>
  <c r="BF590" i="1"/>
  <c r="BF1497" i="1"/>
  <c r="BF1296" i="1"/>
  <c r="BF535" i="1"/>
  <c r="BF439" i="1"/>
  <c r="BF1094" i="1"/>
  <c r="BF287" i="1"/>
  <c r="BF606" i="1"/>
  <c r="BF1260" i="1"/>
  <c r="BF934" i="1"/>
  <c r="BF289" i="1"/>
  <c r="BF127" i="1"/>
  <c r="BF742" i="1"/>
  <c r="BF543" i="1"/>
  <c r="BF570" i="1"/>
  <c r="BF1030" i="1"/>
  <c r="BF724" i="1"/>
  <c r="BF989" i="1"/>
  <c r="BF984" i="1"/>
  <c r="BF1037" i="1"/>
  <c r="BF1726" i="1"/>
  <c r="BF360" i="1"/>
  <c r="BF1664" i="1"/>
  <c r="BF755" i="1"/>
  <c r="BF809" i="1"/>
  <c r="BF1727" i="1"/>
  <c r="BF1648" i="1"/>
  <c r="BF316" i="1"/>
  <c r="BF290" i="1"/>
  <c r="BF842" i="1"/>
  <c r="BF1728" i="1"/>
  <c r="BF240" i="1"/>
  <c r="BF192" i="1"/>
  <c r="BF993" i="1"/>
  <c r="BF293" i="1"/>
  <c r="BF306" i="1"/>
  <c r="BF294" i="1"/>
  <c r="BF470" i="1"/>
  <c r="BF284" i="1"/>
  <c r="BF720" i="1"/>
  <c r="BF718" i="1"/>
  <c r="BF719" i="1"/>
  <c r="BF1203" i="1"/>
  <c r="BF314" i="1"/>
  <c r="BF355" i="1"/>
  <c r="BF335" i="1"/>
  <c r="BF1048" i="1"/>
  <c r="BF370" i="1"/>
  <c r="BF1232" i="1"/>
  <c r="BF1014" i="1"/>
  <c r="BF772" i="1"/>
  <c r="BF184" i="1"/>
  <c r="BF377" i="1"/>
  <c r="BF274" i="1"/>
  <c r="BF144" i="1"/>
  <c r="BF248" i="1"/>
  <c r="BF1005" i="1"/>
  <c r="BF1039" i="1"/>
  <c r="BF887" i="1"/>
  <c r="BF231" i="1"/>
  <c r="BF1277" i="1"/>
  <c r="BF31" i="1"/>
  <c r="BF756" i="1"/>
  <c r="BF402" i="1"/>
  <c r="BF2288" i="1"/>
  <c r="BF1387" i="1"/>
  <c r="BF614" i="1"/>
  <c r="BF613" i="1"/>
  <c r="BF734" i="1"/>
  <c r="BF260" i="1"/>
  <c r="BF507" i="1"/>
  <c r="BF451" i="1"/>
  <c r="BF2227" i="1"/>
  <c r="BF388" i="1"/>
  <c r="BF1043" i="1"/>
  <c r="BF862" i="1"/>
  <c r="BF1155" i="1"/>
  <c r="BF427" i="1"/>
  <c r="BF1389" i="1"/>
  <c r="BF752" i="1"/>
  <c r="BF771" i="1"/>
  <c r="BF726" i="1"/>
  <c r="BF1390" i="1"/>
  <c r="BF1391" i="1"/>
  <c r="BF1134" i="1"/>
  <c r="BF324" i="1"/>
  <c r="BF321" i="1"/>
  <c r="BF317" i="1"/>
  <c r="BF733" i="1"/>
  <c r="BF412" i="1"/>
  <c r="BF116" i="1"/>
  <c r="BF487" i="1"/>
  <c r="BF1174" i="1"/>
  <c r="BF810" i="1"/>
  <c r="BF466" i="1"/>
  <c r="BF1144" i="1"/>
  <c r="BF349" i="1"/>
  <c r="BF210" i="1"/>
  <c r="BF392" i="1"/>
  <c r="BF305" i="1"/>
  <c r="BF641" i="1"/>
  <c r="BF999" i="1"/>
  <c r="BF738" i="1"/>
  <c r="BF322" i="1"/>
  <c r="BF319" i="1"/>
  <c r="BF357" i="1"/>
  <c r="BF997" i="1"/>
  <c r="BF1122" i="1"/>
  <c r="BF341" i="1"/>
  <c r="BF757" i="1"/>
  <c r="BF1173" i="1"/>
  <c r="BF198" i="1"/>
  <c r="BF384" i="1"/>
  <c r="BF440" i="1"/>
  <c r="BF423" i="1"/>
  <c r="BF1009" i="1"/>
  <c r="BF1493" i="1"/>
  <c r="BF1729" i="1"/>
  <c r="BF333" i="1"/>
  <c r="BF1151" i="1"/>
  <c r="BF469" i="1"/>
  <c r="BF811" i="1"/>
  <c r="BF1107" i="1"/>
  <c r="BF401" i="1"/>
  <c r="BF480" i="1"/>
  <c r="BF1418" i="1"/>
  <c r="BF383" i="1"/>
  <c r="BF467" i="1"/>
  <c r="BF500" i="1"/>
  <c r="BF136" i="1"/>
  <c r="BF111" i="1"/>
  <c r="BF164" i="1"/>
  <c r="BF1689" i="1"/>
  <c r="BF768" i="1"/>
  <c r="BF391" i="1"/>
  <c r="BF129" i="1"/>
  <c r="BF336" i="1"/>
  <c r="BF428" i="1"/>
  <c r="BF1268" i="1"/>
  <c r="BF1558" i="1"/>
  <c r="BF350" i="1"/>
  <c r="BF617" i="1"/>
  <c r="BF1033" i="1"/>
  <c r="BF251" i="1"/>
  <c r="BF781" i="1"/>
  <c r="BF365" i="1"/>
  <c r="BF889" i="1"/>
  <c r="BF407" i="1"/>
  <c r="BF483" i="1"/>
  <c r="BF812" i="1"/>
  <c r="BF397" i="1"/>
  <c r="BF379" i="1"/>
  <c r="BF444" i="1"/>
  <c r="BF380" i="1"/>
  <c r="BF453" i="1"/>
  <c r="BF398" i="1"/>
  <c r="BF1730" i="1"/>
  <c r="BF424" i="1"/>
  <c r="BF367" i="1"/>
  <c r="BF1181" i="1"/>
  <c r="BF644" i="1"/>
  <c r="BF409" i="1"/>
  <c r="BF396" i="1"/>
  <c r="BF1025" i="1"/>
  <c r="BF597" i="1"/>
  <c r="BF386" i="1"/>
  <c r="BF1040" i="1"/>
  <c r="BF1731" i="1"/>
  <c r="BF430" i="1"/>
  <c r="BF488" i="1"/>
  <c r="BF823" i="1"/>
  <c r="BF461" i="1"/>
  <c r="BF1732" i="1"/>
  <c r="BF496" i="1"/>
  <c r="BF382" i="1"/>
  <c r="BF361" i="1"/>
  <c r="BF1733" i="1"/>
  <c r="BF437" i="1"/>
  <c r="BF1734" i="1"/>
  <c r="BF1281" i="1"/>
  <c r="BF124" i="1"/>
  <c r="BF436" i="1"/>
  <c r="BF1570" i="1"/>
  <c r="BF1656" i="1"/>
  <c r="BF393" i="1"/>
  <c r="BF404" i="1"/>
  <c r="BF564" i="1"/>
  <c r="BF1038" i="1"/>
  <c r="BF909" i="1"/>
  <c r="BF547" i="1"/>
  <c r="BF1056" i="1"/>
  <c r="BF481" i="1"/>
  <c r="BF854" i="1"/>
  <c r="BF425" i="1"/>
  <c r="BF882" i="1"/>
  <c r="BF369" i="1"/>
  <c r="BF499" i="1"/>
  <c r="BF691" i="1"/>
  <c r="BF1735" i="1"/>
  <c r="BF863" i="1"/>
  <c r="BF130" i="1"/>
  <c r="BF885" i="1"/>
  <c r="BF728" i="1"/>
  <c r="BF680" i="1"/>
  <c r="BF376" i="1"/>
  <c r="BF515" i="1"/>
  <c r="BF374" i="1"/>
  <c r="BF1136" i="1"/>
  <c r="BF494" i="1"/>
  <c r="BF18" i="1"/>
  <c r="BF272" i="1"/>
  <c r="BF870" i="1"/>
  <c r="BF411" i="1"/>
  <c r="BF452" i="1"/>
  <c r="BF766" i="1"/>
  <c r="BF714" i="1"/>
  <c r="BF495" i="1"/>
  <c r="BF406" i="1"/>
  <c r="BF463" i="1"/>
  <c r="BF873" i="1"/>
  <c r="BF761" i="1"/>
  <c r="BF485" i="1"/>
  <c r="BF46" i="1"/>
  <c r="BF465" i="1"/>
  <c r="BF662" i="1"/>
  <c r="BF342" i="1"/>
  <c r="BF389" i="1"/>
  <c r="BF1168" i="1"/>
  <c r="BF995" i="1"/>
  <c r="BF1087" i="1"/>
  <c r="BF456" i="1"/>
  <c r="BF784" i="1"/>
  <c r="BF454" i="1"/>
  <c r="BF459" i="1"/>
  <c r="BF410" i="1"/>
  <c r="BF478" i="1"/>
  <c r="BF149" i="1"/>
  <c r="BF167" i="1"/>
  <c r="BF682" i="1"/>
  <c r="BF1571" i="1"/>
  <c r="BF492" i="1"/>
  <c r="BF267" i="1"/>
  <c r="BF315" i="1"/>
  <c r="BF498" i="1"/>
  <c r="BF493" i="1"/>
  <c r="BF497" i="1"/>
  <c r="BF491" i="1"/>
  <c r="BF501" i="1"/>
  <c r="BF504" i="1"/>
  <c r="BF505" i="1"/>
  <c r="BF509" i="1"/>
  <c r="BF508" i="1"/>
  <c r="BF300" i="1"/>
  <c r="BF1736" i="1"/>
  <c r="BF981" i="1"/>
  <c r="BF1737" i="1"/>
  <c r="BF905" i="1"/>
  <c r="BF513" i="1"/>
  <c r="BF512" i="1"/>
  <c r="BF1448" i="1"/>
  <c r="BF520" i="1"/>
  <c r="BF1103" i="1"/>
  <c r="BF1101" i="1"/>
  <c r="BF1738" i="1"/>
  <c r="BF1739" i="1"/>
  <c r="BF37" i="1"/>
  <c r="BF1740" i="1"/>
  <c r="BF1450" i="1"/>
  <c r="BF1741" i="1"/>
  <c r="BF936" i="1"/>
  <c r="BF2194" i="1"/>
  <c r="BF1696" i="1"/>
  <c r="BF868" i="1"/>
  <c r="BF261" i="1"/>
  <c r="BF825" i="1"/>
  <c r="BF1335" i="1"/>
  <c r="BF270" i="1"/>
  <c r="BF1742" i="1"/>
  <c r="BF820" i="1"/>
  <c r="BF765" i="1"/>
  <c r="BF286" i="1"/>
  <c r="BF285" i="1"/>
  <c r="BF348" i="1"/>
  <c r="BF339" i="1"/>
  <c r="BF1292" i="1"/>
  <c r="BF229" i="1"/>
  <c r="BF582" i="1"/>
  <c r="BF1273" i="1"/>
  <c r="BF538" i="1"/>
  <c r="BF1743" i="1"/>
  <c r="BF1398" i="1"/>
  <c r="BF328" i="1"/>
  <c r="BF162" i="1"/>
  <c r="BF1128" i="1"/>
  <c r="BF246" i="1"/>
  <c r="BF203" i="1"/>
  <c r="BF387" i="1"/>
  <c r="BF959" i="1"/>
  <c r="BF280" i="1"/>
  <c r="BF1154" i="1"/>
  <c r="BF1744" i="1"/>
  <c r="BF673" i="1"/>
  <c r="BF1745" i="1"/>
  <c r="BF338" i="1"/>
  <c r="BF1746" i="1"/>
  <c r="BF292" i="1"/>
  <c r="BF988" i="1"/>
  <c r="BF1396" i="1"/>
  <c r="BF672" i="1"/>
  <c r="BF1443" i="1"/>
  <c r="BF442" i="1"/>
  <c r="BF1339" i="1"/>
  <c r="BF171" i="1"/>
  <c r="BF309" i="1"/>
  <c r="BF1628" i="1"/>
  <c r="BF1420" i="1"/>
  <c r="BF1629" i="1"/>
  <c r="BF1361" i="1"/>
  <c r="BF911" i="1"/>
  <c r="BF1328" i="1"/>
  <c r="BF568" i="1"/>
  <c r="BF418" i="1"/>
  <c r="BF926" i="1"/>
  <c r="BF792" i="1"/>
  <c r="BF308" i="1"/>
  <c r="BF265" i="1"/>
  <c r="BF434" i="1"/>
  <c r="BF912" i="1"/>
  <c r="BF318" i="1"/>
  <c r="BF683" i="1"/>
  <c r="BF916" i="1"/>
  <c r="BF1608" i="1"/>
  <c r="BF140" i="1"/>
  <c r="BF304" i="1"/>
  <c r="BF484" i="1"/>
  <c r="BF1747" i="1"/>
  <c r="BF1748" i="1"/>
  <c r="BF1544" i="1"/>
  <c r="BF960" i="1"/>
  <c r="BF1026" i="1"/>
  <c r="BF1749" i="1"/>
  <c r="BF74" i="1"/>
  <c r="BF1750" i="1"/>
  <c r="BF431" i="1"/>
  <c r="BF1311" i="1"/>
  <c r="BF1141" i="1"/>
  <c r="BF1751" i="1"/>
  <c r="BF958" i="1"/>
  <c r="BF1480" i="1"/>
  <c r="BF1360" i="1"/>
  <c r="BF942" i="1"/>
  <c r="BF961" i="1"/>
  <c r="BF1752" i="1"/>
  <c r="BF1753" i="1"/>
  <c r="BF1407" i="1"/>
  <c r="BF1371" i="1"/>
  <c r="BF1754" i="1"/>
  <c r="BF1655" i="1"/>
  <c r="BF1356" i="1"/>
  <c r="BF1130" i="1"/>
  <c r="BF86" i="1"/>
  <c r="BF110" i="1"/>
  <c r="BF1355" i="1"/>
  <c r="BF1109" i="1"/>
  <c r="BF671" i="1"/>
  <c r="BF723" i="1"/>
  <c r="BF651" i="1"/>
  <c r="BF686" i="1"/>
  <c r="BF1755" i="1"/>
  <c r="BF657" i="1"/>
  <c r="BF1373" i="1"/>
  <c r="BF1547" i="1"/>
  <c r="BF181" i="1"/>
  <c r="BF52" i="1"/>
  <c r="BF1504" i="1"/>
  <c r="BF448" i="1"/>
  <c r="BF282" i="1"/>
  <c r="BF774" i="1"/>
  <c r="BF1139" i="1"/>
  <c r="BF1424" i="1"/>
  <c r="BF1756" i="1"/>
  <c r="BF71" i="1"/>
  <c r="BF589" i="1"/>
  <c r="BF1230" i="1"/>
  <c r="BF1699" i="1"/>
  <c r="BF658" i="1"/>
  <c r="BF775" i="1"/>
  <c r="BF1020" i="1"/>
  <c r="BF247" i="1"/>
  <c r="BF385" i="1"/>
  <c r="BF1757" i="1"/>
  <c r="BF1758" i="1"/>
  <c r="BF1759" i="1"/>
  <c r="BF1362" i="1"/>
  <c r="BF1760" i="1"/>
  <c r="BF1395" i="1"/>
  <c r="BF2212" i="1"/>
  <c r="BF1036" i="1"/>
  <c r="BF1525" i="1"/>
  <c r="BF1076" i="1"/>
  <c r="BF789" i="1"/>
  <c r="BF922" i="1"/>
  <c r="BF1269" i="1"/>
  <c r="BF1169" i="1"/>
  <c r="BF967" i="1"/>
  <c r="BF1166" i="1"/>
  <c r="BF824" i="1"/>
  <c r="BF857" i="1"/>
  <c r="BF1125" i="1"/>
  <c r="BF1761" i="1"/>
  <c r="BF1132" i="1"/>
  <c r="BF514" i="1"/>
  <c r="BF446" i="1"/>
  <c r="BF1762" i="1"/>
  <c r="BF132" i="1"/>
  <c r="BF1175" i="1"/>
  <c r="BF674" i="1"/>
  <c r="BF26" i="1"/>
  <c r="BF793" i="1"/>
  <c r="BF1618" i="1"/>
  <c r="BF477" i="1"/>
  <c r="BF486" i="1"/>
  <c r="BF233" i="1"/>
  <c r="BF232" i="1"/>
  <c r="BF1165" i="1"/>
  <c r="BF1763" i="1"/>
  <c r="BF1097" i="1"/>
  <c r="BF471" i="1"/>
  <c r="BF1698" i="1"/>
  <c r="BF1419" i="1"/>
  <c r="BF1764" i="1"/>
  <c r="BF1376" i="1"/>
  <c r="BF479" i="1"/>
  <c r="BF1084" i="1"/>
  <c r="BF1375" i="1"/>
  <c r="BF474" i="1"/>
  <c r="BF1121" i="1"/>
  <c r="BF1120" i="1"/>
  <c r="BF464" i="1"/>
  <c r="BF432" i="1"/>
  <c r="BF455" i="1"/>
  <c r="BF420" i="1"/>
  <c r="BF829" i="1"/>
  <c r="BF1188" i="1"/>
  <c r="BF1243" i="1"/>
  <c r="BF1205" i="1"/>
  <c r="BF1520" i="1"/>
  <c r="BF1766" i="1"/>
  <c r="BF1293" i="1"/>
  <c r="BF919" i="1"/>
  <c r="BF1306" i="1"/>
  <c r="BF1767" i="1"/>
  <c r="BF571" i="1"/>
  <c r="BF1000" i="1"/>
  <c r="BF1351" i="1"/>
  <c r="BF1562" i="1"/>
  <c r="BF1302" i="1"/>
  <c r="BF1320" i="1"/>
  <c r="BF1321" i="1"/>
  <c r="BF1675" i="1"/>
  <c r="BF1140" i="1"/>
  <c r="BF288" i="1"/>
  <c r="BF1768" i="1"/>
  <c r="BF1233" i="1"/>
  <c r="BF1295" i="1"/>
  <c r="BF1769" i="1"/>
  <c r="BF1770" i="1"/>
  <c r="BF1149" i="1"/>
  <c r="BF562" i="1"/>
  <c r="BF1359" i="1"/>
  <c r="BF994" i="1"/>
  <c r="BF578" i="1"/>
  <c r="BF106" i="1"/>
  <c r="BF1771" i="1"/>
  <c r="BF182" i="1"/>
  <c r="BF1660" i="1"/>
  <c r="BF1264" i="1"/>
  <c r="BF1106" i="1"/>
  <c r="BF969" i="1"/>
  <c r="BF1773" i="1"/>
  <c r="BF1774" i="1"/>
  <c r="BF109" i="1"/>
  <c r="BF108" i="1"/>
  <c r="BF107" i="1"/>
  <c r="BF1303" i="1"/>
  <c r="BF196" i="1"/>
  <c r="BF458" i="1"/>
  <c r="BF688" i="1"/>
  <c r="BF1124" i="1"/>
  <c r="BF145" i="1"/>
  <c r="BF347" i="1"/>
  <c r="BF1133" i="1"/>
  <c r="BF1658" i="1"/>
  <c r="BF1677" i="1"/>
  <c r="BF1540" i="1"/>
  <c r="BF340" i="1"/>
  <c r="BF1404" i="1"/>
  <c r="BF1777" i="1"/>
  <c r="BF253" i="1"/>
  <c r="BF1778" i="1"/>
  <c r="BF963" i="1"/>
  <c r="BF310" i="1"/>
  <c r="BF311" i="1"/>
  <c r="BF1401" i="1"/>
  <c r="BF1499" i="1"/>
  <c r="BF1346" i="1"/>
  <c r="BF1414" i="1"/>
  <c r="BF996" i="1"/>
  <c r="BF194" i="1"/>
  <c r="BF359" i="1"/>
  <c r="BF1108" i="1"/>
  <c r="BF1780" i="1"/>
  <c r="BF1267" i="1"/>
  <c r="BF2140" i="1"/>
  <c r="BF1022" i="1"/>
  <c r="BF1556" i="1"/>
  <c r="BF1008" i="1"/>
  <c r="BF266" i="1"/>
  <c r="BF1031" i="1"/>
  <c r="BF1080" i="1"/>
  <c r="BF1102" i="1"/>
  <c r="BF1705" i="1"/>
  <c r="BF1024" i="1"/>
  <c r="BF1079" i="1"/>
  <c r="BF206" i="1"/>
  <c r="BF1051" i="1"/>
  <c r="BF307" i="1"/>
  <c r="BF473" i="1"/>
  <c r="BF158" i="1"/>
  <c r="BF937" i="1"/>
  <c r="BF489" i="1"/>
  <c r="BF298" i="1"/>
  <c r="BF1645" i="1"/>
  <c r="BF1023" i="1"/>
  <c r="BF627" i="1"/>
  <c r="BF23" i="1"/>
  <c r="BF1082" i="1"/>
  <c r="BF1003" i="1"/>
  <c r="BF476" i="1"/>
  <c r="BF1078" i="1"/>
  <c r="BF1044" i="1"/>
  <c r="BF1783" i="1"/>
  <c r="BF1785" i="1"/>
  <c r="BF587" i="1"/>
  <c r="BF1045" i="1"/>
  <c r="BF886" i="1"/>
  <c r="BF546" i="1"/>
  <c r="BF973" i="1"/>
  <c r="BF1642" i="1"/>
  <c r="BF834" i="1"/>
  <c r="BF576" i="1"/>
  <c r="BF848" i="1"/>
  <c r="BF1477" i="1"/>
  <c r="BF186" i="1"/>
  <c r="BF1568" i="1"/>
  <c r="BF1433" i="1"/>
  <c r="BF1388" i="1"/>
  <c r="BF872" i="1"/>
  <c r="BF1427" i="1"/>
  <c r="BF804" i="1"/>
  <c r="BF1163" i="1"/>
  <c r="BF874" i="1"/>
  <c r="BF876" i="1"/>
  <c r="BF1786" i="1"/>
  <c r="BF227" i="1"/>
  <c r="BF1460" i="1"/>
  <c r="BF419" i="1"/>
  <c r="BF669" i="1"/>
  <c r="BF1452" i="1"/>
  <c r="BF1483" i="1"/>
  <c r="BF560" i="1"/>
  <c r="BF1160" i="1"/>
  <c r="BF1170" i="1"/>
  <c r="BF64" i="1"/>
  <c r="BF12" i="1"/>
  <c r="BF1792" i="1"/>
  <c r="BF1510" i="1"/>
  <c r="BF131" i="1"/>
  <c r="BF177" i="1"/>
  <c r="BF1793" i="1"/>
  <c r="BF1794" i="1"/>
  <c r="BF1613" i="1"/>
  <c r="BF1795" i="1"/>
  <c r="BF1798" i="1"/>
  <c r="BF358" i="1"/>
  <c r="BF331" i="1"/>
  <c r="BF1800" i="1"/>
  <c r="BF982" i="1"/>
  <c r="BF1801" i="1"/>
  <c r="BF921" i="1"/>
  <c r="BF952" i="1"/>
  <c r="BF1802" i="1"/>
  <c r="BF1537" i="1"/>
  <c r="BF250" i="1"/>
  <c r="BF1623" i="1"/>
  <c r="BF185" i="1"/>
  <c r="BF1536" i="1"/>
  <c r="BF653" i="1"/>
  <c r="BF650" i="1"/>
  <c r="BF56" i="1"/>
  <c r="BF998" i="1"/>
  <c r="BF737" i="1"/>
  <c r="BF1803" i="1"/>
  <c r="BF1569" i="1"/>
  <c r="BF908" i="1"/>
  <c r="BF1805" i="1"/>
  <c r="BF200" i="1"/>
  <c r="BF337" i="1"/>
  <c r="BF745" i="1"/>
  <c r="BF1482" i="1"/>
  <c r="BF675" i="1"/>
  <c r="BF807" i="1"/>
  <c r="BF368" i="1"/>
  <c r="BF1229" i="1"/>
  <c r="BF1806" i="1"/>
  <c r="BF390" i="1"/>
  <c r="BF1255" i="1"/>
  <c r="BF95" i="1"/>
  <c r="BF1807" i="1"/>
  <c r="BF1491" i="1"/>
  <c r="BF1446" i="1"/>
  <c r="BF1486" i="1"/>
  <c r="BF700" i="1"/>
  <c r="BF1495" i="1"/>
  <c r="BF840" i="1"/>
  <c r="BF1533" i="1"/>
  <c r="BF1605" i="1"/>
  <c r="BF1808" i="1"/>
  <c r="BF1701" i="1"/>
  <c r="BF1393" i="1"/>
  <c r="BF1643" i="1"/>
  <c r="BF1047" i="1"/>
  <c r="BF1454" i="1"/>
  <c r="BF1317" i="1"/>
  <c r="BF1809" i="1"/>
  <c r="BF522" i="1"/>
  <c r="BF1457" i="1"/>
  <c r="BF1492" i="1"/>
  <c r="BF1647" i="1"/>
  <c r="BF2142" i="1"/>
  <c r="BF1505" i="1"/>
  <c r="BF559" i="1"/>
  <c r="BF579" i="1"/>
  <c r="BF1470" i="1"/>
  <c r="BF1561" i="1"/>
  <c r="BF1284" i="1"/>
  <c r="BF1325" i="1"/>
  <c r="BF1067" i="1"/>
  <c r="BF1331" i="1"/>
  <c r="BF1212" i="1"/>
  <c r="BF1811" i="1"/>
  <c r="BF1054" i="1"/>
  <c r="BF1704" i="1"/>
  <c r="BF1812" i="1"/>
  <c r="BF1813" i="1"/>
  <c r="BF1814" i="1"/>
  <c r="BF475" i="1"/>
  <c r="BF1619" i="1"/>
  <c r="BF279" i="1"/>
  <c r="BF1609" i="1"/>
  <c r="BF1818" i="1"/>
  <c r="BF1819" i="1"/>
  <c r="BF63" i="1"/>
  <c r="BF1820" i="1"/>
  <c r="BF1822" i="1"/>
  <c r="BF1823" i="1"/>
  <c r="BF1824" i="1"/>
  <c r="BF1825" i="1"/>
  <c r="BF1826" i="1"/>
  <c r="BF1827" i="1"/>
  <c r="BF530" i="1"/>
  <c r="BF14" i="1"/>
  <c r="BF1004" i="1"/>
  <c r="BF438" i="1"/>
  <c r="BF1828" i="1"/>
  <c r="BF1204" i="1"/>
  <c r="BF1234" i="1"/>
  <c r="BF1829" i="1"/>
  <c r="BF1831" i="1"/>
  <c r="BF585" i="1"/>
  <c r="BF1833" i="1"/>
  <c r="BF1834" i="1"/>
  <c r="BF1835" i="1"/>
  <c r="BF17" i="1"/>
  <c r="BF1411" i="1"/>
  <c r="BF1235" i="1"/>
  <c r="BF222" i="1"/>
  <c r="BF1323" i="1"/>
  <c r="BF1236" i="1"/>
  <c r="BF329" i="1"/>
  <c r="BF801" i="1"/>
  <c r="BF1445" i="1"/>
  <c r="BF1478" i="1"/>
  <c r="BF1836" i="1"/>
  <c r="BF1275" i="1"/>
  <c r="BF72" i="1"/>
  <c r="BF1279" i="1"/>
  <c r="BF1202" i="1"/>
  <c r="BF1678" i="1"/>
  <c r="BF1508" i="1"/>
  <c r="BF125" i="1"/>
  <c r="BF1837" i="1"/>
  <c r="BF1543" i="1"/>
  <c r="BF1838" i="1"/>
  <c r="BF33" i="1"/>
  <c r="BF94" i="1"/>
  <c r="BF569" i="1"/>
  <c r="BF1364" i="1"/>
  <c r="BF1532" i="1"/>
  <c r="BF1343" i="1"/>
  <c r="BF1676" i="1"/>
  <c r="BF1214" i="1"/>
  <c r="BF1670" i="1"/>
  <c r="BF1449" i="1"/>
  <c r="BF1531" i="1"/>
  <c r="BF1839" i="1"/>
  <c r="BF806" i="1"/>
  <c r="BF1515" i="1"/>
  <c r="BF1474" i="1"/>
  <c r="BF1314" i="1"/>
  <c r="BF325" i="1"/>
  <c r="BF1131" i="1"/>
  <c r="BF1840" i="1"/>
  <c r="BF180" i="1"/>
  <c r="BF1042" i="1"/>
  <c r="BF1841" i="1"/>
  <c r="BF1842" i="1"/>
  <c r="BF1695" i="1"/>
  <c r="BF1189" i="1"/>
  <c r="BF179" i="1"/>
  <c r="BF1015" i="1"/>
  <c r="BF1219" i="1"/>
  <c r="BF1112" i="1"/>
  <c r="BF1843" i="1"/>
  <c r="BF1844" i="1"/>
  <c r="BF1845" i="1"/>
  <c r="BF1271" i="1"/>
  <c r="BF660" i="1"/>
  <c r="BF1029" i="1"/>
  <c r="BF1846" i="1"/>
  <c r="BF920" i="1"/>
  <c r="BF1847" i="1"/>
  <c r="BF1595" i="1"/>
  <c r="BF1529" i="1"/>
  <c r="BF1091" i="1"/>
  <c r="BF1397" i="1"/>
  <c r="BF529" i="1"/>
  <c r="BF1848" i="1"/>
  <c r="BF1849" i="1"/>
  <c r="BF1680" i="1"/>
  <c r="BF1850" i="1"/>
  <c r="BF1851" i="1"/>
  <c r="BF928" i="1"/>
  <c r="BF1514" i="1"/>
  <c r="BF1069" i="1"/>
  <c r="BF697" i="1"/>
  <c r="BF1852" i="1"/>
  <c r="BF1690" i="1"/>
  <c r="BF36" i="1"/>
  <c r="BF518" i="1"/>
  <c r="BF1524" i="1"/>
  <c r="BF1479" i="1"/>
  <c r="BF830" i="1"/>
  <c r="BF790" i="1"/>
  <c r="BF1201" i="1"/>
  <c r="BF941" i="1"/>
  <c r="BF607" i="1"/>
  <c r="BF1111" i="1"/>
  <c r="BF907" i="1"/>
  <c r="BF11" i="1"/>
  <c r="BF1853" i="1"/>
  <c r="BF511" i="1"/>
  <c r="BF1854" i="1"/>
  <c r="BF1855" i="1"/>
  <c r="BF1461" i="1"/>
  <c r="BF1256" i="1"/>
  <c r="BF1856" i="1"/>
  <c r="BF1574" i="1"/>
  <c r="BF1857" i="1"/>
  <c r="BF1516" i="1"/>
  <c r="BF1257" i="1"/>
  <c r="BF1542" i="1"/>
  <c r="BF1342" i="1"/>
  <c r="BF828" i="1"/>
  <c r="BF1502" i="1"/>
  <c r="BF1590" i="1"/>
  <c r="BF1300" i="1"/>
  <c r="BF1859" i="1"/>
  <c r="BF320" i="1"/>
  <c r="BF664" i="1"/>
  <c r="BF363" i="1"/>
  <c r="BF1860" i="1"/>
  <c r="BF622" i="1"/>
  <c r="BF619" i="1"/>
  <c r="BF620" i="1"/>
  <c r="BF722" i="1"/>
  <c r="BF1199" i="1"/>
  <c r="BF557" i="1"/>
  <c r="BF1436" i="1"/>
  <c r="BF1250" i="1"/>
  <c r="BF687" i="1"/>
  <c r="BF1464" i="1"/>
  <c r="BF655" i="1"/>
  <c r="BF1863" i="1"/>
  <c r="BF173" i="1"/>
  <c r="BF1864" i="1"/>
  <c r="BF1192" i="1"/>
  <c r="BF1541" i="1"/>
  <c r="BF417" i="1"/>
  <c r="BF1191" i="1"/>
  <c r="BF1865" i="1"/>
  <c r="BF429" i="1"/>
  <c r="BF1587" i="1"/>
  <c r="BF1866" i="1"/>
  <c r="BF119" i="1"/>
  <c r="BF1867" i="1"/>
  <c r="BF1551" i="1"/>
  <c r="BF1868" i="1"/>
  <c r="BF1869" i="1"/>
  <c r="BF98" i="1"/>
  <c r="BF698" i="1"/>
  <c r="BF1870" i="1"/>
  <c r="BF1473" i="1"/>
  <c r="BF1871" i="1"/>
  <c r="BF1873" i="1"/>
  <c r="BF986" i="1"/>
  <c r="BF1875" i="1"/>
  <c r="BF1876" i="1"/>
  <c r="BF1877" i="1"/>
  <c r="BF1880" i="1"/>
  <c r="BF1032" i="1"/>
  <c r="BF1881" i="1"/>
  <c r="BF717" i="1"/>
  <c r="BF1640" i="1"/>
  <c r="BF1882" i="1"/>
  <c r="BF1883" i="1"/>
  <c r="BF1650" i="1"/>
  <c r="BF57" i="1"/>
  <c r="BF813" i="1"/>
  <c r="BF932" i="1"/>
  <c r="BF1651" i="1"/>
  <c r="BF1372" i="1"/>
  <c r="BF209" i="1"/>
  <c r="BF1886" i="1"/>
  <c r="BF1340" i="1"/>
  <c r="BF749" i="1"/>
  <c r="BF1887" i="1"/>
  <c r="BF1307" i="1"/>
  <c r="BF1593" i="1"/>
  <c r="BF696" i="1"/>
  <c r="BF1888" i="1"/>
  <c r="BF946" i="1"/>
  <c r="BF1589" i="1"/>
  <c r="BF1171" i="1"/>
  <c r="BF178" i="1"/>
  <c r="BF1440" i="1"/>
  <c r="BF1687" i="1"/>
  <c r="BF1207" i="1"/>
  <c r="BF1332" i="1"/>
  <c r="BF1889" i="1"/>
  <c r="BF1063" i="1"/>
  <c r="BF1566" i="1"/>
  <c r="BF1890" i="1"/>
  <c r="BF1105" i="1"/>
  <c r="BF950" i="1"/>
  <c r="BF256" i="1"/>
  <c r="BF1158" i="1"/>
  <c r="BF1501" i="1"/>
  <c r="BF1636" i="1"/>
  <c r="BF1061" i="1"/>
  <c r="BF1308" i="1"/>
  <c r="BF1584" i="1"/>
  <c r="BF238" i="1"/>
  <c r="BF254" i="1"/>
  <c r="BF1145" i="1"/>
  <c r="BF1581" i="1"/>
  <c r="BF1288" i="1"/>
  <c r="BF1333" i="1"/>
  <c r="BF1441" i="1"/>
  <c r="BF1326" i="1"/>
  <c r="BF782" i="1"/>
  <c r="BF1646" i="1"/>
  <c r="BF931" i="1"/>
  <c r="BF1891" i="1"/>
  <c r="BF1412" i="1"/>
  <c r="BF1086" i="1"/>
  <c r="BF1471" i="1"/>
  <c r="BF1892" i="1"/>
  <c r="BF1403" i="1"/>
  <c r="BF1893" i="1"/>
  <c r="BF450" i="1"/>
  <c r="BF1104" i="1"/>
  <c r="BF524" i="1"/>
  <c r="BF1484" i="1"/>
  <c r="BF563" i="1"/>
  <c r="BF1630" i="1"/>
  <c r="BF744" i="1"/>
  <c r="BF1400" i="1"/>
  <c r="BF1263" i="1"/>
  <c r="BF1894" i="1"/>
  <c r="BF947" i="1"/>
  <c r="BF1895" i="1"/>
  <c r="BF1291" i="1"/>
  <c r="BF1224" i="1"/>
  <c r="BF1164" i="1"/>
  <c r="BF1900" i="1"/>
  <c r="BF1563" i="1"/>
  <c r="BF1198" i="1"/>
  <c r="BF1290" i="1"/>
  <c r="BF1901" i="1"/>
  <c r="BF767" i="1"/>
  <c r="BF1902" i="1"/>
  <c r="BF1221" i="1"/>
  <c r="BF1077" i="1"/>
  <c r="BF1903" i="1"/>
  <c r="BF205" i="1"/>
  <c r="BF891" i="1"/>
  <c r="BF1156" i="1"/>
  <c r="BF1905" i="1"/>
  <c r="BF556" i="1"/>
  <c r="BF642" i="1"/>
  <c r="BF460" i="1"/>
  <c r="BF676" i="1"/>
  <c r="BF555" i="1"/>
  <c r="BF670" i="1"/>
  <c r="BF1906" i="1"/>
  <c r="BF965" i="1"/>
  <c r="BF1908" i="1"/>
  <c r="BF1444" i="1"/>
  <c r="BF1909" i="1"/>
  <c r="BF1910" i="1"/>
  <c r="BF1193" i="1"/>
  <c r="BF1911" i="1"/>
  <c r="BF1912" i="1"/>
  <c r="BF1018" i="1"/>
  <c r="BF1913" i="1"/>
  <c r="BF1914" i="1"/>
  <c r="BF1915" i="1"/>
  <c r="BF42" i="1"/>
  <c r="BF225" i="1"/>
  <c r="BF457" i="1"/>
  <c r="BF1016" i="1"/>
  <c r="BF58" i="1"/>
  <c r="BF1060" i="1"/>
  <c r="BF904" i="1"/>
  <c r="BF802" i="1"/>
  <c r="BF867" i="1"/>
  <c r="BF843" i="1"/>
  <c r="BF161" i="1"/>
  <c r="BF73" i="1"/>
  <c r="BF258" i="1"/>
  <c r="BF32" i="1"/>
  <c r="BF269" i="1"/>
  <c r="BF259" i="1"/>
  <c r="BF860" i="1"/>
  <c r="BF1621" i="1"/>
  <c r="BF207" i="1"/>
  <c r="BF685" i="1"/>
  <c r="BF558" i="1"/>
  <c r="BF1071" i="1"/>
  <c r="BF1399" i="1"/>
  <c r="BF917" i="1"/>
  <c r="BF1489" i="1"/>
  <c r="BF1209" i="1"/>
  <c r="BF951" i="1"/>
  <c r="BF1916" i="1"/>
  <c r="BF1046" i="1"/>
  <c r="BF1183" i="1"/>
  <c r="BF626" i="1"/>
  <c r="BF665" i="1"/>
  <c r="BF330" i="1"/>
  <c r="BF681" i="1"/>
  <c r="BF677" i="1"/>
  <c r="BF1917" i="1"/>
  <c r="BF1554" i="1"/>
  <c r="BF611" i="1"/>
  <c r="BF296" i="1"/>
  <c r="BF1565" i="1"/>
  <c r="BF948" i="1"/>
  <c r="BF1549" i="1"/>
  <c r="BF974" i="1"/>
  <c r="BF1127" i="1"/>
  <c r="BF352" i="1"/>
  <c r="BF1437" i="1"/>
  <c r="BF1919" i="1"/>
  <c r="BF616" i="1"/>
  <c r="BF1485" i="1"/>
  <c r="BF1920" i="1"/>
  <c r="BF656" i="1"/>
  <c r="BF962" i="1"/>
  <c r="BF1463" i="1"/>
  <c r="BF1327" i="1"/>
  <c r="BF1270" i="1"/>
  <c r="BF1098" i="1"/>
  <c r="BF831" i="1"/>
  <c r="BF526" i="1"/>
  <c r="BF1187" i="1"/>
  <c r="BF1921" i="1"/>
  <c r="BF1405" i="1"/>
  <c r="BF1176" i="1"/>
  <c r="BF1172" i="1"/>
  <c r="BF1922" i="1"/>
  <c r="BF408" i="1"/>
  <c r="BF684" i="1"/>
  <c r="BF743" i="1"/>
  <c r="BF1218" i="1"/>
  <c r="BF96" i="1"/>
  <c r="BF1265" i="1"/>
  <c r="BF163" i="1"/>
  <c r="BF1258" i="1"/>
  <c r="BF532" i="1"/>
  <c r="BF835" i="1"/>
  <c r="BF1923" i="1"/>
  <c r="BF822" i="1"/>
  <c r="BF794" i="1"/>
  <c r="BF836" i="1"/>
  <c r="BF1611" i="1"/>
  <c r="BF1500" i="1"/>
  <c r="BF1237" i="1"/>
  <c r="BF510" i="1"/>
  <c r="BF551" i="1"/>
  <c r="BF1435" i="1"/>
  <c r="BF1152" i="1"/>
  <c r="BF1429" i="1"/>
  <c r="BF1662" i="1"/>
  <c r="BF1924" i="1"/>
  <c r="BF174" i="1"/>
  <c r="BF217" i="1"/>
  <c r="BF1659" i="1"/>
  <c r="BF1123" i="1"/>
  <c r="BF237" i="1"/>
  <c r="BF1262" i="1"/>
  <c r="BF914" i="1"/>
  <c r="BF1309" i="1"/>
  <c r="BF956" i="1"/>
  <c r="BF1366" i="1"/>
  <c r="BF1334" i="1"/>
  <c r="BF1417" i="1"/>
  <c r="BF375" i="1"/>
  <c r="BF1384" i="1"/>
  <c r="BF1526" i="1"/>
  <c r="BF1925" i="1"/>
  <c r="BF803" i="1"/>
  <c r="BF364" i="1"/>
  <c r="BF1521" i="1"/>
  <c r="BF157" i="1"/>
  <c r="BF1926" i="1"/>
  <c r="BF1336" i="1"/>
  <c r="BF634" i="1"/>
  <c r="BF1527" i="1"/>
  <c r="BF204" i="1"/>
  <c r="BF1377" i="1"/>
  <c r="BF1927" i="1"/>
  <c r="BF1928" i="1"/>
  <c r="BF1591" i="1"/>
  <c r="BF1406" i="1"/>
  <c r="BF1089" i="1"/>
  <c r="BF798" i="1"/>
  <c r="BF1222" i="1"/>
  <c r="BF1363" i="1"/>
  <c r="BF1930" i="1"/>
  <c r="BF1431" i="1"/>
  <c r="BF1370" i="1"/>
  <c r="BF1931" i="1"/>
  <c r="BF906" i="1"/>
  <c r="BF628" i="1"/>
  <c r="BF1180" i="1"/>
  <c r="BF1649" i="1"/>
  <c r="BF1090" i="1"/>
  <c r="BF751" i="1"/>
  <c r="BF1933" i="1"/>
  <c r="BF1195" i="1"/>
  <c r="BF1934" i="1"/>
  <c r="BF1935" i="1"/>
  <c r="BF1652" i="1"/>
  <c r="BF1936" i="1"/>
  <c r="BF865" i="1"/>
  <c r="BF1937" i="1"/>
  <c r="BF1206" i="1"/>
  <c r="BF1190" i="1"/>
  <c r="BF1545" i="1"/>
  <c r="BF1576" i="1"/>
  <c r="BF991" i="1"/>
  <c r="BF797" i="1"/>
  <c r="BF1027" i="1"/>
  <c r="BF44" i="1"/>
  <c r="BF1588" i="1"/>
  <c r="BF1938" i="1"/>
  <c r="BF1580" i="1"/>
  <c r="BF1939" i="1"/>
  <c r="BF593" i="1"/>
  <c r="BF1940" i="1"/>
  <c r="BF1941" i="1"/>
  <c r="BF1942" i="1"/>
  <c r="BF1943" i="1"/>
  <c r="BF1944" i="1"/>
  <c r="BF638" i="1"/>
  <c r="BF1945" i="1"/>
  <c r="BF1946" i="1"/>
  <c r="BF22" i="1"/>
  <c r="BF1947" i="1"/>
  <c r="BF283" i="1"/>
  <c r="BF1948" i="1"/>
  <c r="BF566" i="1"/>
  <c r="BF138" i="1"/>
  <c r="BF618" i="1"/>
  <c r="BF1949" i="1"/>
  <c r="BF1956" i="1"/>
  <c r="BF1592" i="1"/>
  <c r="BF1572" i="1"/>
  <c r="BF1974" i="1"/>
  <c r="BF117" i="1"/>
  <c r="BF147" i="1"/>
  <c r="BF837" i="1"/>
  <c r="BF1594" i="1"/>
  <c r="BF901" i="1"/>
  <c r="BF1266" i="1"/>
  <c r="BF1975" i="1"/>
  <c r="BF1976" i="1"/>
  <c r="BF1596" i="1"/>
  <c r="BF703" i="1"/>
  <c r="BF844" i="1"/>
  <c r="BF861" i="1"/>
  <c r="BF992" i="1"/>
  <c r="BF1979" i="1"/>
  <c r="BF1980" i="1"/>
  <c r="BF1600" i="1"/>
  <c r="BF938" i="1"/>
  <c r="BF1050" i="1"/>
  <c r="BF1983" i="1"/>
  <c r="BF604" i="1"/>
  <c r="BF1601" i="1"/>
  <c r="BF652" i="1"/>
  <c r="BF1083" i="1"/>
  <c r="BF1602" i="1"/>
  <c r="BF1985" i="1"/>
  <c r="BF1988" i="1"/>
  <c r="BF1041" i="1"/>
  <c r="BF1989" i="1"/>
  <c r="BF1990" i="1"/>
  <c r="BF595" i="1"/>
  <c r="BF902" i="1"/>
  <c r="BF695" i="1"/>
  <c r="BF879" i="1"/>
  <c r="BF740" i="1"/>
  <c r="BF858" i="1"/>
  <c r="BF1991" i="1"/>
  <c r="BF1992" i="1"/>
  <c r="BF1002" i="1"/>
  <c r="BF1993" i="1"/>
  <c r="BF1994" i="1"/>
  <c r="BF899" i="1"/>
  <c r="BF1995" i="1"/>
  <c r="BF1996" i="1"/>
  <c r="BF1997" i="1"/>
  <c r="BF596" i="1"/>
  <c r="BF1998" i="1"/>
  <c r="BF554" i="1"/>
  <c r="BF1999" i="1"/>
  <c r="BF800" i="1"/>
  <c r="BF2000" i="1"/>
  <c r="BF1316" i="1"/>
  <c r="BF2001" i="1"/>
  <c r="BF1177" i="1"/>
  <c r="BF1178" i="1"/>
  <c r="BF1560" i="1"/>
  <c r="BF2002" i="1"/>
  <c r="BF1614" i="1"/>
  <c r="BF2003" i="1"/>
  <c r="BF1088" i="1"/>
  <c r="BF1439" i="1"/>
  <c r="BF2004" i="1"/>
  <c r="BF2005" i="1"/>
  <c r="BF783" i="1"/>
  <c r="BF1616" i="1"/>
  <c r="BF1379" i="1"/>
  <c r="BF1617" i="1"/>
  <c r="BF2006" i="1"/>
  <c r="BF1226" i="1"/>
  <c r="BF2007" i="1"/>
  <c r="BF2008" i="1"/>
  <c r="BF1410" i="1"/>
  <c r="BF19" i="1"/>
  <c r="BF1586" i="1"/>
  <c r="BF785" i="1"/>
  <c r="BF2009" i="1"/>
  <c r="BF1434" i="1"/>
  <c r="BF2010" i="1"/>
  <c r="BF141" i="1"/>
  <c r="BF1620" i="1"/>
  <c r="BF1507" i="1"/>
  <c r="BF1021" i="1"/>
  <c r="BF977" i="1"/>
  <c r="BF1386" i="1"/>
  <c r="BF706" i="1"/>
  <c r="BF1671" i="1"/>
  <c r="BF2011" i="1"/>
  <c r="BF712" i="1"/>
  <c r="BF1637" i="1"/>
  <c r="BF818" i="1"/>
  <c r="BF2012" i="1"/>
  <c r="BF70" i="1"/>
  <c r="BF2013" i="1"/>
  <c r="BF1289" i="1"/>
  <c r="BF2014" i="1"/>
  <c r="BF1238" i="1"/>
  <c r="BF1006" i="1"/>
  <c r="BF817" i="1"/>
  <c r="BF1597" i="1"/>
  <c r="BF1280" i="1"/>
  <c r="BF1624" i="1"/>
  <c r="BF1469" i="1"/>
  <c r="BF954" i="1"/>
  <c r="BF2015" i="1"/>
  <c r="BF796" i="1"/>
  <c r="BF704" i="1"/>
  <c r="BF2016" i="1"/>
  <c r="BF1535" i="1"/>
  <c r="BF378" i="1"/>
  <c r="BF1512" i="1"/>
  <c r="BF1272" i="1"/>
  <c r="BF1197" i="1"/>
  <c r="BF1598" i="1"/>
  <c r="BF615" i="1"/>
  <c r="BF1627" i="1"/>
  <c r="BF1472" i="1"/>
  <c r="BF2017" i="1"/>
  <c r="BF2018" i="1"/>
  <c r="BF2019" i="1"/>
  <c r="BF1210" i="1"/>
  <c r="BF584" i="1"/>
  <c r="BF2020" i="1"/>
  <c r="BF976" i="1"/>
  <c r="BF2021" i="1"/>
  <c r="BF1631" i="1"/>
  <c r="BF1632" i="1"/>
  <c r="BF2022" i="1"/>
  <c r="BF1604" i="1"/>
  <c r="BF542" i="1"/>
  <c r="BF1337" i="1"/>
  <c r="BF592" i="1"/>
  <c r="BF1408" i="1"/>
  <c r="BF1599" i="1"/>
  <c r="BF552" i="1"/>
  <c r="BF1065" i="1"/>
  <c r="BF1010" i="1"/>
  <c r="BF725" i="1"/>
  <c r="BF1066" i="1"/>
  <c r="BF537" i="1"/>
  <c r="BF2023" i="1"/>
  <c r="BF1633" i="1"/>
  <c r="BF1634" i="1"/>
  <c r="BF1635" i="1"/>
  <c r="BF2024" i="1"/>
  <c r="BF2025" i="1"/>
  <c r="BF808" i="1"/>
  <c r="BF2026" i="1"/>
  <c r="BF1494" i="1"/>
  <c r="BF1368" i="1"/>
  <c r="BF1357" i="1"/>
  <c r="BF2027" i="1"/>
  <c r="BF572" i="1"/>
  <c r="BF580" i="1"/>
  <c r="BF1223" i="1"/>
  <c r="BF1217" i="1"/>
  <c r="BF2028" i="1"/>
  <c r="BF1573" i="1"/>
  <c r="BF2029" i="1"/>
  <c r="BF1425" i="1"/>
  <c r="BF1517" i="1"/>
  <c r="BF1519" i="1"/>
  <c r="BF1402" i="1"/>
  <c r="BF1432" i="1"/>
  <c r="BF1392" i="1"/>
  <c r="BF1453" i="1"/>
  <c r="BF1459" i="1"/>
  <c r="BF1052" i="1"/>
  <c r="BF1055" i="1"/>
  <c r="BF1498" i="1"/>
  <c r="BF2030" i="1"/>
  <c r="BF1057" i="1"/>
  <c r="BF1548" i="1"/>
  <c r="BF1564" i="1"/>
  <c r="BF2031" i="1"/>
  <c r="BF1213" i="1"/>
  <c r="BF2032" i="1"/>
  <c r="BF2033" i="1"/>
  <c r="BF1298" i="1"/>
  <c r="BF1299" i="1"/>
  <c r="BF2034" i="1"/>
  <c r="BF2035" i="1"/>
  <c r="BF2036" i="1"/>
  <c r="BF1684" i="1"/>
  <c r="BF762" i="1"/>
  <c r="BF2037" i="1"/>
  <c r="BF2038" i="1"/>
  <c r="BF2039" i="1"/>
  <c r="BF799" i="1"/>
  <c r="BF944" i="1"/>
  <c r="BF1247" i="1"/>
  <c r="BF1702" i="1"/>
  <c r="BF226" i="1"/>
  <c r="BF2040" i="1"/>
  <c r="BF678" i="1"/>
  <c r="BF2041" i="1"/>
  <c r="BF2042" i="1"/>
  <c r="BF2043" i="1"/>
  <c r="BF2044" i="1"/>
  <c r="BF2045" i="1"/>
  <c r="BF2046" i="1"/>
  <c r="BF2047" i="1"/>
  <c r="BF2048" i="1"/>
  <c r="BF2049" i="1"/>
  <c r="BF1239" i="1"/>
  <c r="BF2050" i="1"/>
  <c r="BF833" i="1"/>
  <c r="BF776" i="1"/>
  <c r="BF1028" i="1"/>
  <c r="BF2052" i="1"/>
  <c r="BF2054" i="1"/>
  <c r="BF2055" i="1"/>
  <c r="BF2056" i="1"/>
  <c r="BF741" i="1"/>
  <c r="BF2057" i="1"/>
  <c r="BF603" i="1"/>
  <c r="BF602" i="1"/>
  <c r="BF898" i="1"/>
  <c r="BF635" i="1"/>
  <c r="BF2058" i="1"/>
  <c r="BF2059" i="1"/>
  <c r="BF1653" i="1"/>
  <c r="BF878" i="1"/>
  <c r="BF1552" i="1"/>
  <c r="BF1062" i="1"/>
  <c r="BF1064" i="1"/>
  <c r="BF1058" i="1"/>
  <c r="BF933" i="1"/>
  <c r="BF2060" i="1"/>
  <c r="BF2069" i="1"/>
  <c r="BF2061" i="1"/>
  <c r="BF2068" i="1"/>
  <c r="BF2172" i="1"/>
  <c r="BF1146" i="1"/>
  <c r="BF2070" i="1"/>
  <c r="BF2053" i="1"/>
  <c r="BF1534" i="1"/>
  <c r="BF827" i="1"/>
  <c r="BF1114" i="1"/>
  <c r="BF1110" i="1"/>
  <c r="BF2062" i="1"/>
  <c r="BF770" i="1"/>
  <c r="BF2063" i="1"/>
  <c r="BF1068" i="1"/>
  <c r="BF2064" i="1"/>
  <c r="BF819" i="1"/>
  <c r="BF639" i="1"/>
  <c r="BF1661" i="1"/>
  <c r="BF805" i="1"/>
  <c r="BF1182" i="1"/>
  <c r="BF2065" i="1"/>
  <c r="BF2066" i="1"/>
  <c r="BF1663" i="1"/>
  <c r="BF1179" i="1"/>
  <c r="BF583" i="1"/>
  <c r="BF2067" i="1"/>
  <c r="BF1227" i="1"/>
  <c r="BF1665" i="1"/>
  <c r="BF787" i="1"/>
  <c r="BF1185" i="1"/>
  <c r="BF1667" i="1"/>
  <c r="BF1668" i="1"/>
  <c r="BF880" i="1"/>
  <c r="BF746" i="1"/>
  <c r="BF814" i="1"/>
  <c r="BF832" i="1"/>
  <c r="BF816" i="1"/>
  <c r="BF1001" i="1"/>
  <c r="BF890" i="1"/>
  <c r="BF897" i="1"/>
  <c r="BF892" i="1"/>
  <c r="BF773" i="1"/>
  <c r="BF1049" i="1"/>
  <c r="BF786" i="1"/>
  <c r="BF1070" i="1"/>
  <c r="BF667" i="1"/>
  <c r="BF591" i="1"/>
  <c r="BF795" i="1"/>
  <c r="BF1072" i="1"/>
  <c r="BF869" i="1"/>
  <c r="BF764" i="1"/>
  <c r="BF851" i="1"/>
  <c r="BF748" i="1"/>
  <c r="BF1669" i="1"/>
  <c r="BF631" i="1"/>
  <c r="BF845" i="1"/>
  <c r="BF2051" i="1"/>
  <c r="BF859" i="1"/>
  <c r="BF847" i="1"/>
  <c r="BF846" i="1"/>
  <c r="BF323" i="1"/>
  <c r="BF2071" i="1"/>
  <c r="BF2072" i="1"/>
  <c r="BF856" i="1"/>
  <c r="BF747" i="1"/>
  <c r="BF1674" i="1"/>
  <c r="BF778" i="1"/>
  <c r="BF2073" i="1"/>
  <c r="BF2074" i="1"/>
  <c r="BF1553" i="1"/>
  <c r="BF2076" i="1"/>
  <c r="BF2077" i="1"/>
  <c r="BF2078" i="1"/>
  <c r="BF1184" i="1"/>
  <c r="BF826" i="1"/>
  <c r="BF866" i="1"/>
  <c r="BF2079" i="1"/>
  <c r="BF2080" i="1"/>
  <c r="BF2081" i="1"/>
  <c r="BF2082" i="1"/>
  <c r="BF2083" i="1"/>
  <c r="BF2084" i="1"/>
  <c r="BF1682" i="1"/>
  <c r="BF1683" i="1"/>
  <c r="BF2085" i="1"/>
  <c r="BF1315" i="1"/>
  <c r="BF1075" i="1"/>
  <c r="BF1310" i="1"/>
  <c r="BF1654" i="1"/>
  <c r="BF1313" i="1"/>
  <c r="BF2086" i="1"/>
  <c r="BF1503" i="1"/>
  <c r="BF212" i="1"/>
  <c r="BF277" i="1"/>
  <c r="BF990" i="1"/>
  <c r="BF2088" i="1"/>
  <c r="BF760" i="1"/>
  <c r="BF1575" i="1"/>
  <c r="BF2089" i="1"/>
  <c r="BF1426" i="1"/>
  <c r="BF553" i="1"/>
  <c r="BF211" i="1"/>
  <c r="BF1451" i="1"/>
  <c r="BF1468" i="1"/>
  <c r="BF573" i="1"/>
  <c r="BF608" i="1"/>
  <c r="BF1423" i="1"/>
  <c r="BF1550" i="1"/>
  <c r="BF1301" i="1"/>
  <c r="BF1686" i="1"/>
  <c r="BF1415" i="1"/>
  <c r="BF1546" i="1"/>
  <c r="BF50" i="1"/>
  <c r="BF1341" i="1"/>
  <c r="BF636" i="1"/>
  <c r="BF2090" i="1"/>
  <c r="BF2091" i="1"/>
  <c r="BF2092" i="1"/>
  <c r="BF1692" i="1"/>
  <c r="BF2093" i="1"/>
  <c r="BF2094" i="1"/>
  <c r="BF2095" i="1"/>
  <c r="BF2096" i="1"/>
  <c r="BF2097" i="1"/>
  <c r="BF1099" i="1"/>
  <c r="BF1345" i="1"/>
  <c r="BF1490" i="1"/>
  <c r="BF2098" i="1"/>
  <c r="BF1466" i="1"/>
  <c r="BF1691" i="1"/>
  <c r="BF1261" i="1"/>
  <c r="BF1013" i="1"/>
  <c r="BF2099" i="1"/>
  <c r="BF539" i="1"/>
  <c r="BF2100" i="1"/>
  <c r="BF2101" i="1"/>
  <c r="BF2102" i="1"/>
  <c r="BF1220" i="1"/>
  <c r="BF1693" i="1"/>
  <c r="BF2103" i="1"/>
  <c r="BF1126" i="1"/>
  <c r="BF1225" i="1"/>
  <c r="BF2104" i="1"/>
  <c r="BF234" i="1"/>
  <c r="BF1409" i="1"/>
  <c r="BF2105" i="1"/>
  <c r="BF2106" i="1"/>
  <c r="BF1143" i="1"/>
  <c r="BF2107" i="1"/>
  <c r="BF2108" i="1"/>
  <c r="BF2109" i="1"/>
  <c r="BF2110" i="1"/>
  <c r="BF2111" i="1"/>
  <c r="BF1153" i="1"/>
  <c r="BF399" i="1"/>
  <c r="BF1287" i="1"/>
  <c r="BF160" i="1"/>
  <c r="BF1641" i="1"/>
  <c r="BF1294" i="1"/>
  <c r="BF1612" i="1"/>
  <c r="BF1421" i="1"/>
  <c r="BF1700" i="1"/>
  <c r="BF925" i="1"/>
  <c r="BF1350" i="1"/>
  <c r="BF1081" i="1"/>
  <c r="BF945" i="1"/>
  <c r="BF1381" i="1"/>
  <c r="BF1442" i="1"/>
  <c r="BF1456" i="1"/>
  <c r="BF1523" i="1"/>
  <c r="BF1338" i="1"/>
  <c r="BF1555" i="1"/>
  <c r="BF1142" i="1"/>
  <c r="BF1200" i="1"/>
  <c r="BF1019" i="1"/>
  <c r="BF1603" i="1"/>
  <c r="BF2112" i="1"/>
  <c r="BF1186" i="1"/>
  <c r="BF1703" i="1"/>
  <c r="BF334" i="1"/>
  <c r="BF711" i="1"/>
  <c r="BF1330" i="1"/>
  <c r="BF2113" i="1"/>
  <c r="BF1422" i="1"/>
  <c r="BF548" i="1"/>
  <c r="BF2114" i="1"/>
  <c r="BF2115" i="1"/>
  <c r="BF2116" i="1"/>
  <c r="BF610" i="1"/>
  <c r="BF534" i="1"/>
  <c r="BF979" i="1"/>
  <c r="BF1073" i="1"/>
  <c r="BF2117" i="1"/>
  <c r="BF640" i="1"/>
  <c r="BF1278" i="1"/>
  <c r="BF598" i="1"/>
  <c r="BF2118" i="1"/>
  <c r="BF1159" i="1"/>
  <c r="BF2119" i="1"/>
  <c r="BF2120" i="1"/>
  <c r="BF2121" i="1"/>
  <c r="BF1711" i="1"/>
  <c r="BF855" i="1"/>
  <c r="BF2247" i="1"/>
  <c r="BF971" i="1"/>
  <c r="BF1215" i="1"/>
  <c r="BF1712" i="1"/>
  <c r="BF2165" i="1"/>
  <c r="BF2122" i="1"/>
  <c r="BF2123" i="1"/>
  <c r="BF1583" i="1"/>
  <c r="BF708" i="1"/>
  <c r="BF2124" i="1"/>
  <c r="BF1715" i="1"/>
  <c r="BF1716" i="1"/>
  <c r="BF970" i="1"/>
  <c r="BF1697" i="1"/>
  <c r="BF736" i="1"/>
  <c r="BF1717" i="1"/>
  <c r="BF972" i="1"/>
  <c r="BF731" i="1"/>
  <c r="BF2125" i="1"/>
  <c r="BF1719" i="1"/>
  <c r="BF625" i="1"/>
  <c r="BF2126" i="1"/>
  <c r="BF1430" i="1"/>
  <c r="BF2127" i="1"/>
  <c r="BF1148" i="1"/>
  <c r="BF1496" i="1"/>
  <c r="BF2128" i="1"/>
  <c r="BF2129" i="1"/>
  <c r="BF2130" i="1"/>
  <c r="BF2131" i="1"/>
  <c r="BF2132" i="1"/>
  <c r="BF2133" i="1"/>
  <c r="BF2134" i="1"/>
  <c r="BF1725" i="1"/>
  <c r="BF2135" i="1"/>
  <c r="BF577" i="1"/>
  <c r="BF2136" i="1"/>
  <c r="BF2137" i="1"/>
  <c r="BF2138" i="1"/>
  <c r="BF2139" i="1"/>
  <c r="BF2141" i="1"/>
  <c r="BF2143" i="1"/>
  <c r="BF2144" i="1"/>
  <c r="BF2145" i="1"/>
  <c r="BF2146" i="1"/>
  <c r="BF2147" i="1"/>
  <c r="BF2148" i="1"/>
  <c r="BF2149" i="1"/>
  <c r="BF2150" i="1"/>
  <c r="BF2151" i="1"/>
  <c r="BF2152" i="1"/>
  <c r="BF2153" i="1"/>
  <c r="BF2154" i="1"/>
  <c r="BF2155" i="1"/>
  <c r="BF2156" i="1"/>
  <c r="BF2157" i="1"/>
  <c r="BF2158" i="1"/>
  <c r="BF2159" i="1"/>
  <c r="BF2160" i="1"/>
  <c r="BF2161" i="1"/>
  <c r="BF2162" i="1"/>
  <c r="BF2166" i="1"/>
  <c r="BF2167" i="1"/>
  <c r="BF2168" i="1"/>
  <c r="BF2169" i="1"/>
  <c r="BF2170" i="1"/>
  <c r="BF2171" i="1"/>
  <c r="BF2173" i="1"/>
  <c r="BF2174" i="1"/>
  <c r="BF2176" i="1"/>
  <c r="BF2177" i="1"/>
  <c r="BF2178" i="1"/>
  <c r="BF2179" i="1"/>
  <c r="BF2180" i="1"/>
  <c r="BF2181" i="1"/>
  <c r="BF2182" i="1"/>
  <c r="BF2183" i="1"/>
  <c r="BF2184" i="1"/>
  <c r="BF2185" i="1"/>
  <c r="BF2186" i="1"/>
  <c r="BF2187" i="1"/>
  <c r="BF2188" i="1"/>
  <c r="BF2189" i="1"/>
  <c r="BF2190" i="1"/>
  <c r="BF2191" i="1"/>
  <c r="BF2192" i="1"/>
  <c r="BF2193" i="1"/>
  <c r="BF2195" i="1"/>
  <c r="BF2196" i="1"/>
  <c r="BF2197" i="1"/>
  <c r="BF2198" i="1"/>
  <c r="BF2199" i="1"/>
  <c r="BF2200" i="1"/>
  <c r="BF1765" i="1"/>
  <c r="BF2201" i="1"/>
  <c r="BF2202" i="1"/>
  <c r="BF2203" i="1"/>
  <c r="BF2204" i="1"/>
  <c r="BF1259" i="1"/>
  <c r="BF2205" i="1"/>
  <c r="BF2206" i="1"/>
  <c r="BF2207" i="1"/>
  <c r="BF2208" i="1"/>
  <c r="BF850" i="1"/>
  <c r="BF2209" i="1"/>
  <c r="BF2210" i="1"/>
  <c r="BF1074" i="1"/>
  <c r="BF2211" i="1"/>
  <c r="BF2213" i="1"/>
  <c r="BF1772" i="1"/>
  <c r="BF2214" i="1"/>
  <c r="BF2215" i="1"/>
  <c r="BF1775" i="1"/>
  <c r="BF1776" i="1"/>
  <c r="BF853" i="1"/>
  <c r="BF2216" i="1"/>
  <c r="BF2217" i="1"/>
  <c r="BF1161" i="1"/>
  <c r="BF1779" i="1"/>
  <c r="BF2218" i="1"/>
  <c r="BF1216" i="1"/>
  <c r="BF2220" i="1"/>
  <c r="BF2221" i="1"/>
  <c r="BF2222" i="1"/>
  <c r="BF2223" i="1"/>
  <c r="BF730" i="1"/>
  <c r="BF2224" i="1"/>
  <c r="BF1781" i="1"/>
  <c r="BF975" i="1"/>
  <c r="BF2163" i="1"/>
  <c r="BF2164" i="1"/>
  <c r="BF2225" i="1"/>
  <c r="BF2226" i="1"/>
  <c r="BF2228" i="1"/>
  <c r="BF1782" i="1"/>
  <c r="BF2229" i="1"/>
  <c r="BF754" i="1"/>
  <c r="BF2230" i="1"/>
  <c r="BF2231" i="1"/>
  <c r="BF2232" i="1"/>
  <c r="BF1211" i="1"/>
  <c r="BF1784" i="1"/>
  <c r="BF2233" i="1"/>
  <c r="BF2234" i="1"/>
  <c r="BF2235" i="1"/>
  <c r="BF2265" i="1"/>
  <c r="BF2236" i="1"/>
  <c r="BF2238" i="1"/>
  <c r="BF2239" i="1"/>
  <c r="BF2240" i="1"/>
  <c r="BF1787" i="1"/>
  <c r="BF2241" i="1"/>
  <c r="BF1788" i="1"/>
  <c r="BF1789" i="1"/>
  <c r="BF1790" i="1"/>
  <c r="BF1791" i="1"/>
  <c r="BF2242" i="1"/>
  <c r="BF2243" i="1"/>
  <c r="BF2244" i="1"/>
  <c r="BF2245" i="1"/>
  <c r="BF1796" i="1"/>
  <c r="BF1797" i="1"/>
  <c r="BF2246" i="1"/>
  <c r="BF2250" i="1"/>
  <c r="BF1799" i="1"/>
  <c r="BF2251" i="1"/>
  <c r="BF2252" i="1"/>
  <c r="BF2253" i="1"/>
  <c r="BF2254" i="1"/>
  <c r="BF2255" i="1"/>
  <c r="BF2256" i="1"/>
  <c r="BF1804" i="1"/>
  <c r="BF2257" i="1"/>
  <c r="BF2258" i="1"/>
  <c r="BF2259" i="1"/>
  <c r="BF2260" i="1"/>
  <c r="BF2261" i="1"/>
  <c r="BF2262" i="1"/>
  <c r="BF2263" i="1"/>
  <c r="BF1810" i="1"/>
  <c r="BF2264" i="1"/>
  <c r="BF2266" i="1"/>
  <c r="BF2267" i="1"/>
  <c r="BF1157" i="1"/>
  <c r="BF690" i="1"/>
  <c r="BF2268" i="1"/>
  <c r="BF1815" i="1"/>
  <c r="BF2372" i="1"/>
  <c r="BF1816" i="1"/>
  <c r="BF1817" i="1"/>
  <c r="BF2269" i="1"/>
  <c r="BF2270" i="1"/>
  <c r="BF2271" i="1"/>
  <c r="BF2272" i="1"/>
  <c r="BF1821" i="1"/>
  <c r="BF2273" i="1"/>
  <c r="BF2274" i="1"/>
  <c r="BF2275" i="1"/>
  <c r="BF2276" i="1"/>
  <c r="BF2277" i="1"/>
  <c r="BF2278" i="1"/>
  <c r="BF2279" i="1"/>
  <c r="BF2280" i="1"/>
  <c r="BF2281" i="1"/>
  <c r="BF888" i="1"/>
  <c r="BF1830" i="1"/>
  <c r="BF2282" i="1"/>
  <c r="BF1832" i="1"/>
  <c r="BF2283" i="1"/>
  <c r="BF2284" i="1"/>
  <c r="BF2285" i="1"/>
  <c r="BF588" i="1"/>
  <c r="BF2286" i="1"/>
  <c r="BF2287" i="1"/>
  <c r="BF707" i="1"/>
  <c r="BF877" i="1"/>
  <c r="BF2289" i="1"/>
  <c r="BF2290" i="1"/>
  <c r="BF692" i="1"/>
  <c r="BF2291" i="1"/>
  <c r="BF1522" i="1"/>
  <c r="BF2292" i="1"/>
  <c r="BF739" i="1"/>
  <c r="BF1017" i="1"/>
  <c r="BF735" i="1"/>
  <c r="BF2293" i="1"/>
  <c r="BF2294" i="1"/>
  <c r="BF2295" i="1"/>
  <c r="BF852" i="1"/>
  <c r="BF1304" i="1"/>
  <c r="BF2296" i="1"/>
  <c r="BF2297" i="1"/>
  <c r="BF2298" i="1"/>
  <c r="BF2299" i="1"/>
  <c r="BF2300" i="1"/>
  <c r="BF2301" i="1"/>
  <c r="BF2302" i="1"/>
  <c r="BF2303" i="1"/>
  <c r="BF2304" i="1"/>
  <c r="BF815" i="1"/>
  <c r="BF2305" i="1"/>
  <c r="BF2306" i="1"/>
  <c r="BF2307" i="1"/>
  <c r="BF2308" i="1"/>
  <c r="BF2309" i="1"/>
  <c r="BF2310" i="1"/>
  <c r="BF2311" i="1"/>
  <c r="BF2312" i="1"/>
  <c r="BF2313" i="1"/>
  <c r="BF2314" i="1"/>
  <c r="BF2315" i="1"/>
  <c r="BF2316" i="1"/>
  <c r="BF1297" i="1"/>
  <c r="BF2317" i="1"/>
  <c r="BF2318" i="1"/>
  <c r="BF1858" i="1"/>
  <c r="BF2319" i="1"/>
  <c r="BF2320" i="1"/>
  <c r="BF2321" i="1"/>
  <c r="BF2322" i="1"/>
  <c r="BF2323" i="1"/>
  <c r="BF2324" i="1"/>
  <c r="BF1861" i="1"/>
  <c r="BF2325" i="1"/>
  <c r="BF1862" i="1"/>
  <c r="BF2326" i="1"/>
  <c r="BF2327" i="1"/>
  <c r="BF2328" i="1"/>
  <c r="BF2329" i="1"/>
  <c r="BF2330" i="1"/>
  <c r="BF721" i="1"/>
  <c r="BF2331" i="1"/>
  <c r="BF2332" i="1"/>
  <c r="BF2333" i="1"/>
  <c r="BF2334" i="1"/>
  <c r="BF2335" i="1"/>
  <c r="BF1578" i="1"/>
  <c r="BF2336" i="1"/>
  <c r="BF1475" i="1"/>
  <c r="BF1147" i="1"/>
  <c r="BF2337" i="1"/>
  <c r="BF2338" i="1"/>
  <c r="BF1872" i="1"/>
  <c r="BF2339" i="1"/>
  <c r="BF1874" i="1"/>
  <c r="BF2340" i="1"/>
  <c r="BF881" i="1"/>
  <c r="BF2341" i="1"/>
  <c r="BF1878" i="1"/>
  <c r="BF1879" i="1"/>
  <c r="BF2342" i="1"/>
  <c r="BF2343" i="1"/>
  <c r="BF1476" i="1"/>
  <c r="BF2344" i="1"/>
  <c r="BF2345" i="1"/>
  <c r="BF2346" i="1"/>
  <c r="BF2347" i="1"/>
  <c r="BF1007" i="1"/>
  <c r="BF1513" i="1"/>
  <c r="BF151" i="1"/>
  <c r="BF2348" i="1"/>
  <c r="BF1884" i="1"/>
  <c r="BF1885" i="1"/>
  <c r="BF2349" i="1"/>
  <c r="BF2350" i="1"/>
  <c r="BF1194" i="1"/>
  <c r="BF2351" i="1"/>
  <c r="BF2352" i="1"/>
  <c r="BF2353" i="1"/>
  <c r="BF2354" i="1"/>
  <c r="BF2355" i="1"/>
  <c r="BF1378" i="1"/>
  <c r="BF2356" i="1"/>
  <c r="BF987" i="1"/>
  <c r="BF2357" i="1"/>
  <c r="BF2358" i="1"/>
  <c r="BF2359" i="1"/>
  <c r="BF1896" i="1"/>
  <c r="BF1897" i="1"/>
  <c r="BF1898" i="1"/>
  <c r="BF1899" i="1"/>
  <c r="BF2360" i="1"/>
  <c r="BF2361" i="1"/>
  <c r="BF1413" i="1"/>
  <c r="BF2362" i="1"/>
  <c r="BF1416" i="1"/>
  <c r="BF2363" i="1"/>
  <c r="BF2364" i="1"/>
  <c r="BF2365" i="1"/>
  <c r="BF1380" i="1"/>
  <c r="BF1904" i="1"/>
  <c r="BF2366" i="1"/>
  <c r="BF2367" i="1"/>
  <c r="BF2368" i="1"/>
  <c r="BF632" i="1"/>
  <c r="BF2369" i="1"/>
  <c r="BF2370" i="1"/>
  <c r="BF1428" i="1"/>
  <c r="BF1196" i="1"/>
  <c r="BF2373" i="1"/>
  <c r="BF1907" i="1"/>
  <c r="BF2374" i="1"/>
  <c r="BF2237" i="1"/>
  <c r="BF2371" i="1"/>
  <c r="BF2375" i="1"/>
  <c r="BF2376" i="1"/>
  <c r="BF2377" i="1"/>
  <c r="BF2378" i="1"/>
  <c r="BF2379" i="1"/>
  <c r="BF2380" i="1"/>
  <c r="BF1228" i="1"/>
  <c r="BF2381" i="1"/>
  <c r="BF2382" i="1"/>
  <c r="BF2383" i="1"/>
  <c r="BF2384" i="1"/>
  <c r="BF2385" i="1"/>
  <c r="BF2386" i="1"/>
  <c r="BF2387" i="1"/>
  <c r="BF2388" i="1"/>
  <c r="BF2389" i="1"/>
  <c r="BF2390" i="1"/>
  <c r="BF2391" i="1"/>
  <c r="BF2392" i="1"/>
  <c r="BF472" i="1"/>
  <c r="BF2393" i="1"/>
  <c r="BF1679" i="1"/>
  <c r="BF2394" i="1"/>
  <c r="BF2395" i="1"/>
  <c r="BF2396" i="1"/>
  <c r="BF2397" i="1"/>
  <c r="BF2398" i="1"/>
  <c r="BF2399" i="1"/>
  <c r="BF1918" i="1"/>
  <c r="BF2400" i="1"/>
  <c r="BF2401" i="1"/>
  <c r="BF2402" i="1"/>
  <c r="BF2403" i="1"/>
  <c r="BF2404" i="1"/>
  <c r="BF2405" i="1"/>
  <c r="BF2406" i="1"/>
  <c r="BF2407" i="1"/>
  <c r="BF2408" i="1"/>
  <c r="BF2409" i="1"/>
  <c r="BF2410" i="1"/>
  <c r="BF2411" i="1"/>
  <c r="BF2412" i="1"/>
  <c r="BF2413" i="1"/>
  <c r="BF2414" i="1"/>
  <c r="BF2415" i="1"/>
  <c r="BF2416" i="1"/>
  <c r="BF2417" i="1"/>
  <c r="BF2418" i="1"/>
  <c r="BF2419" i="1"/>
  <c r="BF2420" i="1"/>
  <c r="BF1929" i="1"/>
  <c r="BF2421" i="1"/>
  <c r="BF2422" i="1"/>
  <c r="BF2423" i="1"/>
  <c r="BF2424" i="1"/>
  <c r="BF1932" i="1"/>
  <c r="BF2425" i="1"/>
  <c r="BF2426" i="1"/>
  <c r="BF2427" i="1"/>
  <c r="BF2428" i="1"/>
  <c r="BF2429" i="1"/>
  <c r="BF2430" i="1"/>
  <c r="BF2431" i="1"/>
  <c r="BF2432" i="1"/>
  <c r="BF2433" i="1"/>
  <c r="BF2434" i="1"/>
  <c r="BF896" i="1"/>
  <c r="BF883" i="1"/>
  <c r="BF978" i="1"/>
  <c r="BF2435" i="1"/>
  <c r="BF2436" i="1"/>
  <c r="BF849" i="1"/>
  <c r="BF2437" i="1"/>
  <c r="BF2438" i="1"/>
  <c r="BF2439" i="1"/>
  <c r="BF2440" i="1"/>
  <c r="BF2441" i="1"/>
  <c r="BF2442" i="1"/>
  <c r="BF2443" i="1"/>
  <c r="BF2444" i="1"/>
  <c r="BF2445" i="1"/>
  <c r="BF2446" i="1"/>
  <c r="BF2447" i="1"/>
  <c r="BF2448" i="1"/>
  <c r="BF1950" i="1"/>
  <c r="BF780" i="1"/>
  <c r="BF1951" i="1"/>
  <c r="BF791" i="1"/>
  <c r="BF1952" i="1"/>
  <c r="BF1953" i="1"/>
  <c r="BF1954" i="1"/>
  <c r="BF1955" i="1"/>
  <c r="BF2449" i="1"/>
  <c r="BF1957" i="1"/>
  <c r="BF1958" i="1"/>
  <c r="BF1959" i="1"/>
  <c r="BF1960" i="1"/>
  <c r="BF1961" i="1"/>
  <c r="BF1962" i="1"/>
  <c r="BF1963" i="1"/>
  <c r="BF1964" i="1"/>
  <c r="BF1965" i="1"/>
  <c r="BF1966" i="1"/>
  <c r="BF1967" i="1"/>
  <c r="BF1968" i="1"/>
  <c r="BF1969" i="1"/>
  <c r="BF1970" i="1"/>
  <c r="BF1971" i="1"/>
  <c r="BF1972" i="1"/>
  <c r="BF1447" i="1"/>
  <c r="BF1455" i="1"/>
  <c r="BF262" i="1"/>
  <c r="BF1231" i="1"/>
  <c r="BF1506" i="1"/>
  <c r="BF1511" i="1"/>
  <c r="BF1285" i="1"/>
  <c r="BF1240" i="1"/>
  <c r="BF1241" i="1"/>
  <c r="BF1973" i="1"/>
  <c r="BF2450" i="1"/>
  <c r="BF838" i="1"/>
  <c r="BF2451" i="1"/>
  <c r="BF2452" i="1"/>
  <c r="BF1135" i="1"/>
  <c r="BF2453" i="1"/>
  <c r="BF1977" i="1"/>
  <c r="BF864" i="1"/>
  <c r="BF893" i="1"/>
  <c r="BF1622" i="1"/>
  <c r="BF2454" i="1"/>
  <c r="BF1657" i="1"/>
  <c r="BF1978" i="1"/>
  <c r="BF2455" i="1"/>
  <c r="BF2456" i="1"/>
  <c r="BF1981" i="1"/>
  <c r="BF1982" i="1"/>
  <c r="BF2249" i="1"/>
  <c r="BF2248" i="1"/>
  <c r="BF2457" i="1"/>
  <c r="BF839" i="1"/>
  <c r="BF623" i="1"/>
  <c r="BF1984" i="1"/>
  <c r="BF1208" i="1"/>
  <c r="BF2458" i="1"/>
  <c r="BF1458" i="1"/>
  <c r="BF1986" i="1"/>
  <c r="BF1987" i="1"/>
  <c r="BF1242" i="1"/>
  <c r="BF362" i="1"/>
  <c r="BF646" i="1"/>
  <c r="BF894" i="1"/>
  <c r="BF935" i="1"/>
  <c r="BE252" i="1" l="1"/>
  <c r="BE519" i="1"/>
  <c r="BE48" i="1"/>
  <c r="BE115" i="1"/>
  <c r="BE545" i="1"/>
  <c r="BE1245" i="1"/>
  <c r="BE47" i="1"/>
  <c r="BE263" i="1"/>
  <c r="BE24" i="1"/>
  <c r="BE16" i="1"/>
  <c r="BE1607" i="1"/>
  <c r="BE1093" i="1"/>
  <c r="BE1344" i="1"/>
  <c r="BE1694" i="1"/>
  <c r="BE79" i="1"/>
  <c r="BE27" i="1"/>
  <c r="BE249" i="1"/>
  <c r="BE53" i="1"/>
  <c r="BE1100" i="1"/>
  <c r="BE39" i="1"/>
  <c r="BE38" i="1"/>
  <c r="BE1115" i="1"/>
  <c r="BE1706" i="1"/>
  <c r="BE1246" i="1"/>
  <c r="BE1606" i="1"/>
  <c r="BE68" i="1"/>
  <c r="BE102" i="1"/>
  <c r="BE533" i="1"/>
  <c r="BE930" i="1"/>
  <c r="BE599" i="1"/>
  <c r="BE1092" i="1"/>
  <c r="BE964" i="1"/>
  <c r="BE183" i="1"/>
  <c r="BE291" i="1"/>
  <c r="BE66" i="1"/>
  <c r="BE197" i="1"/>
  <c r="BE895" i="1"/>
  <c r="BE910" i="1"/>
  <c r="BE264" i="1"/>
  <c r="BE59" i="1"/>
  <c r="BE235" i="1"/>
  <c r="BE1708" i="1"/>
  <c r="BE143" i="1"/>
  <c r="BE1322" i="1"/>
  <c r="BE51" i="1"/>
  <c r="BE523" i="1"/>
  <c r="BE1053" i="1"/>
  <c r="BE1274" i="1"/>
  <c r="BE344" i="1"/>
  <c r="BE34" i="1"/>
  <c r="BE1137" i="1"/>
  <c r="BE1138" i="1"/>
  <c r="BE1509" i="1"/>
  <c r="BE1438" i="1"/>
  <c r="BE1248" i="1"/>
  <c r="BE221" i="1"/>
  <c r="BE67" i="1"/>
  <c r="BE121" i="1"/>
  <c r="BE624" i="1"/>
  <c r="BE65" i="1"/>
  <c r="BE1481" i="1"/>
  <c r="BE25" i="1"/>
  <c r="BE705" i="1"/>
  <c r="BE521" i="1"/>
  <c r="BE218" i="1"/>
  <c r="BE21" i="1"/>
  <c r="BE1253" i="1"/>
  <c r="BE155" i="1"/>
  <c r="BE779" i="1"/>
  <c r="BE609" i="1"/>
  <c r="BE1709" i="1"/>
  <c r="BE5" i="1"/>
  <c r="BE600" i="1"/>
  <c r="BE1150" i="1"/>
  <c r="BE550" i="1"/>
  <c r="BE648" i="1"/>
  <c r="BE1538" i="1"/>
  <c r="BE1329" i="1"/>
  <c r="BE601" i="1"/>
  <c r="BE13" i="1"/>
  <c r="BE35" i="1"/>
  <c r="BE574" i="1"/>
  <c r="BE87" i="1"/>
  <c r="BE88" i="1"/>
  <c r="BE133" i="1"/>
  <c r="BE193" i="1"/>
  <c r="BE90" i="1"/>
  <c r="BE91" i="1"/>
  <c r="BE92" i="1"/>
  <c r="BE93" i="1"/>
  <c r="BE443" i="1"/>
  <c r="BE426" i="1"/>
  <c r="BE89" i="1"/>
  <c r="BE1666" i="1"/>
  <c r="BE257" i="1"/>
  <c r="BE62" i="1"/>
  <c r="BE1085" i="1"/>
  <c r="BE929" i="1"/>
  <c r="BE77" i="1"/>
  <c r="BE76" i="1"/>
  <c r="BE75" i="1"/>
  <c r="BE78" i="1"/>
  <c r="BE502" i="1"/>
  <c r="BE769" i="1"/>
  <c r="BE435" i="1"/>
  <c r="BE433" i="1"/>
  <c r="BE114" i="1"/>
  <c r="BE447" i="1"/>
  <c r="BE230" i="1"/>
  <c r="BE103" i="1"/>
  <c r="BE1011" i="1"/>
  <c r="BE54" i="1"/>
  <c r="BE503" i="1"/>
  <c r="BE668" i="1"/>
  <c r="BE1349" i="1"/>
  <c r="BE69" i="1"/>
  <c r="BE666" i="1"/>
  <c r="BE943" i="1"/>
  <c r="BE983" i="1"/>
  <c r="BE156" i="1"/>
  <c r="BE612" i="1"/>
  <c r="BE659" i="1"/>
  <c r="BE661" i="1"/>
  <c r="BE663" i="1"/>
  <c r="BE146" i="1"/>
  <c r="BE97" i="1"/>
  <c r="BE82" i="1"/>
  <c r="BE113" i="1"/>
  <c r="BE81" i="1"/>
  <c r="BE80" i="1"/>
  <c r="BE536" i="1"/>
  <c r="BE561" i="1"/>
  <c r="BE85" i="1"/>
  <c r="BE83" i="1"/>
  <c r="BE594" i="1"/>
  <c r="BE84" i="1"/>
  <c r="BE1312" i="1"/>
  <c r="BE28" i="1"/>
  <c r="BE6" i="1"/>
  <c r="BE154" i="1"/>
  <c r="BE190" i="1"/>
  <c r="BE139" i="1"/>
  <c r="BE1095" i="1"/>
  <c r="BE506" i="1"/>
  <c r="BE1118" i="1"/>
  <c r="BE927" i="1"/>
  <c r="BE462" i="1"/>
  <c r="BE112" i="1"/>
  <c r="BE1465" i="1"/>
  <c r="BE345" i="1"/>
  <c r="BE1467" i="1"/>
  <c r="BE1688" i="1"/>
  <c r="BE219" i="1"/>
  <c r="BE750" i="1"/>
  <c r="BE1096" i="1"/>
  <c r="BE441" i="1"/>
  <c r="BE732" i="1"/>
  <c r="BE689" i="1"/>
  <c r="BE1462" i="1"/>
  <c r="BE2219" i="1"/>
  <c r="BE1012" i="1"/>
  <c r="BE1117" i="1"/>
  <c r="BE191" i="1"/>
  <c r="BE701" i="1"/>
  <c r="BE159" i="1"/>
  <c r="BE201" i="1"/>
  <c r="BE1626" i="1"/>
  <c r="BE1710" i="1"/>
  <c r="BE126" i="1"/>
  <c r="BE575" i="1"/>
  <c r="BE7" i="1"/>
  <c r="BE301" i="1"/>
  <c r="BE242" i="1"/>
  <c r="BE586" i="1"/>
  <c r="BE1713" i="1"/>
  <c r="BE100" i="1"/>
  <c r="BE415" i="1"/>
  <c r="BE1059" i="1"/>
  <c r="BE1714" i="1"/>
  <c r="BE168" i="1"/>
  <c r="BE1305" i="1"/>
  <c r="BE134" i="1"/>
  <c r="BE135" i="1"/>
  <c r="BE1685" i="1"/>
  <c r="BE1358" i="1"/>
  <c r="BE567" i="1"/>
  <c r="BE1365" i="1"/>
  <c r="BE940" i="1"/>
  <c r="BE1488" i="1"/>
  <c r="BE918" i="1"/>
  <c r="BE1347" i="1"/>
  <c r="BE528" i="1"/>
  <c r="BE223" i="1"/>
  <c r="BE581" i="1"/>
  <c r="BE1672" i="1"/>
  <c r="BE1673" i="1"/>
  <c r="BE15" i="1"/>
  <c r="BE1394" i="1"/>
  <c r="BE101" i="1"/>
  <c r="BE271" i="1"/>
  <c r="BE710" i="1"/>
  <c r="BE482" i="1"/>
  <c r="BE709" i="1"/>
  <c r="BE630" i="1"/>
  <c r="BE351" i="1"/>
  <c r="BE55" i="1"/>
  <c r="BE966" i="1"/>
  <c r="BE939" i="1"/>
  <c r="BE105" i="1"/>
  <c r="BE1385" i="1"/>
  <c r="BE255" i="1"/>
  <c r="BE413" i="1"/>
  <c r="BE1518" i="1"/>
  <c r="BE332" i="1"/>
  <c r="BE122" i="1"/>
  <c r="BE1718" i="1"/>
  <c r="BE643" i="1"/>
  <c r="BE176" i="1"/>
  <c r="BE985" i="1"/>
  <c r="BE1681" i="1"/>
  <c r="BE30" i="1"/>
  <c r="BE549" i="1"/>
  <c r="BE517" i="1"/>
  <c r="BE8" i="1"/>
  <c r="BE923" i="1"/>
  <c r="BE1319" i="1"/>
  <c r="BE525" i="1"/>
  <c r="BE679" i="1"/>
  <c r="BE1720" i="1"/>
  <c r="BE41" i="1"/>
  <c r="BE913" i="1"/>
  <c r="BE40" i="1"/>
  <c r="BE189" i="1"/>
  <c r="BE1116" i="1"/>
  <c r="BE1721" i="1"/>
  <c r="BE1035" i="1"/>
  <c r="BE356" i="1"/>
  <c r="BE702" i="1"/>
  <c r="BE637" i="1"/>
  <c r="BE326" i="1"/>
  <c r="BE373" i="1"/>
  <c r="BE1582" i="1"/>
  <c r="BE188" i="1"/>
  <c r="BE187" i="1"/>
  <c r="BE169" i="1"/>
  <c r="BE449" i="1"/>
  <c r="BE165" i="1"/>
  <c r="BE1615" i="1"/>
  <c r="BE170" i="1"/>
  <c r="BE166" i="1"/>
  <c r="BE1353" i="1"/>
  <c r="BE366" i="1"/>
  <c r="BE1354" i="1"/>
  <c r="BE312" i="1"/>
  <c r="BE605" i="1"/>
  <c r="BE395" i="1"/>
  <c r="BE694" i="1"/>
  <c r="BE128" i="1"/>
  <c r="BE654" i="1"/>
  <c r="BE445" i="1"/>
  <c r="BE9" i="1"/>
  <c r="BE414" i="1"/>
  <c r="BE1249" i="1"/>
  <c r="BE1244" i="1"/>
  <c r="BE1722" i="1"/>
  <c r="BE953" i="1"/>
  <c r="BE2175" i="1"/>
  <c r="BE2075" i="1"/>
  <c r="BE1644" i="1"/>
  <c r="BE372" i="1"/>
  <c r="BE49" i="1"/>
  <c r="BE236" i="1"/>
  <c r="BE1162" i="1"/>
  <c r="BE490" i="1"/>
  <c r="BE1610" i="1"/>
  <c r="BE1585" i="1"/>
  <c r="BE172" i="1"/>
  <c r="BE777" i="1"/>
  <c r="BE137" i="1"/>
  <c r="BE1251" i="1"/>
  <c r="BE327" i="1"/>
  <c r="BE957" i="1"/>
  <c r="BE516" i="1"/>
  <c r="BE275" i="1"/>
  <c r="BE243" i="1"/>
  <c r="BE915" i="1"/>
  <c r="BE1625" i="1"/>
  <c r="BE541" i="1"/>
  <c r="BE313" i="1"/>
  <c r="BE1487" i="1"/>
  <c r="BE1324" i="1"/>
  <c r="BE713" i="1"/>
  <c r="BE175" i="1"/>
  <c r="BE228" i="1"/>
  <c r="BE295" i="1"/>
  <c r="BE241" i="1"/>
  <c r="BE1382" i="1"/>
  <c r="BE621" i="1"/>
  <c r="BE1374" i="1"/>
  <c r="BE199" i="1"/>
  <c r="BE629" i="1"/>
  <c r="BE1352" i="1"/>
  <c r="BE4" i="1"/>
  <c r="BE150" i="1"/>
  <c r="BE142" i="1"/>
  <c r="BE645" i="1"/>
  <c r="BE1034" i="1"/>
  <c r="BE421" i="1"/>
  <c r="BE148" i="1"/>
  <c r="BE649" i="1"/>
  <c r="BE544" i="1"/>
  <c r="BE381" i="1"/>
  <c r="BE153" i="1"/>
  <c r="BE29" i="1"/>
  <c r="BE224" i="1"/>
  <c r="BE400" i="1"/>
  <c r="BE343" i="1"/>
  <c r="BE1113" i="1"/>
  <c r="BE268" i="1"/>
  <c r="BE20" i="1"/>
  <c r="BE1557" i="1"/>
  <c r="BE716" i="1"/>
  <c r="BE61" i="1"/>
  <c r="BE60" i="1"/>
  <c r="BE220" i="1"/>
  <c r="BE1167" i="1"/>
  <c r="BE2087" i="1"/>
  <c r="BE759" i="1"/>
  <c r="BE1282" i="1"/>
  <c r="BE903" i="1"/>
  <c r="BE1638" i="1"/>
  <c r="BE1283" i="1"/>
  <c r="BE353" i="1"/>
  <c r="BE1723" i="1"/>
  <c r="BE1577" i="1"/>
  <c r="BE104" i="1"/>
  <c r="BE729" i="1"/>
  <c r="BE45" i="1"/>
  <c r="BE202" i="1"/>
  <c r="BE152" i="1"/>
  <c r="BE955" i="1"/>
  <c r="BE633" i="1"/>
  <c r="BE841" i="1"/>
  <c r="BE214" i="1"/>
  <c r="BE195" i="1"/>
  <c r="BE216" i="1"/>
  <c r="BE1369" i="1"/>
  <c r="BE215" i="1"/>
  <c r="BE693" i="1"/>
  <c r="BE1530" i="1"/>
  <c r="BE1707" i="1"/>
  <c r="BE118" i="1"/>
  <c r="BE10" i="1"/>
  <c r="BE43" i="1"/>
  <c r="BE273" i="1"/>
  <c r="BE968" i="1"/>
  <c r="BE1528" i="1"/>
  <c r="BE1318" i="1"/>
  <c r="BE281" i="1"/>
  <c r="BE1579" i="1"/>
  <c r="BE99" i="1"/>
  <c r="BE1252" i="1"/>
  <c r="BE1119" i="1"/>
  <c r="BE3" i="1"/>
  <c r="BE303" i="1"/>
  <c r="BE1639" i="1"/>
  <c r="BE276" i="1"/>
  <c r="BE403" i="1"/>
  <c r="BE1348" i="1"/>
  <c r="BE278" i="1"/>
  <c r="BE371" i="1"/>
  <c r="BE1539" i="1"/>
  <c r="BE699" i="1"/>
  <c r="BE299" i="1"/>
  <c r="BE1567" i="1"/>
  <c r="BE924" i="1"/>
  <c r="BE715" i="1"/>
  <c r="BE871" i="1"/>
  <c r="BE213" i="1"/>
  <c r="BE980" i="1"/>
  <c r="BE1367" i="1"/>
  <c r="BE727" i="1"/>
  <c r="BE875" i="1"/>
  <c r="BE1129" i="1"/>
  <c r="BE540" i="1"/>
  <c r="BE123" i="1"/>
  <c r="BE758" i="1"/>
  <c r="BE405" i="1"/>
  <c r="BE763" i="1"/>
  <c r="BE565" i="1"/>
  <c r="BE753" i="1"/>
  <c r="BE1724" i="1"/>
  <c r="BE120" i="1"/>
  <c r="BE821" i="1"/>
  <c r="BE302" i="1"/>
  <c r="BE468" i="1"/>
  <c r="BE949" i="1"/>
  <c r="BE1276" i="1"/>
  <c r="BE1286" i="1"/>
  <c r="BE884" i="1"/>
  <c r="BE1254" i="1"/>
  <c r="BE346" i="1"/>
  <c r="BE900" i="1"/>
  <c r="BE245" i="1"/>
  <c r="BE244" i="1"/>
  <c r="BE1559" i="1"/>
  <c r="BE422" i="1"/>
  <c r="BE394" i="1"/>
  <c r="BE531" i="1"/>
  <c r="BE647" i="1"/>
  <c r="BE239" i="1"/>
  <c r="BE297" i="1"/>
  <c r="BE788" i="1"/>
  <c r="BE1383" i="1"/>
  <c r="BE527" i="1"/>
  <c r="BE354" i="1"/>
  <c r="BE208" i="1"/>
  <c r="BE416" i="1"/>
  <c r="BE590" i="1"/>
  <c r="BE1497" i="1"/>
  <c r="BE1296" i="1"/>
  <c r="BE535" i="1"/>
  <c r="BE439" i="1"/>
  <c r="BE1094" i="1"/>
  <c r="BE287" i="1"/>
  <c r="BE606" i="1"/>
  <c r="BE1260" i="1"/>
  <c r="BE934" i="1"/>
  <c r="BE289" i="1"/>
  <c r="BE127" i="1"/>
  <c r="BE742" i="1"/>
  <c r="BE543" i="1"/>
  <c r="BE570" i="1"/>
  <c r="BE1030" i="1"/>
  <c r="BE724" i="1"/>
  <c r="BE989" i="1"/>
  <c r="BE984" i="1"/>
  <c r="BE1037" i="1"/>
  <c r="BE1726" i="1"/>
  <c r="BE360" i="1"/>
  <c r="BE1664" i="1"/>
  <c r="BE755" i="1"/>
  <c r="BE809" i="1"/>
  <c r="BE1727" i="1"/>
  <c r="BE1648" i="1"/>
  <c r="BE316" i="1"/>
  <c r="BE290" i="1"/>
  <c r="BE842" i="1"/>
  <c r="BE1728" i="1"/>
  <c r="BE240" i="1"/>
  <c r="BE192" i="1"/>
  <c r="BE993" i="1"/>
  <c r="BE293" i="1"/>
  <c r="BE306" i="1"/>
  <c r="BE294" i="1"/>
  <c r="BE470" i="1"/>
  <c r="BE284" i="1"/>
  <c r="BE720" i="1"/>
  <c r="BE718" i="1"/>
  <c r="BE719" i="1"/>
  <c r="BE1203" i="1"/>
  <c r="BE314" i="1"/>
  <c r="BE355" i="1"/>
  <c r="BE335" i="1"/>
  <c r="BE1048" i="1"/>
  <c r="BE370" i="1"/>
  <c r="BE1232" i="1"/>
  <c r="BE1014" i="1"/>
  <c r="BE772" i="1"/>
  <c r="BE184" i="1"/>
  <c r="BE377" i="1"/>
  <c r="BE274" i="1"/>
  <c r="BE144" i="1"/>
  <c r="BE248" i="1"/>
  <c r="BE1005" i="1"/>
  <c r="BE1039" i="1"/>
  <c r="BE887" i="1"/>
  <c r="BE231" i="1"/>
  <c r="BE1277" i="1"/>
  <c r="BE31" i="1"/>
  <c r="BE756" i="1"/>
  <c r="BE402" i="1"/>
  <c r="BE2288" i="1"/>
  <c r="BE1387" i="1"/>
  <c r="BE614" i="1"/>
  <c r="BE613" i="1"/>
  <c r="BE734" i="1"/>
  <c r="BE260" i="1"/>
  <c r="BE507" i="1"/>
  <c r="BE451" i="1"/>
  <c r="BE2227" i="1"/>
  <c r="BE388" i="1"/>
  <c r="BE1043" i="1"/>
  <c r="BE862" i="1"/>
  <c r="BE1155" i="1"/>
  <c r="BE427" i="1"/>
  <c r="BE1389" i="1"/>
  <c r="BE752" i="1"/>
  <c r="BE771" i="1"/>
  <c r="BE726" i="1"/>
  <c r="BE1390" i="1"/>
  <c r="BE1391" i="1"/>
  <c r="BE1134" i="1"/>
  <c r="BE324" i="1"/>
  <c r="BE321" i="1"/>
  <c r="BE317" i="1"/>
  <c r="BE733" i="1"/>
  <c r="BE412" i="1"/>
  <c r="BE116" i="1"/>
  <c r="BE487" i="1"/>
  <c r="BE1174" i="1"/>
  <c r="BE810" i="1"/>
  <c r="BE466" i="1"/>
  <c r="BE1144" i="1"/>
  <c r="BE349" i="1"/>
  <c r="BE210" i="1"/>
  <c r="BE392" i="1"/>
  <c r="BE305" i="1"/>
  <c r="BE641" i="1"/>
  <c r="BE999" i="1"/>
  <c r="BE738" i="1"/>
  <c r="BE322" i="1"/>
  <c r="BE319" i="1"/>
  <c r="BE357" i="1"/>
  <c r="BE997" i="1"/>
  <c r="BE1122" i="1"/>
  <c r="BE341" i="1"/>
  <c r="BE757" i="1"/>
  <c r="BE1173" i="1"/>
  <c r="BE198" i="1"/>
  <c r="BE384" i="1"/>
  <c r="BE440" i="1"/>
  <c r="BE423" i="1"/>
  <c r="BE1009" i="1"/>
  <c r="BE1493" i="1"/>
  <c r="BE1729" i="1"/>
  <c r="BE333" i="1"/>
  <c r="BE1151" i="1"/>
  <c r="BE469" i="1"/>
  <c r="BE811" i="1"/>
  <c r="BE1107" i="1"/>
  <c r="BE401" i="1"/>
  <c r="BE480" i="1"/>
  <c r="BE1418" i="1"/>
  <c r="BE383" i="1"/>
  <c r="BE467" i="1"/>
  <c r="BE500" i="1"/>
  <c r="BE136" i="1"/>
  <c r="BE111" i="1"/>
  <c r="BE164" i="1"/>
  <c r="BE1689" i="1"/>
  <c r="BE768" i="1"/>
  <c r="BE391" i="1"/>
  <c r="BE129" i="1"/>
  <c r="BE336" i="1"/>
  <c r="BE428" i="1"/>
  <c r="BE1268" i="1"/>
  <c r="BE1558" i="1"/>
  <c r="BE350" i="1"/>
  <c r="BE617" i="1"/>
  <c r="BE1033" i="1"/>
  <c r="BE251" i="1"/>
  <c r="BE781" i="1"/>
  <c r="BE365" i="1"/>
  <c r="BE889" i="1"/>
  <c r="BE407" i="1"/>
  <c r="BE483" i="1"/>
  <c r="BE812" i="1"/>
  <c r="BE397" i="1"/>
  <c r="BE379" i="1"/>
  <c r="BE444" i="1"/>
  <c r="BE380" i="1"/>
  <c r="BE453" i="1"/>
  <c r="BE398" i="1"/>
  <c r="BE1730" i="1"/>
  <c r="BE424" i="1"/>
  <c r="BE367" i="1"/>
  <c r="BE1181" i="1"/>
  <c r="BE644" i="1"/>
  <c r="BE409" i="1"/>
  <c r="BE396" i="1"/>
  <c r="BE1025" i="1"/>
  <c r="BE597" i="1"/>
  <c r="BE386" i="1"/>
  <c r="BE1040" i="1"/>
  <c r="BE1731" i="1"/>
  <c r="BE430" i="1"/>
  <c r="BE488" i="1"/>
  <c r="BE823" i="1"/>
  <c r="BE461" i="1"/>
  <c r="BE1732" i="1"/>
  <c r="BE496" i="1"/>
  <c r="BE382" i="1"/>
  <c r="BE361" i="1"/>
  <c r="BE1733" i="1"/>
  <c r="BE437" i="1"/>
  <c r="BE1734" i="1"/>
  <c r="BE1281" i="1"/>
  <c r="BE124" i="1"/>
  <c r="BE436" i="1"/>
  <c r="BE1570" i="1"/>
  <c r="BE1656" i="1"/>
  <c r="BE393" i="1"/>
  <c r="BE404" i="1"/>
  <c r="BE564" i="1"/>
  <c r="BE1038" i="1"/>
  <c r="BE909" i="1"/>
  <c r="BE547" i="1"/>
  <c r="BE1056" i="1"/>
  <c r="BE481" i="1"/>
  <c r="BE854" i="1"/>
  <c r="BE425" i="1"/>
  <c r="BE882" i="1"/>
  <c r="BE369" i="1"/>
  <c r="BE499" i="1"/>
  <c r="BE691" i="1"/>
  <c r="BE1735" i="1"/>
  <c r="BE863" i="1"/>
  <c r="BE130" i="1"/>
  <c r="BE885" i="1"/>
  <c r="BE728" i="1"/>
  <c r="BE680" i="1"/>
  <c r="BE376" i="1"/>
  <c r="BE515" i="1"/>
  <c r="BE374" i="1"/>
  <c r="BE1136" i="1"/>
  <c r="BE494" i="1"/>
  <c r="BE18" i="1"/>
  <c r="BE272" i="1"/>
  <c r="BE870" i="1"/>
  <c r="BE411" i="1"/>
  <c r="BE452" i="1"/>
  <c r="BE766" i="1"/>
  <c r="BE714" i="1"/>
  <c r="BE495" i="1"/>
  <c r="BE406" i="1"/>
  <c r="BE463" i="1"/>
  <c r="BE873" i="1"/>
  <c r="BE761" i="1"/>
  <c r="BE485" i="1"/>
  <c r="BE46" i="1"/>
  <c r="BE465" i="1"/>
  <c r="BE662" i="1"/>
  <c r="BE342" i="1"/>
  <c r="BE389" i="1"/>
  <c r="BE1168" i="1"/>
  <c r="BE995" i="1"/>
  <c r="BE1087" i="1"/>
  <c r="BE456" i="1"/>
  <c r="BE784" i="1"/>
  <c r="BE454" i="1"/>
  <c r="BE459" i="1"/>
  <c r="BE410" i="1"/>
  <c r="BE478" i="1"/>
  <c r="BE149" i="1"/>
  <c r="BE167" i="1"/>
  <c r="BE682" i="1"/>
  <c r="BE1571" i="1"/>
  <c r="BE492" i="1"/>
  <c r="BE267" i="1"/>
  <c r="BE315" i="1"/>
  <c r="BE498" i="1"/>
  <c r="BE493" i="1"/>
  <c r="BE497" i="1"/>
  <c r="BE491" i="1"/>
  <c r="BE501" i="1"/>
  <c r="BE504" i="1"/>
  <c r="BE505" i="1"/>
  <c r="BE509" i="1"/>
  <c r="BE508" i="1"/>
  <c r="BE300" i="1"/>
  <c r="BE1736" i="1"/>
  <c r="BE981" i="1"/>
  <c r="BE1737" i="1"/>
  <c r="BE905" i="1"/>
  <c r="BE513" i="1"/>
  <c r="BE512" i="1"/>
  <c r="BE1448" i="1"/>
  <c r="BE520" i="1"/>
  <c r="BE1103" i="1"/>
  <c r="BE1101" i="1"/>
  <c r="BE1738" i="1"/>
  <c r="BE1739" i="1"/>
  <c r="BE37" i="1"/>
  <c r="BE1740" i="1"/>
  <c r="BE1450" i="1"/>
  <c r="BE1741" i="1"/>
  <c r="BE936" i="1"/>
  <c r="BE2194" i="1"/>
  <c r="BE1696" i="1"/>
  <c r="BE868" i="1"/>
  <c r="BE261" i="1"/>
  <c r="BE825" i="1"/>
  <c r="BE1335" i="1"/>
  <c r="BE270" i="1"/>
  <c r="BE1742" i="1"/>
  <c r="BE820" i="1"/>
  <c r="BE765" i="1"/>
  <c r="BE286" i="1"/>
  <c r="BE285" i="1"/>
  <c r="BE348" i="1"/>
  <c r="BE339" i="1"/>
  <c r="BE1292" i="1"/>
  <c r="BE229" i="1"/>
  <c r="BE582" i="1"/>
  <c r="BE1273" i="1"/>
  <c r="BE538" i="1"/>
  <c r="BE1743" i="1"/>
  <c r="BE1398" i="1"/>
  <c r="BE328" i="1"/>
  <c r="BE162" i="1"/>
  <c r="BE1128" i="1"/>
  <c r="BE246" i="1"/>
  <c r="BE203" i="1"/>
  <c r="BE387" i="1"/>
  <c r="BE959" i="1"/>
  <c r="BE280" i="1"/>
  <c r="BE1154" i="1"/>
  <c r="BE1744" i="1"/>
  <c r="BE673" i="1"/>
  <c r="BE1745" i="1"/>
  <c r="BE338" i="1"/>
  <c r="BE1746" i="1"/>
  <c r="BE292" i="1"/>
  <c r="BE988" i="1"/>
  <c r="BE1396" i="1"/>
  <c r="BE672" i="1"/>
  <c r="BE1443" i="1"/>
  <c r="BE442" i="1"/>
  <c r="BE1339" i="1"/>
  <c r="BE171" i="1"/>
  <c r="BE309" i="1"/>
  <c r="BE1628" i="1"/>
  <c r="BE1420" i="1"/>
  <c r="BE1629" i="1"/>
  <c r="BE1361" i="1"/>
  <c r="BE911" i="1"/>
  <c r="BE1328" i="1"/>
  <c r="BE568" i="1"/>
  <c r="BE418" i="1"/>
  <c r="BE926" i="1"/>
  <c r="BE792" i="1"/>
  <c r="BE308" i="1"/>
  <c r="BE265" i="1"/>
  <c r="BE434" i="1"/>
  <c r="BE912" i="1"/>
  <c r="BE318" i="1"/>
  <c r="BE683" i="1"/>
  <c r="BE916" i="1"/>
  <c r="BE1608" i="1"/>
  <c r="BE140" i="1"/>
  <c r="BE304" i="1"/>
  <c r="BE484" i="1"/>
  <c r="BE1747" i="1"/>
  <c r="BE1748" i="1"/>
  <c r="BE1544" i="1"/>
  <c r="BE960" i="1"/>
  <c r="BE1026" i="1"/>
  <c r="BE1749" i="1"/>
  <c r="BE74" i="1"/>
  <c r="BE1750" i="1"/>
  <c r="BE431" i="1"/>
  <c r="BE1311" i="1"/>
  <c r="BE1141" i="1"/>
  <c r="BE1751" i="1"/>
  <c r="BE958" i="1"/>
  <c r="BE1480" i="1"/>
  <c r="BE1360" i="1"/>
  <c r="BE942" i="1"/>
  <c r="BE961" i="1"/>
  <c r="BE1752" i="1"/>
  <c r="BE1753" i="1"/>
  <c r="BE1407" i="1"/>
  <c r="BE1371" i="1"/>
  <c r="BE1754" i="1"/>
  <c r="BE1655" i="1"/>
  <c r="BE1356" i="1"/>
  <c r="BE1130" i="1"/>
  <c r="BE86" i="1"/>
  <c r="BE110" i="1"/>
  <c r="BE1355" i="1"/>
  <c r="BE1109" i="1"/>
  <c r="BE671" i="1"/>
  <c r="BE723" i="1"/>
  <c r="BE651" i="1"/>
  <c r="BE686" i="1"/>
  <c r="BE1755" i="1"/>
  <c r="BE657" i="1"/>
  <c r="BE1373" i="1"/>
  <c r="BE1547" i="1"/>
  <c r="BE181" i="1"/>
  <c r="BE52" i="1"/>
  <c r="BE1504" i="1"/>
  <c r="BE448" i="1"/>
  <c r="BE282" i="1"/>
  <c r="BE774" i="1"/>
  <c r="BE1139" i="1"/>
  <c r="BE1424" i="1"/>
  <c r="BE1756" i="1"/>
  <c r="BE71" i="1"/>
  <c r="BE589" i="1"/>
  <c r="BE1230" i="1"/>
  <c r="BE1699" i="1"/>
  <c r="BE658" i="1"/>
  <c r="BE775" i="1"/>
  <c r="BE1020" i="1"/>
  <c r="BE247" i="1"/>
  <c r="BE385" i="1"/>
  <c r="BE1757" i="1"/>
  <c r="BE1758" i="1"/>
  <c r="BE1759" i="1"/>
  <c r="BE1362" i="1"/>
  <c r="BE1760" i="1"/>
  <c r="BE1395" i="1"/>
  <c r="BE2212" i="1"/>
  <c r="BE1036" i="1"/>
  <c r="BE1525" i="1"/>
  <c r="BE1076" i="1"/>
  <c r="BE789" i="1"/>
  <c r="BE922" i="1"/>
  <c r="BE1269" i="1"/>
  <c r="BE1169" i="1"/>
  <c r="BE967" i="1"/>
  <c r="BE1166" i="1"/>
  <c r="BE824" i="1"/>
  <c r="BE857" i="1"/>
  <c r="BE1125" i="1"/>
  <c r="BE1761" i="1"/>
  <c r="BE1132" i="1"/>
  <c r="BE514" i="1"/>
  <c r="BE446" i="1"/>
  <c r="BE1762" i="1"/>
  <c r="BE132" i="1"/>
  <c r="BE1175" i="1"/>
  <c r="BE674" i="1"/>
  <c r="BE26" i="1"/>
  <c r="BE793" i="1"/>
  <c r="BE1618" i="1"/>
  <c r="BE477" i="1"/>
  <c r="BE486" i="1"/>
  <c r="BE233" i="1"/>
  <c r="BE232" i="1"/>
  <c r="BE1165" i="1"/>
  <c r="BE1763" i="1"/>
  <c r="BE1097" i="1"/>
  <c r="BE471" i="1"/>
  <c r="BE1698" i="1"/>
  <c r="BE1419" i="1"/>
  <c r="BE1764" i="1"/>
  <c r="BE1376" i="1"/>
  <c r="BE479" i="1"/>
  <c r="BE1084" i="1"/>
  <c r="BE1375" i="1"/>
  <c r="BE474" i="1"/>
  <c r="BE1121" i="1"/>
  <c r="BE1120" i="1"/>
  <c r="BE464" i="1"/>
  <c r="BE432" i="1"/>
  <c r="BE455" i="1"/>
  <c r="BE420" i="1"/>
  <c r="BE829" i="1"/>
  <c r="BE1188" i="1"/>
  <c r="BE1243" i="1"/>
  <c r="BE1205" i="1"/>
  <c r="BE1520" i="1"/>
  <c r="BE1766" i="1"/>
  <c r="BE1293" i="1"/>
  <c r="BE919" i="1"/>
  <c r="BE1306" i="1"/>
  <c r="BE1767" i="1"/>
  <c r="BE571" i="1"/>
  <c r="BE1000" i="1"/>
  <c r="BE1351" i="1"/>
  <c r="BE1562" i="1"/>
  <c r="BE1302" i="1"/>
  <c r="BE1320" i="1"/>
  <c r="BE1321" i="1"/>
  <c r="BE1675" i="1"/>
  <c r="BE1140" i="1"/>
  <c r="BE288" i="1"/>
  <c r="BE1768" i="1"/>
  <c r="BE1233" i="1"/>
  <c r="BE1295" i="1"/>
  <c r="BE1769" i="1"/>
  <c r="BE1770" i="1"/>
  <c r="BE1149" i="1"/>
  <c r="BE562" i="1"/>
  <c r="BE1359" i="1"/>
  <c r="BE994" i="1"/>
  <c r="BE578" i="1"/>
  <c r="BE106" i="1"/>
  <c r="BE1771" i="1"/>
  <c r="BE182" i="1"/>
  <c r="BE1660" i="1"/>
  <c r="BE1264" i="1"/>
  <c r="BE1106" i="1"/>
  <c r="BE969" i="1"/>
  <c r="BE1773" i="1"/>
  <c r="BE1774" i="1"/>
  <c r="BE109" i="1"/>
  <c r="BE108" i="1"/>
  <c r="BE107" i="1"/>
  <c r="BE1303" i="1"/>
  <c r="BE196" i="1"/>
  <c r="BE458" i="1"/>
  <c r="BE688" i="1"/>
  <c r="BE1124" i="1"/>
  <c r="BE145" i="1"/>
  <c r="BE347" i="1"/>
  <c r="BE1133" i="1"/>
  <c r="BE1658" i="1"/>
  <c r="BE1677" i="1"/>
  <c r="BE1540" i="1"/>
  <c r="BE340" i="1"/>
  <c r="BE1404" i="1"/>
  <c r="BE1777" i="1"/>
  <c r="BE253" i="1"/>
  <c r="BE1778" i="1"/>
  <c r="BE963" i="1"/>
  <c r="BE310" i="1"/>
  <c r="BE311" i="1"/>
  <c r="BE1401" i="1"/>
  <c r="BE1499" i="1"/>
  <c r="BE1346" i="1"/>
  <c r="BE1414" i="1"/>
  <c r="BE996" i="1"/>
  <c r="BE194" i="1"/>
  <c r="BE359" i="1"/>
  <c r="BE1108" i="1"/>
  <c r="BE1780" i="1"/>
  <c r="BE1267" i="1"/>
  <c r="BE2140" i="1"/>
  <c r="BE1022" i="1"/>
  <c r="BE1556" i="1"/>
  <c r="BE1008" i="1"/>
  <c r="BE266" i="1"/>
  <c r="BE1031" i="1"/>
  <c r="BE1080" i="1"/>
  <c r="BE1102" i="1"/>
  <c r="BE1705" i="1"/>
  <c r="BE1024" i="1"/>
  <c r="BE1079" i="1"/>
  <c r="BE206" i="1"/>
  <c r="BE1051" i="1"/>
  <c r="BE307" i="1"/>
  <c r="BE473" i="1"/>
  <c r="BE158" i="1"/>
  <c r="BE937" i="1"/>
  <c r="BE489" i="1"/>
  <c r="BE298" i="1"/>
  <c r="BE1645" i="1"/>
  <c r="BE1023" i="1"/>
  <c r="BE627" i="1"/>
  <c r="BE23" i="1"/>
  <c r="BE1082" i="1"/>
  <c r="BE1003" i="1"/>
  <c r="BE476" i="1"/>
  <c r="BE1078" i="1"/>
  <c r="BE1044" i="1"/>
  <c r="BE1783" i="1"/>
  <c r="BE1785" i="1"/>
  <c r="BE587" i="1"/>
  <c r="BE1045" i="1"/>
  <c r="BE886" i="1"/>
  <c r="BE546" i="1"/>
  <c r="BE973" i="1"/>
  <c r="BE1642" i="1"/>
  <c r="BE834" i="1"/>
  <c r="BE576" i="1"/>
  <c r="BE848" i="1"/>
  <c r="BE1477" i="1"/>
  <c r="BE186" i="1"/>
  <c r="BE1568" i="1"/>
  <c r="BE1433" i="1"/>
  <c r="BE1388" i="1"/>
  <c r="BE872" i="1"/>
  <c r="BE1427" i="1"/>
  <c r="BE804" i="1"/>
  <c r="BE1163" i="1"/>
  <c r="BE874" i="1"/>
  <c r="BE876" i="1"/>
  <c r="BE1786" i="1"/>
  <c r="BE227" i="1"/>
  <c r="BE1460" i="1"/>
  <c r="BE419" i="1"/>
  <c r="BE669" i="1"/>
  <c r="BE1452" i="1"/>
  <c r="BE1483" i="1"/>
  <c r="BE560" i="1"/>
  <c r="BE1160" i="1"/>
  <c r="BE1170" i="1"/>
  <c r="BE64" i="1"/>
  <c r="BE12" i="1"/>
  <c r="BE1792" i="1"/>
  <c r="BE1510" i="1"/>
  <c r="BE131" i="1"/>
  <c r="BE177" i="1"/>
  <c r="BE1793" i="1"/>
  <c r="BE1794" i="1"/>
  <c r="BE1613" i="1"/>
  <c r="BE1795" i="1"/>
  <c r="BE1798" i="1"/>
  <c r="BE358" i="1"/>
  <c r="BE331" i="1"/>
  <c r="BE1800" i="1"/>
  <c r="BE982" i="1"/>
  <c r="BE1801" i="1"/>
  <c r="BE921" i="1"/>
  <c r="BE952" i="1"/>
  <c r="BE1802" i="1"/>
  <c r="BE1537" i="1"/>
  <c r="BE250" i="1"/>
  <c r="BE1623" i="1"/>
  <c r="BE185" i="1"/>
  <c r="BE1536" i="1"/>
  <c r="BE653" i="1"/>
  <c r="BE650" i="1"/>
  <c r="BE56" i="1"/>
  <c r="BE998" i="1"/>
  <c r="BE737" i="1"/>
  <c r="BE1803" i="1"/>
  <c r="BE1569" i="1"/>
  <c r="BE908" i="1"/>
  <c r="BE1805" i="1"/>
  <c r="BE200" i="1"/>
  <c r="BE337" i="1"/>
  <c r="BE745" i="1"/>
  <c r="BE1482" i="1"/>
  <c r="BE675" i="1"/>
  <c r="BE807" i="1"/>
  <c r="BE368" i="1"/>
  <c r="BE1229" i="1"/>
  <c r="BE1806" i="1"/>
  <c r="BE390" i="1"/>
  <c r="BE1255" i="1"/>
  <c r="BE95" i="1"/>
  <c r="BE1807" i="1"/>
  <c r="BE1491" i="1"/>
  <c r="BE1446" i="1"/>
  <c r="BE1486" i="1"/>
  <c r="BE700" i="1"/>
  <c r="BE1495" i="1"/>
  <c r="BE840" i="1"/>
  <c r="BE1533" i="1"/>
  <c r="BE1605" i="1"/>
  <c r="BE1808" i="1"/>
  <c r="BE1701" i="1"/>
  <c r="BE1393" i="1"/>
  <c r="BE1643" i="1"/>
  <c r="BE1047" i="1"/>
  <c r="BE1454" i="1"/>
  <c r="BE1317" i="1"/>
  <c r="BE1809" i="1"/>
  <c r="BE522" i="1"/>
  <c r="BE1457" i="1"/>
  <c r="BE1492" i="1"/>
  <c r="BE1647" i="1"/>
  <c r="BE2142" i="1"/>
  <c r="BE1505" i="1"/>
  <c r="BE559" i="1"/>
  <c r="BE579" i="1"/>
  <c r="BE1470" i="1"/>
  <c r="BE1561" i="1"/>
  <c r="BE1284" i="1"/>
  <c r="BE1325" i="1"/>
  <c r="BE1067" i="1"/>
  <c r="BE1331" i="1"/>
  <c r="BE1212" i="1"/>
  <c r="BE1811" i="1"/>
  <c r="BE1054" i="1"/>
  <c r="BE1704" i="1"/>
  <c r="BE1812" i="1"/>
  <c r="BE1813" i="1"/>
  <c r="BE1814" i="1"/>
  <c r="BE475" i="1"/>
  <c r="BE1619" i="1"/>
  <c r="BE279" i="1"/>
  <c r="BE1609" i="1"/>
  <c r="BE1818" i="1"/>
  <c r="BE1819" i="1"/>
  <c r="BE63" i="1"/>
  <c r="BE1820" i="1"/>
  <c r="BE1822" i="1"/>
  <c r="BE1823" i="1"/>
  <c r="BE1824" i="1"/>
  <c r="BE1825" i="1"/>
  <c r="BE1826" i="1"/>
  <c r="BE1827" i="1"/>
  <c r="BE530" i="1"/>
  <c r="BE14" i="1"/>
  <c r="BE1004" i="1"/>
  <c r="BE438" i="1"/>
  <c r="BE1828" i="1"/>
  <c r="BE1204" i="1"/>
  <c r="BE1234" i="1"/>
  <c r="BE1829" i="1"/>
  <c r="BE1831" i="1"/>
  <c r="BE585" i="1"/>
  <c r="BE1833" i="1"/>
  <c r="BE1834" i="1"/>
  <c r="BE1835" i="1"/>
  <c r="BE17" i="1"/>
  <c r="BE1411" i="1"/>
  <c r="BE1235" i="1"/>
  <c r="BE222" i="1"/>
  <c r="BE1323" i="1"/>
  <c r="BE1236" i="1"/>
  <c r="BE329" i="1"/>
  <c r="BE801" i="1"/>
  <c r="BE1445" i="1"/>
  <c r="BE1478" i="1"/>
  <c r="BE1836" i="1"/>
  <c r="BE1275" i="1"/>
  <c r="BE72" i="1"/>
  <c r="BE1279" i="1"/>
  <c r="BE1202" i="1"/>
  <c r="BE1678" i="1"/>
  <c r="BE1508" i="1"/>
  <c r="BE125" i="1"/>
  <c r="BE1837" i="1"/>
  <c r="BE1543" i="1"/>
  <c r="BE1838" i="1"/>
  <c r="BE33" i="1"/>
  <c r="BE94" i="1"/>
  <c r="BE569" i="1"/>
  <c r="BE1364" i="1"/>
  <c r="BE1532" i="1"/>
  <c r="BE1343" i="1"/>
  <c r="BE1676" i="1"/>
  <c r="BE1214" i="1"/>
  <c r="BE1670" i="1"/>
  <c r="BE1449" i="1"/>
  <c r="BE1531" i="1"/>
  <c r="BE1839" i="1"/>
  <c r="BE806" i="1"/>
  <c r="BE1515" i="1"/>
  <c r="BE1474" i="1"/>
  <c r="BE1314" i="1"/>
  <c r="BE325" i="1"/>
  <c r="BE1131" i="1"/>
  <c r="BE1840" i="1"/>
  <c r="BE180" i="1"/>
  <c r="BE1042" i="1"/>
  <c r="BE1841" i="1"/>
  <c r="BE1842" i="1"/>
  <c r="BE1695" i="1"/>
  <c r="BE1189" i="1"/>
  <c r="BE179" i="1"/>
  <c r="BE1015" i="1"/>
  <c r="BE1219" i="1"/>
  <c r="BE1112" i="1"/>
  <c r="BE1843" i="1"/>
  <c r="BE1844" i="1"/>
  <c r="BE1845" i="1"/>
  <c r="BE1271" i="1"/>
  <c r="BE660" i="1"/>
  <c r="BE1029" i="1"/>
  <c r="BE1846" i="1"/>
  <c r="BE920" i="1"/>
  <c r="BE1847" i="1"/>
  <c r="BE1595" i="1"/>
  <c r="BE1529" i="1"/>
  <c r="BE1091" i="1"/>
  <c r="BE1397" i="1"/>
  <c r="BE529" i="1"/>
  <c r="BE1848" i="1"/>
  <c r="BE1849" i="1"/>
  <c r="BE1680" i="1"/>
  <c r="BE1850" i="1"/>
  <c r="BE1851" i="1"/>
  <c r="BE928" i="1"/>
  <c r="BE1514" i="1"/>
  <c r="BE1069" i="1"/>
  <c r="BE697" i="1"/>
  <c r="BE1852" i="1"/>
  <c r="BE1690" i="1"/>
  <c r="BE36" i="1"/>
  <c r="BE518" i="1"/>
  <c r="BE1524" i="1"/>
  <c r="BE1479" i="1"/>
  <c r="BE830" i="1"/>
  <c r="BE790" i="1"/>
  <c r="BE1201" i="1"/>
  <c r="BE941" i="1"/>
  <c r="BE607" i="1"/>
  <c r="BE1111" i="1"/>
  <c r="BE907" i="1"/>
  <c r="BE11" i="1"/>
  <c r="BE1853" i="1"/>
  <c r="BE511" i="1"/>
  <c r="BE1854" i="1"/>
  <c r="BE1855" i="1"/>
  <c r="BE1461" i="1"/>
  <c r="BE1256" i="1"/>
  <c r="BE1856" i="1"/>
  <c r="BE1574" i="1"/>
  <c r="BE1857" i="1"/>
  <c r="BE1516" i="1"/>
  <c r="BE1257" i="1"/>
  <c r="BE1542" i="1"/>
  <c r="BE1342" i="1"/>
  <c r="BE828" i="1"/>
  <c r="BE1502" i="1"/>
  <c r="BE1590" i="1"/>
  <c r="BE1300" i="1"/>
  <c r="BE1859" i="1"/>
  <c r="BE320" i="1"/>
  <c r="BE664" i="1"/>
  <c r="BE363" i="1"/>
  <c r="BE1860" i="1"/>
  <c r="BE622" i="1"/>
  <c r="BE619" i="1"/>
  <c r="BE620" i="1"/>
  <c r="BE722" i="1"/>
  <c r="BE1199" i="1"/>
  <c r="BE557" i="1"/>
  <c r="BE1436" i="1"/>
  <c r="BE1250" i="1"/>
  <c r="BE687" i="1"/>
  <c r="BE1464" i="1"/>
  <c r="BE655" i="1"/>
  <c r="BE1863" i="1"/>
  <c r="BE173" i="1"/>
  <c r="BE1864" i="1"/>
  <c r="BE1192" i="1"/>
  <c r="BE1541" i="1"/>
  <c r="BE417" i="1"/>
  <c r="BE1191" i="1"/>
  <c r="BE1865" i="1"/>
  <c r="BE429" i="1"/>
  <c r="BE1587" i="1"/>
  <c r="BE1866" i="1"/>
  <c r="BE119" i="1"/>
  <c r="BE1867" i="1"/>
  <c r="BE1551" i="1"/>
  <c r="BE1868" i="1"/>
  <c r="BE1869" i="1"/>
  <c r="BE98" i="1"/>
  <c r="BE698" i="1"/>
  <c r="BE1870" i="1"/>
  <c r="BE1473" i="1"/>
  <c r="BE1871" i="1"/>
  <c r="BE1873" i="1"/>
  <c r="BE986" i="1"/>
  <c r="BE1875" i="1"/>
  <c r="BE1876" i="1"/>
  <c r="BE1877" i="1"/>
  <c r="BE1880" i="1"/>
  <c r="BE1032" i="1"/>
  <c r="BE1881" i="1"/>
  <c r="BE717" i="1"/>
  <c r="BE1640" i="1"/>
  <c r="BE1882" i="1"/>
  <c r="BE1883" i="1"/>
  <c r="BE1650" i="1"/>
  <c r="BE57" i="1"/>
  <c r="BE813" i="1"/>
  <c r="BE932" i="1"/>
  <c r="BE1651" i="1"/>
  <c r="BE1372" i="1"/>
  <c r="BE209" i="1"/>
  <c r="BE1886" i="1"/>
  <c r="BE1340" i="1"/>
  <c r="BE749" i="1"/>
  <c r="BE1887" i="1"/>
  <c r="BE1307" i="1"/>
  <c r="BE1593" i="1"/>
  <c r="BE696" i="1"/>
  <c r="BE1888" i="1"/>
  <c r="BE946" i="1"/>
  <c r="BE1589" i="1"/>
  <c r="BE1171" i="1"/>
  <c r="BE178" i="1"/>
  <c r="BE1440" i="1"/>
  <c r="BE1687" i="1"/>
  <c r="BE1207" i="1"/>
  <c r="BE1332" i="1"/>
  <c r="BE1889" i="1"/>
  <c r="BE1063" i="1"/>
  <c r="BE1566" i="1"/>
  <c r="BE1890" i="1"/>
  <c r="BE1105" i="1"/>
  <c r="BE950" i="1"/>
  <c r="BE256" i="1"/>
  <c r="BE1158" i="1"/>
  <c r="BE1501" i="1"/>
  <c r="BE1636" i="1"/>
  <c r="BE1061" i="1"/>
  <c r="BE1308" i="1"/>
  <c r="BE1584" i="1"/>
  <c r="BE238" i="1"/>
  <c r="BE254" i="1"/>
  <c r="BE1145" i="1"/>
  <c r="BE1581" i="1"/>
  <c r="BE1288" i="1"/>
  <c r="BE1333" i="1"/>
  <c r="BE1441" i="1"/>
  <c r="BE1326" i="1"/>
  <c r="BE782" i="1"/>
  <c r="BE1646" i="1"/>
  <c r="BE931" i="1"/>
  <c r="BE1891" i="1"/>
  <c r="BE1412" i="1"/>
  <c r="BE1086" i="1"/>
  <c r="BE1471" i="1"/>
  <c r="BE1892" i="1"/>
  <c r="BE1403" i="1"/>
  <c r="BE1893" i="1"/>
  <c r="BE450" i="1"/>
  <c r="BE1104" i="1"/>
  <c r="BE524" i="1"/>
  <c r="BE1484" i="1"/>
  <c r="BE563" i="1"/>
  <c r="BE1630" i="1"/>
  <c r="BE744" i="1"/>
  <c r="BE1400" i="1"/>
  <c r="BE1263" i="1"/>
  <c r="BE1894" i="1"/>
  <c r="BE947" i="1"/>
  <c r="BE1895" i="1"/>
  <c r="BE1291" i="1"/>
  <c r="BE1224" i="1"/>
  <c r="BE1164" i="1"/>
  <c r="BE1900" i="1"/>
  <c r="BE1563" i="1"/>
  <c r="BE1198" i="1"/>
  <c r="BE1290" i="1"/>
  <c r="BE1901" i="1"/>
  <c r="BE767" i="1"/>
  <c r="BE1902" i="1"/>
  <c r="BE1221" i="1"/>
  <c r="BE1077" i="1"/>
  <c r="BE1903" i="1"/>
  <c r="BE205" i="1"/>
  <c r="BE891" i="1"/>
  <c r="BE1156" i="1"/>
  <c r="BE1905" i="1"/>
  <c r="BE556" i="1"/>
  <c r="BE642" i="1"/>
  <c r="BE460" i="1"/>
  <c r="BE676" i="1"/>
  <c r="BE555" i="1"/>
  <c r="BE670" i="1"/>
  <c r="BE1906" i="1"/>
  <c r="BE965" i="1"/>
  <c r="BE1908" i="1"/>
  <c r="BE1444" i="1"/>
  <c r="BE1909" i="1"/>
  <c r="BE1910" i="1"/>
  <c r="BE1193" i="1"/>
  <c r="BE1911" i="1"/>
  <c r="BE1912" i="1"/>
  <c r="BE1018" i="1"/>
  <c r="BE1913" i="1"/>
  <c r="BE1914" i="1"/>
  <c r="BE1915" i="1"/>
  <c r="BE42" i="1"/>
  <c r="BE225" i="1"/>
  <c r="BE457" i="1"/>
  <c r="BE1016" i="1"/>
  <c r="BE58" i="1"/>
  <c r="BE1060" i="1"/>
  <c r="BE904" i="1"/>
  <c r="BE802" i="1"/>
  <c r="BE867" i="1"/>
  <c r="BE843" i="1"/>
  <c r="BE161" i="1"/>
  <c r="BE73" i="1"/>
  <c r="BE258" i="1"/>
  <c r="BE32" i="1"/>
  <c r="BE269" i="1"/>
  <c r="BE259" i="1"/>
  <c r="BE860" i="1"/>
  <c r="BE1621" i="1"/>
  <c r="BE207" i="1"/>
  <c r="BE685" i="1"/>
  <c r="BE558" i="1"/>
  <c r="BE1071" i="1"/>
  <c r="BE1399" i="1"/>
  <c r="BE917" i="1"/>
  <c r="BE1489" i="1"/>
  <c r="BE1209" i="1"/>
  <c r="BE951" i="1"/>
  <c r="BE1916" i="1"/>
  <c r="BE1046" i="1"/>
  <c r="BE1183" i="1"/>
  <c r="BE626" i="1"/>
  <c r="BE665" i="1"/>
  <c r="BE330" i="1"/>
  <c r="BE681" i="1"/>
  <c r="BE677" i="1"/>
  <c r="BE1917" i="1"/>
  <c r="BE1554" i="1"/>
  <c r="BE611" i="1"/>
  <c r="BE296" i="1"/>
  <c r="BE1565" i="1"/>
  <c r="BE948" i="1"/>
  <c r="BE1549" i="1"/>
  <c r="BE974" i="1"/>
  <c r="BE1127" i="1"/>
  <c r="BE352" i="1"/>
  <c r="BE1437" i="1"/>
  <c r="BE1919" i="1"/>
  <c r="BE616" i="1"/>
  <c r="BE1485" i="1"/>
  <c r="BE1920" i="1"/>
  <c r="BE656" i="1"/>
  <c r="BE962" i="1"/>
  <c r="BE1463" i="1"/>
  <c r="BE1327" i="1"/>
  <c r="BE1270" i="1"/>
  <c r="BE1098" i="1"/>
  <c r="BE831" i="1"/>
  <c r="BE526" i="1"/>
  <c r="BE1187" i="1"/>
  <c r="BE1921" i="1"/>
  <c r="BE1405" i="1"/>
  <c r="BE1176" i="1"/>
  <c r="BE1172" i="1"/>
  <c r="BE1922" i="1"/>
  <c r="BE408" i="1"/>
  <c r="BE684" i="1"/>
  <c r="BE743" i="1"/>
  <c r="BE1218" i="1"/>
  <c r="BE96" i="1"/>
  <c r="BE1265" i="1"/>
  <c r="BE163" i="1"/>
  <c r="BE1258" i="1"/>
  <c r="BE532" i="1"/>
  <c r="BE835" i="1"/>
  <c r="BE1923" i="1"/>
  <c r="BE822" i="1"/>
  <c r="BE794" i="1"/>
  <c r="BE836" i="1"/>
  <c r="BE1611" i="1"/>
  <c r="BE1500" i="1"/>
  <c r="BE1237" i="1"/>
  <c r="BE510" i="1"/>
  <c r="BE551" i="1"/>
  <c r="BE1435" i="1"/>
  <c r="BE1152" i="1"/>
  <c r="BE1429" i="1"/>
  <c r="BE1662" i="1"/>
  <c r="BE1924" i="1"/>
  <c r="BE174" i="1"/>
  <c r="BE217" i="1"/>
  <c r="BE1659" i="1"/>
  <c r="BE1123" i="1"/>
  <c r="BE237" i="1"/>
  <c r="BE1262" i="1"/>
  <c r="BE914" i="1"/>
  <c r="BE1309" i="1"/>
  <c r="BE956" i="1"/>
  <c r="BE1366" i="1"/>
  <c r="BE1334" i="1"/>
  <c r="BE1417" i="1"/>
  <c r="BE375" i="1"/>
  <c r="BE1384" i="1"/>
  <c r="BE1526" i="1"/>
  <c r="BE1925" i="1"/>
  <c r="BE803" i="1"/>
  <c r="BE364" i="1"/>
  <c r="BE1521" i="1"/>
  <c r="BE157" i="1"/>
  <c r="BE1926" i="1"/>
  <c r="BE1336" i="1"/>
  <c r="BE634" i="1"/>
  <c r="BE1527" i="1"/>
  <c r="BE204" i="1"/>
  <c r="BE1377" i="1"/>
  <c r="BE1927" i="1"/>
  <c r="BE1928" i="1"/>
  <c r="BE1591" i="1"/>
  <c r="BE1406" i="1"/>
  <c r="BE1089" i="1"/>
  <c r="BE798" i="1"/>
  <c r="BE1222" i="1"/>
  <c r="BE1363" i="1"/>
  <c r="BE1930" i="1"/>
  <c r="BE1431" i="1"/>
  <c r="BE1370" i="1"/>
  <c r="BE1931" i="1"/>
  <c r="BE906" i="1"/>
  <c r="BE628" i="1"/>
  <c r="BE1180" i="1"/>
  <c r="BE1649" i="1"/>
  <c r="BE1090" i="1"/>
  <c r="BE751" i="1"/>
  <c r="BE1933" i="1"/>
  <c r="BE1195" i="1"/>
  <c r="BE1934" i="1"/>
  <c r="BE1935" i="1"/>
  <c r="BE1652" i="1"/>
  <c r="BE1936" i="1"/>
  <c r="BE865" i="1"/>
  <c r="BE1937" i="1"/>
  <c r="BE1206" i="1"/>
  <c r="BE1190" i="1"/>
  <c r="BE1545" i="1"/>
  <c r="BE1576" i="1"/>
  <c r="BE991" i="1"/>
  <c r="BE797" i="1"/>
  <c r="BE1027" i="1"/>
  <c r="BE44" i="1"/>
  <c r="BE1588" i="1"/>
  <c r="BE1938" i="1"/>
  <c r="BE1580" i="1"/>
  <c r="BE1939" i="1"/>
  <c r="BE593" i="1"/>
  <c r="BE1940" i="1"/>
  <c r="BE1941" i="1"/>
  <c r="BE1942" i="1"/>
  <c r="BE1943" i="1"/>
  <c r="BE1944" i="1"/>
  <c r="BE638" i="1"/>
  <c r="BE1945" i="1"/>
  <c r="BE1946" i="1"/>
  <c r="BE22" i="1"/>
  <c r="BE1947" i="1"/>
  <c r="BE283" i="1"/>
  <c r="BE1948" i="1"/>
  <c r="BE566" i="1"/>
  <c r="BE138" i="1"/>
  <c r="BE618" i="1"/>
  <c r="BE1949" i="1"/>
  <c r="BE1956" i="1"/>
  <c r="BE1592" i="1"/>
  <c r="BE1572" i="1"/>
  <c r="BE1974" i="1"/>
  <c r="BE117" i="1"/>
  <c r="BE147" i="1"/>
  <c r="BE837" i="1"/>
  <c r="BE1594" i="1"/>
  <c r="BE901" i="1"/>
  <c r="BE1266" i="1"/>
  <c r="BE1975" i="1"/>
  <c r="BE1976" i="1"/>
  <c r="BE1596" i="1"/>
  <c r="BE703" i="1"/>
  <c r="BE844" i="1"/>
  <c r="BE861" i="1"/>
  <c r="BE992" i="1"/>
  <c r="BE1979" i="1"/>
  <c r="BE1980" i="1"/>
  <c r="BE1600" i="1"/>
  <c r="BE938" i="1"/>
  <c r="BE1050" i="1"/>
  <c r="BE1983" i="1"/>
  <c r="BE604" i="1"/>
  <c r="BE1601" i="1"/>
  <c r="BE652" i="1"/>
  <c r="BE1083" i="1"/>
  <c r="BE1602" i="1"/>
  <c r="BE1985" i="1"/>
  <c r="BE1988" i="1"/>
  <c r="BE1041" i="1"/>
  <c r="BE1989" i="1"/>
  <c r="BE1990" i="1"/>
  <c r="BE595" i="1"/>
  <c r="BE902" i="1"/>
  <c r="BE695" i="1"/>
  <c r="BE879" i="1"/>
  <c r="BE740" i="1"/>
  <c r="BE858" i="1"/>
  <c r="BE1991" i="1"/>
  <c r="BE1992" i="1"/>
  <c r="BE1002" i="1"/>
  <c r="BE1993" i="1"/>
  <c r="BE1994" i="1"/>
  <c r="BE899" i="1"/>
  <c r="BE1995" i="1"/>
  <c r="BE1996" i="1"/>
  <c r="BE1997" i="1"/>
  <c r="BE596" i="1"/>
  <c r="BE1998" i="1"/>
  <c r="BE554" i="1"/>
  <c r="BE1999" i="1"/>
  <c r="BE800" i="1"/>
  <c r="BE2000" i="1"/>
  <c r="BE1316" i="1"/>
  <c r="BE2001" i="1"/>
  <c r="BE1177" i="1"/>
  <c r="BE1178" i="1"/>
  <c r="BE1560" i="1"/>
  <c r="BE2002" i="1"/>
  <c r="BE1614" i="1"/>
  <c r="BE2003" i="1"/>
  <c r="BE1088" i="1"/>
  <c r="BE1439" i="1"/>
  <c r="BE2004" i="1"/>
  <c r="BE2005" i="1"/>
  <c r="BE783" i="1"/>
  <c r="BE1616" i="1"/>
  <c r="BE1379" i="1"/>
  <c r="BE1617" i="1"/>
  <c r="BE2006" i="1"/>
  <c r="BE1226" i="1"/>
  <c r="BE2007" i="1"/>
  <c r="BE2008" i="1"/>
  <c r="BE1410" i="1"/>
  <c r="BE19" i="1"/>
  <c r="BE1586" i="1"/>
  <c r="BE785" i="1"/>
  <c r="BE2009" i="1"/>
  <c r="BE1434" i="1"/>
  <c r="BE2010" i="1"/>
  <c r="BE141" i="1"/>
  <c r="BE1620" i="1"/>
  <c r="BE1507" i="1"/>
  <c r="BE1021" i="1"/>
  <c r="BE977" i="1"/>
  <c r="BE1386" i="1"/>
  <c r="BE706" i="1"/>
  <c r="BE1671" i="1"/>
  <c r="BE2011" i="1"/>
  <c r="BE712" i="1"/>
  <c r="BE1637" i="1"/>
  <c r="BE818" i="1"/>
  <c r="BE2012" i="1"/>
  <c r="BE70" i="1"/>
  <c r="BE2013" i="1"/>
  <c r="BE1289" i="1"/>
  <c r="BE2014" i="1"/>
  <c r="BE1238" i="1"/>
  <c r="BE1006" i="1"/>
  <c r="BE817" i="1"/>
  <c r="BE1597" i="1"/>
  <c r="BE1280" i="1"/>
  <c r="BE1624" i="1"/>
  <c r="BE1469" i="1"/>
  <c r="BE954" i="1"/>
  <c r="BE2015" i="1"/>
  <c r="BE796" i="1"/>
  <c r="BE704" i="1"/>
  <c r="BE2016" i="1"/>
  <c r="BE1535" i="1"/>
  <c r="BE378" i="1"/>
  <c r="BE1512" i="1"/>
  <c r="BE1272" i="1"/>
  <c r="BE1197" i="1"/>
  <c r="BE1598" i="1"/>
  <c r="BE615" i="1"/>
  <c r="BE1627" i="1"/>
  <c r="BE1472" i="1"/>
  <c r="BE2017" i="1"/>
  <c r="BE2018" i="1"/>
  <c r="BE2019" i="1"/>
  <c r="BE1210" i="1"/>
  <c r="BE584" i="1"/>
  <c r="BE2020" i="1"/>
  <c r="BE976" i="1"/>
  <c r="BE2021" i="1"/>
  <c r="BE1631" i="1"/>
  <c r="BE1632" i="1"/>
  <c r="BE2022" i="1"/>
  <c r="BE1604" i="1"/>
  <c r="BE542" i="1"/>
  <c r="BE1337" i="1"/>
  <c r="BE592" i="1"/>
  <c r="BE1408" i="1"/>
  <c r="BE1599" i="1"/>
  <c r="BE552" i="1"/>
  <c r="BE1065" i="1"/>
  <c r="BE1010" i="1"/>
  <c r="BE725" i="1"/>
  <c r="BE1066" i="1"/>
  <c r="BE537" i="1"/>
  <c r="BE2023" i="1"/>
  <c r="BE1633" i="1"/>
  <c r="BE1634" i="1"/>
  <c r="BE1635" i="1"/>
  <c r="BE2024" i="1"/>
  <c r="BE2025" i="1"/>
  <c r="BE808" i="1"/>
  <c r="BE2026" i="1"/>
  <c r="BE1494" i="1"/>
  <c r="BE1368" i="1"/>
  <c r="BE1357" i="1"/>
  <c r="BE2027" i="1"/>
  <c r="BE572" i="1"/>
  <c r="BE580" i="1"/>
  <c r="BE1223" i="1"/>
  <c r="BE1217" i="1"/>
  <c r="BE2028" i="1"/>
  <c r="BE1573" i="1"/>
  <c r="BE2029" i="1"/>
  <c r="BE1425" i="1"/>
  <c r="BE1517" i="1"/>
  <c r="BE1519" i="1"/>
  <c r="BE1402" i="1"/>
  <c r="BE1432" i="1"/>
  <c r="BE1392" i="1"/>
  <c r="BE1453" i="1"/>
  <c r="BE1459" i="1"/>
  <c r="BE1052" i="1"/>
  <c r="BE1055" i="1"/>
  <c r="BE1498" i="1"/>
  <c r="BE2030" i="1"/>
  <c r="BE1057" i="1"/>
  <c r="BE1548" i="1"/>
  <c r="BE1564" i="1"/>
  <c r="BE2031" i="1"/>
  <c r="BE1213" i="1"/>
  <c r="BE2032" i="1"/>
  <c r="BE2033" i="1"/>
  <c r="BE1298" i="1"/>
  <c r="BE1299" i="1"/>
  <c r="BE2034" i="1"/>
  <c r="BE2035" i="1"/>
  <c r="BE2036" i="1"/>
  <c r="BE1684" i="1"/>
  <c r="BE762" i="1"/>
  <c r="BE2037" i="1"/>
  <c r="BE2038" i="1"/>
  <c r="BE2039" i="1"/>
  <c r="BE799" i="1"/>
  <c r="BE944" i="1"/>
  <c r="BE1247" i="1"/>
  <c r="BE1702" i="1"/>
  <c r="BE226" i="1"/>
  <c r="BE2040" i="1"/>
  <c r="BE678" i="1"/>
  <c r="BE2041" i="1"/>
  <c r="BE2042" i="1"/>
  <c r="BE2043" i="1"/>
  <c r="BE2044" i="1"/>
  <c r="BE2045" i="1"/>
  <c r="BE2046" i="1"/>
  <c r="BE2047" i="1"/>
  <c r="BE2048" i="1"/>
  <c r="BE2049" i="1"/>
  <c r="BE1239" i="1"/>
  <c r="BE2050" i="1"/>
  <c r="BE833" i="1"/>
  <c r="BE776" i="1"/>
  <c r="BE1028" i="1"/>
  <c r="BE2052" i="1"/>
  <c r="BE2054" i="1"/>
  <c r="BE2055" i="1"/>
  <c r="BE2056" i="1"/>
  <c r="BE741" i="1"/>
  <c r="BE2057" i="1"/>
  <c r="BE603" i="1"/>
  <c r="BE602" i="1"/>
  <c r="BE898" i="1"/>
  <c r="BE635" i="1"/>
  <c r="BE2058" i="1"/>
  <c r="BE2059" i="1"/>
  <c r="BE1653" i="1"/>
  <c r="BE878" i="1"/>
  <c r="BE1552" i="1"/>
  <c r="BE1062" i="1"/>
  <c r="BE1064" i="1"/>
  <c r="BE1058" i="1"/>
  <c r="BE933" i="1"/>
  <c r="BE2060" i="1"/>
  <c r="BE2069" i="1"/>
  <c r="BE2061" i="1"/>
  <c r="BE2068" i="1"/>
  <c r="BE2172" i="1"/>
  <c r="BE1146" i="1"/>
  <c r="BE2070" i="1"/>
  <c r="BE2053" i="1"/>
  <c r="BE1534" i="1"/>
  <c r="BE827" i="1"/>
  <c r="BE1114" i="1"/>
  <c r="BE1110" i="1"/>
  <c r="BE2062" i="1"/>
  <c r="BE770" i="1"/>
  <c r="BE2063" i="1"/>
  <c r="BE1068" i="1"/>
  <c r="BE2064" i="1"/>
  <c r="BE819" i="1"/>
  <c r="BE639" i="1"/>
  <c r="BE1661" i="1"/>
  <c r="BE805" i="1"/>
  <c r="BE1182" i="1"/>
  <c r="BE2065" i="1"/>
  <c r="BE2066" i="1"/>
  <c r="BE1663" i="1"/>
  <c r="BE1179" i="1"/>
  <c r="BE583" i="1"/>
  <c r="BE2067" i="1"/>
  <c r="BE1227" i="1"/>
  <c r="BE1665" i="1"/>
  <c r="BE787" i="1"/>
  <c r="BE1185" i="1"/>
  <c r="BE1667" i="1"/>
  <c r="BE1668" i="1"/>
  <c r="BE880" i="1"/>
  <c r="BE746" i="1"/>
  <c r="BE814" i="1"/>
  <c r="BE832" i="1"/>
  <c r="BE816" i="1"/>
  <c r="BE1001" i="1"/>
  <c r="BE890" i="1"/>
  <c r="BE897" i="1"/>
  <c r="BE892" i="1"/>
  <c r="BE773" i="1"/>
  <c r="BE1049" i="1"/>
  <c r="BE786" i="1"/>
  <c r="BE1070" i="1"/>
  <c r="BE667" i="1"/>
  <c r="BE591" i="1"/>
  <c r="BE795" i="1"/>
  <c r="BE1072" i="1"/>
  <c r="BE869" i="1"/>
  <c r="BE764" i="1"/>
  <c r="BE851" i="1"/>
  <c r="BE748" i="1"/>
  <c r="BE1669" i="1"/>
  <c r="BE631" i="1"/>
  <c r="BE845" i="1"/>
  <c r="BE2051" i="1"/>
  <c r="BE859" i="1"/>
  <c r="BE847" i="1"/>
  <c r="BE846" i="1"/>
  <c r="BE323" i="1"/>
  <c r="BE2071" i="1"/>
  <c r="BE2072" i="1"/>
  <c r="BE856" i="1"/>
  <c r="BE747" i="1"/>
  <c r="BE1674" i="1"/>
  <c r="BE778" i="1"/>
  <c r="BE2073" i="1"/>
  <c r="BE2074" i="1"/>
  <c r="BE1553" i="1"/>
  <c r="BE2076" i="1"/>
  <c r="BE2077" i="1"/>
  <c r="BE2078" i="1"/>
  <c r="BE1184" i="1"/>
  <c r="BE826" i="1"/>
  <c r="BE866" i="1"/>
  <c r="BE2079" i="1"/>
  <c r="BE2080" i="1"/>
  <c r="BE2081" i="1"/>
  <c r="BE2082" i="1"/>
  <c r="BE2083" i="1"/>
  <c r="BE2084" i="1"/>
  <c r="BE1682" i="1"/>
  <c r="BE1683" i="1"/>
  <c r="BE2085" i="1"/>
  <c r="BE1315" i="1"/>
  <c r="BE1075" i="1"/>
  <c r="BE1310" i="1"/>
  <c r="BE1654" i="1"/>
  <c r="BE1313" i="1"/>
  <c r="BE2086" i="1"/>
  <c r="BE1503" i="1"/>
  <c r="BE212" i="1"/>
  <c r="BE277" i="1"/>
  <c r="BE990" i="1"/>
  <c r="BE2088" i="1"/>
  <c r="BE760" i="1"/>
  <c r="BE1575" i="1"/>
  <c r="BE2089" i="1"/>
  <c r="BE1426" i="1"/>
  <c r="BE553" i="1"/>
  <c r="BE211" i="1"/>
  <c r="BE1451" i="1"/>
  <c r="BE1468" i="1"/>
  <c r="BE573" i="1"/>
  <c r="BE608" i="1"/>
  <c r="BE1423" i="1"/>
  <c r="BE1550" i="1"/>
  <c r="BE1301" i="1"/>
  <c r="BE1686" i="1"/>
  <c r="BE1415" i="1"/>
  <c r="BE1546" i="1"/>
  <c r="BE50" i="1"/>
  <c r="BE1341" i="1"/>
  <c r="BE636" i="1"/>
  <c r="BE2090" i="1"/>
  <c r="BE2091" i="1"/>
  <c r="BE2092" i="1"/>
  <c r="BE1692" i="1"/>
  <c r="BE2093" i="1"/>
  <c r="BE2094" i="1"/>
  <c r="BE2095" i="1"/>
  <c r="BE2096" i="1"/>
  <c r="BE2097" i="1"/>
  <c r="BE1099" i="1"/>
  <c r="BE1345" i="1"/>
  <c r="BE1490" i="1"/>
  <c r="BE2098" i="1"/>
  <c r="BE1466" i="1"/>
  <c r="BE1691" i="1"/>
  <c r="BE1261" i="1"/>
  <c r="BE1013" i="1"/>
  <c r="BE2099" i="1"/>
  <c r="BE539" i="1"/>
  <c r="BE2100" i="1"/>
  <c r="BE2101" i="1"/>
  <c r="BE2102" i="1"/>
  <c r="BE1220" i="1"/>
  <c r="BE1693" i="1"/>
  <c r="BE2103" i="1"/>
  <c r="BE1126" i="1"/>
  <c r="BE1225" i="1"/>
  <c r="BE2104" i="1"/>
  <c r="BE234" i="1"/>
  <c r="BE1409" i="1"/>
  <c r="BE2105" i="1"/>
  <c r="BE2106" i="1"/>
  <c r="BE1143" i="1"/>
  <c r="BE2107" i="1"/>
  <c r="BE2108" i="1"/>
  <c r="BE2109" i="1"/>
  <c r="BE2110" i="1"/>
  <c r="BE2111" i="1"/>
  <c r="BE1153" i="1"/>
  <c r="BE399" i="1"/>
  <c r="BE1287" i="1"/>
  <c r="BE160" i="1"/>
  <c r="BE1641" i="1"/>
  <c r="BE1294" i="1"/>
  <c r="BE1612" i="1"/>
  <c r="BE1421" i="1"/>
  <c r="BE1700" i="1"/>
  <c r="BE925" i="1"/>
  <c r="BE1350" i="1"/>
  <c r="BE1081" i="1"/>
  <c r="BE945" i="1"/>
  <c r="BE1381" i="1"/>
  <c r="BE1442" i="1"/>
  <c r="BE1456" i="1"/>
  <c r="BE1523" i="1"/>
  <c r="BE1338" i="1"/>
  <c r="BE1555" i="1"/>
  <c r="BE1142" i="1"/>
  <c r="BE1200" i="1"/>
  <c r="BE1019" i="1"/>
  <c r="BE1603" i="1"/>
  <c r="BE2112" i="1"/>
  <c r="BE1186" i="1"/>
  <c r="BE1703" i="1"/>
  <c r="BE334" i="1"/>
  <c r="BE711" i="1"/>
  <c r="BE1330" i="1"/>
  <c r="BE2113" i="1"/>
  <c r="BE1422" i="1"/>
  <c r="BE548" i="1"/>
  <c r="BE2114" i="1"/>
  <c r="BE2115" i="1"/>
  <c r="BE2116" i="1"/>
  <c r="BE610" i="1"/>
  <c r="BE534" i="1"/>
  <c r="BE979" i="1"/>
  <c r="BE1073" i="1"/>
  <c r="BE2117" i="1"/>
  <c r="BE640" i="1"/>
  <c r="BE1278" i="1"/>
  <c r="BE598" i="1"/>
  <c r="BE2118" i="1"/>
  <c r="BE1159" i="1"/>
  <c r="BE2119" i="1"/>
  <c r="BE2120" i="1"/>
  <c r="BE2121" i="1"/>
  <c r="BE1711" i="1"/>
  <c r="BE855" i="1"/>
  <c r="BE2247" i="1"/>
  <c r="BE971" i="1"/>
  <c r="BE1215" i="1"/>
  <c r="BE1712" i="1"/>
  <c r="BE2165" i="1"/>
  <c r="BE2122" i="1"/>
  <c r="BE2123" i="1"/>
  <c r="BE1583" i="1"/>
  <c r="BE708" i="1"/>
  <c r="BE2124" i="1"/>
  <c r="BE1715" i="1"/>
  <c r="BE1716" i="1"/>
  <c r="BE970" i="1"/>
  <c r="BE1697" i="1"/>
  <c r="BE736" i="1"/>
  <c r="BE1717" i="1"/>
  <c r="BE972" i="1"/>
  <c r="BE731" i="1"/>
  <c r="BE2125" i="1"/>
  <c r="BE1719" i="1"/>
  <c r="BE625" i="1"/>
  <c r="BE2126" i="1"/>
  <c r="BE1430" i="1"/>
  <c r="BE2127" i="1"/>
  <c r="BE1148" i="1"/>
  <c r="BE1496" i="1"/>
  <c r="BE2128" i="1"/>
  <c r="BE2129" i="1"/>
  <c r="BE2130" i="1"/>
  <c r="BE2131" i="1"/>
  <c r="BE2132" i="1"/>
  <c r="BE2133" i="1"/>
  <c r="BE2134" i="1"/>
  <c r="BE1725" i="1"/>
  <c r="BE2135" i="1"/>
  <c r="BE577" i="1"/>
  <c r="BE2136" i="1"/>
  <c r="BE2137" i="1"/>
  <c r="BE2138" i="1"/>
  <c r="BE2139" i="1"/>
  <c r="BE2141" i="1"/>
  <c r="BE2143" i="1"/>
  <c r="BE2144" i="1"/>
  <c r="BE2145" i="1"/>
  <c r="BE2146" i="1"/>
  <c r="BE2147" i="1"/>
  <c r="BE2148" i="1"/>
  <c r="BE2149" i="1"/>
  <c r="BE2150" i="1"/>
  <c r="BE2151" i="1"/>
  <c r="BE2152" i="1"/>
  <c r="BE2153" i="1"/>
  <c r="BE2154" i="1"/>
  <c r="BE2155" i="1"/>
  <c r="BE2156" i="1"/>
  <c r="BE2157" i="1"/>
  <c r="BE2158" i="1"/>
  <c r="BE2159" i="1"/>
  <c r="BE2160" i="1"/>
  <c r="BE2161" i="1"/>
  <c r="BE2162" i="1"/>
  <c r="BE2166" i="1"/>
  <c r="BE2167" i="1"/>
  <c r="BE2168" i="1"/>
  <c r="BE2169" i="1"/>
  <c r="BE2170" i="1"/>
  <c r="BE2171" i="1"/>
  <c r="BE2173" i="1"/>
  <c r="BE2174" i="1"/>
  <c r="BE2176" i="1"/>
  <c r="BE2177" i="1"/>
  <c r="BE2178" i="1"/>
  <c r="BE2179" i="1"/>
  <c r="BE2180" i="1"/>
  <c r="BE2181" i="1"/>
  <c r="BE2182" i="1"/>
  <c r="BE2183" i="1"/>
  <c r="BE2184" i="1"/>
  <c r="BE2185" i="1"/>
  <c r="BE2186" i="1"/>
  <c r="BE2187" i="1"/>
  <c r="BE2188" i="1"/>
  <c r="BE2189" i="1"/>
  <c r="BE2190" i="1"/>
  <c r="BE2191" i="1"/>
  <c r="BE2192" i="1"/>
  <c r="BE2193" i="1"/>
  <c r="BE2195" i="1"/>
  <c r="BE2196" i="1"/>
  <c r="BE2197" i="1"/>
  <c r="BE2198" i="1"/>
  <c r="BE2199" i="1"/>
  <c r="BE2200" i="1"/>
  <c r="BE1765" i="1"/>
  <c r="BE2201" i="1"/>
  <c r="BE2202" i="1"/>
  <c r="BE2203" i="1"/>
  <c r="BE2204" i="1"/>
  <c r="BE1259" i="1"/>
  <c r="BE2205" i="1"/>
  <c r="BE2206" i="1"/>
  <c r="BE2207" i="1"/>
  <c r="BE2208" i="1"/>
  <c r="BE850" i="1"/>
  <c r="BE2209" i="1"/>
  <c r="BE2210" i="1"/>
  <c r="BE1074" i="1"/>
  <c r="BE2211" i="1"/>
  <c r="BE2213" i="1"/>
  <c r="BE1772" i="1"/>
  <c r="BE2214" i="1"/>
  <c r="BE2215" i="1"/>
  <c r="BE1775" i="1"/>
  <c r="BE1776" i="1"/>
  <c r="BE853" i="1"/>
  <c r="BE2216" i="1"/>
  <c r="BE2217" i="1"/>
  <c r="BE1161" i="1"/>
  <c r="BE1779" i="1"/>
  <c r="BE2218" i="1"/>
  <c r="BE1216" i="1"/>
  <c r="BE2220" i="1"/>
  <c r="BE2221" i="1"/>
  <c r="BE2222" i="1"/>
  <c r="BE2223" i="1"/>
  <c r="BE730" i="1"/>
  <c r="BE2224" i="1"/>
  <c r="BE1781" i="1"/>
  <c r="BE975" i="1"/>
  <c r="BE2163" i="1"/>
  <c r="BE2164" i="1"/>
  <c r="BE2225" i="1"/>
  <c r="BE2226" i="1"/>
  <c r="BE2228" i="1"/>
  <c r="BE1782" i="1"/>
  <c r="BE2229" i="1"/>
  <c r="BE754" i="1"/>
  <c r="BE2230" i="1"/>
  <c r="BE2231" i="1"/>
  <c r="BE2232" i="1"/>
  <c r="BE1211" i="1"/>
  <c r="BE1784" i="1"/>
  <c r="BE2233" i="1"/>
  <c r="BE2234" i="1"/>
  <c r="BE2235" i="1"/>
  <c r="BE2265" i="1"/>
  <c r="BE2236" i="1"/>
  <c r="BE2238" i="1"/>
  <c r="BE2239" i="1"/>
  <c r="BE2240" i="1"/>
  <c r="BE1787" i="1"/>
  <c r="BE2241" i="1"/>
  <c r="BE1788" i="1"/>
  <c r="BE1789" i="1"/>
  <c r="BE1790" i="1"/>
  <c r="BE1791" i="1"/>
  <c r="BE2242" i="1"/>
  <c r="BE2243" i="1"/>
  <c r="BE2244" i="1"/>
  <c r="BE2245" i="1"/>
  <c r="BE1796" i="1"/>
  <c r="BE1797" i="1"/>
  <c r="BE2246" i="1"/>
  <c r="BE2250" i="1"/>
  <c r="BE1799" i="1"/>
  <c r="BE2251" i="1"/>
  <c r="BE2252" i="1"/>
  <c r="BE2253" i="1"/>
  <c r="BE2254" i="1"/>
  <c r="BE2255" i="1"/>
  <c r="BE2256" i="1"/>
  <c r="BE1804" i="1"/>
  <c r="BE2257" i="1"/>
  <c r="BE2258" i="1"/>
  <c r="BE2259" i="1"/>
  <c r="BE2260" i="1"/>
  <c r="BE2261" i="1"/>
  <c r="BE2262" i="1"/>
  <c r="BE2263" i="1"/>
  <c r="BE1810" i="1"/>
  <c r="BE2264" i="1"/>
  <c r="BE2266" i="1"/>
  <c r="BE2267" i="1"/>
  <c r="BE1157" i="1"/>
  <c r="BE690" i="1"/>
  <c r="BE2268" i="1"/>
  <c r="BE1815" i="1"/>
  <c r="BE2372" i="1"/>
  <c r="BE1816" i="1"/>
  <c r="BE1817" i="1"/>
  <c r="BE2269" i="1"/>
  <c r="BE2270" i="1"/>
  <c r="BE2271" i="1"/>
  <c r="BE2272" i="1"/>
  <c r="BE1821" i="1"/>
  <c r="BE2273" i="1"/>
  <c r="BE2274" i="1"/>
  <c r="BE2275" i="1"/>
  <c r="BE2276" i="1"/>
  <c r="BE2277" i="1"/>
  <c r="BE2278" i="1"/>
  <c r="BE2279" i="1"/>
  <c r="BE2280" i="1"/>
  <c r="BE2281" i="1"/>
  <c r="BE888" i="1"/>
  <c r="BE1830" i="1"/>
  <c r="BE2282" i="1"/>
  <c r="BE1832" i="1"/>
  <c r="BE2283" i="1"/>
  <c r="BE2284" i="1"/>
  <c r="BE2285" i="1"/>
  <c r="BE588" i="1"/>
  <c r="BE2286" i="1"/>
  <c r="BE2287" i="1"/>
  <c r="BE707" i="1"/>
  <c r="BE877" i="1"/>
  <c r="BE2289" i="1"/>
  <c r="BE2290" i="1"/>
  <c r="BE692" i="1"/>
  <c r="BE2291" i="1"/>
  <c r="BE1522" i="1"/>
  <c r="BE2292" i="1"/>
  <c r="BE739" i="1"/>
  <c r="BE1017" i="1"/>
  <c r="BE735" i="1"/>
  <c r="BE2293" i="1"/>
  <c r="BE2294" i="1"/>
  <c r="BE2295" i="1"/>
  <c r="BE852" i="1"/>
  <c r="BE1304" i="1"/>
  <c r="BE2296" i="1"/>
  <c r="BE2297" i="1"/>
  <c r="BE2298" i="1"/>
  <c r="BE2299" i="1"/>
  <c r="BE2300" i="1"/>
  <c r="BE2301" i="1"/>
  <c r="BE2302" i="1"/>
  <c r="BE2303" i="1"/>
  <c r="BE2304" i="1"/>
  <c r="BE815" i="1"/>
  <c r="BE2305" i="1"/>
  <c r="BE2306" i="1"/>
  <c r="BE2307" i="1"/>
  <c r="BE2308" i="1"/>
  <c r="BE2309" i="1"/>
  <c r="BE2310" i="1"/>
  <c r="BE2311" i="1"/>
  <c r="BE2312" i="1"/>
  <c r="BE2313" i="1"/>
  <c r="BE2314" i="1"/>
  <c r="BE2315" i="1"/>
  <c r="BE2316" i="1"/>
  <c r="BE1297" i="1"/>
  <c r="BE2317" i="1"/>
  <c r="BE2318" i="1"/>
  <c r="BE1858" i="1"/>
  <c r="BE2319" i="1"/>
  <c r="BE2320" i="1"/>
  <c r="BE2321" i="1"/>
  <c r="BE2322" i="1"/>
  <c r="BE2323" i="1"/>
  <c r="BE2324" i="1"/>
  <c r="BE1861" i="1"/>
  <c r="BE2325" i="1"/>
  <c r="BE1862" i="1"/>
  <c r="BE2326" i="1"/>
  <c r="BE2327" i="1"/>
  <c r="BE2328" i="1"/>
  <c r="BE2329" i="1"/>
  <c r="BE2330" i="1"/>
  <c r="BE721" i="1"/>
  <c r="BE2331" i="1"/>
  <c r="BE2332" i="1"/>
  <c r="BE2333" i="1"/>
  <c r="BE2334" i="1"/>
  <c r="BE2335" i="1"/>
  <c r="BE1578" i="1"/>
  <c r="BE2336" i="1"/>
  <c r="BE1475" i="1"/>
  <c r="BE1147" i="1"/>
  <c r="BE2337" i="1"/>
  <c r="BE2338" i="1"/>
  <c r="BE1872" i="1"/>
  <c r="BE2339" i="1"/>
  <c r="BE1874" i="1"/>
  <c r="BE2340" i="1"/>
  <c r="BE881" i="1"/>
  <c r="BE2341" i="1"/>
  <c r="BE1878" i="1"/>
  <c r="BE1879" i="1"/>
  <c r="BE2342" i="1"/>
  <c r="BE2343" i="1"/>
  <c r="BE1476" i="1"/>
  <c r="BE2344" i="1"/>
  <c r="BE2345" i="1"/>
  <c r="BE2346" i="1"/>
  <c r="BE2347" i="1"/>
  <c r="BE1007" i="1"/>
  <c r="BE1513" i="1"/>
  <c r="BE151" i="1"/>
  <c r="BE2348" i="1"/>
  <c r="BE1884" i="1"/>
  <c r="BE1885" i="1"/>
  <c r="BE2349" i="1"/>
  <c r="BE2350" i="1"/>
  <c r="BE1194" i="1"/>
  <c r="BE2351" i="1"/>
  <c r="BE2352" i="1"/>
  <c r="BE2353" i="1"/>
  <c r="BE2354" i="1"/>
  <c r="BE2355" i="1"/>
  <c r="BE1378" i="1"/>
  <c r="BE2356" i="1"/>
  <c r="BE987" i="1"/>
  <c r="BE2357" i="1"/>
  <c r="BE2358" i="1"/>
  <c r="BE2359" i="1"/>
  <c r="BE1896" i="1"/>
  <c r="BE1897" i="1"/>
  <c r="BE1898" i="1"/>
  <c r="BE1899" i="1"/>
  <c r="BE2360" i="1"/>
  <c r="BE2361" i="1"/>
  <c r="BE1413" i="1"/>
  <c r="BE2362" i="1"/>
  <c r="BE1416" i="1"/>
  <c r="BE2363" i="1"/>
  <c r="BE2364" i="1"/>
  <c r="BE2365" i="1"/>
  <c r="BE1380" i="1"/>
  <c r="BE1904" i="1"/>
  <c r="BE2366" i="1"/>
  <c r="BE2367" i="1"/>
  <c r="BE2368" i="1"/>
  <c r="BE632" i="1"/>
  <c r="BE2369" i="1"/>
  <c r="BE2370" i="1"/>
  <c r="BE1428" i="1"/>
  <c r="BE1196" i="1"/>
  <c r="BE2373" i="1"/>
  <c r="BE1907" i="1"/>
  <c r="BE2374" i="1"/>
  <c r="BE2237" i="1"/>
  <c r="BE2371" i="1"/>
  <c r="BE2375" i="1"/>
  <c r="BE2376" i="1"/>
  <c r="BE2377" i="1"/>
  <c r="BE2378" i="1"/>
  <c r="BE2379" i="1"/>
  <c r="BE2380" i="1"/>
  <c r="BE1228" i="1"/>
  <c r="BE2381" i="1"/>
  <c r="BE2382" i="1"/>
  <c r="BE2383" i="1"/>
  <c r="BE2384" i="1"/>
  <c r="BE2385" i="1"/>
  <c r="BE2386" i="1"/>
  <c r="BE2387" i="1"/>
  <c r="BE2388" i="1"/>
  <c r="BE2389" i="1"/>
  <c r="BE2390" i="1"/>
  <c r="BE2391" i="1"/>
  <c r="BE2392" i="1"/>
  <c r="BE472" i="1"/>
  <c r="BE2393" i="1"/>
  <c r="BE1679" i="1"/>
  <c r="BE2394" i="1"/>
  <c r="BE2395" i="1"/>
  <c r="BE2396" i="1"/>
  <c r="BE2397" i="1"/>
  <c r="BE2398" i="1"/>
  <c r="BE2399" i="1"/>
  <c r="BE1918" i="1"/>
  <c r="BE2400" i="1"/>
  <c r="BE2401" i="1"/>
  <c r="BE2402" i="1"/>
  <c r="BE2403" i="1"/>
  <c r="BE2404" i="1"/>
  <c r="BE2405" i="1"/>
  <c r="BE2406" i="1"/>
  <c r="BE2407" i="1"/>
  <c r="BE2408" i="1"/>
  <c r="BE2409" i="1"/>
  <c r="BE2410" i="1"/>
  <c r="BE2411" i="1"/>
  <c r="BE2412" i="1"/>
  <c r="BE2413" i="1"/>
  <c r="BE2414" i="1"/>
  <c r="BE2415" i="1"/>
  <c r="BE2416" i="1"/>
  <c r="BE2417" i="1"/>
  <c r="BE2418" i="1"/>
  <c r="BE2419" i="1"/>
  <c r="BE2420" i="1"/>
  <c r="BE1929" i="1"/>
  <c r="BE2421" i="1"/>
  <c r="BE2422" i="1"/>
  <c r="BE2423" i="1"/>
  <c r="BE2424" i="1"/>
  <c r="BE1932" i="1"/>
  <c r="BE2425" i="1"/>
  <c r="BE2426" i="1"/>
  <c r="BE2427" i="1"/>
  <c r="BE2428" i="1"/>
  <c r="BE2429" i="1"/>
  <c r="BE2430" i="1"/>
  <c r="BE2431" i="1"/>
  <c r="BE2432" i="1"/>
  <c r="BE2433" i="1"/>
  <c r="BE2434" i="1"/>
  <c r="BE896" i="1"/>
  <c r="BE883" i="1"/>
  <c r="BE978" i="1"/>
  <c r="BE2435" i="1"/>
  <c r="BE2436" i="1"/>
  <c r="BE849" i="1"/>
  <c r="BE2437" i="1"/>
  <c r="BE2438" i="1"/>
  <c r="BE2439" i="1"/>
  <c r="BE2440" i="1"/>
  <c r="BE2441" i="1"/>
  <c r="BE2442" i="1"/>
  <c r="BE2443" i="1"/>
  <c r="BE2444" i="1"/>
  <c r="BE2445" i="1"/>
  <c r="BE2446" i="1"/>
  <c r="BE2447" i="1"/>
  <c r="BE2448" i="1"/>
  <c r="BE1950" i="1"/>
  <c r="BE780" i="1"/>
  <c r="BE1951" i="1"/>
  <c r="BE791" i="1"/>
  <c r="BE1952" i="1"/>
  <c r="BE1953" i="1"/>
  <c r="BE1954" i="1"/>
  <c r="BE1955" i="1"/>
  <c r="BE2449" i="1"/>
  <c r="BE1957" i="1"/>
  <c r="BE1958" i="1"/>
  <c r="BE1959" i="1"/>
  <c r="BE1960" i="1"/>
  <c r="BE1961" i="1"/>
  <c r="BE1962" i="1"/>
  <c r="BE1963" i="1"/>
  <c r="BE1964" i="1"/>
  <c r="BE1965" i="1"/>
  <c r="BE1966" i="1"/>
  <c r="BE1967" i="1"/>
  <c r="BE1968" i="1"/>
  <c r="BE1969" i="1"/>
  <c r="BE1970" i="1"/>
  <c r="BE1971" i="1"/>
  <c r="BE1972" i="1"/>
  <c r="BE1447" i="1"/>
  <c r="BE1455" i="1"/>
  <c r="BE262" i="1"/>
  <c r="BE1231" i="1"/>
  <c r="BE1506" i="1"/>
  <c r="BE1511" i="1"/>
  <c r="BE1285" i="1"/>
  <c r="BE1240" i="1"/>
  <c r="BE1241" i="1"/>
  <c r="BE1973" i="1"/>
  <c r="BE2450" i="1"/>
  <c r="BE838" i="1"/>
  <c r="BE2451" i="1"/>
  <c r="BE2452" i="1"/>
  <c r="BE1135" i="1"/>
  <c r="BE2453" i="1"/>
  <c r="BE1977" i="1"/>
  <c r="BE864" i="1"/>
  <c r="BE893" i="1"/>
  <c r="BE1622" i="1"/>
  <c r="BE2454" i="1"/>
  <c r="BE1657" i="1"/>
  <c r="BE1978" i="1"/>
  <c r="BE2455" i="1"/>
  <c r="BE2456" i="1"/>
  <c r="BE1981" i="1"/>
  <c r="BE1982" i="1"/>
  <c r="BE2249" i="1"/>
  <c r="BE2248" i="1"/>
  <c r="BE2457" i="1"/>
  <c r="BE839" i="1"/>
  <c r="BE623" i="1"/>
  <c r="BE1984" i="1"/>
  <c r="BE1208" i="1"/>
  <c r="BE2458" i="1"/>
  <c r="BE1458" i="1"/>
  <c r="BE1986" i="1"/>
  <c r="BE1987" i="1"/>
  <c r="BE1242" i="1"/>
  <c r="BE362" i="1"/>
  <c r="BE646" i="1"/>
  <c r="BE894" i="1"/>
  <c r="BE935" i="1"/>
  <c r="BD252" i="1" l="1"/>
  <c r="BD519" i="1"/>
  <c r="BD48" i="1"/>
  <c r="BD115" i="1"/>
  <c r="BD545" i="1"/>
  <c r="BD1245" i="1"/>
  <c r="BD47" i="1"/>
  <c r="BD263" i="1"/>
  <c r="BD24" i="1"/>
  <c r="BD16" i="1"/>
  <c r="BD1607" i="1"/>
  <c r="BD1093" i="1"/>
  <c r="BD1344" i="1"/>
  <c r="BD1694" i="1"/>
  <c r="BD79" i="1"/>
  <c r="BD27" i="1"/>
  <c r="BD249" i="1"/>
  <c r="BD53" i="1"/>
  <c r="BD1100" i="1"/>
  <c r="BD39" i="1"/>
  <c r="BD38" i="1"/>
  <c r="BD1115" i="1"/>
  <c r="BD1706" i="1"/>
  <c r="BD1246" i="1"/>
  <c r="BD1606" i="1"/>
  <c r="BD68" i="1"/>
  <c r="BD102" i="1"/>
  <c r="BD533" i="1"/>
  <c r="BD930" i="1"/>
  <c r="BD599" i="1"/>
  <c r="BD1092" i="1"/>
  <c r="BD964" i="1"/>
  <c r="BD183" i="1"/>
  <c r="BD291" i="1"/>
  <c r="BD66" i="1"/>
  <c r="BD197" i="1"/>
  <c r="BD895" i="1"/>
  <c r="BD910" i="1"/>
  <c r="BD264" i="1"/>
  <c r="BD59" i="1"/>
  <c r="BD235" i="1"/>
  <c r="BD1708" i="1"/>
  <c r="BD143" i="1"/>
  <c r="BD1322" i="1"/>
  <c r="BD51" i="1"/>
  <c r="BD523" i="1"/>
  <c r="BD1053" i="1"/>
  <c r="BD1274" i="1"/>
  <c r="BD344" i="1"/>
  <c r="BD34" i="1"/>
  <c r="BD1137" i="1"/>
  <c r="BD1138" i="1"/>
  <c r="BD1509" i="1"/>
  <c r="BD1438" i="1"/>
  <c r="BD1248" i="1"/>
  <c r="BD221" i="1"/>
  <c r="BD67" i="1"/>
  <c r="BD121" i="1"/>
  <c r="BD624" i="1"/>
  <c r="BD65" i="1"/>
  <c r="BD1481" i="1"/>
  <c r="BD25" i="1"/>
  <c r="BD705" i="1"/>
  <c r="BD521" i="1"/>
  <c r="BD218" i="1"/>
  <c r="BD21" i="1"/>
  <c r="BD1253" i="1"/>
  <c r="BD155" i="1"/>
  <c r="BD779" i="1"/>
  <c r="BD609" i="1"/>
  <c r="BD1709" i="1"/>
  <c r="BD5" i="1"/>
  <c r="BD600" i="1"/>
  <c r="BD1150" i="1"/>
  <c r="BD550" i="1"/>
  <c r="BD648" i="1"/>
  <c r="BD1538" i="1"/>
  <c r="BD1329" i="1"/>
  <c r="BD601" i="1"/>
  <c r="BD13" i="1"/>
  <c r="BD35" i="1"/>
  <c r="BD574" i="1"/>
  <c r="BD87" i="1"/>
  <c r="BD88" i="1"/>
  <c r="BD133" i="1"/>
  <c r="BD193" i="1"/>
  <c r="BD90" i="1"/>
  <c r="BD91" i="1"/>
  <c r="BD92" i="1"/>
  <c r="BD93" i="1"/>
  <c r="BD443" i="1"/>
  <c r="BD426" i="1"/>
  <c r="BD89" i="1"/>
  <c r="BD1666" i="1"/>
  <c r="BD257" i="1"/>
  <c r="BD62" i="1"/>
  <c r="BD1085" i="1"/>
  <c r="BD929" i="1"/>
  <c r="BD77" i="1"/>
  <c r="BD76" i="1"/>
  <c r="BD75" i="1"/>
  <c r="BD78" i="1"/>
  <c r="BD502" i="1"/>
  <c r="BD769" i="1"/>
  <c r="BD435" i="1"/>
  <c r="BD433" i="1"/>
  <c r="BD114" i="1"/>
  <c r="BD447" i="1"/>
  <c r="BD230" i="1"/>
  <c r="BD103" i="1"/>
  <c r="BD1011" i="1"/>
  <c r="BD54" i="1"/>
  <c r="BD503" i="1"/>
  <c r="BD668" i="1"/>
  <c r="BD1349" i="1"/>
  <c r="BD69" i="1"/>
  <c r="BD666" i="1"/>
  <c r="BD943" i="1"/>
  <c r="BD983" i="1"/>
  <c r="BD156" i="1"/>
  <c r="BD612" i="1"/>
  <c r="BD659" i="1"/>
  <c r="BD661" i="1"/>
  <c r="BD663" i="1"/>
  <c r="BD146" i="1"/>
  <c r="BD97" i="1"/>
  <c r="BD82" i="1"/>
  <c r="BD113" i="1"/>
  <c r="BD81" i="1"/>
  <c r="BD80" i="1"/>
  <c r="BD536" i="1"/>
  <c r="BD561" i="1"/>
  <c r="BD85" i="1"/>
  <c r="BD83" i="1"/>
  <c r="BD594" i="1"/>
  <c r="BD84" i="1"/>
  <c r="BD1312" i="1"/>
  <c r="BD28" i="1"/>
  <c r="BD6" i="1"/>
  <c r="BD154" i="1"/>
  <c r="BD190" i="1"/>
  <c r="BD139" i="1"/>
  <c r="BD1095" i="1"/>
  <c r="BD506" i="1"/>
  <c r="BD1118" i="1"/>
  <c r="BD927" i="1"/>
  <c r="BD462" i="1"/>
  <c r="BD112" i="1"/>
  <c r="BD1465" i="1"/>
  <c r="BD345" i="1"/>
  <c r="BD1467" i="1"/>
  <c r="BD1688" i="1"/>
  <c r="BD219" i="1"/>
  <c r="BD750" i="1"/>
  <c r="BD1096" i="1"/>
  <c r="BD441" i="1"/>
  <c r="BD732" i="1"/>
  <c r="BD689" i="1"/>
  <c r="BD1462" i="1"/>
  <c r="BD2219" i="1"/>
  <c r="BD1012" i="1"/>
  <c r="BD1117" i="1"/>
  <c r="BD191" i="1"/>
  <c r="BD701" i="1"/>
  <c r="BD159" i="1"/>
  <c r="BD201" i="1"/>
  <c r="BD1626" i="1"/>
  <c r="BD1710" i="1"/>
  <c r="BD126" i="1"/>
  <c r="BD575" i="1"/>
  <c r="BD7" i="1"/>
  <c r="BD301" i="1"/>
  <c r="BD242" i="1"/>
  <c r="BD586" i="1"/>
  <c r="BD1713" i="1"/>
  <c r="BD100" i="1"/>
  <c r="BD415" i="1"/>
  <c r="BD1059" i="1"/>
  <c r="BD1714" i="1"/>
  <c r="BD168" i="1"/>
  <c r="BD1305" i="1"/>
  <c r="BD134" i="1"/>
  <c r="BD135" i="1"/>
  <c r="BD1685" i="1"/>
  <c r="BD1358" i="1"/>
  <c r="BD567" i="1"/>
  <c r="BD1365" i="1"/>
  <c r="BD940" i="1"/>
  <c r="BD1488" i="1"/>
  <c r="BD918" i="1"/>
  <c r="BD1347" i="1"/>
  <c r="BD528" i="1"/>
  <c r="BD223" i="1"/>
  <c r="BD581" i="1"/>
  <c r="BD1672" i="1"/>
  <c r="BD1673" i="1"/>
  <c r="BD15" i="1"/>
  <c r="BD1394" i="1"/>
  <c r="BD101" i="1"/>
  <c r="BD271" i="1"/>
  <c r="BD710" i="1"/>
  <c r="BD482" i="1"/>
  <c r="BD709" i="1"/>
  <c r="BD630" i="1"/>
  <c r="BD351" i="1"/>
  <c r="BD55" i="1"/>
  <c r="BD966" i="1"/>
  <c r="BD939" i="1"/>
  <c r="BD105" i="1"/>
  <c r="BD1385" i="1"/>
  <c r="BD255" i="1"/>
  <c r="BD413" i="1"/>
  <c r="BD1518" i="1"/>
  <c r="BD332" i="1"/>
  <c r="BD122" i="1"/>
  <c r="BD1718" i="1"/>
  <c r="BD643" i="1"/>
  <c r="BD176" i="1"/>
  <c r="BD985" i="1"/>
  <c r="BD1681" i="1"/>
  <c r="BD30" i="1"/>
  <c r="BD549" i="1"/>
  <c r="BD517" i="1"/>
  <c r="BD8" i="1"/>
  <c r="BD923" i="1"/>
  <c r="BD1319" i="1"/>
  <c r="BD525" i="1"/>
  <c r="BD679" i="1"/>
  <c r="BD1720" i="1"/>
  <c r="BD41" i="1"/>
  <c r="BD913" i="1"/>
  <c r="BD40" i="1"/>
  <c r="BD189" i="1"/>
  <c r="BD1116" i="1"/>
  <c r="BD1721" i="1"/>
  <c r="BD1035" i="1"/>
  <c r="BD356" i="1"/>
  <c r="BD702" i="1"/>
  <c r="BD637" i="1"/>
  <c r="BD326" i="1"/>
  <c r="BD373" i="1"/>
  <c r="BD1582" i="1"/>
  <c r="BD188" i="1"/>
  <c r="BD187" i="1"/>
  <c r="BD169" i="1"/>
  <c r="BD449" i="1"/>
  <c r="BD165" i="1"/>
  <c r="BD1615" i="1"/>
  <c r="BD170" i="1"/>
  <c r="BD166" i="1"/>
  <c r="BD1353" i="1"/>
  <c r="BD366" i="1"/>
  <c r="BD1354" i="1"/>
  <c r="BD312" i="1"/>
  <c r="BD605" i="1"/>
  <c r="BD395" i="1"/>
  <c r="BD694" i="1"/>
  <c r="BD128" i="1"/>
  <c r="BD654" i="1"/>
  <c r="BD445" i="1"/>
  <c r="BD9" i="1"/>
  <c r="BD414" i="1"/>
  <c r="BD1249" i="1"/>
  <c r="BD1244" i="1"/>
  <c r="BD1722" i="1"/>
  <c r="BD953" i="1"/>
  <c r="BD2175" i="1"/>
  <c r="BD2075" i="1"/>
  <c r="BD1644" i="1"/>
  <c r="BD372" i="1"/>
  <c r="BD49" i="1"/>
  <c r="BD236" i="1"/>
  <c r="BD1162" i="1"/>
  <c r="BD490" i="1"/>
  <c r="BD1610" i="1"/>
  <c r="BD1585" i="1"/>
  <c r="BD172" i="1"/>
  <c r="BD777" i="1"/>
  <c r="BD137" i="1"/>
  <c r="BD1251" i="1"/>
  <c r="BD327" i="1"/>
  <c r="BD957" i="1"/>
  <c r="BD516" i="1"/>
  <c r="BD275" i="1"/>
  <c r="BD243" i="1"/>
  <c r="BD915" i="1"/>
  <c r="BD1625" i="1"/>
  <c r="BD541" i="1"/>
  <c r="BD313" i="1"/>
  <c r="BD1487" i="1"/>
  <c r="BD1324" i="1"/>
  <c r="BD713" i="1"/>
  <c r="BD175" i="1"/>
  <c r="BD228" i="1"/>
  <c r="BD295" i="1"/>
  <c r="BD241" i="1"/>
  <c r="BD1382" i="1"/>
  <c r="BD621" i="1"/>
  <c r="BD1374" i="1"/>
  <c r="BD199" i="1"/>
  <c r="BD629" i="1"/>
  <c r="BD1352" i="1"/>
  <c r="BD4" i="1"/>
  <c r="BD150" i="1"/>
  <c r="BD142" i="1"/>
  <c r="BD645" i="1"/>
  <c r="BD1034" i="1"/>
  <c r="BD421" i="1"/>
  <c r="BD148" i="1"/>
  <c r="BD649" i="1"/>
  <c r="BD544" i="1"/>
  <c r="BD381" i="1"/>
  <c r="BD153" i="1"/>
  <c r="BD29" i="1"/>
  <c r="BD224" i="1"/>
  <c r="BD400" i="1"/>
  <c r="BD343" i="1"/>
  <c r="BD1113" i="1"/>
  <c r="BD268" i="1"/>
  <c r="BD20" i="1"/>
  <c r="BD1557" i="1"/>
  <c r="BD716" i="1"/>
  <c r="BD61" i="1"/>
  <c r="BD60" i="1"/>
  <c r="BD220" i="1"/>
  <c r="BD1167" i="1"/>
  <c r="BD2087" i="1"/>
  <c r="BD759" i="1"/>
  <c r="BD1282" i="1"/>
  <c r="BD903" i="1"/>
  <c r="BD1638" i="1"/>
  <c r="BD1283" i="1"/>
  <c r="BD353" i="1"/>
  <c r="BD1723" i="1"/>
  <c r="BD1577" i="1"/>
  <c r="BD104" i="1"/>
  <c r="BD729" i="1"/>
  <c r="BD45" i="1"/>
  <c r="BD202" i="1"/>
  <c r="BD152" i="1"/>
  <c r="BD955" i="1"/>
  <c r="BD633" i="1"/>
  <c r="BD841" i="1"/>
  <c r="BD214" i="1"/>
  <c r="BD195" i="1"/>
  <c r="BD216" i="1"/>
  <c r="BD1369" i="1"/>
  <c r="BD215" i="1"/>
  <c r="BD693" i="1"/>
  <c r="BD1530" i="1"/>
  <c r="BD1707" i="1"/>
  <c r="BD118" i="1"/>
  <c r="BD10" i="1"/>
  <c r="BD43" i="1"/>
  <c r="BD273" i="1"/>
  <c r="BD968" i="1"/>
  <c r="BD1528" i="1"/>
  <c r="BD1318" i="1"/>
  <c r="BD281" i="1"/>
  <c r="BD1579" i="1"/>
  <c r="BD99" i="1"/>
  <c r="BD1252" i="1"/>
  <c r="BD1119" i="1"/>
  <c r="BD3" i="1"/>
  <c r="BD303" i="1"/>
  <c r="BD1639" i="1"/>
  <c r="BD276" i="1"/>
  <c r="BD403" i="1"/>
  <c r="BD1348" i="1"/>
  <c r="BD278" i="1"/>
  <c r="BD371" i="1"/>
  <c r="BD1539" i="1"/>
  <c r="BD699" i="1"/>
  <c r="BD299" i="1"/>
  <c r="BD1567" i="1"/>
  <c r="BD924" i="1"/>
  <c r="BD715" i="1"/>
  <c r="BD871" i="1"/>
  <c r="BD213" i="1"/>
  <c r="BD980" i="1"/>
  <c r="BD1367" i="1"/>
  <c r="BD727" i="1"/>
  <c r="BD875" i="1"/>
  <c r="BD1129" i="1"/>
  <c r="BD540" i="1"/>
  <c r="BD123" i="1"/>
  <c r="BD758" i="1"/>
  <c r="BD405" i="1"/>
  <c r="BD763" i="1"/>
  <c r="BD565" i="1"/>
  <c r="BD753" i="1"/>
  <c r="BD1724" i="1"/>
  <c r="BD120" i="1"/>
  <c r="BD821" i="1"/>
  <c r="BD302" i="1"/>
  <c r="BD468" i="1"/>
  <c r="BD949" i="1"/>
  <c r="BD1276" i="1"/>
  <c r="BD1286" i="1"/>
  <c r="BD884" i="1"/>
  <c r="BD1254" i="1"/>
  <c r="BD346" i="1"/>
  <c r="BD900" i="1"/>
  <c r="BD245" i="1"/>
  <c r="BD244" i="1"/>
  <c r="BD1559" i="1"/>
  <c r="BD422" i="1"/>
  <c r="BD394" i="1"/>
  <c r="BD531" i="1"/>
  <c r="BD647" i="1"/>
  <c r="BD239" i="1"/>
  <c r="BD297" i="1"/>
  <c r="BD788" i="1"/>
  <c r="BD1383" i="1"/>
  <c r="BD527" i="1"/>
  <c r="BD354" i="1"/>
  <c r="BD208" i="1"/>
  <c r="BD416" i="1"/>
  <c r="BD590" i="1"/>
  <c r="BD1497" i="1"/>
  <c r="BD1296" i="1"/>
  <c r="BD535" i="1"/>
  <c r="BD439" i="1"/>
  <c r="BD1094" i="1"/>
  <c r="BD287" i="1"/>
  <c r="BD606" i="1"/>
  <c r="BD1260" i="1"/>
  <c r="BD934" i="1"/>
  <c r="BD289" i="1"/>
  <c r="BD127" i="1"/>
  <c r="BD742" i="1"/>
  <c r="BD543" i="1"/>
  <c r="BD570" i="1"/>
  <c r="BD1030" i="1"/>
  <c r="BD724" i="1"/>
  <c r="BD989" i="1"/>
  <c r="BD984" i="1"/>
  <c r="BD1037" i="1"/>
  <c r="BD1726" i="1"/>
  <c r="BD360" i="1"/>
  <c r="BD1664" i="1"/>
  <c r="BD755" i="1"/>
  <c r="BD809" i="1"/>
  <c r="BD1727" i="1"/>
  <c r="BD1648" i="1"/>
  <c r="BD316" i="1"/>
  <c r="BD290" i="1"/>
  <c r="BD842" i="1"/>
  <c r="BD1728" i="1"/>
  <c r="BD240" i="1"/>
  <c r="BD192" i="1"/>
  <c r="BD993" i="1"/>
  <c r="BD293" i="1"/>
  <c r="BD306" i="1"/>
  <c r="BD294" i="1"/>
  <c r="BD470" i="1"/>
  <c r="BD284" i="1"/>
  <c r="BD720" i="1"/>
  <c r="BD718" i="1"/>
  <c r="BD719" i="1"/>
  <c r="BD1203" i="1"/>
  <c r="BD314" i="1"/>
  <c r="BD355" i="1"/>
  <c r="BD335" i="1"/>
  <c r="BD1048" i="1"/>
  <c r="BD370" i="1"/>
  <c r="BD1232" i="1"/>
  <c r="BD1014" i="1"/>
  <c r="BD772" i="1"/>
  <c r="BD184" i="1"/>
  <c r="BD377" i="1"/>
  <c r="BD274" i="1"/>
  <c r="BD144" i="1"/>
  <c r="BD248" i="1"/>
  <c r="BD1005" i="1"/>
  <c r="BD1039" i="1"/>
  <c r="BD887" i="1"/>
  <c r="BD231" i="1"/>
  <c r="BD1277" i="1"/>
  <c r="BD31" i="1"/>
  <c r="BD756" i="1"/>
  <c r="BD402" i="1"/>
  <c r="BD2288" i="1"/>
  <c r="BD1387" i="1"/>
  <c r="BD614" i="1"/>
  <c r="BD613" i="1"/>
  <c r="BD734" i="1"/>
  <c r="BD260" i="1"/>
  <c r="BD507" i="1"/>
  <c r="BD451" i="1"/>
  <c r="BD2227" i="1"/>
  <c r="BD388" i="1"/>
  <c r="BD1043" i="1"/>
  <c r="BD862" i="1"/>
  <c r="BD1155" i="1"/>
  <c r="BD427" i="1"/>
  <c r="BD1389" i="1"/>
  <c r="BD752" i="1"/>
  <c r="BD771" i="1"/>
  <c r="BD726" i="1"/>
  <c r="BD1390" i="1"/>
  <c r="BD1391" i="1"/>
  <c r="BD1134" i="1"/>
  <c r="BD324" i="1"/>
  <c r="BD321" i="1"/>
  <c r="BD317" i="1"/>
  <c r="BD733" i="1"/>
  <c r="BD412" i="1"/>
  <c r="BD116" i="1"/>
  <c r="BD487" i="1"/>
  <c r="BD1174" i="1"/>
  <c r="BD810" i="1"/>
  <c r="BD466" i="1"/>
  <c r="BD1144" i="1"/>
  <c r="BD349" i="1"/>
  <c r="BD210" i="1"/>
  <c r="BD392" i="1"/>
  <c r="BD305" i="1"/>
  <c r="BD641" i="1"/>
  <c r="BD999" i="1"/>
  <c r="BD738" i="1"/>
  <c r="BD322" i="1"/>
  <c r="BD319" i="1"/>
  <c r="BD357" i="1"/>
  <c r="BD997" i="1"/>
  <c r="BD1122" i="1"/>
  <c r="BD341" i="1"/>
  <c r="BD757" i="1"/>
  <c r="BD1173" i="1"/>
  <c r="BD198" i="1"/>
  <c r="BD384" i="1"/>
  <c r="BD440" i="1"/>
  <c r="BD423" i="1"/>
  <c r="BD1009" i="1"/>
  <c r="BD1493" i="1"/>
  <c r="BD1729" i="1"/>
  <c r="BD333" i="1"/>
  <c r="BD1151" i="1"/>
  <c r="BD469" i="1"/>
  <c r="BD811" i="1"/>
  <c r="BD1107" i="1"/>
  <c r="BD401" i="1"/>
  <c r="BD480" i="1"/>
  <c r="BD1418" i="1"/>
  <c r="BD383" i="1"/>
  <c r="BD467" i="1"/>
  <c r="BD500" i="1"/>
  <c r="BD136" i="1"/>
  <c r="BD111" i="1"/>
  <c r="BD164" i="1"/>
  <c r="BD1689" i="1"/>
  <c r="BD768" i="1"/>
  <c r="BD391" i="1"/>
  <c r="BD129" i="1"/>
  <c r="BD336" i="1"/>
  <c r="BD428" i="1"/>
  <c r="BD1268" i="1"/>
  <c r="BD1558" i="1"/>
  <c r="BD350" i="1"/>
  <c r="BD617" i="1"/>
  <c r="BD1033" i="1"/>
  <c r="BD251" i="1"/>
  <c r="BD781" i="1"/>
  <c r="BD365" i="1"/>
  <c r="BD889" i="1"/>
  <c r="BD407" i="1"/>
  <c r="BD483" i="1"/>
  <c r="BD812" i="1"/>
  <c r="BD397" i="1"/>
  <c r="BD379" i="1"/>
  <c r="BD444" i="1"/>
  <c r="BD380" i="1"/>
  <c r="BD453" i="1"/>
  <c r="BD398" i="1"/>
  <c r="BD1730" i="1"/>
  <c r="BD424" i="1"/>
  <c r="BD367" i="1"/>
  <c r="BD1181" i="1"/>
  <c r="BD644" i="1"/>
  <c r="BD409" i="1"/>
  <c r="BD396" i="1"/>
  <c r="BD1025" i="1"/>
  <c r="BD597" i="1"/>
  <c r="BD386" i="1"/>
  <c r="BD1040" i="1"/>
  <c r="BD1731" i="1"/>
  <c r="BD430" i="1"/>
  <c r="BD488" i="1"/>
  <c r="BD823" i="1"/>
  <c r="BD461" i="1"/>
  <c r="BD1732" i="1"/>
  <c r="BD496" i="1"/>
  <c r="BD382" i="1"/>
  <c r="BD361" i="1"/>
  <c r="BD1733" i="1"/>
  <c r="BD437" i="1"/>
  <c r="BD1734" i="1"/>
  <c r="BD1281" i="1"/>
  <c r="BD124" i="1"/>
  <c r="BD436" i="1"/>
  <c r="BD1570" i="1"/>
  <c r="BD1656" i="1"/>
  <c r="BD393" i="1"/>
  <c r="BD404" i="1"/>
  <c r="BD564" i="1"/>
  <c r="BD1038" i="1"/>
  <c r="BD909" i="1"/>
  <c r="BD547" i="1"/>
  <c r="BD1056" i="1"/>
  <c r="BD481" i="1"/>
  <c r="BD854" i="1"/>
  <c r="BD425" i="1"/>
  <c r="BD882" i="1"/>
  <c r="BD369" i="1"/>
  <c r="BD499" i="1"/>
  <c r="BD691" i="1"/>
  <c r="BD1735" i="1"/>
  <c r="BD863" i="1"/>
  <c r="BD130" i="1"/>
  <c r="BD885" i="1"/>
  <c r="BD728" i="1"/>
  <c r="BD680" i="1"/>
  <c r="BD376" i="1"/>
  <c r="BD515" i="1"/>
  <c r="BD374" i="1"/>
  <c r="BD1136" i="1"/>
  <c r="BD494" i="1"/>
  <c r="BD18" i="1"/>
  <c r="BD272" i="1"/>
  <c r="BD870" i="1"/>
  <c r="BD411" i="1"/>
  <c r="BD452" i="1"/>
  <c r="BD766" i="1"/>
  <c r="BD714" i="1"/>
  <c r="BD495" i="1"/>
  <c r="BD406" i="1"/>
  <c r="BD463" i="1"/>
  <c r="BD873" i="1"/>
  <c r="BD761" i="1"/>
  <c r="BD485" i="1"/>
  <c r="BD46" i="1"/>
  <c r="BD465" i="1"/>
  <c r="BD662" i="1"/>
  <c r="BD342" i="1"/>
  <c r="BD389" i="1"/>
  <c r="BD1168" i="1"/>
  <c r="BD995" i="1"/>
  <c r="BD1087" i="1"/>
  <c r="BD456" i="1"/>
  <c r="BD784" i="1"/>
  <c r="BD454" i="1"/>
  <c r="BD459" i="1"/>
  <c r="BD410" i="1"/>
  <c r="BD478" i="1"/>
  <c r="BD149" i="1"/>
  <c r="BD167" i="1"/>
  <c r="BD682" i="1"/>
  <c r="BD1571" i="1"/>
  <c r="BD492" i="1"/>
  <c r="BD267" i="1"/>
  <c r="BD315" i="1"/>
  <c r="BD498" i="1"/>
  <c r="BD493" i="1"/>
  <c r="BD497" i="1"/>
  <c r="BD491" i="1"/>
  <c r="BD501" i="1"/>
  <c r="BD504" i="1"/>
  <c r="BD505" i="1"/>
  <c r="BD509" i="1"/>
  <c r="BD508" i="1"/>
  <c r="BD300" i="1"/>
  <c r="BD1736" i="1"/>
  <c r="BD981" i="1"/>
  <c r="BD1737" i="1"/>
  <c r="BD905" i="1"/>
  <c r="BD513" i="1"/>
  <c r="BD512" i="1"/>
  <c r="BD1448" i="1"/>
  <c r="BD520" i="1"/>
  <c r="BD1103" i="1"/>
  <c r="BD1101" i="1"/>
  <c r="BD1738" i="1"/>
  <c r="BD1739" i="1"/>
  <c r="BD37" i="1"/>
  <c r="BD1740" i="1"/>
  <c r="BD1450" i="1"/>
  <c r="BD1741" i="1"/>
  <c r="BD936" i="1"/>
  <c r="BD2194" i="1"/>
  <c r="BD1696" i="1"/>
  <c r="BD868" i="1"/>
  <c r="BD261" i="1"/>
  <c r="BD825" i="1"/>
  <c r="BD1335" i="1"/>
  <c r="BD270" i="1"/>
  <c r="BD1742" i="1"/>
  <c r="BD820" i="1"/>
  <c r="BD765" i="1"/>
  <c r="BD286" i="1"/>
  <c r="BD285" i="1"/>
  <c r="BD348" i="1"/>
  <c r="BD339" i="1"/>
  <c r="BD1292" i="1"/>
  <c r="BD229" i="1"/>
  <c r="BD582" i="1"/>
  <c r="BD1273" i="1"/>
  <c r="BD538" i="1"/>
  <c r="BD1743" i="1"/>
  <c r="BD1398" i="1"/>
  <c r="BD328" i="1"/>
  <c r="BD162" i="1"/>
  <c r="BD1128" i="1"/>
  <c r="BD246" i="1"/>
  <c r="BD203" i="1"/>
  <c r="BD387" i="1"/>
  <c r="BD959" i="1"/>
  <c r="BD280" i="1"/>
  <c r="BD1154" i="1"/>
  <c r="BD1744" i="1"/>
  <c r="BD673" i="1"/>
  <c r="BD1745" i="1"/>
  <c r="BD338" i="1"/>
  <c r="BD1746" i="1"/>
  <c r="BD292" i="1"/>
  <c r="BD988" i="1"/>
  <c r="BD1396" i="1"/>
  <c r="BD672" i="1"/>
  <c r="BD1443" i="1"/>
  <c r="BD442" i="1"/>
  <c r="BD1339" i="1"/>
  <c r="BD171" i="1"/>
  <c r="BD309" i="1"/>
  <c r="BD1628" i="1"/>
  <c r="BD1420" i="1"/>
  <c r="BD1629" i="1"/>
  <c r="BD1361" i="1"/>
  <c r="BD911" i="1"/>
  <c r="BD1328" i="1"/>
  <c r="BD568" i="1"/>
  <c r="BD418" i="1"/>
  <c r="BD926" i="1"/>
  <c r="BD792" i="1"/>
  <c r="BD308" i="1"/>
  <c r="BD265" i="1"/>
  <c r="BD434" i="1"/>
  <c r="BD912" i="1"/>
  <c r="BD318" i="1"/>
  <c r="BD683" i="1"/>
  <c r="BD916" i="1"/>
  <c r="BD1608" i="1"/>
  <c r="BD140" i="1"/>
  <c r="BD304" i="1"/>
  <c r="BD484" i="1"/>
  <c r="BD1747" i="1"/>
  <c r="BD1748" i="1"/>
  <c r="BD1544" i="1"/>
  <c r="BD960" i="1"/>
  <c r="BD1026" i="1"/>
  <c r="BD1749" i="1"/>
  <c r="BD74" i="1"/>
  <c r="BD1750" i="1"/>
  <c r="BD431" i="1"/>
  <c r="BD1311" i="1"/>
  <c r="BD1141" i="1"/>
  <c r="BD1751" i="1"/>
  <c r="BD958" i="1"/>
  <c r="BD1480" i="1"/>
  <c r="BD1360" i="1"/>
  <c r="BD942" i="1"/>
  <c r="BD961" i="1"/>
  <c r="BD1752" i="1"/>
  <c r="BD1753" i="1"/>
  <c r="BD1407" i="1"/>
  <c r="BD1371" i="1"/>
  <c r="BD1754" i="1"/>
  <c r="BD1655" i="1"/>
  <c r="BD1356" i="1"/>
  <c r="BD1130" i="1"/>
  <c r="BD86" i="1"/>
  <c r="BD110" i="1"/>
  <c r="BD1355" i="1"/>
  <c r="BD1109" i="1"/>
  <c r="BD671" i="1"/>
  <c r="BD723" i="1"/>
  <c r="BD651" i="1"/>
  <c r="BD686" i="1"/>
  <c r="BD1755" i="1"/>
  <c r="BD657" i="1"/>
  <c r="BD1373" i="1"/>
  <c r="BD1547" i="1"/>
  <c r="BD181" i="1"/>
  <c r="BD52" i="1"/>
  <c r="BD1504" i="1"/>
  <c r="BD448" i="1"/>
  <c r="BD282" i="1"/>
  <c r="BD774" i="1"/>
  <c r="BD1139" i="1"/>
  <c r="BD1424" i="1"/>
  <c r="BD1756" i="1"/>
  <c r="BD71" i="1"/>
  <c r="BD589" i="1"/>
  <c r="BD1230" i="1"/>
  <c r="BD1699" i="1"/>
  <c r="BD658" i="1"/>
  <c r="BD775" i="1"/>
  <c r="BD1020" i="1"/>
  <c r="BD247" i="1"/>
  <c r="BD385" i="1"/>
  <c r="BD1757" i="1"/>
  <c r="BD1758" i="1"/>
  <c r="BD1759" i="1"/>
  <c r="BD1362" i="1"/>
  <c r="BD1760" i="1"/>
  <c r="BD1395" i="1"/>
  <c r="BD2212" i="1"/>
  <c r="BD1036" i="1"/>
  <c r="BD1525" i="1"/>
  <c r="BD1076" i="1"/>
  <c r="BD789" i="1"/>
  <c r="BD922" i="1"/>
  <c r="BD1269" i="1"/>
  <c r="BD1169" i="1"/>
  <c r="BD967" i="1"/>
  <c r="BD1166" i="1"/>
  <c r="BD824" i="1"/>
  <c r="BD857" i="1"/>
  <c r="BD1125" i="1"/>
  <c r="BD1761" i="1"/>
  <c r="BD1132" i="1"/>
  <c r="BD514" i="1"/>
  <c r="BD446" i="1"/>
  <c r="BD1762" i="1"/>
  <c r="BD132" i="1"/>
  <c r="BD1175" i="1"/>
  <c r="BD674" i="1"/>
  <c r="BD26" i="1"/>
  <c r="BD793" i="1"/>
  <c r="BD1618" i="1"/>
  <c r="BD477" i="1"/>
  <c r="BD486" i="1"/>
  <c r="BD233" i="1"/>
  <c r="BD232" i="1"/>
  <c r="BD1165" i="1"/>
  <c r="BD1763" i="1"/>
  <c r="BD1097" i="1"/>
  <c r="BD471" i="1"/>
  <c r="BD1698" i="1"/>
  <c r="BD1419" i="1"/>
  <c r="BD1764" i="1"/>
  <c r="BD1376" i="1"/>
  <c r="BD479" i="1"/>
  <c r="BD1084" i="1"/>
  <c r="BD1375" i="1"/>
  <c r="BD474" i="1"/>
  <c r="BD1121" i="1"/>
  <c r="BD1120" i="1"/>
  <c r="BD464" i="1"/>
  <c r="BD432" i="1"/>
  <c r="BD455" i="1"/>
  <c r="BD420" i="1"/>
  <c r="BD829" i="1"/>
  <c r="BD1188" i="1"/>
  <c r="BD1243" i="1"/>
  <c r="BD1205" i="1"/>
  <c r="BD1520" i="1"/>
  <c r="BD1766" i="1"/>
  <c r="BD1293" i="1"/>
  <c r="BD919" i="1"/>
  <c r="BD1306" i="1"/>
  <c r="BD1767" i="1"/>
  <c r="BD571" i="1"/>
  <c r="BD1000" i="1"/>
  <c r="BD1351" i="1"/>
  <c r="BD1562" i="1"/>
  <c r="BD1302" i="1"/>
  <c r="BD1320" i="1"/>
  <c r="BD1321" i="1"/>
  <c r="BD1675" i="1"/>
  <c r="BD1140" i="1"/>
  <c r="BD288" i="1"/>
  <c r="BD1768" i="1"/>
  <c r="BD1233" i="1"/>
  <c r="BD1295" i="1"/>
  <c r="BD1769" i="1"/>
  <c r="BD1770" i="1"/>
  <c r="BD1149" i="1"/>
  <c r="BD562" i="1"/>
  <c r="BD1359" i="1"/>
  <c r="BD994" i="1"/>
  <c r="BD578" i="1"/>
  <c r="BD106" i="1"/>
  <c r="BD1771" i="1"/>
  <c r="BD182" i="1"/>
  <c r="BD1660" i="1"/>
  <c r="BD1264" i="1"/>
  <c r="BD1106" i="1"/>
  <c r="BD969" i="1"/>
  <c r="BD1773" i="1"/>
  <c r="BD1774" i="1"/>
  <c r="BD109" i="1"/>
  <c r="BD108" i="1"/>
  <c r="BD107" i="1"/>
  <c r="BD1303" i="1"/>
  <c r="BD196" i="1"/>
  <c r="BD458" i="1"/>
  <c r="BD688" i="1"/>
  <c r="BD1124" i="1"/>
  <c r="BD145" i="1"/>
  <c r="BD347" i="1"/>
  <c r="BD1133" i="1"/>
  <c r="BD1658" i="1"/>
  <c r="BD1677" i="1"/>
  <c r="BD1540" i="1"/>
  <c r="BD340" i="1"/>
  <c r="BD1404" i="1"/>
  <c r="BD1777" i="1"/>
  <c r="BD253" i="1"/>
  <c r="BD1778" i="1"/>
  <c r="BD963" i="1"/>
  <c r="BD310" i="1"/>
  <c r="BD311" i="1"/>
  <c r="BD1401" i="1"/>
  <c r="BD1499" i="1"/>
  <c r="BD1346" i="1"/>
  <c r="BD1414" i="1"/>
  <c r="BD996" i="1"/>
  <c r="BD194" i="1"/>
  <c r="BD359" i="1"/>
  <c r="BD1108" i="1"/>
  <c r="BD1780" i="1"/>
  <c r="BD1267" i="1"/>
  <c r="BD2140" i="1"/>
  <c r="BD1022" i="1"/>
  <c r="BD1556" i="1"/>
  <c r="BD1008" i="1"/>
  <c r="BD266" i="1"/>
  <c r="BD1031" i="1"/>
  <c r="BD1080" i="1"/>
  <c r="BD1102" i="1"/>
  <c r="BD1705" i="1"/>
  <c r="BD1024" i="1"/>
  <c r="BD1079" i="1"/>
  <c r="BD206" i="1"/>
  <c r="BD1051" i="1"/>
  <c r="BD307" i="1"/>
  <c r="BD473" i="1"/>
  <c r="BD158" i="1"/>
  <c r="BD937" i="1"/>
  <c r="BD489" i="1"/>
  <c r="BD298" i="1"/>
  <c r="BD1645" i="1"/>
  <c r="BD1023" i="1"/>
  <c r="BD627" i="1"/>
  <c r="BD23" i="1"/>
  <c r="BD1082" i="1"/>
  <c r="BD1003" i="1"/>
  <c r="BD476" i="1"/>
  <c r="BD1078" i="1"/>
  <c r="BD1044" i="1"/>
  <c r="BD1783" i="1"/>
  <c r="BD1785" i="1"/>
  <c r="BD587" i="1"/>
  <c r="BD1045" i="1"/>
  <c r="BD886" i="1"/>
  <c r="BD546" i="1"/>
  <c r="BD973" i="1"/>
  <c r="BD1642" i="1"/>
  <c r="BD834" i="1"/>
  <c r="BD576" i="1"/>
  <c r="BD848" i="1"/>
  <c r="BD1477" i="1"/>
  <c r="BD186" i="1"/>
  <c r="BD1568" i="1"/>
  <c r="BD1433" i="1"/>
  <c r="BD1388" i="1"/>
  <c r="BD872" i="1"/>
  <c r="BD1427" i="1"/>
  <c r="BD804" i="1"/>
  <c r="BD1163" i="1"/>
  <c r="BD874" i="1"/>
  <c r="BD876" i="1"/>
  <c r="BD1786" i="1"/>
  <c r="BD227" i="1"/>
  <c r="BD1460" i="1"/>
  <c r="BD419" i="1"/>
  <c r="BD669" i="1"/>
  <c r="BD1452" i="1"/>
  <c r="BD1483" i="1"/>
  <c r="BD560" i="1"/>
  <c r="BD1160" i="1"/>
  <c r="BD1170" i="1"/>
  <c r="BD64" i="1"/>
  <c r="BD12" i="1"/>
  <c r="BD1792" i="1"/>
  <c r="BD1510" i="1"/>
  <c r="BD131" i="1"/>
  <c r="BD177" i="1"/>
  <c r="BD1793" i="1"/>
  <c r="BD1794" i="1"/>
  <c r="BD1613" i="1"/>
  <c r="BD1795" i="1"/>
  <c r="BD1798" i="1"/>
  <c r="BD358" i="1"/>
  <c r="BD331" i="1"/>
  <c r="BD1800" i="1"/>
  <c r="BD982" i="1"/>
  <c r="BD1801" i="1"/>
  <c r="BD921" i="1"/>
  <c r="BD952" i="1"/>
  <c r="BD1802" i="1"/>
  <c r="BD1537" i="1"/>
  <c r="BD250" i="1"/>
  <c r="BD1623" i="1"/>
  <c r="BD185" i="1"/>
  <c r="BD1536" i="1"/>
  <c r="BD653" i="1"/>
  <c r="BD650" i="1"/>
  <c r="BD56" i="1"/>
  <c r="BD998" i="1"/>
  <c r="BD737" i="1"/>
  <c r="BD1803" i="1"/>
  <c r="BD1569" i="1"/>
  <c r="BD908" i="1"/>
  <c r="BD1805" i="1"/>
  <c r="BD200" i="1"/>
  <c r="BD337" i="1"/>
  <c r="BD745" i="1"/>
  <c r="BD1482" i="1"/>
  <c r="BD675" i="1"/>
  <c r="BD807" i="1"/>
  <c r="BD368" i="1"/>
  <c r="BD1229" i="1"/>
  <c r="BD1806" i="1"/>
  <c r="BD390" i="1"/>
  <c r="BD1255" i="1"/>
  <c r="BD95" i="1"/>
  <c r="BD1807" i="1"/>
  <c r="BD1491" i="1"/>
  <c r="BD1446" i="1"/>
  <c r="BD1486" i="1"/>
  <c r="BD700" i="1"/>
  <c r="BD1495" i="1"/>
  <c r="BD840" i="1"/>
  <c r="BD1533" i="1"/>
  <c r="BD1605" i="1"/>
  <c r="BD1808" i="1"/>
  <c r="BD1701" i="1"/>
  <c r="BD1393" i="1"/>
  <c r="BD1643" i="1"/>
  <c r="BD1047" i="1"/>
  <c r="BD1454" i="1"/>
  <c r="BD1317" i="1"/>
  <c r="BD1809" i="1"/>
  <c r="BD522" i="1"/>
  <c r="BD1457" i="1"/>
  <c r="BD1492" i="1"/>
  <c r="BD1647" i="1"/>
  <c r="BD2142" i="1"/>
  <c r="BD1505" i="1"/>
  <c r="BD559" i="1"/>
  <c r="BD579" i="1"/>
  <c r="BD1470" i="1"/>
  <c r="BD1561" i="1"/>
  <c r="BD1284" i="1"/>
  <c r="BD1325" i="1"/>
  <c r="BD1067" i="1"/>
  <c r="BD1331" i="1"/>
  <c r="BD1212" i="1"/>
  <c r="BD1811" i="1"/>
  <c r="BD1054" i="1"/>
  <c r="BD1704" i="1"/>
  <c r="BD1812" i="1"/>
  <c r="BD1813" i="1"/>
  <c r="BD1814" i="1"/>
  <c r="BD475" i="1"/>
  <c r="BD1619" i="1"/>
  <c r="BD279" i="1"/>
  <c r="BD1609" i="1"/>
  <c r="BD1818" i="1"/>
  <c r="BD1819" i="1"/>
  <c r="BD63" i="1"/>
  <c r="BD1820" i="1"/>
  <c r="BD1822" i="1"/>
  <c r="BD1823" i="1"/>
  <c r="BD1824" i="1"/>
  <c r="BD1825" i="1"/>
  <c r="BD1826" i="1"/>
  <c r="BD1827" i="1"/>
  <c r="BD530" i="1"/>
  <c r="BD14" i="1"/>
  <c r="BD1004" i="1"/>
  <c r="BD438" i="1"/>
  <c r="BD1828" i="1"/>
  <c r="BD1204" i="1"/>
  <c r="BD1234" i="1"/>
  <c r="BD1829" i="1"/>
  <c r="BD1831" i="1"/>
  <c r="BD585" i="1"/>
  <c r="BD1833" i="1"/>
  <c r="BD1834" i="1"/>
  <c r="BD1835" i="1"/>
  <c r="BD17" i="1"/>
  <c r="BD1411" i="1"/>
  <c r="BD1235" i="1"/>
  <c r="BD222" i="1"/>
  <c r="BD1323" i="1"/>
  <c r="BD1236" i="1"/>
  <c r="BD329" i="1"/>
  <c r="BD801" i="1"/>
  <c r="BD1445" i="1"/>
  <c r="BD1478" i="1"/>
  <c r="BD1836" i="1"/>
  <c r="BD1275" i="1"/>
  <c r="BD72" i="1"/>
  <c r="BD1279" i="1"/>
  <c r="BD1202" i="1"/>
  <c r="BD1678" i="1"/>
  <c r="BD1508" i="1"/>
  <c r="BD125" i="1"/>
  <c r="BD1837" i="1"/>
  <c r="BD1543" i="1"/>
  <c r="BD1838" i="1"/>
  <c r="BD33" i="1"/>
  <c r="BD94" i="1"/>
  <c r="BD569" i="1"/>
  <c r="BD1364" i="1"/>
  <c r="BD1532" i="1"/>
  <c r="BD1343" i="1"/>
  <c r="BD1676" i="1"/>
  <c r="BD1214" i="1"/>
  <c r="BD1670" i="1"/>
  <c r="BD1449" i="1"/>
  <c r="BD1531" i="1"/>
  <c r="BD1839" i="1"/>
  <c r="BD806" i="1"/>
  <c r="BD1515" i="1"/>
  <c r="BD1474" i="1"/>
  <c r="BD1314" i="1"/>
  <c r="BD325" i="1"/>
  <c r="BD1131" i="1"/>
  <c r="BD1840" i="1"/>
  <c r="BD180" i="1"/>
  <c r="BD1042" i="1"/>
  <c r="BD1841" i="1"/>
  <c r="BD1842" i="1"/>
  <c r="BD1695" i="1"/>
  <c r="BD1189" i="1"/>
  <c r="BD179" i="1"/>
  <c r="BD1015" i="1"/>
  <c r="BD1219" i="1"/>
  <c r="BD1112" i="1"/>
  <c r="BD1843" i="1"/>
  <c r="BD1844" i="1"/>
  <c r="BD1845" i="1"/>
  <c r="BD1271" i="1"/>
  <c r="BD660" i="1"/>
  <c r="BD1029" i="1"/>
  <c r="BD1846" i="1"/>
  <c r="BD920" i="1"/>
  <c r="BD1847" i="1"/>
  <c r="BD1595" i="1"/>
  <c r="BD1529" i="1"/>
  <c r="BD1091" i="1"/>
  <c r="BD1397" i="1"/>
  <c r="BD529" i="1"/>
  <c r="BD1848" i="1"/>
  <c r="BD1849" i="1"/>
  <c r="BD1680" i="1"/>
  <c r="BD1850" i="1"/>
  <c r="BD1851" i="1"/>
  <c r="BD928" i="1"/>
  <c r="BD1514" i="1"/>
  <c r="BD1069" i="1"/>
  <c r="BD697" i="1"/>
  <c r="BD1852" i="1"/>
  <c r="BD1690" i="1"/>
  <c r="BD36" i="1"/>
  <c r="BD518" i="1"/>
  <c r="BD1524" i="1"/>
  <c r="BD1479" i="1"/>
  <c r="BD830" i="1"/>
  <c r="BD790" i="1"/>
  <c r="BD1201" i="1"/>
  <c r="BD941" i="1"/>
  <c r="BD607" i="1"/>
  <c r="BD1111" i="1"/>
  <c r="BD907" i="1"/>
  <c r="BD11" i="1"/>
  <c r="BD1853" i="1"/>
  <c r="BD511" i="1"/>
  <c r="BD1854" i="1"/>
  <c r="BD1855" i="1"/>
  <c r="BD1461" i="1"/>
  <c r="BD1256" i="1"/>
  <c r="BD1856" i="1"/>
  <c r="BD1574" i="1"/>
  <c r="BD1857" i="1"/>
  <c r="BD1516" i="1"/>
  <c r="BD1257" i="1"/>
  <c r="BD1542" i="1"/>
  <c r="BD1342" i="1"/>
  <c r="BD828" i="1"/>
  <c r="BD1502" i="1"/>
  <c r="BD1590" i="1"/>
  <c r="BD1300" i="1"/>
  <c r="BD1859" i="1"/>
  <c r="BD320" i="1"/>
  <c r="BD664" i="1"/>
  <c r="BD363" i="1"/>
  <c r="BD1860" i="1"/>
  <c r="BD622" i="1"/>
  <c r="BD619" i="1"/>
  <c r="BD620" i="1"/>
  <c r="BD722" i="1"/>
  <c r="BD1199" i="1"/>
  <c r="BD557" i="1"/>
  <c r="BD1436" i="1"/>
  <c r="BD1250" i="1"/>
  <c r="BD687" i="1"/>
  <c r="BD1464" i="1"/>
  <c r="BD655" i="1"/>
  <c r="BD1863" i="1"/>
  <c r="BD173" i="1"/>
  <c r="BD1864" i="1"/>
  <c r="BD1192" i="1"/>
  <c r="BD1541" i="1"/>
  <c r="BD417" i="1"/>
  <c r="BD1191" i="1"/>
  <c r="BD1865" i="1"/>
  <c r="BD429" i="1"/>
  <c r="BD1587" i="1"/>
  <c r="BD1866" i="1"/>
  <c r="BD119" i="1"/>
  <c r="BD1867" i="1"/>
  <c r="BD1551" i="1"/>
  <c r="BD1868" i="1"/>
  <c r="BD1869" i="1"/>
  <c r="BD98" i="1"/>
  <c r="BD698" i="1"/>
  <c r="BD1870" i="1"/>
  <c r="BD1473" i="1"/>
  <c r="BD1871" i="1"/>
  <c r="BD1873" i="1"/>
  <c r="BD986" i="1"/>
  <c r="BD1875" i="1"/>
  <c r="BD1876" i="1"/>
  <c r="BD1877" i="1"/>
  <c r="BD1880" i="1"/>
  <c r="BD1032" i="1"/>
  <c r="BD1881" i="1"/>
  <c r="BD717" i="1"/>
  <c r="BD1640" i="1"/>
  <c r="BD1882" i="1"/>
  <c r="BD1883" i="1"/>
  <c r="BD1650" i="1"/>
  <c r="BD57" i="1"/>
  <c r="BD813" i="1"/>
  <c r="BD932" i="1"/>
  <c r="BD1651" i="1"/>
  <c r="BD1372" i="1"/>
  <c r="BD209" i="1"/>
  <c r="BD1886" i="1"/>
  <c r="BD1340" i="1"/>
  <c r="BD749" i="1"/>
  <c r="BD1887" i="1"/>
  <c r="BD1307" i="1"/>
  <c r="BD1593" i="1"/>
  <c r="BD696" i="1"/>
  <c r="BD1888" i="1"/>
  <c r="BD946" i="1"/>
  <c r="BD1589" i="1"/>
  <c r="BD1171" i="1"/>
  <c r="BD178" i="1"/>
  <c r="BD1440" i="1"/>
  <c r="BD1687" i="1"/>
  <c r="BD1207" i="1"/>
  <c r="BD1332" i="1"/>
  <c r="BD1889" i="1"/>
  <c r="BD1063" i="1"/>
  <c r="BD1566" i="1"/>
  <c r="BD1890" i="1"/>
  <c r="BD1105" i="1"/>
  <c r="BD950" i="1"/>
  <c r="BD256" i="1"/>
  <c r="BD1158" i="1"/>
  <c r="BD1501" i="1"/>
  <c r="BD1636" i="1"/>
  <c r="BD1061" i="1"/>
  <c r="BD1308" i="1"/>
  <c r="BD1584" i="1"/>
  <c r="BD238" i="1"/>
  <c r="BD254" i="1"/>
  <c r="BD1145" i="1"/>
  <c r="BD1581" i="1"/>
  <c r="BD1288" i="1"/>
  <c r="BD1333" i="1"/>
  <c r="BD1441" i="1"/>
  <c r="BD1326" i="1"/>
  <c r="BD782" i="1"/>
  <c r="BD1646" i="1"/>
  <c r="BD931" i="1"/>
  <c r="BD1891" i="1"/>
  <c r="BD1412" i="1"/>
  <c r="BD1086" i="1"/>
  <c r="BD1471" i="1"/>
  <c r="BD1892" i="1"/>
  <c r="BD1403" i="1"/>
  <c r="BD1893" i="1"/>
  <c r="BD450" i="1"/>
  <c r="BD1104" i="1"/>
  <c r="BD524" i="1"/>
  <c r="BD1484" i="1"/>
  <c r="BD563" i="1"/>
  <c r="BD1630" i="1"/>
  <c r="BD744" i="1"/>
  <c r="BD1400" i="1"/>
  <c r="BD1263" i="1"/>
  <c r="BD1894" i="1"/>
  <c r="BD947" i="1"/>
  <c r="BD1895" i="1"/>
  <c r="BD1291" i="1"/>
  <c r="BD1224" i="1"/>
  <c r="BD1164" i="1"/>
  <c r="BD1900" i="1"/>
  <c r="BD1563" i="1"/>
  <c r="BD1198" i="1"/>
  <c r="BD1290" i="1"/>
  <c r="BD1901" i="1"/>
  <c r="BD767" i="1"/>
  <c r="BD1902" i="1"/>
  <c r="BD1221" i="1"/>
  <c r="BD1077" i="1"/>
  <c r="BD1903" i="1"/>
  <c r="BD205" i="1"/>
  <c r="BD891" i="1"/>
  <c r="BD1156" i="1"/>
  <c r="BD1905" i="1"/>
  <c r="BD556" i="1"/>
  <c r="BD642" i="1"/>
  <c r="BD460" i="1"/>
  <c r="BD676" i="1"/>
  <c r="BD555" i="1"/>
  <c r="BD670" i="1"/>
  <c r="BD1906" i="1"/>
  <c r="BD965" i="1"/>
  <c r="BD1908" i="1"/>
  <c r="BD1444" i="1"/>
  <c r="BD1909" i="1"/>
  <c r="BD1910" i="1"/>
  <c r="BD1193" i="1"/>
  <c r="BD1911" i="1"/>
  <c r="BD1912" i="1"/>
  <c r="BD1018" i="1"/>
  <c r="BD1913" i="1"/>
  <c r="BD1914" i="1"/>
  <c r="BD1915" i="1"/>
  <c r="BD42" i="1"/>
  <c r="BD225" i="1"/>
  <c r="BD457" i="1"/>
  <c r="BD1016" i="1"/>
  <c r="BD58" i="1"/>
  <c r="BD1060" i="1"/>
  <c r="BD904" i="1"/>
  <c r="BD802" i="1"/>
  <c r="BD867" i="1"/>
  <c r="BD843" i="1"/>
  <c r="BD161" i="1"/>
  <c r="BD73" i="1"/>
  <c r="BD258" i="1"/>
  <c r="BD32" i="1"/>
  <c r="BD269" i="1"/>
  <c r="BD259" i="1"/>
  <c r="BD860" i="1"/>
  <c r="BD1621" i="1"/>
  <c r="BD207" i="1"/>
  <c r="BD685" i="1"/>
  <c r="BD558" i="1"/>
  <c r="BD1071" i="1"/>
  <c r="BD1399" i="1"/>
  <c r="BD917" i="1"/>
  <c r="BD1489" i="1"/>
  <c r="BD1209" i="1"/>
  <c r="BD951" i="1"/>
  <c r="BD1916" i="1"/>
  <c r="BD1046" i="1"/>
  <c r="BD1183" i="1"/>
  <c r="BD626" i="1"/>
  <c r="BD665" i="1"/>
  <c r="BD330" i="1"/>
  <c r="BD681" i="1"/>
  <c r="BD677" i="1"/>
  <c r="BD1917" i="1"/>
  <c r="BD1554" i="1"/>
  <c r="BD611" i="1"/>
  <c r="BD296" i="1"/>
  <c r="BD1565" i="1"/>
  <c r="BD948" i="1"/>
  <c r="BD1549" i="1"/>
  <c r="BD974" i="1"/>
  <c r="BD1127" i="1"/>
  <c r="BD352" i="1"/>
  <c r="BD1437" i="1"/>
  <c r="BD1919" i="1"/>
  <c r="BD616" i="1"/>
  <c r="BD1485" i="1"/>
  <c r="BD1920" i="1"/>
  <c r="BD656" i="1"/>
  <c r="BD962" i="1"/>
  <c r="BD1463" i="1"/>
  <c r="BD1327" i="1"/>
  <c r="BD1270" i="1"/>
  <c r="BD1098" i="1"/>
  <c r="BD831" i="1"/>
  <c r="BD526" i="1"/>
  <c r="BD1187" i="1"/>
  <c r="BD1921" i="1"/>
  <c r="BD1405" i="1"/>
  <c r="BD1176" i="1"/>
  <c r="BD1172" i="1"/>
  <c r="BD1922" i="1"/>
  <c r="BD408" i="1"/>
  <c r="BD684" i="1"/>
  <c r="BD743" i="1"/>
  <c r="BD1218" i="1"/>
  <c r="BD96" i="1"/>
  <c r="BD1265" i="1"/>
  <c r="BD163" i="1"/>
  <c r="BD1258" i="1"/>
  <c r="BD532" i="1"/>
  <c r="BD835" i="1"/>
  <c r="BD1923" i="1"/>
  <c r="BD822" i="1"/>
  <c r="BD794" i="1"/>
  <c r="BD836" i="1"/>
  <c r="BD1611" i="1"/>
  <c r="BD1500" i="1"/>
  <c r="BD1237" i="1"/>
  <c r="BD510" i="1"/>
  <c r="BD551" i="1"/>
  <c r="BD1435" i="1"/>
  <c r="BD1152" i="1"/>
  <c r="BD1429" i="1"/>
  <c r="BD1662" i="1"/>
  <c r="BD1924" i="1"/>
  <c r="BD174" i="1"/>
  <c r="BD217" i="1"/>
  <c r="BD1659" i="1"/>
  <c r="BD1123" i="1"/>
  <c r="BD237" i="1"/>
  <c r="BD1262" i="1"/>
  <c r="BD914" i="1"/>
  <c r="BD1309" i="1"/>
  <c r="BD956" i="1"/>
  <c r="BD1366" i="1"/>
  <c r="BD1334" i="1"/>
  <c r="BD1417" i="1"/>
  <c r="BD375" i="1"/>
  <c r="BD1384" i="1"/>
  <c r="BD1526" i="1"/>
  <c r="BD1925" i="1"/>
  <c r="BD803" i="1"/>
  <c r="BD364" i="1"/>
  <c r="BD1521" i="1"/>
  <c r="BD157" i="1"/>
  <c r="BD1926" i="1"/>
  <c r="BD1336" i="1"/>
  <c r="BD634" i="1"/>
  <c r="BD1527" i="1"/>
  <c r="BD204" i="1"/>
  <c r="BD1377" i="1"/>
  <c r="BD1927" i="1"/>
  <c r="BD1928" i="1"/>
  <c r="BD1591" i="1"/>
  <c r="BD1406" i="1"/>
  <c r="BD1089" i="1"/>
  <c r="BD798" i="1"/>
  <c r="BD1222" i="1"/>
  <c r="BD1363" i="1"/>
  <c r="BD1930" i="1"/>
  <c r="BD1431" i="1"/>
  <c r="BD1370" i="1"/>
  <c r="BD1931" i="1"/>
  <c r="BD906" i="1"/>
  <c r="BD628" i="1"/>
  <c r="BD1180" i="1"/>
  <c r="BD1649" i="1"/>
  <c r="BD1090" i="1"/>
  <c r="BD751" i="1"/>
  <c r="BD1933" i="1"/>
  <c r="BD1195" i="1"/>
  <c r="BD1934" i="1"/>
  <c r="BD1935" i="1"/>
  <c r="BD1652" i="1"/>
  <c r="BD1936" i="1"/>
  <c r="BD865" i="1"/>
  <c r="BD1937" i="1"/>
  <c r="BD1206" i="1"/>
  <c r="BD1190" i="1"/>
  <c r="BD1545" i="1"/>
  <c r="BD1576" i="1"/>
  <c r="BD991" i="1"/>
  <c r="BD797" i="1"/>
  <c r="BD1027" i="1"/>
  <c r="BD44" i="1"/>
  <c r="BD1588" i="1"/>
  <c r="BD1938" i="1"/>
  <c r="BD1580" i="1"/>
  <c r="BD1939" i="1"/>
  <c r="BD593" i="1"/>
  <c r="BD1940" i="1"/>
  <c r="BD1941" i="1"/>
  <c r="BD1942" i="1"/>
  <c r="BD1943" i="1"/>
  <c r="BD1944" i="1"/>
  <c r="BD638" i="1"/>
  <c r="BD1945" i="1"/>
  <c r="BD1946" i="1"/>
  <c r="BD22" i="1"/>
  <c r="BD1947" i="1"/>
  <c r="BD283" i="1"/>
  <c r="BD1948" i="1"/>
  <c r="BD566" i="1"/>
  <c r="BD138" i="1"/>
  <c r="BD618" i="1"/>
  <c r="BD1949" i="1"/>
  <c r="BD1956" i="1"/>
  <c r="BD1592" i="1"/>
  <c r="BD1572" i="1"/>
  <c r="BD1974" i="1"/>
  <c r="BD117" i="1"/>
  <c r="BD147" i="1"/>
  <c r="BD837" i="1"/>
  <c r="BD1594" i="1"/>
  <c r="BD901" i="1"/>
  <c r="BD1266" i="1"/>
  <c r="BD1975" i="1"/>
  <c r="BD1976" i="1"/>
  <c r="BD1596" i="1"/>
  <c r="BD703" i="1"/>
  <c r="BD844" i="1"/>
  <c r="BD861" i="1"/>
  <c r="BD992" i="1"/>
  <c r="BD1979" i="1"/>
  <c r="BD1980" i="1"/>
  <c r="BD1600" i="1"/>
  <c r="BD938" i="1"/>
  <c r="BD1050" i="1"/>
  <c r="BD1983" i="1"/>
  <c r="BD604" i="1"/>
  <c r="BD1601" i="1"/>
  <c r="BD652" i="1"/>
  <c r="BD1083" i="1"/>
  <c r="BD1602" i="1"/>
  <c r="BD1985" i="1"/>
  <c r="BD1988" i="1"/>
  <c r="BD1041" i="1"/>
  <c r="BD1989" i="1"/>
  <c r="BD1990" i="1"/>
  <c r="BD595" i="1"/>
  <c r="BD902" i="1"/>
  <c r="BD695" i="1"/>
  <c r="BD879" i="1"/>
  <c r="BD740" i="1"/>
  <c r="BD858" i="1"/>
  <c r="BD1991" i="1"/>
  <c r="BD1992" i="1"/>
  <c r="BD1002" i="1"/>
  <c r="BD1993" i="1"/>
  <c r="BD1994" i="1"/>
  <c r="BD899" i="1"/>
  <c r="BD1995" i="1"/>
  <c r="BD1996" i="1"/>
  <c r="BD1997" i="1"/>
  <c r="BD596" i="1"/>
  <c r="BD1998" i="1"/>
  <c r="BD554" i="1"/>
  <c r="BD1999" i="1"/>
  <c r="BD800" i="1"/>
  <c r="BD2000" i="1"/>
  <c r="BD1316" i="1"/>
  <c r="BD2001" i="1"/>
  <c r="BD1177" i="1"/>
  <c r="BD1178" i="1"/>
  <c r="BD1560" i="1"/>
  <c r="BD2002" i="1"/>
  <c r="BD1614" i="1"/>
  <c r="BD2003" i="1"/>
  <c r="BD1088" i="1"/>
  <c r="BD1439" i="1"/>
  <c r="BD2004" i="1"/>
  <c r="BD2005" i="1"/>
  <c r="BD783" i="1"/>
  <c r="BD1616" i="1"/>
  <c r="BD1379" i="1"/>
  <c r="BD1617" i="1"/>
  <c r="BD2006" i="1"/>
  <c r="BD1226" i="1"/>
  <c r="BD2007" i="1"/>
  <c r="BD2008" i="1"/>
  <c r="BD1410" i="1"/>
  <c r="BD19" i="1"/>
  <c r="BD1586" i="1"/>
  <c r="BD785" i="1"/>
  <c r="BD2009" i="1"/>
  <c r="BD1434" i="1"/>
  <c r="BD2010" i="1"/>
  <c r="BD141" i="1"/>
  <c r="BD1620" i="1"/>
  <c r="BD1507" i="1"/>
  <c r="BD1021" i="1"/>
  <c r="BD977" i="1"/>
  <c r="BD1386" i="1"/>
  <c r="BD706" i="1"/>
  <c r="BD1671" i="1"/>
  <c r="BD2011" i="1"/>
  <c r="BD712" i="1"/>
  <c r="BD1637" i="1"/>
  <c r="BD818" i="1"/>
  <c r="BD2012" i="1"/>
  <c r="BD70" i="1"/>
  <c r="BD2013" i="1"/>
  <c r="BD1289" i="1"/>
  <c r="BD2014" i="1"/>
  <c r="BD1238" i="1"/>
  <c r="BD1006" i="1"/>
  <c r="BD817" i="1"/>
  <c r="BD1597" i="1"/>
  <c r="BD1280" i="1"/>
  <c r="BD1624" i="1"/>
  <c r="BD1469" i="1"/>
  <c r="BD954" i="1"/>
  <c r="BD2015" i="1"/>
  <c r="BD796" i="1"/>
  <c r="BD704" i="1"/>
  <c r="BD2016" i="1"/>
  <c r="BD1535" i="1"/>
  <c r="BD378" i="1"/>
  <c r="BD1512" i="1"/>
  <c r="BD1272" i="1"/>
  <c r="BD1197" i="1"/>
  <c r="BD1598" i="1"/>
  <c r="BD615" i="1"/>
  <c r="BD1627" i="1"/>
  <c r="BD1472" i="1"/>
  <c r="BD2017" i="1"/>
  <c r="BD2018" i="1"/>
  <c r="BD2019" i="1"/>
  <c r="BD1210" i="1"/>
  <c r="BD584" i="1"/>
  <c r="BD2020" i="1"/>
  <c r="BD976" i="1"/>
  <c r="BD2021" i="1"/>
  <c r="BD1631" i="1"/>
  <c r="BD1632" i="1"/>
  <c r="BD2022" i="1"/>
  <c r="BD1604" i="1"/>
  <c r="BD542" i="1"/>
  <c r="BD1337" i="1"/>
  <c r="BD592" i="1"/>
  <c r="BD1408" i="1"/>
  <c r="BD1599" i="1"/>
  <c r="BD552" i="1"/>
  <c r="BD1065" i="1"/>
  <c r="BD1010" i="1"/>
  <c r="BD725" i="1"/>
  <c r="BD1066" i="1"/>
  <c r="BD537" i="1"/>
  <c r="BD2023" i="1"/>
  <c r="BD1633" i="1"/>
  <c r="BD1634" i="1"/>
  <c r="BD1635" i="1"/>
  <c r="BD2024" i="1"/>
  <c r="BD2025" i="1"/>
  <c r="BD808" i="1"/>
  <c r="BD2026" i="1"/>
  <c r="BD1494" i="1"/>
  <c r="BD1368" i="1"/>
  <c r="BD1357" i="1"/>
  <c r="BD2027" i="1"/>
  <c r="BD572" i="1"/>
  <c r="BD580" i="1"/>
  <c r="BD1223" i="1"/>
  <c r="BD1217" i="1"/>
  <c r="BD2028" i="1"/>
  <c r="BD1573" i="1"/>
  <c r="BD2029" i="1"/>
  <c r="BD1425" i="1"/>
  <c r="BD1517" i="1"/>
  <c r="BD1519" i="1"/>
  <c r="BD1402" i="1"/>
  <c r="BD1432" i="1"/>
  <c r="BD1392" i="1"/>
  <c r="BD1453" i="1"/>
  <c r="BD1459" i="1"/>
  <c r="BD1052" i="1"/>
  <c r="BD1055" i="1"/>
  <c r="BD1498" i="1"/>
  <c r="BD2030" i="1"/>
  <c r="BD1057" i="1"/>
  <c r="BD1548" i="1"/>
  <c r="BD1564" i="1"/>
  <c r="BD2031" i="1"/>
  <c r="BD1213" i="1"/>
  <c r="BD2032" i="1"/>
  <c r="BD2033" i="1"/>
  <c r="BD1298" i="1"/>
  <c r="BD1299" i="1"/>
  <c r="BD2034" i="1"/>
  <c r="BD2035" i="1"/>
  <c r="BD2036" i="1"/>
  <c r="BD1684" i="1"/>
  <c r="BD762" i="1"/>
  <c r="BD2037" i="1"/>
  <c r="BD2038" i="1"/>
  <c r="BD2039" i="1"/>
  <c r="BD799" i="1"/>
  <c r="BD944" i="1"/>
  <c r="BD1247" i="1"/>
  <c r="BD1702" i="1"/>
  <c r="BD226" i="1"/>
  <c r="BD2040" i="1"/>
  <c r="BD678" i="1"/>
  <c r="BD2041" i="1"/>
  <c r="BD2042" i="1"/>
  <c r="BD2043" i="1"/>
  <c r="BD2044" i="1"/>
  <c r="BD2045" i="1"/>
  <c r="BD2046" i="1"/>
  <c r="BD2047" i="1"/>
  <c r="BD2048" i="1"/>
  <c r="BD2049" i="1"/>
  <c r="BD1239" i="1"/>
  <c r="BD2050" i="1"/>
  <c r="BD833" i="1"/>
  <c r="BD776" i="1"/>
  <c r="BD1028" i="1"/>
  <c r="BD2052" i="1"/>
  <c r="BD2054" i="1"/>
  <c r="BD2055" i="1"/>
  <c r="BD2056" i="1"/>
  <c r="BD741" i="1"/>
  <c r="BD2057" i="1"/>
  <c r="BD603" i="1"/>
  <c r="BD602" i="1"/>
  <c r="BD898" i="1"/>
  <c r="BD635" i="1"/>
  <c r="BD2058" i="1"/>
  <c r="BD2059" i="1"/>
  <c r="BD1653" i="1"/>
  <c r="BD878" i="1"/>
  <c r="BD1552" i="1"/>
  <c r="BD1062" i="1"/>
  <c r="BD1064" i="1"/>
  <c r="BD1058" i="1"/>
  <c r="BD933" i="1"/>
  <c r="BD2060" i="1"/>
  <c r="BD2069" i="1"/>
  <c r="BD2061" i="1"/>
  <c r="BD2068" i="1"/>
  <c r="BD2172" i="1"/>
  <c r="BD1146" i="1"/>
  <c r="BD2070" i="1"/>
  <c r="BD2053" i="1"/>
  <c r="BD1534" i="1"/>
  <c r="BD827" i="1"/>
  <c r="BD1114" i="1"/>
  <c r="BD1110" i="1"/>
  <c r="BD2062" i="1"/>
  <c r="BD770" i="1"/>
  <c r="BD2063" i="1"/>
  <c r="BD1068" i="1"/>
  <c r="BD2064" i="1"/>
  <c r="BD819" i="1"/>
  <c r="BD639" i="1"/>
  <c r="BD1661" i="1"/>
  <c r="BD805" i="1"/>
  <c r="BD1182" i="1"/>
  <c r="BD2065" i="1"/>
  <c r="BD2066" i="1"/>
  <c r="BD1663" i="1"/>
  <c r="BD1179" i="1"/>
  <c r="BD583" i="1"/>
  <c r="BD2067" i="1"/>
  <c r="BD1227" i="1"/>
  <c r="BD1665" i="1"/>
  <c r="BD787" i="1"/>
  <c r="BD1185" i="1"/>
  <c r="BD1667" i="1"/>
  <c r="BD1668" i="1"/>
  <c r="BD880" i="1"/>
  <c r="BD746" i="1"/>
  <c r="BD814" i="1"/>
  <c r="BD832" i="1"/>
  <c r="BD816" i="1"/>
  <c r="BD1001" i="1"/>
  <c r="BD890" i="1"/>
  <c r="BD897" i="1"/>
  <c r="BD892" i="1"/>
  <c r="BD773" i="1"/>
  <c r="BD1049" i="1"/>
  <c r="BD786" i="1"/>
  <c r="BD1070" i="1"/>
  <c r="BD667" i="1"/>
  <c r="BD591" i="1"/>
  <c r="BD795" i="1"/>
  <c r="BD1072" i="1"/>
  <c r="BD869" i="1"/>
  <c r="BD764" i="1"/>
  <c r="BD851" i="1"/>
  <c r="BD748" i="1"/>
  <c r="BD1669" i="1"/>
  <c r="BD631" i="1"/>
  <c r="BD845" i="1"/>
  <c r="BD2051" i="1"/>
  <c r="BD859" i="1"/>
  <c r="BD847" i="1"/>
  <c r="BD846" i="1"/>
  <c r="BD323" i="1"/>
  <c r="BD2071" i="1"/>
  <c r="BD2072" i="1"/>
  <c r="BD856" i="1"/>
  <c r="BD747" i="1"/>
  <c r="BD1674" i="1"/>
  <c r="BD778" i="1"/>
  <c r="BD2073" i="1"/>
  <c r="BD2074" i="1"/>
  <c r="BD1553" i="1"/>
  <c r="BD2076" i="1"/>
  <c r="BD2077" i="1"/>
  <c r="BD2078" i="1"/>
  <c r="BD1184" i="1"/>
  <c r="BD826" i="1"/>
  <c r="BD866" i="1"/>
  <c r="BD2079" i="1"/>
  <c r="BD2080" i="1"/>
  <c r="BD2081" i="1"/>
  <c r="BD2082" i="1"/>
  <c r="BD2083" i="1"/>
  <c r="BD2084" i="1"/>
  <c r="BD1682" i="1"/>
  <c r="BD1683" i="1"/>
  <c r="BD2085" i="1"/>
  <c r="BD1315" i="1"/>
  <c r="BD1075" i="1"/>
  <c r="BD1310" i="1"/>
  <c r="BD1654" i="1"/>
  <c r="BD1313" i="1"/>
  <c r="BD2086" i="1"/>
  <c r="BD1503" i="1"/>
  <c r="BD212" i="1"/>
  <c r="BD277" i="1"/>
  <c r="BD990" i="1"/>
  <c r="BD2088" i="1"/>
  <c r="BD760" i="1"/>
  <c r="BD1575" i="1"/>
  <c r="BD2089" i="1"/>
  <c r="BD1426" i="1"/>
  <c r="BD553" i="1"/>
  <c r="BD211" i="1"/>
  <c r="BD1451" i="1"/>
  <c r="BD1468" i="1"/>
  <c r="BD573" i="1"/>
  <c r="BD608" i="1"/>
  <c r="BD1423" i="1"/>
  <c r="BD1550" i="1"/>
  <c r="BD1301" i="1"/>
  <c r="BD1686" i="1"/>
  <c r="BD1415" i="1"/>
  <c r="BD1546" i="1"/>
  <c r="BD50" i="1"/>
  <c r="BD1341" i="1"/>
  <c r="BD636" i="1"/>
  <c r="BD2090" i="1"/>
  <c r="BD2091" i="1"/>
  <c r="BD2092" i="1"/>
  <c r="BD1692" i="1"/>
  <c r="BD2093" i="1"/>
  <c r="BD2094" i="1"/>
  <c r="BD2095" i="1"/>
  <c r="BD2096" i="1"/>
  <c r="BD2097" i="1"/>
  <c r="BD1099" i="1"/>
  <c r="BD1345" i="1"/>
  <c r="BD1490" i="1"/>
  <c r="BD2098" i="1"/>
  <c r="BD1466" i="1"/>
  <c r="BD1691" i="1"/>
  <c r="BD1261" i="1"/>
  <c r="BD1013" i="1"/>
  <c r="BD2099" i="1"/>
  <c r="BD539" i="1"/>
  <c r="BD2100" i="1"/>
  <c r="BD2101" i="1"/>
  <c r="BD2102" i="1"/>
  <c r="BD1220" i="1"/>
  <c r="BD1693" i="1"/>
  <c r="BD2103" i="1"/>
  <c r="BD1126" i="1"/>
  <c r="BD1225" i="1"/>
  <c r="BD2104" i="1"/>
  <c r="BD234" i="1"/>
  <c r="BD1409" i="1"/>
  <c r="BD2105" i="1"/>
  <c r="BD2106" i="1"/>
  <c r="BD1143" i="1"/>
  <c r="BD2107" i="1"/>
  <c r="BD2108" i="1"/>
  <c r="BD2109" i="1"/>
  <c r="BD2110" i="1"/>
  <c r="BD2111" i="1"/>
  <c r="BD1153" i="1"/>
  <c r="BD399" i="1"/>
  <c r="BD1287" i="1"/>
  <c r="BD160" i="1"/>
  <c r="BD1641" i="1"/>
  <c r="BD1294" i="1"/>
  <c r="BD1612" i="1"/>
  <c r="BD1421" i="1"/>
  <c r="BD1700" i="1"/>
  <c r="BD925" i="1"/>
  <c r="BD1350" i="1"/>
  <c r="BD1081" i="1"/>
  <c r="BD945" i="1"/>
  <c r="BD1381" i="1"/>
  <c r="BD1442" i="1"/>
  <c r="BD1456" i="1"/>
  <c r="BD1523" i="1"/>
  <c r="BD1338" i="1"/>
  <c r="BD1555" i="1"/>
  <c r="BD1142" i="1"/>
  <c r="BD1200" i="1"/>
  <c r="BD1019" i="1"/>
  <c r="BD1603" i="1"/>
  <c r="BD2112" i="1"/>
  <c r="BD1186" i="1"/>
  <c r="BD1703" i="1"/>
  <c r="BD334" i="1"/>
  <c r="BD711" i="1"/>
  <c r="BD1330" i="1"/>
  <c r="BD2113" i="1"/>
  <c r="BD1422" i="1"/>
  <c r="BD548" i="1"/>
  <c r="BD2114" i="1"/>
  <c r="BD2115" i="1"/>
  <c r="BD2116" i="1"/>
  <c r="BD610" i="1"/>
  <c r="BD534" i="1"/>
  <c r="BD979" i="1"/>
  <c r="BD1073" i="1"/>
  <c r="BD2117" i="1"/>
  <c r="BD640" i="1"/>
  <c r="BD1278" i="1"/>
  <c r="BD598" i="1"/>
  <c r="BD2118" i="1"/>
  <c r="BD1159" i="1"/>
  <c r="BD2119" i="1"/>
  <c r="BD2120" i="1"/>
  <c r="BD2121" i="1"/>
  <c r="BD1711" i="1"/>
  <c r="BD855" i="1"/>
  <c r="BD2247" i="1"/>
  <c r="BD971" i="1"/>
  <c r="BD1215" i="1"/>
  <c r="BD1712" i="1"/>
  <c r="BD2165" i="1"/>
  <c r="BD2122" i="1"/>
  <c r="BD2123" i="1"/>
  <c r="BD1583" i="1"/>
  <c r="BD708" i="1"/>
  <c r="BD2124" i="1"/>
  <c r="BD1715" i="1"/>
  <c r="BD1716" i="1"/>
  <c r="BD970" i="1"/>
  <c r="BD1697" i="1"/>
  <c r="BD736" i="1"/>
  <c r="BD1717" i="1"/>
  <c r="BD972" i="1"/>
  <c r="BD731" i="1"/>
  <c r="BD2125" i="1"/>
  <c r="BD1719" i="1"/>
  <c r="BD625" i="1"/>
  <c r="BD2126" i="1"/>
  <c r="BD1430" i="1"/>
  <c r="BD2127" i="1"/>
  <c r="BD1148" i="1"/>
  <c r="BD1496" i="1"/>
  <c r="BD2128" i="1"/>
  <c r="BD2129" i="1"/>
  <c r="BD2130" i="1"/>
  <c r="BD2131" i="1"/>
  <c r="BD2132" i="1"/>
  <c r="BD2133" i="1"/>
  <c r="BD2134" i="1"/>
  <c r="BD1725" i="1"/>
  <c r="BD2135" i="1"/>
  <c r="BD577" i="1"/>
  <c r="BD2136" i="1"/>
  <c r="BD2137" i="1"/>
  <c r="BD2138" i="1"/>
  <c r="BD2139" i="1"/>
  <c r="BD2141" i="1"/>
  <c r="BD2143" i="1"/>
  <c r="BD2144" i="1"/>
  <c r="BD2145" i="1"/>
  <c r="BD2146" i="1"/>
  <c r="BD2147" i="1"/>
  <c r="BD2148" i="1"/>
  <c r="BD2149" i="1"/>
  <c r="BD2150" i="1"/>
  <c r="BD2151" i="1"/>
  <c r="BD2152" i="1"/>
  <c r="BD2153" i="1"/>
  <c r="BD2154" i="1"/>
  <c r="BD2155" i="1"/>
  <c r="BD2156" i="1"/>
  <c r="BD2157" i="1"/>
  <c r="BD2158" i="1"/>
  <c r="BD2159" i="1"/>
  <c r="BD2160" i="1"/>
  <c r="BD2161" i="1"/>
  <c r="BD2162" i="1"/>
  <c r="BD2166" i="1"/>
  <c r="BD2167" i="1"/>
  <c r="BD2168" i="1"/>
  <c r="BD2169" i="1"/>
  <c r="BD2170" i="1"/>
  <c r="BD2171" i="1"/>
  <c r="BD2173" i="1"/>
  <c r="BD2174" i="1"/>
  <c r="BD2176" i="1"/>
  <c r="BD2177" i="1"/>
  <c r="BD2178" i="1"/>
  <c r="BD2179" i="1"/>
  <c r="BD2180" i="1"/>
  <c r="BD2181" i="1"/>
  <c r="BD2182" i="1"/>
  <c r="BD2183" i="1"/>
  <c r="BD2184" i="1"/>
  <c r="BD2185" i="1"/>
  <c r="BD2186" i="1"/>
  <c r="BD2187" i="1"/>
  <c r="BD2188" i="1"/>
  <c r="BD2189" i="1"/>
  <c r="BD2190" i="1"/>
  <c r="BD2191" i="1"/>
  <c r="BD2192" i="1"/>
  <c r="BD2193" i="1"/>
  <c r="BD2195" i="1"/>
  <c r="BD2196" i="1"/>
  <c r="BD2197" i="1"/>
  <c r="BD2198" i="1"/>
  <c r="BD2199" i="1"/>
  <c r="BD2200" i="1"/>
  <c r="BD1765" i="1"/>
  <c r="BD2201" i="1"/>
  <c r="BD2202" i="1"/>
  <c r="BD2203" i="1"/>
  <c r="BD2204" i="1"/>
  <c r="BD1259" i="1"/>
  <c r="BD2205" i="1"/>
  <c r="BD2206" i="1"/>
  <c r="BD2207" i="1"/>
  <c r="BD2208" i="1"/>
  <c r="BD850" i="1"/>
  <c r="BD2209" i="1"/>
  <c r="BD2210" i="1"/>
  <c r="BD1074" i="1"/>
  <c r="BD2211" i="1"/>
  <c r="BD2213" i="1"/>
  <c r="BD1772" i="1"/>
  <c r="BD2214" i="1"/>
  <c r="BD2215" i="1"/>
  <c r="BD1775" i="1"/>
  <c r="BD1776" i="1"/>
  <c r="BD853" i="1"/>
  <c r="BD2216" i="1"/>
  <c r="BD2217" i="1"/>
  <c r="BD1161" i="1"/>
  <c r="BD1779" i="1"/>
  <c r="BD2218" i="1"/>
  <c r="BD1216" i="1"/>
  <c r="BD2220" i="1"/>
  <c r="BD2221" i="1"/>
  <c r="BD2222" i="1"/>
  <c r="BD2223" i="1"/>
  <c r="BD730" i="1"/>
  <c r="BD2224" i="1"/>
  <c r="BD1781" i="1"/>
  <c r="BD975" i="1"/>
  <c r="BD2163" i="1"/>
  <c r="BD2164" i="1"/>
  <c r="BD2225" i="1"/>
  <c r="BD2226" i="1"/>
  <c r="BD2228" i="1"/>
  <c r="BD1782" i="1"/>
  <c r="BD2229" i="1"/>
  <c r="BD754" i="1"/>
  <c r="BD2230" i="1"/>
  <c r="BD2231" i="1"/>
  <c r="BD2232" i="1"/>
  <c r="BD1211" i="1"/>
  <c r="BD1784" i="1"/>
  <c r="BD2233" i="1"/>
  <c r="BD2234" i="1"/>
  <c r="BD2235" i="1"/>
  <c r="BD2265" i="1"/>
  <c r="BD2236" i="1"/>
  <c r="BD2238" i="1"/>
  <c r="BD2239" i="1"/>
  <c r="BD2240" i="1"/>
  <c r="BD1787" i="1"/>
  <c r="BD2241" i="1"/>
  <c r="BD1788" i="1"/>
  <c r="BD1789" i="1"/>
  <c r="BD1790" i="1"/>
  <c r="BD1791" i="1"/>
  <c r="BD2242" i="1"/>
  <c r="BD2243" i="1"/>
  <c r="BD2244" i="1"/>
  <c r="BD2245" i="1"/>
  <c r="BD1796" i="1"/>
  <c r="BD1797" i="1"/>
  <c r="BD2246" i="1"/>
  <c r="BD2250" i="1"/>
  <c r="BD1799" i="1"/>
  <c r="BD2251" i="1"/>
  <c r="BD2252" i="1"/>
  <c r="BD2253" i="1"/>
  <c r="BD2254" i="1"/>
  <c r="BD2255" i="1"/>
  <c r="BD2256" i="1"/>
  <c r="BD1804" i="1"/>
  <c r="BD2257" i="1"/>
  <c r="BD2258" i="1"/>
  <c r="BD2259" i="1"/>
  <c r="BD2260" i="1"/>
  <c r="BD2261" i="1"/>
  <c r="BD2262" i="1"/>
  <c r="BD2263" i="1"/>
  <c r="BD1810" i="1"/>
  <c r="BD2264" i="1"/>
  <c r="BD2266" i="1"/>
  <c r="BD2267" i="1"/>
  <c r="BD1157" i="1"/>
  <c r="BD690" i="1"/>
  <c r="BD2268" i="1"/>
  <c r="BD1815" i="1"/>
  <c r="BD2372" i="1"/>
  <c r="BD1816" i="1"/>
  <c r="BD1817" i="1"/>
  <c r="BD2269" i="1"/>
  <c r="BD2270" i="1"/>
  <c r="BD2271" i="1"/>
  <c r="BD2272" i="1"/>
  <c r="BD1821" i="1"/>
  <c r="BD2273" i="1"/>
  <c r="BD2274" i="1"/>
  <c r="BD2275" i="1"/>
  <c r="BD2276" i="1"/>
  <c r="BD2277" i="1"/>
  <c r="BD2278" i="1"/>
  <c r="BD2279" i="1"/>
  <c r="BD2280" i="1"/>
  <c r="BD2281" i="1"/>
  <c r="BD888" i="1"/>
  <c r="BD1830" i="1"/>
  <c r="BD2282" i="1"/>
  <c r="BD1832" i="1"/>
  <c r="BD2283" i="1"/>
  <c r="BD2284" i="1"/>
  <c r="BD2285" i="1"/>
  <c r="BD588" i="1"/>
  <c r="BD2286" i="1"/>
  <c r="BD2287" i="1"/>
  <c r="BD707" i="1"/>
  <c r="BD877" i="1"/>
  <c r="BD2289" i="1"/>
  <c r="BD2290" i="1"/>
  <c r="BD692" i="1"/>
  <c r="BD2291" i="1"/>
  <c r="BD1522" i="1"/>
  <c r="BD2292" i="1"/>
  <c r="BD739" i="1"/>
  <c r="BD1017" i="1"/>
  <c r="BD735" i="1"/>
  <c r="BD2293" i="1"/>
  <c r="BD2294" i="1"/>
  <c r="BD2295" i="1"/>
  <c r="BD852" i="1"/>
  <c r="BD1304" i="1"/>
  <c r="BD2296" i="1"/>
  <c r="BD2297" i="1"/>
  <c r="BD2298" i="1"/>
  <c r="BD2299" i="1"/>
  <c r="BD2300" i="1"/>
  <c r="BD2301" i="1"/>
  <c r="BD2302" i="1"/>
  <c r="BD2303" i="1"/>
  <c r="BD2304" i="1"/>
  <c r="BD815" i="1"/>
  <c r="BD2305" i="1"/>
  <c r="BD2306" i="1"/>
  <c r="BD2307" i="1"/>
  <c r="BD2308" i="1"/>
  <c r="BD2309" i="1"/>
  <c r="BD2310" i="1"/>
  <c r="BD2311" i="1"/>
  <c r="BD2312" i="1"/>
  <c r="BD2313" i="1"/>
  <c r="BD2314" i="1"/>
  <c r="BD2315" i="1"/>
  <c r="BD2316" i="1"/>
  <c r="BD1297" i="1"/>
  <c r="BD2317" i="1"/>
  <c r="BD2318" i="1"/>
  <c r="BD1858" i="1"/>
  <c r="BD2319" i="1"/>
  <c r="BD2320" i="1"/>
  <c r="BD2321" i="1"/>
  <c r="BD2322" i="1"/>
  <c r="BD2323" i="1"/>
  <c r="BD2324" i="1"/>
  <c r="BD1861" i="1"/>
  <c r="BD2325" i="1"/>
  <c r="BD1862" i="1"/>
  <c r="BD2326" i="1"/>
  <c r="BD2327" i="1"/>
  <c r="BD2328" i="1"/>
  <c r="BD2329" i="1"/>
  <c r="BD2330" i="1"/>
  <c r="BD721" i="1"/>
  <c r="BD2331" i="1"/>
  <c r="BD2332" i="1"/>
  <c r="BD2333" i="1"/>
  <c r="BD2334" i="1"/>
  <c r="BD2335" i="1"/>
  <c r="BD1578" i="1"/>
  <c r="BD2336" i="1"/>
  <c r="BD1475" i="1"/>
  <c r="BD1147" i="1"/>
  <c r="BD2337" i="1"/>
  <c r="BD2338" i="1"/>
  <c r="BD1872" i="1"/>
  <c r="BD2339" i="1"/>
  <c r="BD1874" i="1"/>
  <c r="BD2340" i="1"/>
  <c r="BD881" i="1"/>
  <c r="BD2341" i="1"/>
  <c r="BD1878" i="1"/>
  <c r="BD1879" i="1"/>
  <c r="BD2342" i="1"/>
  <c r="BD2343" i="1"/>
  <c r="BD1476" i="1"/>
  <c r="BD2344" i="1"/>
  <c r="BD2345" i="1"/>
  <c r="BD2346" i="1"/>
  <c r="BD2347" i="1"/>
  <c r="BD1007" i="1"/>
  <c r="BD1513" i="1"/>
  <c r="BD151" i="1"/>
  <c r="BD2348" i="1"/>
  <c r="BD1884" i="1"/>
  <c r="BD1885" i="1"/>
  <c r="BD2349" i="1"/>
  <c r="BD2350" i="1"/>
  <c r="BD1194" i="1"/>
  <c r="BD2351" i="1"/>
  <c r="BD2352" i="1"/>
  <c r="BD2353" i="1"/>
  <c r="BD2354" i="1"/>
  <c r="BD2355" i="1"/>
  <c r="BD1378" i="1"/>
  <c r="BD2356" i="1"/>
  <c r="BD987" i="1"/>
  <c r="BD2357" i="1"/>
  <c r="BD2358" i="1"/>
  <c r="BD2359" i="1"/>
  <c r="BD1896" i="1"/>
  <c r="BD1897" i="1"/>
  <c r="BD1898" i="1"/>
  <c r="BD1899" i="1"/>
  <c r="BD2360" i="1"/>
  <c r="BD2361" i="1"/>
  <c r="BD1413" i="1"/>
  <c r="BD2362" i="1"/>
  <c r="BD1416" i="1"/>
  <c r="BD2363" i="1"/>
  <c r="BD2364" i="1"/>
  <c r="BD2365" i="1"/>
  <c r="BD1380" i="1"/>
  <c r="BD1904" i="1"/>
  <c r="BD2366" i="1"/>
  <c r="BD2367" i="1"/>
  <c r="BD2368" i="1"/>
  <c r="BD632" i="1"/>
  <c r="BD2369" i="1"/>
  <c r="BD2370" i="1"/>
  <c r="BD1428" i="1"/>
  <c r="BD1196" i="1"/>
  <c r="BD2373" i="1"/>
  <c r="BD1907" i="1"/>
  <c r="BD2374" i="1"/>
  <c r="BD2237" i="1"/>
  <c r="BD2371" i="1"/>
  <c r="BD2375" i="1"/>
  <c r="BD2376" i="1"/>
  <c r="BD2377" i="1"/>
  <c r="BD2378" i="1"/>
  <c r="BD2379" i="1"/>
  <c r="BD2380" i="1"/>
  <c r="BD1228" i="1"/>
  <c r="BD2381" i="1"/>
  <c r="BD2382" i="1"/>
  <c r="BD2383" i="1"/>
  <c r="BD2384" i="1"/>
  <c r="BD2385" i="1"/>
  <c r="BD2386" i="1"/>
  <c r="BD2387" i="1"/>
  <c r="BD2388" i="1"/>
  <c r="BD2389" i="1"/>
  <c r="BD2390" i="1"/>
  <c r="BD2391" i="1"/>
  <c r="BD2392" i="1"/>
  <c r="BD472" i="1"/>
  <c r="BD2393" i="1"/>
  <c r="BD1679" i="1"/>
  <c r="BD2394" i="1"/>
  <c r="BD2395" i="1"/>
  <c r="BD2396" i="1"/>
  <c r="BD2397" i="1"/>
  <c r="BD2398" i="1"/>
  <c r="BD2399" i="1"/>
  <c r="BD1918" i="1"/>
  <c r="BD2400" i="1"/>
  <c r="BD2401" i="1"/>
  <c r="BD2402" i="1"/>
  <c r="BD2403" i="1"/>
  <c r="BD2404" i="1"/>
  <c r="BD2405" i="1"/>
  <c r="BD2406" i="1"/>
  <c r="BD2407" i="1"/>
  <c r="BD2408" i="1"/>
  <c r="BD2409" i="1"/>
  <c r="BD2410" i="1"/>
  <c r="BD2411" i="1"/>
  <c r="BD2412" i="1"/>
  <c r="BD2413" i="1"/>
  <c r="BD2414" i="1"/>
  <c r="BD2415" i="1"/>
  <c r="BD2416" i="1"/>
  <c r="BD2417" i="1"/>
  <c r="BD2418" i="1"/>
  <c r="BD2419" i="1"/>
  <c r="BD2420" i="1"/>
  <c r="BD1929" i="1"/>
  <c r="BD2421" i="1"/>
  <c r="BD2422" i="1"/>
  <c r="BD2423" i="1"/>
  <c r="BD2424" i="1"/>
  <c r="BD1932" i="1"/>
  <c r="BD2425" i="1"/>
  <c r="BD2426" i="1"/>
  <c r="BD2427" i="1"/>
  <c r="BD2428" i="1"/>
  <c r="BD2429" i="1"/>
  <c r="BD2430" i="1"/>
  <c r="BD2431" i="1"/>
  <c r="BD2432" i="1"/>
  <c r="BD2433" i="1"/>
  <c r="BD2434" i="1"/>
  <c r="BD896" i="1"/>
  <c r="BD883" i="1"/>
  <c r="BD978" i="1"/>
  <c r="BD2435" i="1"/>
  <c r="BD2436" i="1"/>
  <c r="BD849" i="1"/>
  <c r="BD2437" i="1"/>
  <c r="BD2438" i="1"/>
  <c r="BD2439" i="1"/>
  <c r="BD2440" i="1"/>
  <c r="BD2441" i="1"/>
  <c r="BD2442" i="1"/>
  <c r="BD2443" i="1"/>
  <c r="BD2444" i="1"/>
  <c r="BD2445" i="1"/>
  <c r="BD2446" i="1"/>
  <c r="BD2447" i="1"/>
  <c r="BD2448" i="1"/>
  <c r="BD1950" i="1"/>
  <c r="BD780" i="1"/>
  <c r="BD1951" i="1"/>
  <c r="BD791" i="1"/>
  <c r="BD1952" i="1"/>
  <c r="BD1953" i="1"/>
  <c r="BD1954" i="1"/>
  <c r="BD1955" i="1"/>
  <c r="BD2449" i="1"/>
  <c r="BD1957" i="1"/>
  <c r="BD1958" i="1"/>
  <c r="BD1959" i="1"/>
  <c r="BD1960" i="1"/>
  <c r="BD1961" i="1"/>
  <c r="BD1962" i="1"/>
  <c r="BD1963" i="1"/>
  <c r="BD1964" i="1"/>
  <c r="BD1965" i="1"/>
  <c r="BD1966" i="1"/>
  <c r="BD1967" i="1"/>
  <c r="BD1968" i="1"/>
  <c r="BD1969" i="1"/>
  <c r="BD1970" i="1"/>
  <c r="BD1971" i="1"/>
  <c r="BD1972" i="1"/>
  <c r="BD1447" i="1"/>
  <c r="BD1455" i="1"/>
  <c r="BD262" i="1"/>
  <c r="BD1231" i="1"/>
  <c r="BD1506" i="1"/>
  <c r="BD1511" i="1"/>
  <c r="BD1285" i="1"/>
  <c r="BD1240" i="1"/>
  <c r="BD1241" i="1"/>
  <c r="BD1973" i="1"/>
  <c r="BD2450" i="1"/>
  <c r="BD838" i="1"/>
  <c r="BD2451" i="1"/>
  <c r="BD2452" i="1"/>
  <c r="BD1135" i="1"/>
  <c r="BD2453" i="1"/>
  <c r="BD1977" i="1"/>
  <c r="BD864" i="1"/>
  <c r="BD893" i="1"/>
  <c r="BD1622" i="1"/>
  <c r="BD2454" i="1"/>
  <c r="BD1657" i="1"/>
  <c r="BD1978" i="1"/>
  <c r="BD2455" i="1"/>
  <c r="BD2456" i="1"/>
  <c r="BD1981" i="1"/>
  <c r="BD1982" i="1"/>
  <c r="BD2249" i="1"/>
  <c r="BD2248" i="1"/>
  <c r="BD2457" i="1"/>
  <c r="BD839" i="1"/>
  <c r="BD623" i="1"/>
  <c r="BD1984" i="1"/>
  <c r="BD1208" i="1"/>
  <c r="BD2458" i="1"/>
  <c r="BD1458" i="1"/>
  <c r="BD1986" i="1"/>
  <c r="BD1987" i="1"/>
  <c r="BD1242" i="1"/>
  <c r="BD362" i="1"/>
  <c r="BD646" i="1"/>
  <c r="BD894" i="1"/>
  <c r="BD935" i="1"/>
  <c r="I1" i="1" l="1"/>
  <c r="J1" i="1"/>
  <c r="K1" i="1"/>
  <c r="C1738" i="1" l="1"/>
  <c r="C115" i="1"/>
  <c r="C1245" i="1"/>
  <c r="C1739" i="1"/>
  <c r="C37" i="1"/>
  <c r="C263" i="1"/>
  <c r="C1137" i="1"/>
  <c r="C1138" i="1"/>
  <c r="C3" i="1"/>
  <c r="C1740" i="1"/>
  <c r="C964" i="1"/>
  <c r="C943" i="1"/>
  <c r="C1283" i="1"/>
  <c r="C1450" i="1"/>
  <c r="C939" i="1"/>
  <c r="C1741" i="1"/>
  <c r="C1150" i="1"/>
  <c r="C590" i="1"/>
  <c r="C936" i="1"/>
  <c r="C1115" i="1"/>
  <c r="C1706" i="1"/>
  <c r="C2194" i="1"/>
  <c r="C1246" i="1"/>
  <c r="C586" i="1"/>
  <c r="C1696" i="1"/>
  <c r="C868" i="1"/>
  <c r="C421" i="1"/>
  <c r="C261" i="1"/>
  <c r="C825" i="1"/>
  <c r="C40" i="1"/>
  <c r="C1335" i="1"/>
  <c r="C270" i="1"/>
  <c r="C414" i="1"/>
  <c r="C1742" i="1"/>
  <c r="C15" i="1"/>
  <c r="C176" i="1"/>
  <c r="C1322" i="1"/>
  <c r="C1509" i="1"/>
  <c r="C24" i="1"/>
  <c r="C895" i="1"/>
  <c r="C197" i="1"/>
  <c r="C820" i="1"/>
  <c r="C516" i="1"/>
  <c r="C291" i="1"/>
  <c r="C765" i="1"/>
  <c r="C462" i="1"/>
  <c r="C1274" i="1"/>
  <c r="C286" i="1"/>
  <c r="C285" i="1"/>
  <c r="C995" i="1"/>
  <c r="C1277" i="1"/>
  <c r="C348" i="1"/>
  <c r="C441" i="1"/>
  <c r="C502" i="1"/>
  <c r="C313" i="1"/>
  <c r="C983" i="1"/>
  <c r="C242" i="1"/>
  <c r="C133" i="1"/>
  <c r="C150" i="1"/>
  <c r="C93" i="1"/>
  <c r="C443" i="1"/>
  <c r="C426" i="1"/>
  <c r="C345" i="1"/>
  <c r="C1085" i="1"/>
  <c r="C339" i="1"/>
  <c r="C77" i="1"/>
  <c r="C257" i="1"/>
  <c r="C1349" i="1"/>
  <c r="C264" i="1"/>
  <c r="C199" i="1"/>
  <c r="C136" i="1"/>
  <c r="C1292" i="1"/>
  <c r="C229" i="1"/>
  <c r="C223" i="1"/>
  <c r="C249" i="1"/>
  <c r="C1735" i="1"/>
  <c r="C252" i="1"/>
  <c r="C582" i="1"/>
  <c r="C353" i="1"/>
  <c r="C244" i="1"/>
  <c r="C1273" i="1"/>
  <c r="C1092" i="1"/>
  <c r="C218" i="1"/>
  <c r="C1743" i="1"/>
  <c r="C1398" i="1"/>
  <c r="C278" i="1"/>
  <c r="C999" i="1"/>
  <c r="C328" i="1"/>
  <c r="C162" i="1"/>
  <c r="C1128" i="1"/>
  <c r="C343" i="1"/>
  <c r="C1249" i="1"/>
  <c r="C246" i="1"/>
  <c r="C400" i="1"/>
  <c r="C567" i="1"/>
  <c r="C203" i="1"/>
  <c r="C1009" i="1"/>
  <c r="C354" i="1"/>
  <c r="C137" i="1"/>
  <c r="C105" i="1"/>
  <c r="C387" i="1"/>
  <c r="C959" i="1"/>
  <c r="C280" i="1"/>
  <c r="C1154" i="1"/>
  <c r="C267" i="1"/>
  <c r="C1744" i="1"/>
  <c r="C187" i="1"/>
  <c r="C168" i="1"/>
  <c r="C139" i="1"/>
  <c r="C673" i="1"/>
  <c r="C574" i="1"/>
  <c r="C601" i="1"/>
  <c r="C1305" i="1"/>
  <c r="C134" i="1"/>
  <c r="C135" i="1"/>
  <c r="C1365" i="1"/>
  <c r="C122" i="1"/>
  <c r="C104" i="1"/>
  <c r="C1745" i="1"/>
  <c r="C549" i="1"/>
  <c r="C392" i="1"/>
  <c r="C126" i="1"/>
  <c r="C338" i="1"/>
  <c r="C1625" i="1"/>
  <c r="C1746" i="1"/>
  <c r="C415" i="1"/>
  <c r="C292" i="1"/>
  <c r="C988" i="1"/>
  <c r="C1396" i="1"/>
  <c r="C672" i="1"/>
  <c r="C1443" i="1"/>
  <c r="C154" i="1"/>
  <c r="C442" i="1"/>
  <c r="C1339" i="1"/>
  <c r="C171" i="1"/>
  <c r="C309" i="1"/>
  <c r="C322" i="1"/>
  <c r="C1628" i="1"/>
  <c r="C1420" i="1"/>
  <c r="C193" i="1"/>
  <c r="C1251" i="1"/>
  <c r="C519" i="1"/>
  <c r="C10" i="1"/>
  <c r="C169" i="1"/>
  <c r="C1116" i="1"/>
  <c r="C1615" i="1"/>
  <c r="C170" i="1"/>
  <c r="C1629" i="1"/>
  <c r="C1361" i="1"/>
  <c r="C156" i="1"/>
  <c r="C1328" i="1"/>
  <c r="C568" i="1"/>
  <c r="C241" i="1"/>
  <c r="C418" i="1"/>
  <c r="C792" i="1"/>
  <c r="C308" i="1"/>
  <c r="C435" i="1"/>
  <c r="C265" i="1"/>
  <c r="C433" i="1"/>
  <c r="C447" i="1"/>
  <c r="C1174" i="1"/>
  <c r="C45" i="1"/>
  <c r="C434" i="1"/>
  <c r="C1610" i="1"/>
  <c r="C202" i="1"/>
  <c r="C436" i="1"/>
  <c r="C318" i="1"/>
  <c r="C683" i="1"/>
  <c r="C1626" i="1"/>
  <c r="C1608" i="1"/>
  <c r="C1252" i="1"/>
  <c r="C1367" i="1"/>
  <c r="C128" i="1"/>
  <c r="C248" i="1"/>
  <c r="C140" i="1"/>
  <c r="C304" i="1"/>
  <c r="C216" i="1"/>
  <c r="C1253" i="1"/>
  <c r="C146" i="1"/>
  <c r="C324" i="1"/>
  <c r="C609" i="1"/>
  <c r="C1312" i="1"/>
  <c r="C484" i="1"/>
  <c r="C255" i="1"/>
  <c r="C1747" i="1"/>
  <c r="C1748" i="1"/>
  <c r="C1730" i="1"/>
  <c r="C101" i="1"/>
  <c r="C1544" i="1"/>
  <c r="C960" i="1"/>
  <c r="C1026" i="1"/>
  <c r="C1749" i="1"/>
  <c r="C74" i="1"/>
  <c r="C1750" i="1"/>
  <c r="C1685" i="1"/>
  <c r="C2087" i="1"/>
  <c r="C236" i="1"/>
  <c r="C492" i="1"/>
  <c r="C152" i="1"/>
  <c r="C431" i="1"/>
  <c r="C251" i="1"/>
  <c r="C777" i="1"/>
  <c r="C1707" i="1"/>
  <c r="C1369" i="1"/>
  <c r="C215" i="1"/>
  <c r="C693" i="1"/>
  <c r="C1530" i="1"/>
  <c r="C985" i="1"/>
  <c r="C230" i="1"/>
  <c r="C724" i="1"/>
  <c r="C1311" i="1"/>
  <c r="C393" i="1"/>
  <c r="C373" i="1"/>
  <c r="C645" i="1"/>
  <c r="C989" i="1"/>
  <c r="C1141" i="1"/>
  <c r="C1751" i="1"/>
  <c r="C958" i="1"/>
  <c r="C1352" i="1"/>
  <c r="C1480" i="1"/>
  <c r="C1360" i="1"/>
  <c r="C942" i="1"/>
  <c r="C961" i="1"/>
  <c r="C1752" i="1"/>
  <c r="C1753" i="1"/>
  <c r="C1407" i="1"/>
  <c r="C1371" i="1"/>
  <c r="C361" i="1"/>
  <c r="C1281" i="1"/>
  <c r="C498" i="1"/>
  <c r="C124" i="1"/>
  <c r="C1754" i="1"/>
  <c r="C1655" i="1"/>
  <c r="C1356" i="1"/>
  <c r="C1130" i="1"/>
  <c r="C564" i="1"/>
  <c r="C1355" i="1"/>
  <c r="C1109" i="1"/>
  <c r="C275" i="1"/>
  <c r="C671" i="1"/>
  <c r="C723" i="1"/>
  <c r="C188" i="1"/>
  <c r="C651" i="1"/>
  <c r="C316" i="1"/>
  <c r="C384" i="1"/>
  <c r="C1113" i="1"/>
  <c r="C189" i="1"/>
  <c r="C686" i="1"/>
  <c r="C175" i="1"/>
  <c r="C1755" i="1"/>
  <c r="C657" i="1"/>
  <c r="C240" i="1"/>
  <c r="C1648" i="1"/>
  <c r="C629" i="1"/>
  <c r="C1720" i="1"/>
  <c r="C1059" i="1"/>
  <c r="C940" i="1"/>
  <c r="C966" i="1"/>
  <c r="C949" i="1"/>
  <c r="C245" i="1"/>
  <c r="C581" i="1"/>
  <c r="C1373" i="1"/>
  <c r="C759" i="1"/>
  <c r="C823" i="1"/>
  <c r="C1547" i="1"/>
  <c r="C289" i="1"/>
  <c r="C644" i="1"/>
  <c r="C192" i="1"/>
  <c r="C219" i="1"/>
  <c r="C268" i="1"/>
  <c r="C335" i="1"/>
  <c r="C181" i="1"/>
  <c r="C953" i="1"/>
  <c r="C52" i="1"/>
  <c r="C214" i="1"/>
  <c r="C1504" i="1"/>
  <c r="C183" i="1"/>
  <c r="C423" i="1"/>
  <c r="C448" i="1"/>
  <c r="C282" i="1"/>
  <c r="C1040" i="1"/>
  <c r="C1139" i="1"/>
  <c r="C1424" i="1"/>
  <c r="C1756" i="1"/>
  <c r="C71" i="1"/>
  <c r="C621" i="1"/>
  <c r="C287" i="1"/>
  <c r="C276" i="1"/>
  <c r="C589" i="1"/>
  <c r="C1117" i="1"/>
  <c r="C190" i="1"/>
  <c r="C228" i="1"/>
  <c r="C1230" i="1"/>
  <c r="C1699" i="1"/>
  <c r="C658" i="1"/>
  <c r="C775" i="1"/>
  <c r="C1020" i="1"/>
  <c r="C290" i="1"/>
  <c r="C294" i="1"/>
  <c r="C742" i="1"/>
  <c r="C195" i="1"/>
  <c r="C1038" i="1"/>
  <c r="C371" i="1"/>
  <c r="C247" i="1"/>
  <c r="C385" i="1"/>
  <c r="C1757" i="1"/>
  <c r="C734" i="1"/>
  <c r="C300" i="1"/>
  <c r="C1758" i="1"/>
  <c r="C1759" i="1"/>
  <c r="C1362" i="1"/>
  <c r="C1760" i="1"/>
  <c r="C260" i="1"/>
  <c r="C506" i="1"/>
  <c r="C401" i="1"/>
  <c r="C1395" i="1"/>
  <c r="C305" i="1"/>
  <c r="C409" i="1"/>
  <c r="C351" i="1"/>
  <c r="C2212" i="1"/>
  <c r="C1134" i="1"/>
  <c r="C1390" i="1"/>
  <c r="C1039" i="1"/>
  <c r="C317" i="1"/>
  <c r="C1036" i="1"/>
  <c r="C2227" i="1"/>
  <c r="C1389" i="1"/>
  <c r="C1525" i="1"/>
  <c r="C1048" i="1"/>
  <c r="C1155" i="1"/>
  <c r="C1181" i="1"/>
  <c r="C1076" i="1"/>
  <c r="C789" i="1"/>
  <c r="C889" i="1"/>
  <c r="C810" i="1"/>
  <c r="C299" i="1"/>
  <c r="C302" i="1"/>
  <c r="C738" i="1"/>
  <c r="C487" i="1"/>
  <c r="C1030" i="1"/>
  <c r="C1033" i="1"/>
  <c r="C413" i="1"/>
  <c r="C357" i="1"/>
  <c r="C395" i="1"/>
  <c r="C1043" i="1"/>
  <c r="C1107" i="1"/>
  <c r="C771" i="1"/>
  <c r="C380" i="1"/>
  <c r="C761" i="1"/>
  <c r="C1037" i="1"/>
  <c r="C1269" i="1"/>
  <c r="C1387" i="1"/>
  <c r="C355" i="1"/>
  <c r="C980" i="1"/>
  <c r="C451" i="1"/>
  <c r="C213" i="1"/>
  <c r="C6" i="1"/>
  <c r="C1391" i="1"/>
  <c r="C382" i="1"/>
  <c r="C198" i="1"/>
  <c r="C1169" i="1"/>
  <c r="C428" i="1"/>
  <c r="C715" i="1"/>
  <c r="C967" i="1"/>
  <c r="C613" i="1"/>
  <c r="C1166" i="1"/>
  <c r="C824" i="1"/>
  <c r="C306" i="1"/>
  <c r="C281" i="1"/>
  <c r="C386" i="1"/>
  <c r="C2288" i="1"/>
  <c r="C812" i="1"/>
  <c r="C394" i="1"/>
  <c r="C404" i="1"/>
  <c r="C422" i="1"/>
  <c r="C857" i="1"/>
  <c r="C274" i="1"/>
  <c r="C1125" i="1"/>
  <c r="C1014" i="1"/>
  <c r="C1761" i="1"/>
  <c r="C1319" i="1"/>
  <c r="C449" i="1"/>
  <c r="C1132" i="1"/>
  <c r="C862" i="1"/>
  <c r="C514" i="1"/>
  <c r="C984" i="1"/>
  <c r="C478" i="1"/>
  <c r="C376" i="1"/>
  <c r="C955" i="1"/>
  <c r="C444" i="1"/>
  <c r="C427" i="1"/>
  <c r="C164" i="1"/>
  <c r="C374" i="1"/>
  <c r="C467" i="1"/>
  <c r="C466" i="1"/>
  <c r="C130" i="1"/>
  <c r="C166" i="1"/>
  <c r="C501" i="1"/>
  <c r="C993" i="1"/>
  <c r="C411" i="1"/>
  <c r="C446" i="1"/>
  <c r="C854" i="1"/>
  <c r="C488" i="1"/>
  <c r="C407" i="1"/>
  <c r="C388" i="1"/>
  <c r="C406" i="1"/>
  <c r="C116" i="1"/>
  <c r="C341" i="1"/>
  <c r="C367" i="1"/>
  <c r="C1762" i="1"/>
  <c r="C321" i="1"/>
  <c r="C1175" i="1"/>
  <c r="C674" i="1"/>
  <c r="C350" i="1"/>
  <c r="C26" i="1"/>
  <c r="C793" i="1"/>
  <c r="C882" i="1"/>
  <c r="C1618" i="1"/>
  <c r="C452" i="1"/>
  <c r="C439" i="1"/>
  <c r="C477" i="1"/>
  <c r="C1122" i="1"/>
  <c r="C486" i="1"/>
  <c r="C369" i="1"/>
  <c r="C727" i="1"/>
  <c r="C233" i="1"/>
  <c r="C758" i="1"/>
  <c r="C232" i="1"/>
  <c r="C1165" i="1"/>
  <c r="C1763" i="1"/>
  <c r="C1100" i="1"/>
  <c r="C424" i="1"/>
  <c r="C870" i="1"/>
  <c r="C342" i="1"/>
  <c r="C1097" i="1"/>
  <c r="C454" i="1"/>
  <c r="C336" i="1"/>
  <c r="C471" i="1"/>
  <c r="C499" i="1"/>
  <c r="C410" i="1"/>
  <c r="C481" i="1"/>
  <c r="C1698" i="1"/>
  <c r="C1419" i="1"/>
  <c r="C1764" i="1"/>
  <c r="C1376" i="1"/>
  <c r="C479" i="1"/>
  <c r="C1084" i="1"/>
  <c r="C1103" i="1"/>
  <c r="C430" i="1"/>
  <c r="C729" i="1"/>
  <c r="C1375" i="1"/>
  <c r="C485" i="1"/>
  <c r="C465" i="1"/>
  <c r="C497" i="1"/>
  <c r="C463" i="1"/>
  <c r="C1035" i="1"/>
  <c r="C111" i="1"/>
  <c r="C474" i="1"/>
  <c r="C1121" i="1"/>
  <c r="C1168" i="1"/>
  <c r="C1120" i="1"/>
  <c r="C464" i="1"/>
  <c r="C468" i="1"/>
  <c r="C333" i="1"/>
  <c r="C149" i="1"/>
  <c r="C863" i="1"/>
  <c r="C432" i="1"/>
  <c r="C710" i="1"/>
  <c r="C455" i="1"/>
  <c r="C1607" i="1"/>
  <c r="C420" i="1"/>
  <c r="C391" i="1"/>
  <c r="C461" i="1"/>
  <c r="C1025" i="1"/>
  <c r="C500" i="1"/>
  <c r="C496" i="1"/>
  <c r="C1087" i="1"/>
  <c r="C829" i="1"/>
  <c r="C493" i="1"/>
  <c r="C315" i="1"/>
  <c r="C494" i="1"/>
  <c r="C167" i="1"/>
  <c r="C504" i="1"/>
  <c r="C503" i="1"/>
  <c r="C505" i="1"/>
  <c r="C508" i="1"/>
  <c r="C512" i="1"/>
  <c r="C1188" i="1"/>
  <c r="C1243" i="1"/>
  <c r="C515" i="1"/>
  <c r="C905" i="1"/>
  <c r="C507" i="1"/>
  <c r="C517" i="1"/>
  <c r="C412" i="1"/>
  <c r="C509" i="1"/>
  <c r="C1205" i="1"/>
  <c r="C1520" i="1"/>
  <c r="C61" i="1"/>
  <c r="C1766" i="1"/>
  <c r="C1293" i="1"/>
  <c r="C1306" i="1"/>
  <c r="C1767" i="1"/>
  <c r="C571" i="1"/>
  <c r="C769" i="1"/>
  <c r="C1000" i="1"/>
  <c r="C1351" i="1"/>
  <c r="C1562" i="1"/>
  <c r="C1302" i="1"/>
  <c r="C1320" i="1"/>
  <c r="C1268" i="1"/>
  <c r="C1321" i="1"/>
  <c r="C1675" i="1"/>
  <c r="C1140" i="1"/>
  <c r="C288" i="1"/>
  <c r="C1768" i="1"/>
  <c r="C1233" i="1"/>
  <c r="C1638" i="1"/>
  <c r="C1295" i="1"/>
  <c r="C1769" i="1"/>
  <c r="C490" i="1"/>
  <c r="C1770" i="1"/>
  <c r="C403" i="1"/>
  <c r="C1149" i="1"/>
  <c r="C1282" i="1"/>
  <c r="C220" i="1"/>
  <c r="C903" i="1"/>
  <c r="C66" i="1"/>
  <c r="C1167" i="1"/>
  <c r="C562" i="1"/>
  <c r="C1639" i="1"/>
  <c r="C1359" i="1"/>
  <c r="C994" i="1"/>
  <c r="C578" i="1"/>
  <c r="C153" i="1"/>
  <c r="C379" i="1"/>
  <c r="C1095" i="1"/>
  <c r="C106" i="1"/>
  <c r="C1771" i="1"/>
  <c r="C1096" i="1"/>
  <c r="C221" i="1"/>
  <c r="C2219" i="1"/>
  <c r="C182" i="1"/>
  <c r="C1660" i="1"/>
  <c r="C1264" i="1"/>
  <c r="C1106" i="1"/>
  <c r="C753" i="1"/>
  <c r="C969" i="1"/>
  <c r="C1773" i="1"/>
  <c r="C1774" i="1"/>
  <c r="C109" i="1"/>
  <c r="C1260" i="1"/>
  <c r="C107" i="1"/>
  <c r="C231" i="1"/>
  <c r="C1303" i="1"/>
  <c r="C1254" i="1"/>
  <c r="C196" i="1"/>
  <c r="C456" i="1"/>
  <c r="C459" i="1"/>
  <c r="C458" i="1"/>
  <c r="C688" i="1"/>
  <c r="C1124" i="1"/>
  <c r="C347" i="1"/>
  <c r="C1133" i="1"/>
  <c r="C1658" i="1"/>
  <c r="C1677" i="1"/>
  <c r="C1540" i="1"/>
  <c r="C340" i="1"/>
  <c r="C377" i="1"/>
  <c r="C1404" i="1"/>
  <c r="C668" i="1"/>
  <c r="C648" i="1"/>
  <c r="C1777" i="1"/>
  <c r="C1493" i="1"/>
  <c r="C1656" i="1"/>
  <c r="C253" i="1"/>
  <c r="C1778" i="1"/>
  <c r="C821" i="1"/>
  <c r="C963" i="1"/>
  <c r="C310" i="1"/>
  <c r="C311" i="1"/>
  <c r="C1401" i="1"/>
  <c r="C666" i="1"/>
  <c r="C1499" i="1"/>
  <c r="C1346" i="1"/>
  <c r="C1414" i="1"/>
  <c r="C996" i="1"/>
  <c r="C194" i="1"/>
  <c r="C359" i="1"/>
  <c r="C303" i="1"/>
  <c r="C887" i="1"/>
  <c r="C480" i="1"/>
  <c r="C1108" i="1"/>
  <c r="C1780" i="1"/>
  <c r="C1731" i="1"/>
  <c r="C1324" i="1"/>
  <c r="C728" i="1"/>
  <c r="C1267" i="1"/>
  <c r="C2140" i="1"/>
  <c r="C1022" i="1"/>
  <c r="C637" i="1"/>
  <c r="C1556" i="1"/>
  <c r="C1008" i="1"/>
  <c r="C266" i="1"/>
  <c r="C1031" i="1"/>
  <c r="C144" i="1"/>
  <c r="C365" i="1"/>
  <c r="C1080" i="1"/>
  <c r="C1129" i="1"/>
  <c r="C470" i="1"/>
  <c r="C360" i="1"/>
  <c r="C1102" i="1"/>
  <c r="C1705" i="1"/>
  <c r="C1024" i="1"/>
  <c r="C1079" i="1"/>
  <c r="C383" i="1"/>
  <c r="C206" i="1"/>
  <c r="C1418" i="1"/>
  <c r="C1051" i="1"/>
  <c r="C307" i="1"/>
  <c r="C473" i="1"/>
  <c r="C158" i="1"/>
  <c r="C649" i="1"/>
  <c r="C937" i="1"/>
  <c r="C489" i="1"/>
  <c r="C402" i="1"/>
  <c r="C397" i="1"/>
  <c r="C271" i="1"/>
  <c r="C370" i="1"/>
  <c r="C298" i="1"/>
  <c r="C396" i="1"/>
  <c r="C1645" i="1"/>
  <c r="C1023" i="1"/>
  <c r="C997" i="1"/>
  <c r="C643" i="1"/>
  <c r="C641" i="1"/>
  <c r="C327" i="1"/>
  <c r="C627" i="1"/>
  <c r="C23" i="1"/>
  <c r="C1082" i="1"/>
  <c r="C1003" i="1"/>
  <c r="C476" i="1"/>
  <c r="C1078" i="1"/>
  <c r="C1044" i="1"/>
  <c r="C1783" i="1"/>
  <c r="C1785" i="1"/>
  <c r="C1232" i="1"/>
  <c r="C788" i="1"/>
  <c r="C875" i="1"/>
  <c r="C587" i="1"/>
  <c r="C1579" i="1"/>
  <c r="C437" i="1"/>
  <c r="C1577" i="1"/>
  <c r="C1045" i="1"/>
  <c r="C1585" i="1"/>
  <c r="C416" i="1"/>
  <c r="C886" i="1"/>
  <c r="C973" i="1"/>
  <c r="C172" i="1"/>
  <c r="C1642" i="1"/>
  <c r="C701" i="1"/>
  <c r="C841" i="1"/>
  <c r="C885" i="1"/>
  <c r="C425" i="1"/>
  <c r="C1136" i="1"/>
  <c r="C834" i="1"/>
  <c r="C576" i="1"/>
  <c r="C848" i="1"/>
  <c r="C1582" i="1"/>
  <c r="C129" i="1"/>
  <c r="C1477" i="1"/>
  <c r="C186" i="1"/>
  <c r="C389" i="1"/>
  <c r="C691" i="1"/>
  <c r="C680" i="1"/>
  <c r="C689" i="1"/>
  <c r="C873" i="1"/>
  <c r="C1568" i="1"/>
  <c r="C1433" i="1"/>
  <c r="C1388" i="1"/>
  <c r="C872" i="1"/>
  <c r="C1427" i="1"/>
  <c r="C804" i="1"/>
  <c r="C1163" i="1"/>
  <c r="C874" i="1"/>
  <c r="C876" i="1"/>
  <c r="C272" i="1"/>
  <c r="C1786" i="1"/>
  <c r="C612" i="1"/>
  <c r="C227" i="1"/>
  <c r="C1460" i="1"/>
  <c r="C781" i="1"/>
  <c r="C293" i="1"/>
  <c r="C419" i="1"/>
  <c r="C495" i="1"/>
  <c r="C669" i="1"/>
  <c r="C1452" i="1"/>
  <c r="C1483" i="1"/>
  <c r="C935" i="1"/>
  <c r="C560" i="1"/>
  <c r="C1160" i="1"/>
  <c r="C1170" i="1"/>
  <c r="C12" i="1"/>
  <c r="C547" i="1"/>
  <c r="C41" i="1"/>
  <c r="C5" i="1"/>
  <c r="C1792" i="1"/>
  <c r="C779" i="1"/>
  <c r="C1510" i="1"/>
  <c r="C131" i="1"/>
  <c r="C177" i="1"/>
  <c r="C1708" i="1"/>
  <c r="C1348" i="1"/>
  <c r="C1793" i="1"/>
  <c r="C1794" i="1"/>
  <c r="C1613" i="1"/>
  <c r="C1795" i="1"/>
  <c r="C48" i="1"/>
  <c r="C1798" i="1"/>
  <c r="C358" i="1"/>
  <c r="C331" i="1"/>
  <c r="C1800" i="1"/>
  <c r="C694" i="1"/>
  <c r="C982" i="1"/>
  <c r="C1801" i="1"/>
  <c r="C763" i="1"/>
  <c r="C1666" i="1"/>
  <c r="C952" i="1"/>
  <c r="C1802" i="1"/>
  <c r="C1537" i="1"/>
  <c r="C250" i="1"/>
  <c r="C1623" i="1"/>
  <c r="C185" i="1"/>
  <c r="C1536" i="1"/>
  <c r="C653" i="1"/>
  <c r="C1329" i="1"/>
  <c r="C650" i="1"/>
  <c r="C56" i="1"/>
  <c r="C1347" i="1"/>
  <c r="C998" i="1"/>
  <c r="C737" i="1"/>
  <c r="C295" i="1"/>
  <c r="C120" i="1"/>
  <c r="C1803" i="1"/>
  <c r="C1569" i="1"/>
  <c r="C1354" i="1"/>
  <c r="C1353" i="1"/>
  <c r="C1805" i="1"/>
  <c r="C200" i="1"/>
  <c r="C337" i="1"/>
  <c r="C49" i="1"/>
  <c r="C1276" i="1"/>
  <c r="C745" i="1"/>
  <c r="C1482" i="1"/>
  <c r="C675" i="1"/>
  <c r="C807" i="1"/>
  <c r="C1448" i="1"/>
  <c r="C368" i="1"/>
  <c r="C726" i="1"/>
  <c r="C1229" i="1"/>
  <c r="C297" i="1"/>
  <c r="C772" i="1"/>
  <c r="C1806" i="1"/>
  <c r="C390" i="1"/>
  <c r="C1255" i="1"/>
  <c r="C95" i="1"/>
  <c r="C1807" i="1"/>
  <c r="C1491" i="1"/>
  <c r="C1446" i="1"/>
  <c r="C784" i="1"/>
  <c r="C1486" i="1"/>
  <c r="C700" i="1"/>
  <c r="C1495" i="1"/>
  <c r="C840" i="1"/>
  <c r="C210" i="1"/>
  <c r="C346" i="1"/>
  <c r="C405" i="1"/>
  <c r="C1533" i="1"/>
  <c r="C1605" i="1"/>
  <c r="C1808" i="1"/>
  <c r="C1701" i="1"/>
  <c r="C1011" i="1"/>
  <c r="C1012" i="1"/>
  <c r="C1393" i="1"/>
  <c r="C732" i="1"/>
  <c r="C1643" i="1"/>
  <c r="C1047" i="1"/>
  <c r="C702" i="1"/>
  <c r="C1454" i="1"/>
  <c r="C1317" i="1"/>
  <c r="C1809" i="1"/>
  <c r="C1457" i="1"/>
  <c r="C1492" i="1"/>
  <c r="C1647" i="1"/>
  <c r="C2142" i="1"/>
  <c r="C1505" i="1"/>
  <c r="C559" i="1"/>
  <c r="C579" i="1"/>
  <c r="C1470" i="1"/>
  <c r="C1561" i="1"/>
  <c r="C1284" i="1"/>
  <c r="C1325" i="1"/>
  <c r="C1067" i="1"/>
  <c r="C1331" i="1"/>
  <c r="C1736" i="1"/>
  <c r="C1212" i="1"/>
  <c r="C1374" i="1"/>
  <c r="C1811" i="1"/>
  <c r="C1054" i="1"/>
  <c r="C1704" i="1"/>
  <c r="C1812" i="1"/>
  <c r="C1813" i="1"/>
  <c r="C1814" i="1"/>
  <c r="C475" i="1"/>
  <c r="C1619" i="1"/>
  <c r="C279" i="1"/>
  <c r="C1609" i="1"/>
  <c r="C1818" i="1"/>
  <c r="C1819" i="1"/>
  <c r="C63" i="1"/>
  <c r="C1820" i="1"/>
  <c r="C1822" i="1"/>
  <c r="C1823" i="1"/>
  <c r="C1824" i="1"/>
  <c r="C1825" i="1"/>
  <c r="C1826" i="1"/>
  <c r="C1728" i="1"/>
  <c r="C1827" i="1"/>
  <c r="C14" i="1"/>
  <c r="C714" i="1"/>
  <c r="C1004" i="1"/>
  <c r="C438" i="1"/>
  <c r="C1828" i="1"/>
  <c r="C605" i="1"/>
  <c r="C1204" i="1"/>
  <c r="C1234" i="1"/>
  <c r="C1829" i="1"/>
  <c r="C1831" i="1"/>
  <c r="C585" i="1"/>
  <c r="C1833" i="1"/>
  <c r="C1834" i="1"/>
  <c r="C1835" i="1"/>
  <c r="C1411" i="1"/>
  <c r="C1235" i="1"/>
  <c r="C222" i="1"/>
  <c r="C1094" i="1"/>
  <c r="C1323" i="1"/>
  <c r="C1236" i="1"/>
  <c r="C329" i="1"/>
  <c r="C801" i="1"/>
  <c r="C1445" i="1"/>
  <c r="C1478" i="1"/>
  <c r="C1836" i="1"/>
  <c r="C1275" i="1"/>
  <c r="C72" i="1"/>
  <c r="C1279" i="1"/>
  <c r="C127" i="1"/>
  <c r="C1202" i="1"/>
  <c r="C1678" i="1"/>
  <c r="C1508" i="1"/>
  <c r="C125" i="1"/>
  <c r="C1837" i="1"/>
  <c r="C1543" i="1"/>
  <c r="C201" i="1"/>
  <c r="C1838" i="1"/>
  <c r="C33" i="1"/>
  <c r="C13" i="1"/>
  <c r="C94" i="1"/>
  <c r="C29" i="1"/>
  <c r="C569" i="1"/>
  <c r="C663" i="1"/>
  <c r="C957" i="1"/>
  <c r="C1364" i="1"/>
  <c r="C1532" i="1"/>
  <c r="C1343" i="1"/>
  <c r="C1676" i="1"/>
  <c r="C1214" i="1"/>
  <c r="C1670" i="1"/>
  <c r="C1449" i="1"/>
  <c r="C1531" i="1"/>
  <c r="C1839" i="1"/>
  <c r="C806" i="1"/>
  <c r="C1515" i="1"/>
  <c r="C1474" i="1"/>
  <c r="C1314" i="1"/>
  <c r="C325" i="1"/>
  <c r="C1131" i="1"/>
  <c r="C1840" i="1"/>
  <c r="C180" i="1"/>
  <c r="C1042" i="1"/>
  <c r="C1841" i="1"/>
  <c r="C1842" i="1"/>
  <c r="C1695" i="1"/>
  <c r="C1189" i="1"/>
  <c r="C179" i="1"/>
  <c r="C1709" i="1"/>
  <c r="C1015" i="1"/>
  <c r="C1219" i="1"/>
  <c r="C1112" i="1"/>
  <c r="C1843" i="1"/>
  <c r="C1465" i="1"/>
  <c r="C733" i="1"/>
  <c r="C1844" i="1"/>
  <c r="C1845" i="1"/>
  <c r="C1271" i="1"/>
  <c r="C660" i="1"/>
  <c r="C1029" i="1"/>
  <c r="C1846" i="1"/>
  <c r="C1847" i="1"/>
  <c r="C1595" i="1"/>
  <c r="C1529" i="1"/>
  <c r="C440" i="1"/>
  <c r="C1091" i="1"/>
  <c r="C606" i="1"/>
  <c r="C1397" i="1"/>
  <c r="C529" i="1"/>
  <c r="C1848" i="1"/>
  <c r="C1118" i="1"/>
  <c r="C1539" i="1"/>
  <c r="C1849" i="1"/>
  <c r="C1680" i="1"/>
  <c r="C809" i="1"/>
  <c r="C1850" i="1"/>
  <c r="C1851" i="1"/>
  <c r="C1672" i="1"/>
  <c r="C1514" i="1"/>
  <c r="C1069" i="1"/>
  <c r="C697" i="1"/>
  <c r="C1852" i="1"/>
  <c r="C1690" i="1"/>
  <c r="C36" i="1"/>
  <c r="C518" i="1"/>
  <c r="C1524" i="1"/>
  <c r="C1558" i="1"/>
  <c r="C1344" i="1"/>
  <c r="C1479" i="1"/>
  <c r="C1467" i="1"/>
  <c r="C830" i="1"/>
  <c r="C790" i="1"/>
  <c r="C332" i="1"/>
  <c r="C520" i="1"/>
  <c r="C1056" i="1"/>
  <c r="C1201" i="1"/>
  <c r="C941" i="1"/>
  <c r="C607" i="1"/>
  <c r="C1111" i="1"/>
  <c r="C907" i="1"/>
  <c r="C11" i="1"/>
  <c r="C1721" i="1"/>
  <c r="C1853" i="1"/>
  <c r="C2175" i="1"/>
  <c r="C630" i="1"/>
  <c r="C511" i="1"/>
  <c r="C1854" i="1"/>
  <c r="C1855" i="1"/>
  <c r="C1461" i="1"/>
  <c r="C1101" i="1"/>
  <c r="C1256" i="1"/>
  <c r="C1567" i="1"/>
  <c r="C1856" i="1"/>
  <c r="C1574" i="1"/>
  <c r="C1203" i="1"/>
  <c r="C1857" i="1"/>
  <c r="C1119" i="1"/>
  <c r="C1144" i="1"/>
  <c r="C1516" i="1"/>
  <c r="C1257" i="1"/>
  <c r="C1542" i="1"/>
  <c r="C1318" i="1"/>
  <c r="C1342" i="1"/>
  <c r="C828" i="1"/>
  <c r="C1502" i="1"/>
  <c r="C1590" i="1"/>
  <c r="C1300" i="1"/>
  <c r="C1859" i="1"/>
  <c r="C320" i="1"/>
  <c r="C664" i="1"/>
  <c r="C363" i="1"/>
  <c r="C1860" i="1"/>
  <c r="C1723" i="1"/>
  <c r="C622" i="1"/>
  <c r="C619" i="1"/>
  <c r="C620" i="1"/>
  <c r="C722" i="1"/>
  <c r="C1199" i="1"/>
  <c r="C557" i="1"/>
  <c r="C647" i="1"/>
  <c r="C617" i="1"/>
  <c r="C1436" i="1"/>
  <c r="C1250" i="1"/>
  <c r="C687" i="1"/>
  <c r="C1464" i="1"/>
  <c r="C655" i="1"/>
  <c r="C1863" i="1"/>
  <c r="C173" i="1"/>
  <c r="C633" i="1"/>
  <c r="C1864" i="1"/>
  <c r="C1192" i="1"/>
  <c r="C1541" i="1"/>
  <c r="C417" i="1"/>
  <c r="C1724" i="1"/>
  <c r="C312" i="1"/>
  <c r="C1191" i="1"/>
  <c r="C1865" i="1"/>
  <c r="C429" i="1"/>
  <c r="C1587" i="1"/>
  <c r="C1866" i="1"/>
  <c r="C119" i="1"/>
  <c r="C1867" i="1"/>
  <c r="C1551" i="1"/>
  <c r="C1868" i="1"/>
  <c r="C1869" i="1"/>
  <c r="C98" i="1"/>
  <c r="C319" i="1"/>
  <c r="C698" i="1"/>
  <c r="C1713" i="1"/>
  <c r="C1870" i="1"/>
  <c r="C1473" i="1"/>
  <c r="C1871" i="1"/>
  <c r="C1873" i="1"/>
  <c r="C1296" i="1"/>
  <c r="C1689" i="1"/>
  <c r="C986" i="1"/>
  <c r="C1875" i="1"/>
  <c r="C1876" i="1"/>
  <c r="C1877" i="1"/>
  <c r="C1880" i="1"/>
  <c r="C1032" i="1"/>
  <c r="C654" i="1"/>
  <c r="C1881" i="1"/>
  <c r="C123" i="1"/>
  <c r="C900" i="1"/>
  <c r="C717" i="1"/>
  <c r="C1729" i="1"/>
  <c r="C1640" i="1"/>
  <c r="C1882" i="1"/>
  <c r="C1883" i="1"/>
  <c r="C1650" i="1"/>
  <c r="C57" i="1"/>
  <c r="C813" i="1"/>
  <c r="C1651" i="1"/>
  <c r="C1372" i="1"/>
  <c r="C209" i="1"/>
  <c r="C1688" i="1"/>
  <c r="C1886" i="1"/>
  <c r="C1340" i="1"/>
  <c r="C749" i="1"/>
  <c r="C1887" i="1"/>
  <c r="C1307" i="1"/>
  <c r="C1593" i="1"/>
  <c r="C696" i="1"/>
  <c r="C1888" i="1"/>
  <c r="C326" i="1"/>
  <c r="C946" i="1"/>
  <c r="C1589" i="1"/>
  <c r="C1171" i="1"/>
  <c r="C178" i="1"/>
  <c r="C1005" i="1"/>
  <c r="C1440" i="1"/>
  <c r="C1687" i="1"/>
  <c r="C1207" i="1"/>
  <c r="C1332" i="1"/>
  <c r="C1889" i="1"/>
  <c r="C1063" i="1"/>
  <c r="C1566" i="1"/>
  <c r="C284" i="1"/>
  <c r="C1890" i="1"/>
  <c r="C1105" i="1"/>
  <c r="C950" i="1"/>
  <c r="C1158" i="1"/>
  <c r="C1501" i="1"/>
  <c r="C1636" i="1"/>
  <c r="C811" i="1"/>
  <c r="C614" i="1"/>
  <c r="C1061" i="1"/>
  <c r="C1308" i="1"/>
  <c r="C1584" i="1"/>
  <c r="C1244" i="1"/>
  <c r="C238" i="1"/>
  <c r="C254" i="1"/>
  <c r="C1145" i="1"/>
  <c r="C1581" i="1"/>
  <c r="C1288" i="1"/>
  <c r="C1333" i="1"/>
  <c r="C1441" i="1"/>
  <c r="C381" i="1"/>
  <c r="C1732" i="1"/>
  <c r="C716" i="1"/>
  <c r="C1326" i="1"/>
  <c r="C782" i="1"/>
  <c r="C1646" i="1"/>
  <c r="C1644" i="1"/>
  <c r="C624" i="1"/>
  <c r="C661" i="1"/>
  <c r="C659" i="1"/>
  <c r="C756" i="1"/>
  <c r="C1891" i="1"/>
  <c r="C1151" i="1"/>
  <c r="C398" i="1"/>
  <c r="C757" i="1"/>
  <c r="C1412" i="1"/>
  <c r="C1086" i="1"/>
  <c r="C1471" i="1"/>
  <c r="C1892" i="1"/>
  <c r="C1403" i="1"/>
  <c r="C1893" i="1"/>
  <c r="C450" i="1"/>
  <c r="C1104" i="1"/>
  <c r="C1484" i="1"/>
  <c r="C1630" i="1"/>
  <c r="C744" i="1"/>
  <c r="C1248" i="1"/>
  <c r="C1400" i="1"/>
  <c r="C1263" i="1"/>
  <c r="C1894" i="1"/>
  <c r="C947" i="1"/>
  <c r="C1895" i="1"/>
  <c r="C1291" i="1"/>
  <c r="C1224" i="1"/>
  <c r="C118" i="1"/>
  <c r="C1034" i="1"/>
  <c r="C1164" i="1"/>
  <c r="C1900" i="1"/>
  <c r="C1563" i="1"/>
  <c r="C1198" i="1"/>
  <c r="C1290" i="1"/>
  <c r="C1901" i="1"/>
  <c r="C767" i="1"/>
  <c r="C1902" i="1"/>
  <c r="C1221" i="1"/>
  <c r="C1077" i="1"/>
  <c r="C1358" i="1"/>
  <c r="C1903" i="1"/>
  <c r="C205" i="1"/>
  <c r="C891" i="1"/>
  <c r="C1156" i="1"/>
  <c r="C1905" i="1"/>
  <c r="C556" i="1"/>
  <c r="C642" i="1"/>
  <c r="C460" i="1"/>
  <c r="C676" i="1"/>
  <c r="C555" i="1"/>
  <c r="C670" i="1"/>
  <c r="C1906" i="1"/>
  <c r="C965" i="1"/>
  <c r="C356" i="1"/>
  <c r="C679" i="1"/>
  <c r="C1908" i="1"/>
  <c r="C1444" i="1"/>
  <c r="C1909" i="1"/>
  <c r="C1910" i="1"/>
  <c r="C1193" i="1"/>
  <c r="C1911" i="1"/>
  <c r="C1912" i="1"/>
  <c r="C1727" i="1"/>
  <c r="C1018" i="1"/>
  <c r="C1913" i="1"/>
  <c r="C981" i="1"/>
  <c r="C1914" i="1"/>
  <c r="C1915" i="1"/>
  <c r="C1726" i="1"/>
  <c r="C42" i="1"/>
  <c r="C225" i="1"/>
  <c r="C457" i="1"/>
  <c r="C1016" i="1"/>
  <c r="C58" i="1"/>
  <c r="C1060" i="1"/>
  <c r="C904" i="1"/>
  <c r="C802" i="1"/>
  <c r="C867" i="1"/>
  <c r="C483" i="1"/>
  <c r="C843" i="1"/>
  <c r="C161" i="1"/>
  <c r="C73" i="1"/>
  <c r="C258" i="1"/>
  <c r="C32" i="1"/>
  <c r="C269" i="1"/>
  <c r="C259" i="1"/>
  <c r="C860" i="1"/>
  <c r="C1621" i="1"/>
  <c r="C207" i="1"/>
  <c r="C662" i="1"/>
  <c r="C685" i="1"/>
  <c r="C682" i="1"/>
  <c r="C558" i="1"/>
  <c r="C1071" i="1"/>
  <c r="C1399" i="1"/>
  <c r="C1489" i="1"/>
  <c r="C1209" i="1"/>
  <c r="C951" i="1"/>
  <c r="C1916" i="1"/>
  <c r="C1046" i="1"/>
  <c r="C1183" i="1"/>
  <c r="C626" i="1"/>
  <c r="C665" i="1"/>
  <c r="C330" i="1"/>
  <c r="C1487" i="1"/>
  <c r="C681" i="1"/>
  <c r="C570" i="1"/>
  <c r="C677" i="1"/>
  <c r="C1917" i="1"/>
  <c r="C1554" i="1"/>
  <c r="C611" i="1"/>
  <c r="C296" i="1"/>
  <c r="C1565" i="1"/>
  <c r="C948" i="1"/>
  <c r="C1549" i="1"/>
  <c r="C974" i="1"/>
  <c r="C1127" i="1"/>
  <c r="C352" i="1"/>
  <c r="C752" i="1"/>
  <c r="C1737" i="1"/>
  <c r="C1437" i="1"/>
  <c r="C1919" i="1"/>
  <c r="C616" i="1"/>
  <c r="C1485" i="1"/>
  <c r="C1920" i="1"/>
  <c r="C962" i="1"/>
  <c r="C1463" i="1"/>
  <c r="C1327" i="1"/>
  <c r="C1270" i="1"/>
  <c r="C1098" i="1"/>
  <c r="C831" i="1"/>
  <c r="C1187" i="1"/>
  <c r="C1921" i="1"/>
  <c r="C1405" i="1"/>
  <c r="C1176" i="1"/>
  <c r="C1172" i="1"/>
  <c r="C1922" i="1"/>
  <c r="C408" i="1"/>
  <c r="C684" i="1"/>
  <c r="C743" i="1"/>
  <c r="C1218" i="1"/>
  <c r="C96" i="1"/>
  <c r="C1265" i="1"/>
  <c r="C163" i="1"/>
  <c r="C1258" i="1"/>
  <c r="C871" i="1"/>
  <c r="C835" i="1"/>
  <c r="C1923" i="1"/>
  <c r="C822" i="1"/>
  <c r="C794" i="1"/>
  <c r="C836" i="1"/>
  <c r="C1611" i="1"/>
  <c r="C1500" i="1"/>
  <c r="C1237" i="1"/>
  <c r="C510" i="1"/>
  <c r="C551" i="1"/>
  <c r="C1435" i="1"/>
  <c r="C1152" i="1"/>
  <c r="C1429" i="1"/>
  <c r="C1662" i="1"/>
  <c r="C1924" i="1"/>
  <c r="C174" i="1"/>
  <c r="C217" i="1"/>
  <c r="C1659" i="1"/>
  <c r="C1123" i="1"/>
  <c r="C237" i="1"/>
  <c r="C842" i="1"/>
  <c r="C1262" i="1"/>
  <c r="C1518" i="1"/>
  <c r="C1309" i="1"/>
  <c r="C956" i="1"/>
  <c r="C1366" i="1"/>
  <c r="C1334" i="1"/>
  <c r="C1417" i="1"/>
  <c r="C375" i="1"/>
  <c r="C1384" i="1"/>
  <c r="C1526" i="1"/>
  <c r="C1925" i="1"/>
  <c r="C803" i="1"/>
  <c r="C364" i="1"/>
  <c r="C1521" i="1"/>
  <c r="C157" i="1"/>
  <c r="C1557" i="1"/>
  <c r="C968" i="1"/>
  <c r="C1926" i="1"/>
  <c r="C1336" i="1"/>
  <c r="C634" i="1"/>
  <c r="C1173" i="1"/>
  <c r="C1527" i="1"/>
  <c r="C204" i="1"/>
  <c r="C1377" i="1"/>
  <c r="C766" i="1"/>
  <c r="C1927" i="1"/>
  <c r="C1928" i="1"/>
  <c r="C1591" i="1"/>
  <c r="C1406" i="1"/>
  <c r="C1089" i="1"/>
  <c r="C798" i="1"/>
  <c r="C1222" i="1"/>
  <c r="C1363" i="1"/>
  <c r="C1930" i="1"/>
  <c r="C1431" i="1"/>
  <c r="C1370" i="1"/>
  <c r="C1931" i="1"/>
  <c r="C1559" i="1"/>
  <c r="C906" i="1"/>
  <c r="C628" i="1"/>
  <c r="C1488" i="1"/>
  <c r="C1180" i="1"/>
  <c r="C1649" i="1"/>
  <c r="C1090" i="1"/>
  <c r="C751" i="1"/>
  <c r="C709" i="1"/>
  <c r="C1933" i="1"/>
  <c r="C1195" i="1"/>
  <c r="C1934" i="1"/>
  <c r="C1935" i="1"/>
  <c r="C1652" i="1"/>
  <c r="C1936" i="1"/>
  <c r="C865" i="1"/>
  <c r="C1937" i="1"/>
  <c r="C243" i="1"/>
  <c r="C1206" i="1"/>
  <c r="C1190" i="1"/>
  <c r="C1545" i="1"/>
  <c r="C1576" i="1"/>
  <c r="C991" i="1"/>
  <c r="C797" i="1"/>
  <c r="C1027" i="1"/>
  <c r="C44" i="1"/>
  <c r="C1588" i="1"/>
  <c r="C1938" i="1"/>
  <c r="C1571" i="1"/>
  <c r="C1580" i="1"/>
  <c r="C1939" i="1"/>
  <c r="C593" i="1"/>
  <c r="C1940" i="1"/>
  <c r="C1941" i="1"/>
  <c r="C1942" i="1"/>
  <c r="C713" i="1"/>
  <c r="C1943" i="1"/>
  <c r="C1944" i="1"/>
  <c r="C638" i="1"/>
  <c r="C1945" i="1"/>
  <c r="C1946" i="1"/>
  <c r="C768" i="1"/>
  <c r="C22" i="1"/>
  <c r="C1947" i="1"/>
  <c r="C283" i="1"/>
  <c r="C1948" i="1"/>
  <c r="C138" i="1"/>
  <c r="C618" i="1"/>
  <c r="C1949" i="1"/>
  <c r="C1956" i="1"/>
  <c r="C1592" i="1"/>
  <c r="C1572" i="1"/>
  <c r="C1974" i="1"/>
  <c r="C117" i="1"/>
  <c r="C147" i="1"/>
  <c r="C837" i="1"/>
  <c r="C1594" i="1"/>
  <c r="C901" i="1"/>
  <c r="C1266" i="1"/>
  <c r="C1975" i="1"/>
  <c r="C1976" i="1"/>
  <c r="C1596" i="1"/>
  <c r="C703" i="1"/>
  <c r="C844" i="1"/>
  <c r="C861" i="1"/>
  <c r="C992" i="1"/>
  <c r="C1979" i="1"/>
  <c r="C1980" i="1"/>
  <c r="C1600" i="1"/>
  <c r="C938" i="1"/>
  <c r="C1050" i="1"/>
  <c r="C1983" i="1"/>
  <c r="C604" i="1"/>
  <c r="C1601" i="1"/>
  <c r="C652" i="1"/>
  <c r="C1083" i="1"/>
  <c r="C1602" i="1"/>
  <c r="C1985" i="1"/>
  <c r="C1988" i="1"/>
  <c r="C1041" i="1"/>
  <c r="C1989" i="1"/>
  <c r="C1990" i="1"/>
  <c r="C595" i="1"/>
  <c r="C902" i="1"/>
  <c r="C695" i="1"/>
  <c r="C879" i="1"/>
  <c r="C740" i="1"/>
  <c r="C858" i="1"/>
  <c r="C1991" i="1"/>
  <c r="C1992" i="1"/>
  <c r="C1002" i="1"/>
  <c r="C1993" i="1"/>
  <c r="C1994" i="1"/>
  <c r="C899" i="1"/>
  <c r="C1995" i="1"/>
  <c r="C1996" i="1"/>
  <c r="C1997" i="1"/>
  <c r="C596" i="1"/>
  <c r="C1998" i="1"/>
  <c r="C554" i="1"/>
  <c r="C1999" i="1"/>
  <c r="C800" i="1"/>
  <c r="C2000" i="1"/>
  <c r="C1316" i="1"/>
  <c r="C1497" i="1"/>
  <c r="C2001" i="1"/>
  <c r="C1177" i="1"/>
  <c r="C1178" i="1"/>
  <c r="C1560" i="1"/>
  <c r="C884" i="1"/>
  <c r="C2002" i="1"/>
  <c r="C1614" i="1"/>
  <c r="C2003" i="1"/>
  <c r="C1088" i="1"/>
  <c r="C1439" i="1"/>
  <c r="C2004" i="1"/>
  <c r="C2005" i="1"/>
  <c r="C783" i="1"/>
  <c r="C1616" i="1"/>
  <c r="C1379" i="1"/>
  <c r="C1617" i="1"/>
  <c r="C2006" i="1"/>
  <c r="C1226" i="1"/>
  <c r="C2007" i="1"/>
  <c r="C2008" i="1"/>
  <c r="C1410" i="1"/>
  <c r="C19" i="1"/>
  <c r="C1586" i="1"/>
  <c r="C785" i="1"/>
  <c r="C2009" i="1"/>
  <c r="C1681" i="1"/>
  <c r="C1434" i="1"/>
  <c r="C2010" i="1"/>
  <c r="C141" i="1"/>
  <c r="C482" i="1"/>
  <c r="C1620" i="1"/>
  <c r="C1507" i="1"/>
  <c r="C1021" i="1"/>
  <c r="C977" i="1"/>
  <c r="C1386" i="1"/>
  <c r="C706" i="1"/>
  <c r="C1671" i="1"/>
  <c r="C20" i="1"/>
  <c r="C2011" i="1"/>
  <c r="C712" i="1"/>
  <c r="C1637" i="1"/>
  <c r="C818" i="1"/>
  <c r="C528" i="1"/>
  <c r="C1481" i="1"/>
  <c r="C2012" i="1"/>
  <c r="C70" i="1"/>
  <c r="C1694" i="1"/>
  <c r="C2075" i="1"/>
  <c r="C2013" i="1"/>
  <c r="C1286" i="1"/>
  <c r="C1289" i="1"/>
  <c r="C2014" i="1"/>
  <c r="C1238" i="1"/>
  <c r="C1006" i="1"/>
  <c r="C817" i="1"/>
  <c r="C755" i="1"/>
  <c r="C1597" i="1"/>
  <c r="C1280" i="1"/>
  <c r="C1624" i="1"/>
  <c r="C1469" i="1"/>
  <c r="C954" i="1"/>
  <c r="C2015" i="1"/>
  <c r="C796" i="1"/>
  <c r="C1385" i="1"/>
  <c r="C704" i="1"/>
  <c r="C2016" i="1"/>
  <c r="C1535" i="1"/>
  <c r="C378" i="1"/>
  <c r="C1512" i="1"/>
  <c r="C1272" i="1"/>
  <c r="C1162" i="1"/>
  <c r="C1197" i="1"/>
  <c r="C1598" i="1"/>
  <c r="C615" i="1"/>
  <c r="C148" i="1"/>
  <c r="C1627" i="1"/>
  <c r="C1472" i="1"/>
  <c r="C2017" i="1"/>
  <c r="C2018" i="1"/>
  <c r="C2019" i="1"/>
  <c r="C1210" i="1"/>
  <c r="C2020" i="1"/>
  <c r="C976" i="1"/>
  <c r="C2021" i="1"/>
  <c r="C1631" i="1"/>
  <c r="C1632" i="1"/>
  <c r="C2022" i="1"/>
  <c r="C1604" i="1"/>
  <c r="C542" i="1"/>
  <c r="C1337" i="1"/>
  <c r="C592" i="1"/>
  <c r="C1408" i="1"/>
  <c r="C1599" i="1"/>
  <c r="C552" i="1"/>
  <c r="C1065" i="1"/>
  <c r="C1010" i="1"/>
  <c r="C725" i="1"/>
  <c r="C1066" i="1"/>
  <c r="C2023" i="1"/>
  <c r="C1633" i="1"/>
  <c r="C1634" i="1"/>
  <c r="C1635" i="1"/>
  <c r="C2024" i="1"/>
  <c r="C2025" i="1"/>
  <c r="C808" i="1"/>
  <c r="C2026" i="1"/>
  <c r="C1494" i="1"/>
  <c r="C1368" i="1"/>
  <c r="C1357" i="1"/>
  <c r="C1570" i="1"/>
  <c r="C1438" i="1"/>
  <c r="C2027" i="1"/>
  <c r="C580" i="1"/>
  <c r="C1053" i="1"/>
  <c r="C1223" i="1"/>
  <c r="C1217" i="1"/>
  <c r="C2028" i="1"/>
  <c r="C1573" i="1"/>
  <c r="C2029" i="1"/>
  <c r="C1425" i="1"/>
  <c r="C1517" i="1"/>
  <c r="C1519" i="1"/>
  <c r="C1722" i="1"/>
  <c r="C1402" i="1"/>
  <c r="C1432" i="1"/>
  <c r="C1392" i="1"/>
  <c r="C1453" i="1"/>
  <c r="C1459" i="1"/>
  <c r="C1052" i="1"/>
  <c r="C1055" i="1"/>
  <c r="C1498" i="1"/>
  <c r="C2030" i="1"/>
  <c r="C1057" i="1"/>
  <c r="C1548" i="1"/>
  <c r="C1564" i="1"/>
  <c r="C2031" i="1"/>
  <c r="C1213" i="1"/>
  <c r="C2032" i="1"/>
  <c r="C2033" i="1"/>
  <c r="C1298" i="1"/>
  <c r="C1299" i="1"/>
  <c r="C2034" i="1"/>
  <c r="C2035" i="1"/>
  <c r="C2036" i="1"/>
  <c r="C1684" i="1"/>
  <c r="C762" i="1"/>
  <c r="C2037" i="1"/>
  <c r="C2038" i="1"/>
  <c r="C2039" i="1"/>
  <c r="C799" i="1"/>
  <c r="C944" i="1"/>
  <c r="C1247" i="1"/>
  <c r="C1702" i="1"/>
  <c r="C2040" i="1"/>
  <c r="C678" i="1"/>
  <c r="C2041" i="1"/>
  <c r="C2042" i="1"/>
  <c r="C2043" i="1"/>
  <c r="C2044" i="1"/>
  <c r="C2045" i="1"/>
  <c r="C2046" i="1"/>
  <c r="C2047" i="1"/>
  <c r="C2048" i="1"/>
  <c r="C2049" i="1"/>
  <c r="C1239" i="1"/>
  <c r="C2050" i="1"/>
  <c r="C833" i="1"/>
  <c r="C776" i="1"/>
  <c r="C1028" i="1"/>
  <c r="C2052" i="1"/>
  <c r="C2054" i="1"/>
  <c r="C1710" i="1"/>
  <c r="C2055" i="1"/>
  <c r="C2056" i="1"/>
  <c r="C741" i="1"/>
  <c r="C2057" i="1"/>
  <c r="C603" i="1"/>
  <c r="C602" i="1"/>
  <c r="C898" i="1"/>
  <c r="C635" i="1"/>
  <c r="C2058" i="1"/>
  <c r="C2059" i="1"/>
  <c r="C1653" i="1"/>
  <c r="C878" i="1"/>
  <c r="C1552" i="1"/>
  <c r="C1062" i="1"/>
  <c r="C1064" i="1"/>
  <c r="C1058" i="1"/>
  <c r="C2060" i="1"/>
  <c r="C2069" i="1"/>
  <c r="C2061" i="1"/>
  <c r="C2068" i="1"/>
  <c r="C2172" i="1"/>
  <c r="C1146" i="1"/>
  <c r="C2070" i="1"/>
  <c r="C2053" i="1"/>
  <c r="C1534" i="1"/>
  <c r="C827" i="1"/>
  <c r="C1114" i="1"/>
  <c r="C1110" i="1"/>
  <c r="C2062" i="1"/>
  <c r="C770" i="1"/>
  <c r="C2063" i="1"/>
  <c r="C1068" i="1"/>
  <c r="C2064" i="1"/>
  <c r="C819" i="1"/>
  <c r="C639" i="1"/>
  <c r="C1661" i="1"/>
  <c r="C805" i="1"/>
  <c r="C1182" i="1"/>
  <c r="C1734" i="1"/>
  <c r="C1733" i="1"/>
  <c r="C2065" i="1"/>
  <c r="C2066" i="1"/>
  <c r="C1663" i="1"/>
  <c r="C1179" i="1"/>
  <c r="C583" i="1"/>
  <c r="C2067" i="1"/>
  <c r="C1227" i="1"/>
  <c r="C1665" i="1"/>
  <c r="C787" i="1"/>
  <c r="C1185" i="1"/>
  <c r="C1667" i="1"/>
  <c r="C1668" i="1"/>
  <c r="C880" i="1"/>
  <c r="C746" i="1"/>
  <c r="C814" i="1"/>
  <c r="C832" i="1"/>
  <c r="C816" i="1"/>
  <c r="C1001" i="1"/>
  <c r="C890" i="1"/>
  <c r="C897" i="1"/>
  <c r="C892" i="1"/>
  <c r="C773" i="1"/>
  <c r="C1049" i="1"/>
  <c r="C786" i="1"/>
  <c r="C1070" i="1"/>
  <c r="C667" i="1"/>
  <c r="C591" i="1"/>
  <c r="C795" i="1"/>
  <c r="C1072" i="1"/>
  <c r="C869" i="1"/>
  <c r="C764" i="1"/>
  <c r="C851" i="1"/>
  <c r="C1669" i="1"/>
  <c r="C631" i="1"/>
  <c r="C845" i="1"/>
  <c r="C2051" i="1"/>
  <c r="C859" i="1"/>
  <c r="C847" i="1"/>
  <c r="C846" i="1"/>
  <c r="C323" i="1"/>
  <c r="C2071" i="1"/>
  <c r="C2072" i="1"/>
  <c r="C856" i="1"/>
  <c r="C1674" i="1"/>
  <c r="C778" i="1"/>
  <c r="C2073" i="1"/>
  <c r="C2074" i="1"/>
  <c r="C1553" i="1"/>
  <c r="C2076" i="1"/>
  <c r="C1528" i="1"/>
  <c r="C2077" i="1"/>
  <c r="C2078" i="1"/>
  <c r="C1184" i="1"/>
  <c r="C826" i="1"/>
  <c r="C866" i="1"/>
  <c r="C2079" i="1"/>
  <c r="C2080" i="1"/>
  <c r="C2081" i="1"/>
  <c r="C2082" i="1"/>
  <c r="C2083" i="1"/>
  <c r="C2084" i="1"/>
  <c r="C1682" i="1"/>
  <c r="C1683" i="1"/>
  <c r="C2085" i="1"/>
  <c r="C1315" i="1"/>
  <c r="C1075" i="1"/>
  <c r="C1310" i="1"/>
  <c r="C1654" i="1"/>
  <c r="C1313" i="1"/>
  <c r="C1538" i="1"/>
  <c r="C2086" i="1"/>
  <c r="C1503" i="1"/>
  <c r="C277" i="1"/>
  <c r="C990" i="1"/>
  <c r="C2088" i="1"/>
  <c r="C760" i="1"/>
  <c r="C1575" i="1"/>
  <c r="C2089" i="1"/>
  <c r="C1426" i="1"/>
  <c r="C553" i="1"/>
  <c r="C211" i="1"/>
  <c r="C1606" i="1"/>
  <c r="C1451" i="1"/>
  <c r="C1468" i="1"/>
  <c r="C608" i="1"/>
  <c r="C1423" i="1"/>
  <c r="C1550" i="1"/>
  <c r="C1301" i="1"/>
  <c r="C1686" i="1"/>
  <c r="C1462" i="1"/>
  <c r="C1415" i="1"/>
  <c r="C1546" i="1"/>
  <c r="C50" i="1"/>
  <c r="C1341" i="1"/>
  <c r="C636" i="1"/>
  <c r="C2090" i="1"/>
  <c r="C2091" i="1"/>
  <c r="C2092" i="1"/>
  <c r="C1692" i="1"/>
  <c r="C2093" i="1"/>
  <c r="C2094" i="1"/>
  <c r="C2095" i="1"/>
  <c r="C2096" i="1"/>
  <c r="C2097" i="1"/>
  <c r="C1099" i="1"/>
  <c r="C1345" i="1"/>
  <c r="C1490" i="1"/>
  <c r="C2098" i="1"/>
  <c r="C1466" i="1"/>
  <c r="C1691" i="1"/>
  <c r="C1261" i="1"/>
  <c r="C1013" i="1"/>
  <c r="C1394" i="1"/>
  <c r="C2099" i="1"/>
  <c r="C2100" i="1"/>
  <c r="C2101" i="1"/>
  <c r="C2102" i="1"/>
  <c r="C1220" i="1"/>
  <c r="C1693" i="1"/>
  <c r="C2103" i="1"/>
  <c r="C1126" i="1"/>
  <c r="C1225" i="1"/>
  <c r="C2104" i="1"/>
  <c r="C234" i="1"/>
  <c r="C1409" i="1"/>
  <c r="C2105" i="1"/>
  <c r="C2106" i="1"/>
  <c r="C1143" i="1"/>
  <c r="C2107" i="1"/>
  <c r="C2108" i="1"/>
  <c r="C2109" i="1"/>
  <c r="C2110" i="1"/>
  <c r="C2111" i="1"/>
  <c r="C1153" i="1"/>
  <c r="C1664" i="1"/>
  <c r="C399" i="1"/>
  <c r="C1287" i="1"/>
  <c r="C160" i="1"/>
  <c r="C1641" i="1"/>
  <c r="C1294" i="1"/>
  <c r="C1714" i="1"/>
  <c r="C1612" i="1"/>
  <c r="C1421" i="1"/>
  <c r="C1700" i="1"/>
  <c r="C1673" i="1"/>
  <c r="C1350" i="1"/>
  <c r="C1081" i="1"/>
  <c r="C945" i="1"/>
  <c r="C1383" i="1"/>
  <c r="C1381" i="1"/>
  <c r="C1442" i="1"/>
  <c r="C1456" i="1"/>
  <c r="C1523" i="1"/>
  <c r="C1338" i="1"/>
  <c r="C1382" i="1"/>
  <c r="C1555" i="1"/>
  <c r="C1093" i="1"/>
  <c r="C1142" i="1"/>
  <c r="C1200" i="1"/>
  <c r="C1019" i="1"/>
  <c r="C1603" i="1"/>
  <c r="C2112" i="1"/>
  <c r="C1186" i="1"/>
  <c r="C453" i="1"/>
  <c r="C1703" i="1"/>
  <c r="C334" i="1"/>
  <c r="C711" i="1"/>
  <c r="C1330" i="1"/>
  <c r="C2113" i="1"/>
  <c r="C1422" i="1"/>
  <c r="C548" i="1"/>
  <c r="C2114" i="1"/>
  <c r="C2115" i="1"/>
  <c r="C2116" i="1"/>
  <c r="C979" i="1"/>
  <c r="C1073" i="1"/>
  <c r="C2117" i="1"/>
  <c r="C640" i="1"/>
  <c r="C1278" i="1"/>
  <c r="C598" i="1"/>
  <c r="C2118" i="1"/>
  <c r="C1159" i="1"/>
  <c r="C2119" i="1"/>
  <c r="C2120" i="1"/>
  <c r="C2121" i="1"/>
  <c r="C1711" i="1"/>
  <c r="C855" i="1"/>
  <c r="C2247" i="1"/>
  <c r="C971" i="1"/>
  <c r="C1215" i="1"/>
  <c r="C1712" i="1"/>
  <c r="C2165" i="1"/>
  <c r="C2122" i="1"/>
  <c r="C2123" i="1"/>
  <c r="C1583" i="1"/>
  <c r="C708" i="1"/>
  <c r="C2124" i="1"/>
  <c r="C1715" i="1"/>
  <c r="C1716" i="1"/>
  <c r="C970" i="1"/>
  <c r="C1697" i="1"/>
  <c r="C736" i="1"/>
  <c r="C1717" i="1"/>
  <c r="C972" i="1"/>
  <c r="C731" i="1"/>
  <c r="C2125" i="1"/>
  <c r="C1719" i="1"/>
  <c r="C625" i="1"/>
  <c r="C2126" i="1"/>
  <c r="C1430" i="1"/>
  <c r="C2127" i="1"/>
  <c r="C1148" i="1"/>
  <c r="C1496" i="1"/>
  <c r="C2128" i="1"/>
  <c r="C2129" i="1"/>
  <c r="C2130" i="1"/>
  <c r="C2131" i="1"/>
  <c r="C2132" i="1"/>
  <c r="C2133" i="1"/>
  <c r="C2134" i="1"/>
  <c r="C1725" i="1"/>
  <c r="C2135" i="1"/>
  <c r="C577" i="1"/>
  <c r="C2136" i="1"/>
  <c r="C2137" i="1"/>
  <c r="C2138" i="1"/>
  <c r="C2139" i="1"/>
  <c r="C2141" i="1"/>
  <c r="C2143" i="1"/>
  <c r="C2144" i="1"/>
  <c r="C2145" i="1"/>
  <c r="C2146" i="1"/>
  <c r="C2147" i="1"/>
  <c r="C2148" i="1"/>
  <c r="C2149" i="1"/>
  <c r="C2150" i="1"/>
  <c r="C2151" i="1"/>
  <c r="C2152" i="1"/>
  <c r="C2153" i="1"/>
  <c r="C2154" i="1"/>
  <c r="C2155" i="1"/>
  <c r="C2156" i="1"/>
  <c r="C2157" i="1"/>
  <c r="C2158" i="1"/>
  <c r="C2159" i="1"/>
  <c r="C2160" i="1"/>
  <c r="C2161" i="1"/>
  <c r="C2162" i="1"/>
  <c r="C2166" i="1"/>
  <c r="C2167" i="1"/>
  <c r="C2168" i="1"/>
  <c r="C2169" i="1"/>
  <c r="C2170" i="1"/>
  <c r="C2171" i="1"/>
  <c r="C2173" i="1"/>
  <c r="C2174" i="1"/>
  <c r="C2176" i="1"/>
  <c r="C2177" i="1"/>
  <c r="C2178" i="1"/>
  <c r="C2179" i="1"/>
  <c r="C2180" i="1"/>
  <c r="C2181" i="1"/>
  <c r="C2182" i="1"/>
  <c r="C2183" i="1"/>
  <c r="C2184" i="1"/>
  <c r="C2185" i="1"/>
  <c r="C2186" i="1"/>
  <c r="C2187" i="1"/>
  <c r="C2188" i="1"/>
  <c r="C2189" i="1"/>
  <c r="C2190" i="1"/>
  <c r="C2191" i="1"/>
  <c r="C2192" i="1"/>
  <c r="C2193" i="1"/>
  <c r="C2195" i="1"/>
  <c r="C2196" i="1"/>
  <c r="C2197" i="1"/>
  <c r="C2198" i="1"/>
  <c r="C2199" i="1"/>
  <c r="C2200" i="1"/>
  <c r="C1765" i="1"/>
  <c r="C2201" i="1"/>
  <c r="C2202" i="1"/>
  <c r="C2203" i="1"/>
  <c r="C2204" i="1"/>
  <c r="C1259" i="1"/>
  <c r="C2205" i="1"/>
  <c r="C2206" i="1"/>
  <c r="C2207" i="1"/>
  <c r="C2208" i="1"/>
  <c r="C850" i="1"/>
  <c r="C2209" i="1"/>
  <c r="C2210" i="1"/>
  <c r="C1074" i="1"/>
  <c r="C2211" i="1"/>
  <c r="C2213" i="1"/>
  <c r="C1772" i="1"/>
  <c r="C2214" i="1"/>
  <c r="C2215" i="1"/>
  <c r="C1775" i="1"/>
  <c r="C1776" i="1"/>
  <c r="C853" i="1"/>
  <c r="C2216" i="1"/>
  <c r="C2217" i="1"/>
  <c r="C1161" i="1"/>
  <c r="C1779" i="1"/>
  <c r="C2218" i="1"/>
  <c r="C1216" i="1"/>
  <c r="C2220" i="1"/>
  <c r="C2221" i="1"/>
  <c r="C2222" i="1"/>
  <c r="C2223" i="1"/>
  <c r="C730" i="1"/>
  <c r="C2224" i="1"/>
  <c r="C1781" i="1"/>
  <c r="C975" i="1"/>
  <c r="C2163" i="1"/>
  <c r="C1718" i="1"/>
  <c r="C2164" i="1"/>
  <c r="C2225" i="1"/>
  <c r="C2226" i="1"/>
  <c r="C2228" i="1"/>
  <c r="C1782" i="1"/>
  <c r="C2229" i="1"/>
  <c r="C754" i="1"/>
  <c r="C2230" i="1"/>
  <c r="C2231" i="1"/>
  <c r="C2232" i="1"/>
  <c r="C1211" i="1"/>
  <c r="C1784" i="1"/>
  <c r="C2233" i="1"/>
  <c r="C2234" i="1"/>
  <c r="C2235" i="1"/>
  <c r="C2265" i="1"/>
  <c r="C2236" i="1"/>
  <c r="C2238" i="1"/>
  <c r="C2239" i="1"/>
  <c r="C2240" i="1"/>
  <c r="C1787" i="1"/>
  <c r="C2241" i="1"/>
  <c r="C1788" i="1"/>
  <c r="C1789" i="1"/>
  <c r="C1790" i="1"/>
  <c r="C1791" i="1"/>
  <c r="C2242" i="1"/>
  <c r="C2243" i="1"/>
  <c r="C2244" i="1"/>
  <c r="C2245" i="1"/>
  <c r="C1796" i="1"/>
  <c r="C1797" i="1"/>
  <c r="C2246" i="1"/>
  <c r="C2250" i="1"/>
  <c r="C1799" i="1"/>
  <c r="C2251" i="1"/>
  <c r="C2252" i="1"/>
  <c r="C2253" i="1"/>
  <c r="C2254" i="1"/>
  <c r="C2255" i="1"/>
  <c r="C2256" i="1"/>
  <c r="C1804" i="1"/>
  <c r="C2257" i="1"/>
  <c r="C2258" i="1"/>
  <c r="C2259" i="1"/>
  <c r="C2260" i="1"/>
  <c r="C2261" i="1"/>
  <c r="C2262" i="1"/>
  <c r="C2263" i="1"/>
  <c r="C1810" i="1"/>
  <c r="C2264" i="1"/>
  <c r="C2266" i="1"/>
  <c r="C2267" i="1"/>
  <c r="C1157" i="1"/>
  <c r="C690" i="1"/>
  <c r="C2268" i="1"/>
  <c r="C1815" i="1"/>
  <c r="C2372" i="1"/>
  <c r="C1816" i="1"/>
  <c r="C1817" i="1"/>
  <c r="C2269" i="1"/>
  <c r="C2270" i="1"/>
  <c r="C2271" i="1"/>
  <c r="C2272" i="1"/>
  <c r="C1821" i="1"/>
  <c r="C2273" i="1"/>
  <c r="C2274" i="1"/>
  <c r="C2275" i="1"/>
  <c r="C2276" i="1"/>
  <c r="C2277" i="1"/>
  <c r="C2278" i="1"/>
  <c r="C2279" i="1"/>
  <c r="C2280" i="1"/>
  <c r="C2281" i="1"/>
  <c r="C888" i="1"/>
  <c r="C1830" i="1"/>
  <c r="C2282" i="1"/>
  <c r="C1832" i="1"/>
  <c r="C2283" i="1"/>
  <c r="C2284" i="1"/>
  <c r="C2285" i="1"/>
  <c r="C588" i="1"/>
  <c r="C2286" i="1"/>
  <c r="C2287" i="1"/>
  <c r="C707" i="1"/>
  <c r="C877" i="1"/>
  <c r="C2289" i="1"/>
  <c r="C2290" i="1"/>
  <c r="C692" i="1"/>
  <c r="C2291" i="1"/>
  <c r="C1522" i="1"/>
  <c r="C2292" i="1"/>
  <c r="C739" i="1"/>
  <c r="C1017" i="1"/>
  <c r="C735" i="1"/>
  <c r="C2293" i="1"/>
  <c r="C2294" i="1"/>
  <c r="C2295" i="1"/>
  <c r="C852" i="1"/>
  <c r="C1304" i="1"/>
  <c r="C2296" i="1"/>
  <c r="C2297" i="1"/>
  <c r="C2298" i="1"/>
  <c r="C2299" i="1"/>
  <c r="C2300" i="1"/>
  <c r="C2301" i="1"/>
  <c r="C2302" i="1"/>
  <c r="C2303" i="1"/>
  <c r="C2304" i="1"/>
  <c r="C815" i="1"/>
  <c r="C2305" i="1"/>
  <c r="C2306" i="1"/>
  <c r="C2307" i="1"/>
  <c r="C2308" i="1"/>
  <c r="C2309" i="1"/>
  <c r="C2310" i="1"/>
  <c r="C2311" i="1"/>
  <c r="C2312" i="1"/>
  <c r="C2313" i="1"/>
  <c r="C2314" i="1"/>
  <c r="C2315" i="1"/>
  <c r="C2316" i="1"/>
  <c r="C1297" i="1"/>
  <c r="C2317" i="1"/>
  <c r="C2318" i="1"/>
  <c r="C1858" i="1"/>
  <c r="C2319" i="1"/>
  <c r="C2320" i="1"/>
  <c r="C2321" i="1"/>
  <c r="C2322" i="1"/>
  <c r="C2323" i="1"/>
  <c r="C2324" i="1"/>
  <c r="C1861" i="1"/>
  <c r="C2325" i="1"/>
  <c r="C1862" i="1"/>
  <c r="C2326" i="1"/>
  <c r="C2327" i="1"/>
  <c r="C2328" i="1"/>
  <c r="C2329" i="1"/>
  <c r="C2330" i="1"/>
  <c r="C721" i="1"/>
  <c r="C2331" i="1"/>
  <c r="C2332" i="1"/>
  <c r="C2333" i="1"/>
  <c r="C2334" i="1"/>
  <c r="C2335" i="1"/>
  <c r="C1578" i="1"/>
  <c r="C2336" i="1"/>
  <c r="C1475" i="1"/>
  <c r="C1147" i="1"/>
  <c r="C2337" i="1"/>
  <c r="C2338" i="1"/>
  <c r="C1872" i="1"/>
  <c r="C2339" i="1"/>
  <c r="C1874" i="1"/>
  <c r="C2340" i="1"/>
  <c r="C881" i="1"/>
  <c r="C2341" i="1"/>
  <c r="C1878" i="1"/>
  <c r="C1879" i="1"/>
  <c r="C2342" i="1"/>
  <c r="C2343" i="1"/>
  <c r="C1476" i="1"/>
  <c r="C2344" i="1"/>
  <c r="C2345" i="1"/>
  <c r="C2346" i="1"/>
  <c r="C2347" i="1"/>
  <c r="C1007" i="1"/>
  <c r="C1513" i="1"/>
  <c r="C151" i="1"/>
  <c r="C2348" i="1"/>
  <c r="C1884" i="1"/>
  <c r="C1885" i="1"/>
  <c r="C2349" i="1"/>
  <c r="C2350" i="1"/>
  <c r="C1194" i="1"/>
  <c r="C2351" i="1"/>
  <c r="C2352" i="1"/>
  <c r="C2353" i="1"/>
  <c r="C2354" i="1"/>
  <c r="C2355" i="1"/>
  <c r="C1378" i="1"/>
  <c r="C2356" i="1"/>
  <c r="C987" i="1"/>
  <c r="C2357" i="1"/>
  <c r="C2358" i="1"/>
  <c r="C2359" i="1"/>
  <c r="C1896" i="1"/>
  <c r="C1897" i="1"/>
  <c r="C1898" i="1"/>
  <c r="C1899" i="1"/>
  <c r="C2360" i="1"/>
  <c r="C2361" i="1"/>
  <c r="C1413" i="1"/>
  <c r="C2362" i="1"/>
  <c r="C1416" i="1"/>
  <c r="C2363" i="1"/>
  <c r="C2364" i="1"/>
  <c r="C2365" i="1"/>
  <c r="C1380" i="1"/>
  <c r="C1904" i="1"/>
  <c r="C2366" i="1"/>
  <c r="C2367" i="1"/>
  <c r="C2368" i="1"/>
  <c r="C632" i="1"/>
  <c r="C2369" i="1"/>
  <c r="C2370" i="1"/>
  <c r="C1428" i="1"/>
  <c r="C1196" i="1"/>
  <c r="C2373" i="1"/>
  <c r="C1907" i="1"/>
  <c r="C2374" i="1"/>
  <c r="C2237" i="1"/>
  <c r="C2371" i="1"/>
  <c r="C2375" i="1"/>
  <c r="C2376" i="1"/>
  <c r="C2377" i="1"/>
  <c r="C2378" i="1"/>
  <c r="C2379" i="1"/>
  <c r="C2380" i="1"/>
  <c r="C1228" i="1"/>
  <c r="C2381" i="1"/>
  <c r="C2382" i="1"/>
  <c r="C2383" i="1"/>
  <c r="C2384" i="1"/>
  <c r="C2385" i="1"/>
  <c r="C2386" i="1"/>
  <c r="C2387" i="1"/>
  <c r="C2388" i="1"/>
  <c r="C2389" i="1"/>
  <c r="C2390" i="1"/>
  <c r="C2391" i="1"/>
  <c r="C2392" i="1"/>
  <c r="C472" i="1"/>
  <c r="C2393" i="1"/>
  <c r="C1679" i="1"/>
  <c r="C2394" i="1"/>
  <c r="C2395" i="1"/>
  <c r="C2396" i="1"/>
  <c r="C2397" i="1"/>
  <c r="C2398" i="1"/>
  <c r="C2399" i="1"/>
  <c r="C1918" i="1"/>
  <c r="C2400" i="1"/>
  <c r="C2401" i="1"/>
  <c r="C2402" i="1"/>
  <c r="C2403" i="1"/>
  <c r="C2404" i="1"/>
  <c r="C2405" i="1"/>
  <c r="C2406" i="1"/>
  <c r="C2407" i="1"/>
  <c r="C2408" i="1"/>
  <c r="C2409" i="1"/>
  <c r="C2410" i="1"/>
  <c r="C2411" i="1"/>
  <c r="C2412" i="1"/>
  <c r="C2413" i="1"/>
  <c r="C2414" i="1"/>
  <c r="C2415" i="1"/>
  <c r="C2416" i="1"/>
  <c r="C2417" i="1"/>
  <c r="C2418" i="1"/>
  <c r="C2419" i="1"/>
  <c r="C2420" i="1"/>
  <c r="C1929" i="1"/>
  <c r="C2421" i="1"/>
  <c r="C2422" i="1"/>
  <c r="C2423" i="1"/>
  <c r="C2424" i="1"/>
  <c r="C1932" i="1"/>
  <c r="C2425" i="1"/>
  <c r="C2426" i="1"/>
  <c r="C2427" i="1"/>
  <c r="C2428" i="1"/>
  <c r="C2429" i="1"/>
  <c r="C2430" i="1"/>
  <c r="C2431" i="1"/>
  <c r="C2432" i="1"/>
  <c r="C2433" i="1"/>
  <c r="C2434" i="1"/>
  <c r="C896" i="1"/>
  <c r="C883" i="1"/>
  <c r="C978" i="1"/>
  <c r="C2435" i="1"/>
  <c r="C2436" i="1"/>
  <c r="C849" i="1"/>
  <c r="C2437" i="1"/>
  <c r="C2438" i="1"/>
  <c r="C2439" i="1"/>
  <c r="C2440" i="1"/>
  <c r="C2441" i="1"/>
  <c r="C2442" i="1"/>
  <c r="C2443" i="1"/>
  <c r="C2444" i="1"/>
  <c r="C2445" i="1"/>
  <c r="C2446" i="1"/>
  <c r="C2447" i="1"/>
  <c r="C2448" i="1"/>
  <c r="C1950" i="1"/>
  <c r="C780" i="1"/>
  <c r="C1951" i="1"/>
  <c r="C791" i="1"/>
  <c r="C1952" i="1"/>
  <c r="C1953" i="1"/>
  <c r="C1954" i="1"/>
  <c r="C1955" i="1"/>
  <c r="C2449" i="1"/>
  <c r="C1957" i="1"/>
  <c r="C1958" i="1"/>
  <c r="C1959" i="1"/>
  <c r="C1960" i="1"/>
  <c r="C1961" i="1"/>
  <c r="C1962" i="1"/>
  <c r="C1963" i="1"/>
  <c r="C1964" i="1"/>
  <c r="C1965" i="1"/>
  <c r="C1966" i="1"/>
  <c r="C1967" i="1"/>
  <c r="C1968" i="1"/>
  <c r="C1969" i="1"/>
  <c r="C1970" i="1"/>
  <c r="C1971" i="1"/>
  <c r="C1972" i="1"/>
  <c r="C1447" i="1"/>
  <c r="C1455" i="1"/>
  <c r="C262" i="1"/>
  <c r="C1231" i="1"/>
  <c r="C1506" i="1"/>
  <c r="C1511" i="1"/>
  <c r="C1285" i="1"/>
  <c r="C1240" i="1"/>
  <c r="C1241" i="1"/>
  <c r="C1973" i="1"/>
  <c r="C2450" i="1"/>
  <c r="C838" i="1"/>
  <c r="C2451" i="1"/>
  <c r="C2452" i="1"/>
  <c r="C1135" i="1"/>
  <c r="C2453" i="1"/>
  <c r="C1977" i="1"/>
  <c r="C864" i="1"/>
  <c r="C893" i="1"/>
  <c r="C1622" i="1"/>
  <c r="C2454" i="1"/>
  <c r="C1657" i="1"/>
  <c r="C1978" i="1"/>
  <c r="C2455" i="1"/>
  <c r="C2456" i="1"/>
  <c r="C1981" i="1"/>
  <c r="C1982" i="1"/>
  <c r="C2249" i="1"/>
  <c r="C2248" i="1"/>
  <c r="C2457" i="1"/>
  <c r="C839" i="1"/>
  <c r="C623" i="1"/>
  <c r="C1984" i="1"/>
  <c r="C1208" i="1"/>
  <c r="C2458" i="1"/>
  <c r="C1458" i="1"/>
  <c r="C1986" i="1"/>
  <c r="C1987" i="1"/>
  <c r="C1242" i="1"/>
  <c r="C362" i="1"/>
  <c r="C646" i="1"/>
  <c r="C894" i="1"/>
  <c r="H825" i="1" l="1"/>
  <c r="H1452" i="1"/>
  <c r="H1092" i="1"/>
  <c r="H1245" i="1"/>
  <c r="H2194" i="1"/>
  <c r="H1483" i="1"/>
  <c r="H983" i="1"/>
  <c r="H1509" i="1"/>
  <c r="H1767" i="1"/>
  <c r="H935" i="1"/>
  <c r="H560" i="1"/>
  <c r="H156" i="1"/>
  <c r="H1160" i="1"/>
  <c r="H519" i="1"/>
  <c r="H943" i="1"/>
  <c r="H354" i="1"/>
  <c r="H1638" i="1"/>
  <c r="H2087" i="1"/>
  <c r="H1170" i="1"/>
  <c r="H313" i="1"/>
  <c r="H24" i="1"/>
  <c r="H1741" i="1"/>
  <c r="H590" i="1"/>
  <c r="H280" i="1"/>
  <c r="H1706" i="1"/>
  <c r="H586" i="1"/>
  <c r="H1234" i="1"/>
  <c r="H1829" i="1"/>
  <c r="H1246" i="1"/>
  <c r="H12" i="1"/>
  <c r="H895" i="1"/>
  <c r="H197" i="1"/>
  <c r="H414" i="1"/>
  <c r="H1744" i="1"/>
  <c r="H1742" i="1"/>
  <c r="H547" i="1"/>
  <c r="H1335" i="1"/>
  <c r="H1831" i="1"/>
  <c r="H571" i="1"/>
  <c r="H1293" i="1"/>
  <c r="H1766" i="1"/>
  <c r="H61" i="1"/>
  <c r="H820" i="1"/>
  <c r="H219" i="1"/>
  <c r="H516" i="1"/>
  <c r="H1696" i="1"/>
  <c r="H1030" i="1"/>
  <c r="H1037" i="1"/>
  <c r="H291" i="1"/>
  <c r="H959" i="1"/>
  <c r="H1770" i="1"/>
  <c r="H1095" i="1"/>
  <c r="H140" i="1"/>
  <c r="H175" i="1"/>
  <c r="H41" i="1"/>
  <c r="H1349" i="1"/>
  <c r="H988" i="1"/>
  <c r="H949" i="1"/>
  <c r="H1096" i="1"/>
  <c r="H961" i="1"/>
  <c r="H421" i="1"/>
  <c r="H5" i="1"/>
  <c r="H263" i="1"/>
  <c r="H37" i="1"/>
  <c r="H492" i="1"/>
  <c r="H1361" i="1"/>
  <c r="H1792" i="1"/>
  <c r="H1629" i="1"/>
  <c r="H953" i="1"/>
  <c r="H960" i="1"/>
  <c r="H1777" i="1"/>
  <c r="H1359" i="1"/>
  <c r="H150" i="1"/>
  <c r="H779" i="1"/>
  <c r="H257" i="1"/>
  <c r="H77" i="1"/>
  <c r="H1085" i="1"/>
  <c r="H601" i="1"/>
  <c r="H40" i="1"/>
  <c r="H488" i="1"/>
  <c r="H581" i="1"/>
  <c r="H1510" i="1"/>
  <c r="H1768" i="1"/>
  <c r="H131" i="1"/>
  <c r="H177" i="1"/>
  <c r="H1188" i="1"/>
  <c r="H247" i="1"/>
  <c r="H230" i="1"/>
  <c r="H1708" i="1"/>
  <c r="H1367" i="1"/>
  <c r="H278" i="1"/>
  <c r="H339" i="1"/>
  <c r="H1420" i="1"/>
  <c r="H462" i="1"/>
  <c r="H1348" i="1"/>
  <c r="H137" i="1"/>
  <c r="H221" i="1"/>
  <c r="H1793" i="1"/>
  <c r="H176" i="1"/>
  <c r="H1321" i="1"/>
  <c r="H249" i="1"/>
  <c r="H1033" i="1"/>
  <c r="H1774" i="1"/>
  <c r="H1794" i="1"/>
  <c r="H1613" i="1"/>
  <c r="H385" i="1"/>
  <c r="H93" i="1"/>
  <c r="H136" i="1"/>
  <c r="H1328" i="1"/>
  <c r="H168" i="1"/>
  <c r="H139" i="1"/>
  <c r="H585" i="1"/>
  <c r="H458" i="1"/>
  <c r="H1795" i="1"/>
  <c r="H567" i="1"/>
  <c r="H1174" i="1"/>
  <c r="H1305" i="1"/>
  <c r="H134" i="1"/>
  <c r="H1365" i="1"/>
  <c r="H1752" i="1"/>
  <c r="H392" i="1"/>
  <c r="H321" i="1"/>
  <c r="H426" i="1"/>
  <c r="H1610" i="1"/>
  <c r="H479" i="1"/>
  <c r="H517" i="1"/>
  <c r="H348" i="1"/>
  <c r="H443" i="1"/>
  <c r="H126" i="1"/>
  <c r="H415" i="1"/>
  <c r="H562" i="1"/>
  <c r="H154" i="1"/>
  <c r="H48" i="1"/>
  <c r="H400" i="1"/>
  <c r="H1128" i="1"/>
  <c r="H1798" i="1"/>
  <c r="H267" i="1"/>
  <c r="H358" i="1"/>
  <c r="H331" i="1"/>
  <c r="H324" i="1"/>
  <c r="H169" i="1"/>
  <c r="H1116" i="1"/>
  <c r="H1615" i="1"/>
  <c r="H170" i="1"/>
  <c r="H1043" i="1"/>
  <c r="H384" i="1"/>
  <c r="H1800" i="1"/>
  <c r="H694" i="1"/>
  <c r="H264" i="1"/>
  <c r="H441" i="1"/>
  <c r="H982" i="1"/>
  <c r="H115" i="1"/>
  <c r="H936" i="1"/>
  <c r="H1264" i="1"/>
  <c r="H1398" i="1"/>
  <c r="H1024" i="1"/>
  <c r="H1773" i="1"/>
  <c r="H1260" i="1"/>
  <c r="H1031" i="1"/>
  <c r="H1833" i="1"/>
  <c r="H340" i="1"/>
  <c r="H188" i="1"/>
  <c r="H1801" i="1"/>
  <c r="H146" i="1"/>
  <c r="H1022" i="1"/>
  <c r="H328" i="1"/>
  <c r="H777" i="1"/>
  <c r="H387" i="1"/>
  <c r="H939" i="1"/>
  <c r="H1154" i="1"/>
  <c r="H763" i="1"/>
  <c r="H1395" i="1"/>
  <c r="H715" i="1"/>
  <c r="H447" i="1"/>
  <c r="H1666" i="1"/>
  <c r="H152" i="1"/>
  <c r="H229" i="1"/>
  <c r="H216" i="1"/>
  <c r="H1707" i="1"/>
  <c r="H1369" i="1"/>
  <c r="H215" i="1"/>
  <c r="H693" i="1"/>
  <c r="H1530" i="1"/>
  <c r="H724" i="1"/>
  <c r="H952" i="1"/>
  <c r="H1802" i="1"/>
  <c r="H66" i="1"/>
  <c r="H106" i="1"/>
  <c r="H181" i="1"/>
  <c r="H967" i="1"/>
  <c r="H10" i="1"/>
  <c r="H1537" i="1"/>
  <c r="H309" i="1"/>
  <c r="H250" i="1"/>
  <c r="H1139" i="1"/>
  <c r="H1623" i="1"/>
  <c r="H185" i="1"/>
  <c r="H1000" i="1"/>
  <c r="H1536" i="1"/>
  <c r="H1356" i="1"/>
  <c r="H1351" i="1"/>
  <c r="H653" i="1"/>
  <c r="H753" i="1"/>
  <c r="H1329" i="1"/>
  <c r="H282" i="1"/>
  <c r="H650" i="1"/>
  <c r="H501" i="1"/>
  <c r="H353" i="1"/>
  <c r="H56" i="1"/>
  <c r="H1347" i="1"/>
  <c r="H792" i="1"/>
  <c r="H228" i="1"/>
  <c r="H688" i="1"/>
  <c r="H427" i="1"/>
  <c r="H347" i="1"/>
  <c r="H759" i="1"/>
  <c r="H998" i="1"/>
  <c r="H769" i="1"/>
  <c r="H1281" i="1"/>
  <c r="H737" i="1"/>
  <c r="H295" i="1"/>
  <c r="H120" i="1"/>
  <c r="H1803" i="1"/>
  <c r="H1140" i="1"/>
  <c r="H292" i="1"/>
  <c r="H1569" i="1"/>
  <c r="H484" i="1"/>
  <c r="H245" i="1"/>
  <c r="H218" i="1"/>
  <c r="H723" i="1"/>
  <c r="H1125" i="1"/>
  <c r="H1166" i="1"/>
  <c r="H1354" i="1"/>
  <c r="H1353" i="1"/>
  <c r="H1805" i="1"/>
  <c r="H643" i="1"/>
  <c r="H940" i="1"/>
  <c r="H200" i="1"/>
  <c r="H337" i="1"/>
  <c r="H49" i="1"/>
  <c r="H1276" i="1"/>
  <c r="H189" i="1"/>
  <c r="H1134" i="1"/>
  <c r="H1656" i="1"/>
  <c r="H745" i="1"/>
  <c r="H1482" i="1"/>
  <c r="H675" i="1"/>
  <c r="H1769" i="1"/>
  <c r="H198" i="1"/>
  <c r="H192" i="1"/>
  <c r="H1658" i="1"/>
  <c r="H1448" i="1"/>
  <c r="H290" i="1"/>
  <c r="H350" i="1"/>
  <c r="H195" i="1"/>
  <c r="H368" i="1"/>
  <c r="H1149" i="1"/>
  <c r="H1648" i="1"/>
  <c r="H183" i="1"/>
  <c r="H289" i="1"/>
  <c r="H395" i="1"/>
  <c r="H410" i="1"/>
  <c r="H726" i="1"/>
  <c r="H276" i="1"/>
  <c r="H1229" i="1"/>
  <c r="H473" i="1"/>
  <c r="H144" i="1"/>
  <c r="H299" i="1"/>
  <c r="H287" i="1"/>
  <c r="H303" i="1"/>
  <c r="H327" i="1"/>
  <c r="H1540" i="1"/>
  <c r="H297" i="1"/>
  <c r="H772" i="1"/>
  <c r="H621" i="1"/>
  <c r="H293" i="1"/>
  <c r="H351" i="1"/>
  <c r="H1806" i="1"/>
  <c r="H1450" i="1"/>
  <c r="H294" i="1"/>
  <c r="H193" i="1"/>
  <c r="H274" i="1"/>
  <c r="H268" i="1"/>
  <c r="H390" i="1"/>
  <c r="H242" i="1"/>
  <c r="H365" i="1"/>
  <c r="H213" i="1"/>
  <c r="H1255" i="1"/>
  <c r="H1106" i="1"/>
  <c r="H413" i="1"/>
  <c r="H1698" i="1"/>
  <c r="H95" i="1"/>
  <c r="H1807" i="1"/>
  <c r="H549" i="1"/>
  <c r="H1491" i="1"/>
  <c r="H1446" i="1"/>
  <c r="H784" i="1"/>
  <c r="H1486" i="1"/>
  <c r="H872" i="1"/>
  <c r="H700" i="1"/>
  <c r="H576" i="1"/>
  <c r="H202" i="1"/>
  <c r="H480" i="1"/>
  <c r="H1495" i="1"/>
  <c r="H335" i="1"/>
  <c r="H383" i="1"/>
  <c r="H840" i="1"/>
  <c r="H210" i="1"/>
  <c r="H300" i="1"/>
  <c r="H587" i="1"/>
  <c r="H346" i="1"/>
  <c r="H405" i="1"/>
  <c r="H1533" i="1"/>
  <c r="H1108" i="1"/>
  <c r="H1268" i="1"/>
  <c r="H316" i="1"/>
  <c r="H423" i="1"/>
  <c r="H439" i="1"/>
  <c r="H1605" i="1"/>
  <c r="H1808" i="1"/>
  <c r="H397" i="1"/>
  <c r="H1122" i="1"/>
  <c r="H396" i="1"/>
  <c r="H1320" i="1"/>
  <c r="H402" i="1"/>
  <c r="H810" i="1"/>
  <c r="H116" i="1"/>
  <c r="H305" i="1"/>
  <c r="H1701" i="1"/>
  <c r="H162" i="1"/>
  <c r="H306" i="1"/>
  <c r="H317" i="1"/>
  <c r="H394" i="1"/>
  <c r="H506" i="1"/>
  <c r="H377" i="1"/>
  <c r="H889" i="1"/>
  <c r="H412" i="1"/>
  <c r="H1059" i="1"/>
  <c r="H322" i="1"/>
  <c r="H370" i="1"/>
  <c r="H101" i="1"/>
  <c r="H812" i="1"/>
  <c r="H1107" i="1"/>
  <c r="H236" i="1"/>
  <c r="H2212" i="1"/>
  <c r="H379" i="1"/>
  <c r="H361" i="1"/>
  <c r="H437" i="1"/>
  <c r="H6" i="1"/>
  <c r="H1181" i="1"/>
  <c r="H409" i="1"/>
  <c r="H425" i="1"/>
  <c r="H129" i="1"/>
  <c r="H613" i="1"/>
  <c r="H1011" i="1"/>
  <c r="H449" i="1"/>
  <c r="H1012" i="1"/>
  <c r="H164" i="1"/>
  <c r="H466" i="1"/>
  <c r="H404" i="1"/>
  <c r="H467" i="1"/>
  <c r="H1393" i="1"/>
  <c r="H732" i="1"/>
  <c r="H854" i="1"/>
  <c r="H428" i="1"/>
  <c r="H641" i="1"/>
  <c r="H382" i="1"/>
  <c r="H1230" i="1"/>
  <c r="H1643" i="1"/>
  <c r="H1047" i="1"/>
  <c r="H702" i="1"/>
  <c r="H1048" i="1"/>
  <c r="H107" i="1"/>
  <c r="H166" i="1"/>
  <c r="H386" i="1"/>
  <c r="H380" i="1"/>
  <c r="H1454" i="1"/>
  <c r="H503" i="1"/>
  <c r="H1136" i="1"/>
  <c r="H1317" i="1"/>
  <c r="H1809" i="1"/>
  <c r="H1783" i="1"/>
  <c r="H493" i="1"/>
  <c r="H1457" i="1"/>
  <c r="H388" i="1"/>
  <c r="H1492" i="1"/>
  <c r="H369" i="1"/>
  <c r="H1647" i="1"/>
  <c r="H2142" i="1"/>
  <c r="H1505" i="1"/>
  <c r="H689" i="1"/>
  <c r="H502" i="1"/>
  <c r="H499" i="1"/>
  <c r="H111" i="1"/>
  <c r="H333" i="1"/>
  <c r="H559" i="1"/>
  <c r="H451" i="1"/>
  <c r="H579" i="1"/>
  <c r="H374" i="1"/>
  <c r="H481" i="1"/>
  <c r="H1470" i="1"/>
  <c r="H341" i="1"/>
  <c r="H1561" i="1"/>
  <c r="H1284" i="1"/>
  <c r="H487" i="1"/>
  <c r="H1325" i="1"/>
  <c r="H1067" i="1"/>
  <c r="H1331" i="1"/>
  <c r="H680" i="1"/>
  <c r="H1736" i="1"/>
  <c r="H26" i="1"/>
  <c r="H887" i="1"/>
  <c r="H738" i="1"/>
  <c r="H376" i="1"/>
  <c r="H1168" i="1"/>
  <c r="H452" i="1"/>
  <c r="H367" i="1"/>
  <c r="H430" i="1"/>
  <c r="H355" i="1"/>
  <c r="H436" i="1"/>
  <c r="H271" i="1"/>
  <c r="H494" i="1"/>
  <c r="H342" i="1"/>
  <c r="H1212" i="1"/>
  <c r="H455" i="1"/>
  <c r="H433" i="1"/>
  <c r="H318" i="1"/>
  <c r="H401" i="1"/>
  <c r="H1374" i="1"/>
  <c r="H1834" i="1"/>
  <c r="H2140" i="1"/>
  <c r="H463" i="1"/>
  <c r="H454" i="1"/>
  <c r="H464" i="1"/>
  <c r="H345" i="1"/>
  <c r="H1753" i="1"/>
  <c r="H1322" i="1"/>
  <c r="H1760" i="1"/>
  <c r="H1811" i="1"/>
  <c r="H1054" i="1"/>
  <c r="H1704" i="1"/>
  <c r="H1812" i="1"/>
  <c r="H187" i="1"/>
  <c r="H109" i="1"/>
  <c r="H1813" i="1"/>
  <c r="H1814" i="1"/>
  <c r="H475" i="1"/>
  <c r="H1619" i="1"/>
  <c r="H130" i="1"/>
  <c r="H1743" i="1"/>
  <c r="H465" i="1"/>
  <c r="H279" i="1"/>
  <c r="H1609" i="1"/>
  <c r="H1003" i="1"/>
  <c r="H1758" i="1"/>
  <c r="H1818" i="1"/>
  <c r="H104" i="1"/>
  <c r="H1757" i="1"/>
  <c r="H1819" i="1"/>
  <c r="H63" i="1"/>
  <c r="H1820" i="1"/>
  <c r="H199" i="1"/>
  <c r="H627" i="1"/>
  <c r="H1822" i="1"/>
  <c r="H459" i="1"/>
  <c r="H1823" i="1"/>
  <c r="H1824" i="1"/>
  <c r="H1825" i="1"/>
  <c r="H456" i="1"/>
  <c r="H1826" i="1"/>
  <c r="H1728" i="1"/>
  <c r="H265" i="1"/>
  <c r="H1827" i="1"/>
  <c r="H14" i="1"/>
  <c r="H448" i="1"/>
  <c r="H701" i="1"/>
  <c r="H1035" i="1"/>
  <c r="H149" i="1"/>
  <c r="H1087" i="1"/>
  <c r="H781" i="1"/>
  <c r="H714" i="1"/>
  <c r="H406" i="1"/>
  <c r="H422" i="1"/>
  <c r="H214" i="1"/>
  <c r="H1004" i="1"/>
  <c r="H500" i="1"/>
  <c r="H315" i="1"/>
  <c r="H496" i="1"/>
  <c r="H474" i="1"/>
  <c r="H485" i="1"/>
  <c r="H477" i="1"/>
  <c r="H497" i="1"/>
  <c r="H504" i="1"/>
  <c r="H411" i="1"/>
  <c r="H167" i="1"/>
  <c r="H505" i="1"/>
  <c r="H251" i="1"/>
  <c r="H568" i="1"/>
  <c r="H438" i="1"/>
  <c r="H1828" i="1"/>
  <c r="H507" i="1"/>
  <c r="H509" i="1"/>
  <c r="H1835" i="1"/>
  <c r="H512" i="1"/>
  <c r="H905" i="1"/>
  <c r="H508" i="1"/>
  <c r="H515" i="1"/>
  <c r="H468" i="1"/>
  <c r="H514" i="1"/>
  <c r="H605" i="1"/>
  <c r="H1204" i="1"/>
  <c r="H1411" i="1"/>
  <c r="H1235" i="1"/>
  <c r="H3" i="1"/>
  <c r="H222" i="1"/>
  <c r="H244" i="1"/>
  <c r="H1094" i="1"/>
  <c r="H1323" i="1"/>
  <c r="H1236" i="1"/>
  <c r="H153" i="1"/>
  <c r="H329" i="1"/>
  <c r="H15" i="1"/>
  <c r="H801" i="1"/>
  <c r="H1445" i="1"/>
  <c r="H1478" i="1"/>
  <c r="H1836" i="1"/>
  <c r="H1275" i="1"/>
  <c r="H72" i="1"/>
  <c r="H1279" i="1"/>
  <c r="H1102" i="1"/>
  <c r="H127" i="1"/>
  <c r="H128" i="1"/>
  <c r="H1084" i="1"/>
  <c r="H1283" i="1"/>
  <c r="H1202" i="1"/>
  <c r="H1678" i="1"/>
  <c r="H1508" i="1"/>
  <c r="H125" i="1"/>
  <c r="H1837" i="1"/>
  <c r="H729" i="1"/>
  <c r="H1543" i="1"/>
  <c r="H201" i="1"/>
  <c r="H1838" i="1"/>
  <c r="H252" i="1"/>
  <c r="H33" i="1"/>
  <c r="H13" i="1"/>
  <c r="H1556" i="1"/>
  <c r="H94" i="1"/>
  <c r="H29" i="1"/>
  <c r="H984" i="1"/>
  <c r="H569" i="1"/>
  <c r="H663" i="1"/>
  <c r="H1419" i="1"/>
  <c r="H957" i="1"/>
  <c r="H1364" i="1"/>
  <c r="H1532" i="1"/>
  <c r="H955" i="1"/>
  <c r="H416" i="1"/>
  <c r="H1324" i="1"/>
  <c r="H1343" i="1"/>
  <c r="H1676" i="1"/>
  <c r="H1009" i="1"/>
  <c r="H1214" i="1"/>
  <c r="H1670" i="1"/>
  <c r="H1449" i="1"/>
  <c r="H1531" i="1"/>
  <c r="H1839" i="1"/>
  <c r="H806" i="1"/>
  <c r="H1515" i="1"/>
  <c r="H1474" i="1"/>
  <c r="H1314" i="1"/>
  <c r="H1233" i="1"/>
  <c r="H325" i="1"/>
  <c r="H1131" i="1"/>
  <c r="H1840" i="1"/>
  <c r="H761" i="1"/>
  <c r="H1319" i="1"/>
  <c r="H275" i="1"/>
  <c r="H180" i="1"/>
  <c r="H1129" i="1"/>
  <c r="H989" i="1"/>
  <c r="H1042" i="1"/>
  <c r="H1841" i="1"/>
  <c r="H1842" i="1"/>
  <c r="H1695" i="1"/>
  <c r="H1189" i="1"/>
  <c r="H651" i="1"/>
  <c r="H868" i="1"/>
  <c r="H179" i="1"/>
  <c r="H1709" i="1"/>
  <c r="H1015" i="1"/>
  <c r="H686" i="1"/>
  <c r="H1219" i="1"/>
  <c r="H1112" i="1"/>
  <c r="H1100" i="1"/>
  <c r="H1843" i="1"/>
  <c r="H1465" i="1"/>
  <c r="H733" i="1"/>
  <c r="H1844" i="1"/>
  <c r="H1845" i="1"/>
  <c r="H1271" i="1"/>
  <c r="H660" i="1"/>
  <c r="H1029" i="1"/>
  <c r="H2219" i="1"/>
  <c r="H1846" i="1"/>
  <c r="H266" i="1"/>
  <c r="H1847" i="1"/>
  <c r="H993" i="1"/>
  <c r="H1595" i="1"/>
  <c r="H1529" i="1"/>
  <c r="H1390" i="1"/>
  <c r="H440" i="1"/>
  <c r="H1091" i="1"/>
  <c r="H606" i="1"/>
  <c r="H671" i="1"/>
  <c r="H1253" i="1"/>
  <c r="H1397" i="1"/>
  <c r="H529" i="1"/>
  <c r="H1848" i="1"/>
  <c r="H1118" i="1"/>
  <c r="H270" i="1"/>
  <c r="H1539" i="1"/>
  <c r="H1849" i="1"/>
  <c r="H1680" i="1"/>
  <c r="H809" i="1"/>
  <c r="H775" i="1"/>
  <c r="H1850" i="1"/>
  <c r="H1851" i="1"/>
  <c r="H471" i="1"/>
  <c r="H304" i="1"/>
  <c r="H1672" i="1"/>
  <c r="H1514" i="1"/>
  <c r="H1069" i="1"/>
  <c r="H1677" i="1"/>
  <c r="H697" i="1"/>
  <c r="H1852" i="1"/>
  <c r="H1690" i="1"/>
  <c r="H36" i="1"/>
  <c r="H518" i="1"/>
  <c r="H255" i="1"/>
  <c r="H1524" i="1"/>
  <c r="H1558" i="1"/>
  <c r="H23" i="1"/>
  <c r="H71" i="1"/>
  <c r="H1344" i="1"/>
  <c r="H1479" i="1"/>
  <c r="H1467" i="1"/>
  <c r="H830" i="1"/>
  <c r="H434" i="1"/>
  <c r="H790" i="1"/>
  <c r="H231" i="1"/>
  <c r="H332" i="1"/>
  <c r="H520" i="1"/>
  <c r="H1056" i="1"/>
  <c r="H1201" i="1"/>
  <c r="H829" i="1"/>
  <c r="H941" i="1"/>
  <c r="H607" i="1"/>
  <c r="H1111" i="1"/>
  <c r="H771" i="1"/>
  <c r="H907" i="1"/>
  <c r="H11" i="1"/>
  <c r="H1721" i="1"/>
  <c r="H1853" i="1"/>
  <c r="H2175" i="1"/>
  <c r="H630" i="1"/>
  <c r="H220" i="1"/>
  <c r="H511" i="1"/>
  <c r="H1854" i="1"/>
  <c r="H1855" i="1"/>
  <c r="H1389" i="1"/>
  <c r="H1396" i="1"/>
  <c r="H1371" i="1"/>
  <c r="H1461" i="1"/>
  <c r="H609" i="1"/>
  <c r="H637" i="1"/>
  <c r="H1101" i="1"/>
  <c r="H1256" i="1"/>
  <c r="H1567" i="1"/>
  <c r="H1856" i="1"/>
  <c r="H343" i="1"/>
  <c r="H241" i="1"/>
  <c r="H1574" i="1"/>
  <c r="H1203" i="1"/>
  <c r="H1857" i="1"/>
  <c r="H1119" i="1"/>
  <c r="H1144" i="1"/>
  <c r="H644" i="1"/>
  <c r="H1516" i="1"/>
  <c r="H1257" i="1"/>
  <c r="H1542" i="1"/>
  <c r="H1318" i="1"/>
  <c r="H1342" i="1"/>
  <c r="H828" i="1"/>
  <c r="H1502" i="1"/>
  <c r="H966" i="1"/>
  <c r="H1608" i="1"/>
  <c r="H190" i="1"/>
  <c r="H1590" i="1"/>
  <c r="H1300" i="1"/>
  <c r="H1859" i="1"/>
  <c r="H320" i="1"/>
  <c r="H1645" i="1"/>
  <c r="H664" i="1"/>
  <c r="H363" i="1"/>
  <c r="H1860" i="1"/>
  <c r="H1723" i="1"/>
  <c r="H622" i="1"/>
  <c r="H619" i="1"/>
  <c r="H620" i="1"/>
  <c r="H171" i="1"/>
  <c r="H722" i="1"/>
  <c r="H1625" i="1"/>
  <c r="H1199" i="1"/>
  <c r="H557" i="1"/>
  <c r="H1618" i="1"/>
  <c r="H647" i="1"/>
  <c r="H617" i="1"/>
  <c r="H658" i="1"/>
  <c r="H657" i="1"/>
  <c r="H1436" i="1"/>
  <c r="H1250" i="1"/>
  <c r="H863" i="1"/>
  <c r="H687" i="1"/>
  <c r="H1464" i="1"/>
  <c r="H655" i="1"/>
  <c r="H1626" i="1"/>
  <c r="H1863" i="1"/>
  <c r="H173" i="1"/>
  <c r="H1780" i="1"/>
  <c r="H633" i="1"/>
  <c r="H1864" i="1"/>
  <c r="H1192" i="1"/>
  <c r="H1541" i="1"/>
  <c r="H261" i="1"/>
  <c r="H424" i="1"/>
  <c r="H417" i="1"/>
  <c r="H886" i="1"/>
  <c r="H1724" i="1"/>
  <c r="H312" i="1"/>
  <c r="H1191" i="1"/>
  <c r="H1865" i="1"/>
  <c r="H429" i="1"/>
  <c r="H1587" i="1"/>
  <c r="H1866" i="1"/>
  <c r="H119" i="1"/>
  <c r="H1867" i="1"/>
  <c r="H1551" i="1"/>
  <c r="H1868" i="1"/>
  <c r="H629" i="1"/>
  <c r="H360" i="1"/>
  <c r="H1869" i="1"/>
  <c r="H98" i="1"/>
  <c r="H319" i="1"/>
  <c r="H698" i="1"/>
  <c r="H1713" i="1"/>
  <c r="H1870" i="1"/>
  <c r="H1473" i="1"/>
  <c r="H1871" i="1"/>
  <c r="H1873" i="1"/>
  <c r="H1296" i="1"/>
  <c r="H1689" i="1"/>
  <c r="H986" i="1"/>
  <c r="H1051" i="1"/>
  <c r="H1387" i="1"/>
  <c r="H1875" i="1"/>
  <c r="H765" i="1"/>
  <c r="H1876" i="1"/>
  <c r="H1877" i="1"/>
  <c r="H1880" i="1"/>
  <c r="H1032" i="1"/>
  <c r="H654" i="1"/>
  <c r="H248" i="1"/>
  <c r="H122" i="1"/>
  <c r="H1642" i="1"/>
  <c r="H1764" i="1"/>
  <c r="H298" i="1"/>
  <c r="H1881" i="1"/>
  <c r="H123" i="1"/>
  <c r="H900" i="1"/>
  <c r="H717" i="1"/>
  <c r="H1729" i="1"/>
  <c r="H1640" i="1"/>
  <c r="H1882" i="1"/>
  <c r="H1883" i="1"/>
  <c r="H1650" i="1"/>
  <c r="H57" i="1"/>
  <c r="H885" i="1"/>
  <c r="H823" i="1"/>
  <c r="H1044" i="1"/>
  <c r="H444" i="1"/>
  <c r="H813" i="1"/>
  <c r="H1651" i="1"/>
  <c r="H1014" i="1"/>
  <c r="H882" i="1"/>
  <c r="H645" i="1"/>
  <c r="H1372" i="1"/>
  <c r="H209" i="1"/>
  <c r="H1675" i="1"/>
  <c r="H1688" i="1"/>
  <c r="H1886" i="1"/>
  <c r="H1340" i="1"/>
  <c r="H821" i="1"/>
  <c r="H336" i="1"/>
  <c r="H749" i="1"/>
  <c r="H1887" i="1"/>
  <c r="H1307" i="1"/>
  <c r="H1593" i="1"/>
  <c r="H696" i="1"/>
  <c r="H1373" i="1"/>
  <c r="H1888" i="1"/>
  <c r="H326" i="1"/>
  <c r="H285" i="1"/>
  <c r="H286" i="1"/>
  <c r="H946" i="1"/>
  <c r="H1589" i="1"/>
  <c r="H393" i="1"/>
  <c r="H1171" i="1"/>
  <c r="H338" i="1"/>
  <c r="H178" i="1"/>
  <c r="H1005" i="1"/>
  <c r="H1440" i="1"/>
  <c r="H1687" i="1"/>
  <c r="H1207" i="1"/>
  <c r="H648" i="1"/>
  <c r="H1332" i="1"/>
  <c r="H1889" i="1"/>
  <c r="H1063" i="1"/>
  <c r="H1566" i="1"/>
  <c r="H1761" i="1"/>
  <c r="H668" i="1"/>
  <c r="H284" i="1"/>
  <c r="H1890" i="1"/>
  <c r="H1269" i="1"/>
  <c r="H1105" i="1"/>
  <c r="H666" i="1"/>
  <c r="H950" i="1"/>
  <c r="H937" i="1"/>
  <c r="H253" i="1"/>
  <c r="H308" i="1"/>
  <c r="H260" i="1"/>
  <c r="H1158" i="1"/>
  <c r="H1501" i="1"/>
  <c r="H875" i="1"/>
  <c r="H240" i="1"/>
  <c r="H1636" i="1"/>
  <c r="H811" i="1"/>
  <c r="H614" i="1"/>
  <c r="H1061" i="1"/>
  <c r="H1274" i="1"/>
  <c r="H1308" i="1"/>
  <c r="H1584" i="1"/>
  <c r="H1244" i="1"/>
  <c r="H1375" i="1"/>
  <c r="H238" i="1"/>
  <c r="H996" i="1"/>
  <c r="H254" i="1"/>
  <c r="H476" i="1"/>
  <c r="H1025" i="1"/>
  <c r="H432" i="1"/>
  <c r="H1145" i="1"/>
  <c r="H742" i="1"/>
  <c r="H1376" i="1"/>
  <c r="H1581" i="1"/>
  <c r="H1120" i="1"/>
  <c r="H1288" i="1"/>
  <c r="H1333" i="1"/>
  <c r="H1121" i="1"/>
  <c r="H1731" i="1"/>
  <c r="H1441" i="1"/>
  <c r="H381" i="1"/>
  <c r="H727" i="1"/>
  <c r="H206" i="1"/>
  <c r="H1732" i="1"/>
  <c r="H716" i="1"/>
  <c r="H1326" i="1"/>
  <c r="H758" i="1"/>
  <c r="H281" i="1"/>
  <c r="H782" i="1"/>
  <c r="H1646" i="1"/>
  <c r="H857" i="1"/>
  <c r="H1644" i="1"/>
  <c r="H624" i="1"/>
  <c r="H1117" i="1"/>
  <c r="H196" i="1"/>
  <c r="H470" i="1"/>
  <c r="H389" i="1"/>
  <c r="H661" i="1"/>
  <c r="H1547" i="1"/>
  <c r="H659" i="1"/>
  <c r="H391" i="1"/>
  <c r="H1404" i="1"/>
  <c r="H461" i="1"/>
  <c r="H756" i="1"/>
  <c r="H1891" i="1"/>
  <c r="H1520" i="1"/>
  <c r="H1151" i="1"/>
  <c r="H398" i="1"/>
  <c r="H446" i="1"/>
  <c r="H302" i="1"/>
  <c r="H757" i="1"/>
  <c r="H1412" i="1"/>
  <c r="H403" i="1"/>
  <c r="H1424" i="1"/>
  <c r="H1418" i="1"/>
  <c r="H272" i="1"/>
  <c r="H1086" i="1"/>
  <c r="H1471" i="1"/>
  <c r="H1167" i="1"/>
  <c r="H1892" i="1"/>
  <c r="H1403" i="1"/>
  <c r="H407" i="1"/>
  <c r="H1893" i="1"/>
  <c r="H804" i="1"/>
  <c r="H612" i="1"/>
  <c r="H450" i="1"/>
  <c r="H734" i="1"/>
  <c r="H45" i="1"/>
  <c r="H490" i="1"/>
  <c r="H1749" i="1"/>
  <c r="H1730" i="1"/>
  <c r="H172" i="1"/>
  <c r="H1104" i="1"/>
  <c r="H1484" i="1"/>
  <c r="H1026" i="1"/>
  <c r="H1630" i="1"/>
  <c r="H744" i="1"/>
  <c r="H1248" i="1"/>
  <c r="H1346" i="1"/>
  <c r="H1312" i="1"/>
  <c r="H1282" i="1"/>
  <c r="H1400" i="1"/>
  <c r="H903" i="1"/>
  <c r="H1295" i="1"/>
  <c r="H1263" i="1"/>
  <c r="H673" i="1"/>
  <c r="H582" i="1"/>
  <c r="H1778" i="1"/>
  <c r="H1894" i="1"/>
  <c r="H1639" i="1"/>
  <c r="H947" i="1"/>
  <c r="H288" i="1"/>
  <c r="H1895" i="1"/>
  <c r="H1291" i="1"/>
  <c r="H1224" i="1"/>
  <c r="H118" i="1"/>
  <c r="H1034" i="1"/>
  <c r="H994" i="1"/>
  <c r="H1628" i="1"/>
  <c r="H1164" i="1"/>
  <c r="H1039" i="1"/>
  <c r="H1900" i="1"/>
  <c r="H1563" i="1"/>
  <c r="H1198" i="1"/>
  <c r="H1290" i="1"/>
  <c r="H1901" i="1"/>
  <c r="H767" i="1"/>
  <c r="H1902" i="1"/>
  <c r="H359" i="1"/>
  <c r="H578" i="1"/>
  <c r="H1221" i="1"/>
  <c r="H1077" i="1"/>
  <c r="H1358" i="1"/>
  <c r="H1903" i="1"/>
  <c r="H205" i="1"/>
  <c r="H891" i="1"/>
  <c r="H1156" i="1"/>
  <c r="H1905" i="1"/>
  <c r="H556" i="1"/>
  <c r="H642" i="1"/>
  <c r="H460" i="1"/>
  <c r="H676" i="1"/>
  <c r="H674" i="1"/>
  <c r="H555" i="1"/>
  <c r="H670" i="1"/>
  <c r="H194" i="1"/>
  <c r="H1906" i="1"/>
  <c r="H371" i="1"/>
  <c r="H649" i="1"/>
  <c r="H965" i="1"/>
  <c r="H980" i="1"/>
  <c r="H356" i="1"/>
  <c r="H679" i="1"/>
  <c r="H1699" i="1"/>
  <c r="H373" i="1"/>
  <c r="H728" i="1"/>
  <c r="H1759" i="1"/>
  <c r="H442" i="1"/>
  <c r="H1339" i="1"/>
  <c r="H1908" i="1"/>
  <c r="H1444" i="1"/>
  <c r="H1909" i="1"/>
  <c r="H1910" i="1"/>
  <c r="H1193" i="1"/>
  <c r="H841" i="1"/>
  <c r="H824" i="1"/>
  <c r="H1911" i="1"/>
  <c r="H1040" i="1"/>
  <c r="H1912" i="1"/>
  <c r="H1175" i="1"/>
  <c r="H1727" i="1"/>
  <c r="H1018" i="1"/>
  <c r="H1913" i="1"/>
  <c r="H981" i="1"/>
  <c r="H1914" i="1"/>
  <c r="H1915" i="1"/>
  <c r="H1163" i="1"/>
  <c r="H1726" i="1"/>
  <c r="H669" i="1"/>
  <c r="H42" i="1"/>
  <c r="H225" i="1"/>
  <c r="H457" i="1"/>
  <c r="H1016" i="1"/>
  <c r="H1771" i="1"/>
  <c r="H58" i="1"/>
  <c r="H435" i="1"/>
  <c r="H1060" i="1"/>
  <c r="H904" i="1"/>
  <c r="H802" i="1"/>
  <c r="H1685" i="1"/>
  <c r="H867" i="1"/>
  <c r="H483" i="1"/>
  <c r="H843" i="1"/>
  <c r="H161" i="1"/>
  <c r="H73" i="1"/>
  <c r="H258" i="1"/>
  <c r="H32" i="1"/>
  <c r="H269" i="1"/>
  <c r="H74" i="1"/>
  <c r="H793" i="1"/>
  <c r="H259" i="1"/>
  <c r="H1097" i="1"/>
  <c r="H1103" i="1"/>
  <c r="H1427" i="1"/>
  <c r="H860" i="1"/>
  <c r="H1568" i="1"/>
  <c r="H1621" i="1"/>
  <c r="H207" i="1"/>
  <c r="H203" i="1"/>
  <c r="H232" i="1"/>
  <c r="H662" i="1"/>
  <c r="H685" i="1"/>
  <c r="H682" i="1"/>
  <c r="H558" i="1"/>
  <c r="H1071" i="1"/>
  <c r="H1399" i="1"/>
  <c r="H1489" i="1"/>
  <c r="H1209" i="1"/>
  <c r="H951" i="1"/>
  <c r="H1460" i="1"/>
  <c r="H1916" i="1"/>
  <c r="H1046" i="1"/>
  <c r="H1183" i="1"/>
  <c r="H1443" i="1"/>
  <c r="H873" i="1"/>
  <c r="H307" i="1"/>
  <c r="H626" i="1"/>
  <c r="H1252" i="1"/>
  <c r="H665" i="1"/>
  <c r="H330" i="1"/>
  <c r="H186" i="1"/>
  <c r="H1655" i="1"/>
  <c r="H1407" i="1"/>
  <c r="H1562" i="1"/>
  <c r="H672" i="1"/>
  <c r="H1487" i="1"/>
  <c r="H681" i="1"/>
  <c r="H683" i="1"/>
  <c r="H570" i="1"/>
  <c r="H677" i="1"/>
  <c r="H1917" i="1"/>
  <c r="H1554" i="1"/>
  <c r="H611" i="1"/>
  <c r="H296" i="1"/>
  <c r="H1565" i="1"/>
  <c r="H948" i="1"/>
  <c r="H246" i="1"/>
  <c r="H1137" i="1"/>
  <c r="H1150" i="1"/>
  <c r="H1138" i="1"/>
  <c r="H1549" i="1"/>
  <c r="H1020" i="1"/>
  <c r="H974" i="1"/>
  <c r="H1127" i="1"/>
  <c r="H1080" i="1"/>
  <c r="H352" i="1"/>
  <c r="H752" i="1"/>
  <c r="H1737" i="1"/>
  <c r="H1036" i="1"/>
  <c r="H1362" i="1"/>
  <c r="H1437" i="1"/>
  <c r="H1919" i="1"/>
  <c r="H616" i="1"/>
  <c r="H1705" i="1"/>
  <c r="H1504" i="1"/>
  <c r="H133" i="1"/>
  <c r="H1141" i="1"/>
  <c r="H2227" i="1"/>
  <c r="H1232" i="1"/>
  <c r="H1485" i="1"/>
  <c r="H1920" i="1"/>
  <c r="H962" i="1"/>
  <c r="H1463" i="1"/>
  <c r="H182" i="1"/>
  <c r="H310" i="1"/>
  <c r="H1327" i="1"/>
  <c r="H311" i="1"/>
  <c r="H1270" i="1"/>
  <c r="H997" i="1"/>
  <c r="H1098" i="1"/>
  <c r="H1525" i="1"/>
  <c r="H985" i="1"/>
  <c r="H831" i="1"/>
  <c r="H1008" i="1"/>
  <c r="H1187" i="1"/>
  <c r="H1755" i="1"/>
  <c r="H1921" i="1"/>
  <c r="H1405" i="1"/>
  <c r="H1176" i="1"/>
  <c r="H1172" i="1"/>
  <c r="H1401" i="1"/>
  <c r="H788" i="1"/>
  <c r="H1499" i="1"/>
  <c r="H1038" i="1"/>
  <c r="H1109" i="1"/>
  <c r="H1922" i="1"/>
  <c r="H1132" i="1"/>
  <c r="H408" i="1"/>
  <c r="H834" i="1"/>
  <c r="H684" i="1"/>
  <c r="H743" i="1"/>
  <c r="H1218" i="1"/>
  <c r="H96" i="1"/>
  <c r="H1265" i="1"/>
  <c r="H1763" i="1"/>
  <c r="H163" i="1"/>
  <c r="H1258" i="1"/>
  <c r="H1544" i="1"/>
  <c r="H52" i="1"/>
  <c r="H870" i="1"/>
  <c r="H871" i="1"/>
  <c r="H835" i="1"/>
  <c r="H848" i="1"/>
  <c r="H1292" i="1"/>
  <c r="H1923" i="1"/>
  <c r="H822" i="1"/>
  <c r="H794" i="1"/>
  <c r="H1738" i="1"/>
  <c r="H836" i="1"/>
  <c r="H1739" i="1"/>
  <c r="H1611" i="1"/>
  <c r="H1500" i="1"/>
  <c r="H1237" i="1"/>
  <c r="H510" i="1"/>
  <c r="H551" i="1"/>
  <c r="H1435" i="1"/>
  <c r="H1152" i="1"/>
  <c r="H1254" i="1"/>
  <c r="H1429" i="1"/>
  <c r="H1662" i="1"/>
  <c r="H1924" i="1"/>
  <c r="H1762" i="1"/>
  <c r="H174" i="1"/>
  <c r="H1267" i="1"/>
  <c r="H217" i="1"/>
  <c r="H1243" i="1"/>
  <c r="H1659" i="1"/>
  <c r="H1123" i="1"/>
  <c r="H1660" i="1"/>
  <c r="H237" i="1"/>
  <c r="H842" i="1"/>
  <c r="H1262" i="1"/>
  <c r="H1518" i="1"/>
  <c r="H1309" i="1"/>
  <c r="H956" i="1"/>
  <c r="H1366" i="1"/>
  <c r="H1334" i="1"/>
  <c r="H233" i="1"/>
  <c r="H1417" i="1"/>
  <c r="H375" i="1"/>
  <c r="H1384" i="1"/>
  <c r="H1526" i="1"/>
  <c r="H1925" i="1"/>
  <c r="H803" i="1"/>
  <c r="H364" i="1"/>
  <c r="H1521" i="1"/>
  <c r="H157" i="1"/>
  <c r="H1557" i="1"/>
  <c r="H968" i="1"/>
  <c r="H1926" i="1"/>
  <c r="H1336" i="1"/>
  <c r="H634" i="1"/>
  <c r="H1173" i="1"/>
  <c r="H1527" i="1"/>
  <c r="H1165" i="1"/>
  <c r="H158" i="1"/>
  <c r="H204" i="1"/>
  <c r="H1377" i="1"/>
  <c r="H1023" i="1"/>
  <c r="H766" i="1"/>
  <c r="H1927" i="1"/>
  <c r="H574" i="1"/>
  <c r="H1928" i="1"/>
  <c r="H1591" i="1"/>
  <c r="H1133" i="1"/>
  <c r="H431" i="1"/>
  <c r="H1406" i="1"/>
  <c r="H789" i="1"/>
  <c r="H1089" i="1"/>
  <c r="H798" i="1"/>
  <c r="H1222" i="1"/>
  <c r="H1363" i="1"/>
  <c r="H1930" i="1"/>
  <c r="H1431" i="1"/>
  <c r="H963" i="1"/>
  <c r="H1370" i="1"/>
  <c r="H1931" i="1"/>
  <c r="H1559" i="1"/>
  <c r="H710" i="1"/>
  <c r="H906" i="1"/>
  <c r="H1493" i="1"/>
  <c r="H628" i="1"/>
  <c r="H1488" i="1"/>
  <c r="H489" i="1"/>
  <c r="H1180" i="1"/>
  <c r="H1649" i="1"/>
  <c r="H1090" i="1"/>
  <c r="H751" i="1"/>
  <c r="H709" i="1"/>
  <c r="H1933" i="1"/>
  <c r="H1195" i="1"/>
  <c r="H1934" i="1"/>
  <c r="H1935" i="1"/>
  <c r="H1652" i="1"/>
  <c r="H1936" i="1"/>
  <c r="H420" i="1"/>
  <c r="H865" i="1"/>
  <c r="H1937" i="1"/>
  <c r="H243" i="1"/>
  <c r="H1205" i="1"/>
  <c r="H1206" i="1"/>
  <c r="H1190" i="1"/>
  <c r="H1545" i="1"/>
  <c r="H1576" i="1"/>
  <c r="H991" i="1"/>
  <c r="H797" i="1"/>
  <c r="H1027" i="1"/>
  <c r="H1751" i="1"/>
  <c r="H44" i="1"/>
  <c r="H1588" i="1"/>
  <c r="H1747" i="1"/>
  <c r="H1938" i="1"/>
  <c r="H1571" i="1"/>
  <c r="H1748" i="1"/>
  <c r="H1580" i="1"/>
  <c r="H1939" i="1"/>
  <c r="H593" i="1"/>
  <c r="H1940" i="1"/>
  <c r="H1585" i="1"/>
  <c r="H1941" i="1"/>
  <c r="H1942" i="1"/>
  <c r="H713" i="1"/>
  <c r="H124" i="1"/>
  <c r="H1943" i="1"/>
  <c r="H1754" i="1"/>
  <c r="H1944" i="1"/>
  <c r="H638" i="1"/>
  <c r="H1945" i="1"/>
  <c r="H1946" i="1"/>
  <c r="H768" i="1"/>
  <c r="H227" i="1"/>
  <c r="H1355" i="1"/>
  <c r="H1360" i="1"/>
  <c r="H874" i="1"/>
  <c r="H22" i="1"/>
  <c r="H876" i="1"/>
  <c r="H1130" i="1"/>
  <c r="H564" i="1"/>
  <c r="H486" i="1"/>
  <c r="H1947" i="1"/>
  <c r="H1079" i="1"/>
  <c r="H283" i="1"/>
  <c r="H357" i="1"/>
  <c r="H1948" i="1"/>
  <c r="H138" i="1"/>
  <c r="H618" i="1"/>
  <c r="H1949" i="1"/>
  <c r="H1956" i="1"/>
  <c r="H1592" i="1"/>
  <c r="H1572" i="1"/>
  <c r="H1974" i="1"/>
  <c r="H1277" i="1"/>
  <c r="H1115" i="1"/>
  <c r="H117" i="1"/>
  <c r="H147" i="1"/>
  <c r="H837" i="1"/>
  <c r="H1594" i="1"/>
  <c r="H901" i="1"/>
  <c r="H1266" i="1"/>
  <c r="H1975" i="1"/>
  <c r="H1976" i="1"/>
  <c r="H1596" i="1"/>
  <c r="H703" i="1"/>
  <c r="H844" i="1"/>
  <c r="H861" i="1"/>
  <c r="H992" i="1"/>
  <c r="H1979" i="1"/>
  <c r="H1980" i="1"/>
  <c r="H1600" i="1"/>
  <c r="H938" i="1"/>
  <c r="H1050" i="1"/>
  <c r="H1983" i="1"/>
  <c r="H604" i="1"/>
  <c r="H1601" i="1"/>
  <c r="H135" i="1"/>
  <c r="H652" i="1"/>
  <c r="H1083" i="1"/>
  <c r="H1602" i="1"/>
  <c r="H1985" i="1"/>
  <c r="H1988" i="1"/>
  <c r="H1041" i="1"/>
  <c r="H1989" i="1"/>
  <c r="H1990" i="1"/>
  <c r="H595" i="1"/>
  <c r="H902" i="1"/>
  <c r="H695" i="1"/>
  <c r="H879" i="1"/>
  <c r="H740" i="1"/>
  <c r="H858" i="1"/>
  <c r="H1991" i="1"/>
  <c r="H1745" i="1"/>
  <c r="H1992" i="1"/>
  <c r="H1002" i="1"/>
  <c r="H1993" i="1"/>
  <c r="H1994" i="1"/>
  <c r="H899" i="1"/>
  <c r="H1995" i="1"/>
  <c r="H1996" i="1"/>
  <c r="H1997" i="1"/>
  <c r="H596" i="1"/>
  <c r="H1998" i="1"/>
  <c r="H554" i="1"/>
  <c r="H1999" i="1"/>
  <c r="H800" i="1"/>
  <c r="H1746" i="1"/>
  <c r="H2000" i="1"/>
  <c r="H1316" i="1"/>
  <c r="H1497" i="1"/>
  <c r="H2001" i="1"/>
  <c r="H1177" i="1"/>
  <c r="H1178" i="1"/>
  <c r="H1560" i="1"/>
  <c r="H884" i="1"/>
  <c r="H2002" i="1"/>
  <c r="H1614" i="1"/>
  <c r="H2003" i="1"/>
  <c r="H1088" i="1"/>
  <c r="H1439" i="1"/>
  <c r="H2004" i="1"/>
  <c r="H418" i="1"/>
  <c r="H2005" i="1"/>
  <c r="H783" i="1"/>
  <c r="H1616" i="1"/>
  <c r="H1379" i="1"/>
  <c r="H1617" i="1"/>
  <c r="H2006" i="1"/>
  <c r="H1226" i="1"/>
  <c r="H2007" i="1"/>
  <c r="H2008" i="1"/>
  <c r="H1410" i="1"/>
  <c r="H19" i="1"/>
  <c r="H1586" i="1"/>
  <c r="H105" i="1"/>
  <c r="H785" i="1"/>
  <c r="H2009" i="1"/>
  <c r="H1303" i="1"/>
  <c r="H419" i="1"/>
  <c r="H1681" i="1"/>
  <c r="H1434" i="1"/>
  <c r="H969" i="1"/>
  <c r="H2010" i="1"/>
  <c r="H141" i="1"/>
  <c r="H482" i="1"/>
  <c r="H1620" i="1"/>
  <c r="H1507" i="1"/>
  <c r="H1021" i="1"/>
  <c r="H977" i="1"/>
  <c r="H1386" i="1"/>
  <c r="H706" i="1"/>
  <c r="H1671" i="1"/>
  <c r="H691" i="1"/>
  <c r="H1273" i="1"/>
  <c r="H20" i="1"/>
  <c r="H1124" i="1"/>
  <c r="H2011" i="1"/>
  <c r="H712" i="1"/>
  <c r="H1045" i="1"/>
  <c r="H1302" i="1"/>
  <c r="H1637" i="1"/>
  <c r="H818" i="1"/>
  <c r="H528" i="1"/>
  <c r="H1481" i="1"/>
  <c r="H2012" i="1"/>
  <c r="H70" i="1"/>
  <c r="H1694" i="1"/>
  <c r="H2075" i="1"/>
  <c r="H2013" i="1"/>
  <c r="H1249" i="1"/>
  <c r="H1251" i="1"/>
  <c r="H1286" i="1"/>
  <c r="H1289" i="1"/>
  <c r="H862" i="1"/>
  <c r="H2014" i="1"/>
  <c r="H1238" i="1"/>
  <c r="H1006" i="1"/>
  <c r="H817" i="1"/>
  <c r="H1076" i="1"/>
  <c r="H755" i="1"/>
  <c r="H1597" i="1"/>
  <c r="H1280" i="1"/>
  <c r="H1624" i="1"/>
  <c r="H1469" i="1"/>
  <c r="H954" i="1"/>
  <c r="H2015" i="1"/>
  <c r="H1785" i="1"/>
  <c r="H796" i="1"/>
  <c r="H1385" i="1"/>
  <c r="H704" i="1"/>
  <c r="H2016" i="1"/>
  <c r="H1082" i="1"/>
  <c r="H1078" i="1"/>
  <c r="H1535" i="1"/>
  <c r="H378" i="1"/>
  <c r="H1480" i="1"/>
  <c r="H1512" i="1"/>
  <c r="H1272" i="1"/>
  <c r="H1162" i="1"/>
  <c r="H1197" i="1"/>
  <c r="H1598" i="1"/>
  <c r="H615" i="1"/>
  <c r="H148" i="1"/>
  <c r="H1627" i="1"/>
  <c r="H1472" i="1"/>
  <c r="H2017" i="1"/>
  <c r="H2018" i="1"/>
  <c r="H2019" i="1"/>
  <c r="H995" i="1"/>
  <c r="H1210" i="1"/>
  <c r="H2288" i="1"/>
  <c r="H2020" i="1"/>
  <c r="H976" i="1"/>
  <c r="H2021" i="1"/>
  <c r="H1577" i="1"/>
  <c r="H1631" i="1"/>
  <c r="H1632" i="1"/>
  <c r="H2022" i="1"/>
  <c r="H1604" i="1"/>
  <c r="H542" i="1"/>
  <c r="H1155" i="1"/>
  <c r="H1391" i="1"/>
  <c r="H1337" i="1"/>
  <c r="H592" i="1"/>
  <c r="H1408" i="1"/>
  <c r="H1599" i="1"/>
  <c r="H552" i="1"/>
  <c r="H498" i="1"/>
  <c r="H1065" i="1"/>
  <c r="H1010" i="1"/>
  <c r="H725" i="1"/>
  <c r="H1066" i="1"/>
  <c r="H2023" i="1"/>
  <c r="H1633" i="1"/>
  <c r="H1634" i="1"/>
  <c r="H1635" i="1"/>
  <c r="H2024" i="1"/>
  <c r="H2025" i="1"/>
  <c r="H808" i="1"/>
  <c r="H2026" i="1"/>
  <c r="H1494" i="1"/>
  <c r="H1368" i="1"/>
  <c r="H1357" i="1"/>
  <c r="H1570" i="1"/>
  <c r="H1438" i="1"/>
  <c r="H2027" i="1"/>
  <c r="H580" i="1"/>
  <c r="H1053" i="1"/>
  <c r="H1223" i="1"/>
  <c r="H1311" i="1"/>
  <c r="H1217" i="1"/>
  <c r="H2028" i="1"/>
  <c r="H1573" i="1"/>
  <c r="H2029" i="1"/>
  <c r="H1352" i="1"/>
  <c r="H1425" i="1"/>
  <c r="H1517" i="1"/>
  <c r="H999" i="1"/>
  <c r="H1579" i="1"/>
  <c r="H1519" i="1"/>
  <c r="H1722" i="1"/>
  <c r="H1402" i="1"/>
  <c r="H1432" i="1"/>
  <c r="H1392" i="1"/>
  <c r="H1453" i="1"/>
  <c r="H1459" i="1"/>
  <c r="H1052" i="1"/>
  <c r="H1055" i="1"/>
  <c r="H1498" i="1"/>
  <c r="H2030" i="1"/>
  <c r="H1057" i="1"/>
  <c r="H1548" i="1"/>
  <c r="H1564" i="1"/>
  <c r="H2031" i="1"/>
  <c r="H1756" i="1"/>
  <c r="H1213" i="1"/>
  <c r="H2032" i="1"/>
  <c r="H2033" i="1"/>
  <c r="H1298" i="1"/>
  <c r="H1299" i="1"/>
  <c r="H2034" i="1"/>
  <c r="H2035" i="1"/>
  <c r="H2036" i="1"/>
  <c r="H1684" i="1"/>
  <c r="H762" i="1"/>
  <c r="H2037" i="1"/>
  <c r="H2038" i="1"/>
  <c r="H2039" i="1"/>
  <c r="H799" i="1"/>
  <c r="H944" i="1"/>
  <c r="H1247" i="1"/>
  <c r="H1702" i="1"/>
  <c r="H2040" i="1"/>
  <c r="H678" i="1"/>
  <c r="H2041" i="1"/>
  <c r="H2042" i="1"/>
  <c r="H2043" i="1"/>
  <c r="H2044" i="1"/>
  <c r="H2045" i="1"/>
  <c r="H2046" i="1"/>
  <c r="H2047" i="1"/>
  <c r="H2048" i="1"/>
  <c r="H2049" i="1"/>
  <c r="H1239" i="1"/>
  <c r="H2050" i="1"/>
  <c r="H833" i="1"/>
  <c r="H776" i="1"/>
  <c r="H1028" i="1"/>
  <c r="H2052" i="1"/>
  <c r="H2054" i="1"/>
  <c r="H1710" i="1"/>
  <c r="H2055" i="1"/>
  <c r="H2056" i="1"/>
  <c r="H741" i="1"/>
  <c r="H2057" i="1"/>
  <c r="H603" i="1"/>
  <c r="H602" i="1"/>
  <c r="H898" i="1"/>
  <c r="H635" i="1"/>
  <c r="H2058" i="1"/>
  <c r="H2059" i="1"/>
  <c r="H1653" i="1"/>
  <c r="H878" i="1"/>
  <c r="H1552" i="1"/>
  <c r="H1062" i="1"/>
  <c r="H1064" i="1"/>
  <c r="H1058" i="1"/>
  <c r="H2060" i="1"/>
  <c r="H2069" i="1"/>
  <c r="H2061" i="1"/>
  <c r="H2068" i="1"/>
  <c r="H2172" i="1"/>
  <c r="H1146" i="1"/>
  <c r="H2070" i="1"/>
  <c r="H2053" i="1"/>
  <c r="H1534" i="1"/>
  <c r="H827" i="1"/>
  <c r="H1114" i="1"/>
  <c r="H1110" i="1"/>
  <c r="H2062" i="1"/>
  <c r="H770" i="1"/>
  <c r="H2063" i="1"/>
  <c r="H1068" i="1"/>
  <c r="H2064" i="1"/>
  <c r="H819" i="1"/>
  <c r="H639" i="1"/>
  <c r="H1661" i="1"/>
  <c r="H805" i="1"/>
  <c r="H1182" i="1"/>
  <c r="H1734" i="1"/>
  <c r="H1733" i="1"/>
  <c r="H2065" i="1"/>
  <c r="H2066" i="1"/>
  <c r="H1663" i="1"/>
  <c r="H1179" i="1"/>
  <c r="H583" i="1"/>
  <c r="H2067" i="1"/>
  <c r="H1227" i="1"/>
  <c r="H1665" i="1"/>
  <c r="H787" i="1"/>
  <c r="H1185" i="1"/>
  <c r="H1667" i="1"/>
  <c r="H1668" i="1"/>
  <c r="H880" i="1"/>
  <c r="H746" i="1"/>
  <c r="H814" i="1"/>
  <c r="H832" i="1"/>
  <c r="H816" i="1"/>
  <c r="H1001" i="1"/>
  <c r="H890" i="1"/>
  <c r="H897" i="1"/>
  <c r="H892" i="1"/>
  <c r="H773" i="1"/>
  <c r="H1049" i="1"/>
  <c r="H786" i="1"/>
  <c r="H1070" i="1"/>
  <c r="H667" i="1"/>
  <c r="H591" i="1"/>
  <c r="H1388" i="1"/>
  <c r="H795" i="1"/>
  <c r="H1072" i="1"/>
  <c r="H589" i="1"/>
  <c r="H869" i="1"/>
  <c r="H764" i="1"/>
  <c r="H851" i="1"/>
  <c r="H1669" i="1"/>
  <c r="H631" i="1"/>
  <c r="H845" i="1"/>
  <c r="H2051" i="1"/>
  <c r="H859" i="1"/>
  <c r="H847" i="1"/>
  <c r="H846" i="1"/>
  <c r="H323" i="1"/>
  <c r="H2071" i="1"/>
  <c r="H2072" i="1"/>
  <c r="H856" i="1"/>
  <c r="H1674" i="1"/>
  <c r="H778" i="1"/>
  <c r="H2073" i="1"/>
  <c r="H2074" i="1"/>
  <c r="H1553" i="1"/>
  <c r="H2076" i="1"/>
  <c r="H1528" i="1"/>
  <c r="H964" i="1"/>
  <c r="H2077" i="1"/>
  <c r="H223" i="1"/>
  <c r="H1740" i="1"/>
  <c r="H2078" i="1"/>
  <c r="H1184" i="1"/>
  <c r="H973" i="1"/>
  <c r="H1735" i="1"/>
  <c r="H826" i="1"/>
  <c r="H866" i="1"/>
  <c r="H942" i="1"/>
  <c r="H2079" i="1"/>
  <c r="H2080" i="1"/>
  <c r="H2081" i="1"/>
  <c r="H2082" i="1"/>
  <c r="H2083" i="1"/>
  <c r="H2084" i="1"/>
  <c r="H1682" i="1"/>
  <c r="H1683" i="1"/>
  <c r="H2085" i="1"/>
  <c r="H1315" i="1"/>
  <c r="H1075" i="1"/>
  <c r="H1310" i="1"/>
  <c r="H1582" i="1"/>
  <c r="H1720" i="1"/>
  <c r="H1654" i="1"/>
  <c r="H1313" i="1"/>
  <c r="H1538" i="1"/>
  <c r="H2086" i="1"/>
  <c r="H495" i="1"/>
  <c r="H1503" i="1"/>
  <c r="H277" i="1"/>
  <c r="H990" i="1"/>
  <c r="H2088" i="1"/>
  <c r="H760" i="1"/>
  <c r="H1575" i="1"/>
  <c r="H2089" i="1"/>
  <c r="H1426" i="1"/>
  <c r="H553" i="1"/>
  <c r="H211" i="1"/>
  <c r="H1606" i="1"/>
  <c r="H1607" i="1"/>
  <c r="H1451" i="1"/>
  <c r="H1468" i="1"/>
  <c r="H608" i="1"/>
  <c r="H1423" i="1"/>
  <c r="H1550" i="1"/>
  <c r="H1301" i="1"/>
  <c r="H1686" i="1"/>
  <c r="H1462" i="1"/>
  <c r="H1415" i="1"/>
  <c r="H1546" i="1"/>
  <c r="H50" i="1"/>
  <c r="H1341" i="1"/>
  <c r="H636" i="1"/>
  <c r="H2090" i="1"/>
  <c r="H2091" i="1"/>
  <c r="H2092" i="1"/>
  <c r="H1414" i="1"/>
  <c r="H1692" i="1"/>
  <c r="H2093" i="1"/>
  <c r="H2094" i="1"/>
  <c r="H2095" i="1"/>
  <c r="H2096" i="1"/>
  <c r="H2097" i="1"/>
  <c r="H1099" i="1"/>
  <c r="H1345" i="1"/>
  <c r="H1490" i="1"/>
  <c r="H2098" i="1"/>
  <c r="H1466" i="1"/>
  <c r="H1691" i="1"/>
  <c r="H1261" i="1"/>
  <c r="H1013" i="1"/>
  <c r="H1394" i="1"/>
  <c r="H2099" i="1"/>
  <c r="H2100" i="1"/>
  <c r="H2101" i="1"/>
  <c r="H2102" i="1"/>
  <c r="H1220" i="1"/>
  <c r="H1693" i="1"/>
  <c r="H2103" i="1"/>
  <c r="H1126" i="1"/>
  <c r="H1225" i="1"/>
  <c r="H2104" i="1"/>
  <c r="H478" i="1"/>
  <c r="H234" i="1"/>
  <c r="H1409" i="1"/>
  <c r="H1433" i="1"/>
  <c r="H2105" i="1"/>
  <c r="H2106" i="1"/>
  <c r="H1143" i="1"/>
  <c r="H2107" i="1"/>
  <c r="H2108" i="1"/>
  <c r="H2109" i="1"/>
  <c r="H2110" i="1"/>
  <c r="H2111" i="1"/>
  <c r="H1153" i="1"/>
  <c r="H1664" i="1"/>
  <c r="H399" i="1"/>
  <c r="H1287" i="1"/>
  <c r="H160" i="1"/>
  <c r="H1641" i="1"/>
  <c r="H1294" i="1"/>
  <c r="H1714" i="1"/>
  <c r="H1612" i="1"/>
  <c r="H1421" i="1"/>
  <c r="H1700" i="1"/>
  <c r="H1673" i="1"/>
  <c r="H1350" i="1"/>
  <c r="H1081" i="1"/>
  <c r="H945" i="1"/>
  <c r="H1383" i="1"/>
  <c r="H1381" i="1"/>
  <c r="H1442" i="1"/>
  <c r="H1456" i="1"/>
  <c r="H1523" i="1"/>
  <c r="H1338" i="1"/>
  <c r="H1750" i="1"/>
  <c r="H1382" i="1"/>
  <c r="H1555" i="1"/>
  <c r="H1093" i="1"/>
  <c r="H1142" i="1"/>
  <c r="H1200" i="1"/>
  <c r="H1019" i="1"/>
  <c r="H1603" i="1"/>
  <c r="H2112" i="1"/>
  <c r="H1186" i="1"/>
  <c r="H453" i="1"/>
  <c r="H1703" i="1"/>
  <c r="H334" i="1"/>
  <c r="H711" i="1"/>
  <c r="H1330" i="1"/>
  <c r="H2113" i="1"/>
  <c r="H1422" i="1"/>
  <c r="H548" i="1"/>
  <c r="H2114" i="1"/>
  <c r="H2115" i="1"/>
  <c r="H2116" i="1"/>
  <c r="H979" i="1"/>
  <c r="H1073" i="1"/>
  <c r="H2117" i="1"/>
  <c r="H640" i="1"/>
  <c r="H1278" i="1"/>
  <c r="H598" i="1"/>
  <c r="H2118" i="1"/>
  <c r="H1159" i="1"/>
  <c r="H2119" i="1"/>
  <c r="H2120" i="1"/>
  <c r="H2121" i="1"/>
  <c r="H1711" i="1"/>
  <c r="H855" i="1"/>
  <c r="H2247" i="1"/>
  <c r="H971" i="1"/>
  <c r="H1215" i="1"/>
  <c r="H1712" i="1"/>
  <c r="H2165" i="1"/>
  <c r="H2122" i="1"/>
  <c r="H2123" i="1"/>
  <c r="H1113" i="1"/>
  <c r="H1583" i="1"/>
  <c r="H1477" i="1"/>
  <c r="H708" i="1"/>
  <c r="H2124" i="1"/>
  <c r="H1715" i="1"/>
  <c r="H1716" i="1"/>
  <c r="H970" i="1"/>
  <c r="H1697" i="1"/>
  <c r="H736" i="1"/>
  <c r="H1717" i="1"/>
  <c r="H972" i="1"/>
  <c r="H731" i="1"/>
  <c r="H2125" i="1"/>
  <c r="H1719" i="1"/>
  <c r="H625" i="1"/>
  <c r="H2126" i="1"/>
  <c r="H1430" i="1"/>
  <c r="H2127" i="1"/>
  <c r="H1148" i="1"/>
  <c r="H1496" i="1"/>
  <c r="H958" i="1"/>
  <c r="H2128" i="1"/>
  <c r="H2129" i="1"/>
  <c r="H2130" i="1"/>
  <c r="H2131" i="1"/>
  <c r="H2132" i="1"/>
  <c r="H2133" i="1"/>
  <c r="H2134" i="1"/>
  <c r="H1725" i="1"/>
  <c r="H2135" i="1"/>
  <c r="H577" i="1"/>
  <c r="H2136" i="1"/>
  <c r="H2137" i="1"/>
  <c r="H2138" i="1"/>
  <c r="H2139" i="1"/>
  <c r="H2141" i="1"/>
  <c r="H2143" i="1"/>
  <c r="H2144" i="1"/>
  <c r="H2145" i="1"/>
  <c r="H2146" i="1"/>
  <c r="H2147" i="1"/>
  <c r="H2148" i="1"/>
  <c r="H2149" i="1"/>
  <c r="H2150" i="1"/>
  <c r="H2151" i="1"/>
  <c r="H2152" i="1"/>
  <c r="H2153" i="1"/>
  <c r="H2154" i="1"/>
  <c r="H2155" i="1"/>
  <c r="H2156" i="1"/>
  <c r="H2157" i="1"/>
  <c r="H2158" i="1"/>
  <c r="H2159" i="1"/>
  <c r="H2160" i="1"/>
  <c r="H2161" i="1"/>
  <c r="H2162" i="1"/>
  <c r="H2166" i="1"/>
  <c r="H2167" i="1"/>
  <c r="H2168" i="1"/>
  <c r="H2169" i="1"/>
  <c r="H2170" i="1"/>
  <c r="H2171" i="1"/>
  <c r="H2173" i="1"/>
  <c r="H2174" i="1"/>
  <c r="H2176" i="1"/>
  <c r="H2177" i="1"/>
  <c r="H2178" i="1"/>
  <c r="H2179" i="1"/>
  <c r="H2180" i="1"/>
  <c r="H2181" i="1"/>
  <c r="H2182" i="1"/>
  <c r="H2183" i="1"/>
  <c r="H2184" i="1"/>
  <c r="H2185" i="1"/>
  <c r="H2186" i="1"/>
  <c r="H2187" i="1"/>
  <c r="H2188" i="1"/>
  <c r="H2189" i="1"/>
  <c r="H2190" i="1"/>
  <c r="H2191" i="1"/>
  <c r="H2192" i="1"/>
  <c r="H2193" i="1"/>
  <c r="H2195" i="1"/>
  <c r="H2196" i="1"/>
  <c r="H2197" i="1"/>
  <c r="H2198" i="1"/>
  <c r="H2199" i="1"/>
  <c r="H2200" i="1"/>
  <c r="H1765" i="1"/>
  <c r="H2201" i="1"/>
  <c r="H2202" i="1"/>
  <c r="H2203" i="1"/>
  <c r="H2204" i="1"/>
  <c r="H1259" i="1"/>
  <c r="H2205" i="1"/>
  <c r="H2206" i="1"/>
  <c r="H2207" i="1"/>
  <c r="H2208" i="1"/>
  <c r="H850" i="1"/>
  <c r="H2209" i="1"/>
  <c r="H2210" i="1"/>
  <c r="H1074" i="1"/>
  <c r="H2211" i="1"/>
  <c r="H2213" i="1"/>
  <c r="H1772" i="1"/>
  <c r="H2214" i="1"/>
  <c r="H2215" i="1"/>
  <c r="H1775" i="1"/>
  <c r="H1776" i="1"/>
  <c r="H853" i="1"/>
  <c r="H2216" i="1"/>
  <c r="H2217" i="1"/>
  <c r="H1161" i="1"/>
  <c r="H1779" i="1"/>
  <c r="H2218" i="1"/>
  <c r="H1216" i="1"/>
  <c r="H2220" i="1"/>
  <c r="H2221" i="1"/>
  <c r="H2222" i="1"/>
  <c r="H2223" i="1"/>
  <c r="H730" i="1"/>
  <c r="H2224" i="1"/>
  <c r="H1781" i="1"/>
  <c r="H975" i="1"/>
  <c r="H2163" i="1"/>
  <c r="H1718" i="1"/>
  <c r="H2164" i="1"/>
  <c r="H2225" i="1"/>
  <c r="H2226" i="1"/>
  <c r="H2228" i="1"/>
  <c r="H1782" i="1"/>
  <c r="H2229" i="1"/>
  <c r="H754" i="1"/>
  <c r="H2230" i="1"/>
  <c r="H2231" i="1"/>
  <c r="H2232" i="1"/>
  <c r="H1211" i="1"/>
  <c r="H1784" i="1"/>
  <c r="H2233" i="1"/>
  <c r="H2234" i="1"/>
  <c r="H2235" i="1"/>
  <c r="H2265" i="1"/>
  <c r="H2236" i="1"/>
  <c r="H2238" i="1"/>
  <c r="H2239" i="1"/>
  <c r="H2240" i="1"/>
  <c r="H1787" i="1"/>
  <c r="H2241" i="1"/>
  <c r="H1788" i="1"/>
  <c r="H1789" i="1"/>
  <c r="H1790" i="1"/>
  <c r="H1791" i="1"/>
  <c r="H2242" i="1"/>
  <c r="H2243" i="1"/>
  <c r="H2244" i="1"/>
  <c r="H2245" i="1"/>
  <c r="H1796" i="1"/>
  <c r="H1797" i="1"/>
  <c r="H2246" i="1"/>
  <c r="H2250" i="1"/>
  <c r="H1799" i="1"/>
  <c r="H2251" i="1"/>
  <c r="H2252" i="1"/>
  <c r="H2253" i="1"/>
  <c r="H2254" i="1"/>
  <c r="H2255" i="1"/>
  <c r="H2256" i="1"/>
  <c r="H1804" i="1"/>
  <c r="H2257" i="1"/>
  <c r="H2258" i="1"/>
  <c r="H2259" i="1"/>
  <c r="H2260" i="1"/>
  <c r="H2261" i="1"/>
  <c r="H2262" i="1"/>
  <c r="H2263" i="1"/>
  <c r="H1810" i="1"/>
  <c r="H2264" i="1"/>
  <c r="H2266" i="1"/>
  <c r="H2267" i="1"/>
  <c r="H1157" i="1"/>
  <c r="H690" i="1"/>
  <c r="H2268" i="1"/>
  <c r="H1815" i="1"/>
  <c r="H2372" i="1"/>
  <c r="H1816" i="1"/>
  <c r="H1817" i="1"/>
  <c r="H2269" i="1"/>
  <c r="H2270" i="1"/>
  <c r="H2271" i="1"/>
  <c r="H2272" i="1"/>
  <c r="H1821" i="1"/>
  <c r="H2273" i="1"/>
  <c r="H2274" i="1"/>
  <c r="H2275" i="1"/>
  <c r="H2276" i="1"/>
  <c r="H2277" i="1"/>
  <c r="H2278" i="1"/>
  <c r="H2279" i="1"/>
  <c r="H2280" i="1"/>
  <c r="H2281" i="1"/>
  <c r="H888" i="1"/>
  <c r="H1830" i="1"/>
  <c r="H2282" i="1"/>
  <c r="H1832" i="1"/>
  <c r="H2283" i="1"/>
  <c r="H2284" i="1"/>
  <c r="H2285" i="1"/>
  <c r="H588" i="1"/>
  <c r="H2286" i="1"/>
  <c r="H2287" i="1"/>
  <c r="H707" i="1"/>
  <c r="H877" i="1"/>
  <c r="H2289" i="1"/>
  <c r="H2290" i="1"/>
  <c r="H692" i="1"/>
  <c r="H2291" i="1"/>
  <c r="H1522" i="1"/>
  <c r="H2292" i="1"/>
  <c r="H739" i="1"/>
  <c r="H1017" i="1"/>
  <c r="H735" i="1"/>
  <c r="H2293" i="1"/>
  <c r="H2294" i="1"/>
  <c r="H2295" i="1"/>
  <c r="H852" i="1"/>
  <c r="H1304" i="1"/>
  <c r="H2296" i="1"/>
  <c r="H2297" i="1"/>
  <c r="H2298" i="1"/>
  <c r="H2299" i="1"/>
  <c r="H2300" i="1"/>
  <c r="H2301" i="1"/>
  <c r="H2302" i="1"/>
  <c r="H2303" i="1"/>
  <c r="H2304" i="1"/>
  <c r="H815" i="1"/>
  <c r="H2305" i="1"/>
  <c r="H2306" i="1"/>
  <c r="H2307" i="1"/>
  <c r="H2308" i="1"/>
  <c r="H2309" i="1"/>
  <c r="H2310" i="1"/>
  <c r="H2311" i="1"/>
  <c r="H2312" i="1"/>
  <c r="H2313" i="1"/>
  <c r="H2314" i="1"/>
  <c r="H2315" i="1"/>
  <c r="H2316" i="1"/>
  <c r="H1297" i="1"/>
  <c r="H2317" i="1"/>
  <c r="H2318" i="1"/>
  <c r="H1858" i="1"/>
  <c r="H2319" i="1"/>
  <c r="H2320" i="1"/>
  <c r="H2321" i="1"/>
  <c r="H2322" i="1"/>
  <c r="H2323" i="1"/>
  <c r="H2324" i="1"/>
  <c r="H1861" i="1"/>
  <c r="H2325" i="1"/>
  <c r="H1862" i="1"/>
  <c r="H2326" i="1"/>
  <c r="H2327" i="1"/>
  <c r="H2328" i="1"/>
  <c r="H2329" i="1"/>
  <c r="H2330" i="1"/>
  <c r="H721" i="1"/>
  <c r="H2331" i="1"/>
  <c r="H2332" i="1"/>
  <c r="H2333" i="1"/>
  <c r="H2334" i="1"/>
  <c r="H2335" i="1"/>
  <c r="H1578" i="1"/>
  <c r="H2336" i="1"/>
  <c r="H1475" i="1"/>
  <c r="H1147" i="1"/>
  <c r="H2337" i="1"/>
  <c r="H2338" i="1"/>
  <c r="H1872" i="1"/>
  <c r="H2339" i="1"/>
  <c r="H1874" i="1"/>
  <c r="H2340" i="1"/>
  <c r="H881" i="1"/>
  <c r="H2341" i="1"/>
  <c r="H1878" i="1"/>
  <c r="H1879" i="1"/>
  <c r="H2342" i="1"/>
  <c r="H2343" i="1"/>
  <c r="H1476" i="1"/>
  <c r="H2344" i="1"/>
  <c r="H2345" i="1"/>
  <c r="H2346" i="1"/>
  <c r="H2347" i="1"/>
  <c r="H1007" i="1"/>
  <c r="H1513" i="1"/>
  <c r="H151" i="1"/>
  <c r="H2348" i="1"/>
  <c r="H1884" i="1"/>
  <c r="H1885" i="1"/>
  <c r="H2349" i="1"/>
  <c r="H2350" i="1"/>
  <c r="H1194" i="1"/>
  <c r="H2351" i="1"/>
  <c r="H2352" i="1"/>
  <c r="H2353" i="1"/>
  <c r="H1169" i="1"/>
  <c r="H2354" i="1"/>
  <c r="H2355" i="1"/>
  <c r="H1378" i="1"/>
  <c r="H2356" i="1"/>
  <c r="H987" i="1"/>
  <c r="H2357" i="1"/>
  <c r="H2358" i="1"/>
  <c r="H1786" i="1"/>
  <c r="H2359" i="1"/>
  <c r="H1896" i="1"/>
  <c r="H1897" i="1"/>
  <c r="H1898" i="1"/>
  <c r="H1899" i="1"/>
  <c r="H2360" i="1"/>
  <c r="H2361" i="1"/>
  <c r="H1413" i="1"/>
  <c r="H2362" i="1"/>
  <c r="H1416" i="1"/>
  <c r="H2363" i="1"/>
  <c r="H2364" i="1"/>
  <c r="H2365" i="1"/>
  <c r="H1380" i="1"/>
  <c r="H1904" i="1"/>
  <c r="H2366" i="1"/>
  <c r="H2367" i="1"/>
  <c r="H2368" i="1"/>
  <c r="H632" i="1"/>
  <c r="H2369" i="1"/>
  <c r="H2370" i="1"/>
  <c r="H1428" i="1"/>
  <c r="H1196" i="1"/>
  <c r="H2373" i="1"/>
  <c r="H1907" i="1"/>
  <c r="H2374" i="1"/>
  <c r="H2237" i="1"/>
  <c r="H2371" i="1"/>
  <c r="H2375" i="1"/>
  <c r="H2376" i="1"/>
  <c r="H2377" i="1"/>
  <c r="H2378" i="1"/>
  <c r="H2379" i="1"/>
  <c r="H2380" i="1"/>
  <c r="H1228" i="1"/>
  <c r="H2381" i="1"/>
  <c r="H2382" i="1"/>
  <c r="H2383" i="1"/>
  <c r="H2384" i="1"/>
  <c r="H2385" i="1"/>
  <c r="H2386" i="1"/>
  <c r="H2387" i="1"/>
  <c r="H2388" i="1"/>
  <c r="H2389" i="1"/>
  <c r="H2390" i="1"/>
  <c r="H2391" i="1"/>
  <c r="H2392" i="1"/>
  <c r="H472" i="1"/>
  <c r="H2393" i="1"/>
  <c r="H1679" i="1"/>
  <c r="H2394" i="1"/>
  <c r="H2395" i="1"/>
  <c r="H2396" i="1"/>
  <c r="H2397" i="1"/>
  <c r="H2398" i="1"/>
  <c r="H2399" i="1"/>
  <c r="H1918" i="1"/>
  <c r="H2400" i="1"/>
  <c r="H2401" i="1"/>
  <c r="H2402" i="1"/>
  <c r="H2403" i="1"/>
  <c r="H2404" i="1"/>
  <c r="H2405" i="1"/>
  <c r="H2406" i="1"/>
  <c r="H2407" i="1"/>
  <c r="H2408" i="1"/>
  <c r="H2409" i="1"/>
  <c r="H2410" i="1"/>
  <c r="H2411" i="1"/>
  <c r="H2412" i="1"/>
  <c r="H2413" i="1"/>
  <c r="H2414" i="1"/>
  <c r="H2415" i="1"/>
  <c r="H2416" i="1"/>
  <c r="H2417" i="1"/>
  <c r="H2418" i="1"/>
  <c r="H2419" i="1"/>
  <c r="H2420" i="1"/>
  <c r="H1929" i="1"/>
  <c r="H2421" i="1"/>
  <c r="H2422" i="1"/>
  <c r="H2423" i="1"/>
  <c r="H2424" i="1"/>
  <c r="H1932" i="1"/>
  <c r="H2425" i="1"/>
  <c r="H2426" i="1"/>
  <c r="H2427" i="1"/>
  <c r="H2428" i="1"/>
  <c r="H2429" i="1"/>
  <c r="H2430" i="1"/>
  <c r="H2431" i="1"/>
  <c r="H2432" i="1"/>
  <c r="H2433" i="1"/>
  <c r="H2434" i="1"/>
  <c r="H896" i="1"/>
  <c r="H883" i="1"/>
  <c r="H978" i="1"/>
  <c r="H2435" i="1"/>
  <c r="H2436" i="1"/>
  <c r="H849" i="1"/>
  <c r="H2437" i="1"/>
  <c r="H2438" i="1"/>
  <c r="H2439" i="1"/>
  <c r="H2440" i="1"/>
  <c r="H2441" i="1"/>
  <c r="H2442" i="1"/>
  <c r="H2443" i="1"/>
  <c r="H2444" i="1"/>
  <c r="H2445" i="1"/>
  <c r="H2446" i="1"/>
  <c r="H2447" i="1"/>
  <c r="H2448" i="1"/>
  <c r="H1950" i="1"/>
  <c r="H780" i="1"/>
  <c r="H1951" i="1"/>
  <c r="H791" i="1"/>
  <c r="H1952" i="1"/>
  <c r="H1953" i="1"/>
  <c r="H1954" i="1"/>
  <c r="H1955" i="1"/>
  <c r="H2449" i="1"/>
  <c r="H1957" i="1"/>
  <c r="H1958" i="1"/>
  <c r="H1959" i="1"/>
  <c r="H1960" i="1"/>
  <c r="H1961" i="1"/>
  <c r="H1962" i="1"/>
  <c r="H1963" i="1"/>
  <c r="H1964" i="1"/>
  <c r="H1965" i="1"/>
  <c r="H1966" i="1"/>
  <c r="H1967" i="1"/>
  <c r="H1968" i="1"/>
  <c r="H1969" i="1"/>
  <c r="H1970" i="1"/>
  <c r="H1971" i="1"/>
  <c r="H1972" i="1"/>
  <c r="H1447" i="1"/>
  <c r="H1455" i="1"/>
  <c r="H262" i="1"/>
  <c r="H1231" i="1"/>
  <c r="H1506" i="1"/>
  <c r="H1511" i="1"/>
  <c r="H1285" i="1"/>
  <c r="H1240" i="1"/>
  <c r="H1241" i="1"/>
  <c r="H1973" i="1"/>
  <c r="H2450" i="1"/>
  <c r="H838" i="1"/>
  <c r="H2451" i="1"/>
  <c r="H2452" i="1"/>
  <c r="H1135" i="1"/>
  <c r="H2453" i="1"/>
  <c r="H1977" i="1"/>
  <c r="H864" i="1"/>
  <c r="H893" i="1"/>
  <c r="H1622" i="1"/>
  <c r="H2454" i="1"/>
  <c r="H807" i="1"/>
  <c r="H1657" i="1"/>
  <c r="H1978" i="1"/>
  <c r="H2455" i="1"/>
  <c r="H2456" i="1"/>
  <c r="H1981" i="1"/>
  <c r="H1982" i="1"/>
  <c r="H2249" i="1"/>
  <c r="H2248" i="1"/>
  <c r="H2457" i="1"/>
  <c r="H839" i="1"/>
  <c r="H623" i="1"/>
  <c r="H1984" i="1"/>
  <c r="H1208" i="1"/>
  <c r="H2458" i="1"/>
  <c r="H1458" i="1"/>
  <c r="H1986" i="1"/>
  <c r="H1987" i="1"/>
  <c r="H1242" i="1"/>
  <c r="H362" i="1"/>
  <c r="H646" i="1"/>
  <c r="H894" i="1"/>
  <c r="H1306"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<sst xmlns="http://schemas.openxmlformats.org/spreadsheetml/2006/main" count="37384" uniqueCount="6075">
  <si>
    <t>Nom du Physique</t>
  </si>
  <si>
    <t>Codesite</t>
  </si>
  <si>
    <t>Owner</t>
  </si>
  <si>
    <t>Region</t>
  </si>
  <si>
    <t>Ville</t>
  </si>
  <si>
    <t>CATEGORIE</t>
  </si>
  <si>
    <t>CAUSE</t>
  </si>
  <si>
    <t>OCM NOMENCLATURE</t>
  </si>
  <si>
    <t>SUB RCA</t>
  </si>
  <si>
    <t>Buea-Boduma-IHS</t>
  </si>
  <si>
    <t>SUO_186</t>
  </si>
  <si>
    <t>IHS</t>
  </si>
  <si>
    <t>Grid-Gen</t>
  </si>
  <si>
    <t>SUD-OUEST</t>
  </si>
  <si>
    <t>Buea</t>
  </si>
  <si>
    <t>Partners</t>
  </si>
  <si>
    <t>Buea-Low-Boduma-MTN</t>
  </si>
  <si>
    <t>SUO_170</t>
  </si>
  <si>
    <t>MTN sharing</t>
  </si>
  <si>
    <t>Garoua-Camp-Chinois-II</t>
  </si>
  <si>
    <t>NRD_163</t>
  </si>
  <si>
    <t>CAMUSAT</t>
  </si>
  <si>
    <t>Medium Grid + GE</t>
  </si>
  <si>
    <t>NORD</t>
  </si>
  <si>
    <t>Garoua</t>
  </si>
  <si>
    <t>ACCESS-ISSUE</t>
  </si>
  <si>
    <t>Garoua-Camp-Chinois-IHS</t>
  </si>
  <si>
    <t>NRD_073</t>
  </si>
  <si>
    <t>Marche-Congo</t>
  </si>
  <si>
    <t>LIT_547</t>
  </si>
  <si>
    <t>Good Grid no GE - 8h</t>
  </si>
  <si>
    <t>LITTORAL</t>
  </si>
  <si>
    <t>Douala</t>
  </si>
  <si>
    <t>AKTIVCO</t>
  </si>
  <si>
    <t>Oyomabang-II</t>
  </si>
  <si>
    <t>CTR_865</t>
  </si>
  <si>
    <t>Good Grid + GE</t>
  </si>
  <si>
    <t>CENTRE</t>
  </si>
  <si>
    <t>Yaounde</t>
  </si>
  <si>
    <t>Nyalla-III</t>
  </si>
  <si>
    <t>LIT_751</t>
  </si>
  <si>
    <t>Ndokoti-Carrefour-MTN</t>
  </si>
  <si>
    <t>LIT_684</t>
  </si>
  <si>
    <t>Mimboman-Ecole</t>
  </si>
  <si>
    <t>CTR_422</t>
  </si>
  <si>
    <t>Marche-Central-Bonawon-New</t>
  </si>
  <si>
    <t>LIT_740</t>
  </si>
  <si>
    <t>NR-Carrossel</t>
  </si>
  <si>
    <t>CTR_565</t>
  </si>
  <si>
    <t>Bamenda-Park-Pharmacy-MTN</t>
  </si>
  <si>
    <t>NRO_113</t>
  </si>
  <si>
    <t>NORD-OUEST</t>
  </si>
  <si>
    <t>Bamenda</t>
  </si>
  <si>
    <t>Mokolo-Djimeta-IHS</t>
  </si>
  <si>
    <t>EXN_140</t>
  </si>
  <si>
    <t>EXTREME-NORD</t>
  </si>
  <si>
    <t>Mokolo</t>
  </si>
  <si>
    <t>Nsimalen-highway-II</t>
  </si>
  <si>
    <t>CTR_725</t>
  </si>
  <si>
    <t>Buea-Bakwere-Town-MTN</t>
  </si>
  <si>
    <t>SUO_222</t>
  </si>
  <si>
    <t>Limbe-Coconut-Island-MTN</t>
  </si>
  <si>
    <t>SUO_219</t>
  </si>
  <si>
    <t>Limbe</t>
  </si>
  <si>
    <t>Makary</t>
  </si>
  <si>
    <t>EXN_020</t>
  </si>
  <si>
    <t>Solar-Gen</t>
  </si>
  <si>
    <t>Ebolowa-Si</t>
  </si>
  <si>
    <t>SUD_227</t>
  </si>
  <si>
    <t>SUD</t>
  </si>
  <si>
    <t>Ebolowa</t>
  </si>
  <si>
    <t>Ekounou-Lycee-MTN</t>
  </si>
  <si>
    <t>CTR_726</t>
  </si>
  <si>
    <t>IHS-Bamenda-Bujong</t>
  </si>
  <si>
    <t>NRO_133</t>
  </si>
  <si>
    <t>Azem-IHS</t>
  </si>
  <si>
    <t>SUD_060</t>
  </si>
  <si>
    <t>Azem</t>
  </si>
  <si>
    <t>Mamfe</t>
  </si>
  <si>
    <t>SUO_009</t>
  </si>
  <si>
    <t>Bad Grid + GE</t>
  </si>
  <si>
    <t>Maroua-Djarengol-II</t>
  </si>
  <si>
    <t>EXN_143</t>
  </si>
  <si>
    <t>Solar-Grid-Gen</t>
  </si>
  <si>
    <t>Maroua</t>
  </si>
  <si>
    <t>Bibemire</t>
  </si>
  <si>
    <t>NRD_039</t>
  </si>
  <si>
    <t>Ngd-CRTV</t>
  </si>
  <si>
    <t>ADM_007</t>
  </si>
  <si>
    <t>Good Grid + Solar + GE</t>
  </si>
  <si>
    <t>ADAMAOUA</t>
  </si>
  <si>
    <t>Ngaoundere</t>
  </si>
  <si>
    <t>Mankon</t>
  </si>
  <si>
    <t>NRO_029</t>
  </si>
  <si>
    <t>Tchika</t>
  </si>
  <si>
    <t>EXN_225</t>
  </si>
  <si>
    <t>Hybrid-Gen</t>
  </si>
  <si>
    <t>Bengbis-MTN-IHS</t>
  </si>
  <si>
    <t>SUD_052</t>
  </si>
  <si>
    <t>Bengbis</t>
  </si>
  <si>
    <t>Dschang-Rectorat-MTN</t>
  </si>
  <si>
    <t>OST_097</t>
  </si>
  <si>
    <t>OUEST</t>
  </si>
  <si>
    <t>Dschang</t>
  </si>
  <si>
    <t>Kumba-Nkamlikum</t>
  </si>
  <si>
    <t>SUO_216</t>
  </si>
  <si>
    <t>Kumba</t>
  </si>
  <si>
    <t>Liberte-Indoor</t>
  </si>
  <si>
    <t>LIT_673</t>
  </si>
  <si>
    <t>Ngomedzap</t>
  </si>
  <si>
    <t>CTR_188</t>
  </si>
  <si>
    <t>CTR_935_Z_BATA-Mokolo-II-HIS</t>
  </si>
  <si>
    <t>CTR_935</t>
  </si>
  <si>
    <t>I_HS</t>
  </si>
  <si>
    <t>Grid Only</t>
  </si>
  <si>
    <t>Yaoundé</t>
  </si>
  <si>
    <t>Makepe-III-MTN</t>
  </si>
  <si>
    <t>LIT_677</t>
  </si>
  <si>
    <t>Makepe-Bloc-E</t>
  </si>
  <si>
    <t>LIT_613</t>
  </si>
  <si>
    <t>Pette</t>
  </si>
  <si>
    <t>EXN_039</t>
  </si>
  <si>
    <t>Hybrid Solar - S3</t>
  </si>
  <si>
    <t>GP-Etoudi</t>
  </si>
  <si>
    <t>CTR_735</t>
  </si>
  <si>
    <t>Good Grid no GE - 12h</t>
  </si>
  <si>
    <t>Institute-Samba-New</t>
  </si>
  <si>
    <t>CTR_868</t>
  </si>
  <si>
    <t>Bonendale-II</t>
  </si>
  <si>
    <t>LIT_641</t>
  </si>
  <si>
    <t>Nyalla-II</t>
  </si>
  <si>
    <t>LIT_341</t>
  </si>
  <si>
    <t>Denver-Total-IHS</t>
  </si>
  <si>
    <t>LIT_588</t>
  </si>
  <si>
    <t>Kayo-Elie</t>
  </si>
  <si>
    <t>LIT_047</t>
  </si>
  <si>
    <t>Maroua-Entree</t>
  </si>
  <si>
    <t>EXN_250</t>
  </si>
  <si>
    <t>Liberte</t>
  </si>
  <si>
    <t>LIT_019</t>
  </si>
  <si>
    <t>Mokola-MTN</t>
  </si>
  <si>
    <t>EXN_142</t>
  </si>
  <si>
    <t>Mokola</t>
  </si>
  <si>
    <t>Newb-Ancien-Etage-New</t>
  </si>
  <si>
    <t>LIT_528</t>
  </si>
  <si>
    <t>GridOnly</t>
  </si>
  <si>
    <t>Hilton</t>
  </si>
  <si>
    <t>CTR_702</t>
  </si>
  <si>
    <t>Fraternite-Adama_Ekombitie-III</t>
  </si>
  <si>
    <t>CTR_849</t>
  </si>
  <si>
    <t>Ndogp-Ecole-Publique</t>
  </si>
  <si>
    <t>LIT_693</t>
  </si>
  <si>
    <t>Essu</t>
  </si>
  <si>
    <t>NRO_234</t>
  </si>
  <si>
    <t>Gen Only</t>
  </si>
  <si>
    <t>ESSU</t>
  </si>
  <si>
    <t>Logone-Birni</t>
  </si>
  <si>
    <t>EXN_051</t>
  </si>
  <si>
    <t>Ngousso-Maetur</t>
  </si>
  <si>
    <t>CTR_567</t>
  </si>
  <si>
    <t>Kumba-Lutherian-Church-MTN</t>
  </si>
  <si>
    <t>SUO_054</t>
  </si>
  <si>
    <t>Logpom-Akanji-Immeuble</t>
  </si>
  <si>
    <t>LIT_618</t>
  </si>
  <si>
    <t>Boko-Hospital-IHS</t>
  </si>
  <si>
    <t>LIT_632</t>
  </si>
  <si>
    <t>Rond-point</t>
  </si>
  <si>
    <t>LIT_048</t>
  </si>
  <si>
    <t>Bonewonda-Chefferie</t>
  </si>
  <si>
    <t>LIT_379</t>
  </si>
  <si>
    <t>Bonassama-New-IHS</t>
  </si>
  <si>
    <t>LIT_589</t>
  </si>
  <si>
    <t>Garoua-Kolbives</t>
  </si>
  <si>
    <t>NRD_049</t>
  </si>
  <si>
    <t>Foret-Bar-Mabanda-IHS</t>
  </si>
  <si>
    <t>LIT_360</t>
  </si>
  <si>
    <t>LIT_477</t>
  </si>
  <si>
    <t>Bekoko</t>
  </si>
  <si>
    <t>MOLYKO-CHIEF-STREET-MTN</t>
  </si>
  <si>
    <t>SUO_228</t>
  </si>
  <si>
    <t>Batoua-Godole-IHS</t>
  </si>
  <si>
    <t>ADM_141</t>
  </si>
  <si>
    <t>Batoua-Godole</t>
  </si>
  <si>
    <t>KOUSSERI-Douane-MTN</t>
  </si>
  <si>
    <t>EXN_246</t>
  </si>
  <si>
    <t>Kousseri</t>
  </si>
  <si>
    <t>Garoua-Chateau</t>
  </si>
  <si>
    <t>NRD_018</t>
  </si>
  <si>
    <t>Medium Grid + Solar + GE</t>
  </si>
  <si>
    <t>Bonaberi-Magzi-IHS</t>
  </si>
  <si>
    <t>LIT_738</t>
  </si>
  <si>
    <t>Bep-An-2000</t>
  </si>
  <si>
    <t>LIT_459</t>
  </si>
  <si>
    <t>De-La-Salle</t>
  </si>
  <si>
    <t>LIT_245</t>
  </si>
  <si>
    <t>Grid-GenLithium</t>
  </si>
  <si>
    <t>Bonewonda</t>
  </si>
  <si>
    <t>LIT_074</t>
  </si>
  <si>
    <t>Buca-Voyage</t>
  </si>
  <si>
    <t>LIT_616</t>
  </si>
  <si>
    <t>PK13-Sitabac-New</t>
  </si>
  <si>
    <t>LIT_667</t>
  </si>
  <si>
    <t>Mimboman-Liberte-II</t>
  </si>
  <si>
    <t>CTR_655</t>
  </si>
  <si>
    <t>Mokong-MTN-IHS</t>
  </si>
  <si>
    <t>EXN_161</t>
  </si>
  <si>
    <t>Mokong</t>
  </si>
  <si>
    <t>Dumbu</t>
  </si>
  <si>
    <t>NRO_046</t>
  </si>
  <si>
    <t>Bonamoussongo-IHS</t>
  </si>
  <si>
    <t>LIT_154</t>
  </si>
  <si>
    <t>Mile14-IHS</t>
  </si>
  <si>
    <t>SUO_079</t>
  </si>
  <si>
    <t>Mile16-Buea-HIS</t>
  </si>
  <si>
    <t>SUO_243</t>
  </si>
  <si>
    <t>Darrack-MTN-IHS</t>
  </si>
  <si>
    <t>EXN_133</t>
  </si>
  <si>
    <t>Darrack</t>
  </si>
  <si>
    <t>Batoufam-Chefferie</t>
  </si>
  <si>
    <t>OST_277</t>
  </si>
  <si>
    <t>Batoufam</t>
  </si>
  <si>
    <t>Banguem-VSAT</t>
  </si>
  <si>
    <t>SUO_013</t>
  </si>
  <si>
    <t>Banguem</t>
  </si>
  <si>
    <t>Longtimbi</t>
  </si>
  <si>
    <t>EST_072</t>
  </si>
  <si>
    <t>EST</t>
  </si>
  <si>
    <t>Tikondi-MTN</t>
  </si>
  <si>
    <t>EST_040</t>
  </si>
  <si>
    <t>Tikondi</t>
  </si>
  <si>
    <t>Brigaya</t>
  </si>
  <si>
    <t>EST_056</t>
  </si>
  <si>
    <t>EST_053_N_Mbele-Mbeke</t>
  </si>
  <si>
    <t>EST_053</t>
  </si>
  <si>
    <t>Mbele-Mbeke</t>
  </si>
  <si>
    <t>Mandama-IHS</t>
  </si>
  <si>
    <t>NRD_123</t>
  </si>
  <si>
    <t>Grid-Hybrid-Gen</t>
  </si>
  <si>
    <t>Mandama</t>
  </si>
  <si>
    <t>Tatum</t>
  </si>
  <si>
    <t>NRO_073</t>
  </si>
  <si>
    <t>Eyumojock</t>
  </si>
  <si>
    <t>SUO_016</t>
  </si>
  <si>
    <t>Bariki-IHS</t>
  </si>
  <si>
    <t>EXN_167</t>
  </si>
  <si>
    <t>Bariki</t>
  </si>
  <si>
    <t>PK15-Auberge</t>
  </si>
  <si>
    <t>LIT_728</t>
  </si>
  <si>
    <t>Nkwein-Ntambang</t>
  </si>
  <si>
    <t>NRO_222</t>
  </si>
  <si>
    <t>Logpom-New</t>
  </si>
  <si>
    <t>LIT_737</t>
  </si>
  <si>
    <t>KUMBA-BONAKAMA</t>
  </si>
  <si>
    <t>SUO_218</t>
  </si>
  <si>
    <t>Canal-Olympia-1</t>
  </si>
  <si>
    <t>LIT_674</t>
  </si>
  <si>
    <t>Cite-de-la-Paix</t>
  </si>
  <si>
    <t>LIT_442</t>
  </si>
  <si>
    <t>CTR_228_N_Evodoula</t>
  </si>
  <si>
    <t>CTR_228</t>
  </si>
  <si>
    <t>Evodoula</t>
  </si>
  <si>
    <t>Bessengue</t>
  </si>
  <si>
    <t>LIT_022</t>
  </si>
  <si>
    <t>Good grid 100%</t>
  </si>
  <si>
    <t>Bepanda-Omnisport</t>
  </si>
  <si>
    <t>LIT_405</t>
  </si>
  <si>
    <t>Bepanda</t>
  </si>
  <si>
    <t>LIT_050</t>
  </si>
  <si>
    <t>Evidence-building-IHS</t>
  </si>
  <si>
    <t>NRO_123</t>
  </si>
  <si>
    <t>Maroua-Total-Domayo-MTN-IHS</t>
  </si>
  <si>
    <t>EXN_158</t>
  </si>
  <si>
    <t>Omnisport</t>
  </si>
  <si>
    <t>LIT_102</t>
  </si>
  <si>
    <t>Garoua-Ngalbidje-II</t>
  </si>
  <si>
    <t>NRD_158</t>
  </si>
  <si>
    <t>SIC-Cacao</t>
  </si>
  <si>
    <t>LIT_654</t>
  </si>
  <si>
    <t>CTR_948_Z_Nkoabang-III</t>
  </si>
  <si>
    <t>CTR_948</t>
  </si>
  <si>
    <t>Mbangue-III-MTN</t>
  </si>
  <si>
    <t>LIT_678</t>
  </si>
  <si>
    <t>Bonantone</t>
  </si>
  <si>
    <t>LIT_085</t>
  </si>
  <si>
    <t>New-Deido</t>
  </si>
  <si>
    <t>LIT_287</t>
  </si>
  <si>
    <t>H-Paradis</t>
  </si>
  <si>
    <t>CTR_093</t>
  </si>
  <si>
    <t>Ndu-Mbakfu-IHS</t>
  </si>
  <si>
    <t>NRO_089</t>
  </si>
  <si>
    <t>Ndu-Mbakfu</t>
  </si>
  <si>
    <t>Ekounou-II</t>
  </si>
  <si>
    <t>CTR_719</t>
  </si>
  <si>
    <t>CRTV_Yaounde_Mballa_II</t>
  </si>
  <si>
    <t>CTR_842</t>
  </si>
  <si>
    <t>KOTTO-MBANGUE-II</t>
  </si>
  <si>
    <t>LIT_712</t>
  </si>
  <si>
    <t>BTS-Mobile-Tagidor-Hotel</t>
  </si>
  <si>
    <t>OST_306</t>
  </si>
  <si>
    <t>Bafoussam</t>
  </si>
  <si>
    <t>Old-Airport-IHS</t>
  </si>
  <si>
    <t>LIT_122</t>
  </si>
  <si>
    <t>Grid-Lithium</t>
  </si>
  <si>
    <t>Gamba-MTN</t>
  </si>
  <si>
    <t>NRD_059</t>
  </si>
  <si>
    <t>Gamba</t>
  </si>
  <si>
    <t>Tropicana-New</t>
  </si>
  <si>
    <t>CTR_833</t>
  </si>
  <si>
    <t>Hile-Alifa-IHS</t>
  </si>
  <si>
    <t>EXN_224</t>
  </si>
  <si>
    <t>Hile-Alifa</t>
  </si>
  <si>
    <t>Oyomabang-marche</t>
  </si>
  <si>
    <t>CTR_718</t>
  </si>
  <si>
    <t>Mousgoy-IHS</t>
  </si>
  <si>
    <t>EXN_136</t>
  </si>
  <si>
    <t>Mousgoy</t>
  </si>
  <si>
    <t>Nkolmeyos-IHS</t>
  </si>
  <si>
    <t>SUD_111</t>
  </si>
  <si>
    <t>Gen-Lithium</t>
  </si>
  <si>
    <t>Nkolmeyos</t>
  </si>
  <si>
    <t>Japoma-Stade-Camtel</t>
  </si>
  <si>
    <t>LIT_733</t>
  </si>
  <si>
    <t>Ndogbong-Bifaka</t>
  </si>
  <si>
    <t>LIT_671</t>
  </si>
  <si>
    <t>Bitotol-Ecole-Publique</t>
  </si>
  <si>
    <t>CTR_794</t>
  </si>
  <si>
    <t>Kotto-Denver</t>
  </si>
  <si>
    <t>LIT_657</t>
  </si>
  <si>
    <t>Kousseri-MTN-IHS</t>
  </si>
  <si>
    <t>EXN_138</t>
  </si>
  <si>
    <t>Kotto-Bloc-II</t>
  </si>
  <si>
    <t>LIT_611</t>
  </si>
  <si>
    <t>Base-Elf-New</t>
  </si>
  <si>
    <t>LIT_151</t>
  </si>
  <si>
    <t>Ngo-Njo-II</t>
  </si>
  <si>
    <t>LIT_585</t>
  </si>
  <si>
    <t>Mile16-Bolifamba-IHS</t>
  </si>
  <si>
    <t>SUO_220</t>
  </si>
  <si>
    <t>Parcours-Vita</t>
  </si>
  <si>
    <t>LIT_666</t>
  </si>
  <si>
    <t>LIT_871_Z_Bonamatoumbe-III-IHS</t>
  </si>
  <si>
    <t>LIT_871</t>
  </si>
  <si>
    <t>Bamenkombo</t>
  </si>
  <si>
    <t>OST_155</t>
  </si>
  <si>
    <t>Ngbetnsouen</t>
  </si>
  <si>
    <t>OST_219</t>
  </si>
  <si>
    <t>Bonamoutongo-III</t>
  </si>
  <si>
    <t>LIT_718</t>
  </si>
  <si>
    <t>Nkolmessing-Abom-MTN</t>
  </si>
  <si>
    <t>CTR_832</t>
  </si>
  <si>
    <t>Brazz-Tergal</t>
  </si>
  <si>
    <t>LIT_340</t>
  </si>
  <si>
    <t>Nkong-CRTV</t>
  </si>
  <si>
    <t>LIT_116</t>
  </si>
  <si>
    <t>Nkongsamba</t>
  </si>
  <si>
    <t>LIT_857_Z_Bois-des-Singes-III-IHS</t>
  </si>
  <si>
    <t>LIT_857</t>
  </si>
  <si>
    <t>ESCO</t>
  </si>
  <si>
    <t>Galim-Tignere</t>
  </si>
  <si>
    <t>ADM_024</t>
  </si>
  <si>
    <t>Cite-Berge-EPC</t>
  </si>
  <si>
    <t>LIT_656</t>
  </si>
  <si>
    <t>Etoudi</t>
  </si>
  <si>
    <t>CTR_086</t>
  </si>
  <si>
    <t>Biteng-Maetur</t>
  </si>
  <si>
    <t>CTR_395</t>
  </si>
  <si>
    <t>Bep-Cafrad</t>
  </si>
  <si>
    <t>LIT_649</t>
  </si>
  <si>
    <t>Bsadi-ZoneA-New</t>
  </si>
  <si>
    <t>LIT_277</t>
  </si>
  <si>
    <t>Buea-Bwitingui-Road</t>
  </si>
  <si>
    <t>SUO_232</t>
  </si>
  <si>
    <t>Ntumbaw</t>
  </si>
  <si>
    <t>NRO_245</t>
  </si>
  <si>
    <t>Kotto-Baden-Baden</t>
  </si>
  <si>
    <t>LIT_713</t>
  </si>
  <si>
    <t>Zemda</t>
  </si>
  <si>
    <t>OST_262</t>
  </si>
  <si>
    <t>Obobogo-Paloma</t>
  </si>
  <si>
    <t>CTR_598</t>
  </si>
  <si>
    <t>Nsimalen-highway-I</t>
  </si>
  <si>
    <t>CTR_724</t>
  </si>
  <si>
    <t>Franqueville</t>
  </si>
  <si>
    <t>LIT_596</t>
  </si>
  <si>
    <t>Bardake-IHS</t>
  </si>
  <si>
    <t>NRD_110</t>
  </si>
  <si>
    <t>Bardake</t>
  </si>
  <si>
    <t>Nkolmeyang-IHS</t>
  </si>
  <si>
    <t>CTR_442</t>
  </si>
  <si>
    <t>Nkolmeyang</t>
  </si>
  <si>
    <t>Nkomekui</t>
  </si>
  <si>
    <t>SUD_016</t>
  </si>
  <si>
    <t>Bamenyam</t>
  </si>
  <si>
    <t>OST_186</t>
  </si>
  <si>
    <t>Kapanyaye-IHS</t>
  </si>
  <si>
    <t>NRD_109</t>
  </si>
  <si>
    <t>Kapanyaye</t>
  </si>
  <si>
    <t>Makepe-Ecole-Sira</t>
  </si>
  <si>
    <t>LIT_167</t>
  </si>
  <si>
    <t>Fin-goudron-Mbangue</t>
  </si>
  <si>
    <t>LIT_844</t>
  </si>
  <si>
    <t>Makepe-AES</t>
  </si>
  <si>
    <t>LIT_357</t>
  </si>
  <si>
    <t>Nkong-Q3</t>
  </si>
  <si>
    <t>LIT_169</t>
  </si>
  <si>
    <t>Kumba-Makata-IHS</t>
  </si>
  <si>
    <t>SUO_111</t>
  </si>
  <si>
    <t>Bobongo</t>
  </si>
  <si>
    <t>LIT_250</t>
  </si>
  <si>
    <t>Nkolbisson-Usne-Ds-Eaux-IHS</t>
  </si>
  <si>
    <t>CTR_522</t>
  </si>
  <si>
    <t>Crf-Patrick-Mboma</t>
  </si>
  <si>
    <t>LIT_697</t>
  </si>
  <si>
    <t>Kumba-CCAS-IHS</t>
  </si>
  <si>
    <t>SUO_109</t>
  </si>
  <si>
    <t>Nkolfoulou-ENIA-MTN</t>
  </si>
  <si>
    <t>CTR_837</t>
  </si>
  <si>
    <t>Kumba-Kossala-IHS</t>
  </si>
  <si>
    <t>SUO_113</t>
  </si>
  <si>
    <t>Kumba-Mbo-Street-IHS</t>
  </si>
  <si>
    <t>SUO_116</t>
  </si>
  <si>
    <t>Kumba-Pulletin-IHS</t>
  </si>
  <si>
    <t>SUO_115</t>
  </si>
  <si>
    <t>Kumba-Station-IHS</t>
  </si>
  <si>
    <t>SUO_126</t>
  </si>
  <si>
    <t>Bobongo-II</t>
  </si>
  <si>
    <t>LIT_568</t>
  </si>
  <si>
    <t>Kumba-Kossala2-IHS</t>
  </si>
  <si>
    <t>SUO_114</t>
  </si>
  <si>
    <t>Bomono-ba-mbengue-IHS</t>
  </si>
  <si>
    <t>LIT_790</t>
  </si>
  <si>
    <t>Dibombari</t>
  </si>
  <si>
    <t>Tagawa-IHS</t>
  </si>
  <si>
    <t>EXN_274</t>
  </si>
  <si>
    <t>Tagawa</t>
  </si>
  <si>
    <t>TCHEVI-IHS</t>
  </si>
  <si>
    <t>EXN_227</t>
  </si>
  <si>
    <t>Tchevi</t>
  </si>
  <si>
    <t>Libong</t>
  </si>
  <si>
    <t>ADM_149</t>
  </si>
  <si>
    <t>Logpom-Sodikombo</t>
  </si>
  <si>
    <t>LIT_275</t>
  </si>
  <si>
    <t>Kumba-Fiango-IHS</t>
  </si>
  <si>
    <t>SUO_110</t>
  </si>
  <si>
    <t>Koweit-City</t>
  </si>
  <si>
    <t>CTR_258</t>
  </si>
  <si>
    <t>Bonamoutongo-II</t>
  </si>
  <si>
    <t>LIT_610</t>
  </si>
  <si>
    <t>Kumba-Mabanda</t>
  </si>
  <si>
    <t>SUO_027</t>
  </si>
  <si>
    <t>Mvog-Mangaa-II</t>
  </si>
  <si>
    <t>CTR_669</t>
  </si>
  <si>
    <t>Kumba-Barombi-Kang-II-IHS</t>
  </si>
  <si>
    <t>SUO_108</t>
  </si>
  <si>
    <t>Sodiko-III-MTN</t>
  </si>
  <si>
    <t>LIT_741</t>
  </si>
  <si>
    <t>Limbe-Legend-Inn</t>
  </si>
  <si>
    <t>SUO_233</t>
  </si>
  <si>
    <t>Kumba Gare Ntam</t>
  </si>
  <si>
    <t>SUO_238</t>
  </si>
  <si>
    <t>Cite-Berges-IHS</t>
  </si>
  <si>
    <t>LIT_157</t>
  </si>
  <si>
    <t>Bois-Des-Singes-II-MTN</t>
  </si>
  <si>
    <t>LIT_753</t>
  </si>
  <si>
    <t>Bachuo-Ntai</t>
  </si>
  <si>
    <t>SUO_030</t>
  </si>
  <si>
    <t>Bashuo-Ntai</t>
  </si>
  <si>
    <t>Mbakong-MTN</t>
  </si>
  <si>
    <t>NRO_255</t>
  </si>
  <si>
    <t>Mbakong</t>
  </si>
  <si>
    <t>Mimboman-Village</t>
  </si>
  <si>
    <t>CTR_245</t>
  </si>
  <si>
    <t>Awing</t>
  </si>
  <si>
    <t>NRO_248</t>
  </si>
  <si>
    <t>Ekok</t>
  </si>
  <si>
    <t>SUO_015</t>
  </si>
  <si>
    <t>Fonfuka</t>
  </si>
  <si>
    <t>NRO_043</t>
  </si>
  <si>
    <t>PK5-Auberge</t>
  </si>
  <si>
    <t>LIT_647</t>
  </si>
  <si>
    <t>Kumba-Centre</t>
  </si>
  <si>
    <t>SUO_071</t>
  </si>
  <si>
    <t>Edea-Centre</t>
  </si>
  <si>
    <t>LIT_185</t>
  </si>
  <si>
    <t>Edea</t>
  </si>
  <si>
    <t>Brazzaville-II</t>
  </si>
  <si>
    <t>LIT_694</t>
  </si>
  <si>
    <t>Bertoua-Hopital-IHS</t>
  </si>
  <si>
    <t>EST_152</t>
  </si>
  <si>
    <t>Bertoua</t>
  </si>
  <si>
    <t>Mbeng</t>
  </si>
  <si>
    <t>CTR_385</t>
  </si>
  <si>
    <t>Newb-Srce-Quartier</t>
  </si>
  <si>
    <t>LIT_095</t>
  </si>
  <si>
    <t>PK10-Genie-Militaire</t>
  </si>
  <si>
    <t>LIT_447</t>
  </si>
  <si>
    <t>Buea-Prime22</t>
  </si>
  <si>
    <t>SUO_241</t>
  </si>
  <si>
    <t>Mvog-Ebanda-II</t>
  </si>
  <si>
    <t>CTR_668</t>
  </si>
  <si>
    <t>Kribi-Ebouyie</t>
  </si>
  <si>
    <t>SUD_077</t>
  </si>
  <si>
    <t>Kribi</t>
  </si>
  <si>
    <t>Melen-Baaba</t>
  </si>
  <si>
    <t>CTR_594</t>
  </si>
  <si>
    <t>Ba'aba</t>
  </si>
  <si>
    <t>Yingui-IHS</t>
  </si>
  <si>
    <t>LIT_180</t>
  </si>
  <si>
    <t>Yingui</t>
  </si>
  <si>
    <t>Bertoua-Camtel</t>
  </si>
  <si>
    <t>EST_143</t>
  </si>
  <si>
    <t>Logpom-Andem-IHS</t>
  </si>
  <si>
    <t>LIT_140</t>
  </si>
  <si>
    <t>Ayene-II</t>
  </si>
  <si>
    <t>CTR_791</t>
  </si>
  <si>
    <t>Sonara</t>
  </si>
  <si>
    <t>SUO_171</t>
  </si>
  <si>
    <t>Ekoumdoum-Chatel</t>
  </si>
  <si>
    <t>CTR_762</t>
  </si>
  <si>
    <t>Buea-Bomaka-III-MTN</t>
  </si>
  <si>
    <t>SUO_169</t>
  </si>
  <si>
    <t>Bfsam-Tyo</t>
  </si>
  <si>
    <t>OST_118</t>
  </si>
  <si>
    <t>Badjonre-IHS</t>
  </si>
  <si>
    <t>EXN_152</t>
  </si>
  <si>
    <t>Badjonre</t>
  </si>
  <si>
    <t>Logpom-Denver-City</t>
  </si>
  <si>
    <t>LIT_440</t>
  </si>
  <si>
    <t>Tombel-MTN</t>
  </si>
  <si>
    <t>LIT_225</t>
  </si>
  <si>
    <t>Tombel</t>
  </si>
  <si>
    <t>ETOUDI-NEW</t>
  </si>
  <si>
    <t>CTR_917</t>
  </si>
  <si>
    <t>Mindourou</t>
  </si>
  <si>
    <t>EST_012</t>
  </si>
  <si>
    <t>Buea-David-Square</t>
  </si>
  <si>
    <t>SUO_077</t>
  </si>
  <si>
    <t>Wonya-Mavio-IHS</t>
  </si>
  <si>
    <t>SUO_195</t>
  </si>
  <si>
    <t>Molyko-Buea-SC2</t>
  </si>
  <si>
    <t>SUO_213</t>
  </si>
  <si>
    <t>Buea-Kouma-IHS</t>
  </si>
  <si>
    <t>SUO_215</t>
  </si>
  <si>
    <t>Bberi-Excellence</t>
  </si>
  <si>
    <t>LIT_645</t>
  </si>
  <si>
    <t>Ndobo-Rail</t>
  </si>
  <si>
    <t>LIT_260</t>
  </si>
  <si>
    <t>Bonateki-New</t>
  </si>
  <si>
    <t>LIT_527</t>
  </si>
  <si>
    <t>BTS-Mobile-Krystal-Palace</t>
  </si>
  <si>
    <t>LIT_756</t>
  </si>
  <si>
    <t>Boussa-IHS</t>
  </si>
  <si>
    <t>NRD_129</t>
  </si>
  <si>
    <t>Boussa</t>
  </si>
  <si>
    <t>Martap</t>
  </si>
  <si>
    <t>ADM_060</t>
  </si>
  <si>
    <t>Limbe-Ngueme</t>
  </si>
  <si>
    <t>SUO_235</t>
  </si>
  <si>
    <t>Yagoua-Quinf-II</t>
  </si>
  <si>
    <t>EXN_236</t>
  </si>
  <si>
    <t>Yagoua</t>
  </si>
  <si>
    <t>PK19</t>
  </si>
  <si>
    <t>LIT_584</t>
  </si>
  <si>
    <t>HGB</t>
  </si>
  <si>
    <t>Ebonji-IHS</t>
  </si>
  <si>
    <t>SUO_101</t>
  </si>
  <si>
    <t>Ebonji</t>
  </si>
  <si>
    <t>Bokova-IHS</t>
  </si>
  <si>
    <t>SUO_254</t>
  </si>
  <si>
    <t>Makepe-Conteneur</t>
  </si>
  <si>
    <t>LIT_730</t>
  </si>
  <si>
    <t>Ange-raphael-II</t>
  </si>
  <si>
    <t>LIT_696</t>
  </si>
  <si>
    <t>Diang-MTN</t>
  </si>
  <si>
    <t>EST_076</t>
  </si>
  <si>
    <t>Diang</t>
  </si>
  <si>
    <t>Douala-Bali-III-MTN</t>
  </si>
  <si>
    <t>LIT_746</t>
  </si>
  <si>
    <t>Mendong-IV-MTN</t>
  </si>
  <si>
    <t>CTR_746</t>
  </si>
  <si>
    <t>Yansoki-MTN</t>
  </si>
  <si>
    <t>LIT_698</t>
  </si>
  <si>
    <t>Dschang-Vallee</t>
  </si>
  <si>
    <t>OST_096</t>
  </si>
  <si>
    <t>Ngd-Madagascar</t>
  </si>
  <si>
    <t>ADM_135</t>
  </si>
  <si>
    <t>Bertoua-Ngaikada</t>
  </si>
  <si>
    <t>EST_051</t>
  </si>
  <si>
    <t>Kribi-Mpala</t>
  </si>
  <si>
    <t>SUD_053</t>
  </si>
  <si>
    <t>Kribi-LONDJI</t>
  </si>
  <si>
    <t>SUD_079</t>
  </si>
  <si>
    <t>Mpoloungoue</t>
  </si>
  <si>
    <t>SUD_021</t>
  </si>
  <si>
    <t>Grid-Gen-Lithium</t>
  </si>
  <si>
    <t>Bipaga</t>
  </si>
  <si>
    <t>SUD_001</t>
  </si>
  <si>
    <t>Ndogp-Bloc-13</t>
  </si>
  <si>
    <t>LIT_292</t>
  </si>
  <si>
    <t>Molyko-Paramount-Street-IHS</t>
  </si>
  <si>
    <t>SUO_179</t>
  </si>
  <si>
    <t>Mamfe-Brasserie</t>
  </si>
  <si>
    <t>SUO_073</t>
  </si>
  <si>
    <t>Maroua-Zokok-Palar-IHS</t>
  </si>
  <si>
    <t>EXN_116</t>
  </si>
  <si>
    <t>Entree-Cite-Verte-IHS</t>
  </si>
  <si>
    <t>CTR_519</t>
  </si>
  <si>
    <t>Ngd-Troua-Mala-II</t>
  </si>
  <si>
    <t>ADM_074</t>
  </si>
  <si>
    <t>CNDH</t>
  </si>
  <si>
    <t>CTR_046</t>
  </si>
  <si>
    <t>Kotto-Village</t>
  </si>
  <si>
    <t>LIT_726</t>
  </si>
  <si>
    <t>Bong-assi</t>
  </si>
  <si>
    <t>CTR_774</t>
  </si>
  <si>
    <t>Bertoua-ENIA-MTN</t>
  </si>
  <si>
    <t>EST_069</t>
  </si>
  <si>
    <t>Kika-IHS</t>
  </si>
  <si>
    <t>EST_115</t>
  </si>
  <si>
    <t>Kika</t>
  </si>
  <si>
    <t>Boubara-IHS</t>
  </si>
  <si>
    <t>EST_096</t>
  </si>
  <si>
    <t>Boubara</t>
  </si>
  <si>
    <t>Benakuma</t>
  </si>
  <si>
    <t>NRO_233</t>
  </si>
  <si>
    <t>Mpenda-Mbocko-IHS</t>
  </si>
  <si>
    <t>SUO_008</t>
  </si>
  <si>
    <t>Mpenda-Mbocko</t>
  </si>
  <si>
    <t>Bambili-Campus-II-IHS</t>
  </si>
  <si>
    <t>NRO_129</t>
  </si>
  <si>
    <t>GenOnly</t>
  </si>
  <si>
    <t>Mvangan-IHS</t>
  </si>
  <si>
    <t>SUD_066</t>
  </si>
  <si>
    <t>Mvangan</t>
  </si>
  <si>
    <t>Camp-Sic-Mendong</t>
  </si>
  <si>
    <t>CTR_767</t>
  </si>
  <si>
    <t>Bonabappe-II</t>
  </si>
  <si>
    <t>LIT_362</t>
  </si>
  <si>
    <t>Lokomo-MTN</t>
  </si>
  <si>
    <t>EST_042</t>
  </si>
  <si>
    <t>Lokomo</t>
  </si>
  <si>
    <t>Sole</t>
  </si>
  <si>
    <t>LIT_212</t>
  </si>
  <si>
    <t>Emana-Bilick-IHS</t>
  </si>
  <si>
    <t>CTR_160</t>
  </si>
  <si>
    <t>Logpom-H-Soeurs</t>
  </si>
  <si>
    <t>LIT_210</t>
  </si>
  <si>
    <t>Bepanda-TSF</t>
  </si>
  <si>
    <t>LIT_366</t>
  </si>
  <si>
    <t>Deido-Pharmacie-La-Rive</t>
  </si>
  <si>
    <t>LIT_436</t>
  </si>
  <si>
    <t>Korek-Djarengol-II</t>
  </si>
  <si>
    <t>EXN_235</t>
  </si>
  <si>
    <t>Lewa-MTN</t>
  </si>
  <si>
    <t>ADM_066</t>
  </si>
  <si>
    <t>Lewa</t>
  </si>
  <si>
    <t>Nwa</t>
  </si>
  <si>
    <t>NRO_012</t>
  </si>
  <si>
    <t>Mwa</t>
  </si>
  <si>
    <t>Minisite-Dubai</t>
  </si>
  <si>
    <t>LIT_662</t>
  </si>
  <si>
    <t>Phacochere</t>
  </si>
  <si>
    <t>ADM_160</t>
  </si>
  <si>
    <t>Salapoumbe-Ville-MTN-IHS</t>
  </si>
  <si>
    <t>EST_103</t>
  </si>
  <si>
    <t>SALAPOUMBE</t>
  </si>
  <si>
    <t>Kousseri-Arazai-MTN-IHS</t>
  </si>
  <si>
    <t>EXN_181</t>
  </si>
  <si>
    <t>NYANGOBE-MTN</t>
  </si>
  <si>
    <t>LIT_685</t>
  </si>
  <si>
    <t>Logpom-II</t>
  </si>
  <si>
    <t>LIT_274</t>
  </si>
  <si>
    <t>Bekondo-IHS</t>
  </si>
  <si>
    <t>SUO_096</t>
  </si>
  <si>
    <t>Bekondo</t>
  </si>
  <si>
    <t>Ndiguina</t>
  </si>
  <si>
    <t>EXN_275</t>
  </si>
  <si>
    <t>Waza</t>
  </si>
  <si>
    <t>Logbessou-II</t>
  </si>
  <si>
    <t>LIT_669</t>
  </si>
  <si>
    <t>Crfr-Ecole-Maternelle-Carriere</t>
  </si>
  <si>
    <t>CTR_557</t>
  </si>
  <si>
    <t>Small-Ekombe-IHS</t>
  </si>
  <si>
    <t>SUO_090</t>
  </si>
  <si>
    <t>Mbongue</t>
  </si>
  <si>
    <t>Ikiliwindi-MTN</t>
  </si>
  <si>
    <t>SUO_048</t>
  </si>
  <si>
    <t>Ikiliwindi</t>
  </si>
  <si>
    <t>Gamoko-Hill-IHS</t>
  </si>
  <si>
    <t>SUO_097</t>
  </si>
  <si>
    <t>Gamoko</t>
  </si>
  <si>
    <t>Bitoto</t>
  </si>
  <si>
    <t>CTR_315</t>
  </si>
  <si>
    <t>Ndokoti-New</t>
  </si>
  <si>
    <t>LIT_217</t>
  </si>
  <si>
    <t>Etoudi-II-IHS</t>
  </si>
  <si>
    <t>CTR_633</t>
  </si>
  <si>
    <t>Kuruda</t>
  </si>
  <si>
    <t>EXN_208</t>
  </si>
  <si>
    <t>Bfsam-Tyo-II</t>
  </si>
  <si>
    <t>OST_232</t>
  </si>
  <si>
    <t>PK10-Bassang</t>
  </si>
  <si>
    <t>LIT_452</t>
  </si>
  <si>
    <t>Tsinga-Village2</t>
  </si>
  <si>
    <t>CTR_675</t>
  </si>
  <si>
    <t>Hybrid-Gen-Lithium</t>
  </si>
  <si>
    <t>BTS-Mobile-Marche-Central</t>
  </si>
  <si>
    <t>LIT_763</t>
  </si>
  <si>
    <t>Lada</t>
  </si>
  <si>
    <t>CTR_667</t>
  </si>
  <si>
    <t>Bad Grid + Solar + GE</t>
  </si>
  <si>
    <t>Bep-Axe-Lrd</t>
  </si>
  <si>
    <t>LIT_097</t>
  </si>
  <si>
    <t>Tradex-Simbock-MTN</t>
  </si>
  <si>
    <t>CTR_851</t>
  </si>
  <si>
    <t>Sodecoton</t>
  </si>
  <si>
    <t>EXN_001</t>
  </si>
  <si>
    <t>Kaele-Guiedame</t>
  </si>
  <si>
    <t>EXN_095</t>
  </si>
  <si>
    <t>Kaele</t>
  </si>
  <si>
    <t>Beka-Hossere-MTN-IHS</t>
  </si>
  <si>
    <t>ADM_132</t>
  </si>
  <si>
    <t>Bomkoul</t>
  </si>
  <si>
    <t>LIT_392</t>
  </si>
  <si>
    <t>Bmouang-Terminus</t>
  </si>
  <si>
    <t>LIT_044</t>
  </si>
  <si>
    <t>Gd-Moulin</t>
  </si>
  <si>
    <t>LIT_054</t>
  </si>
  <si>
    <t>Ngaoui</t>
  </si>
  <si>
    <t>ADM_037</t>
  </si>
  <si>
    <t>Guider-Sanguere</t>
  </si>
  <si>
    <t>NRD_134</t>
  </si>
  <si>
    <t>Guider</t>
  </si>
  <si>
    <t>Gor-IHS</t>
  </si>
  <si>
    <t>NRD_091</t>
  </si>
  <si>
    <t>Gor</t>
  </si>
  <si>
    <t>Bodjongo-II</t>
  </si>
  <si>
    <t>LIT_773</t>
  </si>
  <si>
    <t>Bodjongo</t>
  </si>
  <si>
    <t>Maroua-Zokok-Palar-II</t>
  </si>
  <si>
    <t>EXN_204</t>
  </si>
  <si>
    <t>Moloundou</t>
  </si>
  <si>
    <t>EST_015</t>
  </si>
  <si>
    <t>Nlobisson</t>
  </si>
  <si>
    <t>CTR_631</t>
  </si>
  <si>
    <t>Emombo-Tchad</t>
  </si>
  <si>
    <t>CTR_417</t>
  </si>
  <si>
    <t>Bonewonda-II</t>
  </si>
  <si>
    <t>LIT_378</t>
  </si>
  <si>
    <t>Mamfe-Centre-IHS</t>
  </si>
  <si>
    <t>SUO_106</t>
  </si>
  <si>
    <t>Bodjongo </t>
  </si>
  <si>
    <t>LIT_690</t>
  </si>
  <si>
    <t>PK12-Marche</t>
  </si>
  <si>
    <t>LIT_249</t>
  </si>
  <si>
    <t>Activa-Akwa</t>
  </si>
  <si>
    <t>LIT_367</t>
  </si>
  <si>
    <t>Grid-Gen (LL)</t>
  </si>
  <si>
    <t>Makepe-Decharge2-IHS</t>
  </si>
  <si>
    <t>LIT_490</t>
  </si>
  <si>
    <t>Balikumbat-Ville</t>
  </si>
  <si>
    <t>NRO_033</t>
  </si>
  <si>
    <t>Balikumbat</t>
  </si>
  <si>
    <t>PK11-Mbengue-City</t>
  </si>
  <si>
    <t>LIT_261</t>
  </si>
  <si>
    <t>Briqueterie</t>
  </si>
  <si>
    <t>CTR_321</t>
  </si>
  <si>
    <t>Bonateki-MRS</t>
  </si>
  <si>
    <t>LIT_396</t>
  </si>
  <si>
    <t>Abome-II</t>
  </si>
  <si>
    <t>CTR_662</t>
  </si>
  <si>
    <t>Minkwele-IHS</t>
  </si>
  <si>
    <t>LIT_479</t>
  </si>
  <si>
    <t>Minkwele</t>
  </si>
  <si>
    <t>Nkoabang-South-MTN</t>
  </si>
  <si>
    <t>CTR_698</t>
  </si>
  <si>
    <t>Bati</t>
  </si>
  <si>
    <t>OST_215</t>
  </si>
  <si>
    <t>Garoua-Yelwa-Orange-IHS</t>
  </si>
  <si>
    <t>NRD_082</t>
  </si>
  <si>
    <t>Logpom-Kosovo</t>
  </si>
  <si>
    <t>LIT_276</t>
  </si>
  <si>
    <t>Bonamoutongo</t>
  </si>
  <si>
    <t>LIT_020</t>
  </si>
  <si>
    <t>Logbessou-Sunshine-City</t>
  </si>
  <si>
    <t>LIT_638</t>
  </si>
  <si>
    <t>Ekindi-MTN</t>
  </si>
  <si>
    <t>SUO_045</t>
  </si>
  <si>
    <t>Ekindi</t>
  </si>
  <si>
    <t>Deido-Lycee</t>
  </si>
  <si>
    <t>LIT_004</t>
  </si>
  <si>
    <t>Logpom-Bilingual-School</t>
  </si>
  <si>
    <t>LIT_650</t>
  </si>
  <si>
    <t>Emene-City</t>
  </si>
  <si>
    <t>LIT_384</t>
  </si>
  <si>
    <t>Logpom-IHS</t>
  </si>
  <si>
    <t>LIT_376</t>
  </si>
  <si>
    <t>Zone-Papass</t>
  </si>
  <si>
    <t>LIT_270</t>
  </si>
  <si>
    <t>Lomie</t>
  </si>
  <si>
    <t>EST_010</t>
  </si>
  <si>
    <t>Nkongmondo</t>
  </si>
  <si>
    <t>LIT_091</t>
  </si>
  <si>
    <t>Garoua-Foulbere-II</t>
  </si>
  <si>
    <t>NRD_139</t>
  </si>
  <si>
    <t>Cogefar-II</t>
  </si>
  <si>
    <t>LIT_339</t>
  </si>
  <si>
    <t>Logbessou-PK21-IHS</t>
  </si>
  <si>
    <t>LIT_235</t>
  </si>
  <si>
    <t>Ndoghem-PK12-IHS</t>
  </si>
  <si>
    <t>LIT_159</t>
  </si>
  <si>
    <t>MVAMEBOD</t>
  </si>
  <si>
    <t>CTR_981</t>
  </si>
  <si>
    <t>Mvamebod</t>
  </si>
  <si>
    <t>Likok-MTN</t>
  </si>
  <si>
    <t>ADM_065</t>
  </si>
  <si>
    <t>Likok</t>
  </si>
  <si>
    <t>Ntem</t>
  </si>
  <si>
    <t>NRO_056</t>
  </si>
  <si>
    <t>Mbonso</t>
  </si>
  <si>
    <t>NRO_057</t>
  </si>
  <si>
    <t>LIT_827_Z_Bwang-Bakoko</t>
  </si>
  <si>
    <t>LIT_827</t>
  </si>
  <si>
    <t>PK17-University-IHS</t>
  </si>
  <si>
    <t>LIT_234</t>
  </si>
  <si>
    <t>PK18-Crf-Lapaix</t>
  </si>
  <si>
    <t>LIT_731</t>
  </si>
  <si>
    <t>PK15</t>
  </si>
  <si>
    <t>LIT_271</t>
  </si>
  <si>
    <t>Logbessou-OCM</t>
  </si>
  <si>
    <t>LIT_680</t>
  </si>
  <si>
    <t>CTR_940_Z_GBS-la-releve-Simbock</t>
  </si>
  <si>
    <t>CTR_940</t>
  </si>
  <si>
    <t>Ekang-I</t>
  </si>
  <si>
    <t>CTR_717</t>
  </si>
  <si>
    <t>Ekang</t>
  </si>
  <si>
    <t>Kribi-Hotel-Paradis-IHS</t>
  </si>
  <si>
    <t>SUD_080</t>
  </si>
  <si>
    <t>Yarbang-Gaziya-IHS</t>
  </si>
  <si>
    <t>ADM_142</t>
  </si>
  <si>
    <t>Yarban Gaziya</t>
  </si>
  <si>
    <t>Madingring</t>
  </si>
  <si>
    <t>NRD_036</t>
  </si>
  <si>
    <t>Letta-MTN</t>
  </si>
  <si>
    <t>EST_063</t>
  </si>
  <si>
    <t>Letta</t>
  </si>
  <si>
    <t>PK9</t>
  </si>
  <si>
    <t>LIT_370</t>
  </si>
  <si>
    <t>Bep-Safari</t>
  </si>
  <si>
    <t>LIT_524</t>
  </si>
  <si>
    <t>White-Star-Hotel</t>
  </si>
  <si>
    <t>SUO_236</t>
  </si>
  <si>
    <t>Mbalgong-Carrefour</t>
  </si>
  <si>
    <t>CTR_831</t>
  </si>
  <si>
    <t>Foumban-Camtel-II</t>
  </si>
  <si>
    <t>OST_235</t>
  </si>
  <si>
    <t>Foumban</t>
  </si>
  <si>
    <t>Montesquieux</t>
  </si>
  <si>
    <t>CTR_270</t>
  </si>
  <si>
    <t>La-Gare</t>
  </si>
  <si>
    <t>CTR_019</t>
  </si>
  <si>
    <t>Mvolye-New</t>
  </si>
  <si>
    <t>CTR_310</t>
  </si>
  <si>
    <t>Bonewonda-III</t>
  </si>
  <si>
    <t>LIT_615</t>
  </si>
  <si>
    <t>Hopital-de-La-Cass</t>
  </si>
  <si>
    <t>CTR_652</t>
  </si>
  <si>
    <t>PK14-Market-IHS</t>
  </si>
  <si>
    <t>LIT_578</t>
  </si>
  <si>
    <t>PK13-II</t>
  </si>
  <si>
    <t>LIT_448</t>
  </si>
  <si>
    <t>Mbot</t>
  </si>
  <si>
    <t>NRO_246</t>
  </si>
  <si>
    <t>Laising</t>
  </si>
  <si>
    <t>NRO_044</t>
  </si>
  <si>
    <t>Deido-Bonateki</t>
  </si>
  <si>
    <t>LIT_414</t>
  </si>
  <si>
    <t>Home-IHS</t>
  </si>
  <si>
    <t>ADM_112</t>
  </si>
  <si>
    <t>Home</t>
  </si>
  <si>
    <t>Nyassosso-MTN</t>
  </si>
  <si>
    <t>SUO_039</t>
  </si>
  <si>
    <t>Nyassosso</t>
  </si>
  <si>
    <t>ARMP</t>
  </si>
  <si>
    <t>CTR_124</t>
  </si>
  <si>
    <t>Biteng</t>
  </si>
  <si>
    <t>CTR_211</t>
  </si>
  <si>
    <t>Ngalbidje-MTN-IHS</t>
  </si>
  <si>
    <t>NRD_117</t>
  </si>
  <si>
    <t>Dschang-II</t>
  </si>
  <si>
    <t>OST_020</t>
  </si>
  <si>
    <t>Mombal-MTN</t>
  </si>
  <si>
    <t>EST_061</t>
  </si>
  <si>
    <t>Mombal</t>
  </si>
  <si>
    <t>Roua</t>
  </si>
  <si>
    <t>EXN_108</t>
  </si>
  <si>
    <t>Marche-Odza-IHS</t>
  </si>
  <si>
    <t>CTR_479</t>
  </si>
  <si>
    <t>Kumbe-MTN</t>
  </si>
  <si>
    <t>SUO_088</t>
  </si>
  <si>
    <t>Kumbe</t>
  </si>
  <si>
    <t>Ndu</t>
  </si>
  <si>
    <t>NRO_009</t>
  </si>
  <si>
    <t>NDU</t>
  </si>
  <si>
    <t>Bberi-Chateau</t>
  </si>
  <si>
    <t>LIT_017</t>
  </si>
  <si>
    <t>Garoua-Bockle-II</t>
  </si>
  <si>
    <t>NRD_186</t>
  </si>
  <si>
    <t>Mvan-MRS-IHS</t>
  </si>
  <si>
    <t>CTR_487</t>
  </si>
  <si>
    <t>Crf-Nkomo-IHS</t>
  </si>
  <si>
    <t>CTR_554</t>
  </si>
  <si>
    <t>Foumban-Njintout-II</t>
  </si>
  <si>
    <t>OST_178</t>
  </si>
  <si>
    <t>Malende-IHS</t>
  </si>
  <si>
    <t>LIT_462</t>
  </si>
  <si>
    <t>Malende</t>
  </si>
  <si>
    <t>LIMBE-MOTOWOH-MTN</t>
  </si>
  <si>
    <t>SUO_224</t>
  </si>
  <si>
    <t>Gra-Foulbere-Moussa-yaya</t>
  </si>
  <si>
    <t>NRD_101</t>
  </si>
  <si>
    <t>Barriere-IHS</t>
  </si>
  <si>
    <t>CTR_526</t>
  </si>
  <si>
    <t>Simbock-Chefferie-MTN</t>
  </si>
  <si>
    <t>CTR_836</t>
  </si>
  <si>
    <t>Nkoulou-carriere</t>
  </si>
  <si>
    <t>CTR_897</t>
  </si>
  <si>
    <t>Garoua-Lidire</t>
  </si>
  <si>
    <t>NRD_075</t>
  </si>
  <si>
    <t>Eloumdem</t>
  </si>
  <si>
    <t>CTR_630</t>
  </si>
  <si>
    <t>Garoua-Djamboutou-CICAM</t>
  </si>
  <si>
    <t>NRD_047</t>
  </si>
  <si>
    <t>BAMENDA-MILE4-IHS</t>
  </si>
  <si>
    <t>NRO_117</t>
  </si>
  <si>
    <t>Garoua-Mairie</t>
  </si>
  <si>
    <t>NRD_142</t>
  </si>
  <si>
    <t>Bda-Ntamulung-MTN</t>
  </si>
  <si>
    <t>NRO_253</t>
  </si>
  <si>
    <t>Djamboutou-MTN-IHS</t>
  </si>
  <si>
    <t>NRD_118</t>
  </si>
  <si>
    <t>Mendji-IHS</t>
  </si>
  <si>
    <t>NRO_087</t>
  </si>
  <si>
    <t>Mendji</t>
  </si>
  <si>
    <t>Sapeur</t>
  </si>
  <si>
    <t>CTR_322</t>
  </si>
  <si>
    <t>Kumba-Kake</t>
  </si>
  <si>
    <t>SUO_052</t>
  </si>
  <si>
    <t>Pinyi-Ngali</t>
  </si>
  <si>
    <t>NRO_091</t>
  </si>
  <si>
    <t>Kumba-Market</t>
  </si>
  <si>
    <t>SUO_112</t>
  </si>
  <si>
    <t>Kumba-Krama-IHS</t>
  </si>
  <si>
    <t>SUO_125</t>
  </si>
  <si>
    <t>Micro_SNH</t>
  </si>
  <si>
    <t>CTR_843</t>
  </si>
  <si>
    <t>Kumba-Mbongue-Road</t>
  </si>
  <si>
    <t>SUO_237</t>
  </si>
  <si>
    <t>Garoua-Plage</t>
  </si>
  <si>
    <t>NRD_053</t>
  </si>
  <si>
    <t>Nkambe-Entrance-IHS</t>
  </si>
  <si>
    <t>NRO_090</t>
  </si>
  <si>
    <t>Nkambe</t>
  </si>
  <si>
    <t>Garoua-Djamboutou-Village-IHS</t>
  </si>
  <si>
    <t>NRD_086</t>
  </si>
  <si>
    <t>Kumba-Preventive</t>
  </si>
  <si>
    <t>SUO_217</t>
  </si>
  <si>
    <t>EXN_011</t>
  </si>
  <si>
    <t>Avenue-General-De-Gaulle</t>
  </si>
  <si>
    <t>LIT_453</t>
  </si>
  <si>
    <t>Emana-Pont-IHS</t>
  </si>
  <si>
    <t>CTR_599</t>
  </si>
  <si>
    <t>EXN_174</t>
  </si>
  <si>
    <t>Zileng</t>
  </si>
  <si>
    <t>Alou-IHS</t>
  </si>
  <si>
    <t>SUO_133</t>
  </si>
  <si>
    <t>Alou</t>
  </si>
  <si>
    <t>Ministere-New</t>
  </si>
  <si>
    <t>LIT_581</t>
  </si>
  <si>
    <t>Plateau</t>
  </si>
  <si>
    <t>NRD_002</t>
  </si>
  <si>
    <t>Maroua-Camp-SIC</t>
  </si>
  <si>
    <t>EXN_071</t>
  </si>
  <si>
    <t>Fontem</t>
  </si>
  <si>
    <t>SUO_017</t>
  </si>
  <si>
    <t>Nkometou-II</t>
  </si>
  <si>
    <t>CTR_750</t>
  </si>
  <si>
    <t>Hybrid Solar - S1</t>
  </si>
  <si>
    <t>Nkomedzap-Camtel</t>
  </si>
  <si>
    <t>SUD_088</t>
  </si>
  <si>
    <t>Nkomedzap</t>
  </si>
  <si>
    <t>Limbe-Mile_1</t>
  </si>
  <si>
    <t>SUO_234</t>
  </si>
  <si>
    <t>Kousseri-Michedire-MTN-IHS</t>
  </si>
  <si>
    <t>EXN_182</t>
  </si>
  <si>
    <t>Touboro-Ville</t>
  </si>
  <si>
    <t>NRD_137</t>
  </si>
  <si>
    <t>Touboro</t>
  </si>
  <si>
    <t>Foumban-Nkoungougnet</t>
  </si>
  <si>
    <t>OST_082</t>
  </si>
  <si>
    <t>Biteng-OKUI</t>
  </si>
  <si>
    <t>CTR_705</t>
  </si>
  <si>
    <t>Hamalade-IHS</t>
  </si>
  <si>
    <t>NRD_111</t>
  </si>
  <si>
    <t>Hamalade</t>
  </si>
  <si>
    <t>Maroua-Stade</t>
  </si>
  <si>
    <t>EXN_066</t>
  </si>
  <si>
    <t>Makepe-Indoor</t>
  </si>
  <si>
    <t>LIT_599</t>
  </si>
  <si>
    <t>Ndjore-Luxe-MTN</t>
  </si>
  <si>
    <t>CTR_363</t>
  </si>
  <si>
    <t>Ndjore-Luxe</t>
  </si>
  <si>
    <t>Feu-Rouge-Bessengue</t>
  </si>
  <si>
    <t>LIT_417</t>
  </si>
  <si>
    <t>Yelwa</t>
  </si>
  <si>
    <t>NRD_007</t>
  </si>
  <si>
    <t>Bfsam-Akwa</t>
  </si>
  <si>
    <t>OST_109</t>
  </si>
  <si>
    <t>Santchou</t>
  </si>
  <si>
    <t>OST_038</t>
  </si>
  <si>
    <t>Bfsam-Djemoun</t>
  </si>
  <si>
    <t>OST_001</t>
  </si>
  <si>
    <t>OCM/Strategique</t>
  </si>
  <si>
    <t>Fondonera-IHS</t>
  </si>
  <si>
    <t>OST_263</t>
  </si>
  <si>
    <t>Dir</t>
  </si>
  <si>
    <t>ADM_021</t>
  </si>
  <si>
    <t>Lele</t>
  </si>
  <si>
    <t>SUD_159</t>
  </si>
  <si>
    <t>Ngaouyanga-IHS</t>
  </si>
  <si>
    <t>ADM_081</t>
  </si>
  <si>
    <t>Ngaouyanga</t>
  </si>
  <si>
    <t>Garoua-Foulbere</t>
  </si>
  <si>
    <t>NRD_045</t>
  </si>
  <si>
    <t>Oku</t>
  </si>
  <si>
    <t>NRO_013</t>
  </si>
  <si>
    <t>Ouro-Dara</t>
  </si>
  <si>
    <t>ADM_148</t>
  </si>
  <si>
    <t>Oura-Dara</t>
  </si>
  <si>
    <t>Djangane</t>
  </si>
  <si>
    <t>EST_008</t>
  </si>
  <si>
    <t>IHS-KUMBA ALASKA STREET</t>
  </si>
  <si>
    <t>SUO_230</t>
  </si>
  <si>
    <t>Kumba-Bonakama2</t>
  </si>
  <si>
    <t>SUO_231</t>
  </si>
  <si>
    <t>Meme-II-IHS</t>
  </si>
  <si>
    <t>EXN_169</t>
  </si>
  <si>
    <t>Meme-II</t>
  </si>
  <si>
    <t>Dong-MTN-IHS</t>
  </si>
  <si>
    <t>CTR_167</t>
  </si>
  <si>
    <t>Dong</t>
  </si>
  <si>
    <t>Baba-Babungo-IHS</t>
  </si>
  <si>
    <t>NRO_085</t>
  </si>
  <si>
    <t>Baba-Babungo</t>
  </si>
  <si>
    <t>Salack</t>
  </si>
  <si>
    <t>EXN_008</t>
  </si>
  <si>
    <t>Salak</t>
  </si>
  <si>
    <t>Elig-Edzoa-IHS</t>
  </si>
  <si>
    <t>CTR_131</t>
  </si>
  <si>
    <t>Bangoua-nouveau-Camtel</t>
  </si>
  <si>
    <t>OST_294</t>
  </si>
  <si>
    <t>Bangoua</t>
  </si>
  <si>
    <t>Ouro-Kessoun</t>
  </si>
  <si>
    <t>NRD_040</t>
  </si>
  <si>
    <t>Cite-Sic-II</t>
  </si>
  <si>
    <t>LIT_161</t>
  </si>
  <si>
    <t>Bankwop-IHS</t>
  </si>
  <si>
    <t>OST_161</t>
  </si>
  <si>
    <t>Bankwop</t>
  </si>
  <si>
    <t>Moumee-New</t>
  </si>
  <si>
    <t>OST_224</t>
  </si>
  <si>
    <t>Moumee</t>
  </si>
  <si>
    <t>Santchou-IHS</t>
  </si>
  <si>
    <t>OST_140</t>
  </si>
  <si>
    <t>Ngog-Mbog</t>
  </si>
  <si>
    <t>LIT_121</t>
  </si>
  <si>
    <t>MELEN-MINTOM</t>
  </si>
  <si>
    <t>SUD_163</t>
  </si>
  <si>
    <t>Melen-Mintom</t>
  </si>
  <si>
    <t>Balissa-MTN-IHS</t>
  </si>
  <si>
    <t>CTR_170</t>
  </si>
  <si>
    <t>Balissa</t>
  </si>
  <si>
    <t>Dembo</t>
  </si>
  <si>
    <t>NRD_024</t>
  </si>
  <si>
    <t>Matafal</t>
  </si>
  <si>
    <t>EXN_207</t>
  </si>
  <si>
    <t>CRH-Etoug-Ebe</t>
  </si>
  <si>
    <t>CTR_265</t>
  </si>
  <si>
    <t>Batibo</t>
  </si>
  <si>
    <t>NRO_010</t>
  </si>
  <si>
    <t>SUO_006</t>
  </si>
  <si>
    <t>Ndiam-badji</t>
  </si>
  <si>
    <t>NRD_154</t>
  </si>
  <si>
    <t>Ndiam-Badji</t>
  </si>
  <si>
    <t>Fondjanti</t>
  </si>
  <si>
    <t>OST_158</t>
  </si>
  <si>
    <t>Bakwele-IHS</t>
  </si>
  <si>
    <t>SUO_249</t>
  </si>
  <si>
    <t>Pella</t>
  </si>
  <si>
    <t>Bana</t>
  </si>
  <si>
    <t>OST_007</t>
  </si>
  <si>
    <t>Djaba-IHS</t>
  </si>
  <si>
    <t>NRD_128</t>
  </si>
  <si>
    <t>Djaba</t>
  </si>
  <si>
    <t>Mamfe-Town-IHS</t>
  </si>
  <si>
    <t>SUO_107</t>
  </si>
  <si>
    <t>Goro-IHS</t>
  </si>
  <si>
    <t>ADM_138</t>
  </si>
  <si>
    <t>Goro</t>
  </si>
  <si>
    <t>Maroua-Zikirou-IHS</t>
  </si>
  <si>
    <t>EXN_147</t>
  </si>
  <si>
    <t>CHR-Bafoussam</t>
  </si>
  <si>
    <t>OST_307</t>
  </si>
  <si>
    <t>Ayos</t>
  </si>
  <si>
    <t>EST_018</t>
  </si>
  <si>
    <t>Kontcha</t>
  </si>
  <si>
    <t>ADM_130</t>
  </si>
  <si>
    <t>Soulede</t>
  </si>
  <si>
    <t>EXN_052</t>
  </si>
  <si>
    <t>Bfsam-Mairie-Rurale-MTN-IHS</t>
  </si>
  <si>
    <t>OST_214</t>
  </si>
  <si>
    <t>Mokolo3-IHS</t>
  </si>
  <si>
    <t>EXN_156</t>
  </si>
  <si>
    <t>Mamfe-Camtel</t>
  </si>
  <si>
    <t>SUO_245</t>
  </si>
  <si>
    <t>Mbiame</t>
  </si>
  <si>
    <t>NRO_236</t>
  </si>
  <si>
    <t>Betare-Oya</t>
  </si>
  <si>
    <t>EST_014</t>
  </si>
  <si>
    <t>Solar-Gen-Lithium</t>
  </si>
  <si>
    <t>Betare-oya</t>
  </si>
  <si>
    <t>Nkor</t>
  </si>
  <si>
    <t>NRO_238</t>
  </si>
  <si>
    <t>Cite-Sic</t>
  </si>
  <si>
    <t>LIT_098</t>
  </si>
  <si>
    <t>Essomba</t>
  </si>
  <si>
    <t>CTR_266</t>
  </si>
  <si>
    <t>Blangoua</t>
  </si>
  <si>
    <t>EXN_041</t>
  </si>
  <si>
    <t>Yokadouma</t>
  </si>
  <si>
    <t>EST_013</t>
  </si>
  <si>
    <t>Dobiri-MTN</t>
  </si>
  <si>
    <t>ADM_045</t>
  </si>
  <si>
    <t>Dobiri</t>
  </si>
  <si>
    <t>Mewoulo-II-MTN</t>
  </si>
  <si>
    <t>CTR_846</t>
  </si>
  <si>
    <t>Akwa-Palace-Micro</t>
  </si>
  <si>
    <t>LIT_705</t>
  </si>
  <si>
    <t>Guili-Centre-IHS</t>
  </si>
  <si>
    <t>EXN_173</t>
  </si>
  <si>
    <t>Guili</t>
  </si>
  <si>
    <t>Gueme</t>
  </si>
  <si>
    <t>EXN_049</t>
  </si>
  <si>
    <t>Garoua-Orange</t>
  </si>
  <si>
    <t>NRD_001</t>
  </si>
  <si>
    <t>Bourha</t>
  </si>
  <si>
    <t>EXN_019</t>
  </si>
  <si>
    <t>Bourrah</t>
  </si>
  <si>
    <t>Widikum</t>
  </si>
  <si>
    <t>NRO_219</t>
  </si>
  <si>
    <t>Vandalized</t>
  </si>
  <si>
    <t>Bangambi-IHS</t>
  </si>
  <si>
    <t>OST_205</t>
  </si>
  <si>
    <t>Bangambi</t>
  </si>
  <si>
    <t>Nkol-Mbanda</t>
  </si>
  <si>
    <t>CTR_262</t>
  </si>
  <si>
    <t>Bangolan</t>
  </si>
  <si>
    <t>NRO_050</t>
  </si>
  <si>
    <t>Elum-Ndem-IHS</t>
  </si>
  <si>
    <t>CTR_623</t>
  </si>
  <si>
    <t>Akak-IHS</t>
  </si>
  <si>
    <t>CTR_513</t>
  </si>
  <si>
    <t>Bakou</t>
  </si>
  <si>
    <t>OST_182</t>
  </si>
  <si>
    <t>Foumbot-Centre-Ville-II</t>
  </si>
  <si>
    <t>OST_227</t>
  </si>
  <si>
    <t>Foumbot</t>
  </si>
  <si>
    <t>NYOM-Camtel</t>
  </si>
  <si>
    <t>CTR_551</t>
  </si>
  <si>
    <t>Ba-aba</t>
  </si>
  <si>
    <t>CTR_755</t>
  </si>
  <si>
    <t>CNPS-Indoor</t>
  </si>
  <si>
    <t>LIT_708</t>
  </si>
  <si>
    <t>Galim</t>
  </si>
  <si>
    <t>OST_026</t>
  </si>
  <si>
    <t>Kaele-MTN-IHS</t>
  </si>
  <si>
    <t>EXN_160</t>
  </si>
  <si>
    <t>Ngd-Bamyangal-rural</t>
  </si>
  <si>
    <t>ADM_151</t>
  </si>
  <si>
    <t>Douroum-IHS</t>
  </si>
  <si>
    <t>NRD_122</t>
  </si>
  <si>
    <t>Douroum</t>
  </si>
  <si>
    <t>Chapelle-Nsimeyong</t>
  </si>
  <si>
    <t>CTR_238</t>
  </si>
  <si>
    <t>Balikumbat-Palais</t>
  </si>
  <si>
    <t>NRO_034</t>
  </si>
  <si>
    <t>Maison-Blanche-IHS</t>
  </si>
  <si>
    <t>CTR_123</t>
  </si>
  <si>
    <t>Bonjongo</t>
  </si>
  <si>
    <t>SUO_131</t>
  </si>
  <si>
    <t>Baba-MTN</t>
  </si>
  <si>
    <t>NRO_259</t>
  </si>
  <si>
    <t>Baba</t>
  </si>
  <si>
    <t>Banwa</t>
  </si>
  <si>
    <t>OST_089</t>
  </si>
  <si>
    <t>Bantoum</t>
  </si>
  <si>
    <t>Zouvoul-IHS</t>
  </si>
  <si>
    <t>EXN_172</t>
  </si>
  <si>
    <t>Zouvoul</t>
  </si>
  <si>
    <t>LELE-HIS</t>
  </si>
  <si>
    <t>SUD_205</t>
  </si>
  <si>
    <t>Mintom</t>
  </si>
  <si>
    <t>Indoor-Agence-Garoua</t>
  </si>
  <si>
    <t>NRD_188</t>
  </si>
  <si>
    <t>Sangmelima-II</t>
  </si>
  <si>
    <t>SUD_224</t>
  </si>
  <si>
    <t>Sangmelima</t>
  </si>
  <si>
    <t>Sangmelima-Stade</t>
  </si>
  <si>
    <t>SUD_103</t>
  </si>
  <si>
    <t>Akak-Nkozoa-MTN-IHS</t>
  </si>
  <si>
    <t>CTR_529</t>
  </si>
  <si>
    <t>Zhoa</t>
  </si>
  <si>
    <t>NRO_030</t>
  </si>
  <si>
    <t>Fungom</t>
  </si>
  <si>
    <t>Foreke</t>
  </si>
  <si>
    <t>OST_251</t>
  </si>
  <si>
    <t>Number49-MTN</t>
  </si>
  <si>
    <t>NRO_261</t>
  </si>
  <si>
    <t>Number49</t>
  </si>
  <si>
    <t>Makor</t>
  </si>
  <si>
    <t>ADM_015</t>
  </si>
  <si>
    <t>Fondjomekwet-IHS</t>
  </si>
  <si>
    <t>OST_208</t>
  </si>
  <si>
    <t>Fondjomekwet</t>
  </si>
  <si>
    <t>Mansouen</t>
  </si>
  <si>
    <t>OST_293</t>
  </si>
  <si>
    <t>Superette-Biyem-Assi</t>
  </si>
  <si>
    <t>CTR_561</t>
  </si>
  <si>
    <t>Kambolepi-IHS</t>
  </si>
  <si>
    <t>EST_028</t>
  </si>
  <si>
    <t>Kambolepi</t>
  </si>
  <si>
    <t>Njinikom</t>
  </si>
  <si>
    <t>NRO_081</t>
  </si>
  <si>
    <t>Bamengwi-IHS</t>
  </si>
  <si>
    <t>NRO_093</t>
  </si>
  <si>
    <t>Bamengwi</t>
  </si>
  <si>
    <t>Etougebe-Lycee-MTN</t>
  </si>
  <si>
    <t>CTR_419</t>
  </si>
  <si>
    <t>Zanay-IHS</t>
  </si>
  <si>
    <t>EXN_131</t>
  </si>
  <si>
    <t>Zanay</t>
  </si>
  <si>
    <t>Foyemtcha</t>
  </si>
  <si>
    <t>OST_156</t>
  </si>
  <si>
    <t>Rhumsiki</t>
  </si>
  <si>
    <t>EXN_139</t>
  </si>
  <si>
    <t>Babanki-IHS</t>
  </si>
  <si>
    <t>NRO_058</t>
  </si>
  <si>
    <t>Babanki</t>
  </si>
  <si>
    <t>Bangou-IHS</t>
  </si>
  <si>
    <t>OST_145</t>
  </si>
  <si>
    <t>Bangou</t>
  </si>
  <si>
    <t>SS-Hotel-Lagon-Outdoor</t>
  </si>
  <si>
    <t>SUD_091</t>
  </si>
  <si>
    <t>Limbe-Bota-IHS</t>
  </si>
  <si>
    <t>SUO_207</t>
  </si>
  <si>
    <t>Banefo-Baleng</t>
  </si>
  <si>
    <t>OST_193</t>
  </si>
  <si>
    <t>Bfsam-Ndiandam-II</t>
  </si>
  <si>
    <t>OST_240</t>
  </si>
  <si>
    <t>Mankouotmbou</t>
  </si>
  <si>
    <t>OST_245</t>
  </si>
  <si>
    <t>Nganha-IHS</t>
  </si>
  <si>
    <t>ADM_137</t>
  </si>
  <si>
    <t>Nganha</t>
  </si>
  <si>
    <t>Hikoa-Malep-Camrail</t>
  </si>
  <si>
    <t>LIT_402</t>
  </si>
  <si>
    <t>Messondo</t>
  </si>
  <si>
    <t>Mbalam</t>
  </si>
  <si>
    <t>SUD_222</t>
  </si>
  <si>
    <t>Ossing-IHS</t>
  </si>
  <si>
    <t>SUO_100</t>
  </si>
  <si>
    <t>Ossing</t>
  </si>
  <si>
    <t>Ngona-II</t>
  </si>
  <si>
    <t>CTR_709</t>
  </si>
  <si>
    <t>Bascheo-IHS</t>
  </si>
  <si>
    <t>NRD_015</t>
  </si>
  <si>
    <t>Bascheo</t>
  </si>
  <si>
    <t>Baloum-IHS</t>
  </si>
  <si>
    <t>OST_167</t>
  </si>
  <si>
    <t>Baloum</t>
  </si>
  <si>
    <t>Mantoum-Ville</t>
  </si>
  <si>
    <t>OST_201</t>
  </si>
  <si>
    <t>Mantoum</t>
  </si>
  <si>
    <t>Ngambouo</t>
  </si>
  <si>
    <t>OST_220</t>
  </si>
  <si>
    <t>Bagam-IHS</t>
  </si>
  <si>
    <t>OST_160</t>
  </si>
  <si>
    <t>Bagam</t>
  </si>
  <si>
    <t>Binka-IHS</t>
  </si>
  <si>
    <t>NRO_023</t>
  </si>
  <si>
    <t>Binka</t>
  </si>
  <si>
    <t>Bagodo</t>
  </si>
  <si>
    <t>ADM_052</t>
  </si>
  <si>
    <t>Gen-Solar AER</t>
  </si>
  <si>
    <t>Makong-II-IHS</t>
  </si>
  <si>
    <t>OST_256</t>
  </si>
  <si>
    <t>Misaje</t>
  </si>
  <si>
    <t>NRO_237</t>
  </si>
  <si>
    <t>Bapa</t>
  </si>
  <si>
    <t>OST_259</t>
  </si>
  <si>
    <t>Bep-Yonyong</t>
  </si>
  <si>
    <t>LIT_092</t>
  </si>
  <si>
    <t>Maroua-CRTV</t>
  </si>
  <si>
    <t>EXN_045</t>
  </si>
  <si>
    <t>Befang-MTN</t>
  </si>
  <si>
    <t>NRO_239</t>
  </si>
  <si>
    <t>Befang</t>
  </si>
  <si>
    <t>Maroua-Diarenga</t>
  </si>
  <si>
    <t>EXN_088</t>
  </si>
  <si>
    <t>Maroua-Makabaye</t>
  </si>
  <si>
    <t>EXN_234</t>
  </si>
  <si>
    <t>Bassamba-IHS</t>
  </si>
  <si>
    <t>OST_143</t>
  </si>
  <si>
    <t>Bassamba</t>
  </si>
  <si>
    <t>Mile29-Mamfe-IHS</t>
  </si>
  <si>
    <t>SUO_102</t>
  </si>
  <si>
    <t>Mile29</t>
  </si>
  <si>
    <t>Akongo-IHS</t>
  </si>
  <si>
    <t>CTR_436</t>
  </si>
  <si>
    <t>Akongo</t>
  </si>
  <si>
    <t>Mvengue</t>
  </si>
  <si>
    <t>SUD_226</t>
  </si>
  <si>
    <t>Bfsam-Djeleng</t>
  </si>
  <si>
    <t>OST_016</t>
  </si>
  <si>
    <t>Memve-ele-CAMTEL</t>
  </si>
  <si>
    <t>SUD_257</t>
  </si>
  <si>
    <t>Memve-ele</t>
  </si>
  <si>
    <t>Fochieya-IHS</t>
  </si>
  <si>
    <t>OST_195</t>
  </si>
  <si>
    <t xml:space="preserve"> Fochieya</t>
  </si>
  <si>
    <t>Ngouetou</t>
  </si>
  <si>
    <t>CTR_300</t>
  </si>
  <si>
    <t>Essang-Mvout</t>
  </si>
  <si>
    <t>SUD_162</t>
  </si>
  <si>
    <t>Meyomessi</t>
  </si>
  <si>
    <t>Kousseri-Sarra</t>
  </si>
  <si>
    <t>EXN_010</t>
  </si>
  <si>
    <t>NTENYING1</t>
  </si>
  <si>
    <t>SUD_161</t>
  </si>
  <si>
    <t>Ntenying</t>
  </si>
  <si>
    <t>DEIDO-MARCHE</t>
  </si>
  <si>
    <t>LIT_651</t>
  </si>
  <si>
    <t>Sambo-Labo-IHS</t>
  </si>
  <si>
    <t>ADM_144</t>
  </si>
  <si>
    <t>Sambo Lambo</t>
  </si>
  <si>
    <t>Nkozoa</t>
  </si>
  <si>
    <t>CTR_079</t>
  </si>
  <si>
    <t>Dourbeye</t>
  </si>
  <si>
    <t>NRD_057</t>
  </si>
  <si>
    <t>Foubarka</t>
  </si>
  <si>
    <t>NRD_153</t>
  </si>
  <si>
    <t>Banguem-Street-II</t>
  </si>
  <si>
    <t>SUO_150</t>
  </si>
  <si>
    <t>Mbouda-CEBEC-MTN</t>
  </si>
  <si>
    <t>OST_313</t>
  </si>
  <si>
    <t>Mbouda</t>
  </si>
  <si>
    <t>Doumofe-MTN</t>
  </si>
  <si>
    <t>OST_116</t>
  </si>
  <si>
    <t>Doumofe</t>
  </si>
  <si>
    <t>Deido-plage</t>
  </si>
  <si>
    <t>LIT_345</t>
  </si>
  <si>
    <t>Indoor-K-Hotel</t>
  </si>
  <si>
    <t>LIT_778</t>
  </si>
  <si>
    <t>Danfili-MTN-IHS</t>
  </si>
  <si>
    <t>ADM_122</t>
  </si>
  <si>
    <t>Danfili</t>
  </si>
  <si>
    <t>Nyazoro-MTN-IHS</t>
  </si>
  <si>
    <t>CTR_169</t>
  </si>
  <si>
    <t>Nyazoro</t>
  </si>
  <si>
    <t>SongLoulou-IHS</t>
  </si>
  <si>
    <t>LIT_200</t>
  </si>
  <si>
    <t>Songloulou</t>
  </si>
  <si>
    <t>SONGKOLONG-IHS</t>
  </si>
  <si>
    <t>NRO_094</t>
  </si>
  <si>
    <t>Songkolong</t>
  </si>
  <si>
    <t>Taram-FH</t>
  </si>
  <si>
    <t>OST_092</t>
  </si>
  <si>
    <t>Taram</t>
  </si>
  <si>
    <t>Fongo-Tongo</t>
  </si>
  <si>
    <t>SUO_136</t>
  </si>
  <si>
    <t>Tho-II</t>
  </si>
  <si>
    <t>SUD_164</t>
  </si>
  <si>
    <t>Ambam</t>
  </si>
  <si>
    <t>Bodjongo-IHS</t>
  </si>
  <si>
    <t>LIT_123</t>
  </si>
  <si>
    <t>LIT_134</t>
  </si>
  <si>
    <t>Boukoula-IHS</t>
  </si>
  <si>
    <t>NRD_014</t>
  </si>
  <si>
    <t>Boukoula</t>
  </si>
  <si>
    <t>Foumbot-MTN</t>
  </si>
  <si>
    <t>OST_043</t>
  </si>
  <si>
    <t>Pont-Emana-MTN</t>
  </si>
  <si>
    <t>CTR_799</t>
  </si>
  <si>
    <t>Bepanda-Ambiance</t>
  </si>
  <si>
    <t>LIT_687</t>
  </si>
  <si>
    <t>Sohock-IHS</t>
  </si>
  <si>
    <t>LIT_501</t>
  </si>
  <si>
    <t>Sohock</t>
  </si>
  <si>
    <t>Pangari-MTN</t>
  </si>
  <si>
    <t>OST_115</t>
  </si>
  <si>
    <t>Pangari</t>
  </si>
  <si>
    <t>Bfsam-Tougang-EEC</t>
  </si>
  <si>
    <t>OST_077</t>
  </si>
  <si>
    <t>Mayo-Djinga-FH</t>
  </si>
  <si>
    <t>OST_093</t>
  </si>
  <si>
    <t>Mayo-Djinga</t>
  </si>
  <si>
    <t>Chamber-Wangai</t>
  </si>
  <si>
    <t>NRD_055</t>
  </si>
  <si>
    <t>Santa-Barbara-Dla-IHS</t>
  </si>
  <si>
    <t>LIT_171</t>
  </si>
  <si>
    <t>Pang-Camtel</t>
  </si>
  <si>
    <t>ADM_038</t>
  </si>
  <si>
    <t>Pang</t>
  </si>
  <si>
    <t>Mbong</t>
  </si>
  <si>
    <t>ADM_042</t>
  </si>
  <si>
    <t>Ako</t>
  </si>
  <si>
    <t>NRO_231</t>
  </si>
  <si>
    <t>Kanje-I</t>
  </si>
  <si>
    <t>ADM_041</t>
  </si>
  <si>
    <t>Mutengene-Ombe-IHS</t>
  </si>
  <si>
    <t>SUO_149</t>
  </si>
  <si>
    <t>Mutengene</t>
  </si>
  <si>
    <t>Dogba-Ngd-IHS</t>
  </si>
  <si>
    <t>ADM_128</t>
  </si>
  <si>
    <t>Dogba</t>
  </si>
  <si>
    <t>Mindourou-Grumcam-IHS</t>
  </si>
  <si>
    <t>EST_122</t>
  </si>
  <si>
    <t>Darassalam-IHS</t>
  </si>
  <si>
    <t>ADM_153</t>
  </si>
  <si>
    <t>Darra Salam</t>
  </si>
  <si>
    <t>Ngoura-IHS</t>
  </si>
  <si>
    <t>EST_021</t>
  </si>
  <si>
    <t>Ngoura</t>
  </si>
  <si>
    <t>Sanglou-IHS</t>
  </si>
  <si>
    <t>SUD_206</t>
  </si>
  <si>
    <t>Sagmelima</t>
  </si>
  <si>
    <t>Mayo-Baleo-IHS</t>
  </si>
  <si>
    <t>ADM_075</t>
  </si>
  <si>
    <t>Mayo-Baleo</t>
  </si>
  <si>
    <t>Ancien-Troisieme</t>
  </si>
  <si>
    <t>LIT_653</t>
  </si>
  <si>
    <t>Febadi-MTN</t>
  </si>
  <si>
    <t>ADM_063</t>
  </si>
  <si>
    <t>Febadi</t>
  </si>
  <si>
    <t>Doualayel-MTN</t>
  </si>
  <si>
    <t>ADM_067</t>
  </si>
  <si>
    <t>Doualayel</t>
  </si>
  <si>
    <t>Koba-MTN</t>
  </si>
  <si>
    <t>ADM_064</t>
  </si>
  <si>
    <t>Koba</t>
  </si>
  <si>
    <t>Wadjiri-IHS</t>
  </si>
  <si>
    <t>ADM_103</t>
  </si>
  <si>
    <t>Wadjiri</t>
  </si>
  <si>
    <t>Mbakaou-MTN-IHS</t>
  </si>
  <si>
    <t>ADM_109</t>
  </si>
  <si>
    <t>Mbakaou</t>
  </si>
  <si>
    <t>Wada-MTN-IHS</t>
  </si>
  <si>
    <t>ADM_099</t>
  </si>
  <si>
    <t>Wada</t>
  </si>
  <si>
    <t>Guider-Ville</t>
  </si>
  <si>
    <t>NRD_076</t>
  </si>
  <si>
    <t>Ngodi-Cite</t>
  </si>
  <si>
    <t>LIT_626</t>
  </si>
  <si>
    <t>Bandjoun-Soung</t>
  </si>
  <si>
    <t>OST_067</t>
  </si>
  <si>
    <t>Bandjoun</t>
  </si>
  <si>
    <t>Mambine</t>
  </si>
  <si>
    <t>CTR_097</t>
  </si>
  <si>
    <t>Bfsam-Centre-II</t>
  </si>
  <si>
    <t>OST_170</t>
  </si>
  <si>
    <t>Goulfey</t>
  </si>
  <si>
    <t>EXN_021</t>
  </si>
  <si>
    <t>SS_Vreket</t>
  </si>
  <si>
    <t>EXN_251</t>
  </si>
  <si>
    <t>OCM</t>
  </si>
  <si>
    <t>Mozogo</t>
  </si>
  <si>
    <t>Abuh</t>
  </si>
  <si>
    <t>NRO_079</t>
  </si>
  <si>
    <t>Bfsam-Water-Tower-IHS</t>
  </si>
  <si>
    <t>OST_172</t>
  </si>
  <si>
    <t>Zigague</t>
  </si>
  <si>
    <t>EXN_034</t>
  </si>
  <si>
    <t>Mbamti-New</t>
  </si>
  <si>
    <t>ADM_154</t>
  </si>
  <si>
    <t>Mbamti</t>
  </si>
  <si>
    <t>Kumbo</t>
  </si>
  <si>
    <t>NRO_037</t>
  </si>
  <si>
    <t>Song-Bong</t>
  </si>
  <si>
    <t>CTR_311</t>
  </si>
  <si>
    <t>Tide-Goulfey-IHS</t>
  </si>
  <si>
    <t>EXN_273</t>
  </si>
  <si>
    <t>Kabo-Kabir</t>
  </si>
  <si>
    <t>Mazera-IHS</t>
  </si>
  <si>
    <t>EXN_226</t>
  </si>
  <si>
    <t>Mazera</t>
  </si>
  <si>
    <t>Baiboum</t>
  </si>
  <si>
    <t>ADM_008</t>
  </si>
  <si>
    <t>Messan</t>
  </si>
  <si>
    <t>SUD_247</t>
  </si>
  <si>
    <t>Messam</t>
  </si>
  <si>
    <t>Boulou_MTN</t>
  </si>
  <si>
    <t>SUD_233</t>
  </si>
  <si>
    <t>Boulou</t>
  </si>
  <si>
    <t>Nkongoa-Mfou</t>
  </si>
  <si>
    <t>CTR_896</t>
  </si>
  <si>
    <t>Mfou</t>
  </si>
  <si>
    <t>Vivoki-IHS</t>
  </si>
  <si>
    <t>NRO_039</t>
  </si>
  <si>
    <t>Vikovi</t>
  </si>
  <si>
    <t>Andek</t>
  </si>
  <si>
    <t>NRO_218</t>
  </si>
  <si>
    <t>ADM_098_N_Maakola-MTN-IHS</t>
  </si>
  <si>
    <t>ADM_098</t>
  </si>
  <si>
    <t>Maakola</t>
  </si>
  <si>
    <t>Ebal-IHS</t>
  </si>
  <si>
    <t>NRO_101</t>
  </si>
  <si>
    <t>Ebal</t>
  </si>
  <si>
    <t>Ma</t>
  </si>
  <si>
    <t>NRO_021</t>
  </si>
  <si>
    <t>Maroua-Lougol</t>
  </si>
  <si>
    <t>EXN_084</t>
  </si>
  <si>
    <t>Tradex-Nkomo</t>
  </si>
  <si>
    <t>CTR_276</t>
  </si>
  <si>
    <t>Bafanji</t>
  </si>
  <si>
    <t>NRO_051</t>
  </si>
  <si>
    <t>Donga-MTN-IHS</t>
  </si>
  <si>
    <t>CTR_166</t>
  </si>
  <si>
    <t>Donga</t>
  </si>
  <si>
    <t>ODING-IHS</t>
  </si>
  <si>
    <t>SUD_204</t>
  </si>
  <si>
    <t>Bfsam-Centre</t>
  </si>
  <si>
    <t>OST_078</t>
  </si>
  <si>
    <t>Meyomessala</t>
  </si>
  <si>
    <t>SUD_003</t>
  </si>
  <si>
    <t>Garage-Japonais</t>
  </si>
  <si>
    <t>CTR_583</t>
  </si>
  <si>
    <t>Bambili</t>
  </si>
  <si>
    <t>SUO_010</t>
  </si>
  <si>
    <t>Mutengene-E-Police</t>
  </si>
  <si>
    <t>SUO_164</t>
  </si>
  <si>
    <t>SUO_005</t>
  </si>
  <si>
    <t>Maroua-Douggoy-Lopere-IHS</t>
  </si>
  <si>
    <t>EXN_115</t>
  </si>
  <si>
    <t>MABETA</t>
  </si>
  <si>
    <t>SUO_165</t>
  </si>
  <si>
    <t>GOUZOUGOUI-IHS</t>
  </si>
  <si>
    <t>EXN_100</t>
  </si>
  <si>
    <t>Maroua-Pitouare-IHS</t>
  </si>
  <si>
    <t>EXN_145</t>
  </si>
  <si>
    <t>Afanoya-II</t>
  </si>
  <si>
    <t>CTR_838</t>
  </si>
  <si>
    <t>Edea-Bisseke</t>
  </si>
  <si>
    <t>LIT_313</t>
  </si>
  <si>
    <t>e-Technique</t>
  </si>
  <si>
    <t>SUD_057</t>
  </si>
  <si>
    <t>Carrefour-Diderot</t>
  </si>
  <si>
    <t>CTR_841</t>
  </si>
  <si>
    <t>Emombo-2eme-Crf</t>
  </si>
  <si>
    <t>CTR_558</t>
  </si>
  <si>
    <t>Hila</t>
  </si>
  <si>
    <t>LIT_008</t>
  </si>
  <si>
    <t>Mvog-Ada-TKC</t>
  </si>
  <si>
    <t>CTR_096</t>
  </si>
  <si>
    <t>Etoa-Dispensaire</t>
  </si>
  <si>
    <t>CTR_715</t>
  </si>
  <si>
    <t>Nkolfon-Cimencam-IHS</t>
  </si>
  <si>
    <t>CTR_911</t>
  </si>
  <si>
    <t>Mbankomo</t>
  </si>
  <si>
    <t>Makepe-Crf-Conquete</t>
  </si>
  <si>
    <t>LIT_775</t>
  </si>
  <si>
    <t>CTR_946_Z_Nkolfoulou-foret-Bar</t>
  </si>
  <si>
    <t>CTR_946</t>
  </si>
  <si>
    <t>Etam-Bafia</t>
  </si>
  <si>
    <t>CTR_721</t>
  </si>
  <si>
    <t>Oyack-II</t>
  </si>
  <si>
    <t>LIT_765</t>
  </si>
  <si>
    <t>Ngd-La-Gare</t>
  </si>
  <si>
    <t>ADM_002</t>
  </si>
  <si>
    <t>Av-Germaine</t>
  </si>
  <si>
    <t>CTR_090</t>
  </si>
  <si>
    <t>Bamenda-Ntasen-IHS</t>
  </si>
  <si>
    <t>NRO_134</t>
  </si>
  <si>
    <t>Pitoa-Ville-IHS</t>
  </si>
  <si>
    <t>NRD_096</t>
  </si>
  <si>
    <t>Kousseri-II</t>
  </si>
  <si>
    <t>EXN_194</t>
  </si>
  <si>
    <t>Bamenda-hospital-roundabout-IHS</t>
  </si>
  <si>
    <t>NRO_131</t>
  </si>
  <si>
    <t>Hopital-General</t>
  </si>
  <si>
    <t>LIT_248</t>
  </si>
  <si>
    <t>Stade-Abega</t>
  </si>
  <si>
    <t>CTR_274</t>
  </si>
  <si>
    <t>Maroua-Boulore</t>
  </si>
  <si>
    <t>EXN_237</t>
  </si>
  <si>
    <t>Olembe-MTN</t>
  </si>
  <si>
    <t>CTR_778</t>
  </si>
  <si>
    <t>Ancienne-Mairie-Dla-V</t>
  </si>
  <si>
    <t>LIT_771</t>
  </si>
  <si>
    <t>C-D-Palmiers-III</t>
  </si>
  <si>
    <t>LIT_168</t>
  </si>
  <si>
    <t>Grand-Hangar</t>
  </si>
  <si>
    <t>LIT_291</t>
  </si>
  <si>
    <t>Ekoumdoum</t>
  </si>
  <si>
    <t>CTR_259</t>
  </si>
  <si>
    <t>Bamenda-Foncha-Street-IHS</t>
  </si>
  <si>
    <t>NRO_121</t>
  </si>
  <si>
    <t>Bafia-CRTV</t>
  </si>
  <si>
    <t>CTR_101</t>
  </si>
  <si>
    <t>Bafia</t>
  </si>
  <si>
    <t>Fougerole-MTN-IHS</t>
  </si>
  <si>
    <t>CTR_473</t>
  </si>
  <si>
    <t>Pain-Magique</t>
  </si>
  <si>
    <t>LIT_381</t>
  </si>
  <si>
    <t>Mora-Technical-School-MTN-IHS</t>
  </si>
  <si>
    <t>EXN_134</t>
  </si>
  <si>
    <t>Mora</t>
  </si>
  <si>
    <t>Mendong-Village</t>
  </si>
  <si>
    <t>CTR_713</t>
  </si>
  <si>
    <t>Mabanda-New</t>
  </si>
  <si>
    <t>LIT_791</t>
  </si>
  <si>
    <t>Nkolndongo</t>
  </si>
  <si>
    <t>CTR_109</t>
  </si>
  <si>
    <t>Foumban-Mambain-MTN</t>
  </si>
  <si>
    <t>OST_102</t>
  </si>
  <si>
    <t>Ngd-Balam</t>
  </si>
  <si>
    <t>ADM_165</t>
  </si>
  <si>
    <t>Mabanda-CIMAF</t>
  </si>
  <si>
    <t>LIT_695</t>
  </si>
  <si>
    <t>Soa-Sofamac</t>
  </si>
  <si>
    <t>CTR_430</t>
  </si>
  <si>
    <t>Lendi-Chefferie</t>
  </si>
  <si>
    <t>LIT_774</t>
  </si>
  <si>
    <t>Ndjeleng-II</t>
  </si>
  <si>
    <t>OST_165</t>
  </si>
  <si>
    <t>Garoua-Boulai-Sabal-IHS</t>
  </si>
  <si>
    <t>EST_156</t>
  </si>
  <si>
    <t>Maroua-Marche-Abattoir</t>
  </si>
  <si>
    <t>EXN_085</t>
  </si>
  <si>
    <t>Bamenda-Bayelle-MTN</t>
  </si>
  <si>
    <t>NRO_112</t>
  </si>
  <si>
    <t>Ndokoti-Brasseries</t>
  </si>
  <si>
    <t>LIT_406</t>
  </si>
  <si>
    <t>Soa-University-Stadium</t>
  </si>
  <si>
    <t>CTR_674</t>
  </si>
  <si>
    <t>Foumban-Njinka</t>
  </si>
  <si>
    <t>OST_101</t>
  </si>
  <si>
    <t>Polytechnique</t>
  </si>
  <si>
    <t>CTR_128</t>
  </si>
  <si>
    <t>Moulanga</t>
  </si>
  <si>
    <t>LIT_670</t>
  </si>
  <si>
    <t>Bekoko-MTN</t>
  </si>
  <si>
    <t>SUO_061</t>
  </si>
  <si>
    <t>Ngwele</t>
  </si>
  <si>
    <t>LIT_206</t>
  </si>
  <si>
    <t>Lendi-II</t>
  </si>
  <si>
    <t>LIT_582</t>
  </si>
  <si>
    <t>Mabanda2-IHS</t>
  </si>
  <si>
    <t>LIT_577</t>
  </si>
  <si>
    <t>Kotto-Mbangue</t>
  </si>
  <si>
    <t>LIT_202</t>
  </si>
  <si>
    <t>Bonangang</t>
  </si>
  <si>
    <t>LIT_358</t>
  </si>
  <si>
    <t>Bafia-Market-MTN</t>
  </si>
  <si>
    <t>CTR_830</t>
  </si>
  <si>
    <t>Nyalla-Kilimandjaro</t>
  </si>
  <si>
    <t>LIT_343</t>
  </si>
  <si>
    <t>Grand-Hangar-II</t>
  </si>
  <si>
    <t>LIT_361</t>
  </si>
  <si>
    <t>Boko-IHS</t>
  </si>
  <si>
    <t>LIT_633</t>
  </si>
  <si>
    <t>Maroua-Barmare</t>
  </si>
  <si>
    <t>EXN_089</t>
  </si>
  <si>
    <t>Yde-University</t>
  </si>
  <si>
    <t>CTR_447</t>
  </si>
  <si>
    <t>FAYADOR-AKWA</t>
  </si>
  <si>
    <t>LIT_689</t>
  </si>
  <si>
    <t>Bda-Mankon-Palace-IHS</t>
  </si>
  <si>
    <t>NRO_059</t>
  </si>
  <si>
    <t>Bda-Mulang</t>
  </si>
  <si>
    <t>NRO_243</t>
  </si>
  <si>
    <t>Bamenda-Mile8-IHS</t>
  </si>
  <si>
    <t>NRO_135</t>
  </si>
  <si>
    <t>Dschang-Foreke</t>
  </si>
  <si>
    <t>OST_122</t>
  </si>
  <si>
    <t>Bfsam-Gouache-IHS</t>
  </si>
  <si>
    <t>OST_121</t>
  </si>
  <si>
    <t>Kye-Ossi-MTN-IHS</t>
  </si>
  <si>
    <t>SUD_026</t>
  </si>
  <si>
    <t>Kye-Ossi</t>
  </si>
  <si>
    <t>Ngd-Crf-Texaco</t>
  </si>
  <si>
    <t>ADM_071</t>
  </si>
  <si>
    <t>Kribi-Ocean</t>
  </si>
  <si>
    <t>SUD_006</t>
  </si>
  <si>
    <t>Mont-Febe</t>
  </si>
  <si>
    <t>CTR_729</t>
  </si>
  <si>
    <t>Malangue</t>
  </si>
  <si>
    <t>LIT_449</t>
  </si>
  <si>
    <t>Nkolmessing-Abom-II</t>
  </si>
  <si>
    <t>CTR_875</t>
  </si>
  <si>
    <t>Ebolmadzom</t>
  </si>
  <si>
    <t>Ngd-Sabonbari-America-IHS</t>
  </si>
  <si>
    <t>ADM_155</t>
  </si>
  <si>
    <t>SUD_015</t>
  </si>
  <si>
    <t>Solar-Grid-Gen-Lithium</t>
  </si>
  <si>
    <t>Maroua-Ouro-Bah</t>
  </si>
  <si>
    <t>EXN_083</t>
  </si>
  <si>
    <t>KYE-Ossi-II</t>
  </si>
  <si>
    <t>SUD_073</t>
  </si>
  <si>
    <t>Agape</t>
  </si>
  <si>
    <t>LIT_609</t>
  </si>
  <si>
    <t>Maroua-Ouro-Bah-II-IHS</t>
  </si>
  <si>
    <t>EXN_184</t>
  </si>
  <si>
    <t>Emombo-1er-Crf-MTN</t>
  </si>
  <si>
    <t>CTR_376</t>
  </si>
  <si>
    <t>Beedi</t>
  </si>
  <si>
    <t>LIT_127</t>
  </si>
  <si>
    <t>Ndogbessol-IHS</t>
  </si>
  <si>
    <t>LIT_499</t>
  </si>
  <si>
    <t>Ndogbessol</t>
  </si>
  <si>
    <t>Bonaloka-IHS</t>
  </si>
  <si>
    <t>LIT_156</t>
  </si>
  <si>
    <t>Nkwein-Clinic-St-Louis-MTN</t>
  </si>
  <si>
    <t>NRO_244</t>
  </si>
  <si>
    <t>Mini_SS_AFD</t>
  </si>
  <si>
    <t>CTR_737</t>
  </si>
  <si>
    <t>Bafmeng</t>
  </si>
  <si>
    <t>NRO_047</t>
  </si>
  <si>
    <t>Olembe-Terminus</t>
  </si>
  <si>
    <t>CTR_383</t>
  </si>
  <si>
    <t>Bambui-Round-About-IHS</t>
  </si>
  <si>
    <t>NRO_067</t>
  </si>
  <si>
    <t>Poumpoumrey-II</t>
  </si>
  <si>
    <t>NRD_148</t>
  </si>
  <si>
    <t>Ebogo</t>
  </si>
  <si>
    <t>CTR_313</t>
  </si>
  <si>
    <t>Meskin-MTN-IHS</t>
  </si>
  <si>
    <t>EXN_157</t>
  </si>
  <si>
    <t>Garoua-Ngalbidje-IHS</t>
  </si>
  <si>
    <t>NRD_085</t>
  </si>
  <si>
    <t>Mayo-Tolere-I</t>
  </si>
  <si>
    <t>ADM_043</t>
  </si>
  <si>
    <t>Mayo-Tolere</t>
  </si>
  <si>
    <t>Ngoum-II-MTN</t>
  </si>
  <si>
    <t>CTR_367</t>
  </si>
  <si>
    <t>Ngoum-II</t>
  </si>
  <si>
    <t>Mbam</t>
  </si>
  <si>
    <t>CTR_303</t>
  </si>
  <si>
    <t>Matsari</t>
  </si>
  <si>
    <t>CTR_301</t>
  </si>
  <si>
    <t>CTR_302_N_Doume-Centre</t>
  </si>
  <si>
    <t>CTR_302</t>
  </si>
  <si>
    <t>Doume</t>
  </si>
  <si>
    <t>Mbantinbang-FH</t>
  </si>
  <si>
    <t>ADM_055</t>
  </si>
  <si>
    <t>Mbantinbang</t>
  </si>
  <si>
    <t>Garoua-Lainde-II</t>
  </si>
  <si>
    <t>NRD_145</t>
  </si>
  <si>
    <t>Ekombitie-II</t>
  </si>
  <si>
    <t>CTR_723</t>
  </si>
  <si>
    <t>H-Central</t>
  </si>
  <si>
    <t>CTR_110</t>
  </si>
  <si>
    <t>Memve-Ele-IHS</t>
  </si>
  <si>
    <t>SUD_056</t>
  </si>
  <si>
    <t>Memve-Ele</t>
  </si>
  <si>
    <t>Bertoua-Meteo-II</t>
  </si>
  <si>
    <t>EST_124</t>
  </si>
  <si>
    <t>Ngomedzap-MTN</t>
  </si>
  <si>
    <t>CTR_532</t>
  </si>
  <si>
    <t>Poumpoumrey</t>
  </si>
  <si>
    <t>NRD_038</t>
  </si>
  <si>
    <t>Bertoua-Force-Tyre</t>
  </si>
  <si>
    <t>EST_120</t>
  </si>
  <si>
    <t>be-HIS</t>
  </si>
  <si>
    <t>SUD_043</t>
  </si>
  <si>
    <t>Nyom-Sud</t>
  </si>
  <si>
    <t>CTR_707</t>
  </si>
  <si>
    <t>CTR_406_N_Mbimbim-MTN</t>
  </si>
  <si>
    <t>CTR_406</t>
  </si>
  <si>
    <t>Mbimbim</t>
  </si>
  <si>
    <t>Meidjamba-MTN</t>
  </si>
  <si>
    <t>ADM_054</t>
  </si>
  <si>
    <t>Meidjamba</t>
  </si>
  <si>
    <t>Djottin</t>
  </si>
  <si>
    <t>NRO_098</t>
  </si>
  <si>
    <t>Maan-IHS</t>
  </si>
  <si>
    <t>SUD_037</t>
  </si>
  <si>
    <t>Maan</t>
  </si>
  <si>
    <t>Bafang-Centre</t>
  </si>
  <si>
    <t>OST_126</t>
  </si>
  <si>
    <t>Bafang</t>
  </si>
  <si>
    <t>Mora-Kourgui</t>
  </si>
  <si>
    <t>EXN_238</t>
  </si>
  <si>
    <t>Mora-IHS</t>
  </si>
  <si>
    <t>EXN_106</t>
  </si>
  <si>
    <t>Koza-MTN</t>
  </si>
  <si>
    <t>EXN_043</t>
  </si>
  <si>
    <t>Koza</t>
  </si>
  <si>
    <t>Ngd-Bamyanga-Hossere-MTN</t>
  </si>
  <si>
    <t>ADM_164</t>
  </si>
  <si>
    <t>Mbile-IHS</t>
  </si>
  <si>
    <t>SUD_069</t>
  </si>
  <si>
    <t>Mbile</t>
  </si>
  <si>
    <t>Maroua-Diguirwo-IHS</t>
  </si>
  <si>
    <t>EXN_114</t>
  </si>
  <si>
    <t>Bafang-Hotel-IHS</t>
  </si>
  <si>
    <t>OST_222</t>
  </si>
  <si>
    <t>Bafang-Chefferie</t>
  </si>
  <si>
    <t>OST_099</t>
  </si>
  <si>
    <t>Kanga</t>
  </si>
  <si>
    <t>LIT_510</t>
  </si>
  <si>
    <t>Massock-Songloulou</t>
  </si>
  <si>
    <t>Tete-d-elephant-Camrail</t>
  </si>
  <si>
    <t>EST_104</t>
  </si>
  <si>
    <t>Tete-d-elephant</t>
  </si>
  <si>
    <t>Bastos-Bir-IHS</t>
  </si>
  <si>
    <t>CTR_640</t>
  </si>
  <si>
    <t>Dragage</t>
  </si>
  <si>
    <t>CTR_344</t>
  </si>
  <si>
    <t>Deng-Deng-IHS</t>
  </si>
  <si>
    <t>EST_093</t>
  </si>
  <si>
    <t>Deng-Deng</t>
  </si>
  <si>
    <t>Goyoum</t>
  </si>
  <si>
    <t>EST_023</t>
  </si>
  <si>
    <t>Bfsam-Banengo</t>
  </si>
  <si>
    <t>OST_003</t>
  </si>
  <si>
    <t>Bouba-Ndjida-Park</t>
  </si>
  <si>
    <t>NRD_167</t>
  </si>
  <si>
    <t>Bouba-Ndjida</t>
  </si>
  <si>
    <t>OST_141</t>
  </si>
  <si>
    <t>Camatrans-New</t>
  </si>
  <si>
    <t>LIT_311</t>
  </si>
  <si>
    <t>Port-SUD</t>
  </si>
  <si>
    <t>LIT_640</t>
  </si>
  <si>
    <t>Gaba</t>
  </si>
  <si>
    <t>NRD_155</t>
  </si>
  <si>
    <t>Bonadiwoto-IHS</t>
  </si>
  <si>
    <t>LIT_129</t>
  </si>
  <si>
    <t>Bda-Chinde</t>
  </si>
  <si>
    <t>NRO_227</t>
  </si>
  <si>
    <t>Bamenda-Blue-moon-IHS</t>
  </si>
  <si>
    <t>NRO_128</t>
  </si>
  <si>
    <t>Base-Navale</t>
  </si>
  <si>
    <t>LIT_347</t>
  </si>
  <si>
    <t>Mberem-Ngop</t>
  </si>
  <si>
    <t>ADM_133</t>
  </si>
  <si>
    <t>Dabanga</t>
  </si>
  <si>
    <t>EXN_807</t>
  </si>
  <si>
    <t>Ngd-ZI</t>
  </si>
  <si>
    <t>ADM_033</t>
  </si>
  <si>
    <t>Guidjiba-MTN</t>
  </si>
  <si>
    <t>NRD_058</t>
  </si>
  <si>
    <t>Guidjiba</t>
  </si>
  <si>
    <t>Douggoy</t>
  </si>
  <si>
    <t>EXN_002</t>
  </si>
  <si>
    <t>Tchatibali</t>
  </si>
  <si>
    <t>EXN_017</t>
  </si>
  <si>
    <t>Batouri</t>
  </si>
  <si>
    <t>EST_005</t>
  </si>
  <si>
    <t>Ngola-MTN</t>
  </si>
  <si>
    <t>EST_043</t>
  </si>
  <si>
    <t>Ngola</t>
  </si>
  <si>
    <t>FOSSET</t>
  </si>
  <si>
    <t>OST_264</t>
  </si>
  <si>
    <t>Touloum-IHS</t>
  </si>
  <si>
    <t>EXN_125</t>
  </si>
  <si>
    <t>Touloum</t>
  </si>
  <si>
    <t>NRO_005</t>
  </si>
  <si>
    <t>Lokoti</t>
  </si>
  <si>
    <t>ADM_051</t>
  </si>
  <si>
    <t>Sapeur-Mimboman-IHS</t>
  </si>
  <si>
    <t>CTR_133</t>
  </si>
  <si>
    <t>Maroua-Djoudandou</t>
  </si>
  <si>
    <t>EXN_090</t>
  </si>
  <si>
    <t>Bonamouti</t>
  </si>
  <si>
    <t>LIT_120</t>
  </si>
  <si>
    <t>Oku-Marche</t>
  </si>
  <si>
    <t>NRO_110</t>
  </si>
  <si>
    <t>Buea-UB-Lamp-IHS</t>
  </si>
  <si>
    <t>SUO_200</t>
  </si>
  <si>
    <t>Camp-Yabassi-IHS</t>
  </si>
  <si>
    <t>LIT_587</t>
  </si>
  <si>
    <t>Nkomkana</t>
  </si>
  <si>
    <t>CTR_427</t>
  </si>
  <si>
    <t>Bertoua-Agence-New</t>
  </si>
  <si>
    <t>EST_088</t>
  </si>
  <si>
    <t>Ebolowa-Mekalat</t>
  </si>
  <si>
    <t>SUD_223</t>
  </si>
  <si>
    <t>H-Princes</t>
  </si>
  <si>
    <t>CTR_044</t>
  </si>
  <si>
    <t>Madagascar-Yde-New</t>
  </si>
  <si>
    <t>CTR_217</t>
  </si>
  <si>
    <t>New-Town-Aeroport-IHS</t>
  </si>
  <si>
    <t>LIT_428</t>
  </si>
  <si>
    <t>BATA-Mokolo</t>
  </si>
  <si>
    <t>CTR_409</t>
  </si>
  <si>
    <t>Brazzaville</t>
  </si>
  <si>
    <t>LIT_081</t>
  </si>
  <si>
    <t>Nkololoun</t>
  </si>
  <si>
    <t>LIT_183</t>
  </si>
  <si>
    <t>Nkolagaa-II</t>
  </si>
  <si>
    <t>CTR_670</t>
  </si>
  <si>
    <t>Accacia-New</t>
  </si>
  <si>
    <t>CTR_482</t>
  </si>
  <si>
    <t>Ndogp-ZR</t>
  </si>
  <si>
    <t>LIT_251</t>
  </si>
  <si>
    <t>Douche</t>
  </si>
  <si>
    <t>LIT_580</t>
  </si>
  <si>
    <t>OST_009</t>
  </si>
  <si>
    <t>Ebolowa-SIM</t>
  </si>
  <si>
    <t>SUD_097</t>
  </si>
  <si>
    <t>Mabenanga-Kribi</t>
  </si>
  <si>
    <t>SUD_090</t>
  </si>
  <si>
    <t>Ebolowa-NewBell</t>
  </si>
  <si>
    <t>SUD_262</t>
  </si>
  <si>
    <t>Maroua-Meskin</t>
  </si>
  <si>
    <t>EXN_233</t>
  </si>
  <si>
    <t>CTR_951_Z_Odza-Entree-Plaque-LB</t>
  </si>
  <si>
    <t>CTR_951</t>
  </si>
  <si>
    <t>Quartier-Gentil</t>
  </si>
  <si>
    <t>LIT_450</t>
  </si>
  <si>
    <t>Missoke-Chefferie</t>
  </si>
  <si>
    <t>LIT_732</t>
  </si>
  <si>
    <t>Buea-GRA-HIS</t>
  </si>
  <si>
    <t>SUO_242</t>
  </si>
  <si>
    <t>Crf-Mbankolo</t>
  </si>
  <si>
    <t>CTR_637</t>
  </si>
  <si>
    <t>Mvoula</t>
  </si>
  <si>
    <t>SUD_245</t>
  </si>
  <si>
    <t>Mekin-CAMTEL</t>
  </si>
  <si>
    <t>CTR_434</t>
  </si>
  <si>
    <t>Mekin</t>
  </si>
  <si>
    <t>Ndobo3-MTN</t>
  </si>
  <si>
    <t>LIT_624</t>
  </si>
  <si>
    <t>Foumban-Manka-IHS</t>
  </si>
  <si>
    <t>OST_042</t>
  </si>
  <si>
    <t>Ndogp-St-Nicolas</t>
  </si>
  <si>
    <t>LIT_205</t>
  </si>
  <si>
    <t>Foumban-Njibam</t>
  </si>
  <si>
    <t>OST_177</t>
  </si>
  <si>
    <t>Jean-Vespa2-MTN-IHS</t>
  </si>
  <si>
    <t>CTR_525</t>
  </si>
  <si>
    <t>J-Vespa</t>
  </si>
  <si>
    <t>CTR_088</t>
  </si>
  <si>
    <t>Mbanga-Bakoko-SIC</t>
  </si>
  <si>
    <t>LIT_614</t>
  </si>
  <si>
    <t>Foumban-Ndjidare-II</t>
  </si>
  <si>
    <t>OST_175</t>
  </si>
  <si>
    <t>Ndogbong-Seven</t>
  </si>
  <si>
    <t>LIT_652</t>
  </si>
  <si>
    <t>Niki-Accacia-IHS</t>
  </si>
  <si>
    <t>CTR_848</t>
  </si>
  <si>
    <t>Ngd-Madagascar-MTN-IHS</t>
  </si>
  <si>
    <t>ADM_084</t>
  </si>
  <si>
    <t>Avenue-Biyemassi</t>
  </si>
  <si>
    <t>CTR_664</t>
  </si>
  <si>
    <t>BTS-Mobile-OKPLASTCAM</t>
  </si>
  <si>
    <t>LIT_780</t>
  </si>
  <si>
    <t>LIT_426</t>
  </si>
  <si>
    <t>Biyem-assi-Stade</t>
  </si>
  <si>
    <t>CTR_489</t>
  </si>
  <si>
    <t>Foumban-Ndjidare</t>
  </si>
  <si>
    <t>OST_087</t>
  </si>
  <si>
    <t>Maroua-Loperey</t>
  </si>
  <si>
    <t>EXN_082</t>
  </si>
  <si>
    <t>Ngodi-Cimetiere</t>
  </si>
  <si>
    <t>LIT_411</t>
  </si>
  <si>
    <t>Obili-GP-MTN</t>
  </si>
  <si>
    <t>CTR_747</t>
  </si>
  <si>
    <t>Nkolangaa</t>
  </si>
  <si>
    <t>CTR_247</t>
  </si>
  <si>
    <t>Yagoua-MTN-IHS</t>
  </si>
  <si>
    <t>EXN_144</t>
  </si>
  <si>
    <t>Mbankolo-Camtel-II</t>
  </si>
  <si>
    <t>CTR_680</t>
  </si>
  <si>
    <t>Mvog-Awae</t>
  </si>
  <si>
    <t>CTR_738</t>
  </si>
  <si>
    <t>Yagoua-Ville</t>
  </si>
  <si>
    <t>EXN_096</t>
  </si>
  <si>
    <t>Ndogpassi-III</t>
  </si>
  <si>
    <t>LIT_283</t>
  </si>
  <si>
    <t>Bellare</t>
  </si>
  <si>
    <t>EXN_046</t>
  </si>
  <si>
    <t>Mefou-Assi</t>
  </si>
  <si>
    <t>CTR_253</t>
  </si>
  <si>
    <t>EXN_004</t>
  </si>
  <si>
    <t>Foumbot-Ndoumbem</t>
  </si>
  <si>
    <t>OST_228</t>
  </si>
  <si>
    <t>Yagoua-Quinf</t>
  </si>
  <si>
    <t>EXN_069</t>
  </si>
  <si>
    <t>Buea-Street2</t>
  </si>
  <si>
    <t>SUO_240</t>
  </si>
  <si>
    <t>Buea-Salvation-Pharmacy-HIS</t>
  </si>
  <si>
    <t>SUO_259</t>
  </si>
  <si>
    <t>Ngd-Baladji-II-IHS</t>
  </si>
  <si>
    <t>ADM_158</t>
  </si>
  <si>
    <t>Buea-Centre-Ville</t>
  </si>
  <si>
    <t>SUO_063</t>
  </si>
  <si>
    <t>Great-Soppo-IHS</t>
  </si>
  <si>
    <t>SUO_181</t>
  </si>
  <si>
    <t>ZI-Cimencam</t>
  </si>
  <si>
    <t>LIT_258</t>
  </si>
  <si>
    <t>Deone-IHS</t>
  </si>
  <si>
    <t>ADM_111</t>
  </si>
  <si>
    <t>Deone</t>
  </si>
  <si>
    <t>Admin</t>
  </si>
  <si>
    <t>EST_108</t>
  </si>
  <si>
    <t>Bagarao</t>
  </si>
  <si>
    <t>EXN_202</t>
  </si>
  <si>
    <t>Nkolo2-MTN-IHS</t>
  </si>
  <si>
    <t>CTR_469</t>
  </si>
  <si>
    <t>OST_011</t>
  </si>
  <si>
    <t>Ngd-Q-Haoussa</t>
  </si>
  <si>
    <t>ADM_048</t>
  </si>
  <si>
    <t>Kaladi-MTN-IHS</t>
  </si>
  <si>
    <t>ADM_100</t>
  </si>
  <si>
    <t>Kaladi</t>
  </si>
  <si>
    <t>Mayo-Nonde-IHS</t>
  </si>
  <si>
    <t>NRD_106</t>
  </si>
  <si>
    <t>Mayo-Nonde</t>
  </si>
  <si>
    <t>Nkoabang-Nord</t>
  </si>
  <si>
    <t>CTR_708</t>
  </si>
  <si>
    <t>Qtier-Tergal</t>
  </si>
  <si>
    <t>LIT_420</t>
  </si>
  <si>
    <t>Makak-Camrail</t>
  </si>
  <si>
    <t>CTR_144</t>
  </si>
  <si>
    <t>Makak</t>
  </si>
  <si>
    <t>NR-Omnisport-Qtier-Yambassa</t>
  </si>
  <si>
    <t>CTR_566</t>
  </si>
  <si>
    <t>Baikwa-Bere</t>
  </si>
  <si>
    <t>NRD_056</t>
  </si>
  <si>
    <t>Foumbot-Mangoum</t>
  </si>
  <si>
    <t>OST_136</t>
  </si>
  <si>
    <t>EST_074_N_Mazabe</t>
  </si>
  <si>
    <t>EST_074</t>
  </si>
  <si>
    <t>Solar Only</t>
  </si>
  <si>
    <t>Mazabe</t>
  </si>
  <si>
    <t>Fundong</t>
  </si>
  <si>
    <t>NRO_015</t>
  </si>
  <si>
    <t>Soukounga-MTN</t>
  </si>
  <si>
    <t>ADM_030</t>
  </si>
  <si>
    <t>Soukounga</t>
  </si>
  <si>
    <t>Mantoum-Village</t>
  </si>
  <si>
    <t>OST_200</t>
  </si>
  <si>
    <t>Foumbot-Centre-Ville</t>
  </si>
  <si>
    <t>OST_125</t>
  </si>
  <si>
    <t>OST_005</t>
  </si>
  <si>
    <t>Kouen</t>
  </si>
  <si>
    <t>EST_071</t>
  </si>
  <si>
    <t>Odza</t>
  </si>
  <si>
    <t>CTR_099</t>
  </si>
  <si>
    <t>Bamenda-GTTC-IHS</t>
  </si>
  <si>
    <t>NRO_063</t>
  </si>
  <si>
    <t>Ndjokloumbe-IHS</t>
  </si>
  <si>
    <t>LIT_500</t>
  </si>
  <si>
    <t>Ndjokloumbe</t>
  </si>
  <si>
    <t>Kouedjou-IHS</t>
  </si>
  <si>
    <t>LIT_502</t>
  </si>
  <si>
    <t>Kouedjou</t>
  </si>
  <si>
    <t>Dogba-IHS</t>
  </si>
  <si>
    <t>EXN_171</t>
  </si>
  <si>
    <t>Mayo-Darle-MTN</t>
  </si>
  <si>
    <t>ADM_068</t>
  </si>
  <si>
    <t>Mayo-Darle</t>
  </si>
  <si>
    <t>Pouss-II</t>
  </si>
  <si>
    <t>NRD_136</t>
  </si>
  <si>
    <t>Pouss</t>
  </si>
  <si>
    <t>Kinguin-IHS</t>
  </si>
  <si>
    <t>EXN_168</t>
  </si>
  <si>
    <t>Kinguin</t>
  </si>
  <si>
    <t>Mazavou</t>
  </si>
  <si>
    <t>EXN_215</t>
  </si>
  <si>
    <t>Kalfou</t>
  </si>
  <si>
    <t>Ndogp-Lycee</t>
  </si>
  <si>
    <t>LIT_038</t>
  </si>
  <si>
    <t>CTR_922_Z_Ekong</t>
  </si>
  <si>
    <t>CTR_922</t>
  </si>
  <si>
    <t>Leboudi</t>
  </si>
  <si>
    <t>EMVIENG1</t>
  </si>
  <si>
    <t>SUD_160</t>
  </si>
  <si>
    <t>Emvieng</t>
  </si>
  <si>
    <t>OST_015</t>
  </si>
  <si>
    <t>Garoua-Roumde-Adja</t>
  </si>
  <si>
    <t>NRD_065</t>
  </si>
  <si>
    <t>Marche-Mboppi</t>
  </si>
  <si>
    <t>LIT_236</t>
  </si>
  <si>
    <t>KRIBI-NDOMBE-II</t>
  </si>
  <si>
    <t>SUD_096</t>
  </si>
  <si>
    <t>LIT_850_Z_Ndogbassi-Taniere-Plus</t>
  </si>
  <si>
    <t>LIT_850</t>
  </si>
  <si>
    <t>Mimboman-Chapelle</t>
  </si>
  <si>
    <t>CTR_772</t>
  </si>
  <si>
    <t>CTR_941_Z_Biyemassi-Accacia</t>
  </si>
  <si>
    <t>CTR_941</t>
  </si>
  <si>
    <t>Dschang-St-Augustin</t>
  </si>
  <si>
    <t>OST_084</t>
  </si>
  <si>
    <t>Mak-Missoke</t>
  </si>
  <si>
    <t>LIT_080</t>
  </si>
  <si>
    <t>Nkolbong-II</t>
  </si>
  <si>
    <t>CTR_658</t>
  </si>
  <si>
    <t>Bertoua-Lycee-Technique</t>
  </si>
  <si>
    <t>EST_131</t>
  </si>
  <si>
    <t>Shell-NewBell-Carrefour</t>
  </si>
  <si>
    <t>LIT_407</t>
  </si>
  <si>
    <t>Mimboman-Don-Bosco</t>
  </si>
  <si>
    <t>CTR_654</t>
  </si>
  <si>
    <t>Carington</t>
  </si>
  <si>
    <t>CTR_070</t>
  </si>
  <si>
    <t>Mabanda4-IHS</t>
  </si>
  <si>
    <t>LIT_489</t>
  </si>
  <si>
    <t>Biyemassi-Crf-IHS</t>
  </si>
  <si>
    <t>CTR_538</t>
  </si>
  <si>
    <t>Garoua-Rte-Gashiga</t>
  </si>
  <si>
    <t>NRD_159</t>
  </si>
  <si>
    <t>Makepe-Missoke-Clinique</t>
  </si>
  <si>
    <t>LIT_398</t>
  </si>
  <si>
    <t>Kumbo-Bangam-IHS</t>
  </si>
  <si>
    <t>NRO_052</t>
  </si>
  <si>
    <t>Kumbo-Bangam</t>
  </si>
  <si>
    <t>Nkoulou</t>
  </si>
  <si>
    <t>CTR_659</t>
  </si>
  <si>
    <t>EST_197_Z_Bertoua-Mokolo-IV-MTN-IHS</t>
  </si>
  <si>
    <t>EST_197</t>
  </si>
  <si>
    <t>Ngd-Burkina-II-IHS</t>
  </si>
  <si>
    <t>ADM_101</t>
  </si>
  <si>
    <t>LIT_856_Z_Makepe-Orchidee</t>
  </si>
  <si>
    <t>LIT_856</t>
  </si>
  <si>
    <t>Nkoumadjap-IHS</t>
  </si>
  <si>
    <t>SUD_050</t>
  </si>
  <si>
    <t>Nkoumadjap</t>
  </si>
  <si>
    <t>SCDP-New</t>
  </si>
  <si>
    <t>LIT_739</t>
  </si>
  <si>
    <t>Bertoua-Meteo</t>
  </si>
  <si>
    <t>EST_107</t>
  </si>
  <si>
    <t>CTR_943_Z_Mimboman</t>
  </si>
  <si>
    <t>CTR_943</t>
  </si>
  <si>
    <t>Abom-Plateau</t>
  </si>
  <si>
    <t>CTR_650</t>
  </si>
  <si>
    <t>Bertoua-Mokolo</t>
  </si>
  <si>
    <t>EST_060</t>
  </si>
  <si>
    <t>Bertoua-Kano</t>
  </si>
  <si>
    <t>EST_032</t>
  </si>
  <si>
    <t>Anguissa-IHS</t>
  </si>
  <si>
    <t>CTR_478</t>
  </si>
  <si>
    <t>Bertoua-Bindia-IHS</t>
  </si>
  <si>
    <t>EST_127</t>
  </si>
  <si>
    <t>Mandjou-MTN-IHS</t>
  </si>
  <si>
    <t>EST_112</t>
  </si>
  <si>
    <t>Bertoua-Dabadi</t>
  </si>
  <si>
    <t>EST_087</t>
  </si>
  <si>
    <t>Bertoua-Camp-SIC-IHS</t>
  </si>
  <si>
    <t>EST_025</t>
  </si>
  <si>
    <t>Bertoua-Crtv</t>
  </si>
  <si>
    <t>EST_004</t>
  </si>
  <si>
    <t>Bertoua-Birpondo-IHS</t>
  </si>
  <si>
    <t>EST_128</t>
  </si>
  <si>
    <t>Sable</t>
  </si>
  <si>
    <t>LIT_267</t>
  </si>
  <si>
    <t>Bokwai-IHS</t>
  </si>
  <si>
    <t>SUO_197</t>
  </si>
  <si>
    <t>Sabongari-NRO</t>
  </si>
  <si>
    <t>NRO_230</t>
  </si>
  <si>
    <t>Sabongari</t>
  </si>
  <si>
    <t>Abom-Plateau-II</t>
  </si>
  <si>
    <t>CTR_872</t>
  </si>
  <si>
    <t>Abom</t>
  </si>
  <si>
    <t>Ndogbong-Vallee</t>
  </si>
  <si>
    <t>LIT_264</t>
  </si>
  <si>
    <t>Dschang-Lycee-Technique-IHS</t>
  </si>
  <si>
    <t>OST_267</t>
  </si>
  <si>
    <t>EST_001_Z_Bertoua</t>
  </si>
  <si>
    <t>EST_001</t>
  </si>
  <si>
    <t>Bafia-Lable</t>
  </si>
  <si>
    <t>CTR_362</t>
  </si>
  <si>
    <t>Jabane</t>
  </si>
  <si>
    <t>SUO_173</t>
  </si>
  <si>
    <t>Nkolmesseng-H-Pyramides</t>
  </si>
  <si>
    <t>CTR_771</t>
  </si>
  <si>
    <t>Dschang-Universite</t>
  </si>
  <si>
    <t>OST_106</t>
  </si>
  <si>
    <t>Dschang-Meka</t>
  </si>
  <si>
    <t>OST_074</t>
  </si>
  <si>
    <t>Ange-Raphael</t>
  </si>
  <si>
    <t>LIT_056</t>
  </si>
  <si>
    <t>Dschang-Foto-II</t>
  </si>
  <si>
    <t>OST_123</t>
  </si>
  <si>
    <t>Nkolmesseng-Crf-Safari</t>
  </si>
  <si>
    <t>CTR_559</t>
  </si>
  <si>
    <t>Dschang-Q-Admin</t>
  </si>
  <si>
    <t>OST_112</t>
  </si>
  <si>
    <t>Dschang-Foto</t>
  </si>
  <si>
    <t>OST_105</t>
  </si>
  <si>
    <t>Nkolfoulou-CSD</t>
  </si>
  <si>
    <t>CTR_712</t>
  </si>
  <si>
    <t>Nkolmesseng-Ebama-Ewoulou</t>
  </si>
  <si>
    <t>CTR_564</t>
  </si>
  <si>
    <t>Fio-MTN</t>
  </si>
  <si>
    <t>EST_084</t>
  </si>
  <si>
    <t>Fio</t>
  </si>
  <si>
    <t>CTR_950_Z_Nkolbisson-Claretains</t>
  </si>
  <si>
    <t>CTR_950</t>
  </si>
  <si>
    <t>BAMENDA-MENTEH-IHS</t>
  </si>
  <si>
    <t>NRO_148</t>
  </si>
  <si>
    <t>Bambui-II</t>
  </si>
  <si>
    <t>NRO_140</t>
  </si>
  <si>
    <t>Tubah</t>
  </si>
  <si>
    <t>Batouri-Sambo</t>
  </si>
  <si>
    <t>EST_139</t>
  </si>
  <si>
    <t>Nodal</t>
  </si>
  <si>
    <t>CTR_009</t>
  </si>
  <si>
    <t>Okoth</t>
  </si>
  <si>
    <t>LIT_323</t>
  </si>
  <si>
    <t>Tongolo</t>
  </si>
  <si>
    <t>CTR_390</t>
  </si>
  <si>
    <t>Ngd-Bamyangal-New</t>
  </si>
  <si>
    <t>ADM_131</t>
  </si>
  <si>
    <t>Ntumansah</t>
  </si>
  <si>
    <t>NRO_002</t>
  </si>
  <si>
    <t>Mbingo-IHS</t>
  </si>
  <si>
    <t>NRO_031</t>
  </si>
  <si>
    <t>Mbingo</t>
  </si>
  <si>
    <t>Beka-Hossere-II</t>
  </si>
  <si>
    <t>ADM_172</t>
  </si>
  <si>
    <t>Bilongue-II</t>
  </si>
  <si>
    <t>LIT_451</t>
  </si>
  <si>
    <t>Garoua-Boulai-Frontiere</t>
  </si>
  <si>
    <t>EST_080</t>
  </si>
  <si>
    <t>Garoua-Boulai</t>
  </si>
  <si>
    <t>Nkolda</t>
  </si>
  <si>
    <t>CTR_215</t>
  </si>
  <si>
    <t>Ngoulmekong-Nord</t>
  </si>
  <si>
    <t>CTR_379</t>
  </si>
  <si>
    <t>Nkolso-MTN-IHS</t>
  </si>
  <si>
    <t>CTR_471</t>
  </si>
  <si>
    <t>Mendong-Vallee2-MTN-IHS</t>
  </si>
  <si>
    <t>CTR_521</t>
  </si>
  <si>
    <t>Meguia</t>
  </si>
  <si>
    <t>OST_029</t>
  </si>
  <si>
    <t>Garoua-Kolbives-II</t>
  </si>
  <si>
    <t>NRD_141</t>
  </si>
  <si>
    <t>Kouba-MTN-IHS</t>
  </si>
  <si>
    <t>EST_094</t>
  </si>
  <si>
    <t>Kouba</t>
  </si>
  <si>
    <t>Bastos-Golf</t>
  </si>
  <si>
    <t>CTR_769</t>
  </si>
  <si>
    <t>H-General-Yde</t>
  </si>
  <si>
    <t>CTR_336</t>
  </si>
  <si>
    <t>Emombo</t>
  </si>
  <si>
    <t>CTR_212</t>
  </si>
  <si>
    <t>Buea-Wokoko-IHS</t>
  </si>
  <si>
    <t>SUO_185</t>
  </si>
  <si>
    <t>Maroua-Tchadeo-III</t>
  </si>
  <si>
    <t>EXN_249</t>
  </si>
  <si>
    <t>Batouri-Kako-MTN</t>
  </si>
  <si>
    <t>EST_070</t>
  </si>
  <si>
    <t>Etoudi-Chapelle-IHS</t>
  </si>
  <si>
    <t>CTR_520</t>
  </si>
  <si>
    <t>Yao+C649unde</t>
  </si>
  <si>
    <t>CTR_375</t>
  </si>
  <si>
    <t>GAROUA-BOULAI-II-IHS</t>
  </si>
  <si>
    <t>ADM_156</t>
  </si>
  <si>
    <t>Garoua Boulai</t>
  </si>
  <si>
    <t>Messassi-MTN-IHS</t>
  </si>
  <si>
    <t>CTR_468</t>
  </si>
  <si>
    <t>Bamenda-Sisia-Quater-IHS</t>
  </si>
  <si>
    <t>NRO_118</t>
  </si>
  <si>
    <t>Ngd-Lamidat-IHS</t>
  </si>
  <si>
    <t>ADM_072</t>
  </si>
  <si>
    <t>Chapelle-Manguier-IHS</t>
  </si>
  <si>
    <t>CTR_446</t>
  </si>
  <si>
    <t>Lycee-Leclerc-MTN</t>
  </si>
  <si>
    <t>CTR_401</t>
  </si>
  <si>
    <t>Mimboman3-IHS</t>
  </si>
  <si>
    <t>CTR_625</t>
  </si>
  <si>
    <t>Montee-Anne-Rouge</t>
  </si>
  <si>
    <t>CTR_373</t>
  </si>
  <si>
    <t>Pinyin-New</t>
  </si>
  <si>
    <t>NRO_247</t>
  </si>
  <si>
    <t>Pinyin</t>
  </si>
  <si>
    <t>Bep-Universite</t>
  </si>
  <si>
    <t>LIT_265</t>
  </si>
  <si>
    <t>Japoma-II</t>
  </si>
  <si>
    <t>LIT_646</t>
  </si>
  <si>
    <t>Nylon</t>
  </si>
  <si>
    <t>LIT_076</t>
  </si>
  <si>
    <t>Bois-Des-Singes</t>
  </si>
  <si>
    <t>LIT_564</t>
  </si>
  <si>
    <t>CTR_954_Z_Nkolfoulou-III</t>
  </si>
  <si>
    <t>CTR_954</t>
  </si>
  <si>
    <t>Yola-MTN-IHS</t>
  </si>
  <si>
    <t>EST_106</t>
  </si>
  <si>
    <t>Yola</t>
  </si>
  <si>
    <t>Sangmelima-Ville</t>
  </si>
  <si>
    <t>SUD_228</t>
  </si>
  <si>
    <t>Japoma-Village</t>
  </si>
  <si>
    <t>LIT_254</t>
  </si>
  <si>
    <t>Nkolbong</t>
  </si>
  <si>
    <t>CTR_271</t>
  </si>
  <si>
    <t>Nkolondom</t>
  </si>
  <si>
    <t>CTR_248</t>
  </si>
  <si>
    <t>Nyom</t>
  </si>
  <si>
    <t>CTR_381</t>
  </si>
  <si>
    <t>Nkolfoulou-II-IHS</t>
  </si>
  <si>
    <t>CTR_621</t>
  </si>
  <si>
    <t>Abattoir</t>
  </si>
  <si>
    <t>CTR_104</t>
  </si>
  <si>
    <t>Manguier</t>
  </si>
  <si>
    <t>CTR_049</t>
  </si>
  <si>
    <t>LIT_853_Z_Japoma-Petit-Chateau</t>
  </si>
  <si>
    <t>LIT_853</t>
  </si>
  <si>
    <t>Dibamba</t>
  </si>
  <si>
    <t>LIT_583</t>
  </si>
  <si>
    <t>Imm-Olympique</t>
  </si>
  <si>
    <t>CTR_377</t>
  </si>
  <si>
    <t>Ndelele-MTN</t>
  </si>
  <si>
    <t>EST_041</t>
  </si>
  <si>
    <t>Ndelele</t>
  </si>
  <si>
    <t>CBC-Radio-II</t>
  </si>
  <si>
    <t>CTR_821</t>
  </si>
  <si>
    <t>Mbang</t>
  </si>
  <si>
    <t>EST_011</t>
  </si>
  <si>
    <t>CTR_523</t>
  </si>
  <si>
    <t>LIT_858_Z_JAPOMA-COCOTIERS</t>
  </si>
  <si>
    <t>LIT_858</t>
  </si>
  <si>
    <t>Mercure</t>
  </si>
  <si>
    <t>CTR_014</t>
  </si>
  <si>
    <t>ZI-Bassa-II</t>
  </si>
  <si>
    <t>LIT_729</t>
  </si>
  <si>
    <t>Elig-Essono</t>
  </si>
  <si>
    <t>CTR_047</t>
  </si>
  <si>
    <t>Nsimalen</t>
  </si>
  <si>
    <t>CTR_010</t>
  </si>
  <si>
    <t>CTR_936_Z_Nsimalen-TOUTOULI</t>
  </si>
  <si>
    <t>CTR_936</t>
  </si>
  <si>
    <t>ZI-Bassa</t>
  </si>
  <si>
    <t>LIT_083</t>
  </si>
  <si>
    <t>Ngd-Gadamadanga</t>
  </si>
  <si>
    <t>ADM_087</t>
  </si>
  <si>
    <t>Damas</t>
  </si>
  <si>
    <t>CTR_074</t>
  </si>
  <si>
    <t>Miende-MTN</t>
  </si>
  <si>
    <t>CTR_307</t>
  </si>
  <si>
    <t>Miende</t>
  </si>
  <si>
    <t>Yde-M-Central</t>
  </si>
  <si>
    <t>CTR_244</t>
  </si>
  <si>
    <t>Ngousso-Savana</t>
  </si>
  <si>
    <t>CTR_272</t>
  </si>
  <si>
    <t>Boko-Douala-II-IHS</t>
  </si>
  <si>
    <t>LIT_575</t>
  </si>
  <si>
    <t>Garoua-Djamboutou-Village</t>
  </si>
  <si>
    <t>NRD_060</t>
  </si>
  <si>
    <t>Nkolda-II</t>
  </si>
  <si>
    <t>CTR_776</t>
  </si>
  <si>
    <t>Edenville-Stade</t>
  </si>
  <si>
    <t>CTR_730</t>
  </si>
  <si>
    <t>Edea-Ekite</t>
  </si>
  <si>
    <t>LIT_322</t>
  </si>
  <si>
    <t>Minkan-Nord-IHS</t>
  </si>
  <si>
    <t>CTR_646</t>
  </si>
  <si>
    <t>Ngd-Trouamala</t>
  </si>
  <si>
    <t>ADM_058</t>
  </si>
  <si>
    <t>Nkolfoulou-I</t>
  </si>
  <si>
    <t>CTR_671</t>
  </si>
  <si>
    <t>Ndogpassi-Lycee-II</t>
  </si>
  <si>
    <t>LIT_409</t>
  </si>
  <si>
    <t>C-D-Billes</t>
  </si>
  <si>
    <t>LIT_084</t>
  </si>
  <si>
    <t>Montee-Jouvence-II-IHS</t>
  </si>
  <si>
    <t>CTR_154</t>
  </si>
  <si>
    <t>Elobi-Mokolo-MTN-IHS</t>
  </si>
  <si>
    <t>CTR_470</t>
  </si>
  <si>
    <t>Makombe</t>
  </si>
  <si>
    <t>LIT_419</t>
  </si>
  <si>
    <t>Oyack-IHS</t>
  </si>
  <si>
    <t>LIT_368</t>
  </si>
  <si>
    <t>Omnisport-Rail-IHS</t>
  </si>
  <si>
    <t>CTR_161</t>
  </si>
  <si>
    <t>Oyack-Lycee</t>
  </si>
  <si>
    <t>LIT_299</t>
  </si>
  <si>
    <t>Mvog-Ebanda</t>
  </si>
  <si>
    <t>CTR_341</t>
  </si>
  <si>
    <t>CTR_263</t>
  </si>
  <si>
    <t>Sofavinc</t>
  </si>
  <si>
    <t>CTR_261</t>
  </si>
  <si>
    <t>Edea-Entree</t>
  </si>
  <si>
    <t>LIT_229</t>
  </si>
  <si>
    <t>PDC</t>
  </si>
  <si>
    <t>CTR_011</t>
  </si>
  <si>
    <t>Ndogpassi-Crf-Lotus-MTN</t>
  </si>
  <si>
    <t>LIT_683</t>
  </si>
  <si>
    <t>Ndpssi-Vallee-de-la-Paix</t>
  </si>
  <si>
    <t>LIT_554</t>
  </si>
  <si>
    <t>Sop-MTN</t>
  </si>
  <si>
    <t>NRO_258</t>
  </si>
  <si>
    <t>Sop</t>
  </si>
  <si>
    <t>Ndogpassi-Pays-Bas-IHS</t>
  </si>
  <si>
    <t>LIT_634</t>
  </si>
  <si>
    <t>Ebolowa-Angale</t>
  </si>
  <si>
    <t>SUD_264</t>
  </si>
  <si>
    <t>Logbaba-CAMTEL</t>
  </si>
  <si>
    <t>LIT_253</t>
  </si>
  <si>
    <t>Muchemni-Fundong-IHS</t>
  </si>
  <si>
    <t>NRO_041</t>
  </si>
  <si>
    <t>PK11</t>
  </si>
  <si>
    <t>LIT_128</t>
  </si>
  <si>
    <t>Fundong-FM</t>
  </si>
  <si>
    <t>NRO_092</t>
  </si>
  <si>
    <t>Ngo-Njo</t>
  </si>
  <si>
    <t>LIT_441</t>
  </si>
  <si>
    <t>Bfsam-Ndiandam</t>
  </si>
  <si>
    <t>OST_119</t>
  </si>
  <si>
    <t>Yassa-Pesage-IHS</t>
  </si>
  <si>
    <t>LIT_563</t>
  </si>
  <si>
    <t>Kribi-Bassiki</t>
  </si>
  <si>
    <t>SUD_071</t>
  </si>
  <si>
    <t>Nyalla</t>
  </si>
  <si>
    <t>LIT_059</t>
  </si>
  <si>
    <t>Dakana</t>
  </si>
  <si>
    <t>EXN_211</t>
  </si>
  <si>
    <t>Bali-Koumassi</t>
  </si>
  <si>
    <t>LIT_413</t>
  </si>
  <si>
    <t>Bata</t>
  </si>
  <si>
    <t>ADM_027</t>
  </si>
  <si>
    <t>Logbong</t>
  </si>
  <si>
    <t>LIT_508</t>
  </si>
  <si>
    <t>Lemla</t>
  </si>
  <si>
    <t>OST_261</t>
  </si>
  <si>
    <t>Orange-Bastos</t>
  </si>
  <si>
    <t>CTR_820</t>
  </si>
  <si>
    <t>Colline-du-loup</t>
  </si>
  <si>
    <t>LIT_133</t>
  </si>
  <si>
    <t>Ebodje</t>
  </si>
  <si>
    <t>Ekounou-PJ</t>
  </si>
  <si>
    <t>CTR_269</t>
  </si>
  <si>
    <t>Ndogbong-Citadelle</t>
  </si>
  <si>
    <t>LIT_344</t>
  </si>
  <si>
    <t>Songa-Boko</t>
  </si>
  <si>
    <t>LIT_280</t>
  </si>
  <si>
    <t>Yatchika-II</t>
  </si>
  <si>
    <t>LIT_757</t>
  </si>
  <si>
    <t>Cogefar</t>
  </si>
  <si>
    <t>LIT_198</t>
  </si>
  <si>
    <t>LIT_834_Z_Ngodi-Bakoko-IHS</t>
  </si>
  <si>
    <t>LIT_834</t>
  </si>
  <si>
    <t>YATCHIKA-IHS</t>
  </si>
  <si>
    <t>LIT_482</t>
  </si>
  <si>
    <t>Yassa-Village-Camtel</t>
  </si>
  <si>
    <t>LIT_766</t>
  </si>
  <si>
    <t>Boko-Douala</t>
  </si>
  <si>
    <t>LIT_240</t>
  </si>
  <si>
    <t>Mbanga-Pongo-IHS</t>
  </si>
  <si>
    <t>LIT_598</t>
  </si>
  <si>
    <t>Mbanga Pongo</t>
  </si>
  <si>
    <t>Yassa-Dispensaire</t>
  </si>
  <si>
    <t>LIT_639</t>
  </si>
  <si>
    <t>Ucac-Icam</t>
  </si>
  <si>
    <t>LIT_758</t>
  </si>
  <si>
    <t>Boko-Plage-IHS</t>
  </si>
  <si>
    <t>LIT_363</t>
  </si>
  <si>
    <t>LIT_833_Z_Boko4-MTN-IHS</t>
  </si>
  <si>
    <t>LIT_833</t>
  </si>
  <si>
    <t>Bonga</t>
  </si>
  <si>
    <t>EST_073</t>
  </si>
  <si>
    <t>Ngousso-IHS</t>
  </si>
  <si>
    <t>CTR_130</t>
  </si>
  <si>
    <t>Eleveur</t>
  </si>
  <si>
    <t>CTR_254</t>
  </si>
  <si>
    <t>Nkolfoulou</t>
  </si>
  <si>
    <t>CTR_214</t>
  </si>
  <si>
    <t>Mulang-IHS</t>
  </si>
  <si>
    <t>NRO_120</t>
  </si>
  <si>
    <t>T-junction-IHS</t>
  </si>
  <si>
    <t>NRO_124</t>
  </si>
  <si>
    <t>Tabene</t>
  </si>
  <si>
    <t>EST_007</t>
  </si>
  <si>
    <t>Bambili-Round-About-IHS</t>
  </si>
  <si>
    <t>NRO_068</t>
  </si>
  <si>
    <t>Buea-Entree</t>
  </si>
  <si>
    <t>SUO_033</t>
  </si>
  <si>
    <t>Malantouen</t>
  </si>
  <si>
    <t>OST_039</t>
  </si>
  <si>
    <t>Brazz-St-Bruno</t>
  </si>
  <si>
    <t>LIT_089</t>
  </si>
  <si>
    <t>Mboppi-Market-IHS</t>
  </si>
  <si>
    <t>LIT_761</t>
  </si>
  <si>
    <t>Mboppi-New</t>
  </si>
  <si>
    <t>LIT_736</t>
  </si>
  <si>
    <t>Bfsam-Ndjinga</t>
  </si>
  <si>
    <t>OST_075</t>
  </si>
  <si>
    <t>Bfsam-Bamendzi</t>
  </si>
  <si>
    <t>OST_024</t>
  </si>
  <si>
    <t>Bamenda-ATTIAH-IHS</t>
  </si>
  <si>
    <t>NRO_127</t>
  </si>
  <si>
    <t>Bfsam-Tayim-IHS</t>
  </si>
  <si>
    <t>OST_213</t>
  </si>
  <si>
    <t>Camp-Yabassi</t>
  </si>
  <si>
    <t>LIT_162</t>
  </si>
  <si>
    <t>Kikai-IHS</t>
  </si>
  <si>
    <t>NRO_053</t>
  </si>
  <si>
    <t>Kikai</t>
  </si>
  <si>
    <t>Down-Beach</t>
  </si>
  <si>
    <t>SUO_014</t>
  </si>
  <si>
    <t>Bfsam-Bamendzi-II</t>
  </si>
  <si>
    <t>OST_135</t>
  </si>
  <si>
    <t>Voirie-Municipale-IHS</t>
  </si>
  <si>
    <t>CTR_632</t>
  </si>
  <si>
    <t>International-Airport-IHS</t>
  </si>
  <si>
    <t>LIT_125</t>
  </si>
  <si>
    <t>Bberi-Abattoir</t>
  </si>
  <si>
    <t>LIT_346</t>
  </si>
  <si>
    <t>Ancien-Aeroport</t>
  </si>
  <si>
    <t>LIT_055</t>
  </si>
  <si>
    <t>Armee-de-l-AIR-IHS</t>
  </si>
  <si>
    <t>LIT_748</t>
  </si>
  <si>
    <t>Babylone-dispensaire</t>
  </si>
  <si>
    <t>LIT_648</t>
  </si>
  <si>
    <t>CTR_593</t>
  </si>
  <si>
    <t>Mile4-Q10-IHS</t>
  </si>
  <si>
    <t>SUO_214</t>
  </si>
  <si>
    <t>Youpwe</t>
  </si>
  <si>
    <t>LIT_268</t>
  </si>
  <si>
    <t>Bfsam-Brasserie</t>
  </si>
  <si>
    <t>OST_134</t>
  </si>
  <si>
    <t>Bberi-Sodiko-MTN</t>
  </si>
  <si>
    <t>LIT_418</t>
  </si>
  <si>
    <t>BBeri-Dikolo-Centre-Equestre</t>
  </si>
  <si>
    <t>LIT_681</t>
  </si>
  <si>
    <t>Awae-Escalier-IHS</t>
  </si>
  <si>
    <t>CTR_168</t>
  </si>
  <si>
    <t>EXN_042</t>
  </si>
  <si>
    <t>Foumban-Ndjisse-III</t>
  </si>
  <si>
    <t>OST_229</t>
  </si>
  <si>
    <t>Simbock-II</t>
  </si>
  <si>
    <t>CTR_716</t>
  </si>
  <si>
    <t>Nkomeda</t>
  </si>
  <si>
    <t>CTR_597</t>
  </si>
  <si>
    <t>Montee-Des-Soeurs-IHS</t>
  </si>
  <si>
    <t>CTR_149</t>
  </si>
  <si>
    <t>Ngd-Stade</t>
  </si>
  <si>
    <t>ADM_057</t>
  </si>
  <si>
    <t>NRD_190_H_Garoua-Military</t>
  </si>
  <si>
    <t>NRD_190</t>
  </si>
  <si>
    <t>Zamengoue</t>
  </si>
  <si>
    <t>CTR_100</t>
  </si>
  <si>
    <t>Bfsam-Njinkwo</t>
  </si>
  <si>
    <t>OST_076</t>
  </si>
  <si>
    <t>Ebogo-II</t>
  </si>
  <si>
    <t>CTR_867</t>
  </si>
  <si>
    <t>Baaba-II</t>
  </si>
  <si>
    <t>CTR_879</t>
  </si>
  <si>
    <t>Baaba</t>
  </si>
  <si>
    <t>Fotokol</t>
  </si>
  <si>
    <t>EXN_013</t>
  </si>
  <si>
    <t>Foumban-Kounga-II</t>
  </si>
  <si>
    <t>OST_233</t>
  </si>
  <si>
    <t>Garoua-H-Plateau</t>
  </si>
  <si>
    <t>NRD_175</t>
  </si>
  <si>
    <t>Foumban-Njintout</t>
  </si>
  <si>
    <t>OST_176</t>
  </si>
  <si>
    <t>CTR_604</t>
  </si>
  <si>
    <t>Mfandena-IHS</t>
  </si>
  <si>
    <t>CTR_643</t>
  </si>
  <si>
    <t>Nkeng-Likok-II</t>
  </si>
  <si>
    <t>LIT_658</t>
  </si>
  <si>
    <t>Nkometou</t>
  </si>
  <si>
    <t>CTR_061</t>
  </si>
  <si>
    <t>Nyom-II-IHS</t>
  </si>
  <si>
    <t>CTR_648</t>
  </si>
  <si>
    <t>E-Police</t>
  </si>
  <si>
    <t>CTR_076</t>
  </si>
  <si>
    <t>Nkolzie-II</t>
  </si>
  <si>
    <t>CTR_672</t>
  </si>
  <si>
    <t>Nkolzie</t>
  </si>
  <si>
    <t>Simbock</t>
  </si>
  <si>
    <t>CTR_069</t>
  </si>
  <si>
    <t>CTR_105</t>
  </si>
  <si>
    <t>Etoug-Ebe-II</t>
  </si>
  <si>
    <t>CTR_740</t>
  </si>
  <si>
    <t>Doualare-II</t>
  </si>
  <si>
    <t>EXN_197</t>
  </si>
  <si>
    <t>Limbe-Mile4-IHS</t>
  </si>
  <si>
    <t>SUO_212</t>
  </si>
  <si>
    <t>Pitoa-Entree</t>
  </si>
  <si>
    <t>NRD_133</t>
  </si>
  <si>
    <t>Nitob-IHS</t>
  </si>
  <si>
    <t>NRO_122</t>
  </si>
  <si>
    <t>Bamenda-Nchuobuh-IHS</t>
  </si>
  <si>
    <t>NRO_125</t>
  </si>
  <si>
    <t>Kousseri-Papar-IHS</t>
  </si>
  <si>
    <t>EXN_188</t>
  </si>
  <si>
    <t>China-Embassy-IHS</t>
  </si>
  <si>
    <t>CTR_874</t>
  </si>
  <si>
    <t>Soa</t>
  </si>
  <si>
    <t>CTR_031</t>
  </si>
  <si>
    <t>Ekoudou-New</t>
  </si>
  <si>
    <t>CTR_539</t>
  </si>
  <si>
    <t>Koloko</t>
  </si>
  <si>
    <t>LIT_079</t>
  </si>
  <si>
    <t>CTR_547_N_Elig-Mfomo-New</t>
  </si>
  <si>
    <t>CTR_547</t>
  </si>
  <si>
    <t>Elig-Mfomo</t>
  </si>
  <si>
    <t>Mbalmayo-Haoussa</t>
  </si>
  <si>
    <t>CTR_393</t>
  </si>
  <si>
    <t>Mbalmayo</t>
  </si>
  <si>
    <t>Newb-Q-Haoussa</t>
  </si>
  <si>
    <t>LIT_395</t>
  </si>
  <si>
    <t>Soa-II</t>
  </si>
  <si>
    <t>CTR_317</t>
  </si>
  <si>
    <t>Edea-Nkakanzock</t>
  </si>
  <si>
    <t>LIT_314</t>
  </si>
  <si>
    <t>Soa-Town-IHS</t>
  </si>
  <si>
    <t>CTR_649</t>
  </si>
  <si>
    <t>SOA-Vallee</t>
  </si>
  <si>
    <t>CTR_714</t>
  </si>
  <si>
    <t>Wakwa-IHS</t>
  </si>
  <si>
    <t>ADM_078</t>
  </si>
  <si>
    <t>Wakwa</t>
  </si>
  <si>
    <t>Endoum-Carrefour</t>
  </si>
  <si>
    <t>SUD_108</t>
  </si>
  <si>
    <t>Minton</t>
  </si>
  <si>
    <t>CTR_947_Z_Nkoabang-Tradex</t>
  </si>
  <si>
    <t>CTR_947</t>
  </si>
  <si>
    <t>Makepe</t>
  </si>
  <si>
    <t>LIT_037</t>
  </si>
  <si>
    <t>Bfsam-Kouogouo</t>
  </si>
  <si>
    <t>OST_065</t>
  </si>
  <si>
    <t>Babessi</t>
  </si>
  <si>
    <t>NRO_024</t>
  </si>
  <si>
    <t>Kiiki</t>
  </si>
  <si>
    <t>CTR_190</t>
  </si>
  <si>
    <t>Ebolowa-Ville</t>
  </si>
  <si>
    <t>CTR_392</t>
  </si>
  <si>
    <t>Sodibanga</t>
  </si>
  <si>
    <t>LIT_515</t>
  </si>
  <si>
    <t>Bangourain</t>
  </si>
  <si>
    <t>OST_090</t>
  </si>
  <si>
    <t>Ngog-Mapubi-NEW</t>
  </si>
  <si>
    <t>CTR_546</t>
  </si>
  <si>
    <t>Ngog-Mapubi</t>
  </si>
  <si>
    <t>Bda-Bus-Station-IHS</t>
  </si>
  <si>
    <t>NRO_066</t>
  </si>
  <si>
    <t>Bfsam-Nylon</t>
  </si>
  <si>
    <t>OST_107</t>
  </si>
  <si>
    <t>Bfsam-Megom</t>
  </si>
  <si>
    <t>OST_238</t>
  </si>
  <si>
    <t>Bfsam-Toket</t>
  </si>
  <si>
    <t>OST_045</t>
  </si>
  <si>
    <t>Bfsam-Q-Admin</t>
  </si>
  <si>
    <t>OST_111</t>
  </si>
  <si>
    <t>Bfsam-Kamkouop</t>
  </si>
  <si>
    <t>OST_002</t>
  </si>
  <si>
    <t>Nkwein-MTN</t>
  </si>
  <si>
    <t>NRO_221</t>
  </si>
  <si>
    <t>Goulourgou</t>
  </si>
  <si>
    <t>EXN_200</t>
  </si>
  <si>
    <t>Tadu-IHS</t>
  </si>
  <si>
    <t>NRO_018</t>
  </si>
  <si>
    <t>Tadu</t>
  </si>
  <si>
    <t>Bamenda-Old-Town-IHS</t>
  </si>
  <si>
    <t>NRO_119</t>
  </si>
  <si>
    <t>Bda-Titam-Naka</t>
  </si>
  <si>
    <t>OST_113</t>
  </si>
  <si>
    <t>Mbatu-IHS</t>
  </si>
  <si>
    <t>NRO_065</t>
  </si>
  <si>
    <t>Bamenda-Abangoh-IHS</t>
  </si>
  <si>
    <t>NRO_064</t>
  </si>
  <si>
    <t>Bda-Nitop-II</t>
  </si>
  <si>
    <t>NRO_226</t>
  </si>
  <si>
    <t>Mendankwe</t>
  </si>
  <si>
    <t>NRO_229</t>
  </si>
  <si>
    <t>Bamenda-GRA-IHS</t>
  </si>
  <si>
    <t>NRO_130</t>
  </si>
  <si>
    <t>Bda-Agence</t>
  </si>
  <si>
    <t>NRO_016</t>
  </si>
  <si>
    <t>Gospel-Radio-IHS</t>
  </si>
  <si>
    <t>NRO_126</t>
  </si>
  <si>
    <t>BICEC-Indoor</t>
  </si>
  <si>
    <t>LIT_700</t>
  </si>
  <si>
    <t>Tourou</t>
  </si>
  <si>
    <t>EXN_231</t>
  </si>
  <si>
    <t>Lamape</t>
  </si>
  <si>
    <t>OST_027</t>
  </si>
  <si>
    <t>Bda-Kwe-Pastoral-Center-IHS</t>
  </si>
  <si>
    <t>NRO_062</t>
  </si>
  <si>
    <t>Buea-Soppo-University-IHS</t>
  </si>
  <si>
    <t>SUO_199</t>
  </si>
  <si>
    <t>Camship</t>
  </si>
  <si>
    <t>LIT_139</t>
  </si>
  <si>
    <t>H-Deputes</t>
  </si>
  <si>
    <t>CTR_578</t>
  </si>
  <si>
    <t>Bastos-Nylon</t>
  </si>
  <si>
    <t>CTR_198</t>
  </si>
  <si>
    <t>Bertoua-Bonis-MTN</t>
  </si>
  <si>
    <t>EST_052</t>
  </si>
  <si>
    <t>Acropole-IHS</t>
  </si>
  <si>
    <t>CTR_129</t>
  </si>
  <si>
    <t>Odza-III</t>
  </si>
  <si>
    <t>CTR_628</t>
  </si>
  <si>
    <t>Elig-Edzoa</t>
  </si>
  <si>
    <t>CTR_075</t>
  </si>
  <si>
    <t>Nkong-C-Fultang</t>
  </si>
  <si>
    <t>LIT_353</t>
  </si>
  <si>
    <t>Lende-Kribi</t>
  </si>
  <si>
    <t>SUD_086</t>
  </si>
  <si>
    <t>H-Astoria</t>
  </si>
  <si>
    <t>LIT_244</t>
  </si>
  <si>
    <t>Afeme-Nord</t>
  </si>
  <si>
    <t>CTR_591</t>
  </si>
  <si>
    <t>Olezoa</t>
  </si>
  <si>
    <t>CTR_035</t>
  </si>
  <si>
    <t>Bpriso-ASECNA</t>
  </si>
  <si>
    <t>LIT_060</t>
  </si>
  <si>
    <t>Biscuiterie-IHS</t>
  </si>
  <si>
    <t>CTR_157</t>
  </si>
  <si>
    <t>Bberi-Enem</t>
  </si>
  <si>
    <t>LIT_637</t>
  </si>
  <si>
    <t>Denver</t>
  </si>
  <si>
    <t>LIT_106</t>
  </si>
  <si>
    <t>Bsadi-Lycee-CAMTEL</t>
  </si>
  <si>
    <t>LIT_643</t>
  </si>
  <si>
    <t>Bomono-Gare-IHS</t>
  </si>
  <si>
    <t>LIT_498</t>
  </si>
  <si>
    <t>Bomono</t>
  </si>
  <si>
    <t>Crf-Nsam-IHS</t>
  </si>
  <si>
    <t>CTR_159</t>
  </si>
  <si>
    <t>Japoma-I</t>
  </si>
  <si>
    <t>LIT_725</t>
  </si>
  <si>
    <t>Kribi-CRTV</t>
  </si>
  <si>
    <t>SUD_010</t>
  </si>
  <si>
    <t>Kribi-gd-batanga</t>
  </si>
  <si>
    <t>LIT_107</t>
  </si>
  <si>
    <t>Ndokoti-GUINNESS</t>
  </si>
  <si>
    <t>LIT_525</t>
  </si>
  <si>
    <t>CTR_006_Z_Mbankolo</t>
  </si>
  <si>
    <t>CTR_006</t>
  </si>
  <si>
    <t>Spectrum-Bonanjo-IHS</t>
  </si>
  <si>
    <t>LIT_429</t>
  </si>
  <si>
    <t>Mehanda</t>
  </si>
  <si>
    <t>CTR_635</t>
  </si>
  <si>
    <t>HIS</t>
  </si>
  <si>
    <t>Sangmelima-CRTV</t>
  </si>
  <si>
    <t>SUD_018</t>
  </si>
  <si>
    <t>Shell-Nsimeyong</t>
  </si>
  <si>
    <t>CTR_056</t>
  </si>
  <si>
    <t>Mvog-Atangana-Mballa</t>
  </si>
  <si>
    <t>CTR_728</t>
  </si>
  <si>
    <t>Nyalla-Marche</t>
  </si>
  <si>
    <t>LIT_655</t>
  </si>
  <si>
    <t>LIT_862_Z_Bonamatoumbe-Village</t>
  </si>
  <si>
    <t>LIT_862</t>
  </si>
  <si>
    <t>Satcom</t>
  </si>
  <si>
    <t>CTR_199</t>
  </si>
  <si>
    <t>Bpriso-Nodal</t>
  </si>
  <si>
    <t>LIT_104</t>
  </si>
  <si>
    <t>CTR_939_Z_Mehanda-IV</t>
  </si>
  <si>
    <t>CTR_939</t>
  </si>
  <si>
    <t>Nkolafamba</t>
  </si>
  <si>
    <t>laboratorie-T.Bella</t>
  </si>
  <si>
    <t>CTR_937</t>
  </si>
  <si>
    <t>H-Plateau-New</t>
  </si>
  <si>
    <t>CTR_484</t>
  </si>
  <si>
    <t>Lycee-Koumassi-IHS</t>
  </si>
  <si>
    <t>LIT_427</t>
  </si>
  <si>
    <t>Wouri</t>
  </si>
  <si>
    <t>LIT_087</t>
  </si>
  <si>
    <t>Ekie-Elegance</t>
  </si>
  <si>
    <t>CTR_285</t>
  </si>
  <si>
    <t>Meyo-II</t>
  </si>
  <si>
    <t>CTR_850</t>
  </si>
  <si>
    <t>Binguela</t>
  </si>
  <si>
    <t>PK10-Marche</t>
  </si>
  <si>
    <t>LIT_278</t>
  </si>
  <si>
    <t>Okolo</t>
  </si>
  <si>
    <t>CTR_213</t>
  </si>
  <si>
    <t>Limbe-Church-Street-IHS</t>
  </si>
  <si>
    <t>SUO_188</t>
  </si>
  <si>
    <t>An-Marche-Melen</t>
  </si>
  <si>
    <t>CTR_372</t>
  </si>
  <si>
    <t>Nkolbisson-II</t>
  </si>
  <si>
    <t>CTR_761</t>
  </si>
  <si>
    <t>Nitoukou-IHS</t>
  </si>
  <si>
    <t>CTR_177</t>
  </si>
  <si>
    <t>Fokoue</t>
  </si>
  <si>
    <t>OST_059</t>
  </si>
  <si>
    <t>Yona-Hotel-MTN-IHS</t>
  </si>
  <si>
    <t>CTR_466</t>
  </si>
  <si>
    <t>Fokoue-IHS</t>
  </si>
  <si>
    <t>OST_139</t>
  </si>
  <si>
    <t>Sangmelima-Chateau</t>
  </si>
  <si>
    <t>SUD_260</t>
  </si>
  <si>
    <t>Koupa-Kagnam</t>
  </si>
  <si>
    <t>OST_114</t>
  </si>
  <si>
    <t>BAFIA-BEGNIAN-IHS</t>
  </si>
  <si>
    <t>CTR_828</t>
  </si>
  <si>
    <t>New-Marche-Melen</t>
  </si>
  <si>
    <t>CTR_425</t>
  </si>
  <si>
    <t>Limbe-Bimbia-CRTV</t>
  </si>
  <si>
    <t>SUO_081</t>
  </si>
  <si>
    <t>Mvog-Manga</t>
  </si>
  <si>
    <t>CTR_378</t>
  </si>
  <si>
    <t>So-Djay-IHS</t>
  </si>
  <si>
    <t>NRD_125</t>
  </si>
  <si>
    <t>So-Djay</t>
  </si>
  <si>
    <t>Rey-Bouba</t>
  </si>
  <si>
    <t>NRD_023</t>
  </si>
  <si>
    <t>Rey-bouba</t>
  </si>
  <si>
    <t>Kumbo-II</t>
  </si>
  <si>
    <t>NRO_020</t>
  </si>
  <si>
    <t>Tchollire</t>
  </si>
  <si>
    <t>NRD_008</t>
  </si>
  <si>
    <t>Tchollire-Centre</t>
  </si>
  <si>
    <t>NRD_180</t>
  </si>
  <si>
    <t>Nkolafeme</t>
  </si>
  <si>
    <t>CTR_246</t>
  </si>
  <si>
    <t>Sanguere-Paul-MTN</t>
  </si>
  <si>
    <t>NRD_166</t>
  </si>
  <si>
    <t>Garoua-Bockle-IHS</t>
  </si>
  <si>
    <t>NRD_094</t>
  </si>
  <si>
    <t>Banyangui</t>
  </si>
  <si>
    <t>LIT_382</t>
  </si>
  <si>
    <t>Bafia-Dang</t>
  </si>
  <si>
    <t>CTR_397</t>
  </si>
  <si>
    <t>Ngd-Maraba-MTN</t>
  </si>
  <si>
    <t>ADM_167</t>
  </si>
  <si>
    <t>Bda-Tubah-MTN</t>
  </si>
  <si>
    <t>NRO_254</t>
  </si>
  <si>
    <t>Reserve-Benoue</t>
  </si>
  <si>
    <t>NRD_168</t>
  </si>
  <si>
    <t>Reserve Benoue</t>
  </si>
  <si>
    <t>PK5</t>
  </si>
  <si>
    <t>LIT_073</t>
  </si>
  <si>
    <t>Poli-Ville-IHS</t>
  </si>
  <si>
    <t>NRD_119</t>
  </si>
  <si>
    <t>Poli</t>
  </si>
  <si>
    <t>Fin-Goudron-Mt-Essec</t>
  </si>
  <si>
    <t>LIT_160</t>
  </si>
  <si>
    <t>Bfsam-Dienso</t>
  </si>
  <si>
    <t>OST_120</t>
  </si>
  <si>
    <t>Bfsam-Tougang-II</t>
  </si>
  <si>
    <t>OST_231</t>
  </si>
  <si>
    <t>Aguli-MTN</t>
  </si>
  <si>
    <t>NRO_256</t>
  </si>
  <si>
    <t>Aguli</t>
  </si>
  <si>
    <t>Bangam-IHS</t>
  </si>
  <si>
    <t>OST_211</t>
  </si>
  <si>
    <t>Bangam</t>
  </si>
  <si>
    <t>Ndogbong-IUT</t>
  </si>
  <si>
    <t>LIT_221</t>
  </si>
  <si>
    <t>Ngwelle-II</t>
  </si>
  <si>
    <t>LIT_377</t>
  </si>
  <si>
    <t>Njimom-IHS</t>
  </si>
  <si>
    <t>OST_149</t>
  </si>
  <si>
    <t>Njimom</t>
  </si>
  <si>
    <t>Buea-Bomaka-II-IHS</t>
  </si>
  <si>
    <t>SUO_201</t>
  </si>
  <si>
    <t>Mbanga-Bakoko-IHS</t>
  </si>
  <si>
    <t>LIT_164</t>
  </si>
  <si>
    <t>Ahala-IHS</t>
  </si>
  <si>
    <t>CTR_164</t>
  </si>
  <si>
    <t>Madagascar-Nodal</t>
  </si>
  <si>
    <t>LIT_814</t>
  </si>
  <si>
    <t>Yassa-II</t>
  </si>
  <si>
    <t>LIT_642</t>
  </si>
  <si>
    <t>ADM_005</t>
  </si>
  <si>
    <t>Pitoa-II</t>
  </si>
  <si>
    <t>NRD_183</t>
  </si>
  <si>
    <t>Hopital-General-Garoua</t>
  </si>
  <si>
    <t>NRD_189</t>
  </si>
  <si>
    <t>Pitoa</t>
  </si>
  <si>
    <t>NRD_013</t>
  </si>
  <si>
    <t>Gouna</t>
  </si>
  <si>
    <t>NRD_031</t>
  </si>
  <si>
    <t>Garoua-Katasko-MTN-IHS</t>
  </si>
  <si>
    <t>NRD_116</t>
  </si>
  <si>
    <t>Marouare-New</t>
  </si>
  <si>
    <t>NRD_130</t>
  </si>
  <si>
    <t>Garoua-Sonayo</t>
  </si>
  <si>
    <t>NRD_162</t>
  </si>
  <si>
    <t>Nassarao</t>
  </si>
  <si>
    <t>NRD_037</t>
  </si>
  <si>
    <t>Garoua-Sabongari-Lainde-IHS</t>
  </si>
  <si>
    <t>NRD_083</t>
  </si>
  <si>
    <t>Garoua-Ouro-Lawan</t>
  </si>
  <si>
    <t>NRD_054</t>
  </si>
  <si>
    <t>Nassarao-II</t>
  </si>
  <si>
    <t>NRD_147</t>
  </si>
  <si>
    <t>Garoua-Ouro-Lawan-II</t>
  </si>
  <si>
    <t>NRD_146</t>
  </si>
  <si>
    <t>PK10-Plateau</t>
  </si>
  <si>
    <t>LIT_223</t>
  </si>
  <si>
    <t>Dibamba-Centrale-Electrique</t>
  </si>
  <si>
    <t>LIT_617</t>
  </si>
  <si>
    <t>Garoua-Stade</t>
  </si>
  <si>
    <t>NRD_143</t>
  </si>
  <si>
    <t>Maroua-University-IHS</t>
  </si>
  <si>
    <t>EXN_117</t>
  </si>
  <si>
    <t>Maroua-Massalare</t>
  </si>
  <si>
    <t>EXN_087</t>
  </si>
  <si>
    <t>Meiganga-Universite</t>
  </si>
  <si>
    <t>ADM_171</t>
  </si>
  <si>
    <t>Meiganga</t>
  </si>
  <si>
    <t>Douggoy-Lopere-II</t>
  </si>
  <si>
    <t>EXN_217</t>
  </si>
  <si>
    <t>Maroua-Douggoy</t>
  </si>
  <si>
    <t>EXN_016</t>
  </si>
  <si>
    <t>Kongola-IHS</t>
  </si>
  <si>
    <t>EXN_113</t>
  </si>
  <si>
    <t>Ngong-II</t>
  </si>
  <si>
    <t>NRD_032</t>
  </si>
  <si>
    <t>Ngong</t>
  </si>
  <si>
    <t>Garoua-Lainde</t>
  </si>
  <si>
    <t>NRD_009</t>
  </si>
  <si>
    <t>Kodek-Djarengol</t>
  </si>
  <si>
    <t>EXN_053</t>
  </si>
  <si>
    <t>Maroua-Douggoy-II</t>
  </si>
  <si>
    <t>EXN_212</t>
  </si>
  <si>
    <t>Odza-PK10</t>
  </si>
  <si>
    <t>CTR_330</t>
  </si>
  <si>
    <t>Belo</t>
  </si>
  <si>
    <t>NRO_032</t>
  </si>
  <si>
    <t>Rain-forest-School</t>
  </si>
  <si>
    <t>CTR_766</t>
  </si>
  <si>
    <t>Magba</t>
  </si>
  <si>
    <t>OST_023</t>
  </si>
  <si>
    <t>Ngd-Projet-Laitier</t>
  </si>
  <si>
    <t>ADM_034</t>
  </si>
  <si>
    <t>Ngd-Dang</t>
  </si>
  <si>
    <t>ADM_017</t>
  </si>
  <si>
    <t>Ngd-Dang-MTN-IHS</t>
  </si>
  <si>
    <t>ADM_083</t>
  </si>
  <si>
    <t>Ngd-Universite</t>
  </si>
  <si>
    <t>ADM_003</t>
  </si>
  <si>
    <t>DEENA-IHS</t>
  </si>
  <si>
    <t>ADM_082</t>
  </si>
  <si>
    <t>Deena</t>
  </si>
  <si>
    <t>Djoungolo</t>
  </si>
  <si>
    <t>CTR_029</t>
  </si>
  <si>
    <t>Chapelle-Essos</t>
  </si>
  <si>
    <t>CTR_207</t>
  </si>
  <si>
    <t>H-Franco</t>
  </si>
  <si>
    <t>CTR_102</t>
  </si>
  <si>
    <t>Ngd-Aoudi-IHS</t>
  </si>
  <si>
    <t>ADM_115</t>
  </si>
  <si>
    <t>Ngaoundere-Cifan-MTN-IHS</t>
  </si>
  <si>
    <t>ADM_120</t>
  </si>
  <si>
    <t>Ngd-Burkina</t>
  </si>
  <si>
    <t>ADM_036</t>
  </si>
  <si>
    <t>Badankali-IHS</t>
  </si>
  <si>
    <t>NRD_107</t>
  </si>
  <si>
    <t>Badankali</t>
  </si>
  <si>
    <t>Ngd-Chateau</t>
  </si>
  <si>
    <t>ADM_001</t>
  </si>
  <si>
    <t>Ngd-EPC-IHS</t>
  </si>
  <si>
    <t>ADM_077</t>
  </si>
  <si>
    <t>Ngd-Yarban</t>
  </si>
  <si>
    <t>ADM_073</t>
  </si>
  <si>
    <t>Ngd-burkina-rural</t>
  </si>
  <si>
    <t>ADM_147</t>
  </si>
  <si>
    <t>Ngd-Mbideng-IHS</t>
  </si>
  <si>
    <t>ADM_157</t>
  </si>
  <si>
    <t>Maga-Lycee</t>
  </si>
  <si>
    <t>NRD_135</t>
  </si>
  <si>
    <t>Maga</t>
  </si>
  <si>
    <t>Ngd-Bamyangal-II-IHS</t>
  </si>
  <si>
    <t>ADM_085</t>
  </si>
  <si>
    <t>Ngd-Bamyanga2-IHS</t>
  </si>
  <si>
    <t>ADM_136</t>
  </si>
  <si>
    <t>Sakdje</t>
  </si>
  <si>
    <t>NRD_172</t>
  </si>
  <si>
    <t>Ngd-Agence</t>
  </si>
  <si>
    <t>ADM_026</t>
  </si>
  <si>
    <t>Ngd-Baladji</t>
  </si>
  <si>
    <t>ADM_035</t>
  </si>
  <si>
    <t>Ngd-Mbiassoro</t>
  </si>
  <si>
    <t>ADM_166</t>
  </si>
  <si>
    <t>Pangar-camrail</t>
  </si>
  <si>
    <t>ADM_114</t>
  </si>
  <si>
    <t>Pangar</t>
  </si>
  <si>
    <t>Pitchoumba</t>
  </si>
  <si>
    <t>NRD_171</t>
  </si>
  <si>
    <t>PITCHOUMBA</t>
  </si>
  <si>
    <t>Mbaka</t>
  </si>
  <si>
    <t>ADM_161</t>
  </si>
  <si>
    <t>Banda</t>
  </si>
  <si>
    <t>NRD_029</t>
  </si>
  <si>
    <t>Ngaoundere-University-IHS</t>
  </si>
  <si>
    <t>ADM_076</t>
  </si>
  <si>
    <t>Ngd-University-II-IHS</t>
  </si>
  <si>
    <t>ADM_127</t>
  </si>
  <si>
    <t>Ngd-Bini</t>
  </si>
  <si>
    <t>ADM_069</t>
  </si>
  <si>
    <t>Ngd-Beka</t>
  </si>
  <si>
    <t>ADM_180</t>
  </si>
  <si>
    <t>Lagdo-Marche</t>
  </si>
  <si>
    <t>NRD_077</t>
  </si>
  <si>
    <t>Lagdo</t>
  </si>
  <si>
    <t>Garoua-Roum-Adja-Camp-Sic</t>
  </si>
  <si>
    <t>NRD_084</t>
  </si>
  <si>
    <t>NRD_012</t>
  </si>
  <si>
    <t>Bpriso-Hydrocarbure</t>
  </si>
  <si>
    <t>LIT_676</t>
  </si>
  <si>
    <t>Beka</t>
  </si>
  <si>
    <t>NRD_020</t>
  </si>
  <si>
    <t>Ngd-Ville</t>
  </si>
  <si>
    <t>ADM_018</t>
  </si>
  <si>
    <t>Djarako</t>
  </si>
  <si>
    <t>NRD_030</t>
  </si>
  <si>
    <t>Kousseri-Lacka</t>
  </si>
  <si>
    <t>EXN_094</t>
  </si>
  <si>
    <t>Bamessing-IHS</t>
  </si>
  <si>
    <t>NRO_038</t>
  </si>
  <si>
    <t>Bamessing</t>
  </si>
  <si>
    <t>Nchum-IHS</t>
  </si>
  <si>
    <t>NRO_088</t>
  </si>
  <si>
    <t>Nchum</t>
  </si>
  <si>
    <t>Mballa-II</t>
  </si>
  <si>
    <t>CTR_824</t>
  </si>
  <si>
    <t>Tcheboa-MTN-IHS</t>
  </si>
  <si>
    <t>NRD_025</t>
  </si>
  <si>
    <t>Bambili-University-IHS</t>
  </si>
  <si>
    <t>NRO_061</t>
  </si>
  <si>
    <t>Masque</t>
  </si>
  <si>
    <t>CTR_020</t>
  </si>
  <si>
    <t>Moude-IHS</t>
  </si>
  <si>
    <t>EXN_185</t>
  </si>
  <si>
    <t>Moude</t>
  </si>
  <si>
    <t>Tignere</t>
  </si>
  <si>
    <t>ADM_011</t>
  </si>
  <si>
    <t>Douala-Grand-Mall-FZ</t>
  </si>
  <si>
    <t>LIT_727</t>
  </si>
  <si>
    <t>Souza</t>
  </si>
  <si>
    <t>LIT_016</t>
  </si>
  <si>
    <t>Indoor-Agence-Ngaoundere</t>
  </si>
  <si>
    <t>ADM_176</t>
  </si>
  <si>
    <t>Guider-Djamboutou</t>
  </si>
  <si>
    <t>NRD_178</t>
  </si>
  <si>
    <t>Makondo</t>
  </si>
  <si>
    <t>LIT_114</t>
  </si>
  <si>
    <t>Madjap</t>
  </si>
  <si>
    <t>LIT_519</t>
  </si>
  <si>
    <t>Mandjap</t>
  </si>
  <si>
    <t>Mankon-II</t>
  </si>
  <si>
    <t>NRO_141</t>
  </si>
  <si>
    <t>Kotto-Bloc</t>
  </si>
  <si>
    <t>LIT_246</t>
  </si>
  <si>
    <t>Lara</t>
  </si>
  <si>
    <t>EXN_102</t>
  </si>
  <si>
    <t>Hot-Spot</t>
  </si>
  <si>
    <t>NRO_028</t>
  </si>
  <si>
    <t>Bamenda-CRTV</t>
  </si>
  <si>
    <t>NRO_008</t>
  </si>
  <si>
    <t>Bamenda-Meta-Quater-IHS</t>
  </si>
  <si>
    <t>NRO_070</t>
  </si>
  <si>
    <t>Balda</t>
  </si>
  <si>
    <t>EXN_229</t>
  </si>
  <si>
    <t>Mada-IHS</t>
  </si>
  <si>
    <t>EXN_223</t>
  </si>
  <si>
    <t>Mada</t>
  </si>
  <si>
    <t>Doumo-IHS-VSAT</t>
  </si>
  <si>
    <t>NRD_152</t>
  </si>
  <si>
    <t>Doumo</t>
  </si>
  <si>
    <t>CTN</t>
  </si>
  <si>
    <t>LIT_003</t>
  </si>
  <si>
    <t>Good Grid 100%</t>
  </si>
  <si>
    <t>Katoual-MTN</t>
  </si>
  <si>
    <t>EXN_026</t>
  </si>
  <si>
    <t>Doreissou-IHS</t>
  </si>
  <si>
    <t>EXN_118</t>
  </si>
  <si>
    <t>Doreissou</t>
  </si>
  <si>
    <t>Bambalang</t>
  </si>
  <si>
    <t>NRO_100</t>
  </si>
  <si>
    <t>Kousseri-Crtv</t>
  </si>
  <si>
    <t>EXN_031</t>
  </si>
  <si>
    <t>Fotokol-Town-IHS</t>
  </si>
  <si>
    <t>EXN_259</t>
  </si>
  <si>
    <t>Datcheka-IHS</t>
  </si>
  <si>
    <t>EXN_265</t>
  </si>
  <si>
    <t>Datcheka</t>
  </si>
  <si>
    <t>Guidiguis-Ville</t>
  </si>
  <si>
    <t>NRD_144</t>
  </si>
  <si>
    <t>Guidiguis</t>
  </si>
  <si>
    <t>Kousseri-Ville</t>
  </si>
  <si>
    <t>EXN_064</t>
  </si>
  <si>
    <t>Zidim-IHS</t>
  </si>
  <si>
    <t>EXN_154</t>
  </si>
  <si>
    <t>Zidim</t>
  </si>
  <si>
    <t>Mbengwi-Mile17-IHS</t>
  </si>
  <si>
    <t>NRO_144</t>
  </si>
  <si>
    <t>Mbengwi</t>
  </si>
  <si>
    <t>Dargala-New</t>
  </si>
  <si>
    <t>EXN_190</t>
  </si>
  <si>
    <t>Dargala</t>
  </si>
  <si>
    <t>Fotouni-IHS</t>
  </si>
  <si>
    <t>OST_153</t>
  </si>
  <si>
    <t>Fotouni</t>
  </si>
  <si>
    <t>Pouss-New</t>
  </si>
  <si>
    <t>EXN_189</t>
  </si>
  <si>
    <t>Magada-IHS</t>
  </si>
  <si>
    <t>EXN_128</t>
  </si>
  <si>
    <t>Magada</t>
  </si>
  <si>
    <t>Tekele</t>
  </si>
  <si>
    <t>EXN_230</t>
  </si>
  <si>
    <t>Maga-Ville</t>
  </si>
  <si>
    <t>EXN_110</t>
  </si>
  <si>
    <t>EXN_014</t>
  </si>
  <si>
    <t>EXN_033</t>
  </si>
  <si>
    <t>MBIYEH-IHS</t>
  </si>
  <si>
    <t>NRO_150</t>
  </si>
  <si>
    <t>Guirvidig</t>
  </si>
  <si>
    <t>EXN_098</t>
  </si>
  <si>
    <t>Dziguilao</t>
  </si>
  <si>
    <t>EXN_074</t>
  </si>
  <si>
    <t>Laquintinie</t>
  </si>
  <si>
    <t>LIT_082</t>
  </si>
  <si>
    <t>Kay-Kay</t>
  </si>
  <si>
    <t>EXN_050</t>
  </si>
  <si>
    <t>Mogode</t>
  </si>
  <si>
    <t>EXN_024</t>
  </si>
  <si>
    <t>Ndop-Catholic-Church</t>
  </si>
  <si>
    <t>NRO_136</t>
  </si>
  <si>
    <t>Ndop</t>
  </si>
  <si>
    <t>Bfsam-Tayim-II</t>
  </si>
  <si>
    <t>OST_291</t>
  </si>
  <si>
    <t>PK8-Essiac</t>
  </si>
  <si>
    <t>LIT_443</t>
  </si>
  <si>
    <t>DOUBLE-IHS</t>
  </si>
  <si>
    <t>EXN_109</t>
  </si>
  <si>
    <t>Double(Djakaramani)</t>
  </si>
  <si>
    <t>Tokombere</t>
  </si>
  <si>
    <t>EXN_015</t>
  </si>
  <si>
    <t>Domayo</t>
  </si>
  <si>
    <t>EXN_054</t>
  </si>
  <si>
    <t>Nkomo</t>
  </si>
  <si>
    <t>CTR_042</t>
  </si>
  <si>
    <t>Bonawon</t>
  </si>
  <si>
    <t>LIT_400</t>
  </si>
  <si>
    <t>Nkoa-Ayos-IHS</t>
  </si>
  <si>
    <t>CTR_661</t>
  </si>
  <si>
    <t>Crf-Cornier</t>
  </si>
  <si>
    <t>CTR_477</t>
  </si>
  <si>
    <t>Rd-Pt-Express</t>
  </si>
  <si>
    <t>CTR_012</t>
  </si>
  <si>
    <t>Talla-Kribi-IHS</t>
  </si>
  <si>
    <t>LIT_504</t>
  </si>
  <si>
    <t>Meyo</t>
  </si>
  <si>
    <t>CTR_320</t>
  </si>
  <si>
    <t>C-D-Palmiers-II</t>
  </si>
  <si>
    <t>LIT_371</t>
  </si>
  <si>
    <t>Nsimeyong-Chefferie</t>
  </si>
  <si>
    <t>CTR_660</t>
  </si>
  <si>
    <t>Laquintinie-Camtel</t>
  </si>
  <si>
    <t>LIT_644</t>
  </si>
  <si>
    <t>Bsadi-IPPB-Santa-Lucia</t>
  </si>
  <si>
    <t>LIT_686</t>
  </si>
  <si>
    <t>Bonaminkano-IHS</t>
  </si>
  <si>
    <t>LIT_130</t>
  </si>
  <si>
    <t>PK10-Soeurs-Dominicaines</t>
  </si>
  <si>
    <t>LIT_403</t>
  </si>
  <si>
    <t>Edea-Mbondanjick</t>
  </si>
  <si>
    <t>LIT_456</t>
  </si>
  <si>
    <t>Meyong-Meyeme</t>
  </si>
  <si>
    <t>CTR_122</t>
  </si>
  <si>
    <t>Rd-Pt-Longkak</t>
  </si>
  <si>
    <t>CTR_449</t>
  </si>
  <si>
    <t>Enam-IHS</t>
  </si>
  <si>
    <t>CTR_127</t>
  </si>
  <si>
    <t>Mvog-Betsi</t>
  </si>
  <si>
    <t>CTR_016</t>
  </si>
  <si>
    <t>Denver2</t>
  </si>
  <si>
    <t>LIT_486</t>
  </si>
  <si>
    <t>Golf-Quater-IHS</t>
  </si>
  <si>
    <t>CTR_852</t>
  </si>
  <si>
    <t>Odza-II-IHS</t>
  </si>
  <si>
    <t>CTR_158</t>
  </si>
  <si>
    <t>La-Falaise</t>
  </si>
  <si>
    <t>LIT_041</t>
  </si>
  <si>
    <t>Edea-Lom</t>
  </si>
  <si>
    <t>LIT_321</t>
  </si>
  <si>
    <t>GSO</t>
  </si>
  <si>
    <t>CTR_389</t>
  </si>
  <si>
    <t>Mbalmayo-Oyack</t>
  </si>
  <si>
    <t>CTR_493</t>
  </si>
  <si>
    <t>Ndogbong-Guinness</t>
  </si>
  <si>
    <t>LIT_432</t>
  </si>
  <si>
    <t>NEW-BELL-CAMTEL</t>
  </si>
  <si>
    <t>LIT_752</t>
  </si>
  <si>
    <t>H-Lumiere</t>
  </si>
  <si>
    <t>LIT_065</t>
  </si>
  <si>
    <t>Clge-Advantiste</t>
  </si>
  <si>
    <t>CTR_331</t>
  </si>
  <si>
    <t>Nkololoun-Marche</t>
  </si>
  <si>
    <t>LIT_548</t>
  </si>
  <si>
    <t>La-Rose</t>
  </si>
  <si>
    <t>LIT_009</t>
  </si>
  <si>
    <t>Kribi-Bwambe-II</t>
  </si>
  <si>
    <t>SUD_093</t>
  </si>
  <si>
    <t>CTR_064_Z_Etoa-Meki</t>
  </si>
  <si>
    <t>CTR_064</t>
  </si>
  <si>
    <t>EXN_012</t>
  </si>
  <si>
    <t>CTR_920_Z_MENDONG-ELOUMDEM</t>
  </si>
  <si>
    <t>CTR_920</t>
  </si>
  <si>
    <t>LIT_863_Z_Kotto-Logpom-New</t>
  </si>
  <si>
    <t>LIT_863</t>
  </si>
  <si>
    <t>Massangam</t>
  </si>
  <si>
    <t>OST_057</t>
  </si>
  <si>
    <t>LIT_851_Z_Yassa-La-Perle</t>
  </si>
  <si>
    <t>LIT_851</t>
  </si>
  <si>
    <t>Kossehone</t>
  </si>
  <si>
    <t>EXN_243</t>
  </si>
  <si>
    <t>KOSSEHONE</t>
  </si>
  <si>
    <t>Nkong</t>
  </si>
  <si>
    <t>LIT_021</t>
  </si>
  <si>
    <t>Limbe-Down-Beach-II</t>
  </si>
  <si>
    <t>SUO_050</t>
  </si>
  <si>
    <t>Ebom-Maetur</t>
  </si>
  <si>
    <t>CTR_596</t>
  </si>
  <si>
    <t>Damas-II</t>
  </si>
  <si>
    <t>CTR_472</t>
  </si>
  <si>
    <t>Chapelle-Obili</t>
  </si>
  <si>
    <t>CTR_339</t>
  </si>
  <si>
    <t>Bberi-Q-Princes</t>
  </si>
  <si>
    <t>LIT_535</t>
  </si>
  <si>
    <t>Bberi-Warehouse-IHS</t>
  </si>
  <si>
    <t>LIT_597</t>
  </si>
  <si>
    <t>Oyak</t>
  </si>
  <si>
    <t>LIT_222</t>
  </si>
  <si>
    <t>Mini-Ferme</t>
  </si>
  <si>
    <t>CTR_050</t>
  </si>
  <si>
    <t>E-Poste</t>
  </si>
  <si>
    <t>CTR_242</t>
  </si>
  <si>
    <t>Oyomambang-Ekorezok</t>
  </si>
  <si>
    <t>CTR_560</t>
  </si>
  <si>
    <t>Obili-New</t>
  </si>
  <si>
    <t>CTR_540</t>
  </si>
  <si>
    <t>LAC-New</t>
  </si>
  <si>
    <t>CTR_548</t>
  </si>
  <si>
    <t>Nkolbi-Boss</t>
  </si>
  <si>
    <t>CTR_333</t>
  </si>
  <si>
    <t>Science</t>
  </si>
  <si>
    <t>CTR_249</t>
  </si>
  <si>
    <t>Total-Ndobo</t>
  </si>
  <si>
    <t>LIT_437</t>
  </si>
  <si>
    <t>Cradat</t>
  </si>
  <si>
    <t>CTR_579</t>
  </si>
  <si>
    <t>Ngoa-Ekelle-New</t>
  </si>
  <si>
    <t>CTR_194</t>
  </si>
  <si>
    <t>Carriere</t>
  </si>
  <si>
    <t>CTR_720</t>
  </si>
  <si>
    <t>Dagobert</t>
  </si>
  <si>
    <t>CTR_255</t>
  </si>
  <si>
    <t>Bonas-Yde-MTN-IHS</t>
  </si>
  <si>
    <t>CTR_524</t>
  </si>
  <si>
    <t>Bonamatoumbe</t>
  </si>
  <si>
    <t>LIT_203</t>
  </si>
  <si>
    <t>Nkong-Marche</t>
  </si>
  <si>
    <t>LIT_071</t>
  </si>
  <si>
    <t>Bandjoun-IUT</t>
  </si>
  <si>
    <t>OST_239</t>
  </si>
  <si>
    <t>Bfsam-Tamdja</t>
  </si>
  <si>
    <t>OST_019</t>
  </si>
  <si>
    <t>Nkong-CRTV-II</t>
  </si>
  <si>
    <t>LIT_558</t>
  </si>
  <si>
    <t>NKONGSAMBA-Q8-CIMETIERE-IHS</t>
  </si>
  <si>
    <t>LIT_735</t>
  </si>
  <si>
    <t>CTR_973_Z_Nkoabang-Ebolmedjock-IHS</t>
  </si>
  <si>
    <t>CTR_973</t>
  </si>
  <si>
    <t>Emia</t>
  </si>
  <si>
    <t>CTR_323</t>
  </si>
  <si>
    <t>Sodiko-Gare-Rtiere-IHS</t>
  </si>
  <si>
    <t>LIT_137</t>
  </si>
  <si>
    <t>Guider-CRTV</t>
  </si>
  <si>
    <t>NRD_100</t>
  </si>
  <si>
    <t>Nkong-8Bis-MTN</t>
  </si>
  <si>
    <t>LIT_288</t>
  </si>
  <si>
    <t>Efoulan</t>
  </si>
  <si>
    <t>CTR_209</t>
  </si>
  <si>
    <t>Sagamla-MTN-IHS</t>
  </si>
  <si>
    <t>NRD_089</t>
  </si>
  <si>
    <t>Nkan</t>
  </si>
  <si>
    <t>LIT_514</t>
  </si>
  <si>
    <t>NRD_006</t>
  </si>
  <si>
    <t>Sibongo</t>
  </si>
  <si>
    <t>LIT_507</t>
  </si>
  <si>
    <t>Limbe-Sonara-MTN</t>
  </si>
  <si>
    <t>SUO_080</t>
  </si>
  <si>
    <t>Mayo-kaba-IHS</t>
  </si>
  <si>
    <t>EXN_162</t>
  </si>
  <si>
    <t xml:space="preserve">Mayo-Kaba </t>
  </si>
  <si>
    <t>Makepe-Lycee</t>
  </si>
  <si>
    <t>LIT_285</t>
  </si>
  <si>
    <t>Biteng-GP</t>
  </si>
  <si>
    <t>CTR_556</t>
  </si>
  <si>
    <t>Ondoa-Otoa-IHS</t>
  </si>
  <si>
    <t>CTR_622</t>
  </si>
  <si>
    <t>Doumo-IHS</t>
  </si>
  <si>
    <t>EXN_165</t>
  </si>
  <si>
    <t>Garoua-Boulai-new</t>
  </si>
  <si>
    <t>EST_118</t>
  </si>
  <si>
    <t>Awae-Yde</t>
  </si>
  <si>
    <t>CTR_236</t>
  </si>
  <si>
    <t>Makepe-Nodal</t>
  </si>
  <si>
    <t>LIT_103</t>
  </si>
  <si>
    <t>Nkolbisson-Ayene-Bar</t>
  </si>
  <si>
    <t>CTR_657</t>
  </si>
  <si>
    <t>PK8</t>
  </si>
  <si>
    <t>LIT_255</t>
  </si>
  <si>
    <t>Ouro-Zangui</t>
  </si>
  <si>
    <t>EXN_199</t>
  </si>
  <si>
    <t>Ouro Zangui</t>
  </si>
  <si>
    <t>Kotto-Antenne</t>
  </si>
  <si>
    <t>LIT_303</t>
  </si>
  <si>
    <t>Mora4-IHS</t>
  </si>
  <si>
    <t>EXN_258</t>
  </si>
  <si>
    <t>Limbe-Fini-Hotel</t>
  </si>
  <si>
    <t>SUO_078</t>
  </si>
  <si>
    <t>Mindif</t>
  </si>
  <si>
    <t>EXN_037</t>
  </si>
  <si>
    <t>LAF-CAMTEL</t>
  </si>
  <si>
    <t>EXN_107</t>
  </si>
  <si>
    <t>Laf</t>
  </si>
  <si>
    <t>Mora-II</t>
  </si>
  <si>
    <t>EXN_032</t>
  </si>
  <si>
    <t>Mak-Universite-II-IHS</t>
  </si>
  <si>
    <t>LIT_576</t>
  </si>
  <si>
    <t>Bfsam-Ndiandam-School</t>
  </si>
  <si>
    <t>OST_270</t>
  </si>
  <si>
    <t>Bberi-Centre</t>
  </si>
  <si>
    <t>LIT_243</t>
  </si>
  <si>
    <t>NR-Omnisport</t>
  </si>
  <si>
    <t>CTR_132</t>
  </si>
  <si>
    <t>Bastos-Bethesda</t>
  </si>
  <si>
    <t>CTR_474</t>
  </si>
  <si>
    <t>Tsekenis</t>
  </si>
  <si>
    <t>LIT_025</t>
  </si>
  <si>
    <t>Nkolmesseng-Abom</t>
  </si>
  <si>
    <t>CTR_711</t>
  </si>
  <si>
    <t>Limbe-New-Town-IHS</t>
  </si>
  <si>
    <t>SUO_187</t>
  </si>
  <si>
    <t>Cellucam-New</t>
  </si>
  <si>
    <t>LIT_209</t>
  </si>
  <si>
    <t>Bsadi-Terminus</t>
  </si>
  <si>
    <t>LIT_057</t>
  </si>
  <si>
    <t>Moulvouday</t>
  </si>
  <si>
    <t>EXN_038</t>
  </si>
  <si>
    <t>Moulvoudaye</t>
  </si>
  <si>
    <t>Nkomkana-IHS</t>
  </si>
  <si>
    <t>CTR_448</t>
  </si>
  <si>
    <t>Molyko-IHS</t>
  </si>
  <si>
    <t>SUO_183</t>
  </si>
  <si>
    <t>Maltam</t>
  </si>
  <si>
    <t>EXN_035</t>
  </si>
  <si>
    <t>EXN_058</t>
  </si>
  <si>
    <t>Minisite-SOUDANAISE</t>
  </si>
  <si>
    <t>LIT_665</t>
  </si>
  <si>
    <t>Bonassama</t>
  </si>
  <si>
    <t>LIT_435</t>
  </si>
  <si>
    <t>Kolofata</t>
  </si>
  <si>
    <t>EXN_104</t>
  </si>
  <si>
    <t>Bfsam-Bamengoum</t>
  </si>
  <si>
    <t>OST_046</t>
  </si>
  <si>
    <t>Bougoudoum-IHS</t>
  </si>
  <si>
    <t>EXN_135</t>
  </si>
  <si>
    <t>Bougoudoum</t>
  </si>
  <si>
    <t>Oyomabang-Ecole-IHS</t>
  </si>
  <si>
    <t>CTR_553</t>
  </si>
  <si>
    <t>Soudanaise-micro</t>
  </si>
  <si>
    <t>LIT_703</t>
  </si>
  <si>
    <t>Makalingai-MTN</t>
  </si>
  <si>
    <t>EXN_029</t>
  </si>
  <si>
    <t>Makalingai</t>
  </si>
  <si>
    <t>Amchide</t>
  </si>
  <si>
    <t>EXN_007</t>
  </si>
  <si>
    <t>Gagadje</t>
  </si>
  <si>
    <t>EXN_209</t>
  </si>
  <si>
    <t>Bonendale</t>
  </si>
  <si>
    <t>LIT_181</t>
  </si>
  <si>
    <t>Ebolowa-Agence-New</t>
  </si>
  <si>
    <t>SUD_083</t>
  </si>
  <si>
    <t>Nkoulou-II</t>
  </si>
  <si>
    <t>CTR_777</t>
  </si>
  <si>
    <t>H-ville-MTN</t>
  </si>
  <si>
    <t>CTR_369</t>
  </si>
  <si>
    <t>Madison</t>
  </si>
  <si>
    <t>CTR_071</t>
  </si>
  <si>
    <t>Abang-MTN-IHS</t>
  </si>
  <si>
    <t>CTR_462</t>
  </si>
  <si>
    <t>Edea-Peage-IHS</t>
  </si>
  <si>
    <t>LIT_749</t>
  </si>
  <si>
    <t>SABC-Bali</t>
  </si>
  <si>
    <t>LIT_242</t>
  </si>
  <si>
    <t>Missoke-Universite</t>
  </si>
  <si>
    <t>LIT_373</t>
  </si>
  <si>
    <t>Bonadibong-Crf-Tif</t>
  </si>
  <si>
    <t>LIT_412</t>
  </si>
  <si>
    <t>Nkapa</t>
  </si>
  <si>
    <t>LIT_051</t>
  </si>
  <si>
    <t>Centenaire</t>
  </si>
  <si>
    <t>LIT_045</t>
  </si>
  <si>
    <t>Mabanda-MTN</t>
  </si>
  <si>
    <t>LIT_259</t>
  </si>
  <si>
    <t>Mobil-Essos</t>
  </si>
  <si>
    <t>CTR_068</t>
  </si>
  <si>
    <t>C-Supreme</t>
  </si>
  <si>
    <t>CTR_240</t>
  </si>
  <si>
    <t>Chevreuil</t>
  </si>
  <si>
    <t>LIT_018</t>
  </si>
  <si>
    <t>Ebolowa-Si-MTN</t>
  </si>
  <si>
    <t>SUD_263</t>
  </si>
  <si>
    <t>be</t>
  </si>
  <si>
    <t>SUD_240</t>
  </si>
  <si>
    <t>Mak-Village</t>
  </si>
  <si>
    <t>LIT_531</t>
  </si>
  <si>
    <t>Logbaba-SONEL</t>
  </si>
  <si>
    <t>LIT_342</t>
  </si>
  <si>
    <t>Limbon-IHS</t>
  </si>
  <si>
    <t>ADM_080</t>
  </si>
  <si>
    <t>Limbon</t>
  </si>
  <si>
    <t>Gabarairou</t>
  </si>
  <si>
    <t>EXN_210</t>
  </si>
  <si>
    <t>Jakiri-Church-IHS</t>
  </si>
  <si>
    <t>NRO_138</t>
  </si>
  <si>
    <t>Jakiri</t>
  </si>
  <si>
    <t>Nkar-IHS</t>
  </si>
  <si>
    <t>NRO_142</t>
  </si>
  <si>
    <t>NR-Bastos</t>
  </si>
  <si>
    <t>CTR_038</t>
  </si>
  <si>
    <t>Ngodi-Akwa</t>
  </si>
  <si>
    <t>LIT_460</t>
  </si>
  <si>
    <t>Pingo-PK10-IHS-New</t>
  </si>
  <si>
    <t>LIT_562</t>
  </si>
  <si>
    <t>Bafut-Swie-Hill-IHS</t>
  </si>
  <si>
    <t>NRO_102</t>
  </si>
  <si>
    <t>Bafut</t>
  </si>
  <si>
    <t>Limbe-Mokindi-MTN-IHS</t>
  </si>
  <si>
    <t>SUO_154</t>
  </si>
  <si>
    <t>Edea-Ville</t>
  </si>
  <si>
    <t>LIT_078</t>
  </si>
  <si>
    <t>Mobil-Kondengui</t>
  </si>
  <si>
    <t>CTR_125</t>
  </si>
  <si>
    <t>vence</t>
  </si>
  <si>
    <t>CTR_326</t>
  </si>
  <si>
    <t>Kondengui</t>
  </si>
  <si>
    <t>CTR_040</t>
  </si>
  <si>
    <t>Bonaloka-Entree</t>
  </si>
  <si>
    <t>LIT_433</t>
  </si>
  <si>
    <t>Garoua-Hodango</t>
  </si>
  <si>
    <t>NRD_160</t>
  </si>
  <si>
    <t>Dibi-MTN</t>
  </si>
  <si>
    <t>ADM_032</t>
  </si>
  <si>
    <t>Dibi</t>
  </si>
  <si>
    <t>Tiko</t>
  </si>
  <si>
    <t>SUO_004</t>
  </si>
  <si>
    <t>Mfandena</t>
  </si>
  <si>
    <t>CTR_570</t>
  </si>
  <si>
    <t>Garoua-Djamboutou-II</t>
  </si>
  <si>
    <t>NRD_149</t>
  </si>
  <si>
    <t>Torock-IHS</t>
  </si>
  <si>
    <t>EXN_178</t>
  </si>
  <si>
    <t>Torock</t>
  </si>
  <si>
    <t>Wum</t>
  </si>
  <si>
    <t>NRO_007</t>
  </si>
  <si>
    <t>Bfsam-Eveche-Carrefour</t>
  </si>
  <si>
    <t>OST_066</t>
  </si>
  <si>
    <t>Nyanon</t>
  </si>
  <si>
    <t>LIT_349</t>
  </si>
  <si>
    <t>Yoyo-New</t>
  </si>
  <si>
    <t>LIT_536</t>
  </si>
  <si>
    <t>Yoyo</t>
  </si>
  <si>
    <t>Bonamikengue</t>
  </si>
  <si>
    <t>LIT_336</t>
  </si>
  <si>
    <t>Ebolowa-Elat-II</t>
  </si>
  <si>
    <t>SUD_100</t>
  </si>
  <si>
    <t>Sous-Prefecture-Tsinga</t>
  </si>
  <si>
    <t>CTR_475</t>
  </si>
  <si>
    <t>Mendong-Maetur-IHS</t>
  </si>
  <si>
    <t>CTR_486</t>
  </si>
  <si>
    <t>Mendong</t>
  </si>
  <si>
    <t>CTR_025</t>
  </si>
  <si>
    <t>KRIBI-MAKAO</t>
  </si>
  <si>
    <t>SUD_095</t>
  </si>
  <si>
    <t>Ebolowa-Elat</t>
  </si>
  <si>
    <t>SUD_217</t>
  </si>
  <si>
    <t>Bilongue</t>
  </si>
  <si>
    <t>LIT_425</t>
  </si>
  <si>
    <t>Olembe-CAMTEL</t>
  </si>
  <si>
    <t>CTR_861</t>
  </si>
  <si>
    <t>Crf-Nkolbisson</t>
  </si>
  <si>
    <t>CTR_256</t>
  </si>
  <si>
    <t>Edea-Q-Haoussa</t>
  </si>
  <si>
    <t>LIT_000</t>
  </si>
  <si>
    <t>Ferme-Suisse</t>
  </si>
  <si>
    <t>LIT_006</t>
  </si>
  <si>
    <t>Kompigna</t>
  </si>
  <si>
    <t>LIT_111</t>
  </si>
  <si>
    <t>Manjo-PHP</t>
  </si>
  <si>
    <t>LIT_592</t>
  </si>
  <si>
    <t>Manjo</t>
  </si>
  <si>
    <t>Mouanko</t>
  </si>
  <si>
    <t>LIT_191</t>
  </si>
  <si>
    <t>Safacam</t>
  </si>
  <si>
    <t>LIT_040</t>
  </si>
  <si>
    <t>Dizangue</t>
  </si>
  <si>
    <t>Kopongo</t>
  </si>
  <si>
    <t>LIT_509</t>
  </si>
  <si>
    <t>Bagofit</t>
  </si>
  <si>
    <t>EST_082</t>
  </si>
  <si>
    <t>Ntoumba</t>
  </si>
  <si>
    <t>CTR_355</t>
  </si>
  <si>
    <t>Meyo-Centre</t>
  </si>
  <si>
    <t>CTR_145</t>
  </si>
  <si>
    <t>Mengang-MTN</t>
  </si>
  <si>
    <t>CTR_306</t>
  </si>
  <si>
    <t>Mengang</t>
  </si>
  <si>
    <t>Guiwa-Yangamo</t>
  </si>
  <si>
    <t>EST_123</t>
  </si>
  <si>
    <t>Hybrid Solar - S2</t>
  </si>
  <si>
    <t>Missole</t>
  </si>
  <si>
    <t>LIT_227</t>
  </si>
  <si>
    <t>Mayo-Oulo</t>
  </si>
  <si>
    <t>NRD_010</t>
  </si>
  <si>
    <t>Ndokohok-IHS</t>
  </si>
  <si>
    <t>OST_025</t>
  </si>
  <si>
    <t>Makenene</t>
  </si>
  <si>
    <t>LIT_187</t>
  </si>
  <si>
    <t>Sud-Cameroun-Hevea-Camtel</t>
  </si>
  <si>
    <t>SUD_055</t>
  </si>
  <si>
    <t>Niete</t>
  </si>
  <si>
    <t>Djoum</t>
  </si>
  <si>
    <t>SUD_014</t>
  </si>
  <si>
    <t>Bonalea</t>
  </si>
  <si>
    <t>LIT_296</t>
  </si>
  <si>
    <t>Bare</t>
  </si>
  <si>
    <t>LIT_112</t>
  </si>
  <si>
    <t>Kola-IHS</t>
  </si>
  <si>
    <t>LIT_764</t>
  </si>
  <si>
    <t>Ndoulou-IHS</t>
  </si>
  <si>
    <t>LIT_431</t>
  </si>
  <si>
    <t>Ndoulou</t>
  </si>
  <si>
    <t>Manengole</t>
  </si>
  <si>
    <t>LIT_356</t>
  </si>
  <si>
    <t>Logbadjeck-IHS</t>
  </si>
  <si>
    <t>LIT_503</t>
  </si>
  <si>
    <t>Logbadjeck</t>
  </si>
  <si>
    <t>Dizangue-KM14-IHS</t>
  </si>
  <si>
    <t>LIT_496</t>
  </si>
  <si>
    <t>Mbongo-IHS</t>
  </si>
  <si>
    <t>LIT_480</t>
  </si>
  <si>
    <t>Mbongo</t>
  </si>
  <si>
    <t>Apouh</t>
  </si>
  <si>
    <t>LIT_512</t>
  </si>
  <si>
    <t>Ndokok</t>
  </si>
  <si>
    <t>CTR_059</t>
  </si>
  <si>
    <t>LIT_113</t>
  </si>
  <si>
    <t>MISSOLE-II-PK35-IHS</t>
  </si>
  <si>
    <t>LIT_750</t>
  </si>
  <si>
    <t>Yembon</t>
  </si>
  <si>
    <t>SUD_243</t>
  </si>
  <si>
    <t>Mbomela-IHS</t>
  </si>
  <si>
    <t>SUD_105</t>
  </si>
  <si>
    <t>Mbomela</t>
  </si>
  <si>
    <t>Mekoto</t>
  </si>
  <si>
    <t>SUD_126</t>
  </si>
  <si>
    <t>Hybrid Solar S3</t>
  </si>
  <si>
    <t>Ekombitié</t>
  </si>
  <si>
    <t>Avobengon</t>
  </si>
  <si>
    <t>SUD_244</t>
  </si>
  <si>
    <t>Koungoulou-MTN</t>
  </si>
  <si>
    <t>SUD_248</t>
  </si>
  <si>
    <t>Koungoulou</t>
  </si>
  <si>
    <t>Bikoula-MTN</t>
  </si>
  <si>
    <t>SUD_232</t>
  </si>
  <si>
    <t>Bikoula</t>
  </si>
  <si>
    <t>Ngoulemakong-MTN</t>
  </si>
  <si>
    <t>EST_067</t>
  </si>
  <si>
    <t>Ngoulemakong</t>
  </si>
  <si>
    <t>Motcheboum</t>
  </si>
  <si>
    <t>EST_062</t>
  </si>
  <si>
    <t>Nkoum</t>
  </si>
  <si>
    <t>EST_022</t>
  </si>
  <si>
    <t>Messok</t>
  </si>
  <si>
    <t>SUD_106</t>
  </si>
  <si>
    <t>Ndonkol-MTN-IHS</t>
  </si>
  <si>
    <t>SUD_062</t>
  </si>
  <si>
    <t>Ndonkol</t>
  </si>
  <si>
    <t>Nyabi</t>
  </si>
  <si>
    <t>EST_133</t>
  </si>
  <si>
    <t>Adouma</t>
  </si>
  <si>
    <t>EST_134</t>
  </si>
  <si>
    <t>GADJI</t>
  </si>
  <si>
    <t>EST_147</t>
  </si>
  <si>
    <t>Gadji</t>
  </si>
  <si>
    <t>Badongoue-MTN-IHS</t>
  </si>
  <si>
    <t>EST_089</t>
  </si>
  <si>
    <t>Badongoue</t>
  </si>
  <si>
    <t>Dimako</t>
  </si>
  <si>
    <t>EST_019</t>
  </si>
  <si>
    <t>Atok</t>
  </si>
  <si>
    <t>EST_017</t>
  </si>
  <si>
    <t>Bigoens-IHS</t>
  </si>
  <si>
    <t>EST_029</t>
  </si>
  <si>
    <t>Bigoens</t>
  </si>
  <si>
    <t>BIBA-MTN</t>
  </si>
  <si>
    <t>CTR_304</t>
  </si>
  <si>
    <t>Biba</t>
  </si>
  <si>
    <t>Andom-MTN</t>
  </si>
  <si>
    <t>CTR_305</t>
  </si>
  <si>
    <t>Andom</t>
  </si>
  <si>
    <t>Nyazanga</t>
  </si>
  <si>
    <t>SUD_249</t>
  </si>
  <si>
    <t>Melane</t>
  </si>
  <si>
    <t>SUD_256</t>
  </si>
  <si>
    <t>Kpwang-MTN</t>
  </si>
  <si>
    <t>SUD_239</t>
  </si>
  <si>
    <t>Kpwang</t>
  </si>
  <si>
    <t>Meyo-Nkoulou</t>
  </si>
  <si>
    <t>SUD_117</t>
  </si>
  <si>
    <t>Kyé-Ossi</t>
  </si>
  <si>
    <t>Ebanga-Ngoulou-New</t>
  </si>
  <si>
    <t>SUD_019</t>
  </si>
  <si>
    <t>Ebanga-Ngoulou</t>
  </si>
  <si>
    <t>EMINEMVOM-IHS</t>
  </si>
  <si>
    <t>SUD_107</t>
  </si>
  <si>
    <t>Eminevom</t>
  </si>
  <si>
    <t>Evelessi-IHS</t>
  </si>
  <si>
    <t>SUD_138</t>
  </si>
  <si>
    <t>Olounou-MTN</t>
  </si>
  <si>
    <t>CTR_298</t>
  </si>
  <si>
    <t>Olounou</t>
  </si>
  <si>
    <t>Koundou-MTN</t>
  </si>
  <si>
    <t>CTR_823</t>
  </si>
  <si>
    <t>Koundou</t>
  </si>
  <si>
    <t>Mvoutessi-MTN</t>
  </si>
  <si>
    <t>SUD_237</t>
  </si>
  <si>
    <t>Mvoutessi</t>
  </si>
  <si>
    <t>Nkout</t>
  </si>
  <si>
    <t>SUD_012</t>
  </si>
  <si>
    <t>Nguinda</t>
  </si>
  <si>
    <t>CTR_353</t>
  </si>
  <si>
    <t>Carrefour-Elat</t>
  </si>
  <si>
    <t>CTR_835</t>
  </si>
  <si>
    <t>Elat</t>
  </si>
  <si>
    <t>Ayoumgong-MTN</t>
  </si>
  <si>
    <t>CTR_349</t>
  </si>
  <si>
    <t>Ayoumgong</t>
  </si>
  <si>
    <t>Essa-Mintsang-IHS</t>
  </si>
  <si>
    <t>CTR_147</t>
  </si>
  <si>
    <t>Essa-Mintsang</t>
  </si>
  <si>
    <t>Nkototououtou</t>
  </si>
  <si>
    <t>SUD_119</t>
  </si>
  <si>
    <t>Mekouda</t>
  </si>
  <si>
    <t>CTR_146</t>
  </si>
  <si>
    <t>Kamkop-IHS</t>
  </si>
  <si>
    <t>OST_146</t>
  </si>
  <si>
    <t>Kamkop</t>
  </si>
  <si>
    <t>Edea-Beon</t>
  </si>
  <si>
    <t>LIT_186</t>
  </si>
  <si>
    <t>Maroua-Harde</t>
  </si>
  <si>
    <t>EXN_091</t>
  </si>
  <si>
    <t>NRO_019</t>
  </si>
  <si>
    <t>Kake</t>
  </si>
  <si>
    <t>LIT_769</t>
  </si>
  <si>
    <t>Mokom-IHS</t>
  </si>
  <si>
    <t>SUD_113</t>
  </si>
  <si>
    <t>Akom-Centre-Hill-IHS</t>
  </si>
  <si>
    <t>SUD_112</t>
  </si>
  <si>
    <t>Akom</t>
  </si>
  <si>
    <t>Wasse</t>
  </si>
  <si>
    <t>EST_153</t>
  </si>
  <si>
    <t>Paki-IHS</t>
  </si>
  <si>
    <t>EST_155</t>
  </si>
  <si>
    <t>Doumé</t>
  </si>
  <si>
    <t>Nsimalene-Yemwak</t>
  </si>
  <si>
    <t>SUD_122</t>
  </si>
  <si>
    <t>Nintyaminyoumin</t>
  </si>
  <si>
    <t>SUD_130</t>
  </si>
  <si>
    <t>Loum-RoundAbout</t>
  </si>
  <si>
    <t>LIT_768</t>
  </si>
  <si>
    <t>Loum</t>
  </si>
  <si>
    <t>Kekem</t>
  </si>
  <si>
    <t>OST_103</t>
  </si>
  <si>
    <t>Yelwa-MTN-IHS</t>
  </si>
  <si>
    <t>NRD_097</t>
  </si>
  <si>
    <t>Mbankomo-MTN</t>
  </si>
  <si>
    <t>CTR_222</t>
  </si>
  <si>
    <t>Mountain-Hotel-IHS</t>
  </si>
  <si>
    <t>SUO_202</t>
  </si>
  <si>
    <t>Ndoungue</t>
  </si>
  <si>
    <t>LIT_109</t>
  </si>
  <si>
    <t>Ouro-Be-IHS</t>
  </si>
  <si>
    <t>NRD_124</t>
  </si>
  <si>
    <t>Ouro-Be</t>
  </si>
  <si>
    <t>Camp-Sonel</t>
  </si>
  <si>
    <t>CTR_595</t>
  </si>
  <si>
    <t>Manmenye</t>
  </si>
  <si>
    <t>CTR_117</t>
  </si>
  <si>
    <t>Kong-Kong-IHS</t>
  </si>
  <si>
    <t>NRD_070</t>
  </si>
  <si>
    <t>KongKong</t>
  </si>
  <si>
    <t>Koundoum</t>
  </si>
  <si>
    <t>OST_252</t>
  </si>
  <si>
    <t>Baligam</t>
  </si>
  <si>
    <t>OST_283</t>
  </si>
  <si>
    <t>Bamoungoum</t>
  </si>
  <si>
    <t>OST_274</t>
  </si>
  <si>
    <t>Petit-Zambi</t>
  </si>
  <si>
    <t>SUD_135</t>
  </si>
  <si>
    <t>Bipindi</t>
  </si>
  <si>
    <t>Campo-Maan</t>
  </si>
  <si>
    <t>SUD_085</t>
  </si>
  <si>
    <t>Campo</t>
  </si>
  <si>
    <t>Domayo-II</t>
  </si>
  <si>
    <t>EXN_247</t>
  </si>
  <si>
    <t>Endom</t>
  </si>
  <si>
    <t>CTR_225</t>
  </si>
  <si>
    <t>Guere-IHS</t>
  </si>
  <si>
    <t>EXN_126</t>
  </si>
  <si>
    <t>Guere</t>
  </si>
  <si>
    <t>Tiko-Junction-IHS</t>
  </si>
  <si>
    <t>SUO_205</t>
  </si>
  <si>
    <t>Bato</t>
  </si>
  <si>
    <t>OST_273</t>
  </si>
  <si>
    <t>LIT_839_Z_KMC-NKOLBONG</t>
  </si>
  <si>
    <t>LIT_839</t>
  </si>
  <si>
    <t>Ekoumdoum-MTN-IHS</t>
  </si>
  <si>
    <t>CTR_465</t>
  </si>
  <si>
    <t>Debunsha-MTN</t>
  </si>
  <si>
    <t>SUO_035</t>
  </si>
  <si>
    <t>Debunsha</t>
  </si>
  <si>
    <t>Ekata-IHS</t>
  </si>
  <si>
    <t>SUO_266</t>
  </si>
  <si>
    <t>Bavenga</t>
  </si>
  <si>
    <t>Maroua-Domayo-IHS</t>
  </si>
  <si>
    <t>EXN_241</t>
  </si>
  <si>
    <t>Ngong-Town-IHS</t>
  </si>
  <si>
    <t>NRD_088</t>
  </si>
  <si>
    <t>Ngong-Marche</t>
  </si>
  <si>
    <t>NRD_132</t>
  </si>
  <si>
    <t>Kousseri-Ngueli-MTN-IHS</t>
  </si>
  <si>
    <t>EXN_141</t>
  </si>
  <si>
    <t>Doualare</t>
  </si>
  <si>
    <t>EXN_030</t>
  </si>
  <si>
    <t>Sorawel-IHS</t>
  </si>
  <si>
    <t>NRD_099</t>
  </si>
  <si>
    <t>Sorawel</t>
  </si>
  <si>
    <t>Maroua-Doualare-II</t>
  </si>
  <si>
    <t>EXN_111</t>
  </si>
  <si>
    <t>Maroua-Doursogo</t>
  </si>
  <si>
    <t>EXN_067</t>
  </si>
  <si>
    <t>Garoua-Foulbere-IV</t>
  </si>
  <si>
    <t>NRD_067</t>
  </si>
  <si>
    <t>Gra-Plateau-MTN</t>
  </si>
  <si>
    <t>NRD_035</t>
  </si>
  <si>
    <t>Garoua-Roumde-Adja-II</t>
  </si>
  <si>
    <t>NRD_138</t>
  </si>
  <si>
    <t>Garoua-Nigeriare-II</t>
  </si>
  <si>
    <t>NRD_140</t>
  </si>
  <si>
    <t>Stade-Omnisport-Roumde-Adja</t>
  </si>
  <si>
    <t>NRD_174</t>
  </si>
  <si>
    <t>Ambam-FH</t>
  </si>
  <si>
    <t>SUD_020</t>
  </si>
  <si>
    <t>Kousseri-Market-MTN-IHS</t>
  </si>
  <si>
    <t>EXN_180</t>
  </si>
  <si>
    <t>Ntui</t>
  </si>
  <si>
    <t>CTR_114</t>
  </si>
  <si>
    <t>Figuil</t>
  </si>
  <si>
    <t>NRD_005</t>
  </si>
  <si>
    <t>Gashiga</t>
  </si>
  <si>
    <t>NRD_022</t>
  </si>
  <si>
    <t>Lagdo-MTN-IHS</t>
  </si>
  <si>
    <t>NRD_090</t>
  </si>
  <si>
    <t>Njombe-PHP</t>
  </si>
  <si>
    <t>LIT_590</t>
  </si>
  <si>
    <t>Njombe</t>
  </si>
  <si>
    <t>Maroua-Orange</t>
  </si>
  <si>
    <t>EXN_044</t>
  </si>
  <si>
    <t>Maroua-Loperey-II-IHS</t>
  </si>
  <si>
    <t>EXN_146</t>
  </si>
  <si>
    <t>Adoumre-IHS</t>
  </si>
  <si>
    <t>NRD_078</t>
  </si>
  <si>
    <t>Adoumre</t>
  </si>
  <si>
    <t>Djamboutou</t>
  </si>
  <si>
    <t>NRD_003</t>
  </si>
  <si>
    <t>Maroua-Ouro-Tchede</t>
  </si>
  <si>
    <t>EXN_092</t>
  </si>
  <si>
    <t>Zokok</t>
  </si>
  <si>
    <t>EXN_009</t>
  </si>
  <si>
    <t>Garoua-Lycee-Technique-MTN</t>
  </si>
  <si>
    <t>NRD_063</t>
  </si>
  <si>
    <t>Crf-Figuil</t>
  </si>
  <si>
    <t>NRD_074</t>
  </si>
  <si>
    <t>Bamena</t>
  </si>
  <si>
    <t>OST_260</t>
  </si>
  <si>
    <t>Minawao-IHS</t>
  </si>
  <si>
    <t>EXN_155</t>
  </si>
  <si>
    <t>Minawao</t>
  </si>
  <si>
    <t>Bogo</t>
  </si>
  <si>
    <t>EXN_006</t>
  </si>
  <si>
    <t>Gobo</t>
  </si>
  <si>
    <t>EXN_048</t>
  </si>
  <si>
    <t>EXN_003</t>
  </si>
  <si>
    <t>Garoua-Ray-Re</t>
  </si>
  <si>
    <t>NRD_062</t>
  </si>
  <si>
    <t>Padarme-IHS</t>
  </si>
  <si>
    <t>NRD_164</t>
  </si>
  <si>
    <t>Padarme</t>
  </si>
  <si>
    <t>Ndokoa-IHS</t>
  </si>
  <si>
    <t>CTR_757</t>
  </si>
  <si>
    <t>Ndokoa</t>
  </si>
  <si>
    <t>Gazawa-MTN-IHS</t>
  </si>
  <si>
    <t>EXN_130</t>
  </si>
  <si>
    <t>Gazawa</t>
  </si>
  <si>
    <t>Bibemi</t>
  </si>
  <si>
    <t>NRD_021</t>
  </si>
  <si>
    <t>Boudva-IHS</t>
  </si>
  <si>
    <t>NRD_092</t>
  </si>
  <si>
    <t>Boudva</t>
  </si>
  <si>
    <t>Maroua-Titouare-II</t>
  </si>
  <si>
    <t>EXN_086</t>
  </si>
  <si>
    <t>Maroua-Zokok-Laddeo-IHS</t>
  </si>
  <si>
    <t>EXN_170</t>
  </si>
  <si>
    <t>Maroua-Diguirwo-II</t>
  </si>
  <si>
    <t>EXN_196</t>
  </si>
  <si>
    <t>Djabi-IHS</t>
  </si>
  <si>
    <t>NRD_069</t>
  </si>
  <si>
    <t>Djabi</t>
  </si>
  <si>
    <t>Boula-Ibi-IHS</t>
  </si>
  <si>
    <t>NRD_105</t>
  </si>
  <si>
    <t>Boula-Ibi</t>
  </si>
  <si>
    <t>Moutourwa-MTN</t>
  </si>
  <si>
    <t>EXN_027</t>
  </si>
  <si>
    <t>Moutourwa</t>
  </si>
  <si>
    <t>Mouda-IHS</t>
  </si>
  <si>
    <t>EXN_186</t>
  </si>
  <si>
    <t>Mouda</t>
  </si>
  <si>
    <t>Hina</t>
  </si>
  <si>
    <t>EXN_047</t>
  </si>
  <si>
    <t>Ribao</t>
  </si>
  <si>
    <t>NRD_028</t>
  </si>
  <si>
    <t>Adoumri-Houla-IHS</t>
  </si>
  <si>
    <t>NRD_126</t>
  </si>
  <si>
    <t>Adoumri</t>
  </si>
  <si>
    <t>Poli-New</t>
  </si>
  <si>
    <t>ADM_152</t>
  </si>
  <si>
    <t>Balaza</t>
  </si>
  <si>
    <t>EXN_036</t>
  </si>
  <si>
    <t>Badjouma-Zagam</t>
  </si>
  <si>
    <t>EXN_239</t>
  </si>
  <si>
    <t>Badjouma</t>
  </si>
  <si>
    <t>NRD_026</t>
  </si>
  <si>
    <t>Tongo-IHS</t>
  </si>
  <si>
    <t>NRD_112</t>
  </si>
  <si>
    <t>Tongo</t>
  </si>
  <si>
    <t>Ndoukoula</t>
  </si>
  <si>
    <t>EXN_073</t>
  </si>
  <si>
    <t>Bogo-MTN</t>
  </si>
  <si>
    <t>EXN_097</t>
  </si>
  <si>
    <t>Kosseoua</t>
  </si>
  <si>
    <t>EXN_244</t>
  </si>
  <si>
    <t>Tiko-Long-Street-IHS</t>
  </si>
  <si>
    <t>LIT_174</t>
  </si>
  <si>
    <t>CTR_394</t>
  </si>
  <si>
    <t>Bogo-Marche</t>
  </si>
  <si>
    <t>EXN_191</t>
  </si>
  <si>
    <t>Guendjen</t>
  </si>
  <si>
    <t>EXN_205</t>
  </si>
  <si>
    <t>Palar</t>
  </si>
  <si>
    <t>EXN_055</t>
  </si>
  <si>
    <t>Djarengol-Delegue-IHS</t>
  </si>
  <si>
    <t>EXN_101</t>
  </si>
  <si>
    <t>Gra-Yelwa-II</t>
  </si>
  <si>
    <t>NRD_072</t>
  </si>
  <si>
    <t>Nyamboya-MTN</t>
  </si>
  <si>
    <t>ADM_179</t>
  </si>
  <si>
    <t>Nyamboya</t>
  </si>
  <si>
    <t>Melong</t>
  </si>
  <si>
    <t>LIT_063</t>
  </si>
  <si>
    <t>Baliama</t>
  </si>
  <si>
    <t>CTR_352</t>
  </si>
  <si>
    <t>Deuk</t>
  </si>
  <si>
    <t>CTR_277</t>
  </si>
  <si>
    <t>Ngoro</t>
  </si>
  <si>
    <t>CTR_278</t>
  </si>
  <si>
    <t>SolarAER-Gen-Lithium</t>
  </si>
  <si>
    <t>Meri</t>
  </si>
  <si>
    <t>EXN_023</t>
  </si>
  <si>
    <t>Bidzar-MTN</t>
  </si>
  <si>
    <t>NRD_027</t>
  </si>
  <si>
    <t>Bidzar</t>
  </si>
  <si>
    <t>Gamdougoum-IHS</t>
  </si>
  <si>
    <t>EXN_163</t>
  </si>
  <si>
    <t>Gamdougoum</t>
  </si>
  <si>
    <t>Kar-Hay</t>
  </si>
  <si>
    <t>EXN_022</t>
  </si>
  <si>
    <t>Kar-Hay-Ville</t>
  </si>
  <si>
    <t>EXN_192</t>
  </si>
  <si>
    <t>Godola-MTN</t>
  </si>
  <si>
    <t>EXN_028</t>
  </si>
  <si>
    <t>Godola</t>
  </si>
  <si>
    <t>EXN_018</t>
  </si>
  <si>
    <t>Wina-IHS</t>
  </si>
  <si>
    <t>EXN_127</t>
  </si>
  <si>
    <t>Wina</t>
  </si>
  <si>
    <t>Sedek</t>
  </si>
  <si>
    <t>EXN_218</t>
  </si>
  <si>
    <t>Hougno</t>
  </si>
  <si>
    <t>EXN_245</t>
  </si>
  <si>
    <t>Doulek</t>
  </si>
  <si>
    <t>EXN_272</t>
  </si>
  <si>
    <t>Zouhaye</t>
  </si>
  <si>
    <t>EXN_242</t>
  </si>
  <si>
    <t>Manoka-IHS</t>
  </si>
  <si>
    <t>LIT_497</t>
  </si>
  <si>
    <t>Manoka</t>
  </si>
  <si>
    <t>Dikoum-Camtel</t>
  </si>
  <si>
    <t>SUD_098</t>
  </si>
  <si>
    <t>Dikoum</t>
  </si>
  <si>
    <t>Ndandouck-IHS</t>
  </si>
  <si>
    <t>CTR_141</t>
  </si>
  <si>
    <t>Ndandouck</t>
  </si>
  <si>
    <t>Tiko-Likomba-IHS</t>
  </si>
  <si>
    <t>SUO_209</t>
  </si>
  <si>
    <t>EXN_075</t>
  </si>
  <si>
    <t>Melong-Carrefour-MTN</t>
  </si>
  <si>
    <t>LIT_679</t>
  </si>
  <si>
    <t>Borongo</t>
  </si>
  <si>
    <t>ADM_162</t>
  </si>
  <si>
    <t>Kobdombo</t>
  </si>
  <si>
    <t>EST_057</t>
  </si>
  <si>
    <t>Penja</t>
  </si>
  <si>
    <t>LIT_208</t>
  </si>
  <si>
    <t>Okola</t>
  </si>
  <si>
    <t>CTR_191</t>
  </si>
  <si>
    <t>Belel-MTN-IHS</t>
  </si>
  <si>
    <t>ADM_096</t>
  </si>
  <si>
    <t>Belel</t>
  </si>
  <si>
    <t>Sanguere-MTN-IHS</t>
  </si>
  <si>
    <t>NRD_087</t>
  </si>
  <si>
    <t>Sanguere</t>
  </si>
  <si>
    <t>Ngambe</t>
  </si>
  <si>
    <t>SUO_029</t>
  </si>
  <si>
    <t>Lom-Pangar-MTN</t>
  </si>
  <si>
    <t>EST_083</t>
  </si>
  <si>
    <t>Lom-Pangar</t>
  </si>
  <si>
    <t>Otele-Camrail</t>
  </si>
  <si>
    <t>CTR_452</t>
  </si>
  <si>
    <t>Ngoumou</t>
  </si>
  <si>
    <t>Ndikinimeki-New</t>
  </si>
  <si>
    <t>CTR_544</t>
  </si>
  <si>
    <t>Ndikinimeki</t>
  </si>
  <si>
    <t>Penka-Michel-IHS</t>
  </si>
  <si>
    <t>OST_210</t>
  </si>
  <si>
    <t>Penka-Michel</t>
  </si>
  <si>
    <t>Akum-Ville-MTN</t>
  </si>
  <si>
    <t>NRO_240</t>
  </si>
  <si>
    <t>Akum</t>
  </si>
  <si>
    <t>Minta</t>
  </si>
  <si>
    <t>CTR_233</t>
  </si>
  <si>
    <t>Akum-IHS</t>
  </si>
  <si>
    <t>NRO_139</t>
  </si>
  <si>
    <t>Lendi-Entree</t>
  </si>
  <si>
    <t>LIT_297</t>
  </si>
  <si>
    <t>Mbitom-camrail</t>
  </si>
  <si>
    <t>EST_105</t>
  </si>
  <si>
    <t>Bembaran-Camtel</t>
  </si>
  <si>
    <t>ADM_185</t>
  </si>
  <si>
    <t>Bembaran</t>
  </si>
  <si>
    <t>Mbargue-Camrail</t>
  </si>
  <si>
    <t>CTR_457</t>
  </si>
  <si>
    <t>Limbe-UQ</t>
  </si>
  <si>
    <t>SUO_003</t>
  </si>
  <si>
    <t>Badenkop</t>
  </si>
  <si>
    <t>OST_258</t>
  </si>
  <si>
    <t>Kribi-Kienke-Bridge-IHS</t>
  </si>
  <si>
    <t>SUD_042</t>
  </si>
  <si>
    <t>Tiko-Market-IHS</t>
  </si>
  <si>
    <t>SUO_104</t>
  </si>
  <si>
    <t>Mbandjock</t>
  </si>
  <si>
    <t>CTR_030</t>
  </si>
  <si>
    <t>Messamena</t>
  </si>
  <si>
    <t>EST_046</t>
  </si>
  <si>
    <t>Nji-Camtel</t>
  </si>
  <si>
    <t>CTR_139</t>
  </si>
  <si>
    <t>Nji</t>
  </si>
  <si>
    <t>Nguelemendouka-FH</t>
  </si>
  <si>
    <t>EST_024</t>
  </si>
  <si>
    <t>Nguelemendouka</t>
  </si>
  <si>
    <t>Nguem-MTN</t>
  </si>
  <si>
    <t>EST_077</t>
  </si>
  <si>
    <t>Nguem</t>
  </si>
  <si>
    <t>CTR_894</t>
  </si>
  <si>
    <t>MENGUE-BIBEY-IHS</t>
  </si>
  <si>
    <t>CTR_870</t>
  </si>
  <si>
    <t>Mengue Bibey</t>
  </si>
  <si>
    <t>Yabassi-Greenfil</t>
  </si>
  <si>
    <t>LIT_586</t>
  </si>
  <si>
    <t>Yabassi</t>
  </si>
  <si>
    <t>Ebebda-MTN</t>
  </si>
  <si>
    <t>CTR_822</t>
  </si>
  <si>
    <t>Hybrid Solar 3</t>
  </si>
  <si>
    <t>Ebebda</t>
  </si>
  <si>
    <t>EST_150</t>
  </si>
  <si>
    <t>Meba-CAMTEL</t>
  </si>
  <si>
    <t>CTR_407</t>
  </si>
  <si>
    <t>Meba</t>
  </si>
  <si>
    <t>Tekel-IHS</t>
  </si>
  <si>
    <t>ADM_140</t>
  </si>
  <si>
    <t>Bawa</t>
  </si>
  <si>
    <t>ADM_183</t>
  </si>
  <si>
    <t>Akom-II-IHS</t>
  </si>
  <si>
    <t>SUD_054</t>
  </si>
  <si>
    <t>Akom II</t>
  </si>
  <si>
    <t>Bipindi-IHS</t>
  </si>
  <si>
    <t>SUD_040</t>
  </si>
  <si>
    <t>Solar-Gen-Hybrid</t>
  </si>
  <si>
    <t>Bawa-CAMRAIL</t>
  </si>
  <si>
    <t>ADM_014</t>
  </si>
  <si>
    <t>Ndogkeng</t>
  </si>
  <si>
    <t>LIT_117</t>
  </si>
  <si>
    <t>Bonepoupa-IHS</t>
  </si>
  <si>
    <t>LIT_145</t>
  </si>
  <si>
    <t>Bonepoupa</t>
  </si>
  <si>
    <t>Yoko</t>
  </si>
  <si>
    <t>CTR_335</t>
  </si>
  <si>
    <t>Ngaoundal3-IHS</t>
  </si>
  <si>
    <t>ADM_119</t>
  </si>
  <si>
    <t>Ngaoundal</t>
  </si>
  <si>
    <t>LIT_110</t>
  </si>
  <si>
    <t>Esse-IHS</t>
  </si>
  <si>
    <t>CTR_134</t>
  </si>
  <si>
    <t>Esse</t>
  </si>
  <si>
    <t>Obala-ville-IHS</t>
  </si>
  <si>
    <t>CTR_627</t>
  </si>
  <si>
    <t>Obala</t>
  </si>
  <si>
    <t>Mbamti-Katarko</t>
  </si>
  <si>
    <t>ADM_163</t>
  </si>
  <si>
    <t>Obala-Mairie</t>
  </si>
  <si>
    <t>CTR_113</t>
  </si>
  <si>
    <t>Kolomine-IHS</t>
  </si>
  <si>
    <t>EST_125</t>
  </si>
  <si>
    <t>Kolomine</t>
  </si>
  <si>
    <t>Missole-Entree</t>
  </si>
  <si>
    <t>LIT_306</t>
  </si>
  <si>
    <t>Wotutu-IHS</t>
  </si>
  <si>
    <t>SUO_127</t>
  </si>
  <si>
    <t>Wotutu</t>
  </si>
  <si>
    <t>Koutaba-IHS</t>
  </si>
  <si>
    <t>OST_138</t>
  </si>
  <si>
    <t>Koutaba</t>
  </si>
  <si>
    <t>Baigon</t>
  </si>
  <si>
    <t>OST_070</t>
  </si>
  <si>
    <t>Abong-Mbang-II</t>
  </si>
  <si>
    <t>EST_036</t>
  </si>
  <si>
    <t>Abong-Mbang</t>
  </si>
  <si>
    <t>Hopital-Mbouo</t>
  </si>
  <si>
    <t>OST_296</t>
  </si>
  <si>
    <t>Bayangam</t>
  </si>
  <si>
    <t>OST_051</t>
  </si>
  <si>
    <t>Bangangte-Ville</t>
  </si>
  <si>
    <t>OST_018</t>
  </si>
  <si>
    <t>Bangangte</t>
  </si>
  <si>
    <t>Kenzou</t>
  </si>
  <si>
    <t>EST_016</t>
  </si>
  <si>
    <t>Nkoundja</t>
  </si>
  <si>
    <t>OST_006</t>
  </si>
  <si>
    <t>Mbanga</t>
  </si>
  <si>
    <t>LIT_031</t>
  </si>
  <si>
    <t>Mbanga2-IHS</t>
  </si>
  <si>
    <t>LIT_430</t>
  </si>
  <si>
    <t>Mbankomo-IHS</t>
  </si>
  <si>
    <t>CTR_528</t>
  </si>
  <si>
    <t>Akok</t>
  </si>
  <si>
    <t>CTR_663</t>
  </si>
  <si>
    <t>Eseka</t>
  </si>
  <si>
    <t>CTR_067</t>
  </si>
  <si>
    <t>Loum-Joli-IHS</t>
  </si>
  <si>
    <t>LIT_521</t>
  </si>
  <si>
    <t>Limbe-Semme-Beach-MTN</t>
  </si>
  <si>
    <t>SUO_082</t>
  </si>
  <si>
    <t>Ngambe-Tikar-IHS</t>
  </si>
  <si>
    <t>OST_031</t>
  </si>
  <si>
    <t>Ngambe-Tikar</t>
  </si>
  <si>
    <t>Bafut-MTN</t>
  </si>
  <si>
    <t>NRO_036</t>
  </si>
  <si>
    <t>Galle</t>
  </si>
  <si>
    <t>ADM_028</t>
  </si>
  <si>
    <t>Ndokayo</t>
  </si>
  <si>
    <t>EST_054</t>
  </si>
  <si>
    <t>Tiko-Stadium-IHS</t>
  </si>
  <si>
    <t>SUO_105</t>
  </si>
  <si>
    <t>Koupa-Matapit-IHS</t>
  </si>
  <si>
    <t>OST_209</t>
  </si>
  <si>
    <t>Koupa-Matapit</t>
  </si>
  <si>
    <t>CDC-Delmonte-IHS</t>
  </si>
  <si>
    <t>LIT_173</t>
  </si>
  <si>
    <t>CDC-Delmonte</t>
  </si>
  <si>
    <t>Ouli-IHS</t>
  </si>
  <si>
    <t>EST_114</t>
  </si>
  <si>
    <t>Ouli</t>
  </si>
  <si>
    <t>Santa-New</t>
  </si>
  <si>
    <t>NRO_104</t>
  </si>
  <si>
    <t>Santa</t>
  </si>
  <si>
    <t>Bali</t>
  </si>
  <si>
    <t>NRO_017</t>
  </si>
  <si>
    <t>Kette</t>
  </si>
  <si>
    <t>EST_045</t>
  </si>
  <si>
    <t>Eseka-Town-MTN-IHS</t>
  </si>
  <si>
    <t>CTR_185</t>
  </si>
  <si>
    <t>Pouma</t>
  </si>
  <si>
    <t>LIT_069</t>
  </si>
  <si>
    <t>Kouoptamo</t>
  </si>
  <si>
    <t>OST_058</t>
  </si>
  <si>
    <t>Gomala-IHS</t>
  </si>
  <si>
    <t>EST_126</t>
  </si>
  <si>
    <t>Gomala</t>
  </si>
  <si>
    <t>Njombe-Market-IHS</t>
  </si>
  <si>
    <t>LIT_492</t>
  </si>
  <si>
    <t>NRO_001</t>
  </si>
  <si>
    <t>Boumnyebel-MTN</t>
  </si>
  <si>
    <t>CTR_286</t>
  </si>
  <si>
    <t>Boumnyebel</t>
  </si>
  <si>
    <t>Malanden</t>
  </si>
  <si>
    <t>OST_275</t>
  </si>
  <si>
    <t>Mengbwa-Camtel</t>
  </si>
  <si>
    <t>SUD_078</t>
  </si>
  <si>
    <t>Mengbwa</t>
  </si>
  <si>
    <t>OZOM-I</t>
  </si>
  <si>
    <t>CTR_743</t>
  </si>
  <si>
    <t>Ozom</t>
  </si>
  <si>
    <t>Awae-MTN-IHS</t>
  </si>
  <si>
    <t>CTR_187</t>
  </si>
  <si>
    <t>Awae</t>
  </si>
  <si>
    <t>Mbouda-Batang-IHS</t>
  </si>
  <si>
    <t>OST_142</t>
  </si>
  <si>
    <t>CTR_112</t>
  </si>
  <si>
    <t>Zoetele</t>
  </si>
  <si>
    <t>CTR_111</t>
  </si>
  <si>
    <t>Nomayos-IHS</t>
  </si>
  <si>
    <t>CTR_527</t>
  </si>
  <si>
    <t>Nomayos</t>
  </si>
  <si>
    <t>Obala-Carrefour-MTN-IHS</t>
  </si>
  <si>
    <t>CTR_174</t>
  </si>
  <si>
    <t>Nkoteng-Ville-IHS</t>
  </si>
  <si>
    <t>CTR_506</t>
  </si>
  <si>
    <t>Nkoteng</t>
  </si>
  <si>
    <t>Aeroport</t>
  </si>
  <si>
    <t>LIT_033</t>
  </si>
  <si>
    <t>Nyalla-Pariso</t>
  </si>
  <si>
    <t>LIT_179</t>
  </si>
  <si>
    <t>Socaver</t>
  </si>
  <si>
    <t>LIT_024</t>
  </si>
  <si>
    <t>Madagascar</t>
  </si>
  <si>
    <t>LIT_049</t>
  </si>
  <si>
    <t>Mehanda-III</t>
  </si>
  <si>
    <t>CTR_866</t>
  </si>
  <si>
    <t>Ndogbat</t>
  </si>
  <si>
    <t>LIT_372</t>
  </si>
  <si>
    <t>Ndogbong-Hotel-Pacifique</t>
  </si>
  <si>
    <t>LIT_619</t>
  </si>
  <si>
    <t>Nkolmesseng</t>
  </si>
  <si>
    <t>CTR_078</t>
  </si>
  <si>
    <t>Botmakak</t>
  </si>
  <si>
    <t>CTR_189</t>
  </si>
  <si>
    <t>Djoum-Ville-IHS</t>
  </si>
  <si>
    <t>SUD_064</t>
  </si>
  <si>
    <t>SANGLA</t>
  </si>
  <si>
    <t>CTR_892</t>
  </si>
  <si>
    <t>Sangla</t>
  </si>
  <si>
    <t>Bafou-Badzifeng</t>
  </si>
  <si>
    <t>OST_108</t>
  </si>
  <si>
    <t>Bafou</t>
  </si>
  <si>
    <t>Biyouha</t>
  </si>
  <si>
    <t>CTR_855</t>
  </si>
  <si>
    <t>Ngoumou-Camrail</t>
  </si>
  <si>
    <t>CTR_098</t>
  </si>
  <si>
    <t>Mbankomo-Dajoll</t>
  </si>
  <si>
    <t>CTR_710</t>
  </si>
  <si>
    <t>Ngoumou-I</t>
  </si>
  <si>
    <t>CTR_577</t>
  </si>
  <si>
    <t>Obokoue-I</t>
  </si>
  <si>
    <t>CTR_906</t>
  </si>
  <si>
    <t>Oveng-Mission-Catholique</t>
  </si>
  <si>
    <t>CTR_898</t>
  </si>
  <si>
    <t>Efoulan-Pont</t>
  </si>
  <si>
    <t>CTR_773</t>
  </si>
  <si>
    <t>Notre-Dame-de-Yassa</t>
  </si>
  <si>
    <t>LIT_620</t>
  </si>
  <si>
    <t>DZENG</t>
  </si>
  <si>
    <t>CTR_856</t>
  </si>
  <si>
    <t>Essiezik</t>
  </si>
  <si>
    <t>CTR_348</t>
  </si>
  <si>
    <t>Lagdo-Ville</t>
  </si>
  <si>
    <t>NRD_131</t>
  </si>
  <si>
    <t>Bangoulap</t>
  </si>
  <si>
    <t>OST_314</t>
  </si>
  <si>
    <t>Bangangté</t>
  </si>
  <si>
    <t>Mabanda3</t>
  </si>
  <si>
    <t>LIT_488</t>
  </si>
  <si>
    <t>Tole-Tea-IHS</t>
  </si>
  <si>
    <t>SUO_152</t>
  </si>
  <si>
    <t>Nguila</t>
  </si>
  <si>
    <t>CTR_299</t>
  </si>
  <si>
    <t>Toumbouroum</t>
  </si>
  <si>
    <t>ADM_182</t>
  </si>
  <si>
    <t>Mamegnam</t>
  </si>
  <si>
    <t>OST_272</t>
  </si>
  <si>
    <t>Bfsam-Leproserie-IHS</t>
  </si>
  <si>
    <t>OST_166</t>
  </si>
  <si>
    <t>MBANGASSINA</t>
  </si>
  <si>
    <t>CTR_226</t>
  </si>
  <si>
    <t>Mbangassina</t>
  </si>
  <si>
    <t>Obobogo-New</t>
  </si>
  <si>
    <t>CTR_543</t>
  </si>
  <si>
    <t>Kribi-Port-Eau-Profonde-IHS</t>
  </si>
  <si>
    <t>SUD_076</t>
  </si>
  <si>
    <t>Balatchi-IHS</t>
  </si>
  <si>
    <t>NRO_027</t>
  </si>
  <si>
    <t>Balatchi</t>
  </si>
  <si>
    <t>Bafou-Balepe-IHS</t>
  </si>
  <si>
    <t>OST_255</t>
  </si>
  <si>
    <t>Loung</t>
  </si>
  <si>
    <t>Bahouan-IHS</t>
  </si>
  <si>
    <t>OST_300</t>
  </si>
  <si>
    <t>Bahouan</t>
  </si>
  <si>
    <t>Nkolnkoumou</t>
  </si>
  <si>
    <t>CTR_676</t>
  </si>
  <si>
    <t>Meidougou-MTN</t>
  </si>
  <si>
    <t>ADM_062</t>
  </si>
  <si>
    <t>Meidougou</t>
  </si>
  <si>
    <t>Nyalla-Crf-Mpome</t>
  </si>
  <si>
    <t>LIT_445</t>
  </si>
  <si>
    <t>Talba</t>
  </si>
  <si>
    <t>CTR_206</t>
  </si>
  <si>
    <t>Batcham-II</t>
  </si>
  <si>
    <t>OST_243</t>
  </si>
  <si>
    <t>Batcham</t>
  </si>
  <si>
    <t>Djoa-IHS</t>
  </si>
  <si>
    <t>ADM_187</t>
  </si>
  <si>
    <t>Tibati</t>
  </si>
  <si>
    <t>Ndop-Kake-Hill</t>
  </si>
  <si>
    <t>NRO_137</t>
  </si>
  <si>
    <t>Muyengue-IHS</t>
  </si>
  <si>
    <t>LIT_175</t>
  </si>
  <si>
    <t>Muyengue</t>
  </si>
  <si>
    <t>Nkoambang</t>
  </si>
  <si>
    <t>CTR_891</t>
  </si>
  <si>
    <t>BANKA</t>
  </si>
  <si>
    <t>OST_286</t>
  </si>
  <si>
    <t>Banka</t>
  </si>
  <si>
    <t>Badoumguia</t>
  </si>
  <si>
    <t>OST_303</t>
  </si>
  <si>
    <t>Port_Autonome_Kribi</t>
  </si>
  <si>
    <t>SUD_092</t>
  </si>
  <si>
    <t>Oyomabang</t>
  </si>
  <si>
    <t>CTR_340</t>
  </si>
  <si>
    <t>Banyo</t>
  </si>
  <si>
    <t>ADM_006</t>
  </si>
  <si>
    <t>Gbiti-IHS</t>
  </si>
  <si>
    <t>EST_101</t>
  </si>
  <si>
    <t>Gbiti</t>
  </si>
  <si>
    <t>Tibati-II</t>
  </si>
  <si>
    <t>ADM_044</t>
  </si>
  <si>
    <t>ADM_010</t>
  </si>
  <si>
    <t>Kombou-IHS</t>
  </si>
  <si>
    <t>OST_265</t>
  </si>
  <si>
    <t>Kombou</t>
  </si>
  <si>
    <t>Buea-Dirty-South-HIS</t>
  </si>
  <si>
    <t>SUO_260</t>
  </si>
  <si>
    <t>Tibati-Market-MTN-IHS</t>
  </si>
  <si>
    <t>ADM_105</t>
  </si>
  <si>
    <t>Bandja</t>
  </si>
  <si>
    <t>OST_022</t>
  </si>
  <si>
    <t>Bawa-IHS</t>
  </si>
  <si>
    <t>ADM_143</t>
  </si>
  <si>
    <t>Bon-Marche-IHS</t>
  </si>
  <si>
    <t>ADM_178</t>
  </si>
  <si>
    <t>Banyo-Sabongari-MTN</t>
  </si>
  <si>
    <t>ADM_174</t>
  </si>
  <si>
    <t>MTN Sharing</t>
  </si>
  <si>
    <t>OST_012</t>
  </si>
  <si>
    <t>Banekane</t>
  </si>
  <si>
    <t>OST_052</t>
  </si>
  <si>
    <t>Bambit-MTN</t>
  </si>
  <si>
    <t>OST_048</t>
  </si>
  <si>
    <t>Bambit</t>
  </si>
  <si>
    <t>Saa-IHS</t>
  </si>
  <si>
    <t>CTR_829</t>
  </si>
  <si>
    <t>Saa</t>
  </si>
  <si>
    <t>Mbe-IHS</t>
  </si>
  <si>
    <t>ADM_092</t>
  </si>
  <si>
    <t>Mbe</t>
  </si>
  <si>
    <t>Famkeu-IHS</t>
  </si>
  <si>
    <t>OST_308</t>
  </si>
  <si>
    <t>Muyengue-Bafia-IHS</t>
  </si>
  <si>
    <t>LIT_176</t>
  </si>
  <si>
    <t>Basseu-MTN</t>
  </si>
  <si>
    <t>OST_322</t>
  </si>
  <si>
    <t>Tchabal</t>
  </si>
  <si>
    <t>ADM_016</t>
  </si>
  <si>
    <t>Nkolbewae-IHS</t>
  </si>
  <si>
    <t>CTR_440</t>
  </si>
  <si>
    <t>Nkol-bewaa</t>
  </si>
  <si>
    <t>Bangangte-Lycee-Classique-IHS</t>
  </si>
  <si>
    <t>OST_266</t>
  </si>
  <si>
    <t>Bangangte-Centre</t>
  </si>
  <si>
    <t>OST_180</t>
  </si>
  <si>
    <t>Bali-SNEC</t>
  </si>
  <si>
    <t>LIT_015</t>
  </si>
  <si>
    <t>Nkolmesseng-II</t>
  </si>
  <si>
    <t>CTR_273</t>
  </si>
  <si>
    <t>Minkwele-II</t>
  </si>
  <si>
    <t>LIT_621</t>
  </si>
  <si>
    <t>LIT_263_Z_CCC</t>
  </si>
  <si>
    <t>LIT_263</t>
  </si>
  <si>
    <t>Vallee-Omnisport</t>
  </si>
  <si>
    <t>CTR_758</t>
  </si>
  <si>
    <t>Sangmelima-Akon-MTN</t>
  </si>
  <si>
    <t>SUD_258</t>
  </si>
  <si>
    <t>Sim-barriere</t>
  </si>
  <si>
    <t>CTR_748</t>
  </si>
  <si>
    <t>St-Thomas</t>
  </si>
  <si>
    <t>LIT_369</t>
  </si>
  <si>
    <t>kalat-IHS</t>
  </si>
  <si>
    <t>SUD_082</t>
  </si>
  <si>
    <t>GBHS-Muyuka</t>
  </si>
  <si>
    <t>SUO_246</t>
  </si>
  <si>
    <t>Ekombe-Bondji-IHS</t>
  </si>
  <si>
    <t>SUO_091</t>
  </si>
  <si>
    <t>Muyuka-Beach-Bush-IHS</t>
  </si>
  <si>
    <t>SUO_255</t>
  </si>
  <si>
    <t>Muyuka</t>
  </si>
  <si>
    <t>CTR_081</t>
  </si>
  <si>
    <t>Ngom</t>
  </si>
  <si>
    <t>SUD_115</t>
  </si>
  <si>
    <t>Sokelle-IHS</t>
  </si>
  <si>
    <t>LIT_506</t>
  </si>
  <si>
    <t>Sokelle</t>
  </si>
  <si>
    <t>Loum-PHP</t>
  </si>
  <si>
    <t>LIT_593</t>
  </si>
  <si>
    <t>Bafou-Dzinmezo</t>
  </si>
  <si>
    <t>OST_254</t>
  </si>
  <si>
    <t>Awae-Metet</t>
  </si>
  <si>
    <t>CTR_880</t>
  </si>
  <si>
    <t>Batsaa</t>
  </si>
  <si>
    <t>OST_290</t>
  </si>
  <si>
    <t>Meyo-Elie</t>
  </si>
  <si>
    <t>SUD_124</t>
  </si>
  <si>
    <t>Abouta-MTN</t>
  </si>
  <si>
    <t>SUD_238</t>
  </si>
  <si>
    <t>Abouta</t>
  </si>
  <si>
    <t>Tongo-Ngandima-IHS</t>
  </si>
  <si>
    <t>EST_116</t>
  </si>
  <si>
    <t>Tongo-Ngandima</t>
  </si>
  <si>
    <t>Dibang</t>
  </si>
  <si>
    <t>CTR_204</t>
  </si>
  <si>
    <t>Soa-UNIV-MTN</t>
  </si>
  <si>
    <t>CTR_431</t>
  </si>
  <si>
    <t>Bamendou-II</t>
  </si>
  <si>
    <t>OST_310</t>
  </si>
  <si>
    <t>Bamendou</t>
  </si>
  <si>
    <t>Mbandjock-II</t>
  </si>
  <si>
    <t>CTR_510</t>
  </si>
  <si>
    <t>Elogbatindi</t>
  </si>
  <si>
    <t>SUO_037</t>
  </si>
  <si>
    <t>Djohong</t>
  </si>
  <si>
    <t>ADM_022</t>
  </si>
  <si>
    <t>Ke-Eke-MTN</t>
  </si>
  <si>
    <t>SUD_255</t>
  </si>
  <si>
    <t>Ke-Eke</t>
  </si>
  <si>
    <t>Nkondjock-MTN</t>
  </si>
  <si>
    <t>LIT_239</t>
  </si>
  <si>
    <t>Nkondjock</t>
  </si>
  <si>
    <t>Ngam</t>
  </si>
  <si>
    <t>ADM_023</t>
  </si>
  <si>
    <t>Ayene</t>
  </si>
  <si>
    <t>CTR_651</t>
  </si>
  <si>
    <t>Lengom-IHS</t>
  </si>
  <si>
    <t>CTR_533</t>
  </si>
  <si>
    <t>Ekabita-Essele</t>
  </si>
  <si>
    <t>CTR_437</t>
  </si>
  <si>
    <t>Nkometou-Razel</t>
  </si>
  <si>
    <t>CTR_825</t>
  </si>
  <si>
    <t>Yegeassi</t>
  </si>
  <si>
    <t>CTR_770</t>
  </si>
  <si>
    <t>Loum-Nkombi-II-IHS</t>
  </si>
  <si>
    <t>LIT_520</t>
  </si>
  <si>
    <t>Abang-Minko-IHS</t>
  </si>
  <si>
    <t>SUD_044</t>
  </si>
  <si>
    <t>Abang-Minko</t>
  </si>
  <si>
    <t>Mimbo</t>
  </si>
  <si>
    <t>SUD_099</t>
  </si>
  <si>
    <t>Bazou</t>
  </si>
  <si>
    <t>OST_037</t>
  </si>
  <si>
    <t>Bana-Centre</t>
  </si>
  <si>
    <t>OST_036</t>
  </si>
  <si>
    <t>Efok</t>
  </si>
  <si>
    <t>CTR_221</t>
  </si>
  <si>
    <t>Bamendjou-MTN</t>
  </si>
  <si>
    <t>OST_044</t>
  </si>
  <si>
    <t>Bamendjou</t>
  </si>
  <si>
    <t>Mintom-MTN</t>
  </si>
  <si>
    <t>SUD_246</t>
  </si>
  <si>
    <t>Zili-Nkoteng-IHS</t>
  </si>
  <si>
    <t>CTR_910</t>
  </si>
  <si>
    <t>Niete-V14</t>
  </si>
  <si>
    <t>LIT_193</t>
  </si>
  <si>
    <t>Niete-V15-IHS</t>
  </si>
  <si>
    <t>LIT_495</t>
  </si>
  <si>
    <t>Loum-Camtel</t>
  </si>
  <si>
    <t>LIT_086</t>
  </si>
  <si>
    <t>Niete-V13</t>
  </si>
  <si>
    <t>LIT_194</t>
  </si>
  <si>
    <t>Olama-IHS</t>
  </si>
  <si>
    <t>CTR_441</t>
  </si>
  <si>
    <t>Olama</t>
  </si>
  <si>
    <t>NR-Cite</t>
  </si>
  <si>
    <t>LIT_404</t>
  </si>
  <si>
    <t>Bazou-IHS</t>
  </si>
  <si>
    <t>OST_152</t>
  </si>
  <si>
    <t>Wum-II-IHS</t>
  </si>
  <si>
    <t>NRO_149</t>
  </si>
  <si>
    <t>Bouam</t>
  </si>
  <si>
    <t>EST_003</t>
  </si>
  <si>
    <t>Bonakanda</t>
  </si>
  <si>
    <t>SUO_132</t>
  </si>
  <si>
    <t>LIT_010_Z_Ndogbong</t>
  </si>
  <si>
    <t>LIT_010</t>
  </si>
  <si>
    <t>BP-Cite</t>
  </si>
  <si>
    <t>LIT_034</t>
  </si>
  <si>
    <t>Garoua-Boulai-Entrance</t>
  </si>
  <si>
    <t>EST_144</t>
  </si>
  <si>
    <t>Babadjou</t>
  </si>
  <si>
    <t>OST_060</t>
  </si>
  <si>
    <t>Mvog-Manga-III</t>
  </si>
  <si>
    <t>CTR_739</t>
  </si>
  <si>
    <t>EST_064_N_Garga-Salari-MTN</t>
  </si>
  <si>
    <t>EST_064</t>
  </si>
  <si>
    <t>Garga-Salari</t>
  </si>
  <si>
    <t>EDZENDOUAN</t>
  </si>
  <si>
    <t>CTR_795</t>
  </si>
  <si>
    <t>Edzendouan</t>
  </si>
  <si>
    <t>Ngongo-MTN</t>
  </si>
  <si>
    <t>SUO_085</t>
  </si>
  <si>
    <t>Ngongo</t>
  </si>
  <si>
    <t>Bangang</t>
  </si>
  <si>
    <t>OST_311</t>
  </si>
  <si>
    <t>MBOUDA</t>
  </si>
  <si>
    <t>Mbongouen-MTN</t>
  </si>
  <si>
    <t>SUD_214</t>
  </si>
  <si>
    <t>Mbongouen</t>
  </si>
  <si>
    <t>ADM_004</t>
  </si>
  <si>
    <t>Kienke</t>
  </si>
  <si>
    <t>LIT_195</t>
  </si>
  <si>
    <t>Kiienke</t>
  </si>
  <si>
    <t>GSS-BUEA-TOWN-IHS</t>
  </si>
  <si>
    <t>SUO_184</t>
  </si>
  <si>
    <t>Bansoa-II</t>
  </si>
  <si>
    <t>OST_299</t>
  </si>
  <si>
    <t>Bansoa</t>
  </si>
  <si>
    <t>NEW-Bonako</t>
  </si>
  <si>
    <t>SUO_157</t>
  </si>
  <si>
    <t>Limbe-College-Excellence-IHS</t>
  </si>
  <si>
    <t>SUO_151</t>
  </si>
  <si>
    <t>Bsadi-Hopital</t>
  </si>
  <si>
    <t>LIT_446</t>
  </si>
  <si>
    <t>CTR_192</t>
  </si>
  <si>
    <t>Mboulai-MTN</t>
  </si>
  <si>
    <t>ADM_029</t>
  </si>
  <si>
    <t>Mboulai</t>
  </si>
  <si>
    <t>BIAKOA-MTN-IHS</t>
  </si>
  <si>
    <t>CTR_443</t>
  </si>
  <si>
    <t>Biakoa</t>
  </si>
  <si>
    <t>Bamendjing-IHS</t>
  </si>
  <si>
    <t>OST_030</t>
  </si>
  <si>
    <t>Bamendjing</t>
  </si>
  <si>
    <t>Bamendjing-MTN-IHS</t>
  </si>
  <si>
    <t>OST_221</t>
  </si>
  <si>
    <t>Penja-PHP</t>
  </si>
  <si>
    <t>LIT_594</t>
  </si>
  <si>
    <t>Titi-Garage</t>
  </si>
  <si>
    <t>CTR_542</t>
  </si>
  <si>
    <t>Bikok</t>
  </si>
  <si>
    <t>CTR_260</t>
  </si>
  <si>
    <t>Nkongoa</t>
  </si>
  <si>
    <t>CTR_629</t>
  </si>
  <si>
    <t>Mengue-Bibey-Camrail</t>
  </si>
  <si>
    <t>CTR_455</t>
  </si>
  <si>
    <t>Mengue-Bibey</t>
  </si>
  <si>
    <t>OST_056</t>
  </si>
  <si>
    <t>Njombe-SDH-IHS</t>
  </si>
  <si>
    <t>LIT_787</t>
  </si>
  <si>
    <t>Njombe-Penja</t>
  </si>
  <si>
    <t>Ndjole</t>
  </si>
  <si>
    <t>CTR_893</t>
  </si>
  <si>
    <t>CTR_021</t>
  </si>
  <si>
    <t>Stamatiades</t>
  </si>
  <si>
    <t>LIT_014</t>
  </si>
  <si>
    <t>BTS-Mobile-Mbandjock</t>
  </si>
  <si>
    <t>CTR_636</t>
  </si>
  <si>
    <t>Botko</t>
  </si>
  <si>
    <t>LIT_319</t>
  </si>
  <si>
    <t>NRO_006</t>
  </si>
  <si>
    <t>Muea</t>
  </si>
  <si>
    <t>SUO_038</t>
  </si>
  <si>
    <t>Messassi</t>
  </si>
  <si>
    <t>CTR_337</t>
  </si>
  <si>
    <t>CTR_022</t>
  </si>
  <si>
    <t>Yambong</t>
  </si>
  <si>
    <t>LIT_365</t>
  </si>
  <si>
    <t>Minoterie</t>
  </si>
  <si>
    <t>LIT_023</t>
  </si>
  <si>
    <t>Bonadibong</t>
  </si>
  <si>
    <t>LIT_126</t>
  </si>
  <si>
    <t>Nkolbisson-Nodal</t>
  </si>
  <si>
    <t>CTR_576</t>
  </si>
  <si>
    <t>Mvogmbi-New</t>
  </si>
  <si>
    <t>CTR_483</t>
  </si>
  <si>
    <t>C-D-Palmiers</t>
  </si>
  <si>
    <t>LIT_036</t>
  </si>
  <si>
    <t>H-Sawa</t>
  </si>
  <si>
    <t>LIT_099</t>
  </si>
  <si>
    <t>Bonabappe</t>
  </si>
  <si>
    <t>LIT_290</t>
  </si>
  <si>
    <t>Mvog-Ada-New</t>
  </si>
  <si>
    <t>CTR_347</t>
  </si>
  <si>
    <t>Abome-New</t>
  </si>
  <si>
    <t>CTR_549</t>
  </si>
  <si>
    <t>Tamtam-Weekend-IHS</t>
  </si>
  <si>
    <t>CTR_121</t>
  </si>
  <si>
    <t>Mbalmayo-Ngalan</t>
  </si>
  <si>
    <t>CTR_252</t>
  </si>
  <si>
    <t>SNAC</t>
  </si>
  <si>
    <t>LIT_043</t>
  </si>
  <si>
    <t>Emana-MTN</t>
  </si>
  <si>
    <t>CTR_370</t>
  </si>
  <si>
    <t>Ekombitie</t>
  </si>
  <si>
    <t>CTR_387</t>
  </si>
  <si>
    <t>Santa-Barbara-Yde-IHS</t>
  </si>
  <si>
    <t>CTR_163</t>
  </si>
  <si>
    <t>Belabo</t>
  </si>
  <si>
    <t>EST_002</t>
  </si>
  <si>
    <t>Gado-Badzere</t>
  </si>
  <si>
    <t>EST_055</t>
  </si>
  <si>
    <t>H-ville</t>
  </si>
  <si>
    <t>CTR_077</t>
  </si>
  <si>
    <t>Borongo-IHS</t>
  </si>
  <si>
    <t>EST_154</t>
  </si>
  <si>
    <t xml:space="preserve">Nganha </t>
  </si>
  <si>
    <t>Akonolinga</t>
  </si>
  <si>
    <t>CTR_057</t>
  </si>
  <si>
    <t>Doume-MTN-IHS</t>
  </si>
  <si>
    <t>EST_092</t>
  </si>
  <si>
    <t>Complexe-BEAC</t>
  </si>
  <si>
    <t>CTR_196</t>
  </si>
  <si>
    <t>Nsam-Sofavinc-IHS</t>
  </si>
  <si>
    <t>CTR_488</t>
  </si>
  <si>
    <t>Mefou-Assi-IHS</t>
  </si>
  <si>
    <t>CTR_642</t>
  </si>
  <si>
    <t>Nkolve-IHS</t>
  </si>
  <si>
    <t>CTR_531</t>
  </si>
  <si>
    <t>Nkolve</t>
  </si>
  <si>
    <t>Makepe-St-Tropez</t>
  </si>
  <si>
    <t>LIT_224</t>
  </si>
  <si>
    <t>Ombessa</t>
  </si>
  <si>
    <t>CTR_095</t>
  </si>
  <si>
    <t>Bafou-Zinkop</t>
  </si>
  <si>
    <t>OST_069</t>
  </si>
  <si>
    <t>Mvan-IHS</t>
  </si>
  <si>
    <t>CTR_639</t>
  </si>
  <si>
    <t>Mbalmayo-mbokoulo-IHS</t>
  </si>
  <si>
    <t>CTR_136</t>
  </si>
  <si>
    <t>Scalom</t>
  </si>
  <si>
    <t>CTR_210</t>
  </si>
  <si>
    <t>Ngousso-II</t>
  </si>
  <si>
    <t>CTR_342</t>
  </si>
  <si>
    <t>SUD_007</t>
  </si>
  <si>
    <t>Bastos-BAT</t>
  </si>
  <si>
    <t>CTR_200</t>
  </si>
  <si>
    <t>Bsadi-BlocJ</t>
  </si>
  <si>
    <t>LIT_247</t>
  </si>
  <si>
    <t>Ngona</t>
  </si>
  <si>
    <t>CTR_590</t>
  </si>
  <si>
    <t>Mehanda-II</t>
  </si>
  <si>
    <t>CTR_763</t>
  </si>
  <si>
    <t>Tourningal-MTN-IHS</t>
  </si>
  <si>
    <t>ADM_094</t>
  </si>
  <si>
    <t>Tournigal</t>
  </si>
  <si>
    <t>Djoum-Caminex</t>
  </si>
  <si>
    <t>SUD_252</t>
  </si>
  <si>
    <t>Mbidou-IHS</t>
  </si>
  <si>
    <t>ADM_079</t>
  </si>
  <si>
    <t>Mbidou</t>
  </si>
  <si>
    <t>Bihaing-IHS</t>
  </si>
  <si>
    <t>LIT_517</t>
  </si>
  <si>
    <t>Bihaing</t>
  </si>
  <si>
    <t>Mimboman-Liberte-IHS</t>
  </si>
  <si>
    <t>CTR_552</t>
  </si>
  <si>
    <t>Ekali-MTN</t>
  </si>
  <si>
    <t>CTR_309</t>
  </si>
  <si>
    <t>Ekali</t>
  </si>
  <si>
    <t>Meiganga-EELC-MTN-IHS</t>
  </si>
  <si>
    <t>ADM_106</t>
  </si>
  <si>
    <t>Niete-FH</t>
  </si>
  <si>
    <t>SUD_005</t>
  </si>
  <si>
    <t>Foumban-Ndjisse</t>
  </si>
  <si>
    <t>OST_083</t>
  </si>
  <si>
    <t>Awae-Nkomo</t>
  </si>
  <si>
    <t>CTR_374</t>
  </si>
  <si>
    <t>Menloh-Maloume-Camrail</t>
  </si>
  <si>
    <t>CTR_451</t>
  </si>
  <si>
    <t>Mimboman-Nodal</t>
  </si>
  <si>
    <t>CTR_351</t>
  </si>
  <si>
    <t>Kribi-Gd-Batanga-II</t>
  </si>
  <si>
    <t>SUD_094</t>
  </si>
  <si>
    <t>CTR_780</t>
  </si>
  <si>
    <t>Lolodorf</t>
  </si>
  <si>
    <t>SUD_024</t>
  </si>
  <si>
    <t>LIT_005</t>
  </si>
  <si>
    <t>Akoeman</t>
  </si>
  <si>
    <t>CTR_517</t>
  </si>
  <si>
    <t>Missellele</t>
  </si>
  <si>
    <t>LIT_178</t>
  </si>
  <si>
    <t>misselele</t>
  </si>
  <si>
    <t>Minisite_Crf-Nkoabang</t>
  </si>
  <si>
    <t>CTR_881</t>
  </si>
  <si>
    <t>Odza-II-MTN-IHS</t>
  </si>
  <si>
    <t>CTR_467</t>
  </si>
  <si>
    <t>Foumban-Lycee-MTN</t>
  </si>
  <si>
    <t>OST_128</t>
  </si>
  <si>
    <t>Kribi-Afanmabe</t>
  </si>
  <si>
    <t>SUD_241</t>
  </si>
  <si>
    <t>Ekie-Nodal</t>
  </si>
  <si>
    <t>CTR_575</t>
  </si>
  <si>
    <t>Ngomo</t>
  </si>
  <si>
    <t>CTR_083</t>
  </si>
  <si>
    <t>Messamendongo</t>
  </si>
  <si>
    <t>CTR_007</t>
  </si>
  <si>
    <t>Ekoumdoum-II</t>
  </si>
  <si>
    <t>CTR_665</t>
  </si>
  <si>
    <t>Barriere</t>
  </si>
  <si>
    <t>CTR_237</t>
  </si>
  <si>
    <t>Ekie-Sud-IHS</t>
  </si>
  <si>
    <t>CTR_647</t>
  </si>
  <si>
    <t>Ndemba</t>
  </si>
  <si>
    <t>EST_075</t>
  </si>
  <si>
    <t>Afanoya-MTN-IHS</t>
  </si>
  <si>
    <t>CTR_463</t>
  </si>
  <si>
    <t>Afanoya</t>
  </si>
  <si>
    <t>Angongo</t>
  </si>
  <si>
    <t>CTR_358</t>
  </si>
  <si>
    <t>MBPIKILIKI</t>
  </si>
  <si>
    <t>SUD_110</t>
  </si>
  <si>
    <t>Mbikiliki</t>
  </si>
  <si>
    <t>Binguela-Camrail</t>
  </si>
  <si>
    <t>CTR_453</t>
  </si>
  <si>
    <t>CTR_062</t>
  </si>
  <si>
    <t>Telo-MTN-IHS</t>
  </si>
  <si>
    <t>ADM_108</t>
  </si>
  <si>
    <t>Telo</t>
  </si>
  <si>
    <t>Buea-Universite</t>
  </si>
  <si>
    <t>SUO_062</t>
  </si>
  <si>
    <t>Minkama-IHS</t>
  </si>
  <si>
    <t>CTR_909</t>
  </si>
  <si>
    <t>Bfsam-Toungan-Lycee</t>
  </si>
  <si>
    <t>OST_268</t>
  </si>
  <si>
    <t>Bfsam-Baleng-IHS</t>
  </si>
  <si>
    <t>OST_169</t>
  </si>
  <si>
    <t>Bfsam-Stade</t>
  </si>
  <si>
    <t>OST_110</t>
  </si>
  <si>
    <t>Bfsam-Marche-New</t>
  </si>
  <si>
    <t>OST_223</t>
  </si>
  <si>
    <t>Bfsam-Q-Haoussa</t>
  </si>
  <si>
    <t>OST_100</t>
  </si>
  <si>
    <t>Bfsam-Tougang</t>
  </si>
  <si>
    <t>OST_064</t>
  </si>
  <si>
    <t>Bfsam-Baleng</t>
  </si>
  <si>
    <t>OST_063</t>
  </si>
  <si>
    <t>Kribi-Orange</t>
  </si>
  <si>
    <t>SUD_002</t>
  </si>
  <si>
    <t>Tangui</t>
  </si>
  <si>
    <t>LIT_233</t>
  </si>
  <si>
    <t>Montee-Kondengui-MTN-IHS</t>
  </si>
  <si>
    <t>CTR_535</t>
  </si>
  <si>
    <t>Borongoue-IHS</t>
  </si>
  <si>
    <t>EST_130</t>
  </si>
  <si>
    <t>Borongoue</t>
  </si>
  <si>
    <t>Galdi</t>
  </si>
  <si>
    <t>ADM_031</t>
  </si>
  <si>
    <t>Laore-MTN-IHS</t>
  </si>
  <si>
    <t>ADM_093</t>
  </si>
  <si>
    <t>Laore</t>
  </si>
  <si>
    <t>Nkongtock-IHS</t>
  </si>
  <si>
    <t>CTR_733</t>
  </si>
  <si>
    <t>Nkongtock</t>
  </si>
  <si>
    <t>CTR_036</t>
  </si>
  <si>
    <t>Mfou-EPC-MTN-IHS</t>
  </si>
  <si>
    <t>CTR_464</t>
  </si>
  <si>
    <t>Minisite-Soa</t>
  </si>
  <si>
    <t>CTR_689</t>
  </si>
  <si>
    <t>Mbouda-Lepi</t>
  </si>
  <si>
    <t>OST_071</t>
  </si>
  <si>
    <t>Kribi-Ndjibo</t>
  </si>
  <si>
    <t>SUD_081</t>
  </si>
  <si>
    <t>Nkoteng-IHS</t>
  </si>
  <si>
    <t>CTR_152</t>
  </si>
  <si>
    <t>Lounghe-Camrail</t>
  </si>
  <si>
    <t>LIT_389</t>
  </si>
  <si>
    <t>Pure Solar</t>
  </si>
  <si>
    <t>OST_183</t>
  </si>
  <si>
    <t>Meiganga-Markt-MTN-IHS</t>
  </si>
  <si>
    <t>ADM_107</t>
  </si>
  <si>
    <t>Mbouda-Marche-Ignames</t>
  </si>
  <si>
    <t>OST_297</t>
  </si>
  <si>
    <t>Bertoua-Tigaza</t>
  </si>
  <si>
    <t>EST_079</t>
  </si>
  <si>
    <t>Bberi-Q-Princes-II</t>
  </si>
  <si>
    <t>LIT_444</t>
  </si>
  <si>
    <t>Nkolmintag</t>
  </si>
  <si>
    <t>LIT_539</t>
  </si>
  <si>
    <t>Batchingou</t>
  </si>
  <si>
    <t>OST_033</t>
  </si>
  <si>
    <t>Bangang-Fokam-IHS</t>
  </si>
  <si>
    <t>OST_212</t>
  </si>
  <si>
    <t>Poutkak</t>
  </si>
  <si>
    <t>LIT_513</t>
  </si>
  <si>
    <t>Makepe-Maturite</t>
  </si>
  <si>
    <t>LIT_401</t>
  </si>
  <si>
    <t>Nkoabang-II-IHS</t>
  </si>
  <si>
    <t>CTR_458</t>
  </si>
  <si>
    <t>Niete-DG</t>
  </si>
  <si>
    <t>SUD_011</t>
  </si>
  <si>
    <t>Du-Levant</t>
  </si>
  <si>
    <t>LIT_046</t>
  </si>
  <si>
    <t>Limbe-Issokolo-IHS</t>
  </si>
  <si>
    <t>SUO_191</t>
  </si>
  <si>
    <t>Minka-MTN-IHS</t>
  </si>
  <si>
    <t>CTR_186</t>
  </si>
  <si>
    <t>Minka</t>
  </si>
  <si>
    <t>Mom</t>
  </si>
  <si>
    <t>CTR_202</t>
  </si>
  <si>
    <t>Bondjock</t>
  </si>
  <si>
    <t>CTR_205</t>
  </si>
  <si>
    <t>Ndogp-Nodal</t>
  </si>
  <si>
    <t>LIT_093</t>
  </si>
  <si>
    <t>Song-Kot-IHS</t>
  </si>
  <si>
    <t>LIT_374</t>
  </si>
  <si>
    <t>Otele</t>
  </si>
  <si>
    <t>CTR_201</t>
  </si>
  <si>
    <t>LIMBE-ALPHA-CLUB-TOWE-IHS</t>
  </si>
  <si>
    <t>SUO_208</t>
  </si>
  <si>
    <t>Beedi-Hte-Tension</t>
  </si>
  <si>
    <t>LIT_256</t>
  </si>
  <si>
    <t>Towe-South-IHS</t>
  </si>
  <si>
    <t>SUO_193</t>
  </si>
  <si>
    <t>Song-Mahop</t>
  </si>
  <si>
    <t>LIT_300</t>
  </si>
  <si>
    <t>Tonga</t>
  </si>
  <si>
    <t>OST_053</t>
  </si>
  <si>
    <t>Djerkoka-MTN-IHS</t>
  </si>
  <si>
    <t>ADM_095</t>
  </si>
  <si>
    <t>Djerkoka</t>
  </si>
  <si>
    <t>Nanga-Eboko</t>
  </si>
  <si>
    <t>CTR_033</t>
  </si>
  <si>
    <t>Berunda-MTN</t>
  </si>
  <si>
    <t>SUO_066</t>
  </si>
  <si>
    <t>Nkoabang</t>
  </si>
  <si>
    <t>CTR_084</t>
  </si>
  <si>
    <t>Buea-Signal-Hill</t>
  </si>
  <si>
    <t>SUO_023</t>
  </si>
  <si>
    <t>Babette</t>
  </si>
  <si>
    <t>OST_257</t>
  </si>
  <si>
    <t>Nomale</t>
  </si>
  <si>
    <t>CTR_297</t>
  </si>
  <si>
    <t>Bandjoun-Marche-Hiala</t>
  </si>
  <si>
    <t>OST_276</t>
  </si>
  <si>
    <t>Nanga-Eboko-IHS</t>
  </si>
  <si>
    <t>CTR_138</t>
  </si>
  <si>
    <t>Nkoteng-II</t>
  </si>
  <si>
    <t>CTR_220</t>
  </si>
  <si>
    <t>CTR_181_N_Nanga-Eboko-CRTV</t>
  </si>
  <si>
    <t>CTR_181</t>
  </si>
  <si>
    <t>Talla-Monatele-IHS</t>
  </si>
  <si>
    <t>CTR_135</t>
  </si>
  <si>
    <t>Monatele</t>
  </si>
  <si>
    <t>Menganme-Camtel</t>
  </si>
  <si>
    <t>CTR_142</t>
  </si>
  <si>
    <t>Menganme</t>
  </si>
  <si>
    <t>Enganme-IHS</t>
  </si>
  <si>
    <t>CTR_143</t>
  </si>
  <si>
    <t>Enganme</t>
  </si>
  <si>
    <t>Bpriso-Vanitex-New</t>
  </si>
  <si>
    <t>LIT_410</t>
  </si>
  <si>
    <t>Ouassa-Bamvele-Camrail</t>
  </si>
  <si>
    <t>CTR_454</t>
  </si>
  <si>
    <t>Ouassa-Bamvele</t>
  </si>
  <si>
    <t>Ngodi</t>
  </si>
  <si>
    <t>LIT_294</t>
  </si>
  <si>
    <t>Batchenga</t>
  </si>
  <si>
    <t>CTR_032</t>
  </si>
  <si>
    <t>Charles-Atangana</t>
  </si>
  <si>
    <t>CTR_197</t>
  </si>
  <si>
    <t>Vallee-Bastos</t>
  </si>
  <si>
    <t>CTR_251</t>
  </si>
  <si>
    <t>Fouda-New</t>
  </si>
  <si>
    <t>CTR_327</t>
  </si>
  <si>
    <t>Etoa-Meki-II</t>
  </si>
  <si>
    <t>CTR_682</t>
  </si>
  <si>
    <t>Ntaba</t>
  </si>
  <si>
    <t>CTR_380</t>
  </si>
  <si>
    <t>Mile4</t>
  </si>
  <si>
    <t>SUO_021</t>
  </si>
  <si>
    <t>Mfessang</t>
  </si>
  <si>
    <t>OST_189</t>
  </si>
  <si>
    <t>Demdeng</t>
  </si>
  <si>
    <t>OST_088</t>
  </si>
  <si>
    <t>CNR</t>
  </si>
  <si>
    <t>CTR_002</t>
  </si>
  <si>
    <t>Tsomo-Assi</t>
  </si>
  <si>
    <t>CTR_563</t>
  </si>
  <si>
    <t>Bankim</t>
  </si>
  <si>
    <t>ADM_012</t>
  </si>
  <si>
    <t>Garoua-Djalingo-IHS</t>
  </si>
  <si>
    <t>NRD_095</t>
  </si>
  <si>
    <t>Adjap-IHS</t>
  </si>
  <si>
    <t>SUD_070</t>
  </si>
  <si>
    <t>Adjap</t>
  </si>
  <si>
    <t>Kotto-Eglise-EPC</t>
  </si>
  <si>
    <t>LIT_454</t>
  </si>
  <si>
    <t>Kotto-Logpom</t>
  </si>
  <si>
    <t>LIT_612</t>
  </si>
  <si>
    <t>Croix-Rouge-Yde</t>
  </si>
  <si>
    <t>CTR_759</t>
  </si>
  <si>
    <t>Febe-Village-IHS</t>
  </si>
  <si>
    <t>CTR_692</t>
  </si>
  <si>
    <t>Mendong-II</t>
  </si>
  <si>
    <t>CTR_476</t>
  </si>
  <si>
    <t>Scalom-EHS-IHS</t>
  </si>
  <si>
    <t>CTR_155</t>
  </si>
  <si>
    <t>LIT_029</t>
  </si>
  <si>
    <t>NRO_011</t>
  </si>
  <si>
    <t>Nguibassal</t>
  </si>
  <si>
    <t>CTR_858</t>
  </si>
  <si>
    <t>BTS-Mobile-Bachuo-Akagbe</t>
  </si>
  <si>
    <t>SUO_168</t>
  </si>
  <si>
    <t>Bachuo</t>
  </si>
  <si>
    <t>Bali-Njenka-IHS</t>
  </si>
  <si>
    <t>NRO_151</t>
  </si>
  <si>
    <t>Idenau-MTN</t>
  </si>
  <si>
    <t>SUO_036</t>
  </si>
  <si>
    <t>Idenau</t>
  </si>
  <si>
    <t>Ndom</t>
  </si>
  <si>
    <t>SUO_028</t>
  </si>
  <si>
    <t>Minisite-Bonapriso-Castel-Hall</t>
  </si>
  <si>
    <t>LIT_628</t>
  </si>
  <si>
    <t>DIDANGO-II</t>
  </si>
  <si>
    <t>OST_316</t>
  </si>
  <si>
    <t>MUTENGENE-Q12-IHS</t>
  </si>
  <si>
    <t>SUO_211</t>
  </si>
  <si>
    <t>MUTENGUENE BAGDAD-MTN</t>
  </si>
  <si>
    <t>SUO_225</t>
  </si>
  <si>
    <t>Omeng</t>
  </si>
  <si>
    <t>LIT_136</t>
  </si>
  <si>
    <t>Akono</t>
  </si>
  <si>
    <t>CTR_063</t>
  </si>
  <si>
    <t>Bonamatoumbe-II</t>
  </si>
  <si>
    <t>LIT_364</t>
  </si>
  <si>
    <t>Ahala</t>
  </si>
  <si>
    <t>CTR_195</t>
  </si>
  <si>
    <t>Nkomba-II-IHS</t>
  </si>
  <si>
    <t>LIT_155</t>
  </si>
  <si>
    <t>Limbe-Federal-Qter</t>
  </si>
  <si>
    <t>SUO_065</t>
  </si>
  <si>
    <t>Balengou</t>
  </si>
  <si>
    <t>OST_049</t>
  </si>
  <si>
    <t>BOVA-II-IHS</t>
  </si>
  <si>
    <t>SUO_221</t>
  </si>
  <si>
    <t>Bokito-MTN</t>
  </si>
  <si>
    <t>CTR_193</t>
  </si>
  <si>
    <t>Bokito</t>
  </si>
  <si>
    <t>Bissiang</t>
  </si>
  <si>
    <t>LIT_505</t>
  </si>
  <si>
    <t>Buea-Service-Center-IHS</t>
  </si>
  <si>
    <t>SUO_182</t>
  </si>
  <si>
    <t>Gara-Guider-IHS</t>
  </si>
  <si>
    <t>NRD_115</t>
  </si>
  <si>
    <t>OST_010</t>
  </si>
  <si>
    <t>LIT_869_Z_Bonamikano</t>
  </si>
  <si>
    <t>LIT_869</t>
  </si>
  <si>
    <t>Nkololoun-II</t>
  </si>
  <si>
    <t>LIT_439</t>
  </si>
  <si>
    <t>IPD</t>
  </si>
  <si>
    <t>LIT_100</t>
  </si>
  <si>
    <t>Newb-Mairie</t>
  </si>
  <si>
    <t>LIT_090</t>
  </si>
  <si>
    <t>SFID-Ndeng-MTN-IHS</t>
  </si>
  <si>
    <t>EST_102</t>
  </si>
  <si>
    <t>Deng</t>
  </si>
  <si>
    <t>Hogmeni</t>
  </si>
  <si>
    <t>LIT_325</t>
  </si>
  <si>
    <t>Shell-Newbell</t>
  </si>
  <si>
    <t>LIT_053</t>
  </si>
  <si>
    <t>Indoor-Orange-shop-PlaYce</t>
  </si>
  <si>
    <t>CTR_882</t>
  </si>
  <si>
    <t>Carrefour-Mezzanine</t>
  </si>
  <si>
    <t>LIT_734</t>
  </si>
  <si>
    <t>Akok-I</t>
  </si>
  <si>
    <t>SUD_121</t>
  </si>
  <si>
    <t>Akom-I</t>
  </si>
  <si>
    <t>Akok-II</t>
  </si>
  <si>
    <t>SUD_127</t>
  </si>
  <si>
    <t>Afambassi-MTN</t>
  </si>
  <si>
    <t>CTR_365</t>
  </si>
  <si>
    <t>Afambassi</t>
  </si>
  <si>
    <t>Bayomen-Kalong-MTN</t>
  </si>
  <si>
    <t>CTR_364</t>
  </si>
  <si>
    <t>Bayomen-Kalong</t>
  </si>
  <si>
    <t>Emana</t>
  </si>
  <si>
    <t>CTR_023</t>
  </si>
  <si>
    <t>Ezezang-MTN</t>
  </si>
  <si>
    <t>CTR_230</t>
  </si>
  <si>
    <t>Ezezang</t>
  </si>
  <si>
    <t>Mabanda</t>
  </si>
  <si>
    <t>LIT_094</t>
  </si>
  <si>
    <t>Manjo-new</t>
  </si>
  <si>
    <t>LIT_555</t>
  </si>
  <si>
    <t>Ngoulmepa-New</t>
  </si>
  <si>
    <t>LIT_523</t>
  </si>
  <si>
    <t>Ngonga</t>
  </si>
  <si>
    <t>LIT_135</t>
  </si>
  <si>
    <t>Ossombe-MTN</t>
  </si>
  <si>
    <t>CTR_405</t>
  </si>
  <si>
    <t>Ossombe</t>
  </si>
  <si>
    <t>Pouma-Makob</t>
  </si>
  <si>
    <t>LIT_201</t>
  </si>
  <si>
    <t>Olembe-staduim</t>
  </si>
  <si>
    <t>CTR_853</t>
  </si>
  <si>
    <t>Ntam</t>
  </si>
  <si>
    <t>SUD_120</t>
  </si>
  <si>
    <t>Indoor-BEAC</t>
  </si>
  <si>
    <t>CTR_878</t>
  </si>
  <si>
    <t>Makepe-Chefferie</t>
  </si>
  <si>
    <t>LIT_397</t>
  </si>
  <si>
    <t>Yop-IHS</t>
  </si>
  <si>
    <t>CTR_673</t>
  </si>
  <si>
    <t>Yop</t>
  </si>
  <si>
    <t>Zamakoe-MTN</t>
  </si>
  <si>
    <t>CTR_366</t>
  </si>
  <si>
    <t>Zamakoe</t>
  </si>
  <si>
    <t>Penja-Shell-IHS</t>
  </si>
  <si>
    <t>LIT_493</t>
  </si>
  <si>
    <t>Taete-MTN-IHS</t>
  </si>
  <si>
    <t>CTR_184</t>
  </si>
  <si>
    <t>Taete</t>
  </si>
  <si>
    <t>Sky-Way-Hotel-IHS</t>
  </si>
  <si>
    <t>LIT_141</t>
  </si>
  <si>
    <t>Sikoum</t>
  </si>
  <si>
    <t>LIT_012</t>
  </si>
  <si>
    <t>Sikoum-II</t>
  </si>
  <si>
    <t>LIT_388</t>
  </si>
  <si>
    <t>Sombo</t>
  </si>
  <si>
    <t>CTR_013</t>
  </si>
  <si>
    <t>Yambassa</t>
  </si>
  <si>
    <t>CTR_232</t>
  </si>
  <si>
    <t>Sackbayeme</t>
  </si>
  <si>
    <t>LIT_138</t>
  </si>
  <si>
    <t>Sacbayeme</t>
  </si>
  <si>
    <t>Cinema-ABC</t>
  </si>
  <si>
    <t>LIT_061</t>
  </si>
  <si>
    <t>Olembe</t>
  </si>
  <si>
    <t>CTR_080</t>
  </si>
  <si>
    <t>Gari-Gombo</t>
  </si>
  <si>
    <t>EST_048</t>
  </si>
  <si>
    <t>Bpriso-Croissanterie</t>
  </si>
  <si>
    <t>LIT_675</t>
  </si>
  <si>
    <t>Emana-Lycee2-MTN-IHS</t>
  </si>
  <si>
    <t>CTR_518</t>
  </si>
  <si>
    <t>Soboum-IHS</t>
  </si>
  <si>
    <t>LIT_579</t>
  </si>
  <si>
    <t>Akonolinga-Town-IHS</t>
  </si>
  <si>
    <t>CTR_784</t>
  </si>
  <si>
    <t>Penja-Market-MTN</t>
  </si>
  <si>
    <t>LIT_767</t>
  </si>
  <si>
    <t>Babylone-IHS</t>
  </si>
  <si>
    <t>LIT_153</t>
  </si>
  <si>
    <t>Pama</t>
  </si>
  <si>
    <t>SUD_004</t>
  </si>
  <si>
    <t>Ntui-Ecole-Publique</t>
  </si>
  <si>
    <t>CTR_826</t>
  </si>
  <si>
    <t>MONATELE-IHS</t>
  </si>
  <si>
    <t>CTR_869</t>
  </si>
  <si>
    <t>Sabga</t>
  </si>
  <si>
    <t>NRO_048</t>
  </si>
  <si>
    <t>Logbaba</t>
  </si>
  <si>
    <t>LIT_058</t>
  </si>
  <si>
    <t>Mbanga-Mouyouka-IHS</t>
  </si>
  <si>
    <t>LIT_789</t>
  </si>
  <si>
    <t>Mouyouka</t>
  </si>
  <si>
    <t>Bidou-IHS</t>
  </si>
  <si>
    <t>SUD_125</t>
  </si>
  <si>
    <t>Manjo-Q2-MTN</t>
  </si>
  <si>
    <t>LIT_772</t>
  </si>
  <si>
    <t>BISSIANG-Kribi</t>
  </si>
  <si>
    <t>SUD_128</t>
  </si>
  <si>
    <t>BISSIANG</t>
  </si>
  <si>
    <t>Cite-Verte</t>
  </si>
  <si>
    <t>CTR_414</t>
  </si>
  <si>
    <t>SGC_Bonanjo</t>
  </si>
  <si>
    <t>LIT_742</t>
  </si>
  <si>
    <t>H-Progres</t>
  </si>
  <si>
    <t>CTR_017</t>
  </si>
  <si>
    <t>Mutengene-Qter8</t>
  </si>
  <si>
    <t>SUO_064</t>
  </si>
  <si>
    <t>Boadibo</t>
  </si>
  <si>
    <t>LIT_682</t>
  </si>
  <si>
    <t>Crf-Mutzig-IHS</t>
  </si>
  <si>
    <t>LIT_485</t>
  </si>
  <si>
    <t>Camp-Bertaud</t>
  </si>
  <si>
    <t>LIT_281</t>
  </si>
  <si>
    <t>NR-PK5</t>
  </si>
  <si>
    <t>LIT_096</t>
  </si>
  <si>
    <t>Essazok</t>
  </si>
  <si>
    <t>CTR_749</t>
  </si>
  <si>
    <t>Labogenie</t>
  </si>
  <si>
    <t>CTR_015</t>
  </si>
  <si>
    <t>Ndisamba</t>
  </si>
  <si>
    <t>CTR_008</t>
  </si>
  <si>
    <t>Ekekam-MTN-IHS</t>
  </si>
  <si>
    <t>CTR_694</t>
  </si>
  <si>
    <t>Memiam-MTN</t>
  </si>
  <si>
    <t>SUD_235</t>
  </si>
  <si>
    <t>Memiam</t>
  </si>
  <si>
    <t>Mbankomo-Okoa-Maria</t>
  </si>
  <si>
    <t>CTR_541</t>
  </si>
  <si>
    <t>Nkometou-Edouma-IHS</t>
  </si>
  <si>
    <t>CTR_695</t>
  </si>
  <si>
    <t>Nkongkarak-MTN-IHS</t>
  </si>
  <si>
    <t>CTR_696</t>
  </si>
  <si>
    <t>Nkongkarak</t>
  </si>
  <si>
    <t>Metet</t>
  </si>
  <si>
    <t>CTR_053</t>
  </si>
  <si>
    <t>Bastos-ART</t>
  </si>
  <si>
    <t>CTR_722</t>
  </si>
  <si>
    <t>CBC</t>
  </si>
  <si>
    <t>CTR_805</t>
  </si>
  <si>
    <t>LIT_039</t>
  </si>
  <si>
    <t>Edea-Ndokok</t>
  </si>
  <si>
    <t>LIT_230</t>
  </si>
  <si>
    <t>Djoum-CIFAN</t>
  </si>
  <si>
    <t>SUD_231</t>
  </si>
  <si>
    <t>Bamoko</t>
  </si>
  <si>
    <t>CTR_091</t>
  </si>
  <si>
    <t>Goufan</t>
  </si>
  <si>
    <t>CTR_231</t>
  </si>
  <si>
    <t>Mvoundou-Ngoke-MTN-IHS</t>
  </si>
  <si>
    <t>CTR_183</t>
  </si>
  <si>
    <t>Mvoundou-Ngoke</t>
  </si>
  <si>
    <t>Ngwei-II-IHS</t>
  </si>
  <si>
    <t>LIT_664</t>
  </si>
  <si>
    <t>Ngwei</t>
  </si>
  <si>
    <t>Batchenga-MTN-IHS</t>
  </si>
  <si>
    <t>CTR_180</t>
  </si>
  <si>
    <t>Batchenga-Nachtigal-IHS</t>
  </si>
  <si>
    <t>CTR_699</t>
  </si>
  <si>
    <t>Ebombe</t>
  </si>
  <si>
    <t>CTR_003</t>
  </si>
  <si>
    <t>Lobo</t>
  </si>
  <si>
    <t>CTR_227</t>
  </si>
  <si>
    <t>Mamb</t>
  </si>
  <si>
    <t>CTR_356</t>
  </si>
  <si>
    <t>LIT_132</t>
  </si>
  <si>
    <t>Nkenglikok</t>
  </si>
  <si>
    <t>CTR_060</t>
  </si>
  <si>
    <t>Nkeng-likok</t>
  </si>
  <si>
    <t>EST_020</t>
  </si>
  <si>
    <t>CTR_073</t>
  </si>
  <si>
    <t>Mbambou-IHS</t>
  </si>
  <si>
    <t>LIT_143</t>
  </si>
  <si>
    <t>Mbambou</t>
  </si>
  <si>
    <t>Minisite-Elig-Edzoa</t>
  </si>
  <si>
    <t>CTR_684</t>
  </si>
  <si>
    <t>Minisite-Tradex-Village</t>
  </si>
  <si>
    <t>LIT_663</t>
  </si>
  <si>
    <t>Mengong</t>
  </si>
  <si>
    <t>SUD_017</t>
  </si>
  <si>
    <t>Abiete</t>
  </si>
  <si>
    <t>Ebeba</t>
  </si>
  <si>
    <t>CTR_116</t>
  </si>
  <si>
    <t>Makoda-MTN</t>
  </si>
  <si>
    <t>CTR_360</t>
  </si>
  <si>
    <t>Makoda</t>
  </si>
  <si>
    <t>Minisite-Tsinga</t>
  </si>
  <si>
    <t>CTR_690</t>
  </si>
  <si>
    <t>Matomb</t>
  </si>
  <si>
    <t>CTR_005</t>
  </si>
  <si>
    <t>Minisite-PK8-ESG-ISTA</t>
  </si>
  <si>
    <t>LIT_630</t>
  </si>
  <si>
    <t>Ndokoma</t>
  </si>
  <si>
    <t>LIT_308</t>
  </si>
  <si>
    <t>LIT_108</t>
  </si>
  <si>
    <t>Olamze-IHS</t>
  </si>
  <si>
    <t>SUD_038</t>
  </si>
  <si>
    <t>Olamze</t>
  </si>
  <si>
    <t>Mfou-Entree</t>
  </si>
  <si>
    <t>CTR_653</t>
  </si>
  <si>
    <t>Nkak</t>
  </si>
  <si>
    <t>LIT_231</t>
  </si>
  <si>
    <t>Mapubbi</t>
  </si>
  <si>
    <t>Ambassade-Gabon</t>
  </si>
  <si>
    <t>CTR_745</t>
  </si>
  <si>
    <t>Dibamba-Camrail</t>
  </si>
  <si>
    <t>LIT_385</t>
  </si>
  <si>
    <t>Mengueme</t>
  </si>
  <si>
    <t>CTR_354</t>
  </si>
  <si>
    <t>Mandoumba</t>
  </si>
  <si>
    <t>CTR_066</t>
  </si>
  <si>
    <t>Campo-Beach-IHS</t>
  </si>
  <si>
    <t>LIT_494</t>
  </si>
  <si>
    <t>Avebe-MTN</t>
  </si>
  <si>
    <t>SUD_236</t>
  </si>
  <si>
    <t>Avebe</t>
  </si>
  <si>
    <t>EST_009</t>
  </si>
  <si>
    <t>Boga-Mahole</t>
  </si>
  <si>
    <t>CTR_234</t>
  </si>
  <si>
    <t>Fifinda-MTN</t>
  </si>
  <si>
    <t>SUD_215</t>
  </si>
  <si>
    <t>Fifinda</t>
  </si>
  <si>
    <t>Bai-Panya-IHS</t>
  </si>
  <si>
    <t>SUO_093</t>
  </si>
  <si>
    <t>Ngoung</t>
  </si>
  <si>
    <t>CTR_115</t>
  </si>
  <si>
    <t>Dehane-PHP</t>
  </si>
  <si>
    <t>LIT_591</t>
  </si>
  <si>
    <t>Dehane</t>
  </si>
  <si>
    <t>Col-Batie-IHS</t>
  </si>
  <si>
    <t>OST_164</t>
  </si>
  <si>
    <t>Batie</t>
  </si>
  <si>
    <t>OST_017</t>
  </si>
  <si>
    <t>Ndoumkain</t>
  </si>
  <si>
    <t>OST_207</t>
  </si>
  <si>
    <t>BAHAM-NGOUGOUM</t>
  </si>
  <si>
    <t>OST_282</t>
  </si>
  <si>
    <t>Nakong</t>
  </si>
  <si>
    <t>NRD_157</t>
  </si>
  <si>
    <t>Bantoum-II-IHS</t>
  </si>
  <si>
    <t>OST_301</t>
  </si>
  <si>
    <t>Bamoungoum-IHS</t>
  </si>
  <si>
    <t>OST_163</t>
  </si>
  <si>
    <t>Balessing</t>
  </si>
  <si>
    <t>OST_008</t>
  </si>
  <si>
    <t>OCM/Stratégique</t>
  </si>
  <si>
    <t>Mbouda-SIK-IHS</t>
  </si>
  <si>
    <t>OST_144</t>
  </si>
  <si>
    <t>Yenon</t>
  </si>
  <si>
    <t>OST_013</t>
  </si>
  <si>
    <t>Baham</t>
  </si>
  <si>
    <t>OST_035</t>
  </si>
  <si>
    <t>OST_040</t>
  </si>
  <si>
    <t>OST_034</t>
  </si>
  <si>
    <t>Boutourou</t>
  </si>
  <si>
    <t>CTR_092</t>
  </si>
  <si>
    <t>Nkong-Zem</t>
  </si>
  <si>
    <t>OST_073</t>
  </si>
  <si>
    <t>Bafounda-IHS</t>
  </si>
  <si>
    <t>OST_150</t>
  </si>
  <si>
    <t>Bafounda</t>
  </si>
  <si>
    <t>Bansoa-IHS</t>
  </si>
  <si>
    <t>OST_151</t>
  </si>
  <si>
    <t>Bameka-IHS</t>
  </si>
  <si>
    <t>OST_162</t>
  </si>
  <si>
    <t>Bameka</t>
  </si>
  <si>
    <t>Bamendjou-II</t>
  </si>
  <si>
    <t>OST_298</t>
  </si>
  <si>
    <t>Bondjo-Hill-IHS</t>
  </si>
  <si>
    <t>SUO_167</t>
  </si>
  <si>
    <t>Buea-Sandpit-IHS</t>
  </si>
  <si>
    <t>SUO_180</t>
  </si>
  <si>
    <t>Foumban-CAMTEL</t>
  </si>
  <si>
    <t>OST_047</t>
  </si>
  <si>
    <t>Buea-Orange</t>
  </si>
  <si>
    <t>SUO_007</t>
  </si>
  <si>
    <t>Buea-Camtel</t>
  </si>
  <si>
    <t>SUO_226</t>
  </si>
  <si>
    <t>Buea-Hospital</t>
  </si>
  <si>
    <t>SUO_163</t>
  </si>
  <si>
    <t>Tole-II-IHS</t>
  </si>
  <si>
    <t>SUO_190</t>
  </si>
  <si>
    <t>Mutengene-Maternity-IHS</t>
  </si>
  <si>
    <t>SUO_210</t>
  </si>
  <si>
    <t>Upper-Mawo-IHS</t>
  </si>
  <si>
    <t>SUO_166</t>
  </si>
  <si>
    <t>Limbe-Kie</t>
  </si>
  <si>
    <t>SUO_002</t>
  </si>
  <si>
    <t>Messa-Carriere</t>
  </si>
  <si>
    <t>CTR_382</t>
  </si>
  <si>
    <t>Foumban-Njiyouom</t>
  </si>
  <si>
    <t>OST_137</t>
  </si>
  <si>
    <t>Foumban-Kounga</t>
  </si>
  <si>
    <t>OST_028</t>
  </si>
  <si>
    <t>SUO_012</t>
  </si>
  <si>
    <t>Tole-HIS</t>
  </si>
  <si>
    <t>SUO_196</t>
  </si>
  <si>
    <t>Bakassi</t>
  </si>
  <si>
    <t>SUO_018</t>
  </si>
  <si>
    <t>Monkey-Hill</t>
  </si>
  <si>
    <t>SUO_011</t>
  </si>
  <si>
    <t>Mundemba</t>
  </si>
  <si>
    <t>SUO_020</t>
  </si>
  <si>
    <t>Nguti</t>
  </si>
  <si>
    <t>SUO_022</t>
  </si>
  <si>
    <t>Limbe-GRA-IHS</t>
  </si>
  <si>
    <t>SUO_192</t>
  </si>
  <si>
    <t>Ekondo-titi</t>
  </si>
  <si>
    <t>SUO_019</t>
  </si>
  <si>
    <t>Ekondo-Titi</t>
  </si>
  <si>
    <t>OST_004</t>
  </si>
  <si>
    <t>Limbe-Batoke-Camtel</t>
  </si>
  <si>
    <t>SUO_227</t>
  </si>
  <si>
    <t>Ndoussan</t>
  </si>
  <si>
    <t>CTR_054</t>
  </si>
  <si>
    <t>Nkog-Edzen</t>
  </si>
  <si>
    <t>CTR_041</t>
  </si>
  <si>
    <t>Tole-IHS</t>
  </si>
  <si>
    <t>SUO_189</t>
  </si>
  <si>
    <t>Konye</t>
  </si>
  <si>
    <t>SUO_032</t>
  </si>
  <si>
    <t>Kurume</t>
  </si>
  <si>
    <t>SUO_034</t>
  </si>
  <si>
    <t>Tinto</t>
  </si>
  <si>
    <t>SUO_040</t>
  </si>
  <si>
    <t>Loe-MTN</t>
  </si>
  <si>
    <t>SUO_043</t>
  </si>
  <si>
    <t>Loe</t>
  </si>
  <si>
    <t>Ekondo-Nege-MTN</t>
  </si>
  <si>
    <t>SUO_047</t>
  </si>
  <si>
    <t>Ekondo-Nege</t>
  </si>
  <si>
    <t>Ilor-MTN</t>
  </si>
  <si>
    <t>SUO_046</t>
  </si>
  <si>
    <t>Ilor</t>
  </si>
  <si>
    <t>Mbakwa-Supe-MTN</t>
  </si>
  <si>
    <t>SUO_049</t>
  </si>
  <si>
    <t>Mbakwa</t>
  </si>
  <si>
    <t>Yoke</t>
  </si>
  <si>
    <t>SUO_070</t>
  </si>
  <si>
    <t>Ashum-MTN</t>
  </si>
  <si>
    <t>SUO_089</t>
  </si>
  <si>
    <t>Ashum</t>
  </si>
  <si>
    <t>Ekona-MTN</t>
  </si>
  <si>
    <t>SUO_087</t>
  </si>
  <si>
    <t>Ekona</t>
  </si>
  <si>
    <t>Botatango-MTN</t>
  </si>
  <si>
    <t>CTR_223</t>
  </si>
  <si>
    <t>Botatango</t>
  </si>
  <si>
    <t>Bombe-Bakundu-MTN</t>
  </si>
  <si>
    <t>SUO_086</t>
  </si>
  <si>
    <t>Bombe-Bakundu</t>
  </si>
  <si>
    <t>Munyengue-Trouble-IHS</t>
  </si>
  <si>
    <t>SUO_098</t>
  </si>
  <si>
    <t>Muyengue-II-IHS</t>
  </si>
  <si>
    <t>SUO_026</t>
  </si>
  <si>
    <t>Bombanda-Ebulu-IHS</t>
  </si>
  <si>
    <t>SUO_095</t>
  </si>
  <si>
    <t>Kembong</t>
  </si>
  <si>
    <t>NRO_026</t>
  </si>
  <si>
    <t>Babensi-IHS</t>
  </si>
  <si>
    <t>SUO_099</t>
  </si>
  <si>
    <t>Babensi</t>
  </si>
  <si>
    <t>Ekona-II-IHS</t>
  </si>
  <si>
    <t>SUO_128</t>
  </si>
  <si>
    <t>Akwaya-IHS</t>
  </si>
  <si>
    <t>SUO_092</t>
  </si>
  <si>
    <t>Akwaya</t>
  </si>
  <si>
    <t>Njikwa-Town-IHS</t>
  </si>
  <si>
    <t>NRO_022</t>
  </si>
  <si>
    <t>Njikwa</t>
  </si>
  <si>
    <t>Bova-Bokombo-IHS</t>
  </si>
  <si>
    <t>SUO_025</t>
  </si>
  <si>
    <t>Bova-Bokombo</t>
  </si>
  <si>
    <t>Mbonge</t>
  </si>
  <si>
    <t>SUO_134</t>
  </si>
  <si>
    <t>Abuenshie</t>
  </si>
  <si>
    <t>NRO_045</t>
  </si>
  <si>
    <t>Tugi</t>
  </si>
  <si>
    <t>NRO_076</t>
  </si>
  <si>
    <t>Jikejem</t>
  </si>
  <si>
    <t>NRO_071</t>
  </si>
  <si>
    <t>Berore-IHS</t>
  </si>
  <si>
    <t>NRO_086</t>
  </si>
  <si>
    <t>Berore</t>
  </si>
  <si>
    <t>Bai-Kuke-IHS</t>
  </si>
  <si>
    <t>SUO_153</t>
  </si>
  <si>
    <t>Bai-Kuke</t>
  </si>
  <si>
    <t>Kwaja</t>
  </si>
  <si>
    <t>NRO_096</t>
  </si>
  <si>
    <t>Jikejem-II</t>
  </si>
  <si>
    <t>NRO_111</t>
  </si>
  <si>
    <t>Gossi-IHS</t>
  </si>
  <si>
    <t>EXN_232</t>
  </si>
  <si>
    <t>Gossi</t>
  </si>
  <si>
    <t>Zingui</t>
  </si>
  <si>
    <t>SUD_136</t>
  </si>
  <si>
    <t>CTR_058</t>
  </si>
  <si>
    <t>EXN_005</t>
  </si>
  <si>
    <t>A (Key)</t>
  </si>
  <si>
    <t>B (AK - Type Issue)</t>
  </si>
  <si>
    <t>C (AJ - Type)</t>
  </si>
  <si>
    <t>D (AM - Detail)</t>
  </si>
  <si>
    <t>PDH</t>
  </si>
  <si>
    <t>TX ISSUE</t>
  </si>
  <si>
    <t>ACTIVE</t>
  </si>
  <si>
    <t>MPR issue</t>
  </si>
  <si>
    <t>BSS</t>
  </si>
  <si>
    <t>RAN ISSUE</t>
  </si>
  <si>
    <t>BSS Hardware issue</t>
  </si>
  <si>
    <t>ENVTECH</t>
  </si>
  <si>
    <t>PASSIVE</t>
  </si>
  <si>
    <t>Sites strategiques, MLL, Pylone, etc.</t>
  </si>
  <si>
    <t>POWER ISSUE</t>
  </si>
  <si>
    <t>AKTIVCO Defaut GE &amp; Power Cabinet</t>
  </si>
  <si>
    <t>AKTIVCO GRID ONLY</t>
  </si>
  <si>
    <t>AKTIVCO Coupure ENEO &amp; Baisse de tension</t>
  </si>
  <si>
    <t>IHS GRID ONLY</t>
  </si>
  <si>
    <t>Coupure ENEO &amp; Baisse de tension</t>
  </si>
  <si>
    <t>Defaut GE &amp; Power Cabinet</t>
  </si>
  <si>
    <t>Sharing</t>
  </si>
  <si>
    <t>SST &amp; DC</t>
  </si>
  <si>
    <t>Sites strategiques &amp; DataCenter</t>
  </si>
  <si>
    <t>Exclu</t>
  </si>
  <si>
    <t>SAT</t>
  </si>
  <si>
    <t>SPARE-ISSUE</t>
  </si>
  <si>
    <t>TRANS_FO_CAMTEL</t>
  </si>
  <si>
    <t>Fiber CAMTEL</t>
  </si>
  <si>
    <t>Fiber AOF</t>
  </si>
  <si>
    <t>TRAVAUX-HUAWEI</t>
  </si>
  <si>
    <t>Projet OCM (ZTE, NOKIA, autres projets)</t>
  </si>
  <si>
    <t>TRAVAUX -NOKIA</t>
  </si>
  <si>
    <t>TRAVAUX OCM</t>
  </si>
  <si>
    <t>No root cause</t>
  </si>
  <si>
    <t>fxdb</t>
  </si>
  <si>
    <t>analyse et intervension</t>
  </si>
  <si>
    <t xml:space="preserve">jumper </t>
  </si>
  <si>
    <t>lien entre 2 site</t>
  </si>
  <si>
    <t>Projet OCM (HUAWEI)</t>
  </si>
  <si>
    <t>TRAVAUX-NOKIA</t>
  </si>
  <si>
    <t>Projet OCM (NOKIA)</t>
  </si>
  <si>
    <t>ODU HS</t>
  </si>
  <si>
    <t>IP &amp; VLAN</t>
  </si>
  <si>
    <t>Warehouse HUAWEI</t>
  </si>
  <si>
    <t>Power Telco</t>
  </si>
  <si>
    <t>FRGU</t>
  </si>
  <si>
    <t xml:space="preserve"> FXED</t>
  </si>
  <si>
    <t>FBBC</t>
  </si>
  <si>
    <t>VBPe1P</t>
  </si>
  <si>
    <t>GPS</t>
  </si>
  <si>
    <t>power issue =  problèmes de Phases récurrente sur site</t>
  </si>
  <si>
    <t>Site démentelé par OCM</t>
  </si>
  <si>
    <t>Site down and not MSP</t>
  </si>
  <si>
    <t>FSMF</t>
  </si>
  <si>
    <t>CLUSTER</t>
  </si>
  <si>
    <t>Bekoko-IHS</t>
  </si>
  <si>
    <t>oprationnel</t>
  </si>
  <si>
    <t>Equipementiers</t>
  </si>
  <si>
    <t>Manjo-New</t>
  </si>
  <si>
    <t>LIT_062</t>
  </si>
  <si>
    <t>LIT</t>
  </si>
  <si>
    <t>LIT_841_Z_PK12-BASSA-SODIKOMBO</t>
  </si>
  <si>
    <t>LIT_841</t>
  </si>
  <si>
    <t>OST_406_H_Chefferie-Bangangte</t>
  </si>
  <si>
    <t>OST_406</t>
  </si>
  <si>
    <t>OST</t>
  </si>
  <si>
    <t>Bangante</t>
  </si>
  <si>
    <t>LIT_067</t>
  </si>
  <si>
    <t>Ngoulmepa</t>
  </si>
  <si>
    <t>EXN_360_H_Maroua-Cge-Protestant</t>
  </si>
  <si>
    <t>EXN_360</t>
  </si>
  <si>
    <t>EXN</t>
  </si>
  <si>
    <t>SUD_028</t>
  </si>
  <si>
    <t>EXN_350_H_Maroua-Ziling</t>
  </si>
  <si>
    <t>EXN_350</t>
  </si>
  <si>
    <t>CTR_942_Z_Mbankolo-II</t>
  </si>
  <si>
    <t>CTR_942</t>
  </si>
  <si>
    <t>CTR</t>
  </si>
  <si>
    <t>LIT_838_Z_Logpom-Bagam</t>
  </si>
  <si>
    <t>LIT_838</t>
  </si>
  <si>
    <t>LIT_825_Z_Camp-Bertaud</t>
  </si>
  <si>
    <t>LIT_825</t>
  </si>
  <si>
    <t>OST_342_H_Foumban-New</t>
  </si>
  <si>
    <t>OST_342</t>
  </si>
  <si>
    <t>Mvam-Yetom</t>
  </si>
  <si>
    <t>CTR_860</t>
  </si>
  <si>
    <t>EXN_356_H_Maroua-Kongola-Djiddeo</t>
  </si>
  <si>
    <t>EXN_356</t>
  </si>
  <si>
    <t>EST_200_Z_Batouri-Qtier-Admin-MTN-IHS</t>
  </si>
  <si>
    <t>EST_200</t>
  </si>
  <si>
    <t>NRD_255_H_Garoua-Universite</t>
  </si>
  <si>
    <t>NRD_255</t>
  </si>
  <si>
    <t>NRD</t>
  </si>
  <si>
    <t>CTR_953_Z_Akak-II</t>
  </si>
  <si>
    <t>CTR_953</t>
  </si>
  <si>
    <t>NRD_262_H_Gra-Doualare-Ancien-LAWANAT</t>
  </si>
  <si>
    <t>NRD_262</t>
  </si>
  <si>
    <t>OST_360_H_Bandjoun-Yom-V</t>
  </si>
  <si>
    <t>OST_360</t>
  </si>
  <si>
    <t>SUD_172_Z_Ebolowa-EPC-ELAT</t>
  </si>
  <si>
    <t>SUD_172</t>
  </si>
  <si>
    <t>SUD_191_Z_Kribi-Terre-Promise</t>
  </si>
  <si>
    <t>SUD_191</t>
  </si>
  <si>
    <t>NRD_260_H_Garoua-Djagara</t>
  </si>
  <si>
    <t>NRD_260</t>
  </si>
  <si>
    <t>NRD_266_H_Garoua-Bockle-II</t>
  </si>
  <si>
    <t>NRD_266</t>
  </si>
  <si>
    <t>CTR_944_Z_Mimboman-Camtel</t>
  </si>
  <si>
    <t>CTR_944</t>
  </si>
  <si>
    <t>EST_203_Z_Bertoua-Koume-Bonis</t>
  </si>
  <si>
    <t>EST_203</t>
  </si>
  <si>
    <t>EST_211_Z_BATOURI-TRYPANO-MTN-IHS</t>
  </si>
  <si>
    <t>EST_211</t>
  </si>
  <si>
    <t>EXN_368_H_Maroua-Walya-Mosquee</t>
  </si>
  <si>
    <t>EXN_368</t>
  </si>
  <si>
    <t>CTR_1054_Z_AKOK-Ndoe-MTN-IHS</t>
  </si>
  <si>
    <t>CTR_1054</t>
  </si>
  <si>
    <t>CTR_702_Z_Hilton-Indoor-8F</t>
  </si>
  <si>
    <t>CTR_702_indoor_8F</t>
  </si>
  <si>
    <t>CTR_1050_Z_Nouvelle-Route-Nkomo</t>
  </si>
  <si>
    <t>CTR_1050</t>
  </si>
  <si>
    <t>EXN_153_H_Salak-MTN-HIS</t>
  </si>
  <si>
    <t>EXN_153</t>
  </si>
  <si>
    <t>EST_195_Z_Bertoua-Nyanganza</t>
  </si>
  <si>
    <t>EST_195</t>
  </si>
  <si>
    <t>CTR_1052_Z_Santa-Barbara-Gottam-IHS</t>
  </si>
  <si>
    <t>CTR_1052</t>
  </si>
  <si>
    <t>CTR_1057_Z_Labogenie</t>
  </si>
  <si>
    <t>CTR_1057</t>
  </si>
  <si>
    <t>EST_194_Z_Bertoua-Birpondo-II</t>
  </si>
  <si>
    <t>EST_194</t>
  </si>
  <si>
    <t>LIT_837_Z_Yassa-Hotel-Midi</t>
  </si>
  <si>
    <t>LIT_837</t>
  </si>
  <si>
    <t>NRD_259_H_GUIDER-KOLLAS</t>
  </si>
  <si>
    <t>NRD_259</t>
  </si>
  <si>
    <t>EST_201_Z_Bertoua-Qtier-Toungou</t>
  </si>
  <si>
    <t>EST_201</t>
  </si>
  <si>
    <t>NRD_256_H_GUIDER-OURO-ALHADJI</t>
  </si>
  <si>
    <t>NRD_256</t>
  </si>
  <si>
    <t>EXN_355_H_Maroua-Hedjere-Miskine</t>
  </si>
  <si>
    <t>EXN_355</t>
  </si>
  <si>
    <t>ADM_238_H_NGD-MARZA</t>
  </si>
  <si>
    <t>ADM_238</t>
  </si>
  <si>
    <t>ADM</t>
  </si>
  <si>
    <t>CTR_702_Z_Hilton-Indoor-0F</t>
  </si>
  <si>
    <t>CTR_702_indoor_0F</t>
  </si>
  <si>
    <t>NRO_147_H_Bambili-Campus-two-IHS</t>
  </si>
  <si>
    <t>NRO_147</t>
  </si>
  <si>
    <t>Hybrid Gen</t>
  </si>
  <si>
    <t>NRO</t>
  </si>
  <si>
    <t>Ndoumbi</t>
  </si>
  <si>
    <t>EST_185</t>
  </si>
  <si>
    <t>CTR_934_Z_Nkolbisson-II-MTN</t>
  </si>
  <si>
    <t>CTR_934</t>
  </si>
  <si>
    <t>CTR_984_Z_Mbalmayo-Ngalan-II</t>
  </si>
  <si>
    <t>CTR_984</t>
  </si>
  <si>
    <t>EST_193_Z_Bertoua-Npoklota-Crf-ENIET</t>
  </si>
  <si>
    <t>EST_193</t>
  </si>
  <si>
    <t>EST_205_Z_Mandjou-Sallekere</t>
  </si>
  <si>
    <t>EST_205</t>
  </si>
  <si>
    <t>Mandjou</t>
  </si>
  <si>
    <t>OST_362_H_Dschang-TSINBING</t>
  </si>
  <si>
    <t>OST_362</t>
  </si>
  <si>
    <t>LIT_878_Z_Souza-New-IHS</t>
  </si>
  <si>
    <t>LIT_878</t>
  </si>
  <si>
    <t>OST_347_H_Bfsam-Baleng-Lycee</t>
  </si>
  <si>
    <t>OST_347</t>
  </si>
  <si>
    <t>OST_364_H_Dschang-Tchouale</t>
  </si>
  <si>
    <t>OST_364</t>
  </si>
  <si>
    <t>CTR_1055_Z_Ndisamba</t>
  </si>
  <si>
    <t>CTR_1055</t>
  </si>
  <si>
    <t>grid only</t>
  </si>
  <si>
    <t>Grid -Gen</t>
  </si>
  <si>
    <t>Gird-Hybrid-Gen</t>
  </si>
  <si>
    <t>CHASSIS</t>
  </si>
  <si>
    <t>Good-Grid + solar + SE</t>
  </si>
  <si>
    <t xml:space="preserve">HIS </t>
  </si>
  <si>
    <t>Row Labels</t>
  </si>
  <si>
    <t>Grand Total</t>
  </si>
  <si>
    <t>MTN</t>
  </si>
  <si>
    <t>Bad-Grid-GE</t>
  </si>
  <si>
    <t>Good Grid Solar + GE</t>
  </si>
  <si>
    <t>Hybrid solar - s3</t>
  </si>
  <si>
    <t>meduim grid + GE</t>
  </si>
  <si>
    <t>NUR 2G</t>
  </si>
  <si>
    <t>NUR 3G</t>
  </si>
  <si>
    <t>NUR 4G</t>
  </si>
  <si>
    <t>medium Grid GE</t>
  </si>
  <si>
    <t xml:space="preserve">ESCO </t>
  </si>
  <si>
    <t>Hybrid solar - S3</t>
  </si>
  <si>
    <t>medium Grid + GE</t>
  </si>
  <si>
    <t>solar + Gen</t>
  </si>
  <si>
    <t>Grid + Solar</t>
  </si>
  <si>
    <t>Grid Gen</t>
  </si>
  <si>
    <t>GRID GEN</t>
  </si>
  <si>
    <t>Grid +Gen</t>
  </si>
  <si>
    <t>slot</t>
  </si>
  <si>
    <t>board</t>
  </si>
  <si>
    <t>card</t>
  </si>
  <si>
    <t>VSAT = Very Small Aperture Terminal: liaison salellitaire + modem</t>
  </si>
  <si>
    <t>Grid + Gen</t>
  </si>
  <si>
    <t>Solar+ Gen</t>
  </si>
  <si>
    <t>carte FPFC / FPFH ou connexion vers RRU</t>
  </si>
  <si>
    <t>FXDB</t>
  </si>
  <si>
    <t xml:space="preserve">NOMENCLATURE </t>
  </si>
  <si>
    <t>grid + Gen</t>
  </si>
  <si>
    <t>Medium Grid solar + GE</t>
  </si>
  <si>
    <t>Topology</t>
  </si>
  <si>
    <t>OCM/Datacenter</t>
  </si>
  <si>
    <t>SPARE-HS</t>
  </si>
  <si>
    <t>Gen only</t>
  </si>
  <si>
    <t>WAS ORANGE</t>
  </si>
  <si>
    <t>NUR 12/04/2026</t>
  </si>
  <si>
    <t>NUR 11/04/2026</t>
  </si>
  <si>
    <t>Grid - Gen</t>
  </si>
  <si>
    <t>Bad Grid solar + SE</t>
  </si>
  <si>
    <t>Hybrid solar - S1</t>
  </si>
  <si>
    <t>GE</t>
  </si>
  <si>
    <t>Hibrid solar - s3</t>
  </si>
  <si>
    <t xml:space="preserve">MTN </t>
  </si>
  <si>
    <t>Raison d'exclusion</t>
  </si>
  <si>
    <t>Good Grid no GE 8H</t>
  </si>
  <si>
    <t xml:space="preserve"> not accepted</t>
  </si>
  <si>
    <t>not accepted</t>
  </si>
  <si>
    <t>enquete suite a un deces</t>
  </si>
  <si>
    <t>site vandalise</t>
  </si>
  <si>
    <t/>
  </si>
  <si>
    <t>NUR 13/04/2026</t>
  </si>
  <si>
    <t>NUR 14/04/2026</t>
  </si>
  <si>
    <t>NUR 15/04/2026</t>
  </si>
  <si>
    <t>NUR  16/04/2026</t>
  </si>
  <si>
    <t>NUR 18/04/2026</t>
  </si>
  <si>
    <t>NUR 19/04/2026</t>
  </si>
  <si>
    <t xml:space="preserve">nokia number cell </t>
  </si>
  <si>
    <t xml:space="preserve">ZTE number cell </t>
  </si>
  <si>
    <t xml:space="preserve">HUAWEI number cell </t>
  </si>
  <si>
    <t>site en projet</t>
  </si>
  <si>
    <t>NUR 20/04/2026</t>
  </si>
  <si>
    <t>Code site</t>
  </si>
  <si>
    <t>prioriete</t>
  </si>
  <si>
    <t>Nom de site impacte</t>
  </si>
  <si>
    <t>site impactant</t>
  </si>
  <si>
    <t>Numero de ticket</t>
  </si>
  <si>
    <t xml:space="preserve">Grid Gen </t>
  </si>
  <si>
    <t>Nkolmekong-YDE-HIS</t>
  </si>
  <si>
    <t>root cause</t>
  </si>
  <si>
    <t>NUR 21/04/2026</t>
  </si>
  <si>
    <t>NUR 22/04/2026</t>
  </si>
  <si>
    <t>EXCLU</t>
  </si>
  <si>
    <t>Operationnel</t>
  </si>
  <si>
    <t>PLANNED WORKS</t>
  </si>
  <si>
    <t>NUR 23/04/2026</t>
  </si>
  <si>
    <t>RCA</t>
  </si>
  <si>
    <t>NUR</t>
  </si>
  <si>
    <t>AKTIVCO With Backup</t>
  </si>
  <si>
    <t>ENV TCH OCM</t>
  </si>
  <si>
    <t>Hardware issue</t>
  </si>
  <si>
    <t>Power MTN</t>
  </si>
  <si>
    <t>TX issue MPR / ODU --</t>
  </si>
  <si>
    <t xml:space="preserve">                                       </t>
  </si>
  <si>
    <t>NUR  DU 25/04/2026</t>
  </si>
  <si>
    <t>NUR  DU 26/04/2026</t>
  </si>
  <si>
    <t xml:space="preserve">impacts </t>
  </si>
  <si>
    <t>NUR  DU 27/04/2026</t>
  </si>
  <si>
    <t>SITE WITH  GPS ISSUE   || 14/04/2026: hardware issue,  site with GPS issue (alarm : TDD down 09Apr 02pm)</t>
  </si>
  <si>
    <t>Grid-Gen (Dismantle)</t>
  </si>
  <si>
    <t>HIS SITE</t>
  </si>
  <si>
    <t>TOPO HIS SITE</t>
  </si>
  <si>
    <t>Solar AER-Gen-Lithium</t>
  </si>
  <si>
    <t>Solar-AER-Gen</t>
  </si>
  <si>
    <t>Grid-Gen(LL Gen)</t>
  </si>
  <si>
    <t>Gen Only (vandalized)</t>
  </si>
  <si>
    <t>Grid-Gen(TGBT LL)</t>
  </si>
  <si>
    <t>EST_076_N_Diang-MTN</t>
  </si>
  <si>
    <t>EST_076_N_Diang-MTN_G</t>
  </si>
  <si>
    <t>EST_077_Z_Nguem-MTN(EST-077)</t>
  </si>
  <si>
    <t>CTR_894_Z_Pella(CTR-894)</t>
  </si>
  <si>
    <t>CTR_139_Z_Nji-Camtel(CTR-139)</t>
  </si>
  <si>
    <t>CTR_870_Z_MENGUE-BIBEY-IHS(CTR-870)</t>
  </si>
  <si>
    <t>EST_150_Z_Andom(EST-150)</t>
  </si>
  <si>
    <t>CTR_141_Z_Ndandouck-IHS(CTR-141)</t>
  </si>
  <si>
    <t>CTR_233_Z_Minta(CTR-233)</t>
  </si>
  <si>
    <t>EST_024_Z_Nguelemendouka-FH(EST-024)</t>
  </si>
  <si>
    <t>CTR_407_Z_Meba-CAMTEL(CTR-407)</t>
  </si>
  <si>
    <t>CTR_1070_URZ_MANDJOUK(CTR-1070)</t>
  </si>
  <si>
    <t>CTR_1073_URZ_MEKONE-II(CTR-1073)</t>
  </si>
  <si>
    <t>CTR_1072_URZ_MEDALBOME(CTR-1072)</t>
  </si>
  <si>
    <t>CTR_1064_URZ_MEKONE-I(CTR-1064)</t>
  </si>
  <si>
    <t>Bobongo-Itba-HIS</t>
  </si>
  <si>
    <t>Koweit-City-II-HIS</t>
  </si>
  <si>
    <t>NUR  DU 29/04/2026</t>
  </si>
  <si>
    <t>Zileng-HIS</t>
  </si>
  <si>
    <t>Insecurity</t>
  </si>
  <si>
    <t>NUR  DU 28/04/2026</t>
  </si>
  <si>
    <t>Cells Huawei 03052026 12h</t>
  </si>
  <si>
    <t xml:space="preserve">cell downs 03052026 8h40 </t>
  </si>
  <si>
    <t>cells down 02052026 8h50</t>
  </si>
  <si>
    <t>cells down 02052026 13h50</t>
  </si>
  <si>
    <t>OCM Ran 05/03/2026 17H</t>
  </si>
  <si>
    <t>OCM Ran 05/03/2026 10H</t>
  </si>
  <si>
    <t>Ticket 05/03/2026</t>
  </si>
  <si>
    <t>Hourly IHS  05/03/2026</t>
  </si>
  <si>
    <t>Verifications 05/03/2026</t>
  </si>
  <si>
    <t>INCIDENT 05/03/2026</t>
  </si>
  <si>
    <t>top offenders05/03/2026</t>
  </si>
  <si>
    <t>Mamfe_N_SUO_009</t>
  </si>
  <si>
    <t>INC-20260503-00003026 | 2605E92254</t>
  </si>
  <si>
    <t>SUO_009_H_Mamfe</t>
  </si>
  <si>
    <t>NRO_086_H_Berore-IHS</t>
  </si>
  <si>
    <t>SUO_106_H_Mamfe-Centre-IHS</t>
  </si>
  <si>
    <t>SUO_107_H_Mamfe-Town-IHS</t>
  </si>
  <si>
    <t>SUO_073_H_Mamfe-Brasserie</t>
  </si>
  <si>
    <t>LIT_666_Z_Parcours-Vita</t>
  </si>
  <si>
    <t>2605E89793 | INC-20260503-00001164</t>
  </si>
  <si>
    <t>LIT_277_Z_Bsadi-ZoneA-New(LIT-277)</t>
  </si>
  <si>
    <t>LIT_167_Z_Makepe-Ecole-Sira(LIT-167)</t>
  </si>
  <si>
    <t>LIT_357_Z_Makepe-AES(LIT-357)</t>
  </si>
  <si>
    <t>LIT_666_Z_Parcours-Vita(LIT-666)</t>
  </si>
  <si>
    <t>LIT_697_Z_Crf-Patrick-Mboma(LIT-697)</t>
  </si>
  <si>
    <t xml:space="preserve">LIT_620_Z_Notre-Dame-de-Yassa </t>
  </si>
  <si>
    <t xml:space="preserve">2605E85946 / INC-20260502-00016382 </t>
  </si>
  <si>
    <t>LIT_827_Z_Bwang-Bakoko(LIT-827)</t>
  </si>
  <si>
    <t>LIT_685_Z_NYANGOBE-MTN(LIT-685)</t>
  </si>
  <si>
    <t>LIT_563_Z_Yassa-Pesage-IHS(LIT-563)</t>
  </si>
  <si>
    <t>LIT_851_Z_Yassa-La-Perle(LIT-851)</t>
  </si>
  <si>
    <t>LIT_766_Z_Yassa-Village-Camtel(LIT-766)</t>
  </si>
  <si>
    <t>LIT_620_Z_Notre-Dame-de-Yassa(LIT-620)</t>
  </si>
  <si>
    <t>LIT_1021_Z_Japoma-Stadium-Mobile-BTS(LIT-1021)</t>
  </si>
  <si>
    <t>LIT_164_Z_Mbanga-Bakoko-IHS(LIT-164)</t>
  </si>
  <si>
    <t>NRO_017_H_Bali</t>
  </si>
  <si>
    <t>NRO_011_H_MBENGWI</t>
  </si>
  <si>
    <t>2605E97215 // INC-20260503-00007002</t>
  </si>
  <si>
    <t>NRO_139_H_Akum-IHS</t>
  </si>
  <si>
    <t>NRO_151_H_Bali-Njenka-IHS</t>
  </si>
  <si>
    <t>NRO_144_H_Mbengwi-Mile17-IHS</t>
  </si>
  <si>
    <t>INC-20260503-00013995/ 2605F04967</t>
  </si>
  <si>
    <t>NRO_017_H_Bali_U</t>
  </si>
  <si>
    <t>NRO_151_H_Bali-Njenka-IHS_U</t>
  </si>
  <si>
    <t>NRO_261_N_Number49-MTN</t>
  </si>
  <si>
    <t>NRO_247_N_Pinyin-New</t>
  </si>
  <si>
    <t>NRO_219_N_Widikum</t>
  </si>
  <si>
    <t>NRO_010_N_Batibo</t>
  </si>
  <si>
    <t>NRO_218_N_Andek</t>
  </si>
  <si>
    <t>INC-20260503-00004606 | 2605E94330</t>
  </si>
  <si>
    <t>(05/03/2026 groupe whatsapp) :  impacted by NRO_011_H_MBENGWI, Boucle Ethernet les Vlan Huawei (1454, 1453, 1452, 1451) || Action Desactivation de la boucle par BOTX</t>
  </si>
  <si>
    <t>(05/03/2026 incident) :impacted by Mamfe_N_SUO_009 , probleme d'energie|| Action : RCA CAMUSAT attendu</t>
  </si>
  <si>
    <t>(05/03/2026 incident) :impacted by  LIT_666_Z_Parcours-Vita , RCA: Power issue / En attente RCA CAMUSAT</t>
  </si>
  <si>
    <t xml:space="preserve">(05/03/2026 incident) :impacted by LIT_620_Z_Notre-Dame-de-Yassa  ,Plantage MPR || Action reset MPR </t>
  </si>
  <si>
    <t xml:space="preserve">(05/03/2026   groupe whatsapp ): impacted by EST_076_N_Diang-MTN , Diang-MTN_G9U9L8L7_EST_076 -{ P1 en cours  } </t>
  </si>
  <si>
    <t>(05/03/2026 groupe whatsapp) : impacted by NRO_017_H_Bali , probleme d'energie, chute tension U.44v || Action : RCA IHS attendu</t>
  </si>
  <si>
    <t>NUR  DU 05/03/2026</t>
  </si>
  <si>
    <t>RETOUR CAMUSAT 05/03/2026</t>
  </si>
  <si>
    <t>RETOUR IHS 05/03/2026</t>
  </si>
  <si>
    <t>(05/03/2026 ticket)..INC-20260503-00005701...2026-05-03 15:12:08...Echec de démarrage du GE dû aux Mauvaises phase ENEO / Notre FME a disjoncté et a mis le site sur GE...user:OCM_NOC.CAMUSAT</t>
  </si>
  <si>
    <t>(hourly IHS): 03-05-2026 04:02:24 53v Merlin is informed and managing with level 0..;..;(05/03/2026 cell huawei): 02/05/2026 : Relance faite a IHS ce jour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t>
  </si>
  <si>
    <t>(05/03/2026 com ran 17h): 20.04.26; Carte EAC 3DB19417AA faulty, commande passée vers OCM
19.04.26; Besoin d'un FME sur SUO_077_H_Buea-David-Square pour vérifier la chaine antennaire de l'ODU 3.2; FME Fabien activé pour investigations, update ASAP
19.04.26; Reste down après l'incident P2 sur Buea-David..;..;(05/03/2026 com ran 10h): 20.04.26; Carte EAC 3DB19417AA faulty, commande passée vers OCM
19.04.26; Besoin d'un FME sur SUO_077_H_Buea-David-Square pour vérifier la chaine antennaire de l'ODU 3.2; FME Fabien activé pour investigations, update ASAP
19.04.26; Reste down après l'incident P2 sur Buea-David</t>
  </si>
  <si>
    <t xml:space="preserve">(05/03/2026 cell nokia): 30/04/2026 : Power issue </t>
  </si>
  <si>
    <t>(05/03/2026 ticket)..INC-20260503-00002813</t>
  </si>
  <si>
    <t>(05/03/2026 com ran 17h): 20.04.26; ODU MPT MC 8GHZ 3DB20773CB faulty and not available, order done to OCM
19.04.26; ODU 3DB20773CB faulty, commande en cours
19.04.26; Besoin d'un FME sur NRD_172_SAKDJE pour vérifier la chaine antennaire de l'ODU 4.3; FME Belo activé pour investigations, ETA=17H UTC..;..;(05/03/2026 com ran 10h): 20.04.26; ODU MPT MC 8GHZ 3DB20773CB faulty and not available, order done to OCM
19.04.26; ODU 3DB20773CB faulty, commande en cours
19.04.26; Besoin d'un FME sur NRD_172_SAKDJE pour vérifier la chaine antennaire de l'ODU 4.3; FME Belo activé pour investigations, ETA=17H UTC</t>
  </si>
  <si>
    <t>(05/03/2026 com ran 10h): 03.05.2026: FME Activated manage avec le level 0 ETA=12H
02.05.2026: FME Wylli activated is managing with level 0. Update ASAP
02.05.2026: MRBTS_2 Down. Need FME on the site to check his status and interco with MPR(S1P2)</t>
  </si>
  <si>
    <t xml:space="preserve">(05/03/2026 com ran 17h): 30/04/2026 ETR mi-juin
28/04/2026 Site urelay point transmis a OCM ..;..;(05/03/2026 com ran 10h): 30/04/2026 ETR mi-juin
28/04/2026 Site urelay point transmis a OCM </t>
  </si>
  <si>
    <t>(05/03/2026 ticket)..INC-20260503-00015973</t>
  </si>
  <si>
    <t>(hourly IHS): 03/05/2026 13:23 2:46:25 55.6V Grid outage no space // awaiting grid return//..;..;(05/03/2026 com ran 17h): Impacted by CTR_217_Z_Madagascar-Yde-New(CTR-217)..;..;(05/03/2026 ticket)..INC-20260503-00007694...2026-05-04 02:15:48...Update please 
Grid outage no space // awaiting grid return...power issue ( grid outage)
...user:OCM_NOC.IHS</t>
  </si>
  <si>
    <t>(05/03/2026 com ran 17h):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ASAP..;..;(05/03/2026 com ran 10h):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t>
  </si>
  <si>
    <t>(05/03/2026 com ran 10h): 03/05/2026 power issue and power alarm awaiting camusat</t>
  </si>
  <si>
    <t>(05/03/2026 ticket)..INC-20260503-00008077</t>
  </si>
  <si>
    <t>(05/03/2026 cell nokia):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t>
  </si>
  <si>
    <t>(05/03/2026 cell zte): 02/04/2026 : Need BO RAN analysis ..;..;(05/03/2026 cell zte): 02/04/2026 : Need BO RAN analysis || 3G Cells down =&gt; Transmission investigation needed..;..;(05/03/2026 cell zte): 02/04/2026 : Need BO RAN analysis || 3G Cells down =&gt; Transmission investigation needed</t>
  </si>
  <si>
    <t xml:space="preserve">(05/03/2026 com ran 17h): 03.05.2026: Carte EAC Faulty Commande passee a OCM car Spare pas disponible chez Huawei
01.05.2026:Redaction du Rapport toujours en Cours par le RM
30/04/2026 Rapport à re-envoyer relance effectuée 
17/04/2026 Carte EAC (3DB19417AA )  faulty commandée passé pas disponible point transmis a OCM 
16/04/2026 Besoin d'un fme sur site pour verifier le status du MPR et la chaine antennaire de l ODU FME desmond activé ETA asap ..;..;(05/03/2026 com ran 10h): 01.05.2026:Redaction du Rapport toujours en Cours par le RM
30/04/2026 Rapport à re-envoyer relance effectuée 
17/04/2026 Carte EAC (3DB19417AA )  faulty commandée passé pas disponible point transmis a OCM 
16/04/2026 Besoin d'un fme sur site pour verifier le status du MPR et la chaine antennaire de l ODU FME desmond activé ETA asap </t>
  </si>
  <si>
    <t>(hourly IHS): 03/05/2026 12:53 10:07:39 44.7V Grid outage without space for MDG. Awaiting grid return/Escalation to Rostand..;..;(05/03/2026 com ran 17h): 03.05.2026 IHS: Grid outage without space for MDG. Awaiting grid return</t>
  </si>
  <si>
    <t>(05/03/2026 com ran 10h): Impacted by Oku_G9G18U9U21L18L8L26_NRO_013..;..;(05/03/2026 ticket)..INC-20260503-00002416</t>
  </si>
  <si>
    <t>(05/03/2026 com ran 17h):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0..;..;(05/03/2026 com ran 10h):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</si>
  <si>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(05/03/2026 incident) :impacted by LIT_620_Z_Notre-Dame-de-Yassa  ,Plantage MPR || Action reset MPR ..;..;(05/03/2026 com ran 17h): 03.05.2026 CAMUSAT: Grid outage and grid only site / grid return awaited..;..;(05/03/2026 ticket)..INC-20260503-00016258...Others Transmission equipement fault</t>
  </si>
  <si>
    <t>(05/03/2026 com ran 17h): 03.05.2026: FME Henry activated ETA=ASAP
03.05.2026: Need FME on the site to check MPR status..;..;(05/03/2026 com ran 10h): 01.05.2026 CAMUSAT: Grid outage and grid only site / Grid return awaited
30.04.26; Power alarms; Camusat feedback awaiting..;..;(05/03/2026 ticket)..INC-20260503-00014533...2026-05-04 01:28:32...no power issue u=54v load=47A / no action done
Relance 1
BO TX ANALYSE ONGOING...user:OCM_NOC.CAMUSAT</t>
  </si>
  <si>
    <t>(05/03/2026 cell nokia): 02/05/2026 : Il faut  changer la baie FKOOP qui pote la BTS 
28/04/2026 : Check breaker and  interconnection ARDA(sfp, optical fiber) between system and radio module, swap its if needed</t>
  </si>
  <si>
    <t>(05/03/2026 com ran 10h): 03/05/2026 Camusat: technicien en route ETA=07H 
03/05/2026 Insecurity at night / Fme will ,manage the site in the morning</t>
  </si>
  <si>
    <t>(05/03/2026 com ran 10h): 03/05/2026 Camusat: technicien en route pour le site ETA=8H</t>
  </si>
  <si>
    <t>(05/03/2026 cell nokia): 23/04/2026 : Relance faite hier 
22/04/2026 : Cable d'alimentation SPM vandaliser
21/04/2026 : Check breaker and  interconnection FXED, FXDB, FRMF (sfp, optical fiber) between system and radio module, swap its if needed || FME Tsafack ervis activer</t>
  </si>
  <si>
    <t>(05/03/2026 com ran 17h): 01.05.2026: access not granted for this site for now
30/04/2026 |Access not granted for this site for now
29/04/2026 plan for 30/04/2026 if access possible
28.04.2026: Site to be visited 30/04/2026 if access possible 
27/06/2026 Access banned by Separatists
24.04.26; Access banned by Separatist
23.04.26: FME en route pour le site, ETA=13H UTC // Red zone 
22.04.26; Besoin d'un FME sur site pour vérifier l'état du FAN du MPR et le remplacer au besoin, PN: 3DB18134BBAD01 FME activé eta asap "..;..;(05/03/2026 com ran 10h): 01.05.2026: access not granted for this site for now
30/04/2026 |Access not granted for this site for now
29/04/2026 plan for 30/04/2026 if access possible
28.04.2026: Site to be visited 30/04/2026 if access possible 
27/06/2026 Access banned by Separatists
24.04.26; Access banned by Separatist
23.04.26: FME en route pour le site, ETA=13H UTC // Red zone 
22.04.26; Besoin d'un FME sur site pour vérifier l'état du FAN du MPR et le remplacer au besoin, PN: 3DB18134BBAD01 FME activé eta asap "</t>
  </si>
  <si>
    <t>(05/03/2026 com ran 17h):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arrivés..;..;(05/03/2026 com ran 10h):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t>
  </si>
  <si>
    <t>(05/03/2026 com ran 17h): 30/04/2026 access not granted for now we keep trying
29/04/2026 |access not granted for this site for mow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L5..;..;(05/03/2026 com ran 10h): 30/04/2026 access not granted for now we keep trying
29/04/2026 |access not granted for this site for mow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t>
  </si>
  <si>
    <t xml:space="preserve">(05/03/2026 cell nokia): 02/05/2026 : Feedback RM : Intervention prevue pour demain  FME presentement sur le site de  Songloulou
30/04/2026 : Escalade faite au RM  || En attente du feeback du RM 
29/04/2026: FME est sur le site couper de songloulou. intervention demain 30/04/2026 || Yannick mba
28/04/2026: || Forte pluie  dans la zone||Intervention pour demain 29/04/2026
27/04/2026 : Need BO RAN analysis || Check and clean jumper, port 2 of FRGU </t>
  </si>
  <si>
    <t>(05/03/2026 ticket)..INC-20260503-00002903</t>
  </si>
  <si>
    <t>(05/03/2026 com ran 17h): 01.05.2026: Site Dementele..;..;(05/03/2026 com ran 10h): 01.05.2026: Site Dementele</t>
  </si>
  <si>
    <t>(05/03/2026 com ran 17h): 02.05.2026 SAMBA: Pas moyen de Deplyer un MGE. Transfo de la Zone toujours HS. ENEO relance. Update ASAP
30.04.26: Transformateur de la zone HS - En attente actions Eneo - Escalated to L3
29.04.26: Camusat: grid outage and gen cannot be started due to noise disturbance /awaiting grid return..;..;(05/03/2026 com ran 10h): 02.05.2026 SAMBA: Pas moyen de Deplyer un MGE. Transfo de la Zone toujours HS. ENEO relance. Update ASAP
30.04.26: Transformateur de la zone HS - En attente actions Eneo - Escalated to L3
29.04.26: Camusat: grid outage and gen cannot be started due to noise disturbance /awaiting grid return</t>
  </si>
  <si>
    <t xml:space="preserve">(05/03/2026 ticket)..INC-20260503-00005041...2026-05-03 13:33:23...
03.05.2026: Power Issue observed from EMS. CAMUSAT Please share ETR...user:TCHOUPOU BAUDOIN VALDAS </t>
  </si>
  <si>
    <t>(05/03/2026 com ran 17h): 03/05/2026 FME willy activé ETA asap 
03.05.2026: Need FME on the site to check MPR status as it's not supervised..;..;(05/03/2026 com ran 10h): 03/05/2026 FME willy activé ETA asap 
03.05.2026: Need FME on the site to check MPR status as it's not supervised..;..;(05/03/2026 ticket)..INC-20260503-00016943...power ...Others Transmission equipement fault</t>
  </si>
  <si>
    <t>(hourly IHS): 03/05/2026 20:22 2:38:39 53V PWC overload...;..;(05/03/2026 ticket)..INC-20260503-00017973</t>
  </si>
  <si>
    <t>(05/03/2026 com ran 17h): 03.05.2026 CAMUSAT: Coupure ENEO et la souci avec la génératrice du GE / En attente retour ENEO</t>
  </si>
  <si>
    <t>(05/03/2026 com ran 10h): 03.05.2026 RM: FME activé, ETA 14H
02.05.2026: FME actived managing with level 0. En parallele négociation escorte militaire en cours 
01.05.2026: FME Yaya activated is managing. Update ASAP. Site Under Red Zone
01.05.2026: Probable plantage des radios sur le site de Tagawa, BV demander au FME de faire le reset du MPR de Waza et Tagawa (Prevoir un realignement du lien FH, verifier l'etancheite des cables et des antennes)...;..;(05/03/2026 ticket)..INC-20260503-00002480...2026-05-04 02:03:07...Update please 
Feedback IHS: Grid outage without space for MDG. Awaiting grid return. ( Abdul is informed )...user:NGUESSAN KOFFI MARC PAETERNE</t>
  </si>
  <si>
    <t xml:space="preserve">(05/03/2026 com ran 17h): 01.05.2026: Toujours en attente de la livraison de la spare(FSMF) Par ESICO
30/04/2026  Spare FSMF Faulty Commande passe au WH de Garoua et Expediee a Ngaoundere Nouvelle ETD communiques par le SPM 30.04.2026 ESCALADE FM THEOPHILE
29/04/2026 Spare FSMF Faulty Commande passe au WH de Garoua et Expediee a Ngaoundere Nouvelle ETD communiques par le SPM 29.04.2026 ESCALADE FM THEOPHILE
28.04.2026: Spare FSMF Faulty Commande passee au WH de Garoua et Expediee a Ngaoundere Nouvelle ETD communiques par le SPM 28.04.2026
27/04/2026 Relance SPMS en attente de retour 
26/04/2026 Apres conf call effectuer avec THEO et Kingsley. Les spare seront expediee par ESICO ce Jours  De Garoua pour Ngaoundere ETD=26.04.2025
25/04/2026 Apres conf call effectuer avec THEO et Kingsley. Les spare seront expediee par ESICO ce Jours  De Garoua pour Ngaoundere ETD=25.04.2025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..;..;(05/03/2026 com ran 10h): 01.05.2026: Toujours en attente de la livraison de la spare(FSMF) Par ESICO
30/04/2026  Spare FSMF Faulty Commande passe au WH de Garoua et Expediee a Ngaoundere Nouvelle ETD communiques par le SPM 30.04.2026 ESCALADE FM THEOPHILE
29/04/2026 Spare FSMF Faulty Commande passe au WH de Garoua et Expediee a Ngaoundere Nouvelle ETD communiques par le SPM 29.04.2026 ESCALADE FM THEOPHILE
28.04.2026: Spare FSMF Faulty Commande passee au WH de Garoua et Expediee a Ngaoundere Nouvelle ETD communiques par le SPM 28.04.2026
27/04/2026 Relance SPMS en attente de retour 
26/04/2026 Apres conf call effectuer avec THEO et Kingsley. Les spare seront expediee par ESICO ce Jours  De Garoua pour Ngaoundere ETD=26.04.2025
25/04/2026 Apres conf call effectuer avec THEO et Kingsley. Les spare seront expediee par ESICO ce Jours  De Garoua pour Ngaoundere ETD=25.04.2025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t>
  </si>
  <si>
    <t>(hourly IHS): 03/05/2026 11:00 2:59:13 45.8V FME Carlos is managing with level 0..;..;(05/03/2026 ticket)..INC-20260503-00006691...2026-05-03 12:36:38...Bo TRans analyse en cours...Active // No power issue, site is on Gen with Ubaie=54.2 V. The Tx FME Njoya (699948062) from Huawei is informed...Others Transmission equipement fault...Active // No power issue, site is on Gen with Ubaie=54.2 V. The Tx FME Njoya (699948062) from Huawei is informed...user:OCM_NOC.IHS</t>
  </si>
  <si>
    <t xml:space="preserve">(05/03/2026 com ran 17h):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..;..;(05/03/2026 com ran 10h):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t>
  </si>
  <si>
    <t xml:space="preserve">(05/03/2026 com ran 17h): 03.05.2026 CAMUSAT: Grid outage and Grid only site / Grid return awaited..;..;(05/03/2026 ticket)..INC-20260503-00003219...2026-05-03 10:01:18...
01.05.2026: FSMF réçu faulty, 02 nouvelles pièces de rechange envoyées ETD 03/05/2026...user:TCHOUPOU BAUDOIN VALDAS </t>
  </si>
  <si>
    <t xml:space="preserve">(05/03/2026 cell nokia): 02/05/2026 : Feedback RM : Intervention prevue pour demain  FME presentement sur le site de  Songloulou
30/04/2026 : Escalade faite au RM || En attente du feeback du RM  
2902026 : A cause du outage de Mbongo FME se rendra demain sur messondo ||ETA : 30/04/2026 
27/04/2026 : Intervention plan for 29/04/2026 
24/04/2026 : Check and clean FRGU ant 5  || FME charlie activer ||Attende du Work Permis </t>
  </si>
  <si>
    <t>(05/03/2026 com ran 17h): 02.05.2026 SAMBA: Continuite de delestage confirmee ce matin
01.05.2026 CAMUSAT: Grid outage and Grid only site / Awaiting Grid return..;..;(05/03/2026 com ran 10h): 02.05.2026 SAMBA: Continuite de delestage confirmee ce matin
01.05.2026 CAMUSAT: Grid outage and Grid only site / Awaiting Grid return</t>
  </si>
  <si>
    <t>(05/03/2026 com ran 17h): Power status check Ongoing</t>
  </si>
  <si>
    <t xml:space="preserve">(05/03/2026 cell nokia): 30/04/2026 : FME donald sur site || Intervention en cours || Feedback RM : 
FME Donald on site now working with BO
29/04/2026 :  Un reset a ete effectuer || Site en observation||Check and solve VSWR on site||VSWR on ARGA, ANT2 || Escalade faite au RM : en attente de son feedback </t>
  </si>
  <si>
    <t>(hourly IHS): 03/05/2026 17:49 0:21:51 46.7V Rectifiers hanging due to PWC overload // Franklin informed..;..;(05/03/2026 com ran 17h): Power status check Ongoing</t>
  </si>
  <si>
    <t>(05/03/2026 com ran 17h): 02.05.2026 CAMUSAT: The Genhead is on repair. Site is located in red zone, Mechanic is on site. In parallel, our team is with ENEO team in that area to fix the grid line
02.05.2026 SAMBA: Quotation valide. Preparation de l'expedition du Gevers Limbe ETD=03.05.2026
30.04.26: Camusat: GRID OUTAGE AND GEN FAULTY / AWAITING GRID RETURN - Escalated to L3
29.04.26: Camusat: GRID OUTAGE AND GEN FAULTY / AWAITING GRID RETURN..;..;(05/03/2026 com ran 10h): 02.05.2026 CAMUSAT: The Genhead is on repair. Site is located in red zone, Mechanic is on site. In parallel, our team is with ENEO team in that area to fix the grid line
02.05.2026 SAMBA: Quotation valide. Preparation de l'expedition du Gevers Limbe ETD=03.05.2026
30.04.26: Camusat: GRID OUTAGE AND GEN FAULTY / AWAITING GRID RETURN - Escalated to L3
29.04.26: Camusat: GRID OUTAGE AND GEN FAULTY / AWAITING GRID RETURN</t>
  </si>
  <si>
    <t>(05/03/2026 com ran 17h): 01.05.2026: FSMF réçu faulty, 02 nouvelles pièces de rechange envoyées ETD 03/05/2026
01.05.2026 FME: En attente de la spare : système module faulty 
01.05.2026: FME Willy activated is managing Update ASAP
01.05.2026: MRBTS_2 Down. Need FME on the site to check his status and interco with MPR(S1P2)..;..;(05/03/2026 com ran 10h): 01.05.2026: FSMF réçu faulty, 02 nouvelles pièces de rechange envoyées ETD 03/05/2026
01.05.2026 FME: En attente de la spare : système module faulty 
01.05.2026: FME Willy activated is managing Update ASAP
01.05.2026: MRBTS_2 Down. Need FME on the site to check his status and interco with MPR(S1P2)..;..;(05/03/2026 ticket)..INC-20260503-00013684</t>
  </si>
  <si>
    <t>(05/03/2026 com ran 17h): 03.05.2026: FME Nomo Brice Activatd ETA=ASAP
03.05.2026: Need FME on the site to check MPR status as it's not supervised
02.05.2026: ESCALATION Done to L2 MTN
01.05.2026: Power observed from aalrm view. MTN Activated for support..;..;(05/03/2026 com ran 10h): 02.05.2026: ESCALATION Done to L2 MTN
02.05.2026: Power observed from aalrm view. MTN Activated for support</t>
  </si>
  <si>
    <t>(05/03/2026 com ran 17h): 03.05.2026: FME ELOUNDOU activated ETA=ASAP
03.05.2026: Need FME on the site to check MPR status as it's not supervised
02.05.2026: ESCALATION Done to L2 MTN
01.05.2026: Power observed from aalrm view. MTN Activated for support..;..;(05/03/2026 com ran 10h): 02.05.2026: ESCALATION Done to L2 MTN
01.05.2026: Power observed from aalrm view. MTN Activated for support</t>
  </si>
  <si>
    <t>(05/03/2026 com ran 17h): 03.05.2026: Commande(ODU MPT-MC 3DB20858AC) passsee a OCM Car spare pas disponible chez Huawei SPMS
03.05.2026: ODU MPT-MC 3DB20858AC est en défaut. Spare pas disponible au WH TELEINFRA. Mail commande envoyé au SPM
02.05.2026: Apres Intervention du FME, Il en ressort que l'ODU MPT-MC 3DB20858AC est en défaut. Spare pas disponible au WH TELEINFRA. Mail en Cours vers le SPM. Update ASAP
02.05.2026: ODUs, 3DB20858AC est en défaut nécessite son remplaçant.Pas disponible au magasinier de ngaoundere
02.05.2026:FME Sur site travaux en Cours. Update ASAP
02/05/2026 Besoin d'un FME sur ADM_028_Gale pour vérifier la chaine antenaire de l'ODU 5.2 sur le MPR_GALE FME HIPOLYTE ETA ASAP ..;..;(05/03/2026 com ran 10h): 03.05.2026: ODU MPT-MC 3DB20858AC est en défaut. Spare pas disponible au WH TELEINFRA. Mail commande envoyé au SPM
02.05.2026: Apres Intervention du FME, Il en ressort que l'ODU MPT-MC 3DB20858AC est en défaut. Spare pas disponible au WH TELEINFRA. Mail en Cours vers le SPM. Update ASAP
02.05.2026: ODUs, 3DB20858AC est en défaut nécessite son remplaçant.Pas disponible au magasinier de ngaoundere
02.05.2026:FME Sur site travaux en Cours. Update ASAP
02/05/2026 Besoin d'un FME sur ADM_028_Gale pour vérifier la chaine antenaire de l'ODU 5.2 sur le MPR_GALE FME HIPOLYTE ETA ASAP ..;..;(05/03/2026 ticket)..INC-20260503-00013995...2026-05-03 21:07:00...Merci de noter qu’en dépit de plusieurs tentatives de reset logique et physique du MPR avec le support BO et FME, le site demeure indisponible.
Le FME nous informe de la disponibilité d’un UBT à Bertoua.
Celui-ci sera récupéré tôt le matin, puis acheminé sur le site de Bouam pour remplacement,  ETA : 08h30 (GMT+1)....Others...user:OCM_NOC.IHS</t>
  </si>
  <si>
    <t xml:space="preserve">(05/03/2026 cell nokia): 02/05/2026 : En attente du feedack de l'expert SPMS
30/04/2026 : Commande de la radio et du jumpeurs passer a l'exper SPMS || En attente de son feedback 
29/04/2026 : FME sur site || Intervention en cours || Radio et jumpeurs faulty 
28/04/2026 : FME en route pour le site ETA: 13h || FME Toujours sur site || il travaille avec le BO RAN 
27/04/2026 : Need BO RAN analysis || Check and clean jumper, port 2 &amp; 3 of AHPMDA || FME dominique activer || ETA : 28/04/2026 </t>
  </si>
  <si>
    <t>(05/03/2026 ticket)..INC-20260503-00014968</t>
  </si>
  <si>
    <t>(05/03/2026 cell nokia): 20/04/2026 : Check and clean ARPA ant 2,3,4,5,6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t>
  </si>
  <si>
    <t>(05/03/2026 com ran 17h):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managing..;..;(05/03/2026 com ran 10h):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</si>
  <si>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(05/03/2026 cell nokia):  
21/04/2026 : Relance faite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t>
  </si>
  <si>
    <t>(hourly IHS): 03/05/2026 08:49 0:10:28 49.2V FME Severin is managing with level 0..;..;(05/03/2026 ticket)..INC-20260503-00014363</t>
  </si>
  <si>
    <t>(05/03/2026 ticket)..INC-20260503-00017912...Auto TT closure RCA...GE Fault</t>
  </si>
  <si>
    <t xml:space="preserve">(05/03/2026 cell nokia): 30/04/2026 : FRMF to be remplaced || plan for W19
29/04/2026: Need BO RAN analysis </t>
  </si>
  <si>
    <t xml:space="preserve">(05/03/2026 cell nokia): 02/04/2026 : access issue || Feedback RM : Intervention planned on 03.05.2026
30/04/2026 : Plan on 03.05.2026|| Feedback RM : Plan for 02/05/2026
29|04|2026 : Check and renplace ABIA  || 29/04/2026 : Escalade faite au RM : en attente de son feedback </t>
  </si>
  <si>
    <t xml:space="preserve">(05/03/2026 cell nokia): 
28/04/2026 : Feedback RM : because the site is too far, we should move with spare part, but actually No FXDB at Ngaoundere WH. Command made at Maroua WH and should move tomorrow (with Esico) ETA to reach Ngaoundere 03/05/2026, ETA to reach the site W19  (05/05/2026)
27/04/2026 : Need BO RAN analysis || Check and clean jumper, port 1 of FXDB || Access issue </t>
  </si>
  <si>
    <t>(hourly IHS): 03/05/2026 13:52 0:07:27 Gen Overload. // Load reduced and DG started</t>
  </si>
  <si>
    <t>(hourly IHS): 03/05/2026 10:15 3:44:43 52.8V Team is on site for PM // End of work..;..;(05/03/2026 com ran 10h): 03.05.2026 IHS: FME Kelvin is managing with level 0..;..;(05/03/2026 ticket)..INC-20260503-00007696...2026-05-04 02:17:03... BO TX Analyse en cours
ACTIVE//No power issue site on Grid Ubaie=54.5V/Brice TSSGUE informed by SMS...impacté par Madagascar....user:OCM_NOC.IHS</t>
  </si>
  <si>
    <t>(05/03/2026 ticket)..INC-20260503-00009061</t>
  </si>
  <si>
    <t>(hourly IHS): 03/05/2026 17:55 0:14:57 No comm terrance is working on site (Charging alternator change) // awaiting end of works</t>
  </si>
  <si>
    <t>(hourly IHS): 03/05/2026 05:15 1:44:40 46.1V Calvin is informed and reported insecurity</t>
  </si>
  <si>
    <t>(05/03/2026 ticket)..INC-20260503-00017369</t>
  </si>
  <si>
    <t>(hourly IHS): 03-05-2026 03:36:09 fme Jeff is managing eta 04h20</t>
  </si>
  <si>
    <t>(05/03/2026 ticket)..INC-20260503-00017481...Others Transmission equipement fault</t>
  </si>
  <si>
    <t>(05/03/2026 com ran 10h): 03.05.2026: Spare(FSMF) already at Bafia FMR intervention to be done today ETR=04:00 PM
02.05.2026: Expedition de la spare pour Bafia ce Jour ETD=02.05.2026 En Soiree
01.05.2026 RM Denis: SM faulty spare will be sent tomorrow 02.05.2026 from bafoussam to bafia etd=02.05.2026
30/04/2026 Check to be done by Gregroire after matsari restoration ETA= 13H UTC
29.04.26: Besoin d'un FME sur site pour vérifier le statut de la BTS et son interco avec le MPR S1P1; FME Apiang activé pour investigations, update ASAP</t>
  </si>
  <si>
    <t>(05/03/2026 com ran 17h): 03.05.2026 CAMUSAT: unknown / Our FME is checking the power status with the level 0</t>
  </si>
  <si>
    <t>(05/03/2026 ticket)..INC-20260503-00008038</t>
  </si>
  <si>
    <t>(05/03/2026 ticket)..INC-20260503-00002547...2026-05-03 15:04:58...Coupure ENEO et GE en arret pour nuissance sonore / Notre FME a pu mettre le site sur GE...user:OCM_NOC.CAMUSAT</t>
  </si>
  <si>
    <t xml:space="preserve">(05/03/2026 com ran 17h): 03.05.2026: FME Sur site suite des travaux avec le BO TX. Update ASAP
02.05.2026: Travaux effectues ce Jour cote Mutengue(Check et notoyagde des ODU, Exitateur et realigmenet) la suite se fera sur Q12 demain 03.05.2026
02.05.2026: Suite des Investigation ce Jour par le FME Desmond qui est actuellement sur site
01.05.2026: FME Desmond is on the site. Work Ongoing
30.04.26: Besoin d'un FME sur le site pour reset du MPR; FME Desmond activé pour investigations, update ASAP
30/04/2026 IHS:Gen Overload.	..;..;(05/03/2026 com ran 10h): 03.05.2026: FME Sur site suite des travaux avec le BO TX. Update ASAP
02.05.2026: Travaux effectues ce Jour cote Mutengue(Check et notoyagde des ODU, Exitateur et realigmenet) la suite se fera sur Q12 demain 03.05.2026
02.05.2026: Suite des Investigation ce Jour par le FME Desmond qui est actuellement sur site
01.05.2026: FME Desmond is on the site. Work Ongoing
30.04.26: Besoin d'un FME sur le site pour reset du MPR; FME Desmond activé pour investigations, update ASAP
30/04/2026 IHS:Gen Overload.	</t>
  </si>
  <si>
    <t>(05/03/2026 ticket)..INC-20260503-00011739...Others Transmission equipement fault</t>
  </si>
  <si>
    <t>(05/03/2026 com ran 17h): 03.05.2026: La carte MPT-ACC a ete remplacee ce Jour mais de nouveau down. Possible deafaut sur l'ODU. FME Peguy activer pour check
03.05.2026: Need FME on the site to check MPR status as it's not supervised..;..;(05/03/2026 com ran 10h): 03.05.2026: Spare recu. FME sur site travaux en Cours ETR=1H
02.05.2026: FME Sur site nous remonte un defaut de carte EASV2 et ODU. Commande passee au WH de Yaounde ETD=03.05.2026
02.05.2026: FME Peguy activated is managing. Update ASAP
02.05.2026: Need FME on the site to check MPR status as it's not supervised..;..;(05/03/2026 ticket)..INC-20260503-00017480...Others Transmission equipement fault</t>
  </si>
  <si>
    <t>(05/03/2026 ticket)..INC-20260503-00011893...Others Transmission equipement fault</t>
  </si>
  <si>
    <t>(05/03/2026 com ran 10h): Power status check Ongoing..;..;(05/03/2026 ticket)..INC-20260503-00006172...generator issue on site ...Others Transmission equipement fault</t>
  </si>
  <si>
    <t>(05/03/2026 ticket)..INC-20260503-00011884...Others Transmission equipement fault</t>
  </si>
  <si>
    <t>(05/03/2026 ticket)..INC-20260503-00013883...2026-05-03 20:00:43...SITE NOT MANAGED BY IHS...Others Transmission equipement fault...user:OCM_NOC.IHS</t>
  </si>
  <si>
    <t>(05/03/2026 com ran 10h): 03.05.2026: FME Hermand activated is managing ETA=ASAP
03.05.2026: Need FME on the site to check MRBTS_1 &amp; MRBTS_2 status and interco with MPR..;..;(05/03/2026 ticket)..INC-20260503-00010825...Others Transmission equipement fault</t>
  </si>
  <si>
    <t>(05/03/2026 incident) :impacted by Mamfe_N_SUO_009 , probleme d'energie|| Action : RCA CAMUSAT attendu..;..;(05/03/2026 com ran 17h): Impacted by SUO_009_H_Mamfe</t>
  </si>
  <si>
    <t>(05/03/2026 com ran 10h): Power status check Ongoing</t>
  </si>
  <si>
    <t>(05/03/2026 ticket)..INC-20260503-00018103</t>
  </si>
  <si>
    <t>(05/03/2026 groupe whatsapp) : impacted by NRO_017_H_Bali , probleme d'energie, chute tension U.44v || Action : RCA IHS attendu..;..;(05/03/2026 com ran 10h): Impacted by NRO_017_H_Bali</t>
  </si>
  <si>
    <t xml:space="preserve">(05/03/2026 cell nokia): 02/04/2026 : Intervention prevue pour 04/05/2026 
30/04/2026 : Need BO RAN analysis ||Check and replace SFP if needed ||  FME  yaya activer || ETA : 02/04/2026 </t>
  </si>
  <si>
    <t>(05/03/2026 ticket)..INC-20260503-00002888...Others Transmission equipement fault</t>
  </si>
  <si>
    <t>(05/03/2026 groupe whatsapp) : impacted by NRO_017_H_Bali , probleme d'energie, chute tension U.44v || Action : RCA IHS attendu..;..;(05/03/2026 ticket)..INC-20260503-00016986...power ...Others Transmission equipement fault</t>
  </si>
  <si>
    <t xml:space="preserve">(05/03/2026 cell zte): 02/05/2026 : Power issue || Mail sent to Camusat </t>
  </si>
  <si>
    <t>(05/03/2026 ticket)..INC-20260503-00009745...Rectifiers hanging due to grid fluctuations // Rectifiers reset....Rectifiers hanging due to grid fluctuations // Rectifiers reset....GE Fault</t>
  </si>
  <si>
    <t>(05/03/2026 groupe whatsapp) : impacted by NRO_017_H_Bali , probleme d'energie, chute tension U.44v || Action : RCA IHS attendu..;..;(05/03/2026 com ran 10h): Impacted by NRO_017_H_Bali..;..;(05/03/2026 ticket)..INC-20260503-00001610...2026-05-04 01:59:53...Relance 1
Bo Trans analyse en cours...No Power Issue on Site, U = 53.8V and Site is on Gen. TX FME Willy Ngouni 699759164 / Huawei is informed....Others Transmission equipement fault...No Power Issue on Site, U = 53.8V and Site is on Gen. TX FME Willy Ngouni 699759164 / Huawei is informed....user:OCM_NOC.IHS</t>
  </si>
  <si>
    <t>(05/03/2026 ticket)..INC-20260503-00007723...Others Transmission equipement fault</t>
  </si>
  <si>
    <t>(05/03/2026 incident) :impacted by LIT_620_Z_Notre-Dame-de-Yassa  ,Plantage MPR || Action reset MPR ..;..;(05/03/2026 ticket)..INC-20260503-00010630...2026-05-04 01:25:41...no power issue u=51v load=42 / no action done
Relance 1
BO TX ANALYSE ONGOING...site up power fluctuation on site ...user:OCM_NOC.CAMUSAT</t>
  </si>
  <si>
    <t>(05/03/2026 com ran 17h): 02.05.2026: Access not granted for this site for now
01.05.2026 RM Denis: Intervention plan for tomorrow according to the dirvervtaking FME on site
30/04/2026 Besoin d'un pour verifier le status de RTN red zone fme manage avec level 0..;..;(05/03/2026 com ran 10h): 02.05.2026: Access not granted for this site for now
01.05.2026 RM Denis: Intervention plan for tomorrow according to the dirvervtaking FME on site
30/04/2026 Besoin d'un pour verifier le status de RTN red zone fme manage avec level 0</t>
  </si>
  <si>
    <t>(05/03/2026 cell nokia): 02/05/2026 :Need BO RAN ananlysis</t>
  </si>
  <si>
    <t>(05/03/2026 ticket)..INC-20260503-00011658</t>
  </si>
  <si>
    <t>(hourly IHS): 03/05/2026 20:12 2:48:39 48.9V Grid bad voltage (Site unstable), // Awaitting Grid stabilized//Benoit informed..;..;(05/03/2026 ticket)..INC-20260503-00013612...Active: No power issue, site is on gen with Ubaie=54.2V, Njoya(699948062) from Huawei is informed, site impacted by Mbongo IHS...Active: No power issue, site is on gen with Ubaie=54.2V, Njoya(699948062) from Huawei is informed, site impacted by Mbongo IHS...Others Transmission equipement fault</t>
  </si>
  <si>
    <t>(05/03/2026 ticket)..INC-20260503-00011717...Others Transmission equipement fault</t>
  </si>
  <si>
    <t>(05/03/2026 cell nokia): 30/04/2026 :Need BO RAN ananlysis</t>
  </si>
  <si>
    <t>(05/03/2026 com ran 17h): 03.05.2026: FME Donald activated is managing with level 0
03.05.2026: Need FME on the site to check MPR status as it's not supervised..;..;(05/03/2026 ticket)..INC-20260503-00006086...2026-05-03 16:20:42...No power issue, U=54.7V site on GEN. FME TX Jeremiah (674292406/Huawei) is informed...user:OCM_NOC.IHS</t>
  </si>
  <si>
    <t>(hourly IHS): 03/05/2026 13:17 1:55:33 0V Fme Ahanda is on site..;..;(05/03/2026 ticket)..INC-20260503-00007577...Others Transmission equipement fault</t>
  </si>
  <si>
    <t>(05/03/2026 com ran 10h): Impacted by Oku_G9G18U9U21L18L8L26_NRO_013..;..;(05/03/2026 ticket)..INC-20260503-00007283</t>
  </si>
  <si>
    <t>(05/03/2026 com ran 10h): Impacted by Oku_G9G18U9U21L18L8L26_NRO_013..;..;(05/03/2026 ticket)..INC-20260503-00007319...Others Transmission equipement fault</t>
  </si>
  <si>
    <t>(05/03/2026 ticket)..INC-20260503-00011862...Others Transmission equipement fault</t>
  </si>
  <si>
    <t>(05/03/2026 com ran 17h): 03.05.2026 CAMUSAT: Grid outage and Grid only site / Grid return awaited..;..;(05/03/2026 ticket)..INC-20260503-00014289...Others Transmission equipement fault</t>
  </si>
  <si>
    <t>(05/03/2026 cell nokia): 03/05/2026 : Need BO RAN analysis || Closed after reset but power check needed</t>
  </si>
  <si>
    <t>(hourly IHS): 03/05/2026 21:09 0:59:45 52.9V FME Pascal is managing with level 0..;..;(05/03/2026 com ran 17h): Impacted by NRO_011_H_MBENGWI</t>
  </si>
  <si>
    <t xml:space="preserve">(05/03/2026 cell nokia): 03/05/2026 : Need BO RAN analysis </t>
  </si>
  <si>
    <t>(hourly IHS): 03-05-2026 03:12:32 fme lagloire is unreachable, cord Boris is informed..;..;(05/03/2026 ticket)..INC-20260503-00004433...Others Transmission equipement fault</t>
  </si>
  <si>
    <t xml:space="preserve">(05/03/2026 cell nokia): 02/05/2026 : Spare recue et expedier du cote de gamoko - Hill.
 30/04/2026 : Spare Jumper Not available waiting Update from Huawei team || Spare recu du cote Huawei 
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t>
  </si>
  <si>
    <t xml:space="preserve">(05/03/2026 cell nokia): 30/04/2026 : Need BO RAN analysis </t>
  </si>
  <si>
    <t>(05/03/2026 ticket)..INC-20260503-00007140...Others Transmission equipement fault</t>
  </si>
  <si>
    <t>(05/03/2026 ticket)..INC-20260503-00014634</t>
  </si>
  <si>
    <t>(hourly IHS): 03/05/2026 06:39 0:20:58 49.3V FME Kelvin is managing with level 0..;..;(05/03/2026 ticket)..INC-20260503-00015586...2026-05-03 23:26:44...Air intake // FME purged and started DG manually...user:OCM_NOC.IHS</t>
  </si>
  <si>
    <t>(hourly IHS): 03/05/2026 08:52 0:07:36 54.3V FME is managing with level zero ; insecurity at erea..;..;(05/03/2026 ticket)..INC-20260503-00004677</t>
  </si>
  <si>
    <t>(05/03/2026 ticket)..INC-20260503-00011743...Others Transmission equipement fault</t>
  </si>
  <si>
    <t xml:space="preserve">(05/03/2026 cell huawei):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</si>
  <si>
    <t>(hourly IHS): 03/05/2026 13:04 0:55:23 FME Roland is heading to site, ETA ASAP..;..;(05/03/2026 ticket)..INC-20260503-00004063...2026-05-03 17:27:13...
03.05.2026: Alignement already performed but not change/ODU replacement suggested but not available in the system, SPM informed Update ASAP...Others Transmission equipement fault...user:OCM_NOC.CAMUSAT</t>
  </si>
  <si>
    <t>(hourly IHS): 03/05/2026 13:02 0:57:25 48.3V FME Desire is managing with level 0</t>
  </si>
  <si>
    <t>(05/03/2026 com ran 10h): 02.05.2026: Site Vandaliser. Inventaire cote Active et Passive en cours. Update ASAP
02/05/2026 CAMUSAT: site vandilisé  le regional de spider est dans le site pour investigation.note que  la tension du site actuel est 53 V load 18 A ,Fme sera sur demain pour plus d'information</t>
  </si>
  <si>
    <t>(hourly IHS): 03/05/2026 20:28 1:40:28 No comm FME Brice is managing with level 0/Sani informed..;..;(05/03/2026 ticket)..INC-20260503-00017107</t>
  </si>
  <si>
    <t>(hourly IHS): 03/05/2026 11:31 0:28:47 0V Team is on site for work ( preventive maintenance ) // waiting END OF WORK..;..;(05/03/2026 cell nokia): 02/04/2026 : Access issue ||  Feedback RM : Intervention planned on 05.05.2026
30/04/2026 : Probleme d'access || Nouvelle tentative 
28/04/2026 : Escalade faite au RM || Plan for 30/04/2026  || FME donald || Feedback RM : Road blocked No traffic if we can Go as planned on 30.04.2027
23/04/2026 : Check breaker and  interconnection AREA(sfp, optical fiber) between system and radio module, swap its if needed|| ETA : 24/04/2026 || UP After remote reset..;..;(05/03/2026 ticket)..INC-20260503-00006373...Others Transmission equipement fault</t>
  </si>
  <si>
    <t>(hourly IHS): 03/05/2026 22:05 0:55:39 1.1V FME Herbert is managing with level 0..;..;(05/03/2026 ticket)..INC-20260503-00006521...2026-05-04 02:19:58...Update please 
Delestage prolongé dans la zone retour de notre FME...user:OCM_NOC.CAMUSAT</t>
  </si>
  <si>
    <t>(hourly IHS): 03/05/2026 20:54 0:17:45 46.5V FME Stephane is managing with level 0/Tchagou informed</t>
  </si>
  <si>
    <t>(05/03/2026 cell nokia): 02/04/2026 : Probleme d'access 
30/04/2026 : Probleme d'access || Action avec le level 0 en cours || mFeedback RM: Intervention postpone to Saturday 02/05/2026 due to insecurity
29/04/2026 : Escalade faite au RM : en attente de son feedback 
28/04/2026 : Escalade faite au RM|| FME Donald 
27/04/2026 : Need BO RAN analysis || Check and clean jumper, port 4 of ARGA</t>
  </si>
  <si>
    <t xml:space="preserve">(05/03/2026 cell nokia): 30/04/2026 :  Check breaker and  interconnection FXDB (sfp, optical fiber) between system and radio module, swap its if needed || Access issue </t>
  </si>
  <si>
    <t>(05/03/2026 ticket)..INC-20260503-00012912...Others Transmission equipement fault</t>
  </si>
  <si>
    <t>(05/03/2026 cell nokia): 02/05/2026 : Need BO RAN analysis</t>
  </si>
  <si>
    <t xml:space="preserve">(05/03/2026 cell zte): 02/04/2026 : Need BO RAN analysis ..;..;(05/03/2026 cell zte): 02/04/2026 : Need BO RAN analysis </t>
  </si>
  <si>
    <t>(05/03/2026 com ran 10h): 03.05.2026: FME Lucien activated is managing ETA=ASAP
03/05/2026 Beoin d'un fme sur site pour verifier le status du MPR et la chaine antennaire de l ODU 4/1 FME lucien activé ETA=ASAP</t>
  </si>
  <si>
    <t>(hourly IHS): 03/05/2026 12:38 0:21:41 50.2V FME Peter is heading to site, ETA ASAP..;..;(05/03/2026 ticket)..INC-20260503-00008454...Others Transmission equipement fault</t>
  </si>
  <si>
    <t>(05/03/2026 cell zte): 30/04/2026 : Power issue || Mail sent to camusat || Feedback camusat : FME en route pour le site ETA 12 :15.
..;..;(05/03/2026 cell zte): 
30/04/2026 : Power issue || Mail sent to camusat || Feedback camusat : FME en route pour le site ETA 12 :15.
..;..;(05/03/2026 cell zte): 
30/04/2026 : Power issue || Mail sent to camusat || Feedback camusat : FME en route pour le site ETA 12 :15.
..;..;(05/03/2026 ticket)..INC-20260503-00016442...2026-05-03 22:57:02...TX FME Kingsly 675245958 Huawei is on site for works (reinstallation of OCM side on site)...user:OCM_NOC.IHS</t>
  </si>
  <si>
    <t>(05/03/2026 com ran 10h): Power status check Ongoing..;..;(05/03/2026 ticket)..INC-20260503-00004422...Others Transmission equipement fault</t>
  </si>
  <si>
    <t>(hourly IHS): 03/05/2026 21:27 1:33:39 46.2V FME Merlin is managing with level 0/Idrissou infored</t>
  </si>
  <si>
    <t>(05/03/2026 com ran 17h): 03/05/2026 Camusat : grid outage grid only site ..;..;(05/03/2026 com ran 10h): 03/05/2026 Camusat : grid outage grid only site ..;..;(05/03/2026 ticket)..INC-20260503-00016577</t>
  </si>
  <si>
    <t>(05/03/2026 ticket)..INC-20260503-00011741...Others Transmission equipement fault</t>
  </si>
  <si>
    <t>(hourly IHS): 03/05/2026 14:24 0:48:45 45.1V FME Christian is on the way, ETA 03:10 PM</t>
  </si>
  <si>
    <t>(05/03/2026 cell nokia): 02/05/2026 : Check breaker and  interconnection FBBC  (sfp, optical fiber) between system and radio module, swap its if needed || FME eric activer</t>
  </si>
  <si>
    <t xml:space="preserve">(05/03/2026 cell nokia): 29/04/2026 : Negociation d'access en cours 
28/04/2026 : Access issue 
27/04/2026 : Access issue || Negociation en cours 
23/04/2026 : Intervention ce jour || Acees issue || Negociation en cours 
22/04/2026 :  Fibre pas recue || ETD: Ce soir || Intervention demain 23/04/2026 
21/04/2026 : Expedition F.O Ce jour de Garoua 
20/04/2026 : Check and clean FRGU ant 1 || FME Eli ACTIVER pour investigation || Investigation en cours avec le level 0 || Investigation non aboutti FME ira sur site demain || ETA: 21042026 </t>
  </si>
  <si>
    <t>(05/03/2026 ticket)..INC-20260503-00018201...2026-05-04 02:22:15...Grid outage ,site went down because gen fails to start due to grid bad voltage // Gen manually started...user:OCM_NOC.IHS</t>
  </si>
  <si>
    <t>(hourly IHS): 03/05/2026 06:35 5:24:52 51V Grid outage without space for MDG. Awaiting grid return. ( Abdul ; Cyrille and Armel are informed )..;..;(05/03/2026 cell zte): 02/04/2026 : Power issue || Mail sent to IHS ..;..;(05/03/2026 cell zte): 02/04/2026 : Power issue || Mail sent to IHS ..;..;(05/03/2026 com ran 17h): 03/05/2026 Grid outage without space for MDG. Awaiting grid return.  ( Abdul is informed )..;..;(05/03/2026 com ran 10h): 03/05/2026 Grid outage without space for MDG. Awaiting grid return.  ( Abdul is informed )..;..;(05/03/2026 ticket)..INC-20260503-00014878...Others Transmission equipement fault</t>
  </si>
  <si>
    <t>(05/03/2026 ticket)..INC-20260503-00007652</t>
  </si>
  <si>
    <t>(hourly IHS): 03/05/2026 21:50 0:19:08 1.1V Boris will reach on site at 22:40/Maxime informed..;..;(05/03/2026 ticket)..INC-20260503-00015820...Others Transmission equipement fault</t>
  </si>
  <si>
    <t>(05/03/2026 com ran 17h): 03.05.2026: FME Seydou activated. Update ASAP
03.05.2026: Need FME on the site to check IDerect and IBUC status</t>
  </si>
  <si>
    <t>(05/03/2026 incident) :impacted by  LIT_666_Z_Parcours-Vita , RCA: Power issue / En attente RCA CAMUSAT..;..;(05/03/2026 ticket)..INC-20260503-00001163...Others Transmission equipement fault</t>
  </si>
  <si>
    <t>(05/03/2026 incident) :impacted by  LIT_666_Z_Parcours-Vita , RCA: Power issue / En attente RCA CAMUSAT..;..;(05/03/2026 ticket)..INC-20260503-00002419...GE Fault</t>
  </si>
  <si>
    <t>(05/03/2026 incident) :impacted by  LIT_666_Z_Parcours-Vita , RCA: Power issue / En attente RCA CAMUSAT..;..;(05/03/2026 ticket)..INC-20260503-00001166...Others Transmission equipement fault</t>
  </si>
  <si>
    <t>(05/03/2026 incident) :impacted by  LIT_666_Z_Parcours-Vita , RCA: Power issue / En attente RCA CAMUSAT..;..;(05/03/2026 ticket)..INC-20260503-00000998...	PWC overload. // Load stabilized....GE Fault</t>
  </si>
  <si>
    <t>(05/03/2026 incident) :impacted by  LIT_666_Z_Parcours-Vita , RCA: Power issue / En attente RCA CAMUSAT..;..;(05/03/2026 ticket)..INC-20260503-00000545...plantage de l’odu ...Others Transmission equipement fault</t>
  </si>
  <si>
    <t>(05/03/2026 com ran 17h): Impacted by SUO_009_H_Mamfe..;..;(05/03/2026 com ran 10h): 03/05/2026 Besoin d'un fme sur site pour verifier le status du MPR FME stanley activé ETA ASAP</t>
  </si>
  <si>
    <t>(05/03/2026 cell nokia): 30/04/2026 : Problemme d'access || FME Jeremiah activer ||Plan for 03/04/206 || Feedback RM :                                
Radio replacement can only be done next week depending on access 
29/04/2026 : Escalade faite au RM : en attente de son feedback 
28/04/2026 : En attente d'analyse BO RAN || FME should check and replace FRGU if needed 
27/04/2027 : Need BO RAN analysis</t>
  </si>
  <si>
    <t>(05/03/2026 cell zte): 02/05/2026 : Need BO RAN analysis || FME should check GPS feeder status, GPS cable, GPS module</t>
  </si>
  <si>
    <t xml:space="preserve">(05/03/2026 cell nokia): 02/05/2026 : Feedback RM : Intervention prevue pour demain  FME presentement sur le site de  Songloulou
30/04/2026 : Escalade faite au RM || En attente du feeback du RM 
29/04/2026: FME est sur le site couper de songloulou. intervention demain 30/04/2026
28/04/2026 : FME en route pour le site || ETA : 12h||FME sur sokelle||Forte pluie dans la zone|| Intervention renvoyer pour demain 29/04/2026
27/04/2026 : Check and replace FRGU || ETA : 28/04/2026 </t>
  </si>
  <si>
    <t>(hourly IHS): 03/05/2026 13:35 0:24:07 48.2V fme is on the way ETA=02:10 PM..;..;(05/03/2026 ticket)..INC-20260503-00007805</t>
  </si>
  <si>
    <t>(hourly IHS): 03/05/2026 18:05 1:07:50 50.2V Emmanuel is on site waiting AFS/Franklin informed</t>
  </si>
  <si>
    <t>(hourly IHS): 03/05/2026 16:59 1:11:16 45.9V FME Mamoudou is managing with level 0/Franklin informed..;..;(05/03/2026 com ran 17h): 03.05.2026 IHS: FME Mamoudou is managing with level 0/Franklin informed</t>
  </si>
  <si>
    <t>(05/03/2026 com ran 17h): 02.05.2026: En Attente de la livraison des spare ce Jour 02.05.2026
30/04/2026  Spare FSMF Faulty Commande passe au WH de Garoua et Expediee a Ngaoundere Nouvelle ETD communiques par le SPM 30.04.2026 ESCALADE FM THEOPHILE
29/04/2026 Spare FSMF Faulty Commande passe au WH de Garoua et Expediee a Ngaoundere Nouvelle ETD communiques par le SPM 29.04.2026 ESCALADE FM THEOPHILE
28.04.2026: Spare FSMF Faulty Commande passee au WH de Garoua et Expediee a Ngaoundere Nouvelle ETD communiques par le SPM 28.04.2026
26/04/2026 FSMF expedié de GAROUA ETD=27.04.2025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21.04.26; Site foudroyé les deux FSMF en défaut ils redémarre en continu nécessaire en remplacement.Pièces de rechange disponible à GAROUA, en attente update SPM pour l'ETD
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ASAP..;..;(05/03/2026 com ran 10h): 02.05.2026: En Attente de la livraison des spare ce Jour 02.05.2026
30/04/2026  Spare FSMF Faulty Commande passe au WH de Garoua et Expediee a Ngaoundere Nouvelle ETD communiques par le SPM 30.04.2026 ESCALADE FM THEOPHILE
29/04/2026 Spare FSMF Faulty Commande passe au WH de Garoua et Expediee a Ngaoundere Nouvelle ETD communiques par le SPM 29.04.2026 ESCALADE FM THEOPHILE
28.04.2026: Spare FSMF Faulty Commande passee au WH de Garoua et Expediee a Ngaoundere Nouvelle ETD communiques par le SPM 28.04.2026
26/04/2026 FSMF expedié de GAROUA ETD=27.04.2025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21.04.26; Site foudroyé les deux FSMF en défaut ils redémarre en continu nécessaire en remplacement.Pièces de rechange disponible à GAROUA, en attente update SPM pour l'ETD
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t>
  </si>
  <si>
    <t>(05/03/2026 ticket)..INC-20260503-00000260...Issue resolved without any action on my part...Others Transmission equipement fault</t>
  </si>
  <si>
    <t>(05/03/2026 ticket)..INC-20260503-00001980...Power issue grid outage Generator fait to start ihs informed ...Others Transmission equipement fault</t>
  </si>
  <si>
    <t>(05/03/2026 cell huawei): 02/04/2026 : Besoin d'analyse BO RAN</t>
  </si>
  <si>
    <t>(hourly IHS): 03/05/2026 20:03 1:08:26 46.2V FME Stanley is managing with level 0</t>
  </si>
  <si>
    <t>(05/03/2026 ticket)..INC-20260503-00014463...2026-05-03 22:44:49...NOT IHS SITE...user:OCM_NOC.IHS</t>
  </si>
  <si>
    <t>(05/03/2026 com ran 17h): 03/05/2026 Feedback IHS: fme Pascal is informed and will manage in the morning..;..;(05/03/2026 com ran 10h): 03/05/2026 Feedback IHS: fme Pascal is informed and will manage in the morning</t>
  </si>
  <si>
    <t>(hourly IHS): 03/05/2026 21:20 0:49:06 48.7V FME Stanley is managing with level 0</t>
  </si>
  <si>
    <t>(05/03/2026 com ran 17h): 03.05.2026: BBU Is Down. Need FME on the site to check his status nad interco with MPR</t>
  </si>
  <si>
    <t>(hourly IHS): 03/05/2026 13:49 0:10:25 FME Pascal is managing with level 0</t>
  </si>
  <si>
    <t>(05/03/2026 ticket)..INC-20260503-00015649...2026-05-04 03:48:51...FME is managing with level 0...user:OCM_NOC.CAMUSAT</t>
  </si>
  <si>
    <t>(05/03/2026 com ran 17h): 02.05.2026 SAMBA: Continuite de delestage confirmee ce matin
01.05.2026 CAMUSAT:  grid only site grid outage / grid return awaited..;..;(05/03/2026 com ran 10h): 02.05.2026 SAMBA: Continuite de delestage confirmee ce matin
01.05.2026 CAMUSAT:  grid only site grid outage / grid return awaited</t>
  </si>
  <si>
    <t>(05/03/2026 ticket)..INC-20260503-00001981...Power issue grid outage no backup awaiting grid return ...Others Transmission equipement fault</t>
  </si>
  <si>
    <t>(05/03/2026 com ran 17h): 03.05.2026: ODU faulty Commande passer par mail au SPM Car spare pas disponible dans le WH Hammer. Update ASAP
Impacted by OST_099_H_Bafang-Chefferie (TX issue)..;..;(05/03/2026 com ran 10h): 03.05.2026: ODU faulty Commande passer par mail au SPM Car spare pas disponible dans le WH Hammer. Update ASAP
Impacted by OST_099_H_Bafang-Chefferie (TX issue)</t>
  </si>
  <si>
    <t>(hourly IHS): 03/05/2026 13:23 9:37:39 47V Grid only no space // awaiting grid return..;..;(05/03/2026 com ran 17h): 03.05.2026 IHS: Grid outage no space // awaiting grid return ..;..;(05/03/2026 ticket)..INC-20260503-00007946...2026-05-03 15:20:59...investigation ongoing / Our FME is on the way to site ETA=17H...user:OCM_NOC.CAMUSAT</t>
  </si>
  <si>
    <t>(hourly IHS): 03/05/2026 05:14 17:46:39 46.3V Grid outage without space for MDG. Awaiting grid return. Escalation to Cyrille Fopa..;..;(05/03/2026 com ran 17h): 03/05/2026 Feedback IHS: Grid outage without space for MDG. Awaiting grid return. ( Abdul is informed )..;..;(05/03/2026 com ran 10h): 03/05/2026 Feedback IHS: Grid outage without space for MDG. Awaiting grid return. ( Abdul is informed )..;..;(05/03/2026 ticket)..INC-20260503-00002051...2026-05-04 02:01:48...Update please 
Continuité du délestage dans la zone, confirmé par notre FME / En attente retour ENEO...user:OCM_NOC.CAMUSAT</t>
  </si>
  <si>
    <t>(05/03/2026 cell zte): 02/05/2026 : Need BO RAN analysis..;..;(05/03/2026 cell zte): 02/05/2026 : Need BO RAN analysis || FME should check and clean jumper, port 2 of RRU 61 and 51..;..;(05/03/2026 cell zte): 02/05/2026 : Need BO RAN analysis || FME should check and clean jumper, port 2 of RRU 61 and 51</t>
  </si>
  <si>
    <t>(05/03/2026 ticket)..INC-20260503-00017199...Others Transmission equipement fault</t>
  </si>
  <si>
    <t>(05/03/2026 ticket)..INC-20260503-00009375...2026-05-03 15:22:33...investigation ongoing by our FME. But we are suspecting a TX issue...user:OCM_NOC.CAMUSAT</t>
  </si>
  <si>
    <t>(05/03/2026 com ran 17h): 03.05.2026: Possible Souci de VLAN. Check et Normalisation en cours. Update ASAP</t>
  </si>
  <si>
    <t xml:space="preserve">(05/03/2026 cell nokia): 02/05/2026 : Feedback RM : Intervention prevue pour demain  FME presentement sur le site de  Songloulou
30/04/2026 : Escalade faite au RM|| En attente du feeback du RM  
2902026 : FME presntement a mbongo || ETA: 30042026
28/04/2026 : Check breaker and  interconnection FRMF (sfp, optical fiber) between system and radio module, swap its if needed || FME yannick  presentement en route pour le site de logbong|| Forte pluie  dans la zone||Intervention pour demain 29/04/2026 </t>
  </si>
  <si>
    <t>(05/03/2026 com ran 17h): 03.05.2026: Possible Souci de VLAN. Check et Normalisation en cours. Update ASAP..;..;(05/03/2026 ticket)..INC-20260503-00009136...Others Transmission equipement fault</t>
  </si>
  <si>
    <t xml:space="preserve">(05/03/2026 cell zte): 02/05/2026 : Power issue || UP after return power </t>
  </si>
  <si>
    <t>(05/03/2026 com ran 17h):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reconnection)..;..;(05/03/2026 com ran 10h):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</si>
  <si>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(05/03/2026 com ran 17h):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status..;..;(05/03/2026 com ran 10h):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</si>
  <si>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(hourly IHS): 03/05/2026 10:59 12:01:39 44.4V Grid outage no space // awaiting grid return..;..;(05/03/2026 com ran 17h): 03.05.2026 IHS: Grid outage no space // awaiting grid return..;..;(05/03/2026 ticket)..INC-20260503-00007679...2026-05-03 14:37:21...Grid outage no space // awaiting grid return...user:OCM_NOC.IHS</t>
  </si>
  <si>
    <t>(05/03/2026 ticket)..INC-20260503-00004555...power ...Others Transmission equipement fault</t>
  </si>
  <si>
    <t>(05/03/2026 com ran 17h): 03.05.2026 CAMUSAT: Investigation ongoing / Our FME is on the way to site ETA=17H..;..;(05/03/2026 ticket)..INC-20260503-00006093...2026-05-03 12:29:11...Grid outage and Grid only site / Grid return awaited...user:OCM_NOC.CAMUSAT</t>
  </si>
  <si>
    <t>(hourly IHS): 03/05/2026 13:55 0:04:58 41.8V Fme Nicolas is informed ETA 02:45 PM..;..;(05/03/2026 ticket)..INC-20260503-00000142...2026-05-03 01:51:04...Feedback IHS: Kelvin is informed and reported insecurity...Issue resolved without action on my part...Others Transmission equipement fault...user:NGUESSAN KOFFI MARC PAETERNE</t>
  </si>
  <si>
    <t>(hourly IHS): 03/05/2026 13:23 9:37:39 53.6V Grid outage no space // awaiting grid return..;..;(05/03/2026 com ran 17h): 03.05.2026 IHS: Grid outage no space // awaiting grid return ..;..;(05/03/2026 ticket)..INC-20260503-00013046...2026-05-04 02:11:08...Relance 1
No Power Issue on Site, U = 53V and Site is on GRID. TX FME Yaya 694806622 is informed.
BO TX ANALYSE ONGOING...user:OCM_NOC.IHS</t>
  </si>
  <si>
    <t>(05/03/2026 com ran 10h): 03.05.2026:FME Mohamadou activated for intervention ETA=03:00 PM
03.05.2026: BV activer le FME pour check statut du chassis et refaire le ligne antennaire. interpeller le BoTx pour assistance si pas toujours OK.</t>
  </si>
  <si>
    <t>(hourly IHS): 03/05/2026 12:31 1:28:37 47.8V Lack of rectifiers on site..;..;(05/03/2026 ticket)..INC-20260503-00004606...2026-05-03 15:50:45...FME is on the way ETA 07:00 PM...RCA IHS attendu...Others...Probleme energie | chute de tension, U:44V...user:OCM_NOC.IHS</t>
  </si>
  <si>
    <t>(hourly IHS): 03/05/2026 09:29 0:30:32 No Comm FME Gerald is managing with level 0..;..;(05/03/2026 cell nokia): 03/05/2026 : Feedback RM : No access for now for GSM antenna replacement ..;..;(05/03/2026 com ran 10h): Power status check Ongoing..;..;(05/03/2026 ticket)..INC-20260503-00006368...Others Transmission equipement fault</t>
  </si>
  <si>
    <t>(hourly IHS): 03/05/2026 13:34 0:25:29 1.9V Fme Maxime is informed ETA 02:15 PM</t>
  </si>
  <si>
    <t xml:space="preserve">(hourly IHS): 03/05/2026 20:51 0:20:41 49.5V Yannick is managing with level 0, ETA asap..;..;(05/03/2026 cell nokia): 03/05/2026 : Need BO RAN analysis </t>
  </si>
  <si>
    <t>(hourly IHS): 03/05/2026 15:54 3:19:01 No comm FME is managing with level 0/Samuel informed..;..;(05/03/2026 com ran 17h): Impacted by SUO_009_H_Mamfe</t>
  </si>
  <si>
    <t>(05/03/2026 ticket)..INC-20260503-00001983</t>
  </si>
  <si>
    <t>(05/03/2026 ticket)..INC-20260503-00001973...Others Transmission equipement fault</t>
  </si>
  <si>
    <t>(05/03/2026 com ran 17h): New BTS installed and not yet accepted..;..;(05/03/2026 com ran 10h): New BTS installed and not yet accepted</t>
  </si>
  <si>
    <t>(hourly IHS): 03/05/2026 19:50 2:19:10 45.9V FME Stanley is managing with level 0/Samuel informed</t>
  </si>
  <si>
    <t>(05/03/2026 com ran 17h): 02.05.2026: access not granted for this site for now
01.05.2026 Denis: Check ongoing will update asap
30.04.26: Besoin d'un FME sur site pour vérifier le statut du MPR; FME Jeremiah activé pour investigations, update ASAP..;..;(05/03/2026 com ran 10h): 02.05.2026: access not granted for this site for now
01.05.2026 Denis: Check ongoing will update asap
30.04.26: Besoin d'un FME sur site pour vérifier le statut du MPR; FME Jeremiah activé pour investigations, update ASAP</t>
  </si>
  <si>
    <t>(05/03/2026 incident) :impacted by Mamfe_N_SUO_009 , probleme d'energie|| Action : RCA CAMUSAT attendu..;..;(05/03/2026 com ran 17h): Impacted by SUO_009_H_Mamfe..;..;(05/03/2026 com ran 10h): Power status check Ongoing</t>
  </si>
  <si>
    <t>(05/03/2026 ticket)..INC-20260503-00003407...2026-05-03 09:03:25...Sylvain KAMDEM (671881683/ DTR) is on site to swap GE // Work done...Sylvain KAMDEM (671881683/ DTR) is on site to swap GE // Work done...Others...Sylvain KAMDEM (671881683/ DTR) is on site to swap GE // Work done...user:OCM_NOC.IHS</t>
  </si>
  <si>
    <t>(05/03/2026   groupe whatsapp ): impacted by EST_076_N_Diang-MTN , Diang-MTN_G9U9L8L7_EST_076 -{ P1 en cours  } ..;..;(05/03/2026 com ran 17h): Indisponibilités des services mobiles Voix &amp; Data dans la localité de Mamfe_N_SUO_009 et environs</t>
  </si>
  <si>
    <t>(05/03/2026 com ran 17h): Site en cours de démentelement..;..;(05/03/2026 com ran 10h): Site en cours de démentelement</t>
  </si>
  <si>
    <t>(05/03/2026 cell zte): 02/05/2026 : Need BO RAN analysis..;..;(05/03/2026 cell zte): 02/05/2026 : Need BO RAN analysis || FME should check and clean jumper, port 2 of RRU 51 || Probeme d'access..;..;(05/03/2026 cell zte): 02/05/2026 : Need BO RAN analysis || FME should check and clean jumper, port 2 of RRU 51 || Probeme d'access</t>
  </si>
  <si>
    <t>(05/03/2026 ticket)..INC-20260503-00011039</t>
  </si>
  <si>
    <t>(05/03/2026 com ran 17h): 02.05.2026:  grid only site probable grid outage / FME will check..;..;(05/03/2026 com ran 10h): 02.05.2026:  grid only site probable grid outage / FME will check</t>
  </si>
  <si>
    <t>(05/03/2026 com ran 17h): 03.05.2026 CAMUSAT: Grid outage and Grid only site / Grid return awaited..;..;(05/03/2026 ticket)..INC-20260503-00005479...Others Transmission equipement fault</t>
  </si>
  <si>
    <t>(05/03/2026 ticket)..INC-20260503-00006066...2026-05-03 11:27:12...Power issue site solar only awaited sunshine return...Others...user:DRAME IMOURANA</t>
  </si>
  <si>
    <t>(hourly IHS): 03/05/2026 14:10 1:02:05 48.1V Sylvain KAMDEM (671881683/ DTR) is on site to swap GE/Serge informed</t>
  </si>
  <si>
    <t xml:space="preserve">(05/03/2026 cell nokia): 02/05/2026 : Feedback RM : Intervention ce jour apres le Songloulou
30/04/2026 : Escalade faite au RM || En attente du feeback du RM 
29/04/2026: FME est sur le site couper de songloulou. intervention demain 30/04/2026
28/04/2026 : FME en route pour le site || ETA : 12h||FME sur sokelle||Forte pluie dans la zone|| Intervention renvoyer pour demain 29/04/2026
27/04/2026 : Check and replace FRGU || ETA : 28/04/2026 </t>
  </si>
  <si>
    <t>(05/03/2026 cell huawei):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t>
  </si>
  <si>
    <t>(05/03/2026 ticket)..INC-20260503-00003029</t>
  </si>
  <si>
    <t xml:space="preserve">(05/03/2026 cell zte): 02/05/2026 : Power issue || Mail sent to IHS </t>
  </si>
  <si>
    <t>(05/03/2026 incident) :impacted by Mamfe_N_SUO_009 , probleme d'energie|| Action : RCA CAMUSAT attendu..;..;(05/03/2026 com ran 17h): Indisponibilités des services mobiles Voix &amp; Data dans la localité de Mamfe_N_SUO_009 et environs</t>
  </si>
  <si>
    <t>(hourly IHS): 03/05/2026 15:58 0:10:35 47.1V FME is managing with level 0/Idrissou informed</t>
  </si>
  <si>
    <t>(05/03/2026 cell zte):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down..;..;(05/03/2026 cell zte): 02/05/2026 : En attente du suuport de Camusat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down..;..;(05/03/2026 cell zte): 02/05/2026 : En attente du suuport de Camusat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t>
  </si>
  <si>
    <t>(hourly IHS): 03-05-2026 03:10:58 cord Arold revert joseph is on site replacing dg started relay</t>
  </si>
  <si>
    <t>(05/03/2026 ticket)..INC-20260503-00009091...PWC overload. // Load stabilized....PWC overload. // Load stabilized....GE Fault</t>
  </si>
  <si>
    <t>(05/03/2026 ticket)..INC-20260503-00008994...Others Transmission equipement fault</t>
  </si>
  <si>
    <t>(hourly IHS): 03/05/2026 15:47 0:22:04 44V FME Joseph is managing with level 0/Samuel informed..;..;(05/03/2026 ticket)..INC-20260503-00010087...Others Transmission equipement fault</t>
  </si>
  <si>
    <t>(05/03/2026 cell zte): 02/04/2026 : Intervention prevu pour ce jour
30/04/2026 : Besoin d'analyse BO RAN || Site unstble Activate FME to Check and clean jumper, port 3 of RRU61 || Fme active ||  Escalade faite au RM || Feedback RM  : Pending/01-05-2026..;..;(05/03/2026 cell zte): 02/05/2026 : Intervention prevu pour ce jour || FME sur site || Intervention en cours 
30/04/2026 : Besoin d'analyse BO RAN || Site unstble Activate FME Maruis to Check and clean jumper, port 3 of RRU61 || Fme active ||  Escalade faite au RM || Feedback RM  : Pending/01-05-2026..;..;(05/03/2026 cell zte): 02/05/2026 : Intervention prevu pour ce jour || FME sur site || Intervention en cours 
30/04/2026 : Besoin d'analyse BO RAN || Site unstble Activate FME Maruis to Check and clean jumper, port 3 of RRU61 || Fme active ||  Escalade faite au RM || Feedback RM  : Pending/01-05-2026</t>
  </si>
  <si>
    <t>(05/03/2026 com ran 17h): 03.05.2026: Site Foudorye. Suite de l'intervention prevue demain 04.05.2026
03.05.2026: FME Pas sur site ESCALADE fait au RM. Update ASAP
03.05.2026: FME ric EWANE a pris la route pour le site ETA=ASAP
02.05.2025 FME: Acording to the security there was a thunder over the village last night that probably affected the equipements. Suite des Investigation demain 03.05.2026(Le FME sera sur site)
02.05.2026: FME Eric activated is managing ETA=ASAP
02.05.2026: Power Issue solved but site remain down. Need FME on the site to check MPR status as it's not supervised
02/05/2026 IHS: Fme is on the way ETA = 07:10 Am..;..;(05/03/2026 com ran 10h): 03.05.2026: FME ric EWANE a pris la route pour le site ETA=ASAP
02.05.2025 FME: Acording to the security there was a thunder over the village last night that probably affected the equipements. Suite des Investigation demain 03.05.2026(Le FME sera sur site)
02.05.2026: FME Eric activated is managing ETA=ASAP
02.05.2026: Power Issue solved but site remain down. Need FME on the site to check MPR status as it's not supervised
02/05/2026 IHS: Fme is on the way ETA = 07:10 Am</t>
  </si>
  <si>
    <t>(05/03/2026 cell zte): 02/04/2026 : Intervention prevu pour ce jour
30/04/2026 : Escalade faite au RM || Feedback RM  : Pending/ 02-05-2026
29/04/2026 : Intervention prevu pour demain 30042026
28/04/2026 : Fme active ETA attendu || Intervention prevu pour demain
27/04/2026 : Besoin d'analyse BO RAN || Check and clean jumper, port 2 of RRU 61..;..;(05/03/2026 cell zte): 02/04/2026 : Intervention prevu pour ce jour
30/04/2026 : Escalade faite au RM || Feedback RM  : Pending/ 02-05-2026
29/04/2026 : Intervention prevu pour demain 30042026
28/04/2026 : Fme Yannick tchoupaactive ETA attendu || Intervention prevu pour demain
27/04/2026 : Besoin d'analyse BO RAN || Check and clean jumper, port 2 of RRU 61..;..;(05/03/2026 cell zte): 02/04/2026 : Intervention prevu pour ce jour
30/04/2026 : Escalade faite au RM || Feedback RM  : Pending/ 02-05-2026
29/04/2026 : Intervention prevu pour demain 30042026
28/04/2026 : Fme Yannick tchoupaactive ETA attendu || Intervention prevu pour demain
27/04/2026 : Besoin d'analyse BO RAN || Check and clean jumper, port 2 of RRU 61</t>
  </si>
  <si>
    <t xml:space="preserve">(05/03/2026 com ran 17h): 03.05.2026: Spare(ODU) Remplacee mais site toujours down. Le FME n'ayant pas la main sur le FE Dizangue pour troubleshooting. Recommande au FME de S''y rendre pour travaux Conjoint. Update ASAP
03.05.2026: Spare(ODU) recu Ce matin FME en Rpoute ETA=13H
02.05.2026: Spare(ODU) received to EDEA and Intervention will be done after Songoulou ETA=15H30
01.05.2026: Spare MAD par OCM. ODU shipping to Edea ongoing ETD=01.05.2026
30.04.26: ODU remis ce jour par OCM, ETD à préciser
28/04/2026 Odu MPT-MC 3DB20858AC  8GHz fautlty pas disponible au WH  commande passé a OCM ..;..;(05/03/2026 com ran 10h): 03.05.2026: Spare(ODU) recu Ce matin FME en Rpoute ETA=13H
02.05.2026: Spare(ODU) received to EDEA and Intervention will be done after Songoulou ETA=15H30
01.05.2026: Spare MAD par OCM. ODU shipping to Edea ongoing ETD=01.05.2026
30.04.26: ODU remis ce jour par OCM, ETD à préciser
28/04/2026 Odu MPT-MC 3DB20858AC  8GHz fautlty pas disponible au WH  commande passé a OCM </t>
  </si>
  <si>
    <t>(05/03/2026 cell nokia): 28/04/2026 : Check breaker and  interconnection FR(sfp, optical fiber) between system and radio module, swap its if needed</t>
  </si>
  <si>
    <t>(05/03/2026 com ran 17h): 02.05.2026: Carte Core Evo Faulty. Spare pas disponible chez Huawei Commande passee a OCM
01.05.2026: Carte Core Faulty Spare pas disponible dans les WH AFRO. Commande pas au SPM pour envoi du mail a OCM Car spare egalement indisponible chez Huawei
Impacted by CTR_699_N_Batchenga-Nachtigal-IHS (TX issue)..;..;(05/03/2026 com ran 10h): 02.05.2026: Carte Core Evo Faulty. Spare pas disponible chez Huawei Commande passee a OCM
01.05.2026: Carte Core Faulty Spare pas disponible dans les WH AFRO. Commande pas au SPM pour envoi du mail a OCM Car spare egalement indisponible chez Huawei
Impacted by CTR_699_N_Batchenga-Nachtigal-IHS (TX issue)</t>
  </si>
  <si>
    <t>(05/03/2026 groupe whatsapp) :  impacted by NRO_011_H_MBENGWI, Boucle Ethernet les Vlan Huawei (1454, 1453, 1452, 1451) || Action Desactivation de la boucle par BOTX..;..;(05/03/2026 com ran 17h): Indisponibilité  des services voix &amp; data dans la zone de NRO_011_H_MBENGWI et environs</t>
  </si>
  <si>
    <t>(05/03/2026 groupe whatsapp) :  impacted by NRO_011_H_MBENGWI, Boucle Ethernet les Vlan Huawei (1454, 1453, 1452, 1451) || Action Desactivation de la boucle par BOTX..;..;(05/03/2026 com ran 17h): Impacted by NRO_011_H_MBENGWI</t>
  </si>
  <si>
    <t>(hourly IHS): 03/05/2026 19:48 1:23:56 No comm Francis is on site/Felix B informed</t>
  </si>
  <si>
    <t xml:space="preserve">(05/03/2026 groupe whatsapp) : impacted by NRO_017_H_Bali , probleme d'energie, chute tension U.44v || Action : RCA IHS attendu..;..;(05/03/2026 com ran 10h): Impacted by NRO_017_H_Bali..;..;(05/03/2026 ticket)..INC-20260503-00003793...2026-05-03 09:01:31...	No Power Issue on Site, U = 51V and Site on GEN. TX FME Herman 656401745 / Huawei is informed (OCM CB Faulty)...	No Power Issue on Site, U = 51V and Site on GEN. TX FME Herman 656401745 / Huawei is informed (OCM CB Faulty)...Others Transmission equipement fault...	No Power Issue on Site, U = 51V and Site on GEN. TX FME Herman 656401745 / Huawei is informed (OCM CB Faulty)...user:TCHOUPOU BAUDOIN VALDAS </t>
  </si>
  <si>
    <t>(05/03/2026 com ran 17h): 03.05.2026: Carte MPT-ACC recue et remplacee mais site toujours down. Apres Investigation, il s'avere que le Chassis et l'OD auraient pris un Coup. Commande en Cours
03.05.2026: Cart Disponible a Nanga-Eboko Expedition ce Jour ETD=03.05.2026 16H
02.05.2026: Apres remplacement et Configuration de la Micro sD, le FME supporte par le BO TX Du Bois font le constat que la carte MPT-ACC esty faulty. Verification de la disponibilite de la spare en cours. Update ASAP
02.05.2026: FME Sur site remplacement de la micro sD en cours avec le BO TX
01.05.2026: Carte Micro sD Faulty Command en Cours
01.05.2026: Relance du FME Synphorien en cour
30.04.26: Besoin d'un FME sur site pour vérifier le statut du MPR; CM-20260430-00007051; FME Totat activé pour investigations, update ASAP
30/04/2026 CAMUSAT:FME is on the way ETA 16H..;..;(05/03/2026 com ran 10h): 03.05.2026: Cart Disponible a Nanga-Eboko Expedition ce Jour ETD=03.05.2026 16H
02.05.2026: Apres remplacement et Configuration de la Micro sD, le FME supporte par le BO TX Du Bois font le constat que la carte MPT-ACC esty faulty. Verification de la disponibilite de la spare en cours. Update ASAP
02.05.2026: FME Sur site remplacement de la micro sD en cours avec le BO TX
01.05.2026: Carte Micro sD Faulty Command en Cours
01.05.2026: Relance du FME Synphorien en cour
30.04.26: Besoin d'un FME sur site pour vérifier le statut du MPR; CM-20260430-00007051; FME Totat activé pour investigations, update ASAP
30/04/2026 CAMUSAT:FME is on the way ETA 16H</t>
  </si>
  <si>
    <t>(05/03/2026 cell zte): 
29/04/2026 : Feedback camrail attendu
28/04/2026 : Demande de Work_permit par OCM a Camrail || Feedback camrail attendu attendu
27/04/2026 : Besoin d'analyse BO RAN || FME should check Antenna Fider status..;..;(05/03/2026 cell zte): 
02/04/2026 : Demande du work permis initier || Nous attendons le retour de Camrail
29/04/2026 : Feedback camrail attendu
28/04/2026 : Demande de Work_permit par OCM a Camrail || Feedback camrail attendu attendu
27/04/2026 : Besoin d'analyse BO RAN || FME should check Antenna Fider status..;..;(05/03/2026 cell zte): 
02/04/2026 : Demande du work permis initier || Nous attendons le retour de Camrail
29/04/2026 : Feedback camrail attendu
28/04/2026 : Demande de Work_permit par OCM a Camrail || Feedback camrail attendu attendu
27/04/2026 : Besoin d'analyse BO RAN || FME should check Antenna Fider status</t>
  </si>
  <si>
    <t>(05/03/2026 groupe whatsapp) : impacted by NRO_017_H_Bali , probleme d'energie, chute tension U.44v || Action : RCA IHS attendu..;..;(05/03/2026 com ran 10h): Impacted by NRO_017_H_Bali..;..;(05/03/2026 ticket)..INC-20260503-00005890</t>
  </si>
  <si>
    <t>(hourly IHS): 03/05/2026 09:38 0:21:18 44.7V HERMAN ABENA (699999625 /BROADCOM ) is on site for PWC swap // await End of work (Cedric is informed )</t>
  </si>
  <si>
    <t>(05/03/2026 com ran 17h): 02.05.2026: Alignement already performed but not change/ODU replacement suggested but not available in the system, SPM informed Update ASAP
02.05.2026: Yannick activated for intervnetion ETA=14H30
01.05.2026: Lien SIKOUM_LOUNGAHE-CAMRAIL Depointe. Besoin d'un FME sur site pour effectuer le repointage dudit lien(gagner 30dbm)..;..;(05/03/2026 com ran 10h): 02.05.2026: Alignement already performed but not change/ODU replacement suggested but not available in the system, SPM informed Update ASAP
02.05.2026: Yannick activated for intervnetion ETA=14H30
01.05.2026: Lien SIKOUM_LOUNGAHE-CAMRAIL Depointe. Besoin d'un FME sur site pour effectuer le repointage dudit lien(gagner 30dbm)</t>
  </si>
  <si>
    <t>(05/03/2026 groupe whatsapp) :  impacted by NRO_011_H_MBENGWI, Boucle Ethernet les Vlan Huawei (1454, 1453, 1452, 1451) || Action Desactivation de la boucle par BOTX..;..;(05/03/2026 com ran 17h): Impacted by NRO_017_H_Bali..;..;(05/03/2026 com ran 10h): Impacted by NRO_017_H_Bali</t>
  </si>
  <si>
    <t>(05/03/2026 groupe whatsapp) :  impacted by NRO_011_H_MBENGWI, Boucle Ethernet les Vlan Huawei (1454, 1453, 1452, 1451) || Action Desactivation de la boucle par BOTX..;..;(hourly IHS): 03/05/2026 12:37 3:31:58 42.1V Team is managing, ETA 07:00 PM..;..;(05/03/2026 com ran 17h): Indisponibilité des services voix &amp; data dans la zone de NRO_017_H_Bali_U et environs..;..;(05/03/2026 com ran 10h): Indisponibilité des services voix &amp; data dans la zone de NRO_017_H_Bali_U et environs</t>
  </si>
  <si>
    <t>(05/03/2026 com ran 17h):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ASAP..;..;(05/03/2026 com ran 10h):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t>
  </si>
  <si>
    <t>(hourly IHS): 03/05/2026 17:54 1:18:53 47V FME Francis informed, ETA /Cedric informed</t>
  </si>
  <si>
    <t>(05/03/2026 com ran 17h): 03.05.2026: Le FME Etant Toujours sur Apouh et vu le climat actuel(Pluie dans la zone), l'intervention se fera demain 04.05.2026
03.05.2026: Spare(Fibre Optique) recu. FME Yannick Mbah will have a look ETA=03:00 PM
02.05.2026: Spare pas recu d'apres le RM. Relance du transporteur en Cours et Update ASAP
02.05.2026 SPM: This was outbound yesterday we will just have to formalize things through mail!!!! ETD=02.05.2026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ASAP..;..;(05/03/2026 com ran 10h): 03.05.2026: Spare(Fibre Optique) recu. FME Yannick Mbah will have a look ETA=03:00 PM
02.05.2026: Spare pas recu d'apres le RM. Relance du transporteur en Cours et Update ASAP
02.05.2026 SPM: This was outbound yesterday we will just have to formalize things through mail!!!! ETD=02.05.2026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t>
  </si>
  <si>
    <t>:impacted by  LIT_666_Z_Parcours-Vita , RCA: Power issue / En attente RCA CAMUSAT.</t>
  </si>
  <si>
    <t>aktivco DG</t>
  </si>
  <si>
    <t xml:space="preserve"> Impacted by Songloulou-IHS_LIT_200 (TX issue)</t>
  </si>
  <si>
    <t xml:space="preserve"> impacted by EST_076_N_Diang-MTN , Diang-MTN_G9U9L8L7_EST_076 -{ P1 en cours  } </t>
  </si>
  <si>
    <t xml:space="preserve"> Impacted by SUO_040_H_Tinto</t>
  </si>
  <si>
    <t>impacted by LIT_620_Z_Notre-Dame-de-Yassa</t>
  </si>
  <si>
    <t xml:space="preserve"> Impacted by NRO_227_H_Bda-Chinde</t>
  </si>
  <si>
    <t xml:space="preserve"> Impacted by LIT_554_Z_Ndpssi-Vallee-de-la-Paix(LIT-554).</t>
  </si>
  <si>
    <t>:impacted by LIT_620_Z_Notre-Dame-de-Yassa</t>
  </si>
  <si>
    <t xml:space="preserve"> impacted by EST_076_N_Diang-MTN , Diang-MTN_G9U9L8L7_EST_076 -{ P1 en cours  }</t>
  </si>
  <si>
    <t>no root cause</t>
  </si>
  <si>
    <t>(05/03/2026 com ran 17h): Impacted by SUO_040_H_Tinto..;..;(05/03/2026 com ran 10h): Impacted by SUO_040_H_Tinto  ||(05/03/2026 groupe whatsapp ): SUO_040_H_Tinto: 02.05.2026: access not granted for this site for now</t>
  </si>
  <si>
    <t>MPR ISSUE</t>
  </si>
  <si>
    <t>(05/03/2026 groupe whatsapp ):LIT_554_Z_Ndpssi-Vallee-de-la-Paix(LIT-554): 02.05.2026 SAMBA: Continuite de delestage confirmee ce matin  || (05/03/2026 com ran 17h): Impacted by LIT_554_Z_Ndpssi-Vallee-de-la-Paix(LIT-554)..;..;(05/03/2026 com ran 10h): Impacted by LIT_554_Z_Ndpssi-Vallee-de-la-Paix(LIT-554)</t>
  </si>
  <si>
    <t>NUR  DU 05/02/2026</t>
  </si>
  <si>
    <t>fiber AOF</t>
  </si>
  <si>
    <t>: Impacted by NRO_227_H_Bda-Chinde</t>
  </si>
  <si>
    <t xml:space="preserve">impacted by LIT_620_Z_Notre-Dame-de-Yassa  ,Plantage MPR || Action reset MPR </t>
  </si>
  <si>
    <t xml:space="preserve"> Impacted by LIT_528_Z_Newb-Ancien-Etage-New(LIT-528)</t>
  </si>
  <si>
    <t>(05/03/2026  groupe whatsapp ):LIT_528_Z_Newb-Ancien-Etage-New(LIT-528) : Need FME on the site to check MPR status  ||  (05/03/2026 com ran 17h): Impacted by LIT_528_Z_Newb-Ancien-Etage-New(LIT-528)..;..;(05/03/2026 com ran 10h): Impacted by LIT_528_Z_Newb-Ancien-Etage-New(LIT-528)..;..;(05/03/2026 ticket)..INC-20260503-00012977...Others Transmission equipement fault</t>
  </si>
  <si>
    <t xml:space="preserve"> Impacted by LIT_713_Z_Kotto-Baden-Baden(LIT-713)</t>
  </si>
  <si>
    <t>(05/03/2026 com ran 17h): Impacted by LIT_713_Z_Kotto-Baden-Baden(LIT-713)  ||  (035/03/2026 groupe whatssapp ): INC-20260503-00006521	LIT_713_Z_Kotto-Baden-Baden(LIT-713) ,Delestage prolongé dans la zone retour de notre FME</t>
  </si>
  <si>
    <t>(05/03/2026  groupe whatsapp ):   LIT_613_Z_Makepe-Bloc-E(LIT-613)  INC-20260503-00013877 , grid only site  grid outage / grid return  || (05/03/2026 ticket)..INC-20260503-00013856</t>
  </si>
  <si>
    <t xml:space="preserve">(05/03/2026   groupe whatsapp ): impacted by EST_076_N_Diang-MTN , Diang-MTN_G9U9L8L7_EST_076 -{ P1 en cours  } ..;..;(05/03/2026 ticket)..INC-20260503-00017040...power ...Others Transmission equipement fault ||(front office ) : probleme avec l'ODU </t>
  </si>
  <si>
    <t>(05/03/2026   groupe whatsapp ): impacted by EST_076_N_Diang-MTN , Diang-MTN_G9U9L8L7_EST_076 -{ P1 en cours  } ..;..;(05/03/2026 com ran 17h): Indisponibilités des services mobiles Voix &amp; Data dans la localité de Mamfe_N_SUO_009 et environs  || (front office ): probleme avec l'ODU</t>
  </si>
  <si>
    <t>05/03/2026: hardware issue,  site with GPS issue (alarm : TDD down 09Apr 02pm)</t>
  </si>
  <si>
    <t xml:space="preserve"> (05/03/2026 groupe whatsapp ):INC-20260503-00006521	LIT_713_Z_Kotto-Baden-Baden(LIT-713) ,Delestage prolongé dans la zone retour de notre FME|| (05/03/2026 com ran 17h): Impacted by LIT_713_Z_Kotto-Baden-Baden(LIT-713)..;..;(05/03/2026 ticket)..INC-20260503-00006511...2026-05-03 17:25:07...Relance 1
no power issue u=53.4v load=53A / no action done
BO TX ANALYSE ONGOING...Instabilité Power suspecté... l'équipe maintenance power se déploie sur site pour examiner et nous faire un retour....user:OCM_NOC.CAMUSAT</t>
  </si>
  <si>
    <t>LIT_713_Z_Kotto-Baden-Baden(LIT-713)</t>
  </si>
  <si>
    <t>impacted by LIT_620_Z_Notre-Dame-de-Yassa  ,Plantage MPR || Action reset MPR</t>
  </si>
  <si>
    <t>:impacted by  LIT_666_Z_Parcours-Vita , RCA: Power issue / En attente RCA CAMUSAT</t>
  </si>
  <si>
    <t>(05/03/2026   groupe whatsapp ): impacted by EST_076_N_Diang-MTN , Diang-MTN_G9U9L8L7_EST_076 -{ P1 en cours  } ..;..;(05/03/2026 com ran 17h): Indisponibilités des services mobiles Voix &amp; Data dans la localité de Mamfe_N_SUO_009 et environs  || (front office): probleme d'ODU HS</t>
  </si>
  <si>
    <t xml:space="preserve"> Impacted by NRO_011_H_MBENGWI</t>
  </si>
  <si>
    <t xml:space="preserve"> Impacted by SUO_009_H_Mamfe</t>
  </si>
  <si>
    <t xml:space="preserve"> impacted by NRO_017_H_Bali , probleme d'energie, chute tension U.44v || Action : RCA IHS attendu.</t>
  </si>
  <si>
    <t xml:space="preserve"> Impacted by Oku_G9G18U9U21L18L8L26_NRO_013</t>
  </si>
  <si>
    <t>impacted by Mamfe_N_SUO_009 , probleme d'energie|| Action : RCA CAMUSAT attendu</t>
  </si>
  <si>
    <t xml:space="preserve">  impacted by NRO_011_H_MBENGWI, Boucle Ethernet les Vlan Huawei (1454, 1453, 1452, 1451) || Action Desactivation de la boucle par BOTX.</t>
  </si>
  <si>
    <t>Dashbord suivi TOP OFFENDERS05/03/2026</t>
  </si>
  <si>
    <t>(05/03/2026 top offenders): Impacted by LIT_528_Z_Newb-Ancien-Etage-New(LIT-528)</t>
  </si>
  <si>
    <t>(05/03/2026 top offenders):</t>
  </si>
  <si>
    <t>(05/03/2026 top offenders): Power status check Ongoing</t>
  </si>
  <si>
    <t>(05/03/2026 top offenders): Impacted by LIT_713_Z_Kotto-Baden-Baden(LIT-713)</t>
  </si>
  <si>
    <t>(05/03/2026 top offenders): 04/05/2026 Feedback IHS: Grid outage without space for MDG. Awaiting grid return. ( Abdul is informed )
03/05/2026 Feedback IHS: Grid outage without space for MDG. Awaiting grid return. ( Abdul is informed )</t>
  </si>
  <si>
    <t>(05/03/2026 top offenders): 04.05.2026 CAMUSAT: Grid outage and Grid only site / Grid return awaited
03.05.2026 CAMUSAT: Grid outage and Grid only site / Grid return awaited</t>
  </si>
  <si>
    <t xml:space="preserve">(05/03/2026 top offenders): 04/05/2026 Camusat : grid outage grid only site 
03/05/2026 Camusat : grid outage grid only site </t>
  </si>
  <si>
    <t>(05/03/2026 top offenders): 04.05.26: Besoin d'un FME sur site pour vérifier le statut du MPR; ETA=11H UTC
03/05/2026 Grid outage without space for MDG. Awaiting grid return.  ( Abdul is informed )</t>
  </si>
  <si>
    <t>(05/03/2026 top offenders): Impacted by CTR_217_Z_Madagascar-Yde-New(CTR-217)</t>
  </si>
  <si>
    <t xml:space="preserve">(05/03/2026 top offenders): 04.05.2026 IHS: Grid outage no space // awaiting grid return 
03.05.2026 IHS: Grid outage no space // awaiting grid return </t>
  </si>
  <si>
    <t>(05/03/2026 top offenders): 04.05.26: Besoin d'un FME sur site pour vérifier le statut du MPR; FME activé, ETA=11H UTC</t>
  </si>
  <si>
    <t>(05/03/2026 top offenders): 20.04.26; Carte EAC 3DB19417AA faulty, commande passée vers OCM
19.04.26; Besoin d'un FME sur SUO_077_H_Buea-David-Square pour vérifier la chaine antennaire de l'ODU 3.2; FME Fabien activé pour investigations, update ASAP
19.04.26; Reste down après l'incident P2 sur Buea-David</t>
  </si>
  <si>
    <t>(05/03/2026 top offenders): 04.05.26: IHS: DG faulty - ghost town
03/05/2026 Feedback IHS: fme Pascal is informed and will manage in the morning</t>
  </si>
  <si>
    <t>(05/03/2026 top offenders): 04/05/2026 FME willy activé ETA asap 
03.05.2026: Need FME on the site to check MPR status as it's not supervised</t>
  </si>
  <si>
    <t>(05/03/2026 top offenders): 04.05.26: Camusat: The technician will be on site ETA 08h</t>
  </si>
  <si>
    <t>(05/03/2026 top offenders): Impacted by NRO_227_H_Bda-Chinde (Power issue)</t>
  </si>
  <si>
    <t xml:space="preserve">(05/03/2026 top offenders): 30/04/2026 ETR mi-juin
28/04/2026 Site urelay point transmis a OCM </t>
  </si>
  <si>
    <t>(05/03/2026 top offenders): 03.05.2026: Possible Souci de VLAN. Check et Normalisation en cours. Update ASAP</t>
  </si>
  <si>
    <t>(05/03/2026 top offenders): 04.05.2026 Besoin d'un FME sur site pour vérifier le statut du MPR; FME activé, ETA=12H UTC
02.05.2026 SAMBA: Pas moyen de Deplyer un MGE. Transfo de la Zone toujours HS. ENEO relance. Update ASAP
30.04.26: Transformateur de la zone HS - En attente actions Eneo - Escalated to L3
29.04.26: Camusat: grid outage and gen cannot be started due to noise disturbance /awaiting grid return</t>
  </si>
  <si>
    <t>(05/03/2026 top offenders): 04.05.2026 SAMBA: Continuite de delestage confirmee ce matin
02.05.2026 SAMBA: Continuite de delestage confirmee ce matin
01.05.2026 CAMUSAT: Grid outage and Grid only site / Awaiting Grid return</t>
  </si>
  <si>
    <t>(05/03/2026 top offenders): 04.05.26: FME Brice en route pour le site, ETA=11H UTC
03.05.2026: FME Nomo Brice Activatd ETA=ASAP
03.05.2026: Need FME on the site to check MPR status as it's not supervised
02.05.2026: ESCALATION Done to L2 MTN
01.05.2026: Power observed from aalrm view. MTN Activated for support</t>
  </si>
  <si>
    <t>(05/03/2026 top offenders): 04.05.26: FME Eloundou activé pour investigations, ETA=12H UTC
03.05.2026: FME ELOUNDOU activated ETA=ASAP
03.05.2026: Need FME on the site to check MPR status as it's not supervised
02.05.2026: ESCALATION Done to L2 MTN
01.05.2026: Power observed from aalrm view. MTN Activated for support</t>
  </si>
  <si>
    <t>(05/03/2026 top offenders): 04.05.2026 SAMBA: Continuite de delestage confirmee ce matin
02.05.2026 SAMBA: Continuite de delestage confirmee ce matin
01.05.2026 CAMUSAT:  grid only site grid outage / grid return awaited</t>
  </si>
  <si>
    <t>(05/03/2026 top offenders): Impacted by LIT_554_Z_Ndpssi-Vallee-de-la-Paix(LIT-554)</t>
  </si>
  <si>
    <t>(05/03/2026 top offenders): 04.05.2026 CAMUSAT: The Genhead is on repair. Site is located in red zone, Mechanic is on site. In parallel, our team is with ENEO team in that area to fix the grid line
02.05.2026 CAMUSAT: The Genhead is on repair. Site is located in red zone, Mechanic is on site. In parallel, our team is with ENEO team in that area to fix the grid line
02.05.2026 SAMBA: Quotation valide. Preparation de l'expedition du Gevers Limbe ETD=03.05.2026
30.04.26: Camusat: GRID OUTAGE AND GEN FAULTY / AWAITING GRID RETURN - Escalated to L3
29.04.26: Camusat: GRID OUTAGE AND GEN FAULTY / AWAITING GRID RETURN</t>
  </si>
  <si>
    <t>(05/03/2026 top offenders):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</si>
  <si>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(05/03/2026 top offenders): 01.05.2026: Site Dementele</t>
  </si>
  <si>
    <t>(05/03/2026 top offenders): 04.05.26: Besoin d'un FME sur site pour vérifier le statut de la MRBTS1, ETA=14H UTC
Impacted by Songloulou-IHS_LIT_200 (TX issue)</t>
  </si>
  <si>
    <t>(05/03/2026 top offenders): 04.05.26: Camusat: grid only site grid outage / grid return awaited</t>
  </si>
  <si>
    <t xml:space="preserve">(05/03/2026 top offenders): 03.05.2026: Commande(ODU MPT-MC 3DB20858AC) passsee a OCM Car spare pas disponible chez Huawei SPMS
03.05.2026: ODU MPT-MC 3DB20858AC est en défaut. Spare pas disponible au WH TELEINFRA. Mail commande envoyé au SPM
02.05.2026: Apres Intervention du FME, Il en ressort que l'ODU MPT-MC 3DB20858AC est en défaut. Spare pas disponible au WH TELEINFRA. Mail en Cours vers le SPM. Update ASAP
02.05.2026: ODUs, 3DB20858AC est en défaut nécessite son remplaçant.Pas disponible au magasinier de ngaoundere
02.05.2026:FME Sur site travaux en Cours. Update ASAP
02/05/2026 Besoin d'un FME sur ADM_028_Gale pour vérifier la chaine antenaire de l'ODU 5.2 sur le MPR_GALE FME HIPOLYTE ETA ASAP </t>
  </si>
  <si>
    <t>(05/03/2026 top offenders): 04.05.26: BO TRANS analysis ongoing</t>
  </si>
  <si>
    <t>(05/03/2026 top offenders): 04.05.26: Power alarms; Camusat feedback awaiting - Escalated to L2</t>
  </si>
  <si>
    <t xml:space="preserve">(05/03/2026 top offenders): 04.05.2026: Toujours en attente de la livraison de la spare(FSMF) Par ESICO, update ASAP
01.05.2026: Toujours en attente de la livraison de la spare(FSMF) Par ESICO
30/04/2026  Spare FSMF Faulty Commande passe au WH de Garoua et Expediee a Ngaoundere Nouvelle ETD communiques par le SPM 30.04.2026 ESCALADE FM THEOPHILE
29/04/2026 Spare FSMF Faulty Commande passe au WH de Garoua et Expediee a Ngaoundere Nouvelle ETD communiques par le SPM 29.04.2026 ESCALADE FM THEOPHILE
28.04.2026: Spare FSMF Faulty Commande passee au WH de Garoua et Expediee a Ngaoundere Nouvelle ETD communiques par le SPM 28.04.2026
27/04/2026 Relance SPMS en attente de retour 
26/04/2026 Apres conf call effectuer avec THEO et Kingsley. Les spare seront expediee par ESICO ce Jours  De Garoua pour Ngaoundere ETD=26.04.2025
25/04/2026 Apres conf call effectuer avec THEO et Kingsley. Les spare seront expediee par ESICO ce Jours  De Garoua pour Ngaoundere ETD=25.04.2025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t>
  </si>
  <si>
    <t xml:space="preserve">(05/03/2026 top offenders):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t>
  </si>
  <si>
    <t>(05/03/2026 top offenders):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</si>
  <si>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(05/03/2026 top offenders): 04.05.26: 02 nouvelles pièces de rechange (FSMF) reçu à Ngaoundéré en cours de transfert vers TIBATI, ETD 15h
01.05.2026: FSMF réçu faulty, 02 nouvelles pièces de rechange envoyées ETD 03/05/2026
01.05.2026 FME: En attente de la spare : système module faulty 
01.05.2026: FME Willy activated is managing Update ASAP
01.05.2026: MRBTS_2 Down. Need FME on the site to check his status and interco with MPR(S1P2)</t>
  </si>
  <si>
    <t>(05/03/2026 top offenders):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</si>
  <si>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(05/03/2026 top offenders): 20.04.26; ODU MPT MC 8GHZ 3DB20773CB faulty and not available, order done to OCM
19.04.26; ODU 3DB20773CB faulty, commande en cours
19.04.26; Besoin d'un FME sur NRD_172_SAKDJE pour vérifier la chaine antennaire de l'ODU 4.3; FME Belo activé pour investigations, ETA=17H UTC</t>
  </si>
  <si>
    <t>(05/03/2026 top offenders): Impacted by SUO_040_H_Tinto</t>
  </si>
  <si>
    <t>(05/03/2026 top offenders): 04.05.2026: ODU faulty Commande passer par mail au SPM Car spare pas disponible dans le WH Hammer. Update ASAP
03.05.2026: ODU faulty Commande passer par mail au SPM Car spare pas disponible dans le WH Hammer. Update ASAP
Impacted by OST_099_H_Bafang-Chefferie (TX issue)</t>
  </si>
  <si>
    <t>(05/03/2026 dashbord):</t>
  </si>
  <si>
    <t xml:space="preserve">(05/03/2026 dashbord): 04/05/2026 : Need BO RAN analysis </t>
  </si>
  <si>
    <t xml:space="preserve">(05/03/2026 dashbord): 02/04/2026 : Power issue || Mail sent to IHS </t>
  </si>
  <si>
    <t>(05/03/2026 dashbord): 04/05/2026 : Need BO RAN analysis 
28/04/2026 : Site down</t>
  </si>
  <si>
    <t>(05/03/2026 dashbord): 03/05/2026 : Besoin d'analyse BO RAN</t>
  </si>
  <si>
    <t>(05/03/2026 dashbord): 04/05/2026 : Relance faite a  IHS ce jour 
02/05/2026 : Relance faite a IHS ce jour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t>
  </si>
  <si>
    <t>(05/03/2026 dashbord): 02/04/2026 : Besoin d'analyse BO RAN || Site unstable due to transmission
30/04/2026 : Besoin d'analyse BO RAN || Site unstable due to transmission || FME cative sur ADM_127_H_Ngd-University-II-HIS</t>
  </si>
  <si>
    <t>(05/03/2026 dashbord): 30/04/2026 :Need BO RAN ananlysis</t>
  </si>
  <si>
    <t xml:space="preserve">(05/03/2026 dashbord): 03/05/2026 : Need BO RAN analysis </t>
  </si>
  <si>
    <t xml:space="preserve">(05/03/2026 dashbord): 04/05/2026 : Besoin d'analyse BO RAN </t>
  </si>
  <si>
    <t xml:space="preserve">(05/03/2026 dashbord): 02/05/2026 : Power issue || Mail sent to Camusat </t>
  </si>
  <si>
    <t>(05/03/2026 dashbord): 02/05/2026 : Need BO RAN analysis</t>
  </si>
  <si>
    <t xml:space="preserve">(05/03/2026 dashbord): 02/04/2026 : Besoin d'analyse BO RAN || FME should check and clean jumper, port 1 of RRU 60 || les spares sont en cours d'expedition entre bafoussam et bafang ce jour </t>
  </si>
  <si>
    <t>(05/03/2026 com ran 17h): Power status check Ongoing..;..;(05/03/2026 ticket)..INC-20260503-00011297...Others Transmission equipement fault||(05/04/2026 groupe whatsapp )LIT_341_Z_Nyalla-II(LIT-341)  //  INC-20260504-00005255  :Power alarm on site, CAMUSAT activated</t>
  </si>
  <si>
    <t>(05/03/2026 com ran 10h): Power status check Ongoing..;..;(05/03/2026 ticket)..INC-20260503-00005424...Others Transmission equipement fault  ||(05/04/2026 groupe whatsapp )  LIT_248_Z_Hopital-General(LIT-248)  //  INC-20260504-00004368   Our technician is on the way to site ETA= 1:30PM</t>
  </si>
  <si>
    <t>(05/03/2026  groupe whatsapp ):LIT_617_Z_Dibamba-Centrale-Electrique(LIT-617) -{ BO TX ANALYSE ONGOING }    || (05/03/2026 com ran 17h): Power status check Ongoing..;..;(05/03/2026 ticket)..INC-20260503-00018096...Others Transmission equipement fault ||(05/04/2026 groupe whatsapp )  LIT_617_Z_Dibamba-Centrale-Electrique: Need FME on the site to check MPR status</t>
  </si>
  <si>
    <t>(05/043/2026 groupe whatsapp ): INC-20260502-00014886 // LIT_618_Z_Logpom-Akanji-Immeuble(LIT-618)  ,Grid Outage, Grid Only Site/Awaiting Grid Return</t>
  </si>
  <si>
    <t>(05/043/2026 groupe whatsapp ):LIT_568_Z_Bobongo-II(LIT-568): 03/05/2026 Unknow /FME signal l'insécurité dans cette zone située derrière l'aéroport. il ira sur site le matin</t>
  </si>
  <si>
    <t>no impacts</t>
  </si>
  <si>
    <t xml:space="preserve"> Impacted by CTR_217_Z_Madagascar-Yde-New(CTR-217)</t>
  </si>
  <si>
    <t xml:space="preserve"> LIT_620_Z_Notre-Dame-de-Yassa  ,Plantage MPR || Action reset MPR</t>
  </si>
  <si>
    <t xml:space="preserve"> LIT_666_Z_Parcours-Vita , RCA: Power issue / En attente RCA CAMUSAT</t>
  </si>
  <si>
    <t>Impacted by OST_099_H_Bafang-Chefferie (TX issue)</t>
  </si>
  <si>
    <t xml:space="preserve">  impacted by NRO_011_H_MBENGWI, Boucle Ethernet les Vlan Huawei (1454, 1453, 1452, 1451) || Action Desactivation de la boucle par BOTX</t>
  </si>
  <si>
    <t xml:space="preserve"> Indisponibilités des services mobiles Voix &amp; Data dans la localité de Mamfe_N_SUO_009 et environs</t>
  </si>
  <si>
    <t>SPOF</t>
  </si>
  <si>
    <t>NUR  DU 05/03/2026</t>
  </si>
  <si>
    <t>Action plan</t>
  </si>
  <si>
    <t>ZTE</t>
  </si>
  <si>
    <t>Probable probleme de connectique</t>
  </si>
  <si>
    <t>Verifier la connectique  entre la BBU et la RTN port 1/6</t>
  </si>
  <si>
    <t>Impacted by power issue at fraternite adama</t>
  </si>
  <si>
    <t>Power to be solved</t>
  </si>
  <si>
    <t>Huawei</t>
  </si>
  <si>
    <t>Power issue on site</t>
  </si>
  <si>
    <t xml:space="preserve">Impacted by BDA-CHINDE who is not supervised. </t>
  </si>
  <si>
    <t>FME should go on site and restore</t>
  </si>
  <si>
    <t xml:space="preserve">Probable probleme de connectique </t>
  </si>
  <si>
    <t>Verifier la connectique entre la BBU et la RTN</t>
  </si>
  <si>
    <t xml:space="preserve">No supervision fme </t>
  </si>
  <si>
    <t>Impacted by power issue at BUA-LOW-BODUMA-MTN</t>
  </si>
  <si>
    <t>Probable probleme de connectique entre la BBU et la RTN port 1/5</t>
  </si>
  <si>
    <t>Verifier la connectique  entre la BBU et la RTN port 1/5</t>
  </si>
  <si>
    <t>No supervision</t>
  </si>
  <si>
    <t>fme should go on site to restore</t>
  </si>
  <si>
    <t>NOKIA</t>
  </si>
  <si>
    <t>Probably impacted by power issue at songloulou-his</t>
  </si>
  <si>
    <t>Probable probleme de connectique entre la BBU et la RTN port 1/6</t>
  </si>
  <si>
    <t>MIB issue</t>
  </si>
  <si>
    <t>Impacted by power issue at ndobo-rail</t>
  </si>
  <si>
    <t>Impacted by power issue at MPR_messondo</t>
  </si>
  <si>
    <t>Impacted by power issue at Garoua-Ouro-Lawan</t>
  </si>
  <si>
    <t>updates BOTX</t>
  </si>
  <si>
    <t>(05/04/2026 BOTX):</t>
  </si>
  <si>
    <t>(05/04/2026 BOTX): Probable probleme de connectique</t>
  </si>
  <si>
    <t>(05/04/2026 BOTX): Impacted by power issue at fraternite adama</t>
  </si>
  <si>
    <t>(05/04/2026 BOTX): Power issue on site</t>
  </si>
  <si>
    <t xml:space="preserve">(05/04/2026 BOTX): Impacted by BDA-CHINDE who is not supervised. </t>
  </si>
  <si>
    <t xml:space="preserve">(05/04/2026 BOTX): Probable probleme de connectique </t>
  </si>
  <si>
    <t xml:space="preserve">(05/04/2026 BOTX): No supervision fme </t>
  </si>
  <si>
    <t>(05/04/2026 BOTX): Impacted by power issue at BUA-LOW-BODUMA-MTN</t>
  </si>
  <si>
    <t>(05/04/2026 BOTX): Probable probleme de connectique entre la BBU et la RTN port 1/5</t>
  </si>
  <si>
    <t>(05/04/2026 BOTX): No supervision</t>
  </si>
  <si>
    <t>(05/04/2026 BOTX): Probably impacted by power issue at songloulou-his</t>
  </si>
  <si>
    <t>(05/04/2026 BOTX): Probable probleme de connectique entre la BBU et la RTN port 1/6</t>
  </si>
  <si>
    <t>(05/04/2026 BOTX): MIB issue</t>
  </si>
  <si>
    <t>(05/04/2026 BOTX): Impacted by power issue at ndobo-rail</t>
  </si>
  <si>
    <t>(05/04/2026 BOTX): Impacted by power issue at MPR_messondo</t>
  </si>
  <si>
    <t>(05/04/2026 BOTX): Impacted by power issue at Garoua-Ouro-Lawan</t>
  </si>
  <si>
    <t>(05/03/2026 ticket)..INC-20260503-00010751...Others Transmission equipement fault || (05/04/2026 BOTX): Probable probleme de connectique</t>
  </si>
  <si>
    <t>(05/04/2026 BOTX): Power issue on site  ||(05/03/2026 groupe whatsapp ):NRO_122_H_Nitob-IHS: Impacted by NRO_227_H_Bda-Chinde  || (05/03/2026 cell huawei): 03/05/2026 : Besoin d'analyse BO RAN</t>
  </si>
  <si>
    <t>(05/04/2026 BOTX): Impacted by BDA-CHINDE who is not supervised.   ||(05/03/2026 com ran 17h): Impacted by NRO_227_H_Bda-Chinde..;..;(05/03/2026 com ran 10h): Impacted by NRO_227_H_Bda-Chinde || (05/03/2026 groupe whatsapp ): NRO_227_H_Bda-Chinde: 03/05/2026 Feedback IHS: fme Pascal is informed and will manage in the morning</t>
  </si>
  <si>
    <t>(05/04/2026 BOTX): Impacted by BDA-CHINDE who is not supervised.   ||(05/03/2026 com ran 17h): Impacted by NRO_227_H_Bda-Chinde..;..;(05/03/2026 com ran 10h): Impacted by NRO_227_H_Bda-Chinde</t>
  </si>
  <si>
    <t>(05/04/2026 BOTX): Power issue on site  ||(05/03/2026 com ran 10h): Power status check Ongoing</t>
  </si>
  <si>
    <t>(05/04/2026 BOTX): Power issue on site ||(05/03/2026 ticket)..INC-20260503-00009053...Others Transmission equipement fault</t>
  </si>
  <si>
    <t>(05/04/2026 BOTX): Probably impacted by power issue at songloulou-his || (05/03/2026 groupe whatsapp ):Songloulou-IHS_G9U9U21_LIT_200: 02.05.2026: Les travaux approfondu ce sont effectues ce Jour cote Soungloulou( 4 ressources) le site reste down. SME TX recommande de menner les meme actions en face sur le site de Ngonga demain 03.05.2026  ||    (05/03/2026 com ran 17h): Impacted by Songloulou-IHS_LIT_200 (TX issue)..;..;(05/03/2026 com ran 10h): Impacted by Songloulou-IHS_LIT_200 (TX issue)</t>
  </si>
  <si>
    <t>(05/04/2026 BOTX): Power issue on site ||(05/03/2026 ticket)..INC-20260503-00001725</t>
  </si>
  <si>
    <t>(05/04/2026 BOTX): Power issue on site  || (05/03/2026 com ran 17h): Power status check Ongoing..;..;(05/03/2026 ticket)..INC-20260503-00013728...Others Transmission equipement fault</t>
  </si>
  <si>
    <t>(05/04/2026 BOTX): Power issue on site  || (</t>
  </si>
  <si>
    <t>(05/04/2026 BOTX): Power issue on site  || ((05/03/2026 ticket)..INC-20260503-00001863</t>
  </si>
  <si>
    <t>(05/04/2026 BOTX): Power issue on site  || ((05/03/2026 com ran 10h): Power status check Ongoing</t>
  </si>
  <si>
    <t>(05/04/2026 BOTX): Power issue on site  || ((05/03/2026 com ran 10h): Power status check Ongoing..;..;(05/03/2026 ticket)..INC-20260503-00008300</t>
  </si>
  <si>
    <t>(05/04/2026 BOTX): Power issue on site  || ((05/03/2026 com ran 10h): 03.05.2026: Suite des travaux cote Ngonga ce Jour. Les FME sont en route pour Ngonga
02.05.2026: Les travaux approfondu ce sont effectues ce Jour cote Soungloulou( 4 ressources) le site reste down. SME TX recommande de menner les meme actions en face sur le site de Ngonga demain 03.05.2026
02.05.2026: Suite des travaux ce Jours avec le SME TX Pour investigation en profondeur
01.05.2026: After  deeper troubleshooting  FME noticed that ODU on the Ngonga side is 
experiencing performance degradation at Ngonga. Spare part request ongoing
30/04/2026  FME sur site travaux en cours avec le BO 
30/04/2026 FME en route ETA=11H30 UTC 
29/04/2026 Apres remplacement ODU et analyse BO TX lien depointer realignement prevu demain 30/04/2026 
29/04/2026 FME Charly route pour le site ETA=13H UTC 
28.04.2026: Spare dementelee et Expedition en cours vers EDEA ETD=28.04.2026 ETR=29/04/2026
27/04/2026 ODU en cours de dementelement
27/04/2026 ODU MPT 7-8G 3DB20858AC faulty en attente de retour OCM 
26/04/2026 Feedback RM Honore : Faulty spare part to be replaced/SPM is managing
25/04/2026 FME en route ETA=12H UTC // FME sur site travaux en cours 
24.04.26: ODU MPT 7-8 G pas disponible et commande en cours vers OCM. Cable Eth, carte MPT et chassis en cours d'expédition de Douala pour Edea, ETD=24.04.26, ETR=25.04.26
23.04.26: ODU MPT 7-8G 3DB20858AC faulty, cable Eth faulty, carte MPT faulty, commande passée et vérifications du SPM en cours
23.04.26: FME sur site et investigations en cours, update ASAP
22.04.26: Check en cours avec le level 0 qui est sur site actuellement et si NOK, suite des investigations en hauteur ce 23.04.26
22.04.26; Besoin d'un FME sur site pour vérifier la chaine antennaire de l'ODU 3.1; FME Charly activé pour investigations, ETA=14H UTC</t>
  </si>
  <si>
    <t>(05/04/2026 BOTX): Power issue on site  || ((05/03/2026 cell nokia): 30/04/2026 :Need BO RAN ananlysis</t>
  </si>
  <si>
    <t>(05/04/2026 BOTX): Power issue on site  || ((05/03/2026 ticket)..INC-20260503-00007818</t>
  </si>
  <si>
    <t>(05/04/2026 BOTX): Power issue on site  || ((05/03/2026 ticket)..INC-20260503-00014099...2026-05-03 19:58:52...ACTIVE// No power issue SITE on Grid with Ubaie = 53.8 V ,The fme TX Bruno (698756768) from Huawei is informed impacted by ZI Bassa II(Not managing by IHS)...Others Transmission equipement fault...user:OCM_NOC.IHS</t>
  </si>
  <si>
    <t>(05/04/2026 BOTX): Power issue on site  || ((05/03/2026 ticket)..INC-20260503-00017179...Others Transmission equipement fault</t>
  </si>
  <si>
    <t>(05/04/2026 BOTX): Impacted by power issue at fraternite adama(CTR_849)</t>
  </si>
  <si>
    <t xml:space="preserve"> Impacted by power issue at fraternite adama(CTR_849)</t>
  </si>
  <si>
    <t>power issue at BUA-LOW-BODUMA-MTN(SUO_170)</t>
  </si>
  <si>
    <t>(05/04/2026 BOTX): Impacted by power issue at BUA-LOW-BODUMA-MTN(SUO_170)</t>
  </si>
  <si>
    <t>Sum of NUR  DU 05/03/2026</t>
  </si>
  <si>
    <t xml:space="preserve">  NUR DAILY RECAP - NUR1935</t>
  </si>
  <si>
    <t>(05/03/2026 groupe whatsapp incident ): @~Noc merci de stabiliser l'énergie sur le site de ADM_166_H_Ngd-Mbiassoro_U,
INC-20260503-00003644 :  03.05.2026 CAMUSAT: unknown / Our technician is managing with the level 0     ||   (05/03/2026 cell huawei): 03/05/2026 : Besoin d'analyse BO RAN..;..;(05/03/2026 com ran 10h): Power status check Ongoing</t>
  </si>
  <si>
    <t>(05/03/2026 ticket)..INC-20260503-00008962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</si>
</sst>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Aptos Narrow"/>
      <family val="2"/>
      <scheme val="minor"/>
    </font>
    <font>
      <b/>
      <sz val="11"/>
      <color theme="1"/>
      <name val="Aptos Narrow"/>
      <family val="2"/>
      <scheme val="minor"/>
    </font>
    <font>
      <sz val="9"/>
      <name val="Arial"/>
      <family val="2"/>
    </font>
    <font>
      <b/>
      <sz val="9"/>
      <color theme="1"/>
      <name val="Arial"/>
      <family val="2"/>
    </font>
    <font>
      <sz val="9"/>
      <color theme="0"/>
      <name val="Arial"/>
      <family val="2"/>
    </font>
    <font>
      <sz val="8"/>
      <color theme="1"/>
      <name val="Arial"/>
      <family val="2"/>
    </font>
    <font>
      <sz val="9"/>
      <color theme="3" tint="-0.249977111117893"/>
      <name val="Arial"/>
      <family val="2"/>
    </font>
    <font>
      <sz val="9"/>
      <color theme="1"/>
      <name val="Arial"/>
      <family val="2"/>
    </font>
    <font>
      <sz val="10"/>
      <name val="Arial"/>
      <family val="2"/>
    </font>
    <font>
      <sz val="8"/>
      <name val="Arial"/>
      <family val="2"/>
    </font>
    <font>
      <sz val="8"/>
      <color rgb="FF000000"/>
      <name val="Arial"/>
      <family val="2"/>
    </font>
    <font>
      <sz val="11"/>
      <color theme="0"/>
      <name val="Aptos Narrow"/>
      <family val="2"/>
      <scheme val="minor"/>
    </font>
    <font>
      <sz val="8"/>
      <color theme="1"/>
      <name val="Aptos Narrow"/>
      <family val="2"/>
      <scheme val="minor"/>
    </font>
    <font>
      <sz val="8"/>
      <name val="Aptos Narrow"/>
      <family val="2"/>
      <scheme val="minor"/>
    </font>
    <font>
      <sz val="9"/>
      <color theme="1"/>
      <name val="Aptos Narrow"/>
      <family val="2"/>
      <scheme val="minor"/>
    </font>
    <font>
      <sz val="11"/>
      <name val="Aptos Narrow"/>
      <family val="2"/>
      <scheme val="minor"/>
    </font>
    <font>
      <b/>
      <sz val="11"/>
      <color theme="0"/>
      <name val="Aptos Narrow"/>
      <family val="2"/>
      <scheme val="minor"/>
    </font>
    <font>
      <b/>
      <sz val="9"/>
      <name val="Arial"/>
      <family val="2"/>
    </font>
    <font>
      <b/>
      <sz val="9"/>
      <color theme="0"/>
      <name val="Arial"/>
      <family val="2"/>
    </font>
    <font>
      <sz val="11"/>
      <color rgb="FFFF0000"/>
      <name val="Aptos Narrow"/>
      <family val="2"/>
      <scheme val="minor"/>
    </font>
    <font>
      <sz val="9"/>
      <color rgb="FFFF0000"/>
      <name val="Arial"/>
      <family val="2"/>
    </font>
    <font>
      <sz val="8"/>
      <color rgb="FFFF0000"/>
      <name val="Arial"/>
      <family val="2"/>
    </font>
    <font>
      <b/>
      <sz val="11"/>
      <name val="Arial"/>
      <family val="2"/>
    </font>
    <font>
      <b/>
      <sz val="11"/>
      <color theme="1"/>
      <name val="Arial"/>
      <family val="2"/>
    </font>
    <font>
      <sz val="12"/>
      <color theme="1"/>
      <name val="Aptos Narrow"/>
      <family val="2"/>
      <scheme val="minor"/>
    </font>
    <font>
      <sz val="11"/>
      <color rgb="FF000000"/>
      <name val="Aptos Narrow"/>
      <family val="2"/>
      <scheme val="minor"/>
    </font>
    <font>
      <b/>
      <sz val="9"/>
      <color rgb="FF000000"/>
      <name val="Arial"/>
      <family val="2"/>
    </font>
    <font>
      <sz val="9"/>
      <color rgb="FF000000"/>
      <name val="Arial"/>
      <family val="2"/>
    </font>
    <font>
      <sz val="9"/>
      <color rgb="FFFFFFFF"/>
      <name val="Arial"/>
      <family val="2"/>
    </font>
    <font>
      <sz val="11"/>
      <color rgb="FF000000"/>
      <name val="Aptos Narrow"/>
      <family val="2"/>
    </font>
  </fonts>
  <fills count="78">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FFFFFF"/>
        <bgColor rgb="FF000000"/>
      </patternFill>
    </fill>
    <fill>
      <patternFill patternType="solid">
        <fgColor theme="0"/>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8" tint="-0.249977111117893"/>
        <bgColor indexed="64"/>
      </patternFill>
    </fill>
    <fill>
      <patternFill patternType="solid">
        <fgColor theme="4" tint="0.79998168889431442"/>
        <bgColor indexed="64"/>
      </patternFill>
    </fill>
    <fill>
      <patternFill patternType="solid">
        <fgColor rgb="FF92D050"/>
        <bgColor indexed="64"/>
      </patternFill>
    </fill>
    <fill>
      <patternFill patternType="solid">
        <fgColor theme="8" tint="0.79998168889431442"/>
        <bgColor indexed="64"/>
      </patternFill>
    </fill>
    <fill>
      <patternFill patternType="solid">
        <fgColor theme="3" tint="0.499984740745262"/>
        <bgColor indexed="64"/>
      </patternFill>
    </fill>
    <fill>
      <patternFill patternType="solid">
        <fgColor rgb="FF002060"/>
        <bgColor indexed="64"/>
      </patternFill>
    </fill>
    <fill>
      <patternFill patternType="solid">
        <fgColor theme="4" tint="-0.49998474074526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249977111117893"/>
        <bgColor indexed="64"/>
      </patternFill>
    </fill>
    <fill>
      <patternFill patternType="solid">
        <fgColor theme="3" tint="0.749992370372631"/>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rgb="FFFF0000"/>
        <bgColor indexed="64"/>
      </patternFill>
    </fill>
    <fill>
      <patternFill patternType="solid">
        <fgColor theme="5" tint="0.79998168889431442"/>
        <bgColor indexed="64"/>
      </patternFill>
    </fill>
    <fill>
      <patternFill patternType="solid">
        <fgColor rgb="FFFFFFFF"/>
        <bgColor indexed="64"/>
      </patternFill>
    </fill>
    <fill>
      <patternFill patternType="solid">
        <fgColor rgb="FFFDB57A"/>
        <bgColor indexed="64"/>
      </patternFill>
    </fill>
    <fill>
      <patternFill patternType="solid">
        <fgColor rgb="FFFDBD7C"/>
        <bgColor indexed="64"/>
      </patternFill>
    </fill>
    <fill>
      <patternFill patternType="solid">
        <fgColor rgb="FFFCA176"/>
        <bgColor indexed="64"/>
      </patternFill>
    </fill>
    <fill>
      <patternFill patternType="solid">
        <fgColor rgb="FFFCAE79"/>
        <bgColor indexed="64"/>
      </patternFill>
    </fill>
    <fill>
      <patternFill patternType="solid">
        <fgColor rgb="FF63BE7B"/>
        <bgColor indexed="64"/>
      </patternFill>
    </fill>
    <fill>
      <patternFill patternType="solid">
        <fgColor rgb="FFFA7C6F"/>
        <bgColor indexed="64"/>
      </patternFill>
    </fill>
    <fill>
      <patternFill patternType="solid">
        <fgColor rgb="FFFCB279"/>
        <bgColor indexed="64"/>
      </patternFill>
    </fill>
    <fill>
      <patternFill patternType="solid">
        <fgColor rgb="FF4D93D9"/>
        <bgColor indexed="64"/>
      </patternFill>
    </fill>
    <fill>
      <patternFill patternType="solid">
        <fgColor rgb="FFFFEA84"/>
        <bgColor indexed="64"/>
      </patternFill>
    </fill>
    <fill>
      <patternFill patternType="solid">
        <fgColor rgb="FFFECC7F"/>
        <bgColor indexed="64"/>
      </patternFill>
    </fill>
    <fill>
      <patternFill patternType="solid">
        <fgColor rgb="FFFDC27D"/>
        <bgColor indexed="64"/>
      </patternFill>
    </fill>
    <fill>
      <patternFill patternType="solid">
        <fgColor rgb="FFFECB7E"/>
        <bgColor indexed="64"/>
      </patternFill>
    </fill>
    <fill>
      <patternFill patternType="solid">
        <fgColor rgb="FFFCA677"/>
        <bgColor indexed="64"/>
      </patternFill>
    </fill>
    <fill>
      <patternFill patternType="solid">
        <fgColor rgb="FFFECD7F"/>
        <bgColor indexed="64"/>
      </patternFill>
    </fill>
    <fill>
      <patternFill patternType="solid">
        <fgColor rgb="FFFDB87B"/>
        <bgColor indexed="64"/>
      </patternFill>
    </fill>
    <fill>
      <patternFill patternType="solid">
        <fgColor rgb="FFFED580"/>
        <bgColor indexed="64"/>
      </patternFill>
    </fill>
    <fill>
      <patternFill patternType="solid">
        <fgColor rgb="FFFECF7F"/>
        <bgColor indexed="64"/>
      </patternFill>
    </fill>
    <fill>
      <patternFill patternType="solid">
        <fgColor rgb="FFFECE7F"/>
        <bgColor indexed="64"/>
      </patternFill>
    </fill>
    <fill>
      <patternFill patternType="solid">
        <fgColor rgb="FFFFE082"/>
        <bgColor indexed="64"/>
      </patternFill>
    </fill>
    <fill>
      <patternFill patternType="solid">
        <fgColor rgb="FFFFE283"/>
        <bgColor indexed="64"/>
      </patternFill>
    </fill>
    <fill>
      <patternFill patternType="solid">
        <fgColor rgb="FFFDC67D"/>
        <bgColor indexed="64"/>
      </patternFill>
    </fill>
    <fill>
      <patternFill patternType="solid">
        <fgColor rgb="FFFED380"/>
        <bgColor indexed="64"/>
      </patternFill>
    </fill>
    <fill>
      <patternFill patternType="solid">
        <fgColor rgb="FFFED981"/>
        <bgColor indexed="64"/>
      </patternFill>
    </fill>
    <fill>
      <patternFill patternType="solid">
        <fgColor rgb="FFFDC47D"/>
        <bgColor indexed="64"/>
      </patternFill>
    </fill>
    <fill>
      <patternFill patternType="solid">
        <fgColor rgb="FFFED781"/>
        <bgColor indexed="64"/>
      </patternFill>
    </fill>
    <fill>
      <patternFill patternType="solid">
        <fgColor rgb="FFFFE383"/>
        <bgColor indexed="64"/>
      </patternFill>
    </fill>
    <fill>
      <patternFill patternType="solid">
        <fgColor rgb="FFFFE483"/>
        <bgColor indexed="64"/>
      </patternFill>
    </fill>
    <fill>
      <patternFill patternType="solid">
        <fgColor rgb="FFFECC7E"/>
        <bgColor indexed="64"/>
      </patternFill>
    </fill>
    <fill>
      <patternFill patternType="solid">
        <fgColor rgb="FFFFDE82"/>
        <bgColor indexed="64"/>
      </patternFill>
    </fill>
    <fill>
      <patternFill patternType="solid">
        <fgColor rgb="FFFED07F"/>
        <bgColor indexed="64"/>
      </patternFill>
    </fill>
    <fill>
      <patternFill patternType="solid">
        <fgColor rgb="FFFED881"/>
        <bgColor indexed="64"/>
      </patternFill>
    </fill>
    <fill>
      <patternFill patternType="solid">
        <fgColor rgb="FFFEC67D"/>
        <bgColor indexed="64"/>
      </patternFill>
    </fill>
    <fill>
      <patternFill patternType="solid">
        <fgColor rgb="FFFED17F"/>
        <bgColor indexed="64"/>
      </patternFill>
    </fill>
    <fill>
      <patternFill patternType="solid">
        <fgColor rgb="FFFECA7E"/>
        <bgColor indexed="64"/>
      </patternFill>
    </fill>
    <fill>
      <patternFill patternType="solid">
        <fgColor rgb="FFFFE583"/>
        <bgColor indexed="64"/>
      </patternFill>
    </fill>
    <fill>
      <patternFill patternType="solid">
        <fgColor rgb="FFFED280"/>
        <bgColor indexed="64"/>
      </patternFill>
    </fill>
    <fill>
      <patternFill patternType="solid">
        <fgColor rgb="FFFFDC81"/>
        <bgColor indexed="64"/>
      </patternFill>
    </fill>
    <fill>
      <patternFill patternType="solid">
        <fgColor rgb="FFFED480"/>
        <bgColor indexed="64"/>
      </patternFill>
    </fill>
    <fill>
      <patternFill patternType="solid">
        <fgColor rgb="FFFFDC82"/>
        <bgColor indexed="64"/>
      </patternFill>
    </fill>
    <fill>
      <patternFill patternType="solid">
        <fgColor rgb="FFFFE683"/>
        <bgColor indexed="64"/>
      </patternFill>
    </fill>
    <fill>
      <patternFill patternType="solid">
        <fgColor rgb="FFFED680"/>
        <bgColor indexed="64"/>
      </patternFill>
    </fill>
    <fill>
      <patternFill patternType="solid">
        <fgColor rgb="FFFFDD82"/>
        <bgColor indexed="64"/>
      </patternFill>
    </fill>
    <fill>
      <patternFill patternType="solid">
        <fgColor rgb="FFFFE183"/>
        <bgColor indexed="64"/>
      </patternFill>
    </fill>
    <fill>
      <patternFill patternType="solid">
        <fgColor rgb="FFFFEB84"/>
        <bgColor indexed="64"/>
      </patternFill>
    </fill>
    <fill>
      <patternFill patternType="solid">
        <fgColor rgb="FFFFE684"/>
        <bgColor indexed="64"/>
      </patternFill>
    </fill>
    <fill>
      <patternFill patternType="solid">
        <fgColor rgb="FFFFDF82"/>
        <bgColor indexed="64"/>
      </patternFill>
    </fill>
    <fill>
      <patternFill patternType="solid">
        <fgColor rgb="FFFFE182"/>
        <bgColor indexed="64"/>
      </patternFill>
    </fill>
    <fill>
      <patternFill patternType="solid">
        <fgColor rgb="FFFEC77D"/>
        <bgColor indexed="64"/>
      </patternFill>
    </fill>
    <fill>
      <patternFill patternType="solid">
        <fgColor rgb="FFFFE784"/>
        <bgColor indexed="64"/>
      </patternFill>
    </fill>
    <fill>
      <patternFill patternType="solid">
        <fgColor rgb="FFFFE884"/>
        <bgColor indexed="64"/>
      </patternFill>
    </fill>
    <fill>
      <patternFill patternType="solid">
        <fgColor rgb="FFFFDA8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s>
  <cellStyleXfs count="2">
    <xf numFmtId="0" fontId="0" fillId="0" borderId="0"/>
    <xf numFmtId="0" fontId="8" fillId="0" borderId="0"/>
  </cellStyleXfs>
  <cellXfs count="209">
    <xf numFmtId="0" fontId="0" fillId="0" borderId="0" xfId="0"/>
    <xf numFmtId="0" fontId="2" fillId="0" borderId="1" xfId="0" applyFont="1" applyBorder="1" applyAlignment="1">
      <alignment horizontal="center" vertical="center"/>
    </xf>
    <xf numFmtId="0" fontId="2" fillId="0" borderId="1" xfId="1" applyFont="1" applyBorder="1" applyAlignment="1">
      <alignment horizontal="center" vertical="center"/>
    </xf>
    <xf numFmtId="0" fontId="5" fillId="0" borderId="1" xfId="0" applyFont="1" applyBorder="1" applyAlignment="1">
      <alignment horizontal="center" vertical="center"/>
    </xf>
    <xf numFmtId="0" fontId="9" fillId="4" borderId="1" xfId="1" applyFont="1" applyFill="1" applyBorder="1" applyAlignment="1">
      <alignment horizontal="center" vertical="center"/>
    </xf>
    <xf numFmtId="0" fontId="10" fillId="0" borderId="1" xfId="0" applyFont="1" applyBorder="1" applyAlignment="1">
      <alignment horizontal="center" vertical="center"/>
    </xf>
    <xf numFmtId="0" fontId="7" fillId="5" borderId="1" xfId="0" applyFont="1" applyFill="1" applyBorder="1" applyAlignment="1">
      <alignment horizontal="center" vertical="center"/>
    </xf>
    <xf numFmtId="0" fontId="7" fillId="0" borderId="1" xfId="0" applyFont="1" applyBorder="1" applyAlignment="1">
      <alignment horizontal="center" vertical="center"/>
    </xf>
    <xf numFmtId="0" fontId="2" fillId="5" borderId="1" xfId="0" applyFont="1" applyFill="1" applyBorder="1" applyAlignment="1">
      <alignment horizontal="center" vertical="center"/>
    </xf>
    <xf numFmtId="0" fontId="0" fillId="0" borderId="1" xfId="0" applyBorder="1" applyAlignment="1"/>
    <xf numFmtId="0" fontId="1" fillId="0" borderId="0" xfId="0" applyFont="1" applyAlignment="1">
      <alignment horizontal="center" vertical="center"/>
    </xf>
    <xf numFmtId="0" fontId="0" fillId="0" borderId="0" xfId="0" applyAlignment="1">
      <alignment horizontal="center" vertical="center"/>
    </xf>
    <xf numFmtId="0" fontId="0" fillId="7" borderId="0" xfId="0" applyFill="1" applyAlignment="1">
      <alignment horizontal="center" vertical="center"/>
    </xf>
    <xf numFmtId="0" fontId="0" fillId="6" borderId="0" xfId="0" applyFill="1" applyAlignment="1">
      <alignment horizontal="center" vertical="center"/>
    </xf>
    <xf numFmtId="2" fontId="6" fillId="0" borderId="1" xfId="0" applyNumberFormat="1" applyFont="1" applyFill="1" applyBorder="1" applyAlignment="1">
      <alignment horizontal="center"/>
    </xf>
    <xf numFmtId="2" fontId="3" fillId="3" borderId="1" xfId="0" applyNumberFormat="1" applyFont="1" applyFill="1" applyBorder="1" applyAlignment="1">
      <alignment horizontal="center" vertical="center"/>
    </xf>
    <xf numFmtId="0" fontId="0" fillId="5" borderId="0" xfId="0" applyFill="1" applyAlignment="1">
      <alignment horizontal="center" vertical="center"/>
    </xf>
    <xf numFmtId="0" fontId="0" fillId="5" borderId="0" xfId="0" applyFont="1" applyFill="1" applyBorder="1" applyAlignment="1">
      <alignment horizontal="center" vertical="center"/>
    </xf>
    <xf numFmtId="0" fontId="11" fillId="5" borderId="0" xfId="0" applyFont="1" applyFill="1" applyBorder="1" applyAlignment="1">
      <alignment horizontal="center" vertical="center"/>
    </xf>
    <xf numFmtId="0" fontId="0" fillId="5" borderId="0" xfId="0" applyFill="1" applyBorder="1" applyAlignment="1">
      <alignment horizontal="center" vertical="center"/>
    </xf>
    <xf numFmtId="0" fontId="0" fillId="0" borderId="0" xfId="0" applyFill="1" applyBorder="1" applyAlignment="1">
      <alignment horizontal="center" vertical="center"/>
    </xf>
    <xf numFmtId="0" fontId="0" fillId="0" borderId="0" xfId="0" applyBorder="1" applyAlignment="1">
      <alignment horizontal="center" vertical="center"/>
    </xf>
    <xf numFmtId="0" fontId="2" fillId="12" borderId="1" xfId="0" applyFont="1" applyFill="1" applyBorder="1" applyAlignment="1">
      <alignment horizontal="center" vertical="center"/>
    </xf>
    <xf numFmtId="0" fontId="0" fillId="5" borderId="1" xfId="0" applyNumberFormat="1" applyFill="1" applyBorder="1" applyAlignment="1">
      <alignment horizontal="center" vertical="center"/>
    </xf>
    <xf numFmtId="0" fontId="0" fillId="0" borderId="1" xfId="0" applyBorder="1" applyAlignment="1">
      <alignment horizontal="center" vertical="center"/>
    </xf>
    <xf numFmtId="0" fontId="12" fillId="0" borderId="1" xfId="0" applyFont="1" applyBorder="1" applyAlignment="1">
      <alignment horizontal="center" vertical="center"/>
    </xf>
    <xf numFmtId="0" fontId="0" fillId="0" borderId="0" xfId="0" applyBorder="1" applyAlignment="1"/>
    <xf numFmtId="0" fontId="0" fillId="0" borderId="1" xfId="0" applyFill="1" applyBorder="1" applyAlignment="1"/>
    <xf numFmtId="0" fontId="0" fillId="0" borderId="0" xfId="0" applyFill="1" applyBorder="1" applyAlignment="1"/>
    <xf numFmtId="0" fontId="0" fillId="3" borderId="0" xfId="0" applyFill="1"/>
    <xf numFmtId="0" fontId="14" fillId="0" borderId="1" xfId="0" applyFont="1" applyBorder="1" applyAlignment="1">
      <alignment horizontal="center" vertical="center"/>
    </xf>
    <xf numFmtId="0" fontId="5" fillId="5" borderId="1" xfId="0" applyFont="1" applyFill="1" applyBorder="1" applyAlignment="1">
      <alignment horizontal="center" vertical="center"/>
    </xf>
    <xf numFmtId="0" fontId="12" fillId="5" borderId="1" xfId="0" applyFont="1" applyFill="1" applyBorder="1" applyAlignment="1">
      <alignment horizontal="center" vertical="center"/>
    </xf>
    <xf numFmtId="0" fontId="10" fillId="5" borderId="1" xfId="0" applyFont="1" applyFill="1" applyBorder="1" applyAlignment="1">
      <alignment horizontal="center" vertical="center"/>
    </xf>
    <xf numFmtId="2" fontId="2" fillId="5" borderId="1" xfId="0" applyNumberFormat="1" applyFont="1" applyFill="1" applyBorder="1" applyAlignment="1">
      <alignment horizontal="center" vertical="center"/>
    </xf>
    <xf numFmtId="2" fontId="7" fillId="13" borderId="1" xfId="0" applyNumberFormat="1" applyFont="1" applyFill="1" applyBorder="1" applyAlignment="1">
      <alignment horizontal="center" vertical="center"/>
    </xf>
    <xf numFmtId="0" fontId="0" fillId="11" borderId="0" xfId="0" applyFill="1" applyAlignment="1">
      <alignment horizontal="center" vertical="center"/>
    </xf>
    <xf numFmtId="0" fontId="0" fillId="0" borderId="0" xfId="0" applyFill="1" applyBorder="1" applyAlignment="1">
      <alignment vertical="center"/>
    </xf>
    <xf numFmtId="0" fontId="15" fillId="0" borderId="0" xfId="0" applyFont="1" applyFill="1" applyBorder="1" applyAlignment="1"/>
    <xf numFmtId="0" fontId="11" fillId="0" borderId="0" xfId="0" applyFont="1" applyFill="1" applyBorder="1" applyAlignment="1"/>
    <xf numFmtId="0" fontId="4" fillId="14" borderId="1" xfId="0" applyFont="1" applyFill="1" applyBorder="1" applyAlignment="1">
      <alignment horizontal="center" vertical="center"/>
    </xf>
    <xf numFmtId="0" fontId="4" fillId="12" borderId="1" xfId="0" applyFont="1" applyFill="1" applyBorder="1" applyAlignment="1">
      <alignment horizontal="center" vertical="center"/>
    </xf>
    <xf numFmtId="0" fontId="4" fillId="15" borderId="1" xfId="0" applyFont="1" applyFill="1" applyBorder="1" applyAlignment="1">
      <alignment horizontal="center" vertical="center"/>
    </xf>
    <xf numFmtId="0" fontId="12" fillId="3" borderId="1" xfId="0" applyFont="1" applyFill="1" applyBorder="1" applyAlignment="1">
      <alignment horizontal="center" vertical="center"/>
    </xf>
    <xf numFmtId="0" fontId="17" fillId="2" borderId="1" xfId="0" applyFont="1" applyFill="1" applyBorder="1" applyAlignment="1">
      <alignment horizontal="center" vertical="center"/>
    </xf>
    <xf numFmtId="14" fontId="17" fillId="2" borderId="1" xfId="0" applyNumberFormat="1" applyFont="1" applyFill="1" applyBorder="1" applyAlignment="1">
      <alignment horizontal="center" vertical="center"/>
    </xf>
    <xf numFmtId="14" fontId="3" fillId="2" borderId="1" xfId="0" applyNumberFormat="1" applyFont="1" applyFill="1" applyBorder="1" applyAlignment="1">
      <alignment horizontal="center" vertical="center"/>
    </xf>
    <xf numFmtId="0" fontId="18" fillId="10" borderId="1" xfId="0" applyFont="1" applyFill="1" applyBorder="1" applyAlignment="1">
      <alignment horizontal="center" vertical="center"/>
    </xf>
    <xf numFmtId="0" fontId="17" fillId="7" borderId="1" xfId="0" applyFont="1" applyFill="1" applyBorder="1" applyAlignment="1">
      <alignment horizontal="center" vertical="center"/>
    </xf>
    <xf numFmtId="0" fontId="17" fillId="8" borderId="1" xfId="0" applyFont="1" applyFill="1" applyBorder="1" applyAlignment="1">
      <alignment horizontal="center" vertical="center"/>
    </xf>
    <xf numFmtId="0" fontId="17" fillId="9" borderId="1" xfId="0" applyFont="1" applyFill="1" applyBorder="1" applyAlignment="1">
      <alignment horizontal="center" vertical="center"/>
    </xf>
    <xf numFmtId="0" fontId="17" fillId="6" borderId="1" xfId="0" applyFont="1" applyFill="1" applyBorder="1" applyAlignment="1">
      <alignment horizontal="center" vertical="center"/>
    </xf>
    <xf numFmtId="0" fontId="1" fillId="8" borderId="1" xfId="0" applyFont="1" applyFill="1" applyBorder="1" applyAlignment="1"/>
    <xf numFmtId="0" fontId="1" fillId="0" borderId="1" xfId="0" applyFont="1" applyBorder="1" applyAlignment="1"/>
    <xf numFmtId="0" fontId="16" fillId="15" borderId="1" xfId="0" applyNumberFormat="1" applyFont="1" applyFill="1" applyBorder="1" applyAlignment="1">
      <alignment horizontal="center" vertical="center"/>
    </xf>
    <xf numFmtId="0" fontId="11" fillId="0" borderId="0" xfId="0" applyFont="1" applyFill="1" applyBorder="1" applyAlignment="1">
      <alignment vertical="center"/>
    </xf>
    <xf numFmtId="0" fontId="11" fillId="5" borderId="0" xfId="0" applyFont="1" applyFill="1" applyAlignment="1">
      <alignment horizontal="center" vertical="center"/>
    </xf>
    <xf numFmtId="0" fontId="11" fillId="16" borderId="1" xfId="0" applyFont="1" applyFill="1" applyBorder="1" applyAlignment="1">
      <alignment horizontal="center" vertical="center"/>
    </xf>
    <xf numFmtId="2" fontId="6" fillId="5" borderId="1" xfId="0" applyNumberFormat="1" applyFont="1" applyFill="1" applyBorder="1" applyAlignment="1">
      <alignment horizontal="center" vertical="center"/>
    </xf>
    <xf numFmtId="0" fontId="16" fillId="16" borderId="1" xfId="0" applyNumberFormat="1" applyFont="1" applyFill="1" applyBorder="1" applyAlignment="1">
      <alignment horizontal="center" vertical="center"/>
    </xf>
    <xf numFmtId="0" fontId="2" fillId="0" borderId="2" xfId="0" applyFont="1" applyBorder="1" applyAlignment="1">
      <alignment horizontal="center" vertical="center"/>
    </xf>
    <xf numFmtId="0" fontId="2" fillId="5" borderId="2" xfId="0" applyFont="1" applyFill="1" applyBorder="1" applyAlignment="1">
      <alignment horizontal="center" vertical="center"/>
    </xf>
    <xf numFmtId="0" fontId="5" fillId="0" borderId="2" xfId="0" applyFont="1" applyBorder="1" applyAlignment="1">
      <alignment horizontal="center" vertical="center"/>
    </xf>
    <xf numFmtId="2" fontId="2" fillId="5" borderId="2" xfId="0" applyNumberFormat="1" applyFont="1" applyFill="1" applyBorder="1" applyAlignment="1">
      <alignment horizontal="center" vertical="center"/>
    </xf>
    <xf numFmtId="2" fontId="6" fillId="5" borderId="2" xfId="0" applyNumberFormat="1" applyFont="1" applyFill="1" applyBorder="1" applyAlignment="1">
      <alignment horizontal="center" vertical="center"/>
    </xf>
    <xf numFmtId="2" fontId="6" fillId="0" borderId="2" xfId="0" applyNumberFormat="1" applyFont="1" applyFill="1" applyBorder="1" applyAlignment="1">
      <alignment horizontal="center"/>
    </xf>
    <xf numFmtId="0" fontId="2" fillId="17" borderId="1" xfId="0" applyFont="1" applyFill="1" applyBorder="1" applyAlignment="1">
      <alignment horizontal="center" vertical="center"/>
    </xf>
    <xf numFmtId="0" fontId="2" fillId="0" borderId="1" xfId="0" applyFont="1" applyFill="1" applyBorder="1" applyAlignment="1">
      <alignment horizontal="center" vertical="center"/>
    </xf>
    <xf numFmtId="0" fontId="5" fillId="0" borderId="1" xfId="0" applyFont="1" applyFill="1" applyBorder="1" applyAlignment="1">
      <alignment horizontal="center" vertical="center"/>
    </xf>
    <xf numFmtId="0" fontId="4" fillId="0" borderId="1" xfId="0" applyFont="1" applyFill="1" applyBorder="1" applyAlignment="1">
      <alignment horizontal="center" vertical="center"/>
    </xf>
    <xf numFmtId="2" fontId="2" fillId="0" borderId="1" xfId="0" applyNumberFormat="1" applyFont="1" applyFill="1" applyBorder="1" applyAlignment="1">
      <alignment horizontal="center" vertical="center"/>
    </xf>
    <xf numFmtId="2" fontId="6" fillId="0" borderId="1" xfId="0" applyNumberFormat="1" applyFont="1" applyFill="1" applyBorder="1" applyAlignment="1">
      <alignment horizontal="center" vertical="center"/>
    </xf>
    <xf numFmtId="0" fontId="5" fillId="0" borderId="1" xfId="0" applyFont="1" applyBorder="1" applyAlignment="1">
      <alignment horizontal="center"/>
    </xf>
    <xf numFmtId="0" fontId="12" fillId="0" borderId="1" xfId="0" applyFont="1" applyBorder="1" applyAlignment="1">
      <alignment horizontal="center"/>
    </xf>
    <xf numFmtId="0" fontId="0" fillId="18" borderId="0" xfId="0" applyFill="1"/>
    <xf numFmtId="0" fontId="15" fillId="11" borderId="0" xfId="0" applyFont="1" applyFill="1" applyBorder="1" applyAlignment="1">
      <alignment horizontal="center" vertical="center"/>
    </xf>
    <xf numFmtId="0" fontId="20" fillId="0" borderId="1" xfId="0" applyFont="1" applyBorder="1" applyAlignment="1">
      <alignment horizontal="center" vertical="center"/>
    </xf>
    <xf numFmtId="0" fontId="20" fillId="5" borderId="1" xfId="0" applyFont="1" applyFill="1" applyBorder="1" applyAlignment="1">
      <alignment horizontal="center" vertical="center"/>
    </xf>
    <xf numFmtId="0" fontId="21" fillId="0" borderId="1" xfId="0" applyFont="1" applyBorder="1" applyAlignment="1">
      <alignment horizontal="center" vertical="center"/>
    </xf>
    <xf numFmtId="0" fontId="20" fillId="14" borderId="1" xfId="0" applyFont="1" applyFill="1" applyBorder="1" applyAlignment="1">
      <alignment horizontal="center" vertical="center"/>
    </xf>
    <xf numFmtId="2" fontId="20" fillId="5" borderId="1" xfId="0" applyNumberFormat="1" applyFont="1" applyFill="1" applyBorder="1" applyAlignment="1">
      <alignment horizontal="center" vertical="center"/>
    </xf>
    <xf numFmtId="2" fontId="20" fillId="13" borderId="1" xfId="0" applyNumberFormat="1" applyFont="1" applyFill="1" applyBorder="1" applyAlignment="1">
      <alignment horizontal="center" vertical="center"/>
    </xf>
    <xf numFmtId="0" fontId="19" fillId="0" borderId="1" xfId="0" applyFont="1" applyBorder="1" applyAlignment="1"/>
    <xf numFmtId="2" fontId="20" fillId="0" borderId="1" xfId="0" applyNumberFormat="1" applyFont="1" applyFill="1" applyBorder="1" applyAlignment="1">
      <alignment horizontal="center"/>
    </xf>
    <xf numFmtId="0" fontId="20" fillId="12" borderId="1" xfId="0" applyFont="1" applyFill="1" applyBorder="1" applyAlignment="1">
      <alignment horizontal="center" vertical="center"/>
    </xf>
    <xf numFmtId="0" fontId="0" fillId="5" borderId="1" xfId="0" applyFont="1" applyFill="1" applyBorder="1" applyAlignment="1">
      <alignment horizontal="center" vertical="center"/>
    </xf>
    <xf numFmtId="0" fontId="1" fillId="3" borderId="1" xfId="0" applyFont="1" applyFill="1" applyBorder="1" applyAlignment="1">
      <alignment horizontal="center" vertical="center"/>
    </xf>
    <xf numFmtId="0" fontId="0" fillId="5" borderId="0" xfId="0" applyFont="1" applyFill="1" applyBorder="1" applyAlignment="1"/>
    <xf numFmtId="1" fontId="0" fillId="0" borderId="0" xfId="0" applyNumberFormat="1" applyBorder="1"/>
    <xf numFmtId="0" fontId="0" fillId="0" borderId="0" xfId="0" applyFill="1" applyBorder="1"/>
    <xf numFmtId="1" fontId="0" fillId="0" borderId="0" xfId="0" applyNumberFormat="1" applyFill="1" applyBorder="1"/>
    <xf numFmtId="0" fontId="22" fillId="0" borderId="0" xfId="0" applyFont="1" applyAlignment="1">
      <alignment horizontal="center"/>
    </xf>
    <xf numFmtId="1" fontId="22" fillId="9" borderId="1" xfId="0" applyNumberFormat="1" applyFont="1" applyFill="1" applyBorder="1" applyAlignment="1">
      <alignment horizontal="center"/>
    </xf>
    <xf numFmtId="0" fontId="23" fillId="0" borderId="0" xfId="0" applyFont="1" applyAlignment="1">
      <alignment horizontal="center"/>
    </xf>
    <xf numFmtId="1" fontId="23" fillId="0" borderId="1" xfId="0" applyNumberFormat="1" applyFont="1" applyBorder="1" applyAlignment="1">
      <alignment horizontal="center"/>
    </xf>
    <xf numFmtId="0" fontId="23" fillId="0" borderId="0" xfId="0" applyFont="1" applyFill="1" applyBorder="1" applyAlignment="1">
      <alignment horizontal="center"/>
    </xf>
    <xf numFmtId="1" fontId="23" fillId="0" borderId="2" xfId="0" applyNumberFormat="1" applyFont="1" applyBorder="1" applyAlignment="1">
      <alignment horizontal="center"/>
    </xf>
    <xf numFmtId="1" fontId="23" fillId="9" borderId="1" xfId="0" applyNumberFormat="1" applyFont="1" applyFill="1" applyBorder="1" applyAlignment="1">
      <alignment horizontal="center"/>
    </xf>
    <xf numFmtId="1" fontId="23" fillId="9" borderId="1" xfId="0" applyNumberFormat="1" applyFont="1" applyFill="1" applyBorder="1" applyAlignment="1">
      <alignment horizontal="center" vertical="center"/>
    </xf>
    <xf numFmtId="1" fontId="22" fillId="9" borderId="1" xfId="0" applyNumberFormat="1" applyFont="1" applyFill="1" applyBorder="1" applyAlignment="1">
      <alignment horizontal="center" vertical="center"/>
    </xf>
    <xf numFmtId="1" fontId="23" fillId="0" borderId="1" xfId="0" applyNumberFormat="1" applyFont="1" applyBorder="1" applyAlignment="1">
      <alignment horizontal="center" vertical="center"/>
    </xf>
    <xf numFmtId="1" fontId="23" fillId="9" borderId="1" xfId="0" applyNumberFormat="1" applyFont="1" applyFill="1" applyBorder="1" applyAlignment="1">
      <alignment horizontal="center" vertical="top"/>
    </xf>
    <xf numFmtId="0" fontId="0" fillId="19" borderId="0" xfId="0" applyFill="1"/>
    <xf numFmtId="0" fontId="0" fillId="19" borderId="0" xfId="0" applyFill="1" applyBorder="1"/>
    <xf numFmtId="1" fontId="0" fillId="19" borderId="0" xfId="0" applyNumberFormat="1" applyFill="1" applyBorder="1"/>
    <xf numFmtId="0" fontId="16" fillId="19" borderId="0" xfId="0" applyFont="1" applyFill="1" applyAlignment="1">
      <alignment horizontal="left" vertical="top"/>
    </xf>
    <xf numFmtId="0" fontId="0" fillId="18" borderId="2" xfId="0" applyFill="1" applyBorder="1"/>
    <xf numFmtId="0" fontId="15" fillId="20" borderId="0" xfId="0" applyFont="1" applyFill="1" applyBorder="1" applyAlignment="1">
      <alignment horizontal="center" vertical="center"/>
    </xf>
    <xf numFmtId="0" fontId="0" fillId="5" borderId="0" xfId="0" applyFill="1" applyBorder="1" applyAlignment="1"/>
    <xf numFmtId="0" fontId="15" fillId="21" borderId="0" xfId="0" applyFont="1" applyFill="1" applyBorder="1" applyAlignment="1">
      <alignment horizontal="center" vertical="center"/>
    </xf>
    <xf numFmtId="0" fontId="4" fillId="15" borderId="2" xfId="0" applyFont="1" applyFill="1" applyBorder="1" applyAlignment="1">
      <alignment horizontal="center" vertical="center"/>
    </xf>
    <xf numFmtId="0" fontId="7" fillId="0" borderId="1" xfId="0" applyFont="1" applyBorder="1" applyAlignment="1">
      <alignment horizontal="center" vertical="center" wrapText="1"/>
    </xf>
    <xf numFmtId="0" fontId="2" fillId="14" borderId="1" xfId="0" applyFont="1" applyFill="1" applyBorder="1" applyAlignment="1">
      <alignment horizontal="center" vertical="center"/>
    </xf>
    <xf numFmtId="0" fontId="2" fillId="6" borderId="1" xfId="0" applyFont="1" applyFill="1" applyBorder="1" applyAlignment="1">
      <alignment horizontal="center" vertical="center"/>
    </xf>
    <xf numFmtId="1" fontId="24" fillId="0" borderId="0" xfId="0" applyNumberFormat="1" applyFont="1" applyAlignment="1">
      <alignment horizontal="center" vertical="center"/>
    </xf>
    <xf numFmtId="0" fontId="16" fillId="19" borderId="0" xfId="0" applyFont="1" applyFill="1" applyAlignment="1">
      <alignment horizontal="right" vertical="center"/>
    </xf>
    <xf numFmtId="0" fontId="5" fillId="22" borderId="1" xfId="0" applyFont="1" applyFill="1" applyBorder="1" applyAlignment="1">
      <alignment horizontal="center" vertical="center"/>
    </xf>
    <xf numFmtId="1" fontId="0" fillId="0" borderId="0" xfId="0" applyNumberFormat="1" applyAlignment="1">
      <alignment horizontal="center" vertical="center"/>
    </xf>
    <xf numFmtId="11" fontId="0" fillId="0" borderId="0" xfId="0" applyNumberFormat="1"/>
    <xf numFmtId="0" fontId="0" fillId="5" borderId="0" xfId="0" applyFill="1"/>
    <xf numFmtId="0" fontId="0" fillId="5" borderId="1" xfId="0" applyNumberFormat="1" applyFill="1" applyBorder="1" applyAlignment="1">
      <alignment horizontal="center" vertical="center" wrapText="1"/>
    </xf>
    <xf numFmtId="0" fontId="0" fillId="23" borderId="1" xfId="0" applyFont="1" applyFill="1" applyBorder="1" applyAlignment="1">
      <alignment horizontal="center" vertical="center"/>
    </xf>
    <xf numFmtId="0" fontId="0" fillId="23" borderId="1" xfId="0" applyNumberFormat="1" applyFill="1" applyBorder="1" applyAlignment="1">
      <alignment horizontal="center" vertical="center"/>
    </xf>
    <xf numFmtId="0" fontId="0" fillId="24" borderId="1" xfId="0" applyNumberFormat="1" applyFill="1" applyBorder="1" applyAlignment="1">
      <alignment horizontal="center" vertical="center"/>
    </xf>
    <xf numFmtId="0" fontId="0" fillId="24" borderId="1" xfId="0" applyFont="1" applyFill="1" applyBorder="1" applyAlignment="1">
      <alignment horizontal="center" vertical="center"/>
    </xf>
    <xf numFmtId="0" fontId="0" fillId="25" borderId="1" xfId="0" applyFont="1" applyFill="1" applyBorder="1" applyAlignment="1">
      <alignment horizontal="center" vertical="center"/>
    </xf>
    <xf numFmtId="0" fontId="25" fillId="0" borderId="1" xfId="0" applyFont="1" applyBorder="1"/>
    <xf numFmtId="0" fontId="0" fillId="25" borderId="1" xfId="0" applyNumberFormat="1" applyFill="1" applyBorder="1" applyAlignment="1">
      <alignment horizontal="center" vertical="center"/>
    </xf>
    <xf numFmtId="0" fontId="26" fillId="2" borderId="3" xfId="0" applyFont="1" applyFill="1" applyBorder="1" applyAlignment="1">
      <alignment horizontal="center" vertical="center"/>
    </xf>
    <xf numFmtId="0" fontId="26" fillId="2" borderId="4" xfId="0" applyFont="1" applyFill="1" applyBorder="1" applyAlignment="1">
      <alignment horizontal="center" vertical="center"/>
    </xf>
    <xf numFmtId="0" fontId="26" fillId="2" borderId="0" xfId="0" applyFont="1" applyFill="1" applyAlignment="1">
      <alignment horizontal="center" vertical="center"/>
    </xf>
    <xf numFmtId="0" fontId="27" fillId="0" borderId="5" xfId="0" applyFont="1" applyBorder="1" applyAlignment="1">
      <alignment horizontal="center" vertical="center"/>
    </xf>
    <xf numFmtId="0" fontId="27" fillId="26" borderId="6" xfId="0" applyFont="1" applyFill="1" applyBorder="1" applyAlignment="1">
      <alignment horizontal="center" vertical="center"/>
    </xf>
    <xf numFmtId="0" fontId="10" fillId="0" borderId="6" xfId="0" applyFont="1" applyBorder="1" applyAlignment="1">
      <alignment horizontal="center" vertical="center"/>
    </xf>
    <xf numFmtId="0" fontId="27" fillId="0" borderId="6" xfId="0" applyFont="1" applyBorder="1" applyAlignment="1">
      <alignment horizontal="center" vertical="center"/>
    </xf>
    <xf numFmtId="0" fontId="28" fillId="15" borderId="6" xfId="0" applyFont="1" applyFill="1" applyBorder="1" applyAlignment="1">
      <alignment horizontal="center" vertical="center"/>
    </xf>
    <xf numFmtId="0" fontId="27" fillId="27" borderId="6" xfId="0" applyFont="1" applyFill="1" applyBorder="1" applyAlignment="1">
      <alignment horizontal="center" vertical="center"/>
    </xf>
    <xf numFmtId="0" fontId="27" fillId="28" borderId="6" xfId="0" applyFont="1" applyFill="1" applyBorder="1" applyAlignment="1">
      <alignment horizontal="center" vertical="center"/>
    </xf>
    <xf numFmtId="0" fontId="27" fillId="29" borderId="6" xfId="0" applyFont="1" applyFill="1" applyBorder="1" applyAlignment="1">
      <alignment horizontal="center" vertical="center"/>
    </xf>
    <xf numFmtId="0" fontId="27" fillId="30" borderId="7" xfId="0" applyFont="1" applyFill="1" applyBorder="1" applyAlignment="1">
      <alignment horizontal="center" vertical="center"/>
    </xf>
    <xf numFmtId="0" fontId="27" fillId="31" borderId="6" xfId="0" applyFont="1" applyFill="1" applyBorder="1" applyAlignment="1">
      <alignment horizontal="center" vertical="center"/>
    </xf>
    <xf numFmtId="0" fontId="27" fillId="32" borderId="6" xfId="0" applyFont="1" applyFill="1" applyBorder="1" applyAlignment="1">
      <alignment horizontal="center" vertical="center"/>
    </xf>
    <xf numFmtId="0" fontId="27" fillId="33" borderId="7" xfId="0" applyFont="1" applyFill="1" applyBorder="1" applyAlignment="1">
      <alignment horizontal="center" vertical="center"/>
    </xf>
    <xf numFmtId="0" fontId="28" fillId="34" borderId="6" xfId="0" applyFont="1" applyFill="1" applyBorder="1" applyAlignment="1">
      <alignment horizontal="center" vertical="center"/>
    </xf>
    <xf numFmtId="0" fontId="27" fillId="35" borderId="6" xfId="0" applyFont="1" applyFill="1" applyBorder="1" applyAlignment="1">
      <alignment horizontal="center" vertical="center"/>
    </xf>
    <xf numFmtId="0" fontId="27" fillId="36" borderId="6" xfId="0" applyFont="1" applyFill="1" applyBorder="1" applyAlignment="1">
      <alignment horizontal="center" vertical="center"/>
    </xf>
    <xf numFmtId="0" fontId="27" fillId="37" borderId="6" xfId="0" applyFont="1" applyFill="1" applyBorder="1" applyAlignment="1">
      <alignment horizontal="center" vertical="center"/>
    </xf>
    <xf numFmtId="0" fontId="27" fillId="38" borderId="7" xfId="0" applyFont="1" applyFill="1" applyBorder="1" applyAlignment="1">
      <alignment horizontal="center" vertical="center"/>
    </xf>
    <xf numFmtId="0" fontId="27" fillId="39" borderId="6" xfId="0" applyFont="1" applyFill="1" applyBorder="1" applyAlignment="1">
      <alignment horizontal="center" vertical="center"/>
    </xf>
    <xf numFmtId="0" fontId="27" fillId="40" borderId="7" xfId="0" applyFont="1" applyFill="1" applyBorder="1" applyAlignment="1">
      <alignment horizontal="center" vertical="center"/>
    </xf>
    <xf numFmtId="0" fontId="27" fillId="41" borderId="6" xfId="0" applyFont="1" applyFill="1" applyBorder="1" applyAlignment="1">
      <alignment horizontal="center" vertical="center"/>
    </xf>
    <xf numFmtId="0" fontId="27" fillId="42" borderId="6" xfId="0" applyFont="1" applyFill="1" applyBorder="1" applyAlignment="1">
      <alignment horizontal="center" vertical="center"/>
    </xf>
    <xf numFmtId="0" fontId="27" fillId="43" borderId="6" xfId="0" applyFont="1" applyFill="1" applyBorder="1" applyAlignment="1">
      <alignment horizontal="center" vertical="center"/>
    </xf>
    <xf numFmtId="0" fontId="27" fillId="44" borderId="7" xfId="0" applyFont="1" applyFill="1" applyBorder="1" applyAlignment="1">
      <alignment horizontal="center" vertical="center"/>
    </xf>
    <xf numFmtId="0" fontId="27" fillId="45" borderId="6" xfId="0" applyFont="1" applyFill="1" applyBorder="1" applyAlignment="1">
      <alignment horizontal="center" vertical="center"/>
    </xf>
    <xf numFmtId="0" fontId="27" fillId="46" borderId="6" xfId="0" applyFont="1" applyFill="1" applyBorder="1" applyAlignment="1">
      <alignment horizontal="center" vertical="center"/>
    </xf>
    <xf numFmtId="0" fontId="27" fillId="47" borderId="6" xfId="0" applyFont="1" applyFill="1" applyBorder="1" applyAlignment="1">
      <alignment horizontal="center" vertical="center"/>
    </xf>
    <xf numFmtId="0" fontId="27" fillId="48" borderId="7" xfId="0" applyFont="1" applyFill="1" applyBorder="1" applyAlignment="1">
      <alignment horizontal="center" vertical="center"/>
    </xf>
    <xf numFmtId="0" fontId="27" fillId="49" borderId="6" xfId="0" applyFont="1" applyFill="1" applyBorder="1" applyAlignment="1">
      <alignment horizontal="center" vertical="center"/>
    </xf>
    <xf numFmtId="0" fontId="27" fillId="48" borderId="6" xfId="0" applyFont="1" applyFill="1" applyBorder="1" applyAlignment="1">
      <alignment horizontal="center" vertical="center"/>
    </xf>
    <xf numFmtId="0" fontId="27" fillId="42" borderId="7" xfId="0" applyFont="1" applyFill="1" applyBorder="1" applyAlignment="1">
      <alignment horizontal="center" vertical="center"/>
    </xf>
    <xf numFmtId="0" fontId="27" fillId="50" borderId="6" xfId="0" applyFont="1" applyFill="1" applyBorder="1" applyAlignment="1">
      <alignment horizontal="center" vertical="center"/>
    </xf>
    <xf numFmtId="0" fontId="27" fillId="51" borderId="7" xfId="0" applyFont="1" applyFill="1" applyBorder="1" applyAlignment="1">
      <alignment horizontal="center" vertical="center"/>
    </xf>
    <xf numFmtId="0" fontId="27" fillId="52" borderId="6" xfId="0" applyFont="1" applyFill="1" applyBorder="1" applyAlignment="1">
      <alignment horizontal="center" vertical="center"/>
    </xf>
    <xf numFmtId="0" fontId="27" fillId="53" borderId="6" xfId="0" applyFont="1" applyFill="1" applyBorder="1" applyAlignment="1">
      <alignment horizontal="center" vertical="center"/>
    </xf>
    <xf numFmtId="0" fontId="27" fillId="54" borderId="6" xfId="0" applyFont="1" applyFill="1" applyBorder="1" applyAlignment="1">
      <alignment horizontal="center" vertical="center"/>
    </xf>
    <xf numFmtId="0" fontId="27" fillId="55" borderId="6" xfId="0" applyFont="1" applyFill="1" applyBorder="1" applyAlignment="1">
      <alignment horizontal="center" vertical="center"/>
    </xf>
    <xf numFmtId="0" fontId="27" fillId="56" borderId="6" xfId="0" applyFont="1" applyFill="1" applyBorder="1" applyAlignment="1">
      <alignment horizontal="center" vertical="center"/>
    </xf>
    <xf numFmtId="0" fontId="27" fillId="57" borderId="7" xfId="0" applyFont="1" applyFill="1" applyBorder="1" applyAlignment="1">
      <alignment horizontal="center" vertical="center"/>
    </xf>
    <xf numFmtId="0" fontId="27" fillId="58" borderId="6" xfId="0" applyFont="1" applyFill="1" applyBorder="1" applyAlignment="1">
      <alignment horizontal="center" vertical="center"/>
    </xf>
    <xf numFmtId="0" fontId="27" fillId="59" borderId="6" xfId="0" applyFont="1" applyFill="1" applyBorder="1" applyAlignment="1">
      <alignment horizontal="center" vertical="center"/>
    </xf>
    <xf numFmtId="0" fontId="27" fillId="60" borderId="6" xfId="0" applyFont="1" applyFill="1" applyBorder="1" applyAlignment="1">
      <alignment horizontal="center" vertical="center"/>
    </xf>
    <xf numFmtId="0" fontId="27" fillId="61" borderId="6" xfId="0" applyFont="1" applyFill="1" applyBorder="1" applyAlignment="1">
      <alignment horizontal="center" vertical="center"/>
    </xf>
    <xf numFmtId="0" fontId="27" fillId="49" borderId="7" xfId="0" applyFont="1" applyFill="1" applyBorder="1" applyAlignment="1">
      <alignment horizontal="center" vertical="center"/>
    </xf>
    <xf numFmtId="0" fontId="27" fillId="57" borderId="6" xfId="0" applyFont="1" applyFill="1" applyBorder="1" applyAlignment="1">
      <alignment horizontal="center" vertical="center"/>
    </xf>
    <xf numFmtId="0" fontId="27" fillId="62" borderId="6" xfId="0" applyFont="1" applyFill="1" applyBorder="1" applyAlignment="1">
      <alignment horizontal="center" vertical="center"/>
    </xf>
    <xf numFmtId="0" fontId="27" fillId="63" borderId="7" xfId="0" applyFont="1" applyFill="1" applyBorder="1" applyAlignment="1">
      <alignment horizontal="center" vertical="center"/>
    </xf>
    <xf numFmtId="0" fontId="28" fillId="12" borderId="6" xfId="0" applyFont="1" applyFill="1" applyBorder="1" applyAlignment="1">
      <alignment horizontal="center" vertical="center"/>
    </xf>
    <xf numFmtId="0" fontId="27" fillId="64" borderId="6" xfId="0" applyFont="1" applyFill="1" applyBorder="1" applyAlignment="1">
      <alignment horizontal="center" vertical="center"/>
    </xf>
    <xf numFmtId="0" fontId="27" fillId="65" borderId="7" xfId="0" applyFont="1" applyFill="1" applyBorder="1" applyAlignment="1">
      <alignment horizontal="center" vertical="center"/>
    </xf>
    <xf numFmtId="0" fontId="27" fillId="66" borderId="6" xfId="0" applyFont="1" applyFill="1" applyBorder="1" applyAlignment="1">
      <alignment horizontal="center" vertical="center"/>
    </xf>
    <xf numFmtId="0" fontId="27" fillId="67" borderId="6" xfId="0" applyFont="1" applyFill="1" applyBorder="1" applyAlignment="1">
      <alignment horizontal="center" vertical="center"/>
    </xf>
    <xf numFmtId="0" fontId="27" fillId="68" borderId="7" xfId="0" applyFont="1" applyFill="1" applyBorder="1" applyAlignment="1">
      <alignment horizontal="center" vertical="center"/>
    </xf>
    <xf numFmtId="0" fontId="27" fillId="69" borderId="6" xfId="0" applyFont="1" applyFill="1" applyBorder="1" applyAlignment="1">
      <alignment horizontal="center" vertical="center"/>
    </xf>
    <xf numFmtId="0" fontId="27" fillId="55" borderId="7" xfId="0" applyFont="1" applyFill="1" applyBorder="1" applyAlignment="1">
      <alignment horizontal="center" vertical="center"/>
    </xf>
    <xf numFmtId="0" fontId="27" fillId="51" borderId="6" xfId="0" applyFont="1" applyFill="1" applyBorder="1" applyAlignment="1">
      <alignment horizontal="center" vertical="center"/>
    </xf>
    <xf numFmtId="0" fontId="27" fillId="38" borderId="6" xfId="0" applyFont="1" applyFill="1" applyBorder="1" applyAlignment="1">
      <alignment horizontal="center" vertical="center"/>
    </xf>
    <xf numFmtId="0" fontId="27" fillId="70" borderId="6" xfId="0" applyFont="1" applyFill="1" applyBorder="1" applyAlignment="1">
      <alignment horizontal="center" vertical="center"/>
    </xf>
    <xf numFmtId="0" fontId="27" fillId="71" borderId="6" xfId="0" applyFont="1" applyFill="1" applyBorder="1" applyAlignment="1">
      <alignment horizontal="center" vertical="center"/>
    </xf>
    <xf numFmtId="0" fontId="27" fillId="63" borderId="6" xfId="0" applyFont="1" applyFill="1" applyBorder="1" applyAlignment="1">
      <alignment horizontal="center" vertical="center"/>
    </xf>
    <xf numFmtId="0" fontId="27" fillId="72" borderId="7" xfId="0" applyFont="1" applyFill="1" applyBorder="1" applyAlignment="1">
      <alignment horizontal="center" vertical="center"/>
    </xf>
    <xf numFmtId="0" fontId="27" fillId="72" borderId="6" xfId="0" applyFont="1" applyFill="1" applyBorder="1" applyAlignment="1">
      <alignment horizontal="center" vertical="center"/>
    </xf>
    <xf numFmtId="0" fontId="27" fillId="73" borderId="7" xfId="0" applyFont="1" applyFill="1" applyBorder="1" applyAlignment="1">
      <alignment horizontal="center" vertical="center"/>
    </xf>
    <xf numFmtId="0" fontId="10" fillId="0" borderId="5" xfId="0" applyFont="1" applyBorder="1" applyAlignment="1">
      <alignment horizontal="center" vertical="center"/>
    </xf>
    <xf numFmtId="0" fontId="10" fillId="26" borderId="6" xfId="0" applyFont="1" applyFill="1" applyBorder="1" applyAlignment="1">
      <alignment horizontal="center" vertical="center"/>
    </xf>
    <xf numFmtId="0" fontId="27" fillId="74" borderId="6" xfId="0" applyFont="1" applyFill="1" applyBorder="1" applyAlignment="1">
      <alignment horizontal="center" vertical="center"/>
    </xf>
    <xf numFmtId="0" fontId="27" fillId="40" borderId="6" xfId="0" applyFont="1" applyFill="1" applyBorder="1" applyAlignment="1">
      <alignment horizontal="center" vertical="center"/>
    </xf>
    <xf numFmtId="0" fontId="27" fillId="69" borderId="7" xfId="0" applyFont="1" applyFill="1" applyBorder="1" applyAlignment="1">
      <alignment horizontal="center" vertical="center"/>
    </xf>
    <xf numFmtId="0" fontId="27" fillId="75" borderId="6" xfId="0" applyFont="1" applyFill="1" applyBorder="1" applyAlignment="1">
      <alignment horizontal="center" vertical="center"/>
    </xf>
    <xf numFmtId="0" fontId="27" fillId="68" borderId="6" xfId="0" applyFont="1" applyFill="1" applyBorder="1" applyAlignment="1">
      <alignment horizontal="center" vertical="center"/>
    </xf>
    <xf numFmtId="0" fontId="27" fillId="46" borderId="7" xfId="0" applyFont="1" applyFill="1" applyBorder="1" applyAlignment="1">
      <alignment horizontal="center" vertical="center"/>
    </xf>
    <xf numFmtId="0" fontId="27" fillId="76" borderId="6" xfId="0" applyFont="1" applyFill="1" applyBorder="1" applyAlignment="1">
      <alignment horizontal="center" vertical="center"/>
    </xf>
    <xf numFmtId="0" fontId="27" fillId="52" borderId="7" xfId="0" applyFont="1" applyFill="1" applyBorder="1" applyAlignment="1">
      <alignment horizontal="center" vertical="center"/>
    </xf>
    <xf numFmtId="0" fontId="27" fillId="77" borderId="6" xfId="0" applyFont="1" applyFill="1" applyBorder="1" applyAlignment="1">
      <alignment horizontal="center" vertical="center"/>
    </xf>
    <xf numFmtId="0" fontId="29" fillId="0" borderId="8" xfId="0" applyFont="1" applyBorder="1" applyAlignment="1">
      <alignment vertical="center"/>
    </xf>
    <xf numFmtId="0" fontId="29" fillId="0" borderId="5" xfId="0" applyFont="1" applyBorder="1" applyAlignment="1">
      <alignment vertical="center"/>
    </xf>
    <xf numFmtId="0" fontId="29" fillId="0" borderId="9" xfId="0" applyFont="1" applyBorder="1" applyAlignment="1">
      <alignment vertical="center"/>
    </xf>
    <xf numFmtId="1" fontId="24" fillId="0" borderId="0" xfId="0" pivotButton="1" applyNumberFormat="1" applyFont="1" applyAlignment="1">
      <alignment horizontal="center" vertical="center"/>
    </xf>
    <xf numFmtId="0" fontId="0" fillId="11" borderId="1" xfId="0" applyFont="1" applyFill="1" applyBorder="1" applyAlignment="1">
      <alignment horizontal="center" vertical="center"/>
    </xf>
  </cellXfs>
  <cellStyles count="2">
    <cellStyle name="%_CODIFICATION_OCA_actuelle100909_wk" xfId="1" xr:uid="{D4C5E61A-0981-4619-A86F-2279B8853200}"/>
    <cellStyle name="Normal" xfId="0" builtinId="0"/>
  </cellStyles>
  <dxfs count="7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numFmt numFmtId="1" formatCode="0"/>
    </dxf>
    <dxf>
      <numFmt numFmtId="1" formatCode="0"/>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numFmt numFmtId="1" formatCode="0"/>
    </dxf>
    <dxf>
      <numFmt numFmtId="1" formatCode="0"/>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colors>
    <mruColors>
      <color rgb="FF18264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 Type="http://schemas.openxmlformats.org/officeDocument/2006/relationships/worksheet" Target="worksheets/sheet2.xml"/><Relationship Id="rId16" Type="http://schemas.openxmlformats.org/officeDocument/2006/relationships/externalLink" Target="externalLinks/externalLink1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10.xml"/><Relationship Id="rId23" Type="http://schemas.openxmlformats.org/officeDocument/2006/relationships/sheetMetadata" Target="metadata.xml"/><Relationship Id="rId10" Type="http://schemas.openxmlformats.org/officeDocument/2006/relationships/externalLink" Target="externalLinks/externalLink5.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A-00E2-471E-BBF9-B5D3ACFF782F}"/>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00E2-471E-BBF9-B5D3ACFF782F}"/>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00E2-471E-BBF9-B5D3ACFF782F}"/>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00E2-471E-BBF9-B5D3ACFF782F}"/>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00E2-471E-BBF9-B5D3ACFF782F}"/>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C-00E2-471E-BBF9-B5D3ACFF782F}"/>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00E2-471E-BBF9-B5D3ACFF782F}"/>
              </c:ext>
            </c:extLst>
          </c:dPt>
          <c:dPt>
            <c:idx val="7"/>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00E2-471E-BBF9-B5D3ACFF782F}"/>
              </c:ext>
            </c:extLst>
          </c:dPt>
          <c:dPt>
            <c:idx val="8"/>
            <c:bubble3D val="0"/>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00E2-471E-BBF9-B5D3ACFF782F}"/>
              </c:ext>
            </c:extLst>
          </c:dPt>
          <c:dPt>
            <c:idx val="9"/>
            <c:bubble3D val="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00E2-471E-BBF9-B5D3ACFF782F}"/>
              </c:ext>
            </c:extLst>
          </c:dPt>
          <c:dPt>
            <c:idx val="10"/>
            <c:bubble3D val="0"/>
            <c:spPr>
              <a:solidFill>
                <a:schemeClr val="accent5">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8-00E2-471E-BBF9-B5D3ACFF782F}"/>
              </c:ext>
            </c:extLst>
          </c:dPt>
          <c:dPt>
            <c:idx val="11"/>
            <c:bubble3D val="0"/>
            <c:spPr>
              <a:solidFill>
                <a:schemeClr val="accent6">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00E2-471E-BBF9-B5D3ACFF782F}"/>
              </c:ext>
            </c:extLst>
          </c:dPt>
          <c:dPt>
            <c:idx val="12"/>
            <c:bubble3D val="0"/>
            <c:spPr>
              <a:solidFill>
                <a:schemeClr val="accent1">
                  <a:lumMod val="80000"/>
                  <a:lumOff val="2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E-00E2-471E-BBF9-B5D3ACFF782F}"/>
              </c:ext>
            </c:extLst>
          </c:dPt>
          <c:dLbls>
            <c:dLbl>
              <c:idx val="0"/>
              <c:layout>
                <c:manualLayout>
                  <c:x val="9.4027004515027726E-3"/>
                  <c:y val="-1.8664505652424108E-3"/>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F05145A9-4DDA-4873-93C0-CC249BA017DE}" type="CELLRANGE">
                      <a:rPr lang="en-US" baseline="0"/>
                      <a:pPr>
                        <a:defRPr/>
                      </a:pPr>
                      <a:t>[CELLRANGE]</a:t>
                    </a:fld>
                    <a:r>
                      <a:rPr lang="en-US" baseline="0"/>
                      <a:t>, </a:t>
                    </a:r>
                    <a:fld id="{414DAC0E-2295-4A0A-B32F-A56425F8EB02}"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00E2-471E-BBF9-B5D3ACFF782F}"/>
                </c:ext>
              </c:extLst>
            </c:dLbl>
            <c:dLbl>
              <c:idx val="1"/>
              <c:layout>
                <c:manualLayout>
                  <c:x val="-1.0057255462699838E-2"/>
                  <c:y val="-3.4164480319193052E-3"/>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9BA1C251-3F94-4411-BF01-3F56D4BDBE54}" type="CELLRANGE">
                      <a:rPr lang="en-US" baseline="0"/>
                      <a:pPr>
                        <a:defRPr/>
                      </a:pPr>
                      <a:t>[CELLRANGE]</a:t>
                    </a:fld>
                    <a:r>
                      <a:rPr lang="en-US" baseline="0"/>
                      <a:t>, </a:t>
                    </a:r>
                    <a:fld id="{6F4F0894-4B0A-4EA1-ACEA-36DDE2E19F7C}"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0E2-471E-BBF9-B5D3ACFF782F}"/>
                </c:ext>
              </c:extLst>
            </c:dLbl>
            <c:dLbl>
              <c:idx val="2"/>
              <c:layout>
                <c:manualLayout>
                  <c:x val="-1.9564247216292611E-3"/>
                  <c:y val="-7.5097886755645313E-2"/>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B0968E12-11B5-4A1E-BC31-4E937CACB400}" type="CELLRANGE">
                      <a:rPr lang="en-US" baseline="0"/>
                      <a:pPr>
                        <a:defRPr/>
                      </a:pPr>
                      <a:t>[CELLRANGE]</a:t>
                    </a:fld>
                    <a:r>
                      <a:rPr lang="en-US" baseline="0"/>
                      <a:t>, </a:t>
                    </a:r>
                    <a:fld id="{018572E3-C8CC-4381-9A7D-A876A727FF33}"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00E2-471E-BBF9-B5D3ACFF782F}"/>
                </c:ext>
              </c:extLst>
            </c:dLbl>
            <c:dLbl>
              <c:idx val="3"/>
              <c:layout>
                <c:manualLayout>
                  <c:x val="3.4405326955418286E-2"/>
                  <c:y val="-7.0364744600334608E-2"/>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EDA08825-97DA-438F-A6B3-CD5EBC38AB7E}" type="CELLRANGE">
                      <a:rPr lang="en-US" baseline="0"/>
                      <a:pPr>
                        <a:defRPr/>
                      </a:pPr>
                      <a:t>[CELLRANGE]</a:t>
                    </a:fld>
                    <a:r>
                      <a:rPr lang="en-US" baseline="0"/>
                      <a:t>, </a:t>
                    </a:r>
                    <a:fld id="{008E4322-1250-438C-9685-6EAF080F00F9}"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00E2-471E-BBF9-B5D3ACFF782F}"/>
                </c:ext>
              </c:extLst>
            </c:dLbl>
            <c:dLbl>
              <c:idx val="4"/>
              <c:layout>
                <c:manualLayout>
                  <c:x val="9.5875594803181367E-3"/>
                  <c:y val="-2.8946683880054652E-2"/>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B391B2CB-8E00-4DDD-8B60-30F20569EC30}" type="CELLRANGE">
                      <a:rPr lang="en-US" baseline="0"/>
                      <a:pPr>
                        <a:defRPr/>
                      </a:pPr>
                      <a:t>[CELLRANGE]</a:t>
                    </a:fld>
                    <a:r>
                      <a:rPr lang="en-US" baseline="0"/>
                      <a:t>, </a:t>
                    </a:r>
                    <a:fld id="{F0A1CACB-27DC-454D-A884-A7BD52FBB039}"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00E2-471E-BBF9-B5D3ACFF782F}"/>
                </c:ext>
              </c:extLst>
            </c:dLbl>
            <c:dLbl>
              <c:idx val="5"/>
              <c:layout>
                <c:manualLayout>
                  <c:x val="-1.5422865798661096E-2"/>
                  <c:y val="3.9926021304256633E-2"/>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100F348B-172E-4C0F-9A12-DBC0DB62720F}" type="CELLRANGE">
                      <a:rPr lang="en-US" baseline="0"/>
                      <a:pPr>
                        <a:defRPr/>
                      </a:pPr>
                      <a:t>[CELLRANGE]</a:t>
                    </a:fld>
                    <a:r>
                      <a:rPr lang="en-US" baseline="0"/>
                      <a:t>, </a:t>
                    </a:r>
                    <a:fld id="{25911781-DC9A-4EC9-87A1-0F398A9E56BE}"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00E2-471E-BBF9-B5D3ACFF782F}"/>
                </c:ext>
              </c:extLst>
            </c:dLbl>
            <c:dLbl>
              <c:idx val="6"/>
              <c:layout>
                <c:manualLayout>
                  <c:x val="-0.13251137924303827"/>
                  <c:y val="3.7313222290372511E-2"/>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82891B55-8034-4BB4-8574-A8246CFEFB4F}" type="CELLRANGE">
                      <a:rPr lang="en-US" baseline="0"/>
                      <a:pPr>
                        <a:defRPr/>
                      </a:pPr>
                      <a:t>[CELLRANGE]</a:t>
                    </a:fld>
                    <a:r>
                      <a:rPr lang="en-US" baseline="0"/>
                      <a:t>, </a:t>
                    </a:r>
                    <a:fld id="{6173D3F4-FDEB-43DE-B54C-15324ADE52BE}"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0E2-471E-BBF9-B5D3ACFF782F}"/>
                </c:ext>
              </c:extLst>
            </c:dLbl>
            <c:dLbl>
              <c:idx val="7"/>
              <c:layout>
                <c:manualLayout>
                  <c:x val="7.801417677306027E-3"/>
                  <c:y val="4.7654166198799593E-2"/>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DA743482-32D4-4C06-99F6-0378B697AD5C}" type="CELLRANGE">
                      <a:rPr lang="en-US" baseline="0"/>
                      <a:pPr>
                        <a:defRPr/>
                      </a:pPr>
                      <a:t>[CELLRANGE]</a:t>
                    </a:fld>
                    <a:r>
                      <a:rPr lang="en-US" baseline="0"/>
                      <a:t>, </a:t>
                    </a:r>
                    <a:fld id="{EA3A9A83-96D4-462F-84C8-2CDBA93310D2}"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00E2-471E-BBF9-B5D3ACFF782F}"/>
                </c:ext>
              </c:extLst>
            </c:dLbl>
            <c:dLbl>
              <c:idx val="8"/>
              <c:layout>
                <c:manualLayout>
                  <c:x val="1.815211750900733E-3"/>
                  <c:y val="5.6101165369899002E-2"/>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E94A2094-9634-423C-BD41-75BD30FCF819}" type="CELLRANGE">
                      <a:rPr lang="en-US" baseline="0"/>
                      <a:pPr>
                        <a:defRPr/>
                      </a:pPr>
                      <a:t>[CELLRANGE]</a:t>
                    </a:fld>
                    <a:r>
                      <a:rPr lang="en-US" baseline="0"/>
                      <a:t>, </a:t>
                    </a:r>
                    <a:fld id="{6246E617-D614-478D-B8FF-C69607CC760D}"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00E2-471E-BBF9-B5D3ACFF782F}"/>
                </c:ext>
              </c:extLst>
            </c:dLbl>
            <c:dLbl>
              <c:idx val="9"/>
              <c:layout>
                <c:manualLayout>
                  <c:x val="-4.7246951880149338E-2"/>
                  <c:y val="-8.9463708655832461E-3"/>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F203EFCA-8086-4C34-BBF0-37D398D7F034}" type="CELLRANGE">
                      <a:rPr lang="en-US" baseline="0"/>
                      <a:pPr>
                        <a:defRPr/>
                      </a:pPr>
                      <a:t>[CELLRANGE]</a:t>
                    </a:fld>
                    <a:r>
                      <a:rPr lang="en-US" baseline="0"/>
                      <a:t>, </a:t>
                    </a:r>
                    <a:fld id="{5A8D1BDD-0B2C-495C-81B4-E66D8FE58CCA}"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00E2-471E-BBF9-B5D3ACFF782F}"/>
                </c:ext>
              </c:extLst>
            </c:dLbl>
            <c:dLbl>
              <c:idx val="10"/>
              <c:layout>
                <c:manualLayout>
                  <c:x val="-3.4590840982075627E-2"/>
                  <c:y val="-2.6818234910087703E-2"/>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964D0E74-F7ED-40E9-ABCD-6EB30D78D7E7}" type="CELLRANGE">
                      <a:rPr lang="en-US" baseline="0"/>
                      <a:pPr>
                        <a:defRPr/>
                      </a:pPr>
                      <a:t>[CELLRANGE]</a:t>
                    </a:fld>
                    <a:r>
                      <a:rPr lang="en-US" baseline="0"/>
                      <a:t>, </a:t>
                    </a:r>
                    <a:fld id="{32027F6B-84DE-497D-BF3B-D781D1A06102}"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00E2-471E-BBF9-B5D3ACFF782F}"/>
                </c:ext>
              </c:extLst>
            </c:dLbl>
            <c:dLbl>
              <c:idx val="11"/>
              <c:layout>
                <c:manualLayout>
                  <c:x val="-4.1013496299010528E-2"/>
                  <c:y val="-3.7716669478571309E-2"/>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11BB852E-5FE0-47DC-8495-1157F95B94C7}" type="CELLRANGE">
                      <a:rPr lang="en-US" baseline="0"/>
                      <a:pPr>
                        <a:defRPr/>
                      </a:pPr>
                      <a:t>[CELLRANGE]</a:t>
                    </a:fld>
                    <a:r>
                      <a:rPr lang="en-US" baseline="0"/>
                      <a:t>, </a:t>
                    </a:r>
                    <a:fld id="{F0F4FFB6-690F-447A-84E7-1F8221D3E733}"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00E2-471E-BBF9-B5D3ACFF782F}"/>
                </c:ext>
              </c:extLst>
            </c:dLbl>
            <c:dLbl>
              <c:idx val="12"/>
              <c:layout>
                <c:manualLayout>
                  <c:x val="0.12825714946948055"/>
                  <c:y val="-4.8902595435009175E-2"/>
                </c:manualLayout>
              </c:layout>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fld id="{694155AE-1BEE-48A3-BBC1-3D6A03A1C0B2}" type="CELLRANGE">
                      <a:rPr lang="en-US" baseline="0"/>
                      <a:pPr>
                        <a:defRPr/>
                      </a:pPr>
                      <a:t>[CELLRANGE]</a:t>
                    </a:fld>
                    <a:r>
                      <a:rPr lang="en-US" baseline="0"/>
                      <a:t>, </a:t>
                    </a:r>
                    <a:fld id="{BAA29968-FB7A-4758-A0EE-270FE90889DD}"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00E2-471E-BBF9-B5D3ACFF782F}"/>
                </c:ext>
              </c:extLst>
            </c:dLbl>
            <c:spPr>
              <a:noFill/>
              <a:ln>
                <a:noFill/>
              </a:ln>
              <a:effectLst/>
            </c:sp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val>
            <c:numRef>
              <c:f>RAPPORT!$I$41:$I$53</c:f>
              <c:numCache>
                <c:formatCode>0</c:formatCode>
                <c:ptCount val="13"/>
                <c:pt idx="0">
                  <c:v>21.736590874717848</c:v>
                </c:pt>
                <c:pt idx="1">
                  <c:v>204.99121800743652</c:v>
                </c:pt>
                <c:pt idx="2">
                  <c:v>358.67596302288882</c:v>
                </c:pt>
                <c:pt idx="3">
                  <c:v>181.43321540749994</c:v>
                </c:pt>
                <c:pt idx="4">
                  <c:v>23.112121289947005</c:v>
                </c:pt>
                <c:pt idx="5">
                  <c:v>0</c:v>
                </c:pt>
                <c:pt idx="6">
                  <c:v>352.63806094382562</c:v>
                </c:pt>
                <c:pt idx="7">
                  <c:v>92.070631190555673</c:v>
                </c:pt>
                <c:pt idx="8">
                  <c:v>197.25816448526311</c:v>
                </c:pt>
                <c:pt idx="9">
                  <c:v>27.820403614956355</c:v>
                </c:pt>
                <c:pt idx="10">
                  <c:v>336.88487642703183</c:v>
                </c:pt>
                <c:pt idx="11">
                  <c:v>59.887942407772094</c:v>
                </c:pt>
                <c:pt idx="12">
                  <c:v>9.2457045997380387</c:v>
                </c:pt>
              </c:numCache>
            </c:numRef>
          </c:val>
          <c:extLst>
            <c:ext xmlns:c15="http://schemas.microsoft.com/office/drawing/2012/chart" uri="{02D57815-91ED-43cb-92C2-25804820EDAC}">
              <c15:datalabelsRange>
                <c15:f>RAPPORT!$H$41:$H$53</c15:f>
                <c15:dlblRangeCache>
                  <c:ptCount val="13"/>
                  <c:pt idx="0">
                    <c:v>ACCESS-ISSUE</c:v>
                  </c:pt>
                  <c:pt idx="1">
                    <c:v>AKTIVCO With Backup</c:v>
                  </c:pt>
                  <c:pt idx="2">
                    <c:v>AKTIVCO GRID ONLY</c:v>
                  </c:pt>
                  <c:pt idx="3">
                    <c:v>Hardware issue</c:v>
                  </c:pt>
                  <c:pt idx="4">
                    <c:v>ENVTECH</c:v>
                  </c:pt>
                  <c:pt idx="5">
                    <c:v>Fiber AOF</c:v>
                  </c:pt>
                  <c:pt idx="6">
                    <c:v>IHS</c:v>
                  </c:pt>
                  <c:pt idx="7">
                    <c:v>IHS GRID ONLY</c:v>
                  </c:pt>
                  <c:pt idx="8">
                    <c:v>No root cause</c:v>
                  </c:pt>
                  <c:pt idx="9">
                    <c:v>Power MTN</c:v>
                  </c:pt>
                  <c:pt idx="10">
                    <c:v>TX issue MPR / ODU --</c:v>
                  </c:pt>
                  <c:pt idx="11">
                    <c:v>SPARE-ISSUE</c:v>
                  </c:pt>
                  <c:pt idx="12">
                    <c:v>PLANNED WORKS</c:v>
                  </c:pt>
                </c15:dlblRangeCache>
              </c15:datalabelsRange>
            </c:ext>
            <c:ext xmlns:c16="http://schemas.microsoft.com/office/drawing/2014/chart" uri="{C3380CC4-5D6E-409C-BE32-E72D297353CC}">
              <c16:uniqueId val="{00000000-00E2-471E-BBF9-B5D3ACFF782F}"/>
            </c:ext>
          </c:extLst>
        </c:ser>
        <c:ser>
          <c:idx val="1"/>
          <c:order val="1"/>
          <c:tx>
            <c:strRef>
              <c:f>RAPPORT!$H$40</c:f>
              <c:strCache>
                <c:ptCount val="1"/>
                <c:pt idx="0">
                  <c:v>RCA</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00E2-471E-BBF9-B5D3ACFF782F}"/>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0-00E2-471E-BBF9-B5D3ACFF782F}"/>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1-00E2-471E-BBF9-B5D3ACFF782F}"/>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2-00E2-471E-BBF9-B5D3ACFF782F}"/>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3-00E2-471E-BBF9-B5D3ACFF782F}"/>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4-00E2-471E-BBF9-B5D3ACFF782F}"/>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5-00E2-471E-BBF9-B5D3ACFF782F}"/>
              </c:ext>
            </c:extLst>
          </c:dPt>
          <c:dPt>
            <c:idx val="7"/>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6-00E2-471E-BBF9-B5D3ACFF782F}"/>
              </c:ext>
            </c:extLst>
          </c:dPt>
          <c:dPt>
            <c:idx val="8"/>
            <c:bubble3D val="0"/>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7-00E2-471E-BBF9-B5D3ACFF782F}"/>
              </c:ext>
            </c:extLst>
          </c:dPt>
          <c:dPt>
            <c:idx val="9"/>
            <c:bubble3D val="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8-00E2-471E-BBF9-B5D3ACFF782F}"/>
              </c:ext>
            </c:extLst>
          </c:dPt>
          <c:dPt>
            <c:idx val="10"/>
            <c:bubble3D val="0"/>
            <c:spPr>
              <a:solidFill>
                <a:schemeClr val="accent5">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9-00E2-471E-BBF9-B5D3ACFF782F}"/>
              </c:ext>
            </c:extLst>
          </c:dPt>
          <c:dPt>
            <c:idx val="11"/>
            <c:bubble3D val="0"/>
            <c:spPr>
              <a:solidFill>
                <a:schemeClr val="accent6">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A-00E2-471E-BBF9-B5D3ACFF782F}"/>
              </c:ext>
            </c:extLst>
          </c:dPt>
          <c:dPt>
            <c:idx val="12"/>
            <c:bubble3D val="0"/>
            <c:spPr>
              <a:solidFill>
                <a:schemeClr val="accent1">
                  <a:lumMod val="80000"/>
                  <a:lumOff val="2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B-00E2-471E-BBF9-B5D3ACFF782F}"/>
              </c:ext>
            </c:extLst>
          </c:dPt>
          <c:dLbls>
            <c:dLbl>
              <c:idx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0F-00E2-471E-BBF9-B5D3ACFF782F}"/>
                </c:ext>
              </c:extLst>
            </c:dLbl>
            <c:dLbl>
              <c:idx val="1"/>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0-00E2-471E-BBF9-B5D3ACFF782F}"/>
                </c:ext>
              </c:extLst>
            </c:dLbl>
            <c:dLbl>
              <c:idx val="2"/>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1-00E2-471E-BBF9-B5D3ACFF782F}"/>
                </c:ext>
              </c:extLst>
            </c:dLbl>
            <c:dLbl>
              <c:idx val="3"/>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2-00E2-471E-BBF9-B5D3ACFF782F}"/>
                </c:ext>
              </c:extLst>
            </c:dLbl>
            <c:dLbl>
              <c:idx val="4"/>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3-00E2-471E-BBF9-B5D3ACFF782F}"/>
                </c:ext>
              </c:extLst>
            </c:dLbl>
            <c:dLbl>
              <c:idx val="5"/>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4-00E2-471E-BBF9-B5D3ACFF782F}"/>
                </c:ext>
              </c:extLst>
            </c:dLbl>
            <c:dLbl>
              <c:idx val="6"/>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5-00E2-471E-BBF9-B5D3ACFF782F}"/>
                </c:ext>
              </c:extLst>
            </c:dLbl>
            <c:dLbl>
              <c:idx val="7"/>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6-00E2-471E-BBF9-B5D3ACFF782F}"/>
                </c:ext>
              </c:extLst>
            </c:dLbl>
            <c:dLbl>
              <c:idx val="8"/>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7-00E2-471E-BBF9-B5D3ACFF782F}"/>
                </c:ext>
              </c:extLst>
            </c:dLbl>
            <c:dLbl>
              <c:idx val="9"/>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8-00E2-471E-BBF9-B5D3ACFF782F}"/>
                </c:ext>
              </c:extLst>
            </c:dLbl>
            <c:dLbl>
              <c:idx val="1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9-00E2-471E-BBF9-B5D3ACFF782F}"/>
                </c:ext>
              </c:extLst>
            </c:dLbl>
            <c:dLbl>
              <c:idx val="11"/>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A-00E2-471E-BBF9-B5D3ACFF782F}"/>
                </c:ext>
              </c:extLst>
            </c:dLbl>
            <c:dLbl>
              <c:idx val="12"/>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1B-00E2-471E-BBF9-B5D3ACFF782F}"/>
                </c:ext>
              </c:extLst>
            </c:dLbl>
            <c:spPr>
              <a:noFill/>
              <a:ln>
                <a:noFill/>
              </a:ln>
              <a:effectLst/>
            </c:sp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RAPPORT!$H$41:$H$53</c:f>
              <c:numCache>
                <c:formatCode>0</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9-00E2-471E-BBF9-B5D3ACFF782F}"/>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736023</xdr:colOff>
      <xdr:row>31</xdr:row>
      <xdr:rowOff>48491</xdr:rowOff>
    </xdr:from>
    <xdr:to>
      <xdr:col>14</xdr:col>
      <xdr:colOff>782206</xdr:colOff>
      <xdr:row>50</xdr:row>
      <xdr:rowOff>82550</xdr:rowOff>
    </xdr:to>
    <xdr:graphicFrame macro="">
      <xdr:nvGraphicFramePr>
        <xdr:cNvPr id="4" name="Chart 3">
          <a:extLst>
            <a:ext uri="{FF2B5EF4-FFF2-40B4-BE49-F238E27FC236}">
              <a16:creationId xmlns:a16="http://schemas.microsoft.com/office/drawing/2014/main" id="{02F75936-53DF-15B9-CE6B-84F21274C3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27</xdr:col>
      <xdr:colOff>0</xdr:colOff>
      <xdr:row>373</xdr:row>
      <xdr:rowOff>127000</xdr:rowOff>
    </xdr:from>
    <xdr:to>
      <xdr:col>38</xdr:col>
      <xdr:colOff>558800</xdr:colOff>
      <xdr:row>379</xdr:row>
      <xdr:rowOff>50800</xdr:rowOff>
    </xdr:to>
    <xdr:sp macro="" textlink="">
      <xdr:nvSpPr>
        <xdr:cNvPr id="5123" name="Text Box 3">
          <a:extLst>
            <a:ext uri="{FF2B5EF4-FFF2-40B4-BE49-F238E27FC236}">
              <a16:creationId xmlns:a16="http://schemas.microsoft.com/office/drawing/2014/main" id="{F413E82A-72A9-D9B9-683A-843C8C4C0AB3}"/>
            </a:ext>
          </a:extLst>
        </xdr:cNvPr>
        <xdr:cNvSpPr txBox="1">
          <a:spLocks noChangeArrowheads="1"/>
        </xdr:cNvSpPr>
      </xdr:nvSpPr>
      <xdr:spPr bwMode="auto">
        <a:xfrm>
          <a:off x="22352000" y="81737200"/>
          <a:ext cx="7264400" cy="990600"/>
        </a:xfrm>
        <a:prstGeom prst="rect">
          <a:avLst/>
        </a:prstGeom>
        <a:solidFill>
          <a:srgbClr val="FFFFFF"/>
        </a:solidFill>
        <a:ln w="9525">
          <a:solidFill>
            <a:srgbClr val="000000"/>
          </a:solidFill>
          <a:miter lim="800000"/>
          <a:headEnd/>
          <a:tailEnd/>
        </a:ln>
      </xdr:spPr>
      <xdr:txBody>
        <a:bodyPr vertOverflow="clip" wrap="square" lIns="18288" tIns="18288" rIns="0" bIns="0" anchor="t" upright="1"/>
        <a:lstStyle/>
        <a:p>
          <a:pPr algn="l" rtl="0">
            <a:defRPr sz="1000"/>
          </a:pPr>
          <a:endParaRPr lang="en-US" sz="4800" b="0" i="0" u="none" strike="noStrike" baseline="0">
            <a:solidFill>
              <a:srgbClr val="000000"/>
            </a:solidFill>
            <a:latin typeface="Aptos Narrow"/>
          </a:endParaRPr>
        </a:p>
      </xdr:txBody>
    </xdr:sp>
    <xdr:clientData/>
  </xdr:twoCellAnchor>
  <xdr:twoCellAnchor editAs="oneCell">
    <xdr:from>
      <xdr:col>5</xdr:col>
      <xdr:colOff>1957295</xdr:colOff>
      <xdr:row>190</xdr:row>
      <xdr:rowOff>96287</xdr:rowOff>
    </xdr:from>
    <xdr:to>
      <xdr:col>14</xdr:col>
      <xdr:colOff>242570</xdr:colOff>
      <xdr:row>201</xdr:row>
      <xdr:rowOff>88961</xdr:rowOff>
    </xdr:to>
    <xdr:pic>
      <xdr:nvPicPr>
        <xdr:cNvPr id="2" name="Picture 1">
          <a:extLst>
            <a:ext uri="{FF2B5EF4-FFF2-40B4-BE49-F238E27FC236}">
              <a16:creationId xmlns:a16="http://schemas.microsoft.com/office/drawing/2014/main" id="{9807DF29-3AD0-D3DA-7344-00FCAB0B95C1}"/>
            </a:ext>
          </a:extLst>
        </xdr:cNvPr>
        <xdr:cNvPicPr>
          <a:picLocks noChangeAspect="1"/>
        </xdr:cNvPicPr>
      </xdr:nvPicPr>
      <xdr:blipFill>
        <a:blip xmlns:r="http://schemas.openxmlformats.org/officeDocument/2006/relationships" r:embed="rId1"/>
        <a:stretch>
          <a:fillRect/>
        </a:stretch>
      </xdr:blipFill>
      <xdr:spPr>
        <a:xfrm>
          <a:off x="9263530" y="15037463"/>
          <a:ext cx="5427158" cy="204708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50057323\Downloads\Certification%20folder%20and%20books\KORETA\KORETA-BREAKDOWN%20NUR%2010-04-2026.xlsx" TargetMode="External"/><Relationship Id="rId1" Type="http://schemas.openxmlformats.org/officeDocument/2006/relationships/externalLinkPath" Target="/Users/m50057323/Downloads/Certification%20folder%20and%20books/KORETA/KORETA-BREAKDOWN%20NUR%2010-04-2026.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m50057323\Downloads\WORK\MACRO%20DE%20CALCUL%20NUR%20%20JOURNALIER%20-%202.xlsx" TargetMode="External"/><Relationship Id="rId1" Type="http://schemas.openxmlformats.org/officeDocument/2006/relationships/externalLinkPath" Target="/Users/m50057323/Downloads/WORK/MACRO%20DE%20CALCUL%20NUR%20%20JOURNALIER%20-%202.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m50057323\Downloads\DATA\Hourly%20IHS\Hourly-IHS-05-03-2026.xlsx" TargetMode="External"/><Relationship Id="rId1" Type="http://schemas.openxmlformats.org/officeDocument/2006/relationships/externalLinkPath" Target="/Users/m50057323/Downloads/DATA/Hourly%20IHS/Hourly-IHS-05-03-2026.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m50057323\Downloads\DATA\CELL-DOWN\HUAWEI\DAILY_W18_CELLS_DOWN_HUAWEI_03052026%2012h.xlsx" TargetMode="External"/><Relationship Id="rId1" Type="http://schemas.openxmlformats.org/officeDocument/2006/relationships/externalLinkPath" Target="/Users/m50057323/Downloads/DATA/CELL-DOWN/HUAWEI/DAILY_W18_CELLS_DOWN_HUAWEI_03052026%2012h.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Users\m50057323\Downloads\DATA\CELL-DOWN\ZTE\DAILY_W18_CELLS_DOWN_ZTE_AU%202704%20au%2002052026%2016h50.xlsx" TargetMode="External"/><Relationship Id="rId1" Type="http://schemas.openxmlformats.org/officeDocument/2006/relationships/externalLinkPath" Target="/Users/m50057323/Downloads/DATA/CELL-DOWN/ZTE/DAILY_W18_CELLS_DOWN_ZTE_AU%202704%20au%2002052026%2016h50.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C:\Users\m50057323\Downloads\DATA\CELL-DOWN\NOKIA\W18_CELLS_DOWN_NOKIA_2704%20AU%2003052026%2008H40.xlsb" TargetMode="External"/><Relationship Id="rId1" Type="http://schemas.openxmlformats.org/officeDocument/2006/relationships/externalLinkPath" Target="/Users/m50057323/Downloads/DATA/CELL-DOWN/NOKIA/W18_CELLS_DOWN_NOKIA_2704%20AU%2003052026%2008H40.xlsb"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C:\Users\m50057323\Downloads\DATA\OCM%20RAN\OCM%20RAN%20INCIDENT%20FOLOW-UP%2003-05-2026%2017H%20UTC.xlsx" TargetMode="External"/><Relationship Id="rId1" Type="http://schemas.openxmlformats.org/officeDocument/2006/relationships/externalLinkPath" Target="/Users/m50057323/Downloads/DATA/OCM%20RAN/OCM%20RAN%20INCIDENT%20FOLOW-UP%2003-05-2026%2017H%20UTC.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file:///C:\Users\m50057323\Downloads\DATA\OCM%20RAN\OCM%20RAN%20INCIDENT%20FOLOW-UP%2003-05-2026%2010H%20UTC.xlsx" TargetMode="External"/><Relationship Id="rId1" Type="http://schemas.openxmlformats.org/officeDocument/2006/relationships/externalLinkPath" Target="/Users/m50057323/Downloads/DATA/OCM%20RAN/OCM%20RAN%20INCIDENT%20FOLOW-UP%2003-05-2026%2010H%20UTC.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file:///C:\Users\m50057323\Downloads\DATA\TICKET\Incident%20Ticket_20260504035300.xlsx" TargetMode="External"/><Relationship Id="rId1" Type="http://schemas.openxmlformats.org/officeDocument/2006/relationships/externalLinkPath" Target="/Users/m50057323/Downloads/DATA/TICKET/Incident%20Ticket_20260504035300.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file:///C:\Users\m50057323\AppData\Roaming\WeLink_Desktop\appdata\IM\m50057323\DownloadFiles\W16_CELLS_DOWN_NOKIA_1404%20AU%2018042026%2017H(1).xlsx" TargetMode="External"/><Relationship Id="rId1" Type="http://schemas.openxmlformats.org/officeDocument/2006/relationships/externalLinkPath" Target="/Users/m50057323/AppData/Roaming/WeLink_Desktop/appdata/IM/m50057323/DownloadFiles/W16_CELLS_DOWN_NOKIA_1404%20AU%2018042026%2017H(1).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file:///C:\Users\m50057323\AppData\Roaming\WeLink_Desktop\appdata\IM\m50057323\DownloadFiles\DAILY_W16_CELLS_DOWN_HUAWEI_19042026%2015h'.xlsx" TargetMode="External"/><Relationship Id="rId1" Type="http://schemas.openxmlformats.org/officeDocument/2006/relationships/externalLinkPath" Target="/Users/m50057323/AppData/Roaming/WeLink_Desktop/appdata/IM/m50057323/DownloadFiles/DAILY_W16_CELLS_DOWN_HUAWEI_19042026%2015h'.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file:///C:\Users\m50057323\AppData\Roaming\WeLink_Desktop\appdata\IM\m50057323\DownloadFiles\Copy%20of%20DAILY_W16_CELLS_DOWN_ZTE_AU%201304%20au%2019042026%209h41.xlsx" TargetMode="External"/><Relationship Id="rId1" Type="http://schemas.openxmlformats.org/officeDocument/2006/relationships/externalLinkPath" Target="/Users/m50057323/AppData/Roaming/WeLink_Desktop/appdata/IM/m50057323/DownloadFiles/Copy%20of%20DAILY_W16_CELLS_DOWN_ZTE_AU%201304%20au%2019042026%209h41.xlsx"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file:///C:\Users\m50057323\Downloads\frist-work\Referentiel%20sites%20OCM_decembre_2025_V1%20-%20IHS%20-%20CAMUSAT%20sites.xlsx" TargetMode="External"/><Relationship Id="rId1" Type="http://schemas.openxmlformats.org/officeDocument/2006/relationships/externalLinkPath" Target="/Users/m50057323/Downloads/frist-work/Referentiel%20sites%20OCM_decembre_2025_V1%20-%20IHS%20-%20CAMUSAT%20si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3"/>
      <sheetName val="GPS ISSUE"/>
      <sheetName val="daily break down"/>
      <sheetName val="Sheet2"/>
    </sheetNames>
    <sheetDataSet>
      <sheetData sheetId="0" refreshError="1"/>
      <sheetData sheetId="1" refreshError="1"/>
      <sheetData sheetId="2" refreshError="1">
        <row r="2">
          <cell r="D2" t="str">
            <v>Code site</v>
          </cell>
          <cell r="E2" t="str">
            <v>Cluster</v>
          </cell>
        </row>
        <row r="3">
          <cell r="D3" t="str">
            <v>LIT_122</v>
          </cell>
          <cell r="E3" t="str">
            <v>Douala</v>
          </cell>
        </row>
        <row r="4">
          <cell r="D4" t="str">
            <v>LIT_647</v>
          </cell>
          <cell r="E4" t="str">
            <v>Douala</v>
          </cell>
        </row>
        <row r="5">
          <cell r="D5" t="str">
            <v>LIT_653</v>
          </cell>
          <cell r="E5" t="str">
            <v>Douala</v>
          </cell>
        </row>
        <row r="6">
          <cell r="D6" t="str">
            <v>LIT_341</v>
          </cell>
          <cell r="E6" t="str">
            <v>Douala</v>
          </cell>
        </row>
        <row r="7">
          <cell r="D7" t="str">
            <v>NRD_137</v>
          </cell>
          <cell r="E7" t="str">
            <v>NORD</v>
          </cell>
        </row>
        <row r="8">
          <cell r="D8" t="str">
            <v>ADM_005</v>
          </cell>
          <cell r="E8" t="str">
            <v>ADAMAOUA</v>
          </cell>
        </row>
        <row r="9">
          <cell r="D9" t="str">
            <v>LIT_229</v>
          </cell>
          <cell r="E9" t="str">
            <v>LITTORAL</v>
          </cell>
        </row>
        <row r="10">
          <cell r="D10" t="str">
            <v>CTR_197</v>
          </cell>
          <cell r="E10" t="str">
            <v>Yaounde</v>
          </cell>
        </row>
        <row r="11">
          <cell r="D11" t="str">
            <v>CTR_321</v>
          </cell>
          <cell r="E11" t="str">
            <v>Yaounde</v>
          </cell>
        </row>
        <row r="12">
          <cell r="D12" t="str">
            <v>LIT_280</v>
          </cell>
          <cell r="E12" t="str">
            <v>Douala</v>
          </cell>
        </row>
        <row r="13">
          <cell r="D13" t="str">
            <v>LIT_003</v>
          </cell>
          <cell r="E13" t="str">
            <v>Douala</v>
          </cell>
        </row>
        <row r="14">
          <cell r="D14" t="str">
            <v>CTR_071</v>
          </cell>
          <cell r="E14" t="str">
            <v>Yaounde</v>
          </cell>
        </row>
        <row r="15">
          <cell r="D15" t="str">
            <v>CTR_477</v>
          </cell>
          <cell r="E15" t="str">
            <v>Yaounde</v>
          </cell>
        </row>
        <row r="16">
          <cell r="D16" t="str">
            <v>LIT_687</v>
          </cell>
          <cell r="E16" t="str">
            <v>Douala</v>
          </cell>
        </row>
        <row r="17">
          <cell r="D17" t="str">
            <v>ADM_084</v>
          </cell>
          <cell r="E17" t="str">
            <v>Ngaoundere</v>
          </cell>
        </row>
        <row r="18">
          <cell r="D18" t="str">
            <v>CTR_561</v>
          </cell>
          <cell r="E18" t="str">
            <v>Yaounde</v>
          </cell>
        </row>
        <row r="19">
          <cell r="D19" t="str">
            <v>CTR_101</v>
          </cell>
          <cell r="E19" t="str">
            <v>CENTRE</v>
          </cell>
        </row>
        <row r="20">
          <cell r="D20" t="str">
            <v>CTR_590</v>
          </cell>
          <cell r="E20" t="str">
            <v>Yaounde</v>
          </cell>
        </row>
        <row r="21">
          <cell r="D21" t="str">
            <v>CTR_046</v>
          </cell>
          <cell r="E21" t="str">
            <v>Yaounde</v>
          </cell>
        </row>
        <row r="22">
          <cell r="D22" t="str">
            <v>LIT_651</v>
          </cell>
          <cell r="E22" t="str">
            <v>Douala</v>
          </cell>
        </row>
        <row r="23">
          <cell r="D23" t="str">
            <v>CTR_382</v>
          </cell>
          <cell r="E23" t="str">
            <v>Yaounde</v>
          </cell>
        </row>
        <row r="24">
          <cell r="D24" t="str">
            <v>LIT_632</v>
          </cell>
          <cell r="E24" t="str">
            <v>Douala</v>
          </cell>
        </row>
        <row r="25">
          <cell r="D25" t="str">
            <v>CTR_758</v>
          </cell>
          <cell r="E25" t="str">
            <v>Yaounde</v>
          </cell>
        </row>
        <row r="26">
          <cell r="D26" t="str">
            <v>ADM_008</v>
          </cell>
          <cell r="E26" t="str">
            <v>ADAMAOUA</v>
          </cell>
        </row>
        <row r="27">
          <cell r="D27" t="str">
            <v>CTR_315</v>
          </cell>
          <cell r="E27" t="str">
            <v>Yaounde</v>
          </cell>
        </row>
        <row r="28">
          <cell r="D28" t="str">
            <v>SUO_211</v>
          </cell>
          <cell r="E28" t="str">
            <v>SUD-OUEST</v>
          </cell>
        </row>
        <row r="29">
          <cell r="D29" t="str">
            <v>CTR_849</v>
          </cell>
          <cell r="E29" t="str">
            <v>Yaounde</v>
          </cell>
        </row>
        <row r="30">
          <cell r="D30" t="str">
            <v>SUD_042</v>
          </cell>
          <cell r="E30" t="str">
            <v>LITTORAL</v>
          </cell>
        </row>
        <row r="31">
          <cell r="D31" t="str">
            <v>CTR_947</v>
          </cell>
          <cell r="E31" t="str">
            <v>Yaounde</v>
          </cell>
        </row>
        <row r="32">
          <cell r="D32" t="str">
            <v>LIT_850</v>
          </cell>
          <cell r="E32" t="str">
            <v>Douala</v>
          </cell>
        </row>
        <row r="33">
          <cell r="D33" t="str">
            <v>CTR_682</v>
          </cell>
          <cell r="E33" t="str">
            <v>Yaounde</v>
          </cell>
        </row>
        <row r="34">
          <cell r="D34" t="str">
            <v>CTR_470</v>
          </cell>
          <cell r="E34" t="str">
            <v>Yaounde</v>
          </cell>
        </row>
        <row r="35">
          <cell r="D35" t="str">
            <v>SUO_186</v>
          </cell>
          <cell r="E35" t="str">
            <v>SUD-OUEST</v>
          </cell>
        </row>
        <row r="36">
          <cell r="D36" t="str">
            <v>CTR_542</v>
          </cell>
          <cell r="E36" t="str">
            <v>Yaounde</v>
          </cell>
        </row>
        <row r="37">
          <cell r="D37" t="str">
            <v>NRD_101</v>
          </cell>
          <cell r="E37" t="str">
            <v>Garoua</v>
          </cell>
        </row>
        <row r="38">
          <cell r="D38" t="str">
            <v>LIT_091</v>
          </cell>
          <cell r="E38" t="str">
            <v>Douala</v>
          </cell>
        </row>
        <row r="39">
          <cell r="D39" t="str">
            <v>OST_406</v>
          </cell>
          <cell r="E39" t="str">
            <v>OUEST</v>
          </cell>
        </row>
        <row r="40">
          <cell r="D40" t="str">
            <v>LIT_613</v>
          </cell>
          <cell r="E40" t="str">
            <v>Douala</v>
          </cell>
        </row>
        <row r="41">
          <cell r="D41" t="str">
            <v>CTR_133</v>
          </cell>
          <cell r="E41" t="str">
            <v>Yaounde</v>
          </cell>
        </row>
        <row r="42">
          <cell r="D42" t="str">
            <v>LIT_568</v>
          </cell>
          <cell r="E42" t="str">
            <v>Douala</v>
          </cell>
        </row>
        <row r="43">
          <cell r="D43" t="str">
            <v>CTR_199</v>
          </cell>
          <cell r="E43" t="str">
            <v>Yaounde</v>
          </cell>
        </row>
        <row r="44">
          <cell r="D44" t="str">
            <v>LIT_773</v>
          </cell>
          <cell r="E44" t="str">
            <v>douala</v>
          </cell>
        </row>
        <row r="45">
          <cell r="D45" t="str">
            <v>CTR_669</v>
          </cell>
          <cell r="E45" t="str">
            <v>Yaounde</v>
          </cell>
        </row>
        <row r="46">
          <cell r="D46" t="str">
            <v>LIT_698</v>
          </cell>
          <cell r="E46" t="str">
            <v>Douala</v>
          </cell>
        </row>
        <row r="47">
          <cell r="D47" t="str">
            <v>CTR_776</v>
          </cell>
          <cell r="E47" t="str">
            <v>Yaounde</v>
          </cell>
        </row>
        <row r="48">
          <cell r="D48" t="str">
            <v>LIT_740</v>
          </cell>
          <cell r="E48" t="str">
            <v>Douala</v>
          </cell>
        </row>
        <row r="49">
          <cell r="D49" t="str">
            <v>CTR_344</v>
          </cell>
          <cell r="E49" t="str">
            <v>Yaounde</v>
          </cell>
        </row>
        <row r="50">
          <cell r="D50" t="str">
            <v>LIT_564</v>
          </cell>
          <cell r="E50" t="str">
            <v>Douala</v>
          </cell>
        </row>
        <row r="51">
          <cell r="D51" t="str">
            <v>SUO_228</v>
          </cell>
          <cell r="E51" t="str">
            <v>SUD-OUEST</v>
          </cell>
        </row>
        <row r="52">
          <cell r="D52" t="str">
            <v>EXN_350</v>
          </cell>
          <cell r="E52" t="str">
            <v>Maroua</v>
          </cell>
        </row>
        <row r="53">
          <cell r="D53" t="str">
            <v>EXN_225</v>
          </cell>
          <cell r="E53" t="str">
            <v>EXTREME-NORD</v>
          </cell>
        </row>
        <row r="54">
          <cell r="D54" t="str">
            <v>CTR_188</v>
          </cell>
          <cell r="E54" t="str">
            <v>CENTRE</v>
          </cell>
        </row>
        <row r="55">
          <cell r="D55" t="str">
            <v>LIT_670</v>
          </cell>
          <cell r="E55" t="str">
            <v>LITTORAL</v>
          </cell>
        </row>
        <row r="56">
          <cell r="D56" t="str">
            <v>ADM_132</v>
          </cell>
          <cell r="E56" t="str">
            <v>Ngaoundere</v>
          </cell>
        </row>
        <row r="57">
          <cell r="D57" t="str">
            <v>LIT_363</v>
          </cell>
          <cell r="E57" t="str">
            <v>Douala</v>
          </cell>
        </row>
        <row r="58">
          <cell r="D58" t="str">
            <v>LIT_092</v>
          </cell>
          <cell r="E58" t="str">
            <v>Douala</v>
          </cell>
        </row>
        <row r="59">
          <cell r="D59" t="str">
            <v>CTR_160</v>
          </cell>
          <cell r="E59" t="str">
            <v>Yaounde</v>
          </cell>
        </row>
        <row r="60">
          <cell r="D60" t="str">
            <v>CTR_658</v>
          </cell>
          <cell r="E60" t="str">
            <v>Yaounde</v>
          </cell>
        </row>
        <row r="61">
          <cell r="D61" t="str">
            <v>LIT_129</v>
          </cell>
          <cell r="E61" t="str">
            <v>Douala</v>
          </cell>
        </row>
        <row r="62">
          <cell r="D62" t="str">
            <v>SUO_061</v>
          </cell>
          <cell r="E62" t="str">
            <v>LITTORAL</v>
          </cell>
        </row>
        <row r="63">
          <cell r="D63" t="str">
            <v>LIT_753</v>
          </cell>
          <cell r="E63" t="str">
            <v>Douala</v>
          </cell>
        </row>
        <row r="64">
          <cell r="D64" t="str">
            <v>LIT_598</v>
          </cell>
          <cell r="E64" t="str">
            <v>LITTORAL</v>
          </cell>
        </row>
        <row r="65">
          <cell r="D65" t="str">
            <v>EST_118</v>
          </cell>
          <cell r="E65" t="str">
            <v>CENTRE</v>
          </cell>
        </row>
        <row r="66">
          <cell r="D66" t="str">
            <v>CTR_458</v>
          </cell>
          <cell r="E66" t="str">
            <v>Yaounde</v>
          </cell>
        </row>
        <row r="67">
          <cell r="D67" t="str">
            <v>CTR_722</v>
          </cell>
          <cell r="E67" t="str">
            <v>Yaounde</v>
          </cell>
        </row>
        <row r="68">
          <cell r="D68" t="str">
            <v>SUO_170</v>
          </cell>
          <cell r="E68" t="str">
            <v>SUD-OUEST</v>
          </cell>
        </row>
        <row r="69">
          <cell r="D69" t="str">
            <v>SUO_054</v>
          </cell>
          <cell r="E69" t="str">
            <v>SUD-OUEST</v>
          </cell>
        </row>
        <row r="70">
          <cell r="D70" t="str">
            <v>EXN_246</v>
          </cell>
          <cell r="E70" t="str">
            <v>EXTREME-NORD</v>
          </cell>
        </row>
        <row r="71">
          <cell r="D71" t="str">
            <v>CTR_772</v>
          </cell>
          <cell r="E71" t="str">
            <v>Yaounde</v>
          </cell>
        </row>
        <row r="72">
          <cell r="D72" t="str">
            <v>CTR_017</v>
          </cell>
          <cell r="E72" t="str">
            <v>Yaounde</v>
          </cell>
        </row>
        <row r="73">
          <cell r="D73" t="str">
            <v>LIT_680</v>
          </cell>
          <cell r="E73" t="str">
            <v>Douala</v>
          </cell>
        </row>
        <row r="74">
          <cell r="D74" t="str">
            <v>CTR_662</v>
          </cell>
          <cell r="E74" t="str">
            <v>Yaounde</v>
          </cell>
        </row>
        <row r="75">
          <cell r="D75" t="str">
            <v>LIT_554</v>
          </cell>
          <cell r="E75" t="str">
            <v>Douala</v>
          </cell>
        </row>
        <row r="76">
          <cell r="D76" t="str">
            <v>NRD_086</v>
          </cell>
          <cell r="E76" t="str">
            <v>Garoua</v>
          </cell>
        </row>
        <row r="77">
          <cell r="D77" t="str">
            <v>CTR_124</v>
          </cell>
          <cell r="E77" t="str">
            <v>Yaounde</v>
          </cell>
        </row>
        <row r="78">
          <cell r="D78" t="str">
            <v>CTR_942</v>
          </cell>
          <cell r="E78" t="str">
            <v>Yaounde</v>
          </cell>
        </row>
        <row r="79">
          <cell r="D79" t="str">
            <v>CTR_868</v>
          </cell>
          <cell r="E79" t="str">
            <v>Yaounde</v>
          </cell>
        </row>
        <row r="80">
          <cell r="D80" t="str">
            <v>CTR_865</v>
          </cell>
          <cell r="E80" t="str">
            <v>Yaounde</v>
          </cell>
        </row>
        <row r="81">
          <cell r="D81" t="str">
            <v>CTR_558</v>
          </cell>
          <cell r="E81" t="str">
            <v>Yaounde</v>
          </cell>
        </row>
        <row r="82">
          <cell r="D82" t="str">
            <v>NRO_234</v>
          </cell>
          <cell r="E82" t="str">
            <v>NORD-OUEST</v>
          </cell>
        </row>
        <row r="83">
          <cell r="D83" t="str">
            <v>SUO_219</v>
          </cell>
          <cell r="E83" t="str">
            <v>SUD-OUEST</v>
          </cell>
        </row>
        <row r="84">
          <cell r="D84" t="str">
            <v>CTR_595</v>
          </cell>
          <cell r="E84" t="str">
            <v>Yaounde</v>
          </cell>
        </row>
        <row r="85">
          <cell r="D85" t="str">
            <v>LIT_205</v>
          </cell>
          <cell r="E85" t="str">
            <v>Douala</v>
          </cell>
        </row>
        <row r="86">
          <cell r="D86" t="str">
            <v>CTR_093</v>
          </cell>
          <cell r="E86" t="str">
            <v>Yaounde</v>
          </cell>
        </row>
        <row r="87">
          <cell r="D87" t="str">
            <v>NRO_013</v>
          </cell>
          <cell r="E87" t="str">
            <v>NORD-OUEST</v>
          </cell>
        </row>
        <row r="88">
          <cell r="D88" t="str">
            <v>CTR_170</v>
          </cell>
          <cell r="E88" t="str">
            <v>CENTRE</v>
          </cell>
        </row>
        <row r="89">
          <cell r="D89" t="str">
            <v>ADM_024</v>
          </cell>
          <cell r="E89" t="str">
            <v>ADAMAOUA</v>
          </cell>
        </row>
        <row r="90">
          <cell r="D90" t="str">
            <v>LIT_488</v>
          </cell>
          <cell r="E90" t="str">
            <v>Douala</v>
          </cell>
        </row>
        <row r="91">
          <cell r="D91" t="str">
            <v>CTR_709</v>
          </cell>
          <cell r="E91" t="str">
            <v>Yaounde</v>
          </cell>
        </row>
        <row r="92">
          <cell r="D92" t="str">
            <v>LIT_690</v>
          </cell>
          <cell r="E92" t="str">
            <v>Douala</v>
          </cell>
        </row>
        <row r="93">
          <cell r="D93" t="str">
            <v>CTR_943</v>
          </cell>
          <cell r="E93" t="str">
            <v>Yaounde</v>
          </cell>
        </row>
        <row r="94">
          <cell r="D94" t="str">
            <v>LIT_428</v>
          </cell>
          <cell r="E94" t="str">
            <v>Douala</v>
          </cell>
        </row>
        <row r="95">
          <cell r="D95" t="str">
            <v>CTR_735</v>
          </cell>
          <cell r="E95" t="str">
            <v>Yaounde</v>
          </cell>
        </row>
        <row r="96">
          <cell r="D96" t="str">
            <v>CTR_675</v>
          </cell>
          <cell r="E96" t="str">
            <v>Yaounde</v>
          </cell>
        </row>
        <row r="97">
          <cell r="D97" t="str">
            <v>CTR_567</v>
          </cell>
          <cell r="E97" t="str">
            <v>Yaounde</v>
          </cell>
        </row>
        <row r="98">
          <cell r="D98" t="str">
            <v>ADM_060</v>
          </cell>
          <cell r="E98" t="str">
            <v>NGAOUNDERE</v>
          </cell>
        </row>
        <row r="99">
          <cell r="D99" t="str">
            <v>EXN_143</v>
          </cell>
          <cell r="E99" t="str">
            <v>Maroua</v>
          </cell>
        </row>
        <row r="100">
          <cell r="D100" t="str">
            <v>CTR_917</v>
          </cell>
          <cell r="E100" t="str">
            <v>Yaounde</v>
          </cell>
        </row>
        <row r="101">
          <cell r="D101" t="str">
            <v>NRO_046</v>
          </cell>
          <cell r="E101" t="str">
            <v>NORD-OUEST</v>
          </cell>
        </row>
        <row r="102">
          <cell r="D102" t="str">
            <v>CTR_680</v>
          </cell>
          <cell r="E102" t="str">
            <v>Yaounde</v>
          </cell>
        </row>
        <row r="103">
          <cell r="D103" t="str">
            <v>LIT_050</v>
          </cell>
          <cell r="E103" t="str">
            <v>Douala</v>
          </cell>
        </row>
        <row r="104">
          <cell r="D104" t="str">
            <v>LIT_780</v>
          </cell>
          <cell r="E104" t="str">
            <v>Douala</v>
          </cell>
        </row>
        <row r="105">
          <cell r="D105" t="str">
            <v>EXN_142</v>
          </cell>
          <cell r="E105" t="str">
            <v>EXTREME-NORD</v>
          </cell>
        </row>
        <row r="106">
          <cell r="D106" t="str">
            <v>EXN_133</v>
          </cell>
          <cell r="E106" t="str">
            <v>EXTREME-NORD</v>
          </cell>
        </row>
        <row r="107">
          <cell r="D107" t="str">
            <v>EXN_227</v>
          </cell>
          <cell r="E107" t="str">
            <v>EXTREME-NORD</v>
          </cell>
        </row>
        <row r="108">
          <cell r="D108" t="str">
            <v>SUO_016</v>
          </cell>
          <cell r="E108" t="str">
            <v>SUD-OUEST</v>
          </cell>
        </row>
        <row r="109">
          <cell r="D109" t="str">
            <v>NRO_073</v>
          </cell>
          <cell r="E109" t="str">
            <v>NORD-OUEST</v>
          </cell>
        </row>
        <row r="110">
          <cell r="D110" t="str">
            <v>NRO_085</v>
          </cell>
          <cell r="E110" t="str">
            <v>NORD-OUEST</v>
          </cell>
        </row>
        <row r="111">
          <cell r="D111" t="str">
            <v>NRO_129</v>
          </cell>
          <cell r="E111" t="str">
            <v>NORD-OUEST</v>
          </cell>
        </row>
        <row r="112">
          <cell r="D112" t="str">
            <v>LIT_036</v>
          </cell>
          <cell r="E112" t="str">
            <v>Douala</v>
          </cell>
        </row>
        <row r="113">
          <cell r="D113" t="str">
            <v>LIT_154</v>
          </cell>
          <cell r="E113" t="str">
            <v>Douala</v>
          </cell>
        </row>
        <row r="114">
          <cell r="D114" t="str">
            <v>LIT_459</v>
          </cell>
          <cell r="E114" t="str">
            <v>Douala</v>
          </cell>
        </row>
        <row r="115">
          <cell r="D115" t="str">
            <v>CTR_860</v>
          </cell>
          <cell r="E115" t="str">
            <v>CENTRE</v>
          </cell>
        </row>
        <row r="116">
          <cell r="D116" t="str">
            <v>LIT_638</v>
          </cell>
          <cell r="E116" t="str">
            <v>Douala</v>
          </cell>
        </row>
        <row r="117">
          <cell r="D117" t="str">
            <v>LIT_081</v>
          </cell>
          <cell r="E117" t="str">
            <v>Douala</v>
          </cell>
        </row>
        <row r="118">
          <cell r="D118" t="str">
            <v>CTR_837</v>
          </cell>
          <cell r="E118" t="str">
            <v>Yaounde</v>
          </cell>
        </row>
        <row r="119">
          <cell r="D119" t="str">
            <v>SUO_225</v>
          </cell>
          <cell r="E119" t="str">
            <v>SUD-OUEST</v>
          </cell>
        </row>
        <row r="120">
          <cell r="D120" t="str">
            <v>LIT_718</v>
          </cell>
          <cell r="E120" t="str">
            <v>Douala</v>
          </cell>
        </row>
        <row r="121">
          <cell r="D121" t="str">
            <v>CTR_419</v>
          </cell>
          <cell r="E121" t="str">
            <v>Yaounde</v>
          </cell>
        </row>
        <row r="122">
          <cell r="D122" t="str">
            <v>SUO_218</v>
          </cell>
          <cell r="E122" t="str">
            <v>SUD-OUEST</v>
          </cell>
        </row>
        <row r="123">
          <cell r="D123" t="str">
            <v>CTR_212</v>
          </cell>
          <cell r="E123" t="str">
            <v>Yaounde</v>
          </cell>
        </row>
        <row r="124">
          <cell r="D124" t="str">
            <v>EXN_273</v>
          </cell>
          <cell r="E124" t="str">
            <v>EXTREME-NORD</v>
          </cell>
        </row>
        <row r="125">
          <cell r="D125" t="str">
            <v>CTR_069</v>
          </cell>
          <cell r="E125" t="str">
            <v>Yaounde</v>
          </cell>
        </row>
        <row r="126">
          <cell r="D126" t="str">
            <v>LIT_675</v>
          </cell>
          <cell r="E126" t="str">
            <v>Douala</v>
          </cell>
        </row>
        <row r="127">
          <cell r="D127" t="str">
            <v>CTR_778</v>
          </cell>
          <cell r="E127" t="str">
            <v>Yaounde</v>
          </cell>
        </row>
        <row r="128">
          <cell r="D128" t="str">
            <v>CTR_651</v>
          </cell>
          <cell r="E128" t="str">
            <v>Yaounde</v>
          </cell>
        </row>
        <row r="129">
          <cell r="D129" t="str">
            <v>CTR_532</v>
          </cell>
          <cell r="E129" t="str">
            <v>CENTRE</v>
          </cell>
        </row>
        <row r="130">
          <cell r="D130" t="str">
            <v>LIT_462</v>
          </cell>
          <cell r="E130" t="str">
            <v>LITTORAL</v>
          </cell>
        </row>
        <row r="131">
          <cell r="D131" t="str">
            <v>CTR_449</v>
          </cell>
          <cell r="E131" t="str">
            <v>Yaounde</v>
          </cell>
        </row>
        <row r="132">
          <cell r="D132" t="str">
            <v>OST_019</v>
          </cell>
          <cell r="E132" t="str">
            <v>Bafoussam</v>
          </cell>
        </row>
        <row r="133">
          <cell r="D133" t="str">
            <v>EST_152</v>
          </cell>
          <cell r="E133" t="str">
            <v>CENTRE</v>
          </cell>
        </row>
        <row r="134">
          <cell r="D134" t="str">
            <v>SUD_026</v>
          </cell>
          <cell r="E134" t="str">
            <v>CENTRE</v>
          </cell>
        </row>
        <row r="135">
          <cell r="D135" t="str">
            <v>CTR_131</v>
          </cell>
          <cell r="E135" t="str">
            <v>Yaounde</v>
          </cell>
        </row>
        <row r="136">
          <cell r="D136" t="str">
            <v>SUO_240</v>
          </cell>
          <cell r="E136" t="str">
            <v>SUD-OUEST</v>
          </cell>
        </row>
        <row r="137">
          <cell r="D137" t="str">
            <v>CTR_310</v>
          </cell>
          <cell r="E137" t="str">
            <v>Yaounde</v>
          </cell>
        </row>
        <row r="138">
          <cell r="D138" t="str">
            <v>CTR_594</v>
          </cell>
          <cell r="E138" t="str">
            <v>CENTRE</v>
          </cell>
        </row>
        <row r="139">
          <cell r="D139" t="str">
            <v>CTR_705</v>
          </cell>
          <cell r="E139" t="str">
            <v>Yaounde</v>
          </cell>
        </row>
        <row r="140">
          <cell r="D140" t="str">
            <v>CTR_258</v>
          </cell>
          <cell r="E140" t="str">
            <v>Yaounde</v>
          </cell>
        </row>
        <row r="141">
          <cell r="D141" t="str">
            <v>CTR_462</v>
          </cell>
          <cell r="E141" t="str">
            <v>Yaounde</v>
          </cell>
        </row>
        <row r="142">
          <cell r="D142" t="str">
            <v>EST_076</v>
          </cell>
          <cell r="E142" t="str">
            <v>CENTRE</v>
          </cell>
        </row>
        <row r="143">
          <cell r="D143" t="str">
            <v>LIT_649</v>
          </cell>
          <cell r="E143" t="str">
            <v>Douala</v>
          </cell>
        </row>
        <row r="144">
          <cell r="D144" t="str">
            <v>EXN_274</v>
          </cell>
          <cell r="E144" t="str">
            <v>EXTREME-NORD</v>
          </cell>
        </row>
        <row r="145">
          <cell r="D145" t="str">
            <v>CTR_075</v>
          </cell>
          <cell r="E145" t="str">
            <v>Yaounde</v>
          </cell>
        </row>
        <row r="146">
          <cell r="D146" t="str">
            <v>CTR_247</v>
          </cell>
          <cell r="E146" t="str">
            <v>Yaounde</v>
          </cell>
        </row>
        <row r="147">
          <cell r="D147" t="str">
            <v>CTR_841</v>
          </cell>
          <cell r="E147" t="str">
            <v>Yaounde</v>
          </cell>
        </row>
        <row r="148">
          <cell r="D148" t="str">
            <v>NRO_112</v>
          </cell>
          <cell r="E148" t="str">
            <v>NORD-OUEST</v>
          </cell>
        </row>
        <row r="149">
          <cell r="D149" t="str">
            <v>EXN_043</v>
          </cell>
          <cell r="E149" t="str">
            <v>EXTREME-NORD</v>
          </cell>
        </row>
        <row r="150">
          <cell r="D150" t="str">
            <v>EXN_202</v>
          </cell>
          <cell r="E150" t="str">
            <v>EXTREME-NORD</v>
          </cell>
        </row>
        <row r="151">
          <cell r="D151" t="str">
            <v>SUO_241</v>
          </cell>
          <cell r="E151" t="str">
            <v>SUD-OUEST</v>
          </cell>
        </row>
        <row r="152">
          <cell r="D152" t="str">
            <v>NRO_089</v>
          </cell>
          <cell r="E152" t="str">
            <v>NORD-OUEST</v>
          </cell>
        </row>
        <row r="153">
          <cell r="D153" t="str">
            <v>OST_231</v>
          </cell>
          <cell r="E153" t="str">
            <v>Bafoussam</v>
          </cell>
        </row>
        <row r="154">
          <cell r="D154" t="str">
            <v>CTR_714</v>
          </cell>
          <cell r="E154" t="str">
            <v>Yaounde</v>
          </cell>
        </row>
        <row r="155">
          <cell r="D155" t="str">
            <v>EXN_235</v>
          </cell>
          <cell r="E155" t="str">
            <v>Maroua</v>
          </cell>
        </row>
        <row r="156">
          <cell r="D156" t="str">
            <v>NRO_051</v>
          </cell>
          <cell r="E156" t="str">
            <v>NORD-OUEST</v>
          </cell>
        </row>
        <row r="157">
          <cell r="D157" t="str">
            <v>NRO_012</v>
          </cell>
          <cell r="E157" t="str">
            <v>NORD-OUEST</v>
          </cell>
        </row>
        <row r="158">
          <cell r="D158" t="str">
            <v>CTR_395</v>
          </cell>
          <cell r="E158" t="str">
            <v>Yaounde</v>
          </cell>
        </row>
        <row r="159">
          <cell r="D159" t="str">
            <v>EXN_208</v>
          </cell>
          <cell r="E159" t="str">
            <v>EXTREME-NORD</v>
          </cell>
        </row>
        <row r="160">
          <cell r="D160" t="str">
            <v>NRO_056</v>
          </cell>
          <cell r="E160" t="str">
            <v>NORD-OUEST</v>
          </cell>
        </row>
        <row r="161">
          <cell r="D161" t="str">
            <v>CTR_939</v>
          </cell>
          <cell r="E161" t="str">
            <v>CENTRE</v>
          </cell>
        </row>
        <row r="162">
          <cell r="D162" t="str">
            <v>NRO_061</v>
          </cell>
          <cell r="E162" t="str">
            <v>NORD-OUEST</v>
          </cell>
        </row>
        <row r="163">
          <cell r="D163" t="str">
            <v>CTR_271</v>
          </cell>
          <cell r="E163" t="str">
            <v>Yaounde</v>
          </cell>
        </row>
        <row r="164">
          <cell r="D164" t="str">
            <v>LIT_477</v>
          </cell>
          <cell r="E164" t="str">
            <v>LITTORAL</v>
          </cell>
        </row>
        <row r="165">
          <cell r="D165" t="str">
            <v>CTR_262</v>
          </cell>
          <cell r="E165" t="str">
            <v>Yaounde</v>
          </cell>
        </row>
        <row r="166">
          <cell r="D166" t="str">
            <v>CTR_652</v>
          </cell>
          <cell r="E166" t="str">
            <v>Yaounde</v>
          </cell>
        </row>
        <row r="167">
          <cell r="D167" t="str">
            <v>NRO_091</v>
          </cell>
          <cell r="E167" t="str">
            <v>NORD-OUEST</v>
          </cell>
        </row>
        <row r="168">
          <cell r="D168" t="str">
            <v>OST_186</v>
          </cell>
          <cell r="E168" t="str">
            <v>NORD-OUEST</v>
          </cell>
        </row>
        <row r="169">
          <cell r="D169" t="str">
            <v>NRO_090</v>
          </cell>
          <cell r="E169" t="str">
            <v>NORD-OUEST</v>
          </cell>
        </row>
        <row r="170">
          <cell r="D170" t="str">
            <v>CTR_414</v>
          </cell>
          <cell r="E170" t="str">
            <v>Yaounde</v>
          </cell>
        </row>
        <row r="171">
          <cell r="D171" t="str">
            <v>ADM_081</v>
          </cell>
          <cell r="E171" t="str">
            <v>ADAMAOUA</v>
          </cell>
        </row>
        <row r="172">
          <cell r="D172" t="str">
            <v>LIT_739</v>
          </cell>
          <cell r="E172" t="str">
            <v>Douala</v>
          </cell>
        </row>
        <row r="173">
          <cell r="D173" t="str">
            <v>SUD_226</v>
          </cell>
          <cell r="E173" t="str">
            <v>CENTRE</v>
          </cell>
        </row>
        <row r="174">
          <cell r="D174" t="str">
            <v>OST_261</v>
          </cell>
          <cell r="E174" t="str">
            <v>OUEST</v>
          </cell>
        </row>
        <row r="175">
          <cell r="D175" t="str">
            <v>NRO_033</v>
          </cell>
          <cell r="E175" t="str">
            <v>NORD-OUEST</v>
          </cell>
        </row>
        <row r="176">
          <cell r="D176" t="str">
            <v>EXN_243</v>
          </cell>
          <cell r="E176" t="str">
            <v>EXTREME-NORD</v>
          </cell>
        </row>
        <row r="177">
          <cell r="D177" t="str">
            <v>NRD_110</v>
          </cell>
          <cell r="E177" t="str">
            <v>NORD</v>
          </cell>
        </row>
        <row r="178">
          <cell r="D178" t="str">
            <v>LIT_756</v>
          </cell>
          <cell r="E178" t="str">
            <v>Douala</v>
          </cell>
        </row>
        <row r="179">
          <cell r="D179" t="str">
            <v>EXN_172</v>
          </cell>
          <cell r="E179" t="str">
            <v>EXTREME-NORD</v>
          </cell>
        </row>
        <row r="180">
          <cell r="D180" t="str">
            <v>ADM_148</v>
          </cell>
          <cell r="E180" t="str">
            <v>NGAOUNDERE</v>
          </cell>
        </row>
        <row r="181">
          <cell r="D181" t="str">
            <v>LIT_155</v>
          </cell>
          <cell r="E181" t="str">
            <v>Douala</v>
          </cell>
        </row>
        <row r="182">
          <cell r="D182" t="str">
            <v>EXN_174</v>
          </cell>
          <cell r="E182" t="str">
            <v>EXTREME-NORD</v>
          </cell>
        </row>
        <row r="183">
          <cell r="D183" t="str">
            <v>CTR_667</v>
          </cell>
          <cell r="E183" t="str">
            <v>Yaounde</v>
          </cell>
        </row>
        <row r="184">
          <cell r="D184" t="str">
            <v>CTR_245</v>
          </cell>
          <cell r="E184" t="str">
            <v>Yaounde</v>
          </cell>
        </row>
        <row r="185">
          <cell r="D185" t="str">
            <v>CTR_698</v>
          </cell>
          <cell r="E185" t="str">
            <v>Yaounde</v>
          </cell>
        </row>
        <row r="186">
          <cell r="D186" t="str">
            <v>CTR_755</v>
          </cell>
          <cell r="E186" t="str">
            <v>Yaounde</v>
          </cell>
        </row>
        <row r="187">
          <cell r="D187" t="str">
            <v>LIT_616</v>
          </cell>
          <cell r="E187" t="str">
            <v>Douala</v>
          </cell>
        </row>
        <row r="188">
          <cell r="D188" t="str">
            <v>CTR_711</v>
          </cell>
          <cell r="E188" t="str">
            <v>Yaounde</v>
          </cell>
        </row>
        <row r="189">
          <cell r="D189" t="str">
            <v>NRO_070</v>
          </cell>
          <cell r="E189" t="str">
            <v>NORD-OUEST</v>
          </cell>
        </row>
        <row r="190">
          <cell r="D190" t="str">
            <v>LIT_620</v>
          </cell>
          <cell r="E190" t="str">
            <v>Douala</v>
          </cell>
        </row>
        <row r="191">
          <cell r="D191" t="str">
            <v>OST_176</v>
          </cell>
          <cell r="E191" t="str">
            <v>OUEST</v>
          </cell>
        </row>
        <row r="192">
          <cell r="D192" t="str">
            <v>OST_342</v>
          </cell>
          <cell r="E192" t="str">
            <v>OUEST</v>
          </cell>
        </row>
        <row r="193">
          <cell r="D193" t="str">
            <v>CTR_833</v>
          </cell>
          <cell r="E193" t="str">
            <v>Yaounde</v>
          </cell>
        </row>
        <row r="194">
          <cell r="D194" t="str">
            <v>CTR_020</v>
          </cell>
          <cell r="E194" t="str">
            <v>Yaounde</v>
          </cell>
        </row>
        <row r="195">
          <cell r="D195" t="str">
            <v>CTR_102</v>
          </cell>
          <cell r="E195" t="str">
            <v>Yaounde</v>
          </cell>
        </row>
        <row r="196">
          <cell r="D196" t="str">
            <v>NRO_248</v>
          </cell>
          <cell r="E196" t="str">
            <v>NORD-OUEST</v>
          </cell>
        </row>
        <row r="197">
          <cell r="D197" t="str">
            <v>NRO_245</v>
          </cell>
          <cell r="E197" t="str">
            <v>NORD-OUEST</v>
          </cell>
        </row>
        <row r="198">
          <cell r="D198" t="str">
            <v>CTR_270</v>
          </cell>
          <cell r="E198" t="str">
            <v>Yaounde</v>
          </cell>
        </row>
        <row r="199">
          <cell r="D199" t="str">
            <v>CTR_777</v>
          </cell>
          <cell r="E199" t="str">
            <v>Yaounde</v>
          </cell>
        </row>
        <row r="200">
          <cell r="D200" t="str">
            <v>CTR_670</v>
          </cell>
          <cell r="E200" t="str">
            <v>Yaounde</v>
          </cell>
        </row>
        <row r="201">
          <cell r="D201" t="str">
            <v>CTR_791</v>
          </cell>
          <cell r="E201" t="str">
            <v>Yaounde</v>
          </cell>
        </row>
        <row r="202">
          <cell r="D202" t="str">
            <v>CTR_629</v>
          </cell>
          <cell r="E202" t="str">
            <v>Yaounde</v>
          </cell>
        </row>
        <row r="203">
          <cell r="D203" t="str">
            <v>CTR_002</v>
          </cell>
          <cell r="E203" t="str">
            <v>Yaounde</v>
          </cell>
        </row>
        <row r="204">
          <cell r="D204" t="str">
            <v>CTR_323</v>
          </cell>
          <cell r="E204" t="str">
            <v>Yaounde</v>
          </cell>
        </row>
        <row r="205">
          <cell r="D205" t="str">
            <v>CTR_565</v>
          </cell>
          <cell r="E205" t="str">
            <v>Yaounde</v>
          </cell>
        </row>
        <row r="206">
          <cell r="D206" t="str">
            <v>CTR_937</v>
          </cell>
          <cell r="E206" t="str">
            <v>Yaounde</v>
          </cell>
        </row>
        <row r="207">
          <cell r="D207" t="str">
            <v>CTR_728</v>
          </cell>
          <cell r="E207" t="str">
            <v>Yaounde</v>
          </cell>
        </row>
        <row r="208">
          <cell r="D208" t="str">
            <v>CTR_631</v>
          </cell>
          <cell r="E208" t="str">
            <v>Yaounde</v>
          </cell>
        </row>
        <row r="209">
          <cell r="D209" t="str">
            <v>ADM_007</v>
          </cell>
          <cell r="E209" t="str">
            <v>Ngaoundere</v>
          </cell>
        </row>
        <row r="210">
          <cell r="D210" t="str">
            <v>CTR_125</v>
          </cell>
          <cell r="E210" t="str">
            <v>Yaounde</v>
          </cell>
        </row>
        <row r="211">
          <cell r="D211" t="str">
            <v>OST_084</v>
          </cell>
          <cell r="E211" t="str">
            <v>OUEST</v>
          </cell>
        </row>
        <row r="212">
          <cell r="D212" t="str">
            <v>CTR_599</v>
          </cell>
          <cell r="E212" t="str">
            <v>Yaounde</v>
          </cell>
        </row>
        <row r="213">
          <cell r="D213" t="str">
            <v>CTR_469</v>
          </cell>
          <cell r="E213" t="str">
            <v>Yaounde</v>
          </cell>
        </row>
        <row r="214">
          <cell r="D214" t="str">
            <v>CTR_049</v>
          </cell>
          <cell r="E214" t="str">
            <v>Yaounde</v>
          </cell>
        </row>
        <row r="215">
          <cell r="D215" t="str">
            <v>LIT_585</v>
          </cell>
          <cell r="E215" t="str">
            <v>Douala</v>
          </cell>
        </row>
        <row r="216">
          <cell r="D216" t="str">
            <v>CTR_478</v>
          </cell>
          <cell r="E216" t="str">
            <v>Yaounde</v>
          </cell>
        </row>
        <row r="217">
          <cell r="D217" t="str">
            <v>CTR_665</v>
          </cell>
          <cell r="E217" t="str">
            <v>Yaounde</v>
          </cell>
        </row>
        <row r="218">
          <cell r="D218" t="str">
            <v>CTR_896</v>
          </cell>
          <cell r="E218" t="str">
            <v>CENTRE</v>
          </cell>
        </row>
        <row r="219">
          <cell r="D219" t="str">
            <v>EST_185</v>
          </cell>
          <cell r="E219" t="str">
            <v>CENTRE</v>
          </cell>
        </row>
        <row r="220">
          <cell r="D220" t="str">
            <v>LIT_432</v>
          </cell>
          <cell r="E220" t="str">
            <v>Douala</v>
          </cell>
        </row>
        <row r="221">
          <cell r="D221" t="str">
            <v>LIT_825</v>
          </cell>
          <cell r="E221" t="str">
            <v>Douala</v>
          </cell>
        </row>
        <row r="222">
          <cell r="D222" t="str">
            <v>CTR_832</v>
          </cell>
          <cell r="E222" t="str">
            <v>Yaounde</v>
          </cell>
        </row>
        <row r="223">
          <cell r="D223" t="str">
            <v>NRO_255</v>
          </cell>
          <cell r="E223" t="str">
            <v>NORD-OUEST</v>
          </cell>
        </row>
        <row r="224">
          <cell r="D224" t="str">
            <v>LIT_139</v>
          </cell>
          <cell r="E224" t="str">
            <v>Douala</v>
          </cell>
        </row>
        <row r="225">
          <cell r="D225" t="str">
            <v>CTR_881</v>
          </cell>
          <cell r="E225" t="str">
            <v>Yaounde</v>
          </cell>
        </row>
        <row r="226">
          <cell r="D226" t="str">
            <v>SUO_015</v>
          </cell>
          <cell r="E226" t="str">
            <v>SUD-OUEST</v>
          </cell>
        </row>
        <row r="227">
          <cell r="D227" t="str">
            <v>OST_160</v>
          </cell>
          <cell r="E227" t="str">
            <v>OUEST</v>
          </cell>
        </row>
        <row r="228">
          <cell r="D228" t="str">
            <v>SUD_052</v>
          </cell>
          <cell r="E228" t="str">
            <v>CENTRE</v>
          </cell>
        </row>
        <row r="229">
          <cell r="D229" t="str">
            <v>CTR_830</v>
          </cell>
          <cell r="E229" t="str">
            <v>CENTRE</v>
          </cell>
        </row>
        <row r="230">
          <cell r="D230" t="str">
            <v>CTR_738</v>
          </cell>
          <cell r="E230" t="str">
            <v>Yaounde</v>
          </cell>
        </row>
        <row r="231">
          <cell r="D231" t="str">
            <v>EST_052</v>
          </cell>
          <cell r="E231" t="str">
            <v>CENTRE</v>
          </cell>
        </row>
        <row r="232">
          <cell r="D232" t="str">
            <v>CTR_674</v>
          </cell>
          <cell r="E232" t="str">
            <v>Yaounde</v>
          </cell>
        </row>
        <row r="233">
          <cell r="D233" t="str">
            <v>CTR_409</v>
          </cell>
          <cell r="E233" t="str">
            <v>Yaounde</v>
          </cell>
        </row>
        <row r="234">
          <cell r="D234" t="str">
            <v>SUD_088</v>
          </cell>
          <cell r="E234" t="str">
            <v>CENTRE</v>
          </cell>
        </row>
        <row r="235">
          <cell r="D235" t="str">
            <v>CTR_520</v>
          </cell>
          <cell r="E235" t="str">
            <v>Yaounde</v>
          </cell>
        </row>
        <row r="236">
          <cell r="D236" t="str">
            <v>CTR_300</v>
          </cell>
          <cell r="E236" t="str">
            <v>CENTRE</v>
          </cell>
        </row>
        <row r="237">
          <cell r="D237" t="str">
            <v>NRD_057</v>
          </cell>
          <cell r="E237" t="str">
            <v>NORD</v>
          </cell>
        </row>
        <row r="238">
          <cell r="D238" t="str">
            <v>CTR_692</v>
          </cell>
          <cell r="E238" t="str">
            <v>Yaounde</v>
          </cell>
        </row>
        <row r="239">
          <cell r="D239" t="str">
            <v>CTR_086</v>
          </cell>
          <cell r="E239" t="str">
            <v>Yaounde</v>
          </cell>
        </row>
        <row r="240">
          <cell r="D240" t="str">
            <v>CTR_380</v>
          </cell>
          <cell r="E240" t="str">
            <v>Yaounde</v>
          </cell>
        </row>
        <row r="241">
          <cell r="D241" t="str">
            <v>NRO_068</v>
          </cell>
          <cell r="E241" t="str">
            <v>NORD-OUEST</v>
          </cell>
        </row>
        <row r="242">
          <cell r="D242" t="str">
            <v>EXN_250</v>
          </cell>
          <cell r="E242" t="str">
            <v>Maroua</v>
          </cell>
        </row>
        <row r="243">
          <cell r="D243" t="str">
            <v>NRD_060</v>
          </cell>
          <cell r="E243" t="str">
            <v>Garoua</v>
          </cell>
        </row>
        <row r="244">
          <cell r="D244" t="str">
            <v>LIT_580</v>
          </cell>
          <cell r="E244" t="str">
            <v>Douala</v>
          </cell>
        </row>
        <row r="245">
          <cell r="D245" t="str">
            <v>EXN_152</v>
          </cell>
          <cell r="E245" t="str">
            <v>EXTREME-NORD</v>
          </cell>
        </row>
        <row r="246">
          <cell r="D246" t="str">
            <v>CTR_842</v>
          </cell>
          <cell r="E246" t="str">
            <v>Yaounde</v>
          </cell>
        </row>
        <row r="247">
          <cell r="D247" t="str">
            <v>NRO_057</v>
          </cell>
          <cell r="E247" t="str">
            <v>NORD-OUEST</v>
          </cell>
        </row>
        <row r="248">
          <cell r="D248" t="str">
            <v>CTR_019</v>
          </cell>
          <cell r="E248" t="str">
            <v>Yaounde</v>
          </cell>
        </row>
        <row r="249">
          <cell r="D249" t="str">
            <v>NRO_050</v>
          </cell>
          <cell r="E249" t="str">
            <v>NORD-OUEST</v>
          </cell>
        </row>
        <row r="250">
          <cell r="D250" t="str">
            <v>ADM_151</v>
          </cell>
          <cell r="E250" t="str">
            <v>Ngaoundere</v>
          </cell>
        </row>
        <row r="251">
          <cell r="D251" t="str">
            <v>EXN_188</v>
          </cell>
          <cell r="E251" t="str">
            <v>EXTREME-NORD</v>
          </cell>
        </row>
        <row r="252">
          <cell r="D252" t="str">
            <v>SUD_097</v>
          </cell>
          <cell r="E252" t="str">
            <v>CENTRE</v>
          </cell>
        </row>
        <row r="253">
          <cell r="D253" t="str">
            <v>EST_013</v>
          </cell>
          <cell r="E253" t="str">
            <v>CENTRE</v>
          </cell>
        </row>
        <row r="254">
          <cell r="D254" t="str">
            <v>CTR_548</v>
          </cell>
          <cell r="E254" t="str">
            <v>Yaounde</v>
          </cell>
        </row>
        <row r="255">
          <cell r="D255" t="str">
            <v>SUO_242</v>
          </cell>
          <cell r="E255" t="str">
            <v>SUD-OUEST</v>
          </cell>
        </row>
        <row r="256">
          <cell r="D256" t="str">
            <v>CTR_838</v>
          </cell>
          <cell r="E256" t="str">
            <v>Yaounde</v>
          </cell>
        </row>
        <row r="257">
          <cell r="D257" t="str">
            <v>CTR_471</v>
          </cell>
          <cell r="E257" t="str">
            <v>Yaounde</v>
          </cell>
        </row>
        <row r="258">
          <cell r="D258" t="str">
            <v>EXN_180</v>
          </cell>
          <cell r="E258" t="str">
            <v>EXTREME-NORD</v>
          </cell>
        </row>
        <row r="259">
          <cell r="D259" t="str">
            <v>OST_046</v>
          </cell>
          <cell r="E259" t="str">
            <v>Bafoussam</v>
          </cell>
        </row>
        <row r="260">
          <cell r="D260" t="str">
            <v>CTR_566</v>
          </cell>
          <cell r="E260" t="str">
            <v>Yaounde</v>
          </cell>
        </row>
        <row r="261">
          <cell r="D261" t="str">
            <v>ADM_034</v>
          </cell>
          <cell r="E261" t="str">
            <v>Ngaoundere</v>
          </cell>
        </row>
        <row r="262">
          <cell r="D262" t="str">
            <v>EST_124</v>
          </cell>
          <cell r="E262" t="str">
            <v>CENTRE</v>
          </cell>
        </row>
        <row r="263">
          <cell r="D263" t="str">
            <v>ADM_153</v>
          </cell>
          <cell r="E263" t="str">
            <v>ADAMAOUA</v>
          </cell>
        </row>
        <row r="264">
          <cell r="D264" t="str">
            <v>NRD_133</v>
          </cell>
          <cell r="E264" t="str">
            <v>NORD</v>
          </cell>
        </row>
        <row r="265">
          <cell r="D265" t="str">
            <v>CTR_729</v>
          </cell>
          <cell r="E265" t="str">
            <v>Yaounde</v>
          </cell>
        </row>
        <row r="266">
          <cell r="D266" t="str">
            <v>CTR_739</v>
          </cell>
          <cell r="E266" t="str">
            <v>Yaounde</v>
          </cell>
        </row>
        <row r="267">
          <cell r="D267" t="str">
            <v>SUO_215</v>
          </cell>
          <cell r="E267" t="str">
            <v>SUD-OUEST</v>
          </cell>
        </row>
        <row r="268">
          <cell r="D268" t="str">
            <v>CTR_596</v>
          </cell>
          <cell r="E268" t="str">
            <v>Yaounde</v>
          </cell>
        </row>
        <row r="269">
          <cell r="D269" t="str">
            <v>CTR_875</v>
          </cell>
          <cell r="E269" t="str">
            <v>CENTRE</v>
          </cell>
        </row>
        <row r="270">
          <cell r="D270" t="str">
            <v>OST_245</v>
          </cell>
          <cell r="E270" t="str">
            <v>OUEST</v>
          </cell>
        </row>
        <row r="271">
          <cell r="D271" t="str">
            <v>LIT_656</v>
          </cell>
          <cell r="E271" t="str">
            <v>Douala</v>
          </cell>
        </row>
        <row r="272">
          <cell r="D272" t="str">
            <v>CTR_430</v>
          </cell>
          <cell r="E272" t="str">
            <v>Yaounde</v>
          </cell>
        </row>
        <row r="273">
          <cell r="D273" t="str">
            <v>EST_115</v>
          </cell>
          <cell r="E273" t="str">
            <v>CENTRE</v>
          </cell>
        </row>
        <row r="274">
          <cell r="D274" t="str">
            <v>LIT_450</v>
          </cell>
          <cell r="E274" t="str">
            <v>Douala</v>
          </cell>
        </row>
        <row r="275">
          <cell r="D275" t="str">
            <v>SUD_073</v>
          </cell>
          <cell r="E275" t="str">
            <v>CENTRE</v>
          </cell>
        </row>
        <row r="276">
          <cell r="D276" t="str">
            <v>SUD_015</v>
          </cell>
          <cell r="E276" t="str">
            <v>CENTRE</v>
          </cell>
        </row>
        <row r="277">
          <cell r="D277" t="str">
            <v>CTR_747</v>
          </cell>
          <cell r="E277" t="str">
            <v>Yaounde</v>
          </cell>
        </row>
        <row r="278">
          <cell r="D278" t="str">
            <v>CTR_301</v>
          </cell>
          <cell r="E278" t="str">
            <v>CENTRE</v>
          </cell>
        </row>
        <row r="279">
          <cell r="D279" t="str">
            <v>LIT_377</v>
          </cell>
          <cell r="E279" t="str">
            <v>Douala</v>
          </cell>
        </row>
        <row r="280">
          <cell r="D280" t="str">
            <v>EST_106</v>
          </cell>
          <cell r="E280" t="str">
            <v>CENTRE</v>
          </cell>
        </row>
        <row r="281">
          <cell r="D281" t="str">
            <v>LIT_025</v>
          </cell>
          <cell r="E281" t="str">
            <v>Douala</v>
          </cell>
        </row>
        <row r="282">
          <cell r="D282" t="str">
            <v>LIT_087</v>
          </cell>
          <cell r="E282" t="str">
            <v>Douala</v>
          </cell>
        </row>
        <row r="283">
          <cell r="D283" t="str">
            <v>LIT_041</v>
          </cell>
          <cell r="E283" t="str">
            <v>Douala</v>
          </cell>
        </row>
        <row r="284">
          <cell r="D284" t="str">
            <v>ADM_128</v>
          </cell>
          <cell r="E284" t="str">
            <v>NGAOUNDERE</v>
          </cell>
        </row>
        <row r="285">
          <cell r="D285" t="str">
            <v>CTR_715</v>
          </cell>
          <cell r="E285" t="str">
            <v>Yaounde</v>
          </cell>
        </row>
        <row r="286">
          <cell r="D286" t="str">
            <v>CTR_911</v>
          </cell>
          <cell r="E286" t="str">
            <v>CENTRE</v>
          </cell>
        </row>
        <row r="287">
          <cell r="D287" t="str">
            <v>SUO_222</v>
          </cell>
          <cell r="E287" t="str">
            <v>SUD-OUEST</v>
          </cell>
        </row>
        <row r="288">
          <cell r="D288" t="str">
            <v>NRO_140</v>
          </cell>
          <cell r="E288" t="str">
            <v>NORD-OUEST</v>
          </cell>
        </row>
        <row r="289">
          <cell r="D289" t="str">
            <v>LIT_153</v>
          </cell>
          <cell r="E289" t="str">
            <v>Douala</v>
          </cell>
        </row>
        <row r="290">
          <cell r="D290" t="str">
            <v>NRO_092</v>
          </cell>
          <cell r="E290" t="str">
            <v>NORD-OUEST</v>
          </cell>
        </row>
        <row r="291">
          <cell r="D291" t="str">
            <v>CTR_523</v>
          </cell>
          <cell r="E291" t="str">
            <v>Yaounde</v>
          </cell>
        </row>
        <row r="292">
          <cell r="D292" t="str">
            <v>LIT_185</v>
          </cell>
          <cell r="E292" t="str">
            <v>LITTORAL</v>
          </cell>
        </row>
        <row r="293">
          <cell r="D293" t="str">
            <v>CTR_163</v>
          </cell>
          <cell r="E293" t="str">
            <v>Yaounde</v>
          </cell>
        </row>
        <row r="294">
          <cell r="D294" t="str">
            <v>NRD_049</v>
          </cell>
          <cell r="E294" t="str">
            <v>Garoua</v>
          </cell>
        </row>
        <row r="295">
          <cell r="D295" t="str">
            <v>CTR_935</v>
          </cell>
          <cell r="E295" t="str">
            <v>Yaounde</v>
          </cell>
        </row>
        <row r="296">
          <cell r="D296" t="str">
            <v>NRD_053</v>
          </cell>
          <cell r="E296" t="str">
            <v>Garoua</v>
          </cell>
        </row>
        <row r="297">
          <cell r="D297" t="str">
            <v>CTR_228</v>
          </cell>
          <cell r="E297" t="str">
            <v>CENTRE</v>
          </cell>
        </row>
        <row r="298">
          <cell r="D298" t="str">
            <v>CTR_035</v>
          </cell>
          <cell r="E298" t="str">
            <v>Yaounde</v>
          </cell>
        </row>
        <row r="299">
          <cell r="D299" t="str">
            <v>CTR_702</v>
          </cell>
          <cell r="E299" t="str">
            <v>Yaounde</v>
          </cell>
        </row>
        <row r="300">
          <cell r="D300" t="str">
            <v>LIT_751</v>
          </cell>
          <cell r="E300" t="str">
            <v>Douala</v>
          </cell>
        </row>
        <row r="301">
          <cell r="D301" t="str">
            <v>NRD_139</v>
          </cell>
          <cell r="E301" t="str">
            <v>Garoua</v>
          </cell>
        </row>
        <row r="302">
          <cell r="D302" t="str">
            <v>NRO_015</v>
          </cell>
          <cell r="E302" t="str">
            <v>NORD-OUEST</v>
          </cell>
        </row>
        <row r="303">
          <cell r="D303" t="str">
            <v>CTR_973</v>
          </cell>
          <cell r="E303" t="str">
            <v>Yaounde</v>
          </cell>
        </row>
        <row r="304">
          <cell r="D304" t="str">
            <v>SUO_232</v>
          </cell>
          <cell r="E304" t="str">
            <v>SUD-OUEST</v>
          </cell>
        </row>
        <row r="305">
          <cell r="D305" t="str">
            <v>NRO_238</v>
          </cell>
          <cell r="E305" t="str">
            <v>NORD-OUEST</v>
          </cell>
        </row>
        <row r="306">
          <cell r="D306" t="str">
            <v>NRO_110</v>
          </cell>
          <cell r="E306" t="str">
            <v>NORD-OUEST</v>
          </cell>
        </row>
        <row r="307">
          <cell r="D307" t="str">
            <v>LIT_460</v>
          </cell>
          <cell r="E307" t="str">
            <v>Douala</v>
          </cell>
        </row>
        <row r="308">
          <cell r="D308" t="str">
            <v>NRD_014</v>
          </cell>
          <cell r="E308" t="str">
            <v>EXTREME-NORD</v>
          </cell>
        </row>
        <row r="309">
          <cell r="D309" t="str">
            <v>LIT_123</v>
          </cell>
          <cell r="E309" t="str">
            <v>Douala</v>
          </cell>
        </row>
        <row r="310">
          <cell r="D310" t="str">
            <v>CTR_489</v>
          </cell>
          <cell r="E310" t="str">
            <v>Yaounde</v>
          </cell>
        </row>
        <row r="311">
          <cell r="D311" t="str">
            <v>CTR_604</v>
          </cell>
          <cell r="E311" t="str">
            <v>Yaounde</v>
          </cell>
        </row>
        <row r="312">
          <cell r="D312" t="str">
            <v>CTR_843</v>
          </cell>
          <cell r="E312" t="str">
            <v>Yaounde</v>
          </cell>
        </row>
        <row r="313">
          <cell r="D313" t="str">
            <v>EXN_275</v>
          </cell>
          <cell r="E313" t="str">
            <v>EXTREME-NORD</v>
          </cell>
        </row>
        <row r="314">
          <cell r="D314" t="str">
            <v>CTR_897</v>
          </cell>
          <cell r="E314" t="str">
            <v>Yaounde</v>
          </cell>
        </row>
        <row r="315">
          <cell r="D315" t="str">
            <v>LIT_609</v>
          </cell>
          <cell r="E315" t="str">
            <v>Douala</v>
          </cell>
        </row>
        <row r="316">
          <cell r="D316" t="str">
            <v>EXN_147</v>
          </cell>
          <cell r="E316" t="str">
            <v>Maroua</v>
          </cell>
        </row>
        <row r="317">
          <cell r="D317" t="str">
            <v>OST_158</v>
          </cell>
          <cell r="E317" t="str">
            <v>OUEST</v>
          </cell>
        </row>
        <row r="318">
          <cell r="D318" t="str">
            <v>NRD_082</v>
          </cell>
          <cell r="E318" t="str">
            <v>Garoua</v>
          </cell>
        </row>
        <row r="319">
          <cell r="D319" t="str">
            <v>CTR_664</v>
          </cell>
          <cell r="E319" t="str">
            <v>Yaounde</v>
          </cell>
        </row>
        <row r="320">
          <cell r="D320" t="str">
            <v>CTR_746</v>
          </cell>
          <cell r="E320" t="str">
            <v>Yaounde</v>
          </cell>
        </row>
        <row r="321">
          <cell r="D321" t="str">
            <v>EST_108</v>
          </cell>
          <cell r="E321" t="str">
            <v>CENTRE</v>
          </cell>
        </row>
        <row r="322">
          <cell r="D322" t="str">
            <v>LIT_499</v>
          </cell>
          <cell r="E322" t="str">
            <v>LITTORAL</v>
          </cell>
        </row>
        <row r="323">
          <cell r="D323" t="str">
            <v>EXN_184</v>
          </cell>
          <cell r="E323" t="str">
            <v>Maroua</v>
          </cell>
        </row>
        <row r="324">
          <cell r="D324" t="str">
            <v>CTR_313</v>
          </cell>
          <cell r="E324" t="str">
            <v>Yaounde</v>
          </cell>
        </row>
        <row r="325">
          <cell r="D325" t="str">
            <v>EST_096</v>
          </cell>
          <cell r="E325" t="str">
            <v>CENTRE</v>
          </cell>
        </row>
        <row r="326">
          <cell r="D326" t="str">
            <v>SUO_238</v>
          </cell>
          <cell r="E326" t="str">
            <v>SUD-OUEST</v>
          </cell>
        </row>
        <row r="327">
          <cell r="D327" t="str">
            <v>EXN_108</v>
          </cell>
          <cell r="E327" t="str">
            <v>EXTREME-NORD</v>
          </cell>
        </row>
        <row r="328">
          <cell r="D328" t="str">
            <v>LIT_737</v>
          </cell>
          <cell r="E328" t="str">
            <v>Douala</v>
          </cell>
        </row>
        <row r="329">
          <cell r="D329" t="str">
            <v>EXN_247</v>
          </cell>
          <cell r="E329" t="str">
            <v>Maroua</v>
          </cell>
        </row>
        <row r="330">
          <cell r="D330" t="str">
            <v>NRO_237</v>
          </cell>
          <cell r="E330" t="str">
            <v>NORD-OUEST</v>
          </cell>
        </row>
        <row r="331">
          <cell r="D331" t="str">
            <v>LIT_176</v>
          </cell>
          <cell r="E331" t="str">
            <v>LITTORAL</v>
          </cell>
        </row>
        <row r="332">
          <cell r="D332" t="str">
            <v>CTR_737</v>
          </cell>
          <cell r="E332" t="str">
            <v>Yaounde</v>
          </cell>
        </row>
        <row r="333">
          <cell r="D333" t="str">
            <v>LIT_175</v>
          </cell>
          <cell r="E333" t="str">
            <v>LITTORAL</v>
          </cell>
        </row>
        <row r="334">
          <cell r="D334" t="str">
            <v>EST_103</v>
          </cell>
          <cell r="E334" t="str">
            <v>CENTRE</v>
          </cell>
        </row>
        <row r="335">
          <cell r="D335" t="str">
            <v>EST_015</v>
          </cell>
          <cell r="E335" t="str">
            <v>CENTRE</v>
          </cell>
        </row>
        <row r="336">
          <cell r="D336" t="str">
            <v>EXN_360</v>
          </cell>
          <cell r="E336" t="str">
            <v>Maroua</v>
          </cell>
        </row>
        <row r="337">
          <cell r="D337" t="str">
            <v>NRD_076</v>
          </cell>
          <cell r="E337" t="str">
            <v>NORD</v>
          </cell>
        </row>
        <row r="338">
          <cell r="D338" t="str">
            <v>CTR_628</v>
          </cell>
          <cell r="E338" t="str">
            <v>Yaounde</v>
          </cell>
        </row>
        <row r="339">
          <cell r="D339" t="str">
            <v>SUO_236</v>
          </cell>
          <cell r="E339" t="str">
            <v>SUD-OUEST</v>
          </cell>
        </row>
        <row r="340">
          <cell r="D340" t="str">
            <v>EST_014</v>
          </cell>
          <cell r="E340" t="str">
            <v>CENTRE</v>
          </cell>
        </row>
        <row r="341">
          <cell r="D341" t="str">
            <v>NRO_047</v>
          </cell>
          <cell r="E341" t="str">
            <v>NORD-OUEST</v>
          </cell>
        </row>
        <row r="342">
          <cell r="D342" t="str">
            <v>NRO_079</v>
          </cell>
          <cell r="E342" t="str">
            <v>NORD-OUEST</v>
          </cell>
        </row>
        <row r="343">
          <cell r="D343" t="str">
            <v>NRD_084</v>
          </cell>
          <cell r="E343" t="str">
            <v>Garoua</v>
          </cell>
        </row>
        <row r="344">
          <cell r="D344" t="str">
            <v>EXN_084</v>
          </cell>
          <cell r="E344" t="str">
            <v>Maroua</v>
          </cell>
        </row>
        <row r="345">
          <cell r="D345" t="str">
            <v>NRO_066</v>
          </cell>
          <cell r="E345" t="str">
            <v>NORD-OUEST</v>
          </cell>
        </row>
        <row r="346">
          <cell r="D346" t="str">
            <v>EST_010</v>
          </cell>
          <cell r="E346" t="str">
            <v>CENTRE</v>
          </cell>
        </row>
        <row r="347">
          <cell r="D347" t="str">
            <v>CTR_181</v>
          </cell>
          <cell r="E347" t="str">
            <v>CENTRE</v>
          </cell>
        </row>
        <row r="348">
          <cell r="D348" t="str">
            <v>EST_143</v>
          </cell>
          <cell r="E348" t="str">
            <v>CENTRE</v>
          </cell>
        </row>
        <row r="349">
          <cell r="D349" t="str">
            <v>ADM_135</v>
          </cell>
          <cell r="E349" t="str">
            <v>Ngaoundere</v>
          </cell>
        </row>
        <row r="350">
          <cell r="D350" t="str">
            <v>EXN_095</v>
          </cell>
          <cell r="E350" t="str">
            <v>EXTREME-NORD</v>
          </cell>
        </row>
        <row r="351">
          <cell r="D351" t="str">
            <v>LIT_225</v>
          </cell>
          <cell r="E351" t="str">
            <v>SUD-OUEST</v>
          </cell>
        </row>
        <row r="352">
          <cell r="D352" t="str">
            <v>LIT_696</v>
          </cell>
          <cell r="E352" t="str">
            <v>Douala</v>
          </cell>
        </row>
        <row r="353">
          <cell r="D353" t="str">
            <v>SUD_056</v>
          </cell>
          <cell r="E353" t="str">
            <v>CENTRE</v>
          </cell>
        </row>
        <row r="354">
          <cell r="D354" t="str">
            <v>NRO_230</v>
          </cell>
          <cell r="E354" t="str">
            <v>NORD-OUEST</v>
          </cell>
        </row>
        <row r="355">
          <cell r="D355" t="str">
            <v>NRD_138</v>
          </cell>
          <cell r="E355" t="str">
            <v>Garoua</v>
          </cell>
        </row>
        <row r="356">
          <cell r="D356" t="str">
            <v>CTR_406</v>
          </cell>
          <cell r="E356" t="str">
            <v>CENTRE</v>
          </cell>
        </row>
        <row r="357">
          <cell r="D357" t="str">
            <v>EXN_144</v>
          </cell>
          <cell r="E357" t="str">
            <v>EXTREME-NORD</v>
          </cell>
        </row>
        <row r="358">
          <cell r="D358" t="str">
            <v>SUD_037</v>
          </cell>
          <cell r="E358" t="str">
            <v>CENTRE</v>
          </cell>
        </row>
        <row r="359">
          <cell r="D359" t="str">
            <v>LIT_685</v>
          </cell>
          <cell r="E359" t="str">
            <v>Douala</v>
          </cell>
        </row>
        <row r="360">
          <cell r="D360" t="str">
            <v>SUD_164</v>
          </cell>
          <cell r="E360" t="str">
            <v>CENTRE</v>
          </cell>
        </row>
        <row r="361">
          <cell r="D361" t="str">
            <v>EXN_236</v>
          </cell>
          <cell r="E361" t="str">
            <v>EXTREME-NORD</v>
          </cell>
        </row>
        <row r="362">
          <cell r="D362" t="str">
            <v>ADM_066</v>
          </cell>
          <cell r="E362" t="str">
            <v>ADAMAOUA</v>
          </cell>
        </row>
        <row r="363">
          <cell r="D363" t="str">
            <v>LIT_746</v>
          </cell>
          <cell r="E363" t="str">
            <v>Douala</v>
          </cell>
        </row>
        <row r="364">
          <cell r="D364" t="str">
            <v>CTR_891</v>
          </cell>
          <cell r="E364" t="str">
            <v>CENTRE</v>
          </cell>
        </row>
        <row r="365">
          <cell r="D365" t="str">
            <v>NRO_081</v>
          </cell>
          <cell r="E365" t="str">
            <v>NORD-OUEST</v>
          </cell>
        </row>
        <row r="366">
          <cell r="D366" t="str">
            <v>SUD_007</v>
          </cell>
          <cell r="E366" t="str">
            <v>CENTRE</v>
          </cell>
        </row>
        <row r="367">
          <cell r="D367" t="str">
            <v>OST_071</v>
          </cell>
          <cell r="E367" t="str">
            <v>OUEST</v>
          </cell>
        </row>
        <row r="368">
          <cell r="D368" t="str">
            <v>NRD_134</v>
          </cell>
          <cell r="E368" t="str">
            <v>NORD</v>
          </cell>
        </row>
        <row r="369">
          <cell r="D369" t="str">
            <v>SUO_192</v>
          </cell>
          <cell r="E369" t="str">
            <v>SUD-OUEST</v>
          </cell>
        </row>
        <row r="370">
          <cell r="D370" t="str">
            <v>LIT_401</v>
          </cell>
          <cell r="E370" t="str">
            <v>Douala</v>
          </cell>
        </row>
        <row r="371">
          <cell r="D371" t="str">
            <v>NRD_152</v>
          </cell>
          <cell r="E371" t="str">
            <v>EXTREME-NORD</v>
          </cell>
        </row>
        <row r="372">
          <cell r="D372" t="str">
            <v>CTR_717</v>
          </cell>
          <cell r="E372" t="str">
            <v>CENTRE</v>
          </cell>
        </row>
        <row r="373">
          <cell r="D373" t="str">
            <v>EST_063</v>
          </cell>
          <cell r="E373" t="str">
            <v>CENTRE</v>
          </cell>
        </row>
        <row r="374">
          <cell r="D374" t="str">
            <v>CTR_010</v>
          </cell>
          <cell r="E374" t="str">
            <v>Yaounde</v>
          </cell>
        </row>
        <row r="375">
          <cell r="D375" t="str">
            <v>NRD_183</v>
          </cell>
          <cell r="E375" t="str">
            <v>NORD</v>
          </cell>
        </row>
        <row r="376">
          <cell r="D376" t="str">
            <v>SUO_195</v>
          </cell>
          <cell r="E376" t="str">
            <v>SUD-OUEST</v>
          </cell>
        </row>
        <row r="377">
          <cell r="D377" t="str">
            <v>CTR_464</v>
          </cell>
          <cell r="E377" t="str">
            <v>CENTRE</v>
          </cell>
        </row>
        <row r="378">
          <cell r="D378" t="str">
            <v>LIT_662</v>
          </cell>
          <cell r="E378" t="str">
            <v>Douala</v>
          </cell>
        </row>
        <row r="379">
          <cell r="D379" t="str">
            <v>EXN_024</v>
          </cell>
          <cell r="E379" t="str">
            <v>EXTREME-NORD</v>
          </cell>
        </row>
        <row r="380">
          <cell r="D380" t="str">
            <v>EST_120</v>
          </cell>
          <cell r="E380" t="str">
            <v>CENTRE</v>
          </cell>
        </row>
        <row r="381">
          <cell r="D381" t="str">
            <v>EXN_091</v>
          </cell>
          <cell r="E381" t="str">
            <v>Maroua</v>
          </cell>
        </row>
        <row r="382">
          <cell r="D382" t="str">
            <v>ADM_149</v>
          </cell>
          <cell r="E382" t="str">
            <v>ADAMAOUA</v>
          </cell>
        </row>
        <row r="383">
          <cell r="D383" t="str">
            <v>CTR_351</v>
          </cell>
          <cell r="E383" t="str">
            <v>Yaounde</v>
          </cell>
        </row>
        <row r="384">
          <cell r="D384" t="str">
            <v>SUO_224</v>
          </cell>
          <cell r="E384" t="str">
            <v>SUD-OUEST</v>
          </cell>
        </row>
        <row r="385">
          <cell r="D385" t="str">
            <v>CTR_699</v>
          </cell>
          <cell r="E385" t="str">
            <v>CENTRE</v>
          </cell>
        </row>
        <row r="386">
          <cell r="D386" t="str">
            <v>CTR_068</v>
          </cell>
          <cell r="E386" t="str">
            <v>Yaounde</v>
          </cell>
        </row>
        <row r="387">
          <cell r="D387" t="str">
            <v>CTR_236</v>
          </cell>
          <cell r="E387" t="str">
            <v>Yaounde</v>
          </cell>
        </row>
        <row r="388">
          <cell r="D388" t="str">
            <v>CTR_369</v>
          </cell>
          <cell r="E388" t="str">
            <v>Yaounde</v>
          </cell>
        </row>
        <row r="389">
          <cell r="D389" t="str">
            <v>SUO_013</v>
          </cell>
          <cell r="E389" t="str">
            <v>SUD-OUEST</v>
          </cell>
        </row>
        <row r="390">
          <cell r="D390" t="str">
            <v>EXN_169</v>
          </cell>
          <cell r="E390" t="str">
            <v>EXTREME-NORD</v>
          </cell>
        </row>
        <row r="391">
          <cell r="D391" t="str">
            <v>NRD_146</v>
          </cell>
          <cell r="E391" t="str">
            <v>Garoua</v>
          </cell>
        </row>
        <row r="392">
          <cell r="D392" t="str">
            <v>NRD_083</v>
          </cell>
          <cell r="E392" t="str">
            <v>Garoua</v>
          </cell>
        </row>
        <row r="393">
          <cell r="D393" t="str">
            <v>SUO_188</v>
          </cell>
          <cell r="E393" t="str">
            <v>SUD-OUEST</v>
          </cell>
        </row>
        <row r="394">
          <cell r="D394" t="str">
            <v>CTR_006</v>
          </cell>
          <cell r="E394" t="str">
            <v>Yaounde</v>
          </cell>
        </row>
        <row r="395">
          <cell r="D395" t="str">
            <v>SUO_014</v>
          </cell>
          <cell r="E395" t="str">
            <v>SUD-OUEST</v>
          </cell>
        </row>
        <row r="396">
          <cell r="D396" t="str">
            <v>SUO_167</v>
          </cell>
          <cell r="E396" t="str">
            <v>SUD-OUEST</v>
          </cell>
        </row>
        <row r="397">
          <cell r="D397" t="str">
            <v>OST_042</v>
          </cell>
          <cell r="E397" t="str">
            <v>OUEST</v>
          </cell>
        </row>
        <row r="398">
          <cell r="D398" t="str">
            <v>ADM_130</v>
          </cell>
          <cell r="E398" t="str">
            <v>NGAOUNDERE</v>
          </cell>
        </row>
        <row r="399">
          <cell r="D399" t="str">
            <v>LIT_563</v>
          </cell>
          <cell r="E399" t="str">
            <v>Douala</v>
          </cell>
        </row>
        <row r="400">
          <cell r="D400" t="str">
            <v>EST_073</v>
          </cell>
          <cell r="E400" t="str">
            <v>CENTRE</v>
          </cell>
        </row>
        <row r="401">
          <cell r="D401" t="str">
            <v>LIT_164</v>
          </cell>
          <cell r="E401" t="str">
            <v>Douala</v>
          </cell>
        </row>
        <row r="402">
          <cell r="D402" t="str">
            <v>ADM_078</v>
          </cell>
          <cell r="E402" t="str">
            <v>ADAMAOUA</v>
          </cell>
        </row>
        <row r="403">
          <cell r="D403" t="str">
            <v>EXN_355</v>
          </cell>
          <cell r="E403" t="str">
            <v>Maroua</v>
          </cell>
        </row>
        <row r="404">
          <cell r="D404" t="str">
            <v>OST_177</v>
          </cell>
          <cell r="E404" t="str">
            <v>OUEST</v>
          </cell>
        </row>
        <row r="405">
          <cell r="D405" t="str">
            <v>CTR_274</v>
          </cell>
          <cell r="E405" t="str">
            <v>Yaounde</v>
          </cell>
        </row>
        <row r="406">
          <cell r="D406" t="str">
            <v>LIT_775</v>
          </cell>
          <cell r="E406" t="str">
            <v>Douala</v>
          </cell>
        </row>
        <row r="407">
          <cell r="D407" t="str">
            <v>SUO_234</v>
          </cell>
          <cell r="E407" t="str">
            <v>SUD-OUEST</v>
          </cell>
        </row>
        <row r="408">
          <cell r="D408" t="str">
            <v>SUO_133</v>
          </cell>
          <cell r="E408" t="str">
            <v>SUD-OUEST</v>
          </cell>
        </row>
        <row r="409">
          <cell r="D409" t="str">
            <v>CTR_237</v>
          </cell>
          <cell r="E409" t="str">
            <v>Yaounde</v>
          </cell>
        </row>
        <row r="410">
          <cell r="D410" t="str">
            <v>NRO_247</v>
          </cell>
          <cell r="E410" t="str">
            <v>NORD-OUEST</v>
          </cell>
        </row>
        <row r="411">
          <cell r="D411" t="str">
            <v>OST_262</v>
          </cell>
          <cell r="E411" t="str">
            <v>NORD-OUEST</v>
          </cell>
        </row>
        <row r="412">
          <cell r="D412" t="str">
            <v>LIT_501</v>
          </cell>
          <cell r="E412" t="str">
            <v>LITTORAL</v>
          </cell>
        </row>
        <row r="413">
          <cell r="D413" t="str">
            <v>CTR_009</v>
          </cell>
          <cell r="E413" t="str">
            <v>Yaounde</v>
          </cell>
        </row>
        <row r="414">
          <cell r="D414" t="str">
            <v>ADM_065</v>
          </cell>
          <cell r="E414" t="str">
            <v>ADAMAOUA</v>
          </cell>
        </row>
        <row r="415">
          <cell r="D415" t="str">
            <v>OST_227</v>
          </cell>
          <cell r="E415" t="str">
            <v>OUEST</v>
          </cell>
        </row>
        <row r="416">
          <cell r="D416" t="str">
            <v>ADM_073</v>
          </cell>
          <cell r="E416" t="str">
            <v>Ngaoundere</v>
          </cell>
        </row>
        <row r="417">
          <cell r="D417" t="str">
            <v>ADM_112</v>
          </cell>
          <cell r="E417" t="str">
            <v>NGAOUNDERE</v>
          </cell>
        </row>
        <row r="418">
          <cell r="D418" t="str">
            <v>CTR_824</v>
          </cell>
          <cell r="E418" t="str">
            <v>Yaounde</v>
          </cell>
        </row>
        <row r="419">
          <cell r="D419" t="str">
            <v>EXN_194</v>
          </cell>
          <cell r="E419" t="str">
            <v>EXTREME-NORD</v>
          </cell>
        </row>
        <row r="420">
          <cell r="D420" t="str">
            <v>ADM_021</v>
          </cell>
          <cell r="E420" t="str">
            <v>ADAMAOUA</v>
          </cell>
        </row>
        <row r="421">
          <cell r="D421" t="str">
            <v>CTR_659</v>
          </cell>
          <cell r="E421" t="str">
            <v>CENTRE</v>
          </cell>
        </row>
        <row r="422">
          <cell r="D422" t="str">
            <v>CTR_640</v>
          </cell>
          <cell r="E422" t="str">
            <v>Yaounde</v>
          </cell>
        </row>
        <row r="423">
          <cell r="D423" t="str">
            <v>CTR_948</v>
          </cell>
          <cell r="E423" t="str">
            <v>Yaounde</v>
          </cell>
        </row>
        <row r="424">
          <cell r="D424" t="str">
            <v>CTR_168</v>
          </cell>
          <cell r="E424" t="str">
            <v>Yaounde</v>
          </cell>
        </row>
        <row r="425">
          <cell r="D425" t="str">
            <v>EXN_086</v>
          </cell>
          <cell r="E425" t="str">
            <v>Maroua</v>
          </cell>
        </row>
        <row r="426">
          <cell r="D426" t="str">
            <v>CTR_446</v>
          </cell>
          <cell r="E426" t="str">
            <v>Yaounde</v>
          </cell>
        </row>
        <row r="427">
          <cell r="D427" t="str">
            <v>CTR_622</v>
          </cell>
          <cell r="E427" t="str">
            <v>Yaounde</v>
          </cell>
        </row>
        <row r="428">
          <cell r="D428" t="str">
            <v>OST_170</v>
          </cell>
          <cell r="E428" t="str">
            <v>Bafoussam</v>
          </cell>
        </row>
        <row r="429">
          <cell r="D429" t="str">
            <v>OST_107</v>
          </cell>
          <cell r="E429" t="str">
            <v>Bafoussam</v>
          </cell>
        </row>
        <row r="430">
          <cell r="D430" t="str">
            <v>SUO_235</v>
          </cell>
          <cell r="E430" t="str">
            <v>SUD-OUEST</v>
          </cell>
        </row>
        <row r="431">
          <cell r="D431" t="str">
            <v>CTR_633</v>
          </cell>
          <cell r="E431" t="str">
            <v>Yaounde</v>
          </cell>
        </row>
        <row r="432">
          <cell r="D432" t="str">
            <v>SUO_245</v>
          </cell>
          <cell r="E432" t="str">
            <v>SUD-OUEST</v>
          </cell>
        </row>
        <row r="433">
          <cell r="D433" t="str">
            <v>CTR_479</v>
          </cell>
          <cell r="E433" t="str">
            <v>Yaounde</v>
          </cell>
        </row>
        <row r="434">
          <cell r="D434" t="str">
            <v>EXN_134</v>
          </cell>
          <cell r="E434" t="str">
            <v>EXTREME-NORD</v>
          </cell>
        </row>
        <row r="435">
          <cell r="D435" t="str">
            <v>LIT_851</v>
          </cell>
          <cell r="E435" t="str">
            <v>Douala</v>
          </cell>
        </row>
        <row r="436">
          <cell r="D436" t="str">
            <v>ADM_077</v>
          </cell>
          <cell r="E436" t="str">
            <v>Ngaoundere</v>
          </cell>
        </row>
        <row r="437">
          <cell r="D437" t="str">
            <v>SUD_204</v>
          </cell>
          <cell r="E437" t="str">
            <v>CENTRE</v>
          </cell>
        </row>
        <row r="438">
          <cell r="D438" t="str">
            <v>CTR_217</v>
          </cell>
          <cell r="E438" t="str">
            <v>Yaounde</v>
          </cell>
        </row>
        <row r="439">
          <cell r="D439" t="str">
            <v>CTR_099</v>
          </cell>
          <cell r="E439" t="str">
            <v>Yaounde</v>
          </cell>
        </row>
        <row r="440">
          <cell r="D440" t="str">
            <v>ADM_138</v>
          </cell>
          <cell r="E440" t="str">
            <v>ADAMAOUA</v>
          </cell>
        </row>
        <row r="441">
          <cell r="D441" t="str">
            <v>CTR_029</v>
          </cell>
          <cell r="E441" t="str">
            <v>Yaounde</v>
          </cell>
        </row>
        <row r="442">
          <cell r="D442" t="str">
            <v>CTR_266</v>
          </cell>
          <cell r="E442" t="str">
            <v>Yaounde</v>
          </cell>
        </row>
        <row r="443">
          <cell r="D443" t="str">
            <v>CTR_161</v>
          </cell>
          <cell r="E443" t="str">
            <v>Yaounde</v>
          </cell>
        </row>
        <row r="444">
          <cell r="D444" t="str">
            <v>SUO_003</v>
          </cell>
          <cell r="E444" t="str">
            <v>SUD-OUEST</v>
          </cell>
        </row>
        <row r="445">
          <cell r="D445" t="str">
            <v>LIT_766</v>
          </cell>
          <cell r="E445" t="str">
            <v>Douala</v>
          </cell>
        </row>
        <row r="446">
          <cell r="D446" t="str">
            <v>LIT_827</v>
          </cell>
          <cell r="E446" t="str">
            <v>Douala</v>
          </cell>
        </row>
        <row r="447">
          <cell r="D447" t="str">
            <v>SUO_181</v>
          </cell>
          <cell r="E447" t="str">
            <v>SUD-OUEST</v>
          </cell>
        </row>
        <row r="448">
          <cell r="D448" t="str">
            <v>NRD_054</v>
          </cell>
          <cell r="E448" t="str">
            <v>Garoua</v>
          </cell>
        </row>
        <row r="449">
          <cell r="D449" t="str">
            <v>SUO_259</v>
          </cell>
          <cell r="E449" t="str">
            <v>SUD-OUEST</v>
          </cell>
        </row>
        <row r="450">
          <cell r="D450" t="str">
            <v>CTR_374</v>
          </cell>
          <cell r="E450" t="str">
            <v>Yaounde</v>
          </cell>
        </row>
        <row r="451">
          <cell r="D451" t="str">
            <v>EST_043</v>
          </cell>
          <cell r="E451" t="str">
            <v>CENTRE</v>
          </cell>
        </row>
        <row r="452">
          <cell r="D452" t="str">
            <v>CTR_1054</v>
          </cell>
          <cell r="E452" t="str">
            <v>Yaounde</v>
          </cell>
        </row>
        <row r="453">
          <cell r="D453" t="str">
            <v>NRO_023</v>
          </cell>
          <cell r="E453" t="str">
            <v>NORD-OUEST</v>
          </cell>
        </row>
        <row r="454">
          <cell r="D454" t="str">
            <v>EXN_237</v>
          </cell>
          <cell r="E454" t="str">
            <v>Maroua</v>
          </cell>
        </row>
        <row r="455">
          <cell r="D455" t="str">
            <v>CTR_623</v>
          </cell>
          <cell r="E455" t="str">
            <v>Yaounde</v>
          </cell>
        </row>
        <row r="456">
          <cell r="D456" t="str">
            <v>SUO_063</v>
          </cell>
          <cell r="E456" t="str">
            <v>SUD-OUEST</v>
          </cell>
        </row>
        <row r="457">
          <cell r="D457" t="str">
            <v>CTR_276</v>
          </cell>
          <cell r="E457" t="str">
            <v>Yaounde</v>
          </cell>
        </row>
        <row r="458">
          <cell r="D458" t="str">
            <v>CTR_378</v>
          </cell>
          <cell r="E458" t="str">
            <v>Yaounde</v>
          </cell>
        </row>
        <row r="459">
          <cell r="D459" t="str">
            <v>CTR_724</v>
          </cell>
          <cell r="E459" t="str">
            <v>Yaounde</v>
          </cell>
        </row>
        <row r="460">
          <cell r="D460" t="str">
            <v>SUD_161</v>
          </cell>
          <cell r="E460" t="str">
            <v>CENTRE</v>
          </cell>
        </row>
        <row r="461">
          <cell r="D461" t="str">
            <v>OST_087</v>
          </cell>
          <cell r="E461" t="str">
            <v>OUEST</v>
          </cell>
        </row>
        <row r="462">
          <cell r="D462" t="str">
            <v>LIT_121</v>
          </cell>
          <cell r="E462" t="str">
            <v>LITTORAL</v>
          </cell>
        </row>
        <row r="463">
          <cell r="D463" t="str">
            <v>LIT_169</v>
          </cell>
          <cell r="E463" t="str">
            <v>LITTORAL</v>
          </cell>
        </row>
        <row r="464">
          <cell r="D464" t="str">
            <v>EXN_045</v>
          </cell>
          <cell r="E464" t="str">
            <v>Maroua</v>
          </cell>
        </row>
        <row r="465">
          <cell r="D465" t="str">
            <v>NRD_091</v>
          </cell>
          <cell r="E465" t="str">
            <v>NORD</v>
          </cell>
        </row>
        <row r="466">
          <cell r="D466" t="str">
            <v>CTR_436</v>
          </cell>
          <cell r="E466" t="str">
            <v>CENTRE</v>
          </cell>
        </row>
        <row r="467">
          <cell r="D467" t="str">
            <v>CTR_702_indoor_8F</v>
          </cell>
          <cell r="E467" t="str">
            <v>Yaounde</v>
          </cell>
        </row>
        <row r="468">
          <cell r="D468" t="str">
            <v>SUD_066</v>
          </cell>
          <cell r="E468" t="str">
            <v>CENTRE</v>
          </cell>
        </row>
        <row r="469">
          <cell r="D469" t="str">
            <v>CTR_022</v>
          </cell>
          <cell r="E469" t="str">
            <v>CENTRE</v>
          </cell>
        </row>
        <row r="470">
          <cell r="D470" t="str">
            <v>CTR_362</v>
          </cell>
          <cell r="E470" t="str">
            <v>CENTRE</v>
          </cell>
        </row>
        <row r="471">
          <cell r="D471" t="str">
            <v>ADM_045</v>
          </cell>
          <cell r="E471" t="str">
            <v>ADAMAOUA</v>
          </cell>
        </row>
        <row r="472">
          <cell r="D472" t="str">
            <v>CTR_828</v>
          </cell>
          <cell r="E472" t="str">
            <v>CENTRE</v>
          </cell>
        </row>
        <row r="473">
          <cell r="D473" t="str">
            <v>CTR_716</v>
          </cell>
          <cell r="E473" t="str">
            <v>Yaounde</v>
          </cell>
        </row>
        <row r="474">
          <cell r="D474" t="str">
            <v>LIT_156</v>
          </cell>
          <cell r="E474" t="str">
            <v>Douala</v>
          </cell>
        </row>
        <row r="475">
          <cell r="D475" t="str">
            <v>LIT_367</v>
          </cell>
          <cell r="E475" t="str">
            <v>Douala</v>
          </cell>
        </row>
        <row r="476">
          <cell r="D476" t="str">
            <v>NRD_123</v>
          </cell>
          <cell r="E476" t="str">
            <v>NORD</v>
          </cell>
        </row>
        <row r="477">
          <cell r="D477" t="str">
            <v>NRO_259</v>
          </cell>
          <cell r="E477" t="str">
            <v>NORD-OUEST</v>
          </cell>
        </row>
        <row r="478">
          <cell r="D478" t="str">
            <v>NRO_101</v>
          </cell>
          <cell r="E478" t="str">
            <v>NORD-OUEST</v>
          </cell>
        </row>
        <row r="479">
          <cell r="D479" t="str">
            <v>NRD_015</v>
          </cell>
          <cell r="E479" t="str">
            <v>NORD</v>
          </cell>
        </row>
        <row r="480">
          <cell r="D480" t="str">
            <v>LIT_180</v>
          </cell>
          <cell r="E480" t="str">
            <v>LITTORAL</v>
          </cell>
        </row>
        <row r="481">
          <cell r="D481" t="str">
            <v>EST_203</v>
          </cell>
          <cell r="E481" t="str">
            <v>CENTRE</v>
          </cell>
        </row>
        <row r="482">
          <cell r="D482" t="str">
            <v>OST_155</v>
          </cell>
          <cell r="E482" t="str">
            <v>OUEST</v>
          </cell>
        </row>
        <row r="483">
          <cell r="D483" t="str">
            <v>NRO_133</v>
          </cell>
          <cell r="E483" t="str">
            <v>NORD-OUEST</v>
          </cell>
        </row>
        <row r="484">
          <cell r="D484" t="str">
            <v>EXN_049</v>
          </cell>
          <cell r="E484" t="str">
            <v>EXTREME-NORD</v>
          </cell>
        </row>
        <row r="485">
          <cell r="D485" t="str">
            <v>SUD_262</v>
          </cell>
          <cell r="E485" t="str">
            <v>CENTRE</v>
          </cell>
        </row>
        <row r="486">
          <cell r="D486" t="str">
            <v>SUO_030</v>
          </cell>
          <cell r="E486" t="str">
            <v>SUD-OUEST</v>
          </cell>
        </row>
        <row r="487">
          <cell r="D487" t="str">
            <v>CTR_846</v>
          </cell>
          <cell r="E487" t="str">
            <v>Yaounde</v>
          </cell>
        </row>
        <row r="488">
          <cell r="D488" t="str">
            <v>CTR_397</v>
          </cell>
          <cell r="E488" t="str">
            <v>CENTRE</v>
          </cell>
        </row>
        <row r="489">
          <cell r="D489" t="str">
            <v>LIT_500</v>
          </cell>
          <cell r="E489" t="str">
            <v>LITTORAL</v>
          </cell>
        </row>
        <row r="490">
          <cell r="D490" t="str">
            <v>CTR_766</v>
          </cell>
          <cell r="E490" t="str">
            <v>Yaounde</v>
          </cell>
        </row>
        <row r="491">
          <cell r="D491" t="str">
            <v>CTR_549</v>
          </cell>
          <cell r="E491" t="str">
            <v>Yaounde</v>
          </cell>
        </row>
        <row r="492">
          <cell r="D492" t="str">
            <v>SUD_205</v>
          </cell>
          <cell r="E492" t="str">
            <v>CENTRE</v>
          </cell>
        </row>
        <row r="493">
          <cell r="D493" t="str">
            <v>OST_175</v>
          </cell>
          <cell r="E493" t="str">
            <v>OUEST</v>
          </cell>
        </row>
        <row r="494">
          <cell r="D494" t="str">
            <v>SUD_163</v>
          </cell>
          <cell r="E494" t="str">
            <v>CENTRE</v>
          </cell>
        </row>
        <row r="495">
          <cell r="D495" t="str">
            <v>SUD_159</v>
          </cell>
          <cell r="E495" t="str">
            <v>CENTRE</v>
          </cell>
        </row>
        <row r="496">
          <cell r="D496" t="str">
            <v>SUO_100</v>
          </cell>
          <cell r="E496" t="str">
            <v>SUD-OUEST</v>
          </cell>
        </row>
        <row r="497">
          <cell r="D497" t="str">
            <v>NRO_231</v>
          </cell>
          <cell r="E497" t="str">
            <v>NORD-OUEST</v>
          </cell>
        </row>
        <row r="498">
          <cell r="D498" t="str">
            <v>NRD_087</v>
          </cell>
          <cell r="E498" t="str">
            <v>NORD</v>
          </cell>
        </row>
        <row r="499">
          <cell r="D499" t="str">
            <v>SUO_097</v>
          </cell>
          <cell r="E499" t="str">
            <v>SUD-OUEST</v>
          </cell>
        </row>
        <row r="500">
          <cell r="D500" t="str">
            <v>ADM_052</v>
          </cell>
          <cell r="E500" t="str">
            <v>ADAMAOUA</v>
          </cell>
        </row>
        <row r="501">
          <cell r="D501" t="str">
            <v>ADM_098</v>
          </cell>
          <cell r="E501" t="str">
            <v>ADAMAOUA</v>
          </cell>
        </row>
        <row r="502">
          <cell r="D502" t="str">
            <v>CTR_254</v>
          </cell>
          <cell r="E502" t="str">
            <v>Yaounde</v>
          </cell>
        </row>
        <row r="503">
          <cell r="D503" t="str">
            <v>CTR_671</v>
          </cell>
          <cell r="E503" t="str">
            <v>Yaounde</v>
          </cell>
        </row>
        <row r="504">
          <cell r="D504" t="str">
            <v>EST_104</v>
          </cell>
          <cell r="E504" t="str">
            <v>CENTRE</v>
          </cell>
        </row>
        <row r="505">
          <cell r="D505" t="str">
            <v>CTR_564</v>
          </cell>
          <cell r="E505" t="str">
            <v>Yaounde</v>
          </cell>
        </row>
        <row r="506">
          <cell r="D506" t="str">
            <v>SUD_257</v>
          </cell>
          <cell r="E506" t="str">
            <v>CENTRE</v>
          </cell>
        </row>
        <row r="507">
          <cell r="D507" t="str">
            <v>CTR_032</v>
          </cell>
          <cell r="E507" t="str">
            <v>CENTRE</v>
          </cell>
        </row>
        <row r="508">
          <cell r="D508" t="str">
            <v>OST_121</v>
          </cell>
          <cell r="E508" t="str">
            <v>Bafoussam</v>
          </cell>
        </row>
        <row r="509">
          <cell r="D509" t="str">
            <v>ADM_033</v>
          </cell>
          <cell r="E509" t="str">
            <v>Ngaoundere</v>
          </cell>
        </row>
        <row r="510">
          <cell r="D510" t="str">
            <v>NRD_153</v>
          </cell>
          <cell r="E510" t="str">
            <v>NORD</v>
          </cell>
        </row>
        <row r="511">
          <cell r="D511" t="str">
            <v>CTR_390</v>
          </cell>
          <cell r="E511" t="str">
            <v>Yaounde</v>
          </cell>
        </row>
        <row r="512">
          <cell r="D512" t="str">
            <v>SUO_150</v>
          </cell>
          <cell r="E512" t="str">
            <v>SUD-OUEST</v>
          </cell>
        </row>
        <row r="513">
          <cell r="D513" t="str">
            <v>NRO_039</v>
          </cell>
          <cell r="E513" t="str">
            <v>NORD-OUEST</v>
          </cell>
        </row>
        <row r="514">
          <cell r="D514" t="str">
            <v>EST_053</v>
          </cell>
          <cell r="E514" t="str">
            <v>CENTRE</v>
          </cell>
        </row>
        <row r="515">
          <cell r="D515" t="str">
            <v>NRO_044</v>
          </cell>
          <cell r="E515" t="str">
            <v>NORD-OUEST</v>
          </cell>
        </row>
        <row r="516">
          <cell r="D516" t="str">
            <v>SUD_108</v>
          </cell>
          <cell r="E516" t="str">
            <v>CENTRE</v>
          </cell>
        </row>
        <row r="517">
          <cell r="D517" t="str">
            <v>NRO_236</v>
          </cell>
          <cell r="E517" t="str">
            <v>NORD-OUEST</v>
          </cell>
        </row>
        <row r="518">
          <cell r="D518" t="str">
            <v>LIT_265</v>
          </cell>
          <cell r="E518" t="str">
            <v>Douala</v>
          </cell>
        </row>
        <row r="519">
          <cell r="D519" t="str">
            <v>SUO_096</v>
          </cell>
          <cell r="E519" t="str">
            <v>SUD-OUEST</v>
          </cell>
        </row>
        <row r="520">
          <cell r="D520" t="str">
            <v>NRD_059</v>
          </cell>
          <cell r="E520" t="str">
            <v>NORD</v>
          </cell>
        </row>
        <row r="521">
          <cell r="D521" t="str">
            <v>ADM_141</v>
          </cell>
          <cell r="E521" t="str">
            <v>ADAMAOUA</v>
          </cell>
        </row>
        <row r="522">
          <cell r="D522" t="str">
            <v>CTR_487</v>
          </cell>
          <cell r="E522" t="str">
            <v>Yaounde</v>
          </cell>
        </row>
        <row r="523">
          <cell r="D523" t="str">
            <v>CTR_946</v>
          </cell>
          <cell r="E523" t="str">
            <v>Yaounde</v>
          </cell>
        </row>
        <row r="524">
          <cell r="D524" t="str">
            <v>OST_120</v>
          </cell>
          <cell r="E524" t="str">
            <v>Bafoussam</v>
          </cell>
        </row>
        <row r="525">
          <cell r="D525" t="str">
            <v>SUO_017</v>
          </cell>
          <cell r="E525" t="str">
            <v>SUD-OUEST</v>
          </cell>
        </row>
        <row r="526">
          <cell r="D526" t="str">
            <v>NRO_087</v>
          </cell>
          <cell r="E526" t="str">
            <v>NORD-OUEST</v>
          </cell>
        </row>
        <row r="527">
          <cell r="D527" t="str">
            <v>LIT_372</v>
          </cell>
          <cell r="E527" t="str">
            <v>Douala</v>
          </cell>
        </row>
        <row r="528">
          <cell r="D528" t="str">
            <v>EXN_224</v>
          </cell>
          <cell r="E528" t="str">
            <v>EXTREME-NORD</v>
          </cell>
        </row>
        <row r="529">
          <cell r="D529" t="str">
            <v>ADM_103</v>
          </cell>
          <cell r="E529" t="str">
            <v>ADAMAOUA</v>
          </cell>
        </row>
        <row r="530">
          <cell r="D530" t="str">
            <v>CTR_379</v>
          </cell>
          <cell r="E530" t="str">
            <v>Yaounde</v>
          </cell>
        </row>
        <row r="531">
          <cell r="D531" t="str">
            <v>ADM_133</v>
          </cell>
          <cell r="E531" t="str">
            <v>ADAMAOUA</v>
          </cell>
        </row>
        <row r="532">
          <cell r="D532" t="str">
            <v>CTR_097</v>
          </cell>
          <cell r="E532" t="str">
            <v>CENTRE</v>
          </cell>
        </row>
        <row r="533">
          <cell r="D533" t="str">
            <v>ADM_038</v>
          </cell>
          <cell r="E533" t="str">
            <v>ADAMAOUA</v>
          </cell>
        </row>
        <row r="534">
          <cell r="D534" t="str">
            <v>SUD_093</v>
          </cell>
          <cell r="E534" t="str">
            <v>CENTRE</v>
          </cell>
        </row>
        <row r="535">
          <cell r="D535" t="str">
            <v>EXN_160</v>
          </cell>
          <cell r="E535" t="str">
            <v>EXTREME-NORD</v>
          </cell>
        </row>
        <row r="536">
          <cell r="D536" t="str">
            <v>ADM_015</v>
          </cell>
          <cell r="E536" t="str">
            <v>ADAMAOUA</v>
          </cell>
        </row>
        <row r="537">
          <cell r="D537" t="str">
            <v>CTR_169</v>
          </cell>
          <cell r="E537" t="str">
            <v>CENTRE</v>
          </cell>
        </row>
        <row r="538">
          <cell r="D538" t="str">
            <v>ADM_100</v>
          </cell>
          <cell r="E538" t="str">
            <v>ADAMAOUA</v>
          </cell>
        </row>
        <row r="539">
          <cell r="D539" t="str">
            <v>ADM_067</v>
          </cell>
          <cell r="E539" t="str">
            <v>ADAMAOUA</v>
          </cell>
        </row>
        <row r="540">
          <cell r="D540" t="str">
            <v>EST_042</v>
          </cell>
          <cell r="E540" t="str">
            <v>CENTRE</v>
          </cell>
        </row>
        <row r="541">
          <cell r="D541" t="str">
            <v>SUD_003</v>
          </cell>
          <cell r="E541" t="str">
            <v>CENTRE</v>
          </cell>
        </row>
        <row r="542">
          <cell r="D542" t="str">
            <v>CTR_879</v>
          </cell>
          <cell r="E542" t="str">
            <v>CENTRE</v>
          </cell>
        </row>
        <row r="543">
          <cell r="D543" t="str">
            <v>ADM_064</v>
          </cell>
          <cell r="E543" t="str">
            <v>ADAMAOUA</v>
          </cell>
        </row>
        <row r="544">
          <cell r="D544" t="str">
            <v>NRD_188</v>
          </cell>
          <cell r="E544" t="str">
            <v>Garoua</v>
          </cell>
        </row>
        <row r="545">
          <cell r="D545" t="str">
            <v>NRD_111</v>
          </cell>
          <cell r="E545" t="str">
            <v>NORD</v>
          </cell>
        </row>
        <row r="546">
          <cell r="D546" t="str">
            <v>CTR_167</v>
          </cell>
          <cell r="E546" t="str">
            <v>CENTRE</v>
          </cell>
        </row>
        <row r="547">
          <cell r="D547" t="str">
            <v>NRO_128</v>
          </cell>
          <cell r="E547" t="str">
            <v>NORD-OUEST</v>
          </cell>
        </row>
        <row r="548">
          <cell r="D548" t="str">
            <v>SUD_222</v>
          </cell>
          <cell r="E548" t="str">
            <v>CENTRE</v>
          </cell>
        </row>
        <row r="549">
          <cell r="D549" t="str">
            <v>NRO_219</v>
          </cell>
          <cell r="E549" t="str">
            <v>NORD-OUEST</v>
          </cell>
        </row>
        <row r="550">
          <cell r="D550" t="str">
            <v>NRO_010</v>
          </cell>
          <cell r="E550" t="str">
            <v>NORD-OUEST</v>
          </cell>
        </row>
        <row r="551">
          <cell r="D551" t="str">
            <v>CTR_166</v>
          </cell>
          <cell r="E551" t="str">
            <v>CENTRE</v>
          </cell>
        </row>
        <row r="552">
          <cell r="D552" t="str">
            <v>EXN_090</v>
          </cell>
          <cell r="E552" t="str">
            <v>Maroua</v>
          </cell>
        </row>
        <row r="553">
          <cell r="D553" t="str">
            <v>EST_012</v>
          </cell>
          <cell r="E553" t="str">
            <v>CENTRE</v>
          </cell>
        </row>
        <row r="554">
          <cell r="D554" t="str">
            <v>OST_182</v>
          </cell>
          <cell r="E554" t="str">
            <v>OUEST</v>
          </cell>
        </row>
        <row r="555">
          <cell r="D555" t="str">
            <v>EST_021</v>
          </cell>
          <cell r="E555" t="str">
            <v>CENTRE</v>
          </cell>
        </row>
        <row r="556">
          <cell r="D556" t="str">
            <v>ADM_122</v>
          </cell>
          <cell r="E556" t="str">
            <v>ADAMAOUA</v>
          </cell>
        </row>
        <row r="557">
          <cell r="D557" t="str">
            <v>NRO_227</v>
          </cell>
          <cell r="E557" t="str">
            <v>NORD-OUEST</v>
          </cell>
        </row>
        <row r="558">
          <cell r="D558" t="str">
            <v>SUD_120</v>
          </cell>
          <cell r="E558" t="str">
            <v>CENTRE</v>
          </cell>
        </row>
        <row r="559">
          <cell r="D559" t="str">
            <v>EXN_139</v>
          </cell>
          <cell r="E559" t="str">
            <v>EXTREME-NORD</v>
          </cell>
        </row>
        <row r="560">
          <cell r="D560" t="str">
            <v>EST_011</v>
          </cell>
          <cell r="E560" t="str">
            <v>CENTRE</v>
          </cell>
        </row>
        <row r="561">
          <cell r="D561" t="str">
            <v>NRO_218</v>
          </cell>
          <cell r="E561" t="str">
            <v>NORD-OUEST</v>
          </cell>
        </row>
        <row r="562">
          <cell r="D562" t="str">
            <v>OST_208</v>
          </cell>
          <cell r="E562" t="str">
            <v>OUEST</v>
          </cell>
        </row>
        <row r="563">
          <cell r="D563" t="str">
            <v>EXN_010</v>
          </cell>
          <cell r="E563" t="str">
            <v>EXTREME-NORD</v>
          </cell>
        </row>
        <row r="564">
          <cell r="D564" t="str">
            <v>CTR_799</v>
          </cell>
          <cell r="E564" t="str">
            <v>Yaounde</v>
          </cell>
        </row>
        <row r="565">
          <cell r="D565" t="str">
            <v>NRO_261</v>
          </cell>
          <cell r="E565" t="str">
            <v>NORD-OUEST</v>
          </cell>
        </row>
        <row r="566">
          <cell r="D566" t="str">
            <v>NRD_109</v>
          </cell>
          <cell r="E566" t="str">
            <v>NORD</v>
          </cell>
        </row>
        <row r="567">
          <cell r="D567" t="str">
            <v>LIT_536</v>
          </cell>
          <cell r="E567" t="str">
            <v>LITTORAL</v>
          </cell>
        </row>
        <row r="568">
          <cell r="D568" t="str">
            <v>SUO_163</v>
          </cell>
          <cell r="E568" t="str">
            <v>SUD-OUEST</v>
          </cell>
        </row>
        <row r="569">
          <cell r="D569" t="str">
            <v>OST_161</v>
          </cell>
          <cell r="E569" t="str">
            <v>OUEST</v>
          </cell>
        </row>
        <row r="570">
          <cell r="D570" t="str">
            <v>EST_102</v>
          </cell>
          <cell r="E570" t="str">
            <v>CENTRE</v>
          </cell>
        </row>
        <row r="571">
          <cell r="D571" t="str">
            <v>EST_084</v>
          </cell>
          <cell r="E571" t="str">
            <v>CENTRE</v>
          </cell>
        </row>
        <row r="572">
          <cell r="D572" t="str">
            <v>SUO_226</v>
          </cell>
          <cell r="E572" t="str">
            <v>SUD-OUEST</v>
          </cell>
        </row>
        <row r="573">
          <cell r="D573" t="str">
            <v>SUO_184</v>
          </cell>
          <cell r="E573" t="str">
            <v>SUD-OUEST</v>
          </cell>
        </row>
        <row r="574">
          <cell r="D574" t="str">
            <v>EXN_034</v>
          </cell>
          <cell r="E574" t="str">
            <v>EXTREME-NORD</v>
          </cell>
        </row>
        <row r="575">
          <cell r="D575" t="str">
            <v>NRD_129</v>
          </cell>
          <cell r="E575" t="str">
            <v>NORD</v>
          </cell>
        </row>
        <row r="576">
          <cell r="D576" t="str">
            <v>NRD_106</v>
          </cell>
          <cell r="E576" t="str">
            <v>NORD</v>
          </cell>
        </row>
        <row r="577">
          <cell r="D577" t="str">
            <v>OST_140</v>
          </cell>
          <cell r="E577" t="str">
            <v>OUEST</v>
          </cell>
        </row>
        <row r="578">
          <cell r="D578" t="str">
            <v>OST_143</v>
          </cell>
          <cell r="E578" t="str">
            <v>OUEST</v>
          </cell>
        </row>
        <row r="579">
          <cell r="D579" t="str">
            <v>NRO_041</v>
          </cell>
          <cell r="E579" t="str">
            <v>NORD-OUEST</v>
          </cell>
        </row>
        <row r="580">
          <cell r="D580" t="str">
            <v>EST_093</v>
          </cell>
          <cell r="E580" t="str">
            <v>CENTRE</v>
          </cell>
        </row>
        <row r="581">
          <cell r="D581" t="str">
            <v>NRO_024</v>
          </cell>
          <cell r="E581" t="str">
            <v>NORD-OUEST</v>
          </cell>
        </row>
        <row r="582">
          <cell r="D582" t="str">
            <v>NRO_021</v>
          </cell>
          <cell r="E582" t="str">
            <v>NORD-OUEST</v>
          </cell>
        </row>
        <row r="583">
          <cell r="D583" t="str">
            <v>OST_293</v>
          </cell>
          <cell r="E583" t="str">
            <v>OUEST</v>
          </cell>
        </row>
        <row r="584">
          <cell r="D584" t="str">
            <v>ADM_063</v>
          </cell>
          <cell r="E584" t="str">
            <v>ADAMAOUA</v>
          </cell>
        </row>
        <row r="585">
          <cell r="D585" t="str">
            <v>EXN_226</v>
          </cell>
          <cell r="E585" t="str">
            <v>EXTREME-NORD</v>
          </cell>
        </row>
        <row r="586">
          <cell r="D586" t="str">
            <v>CTR_556</v>
          </cell>
          <cell r="E586" t="str">
            <v>Yaounde</v>
          </cell>
        </row>
        <row r="587">
          <cell r="D587" t="str">
            <v>OST_224</v>
          </cell>
          <cell r="E587" t="str">
            <v>OUEST</v>
          </cell>
        </row>
        <row r="588">
          <cell r="D588" t="str">
            <v>OST_038</v>
          </cell>
          <cell r="E588" t="str">
            <v>OUEST</v>
          </cell>
        </row>
        <row r="589">
          <cell r="D589" t="str">
            <v>EXN_173</v>
          </cell>
          <cell r="E589" t="str">
            <v>EXTREME-NORD</v>
          </cell>
        </row>
        <row r="590">
          <cell r="D590" t="str">
            <v>NRO_009</v>
          </cell>
          <cell r="E590" t="str">
            <v>NORD-OUEST</v>
          </cell>
        </row>
        <row r="591">
          <cell r="D591" t="str">
            <v>LIT_735</v>
          </cell>
          <cell r="E591" t="str">
            <v>LITTORAL</v>
          </cell>
        </row>
        <row r="592">
          <cell r="D592" t="str">
            <v>EXN_807</v>
          </cell>
          <cell r="E592" t="str">
            <v>EXTREME-NORD</v>
          </cell>
        </row>
        <row r="593">
          <cell r="D593" t="str">
            <v>EXN_021</v>
          </cell>
          <cell r="E593" t="str">
            <v>EXTREME-NORD</v>
          </cell>
        </row>
        <row r="594">
          <cell r="D594" t="str">
            <v>NRO_258</v>
          </cell>
          <cell r="E594" t="str">
            <v>NORD-OUEST</v>
          </cell>
        </row>
        <row r="595">
          <cell r="D595" t="str">
            <v>EXN_041</v>
          </cell>
          <cell r="E595" t="str">
            <v>EXTREME-NORD</v>
          </cell>
        </row>
        <row r="596">
          <cell r="D596" t="str">
            <v>NRO_098</v>
          </cell>
          <cell r="E596" t="str">
            <v>NORD-OUEST</v>
          </cell>
        </row>
        <row r="597">
          <cell r="D597" t="str">
            <v>NRO_043</v>
          </cell>
          <cell r="E597" t="str">
            <v>NORD-OUEST</v>
          </cell>
        </row>
        <row r="598">
          <cell r="D598" t="str">
            <v>NRO_018</v>
          </cell>
          <cell r="E598" t="str">
            <v>NORD-OUEST</v>
          </cell>
        </row>
        <row r="599">
          <cell r="D599" t="str">
            <v>OST_222</v>
          </cell>
          <cell r="E599" t="str">
            <v>OUEST</v>
          </cell>
        </row>
        <row r="600">
          <cell r="D600" t="str">
            <v>SUD_127</v>
          </cell>
          <cell r="E600" t="str">
            <v>CENTRE</v>
          </cell>
        </row>
        <row r="601">
          <cell r="D601" t="str">
            <v>ADM_144</v>
          </cell>
          <cell r="E601" t="str">
            <v>ADAMAOUA</v>
          </cell>
        </row>
        <row r="602">
          <cell r="D602" t="str">
            <v>OST_126</v>
          </cell>
          <cell r="E602" t="str">
            <v>OUEST</v>
          </cell>
        </row>
        <row r="603">
          <cell r="D603" t="str">
            <v>NRD_070</v>
          </cell>
          <cell r="E603" t="str">
            <v>NORD</v>
          </cell>
        </row>
        <row r="604">
          <cell r="D604" t="str">
            <v>SUO_237</v>
          </cell>
          <cell r="E604" t="str">
            <v>SUD-OUEST</v>
          </cell>
        </row>
        <row r="605">
          <cell r="D605" t="str">
            <v>LIT_120</v>
          </cell>
          <cell r="E605" t="str">
            <v>Douala</v>
          </cell>
        </row>
        <row r="606">
          <cell r="D606" t="str">
            <v>CTR_583</v>
          </cell>
          <cell r="E606" t="str">
            <v>Yaounde</v>
          </cell>
        </row>
        <row r="607">
          <cell r="D607" t="str">
            <v>CTR_546</v>
          </cell>
          <cell r="E607" t="str">
            <v>CENTRE</v>
          </cell>
        </row>
        <row r="608">
          <cell r="D608" t="str">
            <v>CTR_547</v>
          </cell>
          <cell r="E608" t="str">
            <v>CENTRE</v>
          </cell>
        </row>
        <row r="609">
          <cell r="D609" t="str">
            <v>OST_195</v>
          </cell>
          <cell r="E609" t="str">
            <v>OUEST</v>
          </cell>
        </row>
        <row r="610">
          <cell r="D610" t="str">
            <v>SUO_165</v>
          </cell>
          <cell r="E610" t="str">
            <v>SUD-OUEST</v>
          </cell>
        </row>
        <row r="611">
          <cell r="D611" t="str">
            <v>EST_048</v>
          </cell>
          <cell r="E611" t="str">
            <v>CENTRE</v>
          </cell>
        </row>
        <row r="612">
          <cell r="D612" t="str">
            <v>CTR_784</v>
          </cell>
          <cell r="E612" t="str">
            <v>CENTRE</v>
          </cell>
        </row>
        <row r="613">
          <cell r="D613" t="str">
            <v>SUO_112</v>
          </cell>
          <cell r="E613" t="str">
            <v>SUD-OUEST</v>
          </cell>
        </row>
        <row r="614">
          <cell r="D614" t="str">
            <v>SUO_231</v>
          </cell>
          <cell r="E614" t="str">
            <v>SUD-OUEST</v>
          </cell>
        </row>
        <row r="615">
          <cell r="D615" t="str">
            <v>SUO_006</v>
          </cell>
          <cell r="E615" t="str">
            <v>SUD-OUEST</v>
          </cell>
        </row>
        <row r="616">
          <cell r="D616" t="str">
            <v>SUO_217</v>
          </cell>
          <cell r="E616" t="str">
            <v>SUD-OUEST</v>
          </cell>
        </row>
        <row r="617">
          <cell r="D617" t="str">
            <v>OST_075</v>
          </cell>
          <cell r="E617" t="str">
            <v>Bafoussam</v>
          </cell>
        </row>
        <row r="618">
          <cell r="D618" t="str">
            <v>EXN_125</v>
          </cell>
          <cell r="E618" t="str">
            <v>EXTREME-NORD</v>
          </cell>
        </row>
        <row r="619">
          <cell r="D619" t="str">
            <v>ADM_068</v>
          </cell>
          <cell r="E619" t="str">
            <v>ADAMAOUA</v>
          </cell>
        </row>
        <row r="620">
          <cell r="D620" t="str">
            <v>SUD_069</v>
          </cell>
          <cell r="E620" t="str">
            <v>CENTRE</v>
          </cell>
        </row>
        <row r="621">
          <cell r="D621" t="str">
            <v>EST_041</v>
          </cell>
          <cell r="E621" t="str">
            <v>CENTRE</v>
          </cell>
        </row>
        <row r="622">
          <cell r="D622" t="str">
            <v>EXN_100</v>
          </cell>
          <cell r="E622" t="str">
            <v>EXTREME-NORD</v>
          </cell>
        </row>
        <row r="623">
          <cell r="D623" t="str">
            <v>OST_294</v>
          </cell>
          <cell r="E623" t="str">
            <v>OUEST</v>
          </cell>
        </row>
        <row r="624">
          <cell r="D624" t="str">
            <v>CTR_177</v>
          </cell>
          <cell r="E624" t="str">
            <v>CENTRE</v>
          </cell>
        </row>
        <row r="625">
          <cell r="D625" t="str">
            <v>EST_018</v>
          </cell>
          <cell r="E625" t="str">
            <v>CENTRE</v>
          </cell>
        </row>
        <row r="626">
          <cell r="D626" t="str">
            <v>CTR_427</v>
          </cell>
          <cell r="E626" t="str">
            <v>Yaounde</v>
          </cell>
        </row>
        <row r="627">
          <cell r="D627" t="str">
            <v>LIT_313</v>
          </cell>
          <cell r="E627" t="str">
            <v>LITTORAL</v>
          </cell>
        </row>
        <row r="628">
          <cell r="D628" t="str">
            <v>EST_001</v>
          </cell>
          <cell r="E628" t="str">
            <v>CENTRE</v>
          </cell>
        </row>
        <row r="629">
          <cell r="D629" t="str">
            <v>LIT_671</v>
          </cell>
          <cell r="E629" t="str">
            <v>Douala</v>
          </cell>
        </row>
        <row r="630">
          <cell r="D630" t="str">
            <v>LIT_736</v>
          </cell>
          <cell r="E630" t="str">
            <v>Douala</v>
          </cell>
        </row>
        <row r="631">
          <cell r="D631" t="str">
            <v>LIT_287</v>
          </cell>
          <cell r="E631" t="str">
            <v>Douala</v>
          </cell>
        </row>
        <row r="632">
          <cell r="D632" t="str">
            <v>CTR_598</v>
          </cell>
          <cell r="E632" t="str">
            <v>Yaounde</v>
          </cell>
        </row>
        <row r="633">
          <cell r="D633" t="str">
            <v>LIT_582</v>
          </cell>
          <cell r="E633" t="str">
            <v>Douala</v>
          </cell>
        </row>
        <row r="634">
          <cell r="D634" t="str">
            <v>CTR_050</v>
          </cell>
          <cell r="E634" t="str">
            <v>Yaounde</v>
          </cell>
        </row>
        <row r="635">
          <cell r="D635" t="str">
            <v>CTR_874</v>
          </cell>
          <cell r="E635" t="str">
            <v>Yaounde</v>
          </cell>
        </row>
        <row r="636">
          <cell r="D636" t="str">
            <v>CTR_519</v>
          </cell>
          <cell r="E636" t="str">
            <v>Yaounde</v>
          </cell>
        </row>
        <row r="637">
          <cell r="D637" t="str">
            <v>CTR_579</v>
          </cell>
          <cell r="E637" t="str">
            <v>Yaounde</v>
          </cell>
        </row>
        <row r="638">
          <cell r="D638" t="str">
            <v>CTR_488</v>
          </cell>
          <cell r="E638" t="str">
            <v>Yaounde</v>
          </cell>
        </row>
        <row r="639">
          <cell r="D639" t="str">
            <v>NRO_030</v>
          </cell>
          <cell r="E639" t="str">
            <v>NORD-OUEST</v>
          </cell>
        </row>
        <row r="640">
          <cell r="D640" t="str">
            <v>SUO_101</v>
          </cell>
          <cell r="E640" t="str">
            <v>SUD-OUEST</v>
          </cell>
        </row>
        <row r="641">
          <cell r="D641" t="str">
            <v>LIT_674</v>
          </cell>
          <cell r="E641" t="str">
            <v>Douala</v>
          </cell>
        </row>
        <row r="642">
          <cell r="D642" t="str">
            <v>LIT_615</v>
          </cell>
          <cell r="E642" t="str">
            <v>Douala</v>
          </cell>
        </row>
        <row r="643">
          <cell r="D643" t="str">
            <v>NRD_259</v>
          </cell>
          <cell r="E643" t="str">
            <v>NORD</v>
          </cell>
        </row>
        <row r="644">
          <cell r="D644" t="str">
            <v>OST_220</v>
          </cell>
          <cell r="E644" t="str">
            <v>OUEST</v>
          </cell>
        </row>
        <row r="645">
          <cell r="D645" t="str">
            <v>CTR_654</v>
          </cell>
          <cell r="E645" t="str">
            <v>Yaounde</v>
          </cell>
        </row>
        <row r="646">
          <cell r="D646" t="str">
            <v>NRD_067</v>
          </cell>
          <cell r="E646" t="str">
            <v>Garoua</v>
          </cell>
        </row>
        <row r="647">
          <cell r="D647" t="str">
            <v>SUO_180</v>
          </cell>
          <cell r="E647" t="str">
            <v>SUD-OUEST</v>
          </cell>
        </row>
        <row r="648">
          <cell r="D648" t="str">
            <v>LIT_217</v>
          </cell>
          <cell r="E648" t="str">
            <v>Douala</v>
          </cell>
        </row>
        <row r="649">
          <cell r="D649" t="str">
            <v>SUO_048</v>
          </cell>
          <cell r="E649" t="str">
            <v>SUD-OUEST</v>
          </cell>
        </row>
        <row r="650">
          <cell r="D650" t="str">
            <v>NRD_163</v>
          </cell>
          <cell r="E650" t="str">
            <v>Garoua</v>
          </cell>
        </row>
        <row r="651">
          <cell r="D651" t="str">
            <v>CTR_639</v>
          </cell>
          <cell r="E651" t="str">
            <v>Yaounde</v>
          </cell>
        </row>
        <row r="652">
          <cell r="D652" t="str">
            <v>CTR_707</v>
          </cell>
          <cell r="E652" t="str">
            <v>Yaounde</v>
          </cell>
        </row>
        <row r="653">
          <cell r="D653" t="str">
            <v>SUD_076</v>
          </cell>
          <cell r="E653" t="str">
            <v>LITTORAL</v>
          </cell>
        </row>
        <row r="654">
          <cell r="D654" t="str">
            <v>NRD_089</v>
          </cell>
          <cell r="E654" t="str">
            <v>NORD</v>
          </cell>
        </row>
        <row r="655">
          <cell r="D655" t="str">
            <v>SUO_190</v>
          </cell>
          <cell r="E655" t="str">
            <v>SUD-OUEST</v>
          </cell>
        </row>
        <row r="656">
          <cell r="D656" t="str">
            <v>NRO_121</v>
          </cell>
          <cell r="E656" t="str">
            <v>NORD-OUEST</v>
          </cell>
        </row>
        <row r="657">
          <cell r="D657" t="str">
            <v>NRD_062</v>
          </cell>
          <cell r="E657" t="str">
            <v>Garoua</v>
          </cell>
        </row>
        <row r="658">
          <cell r="D658" t="str">
            <v>SUD_245</v>
          </cell>
          <cell r="E658" t="str">
            <v>CENTRE</v>
          </cell>
        </row>
        <row r="659">
          <cell r="D659" t="str">
            <v>CTR_712</v>
          </cell>
          <cell r="E659" t="str">
            <v>Yaounde</v>
          </cell>
        </row>
        <row r="660">
          <cell r="D660" t="str">
            <v>EXN_082</v>
          </cell>
          <cell r="E660" t="str">
            <v>Maroua</v>
          </cell>
        </row>
        <row r="661">
          <cell r="D661" t="str">
            <v>ADM_156</v>
          </cell>
          <cell r="E661" t="str">
            <v>CENTRE</v>
          </cell>
        </row>
        <row r="662">
          <cell r="D662" t="str">
            <v>NRO_127</v>
          </cell>
          <cell r="E662" t="str">
            <v>NORD-OUEST</v>
          </cell>
        </row>
        <row r="663">
          <cell r="D663" t="str">
            <v>ADM_004</v>
          </cell>
          <cell r="E663" t="str">
            <v>ADAMAOUA</v>
          </cell>
        </row>
        <row r="664">
          <cell r="D664" t="str">
            <v>EXN_197</v>
          </cell>
          <cell r="E664" t="str">
            <v>Maroua</v>
          </cell>
        </row>
        <row r="665">
          <cell r="D665" t="str">
            <v>SUD_081</v>
          </cell>
          <cell r="E665" t="str">
            <v>LITTORAL</v>
          </cell>
        </row>
        <row r="666">
          <cell r="D666" t="str">
            <v>LIT_261</v>
          </cell>
          <cell r="E666" t="str">
            <v>Douala</v>
          </cell>
        </row>
        <row r="667">
          <cell r="D667" t="str">
            <v>OST_297</v>
          </cell>
          <cell r="E667" t="str">
            <v>OUEST</v>
          </cell>
        </row>
        <row r="668">
          <cell r="D668" t="str">
            <v>OST_229</v>
          </cell>
          <cell r="E668" t="str">
            <v>OUEST</v>
          </cell>
        </row>
        <row r="669">
          <cell r="D669" t="str">
            <v>LIT_095</v>
          </cell>
          <cell r="E669" t="str">
            <v>Douala</v>
          </cell>
        </row>
        <row r="670">
          <cell r="D670" t="str">
            <v>LIT_655</v>
          </cell>
          <cell r="E670" t="str">
            <v>Douala</v>
          </cell>
        </row>
        <row r="671">
          <cell r="D671" t="str">
            <v>OST_112</v>
          </cell>
          <cell r="E671" t="str">
            <v>OUEST</v>
          </cell>
        </row>
        <row r="672">
          <cell r="D672" t="str">
            <v>CTR_261</v>
          </cell>
          <cell r="E672" t="str">
            <v>Yaounde</v>
          </cell>
        </row>
        <row r="673">
          <cell r="D673" t="str">
            <v>NRD_097</v>
          </cell>
          <cell r="E673" t="str">
            <v>Garoua</v>
          </cell>
        </row>
        <row r="674">
          <cell r="D674" t="str">
            <v>CTR_468</v>
          </cell>
          <cell r="E674" t="str">
            <v>Yaounde</v>
          </cell>
        </row>
        <row r="675">
          <cell r="D675" t="str">
            <v>LIT_728</v>
          </cell>
          <cell r="E675" t="str">
            <v>Douala</v>
          </cell>
        </row>
        <row r="676">
          <cell r="D676" t="str">
            <v>CTR_954</v>
          </cell>
          <cell r="E676" t="str">
            <v>Yaounde</v>
          </cell>
        </row>
        <row r="677">
          <cell r="D677" t="str">
            <v>NRO_005</v>
          </cell>
          <cell r="E677" t="str">
            <v>NORD-OUEST</v>
          </cell>
        </row>
        <row r="678">
          <cell r="D678" t="str">
            <v>SUO_131</v>
          </cell>
          <cell r="E678" t="str">
            <v>SUD-OUEST</v>
          </cell>
        </row>
        <row r="679">
          <cell r="D679" t="str">
            <v>NRO_032</v>
          </cell>
          <cell r="E679" t="str">
            <v>NORD-OUEST</v>
          </cell>
        </row>
        <row r="680">
          <cell r="D680" t="str">
            <v>LIT_116</v>
          </cell>
          <cell r="E680" t="str">
            <v>LITTORAL</v>
          </cell>
        </row>
        <row r="681">
          <cell r="D681" t="str">
            <v>CTR_668</v>
          </cell>
          <cell r="E681" t="str">
            <v>Yaounde</v>
          </cell>
        </row>
        <row r="682">
          <cell r="D682" t="str">
            <v>NRO_031</v>
          </cell>
          <cell r="E682" t="str">
            <v>NORD-OUEST</v>
          </cell>
        </row>
        <row r="683">
          <cell r="D683" t="str">
            <v>NRD_154</v>
          </cell>
          <cell r="E683" t="str">
            <v>NORD</v>
          </cell>
        </row>
        <row r="684">
          <cell r="D684" t="str">
            <v>NRD_149</v>
          </cell>
          <cell r="E684" t="str">
            <v>Garoua</v>
          </cell>
        </row>
        <row r="685">
          <cell r="D685" t="str">
            <v>CTR_529</v>
          </cell>
          <cell r="E685" t="str">
            <v>Yaounde</v>
          </cell>
        </row>
        <row r="686">
          <cell r="D686" t="str">
            <v>ADM_036</v>
          </cell>
          <cell r="E686" t="str">
            <v>Ngaoundere</v>
          </cell>
        </row>
        <row r="687">
          <cell r="D687" t="str">
            <v>CTR_417</v>
          </cell>
          <cell r="E687" t="str">
            <v>Yaounde</v>
          </cell>
        </row>
        <row r="688">
          <cell r="D688" t="str">
            <v>ADM_037</v>
          </cell>
          <cell r="E688" t="str">
            <v>ADAMAOUA</v>
          </cell>
        </row>
        <row r="689">
          <cell r="D689" t="str">
            <v>LIT_610</v>
          </cell>
          <cell r="E689" t="str">
            <v>Douala</v>
          </cell>
        </row>
        <row r="690">
          <cell r="D690" t="str">
            <v>LIT_249</v>
          </cell>
          <cell r="E690" t="str">
            <v>Douala</v>
          </cell>
        </row>
        <row r="691">
          <cell r="D691" t="str">
            <v>LIT_763</v>
          </cell>
          <cell r="E691" t="str">
            <v>Douala</v>
          </cell>
        </row>
        <row r="692">
          <cell r="D692" t="str">
            <v>EXN_233</v>
          </cell>
          <cell r="E692" t="str">
            <v>Maroua</v>
          </cell>
        </row>
        <row r="693">
          <cell r="D693" t="str">
            <v>EXN_157</v>
          </cell>
          <cell r="E693" t="str">
            <v>EXTREME-NORD</v>
          </cell>
        </row>
        <row r="694">
          <cell r="D694" t="str">
            <v>ADM_172</v>
          </cell>
          <cell r="E694" t="str">
            <v>Ngaoundere</v>
          </cell>
        </row>
        <row r="695">
          <cell r="D695" t="str">
            <v>ADM_164</v>
          </cell>
          <cell r="E695" t="str">
            <v>Ngaoundere</v>
          </cell>
        </row>
        <row r="696">
          <cell r="D696" t="str">
            <v>CTR_475</v>
          </cell>
          <cell r="E696" t="str">
            <v>Yaounde</v>
          </cell>
        </row>
        <row r="697">
          <cell r="D697" t="str">
            <v>LIT_482</v>
          </cell>
          <cell r="E697" t="str">
            <v>Douala</v>
          </cell>
        </row>
        <row r="698">
          <cell r="D698" t="str">
            <v>CTR_726</v>
          </cell>
          <cell r="E698" t="str">
            <v>Yaounde</v>
          </cell>
        </row>
        <row r="699">
          <cell r="D699" t="str">
            <v>CTR_1057</v>
          </cell>
          <cell r="E699" t="str">
            <v>Yaounde</v>
          </cell>
        </row>
        <row r="700">
          <cell r="D700" t="str">
            <v>CTR_056</v>
          </cell>
          <cell r="E700" t="str">
            <v>Yaounde</v>
          </cell>
        </row>
        <row r="701">
          <cell r="D701" t="str">
            <v>LIT_374</v>
          </cell>
          <cell r="E701" t="str">
            <v>Douala</v>
          </cell>
        </row>
        <row r="702">
          <cell r="D702" t="str">
            <v>ADM_142</v>
          </cell>
          <cell r="E702" t="str">
            <v>ADAMAOUA</v>
          </cell>
        </row>
        <row r="703">
          <cell r="D703" t="str">
            <v>LIT_741</v>
          </cell>
          <cell r="E703" t="str">
            <v>Douala</v>
          </cell>
        </row>
        <row r="704">
          <cell r="D704" t="str">
            <v>EXN_085</v>
          </cell>
          <cell r="E704" t="str">
            <v>Maroua</v>
          </cell>
        </row>
        <row r="705">
          <cell r="D705" t="str">
            <v>NRO_063</v>
          </cell>
          <cell r="E705" t="str">
            <v>NORD-OUEST</v>
          </cell>
        </row>
        <row r="706">
          <cell r="D706" t="str">
            <v>CTR_322</v>
          </cell>
          <cell r="E706" t="str">
            <v>Yaounde</v>
          </cell>
        </row>
        <row r="707">
          <cell r="D707" t="str">
            <v>LIT_614</v>
          </cell>
          <cell r="E707" t="str">
            <v>Douala</v>
          </cell>
        </row>
        <row r="708">
          <cell r="D708" t="str">
            <v>LIT_678</v>
          </cell>
          <cell r="E708" t="str">
            <v>Douala</v>
          </cell>
        </row>
        <row r="709">
          <cell r="D709" t="str">
            <v>CTR_007</v>
          </cell>
          <cell r="E709" t="str">
            <v>Yaounde</v>
          </cell>
        </row>
        <row r="710">
          <cell r="D710" t="str">
            <v>CTR_011</v>
          </cell>
          <cell r="E710" t="str">
            <v>Yaounde</v>
          </cell>
        </row>
        <row r="711">
          <cell r="D711" t="str">
            <v>EXN_017</v>
          </cell>
          <cell r="E711" t="str">
            <v>EXTREME-NORD</v>
          </cell>
        </row>
        <row r="712">
          <cell r="D712" t="str">
            <v>CTR_367</v>
          </cell>
          <cell r="E712" t="str">
            <v>CENTRE</v>
          </cell>
        </row>
        <row r="713">
          <cell r="D713" t="str">
            <v>EXN_096</v>
          </cell>
          <cell r="E713" t="str">
            <v>EXTREME-NORD</v>
          </cell>
        </row>
        <row r="714">
          <cell r="D714" t="str">
            <v>NRO_034</v>
          </cell>
          <cell r="E714" t="str">
            <v>NORD-OUEST</v>
          </cell>
        </row>
        <row r="715">
          <cell r="D715" t="str">
            <v>NRO_246</v>
          </cell>
          <cell r="E715" t="str">
            <v>NORD-OUEST</v>
          </cell>
        </row>
        <row r="716">
          <cell r="D716" t="str">
            <v>NRO_058</v>
          </cell>
          <cell r="E716" t="str">
            <v>NORD-OUEST</v>
          </cell>
        </row>
        <row r="717">
          <cell r="D717" t="str">
            <v>NRO_239</v>
          </cell>
          <cell r="E717" t="str">
            <v>NORD-OUEST</v>
          </cell>
        </row>
        <row r="718">
          <cell r="D718" t="str">
            <v>NRO_233</v>
          </cell>
          <cell r="E718" t="str">
            <v>NORD-OUEST</v>
          </cell>
        </row>
        <row r="719">
          <cell r="D719" t="str">
            <v>OST_096</v>
          </cell>
          <cell r="E719" t="str">
            <v>OUEST</v>
          </cell>
        </row>
        <row r="720">
          <cell r="D720" t="str">
            <v>EXN_146</v>
          </cell>
          <cell r="E720" t="str">
            <v>Maroua</v>
          </cell>
        </row>
        <row r="721">
          <cell r="D721" t="str">
            <v>NRO_256</v>
          </cell>
          <cell r="E721" t="str">
            <v>NORD-OUEST</v>
          </cell>
        </row>
        <row r="722">
          <cell r="D722" t="str">
            <v>CTR_214</v>
          </cell>
          <cell r="E722" t="str">
            <v>Yaounde</v>
          </cell>
        </row>
        <row r="723">
          <cell r="D723" t="str">
            <v>ADM_180</v>
          </cell>
          <cell r="E723" t="str">
            <v>Ngaoundere</v>
          </cell>
        </row>
        <row r="724">
          <cell r="D724" t="str">
            <v>CTR_248</v>
          </cell>
          <cell r="E724" t="str">
            <v>Yaounde</v>
          </cell>
        </row>
        <row r="725">
          <cell r="D725" t="str">
            <v>EXN_046</v>
          </cell>
          <cell r="E725" t="str">
            <v>Maroua</v>
          </cell>
        </row>
        <row r="726">
          <cell r="D726" t="str">
            <v>NRO_088</v>
          </cell>
          <cell r="E726" t="str">
            <v>NORD-OUEST</v>
          </cell>
        </row>
        <row r="727">
          <cell r="D727" t="str">
            <v>EXN_141</v>
          </cell>
          <cell r="E727" t="str">
            <v>EXTREME-NORD</v>
          </cell>
        </row>
        <row r="728">
          <cell r="D728" t="str">
            <v>SUO_216</v>
          </cell>
          <cell r="E728" t="str">
            <v>SUD-OUEST</v>
          </cell>
        </row>
        <row r="729">
          <cell r="D729" t="str">
            <v>ADM_131</v>
          </cell>
          <cell r="E729" t="str">
            <v>Ngaoundere</v>
          </cell>
        </row>
        <row r="730">
          <cell r="D730" t="str">
            <v>CTR_302</v>
          </cell>
          <cell r="E730" t="str">
            <v>CENTRE</v>
          </cell>
        </row>
        <row r="731">
          <cell r="D731" t="str">
            <v>LIT_445</v>
          </cell>
          <cell r="E731" t="str">
            <v>Douala</v>
          </cell>
        </row>
        <row r="732">
          <cell r="D732" t="str">
            <v>SUO_233</v>
          </cell>
          <cell r="E732" t="str">
            <v>SUD-OUEST</v>
          </cell>
        </row>
        <row r="733">
          <cell r="D733" t="str">
            <v>ADM_057</v>
          </cell>
          <cell r="E733" t="str">
            <v>Ngaoundere</v>
          </cell>
        </row>
        <row r="734">
          <cell r="D734" t="str">
            <v>NRD_147</v>
          </cell>
          <cell r="E734" t="str">
            <v>NORD</v>
          </cell>
        </row>
        <row r="735">
          <cell r="D735" t="str">
            <v>SUD_094</v>
          </cell>
          <cell r="E735" t="str">
            <v>LITTORAL</v>
          </cell>
        </row>
        <row r="736">
          <cell r="D736" t="str">
            <v>CTR_643</v>
          </cell>
          <cell r="E736" t="str">
            <v>Yaounde</v>
          </cell>
        </row>
        <row r="737">
          <cell r="D737" t="str">
            <v>LIT_009</v>
          </cell>
          <cell r="E737" t="str">
            <v>Douala</v>
          </cell>
        </row>
        <row r="738">
          <cell r="D738" t="str">
            <v>CTR_725</v>
          </cell>
          <cell r="E738" t="str">
            <v>Yaounde</v>
          </cell>
        </row>
        <row r="739">
          <cell r="D739" t="str">
            <v>CTR_434</v>
          </cell>
          <cell r="E739" t="str">
            <v>CENTRE</v>
          </cell>
        </row>
        <row r="740">
          <cell r="D740" t="str">
            <v>CTR_096</v>
          </cell>
          <cell r="E740" t="str">
            <v>Yaounde</v>
          </cell>
        </row>
        <row r="741">
          <cell r="D741" t="str">
            <v>CTR_320</v>
          </cell>
          <cell r="E741" t="str">
            <v>Yaounde</v>
          </cell>
        </row>
        <row r="742">
          <cell r="D742" t="str">
            <v>CTR_128</v>
          </cell>
          <cell r="E742" t="str">
            <v>Yaounde</v>
          </cell>
        </row>
        <row r="743">
          <cell r="D743" t="str">
            <v>NRO_135</v>
          </cell>
          <cell r="E743" t="str">
            <v>NORD-OUEST</v>
          </cell>
        </row>
        <row r="744">
          <cell r="D744" t="str">
            <v>CTR_303</v>
          </cell>
          <cell r="E744" t="str">
            <v>CENTRE</v>
          </cell>
        </row>
        <row r="745">
          <cell r="D745" t="str">
            <v>CTR_1055</v>
          </cell>
          <cell r="E745" t="str">
            <v>Yaounde</v>
          </cell>
        </row>
        <row r="746">
          <cell r="D746" t="str">
            <v>NRD_024</v>
          </cell>
          <cell r="E746" t="str">
            <v>NORD</v>
          </cell>
        </row>
        <row r="747">
          <cell r="D747" t="str">
            <v>CTR_132</v>
          </cell>
          <cell r="E747" t="str">
            <v>Yaounde</v>
          </cell>
        </row>
        <row r="748">
          <cell r="D748" t="str">
            <v>EXN_156</v>
          </cell>
          <cell r="E748" t="str">
            <v>Maroua</v>
          </cell>
        </row>
        <row r="749">
          <cell r="D749" t="str">
            <v>LIT_366</v>
          </cell>
          <cell r="E749" t="str">
            <v>Douala</v>
          </cell>
        </row>
        <row r="750">
          <cell r="D750" t="str">
            <v>SUO_210</v>
          </cell>
          <cell r="E750" t="str">
            <v>SUD-OUEST</v>
          </cell>
        </row>
        <row r="751">
          <cell r="D751" t="str">
            <v>LIT_686</v>
          </cell>
          <cell r="E751" t="str">
            <v>Douala</v>
          </cell>
        </row>
        <row r="752">
          <cell r="D752" t="str">
            <v>OST_214</v>
          </cell>
          <cell r="E752" t="str">
            <v>Bafoussam</v>
          </cell>
        </row>
        <row r="753">
          <cell r="D753" t="str">
            <v>SUD_079</v>
          </cell>
          <cell r="E753" t="str">
            <v>CENTRE</v>
          </cell>
        </row>
        <row r="754">
          <cell r="D754" t="str">
            <v>NRO_119</v>
          </cell>
          <cell r="E754" t="str">
            <v>NORD-OUEST</v>
          </cell>
        </row>
        <row r="755">
          <cell r="D755" t="str">
            <v>LIT_417</v>
          </cell>
          <cell r="E755" t="str">
            <v>Douala</v>
          </cell>
        </row>
        <row r="756">
          <cell r="D756" t="str">
            <v>ADM_109</v>
          </cell>
          <cell r="E756" t="str">
            <v>ADAMAOUA</v>
          </cell>
        </row>
        <row r="757">
          <cell r="D757" t="str">
            <v>CTR_159</v>
          </cell>
          <cell r="E757" t="str">
            <v>Yaounde</v>
          </cell>
        </row>
        <row r="758">
          <cell r="D758" t="str">
            <v>CTR_867</v>
          </cell>
          <cell r="E758" t="str">
            <v>CENTRE</v>
          </cell>
        </row>
        <row r="759">
          <cell r="D759" t="str">
            <v>CTR_064</v>
          </cell>
          <cell r="E759" t="str">
            <v>Yaounde</v>
          </cell>
        </row>
        <row r="760">
          <cell r="D760" t="str">
            <v>CTR_200</v>
          </cell>
          <cell r="E760" t="str">
            <v>Yaounde</v>
          </cell>
        </row>
        <row r="761">
          <cell r="D761" t="str">
            <v>CTR_130</v>
          </cell>
          <cell r="E761" t="str">
            <v>Yaounde</v>
          </cell>
        </row>
        <row r="762">
          <cell r="D762" t="str">
            <v>CTR_521</v>
          </cell>
          <cell r="E762" t="str">
            <v>Yaounde</v>
          </cell>
        </row>
        <row r="763">
          <cell r="D763" t="str">
            <v>CTR_872</v>
          </cell>
          <cell r="E763" t="str">
            <v>CENTRE</v>
          </cell>
        </row>
        <row r="764">
          <cell r="D764" t="str">
            <v>LIT_212</v>
          </cell>
          <cell r="E764" t="str">
            <v>LITTORAL</v>
          </cell>
        </row>
        <row r="765">
          <cell r="D765" t="str">
            <v>EXN_145</v>
          </cell>
          <cell r="E765" t="str">
            <v>Maroua</v>
          </cell>
        </row>
        <row r="766">
          <cell r="D766" t="str">
            <v>LIT_771</v>
          </cell>
          <cell r="E766" t="str">
            <v>Douala</v>
          </cell>
        </row>
        <row r="767">
          <cell r="D767" t="str">
            <v>OST_002</v>
          </cell>
          <cell r="E767" t="str">
            <v>Bafoussam</v>
          </cell>
        </row>
        <row r="768">
          <cell r="D768" t="str">
            <v>OST_115</v>
          </cell>
          <cell r="E768" t="str">
            <v>OUEST</v>
          </cell>
        </row>
        <row r="769">
          <cell r="D769" t="str">
            <v>CTR_062</v>
          </cell>
          <cell r="E769" t="str">
            <v>CENTRE</v>
          </cell>
        </row>
        <row r="770">
          <cell r="D770" t="str">
            <v>ADM_026</v>
          </cell>
          <cell r="E770" t="str">
            <v>Ngaoundere</v>
          </cell>
        </row>
        <row r="771">
          <cell r="D771" t="str">
            <v>CTR_195</v>
          </cell>
          <cell r="E771" t="str">
            <v>Yaounde</v>
          </cell>
        </row>
        <row r="772">
          <cell r="D772" t="str">
            <v>OST_067</v>
          </cell>
          <cell r="E772" t="str">
            <v>OUEST</v>
          </cell>
        </row>
        <row r="773">
          <cell r="D773" t="str">
            <v>EXN_052</v>
          </cell>
          <cell r="E773" t="str">
            <v>EXTREME-NORD</v>
          </cell>
        </row>
        <row r="774">
          <cell r="D774" t="str">
            <v>LIT_446</v>
          </cell>
          <cell r="E774" t="str">
            <v>Douala</v>
          </cell>
        </row>
        <row r="775">
          <cell r="D775" t="str">
            <v>OST_009</v>
          </cell>
          <cell r="E775" t="str">
            <v>OUEST</v>
          </cell>
        </row>
        <row r="776">
          <cell r="D776" t="str">
            <v>ADM_076</v>
          </cell>
          <cell r="E776" t="str">
            <v>Ngaoundere</v>
          </cell>
        </row>
        <row r="777">
          <cell r="D777" t="str">
            <v>OST_165</v>
          </cell>
          <cell r="E777" t="str">
            <v>OUEST</v>
          </cell>
        </row>
        <row r="778">
          <cell r="D778" t="str">
            <v>OST_251</v>
          </cell>
          <cell r="E778" t="str">
            <v>OUEST</v>
          </cell>
        </row>
        <row r="779">
          <cell r="D779" t="str">
            <v>LIT_136</v>
          </cell>
          <cell r="E779" t="str">
            <v>LITTORAL</v>
          </cell>
        </row>
        <row r="780">
          <cell r="D780" t="str">
            <v>SUO_071</v>
          </cell>
          <cell r="E780" t="str">
            <v>SUD-OUEST</v>
          </cell>
        </row>
        <row r="781">
          <cell r="D781" t="str">
            <v>EXN_071</v>
          </cell>
          <cell r="E781" t="str">
            <v>Maroua</v>
          </cell>
        </row>
        <row r="782">
          <cell r="D782" t="str">
            <v>ADM_082</v>
          </cell>
          <cell r="E782" t="str">
            <v>ADAMAOUA</v>
          </cell>
        </row>
        <row r="783">
          <cell r="D783" t="str">
            <v>NRD_158</v>
          </cell>
          <cell r="E783" t="str">
            <v>Garoua</v>
          </cell>
        </row>
        <row r="784">
          <cell r="D784" t="str">
            <v>NRD_088</v>
          </cell>
          <cell r="E784" t="str">
            <v>NORD</v>
          </cell>
        </row>
        <row r="785">
          <cell r="D785" t="str">
            <v>CTR_164</v>
          </cell>
          <cell r="E785" t="str">
            <v>Yaounde</v>
          </cell>
        </row>
        <row r="786">
          <cell r="D786" t="str">
            <v>CTR_472</v>
          </cell>
          <cell r="E786" t="str">
            <v>Yaounde</v>
          </cell>
        </row>
        <row r="787">
          <cell r="D787" t="str">
            <v>EST_074</v>
          </cell>
          <cell r="E787" t="str">
            <v>CENTRE</v>
          </cell>
        </row>
        <row r="788">
          <cell r="D788" t="str">
            <v>EST_056</v>
          </cell>
          <cell r="E788" t="str">
            <v>CENTRE</v>
          </cell>
        </row>
        <row r="789">
          <cell r="D789" t="str">
            <v>ADM_099</v>
          </cell>
          <cell r="E789" t="str">
            <v>ADAMAOUA</v>
          </cell>
        </row>
        <row r="790">
          <cell r="D790" t="str">
            <v>EST_071</v>
          </cell>
          <cell r="E790" t="str">
            <v>CENTRE</v>
          </cell>
        </row>
        <row r="791">
          <cell r="D791" t="str">
            <v>ADM_018</v>
          </cell>
          <cell r="E791" t="str">
            <v>Ngaoundere</v>
          </cell>
        </row>
        <row r="792">
          <cell r="D792" t="str">
            <v>LIT_733</v>
          </cell>
          <cell r="E792" t="str">
            <v>Douala</v>
          </cell>
        </row>
        <row r="793">
          <cell r="D793" t="str">
            <v>CTR_079</v>
          </cell>
          <cell r="E793" t="str">
            <v>Yaounde</v>
          </cell>
        </row>
        <row r="794">
          <cell r="D794" t="str">
            <v>SUD_092</v>
          </cell>
          <cell r="E794" t="str">
            <v>CENTRE</v>
          </cell>
        </row>
        <row r="795">
          <cell r="D795" t="str">
            <v>SUD_121</v>
          </cell>
          <cell r="E795" t="str">
            <v>CENTRE</v>
          </cell>
        </row>
        <row r="796">
          <cell r="D796" t="str">
            <v>OST_172</v>
          </cell>
          <cell r="E796" t="str">
            <v>Bafoussam</v>
          </cell>
        </row>
        <row r="797">
          <cell r="D797" t="str">
            <v>LIT_336</v>
          </cell>
          <cell r="E797" t="str">
            <v>Douala</v>
          </cell>
        </row>
        <row r="798">
          <cell r="D798" t="str">
            <v>CTR_655</v>
          </cell>
          <cell r="E798" t="str">
            <v>Yaounde</v>
          </cell>
        </row>
        <row r="799">
          <cell r="D799" t="str">
            <v>EXN_251</v>
          </cell>
          <cell r="E799" t="str">
            <v>EXTREME-NORD</v>
          </cell>
        </row>
        <row r="800">
          <cell r="D800" t="str">
            <v>LIT_514</v>
          </cell>
          <cell r="E800" t="str">
            <v>LITTORAL</v>
          </cell>
        </row>
        <row r="801">
          <cell r="D801" t="str">
            <v>EST_028</v>
          </cell>
          <cell r="E801" t="str">
            <v>CENTRE</v>
          </cell>
        </row>
        <row r="802">
          <cell r="D802" t="str">
            <v>SUO_243</v>
          </cell>
          <cell r="E802" t="str">
            <v>SUD-OUEST</v>
          </cell>
        </row>
        <row r="803">
          <cell r="D803" t="str">
            <v>NRO_253</v>
          </cell>
          <cell r="E803" t="str">
            <v>NORD-OUEST</v>
          </cell>
        </row>
        <row r="804">
          <cell r="D804" t="str">
            <v>SUO_187</v>
          </cell>
          <cell r="E804" t="str">
            <v>SUD-OUEST</v>
          </cell>
        </row>
        <row r="805">
          <cell r="D805" t="str">
            <v>SUO_207</v>
          </cell>
          <cell r="E805" t="str">
            <v>SUD-OUEST</v>
          </cell>
        </row>
        <row r="806">
          <cell r="D806" t="str">
            <v>SUO_109</v>
          </cell>
          <cell r="E806" t="str">
            <v>SUD-OUEST</v>
          </cell>
        </row>
        <row r="807">
          <cell r="D807" t="str">
            <v>EXN_211</v>
          </cell>
          <cell r="E807" t="str">
            <v>EXTREME-NORD</v>
          </cell>
        </row>
        <row r="808">
          <cell r="D808" t="str">
            <v>CTR_748</v>
          </cell>
          <cell r="E808" t="str">
            <v>Yaounde</v>
          </cell>
        </row>
        <row r="809">
          <cell r="D809" t="str">
            <v>LIT_439</v>
          </cell>
          <cell r="E809" t="str">
            <v>Douala</v>
          </cell>
        </row>
        <row r="810">
          <cell r="D810" t="str">
            <v>EXN_207</v>
          </cell>
          <cell r="E810" t="str">
            <v>EXTREME-NORD</v>
          </cell>
        </row>
        <row r="811">
          <cell r="D811" t="str">
            <v>EXN_181</v>
          </cell>
          <cell r="E811" t="str">
            <v>EXTREME-NORD</v>
          </cell>
        </row>
        <row r="812">
          <cell r="D812" t="str">
            <v>EXN_229</v>
          </cell>
          <cell r="E812" t="str">
            <v>EXTREME-NORD</v>
          </cell>
        </row>
        <row r="813">
          <cell r="D813" t="str">
            <v>LIT_183</v>
          </cell>
          <cell r="E813" t="str">
            <v>Douala</v>
          </cell>
        </row>
        <row r="814">
          <cell r="D814" t="str">
            <v>LIT_162</v>
          </cell>
          <cell r="E814" t="str">
            <v>Douala</v>
          </cell>
        </row>
        <row r="815">
          <cell r="D815" t="str">
            <v>SUD_247</v>
          </cell>
          <cell r="E815" t="str">
            <v>CENTRE</v>
          </cell>
        </row>
        <row r="816">
          <cell r="D816" t="str">
            <v>CTR_774</v>
          </cell>
          <cell r="E816" t="str">
            <v>Yaounde</v>
          </cell>
        </row>
        <row r="817">
          <cell r="D817" t="str">
            <v>EXN_215</v>
          </cell>
          <cell r="E817" t="str">
            <v>EXTREME-NORD</v>
          </cell>
        </row>
        <row r="818">
          <cell r="D818" t="str">
            <v>EXN_029</v>
          </cell>
          <cell r="E818" t="str">
            <v>EXTREME-NORD</v>
          </cell>
        </row>
        <row r="819">
          <cell r="D819" t="str">
            <v>CTR_850</v>
          </cell>
          <cell r="E819" t="str">
            <v>Yaounde</v>
          </cell>
        </row>
        <row r="820">
          <cell r="D820" t="str">
            <v>LIT_587</v>
          </cell>
          <cell r="E820" t="str">
            <v>Douala</v>
          </cell>
        </row>
        <row r="821">
          <cell r="D821" t="str">
            <v>NRO_093</v>
          </cell>
          <cell r="E821" t="str">
            <v>NORD-OUEST</v>
          </cell>
        </row>
        <row r="822">
          <cell r="D822" t="str">
            <v>LIT_643</v>
          </cell>
          <cell r="E822" t="str">
            <v>Douala</v>
          </cell>
        </row>
        <row r="823">
          <cell r="D823" t="str">
            <v>EXN_171</v>
          </cell>
          <cell r="E823" t="str">
            <v>EXTREME-NORD</v>
          </cell>
        </row>
        <row r="824">
          <cell r="D824" t="str">
            <v>EST_094</v>
          </cell>
          <cell r="E824" t="str">
            <v>CENTRE</v>
          </cell>
        </row>
        <row r="825">
          <cell r="D825" t="str">
            <v>LIT_168</v>
          </cell>
          <cell r="E825" t="str">
            <v>Douala</v>
          </cell>
        </row>
        <row r="826">
          <cell r="D826" t="str">
            <v>NRD_006</v>
          </cell>
          <cell r="E826" t="str">
            <v>NORD</v>
          </cell>
        </row>
        <row r="827">
          <cell r="D827" t="str">
            <v>SUO_230</v>
          </cell>
          <cell r="E827" t="str">
            <v>SUD-OUEST</v>
          </cell>
        </row>
        <row r="828">
          <cell r="D828" t="str">
            <v>OST_205</v>
          </cell>
          <cell r="E828" t="str">
            <v>OUEST</v>
          </cell>
        </row>
        <row r="829">
          <cell r="D829" t="str">
            <v>NRD_100</v>
          </cell>
          <cell r="E829" t="str">
            <v>NORD</v>
          </cell>
        </row>
        <row r="830">
          <cell r="D830" t="str">
            <v>LIT_179</v>
          </cell>
          <cell r="E830" t="str">
            <v>Douala</v>
          </cell>
        </row>
        <row r="831">
          <cell r="D831" t="str">
            <v>CTR_311</v>
          </cell>
          <cell r="E831" t="str">
            <v>CENTRE</v>
          </cell>
        </row>
        <row r="832">
          <cell r="D832" t="str">
            <v>LIT_402</v>
          </cell>
          <cell r="E832" t="str">
            <v>CENTRE</v>
          </cell>
        </row>
        <row r="833">
          <cell r="D833" t="str">
            <v>SUO_114</v>
          </cell>
          <cell r="E833" t="str">
            <v>SUD-OUEST</v>
          </cell>
        </row>
        <row r="834">
          <cell r="D834" t="str">
            <v>SUO_126</v>
          </cell>
          <cell r="E834" t="str">
            <v>SUD-OUEST</v>
          </cell>
        </row>
        <row r="835">
          <cell r="D835" t="str">
            <v>SUO_115</v>
          </cell>
          <cell r="E835" t="str">
            <v>SUD-OUEST</v>
          </cell>
        </row>
        <row r="836">
          <cell r="D836" t="str">
            <v>SUO_111</v>
          </cell>
          <cell r="E836" t="str">
            <v>SUD-OUEST</v>
          </cell>
        </row>
        <row r="837">
          <cell r="D837" t="str">
            <v>SUO_125</v>
          </cell>
          <cell r="E837" t="str">
            <v>SUD-OUEST</v>
          </cell>
        </row>
        <row r="838">
          <cell r="D838" t="str">
            <v>ADM_075</v>
          </cell>
          <cell r="E838" t="str">
            <v>ADAMAOUA</v>
          </cell>
        </row>
        <row r="839">
          <cell r="D839" t="str">
            <v>NRD_055</v>
          </cell>
          <cell r="E839" t="str">
            <v>NORD</v>
          </cell>
        </row>
        <row r="840">
          <cell r="D840" t="str">
            <v>NRD_056</v>
          </cell>
          <cell r="E840" t="str">
            <v>NORD</v>
          </cell>
        </row>
        <row r="841">
          <cell r="D841" t="str">
            <v>OST_259</v>
          </cell>
          <cell r="E841" t="str">
            <v>OUEST</v>
          </cell>
        </row>
        <row r="842">
          <cell r="D842" t="str">
            <v>EST_072</v>
          </cell>
          <cell r="E842" t="str">
            <v>CENTRE</v>
          </cell>
        </row>
        <row r="843">
          <cell r="D843" t="str">
            <v>LIT_236</v>
          </cell>
          <cell r="E843" t="str">
            <v>Douala</v>
          </cell>
        </row>
        <row r="844">
          <cell r="D844" t="str">
            <v>LIT_074</v>
          </cell>
          <cell r="E844" t="str">
            <v>Douala</v>
          </cell>
        </row>
        <row r="845">
          <cell r="D845" t="str">
            <v>LIT_379</v>
          </cell>
          <cell r="E845" t="str">
            <v>Douala</v>
          </cell>
        </row>
        <row r="846">
          <cell r="D846" t="str">
            <v>LIT_528</v>
          </cell>
          <cell r="E846" t="str">
            <v>Douala</v>
          </cell>
        </row>
        <row r="847">
          <cell r="D847" t="str">
            <v>NRO_131</v>
          </cell>
          <cell r="E847" t="str">
            <v>NORD-OUEST</v>
          </cell>
        </row>
        <row r="848">
          <cell r="D848" t="str">
            <v>LIT_730</v>
          </cell>
          <cell r="E848" t="str">
            <v>Douala</v>
          </cell>
        </row>
        <row r="849">
          <cell r="D849" t="str">
            <v>SUO_220</v>
          </cell>
          <cell r="E849" t="str">
            <v>SUD-OUEST</v>
          </cell>
        </row>
        <row r="850">
          <cell r="D850" t="str">
            <v>LIT_694</v>
          </cell>
          <cell r="E850" t="str">
            <v>Douala</v>
          </cell>
        </row>
        <row r="851">
          <cell r="D851" t="str">
            <v>LIT_034</v>
          </cell>
          <cell r="E851" t="str">
            <v>Douala</v>
          </cell>
        </row>
        <row r="852">
          <cell r="D852" t="str">
            <v>SUO_183</v>
          </cell>
          <cell r="E852" t="str">
            <v>SUD-OUEST</v>
          </cell>
        </row>
        <row r="853">
          <cell r="D853" t="str">
            <v>NRO_064</v>
          </cell>
          <cell r="E853" t="str">
            <v>NORD-OUEST</v>
          </cell>
        </row>
        <row r="854">
          <cell r="D854" t="str">
            <v>NRO_065</v>
          </cell>
          <cell r="E854" t="str">
            <v>NORD-OUEST</v>
          </cell>
        </row>
        <row r="855">
          <cell r="D855" t="str">
            <v>NRO_226</v>
          </cell>
          <cell r="E855" t="str">
            <v>NORD-OUEST</v>
          </cell>
        </row>
        <row r="856">
          <cell r="D856" t="str">
            <v>LIT_641</v>
          </cell>
          <cell r="E856" t="str">
            <v>Douala</v>
          </cell>
        </row>
        <row r="857">
          <cell r="D857" t="str">
            <v>OST_123</v>
          </cell>
          <cell r="E857" t="str">
            <v>OUEST</v>
          </cell>
        </row>
        <row r="858">
          <cell r="D858" t="str">
            <v>CTR_762</v>
          </cell>
          <cell r="E858" t="str">
            <v>Yaounde</v>
          </cell>
        </row>
        <row r="859">
          <cell r="D859" t="str">
            <v>LIT_407</v>
          </cell>
          <cell r="E859" t="str">
            <v>Douala</v>
          </cell>
        </row>
        <row r="860">
          <cell r="D860" t="str">
            <v>SUO_169</v>
          </cell>
          <cell r="E860" t="str">
            <v>SUD-OUEST</v>
          </cell>
        </row>
        <row r="861">
          <cell r="D861" t="str">
            <v>NRO_016</v>
          </cell>
          <cell r="E861" t="str">
            <v>NORD-OUEST</v>
          </cell>
        </row>
        <row r="862">
          <cell r="D862" t="str">
            <v>NRO_126</v>
          </cell>
          <cell r="E862" t="str">
            <v>NORD-OUEST</v>
          </cell>
        </row>
        <row r="863">
          <cell r="D863" t="str">
            <v>NRO_124</v>
          </cell>
          <cell r="E863" t="str">
            <v>NORD-OUEST</v>
          </cell>
        </row>
        <row r="864">
          <cell r="D864" t="str">
            <v>EST_200</v>
          </cell>
          <cell r="E864" t="str">
            <v>CENTRE</v>
          </cell>
        </row>
        <row r="865">
          <cell r="D865" t="str">
            <v>OST_101</v>
          </cell>
          <cell r="E865" t="str">
            <v>OUEST</v>
          </cell>
        </row>
        <row r="866">
          <cell r="D866" t="str">
            <v>OST_362</v>
          </cell>
          <cell r="E866" t="str">
            <v>OUEST</v>
          </cell>
        </row>
        <row r="867">
          <cell r="D867" t="str">
            <v>LIT_314</v>
          </cell>
          <cell r="E867" t="str">
            <v>LITTORAL</v>
          </cell>
        </row>
        <row r="868">
          <cell r="D868" t="str">
            <v>OST_169</v>
          </cell>
          <cell r="E868" t="str">
            <v>Bafoussam</v>
          </cell>
        </row>
        <row r="869">
          <cell r="D869" t="str">
            <v>SUO_132</v>
          </cell>
          <cell r="E869" t="str">
            <v>SUD-OUEST</v>
          </cell>
        </row>
        <row r="870">
          <cell r="D870" t="str">
            <v>SUO_038</v>
          </cell>
          <cell r="E870" t="str">
            <v>SUD-OUEST</v>
          </cell>
        </row>
        <row r="871">
          <cell r="D871" t="str">
            <v>CTR_238</v>
          </cell>
          <cell r="E871" t="str">
            <v>Yaounde</v>
          </cell>
        </row>
        <row r="872">
          <cell r="D872" t="str">
            <v>LIT_343</v>
          </cell>
          <cell r="E872" t="str">
            <v>Douala</v>
          </cell>
        </row>
        <row r="873">
          <cell r="D873" t="str">
            <v>EXN_088</v>
          </cell>
          <cell r="E873" t="str">
            <v>Maroua</v>
          </cell>
        </row>
        <row r="874">
          <cell r="D874" t="str">
            <v>LIT_292</v>
          </cell>
          <cell r="E874" t="str">
            <v>Douala</v>
          </cell>
        </row>
        <row r="875">
          <cell r="D875" t="str">
            <v>NRO_148</v>
          </cell>
          <cell r="E875" t="str">
            <v>NORD-OUEST</v>
          </cell>
        </row>
        <row r="876">
          <cell r="D876" t="str">
            <v>LIT_283</v>
          </cell>
          <cell r="E876" t="str">
            <v>Douala</v>
          </cell>
        </row>
        <row r="877">
          <cell r="D877" t="str">
            <v>NRO_113</v>
          </cell>
          <cell r="E877" t="str">
            <v>NORD-OUEST</v>
          </cell>
        </row>
        <row r="878">
          <cell r="D878" t="str">
            <v>NRO_123</v>
          </cell>
          <cell r="E878" t="str">
            <v>NORD-OUEST</v>
          </cell>
        </row>
        <row r="879">
          <cell r="D879" t="str">
            <v>NRO_221</v>
          </cell>
          <cell r="E879" t="str">
            <v>NORD-OUEST</v>
          </cell>
        </row>
        <row r="880">
          <cell r="D880" t="str">
            <v>NRO_008</v>
          </cell>
          <cell r="E880" t="str">
            <v>NORD-OUEST</v>
          </cell>
        </row>
        <row r="881">
          <cell r="D881" t="str">
            <v>NRO_028</v>
          </cell>
          <cell r="E881" t="str">
            <v>NORD-OUEST</v>
          </cell>
        </row>
        <row r="882">
          <cell r="D882" t="str">
            <v>NRO_222</v>
          </cell>
          <cell r="E882" t="str">
            <v>NORD-OUEST</v>
          </cell>
        </row>
        <row r="883">
          <cell r="D883" t="str">
            <v>NRO_062</v>
          </cell>
          <cell r="E883" t="str">
            <v>NORD-OUEST</v>
          </cell>
        </row>
        <row r="884">
          <cell r="D884" t="str">
            <v>NRO_059</v>
          </cell>
          <cell r="E884" t="str">
            <v>NORD-OUEST</v>
          </cell>
        </row>
        <row r="885">
          <cell r="D885" t="str">
            <v>NRO_134</v>
          </cell>
          <cell r="E885" t="str">
            <v>SUD-OUEST</v>
          </cell>
        </row>
        <row r="886">
          <cell r="D886" t="str">
            <v>OST_113</v>
          </cell>
          <cell r="E886" t="str">
            <v>NORD-OUEST</v>
          </cell>
        </row>
        <row r="887">
          <cell r="D887" t="str">
            <v>NRO_002</v>
          </cell>
          <cell r="E887" t="str">
            <v>NORD-OUEST</v>
          </cell>
        </row>
        <row r="888">
          <cell r="D888" t="str">
            <v>NRO_147</v>
          </cell>
          <cell r="E888" t="str">
            <v>NORD-OUEST</v>
          </cell>
        </row>
        <row r="889">
          <cell r="D889" t="str">
            <v>NRO_243</v>
          </cell>
          <cell r="E889" t="str">
            <v>NORD-OUEST</v>
          </cell>
        </row>
        <row r="890">
          <cell r="D890" t="str">
            <v>NRO_229</v>
          </cell>
          <cell r="E890" t="str">
            <v>NORD-OUEST</v>
          </cell>
        </row>
        <row r="891">
          <cell r="D891" t="str">
            <v>CTR_337</v>
          </cell>
          <cell r="E891" t="str">
            <v>Yaounde</v>
          </cell>
        </row>
        <row r="892">
          <cell r="D892" t="str">
            <v>LIT_677</v>
          </cell>
          <cell r="E892" t="str">
            <v>Douala</v>
          </cell>
        </row>
        <row r="893">
          <cell r="D893" t="str">
            <v>CTR_484</v>
          </cell>
          <cell r="E893" t="str">
            <v>Yaounde</v>
          </cell>
        </row>
        <row r="894">
          <cell r="D894" t="str">
            <v>CTR_483</v>
          </cell>
          <cell r="E894" t="str">
            <v>Yaounde</v>
          </cell>
        </row>
        <row r="895">
          <cell r="D895" t="str">
            <v>NRO_117</v>
          </cell>
          <cell r="E895" t="str">
            <v>NORD-OUEST</v>
          </cell>
        </row>
        <row r="896">
          <cell r="D896" t="str">
            <v>NRO_125</v>
          </cell>
          <cell r="E896" t="str">
            <v>NORD-OUEST</v>
          </cell>
        </row>
        <row r="897">
          <cell r="D897" t="str">
            <v>NRO_130</v>
          </cell>
          <cell r="E897" t="str">
            <v>NORD-OUEST</v>
          </cell>
        </row>
        <row r="898">
          <cell r="D898" t="str">
            <v>NRO_120</v>
          </cell>
          <cell r="E898" t="str">
            <v>NORD-OUEST</v>
          </cell>
        </row>
        <row r="899">
          <cell r="D899" t="str">
            <v>NRO_122</v>
          </cell>
          <cell r="E899" t="str">
            <v>NORD-OUEST</v>
          </cell>
        </row>
        <row r="900">
          <cell r="D900" t="str">
            <v>NRO_067</v>
          </cell>
          <cell r="E900" t="str">
            <v>NORD-OUEST</v>
          </cell>
        </row>
        <row r="901">
          <cell r="D901" t="str">
            <v>NRO_029</v>
          </cell>
          <cell r="E901" t="str">
            <v>NORD-OUEST</v>
          </cell>
        </row>
        <row r="902">
          <cell r="D902" t="str">
            <v>NRO_118</v>
          </cell>
          <cell r="E902" t="str">
            <v>NORD-OUEST</v>
          </cell>
        </row>
        <row r="903">
          <cell r="D903" t="str">
            <v>NRO_244</v>
          </cell>
          <cell r="E903" t="str">
            <v>NORD-OUEST</v>
          </cell>
        </row>
        <row r="904">
          <cell r="D904" t="str">
            <v>CTR_771</v>
          </cell>
          <cell r="E904" t="str">
            <v>Yaounde</v>
          </cell>
        </row>
        <row r="905">
          <cell r="D905" t="str">
            <v>CTR_773</v>
          </cell>
          <cell r="E905" t="str">
            <v>Yaounde</v>
          </cell>
        </row>
        <row r="906">
          <cell r="D906" t="str">
            <v>CTR_342</v>
          </cell>
          <cell r="E906" t="str">
            <v>Yaounde</v>
          </cell>
        </row>
        <row r="907">
          <cell r="D907" t="str">
            <v>CTR_209</v>
          </cell>
          <cell r="E907" t="str">
            <v>Yaounde</v>
          </cell>
        </row>
        <row r="908">
          <cell r="D908" t="str">
            <v>CTR_621</v>
          </cell>
          <cell r="E908" t="str">
            <v>Yaounde</v>
          </cell>
        </row>
        <row r="909">
          <cell r="D909" t="str">
            <v>ADM_083</v>
          </cell>
          <cell r="E909" t="str">
            <v>Ngaoundere</v>
          </cell>
        </row>
        <row r="910">
          <cell r="D910" t="str">
            <v>CTR_377</v>
          </cell>
          <cell r="E910" t="str">
            <v>Yaounde</v>
          </cell>
        </row>
        <row r="911">
          <cell r="D911" t="str">
            <v>CTR_543</v>
          </cell>
          <cell r="E911" t="str">
            <v>Yaounde</v>
          </cell>
        </row>
        <row r="912">
          <cell r="D912" t="str">
            <v>CTR_570</v>
          </cell>
          <cell r="E912" t="str">
            <v>Yaounde</v>
          </cell>
        </row>
        <row r="913">
          <cell r="D913" t="str">
            <v>CTR_336</v>
          </cell>
          <cell r="E913" t="str">
            <v>Yaounde</v>
          </cell>
        </row>
        <row r="914">
          <cell r="D914" t="str">
            <v>CTR_578</v>
          </cell>
          <cell r="E914" t="str">
            <v>Yaounde</v>
          </cell>
        </row>
        <row r="915">
          <cell r="D915" t="str">
            <v>LIT_419</v>
          </cell>
          <cell r="E915" t="str">
            <v>Douala</v>
          </cell>
        </row>
        <row r="916">
          <cell r="D916" t="str">
            <v>LIT_339</v>
          </cell>
          <cell r="E916" t="str">
            <v>Douala</v>
          </cell>
        </row>
        <row r="917">
          <cell r="D917" t="str">
            <v>EXN_217</v>
          </cell>
          <cell r="E917" t="str">
            <v>Maroua</v>
          </cell>
        </row>
        <row r="918">
          <cell r="D918" t="str">
            <v>CTR_1052</v>
          </cell>
          <cell r="E918" t="str">
            <v>Yaounde</v>
          </cell>
        </row>
        <row r="919">
          <cell r="D919" t="str">
            <v>LIT_151</v>
          </cell>
          <cell r="E919" t="str">
            <v>Douala</v>
          </cell>
        </row>
        <row r="920">
          <cell r="D920" t="str">
            <v>CTR_347</v>
          </cell>
          <cell r="E920" t="str">
            <v>Yaounde</v>
          </cell>
        </row>
        <row r="921">
          <cell r="D921" t="str">
            <v>CTR_370</v>
          </cell>
          <cell r="E921" t="str">
            <v>Yaounde</v>
          </cell>
        </row>
        <row r="922">
          <cell r="D922" t="str">
            <v>NRD_141</v>
          </cell>
          <cell r="E922" t="str">
            <v>Garoua</v>
          </cell>
        </row>
        <row r="923">
          <cell r="D923" t="str">
            <v>CTR_042</v>
          </cell>
          <cell r="E923" t="str">
            <v>Yaounde</v>
          </cell>
        </row>
        <row r="924">
          <cell r="D924" t="str">
            <v>SUD_001</v>
          </cell>
          <cell r="E924" t="str">
            <v>LITTORAL</v>
          </cell>
        </row>
        <row r="925">
          <cell r="D925" t="str">
            <v>SUD_053</v>
          </cell>
          <cell r="E925" t="str">
            <v>LITTORAL</v>
          </cell>
        </row>
        <row r="926">
          <cell r="D926" t="str">
            <v>CTR_649</v>
          </cell>
          <cell r="E926" t="str">
            <v>Yaounde</v>
          </cell>
        </row>
        <row r="927">
          <cell r="D927" t="str">
            <v>SUD_021</v>
          </cell>
          <cell r="E927" t="str">
            <v>CENTRE</v>
          </cell>
        </row>
        <row r="928">
          <cell r="D928" t="str">
            <v>SUO_154</v>
          </cell>
          <cell r="E928" t="str">
            <v>SUD-OUEST</v>
          </cell>
        </row>
        <row r="929">
          <cell r="D929" t="str">
            <v>LIT_057</v>
          </cell>
          <cell r="E929" t="str">
            <v>Douala</v>
          </cell>
        </row>
        <row r="930">
          <cell r="D930" t="str">
            <v>CTR_389</v>
          </cell>
          <cell r="E930" t="str">
            <v>Yaounde</v>
          </cell>
        </row>
        <row r="931">
          <cell r="D931" t="str">
            <v>LIT_451</v>
          </cell>
          <cell r="E931" t="str">
            <v>Douala</v>
          </cell>
        </row>
        <row r="932">
          <cell r="D932" t="str">
            <v>CTR_375</v>
          </cell>
          <cell r="E932" t="str">
            <v>Yaounde</v>
          </cell>
        </row>
        <row r="933">
          <cell r="D933" t="str">
            <v>SUO_062</v>
          </cell>
          <cell r="E933" t="str">
            <v>SUD-OUEST</v>
          </cell>
        </row>
        <row r="934">
          <cell r="D934" t="str">
            <v>EST_195</v>
          </cell>
          <cell r="E934" t="str">
            <v>CENTRE</v>
          </cell>
        </row>
        <row r="935">
          <cell r="D935" t="str">
            <v>LIT_223</v>
          </cell>
          <cell r="E935" t="str">
            <v>Douala</v>
          </cell>
        </row>
        <row r="936">
          <cell r="D936" t="str">
            <v>CTR_759</v>
          </cell>
          <cell r="E936" t="str">
            <v>Yaounde</v>
          </cell>
        </row>
        <row r="937">
          <cell r="D937" t="str">
            <v>CTR_474</v>
          </cell>
          <cell r="E937" t="str">
            <v>Yaounde</v>
          </cell>
        </row>
        <row r="938">
          <cell r="D938" t="str">
            <v>CTR_014</v>
          </cell>
          <cell r="E938" t="str">
            <v>Yaounde</v>
          </cell>
        </row>
        <row r="939">
          <cell r="D939" t="str">
            <v>CTR_940</v>
          </cell>
          <cell r="E939" t="str">
            <v>Yaounde</v>
          </cell>
        </row>
        <row r="940">
          <cell r="D940" t="str">
            <v>SUO_212</v>
          </cell>
          <cell r="E940" t="str">
            <v>SUD-OUEST</v>
          </cell>
        </row>
        <row r="941">
          <cell r="D941" t="str">
            <v>CTR_526</v>
          </cell>
          <cell r="E941" t="str">
            <v>Yaounde</v>
          </cell>
        </row>
        <row r="942">
          <cell r="D942" t="str">
            <v>LIT_778</v>
          </cell>
          <cell r="E942" t="str">
            <v>Douala</v>
          </cell>
        </row>
        <row r="943">
          <cell r="D943" t="str">
            <v>CTR_836</v>
          </cell>
          <cell r="E943" t="str">
            <v>Yaounde</v>
          </cell>
        </row>
        <row r="944">
          <cell r="D944" t="str">
            <v>OST_102</v>
          </cell>
          <cell r="E944" t="str">
            <v>OUEST</v>
          </cell>
        </row>
        <row r="945">
          <cell r="D945" t="str">
            <v>OST_360</v>
          </cell>
          <cell r="E945" t="str">
            <v>OUEST</v>
          </cell>
        </row>
        <row r="946">
          <cell r="D946" t="str">
            <v>LIT_665</v>
          </cell>
          <cell r="E946" t="str">
            <v>Douala</v>
          </cell>
        </row>
        <row r="947">
          <cell r="D947" t="str">
            <v>EST_079</v>
          </cell>
          <cell r="E947" t="str">
            <v>CENTRE</v>
          </cell>
        </row>
        <row r="948">
          <cell r="D948" t="str">
            <v>OST_083</v>
          </cell>
          <cell r="E948" t="str">
            <v>OUEST</v>
          </cell>
        </row>
        <row r="949">
          <cell r="D949" t="str">
            <v>CTR_196</v>
          </cell>
          <cell r="E949" t="str">
            <v>Yaounde</v>
          </cell>
        </row>
        <row r="950">
          <cell r="D950" t="str">
            <v>NRO_254</v>
          </cell>
          <cell r="E950" t="str">
            <v>NORD-OUEST</v>
          </cell>
        </row>
        <row r="951">
          <cell r="D951" t="str">
            <v>LIT_447</v>
          </cell>
          <cell r="E951" t="str">
            <v>Douala</v>
          </cell>
        </row>
        <row r="952">
          <cell r="D952" t="str">
            <v>LIT_268</v>
          </cell>
          <cell r="E952" t="str">
            <v>Douala</v>
          </cell>
        </row>
        <row r="953">
          <cell r="D953" t="str">
            <v>CTR_559</v>
          </cell>
          <cell r="E953" t="str">
            <v>Yaounde</v>
          </cell>
        </row>
        <row r="954">
          <cell r="D954" t="str">
            <v>CTR_341</v>
          </cell>
          <cell r="E954" t="str">
            <v>Yaounde</v>
          </cell>
        </row>
        <row r="955">
          <cell r="D955" t="str">
            <v>SUO_185</v>
          </cell>
          <cell r="E955" t="str">
            <v>SUD-OUEST</v>
          </cell>
        </row>
        <row r="956">
          <cell r="D956" t="str">
            <v>CTR_750</v>
          </cell>
          <cell r="E956" t="str">
            <v>Yaounde</v>
          </cell>
        </row>
        <row r="957">
          <cell r="D957" t="str">
            <v>LIT_055</v>
          </cell>
          <cell r="E957" t="str">
            <v>Douala</v>
          </cell>
        </row>
        <row r="958">
          <cell r="D958" t="str">
            <v>CTR_539</v>
          </cell>
          <cell r="E958" t="str">
            <v>Yaounde</v>
          </cell>
        </row>
        <row r="959">
          <cell r="D959" t="str">
            <v>LIT_618</v>
          </cell>
          <cell r="E959" t="str">
            <v>Douala</v>
          </cell>
        </row>
        <row r="960">
          <cell r="D960" t="str">
            <v>SUO_116</v>
          </cell>
          <cell r="E960" t="str">
            <v>SUD-OUEST</v>
          </cell>
        </row>
        <row r="961">
          <cell r="D961" t="str">
            <v>SUO_113</v>
          </cell>
          <cell r="E961" t="str">
            <v>SUD-OUEST</v>
          </cell>
        </row>
        <row r="962">
          <cell r="D962" t="str">
            <v>EXN_067</v>
          </cell>
          <cell r="E962" t="str">
            <v>Maroua</v>
          </cell>
        </row>
        <row r="963">
          <cell r="D963" t="str">
            <v>EST_080</v>
          </cell>
          <cell r="E963" t="str">
            <v>CENTRE</v>
          </cell>
        </row>
        <row r="964">
          <cell r="D964" t="str">
            <v>CTR_920</v>
          </cell>
          <cell r="E964" t="str">
            <v>Yaounde</v>
          </cell>
        </row>
        <row r="965">
          <cell r="D965" t="str">
            <v>CTR_953</v>
          </cell>
          <cell r="E965" t="str">
            <v>Yaounde</v>
          </cell>
        </row>
        <row r="966">
          <cell r="D966" t="str">
            <v>NRD_039</v>
          </cell>
          <cell r="E966" t="str">
            <v>Garoua</v>
          </cell>
        </row>
        <row r="967">
          <cell r="D967" t="str">
            <v>LIT_765</v>
          </cell>
          <cell r="E967" t="str">
            <v>Douala</v>
          </cell>
        </row>
        <row r="968">
          <cell r="D968" t="str">
            <v>LIT_250</v>
          </cell>
          <cell r="E968" t="str">
            <v>Douala</v>
          </cell>
        </row>
        <row r="969">
          <cell r="D969" t="str">
            <v>LIT_248</v>
          </cell>
          <cell r="E969" t="str">
            <v>Douala</v>
          </cell>
        </row>
        <row r="970">
          <cell r="D970" t="str">
            <v>LIT_648</v>
          </cell>
          <cell r="E970" t="str">
            <v>Douala</v>
          </cell>
        </row>
        <row r="971">
          <cell r="D971" t="str">
            <v>SUD_016</v>
          </cell>
          <cell r="E971" t="str">
            <v>CENTRE</v>
          </cell>
        </row>
        <row r="972">
          <cell r="D972" t="str">
            <v>LIT_008</v>
          </cell>
          <cell r="E972" t="str">
            <v>Douala</v>
          </cell>
        </row>
        <row r="973">
          <cell r="D973" t="str">
            <v>LIT_411</v>
          </cell>
          <cell r="E973" t="str">
            <v>Douala</v>
          </cell>
        </row>
        <row r="974">
          <cell r="D974" t="str">
            <v>LIT_381</v>
          </cell>
          <cell r="E974" t="str">
            <v>Douala</v>
          </cell>
        </row>
        <row r="975">
          <cell r="D975" t="str">
            <v>CTR_551</v>
          </cell>
          <cell r="E975" t="str">
            <v>Yaounde</v>
          </cell>
        </row>
        <row r="976">
          <cell r="D976" t="str">
            <v>LIT_791</v>
          </cell>
          <cell r="E976" t="str">
            <v>Douala</v>
          </cell>
        </row>
        <row r="977">
          <cell r="D977" t="str">
            <v>CTR_078</v>
          </cell>
          <cell r="E977" t="str">
            <v>Yaounde</v>
          </cell>
        </row>
        <row r="978">
          <cell r="D978" t="str">
            <v>CTR_044</v>
          </cell>
          <cell r="E978" t="str">
            <v>Yaounde</v>
          </cell>
        </row>
        <row r="979">
          <cell r="D979" t="str">
            <v>CTR_513</v>
          </cell>
          <cell r="E979" t="str">
            <v>Yaounde</v>
          </cell>
        </row>
        <row r="980">
          <cell r="D980" t="str">
            <v>LIT_038</v>
          </cell>
          <cell r="E980" t="str">
            <v>Douala</v>
          </cell>
        </row>
        <row r="981">
          <cell r="D981" t="str">
            <v>LIT_596</v>
          </cell>
          <cell r="E981" t="str">
            <v>Douala</v>
          </cell>
        </row>
        <row r="982">
          <cell r="D982" t="str">
            <v>CTR_431</v>
          </cell>
          <cell r="E982" t="str">
            <v>Yaounde</v>
          </cell>
        </row>
        <row r="983">
          <cell r="D983" t="str">
            <v>LIT_275</v>
          </cell>
          <cell r="E983" t="str">
            <v>Douala</v>
          </cell>
        </row>
        <row r="984">
          <cell r="D984" t="str">
            <v>LIT_420</v>
          </cell>
          <cell r="E984" t="str">
            <v>Douala</v>
          </cell>
        </row>
        <row r="985">
          <cell r="D985" t="str">
            <v>LIT_247</v>
          </cell>
          <cell r="E985" t="str">
            <v>Douala</v>
          </cell>
        </row>
        <row r="986">
          <cell r="D986" t="str">
            <v>LIT_712</v>
          </cell>
          <cell r="E986" t="str">
            <v>Douala</v>
          </cell>
        </row>
        <row r="987">
          <cell r="D987" t="str">
            <v>SUD_224</v>
          </cell>
          <cell r="E987" t="str">
            <v>CENTRE</v>
          </cell>
        </row>
        <row r="988">
          <cell r="D988" t="str">
            <v>CTR_522</v>
          </cell>
          <cell r="E988" t="str">
            <v>Yaounde</v>
          </cell>
        </row>
        <row r="989">
          <cell r="D989" t="str">
            <v>LIT_667</v>
          </cell>
          <cell r="E989" t="str">
            <v>Douala</v>
          </cell>
        </row>
        <row r="990">
          <cell r="D990" t="str">
            <v>EXN_204</v>
          </cell>
          <cell r="E990" t="str">
            <v>Maroua</v>
          </cell>
        </row>
        <row r="991">
          <cell r="D991" t="str">
            <v>LIT_684</v>
          </cell>
          <cell r="E991" t="str">
            <v>Douala</v>
          </cell>
        </row>
        <row r="992">
          <cell r="D992" t="str">
            <v>LIT_258</v>
          </cell>
          <cell r="E992" t="str">
            <v>Douala</v>
          </cell>
        </row>
        <row r="993">
          <cell r="D993" t="str">
            <v>LIT_098</v>
          </cell>
          <cell r="E993" t="str">
            <v>Douala</v>
          </cell>
        </row>
        <row r="994">
          <cell r="D994" t="str">
            <v>OST_118</v>
          </cell>
          <cell r="E994" t="str">
            <v>Bafoussam</v>
          </cell>
        </row>
        <row r="995">
          <cell r="D995" t="str">
            <v>LIT_157</v>
          </cell>
          <cell r="E995" t="str">
            <v>Douala</v>
          </cell>
        </row>
        <row r="996">
          <cell r="D996" t="str">
            <v>OST_239</v>
          </cell>
          <cell r="E996" t="str">
            <v>OUEST</v>
          </cell>
        </row>
        <row r="997">
          <cell r="D997" t="str">
            <v>CTR_719</v>
          </cell>
          <cell r="E997" t="str">
            <v>Yaounde</v>
          </cell>
        </row>
        <row r="998">
          <cell r="D998" t="str">
            <v>EXN_185</v>
          </cell>
          <cell r="E998" t="str">
            <v>EXTREME-NORD</v>
          </cell>
        </row>
        <row r="999">
          <cell r="D999" t="str">
            <v>NRD_142</v>
          </cell>
          <cell r="E999" t="str">
            <v>Garoua</v>
          </cell>
        </row>
        <row r="1000">
          <cell r="D1000" t="str">
            <v>EXN_019</v>
          </cell>
          <cell r="E1000" t="str">
            <v>EXTREME-NORD</v>
          </cell>
        </row>
        <row r="1001">
          <cell r="D1001" t="str">
            <v>LIT_103</v>
          </cell>
          <cell r="E1001" t="str">
            <v>Douala</v>
          </cell>
        </row>
        <row r="1002">
          <cell r="D1002" t="str">
            <v>EXN_153</v>
          </cell>
          <cell r="E1002" t="str">
            <v>EXTREME-NORD</v>
          </cell>
        </row>
        <row r="1003">
          <cell r="D1003" t="str">
            <v>LIT_300</v>
          </cell>
          <cell r="E1003" t="str">
            <v>Douala</v>
          </cell>
        </row>
        <row r="1004">
          <cell r="D1004" t="str">
            <v>EXN_008</v>
          </cell>
          <cell r="E1004" t="str">
            <v>EXTREME-NORD</v>
          </cell>
        </row>
        <row r="1005">
          <cell r="D1005" t="str">
            <v>SUD_060</v>
          </cell>
          <cell r="E1005" t="str">
            <v>CENTRE</v>
          </cell>
        </row>
        <row r="1006">
          <cell r="D1006" t="str">
            <v>LIT_727</v>
          </cell>
          <cell r="E1006" t="str">
            <v>Douala</v>
          </cell>
        </row>
        <row r="1007">
          <cell r="D1007" t="str">
            <v>EXN_012</v>
          </cell>
          <cell r="E1007" t="str">
            <v>EXTREME-NORD</v>
          </cell>
        </row>
        <row r="1008">
          <cell r="D1008" t="str">
            <v>NRD_160</v>
          </cell>
          <cell r="E1008" t="str">
            <v>Garoua</v>
          </cell>
        </row>
        <row r="1009">
          <cell r="D1009" t="str">
            <v>OST_263</v>
          </cell>
          <cell r="E1009" t="str">
            <v>OUEST</v>
          </cell>
        </row>
        <row r="1010">
          <cell r="D1010" t="str">
            <v>SUO_045</v>
          </cell>
          <cell r="E1010" t="str">
            <v>SUD-OUEST</v>
          </cell>
        </row>
        <row r="1011">
          <cell r="D1011" t="str">
            <v>CTR_454</v>
          </cell>
          <cell r="E1011" t="str">
            <v>CENTRE</v>
          </cell>
        </row>
        <row r="1012">
          <cell r="D1012" t="str">
            <v>OST_020</v>
          </cell>
          <cell r="E1012" t="str">
            <v>OUEST</v>
          </cell>
        </row>
        <row r="1013">
          <cell r="D1013" t="str">
            <v>EXN_140</v>
          </cell>
          <cell r="E1013" t="str">
            <v>EXTREME-NORD</v>
          </cell>
        </row>
        <row r="1014">
          <cell r="D1014" t="str">
            <v>NRD_025</v>
          </cell>
          <cell r="E1014" t="str">
            <v>NORD</v>
          </cell>
        </row>
        <row r="1015">
          <cell r="D1015" t="str">
            <v>LIT_689</v>
          </cell>
          <cell r="E1015" t="str">
            <v>Douala</v>
          </cell>
        </row>
        <row r="1016">
          <cell r="D1016" t="str">
            <v>NRD_128</v>
          </cell>
          <cell r="E1016" t="str">
            <v>NORD</v>
          </cell>
        </row>
        <row r="1017">
          <cell r="D1017" t="str">
            <v>OST_276</v>
          </cell>
          <cell r="E1017" t="str">
            <v>OUEST</v>
          </cell>
        </row>
        <row r="1018">
          <cell r="D1018" t="str">
            <v>EXN_136</v>
          </cell>
          <cell r="E1018" t="str">
            <v>EXTREME-NORD</v>
          </cell>
        </row>
        <row r="1019">
          <cell r="D1019" t="str">
            <v>EXN_161</v>
          </cell>
          <cell r="E1019" t="str">
            <v>EXTREME-NORD</v>
          </cell>
        </row>
        <row r="1020">
          <cell r="D1020" t="str">
            <v>EST_005</v>
          </cell>
          <cell r="E1020" t="str">
            <v>CENTRE</v>
          </cell>
        </row>
        <row r="1021">
          <cell r="D1021" t="str">
            <v>SUD_096</v>
          </cell>
          <cell r="E1021" t="str">
            <v>LITTORAL</v>
          </cell>
        </row>
        <row r="1022">
          <cell r="D1022" t="str">
            <v>EST_211</v>
          </cell>
          <cell r="E1022" t="str">
            <v>CENTRE</v>
          </cell>
        </row>
        <row r="1023">
          <cell r="D1023" t="str">
            <v>SUD_077</v>
          </cell>
          <cell r="E1023" t="str">
            <v>LITTORAL</v>
          </cell>
        </row>
        <row r="1024">
          <cell r="D1024" t="str">
            <v>SUD_240</v>
          </cell>
          <cell r="E1024" t="str">
            <v>CENTRE</v>
          </cell>
        </row>
        <row r="1025">
          <cell r="D1025" t="str">
            <v>SUD_043</v>
          </cell>
          <cell r="E1025" t="str">
            <v>CENTRE</v>
          </cell>
        </row>
        <row r="1026">
          <cell r="D1026" t="str">
            <v>EST_139</v>
          </cell>
          <cell r="E1026" t="str">
            <v>CENTRE</v>
          </cell>
        </row>
        <row r="1027">
          <cell r="D1027" t="str">
            <v>LIT_504</v>
          </cell>
          <cell r="E1027" t="str">
            <v>LITTORAL</v>
          </cell>
        </row>
        <row r="1028">
          <cell r="D1028" t="str">
            <v>LIT_005</v>
          </cell>
          <cell r="E1028" t="str">
            <v>LITTORAL</v>
          </cell>
        </row>
        <row r="1029">
          <cell r="D1029" t="str">
            <v>LIT_646</v>
          </cell>
          <cell r="E1029" t="str">
            <v>Douala</v>
          </cell>
        </row>
        <row r="1030">
          <cell r="D1030" t="str">
            <v>EST_070</v>
          </cell>
          <cell r="E1030" t="str">
            <v>CENTRE</v>
          </cell>
        </row>
        <row r="1031">
          <cell r="D1031" t="str">
            <v>CTR_393</v>
          </cell>
          <cell r="E1031" t="str">
            <v>CENTRE</v>
          </cell>
        </row>
        <row r="1032">
          <cell r="D1032" t="str">
            <v>LIT_749</v>
          </cell>
          <cell r="E1032" t="str">
            <v>LITTORAL</v>
          </cell>
        </row>
        <row r="1033">
          <cell r="D1033" t="str">
            <v>SUD_191</v>
          </cell>
          <cell r="E1033" t="str">
            <v>CENTRE</v>
          </cell>
        </row>
        <row r="1034">
          <cell r="D1034" t="str">
            <v>LIT_321</v>
          </cell>
          <cell r="E1034" t="str">
            <v>LITTORAL</v>
          </cell>
        </row>
        <row r="1035">
          <cell r="D1035" t="str">
            <v>LIT_021</v>
          </cell>
          <cell r="E1035" t="str">
            <v>LITTORAL</v>
          </cell>
        </row>
        <row r="1036">
          <cell r="D1036" t="str">
            <v>LIT_456</v>
          </cell>
          <cell r="E1036" t="str">
            <v>LITTORAL</v>
          </cell>
        </row>
        <row r="1037">
          <cell r="D1037" t="str">
            <v>LIT_358</v>
          </cell>
          <cell r="E1037" t="str">
            <v>Douala</v>
          </cell>
        </row>
        <row r="1038">
          <cell r="D1038" t="str">
            <v>OST_156</v>
          </cell>
          <cell r="E1038" t="str">
            <v>OUEST</v>
          </cell>
        </row>
        <row r="1039">
          <cell r="D1039" t="str">
            <v>LIT_507</v>
          </cell>
          <cell r="E1039" t="str">
            <v>LITTORAL</v>
          </cell>
        </row>
        <row r="1040">
          <cell r="D1040" t="str">
            <v>LIT_270</v>
          </cell>
          <cell r="E1040" t="str">
            <v>Douala</v>
          </cell>
        </row>
        <row r="1041">
          <cell r="D1041" t="str">
            <v>LIT_392</v>
          </cell>
          <cell r="E1041" t="str">
            <v>Douala</v>
          </cell>
        </row>
        <row r="1042">
          <cell r="D1042" t="str">
            <v>LIT_254</v>
          </cell>
          <cell r="E1042" t="str">
            <v>Douala</v>
          </cell>
        </row>
        <row r="1043">
          <cell r="D1043" t="str">
            <v>EXN_001</v>
          </cell>
          <cell r="E1043" t="str">
            <v>Maroua</v>
          </cell>
        </row>
        <row r="1044">
          <cell r="D1044" t="str">
            <v>LIT_128</v>
          </cell>
          <cell r="E1044" t="str">
            <v>Douala</v>
          </cell>
        </row>
        <row r="1045">
          <cell r="D1045" t="str">
            <v>LIT_083</v>
          </cell>
          <cell r="E1045" t="str">
            <v>Douala</v>
          </cell>
        </row>
        <row r="1046">
          <cell r="D1046" t="str">
            <v>LIT_127</v>
          </cell>
          <cell r="E1046" t="str">
            <v>Douala</v>
          </cell>
        </row>
        <row r="1047">
          <cell r="D1047" t="str">
            <v>LIT_209</v>
          </cell>
          <cell r="E1047" t="str">
            <v>LITTORAL</v>
          </cell>
        </row>
        <row r="1048">
          <cell r="D1048" t="str">
            <v>LIT_322</v>
          </cell>
          <cell r="E1048" t="str">
            <v>LITTORAL</v>
          </cell>
        </row>
        <row r="1049">
          <cell r="D1049" t="str">
            <v>LIT_037</v>
          </cell>
          <cell r="E1049" t="str">
            <v>Douala</v>
          </cell>
        </row>
        <row r="1050">
          <cell r="D1050" t="str">
            <v>LIT_255</v>
          </cell>
          <cell r="E1050" t="str">
            <v>Douala</v>
          </cell>
        </row>
        <row r="1051">
          <cell r="D1051" t="str">
            <v>LIT_263</v>
          </cell>
          <cell r="E1051" t="str">
            <v>Douala</v>
          </cell>
        </row>
        <row r="1052">
          <cell r="D1052" t="str">
            <v>LIT_814</v>
          </cell>
          <cell r="E1052" t="str">
            <v>Douala</v>
          </cell>
        </row>
        <row r="1053">
          <cell r="D1053" t="str">
            <v>LIT_299</v>
          </cell>
          <cell r="E1053" t="str">
            <v>Douala</v>
          </cell>
        </row>
        <row r="1054">
          <cell r="D1054" t="str">
            <v>LIT_360</v>
          </cell>
          <cell r="E1054" t="str">
            <v>Douala</v>
          </cell>
        </row>
        <row r="1055">
          <cell r="D1055" t="str">
            <v>LIT_448</v>
          </cell>
          <cell r="E1055" t="str">
            <v>Douala</v>
          </cell>
        </row>
        <row r="1056">
          <cell r="D1056" t="str">
            <v>LIT_853</v>
          </cell>
          <cell r="E1056" t="str">
            <v>Douala</v>
          </cell>
        </row>
        <row r="1057">
          <cell r="D1057" t="str">
            <v>LIT_858</v>
          </cell>
          <cell r="E1057" t="str">
            <v>Douala</v>
          </cell>
        </row>
        <row r="1058">
          <cell r="D1058" t="str">
            <v>LIT_841</v>
          </cell>
          <cell r="E1058" t="str">
            <v>Douala</v>
          </cell>
        </row>
        <row r="1059">
          <cell r="D1059" t="str">
            <v>LIT_650</v>
          </cell>
          <cell r="E1059" t="str">
            <v>Douala</v>
          </cell>
        </row>
        <row r="1060">
          <cell r="D1060" t="str">
            <v>OST_193</v>
          </cell>
          <cell r="E1060" t="str">
            <v>OUEST</v>
          </cell>
        </row>
        <row r="1061">
          <cell r="D1061" t="str">
            <v>LIT_578</v>
          </cell>
          <cell r="E1061" t="str">
            <v>Douala</v>
          </cell>
        </row>
        <row r="1062">
          <cell r="D1062" t="str">
            <v>ADM_154</v>
          </cell>
          <cell r="E1062" t="str">
            <v>ADAMAOUA</v>
          </cell>
        </row>
        <row r="1063">
          <cell r="D1063" t="str">
            <v>LIT_159</v>
          </cell>
          <cell r="E1063" t="str">
            <v>Douala</v>
          </cell>
        </row>
        <row r="1064">
          <cell r="D1064" t="str">
            <v>LIT_731</v>
          </cell>
          <cell r="E1064" t="str">
            <v>Douala</v>
          </cell>
        </row>
        <row r="1065">
          <cell r="D1065" t="str">
            <v>LIT_838</v>
          </cell>
          <cell r="E1065" t="str">
            <v>Douala</v>
          </cell>
        </row>
        <row r="1066">
          <cell r="D1066" t="str">
            <v>LIT_134</v>
          </cell>
          <cell r="E1066" t="str">
            <v>LITTORAL</v>
          </cell>
        </row>
        <row r="1067">
          <cell r="D1067" t="str">
            <v>ADM_043</v>
          </cell>
          <cell r="E1067" t="str">
            <v>ADAMAOUA</v>
          </cell>
        </row>
        <row r="1068">
          <cell r="D1068" t="str">
            <v>LIT_234</v>
          </cell>
          <cell r="E1068" t="str">
            <v>Douala</v>
          </cell>
        </row>
        <row r="1069">
          <cell r="D1069" t="str">
            <v>LIT_235</v>
          </cell>
          <cell r="E1069" t="str">
            <v>Douala</v>
          </cell>
        </row>
        <row r="1070">
          <cell r="D1070" t="str">
            <v>LIT_384</v>
          </cell>
          <cell r="E1070" t="str">
            <v>Douala</v>
          </cell>
        </row>
        <row r="1071">
          <cell r="D1071" t="str">
            <v>EST_023</v>
          </cell>
          <cell r="E1071" t="str">
            <v>CENTRE</v>
          </cell>
        </row>
        <row r="1072">
          <cell r="D1072" t="str">
            <v>LIT_020</v>
          </cell>
          <cell r="E1072" t="str">
            <v>Douala</v>
          </cell>
        </row>
        <row r="1073">
          <cell r="D1073" t="str">
            <v>LIT_271</v>
          </cell>
          <cell r="E1073" t="str">
            <v>Douala</v>
          </cell>
        </row>
        <row r="1074">
          <cell r="D1074" t="str">
            <v>LIT_440</v>
          </cell>
          <cell r="E1074" t="str">
            <v>Douala</v>
          </cell>
        </row>
        <row r="1075">
          <cell r="D1075" t="str">
            <v>OST_093</v>
          </cell>
          <cell r="E1075" t="str">
            <v>OUEST</v>
          </cell>
        </row>
        <row r="1076">
          <cell r="D1076" t="str">
            <v>LIT_441</v>
          </cell>
          <cell r="E1076" t="str">
            <v>Douala</v>
          </cell>
        </row>
        <row r="1077">
          <cell r="D1077" t="str">
            <v>LIT_669</v>
          </cell>
          <cell r="E1077" t="str">
            <v>Douala</v>
          </cell>
        </row>
        <row r="1078">
          <cell r="D1078" t="str">
            <v>OST_089</v>
          </cell>
          <cell r="E1078" t="str">
            <v>OUEST</v>
          </cell>
        </row>
        <row r="1079">
          <cell r="D1079" t="str">
            <v>OST_200</v>
          </cell>
          <cell r="E1079" t="str">
            <v>OUEST</v>
          </cell>
        </row>
        <row r="1080">
          <cell r="D1080" t="str">
            <v>LIT_584</v>
          </cell>
          <cell r="E1080" t="str">
            <v>Douala</v>
          </cell>
        </row>
        <row r="1081">
          <cell r="D1081" t="str">
            <v>CTR_405</v>
          </cell>
          <cell r="E1081" t="str">
            <v>CENTRE</v>
          </cell>
        </row>
        <row r="1082">
          <cell r="D1082" t="str">
            <v>SUD_095</v>
          </cell>
          <cell r="E1082" t="str">
            <v>CENTRE</v>
          </cell>
        </row>
        <row r="1083">
          <cell r="D1083" t="str">
            <v>SUD_090</v>
          </cell>
          <cell r="E1083" t="str">
            <v>CENTRE</v>
          </cell>
        </row>
        <row r="1084">
          <cell r="D1084" t="str">
            <v>SUD_086</v>
          </cell>
          <cell r="E1084" t="str">
            <v>LITTORAL</v>
          </cell>
        </row>
        <row r="1085">
          <cell r="D1085" t="str">
            <v>EST_008</v>
          </cell>
          <cell r="E1085" t="str">
            <v>CENTRE</v>
          </cell>
        </row>
        <row r="1086">
          <cell r="D1086" t="str">
            <v>OST_015</v>
          </cell>
          <cell r="E1086" t="str">
            <v>OUEST</v>
          </cell>
        </row>
        <row r="1087">
          <cell r="D1087" t="str">
            <v>LIT_133</v>
          </cell>
          <cell r="E1087" t="str">
            <v>LITTORAL</v>
          </cell>
        </row>
        <row r="1088">
          <cell r="D1088" t="str">
            <v>SUO_052</v>
          </cell>
          <cell r="E1088" t="str">
            <v>SUD-OUEST</v>
          </cell>
        </row>
        <row r="1089">
          <cell r="D1089" t="str">
            <v>LIT_251</v>
          </cell>
          <cell r="E1089" t="str">
            <v>Douala</v>
          </cell>
        </row>
        <row r="1090">
          <cell r="D1090" t="str">
            <v>NRD_122</v>
          </cell>
          <cell r="E1090" t="str">
            <v>NORD</v>
          </cell>
        </row>
        <row r="1091">
          <cell r="D1091" t="str">
            <v>LIT_084</v>
          </cell>
          <cell r="E1091" t="str">
            <v>Douala</v>
          </cell>
        </row>
        <row r="1092">
          <cell r="D1092" t="str">
            <v>LIT_834</v>
          </cell>
          <cell r="E1092" t="str">
            <v>Douala</v>
          </cell>
        </row>
        <row r="1093">
          <cell r="D1093" t="str">
            <v>LIT_245</v>
          </cell>
          <cell r="E1093" t="str">
            <v>Douala</v>
          </cell>
        </row>
        <row r="1094">
          <cell r="D1094" t="str">
            <v>LIT_054</v>
          </cell>
          <cell r="E1094" t="str">
            <v>Douala</v>
          </cell>
        </row>
        <row r="1095">
          <cell r="D1095" t="str">
            <v>EST_025</v>
          </cell>
          <cell r="E1095" t="str">
            <v>CENTRE</v>
          </cell>
        </row>
        <row r="1096">
          <cell r="D1096" t="str">
            <v>LIT_017</v>
          </cell>
          <cell r="E1096" t="str">
            <v>Douala</v>
          </cell>
        </row>
        <row r="1097">
          <cell r="D1097" t="str">
            <v>LIT_260</v>
          </cell>
          <cell r="E1097" t="str">
            <v>Douala</v>
          </cell>
        </row>
        <row r="1098">
          <cell r="D1098" t="str">
            <v>CTR_246</v>
          </cell>
          <cell r="E1098" t="str">
            <v>Yaounde</v>
          </cell>
        </row>
        <row r="1099">
          <cell r="D1099" t="str">
            <v>OST_291</v>
          </cell>
          <cell r="E1099" t="str">
            <v>Bafoussam</v>
          </cell>
        </row>
        <row r="1100">
          <cell r="D1100" t="str">
            <v>CTR_263</v>
          </cell>
          <cell r="E1100" t="str">
            <v>Yaounde</v>
          </cell>
        </row>
        <row r="1101">
          <cell r="D1101" t="str">
            <v>OST_213</v>
          </cell>
          <cell r="E1101" t="str">
            <v>Bafoussam</v>
          </cell>
        </row>
        <row r="1102">
          <cell r="D1102" t="str">
            <v>LIT_344</v>
          </cell>
          <cell r="E1102" t="str">
            <v>Douala</v>
          </cell>
        </row>
        <row r="1103">
          <cell r="D1103" t="str">
            <v>OST_128</v>
          </cell>
          <cell r="E1103" t="str">
            <v>OUEST</v>
          </cell>
        </row>
        <row r="1104">
          <cell r="D1104" t="str">
            <v>ADM_028</v>
          </cell>
          <cell r="E1104" t="str">
            <v>ADAMAOUA</v>
          </cell>
        </row>
        <row r="1105">
          <cell r="D1105" t="str">
            <v>LIT_202</v>
          </cell>
          <cell r="E1105" t="str">
            <v>Douala</v>
          </cell>
        </row>
        <row r="1106">
          <cell r="D1106" t="str">
            <v>CTR_650</v>
          </cell>
          <cell r="E1106" t="str">
            <v>Yaounde</v>
          </cell>
        </row>
        <row r="1107">
          <cell r="D1107" t="str">
            <v>NRD_117</v>
          </cell>
          <cell r="E1107" t="str">
            <v>NORD</v>
          </cell>
        </row>
        <row r="1108">
          <cell r="D1108" t="str">
            <v>LIT_652</v>
          </cell>
          <cell r="E1108" t="str">
            <v>Douala</v>
          </cell>
        </row>
        <row r="1109">
          <cell r="D1109" t="str">
            <v>SUO_080</v>
          </cell>
          <cell r="E1109" t="str">
            <v>SUD-OUEST</v>
          </cell>
        </row>
        <row r="1110">
          <cell r="D1110" t="str">
            <v>OST_178</v>
          </cell>
          <cell r="E1110" t="str">
            <v>OUEST</v>
          </cell>
        </row>
        <row r="1111">
          <cell r="D1111" t="str">
            <v>EXN_167</v>
          </cell>
          <cell r="E1111" t="str">
            <v>EXTREME-NORD</v>
          </cell>
        </row>
        <row r="1112">
          <cell r="D1112" t="str">
            <v>NRD_143</v>
          </cell>
          <cell r="E1112" t="str">
            <v>Garoua</v>
          </cell>
        </row>
        <row r="1113">
          <cell r="D1113" t="str">
            <v>CTR_672</v>
          </cell>
          <cell r="E1113" t="str">
            <v>CENTRE</v>
          </cell>
        </row>
        <row r="1114">
          <cell r="D1114" t="str">
            <v>CTR_740</v>
          </cell>
          <cell r="E1114" t="str">
            <v>Yaounde</v>
          </cell>
        </row>
        <row r="1115">
          <cell r="D1115" t="str">
            <v>CTR_100</v>
          </cell>
          <cell r="E1115" t="str">
            <v>CENTRE</v>
          </cell>
        </row>
        <row r="1116">
          <cell r="D1116" t="str">
            <v>CTR_597</v>
          </cell>
          <cell r="E1116" t="str">
            <v>Yaounde</v>
          </cell>
        </row>
        <row r="1117">
          <cell r="D1117" t="str">
            <v>ADM_042</v>
          </cell>
          <cell r="E1117" t="str">
            <v>ADAMAOUA</v>
          </cell>
        </row>
        <row r="1118">
          <cell r="D1118" t="str">
            <v>SUO_214</v>
          </cell>
          <cell r="E1118" t="str">
            <v>SUD-OUEST</v>
          </cell>
        </row>
        <row r="1119">
          <cell r="D1119" t="str">
            <v>LIT_725</v>
          </cell>
          <cell r="E1119" t="str">
            <v>Douala</v>
          </cell>
        </row>
        <row r="1120">
          <cell r="D1120" t="str">
            <v>ADM_041</v>
          </cell>
          <cell r="E1120" t="str">
            <v>ADAMAOUA</v>
          </cell>
        </row>
        <row r="1121">
          <cell r="D1121" t="str">
            <v>ADM_055</v>
          </cell>
          <cell r="E1121" t="str">
            <v>ADAMAOUA</v>
          </cell>
        </row>
        <row r="1122">
          <cell r="D1122" t="str">
            <v>OST_116</v>
          </cell>
          <cell r="E1122" t="str">
            <v>OUEST</v>
          </cell>
        </row>
        <row r="1123">
          <cell r="D1123" t="str">
            <v>LIT_519</v>
          </cell>
          <cell r="E1123" t="str">
            <v>LITTORAL</v>
          </cell>
        </row>
        <row r="1124">
          <cell r="D1124" t="str">
            <v>LIT_200</v>
          </cell>
          <cell r="E1124" t="str">
            <v>LITTORAL</v>
          </cell>
        </row>
        <row r="1125">
          <cell r="D1125" t="str">
            <v>CTR_252</v>
          </cell>
          <cell r="E1125" t="str">
            <v>CENTRE</v>
          </cell>
        </row>
        <row r="1126">
          <cell r="D1126" t="str">
            <v>ADM_054</v>
          </cell>
          <cell r="E1126" t="str">
            <v>ADAMAOUA</v>
          </cell>
        </row>
        <row r="1127">
          <cell r="D1127" t="str">
            <v>CTR_076</v>
          </cell>
          <cell r="E1127" t="str">
            <v>Yaounde</v>
          </cell>
        </row>
        <row r="1128">
          <cell r="D1128" t="str">
            <v>OST_270</v>
          </cell>
          <cell r="E1128" t="str">
            <v>Bafoussam</v>
          </cell>
        </row>
        <row r="1129">
          <cell r="D1129" t="str">
            <v>NRD_148</v>
          </cell>
          <cell r="E1129" t="str">
            <v>Garoua</v>
          </cell>
        </row>
        <row r="1130">
          <cell r="D1130" t="str">
            <v>NRD_145</v>
          </cell>
          <cell r="E1130" t="str">
            <v>Garoua</v>
          </cell>
        </row>
        <row r="1131">
          <cell r="D1131" t="str">
            <v>SUO_102</v>
          </cell>
          <cell r="E1131" t="str">
            <v>SUD-OUEST</v>
          </cell>
        </row>
        <row r="1132">
          <cell r="D1132" t="str">
            <v>CTR_934</v>
          </cell>
          <cell r="E1132" t="str">
            <v>Yaounde</v>
          </cell>
        </row>
        <row r="1133">
          <cell r="D1133" t="str">
            <v>NRD_038</v>
          </cell>
          <cell r="E1133" t="str">
            <v>Garoua</v>
          </cell>
        </row>
        <row r="1134">
          <cell r="D1134" t="str">
            <v>NRD_002</v>
          </cell>
          <cell r="E1134" t="str">
            <v>Garoua</v>
          </cell>
        </row>
        <row r="1135">
          <cell r="D1135" t="str">
            <v>LIT_114</v>
          </cell>
          <cell r="E1135" t="str">
            <v>LITTORAL</v>
          </cell>
        </row>
        <row r="1136">
          <cell r="D1136" t="str">
            <v>EXN_066</v>
          </cell>
          <cell r="E1136" t="str">
            <v>Maroua</v>
          </cell>
        </row>
        <row r="1137">
          <cell r="D1137" t="str">
            <v>LIT_693</v>
          </cell>
          <cell r="E1137" t="str">
            <v>Douala</v>
          </cell>
        </row>
        <row r="1138">
          <cell r="D1138" t="str">
            <v>OST_122</v>
          </cell>
          <cell r="E1138" t="str">
            <v>OUEST</v>
          </cell>
        </row>
        <row r="1139">
          <cell r="D1139" t="str">
            <v>EXN_116</v>
          </cell>
          <cell r="E1139" t="str">
            <v>Maroua</v>
          </cell>
        </row>
        <row r="1140">
          <cell r="D1140" t="str">
            <v>EST_156</v>
          </cell>
          <cell r="E1140" t="str">
            <v>CENTRE</v>
          </cell>
        </row>
        <row r="1141">
          <cell r="D1141" t="str">
            <v>LIT_089</v>
          </cell>
          <cell r="E1141" t="str">
            <v>Douala</v>
          </cell>
        </row>
        <row r="1142">
          <cell r="D1142" t="str">
            <v>NRD_040</v>
          </cell>
          <cell r="E1142" t="str">
            <v>Garoua</v>
          </cell>
        </row>
        <row r="1143">
          <cell r="D1143" t="str">
            <v>EXN_101</v>
          </cell>
          <cell r="E1143" t="str">
            <v>Maroua</v>
          </cell>
        </row>
        <row r="1144">
          <cell r="D1144" t="str">
            <v>CTR_493</v>
          </cell>
          <cell r="E1144" t="str">
            <v>CENTRE</v>
          </cell>
        </row>
        <row r="1145">
          <cell r="D1145" t="str">
            <v>OST_228</v>
          </cell>
          <cell r="E1145" t="str">
            <v>OUEST</v>
          </cell>
        </row>
        <row r="1146">
          <cell r="D1146" t="str">
            <v>LIT_135</v>
          </cell>
          <cell r="E1146" t="str">
            <v>LITTORAL</v>
          </cell>
        </row>
        <row r="1147">
          <cell r="D1147" t="str">
            <v>LIT_368</v>
          </cell>
          <cell r="E1147" t="str">
            <v>Douala</v>
          </cell>
        </row>
        <row r="1148">
          <cell r="D1148" t="str">
            <v>LIT_510</v>
          </cell>
          <cell r="E1148" t="str">
            <v>LITTORAL</v>
          </cell>
        </row>
        <row r="1149">
          <cell r="D1149" t="str">
            <v>OST_029</v>
          </cell>
          <cell r="E1149" t="str">
            <v>NORD-OUEST</v>
          </cell>
        </row>
        <row r="1150">
          <cell r="D1150" t="str">
            <v>LIT_508</v>
          </cell>
          <cell r="E1150" t="str">
            <v>LITTORAL</v>
          </cell>
        </row>
        <row r="1151">
          <cell r="D1151" t="str">
            <v>LIT_515</v>
          </cell>
          <cell r="E1151" t="str">
            <v>LITTORAL</v>
          </cell>
        </row>
        <row r="1152">
          <cell r="D1152" t="str">
            <v>EXN_249</v>
          </cell>
          <cell r="E1152" t="str">
            <v>Maroua</v>
          </cell>
        </row>
        <row r="1153">
          <cell r="D1153" t="str">
            <v>EXN_111</v>
          </cell>
          <cell r="E1153" t="str">
            <v>Maroua</v>
          </cell>
        </row>
        <row r="1154">
          <cell r="D1154" t="str">
            <v>EXN_054</v>
          </cell>
          <cell r="E1154" t="str">
            <v>Maroua</v>
          </cell>
        </row>
        <row r="1155">
          <cell r="D1155" t="str">
            <v>LIT_547</v>
          </cell>
          <cell r="E1155" t="str">
            <v>Douala</v>
          </cell>
        </row>
        <row r="1156">
          <cell r="D1156" t="str">
            <v>LIT_382</v>
          </cell>
          <cell r="E1156" t="str">
            <v>Douala</v>
          </cell>
        </row>
        <row r="1157">
          <cell r="D1157" t="str">
            <v>CTR_657</v>
          </cell>
          <cell r="E1157" t="str">
            <v>Yaounde</v>
          </cell>
        </row>
        <row r="1158">
          <cell r="D1158" t="str">
            <v>CTR_851</v>
          </cell>
          <cell r="E1158" t="str">
            <v>Yaounde</v>
          </cell>
        </row>
        <row r="1159">
          <cell r="D1159" t="str">
            <v>SUD_241</v>
          </cell>
          <cell r="E1159" t="str">
            <v>LITTORAL</v>
          </cell>
        </row>
        <row r="1160">
          <cell r="D1160" t="str">
            <v>LIT_080</v>
          </cell>
          <cell r="E1160" t="str">
            <v>Douala</v>
          </cell>
        </row>
        <row r="1161">
          <cell r="D1161" t="str">
            <v>LIT_732</v>
          </cell>
          <cell r="E1161" t="str">
            <v>Douala</v>
          </cell>
        </row>
        <row r="1162">
          <cell r="D1162" t="str">
            <v>NRD_174</v>
          </cell>
          <cell r="E1162" t="str">
            <v>Garoua</v>
          </cell>
        </row>
        <row r="1163">
          <cell r="D1163" t="str">
            <v>EST_087</v>
          </cell>
          <cell r="E1163" t="str">
            <v>CENTRE</v>
          </cell>
        </row>
        <row r="1164">
          <cell r="D1164" t="str">
            <v>ADM_023</v>
          </cell>
          <cell r="E1164" t="str">
            <v>ADAMAOUA</v>
          </cell>
        </row>
        <row r="1165">
          <cell r="D1165" t="str">
            <v>LIT_681</v>
          </cell>
          <cell r="E1165" t="str">
            <v>Douala</v>
          </cell>
        </row>
        <row r="1166">
          <cell r="D1166" t="str">
            <v>OST_201</v>
          </cell>
          <cell r="E1166" t="str">
            <v>OUEST</v>
          </cell>
        </row>
        <row r="1167">
          <cell r="D1167" t="str">
            <v>EXN_234</v>
          </cell>
          <cell r="E1167" t="str">
            <v>Maroua</v>
          </cell>
        </row>
        <row r="1168">
          <cell r="D1168" t="str">
            <v>EST_069</v>
          </cell>
          <cell r="E1168" t="str">
            <v>CENTRE</v>
          </cell>
        </row>
        <row r="1169">
          <cell r="D1169" t="str">
            <v>OST_064</v>
          </cell>
          <cell r="E1169" t="str">
            <v>Bafoussam</v>
          </cell>
        </row>
        <row r="1170">
          <cell r="D1170" t="str">
            <v>OST_016</v>
          </cell>
          <cell r="E1170" t="str">
            <v>Bafoussam</v>
          </cell>
        </row>
        <row r="1171">
          <cell r="D1171" t="str">
            <v>NRD_036</v>
          </cell>
          <cell r="E1171" t="str">
            <v>NORD</v>
          </cell>
        </row>
        <row r="1172">
          <cell r="D1172" t="str">
            <v>ADM_058</v>
          </cell>
          <cell r="E1172" t="str">
            <v>Ngaoundere</v>
          </cell>
        </row>
        <row r="1173">
          <cell r="D1173" t="str">
            <v>CTR_635</v>
          </cell>
          <cell r="E1173" t="str">
            <v>Yaounde</v>
          </cell>
        </row>
        <row r="1174">
          <cell r="D1174" t="str">
            <v>NRD_155</v>
          </cell>
          <cell r="E1174" t="str">
            <v>NORD</v>
          </cell>
        </row>
        <row r="1175">
          <cell r="D1175" t="str">
            <v>NRO_094</v>
          </cell>
          <cell r="E1175" t="str">
            <v>NORD-OUEST</v>
          </cell>
        </row>
        <row r="1176">
          <cell r="D1176" t="str">
            <v>LIT_409</v>
          </cell>
          <cell r="E1176" t="str">
            <v>Douala</v>
          </cell>
        </row>
        <row r="1177">
          <cell r="D1177" t="str">
            <v>EXN_241</v>
          </cell>
          <cell r="E1177" t="str">
            <v>Maroua</v>
          </cell>
        </row>
        <row r="1178">
          <cell r="D1178" t="str">
            <v>OST_007</v>
          </cell>
          <cell r="E1178" t="str">
            <v>OUEST</v>
          </cell>
        </row>
        <row r="1179">
          <cell r="D1179" t="str">
            <v>NRD_256</v>
          </cell>
          <cell r="E1179" t="str">
            <v>NORD</v>
          </cell>
        </row>
        <row r="1180">
          <cell r="D1180" t="str">
            <v>EXN_107</v>
          </cell>
          <cell r="E1180" t="str">
            <v>EXTREME-NORD</v>
          </cell>
        </row>
        <row r="1181">
          <cell r="D1181" t="str">
            <v>CTR_363</v>
          </cell>
          <cell r="E1181" t="str">
            <v>CENTRE</v>
          </cell>
        </row>
        <row r="1182">
          <cell r="D1182" t="str">
            <v>EXN_128</v>
          </cell>
          <cell r="E1182" t="str">
            <v>EXTREME-NORD</v>
          </cell>
        </row>
        <row r="1183">
          <cell r="D1183" t="str">
            <v>OST_240</v>
          </cell>
          <cell r="E1183" t="str">
            <v>Bafoussam</v>
          </cell>
        </row>
        <row r="1184">
          <cell r="D1184" t="str">
            <v>LIT_644</v>
          </cell>
          <cell r="E1184" t="str">
            <v>Douala</v>
          </cell>
        </row>
        <row r="1185">
          <cell r="D1185" t="str">
            <v>LIT_761</v>
          </cell>
          <cell r="E1185" t="str">
            <v>Douala</v>
          </cell>
        </row>
        <row r="1186">
          <cell r="D1186" t="str">
            <v>LIT_082</v>
          </cell>
          <cell r="E1186" t="str">
            <v>Douala</v>
          </cell>
        </row>
        <row r="1187">
          <cell r="D1187" t="str">
            <v>SUD_091</v>
          </cell>
          <cell r="E1187" t="str">
            <v>CENTRE</v>
          </cell>
        </row>
        <row r="1188">
          <cell r="D1188" t="str">
            <v>OST_256</v>
          </cell>
          <cell r="E1188" t="str">
            <v>OUEST</v>
          </cell>
        </row>
        <row r="1189">
          <cell r="D1189" t="str">
            <v>LIT_294</v>
          </cell>
          <cell r="E1189" t="str">
            <v>Douala</v>
          </cell>
        </row>
        <row r="1190">
          <cell r="D1190" t="str">
            <v>LIT_090</v>
          </cell>
          <cell r="E1190" t="str">
            <v>Douala</v>
          </cell>
        </row>
        <row r="1191">
          <cell r="D1191" t="str">
            <v>ADM_108</v>
          </cell>
          <cell r="E1191" t="str">
            <v>ADAMAOUA</v>
          </cell>
        </row>
        <row r="1192">
          <cell r="D1192" t="str">
            <v>ADM_031</v>
          </cell>
          <cell r="E1192" t="str">
            <v>ADAMAOUA</v>
          </cell>
        </row>
        <row r="1193">
          <cell r="D1193" t="str">
            <v>ADM_032</v>
          </cell>
          <cell r="E1193" t="str">
            <v>ADAMAOUA</v>
          </cell>
        </row>
        <row r="1194">
          <cell r="D1194" t="str">
            <v>OST_307</v>
          </cell>
          <cell r="E1194" t="str">
            <v>Bafoussam</v>
          </cell>
        </row>
        <row r="1195">
          <cell r="D1195" t="str">
            <v>EST_007</v>
          </cell>
          <cell r="E1195" t="str">
            <v>CENTRE</v>
          </cell>
        </row>
        <row r="1196">
          <cell r="D1196" t="str">
            <v>EXN_131</v>
          </cell>
          <cell r="E1196" t="str">
            <v>EXTREME-NORD</v>
          </cell>
        </row>
        <row r="1197">
          <cell r="D1197" t="str">
            <v>EXN_168</v>
          </cell>
          <cell r="E1197" t="str">
            <v>EXTREME-NORD</v>
          </cell>
        </row>
        <row r="1198">
          <cell r="D1198" t="str">
            <v>EXN_238</v>
          </cell>
          <cell r="E1198" t="str">
            <v>EXTREME-NORD</v>
          </cell>
        </row>
        <row r="1199">
          <cell r="D1199" t="str">
            <v>CTR_376</v>
          </cell>
          <cell r="E1199" t="str">
            <v>Yaounde</v>
          </cell>
        </row>
        <row r="1200">
          <cell r="D1200" t="str">
            <v>CTR_660</v>
          </cell>
          <cell r="E1200" t="str">
            <v>Yaounde</v>
          </cell>
        </row>
        <row r="1201">
          <cell r="D1201" t="str">
            <v>ADM_101</v>
          </cell>
          <cell r="E1201" t="str">
            <v>Ngaoundere</v>
          </cell>
        </row>
        <row r="1202">
          <cell r="D1202" t="str">
            <v>LIT_246</v>
          </cell>
          <cell r="E1202" t="str">
            <v>Douala</v>
          </cell>
        </row>
        <row r="1203">
          <cell r="D1203" t="str">
            <v>CTR_951</v>
          </cell>
          <cell r="E1203" t="str">
            <v>Yaounde</v>
          </cell>
        </row>
        <row r="1204">
          <cell r="D1204" t="str">
            <v>LIT_435</v>
          </cell>
          <cell r="E1204" t="str">
            <v>Douala</v>
          </cell>
        </row>
        <row r="1205">
          <cell r="D1205" t="str">
            <v>NRD_159</v>
          </cell>
          <cell r="E1205" t="str">
            <v>Garoua</v>
          </cell>
        </row>
        <row r="1206">
          <cell r="D1206" t="str">
            <v>LIT_099</v>
          </cell>
          <cell r="E1206" t="str">
            <v>Douala</v>
          </cell>
        </row>
        <row r="1207">
          <cell r="D1207" t="str">
            <v>OST_219</v>
          </cell>
          <cell r="E1207" t="str">
            <v>OUEST</v>
          </cell>
        </row>
        <row r="1208">
          <cell r="D1208" t="str">
            <v>CTR_552</v>
          </cell>
          <cell r="E1208" t="str">
            <v>Yaounde</v>
          </cell>
        </row>
        <row r="1209">
          <cell r="D1209" t="str">
            <v>LIT_624</v>
          </cell>
          <cell r="E1209" t="str">
            <v>Douala</v>
          </cell>
        </row>
        <row r="1210">
          <cell r="D1210" t="str">
            <v>OST_047</v>
          </cell>
          <cell r="E1210" t="str">
            <v>OUEST</v>
          </cell>
        </row>
        <row r="1211">
          <cell r="D1211" t="str">
            <v>LIT_418</v>
          </cell>
          <cell r="E1211" t="str">
            <v>Douala</v>
          </cell>
        </row>
        <row r="1212">
          <cell r="D1212" t="str">
            <v>CTR_373</v>
          </cell>
          <cell r="E1212" t="str">
            <v>Yaounde</v>
          </cell>
        </row>
        <row r="1213">
          <cell r="D1213" t="str">
            <v>NRD_063</v>
          </cell>
          <cell r="E1213" t="str">
            <v>Garoua</v>
          </cell>
        </row>
        <row r="1214">
          <cell r="D1214" t="str">
            <v>NRD_140</v>
          </cell>
          <cell r="E1214" t="str">
            <v>Garoua</v>
          </cell>
        </row>
        <row r="1215">
          <cell r="D1215" t="str">
            <v>ADM_087</v>
          </cell>
          <cell r="E1215" t="str">
            <v>Ngaoundere</v>
          </cell>
        </row>
        <row r="1216">
          <cell r="D1216" t="str">
            <v>NRD_186</v>
          </cell>
          <cell r="E1216" t="str">
            <v>Garoua</v>
          </cell>
        </row>
        <row r="1217">
          <cell r="D1217" t="str">
            <v>LIT_406</v>
          </cell>
          <cell r="E1217" t="str">
            <v>Douala</v>
          </cell>
        </row>
        <row r="1218">
          <cell r="D1218" t="str">
            <v>EXN_170</v>
          </cell>
          <cell r="E1218" t="str">
            <v>Maroua</v>
          </cell>
        </row>
        <row r="1219">
          <cell r="D1219" t="str">
            <v>NRD_065</v>
          </cell>
          <cell r="E1219" t="str">
            <v>Garoua</v>
          </cell>
        </row>
        <row r="1220">
          <cell r="D1220" t="str">
            <v>EXN_092</v>
          </cell>
          <cell r="E1220" t="str">
            <v>Maroua</v>
          </cell>
        </row>
        <row r="1221">
          <cell r="D1221" t="str">
            <v>LIT_443</v>
          </cell>
          <cell r="E1221" t="str">
            <v>Douala</v>
          </cell>
        </row>
        <row r="1222">
          <cell r="D1222" t="str">
            <v>LIT_412</v>
          </cell>
          <cell r="E1222" t="str">
            <v>Douala</v>
          </cell>
        </row>
        <row r="1223">
          <cell r="D1223" t="str">
            <v>SUO_110</v>
          </cell>
          <cell r="E1223" t="str">
            <v>SUD-OUEST</v>
          </cell>
        </row>
        <row r="1224">
          <cell r="D1224" t="str">
            <v>LIT_626</v>
          </cell>
          <cell r="E1224" t="str">
            <v>Douala</v>
          </cell>
        </row>
        <row r="1225">
          <cell r="D1225" t="str">
            <v>NRD_178</v>
          </cell>
          <cell r="E1225" t="str">
            <v>NORD</v>
          </cell>
        </row>
        <row r="1226">
          <cell r="D1226" t="str">
            <v>OST_223</v>
          </cell>
          <cell r="E1226" t="str">
            <v>Bafoussam</v>
          </cell>
        </row>
        <row r="1227">
          <cell r="D1227" t="str">
            <v>EXN_094</v>
          </cell>
          <cell r="E1227" t="str">
            <v>EXTREME-NORD</v>
          </cell>
        </row>
        <row r="1228">
          <cell r="D1228" t="str">
            <v>CTR_033</v>
          </cell>
          <cell r="E1228" t="str">
            <v>CENTRE</v>
          </cell>
        </row>
        <row r="1229">
          <cell r="D1229" t="str">
            <v>SUD_080</v>
          </cell>
          <cell r="E1229" t="str">
            <v>LITTORAL</v>
          </cell>
        </row>
        <row r="1230">
          <cell r="D1230" t="str">
            <v>LIT_323</v>
          </cell>
          <cell r="E1230" t="str">
            <v>LITTORAL</v>
          </cell>
        </row>
        <row r="1231">
          <cell r="D1231" t="str">
            <v>CTR_180</v>
          </cell>
          <cell r="E1231" t="str">
            <v>CENTRE</v>
          </cell>
        </row>
        <row r="1232">
          <cell r="D1232" t="str">
            <v>ADM_051</v>
          </cell>
          <cell r="E1232" t="str">
            <v>ADAMAOUA</v>
          </cell>
        </row>
        <row r="1233">
          <cell r="D1233" t="str">
            <v>EXN_115</v>
          </cell>
          <cell r="E1233" t="str">
            <v>Maroua</v>
          </cell>
        </row>
        <row r="1234">
          <cell r="D1234" t="str">
            <v>ADM_171</v>
          </cell>
          <cell r="E1234" t="str">
            <v>ADAMAOUA</v>
          </cell>
        </row>
        <row r="1235">
          <cell r="D1235" t="str">
            <v>CTR_269</v>
          </cell>
          <cell r="E1235" t="str">
            <v>Yaounde</v>
          </cell>
        </row>
        <row r="1236">
          <cell r="D1236" t="str">
            <v>SUO_090</v>
          </cell>
          <cell r="E1236" t="str">
            <v>SUD-OUEST</v>
          </cell>
        </row>
        <row r="1237">
          <cell r="D1237" t="str">
            <v>SUO_039</v>
          </cell>
          <cell r="E1237" t="str">
            <v>SUD-OUEST</v>
          </cell>
        </row>
        <row r="1238">
          <cell r="D1238" t="str">
            <v>SUO_254</v>
          </cell>
          <cell r="E1238" t="str">
            <v>SUD-OUEST</v>
          </cell>
        </row>
        <row r="1239">
          <cell r="D1239" t="str">
            <v>OST_105</v>
          </cell>
          <cell r="E1239" t="str">
            <v>OUEST</v>
          </cell>
        </row>
        <row r="1240">
          <cell r="D1240" t="str">
            <v>LIT_548</v>
          </cell>
          <cell r="E1240" t="str">
            <v>Douala</v>
          </cell>
        </row>
        <row r="1241">
          <cell r="D1241" t="str">
            <v>LIT_288</v>
          </cell>
          <cell r="E1241" t="str">
            <v>LITTORAL</v>
          </cell>
        </row>
        <row r="1242">
          <cell r="D1242" t="str">
            <v>CTR_718</v>
          </cell>
          <cell r="E1242" t="str">
            <v>Yaounde</v>
          </cell>
        </row>
        <row r="1243">
          <cell r="D1243" t="str">
            <v>NRD_166</v>
          </cell>
          <cell r="E1243" t="str">
            <v>NORD</v>
          </cell>
        </row>
        <row r="1244">
          <cell r="D1244" t="str">
            <v>CTR_518</v>
          </cell>
          <cell r="E1244" t="str">
            <v>Yaounde</v>
          </cell>
        </row>
        <row r="1245">
          <cell r="D1245" t="str">
            <v>CTR_560</v>
          </cell>
          <cell r="E1245" t="str">
            <v>Yaounde</v>
          </cell>
        </row>
        <row r="1246">
          <cell r="D1246" t="str">
            <v>LIT_878</v>
          </cell>
          <cell r="E1246" t="str">
            <v>LITTORAL</v>
          </cell>
        </row>
        <row r="1247">
          <cell r="D1247" t="str">
            <v>NRD_094</v>
          </cell>
          <cell r="E1247" t="str">
            <v>Garoua</v>
          </cell>
        </row>
        <row r="1248">
          <cell r="D1248" t="str">
            <v>CTR_831</v>
          </cell>
          <cell r="E1248" t="str">
            <v>Yaounde</v>
          </cell>
        </row>
        <row r="1249">
          <cell r="D1249" t="str">
            <v>CTR_016</v>
          </cell>
          <cell r="E1249" t="str">
            <v>Yaounde</v>
          </cell>
        </row>
        <row r="1250">
          <cell r="D1250" t="str">
            <v>CTR_922</v>
          </cell>
          <cell r="E1250" t="str">
            <v>CENTRE</v>
          </cell>
        </row>
        <row r="1251">
          <cell r="D1251" t="str">
            <v>LIT_498</v>
          </cell>
          <cell r="E1251" t="str">
            <v>LITTORAL</v>
          </cell>
        </row>
        <row r="1252">
          <cell r="D1252" t="str">
            <v>LIT_051</v>
          </cell>
          <cell r="E1252" t="str">
            <v>LITTORAL</v>
          </cell>
        </row>
        <row r="1253">
          <cell r="D1253" t="str">
            <v>EXN_011</v>
          </cell>
          <cell r="E1253" t="str">
            <v>EXTREME-NORD</v>
          </cell>
        </row>
        <row r="1254">
          <cell r="D1254" t="str">
            <v>CTR_630</v>
          </cell>
          <cell r="E1254" t="str">
            <v>Yaounde</v>
          </cell>
        </row>
        <row r="1255">
          <cell r="D1255" t="str">
            <v>CTR_157</v>
          </cell>
          <cell r="E1255" t="str">
            <v>Yaounde</v>
          </cell>
        </row>
        <row r="1256">
          <cell r="D1256" t="str">
            <v>SUD_100</v>
          </cell>
          <cell r="E1256" t="str">
            <v>CENTRE</v>
          </cell>
        </row>
        <row r="1257">
          <cell r="D1257" t="str">
            <v>EST_060</v>
          </cell>
          <cell r="E1257" t="str">
            <v>CENTRE</v>
          </cell>
        </row>
        <row r="1258">
          <cell r="D1258" t="str">
            <v>CTR_080</v>
          </cell>
          <cell r="E1258" t="str">
            <v>Yaounde</v>
          </cell>
        </row>
        <row r="1259">
          <cell r="D1259" t="str">
            <v>NRD_175</v>
          </cell>
          <cell r="E1259" t="str">
            <v>Garoua</v>
          </cell>
        </row>
        <row r="1260">
          <cell r="D1260" t="str">
            <v>CTR_385</v>
          </cell>
          <cell r="E1260" t="str">
            <v>CENTRE</v>
          </cell>
        </row>
        <row r="1261">
          <cell r="D1261" t="str">
            <v>CTR_447</v>
          </cell>
          <cell r="E1261" t="str">
            <v>Yaounde</v>
          </cell>
        </row>
        <row r="1262">
          <cell r="D1262" t="str">
            <v>CTR_215</v>
          </cell>
          <cell r="E1262" t="str">
            <v>Yaounde</v>
          </cell>
        </row>
        <row r="1263">
          <cell r="D1263" t="str">
            <v>SUO_008</v>
          </cell>
          <cell r="E1263" t="str">
            <v>SUD-OUEST</v>
          </cell>
        </row>
        <row r="1264">
          <cell r="D1264" t="str">
            <v>LIT_016</v>
          </cell>
          <cell r="E1264" t="str">
            <v>LITTORAL</v>
          </cell>
        </row>
        <row r="1265">
          <cell r="D1265" t="str">
            <v>CTR_307</v>
          </cell>
          <cell r="E1265" t="str">
            <v>CENTRE</v>
          </cell>
        </row>
        <row r="1266">
          <cell r="D1266" t="str">
            <v>CTR_575</v>
          </cell>
          <cell r="E1266" t="str">
            <v>Yaounde</v>
          </cell>
        </row>
        <row r="1267">
          <cell r="D1267" t="str">
            <v>CTR_720</v>
          </cell>
          <cell r="E1267" t="str">
            <v>Yaounde</v>
          </cell>
        </row>
        <row r="1268">
          <cell r="D1268" t="str">
            <v>CTR_646</v>
          </cell>
          <cell r="E1268" t="str">
            <v>Yaounde</v>
          </cell>
        </row>
        <row r="1269">
          <cell r="D1269" t="str">
            <v>CTR_936</v>
          </cell>
          <cell r="E1269" t="str">
            <v>Yaounde</v>
          </cell>
        </row>
        <row r="1270">
          <cell r="D1270" t="str">
            <v>CTR_730</v>
          </cell>
          <cell r="E1270" t="str">
            <v>Yaounde</v>
          </cell>
        </row>
        <row r="1271">
          <cell r="D1271" t="str">
            <v>CTR_138</v>
          </cell>
          <cell r="E1271" t="str">
            <v>CENTRE</v>
          </cell>
        </row>
        <row r="1272">
          <cell r="D1272" t="str">
            <v>CTR_090</v>
          </cell>
          <cell r="E1272" t="str">
            <v>Yaounde</v>
          </cell>
        </row>
        <row r="1273">
          <cell r="D1273" t="str">
            <v>LIT_621</v>
          </cell>
          <cell r="E1273" t="str">
            <v>Douala</v>
          </cell>
        </row>
        <row r="1274">
          <cell r="D1274" t="str">
            <v>LIT_061</v>
          </cell>
          <cell r="E1274" t="str">
            <v>Douala</v>
          </cell>
        </row>
        <row r="1275">
          <cell r="D1275" t="str">
            <v>OST_119</v>
          </cell>
          <cell r="E1275" t="str">
            <v>Bafoussam</v>
          </cell>
        </row>
        <row r="1276">
          <cell r="D1276" t="str">
            <v>CTR_136</v>
          </cell>
          <cell r="E1276" t="str">
            <v>CENTRE</v>
          </cell>
        </row>
        <row r="1277">
          <cell r="D1277" t="str">
            <v>OST_215</v>
          </cell>
          <cell r="E1277" t="str">
            <v>OUEST</v>
          </cell>
        </row>
        <row r="1278">
          <cell r="D1278" t="str">
            <v>LIT_479</v>
          </cell>
          <cell r="E1278" t="str">
            <v>LITTORAL</v>
          </cell>
        </row>
        <row r="1279">
          <cell r="D1279" t="str">
            <v>OST_110</v>
          </cell>
          <cell r="E1279" t="str">
            <v>Bafoussam</v>
          </cell>
        </row>
        <row r="1280">
          <cell r="D1280" t="str">
            <v>SUO_196</v>
          </cell>
          <cell r="E1280" t="str">
            <v>SUD-OUEST</v>
          </cell>
        </row>
        <row r="1281">
          <cell r="D1281" t="str">
            <v>NRD_190</v>
          </cell>
          <cell r="E1281" t="str">
            <v>Garoua</v>
          </cell>
        </row>
        <row r="1282">
          <cell r="D1282" t="str">
            <v>CTR_207</v>
          </cell>
          <cell r="E1282" t="str">
            <v>Yaounde</v>
          </cell>
        </row>
        <row r="1283">
          <cell r="D1283" t="str">
            <v>CTR_273</v>
          </cell>
          <cell r="E1283" t="str">
            <v>Yaounde</v>
          </cell>
        </row>
        <row r="1284">
          <cell r="D1284" t="str">
            <v>LIT_073</v>
          </cell>
          <cell r="E1284" t="str">
            <v>Douala</v>
          </cell>
        </row>
        <row r="1285">
          <cell r="D1285" t="str">
            <v>LIT_442</v>
          </cell>
          <cell r="E1285" t="str">
            <v>Douala</v>
          </cell>
        </row>
        <row r="1286">
          <cell r="D1286" t="str">
            <v>LIT_748</v>
          </cell>
          <cell r="E1286" t="str">
            <v>Douala</v>
          </cell>
        </row>
        <row r="1287">
          <cell r="D1287" t="str">
            <v>LIT_682</v>
          </cell>
          <cell r="E1287" t="str">
            <v>Douala</v>
          </cell>
        </row>
        <row r="1288">
          <cell r="D1288" t="str">
            <v>LIT_790</v>
          </cell>
          <cell r="E1288" t="str">
            <v>douala</v>
          </cell>
        </row>
        <row r="1289">
          <cell r="D1289" t="str">
            <v>LIT_100</v>
          </cell>
          <cell r="E1289" t="str">
            <v>Douala</v>
          </cell>
        </row>
        <row r="1290">
          <cell r="D1290" t="str">
            <v>LIT_340</v>
          </cell>
          <cell r="E1290" t="str">
            <v>Douala</v>
          </cell>
        </row>
        <row r="1291">
          <cell r="D1291" t="str">
            <v>ADM_062</v>
          </cell>
          <cell r="E1291" t="str">
            <v>ADAMAOUA</v>
          </cell>
        </row>
        <row r="1292">
          <cell r="D1292" t="str">
            <v>CTR_642</v>
          </cell>
          <cell r="E1292" t="str">
            <v>Yaounde</v>
          </cell>
        </row>
        <row r="1293">
          <cell r="D1293" t="str">
            <v>CTR_721</v>
          </cell>
          <cell r="E1293" t="str">
            <v>Yaounde</v>
          </cell>
        </row>
        <row r="1294">
          <cell r="D1294" t="str">
            <v>CTR_040</v>
          </cell>
          <cell r="E1294" t="str">
            <v>Yaounde</v>
          </cell>
        </row>
        <row r="1295">
          <cell r="D1295" t="str">
            <v>CTR_251</v>
          </cell>
          <cell r="E1295" t="str">
            <v>Yaounde</v>
          </cell>
        </row>
        <row r="1296">
          <cell r="D1296" t="str">
            <v>LIT_639</v>
          </cell>
          <cell r="E1296" t="str">
            <v>Douala</v>
          </cell>
        </row>
        <row r="1297">
          <cell r="D1297" t="str">
            <v>CTR_070</v>
          </cell>
          <cell r="E1297" t="str">
            <v>Yaounde</v>
          </cell>
        </row>
        <row r="1298">
          <cell r="D1298" t="str">
            <v>LIT_871</v>
          </cell>
          <cell r="E1298" t="str">
            <v>Douala</v>
          </cell>
        </row>
        <row r="1299">
          <cell r="D1299" t="str">
            <v>CTR_038</v>
          </cell>
          <cell r="E1299" t="str">
            <v>Yaounde</v>
          </cell>
        </row>
        <row r="1300">
          <cell r="D1300" t="str">
            <v>LIT_757</v>
          </cell>
          <cell r="E1300" t="str">
            <v>Douala</v>
          </cell>
        </row>
        <row r="1301">
          <cell r="D1301" t="str">
            <v>LIT_410</v>
          </cell>
          <cell r="E1301" t="str">
            <v>Douala</v>
          </cell>
        </row>
        <row r="1302">
          <cell r="D1302" t="str">
            <v>CTR_104</v>
          </cell>
          <cell r="E1302" t="str">
            <v>Yaounde</v>
          </cell>
        </row>
        <row r="1303">
          <cell r="D1303" t="str">
            <v>NRD_096</v>
          </cell>
          <cell r="E1303" t="str">
            <v>NORD</v>
          </cell>
        </row>
        <row r="1304">
          <cell r="D1304" t="str">
            <v>LIT_758</v>
          </cell>
          <cell r="E1304" t="str">
            <v>Douala</v>
          </cell>
        </row>
        <row r="1305">
          <cell r="D1305" t="str">
            <v>LIT_617</v>
          </cell>
          <cell r="E1305" t="str">
            <v>LITTORAL</v>
          </cell>
        </row>
        <row r="1306">
          <cell r="D1306" t="str">
            <v>LIT_642</v>
          </cell>
          <cell r="E1306" t="str">
            <v>Douala</v>
          </cell>
        </row>
        <row r="1307">
          <cell r="D1307" t="str">
            <v>LIT_244</v>
          </cell>
          <cell r="E1307" t="str">
            <v>Douala</v>
          </cell>
        </row>
        <row r="1308">
          <cell r="D1308" t="str">
            <v>LIT_259</v>
          </cell>
          <cell r="E1308" t="str">
            <v>Douala</v>
          </cell>
        </row>
        <row r="1309">
          <cell r="D1309" t="str">
            <v>CTR_591</v>
          </cell>
          <cell r="E1309" t="str">
            <v>Yaounde</v>
          </cell>
        </row>
        <row r="1310">
          <cell r="D1310" t="str">
            <v>NRD_058</v>
          </cell>
          <cell r="E1310" t="str">
            <v>NORD</v>
          </cell>
        </row>
        <row r="1311">
          <cell r="D1311" t="str">
            <v>EXN_069</v>
          </cell>
          <cell r="E1311" t="str">
            <v>EXTREME-NORD</v>
          </cell>
        </row>
        <row r="1312">
          <cell r="D1312" t="str">
            <v>NRD_132</v>
          </cell>
          <cell r="E1312" t="str">
            <v>NORD</v>
          </cell>
        </row>
        <row r="1313">
          <cell r="D1313" t="str">
            <v>LIT_141</v>
          </cell>
          <cell r="E1313" t="str">
            <v>Douala</v>
          </cell>
        </row>
        <row r="1314">
          <cell r="D1314" t="str">
            <v>CTR_540</v>
          </cell>
          <cell r="E1314" t="str">
            <v>Yaounde</v>
          </cell>
        </row>
        <row r="1315">
          <cell r="D1315" t="str">
            <v>OST_109</v>
          </cell>
          <cell r="E1315" t="str">
            <v>Bafoussam</v>
          </cell>
        </row>
        <row r="1316">
          <cell r="D1316" t="str">
            <v>LIT_221</v>
          </cell>
          <cell r="E1316" t="str">
            <v>Douala</v>
          </cell>
        </row>
        <row r="1317">
          <cell r="D1317" t="str">
            <v>OST_001</v>
          </cell>
          <cell r="E1317" t="str">
            <v>Bafoussam</v>
          </cell>
        </row>
        <row r="1318">
          <cell r="D1318" t="str">
            <v>ADM_017</v>
          </cell>
          <cell r="E1318" t="str">
            <v>Ngaoundere</v>
          </cell>
        </row>
        <row r="1319">
          <cell r="D1319" t="str">
            <v>EXN_004</v>
          </cell>
          <cell r="E1319" t="str">
            <v>EXTREME-NORD</v>
          </cell>
        </row>
        <row r="1320">
          <cell r="D1320" t="str">
            <v>LIT_290</v>
          </cell>
          <cell r="E1320" t="str">
            <v>Douala</v>
          </cell>
        </row>
        <row r="1321">
          <cell r="D1321" t="str">
            <v>LIT_453</v>
          </cell>
          <cell r="E1321" t="str">
            <v>Douala</v>
          </cell>
        </row>
        <row r="1322">
          <cell r="D1322" t="str">
            <v>LIT_581</v>
          </cell>
          <cell r="E1322" t="str">
            <v>Douala</v>
          </cell>
        </row>
        <row r="1323">
          <cell r="D1323" t="str">
            <v>EXN_182</v>
          </cell>
          <cell r="E1323" t="str">
            <v>EXTREME-NORD</v>
          </cell>
        </row>
        <row r="1324">
          <cell r="D1324" t="str">
            <v>LIT_485</v>
          </cell>
          <cell r="E1324" t="str">
            <v>Douala</v>
          </cell>
        </row>
        <row r="1325">
          <cell r="D1325" t="str">
            <v>EXN_003</v>
          </cell>
          <cell r="E1325" t="str">
            <v>EXTREME-NORD</v>
          </cell>
        </row>
        <row r="1326">
          <cell r="D1326" t="str">
            <v>LIT_071</v>
          </cell>
          <cell r="E1326" t="str">
            <v>LITTORAL</v>
          </cell>
        </row>
        <row r="1327">
          <cell r="D1327" t="str">
            <v>LIT_705</v>
          </cell>
          <cell r="E1327" t="str">
            <v>Douala</v>
          </cell>
        </row>
        <row r="1328">
          <cell r="D1328" t="str">
            <v>LIT_708</v>
          </cell>
          <cell r="E1328" t="str">
            <v>Douala</v>
          </cell>
        </row>
        <row r="1329">
          <cell r="D1329" t="str">
            <v>LIT_502</v>
          </cell>
          <cell r="E1329" t="str">
            <v>LITTORAL</v>
          </cell>
        </row>
        <row r="1330">
          <cell r="D1330" t="str">
            <v>EST_112</v>
          </cell>
          <cell r="E1330" t="str">
            <v>CENTRE</v>
          </cell>
        </row>
        <row r="1331">
          <cell r="D1331" t="str">
            <v>EST_107</v>
          </cell>
          <cell r="E1331" t="str">
            <v>CENTRE</v>
          </cell>
        </row>
        <row r="1332">
          <cell r="D1332" t="str">
            <v>NRD_085</v>
          </cell>
          <cell r="E1332" t="str">
            <v>Garoua</v>
          </cell>
        </row>
        <row r="1333">
          <cell r="D1333" t="str">
            <v>NRD_189</v>
          </cell>
          <cell r="E1333" t="str">
            <v>Garoua</v>
          </cell>
        </row>
        <row r="1334">
          <cell r="D1334" t="str">
            <v>NRD_116</v>
          </cell>
          <cell r="E1334" t="str">
            <v>Garoua</v>
          </cell>
        </row>
        <row r="1335">
          <cell r="D1335" t="str">
            <v>CTR_708</v>
          </cell>
          <cell r="E1335" t="str">
            <v>Yaounde</v>
          </cell>
        </row>
        <row r="1336">
          <cell r="D1336" t="str">
            <v>SUD_258</v>
          </cell>
          <cell r="E1336" t="str">
            <v>CENTRE</v>
          </cell>
        </row>
        <row r="1337">
          <cell r="D1337" t="str">
            <v>SUD_018</v>
          </cell>
          <cell r="E1337" t="str">
            <v>CENTRE</v>
          </cell>
        </row>
        <row r="1338">
          <cell r="D1338" t="str">
            <v>SUD_228</v>
          </cell>
          <cell r="E1338" t="str">
            <v>CENTRE</v>
          </cell>
        </row>
        <row r="1339">
          <cell r="D1339" t="str">
            <v>SUD_260</v>
          </cell>
          <cell r="E1339" t="str">
            <v>CENTRE</v>
          </cell>
        </row>
        <row r="1340">
          <cell r="D1340" t="str">
            <v>SUD_103</v>
          </cell>
          <cell r="E1340" t="str">
            <v>CENTRE</v>
          </cell>
        </row>
        <row r="1341">
          <cell r="D1341" t="str">
            <v>SUO_136</v>
          </cell>
          <cell r="E1341" t="str">
            <v>SUD-OUEST</v>
          </cell>
        </row>
        <row r="1342">
          <cell r="D1342" t="str">
            <v>CTR_981</v>
          </cell>
          <cell r="E1342" t="str">
            <v>CENTRE</v>
          </cell>
        </row>
        <row r="1343">
          <cell r="D1343" t="str">
            <v>EXN_212</v>
          </cell>
          <cell r="E1343" t="str">
            <v>Maroua</v>
          </cell>
        </row>
        <row r="1344">
          <cell r="D1344" t="str">
            <v>SUO_108</v>
          </cell>
          <cell r="E1344" t="str">
            <v>SUD-OUEST</v>
          </cell>
        </row>
        <row r="1345">
          <cell r="D1345" t="str">
            <v>ADM_158</v>
          </cell>
          <cell r="E1345" t="str">
            <v>Ngaoundere</v>
          </cell>
        </row>
        <row r="1346">
          <cell r="D1346" t="str">
            <v>ADM_094</v>
          </cell>
          <cell r="E1346" t="str">
            <v>ADAMAOUA</v>
          </cell>
        </row>
        <row r="1347">
          <cell r="D1347" t="str">
            <v>ADM_111</v>
          </cell>
          <cell r="E1347" t="str">
            <v>ADAMAOUA</v>
          </cell>
        </row>
        <row r="1348">
          <cell r="D1348" t="str">
            <v>ADM_093</v>
          </cell>
          <cell r="E1348" t="str">
            <v>ADAMAOUA</v>
          </cell>
        </row>
        <row r="1349">
          <cell r="D1349" t="str">
            <v>ADM_157</v>
          </cell>
          <cell r="E1349" t="str">
            <v>Ngaoundere</v>
          </cell>
        </row>
        <row r="1350">
          <cell r="D1350" t="str">
            <v>OST_043</v>
          </cell>
          <cell r="E1350" t="str">
            <v>OUEST</v>
          </cell>
        </row>
        <row r="1351">
          <cell r="D1351" t="str">
            <v>ADM_072</v>
          </cell>
          <cell r="E1351" t="str">
            <v>Ngaoundere</v>
          </cell>
        </row>
        <row r="1352">
          <cell r="D1352" t="str">
            <v>CTR_098</v>
          </cell>
          <cell r="E1352" t="str">
            <v>CENTRE</v>
          </cell>
        </row>
        <row r="1353">
          <cell r="D1353" t="str">
            <v>SUO_260</v>
          </cell>
          <cell r="E1353" t="str">
            <v>SUD-OUEST</v>
          </cell>
        </row>
        <row r="1354">
          <cell r="D1354" t="str">
            <v>CTR_453</v>
          </cell>
          <cell r="E1354" t="str">
            <v>CENTRE</v>
          </cell>
        </row>
        <row r="1355">
          <cell r="D1355" t="str">
            <v>CTR_452</v>
          </cell>
          <cell r="E1355" t="str">
            <v>CENTRE</v>
          </cell>
        </row>
        <row r="1356">
          <cell r="D1356" t="str">
            <v>ADM_079</v>
          </cell>
          <cell r="E1356" t="str">
            <v>ADAMAOUA</v>
          </cell>
        </row>
        <row r="1357">
          <cell r="D1357" t="str">
            <v>NRD_125</v>
          </cell>
          <cell r="E1357" t="str">
            <v>NORD</v>
          </cell>
        </row>
        <row r="1358">
          <cell r="D1358" t="str">
            <v>LIT_404</v>
          </cell>
          <cell r="E1358" t="str">
            <v>Douala</v>
          </cell>
        </row>
        <row r="1359">
          <cell r="D1359" t="str">
            <v>LIT_577</v>
          </cell>
          <cell r="E1359" t="str">
            <v>Douala</v>
          </cell>
        </row>
        <row r="1360">
          <cell r="D1360" t="str">
            <v>LIT_291</v>
          </cell>
          <cell r="E1360" t="str">
            <v>Douala</v>
          </cell>
        </row>
        <row r="1361">
          <cell r="D1361" t="str">
            <v>NRD_027</v>
          </cell>
          <cell r="E1361" t="str">
            <v>NORD</v>
          </cell>
        </row>
        <row r="1362">
          <cell r="D1362" t="str">
            <v>OST_233</v>
          </cell>
          <cell r="E1362" t="str">
            <v>OUEST</v>
          </cell>
        </row>
        <row r="1363">
          <cell r="D1363" t="str">
            <v>SUD_083</v>
          </cell>
          <cell r="E1363" t="str">
            <v>CENTRE</v>
          </cell>
        </row>
        <row r="1364">
          <cell r="D1364" t="str">
            <v>SUD_172</v>
          </cell>
          <cell r="E1364" t="str">
            <v>CENTRE</v>
          </cell>
        </row>
        <row r="1365">
          <cell r="D1365" t="str">
            <v>SUD_233</v>
          </cell>
          <cell r="E1365" t="str">
            <v>CENTRE</v>
          </cell>
        </row>
        <row r="1366">
          <cell r="D1366" t="str">
            <v>SUD_006</v>
          </cell>
          <cell r="E1366" t="str">
            <v>LITTORAL</v>
          </cell>
        </row>
        <row r="1367">
          <cell r="D1367" t="str">
            <v>LIT_658</v>
          </cell>
          <cell r="E1367" t="str">
            <v>LITTORAL</v>
          </cell>
        </row>
        <row r="1368">
          <cell r="D1368" t="str">
            <v>LIT_489</v>
          </cell>
          <cell r="E1368" t="str">
            <v>Douala</v>
          </cell>
        </row>
        <row r="1369">
          <cell r="D1369" t="str">
            <v>SUD_227</v>
          </cell>
          <cell r="E1369" t="str">
            <v>CENTRE</v>
          </cell>
        </row>
        <row r="1370">
          <cell r="D1370" t="str">
            <v>OST_135</v>
          </cell>
          <cell r="E1370" t="str">
            <v>Bafoussam</v>
          </cell>
        </row>
        <row r="1371">
          <cell r="D1371" t="str">
            <v>CTR_074</v>
          </cell>
          <cell r="E1371" t="str">
            <v>Yaounde</v>
          </cell>
        </row>
        <row r="1372">
          <cell r="D1372" t="str">
            <v>LIT_024</v>
          </cell>
          <cell r="E1372" t="str">
            <v>Douala</v>
          </cell>
        </row>
        <row r="1373">
          <cell r="D1373" t="str">
            <v>LIT_599</v>
          </cell>
          <cell r="E1373" t="str">
            <v>Douala</v>
          </cell>
        </row>
        <row r="1374">
          <cell r="D1374" t="str">
            <v>EXN_064</v>
          </cell>
          <cell r="E1374" t="str">
            <v>EXTREME-NORD</v>
          </cell>
        </row>
        <row r="1375">
          <cell r="D1375" t="str">
            <v>OST_232</v>
          </cell>
          <cell r="E1375" t="str">
            <v>Bafoussam</v>
          </cell>
        </row>
        <row r="1376">
          <cell r="D1376" t="str">
            <v>EXN_031</v>
          </cell>
          <cell r="E1376" t="str">
            <v>EXTREME-NORD</v>
          </cell>
        </row>
        <row r="1377">
          <cell r="D1377" t="str">
            <v>EXN_138</v>
          </cell>
          <cell r="E1377" t="str">
            <v>EXTREME-NORD</v>
          </cell>
        </row>
        <row r="1378">
          <cell r="D1378" t="str">
            <v>LIT_059</v>
          </cell>
          <cell r="E1378" t="str">
            <v>Douala</v>
          </cell>
        </row>
        <row r="1379">
          <cell r="D1379" t="str">
            <v>SUD_160</v>
          </cell>
          <cell r="E1379" t="str">
            <v>CENTRE</v>
          </cell>
        </row>
        <row r="1380">
          <cell r="D1380" t="str">
            <v>SUD_206</v>
          </cell>
          <cell r="E1380" t="str">
            <v>CENTRE</v>
          </cell>
        </row>
        <row r="1381">
          <cell r="D1381" t="str">
            <v>SUD_162</v>
          </cell>
          <cell r="E1381" t="str">
            <v>CENTRE</v>
          </cell>
        </row>
        <row r="1382">
          <cell r="D1382" t="str">
            <v>EXN_002</v>
          </cell>
          <cell r="E1382" t="str">
            <v>Maroua</v>
          </cell>
        </row>
        <row r="1383">
          <cell r="D1383" t="str">
            <v>ADM_115</v>
          </cell>
          <cell r="E1383" t="str">
            <v>Ngaoundere</v>
          </cell>
        </row>
        <row r="1384">
          <cell r="D1384" t="str">
            <v>SUD_057</v>
          </cell>
          <cell r="E1384" t="str">
            <v>CENTRE</v>
          </cell>
        </row>
        <row r="1385">
          <cell r="D1385" t="str">
            <v>LIT_371</v>
          </cell>
          <cell r="E1385" t="str">
            <v>Douala</v>
          </cell>
        </row>
        <row r="1386">
          <cell r="D1386" t="str">
            <v>LIT_014</v>
          </cell>
          <cell r="E1386" t="str">
            <v>Douala</v>
          </cell>
        </row>
        <row r="1387">
          <cell r="D1387" t="str">
            <v>LIT_325</v>
          </cell>
          <cell r="E1387" t="str">
            <v>Douala</v>
          </cell>
        </row>
        <row r="1388">
          <cell r="D1388" t="str">
            <v>LIT_047</v>
          </cell>
          <cell r="E1388" t="str">
            <v>Douala</v>
          </cell>
        </row>
        <row r="1389">
          <cell r="D1389" t="str">
            <v>EST_040</v>
          </cell>
          <cell r="E1389" t="str">
            <v>CENTRE</v>
          </cell>
        </row>
        <row r="1390">
          <cell r="D1390" t="str">
            <v>LIT_433</v>
          </cell>
          <cell r="E1390" t="str">
            <v>Douala</v>
          </cell>
        </row>
        <row r="1391">
          <cell r="D1391" t="str">
            <v>LIT_579</v>
          </cell>
          <cell r="E1391" t="str">
            <v>Douala</v>
          </cell>
        </row>
        <row r="1392">
          <cell r="D1392" t="str">
            <v>CTR_339</v>
          </cell>
          <cell r="E1392" t="str">
            <v>Yaounde</v>
          </cell>
        </row>
        <row r="1393">
          <cell r="D1393" t="str">
            <v>CTR_387</v>
          </cell>
          <cell r="E1393" t="str">
            <v>Yaounde</v>
          </cell>
        </row>
        <row r="1394">
          <cell r="D1394" t="str">
            <v>OST_145</v>
          </cell>
          <cell r="E1394" t="str">
            <v>OUEST</v>
          </cell>
        </row>
        <row r="1395">
          <cell r="D1395" t="str">
            <v>SUD_223</v>
          </cell>
          <cell r="E1395" t="str">
            <v>CENTRE</v>
          </cell>
        </row>
        <row r="1396">
          <cell r="D1396" t="str">
            <v>LIT_583</v>
          </cell>
          <cell r="E1396" t="str">
            <v>LITTORAL</v>
          </cell>
        </row>
        <row r="1397">
          <cell r="D1397" t="str">
            <v>LIT_181</v>
          </cell>
          <cell r="E1397" t="str">
            <v>Douala</v>
          </cell>
        </row>
        <row r="1398">
          <cell r="D1398" t="str">
            <v>LIT_862</v>
          </cell>
          <cell r="E1398" t="str">
            <v>Douala</v>
          </cell>
        </row>
        <row r="1399">
          <cell r="D1399" t="str">
            <v>LIT_645</v>
          </cell>
          <cell r="E1399" t="str">
            <v>Douala</v>
          </cell>
        </row>
        <row r="1400">
          <cell r="D1400" t="str">
            <v>SUO_077</v>
          </cell>
          <cell r="E1400" t="str">
            <v>SUD-OUEST</v>
          </cell>
        </row>
        <row r="1401">
          <cell r="D1401" t="str">
            <v>LIT_683</v>
          </cell>
          <cell r="E1401" t="str">
            <v>Douala</v>
          </cell>
        </row>
        <row r="1402">
          <cell r="D1402" t="str">
            <v>EXN_117</v>
          </cell>
          <cell r="E1402" t="str">
            <v>Maroua</v>
          </cell>
        </row>
        <row r="1403">
          <cell r="D1403" t="str">
            <v>SUO_166</v>
          </cell>
          <cell r="E1403" t="str">
            <v>SUD-OUEST</v>
          </cell>
        </row>
        <row r="1404">
          <cell r="D1404" t="str">
            <v>SUO_011</v>
          </cell>
          <cell r="E1404" t="str">
            <v>SUD-OUEST</v>
          </cell>
        </row>
        <row r="1405">
          <cell r="D1405" t="str">
            <v>EST_064</v>
          </cell>
          <cell r="E1405" t="str">
            <v>CENTRE</v>
          </cell>
        </row>
        <row r="1406">
          <cell r="D1406" t="str">
            <v>SUO_193</v>
          </cell>
          <cell r="E1406" t="str">
            <v>SUD-OUEST</v>
          </cell>
        </row>
        <row r="1407">
          <cell r="D1407" t="str">
            <v>LIT_186</v>
          </cell>
          <cell r="E1407" t="str">
            <v>LITTORAL</v>
          </cell>
        </row>
        <row r="1408">
          <cell r="D1408" t="str">
            <v>EST_088</v>
          </cell>
          <cell r="E1408" t="str">
            <v>CENTRE</v>
          </cell>
        </row>
        <row r="1409">
          <cell r="D1409" t="str">
            <v>CTR_425</v>
          </cell>
          <cell r="E1409" t="str">
            <v>Yaounde</v>
          </cell>
        </row>
        <row r="1410">
          <cell r="D1410" t="str">
            <v>CTR_563</v>
          </cell>
          <cell r="E1410" t="str">
            <v>Yaounde</v>
          </cell>
        </row>
        <row r="1411">
          <cell r="D1411" t="str">
            <v>CTR_448</v>
          </cell>
          <cell r="E1411" t="str">
            <v>Yaounde</v>
          </cell>
        </row>
        <row r="1412">
          <cell r="D1412" t="str">
            <v>CTR_326</v>
          </cell>
          <cell r="E1412" t="str">
            <v>Yaounde</v>
          </cell>
        </row>
        <row r="1413">
          <cell r="D1413" t="str">
            <v>CTR_383</v>
          </cell>
          <cell r="E1413" t="str">
            <v>Yaounde</v>
          </cell>
        </row>
        <row r="1414">
          <cell r="D1414" t="str">
            <v>CTR_211</v>
          </cell>
          <cell r="E1414" t="str">
            <v>Yaounde</v>
          </cell>
        </row>
        <row r="1415">
          <cell r="D1415" t="str">
            <v>CTR_476</v>
          </cell>
          <cell r="E1415" t="str">
            <v>Yaounde</v>
          </cell>
        </row>
        <row r="1416">
          <cell r="D1416" t="str">
            <v>CTR_255</v>
          </cell>
          <cell r="E1416" t="str">
            <v>Yaounde</v>
          </cell>
        </row>
        <row r="1417">
          <cell r="D1417" t="str">
            <v>CTR_122</v>
          </cell>
          <cell r="E1417" t="str">
            <v>Yaounde</v>
          </cell>
        </row>
        <row r="1418">
          <cell r="D1418" t="str">
            <v>CTR_249</v>
          </cell>
          <cell r="E1418" t="str">
            <v>Yaounde</v>
          </cell>
        </row>
        <row r="1419">
          <cell r="D1419" t="str">
            <v>CTR_538</v>
          </cell>
          <cell r="E1419" t="str">
            <v>Yaounde</v>
          </cell>
        </row>
        <row r="1420">
          <cell r="D1420" t="str">
            <v>CTR_194</v>
          </cell>
          <cell r="E1420" t="str">
            <v>Yaounde</v>
          </cell>
        </row>
        <row r="1421">
          <cell r="D1421" t="str">
            <v>CTR_031</v>
          </cell>
          <cell r="E1421" t="str">
            <v>Yaounde</v>
          </cell>
        </row>
        <row r="1422">
          <cell r="D1422" t="str">
            <v>CTR_327</v>
          </cell>
          <cell r="E1422" t="str">
            <v>Yaounde</v>
          </cell>
        </row>
        <row r="1423">
          <cell r="D1423" t="str">
            <v>CTR_105</v>
          </cell>
          <cell r="E1423" t="str">
            <v>Yaounde</v>
          </cell>
        </row>
        <row r="1424">
          <cell r="D1424" t="str">
            <v>CTR_333</v>
          </cell>
          <cell r="E1424" t="str">
            <v>Yaounde</v>
          </cell>
        </row>
        <row r="1425">
          <cell r="D1425" t="str">
            <v>CTR_259</v>
          </cell>
          <cell r="E1425" t="str">
            <v>Yaounde</v>
          </cell>
        </row>
        <row r="1426">
          <cell r="D1426" t="str">
            <v>CTR_088</v>
          </cell>
          <cell r="E1426" t="str">
            <v>Yaounde</v>
          </cell>
        </row>
        <row r="1427">
          <cell r="D1427" t="str">
            <v>CTR_372</v>
          </cell>
          <cell r="E1427" t="str">
            <v>Yaounde</v>
          </cell>
        </row>
        <row r="1428">
          <cell r="D1428" t="str">
            <v>CTR_794</v>
          </cell>
          <cell r="E1428" t="str">
            <v>Yaounde</v>
          </cell>
        </row>
        <row r="1429">
          <cell r="D1429" t="str">
            <v>CTR_632</v>
          </cell>
          <cell r="E1429" t="str">
            <v>Yaounde</v>
          </cell>
        </row>
        <row r="1430">
          <cell r="D1430" t="str">
            <v>CTR_661</v>
          </cell>
          <cell r="E1430" t="str">
            <v>Yaounde</v>
          </cell>
        </row>
        <row r="1431">
          <cell r="D1431" t="str">
            <v>CTR_557</v>
          </cell>
          <cell r="E1431" t="str">
            <v>Yaounde</v>
          </cell>
        </row>
        <row r="1432">
          <cell r="D1432" t="str">
            <v>CTR_149</v>
          </cell>
          <cell r="E1432" t="str">
            <v>Yaounde</v>
          </cell>
        </row>
        <row r="1433">
          <cell r="D1433" t="str">
            <v>CTR_123</v>
          </cell>
          <cell r="E1433" t="str">
            <v>Yaounde</v>
          </cell>
        </row>
        <row r="1434">
          <cell r="D1434" t="str">
            <v>CTR_576</v>
          </cell>
          <cell r="E1434" t="str">
            <v>Yaounde</v>
          </cell>
        </row>
        <row r="1435">
          <cell r="D1435" t="str">
            <v>EST_061</v>
          </cell>
          <cell r="E1435" t="str">
            <v>CENTRE</v>
          </cell>
        </row>
        <row r="1436">
          <cell r="D1436" t="str">
            <v>CTR_950</v>
          </cell>
          <cell r="E1436" t="str">
            <v>Yaounde</v>
          </cell>
        </row>
        <row r="1437">
          <cell r="D1437" t="str">
            <v>CTR_331</v>
          </cell>
          <cell r="E1437" t="str">
            <v>Yaounde</v>
          </cell>
        </row>
        <row r="1438">
          <cell r="D1438" t="str">
            <v>CTR_422</v>
          </cell>
          <cell r="E1438" t="str">
            <v>Yaounde</v>
          </cell>
        </row>
        <row r="1439">
          <cell r="D1439" t="str">
            <v>CTR_465</v>
          </cell>
          <cell r="E1439" t="str">
            <v>Yaounde</v>
          </cell>
        </row>
        <row r="1440">
          <cell r="D1440" t="str">
            <v>CTR_648</v>
          </cell>
          <cell r="E1440" t="str">
            <v>Yaounde</v>
          </cell>
        </row>
        <row r="1441">
          <cell r="D1441" t="str">
            <v>SUD_050</v>
          </cell>
          <cell r="E1441" t="str">
            <v>CENTRE</v>
          </cell>
        </row>
        <row r="1442">
          <cell r="D1442" t="str">
            <v>CTR_244</v>
          </cell>
          <cell r="E1442" t="str">
            <v>Yaounde</v>
          </cell>
        </row>
        <row r="1443">
          <cell r="D1443" t="str">
            <v>CTR_637</v>
          </cell>
          <cell r="E1443" t="str">
            <v>Yaounde</v>
          </cell>
        </row>
        <row r="1444">
          <cell r="D1444" t="str">
            <v>SUD_217</v>
          </cell>
          <cell r="E1444" t="str">
            <v>CENTRE</v>
          </cell>
        </row>
        <row r="1445">
          <cell r="D1445" t="str">
            <v>CTR_317</v>
          </cell>
          <cell r="E1445" t="str">
            <v>Yaounde</v>
          </cell>
        </row>
        <row r="1446">
          <cell r="D1446" t="str">
            <v>CTR_467</v>
          </cell>
          <cell r="E1446" t="str">
            <v>Yaounde</v>
          </cell>
        </row>
        <row r="1447">
          <cell r="D1447" t="str">
            <v>CTR_852</v>
          </cell>
          <cell r="E1447" t="str">
            <v>Yaounde</v>
          </cell>
        </row>
        <row r="1448">
          <cell r="D1448" t="str">
            <v>EST_144</v>
          </cell>
          <cell r="E1448" t="str">
            <v>CENTRE</v>
          </cell>
        </row>
        <row r="1449">
          <cell r="D1449" t="str">
            <v>CTR_524</v>
          </cell>
          <cell r="E1449" t="str">
            <v>Yaounde</v>
          </cell>
        </row>
        <row r="1450">
          <cell r="D1450" t="str">
            <v>SUD_082</v>
          </cell>
          <cell r="E1450" t="str">
            <v>CENTRE</v>
          </cell>
        </row>
        <row r="1451">
          <cell r="D1451" t="str">
            <v>CTR_848</v>
          </cell>
          <cell r="E1451" t="str">
            <v>Yaounde</v>
          </cell>
        </row>
        <row r="1452">
          <cell r="D1452" t="str">
            <v>CTR_210</v>
          </cell>
          <cell r="E1452" t="str">
            <v>Yaounde</v>
          </cell>
        </row>
        <row r="1453">
          <cell r="D1453" t="str">
            <v>CTR_084</v>
          </cell>
          <cell r="E1453" t="str">
            <v>Yaounde</v>
          </cell>
        </row>
        <row r="1454">
          <cell r="D1454" t="str">
            <v>EST_197</v>
          </cell>
          <cell r="E1454" t="str">
            <v>CENTRE</v>
          </cell>
        </row>
        <row r="1455">
          <cell r="D1455" t="str">
            <v>CTR_021</v>
          </cell>
          <cell r="E1455" t="str">
            <v>CENTRE</v>
          </cell>
        </row>
        <row r="1456">
          <cell r="D1456" t="str">
            <v>SUD_264</v>
          </cell>
          <cell r="E1456" t="str">
            <v>CENTRE</v>
          </cell>
        </row>
        <row r="1457">
          <cell r="D1457" t="str">
            <v>CTR_392</v>
          </cell>
          <cell r="E1457" t="str">
            <v>CENTRE</v>
          </cell>
        </row>
        <row r="1458">
          <cell r="D1458" t="str">
            <v>CTR_769</v>
          </cell>
          <cell r="E1458" t="str">
            <v>Yaounde</v>
          </cell>
        </row>
        <row r="1459">
          <cell r="D1459" t="str">
            <v>EXN_089</v>
          </cell>
          <cell r="E1459" t="str">
            <v>Maroua</v>
          </cell>
        </row>
        <row r="1460">
          <cell r="D1460" t="str">
            <v>CTR_761</v>
          </cell>
          <cell r="E1460" t="str">
            <v>Yaounde</v>
          </cell>
        </row>
        <row r="1461">
          <cell r="D1461" t="str">
            <v>EST_127</v>
          </cell>
          <cell r="E1461" t="str">
            <v>CENTRE</v>
          </cell>
        </row>
        <row r="1462">
          <cell r="D1462" t="str">
            <v>CTR_061</v>
          </cell>
          <cell r="E1462" t="str">
            <v>CENTRE</v>
          </cell>
        </row>
        <row r="1463">
          <cell r="D1463" t="str">
            <v>CTR_763</v>
          </cell>
          <cell r="E1463" t="str">
            <v>Yaounde</v>
          </cell>
        </row>
        <row r="1464">
          <cell r="D1464" t="str">
            <v>EST_032</v>
          </cell>
          <cell r="E1464" t="str">
            <v>CENTRE</v>
          </cell>
        </row>
        <row r="1465">
          <cell r="D1465" t="str">
            <v>CTR_713</v>
          </cell>
          <cell r="E1465" t="str">
            <v>Yaounde</v>
          </cell>
        </row>
        <row r="1466">
          <cell r="D1466" t="str">
            <v>CTR_535</v>
          </cell>
          <cell r="E1466" t="str">
            <v>Yaounde</v>
          </cell>
        </row>
        <row r="1467">
          <cell r="D1467" t="str">
            <v>EST_004</v>
          </cell>
          <cell r="E1467" t="str">
            <v>CENTRE</v>
          </cell>
        </row>
        <row r="1468">
          <cell r="D1468" t="str">
            <v>EST_128</v>
          </cell>
          <cell r="E1468" t="str">
            <v>CENTRE</v>
          </cell>
        </row>
        <row r="1469">
          <cell r="D1469" t="str">
            <v>CTR_213</v>
          </cell>
          <cell r="E1469" t="str">
            <v>Yaounde</v>
          </cell>
        </row>
        <row r="1470">
          <cell r="D1470" t="str">
            <v>CTR_723</v>
          </cell>
          <cell r="E1470" t="str">
            <v>Yaounde</v>
          </cell>
        </row>
        <row r="1471">
          <cell r="D1471" t="str">
            <v>CTR_285</v>
          </cell>
          <cell r="E1471" t="str">
            <v>Yaounde</v>
          </cell>
        </row>
        <row r="1472">
          <cell r="D1472" t="str">
            <v>CTR_381</v>
          </cell>
          <cell r="E1472" t="str">
            <v>Yaounde</v>
          </cell>
        </row>
        <row r="1473">
          <cell r="D1473" t="str">
            <v>CTR_482</v>
          </cell>
          <cell r="E1473" t="str">
            <v>Yaounde</v>
          </cell>
        </row>
        <row r="1474">
          <cell r="D1474" t="str">
            <v>CTR_129</v>
          </cell>
          <cell r="E1474" t="str">
            <v>Yaounde</v>
          </cell>
        </row>
        <row r="1475">
          <cell r="D1475" t="str">
            <v>CTR_265</v>
          </cell>
          <cell r="E1475" t="str">
            <v>Yaounde</v>
          </cell>
        </row>
        <row r="1476">
          <cell r="D1476" t="str">
            <v>CTR_473</v>
          </cell>
          <cell r="E1476" t="str">
            <v>Yaounde</v>
          </cell>
        </row>
        <row r="1477">
          <cell r="D1477" t="str">
            <v>CTR_110</v>
          </cell>
          <cell r="E1477" t="str">
            <v>Yaounde</v>
          </cell>
        </row>
        <row r="1478">
          <cell r="D1478" t="str">
            <v>CTR_401</v>
          </cell>
          <cell r="E1478" t="str">
            <v>Yaounde</v>
          </cell>
        </row>
        <row r="1479">
          <cell r="D1479" t="str">
            <v>EST_131</v>
          </cell>
          <cell r="E1479" t="str">
            <v>CENTRE</v>
          </cell>
        </row>
        <row r="1480">
          <cell r="D1480" t="str">
            <v>CTR_866</v>
          </cell>
          <cell r="E1480" t="str">
            <v>Yaounde</v>
          </cell>
        </row>
        <row r="1481">
          <cell r="D1481" t="str">
            <v>SUD_263</v>
          </cell>
          <cell r="E1481" t="str">
            <v>CENTRE</v>
          </cell>
        </row>
        <row r="1482">
          <cell r="D1482" t="str">
            <v>CTR_154</v>
          </cell>
          <cell r="E1482" t="str">
            <v>Yaounde</v>
          </cell>
        </row>
        <row r="1483">
          <cell r="D1483" t="str">
            <v>CTR_861</v>
          </cell>
          <cell r="E1483" t="str">
            <v>Yaounde</v>
          </cell>
        </row>
        <row r="1484">
          <cell r="D1484" t="str">
            <v>CTR_155</v>
          </cell>
          <cell r="E1484" t="str">
            <v>Yaounde</v>
          </cell>
        </row>
        <row r="1485">
          <cell r="D1485" t="str">
            <v>CTR_466</v>
          </cell>
          <cell r="E1485" t="str">
            <v>Yaounde</v>
          </cell>
        </row>
        <row r="1486">
          <cell r="D1486" t="str">
            <v>CTR_625</v>
          </cell>
          <cell r="E1486" t="str">
            <v>Yaounde</v>
          </cell>
        </row>
        <row r="1487">
          <cell r="D1487" t="str">
            <v>CTR_198</v>
          </cell>
          <cell r="E1487" t="str">
            <v>Yaounde</v>
          </cell>
        </row>
        <row r="1488">
          <cell r="D1488" t="str">
            <v>CTR_821</v>
          </cell>
          <cell r="E1488" t="str">
            <v>Yaounde</v>
          </cell>
        </row>
        <row r="1489">
          <cell r="D1489" t="str">
            <v>CTR_553</v>
          </cell>
          <cell r="E1489" t="str">
            <v>Yaounde</v>
          </cell>
        </row>
        <row r="1490">
          <cell r="D1490" t="str">
            <v>CTR_240</v>
          </cell>
          <cell r="E1490" t="str">
            <v>Yaounde</v>
          </cell>
        </row>
        <row r="1491">
          <cell r="D1491" t="str">
            <v>CTR_647</v>
          </cell>
          <cell r="E1491" t="str">
            <v>Yaounde</v>
          </cell>
        </row>
        <row r="1492">
          <cell r="D1492" t="str">
            <v>EST_193</v>
          </cell>
          <cell r="E1492" t="str">
            <v>CENTRE</v>
          </cell>
        </row>
        <row r="1493">
          <cell r="D1493" t="str">
            <v>CTR_340</v>
          </cell>
          <cell r="E1493" t="str">
            <v>Yaounde</v>
          </cell>
        </row>
        <row r="1494">
          <cell r="D1494" t="str">
            <v>CTR_047</v>
          </cell>
          <cell r="E1494" t="str">
            <v>Yaounde</v>
          </cell>
        </row>
        <row r="1495">
          <cell r="D1495" t="str">
            <v>CTR_767</v>
          </cell>
          <cell r="E1495" t="str">
            <v>Yaounde</v>
          </cell>
        </row>
        <row r="1496">
          <cell r="D1496" t="str">
            <v>EST_205</v>
          </cell>
          <cell r="E1496" t="str">
            <v>CENTRE</v>
          </cell>
        </row>
        <row r="1497">
          <cell r="D1497" t="str">
            <v>CTR_012</v>
          </cell>
          <cell r="E1497" t="str">
            <v>Yaounde</v>
          </cell>
        </row>
        <row r="1498">
          <cell r="D1498" t="str">
            <v>SUO_079</v>
          </cell>
          <cell r="E1498" t="str">
            <v>SUD-OUEST</v>
          </cell>
        </row>
        <row r="1499">
          <cell r="D1499" t="str">
            <v>CTR_109</v>
          </cell>
          <cell r="E1499" t="str">
            <v>Yaounde</v>
          </cell>
        </row>
        <row r="1500">
          <cell r="D1500" t="str">
            <v>ADM_107</v>
          </cell>
          <cell r="E1500" t="str">
            <v>ADAMAOUA</v>
          </cell>
        </row>
        <row r="1501">
          <cell r="D1501" t="str">
            <v>CTR_127</v>
          </cell>
          <cell r="E1501" t="str">
            <v>Yaounde</v>
          </cell>
        </row>
        <row r="1502">
          <cell r="D1502" t="str">
            <v>LIT_160</v>
          </cell>
          <cell r="E1502" t="str">
            <v>Douala</v>
          </cell>
        </row>
        <row r="1503">
          <cell r="D1503" t="str">
            <v>LIT_203</v>
          </cell>
          <cell r="E1503" t="str">
            <v>Douala</v>
          </cell>
        </row>
        <row r="1504">
          <cell r="D1504" t="str">
            <v>LIT_449</v>
          </cell>
          <cell r="E1504" t="str">
            <v>Douala</v>
          </cell>
        </row>
        <row r="1505">
          <cell r="D1505" t="str">
            <v>LIT_486</v>
          </cell>
          <cell r="E1505" t="str">
            <v>Douala</v>
          </cell>
        </row>
        <row r="1506">
          <cell r="D1506" t="str">
            <v>NRD_003</v>
          </cell>
          <cell r="E1506" t="str">
            <v>Garoua</v>
          </cell>
        </row>
        <row r="1507">
          <cell r="D1507" t="str">
            <v>NRD_022</v>
          </cell>
          <cell r="E1507" t="str">
            <v>NORD</v>
          </cell>
        </row>
        <row r="1508">
          <cell r="D1508" t="str">
            <v>NRD_260</v>
          </cell>
          <cell r="E1508" t="str">
            <v>Garoua</v>
          </cell>
        </row>
        <row r="1509">
          <cell r="D1509" t="str">
            <v>EST_194</v>
          </cell>
          <cell r="E1509" t="str">
            <v>CENTRE</v>
          </cell>
        </row>
        <row r="1510">
          <cell r="D1510" t="str">
            <v>SUO_078</v>
          </cell>
          <cell r="E1510" t="str">
            <v>SUD-OUEST</v>
          </cell>
        </row>
        <row r="1511">
          <cell r="D1511" t="str">
            <v>NRD_118</v>
          </cell>
          <cell r="E1511" t="str">
            <v>Garoua</v>
          </cell>
        </row>
        <row r="1512">
          <cell r="D1512" t="str">
            <v>LIT_106</v>
          </cell>
          <cell r="E1512" t="str">
            <v>Douala</v>
          </cell>
        </row>
        <row r="1513">
          <cell r="D1513" t="str">
            <v>NRD_007</v>
          </cell>
          <cell r="E1513" t="str">
            <v>Garoua</v>
          </cell>
        </row>
        <row r="1514">
          <cell r="D1514" t="str">
            <v>OST_137</v>
          </cell>
          <cell r="E1514" t="str">
            <v>OUEST</v>
          </cell>
        </row>
        <row r="1515">
          <cell r="D1515" t="str">
            <v>LIT_076</v>
          </cell>
          <cell r="E1515" t="str">
            <v>Douala</v>
          </cell>
        </row>
        <row r="1516">
          <cell r="D1516" t="str">
            <v>EXN_114</v>
          </cell>
          <cell r="E1516" t="str">
            <v>Maroua</v>
          </cell>
        </row>
        <row r="1517">
          <cell r="D1517" t="str">
            <v>OST_077</v>
          </cell>
          <cell r="E1517" t="str">
            <v>Bafoussam</v>
          </cell>
        </row>
        <row r="1518">
          <cell r="D1518" t="str">
            <v>LIT_349</v>
          </cell>
          <cell r="E1518" t="str">
            <v>LITTORAL</v>
          </cell>
        </row>
        <row r="1519">
          <cell r="D1519" t="str">
            <v>OST_125</v>
          </cell>
          <cell r="E1519" t="str">
            <v>OUEST</v>
          </cell>
        </row>
        <row r="1520">
          <cell r="D1520" t="str">
            <v>LIT_405</v>
          </cell>
          <cell r="E1520" t="str">
            <v>Douala</v>
          </cell>
        </row>
        <row r="1521">
          <cell r="D1521" t="str">
            <v>OST_235</v>
          </cell>
          <cell r="E1521" t="str">
            <v>OUEST</v>
          </cell>
        </row>
        <row r="1522">
          <cell r="D1522" t="str">
            <v>NRD_029</v>
          </cell>
          <cell r="E1522" t="str">
            <v>NORD</v>
          </cell>
        </row>
        <row r="1523">
          <cell r="D1523" t="str">
            <v>LIT_167</v>
          </cell>
          <cell r="E1523" t="str">
            <v>Douala</v>
          </cell>
        </row>
        <row r="1524">
          <cell r="D1524" t="str">
            <v>LIT_285</v>
          </cell>
          <cell r="E1524" t="str">
            <v>Douala</v>
          </cell>
        </row>
        <row r="1525">
          <cell r="D1525" t="str">
            <v>LIT_342</v>
          </cell>
          <cell r="E1525" t="str">
            <v>Douala</v>
          </cell>
        </row>
        <row r="1526">
          <cell r="D1526" t="str">
            <v>LIT_303</v>
          </cell>
          <cell r="E1526" t="str">
            <v>Douala</v>
          </cell>
        </row>
        <row r="1527">
          <cell r="D1527" t="str">
            <v>LIT_274</v>
          </cell>
          <cell r="E1527" t="str">
            <v>Douala</v>
          </cell>
        </row>
        <row r="1528">
          <cell r="D1528" t="str">
            <v>LIT_726</v>
          </cell>
          <cell r="E1528" t="str">
            <v>Douala</v>
          </cell>
        </row>
        <row r="1529">
          <cell r="D1529" t="str">
            <v>LIT_856</v>
          </cell>
          <cell r="E1529" t="str">
            <v>Douala</v>
          </cell>
        </row>
        <row r="1530">
          <cell r="D1530" t="str">
            <v>LIT_398</v>
          </cell>
          <cell r="E1530" t="str">
            <v>Douala</v>
          </cell>
        </row>
        <row r="1531">
          <cell r="D1531" t="str">
            <v>LIT_713</v>
          </cell>
          <cell r="E1531" t="str">
            <v>Douala</v>
          </cell>
        </row>
        <row r="1532">
          <cell r="D1532" t="str">
            <v>LIT_844</v>
          </cell>
          <cell r="E1532" t="str">
            <v>Douala</v>
          </cell>
        </row>
        <row r="1533">
          <cell r="D1533" t="str">
            <v>NRD_018</v>
          </cell>
          <cell r="E1533" t="str">
            <v>Garoua</v>
          </cell>
        </row>
        <row r="1534">
          <cell r="D1534" t="str">
            <v>OST_238</v>
          </cell>
          <cell r="E1534" t="str">
            <v>Bafoussam</v>
          </cell>
        </row>
        <row r="1535">
          <cell r="D1535" t="str">
            <v>OST_078</v>
          </cell>
          <cell r="E1535" t="str">
            <v>Bafoussam</v>
          </cell>
        </row>
        <row r="1536">
          <cell r="D1536" t="str">
            <v>OST_003</v>
          </cell>
          <cell r="E1536" t="str">
            <v>Bafoussam</v>
          </cell>
        </row>
        <row r="1537">
          <cell r="D1537" t="str">
            <v>LIT_654</v>
          </cell>
          <cell r="E1537" t="str">
            <v>Douala</v>
          </cell>
        </row>
        <row r="1538">
          <cell r="D1538" t="str">
            <v>LIT_863</v>
          </cell>
          <cell r="E1538" t="str">
            <v>Douala</v>
          </cell>
        </row>
        <row r="1539">
          <cell r="D1539" t="str">
            <v>LIT_774</v>
          </cell>
          <cell r="E1539" t="str">
            <v>Douala</v>
          </cell>
        </row>
        <row r="1540">
          <cell r="D1540" t="str">
            <v>LIT_210</v>
          </cell>
          <cell r="E1540" t="str">
            <v>Douala</v>
          </cell>
        </row>
        <row r="1541">
          <cell r="D1541" t="str">
            <v>EXN_044</v>
          </cell>
          <cell r="E1541" t="str">
            <v>Maroua</v>
          </cell>
        </row>
        <row r="1542">
          <cell r="D1542" t="str">
            <v>SUO_007</v>
          </cell>
          <cell r="E1542" t="str">
            <v>SUD-OUEST</v>
          </cell>
        </row>
        <row r="1543">
          <cell r="D1543" t="str">
            <v>NRD_037</v>
          </cell>
          <cell r="E1543" t="str">
            <v>Garoua</v>
          </cell>
        </row>
        <row r="1544">
          <cell r="D1544" t="str">
            <v>CTR_1050</v>
          </cell>
          <cell r="E1544" t="str">
            <v>Yaounde</v>
          </cell>
        </row>
        <row r="1545">
          <cell r="D1545" t="str">
            <v>SUO_249</v>
          </cell>
          <cell r="E1545" t="str">
            <v>SUD-OUEST</v>
          </cell>
        </row>
        <row r="1546">
          <cell r="D1546" t="str">
            <v>SUO_171</v>
          </cell>
          <cell r="E1546" t="str">
            <v>SUD-OUEST</v>
          </cell>
        </row>
        <row r="1547">
          <cell r="D1547" t="str">
            <v>NRD_013</v>
          </cell>
          <cell r="E1547" t="str">
            <v>NORD</v>
          </cell>
        </row>
        <row r="1548">
          <cell r="D1548" t="str">
            <v>NRD_130</v>
          </cell>
          <cell r="E1548" t="str">
            <v>Garoua</v>
          </cell>
        </row>
        <row r="1549">
          <cell r="D1549" t="str">
            <v>NRD_162</v>
          </cell>
          <cell r="E1549" t="str">
            <v>Garoua</v>
          </cell>
        </row>
        <row r="1550">
          <cell r="D1550" t="str">
            <v>LIT_576</v>
          </cell>
          <cell r="E1550" t="str">
            <v>Douala</v>
          </cell>
        </row>
        <row r="1551">
          <cell r="D1551" t="str">
            <v>LIT_558</v>
          </cell>
          <cell r="E1551" t="str">
            <v>LITTORAL</v>
          </cell>
        </row>
        <row r="1552">
          <cell r="D1552" t="str">
            <v>NRD_009</v>
          </cell>
          <cell r="E1552" t="str">
            <v>Garoua</v>
          </cell>
        </row>
        <row r="1553">
          <cell r="D1553" t="str">
            <v>LIT_353</v>
          </cell>
          <cell r="E1553" t="str">
            <v>LITTORAL</v>
          </cell>
        </row>
        <row r="1554">
          <cell r="D1554" t="str">
            <v>SUO_191</v>
          </cell>
          <cell r="E1554" t="str">
            <v>SUD-OUEST</v>
          </cell>
        </row>
        <row r="1555">
          <cell r="D1555" t="str">
            <v>EXN_258</v>
          </cell>
          <cell r="E1555" t="str">
            <v>EXTREME-NORD</v>
          </cell>
        </row>
        <row r="1556">
          <cell r="D1556" t="str">
            <v>CTR_694</v>
          </cell>
          <cell r="E1556" t="str">
            <v>Yaounde</v>
          </cell>
        </row>
        <row r="1557">
          <cell r="D1557" t="str">
            <v>SUO_197</v>
          </cell>
          <cell r="E1557" t="str">
            <v>SUD-OUEST</v>
          </cell>
        </row>
        <row r="1558">
          <cell r="D1558" t="str">
            <v>SUO_208</v>
          </cell>
          <cell r="E1558" t="str">
            <v>SUD-OUEST</v>
          </cell>
        </row>
        <row r="1559">
          <cell r="D1559" t="str">
            <v>LIT_097</v>
          </cell>
          <cell r="E1559" t="str">
            <v>Douala</v>
          </cell>
        </row>
        <row r="1560">
          <cell r="D1560" t="str">
            <v>LIT_242</v>
          </cell>
          <cell r="E1560" t="str">
            <v>Douala</v>
          </cell>
        </row>
        <row r="1561">
          <cell r="D1561" t="str">
            <v>LIT_125</v>
          </cell>
          <cell r="E1561" t="str">
            <v>Douala</v>
          </cell>
        </row>
        <row r="1562">
          <cell r="D1562" t="str">
            <v>LIT_738</v>
          </cell>
          <cell r="E1562" t="str">
            <v>Douala</v>
          </cell>
        </row>
        <row r="1563">
          <cell r="D1563" t="str">
            <v>LIT_022</v>
          </cell>
          <cell r="E1563" t="str">
            <v>Douala</v>
          </cell>
        </row>
        <row r="1564">
          <cell r="D1564" t="str">
            <v>CTR_941</v>
          </cell>
          <cell r="E1564" t="str">
            <v>Yaounde</v>
          </cell>
        </row>
        <row r="1565">
          <cell r="D1565" t="str">
            <v>LIT_102</v>
          </cell>
          <cell r="E1565" t="str">
            <v>Douala</v>
          </cell>
        </row>
        <row r="1566">
          <cell r="D1566" t="str">
            <v>SUO_009</v>
          </cell>
          <cell r="E1566" t="str">
            <v>SUD-OUEST</v>
          </cell>
        </row>
        <row r="1567">
          <cell r="D1567" t="str">
            <v>CTR_593</v>
          </cell>
          <cell r="E1567" t="str">
            <v>CENTRE</v>
          </cell>
        </row>
        <row r="1568">
          <cell r="D1568" t="str">
            <v>LIT_676</v>
          </cell>
          <cell r="E1568" t="str">
            <v>Douala</v>
          </cell>
        </row>
        <row r="1569">
          <cell r="D1569" t="str">
            <v>LIT_361</v>
          </cell>
          <cell r="E1569" t="str">
            <v>Douala</v>
          </cell>
        </row>
        <row r="1570">
          <cell r="D1570" t="str">
            <v>LIT_695</v>
          </cell>
          <cell r="E1570" t="str">
            <v>Douala</v>
          </cell>
        </row>
        <row r="1571">
          <cell r="D1571" t="str">
            <v>LIT_376</v>
          </cell>
          <cell r="E1571" t="str">
            <v>Douala</v>
          </cell>
        </row>
        <row r="1572">
          <cell r="D1572" t="str">
            <v>ADM_001</v>
          </cell>
          <cell r="E1572" t="str">
            <v>Ngaoundere</v>
          </cell>
        </row>
        <row r="1573">
          <cell r="D1573" t="str">
            <v>LIT_198</v>
          </cell>
          <cell r="E1573" t="str">
            <v>Douala</v>
          </cell>
        </row>
        <row r="1574">
          <cell r="D1574" t="str">
            <v>EXN_158</v>
          </cell>
          <cell r="E1574" t="str">
            <v>Maroua</v>
          </cell>
        </row>
        <row r="1575">
          <cell r="D1575" t="str">
            <v>CTR_242</v>
          </cell>
          <cell r="E1575" t="str">
            <v>Yaounde</v>
          </cell>
        </row>
        <row r="1576">
          <cell r="D1576" t="str">
            <v>LIT_019</v>
          </cell>
          <cell r="E1576" t="str">
            <v>Douala</v>
          </cell>
        </row>
        <row r="1577">
          <cell r="D1577" t="str">
            <v>LIT_045</v>
          </cell>
          <cell r="E1577" t="str">
            <v>Douala</v>
          </cell>
        </row>
        <row r="1578">
          <cell r="D1578" t="str">
            <v>LIT_673</v>
          </cell>
          <cell r="E1578" t="str">
            <v>Douala</v>
          </cell>
        </row>
        <row r="1579">
          <cell r="D1579" t="str">
            <v>LIT_065</v>
          </cell>
          <cell r="E1579" t="str">
            <v>Douala</v>
          </cell>
        </row>
        <row r="1580">
          <cell r="D1580" t="str">
            <v>CTR_144</v>
          </cell>
          <cell r="E1580" t="str">
            <v>CENTRE</v>
          </cell>
        </row>
        <row r="1581">
          <cell r="D1581" t="str">
            <v>CTR_451</v>
          </cell>
          <cell r="E1581" t="str">
            <v>CENTRE</v>
          </cell>
        </row>
        <row r="1582">
          <cell r="D1582" t="str">
            <v>LIT_346</v>
          </cell>
          <cell r="E1582" t="str">
            <v>Douala</v>
          </cell>
        </row>
        <row r="1583">
          <cell r="D1583" t="str">
            <v>LIT_637</v>
          </cell>
          <cell r="E1583" t="str">
            <v>Douala</v>
          </cell>
        </row>
        <row r="1584">
          <cell r="D1584" t="str">
            <v>LIT_437</v>
          </cell>
          <cell r="E1584" t="str">
            <v>Douala</v>
          </cell>
        </row>
        <row r="1585">
          <cell r="D1585" t="str">
            <v>LIT_137</v>
          </cell>
          <cell r="E1585" t="str">
            <v>Douala</v>
          </cell>
        </row>
        <row r="1586">
          <cell r="D1586" t="str">
            <v>LIT_597</v>
          </cell>
          <cell r="E1586" t="str">
            <v>Douala</v>
          </cell>
        </row>
        <row r="1587">
          <cell r="D1587" t="str">
            <v>LIT_015</v>
          </cell>
          <cell r="E1587" t="str">
            <v>Douala</v>
          </cell>
        </row>
        <row r="1588">
          <cell r="D1588" t="str">
            <v>LIT_043</v>
          </cell>
          <cell r="E1588" t="str">
            <v>Douala</v>
          </cell>
        </row>
        <row r="1589">
          <cell r="D1589" t="str">
            <v>LIT_126</v>
          </cell>
          <cell r="E1589" t="str">
            <v>Douala</v>
          </cell>
        </row>
        <row r="1590">
          <cell r="D1590" t="str">
            <v>LIT_023</v>
          </cell>
          <cell r="E1590" t="str">
            <v>Douala</v>
          </cell>
        </row>
        <row r="1591">
          <cell r="D1591" t="str">
            <v>LIT_413</v>
          </cell>
          <cell r="E1591" t="str">
            <v>Douala</v>
          </cell>
        </row>
        <row r="1592">
          <cell r="D1592" t="str">
            <v>LIT_311</v>
          </cell>
          <cell r="E1592" t="str">
            <v>Douala</v>
          </cell>
        </row>
        <row r="1593">
          <cell r="D1593" t="str">
            <v>LIT_427</v>
          </cell>
          <cell r="E1593" t="str">
            <v>Douala</v>
          </cell>
        </row>
        <row r="1594">
          <cell r="D1594" t="str">
            <v>LIT_640</v>
          </cell>
          <cell r="E1594" t="str">
            <v>Douala</v>
          </cell>
        </row>
        <row r="1595">
          <cell r="D1595" t="str">
            <v>NRD_032</v>
          </cell>
          <cell r="E1595" t="str">
            <v>NORD</v>
          </cell>
        </row>
        <row r="1596">
          <cell r="D1596" t="str">
            <v>LIT_347</v>
          </cell>
          <cell r="E1596" t="str">
            <v>Douala</v>
          </cell>
        </row>
        <row r="1597">
          <cell r="D1597" t="str">
            <v>LIT_093</v>
          </cell>
          <cell r="E1597" t="str">
            <v>Douala</v>
          </cell>
        </row>
        <row r="1598">
          <cell r="D1598" t="str">
            <v>LIT_058</v>
          </cell>
          <cell r="E1598" t="str">
            <v>Douala</v>
          </cell>
        </row>
        <row r="1599">
          <cell r="D1599" t="str">
            <v>LIT_839</v>
          </cell>
          <cell r="E1599" t="str">
            <v>Douala</v>
          </cell>
        </row>
        <row r="1600">
          <cell r="D1600" t="str">
            <v>LIT_837</v>
          </cell>
          <cell r="E1600" t="str">
            <v>Douala</v>
          </cell>
        </row>
        <row r="1601">
          <cell r="D1601" t="str">
            <v>LIT_657</v>
          </cell>
          <cell r="E1601" t="str">
            <v>Douala</v>
          </cell>
        </row>
        <row r="1602">
          <cell r="D1602" t="str">
            <v>CTR_554</v>
          </cell>
          <cell r="E1602" t="str">
            <v>Yaounde</v>
          </cell>
        </row>
        <row r="1603">
          <cell r="D1603" t="str">
            <v>LIT_703</v>
          </cell>
          <cell r="E1603" t="str">
            <v>Douala</v>
          </cell>
        </row>
        <row r="1604">
          <cell r="D1604" t="str">
            <v>OST_100</v>
          </cell>
          <cell r="E1604" t="str">
            <v>Bafoussam</v>
          </cell>
        </row>
        <row r="1605">
          <cell r="D1605" t="str">
            <v>LIT_535</v>
          </cell>
          <cell r="E1605" t="str">
            <v>Douala</v>
          </cell>
        </row>
        <row r="1606">
          <cell r="D1606" t="str">
            <v>EXN_106</v>
          </cell>
          <cell r="E1606" t="str">
            <v>EXTREME-NORD</v>
          </cell>
        </row>
        <row r="1607">
          <cell r="D1607" t="str">
            <v>LIT_000</v>
          </cell>
          <cell r="E1607" t="str">
            <v>LITTORAL</v>
          </cell>
        </row>
        <row r="1608">
          <cell r="D1608" t="str">
            <v>LIT_426</v>
          </cell>
          <cell r="E1608" t="str">
            <v>Douala</v>
          </cell>
        </row>
        <row r="1609">
          <cell r="D1609" t="str">
            <v>SUO_050</v>
          </cell>
          <cell r="E1609" t="str">
            <v>SUD-OUEST</v>
          </cell>
        </row>
        <row r="1610">
          <cell r="D1610" t="str">
            <v>OST_134</v>
          </cell>
          <cell r="E1610" t="str">
            <v>Bafoussam</v>
          </cell>
        </row>
        <row r="1611">
          <cell r="D1611" t="str">
            <v>OST_045</v>
          </cell>
          <cell r="E1611" t="str">
            <v>Bafoussam</v>
          </cell>
        </row>
        <row r="1612">
          <cell r="D1612" t="str">
            <v>OST_111</v>
          </cell>
          <cell r="E1612" t="str">
            <v>Bafoussam</v>
          </cell>
        </row>
        <row r="1613">
          <cell r="D1613" t="str">
            <v>OST_065</v>
          </cell>
          <cell r="E1613" t="str">
            <v>Bafoussam</v>
          </cell>
        </row>
        <row r="1614">
          <cell r="D1614" t="str">
            <v>SUO_152</v>
          </cell>
          <cell r="E1614" t="str">
            <v>SUD-OUEST</v>
          </cell>
        </row>
        <row r="1615">
          <cell r="D1615" t="str">
            <v>EST_051</v>
          </cell>
          <cell r="E1615" t="str">
            <v>CENTRE</v>
          </cell>
        </row>
        <row r="1616">
          <cell r="D1616" t="str">
            <v>ADM_048</v>
          </cell>
          <cell r="E1616" t="str">
            <v>Ngaoundere</v>
          </cell>
        </row>
        <row r="1617">
          <cell r="D1617" t="str">
            <v>EXN_196</v>
          </cell>
          <cell r="E1617" t="str">
            <v>Maroua</v>
          </cell>
        </row>
        <row r="1618">
          <cell r="D1618" t="str">
            <v>LIT_611</v>
          </cell>
          <cell r="E1618" t="str">
            <v>Douala</v>
          </cell>
        </row>
        <row r="1619">
          <cell r="D1619" t="str">
            <v>SUO_065</v>
          </cell>
          <cell r="E1619" t="str">
            <v>SUD-OUEST</v>
          </cell>
        </row>
        <row r="1620">
          <cell r="D1620" t="str">
            <v>ADM_095</v>
          </cell>
          <cell r="E1620" t="str">
            <v>ADAMAOUA</v>
          </cell>
        </row>
        <row r="1621">
          <cell r="D1621" t="str">
            <v>ADM_074</v>
          </cell>
          <cell r="E1621" t="str">
            <v>Ngaoundere</v>
          </cell>
        </row>
        <row r="1622">
          <cell r="D1622" t="str">
            <v>SUO_151</v>
          </cell>
          <cell r="E1622" t="str">
            <v>SUD-OUEST</v>
          </cell>
        </row>
        <row r="1623">
          <cell r="D1623" t="str">
            <v>SUO_227</v>
          </cell>
          <cell r="E1623" t="str">
            <v>SUD-OUEST</v>
          </cell>
        </row>
        <row r="1624">
          <cell r="D1624" t="str">
            <v>LIT_264</v>
          </cell>
          <cell r="E1624" t="str">
            <v>Douala</v>
          </cell>
        </row>
        <row r="1625">
          <cell r="D1625" t="str">
            <v>SUO_002</v>
          </cell>
          <cell r="E1625" t="str">
            <v>SUD-OUEST</v>
          </cell>
        </row>
        <row r="1626">
          <cell r="D1626" t="str">
            <v>LIT_078</v>
          </cell>
          <cell r="E1626" t="str">
            <v>LITTORAL</v>
          </cell>
        </row>
        <row r="1627">
          <cell r="D1627" t="str">
            <v>LIT_539</v>
          </cell>
          <cell r="E1627" t="str">
            <v>Douala</v>
          </cell>
        </row>
        <row r="1628">
          <cell r="D1628" t="str">
            <v>LIT_345</v>
          </cell>
          <cell r="E1628" t="str">
            <v>Douala</v>
          </cell>
        </row>
        <row r="1629">
          <cell r="D1629" t="str">
            <v>LIT_085</v>
          </cell>
          <cell r="E1629" t="str">
            <v>Douala</v>
          </cell>
        </row>
        <row r="1630">
          <cell r="D1630" t="str">
            <v>LIT_048</v>
          </cell>
          <cell r="E1630" t="str">
            <v>Douala</v>
          </cell>
        </row>
        <row r="1631">
          <cell r="D1631" t="str">
            <v>LIT_373</v>
          </cell>
          <cell r="E1631" t="str">
            <v>Douala</v>
          </cell>
        </row>
        <row r="1632">
          <cell r="D1632" t="str">
            <v>LIT_395</v>
          </cell>
          <cell r="E1632" t="str">
            <v>Douala</v>
          </cell>
        </row>
        <row r="1633">
          <cell r="D1633" t="str">
            <v>CTR_486</v>
          </cell>
          <cell r="E1633" t="str">
            <v>Yaounde</v>
          </cell>
        </row>
        <row r="1634">
          <cell r="D1634" t="str">
            <v>ADM_106</v>
          </cell>
          <cell r="E1634" t="str">
            <v>NGAOUNDERE</v>
          </cell>
        </row>
        <row r="1635">
          <cell r="D1635" t="str">
            <v>LIT_079</v>
          </cell>
          <cell r="E1635" t="str">
            <v>Douala</v>
          </cell>
        </row>
        <row r="1636">
          <cell r="D1636" t="str">
            <v>OST_024</v>
          </cell>
          <cell r="E1636" t="str">
            <v>Bafoussam</v>
          </cell>
        </row>
        <row r="1637">
          <cell r="D1637" t="str">
            <v>SUO_066</v>
          </cell>
          <cell r="E1637" t="str">
            <v>SUD-OUEST</v>
          </cell>
        </row>
        <row r="1638">
          <cell r="D1638" t="str">
            <v>SUO_023</v>
          </cell>
          <cell r="E1638" t="str">
            <v>SUD-OUEST</v>
          </cell>
        </row>
        <row r="1639">
          <cell r="D1639" t="str">
            <v>SUO_107</v>
          </cell>
          <cell r="E1639" t="str">
            <v>SUD-OUEST</v>
          </cell>
        </row>
        <row r="1640">
          <cell r="D1640" t="str">
            <v>SUO_200</v>
          </cell>
          <cell r="E1640" t="str">
            <v>SUD-OUEST</v>
          </cell>
        </row>
        <row r="1641">
          <cell r="D1641" t="str">
            <v>SUO_213</v>
          </cell>
          <cell r="E1641" t="str">
            <v>SUD-OUEST</v>
          </cell>
        </row>
        <row r="1642">
          <cell r="D1642" t="str">
            <v>SUO_027</v>
          </cell>
          <cell r="E1642" t="str">
            <v>SUD-OUEST</v>
          </cell>
        </row>
        <row r="1643">
          <cell r="D1643" t="str">
            <v>SUO_033</v>
          </cell>
          <cell r="E1643" t="str">
            <v>SUD-OUEST</v>
          </cell>
        </row>
        <row r="1644">
          <cell r="D1644" t="str">
            <v>SUO_182</v>
          </cell>
          <cell r="E1644" t="str">
            <v>SUD-OUEST</v>
          </cell>
        </row>
        <row r="1645">
          <cell r="D1645" t="str">
            <v>SUO_221</v>
          </cell>
          <cell r="E1645" t="str">
            <v>SUD-OUEST</v>
          </cell>
        </row>
        <row r="1646">
          <cell r="D1646" t="str">
            <v>SUO_199</v>
          </cell>
          <cell r="E1646" t="str">
            <v>SUD-OUEST</v>
          </cell>
        </row>
        <row r="1647">
          <cell r="D1647" t="str">
            <v>SUO_202</v>
          </cell>
          <cell r="E1647" t="str">
            <v>SUD-OUEST</v>
          </cell>
        </row>
        <row r="1648">
          <cell r="D1648" t="str">
            <v>SUO_179</v>
          </cell>
          <cell r="E1648" t="str">
            <v>SUD-OUEST</v>
          </cell>
        </row>
        <row r="1649">
          <cell r="D1649" t="str">
            <v>LIT_589</v>
          </cell>
          <cell r="E1649" t="str">
            <v>Douala</v>
          </cell>
        </row>
        <row r="1650">
          <cell r="D1650" t="str">
            <v>LIT_666</v>
          </cell>
          <cell r="E1650" t="str">
            <v>Douala</v>
          </cell>
        </row>
        <row r="1651">
          <cell r="D1651" t="str">
            <v>OST_005</v>
          </cell>
          <cell r="E1651" t="str">
            <v>OUEST</v>
          </cell>
        </row>
        <row r="1652">
          <cell r="D1652" t="str">
            <v>LIT_161</v>
          </cell>
          <cell r="E1652" t="str">
            <v>Douala</v>
          </cell>
        </row>
        <row r="1653">
          <cell r="D1653" t="str">
            <v>SUD_010</v>
          </cell>
          <cell r="E1653" t="str">
            <v>CENTRE</v>
          </cell>
        </row>
        <row r="1654">
          <cell r="D1654" t="str">
            <v>LIT_697</v>
          </cell>
          <cell r="E1654" t="str">
            <v>Douala</v>
          </cell>
        </row>
        <row r="1655">
          <cell r="D1655" t="str">
            <v>LIT_277</v>
          </cell>
          <cell r="E1655" t="str">
            <v>Douala</v>
          </cell>
        </row>
        <row r="1656">
          <cell r="D1656" t="str">
            <v>SUO_201</v>
          </cell>
          <cell r="E1656" t="str">
            <v>SUD-OUEST</v>
          </cell>
        </row>
        <row r="1657">
          <cell r="D1657" t="str">
            <v>LIT_357</v>
          </cell>
          <cell r="E1657" t="str">
            <v>Douala</v>
          </cell>
        </row>
        <row r="1658">
          <cell r="D1658" t="str">
            <v>LIT_869</v>
          </cell>
          <cell r="E1658" t="str">
            <v>Douala</v>
          </cell>
        </row>
        <row r="1659">
          <cell r="D1659" t="str">
            <v>NRD_095</v>
          </cell>
          <cell r="E1659" t="str">
            <v>Garoua</v>
          </cell>
        </row>
        <row r="1660">
          <cell r="D1660" t="str">
            <v>EST_122</v>
          </cell>
          <cell r="E1660" t="str">
            <v>CENTRE</v>
          </cell>
        </row>
        <row r="1661">
          <cell r="D1661" t="str">
            <v>LIT_575</v>
          </cell>
          <cell r="E1661" t="str">
            <v>Douala</v>
          </cell>
        </row>
        <row r="1662">
          <cell r="D1662" t="str">
            <v>LIT_240</v>
          </cell>
          <cell r="E1662" t="str">
            <v>Douala</v>
          </cell>
        </row>
        <row r="1663">
          <cell r="D1663" t="str">
            <v>LIT_633</v>
          </cell>
          <cell r="E1663" t="str">
            <v>Douala</v>
          </cell>
        </row>
        <row r="1664">
          <cell r="D1664" t="str">
            <v>OST_106</v>
          </cell>
          <cell r="E1664" t="str">
            <v>OUEST</v>
          </cell>
        </row>
        <row r="1665">
          <cell r="D1665" t="str">
            <v>LIT_429</v>
          </cell>
          <cell r="E1665" t="str">
            <v>Douala</v>
          </cell>
        </row>
        <row r="1666">
          <cell r="D1666" t="str">
            <v>OST_097</v>
          </cell>
          <cell r="E1666" t="str">
            <v>OUEST</v>
          </cell>
        </row>
        <row r="1667">
          <cell r="D1667" t="str">
            <v>OST_011</v>
          </cell>
          <cell r="E1667" t="str">
            <v>OUEST</v>
          </cell>
        </row>
        <row r="1668">
          <cell r="D1668" t="str">
            <v>CTR_158</v>
          </cell>
          <cell r="E1668" t="str">
            <v>Yaounde</v>
          </cell>
        </row>
        <row r="1669">
          <cell r="D1669" t="str">
            <v>CTR_442</v>
          </cell>
          <cell r="E1669" t="str">
            <v>CENTRE</v>
          </cell>
        </row>
        <row r="1670">
          <cell r="D1670" t="str">
            <v>ADM_069</v>
          </cell>
          <cell r="E1670" t="str">
            <v>Ngaoundere</v>
          </cell>
        </row>
        <row r="1671">
          <cell r="D1671" t="str">
            <v>CTR_882</v>
          </cell>
          <cell r="E1671" t="str">
            <v>Yaounde</v>
          </cell>
        </row>
        <row r="1672">
          <cell r="D1672" t="str">
            <v>CTR_190</v>
          </cell>
          <cell r="E1672" t="str">
            <v>CENTRE</v>
          </cell>
        </row>
        <row r="1673">
          <cell r="D1673" t="str">
            <v>SUO_106</v>
          </cell>
          <cell r="E1673" t="str">
            <v>SUD-OUEST</v>
          </cell>
        </row>
        <row r="1674">
          <cell r="D1674" t="str">
            <v>CTR_702_indoor_0F</v>
          </cell>
          <cell r="E1674" t="str">
            <v>Yaounde</v>
          </cell>
        </row>
        <row r="1675">
          <cell r="D1675" t="str">
            <v>CTR_036</v>
          </cell>
          <cell r="E1675" t="str">
            <v>CENTRE</v>
          </cell>
        </row>
        <row r="1676">
          <cell r="D1676" t="str">
            <v>LIT_276</v>
          </cell>
          <cell r="E1676" t="str">
            <v>Douala</v>
          </cell>
        </row>
        <row r="1677">
          <cell r="D1677" t="str">
            <v>ADM_003</v>
          </cell>
          <cell r="E1677" t="str">
            <v>Ngaoundere</v>
          </cell>
        </row>
        <row r="1678">
          <cell r="D1678" t="str">
            <v>LIT_752</v>
          </cell>
          <cell r="E1678" t="str">
            <v>Douala</v>
          </cell>
        </row>
        <row r="1679">
          <cell r="D1679" t="str">
            <v>CTR_025</v>
          </cell>
          <cell r="E1679" t="str">
            <v>Yaounde</v>
          </cell>
        </row>
        <row r="1680">
          <cell r="D1680" t="str">
            <v>LIT_452</v>
          </cell>
          <cell r="E1680" t="str">
            <v>Douala</v>
          </cell>
        </row>
        <row r="1681">
          <cell r="D1681" t="str">
            <v>LIT_364</v>
          </cell>
          <cell r="E1681" t="str">
            <v>Douala</v>
          </cell>
        </row>
        <row r="1682">
          <cell r="D1682" t="str">
            <v>LIT_370</v>
          </cell>
          <cell r="E1682" t="str">
            <v>Douala</v>
          </cell>
        </row>
        <row r="1683">
          <cell r="D1683" t="str">
            <v>EST_201</v>
          </cell>
          <cell r="E1683" t="str">
            <v>CENTRE</v>
          </cell>
        </row>
        <row r="1684">
          <cell r="D1684" t="str">
            <v>ADM_165</v>
          </cell>
          <cell r="E1684" t="str">
            <v>Ngaoundere</v>
          </cell>
        </row>
        <row r="1685">
          <cell r="D1685" t="str">
            <v>LIT_527</v>
          </cell>
          <cell r="E1685" t="str">
            <v>Douala</v>
          </cell>
        </row>
        <row r="1686">
          <cell r="D1686" t="str">
            <v>LIT_396</v>
          </cell>
          <cell r="E1686" t="str">
            <v>Douala</v>
          </cell>
        </row>
        <row r="1687">
          <cell r="D1687" t="str">
            <v>CTR_525</v>
          </cell>
          <cell r="E1687" t="str">
            <v>Yaounde</v>
          </cell>
        </row>
        <row r="1688">
          <cell r="D1688" t="str">
            <v>ADM_027</v>
          </cell>
          <cell r="E1688" t="str">
            <v>ADAMAOUA</v>
          </cell>
        </row>
        <row r="1689">
          <cell r="D1689" t="str">
            <v>SUO_073</v>
          </cell>
          <cell r="E1689" t="str">
            <v>SUD-OUEST</v>
          </cell>
        </row>
        <row r="1690">
          <cell r="D1690" t="str">
            <v>LIT_056</v>
          </cell>
          <cell r="E1690" t="str">
            <v>Douala</v>
          </cell>
        </row>
        <row r="1691">
          <cell r="D1691" t="str">
            <v>LIT_033</v>
          </cell>
          <cell r="E1691" t="str">
            <v>Douala</v>
          </cell>
        </row>
        <row r="1692">
          <cell r="D1692" t="str">
            <v>CTR_330</v>
          </cell>
          <cell r="E1692" t="str">
            <v>Yaounde</v>
          </cell>
        </row>
        <row r="1693">
          <cell r="D1693" t="str">
            <v>CTR_272</v>
          </cell>
          <cell r="E1693" t="str">
            <v>Yaounde</v>
          </cell>
        </row>
        <row r="1694">
          <cell r="D1694" t="str">
            <v>CTR_944</v>
          </cell>
          <cell r="E1694" t="str">
            <v>Yaounde</v>
          </cell>
        </row>
        <row r="1695">
          <cell r="D1695" t="str">
            <v>CTR_253</v>
          </cell>
          <cell r="E1695" t="str">
            <v>Yaounde</v>
          </cell>
        </row>
        <row r="1696">
          <cell r="D1696" t="str">
            <v>CTR_984</v>
          </cell>
          <cell r="E1696" t="str">
            <v>CENTRE</v>
          </cell>
        </row>
        <row r="1697">
          <cell r="D1697" t="str">
            <v>CTR_256</v>
          </cell>
          <cell r="E1697" t="str">
            <v>Yaounde</v>
          </cell>
        </row>
        <row r="1698">
          <cell r="D1698" t="str">
            <v>CTR_121</v>
          </cell>
          <cell r="E1698" t="str">
            <v>Yaounde</v>
          </cell>
        </row>
        <row r="1699">
          <cell r="D1699" t="str">
            <v>OST_076</v>
          </cell>
          <cell r="E1699" t="str">
            <v>Bafoussam</v>
          </cell>
        </row>
        <row r="1700">
          <cell r="D1700" t="str">
            <v>OST_142</v>
          </cell>
          <cell r="E1700" t="str">
            <v>OUEST</v>
          </cell>
        </row>
        <row r="1701">
          <cell r="D1701" t="str">
            <v>NRD_073</v>
          </cell>
          <cell r="E1701" t="str">
            <v>Garoua</v>
          </cell>
        </row>
        <row r="1702">
          <cell r="D1702" t="str">
            <v>CTR_820</v>
          </cell>
          <cell r="E1702" t="str">
            <v>Yaounde</v>
          </cell>
        </row>
        <row r="1703">
          <cell r="D1703" t="str">
            <v>LIT_362</v>
          </cell>
          <cell r="E1703" t="str">
            <v>Douala</v>
          </cell>
        </row>
        <row r="1704">
          <cell r="D1704" t="str">
            <v>LIT_053</v>
          </cell>
          <cell r="E1704" t="str">
            <v>Douala</v>
          </cell>
        </row>
        <row r="1705">
          <cell r="D1705" t="str">
            <v>NRD_136</v>
          </cell>
          <cell r="E1705" t="str">
            <v>NORD</v>
          </cell>
        </row>
        <row r="1706">
          <cell r="D1706" t="str">
            <v>OST_166</v>
          </cell>
          <cell r="E1706" t="str">
            <v>Bafoussam</v>
          </cell>
        </row>
        <row r="1707">
          <cell r="D1707" t="str">
            <v>ADM_080</v>
          </cell>
          <cell r="E1707" t="str">
            <v>ADAMAOUA</v>
          </cell>
        </row>
        <row r="1708">
          <cell r="D1708" t="str">
            <v>LIT_524</v>
          </cell>
          <cell r="E1708" t="str">
            <v>Douala</v>
          </cell>
        </row>
        <row r="1709">
          <cell r="D1709" t="str">
            <v>LIT_365</v>
          </cell>
          <cell r="E1709" t="str">
            <v>Douala</v>
          </cell>
        </row>
        <row r="1710">
          <cell r="D1710" t="str">
            <v>OST_141</v>
          </cell>
          <cell r="E1710" t="str">
            <v>OUEST</v>
          </cell>
        </row>
        <row r="1711">
          <cell r="D1711" t="str">
            <v>OST_267</v>
          </cell>
          <cell r="E1711" t="str">
            <v>OUEST</v>
          </cell>
        </row>
        <row r="1712">
          <cell r="D1712" t="str">
            <v>OST_074</v>
          </cell>
          <cell r="E1712" t="str">
            <v>OUEST</v>
          </cell>
        </row>
        <row r="1713">
          <cell r="D1713" t="str">
            <v>ADM_166</v>
          </cell>
          <cell r="E1713" t="str">
            <v>Ngaoundere</v>
          </cell>
        </row>
        <row r="1714">
          <cell r="D1714" t="str">
            <v>LIT_267</v>
          </cell>
          <cell r="E1714" t="str">
            <v>Douala</v>
          </cell>
        </row>
        <row r="1715">
          <cell r="D1715" t="str">
            <v>LIT_378</v>
          </cell>
          <cell r="E1715" t="str">
            <v>Douala</v>
          </cell>
        </row>
        <row r="1716">
          <cell r="D1716" t="str">
            <v>LIT_044</v>
          </cell>
          <cell r="E1716" t="str">
            <v>Douala</v>
          </cell>
        </row>
        <row r="1717">
          <cell r="D1717" t="str">
            <v>LIT_436</v>
          </cell>
          <cell r="E1717" t="str">
            <v>Douala</v>
          </cell>
        </row>
        <row r="1718">
          <cell r="D1718" t="str">
            <v>LIT_004</v>
          </cell>
          <cell r="E1718" t="str">
            <v>Douala</v>
          </cell>
        </row>
        <row r="1719">
          <cell r="D1719" t="str">
            <v>LIT_414</v>
          </cell>
          <cell r="E1719" t="str">
            <v>Douala</v>
          </cell>
        </row>
        <row r="1720">
          <cell r="D1720" t="str">
            <v>LIT_562</v>
          </cell>
          <cell r="E1720" t="str">
            <v>Douala</v>
          </cell>
        </row>
        <row r="1721">
          <cell r="D1721" t="str">
            <v>LIT_171</v>
          </cell>
          <cell r="E1721" t="str">
            <v>Douala</v>
          </cell>
        </row>
        <row r="1722">
          <cell r="D1722" t="str">
            <v>NRD_072</v>
          </cell>
          <cell r="E1722" t="str">
            <v>Garoua</v>
          </cell>
        </row>
        <row r="1723">
          <cell r="D1723" t="str">
            <v>LIT_206</v>
          </cell>
          <cell r="E1723" t="str">
            <v>Douala</v>
          </cell>
        </row>
        <row r="1724">
          <cell r="D1724" t="str">
            <v>ADM_176</v>
          </cell>
          <cell r="E1724" t="str">
            <v>Ngaoundere</v>
          </cell>
        </row>
        <row r="1725">
          <cell r="D1725" t="str">
            <v>LIT_243</v>
          </cell>
          <cell r="E1725" t="str">
            <v>Douala</v>
          </cell>
        </row>
        <row r="1726">
          <cell r="D1726" t="str">
            <v>ADM_155</v>
          </cell>
          <cell r="E1726" t="str">
            <v>Ngaoundere</v>
          </cell>
        </row>
        <row r="1727">
          <cell r="D1727" t="str">
            <v>OST_063</v>
          </cell>
          <cell r="E1727" t="str">
            <v>Bafoussam</v>
          </cell>
        </row>
        <row r="1728">
          <cell r="D1728" t="str">
            <v>LIT_588</v>
          </cell>
          <cell r="E1728" t="str">
            <v>Douala</v>
          </cell>
        </row>
        <row r="1729">
          <cell r="D1729" t="str">
            <v>SUD_014</v>
          </cell>
          <cell r="E1729" t="str">
            <v>CENTRE</v>
          </cell>
        </row>
        <row r="1730">
          <cell r="D1730" t="str">
            <v>NRD_001</v>
          </cell>
          <cell r="E1730" t="str">
            <v>Garoua</v>
          </cell>
        </row>
        <row r="1731">
          <cell r="D1731" t="str">
            <v>EXN_030</v>
          </cell>
          <cell r="E1731" t="str">
            <v>Maroua</v>
          </cell>
        </row>
        <row r="1732">
          <cell r="D1732" t="str">
            <v>NRD_047</v>
          </cell>
          <cell r="E1732" t="str">
            <v>Garoua</v>
          </cell>
        </row>
        <row r="1733">
          <cell r="D1733" t="str">
            <v>NRD_075</v>
          </cell>
          <cell r="E1733" t="str">
            <v>Garoua</v>
          </cell>
        </row>
        <row r="1734">
          <cell r="D1734" t="str">
            <v>NRD_045</v>
          </cell>
          <cell r="E1734" t="str">
            <v>Garoua</v>
          </cell>
        </row>
        <row r="1735">
          <cell r="D1735" t="str">
            <v>EXN_053</v>
          </cell>
          <cell r="E1735" t="str">
            <v>Maroua</v>
          </cell>
        </row>
        <row r="1736">
          <cell r="D1736" t="str">
            <v>EXN_016</v>
          </cell>
          <cell r="E1736" t="str">
            <v>Maroua</v>
          </cell>
        </row>
        <row r="1737">
          <cell r="D1737" t="str">
            <v>EXN_087</v>
          </cell>
          <cell r="E1737" t="str">
            <v>Maroua</v>
          </cell>
        </row>
        <row r="1738">
          <cell r="D1738" t="str">
            <v>EXN_083</v>
          </cell>
          <cell r="E1738" t="str">
            <v>Maroua</v>
          </cell>
        </row>
        <row r="1739">
          <cell r="D1739" t="str">
            <v>EXN_113</v>
          </cell>
          <cell r="E1739" t="str">
            <v>Maroua</v>
          </cell>
        </row>
        <row r="1740">
          <cell r="D1740" t="str">
            <v>NRD_035</v>
          </cell>
          <cell r="E1740" t="str">
            <v>Garoua</v>
          </cell>
        </row>
        <row r="1741">
          <cell r="D1741" t="str">
            <v>EXN_009</v>
          </cell>
          <cell r="E1741" t="str">
            <v>Maroua</v>
          </cell>
        </row>
        <row r="1742">
          <cell r="D1742" t="str">
            <v>EXN_055</v>
          </cell>
          <cell r="E1742" t="str">
            <v>Maroua</v>
          </cell>
        </row>
        <row r="1743">
          <cell r="D1743" t="str">
            <v>ADM_136</v>
          </cell>
          <cell r="E1743" t="str">
            <v>Ngaoundere</v>
          </cell>
        </row>
        <row r="1744">
          <cell r="D1744" t="str">
            <v>ADM_120</v>
          </cell>
          <cell r="E1744" t="str">
            <v>Ngaoundere</v>
          </cell>
        </row>
        <row r="1745">
          <cell r="D1745" t="str">
            <v>ADM_071</v>
          </cell>
          <cell r="E1745" t="str">
            <v>Ngaoundere</v>
          </cell>
        </row>
        <row r="1746">
          <cell r="D1746" t="str">
            <v>ADM_147</v>
          </cell>
          <cell r="E1746" t="str">
            <v>Ngaoundere</v>
          </cell>
        </row>
        <row r="1747">
          <cell r="D1747" t="str">
            <v>ADM_035</v>
          </cell>
          <cell r="E1747" t="str">
            <v>Ngaoundere</v>
          </cell>
        </row>
        <row r="1748">
          <cell r="D1748" t="str">
            <v>ADM_167</v>
          </cell>
          <cell r="E1748" t="str">
            <v>Ngaoundere</v>
          </cell>
        </row>
        <row r="1749">
          <cell r="D1749" t="str">
            <v>ADM_002</v>
          </cell>
          <cell r="E1749" t="str">
            <v>Ngaoundere</v>
          </cell>
        </row>
        <row r="1750">
          <cell r="D1750" t="str">
            <v>ADM_085</v>
          </cell>
          <cell r="E1750" t="str">
            <v>Ngaoundere</v>
          </cell>
        </row>
        <row r="1751">
          <cell r="D1751" t="str">
            <v>ADM_127</v>
          </cell>
          <cell r="E1751" t="str">
            <v>Ngaoundere</v>
          </cell>
        </row>
        <row r="1752">
          <cell r="D1752" t="str">
            <v>OST_268</v>
          </cell>
          <cell r="E1752" t="str">
            <v>Bafoussam</v>
          </cell>
        </row>
        <row r="1753">
          <cell r="D1753" t="str">
            <v>EXN_020</v>
          </cell>
          <cell r="E1753" t="str">
            <v>EXTREME-NORD</v>
          </cell>
        </row>
        <row r="1754">
          <cell r="D1754" t="str">
            <v>EXN_039</v>
          </cell>
          <cell r="E1754" t="str">
            <v>EXTREME-NORD</v>
          </cell>
        </row>
        <row r="1755">
          <cell r="D1755" t="str">
            <v>EXN_051</v>
          </cell>
          <cell r="E1755" t="str">
            <v>EXTREME-NORD</v>
          </cell>
        </row>
        <row r="1756">
          <cell r="D1756" t="str">
            <v>ADM_160</v>
          </cell>
          <cell r="E1756" t="str">
            <v>ADAMAOUA</v>
          </cell>
        </row>
        <row r="1757">
          <cell r="D1757" t="str">
            <v>SUO_088</v>
          </cell>
          <cell r="E1757" t="str">
            <v>SUD-OUEST</v>
          </cell>
        </row>
        <row r="1758">
          <cell r="D1758" t="str">
            <v>OST_092</v>
          </cell>
          <cell r="E1758" t="str">
            <v>OUEST</v>
          </cell>
        </row>
        <row r="1759">
          <cell r="D1759" t="str">
            <v>LIT_403</v>
          </cell>
          <cell r="E1759" t="str">
            <v>Douala</v>
          </cell>
        </row>
        <row r="1760">
          <cell r="D1760" t="str">
            <v>LIT_369</v>
          </cell>
          <cell r="E1760" t="str">
            <v>Douala</v>
          </cell>
        </row>
        <row r="1761">
          <cell r="D1761" t="str">
            <v>LIT_256</v>
          </cell>
          <cell r="E1761" t="str">
            <v>Douala</v>
          </cell>
        </row>
        <row r="1762">
          <cell r="D1762" t="str">
            <v>LIT_253</v>
          </cell>
          <cell r="E1762" t="str">
            <v>Douala</v>
          </cell>
        </row>
        <row r="1763">
          <cell r="D1763" t="str">
            <v>LIT_634</v>
          </cell>
          <cell r="E1763" t="str">
            <v>Douala</v>
          </cell>
        </row>
        <row r="1764">
          <cell r="D1764" t="str">
            <v>SUO_149</v>
          </cell>
          <cell r="E1764" t="str">
            <v>SUD-OUEST</v>
          </cell>
        </row>
        <row r="1765">
          <cell r="D1765" t="str">
            <v>LIT_278</v>
          </cell>
          <cell r="E1765" t="str">
            <v>Douala</v>
          </cell>
        </row>
        <row r="1766">
          <cell r="D1766" t="str">
            <v>NRO_037</v>
          </cell>
          <cell r="E1766" t="str">
            <v>NORD-OUEST</v>
          </cell>
        </row>
        <row r="1767">
          <cell r="D1767" t="str">
            <v>SUO_010</v>
          </cell>
          <cell r="E1767" t="str">
            <v>NORD-OUEST</v>
          </cell>
        </row>
        <row r="1768">
          <cell r="D1768" t="str">
            <v>SUO_164</v>
          </cell>
          <cell r="E1768" t="str">
            <v>SUD-OUEST</v>
          </cell>
        </row>
        <row r="1769">
          <cell r="D1769" t="str">
            <v>SUO_005</v>
          </cell>
          <cell r="E1769" t="str">
            <v>SUD-OUEST</v>
          </cell>
        </row>
        <row r="1770">
          <cell r="D1770" t="str">
            <v>LIT_525</v>
          </cell>
          <cell r="E1770" t="str">
            <v>Douala</v>
          </cell>
        </row>
        <row r="1771">
          <cell r="D1771" t="str">
            <v>NRD_167</v>
          </cell>
          <cell r="E1771" t="str">
            <v>NORD</v>
          </cell>
        </row>
        <row r="1772">
          <cell r="D1772" t="str">
            <v>LIT_140</v>
          </cell>
          <cell r="E1772" t="str">
            <v>Douala</v>
          </cell>
        </row>
        <row r="1773">
          <cell r="D1773" t="str">
            <v>CTR_636</v>
          </cell>
          <cell r="E1773" t="str">
            <v>CENTRE</v>
          </cell>
        </row>
        <row r="1774">
          <cell r="D1774" t="str">
            <v>LIT_490</v>
          </cell>
          <cell r="E1774" t="str">
            <v>Douala</v>
          </cell>
        </row>
        <row r="1775">
          <cell r="D1775" t="str">
            <v>OST_082</v>
          </cell>
          <cell r="E1775" t="str">
            <v>OUEST</v>
          </cell>
        </row>
        <row r="1776">
          <cell r="D1776" t="str">
            <v>OST_026</v>
          </cell>
          <cell r="E1776" t="str">
            <v>OUEST</v>
          </cell>
        </row>
        <row r="1777">
          <cell r="D1777" t="str">
            <v>ADM_137</v>
          </cell>
          <cell r="E1777" t="str">
            <v>ADAMAOUA</v>
          </cell>
        </row>
        <row r="1778">
          <cell r="D1778" t="str">
            <v>OST_167</v>
          </cell>
          <cell r="E1778" t="str">
            <v>OUEST</v>
          </cell>
        </row>
        <row r="1779">
          <cell r="D1779" t="str">
            <v>LIT_104</v>
          </cell>
          <cell r="E1779" t="str">
            <v>Douala</v>
          </cell>
        </row>
        <row r="1780">
          <cell r="D1780" t="str">
            <v>CTR_898</v>
          </cell>
          <cell r="E1780" t="str">
            <v>CENTRE</v>
          </cell>
        </row>
        <row r="1781">
          <cell r="D1781" t="str">
            <v>EST_002</v>
          </cell>
          <cell r="E1781" t="str">
            <v>CENTRE</v>
          </cell>
        </row>
        <row r="1782">
          <cell r="D1782" t="str">
            <v>SUD_078</v>
          </cell>
          <cell r="E1782" t="str">
            <v>CENTRE</v>
          </cell>
        </row>
        <row r="1783">
          <cell r="D1783" t="str">
            <v>SUD_085</v>
          </cell>
          <cell r="E1783" t="str">
            <v>CENTRE</v>
          </cell>
        </row>
        <row r="1784">
          <cell r="D1784" t="str">
            <v>CTR_455</v>
          </cell>
          <cell r="E1784" t="str">
            <v>CENTRE</v>
          </cell>
        </row>
        <row r="1785">
          <cell r="D1785" t="str">
            <v>EST_009</v>
          </cell>
          <cell r="E1785" t="str">
            <v>CENTRE</v>
          </cell>
        </row>
        <row r="1786">
          <cell r="D1786" t="str">
            <v>SUD_098</v>
          </cell>
          <cell r="E1786" t="str">
            <v>CENTRE</v>
          </cell>
        </row>
        <row r="1787">
          <cell r="D1787" t="str">
            <v>EST_105</v>
          </cell>
          <cell r="E1787" t="str">
            <v>CENTRE</v>
          </cell>
        </row>
        <row r="1788">
          <cell r="D1788" t="str">
            <v>EST_083</v>
          </cell>
          <cell r="E1788" t="str">
            <v>CENTRE</v>
          </cell>
        </row>
        <row r="1789">
          <cell r="D1789" t="str">
            <v>SUO_173</v>
          </cell>
          <cell r="E1789" t="str">
            <v>SUD-OUEST</v>
          </cell>
        </row>
        <row r="1790">
          <cell r="D1790" t="str">
            <v>EST_130</v>
          </cell>
          <cell r="E1790" t="str">
            <v>CENTRE</v>
          </cell>
        </row>
        <row r="1791">
          <cell r="D1791" t="str">
            <v>CTR_457</v>
          </cell>
          <cell r="E1791" t="str">
            <v>CENTRE</v>
          </cell>
        </row>
        <row r="1792">
          <cell r="D1792" t="str">
            <v>EST_116</v>
          </cell>
          <cell r="E1792" t="str">
            <v>CENTRE</v>
          </cell>
        </row>
        <row r="1793">
          <cell r="D1793" t="str">
            <v>ADM_030</v>
          </cell>
          <cell r="E1793" t="str">
            <v>ADAMAOUA</v>
          </cell>
        </row>
        <row r="1794">
          <cell r="D1794" t="str">
            <v>SUD_071</v>
          </cell>
          <cell r="E1794" t="str">
            <v>CENTRE</v>
          </cell>
        </row>
        <row r="1795">
          <cell r="D1795" t="str">
            <v>EST_126</v>
          </cell>
          <cell r="E1795" t="str">
            <v>CENTRE</v>
          </cell>
        </row>
        <row r="1796">
          <cell r="D1796" t="str">
            <v>OST_031</v>
          </cell>
          <cell r="E1796" t="str">
            <v>OUEST</v>
          </cell>
        </row>
        <row r="1797">
          <cell r="D1797" t="str">
            <v>EST_016</v>
          </cell>
          <cell r="E1797" t="str">
            <v>CENTRE</v>
          </cell>
        </row>
        <row r="1798">
          <cell r="D1798" t="str">
            <v>EST_101</v>
          </cell>
          <cell r="E1798" t="str">
            <v>CENTRE</v>
          </cell>
        </row>
        <row r="1799">
          <cell r="D1799" t="str">
            <v>CTR_186</v>
          </cell>
          <cell r="E1799" t="str">
            <v>CENTRE</v>
          </cell>
        </row>
        <row r="1800">
          <cell r="D1800" t="str">
            <v>CTR_060</v>
          </cell>
          <cell r="E1800" t="str">
            <v>CENTRE</v>
          </cell>
        </row>
        <row r="1801">
          <cell r="D1801" t="str">
            <v>SUD_055</v>
          </cell>
          <cell r="E1801" t="str">
            <v>LITTORAL</v>
          </cell>
        </row>
        <row r="1802">
          <cell r="D1802" t="str">
            <v>EST_125</v>
          </cell>
          <cell r="E1802" t="str">
            <v>CENTRE</v>
          </cell>
        </row>
        <row r="1803">
          <cell r="D1803" t="str">
            <v>EST_054</v>
          </cell>
          <cell r="E1803" t="str">
            <v>CENTRE</v>
          </cell>
        </row>
        <row r="1804">
          <cell r="D1804" t="str">
            <v>LIT_742</v>
          </cell>
          <cell r="E1804" t="str">
            <v>Douala</v>
          </cell>
        </row>
        <row r="1805">
          <cell r="D1805" t="str">
            <v>EST_114</v>
          </cell>
          <cell r="E1805" t="str">
            <v>CENTRE</v>
          </cell>
        </row>
        <row r="1806">
          <cell r="D1806" t="str">
            <v>LIT_833</v>
          </cell>
          <cell r="E1806" t="str">
            <v>Yaounde</v>
          </cell>
        </row>
        <row r="1807">
          <cell r="D1807" t="str">
            <v>LIT_297</v>
          </cell>
          <cell r="E1807" t="str">
            <v>Douala</v>
          </cell>
        </row>
        <row r="1808">
          <cell r="D1808" t="str">
            <v>LIT_454</v>
          </cell>
          <cell r="E1808" t="str">
            <v>Douala</v>
          </cell>
        </row>
        <row r="1809">
          <cell r="D1809" t="str">
            <v>LIT_400</v>
          </cell>
          <cell r="E1809" t="str">
            <v>Douala</v>
          </cell>
        </row>
        <row r="1810">
          <cell r="D1810" t="str">
            <v>LIT_046</v>
          </cell>
          <cell r="E1810" t="str">
            <v>Douala</v>
          </cell>
        </row>
        <row r="1811">
          <cell r="D1811" t="str">
            <v>NRO_053</v>
          </cell>
          <cell r="E1811" t="str">
            <v>NORD-OUEST</v>
          </cell>
        </row>
        <row r="1812">
          <cell r="D1812" t="str">
            <v>EXN_200</v>
          </cell>
          <cell r="E1812" t="str">
            <v>EXTREME-NORD</v>
          </cell>
        </row>
        <row r="1813">
          <cell r="D1813" t="str">
            <v>CTR_139</v>
          </cell>
          <cell r="E1813" t="str">
            <v>CENTRE</v>
          </cell>
        </row>
        <row r="1814">
          <cell r="D1814" t="str">
            <v>CTR_910</v>
          </cell>
          <cell r="E1814" t="str">
            <v>CENTRE</v>
          </cell>
        </row>
        <row r="1815">
          <cell r="D1815" t="str">
            <v>EST_045</v>
          </cell>
          <cell r="E1815" t="str">
            <v>CENTRE</v>
          </cell>
        </row>
        <row r="1816">
          <cell r="D1816" t="str">
            <v>SUD_252</v>
          </cell>
          <cell r="E1816" t="str">
            <v>CENTRE</v>
          </cell>
        </row>
        <row r="1817">
          <cell r="D1817" t="str">
            <v>EXN_013</v>
          </cell>
          <cell r="E1817" t="str">
            <v>EXTREME-NORD</v>
          </cell>
        </row>
        <row r="1818">
          <cell r="D1818" t="str">
            <v>LIT_852</v>
          </cell>
          <cell r="E1818" t="str">
            <v>Douala</v>
          </cell>
        </row>
        <row r="1819">
          <cell r="D1819" t="str">
            <v>LIT_397</v>
          </cell>
          <cell r="E1819" t="str">
            <v>Douala</v>
          </cell>
        </row>
        <row r="1820">
          <cell r="D1820" t="str">
            <v>LIT_857</v>
          </cell>
          <cell r="E1820" t="str">
            <v>Yaounde</v>
          </cell>
        </row>
        <row r="1821">
          <cell r="D1821" t="str">
            <v>EXN_042</v>
          </cell>
          <cell r="E1821" t="str">
            <v>EXTREME-NORD</v>
          </cell>
        </row>
        <row r="1822">
          <cell r="D1822" t="str">
            <v>EST_024</v>
          </cell>
          <cell r="E1822" t="str">
            <v>CENTRE</v>
          </cell>
        </row>
        <row r="1823">
          <cell r="D1823" t="str">
            <v>CTR_142</v>
          </cell>
          <cell r="E1823" t="str">
            <v>CENTRE</v>
          </cell>
        </row>
        <row r="1824">
          <cell r="D1824" t="str">
            <v>EST_154</v>
          </cell>
          <cell r="E1824" t="str">
            <v>CENTRE</v>
          </cell>
        </row>
        <row r="1825">
          <cell r="D1825" t="str">
            <v>EST_123</v>
          </cell>
          <cell r="E1825" t="str">
            <v>CENTRE</v>
          </cell>
        </row>
        <row r="1826">
          <cell r="D1826" t="str">
            <v>CTR_407</v>
          </cell>
          <cell r="E1826" t="str">
            <v>CENTRE</v>
          </cell>
        </row>
        <row r="1827">
          <cell r="D1827" t="str">
            <v>NRO_052</v>
          </cell>
          <cell r="E1827" t="str">
            <v>NORD-OUEST</v>
          </cell>
        </row>
        <row r="1828">
          <cell r="D1828" t="str">
            <v>EST_055</v>
          </cell>
          <cell r="E1828" t="str">
            <v>CENTRE</v>
          </cell>
        </row>
        <row r="1829">
          <cell r="D1829" t="str">
            <v>EXN_231</v>
          </cell>
          <cell r="E1829" t="str">
            <v>EXTREME-NORD</v>
          </cell>
        </row>
        <row r="1830">
          <cell r="D1830" t="str">
            <v>OST_027</v>
          </cell>
          <cell r="E1830" t="str">
            <v>OUEST</v>
          </cell>
        </row>
        <row r="1831">
          <cell r="D1831" t="str">
            <v>NRO_020</v>
          </cell>
          <cell r="E1831" t="str">
            <v>NORD-OUEST</v>
          </cell>
        </row>
        <row r="1832">
          <cell r="D1832" t="str">
            <v>EXN_223</v>
          </cell>
          <cell r="E1832" t="str">
            <v>EXTREME-NORD</v>
          </cell>
        </row>
        <row r="1833">
          <cell r="D1833" t="str">
            <v>CTR_541</v>
          </cell>
          <cell r="E1833" t="str">
            <v>CENTRE</v>
          </cell>
        </row>
        <row r="1834">
          <cell r="D1834" t="str">
            <v>LIT_729</v>
          </cell>
          <cell r="E1834" t="str">
            <v>Douala</v>
          </cell>
        </row>
        <row r="1835">
          <cell r="D1835" t="str">
            <v>EST_092</v>
          </cell>
          <cell r="E1835" t="str">
            <v>CENTRE</v>
          </cell>
        </row>
        <row r="1836">
          <cell r="D1836" t="str">
            <v>LIT_086</v>
          </cell>
          <cell r="E1836" t="str">
            <v>LITTORAL</v>
          </cell>
        </row>
        <row r="1837">
          <cell r="D1837" t="str">
            <v>CTR_185</v>
          </cell>
          <cell r="E1837" t="str">
            <v>CENTRE</v>
          </cell>
        </row>
        <row r="1838">
          <cell r="D1838" t="str">
            <v>EST_046</v>
          </cell>
          <cell r="E1838" t="str">
            <v>CENTRE</v>
          </cell>
        </row>
        <row r="1839">
          <cell r="D1839" t="str">
            <v>CTR_067</v>
          </cell>
          <cell r="E1839" t="str">
            <v>CENTRE</v>
          </cell>
        </row>
        <row r="1840">
          <cell r="D1840" t="str">
            <v>CTR_335</v>
          </cell>
          <cell r="E1840" t="str">
            <v>CENTRE</v>
          </cell>
        </row>
        <row r="1841">
          <cell r="D1841" t="str">
            <v>CTR_202</v>
          </cell>
          <cell r="E1841" t="str">
            <v>CENTRE</v>
          </cell>
        </row>
        <row r="1842">
          <cell r="D1842" t="str">
            <v>CTR_111</v>
          </cell>
          <cell r="E1842" t="str">
            <v>CENTRE</v>
          </cell>
        </row>
        <row r="1843">
          <cell r="D1843" t="str">
            <v>CTR_222</v>
          </cell>
          <cell r="E1843" t="str">
            <v>CENTRE</v>
          </cell>
        </row>
        <row r="1844">
          <cell r="D1844" t="str">
            <v>EST_036</v>
          </cell>
          <cell r="E1844" t="str">
            <v>CENTRE</v>
          </cell>
        </row>
        <row r="1845">
          <cell r="D1845" t="str">
            <v>CTR_205</v>
          </cell>
          <cell r="E1845" t="str">
            <v>CENTRE</v>
          </cell>
        </row>
        <row r="1846">
          <cell r="D1846" t="str">
            <v>CTR_906</v>
          </cell>
          <cell r="E1846" t="str">
            <v>CENTRE</v>
          </cell>
        </row>
        <row r="1847">
          <cell r="D1847" t="str">
            <v>CTR_005</v>
          </cell>
          <cell r="E1847" t="str">
            <v>CENTRE</v>
          </cell>
        </row>
        <row r="1848">
          <cell r="D1848" t="str">
            <v>EST_075</v>
          </cell>
          <cell r="E1848" t="str">
            <v>CENTRE</v>
          </cell>
        </row>
        <row r="1849">
          <cell r="D1849" t="str">
            <v>CTR_855</v>
          </cell>
          <cell r="E1849" t="str">
            <v>CENTRE</v>
          </cell>
        </row>
        <row r="1850">
          <cell r="D1850" t="str">
            <v>EST_077</v>
          </cell>
          <cell r="E1850" t="str">
            <v>CENTRE</v>
          </cell>
        </row>
        <row r="1851">
          <cell r="D1851" t="str">
            <v>CTR_463</v>
          </cell>
          <cell r="E1851" t="str">
            <v>CENTRE</v>
          </cell>
        </row>
        <row r="1852">
          <cell r="D1852" t="str">
            <v>EST_020</v>
          </cell>
          <cell r="E1852" t="str">
            <v>CENTRE</v>
          </cell>
        </row>
        <row r="1853">
          <cell r="D1853" t="str">
            <v>CTR_225</v>
          </cell>
          <cell r="E1853" t="str">
            <v>CENTRE</v>
          </cell>
        </row>
        <row r="1854">
          <cell r="D1854" t="str">
            <v>CTR_201</v>
          </cell>
          <cell r="E1854" t="str">
            <v>CENTRE</v>
          </cell>
        </row>
        <row r="1855">
          <cell r="D1855" t="str">
            <v>EST_150</v>
          </cell>
          <cell r="E1855" t="str">
            <v>CENTRE</v>
          </cell>
        </row>
        <row r="1856">
          <cell r="D1856" t="str">
            <v>CTR_577</v>
          </cell>
          <cell r="E1856" t="str">
            <v>CENTRE</v>
          </cell>
        </row>
        <row r="1857">
          <cell r="D1857" t="str">
            <v>EST_003</v>
          </cell>
          <cell r="E1857" t="str">
            <v>CENTRE</v>
          </cell>
        </row>
        <row r="1858">
          <cell r="D1858" t="str">
            <v>NRD_144</v>
          </cell>
          <cell r="E1858" t="str">
            <v>NORD</v>
          </cell>
        </row>
        <row r="1859">
          <cell r="D1859" t="str">
            <v>CTR_952</v>
          </cell>
          <cell r="E1859" t="str">
            <v>Yaounde</v>
          </cell>
        </row>
        <row r="1860">
          <cell r="D1860" t="str">
            <v>OST_039</v>
          </cell>
          <cell r="E1860" t="str">
            <v>OUEST</v>
          </cell>
        </row>
        <row r="1861">
          <cell r="D1861" t="str">
            <v>OST_090</v>
          </cell>
          <cell r="E1861" t="str">
            <v>NORD-OUEST</v>
          </cell>
        </row>
        <row r="1862">
          <cell r="D1862" t="str">
            <v>NRO_038</v>
          </cell>
          <cell r="E1862" t="str">
            <v>NORD-OUEST</v>
          </cell>
        </row>
        <row r="1863">
          <cell r="D1863" t="str">
            <v>EXN_102</v>
          </cell>
          <cell r="E1863" t="str">
            <v>EXTREME-NORD</v>
          </cell>
        </row>
        <row r="1864">
          <cell r="D1864" t="str">
            <v>CTR_220</v>
          </cell>
          <cell r="E1864" t="str">
            <v>CENTRE</v>
          </cell>
        </row>
        <row r="1865">
          <cell r="D1865" t="str">
            <v>OST_066</v>
          </cell>
          <cell r="E1865" t="str">
            <v>Bafoussam</v>
          </cell>
        </row>
        <row r="1866">
          <cell r="D1866" t="str">
            <v>LIT_700</v>
          </cell>
          <cell r="E1866" t="str">
            <v>Douala</v>
          </cell>
        </row>
        <row r="1867">
          <cell r="D1867" t="str">
            <v>EXN_035</v>
          </cell>
          <cell r="E1867" t="str">
            <v>EXTREME-NORD</v>
          </cell>
        </row>
        <row r="1868">
          <cell r="D1868" t="str">
            <v>CTR_945</v>
          </cell>
          <cell r="E1868" t="str">
            <v>Yaounde</v>
          </cell>
        </row>
        <row r="1869">
          <cell r="D1869" t="str">
            <v>NRO_142</v>
          </cell>
          <cell r="E1869" t="str">
            <v>SUD-OUEST</v>
          </cell>
        </row>
        <row r="1870">
          <cell r="D1870" t="str">
            <v>ADM_114</v>
          </cell>
          <cell r="E1870" t="str">
            <v>ADAMAOUA</v>
          </cell>
        </row>
        <row r="1871">
          <cell r="D1871" t="str">
            <v>SUD_040</v>
          </cell>
          <cell r="E1871" t="str">
            <v>CENTRE</v>
          </cell>
        </row>
        <row r="1872">
          <cell r="D1872" t="str">
            <v>EXN_118</v>
          </cell>
          <cell r="E1872" t="str">
            <v>EXTREME-NORD</v>
          </cell>
        </row>
        <row r="1873">
          <cell r="D1873" t="str">
            <v>OST_057</v>
          </cell>
          <cell r="E1873" t="str">
            <v>OUEST</v>
          </cell>
        </row>
        <row r="1874">
          <cell r="D1874" t="str">
            <v>CTR_440</v>
          </cell>
          <cell r="E1874" t="str">
            <v>CENTRE</v>
          </cell>
        </row>
        <row r="1875">
          <cell r="D1875" t="str">
            <v>LIT_194</v>
          </cell>
          <cell r="E1875" t="str">
            <v>LITTORAL</v>
          </cell>
        </row>
        <row r="1876">
          <cell r="D1876" t="str">
            <v>CTR_870</v>
          </cell>
          <cell r="E1876" t="str">
            <v>CENTRE</v>
          </cell>
        </row>
        <row r="1877">
          <cell r="D1877" t="str">
            <v>CTR_749</v>
          </cell>
          <cell r="E1877" t="str">
            <v>CENTRE</v>
          </cell>
        </row>
        <row r="1878">
          <cell r="D1878" t="str">
            <v>CTR_894</v>
          </cell>
          <cell r="E1878" t="str">
            <v>CENTRE</v>
          </cell>
        </row>
        <row r="1879">
          <cell r="D1879" t="str">
            <v>SUD_004</v>
          </cell>
          <cell r="E1879" t="str">
            <v>LITTORAL</v>
          </cell>
        </row>
        <row r="1880">
          <cell r="D1880" t="str">
            <v>LIT_619</v>
          </cell>
          <cell r="E1880" t="str">
            <v>Douala</v>
          </cell>
        </row>
        <row r="1881">
          <cell r="D1881" t="str">
            <v>CTR_780</v>
          </cell>
          <cell r="E1881" t="str">
            <v>CENTRE</v>
          </cell>
        </row>
        <row r="1882">
          <cell r="D1882" t="str">
            <v>CTR_286</v>
          </cell>
          <cell r="E1882" t="str">
            <v>CENTRE</v>
          </cell>
        </row>
        <row r="1883">
          <cell r="D1883" t="str">
            <v>LIT_222</v>
          </cell>
          <cell r="E1883" t="str">
            <v>Douala</v>
          </cell>
        </row>
        <row r="1884">
          <cell r="D1884" t="str">
            <v>CTR_058</v>
          </cell>
          <cell r="E1884" t="str">
            <v>CENTRE</v>
          </cell>
        </row>
        <row r="1885">
          <cell r="D1885" t="str">
            <v>EXN_033</v>
          </cell>
          <cell r="E1885" t="str">
            <v>EXTREME-NORD</v>
          </cell>
        </row>
        <row r="1886">
          <cell r="D1886" t="str">
            <v>CTR_528</v>
          </cell>
          <cell r="E1886" t="str">
            <v>CENTRE</v>
          </cell>
        </row>
        <row r="1887">
          <cell r="D1887" t="str">
            <v>CTR_134</v>
          </cell>
          <cell r="E1887" t="str">
            <v>CENTRE</v>
          </cell>
        </row>
        <row r="1888">
          <cell r="D1888" t="str">
            <v>LIT_425</v>
          </cell>
          <cell r="E1888" t="str">
            <v>Douala</v>
          </cell>
        </row>
        <row r="1889">
          <cell r="D1889" t="str">
            <v>EXN_209</v>
          </cell>
          <cell r="E1889" t="str">
            <v>EXTREME-NORD</v>
          </cell>
        </row>
        <row r="1890">
          <cell r="D1890" t="str">
            <v>CTR_527</v>
          </cell>
          <cell r="E1890" t="str">
            <v>CENTRE</v>
          </cell>
        </row>
        <row r="1891">
          <cell r="D1891" t="str">
            <v>EST_199</v>
          </cell>
          <cell r="E1891" t="str">
            <v>CENTRE</v>
          </cell>
        </row>
        <row r="1892">
          <cell r="D1892" t="str">
            <v>NRD_023</v>
          </cell>
          <cell r="E1892" t="str">
            <v>NORD</v>
          </cell>
        </row>
        <row r="1893">
          <cell r="D1893" t="str">
            <v>NRO_007</v>
          </cell>
          <cell r="E1893" t="str">
            <v>NORD-OUEST</v>
          </cell>
        </row>
        <row r="1894">
          <cell r="D1894" t="str">
            <v>LIT_060</v>
          </cell>
          <cell r="E1894" t="str">
            <v>Douala</v>
          </cell>
        </row>
        <row r="1895">
          <cell r="D1895" t="str">
            <v>LIT_049</v>
          </cell>
          <cell r="E1895" t="str">
            <v>Douala</v>
          </cell>
        </row>
        <row r="1896">
          <cell r="D1896" t="str">
            <v>EXN_259</v>
          </cell>
          <cell r="E1896" t="str">
            <v>EXTREME-NORD</v>
          </cell>
        </row>
        <row r="1897">
          <cell r="D1897" t="str">
            <v>LIT_107</v>
          </cell>
          <cell r="E1897" t="str">
            <v>LITTORAL</v>
          </cell>
        </row>
        <row r="1898">
          <cell r="D1898" t="str">
            <v>CTR_710</v>
          </cell>
          <cell r="E1898" t="str">
            <v>CENTRE</v>
          </cell>
        </row>
        <row r="1899">
          <cell r="D1899" t="str">
            <v>LIT_531</v>
          </cell>
          <cell r="E1899" t="str">
            <v>Douala</v>
          </cell>
        </row>
        <row r="1900">
          <cell r="D1900" t="str">
            <v>LIT_444</v>
          </cell>
          <cell r="E1900" t="str">
            <v>Douala</v>
          </cell>
        </row>
        <row r="1901">
          <cell r="D1901" t="str">
            <v>NRO_019</v>
          </cell>
          <cell r="E1901" t="str">
            <v>NORD-OUEST</v>
          </cell>
        </row>
        <row r="1902">
          <cell r="D1902" t="str">
            <v>LIT_224</v>
          </cell>
          <cell r="E1902" t="str">
            <v>Douala</v>
          </cell>
        </row>
        <row r="1903">
          <cell r="D1903" t="str">
            <v>SUD_064</v>
          </cell>
          <cell r="E1903" t="str">
            <v>CENTRE</v>
          </cell>
        </row>
        <row r="1904">
          <cell r="D1904" t="str">
            <v>EST_057</v>
          </cell>
          <cell r="E1904" t="str">
            <v>CENTRE</v>
          </cell>
        </row>
        <row r="1905">
          <cell r="D1905" t="str">
            <v>CTR_143</v>
          </cell>
          <cell r="E1905" t="str">
            <v>CENTRE</v>
          </cell>
        </row>
        <row r="1906">
          <cell r="D1906" t="str">
            <v>CTR_141</v>
          </cell>
          <cell r="E1906" t="str">
            <v>CENTRE</v>
          </cell>
        </row>
        <row r="1907">
          <cell r="D1907" t="str">
            <v>CTR_233</v>
          </cell>
          <cell r="E1907" t="str">
            <v>CENTRE</v>
          </cell>
        </row>
        <row r="1908">
          <cell r="D1908" t="str">
            <v>CTR_348</v>
          </cell>
          <cell r="E1908" t="str">
            <v>CENTRE</v>
          </cell>
        </row>
        <row r="1909">
          <cell r="D1909" t="str">
            <v>CTR_117</v>
          </cell>
          <cell r="E1909" t="str">
            <v>CENTRE</v>
          </cell>
        </row>
        <row r="1910">
          <cell r="D1910" t="str">
            <v>CTR_673</v>
          </cell>
          <cell r="E1910" t="str">
            <v>CENTRE</v>
          </cell>
        </row>
        <row r="1911">
          <cell r="D1911" t="str">
            <v>CTR_112</v>
          </cell>
          <cell r="E1911" t="str">
            <v>CENTRE</v>
          </cell>
        </row>
        <row r="1912">
          <cell r="D1912" t="str">
            <v>NRO_150</v>
          </cell>
          <cell r="E1912" t="str">
            <v>NORD-OUEST</v>
          </cell>
        </row>
        <row r="1913">
          <cell r="D1913" t="str">
            <v>EXN_032</v>
          </cell>
          <cell r="E1913" t="str">
            <v>EXTREME-NORD</v>
          </cell>
        </row>
        <row r="1914">
          <cell r="D1914" t="str">
            <v>LIT_018</v>
          </cell>
          <cell r="E1914" t="str">
            <v>Douala</v>
          </cell>
        </row>
        <row r="1915">
          <cell r="D1915" t="str">
            <v>EXN_109</v>
          </cell>
          <cell r="E1915" t="str">
            <v>EXTREME-NORD</v>
          </cell>
        </row>
        <row r="1916">
          <cell r="D1916" t="str">
            <v>CTR_880</v>
          </cell>
          <cell r="E1916" t="str">
            <v>CENTRE</v>
          </cell>
        </row>
        <row r="1917">
          <cell r="D1917" t="str">
            <v>NRD_020</v>
          </cell>
          <cell r="E1917" t="str">
            <v>NORD</v>
          </cell>
        </row>
        <row r="1918">
          <cell r="D1918" t="str">
            <v>SUO_004</v>
          </cell>
          <cell r="E1918" t="str">
            <v>SUD-OUEST</v>
          </cell>
        </row>
        <row r="1919">
          <cell r="D1919" t="str">
            <v>NRD_135</v>
          </cell>
          <cell r="E1919" t="str">
            <v>EXTREME-NORD</v>
          </cell>
        </row>
        <row r="1920">
          <cell r="D1920" t="str">
            <v>CTR_309</v>
          </cell>
          <cell r="E1920" t="str">
            <v>CENTRE</v>
          </cell>
        </row>
        <row r="1921">
          <cell r="D1921" t="str">
            <v>CTR_441</v>
          </cell>
          <cell r="E1921" t="str">
            <v>CENTRE</v>
          </cell>
        </row>
        <row r="1922">
          <cell r="D1922" t="str">
            <v>CTR_187</v>
          </cell>
          <cell r="E1922" t="str">
            <v>CENTRE</v>
          </cell>
        </row>
        <row r="1923">
          <cell r="D1923" t="str">
            <v>CTR_663</v>
          </cell>
          <cell r="E1923" t="str">
            <v>CENTRE</v>
          </cell>
        </row>
        <row r="1924">
          <cell r="D1924" t="str">
            <v>CTR_260</v>
          </cell>
          <cell r="E1924" t="str">
            <v>CENTRE</v>
          </cell>
        </row>
        <row r="1925">
          <cell r="D1925" t="str">
            <v>CTR_063</v>
          </cell>
          <cell r="E1925" t="str">
            <v>CENTRE</v>
          </cell>
        </row>
        <row r="1926">
          <cell r="D1926" t="str">
            <v>CTR_856</v>
          </cell>
          <cell r="E1926" t="str">
            <v>CENTRE</v>
          </cell>
        </row>
        <row r="1927">
          <cell r="D1927" t="str">
            <v>CTR_892</v>
          </cell>
          <cell r="E1927" t="str">
            <v>CENTRE</v>
          </cell>
        </row>
        <row r="1928">
          <cell r="D1928" t="str">
            <v>EXN_199</v>
          </cell>
          <cell r="E1928" t="str">
            <v>EXTREME-NORD</v>
          </cell>
        </row>
        <row r="1929">
          <cell r="D1929" t="str">
            <v>NRO_100</v>
          </cell>
          <cell r="E1929" t="str">
            <v>NORD-OUEST</v>
          </cell>
        </row>
        <row r="1930">
          <cell r="D1930" t="str">
            <v>EXN_190</v>
          </cell>
          <cell r="E1930" t="str">
            <v>EXTREME-NORD</v>
          </cell>
        </row>
        <row r="1931">
          <cell r="D1931" t="str">
            <v>EXN_265</v>
          </cell>
          <cell r="E1931" t="str">
            <v>EXTREME-NORD</v>
          </cell>
        </row>
        <row r="1932">
          <cell r="D1932" t="str">
            <v>EXN_210</v>
          </cell>
          <cell r="E1932" t="str">
            <v>EXTREME-NORD</v>
          </cell>
        </row>
        <row r="1933">
          <cell r="D1933" t="str">
            <v>NRO_138</v>
          </cell>
          <cell r="E1933" t="str">
            <v>NORD-OUEST</v>
          </cell>
        </row>
        <row r="1934">
          <cell r="D1934" t="str">
            <v>EXN_007</v>
          </cell>
          <cell r="E1934" t="str">
            <v>EXTREME-NORD</v>
          </cell>
        </row>
        <row r="1935">
          <cell r="D1935" t="str">
            <v>CTR_510</v>
          </cell>
          <cell r="E1935" t="str">
            <v>CENTRE</v>
          </cell>
        </row>
        <row r="1936">
          <cell r="D1936" t="str">
            <v>EXN_110</v>
          </cell>
          <cell r="E1936" t="str">
            <v>EXTREME-NORD</v>
          </cell>
        </row>
        <row r="1937">
          <cell r="D1937" t="str">
            <v>NRD_012</v>
          </cell>
          <cell r="E1937" t="str">
            <v>NORD</v>
          </cell>
        </row>
        <row r="1938">
          <cell r="D1938" t="str">
            <v>EXN_230</v>
          </cell>
          <cell r="E1938" t="str">
            <v>EXTREME-NORD</v>
          </cell>
        </row>
        <row r="1939">
          <cell r="D1939" t="str">
            <v>NRD_107</v>
          </cell>
          <cell r="E1939" t="str">
            <v>NORD</v>
          </cell>
        </row>
        <row r="1940">
          <cell r="D1940" t="str">
            <v>EXN_104</v>
          </cell>
          <cell r="E1940" t="str">
            <v>EXTREME-NORD</v>
          </cell>
        </row>
        <row r="1941">
          <cell r="D1941" t="str">
            <v>NRD_180</v>
          </cell>
          <cell r="E1941" t="str">
            <v>NORD</v>
          </cell>
        </row>
        <row r="1942">
          <cell r="D1942" t="str">
            <v>OST_023</v>
          </cell>
          <cell r="E1942" t="str">
            <v>OUEST</v>
          </cell>
        </row>
        <row r="1943">
          <cell r="D1943" t="str">
            <v>LIT_195</v>
          </cell>
          <cell r="E1943" t="str">
            <v>LITTORAL</v>
          </cell>
        </row>
        <row r="1944">
          <cell r="D1944" t="str">
            <v>LIT_494</v>
          </cell>
          <cell r="E1944" t="str">
            <v>LITTORAL</v>
          </cell>
        </row>
        <row r="1945">
          <cell r="D1945" t="str">
            <v>NRD_031</v>
          </cell>
          <cell r="E1945" t="str">
            <v>NORD</v>
          </cell>
        </row>
        <row r="1946">
          <cell r="D1946" t="str">
            <v>SUD_017</v>
          </cell>
          <cell r="E1946" t="str">
            <v>CENTRE</v>
          </cell>
        </row>
        <row r="1947">
          <cell r="D1947" t="str">
            <v>LIT_495</v>
          </cell>
          <cell r="E1947" t="str">
            <v>LITTORAL</v>
          </cell>
        </row>
        <row r="1948">
          <cell r="D1948" t="str">
            <v>LIT_193</v>
          </cell>
          <cell r="E1948" t="str">
            <v>LITTORAL</v>
          </cell>
        </row>
        <row r="1949">
          <cell r="D1949" t="str">
            <v>LIT_591</v>
          </cell>
          <cell r="E1949" t="str">
            <v>LITTORAL</v>
          </cell>
        </row>
        <row r="1950">
          <cell r="D1950" t="str">
            <v>SUD_024</v>
          </cell>
          <cell r="E1950" t="str">
            <v>CENTRE</v>
          </cell>
        </row>
        <row r="1951">
          <cell r="D1951" t="str">
            <v>SUO_037</v>
          </cell>
          <cell r="E1951" t="str">
            <v>LITTORAL</v>
          </cell>
        </row>
        <row r="1952">
          <cell r="D1952" t="str">
            <v>SUD_038</v>
          </cell>
          <cell r="E1952" t="str">
            <v>CENTRE</v>
          </cell>
        </row>
        <row r="1953">
          <cell r="D1953" t="str">
            <v>LIT_505</v>
          </cell>
          <cell r="E1953" t="str">
            <v>LITTORAL</v>
          </cell>
        </row>
        <row r="1954">
          <cell r="D1954" t="str">
            <v>SUD_128</v>
          </cell>
          <cell r="E1954" t="str">
            <v>CENTRE</v>
          </cell>
        </row>
        <row r="1955">
          <cell r="D1955" t="str">
            <v>SUD_005</v>
          </cell>
          <cell r="E1955" t="str">
            <v>LITTORAL</v>
          </cell>
        </row>
        <row r="1956">
          <cell r="D1956" t="str">
            <v>SUD_054</v>
          </cell>
          <cell r="E1956" t="str">
            <v>CENTRE</v>
          </cell>
        </row>
        <row r="1957">
          <cell r="D1957" t="str">
            <v>SUD_125</v>
          </cell>
          <cell r="E1957" t="str">
            <v>NORD-OUEST</v>
          </cell>
        </row>
        <row r="1958">
          <cell r="D1958" t="str">
            <v>EXN_189</v>
          </cell>
          <cell r="E1958" t="str">
            <v>EXTREME-NORD</v>
          </cell>
        </row>
        <row r="1959">
          <cell r="D1959" t="str">
            <v>LIT_132</v>
          </cell>
          <cell r="E1959" t="str">
            <v>LITTORAL</v>
          </cell>
        </row>
        <row r="1960">
          <cell r="D1960" t="str">
            <v>EXN_135</v>
          </cell>
          <cell r="E1960" t="str">
            <v>EXTREME-NORD</v>
          </cell>
        </row>
        <row r="1961">
          <cell r="D1961" t="str">
            <v>NRO_149</v>
          </cell>
          <cell r="E1961" t="str">
            <v>NORD-OUEST</v>
          </cell>
        </row>
        <row r="1962">
          <cell r="D1962" t="str">
            <v>SUO_081</v>
          </cell>
          <cell r="E1962" t="str">
            <v>SUD-OUEST</v>
          </cell>
        </row>
        <row r="1963">
          <cell r="D1963" t="str">
            <v>CTR_825</v>
          </cell>
          <cell r="E1963" t="str">
            <v>CENTRE</v>
          </cell>
        </row>
        <row r="1964">
          <cell r="D1964" t="str">
            <v>CTR_191</v>
          </cell>
          <cell r="E1964" t="str">
            <v>CENTRE</v>
          </cell>
        </row>
        <row r="1965">
          <cell r="D1965" t="str">
            <v>CTR_533</v>
          </cell>
          <cell r="E1965" t="str">
            <v>Yaounde</v>
          </cell>
        </row>
        <row r="1966">
          <cell r="D1966" t="str">
            <v>NRO_102</v>
          </cell>
          <cell r="E1966" t="str">
            <v>NORD-OUEST</v>
          </cell>
        </row>
        <row r="1967">
          <cell r="D1967" t="str">
            <v>SUD_214</v>
          </cell>
          <cell r="E1967" t="str">
            <v>CENTRE</v>
          </cell>
        </row>
        <row r="1968">
          <cell r="D1968" t="str">
            <v>SUD_020</v>
          </cell>
          <cell r="E1968" t="str">
            <v>CENTRE</v>
          </cell>
        </row>
        <row r="1969">
          <cell r="D1969" t="str">
            <v>CTR_394</v>
          </cell>
          <cell r="E1969" t="str">
            <v>CENTRE</v>
          </cell>
        </row>
        <row r="1970">
          <cell r="D1970" t="str">
            <v>EXN_038</v>
          </cell>
          <cell r="E1970" t="str">
            <v>EXTREME-NORD</v>
          </cell>
        </row>
        <row r="1971">
          <cell r="D1971" t="str">
            <v>EXN_074</v>
          </cell>
          <cell r="E1971" t="str">
            <v>EXTREME-NORD</v>
          </cell>
        </row>
        <row r="1972">
          <cell r="D1972" t="str">
            <v>EXN_050</v>
          </cell>
          <cell r="E1972" t="str">
            <v>EXTREME-NORD</v>
          </cell>
        </row>
        <row r="1973">
          <cell r="D1973" t="str">
            <v>SUD_135</v>
          </cell>
          <cell r="E1973" t="str">
            <v>CENTRE</v>
          </cell>
        </row>
        <row r="1974">
          <cell r="D1974" t="str">
            <v>SUD_011</v>
          </cell>
          <cell r="E1974" t="str">
            <v>LITTORAL</v>
          </cell>
        </row>
        <row r="1975">
          <cell r="D1975" t="str">
            <v>SUD_215</v>
          </cell>
          <cell r="E1975" t="str">
            <v>LITTORAL</v>
          </cell>
        </row>
        <row r="1976">
          <cell r="D1976" t="str">
            <v>NRD_119</v>
          </cell>
          <cell r="E1976" t="str">
            <v>NORD</v>
          </cell>
        </row>
        <row r="1977">
          <cell r="D1977" t="str">
            <v>OST_149</v>
          </cell>
          <cell r="E1977" t="str">
            <v>OUEST</v>
          </cell>
        </row>
        <row r="1978">
          <cell r="D1978" t="str">
            <v>OST_114</v>
          </cell>
          <cell r="E1978" t="str">
            <v>OUEST</v>
          </cell>
        </row>
        <row r="1979">
          <cell r="D1979" t="str">
            <v>ADM_011</v>
          </cell>
          <cell r="E1979" t="str">
            <v>ADAMAOUA</v>
          </cell>
        </row>
        <row r="1980">
          <cell r="D1980" t="str">
            <v>NRD_008</v>
          </cell>
          <cell r="E1980" t="str">
            <v>NORD</v>
          </cell>
        </row>
        <row r="1981">
          <cell r="D1981" t="str">
            <v>EXN_154</v>
          </cell>
          <cell r="E1981" t="str">
            <v>EXTREME-NORD</v>
          </cell>
        </row>
        <row r="1982">
          <cell r="D1982" t="str">
            <v>NRD_168</v>
          </cell>
          <cell r="E1982" t="str">
            <v>NORD</v>
          </cell>
        </row>
        <row r="1983">
          <cell r="D1983" t="str">
            <v>SUD_002</v>
          </cell>
          <cell r="E1983" t="str">
            <v>LITTORAL</v>
          </cell>
        </row>
        <row r="1984">
          <cell r="D1984" t="str">
            <v>EXN_014</v>
          </cell>
          <cell r="E1984" t="str">
            <v>EXTREME-NORD</v>
          </cell>
        </row>
        <row r="1985">
          <cell r="D1985" t="str">
            <v>NRD_030</v>
          </cell>
          <cell r="E1985" t="str">
            <v>NORD</v>
          </cell>
        </row>
        <row r="1986">
          <cell r="D1986" t="str">
            <v>NRD_077</v>
          </cell>
          <cell r="E1986" t="str">
            <v>NORD</v>
          </cell>
        </row>
        <row r="1987">
          <cell r="D1987" t="str">
            <v>SUO_205</v>
          </cell>
          <cell r="E1987" t="str">
            <v>SUD-OUEST</v>
          </cell>
        </row>
        <row r="1988">
          <cell r="D1988" t="str">
            <v>CTR_869</v>
          </cell>
          <cell r="E1988" t="str">
            <v>CENTRE</v>
          </cell>
        </row>
        <row r="1989">
          <cell r="D1989" t="str">
            <v>LIT_586</v>
          </cell>
          <cell r="E1989" t="str">
            <v>LITTORAL</v>
          </cell>
        </row>
        <row r="1990">
          <cell r="D1990" t="str">
            <v>OST_103</v>
          </cell>
          <cell r="E1990" t="str">
            <v>OUEST</v>
          </cell>
        </row>
        <row r="1991">
          <cell r="D1991" t="str">
            <v>CTR_770</v>
          </cell>
          <cell r="E1991" t="str">
            <v>CENTRE</v>
          </cell>
        </row>
        <row r="1992">
          <cell r="D1992" t="str">
            <v>SUD_110</v>
          </cell>
          <cell r="E1992" t="str">
            <v>CENTRE</v>
          </cell>
        </row>
        <row r="1993">
          <cell r="D1993" t="str">
            <v>CTR_152</v>
          </cell>
          <cell r="E1993" t="str">
            <v>CENTRE</v>
          </cell>
        </row>
        <row r="1994">
          <cell r="D1994" t="str">
            <v>ADM_161</v>
          </cell>
          <cell r="E1994" t="str">
            <v>ADAMAOUA</v>
          </cell>
        </row>
        <row r="1995">
          <cell r="D1995" t="str">
            <v>NRO_011</v>
          </cell>
          <cell r="E1995" t="str">
            <v>NORD-OUEST</v>
          </cell>
        </row>
        <row r="1996">
          <cell r="D1996" t="str">
            <v>EXN_242</v>
          </cell>
          <cell r="E1996" t="str">
            <v>EXTREME-NORD</v>
          </cell>
        </row>
        <row r="1997">
          <cell r="D1997" t="str">
            <v>CTR_073</v>
          </cell>
          <cell r="E1997" t="str">
            <v>CENTRE</v>
          </cell>
        </row>
        <row r="1998">
          <cell r="D1998" t="str">
            <v>CTR_743</v>
          </cell>
          <cell r="E1998" t="str">
            <v>CENTRE</v>
          </cell>
        </row>
        <row r="1999">
          <cell r="D1999" t="str">
            <v>CTR_829</v>
          </cell>
          <cell r="E1999" t="str">
            <v>CENTRE</v>
          </cell>
        </row>
        <row r="2000">
          <cell r="D2000" t="str">
            <v>CTR_135</v>
          </cell>
          <cell r="E2000" t="str">
            <v>CENTRE</v>
          </cell>
        </row>
        <row r="2001">
          <cell r="D2001" t="str">
            <v>CTR_695</v>
          </cell>
          <cell r="E2001" t="str">
            <v>Yaounde</v>
          </cell>
        </row>
        <row r="2002">
          <cell r="D2002" t="str">
            <v>OST_211</v>
          </cell>
          <cell r="E2002" t="str">
            <v>OUEST</v>
          </cell>
        </row>
        <row r="2003">
          <cell r="D2003" t="str">
            <v>OST_030</v>
          </cell>
          <cell r="E2003" t="str">
            <v>OUEST</v>
          </cell>
        </row>
        <row r="2004">
          <cell r="D2004" t="str">
            <v>OST_073</v>
          </cell>
          <cell r="E2004" t="str">
            <v>OUEST</v>
          </cell>
        </row>
        <row r="2005">
          <cell r="D2005" t="str">
            <v>EXN_015</v>
          </cell>
          <cell r="E2005" t="str">
            <v>EXTREME-NORD</v>
          </cell>
        </row>
        <row r="2006">
          <cell r="D2006" t="str">
            <v>EXN_272</v>
          </cell>
          <cell r="E2006" t="str">
            <v>EXTREME-NORD</v>
          </cell>
        </row>
        <row r="2007">
          <cell r="D2007" t="str">
            <v>SUO_035</v>
          </cell>
          <cell r="E2007" t="str">
            <v>SUD-OUEST</v>
          </cell>
        </row>
        <row r="2008">
          <cell r="D2008" t="str">
            <v>CTR_174</v>
          </cell>
          <cell r="E2008" t="str">
            <v>CENTRE</v>
          </cell>
        </row>
        <row r="2009">
          <cell r="D2009" t="str">
            <v>NRD_172</v>
          </cell>
          <cell r="E2009" t="str">
            <v>NORD</v>
          </cell>
        </row>
        <row r="2010">
          <cell r="D2010" t="str">
            <v>NRD_171</v>
          </cell>
          <cell r="E2010" t="str">
            <v>NORD</v>
          </cell>
        </row>
        <row r="2011">
          <cell r="D2011" t="str">
            <v>EXN_037</v>
          </cell>
          <cell r="E2011" t="str">
            <v>EXTREME-NORD</v>
          </cell>
        </row>
        <row r="2012">
          <cell r="D2012" t="str">
            <v>OST_153</v>
          </cell>
          <cell r="E2012" t="str">
            <v>OUEST</v>
          </cell>
        </row>
        <row r="2013">
          <cell r="D2013" t="str">
            <v>CTR_113</v>
          </cell>
          <cell r="E2013" t="str">
            <v>CENTRE</v>
          </cell>
        </row>
        <row r="2014">
          <cell r="D2014" t="str">
            <v>CTR_627</v>
          </cell>
          <cell r="E2014" t="str">
            <v>CENTRE</v>
          </cell>
        </row>
        <row r="2015">
          <cell r="D2015" t="str">
            <v>OST_275</v>
          </cell>
          <cell r="E2015" t="str">
            <v>OUEST</v>
          </cell>
        </row>
        <row r="2016">
          <cell r="D2016" t="str">
            <v>CTR_676</v>
          </cell>
          <cell r="E2016" t="str">
            <v>Yaounde</v>
          </cell>
        </row>
        <row r="2017">
          <cell r="D2017" t="str">
            <v>CTR_909</v>
          </cell>
          <cell r="E2017" t="str">
            <v>CENTRE</v>
          </cell>
        </row>
        <row r="2018">
          <cell r="D2018" t="str">
            <v>SUO_021</v>
          </cell>
          <cell r="E2018" t="str">
            <v>SUD-OUEST</v>
          </cell>
        </row>
        <row r="2019">
          <cell r="D2019" t="str">
            <v>ADM_014</v>
          </cell>
          <cell r="E2019" t="str">
            <v>ADAMAOUA</v>
          </cell>
        </row>
        <row r="2020">
          <cell r="D2020" t="str">
            <v>CTR_921</v>
          </cell>
          <cell r="E2020" t="str">
            <v>Yaounde</v>
          </cell>
        </row>
        <row r="2021">
          <cell r="D2021" t="str">
            <v>NRO_144</v>
          </cell>
          <cell r="E2021" t="str">
            <v>NORD-OUEST</v>
          </cell>
        </row>
        <row r="2022">
          <cell r="D2022" t="str">
            <v>EXN_058</v>
          </cell>
          <cell r="E2022" t="str">
            <v>EXTREME-NORD</v>
          </cell>
        </row>
        <row r="2023">
          <cell r="D2023" t="str">
            <v>OST_008</v>
          </cell>
          <cell r="E2023" t="str">
            <v>OUEST</v>
          </cell>
        </row>
        <row r="2024">
          <cell r="D2024" t="str">
            <v>OST_058</v>
          </cell>
          <cell r="E2024" t="str">
            <v>OUEST</v>
          </cell>
        </row>
        <row r="2025">
          <cell r="D2025" t="str">
            <v>NRO_137</v>
          </cell>
          <cell r="E2025" t="str">
            <v>NORD-OUEST</v>
          </cell>
        </row>
        <row r="2026">
          <cell r="D2026" t="str">
            <v>EXN_048</v>
          </cell>
          <cell r="E2026" t="str">
            <v>EXTREME-NORD</v>
          </cell>
        </row>
        <row r="2027">
          <cell r="D2027" t="str">
            <v>NRO_006</v>
          </cell>
          <cell r="E2027" t="str">
            <v>NORD-OUEST</v>
          </cell>
        </row>
        <row r="2028">
          <cell r="D2028" t="str">
            <v>SUO_127</v>
          </cell>
          <cell r="E2028" t="str">
            <v>SUD-OUEST</v>
          </cell>
        </row>
        <row r="2029">
          <cell r="D2029" t="str">
            <v>OST_316</v>
          </cell>
          <cell r="E2029" t="str">
            <v>OUEST</v>
          </cell>
        </row>
        <row r="2030">
          <cell r="D2030" t="str">
            <v>OST_252</v>
          </cell>
          <cell r="E2030" t="str">
            <v>OUEST</v>
          </cell>
        </row>
        <row r="2031">
          <cell r="D2031" t="str">
            <v>EXN_127</v>
          </cell>
          <cell r="E2031" t="str">
            <v>EXTREME-NORD</v>
          </cell>
        </row>
        <row r="2032">
          <cell r="D2032" t="str">
            <v>EXN_126</v>
          </cell>
          <cell r="E2032" t="str">
            <v>EXTREME-NORD</v>
          </cell>
        </row>
        <row r="2033">
          <cell r="D2033" t="str">
            <v>EXN_022</v>
          </cell>
          <cell r="E2033" t="str">
            <v>EXTREME-NORD</v>
          </cell>
        </row>
        <row r="2034">
          <cell r="D2034" t="str">
            <v>CTR_030</v>
          </cell>
          <cell r="E2034" t="str">
            <v>CENTRE</v>
          </cell>
        </row>
        <row r="2035">
          <cell r="D2035" t="str">
            <v>ADM_029</v>
          </cell>
          <cell r="E2035" t="str">
            <v>ADAMAOUA</v>
          </cell>
        </row>
        <row r="2036">
          <cell r="D2036" t="str">
            <v>NRO_036</v>
          </cell>
          <cell r="E2036" t="str">
            <v>NORD-OUEST</v>
          </cell>
        </row>
        <row r="2037">
          <cell r="D2037" t="str">
            <v>EXN_178</v>
          </cell>
          <cell r="E2037" t="str">
            <v>EXTREME-NORD</v>
          </cell>
        </row>
        <row r="2038">
          <cell r="D2038" t="str">
            <v>NRD_112</v>
          </cell>
          <cell r="E2038" t="str">
            <v>NORD</v>
          </cell>
        </row>
        <row r="2039">
          <cell r="D2039" t="str">
            <v>NRO_136</v>
          </cell>
          <cell r="E2039" t="str">
            <v>NORD-OUEST</v>
          </cell>
        </row>
        <row r="2040">
          <cell r="D2040" t="str">
            <v>EXN_098</v>
          </cell>
          <cell r="E2040" t="str">
            <v>EXTREME-NORD</v>
          </cell>
        </row>
        <row r="2041">
          <cell r="D2041" t="str">
            <v>LIT_555</v>
          </cell>
          <cell r="E2041" t="str">
            <v>LITTORAL</v>
          </cell>
        </row>
        <row r="2042">
          <cell r="D2042" t="str">
            <v>LIT_492</v>
          </cell>
          <cell r="E2042" t="str">
            <v>LITTORAL</v>
          </cell>
        </row>
        <row r="2043">
          <cell r="D2043" t="str">
            <v>LIT_063</v>
          </cell>
          <cell r="E2043" t="str">
            <v>LITTORAL</v>
          </cell>
        </row>
        <row r="2044">
          <cell r="D2044" t="str">
            <v>LIT_521</v>
          </cell>
          <cell r="E2044" t="str">
            <v>LITTORAL</v>
          </cell>
        </row>
        <row r="2045">
          <cell r="D2045" t="str">
            <v>LIT_679</v>
          </cell>
          <cell r="E2045" t="str">
            <v>LITTORAL</v>
          </cell>
        </row>
        <row r="2046">
          <cell r="D2046" t="str">
            <v>LIT_031</v>
          </cell>
          <cell r="E2046" t="str">
            <v>LITTORAL</v>
          </cell>
        </row>
        <row r="2047">
          <cell r="D2047" t="str">
            <v>LIT_430</v>
          </cell>
          <cell r="E2047" t="str">
            <v>LITTORAL</v>
          </cell>
        </row>
        <row r="2048">
          <cell r="D2048" t="str">
            <v>LIT_593</v>
          </cell>
          <cell r="E2048" t="str">
            <v>LITTORAL</v>
          </cell>
        </row>
        <row r="2049">
          <cell r="D2049" t="str">
            <v>LIT_520</v>
          </cell>
          <cell r="E2049" t="str">
            <v>LITTORAL</v>
          </cell>
        </row>
        <row r="2050">
          <cell r="D2050" t="str">
            <v>LIT_772</v>
          </cell>
          <cell r="E2050" t="str">
            <v>LITTORAL</v>
          </cell>
        </row>
        <row r="2051">
          <cell r="D2051" t="str">
            <v>LIT_039</v>
          </cell>
          <cell r="E2051" t="str">
            <v>LITTORAL</v>
          </cell>
        </row>
        <row r="2052">
          <cell r="D2052" t="str">
            <v>LIT_493</v>
          </cell>
          <cell r="E2052" t="str">
            <v>LITTORAL</v>
          </cell>
        </row>
        <row r="2053">
          <cell r="D2053" t="str">
            <v>LIT_767</v>
          </cell>
          <cell r="E2053" t="str">
            <v>LITTORAL</v>
          </cell>
        </row>
        <row r="2054">
          <cell r="D2054" t="str">
            <v>LIT_117</v>
          </cell>
          <cell r="E2054" t="str">
            <v>LITTORAL</v>
          </cell>
        </row>
        <row r="2055">
          <cell r="D2055" t="str">
            <v>LIT_145</v>
          </cell>
          <cell r="E2055" t="str">
            <v>LITTORAL</v>
          </cell>
        </row>
        <row r="2056">
          <cell r="D2056" t="str">
            <v>LIT_233</v>
          </cell>
          <cell r="E2056" t="str">
            <v>LITTORAL</v>
          </cell>
        </row>
        <row r="2057">
          <cell r="D2057" t="str">
            <v>LIT_029</v>
          </cell>
          <cell r="E2057" t="str">
            <v>LITTORAL</v>
          </cell>
        </row>
        <row r="2058">
          <cell r="D2058" t="str">
            <v>LIT_208</v>
          </cell>
          <cell r="E2058" t="str">
            <v>LITTORAL</v>
          </cell>
        </row>
        <row r="2059">
          <cell r="D2059" t="str">
            <v>LIT_768</v>
          </cell>
          <cell r="E2059" t="str">
            <v>LITTORAL</v>
          </cell>
        </row>
        <row r="2060">
          <cell r="D2060" t="str">
            <v>LIT_789</v>
          </cell>
          <cell r="E2060" t="str">
            <v>LITTORAL</v>
          </cell>
        </row>
        <row r="2061">
          <cell r="D2061" t="str">
            <v>LIT_306</v>
          </cell>
          <cell r="E2061" t="str">
            <v>LITTORAL</v>
          </cell>
        </row>
        <row r="2062">
          <cell r="D2062" t="str">
            <v>EXN_023</v>
          </cell>
          <cell r="E2062" t="str">
            <v>EXTREME-NORD</v>
          </cell>
        </row>
        <row r="2063">
          <cell r="D2063" t="str">
            <v>LIT_110</v>
          </cell>
          <cell r="E2063" t="str">
            <v>LITTORAL</v>
          </cell>
        </row>
        <row r="2064">
          <cell r="D2064" t="str">
            <v>EXN_218</v>
          </cell>
          <cell r="E2064" t="str">
            <v>EXTREME-NORD</v>
          </cell>
        </row>
        <row r="2065">
          <cell r="D2065" t="str">
            <v>EXN_205</v>
          </cell>
          <cell r="E2065" t="str">
            <v>EXTREME-NORD</v>
          </cell>
        </row>
        <row r="2066">
          <cell r="D2066" t="str">
            <v>NRO_017</v>
          </cell>
          <cell r="E2066" t="str">
            <v>NORD-OUEST</v>
          </cell>
        </row>
        <row r="2067">
          <cell r="D2067" t="str">
            <v>NRO_141</v>
          </cell>
          <cell r="E2067" t="str">
            <v>NORD-OUEST</v>
          </cell>
        </row>
        <row r="2068">
          <cell r="D2068" t="str">
            <v>SUO_209</v>
          </cell>
          <cell r="E2068" t="str">
            <v>SUD-OUEST</v>
          </cell>
        </row>
        <row r="2069">
          <cell r="D2069" t="str">
            <v>LIT_130</v>
          </cell>
          <cell r="E2069" t="str">
            <v>Douala</v>
          </cell>
        </row>
        <row r="2070">
          <cell r="D2070" t="str">
            <v>NRO_027</v>
          </cell>
          <cell r="E2070" t="str">
            <v>NORD-OUEST</v>
          </cell>
        </row>
        <row r="2071">
          <cell r="D2071" t="str">
            <v>OST_006</v>
          </cell>
          <cell r="E2071" t="str">
            <v>OUEST</v>
          </cell>
        </row>
        <row r="2072">
          <cell r="D2072" t="str">
            <v>SUO_093</v>
          </cell>
          <cell r="E2072" t="str">
            <v>SUD-OUEST</v>
          </cell>
        </row>
        <row r="2073">
          <cell r="D2073" t="str">
            <v>SUO_266</v>
          </cell>
          <cell r="E2073" t="str">
            <v>SUD-OUEST</v>
          </cell>
        </row>
        <row r="2074">
          <cell r="D2074" t="str">
            <v>EXN_165</v>
          </cell>
          <cell r="E2074" t="str">
            <v>EXTREME-NORD</v>
          </cell>
        </row>
        <row r="2075">
          <cell r="D2075" t="str">
            <v>ADM_022</v>
          </cell>
          <cell r="E2075" t="str">
            <v>ADAMAOUA</v>
          </cell>
        </row>
        <row r="2076">
          <cell r="D2076" t="str">
            <v>CTR_221</v>
          </cell>
          <cell r="E2076" t="str">
            <v>CENTRE</v>
          </cell>
        </row>
        <row r="2077">
          <cell r="D2077" t="str">
            <v>CTR_095</v>
          </cell>
          <cell r="E2077" t="str">
            <v>CENTRE</v>
          </cell>
        </row>
        <row r="2078">
          <cell r="D2078" t="str">
            <v>OST_070</v>
          </cell>
          <cell r="E2078" t="str">
            <v>OUEST</v>
          </cell>
        </row>
        <row r="2079">
          <cell r="D2079" t="str">
            <v>CTR_352</v>
          </cell>
          <cell r="E2079" t="str">
            <v>CENTRE</v>
          </cell>
        </row>
        <row r="2080">
          <cell r="D2080" t="str">
            <v>CTR_277</v>
          </cell>
          <cell r="E2080" t="str">
            <v>CENTRE</v>
          </cell>
        </row>
        <row r="2081">
          <cell r="D2081" t="str">
            <v>OST_138</v>
          </cell>
          <cell r="E2081" t="str">
            <v>OUEST</v>
          </cell>
        </row>
        <row r="2082">
          <cell r="D2082" t="str">
            <v>LIT_590</v>
          </cell>
          <cell r="E2082" t="str">
            <v>LITTORAL</v>
          </cell>
        </row>
        <row r="2083">
          <cell r="D2083" t="str">
            <v>OST_210</v>
          </cell>
          <cell r="E2083" t="str">
            <v>OUEST</v>
          </cell>
        </row>
        <row r="2084">
          <cell r="D2084" t="str">
            <v>SUO_082</v>
          </cell>
          <cell r="E2084" t="str">
            <v>SUD-OUEST</v>
          </cell>
        </row>
        <row r="2085">
          <cell r="D2085" t="str">
            <v>OST_207</v>
          </cell>
          <cell r="E2085" t="str">
            <v>OUEST</v>
          </cell>
        </row>
        <row r="2086">
          <cell r="D2086" t="str">
            <v>CTR_183</v>
          </cell>
          <cell r="E2086" t="str">
            <v>CENTRE</v>
          </cell>
        </row>
        <row r="2087">
          <cell r="D2087" t="str">
            <v>ADM_012</v>
          </cell>
          <cell r="E2087" t="str">
            <v>ADAMAOUA</v>
          </cell>
        </row>
        <row r="2088">
          <cell r="D2088" t="str">
            <v>CTR_114</v>
          </cell>
          <cell r="E2088" t="str">
            <v>CENTRE</v>
          </cell>
        </row>
        <row r="2089">
          <cell r="D2089" t="str">
            <v>CTR_057</v>
          </cell>
          <cell r="E2089" t="str">
            <v>CENTRE</v>
          </cell>
        </row>
        <row r="2090">
          <cell r="D2090" t="str">
            <v>EXN_191</v>
          </cell>
          <cell r="E2090" t="str">
            <v>EXTREME-NORD</v>
          </cell>
        </row>
        <row r="2091">
          <cell r="D2091" t="str">
            <v>EXN_192</v>
          </cell>
          <cell r="E2091" t="str">
            <v>EXTREME-NORD</v>
          </cell>
        </row>
        <row r="2092">
          <cell r="D2092" t="str">
            <v>SUO_028</v>
          </cell>
          <cell r="E2092" t="str">
            <v>CENTRE</v>
          </cell>
        </row>
        <row r="2093">
          <cell r="D2093" t="str">
            <v>ADM_152</v>
          </cell>
          <cell r="E2093" t="str">
            <v>ADAMAOUA</v>
          </cell>
        </row>
        <row r="2094">
          <cell r="D2094" t="str">
            <v>OST_059</v>
          </cell>
          <cell r="E2094" t="str">
            <v>OUEST</v>
          </cell>
        </row>
        <row r="2095">
          <cell r="D2095" t="str">
            <v>OST_139</v>
          </cell>
          <cell r="E2095" t="str">
            <v>OUEST</v>
          </cell>
        </row>
        <row r="2096">
          <cell r="D2096" t="str">
            <v>NRO_151</v>
          </cell>
          <cell r="E2096" t="str">
            <v>NORD-OUEST</v>
          </cell>
        </row>
        <row r="2097">
          <cell r="D2097" t="str">
            <v>CTR_949</v>
          </cell>
          <cell r="E2097" t="str">
            <v>Yaounde</v>
          </cell>
        </row>
        <row r="2098">
          <cell r="D2098" t="str">
            <v>OST_189</v>
          </cell>
          <cell r="E2098" t="str">
            <v>OUEST</v>
          </cell>
        </row>
        <row r="2099">
          <cell r="D2099" t="str">
            <v>CTR_192</v>
          </cell>
          <cell r="E2099" t="str">
            <v>CENTRE</v>
          </cell>
        </row>
        <row r="2100">
          <cell r="D2100" t="str">
            <v>CTR_227</v>
          </cell>
          <cell r="E2100" t="str">
            <v>CENTRE</v>
          </cell>
        </row>
        <row r="2101">
          <cell r="D2101" t="str">
            <v>ADM_182</v>
          </cell>
          <cell r="E2101" t="str">
            <v>ADAMAOUA</v>
          </cell>
        </row>
        <row r="2102">
          <cell r="D2102" t="str">
            <v>ADM_016</v>
          </cell>
          <cell r="E2102" t="str">
            <v>ADAMAOUA</v>
          </cell>
        </row>
        <row r="2103">
          <cell r="D2103" t="str">
            <v>SUO_105</v>
          </cell>
          <cell r="E2103" t="str">
            <v>SUD-OUEST</v>
          </cell>
        </row>
        <row r="2104">
          <cell r="D2104" t="str">
            <v>LIT_173</v>
          </cell>
          <cell r="E2104" t="str">
            <v>SUD-OUEST</v>
          </cell>
        </row>
        <row r="2105">
          <cell r="D2105" t="str">
            <v>OST_209</v>
          </cell>
          <cell r="E2105" t="str">
            <v>OUEST</v>
          </cell>
        </row>
        <row r="2106">
          <cell r="D2106" t="str">
            <v>EXN_130</v>
          </cell>
          <cell r="E2106" t="str">
            <v>EXTREME-NORD</v>
          </cell>
        </row>
        <row r="2107">
          <cell r="D2107" t="str">
            <v>CTR_506</v>
          </cell>
          <cell r="E2107" t="str">
            <v>CENTRE</v>
          </cell>
        </row>
        <row r="2108">
          <cell r="D2108" t="str">
            <v>LIT_787</v>
          </cell>
          <cell r="E2108" t="str">
            <v>LITTORAL</v>
          </cell>
        </row>
        <row r="2109">
          <cell r="D2109" t="str">
            <v>NRO_104</v>
          </cell>
          <cell r="E2109" t="str">
            <v>NORD-OUEST</v>
          </cell>
        </row>
        <row r="2110">
          <cell r="D2110" t="str">
            <v>OST_258</v>
          </cell>
          <cell r="E2110" t="str">
            <v>OUEST</v>
          </cell>
        </row>
        <row r="2111">
          <cell r="D2111" t="str">
            <v>OST_025</v>
          </cell>
          <cell r="E2111" t="str">
            <v>CENTRE</v>
          </cell>
        </row>
        <row r="2112">
          <cell r="D2112" t="str">
            <v>CTR_189</v>
          </cell>
          <cell r="E2112" t="str">
            <v>CENTRE</v>
          </cell>
        </row>
        <row r="2113">
          <cell r="D2113" t="str">
            <v>LIT_069</v>
          </cell>
          <cell r="E2113" t="str">
            <v>LITTORAL</v>
          </cell>
        </row>
        <row r="2114">
          <cell r="D2114" t="str">
            <v>CTR_081</v>
          </cell>
          <cell r="E2114" t="str">
            <v>CENTRE</v>
          </cell>
        </row>
        <row r="2115">
          <cell r="D2115" t="str">
            <v>CTR_193</v>
          </cell>
          <cell r="E2115" t="str">
            <v>CENTRE</v>
          </cell>
        </row>
        <row r="2116">
          <cell r="D2116" t="str">
            <v>CTR_826</v>
          </cell>
          <cell r="E2116" t="str">
            <v>CENTRE</v>
          </cell>
        </row>
        <row r="2117">
          <cell r="D2117" t="str">
            <v>CTR_204</v>
          </cell>
          <cell r="E2117" t="str">
            <v>CENTRE</v>
          </cell>
        </row>
        <row r="2118">
          <cell r="D2118" t="str">
            <v>CTR_544</v>
          </cell>
          <cell r="E2118" t="str">
            <v>CENTRE</v>
          </cell>
        </row>
        <row r="2119">
          <cell r="D2119" t="str">
            <v>CTR_858</v>
          </cell>
          <cell r="E2119" t="str">
            <v>CENTRE</v>
          </cell>
        </row>
        <row r="2120">
          <cell r="D2120" t="str">
            <v>CTR_531</v>
          </cell>
          <cell r="E2120" t="str">
            <v>CENTRE</v>
          </cell>
        </row>
        <row r="2121">
          <cell r="D2121" t="str">
            <v>CTR_226</v>
          </cell>
          <cell r="E2121" t="str">
            <v>CENTRE</v>
          </cell>
        </row>
        <row r="2122">
          <cell r="D2122" t="str">
            <v>SUO_029</v>
          </cell>
          <cell r="E2122" t="str">
            <v>LITTORAL</v>
          </cell>
        </row>
        <row r="2123">
          <cell r="D2123" t="str">
            <v>CTR_184</v>
          </cell>
          <cell r="E2123" t="str">
            <v>CENTRE</v>
          </cell>
        </row>
        <row r="2124">
          <cell r="D2124" t="str">
            <v>CTR_299</v>
          </cell>
          <cell r="E2124" t="str">
            <v>CENTRE</v>
          </cell>
        </row>
        <row r="2125">
          <cell r="D2125" t="str">
            <v>LIT_319</v>
          </cell>
          <cell r="E2125" t="str">
            <v>LITTORAL</v>
          </cell>
        </row>
        <row r="2126">
          <cell r="D2126" t="str">
            <v>LIT_138</v>
          </cell>
          <cell r="E2126" t="str">
            <v>LITTORAL</v>
          </cell>
        </row>
        <row r="2127">
          <cell r="D2127" t="str">
            <v>CTR_757</v>
          </cell>
          <cell r="E2127" t="str">
            <v>CENTRE</v>
          </cell>
        </row>
        <row r="2128">
          <cell r="D2128" t="str">
            <v>CTR_443</v>
          </cell>
          <cell r="E2128" t="str">
            <v>CENTRE</v>
          </cell>
        </row>
        <row r="2129">
          <cell r="D2129" t="str">
            <v>CTR_893</v>
          </cell>
          <cell r="E2129" t="str">
            <v>CENTRE</v>
          </cell>
        </row>
        <row r="2130">
          <cell r="D2130" t="str">
            <v>CTR_822</v>
          </cell>
          <cell r="E2130" t="str">
            <v>CENTRE</v>
          </cell>
        </row>
        <row r="2131">
          <cell r="D2131" t="str">
            <v>CTR_206</v>
          </cell>
          <cell r="E2131" t="str">
            <v>CENTRE</v>
          </cell>
        </row>
        <row r="2132">
          <cell r="D2132" t="str">
            <v>CTR_278</v>
          </cell>
          <cell r="E2132" t="str">
            <v>CENTRE</v>
          </cell>
        </row>
        <row r="2133">
          <cell r="D2133" t="str">
            <v>OST_283</v>
          </cell>
          <cell r="E2133" t="str">
            <v>OUEST</v>
          </cell>
        </row>
        <row r="2134">
          <cell r="D2134" t="str">
            <v>SUD_111</v>
          </cell>
          <cell r="E2134" t="str">
            <v>CENTRE</v>
          </cell>
        </row>
        <row r="2135">
          <cell r="D2135" t="str">
            <v>SUD_124</v>
          </cell>
          <cell r="E2135" t="str">
            <v>CENTRE</v>
          </cell>
        </row>
        <row r="2136">
          <cell r="D2136" t="str">
            <v>EXN_097</v>
          </cell>
          <cell r="E2136" t="str">
            <v>EXTREME-NORD</v>
          </cell>
        </row>
        <row r="2137">
          <cell r="D2137" t="str">
            <v>NRD_028</v>
          </cell>
          <cell r="E2137" t="str">
            <v>NORD</v>
          </cell>
        </row>
        <row r="2138">
          <cell r="D2138" t="str">
            <v>OST_034</v>
          </cell>
          <cell r="E2138" t="str">
            <v>OUEST</v>
          </cell>
        </row>
        <row r="2139">
          <cell r="D2139" t="str">
            <v>SUD_231</v>
          </cell>
          <cell r="E2139" t="str">
            <v>CENTRE</v>
          </cell>
        </row>
        <row r="2140">
          <cell r="D2140" t="str">
            <v>EXN_239</v>
          </cell>
          <cell r="E2140" t="str">
            <v>EXTREME-NORD</v>
          </cell>
        </row>
        <row r="2141">
          <cell r="D2141" t="str">
            <v>SUO_157</v>
          </cell>
          <cell r="E2141" t="str">
            <v>SUD-OUEST</v>
          </cell>
        </row>
        <row r="2142">
          <cell r="D2142" t="str">
            <v>NRD_069</v>
          </cell>
          <cell r="E2142" t="str">
            <v>NORD</v>
          </cell>
        </row>
        <row r="2143">
          <cell r="D2143" t="str">
            <v>CTR_689</v>
          </cell>
          <cell r="E2143" t="str">
            <v>Yaounde</v>
          </cell>
        </row>
        <row r="2144">
          <cell r="D2144" t="str">
            <v>OST_221</v>
          </cell>
          <cell r="E2144" t="str">
            <v>OUEST</v>
          </cell>
        </row>
        <row r="2145">
          <cell r="D2145" t="str">
            <v>ADM_140</v>
          </cell>
          <cell r="E2145" t="str">
            <v>ADAMAOUA</v>
          </cell>
        </row>
        <row r="2146">
          <cell r="D2146" t="str">
            <v>OST_257</v>
          </cell>
          <cell r="E2146" t="str">
            <v>OUEST</v>
          </cell>
        </row>
        <row r="2147">
          <cell r="D2147" t="str">
            <v>OST_183</v>
          </cell>
          <cell r="E2147" t="str">
            <v>OUEST</v>
          </cell>
        </row>
        <row r="2148">
          <cell r="D2148" t="str">
            <v>NRD_090</v>
          </cell>
          <cell r="E2148" t="str">
            <v>NORD</v>
          </cell>
        </row>
        <row r="2149">
          <cell r="D2149" t="str">
            <v>OST_212</v>
          </cell>
          <cell r="E2149" t="str">
            <v>OUEST</v>
          </cell>
        </row>
        <row r="2150">
          <cell r="D2150" t="str">
            <v>OST_301</v>
          </cell>
          <cell r="E2150" t="str">
            <v>OUEST</v>
          </cell>
        </row>
        <row r="2151">
          <cell r="D2151" t="str">
            <v>EXN_026</v>
          </cell>
          <cell r="E2151" t="str">
            <v>EXTREME-NORD</v>
          </cell>
        </row>
        <row r="2152">
          <cell r="D2152" t="str">
            <v>EXN_155</v>
          </cell>
          <cell r="E2152" t="str">
            <v>EXTREME-NORD</v>
          </cell>
        </row>
        <row r="2153">
          <cell r="D2153" t="str">
            <v>EXN_047</v>
          </cell>
          <cell r="E2153" t="str">
            <v>EXTREME-NORD</v>
          </cell>
        </row>
        <row r="2154">
          <cell r="D2154" t="str">
            <v>EXN_073</v>
          </cell>
          <cell r="E2154" t="str">
            <v>EXTREME-NORD</v>
          </cell>
        </row>
        <row r="2155">
          <cell r="D2155" t="str">
            <v>EXN_186</v>
          </cell>
          <cell r="E2155" t="str">
            <v>EXTREME-NORD</v>
          </cell>
        </row>
        <row r="2156">
          <cell r="D2156" t="str">
            <v>EXN_162</v>
          </cell>
          <cell r="E2156" t="str">
            <v>EXTREME-NORD</v>
          </cell>
        </row>
        <row r="2157">
          <cell r="D2157" t="str">
            <v>EXN_163</v>
          </cell>
          <cell r="E2157" t="str">
            <v>EXTREME-NORD</v>
          </cell>
        </row>
        <row r="2158">
          <cell r="D2158" t="str">
            <v>OST_018</v>
          </cell>
          <cell r="E2158" t="str">
            <v>OUEST</v>
          </cell>
        </row>
        <row r="2159">
          <cell r="D2159" t="str">
            <v>NRD_010</v>
          </cell>
          <cell r="E2159" t="str">
            <v>NORD</v>
          </cell>
        </row>
        <row r="2160">
          <cell r="D2160" t="str">
            <v>LIT_506</v>
          </cell>
          <cell r="E2160" t="str">
            <v>LITTORAL</v>
          </cell>
        </row>
        <row r="2161">
          <cell r="D2161" t="str">
            <v>CTR_437</v>
          </cell>
          <cell r="E2161" t="str">
            <v>CENTRE</v>
          </cell>
        </row>
        <row r="2162">
          <cell r="D2162" t="str">
            <v>EXN_244</v>
          </cell>
          <cell r="E2162" t="str">
            <v>EXTREME-NORD</v>
          </cell>
        </row>
        <row r="2163">
          <cell r="D2163" t="str">
            <v>NRD_099</v>
          </cell>
          <cell r="E2163" t="str">
            <v>NORD</v>
          </cell>
        </row>
        <row r="2164">
          <cell r="D2164" t="str">
            <v>NRD_164</v>
          </cell>
          <cell r="E2164" t="str">
            <v>NORD</v>
          </cell>
        </row>
        <row r="2165">
          <cell r="D2165" t="str">
            <v>LIT_178</v>
          </cell>
          <cell r="E2165" t="str">
            <v>SUD-OUEST</v>
          </cell>
        </row>
        <row r="2166">
          <cell r="D2166" t="str">
            <v>OST_265</v>
          </cell>
          <cell r="E2166" t="str">
            <v>NORD-OUEST</v>
          </cell>
        </row>
        <row r="2167">
          <cell r="D2167" t="str">
            <v>SUO_036</v>
          </cell>
          <cell r="E2167" t="str">
            <v>SUD-OUEST</v>
          </cell>
        </row>
        <row r="2168">
          <cell r="D2168" t="str">
            <v>OST_282</v>
          </cell>
          <cell r="E2168" t="str">
            <v>OUEST</v>
          </cell>
        </row>
        <row r="2169">
          <cell r="D2169" t="str">
            <v>LIT_174</v>
          </cell>
          <cell r="E2169" t="str">
            <v>SUD-OUEST</v>
          </cell>
        </row>
        <row r="2170">
          <cell r="D2170" t="str">
            <v>ADM_183</v>
          </cell>
          <cell r="E2170" t="str">
            <v>ADAMAOUA</v>
          </cell>
        </row>
        <row r="2171">
          <cell r="D2171" t="str">
            <v>EXN_006</v>
          </cell>
          <cell r="E2171" t="str">
            <v>EXTREME-NORD</v>
          </cell>
        </row>
        <row r="2172">
          <cell r="D2172" t="str">
            <v>NRO_139</v>
          </cell>
          <cell r="E2172" t="str">
            <v>NORD-OUEST</v>
          </cell>
        </row>
        <row r="2173">
          <cell r="D2173" t="str">
            <v>EXN_036</v>
          </cell>
          <cell r="E2173" t="str">
            <v>EXTREME-NORD</v>
          </cell>
        </row>
        <row r="2174">
          <cell r="D2174" t="str">
            <v>EXN_027</v>
          </cell>
          <cell r="E2174" t="str">
            <v>EXTREME-NORD</v>
          </cell>
        </row>
        <row r="2175">
          <cell r="D2175" t="str">
            <v>OST_146</v>
          </cell>
          <cell r="E2175" t="str">
            <v>OUEST</v>
          </cell>
        </row>
        <row r="2176">
          <cell r="D2176" t="str">
            <v>OST_051</v>
          </cell>
          <cell r="E2176" t="str">
            <v>OUEST</v>
          </cell>
        </row>
        <row r="2177">
          <cell r="D2177" t="str">
            <v>SUO_104</v>
          </cell>
          <cell r="E2177" t="str">
            <v>SUD-OUEST</v>
          </cell>
        </row>
        <row r="2178">
          <cell r="D2178" t="str">
            <v>NRO_001</v>
          </cell>
          <cell r="E2178" t="str">
            <v>NORD-OUEST</v>
          </cell>
        </row>
        <row r="2179">
          <cell r="D2179" t="str">
            <v>NRO_240</v>
          </cell>
          <cell r="E2179" t="str">
            <v>NORD-OUEST</v>
          </cell>
        </row>
        <row r="2180">
          <cell r="D2180" t="str">
            <v>OST_260</v>
          </cell>
          <cell r="E2180" t="str">
            <v>OUEST</v>
          </cell>
        </row>
        <row r="2181">
          <cell r="D2181" t="str">
            <v>OST_033</v>
          </cell>
          <cell r="E2181" t="str">
            <v>OUEST</v>
          </cell>
        </row>
        <row r="2182">
          <cell r="D2182" t="str">
            <v>OST_243</v>
          </cell>
          <cell r="E2182" t="str">
            <v>OUEST</v>
          </cell>
        </row>
        <row r="2183">
          <cell r="D2183" t="str">
            <v>NRD_021</v>
          </cell>
          <cell r="E2183" t="str">
            <v>NORD</v>
          </cell>
        </row>
        <row r="2184">
          <cell r="D2184" t="str">
            <v>LIT_594</v>
          </cell>
          <cell r="E2184" t="str">
            <v>LITTORAL</v>
          </cell>
        </row>
        <row r="2185">
          <cell r="D2185" t="str">
            <v>LIT_497</v>
          </cell>
          <cell r="E2185" t="str">
            <v>LITTORAL</v>
          </cell>
        </row>
        <row r="2186">
          <cell r="D2186" t="str">
            <v>ADM_096</v>
          </cell>
          <cell r="E2186" t="str">
            <v>ADAMAOUA</v>
          </cell>
        </row>
        <row r="2187">
          <cell r="D2187" t="str">
            <v>NRD_126</v>
          </cell>
          <cell r="E2187" t="str">
            <v>NORD</v>
          </cell>
        </row>
        <row r="2188">
          <cell r="D2188" t="str">
            <v>NRD_026</v>
          </cell>
          <cell r="E2188" t="str">
            <v>NORD</v>
          </cell>
        </row>
        <row r="2189">
          <cell r="D2189" t="str">
            <v>LIT_855</v>
          </cell>
          <cell r="E2189" t="str">
            <v>Douala</v>
          </cell>
        </row>
        <row r="2190">
          <cell r="D2190" t="str">
            <v>NRD_005</v>
          </cell>
          <cell r="E2190" t="str">
            <v>NORD</v>
          </cell>
        </row>
        <row r="2191">
          <cell r="D2191" t="str">
            <v>NRD_078</v>
          </cell>
          <cell r="E2191" t="str">
            <v>NORD</v>
          </cell>
        </row>
        <row r="2192">
          <cell r="D2192" t="str">
            <v>ADM_162</v>
          </cell>
          <cell r="E2192" t="str">
            <v>ADAMAOUA</v>
          </cell>
        </row>
        <row r="2193">
          <cell r="D2193" t="str">
            <v>OST_164</v>
          </cell>
          <cell r="E2193" t="str">
            <v>OUEST</v>
          </cell>
        </row>
        <row r="2194">
          <cell r="D2194" t="str">
            <v>EXN_028</v>
          </cell>
          <cell r="E2194" t="str">
            <v>EXTREME-NORD</v>
          </cell>
        </row>
        <row r="2195">
          <cell r="D2195" t="str">
            <v>EXN_018</v>
          </cell>
          <cell r="E2195" t="str">
            <v>EXTREME-NORD</v>
          </cell>
        </row>
        <row r="2196">
          <cell r="D2196" t="str">
            <v>EXN_245</v>
          </cell>
          <cell r="E2196" t="str">
            <v>EXTREME-NORD</v>
          </cell>
        </row>
        <row r="2197">
          <cell r="D2197" t="str">
            <v>NRD_092</v>
          </cell>
          <cell r="E2197" t="str">
            <v>NORD</v>
          </cell>
        </row>
        <row r="2198">
          <cell r="D2198" t="str">
            <v>EXN_075</v>
          </cell>
          <cell r="E2198" t="str">
            <v>EXTREME-NORD</v>
          </cell>
        </row>
        <row r="2199">
          <cell r="D2199" t="str">
            <v>OST_314</v>
          </cell>
          <cell r="E2199" t="str">
            <v>OUEST</v>
          </cell>
        </row>
        <row r="2200">
          <cell r="D2200" t="str">
            <v>NRD_124</v>
          </cell>
          <cell r="E2200" t="str">
            <v>NORD</v>
          </cell>
        </row>
        <row r="2201">
          <cell r="D2201" t="str">
            <v>LIT_006</v>
          </cell>
          <cell r="E2201" t="str">
            <v>LITTORAL</v>
          </cell>
        </row>
        <row r="2202">
          <cell r="D2202" t="str">
            <v>LIT_111</v>
          </cell>
          <cell r="E2202" t="str">
            <v>LITTORAL</v>
          </cell>
        </row>
        <row r="2203">
          <cell r="D2203" t="str">
            <v>OST_274</v>
          </cell>
          <cell r="E2203" t="str">
            <v>OUEST</v>
          </cell>
        </row>
        <row r="2204">
          <cell r="D2204" t="str">
            <v>LIT_040</v>
          </cell>
          <cell r="E2204" t="str">
            <v>LITTORAL</v>
          </cell>
        </row>
        <row r="2205">
          <cell r="D2205" t="str">
            <v>LIT_512</v>
          </cell>
          <cell r="E2205" t="str">
            <v>LITTORAL</v>
          </cell>
        </row>
        <row r="2206">
          <cell r="D2206" t="str">
            <v>LIT_509</v>
          </cell>
          <cell r="E2206" t="str">
            <v>LITTORAL</v>
          </cell>
        </row>
        <row r="2207">
          <cell r="D2207" t="str">
            <v>LIT_187</v>
          </cell>
          <cell r="E2207" t="str">
            <v>LITTORAL</v>
          </cell>
        </row>
        <row r="2208">
          <cell r="D2208" t="str">
            <v>LIT_592</v>
          </cell>
          <cell r="E2208" t="str">
            <v>LITTORAL</v>
          </cell>
        </row>
        <row r="2209">
          <cell r="D2209" t="str">
            <v>LIT_191</v>
          </cell>
          <cell r="E2209" t="str">
            <v>LITTORAL</v>
          </cell>
        </row>
        <row r="2210">
          <cell r="D2210" t="str">
            <v>LIT_503</v>
          </cell>
          <cell r="E2210" t="str">
            <v>LITTORAL</v>
          </cell>
        </row>
        <row r="2211">
          <cell r="D2211" t="str">
            <v>CTR_059</v>
          </cell>
          <cell r="E2211" t="str">
            <v>LITTORAL</v>
          </cell>
        </row>
        <row r="2212">
          <cell r="D2212" t="str">
            <v>LIT_496</v>
          </cell>
          <cell r="E2212" t="str">
            <v>LITTORAL</v>
          </cell>
        </row>
        <row r="2213">
          <cell r="D2213" t="str">
            <v>LIT_227</v>
          </cell>
          <cell r="E2213" t="str">
            <v>LITTORAL</v>
          </cell>
        </row>
        <row r="2214">
          <cell r="D2214" t="str">
            <v>LIT_431</v>
          </cell>
          <cell r="E2214" t="str">
            <v>LITTORAL</v>
          </cell>
        </row>
        <row r="2215">
          <cell r="D2215" t="str">
            <v>LIT_764</v>
          </cell>
          <cell r="E2215" t="str">
            <v>LITTORAL</v>
          </cell>
        </row>
        <row r="2216">
          <cell r="D2216" t="str">
            <v>LIT_480</v>
          </cell>
          <cell r="E2216" t="str">
            <v>LITTORAL</v>
          </cell>
        </row>
        <row r="2217">
          <cell r="D2217" t="str">
            <v>LIT_112</v>
          </cell>
          <cell r="E2217" t="str">
            <v>LITTORAL</v>
          </cell>
        </row>
        <row r="2218">
          <cell r="D2218" t="str">
            <v>LIT_750</v>
          </cell>
          <cell r="E2218" t="str">
            <v>LITTORAL</v>
          </cell>
        </row>
        <row r="2219">
          <cell r="D2219" t="str">
            <v>LIT_296</v>
          </cell>
          <cell r="E2219" t="str">
            <v>LITTORAL</v>
          </cell>
        </row>
        <row r="2220">
          <cell r="D2220" t="str">
            <v>LIT_113</v>
          </cell>
          <cell r="E2220" t="str">
            <v>LITTORAL</v>
          </cell>
        </row>
        <row r="2221">
          <cell r="D2221" t="str">
            <v>OST_273</v>
          </cell>
          <cell r="E2221" t="str">
            <v>OUEST</v>
          </cell>
        </row>
        <row r="2222">
          <cell r="D2222" t="str">
            <v>LIT_356</v>
          </cell>
          <cell r="E2222" t="str">
            <v>LITTORAL</v>
          </cell>
        </row>
        <row r="2223">
          <cell r="D2223" t="str">
            <v>LIT_109</v>
          </cell>
          <cell r="E2223" t="str">
            <v>LITTORAL</v>
          </cell>
        </row>
        <row r="2224">
          <cell r="D2224" t="str">
            <v>LIT_769</v>
          </cell>
          <cell r="E2224" t="str">
            <v>LITTORAL</v>
          </cell>
        </row>
        <row r="2225">
          <cell r="D2225" t="str">
            <v>CTR_517</v>
          </cell>
          <cell r="E2225" t="str">
            <v>CENTRE</v>
          </cell>
        </row>
        <row r="2226">
          <cell r="D2226" t="str">
            <v>NRD_074</v>
          </cell>
          <cell r="E2226" t="str">
            <v>NORD</v>
          </cell>
        </row>
        <row r="2227">
          <cell r="D2227" t="str">
            <v>NRD_105</v>
          </cell>
          <cell r="E2227" t="str">
            <v>NORD</v>
          </cell>
        </row>
        <row r="2228">
          <cell r="D2228" t="str">
            <v>NRO_048</v>
          </cell>
          <cell r="E2228" t="str">
            <v>NORD-OUEST</v>
          </cell>
        </row>
        <row r="2229">
          <cell r="D2229" t="str">
            <v>ADM_185</v>
          </cell>
          <cell r="E2229" t="str">
            <v>ADAMAOUA</v>
          </cell>
        </row>
        <row r="2230">
          <cell r="D2230" t="str">
            <v>ADM_119</v>
          </cell>
          <cell r="E2230" t="str">
            <v>NGAOUNDERE</v>
          </cell>
        </row>
        <row r="2231">
          <cell r="D2231" t="str">
            <v>ADM_163</v>
          </cell>
          <cell r="E2231" t="str">
            <v>ADAMAOUA</v>
          </cell>
        </row>
        <row r="2232">
          <cell r="D2232" t="str">
            <v>OST_296</v>
          </cell>
          <cell r="E2232" t="str">
            <v>Bafoussam</v>
          </cell>
        </row>
        <row r="2233">
          <cell r="D2233" t="str">
            <v>ADM_179</v>
          </cell>
          <cell r="E2233" t="str">
            <v>ADAMAOUA</v>
          </cell>
        </row>
        <row r="2234">
          <cell r="D2234" t="str">
            <v>OST_088</v>
          </cell>
          <cell r="E2234" t="str">
            <v>OUEST</v>
          </cell>
        </row>
        <row r="2235">
          <cell r="D2235" t="str">
            <v>OST_022</v>
          </cell>
          <cell r="E2235" t="str">
            <v>OUEST</v>
          </cell>
        </row>
        <row r="2236">
          <cell r="D2236" t="str">
            <v>NRD_131</v>
          </cell>
          <cell r="E2236" t="str">
            <v>NORD</v>
          </cell>
        </row>
        <row r="2237">
          <cell r="D2237" t="str">
            <v>OST_151</v>
          </cell>
          <cell r="E2237" t="str">
            <v>OUEST</v>
          </cell>
        </row>
        <row r="2238">
          <cell r="D2238" t="str">
            <v>ADM_010</v>
          </cell>
          <cell r="E2238" t="str">
            <v>NGAOUNDERE</v>
          </cell>
        </row>
        <row r="2239">
          <cell r="D2239" t="str">
            <v>OST_290</v>
          </cell>
          <cell r="E2239" t="str">
            <v>OUEST</v>
          </cell>
        </row>
        <row r="2240">
          <cell r="D2240" t="str">
            <v>ADM_178</v>
          </cell>
          <cell r="E2240" t="str">
            <v>ADAMAOUA</v>
          </cell>
        </row>
        <row r="2241">
          <cell r="D2241" t="str">
            <v>OST_266</v>
          </cell>
          <cell r="E2241" t="str">
            <v>OUEST</v>
          </cell>
        </row>
        <row r="2242">
          <cell r="D2242" t="str">
            <v>OST_310</v>
          </cell>
          <cell r="E2242" t="str">
            <v>OUEST</v>
          </cell>
        </row>
        <row r="2243">
          <cell r="D2243" t="str">
            <v>OST_311</v>
          </cell>
          <cell r="E2243" t="str">
            <v>OUEST</v>
          </cell>
        </row>
        <row r="2244">
          <cell r="D2244" t="str">
            <v>EST_082</v>
          </cell>
          <cell r="E2244" t="str">
            <v>CENTRE</v>
          </cell>
        </row>
        <row r="2245">
          <cell r="D2245" t="str">
            <v>CTR_306</v>
          </cell>
          <cell r="E2245" t="str">
            <v>CENTRE</v>
          </cell>
        </row>
        <row r="2246">
          <cell r="D2246" t="str">
            <v>SUD_012</v>
          </cell>
          <cell r="E2246" t="str">
            <v>CENTRE</v>
          </cell>
        </row>
        <row r="2247">
          <cell r="D2247" t="str">
            <v>EST_133</v>
          </cell>
          <cell r="E2247" t="str">
            <v>CENTRE</v>
          </cell>
        </row>
        <row r="2248">
          <cell r="D2248" t="str">
            <v>SUD_062</v>
          </cell>
          <cell r="E2248" t="str">
            <v>LITTORAL</v>
          </cell>
        </row>
        <row r="2249">
          <cell r="D2249" t="str">
            <v>EST_062</v>
          </cell>
          <cell r="E2249" t="str">
            <v>CENTRE</v>
          </cell>
        </row>
        <row r="2250">
          <cell r="D2250" t="str">
            <v>CTR_835</v>
          </cell>
          <cell r="E2250" t="str">
            <v>CENTRE</v>
          </cell>
        </row>
        <row r="2251">
          <cell r="D2251" t="str">
            <v>EST_022</v>
          </cell>
          <cell r="E2251" t="str">
            <v>CENTRE</v>
          </cell>
        </row>
        <row r="2252">
          <cell r="D2252" t="str">
            <v>CTR_353</v>
          </cell>
          <cell r="E2252" t="str">
            <v>CENTRE</v>
          </cell>
        </row>
        <row r="2253">
          <cell r="D2253" t="str">
            <v>EST_134</v>
          </cell>
          <cell r="E2253" t="str">
            <v>CENTRE</v>
          </cell>
        </row>
        <row r="2254">
          <cell r="D2254" t="str">
            <v>EST_017</v>
          </cell>
          <cell r="E2254" t="str">
            <v>CENTRE</v>
          </cell>
        </row>
        <row r="2255">
          <cell r="D2255" t="str">
            <v>EST_029</v>
          </cell>
          <cell r="E2255" t="str">
            <v>CENTRE</v>
          </cell>
        </row>
        <row r="2256">
          <cell r="D2256" t="str">
            <v>EST_019</v>
          </cell>
          <cell r="E2256" t="str">
            <v>CENTRE</v>
          </cell>
        </row>
        <row r="2257">
          <cell r="D2257" t="str">
            <v>CTR_349</v>
          </cell>
          <cell r="E2257" t="str">
            <v>CENTRE</v>
          </cell>
        </row>
        <row r="2258">
          <cell r="D2258" t="str">
            <v>SUD_119</v>
          </cell>
          <cell r="E2258" t="str">
            <v>CENTRE</v>
          </cell>
        </row>
        <row r="2259">
          <cell r="D2259" t="str">
            <v>EST_067</v>
          </cell>
          <cell r="E2259" t="str">
            <v>CENTRE</v>
          </cell>
        </row>
        <row r="2260">
          <cell r="D2260" t="str">
            <v>CTR_146</v>
          </cell>
          <cell r="E2260" t="str">
            <v>CENTRE</v>
          </cell>
        </row>
        <row r="2261">
          <cell r="D2261" t="str">
            <v>CTR_147</v>
          </cell>
          <cell r="E2261" t="str">
            <v>CENTRE</v>
          </cell>
        </row>
        <row r="2262">
          <cell r="D2262" t="str">
            <v>EST_147</v>
          </cell>
          <cell r="E2262" t="str">
            <v>CENTRE</v>
          </cell>
        </row>
        <row r="2263">
          <cell r="D2263" t="str">
            <v>SUD_237</v>
          </cell>
          <cell r="E2263" t="str">
            <v>CENTRE</v>
          </cell>
        </row>
        <row r="2264">
          <cell r="D2264" t="str">
            <v>EST_089</v>
          </cell>
          <cell r="E2264" t="str">
            <v>CENTRE</v>
          </cell>
        </row>
        <row r="2265">
          <cell r="D2265" t="str">
            <v>SUD_122</v>
          </cell>
          <cell r="E2265" t="str">
            <v>CENTRE</v>
          </cell>
        </row>
        <row r="2266">
          <cell r="D2266" t="str">
            <v>CTR_823</v>
          </cell>
          <cell r="E2266" t="str">
            <v>CENTRE</v>
          </cell>
        </row>
        <row r="2267">
          <cell r="D2267" t="str">
            <v>EST_155</v>
          </cell>
          <cell r="E2267" t="str">
            <v>CENTRE</v>
          </cell>
        </row>
        <row r="2268">
          <cell r="D2268" t="str">
            <v>SUD_130</v>
          </cell>
          <cell r="E2268" t="str">
            <v>CENTRE</v>
          </cell>
        </row>
        <row r="2269">
          <cell r="D2269" t="str">
            <v>EST_153</v>
          </cell>
          <cell r="E2269" t="str">
            <v>CENTRE</v>
          </cell>
        </row>
        <row r="2270">
          <cell r="D2270" t="str">
            <v>SUD_106</v>
          </cell>
          <cell r="E2270" t="str">
            <v>CENTRE</v>
          </cell>
        </row>
        <row r="2271">
          <cell r="D2271" t="str">
            <v>OST_277</v>
          </cell>
          <cell r="E2271" t="str">
            <v>OUEST</v>
          </cell>
        </row>
        <row r="2272">
          <cell r="D2272" t="str">
            <v>OST_322</v>
          </cell>
          <cell r="E2272" t="str">
            <v>OUEST</v>
          </cell>
        </row>
        <row r="2273">
          <cell r="D2273" t="str">
            <v>OST_037</v>
          </cell>
          <cell r="E2273" t="str">
            <v>OUEST</v>
          </cell>
        </row>
        <row r="2274">
          <cell r="D2274" t="str">
            <v>OST_299</v>
          </cell>
          <cell r="E2274" t="str">
            <v>OUEST</v>
          </cell>
        </row>
        <row r="2275">
          <cell r="D2275" t="str">
            <v>OST_052</v>
          </cell>
          <cell r="E2275" t="str">
            <v>OUEST</v>
          </cell>
        </row>
        <row r="2276">
          <cell r="D2276" t="str">
            <v>OST_010</v>
          </cell>
          <cell r="E2276" t="str">
            <v>OUEST</v>
          </cell>
        </row>
        <row r="2277">
          <cell r="D2277" t="str">
            <v>ADM_143</v>
          </cell>
          <cell r="E2277" t="str">
            <v>ADAMAOUA</v>
          </cell>
        </row>
        <row r="2278">
          <cell r="D2278" t="str">
            <v>CTR_795</v>
          </cell>
          <cell r="E2278" t="str">
            <v>CENTRE</v>
          </cell>
        </row>
        <row r="2279">
          <cell r="D2279" t="str">
            <v>OST_298</v>
          </cell>
          <cell r="E2279" t="str">
            <v>OUEST</v>
          </cell>
        </row>
        <row r="2280">
          <cell r="D2280" t="str">
            <v>OST_163</v>
          </cell>
          <cell r="E2280" t="str">
            <v>OUEST</v>
          </cell>
        </row>
        <row r="2281">
          <cell r="D2281" t="str">
            <v>ADM_187</v>
          </cell>
          <cell r="E2281" t="str">
            <v>ADAMAOUA</v>
          </cell>
        </row>
        <row r="2282">
          <cell r="D2282" t="str">
            <v>OST_272</v>
          </cell>
          <cell r="E2282" t="str">
            <v>OUEST</v>
          </cell>
        </row>
        <row r="2283">
          <cell r="D2283" t="str">
            <v>ADM_006</v>
          </cell>
          <cell r="E2283" t="str">
            <v>ADAMAOUA</v>
          </cell>
        </row>
        <row r="2284">
          <cell r="D2284" t="str">
            <v>ADM_174</v>
          </cell>
          <cell r="E2284" t="str">
            <v>ADAMAOUA</v>
          </cell>
        </row>
        <row r="2285">
          <cell r="D2285" t="str">
            <v>OST_286</v>
          </cell>
          <cell r="E2285" t="str">
            <v>OUEST</v>
          </cell>
        </row>
        <row r="2286">
          <cell r="D2286" t="str">
            <v>OST_300</v>
          </cell>
          <cell r="E2286" t="str">
            <v>OUEST</v>
          </cell>
        </row>
        <row r="2287">
          <cell r="D2287" t="str">
            <v>ADM_092</v>
          </cell>
          <cell r="E2287" t="str">
            <v>ADAMAOUA</v>
          </cell>
        </row>
        <row r="2288">
          <cell r="D2288" t="str">
            <v>OST_180</v>
          </cell>
          <cell r="E2288" t="str">
            <v>OUEST</v>
          </cell>
        </row>
        <row r="2289">
          <cell r="D2289" t="str">
            <v>ADM_044</v>
          </cell>
          <cell r="E2289" t="str">
            <v>ADAMAOUA</v>
          </cell>
        </row>
        <row r="2290">
          <cell r="D2290" t="str">
            <v>OST_108</v>
          </cell>
          <cell r="E2290" t="str">
            <v>OUEST</v>
          </cell>
        </row>
        <row r="2291">
          <cell r="D2291" t="str">
            <v>OST_255</v>
          </cell>
          <cell r="E2291" t="str">
            <v>OUEST</v>
          </cell>
        </row>
        <row r="2292">
          <cell r="D2292" t="str">
            <v>OST_303</v>
          </cell>
          <cell r="E2292" t="str">
            <v>OUEST</v>
          </cell>
        </row>
        <row r="2293">
          <cell r="D2293" t="str">
            <v>ADM_105</v>
          </cell>
          <cell r="E2293" t="str">
            <v>ADAMAOUA</v>
          </cell>
        </row>
        <row r="2294">
          <cell r="D2294" t="str">
            <v>OST_012</v>
          </cell>
          <cell r="E2294" t="str">
            <v>OUEST</v>
          </cell>
        </row>
        <row r="2295">
          <cell r="D2295" t="str">
            <v>OST_048</v>
          </cell>
          <cell r="E2295" t="str">
            <v>OUEST</v>
          </cell>
        </row>
        <row r="2296">
          <cell r="D2296" t="str">
            <v>OST_308</v>
          </cell>
          <cell r="E2296" t="str">
            <v>OUEST</v>
          </cell>
        </row>
        <row r="2297">
          <cell r="D2297" t="str">
            <v>SUD_246</v>
          </cell>
          <cell r="E2297" t="str">
            <v>CENTRE</v>
          </cell>
        </row>
        <row r="2298">
          <cell r="D2298" t="str">
            <v>CTR_145</v>
          </cell>
          <cell r="E2298" t="str">
            <v>CENTRE</v>
          </cell>
        </row>
        <row r="2299">
          <cell r="D2299" t="str">
            <v>CTR_355</v>
          </cell>
          <cell r="E2299" t="str">
            <v>CENTRE</v>
          </cell>
        </row>
        <row r="2300">
          <cell r="D2300" t="str">
            <v>SUD_044</v>
          </cell>
          <cell r="E2300" t="str">
            <v>CENTRE</v>
          </cell>
        </row>
        <row r="2301">
          <cell r="D2301" t="str">
            <v>SUD_117</v>
          </cell>
          <cell r="E2301" t="str">
            <v>CENTRE</v>
          </cell>
        </row>
        <row r="2302">
          <cell r="D2302" t="str">
            <v>SUD_238</v>
          </cell>
          <cell r="E2302" t="str">
            <v>CENTRE</v>
          </cell>
        </row>
        <row r="2303">
          <cell r="D2303" t="str">
            <v>SUD_138</v>
          </cell>
          <cell r="E2303" t="str">
            <v>CENTRE</v>
          </cell>
        </row>
        <row r="2304">
          <cell r="D2304" t="str">
            <v>SUD_243</v>
          </cell>
          <cell r="E2304" t="str">
            <v>CENTRE</v>
          </cell>
        </row>
        <row r="2305">
          <cell r="D2305" t="str">
            <v>CTR_298</v>
          </cell>
          <cell r="E2305" t="str">
            <v>CENTRE</v>
          </cell>
        </row>
        <row r="2306">
          <cell r="D2306" t="str">
            <v>SUD_019</v>
          </cell>
          <cell r="E2306" t="str">
            <v>CENTRE</v>
          </cell>
        </row>
        <row r="2307">
          <cell r="D2307" t="str">
            <v>SUD_256</v>
          </cell>
          <cell r="E2307" t="str">
            <v>CENTRE</v>
          </cell>
        </row>
        <row r="2308">
          <cell r="D2308" t="str">
            <v>SUD_107</v>
          </cell>
          <cell r="E2308" t="str">
            <v>CENTRE</v>
          </cell>
        </row>
        <row r="2309">
          <cell r="D2309" t="str">
            <v>SUD_249</v>
          </cell>
          <cell r="E2309" t="str">
            <v>CENTRE</v>
          </cell>
        </row>
        <row r="2310">
          <cell r="D2310" t="str">
            <v>SUD_232</v>
          </cell>
          <cell r="E2310" t="str">
            <v>CENTRE</v>
          </cell>
        </row>
        <row r="2311">
          <cell r="D2311" t="str">
            <v>SUD_115</v>
          </cell>
          <cell r="E2311" t="str">
            <v>CENTRE</v>
          </cell>
        </row>
        <row r="2312">
          <cell r="D2312" t="str">
            <v>CTR_304</v>
          </cell>
          <cell r="E2312" t="str">
            <v>CENTRE</v>
          </cell>
        </row>
        <row r="2313">
          <cell r="D2313" t="str">
            <v>CTR_305</v>
          </cell>
          <cell r="E2313" t="str">
            <v>CENTRE</v>
          </cell>
        </row>
        <row r="2314">
          <cell r="D2314" t="str">
            <v>SUD_126</v>
          </cell>
          <cell r="E2314" t="str">
            <v>CENTRE</v>
          </cell>
        </row>
        <row r="2315">
          <cell r="D2315" t="str">
            <v>SUD_239</v>
          </cell>
          <cell r="E2315" t="str">
            <v>CENTRE</v>
          </cell>
        </row>
        <row r="2316">
          <cell r="D2316" t="str">
            <v>SUD_099</v>
          </cell>
          <cell r="E2316" t="str">
            <v>CENTRE</v>
          </cell>
        </row>
        <row r="2317">
          <cell r="D2317" t="str">
            <v>SUD_112</v>
          </cell>
          <cell r="E2317" t="str">
            <v>CENTRE</v>
          </cell>
        </row>
        <row r="2318">
          <cell r="D2318" t="str">
            <v>SUD_248</v>
          </cell>
          <cell r="E2318" t="str">
            <v>CENTRE</v>
          </cell>
        </row>
        <row r="2319">
          <cell r="D2319" t="str">
            <v>SUD_244</v>
          </cell>
          <cell r="E2319" t="str">
            <v>CENTRE</v>
          </cell>
        </row>
        <row r="2320">
          <cell r="D2320" t="str">
            <v>SUD_113</v>
          </cell>
          <cell r="E2320" t="str">
            <v>CENTRE</v>
          </cell>
        </row>
        <row r="2321">
          <cell r="D2321" t="str">
            <v>SUD_105</v>
          </cell>
          <cell r="E2321" t="str">
            <v>CENTRE</v>
          </cell>
        </row>
        <row r="2322">
          <cell r="D2322" t="str">
            <v>OST_035</v>
          </cell>
          <cell r="E2322" t="str">
            <v>OUEST</v>
          </cell>
        </row>
        <row r="2323">
          <cell r="D2323" t="str">
            <v>LIT_010</v>
          </cell>
          <cell r="E2323" t="str">
            <v>Douala</v>
          </cell>
        </row>
        <row r="2324">
          <cell r="D2324" t="str">
            <v>OST_049</v>
          </cell>
          <cell r="E2324" t="str">
            <v>OUEST</v>
          </cell>
        </row>
        <row r="2325">
          <cell r="D2325" t="str">
            <v>OST_150</v>
          </cell>
          <cell r="E2325" t="str">
            <v>NORD-OUEST</v>
          </cell>
        </row>
        <row r="2326">
          <cell r="D2326" t="str">
            <v>SUD_255</v>
          </cell>
          <cell r="E2326" t="str">
            <v>CENTRE</v>
          </cell>
        </row>
        <row r="2327">
          <cell r="D2327" t="str">
            <v>NRD_157</v>
          </cell>
          <cell r="E2327" t="str">
            <v>NORD</v>
          </cell>
        </row>
        <row r="2328">
          <cell r="D2328" t="str">
            <v>SUO_091</v>
          </cell>
          <cell r="E2328" t="str">
            <v>SUD-OUEST</v>
          </cell>
        </row>
        <row r="2329">
          <cell r="D2329" t="str">
            <v>OST_036</v>
          </cell>
          <cell r="E2329" t="str">
            <v>OUEST</v>
          </cell>
        </row>
        <row r="2330">
          <cell r="D2330" t="str">
            <v>OST_044</v>
          </cell>
          <cell r="E2330" t="str">
            <v>OUEST</v>
          </cell>
        </row>
        <row r="2331">
          <cell r="D2331" t="str">
            <v>SUO_255</v>
          </cell>
          <cell r="E2331" t="str">
            <v>SUD-OUEST</v>
          </cell>
        </row>
        <row r="2332">
          <cell r="D2332" t="str">
            <v>OST_152</v>
          </cell>
          <cell r="E2332" t="str">
            <v>OUEST</v>
          </cell>
        </row>
        <row r="2333">
          <cell r="D2333" t="str">
            <v>OST_069</v>
          </cell>
          <cell r="E2333" t="str">
            <v>OUEST</v>
          </cell>
        </row>
        <row r="2334">
          <cell r="D2334" t="str">
            <v>OST_056</v>
          </cell>
          <cell r="E2334" t="str">
            <v>OUEST</v>
          </cell>
        </row>
        <row r="2335">
          <cell r="D2335" t="str">
            <v>OST_040</v>
          </cell>
          <cell r="E2335" t="str">
            <v>OUEST</v>
          </cell>
        </row>
        <row r="2336">
          <cell r="D2336" t="str">
            <v>OST_254</v>
          </cell>
          <cell r="E2336" t="str">
            <v>OUEST</v>
          </cell>
        </row>
        <row r="2337">
          <cell r="D2337" t="str">
            <v>LIT_239</v>
          </cell>
          <cell r="E2337" t="str">
            <v>LITTORAL</v>
          </cell>
        </row>
        <row r="2338">
          <cell r="D2338" t="str">
            <v>LIT_734</v>
          </cell>
          <cell r="E2338" t="str">
            <v>Douala</v>
          </cell>
        </row>
        <row r="2339">
          <cell r="D2339" t="str">
            <v>SUO_246</v>
          </cell>
          <cell r="E2339" t="str">
            <v>NORD-OUEST</v>
          </cell>
        </row>
        <row r="2340">
          <cell r="D2340" t="str">
            <v>SUO_085</v>
          </cell>
          <cell r="E2340" t="str">
            <v>SUD-OUEST</v>
          </cell>
        </row>
        <row r="2341">
          <cell r="D2341" t="str">
            <v>LIT_067</v>
          </cell>
          <cell r="E2341" t="str">
            <v>LITTORAL</v>
          </cell>
        </row>
        <row r="2342">
          <cell r="D2342" t="str">
            <v>CTR_041</v>
          </cell>
          <cell r="E2342" t="str">
            <v>CENTRE</v>
          </cell>
        </row>
        <row r="2343">
          <cell r="D2343" t="str">
            <v>CTR_053</v>
          </cell>
          <cell r="E2343" t="str">
            <v>CENTRE</v>
          </cell>
        </row>
        <row r="2344">
          <cell r="D2344" t="str">
            <v>LIT_108</v>
          </cell>
          <cell r="E2344" t="str">
            <v>LITTORAL</v>
          </cell>
        </row>
        <row r="2345">
          <cell r="D2345" t="str">
            <v>CTR_696</v>
          </cell>
          <cell r="E2345" t="str">
            <v>CENTRE</v>
          </cell>
        </row>
        <row r="2346">
          <cell r="D2346" t="str">
            <v>CTR_013</v>
          </cell>
          <cell r="E2346" t="str">
            <v>CENTRE</v>
          </cell>
        </row>
        <row r="2347">
          <cell r="D2347" t="str">
            <v>CTR_366</v>
          </cell>
          <cell r="E2347" t="str">
            <v>CENTRE</v>
          </cell>
        </row>
        <row r="2348">
          <cell r="D2348" t="str">
            <v>CTR_066</v>
          </cell>
          <cell r="E2348" t="str">
            <v>CENTRE</v>
          </cell>
        </row>
        <row r="2349">
          <cell r="D2349" t="str">
            <v>CTR_360</v>
          </cell>
          <cell r="E2349" t="str">
            <v>CENTRE</v>
          </cell>
        </row>
        <row r="2350">
          <cell r="D2350" t="str">
            <v>SUD_236</v>
          </cell>
          <cell r="E2350" t="str">
            <v>CENTRE</v>
          </cell>
        </row>
        <row r="2351">
          <cell r="D2351" t="str">
            <v>SUD_235</v>
          </cell>
          <cell r="E2351" t="str">
            <v>CENTRE</v>
          </cell>
        </row>
        <row r="2352">
          <cell r="D2352" t="str">
            <v>CTR_234</v>
          </cell>
          <cell r="E2352" t="str">
            <v>CENTRE</v>
          </cell>
        </row>
        <row r="2353">
          <cell r="D2353" t="str">
            <v>CTR_354</v>
          </cell>
          <cell r="E2353" t="str">
            <v>CENTRE</v>
          </cell>
        </row>
        <row r="2354">
          <cell r="D2354" t="str">
            <v>LIT_201</v>
          </cell>
          <cell r="E2354" t="str">
            <v>LITTORAL</v>
          </cell>
        </row>
        <row r="2355">
          <cell r="D2355" t="str">
            <v>LIT_664</v>
          </cell>
          <cell r="E2355" t="str">
            <v>LITTORAL</v>
          </cell>
        </row>
        <row r="2356">
          <cell r="D2356" t="str">
            <v>LIT_308</v>
          </cell>
          <cell r="E2356" t="str">
            <v>LITTORAL</v>
          </cell>
        </row>
        <row r="2357">
          <cell r="D2357" t="str">
            <v>LIT_517</v>
          </cell>
          <cell r="E2357" t="str">
            <v>LITTORAL</v>
          </cell>
        </row>
        <row r="2358">
          <cell r="D2358" t="str">
            <v>CTR_297</v>
          </cell>
          <cell r="E2358" t="str">
            <v>CENTRE</v>
          </cell>
        </row>
        <row r="2359">
          <cell r="D2359" t="str">
            <v>CTR_054</v>
          </cell>
          <cell r="E2359" t="str">
            <v>CENTRE</v>
          </cell>
        </row>
        <row r="2360">
          <cell r="D2360" t="str">
            <v>CTR_364</v>
          </cell>
          <cell r="E2360" t="str">
            <v>CENTRE</v>
          </cell>
        </row>
        <row r="2361">
          <cell r="D2361" t="str">
            <v>CTR_115</v>
          </cell>
          <cell r="E2361" t="str">
            <v>CENTRE</v>
          </cell>
        </row>
        <row r="2362">
          <cell r="D2362" t="str">
            <v>CTR_358</v>
          </cell>
          <cell r="E2362" t="str">
            <v>CENTRE</v>
          </cell>
        </row>
        <row r="2363">
          <cell r="D2363" t="str">
            <v>CTR_116</v>
          </cell>
          <cell r="E2363" t="str">
            <v>CENTRE</v>
          </cell>
        </row>
        <row r="2364">
          <cell r="D2364" t="str">
            <v>CTR_733</v>
          </cell>
          <cell r="E2364" t="str">
            <v>CENTRE</v>
          </cell>
        </row>
        <row r="2365">
          <cell r="D2365" t="str">
            <v>CTR_092</v>
          </cell>
          <cell r="E2365" t="str">
            <v>CENTRE</v>
          </cell>
        </row>
        <row r="2366">
          <cell r="D2366" t="str">
            <v>CTR_091</v>
          </cell>
          <cell r="E2366" t="str">
            <v>CENTRE</v>
          </cell>
        </row>
        <row r="2367">
          <cell r="D2367" t="str">
            <v>LIT_513</v>
          </cell>
          <cell r="E2367" t="str">
            <v>LITTORAL</v>
          </cell>
        </row>
        <row r="2368">
          <cell r="D2368" t="str">
            <v>OST_017</v>
          </cell>
          <cell r="E2368" t="str">
            <v>OUEST</v>
          </cell>
        </row>
        <row r="2369">
          <cell r="D2369" t="str">
            <v>CTR_356</v>
          </cell>
          <cell r="E2369" t="str">
            <v>CENTRE</v>
          </cell>
        </row>
        <row r="2370">
          <cell r="D2370" t="str">
            <v>OST_060</v>
          </cell>
          <cell r="E2370" t="str">
            <v>OUEST</v>
          </cell>
        </row>
        <row r="2371">
          <cell r="D2371" t="str">
            <v>LIT_388</v>
          </cell>
          <cell r="E2371" t="str">
            <v>LITTORAL</v>
          </cell>
        </row>
        <row r="2372">
          <cell r="D2372" t="str">
            <v>LIT_012</v>
          </cell>
          <cell r="E2372" t="str">
            <v>LITTORAL</v>
          </cell>
        </row>
        <row r="2373">
          <cell r="D2373" t="str">
            <v>CTR_223</v>
          </cell>
          <cell r="E2373" t="str">
            <v>CENTRE</v>
          </cell>
        </row>
        <row r="2374">
          <cell r="D2374" t="str">
            <v>CTR_230</v>
          </cell>
          <cell r="E2374" t="str">
            <v>CENTRE</v>
          </cell>
        </row>
        <row r="2375">
          <cell r="D2375" t="str">
            <v>LIT_230</v>
          </cell>
          <cell r="E2375" t="str">
            <v>LITTORAL</v>
          </cell>
        </row>
        <row r="2376">
          <cell r="D2376" t="str">
            <v>LIT_143</v>
          </cell>
          <cell r="E2376" t="str">
            <v>LITTORAL</v>
          </cell>
        </row>
        <row r="2377">
          <cell r="D2377" t="str">
            <v>CTR_003</v>
          </cell>
          <cell r="E2377" t="str">
            <v>LITTORAL</v>
          </cell>
        </row>
        <row r="2378">
          <cell r="D2378" t="str">
            <v>LIT_231</v>
          </cell>
          <cell r="E2378" t="str">
            <v>LITTORAL</v>
          </cell>
        </row>
        <row r="2379">
          <cell r="D2379" t="str">
            <v>LIT_389</v>
          </cell>
          <cell r="E2379" t="str">
            <v>LITTORAL</v>
          </cell>
        </row>
        <row r="2380">
          <cell r="D2380" t="str">
            <v>CTR_231</v>
          </cell>
          <cell r="E2380" t="str">
            <v>CENTRE</v>
          </cell>
        </row>
        <row r="2381">
          <cell r="D2381" t="str">
            <v>CTR_365</v>
          </cell>
          <cell r="E2381" t="str">
            <v>CENTRE</v>
          </cell>
        </row>
        <row r="2382">
          <cell r="D2382" t="str">
            <v>CTR_083</v>
          </cell>
          <cell r="E2382" t="str">
            <v>CENTRE</v>
          </cell>
        </row>
        <row r="2383">
          <cell r="D2383" t="str">
            <v>CTR_232</v>
          </cell>
          <cell r="E2383" t="str">
            <v>CENTRE</v>
          </cell>
        </row>
        <row r="2384">
          <cell r="D2384" t="str">
            <v>OST_028</v>
          </cell>
          <cell r="E2384" t="str">
            <v>OUEST</v>
          </cell>
        </row>
        <row r="2385">
          <cell r="D2385" t="str">
            <v>OST_013</v>
          </cell>
          <cell r="E2385" t="str">
            <v>OUEST</v>
          </cell>
        </row>
        <row r="2386">
          <cell r="D2386" t="str">
            <v>NRD_115</v>
          </cell>
          <cell r="E2386" t="str">
            <v>NORD</v>
          </cell>
        </row>
        <row r="2387">
          <cell r="D2387" t="str">
            <v>CTR_077</v>
          </cell>
          <cell r="E2387" t="str">
            <v>Yaounde</v>
          </cell>
        </row>
        <row r="2388">
          <cell r="D2388" t="str">
            <v>OST_264</v>
          </cell>
          <cell r="E2388" t="str">
            <v>NORD-OUEST</v>
          </cell>
        </row>
        <row r="2389">
          <cell r="D2389" t="str">
            <v>OST_136</v>
          </cell>
          <cell r="E2389" t="str">
            <v>OUEST</v>
          </cell>
        </row>
        <row r="2390">
          <cell r="D2390" t="str">
            <v>SUO_064</v>
          </cell>
          <cell r="E2390" t="str">
            <v>SUD-OUEST</v>
          </cell>
        </row>
        <row r="2391">
          <cell r="D2391" t="str">
            <v>OST_053</v>
          </cell>
          <cell r="E2391" t="str">
            <v>OUEST</v>
          </cell>
        </row>
        <row r="2392">
          <cell r="D2392" t="str">
            <v>OST_099</v>
          </cell>
          <cell r="E2392" t="str">
            <v>OUEST</v>
          </cell>
        </row>
        <row r="2393">
          <cell r="D2393" t="str">
            <v>OST_162</v>
          </cell>
          <cell r="E2393" t="str">
            <v>OUEST</v>
          </cell>
        </row>
        <row r="2394">
          <cell r="D2394" t="str">
            <v>LIT_612</v>
          </cell>
          <cell r="E2394" t="str">
            <v>Douala</v>
          </cell>
        </row>
        <row r="2395">
          <cell r="D2395" t="str">
            <v>EXN_005</v>
          </cell>
          <cell r="E2395" t="str">
            <v>EXTREME-NORD</v>
          </cell>
        </row>
        <row r="2396">
          <cell r="D2396" t="str">
            <v>SUO_012</v>
          </cell>
          <cell r="E2396" t="str">
            <v>SUD-OUEST</v>
          </cell>
        </row>
        <row r="2397">
          <cell r="D2397" t="str">
            <v>SUO_018</v>
          </cell>
          <cell r="E2397" t="str">
            <v>SUD-OUEST</v>
          </cell>
        </row>
        <row r="2398">
          <cell r="D2398" t="str">
            <v>SUO_020</v>
          </cell>
          <cell r="E2398" t="str">
            <v>SUD-OUEST</v>
          </cell>
        </row>
        <row r="2399">
          <cell r="D2399" t="str">
            <v>SUO_022</v>
          </cell>
          <cell r="E2399" t="str">
            <v>SUD-OUEST</v>
          </cell>
        </row>
        <row r="2400">
          <cell r="D2400" t="str">
            <v>SUO_019</v>
          </cell>
          <cell r="E2400" t="str">
            <v>SUD-OUEST</v>
          </cell>
        </row>
        <row r="2401">
          <cell r="D2401" t="str">
            <v>OST_313</v>
          </cell>
          <cell r="E2401" t="str">
            <v>OUEST</v>
          </cell>
        </row>
        <row r="2402">
          <cell r="D2402" t="str">
            <v>SUO_032</v>
          </cell>
          <cell r="E2402" t="str">
            <v>SUD-OUEST</v>
          </cell>
        </row>
        <row r="2403">
          <cell r="D2403" t="str">
            <v>SUO_034</v>
          </cell>
          <cell r="E2403" t="str">
            <v>SUD-OUEST</v>
          </cell>
        </row>
        <row r="2404">
          <cell r="D2404" t="str">
            <v>SUO_040</v>
          </cell>
          <cell r="E2404" t="str">
            <v>SUD-OUEST</v>
          </cell>
        </row>
        <row r="2405">
          <cell r="D2405" t="str">
            <v>SUO_043</v>
          </cell>
          <cell r="E2405" t="str">
            <v>SUD-OUEST</v>
          </cell>
        </row>
        <row r="2406">
          <cell r="D2406" t="str">
            <v>SUO_047</v>
          </cell>
          <cell r="E2406" t="str">
            <v>SUD-OUEST</v>
          </cell>
        </row>
        <row r="2407">
          <cell r="D2407" t="str">
            <v>SUO_046</v>
          </cell>
          <cell r="E2407" t="str">
            <v>SUD-OUEST</v>
          </cell>
        </row>
        <row r="2408">
          <cell r="D2408" t="str">
            <v>SUO_049</v>
          </cell>
          <cell r="E2408" t="str">
            <v>SUD-OUEST</v>
          </cell>
        </row>
        <row r="2409">
          <cell r="D2409" t="str">
            <v>OST_144</v>
          </cell>
          <cell r="E2409" t="str">
            <v>OUEST</v>
          </cell>
        </row>
        <row r="2410">
          <cell r="D2410" t="str">
            <v>SUO_168</v>
          </cell>
          <cell r="E2410" t="str">
            <v>SUD-OUEST</v>
          </cell>
        </row>
        <row r="2411">
          <cell r="D2411" t="str">
            <v>SUD_070</v>
          </cell>
          <cell r="E2411" t="str">
            <v>CENTRE</v>
          </cell>
        </row>
        <row r="2412">
          <cell r="D2412" t="str">
            <v>SUO_070</v>
          </cell>
          <cell r="E2412" t="str">
            <v>SUD-OUEST</v>
          </cell>
        </row>
        <row r="2413">
          <cell r="D2413" t="str">
            <v>SUO_089</v>
          </cell>
          <cell r="E2413" t="str">
            <v>SUD-OUEST</v>
          </cell>
        </row>
        <row r="2414">
          <cell r="D2414" t="str">
            <v>SUO_087</v>
          </cell>
          <cell r="E2414" t="str">
            <v>SUD-OUEST</v>
          </cell>
        </row>
        <row r="2415">
          <cell r="D2415" t="str">
            <v>CTR_653</v>
          </cell>
          <cell r="E2415" t="str">
            <v>CENTRE</v>
          </cell>
        </row>
        <row r="2416">
          <cell r="D2416" t="str">
            <v>SUO_086</v>
          </cell>
          <cell r="E2416" t="str">
            <v>SUD-OUEST</v>
          </cell>
        </row>
        <row r="2417">
          <cell r="D2417" t="str">
            <v>OST_004</v>
          </cell>
          <cell r="E2417" t="str">
            <v>OUEST</v>
          </cell>
        </row>
        <row r="2418">
          <cell r="D2418" t="str">
            <v>SUO_098</v>
          </cell>
          <cell r="E2418" t="str">
            <v>SUD-OUEST</v>
          </cell>
        </row>
        <row r="2419">
          <cell r="D2419" t="str">
            <v>SUO_026</v>
          </cell>
          <cell r="E2419" t="str">
            <v>SUD-OUEST</v>
          </cell>
        </row>
        <row r="2420">
          <cell r="D2420" t="str">
            <v>SUO_095</v>
          </cell>
          <cell r="E2420" t="str">
            <v>SUD-OUEST</v>
          </cell>
        </row>
        <row r="2421">
          <cell r="D2421" t="str">
            <v>OST_306</v>
          </cell>
          <cell r="E2421" t="str">
            <v>Bafoussam</v>
          </cell>
        </row>
        <row r="2422">
          <cell r="D2422" t="str">
            <v>NRO_026</v>
          </cell>
          <cell r="E2422" t="str">
            <v>NORD-OUEST</v>
          </cell>
        </row>
        <row r="2423">
          <cell r="D2423" t="str">
            <v>SUO_099</v>
          </cell>
          <cell r="E2423" t="str">
            <v>SUD-OUEST</v>
          </cell>
        </row>
        <row r="2424">
          <cell r="D2424" t="str">
            <v>SUO_128</v>
          </cell>
          <cell r="E2424" t="str">
            <v>SUD-OUEST</v>
          </cell>
        </row>
        <row r="2425">
          <cell r="D2425" t="str">
            <v>SUO_092</v>
          </cell>
          <cell r="E2425" t="str">
            <v>SUD-OUEST</v>
          </cell>
        </row>
        <row r="2426">
          <cell r="D2426" t="str">
            <v>NRO_022</v>
          </cell>
          <cell r="E2426" t="str">
            <v>NORD-OUEST</v>
          </cell>
        </row>
        <row r="2427">
          <cell r="D2427" t="str">
            <v>SUO_025</v>
          </cell>
          <cell r="E2427" t="str">
            <v>SUD-OUEST</v>
          </cell>
        </row>
        <row r="2428">
          <cell r="D2428" t="str">
            <v>SUO_134</v>
          </cell>
          <cell r="E2428" t="str">
            <v>SUD-OUEST</v>
          </cell>
        </row>
        <row r="2429">
          <cell r="D2429" t="str">
            <v>NRO_045</v>
          </cell>
          <cell r="E2429" t="str">
            <v>NORD-OUEST</v>
          </cell>
        </row>
        <row r="2430">
          <cell r="D2430" t="str">
            <v>NRO_076</v>
          </cell>
          <cell r="E2430" t="str">
            <v>NORD-OUEST</v>
          </cell>
        </row>
        <row r="2431">
          <cell r="D2431" t="str">
            <v>NRO_071</v>
          </cell>
          <cell r="E2431" t="str">
            <v>NORD-OUEST</v>
          </cell>
        </row>
        <row r="2432">
          <cell r="D2432" t="str">
            <v>NRO_086</v>
          </cell>
          <cell r="E2432" t="str">
            <v>NORD-OUEST</v>
          </cell>
        </row>
        <row r="2433">
          <cell r="D2433" t="str">
            <v>SUO_153</v>
          </cell>
          <cell r="E2433" t="str">
            <v>SUD-OUEST</v>
          </cell>
        </row>
        <row r="2434">
          <cell r="D2434" t="str">
            <v>NRO_096</v>
          </cell>
          <cell r="E2434" t="str">
            <v>NORD-OUEST</v>
          </cell>
        </row>
        <row r="2435">
          <cell r="D2435" t="str">
            <v>LIT_385</v>
          </cell>
          <cell r="E2435" t="str">
            <v>Douala</v>
          </cell>
        </row>
        <row r="2436">
          <cell r="D2436" t="str">
            <v>CTR_015</v>
          </cell>
          <cell r="E2436" t="str">
            <v>Yaounde</v>
          </cell>
        </row>
        <row r="2437">
          <cell r="D2437" t="str">
            <v>NRO_111</v>
          </cell>
          <cell r="E2437" t="str">
            <v>NORD-OUEST</v>
          </cell>
        </row>
        <row r="2438">
          <cell r="D2438" t="str">
            <v>EXN_232</v>
          </cell>
          <cell r="E2438" t="str">
            <v>EXTREME-NORD</v>
          </cell>
        </row>
        <row r="2439">
          <cell r="D2439" t="str">
            <v>CTR_878</v>
          </cell>
          <cell r="E2439" t="str">
            <v>Yaounde</v>
          </cell>
        </row>
        <row r="2440">
          <cell r="D2440" t="str">
            <v>LIT_096</v>
          </cell>
          <cell r="E2440" t="str">
            <v>Douala</v>
          </cell>
        </row>
        <row r="2441">
          <cell r="D2441" t="str">
            <v>CTR_008</v>
          </cell>
          <cell r="E2441" t="str">
            <v>Yaounde</v>
          </cell>
        </row>
        <row r="2442">
          <cell r="D2442" t="str">
            <v>LIT_630</v>
          </cell>
          <cell r="E2442" t="str">
            <v>Douala</v>
          </cell>
        </row>
        <row r="2443">
          <cell r="D2443" t="str">
            <v>LIT_281</v>
          </cell>
          <cell r="E2443" t="str">
            <v>Douala</v>
          </cell>
        </row>
        <row r="2444">
          <cell r="D2444" t="str">
            <v>LIT_628</v>
          </cell>
          <cell r="E2444" t="str">
            <v>Douala</v>
          </cell>
        </row>
        <row r="2445">
          <cell r="D2445" t="str">
            <v>ADM_046</v>
          </cell>
          <cell r="E2445" t="str">
            <v>Ngaoundere</v>
          </cell>
        </row>
        <row r="2446">
          <cell r="D2446" t="str">
            <v>LIT_663</v>
          </cell>
          <cell r="E2446" t="str">
            <v>Douala</v>
          </cell>
        </row>
        <row r="2447">
          <cell r="D2447" t="str">
            <v>CTR_805</v>
          </cell>
          <cell r="E2447" t="str">
            <v>Yaounde</v>
          </cell>
        </row>
        <row r="2448">
          <cell r="D2448" t="str">
            <v>CTR_023</v>
          </cell>
          <cell r="E2448" t="str">
            <v>Yaounde</v>
          </cell>
        </row>
        <row r="2449">
          <cell r="D2449" t="str">
            <v>CTR_745</v>
          </cell>
          <cell r="E2449" t="str">
            <v>Yaounde</v>
          </cell>
        </row>
        <row r="2450">
          <cell r="D2450" t="str">
            <v>SUO_194</v>
          </cell>
          <cell r="E2450" t="str">
            <v>SUD-OUEST</v>
          </cell>
        </row>
        <row r="2451">
          <cell r="D2451" t="str">
            <v>SUD_041</v>
          </cell>
          <cell r="E2451" t="str">
            <v>CENTRE</v>
          </cell>
        </row>
        <row r="2452">
          <cell r="D2452" t="str">
            <v>CTR_684</v>
          </cell>
          <cell r="E2452" t="str">
            <v>Yaounde</v>
          </cell>
        </row>
        <row r="2453">
          <cell r="D2453" t="str">
            <v>CTR_690</v>
          </cell>
          <cell r="E2453" t="str">
            <v>Yaounde</v>
          </cell>
        </row>
        <row r="2454">
          <cell r="D2454" t="str">
            <v>SUO_223</v>
          </cell>
          <cell r="E2454" t="str">
            <v>SUD-OUEST</v>
          </cell>
        </row>
        <row r="2455">
          <cell r="D2455" t="str">
            <v>SUD_136</v>
          </cell>
          <cell r="E2455" t="str">
            <v>CENTRE</v>
          </cell>
        </row>
        <row r="2456">
          <cell r="D2456" t="str">
            <v>LIT_094</v>
          </cell>
          <cell r="E2456" t="str">
            <v>LITTORAL</v>
          </cell>
        </row>
        <row r="2457">
          <cell r="D2457" t="str">
            <v>CTR_853</v>
          </cell>
          <cell r="E2457" t="str">
            <v>CENTRE</v>
          </cell>
        </row>
        <row r="2458">
          <cell r="D2458" t="str">
            <v>CTR_900</v>
          </cell>
          <cell r="E2458" t="str">
            <v>Yaounde</v>
          </cell>
        </row>
        <row r="2459">
          <cell r="D2459" t="str">
            <v>EST_198</v>
          </cell>
          <cell r="E2459" t="str">
            <v>CENTRE</v>
          </cell>
        </row>
        <row r="2460">
          <cell r="D2460" t="str">
            <v>LIT_828</v>
          </cell>
          <cell r="E2460" t="str">
            <v>Douala</v>
          </cell>
        </row>
      </sheetData>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LCULATION"/>
      <sheetName val="Nur des jours"/>
      <sheetName val="2G NOKIA"/>
      <sheetName val="3G NOKIA"/>
      <sheetName val="4G NOKIA"/>
      <sheetName val="2G ZTE"/>
      <sheetName val="3G ZTE"/>
      <sheetName val="4G ZTE"/>
      <sheetName val="2G HUAWEI"/>
      <sheetName val="3G HUAWEI"/>
      <sheetName val="4G HUAWEI"/>
      <sheetName val="codif2G"/>
      <sheetName val="codif3G"/>
      <sheetName val="codif4G"/>
      <sheetName val="Sites_AMN_Old"/>
      <sheetName val="Sites_NURAN_Old"/>
      <sheetName val="Feuil3"/>
    </sheetNames>
    <sheetDataSet>
      <sheetData sheetId="0" refreshError="1">
        <row r="1">
          <cell r="L1">
            <v>3209.9119874058124</v>
          </cell>
        </row>
        <row r="2">
          <cell r="B2" t="str">
            <v>CodeSite</v>
          </cell>
          <cell r="H2" t="str">
            <v>Equipementiers</v>
          </cell>
        </row>
        <row r="3">
          <cell r="B3" t="str">
            <v>LIT_122</v>
          </cell>
          <cell r="H3" t="str">
            <v>ZTE</v>
          </cell>
        </row>
        <row r="4">
          <cell r="B4" t="str">
            <v>LIT_229</v>
          </cell>
          <cell r="H4" t="str">
            <v>ZTE</v>
          </cell>
        </row>
        <row r="5">
          <cell r="B5" t="str">
            <v>CTR_390</v>
          </cell>
          <cell r="H5" t="str">
            <v>ZTE</v>
          </cell>
        </row>
        <row r="6">
          <cell r="B6" t="str">
            <v>CTR_341</v>
          </cell>
          <cell r="H6" t="str">
            <v>ZTE</v>
          </cell>
        </row>
        <row r="7">
          <cell r="B7" t="str">
            <v>LIT_539</v>
          </cell>
          <cell r="H7" t="str">
            <v>ZTE</v>
          </cell>
        </row>
        <row r="8">
          <cell r="B8" t="str">
            <v>CTR_868</v>
          </cell>
          <cell r="H8" t="str">
            <v>ZTE</v>
          </cell>
        </row>
        <row r="9">
          <cell r="B9" t="str">
            <v>CTR_598</v>
          </cell>
          <cell r="H9" t="str">
            <v>ZTE</v>
          </cell>
        </row>
        <row r="10">
          <cell r="B10" t="str">
            <v>LIT_209</v>
          </cell>
          <cell r="H10" t="str">
            <v>ZTE</v>
          </cell>
        </row>
        <row r="11">
          <cell r="B11" t="str">
            <v>CTR_590</v>
          </cell>
          <cell r="H11" t="str">
            <v>ZTE</v>
          </cell>
        </row>
        <row r="12">
          <cell r="B12" t="str">
            <v>CTR_101</v>
          </cell>
          <cell r="H12" t="str">
            <v>ZTE</v>
          </cell>
        </row>
        <row r="13">
          <cell r="B13" t="str">
            <v>LIT_322</v>
          </cell>
          <cell r="H13" t="str">
            <v>ZTE</v>
          </cell>
        </row>
        <row r="14">
          <cell r="B14" t="str">
            <v>CTR_668</v>
          </cell>
          <cell r="H14" t="str">
            <v>ZTE</v>
          </cell>
        </row>
        <row r="15">
          <cell r="B15" t="str">
            <v>CTR_705</v>
          </cell>
          <cell r="H15" t="str">
            <v>ZTE</v>
          </cell>
        </row>
        <row r="16">
          <cell r="B16" t="str">
            <v>CTR_558</v>
          </cell>
          <cell r="H16" t="str">
            <v>ZTE</v>
          </cell>
        </row>
        <row r="17">
          <cell r="B17" t="str">
            <v>LIT_363</v>
          </cell>
          <cell r="H17" t="str">
            <v>ZTE</v>
          </cell>
        </row>
        <row r="18">
          <cell r="B18" t="str">
            <v>LIT_547</v>
          </cell>
          <cell r="H18" t="str">
            <v>ZTE</v>
          </cell>
        </row>
        <row r="19">
          <cell r="B19" t="str">
            <v>CTR_259</v>
          </cell>
          <cell r="H19" t="str">
            <v>ZTE</v>
          </cell>
        </row>
        <row r="20">
          <cell r="B20" t="str">
            <v>LIT_620</v>
          </cell>
          <cell r="H20" t="str">
            <v>ZTE</v>
          </cell>
        </row>
        <row r="21">
          <cell r="B21" t="str">
            <v>SUO_211</v>
          </cell>
          <cell r="H21" t="str">
            <v>Huawei</v>
          </cell>
        </row>
        <row r="22">
          <cell r="B22" t="str">
            <v>CTR_935</v>
          </cell>
          <cell r="H22" t="str">
            <v>ZTE</v>
          </cell>
        </row>
        <row r="23">
          <cell r="B23" t="str">
            <v>CTR_017</v>
          </cell>
          <cell r="H23" t="str">
            <v>ZTE</v>
          </cell>
        </row>
        <row r="24">
          <cell r="B24" t="str">
            <v>LIT_740</v>
          </cell>
          <cell r="H24" t="str">
            <v>ZTE</v>
          </cell>
        </row>
        <row r="25">
          <cell r="B25" t="str">
            <v>LIT_613</v>
          </cell>
          <cell r="H25" t="str">
            <v>ZTE</v>
          </cell>
        </row>
        <row r="26">
          <cell r="B26" t="str">
            <v>LIT_656</v>
          </cell>
          <cell r="H26" t="str">
            <v>ZTE</v>
          </cell>
        </row>
        <row r="27">
          <cell r="B27" t="str">
            <v>LIT_741</v>
          </cell>
          <cell r="H27" t="str">
            <v>ZTE</v>
          </cell>
        </row>
        <row r="28">
          <cell r="B28" t="str">
            <v>NRO_131</v>
          </cell>
          <cell r="H28" t="str">
            <v>Huawei</v>
          </cell>
        </row>
        <row r="29">
          <cell r="B29" t="str">
            <v>NRO_065</v>
          </cell>
          <cell r="H29" t="str">
            <v>Huawei</v>
          </cell>
        </row>
        <row r="30">
          <cell r="B30" t="str">
            <v>CTR_759</v>
          </cell>
          <cell r="H30" t="str">
            <v>ZTE</v>
          </cell>
        </row>
        <row r="31">
          <cell r="B31" t="str">
            <v>SUO_054</v>
          </cell>
          <cell r="H31" t="str">
            <v>Huawei</v>
          </cell>
        </row>
        <row r="32">
          <cell r="B32" t="str">
            <v>OST_406</v>
          </cell>
          <cell r="H32" t="str">
            <v>Huawei</v>
          </cell>
        </row>
        <row r="33">
          <cell r="B33" t="str">
            <v>CTR_842</v>
          </cell>
          <cell r="H33" t="str">
            <v>ZTE</v>
          </cell>
        </row>
        <row r="34">
          <cell r="B34" t="str">
            <v>SUO_218</v>
          </cell>
          <cell r="H34" t="str">
            <v>Huawei</v>
          </cell>
        </row>
        <row r="35">
          <cell r="B35" t="str">
            <v>LIT_618</v>
          </cell>
          <cell r="H35" t="str">
            <v>ZTE</v>
          </cell>
        </row>
        <row r="36">
          <cell r="B36" t="str">
            <v>LIT_371</v>
          </cell>
          <cell r="H36" t="str">
            <v>ZTE</v>
          </cell>
        </row>
        <row r="37">
          <cell r="B37" t="str">
            <v>LIT_684</v>
          </cell>
          <cell r="H37" t="str">
            <v>ZTE</v>
          </cell>
        </row>
        <row r="38">
          <cell r="B38" t="str">
            <v>LIT_447</v>
          </cell>
          <cell r="H38" t="str">
            <v>ZTE</v>
          </cell>
        </row>
        <row r="39">
          <cell r="B39" t="str">
            <v>LIT_654</v>
          </cell>
          <cell r="H39" t="str">
            <v>ZTE</v>
          </cell>
        </row>
        <row r="40">
          <cell r="B40" t="str">
            <v>NRD_060</v>
          </cell>
          <cell r="H40" t="str">
            <v>Huawei</v>
          </cell>
        </row>
        <row r="41">
          <cell r="B41" t="str">
            <v>LIT_677</v>
          </cell>
          <cell r="H41" t="str">
            <v>ZTE</v>
          </cell>
        </row>
        <row r="42">
          <cell r="B42" t="str">
            <v>OST_135</v>
          </cell>
          <cell r="H42" t="str">
            <v>Huawei</v>
          </cell>
        </row>
        <row r="43">
          <cell r="B43" t="str">
            <v>EXN_350</v>
          </cell>
          <cell r="H43" t="str">
            <v>Huawei</v>
          </cell>
        </row>
        <row r="44">
          <cell r="B44" t="str">
            <v>SUD_028</v>
          </cell>
          <cell r="H44" t="str">
            <v>ZTE</v>
          </cell>
        </row>
        <row r="45">
          <cell r="B45" t="str">
            <v>OST_306</v>
          </cell>
          <cell r="H45" t="str">
            <v>Huawei</v>
          </cell>
        </row>
        <row r="46">
          <cell r="B46" t="str">
            <v>ADM_132</v>
          </cell>
          <cell r="H46" t="str">
            <v>Huawei</v>
          </cell>
        </row>
        <row r="47">
          <cell r="B47" t="str">
            <v>CTR_794</v>
          </cell>
          <cell r="H47" t="str">
            <v>ZTE</v>
          </cell>
        </row>
        <row r="48">
          <cell r="B48" t="str">
            <v>LIT_168</v>
          </cell>
          <cell r="H48" t="str">
            <v>ZTE</v>
          </cell>
        </row>
        <row r="49">
          <cell r="B49" t="str">
            <v>SUO_225</v>
          </cell>
          <cell r="H49" t="str">
            <v>Huawei</v>
          </cell>
        </row>
        <row r="50">
          <cell r="B50" t="str">
            <v>LIT_568</v>
          </cell>
          <cell r="H50" t="str">
            <v>ZTE</v>
          </cell>
        </row>
        <row r="51">
          <cell r="B51" t="str">
            <v>CTR_376</v>
          </cell>
          <cell r="H51" t="str">
            <v>ZTE</v>
          </cell>
        </row>
        <row r="52">
          <cell r="B52" t="str">
            <v>CTR_583</v>
          </cell>
          <cell r="H52" t="str">
            <v>ZTE</v>
          </cell>
        </row>
        <row r="53">
          <cell r="B53" t="str">
            <v>ADM_037</v>
          </cell>
          <cell r="H53" t="str">
            <v>NOKIA</v>
          </cell>
        </row>
        <row r="54">
          <cell r="B54" t="str">
            <v>LIT_676</v>
          </cell>
          <cell r="H54" t="str">
            <v>ZTE</v>
          </cell>
        </row>
        <row r="55">
          <cell r="B55" t="str">
            <v>LIT_036</v>
          </cell>
          <cell r="H55" t="str">
            <v>ZTE</v>
          </cell>
        </row>
        <row r="56">
          <cell r="B56" t="str">
            <v>CTR_920</v>
          </cell>
          <cell r="H56" t="str">
            <v>ZTE</v>
          </cell>
        </row>
        <row r="57">
          <cell r="B57" t="str">
            <v>LIT_584</v>
          </cell>
          <cell r="H57" t="str">
            <v>ZTE</v>
          </cell>
        </row>
        <row r="58">
          <cell r="B58" t="str">
            <v>CTR_144</v>
          </cell>
          <cell r="H58" t="str">
            <v>NOKIA</v>
          </cell>
        </row>
        <row r="59">
          <cell r="B59" t="str">
            <v>LIT_670</v>
          </cell>
          <cell r="H59" t="str">
            <v>ZTE</v>
          </cell>
        </row>
        <row r="60">
          <cell r="B60" t="str">
            <v>NRO_234</v>
          </cell>
          <cell r="H60" t="str">
            <v>NOKIA</v>
          </cell>
        </row>
        <row r="61">
          <cell r="B61" t="str">
            <v>NRO_110</v>
          </cell>
          <cell r="H61" t="str">
            <v>NOKIA</v>
          </cell>
        </row>
        <row r="62">
          <cell r="B62" t="str">
            <v>CTR_878</v>
          </cell>
          <cell r="H62" t="str">
            <v>ZTE</v>
          </cell>
        </row>
        <row r="63">
          <cell r="B63" t="str">
            <v>LIT_161</v>
          </cell>
          <cell r="H63" t="str">
            <v>ZTE</v>
          </cell>
        </row>
        <row r="64">
          <cell r="B64" t="str">
            <v>CTR_154</v>
          </cell>
          <cell r="H64" t="str">
            <v>ZTE</v>
          </cell>
        </row>
        <row r="65">
          <cell r="B65" t="str">
            <v>LIT_453</v>
          </cell>
          <cell r="H65" t="str">
            <v>ZTE</v>
          </cell>
        </row>
        <row r="66">
          <cell r="B66" t="str">
            <v>LIT_341</v>
          </cell>
          <cell r="H66" t="str">
            <v>ZTE</v>
          </cell>
        </row>
        <row r="67">
          <cell r="B67" t="str">
            <v>LIT_581</v>
          </cell>
          <cell r="H67" t="str">
            <v>ZTE</v>
          </cell>
        </row>
        <row r="68">
          <cell r="B68" t="str">
            <v>LIT_695</v>
          </cell>
          <cell r="H68" t="str">
            <v>ZTE</v>
          </cell>
        </row>
        <row r="69">
          <cell r="B69" t="str">
            <v>CTR_124</v>
          </cell>
          <cell r="H69" t="str">
            <v>ZTE</v>
          </cell>
        </row>
        <row r="70">
          <cell r="B70" t="str">
            <v>CTR_630</v>
          </cell>
          <cell r="H70" t="str">
            <v>ZTE</v>
          </cell>
        </row>
        <row r="71">
          <cell r="B71" t="str">
            <v>OST_145</v>
          </cell>
          <cell r="H71" t="str">
            <v>NOKIA</v>
          </cell>
        </row>
        <row r="72">
          <cell r="B72" t="str">
            <v>LIT_128</v>
          </cell>
          <cell r="H72" t="str">
            <v>ZTE</v>
          </cell>
        </row>
        <row r="73">
          <cell r="B73" t="str">
            <v>LIT_441</v>
          </cell>
          <cell r="H73" t="str">
            <v>ZTE</v>
          </cell>
        </row>
        <row r="74">
          <cell r="B74" t="str">
            <v>CTR_542</v>
          </cell>
          <cell r="H74" t="str">
            <v>ZTE</v>
          </cell>
        </row>
        <row r="75">
          <cell r="B75" t="str">
            <v>CTR_595</v>
          </cell>
          <cell r="H75" t="str">
            <v>ZTE</v>
          </cell>
        </row>
        <row r="76">
          <cell r="B76" t="str">
            <v>SUO_219</v>
          </cell>
          <cell r="H76" t="str">
            <v>Huawei</v>
          </cell>
        </row>
        <row r="77">
          <cell r="B77" t="str">
            <v>LIT_681</v>
          </cell>
          <cell r="H77" t="str">
            <v>ZTE</v>
          </cell>
        </row>
        <row r="78">
          <cell r="B78" t="str">
            <v>CTR_070</v>
          </cell>
          <cell r="H78" t="str">
            <v>ZTE</v>
          </cell>
        </row>
        <row r="79">
          <cell r="B79" t="str">
            <v>LIT_092</v>
          </cell>
          <cell r="H79" t="str">
            <v>ZTE</v>
          </cell>
        </row>
        <row r="80">
          <cell r="B80" t="str">
            <v>NRD_138</v>
          </cell>
          <cell r="H80" t="str">
            <v>Huawei</v>
          </cell>
        </row>
        <row r="81">
          <cell r="B81" t="str">
            <v>EXN_258</v>
          </cell>
          <cell r="H81" t="str">
            <v>Huawei</v>
          </cell>
        </row>
        <row r="82">
          <cell r="B82" t="str">
            <v>LIT_641</v>
          </cell>
          <cell r="H82" t="str">
            <v>ZTE</v>
          </cell>
        </row>
        <row r="83">
          <cell r="B83" t="str">
            <v>CTR_747</v>
          </cell>
          <cell r="H83" t="str">
            <v>ZTE</v>
          </cell>
        </row>
        <row r="84">
          <cell r="B84" t="str">
            <v>CTR_096</v>
          </cell>
          <cell r="H84" t="str">
            <v>ZTE</v>
          </cell>
        </row>
        <row r="85">
          <cell r="B85" t="str">
            <v>OST_019</v>
          </cell>
          <cell r="H85" t="str">
            <v>Huawei</v>
          </cell>
        </row>
        <row r="86">
          <cell r="B86" t="str">
            <v>SUO_061</v>
          </cell>
          <cell r="H86" t="str">
            <v>ZTE</v>
          </cell>
        </row>
        <row r="87">
          <cell r="B87" t="str">
            <v>OST_125</v>
          </cell>
          <cell r="H87" t="str">
            <v>Huawei</v>
          </cell>
        </row>
        <row r="88">
          <cell r="B88" t="str">
            <v>CTR_270</v>
          </cell>
          <cell r="H88" t="str">
            <v>ZTE</v>
          </cell>
        </row>
        <row r="89">
          <cell r="B89" t="str">
            <v>LIT_687</v>
          </cell>
          <cell r="H89" t="str">
            <v>ZTE</v>
          </cell>
        </row>
        <row r="90">
          <cell r="B90" t="str">
            <v>CTR_093</v>
          </cell>
          <cell r="H90" t="str">
            <v>ZTE</v>
          </cell>
        </row>
        <row r="91">
          <cell r="B91" t="str">
            <v>OST_233</v>
          </cell>
          <cell r="H91" t="str">
            <v>Huawei</v>
          </cell>
        </row>
        <row r="92">
          <cell r="B92" t="str">
            <v>CTR_170</v>
          </cell>
          <cell r="H92" t="str">
            <v>NOKIA</v>
          </cell>
        </row>
        <row r="93">
          <cell r="B93" t="str">
            <v>ADM_142</v>
          </cell>
          <cell r="H93" t="str">
            <v>NOKIA</v>
          </cell>
        </row>
        <row r="94">
          <cell r="B94" t="str">
            <v>LIT_696</v>
          </cell>
          <cell r="H94" t="str">
            <v>ZTE</v>
          </cell>
        </row>
        <row r="95">
          <cell r="B95" t="str">
            <v>ADM_024</v>
          </cell>
          <cell r="H95" t="str">
            <v>NOKIA</v>
          </cell>
        </row>
        <row r="96">
          <cell r="B96" t="str">
            <v>EXN_246</v>
          </cell>
          <cell r="H96" t="str">
            <v>Huawei</v>
          </cell>
        </row>
        <row r="97">
          <cell r="B97" t="str">
            <v>CTR_832</v>
          </cell>
          <cell r="H97" t="str">
            <v>ZTE</v>
          </cell>
        </row>
        <row r="98">
          <cell r="B98" t="str">
            <v>NRO_125</v>
          </cell>
          <cell r="H98" t="str">
            <v>Huawei</v>
          </cell>
        </row>
        <row r="99">
          <cell r="B99" t="str">
            <v>OST_155</v>
          </cell>
          <cell r="H99" t="str">
            <v>NOKIA</v>
          </cell>
        </row>
        <row r="100">
          <cell r="B100" t="str">
            <v>CTR_529</v>
          </cell>
          <cell r="H100" t="str">
            <v>ZTE</v>
          </cell>
        </row>
        <row r="101">
          <cell r="B101" t="str">
            <v>LIT_693</v>
          </cell>
          <cell r="H101" t="str">
            <v>ZTE</v>
          </cell>
        </row>
        <row r="102">
          <cell r="B102" t="str">
            <v>CTR_011</v>
          </cell>
          <cell r="H102" t="str">
            <v>ZTE</v>
          </cell>
        </row>
        <row r="103">
          <cell r="B103" t="str">
            <v>OST_228</v>
          </cell>
          <cell r="H103" t="str">
            <v>Huawei</v>
          </cell>
        </row>
        <row r="104">
          <cell r="B104" t="str">
            <v>EXN_237</v>
          </cell>
          <cell r="H104" t="str">
            <v>Huawei</v>
          </cell>
        </row>
        <row r="105">
          <cell r="B105" t="str">
            <v>LIT_718</v>
          </cell>
          <cell r="H105" t="str">
            <v>ZTE</v>
          </cell>
        </row>
        <row r="106">
          <cell r="B106" t="str">
            <v>LIT_739</v>
          </cell>
          <cell r="H106" t="str">
            <v>ZTE</v>
          </cell>
        </row>
        <row r="107">
          <cell r="B107" t="str">
            <v>NRD_085</v>
          </cell>
          <cell r="H107" t="str">
            <v>Huawei</v>
          </cell>
        </row>
        <row r="108">
          <cell r="B108" t="str">
            <v>EST_087</v>
          </cell>
          <cell r="H108" t="str">
            <v>ZTE</v>
          </cell>
        </row>
        <row r="109">
          <cell r="B109" t="str">
            <v>NRD_118</v>
          </cell>
          <cell r="H109" t="str">
            <v>Huawei</v>
          </cell>
        </row>
        <row r="110">
          <cell r="B110" t="str">
            <v>LIT_858</v>
          </cell>
          <cell r="H110" t="str">
            <v>ZTE</v>
          </cell>
        </row>
        <row r="111">
          <cell r="B111" t="str">
            <v>EXN_133</v>
          </cell>
          <cell r="H111" t="str">
            <v>NOKIA</v>
          </cell>
        </row>
        <row r="112">
          <cell r="B112" t="str">
            <v>EXN_227</v>
          </cell>
          <cell r="H112" t="str">
            <v>NOKIA</v>
          </cell>
        </row>
        <row r="113">
          <cell r="B113" t="str">
            <v>NRO_073</v>
          </cell>
          <cell r="H113" t="str">
            <v>NOKIA</v>
          </cell>
        </row>
        <row r="114">
          <cell r="B114" t="str">
            <v>SUO_016</v>
          </cell>
          <cell r="H114" t="str">
            <v>NOKIA</v>
          </cell>
        </row>
        <row r="115">
          <cell r="B115" t="str">
            <v>NRO_085</v>
          </cell>
          <cell r="H115" t="str">
            <v>NOKIA</v>
          </cell>
        </row>
        <row r="116">
          <cell r="B116" t="str">
            <v>SUO_100</v>
          </cell>
          <cell r="H116" t="str">
            <v>NOKIA</v>
          </cell>
        </row>
        <row r="117">
          <cell r="B117" t="str">
            <v>CTR_651</v>
          </cell>
          <cell r="H117" t="str">
            <v>ZTE</v>
          </cell>
        </row>
        <row r="118">
          <cell r="B118" t="str">
            <v>OST_342</v>
          </cell>
          <cell r="H118" t="str">
            <v>Huawei</v>
          </cell>
        </row>
        <row r="119">
          <cell r="B119" t="str">
            <v>CTR_682</v>
          </cell>
          <cell r="H119" t="str">
            <v>ZTE</v>
          </cell>
        </row>
        <row r="120">
          <cell r="B120" t="str">
            <v>CTR_633</v>
          </cell>
          <cell r="H120" t="str">
            <v>ZTE</v>
          </cell>
        </row>
        <row r="121">
          <cell r="B121" t="str">
            <v>CTR_086</v>
          </cell>
          <cell r="H121" t="str">
            <v>ZTE</v>
          </cell>
        </row>
        <row r="122">
          <cell r="B122" t="str">
            <v>CTR_197</v>
          </cell>
          <cell r="H122" t="str">
            <v>ZTE</v>
          </cell>
        </row>
        <row r="123">
          <cell r="B123" t="str">
            <v>LIT_780</v>
          </cell>
          <cell r="H123" t="str">
            <v>ZTE</v>
          </cell>
        </row>
        <row r="124">
          <cell r="B124" t="str">
            <v>CTR_449</v>
          </cell>
          <cell r="H124" t="str">
            <v>ZTE</v>
          </cell>
        </row>
        <row r="125">
          <cell r="B125" t="str">
            <v>EXN_229</v>
          </cell>
          <cell r="H125" t="str">
            <v>NOKIA</v>
          </cell>
        </row>
        <row r="126">
          <cell r="B126" t="str">
            <v>CTR_075</v>
          </cell>
          <cell r="H126" t="str">
            <v>ZTE</v>
          </cell>
        </row>
        <row r="127">
          <cell r="B127" t="str">
            <v>CTR_917</v>
          </cell>
          <cell r="H127" t="str">
            <v>ZTE</v>
          </cell>
        </row>
        <row r="128">
          <cell r="B128" t="str">
            <v>CTR_049</v>
          </cell>
          <cell r="H128" t="str">
            <v>ZTE</v>
          </cell>
        </row>
        <row r="129">
          <cell r="B129" t="str">
            <v>CTR_200</v>
          </cell>
          <cell r="H129" t="str">
            <v>ZTE</v>
          </cell>
        </row>
        <row r="130">
          <cell r="B130" t="str">
            <v>CTR_002</v>
          </cell>
          <cell r="H130" t="str">
            <v>ZTE</v>
          </cell>
        </row>
        <row r="131">
          <cell r="B131" t="str">
            <v>CTR_323</v>
          </cell>
          <cell r="H131" t="str">
            <v>ZTE</v>
          </cell>
        </row>
        <row r="132">
          <cell r="B132" t="str">
            <v>CTR_824</v>
          </cell>
          <cell r="H132" t="str">
            <v>ZTE</v>
          </cell>
        </row>
        <row r="133">
          <cell r="B133" t="str">
            <v>CTR_566</v>
          </cell>
          <cell r="H133" t="str">
            <v>ZTE</v>
          </cell>
        </row>
        <row r="134">
          <cell r="B134" t="str">
            <v>NRO_112</v>
          </cell>
          <cell r="H134" t="str">
            <v>Huawei</v>
          </cell>
        </row>
        <row r="135">
          <cell r="B135" t="str">
            <v>NRO_050</v>
          </cell>
          <cell r="H135" t="str">
            <v>NOKIA</v>
          </cell>
        </row>
        <row r="136">
          <cell r="B136" t="str">
            <v>CTR_939</v>
          </cell>
          <cell r="H136" t="str">
            <v>ZTE</v>
          </cell>
        </row>
        <row r="137">
          <cell r="B137" t="str">
            <v>CTR_865</v>
          </cell>
          <cell r="H137" t="str">
            <v>ZTE</v>
          </cell>
        </row>
        <row r="138">
          <cell r="B138" t="str">
            <v>CTR_726</v>
          </cell>
          <cell r="H138" t="str">
            <v>ZTE</v>
          </cell>
        </row>
        <row r="139">
          <cell r="B139" t="str">
            <v>SUO_231</v>
          </cell>
          <cell r="H139" t="str">
            <v>Huawei</v>
          </cell>
        </row>
        <row r="140">
          <cell r="B140" t="str">
            <v>LIT_753</v>
          </cell>
          <cell r="H140" t="str">
            <v>ZTE</v>
          </cell>
        </row>
        <row r="141">
          <cell r="B141" t="str">
            <v>EXN_194</v>
          </cell>
          <cell r="H141" t="str">
            <v>Huawei</v>
          </cell>
        </row>
        <row r="142">
          <cell r="B142" t="str">
            <v>EST_195</v>
          </cell>
          <cell r="H142" t="str">
            <v>ZTE</v>
          </cell>
        </row>
        <row r="143">
          <cell r="B143" t="str">
            <v>LIT_621</v>
          </cell>
          <cell r="H143" t="str">
            <v>ZTE</v>
          </cell>
        </row>
        <row r="144">
          <cell r="B144" t="str">
            <v>NRD_166</v>
          </cell>
          <cell r="H144" t="str">
            <v>Huawei</v>
          </cell>
        </row>
        <row r="145">
          <cell r="B145" t="str">
            <v>NRD_094</v>
          </cell>
          <cell r="H145" t="str">
            <v>Huawei</v>
          </cell>
        </row>
        <row r="146">
          <cell r="B146" t="str">
            <v>OST_111</v>
          </cell>
          <cell r="H146" t="str">
            <v>Huawei</v>
          </cell>
        </row>
        <row r="147">
          <cell r="B147" t="str">
            <v>NRO_222</v>
          </cell>
          <cell r="H147" t="str">
            <v>Huawei</v>
          </cell>
        </row>
        <row r="148">
          <cell r="B148" t="str">
            <v>NRO_046</v>
          </cell>
          <cell r="H148" t="str">
            <v>NOKIA</v>
          </cell>
        </row>
        <row r="149">
          <cell r="B149" t="str">
            <v>LIT_610</v>
          </cell>
          <cell r="H149" t="str">
            <v>ZTE</v>
          </cell>
        </row>
        <row r="150">
          <cell r="B150" t="str">
            <v>CTR_532</v>
          </cell>
          <cell r="H150" t="str">
            <v>NOKIA</v>
          </cell>
        </row>
        <row r="151">
          <cell r="B151" t="str">
            <v>NRO_248</v>
          </cell>
          <cell r="H151" t="str">
            <v>NOKIA</v>
          </cell>
        </row>
        <row r="152">
          <cell r="B152" t="str">
            <v>SUO_030</v>
          </cell>
          <cell r="H152" t="str">
            <v>NOKIA</v>
          </cell>
        </row>
        <row r="153">
          <cell r="B153" t="str">
            <v>NRD_111</v>
          </cell>
          <cell r="H153" t="str">
            <v>NOKIA</v>
          </cell>
        </row>
        <row r="154">
          <cell r="B154" t="str">
            <v>EST_040</v>
          </cell>
          <cell r="H154" t="str">
            <v>NOKIA</v>
          </cell>
        </row>
        <row r="155">
          <cell r="B155" t="str">
            <v>EXN_274</v>
          </cell>
          <cell r="H155" t="str">
            <v>NOKIA</v>
          </cell>
        </row>
        <row r="156">
          <cell r="B156" t="str">
            <v>CTR_718</v>
          </cell>
          <cell r="H156" t="str">
            <v>ZTE</v>
          </cell>
        </row>
        <row r="157">
          <cell r="B157" t="str">
            <v>NRO_043</v>
          </cell>
          <cell r="H157" t="str">
            <v>NOKIA</v>
          </cell>
        </row>
        <row r="158">
          <cell r="B158" t="str">
            <v>LIT_624</v>
          </cell>
          <cell r="H158" t="str">
            <v>ZTE</v>
          </cell>
        </row>
        <row r="159">
          <cell r="B159" t="str">
            <v>CTR_258</v>
          </cell>
          <cell r="H159" t="str">
            <v>ZTE</v>
          </cell>
        </row>
        <row r="160">
          <cell r="B160" t="str">
            <v>CTR_860</v>
          </cell>
          <cell r="H160" t="str">
            <v>NOKIA</v>
          </cell>
        </row>
        <row r="161">
          <cell r="B161" t="str">
            <v>LIT_728</v>
          </cell>
          <cell r="H161" t="str">
            <v>ZTE</v>
          </cell>
        </row>
        <row r="162">
          <cell r="B162" t="str">
            <v>LIT_825</v>
          </cell>
          <cell r="H162" t="str">
            <v>ZTE</v>
          </cell>
        </row>
        <row r="163">
          <cell r="B163" t="str">
            <v>LIT_409</v>
          </cell>
          <cell r="H163" t="str">
            <v>ZTE</v>
          </cell>
        </row>
        <row r="164">
          <cell r="B164" t="str">
            <v>CTR_133</v>
          </cell>
          <cell r="H164" t="str">
            <v>ZTE</v>
          </cell>
        </row>
        <row r="165">
          <cell r="B165" t="str">
            <v>NRO_068</v>
          </cell>
          <cell r="H165" t="str">
            <v>Huawei</v>
          </cell>
        </row>
        <row r="166">
          <cell r="B166" t="str">
            <v>CTR_849</v>
          </cell>
          <cell r="H166" t="str">
            <v>ZTE</v>
          </cell>
        </row>
        <row r="167">
          <cell r="B167" t="str">
            <v>ADM_078</v>
          </cell>
          <cell r="H167" t="str">
            <v>NOKIA</v>
          </cell>
        </row>
        <row r="168">
          <cell r="B168" t="str">
            <v>LIT_247</v>
          </cell>
          <cell r="H168" t="str">
            <v>ZTE</v>
          </cell>
        </row>
        <row r="169">
          <cell r="B169" t="str">
            <v>OST_071</v>
          </cell>
          <cell r="H169" t="str">
            <v>Huawei</v>
          </cell>
        </row>
        <row r="170">
          <cell r="B170" t="str">
            <v>LIT_407</v>
          </cell>
          <cell r="H170" t="str">
            <v>ZTE</v>
          </cell>
        </row>
        <row r="171">
          <cell r="B171" t="str">
            <v>EXN_152</v>
          </cell>
          <cell r="H171" t="str">
            <v>NOKIA</v>
          </cell>
        </row>
        <row r="172">
          <cell r="B172" t="str">
            <v>NRO_089</v>
          </cell>
          <cell r="H172" t="str">
            <v>NOKIA</v>
          </cell>
        </row>
        <row r="173">
          <cell r="B173" t="str">
            <v>NRO_033</v>
          </cell>
          <cell r="H173" t="str">
            <v>NOKIA</v>
          </cell>
        </row>
        <row r="174">
          <cell r="B174" t="str">
            <v>NRD_089</v>
          </cell>
          <cell r="H174" t="str">
            <v>Huawei</v>
          </cell>
        </row>
        <row r="175">
          <cell r="B175" t="str">
            <v>EXN_172</v>
          </cell>
          <cell r="H175" t="str">
            <v>NOKIA</v>
          </cell>
        </row>
        <row r="176">
          <cell r="B176" t="str">
            <v>OST_186</v>
          </cell>
          <cell r="H176" t="str">
            <v>NOKIA</v>
          </cell>
        </row>
        <row r="177">
          <cell r="B177" t="str">
            <v>SUD_016</v>
          </cell>
          <cell r="H177" t="str">
            <v>ZTE</v>
          </cell>
        </row>
        <row r="178">
          <cell r="B178" t="str">
            <v>ADM_081</v>
          </cell>
          <cell r="H178" t="str">
            <v>NOKIA</v>
          </cell>
        </row>
        <row r="179">
          <cell r="B179" t="str">
            <v>OST_112</v>
          </cell>
          <cell r="H179" t="str">
            <v>Huawei</v>
          </cell>
        </row>
        <row r="180">
          <cell r="B180" t="str">
            <v>SUO_169</v>
          </cell>
          <cell r="H180" t="str">
            <v>Huawei</v>
          </cell>
        </row>
        <row r="181">
          <cell r="B181" t="str">
            <v>NRD_110</v>
          </cell>
          <cell r="H181" t="str">
            <v>NOKIA</v>
          </cell>
        </row>
        <row r="182">
          <cell r="B182" t="str">
            <v>LIT_756</v>
          </cell>
          <cell r="H182" t="str">
            <v>ZTE</v>
          </cell>
        </row>
        <row r="183">
          <cell r="B183" t="str">
            <v>OST_015</v>
          </cell>
          <cell r="H183" t="str">
            <v>Huawei</v>
          </cell>
        </row>
        <row r="184">
          <cell r="B184" t="str">
            <v>OST_261</v>
          </cell>
          <cell r="H184" t="str">
            <v>Huawei</v>
          </cell>
        </row>
        <row r="185">
          <cell r="B185" t="str">
            <v>ADM_148</v>
          </cell>
          <cell r="H185" t="str">
            <v>NOKIA</v>
          </cell>
        </row>
        <row r="186">
          <cell r="B186" t="str">
            <v>NRD_158</v>
          </cell>
          <cell r="H186" t="str">
            <v>Huawei</v>
          </cell>
        </row>
        <row r="187">
          <cell r="B187" t="str">
            <v>LIT_578</v>
          </cell>
          <cell r="H187" t="str">
            <v>ZTE</v>
          </cell>
        </row>
        <row r="188">
          <cell r="B188" t="str">
            <v>NRO_056</v>
          </cell>
          <cell r="H188" t="str">
            <v>NOKIA</v>
          </cell>
        </row>
        <row r="189">
          <cell r="B189" t="str">
            <v>ADM_060</v>
          </cell>
          <cell r="H189" t="str">
            <v>NOKIA</v>
          </cell>
        </row>
        <row r="190">
          <cell r="B190" t="str">
            <v>NRO_079</v>
          </cell>
          <cell r="H190" t="str">
            <v>NOKIA</v>
          </cell>
        </row>
        <row r="191">
          <cell r="B191" t="str">
            <v>LIT_091</v>
          </cell>
          <cell r="H191" t="str">
            <v>ZTE</v>
          </cell>
        </row>
        <row r="192">
          <cell r="B192" t="str">
            <v>SUO_217</v>
          </cell>
          <cell r="H192" t="str">
            <v>Huawei</v>
          </cell>
        </row>
        <row r="193">
          <cell r="B193" t="str">
            <v>EXN_095</v>
          </cell>
          <cell r="H193" t="str">
            <v>NOKIA</v>
          </cell>
        </row>
        <row r="194">
          <cell r="B194" t="str">
            <v>LIT_841</v>
          </cell>
          <cell r="H194" t="str">
            <v>ZTE</v>
          </cell>
        </row>
        <row r="195">
          <cell r="B195" t="str">
            <v>NRO_047</v>
          </cell>
          <cell r="H195" t="str">
            <v>NOKIA</v>
          </cell>
        </row>
        <row r="196">
          <cell r="B196" t="str">
            <v>EXN_235</v>
          </cell>
          <cell r="H196" t="str">
            <v>Huawei</v>
          </cell>
        </row>
        <row r="197">
          <cell r="B197" t="str">
            <v>NRO_030</v>
          </cell>
          <cell r="H197" t="str">
            <v>NOKIA</v>
          </cell>
        </row>
        <row r="198">
          <cell r="B198" t="str">
            <v>SUD_093</v>
          </cell>
          <cell r="H198" t="str">
            <v>ZTE</v>
          </cell>
        </row>
        <row r="199">
          <cell r="B199" t="str">
            <v>NRO_057</v>
          </cell>
          <cell r="H199" t="str">
            <v>NOKIA</v>
          </cell>
        </row>
        <row r="200">
          <cell r="B200" t="str">
            <v>LIT_650</v>
          </cell>
          <cell r="H200" t="str">
            <v>ZTE</v>
          </cell>
        </row>
        <row r="201">
          <cell r="B201" t="str">
            <v>NRO_245</v>
          </cell>
          <cell r="H201" t="str">
            <v>NOKIA</v>
          </cell>
        </row>
        <row r="202">
          <cell r="B202" t="str">
            <v>CTR_383</v>
          </cell>
          <cell r="H202" t="str">
            <v>ZTE</v>
          </cell>
        </row>
        <row r="203">
          <cell r="B203" t="str">
            <v>OST_142</v>
          </cell>
          <cell r="H203" t="str">
            <v>Huawei</v>
          </cell>
        </row>
        <row r="204">
          <cell r="B204" t="str">
            <v>NRO_015</v>
          </cell>
          <cell r="H204" t="str">
            <v>NOKIA</v>
          </cell>
        </row>
        <row r="205">
          <cell r="B205" t="str">
            <v>LIT_271</v>
          </cell>
          <cell r="H205" t="str">
            <v>ZTE</v>
          </cell>
        </row>
        <row r="206">
          <cell r="B206" t="str">
            <v>OST_084</v>
          </cell>
          <cell r="H206" t="str">
            <v>Huawei</v>
          </cell>
        </row>
        <row r="207">
          <cell r="B207" t="str">
            <v>SUD_094</v>
          </cell>
          <cell r="H207" t="str">
            <v>ZTE</v>
          </cell>
        </row>
        <row r="208">
          <cell r="B208" t="str">
            <v>NRD_067</v>
          </cell>
          <cell r="H208" t="str">
            <v>Huawei</v>
          </cell>
        </row>
        <row r="209">
          <cell r="B209" t="str">
            <v>EST_012</v>
          </cell>
          <cell r="H209" t="str">
            <v>NOKIA</v>
          </cell>
        </row>
        <row r="210">
          <cell r="B210" t="str">
            <v>SUO_015</v>
          </cell>
          <cell r="H210" t="str">
            <v>NOKIA</v>
          </cell>
        </row>
        <row r="211">
          <cell r="B211" t="str">
            <v>LIT_585</v>
          </cell>
          <cell r="H211" t="str">
            <v>ZTE</v>
          </cell>
        </row>
        <row r="212">
          <cell r="B212" t="str">
            <v>NRO_255</v>
          </cell>
          <cell r="H212" t="str">
            <v>NOKIA</v>
          </cell>
        </row>
        <row r="213">
          <cell r="B213" t="str">
            <v>LIT_708</v>
          </cell>
          <cell r="H213" t="str">
            <v>ZTE</v>
          </cell>
        </row>
        <row r="214">
          <cell r="B214" t="str">
            <v>LIT_139</v>
          </cell>
          <cell r="H214" t="str">
            <v>ZTE</v>
          </cell>
        </row>
        <row r="215">
          <cell r="B215" t="str">
            <v>EST_185</v>
          </cell>
          <cell r="H215" t="str">
            <v>NOKIA</v>
          </cell>
        </row>
        <row r="216">
          <cell r="B216" t="str">
            <v>NRD_101</v>
          </cell>
          <cell r="H216" t="str">
            <v>Huawei</v>
          </cell>
        </row>
        <row r="217">
          <cell r="B217" t="str">
            <v>LIT_531</v>
          </cell>
          <cell r="H217" t="str">
            <v>ZTE</v>
          </cell>
        </row>
        <row r="218">
          <cell r="B218" t="str">
            <v>CTR_725</v>
          </cell>
          <cell r="H218" t="str">
            <v>ZTE</v>
          </cell>
        </row>
        <row r="219">
          <cell r="B219" t="str">
            <v>SUO_241</v>
          </cell>
          <cell r="H219" t="str">
            <v>Huawei</v>
          </cell>
        </row>
        <row r="220">
          <cell r="B220" t="str">
            <v>CTR_652</v>
          </cell>
          <cell r="H220" t="str">
            <v>ZTE</v>
          </cell>
        </row>
        <row r="221">
          <cell r="B221" t="str">
            <v>CTR_778</v>
          </cell>
          <cell r="H221" t="str">
            <v>ZTE</v>
          </cell>
        </row>
        <row r="222">
          <cell r="B222" t="str">
            <v>NRD_039</v>
          </cell>
          <cell r="H222" t="str">
            <v>Huawei</v>
          </cell>
        </row>
        <row r="223">
          <cell r="B223" t="str">
            <v>LIT_261</v>
          </cell>
          <cell r="H223" t="str">
            <v>ZTE</v>
          </cell>
        </row>
        <row r="224">
          <cell r="B224" t="str">
            <v>OST_227</v>
          </cell>
          <cell r="H224" t="str">
            <v>Huawei</v>
          </cell>
        </row>
        <row r="225">
          <cell r="B225" t="str">
            <v>CTR_707</v>
          </cell>
          <cell r="H225" t="str">
            <v>ZTE</v>
          </cell>
        </row>
        <row r="226">
          <cell r="B226" t="str">
            <v>NRD_082</v>
          </cell>
          <cell r="H226" t="str">
            <v>Huawei</v>
          </cell>
        </row>
        <row r="227">
          <cell r="B227" t="str">
            <v>SUO_232</v>
          </cell>
          <cell r="H227" t="str">
            <v>Huawei</v>
          </cell>
        </row>
        <row r="228">
          <cell r="B228" t="str">
            <v>SUD_037</v>
          </cell>
          <cell r="H228" t="str">
            <v>NOKIA</v>
          </cell>
        </row>
        <row r="229">
          <cell r="B229" t="str">
            <v>EXN_360</v>
          </cell>
          <cell r="H229" t="str">
            <v>Huawei</v>
          </cell>
        </row>
        <row r="230">
          <cell r="B230" t="str">
            <v>OST_169</v>
          </cell>
          <cell r="H230" t="str">
            <v>Huawei</v>
          </cell>
        </row>
        <row r="231">
          <cell r="B231" t="str">
            <v>NRD_139</v>
          </cell>
          <cell r="H231" t="str">
            <v>Huawei</v>
          </cell>
        </row>
        <row r="232">
          <cell r="B232" t="str">
            <v>LIT_583</v>
          </cell>
          <cell r="H232" t="str">
            <v>ZTE</v>
          </cell>
        </row>
        <row r="233">
          <cell r="B233" t="str">
            <v>LIT_663</v>
          </cell>
          <cell r="H233" t="str">
            <v>ZTE</v>
          </cell>
        </row>
        <row r="234">
          <cell r="B234" t="str">
            <v>LIT_738</v>
          </cell>
          <cell r="H234" t="str">
            <v>ZTE</v>
          </cell>
        </row>
        <row r="235">
          <cell r="B235" t="str">
            <v>LIT_563</v>
          </cell>
          <cell r="H235" t="str">
            <v>ZTE</v>
          </cell>
        </row>
        <row r="236">
          <cell r="B236" t="str">
            <v>LIT_596</v>
          </cell>
          <cell r="H236" t="str">
            <v>ZTE</v>
          </cell>
        </row>
        <row r="237">
          <cell r="B237" t="str">
            <v>NRO_013</v>
          </cell>
          <cell r="H237" t="str">
            <v>NOKIA</v>
          </cell>
        </row>
        <row r="238">
          <cell r="B238" t="str">
            <v>EXN_082</v>
          </cell>
          <cell r="H238" t="str">
            <v>Huawei</v>
          </cell>
        </row>
        <row r="239">
          <cell r="B239" t="str">
            <v>CTR_833</v>
          </cell>
          <cell r="H239" t="str">
            <v>ZTE</v>
          </cell>
        </row>
        <row r="240">
          <cell r="B240" t="str">
            <v>LIT_773</v>
          </cell>
          <cell r="H240" t="str">
            <v>ZTE</v>
          </cell>
        </row>
        <row r="241">
          <cell r="B241" t="str">
            <v>SUO_210</v>
          </cell>
          <cell r="H241" t="str">
            <v>Huawei</v>
          </cell>
        </row>
        <row r="242">
          <cell r="B242" t="str">
            <v>LIT_680</v>
          </cell>
          <cell r="H242" t="str">
            <v>ZTE</v>
          </cell>
        </row>
        <row r="243">
          <cell r="B243" t="str">
            <v>EXN_145</v>
          </cell>
          <cell r="H243" t="str">
            <v>Huawei</v>
          </cell>
        </row>
        <row r="244">
          <cell r="B244" t="str">
            <v>LIT_838</v>
          </cell>
          <cell r="H244" t="str">
            <v>ZTE</v>
          </cell>
        </row>
        <row r="245">
          <cell r="B245" t="str">
            <v>CTR_046</v>
          </cell>
          <cell r="H245" t="str">
            <v>ZTE</v>
          </cell>
        </row>
        <row r="246">
          <cell r="B246" t="str">
            <v>NRD_141</v>
          </cell>
          <cell r="H246" t="str">
            <v>Huawei</v>
          </cell>
        </row>
        <row r="247">
          <cell r="B247" t="str">
            <v>EXN_153</v>
          </cell>
          <cell r="H247" t="str">
            <v>Huawei</v>
          </cell>
        </row>
        <row r="248">
          <cell r="B248" t="str">
            <v>SUD_056</v>
          </cell>
          <cell r="H248" t="str">
            <v>NOKIA</v>
          </cell>
        </row>
        <row r="249">
          <cell r="B249" t="str">
            <v>NRD_091</v>
          </cell>
          <cell r="H249" t="str">
            <v>NOKIA</v>
          </cell>
        </row>
        <row r="250">
          <cell r="B250" t="str">
            <v>EXN_275</v>
          </cell>
          <cell r="H250" t="str">
            <v>NOKIA</v>
          </cell>
        </row>
        <row r="251">
          <cell r="B251" t="str">
            <v>NRD_036</v>
          </cell>
          <cell r="H251" t="str">
            <v>NOKIA</v>
          </cell>
        </row>
        <row r="252">
          <cell r="B252" t="str">
            <v>EST_115</v>
          </cell>
          <cell r="H252" t="str">
            <v>NOKIA</v>
          </cell>
        </row>
        <row r="253">
          <cell r="B253" t="str">
            <v>NRD_062</v>
          </cell>
          <cell r="H253" t="str">
            <v>Huawei</v>
          </cell>
        </row>
        <row r="254">
          <cell r="B254" t="str">
            <v>NRD_174</v>
          </cell>
          <cell r="H254" t="str">
            <v>Huawei</v>
          </cell>
        </row>
        <row r="255">
          <cell r="B255" t="str">
            <v>LIT_025</v>
          </cell>
          <cell r="H255" t="str">
            <v>ZTE</v>
          </cell>
        </row>
        <row r="256">
          <cell r="B256" t="str">
            <v>ADM_071</v>
          </cell>
          <cell r="H256" t="str">
            <v>Huawei</v>
          </cell>
        </row>
        <row r="257">
          <cell r="B257" t="str">
            <v>CTR_061</v>
          </cell>
          <cell r="H257" t="str">
            <v>ZTE</v>
          </cell>
        </row>
        <row r="258">
          <cell r="B258" t="str">
            <v>LIT_087</v>
          </cell>
          <cell r="H258" t="str">
            <v>ZTE</v>
          </cell>
        </row>
        <row r="259">
          <cell r="B259" t="str">
            <v>LIT_041</v>
          </cell>
          <cell r="H259" t="str">
            <v>ZTE</v>
          </cell>
        </row>
        <row r="260">
          <cell r="B260" t="str">
            <v>LIT_377</v>
          </cell>
          <cell r="H260" t="str">
            <v>ZTE</v>
          </cell>
        </row>
        <row r="261">
          <cell r="B261" t="str">
            <v>LIT_249</v>
          </cell>
          <cell r="H261" t="str">
            <v>ZTE</v>
          </cell>
        </row>
        <row r="262">
          <cell r="B262" t="str">
            <v>CTR_521</v>
          </cell>
          <cell r="H262" t="str">
            <v>ZTE</v>
          </cell>
        </row>
        <row r="263">
          <cell r="B263" t="str">
            <v>NRD_072</v>
          </cell>
          <cell r="H263" t="str">
            <v>Huawei</v>
          </cell>
        </row>
        <row r="264">
          <cell r="B264" t="str">
            <v>LIT_737</v>
          </cell>
          <cell r="H264" t="str">
            <v>ZTE</v>
          </cell>
        </row>
        <row r="265">
          <cell r="B265" t="str">
            <v>EXN_197</v>
          </cell>
          <cell r="H265" t="str">
            <v>Huawei</v>
          </cell>
        </row>
        <row r="266">
          <cell r="B266" t="str">
            <v>EST_152</v>
          </cell>
          <cell r="H266" t="str">
            <v>ZTE</v>
          </cell>
        </row>
        <row r="267">
          <cell r="B267" t="str">
            <v>NRO_135</v>
          </cell>
          <cell r="H267" t="str">
            <v>Huawei</v>
          </cell>
        </row>
        <row r="268">
          <cell r="B268" t="str">
            <v>CTR_762</v>
          </cell>
          <cell r="H268" t="str">
            <v>ZTE</v>
          </cell>
        </row>
        <row r="269">
          <cell r="B269" t="str">
            <v>CTR_723</v>
          </cell>
          <cell r="H269" t="str">
            <v>ZTE</v>
          </cell>
        </row>
        <row r="270">
          <cell r="B270" t="str">
            <v>EST_025</v>
          </cell>
          <cell r="H270" t="str">
            <v>ZTE</v>
          </cell>
        </row>
        <row r="271">
          <cell r="B271" t="str">
            <v>LIT_638</v>
          </cell>
          <cell r="H271" t="str">
            <v>ZTE</v>
          </cell>
        </row>
        <row r="272">
          <cell r="B272" t="str">
            <v>NRO_059</v>
          </cell>
          <cell r="H272" t="str">
            <v>Huawei</v>
          </cell>
        </row>
        <row r="273">
          <cell r="B273" t="str">
            <v>EST_143</v>
          </cell>
          <cell r="H273" t="str">
            <v>ZTE</v>
          </cell>
        </row>
        <row r="274">
          <cell r="B274" t="str">
            <v>LIT_366</v>
          </cell>
          <cell r="H274" t="str">
            <v>ZTE</v>
          </cell>
        </row>
        <row r="275">
          <cell r="B275" t="str">
            <v>NRO_243</v>
          </cell>
          <cell r="H275" t="str">
            <v>Huawei</v>
          </cell>
        </row>
        <row r="276">
          <cell r="B276" t="str">
            <v>CTR_122</v>
          </cell>
          <cell r="H276" t="str">
            <v>ZTE</v>
          </cell>
        </row>
        <row r="277">
          <cell r="B277" t="str">
            <v>LIT_632</v>
          </cell>
          <cell r="H277" t="str">
            <v>ZTE</v>
          </cell>
        </row>
        <row r="278">
          <cell r="B278" t="str">
            <v>EST_051</v>
          </cell>
          <cell r="H278" t="str">
            <v>ZTE</v>
          </cell>
        </row>
        <row r="279">
          <cell r="B279" t="str">
            <v>LIT_519</v>
          </cell>
          <cell r="H279" t="str">
            <v>NOKIA</v>
          </cell>
        </row>
        <row r="280">
          <cell r="B280" t="str">
            <v>LIT_280</v>
          </cell>
          <cell r="H280" t="str">
            <v>ZTE</v>
          </cell>
        </row>
        <row r="281">
          <cell r="B281" t="str">
            <v>NRD_255</v>
          </cell>
          <cell r="H281" t="str">
            <v>Huawei</v>
          </cell>
        </row>
        <row r="282">
          <cell r="B282" t="str">
            <v>CTR_851</v>
          </cell>
          <cell r="H282" t="str">
            <v>ZTE</v>
          </cell>
        </row>
        <row r="283">
          <cell r="B283" t="str">
            <v>CTR_462</v>
          </cell>
          <cell r="H283" t="str">
            <v>ZTE</v>
          </cell>
        </row>
        <row r="284">
          <cell r="B284" t="str">
            <v>LIT_698</v>
          </cell>
          <cell r="H284" t="str">
            <v>ZTE</v>
          </cell>
        </row>
        <row r="285">
          <cell r="B285" t="str">
            <v>NRD_189</v>
          </cell>
          <cell r="H285" t="str">
            <v>Huawei</v>
          </cell>
        </row>
        <row r="286">
          <cell r="B286" t="str">
            <v>LIT_225</v>
          </cell>
          <cell r="H286" t="str">
            <v>NOKIA</v>
          </cell>
        </row>
        <row r="287">
          <cell r="B287" t="str">
            <v>CTR_717</v>
          </cell>
          <cell r="H287" t="str">
            <v>ZTE</v>
          </cell>
        </row>
        <row r="288">
          <cell r="B288" t="str">
            <v>LIT_554</v>
          </cell>
          <cell r="H288" t="str">
            <v>ZTE</v>
          </cell>
        </row>
        <row r="289">
          <cell r="B289" t="str">
            <v>CTR_247</v>
          </cell>
          <cell r="H289" t="str">
            <v>ZTE</v>
          </cell>
        </row>
        <row r="290">
          <cell r="B290" t="str">
            <v>SUO_114</v>
          </cell>
          <cell r="H290" t="str">
            <v>Huawei</v>
          </cell>
        </row>
        <row r="291">
          <cell r="B291" t="str">
            <v>NRD_134</v>
          </cell>
          <cell r="H291" t="str">
            <v>Huawei</v>
          </cell>
        </row>
        <row r="292">
          <cell r="B292" t="str">
            <v>LIT_746</v>
          </cell>
          <cell r="H292" t="str">
            <v>ZTE</v>
          </cell>
        </row>
        <row r="293">
          <cell r="B293" t="str">
            <v>EXN_251</v>
          </cell>
          <cell r="H293" t="str">
            <v>NOKIA</v>
          </cell>
        </row>
        <row r="294">
          <cell r="B294" t="str">
            <v>ADM_073</v>
          </cell>
          <cell r="H294" t="str">
            <v>Huawei</v>
          </cell>
        </row>
        <row r="295">
          <cell r="B295" t="str">
            <v>NRO_127</v>
          </cell>
          <cell r="H295" t="str">
            <v>Huawei</v>
          </cell>
        </row>
        <row r="296">
          <cell r="B296" t="str">
            <v>EST_120</v>
          </cell>
          <cell r="H296" t="str">
            <v>ZTE</v>
          </cell>
        </row>
        <row r="297">
          <cell r="B297" t="str">
            <v>CTR_669</v>
          </cell>
          <cell r="H297" t="str">
            <v>ZTE</v>
          </cell>
        </row>
        <row r="298">
          <cell r="B298" t="str">
            <v>LIT_098</v>
          </cell>
          <cell r="H298" t="str">
            <v>ZTE</v>
          </cell>
        </row>
        <row r="299">
          <cell r="B299" t="str">
            <v>EST_069</v>
          </cell>
          <cell r="H299" t="str">
            <v>ZTE</v>
          </cell>
        </row>
        <row r="300">
          <cell r="B300" t="str">
            <v>OST_102</v>
          </cell>
          <cell r="H300" t="str">
            <v>Huawei</v>
          </cell>
        </row>
        <row r="301">
          <cell r="B301" t="str">
            <v>EXN_160</v>
          </cell>
          <cell r="H301" t="str">
            <v>NOKIA</v>
          </cell>
        </row>
        <row r="302">
          <cell r="B302" t="str">
            <v>LIT_267</v>
          </cell>
          <cell r="H302" t="str">
            <v>ZTE</v>
          </cell>
        </row>
        <row r="303">
          <cell r="B303" t="str">
            <v>ADM_157</v>
          </cell>
          <cell r="H303" t="str">
            <v>Huawei</v>
          </cell>
        </row>
        <row r="304">
          <cell r="B304" t="str">
            <v>NRD_149</v>
          </cell>
          <cell r="H304" t="str">
            <v>Huawei</v>
          </cell>
        </row>
        <row r="305">
          <cell r="B305" t="str">
            <v>OST_064</v>
          </cell>
          <cell r="H305" t="str">
            <v>Huawei</v>
          </cell>
        </row>
        <row r="306">
          <cell r="B306" t="str">
            <v>SUO_112</v>
          </cell>
          <cell r="H306" t="str">
            <v>Huawei</v>
          </cell>
        </row>
        <row r="307">
          <cell r="B307" t="str">
            <v>EST_015</v>
          </cell>
          <cell r="H307" t="str">
            <v>NOKIA</v>
          </cell>
        </row>
        <row r="308">
          <cell r="B308" t="str">
            <v>SUO_133</v>
          </cell>
          <cell r="H308" t="str">
            <v>NOKIA</v>
          </cell>
        </row>
        <row r="309">
          <cell r="B309" t="str">
            <v>LIT_616</v>
          </cell>
          <cell r="H309" t="str">
            <v>ZTE</v>
          </cell>
        </row>
        <row r="310">
          <cell r="B310" t="str">
            <v>LIT_103</v>
          </cell>
          <cell r="H310" t="str">
            <v>ZTE</v>
          </cell>
        </row>
        <row r="311">
          <cell r="B311" t="str">
            <v>LIT_763</v>
          </cell>
          <cell r="H311" t="str">
            <v>ZTE</v>
          </cell>
        </row>
        <row r="312">
          <cell r="B312" t="str">
            <v>CTR_080</v>
          </cell>
          <cell r="H312" t="str">
            <v>ZTE</v>
          </cell>
        </row>
        <row r="313">
          <cell r="B313" t="str">
            <v>NRO_029</v>
          </cell>
          <cell r="H313" t="str">
            <v>Huawei</v>
          </cell>
        </row>
        <row r="314">
          <cell r="B314" t="str">
            <v>EST_010</v>
          </cell>
          <cell r="H314" t="str">
            <v>NOKIA</v>
          </cell>
        </row>
        <row r="315">
          <cell r="B315" t="str">
            <v>CTR_670</v>
          </cell>
          <cell r="H315" t="str">
            <v>ZTE</v>
          </cell>
        </row>
        <row r="316">
          <cell r="B316" t="str">
            <v>CTR_791</v>
          </cell>
          <cell r="H316" t="str">
            <v>ZTE</v>
          </cell>
        </row>
        <row r="317">
          <cell r="B317" t="str">
            <v>CTR_629</v>
          </cell>
          <cell r="H317" t="str">
            <v>ZTE</v>
          </cell>
        </row>
        <row r="318">
          <cell r="B318" t="str">
            <v>CTR_897</v>
          </cell>
          <cell r="H318" t="str">
            <v>ZTE</v>
          </cell>
        </row>
        <row r="319">
          <cell r="B319" t="str">
            <v>EST_201</v>
          </cell>
          <cell r="H319" t="str">
            <v>ZTE</v>
          </cell>
        </row>
        <row r="320">
          <cell r="B320" t="str">
            <v>EXN_208</v>
          </cell>
          <cell r="H320" t="str">
            <v>NOKIA</v>
          </cell>
        </row>
        <row r="321">
          <cell r="B321" t="str">
            <v>CTR_746</v>
          </cell>
          <cell r="H321" t="str">
            <v>ZTE</v>
          </cell>
        </row>
        <row r="322">
          <cell r="B322" t="str">
            <v>LIT_278</v>
          </cell>
          <cell r="H322" t="str">
            <v>ZTE</v>
          </cell>
        </row>
        <row r="323">
          <cell r="B323" t="str">
            <v>SUO_071</v>
          </cell>
          <cell r="H323" t="str">
            <v>Huawei</v>
          </cell>
        </row>
        <row r="324">
          <cell r="B324" t="str">
            <v>CTR_777</v>
          </cell>
          <cell r="H324" t="str">
            <v>ZTE</v>
          </cell>
        </row>
        <row r="325">
          <cell r="B325" t="str">
            <v>CTR_896</v>
          </cell>
          <cell r="H325" t="str">
            <v>ZTE</v>
          </cell>
        </row>
        <row r="326">
          <cell r="B326" t="str">
            <v>EXN_086</v>
          </cell>
          <cell r="H326" t="str">
            <v>Huawei</v>
          </cell>
        </row>
        <row r="327">
          <cell r="B327" t="str">
            <v>CTR_310</v>
          </cell>
          <cell r="H327" t="str">
            <v>ZTE</v>
          </cell>
        </row>
        <row r="328">
          <cell r="B328" t="str">
            <v>EXN_064</v>
          </cell>
          <cell r="H328" t="str">
            <v>Huawei</v>
          </cell>
        </row>
        <row r="329">
          <cell r="B329" t="str">
            <v>CTR_237</v>
          </cell>
          <cell r="H329" t="str">
            <v>ZTE</v>
          </cell>
        </row>
        <row r="330">
          <cell r="B330" t="str">
            <v>CTR_378</v>
          </cell>
          <cell r="H330" t="str">
            <v>ZTE</v>
          </cell>
        </row>
        <row r="331">
          <cell r="B331" t="str">
            <v>CTR_419</v>
          </cell>
          <cell r="H331" t="str">
            <v>ZTE</v>
          </cell>
        </row>
        <row r="332">
          <cell r="B332" t="str">
            <v>NRD_116</v>
          </cell>
          <cell r="H332" t="str">
            <v>Huawei</v>
          </cell>
        </row>
        <row r="333">
          <cell r="B333" t="str">
            <v>LIT_598</v>
          </cell>
          <cell r="H333" t="str">
            <v>ZTE</v>
          </cell>
        </row>
        <row r="334">
          <cell r="B334" t="str">
            <v>SUD_066</v>
          </cell>
          <cell r="H334" t="str">
            <v>NOKIA</v>
          </cell>
        </row>
        <row r="335">
          <cell r="B335" t="str">
            <v>EXN_143</v>
          </cell>
          <cell r="H335" t="str">
            <v>Huawei</v>
          </cell>
        </row>
        <row r="336">
          <cell r="B336" t="str">
            <v>NRO_113</v>
          </cell>
          <cell r="H336" t="str">
            <v>Huawei</v>
          </cell>
        </row>
        <row r="337">
          <cell r="B337" t="str">
            <v>EST_118</v>
          </cell>
          <cell r="H337" t="str">
            <v>ZTE</v>
          </cell>
        </row>
        <row r="338">
          <cell r="B338" t="str">
            <v>ADM_112</v>
          </cell>
          <cell r="H338" t="str">
            <v>NOKIA</v>
          </cell>
        </row>
        <row r="339">
          <cell r="B339" t="str">
            <v>ADM_066</v>
          </cell>
          <cell r="H339" t="str">
            <v>NOKIA</v>
          </cell>
        </row>
        <row r="340">
          <cell r="B340" t="str">
            <v>EST_103</v>
          </cell>
          <cell r="H340" t="str">
            <v>NOKIA</v>
          </cell>
        </row>
        <row r="341">
          <cell r="B341" t="str">
            <v>EST_084</v>
          </cell>
          <cell r="H341" t="str">
            <v>NOKIA</v>
          </cell>
        </row>
        <row r="342">
          <cell r="B342" t="str">
            <v>ADM_001</v>
          </cell>
          <cell r="H342" t="str">
            <v>Huawei</v>
          </cell>
        </row>
        <row r="343">
          <cell r="B343" t="str">
            <v>OST_176</v>
          </cell>
          <cell r="H343" t="str">
            <v>Huawei</v>
          </cell>
        </row>
        <row r="344">
          <cell r="B344" t="str">
            <v>CTR_675</v>
          </cell>
          <cell r="H344" t="str">
            <v>ZTE</v>
          </cell>
        </row>
        <row r="345">
          <cell r="B345" t="str">
            <v>SUD_204</v>
          </cell>
          <cell r="H345" t="str">
            <v>NOKIA</v>
          </cell>
        </row>
        <row r="346">
          <cell r="B346" t="str">
            <v>EXN_017</v>
          </cell>
          <cell r="H346" t="str">
            <v>NOKIA</v>
          </cell>
        </row>
        <row r="347">
          <cell r="B347" t="str">
            <v>NRD_055</v>
          </cell>
          <cell r="H347" t="str">
            <v>NOKIA</v>
          </cell>
        </row>
        <row r="348">
          <cell r="B348" t="str">
            <v>EXN_090</v>
          </cell>
          <cell r="H348" t="str">
            <v>Huawei</v>
          </cell>
        </row>
        <row r="349">
          <cell r="B349" t="str">
            <v>SUD_052</v>
          </cell>
          <cell r="H349" t="str">
            <v>NOKIA</v>
          </cell>
        </row>
        <row r="350">
          <cell r="B350" t="str">
            <v>CTR_427</v>
          </cell>
          <cell r="H350" t="str">
            <v>ZTE</v>
          </cell>
        </row>
        <row r="351">
          <cell r="B351" t="str">
            <v>LIT_217</v>
          </cell>
          <cell r="H351" t="str">
            <v>ZTE</v>
          </cell>
        </row>
        <row r="352">
          <cell r="B352" t="str">
            <v>EST_063</v>
          </cell>
          <cell r="H352" t="str">
            <v>NOKIA</v>
          </cell>
        </row>
        <row r="353">
          <cell r="B353" t="str">
            <v>ADM_153</v>
          </cell>
          <cell r="H353" t="str">
            <v>NOKIA</v>
          </cell>
        </row>
        <row r="354">
          <cell r="B354" t="str">
            <v>NRD_128</v>
          </cell>
          <cell r="H354" t="str">
            <v>NOKIA</v>
          </cell>
        </row>
        <row r="355">
          <cell r="B355" t="str">
            <v>SUD_007</v>
          </cell>
          <cell r="H355" t="str">
            <v>ZTE</v>
          </cell>
        </row>
        <row r="356">
          <cell r="B356" t="str">
            <v>SUO_224</v>
          </cell>
          <cell r="H356" t="str">
            <v>Huawei</v>
          </cell>
        </row>
        <row r="357">
          <cell r="B357" t="str">
            <v>EST_073</v>
          </cell>
          <cell r="H357" t="str">
            <v>NOKIA</v>
          </cell>
        </row>
        <row r="358">
          <cell r="B358" t="str">
            <v>CTR_088</v>
          </cell>
          <cell r="H358" t="str">
            <v>ZTE</v>
          </cell>
        </row>
        <row r="359">
          <cell r="B359" t="str">
            <v>CTR_846</v>
          </cell>
          <cell r="H359" t="str">
            <v>ZTE</v>
          </cell>
        </row>
        <row r="360">
          <cell r="B360" t="str">
            <v>EXN_071</v>
          </cell>
          <cell r="H360" t="str">
            <v>Huawei</v>
          </cell>
        </row>
        <row r="361">
          <cell r="B361" t="str">
            <v>NRD_183</v>
          </cell>
          <cell r="H361" t="str">
            <v>Huawei</v>
          </cell>
        </row>
        <row r="362">
          <cell r="B362" t="str">
            <v>NRD_076</v>
          </cell>
          <cell r="H362" t="str">
            <v>Huawei</v>
          </cell>
        </row>
        <row r="363">
          <cell r="B363" t="str">
            <v>EST_008</v>
          </cell>
          <cell r="H363" t="str">
            <v>NOKIA</v>
          </cell>
        </row>
        <row r="364">
          <cell r="B364" t="str">
            <v>LIT_733</v>
          </cell>
          <cell r="H364" t="str">
            <v>ZTE</v>
          </cell>
        </row>
        <row r="365">
          <cell r="B365" t="str">
            <v>CTR_557</v>
          </cell>
          <cell r="H365" t="str">
            <v>ZTE</v>
          </cell>
        </row>
        <row r="366">
          <cell r="B366" t="str">
            <v>SUO_013</v>
          </cell>
          <cell r="H366" t="str">
            <v>NOKIA</v>
          </cell>
        </row>
        <row r="367">
          <cell r="B367" t="str">
            <v>NRO_012</v>
          </cell>
          <cell r="H367" t="str">
            <v>NOKIA</v>
          </cell>
        </row>
        <row r="368">
          <cell r="B368" t="str">
            <v>EXN_043</v>
          </cell>
          <cell r="H368" t="str">
            <v>NOKIA</v>
          </cell>
        </row>
        <row r="369">
          <cell r="B369" t="str">
            <v>NRO_237</v>
          </cell>
          <cell r="H369" t="str">
            <v>NOKIA</v>
          </cell>
        </row>
        <row r="370">
          <cell r="B370" t="str">
            <v>EST_011</v>
          </cell>
          <cell r="H370" t="str">
            <v>NOKIA</v>
          </cell>
        </row>
        <row r="371">
          <cell r="B371" t="str">
            <v>SUO_186</v>
          </cell>
          <cell r="H371" t="str">
            <v>Huawei</v>
          </cell>
        </row>
        <row r="372">
          <cell r="B372" t="str">
            <v>EXN_108</v>
          </cell>
          <cell r="H372" t="str">
            <v>NOKIA</v>
          </cell>
        </row>
        <row r="373">
          <cell r="B373" t="str">
            <v>ADM_103</v>
          </cell>
          <cell r="H373" t="str">
            <v>NOKIA</v>
          </cell>
        </row>
        <row r="374">
          <cell r="B374" t="str">
            <v>EXN_169</v>
          </cell>
          <cell r="H374" t="str">
            <v>NOKIA</v>
          </cell>
        </row>
        <row r="375">
          <cell r="B375" t="str">
            <v>OST_263</v>
          </cell>
          <cell r="H375" t="str">
            <v>NOKIA</v>
          </cell>
        </row>
        <row r="376">
          <cell r="B376" t="str">
            <v>LIT_153</v>
          </cell>
          <cell r="H376" t="str">
            <v>ZTE</v>
          </cell>
        </row>
        <row r="377">
          <cell r="B377" t="str">
            <v>EXN_125</v>
          </cell>
          <cell r="H377" t="str">
            <v>NOKIA</v>
          </cell>
        </row>
        <row r="378">
          <cell r="B378" t="str">
            <v>LIT_778</v>
          </cell>
          <cell r="H378" t="str">
            <v>ZTE</v>
          </cell>
        </row>
        <row r="379">
          <cell r="B379" t="str">
            <v>SUD_050</v>
          </cell>
          <cell r="H379" t="str">
            <v>NOKIA</v>
          </cell>
        </row>
        <row r="380">
          <cell r="B380" t="str">
            <v>OST_167</v>
          </cell>
          <cell r="H380" t="str">
            <v>NOKIA</v>
          </cell>
        </row>
        <row r="381">
          <cell r="B381" t="str">
            <v>CTR_604</v>
          </cell>
          <cell r="H381" t="str">
            <v>ZTE</v>
          </cell>
        </row>
        <row r="382">
          <cell r="B382" t="str">
            <v>CTR_475</v>
          </cell>
          <cell r="H382" t="str">
            <v>ZTE</v>
          </cell>
        </row>
        <row r="383">
          <cell r="B383" t="str">
            <v>CTR_448</v>
          </cell>
          <cell r="H383" t="str">
            <v>ZTE</v>
          </cell>
        </row>
        <row r="384">
          <cell r="B384" t="str">
            <v>EXN_008</v>
          </cell>
          <cell r="H384" t="str">
            <v>NOKIA</v>
          </cell>
        </row>
        <row r="385">
          <cell r="B385" t="str">
            <v>SUO_170</v>
          </cell>
          <cell r="H385" t="str">
            <v>Huawei</v>
          </cell>
        </row>
        <row r="386">
          <cell r="B386" t="str">
            <v>CTR_720</v>
          </cell>
          <cell r="H386" t="str">
            <v>ZTE</v>
          </cell>
        </row>
        <row r="387">
          <cell r="B387" t="str">
            <v>EST_021</v>
          </cell>
          <cell r="H387" t="str">
            <v>NOKIA</v>
          </cell>
        </row>
        <row r="388">
          <cell r="B388" t="str">
            <v>SUO_110</v>
          </cell>
          <cell r="H388" t="str">
            <v>Huawei</v>
          </cell>
        </row>
        <row r="389">
          <cell r="B389" t="str">
            <v>CTR_709</v>
          </cell>
          <cell r="H389" t="str">
            <v>ZTE</v>
          </cell>
        </row>
        <row r="390">
          <cell r="B390" t="str">
            <v>NRD_117</v>
          </cell>
          <cell r="H390" t="str">
            <v>Huawei</v>
          </cell>
        </row>
        <row r="391">
          <cell r="B391" t="str">
            <v>NRO_258</v>
          </cell>
          <cell r="H391" t="str">
            <v>NOKIA</v>
          </cell>
        </row>
        <row r="392">
          <cell r="B392" t="str">
            <v>CTR_852</v>
          </cell>
          <cell r="H392" t="str">
            <v>ZTE</v>
          </cell>
        </row>
        <row r="393">
          <cell r="B393" t="str">
            <v>EXN_045</v>
          </cell>
          <cell r="H393" t="str">
            <v>Huawei</v>
          </cell>
        </row>
        <row r="394">
          <cell r="B394" t="str">
            <v>ADM_038</v>
          </cell>
          <cell r="H394" t="str">
            <v>NOKIA</v>
          </cell>
        </row>
        <row r="395">
          <cell r="B395" t="str">
            <v>CTR_414</v>
          </cell>
          <cell r="H395" t="str">
            <v>ZTE</v>
          </cell>
        </row>
        <row r="396">
          <cell r="B396" t="str">
            <v>ADM_109</v>
          </cell>
          <cell r="H396" t="str">
            <v>NOKIA</v>
          </cell>
        </row>
        <row r="397">
          <cell r="B397" t="str">
            <v>SUO_115</v>
          </cell>
          <cell r="H397" t="str">
            <v>Huawei</v>
          </cell>
        </row>
        <row r="398">
          <cell r="B398" t="str">
            <v>SUO_235</v>
          </cell>
          <cell r="H398" t="str">
            <v>Huawei</v>
          </cell>
        </row>
        <row r="399">
          <cell r="B399" t="str">
            <v>CTR_843</v>
          </cell>
          <cell r="H399" t="str">
            <v>ZTE</v>
          </cell>
        </row>
        <row r="400">
          <cell r="B400" t="str">
            <v>EXN_142</v>
          </cell>
          <cell r="H400" t="str">
            <v>NOKIA</v>
          </cell>
        </row>
        <row r="401">
          <cell r="B401" t="str">
            <v>CTR_198</v>
          </cell>
          <cell r="H401" t="str">
            <v>ZTE</v>
          </cell>
        </row>
        <row r="402">
          <cell r="B402" t="str">
            <v>CTR_474</v>
          </cell>
          <cell r="H402" t="str">
            <v>ZTE</v>
          </cell>
        </row>
        <row r="403">
          <cell r="B403" t="str">
            <v>NRO_129</v>
          </cell>
          <cell r="H403" t="str">
            <v>Huawei</v>
          </cell>
        </row>
        <row r="404">
          <cell r="B404" t="str">
            <v>LIT_428</v>
          </cell>
          <cell r="H404" t="str">
            <v>ZTE</v>
          </cell>
        </row>
        <row r="405">
          <cell r="B405" t="str">
            <v>EXN_021</v>
          </cell>
          <cell r="H405" t="str">
            <v>NOKIA</v>
          </cell>
        </row>
        <row r="406">
          <cell r="B406" t="str">
            <v>NRO_092</v>
          </cell>
          <cell r="H406" t="str">
            <v>NOKIA</v>
          </cell>
        </row>
        <row r="407">
          <cell r="B407" t="str">
            <v>NRD_025</v>
          </cell>
          <cell r="H407" t="str">
            <v>NOKIA</v>
          </cell>
        </row>
        <row r="408">
          <cell r="B408" t="str">
            <v>EST_144</v>
          </cell>
          <cell r="H408" t="str">
            <v>ZTE</v>
          </cell>
        </row>
        <row r="409">
          <cell r="B409" t="str">
            <v>CTR_169</v>
          </cell>
          <cell r="H409" t="str">
            <v>NOKIA</v>
          </cell>
        </row>
        <row r="410">
          <cell r="B410" t="str">
            <v>NRD_057</v>
          </cell>
          <cell r="H410" t="str">
            <v>NOKIA</v>
          </cell>
        </row>
        <row r="411">
          <cell r="B411" t="str">
            <v>ADM_064</v>
          </cell>
          <cell r="H411" t="str">
            <v>NOKIA</v>
          </cell>
        </row>
        <row r="412">
          <cell r="B412" t="str">
            <v>NRO_061</v>
          </cell>
          <cell r="H412" t="str">
            <v>Huawei</v>
          </cell>
        </row>
        <row r="413">
          <cell r="B413" t="str">
            <v>ADM_067</v>
          </cell>
          <cell r="H413" t="str">
            <v>NOKIA</v>
          </cell>
        </row>
        <row r="414">
          <cell r="B414" t="str">
            <v>OST_016</v>
          </cell>
          <cell r="H414" t="str">
            <v>Huawei</v>
          </cell>
        </row>
        <row r="415">
          <cell r="B415" t="str">
            <v>CTR_375</v>
          </cell>
          <cell r="H415" t="str">
            <v>ZTE</v>
          </cell>
        </row>
        <row r="416">
          <cell r="B416" t="str">
            <v>SUO_195</v>
          </cell>
          <cell r="H416" t="str">
            <v>Huawei</v>
          </cell>
        </row>
        <row r="417">
          <cell r="B417" t="str">
            <v>CTR_699</v>
          </cell>
          <cell r="H417" t="str">
            <v>NOKIA</v>
          </cell>
        </row>
        <row r="418">
          <cell r="B418" t="str">
            <v>NRO_090</v>
          </cell>
          <cell r="H418" t="str">
            <v>NOKIA</v>
          </cell>
        </row>
        <row r="419">
          <cell r="B419" t="str">
            <v>EST_043</v>
          </cell>
          <cell r="H419" t="str">
            <v>NOKIA</v>
          </cell>
        </row>
        <row r="420">
          <cell r="B420" t="str">
            <v>NRO_123</v>
          </cell>
          <cell r="H420" t="str">
            <v>Huawei</v>
          </cell>
        </row>
        <row r="421">
          <cell r="B421" t="str">
            <v>EST_124</v>
          </cell>
          <cell r="H421" t="str">
            <v>ZTE</v>
          </cell>
        </row>
        <row r="422">
          <cell r="B422" t="str">
            <v>ADM_130</v>
          </cell>
          <cell r="H422" t="str">
            <v>NOKIA</v>
          </cell>
        </row>
        <row r="423">
          <cell r="B423" t="str">
            <v>CTR_436</v>
          </cell>
          <cell r="H423" t="str">
            <v>NOKIA</v>
          </cell>
        </row>
        <row r="424">
          <cell r="B424" t="str">
            <v>NRO_023</v>
          </cell>
          <cell r="H424" t="str">
            <v>NOKIA</v>
          </cell>
        </row>
        <row r="425">
          <cell r="B425" t="str">
            <v>EST_018</v>
          </cell>
          <cell r="H425" t="str">
            <v>NOKIA</v>
          </cell>
        </row>
        <row r="426">
          <cell r="B426" t="str">
            <v>NRO_081</v>
          </cell>
          <cell r="H426" t="str">
            <v>NOKIA</v>
          </cell>
        </row>
        <row r="427">
          <cell r="B427" t="str">
            <v>EST_096</v>
          </cell>
          <cell r="H427" t="str">
            <v>NOKIA</v>
          </cell>
        </row>
        <row r="428">
          <cell r="B428" t="str">
            <v>CTR_177</v>
          </cell>
          <cell r="H428" t="str">
            <v>NOKIA</v>
          </cell>
        </row>
        <row r="429">
          <cell r="B429" t="str">
            <v>OST_046</v>
          </cell>
          <cell r="H429" t="str">
            <v>Huawei</v>
          </cell>
        </row>
        <row r="430">
          <cell r="B430" t="str">
            <v>NRO_259</v>
          </cell>
          <cell r="H430" t="str">
            <v>NOKIA</v>
          </cell>
        </row>
        <row r="431">
          <cell r="B431" t="str">
            <v>CTR_300</v>
          </cell>
          <cell r="H431" t="str">
            <v>NOKIA</v>
          </cell>
        </row>
        <row r="432">
          <cell r="B432" t="str">
            <v>ADM_100</v>
          </cell>
          <cell r="H432" t="str">
            <v>NOKIA</v>
          </cell>
        </row>
        <row r="433">
          <cell r="B433" t="str">
            <v>NRO_091</v>
          </cell>
          <cell r="H433" t="str">
            <v>NOKIA</v>
          </cell>
        </row>
        <row r="434">
          <cell r="B434" t="str">
            <v>NRD_015</v>
          </cell>
          <cell r="H434" t="str">
            <v>NOKIA</v>
          </cell>
        </row>
        <row r="435">
          <cell r="B435" t="str">
            <v>NRO_238</v>
          </cell>
          <cell r="H435" t="str">
            <v>NOKIA</v>
          </cell>
        </row>
        <row r="436">
          <cell r="B436" t="str">
            <v>EXN_024</v>
          </cell>
          <cell r="H436" t="str">
            <v>NOKIA</v>
          </cell>
        </row>
        <row r="437">
          <cell r="B437" t="str">
            <v>NRO_005</v>
          </cell>
          <cell r="H437" t="str">
            <v>NOKIA</v>
          </cell>
        </row>
        <row r="438">
          <cell r="B438" t="str">
            <v>LIT_134</v>
          </cell>
          <cell r="H438" t="str">
            <v>NOKIA</v>
          </cell>
        </row>
        <row r="439">
          <cell r="B439" t="str">
            <v>LIT_136</v>
          </cell>
          <cell r="H439" t="str">
            <v>NOKIA</v>
          </cell>
        </row>
        <row r="440">
          <cell r="B440" t="str">
            <v>CTR_560</v>
          </cell>
          <cell r="H440" t="str">
            <v>ZTE</v>
          </cell>
        </row>
        <row r="441">
          <cell r="B441" t="str">
            <v>OST_214</v>
          </cell>
          <cell r="H441" t="str">
            <v>Huawei</v>
          </cell>
        </row>
        <row r="442">
          <cell r="B442" t="str">
            <v>ADM_033</v>
          </cell>
          <cell r="H442" t="str">
            <v>Huawei</v>
          </cell>
        </row>
        <row r="443">
          <cell r="B443" t="str">
            <v>NRO_041</v>
          </cell>
          <cell r="H443" t="str">
            <v>NOKIA</v>
          </cell>
        </row>
        <row r="444">
          <cell r="B444" t="str">
            <v>ADM_015</v>
          </cell>
          <cell r="H444" t="str">
            <v>NOKIA</v>
          </cell>
        </row>
        <row r="445">
          <cell r="B445" t="str">
            <v>CTR_301</v>
          </cell>
          <cell r="H445" t="str">
            <v>NOKIA</v>
          </cell>
        </row>
        <row r="446">
          <cell r="B446" t="str">
            <v>EXN_356</v>
          </cell>
          <cell r="H446" t="str">
            <v>Huawei</v>
          </cell>
        </row>
        <row r="447">
          <cell r="B447" t="str">
            <v>ADM_141</v>
          </cell>
          <cell r="H447" t="str">
            <v>NOKIA</v>
          </cell>
        </row>
        <row r="448">
          <cell r="B448" t="str">
            <v>EXN_250</v>
          </cell>
          <cell r="H448" t="str">
            <v>Huawei</v>
          </cell>
        </row>
        <row r="449">
          <cell r="B449" t="str">
            <v>SUD_163</v>
          </cell>
          <cell r="H449" t="str">
            <v>NOKIA</v>
          </cell>
        </row>
        <row r="450">
          <cell r="B450" t="str">
            <v>SUD_205</v>
          </cell>
          <cell r="H450" t="str">
            <v>NOKIA</v>
          </cell>
        </row>
        <row r="451">
          <cell r="B451" t="str">
            <v>NRD_188</v>
          </cell>
          <cell r="H451" t="str">
            <v>Huawei</v>
          </cell>
        </row>
        <row r="452">
          <cell r="B452" t="str">
            <v>SUD_159</v>
          </cell>
          <cell r="H452" t="str">
            <v>NOKIA</v>
          </cell>
        </row>
        <row r="453">
          <cell r="B453" t="str">
            <v>CTR_269</v>
          </cell>
          <cell r="H453" t="str">
            <v>ZTE</v>
          </cell>
        </row>
        <row r="454">
          <cell r="B454" t="str">
            <v>OST_115</v>
          </cell>
          <cell r="H454" t="str">
            <v>NOKIA</v>
          </cell>
        </row>
        <row r="455">
          <cell r="B455" t="str">
            <v>LIT_462</v>
          </cell>
          <cell r="H455" t="str">
            <v>NOKIA</v>
          </cell>
        </row>
        <row r="456">
          <cell r="B456" t="str">
            <v>EXN_224</v>
          </cell>
          <cell r="H456" t="str">
            <v>NOKIA</v>
          </cell>
        </row>
        <row r="457">
          <cell r="B457" t="str">
            <v>CTR_406</v>
          </cell>
          <cell r="H457" t="str">
            <v>NOKIA</v>
          </cell>
        </row>
        <row r="458">
          <cell r="B458" t="str">
            <v>ADM_122</v>
          </cell>
          <cell r="H458" t="str">
            <v>NOKIA</v>
          </cell>
        </row>
        <row r="459">
          <cell r="B459" t="str">
            <v>NRD_153</v>
          </cell>
          <cell r="H459" t="str">
            <v>NOKIA</v>
          </cell>
        </row>
        <row r="460">
          <cell r="B460" t="str">
            <v>CTR_1055</v>
          </cell>
          <cell r="H460" t="str">
            <v>ZTE</v>
          </cell>
        </row>
        <row r="461">
          <cell r="B461" t="str">
            <v>LIT_073</v>
          </cell>
          <cell r="H461" t="str">
            <v>ZTE</v>
          </cell>
        </row>
        <row r="462">
          <cell r="B462" t="str">
            <v>LIT_125</v>
          </cell>
          <cell r="H462" t="str">
            <v>ZTE</v>
          </cell>
        </row>
        <row r="463">
          <cell r="B463" t="str">
            <v>CTR_487</v>
          </cell>
          <cell r="H463" t="str">
            <v>ZTE</v>
          </cell>
        </row>
        <row r="464">
          <cell r="B464" t="str">
            <v>LIT_212</v>
          </cell>
          <cell r="H464" t="str">
            <v>NOKIA</v>
          </cell>
        </row>
        <row r="465">
          <cell r="B465" t="str">
            <v>SUO_234</v>
          </cell>
          <cell r="H465" t="str">
            <v>Huawei</v>
          </cell>
        </row>
        <row r="466">
          <cell r="B466" t="str">
            <v>SUD_161</v>
          </cell>
          <cell r="H466" t="str">
            <v>NOKIA</v>
          </cell>
        </row>
        <row r="467">
          <cell r="B467" t="str">
            <v>SUO_150</v>
          </cell>
          <cell r="H467" t="str">
            <v>NOKIA</v>
          </cell>
        </row>
        <row r="468">
          <cell r="B468" t="str">
            <v>SUD_257</v>
          </cell>
          <cell r="H468" t="str">
            <v>NOKIA</v>
          </cell>
        </row>
        <row r="469">
          <cell r="B469" t="str">
            <v>CTR_076</v>
          </cell>
          <cell r="H469" t="str">
            <v>ZTE</v>
          </cell>
        </row>
        <row r="470">
          <cell r="B470" t="str">
            <v>ADM_068</v>
          </cell>
          <cell r="H470" t="str">
            <v>NOKIA</v>
          </cell>
        </row>
        <row r="471">
          <cell r="B471" t="str">
            <v>NRD_152</v>
          </cell>
          <cell r="H471" t="str">
            <v>NOKIA</v>
          </cell>
        </row>
        <row r="472">
          <cell r="B472" t="str">
            <v>CTR_661</v>
          </cell>
          <cell r="H472" t="str">
            <v>ZTE</v>
          </cell>
        </row>
        <row r="473">
          <cell r="B473" t="str">
            <v>LIT_033</v>
          </cell>
          <cell r="H473" t="str">
            <v>ZTE</v>
          </cell>
        </row>
        <row r="474">
          <cell r="B474" t="str">
            <v>LIT_642</v>
          </cell>
          <cell r="H474" t="str">
            <v>ZTE</v>
          </cell>
        </row>
        <row r="475">
          <cell r="B475" t="str">
            <v>CTR_784</v>
          </cell>
          <cell r="H475" t="str">
            <v>NOKIA</v>
          </cell>
        </row>
        <row r="476">
          <cell r="B476" t="str">
            <v>CTR_038</v>
          </cell>
          <cell r="H476" t="str">
            <v>ZTE</v>
          </cell>
        </row>
        <row r="477">
          <cell r="B477" t="str">
            <v>CTR_576</v>
          </cell>
          <cell r="H477" t="str">
            <v>ZTE</v>
          </cell>
        </row>
        <row r="478">
          <cell r="B478" t="str">
            <v>ADM_021</v>
          </cell>
          <cell r="H478" t="str">
            <v>NOKIA</v>
          </cell>
        </row>
        <row r="479">
          <cell r="B479" t="str">
            <v>CTR_196</v>
          </cell>
          <cell r="H479" t="str">
            <v>ZTE</v>
          </cell>
        </row>
        <row r="480">
          <cell r="B480" t="str">
            <v>OST_172</v>
          </cell>
          <cell r="H480" t="str">
            <v>Huawei</v>
          </cell>
        </row>
        <row r="481">
          <cell r="B481" t="str">
            <v>LIT_442</v>
          </cell>
          <cell r="H481" t="str">
            <v>ZTE</v>
          </cell>
        </row>
        <row r="482">
          <cell r="B482" t="str">
            <v>EXN_029</v>
          </cell>
          <cell r="H482" t="str">
            <v>NOKIA</v>
          </cell>
        </row>
        <row r="483">
          <cell r="B483" t="str">
            <v>LIT_420</v>
          </cell>
          <cell r="H483" t="str">
            <v>ZTE</v>
          </cell>
        </row>
        <row r="484">
          <cell r="B484" t="str">
            <v>CTR_210</v>
          </cell>
          <cell r="H484" t="str">
            <v>ZTE</v>
          </cell>
        </row>
        <row r="485">
          <cell r="B485" t="str">
            <v>OST_093</v>
          </cell>
          <cell r="H485" t="str">
            <v>NOKIA</v>
          </cell>
        </row>
        <row r="486">
          <cell r="B486" t="str">
            <v>EST_013</v>
          </cell>
          <cell r="H486" t="str">
            <v>NOKIA</v>
          </cell>
        </row>
        <row r="487">
          <cell r="B487" t="str">
            <v>SUD_120</v>
          </cell>
          <cell r="H487" t="str">
            <v>NOKIA</v>
          </cell>
        </row>
        <row r="488">
          <cell r="B488" t="str">
            <v>ADM_045</v>
          </cell>
          <cell r="H488" t="str">
            <v>NOKIA</v>
          </cell>
        </row>
        <row r="489">
          <cell r="B489" t="str">
            <v>ADM_138</v>
          </cell>
          <cell r="H489" t="str">
            <v>NOKIA</v>
          </cell>
        </row>
        <row r="490">
          <cell r="B490" t="str">
            <v>CTR_010</v>
          </cell>
          <cell r="H490" t="str">
            <v>ZTE</v>
          </cell>
        </row>
        <row r="491">
          <cell r="B491" t="str">
            <v>EXN_010</v>
          </cell>
          <cell r="H491" t="str">
            <v>Huawei</v>
          </cell>
        </row>
        <row r="492">
          <cell r="B492" t="str">
            <v>CTR_369</v>
          </cell>
          <cell r="H492" t="str">
            <v>ZTE</v>
          </cell>
        </row>
        <row r="493">
          <cell r="B493" t="str">
            <v>ADM_133</v>
          </cell>
          <cell r="H493" t="str">
            <v>NOKIA</v>
          </cell>
        </row>
        <row r="494">
          <cell r="B494" t="str">
            <v>SUD_222</v>
          </cell>
          <cell r="H494" t="str">
            <v>NOKIA</v>
          </cell>
        </row>
        <row r="495">
          <cell r="B495" t="str">
            <v>CTR_285</v>
          </cell>
          <cell r="H495" t="str">
            <v>ZTE</v>
          </cell>
        </row>
        <row r="496">
          <cell r="B496" t="str">
            <v>ADM_149</v>
          </cell>
          <cell r="H496" t="str">
            <v>NOKIA</v>
          </cell>
        </row>
        <row r="497">
          <cell r="B497" t="str">
            <v>CTR_466</v>
          </cell>
          <cell r="H497" t="str">
            <v>ZTE</v>
          </cell>
        </row>
        <row r="498">
          <cell r="B498" t="str">
            <v>SUD_092</v>
          </cell>
          <cell r="H498" t="str">
            <v>ZTE</v>
          </cell>
        </row>
        <row r="499">
          <cell r="B499" t="str">
            <v>ADM_042</v>
          </cell>
          <cell r="H499" t="str">
            <v>NOKIA</v>
          </cell>
        </row>
        <row r="500">
          <cell r="B500" t="str">
            <v>CTR_389</v>
          </cell>
          <cell r="H500" t="str">
            <v>ZTE</v>
          </cell>
        </row>
        <row r="501">
          <cell r="B501" t="str">
            <v>CTR_029</v>
          </cell>
          <cell r="H501" t="str">
            <v>ZTE</v>
          </cell>
        </row>
        <row r="502">
          <cell r="B502" t="str">
            <v>CTR_035</v>
          </cell>
          <cell r="H502" t="str">
            <v>ZTE</v>
          </cell>
        </row>
        <row r="503">
          <cell r="B503" t="str">
            <v>SUO_183</v>
          </cell>
          <cell r="H503" t="str">
            <v>Huawei</v>
          </cell>
        </row>
        <row r="504">
          <cell r="B504" t="str">
            <v>NRO_253</v>
          </cell>
          <cell r="H504" t="str">
            <v>Huawei</v>
          </cell>
        </row>
        <row r="505">
          <cell r="B505" t="str">
            <v>NRO_227</v>
          </cell>
          <cell r="H505" t="str">
            <v>Huawei</v>
          </cell>
        </row>
        <row r="506">
          <cell r="B506" t="str">
            <v>EST_122</v>
          </cell>
          <cell r="H506" t="str">
            <v>NOKIA</v>
          </cell>
        </row>
        <row r="507">
          <cell r="B507" t="str">
            <v>ADM_041</v>
          </cell>
          <cell r="H507" t="str">
            <v>NOKIA</v>
          </cell>
        </row>
        <row r="508">
          <cell r="B508" t="str">
            <v>SUD_226</v>
          </cell>
          <cell r="H508" t="str">
            <v>NOKIA</v>
          </cell>
        </row>
        <row r="509">
          <cell r="B509" t="str">
            <v>NRO_093</v>
          </cell>
          <cell r="H509" t="str">
            <v>NOKIA</v>
          </cell>
        </row>
        <row r="510">
          <cell r="B510" t="str">
            <v>EST_053</v>
          </cell>
          <cell r="H510" t="str">
            <v>NOKIA</v>
          </cell>
        </row>
        <row r="511">
          <cell r="B511" t="str">
            <v>ADM_065</v>
          </cell>
          <cell r="H511" t="str">
            <v>NOKIA</v>
          </cell>
        </row>
        <row r="512">
          <cell r="B512" t="str">
            <v>ADM_052</v>
          </cell>
          <cell r="H512" t="str">
            <v>NOKIA</v>
          </cell>
        </row>
        <row r="513">
          <cell r="B513" t="str">
            <v>ADM_063</v>
          </cell>
          <cell r="H513" t="str">
            <v>NOKIA</v>
          </cell>
        </row>
        <row r="514">
          <cell r="B514" t="str">
            <v>EXN_085</v>
          </cell>
          <cell r="H514" t="str">
            <v>Huawei</v>
          </cell>
        </row>
        <row r="515">
          <cell r="B515" t="str">
            <v>EXN_049</v>
          </cell>
          <cell r="H515" t="str">
            <v>NOKIA</v>
          </cell>
        </row>
        <row r="516">
          <cell r="B516" t="str">
            <v>OST_158</v>
          </cell>
          <cell r="H516" t="str">
            <v>NOKIA</v>
          </cell>
        </row>
        <row r="517">
          <cell r="B517" t="str">
            <v>NRO_098</v>
          </cell>
          <cell r="H517" t="str">
            <v>NOKIA</v>
          </cell>
        </row>
        <row r="518">
          <cell r="B518" t="str">
            <v>NRD_154</v>
          </cell>
          <cell r="H518" t="str">
            <v>NOKIA</v>
          </cell>
        </row>
        <row r="519">
          <cell r="B519" t="str">
            <v>NRO_039</v>
          </cell>
          <cell r="H519" t="str">
            <v>NOKIA</v>
          </cell>
        </row>
        <row r="520">
          <cell r="B520" t="str">
            <v>EXN_034</v>
          </cell>
          <cell r="H520" t="str">
            <v>NOKIA</v>
          </cell>
        </row>
        <row r="521">
          <cell r="B521" t="str">
            <v>SUO_238</v>
          </cell>
          <cell r="H521" t="str">
            <v>Huawei</v>
          </cell>
        </row>
        <row r="522">
          <cell r="B522" t="str">
            <v>EXN_041</v>
          </cell>
          <cell r="H522" t="str">
            <v>NOKIA</v>
          </cell>
        </row>
        <row r="523">
          <cell r="B523" t="str">
            <v>EXN_161</v>
          </cell>
          <cell r="H523" t="str">
            <v>NOKIA</v>
          </cell>
        </row>
        <row r="524">
          <cell r="B524" t="str">
            <v>LIT_630</v>
          </cell>
          <cell r="H524" t="str">
            <v>ZTE</v>
          </cell>
        </row>
        <row r="525">
          <cell r="B525" t="str">
            <v>EXN_171</v>
          </cell>
          <cell r="H525" t="str">
            <v>NOKIA</v>
          </cell>
        </row>
        <row r="526">
          <cell r="B526" t="str">
            <v>NRO_246</v>
          </cell>
          <cell r="H526" t="str">
            <v>NOKIA</v>
          </cell>
        </row>
        <row r="527">
          <cell r="B527" t="str">
            <v>NRO_018</v>
          </cell>
          <cell r="H527" t="str">
            <v>NOKIA</v>
          </cell>
        </row>
        <row r="528">
          <cell r="B528" t="str">
            <v>NRO_024</v>
          </cell>
          <cell r="H528" t="str">
            <v>NOKIA</v>
          </cell>
        </row>
        <row r="529">
          <cell r="B529" t="str">
            <v>NRO_101</v>
          </cell>
          <cell r="H529" t="str">
            <v>NOKIA</v>
          </cell>
        </row>
        <row r="530">
          <cell r="B530" t="str">
            <v>LIT_037</v>
          </cell>
          <cell r="H530" t="str">
            <v>ZTE</v>
          </cell>
        </row>
        <row r="531">
          <cell r="B531" t="str">
            <v>LIT_856</v>
          </cell>
          <cell r="H531" t="str">
            <v>ZTE</v>
          </cell>
        </row>
        <row r="532">
          <cell r="B532" t="str">
            <v>LIT_398</v>
          </cell>
          <cell r="H532" t="str">
            <v>ZTE</v>
          </cell>
        </row>
        <row r="533">
          <cell r="B533" t="str">
            <v>LIT_344</v>
          </cell>
          <cell r="H533" t="str">
            <v>ZTE</v>
          </cell>
        </row>
        <row r="534">
          <cell r="B534" t="str">
            <v>LIT_401</v>
          </cell>
          <cell r="H534" t="str">
            <v>ZTE</v>
          </cell>
        </row>
        <row r="535">
          <cell r="B535" t="str">
            <v>LIT_365</v>
          </cell>
          <cell r="H535" t="str">
            <v>ZTE</v>
          </cell>
        </row>
        <row r="536">
          <cell r="B536" t="str">
            <v>LIT_056</v>
          </cell>
          <cell r="H536" t="str">
            <v>ZTE</v>
          </cell>
        </row>
        <row r="537">
          <cell r="B537" t="str">
            <v>LIT_164</v>
          </cell>
          <cell r="H537" t="str">
            <v>ZTE</v>
          </cell>
        </row>
        <row r="538">
          <cell r="B538" t="str">
            <v>LIT_775</v>
          </cell>
          <cell r="H538" t="str">
            <v>ZTE</v>
          </cell>
        </row>
        <row r="539">
          <cell r="B539" t="str">
            <v>LIT_024</v>
          </cell>
          <cell r="H539" t="str">
            <v>ZTE</v>
          </cell>
        </row>
        <row r="540">
          <cell r="B540" t="str">
            <v>LIT_160</v>
          </cell>
          <cell r="H540" t="str">
            <v>ZTE</v>
          </cell>
        </row>
        <row r="541">
          <cell r="B541" t="str">
            <v>LIT_264</v>
          </cell>
          <cell r="H541" t="str">
            <v>ZTE</v>
          </cell>
        </row>
        <row r="542">
          <cell r="B542" t="str">
            <v>LIT_221</v>
          </cell>
          <cell r="H542" t="str">
            <v>ZTE</v>
          </cell>
        </row>
        <row r="543">
          <cell r="B543" t="str">
            <v>OST_293</v>
          </cell>
          <cell r="H543" t="str">
            <v>NOKIA</v>
          </cell>
        </row>
        <row r="544">
          <cell r="B544" t="str">
            <v>LIT_730</v>
          </cell>
          <cell r="H544" t="str">
            <v>ZTE</v>
          </cell>
        </row>
        <row r="545">
          <cell r="B545" t="str">
            <v>NRO_009</v>
          </cell>
          <cell r="H545" t="str">
            <v>NOKIA</v>
          </cell>
        </row>
        <row r="546">
          <cell r="B546" t="str">
            <v>LIT_490</v>
          </cell>
          <cell r="H546" t="str">
            <v>ZTE</v>
          </cell>
        </row>
        <row r="547">
          <cell r="B547" t="str">
            <v>LIT_265</v>
          </cell>
          <cell r="H547" t="str">
            <v>ZTE</v>
          </cell>
        </row>
        <row r="548">
          <cell r="B548" t="str">
            <v>LIT_373</v>
          </cell>
          <cell r="H548" t="str">
            <v>ZTE</v>
          </cell>
        </row>
        <row r="549">
          <cell r="B549" t="str">
            <v>LIT_732</v>
          </cell>
          <cell r="H549" t="str">
            <v>ZTE</v>
          </cell>
        </row>
        <row r="550">
          <cell r="B550" t="str">
            <v>LIT_397</v>
          </cell>
          <cell r="H550" t="str">
            <v>ZTE</v>
          </cell>
        </row>
        <row r="551">
          <cell r="B551" t="str">
            <v>LIT_827</v>
          </cell>
          <cell r="H551" t="str">
            <v>ZTE</v>
          </cell>
        </row>
        <row r="552">
          <cell r="B552" t="str">
            <v>LIT_080</v>
          </cell>
          <cell r="H552" t="str">
            <v>ZTE</v>
          </cell>
        </row>
        <row r="553">
          <cell r="B553" t="str">
            <v>LIT_285</v>
          </cell>
          <cell r="H553" t="str">
            <v>ZTE</v>
          </cell>
        </row>
        <row r="554">
          <cell r="B554" t="str">
            <v>LIT_248</v>
          </cell>
          <cell r="H554" t="str">
            <v>ZTE</v>
          </cell>
        </row>
        <row r="555">
          <cell r="B555" t="str">
            <v>LIT_276</v>
          </cell>
          <cell r="H555" t="str">
            <v>ZTE</v>
          </cell>
        </row>
        <row r="556">
          <cell r="B556" t="str">
            <v>LIT_851</v>
          </cell>
          <cell r="H556" t="str">
            <v>ZTE</v>
          </cell>
        </row>
        <row r="557">
          <cell r="B557" t="str">
            <v>CTR_599</v>
          </cell>
          <cell r="H557" t="str">
            <v>ZTE</v>
          </cell>
        </row>
        <row r="558">
          <cell r="B558" t="str">
            <v>LIT_576</v>
          </cell>
          <cell r="H558" t="str">
            <v>ZTE</v>
          </cell>
        </row>
        <row r="559">
          <cell r="B559" t="str">
            <v>LIT_432</v>
          </cell>
          <cell r="H559" t="str">
            <v>ZTE</v>
          </cell>
        </row>
        <row r="560">
          <cell r="B560" t="str">
            <v>NRO_021</v>
          </cell>
          <cell r="H560" t="str">
            <v>NOKIA</v>
          </cell>
        </row>
        <row r="561">
          <cell r="B561" t="str">
            <v>LIT_619</v>
          </cell>
          <cell r="H561" t="str">
            <v>ZTE</v>
          </cell>
        </row>
        <row r="562">
          <cell r="B562" t="str">
            <v>LIT_210</v>
          </cell>
          <cell r="H562" t="str">
            <v>ZTE</v>
          </cell>
        </row>
        <row r="563">
          <cell r="B563" t="str">
            <v>LIT_376</v>
          </cell>
          <cell r="H563" t="str">
            <v>ZTE</v>
          </cell>
        </row>
        <row r="564">
          <cell r="B564" t="str">
            <v>NRO_044</v>
          </cell>
          <cell r="H564" t="str">
            <v>NOKIA</v>
          </cell>
        </row>
        <row r="565">
          <cell r="B565" t="str">
            <v>LIT_652</v>
          </cell>
          <cell r="H565" t="str">
            <v>ZTE</v>
          </cell>
        </row>
        <row r="566">
          <cell r="B566" t="str">
            <v>LIT_010</v>
          </cell>
          <cell r="H566" t="str">
            <v>ZTE</v>
          </cell>
        </row>
        <row r="567">
          <cell r="B567" t="str">
            <v>NRO_218</v>
          </cell>
          <cell r="H567" t="str">
            <v>NOKIA</v>
          </cell>
        </row>
        <row r="568">
          <cell r="B568" t="str">
            <v>LIT_224</v>
          </cell>
          <cell r="H568" t="str">
            <v>ZTE</v>
          </cell>
        </row>
        <row r="569">
          <cell r="B569" t="str">
            <v>LIT_837</v>
          </cell>
          <cell r="H569" t="str">
            <v>ZTE</v>
          </cell>
        </row>
        <row r="570">
          <cell r="B570" t="str">
            <v>LIT_671</v>
          </cell>
          <cell r="H570" t="str">
            <v>ZTE</v>
          </cell>
        </row>
        <row r="571">
          <cell r="B571" t="str">
            <v>CTR_097</v>
          </cell>
          <cell r="H571" t="str">
            <v>NOKIA</v>
          </cell>
        </row>
        <row r="572">
          <cell r="B572" t="str">
            <v>NRD_059</v>
          </cell>
          <cell r="H572" t="str">
            <v>NOKIA</v>
          </cell>
        </row>
        <row r="573">
          <cell r="B573" t="str">
            <v>NRO_233</v>
          </cell>
          <cell r="H573" t="str">
            <v>NOKIA</v>
          </cell>
        </row>
        <row r="574">
          <cell r="B574" t="str">
            <v>NRO_236</v>
          </cell>
          <cell r="H574" t="str">
            <v>NOKIA</v>
          </cell>
        </row>
        <row r="575">
          <cell r="B575" t="str">
            <v>CTR_276</v>
          </cell>
          <cell r="H575" t="str">
            <v>ZTE</v>
          </cell>
        </row>
        <row r="576">
          <cell r="B576" t="str">
            <v>ADM_144</v>
          </cell>
          <cell r="H576" t="str">
            <v>NOKIA</v>
          </cell>
        </row>
        <row r="577">
          <cell r="B577" t="str">
            <v>LIT_751</v>
          </cell>
          <cell r="H577" t="str">
            <v>ZTE</v>
          </cell>
        </row>
        <row r="578">
          <cell r="B578" t="str">
            <v>EXN_002</v>
          </cell>
          <cell r="H578" t="str">
            <v>Huawei</v>
          </cell>
        </row>
        <row r="579">
          <cell r="B579" t="str">
            <v>EST_042</v>
          </cell>
          <cell r="H579" t="str">
            <v>NOKIA</v>
          </cell>
        </row>
        <row r="580">
          <cell r="B580" t="str">
            <v>NRO_231</v>
          </cell>
          <cell r="H580" t="str">
            <v>NOKIA</v>
          </cell>
        </row>
        <row r="581">
          <cell r="B581" t="str">
            <v>ADM_128</v>
          </cell>
          <cell r="H581" t="str">
            <v>NOKIA</v>
          </cell>
        </row>
        <row r="582">
          <cell r="B582" t="str">
            <v>LIT_444</v>
          </cell>
          <cell r="H582" t="str">
            <v>ZTE</v>
          </cell>
        </row>
        <row r="583">
          <cell r="B583" t="str">
            <v>CTR_546</v>
          </cell>
          <cell r="H583" t="str">
            <v>NOKIA</v>
          </cell>
        </row>
        <row r="584">
          <cell r="B584" t="str">
            <v>EST_048</v>
          </cell>
          <cell r="H584" t="str">
            <v>NOKIA</v>
          </cell>
        </row>
        <row r="585">
          <cell r="B585" t="str">
            <v>SUO_165</v>
          </cell>
          <cell r="H585" t="str">
            <v>NOKIA</v>
          </cell>
        </row>
        <row r="586">
          <cell r="B586" t="str">
            <v>CTR_547</v>
          </cell>
          <cell r="H586" t="str">
            <v>NOKIA</v>
          </cell>
        </row>
        <row r="587">
          <cell r="B587" t="str">
            <v>SUO_230</v>
          </cell>
          <cell r="H587" t="str">
            <v>Huawei</v>
          </cell>
        </row>
        <row r="588">
          <cell r="B588" t="str">
            <v>SUO_006</v>
          </cell>
          <cell r="H588" t="str">
            <v>Huawei</v>
          </cell>
        </row>
        <row r="589">
          <cell r="B589" t="str">
            <v>SUO_125</v>
          </cell>
          <cell r="H589" t="str">
            <v>Huawei</v>
          </cell>
        </row>
        <row r="590">
          <cell r="B590" t="str">
            <v>OST_224</v>
          </cell>
          <cell r="H590" t="str">
            <v>NOKIA</v>
          </cell>
        </row>
        <row r="591">
          <cell r="B591" t="str">
            <v>EST_041</v>
          </cell>
          <cell r="H591" t="str">
            <v>NOKIA</v>
          </cell>
        </row>
        <row r="592">
          <cell r="B592" t="str">
            <v>ADM_075</v>
          </cell>
          <cell r="H592" t="str">
            <v>NOKIA</v>
          </cell>
        </row>
        <row r="593">
          <cell r="B593" t="str">
            <v>SUD_003</v>
          </cell>
          <cell r="H593" t="str">
            <v>NOKIA</v>
          </cell>
        </row>
        <row r="594">
          <cell r="B594" t="str">
            <v>SUD_069</v>
          </cell>
          <cell r="H594" t="str">
            <v>NOKIA</v>
          </cell>
        </row>
        <row r="595">
          <cell r="B595" t="str">
            <v>OST_262</v>
          </cell>
          <cell r="H595" t="str">
            <v>NOKIA</v>
          </cell>
        </row>
        <row r="596">
          <cell r="B596" t="str">
            <v>SUO_220</v>
          </cell>
          <cell r="H596" t="str">
            <v>Huawei</v>
          </cell>
        </row>
        <row r="597">
          <cell r="B597" t="str">
            <v>NRD_088</v>
          </cell>
          <cell r="H597" t="str">
            <v>Huawei</v>
          </cell>
        </row>
        <row r="598">
          <cell r="B598" t="str">
            <v>OST_082</v>
          </cell>
          <cell r="H598" t="str">
            <v>Huawei</v>
          </cell>
        </row>
        <row r="599">
          <cell r="B599" t="str">
            <v>EST_014</v>
          </cell>
          <cell r="H599" t="str">
            <v>NOKIA</v>
          </cell>
        </row>
        <row r="600">
          <cell r="B600" t="str">
            <v>EXN_100</v>
          </cell>
          <cell r="H600" t="str">
            <v>NOKIA</v>
          </cell>
        </row>
        <row r="601">
          <cell r="B601" t="str">
            <v>CTR_181</v>
          </cell>
          <cell r="H601" t="str">
            <v>NOKIA</v>
          </cell>
        </row>
        <row r="602">
          <cell r="B602" t="str">
            <v>CTR_805</v>
          </cell>
          <cell r="H602" t="str">
            <v>ZTE</v>
          </cell>
        </row>
        <row r="603">
          <cell r="B603" t="str">
            <v>ADM_008</v>
          </cell>
          <cell r="H603" t="str">
            <v>NOKIA</v>
          </cell>
        </row>
        <row r="604">
          <cell r="B604" t="str">
            <v>OST_089</v>
          </cell>
          <cell r="H604" t="str">
            <v>NOKIA</v>
          </cell>
        </row>
        <row r="605">
          <cell r="B605" t="str">
            <v>OST_143</v>
          </cell>
          <cell r="H605" t="str">
            <v>NOKIA</v>
          </cell>
        </row>
        <row r="606">
          <cell r="B606" t="str">
            <v>OST_182</v>
          </cell>
          <cell r="H606" t="str">
            <v>NOKIA</v>
          </cell>
        </row>
        <row r="607">
          <cell r="B607" t="str">
            <v>OST_038</v>
          </cell>
          <cell r="H607" t="str">
            <v>NOKIA</v>
          </cell>
        </row>
        <row r="608">
          <cell r="B608" t="str">
            <v>OST_026</v>
          </cell>
          <cell r="H608" t="str">
            <v>NOKIA</v>
          </cell>
        </row>
        <row r="609">
          <cell r="B609" t="str">
            <v>CTR_838</v>
          </cell>
          <cell r="H609" t="str">
            <v>ZTE</v>
          </cell>
        </row>
        <row r="610">
          <cell r="B610" t="str">
            <v>SUD_015</v>
          </cell>
          <cell r="H610" t="str">
            <v>ZTE</v>
          </cell>
        </row>
        <row r="611">
          <cell r="B611" t="str">
            <v>CTR_409</v>
          </cell>
          <cell r="H611" t="str">
            <v>ZTE</v>
          </cell>
        </row>
        <row r="612">
          <cell r="B612" t="str">
            <v>CTR_563</v>
          </cell>
          <cell r="H612" t="str">
            <v>ZTE</v>
          </cell>
        </row>
        <row r="613">
          <cell r="B613" t="str">
            <v>LIT_062</v>
          </cell>
          <cell r="H613" t="str">
            <v>ZTE</v>
          </cell>
        </row>
        <row r="614">
          <cell r="B614" t="str">
            <v>LIT_648</v>
          </cell>
          <cell r="H614" t="str">
            <v>ZTE</v>
          </cell>
        </row>
        <row r="615">
          <cell r="B615" t="str">
            <v>SUO_216</v>
          </cell>
          <cell r="H615" t="str">
            <v>Huawei</v>
          </cell>
        </row>
        <row r="616">
          <cell r="B616" t="str">
            <v>SUO_222</v>
          </cell>
          <cell r="H616" t="str">
            <v>Huawei</v>
          </cell>
        </row>
        <row r="617">
          <cell r="B617" t="str">
            <v>CTR_947</v>
          </cell>
          <cell r="H617" t="str">
            <v>ZTE</v>
          </cell>
        </row>
        <row r="618">
          <cell r="B618" t="str">
            <v>CTR_941</v>
          </cell>
          <cell r="H618" t="str">
            <v>ZTE</v>
          </cell>
        </row>
        <row r="619">
          <cell r="B619" t="str">
            <v>EXN_174</v>
          </cell>
          <cell r="H619" t="str">
            <v>NOKIA</v>
          </cell>
        </row>
        <row r="620">
          <cell r="B620" t="str">
            <v>LIT_067</v>
          </cell>
          <cell r="H620" t="str">
            <v>ZTE</v>
          </cell>
        </row>
        <row r="621">
          <cell r="B621" t="str">
            <v>ADM_007</v>
          </cell>
          <cell r="H621" t="str">
            <v>Huawei</v>
          </cell>
        </row>
        <row r="622">
          <cell r="B622" t="str">
            <v>EXN_084</v>
          </cell>
          <cell r="H622" t="str">
            <v>Huawei</v>
          </cell>
        </row>
        <row r="623">
          <cell r="B623" t="str">
            <v>LIT_528</v>
          </cell>
          <cell r="H623" t="str">
            <v>ZTE</v>
          </cell>
        </row>
        <row r="624">
          <cell r="B624" t="str">
            <v>SUO_111</v>
          </cell>
          <cell r="H624" t="str">
            <v>Huawei</v>
          </cell>
        </row>
        <row r="625">
          <cell r="B625" t="str">
            <v>LIT_336</v>
          </cell>
          <cell r="H625" t="str">
            <v>ZTE</v>
          </cell>
        </row>
        <row r="626">
          <cell r="B626" t="str">
            <v>CTR_069</v>
          </cell>
          <cell r="H626" t="str">
            <v>ZTE</v>
          </cell>
        </row>
        <row r="627">
          <cell r="B627" t="str">
            <v>CTR_188</v>
          </cell>
          <cell r="H627" t="str">
            <v>NOKIA</v>
          </cell>
        </row>
        <row r="628">
          <cell r="B628" t="str">
            <v>SUD_014</v>
          </cell>
          <cell r="H628" t="str">
            <v>ZTE</v>
          </cell>
        </row>
        <row r="629">
          <cell r="B629" t="str">
            <v>OST_239</v>
          </cell>
          <cell r="H629" t="str">
            <v>Huawei</v>
          </cell>
        </row>
        <row r="630">
          <cell r="B630" t="str">
            <v>ADM_048</v>
          </cell>
          <cell r="H630" t="str">
            <v>Huawei</v>
          </cell>
        </row>
        <row r="631">
          <cell r="B631" t="str">
            <v>LIT_083</v>
          </cell>
          <cell r="H631" t="str">
            <v>ZTE</v>
          </cell>
        </row>
        <row r="632">
          <cell r="B632" t="str">
            <v>EXN_241</v>
          </cell>
          <cell r="H632" t="str">
            <v>Huawei</v>
          </cell>
        </row>
        <row r="633">
          <cell r="B633" t="str">
            <v>OST_215</v>
          </cell>
          <cell r="H633" t="str">
            <v>NOKIA</v>
          </cell>
        </row>
        <row r="634">
          <cell r="B634" t="str">
            <v>NRO_128</v>
          </cell>
          <cell r="H634" t="str">
            <v>Huawei</v>
          </cell>
        </row>
        <row r="635">
          <cell r="B635" t="str">
            <v>EST_197</v>
          </cell>
          <cell r="H635" t="str">
            <v>ZTE</v>
          </cell>
        </row>
        <row r="636">
          <cell r="B636" t="str">
            <v>SUD_172</v>
          </cell>
          <cell r="H636" t="str">
            <v>ZTE</v>
          </cell>
        </row>
        <row r="637">
          <cell r="B637" t="str">
            <v>SUD_191</v>
          </cell>
          <cell r="H637" t="str">
            <v>ZTE</v>
          </cell>
        </row>
        <row r="638">
          <cell r="B638" t="str">
            <v>NRD_040</v>
          </cell>
          <cell r="H638" t="str">
            <v>Huawei</v>
          </cell>
        </row>
        <row r="639">
          <cell r="B639" t="str">
            <v>NRD_083</v>
          </cell>
          <cell r="H639" t="str">
            <v>Huawei</v>
          </cell>
        </row>
        <row r="640">
          <cell r="B640" t="str">
            <v>EXN_167</v>
          </cell>
          <cell r="H640" t="str">
            <v>NOKIA</v>
          </cell>
        </row>
        <row r="641">
          <cell r="B641" t="str">
            <v>NRD_146</v>
          </cell>
          <cell r="H641" t="str">
            <v>Huawei</v>
          </cell>
        </row>
        <row r="642">
          <cell r="B642" t="str">
            <v>EXN_114</v>
          </cell>
          <cell r="H642" t="str">
            <v>Huawei</v>
          </cell>
        </row>
        <row r="643">
          <cell r="B643" t="str">
            <v>EXN_012</v>
          </cell>
          <cell r="H643" t="str">
            <v>NOKIA</v>
          </cell>
        </row>
        <row r="644">
          <cell r="B644" t="str">
            <v>LIT_844</v>
          </cell>
          <cell r="H644" t="str">
            <v>ZTE</v>
          </cell>
        </row>
        <row r="645">
          <cell r="B645" t="str">
            <v>CTR_735</v>
          </cell>
          <cell r="H645" t="str">
            <v>ZTE</v>
          </cell>
        </row>
        <row r="646">
          <cell r="B646" t="str">
            <v>LIT_287</v>
          </cell>
          <cell r="H646" t="str">
            <v>ZTE</v>
          </cell>
        </row>
        <row r="647">
          <cell r="B647" t="str">
            <v>EXN_196</v>
          </cell>
          <cell r="H647" t="str">
            <v>Huawei</v>
          </cell>
        </row>
        <row r="648">
          <cell r="B648" t="str">
            <v>LIT_647</v>
          </cell>
          <cell r="H648" t="str">
            <v>ZTE</v>
          </cell>
        </row>
        <row r="649">
          <cell r="B649" t="str">
            <v>LIT_712</v>
          </cell>
          <cell r="H649" t="str">
            <v>ZTE</v>
          </cell>
        </row>
        <row r="650">
          <cell r="B650" t="str">
            <v>LIT_713</v>
          </cell>
          <cell r="H650" t="str">
            <v>ZTE</v>
          </cell>
        </row>
        <row r="651">
          <cell r="B651" t="str">
            <v>CTR_660</v>
          </cell>
          <cell r="H651" t="str">
            <v>ZTE</v>
          </cell>
        </row>
        <row r="652">
          <cell r="B652" t="str">
            <v>CTR_680</v>
          </cell>
          <cell r="H652" t="str">
            <v>ZTE</v>
          </cell>
        </row>
        <row r="653">
          <cell r="B653" t="str">
            <v>LIT_611</v>
          </cell>
          <cell r="H653" t="str">
            <v>ZTE</v>
          </cell>
        </row>
        <row r="654">
          <cell r="B654" t="str">
            <v>LIT_657</v>
          </cell>
          <cell r="H654" t="str">
            <v>ZTE</v>
          </cell>
        </row>
        <row r="655">
          <cell r="B655" t="str">
            <v>CTR_875</v>
          </cell>
          <cell r="H655" t="str">
            <v>ZTE</v>
          </cell>
        </row>
        <row r="656">
          <cell r="B656" t="str">
            <v>CTR_951</v>
          </cell>
          <cell r="H656" t="str">
            <v>ZTE</v>
          </cell>
        </row>
        <row r="657">
          <cell r="B657" t="str">
            <v>EXN_136</v>
          </cell>
          <cell r="H657" t="str">
            <v>NOKIA</v>
          </cell>
        </row>
        <row r="658">
          <cell r="B658" t="str">
            <v>CTR_659</v>
          </cell>
          <cell r="H658" t="str">
            <v>ZTE</v>
          </cell>
        </row>
        <row r="659">
          <cell r="B659" t="str">
            <v>CTR_953</v>
          </cell>
          <cell r="H659" t="str">
            <v>ZTE</v>
          </cell>
        </row>
        <row r="660">
          <cell r="B660" t="str">
            <v>CTR_872</v>
          </cell>
          <cell r="H660" t="str">
            <v>ZTE</v>
          </cell>
        </row>
        <row r="661">
          <cell r="B661" t="str">
            <v>CTR_866</v>
          </cell>
          <cell r="H661" t="str">
            <v>ZTE</v>
          </cell>
        </row>
        <row r="662">
          <cell r="B662" t="str">
            <v>SUD_083</v>
          </cell>
          <cell r="H662" t="str">
            <v>ZTE</v>
          </cell>
        </row>
        <row r="663">
          <cell r="B663" t="str">
            <v>OST_232</v>
          </cell>
          <cell r="H663" t="str">
            <v>Huawei</v>
          </cell>
        </row>
        <row r="664">
          <cell r="B664" t="str">
            <v>CTR_711</v>
          </cell>
          <cell r="H664" t="str">
            <v>ZTE</v>
          </cell>
        </row>
        <row r="665">
          <cell r="B665" t="str">
            <v>CTR_031</v>
          </cell>
          <cell r="H665" t="str">
            <v>ZTE</v>
          </cell>
        </row>
        <row r="666">
          <cell r="B666" t="str">
            <v>SUD_097</v>
          </cell>
          <cell r="H666" t="str">
            <v>ZTE</v>
          </cell>
        </row>
        <row r="667">
          <cell r="B667" t="str">
            <v>CTR_702</v>
          </cell>
          <cell r="H667" t="str">
            <v>ZTE</v>
          </cell>
        </row>
        <row r="668">
          <cell r="B668" t="str">
            <v>LIT_358</v>
          </cell>
          <cell r="H668" t="str">
            <v>ZTE</v>
          </cell>
        </row>
        <row r="669">
          <cell r="B669" t="str">
            <v>LIT_014</v>
          </cell>
          <cell r="H669" t="str">
            <v>ZTE</v>
          </cell>
        </row>
        <row r="670">
          <cell r="B670" t="str">
            <v>CTR_395</v>
          </cell>
          <cell r="H670" t="str">
            <v>ZTE</v>
          </cell>
        </row>
        <row r="671">
          <cell r="B671" t="str">
            <v>CTR_922</v>
          </cell>
          <cell r="H671" t="str">
            <v>ZTE</v>
          </cell>
        </row>
        <row r="672">
          <cell r="B672" t="str">
            <v>LIT_023</v>
          </cell>
          <cell r="H672" t="str">
            <v>ZTE</v>
          </cell>
        </row>
        <row r="673">
          <cell r="B673" t="str">
            <v>CTR_692</v>
          </cell>
          <cell r="H673" t="str">
            <v>ZTE</v>
          </cell>
        </row>
        <row r="674">
          <cell r="B674" t="str">
            <v>CTR_940</v>
          </cell>
          <cell r="H674" t="str">
            <v>ZTE</v>
          </cell>
        </row>
        <row r="675">
          <cell r="B675" t="str">
            <v>CTR_950</v>
          </cell>
          <cell r="H675" t="str">
            <v>ZTE</v>
          </cell>
        </row>
        <row r="676">
          <cell r="B676" t="str">
            <v>CTR_559</v>
          </cell>
          <cell r="H676" t="str">
            <v>ZTE</v>
          </cell>
        </row>
        <row r="677">
          <cell r="B677" t="str">
            <v>CTR_942</v>
          </cell>
          <cell r="H677" t="str">
            <v>ZTE</v>
          </cell>
        </row>
        <row r="678">
          <cell r="B678" t="str">
            <v>CTR_434</v>
          </cell>
          <cell r="H678" t="str">
            <v>NOKIA</v>
          </cell>
        </row>
        <row r="679">
          <cell r="B679" t="str">
            <v>CTR_874</v>
          </cell>
          <cell r="H679" t="str">
            <v>ZTE</v>
          </cell>
        </row>
        <row r="680">
          <cell r="B680" t="str">
            <v>OST_101</v>
          </cell>
          <cell r="H680" t="str">
            <v>Huawei</v>
          </cell>
        </row>
        <row r="681">
          <cell r="B681" t="str">
            <v>OST_205</v>
          </cell>
          <cell r="H681" t="str">
            <v>NOKIA</v>
          </cell>
        </row>
        <row r="682">
          <cell r="B682" t="str">
            <v>CTR_937</v>
          </cell>
          <cell r="H682" t="str">
            <v>ZTE</v>
          </cell>
        </row>
        <row r="683">
          <cell r="B683" t="str">
            <v>CTR_655</v>
          </cell>
          <cell r="H683" t="str">
            <v>ZTE</v>
          </cell>
        </row>
        <row r="684">
          <cell r="B684" t="str">
            <v>LIT_678</v>
          </cell>
          <cell r="H684" t="str">
            <v>ZTE</v>
          </cell>
        </row>
        <row r="685">
          <cell r="B685" t="str">
            <v>NRD_054</v>
          </cell>
          <cell r="H685" t="str">
            <v>Huawei</v>
          </cell>
        </row>
        <row r="686">
          <cell r="B686" t="str">
            <v>LIT_790</v>
          </cell>
          <cell r="H686" t="str">
            <v>ZTE</v>
          </cell>
        </row>
        <row r="687">
          <cell r="B687" t="str">
            <v>CTR_729</v>
          </cell>
          <cell r="H687" t="str">
            <v>ZTE</v>
          </cell>
        </row>
        <row r="688">
          <cell r="B688" t="str">
            <v>LIT_748</v>
          </cell>
          <cell r="H688" t="str">
            <v>ZTE</v>
          </cell>
        </row>
        <row r="689">
          <cell r="B689" t="str">
            <v>ADM_151</v>
          </cell>
          <cell r="H689" t="str">
            <v>Huawei</v>
          </cell>
        </row>
        <row r="690">
          <cell r="B690" t="str">
            <v>CTR_098</v>
          </cell>
          <cell r="H690" t="str">
            <v>NOKIA</v>
          </cell>
        </row>
        <row r="691">
          <cell r="B691" t="str">
            <v>LIT_082</v>
          </cell>
          <cell r="H691" t="str">
            <v>ZTE</v>
          </cell>
        </row>
        <row r="692">
          <cell r="B692" t="str">
            <v>CTR_209</v>
          </cell>
          <cell r="H692" t="str">
            <v>ZTE</v>
          </cell>
        </row>
        <row r="693">
          <cell r="B693" t="str">
            <v>CTR_662</v>
          </cell>
          <cell r="H693" t="str">
            <v>ZTE</v>
          </cell>
        </row>
        <row r="694">
          <cell r="B694" t="str">
            <v>LIT_527</v>
          </cell>
          <cell r="H694" t="str">
            <v>ZTE</v>
          </cell>
        </row>
        <row r="695">
          <cell r="B695" t="str">
            <v>CTR_721</v>
          </cell>
          <cell r="H695" t="str">
            <v>ZTE</v>
          </cell>
        </row>
        <row r="696">
          <cell r="B696" t="str">
            <v>CTR_882</v>
          </cell>
          <cell r="H696" t="str">
            <v>ZTE</v>
          </cell>
        </row>
        <row r="697">
          <cell r="B697" t="str">
            <v>LIT_340</v>
          </cell>
          <cell r="H697" t="str">
            <v>ZTE</v>
          </cell>
        </row>
        <row r="698">
          <cell r="B698" t="str">
            <v>LIT_339</v>
          </cell>
          <cell r="H698" t="str">
            <v>ZTE</v>
          </cell>
        </row>
        <row r="699">
          <cell r="B699" t="str">
            <v>CTR_543</v>
          </cell>
          <cell r="H699" t="str">
            <v>ZTE</v>
          </cell>
        </row>
        <row r="700">
          <cell r="B700" t="str">
            <v>CTR_385</v>
          </cell>
          <cell r="H700" t="str">
            <v>NOKIA</v>
          </cell>
        </row>
        <row r="701">
          <cell r="B701" t="str">
            <v>LIT_548</v>
          </cell>
          <cell r="H701" t="str">
            <v>ZTE</v>
          </cell>
        </row>
        <row r="702">
          <cell r="B702" t="str">
            <v>LIT_183</v>
          </cell>
          <cell r="H702" t="str">
            <v>ZTE</v>
          </cell>
        </row>
        <row r="703">
          <cell r="B703" t="str">
            <v>LIT_198</v>
          </cell>
          <cell r="H703" t="str">
            <v>ZTE</v>
          </cell>
        </row>
        <row r="704">
          <cell r="B704" t="str">
            <v>CTR_552</v>
          </cell>
          <cell r="H704" t="str">
            <v>ZTE</v>
          </cell>
        </row>
        <row r="705">
          <cell r="B705" t="str">
            <v>ADM_055</v>
          </cell>
          <cell r="H705" t="str">
            <v>NOKIA</v>
          </cell>
        </row>
        <row r="706">
          <cell r="B706" t="str">
            <v>SUD_111</v>
          </cell>
          <cell r="H706" t="str">
            <v>ZTE</v>
          </cell>
        </row>
        <row r="707">
          <cell r="B707" t="str">
            <v>SUD_124</v>
          </cell>
          <cell r="H707" t="str">
            <v>ZTE</v>
          </cell>
        </row>
        <row r="708">
          <cell r="B708" t="str">
            <v>SUD_160</v>
          </cell>
          <cell r="H708" t="str">
            <v>NOKIA</v>
          </cell>
        </row>
        <row r="709">
          <cell r="B709" t="str">
            <v>LIT_250</v>
          </cell>
          <cell r="H709" t="str">
            <v>ZTE</v>
          </cell>
        </row>
        <row r="710">
          <cell r="B710" t="str">
            <v>SUO_228</v>
          </cell>
          <cell r="H710" t="str">
            <v>Huawei</v>
          </cell>
        </row>
        <row r="711">
          <cell r="B711" t="str">
            <v>EXN_236</v>
          </cell>
          <cell r="H711" t="str">
            <v>Huawei</v>
          </cell>
        </row>
        <row r="712">
          <cell r="B712" t="str">
            <v>LIT_008</v>
          </cell>
          <cell r="H712" t="str">
            <v>ZTE</v>
          </cell>
        </row>
        <row r="713">
          <cell r="B713" t="str">
            <v>LIT_381</v>
          </cell>
          <cell r="H713" t="str">
            <v>ZTE</v>
          </cell>
        </row>
        <row r="714">
          <cell r="B714" t="str">
            <v>LIT_477</v>
          </cell>
          <cell r="H714" t="str">
            <v>ZTE</v>
          </cell>
        </row>
        <row r="715">
          <cell r="B715" t="str">
            <v>LIT_382</v>
          </cell>
          <cell r="H715" t="str">
            <v>ZTE</v>
          </cell>
        </row>
        <row r="716">
          <cell r="B716" t="str">
            <v>CTR_973</v>
          </cell>
          <cell r="H716" t="str">
            <v>ZTE</v>
          </cell>
        </row>
        <row r="717">
          <cell r="B717" t="str">
            <v>CTR_136</v>
          </cell>
          <cell r="H717" t="str">
            <v>ZTE</v>
          </cell>
        </row>
        <row r="718">
          <cell r="B718" t="str">
            <v>CTR_708</v>
          </cell>
          <cell r="H718" t="str">
            <v>ZTE</v>
          </cell>
        </row>
        <row r="719">
          <cell r="B719" t="str">
            <v>EXN_188</v>
          </cell>
          <cell r="H719" t="str">
            <v>Huawei</v>
          </cell>
        </row>
        <row r="720">
          <cell r="B720" t="str">
            <v>EXN_207</v>
          </cell>
          <cell r="H720" t="str">
            <v>NOKIA</v>
          </cell>
        </row>
        <row r="721">
          <cell r="B721" t="str">
            <v>CTR_698</v>
          </cell>
          <cell r="H721" t="str">
            <v>ZTE</v>
          </cell>
        </row>
        <row r="722">
          <cell r="B722" t="str">
            <v>LIT_615</v>
          </cell>
          <cell r="H722" t="str">
            <v>ZTE</v>
          </cell>
        </row>
        <row r="723">
          <cell r="B723" t="str">
            <v>LIT_614</v>
          </cell>
          <cell r="H723" t="str">
            <v>ZTE</v>
          </cell>
        </row>
        <row r="724">
          <cell r="B724" t="str">
            <v>CTR_773</v>
          </cell>
          <cell r="H724" t="str">
            <v>ZTE</v>
          </cell>
        </row>
        <row r="725">
          <cell r="B725" t="str">
            <v>CTR_478</v>
          </cell>
          <cell r="H725" t="str">
            <v>ZTE</v>
          </cell>
        </row>
        <row r="726">
          <cell r="B726" t="str">
            <v>CTR_477</v>
          </cell>
          <cell r="H726" t="str">
            <v>ZTE</v>
          </cell>
        </row>
        <row r="727">
          <cell r="B727" t="str">
            <v>LIT_426</v>
          </cell>
          <cell r="H727" t="str">
            <v>ZTE</v>
          </cell>
        </row>
        <row r="728">
          <cell r="B728" t="str">
            <v>LIT_427</v>
          </cell>
          <cell r="H728" t="str">
            <v>ZTE</v>
          </cell>
        </row>
        <row r="729">
          <cell r="B729" t="str">
            <v>SUD_264</v>
          </cell>
          <cell r="H729" t="str">
            <v>ZTE</v>
          </cell>
        </row>
        <row r="730">
          <cell r="B730" t="str">
            <v>LIT_653</v>
          </cell>
          <cell r="H730" t="str">
            <v>ZTE</v>
          </cell>
        </row>
        <row r="731">
          <cell r="B731" t="str">
            <v>LIT_697</v>
          </cell>
          <cell r="H731" t="str">
            <v>ZTE</v>
          </cell>
        </row>
        <row r="732">
          <cell r="B732" t="str">
            <v>CTR_199</v>
          </cell>
          <cell r="H732" t="str">
            <v>ZTE</v>
          </cell>
        </row>
        <row r="733">
          <cell r="B733" t="str">
            <v>LIT_731</v>
          </cell>
          <cell r="H733" t="str">
            <v>ZTE</v>
          </cell>
        </row>
        <row r="734">
          <cell r="B734" t="str">
            <v>LIT_202</v>
          </cell>
          <cell r="H734" t="str">
            <v>ZTE</v>
          </cell>
        </row>
        <row r="735">
          <cell r="B735" t="str">
            <v>CTR_716</v>
          </cell>
          <cell r="H735" t="str">
            <v>ZTE</v>
          </cell>
        </row>
        <row r="736">
          <cell r="B736" t="str">
            <v>CTR_274</v>
          </cell>
          <cell r="H736" t="str">
            <v>ZTE</v>
          </cell>
        </row>
        <row r="737">
          <cell r="B737" t="str">
            <v>NRD_260</v>
          </cell>
          <cell r="H737" t="str">
            <v>Huawei</v>
          </cell>
        </row>
        <row r="738">
          <cell r="B738" t="str">
            <v>LIT_525</v>
          </cell>
          <cell r="H738" t="str">
            <v>ZTE</v>
          </cell>
        </row>
        <row r="739">
          <cell r="B739" t="str">
            <v>SUO_237</v>
          </cell>
          <cell r="H739" t="str">
            <v>Huawei</v>
          </cell>
        </row>
        <row r="740">
          <cell r="B740" t="str">
            <v>LIT_725</v>
          </cell>
          <cell r="H740" t="str">
            <v>ZTE</v>
          </cell>
        </row>
        <row r="741">
          <cell r="B741" t="str">
            <v>LIT_726</v>
          </cell>
          <cell r="H741" t="str">
            <v>ZTE</v>
          </cell>
        </row>
        <row r="742">
          <cell r="B742" t="str">
            <v>LIT_582</v>
          </cell>
          <cell r="H742" t="str">
            <v>ZTE</v>
          </cell>
        </row>
        <row r="743">
          <cell r="B743" t="str">
            <v>ADM_156</v>
          </cell>
          <cell r="H743" t="str">
            <v>ZTE</v>
          </cell>
        </row>
        <row r="744">
          <cell r="B744" t="str">
            <v>LIT_742</v>
          </cell>
          <cell r="H744" t="str">
            <v>ZTE</v>
          </cell>
        </row>
        <row r="745">
          <cell r="B745" t="str">
            <v>CTR_657</v>
          </cell>
          <cell r="H745" t="str">
            <v>ZTE</v>
          </cell>
        </row>
        <row r="746">
          <cell r="B746" t="str">
            <v>NRD_137</v>
          </cell>
          <cell r="H746" t="str">
            <v>Huawei</v>
          </cell>
        </row>
        <row r="747">
          <cell r="B747" t="str">
            <v>CTR_646</v>
          </cell>
          <cell r="H747" t="str">
            <v>ZTE</v>
          </cell>
        </row>
        <row r="748">
          <cell r="B748" t="str">
            <v>LIT_703</v>
          </cell>
          <cell r="H748" t="str">
            <v>ZTE</v>
          </cell>
        </row>
        <row r="749">
          <cell r="B749" t="str">
            <v>EXN_115</v>
          </cell>
          <cell r="H749" t="str">
            <v>Huawei</v>
          </cell>
        </row>
        <row r="750">
          <cell r="B750" t="str">
            <v>NRO_122</v>
          </cell>
          <cell r="H750" t="str">
            <v>Huawei</v>
          </cell>
        </row>
        <row r="751">
          <cell r="B751" t="str">
            <v>LIT_736</v>
          </cell>
          <cell r="H751" t="str">
            <v>ZTE</v>
          </cell>
        </row>
        <row r="752">
          <cell r="B752" t="str">
            <v>LIT_185</v>
          </cell>
          <cell r="H752" t="str">
            <v>ZTE</v>
          </cell>
        </row>
        <row r="753">
          <cell r="B753" t="str">
            <v>CTR_597</v>
          </cell>
          <cell r="H753" t="str">
            <v>ZTE</v>
          </cell>
        </row>
        <row r="754">
          <cell r="B754" t="str">
            <v>CTR_100</v>
          </cell>
          <cell r="H754" t="str">
            <v>ZTE</v>
          </cell>
        </row>
        <row r="755">
          <cell r="B755" t="str">
            <v>EXN_238</v>
          </cell>
          <cell r="H755" t="str">
            <v>Huawei</v>
          </cell>
        </row>
        <row r="756">
          <cell r="B756" t="str">
            <v>LIT_617</v>
          </cell>
          <cell r="H756" t="str">
            <v>ZTE</v>
          </cell>
        </row>
        <row r="757">
          <cell r="B757" t="str">
            <v>EST_076</v>
          </cell>
          <cell r="H757" t="str">
            <v>NOKIA</v>
          </cell>
        </row>
        <row r="758">
          <cell r="B758" t="str">
            <v>CTR_719</v>
          </cell>
          <cell r="H758" t="str">
            <v>ZTE</v>
          </cell>
        </row>
        <row r="759">
          <cell r="B759" t="str">
            <v>EST_131</v>
          </cell>
          <cell r="H759" t="str">
            <v>ZTE</v>
          </cell>
        </row>
        <row r="760">
          <cell r="B760" t="str">
            <v>CTR_380</v>
          </cell>
          <cell r="H760" t="str">
            <v>ZTE</v>
          </cell>
        </row>
        <row r="761">
          <cell r="B761" t="str">
            <v>EST_028</v>
          </cell>
          <cell r="H761" t="str">
            <v>NOKIA</v>
          </cell>
        </row>
        <row r="762">
          <cell r="B762" t="str">
            <v>LIT_626</v>
          </cell>
          <cell r="H762" t="str">
            <v>ZTE</v>
          </cell>
        </row>
        <row r="763">
          <cell r="B763" t="str">
            <v>CTR_379</v>
          </cell>
          <cell r="H763" t="str">
            <v>ZTE</v>
          </cell>
        </row>
        <row r="764">
          <cell r="B764" t="str">
            <v>CTR_724</v>
          </cell>
          <cell r="H764" t="str">
            <v>ZTE</v>
          </cell>
        </row>
        <row r="765">
          <cell r="B765" t="str">
            <v>ADM_164</v>
          </cell>
          <cell r="H765" t="str">
            <v>Huawei</v>
          </cell>
        </row>
        <row r="766">
          <cell r="B766" t="str">
            <v>SUD_103</v>
          </cell>
          <cell r="H766" t="str">
            <v>ZTE</v>
          </cell>
        </row>
        <row r="767">
          <cell r="B767" t="str">
            <v>LIT_705</v>
          </cell>
          <cell r="H767" t="str">
            <v>ZTE</v>
          </cell>
        </row>
        <row r="768">
          <cell r="B768" t="str">
            <v>SUD_090</v>
          </cell>
          <cell r="H768" t="str">
            <v>ZTE</v>
          </cell>
        </row>
        <row r="769">
          <cell r="B769" t="str">
            <v>OST_123</v>
          </cell>
          <cell r="H769" t="str">
            <v>Huawei</v>
          </cell>
        </row>
        <row r="770">
          <cell r="B770" t="str">
            <v>LIT_651</v>
          </cell>
          <cell r="H770" t="str">
            <v>ZTE</v>
          </cell>
        </row>
        <row r="771">
          <cell r="B771" t="str">
            <v>EXN_217</v>
          </cell>
          <cell r="H771" t="str">
            <v>Huawei</v>
          </cell>
        </row>
        <row r="772">
          <cell r="B772" t="str">
            <v>SUD_026</v>
          </cell>
          <cell r="H772" t="str">
            <v>ZTE</v>
          </cell>
        </row>
        <row r="773">
          <cell r="B773" t="str">
            <v>SUO_131</v>
          </cell>
          <cell r="H773" t="str">
            <v>NOKIA</v>
          </cell>
        </row>
        <row r="774">
          <cell r="B774" t="str">
            <v>SUD_073</v>
          </cell>
          <cell r="H774" t="str">
            <v>ZTE</v>
          </cell>
        </row>
        <row r="775">
          <cell r="B775" t="str">
            <v>CTR_671</v>
          </cell>
          <cell r="H775" t="str">
            <v>ZTE</v>
          </cell>
        </row>
        <row r="776">
          <cell r="B776" t="str">
            <v>LIT_735</v>
          </cell>
          <cell r="H776" t="str">
            <v>ZTE</v>
          </cell>
        </row>
        <row r="777">
          <cell r="B777" t="str">
            <v>LIT_071</v>
          </cell>
          <cell r="H777" t="str">
            <v>ZTE</v>
          </cell>
        </row>
        <row r="778">
          <cell r="B778" t="str">
            <v>EXN_069</v>
          </cell>
          <cell r="H778" t="str">
            <v>Huawei</v>
          </cell>
        </row>
        <row r="779">
          <cell r="B779" t="str">
            <v>NRO_230</v>
          </cell>
          <cell r="H779" t="str">
            <v>NOKIA</v>
          </cell>
        </row>
        <row r="780">
          <cell r="B780" t="str">
            <v>NRO_064</v>
          </cell>
          <cell r="H780" t="str">
            <v>Huawei</v>
          </cell>
        </row>
        <row r="781">
          <cell r="B781" t="str">
            <v>NRO_244</v>
          </cell>
          <cell r="H781" t="str">
            <v>Huawei</v>
          </cell>
        </row>
        <row r="782">
          <cell r="B782" t="str">
            <v>LIT_392</v>
          </cell>
          <cell r="H782" t="str">
            <v>ZTE</v>
          </cell>
        </row>
        <row r="783">
          <cell r="B783" t="str">
            <v>LIT_021</v>
          </cell>
          <cell r="H783" t="str">
            <v>ZTE</v>
          </cell>
        </row>
        <row r="784">
          <cell r="B784" t="str">
            <v>EXN_182</v>
          </cell>
          <cell r="H784" t="str">
            <v>Huawei</v>
          </cell>
        </row>
        <row r="785">
          <cell r="B785" t="str">
            <v>OST_043</v>
          </cell>
          <cell r="H785" t="str">
            <v>Huawei</v>
          </cell>
        </row>
        <row r="786">
          <cell r="B786" t="str">
            <v>NRD_129</v>
          </cell>
          <cell r="H786" t="str">
            <v>NOKIA</v>
          </cell>
        </row>
        <row r="787">
          <cell r="B787" t="str">
            <v>CTR_672</v>
          </cell>
          <cell r="H787" t="str">
            <v>ZTE</v>
          </cell>
        </row>
        <row r="788">
          <cell r="B788" t="str">
            <v>ADM_004</v>
          </cell>
          <cell r="H788" t="str">
            <v>HUAWEI</v>
          </cell>
        </row>
        <row r="789">
          <cell r="B789" t="str">
            <v>CTR_837</v>
          </cell>
          <cell r="H789" t="str">
            <v>ZTE</v>
          </cell>
        </row>
        <row r="790">
          <cell r="B790" t="str">
            <v>LIT_761</v>
          </cell>
          <cell r="H790" t="str">
            <v>ZTE</v>
          </cell>
        </row>
        <row r="791">
          <cell r="B791" t="str">
            <v>EST_156</v>
          </cell>
          <cell r="H791" t="str">
            <v>ZTE</v>
          </cell>
        </row>
        <row r="792">
          <cell r="B792" t="str">
            <v>CTR_767</v>
          </cell>
          <cell r="H792" t="str">
            <v>ZTE</v>
          </cell>
        </row>
        <row r="793">
          <cell r="B793" t="str">
            <v>LIT_137</v>
          </cell>
          <cell r="H793" t="str">
            <v>ZTE</v>
          </cell>
        </row>
        <row r="794">
          <cell r="B794" t="str">
            <v>NRD_266</v>
          </cell>
          <cell r="H794" t="str">
            <v>Huawei</v>
          </cell>
        </row>
        <row r="795">
          <cell r="B795" t="str">
            <v>LIT_685</v>
          </cell>
          <cell r="H795" t="str">
            <v>ZTE</v>
          </cell>
        </row>
        <row r="796">
          <cell r="B796" t="str">
            <v>SUD_021</v>
          </cell>
          <cell r="H796" t="str">
            <v>ZTE</v>
          </cell>
        </row>
        <row r="797">
          <cell r="B797" t="str">
            <v>LIT_290</v>
          </cell>
          <cell r="H797" t="str">
            <v>ZTE</v>
          </cell>
        </row>
        <row r="798">
          <cell r="B798" t="str">
            <v>SUD_053</v>
          </cell>
          <cell r="H798" t="str">
            <v>ZTE</v>
          </cell>
        </row>
        <row r="799">
          <cell r="B799" t="str">
            <v>SUD_001</v>
          </cell>
          <cell r="H799" t="str">
            <v>ZTE</v>
          </cell>
        </row>
        <row r="800">
          <cell r="B800" t="str">
            <v>SUD_079</v>
          </cell>
          <cell r="H800" t="str">
            <v>ZTE</v>
          </cell>
        </row>
        <row r="801">
          <cell r="B801" t="str">
            <v>LIT_686</v>
          </cell>
          <cell r="H801" t="str">
            <v>ZTE</v>
          </cell>
        </row>
        <row r="802">
          <cell r="B802" t="str">
            <v>SUD_227</v>
          </cell>
          <cell r="H802" t="str">
            <v>ZTE</v>
          </cell>
        </row>
        <row r="803">
          <cell r="B803" t="str">
            <v>EXN_128</v>
          </cell>
          <cell r="H803" t="str">
            <v>NOKIA</v>
          </cell>
        </row>
        <row r="804">
          <cell r="B804" t="str">
            <v>LIT_116</v>
          </cell>
          <cell r="H804" t="str">
            <v>ZTE</v>
          </cell>
        </row>
        <row r="805">
          <cell r="B805" t="str">
            <v>CTR_848</v>
          </cell>
          <cell r="H805" t="str">
            <v>ZTE</v>
          </cell>
        </row>
        <row r="806">
          <cell r="B806" t="str">
            <v>CTR_911</v>
          </cell>
          <cell r="H806" t="str">
            <v>ZTE</v>
          </cell>
        </row>
        <row r="807">
          <cell r="B807" t="str">
            <v>EST_080</v>
          </cell>
          <cell r="H807" t="str">
            <v>ZTE</v>
          </cell>
        </row>
        <row r="808">
          <cell r="B808" t="str">
            <v>CTR_553</v>
          </cell>
          <cell r="H808" t="str">
            <v>ZTE</v>
          </cell>
        </row>
        <row r="809">
          <cell r="B809" t="str">
            <v>CTR_554</v>
          </cell>
          <cell r="H809" t="str">
            <v>ZTE</v>
          </cell>
        </row>
        <row r="810">
          <cell r="B810" t="str">
            <v>NRO_256</v>
          </cell>
          <cell r="H810" t="str">
            <v>NOKIA</v>
          </cell>
        </row>
        <row r="811">
          <cell r="B811" t="str">
            <v>NRO_134</v>
          </cell>
          <cell r="H811" t="str">
            <v>Huawei</v>
          </cell>
        </row>
        <row r="812">
          <cell r="B812" t="str">
            <v>EST_052</v>
          </cell>
          <cell r="H812" t="str">
            <v>ZTE</v>
          </cell>
        </row>
        <row r="813">
          <cell r="B813" t="str">
            <v>EXN_158</v>
          </cell>
          <cell r="H813" t="str">
            <v>Huawei</v>
          </cell>
        </row>
        <row r="814">
          <cell r="B814" t="str">
            <v>LIT_689</v>
          </cell>
          <cell r="H814" t="str">
            <v>ZTE</v>
          </cell>
        </row>
        <row r="815">
          <cell r="B815" t="str">
            <v>LIT_791</v>
          </cell>
          <cell r="H815" t="str">
            <v>ZTE</v>
          </cell>
        </row>
        <row r="816">
          <cell r="B816" t="str">
            <v>LIT_155</v>
          </cell>
          <cell r="H816" t="str">
            <v>ZTE</v>
          </cell>
        </row>
        <row r="817">
          <cell r="B817" t="str">
            <v>LIT_637</v>
          </cell>
          <cell r="H817" t="str">
            <v>ZTE</v>
          </cell>
        </row>
        <row r="818">
          <cell r="B818" t="str">
            <v>LIT_869</v>
          </cell>
          <cell r="H818" t="str">
            <v>ZTE</v>
          </cell>
        </row>
        <row r="819">
          <cell r="B819" t="str">
            <v>EXN_247</v>
          </cell>
          <cell r="H819" t="str">
            <v>Huawei</v>
          </cell>
        </row>
        <row r="820">
          <cell r="B820" t="str">
            <v>LIT_501</v>
          </cell>
          <cell r="H820" t="str">
            <v>NOKIA</v>
          </cell>
        </row>
        <row r="821">
          <cell r="B821" t="str">
            <v>NRD_162</v>
          </cell>
          <cell r="H821" t="str">
            <v>Huawei</v>
          </cell>
        </row>
        <row r="822">
          <cell r="B822" t="str">
            <v>EXN_091</v>
          </cell>
          <cell r="H822" t="str">
            <v>Huawei</v>
          </cell>
        </row>
        <row r="823">
          <cell r="B823" t="str">
            <v>LIT_107</v>
          </cell>
          <cell r="H823" t="str">
            <v>ZTE</v>
          </cell>
        </row>
        <row r="824">
          <cell r="B824" t="str">
            <v>SUO_003</v>
          </cell>
          <cell r="H824" t="str">
            <v>Huawei</v>
          </cell>
        </row>
        <row r="825">
          <cell r="B825" t="str">
            <v>NRD_013</v>
          </cell>
          <cell r="H825" t="str">
            <v>Huawei</v>
          </cell>
        </row>
        <row r="826">
          <cell r="B826" t="str">
            <v>NRD_096</v>
          </cell>
          <cell r="H826" t="str">
            <v>Huawei</v>
          </cell>
        </row>
        <row r="827">
          <cell r="B827" t="str">
            <v>NRD_133</v>
          </cell>
          <cell r="H827" t="str">
            <v>Huawei</v>
          </cell>
        </row>
        <row r="828">
          <cell r="B828" t="str">
            <v>NRD_147</v>
          </cell>
          <cell r="H828" t="str">
            <v>Huawei</v>
          </cell>
        </row>
        <row r="829">
          <cell r="B829" t="str">
            <v>NRD_009</v>
          </cell>
          <cell r="H829" t="str">
            <v>Huawei</v>
          </cell>
        </row>
        <row r="830">
          <cell r="B830" t="str">
            <v>LIT_314</v>
          </cell>
          <cell r="H830" t="str">
            <v>ZTE</v>
          </cell>
        </row>
        <row r="831">
          <cell r="B831" t="str">
            <v>SUD_010</v>
          </cell>
          <cell r="H831" t="str">
            <v>ZTE</v>
          </cell>
        </row>
        <row r="832">
          <cell r="B832" t="str">
            <v>NRD_262</v>
          </cell>
          <cell r="H832" t="str">
            <v>Huawei</v>
          </cell>
        </row>
        <row r="833">
          <cell r="B833" t="str">
            <v>NRO_121</v>
          </cell>
          <cell r="H833" t="str">
            <v>Huawei</v>
          </cell>
        </row>
        <row r="834">
          <cell r="B834" t="str">
            <v>NRD_145</v>
          </cell>
          <cell r="H834" t="str">
            <v>Huawei</v>
          </cell>
        </row>
        <row r="835">
          <cell r="B835" t="str">
            <v>NRD_148</v>
          </cell>
          <cell r="H835" t="str">
            <v>Huawei</v>
          </cell>
        </row>
        <row r="836">
          <cell r="B836" t="str">
            <v>NRD_130</v>
          </cell>
          <cell r="H836" t="str">
            <v>Huawei</v>
          </cell>
        </row>
        <row r="837">
          <cell r="B837" t="str">
            <v>NRD_143</v>
          </cell>
          <cell r="H837" t="str">
            <v>Huawei</v>
          </cell>
        </row>
        <row r="838">
          <cell r="B838" t="str">
            <v>CTR_944</v>
          </cell>
          <cell r="H838" t="str">
            <v>ZTE</v>
          </cell>
        </row>
        <row r="839">
          <cell r="B839" t="str">
            <v>CTR_715</v>
          </cell>
          <cell r="H839" t="str">
            <v>ZTE</v>
          </cell>
        </row>
        <row r="840">
          <cell r="B840" t="str">
            <v>LIT_175</v>
          </cell>
          <cell r="H840" t="str">
            <v>NOKIA</v>
          </cell>
        </row>
        <row r="841">
          <cell r="B841" t="str">
            <v>NRD_037</v>
          </cell>
          <cell r="H841" t="str">
            <v>Huawei</v>
          </cell>
        </row>
        <row r="842">
          <cell r="B842" t="str">
            <v>CTR_158</v>
          </cell>
          <cell r="H842" t="str">
            <v>ZTE</v>
          </cell>
        </row>
        <row r="843">
          <cell r="B843" t="str">
            <v>NRD_038</v>
          </cell>
          <cell r="H843" t="str">
            <v>Huawei</v>
          </cell>
        </row>
        <row r="844">
          <cell r="B844" t="str">
            <v>LIT_765</v>
          </cell>
          <cell r="H844" t="str">
            <v>ZTE</v>
          </cell>
        </row>
        <row r="845">
          <cell r="B845" t="str">
            <v>LIT_683</v>
          </cell>
          <cell r="H845" t="str">
            <v>ZTE</v>
          </cell>
        </row>
        <row r="846">
          <cell r="B846" t="str">
            <v>LIT_562</v>
          </cell>
          <cell r="H846" t="str">
            <v>ZTE</v>
          </cell>
        </row>
        <row r="847">
          <cell r="B847" t="str">
            <v>LIT_814</v>
          </cell>
          <cell r="H847" t="str">
            <v>ZTE</v>
          </cell>
        </row>
        <row r="848">
          <cell r="B848" t="str">
            <v>EXN_202</v>
          </cell>
          <cell r="H848" t="str">
            <v>NOKIA</v>
          </cell>
        </row>
        <row r="849">
          <cell r="B849" t="str">
            <v>CTR_451</v>
          </cell>
          <cell r="H849" t="str">
            <v>NOKIA</v>
          </cell>
        </row>
        <row r="850">
          <cell r="B850" t="str">
            <v>SUD_076</v>
          </cell>
          <cell r="H850" t="str">
            <v>ZTE</v>
          </cell>
        </row>
        <row r="851">
          <cell r="B851" t="str">
            <v>CTR_157</v>
          </cell>
          <cell r="H851" t="str">
            <v>ZTE</v>
          </cell>
        </row>
        <row r="852">
          <cell r="B852" t="str">
            <v>LIT_666</v>
          </cell>
          <cell r="H852" t="str">
            <v>ZTE</v>
          </cell>
        </row>
        <row r="853">
          <cell r="B853" t="str">
            <v>NRD_123</v>
          </cell>
          <cell r="H853" t="str">
            <v>NOKIA</v>
          </cell>
        </row>
        <row r="854">
          <cell r="B854" t="str">
            <v>CTR_255</v>
          </cell>
          <cell r="H854" t="str">
            <v>ZTE</v>
          </cell>
        </row>
        <row r="855">
          <cell r="B855" t="str">
            <v>LIT_176</v>
          </cell>
          <cell r="H855" t="str">
            <v>NOKIA</v>
          </cell>
        </row>
        <row r="856">
          <cell r="B856" t="str">
            <v>EXN_116</v>
          </cell>
          <cell r="H856" t="str">
            <v>Huawei</v>
          </cell>
        </row>
        <row r="857">
          <cell r="B857" t="str">
            <v>LIT_411</v>
          </cell>
          <cell r="H857" t="str">
            <v>ZTE</v>
          </cell>
        </row>
        <row r="858">
          <cell r="B858" t="str">
            <v>SUD_043</v>
          </cell>
          <cell r="H858" t="str">
            <v>ZTE</v>
          </cell>
        </row>
        <row r="859">
          <cell r="B859" t="str">
            <v>LIT_345</v>
          </cell>
          <cell r="H859" t="str">
            <v>ZTE</v>
          </cell>
        </row>
        <row r="860">
          <cell r="B860" t="str">
            <v>CTR_254</v>
          </cell>
          <cell r="H860" t="str">
            <v>ZTE</v>
          </cell>
        </row>
        <row r="861">
          <cell r="B861" t="str">
            <v>NRD_178</v>
          </cell>
          <cell r="H861" t="str">
            <v>NOKIA</v>
          </cell>
        </row>
        <row r="862">
          <cell r="B862" t="str">
            <v>LIT_558</v>
          </cell>
          <cell r="H862" t="str">
            <v>ZTE</v>
          </cell>
        </row>
        <row r="863">
          <cell r="B863" t="str">
            <v>LIT_729</v>
          </cell>
          <cell r="H863" t="str">
            <v>ZTE</v>
          </cell>
        </row>
        <row r="864">
          <cell r="B864" t="str">
            <v>LIT_752</v>
          </cell>
          <cell r="H864" t="str">
            <v>ZTE</v>
          </cell>
        </row>
        <row r="865">
          <cell r="B865" t="str">
            <v>CTR_525</v>
          </cell>
          <cell r="H865" t="str">
            <v>ZTE</v>
          </cell>
        </row>
        <row r="866">
          <cell r="B866" t="str">
            <v>CTR_526</v>
          </cell>
          <cell r="H866" t="str">
            <v>ZTE</v>
          </cell>
        </row>
        <row r="867">
          <cell r="B867" t="str">
            <v>NRD_142</v>
          </cell>
          <cell r="H867" t="str">
            <v>Huawei</v>
          </cell>
        </row>
        <row r="868">
          <cell r="B868" t="str">
            <v>SUO_233</v>
          </cell>
          <cell r="H868" t="str">
            <v>Huawei</v>
          </cell>
        </row>
        <row r="869">
          <cell r="B869" t="str">
            <v>LIT_104</v>
          </cell>
          <cell r="H869" t="str">
            <v>ZTE</v>
          </cell>
        </row>
        <row r="870">
          <cell r="B870" t="str">
            <v>EXN_046</v>
          </cell>
          <cell r="H870" t="str">
            <v>Huawei</v>
          </cell>
        </row>
        <row r="871">
          <cell r="B871" t="str">
            <v>OST_231</v>
          </cell>
          <cell r="H871" t="str">
            <v>Huawei</v>
          </cell>
        </row>
        <row r="872">
          <cell r="B872" t="str">
            <v>LIT_159</v>
          </cell>
          <cell r="H872" t="str">
            <v>ZTE</v>
          </cell>
        </row>
        <row r="873">
          <cell r="B873" t="str">
            <v>LIT_694</v>
          </cell>
          <cell r="H873" t="str">
            <v>ZTE</v>
          </cell>
        </row>
        <row r="874">
          <cell r="B874" t="str">
            <v>CTR_452</v>
          </cell>
          <cell r="H874" t="str">
            <v>NOKIA</v>
          </cell>
        </row>
        <row r="875">
          <cell r="B875" t="str">
            <v>SUD_164</v>
          </cell>
          <cell r="H875" t="str">
            <v>NOKIA</v>
          </cell>
        </row>
        <row r="876">
          <cell r="B876" t="str">
            <v>SUO_014</v>
          </cell>
          <cell r="H876" t="str">
            <v>Huawei</v>
          </cell>
        </row>
        <row r="877">
          <cell r="B877" t="str">
            <v>LIT_575</v>
          </cell>
          <cell r="H877" t="str">
            <v>ZTE</v>
          </cell>
        </row>
        <row r="878">
          <cell r="B878" t="str">
            <v>LIT_655</v>
          </cell>
          <cell r="H878" t="str">
            <v>ZTE</v>
          </cell>
        </row>
        <row r="879">
          <cell r="B879" t="str">
            <v>SUD_088</v>
          </cell>
          <cell r="H879" t="str">
            <v>NOKIA</v>
          </cell>
        </row>
        <row r="880">
          <cell r="B880" t="str">
            <v>CTR_647</v>
          </cell>
          <cell r="H880" t="str">
            <v>ZTE</v>
          </cell>
        </row>
        <row r="881">
          <cell r="B881" t="str">
            <v>CTR_828</v>
          </cell>
          <cell r="H881" t="str">
            <v>ZTE</v>
          </cell>
        </row>
        <row r="882">
          <cell r="B882" t="str">
            <v>EXN_138</v>
          </cell>
          <cell r="H882" t="str">
            <v>Huawei</v>
          </cell>
        </row>
        <row r="883">
          <cell r="B883" t="str">
            <v>LIT_599</v>
          </cell>
          <cell r="H883" t="str">
            <v>ZTE</v>
          </cell>
        </row>
        <row r="884">
          <cell r="B884" t="str">
            <v>LIT_609</v>
          </cell>
          <cell r="H884" t="str">
            <v>ZTE</v>
          </cell>
        </row>
        <row r="885">
          <cell r="B885" t="str">
            <v>LIT_256</v>
          </cell>
          <cell r="H885" t="str">
            <v>ZTE</v>
          </cell>
        </row>
        <row r="886">
          <cell r="B886" t="str">
            <v>LIT_258</v>
          </cell>
          <cell r="H886" t="str">
            <v>ZTE</v>
          </cell>
        </row>
        <row r="887">
          <cell r="B887" t="str">
            <v>EXN_226</v>
          </cell>
          <cell r="H887" t="str">
            <v>NOKIA</v>
          </cell>
        </row>
        <row r="888">
          <cell r="B888" t="str">
            <v>LIT_140</v>
          </cell>
          <cell r="H888" t="str">
            <v>ZTE</v>
          </cell>
        </row>
        <row r="889">
          <cell r="B889" t="str">
            <v>LIT_343</v>
          </cell>
          <cell r="H889" t="str">
            <v>ZTE</v>
          </cell>
        </row>
        <row r="890">
          <cell r="B890" t="str">
            <v>CTR_739</v>
          </cell>
          <cell r="H890" t="str">
            <v>ZTE</v>
          </cell>
        </row>
        <row r="891">
          <cell r="B891" t="str">
            <v>CTR_738</v>
          </cell>
          <cell r="H891" t="str">
            <v>ZTE</v>
          </cell>
        </row>
        <row r="892">
          <cell r="B892" t="str">
            <v>EXN_233</v>
          </cell>
          <cell r="H892" t="str">
            <v>Huawei</v>
          </cell>
        </row>
        <row r="893">
          <cell r="B893" t="str">
            <v>CTR_397</v>
          </cell>
          <cell r="H893" t="str">
            <v>ZTE</v>
          </cell>
        </row>
        <row r="894">
          <cell r="B894" t="str">
            <v>LIT_275</v>
          </cell>
          <cell r="H894" t="str">
            <v>ZTE</v>
          </cell>
        </row>
        <row r="895">
          <cell r="B895" t="str">
            <v>NRD_160</v>
          </cell>
          <cell r="H895" t="str">
            <v>Huawei</v>
          </cell>
        </row>
        <row r="896">
          <cell r="B896" t="str">
            <v>ADM_095</v>
          </cell>
          <cell r="H896" t="str">
            <v>NOKIA</v>
          </cell>
        </row>
        <row r="897">
          <cell r="B897" t="str">
            <v>EXN_157</v>
          </cell>
          <cell r="H897" t="str">
            <v>Huawei</v>
          </cell>
        </row>
        <row r="898">
          <cell r="B898" t="str">
            <v>CTR_836</v>
          </cell>
          <cell r="H898" t="str">
            <v>ZTE</v>
          </cell>
        </row>
        <row r="899">
          <cell r="B899" t="str">
            <v>SUO_188</v>
          </cell>
          <cell r="H899" t="str">
            <v>Huawei</v>
          </cell>
        </row>
        <row r="900">
          <cell r="B900" t="str">
            <v>OST_042</v>
          </cell>
          <cell r="H900" t="str">
            <v>Huawei</v>
          </cell>
        </row>
        <row r="901">
          <cell r="B901" t="str">
            <v>SUO_167</v>
          </cell>
          <cell r="H901" t="str">
            <v>Huawei</v>
          </cell>
        </row>
        <row r="902">
          <cell r="B902" t="str">
            <v>OST_177</v>
          </cell>
          <cell r="H902" t="str">
            <v>Huawei</v>
          </cell>
        </row>
        <row r="903">
          <cell r="B903" t="str">
            <v>ADM_135</v>
          </cell>
          <cell r="H903" t="str">
            <v>Huawei</v>
          </cell>
        </row>
        <row r="904">
          <cell r="B904" t="str">
            <v>LIT_106</v>
          </cell>
          <cell r="H904" t="str">
            <v>ZTE</v>
          </cell>
        </row>
        <row r="905">
          <cell r="B905" t="str">
            <v>OST_175</v>
          </cell>
          <cell r="H905" t="str">
            <v>Huawei</v>
          </cell>
        </row>
        <row r="906">
          <cell r="B906" t="str">
            <v>CTR_831</v>
          </cell>
          <cell r="H906" t="str">
            <v>ZTE</v>
          </cell>
        </row>
        <row r="907">
          <cell r="B907" t="str">
            <v>LIT_205</v>
          </cell>
          <cell r="H907" t="str">
            <v>ZTE</v>
          </cell>
        </row>
        <row r="908">
          <cell r="B908" t="str">
            <v>CTR_167</v>
          </cell>
          <cell r="H908" t="str">
            <v>NOKIA</v>
          </cell>
        </row>
        <row r="909">
          <cell r="B909" t="str">
            <v>CTR_640</v>
          </cell>
          <cell r="H909" t="str">
            <v>ZTE</v>
          </cell>
        </row>
        <row r="910">
          <cell r="B910" t="str">
            <v>LIT_055</v>
          </cell>
          <cell r="H910" t="str">
            <v>ZTE</v>
          </cell>
        </row>
        <row r="911">
          <cell r="B911" t="str">
            <v>EXN_273</v>
          </cell>
          <cell r="H911" t="str">
            <v>NOKIA</v>
          </cell>
        </row>
        <row r="912">
          <cell r="B912" t="str">
            <v>LIT_097</v>
          </cell>
          <cell r="H912" t="str">
            <v>ZTE</v>
          </cell>
        </row>
        <row r="913">
          <cell r="B913" t="str">
            <v>LIT_095</v>
          </cell>
          <cell r="H913" t="str">
            <v>ZTE</v>
          </cell>
        </row>
        <row r="914">
          <cell r="B914" t="str">
            <v>OST_087</v>
          </cell>
          <cell r="H914" t="str">
            <v>Huawei</v>
          </cell>
        </row>
        <row r="915">
          <cell r="B915" t="str">
            <v>EST_203</v>
          </cell>
          <cell r="H915" t="str">
            <v>ZTE</v>
          </cell>
        </row>
        <row r="916">
          <cell r="B916" t="str">
            <v>EXN_173</v>
          </cell>
          <cell r="H916" t="str">
            <v>NOKIA</v>
          </cell>
        </row>
        <row r="917">
          <cell r="B917" t="str">
            <v>CTR_594</v>
          </cell>
          <cell r="H917" t="str">
            <v>ZTE</v>
          </cell>
        </row>
        <row r="918">
          <cell r="B918" t="str">
            <v>CTR_642</v>
          </cell>
          <cell r="H918" t="str">
            <v>ZTE</v>
          </cell>
        </row>
        <row r="919">
          <cell r="B919" t="str">
            <v>LIT_141</v>
          </cell>
          <cell r="H919" t="str">
            <v>ZTE</v>
          </cell>
        </row>
        <row r="920">
          <cell r="B920" t="str">
            <v>LIT_084</v>
          </cell>
          <cell r="H920" t="str">
            <v>ZTE</v>
          </cell>
        </row>
        <row r="921">
          <cell r="B921" t="str">
            <v>LIT_047</v>
          </cell>
          <cell r="H921" t="str">
            <v>ZTE</v>
          </cell>
        </row>
        <row r="922">
          <cell r="B922" t="str">
            <v>LIT_045</v>
          </cell>
          <cell r="H922" t="str">
            <v>ZTE</v>
          </cell>
        </row>
        <row r="923">
          <cell r="B923" t="str">
            <v>CTR_484</v>
          </cell>
          <cell r="H923" t="str">
            <v>ZTE</v>
          </cell>
        </row>
        <row r="924">
          <cell r="B924" t="str">
            <v>CTR_483</v>
          </cell>
          <cell r="H924" t="str">
            <v>ZTE</v>
          </cell>
        </row>
        <row r="925">
          <cell r="B925" t="str">
            <v>ADM_098</v>
          </cell>
          <cell r="H925" t="str">
            <v>NOKIA</v>
          </cell>
        </row>
        <row r="926">
          <cell r="B926" t="str">
            <v>ADM_057</v>
          </cell>
          <cell r="H926" t="str">
            <v>Huawei</v>
          </cell>
        </row>
        <row r="927">
          <cell r="B927" t="str">
            <v>LIT_634</v>
          </cell>
          <cell r="H927" t="str">
            <v>ZTE</v>
          </cell>
        </row>
        <row r="928">
          <cell r="B928" t="str">
            <v>LIT_633</v>
          </cell>
          <cell r="H928" t="str">
            <v>ZTE</v>
          </cell>
        </row>
        <row r="929">
          <cell r="B929" t="str">
            <v>LIT_675</v>
          </cell>
          <cell r="H929" t="str">
            <v>ZTE</v>
          </cell>
        </row>
        <row r="930">
          <cell r="B930" t="str">
            <v>CTR_649</v>
          </cell>
          <cell r="H930" t="str">
            <v>ZTE</v>
          </cell>
        </row>
        <row r="931">
          <cell r="B931" t="str">
            <v>EXN_807</v>
          </cell>
          <cell r="H931" t="str">
            <v>NOKIA</v>
          </cell>
        </row>
        <row r="932">
          <cell r="B932" t="str">
            <v>LIT_564</v>
          </cell>
          <cell r="H932" t="str">
            <v>ZTE</v>
          </cell>
        </row>
        <row r="933">
          <cell r="B933" t="str">
            <v>LIT_853</v>
          </cell>
          <cell r="H933" t="str">
            <v>ZTE</v>
          </cell>
        </row>
        <row r="934">
          <cell r="B934" t="str">
            <v>LIT_378</v>
          </cell>
          <cell r="H934" t="str">
            <v>ZTE</v>
          </cell>
        </row>
        <row r="935">
          <cell r="B935" t="str">
            <v>ADM_074</v>
          </cell>
          <cell r="H935" t="str">
            <v>Huawei</v>
          </cell>
        </row>
        <row r="936">
          <cell r="B936" t="str">
            <v>CTR_758</v>
          </cell>
          <cell r="H936" t="str">
            <v>ZTE</v>
          </cell>
        </row>
        <row r="937">
          <cell r="B937" t="str">
            <v>CTR_821</v>
          </cell>
          <cell r="H937" t="str">
            <v>ZTE</v>
          </cell>
        </row>
        <row r="938">
          <cell r="B938" t="str">
            <v>NRD_056</v>
          </cell>
          <cell r="H938" t="str">
            <v>NOKIA</v>
          </cell>
        </row>
        <row r="939">
          <cell r="B939" t="str">
            <v>OST_245</v>
          </cell>
          <cell r="H939" t="str">
            <v>NOKIA</v>
          </cell>
        </row>
        <row r="940">
          <cell r="B940" t="str">
            <v>SUO_090</v>
          </cell>
          <cell r="H940" t="str">
            <v>NOKIA</v>
          </cell>
        </row>
        <row r="941">
          <cell r="B941" t="str">
            <v>LIT_156</v>
          </cell>
          <cell r="H941" t="str">
            <v>ZTE</v>
          </cell>
        </row>
        <row r="942">
          <cell r="B942" t="str">
            <v>LIT_154</v>
          </cell>
          <cell r="H942" t="str">
            <v>ZTE</v>
          </cell>
        </row>
        <row r="943">
          <cell r="B943" t="str">
            <v>LIT_640</v>
          </cell>
          <cell r="H943" t="str">
            <v>ZTE</v>
          </cell>
        </row>
        <row r="944">
          <cell r="B944" t="str">
            <v>LIT_482</v>
          </cell>
          <cell r="H944" t="str">
            <v>ZTE</v>
          </cell>
        </row>
        <row r="945">
          <cell r="B945" t="str">
            <v>LIT_460</v>
          </cell>
          <cell r="H945" t="str">
            <v>ZTE</v>
          </cell>
        </row>
        <row r="946">
          <cell r="B946" t="str">
            <v>EST_061</v>
          </cell>
          <cell r="H946" t="str">
            <v>NOKIA</v>
          </cell>
        </row>
        <row r="947">
          <cell r="B947" t="str">
            <v>LIT_065</v>
          </cell>
          <cell r="H947" t="str">
            <v>ZTE</v>
          </cell>
        </row>
        <row r="948">
          <cell r="B948" t="str">
            <v>SUO_096</v>
          </cell>
          <cell r="H948" t="str">
            <v>NOKIA</v>
          </cell>
        </row>
        <row r="949">
          <cell r="B949" t="str">
            <v>LIT_506</v>
          </cell>
          <cell r="H949" t="str">
            <v>ZTE</v>
          </cell>
        </row>
        <row r="950">
          <cell r="B950" t="str">
            <v>LIT_727</v>
          </cell>
          <cell r="H950" t="str">
            <v>ZTE</v>
          </cell>
        </row>
        <row r="951">
          <cell r="B951" t="str">
            <v>CTR_042</v>
          </cell>
          <cell r="H951" t="str">
            <v>ZTE</v>
          </cell>
        </row>
        <row r="952">
          <cell r="B952" t="str">
            <v>CTR_040</v>
          </cell>
          <cell r="H952" t="str">
            <v>ZTE</v>
          </cell>
        </row>
        <row r="953">
          <cell r="B953" t="str">
            <v>CTR_266</v>
          </cell>
          <cell r="H953" t="str">
            <v>ZTE</v>
          </cell>
        </row>
        <row r="954">
          <cell r="B954" t="str">
            <v>CTR_265</v>
          </cell>
          <cell r="H954" t="str">
            <v>ZTE</v>
          </cell>
        </row>
        <row r="955">
          <cell r="B955" t="str">
            <v>EST_108</v>
          </cell>
          <cell r="H955" t="str">
            <v>ZTE</v>
          </cell>
        </row>
        <row r="956">
          <cell r="B956" t="str">
            <v>LIT_169</v>
          </cell>
          <cell r="H956" t="str">
            <v>ZTE</v>
          </cell>
        </row>
        <row r="957">
          <cell r="B957" t="str">
            <v>LIT_347</v>
          </cell>
          <cell r="H957" t="str">
            <v>ZTE</v>
          </cell>
        </row>
        <row r="958">
          <cell r="B958" t="str">
            <v>LIT_325</v>
          </cell>
          <cell r="H958" t="str">
            <v>ZTE</v>
          </cell>
        </row>
        <row r="959">
          <cell r="B959" t="str">
            <v>EST_088</v>
          </cell>
          <cell r="H959" t="str">
            <v>ZTE</v>
          </cell>
        </row>
        <row r="960">
          <cell r="B960" t="str">
            <v>OST_160</v>
          </cell>
          <cell r="H960" t="str">
            <v>NOKIA</v>
          </cell>
        </row>
        <row r="961">
          <cell r="B961" t="str">
            <v>CTR_159</v>
          </cell>
          <cell r="H961" t="str">
            <v>ZTE</v>
          </cell>
        </row>
        <row r="962">
          <cell r="B962" t="str">
            <v>CTR_830</v>
          </cell>
          <cell r="H962" t="str">
            <v>ZTE</v>
          </cell>
        </row>
        <row r="963">
          <cell r="B963" t="str">
            <v>SUO_101</v>
          </cell>
          <cell r="H963" t="str">
            <v>NOKIA</v>
          </cell>
        </row>
        <row r="964">
          <cell r="B964" t="str">
            <v>LIT_449</v>
          </cell>
          <cell r="H964" t="str">
            <v>ZTE</v>
          </cell>
        </row>
        <row r="965">
          <cell r="B965" t="str">
            <v>LIT_448</v>
          </cell>
          <cell r="H965" t="str">
            <v>ZTE</v>
          </cell>
        </row>
        <row r="966">
          <cell r="B966" t="str">
            <v>CTR_090</v>
          </cell>
          <cell r="H966" t="str">
            <v>ZTE</v>
          </cell>
        </row>
        <row r="967">
          <cell r="B967" t="str">
            <v>NRO_219</v>
          </cell>
          <cell r="H967" t="str">
            <v>NOKIA</v>
          </cell>
        </row>
        <row r="968">
          <cell r="B968" t="str">
            <v>LIT_157</v>
          </cell>
          <cell r="H968" t="str">
            <v>ZTE</v>
          </cell>
        </row>
        <row r="969">
          <cell r="B969" t="str">
            <v>OST_200</v>
          </cell>
          <cell r="H969" t="str">
            <v>NOKIA</v>
          </cell>
        </row>
        <row r="970">
          <cell r="B970" t="str">
            <v>SUD_228</v>
          </cell>
          <cell r="H970" t="str">
            <v>ZTE</v>
          </cell>
        </row>
        <row r="971">
          <cell r="B971" t="str">
            <v>LIT_508</v>
          </cell>
          <cell r="H971" t="str">
            <v>NOKIA</v>
          </cell>
        </row>
        <row r="972">
          <cell r="B972" t="str">
            <v>LIT_644</v>
          </cell>
          <cell r="H972" t="str">
            <v>ZTE</v>
          </cell>
        </row>
        <row r="973">
          <cell r="B973" t="str">
            <v>LIT_646</v>
          </cell>
          <cell r="H973" t="str">
            <v>ZTE</v>
          </cell>
        </row>
        <row r="974">
          <cell r="B974" t="str">
            <v>LIT_863</v>
          </cell>
          <cell r="H974" t="str">
            <v>ZTE</v>
          </cell>
        </row>
        <row r="975">
          <cell r="B975" t="str">
            <v>SUD_060</v>
          </cell>
          <cell r="H975" t="str">
            <v>ZTE</v>
          </cell>
        </row>
        <row r="976">
          <cell r="B976" t="str">
            <v>LIT_180</v>
          </cell>
          <cell r="H976" t="str">
            <v>NOKIA</v>
          </cell>
        </row>
        <row r="977">
          <cell r="B977" t="str">
            <v>SUD_077</v>
          </cell>
          <cell r="H977" t="str">
            <v>ZTE</v>
          </cell>
        </row>
        <row r="978">
          <cell r="B978" t="str">
            <v>NRD_106</v>
          </cell>
          <cell r="H978" t="str">
            <v>NOKIA</v>
          </cell>
        </row>
        <row r="979">
          <cell r="B979" t="str">
            <v>NRD_109</v>
          </cell>
          <cell r="H979" t="str">
            <v>NOKIA</v>
          </cell>
        </row>
        <row r="980">
          <cell r="B980" t="str">
            <v>LIT_043</v>
          </cell>
          <cell r="H980" t="str">
            <v>ZTE</v>
          </cell>
        </row>
        <row r="981">
          <cell r="B981" t="str">
            <v>NRO_010</v>
          </cell>
          <cell r="H981" t="str">
            <v>NOKIA</v>
          </cell>
        </row>
        <row r="982">
          <cell r="B982" t="str">
            <v>CTR_820</v>
          </cell>
          <cell r="H982" t="str">
            <v>ZTE</v>
          </cell>
        </row>
        <row r="983">
          <cell r="B983" t="str">
            <v>CTR_131</v>
          </cell>
          <cell r="H983" t="str">
            <v>ZTE</v>
          </cell>
        </row>
        <row r="984">
          <cell r="B984" t="str">
            <v>LIT_456</v>
          </cell>
          <cell r="H984" t="str">
            <v>ZTE</v>
          </cell>
        </row>
        <row r="985">
          <cell r="B985" t="str">
            <v>SUD_127</v>
          </cell>
          <cell r="H985" t="str">
            <v>NOKIA</v>
          </cell>
        </row>
        <row r="986">
          <cell r="B986" t="str">
            <v>CTR_579</v>
          </cell>
          <cell r="H986" t="str">
            <v>ZTE</v>
          </cell>
        </row>
        <row r="987">
          <cell r="B987" t="str">
            <v>CTR_578</v>
          </cell>
          <cell r="H987" t="str">
            <v>ZTE</v>
          </cell>
        </row>
        <row r="988">
          <cell r="B988" t="str">
            <v>CTR_447</v>
          </cell>
          <cell r="H988" t="str">
            <v>ZTE</v>
          </cell>
        </row>
        <row r="989">
          <cell r="B989" t="str">
            <v>NRO_261</v>
          </cell>
          <cell r="H989" t="str">
            <v>NOKIA</v>
          </cell>
        </row>
        <row r="990">
          <cell r="B990" t="str">
            <v>LIT_044</v>
          </cell>
          <cell r="H990" t="str">
            <v>ZTE</v>
          </cell>
        </row>
        <row r="991">
          <cell r="B991" t="str">
            <v>LIT_129</v>
          </cell>
          <cell r="H991" t="str">
            <v>ZTE</v>
          </cell>
        </row>
        <row r="992">
          <cell r="B992" t="str">
            <v>CTR_217</v>
          </cell>
          <cell r="H992" t="str">
            <v>ZTE</v>
          </cell>
        </row>
        <row r="993">
          <cell r="B993" t="str">
            <v>SUD_018</v>
          </cell>
          <cell r="H993" t="str">
            <v>ZTE</v>
          </cell>
        </row>
        <row r="994">
          <cell r="B994" t="str">
            <v>CTR_236</v>
          </cell>
          <cell r="H994" t="str">
            <v>ZTE</v>
          </cell>
        </row>
        <row r="995">
          <cell r="B995" t="str">
            <v>SUD_121</v>
          </cell>
          <cell r="H995" t="str">
            <v>NOKIA</v>
          </cell>
        </row>
        <row r="996">
          <cell r="B996" t="str">
            <v>LIT_452</v>
          </cell>
          <cell r="H996" t="str">
            <v>ZTE</v>
          </cell>
        </row>
        <row r="997">
          <cell r="B997" t="str">
            <v>LIT_451</v>
          </cell>
          <cell r="H997" t="str">
            <v>ZTE</v>
          </cell>
        </row>
        <row r="998">
          <cell r="B998" t="str">
            <v>OST_220</v>
          </cell>
          <cell r="H998" t="str">
            <v>NOKIA</v>
          </cell>
        </row>
        <row r="999">
          <cell r="B999" t="str">
            <v>ADM_154</v>
          </cell>
          <cell r="H999" t="str">
            <v>NOKIA</v>
          </cell>
        </row>
        <row r="1000">
          <cell r="B1000" t="str">
            <v>SUD_241</v>
          </cell>
          <cell r="H1000" t="str">
            <v>ZTE</v>
          </cell>
        </row>
        <row r="1001">
          <cell r="B1001" t="str">
            <v>LIT_580</v>
          </cell>
          <cell r="H1001" t="str">
            <v>ZTE</v>
          </cell>
        </row>
        <row r="1002">
          <cell r="B1002" t="str">
            <v>LIT_579</v>
          </cell>
          <cell r="H1002" t="str">
            <v>ZTE</v>
          </cell>
        </row>
        <row r="1003">
          <cell r="B1003" t="str">
            <v>SUO_109</v>
          </cell>
          <cell r="H1003" t="str">
            <v>Huawei</v>
          </cell>
        </row>
        <row r="1004">
          <cell r="B1004" t="str">
            <v>SUO_200</v>
          </cell>
          <cell r="H1004" t="str">
            <v>Huawei</v>
          </cell>
        </row>
        <row r="1005">
          <cell r="B1005" t="str">
            <v>SUO_236</v>
          </cell>
          <cell r="H1005" t="str">
            <v>Huawei</v>
          </cell>
        </row>
        <row r="1006">
          <cell r="B1006" t="str">
            <v>OST_077</v>
          </cell>
          <cell r="H1006" t="str">
            <v>Huawei</v>
          </cell>
        </row>
        <row r="1007">
          <cell r="B1007" t="str">
            <v>ADM_099</v>
          </cell>
          <cell r="H1007" t="str">
            <v>NOKIA</v>
          </cell>
        </row>
        <row r="1008">
          <cell r="B1008" t="str">
            <v>OST_161</v>
          </cell>
          <cell r="H1008" t="str">
            <v>NOKIA</v>
          </cell>
        </row>
        <row r="1009">
          <cell r="B1009" t="str">
            <v>OST_078</v>
          </cell>
          <cell r="H1009" t="str">
            <v>Huawei</v>
          </cell>
        </row>
        <row r="1010">
          <cell r="B1010" t="str">
            <v>OST_156</v>
          </cell>
          <cell r="H1010" t="str">
            <v>NOKIA</v>
          </cell>
        </row>
        <row r="1011">
          <cell r="B1011" t="str">
            <v>SUO_052</v>
          </cell>
          <cell r="H1011" t="str">
            <v>Huawei</v>
          </cell>
        </row>
        <row r="1012">
          <cell r="B1012" t="str">
            <v>EST_112</v>
          </cell>
          <cell r="H1012" t="str">
            <v>ZTE</v>
          </cell>
        </row>
        <row r="1013">
          <cell r="B1013" t="str">
            <v>OST_208</v>
          </cell>
          <cell r="H1013" t="str">
            <v>NOKIA</v>
          </cell>
        </row>
        <row r="1014">
          <cell r="B1014" t="str">
            <v>ADM_043</v>
          </cell>
          <cell r="H1014" t="str">
            <v>NOKIA</v>
          </cell>
        </row>
        <row r="1015">
          <cell r="B1015" t="str">
            <v>OST_140</v>
          </cell>
          <cell r="H1015" t="str">
            <v>NOKIA</v>
          </cell>
        </row>
        <row r="1016">
          <cell r="B1016" t="str">
            <v>SUO_039</v>
          </cell>
          <cell r="H1016" t="str">
            <v>NOKIA</v>
          </cell>
        </row>
        <row r="1017">
          <cell r="B1017" t="str">
            <v>OST_116</v>
          </cell>
          <cell r="H1017" t="str">
            <v>NOKIA</v>
          </cell>
        </row>
        <row r="1018">
          <cell r="B1018" t="str">
            <v>CTR_014</v>
          </cell>
          <cell r="H1018" t="str">
            <v>ZTE</v>
          </cell>
        </row>
        <row r="1019">
          <cell r="B1019" t="str">
            <v>ADM_031</v>
          </cell>
          <cell r="H1019" t="str">
            <v>NOKIA</v>
          </cell>
        </row>
        <row r="1020">
          <cell r="B1020" t="str">
            <v>ADM_032</v>
          </cell>
          <cell r="H1020" t="str">
            <v>NOKIA</v>
          </cell>
        </row>
        <row r="1021">
          <cell r="B1021" t="str">
            <v>EXN_134</v>
          </cell>
          <cell r="H1021" t="str">
            <v>Huawei</v>
          </cell>
        </row>
        <row r="1022">
          <cell r="B1022" t="str">
            <v>LIT_151</v>
          </cell>
          <cell r="H1022" t="str">
            <v>ZTE</v>
          </cell>
        </row>
        <row r="1023">
          <cell r="B1023" t="str">
            <v>LIT_120</v>
          </cell>
          <cell r="H1023" t="str">
            <v>ZTE</v>
          </cell>
        </row>
        <row r="1024">
          <cell r="B1024" t="str">
            <v>EXN_106</v>
          </cell>
          <cell r="H1024" t="str">
            <v>Huawei</v>
          </cell>
        </row>
        <row r="1025">
          <cell r="B1025" t="str">
            <v>EXN_140</v>
          </cell>
          <cell r="H1025" t="str">
            <v>NOKIA</v>
          </cell>
        </row>
        <row r="1026">
          <cell r="B1026" t="str">
            <v>EST_211</v>
          </cell>
          <cell r="H1026" t="str">
            <v>ZTE</v>
          </cell>
        </row>
        <row r="1027">
          <cell r="B1027" t="str">
            <v>EXN_089</v>
          </cell>
          <cell r="H1027" t="str">
            <v>Huawei</v>
          </cell>
        </row>
        <row r="1028">
          <cell r="B1028" t="str">
            <v>NRD_175</v>
          </cell>
          <cell r="H1028" t="str">
            <v>Huawei</v>
          </cell>
        </row>
        <row r="1029">
          <cell r="B1029" t="str">
            <v>SUO_191</v>
          </cell>
          <cell r="H1029" t="str">
            <v>Huawei</v>
          </cell>
        </row>
        <row r="1030">
          <cell r="B1030" t="str">
            <v>EXN_011</v>
          </cell>
          <cell r="H1030" t="str">
            <v>NOKIA</v>
          </cell>
        </row>
        <row r="1031">
          <cell r="B1031" t="str">
            <v>CTR_774</v>
          </cell>
          <cell r="H1031" t="str">
            <v>ZTE</v>
          </cell>
        </row>
        <row r="1032">
          <cell r="B1032" t="str">
            <v>CTR_654</v>
          </cell>
          <cell r="H1032" t="str">
            <v>ZTE</v>
          </cell>
        </row>
        <row r="1033">
          <cell r="B1033" t="str">
            <v>SUD_224</v>
          </cell>
          <cell r="H1033" t="str">
            <v>ZTE</v>
          </cell>
        </row>
        <row r="1034">
          <cell r="B1034" t="str">
            <v>LIT_313</v>
          </cell>
          <cell r="H1034" t="str">
            <v>ZTE</v>
          </cell>
        </row>
        <row r="1035">
          <cell r="B1035" t="str">
            <v>LIT_236</v>
          </cell>
          <cell r="H1035" t="str">
            <v>ZTE</v>
          </cell>
        </row>
        <row r="1036">
          <cell r="B1036" t="str">
            <v>LIT_433</v>
          </cell>
          <cell r="H1036" t="str">
            <v>ZTE</v>
          </cell>
        </row>
        <row r="1037">
          <cell r="B1037" t="str">
            <v>CTR_074</v>
          </cell>
          <cell r="H1037" t="str">
            <v>ZTE</v>
          </cell>
        </row>
        <row r="1038">
          <cell r="B1038" t="str">
            <v>CTR_658</v>
          </cell>
          <cell r="H1038" t="str">
            <v>ZTE</v>
          </cell>
        </row>
        <row r="1039">
          <cell r="B1039" t="str">
            <v>LIT_486</v>
          </cell>
          <cell r="H1039" t="str">
            <v>ZTE</v>
          </cell>
        </row>
        <row r="1040">
          <cell r="B1040" t="str">
            <v>EST_200</v>
          </cell>
          <cell r="H1040" t="str">
            <v>ZTE</v>
          </cell>
        </row>
        <row r="1041">
          <cell r="B1041" t="str">
            <v>CTR_567</v>
          </cell>
          <cell r="H1041" t="str">
            <v>ZTE</v>
          </cell>
        </row>
        <row r="1042">
          <cell r="B1042" t="str">
            <v>LIT_429</v>
          </cell>
          <cell r="H1042" t="str">
            <v>ZTE</v>
          </cell>
        </row>
        <row r="1043">
          <cell r="B1043" t="str">
            <v>LIT_498</v>
          </cell>
          <cell r="H1043" t="str">
            <v>ZTE</v>
          </cell>
        </row>
        <row r="1044">
          <cell r="B1044" t="str">
            <v>SUO_184</v>
          </cell>
          <cell r="H1044" t="str">
            <v>Huawei</v>
          </cell>
        </row>
        <row r="1045">
          <cell r="B1045" t="str">
            <v>SUO_226</v>
          </cell>
          <cell r="H1045" t="str">
            <v>Huawei</v>
          </cell>
        </row>
        <row r="1046">
          <cell r="B1046" t="str">
            <v>EST_139</v>
          </cell>
          <cell r="H1046" t="str">
            <v>ZTE</v>
          </cell>
        </row>
        <row r="1047">
          <cell r="B1047" t="str">
            <v>EST_005</v>
          </cell>
          <cell r="H1047" t="str">
            <v>ZTE</v>
          </cell>
        </row>
        <row r="1048">
          <cell r="B1048" t="str">
            <v>LIT_051</v>
          </cell>
          <cell r="H1048" t="str">
            <v>ZTE</v>
          </cell>
        </row>
        <row r="1049">
          <cell r="B1049" t="str">
            <v>OST_240</v>
          </cell>
          <cell r="H1049" t="str">
            <v>Huawei</v>
          </cell>
        </row>
        <row r="1050">
          <cell r="B1050" t="str">
            <v>CTR_628</v>
          </cell>
          <cell r="H1050" t="str">
            <v>ZTE</v>
          </cell>
        </row>
        <row r="1051">
          <cell r="B1051" t="str">
            <v>CTR_776</v>
          </cell>
          <cell r="H1051" t="str">
            <v>ZTE</v>
          </cell>
        </row>
        <row r="1052">
          <cell r="B1052" t="str">
            <v>LIT_850</v>
          </cell>
          <cell r="H1052" t="str">
            <v>ZTE</v>
          </cell>
        </row>
        <row r="1053">
          <cell r="B1053" t="str">
            <v>CTR_551</v>
          </cell>
          <cell r="H1053" t="str">
            <v>ZTE</v>
          </cell>
        </row>
        <row r="1054">
          <cell r="B1054" t="str">
            <v>EST_070</v>
          </cell>
          <cell r="H1054" t="str">
            <v>ZTE</v>
          </cell>
        </row>
        <row r="1055">
          <cell r="B1055" t="str">
            <v>CTR_750</v>
          </cell>
          <cell r="H1055" t="str">
            <v>ZTE</v>
          </cell>
        </row>
        <row r="1056">
          <cell r="B1056" t="str">
            <v>CTR_763</v>
          </cell>
          <cell r="H1056" t="str">
            <v>ZTE</v>
          </cell>
        </row>
        <row r="1057">
          <cell r="B1057" t="str">
            <v>CTR_370</v>
          </cell>
          <cell r="H1057" t="str">
            <v>ZTE</v>
          </cell>
        </row>
        <row r="1058">
          <cell r="B1058" t="str">
            <v>NRO_133</v>
          </cell>
          <cell r="H1058" t="str">
            <v>Huawei</v>
          </cell>
        </row>
        <row r="1059">
          <cell r="B1059" t="str">
            <v>CTR_946</v>
          </cell>
          <cell r="H1059" t="str">
            <v>ZTE</v>
          </cell>
        </row>
        <row r="1060">
          <cell r="B1060" t="str">
            <v>CTR_317</v>
          </cell>
          <cell r="H1060" t="str">
            <v>ZTE</v>
          </cell>
        </row>
        <row r="1061">
          <cell r="B1061" t="str">
            <v>EXN_368</v>
          </cell>
          <cell r="H1061" t="str">
            <v>Huawei</v>
          </cell>
        </row>
        <row r="1062">
          <cell r="B1062" t="str">
            <v>CTR_262</v>
          </cell>
          <cell r="H1062" t="str">
            <v>ZTE</v>
          </cell>
        </row>
        <row r="1063">
          <cell r="B1063" t="str">
            <v>LIT_102</v>
          </cell>
          <cell r="H1063" t="str">
            <v>ZTE</v>
          </cell>
        </row>
        <row r="1064">
          <cell r="B1064" t="str">
            <v>CTR_1054</v>
          </cell>
          <cell r="H1064" t="str">
            <v>ZTE</v>
          </cell>
        </row>
        <row r="1065">
          <cell r="B1065" t="str">
            <v>CTR_702_indoor_8F</v>
          </cell>
          <cell r="H1065" t="str">
            <v>ZTE</v>
          </cell>
        </row>
        <row r="1066">
          <cell r="B1066" t="str">
            <v>CTR_714</v>
          </cell>
          <cell r="H1066" t="str">
            <v>ZTE</v>
          </cell>
        </row>
        <row r="1067">
          <cell r="B1067" t="str">
            <v>CTR_513</v>
          </cell>
          <cell r="H1067" t="str">
            <v>ZTE</v>
          </cell>
        </row>
        <row r="1068">
          <cell r="B1068" t="str">
            <v>CTR_322</v>
          </cell>
          <cell r="H1068" t="str">
            <v>ZTE</v>
          </cell>
        </row>
        <row r="1069">
          <cell r="B1069" t="str">
            <v>LIT_270</v>
          </cell>
          <cell r="H1069" t="str">
            <v>ZTE</v>
          </cell>
        </row>
        <row r="1070">
          <cell r="B1070" t="str">
            <v>NRO_118</v>
          </cell>
          <cell r="H1070" t="str">
            <v>Huawei</v>
          </cell>
        </row>
        <row r="1071">
          <cell r="B1071" t="str">
            <v>CTR_1050</v>
          </cell>
          <cell r="H1071" t="str">
            <v>ZTE</v>
          </cell>
        </row>
        <row r="1072">
          <cell r="B1072" t="str">
            <v>OST_276</v>
          </cell>
          <cell r="H1072" t="str">
            <v>Huawei</v>
          </cell>
        </row>
        <row r="1073">
          <cell r="B1073" t="str">
            <v>LIT_667</v>
          </cell>
          <cell r="H1073" t="str">
            <v>ZTE</v>
          </cell>
        </row>
        <row r="1074">
          <cell r="B1074" t="str">
            <v>CTR_019</v>
          </cell>
          <cell r="H1074" t="str">
            <v>ZTE</v>
          </cell>
        </row>
        <row r="1075">
          <cell r="B1075" t="str">
            <v>LIT_020</v>
          </cell>
          <cell r="H1075" t="str">
            <v>ZTE</v>
          </cell>
        </row>
        <row r="1076">
          <cell r="B1076" t="str">
            <v>NRO_066</v>
          </cell>
          <cell r="H1076" t="str">
            <v>Huawei</v>
          </cell>
        </row>
        <row r="1077">
          <cell r="B1077" t="str">
            <v>CTR_637</v>
          </cell>
          <cell r="H1077" t="str">
            <v>ZTE</v>
          </cell>
        </row>
        <row r="1078">
          <cell r="B1078" t="str">
            <v>CTR_163</v>
          </cell>
          <cell r="H1078" t="str">
            <v>ZTE</v>
          </cell>
        </row>
        <row r="1079">
          <cell r="B1079" t="str">
            <v>SUO_163</v>
          </cell>
          <cell r="H1079" t="str">
            <v>Huawei</v>
          </cell>
        </row>
        <row r="1080">
          <cell r="B1080" t="str">
            <v>CTR_674</v>
          </cell>
          <cell r="H1080" t="str">
            <v>ZTE</v>
          </cell>
        </row>
        <row r="1081">
          <cell r="B1081" t="str">
            <v>CTR_425</v>
          </cell>
          <cell r="H1081" t="str">
            <v>ZTE</v>
          </cell>
        </row>
        <row r="1082">
          <cell r="B1082" t="str">
            <v>OST_047</v>
          </cell>
          <cell r="H1082" t="str">
            <v>Huawei</v>
          </cell>
        </row>
        <row r="1083">
          <cell r="B1083" t="str">
            <v>NRD_063</v>
          </cell>
          <cell r="H1083" t="str">
            <v>Huawei</v>
          </cell>
        </row>
        <row r="1084">
          <cell r="B1084" t="str">
            <v>NRO_119</v>
          </cell>
          <cell r="H1084" t="str">
            <v>Huawei</v>
          </cell>
        </row>
        <row r="1085">
          <cell r="B1085" t="str">
            <v>ADM_058</v>
          </cell>
          <cell r="H1085" t="str">
            <v>Huawei</v>
          </cell>
        </row>
        <row r="1086">
          <cell r="B1086" t="str">
            <v>NRD_140</v>
          </cell>
          <cell r="H1086" t="str">
            <v>Huawei</v>
          </cell>
        </row>
        <row r="1087">
          <cell r="B1087" t="str">
            <v>CTR_520</v>
          </cell>
          <cell r="H1087" t="str">
            <v>ZTE</v>
          </cell>
        </row>
        <row r="1088">
          <cell r="B1088" t="str">
            <v>NRO_124</v>
          </cell>
          <cell r="H1088" t="str">
            <v>Huawei</v>
          </cell>
        </row>
        <row r="1089">
          <cell r="B1089" t="str">
            <v>NRO_126</v>
          </cell>
          <cell r="H1089" t="str">
            <v>Huawei</v>
          </cell>
        </row>
        <row r="1090">
          <cell r="B1090" t="str">
            <v>NRO_226</v>
          </cell>
          <cell r="H1090" t="str">
            <v>Huawei</v>
          </cell>
        </row>
        <row r="1091">
          <cell r="B1091" t="str">
            <v>SUD_260</v>
          </cell>
          <cell r="H1091" t="str">
            <v>ZTE</v>
          </cell>
        </row>
        <row r="1092">
          <cell r="B1092" t="str">
            <v>EXN_144</v>
          </cell>
          <cell r="H1092" t="str">
            <v>Huawei</v>
          </cell>
        </row>
        <row r="1093">
          <cell r="B1093" t="str">
            <v>SUO_202</v>
          </cell>
          <cell r="H1093" t="str">
            <v>Huawei</v>
          </cell>
        </row>
        <row r="1094">
          <cell r="B1094" t="str">
            <v>NRO_016</v>
          </cell>
          <cell r="H1094" t="str">
            <v>Huawei</v>
          </cell>
        </row>
        <row r="1095">
          <cell r="B1095" t="str">
            <v>EST_079</v>
          </cell>
          <cell r="H1095" t="str">
            <v>ZTE</v>
          </cell>
        </row>
        <row r="1096">
          <cell r="B1096" t="str">
            <v>CTR_313</v>
          </cell>
          <cell r="H1096" t="str">
            <v>ZTE</v>
          </cell>
        </row>
        <row r="1097">
          <cell r="B1097" t="str">
            <v>LIT_435</v>
          </cell>
          <cell r="H1097" t="str">
            <v>ZTE</v>
          </cell>
        </row>
        <row r="1098">
          <cell r="B1098" t="str">
            <v>OST_170</v>
          </cell>
          <cell r="H1098" t="str">
            <v>Huawei</v>
          </cell>
        </row>
        <row r="1099">
          <cell r="B1099" t="str">
            <v>OST_107</v>
          </cell>
          <cell r="H1099" t="str">
            <v>Huawei</v>
          </cell>
        </row>
        <row r="1100">
          <cell r="B1100" t="str">
            <v>OST_096</v>
          </cell>
          <cell r="H1100" t="str">
            <v>Huawei</v>
          </cell>
        </row>
        <row r="1101">
          <cell r="B1101" t="str">
            <v>EXN_234</v>
          </cell>
          <cell r="H1101" t="str">
            <v>Huawei</v>
          </cell>
        </row>
        <row r="1102">
          <cell r="B1102" t="str">
            <v>EXN_101</v>
          </cell>
          <cell r="H1102" t="str">
            <v>Huawei</v>
          </cell>
        </row>
        <row r="1103">
          <cell r="B1103" t="str">
            <v>CTR_1052</v>
          </cell>
          <cell r="H1103" t="str">
            <v>ZTE</v>
          </cell>
        </row>
        <row r="1104">
          <cell r="B1104" t="str">
            <v>CTR_755</v>
          </cell>
          <cell r="H1104" t="str">
            <v>ZTE</v>
          </cell>
        </row>
        <row r="1105">
          <cell r="B1105" t="str">
            <v>NRD_086</v>
          </cell>
          <cell r="H1105" t="str">
            <v>Huawei</v>
          </cell>
        </row>
        <row r="1106">
          <cell r="B1106" t="str">
            <v>CTR_330</v>
          </cell>
          <cell r="H1106" t="str">
            <v>ZTE</v>
          </cell>
        </row>
        <row r="1107">
          <cell r="B1107" t="str">
            <v>CTR_772</v>
          </cell>
          <cell r="H1107" t="str">
            <v>ZTE</v>
          </cell>
        </row>
        <row r="1108">
          <cell r="B1108" t="str">
            <v>NRO_148</v>
          </cell>
          <cell r="H1108" t="str">
            <v>Huawei</v>
          </cell>
        </row>
        <row r="1109">
          <cell r="B1109" t="str">
            <v>OST_137</v>
          </cell>
          <cell r="H1109" t="str">
            <v>Huawei</v>
          </cell>
        </row>
        <row r="1110">
          <cell r="B1110" t="str">
            <v>SUO_116</v>
          </cell>
          <cell r="H1110" t="str">
            <v>Huawei</v>
          </cell>
        </row>
        <row r="1111">
          <cell r="B1111" t="str">
            <v>LIT_370</v>
          </cell>
          <cell r="H1111" t="str">
            <v>ZTE</v>
          </cell>
        </row>
        <row r="1112">
          <cell r="B1112" t="str">
            <v>SUO_154</v>
          </cell>
          <cell r="H1112" t="str">
            <v>Huawei</v>
          </cell>
        </row>
        <row r="1113">
          <cell r="B1113" t="str">
            <v>EXN_096</v>
          </cell>
          <cell r="H1113" t="str">
            <v>Huawei</v>
          </cell>
        </row>
        <row r="1114">
          <cell r="B1114" t="str">
            <v>NRD_065</v>
          </cell>
          <cell r="H1114" t="str">
            <v>Huawei</v>
          </cell>
        </row>
        <row r="1115">
          <cell r="B1115" t="str">
            <v>NRD_097</v>
          </cell>
          <cell r="H1115" t="str">
            <v>Huawei</v>
          </cell>
        </row>
        <row r="1116">
          <cell r="B1116" t="str">
            <v>EXN_184</v>
          </cell>
          <cell r="H1116" t="str">
            <v>Huawei</v>
          </cell>
        </row>
        <row r="1117">
          <cell r="B1117" t="str">
            <v>LIT_364</v>
          </cell>
          <cell r="H1117" t="str">
            <v>ZTE</v>
          </cell>
        </row>
        <row r="1118">
          <cell r="B1118" t="str">
            <v>OST_076</v>
          </cell>
          <cell r="H1118" t="str">
            <v>Huawei</v>
          </cell>
        </row>
        <row r="1119">
          <cell r="B1119" t="str">
            <v>NRD_053</v>
          </cell>
          <cell r="H1119" t="str">
            <v>Huawei</v>
          </cell>
        </row>
        <row r="1120">
          <cell r="B1120" t="str">
            <v>LIT_203</v>
          </cell>
          <cell r="H1120" t="str">
            <v>ZTE</v>
          </cell>
        </row>
        <row r="1121">
          <cell r="B1121" t="str">
            <v>LIT_123</v>
          </cell>
          <cell r="H1121" t="str">
            <v>ZTE</v>
          </cell>
        </row>
        <row r="1122">
          <cell r="B1122" t="str">
            <v>OST_119</v>
          </cell>
          <cell r="H1122" t="str">
            <v>Huawei</v>
          </cell>
        </row>
        <row r="1123">
          <cell r="B1123" t="str">
            <v>SUD_096</v>
          </cell>
          <cell r="H1123" t="str">
            <v>ZTE</v>
          </cell>
        </row>
        <row r="1124">
          <cell r="B1124" t="str">
            <v>LIT_690</v>
          </cell>
          <cell r="H1124" t="str">
            <v>ZTE</v>
          </cell>
        </row>
        <row r="1125">
          <cell r="B1125" t="str">
            <v>OST_297</v>
          </cell>
          <cell r="H1125" t="str">
            <v>Huawei</v>
          </cell>
        </row>
        <row r="1126">
          <cell r="B1126" t="str">
            <v>OST_075</v>
          </cell>
          <cell r="H1126" t="str">
            <v>Huawei</v>
          </cell>
        </row>
        <row r="1127">
          <cell r="B1127" t="str">
            <v>CTR_1057</v>
          </cell>
          <cell r="H1127" t="str">
            <v>ZTE</v>
          </cell>
        </row>
        <row r="1128">
          <cell r="B1128" t="str">
            <v>ADM_026</v>
          </cell>
          <cell r="H1128" t="str">
            <v>Huawei</v>
          </cell>
        </row>
        <row r="1129">
          <cell r="B1129" t="str">
            <v>EST_128</v>
          </cell>
          <cell r="H1129" t="str">
            <v>ZTE</v>
          </cell>
        </row>
        <row r="1130">
          <cell r="B1130" t="str">
            <v>EST_004</v>
          </cell>
          <cell r="H1130" t="str">
            <v>ZTE</v>
          </cell>
        </row>
        <row r="1131">
          <cell r="B1131" t="str">
            <v>OST_120</v>
          </cell>
          <cell r="H1131" t="str">
            <v>Huawei</v>
          </cell>
        </row>
        <row r="1132">
          <cell r="B1132" t="str">
            <v>EST_194</v>
          </cell>
          <cell r="H1132" t="str">
            <v>ZTE</v>
          </cell>
        </row>
        <row r="1133">
          <cell r="B1133" t="str">
            <v>LIT_372</v>
          </cell>
          <cell r="H1133" t="str">
            <v>ZTE</v>
          </cell>
        </row>
        <row r="1134">
          <cell r="B1134" t="str">
            <v>NRD_073</v>
          </cell>
          <cell r="H1134" t="str">
            <v>Huawei</v>
          </cell>
        </row>
        <row r="1135">
          <cell r="B1135" t="str">
            <v>NRD_163</v>
          </cell>
          <cell r="H1135" t="str">
            <v>Huawei</v>
          </cell>
        </row>
        <row r="1136">
          <cell r="B1136" t="str">
            <v>NRO_130</v>
          </cell>
          <cell r="H1136" t="str">
            <v>Huawei</v>
          </cell>
        </row>
        <row r="1137">
          <cell r="B1137" t="str">
            <v>OST_067</v>
          </cell>
          <cell r="H1137" t="str">
            <v>Huawei</v>
          </cell>
        </row>
        <row r="1138">
          <cell r="B1138" t="str">
            <v>EXN_001</v>
          </cell>
          <cell r="H1138" t="str">
            <v>Huawei</v>
          </cell>
        </row>
        <row r="1139">
          <cell r="B1139" t="str">
            <v>OST_113</v>
          </cell>
          <cell r="H1139" t="str">
            <v>Huawei</v>
          </cell>
        </row>
        <row r="1140">
          <cell r="B1140" t="str">
            <v>SUO_079</v>
          </cell>
          <cell r="H1140" t="str">
            <v>Huawei</v>
          </cell>
        </row>
        <row r="1141">
          <cell r="B1141" t="str">
            <v>OST_003</v>
          </cell>
          <cell r="H1141" t="str">
            <v>Huawei</v>
          </cell>
        </row>
        <row r="1142">
          <cell r="B1142" t="str">
            <v>LIT_374</v>
          </cell>
          <cell r="H1142" t="str">
            <v>ZTE</v>
          </cell>
        </row>
        <row r="1143">
          <cell r="B1143" t="str">
            <v>SUO_181</v>
          </cell>
          <cell r="H1143" t="str">
            <v>Huawei</v>
          </cell>
        </row>
        <row r="1144">
          <cell r="B1144" t="str">
            <v>NRO_117</v>
          </cell>
          <cell r="H1144" t="str">
            <v>Huawei</v>
          </cell>
        </row>
        <row r="1145">
          <cell r="B1145" t="str">
            <v>CTR_799</v>
          </cell>
          <cell r="H1145" t="str">
            <v>ZTE</v>
          </cell>
        </row>
        <row r="1146">
          <cell r="B1146" t="str">
            <v>NRO_221</v>
          </cell>
          <cell r="H1146" t="str">
            <v>Huawei</v>
          </cell>
        </row>
        <row r="1147">
          <cell r="B1147" t="str">
            <v>NRO_062</v>
          </cell>
          <cell r="H1147" t="str">
            <v>Huawei</v>
          </cell>
        </row>
        <row r="1148">
          <cell r="B1148" t="str">
            <v>NRO_070</v>
          </cell>
          <cell r="H1148" t="str">
            <v>Huawei</v>
          </cell>
        </row>
        <row r="1149">
          <cell r="B1149" t="str">
            <v>NRO_028</v>
          </cell>
          <cell r="H1149" t="str">
            <v>Huawei</v>
          </cell>
        </row>
        <row r="1150">
          <cell r="B1150" t="str">
            <v>EXN_189</v>
          </cell>
          <cell r="H1150" t="str">
            <v>HUAWEI</v>
          </cell>
        </row>
        <row r="1151">
          <cell r="B1151" t="str">
            <v>EXN_190</v>
          </cell>
          <cell r="H1151" t="str">
            <v>HUAWEI</v>
          </cell>
        </row>
        <row r="1152">
          <cell r="B1152" t="str">
            <v>NRD_135</v>
          </cell>
          <cell r="H1152" t="str">
            <v>Huawei</v>
          </cell>
        </row>
        <row r="1153">
          <cell r="B1153" t="str">
            <v>EXN_118</v>
          </cell>
          <cell r="H1153" t="str">
            <v>Huawei</v>
          </cell>
        </row>
        <row r="1154">
          <cell r="B1154" t="str">
            <v>NRD_031</v>
          </cell>
          <cell r="H1154" t="str">
            <v>HUAWEI</v>
          </cell>
        </row>
        <row r="1155">
          <cell r="B1155" t="str">
            <v>EXN_028</v>
          </cell>
          <cell r="H1155" t="str">
            <v>HUAWEI</v>
          </cell>
        </row>
        <row r="1156">
          <cell r="B1156" t="str">
            <v>CTR_422</v>
          </cell>
          <cell r="H1156" t="str">
            <v>ZTE</v>
          </cell>
        </row>
        <row r="1157">
          <cell r="B1157" t="str">
            <v>LIT_360</v>
          </cell>
          <cell r="H1157" t="str">
            <v>ZTE</v>
          </cell>
        </row>
        <row r="1158">
          <cell r="B1158" t="str">
            <v>OST_180</v>
          </cell>
          <cell r="H1158" t="str">
            <v>HUAWEI</v>
          </cell>
        </row>
        <row r="1159">
          <cell r="B1159" t="str">
            <v>SUO_081</v>
          </cell>
          <cell r="H1159" t="str">
            <v>HUAWEI</v>
          </cell>
        </row>
        <row r="1160">
          <cell r="B1160" t="str">
            <v>NRD_092</v>
          </cell>
          <cell r="H1160" t="str">
            <v>HUAWEI</v>
          </cell>
        </row>
        <row r="1161">
          <cell r="B1161" t="str">
            <v>SUD_055</v>
          </cell>
          <cell r="H1161" t="str">
            <v>ZTE</v>
          </cell>
        </row>
        <row r="1162">
          <cell r="B1162" t="str">
            <v>EXN_110</v>
          </cell>
          <cell r="H1162" t="str">
            <v>HUAWEI</v>
          </cell>
        </row>
        <row r="1163">
          <cell r="B1163" t="str">
            <v>NRO_051</v>
          </cell>
          <cell r="H1163" t="str">
            <v>NOKIA</v>
          </cell>
        </row>
        <row r="1164">
          <cell r="B1164" t="str">
            <v>LIT_173</v>
          </cell>
          <cell r="H1164" t="str">
            <v>HUAWEI</v>
          </cell>
        </row>
        <row r="1165">
          <cell r="B1165" t="str">
            <v>LIT_431</v>
          </cell>
          <cell r="H1165" t="str">
            <v>ZTE</v>
          </cell>
        </row>
        <row r="1166">
          <cell r="B1166" t="str">
            <v>SUD_054</v>
          </cell>
          <cell r="H1166" t="str">
            <v>ZTE</v>
          </cell>
        </row>
        <row r="1167">
          <cell r="B1167" t="str">
            <v>LIT_201</v>
          </cell>
          <cell r="H1167" t="str">
            <v>ZTE</v>
          </cell>
        </row>
        <row r="1168">
          <cell r="B1168" t="str">
            <v>CTR_442</v>
          </cell>
          <cell r="H1168" t="str">
            <v>NOKIA</v>
          </cell>
        </row>
        <row r="1169">
          <cell r="B1169" t="str">
            <v>NRO_076</v>
          </cell>
          <cell r="H1169" t="str">
            <v>NOKIA</v>
          </cell>
        </row>
        <row r="1170">
          <cell r="B1170" t="str">
            <v>OST_254</v>
          </cell>
          <cell r="H1170" t="str">
            <v>HUAWEI</v>
          </cell>
        </row>
        <row r="1171">
          <cell r="B1171" t="str">
            <v>CTR_453</v>
          </cell>
          <cell r="H1171" t="str">
            <v>NOKIA</v>
          </cell>
        </row>
        <row r="1172">
          <cell r="B1172" t="str">
            <v>CTR_441</v>
          </cell>
          <cell r="H1172" t="str">
            <v>ZTE</v>
          </cell>
        </row>
        <row r="1173">
          <cell r="B1173" t="str">
            <v>EXN_186</v>
          </cell>
          <cell r="H1173" t="str">
            <v>HUAWEI</v>
          </cell>
        </row>
        <row r="1174">
          <cell r="B1174" t="str">
            <v>NRO_247</v>
          </cell>
          <cell r="H1174" t="str">
            <v>NOKIA</v>
          </cell>
        </row>
        <row r="1175">
          <cell r="B1175" t="str">
            <v>CTR_676</v>
          </cell>
          <cell r="H1175" t="str">
            <v>ZTE</v>
          </cell>
        </row>
        <row r="1176">
          <cell r="B1176" t="str">
            <v>OST_303</v>
          </cell>
          <cell r="H1176" t="str">
            <v>HUAWEI</v>
          </cell>
        </row>
        <row r="1177">
          <cell r="B1177" t="str">
            <v>LIT_772</v>
          </cell>
          <cell r="H1177" t="str">
            <v>ZTE</v>
          </cell>
        </row>
        <row r="1178">
          <cell r="B1178" t="str">
            <v>LIT_069</v>
          </cell>
          <cell r="H1178" t="str">
            <v>ZTE</v>
          </cell>
        </row>
        <row r="1179">
          <cell r="B1179" t="str">
            <v>EXN_259</v>
          </cell>
          <cell r="H1179" t="str">
            <v>HUAWEI</v>
          </cell>
        </row>
        <row r="1180">
          <cell r="B1180" t="str">
            <v>OST_307</v>
          </cell>
          <cell r="H1180" t="str">
            <v>NOKIA</v>
          </cell>
        </row>
        <row r="1181">
          <cell r="B1181" t="str">
            <v>SUO_164</v>
          </cell>
          <cell r="H1181" t="str">
            <v>Huawei</v>
          </cell>
        </row>
        <row r="1182">
          <cell r="B1182" t="str">
            <v>NRD_107</v>
          </cell>
          <cell r="H1182" t="str">
            <v>HUAWEI</v>
          </cell>
        </row>
        <row r="1183">
          <cell r="B1183" t="str">
            <v>OST_283</v>
          </cell>
          <cell r="H1183" t="str">
            <v>HUAWEI</v>
          </cell>
        </row>
        <row r="1184">
          <cell r="B1184" t="str">
            <v>EXN_243</v>
          </cell>
          <cell r="H1184" t="str">
            <v>NOKIA</v>
          </cell>
        </row>
        <row r="1185">
          <cell r="B1185" t="str">
            <v>OST_282</v>
          </cell>
          <cell r="H1185" t="str">
            <v>HUAWEI</v>
          </cell>
        </row>
        <row r="1186">
          <cell r="B1186" t="str">
            <v>CTR_825</v>
          </cell>
          <cell r="H1186" t="str">
            <v>ZTE</v>
          </cell>
        </row>
        <row r="1187">
          <cell r="B1187" t="str">
            <v>CTR_822</v>
          </cell>
          <cell r="H1187" t="str">
            <v>ZTE</v>
          </cell>
        </row>
        <row r="1188">
          <cell r="B1188" t="str">
            <v>SUD_107</v>
          </cell>
          <cell r="H1188" t="str">
            <v>ZTE</v>
          </cell>
        </row>
        <row r="1189">
          <cell r="B1189" t="str">
            <v>CTR_795</v>
          </cell>
          <cell r="H1189" t="str">
            <v>ZTE</v>
          </cell>
        </row>
        <row r="1190">
          <cell r="B1190" t="str">
            <v>CTR_823</v>
          </cell>
          <cell r="H1190" t="str">
            <v>ZTE</v>
          </cell>
        </row>
        <row r="1191">
          <cell r="B1191" t="str">
            <v>CTR_835</v>
          </cell>
          <cell r="H1191" t="str">
            <v>ZTE</v>
          </cell>
        </row>
        <row r="1192">
          <cell r="B1192" t="str">
            <v>NRO_139</v>
          </cell>
          <cell r="H1192" t="str">
            <v>HUAWEI</v>
          </cell>
        </row>
        <row r="1193">
          <cell r="B1193" t="str">
            <v>NRO_138</v>
          </cell>
          <cell r="H1193" t="str">
            <v>HUAWEI</v>
          </cell>
        </row>
        <row r="1194">
          <cell r="B1194" t="str">
            <v>NRO_140</v>
          </cell>
          <cell r="H1194" t="str">
            <v>NOKIA</v>
          </cell>
        </row>
        <row r="1195">
          <cell r="B1195" t="str">
            <v>NRO_141</v>
          </cell>
          <cell r="H1195" t="str">
            <v>HUAWEI</v>
          </cell>
        </row>
        <row r="1196">
          <cell r="B1196" t="str">
            <v>CTR_894</v>
          </cell>
          <cell r="H1196" t="str">
            <v>ZTE</v>
          </cell>
        </row>
        <row r="1197">
          <cell r="B1197" t="str">
            <v>CTR_906</v>
          </cell>
          <cell r="H1197" t="str">
            <v>ZTE</v>
          </cell>
        </row>
        <row r="1198">
          <cell r="B1198" t="str">
            <v>SUD_119</v>
          </cell>
          <cell r="H1198" t="str">
            <v>ZTE</v>
          </cell>
        </row>
        <row r="1199">
          <cell r="B1199" t="str">
            <v>OST_322</v>
          </cell>
          <cell r="H1199" t="str">
            <v>HUAWEI</v>
          </cell>
        </row>
        <row r="1200">
          <cell r="B1200" t="str">
            <v>EXN_242</v>
          </cell>
          <cell r="H1200" t="str">
            <v>HUAWEI</v>
          </cell>
        </row>
        <row r="1201">
          <cell r="B1201" t="str">
            <v>NRO_149</v>
          </cell>
          <cell r="H1201" t="str">
            <v>Huawei</v>
          </cell>
        </row>
        <row r="1202">
          <cell r="B1202" t="str">
            <v>ADM_179</v>
          </cell>
          <cell r="H1202" t="str">
            <v>HUAWEI</v>
          </cell>
        </row>
        <row r="1203">
          <cell r="B1203" t="str">
            <v>OST_311</v>
          </cell>
          <cell r="H1203" t="str">
            <v>HUAWEI</v>
          </cell>
        </row>
        <row r="1204">
          <cell r="B1204" t="str">
            <v>EXN_265</v>
          </cell>
          <cell r="H1204" t="str">
            <v>HUAWEI</v>
          </cell>
        </row>
        <row r="1205">
          <cell r="B1205" t="str">
            <v>NRO_137</v>
          </cell>
          <cell r="H1205" t="str">
            <v>HUAWEI</v>
          </cell>
        </row>
        <row r="1206">
          <cell r="B1206" t="str">
            <v>NRO_151</v>
          </cell>
          <cell r="H1206" t="str">
            <v>HUAWEI</v>
          </cell>
        </row>
        <row r="1207">
          <cell r="B1207" t="str">
            <v>CTR_869</v>
          </cell>
          <cell r="H1207" t="str">
            <v>ZTE</v>
          </cell>
        </row>
        <row r="1208">
          <cell r="B1208" t="str">
            <v>NRO_144</v>
          </cell>
          <cell r="H1208" t="str">
            <v>HUAWEI</v>
          </cell>
        </row>
        <row r="1209">
          <cell r="B1209" t="str">
            <v>CTR_870</v>
          </cell>
          <cell r="H1209" t="str">
            <v>ZTE</v>
          </cell>
        </row>
        <row r="1210">
          <cell r="B1210" t="str">
            <v>OST_314</v>
          </cell>
          <cell r="H1210" t="str">
            <v>HUAWEI</v>
          </cell>
        </row>
        <row r="1211">
          <cell r="B1211" t="str">
            <v>EST_147</v>
          </cell>
          <cell r="H1211" t="str">
            <v>ZTE</v>
          </cell>
        </row>
        <row r="1212">
          <cell r="B1212" t="str">
            <v>SUD_108</v>
          </cell>
          <cell r="H1212" t="str">
            <v>NOKIA</v>
          </cell>
        </row>
        <row r="1213">
          <cell r="B1213" t="str">
            <v>CTR_892</v>
          </cell>
          <cell r="H1213" t="str">
            <v>ZTE</v>
          </cell>
        </row>
        <row r="1214">
          <cell r="B1214" t="str">
            <v>SUD_126</v>
          </cell>
          <cell r="H1214" t="str">
            <v>ZTE</v>
          </cell>
        </row>
        <row r="1215">
          <cell r="B1215" t="str">
            <v>NRO_088</v>
          </cell>
          <cell r="H1215" t="str">
            <v>NOKIA</v>
          </cell>
        </row>
        <row r="1216">
          <cell r="B1216" t="str">
            <v>NRO_036</v>
          </cell>
          <cell r="H1216" t="str">
            <v>HUAWEI</v>
          </cell>
        </row>
        <row r="1217">
          <cell r="B1217" t="str">
            <v>LIT_191</v>
          </cell>
          <cell r="H1217" t="str">
            <v>ZTE</v>
          </cell>
        </row>
        <row r="1218">
          <cell r="B1218" t="str">
            <v>CTR_204</v>
          </cell>
          <cell r="H1218" t="str">
            <v>ZTE</v>
          </cell>
        </row>
        <row r="1219">
          <cell r="B1219" t="str">
            <v>OST_044</v>
          </cell>
          <cell r="H1219" t="str">
            <v>HUAWEI</v>
          </cell>
        </row>
        <row r="1220">
          <cell r="B1220" t="str">
            <v>OST_037</v>
          </cell>
          <cell r="H1220" t="str">
            <v>HUAWEI</v>
          </cell>
        </row>
        <row r="1221">
          <cell r="B1221" t="str">
            <v>EST_023</v>
          </cell>
          <cell r="H1221" t="str">
            <v>NOKIA</v>
          </cell>
        </row>
        <row r="1222">
          <cell r="B1222" t="str">
            <v>EST_024</v>
          </cell>
          <cell r="H1222" t="str">
            <v>ZTE</v>
          </cell>
        </row>
        <row r="1223">
          <cell r="B1223" t="str">
            <v>EST_022</v>
          </cell>
          <cell r="H1223" t="str">
            <v>ZTE</v>
          </cell>
        </row>
        <row r="1224">
          <cell r="B1224" t="str">
            <v>LIT_178</v>
          </cell>
          <cell r="H1224" t="str">
            <v>HUAWEI</v>
          </cell>
        </row>
        <row r="1225">
          <cell r="B1225" t="str">
            <v>NRD_027</v>
          </cell>
          <cell r="H1225" t="str">
            <v>NOKIA</v>
          </cell>
        </row>
        <row r="1226">
          <cell r="B1226" t="str">
            <v>EXN_033</v>
          </cell>
          <cell r="H1226" t="str">
            <v>NOKIA</v>
          </cell>
        </row>
        <row r="1227">
          <cell r="B1227" t="str">
            <v>SUO_019</v>
          </cell>
          <cell r="H1227" t="str">
            <v>HUAWEI</v>
          </cell>
        </row>
        <row r="1228">
          <cell r="B1228" t="str">
            <v>SUO_020</v>
          </cell>
          <cell r="H1228" t="str">
            <v>NOKIA</v>
          </cell>
        </row>
        <row r="1229">
          <cell r="B1229" t="str">
            <v>EXN_230</v>
          </cell>
          <cell r="H1229" t="str">
            <v>HUAWEI</v>
          </cell>
        </row>
        <row r="1230">
          <cell r="B1230" t="str">
            <v>CTR_841</v>
          </cell>
          <cell r="H1230" t="str">
            <v>ZTE</v>
          </cell>
        </row>
        <row r="1231">
          <cell r="B1231" t="str">
            <v>OST_256</v>
          </cell>
          <cell r="H1231" t="str">
            <v>NOKIA</v>
          </cell>
        </row>
        <row r="1232">
          <cell r="B1232" t="str">
            <v>OST_040</v>
          </cell>
          <cell r="H1232" t="str">
            <v>HUAWEI</v>
          </cell>
        </row>
        <row r="1233">
          <cell r="B1233" t="str">
            <v>LIT_430</v>
          </cell>
          <cell r="H1233" t="str">
            <v>ZTE</v>
          </cell>
        </row>
        <row r="1234">
          <cell r="B1234" t="str">
            <v>OST_257</v>
          </cell>
          <cell r="H1234" t="str">
            <v>HUAWEI</v>
          </cell>
        </row>
        <row r="1235">
          <cell r="B1235" t="str">
            <v>CTR_627</v>
          </cell>
          <cell r="H1235" t="str">
            <v>ZTE</v>
          </cell>
        </row>
        <row r="1236">
          <cell r="B1236" t="str">
            <v>OST_260</v>
          </cell>
          <cell r="H1236" t="str">
            <v>HUAWEI</v>
          </cell>
        </row>
        <row r="1237">
          <cell r="B1237" t="str">
            <v>EXN_191</v>
          </cell>
          <cell r="H1237" t="str">
            <v>HUAWEI</v>
          </cell>
        </row>
        <row r="1238">
          <cell r="B1238" t="str">
            <v>EXN_231</v>
          </cell>
          <cell r="H1238" t="str">
            <v>Huawei</v>
          </cell>
        </row>
        <row r="1239">
          <cell r="B1239" t="str">
            <v>LIT_586</v>
          </cell>
          <cell r="H1239" t="str">
            <v>ZTE</v>
          </cell>
        </row>
        <row r="1240">
          <cell r="B1240" t="str">
            <v>SUO_157</v>
          </cell>
          <cell r="H1240" t="str">
            <v>HUAWEI</v>
          </cell>
        </row>
        <row r="1241">
          <cell r="B1241" t="str">
            <v>EXN_215</v>
          </cell>
          <cell r="H1241" t="str">
            <v>NOKIA</v>
          </cell>
        </row>
        <row r="1242">
          <cell r="B1242" t="str">
            <v>SUD_231</v>
          </cell>
          <cell r="H1242" t="str">
            <v>ZTE</v>
          </cell>
        </row>
        <row r="1243">
          <cell r="B1243" t="str">
            <v>SUD_247</v>
          </cell>
          <cell r="H1243" t="str">
            <v>NOKIA</v>
          </cell>
        </row>
        <row r="1244">
          <cell r="B1244" t="str">
            <v>EST_074</v>
          </cell>
          <cell r="H1244" t="str">
            <v>NOKIA</v>
          </cell>
        </row>
        <row r="1245">
          <cell r="B1245" t="str">
            <v>OST_070</v>
          </cell>
          <cell r="H1245" t="str">
            <v>HUAWEI</v>
          </cell>
        </row>
        <row r="1246">
          <cell r="B1246" t="str">
            <v>LIT_536</v>
          </cell>
          <cell r="H1246" t="str">
            <v>NOKIA</v>
          </cell>
        </row>
        <row r="1247">
          <cell r="B1247" t="str">
            <v>NRD_157</v>
          </cell>
          <cell r="H1247" t="str">
            <v>HUAWEI</v>
          </cell>
        </row>
        <row r="1248">
          <cell r="B1248" t="str">
            <v>SUO_245</v>
          </cell>
          <cell r="H1248" t="str">
            <v>NOKIA</v>
          </cell>
        </row>
        <row r="1249">
          <cell r="B1249" t="str">
            <v>CTR_829</v>
          </cell>
          <cell r="H1249" t="str">
            <v>ZTE</v>
          </cell>
        </row>
        <row r="1250">
          <cell r="B1250" t="str">
            <v>LIT_769</v>
          </cell>
          <cell r="H1250" t="str">
            <v>ZTE</v>
          </cell>
        </row>
        <row r="1251">
          <cell r="B1251" t="str">
            <v>SUD_130</v>
          </cell>
          <cell r="H1251" t="str">
            <v>ZTE</v>
          </cell>
        </row>
        <row r="1252">
          <cell r="B1252" t="str">
            <v>ADM_140</v>
          </cell>
          <cell r="H1252" t="str">
            <v>HUAWEI</v>
          </cell>
        </row>
        <row r="1253">
          <cell r="B1253" t="str">
            <v>CTR_909</v>
          </cell>
          <cell r="H1253" t="str">
            <v>ZTE</v>
          </cell>
        </row>
        <row r="1254">
          <cell r="B1254" t="str">
            <v>ADM_187</v>
          </cell>
          <cell r="H1254" t="str">
            <v>HUAWEI</v>
          </cell>
        </row>
        <row r="1255">
          <cell r="B1255" t="str">
            <v>EST_150</v>
          </cell>
          <cell r="H1255" t="str">
            <v>ZTE</v>
          </cell>
        </row>
        <row r="1256">
          <cell r="B1256" t="str">
            <v>SUD_112</v>
          </cell>
          <cell r="H1256" t="str">
            <v>ZTE</v>
          </cell>
        </row>
        <row r="1257">
          <cell r="B1257" t="str">
            <v>SUO_266</v>
          </cell>
          <cell r="H1257" t="str">
            <v>HUAWEI</v>
          </cell>
        </row>
        <row r="1258">
          <cell r="B1258" t="str">
            <v>EST_155</v>
          </cell>
          <cell r="H1258" t="str">
            <v>ZTE</v>
          </cell>
        </row>
        <row r="1259">
          <cell r="B1259" t="str">
            <v>ADM_185</v>
          </cell>
          <cell r="H1259" t="str">
            <v>HUAWEI</v>
          </cell>
        </row>
        <row r="1260">
          <cell r="B1260" t="str">
            <v>OST_023</v>
          </cell>
          <cell r="H1260" t="str">
            <v>HUAWEI</v>
          </cell>
        </row>
        <row r="1261">
          <cell r="B1261" t="str">
            <v>LIT_111</v>
          </cell>
          <cell r="H1261" t="str">
            <v>ZTE</v>
          </cell>
        </row>
        <row r="1262">
          <cell r="B1262" t="str">
            <v>CTR_145</v>
          </cell>
          <cell r="H1262" t="str">
            <v>ZTE</v>
          </cell>
        </row>
        <row r="1263">
          <cell r="B1263" t="str">
            <v>LIT_187</v>
          </cell>
          <cell r="H1263" t="str">
            <v>ZTE</v>
          </cell>
        </row>
        <row r="1264">
          <cell r="B1264" t="str">
            <v>SUD_020</v>
          </cell>
          <cell r="H1264" t="str">
            <v>ZTE</v>
          </cell>
        </row>
        <row r="1265">
          <cell r="B1265" t="str">
            <v>SUD_019</v>
          </cell>
          <cell r="H1265" t="str">
            <v>ZTE</v>
          </cell>
        </row>
        <row r="1266">
          <cell r="B1266" t="str">
            <v>EST_020</v>
          </cell>
          <cell r="H1266" t="str">
            <v>ZTE</v>
          </cell>
        </row>
        <row r="1267">
          <cell r="B1267" t="str">
            <v>NRD_024</v>
          </cell>
          <cell r="H1267" t="str">
            <v>NOKIA</v>
          </cell>
        </row>
        <row r="1268">
          <cell r="B1268" t="str">
            <v>ADM_002</v>
          </cell>
          <cell r="H1268" t="str">
            <v>Huawei</v>
          </cell>
        </row>
        <row r="1269">
          <cell r="B1269" t="str">
            <v>LIT_085</v>
          </cell>
          <cell r="H1269" t="str">
            <v>ZTE</v>
          </cell>
        </row>
        <row r="1270">
          <cell r="B1270" t="str">
            <v>CTR_160</v>
          </cell>
          <cell r="H1270" t="str">
            <v>ZTE</v>
          </cell>
        </row>
        <row r="1271">
          <cell r="B1271" t="str">
            <v>CTR_298</v>
          </cell>
          <cell r="H1271" t="str">
            <v>ZTE</v>
          </cell>
        </row>
        <row r="1272">
          <cell r="B1272" t="str">
            <v>SUD_113</v>
          </cell>
          <cell r="H1272" t="str">
            <v>ZTE</v>
          </cell>
        </row>
        <row r="1273">
          <cell r="B1273" t="str">
            <v>CTR_299</v>
          </cell>
          <cell r="H1273" t="str">
            <v>ZTE</v>
          </cell>
        </row>
        <row r="1274">
          <cell r="B1274" t="str">
            <v>SUD_122</v>
          </cell>
          <cell r="H1274" t="str">
            <v>ZTE</v>
          </cell>
        </row>
        <row r="1275">
          <cell r="B1275" t="str">
            <v>CTR_205</v>
          </cell>
          <cell r="H1275" t="str">
            <v>ZTE</v>
          </cell>
        </row>
        <row r="1276">
          <cell r="B1276" t="str">
            <v>OST_035</v>
          </cell>
          <cell r="H1276" t="str">
            <v>HUAWEI</v>
          </cell>
        </row>
        <row r="1277">
          <cell r="B1277" t="str">
            <v>CTR_192</v>
          </cell>
          <cell r="H1277" t="str">
            <v>ZTE</v>
          </cell>
        </row>
        <row r="1278">
          <cell r="B1278" t="str">
            <v>OST_097</v>
          </cell>
          <cell r="H1278" t="str">
            <v>Huawei</v>
          </cell>
        </row>
        <row r="1279">
          <cell r="B1279" t="str">
            <v>ADM_012</v>
          </cell>
          <cell r="H1279" t="str">
            <v>Huawei</v>
          </cell>
        </row>
        <row r="1280">
          <cell r="B1280" t="str">
            <v>OST_259</v>
          </cell>
          <cell r="H1280" t="str">
            <v>NOKIA</v>
          </cell>
        </row>
        <row r="1281">
          <cell r="B1281" t="str">
            <v>ADM_143</v>
          </cell>
          <cell r="H1281" t="str">
            <v>HUAWEI</v>
          </cell>
        </row>
        <row r="1282">
          <cell r="B1282" t="str">
            <v>LIT_591</v>
          </cell>
          <cell r="H1282" t="str">
            <v>ZTE</v>
          </cell>
        </row>
        <row r="1283">
          <cell r="B1283" t="str">
            <v>NRO_104</v>
          </cell>
          <cell r="H1283" t="str">
            <v>HUAWEI</v>
          </cell>
        </row>
        <row r="1284">
          <cell r="B1284" t="str">
            <v>LIT_402</v>
          </cell>
          <cell r="H1284" t="str">
            <v>NOKIA</v>
          </cell>
        </row>
        <row r="1285">
          <cell r="B1285" t="str">
            <v>SUD_246</v>
          </cell>
          <cell r="H1285" t="str">
            <v>ZTE</v>
          </cell>
        </row>
        <row r="1286">
          <cell r="B1286" t="str">
            <v>CTR_354</v>
          </cell>
          <cell r="H1286" t="str">
            <v>ZTE</v>
          </cell>
        </row>
        <row r="1287">
          <cell r="B1287" t="str">
            <v>EXN_168</v>
          </cell>
          <cell r="H1287" t="str">
            <v>NOKIA</v>
          </cell>
        </row>
        <row r="1288">
          <cell r="B1288" t="str">
            <v>OST_290</v>
          </cell>
          <cell r="H1288" t="str">
            <v>HUAWEI</v>
          </cell>
        </row>
        <row r="1289">
          <cell r="B1289" t="str">
            <v>SUD_105</v>
          </cell>
          <cell r="H1289" t="str">
            <v>ZTE</v>
          </cell>
        </row>
        <row r="1290">
          <cell r="B1290" t="str">
            <v>LIT_750</v>
          </cell>
          <cell r="H1290" t="str">
            <v>ZTE</v>
          </cell>
        </row>
        <row r="1291">
          <cell r="B1291" t="str">
            <v>ADM_178</v>
          </cell>
          <cell r="H1291" t="str">
            <v>HUAWEI</v>
          </cell>
        </row>
        <row r="1292">
          <cell r="B1292" t="str">
            <v>CTR_858</v>
          </cell>
          <cell r="H1292" t="str">
            <v>ZTE</v>
          </cell>
        </row>
        <row r="1293">
          <cell r="B1293" t="str">
            <v>EST_154</v>
          </cell>
          <cell r="H1293" t="str">
            <v>ZTE</v>
          </cell>
        </row>
        <row r="1294">
          <cell r="B1294" t="str">
            <v>CTR_880</v>
          </cell>
          <cell r="H1294" t="str">
            <v>ZTE</v>
          </cell>
        </row>
        <row r="1295">
          <cell r="B1295" t="str">
            <v>SUO_249</v>
          </cell>
          <cell r="H1295" t="str">
            <v>NOKIA</v>
          </cell>
        </row>
        <row r="1296">
          <cell r="B1296" t="str">
            <v>SUD_125</v>
          </cell>
          <cell r="H1296" t="str">
            <v>ZTE</v>
          </cell>
        </row>
        <row r="1297">
          <cell r="B1297" t="str">
            <v>CTR_189</v>
          </cell>
          <cell r="H1297" t="str">
            <v>ZTE</v>
          </cell>
        </row>
        <row r="1298">
          <cell r="B1298" t="str">
            <v>CTR_191</v>
          </cell>
          <cell r="H1298" t="str">
            <v>ZTE</v>
          </cell>
        </row>
        <row r="1299">
          <cell r="B1299" t="str">
            <v>CTR_116</v>
          </cell>
          <cell r="H1299" t="str">
            <v>ZTE</v>
          </cell>
        </row>
        <row r="1300">
          <cell r="B1300" t="str">
            <v>OST_029</v>
          </cell>
          <cell r="H1300" t="str">
            <v>NOKIA</v>
          </cell>
        </row>
        <row r="1301">
          <cell r="B1301" t="str">
            <v>EST_019</v>
          </cell>
          <cell r="H1301" t="str">
            <v>ZTE</v>
          </cell>
        </row>
        <row r="1302">
          <cell r="B1302" t="str">
            <v>SUO_022</v>
          </cell>
          <cell r="H1302" t="str">
            <v>NOKIA</v>
          </cell>
        </row>
        <row r="1303">
          <cell r="B1303" t="str">
            <v>EST_017</v>
          </cell>
          <cell r="H1303" t="str">
            <v>ZTE</v>
          </cell>
        </row>
        <row r="1304">
          <cell r="B1304" t="str">
            <v>LIT_109</v>
          </cell>
          <cell r="H1304" t="str">
            <v>ZTE</v>
          </cell>
        </row>
        <row r="1305">
          <cell r="B1305" t="str">
            <v>OST_146</v>
          </cell>
          <cell r="H1305" t="str">
            <v>HUAWEI</v>
          </cell>
        </row>
        <row r="1306">
          <cell r="B1306" t="str">
            <v>EST_092</v>
          </cell>
          <cell r="H1306" t="str">
            <v>ZTE</v>
          </cell>
        </row>
        <row r="1307">
          <cell r="B1307" t="str">
            <v>ADM_105</v>
          </cell>
          <cell r="H1307" t="str">
            <v>HUAWEI</v>
          </cell>
        </row>
        <row r="1308">
          <cell r="B1308" t="str">
            <v>CTR_134</v>
          </cell>
          <cell r="H1308" t="str">
            <v>ZTE</v>
          </cell>
        </row>
        <row r="1309">
          <cell r="B1309" t="str">
            <v>CTR_443</v>
          </cell>
          <cell r="H1309" t="str">
            <v>ZTE</v>
          </cell>
        </row>
        <row r="1310">
          <cell r="B1310" t="str">
            <v>SUO_136</v>
          </cell>
          <cell r="H1310" t="str">
            <v>NOKIA</v>
          </cell>
        </row>
        <row r="1311">
          <cell r="B1311" t="str">
            <v>NRD_259</v>
          </cell>
          <cell r="H1311" t="str">
            <v>Huawei</v>
          </cell>
        </row>
        <row r="1312">
          <cell r="B1312" t="str">
            <v>LIT_459</v>
          </cell>
          <cell r="H1312" t="str">
            <v>ZTE</v>
          </cell>
        </row>
        <row r="1313">
          <cell r="B1313" t="str">
            <v>LIT_050</v>
          </cell>
          <cell r="H1313" t="str">
            <v>ZTE</v>
          </cell>
        </row>
        <row r="1314">
          <cell r="B1314" t="str">
            <v>EST_002</v>
          </cell>
          <cell r="H1314" t="str">
            <v>NOKIA</v>
          </cell>
        </row>
        <row r="1315">
          <cell r="B1315" t="str">
            <v>LIT_054</v>
          </cell>
          <cell r="H1315" t="str">
            <v>ZTE</v>
          </cell>
        </row>
        <row r="1316">
          <cell r="B1316" t="str">
            <v>LIT_048</v>
          </cell>
          <cell r="H1316" t="str">
            <v>ZTE</v>
          </cell>
        </row>
        <row r="1317">
          <cell r="B1317" t="str">
            <v>NRD_078</v>
          </cell>
          <cell r="H1317" t="str">
            <v>HUAWEI</v>
          </cell>
        </row>
        <row r="1318">
          <cell r="B1318" t="str">
            <v>SUO_082</v>
          </cell>
          <cell r="H1318" t="str">
            <v>HUAWEI</v>
          </cell>
        </row>
        <row r="1319">
          <cell r="B1319" t="str">
            <v>NRD_007</v>
          </cell>
          <cell r="H1319" t="str">
            <v>Huawei</v>
          </cell>
        </row>
        <row r="1320">
          <cell r="B1320" t="str">
            <v>LIT_357</v>
          </cell>
          <cell r="H1320" t="str">
            <v>ZTE</v>
          </cell>
        </row>
        <row r="1321">
          <cell r="B1321" t="str">
            <v>LIT_277</v>
          </cell>
          <cell r="H1321" t="str">
            <v>ZTE</v>
          </cell>
        </row>
        <row r="1322">
          <cell r="B1322" t="str">
            <v>LIT_167</v>
          </cell>
          <cell r="H1322" t="str">
            <v>ZTE</v>
          </cell>
        </row>
        <row r="1323">
          <cell r="B1323" t="str">
            <v>LIT_291</v>
          </cell>
          <cell r="H1323" t="str">
            <v>ZTE</v>
          </cell>
        </row>
        <row r="1324">
          <cell r="B1324" t="str">
            <v>ADM_165</v>
          </cell>
          <cell r="H1324" t="str">
            <v>Huawei</v>
          </cell>
        </row>
        <row r="1325">
          <cell r="B1325" t="str">
            <v>SUO_207</v>
          </cell>
          <cell r="H1325" t="str">
            <v>Huawei</v>
          </cell>
        </row>
        <row r="1326">
          <cell r="B1326" t="str">
            <v>LIT_771</v>
          </cell>
          <cell r="H1326" t="str">
            <v>ZTE</v>
          </cell>
        </row>
        <row r="1327">
          <cell r="B1327" t="str">
            <v>LIT_245</v>
          </cell>
          <cell r="H1327" t="str">
            <v>ZTE</v>
          </cell>
        </row>
        <row r="1328">
          <cell r="B1328" t="str">
            <v>CTR_473</v>
          </cell>
          <cell r="H1328" t="str">
            <v>ZTE</v>
          </cell>
        </row>
        <row r="1329">
          <cell r="B1329" t="str">
            <v>OST_165</v>
          </cell>
          <cell r="H1329" t="str">
            <v>Huawei</v>
          </cell>
        </row>
        <row r="1330">
          <cell r="B1330" t="str">
            <v>CTR_713</v>
          </cell>
          <cell r="H1330" t="str">
            <v>ZTE</v>
          </cell>
        </row>
        <row r="1331">
          <cell r="B1331" t="str">
            <v>OST_052</v>
          </cell>
          <cell r="H1331" t="str">
            <v>HUAWEI</v>
          </cell>
        </row>
        <row r="1332">
          <cell r="B1332" t="str">
            <v>SUO_018</v>
          </cell>
          <cell r="H1332" t="str">
            <v>HUAWEI</v>
          </cell>
        </row>
        <row r="1333">
          <cell r="B1333" t="str">
            <v>LIT_440</v>
          </cell>
          <cell r="H1333" t="str">
            <v>ZTE</v>
          </cell>
        </row>
        <row r="1334">
          <cell r="B1334" t="str">
            <v>OST_099</v>
          </cell>
          <cell r="H1334" t="str">
            <v>Huawei</v>
          </cell>
        </row>
        <row r="1335">
          <cell r="B1335" t="str">
            <v>OST_122</v>
          </cell>
          <cell r="H1335" t="str">
            <v>Huawei</v>
          </cell>
        </row>
        <row r="1336">
          <cell r="B1336" t="str">
            <v>NRD_077</v>
          </cell>
          <cell r="H1336" t="str">
            <v>HUAWEI</v>
          </cell>
        </row>
        <row r="1337">
          <cell r="B1337" t="str">
            <v>LIT_479</v>
          </cell>
          <cell r="H1337" t="str">
            <v>ZTE</v>
          </cell>
        </row>
        <row r="1338">
          <cell r="B1338" t="str">
            <v>LIT_774</v>
          </cell>
          <cell r="H1338" t="str">
            <v>ZTE</v>
          </cell>
        </row>
        <row r="1339">
          <cell r="B1339" t="str">
            <v>CTR_109</v>
          </cell>
          <cell r="H1339" t="str">
            <v>ZTE</v>
          </cell>
        </row>
        <row r="1340">
          <cell r="B1340" t="str">
            <v>NRD_012</v>
          </cell>
          <cell r="H1340" t="str">
            <v>HUAWEI</v>
          </cell>
        </row>
        <row r="1341">
          <cell r="B1341" t="str">
            <v>EXN_022</v>
          </cell>
          <cell r="H1341" t="str">
            <v>HUAWEI</v>
          </cell>
        </row>
        <row r="1342">
          <cell r="B1342" t="str">
            <v>CTR_430</v>
          </cell>
          <cell r="H1342" t="str">
            <v>ZTE</v>
          </cell>
        </row>
        <row r="1343">
          <cell r="B1343" t="str">
            <v>EST_057</v>
          </cell>
          <cell r="H1343" t="str">
            <v>ZTE</v>
          </cell>
        </row>
        <row r="1344">
          <cell r="B1344" t="str">
            <v>CTR_128</v>
          </cell>
          <cell r="H1344" t="str">
            <v>ZTE</v>
          </cell>
        </row>
        <row r="1345">
          <cell r="B1345" t="str">
            <v>LIT_206</v>
          </cell>
          <cell r="H1345" t="str">
            <v>ZTE</v>
          </cell>
        </row>
        <row r="1346">
          <cell r="B1346" t="str">
            <v>LIT_361</v>
          </cell>
          <cell r="H1346" t="str">
            <v>ZTE</v>
          </cell>
        </row>
        <row r="1347">
          <cell r="B1347" t="str">
            <v>LIT_577</v>
          </cell>
          <cell r="H1347" t="str">
            <v>ZTE</v>
          </cell>
        </row>
        <row r="1348">
          <cell r="B1348" t="str">
            <v>NRD_164</v>
          </cell>
          <cell r="H1348" t="str">
            <v>HUAWEI</v>
          </cell>
        </row>
        <row r="1349">
          <cell r="B1349" t="str">
            <v>OST_235</v>
          </cell>
          <cell r="H1349" t="str">
            <v>Huawei</v>
          </cell>
        </row>
        <row r="1350">
          <cell r="B1350" t="str">
            <v>LIT_406</v>
          </cell>
          <cell r="H1350" t="str">
            <v>ZTE</v>
          </cell>
        </row>
        <row r="1351">
          <cell r="B1351" t="str">
            <v>EST_064</v>
          </cell>
          <cell r="H1351" t="str">
            <v>NOKIA</v>
          </cell>
        </row>
        <row r="1352">
          <cell r="B1352" t="str">
            <v>OST_308</v>
          </cell>
          <cell r="H1352" t="str">
            <v>HUAWEI</v>
          </cell>
        </row>
        <row r="1353">
          <cell r="B1353" t="str">
            <v>ADM_161</v>
          </cell>
          <cell r="H1353" t="str">
            <v>HUAWEI</v>
          </cell>
        </row>
        <row r="1354">
          <cell r="B1354" t="str">
            <v>EST_067</v>
          </cell>
          <cell r="H1354" t="str">
            <v>ZTE</v>
          </cell>
        </row>
        <row r="1355">
          <cell r="B1355" t="str">
            <v>OST_316</v>
          </cell>
          <cell r="H1355" t="str">
            <v>HUAWEI</v>
          </cell>
        </row>
        <row r="1356">
          <cell r="B1356" t="str">
            <v>LIT_292</v>
          </cell>
          <cell r="H1356" t="str">
            <v>ZTE</v>
          </cell>
        </row>
        <row r="1357">
          <cell r="B1357" t="str">
            <v>SUD_024</v>
          </cell>
          <cell r="H1357" t="str">
            <v>ZTE</v>
          </cell>
        </row>
        <row r="1358">
          <cell r="B1358" t="str">
            <v>ADM_155</v>
          </cell>
          <cell r="H1358" t="str">
            <v>Huawei</v>
          </cell>
        </row>
        <row r="1359">
          <cell r="B1359" t="str">
            <v>LIT_208</v>
          </cell>
          <cell r="H1359" t="str">
            <v>ZTE</v>
          </cell>
        </row>
        <row r="1360">
          <cell r="B1360" t="str">
            <v>LIT_787</v>
          </cell>
          <cell r="H1360" t="str">
            <v>ZTE</v>
          </cell>
        </row>
        <row r="1361">
          <cell r="B1361" t="str">
            <v>CTR_910</v>
          </cell>
          <cell r="H1361" t="str">
            <v>ZTE</v>
          </cell>
        </row>
        <row r="1362">
          <cell r="B1362" t="str">
            <v>CTR_352</v>
          </cell>
          <cell r="H1362" t="str">
            <v>ZTE</v>
          </cell>
        </row>
        <row r="1363">
          <cell r="B1363" t="str">
            <v>LIT_121</v>
          </cell>
          <cell r="H1363" t="str">
            <v>NOKIA</v>
          </cell>
        </row>
        <row r="1364">
          <cell r="B1364" t="str">
            <v>NRO_031</v>
          </cell>
          <cell r="H1364" t="str">
            <v>NOKIA</v>
          </cell>
        </row>
        <row r="1365">
          <cell r="B1365" t="str">
            <v>SUO_126</v>
          </cell>
          <cell r="H1365" t="str">
            <v>Huawei</v>
          </cell>
        </row>
        <row r="1366">
          <cell r="B1366" t="str">
            <v>SUO_113</v>
          </cell>
          <cell r="H1366" t="str">
            <v>Huawei</v>
          </cell>
        </row>
        <row r="1367">
          <cell r="B1367" t="str">
            <v>NRO_067</v>
          </cell>
          <cell r="H1367" t="str">
            <v>Huawei</v>
          </cell>
        </row>
        <row r="1368">
          <cell r="B1368" t="str">
            <v>OST_121</v>
          </cell>
          <cell r="H1368" t="str">
            <v>Huawei</v>
          </cell>
        </row>
        <row r="1369">
          <cell r="B1369" t="str">
            <v>EXN_083</v>
          </cell>
          <cell r="H1369" t="str">
            <v>Huawei</v>
          </cell>
        </row>
        <row r="1370">
          <cell r="B1370" t="str">
            <v>LIT_127</v>
          </cell>
          <cell r="H1370" t="str">
            <v>ZTE</v>
          </cell>
        </row>
        <row r="1371">
          <cell r="B1371" t="str">
            <v>SUD_006</v>
          </cell>
          <cell r="H1371" t="str">
            <v>ZTE</v>
          </cell>
        </row>
        <row r="1372">
          <cell r="B1372" t="str">
            <v>NRO_239</v>
          </cell>
          <cell r="H1372" t="str">
            <v>NOKIA</v>
          </cell>
        </row>
        <row r="1373">
          <cell r="B1373" t="str">
            <v>SUO_004</v>
          </cell>
          <cell r="H1373" t="str">
            <v>Huawei</v>
          </cell>
        </row>
        <row r="1374">
          <cell r="B1374" t="str">
            <v>OST_118</v>
          </cell>
          <cell r="H1374" t="str">
            <v>Huawei</v>
          </cell>
        </row>
        <row r="1375">
          <cell r="B1375" t="str">
            <v>LIT_138</v>
          </cell>
          <cell r="H1375" t="str">
            <v>ZTE</v>
          </cell>
        </row>
        <row r="1376">
          <cell r="B1376" t="str">
            <v>OST_126</v>
          </cell>
          <cell r="H1376" t="str">
            <v>Huawei</v>
          </cell>
        </row>
        <row r="1377">
          <cell r="B1377" t="str">
            <v>SUD_115</v>
          </cell>
          <cell r="H1377" t="str">
            <v>ZTE</v>
          </cell>
        </row>
        <row r="1378">
          <cell r="B1378" t="str">
            <v>NRO_019</v>
          </cell>
          <cell r="H1378" t="str">
            <v>HUAWEI</v>
          </cell>
        </row>
        <row r="1379">
          <cell r="B1379" t="str">
            <v>EST_153</v>
          </cell>
          <cell r="H1379" t="str">
            <v>ZTE</v>
          </cell>
        </row>
        <row r="1380">
          <cell r="B1380" t="str">
            <v>CTR_079</v>
          </cell>
          <cell r="H1380" t="str">
            <v>ZTE</v>
          </cell>
        </row>
        <row r="1381">
          <cell r="B1381" t="str">
            <v>LIT_022</v>
          </cell>
          <cell r="H1381" t="str">
            <v>ZTE</v>
          </cell>
        </row>
        <row r="1382">
          <cell r="B1382" t="str">
            <v>OST_027</v>
          </cell>
          <cell r="H1382" t="str">
            <v>Huawei</v>
          </cell>
        </row>
        <row r="1383">
          <cell r="B1383" t="str">
            <v>SUO_092</v>
          </cell>
          <cell r="H1383" t="str">
            <v>NOKIA</v>
          </cell>
        </row>
        <row r="1384">
          <cell r="B1384" t="str">
            <v>CTR_152</v>
          </cell>
          <cell r="H1384" t="str">
            <v>ZTE</v>
          </cell>
        </row>
        <row r="1385">
          <cell r="B1385" t="str">
            <v>LIT_405</v>
          </cell>
          <cell r="H1385" t="str">
            <v>ZTE</v>
          </cell>
        </row>
        <row r="1386">
          <cell r="B1386" t="str">
            <v>LIT_524</v>
          </cell>
          <cell r="H1386" t="str">
            <v>ZTE</v>
          </cell>
        </row>
        <row r="1387">
          <cell r="B1387" t="str">
            <v>ADM_152</v>
          </cell>
          <cell r="H1387" t="str">
            <v>HUAWEI</v>
          </cell>
        </row>
        <row r="1388">
          <cell r="B1388" t="str">
            <v>NRO_020</v>
          </cell>
          <cell r="H1388" t="str">
            <v>Huawei</v>
          </cell>
        </row>
        <row r="1389">
          <cell r="B1389" t="str">
            <v>EXN_027</v>
          </cell>
          <cell r="H1389" t="str">
            <v>HUAWEI</v>
          </cell>
        </row>
        <row r="1390">
          <cell r="B1390" t="str">
            <v>LIT_520</v>
          </cell>
          <cell r="H1390" t="str">
            <v>ZTE</v>
          </cell>
        </row>
        <row r="1391">
          <cell r="B1391" t="str">
            <v>LIT_589</v>
          </cell>
          <cell r="H1391" t="str">
            <v>ZTE</v>
          </cell>
        </row>
        <row r="1392">
          <cell r="B1392" t="str">
            <v>SUD_138</v>
          </cell>
          <cell r="H1392" t="str">
            <v>ZTE</v>
          </cell>
        </row>
        <row r="1393">
          <cell r="B1393" t="str">
            <v>SUO_254</v>
          </cell>
          <cell r="H1393" t="str">
            <v>Huawei</v>
          </cell>
        </row>
        <row r="1394">
          <cell r="B1394" t="str">
            <v>ADM_016</v>
          </cell>
          <cell r="H1394" t="str">
            <v>HUAWEI</v>
          </cell>
        </row>
        <row r="1395">
          <cell r="B1395" t="str">
            <v>ADM_093</v>
          </cell>
          <cell r="H1395" t="str">
            <v>NOKIA</v>
          </cell>
        </row>
        <row r="1396">
          <cell r="B1396" t="str">
            <v>SUO_107</v>
          </cell>
          <cell r="H1396" t="str">
            <v>NOKIA</v>
          </cell>
        </row>
        <row r="1397">
          <cell r="B1397" t="str">
            <v>OST_141</v>
          </cell>
          <cell r="H1397" t="str">
            <v>Huawei</v>
          </cell>
        </row>
        <row r="1398">
          <cell r="B1398" t="str">
            <v>CTR_110</v>
          </cell>
          <cell r="H1398" t="str">
            <v>ZTE</v>
          </cell>
        </row>
        <row r="1399">
          <cell r="B1399" t="str">
            <v>OST_006</v>
          </cell>
          <cell r="H1399" t="str">
            <v>HUAWEI</v>
          </cell>
        </row>
        <row r="1400">
          <cell r="B1400" t="str">
            <v>LIT_004</v>
          </cell>
          <cell r="H1400" t="str">
            <v>ZTE</v>
          </cell>
        </row>
        <row r="1401">
          <cell r="B1401" t="str">
            <v>ADM_051</v>
          </cell>
          <cell r="H1401" t="str">
            <v>NOKIA</v>
          </cell>
        </row>
        <row r="1402">
          <cell r="B1402" t="str">
            <v>CTR_245</v>
          </cell>
          <cell r="H1402" t="str">
            <v>ZTE</v>
          </cell>
        </row>
        <row r="1403">
          <cell r="B1403" t="str">
            <v>CTR_180</v>
          </cell>
          <cell r="H1403" t="str">
            <v>NOKIA</v>
          </cell>
        </row>
        <row r="1404">
          <cell r="B1404" t="str">
            <v>SUD_135</v>
          </cell>
          <cell r="H1404" t="str">
            <v>ZTE</v>
          </cell>
        </row>
        <row r="1405">
          <cell r="B1405" t="str">
            <v>LIT_193</v>
          </cell>
          <cell r="H1405" t="str">
            <v>ZTE</v>
          </cell>
        </row>
        <row r="1406">
          <cell r="B1406" t="str">
            <v>NRD_023</v>
          </cell>
          <cell r="H1406" t="str">
            <v>Huawei</v>
          </cell>
        </row>
        <row r="1407">
          <cell r="B1407" t="str">
            <v>EXN_073</v>
          </cell>
          <cell r="H1407" t="str">
            <v>HUAWEI</v>
          </cell>
        </row>
        <row r="1408">
          <cell r="B1408" t="str">
            <v>NRD_029</v>
          </cell>
          <cell r="H1408" t="str">
            <v>NOKIA</v>
          </cell>
        </row>
        <row r="1409">
          <cell r="B1409" t="str">
            <v>SUD_245</v>
          </cell>
          <cell r="H1409" t="str">
            <v>NOKIA</v>
          </cell>
        </row>
        <row r="1410">
          <cell r="B1410" t="str">
            <v>NRD_126</v>
          </cell>
          <cell r="H1410" t="str">
            <v>HUAWEI</v>
          </cell>
        </row>
        <row r="1411">
          <cell r="B1411" t="str">
            <v>NRD_030</v>
          </cell>
          <cell r="H1411" t="str">
            <v>HUAWEI</v>
          </cell>
        </row>
        <row r="1412">
          <cell r="B1412" t="str">
            <v>LIT_388</v>
          </cell>
          <cell r="H1412" t="str">
            <v>ZTE</v>
          </cell>
        </row>
        <row r="1413">
          <cell r="B1413" t="str">
            <v>OST_069</v>
          </cell>
          <cell r="H1413" t="str">
            <v>HUAWEI</v>
          </cell>
        </row>
        <row r="1414">
          <cell r="B1414" t="str">
            <v>EXN_006</v>
          </cell>
          <cell r="H1414" t="str">
            <v>HUAWEI</v>
          </cell>
        </row>
        <row r="1415">
          <cell r="B1415" t="str">
            <v>CTR_005</v>
          </cell>
          <cell r="H1415" t="str">
            <v>ZTE</v>
          </cell>
        </row>
        <row r="1416">
          <cell r="B1416" t="str">
            <v>LIT_194</v>
          </cell>
          <cell r="H1416" t="str">
            <v>NOKIA</v>
          </cell>
        </row>
        <row r="1417">
          <cell r="B1417" t="str">
            <v>CTR_344</v>
          </cell>
          <cell r="H1417" t="str">
            <v>ZTE</v>
          </cell>
        </row>
        <row r="1418">
          <cell r="B1418" t="str">
            <v>NRO_017</v>
          </cell>
          <cell r="H1418" t="str">
            <v>HUAWEI</v>
          </cell>
        </row>
        <row r="1419">
          <cell r="B1419" t="str">
            <v>CTR_013</v>
          </cell>
          <cell r="H1419" t="str">
            <v>ZTE</v>
          </cell>
        </row>
        <row r="1420">
          <cell r="B1420" t="str">
            <v>EXN_007</v>
          </cell>
          <cell r="H1420" t="str">
            <v>HUAWEI</v>
          </cell>
        </row>
        <row r="1421">
          <cell r="B1421" t="str">
            <v>NRD_018</v>
          </cell>
          <cell r="H1421" t="str">
            <v>Huawei</v>
          </cell>
        </row>
        <row r="1422">
          <cell r="B1422" t="str">
            <v>LIT_012</v>
          </cell>
          <cell r="H1422" t="str">
            <v>ZTE</v>
          </cell>
        </row>
        <row r="1423">
          <cell r="B1423" t="str">
            <v>LIT_649</v>
          </cell>
          <cell r="H1423" t="str">
            <v>ZTE</v>
          </cell>
        </row>
        <row r="1424">
          <cell r="B1424" t="str">
            <v>LIT_396</v>
          </cell>
          <cell r="H1424" t="str">
            <v>ZTE</v>
          </cell>
        </row>
        <row r="1425">
          <cell r="B1425" t="str">
            <v>LIT_436</v>
          </cell>
          <cell r="H1425" t="str">
            <v>ZTE</v>
          </cell>
        </row>
        <row r="1426">
          <cell r="B1426" t="str">
            <v>LIT_074</v>
          </cell>
          <cell r="H1426" t="str">
            <v>ZTE</v>
          </cell>
        </row>
        <row r="1427">
          <cell r="B1427" t="str">
            <v>LIT_588</v>
          </cell>
          <cell r="H1427" t="str">
            <v>ZTE</v>
          </cell>
        </row>
        <row r="1428">
          <cell r="B1428" t="str">
            <v>LIT_311</v>
          </cell>
          <cell r="H1428" t="str">
            <v>ZTE</v>
          </cell>
        </row>
        <row r="1429">
          <cell r="B1429" t="str">
            <v>LIT_379</v>
          </cell>
          <cell r="H1429" t="str">
            <v>ZTE</v>
          </cell>
        </row>
        <row r="1430">
          <cell r="B1430" t="str">
            <v>LIT_306</v>
          </cell>
          <cell r="H1430" t="str">
            <v>ZTE</v>
          </cell>
        </row>
        <row r="1431">
          <cell r="B1431" t="str">
            <v>LIT_521</v>
          </cell>
          <cell r="H1431" t="str">
            <v>ZTE</v>
          </cell>
        </row>
        <row r="1432">
          <cell r="B1432" t="str">
            <v>OST_012</v>
          </cell>
          <cell r="H1432" t="str">
            <v>HUAWEI</v>
          </cell>
        </row>
        <row r="1433">
          <cell r="B1433" t="str">
            <v>CTR_696</v>
          </cell>
          <cell r="H1433" t="str">
            <v>ZTE</v>
          </cell>
        </row>
        <row r="1434">
          <cell r="B1434" t="str">
            <v>EXN_037</v>
          </cell>
          <cell r="H1434" t="str">
            <v>HUAWEI</v>
          </cell>
        </row>
        <row r="1435">
          <cell r="B1435" t="str">
            <v>OST_031</v>
          </cell>
          <cell r="H1435" t="str">
            <v>ZTE</v>
          </cell>
        </row>
        <row r="1436">
          <cell r="B1436" t="str">
            <v>NRO_037</v>
          </cell>
          <cell r="H1436" t="str">
            <v>Huawei</v>
          </cell>
        </row>
        <row r="1437">
          <cell r="B1437" t="str">
            <v>CTR_673</v>
          </cell>
          <cell r="H1437" t="str">
            <v>ZTE</v>
          </cell>
        </row>
        <row r="1438">
          <cell r="B1438" t="str">
            <v>OST_209</v>
          </cell>
          <cell r="H1438" t="str">
            <v>HUAWEI</v>
          </cell>
        </row>
        <row r="1439">
          <cell r="B1439" t="str">
            <v>OST_030</v>
          </cell>
          <cell r="H1439" t="str">
            <v>HUAWEI</v>
          </cell>
        </row>
        <row r="1440">
          <cell r="B1440" t="str">
            <v>CTR_663</v>
          </cell>
          <cell r="H1440" t="str">
            <v>ZTE</v>
          </cell>
        </row>
        <row r="1441">
          <cell r="B1441" t="str">
            <v>LIT_195</v>
          </cell>
          <cell r="H1441" t="str">
            <v>ZTE</v>
          </cell>
        </row>
        <row r="1442">
          <cell r="B1442" t="str">
            <v>EXN_130</v>
          </cell>
          <cell r="H1442" t="str">
            <v>HUAWEI</v>
          </cell>
        </row>
        <row r="1443">
          <cell r="B1443" t="str">
            <v>CTR_335</v>
          </cell>
          <cell r="H1443" t="str">
            <v>ZTE</v>
          </cell>
        </row>
        <row r="1444">
          <cell r="B1444" t="str">
            <v>NRD_074</v>
          </cell>
          <cell r="H1444" t="str">
            <v>HUAWEI</v>
          </cell>
        </row>
        <row r="1445">
          <cell r="B1445" t="str">
            <v>CTR_138</v>
          </cell>
          <cell r="H1445" t="str">
            <v>NOKIA</v>
          </cell>
        </row>
        <row r="1446">
          <cell r="B1446" t="str">
            <v>OST_007</v>
          </cell>
          <cell r="H1446" t="str">
            <v>NOKIA</v>
          </cell>
        </row>
        <row r="1447">
          <cell r="B1447" t="str">
            <v>CTR_032</v>
          </cell>
          <cell r="H1447" t="str">
            <v>NOKIA</v>
          </cell>
        </row>
        <row r="1448">
          <cell r="B1448" t="str">
            <v>CTR_060</v>
          </cell>
          <cell r="H1448" t="str">
            <v>ZTE</v>
          </cell>
        </row>
        <row r="1449">
          <cell r="B1449" t="str">
            <v>ADM_006</v>
          </cell>
          <cell r="H1449" t="str">
            <v>HUAWEI</v>
          </cell>
        </row>
        <row r="1450">
          <cell r="B1450" t="str">
            <v>CTR_111</v>
          </cell>
          <cell r="H1450" t="str">
            <v>ZTE</v>
          </cell>
        </row>
        <row r="1451">
          <cell r="B1451" t="str">
            <v>SUD_017</v>
          </cell>
          <cell r="H1451" t="str">
            <v>ZTE</v>
          </cell>
        </row>
        <row r="1452">
          <cell r="B1452" t="str">
            <v>EST_016</v>
          </cell>
          <cell r="H1452" t="str">
            <v>ZTE</v>
          </cell>
        </row>
        <row r="1453">
          <cell r="B1453" t="str">
            <v>ADM_010</v>
          </cell>
          <cell r="H1453" t="str">
            <v>HUAWEI</v>
          </cell>
        </row>
        <row r="1454">
          <cell r="B1454" t="str">
            <v>CTR_114</v>
          </cell>
          <cell r="H1454" t="str">
            <v>ZTE</v>
          </cell>
        </row>
        <row r="1455">
          <cell r="B1455" t="str">
            <v>CTR_221</v>
          </cell>
          <cell r="H1455" t="str">
            <v>ZTE</v>
          </cell>
        </row>
        <row r="1456">
          <cell r="B1456" t="str">
            <v>OST_059</v>
          </cell>
          <cell r="H1456" t="str">
            <v>HUAWEI</v>
          </cell>
        </row>
        <row r="1457">
          <cell r="B1457" t="str">
            <v>EST_046</v>
          </cell>
          <cell r="H1457" t="str">
            <v>ZTE</v>
          </cell>
        </row>
        <row r="1458">
          <cell r="B1458" t="str">
            <v>OST_056</v>
          </cell>
          <cell r="H1458" t="str">
            <v>HUAWEI</v>
          </cell>
        </row>
        <row r="1459">
          <cell r="B1459" t="str">
            <v>CTR_193</v>
          </cell>
          <cell r="H1459" t="str">
            <v>ZTE</v>
          </cell>
        </row>
        <row r="1460">
          <cell r="B1460" t="str">
            <v>OST_057</v>
          </cell>
          <cell r="H1460" t="str">
            <v>Huawei</v>
          </cell>
        </row>
        <row r="1461">
          <cell r="B1461" t="str">
            <v>OST_060</v>
          </cell>
          <cell r="H1461" t="str">
            <v>HUAWEI</v>
          </cell>
        </row>
        <row r="1462">
          <cell r="B1462" t="str">
            <v>OST_033</v>
          </cell>
          <cell r="H1462" t="str">
            <v>HUAWEI</v>
          </cell>
        </row>
        <row r="1463">
          <cell r="B1463" t="str">
            <v>OST_049</v>
          </cell>
          <cell r="H1463" t="str">
            <v>HUAWEI</v>
          </cell>
        </row>
        <row r="1464">
          <cell r="B1464" t="str">
            <v>NRD_005</v>
          </cell>
          <cell r="H1464" t="str">
            <v>HUAWEI</v>
          </cell>
        </row>
        <row r="1465">
          <cell r="B1465" t="str">
            <v>ADM_022</v>
          </cell>
          <cell r="H1465" t="str">
            <v>HUAWEI</v>
          </cell>
        </row>
        <row r="1466">
          <cell r="B1466" t="str">
            <v>ADM_092</v>
          </cell>
          <cell r="H1466" t="str">
            <v>HUAWEI</v>
          </cell>
        </row>
        <row r="1467">
          <cell r="B1467" t="str">
            <v>OST_058</v>
          </cell>
          <cell r="H1467" t="str">
            <v>HUAWEI</v>
          </cell>
        </row>
        <row r="1468">
          <cell r="B1468" t="str">
            <v>EXN_162</v>
          </cell>
          <cell r="H1468" t="str">
            <v>HUAWEI</v>
          </cell>
        </row>
        <row r="1469">
          <cell r="B1469" t="str">
            <v>LIT_509</v>
          </cell>
          <cell r="H1469" t="str">
            <v>ZTE</v>
          </cell>
        </row>
        <row r="1470">
          <cell r="B1470" t="str">
            <v>NRD_119</v>
          </cell>
          <cell r="H1470" t="str">
            <v>HUAWEI</v>
          </cell>
        </row>
        <row r="1471">
          <cell r="B1471" t="str">
            <v>OST_252</v>
          </cell>
          <cell r="H1471" t="str">
            <v>HUAWEI</v>
          </cell>
        </row>
        <row r="1472">
          <cell r="B1472" t="str">
            <v>OST_255</v>
          </cell>
          <cell r="H1472" t="str">
            <v>HUAWEI</v>
          </cell>
        </row>
        <row r="1473">
          <cell r="B1473" t="str">
            <v>OST_258</v>
          </cell>
          <cell r="H1473" t="str">
            <v>HUAWEI</v>
          </cell>
        </row>
        <row r="1474">
          <cell r="B1474" t="str">
            <v>EXN_223</v>
          </cell>
          <cell r="H1474" t="str">
            <v>Huawei</v>
          </cell>
        </row>
        <row r="1475">
          <cell r="B1475" t="str">
            <v>EXN_139</v>
          </cell>
          <cell r="H1475" t="str">
            <v>NOKIA</v>
          </cell>
        </row>
        <row r="1476">
          <cell r="B1476" t="str">
            <v>EXN_185</v>
          </cell>
          <cell r="H1476" t="str">
            <v>NOKIA</v>
          </cell>
        </row>
        <row r="1477">
          <cell r="B1477" t="str">
            <v>LIT_679</v>
          </cell>
          <cell r="H1477" t="str">
            <v>ZTE</v>
          </cell>
        </row>
        <row r="1478">
          <cell r="B1478" t="str">
            <v>SUO_205</v>
          </cell>
          <cell r="H1478" t="str">
            <v>HUAWEI</v>
          </cell>
        </row>
        <row r="1479">
          <cell r="B1479" t="str">
            <v>SUO_209</v>
          </cell>
          <cell r="H1479" t="str">
            <v>HUAWEI</v>
          </cell>
        </row>
        <row r="1480">
          <cell r="B1480" t="str">
            <v>OST_300</v>
          </cell>
          <cell r="H1480" t="str">
            <v>HUAWEI</v>
          </cell>
        </row>
        <row r="1481">
          <cell r="B1481" t="str">
            <v>OST_299</v>
          </cell>
          <cell r="H1481" t="str">
            <v>HUAWEI</v>
          </cell>
        </row>
        <row r="1482">
          <cell r="B1482" t="str">
            <v>SUO_106</v>
          </cell>
          <cell r="H1482" t="str">
            <v>NOKIA</v>
          </cell>
        </row>
        <row r="1483">
          <cell r="B1483" t="str">
            <v>CTR_710</v>
          </cell>
          <cell r="H1483" t="str">
            <v>ZTE</v>
          </cell>
        </row>
        <row r="1484">
          <cell r="B1484" t="str">
            <v>CTR_749</v>
          </cell>
          <cell r="H1484" t="str">
            <v>ZTE</v>
          </cell>
        </row>
        <row r="1485">
          <cell r="B1485" t="str">
            <v>CTR_743</v>
          </cell>
          <cell r="H1485" t="str">
            <v>ZTE</v>
          </cell>
        </row>
        <row r="1486">
          <cell r="B1486" t="str">
            <v>LIT_767</v>
          </cell>
          <cell r="H1486" t="str">
            <v>ZTE</v>
          </cell>
        </row>
        <row r="1487">
          <cell r="B1487" t="str">
            <v>CTR_826</v>
          </cell>
          <cell r="H1487" t="str">
            <v>ZTE</v>
          </cell>
        </row>
        <row r="1488">
          <cell r="B1488" t="str">
            <v>ADM_174</v>
          </cell>
          <cell r="H1488" t="str">
            <v>HUAWEI</v>
          </cell>
        </row>
        <row r="1489">
          <cell r="B1489" t="str">
            <v>NRD_010</v>
          </cell>
          <cell r="H1489" t="str">
            <v>HUAWEI</v>
          </cell>
        </row>
        <row r="1490">
          <cell r="B1490" t="str">
            <v>CTR_041</v>
          </cell>
          <cell r="H1490" t="str">
            <v>ZTE</v>
          </cell>
        </row>
        <row r="1491">
          <cell r="B1491" t="str">
            <v>OST_088</v>
          </cell>
          <cell r="H1491" t="str">
            <v>HUAWEI</v>
          </cell>
        </row>
        <row r="1492">
          <cell r="B1492" t="str">
            <v>NRD_021</v>
          </cell>
          <cell r="H1492" t="str">
            <v>HUAWEI</v>
          </cell>
        </row>
        <row r="1493">
          <cell r="B1493" t="str">
            <v>LIT_593</v>
          </cell>
          <cell r="H1493" t="str">
            <v>ZTE</v>
          </cell>
        </row>
        <row r="1494">
          <cell r="B1494" t="str">
            <v>NRD_020</v>
          </cell>
          <cell r="H1494" t="str">
            <v>Huawei</v>
          </cell>
        </row>
        <row r="1495">
          <cell r="B1495" t="str">
            <v>CTR_220</v>
          </cell>
          <cell r="H1495" t="str">
            <v>ZTE</v>
          </cell>
        </row>
        <row r="1496">
          <cell r="B1496" t="str">
            <v>OST_149</v>
          </cell>
          <cell r="H1496" t="str">
            <v>HUAWEI</v>
          </cell>
        </row>
        <row r="1497">
          <cell r="B1497" t="str">
            <v>CTR_780</v>
          </cell>
          <cell r="H1497" t="str">
            <v>ZTE</v>
          </cell>
        </row>
        <row r="1498">
          <cell r="B1498" t="str">
            <v>OST_034</v>
          </cell>
          <cell r="H1498" t="str">
            <v>HUAWEI</v>
          </cell>
        </row>
        <row r="1499">
          <cell r="B1499" t="str">
            <v>OST_164</v>
          </cell>
          <cell r="H1499" t="str">
            <v>HUAWEI</v>
          </cell>
        </row>
        <row r="1500">
          <cell r="B1500" t="str">
            <v>EST_123</v>
          </cell>
          <cell r="H1500" t="str">
            <v>ZTE</v>
          </cell>
        </row>
        <row r="1501">
          <cell r="B1501" t="str">
            <v>LIT_063</v>
          </cell>
          <cell r="H1501" t="str">
            <v>ZTE</v>
          </cell>
        </row>
        <row r="1502">
          <cell r="B1502" t="str">
            <v>EXN_020</v>
          </cell>
          <cell r="H1502" t="str">
            <v>Huawei</v>
          </cell>
        </row>
        <row r="1503">
          <cell r="B1503" t="str">
            <v>ADM_044</v>
          </cell>
          <cell r="H1503" t="str">
            <v>HUAWEI</v>
          </cell>
        </row>
        <row r="1504">
          <cell r="B1504" t="str">
            <v>EXN_058</v>
          </cell>
          <cell r="H1504" t="str">
            <v>HUAWEI</v>
          </cell>
        </row>
        <row r="1505">
          <cell r="B1505" t="str">
            <v>EXN_048</v>
          </cell>
          <cell r="H1505" t="str">
            <v>HUAWEI</v>
          </cell>
        </row>
        <row r="1506">
          <cell r="B1506" t="str">
            <v>LIT_492</v>
          </cell>
          <cell r="H1506" t="str">
            <v>ZTE</v>
          </cell>
        </row>
        <row r="1507">
          <cell r="B1507" t="str">
            <v>CTR_174</v>
          </cell>
          <cell r="H1507" t="str">
            <v>ZTE</v>
          </cell>
        </row>
        <row r="1508">
          <cell r="B1508" t="str">
            <v>OST_210</v>
          </cell>
          <cell r="H1508" t="str">
            <v>HUAWEI</v>
          </cell>
        </row>
        <row r="1509">
          <cell r="B1509" t="str">
            <v>LIT_040</v>
          </cell>
          <cell r="H1509" t="str">
            <v>ZTE</v>
          </cell>
        </row>
        <row r="1510">
          <cell r="B1510" t="str">
            <v>NRO_011</v>
          </cell>
          <cell r="H1510" t="str">
            <v>HUAWEI</v>
          </cell>
        </row>
        <row r="1511">
          <cell r="B1511" t="str">
            <v>EXN_098</v>
          </cell>
          <cell r="H1511" t="str">
            <v>HUAWEI</v>
          </cell>
        </row>
        <row r="1512">
          <cell r="B1512" t="str">
            <v>OST_183</v>
          </cell>
          <cell r="H1512" t="str">
            <v>HUAWEI</v>
          </cell>
        </row>
        <row r="1513">
          <cell r="B1513" t="str">
            <v>OST_022</v>
          </cell>
          <cell r="H1513" t="str">
            <v>HUAWEI</v>
          </cell>
        </row>
        <row r="1514">
          <cell r="B1514" t="str">
            <v>OST_018</v>
          </cell>
          <cell r="H1514" t="str">
            <v>HUAWEI</v>
          </cell>
        </row>
        <row r="1515">
          <cell r="B1515" t="str">
            <v>CTR_531</v>
          </cell>
          <cell r="H1515" t="str">
            <v>ZTE</v>
          </cell>
        </row>
        <row r="1516">
          <cell r="B1516" t="str">
            <v>CTR_053</v>
          </cell>
          <cell r="H1516" t="str">
            <v>ZTE</v>
          </cell>
        </row>
        <row r="1517">
          <cell r="B1517" t="str">
            <v>EXN_199</v>
          </cell>
          <cell r="H1517" t="str">
            <v>HUAWEI</v>
          </cell>
        </row>
        <row r="1518">
          <cell r="B1518" t="str">
            <v>LIT_006</v>
          </cell>
          <cell r="H1518" t="str">
            <v>ZTE</v>
          </cell>
        </row>
        <row r="1519">
          <cell r="B1519" t="str">
            <v>LIT_039</v>
          </cell>
          <cell r="H1519" t="str">
            <v>ZTE</v>
          </cell>
        </row>
        <row r="1520">
          <cell r="B1520" t="str">
            <v>CTR_527</v>
          </cell>
          <cell r="H1520" t="str">
            <v>ZTE</v>
          </cell>
        </row>
        <row r="1521">
          <cell r="B1521" t="str">
            <v>LIT_086</v>
          </cell>
          <cell r="H1521" t="str">
            <v>ZTE</v>
          </cell>
        </row>
        <row r="1522">
          <cell r="B1522" t="str">
            <v>OST_266</v>
          </cell>
          <cell r="H1522" t="str">
            <v>HUAWEI</v>
          </cell>
        </row>
        <row r="1523">
          <cell r="B1523" t="str">
            <v>OST_144</v>
          </cell>
          <cell r="H1523" t="str">
            <v>Huawei</v>
          </cell>
        </row>
        <row r="1524">
          <cell r="B1524" t="str">
            <v>OST_243</v>
          </cell>
          <cell r="H1524" t="str">
            <v>HUAWEI</v>
          </cell>
        </row>
        <row r="1525">
          <cell r="B1525" t="str">
            <v>NRO_007</v>
          </cell>
          <cell r="H1525" t="str">
            <v>HUAWEI</v>
          </cell>
        </row>
        <row r="1526">
          <cell r="B1526" t="str">
            <v>CTR_230</v>
          </cell>
          <cell r="H1526" t="str">
            <v>ZTE</v>
          </cell>
        </row>
        <row r="1527">
          <cell r="B1527" t="str">
            <v>CTR_223</v>
          </cell>
          <cell r="H1527" t="str">
            <v>ZTE</v>
          </cell>
        </row>
        <row r="1528">
          <cell r="B1528" t="str">
            <v>CTR_113</v>
          </cell>
          <cell r="H1528" t="str">
            <v>ZTE</v>
          </cell>
        </row>
        <row r="1529">
          <cell r="B1529" t="str">
            <v>OST_264</v>
          </cell>
          <cell r="H1529" t="str">
            <v>Huawei</v>
          </cell>
        </row>
        <row r="1530">
          <cell r="B1530" t="str">
            <v>SUO_064</v>
          </cell>
          <cell r="H1530" t="str">
            <v>Huawei</v>
          </cell>
        </row>
        <row r="1531">
          <cell r="B1531" t="str">
            <v>CTR_306</v>
          </cell>
          <cell r="H1531" t="str">
            <v>ZTE</v>
          </cell>
        </row>
        <row r="1532">
          <cell r="B1532" t="str">
            <v>EXN_127</v>
          </cell>
          <cell r="H1532" t="str">
            <v>HUAWEI</v>
          </cell>
        </row>
        <row r="1533">
          <cell r="B1533" t="str">
            <v>EST_082</v>
          </cell>
          <cell r="H1533" t="str">
            <v>ZTE</v>
          </cell>
        </row>
        <row r="1534">
          <cell r="B1534" t="str">
            <v>CTR_510</v>
          </cell>
          <cell r="H1534" t="str">
            <v>ZTE</v>
          </cell>
        </row>
        <row r="1535">
          <cell r="B1535" t="str">
            <v>ADM_107</v>
          </cell>
          <cell r="H1535" t="str">
            <v>Huawei</v>
          </cell>
        </row>
        <row r="1536">
          <cell r="B1536" t="str">
            <v>SUO_073</v>
          </cell>
          <cell r="H1536" t="str">
            <v>Huawei</v>
          </cell>
        </row>
        <row r="1537">
          <cell r="B1537" t="str">
            <v>EXN_050</v>
          </cell>
          <cell r="H1537" t="str">
            <v>HUAWEI</v>
          </cell>
        </row>
        <row r="1538">
          <cell r="B1538" t="str">
            <v>SUO_149</v>
          </cell>
          <cell r="H1538" t="str">
            <v>Huawei</v>
          </cell>
        </row>
        <row r="1539">
          <cell r="B1539" t="str">
            <v>CTR_363</v>
          </cell>
          <cell r="H1539" t="str">
            <v>NOKIA</v>
          </cell>
        </row>
        <row r="1540">
          <cell r="B1540" t="str">
            <v>ADM_014</v>
          </cell>
          <cell r="H1540" t="str">
            <v>HUAWEI</v>
          </cell>
        </row>
        <row r="1541">
          <cell r="B1541" t="str">
            <v>CTR_030</v>
          </cell>
          <cell r="H1541" t="str">
            <v>ZTE</v>
          </cell>
        </row>
        <row r="1542">
          <cell r="B1542" t="str">
            <v>SUO_010</v>
          </cell>
          <cell r="H1542" t="str">
            <v>Huawei</v>
          </cell>
        </row>
        <row r="1543">
          <cell r="B1543" t="str">
            <v>CTR_067</v>
          </cell>
          <cell r="H1543" t="str">
            <v>ZTE</v>
          </cell>
        </row>
        <row r="1544">
          <cell r="B1544" t="str">
            <v>LIT_108</v>
          </cell>
          <cell r="H1544" t="str">
            <v>ZTE</v>
          </cell>
        </row>
        <row r="1545">
          <cell r="B1545" t="str">
            <v>EXN_035</v>
          </cell>
          <cell r="H1545" t="str">
            <v>NOKIA</v>
          </cell>
        </row>
        <row r="1546">
          <cell r="B1546" t="str">
            <v>CTR_202</v>
          </cell>
          <cell r="H1546" t="str">
            <v>ZTE</v>
          </cell>
        </row>
        <row r="1547">
          <cell r="B1547" t="str">
            <v>EXN_047</v>
          </cell>
          <cell r="H1547" t="str">
            <v>HUAWEI</v>
          </cell>
        </row>
        <row r="1548">
          <cell r="B1548" t="str">
            <v>CTR_286</v>
          </cell>
          <cell r="H1548" t="str">
            <v>ZTE</v>
          </cell>
        </row>
        <row r="1549">
          <cell r="B1549" t="str">
            <v>EST_075</v>
          </cell>
          <cell r="H1549" t="str">
            <v>ZTE</v>
          </cell>
        </row>
        <row r="1550">
          <cell r="B1550" t="str">
            <v>EXN_023</v>
          </cell>
          <cell r="H1550" t="str">
            <v>HUAWEI</v>
          </cell>
        </row>
        <row r="1551">
          <cell r="B1551" t="str">
            <v>LIT_145</v>
          </cell>
          <cell r="H1551" t="str">
            <v>ZTE</v>
          </cell>
        </row>
        <row r="1552">
          <cell r="B1552" t="str">
            <v>CTR_187</v>
          </cell>
          <cell r="H1552" t="str">
            <v>ZTE</v>
          </cell>
        </row>
        <row r="1553">
          <cell r="B1553" t="str">
            <v>CTR_185</v>
          </cell>
          <cell r="H1553" t="str">
            <v>ZTE</v>
          </cell>
        </row>
        <row r="1554">
          <cell r="B1554" t="str">
            <v>OST_139</v>
          </cell>
          <cell r="H1554" t="str">
            <v>HUAWEI</v>
          </cell>
        </row>
        <row r="1555">
          <cell r="B1555" t="str">
            <v>LIT_174</v>
          </cell>
          <cell r="H1555" t="str">
            <v>HUAWEI</v>
          </cell>
        </row>
        <row r="1556">
          <cell r="B1556" t="str">
            <v>SUO_104</v>
          </cell>
          <cell r="H1556" t="str">
            <v>HUAWEI</v>
          </cell>
        </row>
        <row r="1557">
          <cell r="B1557" t="str">
            <v>OST_136</v>
          </cell>
          <cell r="H1557" t="str">
            <v>Huawei</v>
          </cell>
        </row>
        <row r="1558">
          <cell r="B1558" t="str">
            <v>NRD_090</v>
          </cell>
          <cell r="H1558" t="str">
            <v>HUAWEI</v>
          </cell>
        </row>
        <row r="1559">
          <cell r="B1559" t="str">
            <v>ADM_111</v>
          </cell>
          <cell r="H1559" t="str">
            <v>NOKIA</v>
          </cell>
        </row>
        <row r="1560">
          <cell r="B1560" t="str">
            <v>OST_163</v>
          </cell>
          <cell r="H1560" t="str">
            <v>HUAWEI</v>
          </cell>
        </row>
        <row r="1561">
          <cell r="B1561" t="str">
            <v>OST_138</v>
          </cell>
          <cell r="H1561" t="str">
            <v>HUAWEI</v>
          </cell>
        </row>
        <row r="1562">
          <cell r="B1562" t="str">
            <v>EXN_156</v>
          </cell>
          <cell r="H1562" t="str">
            <v>NOKIA</v>
          </cell>
        </row>
        <row r="1563">
          <cell r="B1563" t="str">
            <v>EXN_178</v>
          </cell>
          <cell r="H1563" t="str">
            <v>HUAWEI</v>
          </cell>
        </row>
        <row r="1564">
          <cell r="B1564" t="str">
            <v>OST_193</v>
          </cell>
          <cell r="H1564" t="str">
            <v>NOKIA</v>
          </cell>
        </row>
        <row r="1565">
          <cell r="B1565" t="str">
            <v>NRD_125</v>
          </cell>
          <cell r="H1565" t="str">
            <v>NOKIA</v>
          </cell>
        </row>
        <row r="1566">
          <cell r="B1566" t="str">
            <v>CTR_533</v>
          </cell>
          <cell r="H1566" t="str">
            <v>ZTE</v>
          </cell>
        </row>
        <row r="1567">
          <cell r="B1567" t="str">
            <v>CTR_636</v>
          </cell>
          <cell r="H1567" t="str">
            <v>NOKIA</v>
          </cell>
        </row>
        <row r="1568">
          <cell r="B1568" t="str">
            <v>LIT_590</v>
          </cell>
          <cell r="H1568" t="str">
            <v>ZTE</v>
          </cell>
        </row>
        <row r="1569">
          <cell r="B1569" t="str">
            <v>EXN_225</v>
          </cell>
          <cell r="H1569" t="str">
            <v>NOKIA</v>
          </cell>
        </row>
        <row r="1570">
          <cell r="B1570" t="str">
            <v>SUO_168</v>
          </cell>
          <cell r="H1570" t="str">
            <v>NOKIA</v>
          </cell>
        </row>
        <row r="1571">
          <cell r="B1571" t="str">
            <v>OST_265</v>
          </cell>
          <cell r="H1571" t="str">
            <v>HUAWEI</v>
          </cell>
        </row>
        <row r="1572">
          <cell r="B1572" t="str">
            <v>OST_296</v>
          </cell>
          <cell r="H1572" t="str">
            <v>HUAWEI</v>
          </cell>
        </row>
        <row r="1573">
          <cell r="B1573" t="str">
            <v>ADM_028</v>
          </cell>
          <cell r="H1573" t="str">
            <v>NOKIA</v>
          </cell>
        </row>
        <row r="1574">
          <cell r="B1574" t="str">
            <v>OST_013</v>
          </cell>
          <cell r="H1574" t="str">
            <v>HUAWEI</v>
          </cell>
        </row>
        <row r="1575">
          <cell r="B1575" t="str">
            <v>CTR_112</v>
          </cell>
          <cell r="H1575" t="str">
            <v>ZTE</v>
          </cell>
        </row>
        <row r="1576">
          <cell r="B1576" t="str">
            <v>EXN_039</v>
          </cell>
          <cell r="H1576" t="str">
            <v>HUAWEI</v>
          </cell>
        </row>
        <row r="1577">
          <cell r="B1577" t="str">
            <v>LIT_495</v>
          </cell>
          <cell r="H1577" t="str">
            <v>ZTE</v>
          </cell>
        </row>
        <row r="1578">
          <cell r="B1578" t="str">
            <v>EXN_051</v>
          </cell>
          <cell r="H1578" t="str">
            <v>HUAWEI</v>
          </cell>
        </row>
        <row r="1579">
          <cell r="B1579" t="str">
            <v>NRD_069</v>
          </cell>
          <cell r="H1579" t="str">
            <v>HUAWEI</v>
          </cell>
        </row>
        <row r="1580">
          <cell r="B1580" t="str">
            <v>OST_150</v>
          </cell>
          <cell r="H1580" t="str">
            <v>HUAWEI</v>
          </cell>
        </row>
        <row r="1581">
          <cell r="B1581" t="str">
            <v>NRD_008</v>
          </cell>
          <cell r="H1581" t="str">
            <v>HUAWEI</v>
          </cell>
        </row>
        <row r="1582">
          <cell r="B1582" t="str">
            <v>ADM_023</v>
          </cell>
          <cell r="H1582" t="str">
            <v>NOKIA</v>
          </cell>
        </row>
        <row r="1583">
          <cell r="B1583" t="str">
            <v>NRD_155</v>
          </cell>
          <cell r="H1583" t="str">
            <v>NOKIA</v>
          </cell>
        </row>
        <row r="1584">
          <cell r="B1584" t="str">
            <v>CTR_186</v>
          </cell>
          <cell r="H1584" t="str">
            <v>ZTE</v>
          </cell>
        </row>
        <row r="1585">
          <cell r="B1585" t="str">
            <v>LIT_227</v>
          </cell>
          <cell r="H1585" t="str">
            <v>ZTE</v>
          </cell>
        </row>
        <row r="1586">
          <cell r="B1586" t="str">
            <v>OST_103</v>
          </cell>
          <cell r="H1586" t="str">
            <v>HUAWEI</v>
          </cell>
        </row>
        <row r="1587">
          <cell r="B1587" t="str">
            <v>EXN_018</v>
          </cell>
          <cell r="H1587" t="str">
            <v>HUAWEI</v>
          </cell>
        </row>
        <row r="1588">
          <cell r="B1588" t="str">
            <v>SUD_078</v>
          </cell>
          <cell r="H1588" t="str">
            <v>NOKIA</v>
          </cell>
        </row>
        <row r="1589">
          <cell r="B1589" t="str">
            <v>NRO_006</v>
          </cell>
          <cell r="H1589" t="str">
            <v>HUAWEI</v>
          </cell>
        </row>
        <row r="1590">
          <cell r="B1590" t="str">
            <v>EXN_074</v>
          </cell>
          <cell r="H1590" t="str">
            <v>HUAWEI</v>
          </cell>
        </row>
        <row r="1591">
          <cell r="B1591" t="str">
            <v>ADM_029</v>
          </cell>
          <cell r="H1591" t="str">
            <v>NOKIA</v>
          </cell>
        </row>
        <row r="1592">
          <cell r="B1592" t="str">
            <v>LIT_117</v>
          </cell>
          <cell r="H1592" t="str">
            <v>ZTE</v>
          </cell>
        </row>
        <row r="1593">
          <cell r="B1593" t="str">
            <v>CTR_694</v>
          </cell>
          <cell r="H1593" t="str">
            <v>NOKIA</v>
          </cell>
        </row>
        <row r="1594">
          <cell r="B1594" t="str">
            <v>CTR_695</v>
          </cell>
          <cell r="H1594" t="str">
            <v>ZTE</v>
          </cell>
        </row>
        <row r="1595">
          <cell r="B1595" t="str">
            <v>NRD_180</v>
          </cell>
          <cell r="H1595" t="str">
            <v>HUAWEI</v>
          </cell>
        </row>
        <row r="1596">
          <cell r="B1596" t="str">
            <v>CTR_222</v>
          </cell>
          <cell r="H1596" t="str">
            <v>ZTE</v>
          </cell>
        </row>
        <row r="1597">
          <cell r="B1597" t="str">
            <v>NRD_115</v>
          </cell>
          <cell r="H1597" t="str">
            <v>HUAWEI</v>
          </cell>
        </row>
        <row r="1598">
          <cell r="B1598" t="str">
            <v>CTR_355</v>
          </cell>
          <cell r="H1598" t="str">
            <v>ZTE</v>
          </cell>
        </row>
        <row r="1599">
          <cell r="B1599" t="str">
            <v>LIT_385</v>
          </cell>
          <cell r="H1599" t="str">
            <v>ZTE</v>
          </cell>
        </row>
        <row r="1600">
          <cell r="B1600" t="str">
            <v>EST_083</v>
          </cell>
          <cell r="H1600" t="str">
            <v>NOKIA</v>
          </cell>
        </row>
        <row r="1601">
          <cell r="B1601" t="str">
            <v>CTR_541</v>
          </cell>
          <cell r="H1601" t="str">
            <v>ZTE</v>
          </cell>
        </row>
        <row r="1602">
          <cell r="B1602" t="str">
            <v>CTR_506</v>
          </cell>
          <cell r="H1602" t="str">
            <v>ZTE</v>
          </cell>
        </row>
        <row r="1603">
          <cell r="B1603" t="str">
            <v>LIT_029</v>
          </cell>
          <cell r="H1603" t="str">
            <v>ZTE</v>
          </cell>
        </row>
        <row r="1604">
          <cell r="B1604" t="str">
            <v>EST_125</v>
          </cell>
          <cell r="H1604" t="str">
            <v>ZTE</v>
          </cell>
        </row>
        <row r="1605">
          <cell r="B1605" t="str">
            <v>EST_045</v>
          </cell>
          <cell r="H1605" t="str">
            <v>ZTE</v>
          </cell>
        </row>
        <row r="1606">
          <cell r="B1606" t="str">
            <v>OST_222</v>
          </cell>
          <cell r="H1606" t="str">
            <v>Huawei</v>
          </cell>
        </row>
        <row r="1607">
          <cell r="B1607" t="str">
            <v>LIT_110</v>
          </cell>
          <cell r="H1607" t="str">
            <v>ZTE</v>
          </cell>
        </row>
        <row r="1608">
          <cell r="B1608" t="str">
            <v>NRD_131</v>
          </cell>
          <cell r="H1608" t="str">
            <v>HUAWEI</v>
          </cell>
        </row>
        <row r="1609">
          <cell r="B1609" t="str">
            <v>EXN_036</v>
          </cell>
          <cell r="H1609" t="str">
            <v>HUAWEI</v>
          </cell>
        </row>
        <row r="1610">
          <cell r="B1610" t="str">
            <v>LIT_233</v>
          </cell>
          <cell r="H1610" t="str">
            <v>ZTE</v>
          </cell>
        </row>
        <row r="1611">
          <cell r="B1611" t="str">
            <v>NRD_099</v>
          </cell>
          <cell r="H1611" t="str">
            <v>HUAWEI</v>
          </cell>
        </row>
        <row r="1612">
          <cell r="B1612" t="str">
            <v>NRD_144</v>
          </cell>
          <cell r="H1612" t="str">
            <v>Huawei</v>
          </cell>
        </row>
        <row r="1613">
          <cell r="B1613" t="str">
            <v>SUO_005</v>
          </cell>
          <cell r="H1613" t="str">
            <v>Huawei</v>
          </cell>
        </row>
        <row r="1614">
          <cell r="B1614" t="str">
            <v>LIT_230</v>
          </cell>
          <cell r="H1614" t="str">
            <v>ZTE</v>
          </cell>
        </row>
        <row r="1615">
          <cell r="B1615" t="str">
            <v>OST_251</v>
          </cell>
          <cell r="H1615" t="str">
            <v>NOKIA</v>
          </cell>
        </row>
        <row r="1616">
          <cell r="B1616" t="str">
            <v>ADM_054</v>
          </cell>
          <cell r="H1616" t="str">
            <v>NOKIA</v>
          </cell>
        </row>
        <row r="1617">
          <cell r="B1617" t="str">
            <v>SUO_009</v>
          </cell>
          <cell r="H1617" t="str">
            <v>NOKIA</v>
          </cell>
        </row>
        <row r="1618">
          <cell r="B1618" t="str">
            <v>LIT_031</v>
          </cell>
          <cell r="H1618" t="str">
            <v>ZTE</v>
          </cell>
        </row>
        <row r="1619">
          <cell r="B1619" t="str">
            <v>SUD_011</v>
          </cell>
          <cell r="H1619" t="str">
            <v>ZTE</v>
          </cell>
        </row>
        <row r="1620">
          <cell r="B1620" t="str">
            <v>EXN_155</v>
          </cell>
          <cell r="H1620" t="str">
            <v>HUAWEI</v>
          </cell>
        </row>
        <row r="1621">
          <cell r="B1621" t="str">
            <v>LIT_594</v>
          </cell>
          <cell r="H1621" t="str">
            <v>ZTE</v>
          </cell>
        </row>
        <row r="1622">
          <cell r="B1622" t="str">
            <v>LIT_493</v>
          </cell>
          <cell r="H1622" t="str">
            <v>ZTE</v>
          </cell>
        </row>
        <row r="1623">
          <cell r="B1623" t="str">
            <v>EXN_038</v>
          </cell>
          <cell r="H1623" t="str">
            <v>HUAWEI</v>
          </cell>
        </row>
        <row r="1624">
          <cell r="B1624" t="str">
            <v>OST_053</v>
          </cell>
          <cell r="H1624" t="str">
            <v>HUAWEI</v>
          </cell>
        </row>
        <row r="1625">
          <cell r="B1625" t="str">
            <v>LIT_143</v>
          </cell>
          <cell r="H1625" t="str">
            <v>ZTE</v>
          </cell>
        </row>
        <row r="1626">
          <cell r="B1626" t="str">
            <v>CTR_063</v>
          </cell>
          <cell r="H1626" t="str">
            <v>ZTE</v>
          </cell>
        </row>
        <row r="1627">
          <cell r="B1627" t="str">
            <v>CTR_073</v>
          </cell>
          <cell r="H1627" t="str">
            <v>ZTE</v>
          </cell>
        </row>
        <row r="1628">
          <cell r="B1628" t="str">
            <v>CTR_095</v>
          </cell>
          <cell r="H1628" t="str">
            <v>ZTE</v>
          </cell>
        </row>
        <row r="1629">
          <cell r="B1629" t="str">
            <v>CTR_544</v>
          </cell>
          <cell r="H1629" t="str">
            <v>ZTE</v>
          </cell>
        </row>
        <row r="1630">
          <cell r="B1630" t="str">
            <v>EXN_014</v>
          </cell>
          <cell r="H1630" t="str">
            <v>HUAWEI</v>
          </cell>
        </row>
        <row r="1631">
          <cell r="B1631" t="str">
            <v>EST_036</v>
          </cell>
          <cell r="H1631" t="str">
            <v>ZTE</v>
          </cell>
        </row>
        <row r="1632">
          <cell r="B1632" t="str">
            <v>OST_036</v>
          </cell>
          <cell r="H1632" t="str">
            <v>HUAWEI</v>
          </cell>
        </row>
        <row r="1633">
          <cell r="B1633" t="str">
            <v>CTR_057</v>
          </cell>
          <cell r="H1633" t="str">
            <v>NOKIA</v>
          </cell>
        </row>
        <row r="1634">
          <cell r="B1634" t="str">
            <v>OST_108</v>
          </cell>
          <cell r="H1634" t="str">
            <v>HUAWEI</v>
          </cell>
        </row>
        <row r="1635">
          <cell r="B1635" t="str">
            <v>OST_051</v>
          </cell>
          <cell r="H1635" t="str">
            <v>HUAWEI</v>
          </cell>
        </row>
        <row r="1636">
          <cell r="B1636" t="str">
            <v>ADM_079</v>
          </cell>
          <cell r="H1636" t="str">
            <v>NOKIA</v>
          </cell>
        </row>
        <row r="1637">
          <cell r="B1637" t="str">
            <v>SUO_105</v>
          </cell>
          <cell r="H1637" t="str">
            <v>HUAWEI</v>
          </cell>
        </row>
        <row r="1638">
          <cell r="B1638" t="str">
            <v>OST_114</v>
          </cell>
          <cell r="H1638" t="str">
            <v>HUAWEI</v>
          </cell>
        </row>
        <row r="1639">
          <cell r="B1639" t="str">
            <v>OST_090</v>
          </cell>
          <cell r="H1639" t="str">
            <v>NOKIA</v>
          </cell>
        </row>
        <row r="1640">
          <cell r="B1640" t="str">
            <v>LIT_497</v>
          </cell>
          <cell r="H1640" t="str">
            <v>ZTE</v>
          </cell>
        </row>
        <row r="1641">
          <cell r="B1641" t="str">
            <v>OST_286</v>
          </cell>
          <cell r="H1641" t="str">
            <v>HUAWEI</v>
          </cell>
        </row>
        <row r="1642">
          <cell r="B1642" t="str">
            <v>ADM_080</v>
          </cell>
          <cell r="H1642" t="str">
            <v>NOKIA</v>
          </cell>
        </row>
        <row r="1643">
          <cell r="B1643" t="str">
            <v>NRD_087</v>
          </cell>
          <cell r="H1643" t="str">
            <v>NOKIA</v>
          </cell>
        </row>
        <row r="1644">
          <cell r="B1644" t="str">
            <v>NRD_028</v>
          </cell>
          <cell r="H1644" t="str">
            <v>HUAWEI</v>
          </cell>
        </row>
        <row r="1645">
          <cell r="B1645" t="str">
            <v>NRD_026</v>
          </cell>
          <cell r="H1645" t="str">
            <v>HUAWEI</v>
          </cell>
        </row>
        <row r="1646">
          <cell r="B1646" t="str">
            <v>CTR_309</v>
          </cell>
          <cell r="H1646" t="str">
            <v>ZTE</v>
          </cell>
        </row>
        <row r="1647">
          <cell r="B1647" t="str">
            <v>ADM_108</v>
          </cell>
          <cell r="H1647" t="str">
            <v>NOKIA</v>
          </cell>
        </row>
        <row r="1648">
          <cell r="B1648" t="str">
            <v>CTR_528</v>
          </cell>
          <cell r="H1648" t="str">
            <v>ZTE</v>
          </cell>
        </row>
        <row r="1649">
          <cell r="B1649" t="str">
            <v>OST_313</v>
          </cell>
          <cell r="H1649" t="str">
            <v>Huawei</v>
          </cell>
        </row>
        <row r="1650">
          <cell r="B1650" t="str">
            <v>OST_039</v>
          </cell>
          <cell r="H1650" t="str">
            <v>NOKIA</v>
          </cell>
        </row>
        <row r="1651">
          <cell r="B1651" t="str">
            <v>LIT_132</v>
          </cell>
          <cell r="H1651" t="str">
            <v>ZTE</v>
          </cell>
        </row>
        <row r="1652">
          <cell r="B1652" t="str">
            <v>CTR_653</v>
          </cell>
          <cell r="H1652" t="str">
            <v>ZTE</v>
          </cell>
        </row>
        <row r="1653">
          <cell r="B1653" t="str">
            <v>CTR_033</v>
          </cell>
          <cell r="H1653" t="str">
            <v>NOKIA</v>
          </cell>
        </row>
        <row r="1654">
          <cell r="B1654" t="str">
            <v>EXN_052</v>
          </cell>
          <cell r="H1654" t="str">
            <v>NOKIA</v>
          </cell>
        </row>
        <row r="1655">
          <cell r="B1655" t="str">
            <v>EXN_239</v>
          </cell>
          <cell r="H1655" t="str">
            <v>HUAWEI</v>
          </cell>
        </row>
        <row r="1656">
          <cell r="B1656" t="str">
            <v>ADM_094</v>
          </cell>
          <cell r="H1656" t="str">
            <v>NOKIA</v>
          </cell>
        </row>
        <row r="1657">
          <cell r="B1657" t="str">
            <v>OST_073</v>
          </cell>
          <cell r="H1657" t="str">
            <v>HUAWEI</v>
          </cell>
        </row>
        <row r="1658">
          <cell r="B1658" t="str">
            <v>CTR_147</v>
          </cell>
          <cell r="H1658" t="str">
            <v>ZTE</v>
          </cell>
        </row>
        <row r="1659">
          <cell r="B1659" t="str">
            <v>SUD_237</v>
          </cell>
          <cell r="H1659" t="str">
            <v>ZTE</v>
          </cell>
        </row>
        <row r="1660">
          <cell r="B1660" t="str">
            <v>EXN_126</v>
          </cell>
          <cell r="H1660" t="str">
            <v>HUAWEI</v>
          </cell>
        </row>
        <row r="1661">
          <cell r="B1661" t="str">
            <v>EST_055</v>
          </cell>
          <cell r="H1661" t="str">
            <v>ZTE</v>
          </cell>
        </row>
        <row r="1662">
          <cell r="B1662" t="str">
            <v>ADM_082</v>
          </cell>
          <cell r="H1662" t="str">
            <v>NOKIA</v>
          </cell>
        </row>
        <row r="1663">
          <cell r="B1663" t="str">
            <v>EXN_163</v>
          </cell>
          <cell r="H1663" t="str">
            <v>HUAWEI</v>
          </cell>
        </row>
        <row r="1664">
          <cell r="B1664" t="str">
            <v>SUD_239</v>
          </cell>
          <cell r="H1664" t="str">
            <v>ZTE</v>
          </cell>
        </row>
        <row r="1665">
          <cell r="B1665" t="str">
            <v>SUD_012</v>
          </cell>
          <cell r="H1665" t="str">
            <v>ZTE</v>
          </cell>
        </row>
        <row r="1666">
          <cell r="B1666" t="str">
            <v>NRD_105</v>
          </cell>
          <cell r="H1666" t="str">
            <v>HUAWEI</v>
          </cell>
        </row>
        <row r="1667">
          <cell r="B1667" t="str">
            <v>CTR_437</v>
          </cell>
          <cell r="H1667" t="str">
            <v>ZTE</v>
          </cell>
        </row>
        <row r="1668">
          <cell r="B1668" t="str">
            <v>LIT_505</v>
          </cell>
          <cell r="H1668" t="str">
            <v>ZTE</v>
          </cell>
        </row>
        <row r="1669">
          <cell r="B1669" t="str">
            <v>CTR_356</v>
          </cell>
          <cell r="H1669" t="str">
            <v>ZTE</v>
          </cell>
        </row>
        <row r="1670">
          <cell r="B1670" t="str">
            <v>ADM_162</v>
          </cell>
          <cell r="H1670" t="str">
            <v>HUAWEI</v>
          </cell>
        </row>
        <row r="1671">
          <cell r="B1671" t="str">
            <v>CTR_360</v>
          </cell>
          <cell r="H1671" t="str">
            <v>ZTE</v>
          </cell>
        </row>
        <row r="1672">
          <cell r="B1672" t="str">
            <v>ADM_163</v>
          </cell>
          <cell r="H1672" t="str">
            <v>HUAWEI</v>
          </cell>
        </row>
        <row r="1673">
          <cell r="B1673" t="str">
            <v>SUD_233</v>
          </cell>
          <cell r="H1673" t="str">
            <v>NOKIA</v>
          </cell>
        </row>
        <row r="1674">
          <cell r="B1674" t="str">
            <v>EST_126</v>
          </cell>
          <cell r="H1674" t="str">
            <v>ZTE</v>
          </cell>
        </row>
        <row r="1675">
          <cell r="B1675" t="str">
            <v>LIT_494</v>
          </cell>
          <cell r="H1675" t="str">
            <v>ZTE</v>
          </cell>
        </row>
        <row r="1676">
          <cell r="B1676" t="str">
            <v>ADM_137</v>
          </cell>
          <cell r="H1676" t="str">
            <v>NOKIA</v>
          </cell>
        </row>
        <row r="1677">
          <cell r="B1677" t="str">
            <v>LIT_592</v>
          </cell>
          <cell r="H1677" t="str">
            <v>ZTE</v>
          </cell>
        </row>
        <row r="1678">
          <cell r="B1678" t="str">
            <v>NRO_111</v>
          </cell>
          <cell r="H1678" t="str">
            <v>NOKIA</v>
          </cell>
        </row>
        <row r="1679">
          <cell r="B1679" t="str">
            <v>OST_025</v>
          </cell>
          <cell r="H1679" t="str">
            <v>ZTE</v>
          </cell>
        </row>
        <row r="1680">
          <cell r="B1680" t="str">
            <v>NRO_142</v>
          </cell>
          <cell r="H1680" t="str">
            <v>NOKIA</v>
          </cell>
        </row>
        <row r="1681">
          <cell r="B1681" t="str">
            <v>CTR_228</v>
          </cell>
          <cell r="H1681" t="str">
            <v>NOKIA</v>
          </cell>
        </row>
        <row r="1682">
          <cell r="B1682" t="str">
            <v>LIT_200</v>
          </cell>
          <cell r="H1682" t="str">
            <v>NOKIA</v>
          </cell>
        </row>
        <row r="1683">
          <cell r="B1683" t="str">
            <v>SUO_021</v>
          </cell>
          <cell r="H1683" t="str">
            <v>HUAWEI</v>
          </cell>
        </row>
        <row r="1684">
          <cell r="B1684" t="str">
            <v>NRO_048</v>
          </cell>
          <cell r="H1684" t="str">
            <v>HUAWEI</v>
          </cell>
        </row>
        <row r="1685">
          <cell r="B1685" t="str">
            <v>EXN_135</v>
          </cell>
          <cell r="H1685" t="str">
            <v>HUAWEI</v>
          </cell>
        </row>
        <row r="1686">
          <cell r="B1686" t="str">
            <v>NRO_136</v>
          </cell>
          <cell r="H1686" t="str">
            <v>HUAWEI</v>
          </cell>
        </row>
        <row r="1687">
          <cell r="B1687" t="str">
            <v>SUO_255</v>
          </cell>
          <cell r="H1687" t="str">
            <v>HUAWEI</v>
          </cell>
        </row>
        <row r="1688">
          <cell r="B1688" t="str">
            <v>OST_219</v>
          </cell>
          <cell r="H1688" t="str">
            <v>NOKIA</v>
          </cell>
        </row>
        <row r="1689">
          <cell r="B1689" t="str">
            <v>LIT_658</v>
          </cell>
          <cell r="H1689" t="str">
            <v>NOKIA</v>
          </cell>
        </row>
        <row r="1690">
          <cell r="B1690" t="str">
            <v>NRD_070</v>
          </cell>
          <cell r="H1690" t="str">
            <v>NOKIA</v>
          </cell>
        </row>
        <row r="1691">
          <cell r="B1691" t="str">
            <v>CTR_184</v>
          </cell>
          <cell r="H1691" t="str">
            <v>ZTE</v>
          </cell>
        </row>
        <row r="1692">
          <cell r="B1692" t="str">
            <v>SUD_248</v>
          </cell>
          <cell r="H1692" t="str">
            <v>ZTE</v>
          </cell>
        </row>
        <row r="1693">
          <cell r="B1693" t="str">
            <v>SUO_029</v>
          </cell>
          <cell r="H1693" t="str">
            <v>ZTE</v>
          </cell>
        </row>
        <row r="1694">
          <cell r="B1694" t="str">
            <v>EST_094</v>
          </cell>
          <cell r="H1694" t="str">
            <v>NOKIA</v>
          </cell>
        </row>
        <row r="1695">
          <cell r="B1695" t="str">
            <v>NRD_171</v>
          </cell>
          <cell r="H1695" t="str">
            <v>HUAWEI</v>
          </cell>
        </row>
        <row r="1696">
          <cell r="B1696" t="str">
            <v>CTR_139</v>
          </cell>
          <cell r="H1696" t="str">
            <v>ZTE</v>
          </cell>
        </row>
        <row r="1697">
          <cell r="B1697" t="str">
            <v>NRD_122</v>
          </cell>
          <cell r="H1697" t="str">
            <v>NOKIA</v>
          </cell>
        </row>
        <row r="1698">
          <cell r="B1698" t="str">
            <v>CTR_003</v>
          </cell>
          <cell r="H1698" t="str">
            <v>ZTE</v>
          </cell>
        </row>
        <row r="1699">
          <cell r="B1699" t="str">
            <v>OST_008</v>
          </cell>
          <cell r="H1699" t="str">
            <v>HUAWEI</v>
          </cell>
        </row>
        <row r="1700">
          <cell r="B1700" t="str">
            <v>NRO_001</v>
          </cell>
          <cell r="H1700" t="str">
            <v>HUAWEI</v>
          </cell>
        </row>
        <row r="1701">
          <cell r="B1701" t="str">
            <v>EST_007</v>
          </cell>
          <cell r="H1701" t="str">
            <v>NOKIA</v>
          </cell>
        </row>
        <row r="1702">
          <cell r="B1702" t="str">
            <v>CTR_059</v>
          </cell>
          <cell r="H1702" t="str">
            <v>ZTE</v>
          </cell>
        </row>
        <row r="1703">
          <cell r="B1703" t="str">
            <v>CTR_066</v>
          </cell>
          <cell r="H1703" t="str">
            <v>ZTE</v>
          </cell>
        </row>
        <row r="1704">
          <cell r="B1704" t="str">
            <v>EXN_013</v>
          </cell>
          <cell r="H1704" t="str">
            <v>NOKIA</v>
          </cell>
        </row>
        <row r="1705">
          <cell r="B1705" t="str">
            <v>SUO_017</v>
          </cell>
          <cell r="H1705" t="str">
            <v>NOKIA</v>
          </cell>
        </row>
        <row r="1706">
          <cell r="B1706" t="str">
            <v>CTR_115</v>
          </cell>
          <cell r="H1706" t="str">
            <v>ZTE</v>
          </cell>
        </row>
        <row r="1707">
          <cell r="B1707" t="str">
            <v>CTR_117</v>
          </cell>
          <cell r="H1707" t="str">
            <v>ZTE</v>
          </cell>
        </row>
        <row r="1708">
          <cell r="B1708" t="str">
            <v>CTR_146</v>
          </cell>
          <cell r="H1708" t="str">
            <v>ZTE</v>
          </cell>
        </row>
        <row r="1709">
          <cell r="B1709" t="str">
            <v>CTR_201</v>
          </cell>
          <cell r="H1709" t="str">
            <v>ZTE</v>
          </cell>
        </row>
        <row r="1710">
          <cell r="B1710" t="str">
            <v>LIT_231</v>
          </cell>
          <cell r="H1710" t="str">
            <v>ZTE</v>
          </cell>
        </row>
        <row r="1711">
          <cell r="B1711" t="str">
            <v>CTR_231</v>
          </cell>
          <cell r="H1711" t="str">
            <v>ZTE</v>
          </cell>
        </row>
        <row r="1712">
          <cell r="B1712" t="str">
            <v>EST_056</v>
          </cell>
          <cell r="H1712" t="str">
            <v>NOKIA</v>
          </cell>
        </row>
        <row r="1713">
          <cell r="B1713" t="str">
            <v>CTR_225</v>
          </cell>
          <cell r="H1713" t="str">
            <v>ZTE</v>
          </cell>
        </row>
        <row r="1714">
          <cell r="B1714" t="str">
            <v>LIT_239</v>
          </cell>
          <cell r="H1714" t="str">
            <v>ZTE</v>
          </cell>
        </row>
        <row r="1715">
          <cell r="B1715" t="str">
            <v>LIT_296</v>
          </cell>
          <cell r="H1715" t="str">
            <v>ZTE</v>
          </cell>
        </row>
        <row r="1716">
          <cell r="B1716" t="str">
            <v>CTR_227</v>
          </cell>
          <cell r="H1716" t="str">
            <v>ZTE</v>
          </cell>
        </row>
        <row r="1717">
          <cell r="B1717" t="str">
            <v>CTR_226</v>
          </cell>
          <cell r="H1717" t="str">
            <v>ZTE</v>
          </cell>
        </row>
        <row r="1718">
          <cell r="B1718" t="str">
            <v>LIT_308</v>
          </cell>
          <cell r="H1718" t="str">
            <v>ZTE</v>
          </cell>
        </row>
        <row r="1719">
          <cell r="B1719" t="str">
            <v>ADM_027</v>
          </cell>
          <cell r="H1719" t="str">
            <v>NOKIA</v>
          </cell>
        </row>
        <row r="1720">
          <cell r="B1720" t="str">
            <v>ADM_030</v>
          </cell>
          <cell r="H1720" t="str">
            <v>NOKIA</v>
          </cell>
        </row>
        <row r="1721">
          <cell r="B1721" t="str">
            <v>CTR_260</v>
          </cell>
          <cell r="H1721" t="str">
            <v>ZTE</v>
          </cell>
        </row>
        <row r="1722">
          <cell r="B1722" t="str">
            <v>SUO_037</v>
          </cell>
          <cell r="H1722" t="str">
            <v>ZTE</v>
          </cell>
        </row>
        <row r="1723">
          <cell r="B1723" t="str">
            <v>CTR_233</v>
          </cell>
          <cell r="H1723" t="str">
            <v>ZTE</v>
          </cell>
        </row>
        <row r="1724">
          <cell r="B1724" t="str">
            <v>EXN_042</v>
          </cell>
          <cell r="H1724" t="str">
            <v>NOKIA</v>
          </cell>
        </row>
        <row r="1725">
          <cell r="B1725" t="str">
            <v>CTR_305</v>
          </cell>
          <cell r="H1725" t="str">
            <v>ZTE</v>
          </cell>
        </row>
        <row r="1726">
          <cell r="B1726" t="str">
            <v>SUD_236</v>
          </cell>
          <cell r="H1726" t="str">
            <v>ZTE</v>
          </cell>
        </row>
        <row r="1727">
          <cell r="B1727" t="str">
            <v>CTR_304</v>
          </cell>
          <cell r="H1727" t="str">
            <v>ZTE</v>
          </cell>
        </row>
        <row r="1728">
          <cell r="B1728" t="str">
            <v>CTR_307</v>
          </cell>
          <cell r="H1728" t="str">
            <v>NOKIA</v>
          </cell>
        </row>
        <row r="1729">
          <cell r="B1729" t="str">
            <v>CTR_311</v>
          </cell>
          <cell r="H1729" t="str">
            <v>NOKIA</v>
          </cell>
        </row>
        <row r="1730">
          <cell r="B1730" t="str">
            <v>EST_062</v>
          </cell>
          <cell r="H1730" t="str">
            <v>ZTE</v>
          </cell>
        </row>
        <row r="1731">
          <cell r="B1731" t="str">
            <v>CTR_297</v>
          </cell>
          <cell r="H1731" t="str">
            <v>ZTE</v>
          </cell>
        </row>
        <row r="1732">
          <cell r="B1732" t="str">
            <v>SUD_238</v>
          </cell>
          <cell r="H1732" t="str">
            <v>ZTE</v>
          </cell>
        </row>
        <row r="1733">
          <cell r="B1733" t="str">
            <v>SUD_232</v>
          </cell>
          <cell r="H1733" t="str">
            <v>ZTE</v>
          </cell>
        </row>
        <row r="1734">
          <cell r="B1734" t="str">
            <v>LIT_319</v>
          </cell>
          <cell r="H1734" t="str">
            <v>ZTE</v>
          </cell>
        </row>
        <row r="1735">
          <cell r="B1735" t="str">
            <v>CTR_302</v>
          </cell>
          <cell r="H1735" t="str">
            <v>NOKIA</v>
          </cell>
        </row>
        <row r="1736">
          <cell r="B1736" t="str">
            <v>CTR_303</v>
          </cell>
          <cell r="H1736" t="str">
            <v>NOKIA</v>
          </cell>
        </row>
        <row r="1737">
          <cell r="B1737" t="str">
            <v>CTR_365</v>
          </cell>
          <cell r="H1737" t="str">
            <v>ZTE</v>
          </cell>
        </row>
        <row r="1738">
          <cell r="B1738" t="str">
            <v>CTR_358</v>
          </cell>
          <cell r="H1738" t="str">
            <v>ZTE</v>
          </cell>
        </row>
        <row r="1739">
          <cell r="B1739" t="str">
            <v>CTR_349</v>
          </cell>
          <cell r="H1739" t="str">
            <v>ZTE</v>
          </cell>
        </row>
        <row r="1740">
          <cell r="B1740" t="str">
            <v>CTR_364</v>
          </cell>
          <cell r="H1740" t="str">
            <v>ZTE</v>
          </cell>
        </row>
        <row r="1741">
          <cell r="B1741" t="str">
            <v>EST_071</v>
          </cell>
          <cell r="H1741" t="str">
            <v>NOKIA</v>
          </cell>
        </row>
        <row r="1742">
          <cell r="B1742" t="str">
            <v>SUD_243</v>
          </cell>
          <cell r="H1742" t="str">
            <v>ZTE</v>
          </cell>
        </row>
        <row r="1743">
          <cell r="B1743" t="str">
            <v>CTR_277</v>
          </cell>
          <cell r="H1743" t="str">
            <v>ZTE</v>
          </cell>
        </row>
        <row r="1744">
          <cell r="B1744" t="str">
            <v>CTR_367</v>
          </cell>
          <cell r="H1744" t="str">
            <v>NOKIA</v>
          </cell>
        </row>
        <row r="1745">
          <cell r="B1745" t="str">
            <v>EST_077</v>
          </cell>
          <cell r="H1745" t="str">
            <v>ZTE</v>
          </cell>
        </row>
        <row r="1746">
          <cell r="B1746" t="str">
            <v>SUD_249</v>
          </cell>
          <cell r="H1746" t="str">
            <v>ZTE</v>
          </cell>
        </row>
        <row r="1747">
          <cell r="B1747" t="str">
            <v>LIT_356</v>
          </cell>
          <cell r="H1747" t="str">
            <v>ZTE</v>
          </cell>
        </row>
        <row r="1748">
          <cell r="B1748" t="str">
            <v>CTR_278</v>
          </cell>
          <cell r="H1748" t="str">
            <v>ZTE</v>
          </cell>
        </row>
        <row r="1749">
          <cell r="B1749" t="str">
            <v>CTR_353</v>
          </cell>
          <cell r="H1749" t="str">
            <v>ZTE</v>
          </cell>
        </row>
        <row r="1750">
          <cell r="B1750" t="str">
            <v>NRO_034</v>
          </cell>
          <cell r="H1750" t="str">
            <v>NOKIA</v>
          </cell>
        </row>
        <row r="1751">
          <cell r="B1751" t="str">
            <v>EXN_075</v>
          </cell>
          <cell r="H1751" t="str">
            <v>HUAWEI</v>
          </cell>
        </row>
        <row r="1752">
          <cell r="B1752" t="str">
            <v>LIT_349</v>
          </cell>
          <cell r="H1752" t="str">
            <v>NOKIA</v>
          </cell>
        </row>
        <row r="1753">
          <cell r="B1753" t="str">
            <v>SUD_256</v>
          </cell>
          <cell r="H1753" t="str">
            <v>ZTE</v>
          </cell>
        </row>
        <row r="1754">
          <cell r="B1754" t="str">
            <v>SUD_252</v>
          </cell>
          <cell r="H1754" t="str">
            <v>ZTE</v>
          </cell>
        </row>
        <row r="1755">
          <cell r="B1755" t="str">
            <v>CTR_394</v>
          </cell>
          <cell r="H1755" t="str">
            <v>ZTE</v>
          </cell>
        </row>
        <row r="1756">
          <cell r="B1756" t="str">
            <v>EXN_097</v>
          </cell>
          <cell r="H1756" t="str">
            <v>HUAWEI</v>
          </cell>
        </row>
        <row r="1757">
          <cell r="B1757" t="str">
            <v>EXN_104</v>
          </cell>
          <cell r="H1757" t="str">
            <v>HUAWEI</v>
          </cell>
        </row>
        <row r="1758">
          <cell r="B1758" t="str">
            <v>EXN_109</v>
          </cell>
          <cell r="H1758" t="str">
            <v>Huawei</v>
          </cell>
        </row>
        <row r="1759">
          <cell r="B1759" t="str">
            <v>CTR_143</v>
          </cell>
          <cell r="H1759" t="str">
            <v>ZTE</v>
          </cell>
        </row>
        <row r="1760">
          <cell r="B1760" t="str">
            <v>EST_029</v>
          </cell>
          <cell r="H1760" t="str">
            <v>ZTE</v>
          </cell>
        </row>
        <row r="1761">
          <cell r="B1761" t="str">
            <v>SUO_091</v>
          </cell>
          <cell r="H1761" t="str">
            <v>HUAWEI</v>
          </cell>
        </row>
        <row r="1762">
          <cell r="B1762" t="str">
            <v>CTR_141</v>
          </cell>
          <cell r="H1762" t="str">
            <v>ZTE</v>
          </cell>
        </row>
        <row r="1763">
          <cell r="B1763" t="str">
            <v>CTR_142</v>
          </cell>
          <cell r="H1763" t="str">
            <v>ZTE</v>
          </cell>
        </row>
        <row r="1764">
          <cell r="B1764" t="str">
            <v>SUO_008</v>
          </cell>
          <cell r="H1764" t="str">
            <v>NOKIA</v>
          </cell>
        </row>
        <row r="1765">
          <cell r="B1765" t="str">
            <v>NRD_014</v>
          </cell>
          <cell r="H1765" t="str">
            <v>NOKIA</v>
          </cell>
        </row>
        <row r="1766">
          <cell r="B1766" t="str">
            <v>EXN_102</v>
          </cell>
          <cell r="H1766" t="str">
            <v>Huawei</v>
          </cell>
        </row>
        <row r="1767">
          <cell r="B1767" t="str">
            <v>OST_151</v>
          </cell>
          <cell r="H1767" t="str">
            <v>HUAWEI</v>
          </cell>
        </row>
        <row r="1768">
          <cell r="B1768" t="str">
            <v>CTR_183</v>
          </cell>
          <cell r="H1768" t="str">
            <v>ZTE</v>
          </cell>
        </row>
        <row r="1769">
          <cell r="B1769" t="str">
            <v>SUO_127</v>
          </cell>
          <cell r="H1769" t="str">
            <v>HUAWEI</v>
          </cell>
        </row>
        <row r="1770">
          <cell r="B1770" t="str">
            <v>SUD_044</v>
          </cell>
          <cell r="H1770" t="str">
            <v>ZTE</v>
          </cell>
        </row>
        <row r="1771">
          <cell r="B1771" t="str">
            <v>EST_089</v>
          </cell>
          <cell r="H1771" t="str">
            <v>ZTE</v>
          </cell>
        </row>
        <row r="1772">
          <cell r="B1772" t="str">
            <v>SUO_102</v>
          </cell>
          <cell r="H1772" t="str">
            <v>NOKIA</v>
          </cell>
        </row>
        <row r="1773">
          <cell r="B1773" t="str">
            <v>SUD_040</v>
          </cell>
          <cell r="H1773" t="str">
            <v>ZTE</v>
          </cell>
        </row>
        <row r="1774">
          <cell r="B1774" t="str">
            <v>EST_093</v>
          </cell>
          <cell r="H1774" t="str">
            <v>NOKIA</v>
          </cell>
        </row>
        <row r="1775">
          <cell r="B1775" t="str">
            <v>SUD_038</v>
          </cell>
          <cell r="H1775" t="str">
            <v>ZTE</v>
          </cell>
        </row>
        <row r="1776">
          <cell r="B1776" t="str">
            <v>SUO_097</v>
          </cell>
          <cell r="H1776" t="str">
            <v>NOKIA</v>
          </cell>
        </row>
        <row r="1777">
          <cell r="B1777" t="str">
            <v>OST_162</v>
          </cell>
          <cell r="H1777" t="str">
            <v>HUAWEI</v>
          </cell>
        </row>
        <row r="1778">
          <cell r="B1778" t="str">
            <v>CTR_206</v>
          </cell>
          <cell r="H1778" t="str">
            <v>ZTE</v>
          </cell>
        </row>
        <row r="1779">
          <cell r="B1779" t="str">
            <v>EXN_131</v>
          </cell>
          <cell r="H1779" t="str">
            <v>NOKIA</v>
          </cell>
        </row>
        <row r="1780">
          <cell r="B1780" t="str">
            <v>CTR_463</v>
          </cell>
          <cell r="H1780" t="str">
            <v>ZTE</v>
          </cell>
        </row>
        <row r="1781">
          <cell r="B1781" t="str">
            <v>EST_101</v>
          </cell>
          <cell r="H1781" t="str">
            <v>ZTE</v>
          </cell>
        </row>
        <row r="1782">
          <cell r="B1782" t="str">
            <v>CTR_440</v>
          </cell>
          <cell r="H1782" t="str">
            <v>ZTE</v>
          </cell>
        </row>
        <row r="1783">
          <cell r="B1783" t="str">
            <v>EST_106</v>
          </cell>
          <cell r="H1783" t="str">
            <v>NOKIA</v>
          </cell>
        </row>
        <row r="1784">
          <cell r="B1784" t="str">
            <v>OST_207</v>
          </cell>
          <cell r="H1784" t="str">
            <v>Huawei</v>
          </cell>
        </row>
        <row r="1785">
          <cell r="B1785" t="str">
            <v>NRO_087</v>
          </cell>
          <cell r="H1785" t="str">
            <v>NOKIA</v>
          </cell>
        </row>
        <row r="1786">
          <cell r="B1786" t="str">
            <v>ADM_119</v>
          </cell>
          <cell r="H1786" t="str">
            <v>HUAWEI</v>
          </cell>
        </row>
        <row r="1787">
          <cell r="B1787" t="str">
            <v>NRD_112</v>
          </cell>
          <cell r="H1787" t="str">
            <v>HUAWEI</v>
          </cell>
        </row>
        <row r="1788">
          <cell r="B1788" t="str">
            <v>LIT_496</v>
          </cell>
          <cell r="H1788" t="str">
            <v>ZTE</v>
          </cell>
        </row>
        <row r="1789">
          <cell r="B1789" t="str">
            <v>SUD_062</v>
          </cell>
          <cell r="H1789" t="str">
            <v>ZTE</v>
          </cell>
        </row>
        <row r="1790">
          <cell r="B1790" t="str">
            <v>OST_221</v>
          </cell>
          <cell r="H1790" t="str">
            <v>HUAWEI</v>
          </cell>
        </row>
        <row r="1791">
          <cell r="B1791" t="str">
            <v>LIT_502</v>
          </cell>
          <cell r="H1791" t="str">
            <v>NOKIA</v>
          </cell>
        </row>
        <row r="1792">
          <cell r="B1792" t="str">
            <v>OST_201</v>
          </cell>
          <cell r="H1792" t="str">
            <v>NOKIA</v>
          </cell>
        </row>
        <row r="1793">
          <cell r="B1793" t="str">
            <v>LIT_480</v>
          </cell>
          <cell r="H1793" t="str">
            <v>ZTE</v>
          </cell>
        </row>
        <row r="1794">
          <cell r="B1794" t="str">
            <v>EXN_154</v>
          </cell>
          <cell r="H1794" t="str">
            <v>HUAWEI</v>
          </cell>
        </row>
        <row r="1795">
          <cell r="B1795" t="str">
            <v>NRO_100</v>
          </cell>
          <cell r="H1795" t="str">
            <v>HUAWEI</v>
          </cell>
        </row>
        <row r="1796">
          <cell r="B1796" t="str">
            <v>SUD_064</v>
          </cell>
          <cell r="H1796" t="str">
            <v>ZTE</v>
          </cell>
        </row>
        <row r="1797">
          <cell r="B1797" t="str">
            <v>EXN_165</v>
          </cell>
          <cell r="H1797" t="str">
            <v>HUAWEI</v>
          </cell>
        </row>
        <row r="1798">
          <cell r="B1798" t="str">
            <v>OST_189</v>
          </cell>
          <cell r="H1798" t="str">
            <v>HUAWEI</v>
          </cell>
        </row>
        <row r="1799">
          <cell r="B1799" t="str">
            <v>LIT_500</v>
          </cell>
          <cell r="H1799" t="str">
            <v>NOKIA</v>
          </cell>
        </row>
        <row r="1800">
          <cell r="B1800" t="str">
            <v>LIT_515</v>
          </cell>
          <cell r="H1800" t="str">
            <v>NOKIA</v>
          </cell>
        </row>
        <row r="1801">
          <cell r="B1801" t="str">
            <v>EST_114</v>
          </cell>
          <cell r="H1801" t="str">
            <v>ZTE</v>
          </cell>
        </row>
        <row r="1802">
          <cell r="B1802" t="str">
            <v>NRD_124</v>
          </cell>
          <cell r="H1802" t="str">
            <v>HUAWEI</v>
          </cell>
        </row>
        <row r="1803">
          <cell r="B1803" t="str">
            <v>LIT_517</v>
          </cell>
          <cell r="H1803" t="str">
            <v>ZTE</v>
          </cell>
        </row>
        <row r="1804">
          <cell r="B1804" t="str">
            <v>CTR_454</v>
          </cell>
          <cell r="H1804" t="str">
            <v>NOKIA</v>
          </cell>
        </row>
        <row r="1805">
          <cell r="B1805" t="str">
            <v>EST_116</v>
          </cell>
          <cell r="H1805" t="str">
            <v>NOKIA</v>
          </cell>
        </row>
        <row r="1806">
          <cell r="B1806" t="str">
            <v>LIT_514</v>
          </cell>
          <cell r="H1806" t="str">
            <v>NOKIA</v>
          </cell>
        </row>
        <row r="1807">
          <cell r="B1807" t="str">
            <v>LIT_510</v>
          </cell>
          <cell r="H1807" t="str">
            <v>NOKIA</v>
          </cell>
        </row>
        <row r="1808">
          <cell r="B1808" t="str">
            <v>CTR_457</v>
          </cell>
          <cell r="H1808" t="str">
            <v>NOKIA</v>
          </cell>
        </row>
        <row r="1809">
          <cell r="B1809" t="str">
            <v>EST_105</v>
          </cell>
          <cell r="H1809" t="str">
            <v>NOKIA</v>
          </cell>
        </row>
        <row r="1810">
          <cell r="B1810" t="str">
            <v>ADM_114</v>
          </cell>
          <cell r="H1810" t="str">
            <v>Huawei</v>
          </cell>
        </row>
        <row r="1811">
          <cell r="B1811" t="str">
            <v>NRD_136</v>
          </cell>
          <cell r="H1811" t="str">
            <v>Huawei</v>
          </cell>
        </row>
        <row r="1812">
          <cell r="B1812" t="str">
            <v>EXN_192</v>
          </cell>
          <cell r="H1812" t="str">
            <v>HUAWEI</v>
          </cell>
        </row>
        <row r="1813">
          <cell r="B1813" t="str">
            <v>EXN_210</v>
          </cell>
          <cell r="H1813" t="str">
            <v>HUAWEI</v>
          </cell>
        </row>
        <row r="1814">
          <cell r="B1814" t="str">
            <v>EXN_209</v>
          </cell>
          <cell r="H1814" t="str">
            <v>Huawei</v>
          </cell>
        </row>
        <row r="1815">
          <cell r="B1815" t="str">
            <v>CTR_577</v>
          </cell>
          <cell r="H1815" t="str">
            <v>ZTE</v>
          </cell>
        </row>
        <row r="1816">
          <cell r="B1816" t="str">
            <v>EXN_211</v>
          </cell>
          <cell r="H1816" t="str">
            <v>NOKIA</v>
          </cell>
        </row>
        <row r="1817">
          <cell r="B1817" t="str">
            <v>EXN_200</v>
          </cell>
          <cell r="H1817" t="str">
            <v>NOKIA</v>
          </cell>
        </row>
        <row r="1818">
          <cell r="B1818" t="str">
            <v>EXN_205</v>
          </cell>
          <cell r="H1818" t="str">
            <v>HUAWEI</v>
          </cell>
        </row>
        <row r="1819">
          <cell r="B1819" t="str">
            <v>LIT_664</v>
          </cell>
          <cell r="H1819" t="str">
            <v>ZTE</v>
          </cell>
        </row>
        <row r="1820">
          <cell r="B1820" t="str">
            <v>SUD_070</v>
          </cell>
          <cell r="H1820" t="str">
            <v>NOKIA</v>
          </cell>
        </row>
        <row r="1821">
          <cell r="B1821" t="str">
            <v>EXN_015</v>
          </cell>
          <cell r="H1821" t="str">
            <v>HUAWEI</v>
          </cell>
        </row>
        <row r="1822">
          <cell r="B1822" t="str">
            <v>EXN_245</v>
          </cell>
          <cell r="H1822" t="str">
            <v>HUAWEI</v>
          </cell>
        </row>
        <row r="1823">
          <cell r="B1823" t="str">
            <v>CTR_757</v>
          </cell>
          <cell r="H1823" t="str">
            <v>ZTE</v>
          </cell>
        </row>
        <row r="1824">
          <cell r="B1824" t="str">
            <v>ADM_160</v>
          </cell>
          <cell r="H1824" t="str">
            <v>Huawei</v>
          </cell>
        </row>
        <row r="1825">
          <cell r="B1825" t="str">
            <v>EST_130</v>
          </cell>
          <cell r="H1825" t="str">
            <v>NOKIA</v>
          </cell>
        </row>
        <row r="1826">
          <cell r="B1826" t="str">
            <v>EXN_244</v>
          </cell>
          <cell r="H1826" t="str">
            <v>HUAWEI</v>
          </cell>
        </row>
        <row r="1827">
          <cell r="B1827" t="str">
            <v>SUD_098</v>
          </cell>
          <cell r="H1827" t="str">
            <v>NOKIA</v>
          </cell>
        </row>
        <row r="1828">
          <cell r="B1828" t="str">
            <v>NRD_168</v>
          </cell>
          <cell r="H1828" t="str">
            <v>HUAWEI</v>
          </cell>
        </row>
        <row r="1829">
          <cell r="B1829" t="str">
            <v>OST_273</v>
          </cell>
          <cell r="H1829" t="str">
            <v>HUAWEI</v>
          </cell>
        </row>
        <row r="1830">
          <cell r="B1830" t="str">
            <v>OST_277</v>
          </cell>
          <cell r="H1830" t="str">
            <v>HUAWEI</v>
          </cell>
        </row>
        <row r="1831">
          <cell r="B1831" t="str">
            <v>NRD_167</v>
          </cell>
          <cell r="H1831" t="str">
            <v>Huawei</v>
          </cell>
        </row>
        <row r="1832">
          <cell r="B1832" t="str">
            <v>OST_294</v>
          </cell>
          <cell r="H1832" t="str">
            <v>NOKIA</v>
          </cell>
        </row>
        <row r="1833">
          <cell r="B1833" t="str">
            <v>EST_133</v>
          </cell>
          <cell r="H1833" t="str">
            <v>ZTE</v>
          </cell>
        </row>
        <row r="1834">
          <cell r="B1834" t="str">
            <v>SUD_106</v>
          </cell>
          <cell r="H1834" t="str">
            <v>ZTE</v>
          </cell>
        </row>
        <row r="1835">
          <cell r="B1835" t="str">
            <v>OST_272</v>
          </cell>
          <cell r="H1835" t="str">
            <v>HUAWEI</v>
          </cell>
        </row>
        <row r="1836">
          <cell r="B1836" t="str">
            <v>OST_275</v>
          </cell>
          <cell r="H1836" t="str">
            <v>HUAWEI</v>
          </cell>
        </row>
        <row r="1837">
          <cell r="B1837" t="str">
            <v>CTR_770</v>
          </cell>
          <cell r="H1837" t="str">
            <v>ZTE</v>
          </cell>
        </row>
        <row r="1838">
          <cell r="B1838" t="str">
            <v>OST_301</v>
          </cell>
          <cell r="H1838" t="str">
            <v>HUAWEI</v>
          </cell>
        </row>
        <row r="1839">
          <cell r="B1839" t="str">
            <v>EST_134</v>
          </cell>
          <cell r="H1839" t="str">
            <v>ZTE</v>
          </cell>
        </row>
        <row r="1840">
          <cell r="B1840" t="str">
            <v>OST_298</v>
          </cell>
          <cell r="H1840" t="str">
            <v>HUAWEI</v>
          </cell>
        </row>
        <row r="1841">
          <cell r="B1841" t="str">
            <v>NRO_150</v>
          </cell>
          <cell r="H1841" t="str">
            <v>Huawei</v>
          </cell>
        </row>
        <row r="1842">
          <cell r="B1842" t="str">
            <v>CTR_891</v>
          </cell>
          <cell r="H1842" t="str">
            <v>NOKIA</v>
          </cell>
        </row>
        <row r="1843">
          <cell r="B1843" t="str">
            <v>CTR_981</v>
          </cell>
          <cell r="H1843" t="str">
            <v>NOKIA</v>
          </cell>
        </row>
        <row r="1844">
          <cell r="B1844" t="str">
            <v>LIT_768</v>
          </cell>
          <cell r="H1844" t="str">
            <v>ZTE</v>
          </cell>
        </row>
        <row r="1845">
          <cell r="B1845" t="str">
            <v>CTR_135</v>
          </cell>
          <cell r="H1845" t="str">
            <v>ZTE</v>
          </cell>
        </row>
        <row r="1846">
          <cell r="B1846" t="str">
            <v>CTR_054</v>
          </cell>
          <cell r="H1846" t="str">
            <v>ZTE</v>
          </cell>
        </row>
        <row r="1847">
          <cell r="B1847" t="str">
            <v>NRO_032</v>
          </cell>
          <cell r="H1847" t="str">
            <v>NOKIA</v>
          </cell>
        </row>
        <row r="1848">
          <cell r="B1848" t="str">
            <v>OST_010</v>
          </cell>
          <cell r="H1848" t="str">
            <v>HUAWEI</v>
          </cell>
        </row>
        <row r="1849">
          <cell r="B1849" t="str">
            <v>OST_153</v>
          </cell>
          <cell r="H1849" t="str">
            <v>HUAWEI</v>
          </cell>
        </row>
        <row r="1850">
          <cell r="B1850" t="str">
            <v>SUO_048</v>
          </cell>
          <cell r="H1850" t="str">
            <v>NOKIA</v>
          </cell>
        </row>
        <row r="1851">
          <cell r="B1851" t="str">
            <v>NRO_038</v>
          </cell>
          <cell r="H1851" t="str">
            <v>Huawei</v>
          </cell>
        </row>
        <row r="1852">
          <cell r="B1852" t="str">
            <v>NRO_053</v>
          </cell>
          <cell r="H1852" t="str">
            <v>NOKIA</v>
          </cell>
        </row>
        <row r="1853">
          <cell r="B1853" t="str">
            <v>LIT_507</v>
          </cell>
          <cell r="H1853" t="str">
            <v>NOKIA</v>
          </cell>
        </row>
        <row r="1854">
          <cell r="B1854" t="str">
            <v>EXN_218</v>
          </cell>
          <cell r="H1854" t="str">
            <v>HUAWEI</v>
          </cell>
        </row>
        <row r="1855">
          <cell r="B1855" t="str">
            <v>SUD_004</v>
          </cell>
          <cell r="H1855" t="str">
            <v>NOKIA</v>
          </cell>
        </row>
        <row r="1856">
          <cell r="B1856" t="str">
            <v>SUD_214</v>
          </cell>
          <cell r="H1856" t="str">
            <v>ZTE</v>
          </cell>
        </row>
        <row r="1857">
          <cell r="B1857" t="str">
            <v>NRO_058</v>
          </cell>
          <cell r="H1857" t="str">
            <v>NOKIA</v>
          </cell>
        </row>
        <row r="1858">
          <cell r="B1858" t="str">
            <v>NRO_102</v>
          </cell>
          <cell r="H1858" t="str">
            <v>HUAWEI</v>
          </cell>
        </row>
        <row r="1859">
          <cell r="B1859" t="str">
            <v>SUO_093</v>
          </cell>
          <cell r="H1859" t="str">
            <v>HUAWEI</v>
          </cell>
        </row>
        <row r="1860">
          <cell r="B1860" t="str">
            <v>LIT_114</v>
          </cell>
          <cell r="H1860" t="str">
            <v>NOKIA</v>
          </cell>
        </row>
        <row r="1861">
          <cell r="B1861" t="str">
            <v>SUO_246</v>
          </cell>
          <cell r="H1861" t="str">
            <v>HUAWEI</v>
          </cell>
        </row>
        <row r="1862">
          <cell r="B1862" t="str">
            <v>LIT_764</v>
          </cell>
          <cell r="H1862" t="str">
            <v>ZTE</v>
          </cell>
        </row>
        <row r="1863">
          <cell r="B1863" t="str">
            <v>CTR_856</v>
          </cell>
          <cell r="H1863" t="str">
            <v>ZTE</v>
          </cell>
        </row>
        <row r="1864">
          <cell r="B1864" t="str">
            <v>CTR_234</v>
          </cell>
          <cell r="H1864" t="str">
            <v>ZTE</v>
          </cell>
        </row>
        <row r="1865">
          <cell r="B1865" t="str">
            <v>CTR_190</v>
          </cell>
          <cell r="H1865" t="str">
            <v>NOKIA</v>
          </cell>
        </row>
        <row r="1866">
          <cell r="B1866" t="str">
            <v>CTR_232</v>
          </cell>
          <cell r="H1866" t="str">
            <v>ZTE</v>
          </cell>
        </row>
        <row r="1867">
          <cell r="B1867" t="str">
            <v>LIT_503</v>
          </cell>
          <cell r="H1867" t="str">
            <v>ZTE</v>
          </cell>
        </row>
        <row r="1868">
          <cell r="B1868" t="str">
            <v>EST_009</v>
          </cell>
          <cell r="H1868" t="str">
            <v>NOKIA</v>
          </cell>
        </row>
        <row r="1869">
          <cell r="B1869" t="str">
            <v>ADM_096</v>
          </cell>
          <cell r="H1869" t="str">
            <v>HUAWEI</v>
          </cell>
        </row>
        <row r="1870">
          <cell r="B1870" t="str">
            <v>EST_072</v>
          </cell>
          <cell r="H1870" t="str">
            <v>NOKIA</v>
          </cell>
        </row>
        <row r="1871">
          <cell r="B1871" t="str">
            <v>CTR_517</v>
          </cell>
          <cell r="H1871" t="str">
            <v>NOKIA</v>
          </cell>
        </row>
        <row r="1872">
          <cell r="B1872" t="str">
            <v>NRO_240</v>
          </cell>
          <cell r="H1872" t="str">
            <v>HUAWEI</v>
          </cell>
        </row>
        <row r="1873">
          <cell r="B1873" t="str">
            <v>CTR_091</v>
          </cell>
          <cell r="H1873" t="str">
            <v>ZTE</v>
          </cell>
        </row>
        <row r="1874">
          <cell r="B1874" t="str">
            <v>CTR_092</v>
          </cell>
          <cell r="H1874" t="str">
            <v>ZTE</v>
          </cell>
        </row>
        <row r="1875">
          <cell r="B1875" t="str">
            <v>LIT_133</v>
          </cell>
          <cell r="H1875" t="str">
            <v>NOKIA</v>
          </cell>
        </row>
        <row r="1876">
          <cell r="B1876" t="str">
            <v>LIT_135</v>
          </cell>
          <cell r="H1876" t="str">
            <v>NOKIA</v>
          </cell>
        </row>
        <row r="1877">
          <cell r="B1877" t="str">
            <v>SUD_215</v>
          </cell>
          <cell r="H1877" t="str">
            <v>ZTE</v>
          </cell>
        </row>
        <row r="1878">
          <cell r="B1878" t="str">
            <v>SUO_036</v>
          </cell>
          <cell r="H1878" t="str">
            <v>HUAWEI</v>
          </cell>
        </row>
        <row r="1879">
          <cell r="B1879" t="str">
            <v>SUO_045</v>
          </cell>
          <cell r="H1879" t="str">
            <v>NOKIA</v>
          </cell>
        </row>
        <row r="1880">
          <cell r="B1880" t="str">
            <v>OST_092</v>
          </cell>
          <cell r="H1880" t="str">
            <v>Huawei</v>
          </cell>
        </row>
        <row r="1881">
          <cell r="B1881" t="str">
            <v>NRD_058</v>
          </cell>
          <cell r="H1881" t="str">
            <v>NOKIA</v>
          </cell>
        </row>
        <row r="1882">
          <cell r="B1882" t="str">
            <v>SUO_085</v>
          </cell>
          <cell r="H1882" t="str">
            <v>HUAWEI</v>
          </cell>
        </row>
        <row r="1883">
          <cell r="B1883" t="str">
            <v>CTR_407</v>
          </cell>
          <cell r="H1883" t="str">
            <v>ZTE</v>
          </cell>
        </row>
        <row r="1884">
          <cell r="B1884" t="str">
            <v>CTR_405</v>
          </cell>
          <cell r="H1884" t="str">
            <v>NOKIA</v>
          </cell>
        </row>
        <row r="1885">
          <cell r="B1885" t="str">
            <v>SUO_088</v>
          </cell>
          <cell r="H1885" t="str">
            <v>Huawei</v>
          </cell>
        </row>
        <row r="1886">
          <cell r="B1886" t="str">
            <v>EXN_107</v>
          </cell>
          <cell r="H1886" t="str">
            <v>NOKIA</v>
          </cell>
        </row>
        <row r="1887">
          <cell r="B1887" t="str">
            <v>CTR_166</v>
          </cell>
          <cell r="H1887" t="str">
            <v>NOKIA</v>
          </cell>
        </row>
        <row r="1888">
          <cell r="B1888" t="str">
            <v>CTR_733</v>
          </cell>
          <cell r="H1888" t="str">
            <v>ZTE</v>
          </cell>
        </row>
        <row r="1889">
          <cell r="B1889" t="str">
            <v>SUO_173</v>
          </cell>
          <cell r="H1889" t="str">
            <v>NOKIA</v>
          </cell>
        </row>
        <row r="1890">
          <cell r="B1890" t="str">
            <v>LIT_789</v>
          </cell>
          <cell r="H1890" t="str">
            <v>ZTE</v>
          </cell>
        </row>
        <row r="1891">
          <cell r="B1891" t="str">
            <v>ADM_183</v>
          </cell>
          <cell r="H1891" t="str">
            <v>HUAWEI</v>
          </cell>
        </row>
        <row r="1892">
          <cell r="B1892" t="str">
            <v>SUD_110</v>
          </cell>
          <cell r="H1892" t="str">
            <v>ZTE</v>
          </cell>
        </row>
        <row r="1893">
          <cell r="B1893" t="str">
            <v>SUD_128</v>
          </cell>
          <cell r="H1893" t="str">
            <v>ZTE</v>
          </cell>
        </row>
        <row r="1894">
          <cell r="B1894" t="str">
            <v>SUD_162</v>
          </cell>
          <cell r="H1894" t="str">
            <v>NOKIA</v>
          </cell>
        </row>
        <row r="1895">
          <cell r="B1895" t="str">
            <v>SUD_091</v>
          </cell>
          <cell r="H1895" t="str">
            <v>NOKIA</v>
          </cell>
        </row>
        <row r="1896">
          <cell r="B1896" t="str">
            <v>LIT_628</v>
          </cell>
          <cell r="H1896" t="str">
            <v>NOKIA</v>
          </cell>
        </row>
        <row r="1897">
          <cell r="B1897" t="str">
            <v>CTR_684</v>
          </cell>
          <cell r="H1897" t="str">
            <v>ZTE</v>
          </cell>
        </row>
        <row r="1898">
          <cell r="B1898" t="str">
            <v>CTR_689</v>
          </cell>
          <cell r="H1898" t="str">
            <v>NOKIA</v>
          </cell>
        </row>
        <row r="1899">
          <cell r="B1899" t="str">
            <v>CTR_690</v>
          </cell>
          <cell r="H1899" t="str">
            <v>ZTE</v>
          </cell>
        </row>
        <row r="1900">
          <cell r="B1900" t="str">
            <v>SUD_085</v>
          </cell>
          <cell r="H1900" t="str">
            <v>NOKIA</v>
          </cell>
        </row>
        <row r="1901">
          <cell r="B1901" t="str">
            <v>SUD_005</v>
          </cell>
          <cell r="H1901" t="str">
            <v>ZTE</v>
          </cell>
        </row>
        <row r="1902">
          <cell r="B1902" t="str">
            <v>SUD_255</v>
          </cell>
          <cell r="H1902" t="str">
            <v>ZTE</v>
          </cell>
        </row>
        <row r="1903">
          <cell r="B1903" t="str">
            <v>NRD_172</v>
          </cell>
          <cell r="H1903" t="str">
            <v>HUAWEI</v>
          </cell>
        </row>
        <row r="1904">
          <cell r="B1904" t="str">
            <v>NRO_094</v>
          </cell>
          <cell r="H1904" t="str">
            <v>NOKIA</v>
          </cell>
        </row>
        <row r="1905">
          <cell r="B1905" t="str">
            <v>NRO_027</v>
          </cell>
          <cell r="H1905" t="str">
            <v>HUAWEI</v>
          </cell>
        </row>
        <row r="1906">
          <cell r="B1906" t="str">
            <v>SUO_035</v>
          </cell>
          <cell r="H1906" t="str">
            <v>HUAWEI</v>
          </cell>
        </row>
        <row r="1907">
          <cell r="B1907" t="str">
            <v>CTR_855</v>
          </cell>
          <cell r="H1907" t="str">
            <v>ZTE</v>
          </cell>
        </row>
        <row r="1908">
          <cell r="B1908" t="str">
            <v>EXN_019</v>
          </cell>
          <cell r="H1908" t="str">
            <v>NOKIA</v>
          </cell>
        </row>
        <row r="1909">
          <cell r="B1909" t="str">
            <v>CTR_058</v>
          </cell>
          <cell r="H1909" t="str">
            <v>ZTE</v>
          </cell>
        </row>
        <row r="1910">
          <cell r="B1910" t="str">
            <v>OST_017</v>
          </cell>
          <cell r="H1910" t="str">
            <v>HUAWEI</v>
          </cell>
        </row>
        <row r="1911">
          <cell r="B1911" t="str">
            <v>EST_054</v>
          </cell>
          <cell r="H1911" t="str">
            <v>ZTE</v>
          </cell>
        </row>
        <row r="1912">
          <cell r="B1912" t="str">
            <v>ADM_011</v>
          </cell>
          <cell r="H1912" t="str">
            <v>HUAWEI</v>
          </cell>
        </row>
        <row r="1913">
          <cell r="B1913" t="str">
            <v>LIT_414</v>
          </cell>
          <cell r="H1913" t="str">
            <v>ZTE</v>
          </cell>
        </row>
        <row r="1914">
          <cell r="B1914" t="str">
            <v>SUD_235</v>
          </cell>
          <cell r="H1914" t="str">
            <v>ZTE</v>
          </cell>
        </row>
        <row r="1915">
          <cell r="B1915" t="str">
            <v>CTR_083</v>
          </cell>
          <cell r="H1915" t="str">
            <v>ZTE</v>
          </cell>
        </row>
        <row r="1916">
          <cell r="B1916" t="str">
            <v>LIT_587</v>
          </cell>
          <cell r="H1916" t="str">
            <v>ZTE</v>
          </cell>
        </row>
        <row r="1917">
          <cell r="B1917" t="str">
            <v>LIT_162</v>
          </cell>
          <cell r="H1917" t="str">
            <v>ZTE</v>
          </cell>
        </row>
        <row r="1918">
          <cell r="B1918" t="str">
            <v>LIT_389</v>
          </cell>
          <cell r="H1918" t="str">
            <v>ZTE</v>
          </cell>
        </row>
        <row r="1919">
          <cell r="B1919" t="str">
            <v>CTR_252</v>
          </cell>
          <cell r="H1919" t="str">
            <v>ZTE</v>
          </cell>
        </row>
        <row r="1920">
          <cell r="B1920" t="str">
            <v>EST_001</v>
          </cell>
          <cell r="H1920" t="str">
            <v>ZTE</v>
          </cell>
        </row>
        <row r="1921">
          <cell r="B1921" t="str">
            <v>SUD_057</v>
          </cell>
          <cell r="H1921" t="str">
            <v>ZTE</v>
          </cell>
        </row>
        <row r="1922">
          <cell r="B1922" t="str">
            <v>SUD_223</v>
          </cell>
          <cell r="H1922" t="str">
            <v>ZTE</v>
          </cell>
        </row>
        <row r="1923">
          <cell r="B1923" t="str">
            <v>SUD_099</v>
          </cell>
          <cell r="H1923" t="str">
            <v>ZTE</v>
          </cell>
        </row>
        <row r="1924">
          <cell r="B1924" t="str">
            <v>CTR_898</v>
          </cell>
          <cell r="H1924" t="str">
            <v>NOKIA</v>
          </cell>
        </row>
        <row r="1925">
          <cell r="B1925" t="str">
            <v>CTR_893</v>
          </cell>
          <cell r="H1925" t="str">
            <v>ZTE</v>
          </cell>
        </row>
        <row r="1926">
          <cell r="B1926" t="str">
            <v>CTR_366</v>
          </cell>
          <cell r="H1926" t="str">
            <v>ZTE</v>
          </cell>
        </row>
        <row r="1927">
          <cell r="B1927" t="str">
            <v>CTR_455</v>
          </cell>
          <cell r="H1927" t="str">
            <v>NOKIA</v>
          </cell>
        </row>
        <row r="1928">
          <cell r="B1928" t="str">
            <v>EST_104</v>
          </cell>
          <cell r="H1928" t="str">
            <v>NOKIA</v>
          </cell>
        </row>
        <row r="1929">
          <cell r="B1929" t="str">
            <v>OST_001</v>
          </cell>
          <cell r="H1929" t="str">
            <v>Huawei</v>
          </cell>
        </row>
        <row r="1930">
          <cell r="B1930" t="str">
            <v>LIT_081</v>
          </cell>
          <cell r="H1930" t="str">
            <v>ZTE</v>
          </cell>
        </row>
        <row r="1931">
          <cell r="B1931" t="str">
            <v>CTR_044</v>
          </cell>
          <cell r="H1931" t="str">
            <v>ZTE</v>
          </cell>
        </row>
        <row r="1932">
          <cell r="B1932" t="str">
            <v>LIT_251</v>
          </cell>
          <cell r="H1932" t="str">
            <v>ZTE</v>
          </cell>
        </row>
        <row r="1933">
          <cell r="B1933" t="str">
            <v>LIT_450</v>
          </cell>
          <cell r="H1933" t="str">
            <v>ZTE</v>
          </cell>
        </row>
        <row r="1934">
          <cell r="B1934" t="str">
            <v>CTR_482</v>
          </cell>
          <cell r="H1934" t="str">
            <v>ZTE</v>
          </cell>
        </row>
        <row r="1935">
          <cell r="B1935" t="str">
            <v>OST_009</v>
          </cell>
          <cell r="H1935" t="str">
            <v>Huawei</v>
          </cell>
        </row>
        <row r="1936">
          <cell r="B1936" t="str">
            <v>SUD_262</v>
          </cell>
          <cell r="H1936" t="str">
            <v>ZTE</v>
          </cell>
        </row>
        <row r="1937">
          <cell r="B1937" t="str">
            <v>CTR_948</v>
          </cell>
          <cell r="H1937" t="str">
            <v>ZTE</v>
          </cell>
        </row>
        <row r="1938">
          <cell r="B1938" t="str">
            <v>LIT_274</v>
          </cell>
          <cell r="H1938" t="str">
            <v>ZTE</v>
          </cell>
        </row>
        <row r="1939">
          <cell r="B1939" t="str">
            <v>SUO_242</v>
          </cell>
          <cell r="H1939" t="str">
            <v>Huawei</v>
          </cell>
        </row>
        <row r="1940">
          <cell r="B1940" t="str">
            <v>CTR_211</v>
          </cell>
          <cell r="H1940" t="str">
            <v>ZTE</v>
          </cell>
        </row>
        <row r="1941">
          <cell r="B1941" t="str">
            <v>ADM_084</v>
          </cell>
          <cell r="H1941" t="str">
            <v>Huawei</v>
          </cell>
        </row>
        <row r="1942">
          <cell r="B1942" t="str">
            <v>CTR_489</v>
          </cell>
          <cell r="H1942" t="str">
            <v>ZTE</v>
          </cell>
        </row>
        <row r="1943">
          <cell r="B1943" t="str">
            <v>CTR_664</v>
          </cell>
          <cell r="H1943" t="str">
            <v>ZTE</v>
          </cell>
        </row>
        <row r="1944">
          <cell r="B1944" t="str">
            <v>CTR_253</v>
          </cell>
          <cell r="H1944" t="str">
            <v>ZTE</v>
          </cell>
        </row>
        <row r="1945">
          <cell r="B1945" t="str">
            <v>LIT_283</v>
          </cell>
          <cell r="H1945" t="str">
            <v>ZTE</v>
          </cell>
        </row>
        <row r="1946">
          <cell r="B1946" t="str">
            <v>ADM_182</v>
          </cell>
          <cell r="H1946" t="str">
            <v>HUAWEI</v>
          </cell>
        </row>
        <row r="1947">
          <cell r="B1947" t="str">
            <v>EXN_004</v>
          </cell>
          <cell r="H1947" t="str">
            <v>Huawei</v>
          </cell>
        </row>
        <row r="1948">
          <cell r="B1948" t="str">
            <v>SUO_063</v>
          </cell>
          <cell r="H1948" t="str">
            <v>Huawei</v>
          </cell>
        </row>
        <row r="1949">
          <cell r="B1949" t="str">
            <v>SUO_240</v>
          </cell>
          <cell r="H1949" t="str">
            <v>Huawei</v>
          </cell>
        </row>
        <row r="1950">
          <cell r="B1950" t="str">
            <v>SUO_259</v>
          </cell>
          <cell r="H1950" t="str">
            <v>Huawei</v>
          </cell>
        </row>
        <row r="1951">
          <cell r="B1951" t="str">
            <v>ADM_158</v>
          </cell>
          <cell r="H1951" t="str">
            <v>Huawei</v>
          </cell>
        </row>
        <row r="1952">
          <cell r="B1952" t="str">
            <v>LIT_367</v>
          </cell>
          <cell r="H1952" t="str">
            <v>ZTE</v>
          </cell>
        </row>
        <row r="1953">
          <cell r="B1953" t="str">
            <v>LIT_417</v>
          </cell>
          <cell r="H1953" t="str">
            <v>ZTE</v>
          </cell>
        </row>
        <row r="1954">
          <cell r="B1954" t="str">
            <v>CTR_469</v>
          </cell>
          <cell r="H1954" t="str">
            <v>ZTE</v>
          </cell>
        </row>
        <row r="1955">
          <cell r="B1955" t="str">
            <v>OST_011</v>
          </cell>
          <cell r="H1955" t="str">
            <v>Huawei</v>
          </cell>
        </row>
        <row r="1956">
          <cell r="B1956" t="str">
            <v>SUD_080</v>
          </cell>
          <cell r="H1956" t="str">
            <v>ZTE</v>
          </cell>
        </row>
        <row r="1957">
          <cell r="B1957" t="str">
            <v>OST_005</v>
          </cell>
          <cell r="H1957" t="str">
            <v>Huawei</v>
          </cell>
        </row>
        <row r="1958">
          <cell r="B1958" t="str">
            <v>CTR_099</v>
          </cell>
          <cell r="H1958" t="str">
            <v>ZTE</v>
          </cell>
        </row>
        <row r="1959">
          <cell r="B1959" t="str">
            <v>NRO_063</v>
          </cell>
          <cell r="H1959" t="str">
            <v>Huawei</v>
          </cell>
        </row>
        <row r="1960">
          <cell r="B1960" t="str">
            <v>LIT_038</v>
          </cell>
          <cell r="H1960" t="str">
            <v>ZTE</v>
          </cell>
        </row>
        <row r="1961">
          <cell r="B1961" t="str">
            <v>LIT_019</v>
          </cell>
          <cell r="H1961" t="str">
            <v>ZTE</v>
          </cell>
        </row>
        <row r="1962">
          <cell r="B1962" t="str">
            <v>SUO_179</v>
          </cell>
          <cell r="H1962" t="str">
            <v>Huawei</v>
          </cell>
        </row>
        <row r="1963">
          <cell r="B1963" t="str">
            <v>SUO_213</v>
          </cell>
          <cell r="H1963" t="str">
            <v>Huawei</v>
          </cell>
        </row>
        <row r="1964">
          <cell r="B1964" t="str">
            <v>SUO_077</v>
          </cell>
          <cell r="H1964" t="str">
            <v>Huawei</v>
          </cell>
        </row>
        <row r="1965">
          <cell r="B1965" t="str">
            <v>SUO_215</v>
          </cell>
          <cell r="H1965" t="str">
            <v>Huawei</v>
          </cell>
        </row>
        <row r="1966">
          <cell r="B1966" t="str">
            <v>SUO_243</v>
          </cell>
          <cell r="H1966" t="str">
            <v>Huawei</v>
          </cell>
        </row>
        <row r="1967">
          <cell r="B1967" t="str">
            <v>LIT_673</v>
          </cell>
          <cell r="H1967" t="str">
            <v>ZTE</v>
          </cell>
        </row>
        <row r="1968">
          <cell r="B1968" t="str">
            <v>CTR_565</v>
          </cell>
          <cell r="H1968" t="str">
            <v>ZTE</v>
          </cell>
        </row>
        <row r="1969">
          <cell r="B1969" t="str">
            <v>OST_291</v>
          </cell>
          <cell r="H1969" t="str">
            <v>Huawei</v>
          </cell>
        </row>
        <row r="1970">
          <cell r="B1970" t="str">
            <v>OST_213</v>
          </cell>
          <cell r="H1970" t="str">
            <v>Huawei</v>
          </cell>
        </row>
        <row r="1971">
          <cell r="B1971" t="str">
            <v>CTR_372</v>
          </cell>
          <cell r="H1971" t="str">
            <v>ZTE</v>
          </cell>
        </row>
        <row r="1972">
          <cell r="B1972" t="str">
            <v>CTR_748</v>
          </cell>
          <cell r="H1972" t="str">
            <v>ZTE</v>
          </cell>
        </row>
        <row r="1973">
          <cell r="B1973" t="str">
            <v>SUO_108</v>
          </cell>
          <cell r="H1973" t="str">
            <v>Huawei</v>
          </cell>
        </row>
        <row r="1974">
          <cell r="B1974" t="str">
            <v>SUO_027</v>
          </cell>
          <cell r="H1974" t="str">
            <v>Huawei</v>
          </cell>
        </row>
        <row r="1975">
          <cell r="B1975" t="str">
            <v>CTR_123</v>
          </cell>
          <cell r="H1975" t="str">
            <v>ZTE</v>
          </cell>
        </row>
        <row r="1976">
          <cell r="B1976" t="str">
            <v>OST_229</v>
          </cell>
          <cell r="H1976" t="str">
            <v>Huawei</v>
          </cell>
        </row>
        <row r="1977">
          <cell r="B1977" t="str">
            <v>SUO_171</v>
          </cell>
          <cell r="H1977" t="str">
            <v>Huawei</v>
          </cell>
        </row>
        <row r="1978">
          <cell r="B1978" t="str">
            <v>SUO_180</v>
          </cell>
          <cell r="H1978" t="str">
            <v>Huawei</v>
          </cell>
        </row>
        <row r="1979">
          <cell r="B1979" t="str">
            <v>CTR_561</v>
          </cell>
          <cell r="H1979" t="str">
            <v>ZTE</v>
          </cell>
        </row>
        <row r="1980">
          <cell r="B1980" t="str">
            <v>LIT_100</v>
          </cell>
          <cell r="H1980" t="str">
            <v>ZTE</v>
          </cell>
        </row>
        <row r="1981">
          <cell r="B1981" t="str">
            <v>ADM_106</v>
          </cell>
          <cell r="H1981" t="str">
            <v>Huawei</v>
          </cell>
        </row>
        <row r="1982">
          <cell r="B1982" t="str">
            <v>ADM_171</v>
          </cell>
          <cell r="H1982" t="str">
            <v>Huawei</v>
          </cell>
        </row>
        <row r="1983">
          <cell r="B1983" t="str">
            <v>LIT_871</v>
          </cell>
          <cell r="H1983" t="str">
            <v>ZTE</v>
          </cell>
        </row>
        <row r="1984">
          <cell r="B1984" t="str">
            <v>EXN_054</v>
          </cell>
          <cell r="H1984" t="str">
            <v>Huawei</v>
          </cell>
        </row>
        <row r="1985">
          <cell r="B1985" t="str">
            <v>EXN_204</v>
          </cell>
          <cell r="H1985" t="str">
            <v>Huawei</v>
          </cell>
        </row>
        <row r="1986">
          <cell r="B1986" t="str">
            <v>EXN_272</v>
          </cell>
          <cell r="H1986" t="str">
            <v>HUAWEI</v>
          </cell>
        </row>
        <row r="1987">
          <cell r="B1987" t="str">
            <v>EST_102</v>
          </cell>
          <cell r="H1987" t="str">
            <v>NOKIA</v>
          </cell>
        </row>
        <row r="1988">
          <cell r="B1988" t="str">
            <v>SUD_117</v>
          </cell>
          <cell r="H1988" t="str">
            <v>ZTE</v>
          </cell>
        </row>
        <row r="1989">
          <cell r="B1989" t="str">
            <v>LIT_512</v>
          </cell>
          <cell r="H1989" t="str">
            <v>ZTE</v>
          </cell>
        </row>
        <row r="1990">
          <cell r="B1990" t="str">
            <v>SUD_244</v>
          </cell>
          <cell r="H1990" t="str">
            <v>ZTE</v>
          </cell>
        </row>
        <row r="1991">
          <cell r="B1991" t="str">
            <v>LIT_113</v>
          </cell>
          <cell r="H1991" t="str">
            <v>ZTE</v>
          </cell>
        </row>
        <row r="1992">
          <cell r="B1992" t="str">
            <v>LIT_260</v>
          </cell>
          <cell r="H1992" t="str">
            <v>ZTE</v>
          </cell>
        </row>
        <row r="1993">
          <cell r="B1993" t="str">
            <v>OST_152</v>
          </cell>
          <cell r="H1993" t="str">
            <v>HUAWEI</v>
          </cell>
        </row>
        <row r="1994">
          <cell r="B1994" t="str">
            <v>NRO_052</v>
          </cell>
          <cell r="H1994" t="str">
            <v>Huawei</v>
          </cell>
        </row>
        <row r="1995">
          <cell r="B1995" t="str">
            <v>OST_211</v>
          </cell>
          <cell r="H1995" t="str">
            <v>HUAWEI</v>
          </cell>
        </row>
        <row r="1996">
          <cell r="B1996" t="str">
            <v>OST_212</v>
          </cell>
          <cell r="H1996" t="str">
            <v>HUAWEI</v>
          </cell>
        </row>
        <row r="1997">
          <cell r="B1997" t="str">
            <v>EXN_249</v>
          </cell>
          <cell r="H1997" t="str">
            <v>Huawei</v>
          </cell>
        </row>
        <row r="1998">
          <cell r="B1998" t="str">
            <v>EXN_067</v>
          </cell>
          <cell r="H1998" t="str">
            <v>Huawei</v>
          </cell>
        </row>
        <row r="1999">
          <cell r="B1999" t="str">
            <v>CTR_766</v>
          </cell>
          <cell r="H1999" t="str">
            <v>ZTE</v>
          </cell>
        </row>
        <row r="2000">
          <cell r="B2000" t="str">
            <v>OST_083</v>
          </cell>
          <cell r="H2000" t="str">
            <v>Huawei</v>
          </cell>
        </row>
        <row r="2001">
          <cell r="B2001" t="str">
            <v>SUO_070</v>
          </cell>
          <cell r="H2001" t="str">
            <v>HUAWEI</v>
          </cell>
        </row>
        <row r="2002">
          <cell r="B2002" t="str">
            <v>SUD_206</v>
          </cell>
          <cell r="H2002" t="str">
            <v>NOKIA</v>
          </cell>
        </row>
        <row r="2003">
          <cell r="B2003" t="str">
            <v>OST_310</v>
          </cell>
          <cell r="H2003" t="str">
            <v>HUAWEI</v>
          </cell>
        </row>
        <row r="2004">
          <cell r="B2004" t="str">
            <v>CTR_623</v>
          </cell>
          <cell r="H2004" t="str">
            <v>ZTE</v>
          </cell>
        </row>
        <row r="2005">
          <cell r="B2005" t="str">
            <v>CTR_104</v>
          </cell>
          <cell r="H2005" t="str">
            <v>ZTE</v>
          </cell>
        </row>
        <row r="2006">
          <cell r="B2006" t="str">
            <v>ADM_172</v>
          </cell>
          <cell r="H2006" t="str">
            <v>Huawei</v>
          </cell>
        </row>
        <row r="2007">
          <cell r="B2007" t="str">
            <v>OST_048</v>
          </cell>
          <cell r="H2007" t="str">
            <v>HUAWEI</v>
          </cell>
        </row>
        <row r="2008">
          <cell r="B2008" t="str">
            <v>EXN_180</v>
          </cell>
          <cell r="H2008" t="str">
            <v>Huawei</v>
          </cell>
        </row>
        <row r="2009">
          <cell r="B2009" t="str">
            <v>EXN_094</v>
          </cell>
          <cell r="H2009" t="str">
            <v>Huawei</v>
          </cell>
        </row>
        <row r="2010">
          <cell r="B2010" t="str">
            <v>NRD_001</v>
          </cell>
          <cell r="H2010" t="str">
            <v>Huawei</v>
          </cell>
        </row>
        <row r="2011">
          <cell r="B2011" t="str">
            <v>NRD_095</v>
          </cell>
          <cell r="H2011" t="str">
            <v>Huawei</v>
          </cell>
        </row>
        <row r="2012">
          <cell r="B2012" t="str">
            <v>NRD_186</v>
          </cell>
          <cell r="H2012" t="str">
            <v>Huawei</v>
          </cell>
        </row>
        <row r="2013">
          <cell r="B2013" t="str">
            <v>NRD_100</v>
          </cell>
          <cell r="H2013" t="str">
            <v>Huawei</v>
          </cell>
        </row>
        <row r="2014">
          <cell r="B2014" t="str">
            <v>CTR_740</v>
          </cell>
          <cell r="H2014" t="str">
            <v>ZTE</v>
          </cell>
        </row>
        <row r="2015">
          <cell r="B2015" t="str">
            <v>CTR_081</v>
          </cell>
          <cell r="H2015" t="str">
            <v>ZTE</v>
          </cell>
        </row>
        <row r="2016">
          <cell r="B2016" t="str">
            <v>NRD_256</v>
          </cell>
          <cell r="H2016" t="str">
            <v>Huawei</v>
          </cell>
        </row>
        <row r="2017">
          <cell r="B2017" t="str">
            <v>EXN_030</v>
          </cell>
          <cell r="H2017" t="str">
            <v>Huawei</v>
          </cell>
        </row>
        <row r="2018">
          <cell r="B2018" t="str">
            <v>NRD_006</v>
          </cell>
          <cell r="H2018" t="str">
            <v>Huawei</v>
          </cell>
        </row>
        <row r="2019">
          <cell r="B2019" t="str">
            <v>NRD_047</v>
          </cell>
          <cell r="H2019" t="str">
            <v>Huawei</v>
          </cell>
        </row>
        <row r="2020">
          <cell r="B2020" t="str">
            <v>EXN_141</v>
          </cell>
          <cell r="H2020" t="str">
            <v>Huawei</v>
          </cell>
        </row>
        <row r="2021">
          <cell r="B2021" t="str">
            <v>NRD_049</v>
          </cell>
          <cell r="H2021" t="str">
            <v>Huawei</v>
          </cell>
        </row>
        <row r="2022">
          <cell r="B2022" t="str">
            <v>EXN_032</v>
          </cell>
          <cell r="H2022" t="str">
            <v>Huawei</v>
          </cell>
        </row>
        <row r="2023">
          <cell r="B2023" t="str">
            <v>NRD_022</v>
          </cell>
          <cell r="H2023" t="str">
            <v>Huawei</v>
          </cell>
        </row>
        <row r="2024">
          <cell r="B2024" t="str">
            <v>NRD_075</v>
          </cell>
          <cell r="H2024" t="str">
            <v>Huawei</v>
          </cell>
        </row>
        <row r="2025">
          <cell r="B2025" t="str">
            <v>NRD_159</v>
          </cell>
          <cell r="H2025" t="str">
            <v>Huawei</v>
          </cell>
        </row>
        <row r="2026">
          <cell r="B2026" t="str">
            <v>NRD_002</v>
          </cell>
          <cell r="H2026" t="str">
            <v>Huawei</v>
          </cell>
        </row>
        <row r="2027">
          <cell r="B2027" t="str">
            <v>NRD_045</v>
          </cell>
          <cell r="H2027" t="str">
            <v>Huawei</v>
          </cell>
        </row>
        <row r="2028">
          <cell r="B2028" t="str">
            <v>ADM_166</v>
          </cell>
          <cell r="H2028" t="str">
            <v>Huawei</v>
          </cell>
        </row>
        <row r="2029">
          <cell r="B2029" t="str">
            <v>EXN_053</v>
          </cell>
          <cell r="H2029" t="str">
            <v>Huawei</v>
          </cell>
        </row>
        <row r="2030">
          <cell r="B2030" t="str">
            <v>EXN_016</v>
          </cell>
          <cell r="H2030" t="str">
            <v>Huawei</v>
          </cell>
        </row>
        <row r="2031">
          <cell r="B2031" t="str">
            <v>EXN_212</v>
          </cell>
          <cell r="H2031" t="str">
            <v>Huawei</v>
          </cell>
        </row>
        <row r="2032">
          <cell r="B2032" t="str">
            <v>EXN_087</v>
          </cell>
          <cell r="H2032" t="str">
            <v>Huawei</v>
          </cell>
        </row>
        <row r="2033">
          <cell r="B2033" t="str">
            <v>EXN_181</v>
          </cell>
          <cell r="H2033" t="str">
            <v>Huawei</v>
          </cell>
        </row>
        <row r="2034">
          <cell r="B2034" t="str">
            <v>EXN_355</v>
          </cell>
          <cell r="H2034" t="str">
            <v>Huawei</v>
          </cell>
        </row>
        <row r="2035">
          <cell r="B2035" t="str">
            <v>EXN_003</v>
          </cell>
          <cell r="H2035" t="str">
            <v>Huawei</v>
          </cell>
        </row>
        <row r="2036">
          <cell r="B2036" t="str">
            <v>NRD_084</v>
          </cell>
          <cell r="H2036" t="str">
            <v>Huawei</v>
          </cell>
        </row>
        <row r="2037">
          <cell r="B2037" t="str">
            <v>EXN_044</v>
          </cell>
          <cell r="H2037" t="str">
            <v>Huawei</v>
          </cell>
        </row>
        <row r="2038">
          <cell r="B2038" t="str">
            <v>NRD_190</v>
          </cell>
          <cell r="H2038" t="str">
            <v>Huawei</v>
          </cell>
        </row>
        <row r="2039">
          <cell r="B2039" t="str">
            <v>EXN_113</v>
          </cell>
          <cell r="H2039" t="str">
            <v>Huawei</v>
          </cell>
        </row>
        <row r="2040">
          <cell r="B2040" t="str">
            <v>EXN_026</v>
          </cell>
          <cell r="H2040" t="str">
            <v>Huawei</v>
          </cell>
        </row>
        <row r="2041">
          <cell r="B2041" t="str">
            <v>NRD_035</v>
          </cell>
          <cell r="H2041" t="str">
            <v>Huawei</v>
          </cell>
        </row>
        <row r="2042">
          <cell r="B2042" t="str">
            <v>EXN_117</v>
          </cell>
          <cell r="H2042" t="str">
            <v>Huawei</v>
          </cell>
        </row>
        <row r="2043">
          <cell r="B2043" t="str">
            <v>EXN_066</v>
          </cell>
          <cell r="H2043" t="str">
            <v>Huawei</v>
          </cell>
        </row>
        <row r="2044">
          <cell r="B2044" t="str">
            <v>NRD_003</v>
          </cell>
          <cell r="H2044" t="str">
            <v>Huawei</v>
          </cell>
        </row>
        <row r="2045">
          <cell r="B2045" t="str">
            <v>EXN_146</v>
          </cell>
          <cell r="H2045" t="str">
            <v>Huawei</v>
          </cell>
        </row>
        <row r="2046">
          <cell r="B2046" t="str">
            <v>EXN_009</v>
          </cell>
          <cell r="H2046" t="str">
            <v>Huawei</v>
          </cell>
        </row>
        <row r="2047">
          <cell r="B2047" t="str">
            <v>EXN_092</v>
          </cell>
          <cell r="H2047" t="str">
            <v>Huawei</v>
          </cell>
        </row>
        <row r="2048">
          <cell r="B2048" t="str">
            <v>EXN_031</v>
          </cell>
          <cell r="H2048" t="str">
            <v>Huawei</v>
          </cell>
        </row>
        <row r="2049">
          <cell r="B2049" t="str">
            <v>EXN_111</v>
          </cell>
          <cell r="H2049" t="str">
            <v>Huawei</v>
          </cell>
        </row>
        <row r="2050">
          <cell r="B2050" t="str">
            <v>OST_166</v>
          </cell>
          <cell r="H2050" t="str">
            <v>Huawei</v>
          </cell>
        </row>
        <row r="2051">
          <cell r="B2051" t="str">
            <v>EXN_055</v>
          </cell>
          <cell r="H2051" t="str">
            <v>Huawei</v>
          </cell>
        </row>
        <row r="2052">
          <cell r="B2052" t="str">
            <v>EXN_170</v>
          </cell>
          <cell r="H2052" t="str">
            <v>Huawei</v>
          </cell>
        </row>
        <row r="2053">
          <cell r="B2053" t="str">
            <v>EXN_088</v>
          </cell>
          <cell r="H2053" t="str">
            <v>Huawei</v>
          </cell>
        </row>
        <row r="2054">
          <cell r="B2054" t="str">
            <v>EXN_147</v>
          </cell>
          <cell r="H2054" t="str">
            <v>Huawei</v>
          </cell>
        </row>
        <row r="2055">
          <cell r="B2055" t="str">
            <v>CTR_540</v>
          </cell>
          <cell r="H2055" t="str">
            <v>ZTE</v>
          </cell>
        </row>
        <row r="2056">
          <cell r="B2056" t="str">
            <v>NRD_032</v>
          </cell>
          <cell r="H2056" t="str">
            <v>Huawei</v>
          </cell>
        </row>
        <row r="2057">
          <cell r="B2057" t="str">
            <v>NRD_132</v>
          </cell>
          <cell r="H2057" t="str">
            <v>Huawei</v>
          </cell>
        </row>
        <row r="2058">
          <cell r="B2058" t="str">
            <v>LIT_259</v>
          </cell>
          <cell r="H2058" t="str">
            <v>ZTE</v>
          </cell>
        </row>
        <row r="2059">
          <cell r="B2059" t="str">
            <v>CTR_417</v>
          </cell>
          <cell r="H2059" t="str">
            <v>ZTE</v>
          </cell>
        </row>
        <row r="2060">
          <cell r="B2060" t="str">
            <v>ADM_034</v>
          </cell>
          <cell r="H2060" t="str">
            <v>Huawei</v>
          </cell>
        </row>
        <row r="2061">
          <cell r="B2061" t="str">
            <v>CTR_850</v>
          </cell>
          <cell r="H2061" t="str">
            <v>ZTE</v>
          </cell>
        </row>
        <row r="2062">
          <cell r="B2062" t="str">
            <v>ADM_136</v>
          </cell>
          <cell r="H2062" t="str">
            <v>Huawei</v>
          </cell>
        </row>
        <row r="2063">
          <cell r="B2063" t="str">
            <v>ADM_115</v>
          </cell>
          <cell r="H2063" t="str">
            <v>Huawei</v>
          </cell>
        </row>
        <row r="2064">
          <cell r="B2064" t="str">
            <v>ADM_072</v>
          </cell>
          <cell r="H2064" t="str">
            <v>Huawei</v>
          </cell>
        </row>
        <row r="2065">
          <cell r="B2065" t="str">
            <v>ADM_147</v>
          </cell>
          <cell r="H2065" t="str">
            <v>Huawei</v>
          </cell>
        </row>
        <row r="2066">
          <cell r="B2066" t="str">
            <v>ADM_035</v>
          </cell>
          <cell r="H2066" t="str">
            <v>Huawei</v>
          </cell>
        </row>
        <row r="2067">
          <cell r="B2067" t="str">
            <v>ADM_131</v>
          </cell>
          <cell r="H2067" t="str">
            <v>Huawei</v>
          </cell>
        </row>
        <row r="2068">
          <cell r="B2068" t="str">
            <v>ADM_167</v>
          </cell>
          <cell r="H2068" t="str">
            <v>Huawei</v>
          </cell>
        </row>
        <row r="2069">
          <cell r="B2069" t="str">
            <v>ADM_036</v>
          </cell>
          <cell r="H2069" t="str">
            <v>Huawei</v>
          </cell>
        </row>
        <row r="2070">
          <cell r="B2070" t="str">
            <v>ADM_077</v>
          </cell>
          <cell r="H2070" t="str">
            <v>Huawei</v>
          </cell>
        </row>
        <row r="2071">
          <cell r="B2071" t="str">
            <v>ADM_101</v>
          </cell>
          <cell r="H2071" t="str">
            <v>Huawei</v>
          </cell>
        </row>
        <row r="2072">
          <cell r="B2072" t="str">
            <v>ADM_238</v>
          </cell>
          <cell r="H2072" t="str">
            <v>Huawei</v>
          </cell>
        </row>
        <row r="2073">
          <cell r="B2073" t="str">
            <v>ADM_017</v>
          </cell>
          <cell r="H2073" t="str">
            <v>Huawei</v>
          </cell>
        </row>
        <row r="2074">
          <cell r="B2074" t="str">
            <v>ADM_083</v>
          </cell>
          <cell r="H2074" t="str">
            <v>Huawei</v>
          </cell>
        </row>
        <row r="2075">
          <cell r="B2075" t="str">
            <v>ADM_087</v>
          </cell>
          <cell r="H2075" t="str">
            <v>Huawei</v>
          </cell>
        </row>
        <row r="2076">
          <cell r="B2076" t="str">
            <v>ADM_005</v>
          </cell>
          <cell r="H2076" t="str">
            <v>Huawei</v>
          </cell>
        </row>
        <row r="2077">
          <cell r="B2077" t="str">
            <v>ADM_003</v>
          </cell>
          <cell r="H2077" t="str">
            <v>Huawei</v>
          </cell>
        </row>
        <row r="2078">
          <cell r="B2078" t="str">
            <v>ADM_085</v>
          </cell>
          <cell r="H2078" t="str">
            <v>Huawei</v>
          </cell>
        </row>
        <row r="2079">
          <cell r="B2079" t="str">
            <v>ADM_120</v>
          </cell>
          <cell r="H2079" t="str">
            <v>Huawei</v>
          </cell>
        </row>
        <row r="2080">
          <cell r="B2080" t="str">
            <v>LIT_834</v>
          </cell>
          <cell r="H2080" t="str">
            <v>ZTE</v>
          </cell>
        </row>
        <row r="2081">
          <cell r="B2081" t="str">
            <v>CTR_393</v>
          </cell>
          <cell r="H2081" t="str">
            <v>ZTE</v>
          </cell>
        </row>
        <row r="2082">
          <cell r="B2082" t="str">
            <v>CTR_632</v>
          </cell>
          <cell r="H2082" t="str">
            <v>ZTE</v>
          </cell>
        </row>
        <row r="2083">
          <cell r="B2083" t="str">
            <v>ADM_180</v>
          </cell>
          <cell r="H2083" t="str">
            <v>Huawei</v>
          </cell>
        </row>
        <row r="2084">
          <cell r="B2084" t="str">
            <v>ADM_018</v>
          </cell>
          <cell r="H2084" t="str">
            <v>Huawei</v>
          </cell>
        </row>
        <row r="2085">
          <cell r="B2085" t="str">
            <v>ADM_127</v>
          </cell>
          <cell r="H2085" t="str">
            <v>Huawei</v>
          </cell>
        </row>
        <row r="2086">
          <cell r="B2086" t="str">
            <v>ADM_069</v>
          </cell>
          <cell r="H2086" t="str">
            <v>Huawei</v>
          </cell>
        </row>
        <row r="2087">
          <cell r="B2087" t="str">
            <v>ADM_076</v>
          </cell>
          <cell r="H2087" t="str">
            <v>Huawei</v>
          </cell>
        </row>
        <row r="2088">
          <cell r="B2088" t="str">
            <v>LIT_445</v>
          </cell>
          <cell r="H2088" t="str">
            <v>ZTE</v>
          </cell>
        </row>
        <row r="2089">
          <cell r="B2089" t="str">
            <v>CTR_348</v>
          </cell>
          <cell r="H2089" t="str">
            <v>ZTE</v>
          </cell>
        </row>
        <row r="2090">
          <cell r="B2090" t="str">
            <v>LIT_757</v>
          </cell>
          <cell r="H2090" t="str">
            <v>ZTE</v>
          </cell>
        </row>
        <row r="2091">
          <cell r="B2091" t="str">
            <v>LIT_513</v>
          </cell>
          <cell r="H2091" t="str">
            <v>ZTE</v>
          </cell>
        </row>
        <row r="2092">
          <cell r="B2092" t="str">
            <v>LIT_078</v>
          </cell>
          <cell r="H2092" t="str">
            <v>ZTE</v>
          </cell>
        </row>
        <row r="2093">
          <cell r="B2093" t="str">
            <v>LIT_758</v>
          </cell>
          <cell r="H2093" t="str">
            <v>ZTE</v>
          </cell>
        </row>
        <row r="2094">
          <cell r="B2094" t="str">
            <v>ADM_176</v>
          </cell>
          <cell r="H2094" t="str">
            <v>Huawei</v>
          </cell>
        </row>
        <row r="2095">
          <cell r="B2095" t="str">
            <v>EST_003</v>
          </cell>
          <cell r="H2095" t="str">
            <v>ZTE</v>
          </cell>
        </row>
        <row r="2096">
          <cell r="B2096" t="str">
            <v>LIT_639</v>
          </cell>
          <cell r="H2096" t="str">
            <v>ZTE</v>
          </cell>
        </row>
        <row r="2097">
          <cell r="B2097" t="str">
            <v>LIT_839</v>
          </cell>
          <cell r="H2097" t="str">
            <v>ZTE</v>
          </cell>
        </row>
        <row r="2098">
          <cell r="B2098" t="str">
            <v>SUO_190</v>
          </cell>
          <cell r="H2098" t="str">
            <v>Huawei</v>
          </cell>
        </row>
        <row r="2099">
          <cell r="B2099" t="str">
            <v>SUO_196</v>
          </cell>
          <cell r="H2099" t="str">
            <v>Huawei</v>
          </cell>
        </row>
        <row r="2100">
          <cell r="B2100" t="str">
            <v>CTR_127</v>
          </cell>
          <cell r="H2100" t="str">
            <v>ZTE</v>
          </cell>
        </row>
        <row r="2101">
          <cell r="B2101" t="str">
            <v>OST_100</v>
          </cell>
          <cell r="H2101" t="str">
            <v>Huawei</v>
          </cell>
        </row>
        <row r="2102">
          <cell r="B2102" t="str">
            <v>OST_223</v>
          </cell>
          <cell r="H2102" t="str">
            <v>Huawei</v>
          </cell>
        </row>
        <row r="2103">
          <cell r="B2103" t="str">
            <v>OST_110</v>
          </cell>
          <cell r="H2103" t="str">
            <v>Huawei</v>
          </cell>
        </row>
        <row r="2104">
          <cell r="B2104" t="str">
            <v>LIT_346</v>
          </cell>
          <cell r="H2104" t="str">
            <v>ZTE</v>
          </cell>
        </row>
        <row r="2105">
          <cell r="B2105" t="str">
            <v>OST_268</v>
          </cell>
          <cell r="H2105" t="str">
            <v>Huawei</v>
          </cell>
        </row>
        <row r="2106">
          <cell r="B2106" t="str">
            <v>SUO_066</v>
          </cell>
          <cell r="H2106" t="str">
            <v>Huawei</v>
          </cell>
        </row>
        <row r="2107">
          <cell r="B2107" t="str">
            <v>SUO_221</v>
          </cell>
          <cell r="H2107" t="str">
            <v>Huawei</v>
          </cell>
        </row>
        <row r="2108">
          <cell r="B2108" t="str">
            <v>CTR_315</v>
          </cell>
          <cell r="H2108" t="str">
            <v>ZTE</v>
          </cell>
        </row>
        <row r="2109">
          <cell r="B2109" t="str">
            <v>SUO_260</v>
          </cell>
          <cell r="H2109" t="str">
            <v>Huawei</v>
          </cell>
        </row>
        <row r="2110">
          <cell r="B2110" t="str">
            <v>SUO_197</v>
          </cell>
          <cell r="H2110" t="str">
            <v>Huawei</v>
          </cell>
        </row>
        <row r="2111">
          <cell r="B2111" t="str">
            <v>SUO_182</v>
          </cell>
          <cell r="H2111" t="str">
            <v>Huawei</v>
          </cell>
        </row>
        <row r="2112">
          <cell r="B2112" t="str">
            <v>SUO_199</v>
          </cell>
          <cell r="H2112" t="str">
            <v>Huawei</v>
          </cell>
        </row>
        <row r="2113">
          <cell r="B2113" t="str">
            <v>SUO_062</v>
          </cell>
          <cell r="H2113" t="str">
            <v>Huawei</v>
          </cell>
        </row>
        <row r="2114">
          <cell r="B2114" t="str">
            <v>SUO_033</v>
          </cell>
          <cell r="H2114" t="str">
            <v>Huawei</v>
          </cell>
        </row>
        <row r="2115">
          <cell r="B2115" t="str">
            <v>SUO_201</v>
          </cell>
          <cell r="H2115" t="str">
            <v>Huawei</v>
          </cell>
        </row>
        <row r="2116">
          <cell r="B2116" t="str">
            <v>SUO_185</v>
          </cell>
          <cell r="H2116" t="str">
            <v>Huawei</v>
          </cell>
        </row>
        <row r="2117">
          <cell r="B2117" t="str">
            <v>SUO_214</v>
          </cell>
          <cell r="H2117" t="str">
            <v>Huawei</v>
          </cell>
        </row>
        <row r="2118">
          <cell r="B2118" t="str">
            <v>OST_063</v>
          </cell>
          <cell r="H2118" t="str">
            <v>Huawei</v>
          </cell>
        </row>
        <row r="2119">
          <cell r="B2119" t="str">
            <v>SUO_212</v>
          </cell>
          <cell r="H2119" t="str">
            <v>Huawei</v>
          </cell>
        </row>
        <row r="2120">
          <cell r="B2120" t="str">
            <v>CTR_374</v>
          </cell>
          <cell r="H2120" t="str">
            <v>ZTE</v>
          </cell>
        </row>
        <row r="2121">
          <cell r="B2121" t="str">
            <v>CTR_667</v>
          </cell>
          <cell r="H2121" t="str">
            <v>ZTE</v>
          </cell>
        </row>
        <row r="2122">
          <cell r="B2122" t="str">
            <v>OST_024</v>
          </cell>
          <cell r="H2122" t="str">
            <v>Huawei</v>
          </cell>
        </row>
        <row r="2123">
          <cell r="B2123" t="str">
            <v>CTR_631</v>
          </cell>
          <cell r="H2123" t="str">
            <v>ZTE</v>
          </cell>
        </row>
        <row r="2124">
          <cell r="B2124" t="str">
            <v>NRO_026</v>
          </cell>
          <cell r="H2124" t="str">
            <v>NOKIA</v>
          </cell>
        </row>
        <row r="2125">
          <cell r="B2125" t="str">
            <v>CTR_471</v>
          </cell>
          <cell r="H2125" t="str">
            <v>ZTE</v>
          </cell>
        </row>
        <row r="2126">
          <cell r="B2126" t="str">
            <v>CTR_702_indoor_0F</v>
          </cell>
          <cell r="H2126" t="str">
            <v>ZTE</v>
          </cell>
        </row>
        <row r="2127">
          <cell r="B2127" t="str">
            <v>LIT_058</v>
          </cell>
          <cell r="H2127" t="str">
            <v>ZTE</v>
          </cell>
        </row>
        <row r="2128">
          <cell r="B2128" t="str">
            <v>LIT_235</v>
          </cell>
          <cell r="H2128" t="str">
            <v>ZTE</v>
          </cell>
        </row>
        <row r="2129">
          <cell r="B2129" t="str">
            <v>LIT_093</v>
          </cell>
          <cell r="H2129" t="str">
            <v>ZTE</v>
          </cell>
        </row>
        <row r="2130">
          <cell r="B2130" t="str">
            <v>LIT_255</v>
          </cell>
          <cell r="H2130" t="str">
            <v>ZTE</v>
          </cell>
        </row>
        <row r="2131">
          <cell r="B2131" t="str">
            <v>LIT_223</v>
          </cell>
          <cell r="H2131" t="str">
            <v>ZTE</v>
          </cell>
        </row>
        <row r="2132">
          <cell r="B2132" t="str">
            <v>LIT_403</v>
          </cell>
          <cell r="H2132" t="str">
            <v>ZTE</v>
          </cell>
        </row>
        <row r="2133">
          <cell r="B2133" t="str">
            <v>LIT_342</v>
          </cell>
          <cell r="H2133" t="str">
            <v>ZTE</v>
          </cell>
        </row>
        <row r="2134">
          <cell r="B2134" t="str">
            <v>LIT_179</v>
          </cell>
          <cell r="H2134" t="str">
            <v>ZTE</v>
          </cell>
        </row>
        <row r="2135">
          <cell r="B2135" t="str">
            <v>LIT_369</v>
          </cell>
          <cell r="H2135" t="str">
            <v>ZTE</v>
          </cell>
        </row>
        <row r="2136">
          <cell r="B2136" t="str">
            <v>LIT_059</v>
          </cell>
          <cell r="H2136" t="str">
            <v>ZTE</v>
          </cell>
        </row>
        <row r="2137">
          <cell r="B2137" t="str">
            <v>LIT_253</v>
          </cell>
          <cell r="H2137" t="str">
            <v>ZTE</v>
          </cell>
        </row>
        <row r="2138">
          <cell r="B2138" t="str">
            <v>LIT_443</v>
          </cell>
          <cell r="H2138" t="str">
            <v>ZTE</v>
          </cell>
        </row>
        <row r="2139">
          <cell r="B2139" t="str">
            <v>LIT_003</v>
          </cell>
          <cell r="H2139" t="str">
            <v>ZTE</v>
          </cell>
        </row>
        <row r="2140">
          <cell r="B2140" t="str">
            <v>LIT_034</v>
          </cell>
          <cell r="H2140" t="str">
            <v>ZTE</v>
          </cell>
        </row>
        <row r="2141">
          <cell r="B2141" t="str">
            <v>LIT_263</v>
          </cell>
          <cell r="H2141" t="str">
            <v>ZTE</v>
          </cell>
        </row>
        <row r="2142">
          <cell r="B2142" t="str">
            <v>OST_238</v>
          </cell>
          <cell r="H2142" t="str">
            <v>Huawei</v>
          </cell>
        </row>
        <row r="2143">
          <cell r="B2143" t="str">
            <v>LIT_016</v>
          </cell>
          <cell r="H2143" t="str">
            <v>ZTE</v>
          </cell>
        </row>
        <row r="2144">
          <cell r="B2144" t="str">
            <v>LIT_015</v>
          </cell>
          <cell r="H2144" t="str">
            <v>ZTE</v>
          </cell>
        </row>
        <row r="2145">
          <cell r="B2145" t="str">
            <v>CTR_021</v>
          </cell>
          <cell r="H2145" t="str">
            <v>ZTE</v>
          </cell>
        </row>
        <row r="2146">
          <cell r="B2146" t="str">
            <v>NRO_002</v>
          </cell>
          <cell r="H2146" t="str">
            <v>Huawei</v>
          </cell>
        </row>
        <row r="2147">
          <cell r="B2147" t="str">
            <v>CTR_022</v>
          </cell>
          <cell r="H2147" t="str">
            <v>ZTE</v>
          </cell>
        </row>
        <row r="2148">
          <cell r="B2148" t="str">
            <v>CTR_016</v>
          </cell>
          <cell r="H2148" t="str">
            <v>ZTE</v>
          </cell>
        </row>
        <row r="2149">
          <cell r="B2149" t="str">
            <v>CTR_025</v>
          </cell>
          <cell r="H2149" t="str">
            <v>ZTE</v>
          </cell>
        </row>
        <row r="2150">
          <cell r="B2150" t="str">
            <v>SUO_007</v>
          </cell>
          <cell r="H2150" t="str">
            <v>Huawei</v>
          </cell>
        </row>
        <row r="2151">
          <cell r="B2151" t="str">
            <v>CTR_036</v>
          </cell>
          <cell r="H2151" t="str">
            <v>ZTE</v>
          </cell>
        </row>
        <row r="2152">
          <cell r="B2152" t="str">
            <v>LIT_049</v>
          </cell>
          <cell r="H2152" t="str">
            <v>ZTE</v>
          </cell>
        </row>
        <row r="2153">
          <cell r="B2153" t="str">
            <v>LIT_057</v>
          </cell>
          <cell r="H2153" t="str">
            <v>ZTE</v>
          </cell>
        </row>
        <row r="2154">
          <cell r="B2154" t="str">
            <v>CTR_047</v>
          </cell>
          <cell r="H2154" t="str">
            <v>ZTE</v>
          </cell>
        </row>
        <row r="2155">
          <cell r="B2155" t="str">
            <v>CTR_050</v>
          </cell>
          <cell r="H2155" t="str">
            <v>ZTE</v>
          </cell>
        </row>
        <row r="2156">
          <cell r="B2156" t="str">
            <v>LIT_061</v>
          </cell>
          <cell r="H2156" t="str">
            <v>ZTE</v>
          </cell>
        </row>
        <row r="2157">
          <cell r="B2157" t="str">
            <v>CTR_539</v>
          </cell>
          <cell r="H2157" t="str">
            <v>ZTE</v>
          </cell>
        </row>
        <row r="2158">
          <cell r="B2158" t="str">
            <v>EXN_005</v>
          </cell>
          <cell r="H2158" t="str">
            <v>Huawei</v>
          </cell>
        </row>
        <row r="2159">
          <cell r="B2159" t="str">
            <v>CTR_062</v>
          </cell>
          <cell r="H2159" t="str">
            <v>ZTE</v>
          </cell>
        </row>
        <row r="2160">
          <cell r="B2160" t="str">
            <v>CTR_064</v>
          </cell>
          <cell r="H2160" t="str">
            <v>ZTE</v>
          </cell>
        </row>
        <row r="2161">
          <cell r="B2161" t="str">
            <v>NRO_008</v>
          </cell>
          <cell r="H2161" t="str">
            <v>Huawei</v>
          </cell>
        </row>
        <row r="2162">
          <cell r="B2162" t="str">
            <v>LIT_076</v>
          </cell>
          <cell r="H2162" t="str">
            <v>ZTE</v>
          </cell>
        </row>
        <row r="2163">
          <cell r="B2163" t="str">
            <v>SUO_011</v>
          </cell>
          <cell r="H2163" t="str">
            <v>Huawei</v>
          </cell>
        </row>
        <row r="2164">
          <cell r="B2164" t="str">
            <v>CTR_071</v>
          </cell>
          <cell r="H2164" t="str">
            <v>ZTE</v>
          </cell>
        </row>
        <row r="2165">
          <cell r="B2165" t="str">
            <v>CTR_570</v>
          </cell>
          <cell r="H2165" t="str">
            <v>ZTE</v>
          </cell>
        </row>
        <row r="2166">
          <cell r="B2166" t="str">
            <v>SUO_012</v>
          </cell>
          <cell r="H2166" t="str">
            <v>HUAWEI</v>
          </cell>
        </row>
        <row r="2167">
          <cell r="B2167" t="str">
            <v>LIT_089</v>
          </cell>
          <cell r="H2167" t="str">
            <v>ZTE</v>
          </cell>
        </row>
        <row r="2168">
          <cell r="B2168" t="str">
            <v>LIT_096</v>
          </cell>
          <cell r="H2168" t="str">
            <v>ZTE</v>
          </cell>
        </row>
        <row r="2169">
          <cell r="B2169" t="str">
            <v>CTR_006</v>
          </cell>
          <cell r="H2169" t="str">
            <v>ZTE</v>
          </cell>
        </row>
        <row r="2170">
          <cell r="B2170" t="str">
            <v>CTR_012</v>
          </cell>
          <cell r="H2170" t="str">
            <v>ZTE</v>
          </cell>
        </row>
        <row r="2171">
          <cell r="B2171" t="str">
            <v>LIT_018</v>
          </cell>
          <cell r="H2171" t="str">
            <v>ZTE</v>
          </cell>
        </row>
        <row r="2172">
          <cell r="B2172" t="str">
            <v>LIT_099</v>
          </cell>
          <cell r="H2172" t="str">
            <v>ZTE</v>
          </cell>
        </row>
        <row r="2173">
          <cell r="B2173" t="str">
            <v>CTR_102</v>
          </cell>
          <cell r="H2173" t="str">
            <v>ZTE</v>
          </cell>
        </row>
        <row r="2174">
          <cell r="B2174" t="str">
            <v>CTR_020</v>
          </cell>
          <cell r="H2174" t="str">
            <v>ZTE</v>
          </cell>
        </row>
        <row r="2175">
          <cell r="B2175" t="str">
            <v>LIT_112</v>
          </cell>
          <cell r="H2175" t="str">
            <v>ZTE</v>
          </cell>
        </row>
        <row r="2176">
          <cell r="B2176" t="str">
            <v>OST_020</v>
          </cell>
          <cell r="H2176" t="str">
            <v>Huawei</v>
          </cell>
        </row>
        <row r="2177">
          <cell r="B2177" t="str">
            <v>CTR_132</v>
          </cell>
          <cell r="H2177" t="str">
            <v>ZTE</v>
          </cell>
        </row>
        <row r="2178">
          <cell r="B2178" t="str">
            <v>LIT_005</v>
          </cell>
          <cell r="H2178" t="str">
            <v>ZTE</v>
          </cell>
        </row>
        <row r="2179">
          <cell r="B2179" t="str">
            <v>LIT_079</v>
          </cell>
          <cell r="H2179" t="str">
            <v>ZTE</v>
          </cell>
        </row>
        <row r="2180">
          <cell r="B2180" t="str">
            <v>LIT_126</v>
          </cell>
          <cell r="H2180" t="str">
            <v>ZTE</v>
          </cell>
        </row>
        <row r="2181">
          <cell r="B2181" t="str">
            <v>OST_002</v>
          </cell>
          <cell r="H2181" t="str">
            <v>Huawei</v>
          </cell>
        </row>
        <row r="2182">
          <cell r="B2182" t="str">
            <v>LIT_046</v>
          </cell>
          <cell r="H2182" t="str">
            <v>ZTE</v>
          </cell>
        </row>
        <row r="2183">
          <cell r="B2183" t="str">
            <v>EST_032</v>
          </cell>
          <cell r="H2183" t="str">
            <v>ZTE</v>
          </cell>
        </row>
        <row r="2184">
          <cell r="B2184" t="str">
            <v>CTR_105</v>
          </cell>
          <cell r="H2184" t="str">
            <v>ZTE</v>
          </cell>
        </row>
        <row r="2185">
          <cell r="B2185" t="str">
            <v>LIT_053</v>
          </cell>
          <cell r="H2185" t="str">
            <v>ZTE</v>
          </cell>
        </row>
        <row r="2186">
          <cell r="B2186" t="str">
            <v>LIT_090</v>
          </cell>
          <cell r="H2186" t="str">
            <v>ZTE</v>
          </cell>
        </row>
        <row r="2187">
          <cell r="B2187" t="str">
            <v>OST_028</v>
          </cell>
          <cell r="H2187" t="str">
            <v>Huawei</v>
          </cell>
        </row>
        <row r="2188">
          <cell r="B2188" t="str">
            <v>SUO_023</v>
          </cell>
          <cell r="H2188" t="str">
            <v>Huawei</v>
          </cell>
        </row>
        <row r="2189">
          <cell r="B2189" t="str">
            <v>LIT_700</v>
          </cell>
          <cell r="H2189" t="str">
            <v>ZTE</v>
          </cell>
        </row>
        <row r="2190">
          <cell r="B2190" t="str">
            <v>LIT_181</v>
          </cell>
          <cell r="H2190" t="str">
            <v>ZTE</v>
          </cell>
        </row>
        <row r="2191">
          <cell r="B2191" t="str">
            <v>LIT_222</v>
          </cell>
          <cell r="H2191" t="str">
            <v>ZTE</v>
          </cell>
        </row>
        <row r="2192">
          <cell r="B2192" t="str">
            <v>CTR_214</v>
          </cell>
          <cell r="H2192" t="str">
            <v>ZTE</v>
          </cell>
        </row>
        <row r="2193">
          <cell r="B2193" t="str">
            <v>CTR_215</v>
          </cell>
          <cell r="H2193" t="str">
            <v>ZTE</v>
          </cell>
        </row>
        <row r="2194">
          <cell r="B2194" t="str">
            <v>SUD_002</v>
          </cell>
          <cell r="H2194" t="str">
            <v>ZTE</v>
          </cell>
        </row>
        <row r="2195">
          <cell r="B2195" t="str">
            <v>SUO_002</v>
          </cell>
          <cell r="H2195" t="str">
            <v>Huawei</v>
          </cell>
        </row>
        <row r="2196">
          <cell r="B2196" t="str">
            <v>OST_074</v>
          </cell>
          <cell r="H2196" t="str">
            <v>Huawei</v>
          </cell>
        </row>
        <row r="2197">
          <cell r="B2197" t="str">
            <v>SUD_217</v>
          </cell>
          <cell r="H2197" t="str">
            <v>ZTE</v>
          </cell>
        </row>
        <row r="2198">
          <cell r="B2198" t="str">
            <v>SUO_038</v>
          </cell>
          <cell r="H2198" t="str">
            <v>Huawei</v>
          </cell>
        </row>
        <row r="2199">
          <cell r="B2199" t="str">
            <v>OST_045</v>
          </cell>
          <cell r="H2199" t="str">
            <v>Huawei</v>
          </cell>
        </row>
        <row r="2200">
          <cell r="B2200" t="str">
            <v>CTR_078</v>
          </cell>
          <cell r="H2200" t="str">
            <v>ZTE</v>
          </cell>
        </row>
        <row r="2201">
          <cell r="B2201" t="str">
            <v>CTR_207</v>
          </cell>
          <cell r="H2201" t="str">
            <v>ZTE</v>
          </cell>
        </row>
        <row r="2202">
          <cell r="B2202" t="str">
            <v>SUO_032</v>
          </cell>
          <cell r="H2202" t="str">
            <v>NOKIA</v>
          </cell>
        </row>
        <row r="2203">
          <cell r="B2203" t="str">
            <v>CTR_213</v>
          </cell>
          <cell r="H2203" t="str">
            <v>ZTE</v>
          </cell>
        </row>
        <row r="2204">
          <cell r="B2204" t="str">
            <v>SUO_034</v>
          </cell>
          <cell r="H2204" t="str">
            <v>NOKIA</v>
          </cell>
        </row>
        <row r="2205">
          <cell r="B2205" t="str">
            <v>CTR_240</v>
          </cell>
          <cell r="H2205" t="str">
            <v>ZTE</v>
          </cell>
        </row>
        <row r="2206">
          <cell r="B2206" t="str">
            <v>CTR_251</v>
          </cell>
          <cell r="H2206" t="str">
            <v>ZTE</v>
          </cell>
        </row>
        <row r="2207">
          <cell r="B2207" t="str">
            <v>LIT_244</v>
          </cell>
          <cell r="H2207" t="str">
            <v>ZTE</v>
          </cell>
        </row>
        <row r="2208">
          <cell r="B2208" t="str">
            <v>LIT_246</v>
          </cell>
          <cell r="H2208" t="str">
            <v>ZTE</v>
          </cell>
        </row>
        <row r="2209">
          <cell r="B2209" t="str">
            <v>OST_065</v>
          </cell>
          <cell r="H2209" t="str">
            <v>Huawei</v>
          </cell>
        </row>
        <row r="2210">
          <cell r="B2210" t="str">
            <v>CTR_249</v>
          </cell>
          <cell r="H2210" t="str">
            <v>ZTE</v>
          </cell>
        </row>
        <row r="2211">
          <cell r="B2211" t="str">
            <v>CTR_248</v>
          </cell>
          <cell r="H2211" t="str">
            <v>ZTE</v>
          </cell>
        </row>
        <row r="2212">
          <cell r="B2212" t="str">
            <v>LIT_242</v>
          </cell>
          <cell r="H2212" t="str">
            <v>ZTE</v>
          </cell>
        </row>
        <row r="2213">
          <cell r="B2213" t="str">
            <v>LIT_243</v>
          </cell>
          <cell r="H2213" t="str">
            <v>ZTE</v>
          </cell>
        </row>
        <row r="2214">
          <cell r="B2214" t="str">
            <v>OST_066</v>
          </cell>
          <cell r="H2214" t="str">
            <v>Huawei</v>
          </cell>
        </row>
        <row r="2215">
          <cell r="B2215" t="str">
            <v>CTR_246</v>
          </cell>
          <cell r="H2215" t="str">
            <v>ZTE</v>
          </cell>
        </row>
        <row r="2216">
          <cell r="B2216" t="str">
            <v>EST_060</v>
          </cell>
          <cell r="H2216" t="str">
            <v>ZTE</v>
          </cell>
        </row>
        <row r="2217">
          <cell r="B2217" t="str">
            <v>LIT_268</v>
          </cell>
          <cell r="H2217" t="str">
            <v>ZTE</v>
          </cell>
        </row>
        <row r="2218">
          <cell r="B2218" t="str">
            <v>LIT_297</v>
          </cell>
          <cell r="H2218" t="str">
            <v>ZTE</v>
          </cell>
        </row>
        <row r="2219">
          <cell r="B2219" t="str">
            <v>CTR_273</v>
          </cell>
          <cell r="H2219" t="str">
            <v>ZTE</v>
          </cell>
        </row>
        <row r="2220">
          <cell r="B2220" t="str">
            <v>LIT_294</v>
          </cell>
          <cell r="H2220" t="str">
            <v>ZTE</v>
          </cell>
        </row>
        <row r="2221">
          <cell r="B2221" t="str">
            <v>LIT_303</v>
          </cell>
          <cell r="H2221" t="str">
            <v>ZTE</v>
          </cell>
        </row>
        <row r="2222">
          <cell r="B2222" t="str">
            <v>NRO_229</v>
          </cell>
          <cell r="H2222" t="str">
            <v>Huawei</v>
          </cell>
        </row>
        <row r="2223">
          <cell r="B2223" t="str">
            <v>LIT_300</v>
          </cell>
          <cell r="H2223" t="str">
            <v>ZTE</v>
          </cell>
        </row>
        <row r="2224">
          <cell r="B2224" t="str">
            <v>LIT_000</v>
          </cell>
          <cell r="H2224" t="str">
            <v>ZTE</v>
          </cell>
        </row>
        <row r="2225">
          <cell r="B2225" t="str">
            <v>LIT_323</v>
          </cell>
          <cell r="H2225" t="str">
            <v>ZTE</v>
          </cell>
        </row>
        <row r="2226">
          <cell r="B2226" t="str">
            <v>CTR_256</v>
          </cell>
          <cell r="H2226" t="str">
            <v>ZTE</v>
          </cell>
        </row>
        <row r="2227">
          <cell r="B2227" t="str">
            <v>LIT_299</v>
          </cell>
          <cell r="H2227" t="str">
            <v>ZTE</v>
          </cell>
        </row>
        <row r="2228">
          <cell r="B2228" t="str">
            <v>LIT_186</v>
          </cell>
          <cell r="H2228" t="str">
            <v>ZTE</v>
          </cell>
        </row>
        <row r="2229">
          <cell r="B2229" t="str">
            <v>LIT_321</v>
          </cell>
          <cell r="H2229" t="str">
            <v>ZTE</v>
          </cell>
        </row>
        <row r="2230">
          <cell r="B2230" t="str">
            <v>CTR_263</v>
          </cell>
          <cell r="H2230" t="str">
            <v>ZTE</v>
          </cell>
        </row>
        <row r="2231">
          <cell r="B2231" t="str">
            <v>SUO_040</v>
          </cell>
          <cell r="H2231" t="str">
            <v>HUAWEI</v>
          </cell>
        </row>
        <row r="2232">
          <cell r="B2232" t="str">
            <v>SUO_043</v>
          </cell>
          <cell r="H2232" t="str">
            <v>HUAWEI</v>
          </cell>
        </row>
        <row r="2233">
          <cell r="B2233" t="str">
            <v>SUO_047</v>
          </cell>
          <cell r="H2233" t="str">
            <v>HUAWEI</v>
          </cell>
        </row>
        <row r="2234">
          <cell r="B2234" t="str">
            <v>SUO_046</v>
          </cell>
          <cell r="H2234" t="str">
            <v>HUAWEI</v>
          </cell>
        </row>
        <row r="2235">
          <cell r="B2235" t="str">
            <v>SUD_240</v>
          </cell>
          <cell r="H2235" t="str">
            <v>ZTE</v>
          </cell>
        </row>
        <row r="2236">
          <cell r="B2236" t="str">
            <v>SUO_049</v>
          </cell>
          <cell r="H2236" t="str">
            <v>Huawei</v>
          </cell>
        </row>
        <row r="2237">
          <cell r="B2237" t="str">
            <v>CTR_326</v>
          </cell>
          <cell r="H2237" t="str">
            <v>ZTE</v>
          </cell>
        </row>
        <row r="2238">
          <cell r="B2238" t="str">
            <v>LIT_288</v>
          </cell>
          <cell r="H2238" t="str">
            <v>ZTE</v>
          </cell>
        </row>
        <row r="2239">
          <cell r="B2239" t="str">
            <v>LIT_353</v>
          </cell>
          <cell r="H2239" t="str">
            <v>ZTE</v>
          </cell>
        </row>
        <row r="2240">
          <cell r="B2240" t="str">
            <v>CTR_327</v>
          </cell>
          <cell r="H2240" t="str">
            <v>ZTE</v>
          </cell>
        </row>
        <row r="2241">
          <cell r="B2241" t="str">
            <v>CTR_351</v>
          </cell>
          <cell r="H2241" t="str">
            <v>ZTE</v>
          </cell>
        </row>
        <row r="2242">
          <cell r="B2242" t="str">
            <v>CTR_333</v>
          </cell>
          <cell r="H2242" t="str">
            <v>ZTE</v>
          </cell>
        </row>
        <row r="2243">
          <cell r="B2243" t="str">
            <v>CTR_340</v>
          </cell>
          <cell r="H2243" t="str">
            <v>ZTE</v>
          </cell>
        </row>
        <row r="2244">
          <cell r="B2244" t="str">
            <v>CTR_342</v>
          </cell>
          <cell r="H2244" t="str">
            <v>ZTE</v>
          </cell>
        </row>
        <row r="2245">
          <cell r="B2245" t="str">
            <v>CTR_271</v>
          </cell>
          <cell r="H2245" t="str">
            <v>ZTE</v>
          </cell>
        </row>
        <row r="2246">
          <cell r="B2246" t="str">
            <v>CTR_321</v>
          </cell>
          <cell r="H2246" t="str">
            <v>ZTE</v>
          </cell>
        </row>
        <row r="2247">
          <cell r="B2247" t="str">
            <v>OST_105</v>
          </cell>
          <cell r="H2247" t="str">
            <v>Huawei</v>
          </cell>
        </row>
        <row r="2248">
          <cell r="B2248" t="str">
            <v>SUO_050</v>
          </cell>
          <cell r="H2248" t="str">
            <v>Huawei</v>
          </cell>
        </row>
        <row r="2249">
          <cell r="B2249" t="str">
            <v>CTR_362</v>
          </cell>
          <cell r="H2249" t="str">
            <v>ZTE</v>
          </cell>
        </row>
        <row r="2250">
          <cell r="B2250" t="str">
            <v>CTR_347</v>
          </cell>
          <cell r="H2250" t="str">
            <v>ZTE</v>
          </cell>
        </row>
        <row r="2251">
          <cell r="B2251" t="str">
            <v>NRO_254</v>
          </cell>
          <cell r="H2251" t="str">
            <v>Huawei</v>
          </cell>
        </row>
        <row r="2252">
          <cell r="B2252" t="str">
            <v>OST_109</v>
          </cell>
          <cell r="H2252" t="str">
            <v>Huawei</v>
          </cell>
        </row>
        <row r="2253">
          <cell r="B2253" t="str">
            <v>OST_106</v>
          </cell>
          <cell r="H2253" t="str">
            <v>Huawei</v>
          </cell>
        </row>
        <row r="2254">
          <cell r="B2254" t="str">
            <v>SUO_080</v>
          </cell>
          <cell r="H2254" t="str">
            <v>Huawei</v>
          </cell>
        </row>
        <row r="2255">
          <cell r="B2255" t="str">
            <v>CTR_392</v>
          </cell>
          <cell r="H2255" t="str">
            <v>ZTE</v>
          </cell>
        </row>
        <row r="2256">
          <cell r="B2256" t="str">
            <v>SUO_078</v>
          </cell>
          <cell r="H2256" t="str">
            <v>Huawei</v>
          </cell>
        </row>
        <row r="2257">
          <cell r="B2257" t="str">
            <v>CTR_401</v>
          </cell>
          <cell r="H2257" t="str">
            <v>ZTE</v>
          </cell>
        </row>
        <row r="2258">
          <cell r="B2258" t="str">
            <v>LIT_254</v>
          </cell>
          <cell r="H2258" t="str">
            <v>ZTE</v>
          </cell>
        </row>
        <row r="2259">
          <cell r="B2259" t="str">
            <v>LIT_362</v>
          </cell>
          <cell r="H2259" t="str">
            <v>ZTE</v>
          </cell>
        </row>
        <row r="2260">
          <cell r="B2260" t="str">
            <v>SUO_065</v>
          </cell>
          <cell r="H2260" t="str">
            <v>Huawei</v>
          </cell>
        </row>
        <row r="2261">
          <cell r="B2261" t="str">
            <v>CTR_382</v>
          </cell>
          <cell r="H2261" t="str">
            <v>ZTE</v>
          </cell>
        </row>
        <row r="2262">
          <cell r="B2262" t="str">
            <v>ADM_062</v>
          </cell>
          <cell r="H2262" t="str">
            <v>NOKIA</v>
          </cell>
        </row>
        <row r="2263">
          <cell r="B2263" t="str">
            <v>CTR_373</v>
          </cell>
          <cell r="H2263" t="str">
            <v>ZTE</v>
          </cell>
        </row>
        <row r="2264">
          <cell r="B2264" t="str">
            <v>SUO_089</v>
          </cell>
          <cell r="H2264" t="str">
            <v>HUAWEI</v>
          </cell>
        </row>
        <row r="2265">
          <cell r="B2265" t="str">
            <v>SUO_087</v>
          </cell>
          <cell r="H2265" t="str">
            <v>NOKIA</v>
          </cell>
        </row>
        <row r="2266">
          <cell r="B2266" t="str">
            <v>OST_128</v>
          </cell>
          <cell r="H2266" t="str">
            <v>Huawei</v>
          </cell>
        </row>
        <row r="2267">
          <cell r="B2267" t="str">
            <v>LIT_404</v>
          </cell>
          <cell r="H2267" t="str">
            <v>ZTE</v>
          </cell>
        </row>
        <row r="2268">
          <cell r="B2268" t="str">
            <v>LIT_400</v>
          </cell>
          <cell r="H2268" t="str">
            <v>ZTE</v>
          </cell>
        </row>
        <row r="2269">
          <cell r="B2269" t="str">
            <v>SUO_086</v>
          </cell>
          <cell r="H2269" t="str">
            <v>HUAWEI</v>
          </cell>
        </row>
        <row r="2270">
          <cell r="B2270" t="str">
            <v>SUD_263</v>
          </cell>
          <cell r="H2270" t="str">
            <v>ZTE</v>
          </cell>
        </row>
        <row r="2271">
          <cell r="B2271" t="str">
            <v>SUD_258</v>
          </cell>
          <cell r="H2271" t="str">
            <v>ZTE</v>
          </cell>
        </row>
        <row r="2272">
          <cell r="B2272" t="str">
            <v>CTR_431</v>
          </cell>
          <cell r="H2272" t="str">
            <v>ZTE</v>
          </cell>
        </row>
        <row r="2273">
          <cell r="B2273" t="str">
            <v>LIT_425</v>
          </cell>
          <cell r="H2273" t="str">
            <v>ZTE</v>
          </cell>
        </row>
        <row r="2274">
          <cell r="B2274" t="str">
            <v>LIT_419</v>
          </cell>
          <cell r="H2274" t="str">
            <v>ZTE</v>
          </cell>
        </row>
        <row r="2275">
          <cell r="B2275" t="str">
            <v>LIT_130</v>
          </cell>
          <cell r="H2275" t="str">
            <v>ZTE</v>
          </cell>
        </row>
        <row r="2276">
          <cell r="B2276" t="str">
            <v>LIT_413</v>
          </cell>
          <cell r="H2276" t="str">
            <v>ZTE</v>
          </cell>
        </row>
        <row r="2277">
          <cell r="B2277" t="str">
            <v>CTR_121</v>
          </cell>
          <cell r="H2277" t="str">
            <v>ZTE</v>
          </cell>
        </row>
        <row r="2278">
          <cell r="B2278" t="str">
            <v>CTR_129</v>
          </cell>
          <cell r="H2278" t="str">
            <v>ZTE</v>
          </cell>
        </row>
        <row r="2279">
          <cell r="B2279" t="str">
            <v>SUO_098</v>
          </cell>
          <cell r="H2279" t="str">
            <v>NOKIA</v>
          </cell>
        </row>
        <row r="2280">
          <cell r="B2280" t="str">
            <v>SUO_026</v>
          </cell>
          <cell r="H2280" t="str">
            <v>NOKIA</v>
          </cell>
        </row>
        <row r="2281">
          <cell r="B2281" t="str">
            <v>SUO_095</v>
          </cell>
          <cell r="H2281" t="str">
            <v>Huawei</v>
          </cell>
        </row>
        <row r="2282">
          <cell r="B2282" t="str">
            <v>SUO_099</v>
          </cell>
          <cell r="H2282" t="str">
            <v>NOKIA</v>
          </cell>
        </row>
        <row r="2283">
          <cell r="B2283" t="str">
            <v>CTR_130</v>
          </cell>
          <cell r="H2283" t="str">
            <v>ZTE</v>
          </cell>
        </row>
        <row r="2284">
          <cell r="B2284" t="str">
            <v>CTR_164</v>
          </cell>
          <cell r="H2284" t="str">
            <v>ZTE</v>
          </cell>
        </row>
        <row r="2285">
          <cell r="B2285" t="str">
            <v>SUO_128</v>
          </cell>
          <cell r="H2285" t="str">
            <v>NOKIA</v>
          </cell>
        </row>
        <row r="2286">
          <cell r="B2286" t="str">
            <v>SUD_042</v>
          </cell>
          <cell r="H2286" t="str">
            <v>ZTE</v>
          </cell>
        </row>
        <row r="2287">
          <cell r="B2287" t="str">
            <v>CTR_168</v>
          </cell>
          <cell r="H2287" t="str">
            <v>ZTE</v>
          </cell>
        </row>
        <row r="2288">
          <cell r="B2288" t="str">
            <v>CTR_149</v>
          </cell>
          <cell r="H2288" t="str">
            <v>ZTE</v>
          </cell>
        </row>
        <row r="2289">
          <cell r="B2289" t="str">
            <v>NRO_022</v>
          </cell>
          <cell r="H2289" t="str">
            <v>NOKIA</v>
          </cell>
        </row>
        <row r="2290">
          <cell r="B2290" t="str">
            <v>LIT_234</v>
          </cell>
          <cell r="H2290" t="str">
            <v>ZTE</v>
          </cell>
        </row>
        <row r="2291">
          <cell r="B2291" t="str">
            <v>CTR_161</v>
          </cell>
          <cell r="H2291" t="str">
            <v>ZTE</v>
          </cell>
        </row>
        <row r="2292">
          <cell r="B2292" t="str">
            <v>OST_134</v>
          </cell>
          <cell r="H2292" t="str">
            <v>Huawei</v>
          </cell>
        </row>
        <row r="2293">
          <cell r="B2293" t="str">
            <v>SUO_132</v>
          </cell>
          <cell r="H2293" t="str">
            <v>Huawei</v>
          </cell>
        </row>
        <row r="2294">
          <cell r="B2294" t="str">
            <v>LIT_368</v>
          </cell>
          <cell r="H2294" t="str">
            <v>ZTE</v>
          </cell>
        </row>
        <row r="2295">
          <cell r="B2295" t="str">
            <v>CTR_458</v>
          </cell>
          <cell r="H2295" t="str">
            <v>ZTE</v>
          </cell>
        </row>
        <row r="2296">
          <cell r="B2296" t="str">
            <v>LIT_171</v>
          </cell>
          <cell r="H2296" t="str">
            <v>ZTE</v>
          </cell>
        </row>
        <row r="2297">
          <cell r="B2297" t="str">
            <v>CTR_465</v>
          </cell>
          <cell r="H2297" t="str">
            <v>ZTE</v>
          </cell>
        </row>
        <row r="2298">
          <cell r="B2298" t="str">
            <v>CTR_468</v>
          </cell>
          <cell r="H2298" t="str">
            <v>ZTE</v>
          </cell>
        </row>
        <row r="2299">
          <cell r="B2299" t="str">
            <v>LIT_410</v>
          </cell>
          <cell r="H2299" t="str">
            <v>ZTE</v>
          </cell>
        </row>
        <row r="2300">
          <cell r="B2300" t="str">
            <v>SUO_025</v>
          </cell>
          <cell r="H2300" t="str">
            <v>NOKIA</v>
          </cell>
        </row>
        <row r="2301">
          <cell r="B2301" t="str">
            <v>SUO_134</v>
          </cell>
          <cell r="H2301" t="str">
            <v>HUAWEI</v>
          </cell>
        </row>
        <row r="2302">
          <cell r="B2302" t="str">
            <v>NRO_045</v>
          </cell>
          <cell r="H2302" t="str">
            <v>NOKIA</v>
          </cell>
        </row>
        <row r="2303">
          <cell r="B2303" t="str">
            <v>LIT_437</v>
          </cell>
          <cell r="H2303" t="str">
            <v>ZTE</v>
          </cell>
        </row>
        <row r="2304">
          <cell r="B2304" t="str">
            <v>CTR_464</v>
          </cell>
          <cell r="H2304" t="str">
            <v>ZTE</v>
          </cell>
        </row>
        <row r="2305">
          <cell r="B2305" t="str">
            <v>LIT_446</v>
          </cell>
          <cell r="H2305" t="str">
            <v>ZTE</v>
          </cell>
        </row>
        <row r="2306">
          <cell r="B2306" t="str">
            <v>NRO_071</v>
          </cell>
          <cell r="H2306" t="str">
            <v>NOKIA</v>
          </cell>
        </row>
        <row r="2307">
          <cell r="B2307" t="str">
            <v>CTR_519</v>
          </cell>
          <cell r="H2307" t="str">
            <v>ZTE</v>
          </cell>
        </row>
        <row r="2308">
          <cell r="B2308" t="str">
            <v>LIT_489</v>
          </cell>
          <cell r="H2308" t="str">
            <v>ZTE</v>
          </cell>
        </row>
        <row r="2309">
          <cell r="B2309" t="str">
            <v>NRO_086</v>
          </cell>
          <cell r="H2309" t="str">
            <v>HUAWEI</v>
          </cell>
        </row>
        <row r="2310">
          <cell r="B2310" t="str">
            <v>EST_107</v>
          </cell>
          <cell r="H2310" t="str">
            <v>ZTE</v>
          </cell>
        </row>
        <row r="2311">
          <cell r="B2311" t="str">
            <v>SUO_151</v>
          </cell>
          <cell r="H2311" t="str">
            <v>Huawei</v>
          </cell>
        </row>
        <row r="2312">
          <cell r="B2312" t="str">
            <v>LIT_485</v>
          </cell>
          <cell r="H2312" t="str">
            <v>ZTE</v>
          </cell>
        </row>
        <row r="2313">
          <cell r="B2313" t="str">
            <v>SUO_153</v>
          </cell>
          <cell r="H2313" t="str">
            <v>NOKIA</v>
          </cell>
        </row>
        <row r="2314">
          <cell r="B2314" t="str">
            <v>SUO_152</v>
          </cell>
          <cell r="H2314" t="str">
            <v>Huawei</v>
          </cell>
        </row>
        <row r="2315">
          <cell r="B2315" t="str">
            <v>LIT_488</v>
          </cell>
          <cell r="H2315" t="str">
            <v>ZTE</v>
          </cell>
        </row>
        <row r="2316">
          <cell r="B2316" t="str">
            <v>LIT_240</v>
          </cell>
          <cell r="H2316" t="str">
            <v>ZTE</v>
          </cell>
        </row>
        <row r="2317">
          <cell r="B2317" t="str">
            <v>LIT_439</v>
          </cell>
          <cell r="H2317" t="str">
            <v>ZTE</v>
          </cell>
        </row>
        <row r="2318">
          <cell r="B2318" t="str">
            <v>CTR_493</v>
          </cell>
          <cell r="H2318" t="str">
            <v>ZTE</v>
          </cell>
        </row>
        <row r="2319">
          <cell r="B2319" t="str">
            <v>LIT_504</v>
          </cell>
          <cell r="H2319" t="str">
            <v>ZTE</v>
          </cell>
        </row>
        <row r="2320">
          <cell r="B2320" t="str">
            <v>OST_178</v>
          </cell>
          <cell r="H2320" t="str">
            <v>Huawei</v>
          </cell>
        </row>
        <row r="2321">
          <cell r="B2321" t="str">
            <v>LIT_454</v>
          </cell>
          <cell r="H2321" t="str">
            <v>ZTE</v>
          </cell>
        </row>
        <row r="2322">
          <cell r="B2322" t="str">
            <v>LIT_499</v>
          </cell>
          <cell r="H2322" t="str">
            <v>NOKIA</v>
          </cell>
        </row>
        <row r="2323">
          <cell r="B2323" t="str">
            <v>NRO_096</v>
          </cell>
          <cell r="H2323" t="str">
            <v>NOKIA</v>
          </cell>
        </row>
        <row r="2324">
          <cell r="B2324" t="str">
            <v>LIT_535</v>
          </cell>
          <cell r="H2324" t="str">
            <v>ZTE</v>
          </cell>
        </row>
        <row r="2325">
          <cell r="B2325" t="str">
            <v>CTR_564</v>
          </cell>
          <cell r="H2325" t="str">
            <v>ZTE</v>
          </cell>
        </row>
        <row r="2326">
          <cell r="B2326" t="str">
            <v>CTR_575</v>
          </cell>
          <cell r="H2326" t="str">
            <v>ZTE</v>
          </cell>
        </row>
        <row r="2327">
          <cell r="B2327" t="str">
            <v>CTR_593</v>
          </cell>
          <cell r="H2327" t="str">
            <v>ZTE</v>
          </cell>
        </row>
        <row r="2328">
          <cell r="B2328" t="str">
            <v>CTR_591</v>
          </cell>
          <cell r="H2328" t="str">
            <v>ZTE</v>
          </cell>
        </row>
        <row r="2329">
          <cell r="B2329" t="str">
            <v>CTR_596</v>
          </cell>
          <cell r="H2329" t="str">
            <v>ZTE</v>
          </cell>
        </row>
        <row r="2330">
          <cell r="B2330" t="str">
            <v>EXN_232</v>
          </cell>
          <cell r="H2330" t="str">
            <v>NOKIA</v>
          </cell>
        </row>
        <row r="2331">
          <cell r="B2331" t="str">
            <v>LIT_597</v>
          </cell>
          <cell r="H2331" t="str">
            <v>ZTE</v>
          </cell>
        </row>
        <row r="2332">
          <cell r="B2332" t="str">
            <v>SUD_071</v>
          </cell>
          <cell r="H2332" t="str">
            <v>ZTE</v>
          </cell>
        </row>
        <row r="2333">
          <cell r="B2333" t="str">
            <v>SUO_166</v>
          </cell>
          <cell r="H2333" t="str">
            <v>Huawei</v>
          </cell>
        </row>
        <row r="2334">
          <cell r="B2334" t="str">
            <v>CTR_722</v>
          </cell>
          <cell r="H2334" t="str">
            <v>NOKIA</v>
          </cell>
        </row>
        <row r="2335">
          <cell r="B2335" t="str">
            <v>OST_195</v>
          </cell>
          <cell r="H2335" t="str">
            <v>NOKIA</v>
          </cell>
        </row>
        <row r="2336">
          <cell r="B2336" t="str">
            <v>SUD_086</v>
          </cell>
          <cell r="H2336" t="str">
            <v>ZTE</v>
          </cell>
        </row>
        <row r="2337">
          <cell r="B2337" t="str">
            <v>OST_274</v>
          </cell>
          <cell r="H2337" t="str">
            <v>HUAWEI</v>
          </cell>
        </row>
        <row r="2338">
          <cell r="B2338" t="str">
            <v>LIT_749</v>
          </cell>
          <cell r="H2338" t="str">
            <v>ZTE</v>
          </cell>
        </row>
        <row r="2339">
          <cell r="B2339" t="str">
            <v>CTR_861</v>
          </cell>
          <cell r="H2339" t="str">
            <v>ZTE</v>
          </cell>
        </row>
        <row r="2340">
          <cell r="B2340" t="str">
            <v>SUO_227</v>
          </cell>
          <cell r="H2340" t="str">
            <v>Huawei</v>
          </cell>
        </row>
        <row r="2341">
          <cell r="B2341" t="str">
            <v>SUO_208</v>
          </cell>
          <cell r="H2341" t="str">
            <v>Huawei</v>
          </cell>
        </row>
        <row r="2342">
          <cell r="B2342" t="str">
            <v>SUO_192</v>
          </cell>
          <cell r="H2342" t="str">
            <v>Huawei</v>
          </cell>
        </row>
        <row r="2343">
          <cell r="B2343" t="str">
            <v>SUO_193</v>
          </cell>
          <cell r="H2343" t="str">
            <v>Huawei</v>
          </cell>
        </row>
        <row r="2344">
          <cell r="B2344" t="str">
            <v>CTR_745</v>
          </cell>
          <cell r="H2344" t="str">
            <v>ZTE</v>
          </cell>
        </row>
        <row r="2345">
          <cell r="B2345" t="str">
            <v>EST_127</v>
          </cell>
          <cell r="H2345" t="str">
            <v>ZTE</v>
          </cell>
        </row>
        <row r="2346">
          <cell r="B2346" t="str">
            <v>NRO_120</v>
          </cell>
          <cell r="H2346" t="str">
            <v>Huawei</v>
          </cell>
        </row>
        <row r="2347">
          <cell r="B2347" t="str">
            <v>CTR_622</v>
          </cell>
          <cell r="H2347" t="str">
            <v>ZTE</v>
          </cell>
        </row>
        <row r="2348">
          <cell r="B2348" t="str">
            <v>CTR_635</v>
          </cell>
          <cell r="H2348" t="str">
            <v>ZTE</v>
          </cell>
        </row>
        <row r="2349">
          <cell r="B2349" t="str">
            <v>CTR_643</v>
          </cell>
          <cell r="H2349" t="str">
            <v>ZTE</v>
          </cell>
        </row>
        <row r="2350">
          <cell r="B2350" t="str">
            <v>CTR_648</v>
          </cell>
          <cell r="H2350" t="str">
            <v>ZTE</v>
          </cell>
        </row>
        <row r="2351">
          <cell r="B2351" t="str">
            <v>CTR_650</v>
          </cell>
          <cell r="H2351" t="str">
            <v>ZTE</v>
          </cell>
        </row>
        <row r="2352">
          <cell r="B2352" t="str">
            <v>CTR_665</v>
          </cell>
          <cell r="H2352" t="str">
            <v>ZTE</v>
          </cell>
        </row>
        <row r="2353">
          <cell r="B2353" t="str">
            <v>CTR_712</v>
          </cell>
          <cell r="H2353" t="str">
            <v>ZTE</v>
          </cell>
        </row>
        <row r="2354">
          <cell r="B2354" t="str">
            <v>CTR_730</v>
          </cell>
          <cell r="H2354" t="str">
            <v>ZTE</v>
          </cell>
        </row>
        <row r="2355">
          <cell r="B2355" t="str">
            <v>CTR_761</v>
          </cell>
          <cell r="H2355" t="str">
            <v>ZTE</v>
          </cell>
        </row>
        <row r="2356">
          <cell r="B2356" t="str">
            <v>LIT_645</v>
          </cell>
          <cell r="H2356" t="str">
            <v>ZTE</v>
          </cell>
        </row>
        <row r="2357">
          <cell r="B2357" t="str">
            <v>LIT_669</v>
          </cell>
          <cell r="H2357" t="str">
            <v>ZTE</v>
          </cell>
        </row>
        <row r="2358">
          <cell r="B2358" t="str">
            <v>LIT_682</v>
          </cell>
          <cell r="H2358" t="str">
            <v>ZTE</v>
          </cell>
        </row>
        <row r="2359">
          <cell r="B2359" t="str">
            <v>LIT_017</v>
          </cell>
          <cell r="H2359" t="str">
            <v>ZTE</v>
          </cell>
        </row>
        <row r="2360">
          <cell r="B2360" t="str">
            <v>LIT_418</v>
          </cell>
          <cell r="H2360" t="str">
            <v>ZTE</v>
          </cell>
        </row>
        <row r="2361">
          <cell r="B2361" t="str">
            <v>LIT_009</v>
          </cell>
          <cell r="H2361" t="str">
            <v>ZTE</v>
          </cell>
        </row>
        <row r="2362">
          <cell r="B2362" t="str">
            <v>LIT_060</v>
          </cell>
          <cell r="H2362" t="str">
            <v>ZTE</v>
          </cell>
        </row>
        <row r="2363">
          <cell r="B2363" t="str">
            <v>LIT_384</v>
          </cell>
          <cell r="H2363" t="str">
            <v>ZTE</v>
          </cell>
        </row>
        <row r="2364">
          <cell r="B2364" t="str">
            <v>LIT_395</v>
          </cell>
          <cell r="H2364" t="str">
            <v>ZTE</v>
          </cell>
        </row>
        <row r="2365">
          <cell r="B2365" t="str">
            <v>LIT_766</v>
          </cell>
          <cell r="H2365" t="str">
            <v>ZTE</v>
          </cell>
        </row>
        <row r="2366">
          <cell r="B2366" t="str">
            <v>LIT_412</v>
          </cell>
          <cell r="H2366" t="str">
            <v>ZTE</v>
          </cell>
        </row>
        <row r="2367">
          <cell r="B2367" t="str">
            <v>CTR_272</v>
          </cell>
          <cell r="H2367" t="str">
            <v>ZTE</v>
          </cell>
        </row>
        <row r="2368">
          <cell r="B2368" t="str">
            <v>CTR_336</v>
          </cell>
          <cell r="H2368" t="str">
            <v>ZTE</v>
          </cell>
        </row>
        <row r="2369">
          <cell r="B2369" t="str">
            <v>CTR_337</v>
          </cell>
          <cell r="H2369" t="str">
            <v>ZTE</v>
          </cell>
        </row>
        <row r="2370">
          <cell r="B2370" t="str">
            <v>CTR_381</v>
          </cell>
          <cell r="H2370" t="str">
            <v>ZTE</v>
          </cell>
        </row>
        <row r="2371">
          <cell r="B2371" t="str">
            <v>CTR_387</v>
          </cell>
          <cell r="H2371" t="str">
            <v>ZTE</v>
          </cell>
        </row>
        <row r="2372">
          <cell r="B2372" t="str">
            <v>CTR_446</v>
          </cell>
          <cell r="H2372" t="str">
            <v>ZTE</v>
          </cell>
        </row>
        <row r="2373">
          <cell r="B2373" t="str">
            <v>CTR_518</v>
          </cell>
          <cell r="H2373" t="str">
            <v>ZTE</v>
          </cell>
        </row>
        <row r="2374">
          <cell r="B2374" t="str">
            <v>CTR_523</v>
          </cell>
          <cell r="H2374" t="str">
            <v>ZTE</v>
          </cell>
        </row>
        <row r="2375">
          <cell r="B2375" t="str">
            <v>CTR_621</v>
          </cell>
          <cell r="H2375" t="str">
            <v>ZTE</v>
          </cell>
        </row>
        <row r="2376">
          <cell r="B2376" t="str">
            <v>CTR_867</v>
          </cell>
          <cell r="H2376" t="str">
            <v>ZTE</v>
          </cell>
        </row>
        <row r="2377">
          <cell r="B2377" t="str">
            <v>CTR_879</v>
          </cell>
          <cell r="H2377" t="str">
            <v>ZTE</v>
          </cell>
        </row>
        <row r="2378">
          <cell r="B2378" t="str">
            <v>CTR_007</v>
          </cell>
          <cell r="H2378" t="str">
            <v>ZTE</v>
          </cell>
        </row>
        <row r="2379">
          <cell r="B2379" t="str">
            <v>CTR_009</v>
          </cell>
          <cell r="H2379" t="str">
            <v>ZTE</v>
          </cell>
        </row>
        <row r="2380">
          <cell r="B2380" t="str">
            <v>CTR_056</v>
          </cell>
          <cell r="H2380" t="str">
            <v>ZTE</v>
          </cell>
        </row>
        <row r="2381">
          <cell r="B2381" t="str">
            <v>CTR_068</v>
          </cell>
          <cell r="H2381" t="str">
            <v>ZTE</v>
          </cell>
        </row>
        <row r="2382">
          <cell r="B2382" t="str">
            <v>CTR_084</v>
          </cell>
          <cell r="H2382" t="str">
            <v>ZTE</v>
          </cell>
        </row>
        <row r="2383">
          <cell r="B2383" t="str">
            <v>CTR_125</v>
          </cell>
          <cell r="H2383" t="str">
            <v>ZTE</v>
          </cell>
        </row>
        <row r="2384">
          <cell r="B2384" t="str">
            <v>CTR_155</v>
          </cell>
          <cell r="H2384" t="str">
            <v>ZTE</v>
          </cell>
        </row>
        <row r="2385">
          <cell r="B2385" t="str">
            <v>CTR_194</v>
          </cell>
          <cell r="H2385" t="str">
            <v>ZTE</v>
          </cell>
        </row>
        <row r="2386">
          <cell r="B2386" t="str">
            <v>CTR_195</v>
          </cell>
          <cell r="H2386" t="str">
            <v>ZTE</v>
          </cell>
        </row>
        <row r="2387">
          <cell r="B2387" t="str">
            <v>CTR_212</v>
          </cell>
          <cell r="H2387" t="str">
            <v>ZTE</v>
          </cell>
        </row>
        <row r="2388">
          <cell r="B2388" t="str">
            <v>CTR_238</v>
          </cell>
          <cell r="H2388" t="str">
            <v>ZTE</v>
          </cell>
        </row>
        <row r="2389">
          <cell r="B2389" t="str">
            <v>CTR_242</v>
          </cell>
          <cell r="H2389" t="str">
            <v>ZTE</v>
          </cell>
        </row>
        <row r="2390">
          <cell r="B2390" t="str">
            <v>CTR_244</v>
          </cell>
          <cell r="H2390" t="str">
            <v>ZTE</v>
          </cell>
        </row>
        <row r="2391">
          <cell r="B2391" t="str">
            <v>CTR_261</v>
          </cell>
          <cell r="H2391" t="str">
            <v>ZTE</v>
          </cell>
        </row>
        <row r="2392">
          <cell r="B2392" t="str">
            <v>CTR_320</v>
          </cell>
          <cell r="H2392" t="str">
            <v>ZTE</v>
          </cell>
        </row>
        <row r="2393">
          <cell r="B2393" t="str">
            <v>CTR_331</v>
          </cell>
          <cell r="H2393" t="str">
            <v>ZTE</v>
          </cell>
        </row>
        <row r="2394">
          <cell r="B2394" t="str">
            <v>CTR_339</v>
          </cell>
          <cell r="H2394" t="str">
            <v>ZTE</v>
          </cell>
        </row>
        <row r="2395">
          <cell r="B2395" t="str">
            <v>CTR_377</v>
          </cell>
          <cell r="H2395" t="str">
            <v>ZTE</v>
          </cell>
        </row>
        <row r="2396">
          <cell r="B2396" t="str">
            <v>CTR_467</v>
          </cell>
          <cell r="H2396" t="str">
            <v>ZTE</v>
          </cell>
        </row>
        <row r="2397">
          <cell r="B2397" t="str">
            <v>CTR_470</v>
          </cell>
          <cell r="H2397" t="str">
            <v>ZTE</v>
          </cell>
        </row>
        <row r="2398">
          <cell r="B2398" t="str">
            <v>CTR_472</v>
          </cell>
          <cell r="H2398" t="str">
            <v>ZTE</v>
          </cell>
        </row>
        <row r="2399">
          <cell r="B2399" t="str">
            <v>CTR_476</v>
          </cell>
          <cell r="H2399" t="str">
            <v>ZTE</v>
          </cell>
        </row>
        <row r="2400">
          <cell r="B2400" t="str">
            <v>CTR_479</v>
          </cell>
          <cell r="H2400" t="str">
            <v>ZTE</v>
          </cell>
        </row>
        <row r="2401">
          <cell r="B2401" t="str">
            <v>CTR_486</v>
          </cell>
          <cell r="H2401" t="str">
            <v>ZTE</v>
          </cell>
        </row>
        <row r="2402">
          <cell r="B2402" t="str">
            <v>CTR_488</v>
          </cell>
          <cell r="H2402" t="str">
            <v>ZTE</v>
          </cell>
        </row>
        <row r="2403">
          <cell r="B2403" t="str">
            <v>CTR_522</v>
          </cell>
          <cell r="H2403" t="str">
            <v>ZTE</v>
          </cell>
        </row>
        <row r="2404">
          <cell r="B2404" t="str">
            <v>CTR_524</v>
          </cell>
          <cell r="H2404" t="str">
            <v>ZTE</v>
          </cell>
        </row>
        <row r="2405">
          <cell r="B2405" t="str">
            <v>CTR_535</v>
          </cell>
          <cell r="H2405" t="str">
            <v>ZTE</v>
          </cell>
        </row>
        <row r="2406">
          <cell r="B2406" t="str">
            <v>CTR_538</v>
          </cell>
          <cell r="H2406" t="str">
            <v>ZTE</v>
          </cell>
        </row>
        <row r="2407">
          <cell r="B2407" t="str">
            <v>CTR_548</v>
          </cell>
          <cell r="H2407" t="str">
            <v>ZTE</v>
          </cell>
        </row>
        <row r="2408">
          <cell r="B2408" t="str">
            <v>CTR_549</v>
          </cell>
          <cell r="H2408" t="str">
            <v>ZTE</v>
          </cell>
        </row>
        <row r="2409">
          <cell r="B2409" t="str">
            <v>CTR_556</v>
          </cell>
          <cell r="H2409" t="str">
            <v>ZTE</v>
          </cell>
        </row>
        <row r="2410">
          <cell r="B2410" t="str">
            <v>CTR_639</v>
          </cell>
          <cell r="H2410" t="str">
            <v>ZTE</v>
          </cell>
        </row>
        <row r="2411">
          <cell r="B2411" t="str">
            <v>CTR_728</v>
          </cell>
          <cell r="H2411" t="str">
            <v>ZTE</v>
          </cell>
        </row>
        <row r="2412">
          <cell r="B2412" t="str">
            <v>CTR_769</v>
          </cell>
          <cell r="H2412" t="str">
            <v>ZTE</v>
          </cell>
        </row>
        <row r="2413">
          <cell r="B2413" t="str">
            <v>CTR_625</v>
          </cell>
          <cell r="H2413" t="str">
            <v>ZTE</v>
          </cell>
        </row>
        <row r="2414">
          <cell r="B2414" t="str">
            <v>CTR_771</v>
          </cell>
          <cell r="H2414" t="str">
            <v>ZTE</v>
          </cell>
        </row>
        <row r="2415">
          <cell r="B2415" t="str">
            <v>LIT_643</v>
          </cell>
          <cell r="H2415" t="str">
            <v>ZTE</v>
          </cell>
        </row>
        <row r="2416">
          <cell r="B2416" t="str">
            <v>SUD_081</v>
          </cell>
          <cell r="H2416" t="str">
            <v>ZTE</v>
          </cell>
        </row>
        <row r="2417">
          <cell r="B2417" t="str">
            <v>SUD_082</v>
          </cell>
          <cell r="H2417" t="str">
            <v>ZTE</v>
          </cell>
        </row>
        <row r="2418">
          <cell r="B2418" t="str">
            <v>SUD_095</v>
          </cell>
          <cell r="H2418" t="str">
            <v>ZTE</v>
          </cell>
        </row>
        <row r="2419">
          <cell r="B2419" t="str">
            <v>SUD_100</v>
          </cell>
          <cell r="H2419" t="str">
            <v>ZTE</v>
          </cell>
        </row>
        <row r="2420">
          <cell r="B2420" t="str">
            <v>OST_267</v>
          </cell>
          <cell r="H2420" t="str">
            <v>Huawei</v>
          </cell>
        </row>
        <row r="2421">
          <cell r="B2421" t="str">
            <v>OST_270</v>
          </cell>
          <cell r="H2421" t="str">
            <v>Huawei</v>
          </cell>
        </row>
        <row r="2422">
          <cell r="B2422" t="str">
            <v>SUO_187</v>
          </cell>
          <cell r="H2422" t="str">
            <v>Huawei</v>
          </cell>
        </row>
        <row r="2423">
          <cell r="B2423" t="str">
            <v>NRO_147</v>
          </cell>
          <cell r="H2423" t="str">
            <v>Huawei</v>
          </cell>
        </row>
        <row r="2424">
          <cell r="B2424" t="str">
            <v>CTR_954</v>
          </cell>
          <cell r="H2424" t="str">
            <v>ZTE</v>
          </cell>
        </row>
        <row r="2425">
          <cell r="B2425" t="str">
            <v>CTR_936</v>
          </cell>
          <cell r="H2425" t="str">
            <v>ZTE</v>
          </cell>
        </row>
        <row r="2426">
          <cell r="B2426" t="str">
            <v>CTR_943</v>
          </cell>
          <cell r="H2426" t="str">
            <v>ZTE</v>
          </cell>
        </row>
        <row r="2427">
          <cell r="B2427" t="str">
            <v>LIT_862</v>
          </cell>
          <cell r="H2427" t="str">
            <v>ZTE</v>
          </cell>
        </row>
        <row r="2428">
          <cell r="B2428" t="str">
            <v>CTR_934</v>
          </cell>
          <cell r="H2428" t="str">
            <v>ZTE</v>
          </cell>
        </row>
        <row r="2429">
          <cell r="B2429" t="str">
            <v>CTR_984</v>
          </cell>
          <cell r="H2429" t="str">
            <v>ZTE</v>
          </cell>
        </row>
        <row r="2430">
          <cell r="B2430" t="str">
            <v>EST_193</v>
          </cell>
          <cell r="H2430" t="str">
            <v>ZTE</v>
          </cell>
        </row>
        <row r="2431">
          <cell r="B2431" t="str">
            <v>EST_205</v>
          </cell>
          <cell r="H2431" t="str">
            <v>ZTE</v>
          </cell>
        </row>
        <row r="2432">
          <cell r="B2432" t="str">
            <v>OST_360</v>
          </cell>
          <cell r="H2432" t="str">
            <v>Huawei</v>
          </cell>
        </row>
        <row r="2433">
          <cell r="B2433" t="str">
            <v>OST_362</v>
          </cell>
          <cell r="H2433" t="str">
            <v>Huawei</v>
          </cell>
        </row>
        <row r="2434">
          <cell r="B2434" t="str">
            <v>LIT_878</v>
          </cell>
          <cell r="H2434" t="str">
            <v>ZTE</v>
          </cell>
        </row>
        <row r="2435">
          <cell r="B2435" t="str">
            <v>OST_347</v>
          </cell>
          <cell r="H2435" t="str">
            <v>Huawei</v>
          </cell>
        </row>
        <row r="2436">
          <cell r="B2436" t="str">
            <v>OST_364</v>
          </cell>
          <cell r="H2436" t="str">
            <v>Huawei</v>
          </cell>
        </row>
        <row r="2437">
          <cell r="B2437" t="str">
            <v>LIT_665</v>
          </cell>
          <cell r="H2437" t="str">
            <v>ZTE</v>
          </cell>
        </row>
        <row r="2438">
          <cell r="B2438" t="str">
            <v>LIT_674</v>
          </cell>
          <cell r="H2438" t="str">
            <v>ZTE</v>
          </cell>
        </row>
        <row r="2439">
          <cell r="B2439" t="str">
            <v>CTR_737</v>
          </cell>
          <cell r="H2439" t="str">
            <v>ZTE</v>
          </cell>
        </row>
        <row r="2440">
          <cell r="B2440" t="str">
            <v>LIT_662</v>
          </cell>
          <cell r="H2440" t="str">
            <v>ZTE</v>
          </cell>
        </row>
        <row r="2441">
          <cell r="B2441" t="str">
            <v>LIT_734</v>
          </cell>
          <cell r="H2441" t="str">
            <v>ZTE</v>
          </cell>
        </row>
        <row r="2442">
          <cell r="B2442" t="str">
            <v>SUO_028</v>
          </cell>
          <cell r="H2442" t="str">
            <v>ZTE</v>
          </cell>
        </row>
        <row r="2443">
          <cell r="B2443" t="str">
            <v>CTR_881</v>
          </cell>
          <cell r="H2443" t="str">
            <v>ZTE</v>
          </cell>
        </row>
        <row r="2444">
          <cell r="B2444" t="str">
            <v>LIT_833</v>
          </cell>
          <cell r="H2444" t="str">
            <v>ZTE</v>
          </cell>
        </row>
        <row r="2445">
          <cell r="B2445" t="str">
            <v>LIT_857</v>
          </cell>
          <cell r="H2445" t="str">
            <v>ZTE</v>
          </cell>
        </row>
        <row r="2446">
          <cell r="B2446" t="str">
            <v>CTR_077</v>
          </cell>
          <cell r="H2446" t="str">
            <v>NOKIA</v>
          </cell>
        </row>
        <row r="2447">
          <cell r="B2447" t="str">
            <v>LIT_612</v>
          </cell>
          <cell r="H2447" t="str">
            <v>ZTE</v>
          </cell>
        </row>
        <row r="2448">
          <cell r="B2448" t="str">
            <v>CTR_023</v>
          </cell>
          <cell r="H2448" t="str">
            <v>ZTE</v>
          </cell>
        </row>
        <row r="2449">
          <cell r="B2449" t="str">
            <v>LIT_094</v>
          </cell>
          <cell r="H2449" t="str">
            <v>ZTE</v>
          </cell>
        </row>
        <row r="2450">
          <cell r="B2450" t="str">
            <v>LIT_555</v>
          </cell>
          <cell r="H2450" t="str">
            <v>ZTE</v>
          </cell>
        </row>
        <row r="2451">
          <cell r="B2451" t="str">
            <v>LIT_523</v>
          </cell>
          <cell r="H2451" t="str">
            <v>ZTE</v>
          </cell>
        </row>
        <row r="2452">
          <cell r="B2452" t="str">
            <v>CTR_853</v>
          </cell>
          <cell r="H2452" t="str">
            <v>ZTE</v>
          </cell>
        </row>
        <row r="2453">
          <cell r="B2453" t="str">
            <v>LIT_281</v>
          </cell>
          <cell r="H2453" t="str">
            <v>ZTE</v>
          </cell>
        </row>
        <row r="2454">
          <cell r="B2454" t="str">
            <v>CTR_015</v>
          </cell>
          <cell r="H2454" t="str">
            <v>ZTE</v>
          </cell>
        </row>
        <row r="2455">
          <cell r="B2455" t="str">
            <v>CTR_008</v>
          </cell>
          <cell r="H2455" t="str">
            <v>ZTE</v>
          </cell>
        </row>
        <row r="2456">
          <cell r="B2456" t="str">
            <v>OST_004</v>
          </cell>
          <cell r="H2456" t="str">
            <v>Huawei</v>
          </cell>
        </row>
        <row r="2457">
          <cell r="B2457" t="str">
            <v>SUO_189</v>
          </cell>
          <cell r="H2457" t="str">
            <v>ZTE</v>
          </cell>
        </row>
        <row r="2458">
          <cell r="B2458" t="str">
            <v>SUD_136</v>
          </cell>
          <cell r="H2458" t="str">
            <v>ZTE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t num | region | site id"/>
      <sheetName val="tt num | region | site id_1"/>
      <sheetName val="incident ref | region _ pro | t"/>
      <sheetName val="best regards | best regards | b"/>
      <sheetName val="tt num | region | site id_2"/>
      <sheetName val="tt num | region | site id_3"/>
      <sheetName val="_metadata"/>
    </sheetNames>
    <sheetDataSet>
      <sheetData sheetId="0">
        <row r="1">
          <cell r="C1" t="str">
            <v>Site ID</v>
          </cell>
        </row>
        <row r="2">
          <cell r="C2" t="str">
            <v>LIT_168</v>
          </cell>
          <cell r="Q2" t="str">
            <v>(hourly IHS): 03/05/2026 05:14 17:46:39 46.3V Grid outage without space for MDG. Awaiting grid return. Escalation to Cyrille Fopa</v>
          </cell>
        </row>
        <row r="3">
          <cell r="C3" t="str">
            <v>CTR_096</v>
          </cell>
          <cell r="Q3" t="str">
            <v>(hourly IHS): 03/05/2026 10:59 12:01:39 44.4V Grid outage no space // awaiting grid return</v>
          </cell>
        </row>
        <row r="4">
          <cell r="C4" t="str">
            <v>EXN_082</v>
          </cell>
          <cell r="Q4" t="str">
            <v>(hourly IHS): 03/05/2026 12:53 10:07:39 44.7V Grid outage without space for MDG. Awaiting grid return/Escalation to Rostand</v>
          </cell>
        </row>
        <row r="5">
          <cell r="C5" t="str">
            <v>CTR_090</v>
          </cell>
          <cell r="Q5" t="str">
            <v>(hourly IHS): 03/05/2026 13:23 9:37:39 47V Grid only no space // awaiting grid return</v>
          </cell>
        </row>
        <row r="6">
          <cell r="C6" t="str">
            <v>CTR_217</v>
          </cell>
          <cell r="Q6" t="str">
            <v>(hourly IHS): 03/05/2026 13:23 9:37:39 53.6V Grid outage no space // awaiting grid return</v>
          </cell>
        </row>
        <row r="7">
          <cell r="C7" t="str">
            <v>LIT_078</v>
          </cell>
          <cell r="Q7" t="str">
            <v>(hourly IHS): 03/05/2026 20:12 2:48:39 48.9V Grid bad voltage (Site unstable), // Awaitting Grid stabilized//Benoit informed</v>
          </cell>
        </row>
        <row r="8">
          <cell r="C8" t="str">
            <v>NRD_085</v>
          </cell>
          <cell r="Q8" t="str">
            <v>(hourly IHS): 03/05/2026 20:22 2:38:39 53V PWC overload.</v>
          </cell>
        </row>
        <row r="9">
          <cell r="C9" t="str">
            <v>NRD_094</v>
          </cell>
          <cell r="Q9" t="str">
            <v>(hourly IHS): 03/05/2026 21:27 1:33:39 46.2V FME Merlin is managing with level 0/Idrissou infored</v>
          </cell>
        </row>
        <row r="10">
          <cell r="C10" t="str">
            <v>OST_208</v>
          </cell>
          <cell r="Q10" t="str">
            <v>(hourly IHS): 03/05/2026 22:05 0:55:39 1.1V FME Herbert is managing with level 0</v>
          </cell>
        </row>
        <row r="11">
          <cell r="C11" t="str">
            <v>NRO_227</v>
          </cell>
        </row>
        <row r="12">
          <cell r="C12" t="str">
            <v>NRO_120</v>
          </cell>
          <cell r="Q12" t="str">
            <v>(hourly IHS): 03/05/2026 19:50 2:19:10 45.9V FME Stanley is managing with level 0/Samuel informed</v>
          </cell>
        </row>
        <row r="13">
          <cell r="C13" t="str">
            <v>SUO_017</v>
          </cell>
          <cell r="Q13" t="str">
            <v>(hourly IHS): 03/05/2026 20:28 1:40:28 No comm FME Brice is managing with level 0/Sani informed</v>
          </cell>
        </row>
        <row r="14">
          <cell r="C14" t="str">
            <v>NRO_240</v>
          </cell>
          <cell r="Q14" t="str">
            <v>(hourly IHS): 03/05/2026 21:09 0:59:45 52.9V FME Pascal is managing with level 0</v>
          </cell>
        </row>
        <row r="15">
          <cell r="C15" t="str">
            <v>NRO_062</v>
          </cell>
          <cell r="Q15" t="str">
            <v>(hourly IHS): 03/05/2026 21:20 0:49:06 48.7V FME Stanley is managing with level 0</v>
          </cell>
        </row>
        <row r="16">
          <cell r="C16" t="str">
            <v>EXN_133</v>
          </cell>
        </row>
        <row r="17">
          <cell r="C17" t="str">
            <v>NRO_227</v>
          </cell>
        </row>
        <row r="18">
          <cell r="C18" t="str">
            <v>NRO_120</v>
          </cell>
          <cell r="Q18" t="str">
            <v>(hourly IHS): 03/05/2026 19:50 2:19:10 45.9V FME Stanley is managing with level 0/Samuel informed</v>
          </cell>
        </row>
        <row r="19">
          <cell r="C19" t="str">
            <v>SUO_017</v>
          </cell>
          <cell r="Q19" t="str">
            <v>(hourly IHS): 03/05/2026 20:28 1:40:28 No comm FME Brice is managing with level 0/Sani informed</v>
          </cell>
        </row>
        <row r="20">
          <cell r="C20" t="str">
            <v>NRO_240</v>
          </cell>
          <cell r="Q20" t="str">
            <v>(hourly IHS): 03/05/2026 21:09 0:59:45 52.9V FME Pascal is managing with level 0</v>
          </cell>
        </row>
        <row r="21">
          <cell r="C21" t="str">
            <v>NRO_062</v>
          </cell>
          <cell r="Q21" t="str">
            <v>(hourly IHS): 03/05/2026 21:20 0:49:06 48.7V FME Stanley is managing with level 0</v>
          </cell>
        </row>
        <row r="22">
          <cell r="C22" t="str">
            <v>EXN_133</v>
          </cell>
        </row>
        <row r="23">
          <cell r="C23" t="str">
            <v>NRO_227</v>
          </cell>
        </row>
        <row r="24">
          <cell r="C24" t="str">
            <v>NRO_120</v>
          </cell>
          <cell r="Q24" t="str">
            <v>(hourly IHS): 03/05/2026 19:50 1:22:08 45.9V FME Stanley is managing with level 0/Samuel informed</v>
          </cell>
        </row>
        <row r="25">
          <cell r="C25" t="str">
            <v>NRO_222</v>
          </cell>
          <cell r="Q25" t="str">
            <v>(hourly IHS): 03/05/2026 20:03 1:08:26 46.2V FME Stanley is managing with level 0</v>
          </cell>
        </row>
        <row r="26">
          <cell r="C26" t="str">
            <v>SUO_217</v>
          </cell>
          <cell r="Q26" t="str">
            <v>(hourly IHS): 03/05/2026 20:54 0:17:45 46.5V FME Stephane is managing with level 0/Tchagou informed</v>
          </cell>
        </row>
        <row r="27">
          <cell r="C27" t="str">
            <v>EXN_133</v>
          </cell>
        </row>
        <row r="28">
          <cell r="C28" t="str">
            <v>NRO_227</v>
          </cell>
        </row>
        <row r="29">
          <cell r="C29" t="str">
            <v>NRO_120</v>
          </cell>
          <cell r="Q29" t="str">
            <v>(hourly IHS): 03/05/2026 19:50 0:17:41 45.9V FME Stanley is managing with level 0/Samuel informed</v>
          </cell>
        </row>
        <row r="30">
          <cell r="C30" t="str">
            <v>EXN_133</v>
          </cell>
        </row>
        <row r="31">
          <cell r="C31" t="str">
            <v>NRO_227</v>
          </cell>
        </row>
        <row r="32">
          <cell r="C32" t="str">
            <v>SUO_102</v>
          </cell>
          <cell r="Q32" t="str">
            <v>(hourly IHS): 03/05/2026 15:54 3:19:01 No comm FME is managing with level 0/Samuel informed</v>
          </cell>
        </row>
        <row r="33">
          <cell r="C33" t="str">
            <v>EXN_133</v>
          </cell>
        </row>
        <row r="34">
          <cell r="C34" t="str">
            <v>NRO_227</v>
          </cell>
        </row>
        <row r="35">
          <cell r="C35" t="str">
            <v>NRO_144_T0</v>
          </cell>
          <cell r="Q35" t="str">
            <v>(hourly IHS): 03/05/2026 12:27 5:43:39 No comm FME Pascal is managing with level 0</v>
          </cell>
        </row>
        <row r="36">
          <cell r="C36" t="str">
            <v>NRO_240</v>
          </cell>
          <cell r="Q36" t="str">
            <v>(hourly IHS): 03/05/2026 12:48 5:22:41 53.3V fme pascal is managing with the level zero</v>
          </cell>
        </row>
        <row r="37">
          <cell r="C37" t="str">
            <v>SUO_102</v>
          </cell>
          <cell r="Q37" t="str">
            <v>(hourly IHS): 03/05/2026 15:54 2:16:36 No comm FME is managing with level 0/Samuel informed</v>
          </cell>
        </row>
        <row r="38">
          <cell r="C38" t="str">
            <v>SUO_046</v>
          </cell>
          <cell r="Q38" t="str">
            <v>(hourly IHS): 03/05/2026 17:55 0:14:57 No comm terrance is working on site (Charging alternator change) // awaiting end of works</v>
          </cell>
        </row>
        <row r="39">
          <cell r="C39" t="str">
            <v>EXN_133</v>
          </cell>
        </row>
        <row r="40">
          <cell r="C40" t="str">
            <v>NRO_227</v>
          </cell>
        </row>
        <row r="41">
          <cell r="C41" t="str">
            <v>NRO_144_T0</v>
          </cell>
          <cell r="Q41" t="str">
            <v>(hourly IHS): 03/05/2026 12:27 4:44:17 No comm FME Pascal is managing with level 0</v>
          </cell>
        </row>
        <row r="42">
          <cell r="C42" t="str">
            <v>NRO_240</v>
          </cell>
          <cell r="Q42" t="str">
            <v>(hourly IHS): 03/05/2026 12:48 4:23:19 53.3V fme pascal is managing with the level zero</v>
          </cell>
        </row>
        <row r="43">
          <cell r="C43" t="str">
            <v>SUO_102</v>
          </cell>
          <cell r="Q43" t="str">
            <v>(hourly IHS): 03/05/2026 15:54 1:17:14 No comm FME is managing with level 0/Samuel informed</v>
          </cell>
        </row>
        <row r="44">
          <cell r="C44" t="str">
            <v>EXN_133</v>
          </cell>
        </row>
        <row r="45">
          <cell r="C45" t="str">
            <v>NRO_227</v>
          </cell>
        </row>
        <row r="46">
          <cell r="C46" t="str">
            <v>NRO_144_T0</v>
          </cell>
          <cell r="Q46" t="str">
            <v>(hourly IHS): 03/05/2026 12:27 3:42:15 No comm FME Pascal is managing with level 0</v>
          </cell>
        </row>
        <row r="47">
          <cell r="C47" t="str">
            <v>NRO_017</v>
          </cell>
          <cell r="Q47" t="str">
            <v>(hourly IHS): 03/05/2026 12:37 3:31:58 42.1V Team is managing, ETA 07:00 PM</v>
          </cell>
        </row>
        <row r="48">
          <cell r="C48" t="str">
            <v>NRO_240</v>
          </cell>
          <cell r="Q48" t="str">
            <v>(hourly IHS): 03/05/2026 12:48 3:21:17 53.3V fme pascal is managing with the level zero</v>
          </cell>
        </row>
        <row r="49">
          <cell r="C49" t="str">
            <v>NRO_031</v>
          </cell>
          <cell r="Q49" t="str">
            <v>(hourly IHS): 03/05/2026 15:47 0:22:04 44V FME Joseph is managing with level 0/Samuel informed</v>
          </cell>
        </row>
        <row r="50">
          <cell r="C50" t="str">
            <v>SUO_102</v>
          </cell>
          <cell r="Q50" t="str">
            <v>(hourly IHS): 03/05/2026 15:54 0:15:12 No comm FME is managing with level 0/Samuel informed</v>
          </cell>
        </row>
        <row r="51">
          <cell r="C51" t="str">
            <v>EXN_133</v>
          </cell>
        </row>
        <row r="52">
          <cell r="C52" t="str">
            <v>NRO_227</v>
          </cell>
        </row>
        <row r="53">
          <cell r="C53" t="str">
            <v>NRO_144_T0</v>
          </cell>
          <cell r="Q53" t="str">
            <v>(hourly IHS): 03/05/2026 12:27 2:45:35 No comm FME Pascal is managing with level 0</v>
          </cell>
        </row>
        <row r="54">
          <cell r="C54" t="str">
            <v>NRO_017</v>
          </cell>
          <cell r="Q54" t="str">
            <v>(hourly IHS): 03/05/2026 12:37 2:35:18 42.1V Team is managing, ETA asap</v>
          </cell>
        </row>
        <row r="55">
          <cell r="C55" t="str">
            <v>NRO_240</v>
          </cell>
          <cell r="Q55" t="str">
            <v>(hourly IHS): 03/05/2026 12:48 2:24:37 53.3V fme pascal is managing with the level zero</v>
          </cell>
        </row>
        <row r="56">
          <cell r="C56" t="str">
            <v>LIT_178</v>
          </cell>
          <cell r="Q56" t="str">
            <v>(hourly IHS): 03/05/2026 14:24 0:48:45 45.1V FME Christian is on the way, ETA 03:10 PM</v>
          </cell>
        </row>
        <row r="57">
          <cell r="C57" t="str">
            <v>NRO_227</v>
          </cell>
        </row>
        <row r="58">
          <cell r="C58" t="str">
            <v>NRO_017</v>
          </cell>
          <cell r="Q58" t="str">
            <v>(hourly IHS): 03/05/2026 08:52 5:07:21 44.1V FME Pascal is managing with level 0</v>
          </cell>
        </row>
        <row r="59">
          <cell r="C59" t="str">
            <v>NRO_013</v>
          </cell>
          <cell r="Q59" t="str">
            <v>(hourly IHS): 03/05/2026 10:15 3:44:43 52.8V Team is on site for PM // End of work</v>
          </cell>
        </row>
        <row r="60">
          <cell r="C60" t="str">
            <v>NRO_012</v>
          </cell>
          <cell r="Q60" t="str">
            <v>(hourly IHS): 03/05/2026 11:00 2:59:13 45.8V FME Carlos is managing with level 0</v>
          </cell>
        </row>
        <row r="61">
          <cell r="C61" t="str">
            <v>NRO_144_T0</v>
          </cell>
          <cell r="Q61" t="str">
            <v>(hourly IHS): 03/05/2026 12:27 1:32:46 54.6V FME Pascal is managing with level 0</v>
          </cell>
        </row>
        <row r="62">
          <cell r="C62" t="str">
            <v>NRO_240</v>
          </cell>
          <cell r="Q62" t="str">
            <v>(hourly IHS): 03/05/2026 12:48 1:11:48 fme pascal is managing with the level zero</v>
          </cell>
        </row>
        <row r="63">
          <cell r="C63" t="str">
            <v>NRO_090</v>
          </cell>
          <cell r="Q63" t="str">
            <v>(hourly IHS): 03/05/2026 13:04 0:55:23 FME Roland is heading to site, ETA ASAP</v>
          </cell>
        </row>
        <row r="64">
          <cell r="C64" t="str">
            <v>NRO_064</v>
          </cell>
          <cell r="Q64" t="str">
            <v>(hourly IHS): 03/05/2026 13:49 0:10:25 FME Pascal is managing with level 0</v>
          </cell>
        </row>
        <row r="65">
          <cell r="C65" t="str">
            <v>SUO_210</v>
          </cell>
          <cell r="Q65" t="str">
            <v>(hourly IHS): 03/05/2026 13:52 0:07:27 Gen Overload. // Load reduced and DG started</v>
          </cell>
        </row>
        <row r="66">
          <cell r="C66" t="str">
            <v>NRO_227</v>
          </cell>
        </row>
        <row r="67">
          <cell r="C67" t="str">
            <v>NRO_017</v>
          </cell>
          <cell r="Q67" t="str">
            <v>(hourly IHS): 03/05/2026 08:52 4:07:21 44.1V FME Pascal is managing with level 0</v>
          </cell>
        </row>
        <row r="68">
          <cell r="C68" t="str">
            <v>NRO_013</v>
          </cell>
          <cell r="Q68" t="str">
            <v>(hourly IHS): 03/05/2026 10:15 2:44:43 52.8V Team is on site for PM // End of work</v>
          </cell>
        </row>
        <row r="69">
          <cell r="C69" t="str">
            <v>NRO_012</v>
          </cell>
          <cell r="Q69" t="str">
            <v>(hourly IHS): 03/05/2026 11:00 1:59:13 45.8V FME Carlos is managing with level 0</v>
          </cell>
        </row>
        <row r="70">
          <cell r="C70" t="str">
            <v>NRO_144_T0</v>
          </cell>
          <cell r="Q70" t="str">
            <v>(hourly IHS): 03/05/2026 12:27 0:32:46 54.6V FME Pascal is managing with level 0</v>
          </cell>
        </row>
        <row r="71">
          <cell r="C71" t="str">
            <v>NRO_066</v>
          </cell>
          <cell r="Q71" t="str">
            <v>(hourly IHS): 03/05/2026 12:38 0:21:41 50.2V FME Peter is heading to site, ETA ASAP</v>
          </cell>
        </row>
        <row r="72">
          <cell r="C72" t="str">
            <v>NRO_240</v>
          </cell>
          <cell r="Q72" t="str">
            <v>(hourly IHS): 03/05/2026 12:48 0:11:48 53.3V fme pascal is managing with the level zero</v>
          </cell>
        </row>
        <row r="73">
          <cell r="C73" t="str">
            <v>NRO_227</v>
          </cell>
        </row>
        <row r="74">
          <cell r="C74" t="str">
            <v>NRO_017</v>
          </cell>
          <cell r="Q74" t="str">
            <v>(hourly IHS): 03/05/2026 08:52 3:07:21 44.1V FME Pascal is managing with level 0</v>
          </cell>
        </row>
        <row r="75">
          <cell r="C75" t="str">
            <v>NRO_013</v>
          </cell>
          <cell r="Q75" t="str">
            <v>(hourly IHS): 03/05/2026 10:15 1:44:43 52.8V Team is on site for PM // End of work</v>
          </cell>
        </row>
        <row r="76">
          <cell r="C76" t="str">
            <v>NRO_012</v>
          </cell>
          <cell r="Q76" t="str">
            <v>(hourly IHS): 03/05/2026 11:00 0:59:13 45.8V FME Carlos is managing with level 0</v>
          </cell>
        </row>
        <row r="77">
          <cell r="C77" t="str">
            <v>NRO_098</v>
          </cell>
          <cell r="Q77" t="str">
            <v>(hourly IHS): 03/05/2026 11:31 0:28:47 0V Team is on site for work ( preventive maintenance ) // waiting END OF WORK</v>
          </cell>
        </row>
        <row r="78">
          <cell r="C78" t="str">
            <v>NRO_227</v>
          </cell>
        </row>
        <row r="79">
          <cell r="C79" t="str">
            <v>NRO_017</v>
          </cell>
          <cell r="Q79" t="str">
            <v>(hourly IHS): 03/05/2026 08:52 2:07:21 44.1V FME is managing with level zero ; insecurity at erea (Samuel is informed )</v>
          </cell>
        </row>
        <row r="80">
          <cell r="C80" t="str">
            <v>NRO_013</v>
          </cell>
          <cell r="Q80" t="str">
            <v>(hourly IHS): 03/05/2026 10:15 0:44:43 FME Kelvin is managing with level 0</v>
          </cell>
        </row>
        <row r="81">
          <cell r="C81" t="str">
            <v>NRO_227</v>
          </cell>
        </row>
        <row r="82">
          <cell r="C82" t="str">
            <v>NRO_017</v>
          </cell>
          <cell r="Q82" t="str">
            <v>(hourly IHS): 03/05/2026 08:52 1:07:21 44.1V FME is managing with level zero ; insecurity at erea (Samuel is informed )</v>
          </cell>
        </row>
        <row r="83">
          <cell r="C83" t="str">
            <v>NRO_026</v>
          </cell>
          <cell r="Q83" t="str">
            <v>(hourly IHS): 03/05/2026 09:29 0:30:32 No Comm FME Gerald is managing with level 0</v>
          </cell>
        </row>
        <row r="84">
          <cell r="C84" t="str">
            <v>NRO_227</v>
          </cell>
        </row>
        <row r="85">
          <cell r="C85" t="str">
            <v>NRO_101</v>
          </cell>
          <cell r="Q85" t="str">
            <v>(hourly IHS): 03/05/2026 08:52 0:07:36 54.3V FME is managing with level zero ; insecurity at erea</v>
          </cell>
        </row>
        <row r="86">
          <cell r="C86" t="str">
            <v>NRO_017</v>
          </cell>
          <cell r="Q86" t="str">
            <v>(hourly IHS): 03/05/2026 08:52 0:07:21 44.1V FME is managing with level zero ; insecurity at erea</v>
          </cell>
        </row>
        <row r="87">
          <cell r="C87" t="str">
            <v>NRO_227</v>
          </cell>
        </row>
        <row r="88">
          <cell r="C88" t="str">
            <v>SUO_100</v>
          </cell>
        </row>
        <row r="89">
          <cell r="C89" t="str">
            <v>NRO_227</v>
          </cell>
        </row>
        <row r="90">
          <cell r="C90" t="str">
            <v>SUO_242</v>
          </cell>
          <cell r="Q90" t="str">
            <v>(hourly IHS): 03/05/2026 05:15 1:44:40 46.1V Calvin is informed and reported insecurity</v>
          </cell>
        </row>
        <row r="91">
          <cell r="C91" t="str">
            <v>NRO_236</v>
          </cell>
          <cell r="Q91" t="str">
            <v>(hourly IHS): 03/05/2026 06:39 0:20:58 49.3V FME Kelvin is managing with level 0</v>
          </cell>
        </row>
        <row r="92">
          <cell r="C92" t="str">
            <v>LIT_168</v>
          </cell>
          <cell r="Q92" t="str">
            <v>(hourly IHS): 03/05/2026 05:14 16:54:38 46.3V Grid outage without space for MDG. Awaiting grid return. Escalation to Cyrille Fopa</v>
          </cell>
        </row>
        <row r="93">
          <cell r="C93" t="str">
            <v>CTR_096</v>
          </cell>
          <cell r="Q93" t="str">
            <v>(hourly IHS): 03/05/2026 10:59 11:09:29 44.4V Grid outage no space // awaiting grid return</v>
          </cell>
        </row>
        <row r="94">
          <cell r="C94" t="str">
            <v>EXN_082</v>
          </cell>
          <cell r="Q94" t="str">
            <v>(hourly IHS): 03/05/2026 12:53 9:16:12 44.7V Grid outage without space for MDG. Awaiting grid return/Escalation to Rostand</v>
          </cell>
        </row>
        <row r="95">
          <cell r="C95" t="str">
            <v>CTR_090</v>
          </cell>
          <cell r="Q95" t="str">
            <v>(hourly IHS): 03/05/2026 13:23 8:45:56 47V Grid only no space // awaiting grid return</v>
          </cell>
        </row>
        <row r="96">
          <cell r="C96" t="str">
            <v>CTR_217</v>
          </cell>
          <cell r="Q96" t="str">
            <v>(hourly IHS): 03/05/2026 13:23 8:45:42 53.6V Grid outage no space // awaiting grid return</v>
          </cell>
        </row>
        <row r="97">
          <cell r="C97" t="str">
            <v>LIT_078</v>
          </cell>
          <cell r="Q97" t="str">
            <v>(hourly IHS): 03/05/2026 20:12 1:56:45 48.9V Grid bad voltage (Site unstable), // Awaitting Grid stabilized//Benoit informed</v>
          </cell>
        </row>
        <row r="98">
          <cell r="C98" t="str">
            <v>NRD_085</v>
          </cell>
          <cell r="Q98" t="str">
            <v>(hourly IHS): 03/05/2026 20:22 1:47:07 53V PWC overload.</v>
          </cell>
        </row>
        <row r="99">
          <cell r="C99" t="str">
            <v>NRD_094</v>
          </cell>
          <cell r="Q99" t="str">
            <v>(hourly IHS): 03/05/2026 21:27 0:41:47 46.2V FME Merlin is managing with level 0/Idrissou infored</v>
          </cell>
        </row>
        <row r="100">
          <cell r="C100" t="str">
            <v>LIT_489</v>
          </cell>
          <cell r="Q100" t="str">
            <v>(hourly IHS): 03/05/2026 21:50 0:19:08 1.1V Boris will reach on site at 22:40/Maxime informed</v>
          </cell>
        </row>
        <row r="101">
          <cell r="C101" t="str">
            <v>LIT_168</v>
          </cell>
          <cell r="Q101" t="str">
            <v>(hourly IHS): 03/05/2026 05:14 15:57:36 46.3V Grid outage without space for MDG. Awaiting grid return. Escalation to Cyrille Fopa</v>
          </cell>
        </row>
        <row r="102">
          <cell r="C102" t="str">
            <v>CTR_096</v>
          </cell>
          <cell r="Q102" t="str">
            <v>(hourly IHS): 03/05/2026 10:59 10:12:27 44.4V Grid outage no space // awaiting grid return</v>
          </cell>
        </row>
        <row r="103">
          <cell r="C103" t="str">
            <v>EXN_082</v>
          </cell>
          <cell r="Q103" t="str">
            <v>(hourly IHS): 03/05/2026 12:53 8:19:10 44.7V Grid outage without space for MDG. Awaiting grid return/Escalation to Rostand</v>
          </cell>
        </row>
        <row r="104">
          <cell r="C104" t="str">
            <v>CTR_090</v>
          </cell>
          <cell r="Q104" t="str">
            <v>(hourly IHS): 03/05/2026 13:23 7:48:54 47V Grid only no space // awaiting grid return</v>
          </cell>
        </row>
        <row r="105">
          <cell r="C105" t="str">
            <v>CTR_217</v>
          </cell>
          <cell r="Q105" t="str">
            <v>(hourly IHS): 03/05/2026 13:23 7:48:40 53.6V Grid outage no space // awaiting grid return</v>
          </cell>
        </row>
        <row r="106">
          <cell r="C106" t="str">
            <v>CTR_437</v>
          </cell>
          <cell r="Q106" t="str">
            <v>(hourly IHS): 03/05/2026 19:48 1:23:56 No comm Francis is on site/Felix B informed</v>
          </cell>
        </row>
        <row r="107">
          <cell r="C107" t="str">
            <v>LIT_078</v>
          </cell>
          <cell r="Q107" t="str">
            <v>(hourly IHS): 03/05/2026 20:12 0:59:43 48.9V Grid bad voltage (Site unstable), // Awaitting Grid stabilized//Benoit informed</v>
          </cell>
        </row>
        <row r="108">
          <cell r="C108" t="str">
            <v>NRD_085</v>
          </cell>
          <cell r="Q108" t="str">
            <v>(hourly IHS): 03/05/2026 20:22 0:50:05 53V PWC overload.</v>
          </cell>
        </row>
        <row r="109">
          <cell r="C109" t="str">
            <v>SUO_017</v>
          </cell>
          <cell r="Q109" t="str">
            <v>(hourly IHS): 03/05/2026 20:28 0:43:26 No comm FME Brice is managing with level 0</v>
          </cell>
        </row>
        <row r="110">
          <cell r="C110" t="str">
            <v>ADM_111</v>
          </cell>
          <cell r="Q110" t="str">
            <v>(hourly IHS): 03/05/2026 20:51 0:20:41 49.5V Yannick is managing with level 0, ETA asap</v>
          </cell>
        </row>
        <row r="111">
          <cell r="C111" t="str">
            <v>LIT_168</v>
          </cell>
          <cell r="Q111" t="str">
            <v>(hourly IHS): 03/05/2026 05:14 14:52:15 46.3V Grid outage without space for MDG. Awaiting grid return. Escalation to Cyrille Fopa</v>
          </cell>
        </row>
        <row r="112">
          <cell r="C112" t="str">
            <v>CTR_096</v>
          </cell>
          <cell r="Q112" t="str">
            <v>(hourly IHS): 03/05/2026 10:59 9:07:06 44.4V Grid outage no space // awaiting grid return</v>
          </cell>
        </row>
        <row r="113">
          <cell r="C113" t="str">
            <v>EXN_082</v>
          </cell>
          <cell r="Q113" t="str">
            <v>(hourly IHS): 03/05/2026 12:53 7:13:49 44.7V Grid outage without space for MDG. Awaiting grid return/Escalation to Rostand</v>
          </cell>
        </row>
        <row r="114">
          <cell r="C114" t="str">
            <v>CTR_090</v>
          </cell>
          <cell r="Q114" t="str">
            <v>(hourly IHS): 03/05/2026 13:23 6:43:33 47V Grid only no space // awaiting grid return</v>
          </cell>
        </row>
        <row r="115">
          <cell r="C115" t="str">
            <v>CTR_217</v>
          </cell>
          <cell r="Q115" t="str">
            <v>(hourly IHS): 03/05/2026 13:23 6:43:19 53.6V Grid outage no space // awaiting grid return</v>
          </cell>
        </row>
        <row r="116">
          <cell r="C116" t="str">
            <v>NRD_085</v>
          </cell>
          <cell r="Q116" t="str">
            <v>(hourly IHS): 03/05/2026 18:26 1:40:46 53.2V PWC overload.</v>
          </cell>
        </row>
        <row r="117">
          <cell r="C117" t="str">
            <v>CTR_437</v>
          </cell>
          <cell r="Q117" t="str">
            <v>(hourly IHS): 03/05/2026 19:48 0:18:35 No comm Francis is manage with level 0 ETA 08:45 PM/Felix B informed</v>
          </cell>
        </row>
        <row r="118">
          <cell r="C118" t="str">
            <v>LIT_168</v>
          </cell>
          <cell r="Q118" t="str">
            <v>(hourly IHS): 03/05/2026 05:14 13:58:33 46.3V Grid outage without space for MDG. Awaiting grid return. Escalation to Cyrille Fopa</v>
          </cell>
        </row>
        <row r="119">
          <cell r="C119" t="str">
            <v>CTR_096</v>
          </cell>
          <cell r="Q119" t="str">
            <v>(hourly IHS): 03/05/2026 10:59 8:13:24 44.4V Grid outage no space // awaiting grid return</v>
          </cell>
        </row>
        <row r="120">
          <cell r="C120" t="str">
            <v>EXN_082</v>
          </cell>
          <cell r="Q120" t="str">
            <v>(hourly IHS): 03/05/2026 12:53 6:20:07 44.7V Grid outage without space for MDG. Awaiting grid return/Escalation to Rostand</v>
          </cell>
        </row>
        <row r="121">
          <cell r="C121" t="str">
            <v>CTR_090</v>
          </cell>
          <cell r="Q121" t="str">
            <v>(hourly IHS): 03/05/2026 13:23 5:49:51 47V Grid only no space // awaiting grid return</v>
          </cell>
        </row>
        <row r="122">
          <cell r="C122" t="str">
            <v>CTR_217</v>
          </cell>
          <cell r="Q122" t="str">
            <v>(hourly IHS): 03/05/2026 13:23 5:49:37 53.6V Grid outage no space // awaiting grid return</v>
          </cell>
        </row>
        <row r="123">
          <cell r="C123" t="str">
            <v>CTR_193</v>
          </cell>
          <cell r="Q123" t="str">
            <v>(hourly IHS): 03/05/2026 17:54 1:18:53 47V FME Francis informed, ETA /Cedric informed</v>
          </cell>
        </row>
        <row r="124">
          <cell r="C124" t="str">
            <v>EXN_083</v>
          </cell>
          <cell r="Q124" t="str">
            <v>(hourly IHS): 03/05/2026 18:05 1:07:50 50.2V Emmanuel is on site waiting AFS/Franklin informed</v>
          </cell>
        </row>
        <row r="125">
          <cell r="C125" t="str">
            <v>LIT_078</v>
          </cell>
          <cell r="Q125" t="str">
            <v>(hourly IHS): 03/05/2026 18:19 0:53:55 48.7V Grid bad voltage, NO Main Gen on site SS IHS Cyril NGOUFFO confirmed // Awaitting Grid stabilized</v>
          </cell>
        </row>
        <row r="126">
          <cell r="C126" t="str">
            <v>NRD_085</v>
          </cell>
          <cell r="Q126" t="str">
            <v>(hourly IHS): 03/05/2026 18:26 0:47:04 53.2V PWC overload.</v>
          </cell>
        </row>
        <row r="127">
          <cell r="C127" t="str">
            <v>LIT_168</v>
          </cell>
          <cell r="Q127" t="str">
            <v>(hourly IHS): 03/05/2026 05:14 12:56:08 46.3V Grid outage without space for MDG. Awaiting grid return. Escalation to Cyrille Fopa</v>
          </cell>
        </row>
        <row r="128">
          <cell r="C128" t="str">
            <v>CTR_096</v>
          </cell>
          <cell r="Q128" t="str">
            <v>(hourly IHS): 03/05/2026 10:59 7:10:59 44.4V Grid outage no space // awaiting grid return</v>
          </cell>
        </row>
        <row r="129">
          <cell r="C129" t="str">
            <v>EXN_082</v>
          </cell>
          <cell r="Q129" t="str">
            <v>(hourly IHS): 03/05/2026 12:53 5:17:42 44.7V Grid outage without space for MDG. Awaiting grid return/Escalation to Rostand</v>
          </cell>
        </row>
        <row r="130">
          <cell r="C130" t="str">
            <v>CTR_090</v>
          </cell>
          <cell r="Q130" t="str">
            <v>(hourly IHS): 03/05/2026 13:23 4:47:26 47V Grid only no space // awaiting grid return</v>
          </cell>
        </row>
        <row r="131">
          <cell r="C131" t="str">
            <v>CTR_217</v>
          </cell>
          <cell r="Q131" t="str">
            <v>(hourly IHS): 03/05/2026 13:23 4:47:12 53.6V Grid outage no space // awaiting grid return</v>
          </cell>
        </row>
        <row r="132">
          <cell r="C132" t="str">
            <v>EXN_127</v>
          </cell>
          <cell r="Q132" t="str">
            <v>(hourly IHS): 03/05/2026 16:59 1:11:16 45.9V FME Mamoudou is managing with level 0/Franklin informed</v>
          </cell>
        </row>
        <row r="133">
          <cell r="C133" t="str">
            <v>NRD_040</v>
          </cell>
          <cell r="Q133" t="str">
            <v>(hourly IHS): 03/05/2026 17:49 0:21:51 46.7V Rectifiers hanging due to PWC overload // Franklin informed</v>
          </cell>
        </row>
        <row r="134">
          <cell r="C134" t="str">
            <v>CTR_193</v>
          </cell>
          <cell r="Q134" t="str">
            <v>(hourly IHS): 03/05/2026 17:54 0:16:28 47V FME Francis informed, ETA ASAP/Cedric informed</v>
          </cell>
        </row>
        <row r="135">
          <cell r="C135" t="str">
            <v>LIT_993</v>
          </cell>
          <cell r="Q135" t="str">
            <v>(hourly IHS): 03/05/2026 18:00 0:10:13 No comm Jules will reach on site at 18:25/Sweraphin informed</v>
          </cell>
        </row>
        <row r="136">
          <cell r="C136" t="str">
            <v>LIT_168</v>
          </cell>
          <cell r="Q136" t="str">
            <v>(hourly IHS): 03/05/2026 05:14 11:56:46 46.3V Grid outage without space for MDG. Awaiting grid return. Escalation to Cyrille Fopa</v>
          </cell>
        </row>
        <row r="137">
          <cell r="C137" t="str">
            <v>CTR_096</v>
          </cell>
          <cell r="Q137" t="str">
            <v>(hourly IHS): 03/05/2026 10:59 6:11:37 44.4V Grid outage no space // awaiting grid return</v>
          </cell>
        </row>
        <row r="138">
          <cell r="C138" t="str">
            <v>EXN_082</v>
          </cell>
          <cell r="Q138" t="str">
            <v>(hourly IHS): 03/05/2026 12:53 4:18:20 44.7V Grid outage without space for MDG. Awaiting grid return/Escalation to Rostand</v>
          </cell>
        </row>
        <row r="139">
          <cell r="C139" t="str">
            <v>CTR_090</v>
          </cell>
          <cell r="Q139" t="str">
            <v>(hourly IHS): 03/05/2026 13:23 3:48:04 47V Grid only no space // awaiting grid return</v>
          </cell>
        </row>
        <row r="140">
          <cell r="C140" t="str">
            <v>CTR_217</v>
          </cell>
          <cell r="Q140" t="str">
            <v>(hourly IHS): 03/05/2026 13:23 3:47:50 53.6V Grid outage no space // awaiting grid return</v>
          </cell>
        </row>
        <row r="141">
          <cell r="C141" t="str">
            <v>NRD_040</v>
          </cell>
          <cell r="Q141" t="str">
            <v>(hourly IHS): 03/05/2026 16:06 1:05:11 44.9V FME Rubain is managing with level 0/Franklin informed</v>
          </cell>
        </row>
        <row r="142">
          <cell r="C142" t="str">
            <v>EXN_127</v>
          </cell>
          <cell r="Q142" t="str">
            <v>(hourly IHS): 03/05/2026 16:59 0:11:54 45.9V FME Mamoudou is managing with level 0/Franklin informed</v>
          </cell>
        </row>
        <row r="143">
          <cell r="C143" t="str">
            <v>LIT_168</v>
          </cell>
          <cell r="Q143" t="str">
            <v>(hourly IHS): 03/05/2026 05:14 10:54:44 46.3V Grid outage without space for MDG. Awaiting grid return. Abdul is aware</v>
          </cell>
        </row>
        <row r="144">
          <cell r="C144" t="str">
            <v>CTR_096</v>
          </cell>
          <cell r="Q144" t="str">
            <v>(hourly IHS): 03/05/2026 10:59 5:09:35 44.4V Grid outage no space // awaiting grid return</v>
          </cell>
        </row>
        <row r="145">
          <cell r="C145" t="str">
            <v>EXN_082</v>
          </cell>
          <cell r="Q145" t="str">
            <v>(hourly IHS): 03/05/2026 12:53 3:16:18 44.7V Grid outage without space for MDG. Awaiting grid return</v>
          </cell>
        </row>
        <row r="146">
          <cell r="C146" t="str">
            <v>CTR_409</v>
          </cell>
          <cell r="Q146" t="str">
            <v>(hourly IHS): 03/05/2026 13:23 2:46:25 55.6V Grid outage no space // awaiting grid return//</v>
          </cell>
        </row>
        <row r="147">
          <cell r="C147" t="str">
            <v>CTR_090</v>
          </cell>
          <cell r="Q147" t="str">
            <v>(hourly IHS): 03/05/2026 13:23 2:46:02 47V Grid only no space // awaiting grid return</v>
          </cell>
        </row>
        <row r="148">
          <cell r="C148" t="str">
            <v>CTR_217</v>
          </cell>
          <cell r="Q148" t="str">
            <v>(hourly IHS): 03/05/2026 13:23 2:45:48 53.6V Grid outage no space // awaiting grid return</v>
          </cell>
        </row>
        <row r="149">
          <cell r="C149" t="str">
            <v>NRD_085</v>
          </cell>
          <cell r="Q149" t="str">
            <v>(hourly IHS): 03/05/2026 15:12 0:57:15 52.3V PWC overload./Franklin is informed</v>
          </cell>
        </row>
        <row r="150">
          <cell r="C150" t="str">
            <v>EXN_013</v>
          </cell>
          <cell r="Q150" t="str">
            <v>(hourly IHS): 03/05/2026 15:58 0:10:35 47.1V FME is managing with level 0/Idrissou informed</v>
          </cell>
        </row>
        <row r="151">
          <cell r="C151" t="str">
            <v>LIT_168</v>
          </cell>
          <cell r="Q151" t="str">
            <v>(hourly IHS): 03/05/2026 05:14 9:58:04 46.3V Grid outage without space for MDG. Awaiting grid return. Abdul is aware</v>
          </cell>
        </row>
        <row r="152">
          <cell r="C152" t="str">
            <v>CTR_096</v>
          </cell>
          <cell r="Q152" t="str">
            <v>(hourly IHS): 03/05/2026 10:59 4:12:55 44.4V Grid outage no space // awaiting grid return</v>
          </cell>
        </row>
        <row r="153">
          <cell r="C153" t="str">
            <v>EXN_082</v>
          </cell>
          <cell r="Q153" t="str">
            <v>(hourly IHS): 03/05/2026 12:53 2:19:38 44.7V Grid outage without space for MDG. Awaiting grid return</v>
          </cell>
        </row>
        <row r="154">
          <cell r="C154" t="str">
            <v>CTR_370</v>
          </cell>
          <cell r="Q154" t="str">
            <v>(hourly IHS): 03/05/2026 13:17 1:55:33 0V Fme Ahanda is on site</v>
          </cell>
        </row>
        <row r="155">
          <cell r="C155" t="str">
            <v>CTR_409</v>
          </cell>
          <cell r="Q155" t="str">
            <v>(hourly IHS): 03/05/2026 13:23 1:49:45 55.6V Grid outage no space // awaiting grid return</v>
          </cell>
        </row>
        <row r="156">
          <cell r="C156" t="str">
            <v>CTR_090</v>
          </cell>
          <cell r="Q156" t="str">
            <v>(hourly IHS): 03/05/2026 13:23 1:49:22 47V Grid only no space // awaiting grid return</v>
          </cell>
        </row>
        <row r="157">
          <cell r="C157" t="str">
            <v>CTR_217</v>
          </cell>
          <cell r="Q157" t="str">
            <v>(hourly IHS): 03/05/2026 13:23 1:49:08 53.6V Grid outage no space // awaiting grid return</v>
          </cell>
        </row>
        <row r="158">
          <cell r="C158" t="str">
            <v>SUD_252</v>
          </cell>
          <cell r="Q158" t="str">
            <v>(hourly IHS): 03/05/2026 14:10 1:02:05 48.1V Sylvain KAMDEM (671881683/ DTR) is on site to swap GE/Serge informed</v>
          </cell>
        </row>
        <row r="159">
          <cell r="C159" t="str">
            <v>LIT_168</v>
          </cell>
          <cell r="Q159" t="str">
            <v>(hourly IHS): 03/05/2026 05:14 8:45:15 46.3V Grid outage without space for MDG. Awaiting grid return. ( Abdul ; Cyrille and Armel are informed )</v>
          </cell>
        </row>
        <row r="160">
          <cell r="C160" t="str">
            <v>CTR_096</v>
          </cell>
          <cell r="Q160" t="str">
            <v>(hourly IHS): 03/05/2026 10:59 3:00:06 46.7V Grid outage no space // awaiting grid return ( Francois is informed )</v>
          </cell>
        </row>
        <row r="161">
          <cell r="C161" t="str">
            <v>CTR_022</v>
          </cell>
          <cell r="Q161" t="str">
            <v>(hourly IHS): 03/05/2026 12:31 1:28:37 47.8V Lack of rectifiers on site</v>
          </cell>
        </row>
        <row r="162">
          <cell r="C162" t="str">
            <v>EXN_082</v>
          </cell>
          <cell r="Q162" t="str">
            <v>(hourly IHS): 03/05/2026 12:53 1:06:49 44.7V Grid outage without space for MDG. Awaiting grid return</v>
          </cell>
        </row>
        <row r="163">
          <cell r="C163" t="str">
            <v>EXN_259</v>
          </cell>
          <cell r="Q163" t="str">
            <v>(hourly IHS): 03/05/2026 13:02 0:57:25 48.3V FME Desire is managing with level 0</v>
          </cell>
        </row>
        <row r="164">
          <cell r="C164" t="str">
            <v>CTR_370</v>
          </cell>
          <cell r="Q164" t="str">
            <v>(hourly IHS): 03/05/2026 13:17 0:42:44 0V Fme Justin is informed ETA 02:10 PM</v>
          </cell>
        </row>
        <row r="165">
          <cell r="C165" t="str">
            <v>CTR_409</v>
          </cell>
          <cell r="Q165" t="str">
            <v>(hourly IHS): 03/05/2026 13:23 0:36:56 55.5V Grid outage no space // awaiting grid return</v>
          </cell>
        </row>
        <row r="166">
          <cell r="C166" t="str">
            <v>CTR_090</v>
          </cell>
          <cell r="Q166" t="str">
            <v>(hourly IHS): 03/05/2026 13:23 0:36:33 47V Grid only no space // awaiting grid return</v>
          </cell>
        </row>
        <row r="167">
          <cell r="C167" t="str">
            <v>CTR_217</v>
          </cell>
          <cell r="Q167" t="str">
            <v>(hourly IHS): 03/05/2026 13:23 0:36:19 53.6V Grid outage no space // awaiting grid return</v>
          </cell>
        </row>
        <row r="168">
          <cell r="C168" t="str">
            <v>CTR_541</v>
          </cell>
          <cell r="Q168" t="str">
            <v>(hourly IHS): 03/05/2026 13:34 0:25:29 1.9V Fme Maxime is informed ETA 02:15 PM</v>
          </cell>
        </row>
        <row r="169">
          <cell r="C169" t="str">
            <v>LIT_260</v>
          </cell>
          <cell r="Q169" t="str">
            <v>(hourly IHS): 03/05/2026 13:35 0:24:07 48.2V fme is on the way ETA=02:10 PM</v>
          </cell>
        </row>
        <row r="170">
          <cell r="C170" t="str">
            <v>CTR_549</v>
          </cell>
          <cell r="Q170" t="str">
            <v>(hourly IHS): 03/05/2026 13:55 0:04:58 41.8V Fme Nicolas is informed ETA 02:45 PM</v>
          </cell>
        </row>
        <row r="171">
          <cell r="C171" t="str">
            <v>LIT_168</v>
          </cell>
          <cell r="Q171" t="str">
            <v>(hourly IHS): 03/05/2026 05:14 7:45:15 46.3V Grid outage without space for MDG. Awaiting grid return. ( Abdul ; Cyrille and Armel are informed )</v>
          </cell>
        </row>
        <row r="172">
          <cell r="C172" t="str">
            <v>CTR_096</v>
          </cell>
          <cell r="Q172" t="str">
            <v>(hourly IHS): 03/05/2026 10:59 2:00:06 46.7V Grid outage no space // awaiting grid return ( Francois is informed )</v>
          </cell>
        </row>
        <row r="173">
          <cell r="C173" t="str">
            <v>LIT_168</v>
          </cell>
          <cell r="Q173" t="str">
            <v>(hourly IHS): 03/05/2026 05:14 6:45:15 46.3V Grid outage without space for MDG. Awaiting grid return. ( Abdul ; Cyrille and Armel are informed )</v>
          </cell>
        </row>
        <row r="174">
          <cell r="C174" t="str">
            <v>LIT_528</v>
          </cell>
          <cell r="Q174" t="str">
            <v>(hourly IHS): 03/05/2026 06:35 5:24:52 51V Grid outage without space for MDG. Awaiting grid return. ( Abdul ; Cyrille and Armel are informed )</v>
          </cell>
        </row>
        <row r="175">
          <cell r="C175" t="str">
            <v>CTR_096</v>
          </cell>
          <cell r="Q175" t="str">
            <v>(hourly IHS): 03/05/2026 10:59 1:00:06 46.7V Grid outage no space // awaiting grid return ( Francois is informed )</v>
          </cell>
        </row>
        <row r="176">
          <cell r="C176" t="str">
            <v>LIT_950</v>
          </cell>
        </row>
        <row r="177">
          <cell r="C177" t="str">
            <v>LIT_168</v>
          </cell>
          <cell r="Q177" t="str">
            <v>(hourly IHS): 03/05/2026 05:14 5:45:15 46.3V Grid outage without space for MDG. Awaiting grid return. ( Abdul ; Cyrille and Armel are informed )</v>
          </cell>
        </row>
        <row r="178">
          <cell r="C178" t="str">
            <v>LIT_528</v>
          </cell>
          <cell r="Q178" t="str">
            <v>(hourly IHS): 03/05/2026 06:35 4:24:52 51V Grid outage without space for MDG. Awaiting grid return. ( Abdul ; Cyrille and Armel are informed )</v>
          </cell>
        </row>
        <row r="179">
          <cell r="C179" t="str">
            <v>CTR_096</v>
          </cell>
          <cell r="Q179" t="str">
            <v>(hourly IHS): 03/05/2026 10:59 0:00:06 46.7V Grid outage no space // awaiting grid return</v>
          </cell>
        </row>
        <row r="180">
          <cell r="C180" t="str">
            <v>LIT_950</v>
          </cell>
        </row>
        <row r="181">
          <cell r="C181" t="str">
            <v>LIT_168</v>
          </cell>
          <cell r="Q181" t="str">
            <v>(hourly IHS): 03/05/2026 05:14 4:45:15 46.3V Grid outage without space for MDG. Awaiting grid return. ( Abdul is informed )</v>
          </cell>
        </row>
        <row r="182">
          <cell r="C182" t="str">
            <v>LIT_528</v>
          </cell>
          <cell r="Q182" t="str">
            <v>(hourly IHS): 03/05/2026 06:35 3:24:52 51V Grid outage without space for MDG. Awaiting grid return. ( Abdul is informed )</v>
          </cell>
        </row>
        <row r="183">
          <cell r="C183" t="str">
            <v>EXN_259</v>
          </cell>
          <cell r="Q183" t="str">
            <v>(hourly IHS): 03/05/2026 07:59 2:00:14 48.9V Team is on site for GEN swap // await End of work ( iddrissou is informed )</v>
          </cell>
        </row>
        <row r="184">
          <cell r="C184" t="str">
            <v>CTR_297</v>
          </cell>
          <cell r="Q184" t="str">
            <v>(hourly IHS): 03/05/2026 09:38 0:21:18 44.7V HERMAN ABENA (699999625 /BROADCOM ) is on site for PWC swap // await End of work (Cedric is informed )</v>
          </cell>
        </row>
        <row r="185">
          <cell r="C185" t="str">
            <v>SUD_252</v>
          </cell>
          <cell r="Q185" t="str">
            <v>(hourly IHS): 03/05/2026 09:54 0:05:39 50V FME is managing with level zero</v>
          </cell>
        </row>
        <row r="186">
          <cell r="C186" t="str">
            <v>LIT_950</v>
          </cell>
        </row>
        <row r="187">
          <cell r="C187" t="str">
            <v>LIT_168</v>
          </cell>
          <cell r="Q187" t="str">
            <v>(hourly IHS): 03/05/2026 05:14 3:45:15 46.3V Grid outage without space for MDG. Awaiting grid return. ( Abdul is informed )</v>
          </cell>
        </row>
        <row r="188">
          <cell r="C188" t="str">
            <v>LIT_528</v>
          </cell>
          <cell r="Q188" t="str">
            <v>(hourly IHS): 03/05/2026 06:35 2:24:52 51V Grid outage without space for MDG. Awaiting grid return. ( Abdul is informed )</v>
          </cell>
        </row>
        <row r="189">
          <cell r="C189" t="str">
            <v>EXN_259</v>
          </cell>
          <cell r="Q189" t="str">
            <v>(hourly IHS): 03/05/2026 07:59 1:00:14 48.9V Team is on site for GEN swap // await End of work ( iddrissou is informed )</v>
          </cell>
        </row>
        <row r="190">
          <cell r="C190" t="str">
            <v>NRD_085</v>
          </cell>
          <cell r="Q190" t="str">
            <v>(hourly IHS): 03/05/2026 08:00 0:59:06 45V PWC overload ( franklin is informed )</v>
          </cell>
        </row>
        <row r="191">
          <cell r="C191" t="str">
            <v>EXN_049</v>
          </cell>
          <cell r="Q191" t="str">
            <v>(hourly IHS): 03/05/2026 08:49 0:10:28 49.2V FME Severin is managing with level 0</v>
          </cell>
        </row>
        <row r="192">
          <cell r="C192" t="str">
            <v>LIT_950</v>
          </cell>
        </row>
        <row r="193">
          <cell r="C193" t="str">
            <v>LIT_168</v>
          </cell>
          <cell r="Q193" t="str">
            <v>(hourly IHS): 03/05/2026 05:14 2:45:15 46.3V Grid outage without space for MDG. Awaiting grid return. ( Abdul is informed )</v>
          </cell>
        </row>
        <row r="194">
          <cell r="C194" t="str">
            <v>LIT_528</v>
          </cell>
          <cell r="Q194" t="str">
            <v>(hourly IHS): 03/05/2026 06:35 1:24:52 51V Grid outage without space for MDG. Awaiting grid return. ( Abdul is informed )</v>
          </cell>
        </row>
        <row r="195">
          <cell r="C195" t="str">
            <v>SUD_252</v>
          </cell>
          <cell r="Q195" t="str">
            <v>(hourly IHS): 03/05/2026 07:01 0:58:14 48.8V Momo is managing with level 0 ( Serges is informed )</v>
          </cell>
        </row>
        <row r="196">
          <cell r="C196" t="str">
            <v>LIT_950</v>
          </cell>
        </row>
        <row r="197">
          <cell r="C197" t="str">
            <v>CTR_414</v>
          </cell>
        </row>
        <row r="198">
          <cell r="C198" t="str">
            <v>LIT_168</v>
          </cell>
          <cell r="Q198" t="str">
            <v>(hourly IHS): 03/05/2026 05:14 1:45:15 46.3V Grid outage without space for MDG. Awaiting grid return. ( Abdul is informed )</v>
          </cell>
        </row>
        <row r="199">
          <cell r="C199" t="str">
            <v>LIT_260</v>
          </cell>
          <cell r="Q199" t="str">
            <v>(hourly IHS): 03/05/2026 06:11 0:48:02 1.5V FME is on the way ETA 07:15 AM (Maxime is informed )</v>
          </cell>
        </row>
        <row r="200">
          <cell r="C200" t="str">
            <v>LIT_528</v>
          </cell>
          <cell r="Q200" t="str">
            <v>(hourly IHS): 03/05/2026 06:35 0:24:52 51V Grid outage without space for MDG. Awaiting grid return.</v>
          </cell>
        </row>
        <row r="201">
          <cell r="C201" t="str">
            <v>NRD_060</v>
          </cell>
          <cell r="Q201" t="str">
            <v>(hourly IHS): 03-05-2026 04:02:24 53v Merlin is informed and managing with level 0</v>
          </cell>
        </row>
        <row r="202">
          <cell r="C202" t="str">
            <v>SUO_242</v>
          </cell>
          <cell r="Q202" t="str">
            <v>(hourly IHS): 03-05-2026 05:15:20 44v Calvin is informed and reported insecurity/ Francois Nsegbe</v>
          </cell>
        </row>
        <row r="203">
          <cell r="C203" t="str">
            <v>NRD_085</v>
          </cell>
          <cell r="Q203" t="str">
            <v>(hourly IHS): 03-05-2026 05:09:13 49v PWC overload. / Franklin</v>
          </cell>
        </row>
        <row r="204">
          <cell r="C204" t="str">
            <v>SUO_100</v>
          </cell>
        </row>
        <row r="205">
          <cell r="C205" t="str">
            <v>NRO_227</v>
          </cell>
        </row>
        <row r="206">
          <cell r="C206" t="str">
            <v>SUO_062</v>
          </cell>
        </row>
        <row r="207">
          <cell r="C207" t="str">
            <v>NRO_236</v>
          </cell>
          <cell r="Q207" t="str">
            <v>(hourly IHS): 03-05-2026 00:49:59 Kelvin is informed and reported insecurity</v>
          </cell>
        </row>
        <row r="208">
          <cell r="C208" t="str">
            <v>LIT_173</v>
          </cell>
          <cell r="Q208" t="str">
            <v>(hourly IHS): 03-05-2026 03:36:09 fme Jeff is managing eta 04h20</v>
          </cell>
        </row>
        <row r="209">
          <cell r="C209" t="str">
            <v>SUO_101</v>
          </cell>
          <cell r="Q209" t="str">
            <v>(hourly IHS): 03-05-2026 03:12:32 fme lagloire is unreachable, cord Boris is informed</v>
          </cell>
        </row>
        <row r="210">
          <cell r="C210" t="str">
            <v>NRD_060</v>
          </cell>
          <cell r="Q210" t="str">
            <v>(hourly IHS): 03-05-2026 04:02:24 53v Merlin is informed and managing with level 0</v>
          </cell>
        </row>
        <row r="211">
          <cell r="C211" t="str">
            <v>SUO_100</v>
          </cell>
        </row>
        <row r="212">
          <cell r="C212" t="str">
            <v>NRO_227</v>
          </cell>
        </row>
        <row r="213">
          <cell r="C213" t="str">
            <v>SUO_062</v>
          </cell>
        </row>
        <row r="214">
          <cell r="C214" t="str">
            <v>NRO_236</v>
          </cell>
          <cell r="Q214" t="str">
            <v>(hourly IHS): 03-05-2026 00:49:59 Kelvin is informed and reported insecurity</v>
          </cell>
        </row>
        <row r="215">
          <cell r="C215" t="str">
            <v>LIT_173</v>
          </cell>
          <cell r="Q215" t="str">
            <v>(hourly IHS): 03-05-2026 03:36:09 fme Jeff is managing eta 04h20</v>
          </cell>
        </row>
        <row r="216">
          <cell r="C216" t="str">
            <v>SUO_101</v>
          </cell>
          <cell r="Q216" t="str">
            <v>(hourly IHS): 03-05-2026 03:12:32 fme lagloire is unreachable, cord Boris is informed</v>
          </cell>
        </row>
        <row r="217">
          <cell r="C217" t="str">
            <v>NRD_065</v>
          </cell>
          <cell r="Q217" t="str">
            <v>(hourly IHS): 03-05-2026 03:10:58 cord Arold revert joseph is on site replacing dg started relay</v>
          </cell>
        </row>
        <row r="218">
          <cell r="C218" t="str">
            <v>SUO_100</v>
          </cell>
        </row>
        <row r="219">
          <cell r="C219" t="str">
            <v>NRO_227</v>
          </cell>
        </row>
        <row r="220">
          <cell r="C220" t="str">
            <v>SUO_062</v>
          </cell>
        </row>
        <row r="221">
          <cell r="C221" t="str">
            <v>NRO_236</v>
          </cell>
          <cell r="Q221" t="str">
            <v>(hourly IHS): 03-05-2026 00:49:59 Kelvin is informed and reported insecurity</v>
          </cell>
        </row>
        <row r="222">
          <cell r="C222" t="str">
            <v>LIT_173</v>
          </cell>
          <cell r="Q222" t="str">
            <v>(hourly IHS): 03-05-2026 03:36:09 fme Jeff is managing eta 04h20</v>
          </cell>
        </row>
        <row r="223">
          <cell r="C223" t="str">
            <v>SUO_101</v>
          </cell>
          <cell r="Q223" t="str">
            <v>(hourly IHS): 03-05-2026 03:12:32 fme lagloire is unreachable, cord Boris is informed</v>
          </cell>
        </row>
        <row r="224">
          <cell r="C224" t="str">
            <v>NRD_054</v>
          </cell>
        </row>
        <row r="225">
          <cell r="C225" t="str">
            <v>SUO_100</v>
          </cell>
        </row>
        <row r="226">
          <cell r="C226" t="str">
            <v>NRO_227</v>
          </cell>
        </row>
        <row r="227">
          <cell r="C227" t="str">
            <v>SUO_062</v>
          </cell>
        </row>
        <row r="228">
          <cell r="C228" t="str">
            <v>NRO_236</v>
          </cell>
          <cell r="Q228" t="str">
            <v>(hourly IHS): 03-05-2026 00:49:59 Kelvin is informed and reported insecurity</v>
          </cell>
        </row>
        <row r="229">
          <cell r="C229" t="str">
            <v>NRD_054</v>
          </cell>
        </row>
        <row r="230">
          <cell r="C230" t="str">
            <v>SUO_100</v>
          </cell>
        </row>
        <row r="231">
          <cell r="C231" t="str">
            <v>NRO_227</v>
          </cell>
        </row>
        <row r="232">
          <cell r="C232" t="str">
            <v>SUO_062</v>
          </cell>
        </row>
        <row r="233">
          <cell r="C233" t="str">
            <v>NRO_236</v>
          </cell>
          <cell r="Q233" t="str">
            <v>(hourly IHS): 03-05-2026 00:49:59 Kelvin is informed and reported insecurity</v>
          </cell>
        </row>
        <row r="234">
          <cell r="C234" t="str">
            <v>NRD_085</v>
          </cell>
        </row>
        <row r="235">
          <cell r="C235" t="str">
            <v>CTR_440</v>
          </cell>
        </row>
        <row r="236">
          <cell r="C236" t="str">
            <v>LIT_178</v>
          </cell>
        </row>
        <row r="237">
          <cell r="C237" t="str">
            <v>SUO_100</v>
          </cell>
        </row>
        <row r="238">
          <cell r="C238" t="str">
            <v>NRO_227</v>
          </cell>
        </row>
        <row r="239">
          <cell r="C239" t="str">
            <v>SUO_062</v>
          </cell>
        </row>
        <row r="240">
          <cell r="C240" t="str">
            <v>NRD_085</v>
          </cell>
        </row>
        <row r="241">
          <cell r="C241" t="str">
            <v>CTR_440</v>
          </cell>
        </row>
        <row r="242">
          <cell r="C242" t="str">
            <v>LIT_178</v>
          </cell>
        </row>
        <row r="243">
          <cell r="C243" t="str">
            <v>SUO_100</v>
          </cell>
        </row>
        <row r="244">
          <cell r="C244" t="str">
            <v>NRO_227</v>
          </cell>
        </row>
        <row r="245">
          <cell r="C245" t="str">
            <v>SUO_062</v>
          </cell>
        </row>
        <row r="246">
          <cell r="Q246" t="str">
            <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ells Huawei 23042026 18h"/>
      <sheetName val="Cells Huawei 27042026 10h"/>
      <sheetName val="Cells Huawei 27042026 16h"/>
      <sheetName val="Cells Huawei 28042026 9h"/>
      <sheetName val="Cells Huawei 28042026 13h"/>
      <sheetName val="Cells Huawei 28042026 17h"/>
      <sheetName val="Cells Huawei 29042026 9h"/>
      <sheetName val="Cells Huawei 29042026 15h"/>
      <sheetName val="Cells Huawei 29042026 19h"/>
      <sheetName val="Cells Huawei 30042026 9h"/>
      <sheetName val="Cells Huawei 30042026 14h"/>
      <sheetName val="Cells Huawei 30042026 18h"/>
      <sheetName val="Cells Huawei 02052026 9h"/>
      <sheetName val="Cells Huawei 02052026 14h"/>
      <sheetName val="Cells Huawei 02052026 18h"/>
      <sheetName val="Cells Huawei 03052026 12h"/>
      <sheetName val="Rapport"/>
      <sheetName val="Breackdown-Global Huawei "/>
      <sheetName val="TREND HW Cells"/>
      <sheetName val="New"/>
      <sheetName val="UP"/>
      <sheetName val="Sheet1"/>
      <sheetName val="Cells Huawei 03052026 12h (2)"/>
      <sheetName val="Cells Huawei 22042026 12h (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1">
          <cell r="B1" t="str">
            <v>Site code</v>
          </cell>
        </row>
        <row r="2">
          <cell r="B2" t="str">
            <v>EXN_104</v>
          </cell>
          <cell r="T2" t="str">
            <v>(05/03/2026 cell huawei): 02/04/2026 : Besoin d'analyse BO RAN</v>
          </cell>
        </row>
        <row r="3">
          <cell r="B3" t="str">
            <v>EXN_104</v>
          </cell>
          <cell r="T3" t="str">
            <v>(05/03/2026 cell huawei): 02/04/2026 : Besoin d'analyse BO RAN</v>
          </cell>
        </row>
        <row r="4">
          <cell r="B4" t="str">
            <v>EXN_457</v>
          </cell>
          <cell r="T4" t="str">
            <v>(05/03/2026 cell huawei): 30/04/2026 : Besoin d'analyse BO RAN || FME should check power cable, connectivity of RRU 70</v>
          </cell>
        </row>
        <row r="5">
          <cell r="B5" t="str">
            <v>EXN_457</v>
          </cell>
          <cell r="T5" t="str">
            <v>(05/03/2026 cell huawei): 30/04/2026 : Besoin d'analyse BO RAN || FME should check power cable, connectivity of RRU 70</v>
          </cell>
        </row>
        <row r="6">
          <cell r="B6" t="str">
            <v>EXN_457</v>
          </cell>
          <cell r="T6" t="str">
            <v>(05/03/2026 cell huawei): 30/04/2026 : Besoin d'analyse BO RAN || FME should check power cable, connectivity of RRU 70</v>
          </cell>
        </row>
        <row r="7">
          <cell r="B7" t="str">
            <v>EXN_104</v>
          </cell>
          <cell r="T7" t="str">
            <v>(05/03/2026 cell huawei): 02/04/2026 : Besoin d'analyse BO RAN</v>
          </cell>
        </row>
        <row r="8">
          <cell r="B8" t="str">
            <v>EXN_104</v>
          </cell>
          <cell r="T8" t="str">
            <v>(05/03/2026 cell huawei): 02/04/2026 : Besoin d'analyse BO RAN</v>
          </cell>
        </row>
        <row r="9">
          <cell r="B9" t="str">
            <v>SUO_173</v>
          </cell>
          <cell r="T9" t="str">
            <v>(05/03/2026 cell huawei):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v>
          </cell>
        </row>
        <row r="10">
          <cell r="B10" t="str">
            <v>SUO_173</v>
          </cell>
          <cell r="T10" t="str">
            <v>(05/03/2026 cell huawei):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v>
          </cell>
        </row>
        <row r="11">
          <cell r="B11" t="str">
            <v>SUO_173</v>
          </cell>
          <cell r="T11" t="str">
            <v>(05/03/2026 cell huawei):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v>
          </cell>
        </row>
        <row r="12">
          <cell r="B12" t="str">
            <v>SUO_173</v>
          </cell>
          <cell r="T12" t="str">
            <v>(05/03/2026 cell huawei):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v>
          </cell>
        </row>
        <row r="13">
          <cell r="B13" t="str">
            <v>SUO_173</v>
          </cell>
          <cell r="T13" t="str">
            <v>(05/03/2026 cell huawei):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v>
          </cell>
        </row>
        <row r="14">
          <cell r="B14" t="str">
            <v>SUO_173</v>
          </cell>
          <cell r="T14" t="str">
            <v>(05/03/2026 cell huawei):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v>
          </cell>
        </row>
        <row r="15">
          <cell r="B15" t="str">
            <v>SUO_173</v>
          </cell>
          <cell r="T15" t="str">
            <v>(05/03/2026 cell huawei):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v>
          </cell>
        </row>
        <row r="16">
          <cell r="B16" t="str">
            <v>SUO_173</v>
          </cell>
          <cell r="T16" t="str">
            <v>(05/03/2026 cell huawei):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v>
          </cell>
        </row>
        <row r="17">
          <cell r="B17" t="str">
            <v>SUO_173</v>
          </cell>
          <cell r="T17" t="str">
            <v>(05/03/2026 cell huawei):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v>
          </cell>
        </row>
        <row r="18">
          <cell r="B18" t="str">
            <v>ADM_127</v>
          </cell>
          <cell r="T18" t="str">
            <v>(05/03/2026 cell huawei): 03/05/2026 : Besoin d'analyse BO RAN</v>
          </cell>
        </row>
        <row r="19">
          <cell r="B19" t="str">
            <v>ADM_127</v>
          </cell>
          <cell r="T19" t="str">
            <v>(05/03/2026 cell huawei): 03/05/2026 : Besoin d'analyse BO RAN</v>
          </cell>
        </row>
        <row r="20">
          <cell r="B20" t="str">
            <v>ADM_127</v>
          </cell>
          <cell r="T20" t="str">
            <v>(05/03/2026 cell huawei): 03/05/2026 : Besoin d'analyse BO RAN</v>
          </cell>
        </row>
        <row r="21">
          <cell r="B21" t="str">
            <v>ADM_127</v>
          </cell>
          <cell r="T21" t="str">
            <v>(05/03/2026 cell huawei): 03/05/2026 : Besoin d'analyse BO RAN</v>
          </cell>
        </row>
        <row r="22">
          <cell r="B22" t="str">
            <v>ADM_127</v>
          </cell>
          <cell r="T22" t="str">
            <v>(05/03/2026 cell huawei): 03/05/2026 : Besoin d'analyse BO RAN</v>
          </cell>
        </row>
        <row r="23">
          <cell r="B23" t="str">
            <v>ADM_127</v>
          </cell>
          <cell r="T23" t="str">
            <v>(05/03/2026 cell huawei): 03/05/2026 : Besoin d'analyse BO RAN</v>
          </cell>
        </row>
        <row r="24">
          <cell r="B24" t="str">
            <v>ADM_127</v>
          </cell>
          <cell r="T24" t="str">
            <v>(05/03/2026 cell huawei): 03/05/2026 : Besoin d'analyse BO RAN</v>
          </cell>
        </row>
        <row r="25">
          <cell r="B25" t="str">
            <v>ADM_127</v>
          </cell>
          <cell r="T25" t="str">
            <v>(05/03/2026 cell huawei): 03/05/2026 : Besoin d'analyse BO RAN</v>
          </cell>
        </row>
        <row r="26">
          <cell r="B26" t="str">
            <v>NRD_060</v>
          </cell>
          <cell r="T26" t="str">
            <v>(05/03/2026 cell huawei): 02/05/2026 : Relance faite a IHS ce jour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27">
          <cell r="B27" t="str">
            <v>EXN_457</v>
          </cell>
          <cell r="T27" t="str">
            <v>(05/03/2026 cell huawei): 30/04/2026 : Besoin d'analyse BO RAN || FME should check power cable, connectivity of RRU 70</v>
          </cell>
        </row>
        <row r="28">
          <cell r="B28" t="str">
            <v>EXN_104</v>
          </cell>
          <cell r="T28" t="str">
            <v>(05/03/2026 cell huawei): 02/04/2026 : Besoin d'analyse BO RAN</v>
          </cell>
        </row>
        <row r="29">
          <cell r="B29" t="str">
            <v>NRD_060</v>
          </cell>
          <cell r="T29" t="str">
            <v>(05/03/2026 cell huawei): 02/05/2026 : Relance faite a IHS ce jour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30">
          <cell r="B30" t="str">
            <v>EXN_457</v>
          </cell>
          <cell r="T30" t="str">
            <v>(05/03/2026 cell huawei): 30/04/2026 : Besoin d'analyse BO RAN || FME should check power cable, connectivity of RRU 70</v>
          </cell>
        </row>
        <row r="31">
          <cell r="B31" t="str">
            <v>EXN_457</v>
          </cell>
          <cell r="T31" t="str">
            <v>(05/03/2026 cell huawei): 30/04/2026 : Besoin d'analyse BO RAN || FME should check power cable, connectivity of RRU 70</v>
          </cell>
        </row>
        <row r="32">
          <cell r="B32" t="str">
            <v>EXN_457</v>
          </cell>
          <cell r="T32" t="str">
            <v>(05/03/2026 cell huawei): 30/04/2026 : Besoin d'analyse BO RAN || FME should check power cable, connectivity of RRU 70</v>
          </cell>
        </row>
        <row r="33">
          <cell r="B33" t="str">
            <v>EXN_104</v>
          </cell>
          <cell r="T33" t="str">
            <v>(05/03/2026 cell huawei): 02/04/2026 : Besoin d'analyse BO RAN</v>
          </cell>
        </row>
        <row r="34">
          <cell r="B34" t="str">
            <v>ADM_127</v>
          </cell>
          <cell r="T34" t="str">
            <v>(05/03/2026 cell huawei): 03/05/2026 : Besoin d'analyse BO RAN</v>
          </cell>
        </row>
        <row r="35">
          <cell r="B35" t="str">
            <v>ADM_127</v>
          </cell>
          <cell r="T35" t="str">
            <v>(05/03/2026 cell huawei): 03/05/2026 : Besoin d'analyse BO RAN</v>
          </cell>
        </row>
        <row r="36">
          <cell r="B36" t="str">
            <v>ADM_127</v>
          </cell>
          <cell r="T36" t="str">
            <v>(05/03/2026 cell huawei): 03/05/2026 : Besoin d'analyse BO RAN</v>
          </cell>
        </row>
        <row r="37">
          <cell r="B37" t="str">
            <v>ADM_127</v>
          </cell>
          <cell r="T37" t="str">
            <v>(05/03/2026 cell huawei): 03/05/2026 : Besoin d'analyse BO RAN</v>
          </cell>
        </row>
        <row r="38">
          <cell r="B38" t="str">
            <v>ADM_127</v>
          </cell>
          <cell r="T38" t="str">
            <v>(05/03/2026 cell huawei): 03/05/2026 : Besoin d'analyse BO RAN</v>
          </cell>
        </row>
        <row r="39">
          <cell r="B39" t="str">
            <v>ADM_127</v>
          </cell>
          <cell r="T39" t="str">
            <v>(05/03/2026 cell huawei): 03/05/2026 : Besoin d'analyse BO RAN</v>
          </cell>
        </row>
        <row r="40">
          <cell r="B40" t="str">
            <v>ADM_127</v>
          </cell>
          <cell r="T40" t="str">
            <v>(05/03/2026 cell huawei): 03/05/2026 : Besoin d'analyse BO RAN</v>
          </cell>
        </row>
        <row r="41">
          <cell r="B41" t="str">
            <v>ADM_127</v>
          </cell>
          <cell r="T41" t="str">
            <v>(05/03/2026 cell huawei): 03/05/2026 : Besoin d'analyse BO RAN</v>
          </cell>
        </row>
        <row r="42">
          <cell r="B42" t="str">
            <v>ADM_127</v>
          </cell>
          <cell r="T42" t="str">
            <v>(05/03/2026 cell huawei): 03/05/2026 : Besoin d'analyse BO RAN</v>
          </cell>
        </row>
        <row r="43">
          <cell r="B43" t="str">
            <v>ADM_127</v>
          </cell>
          <cell r="T43" t="str">
            <v>(05/03/2026 cell huawei): 03/05/2026 : Besoin d'analyse BO RAN</v>
          </cell>
        </row>
        <row r="44">
          <cell r="B44" t="str">
            <v>ADM_127</v>
          </cell>
          <cell r="T44" t="str">
            <v>(05/03/2026 cell huawei): 03/05/2026 : Besoin d'analyse BO RAN</v>
          </cell>
        </row>
        <row r="45">
          <cell r="B45" t="str">
            <v>ADM_127</v>
          </cell>
          <cell r="T45" t="str">
            <v>(05/03/2026 cell huawei): 03/05/2026 : Besoin d'analyse BO RAN</v>
          </cell>
        </row>
        <row r="46">
          <cell r="B46" t="str">
            <v>NRD_060</v>
          </cell>
          <cell r="T46" t="str">
            <v>(05/03/2026 cell huawei): 02/05/2026 : Relance faite a IHS ce jour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47">
          <cell r="B47" t="str">
            <v>NRD_060</v>
          </cell>
          <cell r="T47" t="str">
            <v>(05/03/2026 cell huawei): 02/05/2026 : Relance faite a IHS ce jour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48">
          <cell r="B48" t="str">
            <v>NRD_060</v>
          </cell>
          <cell r="T48" t="str">
            <v>(05/03/2026 cell huawei): 02/05/2026 : Relance faite a IHS ce jour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49">
          <cell r="B49" t="str">
            <v>NRD_060</v>
          </cell>
          <cell r="T49" t="str">
            <v>(05/03/2026 cell huawei): 02/05/2026 : Relance faite a IHS ce jour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50">
          <cell r="B50" t="str">
            <v>NRD_060</v>
          </cell>
          <cell r="T50" t="str">
            <v>(05/03/2026 cell huawei): 02/05/2026 : Relance faite a IHS ce jour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51">
          <cell r="B51" t="str">
            <v>NRD_060</v>
          </cell>
          <cell r="T51" t="str">
            <v>(05/03/2026 cell huawei): 02/05/2026 : Relance faite a IHS ce jour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52">
          <cell r="B52" t="str">
            <v>EXN_457</v>
          </cell>
          <cell r="T52" t="str">
            <v>(05/03/2026 cell huawei): 30/04/2026 : Besoin d'analyse BO RAN || FME should check power cable, connectivity of RRU 70</v>
          </cell>
        </row>
        <row r="53">
          <cell r="B53" t="str">
            <v>ADM_127</v>
          </cell>
          <cell r="T53" t="str">
            <v>(05/03/2026 cell huawei): 03/05/2026 : Besoin d'analyse BO RAN</v>
          </cell>
        </row>
        <row r="54">
          <cell r="B54" t="str">
            <v>ADM_127</v>
          </cell>
          <cell r="T54" t="str">
            <v>(05/03/2026 cell huawei): 03/05/2026 : Besoin d'analyse BO RAN</v>
          </cell>
        </row>
        <row r="55">
          <cell r="B55" t="str">
            <v>ADM_127</v>
          </cell>
          <cell r="T55" t="str">
            <v>(05/03/2026 cell huawei): 03/05/2026 : Besoin d'analyse BO RAN</v>
          </cell>
        </row>
        <row r="56">
          <cell r="B56" t="str">
            <v>ADM_127</v>
          </cell>
          <cell r="T56" t="str">
            <v>(05/03/2026 cell huawei): 03/05/2026 : Besoin d'analyse BO RAN</v>
          </cell>
        </row>
        <row r="57">
          <cell r="B57" t="str">
            <v>ADM_166</v>
          </cell>
          <cell r="T57" t="str">
            <v>(05/03/2026 cell huawei): 03/05/2026 : Besoin d'analyse BO RAN</v>
          </cell>
        </row>
        <row r="58">
          <cell r="B58" t="str">
            <v>ADM_166</v>
          </cell>
          <cell r="T58" t="str">
            <v>(05/03/2026 cell huawei): 03/05/2026 : Besoin d'analyse BO RAN</v>
          </cell>
        </row>
        <row r="59">
          <cell r="B59" t="str">
            <v>ADM_166</v>
          </cell>
          <cell r="T59" t="str">
            <v>(05/03/2026 cell huawei): 03/05/2026 : Besoin d'analyse BO RAN</v>
          </cell>
        </row>
        <row r="60">
          <cell r="B60" t="str">
            <v>ADM_166</v>
          </cell>
          <cell r="T60" t="str">
            <v>(05/03/2026 cell huawei): 03/05/2026 : Besoin d'analyse BO RAN</v>
          </cell>
        </row>
        <row r="61">
          <cell r="B61" t="str">
            <v>ADM_166</v>
          </cell>
          <cell r="T61" t="str">
            <v>(05/03/2026 cell huawei): 03/05/2026 : Besoin d'analyse BO RAN</v>
          </cell>
        </row>
        <row r="62">
          <cell r="B62" t="str">
            <v>ADM_166</v>
          </cell>
          <cell r="T62" t="str">
            <v>(05/03/2026 cell huawei): 03/05/2026 : Besoin d'analyse BO RAN</v>
          </cell>
        </row>
        <row r="63">
          <cell r="B63" t="str">
            <v>ADM_127</v>
          </cell>
          <cell r="T63" t="str">
            <v>(05/03/2026 cell huawei): 03/05/2026 : Besoin d'analyse BO RAN</v>
          </cell>
        </row>
        <row r="64">
          <cell r="B64" t="str">
            <v>ADM_127</v>
          </cell>
          <cell r="T64" t="str">
            <v>(05/03/2026 cell huawei): 03/05/2026 : Besoin d'analyse BO RAN</v>
          </cell>
        </row>
        <row r="65">
          <cell r="B65" t="str">
            <v>NRD_060</v>
          </cell>
          <cell r="T65" t="str">
            <v>(05/03/2026 cell huawei): 02/05/2026 : Relance faite a IHS ce jour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66">
          <cell r="B66" t="str">
            <v>NRD_060</v>
          </cell>
          <cell r="T66" t="str">
            <v>(05/03/2026 cell huawei): 02/05/2026 : Relance faite a IHS ce jour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67">
          <cell r="B67" t="str">
            <v>ADM_236</v>
          </cell>
          <cell r="T67" t="str">
            <v>(05/03/2026 cell huawei): 03/05/2026 : Power issue || Mail sent to camusat</v>
          </cell>
        </row>
        <row r="68">
          <cell r="B68" t="str">
            <v>ADM_236</v>
          </cell>
          <cell r="T68" t="str">
            <v>(05/03/2026 cell huawei): 03/05/2026 : Power issue || Mail sent to camusat</v>
          </cell>
        </row>
        <row r="69">
          <cell r="B69" t="str">
            <v>ADM_236</v>
          </cell>
          <cell r="T69" t="str">
            <v>(05/03/2026 cell huawei): 03/05/2026 : Power issue || Mail sent to camusat</v>
          </cell>
        </row>
        <row r="70">
          <cell r="B70" t="str">
            <v>ADM_236</v>
          </cell>
          <cell r="T70" t="str">
            <v>(05/03/2026 cell huawei): 03/05/2026 : Power issue || Mail sent to camusat</v>
          </cell>
        </row>
        <row r="71">
          <cell r="B71" t="str">
            <v>ADM_236</v>
          </cell>
          <cell r="T71" t="str">
            <v>(05/03/2026 cell huawei): 03/05/2026 : Power issue || Mail sent to camusat</v>
          </cell>
        </row>
        <row r="72">
          <cell r="B72" t="str">
            <v>ADM_236</v>
          </cell>
          <cell r="T72" t="str">
            <v>(05/03/2026 cell huawei): 03/05/2026 : Power issue || Mail sent to camusat</v>
          </cell>
        </row>
        <row r="73">
          <cell r="B73" t="str">
            <v>NRD_060</v>
          </cell>
          <cell r="T73" t="str">
            <v>(05/03/2026 cell huawei): 02/05/2026 : Relance faite a IHS ce jour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ell>
        </row>
        <row r="74">
          <cell r="B74" t="str">
            <v>EXN_457</v>
          </cell>
          <cell r="T74" t="str">
            <v>(05/03/2026 cell huawei): 30/04/2026 : Besoin d'analyse BO RAN || FME should check power cable, connectivity of RRU 70</v>
          </cell>
        </row>
        <row r="75">
          <cell r="B75" t="str">
            <v>EXN_104</v>
          </cell>
          <cell r="T75" t="str">
            <v>(05/03/2026 cell huawei): 02/04/2026 : Besoin d'analyse BO RAN</v>
          </cell>
        </row>
        <row r="76">
          <cell r="B76" t="str">
            <v>LIT_831</v>
          </cell>
          <cell r="T76" t="str">
            <v>(05/03/2026 cell huawei): 30/04/2026 : FO recue ce jour || ETA 12H pour remplacement
29/04/2026 : SPARE recuperee au WH et expedition en cours || ETD le 29042026 soir || ETA 30042026
28/04/2028 : Check Connectivite entre BBU &amp; RRU/Check FO ou SFP || ETA 13H || FO faulty || Cde en cours</v>
          </cell>
        </row>
        <row r="77">
          <cell r="B77" t="str">
            <v>NRD_188</v>
          </cell>
          <cell r="T77" t="str">
            <v xml:space="preserve">(05/03/2026 cell huawei):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ells down 27042026 11h28"/>
      <sheetName val="cells down 27042026 18h01"/>
      <sheetName val="cells down 28042026 8h32"/>
      <sheetName val="cells down 28042026 12h36"/>
      <sheetName val="cells down 28042026 16h33"/>
      <sheetName val="cells down 29042026 8h28"/>
      <sheetName val="cells down 29042026 12h17"/>
      <sheetName val="cells down 29042026 16h06"/>
      <sheetName val="cells down 30042026 8h32"/>
      <sheetName val="cells down 30042026 12h10"/>
      <sheetName val="cells down 30042026 16h20"/>
      <sheetName val="cells down 02052026 8h50"/>
      <sheetName val="cells down 02052026 13h50"/>
      <sheetName val="cells down 02052026 16h50"/>
      <sheetName val="Rapport  "/>
      <sheetName val="Breackdown-Global "/>
      <sheetName val="UP"/>
      <sheetName val="New"/>
      <sheetName val="TREND ZTE Cel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B1" t="str">
            <v>Site code</v>
          </cell>
        </row>
        <row r="2">
          <cell r="B2" t="str">
            <v>CTR_952</v>
          </cell>
          <cell r="R2" t="str">
            <v xml:space="preserve">(05/03/2026 cell zte): 
02/05/2026 : point renvoye au BO RAN pour analyse approfondi
30/04/2026 : Fme ative pour continuer les checks || ETA 13h || Up apres Swap port 1 et port 2
29/04/2026 : FME should Check and clean jumper, port 2 of RRU 52  || Fme active || ETA 16h || Intervention en cours
28/04/2026 : Besoin d'analyse BO RAN || Atenna standing wave ratio is closed // Under observation </v>
          </cell>
        </row>
        <row r="3">
          <cell r="B3" t="str">
            <v>CTR_020</v>
          </cell>
          <cell r="R3" t="str">
            <v>(05/03/2026 cell zte): 02/05/2026 : Need BO RAN analysis || FME should check GPS feeder status, GPS cable, GPS module</v>
          </cell>
        </row>
        <row r="4">
          <cell r="B4" t="str">
            <v>CTR_020</v>
          </cell>
          <cell r="R4" t="str">
            <v>(05/03/2026 cell zte): 02/05/2026 : Need BO RAN analysis || FME should check GPS feeder status, GPS cable, GPS module</v>
          </cell>
        </row>
        <row r="5">
          <cell r="B5" t="str">
            <v>CTR_020</v>
          </cell>
          <cell r="R5" t="str">
            <v>(05/03/2026 cell zte): 02/05/2026 : Need BO RAN analysis || FME should check GPS feeder status, GPS cable, GPS module</v>
          </cell>
        </row>
        <row r="6">
          <cell r="B6" t="str">
            <v>CTR_020</v>
          </cell>
          <cell r="R6" t="str">
            <v>(05/03/2026 cell zte): 02/05/2026 : Need BO RAN analysis || FME should check GPS feeder status, GPS cable, GPS module</v>
          </cell>
        </row>
        <row r="7">
          <cell r="B7" t="str">
            <v>CTR_020</v>
          </cell>
          <cell r="R7" t="str">
            <v>(05/03/2026 cell zte): 02/05/2026 : Need BO RAN analysis || FME should check GPS feeder status, GPS cable, GPS module</v>
          </cell>
        </row>
        <row r="8">
          <cell r="B8" t="str">
            <v>CTR_020</v>
          </cell>
          <cell r="R8" t="str">
            <v>(05/03/2026 cell zte): 02/05/2026 : Need BO RAN analysis || FME should check GPS feeder status, GPS cable, GPS module</v>
          </cell>
        </row>
        <row r="9">
          <cell r="B9" t="str">
            <v>CTR_020</v>
          </cell>
          <cell r="R9" t="str">
            <v>(05/03/2026 cell zte): 02/05/2026 : Need BO RAN analysis || FME should check GPS feeder status, GPS cable, GPS module</v>
          </cell>
        </row>
        <row r="10">
          <cell r="B10" t="str">
            <v>CTR_020</v>
          </cell>
          <cell r="R10" t="str">
            <v>(05/03/2026 cell zte): 02/05/2026 : Need BO RAN analysis || FME should check GPS feeder status, GPS cable, GPS module</v>
          </cell>
        </row>
        <row r="11">
          <cell r="B11" t="str">
            <v>CTR_020</v>
          </cell>
          <cell r="R11" t="str">
            <v>(05/03/2026 cell zte): 02/05/2026 : Need BO RAN analysis || FME should check GPS feeder status, GPS cable, GPS module</v>
          </cell>
        </row>
        <row r="12">
          <cell r="B12" t="str">
            <v>CTR_020</v>
          </cell>
          <cell r="R12" t="str">
            <v>(05/03/2026 cell zte): 02/05/2026 : Need BO RAN analysis || FME should check GPS feeder status, GPS cable, GPS module</v>
          </cell>
        </row>
        <row r="13">
          <cell r="B13" t="str">
            <v>LIT_336</v>
          </cell>
          <cell r="R13" t="str">
            <v xml:space="preserve">(05/03/2026 cell zte): 02/04/2026 : Need BO RAN analysis </v>
          </cell>
        </row>
        <row r="14">
          <cell r="B14" t="str">
            <v>LIT_227</v>
          </cell>
          <cell r="R14" t="str">
            <v>(05/03/2026 cell zte): 02/04/2026 : Intervention prevu pour ce jour
30/04/2026 : Besoin d'analyse BO RAN || Site unstble Activate FME to Check and clean jumper, port 3 of RRU61 || Fme active ||  Escalade faite au RM || Feedback RM  : Pending/01-05-2026</v>
          </cell>
        </row>
        <row r="15">
          <cell r="B15" t="str">
            <v>CTR_455</v>
          </cell>
          <cell r="R15" t="str">
            <v>(05/03/2026 cell zte): 
29/04/2026 : Feedback camrail attendu
28/04/2026 : Demande de Work_permit par OCM a Camrail || Feedback camrail attendu attendu
27/04/2026 : Besoin d'analyse BO RAN || FME should check Antenna Fider status</v>
          </cell>
        </row>
        <row r="16">
          <cell r="B16" t="str">
            <v>LIT_336</v>
          </cell>
          <cell r="R16" t="str">
            <v xml:space="preserve">(05/03/2026 cell zte): 02/04/2026 : Need BO RAN analysis </v>
          </cell>
        </row>
        <row r="17">
          <cell r="B17" t="str">
            <v>LIT_336</v>
          </cell>
          <cell r="R17" t="str">
            <v xml:space="preserve">(05/03/2026 cell zte): 02/04/2026 : Need BO RAN analysis </v>
          </cell>
        </row>
        <row r="18">
          <cell r="B18" t="str">
            <v>LIT_336</v>
          </cell>
          <cell r="R18" t="str">
            <v xml:space="preserve">(05/03/2026 cell zte): 02/04/2026 : Need BO RAN analysis </v>
          </cell>
        </row>
        <row r="19">
          <cell r="B19" t="str">
            <v>LIT_336</v>
          </cell>
          <cell r="R19" t="str">
            <v xml:space="preserve">(05/03/2026 cell zte): 02/04/2026 : Need BO RAN analysis </v>
          </cell>
        </row>
        <row r="20">
          <cell r="B20" t="str">
            <v>LIT_336</v>
          </cell>
          <cell r="R20" t="str">
            <v xml:space="preserve">(05/03/2026 cell zte): 02/04/2026 : Need BO RAN analysis </v>
          </cell>
        </row>
        <row r="21">
          <cell r="B21" t="str">
            <v>LIT_112</v>
          </cell>
          <cell r="R21" t="str">
            <v>(05/03/2026 cell zte): 02/04/2026 : Intervention prevu pour ce jour
30/04/2026 : Escalade faite au RM || Feedback RM  : Pending/ 02-05-2026
29/04/2026 : Intervention prevu pour demain 30042026
28/04/2026 : Fme active ETA attendu || Intervention prevu pour demain
27/04/2026 : Besoin d'analyse BO RAN || Check and clean jumper, port 2 of RRU 61</v>
          </cell>
        </row>
        <row r="22">
          <cell r="B22" t="str">
            <v>CTR_878</v>
          </cell>
          <cell r="R22" t="str">
            <v>(05/03/2026 cell zte): 02/05/2026 : Need BO RAN analysis</v>
          </cell>
        </row>
        <row r="23">
          <cell r="B23" t="str">
            <v>SUD_122</v>
          </cell>
          <cell r="R23" t="str">
            <v>(05/03/2026 cell zte):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v>
          </cell>
        </row>
        <row r="24">
          <cell r="B24" t="str">
            <v>SUD_122</v>
          </cell>
          <cell r="R24" t="str">
            <v>(05/03/2026 cell zte):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v>
          </cell>
        </row>
        <row r="25">
          <cell r="B25" t="str">
            <v>SUD_122</v>
          </cell>
          <cell r="R25" t="str">
            <v>(05/03/2026 cell zte):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v>
          </cell>
        </row>
        <row r="26">
          <cell r="B26" t="str">
            <v>SUD_122</v>
          </cell>
          <cell r="R26" t="str">
            <v>(05/03/2026 cell zte):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v>
          </cell>
        </row>
        <row r="27">
          <cell r="B27" t="str">
            <v>CTR_702</v>
          </cell>
          <cell r="R27" t="str">
            <v>(05/03/2026 cell zte): 02/05/2026 : Need BO RAN analysis</v>
          </cell>
        </row>
        <row r="28">
          <cell r="B28" t="str">
            <v>CTR_702</v>
          </cell>
          <cell r="R28" t="str">
            <v>(05/03/2026 cell zte): 02/05/2026 : Need BO RAN analysis</v>
          </cell>
        </row>
        <row r="29">
          <cell r="B29" t="str">
            <v>SUD_122</v>
          </cell>
          <cell r="R29" t="str">
            <v>(05/03/2026 cell zte):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v>
          </cell>
        </row>
        <row r="30">
          <cell r="B30" t="str">
            <v>SUD_122</v>
          </cell>
          <cell r="R30" t="str">
            <v>(05/03/2026 cell zte):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v>
          </cell>
        </row>
        <row r="31">
          <cell r="B31" t="str">
            <v>SUD_122</v>
          </cell>
          <cell r="R31" t="str">
            <v>(05/03/2026 cell zte):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v>
          </cell>
        </row>
        <row r="32">
          <cell r="B32" t="str">
            <v>LIT_696</v>
          </cell>
          <cell r="R32" t="str">
            <v xml:space="preserve">(05/03/2026 cell zte): 30/04/2026 : Power issue || Mail sent to camusat || Feedback camusat : FME en route pour le site ETA 12 :15.
</v>
          </cell>
        </row>
        <row r="33">
          <cell r="B33" t="str">
            <v>CTR_669</v>
          </cell>
          <cell r="R33" t="str">
            <v xml:space="preserve">(05/03/2026 cell zte): 02/05/2026 : Power issue || Mail sent to Camusat </v>
          </cell>
        </row>
        <row r="34">
          <cell r="B34" t="str">
            <v>CTR_529</v>
          </cell>
          <cell r="R34" t="str">
            <v xml:space="preserve">(05/03/2026 cell zte): 02/05/2026 : Power issue || UP after return power </v>
          </cell>
        </row>
        <row r="35">
          <cell r="B35" t="str">
            <v>CTR_527</v>
          </cell>
          <cell r="R35" t="str">
            <v xml:space="preserve">(05/03/2026 cell zte): 02/05/2026 : Power issue || Mail sent to IHS </v>
          </cell>
        </row>
        <row r="36">
          <cell r="B36" t="str">
            <v>LIT_934</v>
          </cell>
          <cell r="R36" t="str">
            <v>(05/03/2026 cell zte): 02/04/2026 : Intervention prevu pour ce jour
30/04/2026 : Escalade faite au RM || Feedback RM : Pending/02-05-2026
29/04/2026 : Fme should check power cable on RRU 51 || Fme active || intervention sur site mais probleme pas toujours resolu || Intervention reportee a demain 30042026</v>
          </cell>
        </row>
      </sheetData>
      <sheetData sheetId="12">
        <row r="1">
          <cell r="B1" t="str">
            <v>Site code</v>
          </cell>
        </row>
        <row r="2">
          <cell r="B2" t="str">
            <v>LIT_497</v>
          </cell>
          <cell r="R2" t="str">
            <v xml:space="preserve">(05/03/2026 cell zte): 02/04/2026 : Need BO RAN analysis </v>
          </cell>
        </row>
        <row r="3">
          <cell r="B3" t="str">
            <v>LIT_651</v>
          </cell>
          <cell r="R3" t="str">
            <v xml:space="preserve">(05/03/2026 cell zte): 02/04/2026 : Need BO RAN analysis </v>
          </cell>
        </row>
        <row r="4">
          <cell r="B4" t="str">
            <v>LIT_651</v>
          </cell>
          <cell r="R4" t="str">
            <v xml:space="preserve">(05/03/2026 cell zte): 02/04/2026 : Need BO RAN analysis </v>
          </cell>
        </row>
        <row r="5">
          <cell r="B5" t="str">
            <v>LIT_651</v>
          </cell>
          <cell r="R5" t="str">
            <v xml:space="preserve">(05/03/2026 cell zte): 02/04/2026 : Need BO RAN analysis </v>
          </cell>
        </row>
        <row r="6">
          <cell r="B6" t="str">
            <v>LIT_651</v>
          </cell>
          <cell r="R6" t="str">
            <v xml:space="preserve">(05/03/2026 cell zte): 02/04/2026 : Need BO RAN analysis </v>
          </cell>
        </row>
        <row r="7">
          <cell r="B7" t="str">
            <v>LIT_651</v>
          </cell>
          <cell r="R7" t="str">
            <v xml:space="preserve">(05/03/2026 cell zte): 02/04/2026 : Need BO RAN analysis </v>
          </cell>
        </row>
        <row r="8">
          <cell r="B8" t="str">
            <v>LIT_651</v>
          </cell>
          <cell r="R8" t="str">
            <v xml:space="preserve">(05/03/2026 cell zte): 02/04/2026 : Need BO RAN analysis </v>
          </cell>
        </row>
        <row r="9">
          <cell r="B9" t="str">
            <v>LIT_497</v>
          </cell>
          <cell r="R9" t="str">
            <v xml:space="preserve">(05/03/2026 cell zte): 02/04/2026 : Need BO RAN analysis </v>
          </cell>
        </row>
        <row r="10">
          <cell r="B10" t="str">
            <v>LIT_497</v>
          </cell>
          <cell r="R10" t="str">
            <v xml:space="preserve">(05/03/2026 cell zte): 02/04/2026 : Need BO RAN analysis </v>
          </cell>
        </row>
        <row r="11">
          <cell r="B11" t="str">
            <v>LIT_497</v>
          </cell>
          <cell r="R11" t="str">
            <v xml:space="preserve">(05/03/2026 cell zte): 02/04/2026 : Need BO RAN analysis </v>
          </cell>
        </row>
        <row r="12">
          <cell r="B12" t="str">
            <v>LIT_497</v>
          </cell>
          <cell r="R12" t="str">
            <v xml:space="preserve">(05/03/2026 cell zte): 02/04/2026 : Need BO RAN analysis </v>
          </cell>
        </row>
        <row r="13">
          <cell r="B13" t="str">
            <v>LIT_497</v>
          </cell>
          <cell r="R13" t="str">
            <v xml:space="preserve">(05/03/2026 cell zte): 02/04/2026 : Need BO RAN analysis </v>
          </cell>
        </row>
        <row r="14">
          <cell r="B14" t="str">
            <v>LIT_523</v>
          </cell>
          <cell r="R14" t="str">
            <v xml:space="preserve">(05/03/2026 cell zte): 02/04/2026 : Need BO RAN analysis </v>
          </cell>
        </row>
        <row r="15">
          <cell r="B15" t="str">
            <v>LIT_934</v>
          </cell>
          <cell r="R15" t="str">
            <v>(05/03/2026 cell zte): 02/04/2026 : Intervention prevu pour ce jour
30/04/2026 : Escalade faite au RM || Feedback RM : Pending/02-05-2026
29/04/2026 : Fme should check power cable on RRU 51 || Fme Lucien active || intervention sur site mais probleme pas toujours resolu || Intervention reportee a demain 30042026</v>
          </cell>
        </row>
        <row r="16">
          <cell r="B16" t="str">
            <v>LIT_336</v>
          </cell>
          <cell r="R16" t="str">
            <v>(05/03/2026 cell zte): 02/04/2026 : Need BO RAN analysis || 3G Cells down =&gt; Transmission investigation needed</v>
          </cell>
        </row>
        <row r="17">
          <cell r="B17" t="str">
            <v>LIT_227</v>
          </cell>
          <cell r="R17" t="str">
            <v>(05/03/2026 cell zte): 02/05/2026 : Intervention prevu pour ce jour || FME sur site || Intervention en cours 
30/04/2026 : Besoin d'analyse BO RAN || Site unstble Activate FME Maruis to Check and clean jumper, port 3 of RRU61 || Fme active ||  Escalade faite au RM || Feedback RM  : Pending/01-05-2026</v>
          </cell>
        </row>
        <row r="18">
          <cell r="B18" t="str">
            <v>CTR_455</v>
          </cell>
          <cell r="R18" t="str">
            <v>(05/03/2026 cell zte): 
02/04/2026 : Demande du work permis initier || Nous attendons le retour de Camrail
29/04/2026 : Feedback camrail attendu
28/04/2026 : Demande de Work_permit par OCM a Camrail || Feedback camrail attendu attendu
27/04/2026 : Besoin d'analyse BO RAN || FME should check Antenna Fider status</v>
          </cell>
        </row>
        <row r="19">
          <cell r="B19" t="str">
            <v>LIT_336</v>
          </cell>
          <cell r="R19" t="str">
            <v>(05/03/2026 cell zte): 02/04/2026 : Need BO RAN analysis || 3G Cells down =&gt; Transmission investigation needed</v>
          </cell>
        </row>
        <row r="20">
          <cell r="B20" t="str">
            <v>LIT_336</v>
          </cell>
          <cell r="R20" t="str">
            <v>(05/03/2026 cell zte): 02/04/2026 : Need BO RAN analysis || 3G Cells down =&gt; Transmission investigation needed</v>
          </cell>
        </row>
        <row r="21">
          <cell r="B21" t="str">
            <v>LIT_336</v>
          </cell>
          <cell r="R21" t="str">
            <v>(05/03/2026 cell zte): 02/04/2026 : Need BO RAN analysis || 3G Cells down =&gt; Transmission investigation needed</v>
          </cell>
        </row>
        <row r="22">
          <cell r="B22" t="str">
            <v>LIT_336</v>
          </cell>
          <cell r="R22" t="str">
            <v>(05/03/2026 cell zte): 02/04/2026 : Need BO RAN analysis || 3G Cells down =&gt; Transmission investigation needed</v>
          </cell>
        </row>
        <row r="23">
          <cell r="B23" t="str">
            <v>LIT_336</v>
          </cell>
          <cell r="R23" t="str">
            <v>(05/03/2026 cell zte): 02/04/2026 : Need BO RAN analysis || 3G Cells down =&gt; Transmission investigation needed</v>
          </cell>
        </row>
        <row r="24">
          <cell r="B24" t="str">
            <v>LIT_112</v>
          </cell>
          <cell r="R24" t="str">
            <v>(05/03/2026 cell zte): 02/04/2026 : Intervention prevu pour ce jour
30/04/2026 : Escalade faite au RM || Feedback RM  : Pending/ 02-05-2026
29/04/2026 : Intervention prevu pour demain 30042026
28/04/2026 : Fme Yannick tchoupaactive ETA attendu || Intervention prevu pour demain
27/04/2026 : Besoin d'analyse BO RAN || Check and clean jumper, port 2 of RRU 61</v>
          </cell>
        </row>
        <row r="25">
          <cell r="B25" t="str">
            <v>CTR_878</v>
          </cell>
          <cell r="R25" t="str">
            <v>(05/03/2026 cell zte): 02/05/2026 : Need BO RAN analysis || FME should check and clean jumper, port 2 of RRU 51 || Probeme d'access</v>
          </cell>
        </row>
        <row r="26">
          <cell r="B26" t="str">
            <v>SUD_122</v>
          </cell>
          <cell r="R26" t="str">
            <v>(05/03/2026 cell zte): 02/05/2026 : En attente du suuport de Camusat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v>
          </cell>
        </row>
        <row r="27">
          <cell r="B27" t="str">
            <v>SUD_122</v>
          </cell>
          <cell r="R27" t="str">
            <v>(05/03/2026 cell zte): 02/05/2026 : En attente du suuport de Camusat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v>
          </cell>
        </row>
        <row r="28">
          <cell r="B28" t="str">
            <v>SUD_122</v>
          </cell>
          <cell r="R28" t="str">
            <v>(05/03/2026 cell zte): 02/05/2026 : En attente du suuport de Camusat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v>
          </cell>
        </row>
        <row r="29">
          <cell r="B29" t="str">
            <v>SUD_122</v>
          </cell>
          <cell r="R29" t="str">
            <v>(05/03/2026 cell zte): 02/05/2026 : En attente du suuport de Camusat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v>
          </cell>
        </row>
        <row r="30">
          <cell r="B30" t="str">
            <v>CTR_702</v>
          </cell>
          <cell r="R30" t="str">
            <v>(05/03/2026 cell zte): 02/05/2026 : Need BO RAN analysis || FME should check and clean jumper, port 2 of RRU 61 and 51</v>
          </cell>
        </row>
        <row r="31">
          <cell r="B31" t="str">
            <v>CTR_702</v>
          </cell>
          <cell r="R31" t="str">
            <v>(05/03/2026 cell zte): 02/05/2026 : Need BO RAN analysis || FME should check and clean jumper, port 2 of RRU 61 and 51</v>
          </cell>
        </row>
        <row r="32">
          <cell r="B32" t="str">
            <v>SUD_122</v>
          </cell>
          <cell r="R32" t="str">
            <v>(05/03/2026 cell zte): 02/05/2026 : En attente du suuport de Camusat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v>
          </cell>
        </row>
        <row r="33">
          <cell r="B33" t="str">
            <v>SUD_122</v>
          </cell>
          <cell r="R33" t="str">
            <v>(05/03/2026 cell zte): 02/05/2026 : En attente du suuport de Camusat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v>
          </cell>
        </row>
        <row r="34">
          <cell r="B34" t="str">
            <v>SUD_122</v>
          </cell>
          <cell r="R34" t="str">
            <v>(05/03/2026 cell zte): 02/05/2026 : En attente du suuport de Camusat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v>
          </cell>
        </row>
        <row r="35">
          <cell r="B35" t="str">
            <v>LIT_696</v>
          </cell>
          <cell r="R35" t="str">
            <v xml:space="preserve">(05/03/2026 cell zte): 
30/04/2026 : Power issue || Mail sent to camusat || Feedback camusat : FME en route pour le site ETA 12 :15.
</v>
          </cell>
        </row>
        <row r="36">
          <cell r="B36" t="str">
            <v>LIT_528</v>
          </cell>
          <cell r="R36" t="str">
            <v xml:space="preserve">(05/03/2026 cell zte): 02/04/2026 : Power issue || Mail sent to IHS </v>
          </cell>
        </row>
      </sheetData>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ell downs 27042026 11h"/>
      <sheetName val="cell downs 27042026 17h40"/>
      <sheetName val="cell downs 28042026 8h40"/>
      <sheetName val="cell downs 28042026 13h40"/>
      <sheetName val="cell downs 28042026 17h "/>
      <sheetName val="cell downs 29042026 8h48"/>
      <sheetName val="cell downs 29042026 12h40"/>
      <sheetName val="cell downs 29042026 16H30"/>
      <sheetName val="cell downs 30042026 8h30"/>
      <sheetName val="cell downs 30042026 12h10"/>
      <sheetName val="cell downs 30042026 16h30"/>
      <sheetName val="cell downs 02052026 8H51"/>
      <sheetName val="cell downs 02052026 14h"/>
      <sheetName val="cell downs 02052026 17h16"/>
      <sheetName val="cell downs 02052026 17h16 (2)"/>
      <sheetName val="cell downs 03052026 8h40 "/>
      <sheetName val="Sheet9"/>
      <sheetName val="Rapport"/>
      <sheetName val="Breackdown-Global"/>
      <sheetName val="TREND Cell Nokia"/>
      <sheetName val="New"/>
      <sheetName val="UP"/>
      <sheetName val="cell downs 30042026 16h30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1">
          <cell r="B1" t="str">
            <v>site code</v>
          </cell>
        </row>
        <row r="2">
          <cell r="B2" t="str">
            <v>EST_267</v>
          </cell>
          <cell r="R2" t="str">
            <v xml:space="preserve">(05/03/2026 cell nokia): 21/04/2026 : Pas encore transferer </v>
          </cell>
        </row>
        <row r="3">
          <cell r="B3" t="str">
            <v>EXN_172</v>
          </cell>
          <cell r="R3" t="str">
            <v>(05/03/2026 cell nokia):  
21/04/2026 : Relance faite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v>
          </cell>
        </row>
        <row r="4">
          <cell r="B4" t="str">
            <v>EXN_172</v>
          </cell>
          <cell r="R4" t="str">
            <v>(05/03/2026 cell nokia):  
21/04/2026 : Relance faite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v>
          </cell>
        </row>
        <row r="5">
          <cell r="B5" t="str">
            <v>LIT_515</v>
          </cell>
          <cell r="R5" t="str">
            <v xml:space="preserve">(05/03/2026 cell nokia): 02/05/2026 : Feedback RM : Intervention prevue pour demain  FME presentement sur le site de  Songloulou
30/04/2026 : Escalade faite au RM  || En attente du feeback du RM 
29/04/2026: FME est sur le site couper de songloulou. intervention demain 30/04/2026 || Yannick mba
28/04/2026: || Forte pluie  dans la zone||Intervention pour demain 29/04/2026
27/04/2026 : Need BO RAN analysis || Check and clean jumper, port 2 of FRGU </v>
          </cell>
        </row>
        <row r="6">
          <cell r="B6" t="str">
            <v>LIT_508</v>
          </cell>
          <cell r="R6" t="str">
            <v xml:space="preserve">(05/03/2026 cell nokia): 02/05/2026 : Feedback RM : Intervention prevue pour demain  FME presentement sur le site de  Songloulou
30/04/2026 : Escalade faite au RM || En attente du feeback du RM 
29/04/2026: FME est sur le site couper de songloulou. intervention demain 30/04/2026
28/04/2026 : FME en route pour le site || ETA : 12h||FME sur sokelle||Forte pluie dans la zone|| Intervention renvoyer pour demain 29/04/2026
27/04/2026 : Check and replace FRGU || ETA : 28/04/2026 </v>
          </cell>
        </row>
        <row r="7">
          <cell r="B7" t="str">
            <v>ADM_128</v>
          </cell>
          <cell r="R7" t="str">
            <v xml:space="preserve">(05/03/2026 cell nokia): 
28/04/2026 : Feedback RM : because the site is too far, we should move with spare part, but actually No FXDB at Ngaoundere WH. Command made at Maroua WH and should move tomorrow (with Esico) ETA to reach Ngaoundere 03/05/2026, ETA to reach the site W19  (05/05/2026)
27/04/2026 : Need BO RAN analysis || Check and clean jumper, port 1 of FXDB || Access issue </v>
          </cell>
        </row>
        <row r="8">
          <cell r="B8" t="str">
            <v>NRO_258</v>
          </cell>
          <cell r="R8" t="str">
            <v>(05/03/2026 cell nokia): 02/04/2026 : Probleme d'access 
30/04/2026 : Probleme d'access || Action avec le level 0 en cours || mFeedback RM: Intervention postpone to Saturday 02/05/2026 due to insecurity
29/04/2026 : Escalade faite au RM : en attente de son feedback 
28/04/2026 : Escalade faite au RM|| FME Donald 
27/04/2026 : Need BO RAN analysis || Check and clean jumper, port 4 of ARGA</v>
          </cell>
        </row>
        <row r="9">
          <cell r="B9" t="str">
            <v>NRO_098</v>
          </cell>
          <cell r="R9" t="str">
            <v>(05/03/2026 cell nokia): 02/04/2026 : Access issue ||  Feedback RM : Intervention planned on 05.05.2026
30/04/2026 : Probleme d'access || Nouvelle tentative 
28/04/2026 : Escalade faite au RM || Plan for 30/04/2026  || FME donald || Feedback RM : Road blocked No traffic if we can Go as planned on 30.04.2027
23/04/2026 : Check breaker and  interconnection AREA(sfp, optical fiber) between system and radio module, swap its if needed|| ETA : 24/04/2026 || UP After remote reset</v>
          </cell>
        </row>
        <row r="10">
          <cell r="B10" t="str">
            <v>EXN_107</v>
          </cell>
          <cell r="R10" t="str">
            <v xml:space="preserve">(05/03/2026 cell nokia): 29/04/2026 : Negociation d'access en cours 
28/04/2026 : Access issue 
27/04/2026 : Access issue || Negociation en cours 
23/04/2026 : Intervention ce jour || Acees issue || Negociation en cours 
22/04/2026 :  Fibre pas recue || ETD: Ce soir || Intervention demain 23/04/2026 
21/04/2026 : Expedition F.O Ce jour de Garoua 
20/04/2026 : Check and clean FRGU ant 1 || FME Eli ACTIVER pour investigation || Investigation en cours avec le level 0 || Investigation non aboutti FME ira sur site demain || ETA: 21042026 </v>
          </cell>
        </row>
        <row r="11">
          <cell r="B11" t="str">
            <v>EST_268</v>
          </cell>
          <cell r="R11" t="str">
            <v>(05/03/2026 cell nokia): 24/04/2026 : Check breaker and  interconnection ARDA and ARMA (sfp, optical fiber) between system and radio module, swap its if needed</v>
          </cell>
        </row>
        <row r="12">
          <cell r="B12" t="str">
            <v>EST_268</v>
          </cell>
          <cell r="R12" t="str">
            <v>(05/03/2026 cell nokia): 24/04/2026 : Check breaker and  interconnection ARDA and ARMA (sfp, optical fiber) between system and radio module, swap its if needed</v>
          </cell>
        </row>
        <row r="13">
          <cell r="B13" t="str">
            <v>EST_268</v>
          </cell>
          <cell r="R13" t="str">
            <v>(05/03/2026 cell nokia): 24/04/2026 : Check breaker and  interconnection ARDA and ARMA (sfp, optical fiber) between system and radio module, swap its if needed</v>
          </cell>
        </row>
        <row r="14">
          <cell r="B14" t="str">
            <v>EST_268</v>
          </cell>
          <cell r="R14" t="str">
            <v>(05/03/2026 cell nokia): 24/04/2026 : Check breaker and  interconnection ARDA and ARMA (sfp, optical fiber) between system and radio module, swap its if needed</v>
          </cell>
        </row>
        <row r="15">
          <cell r="B15" t="str">
            <v>EST_268</v>
          </cell>
          <cell r="R15" t="str">
            <v>(05/03/2026 cell nokia): 24/04/2026 : Check breaker and  interconnection ARDA and ARMA (sfp, optical fiber) between system and radio module, swap its if needed</v>
          </cell>
        </row>
        <row r="16">
          <cell r="B16" t="str">
            <v>TR_1118</v>
          </cell>
          <cell r="R16" t="str">
            <v xml:space="preserve">(05/03/2026 cell nokia): 27/04/2026 : Check breaker and  interconnection AHPMDA (sfp, optical fiber) between system and radio module, swap its if needed </v>
          </cell>
        </row>
        <row r="17">
          <cell r="B17" t="str">
            <v>EST_185</v>
          </cell>
          <cell r="R17" t="str">
            <v>(05/03/2026 cell nokia): 20/04/2026 : Check and clean ARPA ant 2,3,4,5,6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v>
          </cell>
        </row>
        <row r="18">
          <cell r="B18" t="str">
            <v>EST_185</v>
          </cell>
          <cell r="R18" t="str">
            <v>(05/03/2026 cell nokia): 20/04/2026 : Check and clean ARPA ant 2,3,4,5,6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v>
          </cell>
        </row>
        <row r="19">
          <cell r="B19" t="str">
            <v>EST_185</v>
          </cell>
          <cell r="R19" t="str">
            <v>(05/03/2026 cell nokia): 20/04/2026 : Check and clean ARPA ant 2,3,4,5,6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v>
          </cell>
        </row>
        <row r="20">
          <cell r="B20" t="str">
            <v>EST_185</v>
          </cell>
          <cell r="R20" t="str">
            <v>(05/03/2026 cell nokia): 20/04/2026 : Check and clean ARPA ant 2,3,4,5,6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v>
          </cell>
        </row>
        <row r="21">
          <cell r="B21" t="str">
            <v>LIT_519</v>
          </cell>
          <cell r="R21" t="str">
            <v xml:space="preserve">(05/03/2026 cell nokia): 02/05/2026 : Feedback RM : Intervention prevue pour demain  FME presentement sur le site de  Songloulou
30/04/2026 : Escalade faite au RM|| En attente du feeback du RM  
2902026 : FME presntement a mbongo || ETA: 30042026
28/04/2026 : Check breaker and  interconnection FRMF (sfp, optical fiber) between system and radio module, swap its if needed || FME yannick  presentement en route pour le site de logbong|| Forte pluie  dans la zone||Intervention pour demain 29/04/2026 </v>
          </cell>
        </row>
        <row r="22">
          <cell r="B22" t="str">
            <v>ADM_251</v>
          </cell>
          <cell r="R22" t="str">
            <v>(05/03/2026 cell nokia): 27/04/2026 : Need BO RAN analysis || Closed after reset but FME should check and replace SFP</v>
          </cell>
        </row>
        <row r="23">
          <cell r="B23" t="str">
            <v>SUO_097</v>
          </cell>
          <cell r="R23" t="str">
            <v xml:space="preserve">(05/03/2026 cell nokia): 02/05/2026 : Spare recue et expedier du cote de gamoko - Hill.
 30/04/2026 : Spare Jumper Not available waiting Update from Huawei team || Spare recu du cote Huawei 
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v>
          </cell>
        </row>
        <row r="24">
          <cell r="B24" t="str">
            <v>SUO_097</v>
          </cell>
          <cell r="R24" t="str">
            <v xml:space="preserve">(05/03/2026 cell nokia): 02/05/2026 : Spare recue et expedier du cote de gamoko - Hill.
 30/04/2026 : Spare Jumper Not available waiting Update from Huawei team || Spare recu du cote Huawei 
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v>
          </cell>
        </row>
        <row r="25">
          <cell r="B25" t="str">
            <v>SUO_097</v>
          </cell>
          <cell r="R25" t="str">
            <v xml:space="preserve">(05/03/2026 cell nokia): 02/05/2026 : Spare recue et expedier du cote de gamoko - Hill.
 30/04/2026 : Spare Jumper Not available waiting Update from Huawei team || Spare recu du cote Huawei 
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v>
          </cell>
        </row>
        <row r="26">
          <cell r="B26" t="str">
            <v>SUO_097</v>
          </cell>
          <cell r="R26" t="str">
            <v xml:space="preserve">(05/03/2026 cell nokia): 02/05/2026 : Spare recue et expedier du cote de gamoko - Hill.
 30/04/2026 : Spare Jumper Not available waiting Update from Huawei team || Spare recu du cote Huawei 
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v>
          </cell>
        </row>
        <row r="27">
          <cell r="B27" t="str">
            <v>LIT_508</v>
          </cell>
          <cell r="R27" t="str">
            <v xml:space="preserve">(05/03/2026 cell nokia): 02/05/2026 : Feedback RM : Intervention prevue pour demain  FME presentement sur le site de  Songloulou
30/04/2026 : Escalade faite au RM || En attente du feeback du RM 
29/04/2026: FME est sur le site couper de songloulou. intervention demain 30/04/2026
28/04/2026 : FME en route pour le site || ETA : 12h||FME sur sokelle||Forte pluie dans la zone|| Intervention renvoyer pour demain 29/04/2026
27/04/2026 : Check and replace FRGU || ETA : 28/04/2026 </v>
          </cell>
        </row>
        <row r="28">
          <cell r="B28" t="str">
            <v>LIT_506</v>
          </cell>
          <cell r="R28" t="str">
            <v xml:space="preserve">(05/03/2026 cell nokia): 02/05/2026 : Feedback RM : Intervention ce jour apres le Songloulou
30/04/2026 : Escalade faite au RM || En attente du feeback du RM 
29/04/2026: FME est sur le site couper de songloulou. intervention demain 30/04/2026
28/04/2026 : FME en route pour le site || ETA : 12h||FME sur sokelle||Forte pluie dans la zone|| Intervention renvoyer pour demain 29/04/2026
27/04/2026 : Check and replace FRGU || ETA : 28/04/2026 </v>
          </cell>
        </row>
        <row r="29">
          <cell r="B29" t="str">
            <v>NRO_255</v>
          </cell>
          <cell r="R29" t="str">
            <v>(05/03/2026 cell nokia): 30/04/2026 : Problemme d'access || FME Jeremiah activer ||Plan for 03/04/206 || Feedback RM :                                
Radio replacement can only be done next week depending on access 
29/04/2026 : Escalade faite au RM : en attente de son feedback 
28/04/2026 : En attente d'analyse BO RAN || FME should check and replace FRGU if needed 
27/04/2027 : Need BO RAN analysis</v>
          </cell>
        </row>
        <row r="30">
          <cell r="B30" t="str">
            <v>LIT_506</v>
          </cell>
          <cell r="R30" t="str">
            <v xml:space="preserve">(05/03/2026 cell nokia): 02/05/2026 : Feedback RM : Intervention ce jour apres le Songloulou
30/04/2026 : Escalade faite au RM || En attente du feeback du RM 
29/04/2026: FME est sur le site couper de songloulou. intervention demain 30/04/2026
28/04/2026 : FME en route pour le site || ETA : 12h||FME sur sokelle||Forte pluie dans la zone|| Intervention renvoyer pour demain 29/04/2026
27/04/2026 : Check and replace FRGU || ETA : 28/04/2026 </v>
          </cell>
        </row>
        <row r="31">
          <cell r="B31" t="str">
            <v>SUD_163</v>
          </cell>
          <cell r="R31" t="str">
            <v xml:space="preserve">(05/03/2026 cell nokia): 02/05/2026 : En attente du feedack de l'expert SPMS
30/04/2026 : Commande de la radio et du jumpeurs passer a l'exper SPMS || En attente de son feedback 
29/04/2026 : FME sur site || Intervention en cours || Radio et jumpeurs faulty 
28/04/2026 : FME en route pour le site ETA: 13h || FME Toujours sur site || il travaille avec le BO RAN 
27/04/2026 : Need BO RAN analysis || Check and clean jumper, port 2 &amp; 3 of AHPMDA || FME dominique activer || ETA : 28/04/2026 </v>
          </cell>
        </row>
        <row r="32">
          <cell r="B32" t="str">
            <v>SUD_163</v>
          </cell>
          <cell r="R32" t="str">
            <v xml:space="preserve">(05/03/2026 cell nokia): 02/05/2026 : En attente du feedack de l'expert SPMS
30/04/2026 : Commande de la radio et du jumpeurs passer a l'exper SPMS || En attente de son feedback 
29/04/2026 : FME sur site || Intervention en cours || Radio et jumpeurs faulty 
28/04/2026 : FME en route pour le site ETA: 13h || FME Toujours sur site || il travaille avec le BO RAN 
27/04/2026 : Need BO RAN analysis || Check and clean jumper, port 2 &amp; 3 of AHPMDA || FME dominique activer || ETA : 28/04/2026 </v>
          </cell>
        </row>
        <row r="33">
          <cell r="B33" t="str">
            <v>NRO_230</v>
          </cell>
          <cell r="R33" t="str">
            <v xml:space="preserve">(05/03/2026 cell nokia): 30/04/2026 : FRMF to be remplaced || plan for W19
29/04/2026: Need BO RAN analysis </v>
          </cell>
        </row>
        <row r="34">
          <cell r="B34" t="str">
            <v>NRO_033</v>
          </cell>
          <cell r="R34" t="str">
            <v xml:space="preserve">(05/03/2026 cell nokia): 02/04/2026 : access issue || Feedback RM : Intervention planned on 03.05.2026
30/04/2026 : Plan on 03.05.2026|| Feedback RM : Plan for 02/05/2026
29|04|2026 : Check and renplace ABIA  || 29/04/2026 : Escalade faite au RM : en attente de son feedback </v>
          </cell>
        </row>
        <row r="35">
          <cell r="B35" t="str">
            <v>NRO_033</v>
          </cell>
          <cell r="R35" t="str">
            <v xml:space="preserve">(05/03/2026 cell nokia): 02/04/2026 : access issue || Feedback RM : Intervention planned on 03.05.2026
30/04/2026 : Plan on 03.05.2026|| Feedback RM : Plan for 02/05/2026
29|04|2026 : Check and renplace ABIA  || 29/04/2026 : Escalade faite au RM : en attente de son feedback </v>
          </cell>
        </row>
        <row r="36">
          <cell r="B36" t="str">
            <v>ADM_251</v>
          </cell>
          <cell r="R36" t="str">
            <v>(05/03/2026 cell nokia): 27/04/2026 : Need BO RAN analysis || Closed after reset but FME should check and replace SFP</v>
          </cell>
        </row>
        <row r="37">
          <cell r="B37" t="str">
            <v>NRO_089</v>
          </cell>
          <cell r="R37" t="str">
            <v xml:space="preserve">(05/03/2026 cell nokia): 30/04/2026 :  Check breaker and  interconnection FXDB (sfp, optical fiber) between system and radio module, swap its if needed || Access issue </v>
          </cell>
        </row>
        <row r="38">
          <cell r="B38" t="str">
            <v>NRD_056</v>
          </cell>
          <cell r="R38" t="str">
            <v xml:space="preserve">(05/03/2026 cell nokia): 30/04/2026 : Need BO RAN analysis </v>
          </cell>
        </row>
        <row r="39">
          <cell r="B39" t="str">
            <v>ADM_141</v>
          </cell>
          <cell r="R39" t="str">
            <v>(05/03/2026 cell nokia):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v>
          </cell>
        </row>
        <row r="40">
          <cell r="B40" t="str">
            <v>ADM_027</v>
          </cell>
          <cell r="R40" t="str">
            <v>(05/03/2026 cell nokia): 30/04/2026 :Need BO RAN ananlysis</v>
          </cell>
        </row>
        <row r="41">
          <cell r="B41" t="str">
            <v>ADM_045</v>
          </cell>
          <cell r="R41" t="str">
            <v>(05/03/2026 cell nokia): 30/04/2026 :Need BO RAN ananlysis</v>
          </cell>
        </row>
        <row r="42">
          <cell r="B42" t="str">
            <v>NRO_046</v>
          </cell>
          <cell r="R42" t="str">
            <v>(05/03/2026 cell nokia): 02/05/2026 : Il faut  changer la baie FKOOP qui pote la BTS 
28/04/2026 : Check breaker and  interconnection ARDA(sfp, optical fiber) between system and radio module, swap its if needed</v>
          </cell>
        </row>
        <row r="43">
          <cell r="B43" t="str">
            <v>NRO_043</v>
          </cell>
          <cell r="R43" t="str">
            <v xml:space="preserve">(05/03/2026 cell nokia): 30/04/2026 : FME donald sur site || Intervention en cours || Feedback RM : 
FME Donald on site now working with BO
29/04/2026 :  Un reset a ete effectuer || Site en observation||Check and solve VSWR on site||VSWR on ARGA, ANT2 || Escalade faite au RM : en attente de son feedback </v>
          </cell>
        </row>
        <row r="44">
          <cell r="B44" t="str">
            <v>EXN_169</v>
          </cell>
          <cell r="R44" t="str">
            <v>(05/03/2026 cell nokia): 02/05/2026 :Need BO RAN ananlysis</v>
          </cell>
        </row>
        <row r="45">
          <cell r="B45" t="str">
            <v>NRO_026</v>
          </cell>
          <cell r="R45" t="str">
            <v xml:space="preserve">(05/03/2026 cell nokia): 03/05/2026 : Feedback RM : No access for now for GSM antenna replacement </v>
          </cell>
        </row>
        <row r="46">
          <cell r="B46" t="str">
            <v>LIT_212</v>
          </cell>
          <cell r="R46" t="str">
            <v>(05/03/2026 cell nokia): 02/05/2026 : Check breaker and  interconnection FBBC  (sfp, optical fiber) between system and radio module, swap its if needed || FME eric activer</v>
          </cell>
        </row>
        <row r="47">
          <cell r="B47" t="str">
            <v>OST_205</v>
          </cell>
          <cell r="R47" t="str">
            <v xml:space="preserve">(05/03/2026 cell nokia): 02/04/2026 : Intervention prevue pour 04/05/2026 
30/04/2026 : Need BO RAN analysis ||Check and replace SFP if needed ||  FME  yaya activer || ETA : 02/04/2026 </v>
          </cell>
        </row>
        <row r="48">
          <cell r="B48" t="str">
            <v>OST_205</v>
          </cell>
          <cell r="R48" t="str">
            <v xml:space="preserve">(05/03/2026 cell nokia): 02/04/2026 : Intervention prevue pour 04/05/2026 
30/04/2026 : Need BO RAN analysis ||Check and replace SFP if needed ||  FME  yaya activer || ETA : 02/04/2026 </v>
          </cell>
        </row>
        <row r="49">
          <cell r="B49" t="str">
            <v>OST_205</v>
          </cell>
          <cell r="R49" t="str">
            <v xml:space="preserve">(05/03/2026 cell nokia): 02/04/2026 : Intervention prevue pour 04/05/2026 
30/04/2026 : Need BO RAN analysis ||Check and replace SFP if needed ||  FME  yaya activer || ETA : 02/04/2026 </v>
          </cell>
        </row>
        <row r="50">
          <cell r="B50" t="str">
            <v>OST_205</v>
          </cell>
          <cell r="R50" t="str">
            <v xml:space="preserve">(05/03/2026 cell nokia): 02/04/2026 : Intervention prevue pour 04/05/2026 
30/04/2026 : Need BO RAN analysis ||Check and replace SFP if needed ||  FME  yaya activer || ETA : 02/04/2026 </v>
          </cell>
        </row>
        <row r="51">
          <cell r="B51" t="str">
            <v>OST_205</v>
          </cell>
          <cell r="R51" t="str">
            <v xml:space="preserve">(05/03/2026 cell nokia): 02/04/2026 : Intervention prevue pour 04/05/2026 
30/04/2026 : Need BO RAN analysis ||Check and replace SFP if needed ||  FME  yaya activer || ETA : 02/04/2026 </v>
          </cell>
        </row>
        <row r="52">
          <cell r="B52" t="str">
            <v>OST_205</v>
          </cell>
          <cell r="R52" t="str">
            <v xml:space="preserve">(05/03/2026 cell nokia): 02/04/2026 : Intervention prevue pour 04/05/2026 
30/04/2026 : Need BO RAN analysis ||Check and replace SFP if needed ||  FME  yaya activer || ETA : 02/04/2026 </v>
          </cell>
        </row>
        <row r="53">
          <cell r="B53" t="str">
            <v>OST_205</v>
          </cell>
          <cell r="R53" t="str">
            <v xml:space="preserve">(05/03/2026 cell nokia): 02/04/2026 : Intervention prevue pour 04/05/2026 
30/04/2026 : Need BO RAN analysis ||Check and replace SFP if needed ||  FME  yaya activer || ETA : 02/04/2026 </v>
          </cell>
        </row>
        <row r="54">
          <cell r="B54" t="str">
            <v>OST_205</v>
          </cell>
          <cell r="R54" t="str">
            <v xml:space="preserve">(05/03/2026 cell nokia): 02/04/2026 : Intervention prevue pour 04/05/2026 
30/04/2026 : Need BO RAN analysis ||Check and replace SFP if needed ||  FME  yaya activer || ETA : 02/04/2026 </v>
          </cell>
        </row>
        <row r="55">
          <cell r="B55" t="str">
            <v>OST_205</v>
          </cell>
          <cell r="R55" t="str">
            <v xml:space="preserve">(05/03/2026 cell nokia): 02/04/2026 : Intervention prevue pour 04/05/2026 
30/04/2026 : Need BO RAN analysis ||Check and replace SFP if needed ||  FME  yaya activer || ETA : 02/04/2026 </v>
          </cell>
        </row>
        <row r="56">
          <cell r="B56" t="str">
            <v>SUD_003</v>
          </cell>
          <cell r="R56" t="str">
            <v>(05/03/2026 cell nokia): 02/05/2026 : Need BO RAN analysis</v>
          </cell>
        </row>
        <row r="57">
          <cell r="B57" t="str">
            <v>SUD_003</v>
          </cell>
          <cell r="R57" t="str">
            <v>(05/03/2026 cell nokia): 02/05/2026 : Need BO RAN analysis</v>
          </cell>
        </row>
        <row r="58">
          <cell r="B58" t="str">
            <v>ADM_015</v>
          </cell>
          <cell r="R58" t="str">
            <v>(05/03/2026 cell nokia): 03/05/2026 : Need BO RAN analysis || Closed after reset but power check needed</v>
          </cell>
        </row>
        <row r="59">
          <cell r="B59" t="str">
            <v>ADM_015</v>
          </cell>
          <cell r="R59" t="str">
            <v>(05/03/2026 cell nokia): 03/05/2026 : Need BO RAN analysis || Closed after reset but power check needed</v>
          </cell>
        </row>
        <row r="60">
          <cell r="B60" t="str">
            <v>ADM_015</v>
          </cell>
          <cell r="R60" t="str">
            <v>(05/03/2026 cell nokia): 03/05/2026 : Need BO RAN analysis || Closed after reset but power check needed</v>
          </cell>
        </row>
        <row r="61">
          <cell r="B61" t="str">
            <v>ADM_015</v>
          </cell>
          <cell r="R61" t="str">
            <v>(05/03/2026 cell nokia): 03/05/2026 : Need BO RAN analysis || Closed after reset but power check needed</v>
          </cell>
        </row>
        <row r="62">
          <cell r="B62" t="str">
            <v>ADM_015</v>
          </cell>
          <cell r="R62" t="str">
            <v>(05/03/2026 cell nokia): 03/05/2026 : Need BO RAN analysis || Closed after reset but power check needed</v>
          </cell>
        </row>
        <row r="63">
          <cell r="B63" t="str">
            <v>ADM_015</v>
          </cell>
          <cell r="R63" t="str">
            <v>(05/03/2026 cell nokia): 03/05/2026 : Need BO RAN analysis || Closed after reset but power check needed</v>
          </cell>
        </row>
        <row r="64">
          <cell r="B64" t="str">
            <v>LIT_121</v>
          </cell>
          <cell r="R64" t="str">
            <v xml:space="preserve">(05/03/2026 cell nokia): 03/05/2026 : Need BO RAN analysis </v>
          </cell>
        </row>
        <row r="65">
          <cell r="B65" t="str">
            <v>NRO_047</v>
          </cell>
          <cell r="R65" t="str">
            <v>(05/03/2026 cell nokia): 28/04/2026 : Check breaker and  interconnection FR(sfp, optical fiber) between system and radio module, swap its if needed</v>
          </cell>
        </row>
        <row r="66">
          <cell r="B66" t="str">
            <v>LIT_134</v>
          </cell>
          <cell r="R66" t="str">
            <v xml:space="preserve">(05/03/2026 cell nokia): 02/05/2026 : Feedback RM : Intervention prevue pour demain  FME presentement sur le site de  Songloulou
30/04/2026 : Escalade faite au RM || En attente du feeback du RM  
2902026 : A cause du outage de Mbongo FME se rendra demain sur messondo ||ETA : 30/04/2026 
27/04/2026 : Intervention plan for 29/04/2026 
24/04/2026 : Check and clean FRGU ant 5  || FME charlie activer ||Attende du Work Permis </v>
          </cell>
        </row>
        <row r="67">
          <cell r="B67" t="str">
            <v>EST_267</v>
          </cell>
          <cell r="R67" t="str">
            <v xml:space="preserve">(05/03/2026 cell nokia): 21/04/2026 : Pas encore transferer </v>
          </cell>
        </row>
        <row r="68">
          <cell r="B68" t="str">
            <v>EST_267</v>
          </cell>
          <cell r="R68" t="str">
            <v xml:space="preserve">(05/03/2026 cell nokia): 21/04/2026 : Pas encore transferer </v>
          </cell>
        </row>
        <row r="69">
          <cell r="B69" t="str">
            <v>ADM_111</v>
          </cell>
          <cell r="R69" t="str">
            <v xml:space="preserve">(05/03/2026 cell nokia): 03/05/2026 : Need BO RAN analysis </v>
          </cell>
        </row>
        <row r="70">
          <cell r="B70" t="str">
            <v>EXN_227</v>
          </cell>
          <cell r="R70" t="str">
            <v>(05/03/2026 cell nokia): 23/04/2026 : Relance faite hier 
22/04/2026 : Cable d'alimentation SPM vandaliser
21/04/2026 : Check breaker and  interconnection FXED, FXDB, FRMF (sfp, optical fiber) between system and radio module, swap its if needed || FME Tsafack ervis activer</v>
          </cell>
        </row>
        <row r="71">
          <cell r="B71" t="str">
            <v>EXN_227</v>
          </cell>
          <cell r="R71" t="str">
            <v>(05/03/2026 cell nokia): 23/04/2026 : Relance faite hier 
22/04/2026 : Cable d'alimentation SPM vandaliser
21/04/2026 : Check breaker and  interconnection FXED, FXDB, FRMF (sfp, optical fiber) between system and radio module, swap its if needed || FME Tsafack ervis activer</v>
          </cell>
        </row>
        <row r="72">
          <cell r="B72" t="str">
            <v>EXN_227</v>
          </cell>
          <cell r="R72" t="str">
            <v>(05/03/2026 cell nokia): 23/04/2026 : Relance faite hier 
22/04/2026 : Cable d'alimentation SPM vandaliser
21/04/2026 : Check breaker and  interconnection FXED, FXDB, FRMF (sfp, optical fiber) between system and radio module, swap its if needed || FME Tsafack ervis activer</v>
          </cell>
        </row>
        <row r="73">
          <cell r="B73" t="str">
            <v>EXN_174</v>
          </cell>
          <cell r="R73" t="str">
            <v xml:space="preserve">(05/03/2026 cell nokia): 30/04/2026 : Power issue </v>
          </cell>
        </row>
        <row r="74">
          <cell r="B74" t="str">
            <v>EXN_174</v>
          </cell>
          <cell r="R74" t="str">
            <v xml:space="preserve">(05/03/2026 cell nokia): 30/04/2026 : Power issue </v>
          </cell>
        </row>
        <row r="75">
          <cell r="B75" t="str">
            <v>EXN_174</v>
          </cell>
          <cell r="R75" t="str">
            <v xml:space="preserve">(05/03/2026 cell nokia): 30/04/2026 : Power issue </v>
          </cell>
        </row>
        <row r="76">
          <cell r="B76" t="str">
            <v>EXN_174</v>
          </cell>
          <cell r="R76" t="str">
            <v xml:space="preserve">(05/03/2026 cell nokia): 30/04/2026 : Power issue </v>
          </cell>
        </row>
        <row r="77">
          <cell r="B77" t="str">
            <v>EXN_174</v>
          </cell>
          <cell r="R77" t="str">
            <v xml:space="preserve">(05/03/2026 cell nokia): 30/04/2026 : Power issue </v>
          </cell>
        </row>
        <row r="78">
          <cell r="B78" t="str">
            <v>EXN_174</v>
          </cell>
          <cell r="R78" t="str">
            <v xml:space="preserve">(05/03/2026 cell nokia): 30/04/2026 : Power issue </v>
          </cell>
        </row>
        <row r="79">
          <cell r="B79" t="str">
            <v>NRO_046</v>
          </cell>
          <cell r="R79" t="str">
            <v>(05/03/2026 cell nokia): 02/05/2026 : Il faut  changer la baie FKOOP qui pote la BTS 
28/04/2026 : Check breaker and  interconnection ARDA(sfp, optical fiber) between system and radio module, swap its if needed</v>
          </cell>
        </row>
        <row r="80">
          <cell r="B80" t="str">
            <v>NRO_046</v>
          </cell>
          <cell r="R80" t="str">
            <v>(05/03/2026 cell nokia): 02/05/2026 : Il faut  changer la baie FKOOP qui pote la BTS 
28/04/2026 : Check breaker and  interconnection ARDA(sfp, optical fiber) between system and radio module, swap its if needed</v>
          </cell>
        </row>
        <row r="81">
          <cell r="B81" t="str">
            <v>NRO_046</v>
          </cell>
          <cell r="R81" t="str">
            <v>(05/03/2026 cell nokia): 02/05/2026 : Il faut  changer la baie FKOOP qui pote la BTS 
28/04/2026 : Check breaker and  interconnection ARDA(sfp, optical fiber) between system and radio module, swap its if needed</v>
          </cell>
        </row>
      </sheetData>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REACKDOWN"/>
      <sheetName val="ALL SITES DOWN"/>
      <sheetName val="Extract"/>
      <sheetName val="SMS"/>
      <sheetName val="CONCAT"/>
      <sheetName val="Rural_Sites"/>
      <sheetName val="NSB"/>
      <sheetName val="NEW_CAMUSAT"/>
      <sheetName val="SBC And PowerCO Info"/>
      <sheetName val="UP"/>
      <sheetName val="PMO"/>
      <sheetName val="Sheet2"/>
    </sheetNames>
    <sheetDataSet>
      <sheetData sheetId="0" refreshError="1"/>
      <sheetData sheetId="1">
        <row r="1">
          <cell r="D1" t="str">
            <v>Site ID</v>
          </cell>
          <cell r="J1" t="str">
            <v>Column2</v>
          </cell>
        </row>
        <row r="2">
          <cell r="D2" t="str">
            <v>NRO_073</v>
          </cell>
          <cell r="J2" t="str">
            <v>(05/03/2026 com ran 17h):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v>
          </cell>
        </row>
        <row r="3">
          <cell r="D3" t="str">
            <v>EXN_383</v>
          </cell>
          <cell r="J3" t="str">
            <v>(05/03/2026 com ran 17h): New site not yet transferred to MSP</v>
          </cell>
        </row>
        <row r="4">
          <cell r="D4" t="str">
            <v>EXN_300</v>
          </cell>
          <cell r="J4" t="str">
            <v>(05/03/2026 com ran 17h): 02.05.2026: Sandrine doit voir avec les Commerciaux s'il y'a encore la population dans la zone pour decider s'il faut maintenir site. Pour l'instant nous le classons en Insecurity
28.04.2026: Karena à nouveau entièrement vandalisé la nuit 25/04/2026. Rapport D'intervention envoye a OCM pour MAD du materiel
26/04/2026 Karena à nouveau entièrement vandalisé cette nuit.
26/04/2026 suite remplacement des PV et batteries ce jour, ETR 18H
25/04/2026 FME sur site suite des travaux en cours 
24.04.26: Travaux de restoration en cours ce jour, ETR=14H UTC
23.04.26: PV et Batteries reçus à Kousseri, remplacement ce 24/04/2026
22.04.26; PV et Batteries confiés à un nouveau transporteur pour KOUSSERI, ETD=22/04/2026
21.04.26; PV et Batteries confiés à un nouveau transporteur pour KOUSSERI, ETD=22/04/2026
20.04.26; we are facing transport issues from Maroua to Kousseri due to the very bad road.
We finally found a workaround to go through Chad. The ETA 23rd April, approximation as we do not have mastery of this route.
19.04.26; Soucis de transport du matériel (car matériel délicat à transporter). Expédition de Maroua pour Kousseri ce jour, ETD à préciser
18.04.26; Négociations de l'escorte en cours pour Makary, update ASAP
17/04/2026 le Materiel est arrive a Kousseri, l'equipe negocie l'acces pour Makary, zone insecurisee. Update asap
15/04/2026 Apres l'arrivee des Panneaux solaires et battéries à Maroua. l'expedition  de Maroua vers Kousseri sur une route tres mauvaise et ensuite de Kousseri vers Makary avec des panneaux solaire de 2m chacun et donc assez delicat a transporter. Nouvel ETD pour Kousseri 16/04/2026
08/04/2026 KARENA : Apres l'arrivee des Panneaux solaires et battéries à Maroua. l'expedition continue demain de Maroua vers Kousseri sur une route tres mauvaise et ensuite de Kousseri vers Makary avec des panneaux solaire de 2m chacun et donc assez delicat a transporter. ETD pour Makary ETD 14.04.2026 et ETR 15.04.2026
06.04.26; Panneaux solaires et battéries à Maroua et recherche d'une solution pour expédition vers Kousseri puis vers Makary, ETD=08.04.26
04/04/2026  Karena etant un site situé dans le cluster de Makari, nous essayons de procéder au transfert de ces spare vers kousseri afin qu'elle soient acheminée sur Makari...Nous vous  reviendrons pour l'ETD sur Kousseri car vu l'heure le départ pour Kousseri n'est pas pour ce jour. 
02/04/2026 Expedition toujours en cours Retards du transporteur a cause d'une panne de vehicule Nouvelle ETD=03/04/2026
25.03.26; Tous les restes de matériels attendus, panneaux, batteries, Fibre optique a été livré ce jour. ETD 01/04
09.03.2026: Le reste du materiel(Panneau solaire. Qté:3. PN: 52240364 Batterie 48 Volts Huawei ESM-48100B1. Qté: 3. PN: 01074746-010, Cosses de 35  Qté: 6 PN:56464200056, Câble bleu de section 35 mm2 pour le câblage des batteries. Longueur:10m. PN:25030741, Câble noir de section 35 mm2 pour le câblage des batteries. Longueur:10m. PN:25030742 , Câble rouge de section 16 mm2 pour le câblage des PV. Longueur:10m. PN:25035221 ) Sera mis a dispostion de Huawei ce 13.03.2026
05.03.2026: 05.03.2026: 700m de cable 2*16 et 500m de cable 2*25 ont ete deja fournit a Huawei. Il ne reste que les cable 2*35, les panneaux solaire, les Batteries et Fibre Optiques  qui sont attendus de OCM
25.02.26; Site vendalisé, inventaire du matériel pour restauration transmis à OCM, en attente de la mise à disposition
24/02/2026 Site vandalise, requete de spare en cours vers OCM pour restauration
24.02.26; Rapport sur le vendalisme transmis et vérifications du SPM en cours</v>
          </cell>
        </row>
        <row r="5">
          <cell r="D5" t="str">
            <v>ADM_215</v>
          </cell>
          <cell r="J5" t="str">
            <v>(05/03/2026 com ran 17h): New site not yet transferred to MSP</v>
          </cell>
        </row>
        <row r="6">
          <cell r="D6" t="str">
            <v>CTR_442</v>
          </cell>
          <cell r="J6" t="str">
            <v>(05/03/2026 com ran 17h):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v>
          </cell>
        </row>
        <row r="7">
          <cell r="D7" t="str">
            <v>ADM_233</v>
          </cell>
          <cell r="J7" t="str">
            <v>(05/03/2026 com ran 17h): New site not yet transferred to MSP</v>
          </cell>
        </row>
        <row r="8">
          <cell r="D8" t="str">
            <v>CTR_170</v>
          </cell>
          <cell r="J8" t="str">
            <v>(05/03/2026 com ran 17h):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v>
          </cell>
        </row>
        <row r="9">
          <cell r="D9" t="str">
            <v>EXN_394</v>
          </cell>
          <cell r="J9" t="str">
            <v>(05/03/2026 com ran 17h): New site not yet transferred to MSP</v>
          </cell>
        </row>
        <row r="10">
          <cell r="D10" t="str">
            <v>ADM_216</v>
          </cell>
          <cell r="J10" t="str">
            <v>(05/03/2026 com ran 17h): New site not yet transferred to MSP</v>
          </cell>
        </row>
        <row r="11">
          <cell r="D11" t="str">
            <v>ADM_148</v>
          </cell>
          <cell r="J11" t="str">
            <v>(05/03/2026 com ran 17h):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v>
          </cell>
        </row>
        <row r="12">
          <cell r="D12" t="str">
            <v>CTR_987</v>
          </cell>
          <cell r="J12" t="str">
            <v>(05/03/2026 com ran 17h): New site not yet transferred to MSP</v>
          </cell>
        </row>
        <row r="13">
          <cell r="D13" t="str">
            <v>NRO_085</v>
          </cell>
          <cell r="J13" t="str">
            <v>(05/03/2026 com ran 17h): 30/04/2026 access not granted for now we keep trying
29/04/2026 |access not granted for this site for mow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v>
          </cell>
        </row>
        <row r="14">
          <cell r="D14" t="str">
            <v>EXN_569</v>
          </cell>
          <cell r="J14" t="str">
            <v>(05/03/2026 com ran 17h): New site not yet transferred to MSP</v>
          </cell>
        </row>
        <row r="15">
          <cell r="D15" t="str">
            <v>CTR_366</v>
          </cell>
          <cell r="J15" t="str">
            <v>(05/03/2026 com ran 17h):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v>
          </cell>
        </row>
        <row r="16">
          <cell r="D16" t="str">
            <v>EXN_574</v>
          </cell>
          <cell r="J16" t="str">
            <v>(05/03/2026 com ran 17h): New site not yet transferred to MSP</v>
          </cell>
        </row>
        <row r="17">
          <cell r="D17" t="str">
            <v>OST_306</v>
          </cell>
          <cell r="J17" t="str">
            <v>(05/03/2026 com ran 17h): Site en cours de démentelement</v>
          </cell>
        </row>
        <row r="18">
          <cell r="D18" t="str">
            <v>EXN_373</v>
          </cell>
          <cell r="J18" t="str">
            <v>(05/03/2026 com ran 17h): New site not yet transferred to MSP</v>
          </cell>
        </row>
        <row r="19">
          <cell r="D19" t="str">
            <v>CTR_977</v>
          </cell>
          <cell r="J19" t="str">
            <v>(05/03/2026 com ran 17h): New site not yet transferred to MSP</v>
          </cell>
        </row>
        <row r="20">
          <cell r="D20" t="str">
            <v>CTR_303</v>
          </cell>
          <cell r="J20" t="str">
            <v xml:space="preserve">(05/03/2026 com ran 17h): 01.05.2026: Toujours en attente de la livraison de la spare(FSMF) Par ESICO
30/04/2026  Spare FSMF Faulty Commande passe au WH de Garoua et Expediee a Ngaoundere Nouvelle ETD communiques par le SPM 30.04.2026 ESCALADE FM THEOPHILE
29/04/2026 Spare FSMF Faulty Commande passe au WH de Garoua et Expediee a Ngaoundere Nouvelle ETD communiques par le SPM 29.04.2026 ESCALADE FM THEOPHILE
28.04.2026: Spare FSMF Faulty Commande passee au WH de Garoua et Expediee a Ngaoundere Nouvelle ETD communiques par le SPM 28.04.2026
27/04/2026 Relance SPMS en attente de retour 
26/04/2026 Apres conf call effectuer avec THEO et Kingsley. Les spare seront expediee par ESICO ce Jours  De Garoua pour Ngaoundere ETD=26.04.2025
25/04/2026 Apres conf call effectuer avec THEO et Kingsley. Les spare seront expediee par ESICO ce Jours  De Garoua pour Ngaoundere ETD=25.04.2025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v>
          </cell>
        </row>
        <row r="21">
          <cell r="D21" t="str">
            <v>SUO_296</v>
          </cell>
          <cell r="J21" t="str">
            <v>(05/03/2026 com ran 17h): New site not yet transferred to MSP</v>
          </cell>
        </row>
        <row r="22">
          <cell r="D22" t="str">
            <v>SUO_214</v>
          </cell>
          <cell r="J22" t="str">
            <v xml:space="preserve">(05/03/2026 com ran 17h): 03.05.2026: Carte EAC Faulty Commande passee a OCM car Spare pas disponible chez Huawei
01.05.2026:Redaction du Rapport toujours en Cours par le RM
30/04/2026 Rapport à re-envoyer relance effectuée 
17/04/2026 Carte EAC (3DB19417AA )  faulty commandée passé pas disponible point transmis a OCM 
16/04/2026 Besoin d'un fme sur site pour verifier le status du MPR et la chaine antennaire de l ODU FME desmond activé ETA asap </v>
          </cell>
        </row>
        <row r="23">
          <cell r="D23" t="str">
            <v>EXN_511</v>
          </cell>
          <cell r="J23" t="str">
            <v>(05/03/2026 com ran 17h): New site not yet transferred to MSP</v>
          </cell>
        </row>
        <row r="24">
          <cell r="D24" t="str">
            <v>SUD_161</v>
          </cell>
          <cell r="J24" t="str">
            <v>(05/03/2026 com ran 17h):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v>
          </cell>
        </row>
        <row r="25">
          <cell r="D25" t="str">
            <v>NRD_168</v>
          </cell>
          <cell r="J25" t="str">
            <v>(05/03/2026 com ran 17h): 20.04.26; ODU MPT MC 8GHZ 3DB20773CB faulty and not available, order done to OCM
19.04.26; ODU 3DB20773CB faulty, commande en cours
19.04.26; Besoin d'un FME sur NRD_172_SAKDJE pour vérifier la chaine antennaire de l'ODU 4.3; FME Belo activé pour investigations, ETA=17H UTC</v>
          </cell>
        </row>
        <row r="26">
          <cell r="D26" t="str">
            <v>ADM_062</v>
          </cell>
          <cell r="J26" t="str">
            <v>(05/03/2026 com ran 17h): 02.05.2026: En Attente de la livraison des spare ce Jour 02.05.2026
30/04/2026  Spare FSMF Faulty Commande passe au WH de Garoua et Expediee a Ngaoundere Nouvelle ETD communiques par le SPM 30.04.2026 ESCALADE FM THEOPHILE
29/04/2026 Spare FSMF Faulty Commande passe au WH de Garoua et Expediee a Ngaoundere Nouvelle ETD communiques par le SPM 29.04.2026 ESCALADE FM THEOPHILE
28.04.2026: Spare FSMF Faulty Commande passee au WH de Garoua et Expediee a Ngaoundere Nouvelle ETD communiques par le SPM 28.04.2026
26/04/2026 FSMF expedié de GAROUA ETD=27.04.2025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21.04.26; Site foudroyé les deux FSMF en défaut ils redémarre en continu nécessaire en remplacement.Pièces de rechange disponible à GAROUA, en attente update SPM pour l'ETD
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v>
          </cell>
        </row>
        <row r="27">
          <cell r="D27" t="str">
            <v>SUD_215</v>
          </cell>
          <cell r="J27" t="str">
            <v>(05/03/2026 com ran 17h): 03.05.2026: Le FME Etant Toujours sur Apouh et vu le climat actuel(Pluie dans la zone), l'intervention se fera demain 04.05.2026
03.05.2026: Spare(Fibre Optique) recu. FME Yannick Mbah will have a look ETA=03:00 PM
02.05.2026: Spare pas recu d'apres le RM. Relance du transporteur en Cours et Update ASAP
02.05.2026 SPM: This was outbound yesterday we will just have to formalize things through mail!!!! ETD=02.05.2026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v>
          </cell>
        </row>
        <row r="28">
          <cell r="D28" t="str">
            <v>SUO_195</v>
          </cell>
          <cell r="J28" t="str">
            <v>(05/03/2026 com ran 17h): 20.04.26; Carte EAC 3DB19417AA faulty, commande passée vers OCM
19.04.26; Besoin d'un FME sur SUO_077_H_Buea-David-Square pour vérifier la chaine antennaire de l'ODU 3.2; FME Fabien activé pour investigations, update ASAP
19.04.26; Reste down après l'incident P2 sur Buea-David</v>
          </cell>
        </row>
        <row r="29">
          <cell r="D29" t="str">
            <v>CTR_757</v>
          </cell>
          <cell r="J29" t="str">
            <v>(05/03/2026 com ran 17h): 02.05.2026: Carte Core Evo Faulty. Spare pas disponible chez Huawei Commande passee a OCM
01.05.2026: Carte Core Faulty Spare pas disponible dans les WH AFRO. Commande pas au SPM pour envoi du mail a OCM Car spare egalement indisponible chez Huawei
Impacted by CTR_699_N_Batchenga-Nachtigal-IHS (TX issue)</v>
          </cell>
        </row>
        <row r="30">
          <cell r="D30" t="str">
            <v>NRD_036</v>
          </cell>
          <cell r="J30" t="str">
            <v>(05/03/2026 com ran 17h): New BTS installed and not yet accepted</v>
          </cell>
        </row>
        <row r="31">
          <cell r="D31" t="str">
            <v>LIT_510</v>
          </cell>
          <cell r="J31" t="str">
            <v>(05/03/2026 com ran 17h): Impacted by Songloulou-IHS_LIT_200 (TX issue)</v>
          </cell>
        </row>
        <row r="32">
          <cell r="D32" t="str">
            <v>CTR_938</v>
          </cell>
          <cell r="J32" t="str">
            <v>(05/03/2026 com ran 17h): New site not yet transferred to MSP</v>
          </cell>
        </row>
        <row r="33">
          <cell r="D33" t="str">
            <v>SUO_133</v>
          </cell>
          <cell r="J33" t="str">
            <v>(05/03/2026 com ran 17h): 01.05.2026: access not granted for this site for now
30/04/2026 |Access not granted for this site for now
29/04/2026 plan for 30/04/2026 if access possible
28.04.2026: Site to be visited 30/04/2026 if access possible 
27/06/2026 Access banned by Separatists
24.04.26; Access banned by Separatist
23.04.26: FME en route pour le site, ETA=13H UTC // Red zone 
22.04.26; Besoin d'un FME sur site pour vérifier l'état du FAN du MPR et le remplacer au besoin, PN: 3DB18134BBAD01 FME activé eta asap "</v>
          </cell>
        </row>
        <row r="34">
          <cell r="D34" t="str">
            <v>CTR_1100</v>
          </cell>
          <cell r="J34" t="str">
            <v>(05/03/2026 com ran 17h): New site not yet transferred to MSP</v>
          </cell>
        </row>
        <row r="35">
          <cell r="D35" t="str">
            <v>EXN_406</v>
          </cell>
          <cell r="J35" t="str">
            <v>(05/03/2026 com ran 17h): New site not yet transferred to MSP</v>
          </cell>
        </row>
        <row r="36">
          <cell r="D36" t="str">
            <v>CTR_860</v>
          </cell>
          <cell r="J36" t="str">
            <v xml:space="preserve">(05/03/2026 com ran 17h):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v>
          </cell>
        </row>
        <row r="37">
          <cell r="D37" t="str">
            <v>LIT_512</v>
          </cell>
          <cell r="J37" t="str">
            <v xml:space="preserve">(05/03/2026 com ran 17h): 03.05.2026: Spare(ODU) Remplacee mais site toujours down. Le FME n'ayant pas la main sur le FE Dizangue pour troubleshooting. Recommande au FME de S''y rendre pour travaux Conjoint. Update ASAP
03.05.2026: Spare(ODU) recu Ce matin FME en Rpoute ETA=13H
02.05.2026: Spare(ODU) received to EDEA and Intervention will be done after Songoulou ETA=15H30
01.05.2026: Spare MAD par OCM. ODU shipping to Edea ongoing ETD=01.05.2026
30.04.26: ODU remis ce jour par OCM, ETD à préciser
28/04/2026 Odu MPT-MC 3DB20858AC  8GHz fautlty pas disponible au WH  commande passé a OCM </v>
          </cell>
        </row>
        <row r="38">
          <cell r="D38" t="str">
            <v>CTR_188</v>
          </cell>
          <cell r="J38" t="str">
            <v xml:space="preserve">(05/03/2026 com ran 17h): 30/04/2026 ETR mi-juin
28/04/2026 Site urelay point transmis a OCM </v>
          </cell>
        </row>
        <row r="39">
          <cell r="D39" t="str">
            <v>SUO_171</v>
          </cell>
          <cell r="J39" t="str">
            <v>(05/03/2026 com ran 17h): 02.05.2026 CAMUSAT: The Genhead is on repair. Site is located in red zone, Mechanic is on site. In parallel, our team is with ENEO team in that area to fix the grid line
02.05.2026 SAMBA: Quotation valide. Preparation de l'expedition du Gevers Limbe ETD=03.05.2026
30.04.26: Camusat: GRID OUTAGE AND GEN FAULTY / AWAITING GRID RETURN - Escalated to L3
29.04.26: Camusat: GRID OUTAGE AND GEN FAULTY / AWAITING GRID RETURN</v>
          </cell>
        </row>
        <row r="40">
          <cell r="D40" t="str">
            <v>NRO_100</v>
          </cell>
          <cell r="J40" t="str">
            <v>(05/03/2026 com ran 17h):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v>
          </cell>
        </row>
        <row r="41">
          <cell r="D41" t="str">
            <v>CTR_850</v>
          </cell>
          <cell r="J41" t="str">
            <v>(05/03/2026 com ran 17h): 02.05.2026 SAMBA: Pas moyen de Deplyer un MGE. Transfo de la Zone toujours HS. ENEO relance. Update ASAP
30.04.26: Transformateur de la zone HS - En attente actions Eneo - Escalated to L3
29.04.26: Camusat: grid outage and gen cannot be started due to noise disturbance /awaiting grid return</v>
          </cell>
        </row>
        <row r="42">
          <cell r="D42" t="str">
            <v>OST_353</v>
          </cell>
          <cell r="J42" t="str">
            <v>(05/03/2026 com ran 17h): 02/05/2026 Grid outage grid only site /Grid return awaited - Escalated to L3
30/04/2026 Grid outage grid only site /Grid return awaited - Escalated to L2</v>
          </cell>
        </row>
        <row r="43">
          <cell r="D43" t="str">
            <v>SUO_211</v>
          </cell>
          <cell r="J43" t="str">
            <v xml:space="preserve">(05/03/2026 com ran 17h): 03.05.2026: FME Sur site suite des travaux avec le BO TX. Update ASAP
02.05.2026: Travaux effectues ce Jour cote Mutengue(Check et notoyagde des ODU, Exitateur et realigmenet) la suite se fera sur Q12 demain 03.05.2026
02.05.2026: Suite des Investigation ce Jour par le FME Desmond qui est actuellement sur site
01.05.2026: FME Desmond is on the site. Work Ongoing
30.04.26: Besoin d'un FME sur le site pour reset du MPR; FME Desmond activé pour investigations, update ASAP
30/04/2026 IHS:Gen Overload.	</v>
          </cell>
        </row>
        <row r="44">
          <cell r="D44" t="str">
            <v>CTR_770</v>
          </cell>
          <cell r="J44" t="str">
            <v>(05/03/2026 com ran 17h): 03.05.2026: Carte MPT-ACC recue et remplacee mais site toujours down. Apres Investigation, il s'avere que le Chassis et l'OD auraient pris un Coup. Commande en Cours
03.05.2026: Cart Disponible a Nanga-Eboko Expedition ce Jour ETD=03.05.2026 16H
02.05.2026: Apres remplacement et Configuration de la Micro sD, le FME supporte par le BO TX Du Bois font le constat que la carte MPT-ACC esty faulty. Verification de la disponibilite de la spare en cours. Update ASAP
02.05.2026: FME Sur site remplacement de la micro sD en cours avec le BO TX
01.05.2026: Carte Micro sD Faulty Command en Cours
01.05.2026: Relance du FME Synphorien en cour
30.04.26: Besoin d'un FME sur site pour vérifier le statut du MPR; CM-20260430-00007051; FME Totat activé pour investigations, update ASAP
30/04/2026 CAMUSAT:FME is on the way ETA 16H</v>
          </cell>
        </row>
        <row r="45">
          <cell r="D45" t="str">
            <v>NRD_264</v>
          </cell>
          <cell r="J45" t="str">
            <v>(05/03/2026 com ran 17h): New site not yet transferred to MSP</v>
          </cell>
        </row>
        <row r="46">
          <cell r="D46" t="str">
            <v>SUO_040</v>
          </cell>
          <cell r="J46" t="str">
            <v>(05/03/2026 com ran 17h): 02.05.2026: Access not granted for this site for now
01.05.2026 RM Denis: Intervention plan for tomorrow according to the dirvervtaking FME on site
30/04/2026 Besoin d'un pour verifier le status de RTN red zone fme manage avec level 0</v>
          </cell>
        </row>
        <row r="47">
          <cell r="D47" t="str">
            <v>SUO_089</v>
          </cell>
          <cell r="J47" t="str">
            <v>(05/03/2026 com ran 17h): Impacted by SUO_040_H_Tinto</v>
          </cell>
        </row>
        <row r="48">
          <cell r="D48" t="str">
            <v>SUO_249</v>
          </cell>
          <cell r="J48" t="str">
            <v>(05/03/2026 com ran 17h): 02.05.2026: access not granted for this site for now
01.05.2026 Denis: Check ongoing will update asap
30.04.26: Besoin d'un FME sur site pour vérifier le statut du MPR; FME Jeremiah activé pour investigations, update ASAP</v>
          </cell>
        </row>
        <row r="49">
          <cell r="D49" t="str">
            <v>OST_308</v>
          </cell>
          <cell r="J49" t="str">
            <v>(05/03/2026 com ran 17h): 03.05.2026: ODU faulty Commande passer par mail au SPM Car spare pas disponible dans le WH Hammer. Update ASAP
Impacted by OST_099_H_Bafang-Chefferie (TX issue)</v>
          </cell>
        </row>
        <row r="50">
          <cell r="D50" t="str">
            <v>LIT_780</v>
          </cell>
          <cell r="J50" t="str">
            <v>(05/03/2026 com ran 17h): 01.05.2026: Site Dementele</v>
          </cell>
        </row>
        <row r="51">
          <cell r="D51" t="str">
            <v>LIT_205</v>
          </cell>
          <cell r="J51" t="str">
            <v>(05/03/2026 com ran 17h): Impacted by LIT_554_Z_Ndpssi-Vallee-de-la-Paix(LIT-554)</v>
          </cell>
        </row>
        <row r="52">
          <cell r="D52" t="str">
            <v>LIT_554</v>
          </cell>
          <cell r="J52" t="str">
            <v>(05/03/2026 com ran 17h): 02.05.2026 SAMBA: Continuite de delestage confirmee ce matin
01.05.2026 CAMUSAT:  grid only site grid outage / grid return awaited</v>
          </cell>
        </row>
        <row r="53">
          <cell r="D53" t="str">
            <v>CTR_726</v>
          </cell>
          <cell r="J53" t="str">
            <v>(05/03/2026 com ran 17h): 03.05.2026: FME ELOUNDOU activated ETA=ASAP
03.05.2026: Need FME on the site to check MPR status as it's not supervised
02.05.2026: ESCALATION Done to L2 MTN
01.05.2026: Power observed from aalrm view. MTN Activated for support</v>
          </cell>
        </row>
        <row r="54">
          <cell r="D54" t="str">
            <v>CTR_868</v>
          </cell>
          <cell r="J54" t="str">
            <v>(05/03/2026 com ran 17h): 02.05.2026 SAMBA: Continuite de delestage confirmee ce matin
01.05.2026 CAMUSAT: Grid outage and Grid only site / Awaiting Grid return</v>
          </cell>
        </row>
        <row r="55">
          <cell r="D55" t="str">
            <v>LIT_753</v>
          </cell>
          <cell r="J55" t="str">
            <v>(05/03/2026 com ran 17h): 03.05.2026: FME Nomo Brice Activatd ETA=ASAP
03.05.2026: Need FME on the site to check MPR status as it's not supervised
02.05.2026: ESCALATION Done to L2 MTN
01.05.2026: Power observed from aalrm view. MTN Activated for support</v>
          </cell>
        </row>
        <row r="56">
          <cell r="D56" t="str">
            <v>CTR_1125</v>
          </cell>
          <cell r="J56" t="str">
            <v>(05/03/2026 com ran 17h): New site not yet transferred to MSP</v>
          </cell>
        </row>
        <row r="57">
          <cell r="D57" t="str">
            <v>LIT_296</v>
          </cell>
          <cell r="J57" t="str">
            <v>(05/03/2026 com ran 17h): 03.05.2026: Site Foudorye. Suite de l'intervention prevue demain 04.05.2026
03.05.2026: FME Pas sur site ESCALADE fait au RM. Update ASAP
03.05.2026: FME ric EWANE a pris la route pour le site ETA=ASAP
02.05.2025 FME: Acording to the security there was a thunder over the village last night that probably affected the equipements. Suite des Investigation demain 03.05.2026(Le FME sera sur site)
02.05.2026: FME Eric activated is managing ETA=ASAP
02.05.2026: Power Issue solved but site remain down. Need FME on the site to check MPR status as it's not supervised
02/05/2026 IHS: Fme is on the way ETA = 07:10 Am</v>
          </cell>
        </row>
        <row r="58">
          <cell r="D58" t="str">
            <v>NRO_164</v>
          </cell>
          <cell r="J58" t="str">
            <v>(05/03/2026 com ran 17h): 02/05/2026 Camusat: Red zone // le technicien va manger le matin</v>
          </cell>
        </row>
        <row r="59">
          <cell r="D59" t="str">
            <v>EXN_386</v>
          </cell>
          <cell r="J59" t="str">
            <v>(05/03/2026 com ran 17h): New site not yet transferred to MSP</v>
          </cell>
        </row>
        <row r="60">
          <cell r="D60" t="str">
            <v>OST_371</v>
          </cell>
          <cell r="J60" t="str">
            <v>(05/03/2026 com ran 17h): New site not yet transferred to MSP</v>
          </cell>
        </row>
        <row r="61">
          <cell r="D61" t="str">
            <v>LIT_630</v>
          </cell>
          <cell r="J61" t="str">
            <v>(05/03/2026 com ran 17h): 02.05.2026:  grid only site probable grid outage / FME will check</v>
          </cell>
        </row>
        <row r="62">
          <cell r="D62" t="str">
            <v>NRO_227</v>
          </cell>
          <cell r="J62" t="str">
            <v>(05/03/2026 com ran 17h): 03/05/2026 Feedback IHS: fme Pascal is informed and will manage in the morning</v>
          </cell>
        </row>
        <row r="63">
          <cell r="D63" t="str">
            <v>NRO_125</v>
          </cell>
          <cell r="J63" t="str">
            <v>(05/03/2026 com ran 17h): Impacted by NRO_227_H_Bda-Chinde</v>
          </cell>
        </row>
        <row r="64">
          <cell r="D64" t="str">
            <v>NRO_122</v>
          </cell>
          <cell r="J64" t="str">
            <v>(05/03/2026 com ran 17h): Impacted by NRO_227_H_Bda-Chinde</v>
          </cell>
        </row>
        <row r="65">
          <cell r="D65" t="str">
            <v>LIT_947</v>
          </cell>
          <cell r="J65" t="str">
            <v>(05/03/2026 com ran 17h): 03/05/2026 Arret du GE pour nisance sonore en attente retur secteur</v>
          </cell>
        </row>
        <row r="66">
          <cell r="D66" t="str">
            <v>ADM_024</v>
          </cell>
          <cell r="J66" t="str">
            <v>(05/03/2026 com ran 17h): 03/05/2026 FME willy activé ETA asap 
03.05.2026: Need FME on the site to check MPR status as it's not supervised</v>
          </cell>
        </row>
        <row r="67">
          <cell r="D67" t="str">
            <v>ADM_223</v>
          </cell>
          <cell r="J67" t="str">
            <v>(05/03/2026 com ran 17h): Impacted by Kaladi-MTN-IHS_G18L18L8_ADM_100</v>
          </cell>
        </row>
        <row r="68">
          <cell r="D68" t="str">
            <v>ADM_100</v>
          </cell>
          <cell r="J68" t="str">
            <v xml:space="preserve">(05/03/2026 com ran 17h): 03.05.2026: Commande(ODU MPT-MC 3DB20858AC) passsee a OCM Car spare pas disponible chez Huawei SPMS
03.05.2026: ODU MPT-MC 3DB20858AC est en défaut. Spare pas disponible au WH TELEINFRA. Mail commande envoyé au SPM
02.05.2026: Apres Intervention du FME, Il en ressort que l'ODU MPT-MC 3DB20858AC est en défaut. Spare pas disponible au WH TELEINFRA. Mail en Cours vers le SPM. Update ASAP
02.05.2026: ODUs, 3DB20858AC est en défaut nécessite son remplaçant.Pas disponible au magasinier de ngaoundere
02.05.2026:FME Sur site travaux en Cours. Update ASAP
02/05/2026 Besoin d'un FME sur ADM_028_Gale pour vérifier la chaine antenaire de l'ODU 5.2 sur le MPR_GALE FME HIPOLYTE ETA ASAP </v>
          </cell>
        </row>
        <row r="69">
          <cell r="D69" t="str">
            <v>LIT_671</v>
          </cell>
          <cell r="J69" t="str">
            <v xml:space="preserve">(05/03/2026 com ran 17h): 03/05/2026 Camusat : grid outage grid only site </v>
          </cell>
        </row>
        <row r="70">
          <cell r="D70" t="str">
            <v>LIT_168</v>
          </cell>
          <cell r="J70" t="str">
            <v>(05/03/2026 com ran 17h): 03/05/2026 Feedback IHS: Grid outage without space for MDG. Awaiting grid return. ( Abdul is informed )</v>
          </cell>
        </row>
        <row r="71">
          <cell r="D71" t="str">
            <v>LIT_648</v>
          </cell>
          <cell r="J71" t="str">
            <v>(05/03/2026 com ran 17h): Impacted by LIT_528_Z_Newb-Ancien-Etage-New(LIT-528)</v>
          </cell>
        </row>
        <row r="72">
          <cell r="D72" t="str">
            <v>LIT_528</v>
          </cell>
          <cell r="J72" t="str">
            <v>(05/03/2026 com ran 17h): 03/05/2026 Grid outage without space for MDG. Awaiting grid return.  ( Abdul is informed )</v>
          </cell>
        </row>
        <row r="73">
          <cell r="D73" t="str">
            <v>ADM_153</v>
          </cell>
          <cell r="J73" t="str">
            <v>(05/03/2026 com ran 17h): 01.05.2026: FSMF réçu faulty, 02 nouvelles pièces de rechange envoyées ETD 03/05/2026
01.05.2026 FME: En attente de la spare : système module faulty 
01.05.2026: FME Willy activated is managing Update ASAP
01.05.2026: MRBTS_2 Down. Need FME on the site to check his status and interco with MPR(S1P2)</v>
          </cell>
        </row>
        <row r="74">
          <cell r="D74" t="str">
            <v>LIT_389</v>
          </cell>
          <cell r="J74" t="str">
            <v>(05/03/2026 com ran 17h): 02.05.2026: Alignement already performed but not change/ODU replacement suggested but not available in the system, SPM informed Update ASAP
02.05.2026: Yannick activated for intervnetion ETA=14H30
01.05.2026: Lien SIKOUM_LOUNGAHE-CAMRAIL Depointe. Besoin d'un FME sur site pour effectuer le repointage dudit lien(gagner 30dbm)</v>
          </cell>
        </row>
        <row r="75">
          <cell r="D75" t="str">
            <v>OST_390</v>
          </cell>
          <cell r="J75" t="str">
            <v>(05/03/2026 com ran 17h): 03.05.2026: FME Yaya activated is managing ETA=ASAP
03.05.2026: Besoin d'un FME a MALENTOUEN Checker le status du RTN_4 et son interco avec le RTN_3</v>
          </cell>
        </row>
        <row r="76">
          <cell r="D76" t="str">
            <v>NRO_057</v>
          </cell>
          <cell r="J76" t="str">
            <v>(05/03/2026 com ran 17h): 03.05.2026: FME Donald activated is managing with level 0
03.05.2026: Need FME on the site to check MPR status as it's not supervised</v>
          </cell>
        </row>
        <row r="77">
          <cell r="D77" t="str">
            <v>CTR_566</v>
          </cell>
          <cell r="J77" t="str">
            <v>(05/03/2026 com ran 17h): 03.05.2026 CAMUSAT: Grid outage and Grid only site / Grid return awaited</v>
          </cell>
        </row>
        <row r="78">
          <cell r="D78" t="str">
            <v>LIT_844</v>
          </cell>
          <cell r="J78" t="str">
            <v>(05/03/2026 com ran 17h): Impacted by LIT_713_Z_Kotto-Baden-Baden(LIT-713)</v>
          </cell>
        </row>
        <row r="79">
          <cell r="D79" t="str">
            <v>LIT_657</v>
          </cell>
          <cell r="J79" t="str">
            <v>(05/03/2026 com ran 17h): Impacted by LIT_713_Z_Kotto-Baden-Baden(LIT-713)</v>
          </cell>
        </row>
        <row r="80">
          <cell r="D80" t="str">
            <v>LIT_713</v>
          </cell>
          <cell r="J80" t="str">
            <v>(05/03/2026 com ran 17h): 03.05.2026 CAMUSAT: Grid outage and Grid only site / Grid return awaited</v>
          </cell>
        </row>
        <row r="81">
          <cell r="D81" t="str">
            <v>SUD_050</v>
          </cell>
          <cell r="J81" t="str">
            <v>(05/03/2026 com ran 17h): 03.05.2026: La carte MPT-ACC a ete remplacee ce Jour mais de nouveau down. Possible deafaut sur l'ODU. FME Peguy activer pour check
03.05.2026: Need FME on the site to check MPR status as it's not supervised</v>
          </cell>
        </row>
        <row r="82">
          <cell r="D82" t="str">
            <v>CTR_096</v>
          </cell>
          <cell r="J82" t="str">
            <v>(05/03/2026 com ran 17h): 03.05.2026 IHS: Grid outage no space // awaiting grid return</v>
          </cell>
        </row>
        <row r="83">
          <cell r="D83" t="str">
            <v>NRO_017</v>
          </cell>
          <cell r="J83" t="str">
            <v>(05/03/2026 com ran 17h): Indisponibilité des services voix &amp; data dans la zone de NRO_017_H_Bali_U et environs</v>
          </cell>
        </row>
        <row r="84">
          <cell r="D84" t="str">
            <v>NRO_151</v>
          </cell>
          <cell r="J84" t="str">
            <v>(05/03/2026 com ran 17h): Impacted by NRO_017_H_Bali</v>
          </cell>
        </row>
        <row r="85">
          <cell r="D85" t="str">
            <v>NRO_011</v>
          </cell>
          <cell r="J85" t="str">
            <v>(05/03/2026 com ran 17h): Indisponibilité  des services voix &amp; data dans la zone de NRO_011_H_MBENGWI et environs</v>
          </cell>
        </row>
        <row r="86">
          <cell r="D86" t="str">
            <v>NRO_144</v>
          </cell>
          <cell r="J86" t="str">
            <v>(05/03/2026 com ran 17h): Impacted by NRO_011_H_MBENGWI</v>
          </cell>
        </row>
        <row r="87">
          <cell r="D87" t="str">
            <v>NRO_240</v>
          </cell>
          <cell r="J87" t="str">
            <v>(05/03/2026 com ran 17h): Impacted by NRO_011_H_MBENGWI</v>
          </cell>
        </row>
        <row r="88">
          <cell r="D88" t="str">
            <v>EXN_565</v>
          </cell>
          <cell r="J88" t="str">
            <v>(05/03/2026 com ran 17h): 03.05.2026: FME Hermand TCHAWE Activated is managing ETA=ASAP
03.05.2026: BBU Is Down. Need FME on the site to check his status nad interco with RTN(DMD4)</v>
          </cell>
        </row>
        <row r="89">
          <cell r="D89" t="str">
            <v>EXN_082</v>
          </cell>
          <cell r="J89" t="str">
            <v>(05/03/2026 com ran 17h): 03.05.2026 IHS: Grid outage without space for MDG. Awaiting grid return</v>
          </cell>
        </row>
        <row r="90">
          <cell r="D90" t="str">
            <v>OST_227</v>
          </cell>
          <cell r="J90" t="str">
            <v>(05/03/2026 com ran 17h): 03.05.2026: BBU Is Down. Need FME on the site to check his status nad interco with MPR</v>
          </cell>
        </row>
        <row r="91">
          <cell r="D91" t="str">
            <v>LIT_712</v>
          </cell>
          <cell r="J91" t="str">
            <v>(05/03/2026 com ran 17h): 03.05.2026 CAMUSAT: Grid outage and Grid only site / Grid return awaited</v>
          </cell>
        </row>
        <row r="92">
          <cell r="D92" t="str">
            <v>CTR_090</v>
          </cell>
          <cell r="J92" t="str">
            <v xml:space="preserve">(05/03/2026 com ran 17h): 03.05.2026 IHS: Grid outage no space // awaiting grid return </v>
          </cell>
        </row>
        <row r="93">
          <cell r="D93" t="str">
            <v>CTR_409</v>
          </cell>
          <cell r="J93" t="str">
            <v>(05/03/2026 com ran 17h): Impacted by CTR_217_Z_Madagascar-Yde-New(CTR-217)</v>
          </cell>
        </row>
        <row r="94">
          <cell r="D94" t="str">
            <v>CTR_217</v>
          </cell>
          <cell r="J94" t="str">
            <v xml:space="preserve">(05/03/2026 com ran 17h): 03.05.2026 IHS: Grid outage no space // awaiting grid return </v>
          </cell>
        </row>
        <row r="95">
          <cell r="D95" t="str">
            <v>LIT_766</v>
          </cell>
          <cell r="J95" t="str">
            <v>(05/03/2026 com ran 17h): 03.05.2026 CAMUSAT: Grid outage and grid only site / grid return awaited</v>
          </cell>
        </row>
        <row r="96">
          <cell r="D96" t="str">
            <v>NRD_015</v>
          </cell>
          <cell r="J96" t="str">
            <v>(05/03/2026 com ran 17h): 03.05.2026: FME Seydou activated. Update ASAP
03.05.2026: Need FME on the site to check IDerect and IBUC status</v>
          </cell>
        </row>
        <row r="97">
          <cell r="D97" t="str">
            <v>CTR_207</v>
          </cell>
          <cell r="J97" t="str">
            <v>(05/03/2026 com ran 17h): 03.05.2026 CAMUSAT: Investigation ongoing / Our FME is on the way to site ETA=17H</v>
          </cell>
        </row>
        <row r="98">
          <cell r="D98" t="str">
            <v>EXN_326</v>
          </cell>
          <cell r="J98" t="str">
            <v>(05/03/2026 com ran 17h): 03.05.2026: Possible plantage RTN at Logone-Birni. Remote action en cours Update dans 30 minutes</v>
          </cell>
        </row>
        <row r="99">
          <cell r="D99" t="str">
            <v>EXN_403</v>
          </cell>
          <cell r="J99" t="str">
            <v>(05/03/2026 com ran 17h): 03.05.2026: Possible plantage RTN at Logone-Birni. Remote action en cours Update dans 30 minutes</v>
          </cell>
        </row>
        <row r="100">
          <cell r="D100" t="str">
            <v>NRO_037</v>
          </cell>
          <cell r="J100" t="str">
            <v>(05/03/2026 com ran 17h): 03.05.2026 CAMUSAT: unknown / Our FME is checking the power status with the level 0</v>
          </cell>
        </row>
        <row r="101">
          <cell r="D101" t="str">
            <v>CTR_777</v>
          </cell>
          <cell r="J101" t="str">
            <v>(05/03/2026 com ran 17h): 03.05.2026: Possible Souci de VLAN. Check et Normalisation en cours. Update ASAP</v>
          </cell>
        </row>
        <row r="102">
          <cell r="D102" t="str">
            <v>CTR_939</v>
          </cell>
          <cell r="J102" t="str">
            <v>(05/03/2026 com ran 17h): 03.05.2026: Possible Souci de VLAN. Check et Normalisation en cours. Update ASAP</v>
          </cell>
        </row>
        <row r="103">
          <cell r="D103" t="str">
            <v>EXN_197</v>
          </cell>
          <cell r="J103" t="str">
            <v>(05/03/2026 com ran 17h): 03.05.2026 CAMUSAT: Coupure ENEO et la souci avec la génératrice du GE / En attente retour ENEO</v>
          </cell>
        </row>
        <row r="104">
          <cell r="D104" t="str">
            <v>CTR_841</v>
          </cell>
          <cell r="J104" t="str">
            <v>(05/03/2026 com ran 17h): 03.05.2026: FME Henry activated ETA=ASAP
03.05.2026: Need FME on the site to check MPR status</v>
          </cell>
        </row>
        <row r="105">
          <cell r="D105" t="str">
            <v>EXN_285</v>
          </cell>
          <cell r="J105" t="str">
            <v>(05/03/2026 com ran 17h): 03.05.2026: FME Abbis activated ETA=ASAP
03.05.2026:Besoin d'un fme sur MPR_HINA_1 pour verifier l'interco entre le MPR et RTN S1P4</v>
          </cell>
        </row>
        <row r="106">
          <cell r="D106" t="str">
            <v>ADM_234</v>
          </cell>
          <cell r="J106" t="str">
            <v>(05/03/2026 com ran 17h): 03.05.2026 : GEN cant be start due to noise pollution/solar return awaited.</v>
          </cell>
        </row>
        <row r="107">
          <cell r="D107" t="str">
            <v>SUO_245</v>
          </cell>
          <cell r="J107" t="str">
            <v>(05/03/2026 com ran 17h): Impacted by SUO_009_H_Mamfe</v>
          </cell>
        </row>
        <row r="108">
          <cell r="D108" t="str">
            <v>ADM_236</v>
          </cell>
          <cell r="J108" t="str">
            <v>(05/03/2026 com ran 17h): 03.05.2026 CAMUSAT: GEN cant be start due to noise pollution/solar return awaited.</v>
          </cell>
        </row>
        <row r="109">
          <cell r="D109" t="str">
            <v>NRO_086</v>
          </cell>
          <cell r="J109" t="str">
            <v>(05/03/2026 com ran 17h): Impacted by SUO_009_H_Mamfe</v>
          </cell>
        </row>
        <row r="110">
          <cell r="D110" t="str">
            <v>EXN_508</v>
          </cell>
          <cell r="J110" t="str">
            <v>(05/03/2026 com ran 17h): Power status check Ongoing</v>
          </cell>
        </row>
        <row r="111">
          <cell r="D111" t="str">
            <v>SUO_102</v>
          </cell>
          <cell r="J111" t="str">
            <v>(05/03/2026 com ran 17h): Impacted by SUO_009_H_Mamfe</v>
          </cell>
        </row>
        <row r="112">
          <cell r="D112" t="str">
            <v>LIT_751</v>
          </cell>
          <cell r="J112" t="str">
            <v>(05/03/2026 com ran 17h): Power status check Ongoing</v>
          </cell>
        </row>
        <row r="113">
          <cell r="D113" t="str">
            <v>LIT_617</v>
          </cell>
          <cell r="J113" t="str">
            <v>(05/03/2026 com ran 17h): Power status check Ongoing</v>
          </cell>
        </row>
        <row r="114">
          <cell r="D114" t="str">
            <v>LIT_969</v>
          </cell>
          <cell r="J114" t="str">
            <v>(05/03/2026 com ran 17h): Power status check Ongoing</v>
          </cell>
        </row>
        <row r="115">
          <cell r="D115" t="str">
            <v>LIT_972</v>
          </cell>
          <cell r="J115" t="str">
            <v>(05/03/2026 com ran 17h): Power status check Ongoing</v>
          </cell>
        </row>
        <row r="116">
          <cell r="D116" t="str">
            <v>SUO_009</v>
          </cell>
          <cell r="J116" t="str">
            <v>(05/03/2026 com ran 17h): Indisponibilités des services mobiles Voix &amp; Data dans la localité de Mamfe_N_SUO_009 et environs</v>
          </cell>
        </row>
        <row r="117">
          <cell r="D117" t="str">
            <v>SUO_073</v>
          </cell>
          <cell r="J117" t="str">
            <v>(05/03/2026 com ran 17h): Impacted by SUO_009_H_Mamfe</v>
          </cell>
        </row>
        <row r="118">
          <cell r="D118" t="str">
            <v>SUO_106</v>
          </cell>
          <cell r="J118" t="str">
            <v>(05/03/2026 com ran 17h): Impacted by SUO_009_H_Mamfe</v>
          </cell>
        </row>
        <row r="119">
          <cell r="D119" t="str">
            <v>SUO_107</v>
          </cell>
          <cell r="J119" t="str">
            <v>(05/03/2026 com ran 17h): Impacted by SUO_009_H_Mamfe</v>
          </cell>
        </row>
        <row r="120">
          <cell r="D120" t="str">
            <v>ADM_007</v>
          </cell>
          <cell r="J120" t="str">
            <v>(05/03/2026 com ran 17h): Power status check Ongoing</v>
          </cell>
        </row>
        <row r="121">
          <cell r="D121" t="str">
            <v>NRD_174</v>
          </cell>
          <cell r="J121" t="str">
            <v>(05/03/2026 com ran 17h): Power status check Ongoing</v>
          </cell>
        </row>
        <row r="122">
          <cell r="D122" t="str">
            <v>OST_413</v>
          </cell>
          <cell r="J122" t="str">
            <v>(05/03/2026 com ran 17h): New site not yet transferred to MSP</v>
          </cell>
        </row>
        <row r="123">
          <cell r="D123" t="str">
            <v>NRD_265</v>
          </cell>
          <cell r="J123" t="str">
            <v>(05/03/2026 com ran 17h): Power status check Ongoing</v>
          </cell>
        </row>
        <row r="124">
          <cell r="D124" t="str">
            <v>EXN_127</v>
          </cell>
          <cell r="J124" t="str">
            <v>(05/03/2026 com ran 17h): 03.05.2026 IHS: FME Mamoudou is managing with level 0/Franklin informed</v>
          </cell>
        </row>
        <row r="125">
          <cell r="D125" t="str">
            <v>CTR_1073</v>
          </cell>
          <cell r="J125" t="str">
            <v>(05/03/2026 com ran 17h): Power status check Ongoing</v>
          </cell>
        </row>
        <row r="126">
          <cell r="D126" t="str">
            <v>LIT_341</v>
          </cell>
          <cell r="J126" t="str">
            <v>(05/03/2026 com ran 17h): Power status check Ongoing</v>
          </cell>
        </row>
        <row r="127">
          <cell r="D127" t="str">
            <v>CTR_1064</v>
          </cell>
          <cell r="J127" t="str">
            <v>(05/03/2026 com ran 17h): Indisponibilités des services mobiles Voix &amp; Data dans la localité de Mamfe_N_SUO_009 et environs</v>
          </cell>
        </row>
        <row r="128">
          <cell r="D128" t="str">
            <v>CTR_1070</v>
          </cell>
          <cell r="J128" t="str">
            <v>(05/03/2026 com ran 17h): Indisponibilités des services mobiles Voix &amp; Data dans la localité de Mamfe_N_SUO_009 et environs</v>
          </cell>
        </row>
        <row r="129">
          <cell r="D129" t="str">
            <v>CTR_1072</v>
          </cell>
          <cell r="J129" t="str">
            <v>(05/03/2026 com ran 17h): Indisponibilités des services mobiles Voix &amp; Data dans la localité de Mamfe_N_SUO_009 et environs</v>
          </cell>
        </row>
        <row r="130">
          <cell r="D130" t="str">
            <v>CTR_870</v>
          </cell>
          <cell r="J130" t="str">
            <v>(05/03/2026 com ran 17h): Indisponibilités des services mobiles Voix &amp; Data dans la localité de Mamfe_N_SUO_009 et environs</v>
          </cell>
        </row>
        <row r="131">
          <cell r="D131" t="str">
            <v>CTR_233</v>
          </cell>
          <cell r="J131" t="str">
            <v>(05/03/2026 com ran 17h): Indisponibilités des services mobiles Voix &amp; Data dans la localité de Mamfe_N_SUO_009 et environs</v>
          </cell>
        </row>
        <row r="132">
          <cell r="D132" t="str">
            <v>EST_150</v>
          </cell>
          <cell r="J132" t="str">
            <v>(05/03/2026 com ran 17h): Indisponibilités des services mobiles Voix &amp; Data dans la localité de Mamfe_N_SUO_009 et environs</v>
          </cell>
        </row>
        <row r="133">
          <cell r="D133" t="str">
            <v>CTR_407</v>
          </cell>
          <cell r="J133" t="str">
            <v>(05/03/2026 com ran 17h): Indisponibilités des services mobiles Voix &amp; Data dans la localité de Mamfe_N_SUO_009 et environs</v>
          </cell>
        </row>
        <row r="134">
          <cell r="D134" t="str">
            <v>CTR_139</v>
          </cell>
          <cell r="J134" t="str">
            <v>(05/03/2026 com ran 17h): Indisponibilités des services mobiles Voix &amp; Data dans la localité de Mamfe_N_SUO_009 et environs</v>
          </cell>
        </row>
        <row r="135">
          <cell r="D135" t="str">
            <v>EST_077</v>
          </cell>
          <cell r="J135" t="str">
            <v>(05/03/2026 com ran 17h): Indisponibilités des services mobiles Voix &amp; Data dans la localité de Mamfe_N_SUO_009 et environs</v>
          </cell>
        </row>
        <row r="136">
          <cell r="D136" t="str">
            <v>CTR_894</v>
          </cell>
          <cell r="J136" t="str">
            <v>(05/03/2026 com ran 17h): Indisponibilités des services mobiles Voix &amp; Data dans la localité de Mamfe_N_SUO_009 et environs</v>
          </cell>
        </row>
        <row r="137">
          <cell r="D137" t="str">
            <v>EST_024</v>
          </cell>
          <cell r="J137" t="str">
            <v>(05/03/2026 com ran 17h): Indisponibilités des services mobiles Voix &amp; Data dans la localité de Mamfe_N_SUO_009 et environs</v>
          </cell>
        </row>
        <row r="138">
          <cell r="D138" t="str">
            <v>CTR_141</v>
          </cell>
          <cell r="J138" t="str">
            <v>(05/03/2026 com ran 17h): Indisponibilités des services mobiles Voix &amp; Data dans la localité de Mamfe_N_SUO_009 et environs</v>
          </cell>
        </row>
        <row r="139">
          <cell r="D139" t="str">
            <v>SUO_293</v>
          </cell>
          <cell r="J139" t="str">
            <v>(05/03/2026 com ran 17h): Power status check Ongoing</v>
          </cell>
        </row>
        <row r="140">
          <cell r="D140" t="str">
            <v>CTR_859</v>
          </cell>
          <cell r="J140" t="str">
            <v>(05/03/2026 com ran 17h): Indisponibilités des services mobiles Voix &amp; Data dans la localité de Mamfe_N_SUO_009 et environs</v>
          </cell>
        </row>
        <row r="141">
          <cell r="D141" t="str">
            <v>NRD_040</v>
          </cell>
          <cell r="J141" t="str">
            <v>(05/03/2026 com ran 17h): Power status check Ongoing</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REACKDOWN"/>
      <sheetName val="ALL SITES DOWN"/>
      <sheetName val="Extract"/>
      <sheetName val="SMS"/>
      <sheetName val="CONCAT"/>
      <sheetName val="Rural_Sites"/>
      <sheetName val="NSB"/>
      <sheetName val="NEW_CAMUSAT"/>
      <sheetName val="SBC And PowerCO Info"/>
      <sheetName val="UP"/>
      <sheetName val="PMO"/>
      <sheetName val="Sheet2"/>
    </sheetNames>
    <sheetDataSet>
      <sheetData sheetId="0" refreshError="1"/>
      <sheetData sheetId="1">
        <row r="1">
          <cell r="D1" t="str">
            <v>Site ID</v>
          </cell>
          <cell r="J1" t="str">
            <v>Column2</v>
          </cell>
        </row>
        <row r="2">
          <cell r="D2" t="str">
            <v>NRO_073</v>
          </cell>
          <cell r="J2" t="str">
            <v>(05/03/2026 com ran 10h):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v>
          </cell>
        </row>
        <row r="3">
          <cell r="D3" t="str">
            <v>EXN_383</v>
          </cell>
          <cell r="J3" t="str">
            <v>(05/03/2026 com ran 10h): New site not yet transferred to MSP</v>
          </cell>
        </row>
        <row r="4">
          <cell r="D4" t="str">
            <v>EXN_300</v>
          </cell>
          <cell r="J4" t="str">
            <v>(05/03/2026 com ran 10h): 02.05.2026: Sandrine doit voir avec les Commerciaux s'il y'a encore la population dans la zone pour decider s'il faut maintenir site. Pour l'instant nous le classons en Insecurity
28.04.2026: Karena à nouveau entièrement vandalisé la nuit 25/04/2026. Rapport D'intervention envoye a OCM pour MAD du materiel
26/04/2026 Karena à nouveau entièrement vandalisé cette nuit.
26/04/2026 suite remplacement des PV et batteries ce jour, ETR 18H
25/04/2026 FME sur site suite des travaux en cours 
24.04.26: Travaux de restoration en cours ce jour, ETR=14H UTC
23.04.26: PV et Batteries reçus à Kousseri, remplacement ce 24/04/2026
22.04.26; PV et Batteries confiés à un nouveau transporteur pour KOUSSERI, ETD=22/04/2026
21.04.26; PV et Batteries confiés à un nouveau transporteur pour KOUSSERI, ETD=22/04/2026
20.04.26; we are facing transport issues from Maroua to Kousseri due to the very bad road.
We finally found a workaround to go through Chad. The ETA 23rd April, approximation as we do not have mastery of this route.
19.04.26; Soucis de transport du matériel (car matériel délicat à transporter). Expédition de Maroua pour Kousseri ce jour, ETD à préciser
18.04.26; Négociations de l'escorte en cours pour Makary, update ASAP
17/04/2026 le Materiel est arrive a Kousseri, l'equipe negocie l'acces pour Makary, zone insecurisee. Update asap
15/04/2026 Apres l'arrivee des Panneaux solaires et battéries à Maroua. l'expedition  de Maroua vers Kousseri sur une route tres mauvaise et ensuite de Kousseri vers Makary avec des panneaux solaire de 2m chacun et donc assez delicat a transporter. Nouvel ETD pour Kousseri 16/04/2026
08/04/2026 KARENA : Apres l'arrivee des Panneaux solaires et battéries à Maroua. l'expedition continue demain de Maroua vers Kousseri sur une route tres mauvaise et ensuite de Kousseri vers Makary avec des panneaux solaire de 2m chacun et donc assez delicat a transporter. ETD pour Makary ETD 14.04.2026 et ETR 15.04.2026
06.04.26; Panneaux solaires et battéries à Maroua et recherche d'une solution pour expédition vers Kousseri puis vers Makary, ETD=08.04.26
04/04/2026  Karena etant un site situé dans le cluster de Makari, nous essayons de procéder au transfert de ces spare vers kousseri afin qu'elle soient acheminée sur Makari...Nous vous  reviendrons pour l'ETD sur Kousseri car vu l'heure le départ pour Kousseri n'est pas pour ce jour. 
02/04/2026 Expedition toujours en cours Retards du transporteur a cause d'une panne de vehicule Nouvelle ETD=03/04/2026
25.03.26; Tous les restes de matériels attendus, panneaux, batteries, Fibre optique a été livré ce jour. ETD 01/04
09.03.2026: Le reste du materiel(Panneau solaire. Qté:3. PN: 52240364 Batterie 48 Volts Huawei ESM-48100B1. Qté: 3. PN: 01074746-010, Cosses de 35  Qté: 6 PN:56464200056, Câble bleu de section 35 mm2 pour le câblage des batteries. Longueur:10m. PN:25030741, Câble noir de section 35 mm2 pour le câblage des batteries. Longueur:10m. PN:25030742 , Câble rouge de section 16 mm2 pour le câblage des PV. Longueur:10m. PN:25035221 ) Sera mis a dispostion de Huawei ce 13.03.2026
05.03.2026: 05.03.2026: 700m de cable 2*16 et 500m de cable 2*25 ont ete deja fournit a Huawei. Il ne reste que les cable 2*35, les panneaux solaire, les Batteries et Fibre Optiques  qui sont attendus de OCM
25.02.26; Site vendalisé, inventaire du matériel pour restauration transmis à OCM, en attente de la mise à disposition
24/02/2026 Site vandalise, requete de spare en cours vers OCM pour restauration
24.02.26; Rapport sur le vendalisme transmis et vérifications du SPM en cours</v>
          </cell>
        </row>
        <row r="5">
          <cell r="D5" t="str">
            <v>ADM_215</v>
          </cell>
          <cell r="J5" t="str">
            <v>(05/03/2026 com ran 10h): New site not yet transferred to MSP</v>
          </cell>
        </row>
        <row r="6">
          <cell r="D6" t="str">
            <v>CTR_442</v>
          </cell>
          <cell r="J6" t="str">
            <v>(05/03/2026 com ran 10h):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v>
          </cell>
        </row>
        <row r="7">
          <cell r="D7" t="str">
            <v>ADM_233</v>
          </cell>
          <cell r="J7" t="str">
            <v>(05/03/2026 com ran 10h): New site not yet transferred to MSP</v>
          </cell>
        </row>
        <row r="8">
          <cell r="D8" t="str">
            <v>CTR_170</v>
          </cell>
          <cell r="J8" t="str">
            <v>(05/03/2026 com ran 10h):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v>
          </cell>
        </row>
        <row r="9">
          <cell r="D9" t="str">
            <v>EXN_394</v>
          </cell>
          <cell r="J9" t="str">
            <v>(05/03/2026 com ran 10h): New site not yet transferred to MSP</v>
          </cell>
        </row>
        <row r="10">
          <cell r="D10" t="str">
            <v>ADM_216</v>
          </cell>
          <cell r="J10" t="str">
            <v>(05/03/2026 com ran 10h): New site not yet transferred to MSP</v>
          </cell>
        </row>
        <row r="11">
          <cell r="D11" t="str">
            <v>ADM_148</v>
          </cell>
          <cell r="J11" t="str">
            <v>(05/03/2026 com ran 10h):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v>
          </cell>
        </row>
        <row r="12">
          <cell r="D12" t="str">
            <v>CTR_987</v>
          </cell>
          <cell r="J12" t="str">
            <v>(05/03/2026 com ran 10h): New site not yet transferred to MSP</v>
          </cell>
        </row>
        <row r="13">
          <cell r="D13" t="str">
            <v>NRO_085</v>
          </cell>
          <cell r="J13" t="str">
            <v>(05/03/2026 com ran 10h): 30/04/2026 access not granted for now we keep trying
29/04/2026 |access not granted for this site for mow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v>
          </cell>
        </row>
        <row r="14">
          <cell r="D14" t="str">
            <v>EXN_569</v>
          </cell>
          <cell r="J14" t="str">
            <v>(05/03/2026 com ran 10h): New site not yet transferred to MSP</v>
          </cell>
        </row>
        <row r="15">
          <cell r="D15" t="str">
            <v>CTR_366</v>
          </cell>
          <cell r="J15" t="str">
            <v>(05/03/2026 com ran 10h):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v>
          </cell>
        </row>
        <row r="16">
          <cell r="D16" t="str">
            <v>EXN_574</v>
          </cell>
          <cell r="J16" t="str">
            <v>(05/03/2026 com ran 10h): New site not yet transferred to MSP</v>
          </cell>
        </row>
        <row r="17">
          <cell r="D17" t="str">
            <v>OST_306</v>
          </cell>
          <cell r="J17" t="str">
            <v>(05/03/2026 com ran 10h): Site en cours de démentelement</v>
          </cell>
        </row>
        <row r="18">
          <cell r="D18" t="str">
            <v>EXN_373</v>
          </cell>
          <cell r="J18" t="str">
            <v>(05/03/2026 com ran 10h): New site not yet transferred to MSP</v>
          </cell>
        </row>
        <row r="19">
          <cell r="D19" t="str">
            <v>CTR_977</v>
          </cell>
          <cell r="J19" t="str">
            <v>(05/03/2026 com ran 10h): New site not yet transferred to MSP</v>
          </cell>
        </row>
        <row r="20">
          <cell r="D20" t="str">
            <v>CTR_303</v>
          </cell>
          <cell r="J20" t="str">
            <v xml:space="preserve">(05/03/2026 com ran 10h): 01.05.2026: Toujours en attente de la livraison de la spare(FSMF) Par ESICO
30/04/2026  Spare FSMF Faulty Commande passe au WH de Garoua et Expediee a Ngaoundere Nouvelle ETD communiques par le SPM 30.04.2026 ESCALADE FM THEOPHILE
29/04/2026 Spare FSMF Faulty Commande passe au WH de Garoua et Expediee a Ngaoundere Nouvelle ETD communiques par le SPM 29.04.2026 ESCALADE FM THEOPHILE
28.04.2026: Spare FSMF Faulty Commande passee au WH de Garoua et Expediee a Ngaoundere Nouvelle ETD communiques par le SPM 28.04.2026
27/04/2026 Relance SPMS en attente de retour 
26/04/2026 Apres conf call effectuer avec THEO et Kingsley. Les spare seront expediee par ESICO ce Jours  De Garoua pour Ngaoundere ETD=26.04.2025
25/04/2026 Apres conf call effectuer avec THEO et Kingsley. Les spare seront expediee par ESICO ce Jours  De Garoua pour Ngaoundere ETD=25.04.2025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v>
          </cell>
        </row>
        <row r="21">
          <cell r="D21" t="str">
            <v>SUO_296</v>
          </cell>
          <cell r="J21" t="str">
            <v>(05/03/2026 com ran 10h): New site not yet transferred to MSP</v>
          </cell>
        </row>
        <row r="22">
          <cell r="D22" t="str">
            <v>SUO_214</v>
          </cell>
          <cell r="J22" t="str">
            <v xml:space="preserve">(05/03/2026 com ran 10h): 01.05.2026:Redaction du Rapport toujours en Cours par le RM
30/04/2026 Rapport à re-envoyer relance effectuée 
17/04/2026 Carte EAC (3DB19417AA )  faulty commandée passé pas disponible point transmis a OCM 
16/04/2026 Besoin d'un fme sur site pour verifier le status du MPR et la chaine antennaire de l ODU FME desmond activé ETA asap </v>
          </cell>
        </row>
        <row r="23">
          <cell r="D23" t="str">
            <v>EXN_511</v>
          </cell>
          <cell r="J23" t="str">
            <v>(05/03/2026 com ran 10h): New site not yet transferred to MSP</v>
          </cell>
        </row>
        <row r="24">
          <cell r="D24" t="str">
            <v>SUD_161</v>
          </cell>
          <cell r="J24" t="str">
            <v>(05/03/2026 com ran 10h):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v>
          </cell>
        </row>
        <row r="25">
          <cell r="D25" t="str">
            <v>NRD_168</v>
          </cell>
          <cell r="J25" t="str">
            <v>(05/03/2026 com ran 10h): 20.04.26; ODU MPT MC 8GHZ 3DB20773CB faulty and not available, order done to OCM
19.04.26; ODU 3DB20773CB faulty, commande en cours
19.04.26; Besoin d'un FME sur NRD_172_SAKDJE pour vérifier la chaine antennaire de l'ODU 4.3; FME Belo activé pour investigations, ETA=17H UTC</v>
          </cell>
        </row>
        <row r="26">
          <cell r="D26" t="str">
            <v>ADM_062</v>
          </cell>
          <cell r="J26" t="str">
            <v>(05/03/2026 com ran 10h): 02.05.2026: En Attente de la livraison des spare ce Jour 02.05.2026
30/04/2026  Spare FSMF Faulty Commande passe au WH de Garoua et Expediee a Ngaoundere Nouvelle ETD communiques par le SPM 30.04.2026 ESCALADE FM THEOPHILE
29/04/2026 Spare FSMF Faulty Commande passe au WH de Garoua et Expediee a Ngaoundere Nouvelle ETD communiques par le SPM 29.04.2026 ESCALADE FM THEOPHILE
28.04.2026: Spare FSMF Faulty Commande passee au WH de Garoua et Expediee a Ngaoundere Nouvelle ETD communiques par le SPM 28.04.2026
26/04/2026 FSMF expedié de GAROUA ETD=27.04.2025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21.04.26; Site foudroyé les deux FSMF en défaut ils redémarre en continu nécessaire en remplacement.Pièces de rechange disponible à GAROUA, en attente update SPM pour l'ETD
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v>
          </cell>
        </row>
        <row r="27">
          <cell r="D27" t="str">
            <v>SUD_215</v>
          </cell>
          <cell r="J27" t="str">
            <v>(05/03/2026 com ran 10h): 03.05.2026: Spare(Fibre Optique) recu. FME Yannick Mbah will have a look ETA=03:00 PM
02.05.2026: Spare pas recu d'apres le RM. Relance du transporteur en Cours et Update ASAP
02.05.2026 SPM: This was outbound yesterday we will just have to formalize things through mail!!!! ETD=02.05.2026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v>
          </cell>
        </row>
        <row r="28">
          <cell r="D28" t="str">
            <v>SUO_195</v>
          </cell>
          <cell r="J28" t="str">
            <v>(05/03/2026 com ran 10h): 20.04.26; Carte EAC 3DB19417AA faulty, commande passée vers OCM
19.04.26; Besoin d'un FME sur SUO_077_H_Buea-David-Square pour vérifier la chaine antennaire de l'ODU 3.2; FME Fabien activé pour investigations, update ASAP
19.04.26; Reste down après l'incident P2 sur Buea-David</v>
          </cell>
        </row>
        <row r="29">
          <cell r="D29" t="str">
            <v>CTR_757</v>
          </cell>
          <cell r="J29" t="str">
            <v>(05/03/2026 com ran 10h): 02.05.2026: Carte Core Evo Faulty. Spare pas disponible chez Huawei Commande passee a OCM
01.05.2026: Carte Core Faulty Spare pas disponible dans les WH AFRO. Commande pas au SPM pour envoi du mail a OCM Car spare egalement indisponible chez Huawei
Impacted by CTR_699_N_Batchenga-Nachtigal-IHS (TX issue)</v>
          </cell>
        </row>
        <row r="30">
          <cell r="D30" t="str">
            <v>NRD_036</v>
          </cell>
          <cell r="J30" t="str">
            <v>(05/03/2026 com ran 10h): New BTS installed and not yet accepted</v>
          </cell>
        </row>
        <row r="31">
          <cell r="D31" t="str">
            <v>LIT_510</v>
          </cell>
          <cell r="J31" t="str">
            <v>(05/03/2026 com ran 10h): Impacted by Songloulou-IHS_LIT_200 (TX issue)</v>
          </cell>
        </row>
        <row r="32">
          <cell r="D32" t="str">
            <v>LIT_200</v>
          </cell>
          <cell r="J32" t="str">
            <v>(05/03/2026 com ran 10h): 03.05.2026: Suite des travaux cote Ngonga ce Jour. Les FME sont en route pour Ngonga
02.05.2026: Les travaux approfondu ce sont effectues ce Jour cote Soungloulou( 4 ressources) le site reste down. SME TX recommande de menner les meme actions en face sur le site de Ngonga demain 03.05.2026
02.05.2026: Suite des travaux ce Jours avec le SME TX Pour investigation en profondeur
01.05.2026: After  deeper troubleshooting  FME noticed that ODU on the Ngonga side is 
experiencing performance degradation at Ngonga. Spare part request ongoing
30/04/2026  FME sur site travaux en cours avec le BO 
30/04/2026 FME en route ETA=11H30 UTC 
29/04/2026 Apres remplacement ODU et analyse BO TX lien depointer realignement prevu demain 30/04/2026 
29/04/2026 FME Charly route pour le site ETA=13H UTC 
28.04.2026: Spare dementelee et Expedition en cours vers EDEA ETD=28.04.2026 ETR=29/04/2026
27/04/2026 ODU en cours de dementelement
27/04/2026 ODU MPT 7-8G 3DB20858AC faulty en attente de retour OCM 
26/04/2026 Feedback RM Honore : Faulty spare part to be replaced/SPM is managing
25/04/2026 FME en route ETA=12H UTC // FME sur site travaux en cours 
24.04.26: ODU MPT 7-8 G pas disponible et commande en cours vers OCM. Cable Eth, carte MPT et chassis en cours d'expédition de Douala pour Edea, ETD=24.04.26, ETR=25.04.26
23.04.26: ODU MPT 7-8G 3DB20858AC faulty, cable Eth faulty, carte MPT faulty, commande passée et vérifications du SPM en cours
23.04.26: FME sur site et investigations en cours, update ASAP
22.04.26: Check en cours avec le level 0 qui est sur site actuellement et si NOK, suite des investigations en hauteur ce 23.04.26
22.04.26; Besoin d'un FME sur site pour vérifier la chaine antennaire de l'ODU 3.1; FME Charly activé pour investigations, ETA=14H UTC</v>
          </cell>
        </row>
        <row r="33">
          <cell r="D33" t="str">
            <v>CTR_938</v>
          </cell>
          <cell r="J33" t="str">
            <v>(05/03/2026 com ran 10h): New site not yet transferred to MSP</v>
          </cell>
        </row>
        <row r="34">
          <cell r="D34" t="str">
            <v>SUO_133</v>
          </cell>
          <cell r="J34" t="str">
            <v>(05/03/2026 com ran 10h): 01.05.2026: access not granted for this site for now
30/04/2026 |Access not granted for this site for now
29/04/2026 plan for 30/04/2026 if access possible
28.04.2026: Site to be visited 30/04/2026 if access possible 
27/06/2026 Access banned by Separatists
24.04.26; Access banned by Separatist
23.04.26: FME en route pour le site, ETA=13H UTC // Red zone 
22.04.26; Besoin d'un FME sur site pour vérifier l'état du FAN du MPR et le remplacer au besoin, PN: 3DB18134BBAD01 FME activé eta asap "</v>
          </cell>
        </row>
        <row r="35">
          <cell r="D35" t="str">
            <v>CTR_1100</v>
          </cell>
          <cell r="J35" t="str">
            <v>(05/03/2026 com ran 10h): New site not yet transferred to MSP</v>
          </cell>
        </row>
        <row r="36">
          <cell r="D36" t="str">
            <v>EXN_406</v>
          </cell>
          <cell r="J36" t="str">
            <v>(05/03/2026 com ran 10h): New site not yet transferred to MSP</v>
          </cell>
        </row>
        <row r="37">
          <cell r="D37" t="str">
            <v>CTR_860</v>
          </cell>
          <cell r="J37" t="str">
            <v xml:space="preserve">(05/03/2026 com ran 10h):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v>
          </cell>
        </row>
        <row r="38">
          <cell r="D38" t="str">
            <v>LIT_512</v>
          </cell>
          <cell r="J38" t="str">
            <v xml:space="preserve">(05/03/2026 com ran 10h): 03.05.2026: Spare(ODU) recu Ce matin FME en Rpoute ETA=13H
02.05.2026: Spare(ODU) received to EDEA and Intervention will be done after Songoulou ETA=15H30
01.05.2026: Spare MAD par OCM. ODU shipping to Edea ongoing ETD=01.05.2026
30.04.26: ODU remis ce jour par OCM, ETD à préciser
28/04/2026 Odu MPT-MC 3DB20858AC  8GHz fautlty pas disponible au WH  commande passé a OCM </v>
          </cell>
        </row>
        <row r="39">
          <cell r="D39" t="str">
            <v>CTR_188</v>
          </cell>
          <cell r="J39" t="str">
            <v xml:space="preserve">(05/03/2026 com ran 10h): 30/04/2026 ETR mi-juin
28/04/2026 Site urelay point transmis a OCM </v>
          </cell>
        </row>
        <row r="40">
          <cell r="D40" t="str">
            <v>SUO_171</v>
          </cell>
          <cell r="J40" t="str">
            <v>(05/03/2026 com ran 10h): 02.05.2026 CAMUSAT: The Genhead is on repair. Site is located in red zone, Mechanic is on site. In parallel, our team is with ENEO team in that area to fix the grid line
02.05.2026 SAMBA: Quotation valide. Preparation de l'expedition du Gevers Limbe ETD=03.05.2026
30.04.26: Camusat: GRID OUTAGE AND GEN FAULTY / AWAITING GRID RETURN - Escalated to L3
29.04.26: Camusat: GRID OUTAGE AND GEN FAULTY / AWAITING GRID RETURN</v>
          </cell>
        </row>
        <row r="41">
          <cell r="D41" t="str">
            <v>NRO_100</v>
          </cell>
          <cell r="J41" t="str">
            <v>(05/03/2026 com ran 10h):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v>
          </cell>
        </row>
        <row r="42">
          <cell r="D42" t="str">
            <v>CTR_166</v>
          </cell>
          <cell r="J42" t="str">
            <v>(05/03/2026 com ran 10h): 03.05.2026: Spare(FSMF) already at Bafia FMR intervention to be done today ETR=04:00 PM
02.05.2026: Expedition de la spare pour Bafia ce Jour ETD=02.05.2026 En Soiree
01.05.2026 RM Denis: SM faulty spare will be sent tomorrow 02.05.2026 from bafoussam to bafia etd=02.05.2026
30/04/2026 Check to be done by Gregroire after matsari restoration ETA= 13H UTC
29.04.26: Besoin d'un FME sur site pour vérifier le statut de la BTS et son interco avec le MPR S1P1; FME Apiang activé pour investigations, update ASAP</v>
          </cell>
        </row>
        <row r="43">
          <cell r="D43" t="str">
            <v>CTR_850</v>
          </cell>
          <cell r="J43" t="str">
            <v>(05/03/2026 com ran 10h): 02.05.2026 SAMBA: Pas moyen de Deplyer un MGE. Transfo de la Zone toujours HS. ENEO relance. Update ASAP
30.04.26: Transformateur de la zone HS - En attente actions Eneo - Escalated to L3
29.04.26: Camusat: grid outage and gen cannot be started due to noise disturbance /awaiting grid return</v>
          </cell>
        </row>
        <row r="44">
          <cell r="D44" t="str">
            <v>OST_353</v>
          </cell>
          <cell r="J44" t="str">
            <v>(05/03/2026 com ran 10h): 02/05/2026 Grid outage grid only site /Grid return awaited - Escalated to L3
30/04/2026 Grid outage grid only site /Grid return awaited - Escalated to L2</v>
          </cell>
        </row>
        <row r="45">
          <cell r="D45" t="str">
            <v>SUO_211</v>
          </cell>
          <cell r="J45" t="str">
            <v xml:space="preserve">(05/03/2026 com ran 10h): 03.05.2026: FME Sur site suite des travaux avec le BO TX. Update ASAP
02.05.2026: Travaux effectues ce Jour cote Mutengue(Check et notoyagde des ODU, Exitateur et realigmenet) la suite se fera sur Q12 demain 03.05.2026
02.05.2026: Suite des Investigation ce Jour par le FME Desmond qui est actuellement sur site
01.05.2026: FME Desmond is on the site. Work Ongoing
30.04.26: Besoin d'un FME sur le site pour reset du MPR; FME Desmond activé pour investigations, update ASAP
30/04/2026 IHS:Gen Overload.	</v>
          </cell>
        </row>
        <row r="46">
          <cell r="D46" t="str">
            <v>CTR_770</v>
          </cell>
          <cell r="J46" t="str">
            <v>(05/03/2026 com ran 10h): 03.05.2026: Cart Disponible a Nanga-Eboko Expedition ce Jour ETD=03.05.2026 16H
02.05.2026: Apres remplacement et Configuration de la Micro sD, le FME supporte par le BO TX Du Bois font le constat que la carte MPT-ACC esty faulty. Verification de la disponibilite de la spare en cours. Update ASAP
02.05.2026: FME Sur site remplacement de la micro sD en cours avec le BO TX
01.05.2026: Carte Micro sD Faulty Command en Cours
01.05.2026: Relance du FME Synphorien en cour
30.04.26: Besoin d'un FME sur site pour vérifier le statut du MPR; CM-20260430-00007051; FME Totat activé pour investigations, update ASAP
30/04/2026 CAMUSAT:FME is on the way ETA 16H</v>
          </cell>
        </row>
        <row r="47">
          <cell r="D47" t="str">
            <v>NRD_264</v>
          </cell>
          <cell r="J47" t="str">
            <v>(05/03/2026 com ran 10h): New site not yet transferred to MSP</v>
          </cell>
        </row>
        <row r="48">
          <cell r="D48" t="str">
            <v>SUO_040</v>
          </cell>
          <cell r="J48" t="str">
            <v>(05/03/2026 com ran 10h): 02.05.2026: Access not granted for this site for now
01.05.2026 RM Denis: Intervention plan for tomorrow according to the dirvervtaking FME on site
30/04/2026 Besoin d'un pour verifier le status de RTN red zone fme manage avec level 0</v>
          </cell>
        </row>
        <row r="49">
          <cell r="D49" t="str">
            <v>SUO_089</v>
          </cell>
          <cell r="J49" t="str">
            <v>(05/03/2026 com ran 10h): Impacted by SUO_040_H_Tinto</v>
          </cell>
        </row>
        <row r="50">
          <cell r="D50" t="str">
            <v>SUO_249</v>
          </cell>
          <cell r="J50" t="str">
            <v>(05/03/2026 com ran 10h): 02.05.2026: access not granted for this site for now
01.05.2026 Denis: Check ongoing will update asap
30.04.26: Besoin d'un FME sur site pour vérifier le statut du MPR; FME Jeremiah activé pour investigations, update ASAP</v>
          </cell>
        </row>
        <row r="51">
          <cell r="D51" t="str">
            <v>OST_308</v>
          </cell>
          <cell r="J51" t="str">
            <v>(05/03/2026 com ran 10h): 03.05.2026: ODU faulty Commande passer par mail au SPM Car spare pas disponible dans le WH Hammer. Update ASAP
Impacted by OST_099_H_Bafang-Chefferie (TX issue)</v>
          </cell>
        </row>
        <row r="52">
          <cell r="D52" t="str">
            <v>EXN_274</v>
          </cell>
          <cell r="J52" t="str">
            <v>(05/03/2026 com ran 10h): 03.05.2026 RM: FME activé, ETA 14H
02.05.2026: FME actived managing with level 0. En parallele négociation escorte militaire en cours 
01.05.2026: FME Yaya activated is managing. Update ASAP. Site Under Red Zone
01.05.2026: Probable plantage des radios sur le site de Tagawa, BV demander au FME de faire le reset du MPR de Waza et Tagawa (Prevoir un realignement du lien FH, verifier l'etancheite des cables et des antennes).</v>
          </cell>
        </row>
        <row r="53">
          <cell r="D53" t="str">
            <v>LIT_780</v>
          </cell>
          <cell r="J53" t="str">
            <v>(05/03/2026 com ran 10h): 01.05.2026: Site Dementele</v>
          </cell>
        </row>
        <row r="54">
          <cell r="D54" t="str">
            <v>LIT_205</v>
          </cell>
          <cell r="J54" t="str">
            <v>(05/03/2026 com ran 10h): Impacted by LIT_554_Z_Ndpssi-Vallee-de-la-Paix(LIT-554)</v>
          </cell>
        </row>
        <row r="55">
          <cell r="D55" t="str">
            <v>LIT_554</v>
          </cell>
          <cell r="J55" t="str">
            <v>(05/03/2026 com ran 10h): 02.05.2026 SAMBA: Continuite de delestage confirmee ce matin
01.05.2026 CAMUSAT:  grid only site grid outage / grid return awaited</v>
          </cell>
        </row>
        <row r="56">
          <cell r="D56" t="str">
            <v>CTR_726</v>
          </cell>
          <cell r="J56" t="str">
            <v>(05/03/2026 com ran 10h): 02.05.2026: ESCALATION Done to L2 MTN
01.05.2026: Power observed from aalrm view. MTN Activated for support</v>
          </cell>
        </row>
        <row r="57">
          <cell r="D57" t="str">
            <v>CTR_868</v>
          </cell>
          <cell r="J57" t="str">
            <v>(05/03/2026 com ran 10h): 02.05.2026 SAMBA: Continuite de delestage confirmee ce matin
01.05.2026 CAMUSAT: Grid outage and Grid only site / Awaiting Grid return</v>
          </cell>
        </row>
        <row r="58">
          <cell r="D58" t="str">
            <v>LIT_753</v>
          </cell>
          <cell r="J58" t="str">
            <v>(05/03/2026 com ran 10h): 02.05.2026: ESCALATION Done to L2 MTN
02.05.2026: Power observed from aalrm view. MTN Activated for support</v>
          </cell>
        </row>
        <row r="59">
          <cell r="D59" t="str">
            <v>CTR_762</v>
          </cell>
          <cell r="J59" t="str">
            <v>(05/03/2026 com ran 10h): 02.05.2026: Site Vandaliser. Inventaire cote Active et Passive en cours. Update ASAP
02/05/2026 CAMUSAT: site vandilisé  le regional de spider est dans le site pour investigation.note que  la tension du site actuel est 53 V load 18 A ,Fme sera sur demain pour plus d'information</v>
          </cell>
        </row>
        <row r="60">
          <cell r="D60" t="str">
            <v>CTR_841</v>
          </cell>
          <cell r="J60" t="str">
            <v>(05/03/2026 com ran 10h): 01.05.2026 CAMUSAT: Grid outage and grid only site / Grid return awaited
30.04.26; Power alarms; Camusat feedback awaiting</v>
          </cell>
        </row>
        <row r="61">
          <cell r="D61" t="str">
            <v>CTR_1125</v>
          </cell>
          <cell r="J61" t="str">
            <v>(05/03/2026 com ran 10h): New site not yet transferred to MSP</v>
          </cell>
        </row>
        <row r="62">
          <cell r="D62" t="str">
            <v>LIT_296</v>
          </cell>
          <cell r="J62" t="str">
            <v>(05/03/2026 com ran 10h): 03.05.2026: FME ric EWANE a pris la route pour le site ETA=ASAP
02.05.2025 FME: Acording to the security there was a thunder over the village last night that probably affected the equipements. Suite des Investigation demain 03.05.2026(Le FME sera sur site)
02.05.2026: FME Eric activated is managing ETA=ASAP
02.05.2026: Power Issue solved but site remain down. Need FME on the site to check MPR status as it's not supervised
02/05/2026 IHS: Fme is on the way ETA = 07:10 Am</v>
          </cell>
        </row>
        <row r="63">
          <cell r="D63" t="str">
            <v>NRO_164</v>
          </cell>
          <cell r="J63" t="str">
            <v>(05/03/2026 com ran 10h): 02/05/2026 Camusat: Red zone // le technicien va manger le matin</v>
          </cell>
        </row>
        <row r="64">
          <cell r="D64" t="str">
            <v>EXN_386</v>
          </cell>
          <cell r="J64" t="str">
            <v>(05/03/2026 com ran 10h): New site not yet transferred to MSP</v>
          </cell>
        </row>
        <row r="65">
          <cell r="D65" t="str">
            <v>SUD_050</v>
          </cell>
          <cell r="J65" t="str">
            <v>(05/03/2026 com ran 10h): 03.05.2026: Spare recu. FME sur site travaux en Cours ETR=1H
02.05.2026: FME Sur site nous remonte un defaut de carte EASV2 et ODU. Commande passee au WH de Yaounde ETD=03.05.2026
02.05.2026: FME Peguy activated is managing. Update ASAP
02.05.2026: Need FME on the site to check MPR status as it's not supervised</v>
          </cell>
        </row>
        <row r="66">
          <cell r="D66" t="str">
            <v>LIT_1000</v>
          </cell>
          <cell r="J66" t="str">
            <v>(05/03/2026 com ran 10h): New site not yet transferred to MSP</v>
          </cell>
        </row>
        <row r="67">
          <cell r="D67" t="str">
            <v>OST_371</v>
          </cell>
          <cell r="J67" t="str">
            <v>(05/03/2026 com ran 10h): New site not yet transferred to MSP</v>
          </cell>
        </row>
        <row r="68">
          <cell r="D68" t="str">
            <v>LIT_630</v>
          </cell>
          <cell r="J68" t="str">
            <v>(05/03/2026 com ran 10h): 02.05.2026:  grid only site probable grid outage / FME will check</v>
          </cell>
        </row>
        <row r="69">
          <cell r="D69" t="str">
            <v>ADM_122</v>
          </cell>
          <cell r="J69" t="str">
            <v>(05/03/2026 com ran 10h): 03.05.2026: FME Activated manage avec le level 0 ETA=12H
02.05.2026: FME Wylli activated is managing with level 0. Update ASAP
02.05.2026: MRBTS_2 Down. Need FME on the site to check his status and interco with MPR(S1P2)</v>
          </cell>
        </row>
        <row r="70">
          <cell r="D70" t="str">
            <v>SUD_086</v>
          </cell>
          <cell r="J70" t="str">
            <v>(05/03/2026 com ran 10h): 03.05.2026: FME Lucien activated is managing ETA=ASAP
03/05/2026 Beoin d'un fme sur site pour verifier le status du MPR et la chaine antennaire de l ODU 4/1 FME lucien activé ETA=ASAP</v>
          </cell>
        </row>
        <row r="71">
          <cell r="D71" t="str">
            <v>EXN_285</v>
          </cell>
          <cell r="J71" t="str">
            <v>(05/03/2026 com ran 10h): 03.05.2026:FME ALIOUM ACTIVE ETA=01:00 PM
03.05.2026: Besoin d'un fme sur MPR_HINA_1 pour verifier l'interco entre le MPR et RTN S1P4</v>
          </cell>
        </row>
        <row r="72">
          <cell r="D72" t="str">
            <v>LIT_950</v>
          </cell>
          <cell r="J72" t="str">
            <v>(05/03/2026 com ran 10h): 03/05/20326 Feedback IHS: Steve report access issue due to landlord</v>
          </cell>
        </row>
        <row r="73">
          <cell r="D73" t="str">
            <v>CTR_1145</v>
          </cell>
          <cell r="J73" t="str">
            <v>(05/03/2026 com ran 10h): New site not yet transferred to MSP</v>
          </cell>
        </row>
        <row r="74">
          <cell r="D74" t="str">
            <v>CTR_560</v>
          </cell>
          <cell r="J74" t="str">
            <v>(05/03/2026 com ran 10h): 03.05.2026:FME Mohamadou activated for intervention ETA=03:00 PM
03.05.2026: BV activer le FME pour check statut du chassis et refaire le ligne antennaire. interpeller le BoTx pour assistance si pas toujours OK.</v>
          </cell>
        </row>
        <row r="75">
          <cell r="D75" t="str">
            <v>NRO_227</v>
          </cell>
          <cell r="J75" t="str">
            <v>(05/03/2026 com ran 10h): 03/05/2026 Feedback IHS: fme Pascal is informed and will manage in the morning</v>
          </cell>
        </row>
        <row r="76">
          <cell r="D76" t="str">
            <v>NRO_125</v>
          </cell>
          <cell r="J76" t="str">
            <v>(05/03/2026 com ran 10h): Impacted by NRO_227_H_Bda-Chinde</v>
          </cell>
        </row>
        <row r="77">
          <cell r="D77" t="str">
            <v>NRO_122</v>
          </cell>
          <cell r="J77" t="str">
            <v>(05/03/2026 com ran 10h): Impacted by NRO_227_H_Bda-Chinde</v>
          </cell>
        </row>
        <row r="78">
          <cell r="D78" t="str">
            <v>NRO_141</v>
          </cell>
          <cell r="J78" t="str">
            <v>(05/03/2026 com ran 10h): 03/05/2026 Camusat: technicien en route pour le site ETA=8H</v>
          </cell>
        </row>
        <row r="79">
          <cell r="D79" t="str">
            <v>SUO_234</v>
          </cell>
          <cell r="J79" t="str">
            <v>(05/03/2026 com ran 10h): 03/05/2026 Camusat: technicien en route ETA=07H 
03/05/2026 Insecurity at night / Fme will ,manage the site in the morning</v>
          </cell>
        </row>
        <row r="80">
          <cell r="D80" t="str">
            <v>LIT_947</v>
          </cell>
          <cell r="J80" t="str">
            <v>(05/03/2026 com ran 10h): 03/05/2026 Arret du GE pour nisance sonore en attente retur secteur</v>
          </cell>
        </row>
        <row r="81">
          <cell r="D81" t="str">
            <v>CTR_1064</v>
          </cell>
          <cell r="J81" t="str">
            <v>(05/03/2026 com ran 10h): 03/05/2026 Power issue site solar only awaited sunshine return</v>
          </cell>
        </row>
        <row r="82">
          <cell r="D82" t="str">
            <v>ADM_024</v>
          </cell>
          <cell r="J82" t="str">
            <v>(05/03/2026 com ran 10h): 03/05/2026 FME willy activé ETA asap 
03.05.2026: Need FME on the site to check MPR status as it's not supervised</v>
          </cell>
        </row>
        <row r="83">
          <cell r="D83" t="str">
            <v>ADM_223</v>
          </cell>
          <cell r="J83" t="str">
            <v>(05/03/2026 com ran 10h): Impacted by Kaladi-MTN-IHS_G18L18L8_ADM_100</v>
          </cell>
        </row>
        <row r="84">
          <cell r="D84" t="str">
            <v>ADM_100</v>
          </cell>
          <cell r="J84" t="str">
            <v xml:space="preserve">(05/03/2026 com ran 10h): 03.05.2026: ODU MPT-MC 3DB20858AC est en défaut. Spare pas disponible au WH TELEINFRA. Mail commande envoyé au SPM
02.05.2026: Apres Intervention du FME, Il en ressort que l'ODU MPT-MC 3DB20858AC est en défaut. Spare pas disponible au WH TELEINFRA. Mail en Cours vers le SPM. Update ASAP
02.05.2026: ODUs, 3DB20858AC est en défaut nécessite son remplaçant.Pas disponible au magasinier de ngaoundere
02.05.2026:FME Sur site travaux en Cours. Update ASAP
02/05/2026 Besoin d'un FME sur ADM_028_Gale pour vérifier la chaine antenaire de l'ODU 5.2 sur le MPR_GALE FME HIPOLYTE ETA ASAP </v>
          </cell>
        </row>
        <row r="85">
          <cell r="D85" t="str">
            <v>LIT_671</v>
          </cell>
          <cell r="J85" t="str">
            <v xml:space="preserve">(05/03/2026 com ran 10h): 03/05/2026 Camusat : grid outage grid only site </v>
          </cell>
        </row>
        <row r="86">
          <cell r="D86" t="str">
            <v>EXN_510</v>
          </cell>
          <cell r="J86" t="str">
            <v>(05/03/2026 com ran 10h): New site not yet transferred to MSP</v>
          </cell>
        </row>
        <row r="87">
          <cell r="D87" t="str">
            <v>LIT_168</v>
          </cell>
          <cell r="J87" t="str">
            <v>(05/03/2026 com ran 10h): 03/05/2026 Feedback IHS: Grid outage without space for MDG. Awaiting grid return. ( Abdul is informed )</v>
          </cell>
        </row>
        <row r="88">
          <cell r="D88" t="str">
            <v>CTR_1161</v>
          </cell>
          <cell r="J88" t="str">
            <v>(05/03/2026 com ran 10h): New site not yet transferred to MSP</v>
          </cell>
        </row>
        <row r="89">
          <cell r="D89" t="str">
            <v>NRD_158</v>
          </cell>
          <cell r="J89" t="str">
            <v>(05/03/2026 com ran 10h): 03/05/2026 power issue and power alarm awaiting camusat</v>
          </cell>
        </row>
        <row r="90">
          <cell r="D90" t="str">
            <v>LIT_648</v>
          </cell>
          <cell r="J90" t="str">
            <v>(05/03/2026 com ran 10h): Impacted by LIT_528_Z_Newb-Ancien-Etage-New(LIT-528)</v>
          </cell>
        </row>
        <row r="91">
          <cell r="D91" t="str">
            <v>LIT_528</v>
          </cell>
          <cell r="J91" t="str">
            <v>(05/03/2026 com ran 10h): 03/05/2026 Grid outage without space for MDG. Awaiting grid return.  ( Abdul is informed )</v>
          </cell>
        </row>
        <row r="92">
          <cell r="D92" t="str">
            <v>ADM_153</v>
          </cell>
          <cell r="J92" t="str">
            <v>(05/03/2026 com ran 10h): 01.05.2026: FSMF réçu faulty, 02 nouvelles pièces de rechange envoyées ETD 03/05/2026
01.05.2026 FME: En attente de la spare : système module faulty 
01.05.2026: FME Willy activated is managing Update ASAP
01.05.2026: MRBTS_2 Down. Need FME on the site to check his status and interco with MPR(S1P2)</v>
          </cell>
        </row>
        <row r="93">
          <cell r="D93" t="str">
            <v>ADM_166</v>
          </cell>
          <cell r="J93" t="str">
            <v>(05/03/2026 com ran 10h): Power status check Ongoing</v>
          </cell>
        </row>
        <row r="94">
          <cell r="D94" t="str">
            <v>EXN_160</v>
          </cell>
          <cell r="J94" t="str">
            <v>(05/03/2026 com ran 10h): 03.05.2026: FME Hermand activated is managing ETA=ASAP
03.05.2026: Need FME on the site to check MRBTS_1 &amp; MRBTS_2 status and interco with MPR</v>
          </cell>
        </row>
        <row r="95">
          <cell r="D95" t="str">
            <v>LIT_389</v>
          </cell>
          <cell r="J95" t="str">
            <v>(05/03/2026 com ran 10h): 02.05.2026: Alignement already performed but not change/ODU replacement suggested but not available in the system, SPM informed Update ASAP
02.05.2026: Yannick activated for intervnetion ETA=14H30
01.05.2026: Lien SIKOUM_LOUNGAHE-CAMRAIL Depointe. Besoin d'un FME sur site pour effectuer le repointage dudit lien(gagner 30dbm)</v>
          </cell>
        </row>
        <row r="96">
          <cell r="D96" t="str">
            <v>LIT_641</v>
          </cell>
          <cell r="J96" t="str">
            <v>(05/03/2026 com ran 10h): Power status check Ongoing</v>
          </cell>
        </row>
        <row r="97">
          <cell r="D97" t="str">
            <v>LIT_991</v>
          </cell>
          <cell r="J97" t="str">
            <v>(05/03/2026 com ran 10h): Power status check Ongoing</v>
          </cell>
        </row>
        <row r="98">
          <cell r="D98" t="str">
            <v>NRD_313</v>
          </cell>
          <cell r="J98" t="str">
            <v>(05/03/2026 com ran 10h): Impacted by NRD_309_URH_BADEOU</v>
          </cell>
        </row>
        <row r="99">
          <cell r="D99" t="str">
            <v>NRD_297</v>
          </cell>
          <cell r="J99" t="str">
            <v>(05/03/2026 com ran 10h): Impacted by NRD_309_URH_BADEOU</v>
          </cell>
        </row>
        <row r="100">
          <cell r="D100" t="str">
            <v>NRD_312</v>
          </cell>
          <cell r="J100" t="str">
            <v>(05/03/2026 com ran 10h): Impacted by NRD_309_URH_BADEOU</v>
          </cell>
        </row>
        <row r="101">
          <cell r="D101" t="str">
            <v>NRD_309</v>
          </cell>
          <cell r="J101" t="str">
            <v>(05/03/2026 com ran 10h): 03.05.2026: BO TRANS ANALYSIS ONGOING</v>
          </cell>
        </row>
        <row r="102">
          <cell r="D102" t="str">
            <v>NRD_303</v>
          </cell>
          <cell r="J102" t="str">
            <v>(05/03/2026 com ran 10h): Impacted by NRD_309_URH_BADEOU</v>
          </cell>
        </row>
        <row r="103">
          <cell r="D103" t="str">
            <v>NRO_219</v>
          </cell>
          <cell r="J103" t="str">
            <v>(05/03/2026 com ran 10h): Impacted by NRO_017_H_Bali</v>
          </cell>
        </row>
        <row r="104">
          <cell r="D104" t="str">
            <v>NRO_010</v>
          </cell>
          <cell r="J104" t="str">
            <v>(05/03/2026 com ran 10h): Impacted by NRO_017_H_Bali</v>
          </cell>
        </row>
        <row r="105">
          <cell r="D105" t="str">
            <v>NRO_247</v>
          </cell>
          <cell r="J105" t="str">
            <v>(05/03/2026 com ran 10h): Impacted by NRO_017_H_Bali</v>
          </cell>
        </row>
        <row r="106">
          <cell r="D106" t="str">
            <v>NRO_218</v>
          </cell>
          <cell r="J106" t="str">
            <v>(05/03/2026 com ran 10h): Impacted by NRO_017_H_Bali</v>
          </cell>
        </row>
        <row r="107">
          <cell r="D107" t="str">
            <v>NRD_186</v>
          </cell>
          <cell r="J107" t="str">
            <v>(05/03/2026 com ran 10h): Power status check Ongoing</v>
          </cell>
        </row>
        <row r="108">
          <cell r="D108" t="str">
            <v>EXN_234</v>
          </cell>
          <cell r="J108" t="str">
            <v>(05/03/2026 com ran 10h): Power status check Ongoing</v>
          </cell>
        </row>
        <row r="109">
          <cell r="D109" t="str">
            <v>NRO_026</v>
          </cell>
          <cell r="J109" t="str">
            <v>(05/03/2026 com ran 10h): Power status check Ongoing</v>
          </cell>
        </row>
        <row r="110">
          <cell r="D110" t="str">
            <v>NRO_017</v>
          </cell>
          <cell r="J110" t="str">
            <v>(05/03/2026 com ran 10h): Indisponibilité des services voix &amp; data dans la zone de NRO_017_H_Bali_U et environs</v>
          </cell>
        </row>
        <row r="111">
          <cell r="D111" t="str">
            <v>NRO_151</v>
          </cell>
          <cell r="J111" t="str">
            <v>(05/03/2026 com ran 10h): Impacted by NRO_017_H_Bali</v>
          </cell>
        </row>
        <row r="112">
          <cell r="D112" t="str">
            <v>CTR_1156</v>
          </cell>
          <cell r="J112" t="str">
            <v>(05/03/2026 com ran 10h): Power status check Ongoing</v>
          </cell>
        </row>
        <row r="113">
          <cell r="D113" t="str">
            <v>OST_390</v>
          </cell>
          <cell r="J113" t="str">
            <v>(05/03/2026 com ran 10h): Power status check Ongoing</v>
          </cell>
        </row>
        <row r="114">
          <cell r="D114" t="str">
            <v>LIT_248</v>
          </cell>
          <cell r="J114" t="str">
            <v>(05/03/2026 com ran 10h): Power status check Ongoing</v>
          </cell>
        </row>
        <row r="115">
          <cell r="D115" t="str">
            <v>LIT_775</v>
          </cell>
          <cell r="J115" t="str">
            <v>(05/03/2026 com ran 10h): Power status check Ongoing</v>
          </cell>
        </row>
        <row r="116">
          <cell r="D116" t="str">
            <v>NRO_110</v>
          </cell>
          <cell r="J116" t="str">
            <v>(05/03/2026 com ran 10h): Impacted by Oku_G9G18U9U21L18L8L26_NRO_013</v>
          </cell>
        </row>
        <row r="117">
          <cell r="D117" t="str">
            <v>NRO_237</v>
          </cell>
          <cell r="J117" t="str">
            <v>(05/03/2026 com ran 10h): Impacted by Oku_G9G18U9U21L18L8L26_NRO_013</v>
          </cell>
        </row>
        <row r="118">
          <cell r="D118" t="str">
            <v>NRO_238</v>
          </cell>
          <cell r="J118" t="str">
            <v>(05/03/2026 com ran 10h): Impacted by Oku_G9G18U9U21L18L8L26_NRO_013</v>
          </cell>
        </row>
        <row r="119">
          <cell r="D119" t="str">
            <v>NRO_013</v>
          </cell>
          <cell r="J119" t="str">
            <v>(05/03/2026 com ran 10h): 03.05.2026 IHS: FME Kelvin is managing with level 0</v>
          </cell>
        </row>
        <row r="120">
          <cell r="D120" t="str">
            <v>EXN_565</v>
          </cell>
          <cell r="J120" t="str">
            <v>(05/03/2026 com ran 10h): Power status check Ongoing</v>
          </cell>
        </row>
        <row r="121">
          <cell r="D121" t="str">
            <v>CTR_657</v>
          </cell>
          <cell r="J121" t="str">
            <v>(05/03/2026 com ran 10h): Power status check Ongoing</v>
          </cell>
        </row>
        <row r="122">
          <cell r="D122" t="str">
            <v>EST_204</v>
          </cell>
          <cell r="J122" t="str">
            <v>(05/03/2026 com ran 10h): Power status check Ongoing</v>
          </cell>
        </row>
        <row r="123">
          <cell r="D123" t="str">
            <v>OST_413</v>
          </cell>
          <cell r="J123" t="str">
            <v>(05/03/2026 com ran 10h): New site not yet transferred to MSP</v>
          </cell>
        </row>
        <row r="124">
          <cell r="D124" t="str">
            <v>EXN_054</v>
          </cell>
          <cell r="J124" t="str">
            <v>(05/03/2026 com ran 10h): Power status check Ongoing</v>
          </cell>
        </row>
        <row r="125">
          <cell r="D125" t="str">
            <v>SUO_245</v>
          </cell>
          <cell r="J125" t="str">
            <v>(05/03/2026 com ran 10h): 03/05/2026 Besoin d'un fme sur site pour verifier le status du MPR FME stanley activé ETA ASAP</v>
          </cell>
        </row>
        <row r="126">
          <cell r="D126" t="str">
            <v>SUO_107</v>
          </cell>
          <cell r="J126" t="str">
            <v>(05/03/2026 com ran 10h): Power status check Ongoing</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2">
          <cell r="AC2" t="e">
            <v>#VALUE!</v>
          </cell>
          <cell r="AF2" t="str">
            <v>(05/03/2026 ticket)..INC-20260503-00014944...2026-05-04 03:50:58...Red Zone,FME will be manage in the morning...user:OCM_NOC.CAMUSAT</v>
          </cell>
        </row>
        <row r="3">
          <cell r="AC3" t="e">
            <v>#VALUE!</v>
          </cell>
          <cell r="AF3" t="str">
            <v>(05/03/2026 ticket)..INC-20260503-00018066...Others Transmission equipement fault</v>
          </cell>
        </row>
        <row r="4">
          <cell r="AC4" t="str">
            <v>EXN_108</v>
          </cell>
          <cell r="AF4" t="str">
            <v>(05/03/2026 ticket)..INC-20260503-00018103</v>
          </cell>
        </row>
        <row r="5">
          <cell r="AC5" t="e">
            <v>#VALUE!</v>
          </cell>
          <cell r="AF5" t="str">
            <v>(05/03/2026 ticket)..INC-20260503-00018154...2026-05-04 00:30:31...Grid outage GEN faulty /Awaiting grid return...user:OCM_NOC.CAMUSAT</v>
          </cell>
        </row>
        <row r="6">
          <cell r="AC6" t="str">
            <v>LIT_615</v>
          </cell>
          <cell r="AF6" t="str">
            <v>(05/03/2026 ticket)..INC-20260503-00018201...2026-05-04 02:22:15...Grid outage ,site went down because gen fails to start due to grid bad voltage // Gen manually started...user:OCM_NOC.IHS</v>
          </cell>
        </row>
        <row r="7">
          <cell r="AC7" t="str">
            <v>CTR_591</v>
          </cell>
          <cell r="AF7" t="str">
            <v>(05/03/2026 ticket)..INC-20260503-00015649...2026-05-04 03:48:51...FME is managing with level 0...user:OCM_NOC.CAMUSAT</v>
          </cell>
        </row>
        <row r="8">
          <cell r="AC8" t="e">
            <v>#VALUE!</v>
          </cell>
          <cell r="AF8" t="str">
            <v>(05/03/2026 ticket)..INC-20260503-00018024...2026-05-04 03:45:33...probleme d'access dans la nuit; intervention prévue ce matin...user:OCM_NOC.CAMUSAT</v>
          </cell>
        </row>
        <row r="9">
          <cell r="AC9" t="str">
            <v>LIT_667</v>
          </cell>
          <cell r="AF9" t="str">
            <v>(05/03/2026 ticket)..INC-20260503-00017912...Auto TT closure RCA...GE Fault</v>
          </cell>
        </row>
        <row r="10">
          <cell r="AC10" t="str">
            <v>NRD_085</v>
          </cell>
          <cell r="AF10" t="str">
            <v>(05/03/2026 ticket)..INC-20260503-00017973</v>
          </cell>
        </row>
        <row r="11">
          <cell r="AC11" t="e">
            <v>#VALUE!</v>
          </cell>
          <cell r="AF11" t="str">
            <v>(05/03/2026 ticket)..INC-20260503-00017943</v>
          </cell>
        </row>
        <row r="12">
          <cell r="AC12" t="e">
            <v>#VALUE!</v>
          </cell>
          <cell r="AF12" t="str">
            <v xml:space="preserve">(05/03/2026 ticket)..INC-20260503-00017909...2026-05-03 23:49:21...Le site est instable d'apres IHS PWC overload. // Load stabilized....user:YINUSA ALANI RAMADAN ADELESIN </v>
          </cell>
        </row>
        <row r="13">
          <cell r="AC13" t="e">
            <v>#VALUE!</v>
          </cell>
          <cell r="AF13" t="str">
            <v>(05/03/2026 ticket)..INC-20260503-00017885...2026-05-03 23:37:28...Gen scheduled to stop at 06PM and start at 08AM / Awaiting schedule to kick in...user:OCM_NOC.CAMUSAT</v>
          </cell>
        </row>
        <row r="14">
          <cell r="AC14" t="e">
            <v>#VALUE!</v>
          </cell>
          <cell r="AF14" t="str">
            <v>(05/03/2026 ticket)..INC-20260503-00017797...2026-05-04 02:25:38...GRID outage, poor backup // GEN manually started...user:OCM_NOC.IHS</v>
          </cell>
        </row>
        <row r="15">
          <cell r="AC15" t="e">
            <v>#VALUE!</v>
          </cell>
          <cell r="AF15" t="str">
            <v>(05/03/2026 ticket)..INC-20260503-00006150...Others Transmission equipement fault</v>
          </cell>
        </row>
        <row r="16">
          <cell r="AC16" t="str">
            <v>EST_076</v>
          </cell>
          <cell r="AF16" t="str">
            <v>(05/03/2026 ticket)..INC-20260503-00017040...power ...Others Transmission equipement fault</v>
          </cell>
        </row>
        <row r="17">
          <cell r="AC17" t="str">
            <v>NRO_218</v>
          </cell>
          <cell r="AF17" t="str">
            <v>(05/03/2026 ticket)..INC-20260503-00001610...2026-05-04 01:59:53...Relance 1
Bo Trans analyse en cours...No Power Issue on Site, U = 53.8V and Site is on Gen. TX FME Willy Ngouni 699759164 / Huawei is informed....Others Transmission equipement fault...No Power Issue on Site, U = 53.8V and Site is on Gen. TX FME Willy Ngouni 699759164 / Huawei is informed....user:OCM_NOC.IHS</v>
          </cell>
        </row>
        <row r="18">
          <cell r="AC18" t="str">
            <v>ADM_024</v>
          </cell>
          <cell r="AF18" t="str">
            <v>(05/03/2026 ticket)..INC-20260503-00016943...power ...Others Transmission equipement fault</v>
          </cell>
        </row>
        <row r="19">
          <cell r="AC19" t="str">
            <v>NRO_218</v>
          </cell>
          <cell r="AF19" t="str">
            <v>(05/03/2026 ticket)..INC-20260503-00016944...power instability ...Others Transmission equipement fault</v>
          </cell>
        </row>
        <row r="20">
          <cell r="AC20" t="str">
            <v>NRO_261</v>
          </cell>
          <cell r="AF20" t="str">
            <v>(05/03/2026 ticket)..INC-20260503-00016986...power ...Others Transmission equipement fault</v>
          </cell>
        </row>
        <row r="21">
          <cell r="AC21" t="str">
            <v>NRO_218</v>
          </cell>
          <cell r="AF21" t="str">
            <v>(05/03/2026 ticket)..INC-20260503-00016987...power instability ...Others Transmission equipement fault</v>
          </cell>
        </row>
        <row r="22">
          <cell r="AC22" t="str">
            <v>NRO_261</v>
          </cell>
          <cell r="AF22" t="str">
            <v>(05/03/2026 ticket)..INC-20260503-00017561...2026-05-03 23:35:24...Transmission issue site manage by the BIR/No action done...user:OCM_NOC.CAMUSAT</v>
          </cell>
        </row>
        <row r="23">
          <cell r="AC23" t="e">
            <v>#VALUE!</v>
          </cell>
          <cell r="AF23" t="str">
            <v>(05/03/2026 ticket)..INC-20260503-00006702...2026-05-03 16:24:08...
03.05.2026: La carte MPT-ACC a ete remplacee ce Jour mais de nouveau down. Possible deafaut sur l'ODU. FME Peguy activer pour check...user:OCM_NOC.IHS</v>
          </cell>
        </row>
        <row r="24">
          <cell r="AC24" t="str">
            <v>SUD_050</v>
          </cell>
          <cell r="AF24" t="str">
            <v>(05/03/2026 ticket)..INC-20260503-00017480...Others Transmission equipement fault</v>
          </cell>
        </row>
        <row r="25">
          <cell r="AC25" t="str">
            <v>NRD_153</v>
          </cell>
          <cell r="AF25" t="str">
            <v>(05/03/2026 ticket)..INC-20260503-00017481...Others Transmission equipement fault</v>
          </cell>
        </row>
        <row r="26">
          <cell r="AC26" t="e">
            <v>#VALUE!</v>
          </cell>
          <cell r="AF26" t="str">
            <v>(05/03/2026 ticket)..INC-20260503-00017471</v>
          </cell>
        </row>
        <row r="27">
          <cell r="AC27" t="e">
            <v>#VALUE!</v>
          </cell>
          <cell r="AF27" t="str">
            <v>(05/03/2026 ticket)..INC-20260503-00006684...2026-05-03 16:23:08...
03.05.2026: La carte MPT-ACC a ete remplacee ce Jour mais de nouveau down. Possible deafaut sur l'ODU. FME Peguy activer pour check...user:OCM_NOC.IHS</v>
          </cell>
        </row>
        <row r="28">
          <cell r="AC28" t="str">
            <v>SUD_050</v>
          </cell>
          <cell r="AF28" t="str">
            <v>(05/03/2026 ticket)..INC-20260503-00014054...Others Transmission equipement fault</v>
          </cell>
        </row>
        <row r="29">
          <cell r="AC29" t="str">
            <v>EST_076</v>
          </cell>
          <cell r="AF29" t="str">
            <v>(05/03/2026 ticket)..INC-20260503-00001366...Others Transmission equipement fault</v>
          </cell>
        </row>
        <row r="30">
          <cell r="AC30" t="str">
            <v>ADM_223</v>
          </cell>
          <cell r="AF30" t="str">
            <v xml:space="preserve">(05/03/2026 ticket)..INC-20260503-00001439...2026-05-03 15:02:20...
03.05.2026: Commande(ODU MPT-MC 3DB20858AC) passsee a OCM Car spare pas disponible chez Huawei SPMS...Others Transmission equipement fault...user:TCHOUPOU BAUDOIN VALDAS </v>
          </cell>
        </row>
        <row r="31">
          <cell r="AC31" t="str">
            <v>ADM_100</v>
          </cell>
          <cell r="AF31" t="str">
            <v>(05/03/2026 ticket)..INC-20260503-00013995...2026-05-03 21:07:00...Merci de noter qu’en dépit de plusieurs tentatives de reset logique et physique du MPR avec le support BO et FME, le site demeure indisponible.
Le FME nous informe de la disponibilité d’un UBT à Bertoua.
Celui-ci sera récupéré tôt le matin, puis acheminé sur le site de Bouam pour remplacement,  ETA : 08h30 (GMT+1)....Others...user:OCM_NOC.IHS</v>
          </cell>
        </row>
        <row r="32">
          <cell r="AC32" t="str">
            <v>EST_076</v>
          </cell>
          <cell r="AF32" t="str">
            <v>(05/03/2026 ticket)..INC-20260503-00017114...Others Transmission equipement fault</v>
          </cell>
        </row>
        <row r="33">
          <cell r="AC33" t="str">
            <v>CTR_310</v>
          </cell>
          <cell r="AF33" t="str">
            <v>(05/03/2026 ticket)..INC-20260503-00017369</v>
          </cell>
        </row>
        <row r="34">
          <cell r="AC34" t="e">
            <v>#VALUE!</v>
          </cell>
          <cell r="AF34" t="str">
            <v>(05/03/2026 ticket)..INC-20260503-00017366</v>
          </cell>
        </row>
        <row r="35">
          <cell r="AC35" t="e">
            <v>#VALUE!</v>
          </cell>
          <cell r="AF35" t="str">
            <v>(05/03/2026 ticket)..INC-20260503-00016143</v>
          </cell>
        </row>
        <row r="36">
          <cell r="AC36" t="str">
            <v>OST_208</v>
          </cell>
          <cell r="AF36" t="str">
            <v>(05/03/2026 ticket)..INC-20260503-00006521...2026-05-04 02:19:58...Update please 
Delestage prolongé dans la zone retour de notre FME...user:OCM_NOC.CAMUSAT</v>
          </cell>
        </row>
        <row r="37">
          <cell r="AC37" t="str">
            <v>LIT_713</v>
          </cell>
          <cell r="AF37" t="str">
            <v>(05/03/2026 ticket)..INC-20260503-00014289...Others Transmission equipement fault</v>
          </cell>
        </row>
        <row r="38">
          <cell r="AC38" t="str">
            <v>EST_076</v>
          </cell>
          <cell r="AF38" t="str">
            <v>(05/03/2026 ticket)..INC-20260503-00015990...2026-05-04 02:43:35...Update please 
The level 0 is on site...user:OCM_NOC.CAMUSAT</v>
          </cell>
        </row>
        <row r="39">
          <cell r="AC39" t="e">
            <v>#VALUE!</v>
          </cell>
          <cell r="AF39" t="str">
            <v>(05/03/2026 ticket)..INC-20260503-00017216...Others Transmission equipement fault</v>
          </cell>
        </row>
        <row r="40">
          <cell r="AC40" t="str">
            <v>LIT_500</v>
          </cell>
          <cell r="AF40" t="str">
            <v>(05/03/2026 ticket)..INC-20260503-00017179...Others Transmission equipement fault</v>
          </cell>
        </row>
        <row r="41">
          <cell r="AC41" t="e">
            <v>#VALUE!</v>
          </cell>
          <cell r="AF41" t="str">
            <v>(05/03/2026 ticket)..INC-20260503-00017167</v>
          </cell>
        </row>
        <row r="42">
          <cell r="AC42" t="e">
            <v>#VALUE!</v>
          </cell>
          <cell r="AF42" t="str">
            <v>(05/03/2026 ticket)..INC-20260503-00017168...Others Transmission equipement fault</v>
          </cell>
        </row>
        <row r="43">
          <cell r="AC43" t="e">
            <v>#VALUE!</v>
          </cell>
          <cell r="AF43" t="str">
            <v>(05/03/2026 ticket)..INC-20260503-00017170...Others Transmission equipement fault</v>
          </cell>
        </row>
        <row r="44">
          <cell r="AC44" t="e">
            <v>#VALUE!</v>
          </cell>
          <cell r="AF44" t="str">
            <v>(05/03/2026 ticket)..INC-20260503-00001253...mw link faillure ...Others Transmission equipement fault</v>
          </cell>
        </row>
        <row r="45">
          <cell r="AC45" t="str">
            <v>ADM_024</v>
          </cell>
          <cell r="AF45" t="str">
            <v>(05/03/2026 ticket)..INC-20260503-00014838</v>
          </cell>
        </row>
        <row r="46">
          <cell r="AC46" t="str">
            <v>SUO_017</v>
          </cell>
          <cell r="AF46" t="str">
            <v>(05/03/2026 ticket)..INC-20260503-00017107</v>
          </cell>
        </row>
        <row r="47">
          <cell r="AC47" t="e">
            <v>#VALUE!</v>
          </cell>
          <cell r="AF47" t="str">
            <v>(05/03/2026 ticket)..INC-20260503-00017077</v>
          </cell>
        </row>
        <row r="48">
          <cell r="AC48" t="e">
            <v>#VALUE!</v>
          </cell>
          <cell r="AF48" t="str">
            <v>(05/03/2026 ticket)..INC-20260503-00003133...2026-05-04 02:26:11...Update please 
FME Boris activated ETA=ASAP...No power issue. Site on grid . voltage 53V....Others Transmission equipement fault...No power issue. Site on grid . voltage 53V....user:NGUESSAN KOFFI MARC PAETERNE</v>
          </cell>
        </row>
        <row r="49">
          <cell r="AC49" t="str">
            <v>LIT_528</v>
          </cell>
          <cell r="AF49" t="str">
            <v>(05/03/2026 ticket)..INC-20260503-00014878...Others Transmission equipement fault</v>
          </cell>
        </row>
        <row r="50">
          <cell r="AC50" t="str">
            <v>ADM_024</v>
          </cell>
          <cell r="AF50" t="str">
            <v>(05/03/2026 ticket)..INC-20260503-00017026...Others Transmission equipement fault</v>
          </cell>
        </row>
        <row r="51">
          <cell r="AC51" t="e">
            <v>#VALUE!</v>
          </cell>
          <cell r="AF51" t="str">
            <v>(05/03/2026 ticket)..INC-20260503-00006508...2026-05-04 02:24:07...Relance 1
no power issue u=53.4v load=53A / no action done
BO TX ANALYSE ONGOING...Instabilité Power suspecté... l'équipe maintenance power se déploie sur site pour examiner et nous faire un retour....user:OCM_NOC.CAMUSAT</v>
          </cell>
        </row>
        <row r="52">
          <cell r="AC52" t="str">
            <v>LIT_657</v>
          </cell>
          <cell r="AF52" t="str">
            <v>(05/03/2026 ticket)..INC-20260503-00006511...2026-05-03 17:25:07...Relance 1
no power issue u=53.4v load=53A / no action done
BO TX ANALYSE ONGOING...Instabilité Power suspecté... l'équipe maintenance power se déploie sur site pour examiner et nous faire un retour....user:OCM_NOC.CAMUSAT</v>
          </cell>
        </row>
        <row r="53">
          <cell r="AC53" t="e">
            <v>#VALUE!</v>
          </cell>
          <cell r="AF53" t="str">
            <v>(05/03/2026 ticket)..INC-20260503-00016984...Others Transmission equipement fault</v>
          </cell>
        </row>
        <row r="54">
          <cell r="AC54" t="e">
            <v>#VALUE!</v>
          </cell>
          <cell r="AF54" t="str">
            <v>(05/03/2026 ticket)..INC-20260503-00007585...2026-05-04 02:18:40...Update please 
Grid outage and grid only site / Grid return awaited...user:OCM_NOC.CAMUSAT</v>
          </cell>
        </row>
        <row r="55">
          <cell r="AC55" t="str">
            <v>LIT_712</v>
          </cell>
          <cell r="AF55" t="str">
            <v>(05/03/2026 ticket)..INC-20260503-00005479...Others Transmission equipement fault</v>
          </cell>
        </row>
        <row r="56">
          <cell r="AC56" t="str">
            <v>NRO_013</v>
          </cell>
          <cell r="AF56" t="str">
            <v>(05/03/2026 ticket)..INC-20260503-00007696...2026-05-04 02:17:03... BO TX Analyse en cours
ACTIVE//No power issue site on Grid Ubaie=54.5V/Brice TSSGUE informed by SMS...impacté par Madagascar....user:OCM_NOC.IHS</v>
          </cell>
        </row>
        <row r="57">
          <cell r="AC57" t="str">
            <v>CTR_409</v>
          </cell>
          <cell r="AF57" t="str">
            <v>(05/03/2026 ticket)..INC-20260503-00007694...2026-05-04 02:15:48...Update please 
Grid outage no space // awaiting grid return...power issue ( grid outage)
...user:OCM_NOC.IHS</v>
          </cell>
        </row>
        <row r="58">
          <cell r="AC58" t="str">
            <v>CTR_217</v>
          </cell>
          <cell r="AF58" t="str">
            <v>(05/03/2026 ticket)..INC-20260503-00013046...2026-05-04 02:11:08...Relance 1
No Power Issue on Site, U = 53V and Site is on GRID. TX FME Yaya 694806622 is informed.
BO TX ANALYSE ONGOING...user:OCM_NOC.IHS</v>
          </cell>
        </row>
        <row r="59">
          <cell r="AC59" t="e">
            <v>#VALUE!</v>
          </cell>
          <cell r="AF59" t="str">
            <v>(05/03/2026 ticket)..INC-20260503-00012661...2026-05-04 02:08:51...Update please 
 grid only site grid outage / grid return awaited...user:OCM_NOC.CAMUSAT</v>
          </cell>
        </row>
        <row r="60">
          <cell r="AC60" t="str">
            <v>LIT_611</v>
          </cell>
          <cell r="AF60" t="str">
            <v>(05/03/2026 ticket)..INC-20260503-00006066...2026-05-03 11:27:12...Power issue site solar only awaited sunshine return...Others...user:DRAME IMOURANA</v>
          </cell>
        </row>
        <row r="61">
          <cell r="AC61" t="e">
            <v>#VALUE!</v>
          </cell>
          <cell r="AF61" t="str">
            <v>(05/03/2026 ticket)..INC-20260503-00009930...2026-05-04 02:06:23... BO TX Analyse en cours
No power issue site on GEN/No action done...user:OCM_NOC.CAMUSAT</v>
          </cell>
        </row>
        <row r="62">
          <cell r="AC62" t="e">
            <v>#VALUE!</v>
          </cell>
          <cell r="AF62" t="str">
            <v>(05/03/2026 ticket)..INC-20260503-00016670...Others Transmission equipement fault</v>
          </cell>
        </row>
        <row r="63">
          <cell r="AC63" t="str">
            <v>EXN_274</v>
          </cell>
          <cell r="AF63" t="str">
            <v>(05/03/2026 ticket)..INC-20260503-00002480...2026-05-04 02:03:07...Update please 
Feedback IHS: Grid outage without space for MDG. Awaiting grid return. ( Abdul is informed )...user:NGUESSAN KOFFI MARC PAETERNE</v>
          </cell>
        </row>
        <row r="64">
          <cell r="AC64" t="str">
            <v>LIT_168</v>
          </cell>
          <cell r="AF64" t="str">
            <v>(05/03/2026 ticket)..INC-20260503-00002051...2026-05-04 02:01:48...Update please 
Continuité du délestage dans la zone, confirmé par notre FME / En attente retour ENEO...user:OCM_NOC.CAMUSAT</v>
          </cell>
        </row>
        <row r="65">
          <cell r="AC65" t="str">
            <v>LIT_671</v>
          </cell>
          <cell r="AF65" t="str">
            <v>(05/03/2026 ticket)..INC-20260503-00016577</v>
          </cell>
        </row>
        <row r="66">
          <cell r="AC66" t="e">
            <v>#VALUE!</v>
          </cell>
          <cell r="AF66" t="str">
            <v>(05/03/2026 ticket)..INC-20260503-00016525...Others Transmission equipement fault</v>
          </cell>
        </row>
        <row r="67">
          <cell r="AC67" t="e">
            <v>#VALUE!</v>
          </cell>
          <cell r="AF67" t="str">
            <v>(05/03/2026 ticket)..INC-20260503-00016530...2026-05-03 23:11:02...No power issue U=54V load=58A/No action done...user:OCM_NOC.CAMUSAT</v>
          </cell>
        </row>
        <row r="68">
          <cell r="AC68" t="str">
            <v>LIT_696</v>
          </cell>
          <cell r="AF68" t="str">
            <v>(05/03/2026 ticket)..INC-20260503-00016442...2026-05-03 22:57:02...TX FME Kingsly 675245958 Huawei is on site for works (reinstallation of OCM side on site)...user:OCM_NOC.IHS</v>
          </cell>
        </row>
        <row r="69">
          <cell r="AC69" t="e">
            <v>#VALUE!</v>
          </cell>
          <cell r="AF69" t="str">
            <v>(05/03/2026 ticket)..INC-20260503-00007715...2026-05-04 01:46:39...Escalade 2
Grid outage and grid only site / grid return awaited...user:OCM_NOC.CAMUSAT</v>
          </cell>
        </row>
        <row r="70">
          <cell r="AC70" t="str">
            <v>LIT_766</v>
          </cell>
          <cell r="AF70" t="str">
            <v>(05/03/2026 ticket)..INC-20260503-00016258...Others Transmission equipement fault</v>
          </cell>
        </row>
        <row r="71">
          <cell r="AC71" t="e">
            <v>#VALUE!</v>
          </cell>
          <cell r="AF71" t="str">
            <v>(05/03/2026 ticket)..INC-20260503-00016259...GE Fault</v>
          </cell>
        </row>
        <row r="72">
          <cell r="AC72" t="str">
            <v>NRD_085</v>
          </cell>
          <cell r="AF72" t="str">
            <v>(05/03/2026 ticket)..INC-20260503-00009014...2026-05-04 01:29:49...Update please 
03.05.2026: FME Henry activated ETA=ASAP...user:OCM_NOC.CAMUSAT</v>
          </cell>
        </row>
        <row r="73">
          <cell r="AC73" t="str">
            <v>CTR_841</v>
          </cell>
          <cell r="AF73" t="str">
            <v>(05/03/2026 ticket)..INC-20260503-00014533...2026-05-04 01:28:32...no power issue u=54v load=47A / no action done
Relance 1
BO TX ANALYSE ONGOING...user:OCM_NOC.CAMUSAT</v>
          </cell>
        </row>
        <row r="74">
          <cell r="AC74" t="e">
            <v>#VALUE!</v>
          </cell>
          <cell r="AF74" t="str">
            <v>(05/03/2026 ticket)..INC-20260503-00011968...2026-05-04 01:26:54...no power issue u=50v load=68A / no action done
Relance 1
BO TX ANALYSE ONGOING...grid only power issue on site ...user:OCM_NOC.CAMUSAT</v>
          </cell>
        </row>
        <row r="75">
          <cell r="AC75" t="str">
            <v>LIT_827</v>
          </cell>
          <cell r="AF75" t="str">
            <v>(05/03/2026 ticket)..INC-20260503-00010630...2026-05-04 01:25:41...no power issue u=51v load=42 / no action done
Relance 1
BO TX ANALYSE ONGOING...site up power fluctuation on site ...user:OCM_NOC.CAMUSAT</v>
          </cell>
        </row>
        <row r="76">
          <cell r="AC76" t="str">
            <v>LIT_617</v>
          </cell>
          <cell r="AF76" t="str">
            <v>(05/03/2026 ticket)..INC-20260503-00018096...Others Transmission equipement fault</v>
          </cell>
        </row>
        <row r="77">
          <cell r="AC77" t="e">
            <v>#VALUE!</v>
          </cell>
          <cell r="AF77" t="str">
            <v>(05/03/2026 ticket)..INC-20260503-00018099...Others Transmission equipement fault</v>
          </cell>
        </row>
        <row r="78">
          <cell r="AC78" t="e">
            <v>#VALUE!</v>
          </cell>
          <cell r="AF78" t="str">
            <v>(05/03/2026 ticket)..INC-20260503-00016060...Others Transmission equipement fault</v>
          </cell>
        </row>
        <row r="79">
          <cell r="AC79" t="str">
            <v>EXN_274</v>
          </cell>
          <cell r="AF79" t="str">
            <v>(05/03/2026 ticket)..INC-20260503-00016012</v>
          </cell>
        </row>
        <row r="80">
          <cell r="AC80" t="str">
            <v>LIT_791</v>
          </cell>
          <cell r="AF80" t="str">
            <v>(05/03/2026 ticket)..INC-20260503-00015973</v>
          </cell>
        </row>
        <row r="81">
          <cell r="AC81" t="e">
            <v>#VALUE!</v>
          </cell>
          <cell r="AF81" t="str">
            <v xml:space="preserve">(05/03/2026 ticket)..INC-20260503-00007760...2026-05-04 01:11:58...Update please 
03.05.2026: FME Seydou activated. Update ASAP...user:TCHOUPOU BAUDOIN VALDAS </v>
          </cell>
        </row>
        <row r="82">
          <cell r="AC82" t="e">
            <v>#VALUE!</v>
          </cell>
          <cell r="AF82" t="str">
            <v xml:space="preserve">(05/03/2026 ticket)..INC-20260503-00015878...2026-05-03 21:12:10...MTN Verifie l'etat de l'energie sur le site...user:YINUSA ALANI RAMADAN ADELESIN </v>
          </cell>
        </row>
        <row r="83">
          <cell r="AC83" t="e">
            <v>#VALUE!</v>
          </cell>
          <cell r="AF83" t="str">
            <v>(05/03/2026 ticket)..INC-20260503-00015879...2026-05-03 22:34:48...Impacted by SUO_170_H_Buea Low Boduma (Not managed by IHS)....user:OCM_NOC.IHS</v>
          </cell>
        </row>
        <row r="84">
          <cell r="AC84" t="e">
            <v>#VALUE!</v>
          </cell>
          <cell r="AF84" t="str">
            <v>(05/03/2026 ticket)..INC-20260503-00015898</v>
          </cell>
        </row>
        <row r="85">
          <cell r="AC85" t="str">
            <v>LIT_489</v>
          </cell>
          <cell r="AF85" t="str">
            <v>(05/03/2026 ticket)..INC-20260503-00015820...Others Transmission equipement fault</v>
          </cell>
        </row>
        <row r="86">
          <cell r="AC86" t="str">
            <v>LIT_500</v>
          </cell>
          <cell r="AF86" t="str">
            <v>(05/03/2026 ticket)..INC-20260503-00015782</v>
          </cell>
        </row>
        <row r="87">
          <cell r="AC87" t="e">
            <v>#VALUE!</v>
          </cell>
          <cell r="AF87" t="str">
            <v>(05/03/2026 ticket)..INC-20260503-00018168...2026-05-03 23:59:17...Red zone the technician is trying to manage with the level 0...user:OCM_NOC.CAMUSAT</v>
          </cell>
        </row>
        <row r="88">
          <cell r="AC88" t="e">
            <v>#VALUE!</v>
          </cell>
          <cell r="AF88" t="str">
            <v>(05/03/2026 ticket)..INC-20260503-00015620...2026-05-03 21:54:04...FME is managing with L0...GE Fault...user:OCM_NOC.CAMUSAT</v>
          </cell>
        </row>
        <row r="89">
          <cell r="AC89" t="str">
            <v>SUD_241</v>
          </cell>
          <cell r="AF89" t="str">
            <v>(05/03/2026 ticket)..INC-20260503-00000260...Issue resolved without any action on my part...Others Transmission equipement fault</v>
          </cell>
        </row>
        <row r="90">
          <cell r="AC90" t="str">
            <v>NRO_236</v>
          </cell>
          <cell r="AF90" t="str">
            <v>(05/03/2026 ticket)..INC-20260503-00015586...2026-05-03 23:26:44...Air intake // FME purged and started DG manually...user:OCM_NOC.IHS</v>
          </cell>
        </row>
        <row r="91">
          <cell r="AC91" t="e">
            <v>#VALUE!</v>
          </cell>
          <cell r="AF91" t="str">
            <v>(05/03/2026 ticket)..INC-20260503-00015587...2026-05-03 23:26:44...Air intake // FME purged and started DG manually...Others Transmission equipement fault...user:OCM_NOC.IHS</v>
          </cell>
        </row>
        <row r="92">
          <cell r="AC92" t="e">
            <v>#VALUE!</v>
          </cell>
          <cell r="AF92" t="str">
            <v>(05/03/2026 ticket)..INC-20260503-00015520...2026-05-03 23:31:05...High temp // Added water and started GEN manually...Others Transmission equipement fault...user:OCM_NOC.IHS</v>
          </cell>
        </row>
        <row r="93">
          <cell r="AC93" t="e">
            <v>#VALUE!</v>
          </cell>
          <cell r="AF93" t="str">
            <v>(05/03/2026 ticket)..INC-20260503-00015507...2026-05-03 23:31:05...High temp // Added water and started GEN manually...user:OCM_NOC.IHS</v>
          </cell>
        </row>
        <row r="94">
          <cell r="AC94" t="e">
            <v>#VALUE!</v>
          </cell>
          <cell r="AF94" t="str">
            <v>(05/03/2026 ticket)..INC-20260503-00015459...2026-05-03 23:44:29...grid outage GEN cannot start due to noise pollution/awaiting grid return...user:OCM_NOC.CAMUSAT</v>
          </cell>
        </row>
        <row r="95">
          <cell r="AC95" t="e">
            <v>#VALUE!</v>
          </cell>
          <cell r="AF95" t="str">
            <v>(05/03/2026 ticket)..INC-20260503-00015379...2026-05-03 21:10:30...NOT IHS SITE...user:OCM_NOC.CAMUSAT</v>
          </cell>
        </row>
        <row r="96">
          <cell r="AC96" t="e">
            <v>#VALUE!</v>
          </cell>
          <cell r="AF96" t="str">
            <v>(05/03/2026 ticket)..INC-20260503-00015382...Others Transmission equipement fault</v>
          </cell>
        </row>
        <row r="97">
          <cell r="AC97" t="e">
            <v>#VALUE!</v>
          </cell>
          <cell r="AF97" t="str">
            <v>(05/03/2026 ticket)..INC-20260503-00018253...Others Transmission equipement fault</v>
          </cell>
        </row>
        <row r="98">
          <cell r="AC98" t="str">
            <v>EXN_108</v>
          </cell>
          <cell r="AF98" t="str">
            <v>(05/03/2026 ticket)..INC-20260503-00015279...2026-05-03 23:03:17...The technician is on site...user:OCM_NOC.CAMUSAT</v>
          </cell>
        </row>
        <row r="99">
          <cell r="AC99" t="e">
            <v>#VALUE!</v>
          </cell>
          <cell r="AF99" t="str">
            <v>(05/03/2026 ticket)..INC-20260503-00015285...Others Transmission equipement fault</v>
          </cell>
        </row>
        <row r="100">
          <cell r="AC100" t="e">
            <v>#VALUE!</v>
          </cell>
          <cell r="AF100" t="str">
            <v>(05/03/2026 ticket)..INC-20260503-00018220...Others Transmission equipement fault</v>
          </cell>
        </row>
        <row r="101">
          <cell r="AC101" t="str">
            <v>LIT_500</v>
          </cell>
          <cell r="AF101" t="str">
            <v>(05/03/2026 ticket)..INC-20260503-00015180...2026-05-03 21:06:46...investigations ongoing / FME is trying to get level0...Others Transmission equipement fault...user:OCM_NOC.CAMUSAT</v>
          </cell>
        </row>
        <row r="102">
          <cell r="AC102" t="e">
            <v>#VALUE!</v>
          </cell>
          <cell r="AF102" t="str">
            <v>(05/03/2026 ticket)..INC-20260503-00017959...2026-05-03 23:42:15...No power issue impacted by Kaladi-MTN-IHS_G9U21_ADM_100/No action done...Others Transmission equipement fault...user:OCM_NOC.CAMUSAT</v>
          </cell>
        </row>
        <row r="103">
          <cell r="AC103" t="str">
            <v>ADM_223</v>
          </cell>
          <cell r="AF103" t="str">
            <v>(05/03/2026 ticket)..INC-20260503-00015038...2026-05-03 21:04:32...investigations ongoing / FME is trying to get level0...user:OCM_NOC.CAMUSAT</v>
          </cell>
        </row>
        <row r="104">
          <cell r="AC104" t="str">
            <v>SUD_260</v>
          </cell>
          <cell r="AF104" t="str">
            <v>(05/03/2026 ticket)..INC-20260503-00014968</v>
          </cell>
        </row>
        <row r="105">
          <cell r="AC105" t="e">
            <v>#VALUE!</v>
          </cell>
          <cell r="AF105" t="str">
            <v xml:space="preserve">(05/03/2026 ticket)..INC-20260503-00014184...probleme d energie Les equipments ne sont Pas alimentés </v>
          </cell>
        </row>
        <row r="106">
          <cell r="AC106" t="str">
            <v>CTR_859</v>
          </cell>
          <cell r="AF106" t="str">
            <v>(05/03/2026 ticket)..INC-20260503-00014938</v>
          </cell>
        </row>
        <row r="107">
          <cell r="AC107" t="e">
            <v>#VALUE!</v>
          </cell>
          <cell r="AF107" t="str">
            <v>(05/03/2026 ticket)..INC-20260503-00018169</v>
          </cell>
        </row>
        <row r="108">
          <cell r="AC108" t="e">
            <v>#VALUE!</v>
          </cell>
          <cell r="AF108" t="str">
            <v>(05/03/2026 ticket)..INC-20260503-00017364...Others Transmission equipement fault</v>
          </cell>
        </row>
        <row r="109">
          <cell r="AC109" t="str">
            <v>ADM_100</v>
          </cell>
          <cell r="AF109" t="str">
            <v>(05/03/2026 ticket)..INC-20260503-00017896...Others Transmission equipement fault</v>
          </cell>
        </row>
        <row r="110">
          <cell r="AC110" t="str">
            <v>ADM_100</v>
          </cell>
          <cell r="AF110" t="str">
            <v xml:space="preserve">(05/03/2026 ticket)..INC-20260503-00014800...2026-05-03 19:59:42...MTN Verifie l'etat de l'energie sur le site...user:YINUSA ALANI RAMADAN ADELESIN </v>
          </cell>
        </row>
        <row r="111">
          <cell r="AC111" t="e">
            <v>#VALUE!</v>
          </cell>
          <cell r="AF111" t="str">
            <v>(05/03/2026 ticket)..INC-20260503-00018183</v>
          </cell>
        </row>
        <row r="112">
          <cell r="AC112" t="e">
            <v>#VALUE!</v>
          </cell>
          <cell r="AF112" t="str">
            <v>(05/03/2026 ticket)..INC-20260503-00018175</v>
          </cell>
        </row>
        <row r="113">
          <cell r="AC113" t="e">
            <v>#VALUE!</v>
          </cell>
          <cell r="AF113" t="str">
            <v>(05/03/2026 ticket)..INC-20260503-00018166</v>
          </cell>
        </row>
        <row r="114">
          <cell r="AC114" t="e">
            <v>#VALUE!</v>
          </cell>
          <cell r="AF114" t="str">
            <v>(05/03/2026 ticket)..INC-20260503-00018170</v>
          </cell>
        </row>
        <row r="115">
          <cell r="AC115" t="e">
            <v>#VALUE!</v>
          </cell>
          <cell r="AF115" t="str">
            <v>(05/03/2026 ticket)..INC-20260503-00018163</v>
          </cell>
        </row>
        <row r="116">
          <cell r="AC116" t="e">
            <v>#VALUE!</v>
          </cell>
          <cell r="AF116" t="str">
            <v>(05/03/2026 ticket)..INC-20260503-00017801...Others Transmission equipement fault</v>
          </cell>
        </row>
        <row r="117">
          <cell r="AC117" t="str">
            <v>EST_093</v>
          </cell>
          <cell r="AF117" t="str">
            <v>(05/03/2026 ticket)..INC-20260503-00014634</v>
          </cell>
        </row>
        <row r="118">
          <cell r="AC118" t="e">
            <v>#VALUE!</v>
          </cell>
          <cell r="AF118" t="str">
            <v>(05/03/2026 ticket)..INC-20260503-00007256...2026-05-03 15:39:13...Rectifier faulty // rectifier replaced...Rectifier faulty // rectifier replaced...Others Transmission equipement fault...user:OCM_NOC.IHS</v>
          </cell>
        </row>
        <row r="119">
          <cell r="AC119" t="e">
            <v>#VALUE!</v>
          </cell>
          <cell r="AF119" t="str">
            <v>(05/03/2026 ticket)..INC-20260503-00003942...2026-05-03 23:31:35...
Team is on site for GEN swap // End of work...user:OCM_NOC.IHS</v>
          </cell>
        </row>
        <row r="120">
          <cell r="AC120" t="e">
            <v>#VALUE!</v>
          </cell>
          <cell r="AF120" t="str">
            <v>(05/03/2026 ticket)..INC-20260503-00014089...2026-05-03 19:58:52...ACTIVE// No power issue SITE on Grid with Ubaie = 53.8 V ,The fme TX Bruno (698756768) from Huawei is informed impacted by ZI Bassa II(Not managing by IHS)...Others Transmission equipement fault...user:OCM_NOC.IHS</v>
          </cell>
        </row>
        <row r="121">
          <cell r="AC121" t="str">
            <v>LIT_729</v>
          </cell>
          <cell r="AF121" t="str">
            <v>(05/03/2026 ticket)..INC-20260503-00014099...2026-05-03 19:58:52...ACTIVE// No power issue SITE on Grid with Ubaie = 53.8 V ,The fme TX Bruno (698756768) from Huawei is informed impacted by ZI Bassa II(Not managing by IHS)...Others Transmission equipement fault...user:OCM_NOC.IHS</v>
          </cell>
        </row>
        <row r="122">
          <cell r="AC122" t="str">
            <v>LIT_083</v>
          </cell>
          <cell r="AF122" t="str">
            <v>(05/03/2026 ticket)..INC-20260503-00014463...2026-05-03 22:44:49...NOT IHS SITE...user:OCM_NOC.IHS</v>
          </cell>
        </row>
        <row r="123">
          <cell r="AC123" t="e">
            <v>#VALUE!</v>
          </cell>
          <cell r="AF123" t="str">
            <v>(05/03/2026 ticket)..INC-20260503-00013531...2026-05-03 23:26:12...Several Grid fluctuations, no RCP // Grid switched off and Manual start of GEN....user:OCM_NOC.IHS</v>
          </cell>
        </row>
        <row r="124">
          <cell r="AC124" t="str">
            <v>EXN_049</v>
          </cell>
          <cell r="AF124" t="str">
            <v>(05/03/2026 ticket)..INC-20260503-00014363</v>
          </cell>
        </row>
        <row r="125">
          <cell r="AC125" t="str">
            <v>LIT_291</v>
          </cell>
          <cell r="AF125" t="str">
            <v>(05/03/2026 ticket)..INC-20260503-00017199...Others Transmission equipement fault</v>
          </cell>
        </row>
        <row r="126">
          <cell r="AC126" t="str">
            <v>EXN_274</v>
          </cell>
          <cell r="AF126" t="str">
            <v>(05/03/2026 ticket)..INC-20260503-00014307...2026-05-03 20:56:59...GEN contactor not closing // FME manually closed GEN contactor...user:OCM_NOC.IHS</v>
          </cell>
        </row>
        <row r="127">
          <cell r="AC127" t="e">
            <v>#VALUE!</v>
          </cell>
          <cell r="AF127" t="str">
            <v>(05/03/2026 ticket)..INC-20260503-00014142</v>
          </cell>
        </row>
        <row r="128">
          <cell r="AC128" t="e">
            <v>#VALUE!</v>
          </cell>
          <cell r="AF128" t="str">
            <v>(05/03/2026 ticket)..INC-20260503-00012384...2026-05-03 23:14:16...Severals GRID fluctuations, RCP malfunction // GEN manually started...user:OCM_NOC.IHS</v>
          </cell>
        </row>
        <row r="129">
          <cell r="AC129" t="e">
            <v>#VALUE!</v>
          </cell>
          <cell r="AF129" t="str">
            <v>(05/03/2026 ticket)..INC-20260503-00011105...2026-05-03 23:13:56...Low oil pressure // he added oil and started DG manually...user:OCM_NOC.IHS</v>
          </cell>
        </row>
        <row r="130">
          <cell r="AC130" t="e">
            <v>#VALUE!</v>
          </cell>
          <cell r="AF130" t="str">
            <v>(05/03/2026 ticket)..INC-20260503-00017348...Others Transmission equipement fault</v>
          </cell>
        </row>
        <row r="131">
          <cell r="AC131" t="str">
            <v>ADM_100</v>
          </cell>
          <cell r="AF131" t="str">
            <v>(05/03/2026 ticket)..INC-20260503-00014104...2026-05-03 21:12:35...FME Stanley is managing with level 0...user:OCM_NOC.IHS</v>
          </cell>
        </row>
        <row r="132">
          <cell r="AC132" t="e">
            <v>#VALUE!</v>
          </cell>
          <cell r="AF132" t="str">
            <v>(05/03/2026 ticket)..INC-20260503-00014065</v>
          </cell>
        </row>
        <row r="133">
          <cell r="AC133" t="e">
            <v>#VALUE!</v>
          </cell>
          <cell r="AF133" t="str">
            <v>(05/03/2026 ticket)..INC-20260503-00014068</v>
          </cell>
        </row>
        <row r="134">
          <cell r="AC134" t="e">
            <v>#VALUE!</v>
          </cell>
          <cell r="AF134" t="str">
            <v>(05/03/2026 ticket)..INC-20260503-00014069...Others Transmission equipement fault</v>
          </cell>
        </row>
        <row r="135">
          <cell r="AC135" t="e">
            <v>#VALUE!</v>
          </cell>
          <cell r="AF135" t="str">
            <v>(05/03/2026 ticket)..INC-20260503-00014060</v>
          </cell>
        </row>
        <row r="136">
          <cell r="AC136" t="e">
            <v>#VALUE!</v>
          </cell>
          <cell r="AF136" t="str">
            <v>(05/03/2026 ticket)..INC-20260503-00014063</v>
          </cell>
        </row>
        <row r="137">
          <cell r="AC137" t="e">
            <v>#VALUE!</v>
          </cell>
          <cell r="AF137" t="str">
            <v>(05/03/2026 ticket)..INC-20260503-00014059...Others Transmission equipement fault</v>
          </cell>
        </row>
        <row r="138">
          <cell r="AC138" t="e">
            <v>#VALUE!</v>
          </cell>
          <cell r="AF138" t="str">
            <v>(05/03/2026 ticket)..INC-20260503-00014014...2026-05-03 19:40:54...
BO TX active pour analyse...user:OCM_NOC.CAMUSAT</v>
          </cell>
        </row>
        <row r="139">
          <cell r="AC139" t="e">
            <v>#VALUE!</v>
          </cell>
          <cell r="AF139" t="str">
            <v>(05/03/2026 ticket)..INC-20260503-00013066...2026-05-03 21:17:36...	PWC overload. // Load stabilized....PWC overload. // Load stabilized....GE Fault...user:OCM_NOC.IHS</v>
          </cell>
        </row>
        <row r="140">
          <cell r="AC140" t="str">
            <v>NRD_085</v>
          </cell>
          <cell r="AF140" t="str">
            <v>(05/03/2026 ticket)..INC-20260503-00013895</v>
          </cell>
        </row>
        <row r="141">
          <cell r="AC141" t="str">
            <v>EST_124</v>
          </cell>
          <cell r="AF141" t="str">
            <v>(05/03/2026 ticket)..INC-20260503-00013883...2026-05-03 20:00:43...SITE NOT MANAGED BY IHS...Others Transmission equipement fault...user:OCM_NOC.IHS</v>
          </cell>
        </row>
        <row r="142">
          <cell r="AC142" t="e">
            <v>#VALUE!</v>
          </cell>
          <cell r="AF142" t="str">
            <v>(05/03/2026 ticket)..INC-20260503-00013884...2026-05-03 20:06:09...site impacted by Nyalla II restored GNOC informed for deeper investigation feedback awaited...Others Transmission equipement fault...user:OCM_NOC.CAMUSAT</v>
          </cell>
        </row>
        <row r="143">
          <cell r="AC143" t="e">
            <v>#VALUE!</v>
          </cell>
          <cell r="AF143" t="str">
            <v>(05/03/2026 ticket)..INC-20260503-00008842...2026-05-03 14:39:45...Coupure ENEO et la souci avec la génératrice du GE / En attente retour ENEO...user:OCM_NOC.CAMUSAT</v>
          </cell>
        </row>
        <row r="144">
          <cell r="AC144" t="e">
            <v>#VALUE!</v>
          </cell>
          <cell r="AF144" t="str">
            <v>(05/03/2026 ticket)..INC-20260503-00013877...2026-05-03 20:03:11... grid only site  grid outage / grid return...user:OCM_NOC.CAMUSAT</v>
          </cell>
        </row>
        <row r="145">
          <cell r="AC145" t="str">
            <v>LIT_613</v>
          </cell>
          <cell r="AF145" t="str">
            <v>(05/03/2026 ticket)..INC-20260503-00013856</v>
          </cell>
        </row>
        <row r="146">
          <cell r="AC146" t="e">
            <v>#VALUE!</v>
          </cell>
          <cell r="AF146" t="str">
            <v>(05/03/2026 ticket)..INC-20260503-00013860...Others Transmission equipement fault</v>
          </cell>
        </row>
        <row r="147">
          <cell r="AC147" t="e">
            <v>#VALUE!</v>
          </cell>
          <cell r="AF147" t="str">
            <v>(05/03/2026 ticket)..INC-20260503-00006824...2026-05-03 12:37:30...Grid outage no space // awaiting grid return...user:OCM_NOC.IHS</v>
          </cell>
        </row>
        <row r="148">
          <cell r="AC148" t="str">
            <v>CTR_096</v>
          </cell>
          <cell r="AF148" t="str">
            <v>(05/03/2026 ticket)..INC-20260503-00007679...2026-05-03 14:37:21...Grid outage no space // awaiting grid return...user:OCM_NOC.IHS</v>
          </cell>
        </row>
        <row r="149">
          <cell r="AC149" t="str">
            <v>CTR_090</v>
          </cell>
          <cell r="AF149" t="str">
            <v>(05/03/2026 ticket)..INC-20260503-00007946...2026-05-03 15:20:59...investigation ongoing / Our FME is on the way to site ETA=17H...user:OCM_NOC.CAMUSAT</v>
          </cell>
        </row>
        <row r="150">
          <cell r="AC150" t="str">
            <v>CTR_207</v>
          </cell>
          <cell r="AF150" t="str">
            <v>(05/03/2026 ticket)..INC-20260503-00006093...2026-05-03 12:29:11...Grid outage and Grid only site / Grid return awaited...user:OCM_NOC.CAMUSAT</v>
          </cell>
        </row>
        <row r="151">
          <cell r="AC151" t="str">
            <v>CTR_566</v>
          </cell>
          <cell r="AF151" t="str">
            <v xml:space="preserve">(05/03/2026 ticket)..INC-20260503-00003219...2026-05-03 10:01:18...
01.05.2026: FSMF réçu faulty, 02 nouvelles pièces de rechange envoyées ETD 03/05/2026...user:TCHOUPOU BAUDOIN VALDAS </v>
          </cell>
        </row>
        <row r="152">
          <cell r="AC152" t="str">
            <v>ADM_153</v>
          </cell>
          <cell r="AF152" t="str">
            <v>(05/03/2026 ticket)..INC-20260503-00013684</v>
          </cell>
        </row>
        <row r="153">
          <cell r="AC153" t="str">
            <v>EXN_049</v>
          </cell>
          <cell r="AF153" t="str">
            <v>(05/03/2026 ticket)..INC-20260503-00013677...Others Transmission equipement fault</v>
          </cell>
        </row>
        <row r="154">
          <cell r="AC154" t="e">
            <v>#VALUE!</v>
          </cell>
          <cell r="AF154" t="str">
            <v>(05/03/2026 ticket)..INC-20260503-00013678...Others Transmission equipement fault</v>
          </cell>
        </row>
        <row r="155">
          <cell r="AC155" t="e">
            <v>#VALUE!</v>
          </cell>
          <cell r="AF155" t="str">
            <v>(05/03/2026 ticket)..INC-20260503-00013679</v>
          </cell>
        </row>
        <row r="156">
          <cell r="AC156" t="str">
            <v>LIT_078</v>
          </cell>
          <cell r="AF156" t="str">
            <v>(05/03/2026 ticket)..INC-20260503-00013612...Active: No power issue, site is on gen with Ubaie=54.2V, Njoya(699948062) from Huawei is informed, site impacted by Mbongo IHS...Active: No power issue, site is on gen with Ubaie=54.2V, Njoya(699948062) from Huawei is informed, site impacted by Mbongo IHS...Others Transmission equipement fault</v>
          </cell>
        </row>
        <row r="157">
          <cell r="AC157" t="e">
            <v>#VALUE!</v>
          </cell>
          <cell r="AF157" t="str">
            <v xml:space="preserve">(05/03/2026 ticket)..INC-20260503-00007281...2026-05-03 15:40:28...
Grid outage without space for MDG. Awaiting grid return...user:TCHOUPOU BAUDOIN VALDAS </v>
          </cell>
        </row>
        <row r="158">
          <cell r="AC158" t="e">
            <v>#VALUE!</v>
          </cell>
          <cell r="AF158" t="str">
            <v>(05/03/2026 ticket)..INC-20260503-00016381...Others Transmission equipement fault</v>
          </cell>
        </row>
        <row r="159">
          <cell r="AC159" t="str">
            <v>EXN_274</v>
          </cell>
          <cell r="AF159" t="str">
            <v>(05/03/2026 ticket)..INC-20260503-00003134</v>
          </cell>
        </row>
        <row r="160">
          <cell r="AC160" t="str">
            <v>LIT_648</v>
          </cell>
          <cell r="AF160" t="str">
            <v>(05/03/2026 ticket)..INC-20260503-00012977...Others Transmission equipement fault</v>
          </cell>
        </row>
        <row r="161">
          <cell r="AC161" t="str">
            <v>EST_048</v>
          </cell>
          <cell r="AF161" t="str">
            <v>(05/03/2026 ticket)..INC-20260503-00012912...Others Transmission equipement fault</v>
          </cell>
        </row>
        <row r="162">
          <cell r="AC162" t="str">
            <v>EST_048</v>
          </cell>
          <cell r="AF162" t="str">
            <v>(05/03/2026 ticket)..INC-20260503-00012844...Others Transmission equipement fault</v>
          </cell>
        </row>
        <row r="163">
          <cell r="AC163" t="str">
            <v>EST_048</v>
          </cell>
          <cell r="AF163" t="str">
            <v>(05/03/2026 ticket)..INC-20260503-00012687...Others Transmission equipement fault</v>
          </cell>
        </row>
        <row r="164">
          <cell r="AC164" t="e">
            <v>#VALUE!</v>
          </cell>
          <cell r="AF164" t="str">
            <v>(05/03/2026 ticket)..INC-20260503-00012690</v>
          </cell>
        </row>
        <row r="165">
          <cell r="AC165" t="e">
            <v>#VALUE!</v>
          </cell>
          <cell r="AF165" t="str">
            <v>(05/03/2026 ticket)..INC-20260503-00012619...2026-05-03 18:23:36...Rectifiers hanging due to PWC overload // Rectifiers reset...user:OCM_NOC.IHS</v>
          </cell>
        </row>
        <row r="166">
          <cell r="AC166" t="e">
            <v>#VALUE!</v>
          </cell>
          <cell r="AF166" t="str">
            <v>(05/03/2026 ticket)..INC-20260503-00011449...Others Transmission equipement fault</v>
          </cell>
        </row>
        <row r="167">
          <cell r="AC167" t="str">
            <v>EST_076</v>
          </cell>
          <cell r="AF167" t="str">
            <v>(05/03/2026 ticket)..INC-20260503-00003026...2026-05-03 11:00:40...No power issue on site.You will find the evidence attached...RCA Camusat attendu...Others...Probleme enrgie...user:OCM_NOC.CAMUSAT</v>
          </cell>
        </row>
        <row r="168">
          <cell r="AC168" t="e">
            <v>#VALUE!</v>
          </cell>
          <cell r="AF168" t="str">
            <v>(05/03/2026 ticket)..INC-20260503-00011369...probleme d energie Les equipments ne sont Pas alimentés ...Others Transmission equipement fault</v>
          </cell>
        </row>
        <row r="169">
          <cell r="AC169" t="str">
            <v>CTR_859</v>
          </cell>
          <cell r="AF169" t="str">
            <v>(05/03/2026 ticket)..INC-20260503-00012317</v>
          </cell>
        </row>
        <row r="170">
          <cell r="AC170" t="e">
            <v>#VALUE!</v>
          </cell>
          <cell r="AF170" t="str">
            <v>(05/03/2026 ticket)..INC-20260503-00012211...Others Transmission equipement fault</v>
          </cell>
        </row>
        <row r="171">
          <cell r="AC171" t="e">
            <v>#VALUE!</v>
          </cell>
          <cell r="AF171" t="str">
            <v>(05/03/2026 ticket)..INC-20260503-00012216</v>
          </cell>
        </row>
        <row r="172">
          <cell r="AC172" t="e">
            <v>#VALUE!</v>
          </cell>
          <cell r="AF172" t="str">
            <v>(05/03/2026 ticket)..INC-20260503-00012165</v>
          </cell>
        </row>
        <row r="173">
          <cell r="AC173" t="e">
            <v>#VALUE!</v>
          </cell>
          <cell r="AF173" t="str">
            <v>(05/03/2026 ticket)..INC-20260503-00011220...Others Transmission equipement fault</v>
          </cell>
        </row>
        <row r="174">
          <cell r="AC174" t="str">
            <v>EST_076</v>
          </cell>
          <cell r="AF174" t="str">
            <v>(05/03/2026 ticket)..INC-20260503-00008039...instabilité d'énergie 
site actuellement up ...Others Transmission equipement fault</v>
          </cell>
        </row>
        <row r="175">
          <cell r="AC175" t="str">
            <v>CTR_724</v>
          </cell>
          <cell r="AF175" t="str">
            <v>(05/03/2026 ticket)..INC-20260503-00011893...Others Transmission equipement fault</v>
          </cell>
        </row>
        <row r="176">
          <cell r="AC176" t="e">
            <v>#VALUE!</v>
          </cell>
          <cell r="AF176" t="str">
            <v>(05/03/2026 ticket)..INC-20260503-00011880...Others Transmission equipement fault</v>
          </cell>
        </row>
        <row r="177">
          <cell r="AC177" t="str">
            <v>SUD_066</v>
          </cell>
          <cell r="AF177" t="str">
            <v>(05/03/2026 ticket)..INC-20260503-00011884...Others Transmission equipement fault</v>
          </cell>
        </row>
        <row r="178">
          <cell r="AC178" t="str">
            <v>SUO_150</v>
          </cell>
          <cell r="AF178" t="str">
            <v>(05/03/2026 ticket)..INC-20260503-00011862...Others Transmission equipement fault</v>
          </cell>
        </row>
        <row r="179">
          <cell r="AC179" t="e">
            <v>#VALUE!</v>
          </cell>
          <cell r="AF179" t="str">
            <v>(05/03/2026 ticket)..INC-20260503-00011856...Others Transmission equipement fault</v>
          </cell>
        </row>
        <row r="180">
          <cell r="AC180" t="str">
            <v>SUD_052</v>
          </cell>
          <cell r="AF180" t="str">
            <v>(05/03/2026 ticket)..INC-20260503-00011739...Others Transmission equipement fault</v>
          </cell>
        </row>
        <row r="181">
          <cell r="AC181" t="str">
            <v>CTR_631</v>
          </cell>
          <cell r="AF181" t="str">
            <v>(05/03/2026 ticket)..INC-20260503-00011741...Others Transmission equipement fault</v>
          </cell>
        </row>
        <row r="182">
          <cell r="AC182" t="str">
            <v>ADM_133</v>
          </cell>
          <cell r="AF182" t="str">
            <v>(05/03/2026 ticket)..INC-20260503-00011743...Others Transmission equipement fault</v>
          </cell>
        </row>
        <row r="183">
          <cell r="AC183" t="str">
            <v>NRD_153</v>
          </cell>
          <cell r="AF183" t="str">
            <v>(05/03/2026 ticket)..INC-20260503-00011746...Others Transmission equipement fault</v>
          </cell>
        </row>
        <row r="184">
          <cell r="AC184" t="str">
            <v>ADM_130</v>
          </cell>
          <cell r="AF184" t="str">
            <v>(05/03/2026 ticket)..INC-20260503-00011717...Others Transmission equipement fault</v>
          </cell>
        </row>
        <row r="185">
          <cell r="AC185" t="str">
            <v>EXN_108</v>
          </cell>
          <cell r="AF185" t="str">
            <v>(05/03/2026 ticket)..INC-20260503-00011718...Others Transmission equipement fault</v>
          </cell>
        </row>
        <row r="186">
          <cell r="AC186" t="str">
            <v>CTR_436</v>
          </cell>
          <cell r="AF186" t="str">
            <v>(05/03/2026 ticket)..INC-20260503-00011658</v>
          </cell>
        </row>
        <row r="187">
          <cell r="AC187" t="e">
            <v>#VALUE!</v>
          </cell>
          <cell r="AF187" t="str">
            <v>(05/03/2026 ticket)..INC-20260503-00011631</v>
          </cell>
        </row>
        <row r="188">
          <cell r="AC188" t="e">
            <v>#VALUE!</v>
          </cell>
          <cell r="AF188" t="str">
            <v>(05/03/2026 ticket)..INC-20260503-00015290</v>
          </cell>
        </row>
        <row r="189">
          <cell r="AC189" t="str">
            <v>NRO_090</v>
          </cell>
          <cell r="AF189" t="str">
            <v>(05/03/2026 ticket)..INC-20260503-00004063...2026-05-03 17:27:13...
03.05.2026: Alignement already performed but not change/ODU replacement suggested but not available in the system, SPM informed Update ASAP...Others Transmission equipement fault...user:OCM_NOC.CAMUSAT</v>
          </cell>
        </row>
        <row r="190">
          <cell r="AC190" t="e">
            <v>#VALUE!</v>
          </cell>
          <cell r="AF190" t="str">
            <v>(05/03/2026 ticket)..INC-20260503-00002123...Others Transmission equipement fault</v>
          </cell>
        </row>
        <row r="191">
          <cell r="AC191" t="str">
            <v>ADM_153</v>
          </cell>
          <cell r="AF191" t="str">
            <v>(05/03/2026 ticket)..INC-20260503-00015062...Others Transmission equipement fault</v>
          </cell>
        </row>
        <row r="192">
          <cell r="AC192" t="str">
            <v>EXN_274</v>
          </cell>
          <cell r="AF192" t="str">
            <v>(05/03/2026 ticket)..INC-20260503-00011344</v>
          </cell>
        </row>
        <row r="193">
          <cell r="AC193" t="e">
            <v>#VALUE!</v>
          </cell>
          <cell r="AF193" t="str">
            <v>(05/03/2026 ticket)..INC-20260503-00010741...2026-05-03 17:21:59...Our fme is on the way ETA 18:45...Others Transmission equipement fault...user:OCM_NOC.CAMUSAT</v>
          </cell>
        </row>
        <row r="194">
          <cell r="AC194" t="e">
            <v>#VALUE!</v>
          </cell>
          <cell r="AF194" t="str">
            <v>(05/03/2026 ticket)..INC-20260503-00011300...2026-05-03 17:21:59...Our fme is on the way ETA 18:45...user:OCM_NOC.CAMUSAT</v>
          </cell>
        </row>
        <row r="195">
          <cell r="AC195" t="str">
            <v>LIT_341</v>
          </cell>
          <cell r="AF195" t="str">
            <v>(05/03/2026 ticket)..INC-20260503-00011297...Others Transmission equipement fault</v>
          </cell>
        </row>
        <row r="196">
          <cell r="AC196" t="e">
            <v>#VALUE!</v>
          </cell>
          <cell r="AF196" t="str">
            <v>(05/03/2026 ticket)..INC-20260503-00011299...Others Transmission equipement fault</v>
          </cell>
        </row>
        <row r="197">
          <cell r="AC197" t="e">
            <v>#VALUE!</v>
          </cell>
          <cell r="AF197" t="str">
            <v>(05/03/2026 ticket)..INC-20260503-00011296...Others Transmission equipement fault</v>
          </cell>
        </row>
        <row r="198">
          <cell r="AC198" t="e">
            <v>#VALUE!</v>
          </cell>
          <cell r="AF198" t="str">
            <v>(05/03/2026 ticket)..INC-20260503-00011291...Others Transmission equipement fault</v>
          </cell>
        </row>
        <row r="199">
          <cell r="AC199" t="e">
            <v>#VALUE!</v>
          </cell>
          <cell r="AF199" t="str">
            <v>(05/03/2026 ticket)..INC-20260503-00011175</v>
          </cell>
        </row>
        <row r="200">
          <cell r="AC200" t="e">
            <v>#VALUE!</v>
          </cell>
          <cell r="AF200" t="str">
            <v>(05/03/2026 ticket)..INC-20260503-00010666...2026-05-03 16:51:35... grid only site probable grid outage / FME will check...grid only power issue on site ...user:OCM_NOC.CAMUSAT</v>
          </cell>
        </row>
        <row r="201">
          <cell r="AC201" t="str">
            <v>LIT_663</v>
          </cell>
          <cell r="AF201" t="str">
            <v>(05/03/2026 ticket)..INC-20260503-00011039</v>
          </cell>
        </row>
        <row r="202">
          <cell r="AC202" t="e">
            <v>#VALUE!</v>
          </cell>
          <cell r="AF202" t="str">
            <v>(05/03/2026 ticket)..INC-20260503-00010967...2026-05-03 17:37:59...NEW SITE : FME is trying to get location  of the site...user:OCM_NOC.CAMUSAT</v>
          </cell>
        </row>
        <row r="203">
          <cell r="AC203" t="e">
            <v>#VALUE!</v>
          </cell>
          <cell r="AF203" t="str">
            <v>(05/03/2026 ticket)..INC-20260503-00013573...2026-05-03 19:39:00...No Power Issue on Site, U = 51V and Site on GEN. TX FME Herman 656401745 / Huawei is informed (OCM CB Faulty)...GE Fault...user:OCM_NOC.IHS</v>
          </cell>
        </row>
        <row r="204">
          <cell r="AC204" t="str">
            <v>EXN_160</v>
          </cell>
          <cell r="AF204" t="str">
            <v>(05/03/2026 ticket)..INC-20260503-00010825...Others Transmission equipement fault</v>
          </cell>
        </row>
        <row r="205">
          <cell r="AC205" t="str">
            <v>CTR_631</v>
          </cell>
          <cell r="AF205" t="str">
            <v>(05/03/2026 ticket)..INC-20260503-00010821...Others Transmission equipement fault</v>
          </cell>
        </row>
        <row r="206">
          <cell r="AC206" t="str">
            <v>EST_076</v>
          </cell>
          <cell r="AF206" t="str">
            <v>(05/03/2026 ticket)..INC-20260503-00010810...Others Transmission equipement fault</v>
          </cell>
        </row>
        <row r="207">
          <cell r="AC207" t="str">
            <v>CTR_667</v>
          </cell>
          <cell r="AF207" t="str">
            <v>(05/03/2026 ticket)..INC-20260503-00010751...Others Transmission equipement fault</v>
          </cell>
        </row>
        <row r="208">
          <cell r="AC208" t="e">
            <v>#VALUE!</v>
          </cell>
          <cell r="AF208" t="str">
            <v>(05/03/2026 ticket)..INC-20260503-00006169...2026-05-03 19:27:48...No power issue, U=54.7V site on GEN. FME TX Jeremiah (674292406/Huawei) is informed
BO TX ANALYSE ONGOING...Others Transmission equipement fault...user:OCM_NOC.IHS</v>
          </cell>
        </row>
        <row r="209">
          <cell r="AC209" t="e">
            <v>#VALUE!</v>
          </cell>
          <cell r="AF209" t="str">
            <v>(05/03/2026 ticket)..INC-20260503-00010644</v>
          </cell>
        </row>
        <row r="210">
          <cell r="AC210" t="e">
            <v>#VALUE!</v>
          </cell>
          <cell r="AF210" t="str">
            <v>(05/03/2026 ticket)..INC-20260503-00007421</v>
          </cell>
        </row>
        <row r="211">
          <cell r="AC211" t="e">
            <v>#VALUE!</v>
          </cell>
          <cell r="AF211" t="str">
            <v>(05/03/2026 ticket)..INC-20260503-00006080...2026-05-03 16:02:35...No power issue, U=54.7V site on GEN. FME TX Jeremiah (674292406/Huawei) is informed...user:OCM_NOC.IHS</v>
          </cell>
        </row>
        <row r="212">
          <cell r="AC212" t="str">
            <v>NRO_057</v>
          </cell>
          <cell r="AF212" t="str">
            <v>(05/03/2026 ticket)..INC-20260503-00006086...2026-05-03 16:20:42...No power issue, U=54.7V site on GEN. FME TX Jeremiah (674292406/Huawei) is informed...user:OCM_NOC.IHS</v>
          </cell>
        </row>
        <row r="213">
          <cell r="AC213" t="str">
            <v>NRO_057</v>
          </cell>
          <cell r="AF213" t="str">
            <v>(05/03/2026 ticket)..INC-20260503-00010406...2026-05-03 16:47:55... grid only site probable grid outage / FME will check...user:OCM_NOC.CAMUSAT</v>
          </cell>
        </row>
        <row r="214">
          <cell r="AC214" t="str">
            <v>LIT_751</v>
          </cell>
          <cell r="AF214" t="str">
            <v>(05/03/2026 ticket)..INC-20260503-00013728...Others Transmission equipement fault</v>
          </cell>
        </row>
        <row r="215">
          <cell r="AC215" t="str">
            <v>EXN_274</v>
          </cell>
          <cell r="AF215" t="str">
            <v>(05/03/2026 ticket)..INC-20260503-00010352</v>
          </cell>
        </row>
        <row r="216">
          <cell r="AC216" t="e">
            <v>#VALUE!</v>
          </cell>
          <cell r="AF216" t="str">
            <v>(05/03/2026 ticket)..INC-20260503-00008600...2026-05-03 18:19:29...
03.05.2026: Apres Check, les sites sont restes down apres les travaux Nokia(Full swap ODZA-III_Nkolangaa). Nokia activer pour correction...power ...user:OCM_NOC.CAMUSAT</v>
          </cell>
        </row>
        <row r="217">
          <cell r="AC217" t="str">
            <v>CTR_777</v>
          </cell>
          <cell r="AF217" t="str">
            <v>(05/03/2026 ticket)..INC-20260503-00009136...Others Transmission equipement fault</v>
          </cell>
        </row>
        <row r="218">
          <cell r="AC218" t="str">
            <v>EST_076</v>
          </cell>
          <cell r="AF218" t="str">
            <v>(05/03/2026 ticket)..INC-20260503-00010279...2026-05-03 18:24:27...Rectifiers hanging due to PWC overload // Rectifiers reset...user:OCM_NOC.IHS</v>
          </cell>
        </row>
        <row r="219">
          <cell r="AC219" t="e">
            <v>#VALUE!</v>
          </cell>
          <cell r="AF219" t="str">
            <v>(05/03/2026 ticket)..INC-20260503-00010228</v>
          </cell>
        </row>
        <row r="220">
          <cell r="AC220" t="e">
            <v>#VALUE!</v>
          </cell>
          <cell r="AF220" t="str">
            <v>(05/03/2026 ticket)..INC-20260503-00010198...Others Transmission equipement fault</v>
          </cell>
        </row>
        <row r="221">
          <cell r="AC221" t="str">
            <v>NRO_058</v>
          </cell>
          <cell r="AF221" t="str">
            <v>(05/03/2026 ticket)..INC-20260503-00008994...Others Transmission equipement fault</v>
          </cell>
        </row>
        <row r="222">
          <cell r="AC222" t="str">
            <v>EST_076</v>
          </cell>
          <cell r="AF222" t="str">
            <v>(05/03/2026 ticket)..INC-20260503-00010124...Others Transmission equipement fault</v>
          </cell>
        </row>
        <row r="223">
          <cell r="AC223" t="str">
            <v>NRO_031</v>
          </cell>
          <cell r="AF223" t="str">
            <v>(05/03/2026 ticket)..INC-20260503-00010087...Others Transmission equipement fault</v>
          </cell>
        </row>
        <row r="224">
          <cell r="AC224" t="e">
            <v>#VALUE!</v>
          </cell>
          <cell r="AF224" t="str">
            <v>(05/03/2026 ticket)..INC-20260503-00010080</v>
          </cell>
        </row>
        <row r="225">
          <cell r="AC225" t="e">
            <v>#VALUE!</v>
          </cell>
          <cell r="AF225" t="str">
            <v>(05/03/2026 ticket)..INC-20260503-00010008...Others Transmission equipement fault</v>
          </cell>
        </row>
        <row r="226">
          <cell r="AC226" t="str">
            <v>NRO_058</v>
          </cell>
          <cell r="AF226" t="str">
            <v>(05/03/2026 ticket)..INC-20260503-00009982...2026-05-03 19:00:10...Retour CAMUSAT : Je verifie rapidement...Retour CAMUSAT attendu pour la RCA...Others...Power issue...user:ZIEGA HERMANN</v>
          </cell>
        </row>
        <row r="227">
          <cell r="AC227" t="e">
            <v>#VALUE!</v>
          </cell>
          <cell r="AF227" t="str">
            <v>(05/03/2026 ticket)..INC-20260503-00009927...Others Transmission equipement fault</v>
          </cell>
        </row>
        <row r="228">
          <cell r="AC228" t="e">
            <v>#VALUE!</v>
          </cell>
          <cell r="AF228" t="str">
            <v>(05/03/2026 ticket)..INC-20260503-00009928...Others Transmission equipement fault</v>
          </cell>
        </row>
        <row r="229">
          <cell r="AC229" t="str">
            <v>NRO_031</v>
          </cell>
          <cell r="AF229" t="str">
            <v>(05/03/2026 ticket)..INC-20260503-00009834...Others Transmission equipement fault</v>
          </cell>
        </row>
        <row r="230">
          <cell r="AC230" t="e">
            <v>#VALUE!</v>
          </cell>
          <cell r="AF230" t="str">
            <v>(05/03/2026 ticket)..INC-20260503-00009790...2026-05-03 16:02:50...Grid fluctuations, poor backup // Gen started...Grid fluctuations, poor backup // Gen started...Coupure Secteur...Grid fluctuations, poor backup // Gen started...user:OCM_NOC.IHS</v>
          </cell>
        </row>
        <row r="231">
          <cell r="AC231" t="str">
            <v>EXN_043</v>
          </cell>
          <cell r="AF231" t="str">
            <v>(05/03/2026 ticket)..INC-20260503-00009745...Rectifiers hanging due to grid fluctuations // Rectifiers reset....Rectifiers hanging due to grid fluctuations // Rectifiers reset....GE Fault</v>
          </cell>
        </row>
        <row r="232">
          <cell r="AC232" t="str">
            <v>EXN_043</v>
          </cell>
          <cell r="AF232" t="str">
            <v>(05/03/2026 ticket)..INC-20260503-00009721...Others Transmission equipement fault</v>
          </cell>
        </row>
        <row r="233">
          <cell r="AC233" t="str">
            <v>NRO_031</v>
          </cell>
          <cell r="AF233" t="str">
            <v>(05/03/2026 ticket)..INC-20260503-00009722...Others Transmission equipement fault</v>
          </cell>
        </row>
        <row r="234">
          <cell r="AC234" t="str">
            <v>NRO_058</v>
          </cell>
          <cell r="AF234" t="str">
            <v>(05/03/2026 ticket)..INC-20260503-00009619...2026-05-03 19:00:12...Retour CAMUSAT : Je verifie rapidement...Retour CAMUSAT attendu pour la RCA...Others...Power issue...user:ZIEGA HERMANN</v>
          </cell>
        </row>
        <row r="235">
          <cell r="AC235" t="e">
            <v>#VALUE!</v>
          </cell>
          <cell r="AF235" t="str">
            <v>(05/03/2026 ticket)..INC-20260503-00009618...2026-05-03 17:44:34...Retour CAMUSAT : Je verifie rapidement...Retour CAMUSAT attendu pour la RCA...Others...Power issue...user:ZIEGA HERMANN</v>
          </cell>
        </row>
        <row r="236">
          <cell r="AC236" t="e">
            <v>#VALUE!</v>
          </cell>
          <cell r="AF236" t="str">
            <v>(05/03/2026 ticket)..INC-20260503-00009629...2026-05-03 17:44:34...Retour CAMUSAT : Je verifie rapidement...Retour CAMUSAT attendu pour la RCA...Others...Power issue...user:ZIEGA HERMANN</v>
          </cell>
        </row>
        <row r="237">
          <cell r="AC237" t="e">
            <v>#VALUE!</v>
          </cell>
          <cell r="AF237" t="str">
            <v>(05/03/2026 ticket)..INC-20260503-00009631...2026-05-03 17:44:34...Retour CAMUSAT : Je verifie rapidement...Retour CAMUSAT attendu pour la RCA...Others...Power issue...user:ZIEGA HERMANN</v>
          </cell>
        </row>
        <row r="238">
          <cell r="AC238" t="e">
            <v>#VALUE!</v>
          </cell>
          <cell r="AF238" t="str">
            <v>(05/03/2026 ticket)..INC-20260503-00009633...2026-05-03 17:44:34...Retour CAMUSAT : Je verifie rapidement...Retour CAMUSAT attendu pour la RCA...Others...Power issue...user:ZIEGA HERMANN</v>
          </cell>
        </row>
        <row r="239">
          <cell r="AC239" t="e">
            <v>#VALUE!</v>
          </cell>
          <cell r="AF239" t="str">
            <v>(05/03/2026 ticket)..INC-20260503-00009588...Others Transmission equipement fault</v>
          </cell>
        </row>
        <row r="240">
          <cell r="AC240" t="e">
            <v>#VALUE!</v>
          </cell>
          <cell r="AF240" t="str">
            <v>(05/03/2026 ticket)..INC-20260503-00009428...Others Transmission equipement fault</v>
          </cell>
        </row>
        <row r="241">
          <cell r="AC241" t="str">
            <v>LIT_500</v>
          </cell>
          <cell r="AF241" t="str">
            <v>(05/03/2026 ticket)..INC-20260503-00009432...2026-05-03 15:36:52...GEN cant be start due to noise pollution/solar return awaited....user:OCM_NOC.CAMUSAT</v>
          </cell>
        </row>
        <row r="242">
          <cell r="AC242" t="e">
            <v>#VALUE!</v>
          </cell>
          <cell r="AF242" t="str">
            <v>(05/03/2026 ticket)..INC-20260503-00009008...power issues responsabilité camusat ...Others Transmission equipement fault</v>
          </cell>
        </row>
        <row r="243">
          <cell r="AC243" t="str">
            <v>CTR_583</v>
          </cell>
          <cell r="AF243" t="str">
            <v>(05/03/2026 ticket)..INC-20260503-00009375...2026-05-03 15:22:33...investigation ongoing by our FME. But we are suspecting a TX issue...user:OCM_NOC.CAMUSAT</v>
          </cell>
        </row>
        <row r="244">
          <cell r="AC244" t="e">
            <v>#VALUE!</v>
          </cell>
          <cell r="AF244" t="str">
            <v>(05/03/2026 ticket)..INC-20260503-00009332</v>
          </cell>
        </row>
        <row r="245">
          <cell r="AC245" t="e">
            <v>#VALUE!</v>
          </cell>
          <cell r="AF245" t="str">
            <v>(05/03/2026 ticket)..INC-20260503-00007002...2026-05-03 17:25:39...Suite aux actions du BOTX,
nous enregistrons actuellement 1 site UP sur les 5 ci-dessous :
NRO_139_H_Akum-IHS : UP
Les sites suivants sont DOWN :
NRO_151_H_Bali-Njenka-IHS
NRO_144_H_Mbengwi-Mile17-IHS
NRO_017_H_Bali
NRO_011_H_MBENGWI...Désactivation de la boucle par le BOTX...Others...Boucle Ethernet les Vlan Huawei (1454, 1453, 1452 et 1451)...user:BOUNOUNGOU DU BOA</v>
          </cell>
        </row>
        <row r="246">
          <cell r="AC246" t="e">
            <v>#VALUE!</v>
          </cell>
          <cell r="AF246" t="str">
            <v>(05/03/2026 ticket)..INC-20260503-00007007...2026-05-03 17:25:39...Suite aux actions du BOTX,
nous enregistrons actuellement 1 site UP sur les 5 ci-dessous :
NRO_139_H_Akum-IHS : UP
Les sites suivants sont DOWN :
NRO_151_H_Bali-Njenka-IHS
NRO_144_H_Mbengwi-Mile17-IHS
NRO_017_H_Bali
NRO_011_H_MBENGWI...Désactivation de la boucle par le BOTX...Others...Boucle Ethernet les Vlan Huawei (1454, 1453, 1452 et 1451)...user:BOUNOUNGOU DU BOA</v>
          </cell>
        </row>
        <row r="247">
          <cell r="AC247" t="e">
            <v>#VALUE!</v>
          </cell>
          <cell r="AF247" t="str">
            <v>(05/03/2026 ticket)..INC-20260503-00007009...2026-05-03 17:25:39...Suite aux actions du BOTX,
nous enregistrons actuellement 1 site UP sur les 5 ci-dessous :
NRO_139_H_Akum-IHS : UP
Les sites suivants sont DOWN :
NRO_151_H_Bali-Njenka-IHS
NRO_144_H_Mbengwi-Mile17-IHS
NRO_017_H_Bali
NRO_011_H_MBENGWI...Désactivation de la boucle par le BOTX...Others...Boucle Ethernet les Vlan Huawei (1454, 1453, 1452 et 1451)...user:BOUNOUNGOU DU BOA</v>
          </cell>
        </row>
        <row r="248">
          <cell r="AC248" t="e">
            <v>#VALUE!</v>
          </cell>
          <cell r="AF248" t="str">
            <v>(05/03/2026 ticket)..INC-20260503-00007011...2026-05-03 17:25:39...Suite aux actions du BOTX,
nous enregistrons actuellement 1 site UP sur les 5 ci-dessous :
NRO_139_H_Akum-IHS : UP
Les sites suivants sont DOWN :
NRO_151_H_Bali-Njenka-IHS
NRO_144_H_Mbengwi-Mile17-IHS
NRO_017_H_Bali
NRO_011_H_MBENGWI...Désactivation de la boucle par le BOTX...Others...Boucle Ethernet les Vlan Huawei (1454, 1453, 1452 et 1451)...user:BOUNOUNGOU DU BOA</v>
          </cell>
        </row>
        <row r="249">
          <cell r="AC249" t="e">
            <v>#VALUE!</v>
          </cell>
          <cell r="AF249" t="str">
            <v>(05/03/2026 ticket)..INC-20260503-00008958...Others Transmission equipement fault</v>
          </cell>
        </row>
        <row r="250">
          <cell r="AC250" t="str">
            <v>LIT_700</v>
          </cell>
          <cell r="AF250" t="str">
            <v>(05/03/2026 ticket)..INC-20260503-00009091...PWC overload. // Load stabilized....PWC overload. // Load stabilized....GE Fault</v>
          </cell>
        </row>
        <row r="251">
          <cell r="AC251" t="str">
            <v>NRD_085</v>
          </cell>
          <cell r="AF251" t="str">
            <v>(05/03/2026 ticket)..INC-20260503-00009241</v>
          </cell>
        </row>
        <row r="252">
          <cell r="AC252" t="e">
            <v>#VALUE!</v>
          </cell>
          <cell r="AF252" t="str">
            <v>(05/03/2026 ticket)..INC-20260503-00009174</v>
          </cell>
        </row>
        <row r="253">
          <cell r="AC253" t="str">
            <v>LIT_477</v>
          </cell>
          <cell r="AF253" t="str">
            <v>(05/03/2026 ticket)..INC-20260503-00009061</v>
          </cell>
        </row>
        <row r="254">
          <cell r="AC254" t="e">
            <v>#VALUE!</v>
          </cell>
          <cell r="AF254" t="str">
            <v>(05/03/2026 ticket)..INC-20260503-00009062...Others Transmission equipement fault</v>
          </cell>
        </row>
        <row r="255">
          <cell r="AC255" t="e">
            <v>#VALUE!</v>
          </cell>
          <cell r="AF255" t="str">
            <v>(05/03/2026 ticket)..INC-20260503-00009066...Others Transmission equipement fault</v>
          </cell>
        </row>
        <row r="256">
          <cell r="AC256" t="e">
            <v>#VALUE!</v>
          </cell>
          <cell r="AF256" t="str">
            <v>(05/03/2026 ticket)..INC-20260503-00009051...Others Transmission equipement fault</v>
          </cell>
        </row>
        <row r="257">
          <cell r="AC257" t="str">
            <v>ADM_083</v>
          </cell>
          <cell r="AF257" t="str">
            <v>(05/03/2026 ticket)..INC-20260503-00009053...Others Transmission equipement fault</v>
          </cell>
        </row>
        <row r="258">
          <cell r="AC258" t="e">
            <v>#VALUE!</v>
          </cell>
          <cell r="AF258" t="str">
            <v>(05/03/2026 ticket)..INC-20260503-00009057...Others Transmission equipement fault</v>
          </cell>
        </row>
        <row r="259">
          <cell r="AC259" t="e">
            <v>#VALUE!</v>
          </cell>
          <cell r="AF259" t="str">
            <v>(05/03/2026 ticket)..INC-20260503-00009059...Others Transmission equipement fault</v>
          </cell>
        </row>
        <row r="260">
          <cell r="AC260" t="str">
            <v>ADM_017</v>
          </cell>
          <cell r="AF260" t="str">
            <v>(05/03/2026 ticket)..INC-20260503-00008962</v>
          </cell>
        </row>
        <row r="261">
          <cell r="AC261" t="e">
            <v>#VALUE!</v>
          </cell>
          <cell r="AF261" t="str">
            <v>(05/03/2026 ticket)..INC-20260503-00008878</v>
          </cell>
        </row>
        <row r="262">
          <cell r="AC262" t="e">
            <v>#VALUE!</v>
          </cell>
          <cell r="AF262" t="str">
            <v>(05/03/2026 ticket)..INC-20260503-00008840</v>
          </cell>
        </row>
        <row r="263">
          <cell r="AC263" t="e">
            <v>#VALUE!</v>
          </cell>
          <cell r="AF263" t="str">
            <v>(05/03/2026 ticket)..INC-20260503-00008606...2026-05-03 18:20:03...
03.05.2026: Apres Check, les sites sont restes down apres les travaux Nokia(Full swap ODZA-III_Nkolangaa). Nokia activer pour correction...user:OCM_NOC.CAMUSAT</v>
          </cell>
        </row>
        <row r="264">
          <cell r="AC264" t="e">
            <v>#VALUE!</v>
          </cell>
          <cell r="AF264" t="str">
            <v>(05/03/2026 ticket)..INC-20260503-00008816</v>
          </cell>
        </row>
        <row r="265">
          <cell r="AC265" t="e">
            <v>#VALUE!</v>
          </cell>
          <cell r="AF265" t="str">
            <v>(05/03/2026 ticket)..INC-20260503-00008700...Others Transmission equipement fault</v>
          </cell>
        </row>
        <row r="266">
          <cell r="AC266" t="e">
            <v>#VALUE!</v>
          </cell>
          <cell r="AF266" t="str">
            <v>(05/03/2026 ticket)..INC-20260503-00008691...2026-05-03 16:01:56...Low solar production/Gen cant be start due to noise pollution/solqr return awaited...user:OCM_NOC.CAMUSAT</v>
          </cell>
        </row>
        <row r="267">
          <cell r="AC267" t="e">
            <v>#VALUE!</v>
          </cell>
          <cell r="AF267" t="str">
            <v>(05/03/2026 ticket)..INC-20260503-00008581</v>
          </cell>
        </row>
        <row r="268">
          <cell r="AC268" t="e">
            <v>#VALUE!</v>
          </cell>
          <cell r="AF268" t="str">
            <v>(05/03/2026 ticket)..INC-20260503-00008512...Others Transmission equipement fault</v>
          </cell>
        </row>
        <row r="269">
          <cell r="AC269" t="e">
            <v>#VALUE!</v>
          </cell>
          <cell r="AF269" t="str">
            <v>(05/03/2026 ticket)..INC-20260503-00008491...Others Transmission equipement fault</v>
          </cell>
        </row>
        <row r="270">
          <cell r="AC270" t="e">
            <v>#VALUE!</v>
          </cell>
          <cell r="AF270" t="str">
            <v>(05/03/2026 ticket)..INC-20260503-00008492...Others Transmission equipement fault</v>
          </cell>
        </row>
        <row r="271">
          <cell r="AC271" t="e">
            <v>#VALUE!</v>
          </cell>
          <cell r="AF271" t="str">
            <v>(05/03/2026 ticket)..INC-20260503-00008489...Others Transmission equipement fault</v>
          </cell>
        </row>
        <row r="272">
          <cell r="AC272" t="e">
            <v>#VALUE!</v>
          </cell>
          <cell r="AF272" t="str">
            <v>(05/03/2026 ticket)..INC-20260503-00008201...	PWC overload. // Load stabilized....	PWC overload. // Load stabilized....GE Fault</v>
          </cell>
        </row>
        <row r="273">
          <cell r="AC273" t="str">
            <v>NRD_085</v>
          </cell>
          <cell r="AF273" t="str">
            <v>(05/03/2026 ticket)..INC-20260503-00008270...Issue resolved without any action on my part...Others Transmission equipement fault</v>
          </cell>
        </row>
        <row r="274">
          <cell r="AC274" t="str">
            <v>NRO_066</v>
          </cell>
          <cell r="AF274" t="str">
            <v>(05/03/2026 ticket)..INC-20260503-00008454...Others Transmission equipement fault</v>
          </cell>
        </row>
        <row r="275">
          <cell r="AC275" t="str">
            <v>EST_076</v>
          </cell>
          <cell r="AF275" t="str">
            <v>(05/03/2026 ticket)..INC-20260503-00008437...2026-05-03 14:36:33...unknown / Our FME is checking the power status with the level 0...user:OCM_NOC.CAMUSAT</v>
          </cell>
        </row>
        <row r="276">
          <cell r="AC276" t="e">
            <v>#VALUE!</v>
          </cell>
          <cell r="AF276" t="str">
            <v>(05/03/2026 ticket)..INC-20260503-00007004...2026-05-03 12:49:10...Le site est UP apres retour du power. merci de confirmer avec le BoRAN...Others...probleme energie...user:BOUNOUNGOU DU BOA</v>
          </cell>
        </row>
        <row r="277">
          <cell r="AC277" t="e">
            <v>#VALUE!</v>
          </cell>
          <cell r="AF277" t="str">
            <v>(05/03/2026 ticket)..INC-20260503-00008325...2026-05-03 17:36:42...Hybrid system malfonctionning // PSC3 reset and DG started manually...user:OCM_NOC.IHS</v>
          </cell>
        </row>
        <row r="278">
          <cell r="AC278" t="e">
            <v>#VALUE!</v>
          </cell>
          <cell r="AF278" t="str">
            <v>(05/03/2026 ticket)..INC-20260503-00008298</v>
          </cell>
        </row>
        <row r="279">
          <cell r="AC279" t="e">
            <v>#VALUE!</v>
          </cell>
          <cell r="AF279" t="str">
            <v>(05/03/2026 ticket)..INC-20260503-00008279</v>
          </cell>
        </row>
        <row r="280">
          <cell r="AC280" t="e">
            <v>#VALUE!</v>
          </cell>
          <cell r="AF280" t="str">
            <v>(05/03/2026 ticket)..INC-20260503-00008248</v>
          </cell>
        </row>
        <row r="281">
          <cell r="AC281" t="e">
            <v>#VALUE!</v>
          </cell>
          <cell r="AF281" t="str">
            <v>(05/03/2026 ticket)..INC-20260503-00008213</v>
          </cell>
        </row>
        <row r="282">
          <cell r="AC282" t="e">
            <v>#VALUE!</v>
          </cell>
          <cell r="AF282" t="str">
            <v>(05/03/2026 ticket)..INC-20260503-00008215...2026-05-03 16:23:37...Sylvain KAMDEM (671881683/ DTR) is on site to swap GE // Work done...user:OCM_NOC.IHS</v>
          </cell>
        </row>
        <row r="283">
          <cell r="AC283" t="e">
            <v>#VALUE!</v>
          </cell>
          <cell r="AF283" t="str">
            <v>(05/03/2026 ticket)..INC-20260503-00011894...Others Transmission equipement fault</v>
          </cell>
        </row>
        <row r="284">
          <cell r="AC284" t="str">
            <v>EST_010</v>
          </cell>
          <cell r="AF284" t="str">
            <v>(05/03/2026 ticket)..INC-20260503-00008077</v>
          </cell>
        </row>
        <row r="285">
          <cell r="AC285" t="e">
            <v>#VALUE!</v>
          </cell>
          <cell r="AF285" t="str">
            <v>(05/03/2026 ticket)..INC-20260503-00008063...Others Transmission equipement fault</v>
          </cell>
        </row>
        <row r="286">
          <cell r="AC286" t="str">
            <v>SUO_100</v>
          </cell>
          <cell r="AF286" t="str">
            <v>(05/03/2026 ticket)..INC-20260503-00008038</v>
          </cell>
        </row>
        <row r="287">
          <cell r="AC287" t="str">
            <v>CTR_549</v>
          </cell>
          <cell r="AF287" t="str">
            <v>(05/03/2026 ticket)..INC-20260503-00000142...2026-05-03 01:51:04...Feedback IHS: Kelvin is informed and reported insecurity...Issue resolved without action on my part...Others Transmission equipement fault...user:NGUESSAN KOFFI MARC PAETERNE</v>
          </cell>
        </row>
        <row r="288">
          <cell r="AC288" t="str">
            <v>NRO_236</v>
          </cell>
          <cell r="AF288" t="str">
            <v>(05/03/2026 ticket)..INC-20260503-00007830...Issue resolved without any action on my part...Others Transmission equipement fault</v>
          </cell>
        </row>
        <row r="289">
          <cell r="AC289" t="str">
            <v>NRO_066</v>
          </cell>
          <cell r="AF289" t="str">
            <v>(05/03/2026 ticket)..INC-20260503-00007975</v>
          </cell>
        </row>
        <row r="290">
          <cell r="AC290" t="e">
            <v>#VALUE!</v>
          </cell>
          <cell r="AF290" t="str">
            <v>(05/03/2026 ticket)..INC-20260503-00007755...grid only power issue on site ...Others Transmission equipement fault</v>
          </cell>
        </row>
        <row r="291">
          <cell r="AC291" t="str">
            <v>LIT_663</v>
          </cell>
          <cell r="AF291" t="str">
            <v>(05/03/2026 ticket)..INC-20260503-00007961...Others Transmission equipement fault</v>
          </cell>
        </row>
        <row r="292">
          <cell r="AC292" t="e">
            <v>#VALUE!</v>
          </cell>
          <cell r="AF292" t="str">
            <v>(05/03/2026 ticket)..INC-20260503-00007927</v>
          </cell>
        </row>
        <row r="293">
          <cell r="AC293" t="e">
            <v>#VALUE!</v>
          </cell>
          <cell r="AF293" t="str">
            <v>(05/03/2026 ticket)..INC-20260503-00007821</v>
          </cell>
        </row>
        <row r="294">
          <cell r="AC294" t="e">
            <v>#VALUE!</v>
          </cell>
          <cell r="AF294" t="str">
            <v>(05/03/2026 ticket)..INC-20260503-00007822...Others Transmission equipement fault</v>
          </cell>
        </row>
        <row r="295">
          <cell r="AC295" t="str">
            <v>LIT_017</v>
          </cell>
          <cell r="AF295" t="str">
            <v>(05/03/2026 ticket)..INC-20260503-00007818</v>
          </cell>
        </row>
        <row r="296">
          <cell r="AC296" t="str">
            <v>LIT_260</v>
          </cell>
          <cell r="AF296" t="str">
            <v>(05/03/2026 ticket)..INC-20260503-00007805</v>
          </cell>
        </row>
        <row r="297">
          <cell r="AC297" t="e">
            <v>#VALUE!</v>
          </cell>
          <cell r="AF297" t="str">
            <v>(05/03/2026 ticket)..INC-20260503-00011609</v>
          </cell>
        </row>
        <row r="298">
          <cell r="AC298" t="str">
            <v>EST_043</v>
          </cell>
          <cell r="AF298" t="str">
            <v>(05/03/2026 ticket)..INC-20260503-00007723...Others Transmission equipement fault</v>
          </cell>
        </row>
        <row r="299">
          <cell r="AC299" t="e">
            <v>#VALUE!</v>
          </cell>
          <cell r="AF299" t="str">
            <v>(05/03/2026 ticket)..INC-20260503-00000875...2026-05-03 09:42:47...03/05/2026 Power issue site solar only awaited sunshine return...Others...user:DRAME IMOURANA</v>
          </cell>
        </row>
        <row r="300">
          <cell r="AC300" t="e">
            <v>#VALUE!</v>
          </cell>
          <cell r="AF300" t="str">
            <v>(05/03/2026 ticket)..INC-20260503-00007076...Others Transmission equipement fault</v>
          </cell>
        </row>
        <row r="301">
          <cell r="AC301" t="str">
            <v>EST_076</v>
          </cell>
          <cell r="AF301" t="str">
            <v>(05/03/2026 ticket)..INC-20260503-00007653...Others Transmission equipement fault</v>
          </cell>
        </row>
        <row r="302">
          <cell r="AC302" t="str">
            <v>LIT_141</v>
          </cell>
          <cell r="AF302" t="str">
            <v>(05/03/2026 ticket)..INC-20260503-00007652</v>
          </cell>
        </row>
        <row r="303">
          <cell r="AC303" t="e">
            <v>#VALUE!</v>
          </cell>
          <cell r="AF303" t="str">
            <v>(05/03/2026 ticket)..INC-20260503-00007641...2026-05-03 16:13:06...Site alarming due to grid bad voktage and no rcp on site // He bypassed Grid and started Gen manually...user:OCM_NOC.IHS</v>
          </cell>
        </row>
        <row r="304">
          <cell r="AC304" t="str">
            <v>CTR_370</v>
          </cell>
          <cell r="AF304" t="str">
            <v>(05/03/2026 ticket)..INC-20260503-00007577...Others Transmission equipement fault</v>
          </cell>
        </row>
        <row r="305">
          <cell r="AC305" t="str">
            <v>SUO_100</v>
          </cell>
          <cell r="AF305" t="str">
            <v>(05/03/2026 ticket)..INC-20260503-00007268...power ...Others Transmission equipement fault</v>
          </cell>
        </row>
        <row r="306">
          <cell r="AC306" t="str">
            <v>CTR_777</v>
          </cell>
          <cell r="AF306" t="str">
            <v>(05/03/2026 ticket)..INC-20260503-00007450</v>
          </cell>
        </row>
        <row r="307">
          <cell r="AC307" t="e">
            <v>#VALUE!</v>
          </cell>
          <cell r="AF307" t="str">
            <v>(05/03/2026 ticket)..INC-20260503-00007436</v>
          </cell>
        </row>
        <row r="308">
          <cell r="AC308" t="str">
            <v>CTR_841</v>
          </cell>
          <cell r="AF308" t="str">
            <v>(05/03/2026 ticket)..INC-20260503-00007443</v>
          </cell>
        </row>
        <row r="309">
          <cell r="AC309" t="str">
            <v>NRO_090</v>
          </cell>
          <cell r="AF309" t="str">
            <v>(05/03/2026 ticket)..INC-20260503-00007404</v>
          </cell>
        </row>
        <row r="310">
          <cell r="AC310" t="e">
            <v>#VALUE!</v>
          </cell>
          <cell r="AF310" t="str">
            <v>(05/03/2026 ticket)..INC-20260503-00006800...2026-05-03 16:23:08...
03.05.2026: La carte MPT-ACC a ete remplacee ce Jour mais de nouveau down. Possible deafaut sur l'ODU. FME Peguy activer pour check...user:OCM_NOC.IHS</v>
          </cell>
        </row>
        <row r="311">
          <cell r="AC311" t="e">
            <v>#VALUE!</v>
          </cell>
          <cell r="AF311" t="str">
            <v>(05/03/2026 ticket)..INC-20260503-00007399</v>
          </cell>
        </row>
        <row r="312">
          <cell r="AC312" t="e">
            <v>#VALUE!</v>
          </cell>
          <cell r="AF312" t="str">
            <v>(05/03/2026 ticket)..INC-20260503-00007401</v>
          </cell>
        </row>
        <row r="313">
          <cell r="AC313" t="e">
            <v>#VALUE!</v>
          </cell>
          <cell r="AF313" t="str">
            <v>(05/03/2026 ticket)..INC-20260503-00007373...Others Transmission equipement fault</v>
          </cell>
        </row>
        <row r="314">
          <cell r="AC314" t="e">
            <v>#VALUE!</v>
          </cell>
          <cell r="AF314" t="str">
            <v>(05/03/2026 ticket)..INC-20260503-00007381...Others Transmission equipement fault</v>
          </cell>
        </row>
        <row r="315">
          <cell r="AC315" t="str">
            <v>LIT_500</v>
          </cell>
          <cell r="AF315" t="str">
            <v>(05/03/2026 ticket)..INC-20260503-00007326</v>
          </cell>
        </row>
        <row r="316">
          <cell r="AC316" t="str">
            <v>LIT_617</v>
          </cell>
          <cell r="AF316" t="str">
            <v>(05/03/2026 ticket)..INC-20260503-00007316</v>
          </cell>
        </row>
        <row r="317">
          <cell r="AC317" t="str">
            <v>NRO_238</v>
          </cell>
          <cell r="AF317" t="str">
            <v>(05/03/2026 ticket)..INC-20260503-00007319...Others Transmission equipement fault</v>
          </cell>
        </row>
        <row r="318">
          <cell r="AC318" t="str">
            <v>NRO_237</v>
          </cell>
          <cell r="AF318" t="str">
            <v>(05/03/2026 ticket)..INC-20260503-00007283</v>
          </cell>
        </row>
        <row r="319">
          <cell r="AC319" t="e">
            <v>#VALUE!</v>
          </cell>
          <cell r="AF319" t="str">
            <v>(05/03/2026 ticket)..INC-20260503-00007260...Others Transmission equipement fault</v>
          </cell>
        </row>
        <row r="320">
          <cell r="AC320" t="e">
            <v>#VALUE!</v>
          </cell>
          <cell r="AF320" t="str">
            <v>(05/03/2026 ticket)..INC-20260503-00006266...probleme d energie Les equipments ne sont Pas alimentés ...Others Transmission equipement fault</v>
          </cell>
        </row>
        <row r="321">
          <cell r="AC321" t="str">
            <v>CTR_859</v>
          </cell>
          <cell r="AF321" t="str">
            <v>(05/03/2026 ticket)..INC-20260503-00007182...Others Transmission equipement fault</v>
          </cell>
        </row>
        <row r="322">
          <cell r="AC322" t="str">
            <v>NRO_237</v>
          </cell>
          <cell r="AF322" t="str">
            <v>(05/03/2026 ticket)..INC-20260503-00007178...2026-05-03 15:37:39...Site not under IHS Responsability...Site not under IHS Responsability...Others...Site not under IHS Responsability...user:OCM_NOC.IHS</v>
          </cell>
        </row>
        <row r="323">
          <cell r="AC323" t="e">
            <v>#VALUE!</v>
          </cell>
          <cell r="AF323" t="str">
            <v>(05/03/2026 ticket)..INC-20260503-00007179...Others Transmission equipement fault</v>
          </cell>
        </row>
        <row r="324">
          <cell r="AC324" t="str">
            <v>NRO_013</v>
          </cell>
          <cell r="AF324" t="str">
            <v>(05/03/2026 ticket)..INC-20260503-00003666...	No power issue. Site on GEN. U = 53.4V. MTN gives E1 to OCM. TX FME Collins 678636140 is informed....	No power issue. Site on GEN. U = 53.4V. MTN gives E1 to OCM. TX FME Collins 678636140 is informed....Others Transmission equipement fault...	No power issue. Site on GEN. U = 53.4V. MTN gives E1 to OCM. TX FME Collins 678636140 is informed.</v>
          </cell>
        </row>
        <row r="325">
          <cell r="AC325" t="str">
            <v>NRO_259</v>
          </cell>
          <cell r="AF325" t="str">
            <v>(05/03/2026 ticket)..INC-20260503-00007140...Others Transmission equipement fault</v>
          </cell>
        </row>
        <row r="326">
          <cell r="AC326" t="str">
            <v>NRO_066</v>
          </cell>
          <cell r="AF326" t="str">
            <v>(05/03/2026 ticket)..INC-20260503-00007073...Others Transmission equipement fault</v>
          </cell>
        </row>
        <row r="327">
          <cell r="AC327" t="e">
            <v>#VALUE!</v>
          </cell>
          <cell r="AF327" t="str">
            <v>(05/03/2026 ticket)..INC-20260503-00007037</v>
          </cell>
        </row>
        <row r="328">
          <cell r="AC328" t="str">
            <v>CTR_022</v>
          </cell>
          <cell r="AF328" t="str">
            <v>(05/03/2026 ticket)..INC-20260503-00004606...2026-05-03 15:50:45...FME is on the way ETA 07:00 PM...RCA IHS attendu...Others...Probleme energie | chute de tension, U:44V...user:OCM_NOC.IHS</v>
          </cell>
        </row>
        <row r="329">
          <cell r="AC329" t="e">
            <v>#VALUE!</v>
          </cell>
          <cell r="AF329" t="str">
            <v>(05/03/2026 ticket)..INC-20260503-00005355...power instability ...Others Transmission equipement fault</v>
          </cell>
        </row>
        <row r="330">
          <cell r="AC330" t="str">
            <v>NRO_261</v>
          </cell>
          <cell r="AF330" t="str">
            <v>(05/03/2026 ticket)..INC-20260503-00005375...Others Transmission equipement fault</v>
          </cell>
        </row>
        <row r="331">
          <cell r="AC331" t="str">
            <v>NRO_247</v>
          </cell>
          <cell r="AF331" t="str">
            <v xml:space="preserve">(05/03/2026 ticket)..INC-20260503-00003793...2026-05-03 09:01:31...	No Power Issue on Site, U = 51V and Site on GEN. TX FME Herman 656401745 / Huawei is informed (OCM CB Faulty)...	No Power Issue on Site, U = 51V and Site on GEN. TX FME Herman 656401745 / Huawei is informed (OCM CB Faulty)...Others Transmission equipement fault...	No Power Issue on Site, U = 51V and Site on GEN. TX FME Herman 656401745 / Huawei is informed (OCM CB Faulty)...user:TCHOUPOU BAUDOIN VALDAS </v>
          </cell>
        </row>
        <row r="332">
          <cell r="AC332" t="str">
            <v>EXN_160</v>
          </cell>
          <cell r="AF332" t="str">
            <v>(05/03/2026 ticket)..INC-20260503-00006955...Others Transmission equipement fault</v>
          </cell>
        </row>
        <row r="333">
          <cell r="AC333" t="str">
            <v>SUO_088</v>
          </cell>
          <cell r="AF333" t="str">
            <v>(05/03/2026 ticket)..INC-20260503-00003407...2026-05-03 09:03:25...Sylvain KAMDEM (671881683/ DTR) is on site to swap GE // Work done...Sylvain KAMDEM (671881683/ DTR) is on site to swap GE // Work done...Others...Sylvain KAMDEM (671881683/ DTR) is on site to swap GE // Work done...user:OCM_NOC.IHS</v>
          </cell>
        </row>
        <row r="334">
          <cell r="AC334" t="e">
            <v>#VALUE!</v>
          </cell>
          <cell r="AF334" t="str">
            <v>(05/03/2026 ticket)..INC-20260503-00006748...No Power Issue on Site, U = 53V and Site is on Gen. TX FME Eric Pancha 697464706/ Huawei is informed....No Power Issue on Site, U = 53V and Site is on Gen. TX FME Eric Pancha 697464706/ Huawei is informed....Others Transmission equipement fault...No Power Issue on Site, U = 53V and Site is on Gen. TX FME Eric Pancha 697464706/ Huawei is informed.</v>
          </cell>
        </row>
        <row r="335">
          <cell r="AC335" t="e">
            <v>#VALUE!</v>
          </cell>
          <cell r="AF335" t="str">
            <v>(05/03/2026 ticket)..INC-20260503-00006324...2026-05-03 13:11:34...Site still down, FME alerte pour actions
Il contact le level 0 pour aider...Reset physique ODU a DIANG-MTN...ODU Fault...Perte de rendement ODU...user:BOUNOUNGOU DU BOA</v>
          </cell>
        </row>
        <row r="336">
          <cell r="AC336" t="str">
            <v>EST_076</v>
          </cell>
          <cell r="AF336" t="str">
            <v>(05/03/2026 ticket)..INC-20260503-00006734...PWC overload. // Load stabilized....PWC overload. // Load stabilized....GE Fault...PWC overload. // Load stabilized.</v>
          </cell>
        </row>
        <row r="337">
          <cell r="AC337" t="str">
            <v>NRD_085</v>
          </cell>
          <cell r="AF337" t="str">
            <v>(05/03/2026 ticket)..INC-20260503-00005074...power instability ...Others Transmission equipement fault</v>
          </cell>
        </row>
        <row r="338">
          <cell r="AC338" t="str">
            <v>NRO_026</v>
          </cell>
          <cell r="AF338" t="str">
            <v>(05/03/2026 ticket)..INC-20260503-00006368...Others Transmission equipement fault</v>
          </cell>
        </row>
        <row r="339">
          <cell r="AC339" t="str">
            <v>EST_076</v>
          </cell>
          <cell r="AF339" t="str">
            <v>(05/03/2026 ticket)..INC-20260503-00006135...generator issue on site ...Others Transmission equipement fault</v>
          </cell>
        </row>
        <row r="340">
          <cell r="AC340" t="str">
            <v>NRO_012</v>
          </cell>
          <cell r="AF340" t="str">
            <v>(05/03/2026 ticket)..INC-20260503-00006691...2026-05-03 12:36:38...Bo TRans analyse en cours...Active // No power issue, site is on Gen with Ubaie=54.2 V. The Tx FME Njoya (699948062) from Huawei is informed...Others Transmission equipement fault...Active // No power issue, site is on Gen with Ubaie=54.2 V. The Tx FME Njoya (699948062) from Huawei is informed...user:OCM_NOC.IHS</v>
          </cell>
        </row>
        <row r="341">
          <cell r="AC341" t="e">
            <v>#VALUE!</v>
          </cell>
          <cell r="AF341" t="str">
            <v>(05/03/2026 ticket)..INC-20260503-00006263...2026-05-03 15:14:49...GE startup failure due to ENEO bad phases / Our FME tripped and put the site on GE...user:OCM_NOC.CAMUSAT</v>
          </cell>
        </row>
        <row r="342">
          <cell r="AC342" t="str">
            <v>CTR_258</v>
          </cell>
          <cell r="AF342" t="str">
            <v>(05/03/2026 ticket)..INC-20260503-00005701...2026-05-03 15:12:08...Echec de démarrage du GE dû aux Mauvaises phase ENEO / Notre FME a disjoncté et a mis le site sur GE...user:OCM_NOC.CAMUSAT</v>
          </cell>
        </row>
        <row r="343">
          <cell r="AC343" t="str">
            <v>CTR_657</v>
          </cell>
          <cell r="AF343" t="str">
            <v>(05/03/2026 ticket)..INC-20260503-00006172...generator issue on site ...Others Transmission equipement fault</v>
          </cell>
        </row>
        <row r="344">
          <cell r="AC344" t="str">
            <v>NRO_012</v>
          </cell>
          <cell r="AF344" t="str">
            <v>(05/03/2026 ticket)..INC-20260503-00005368...2026-05-03 15:08:21...This site isn't managed by us...user:OCM_NOC.CAMUSAT</v>
          </cell>
        </row>
        <row r="345">
          <cell r="AC345" t="e">
            <v>#VALUE!</v>
          </cell>
          <cell r="AF345" t="str">
            <v>(05/03/2026 ticket)..INC-20260503-00006473...Others Transmission equipement fault</v>
          </cell>
        </row>
        <row r="346">
          <cell r="AC346" t="str">
            <v>SUO_030</v>
          </cell>
          <cell r="AF346" t="str">
            <v>(05/03/2026 ticket)..INC-20260503-00002547...2026-05-03 15:04:58...Coupure ENEO et GE en arret pour nuissance sonore / Notre FME a pu mettre le site sur GE...user:OCM_NOC.CAMUSAT</v>
          </cell>
        </row>
        <row r="347">
          <cell r="AC347" t="e">
            <v>#VALUE!</v>
          </cell>
          <cell r="AF347" t="str">
            <v>(05/03/2026 ticket)..INC-20260503-00006434...Others Transmission equipement fault</v>
          </cell>
        </row>
        <row r="348">
          <cell r="AC348" t="str">
            <v>NRO_098</v>
          </cell>
          <cell r="AF348" t="str">
            <v>(05/03/2026 ticket)..INC-20260503-00006373...Others Transmission equipement fault</v>
          </cell>
        </row>
        <row r="349">
          <cell r="AC349" t="str">
            <v>NRO_098</v>
          </cell>
          <cell r="AF349" t="str">
            <v>(05/03/2026 ticket)..INC-20260503-00005659...access issue to site...Others Transmission equipement fault</v>
          </cell>
        </row>
        <row r="350">
          <cell r="AC350" t="str">
            <v>NRO_013</v>
          </cell>
          <cell r="AF350" t="str">
            <v>(05/03/2026 ticket)..INC-20260503-00005664...generator issue on site ...Others Transmission equipement fault</v>
          </cell>
        </row>
        <row r="351">
          <cell r="AC351" t="str">
            <v>NRO_237</v>
          </cell>
          <cell r="AF351" t="str">
            <v>(05/03/2026 ticket)..INC-20260503-00006207...Others Transmission equipement fault</v>
          </cell>
        </row>
        <row r="352">
          <cell r="AC352" t="e">
            <v>#VALUE!</v>
          </cell>
          <cell r="AF352" t="str">
            <v>(05/03/2026 ticket)..INC-20260503-00006208...Others Transmission equipement fault</v>
          </cell>
        </row>
        <row r="353">
          <cell r="AC353" t="e">
            <v>#VALUE!</v>
          </cell>
          <cell r="AF353" t="str">
            <v>(05/03/2026 ticket)..INC-20260503-00006213...Others Transmission equipement fault</v>
          </cell>
        </row>
        <row r="354">
          <cell r="AC354" t="e">
            <v>#VALUE!</v>
          </cell>
          <cell r="AF354" t="str">
            <v>(05/03/2026 ticket)..INC-20260503-00006202...Others Transmission equipement fault</v>
          </cell>
        </row>
        <row r="355">
          <cell r="AC355" t="e">
            <v>#VALUE!</v>
          </cell>
          <cell r="AF355" t="str">
            <v>(05/03/2026 ticket)..INC-20260503-00006143...Others Transmission equipement fault</v>
          </cell>
        </row>
        <row r="356">
          <cell r="AC356" t="str">
            <v>SUO_100</v>
          </cell>
          <cell r="AF356" t="str">
            <v>(05/03/2026 ticket)..INC-20260503-00005616...Generator issue on site ...Others Transmission equipement fault</v>
          </cell>
        </row>
        <row r="357">
          <cell r="AC357" t="str">
            <v>NRO_237</v>
          </cell>
          <cell r="AF357" t="str">
            <v>(05/03/2026 ticket)..INC-20260503-00006025...Others Transmission equipement fault</v>
          </cell>
        </row>
        <row r="358">
          <cell r="AC358" t="str">
            <v>LIT_663</v>
          </cell>
          <cell r="AF358" t="str">
            <v>(05/03/2026 ticket)..INC-20260503-00005308...power ...Others Transmission equipement fault</v>
          </cell>
        </row>
        <row r="359">
          <cell r="AC359" t="str">
            <v>NRO_010</v>
          </cell>
          <cell r="AF359" t="str">
            <v>(05/03/2026 ticket)..INC-20260503-00005890</v>
          </cell>
        </row>
        <row r="360">
          <cell r="AC360" t="e">
            <v>#VALUE!</v>
          </cell>
          <cell r="AF360" t="str">
            <v>(05/03/2026 ticket)..INC-20260503-00008302...Others Transmission equipement fault</v>
          </cell>
        </row>
        <row r="361">
          <cell r="AC361" t="str">
            <v>NRO_050</v>
          </cell>
          <cell r="AF361" t="str">
            <v xml:space="preserve">(05/03/2026 ticket)..INC-20260503-00005041...2026-05-03 13:33:23...
03.05.2026: Power Issue observed from EMS. CAMUSAT Please share ETR...user:TCHOUPOU BAUDOIN VALDAS </v>
          </cell>
        </row>
        <row r="362">
          <cell r="AC362" t="e">
            <v>#VALUE!</v>
          </cell>
          <cell r="AF362" t="str">
            <v>(05/03/2026 ticket)..INC-20260503-00005173...power issue ...Others Transmission equipement fault</v>
          </cell>
        </row>
        <row r="363">
          <cell r="AC363" t="str">
            <v>NRO_218</v>
          </cell>
          <cell r="AF363" t="str">
            <v>(05/03/2026 ticket)..INC-20260503-00005175...power instability ...Others Transmission equipement fault</v>
          </cell>
        </row>
        <row r="364">
          <cell r="AC364" t="str">
            <v>NRO_261</v>
          </cell>
          <cell r="AF364" t="str">
            <v>(05/03/2026 ticket)..INC-20260503-00005722</v>
          </cell>
        </row>
        <row r="365">
          <cell r="AC365" t="e">
            <v>#VALUE!</v>
          </cell>
          <cell r="AF365" t="str">
            <v>(05/03/2026 ticket)..INC-20260503-00005682...Others Transmission equipement fault</v>
          </cell>
        </row>
        <row r="366">
          <cell r="AC366" t="e">
            <v>#VALUE!</v>
          </cell>
          <cell r="AF366" t="str">
            <v>(05/03/2026 ticket)..INC-20260503-00005160...power instability ...Others Transmission equipement fault</v>
          </cell>
        </row>
        <row r="367">
          <cell r="AC367" t="str">
            <v>NRO_026</v>
          </cell>
          <cell r="AF367" t="str">
            <v>(05/03/2026 ticket)..INC-20260503-00005433...2026-05-03 11:21:30...MTN activated to check power...Power issue grid outage no backup awaiting grid return ...Others Transmission equipement fault...user:DRAME IMOURANA</v>
          </cell>
        </row>
        <row r="368">
          <cell r="AC368" t="str">
            <v>LIT_775</v>
          </cell>
          <cell r="AF368" t="str">
            <v>(05/03/2026 ticket)..INC-20260503-00008300</v>
          </cell>
        </row>
        <row r="369">
          <cell r="AC369" t="str">
            <v>NRO_090</v>
          </cell>
          <cell r="AF369" t="str">
            <v>(05/03/2026 ticket)..INC-20260503-00008301</v>
          </cell>
        </row>
        <row r="370">
          <cell r="AC370" t="str">
            <v>NRO_090</v>
          </cell>
          <cell r="AF370" t="str">
            <v>(05/03/2026 ticket)..INC-20260503-00005620</v>
          </cell>
        </row>
        <row r="371">
          <cell r="AC371" t="str">
            <v>NRO_238</v>
          </cell>
          <cell r="AF371" t="str">
            <v>(05/03/2026 ticket)..INC-20260503-00005021...power instability ...Others Transmission equipement fault</v>
          </cell>
        </row>
        <row r="372">
          <cell r="AC372" t="str">
            <v>NRO_026</v>
          </cell>
          <cell r="AF372" t="str">
            <v>(05/03/2026 ticket)..INC-20260503-00005534</v>
          </cell>
        </row>
        <row r="373">
          <cell r="AC373" t="str">
            <v>NRO_110</v>
          </cell>
          <cell r="AF373" t="str">
            <v>(05/03/2026 ticket)..INC-20260503-00002416</v>
          </cell>
        </row>
        <row r="374">
          <cell r="AC374" t="e">
            <v>#VALUE!</v>
          </cell>
          <cell r="AF374" t="str">
            <v>(05/03/2026 ticket)..INC-20260503-00005251...grid only power issue on site ...Others Transmission equipement fault</v>
          </cell>
        </row>
        <row r="375">
          <cell r="AC375" t="str">
            <v>LIT_663</v>
          </cell>
          <cell r="AF375" t="str">
            <v>(05/03/2026 ticket)..INC-20260503-00005444</v>
          </cell>
        </row>
        <row r="376">
          <cell r="AC376" t="e">
            <v>#VALUE!</v>
          </cell>
          <cell r="AF376" t="str">
            <v>(05/03/2026 ticket)..INC-20260503-00005431...2026-05-03 12:27:38...Unknown / Our FME is on the way to site ETA=14H...user:OCM_NOC.CAMUSAT</v>
          </cell>
        </row>
        <row r="377">
          <cell r="AC377" t="str">
            <v>LIT_248</v>
          </cell>
          <cell r="AF377" t="str">
            <v>(05/03/2026 ticket)..INC-20260503-00005424...Others Transmission equipement fault</v>
          </cell>
        </row>
        <row r="378">
          <cell r="AC378" t="str">
            <v>CTR_434</v>
          </cell>
          <cell r="AF378" t="str">
            <v>(05/03/2026 ticket)..INC-20260503-00004555...power ...Others Transmission equipement fault</v>
          </cell>
        </row>
        <row r="379">
          <cell r="AC379" t="str">
            <v>NRO_218</v>
          </cell>
          <cell r="AF379" t="str">
            <v>(05/03/2026 ticket)..INC-20260503-00004554...power ...Others Transmission equipement fault</v>
          </cell>
        </row>
        <row r="380">
          <cell r="AC380" t="str">
            <v>NRO_010</v>
          </cell>
          <cell r="AF380" t="str">
            <v>(05/03/2026 ticket)..INC-20260503-00005358...Others Transmission equipement fault</v>
          </cell>
        </row>
        <row r="381">
          <cell r="AC381" t="e">
            <v>#VALUE!</v>
          </cell>
          <cell r="AF381" t="str">
            <v>(05/03/2026 ticket)..INC-20260503-00005353...Others Transmission equipement fault</v>
          </cell>
        </row>
        <row r="382">
          <cell r="AC382" t="e">
            <v>#VALUE!</v>
          </cell>
          <cell r="AF382" t="str">
            <v>(05/03/2026 ticket)..INC-20260503-00005315...Others Transmission equipement fault</v>
          </cell>
        </row>
        <row r="383">
          <cell r="AC383" t="e">
            <v>#VALUE!</v>
          </cell>
          <cell r="AF383" t="str">
            <v>(05/03/2026 ticket)..INC-20260503-00005316...Others Transmission equipement fault</v>
          </cell>
        </row>
        <row r="384">
          <cell r="AC384" t="e">
            <v>#VALUE!</v>
          </cell>
          <cell r="AF384" t="str">
            <v>(05/03/2026 ticket)..INC-20260503-00007957</v>
          </cell>
        </row>
        <row r="385">
          <cell r="AC385" t="str">
            <v>NRO_026</v>
          </cell>
          <cell r="AF385" t="str">
            <v>(05/03/2026 ticket)..INC-20260503-00005239...Others Transmission equipement fault</v>
          </cell>
        </row>
        <row r="386">
          <cell r="AC386" t="e">
            <v>#VALUE!</v>
          </cell>
          <cell r="AF386" t="str">
            <v>(05/03/2026 ticket)..INC-20260503-00005214...	No Power Issue on Site, U = 53V and Site is on Gen. TX FME Eric Pancha 697464706/ Huawei is informed....	No Power Issue on Site, U = 53V and Site is on Gen. TX FME Eric Pancha 697464706/ Huawei is informed....Others Transmission equipement fault...	No Power Issue on Site, U = 53V and Site is on Gen. TX FME Eric Pancha 697464706/ Huawei is informed.</v>
          </cell>
        </row>
        <row r="387">
          <cell r="AC387" t="e">
            <v>#VALUE!</v>
          </cell>
          <cell r="AF387" t="str">
            <v>(05/03/2026 ticket)..INC-20260503-00005189</v>
          </cell>
        </row>
        <row r="388">
          <cell r="AC388" t="e">
            <v>#VALUE!</v>
          </cell>
          <cell r="AF388" t="str">
            <v>(05/03/2026 ticket)..INC-20260503-00005096</v>
          </cell>
        </row>
        <row r="389">
          <cell r="AC389" t="e">
            <v>#VALUE!</v>
          </cell>
          <cell r="AF389" t="str">
            <v>(05/03/2026 ticket)..INC-20260503-00002768...2026-05-03 10:40:14...No power issue U=54.7V and load=135.4A...user:NGUESSAN KOFFI MARC PAETERNE</v>
          </cell>
        </row>
        <row r="390">
          <cell r="AC390" t="e">
            <v>#VALUE!</v>
          </cell>
          <cell r="AF390" t="str">
            <v>(05/03/2026 ticket)..INC-20260503-00005024...Others Transmission equipement fault</v>
          </cell>
        </row>
        <row r="391">
          <cell r="AC391" t="str">
            <v>SUO_100</v>
          </cell>
          <cell r="AF391" t="str">
            <v>(05/03/2026 ticket)..INC-20260503-00005015</v>
          </cell>
        </row>
        <row r="392">
          <cell r="AC392" t="e">
            <v>#VALUE!</v>
          </cell>
          <cell r="AF392" t="str">
            <v>(05/03/2026 ticket)..INC-20260503-00004762...grid only power issue on site ...Others Transmission equipement fault</v>
          </cell>
        </row>
        <row r="393">
          <cell r="AC393" t="str">
            <v>LIT_663</v>
          </cell>
          <cell r="AF393" t="str">
            <v>(05/03/2026 ticket)..INC-20260503-00004906</v>
          </cell>
        </row>
        <row r="394">
          <cell r="AC394" t="e">
            <v>#VALUE!</v>
          </cell>
          <cell r="AF394" t="str">
            <v>(05/03/2026 ticket)..INC-20260503-00004808</v>
          </cell>
        </row>
        <row r="395">
          <cell r="AC395" t="e">
            <v>#VALUE!</v>
          </cell>
          <cell r="AF395" t="str">
            <v>(05/03/2026 ticket)..INC-20260503-00004814...Others Transmission equipement fault</v>
          </cell>
        </row>
        <row r="396">
          <cell r="AC396" t="e">
            <v>#VALUE!</v>
          </cell>
          <cell r="AF396" t="str">
            <v>(05/03/2026 ticket)..INC-20260503-00004815...Others Transmission equipement fault</v>
          </cell>
        </row>
        <row r="397">
          <cell r="AC397" t="e">
            <v>#VALUE!</v>
          </cell>
          <cell r="AF397" t="str">
            <v>(05/03/2026 ticket)..INC-20260503-00004746...Others Transmission equipement fault</v>
          </cell>
        </row>
        <row r="398">
          <cell r="AC398" t="str">
            <v>NRO_247</v>
          </cell>
          <cell r="AF398" t="str">
            <v>(05/03/2026 ticket)..INC-20260503-00004728...Others Transmission equipement fault</v>
          </cell>
        </row>
        <row r="399">
          <cell r="AC399" t="e">
            <v>#VALUE!</v>
          </cell>
          <cell r="AF399" t="str">
            <v>(05/03/2026 ticket)..INC-20260503-00004729...Others Transmission equipement fault</v>
          </cell>
        </row>
        <row r="400">
          <cell r="AC400" t="str">
            <v>NRO_261</v>
          </cell>
          <cell r="AF400" t="str">
            <v>(05/03/2026 ticket)..INC-20260503-00004733...Others Transmission equipement fault</v>
          </cell>
        </row>
        <row r="401">
          <cell r="AC401" t="e">
            <v>#VALUE!</v>
          </cell>
          <cell r="AF401" t="str">
            <v>(05/03/2026 ticket)..INC-20260503-00007113...Others Transmission equipement fault</v>
          </cell>
        </row>
        <row r="402">
          <cell r="AC402" t="str">
            <v>NRO_013</v>
          </cell>
          <cell r="AF402" t="str">
            <v>(05/03/2026 ticket)..INC-20260503-00004694...Others Transmission equipement fault</v>
          </cell>
        </row>
        <row r="403">
          <cell r="AC403" t="e">
            <v>#VALUE!</v>
          </cell>
          <cell r="AF403" t="str">
            <v>(05/03/2026 ticket)..INC-20260503-00004685</v>
          </cell>
        </row>
        <row r="404">
          <cell r="AC404" t="e">
            <v>#VALUE!</v>
          </cell>
          <cell r="AF404" t="str">
            <v>(05/03/2026 ticket)..INC-20260503-00004686...Others Transmission equipement fault</v>
          </cell>
        </row>
        <row r="405">
          <cell r="AC405" t="str">
            <v>NRO_010</v>
          </cell>
          <cell r="AF405" t="str">
            <v>(05/03/2026 ticket)..INC-20260503-00004687...Others Transmission equipement fault</v>
          </cell>
        </row>
        <row r="406">
          <cell r="AC406" t="str">
            <v>NRO_261</v>
          </cell>
          <cell r="AF406" t="str">
            <v>(05/03/2026 ticket)..INC-20260503-00004690...Others Transmission equipement fault</v>
          </cell>
        </row>
        <row r="407">
          <cell r="AC407" t="str">
            <v>NRO_218</v>
          </cell>
          <cell r="AF407" t="str">
            <v>(05/03/2026 ticket)..INC-20260503-00004693...Others Transmission equipement fault</v>
          </cell>
        </row>
        <row r="408">
          <cell r="AC408" t="e">
            <v>#VALUE!</v>
          </cell>
          <cell r="AF408" t="str">
            <v>(05/03/2026 ticket)..INC-20260503-00004675...Others Transmission equipement fault</v>
          </cell>
        </row>
        <row r="409">
          <cell r="AC409" t="str">
            <v>NRO_101</v>
          </cell>
          <cell r="AF409" t="str">
            <v>(05/03/2026 ticket)..INC-20260503-00004677</v>
          </cell>
        </row>
        <row r="410">
          <cell r="AC410" t="str">
            <v>EXN_049</v>
          </cell>
          <cell r="AF410" t="str">
            <v>(05/03/2026 ticket)..INC-20260503-00004618</v>
          </cell>
        </row>
        <row r="411">
          <cell r="AC411" t="str">
            <v>EXN_049</v>
          </cell>
          <cell r="AF411" t="str">
            <v>(05/03/2026 ticket)..INC-20260503-00004612...Others Transmission equipement fault</v>
          </cell>
        </row>
        <row r="412">
          <cell r="AC412" t="e">
            <v>#VALUE!</v>
          </cell>
          <cell r="AF412" t="str">
            <v>(05/03/2026 ticket)..INC-20260503-00004556...Others Transmission equipement fault</v>
          </cell>
        </row>
        <row r="413">
          <cell r="AC413" t="e">
            <v>#VALUE!</v>
          </cell>
          <cell r="AF413" t="str">
            <v>(05/03/2026 ticket)..INC-20260503-00004545...Others Transmission equipement fault</v>
          </cell>
        </row>
        <row r="414">
          <cell r="AC414" t="e">
            <v>#VALUE!</v>
          </cell>
          <cell r="AF414" t="str">
            <v>(05/03/2026 ticket)..INC-20260503-00004500...Others Transmission equipement fault</v>
          </cell>
        </row>
        <row r="415">
          <cell r="AC415" t="str">
            <v>NRO_218</v>
          </cell>
          <cell r="AF415" t="str">
            <v>(05/03/2026 ticket)..INC-20260503-00004503...Others Transmission equipement fault</v>
          </cell>
        </row>
        <row r="416">
          <cell r="AC416" t="str">
            <v>NRO_261</v>
          </cell>
          <cell r="AF416" t="str">
            <v>(05/03/2026 ticket)..INC-20260503-00004479...Others Transmission equipement fault</v>
          </cell>
        </row>
        <row r="417">
          <cell r="AC417" t="str">
            <v>NRO_101</v>
          </cell>
          <cell r="AF417" t="str">
            <v>(05/03/2026 ticket)..INC-20260503-00004430</v>
          </cell>
        </row>
        <row r="418">
          <cell r="AC418" t="e">
            <v>#VALUE!</v>
          </cell>
          <cell r="AF418" t="str">
            <v>(05/03/2026 ticket)..INC-20260503-00004432...Others Transmission equipement fault</v>
          </cell>
        </row>
        <row r="419">
          <cell r="AC419" t="str">
            <v>SUO_101</v>
          </cell>
          <cell r="AF419" t="str">
            <v>(05/03/2026 ticket)..INC-20260503-00004433...Others Transmission equipement fault</v>
          </cell>
        </row>
        <row r="420">
          <cell r="AC420" t="e">
            <v>#VALUE!</v>
          </cell>
          <cell r="AF420" t="str">
            <v>(05/03/2026 ticket)..INC-20260503-00004434...Others Transmission equipement fault</v>
          </cell>
        </row>
        <row r="421">
          <cell r="AC421" t="e">
            <v>#VALUE!</v>
          </cell>
          <cell r="AF421" t="str">
            <v>(05/03/2026 ticket)..INC-20260503-00004437...Others Transmission equipement fault</v>
          </cell>
        </row>
        <row r="422">
          <cell r="AC422" t="str">
            <v>CTR_859</v>
          </cell>
          <cell r="AF422" t="str">
            <v>(05/03/2026 ticket)..INC-20260503-00004421...2026-05-03 10:35:20...Mauvaises phases sur site empêchant le GE de démarrer / Notre technicien a disjoncté ENEO et a laissé le site GE...user:OCM_NOC.CAMUSAT</v>
          </cell>
        </row>
        <row r="423">
          <cell r="AC423" t="str">
            <v>LIT_641</v>
          </cell>
          <cell r="AF423" t="str">
            <v>(05/03/2026 ticket)..INC-20260503-00004422...Others Transmission equipement fault</v>
          </cell>
        </row>
        <row r="424">
          <cell r="AC424" t="e">
            <v>#VALUE!</v>
          </cell>
          <cell r="AF424" t="str">
            <v>(05/03/2026 ticket)..INC-20260503-00004379...Others Transmission equipement fault</v>
          </cell>
        </row>
        <row r="425">
          <cell r="AC425" t="str">
            <v>NRO_259</v>
          </cell>
          <cell r="AF425" t="str">
            <v>(05/03/2026 ticket)..INC-20260503-00004361...Others Transmission equipement fault</v>
          </cell>
        </row>
        <row r="426">
          <cell r="AC426" t="e">
            <v>#VALUE!</v>
          </cell>
          <cell r="AF426" t="str">
            <v>(05/03/2026 ticket)..INC-20260503-00004365...Others Transmission equipement fault</v>
          </cell>
        </row>
        <row r="427">
          <cell r="AC427" t="e">
            <v>#VALUE!</v>
          </cell>
          <cell r="AF427" t="str">
            <v>(05/03/2026 ticket)..INC-20260503-00004366...Others Transmission equipement fault</v>
          </cell>
        </row>
        <row r="428">
          <cell r="AC428" t="e">
            <v>#VALUE!</v>
          </cell>
          <cell r="AF428" t="str">
            <v>(05/03/2026 ticket)..INC-20260503-00004340...Others Transmission equipement fault</v>
          </cell>
        </row>
        <row r="429">
          <cell r="AC429" t="str">
            <v>EST_076</v>
          </cell>
          <cell r="AF429" t="str">
            <v>(05/03/2026 ticket)..INC-20260503-00001482...power maintenance...Others Transmission equipement fault</v>
          </cell>
        </row>
        <row r="430">
          <cell r="AC430" t="str">
            <v>SUO_101</v>
          </cell>
          <cell r="AF430" t="str">
            <v>(05/03/2026 ticket)..INC-20260503-00001409... power maintenance...Others Transmission equipement fault</v>
          </cell>
        </row>
        <row r="431">
          <cell r="AC431" t="str">
            <v>SUO_101</v>
          </cell>
          <cell r="AF431" t="str">
            <v>(05/03/2026 ticket)..INC-20260503-00004322...Others Transmission equipement fault</v>
          </cell>
        </row>
        <row r="432">
          <cell r="AC432" t="str">
            <v>NRO_259</v>
          </cell>
          <cell r="AF432" t="str">
            <v>(05/03/2026 ticket)..INC-20260503-00004313...Others Transmission equipement fault</v>
          </cell>
        </row>
        <row r="433">
          <cell r="AC433" t="str">
            <v>EST_076</v>
          </cell>
          <cell r="AF433" t="str">
            <v>(05/03/2026 ticket)..INC-20260503-00004255</v>
          </cell>
        </row>
        <row r="434">
          <cell r="AC434" t="e">
            <v>#VALUE!</v>
          </cell>
          <cell r="AF434" t="str">
            <v>(05/03/2026 ticket)..INC-20260503-00004256...Others Transmission equipement fault</v>
          </cell>
        </row>
        <row r="435">
          <cell r="AC435" t="str">
            <v>SUD_066</v>
          </cell>
          <cell r="AF435" t="str">
            <v>(05/03/2026 ticket)..INC-20260503-00004265</v>
          </cell>
        </row>
        <row r="436">
          <cell r="AC436" t="e">
            <v>#VALUE!</v>
          </cell>
          <cell r="AF436" t="str">
            <v>(05/03/2026 ticket)..INC-20260503-00004251...Others Transmission equipement fault</v>
          </cell>
        </row>
        <row r="437">
          <cell r="AC437" t="e">
            <v>#VALUE!</v>
          </cell>
          <cell r="AF437" t="str">
            <v>(05/03/2026 ticket)..INC-20260503-00004253...Others Transmission equipement fault</v>
          </cell>
        </row>
        <row r="438">
          <cell r="AC438" t="e">
            <v>#VALUE!</v>
          </cell>
          <cell r="AF438" t="str">
            <v>(05/03/2026 ticket)..INC-20260503-00004220</v>
          </cell>
        </row>
        <row r="439">
          <cell r="AC439" t="e">
            <v>#VALUE!</v>
          </cell>
          <cell r="AF439" t="str">
            <v>(05/03/2026 ticket)..INC-20260503-00004153...Others Transmission equipement fault</v>
          </cell>
        </row>
        <row r="440">
          <cell r="AC440" t="e">
            <v>#VALUE!</v>
          </cell>
          <cell r="AF440" t="str">
            <v>(05/03/2026 ticket)..INC-20260503-00004156...Others Transmission equipement fault</v>
          </cell>
        </row>
        <row r="441">
          <cell r="AC441" t="e">
            <v>#VALUE!</v>
          </cell>
          <cell r="AF441" t="str">
            <v>(05/03/2026 ticket)..INC-20260503-00002954...Power issue.
Up après retour power confirmation du Noc IHS ...Others Transmission equipement fault</v>
          </cell>
        </row>
        <row r="442">
          <cell r="AC442" t="str">
            <v>LIT_260</v>
          </cell>
          <cell r="AF442" t="str">
            <v>(05/03/2026 ticket)..INC-20260503-00004074</v>
          </cell>
        </row>
        <row r="443">
          <cell r="AC443" t="e">
            <v>#VALUE!</v>
          </cell>
          <cell r="AF443" t="str">
            <v>(05/03/2026 ticket)..INC-20260503-00003832</v>
          </cell>
        </row>
        <row r="444">
          <cell r="AC444" t="e">
            <v>#VALUE!</v>
          </cell>
          <cell r="AF444" t="str">
            <v>(05/03/2026 ticket)..INC-20260503-00003782...Others Transmission equipement fault</v>
          </cell>
        </row>
        <row r="445">
          <cell r="AC445" t="e">
            <v>#VALUE!</v>
          </cell>
          <cell r="AF445" t="str">
            <v>(05/03/2026 ticket)..INC-20260503-00003757...Others Transmission equipement fault</v>
          </cell>
        </row>
        <row r="446">
          <cell r="AC446" t="e">
            <v>#VALUE!</v>
          </cell>
          <cell r="AF446" t="str">
            <v>(05/03/2026 ticket)..INC-20260503-00003758...Others Transmission equipement fault</v>
          </cell>
        </row>
        <row r="447">
          <cell r="AC447" t="e">
            <v>#VALUE!</v>
          </cell>
          <cell r="AF447" t="str">
            <v>(05/03/2026 ticket)..INC-20260503-00003760...Others Transmission equipement fault</v>
          </cell>
        </row>
        <row r="448">
          <cell r="AC448" t="e">
            <v>#VALUE!</v>
          </cell>
          <cell r="AF448" t="str">
            <v>(05/03/2026 ticket)..INC-20260503-00003751</v>
          </cell>
        </row>
        <row r="449">
          <cell r="AC449" t="e">
            <v>#VALUE!</v>
          </cell>
          <cell r="AF449" t="str">
            <v>(05/03/2026 ticket)..INC-20260503-00003738...Others Transmission equipement fault</v>
          </cell>
        </row>
        <row r="450">
          <cell r="AC450" t="str">
            <v>CTR_859</v>
          </cell>
          <cell r="AF450" t="str">
            <v>(05/03/2026 ticket)..INC-20260503-00003713...Others Transmission equipement fault</v>
          </cell>
        </row>
        <row r="451">
          <cell r="AC451" t="str">
            <v>EST_076</v>
          </cell>
          <cell r="AF451" t="str">
            <v>(05/03/2026 ticket)..INC-20260503-00006480</v>
          </cell>
        </row>
        <row r="452">
          <cell r="AC452" t="str">
            <v>NRO_026</v>
          </cell>
          <cell r="AF452" t="str">
            <v>(05/03/2026 ticket)..INC-20260503-00003688...Others Transmission equipement fault</v>
          </cell>
        </row>
        <row r="453">
          <cell r="AC453" t="str">
            <v>SUO_101</v>
          </cell>
          <cell r="AF453" t="str">
            <v>(05/03/2026 ticket)..INC-20260503-00003675</v>
          </cell>
        </row>
        <row r="454">
          <cell r="AC454" t="e">
            <v>#VALUE!</v>
          </cell>
          <cell r="AF454" t="str">
            <v>(05/03/2026 ticket)..INC-20260503-00003037...2026-05-03 06:00:54...03/05/2026 Feedback  Camusat: technicien en route pour le site ETA=8H...Others Transmission equipement fault...user:NGUESSAN KOFFI MARC PAETERNE</v>
          </cell>
        </row>
        <row r="455">
          <cell r="AC455" t="e">
            <v>#VALUE!</v>
          </cell>
          <cell r="AF455" t="str">
            <v xml:space="preserve">(05/03/2026 ticket)..INC-20260503-00003399...2026-05-03 08:51:04...
03.05.2026: Power Issue site solar-Only awaiting solar Sunshine...user:TCHOUPOU BAUDOIN VALDAS </v>
          </cell>
        </row>
        <row r="456">
          <cell r="AC456" t="e">
            <v>#VALUE!</v>
          </cell>
          <cell r="AF456" t="str">
            <v>(05/03/2026 ticket)..INC-20260503-00003370...2026-05-03 09:20:50...No Power Issue on Site, U = 50.4V and Site is on GEN. TX FME Hyppolite 694315331 / Huawei is informed....No Power Issue on Site, U = 50.4V and Site is on GEN. TX FME Hyppolite 694315331 / Huawei is informed....Others Transmission equipement fault...No Power Issue on Site, U = 50.4V and Site is on GEN. TX FME Hyppolite 694315331 / Huawei is informed....user:OCM_NOC.IHS</v>
          </cell>
        </row>
        <row r="457">
          <cell r="AC457" t="e">
            <v>#VALUE!</v>
          </cell>
          <cell r="AF457" t="str">
            <v>(05/03/2026 ticket)..INC-20260503-00003114...Others Transmission equipement fault</v>
          </cell>
        </row>
        <row r="458">
          <cell r="AC458" t="e">
            <v>#VALUE!</v>
          </cell>
          <cell r="AF458" t="str">
            <v>(05/03/2026 ticket)..INC-20260503-00003312...Others Transmission equipement fault</v>
          </cell>
        </row>
        <row r="459">
          <cell r="AC459" t="e">
            <v>#VALUE!</v>
          </cell>
          <cell r="AF459" t="str">
            <v>(05/03/2026 ticket)..INC-20260503-00003023...Others Transmission equipement fault</v>
          </cell>
        </row>
        <row r="460">
          <cell r="AC460" t="e">
            <v>#VALUE!</v>
          </cell>
          <cell r="AF460" t="str">
            <v>(05/03/2026 ticket)..INC-20260503-00003022...Others Transmission equipement fault</v>
          </cell>
        </row>
        <row r="461">
          <cell r="AC461" t="e">
            <v>#VALUE!</v>
          </cell>
          <cell r="AF461" t="str">
            <v>(05/03/2026 ticket)..INC-20260503-00003025...2026-05-03 08:59:25...Impacted by Mamfe CRTV T0134 not managed by IHS...Impacted by Mamfe CRTV T0134 not managed by IHS...Others...Impacted by Mamfe CRTV T0134 not managed by IHS...user:OCM_NOC.IHS</v>
          </cell>
        </row>
        <row r="462">
          <cell r="AC462" t="e">
            <v>#VALUE!</v>
          </cell>
          <cell r="AF462" t="str">
            <v>(05/03/2026 ticket)..INC-20260503-00003221</v>
          </cell>
        </row>
        <row r="463">
          <cell r="AC463" t="e">
            <v>#VALUE!</v>
          </cell>
          <cell r="AF463" t="str">
            <v>(05/03/2026 ticket)..INC-20260503-00003214</v>
          </cell>
        </row>
        <row r="464">
          <cell r="AC464" t="str">
            <v>NRO_236</v>
          </cell>
          <cell r="AF464" t="str">
            <v>(05/03/2026 ticket)..INC-20260503-00003159...Others Transmission equipement fault</v>
          </cell>
        </row>
        <row r="465">
          <cell r="AC465" t="e">
            <v>#VALUE!</v>
          </cell>
          <cell r="AF465" t="str">
            <v>(05/03/2026 ticket)..INC-20260503-00003162...Others Transmission equipement fault</v>
          </cell>
        </row>
        <row r="466">
          <cell r="AC466" t="str">
            <v>CTR_859</v>
          </cell>
          <cell r="AF466" t="str">
            <v>(05/03/2026 ticket)..INC-20260503-00003156...Others Transmission equipement fault</v>
          </cell>
        </row>
        <row r="467">
          <cell r="AC467" t="e">
            <v>#VALUE!</v>
          </cell>
          <cell r="AF467" t="str">
            <v>(05/03/2026 ticket)..INC-20260503-00003158...Others Transmission equipement fault</v>
          </cell>
        </row>
        <row r="468">
          <cell r="AC468" t="e">
            <v>#VALUE!</v>
          </cell>
          <cell r="AF468" t="str">
            <v>(05/03/2026 ticket)..INC-20260503-00002953...site issue  is from parent site Ndobo-rail which has power issue....Others Transmission equipement fault</v>
          </cell>
        </row>
        <row r="469">
          <cell r="AC469" t="str">
            <v>LIT_017</v>
          </cell>
          <cell r="AF469" t="str">
            <v>(05/03/2026 ticket)..INC-20260503-00003108...Others Transmission equipement fault</v>
          </cell>
        </row>
        <row r="470">
          <cell r="AC470" t="str">
            <v>EST_076</v>
          </cell>
          <cell r="AF470" t="str">
            <v xml:space="preserve">(05/03/2026 ticket)..INC-20260503-00003075...2026-05-03 08:51:29...
New site not yet transferred to MSP... Site not under IHS Responsability...Others... Site not under IHS Responsability...user:TCHOUPOU BAUDOIN VALDAS </v>
          </cell>
        </row>
        <row r="471">
          <cell r="AC471" t="e">
            <v>#VALUE!</v>
          </cell>
          <cell r="AF471" t="str">
            <v>(05/03/2026 ticket)..INC-20260503-00002308...Power issue rectifiers failure IHS est informé ...Others Transmission equipement fault</v>
          </cell>
        </row>
        <row r="472">
          <cell r="AC472" t="str">
            <v>LIT_096</v>
          </cell>
          <cell r="AF472" t="str">
            <v>(05/03/2026 ticket)..INC-20260503-00003029</v>
          </cell>
        </row>
        <row r="473">
          <cell r="AC473" t="e">
            <v>#VALUE!</v>
          </cell>
          <cell r="AF473" t="str">
            <v>(05/03/2026 ticket)..INC-20260503-00003030</v>
          </cell>
        </row>
        <row r="474">
          <cell r="AC474" t="e">
            <v>#VALUE!</v>
          </cell>
          <cell r="AF474" t="str">
            <v>(05/03/2026 ticket)..INC-20260503-00003015</v>
          </cell>
        </row>
        <row r="475">
          <cell r="AC475" t="e">
            <v>#VALUE!</v>
          </cell>
          <cell r="AF475" t="str">
            <v>(05/03/2026 ticket)..INC-20260503-00002950...Others Transmission equipement fault</v>
          </cell>
        </row>
        <row r="476">
          <cell r="AC476" t="str">
            <v>ADM_109</v>
          </cell>
          <cell r="AF476" t="str">
            <v>(05/03/2026 ticket)..INC-20260503-00002903</v>
          </cell>
        </row>
        <row r="477">
          <cell r="AC477" t="e">
            <v>#VALUE!</v>
          </cell>
          <cell r="AF477" t="str">
            <v>(05/03/2026 ticket)..INC-20260503-00002893...Others Transmission equipement fault</v>
          </cell>
        </row>
        <row r="478">
          <cell r="AC478" t="e">
            <v>#VALUE!</v>
          </cell>
          <cell r="AF478" t="str">
            <v>(05/03/2026 ticket)..INC-20260503-00002897...Others Transmission equipement fault</v>
          </cell>
        </row>
        <row r="479">
          <cell r="AC479" t="str">
            <v>LIT_428</v>
          </cell>
          <cell r="AF479" t="str">
            <v>(05/03/2026 ticket)..INC-20260503-00002888...Others Transmission equipement fault</v>
          </cell>
        </row>
        <row r="480">
          <cell r="AC480" t="e">
            <v>#VALUE!</v>
          </cell>
          <cell r="AF480" t="str">
            <v>(05/03/2026 ticket)..INC-20260503-00002889</v>
          </cell>
        </row>
        <row r="481">
          <cell r="AC481" t="e">
            <v>#VALUE!</v>
          </cell>
          <cell r="AF481" t="str">
            <v>(05/03/2026 ticket)..INC-20260503-00002825</v>
          </cell>
        </row>
        <row r="482">
          <cell r="AC482" t="str">
            <v>LIT_718</v>
          </cell>
          <cell r="AF482" t="str">
            <v>(05/03/2026 ticket)..INC-20260503-00002813</v>
          </cell>
        </row>
        <row r="483">
          <cell r="AC483" t="e">
            <v>#VALUE!</v>
          </cell>
          <cell r="AF483" t="str">
            <v>(05/03/2026 ticket)..INC-20260503-00002521</v>
          </cell>
        </row>
        <row r="484">
          <cell r="AC484" t="e">
            <v>#VALUE!</v>
          </cell>
          <cell r="AF484" t="str">
            <v>(05/03/2026 ticket)..INC-20260503-00002752...2026-05-03 07:41:59...03/05/2026 Tchenicien manange avec le level 0...user:NGUESSAN KOFFI MARC PAETERNE</v>
          </cell>
        </row>
        <row r="485">
          <cell r="AC485" t="str">
            <v>CTR_657</v>
          </cell>
          <cell r="AF485" t="str">
            <v>(05/03/2026 ticket)..INC-20260503-00002694</v>
          </cell>
        </row>
        <row r="486">
          <cell r="AC486" t="e">
            <v>#VALUE!</v>
          </cell>
          <cell r="AF486" t="str">
            <v>(05/03/2026 ticket)..INC-20260503-00002171</v>
          </cell>
        </row>
        <row r="487">
          <cell r="AC487" t="str">
            <v>EST_250</v>
          </cell>
          <cell r="AF487" t="str">
            <v>(05/03/2026 ticket)..INC-20260503-00002471</v>
          </cell>
        </row>
        <row r="488">
          <cell r="AC488" t="e">
            <v>#VALUE!</v>
          </cell>
          <cell r="AF488" t="str">
            <v>(05/03/2026 ticket)..INC-20260503-00002456...Others Transmission equipement fault</v>
          </cell>
        </row>
        <row r="489">
          <cell r="AC489" t="e">
            <v>#VALUE!</v>
          </cell>
          <cell r="AF489" t="str">
            <v>(05/03/2026 ticket)..INC-20260503-00001164...2026-05-03 01:53:33...Absence d'une phase et c'était la phase qui commande L'ATS empêchant le GE de démarrer / Le technicien a fait le pont sur une phase bonne pour alimenter la phase qui commande l'ATS  et l'ATS a basculé...En attente RCA CAMUSAT...Others...Power issue...user:NIAMBA WILFRIED PRUDENCE OSCAR n84276435</v>
          </cell>
        </row>
        <row r="490">
          <cell r="AC490" t="str">
            <v>LIT_666</v>
          </cell>
          <cell r="AF490" t="str">
            <v>(05/03/2026 ticket)..INC-20260503-00002419...GE Fault</v>
          </cell>
        </row>
        <row r="491">
          <cell r="AC491" t="str">
            <v>NRD_085</v>
          </cell>
          <cell r="AF491" t="str">
            <v>(05/03/2026 ticket)..INC-20260503-00002358...Others Transmission equipement fault</v>
          </cell>
        </row>
        <row r="492">
          <cell r="AC492" t="str">
            <v>ADM_109</v>
          </cell>
          <cell r="AF492" t="str">
            <v>(05/03/2026 ticket)..INC-20260503-00001543...2026-05-03 06:48:30...03/05/2026 Power issue en attente de retour OCM...user:NGUESSAN KOFFI MARC PAETERNE</v>
          </cell>
        </row>
        <row r="493">
          <cell r="AC493" t="str">
            <v>CTR_882</v>
          </cell>
          <cell r="AF493" t="str">
            <v>(05/03/2026 ticket)..INC-20260503-00001980...Power issue grid outage Generator fait to start ihs informed ...Others Transmission equipement fault</v>
          </cell>
        </row>
        <row r="494">
          <cell r="AC494" t="str">
            <v>LIT_403</v>
          </cell>
          <cell r="AF494" t="str">
            <v>(05/03/2026 ticket)..INC-20260503-00001981...Power issue grid outage no backup awaiting grid return ...Others Transmission equipement fault</v>
          </cell>
        </row>
        <row r="495">
          <cell r="AC495" t="str">
            <v>LIT_562</v>
          </cell>
          <cell r="AF495" t="str">
            <v>(05/03/2026 ticket)..INC-20260503-00001983</v>
          </cell>
        </row>
        <row r="496">
          <cell r="AC496" t="str">
            <v>LIT_278</v>
          </cell>
          <cell r="AF496" t="str">
            <v>(05/03/2026 ticket)..INC-20260503-00001973...Others Transmission equipement fault</v>
          </cell>
        </row>
        <row r="497">
          <cell r="AC497" t="e">
            <v>#VALUE!</v>
          </cell>
          <cell r="AF497" t="str">
            <v>(05/03/2026 ticket)..INC-20260503-00001977...Others Transmission equipement fault</v>
          </cell>
        </row>
        <row r="498">
          <cell r="AC498" t="e">
            <v>#VALUE!</v>
          </cell>
          <cell r="AF498" t="str">
            <v>(05/03/2026 ticket)..INC-20260503-00001971</v>
          </cell>
        </row>
        <row r="499">
          <cell r="AC499" t="e">
            <v>#VALUE!</v>
          </cell>
          <cell r="AF499" t="str">
            <v>(05/03/2026 ticket)..INC-20260503-00001937...GE Fault</v>
          </cell>
        </row>
        <row r="500">
          <cell r="AC500" t="str">
            <v>EXN_043</v>
          </cell>
          <cell r="AF500" t="str">
            <v>(05/03/2026 ticket)..INC-20260503-00001870</v>
          </cell>
        </row>
        <row r="501">
          <cell r="AC501" t="str">
            <v>CTR_833</v>
          </cell>
          <cell r="AF501" t="str">
            <v>(05/03/2026 ticket)..INC-20260503-00001863</v>
          </cell>
        </row>
        <row r="502">
          <cell r="AC502" t="e">
            <v>#VALUE!</v>
          </cell>
          <cell r="AF502" t="str">
            <v>(05/03/2026 ticket)..INC-20260503-00001852</v>
          </cell>
        </row>
        <row r="503">
          <cell r="AC503" t="e">
            <v>#VALUE!</v>
          </cell>
          <cell r="AF503" t="str">
            <v>(05/03/2026 ticket)..INC-20260503-00001831</v>
          </cell>
        </row>
        <row r="504">
          <cell r="AC504" t="str">
            <v>CTR_748</v>
          </cell>
          <cell r="AF504" t="str">
            <v>(05/03/2026 ticket)..INC-20260503-00001725</v>
          </cell>
        </row>
        <row r="505">
          <cell r="AC505" t="e">
            <v>#VALUE!</v>
          </cell>
          <cell r="AF505" t="str">
            <v>(05/03/2026 ticket)..INC-20260503-00001711...GE Fault</v>
          </cell>
        </row>
        <row r="506">
          <cell r="AC506" t="str">
            <v>NRD_085</v>
          </cell>
          <cell r="AF506" t="str">
            <v>(05/03/2026 ticket)..INC-20260503-00001557...Others Transmission equipement fault</v>
          </cell>
        </row>
        <row r="507">
          <cell r="AC507" t="e">
            <v>#VALUE!</v>
          </cell>
          <cell r="AF507" t="str">
            <v>(05/03/2026 ticket)..INC-20260503-00001517</v>
          </cell>
        </row>
        <row r="508">
          <cell r="AC508" t="e">
            <v>#VALUE!</v>
          </cell>
          <cell r="AF508" t="str">
            <v>(05/03/2026 ticket)..INC-20260503-00001458...Others Transmission equipement fault</v>
          </cell>
        </row>
        <row r="509">
          <cell r="AC509" t="e">
            <v>#VALUE!</v>
          </cell>
          <cell r="AF509" t="str">
            <v>(05/03/2026 ticket)..INC-20260503-00001319</v>
          </cell>
        </row>
        <row r="510">
          <cell r="AC510" t="e">
            <v>#VALUE!</v>
          </cell>
          <cell r="AF510" t="str">
            <v>(05/03/2026 ticket)..INC-20260503-00002867...Others Transmission equipement fault</v>
          </cell>
        </row>
        <row r="511">
          <cell r="AC511" t="str">
            <v>ADM_109</v>
          </cell>
          <cell r="AF511" t="str">
            <v>(05/03/2026 ticket)..INC-20260503-00000838</v>
          </cell>
        </row>
        <row r="512">
          <cell r="AC512" t="e">
            <v>#VALUE!</v>
          </cell>
          <cell r="AF512" t="str">
            <v>(05/03/2026 ticket)..INC-20260503-00001220...2026-05-03 03:07:32...Fme  will take the road in site in the morning  at 06h...user:OCM_NOC.CAMUSAT</v>
          </cell>
        </row>
        <row r="513">
          <cell r="AC513" t="e">
            <v>#VALUE!</v>
          </cell>
          <cell r="AF513" t="str">
            <v>(05/03/2026 ticket)..INC-20260503-00001165...Others Transmission equipement fault</v>
          </cell>
        </row>
        <row r="514">
          <cell r="AC514" t="str">
            <v>LIT_277</v>
          </cell>
          <cell r="AF514" t="str">
            <v>(05/03/2026 ticket)..INC-20260503-00001166...Others Transmission equipement fault</v>
          </cell>
        </row>
        <row r="515">
          <cell r="AC515" t="str">
            <v>LIT_697</v>
          </cell>
          <cell r="AF515" t="str">
            <v>(05/03/2026 ticket)..INC-20260503-00001163...Others Transmission equipement fault</v>
          </cell>
        </row>
        <row r="516">
          <cell r="AC516" t="str">
            <v>LIT_357</v>
          </cell>
          <cell r="AF516" t="str">
            <v>(05/03/2026 ticket)..INC-20260503-00000545...plantage de l’odu ...Others Transmission equipement fault</v>
          </cell>
        </row>
        <row r="517">
          <cell r="AC517" t="str">
            <v>ADM_153</v>
          </cell>
          <cell r="AF517" t="str">
            <v>(05/03/2026 ticket)..INC-20260503-00001086...2026-05-03 02:41:25...Transmission issue / No action done...user:OCM_NOC.CAMUSAT</v>
          </cell>
        </row>
        <row r="518">
          <cell r="AC518" t="e">
            <v>#VALUE!</v>
          </cell>
          <cell r="AF518" t="str">
            <v>(05/03/2026 ticket)..INC-20260503-00001088...Others Transmission equipement fault</v>
          </cell>
        </row>
        <row r="519">
          <cell r="AC519" t="str">
            <v>LIT_167</v>
          </cell>
          <cell r="AF519" t="str">
            <v>(05/03/2026 ticket)..INC-20260503-00000998...	PWC overload. // Load stabilized....GE Fault</v>
          </cell>
        </row>
        <row r="520">
          <cell r="AC520" t="str">
            <v>NRD_085</v>
          </cell>
          <cell r="AF520" t="str">
            <v>(05/03/2026 ticket)..INC-20260503-00000859...Others Transmission equipement fault</v>
          </cell>
        </row>
        <row r="521">
          <cell r="AC521" t="e">
            <v>#VALUE!</v>
          </cell>
          <cell r="AF521" t="str">
            <v>(05/03/2026 ticket)..INC-20260503-00000861...Others Transmission equipement fault</v>
          </cell>
        </row>
        <row r="522">
          <cell r="AC522" t="e">
            <v>#VALUE!</v>
          </cell>
          <cell r="AF522" t="str">
            <v>(05/03/2026 ticket)..INC-20260503-00000030...2026-05-03 03:02:07...Unknow / Fme is on the way eta 07H...user:OCM_NOC.CAMUSAT</v>
          </cell>
        </row>
        <row r="523">
          <cell r="AC523" t="e">
            <v>#VALUE!</v>
          </cell>
          <cell r="AF523" t="str">
            <v>(05/03/2026 ticket)..INC-20260503-00000635...Others Transmission equipement fault</v>
          </cell>
        </row>
        <row r="524">
          <cell r="AC524" t="e">
            <v>#VALUE!</v>
          </cell>
          <cell r="AF524" t="str">
            <v>(05/03/2026 ticket)..INC-20260503-00000523</v>
          </cell>
        </row>
        <row r="525">
          <cell r="AC525" t="e">
            <v>#VALUE!</v>
          </cell>
          <cell r="AF525" t="str">
            <v>(05/03/2026 ticket)..INC-20260503-00000426</v>
          </cell>
        </row>
        <row r="526">
          <cell r="AC526" t="e">
            <v>#VALUE!</v>
          </cell>
          <cell r="AF526" t="str">
            <v>(05/03/2026 ticket)..INC-20260503-00001016...Others Transmission equipement fault</v>
          </cell>
        </row>
        <row r="527">
          <cell r="AC527" t="str">
            <v>ADM_024</v>
          </cell>
          <cell r="AF527" t="str">
            <v>(05/03/2026 ticket)..INC-20260503-00000416...Others Transmission equipement fault</v>
          </cell>
        </row>
        <row r="528">
          <cell r="AC528" t="str">
            <v>ADM_024</v>
          </cell>
          <cell r="AF528" t="str">
            <v>(05/03/2026 ticket)</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ell downs 13042026 8h30"/>
      <sheetName val="cell downs 13042026 13h30"/>
      <sheetName val="cell downs 13042026 16h40"/>
      <sheetName val="cell downs 14042026 8h50"/>
      <sheetName val="cell downs 14042026 12h40"/>
      <sheetName val="cell downs 14042026 17h"/>
      <sheetName val="cell downs 15042026 8h40"/>
      <sheetName val="cell downs 15042026 14h50"/>
      <sheetName val="cell downs 15042026 18h11"/>
      <sheetName val="cell downs 16042026 8h"/>
      <sheetName val="cell downs 16042026 12h40"/>
      <sheetName val="cell downs 16042026 17h"/>
      <sheetName val="cell downs 17042026 8h30"/>
      <sheetName val="cell downs 17042026 13h"/>
      <sheetName val="cell downs 17042026 16h30"/>
      <sheetName val="cell downs 18042026 8h30"/>
      <sheetName val="cell downs 18042026 12h40"/>
      <sheetName val="cell downs 18042026 17h"/>
      <sheetName val="cell downs 20042026 8h30"/>
      <sheetName val="Sheet2"/>
      <sheetName val="cell downs 18042026 17h (2)"/>
      <sheetName val="Rapport"/>
      <sheetName val="Breackdown-Global"/>
      <sheetName val="TREND Cell Nokia"/>
      <sheetName val="New"/>
      <sheetName val="U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1">
          <cell r="B1" t="str">
            <v>site code</v>
          </cell>
        </row>
        <row r="2">
          <cell r="B2" t="str">
            <v>EXN_172</v>
          </cell>
        </row>
        <row r="3">
          <cell r="B3" t="str">
            <v>EXN_172</v>
          </cell>
        </row>
        <row r="4">
          <cell r="B4" t="str">
            <v>EST_185</v>
          </cell>
        </row>
        <row r="5">
          <cell r="B5" t="str">
            <v>EST_185</v>
          </cell>
        </row>
        <row r="6">
          <cell r="B6" t="str">
            <v>EST_185</v>
          </cell>
        </row>
        <row r="7">
          <cell r="B7" t="str">
            <v>EST_185</v>
          </cell>
        </row>
        <row r="8">
          <cell r="B8" t="str">
            <v>ADM_128</v>
          </cell>
        </row>
        <row r="9">
          <cell r="B9" t="str">
            <v>NRO_044</v>
          </cell>
        </row>
        <row r="10">
          <cell r="B10" t="str">
            <v>NRO_046</v>
          </cell>
        </row>
        <row r="11">
          <cell r="B11" t="str">
            <v>EXN_229</v>
          </cell>
        </row>
        <row r="12">
          <cell r="B12" t="str">
            <v>EXN_229</v>
          </cell>
        </row>
        <row r="13">
          <cell r="B13" t="str">
            <v>EXN_229</v>
          </cell>
        </row>
        <row r="14">
          <cell r="B14" t="str">
            <v>EST_013</v>
          </cell>
        </row>
        <row r="15">
          <cell r="B15" t="str">
            <v>EST_013</v>
          </cell>
        </row>
        <row r="16">
          <cell r="B16" t="str">
            <v>EST_106</v>
          </cell>
        </row>
        <row r="17">
          <cell r="B17" t="str">
            <v>EST_106</v>
          </cell>
        </row>
        <row r="18">
          <cell r="B18" t="str">
            <v>EST_106</v>
          </cell>
        </row>
        <row r="19">
          <cell r="B19" t="str">
            <v>EXN_107</v>
          </cell>
        </row>
        <row r="20">
          <cell r="B20" t="str">
            <v>ADM_128</v>
          </cell>
        </row>
        <row r="21">
          <cell r="B21" t="str">
            <v>SUO_097</v>
          </cell>
        </row>
        <row r="22">
          <cell r="B22" t="str">
            <v>EXN_172</v>
          </cell>
        </row>
        <row r="23">
          <cell r="B23" t="str">
            <v>ADM_141</v>
          </cell>
        </row>
        <row r="24">
          <cell r="B24" t="str">
            <v>EST_018</v>
          </cell>
        </row>
        <row r="25">
          <cell r="B25" t="str">
            <v>EST_018</v>
          </cell>
        </row>
        <row r="26">
          <cell r="B26" t="str">
            <v>EST_018</v>
          </cell>
        </row>
        <row r="27">
          <cell r="B27" t="str">
            <v>EST_018</v>
          </cell>
        </row>
        <row r="28">
          <cell r="B28" t="str">
            <v>EXN_174</v>
          </cell>
        </row>
        <row r="29">
          <cell r="B29" t="str">
            <v>EXN_174</v>
          </cell>
        </row>
        <row r="30">
          <cell r="B30" t="str">
            <v>EXN_174</v>
          </cell>
        </row>
        <row r="31">
          <cell r="B31" t="str">
            <v>EXN_174</v>
          </cell>
        </row>
        <row r="32">
          <cell r="B32" t="str">
            <v>EXN_174</v>
          </cell>
        </row>
        <row r="33">
          <cell r="B33" t="str">
            <v>EXN_174</v>
          </cell>
        </row>
        <row r="34">
          <cell r="B34" t="str">
            <v>EXN_174</v>
          </cell>
        </row>
        <row r="35">
          <cell r="B35" t="str">
            <v>EXN_174</v>
          </cell>
        </row>
        <row r="36">
          <cell r="B36" t="str">
            <v>EXN_174</v>
          </cell>
        </row>
        <row r="37">
          <cell r="B37" t="str">
            <v>SUO_097</v>
          </cell>
        </row>
        <row r="38">
          <cell r="B38" t="str">
            <v>NRO_030</v>
          </cell>
        </row>
        <row r="39">
          <cell r="B39" t="str">
            <v>SUO_097</v>
          </cell>
        </row>
        <row r="40">
          <cell r="B40" t="str">
            <v>NRD_110</v>
          </cell>
        </row>
        <row r="41">
          <cell r="B41" t="str">
            <v>NRD_110</v>
          </cell>
        </row>
        <row r="42">
          <cell r="B42" t="str">
            <v>NRD_110</v>
          </cell>
        </row>
        <row r="43">
          <cell r="B43" t="str">
            <v>OST_160</v>
          </cell>
        </row>
        <row r="44">
          <cell r="B44" t="str">
            <v>NRO_044</v>
          </cell>
        </row>
        <row r="45">
          <cell r="B45" t="str">
            <v>NRO_046</v>
          </cell>
        </row>
        <row r="46">
          <cell r="B46" t="str">
            <v>NRO_046</v>
          </cell>
        </row>
        <row r="47">
          <cell r="B47" t="str">
            <v>NRO_089</v>
          </cell>
        </row>
        <row r="48">
          <cell r="B48" t="str">
            <v>NRO_050</v>
          </cell>
        </row>
        <row r="49">
          <cell r="B49" t="str">
            <v>NRO_050</v>
          </cell>
        </row>
        <row r="50">
          <cell r="B50" t="str">
            <v>NRO_050</v>
          </cell>
        </row>
        <row r="51">
          <cell r="B51" t="str">
            <v>NRO_245</v>
          </cell>
        </row>
        <row r="52">
          <cell r="B52" t="str">
            <v>NRO_245</v>
          </cell>
        </row>
        <row r="53">
          <cell r="B53" t="str">
            <v>NRO_010</v>
          </cell>
        </row>
        <row r="54">
          <cell r="B54" t="str">
            <v>NRO_245</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ells Huawei 13042026 9h"/>
      <sheetName val="Cells Huawei 13042026 13h"/>
      <sheetName val="Cells Huawei 13042026 16h"/>
      <sheetName val="Cells Huawei 14042026 9h"/>
      <sheetName val="Cells Huawei 14042026 15h"/>
      <sheetName val="Cells Huawei 14042026 18h"/>
      <sheetName val="Cells Huawei 15042026 9h"/>
      <sheetName val="Cells Huawei 15042026 15h"/>
      <sheetName val="Cells Huawei 15042026 18h"/>
      <sheetName val="Cells Huawei 16042026 9h"/>
      <sheetName val="Cells Huawei 16042026 14h"/>
      <sheetName val="Cells Huawei 17042026 8h"/>
      <sheetName val="Cells Huawei 17042026 17h"/>
      <sheetName val="Cells Huawei 18042026 8h "/>
      <sheetName val="Cells Huawei 19042026 15h"/>
      <sheetName val="Sheet4"/>
      <sheetName val="Breackdown-Global Huawei "/>
      <sheetName val="New"/>
      <sheetName val="UP"/>
      <sheetName val="TREND HW Cells"/>
      <sheetName val="Rappo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1">
          <cell r="B1" t="str">
            <v>Site code</v>
          </cell>
        </row>
        <row r="2">
          <cell r="B2" t="str">
            <v>EXN_018</v>
          </cell>
        </row>
        <row r="3">
          <cell r="B3" t="str">
            <v>NRD_069</v>
          </cell>
        </row>
        <row r="4">
          <cell r="B4" t="str">
            <v>EXN_512</v>
          </cell>
        </row>
        <row r="5">
          <cell r="B5" t="str">
            <v>EXN_512</v>
          </cell>
        </row>
        <row r="6">
          <cell r="B6" t="str">
            <v>EXN_352</v>
          </cell>
        </row>
        <row r="7">
          <cell r="B7" t="str">
            <v>EXN_352</v>
          </cell>
        </row>
        <row r="8">
          <cell r="B8" t="str">
            <v>EXN_023</v>
          </cell>
        </row>
        <row r="9">
          <cell r="B9" t="str">
            <v>EXN_073</v>
          </cell>
        </row>
        <row r="10">
          <cell r="B10" t="str">
            <v>EXN_577</v>
          </cell>
        </row>
        <row r="11">
          <cell r="B11" t="str">
            <v>EXN_577</v>
          </cell>
        </row>
        <row r="12">
          <cell r="B12" t="str">
            <v>EXN_577</v>
          </cell>
        </row>
        <row r="13">
          <cell r="B13" t="str">
            <v>EXN_577</v>
          </cell>
        </row>
        <row r="14">
          <cell r="B14" t="str">
            <v>EXN_577</v>
          </cell>
        </row>
        <row r="15">
          <cell r="B15" t="str">
            <v>EXN_577</v>
          </cell>
        </row>
        <row r="16">
          <cell r="B16" t="str">
            <v>EXN_577</v>
          </cell>
        </row>
        <row r="17">
          <cell r="B17" t="str">
            <v>EXN_577</v>
          </cell>
        </row>
        <row r="18">
          <cell r="B18" t="str">
            <v>EXN_577</v>
          </cell>
        </row>
        <row r="19">
          <cell r="B19" t="str">
            <v>EXN_098</v>
          </cell>
        </row>
        <row r="20">
          <cell r="B20" t="str">
            <v>EXN_243</v>
          </cell>
        </row>
        <row r="21">
          <cell r="B21" t="str">
            <v>EXN_510</v>
          </cell>
        </row>
        <row r="22">
          <cell r="B22" t="str">
            <v>NRO_170</v>
          </cell>
        </row>
        <row r="23">
          <cell r="B23" t="str">
            <v>SUO_054</v>
          </cell>
        </row>
        <row r="24">
          <cell r="B24" t="str">
            <v>SUO_054</v>
          </cell>
        </row>
        <row r="25">
          <cell r="B25" t="str">
            <v>SUO_054</v>
          </cell>
        </row>
        <row r="26">
          <cell r="B26" t="str">
            <v>SUO_054</v>
          </cell>
        </row>
        <row r="27">
          <cell r="B27" t="str">
            <v>SUO_266</v>
          </cell>
        </row>
        <row r="28">
          <cell r="B28" t="str">
            <v>SUO_266</v>
          </cell>
        </row>
        <row r="29">
          <cell r="B29" t="str">
            <v>SUO_266</v>
          </cell>
        </row>
        <row r="30">
          <cell r="B30" t="str">
            <v>SUO_266</v>
          </cell>
        </row>
        <row r="31">
          <cell r="B31" t="str">
            <v>SUO_266</v>
          </cell>
        </row>
        <row r="32">
          <cell r="B32" t="str">
            <v>SUO_266</v>
          </cell>
        </row>
        <row r="33">
          <cell r="B33" t="str">
            <v>ADM_026</v>
          </cell>
        </row>
        <row r="34">
          <cell r="B34" t="str">
            <v>EXN_353</v>
          </cell>
        </row>
        <row r="35">
          <cell r="B35" t="str">
            <v>OST_361</v>
          </cell>
        </row>
        <row r="36">
          <cell r="B36" t="str">
            <v>OST_361</v>
          </cell>
        </row>
        <row r="37">
          <cell r="B37" t="str">
            <v>OST_361</v>
          </cell>
        </row>
        <row r="38">
          <cell r="B38" t="str">
            <v>EXN_212</v>
          </cell>
        </row>
        <row r="39">
          <cell r="B39" t="str">
            <v>OST_342</v>
          </cell>
        </row>
        <row r="40">
          <cell r="B40" t="str">
            <v>OST_039</v>
          </cell>
        </row>
        <row r="41">
          <cell r="B41" t="str">
            <v>EXN_154</v>
          </cell>
        </row>
        <row r="42">
          <cell r="B42" t="str">
            <v>SUO_046</v>
          </cell>
        </row>
        <row r="43">
          <cell r="B43" t="str">
            <v>OST_264</v>
          </cell>
        </row>
        <row r="44">
          <cell r="B44" t="str">
            <v>EXN_018</v>
          </cell>
        </row>
        <row r="45">
          <cell r="B45" t="str">
            <v>EXN_352</v>
          </cell>
        </row>
        <row r="46">
          <cell r="B46" t="str">
            <v>EXN_352</v>
          </cell>
        </row>
        <row r="47">
          <cell r="B47" t="str">
            <v>NRO_037</v>
          </cell>
        </row>
        <row r="48">
          <cell r="B48" t="str">
            <v>OST_368</v>
          </cell>
        </row>
        <row r="49">
          <cell r="B49" t="str">
            <v>EXN_073</v>
          </cell>
        </row>
        <row r="50">
          <cell r="B50" t="str">
            <v>ADM_232</v>
          </cell>
        </row>
        <row r="51">
          <cell r="B51" t="str">
            <v>ADM_232</v>
          </cell>
        </row>
        <row r="52">
          <cell r="B52" t="str">
            <v>ADM_232</v>
          </cell>
        </row>
        <row r="53">
          <cell r="B53" t="str">
            <v>OST_221</v>
          </cell>
        </row>
        <row r="54">
          <cell r="B54" t="str">
            <v>OST_221</v>
          </cell>
        </row>
        <row r="55">
          <cell r="B55" t="str">
            <v>OST_221</v>
          </cell>
        </row>
        <row r="56">
          <cell r="B56" t="str">
            <v>OST_221</v>
          </cell>
        </row>
        <row r="57">
          <cell r="B57" t="str">
            <v>OST_221</v>
          </cell>
        </row>
        <row r="58">
          <cell r="B58" t="str">
            <v>OST_221</v>
          </cell>
        </row>
        <row r="59">
          <cell r="B59" t="str">
            <v>OST_221</v>
          </cell>
        </row>
        <row r="60">
          <cell r="B60" t="str">
            <v>OST_221</v>
          </cell>
        </row>
        <row r="61">
          <cell r="B61" t="str">
            <v>OST_221</v>
          </cell>
        </row>
        <row r="62">
          <cell r="B62" t="str">
            <v>NRD_069</v>
          </cell>
        </row>
        <row r="63">
          <cell r="B63" t="str">
            <v>NRD_069</v>
          </cell>
        </row>
        <row r="64">
          <cell r="B64" t="str">
            <v>EXN_015</v>
          </cell>
        </row>
        <row r="65">
          <cell r="B65" t="str">
            <v>EXN_015</v>
          </cell>
        </row>
        <row r="66">
          <cell r="B66" t="str">
            <v>EXN_015</v>
          </cell>
        </row>
        <row r="67">
          <cell r="B67" t="str">
            <v>EXN_015</v>
          </cell>
        </row>
        <row r="68">
          <cell r="B68" t="str">
            <v>EXN_015</v>
          </cell>
        </row>
        <row r="69">
          <cell r="B69" t="str">
            <v>EXN_015</v>
          </cell>
        </row>
        <row r="70">
          <cell r="B70" t="str">
            <v>EXN_015</v>
          </cell>
        </row>
        <row r="71">
          <cell r="B71" t="str">
            <v>EXN_015</v>
          </cell>
        </row>
        <row r="72">
          <cell r="B72" t="str">
            <v>EXN_015</v>
          </cell>
        </row>
        <row r="73">
          <cell r="B73" t="str">
            <v>EXN_098</v>
          </cell>
        </row>
        <row r="74">
          <cell r="B74" t="str">
            <v>ADM_026</v>
          </cell>
        </row>
        <row r="75">
          <cell r="B75" t="str">
            <v>ADM_026</v>
          </cell>
        </row>
        <row r="76">
          <cell r="B76" t="str">
            <v>SUO_301</v>
          </cell>
        </row>
        <row r="77">
          <cell r="B77" t="str">
            <v>SUO_301</v>
          </cell>
        </row>
        <row r="78">
          <cell r="B78" t="str">
            <v>SUO_301</v>
          </cell>
        </row>
        <row r="79">
          <cell r="B79" t="str">
            <v>SUO_301</v>
          </cell>
        </row>
        <row r="80">
          <cell r="B80" t="str">
            <v>SUO_301</v>
          </cell>
        </row>
        <row r="81">
          <cell r="B81" t="str">
            <v>OST_227</v>
          </cell>
        </row>
        <row r="82">
          <cell r="B82" t="str">
            <v>OST_227</v>
          </cell>
        </row>
        <row r="83">
          <cell r="B83" t="str">
            <v>OST_227</v>
          </cell>
        </row>
        <row r="84">
          <cell r="B84" t="str">
            <v>OST_227</v>
          </cell>
        </row>
        <row r="85">
          <cell r="B85" t="str">
            <v>OST_227</v>
          </cell>
        </row>
        <row r="86">
          <cell r="B86" t="str">
            <v>OST_227</v>
          </cell>
        </row>
        <row r="87">
          <cell r="B87" t="str">
            <v>OST_227</v>
          </cell>
        </row>
        <row r="88">
          <cell r="B88" t="str">
            <v>OST_227</v>
          </cell>
        </row>
        <row r="89">
          <cell r="B89" t="str">
            <v>OST_227</v>
          </cell>
        </row>
        <row r="90">
          <cell r="B90" t="str">
            <v>OST_227</v>
          </cell>
        </row>
        <row r="91">
          <cell r="B91" t="str">
            <v>OST_227</v>
          </cell>
        </row>
        <row r="92">
          <cell r="B92" t="str">
            <v>OST_227</v>
          </cell>
        </row>
        <row r="93">
          <cell r="B93" t="str">
            <v>OST_227</v>
          </cell>
        </row>
        <row r="94">
          <cell r="B94" t="str">
            <v>OST_227</v>
          </cell>
        </row>
        <row r="95">
          <cell r="B95" t="str">
            <v>OST_227</v>
          </cell>
        </row>
        <row r="96">
          <cell r="B96" t="str">
            <v>OST_227</v>
          </cell>
        </row>
        <row r="97">
          <cell r="B97" t="str">
            <v>OST_227</v>
          </cell>
        </row>
        <row r="98">
          <cell r="B98" t="str">
            <v>OST_227</v>
          </cell>
        </row>
        <row r="99">
          <cell r="B99" t="str">
            <v>OST_227</v>
          </cell>
        </row>
        <row r="100">
          <cell r="B100" t="str">
            <v>OST_227</v>
          </cell>
        </row>
        <row r="101">
          <cell r="B101" t="str">
            <v>OST_227</v>
          </cell>
        </row>
        <row r="102">
          <cell r="B102" t="str">
            <v>OST_227</v>
          </cell>
        </row>
        <row r="103">
          <cell r="B103" t="str">
            <v>OST_227</v>
          </cell>
        </row>
        <row r="104">
          <cell r="B104" t="str">
            <v>OST_227</v>
          </cell>
        </row>
        <row r="105">
          <cell r="B105" t="str">
            <v>OST_227</v>
          </cell>
        </row>
        <row r="106">
          <cell r="B106" t="str">
            <v>OST_227</v>
          </cell>
        </row>
        <row r="107">
          <cell r="B107" t="str">
            <v>OST_227</v>
          </cell>
        </row>
        <row r="108">
          <cell r="B108" t="str">
            <v>NRO_170</v>
          </cell>
        </row>
        <row r="109">
          <cell r="B109" t="str">
            <v>NRO_170</v>
          </cell>
        </row>
        <row r="110">
          <cell r="B110" t="str">
            <v>NRO_170</v>
          </cell>
        </row>
        <row r="111">
          <cell r="B111" t="str">
            <v>EXN_353</v>
          </cell>
        </row>
        <row r="112">
          <cell r="B112" t="str">
            <v>SUO_266</v>
          </cell>
        </row>
        <row r="113">
          <cell r="B113" t="str">
            <v>SUO_266</v>
          </cell>
        </row>
        <row r="114">
          <cell r="B114" t="str">
            <v>SUO_266</v>
          </cell>
        </row>
        <row r="115">
          <cell r="B115" t="str">
            <v>SUO_266</v>
          </cell>
        </row>
        <row r="116">
          <cell r="B116" t="str">
            <v>SUO_266</v>
          </cell>
        </row>
        <row r="117">
          <cell r="B117" t="str">
            <v>SUO_266</v>
          </cell>
        </row>
        <row r="118">
          <cell r="B118" t="str">
            <v>SUO_266</v>
          </cell>
        </row>
        <row r="119">
          <cell r="B119" t="str">
            <v>SUO_266</v>
          </cell>
        </row>
        <row r="120">
          <cell r="B120" t="str">
            <v>SUO_266</v>
          </cell>
        </row>
        <row r="121">
          <cell r="B121" t="str">
            <v>OST_361</v>
          </cell>
        </row>
        <row r="122">
          <cell r="B122" t="str">
            <v>OST_361</v>
          </cell>
        </row>
        <row r="123">
          <cell r="B123" t="str">
            <v>OST_361</v>
          </cell>
        </row>
        <row r="124">
          <cell r="B124" t="str">
            <v>OST_361</v>
          </cell>
        </row>
        <row r="125">
          <cell r="B125" t="str">
            <v>OST_361</v>
          </cell>
        </row>
        <row r="126">
          <cell r="B126" t="str">
            <v>OST_361</v>
          </cell>
        </row>
        <row r="127">
          <cell r="B127" t="str">
            <v>OST_361</v>
          </cell>
        </row>
        <row r="128">
          <cell r="B128" t="str">
            <v>OST_361</v>
          </cell>
        </row>
        <row r="129">
          <cell r="B129" t="str">
            <v>OST_361</v>
          </cell>
        </row>
        <row r="130">
          <cell r="B130" t="str">
            <v>OST_361</v>
          </cell>
        </row>
        <row r="131">
          <cell r="B131" t="str">
            <v>EXN_212</v>
          </cell>
        </row>
        <row r="132">
          <cell r="B132" t="str">
            <v>EXN_212</v>
          </cell>
        </row>
        <row r="133">
          <cell r="B133" t="str">
            <v>EXN_212</v>
          </cell>
        </row>
        <row r="134">
          <cell r="B134" t="str">
            <v>SUO_173</v>
          </cell>
        </row>
        <row r="135">
          <cell r="B135" t="str">
            <v>SUO_173</v>
          </cell>
        </row>
        <row r="136">
          <cell r="B136" t="str">
            <v>SUO_173</v>
          </cell>
        </row>
        <row r="137">
          <cell r="B137" t="str">
            <v>SUO_173</v>
          </cell>
        </row>
        <row r="138">
          <cell r="B138" t="str">
            <v>SUO_173</v>
          </cell>
        </row>
        <row r="139">
          <cell r="B139" t="str">
            <v>SUO_173</v>
          </cell>
        </row>
        <row r="140">
          <cell r="B140" t="str">
            <v>SUO_173</v>
          </cell>
        </row>
        <row r="141">
          <cell r="B141" t="str">
            <v>SUO_173</v>
          </cell>
        </row>
        <row r="142">
          <cell r="B142" t="str">
            <v>SUO_173</v>
          </cell>
        </row>
        <row r="143">
          <cell r="B143" t="str">
            <v>OST_359</v>
          </cell>
        </row>
        <row r="144">
          <cell r="B144" t="str">
            <v>OST_359</v>
          </cell>
        </row>
        <row r="145">
          <cell r="B145" t="str">
            <v>OST_359</v>
          </cell>
        </row>
        <row r="146">
          <cell r="B146" t="str">
            <v>OST_039</v>
          </cell>
        </row>
        <row r="147">
          <cell r="B147" t="str">
            <v>SUO_106</v>
          </cell>
        </row>
        <row r="148">
          <cell r="B148" t="str">
            <v>SUO_106</v>
          </cell>
        </row>
        <row r="149">
          <cell r="B149" t="str">
            <v>SUO_054</v>
          </cell>
        </row>
        <row r="150">
          <cell r="B150" t="str">
            <v>SUO_054</v>
          </cell>
        </row>
        <row r="151">
          <cell r="B151" t="str">
            <v>SUO_054</v>
          </cell>
        </row>
        <row r="152">
          <cell r="B152" t="str">
            <v>SUO_054</v>
          </cell>
        </row>
        <row r="153">
          <cell r="B153" t="str">
            <v>SUO_054</v>
          </cell>
        </row>
        <row r="154">
          <cell r="B154" t="str">
            <v>SUO_054</v>
          </cell>
        </row>
        <row r="155">
          <cell r="B155" t="str">
            <v>SUO_054</v>
          </cell>
        </row>
        <row r="156">
          <cell r="B156" t="str">
            <v>SUO_054</v>
          </cell>
        </row>
        <row r="157">
          <cell r="B157" t="str">
            <v>SUO_054</v>
          </cell>
        </row>
        <row r="158">
          <cell r="B158" t="str">
            <v>SUO_054</v>
          </cell>
        </row>
        <row r="159">
          <cell r="B159" t="str">
            <v>SUO_054</v>
          </cell>
        </row>
        <row r="160">
          <cell r="B160" t="str">
            <v>SUO_054</v>
          </cell>
        </row>
        <row r="161">
          <cell r="B161" t="str">
            <v>SUO_054</v>
          </cell>
        </row>
        <row r="162">
          <cell r="B162" t="str">
            <v>SUO_054</v>
          </cell>
        </row>
        <row r="163">
          <cell r="B163" t="str">
            <v>SUO_046</v>
          </cell>
        </row>
        <row r="164">
          <cell r="B164" t="str">
            <v>SUO_046</v>
          </cell>
        </row>
        <row r="165">
          <cell r="B165" t="str">
            <v>EXN_367</v>
          </cell>
        </row>
        <row r="166">
          <cell r="B166" t="str">
            <v>EXN_367</v>
          </cell>
        </row>
        <row r="167">
          <cell r="B167" t="str">
            <v>EXN_367</v>
          </cell>
        </row>
        <row r="168">
          <cell r="B168" t="str">
            <v>NRD_060</v>
          </cell>
        </row>
        <row r="169">
          <cell r="B169" t="str">
            <v>OST_022</v>
          </cell>
        </row>
        <row r="170">
          <cell r="B170" t="str">
            <v>NRD_112</v>
          </cell>
        </row>
        <row r="171">
          <cell r="B171" t="str">
            <v>DLA_RNC</v>
          </cell>
        </row>
        <row r="172">
          <cell r="B172" t="str">
            <v>DLA_RNC</v>
          </cell>
        </row>
        <row r="173">
          <cell r="B173" t="str">
            <v>EXN_047</v>
          </cell>
        </row>
        <row r="174">
          <cell r="B174" t="str">
            <v>EXN_023</v>
          </cell>
        </row>
        <row r="175">
          <cell r="B175" t="str">
            <v>EXN_037</v>
          </cell>
        </row>
        <row r="176">
          <cell r="B176" t="str">
            <v>EXN_243</v>
          </cell>
        </row>
        <row r="177">
          <cell r="B177" t="str">
            <v>EXN_577</v>
          </cell>
        </row>
        <row r="178">
          <cell r="B178" t="str">
            <v>EXN_015</v>
          </cell>
        </row>
        <row r="179">
          <cell r="B179" t="str">
            <v>OST_361</v>
          </cell>
        </row>
        <row r="180">
          <cell r="B180" t="str">
            <v>OST_092</v>
          </cell>
        </row>
        <row r="181">
          <cell r="B181" t="str">
            <v>EXN_350</v>
          </cell>
        </row>
        <row r="182">
          <cell r="B182" t="str">
            <v>EXN_018</v>
          </cell>
        </row>
        <row r="183">
          <cell r="B183" t="str">
            <v>NRD_069</v>
          </cell>
        </row>
        <row r="184">
          <cell r="B184" t="str">
            <v>EXN_512</v>
          </cell>
        </row>
        <row r="185">
          <cell r="B185" t="str">
            <v>EXN_352</v>
          </cell>
        </row>
        <row r="186">
          <cell r="B186" t="str">
            <v>EXN_352</v>
          </cell>
        </row>
        <row r="187">
          <cell r="B187" t="str">
            <v>EXN_352</v>
          </cell>
        </row>
        <row r="188">
          <cell r="B188" t="str">
            <v>EXN_023</v>
          </cell>
        </row>
        <row r="189">
          <cell r="B189" t="str">
            <v>EXN_073</v>
          </cell>
        </row>
        <row r="190">
          <cell r="B190" t="str">
            <v>EXN_577</v>
          </cell>
        </row>
        <row r="191">
          <cell r="B191" t="str">
            <v>EXN_577</v>
          </cell>
        </row>
        <row r="192">
          <cell r="B192" t="str">
            <v>EXN_577</v>
          </cell>
        </row>
        <row r="193">
          <cell r="B193" t="str">
            <v>OST_221</v>
          </cell>
        </row>
        <row r="194">
          <cell r="B194" t="str">
            <v>OST_221</v>
          </cell>
        </row>
        <row r="195">
          <cell r="B195" t="str">
            <v>OST_221</v>
          </cell>
        </row>
        <row r="196">
          <cell r="B196" t="str">
            <v>OST_221</v>
          </cell>
        </row>
        <row r="197">
          <cell r="B197" t="str">
            <v>OST_221</v>
          </cell>
        </row>
        <row r="198">
          <cell r="B198" t="str">
            <v>OST_221</v>
          </cell>
        </row>
        <row r="199">
          <cell r="B199" t="str">
            <v>EXN_098</v>
          </cell>
        </row>
        <row r="200">
          <cell r="B200" t="str">
            <v>EXN_510</v>
          </cell>
        </row>
        <row r="201">
          <cell r="B201" t="str">
            <v>SUO_054</v>
          </cell>
        </row>
        <row r="202">
          <cell r="B202" t="str">
            <v>SUO_054</v>
          </cell>
        </row>
        <row r="203">
          <cell r="B203" t="str">
            <v>SUO_054</v>
          </cell>
        </row>
        <row r="204">
          <cell r="B204" t="str">
            <v>SUO_266</v>
          </cell>
        </row>
        <row r="205">
          <cell r="B205" t="str">
            <v>SUO_266</v>
          </cell>
        </row>
        <row r="206">
          <cell r="B206" t="str">
            <v>SUO_266</v>
          </cell>
        </row>
        <row r="207">
          <cell r="B207" t="str">
            <v>SUO_266</v>
          </cell>
        </row>
        <row r="208">
          <cell r="B208" t="str">
            <v>SUO_266</v>
          </cell>
        </row>
        <row r="209">
          <cell r="B209" t="str">
            <v>SUO_266</v>
          </cell>
        </row>
        <row r="210">
          <cell r="B210" t="str">
            <v>ADM_026</v>
          </cell>
        </row>
        <row r="211">
          <cell r="B211" t="str">
            <v>SUO_301</v>
          </cell>
        </row>
        <row r="212">
          <cell r="B212" t="str">
            <v>OST_361</v>
          </cell>
        </row>
        <row r="213">
          <cell r="B213" t="str">
            <v>OST_361</v>
          </cell>
        </row>
        <row r="214">
          <cell r="B214" t="str">
            <v>SUO_106</v>
          </cell>
        </row>
        <row r="215">
          <cell r="B215" t="str">
            <v>OST_342</v>
          </cell>
        </row>
        <row r="216">
          <cell r="B216" t="str">
            <v>OST_039</v>
          </cell>
        </row>
        <row r="217">
          <cell r="B217" t="str">
            <v>EXN_154</v>
          </cell>
        </row>
        <row r="218">
          <cell r="B218" t="str">
            <v>SUO_046</v>
          </cell>
        </row>
        <row r="219">
          <cell r="B219" t="str">
            <v>NRD_060</v>
          </cell>
        </row>
        <row r="220">
          <cell r="B220" t="str">
            <v>EXN_367</v>
          </cell>
        </row>
        <row r="221">
          <cell r="B221" t="str">
            <v>EXN_367</v>
          </cell>
        </row>
        <row r="222">
          <cell r="B222" t="str">
            <v>EXN_367</v>
          </cell>
        </row>
        <row r="223">
          <cell r="B223" t="str">
            <v>OST_264</v>
          </cell>
        </row>
        <row r="224">
          <cell r="B224" t="str">
            <v>OST_264</v>
          </cell>
        </row>
        <row r="225">
          <cell r="B225" t="str">
            <v>OST_264</v>
          </cell>
        </row>
        <row r="226">
          <cell r="B226" t="str">
            <v>OST_264</v>
          </cell>
        </row>
        <row r="227">
          <cell r="B227" t="str">
            <v>OST_264</v>
          </cell>
        </row>
        <row r="228">
          <cell r="B228" t="str">
            <v>OST_264</v>
          </cell>
        </row>
        <row r="229">
          <cell r="B229" t="str">
            <v>EXN_383</v>
          </cell>
        </row>
        <row r="230">
          <cell r="B230" t="str">
            <v>EXN_383</v>
          </cell>
        </row>
        <row r="231">
          <cell r="B231" t="str">
            <v>EXN_383</v>
          </cell>
        </row>
        <row r="232">
          <cell r="B232" t="str">
            <v>EXN_383</v>
          </cell>
        </row>
        <row r="233">
          <cell r="B233" t="str">
            <v>EXN_018</v>
          </cell>
        </row>
        <row r="234">
          <cell r="B234" t="str">
            <v>EXN_018</v>
          </cell>
        </row>
        <row r="235">
          <cell r="B235" t="str">
            <v>EXN_018</v>
          </cell>
        </row>
        <row r="236">
          <cell r="B236" t="str">
            <v>NRD_069</v>
          </cell>
        </row>
        <row r="237">
          <cell r="B237" t="str">
            <v>EXN_512</v>
          </cell>
        </row>
        <row r="238">
          <cell r="B238" t="str">
            <v>EXN_512</v>
          </cell>
        </row>
        <row r="239">
          <cell r="B239" t="str">
            <v>EXN_512</v>
          </cell>
        </row>
        <row r="240">
          <cell r="B240" t="str">
            <v>EXN_512</v>
          </cell>
        </row>
        <row r="241">
          <cell r="B241" t="str">
            <v>EXN_512</v>
          </cell>
        </row>
        <row r="242">
          <cell r="B242" t="str">
            <v>EXN_512</v>
          </cell>
        </row>
        <row r="243">
          <cell r="B243" t="str">
            <v>EXN_512</v>
          </cell>
        </row>
        <row r="244">
          <cell r="B244" t="str">
            <v>EXN_352</v>
          </cell>
        </row>
        <row r="245">
          <cell r="B245" t="str">
            <v>EXN_352</v>
          </cell>
        </row>
        <row r="246">
          <cell r="B246" t="str">
            <v>EXN_352</v>
          </cell>
        </row>
        <row r="247">
          <cell r="B247" t="str">
            <v>EXN_352</v>
          </cell>
        </row>
        <row r="248">
          <cell r="B248" t="str">
            <v>EXN_352</v>
          </cell>
        </row>
        <row r="249">
          <cell r="B249" t="str">
            <v>EXN_352</v>
          </cell>
        </row>
        <row r="250">
          <cell r="B250" t="str">
            <v>EXN_352</v>
          </cell>
        </row>
        <row r="251">
          <cell r="B251" t="str">
            <v>EXN_352</v>
          </cell>
        </row>
        <row r="252">
          <cell r="B252" t="str">
            <v>EXN_352</v>
          </cell>
        </row>
        <row r="253">
          <cell r="B253" t="str">
            <v>EXN_023</v>
          </cell>
        </row>
        <row r="254">
          <cell r="B254" t="str">
            <v>EXN_023</v>
          </cell>
        </row>
        <row r="255">
          <cell r="B255" t="str">
            <v>EXN_023</v>
          </cell>
        </row>
        <row r="256">
          <cell r="B256" t="str">
            <v>EXN_073</v>
          </cell>
        </row>
        <row r="257">
          <cell r="B257" t="str">
            <v>EXN_073</v>
          </cell>
        </row>
        <row r="258">
          <cell r="B258" t="str">
            <v>EXN_073</v>
          </cell>
        </row>
        <row r="259">
          <cell r="B259" t="str">
            <v>EXN_577</v>
          </cell>
        </row>
        <row r="260">
          <cell r="B260" t="str">
            <v>EXN_577</v>
          </cell>
        </row>
        <row r="261">
          <cell r="B261" t="str">
            <v>EXN_577</v>
          </cell>
        </row>
        <row r="262">
          <cell r="B262" t="str">
            <v>EXN_577</v>
          </cell>
        </row>
        <row r="263">
          <cell r="B263" t="str">
            <v>EXN_577</v>
          </cell>
        </row>
        <row r="264">
          <cell r="B264" t="str">
            <v>EXN_577</v>
          </cell>
        </row>
        <row r="265">
          <cell r="B265" t="str">
            <v>EXN_577</v>
          </cell>
        </row>
        <row r="266">
          <cell r="B266" t="str">
            <v>EXN_577</v>
          </cell>
        </row>
        <row r="267">
          <cell r="B267" t="str">
            <v>EXN_577</v>
          </cell>
        </row>
        <row r="268">
          <cell r="B268" t="str">
            <v>EXN_577</v>
          </cell>
        </row>
        <row r="269">
          <cell r="B269" t="str">
            <v>EXN_577</v>
          </cell>
        </row>
        <row r="270">
          <cell r="B270" t="str">
            <v>EXN_577</v>
          </cell>
        </row>
        <row r="271">
          <cell r="B271" t="str">
            <v>EXN_577</v>
          </cell>
        </row>
        <row r="272">
          <cell r="B272" t="str">
            <v>EXN_577</v>
          </cell>
        </row>
        <row r="273">
          <cell r="B273" t="str">
            <v>EXN_577</v>
          </cell>
        </row>
        <row r="274">
          <cell r="B274" t="str">
            <v>EXN_577</v>
          </cell>
        </row>
        <row r="275">
          <cell r="B275" t="str">
            <v>EXN_577</v>
          </cell>
        </row>
        <row r="276">
          <cell r="B276" t="str">
            <v>EXN_577</v>
          </cell>
        </row>
        <row r="277">
          <cell r="B277" t="str">
            <v>OST_221</v>
          </cell>
        </row>
        <row r="278">
          <cell r="B278" t="str">
            <v>OST_221</v>
          </cell>
        </row>
        <row r="279">
          <cell r="B279" t="str">
            <v>OST_221</v>
          </cell>
        </row>
        <row r="280">
          <cell r="B280" t="str">
            <v>OST_221</v>
          </cell>
        </row>
        <row r="281">
          <cell r="B281" t="str">
            <v>OST_221</v>
          </cell>
        </row>
        <row r="282">
          <cell r="B282" t="str">
            <v>OST_221</v>
          </cell>
        </row>
        <row r="283">
          <cell r="B283" t="str">
            <v>OST_221</v>
          </cell>
        </row>
        <row r="284">
          <cell r="B284" t="str">
            <v>OST_221</v>
          </cell>
        </row>
        <row r="285">
          <cell r="B285" t="str">
            <v>OST_221</v>
          </cell>
        </row>
        <row r="286">
          <cell r="B286" t="str">
            <v>OST_221</v>
          </cell>
        </row>
        <row r="287">
          <cell r="B287" t="str">
            <v>OST_221</v>
          </cell>
        </row>
        <row r="288">
          <cell r="B288" t="str">
            <v>OST_221</v>
          </cell>
        </row>
        <row r="289">
          <cell r="B289" t="str">
            <v>EXN_098</v>
          </cell>
        </row>
        <row r="290">
          <cell r="B290" t="str">
            <v>EXN_098</v>
          </cell>
        </row>
        <row r="291">
          <cell r="B291" t="str">
            <v>EXN_098</v>
          </cell>
        </row>
        <row r="292">
          <cell r="B292" t="str">
            <v>EXN_510</v>
          </cell>
        </row>
        <row r="293">
          <cell r="B293" t="str">
            <v>NRO_170</v>
          </cell>
        </row>
        <row r="294">
          <cell r="B294" t="str">
            <v>NRO_170</v>
          </cell>
        </row>
        <row r="295">
          <cell r="B295" t="str">
            <v>NRO_170</v>
          </cell>
        </row>
        <row r="296">
          <cell r="B296" t="str">
            <v>NRO_170</v>
          </cell>
        </row>
        <row r="297">
          <cell r="B297" t="str">
            <v>NRO_170</v>
          </cell>
        </row>
        <row r="298">
          <cell r="B298" t="str">
            <v>SUO_054</v>
          </cell>
        </row>
        <row r="299">
          <cell r="B299" t="str">
            <v>SUO_054</v>
          </cell>
        </row>
        <row r="300">
          <cell r="B300" t="str">
            <v>SUO_054</v>
          </cell>
        </row>
        <row r="301">
          <cell r="B301" t="str">
            <v>SUO_054</v>
          </cell>
        </row>
        <row r="302">
          <cell r="B302" t="str">
            <v>OST_092</v>
          </cell>
        </row>
        <row r="303">
          <cell r="B303" t="str">
            <v>OST_092</v>
          </cell>
        </row>
        <row r="304">
          <cell r="B304" t="str">
            <v>OST_092</v>
          </cell>
        </row>
        <row r="305">
          <cell r="B305" t="str">
            <v>OST_092</v>
          </cell>
        </row>
        <row r="306">
          <cell r="B306" t="str">
            <v>OST_092</v>
          </cell>
        </row>
        <row r="307">
          <cell r="B307" t="str">
            <v>OST_092</v>
          </cell>
        </row>
        <row r="308">
          <cell r="B308" t="str">
            <v>SUO_266</v>
          </cell>
        </row>
        <row r="309">
          <cell r="B309" t="str">
            <v>SUO_266</v>
          </cell>
        </row>
        <row r="310">
          <cell r="B310" t="str">
            <v>SUO_266</v>
          </cell>
        </row>
        <row r="311">
          <cell r="B311" t="str">
            <v>SUO_266</v>
          </cell>
        </row>
        <row r="312">
          <cell r="B312" t="str">
            <v>SUO_266</v>
          </cell>
        </row>
        <row r="313">
          <cell r="B313" t="str">
            <v>SUO_266</v>
          </cell>
        </row>
        <row r="314">
          <cell r="B314" t="str">
            <v>SUO_266</v>
          </cell>
        </row>
        <row r="315">
          <cell r="B315" t="str">
            <v>SUO_266</v>
          </cell>
        </row>
        <row r="316">
          <cell r="B316" t="str">
            <v>SUO_266</v>
          </cell>
        </row>
        <row r="317">
          <cell r="B317" t="str">
            <v>SUO_266</v>
          </cell>
        </row>
        <row r="318">
          <cell r="B318" t="str">
            <v>SUO_266</v>
          </cell>
        </row>
        <row r="319">
          <cell r="B319" t="str">
            <v>SUO_266</v>
          </cell>
        </row>
        <row r="320">
          <cell r="B320" t="str">
            <v>SUO_301</v>
          </cell>
        </row>
        <row r="321">
          <cell r="B321" t="str">
            <v>EXN_353</v>
          </cell>
        </row>
        <row r="322">
          <cell r="B322" t="str">
            <v>EXN_353</v>
          </cell>
        </row>
        <row r="323">
          <cell r="B323" t="str">
            <v>EXN_353</v>
          </cell>
        </row>
        <row r="324">
          <cell r="B324" t="str">
            <v>OST_359</v>
          </cell>
        </row>
        <row r="325">
          <cell r="B325" t="str">
            <v>OST_359</v>
          </cell>
        </row>
        <row r="326">
          <cell r="B326" t="str">
            <v>OST_359</v>
          </cell>
        </row>
        <row r="327">
          <cell r="B327" t="str">
            <v>OST_359</v>
          </cell>
        </row>
        <row r="328">
          <cell r="B328" t="str">
            <v>OST_359</v>
          </cell>
        </row>
        <row r="329">
          <cell r="B329" t="str">
            <v>OST_359</v>
          </cell>
        </row>
        <row r="330">
          <cell r="B330" t="str">
            <v>OST_359</v>
          </cell>
        </row>
        <row r="331">
          <cell r="B331" t="str">
            <v>OST_359</v>
          </cell>
        </row>
        <row r="332">
          <cell r="B332" t="str">
            <v>SUO_106</v>
          </cell>
        </row>
        <row r="333">
          <cell r="B333" t="str">
            <v>OST_342</v>
          </cell>
        </row>
        <row r="334">
          <cell r="B334" t="str">
            <v>OST_342</v>
          </cell>
        </row>
        <row r="335">
          <cell r="B335" t="str">
            <v>OST_342</v>
          </cell>
        </row>
        <row r="336">
          <cell r="B336" t="str">
            <v>OST_039</v>
          </cell>
        </row>
        <row r="337">
          <cell r="B337" t="str">
            <v>OST_039</v>
          </cell>
        </row>
        <row r="338">
          <cell r="B338" t="str">
            <v>OST_039</v>
          </cell>
        </row>
        <row r="339">
          <cell r="B339" t="str">
            <v>EXN_154</v>
          </cell>
        </row>
        <row r="340">
          <cell r="B340" t="str">
            <v>SUO_046</v>
          </cell>
        </row>
        <row r="341">
          <cell r="B341" t="str">
            <v>NRD_060</v>
          </cell>
        </row>
        <row r="342">
          <cell r="B342" t="str">
            <v>NRD_060</v>
          </cell>
        </row>
        <row r="343">
          <cell r="B343" t="str">
            <v>NRD_060</v>
          </cell>
        </row>
        <row r="344">
          <cell r="B344" t="str">
            <v>NRD_060</v>
          </cell>
        </row>
        <row r="345">
          <cell r="B345" t="str">
            <v>NRD_060</v>
          </cell>
        </row>
        <row r="346">
          <cell r="B346" t="str">
            <v>NRD_060</v>
          </cell>
        </row>
        <row r="347">
          <cell r="B347" t="str">
            <v>EXN_367</v>
          </cell>
        </row>
        <row r="348">
          <cell r="B348" t="str">
            <v>EXN_367</v>
          </cell>
        </row>
        <row r="349">
          <cell r="B349" t="str">
            <v>EXN_367</v>
          </cell>
        </row>
        <row r="350">
          <cell r="B350" t="str">
            <v>EXN_367</v>
          </cell>
        </row>
        <row r="351">
          <cell r="B351" t="str">
            <v>EXN_367</v>
          </cell>
        </row>
        <row r="352">
          <cell r="B352" t="str">
            <v>EXN_367</v>
          </cell>
        </row>
        <row r="353">
          <cell r="B353" t="str">
            <v>EXN_367</v>
          </cell>
        </row>
        <row r="354">
          <cell r="B354" t="str">
            <v>EXN_367</v>
          </cell>
        </row>
        <row r="355">
          <cell r="B355" t="str">
            <v>EXN_367</v>
          </cell>
        </row>
        <row r="356">
          <cell r="B356" t="str">
            <v>OST_264</v>
          </cell>
        </row>
        <row r="357">
          <cell r="B357" t="str">
            <v>OST_264</v>
          </cell>
        </row>
        <row r="358">
          <cell r="B358" t="str">
            <v>OST_264</v>
          </cell>
        </row>
        <row r="359">
          <cell r="B359" t="str">
            <v>OST_264</v>
          </cell>
        </row>
        <row r="360">
          <cell r="B360" t="str">
            <v>OST_264</v>
          </cell>
        </row>
        <row r="361">
          <cell r="B361" t="str">
            <v>OST_264</v>
          </cell>
        </row>
        <row r="362">
          <cell r="B362" t="str">
            <v>OST_264</v>
          </cell>
        </row>
        <row r="363">
          <cell r="B363" t="str">
            <v>OST_264</v>
          </cell>
        </row>
        <row r="364">
          <cell r="B364" t="str">
            <v>OST_264</v>
          </cell>
        </row>
        <row r="365">
          <cell r="B365" t="str">
            <v>OST_264</v>
          </cell>
        </row>
        <row r="366">
          <cell r="B366" t="str">
            <v>OST_264</v>
          </cell>
        </row>
        <row r="367">
          <cell r="B367" t="str">
            <v>OST_264</v>
          </cell>
        </row>
        <row r="368">
          <cell r="B368" t="str">
            <v>EXN_320</v>
          </cell>
        </row>
        <row r="369">
          <cell r="B369" t="str">
            <v>EXN_018</v>
          </cell>
        </row>
        <row r="370">
          <cell r="B370" t="str">
            <v>ADM_012</v>
          </cell>
        </row>
        <row r="371">
          <cell r="B371" t="str">
            <v>EXN_352</v>
          </cell>
        </row>
        <row r="372">
          <cell r="B372" t="str">
            <v>EXN_352</v>
          </cell>
        </row>
        <row r="373">
          <cell r="B373" t="str">
            <v>EXN_352</v>
          </cell>
        </row>
        <row r="374">
          <cell r="B374" t="str">
            <v>EXN_352</v>
          </cell>
        </row>
        <row r="375">
          <cell r="B375" t="str">
            <v>EXN_352</v>
          </cell>
        </row>
        <row r="376">
          <cell r="B376" t="str">
            <v>ADM_232</v>
          </cell>
        </row>
        <row r="377">
          <cell r="B377" t="str">
            <v>OST_221</v>
          </cell>
        </row>
        <row r="378">
          <cell r="B378" t="str">
            <v>OST_221</v>
          </cell>
        </row>
        <row r="379">
          <cell r="B379" t="str">
            <v>OST_221</v>
          </cell>
        </row>
        <row r="380">
          <cell r="B380" t="str">
            <v>OST_221</v>
          </cell>
        </row>
        <row r="381">
          <cell r="B381" t="str">
            <v>OST_221</v>
          </cell>
        </row>
        <row r="382">
          <cell r="B382" t="str">
            <v>OST_221</v>
          </cell>
        </row>
        <row r="383">
          <cell r="B383" t="str">
            <v>SUO_054</v>
          </cell>
        </row>
        <row r="384">
          <cell r="B384" t="str">
            <v>SUO_054</v>
          </cell>
        </row>
        <row r="385">
          <cell r="B385" t="str">
            <v>SUO_106</v>
          </cell>
        </row>
        <row r="386">
          <cell r="B386" t="str">
            <v>EXN_367</v>
          </cell>
        </row>
        <row r="387">
          <cell r="B387" t="str">
            <v>EXN_367</v>
          </cell>
        </row>
        <row r="388">
          <cell r="B388" t="str">
            <v>EXN_367</v>
          </cell>
        </row>
        <row r="389">
          <cell r="B389" t="str">
            <v>OST_264</v>
          </cell>
        </row>
        <row r="390">
          <cell r="B390" t="str">
            <v>OST_264</v>
          </cell>
        </row>
        <row r="391">
          <cell r="B391" t="str">
            <v>OST_264</v>
          </cell>
        </row>
        <row r="392">
          <cell r="B392" t="str">
            <v>OST_264</v>
          </cell>
        </row>
        <row r="393">
          <cell r="B393" t="str">
            <v>OST_264</v>
          </cell>
        </row>
        <row r="394">
          <cell r="B394" t="str">
            <v>OST_264</v>
          </cell>
        </row>
        <row r="395">
          <cell r="B395" t="str">
            <v>OST_264</v>
          </cell>
        </row>
        <row r="396">
          <cell r="B396" t="str">
            <v>OST_264</v>
          </cell>
        </row>
        <row r="397">
          <cell r="B397" t="str">
            <v>OST_264</v>
          </cell>
        </row>
        <row r="398">
          <cell r="B398" t="str">
            <v>NRD_060</v>
          </cell>
        </row>
        <row r="399">
          <cell r="B399" t="str">
            <v>NRD_060</v>
          </cell>
        </row>
        <row r="400">
          <cell r="B400" t="str">
            <v>NRD_060</v>
          </cell>
        </row>
        <row r="401">
          <cell r="B401" t="str">
            <v>ADM_235</v>
          </cell>
        </row>
        <row r="402">
          <cell r="B402" t="str">
            <v>ADM_235</v>
          </cell>
        </row>
        <row r="403">
          <cell r="B403" t="str">
            <v>ADM_235</v>
          </cell>
        </row>
        <row r="404">
          <cell r="B404" t="str">
            <v>EXN_018</v>
          </cell>
        </row>
        <row r="405">
          <cell r="B405" t="str">
            <v>NRD_069</v>
          </cell>
        </row>
        <row r="406">
          <cell r="B406" t="str">
            <v>EXN_512</v>
          </cell>
        </row>
        <row r="407">
          <cell r="B407" t="str">
            <v>EXN_512</v>
          </cell>
        </row>
        <row r="408">
          <cell r="B408" t="str">
            <v>EXN_352</v>
          </cell>
        </row>
        <row r="409">
          <cell r="B409" t="str">
            <v>EXN_352</v>
          </cell>
        </row>
        <row r="410">
          <cell r="B410" t="str">
            <v>EXN_352</v>
          </cell>
        </row>
        <row r="411">
          <cell r="B411" t="str">
            <v>EXN_352</v>
          </cell>
        </row>
        <row r="412">
          <cell r="B412" t="str">
            <v>EXN_352</v>
          </cell>
        </row>
        <row r="413">
          <cell r="B413" t="str">
            <v>EXN_352</v>
          </cell>
        </row>
        <row r="414">
          <cell r="B414" t="str">
            <v>EXN_352</v>
          </cell>
        </row>
        <row r="415">
          <cell r="B415" t="str">
            <v>EXN_352</v>
          </cell>
        </row>
        <row r="416">
          <cell r="B416" t="str">
            <v>EXN_352</v>
          </cell>
        </row>
        <row r="417">
          <cell r="B417" t="str">
            <v>EXN_023</v>
          </cell>
        </row>
        <row r="418">
          <cell r="B418" t="str">
            <v>EXN_073</v>
          </cell>
        </row>
        <row r="419">
          <cell r="B419" t="str">
            <v>EXN_577</v>
          </cell>
        </row>
        <row r="420">
          <cell r="B420" t="str">
            <v>EXN_577</v>
          </cell>
        </row>
        <row r="421">
          <cell r="B421" t="str">
            <v>EXN_577</v>
          </cell>
        </row>
        <row r="422">
          <cell r="B422" t="str">
            <v>EXN_577</v>
          </cell>
        </row>
        <row r="423">
          <cell r="B423" t="str">
            <v>EXN_577</v>
          </cell>
        </row>
        <row r="424">
          <cell r="B424" t="str">
            <v>EXN_577</v>
          </cell>
        </row>
        <row r="425">
          <cell r="B425" t="str">
            <v>EXN_577</v>
          </cell>
        </row>
        <row r="426">
          <cell r="B426" t="str">
            <v>EXN_577</v>
          </cell>
        </row>
        <row r="427">
          <cell r="B427" t="str">
            <v>EXN_577</v>
          </cell>
        </row>
        <row r="428">
          <cell r="B428" t="str">
            <v>ADM_232</v>
          </cell>
        </row>
        <row r="429">
          <cell r="B429" t="str">
            <v>OST_221</v>
          </cell>
        </row>
        <row r="430">
          <cell r="B430" t="str">
            <v>OST_221</v>
          </cell>
        </row>
        <row r="431">
          <cell r="B431" t="str">
            <v>OST_221</v>
          </cell>
        </row>
        <row r="432">
          <cell r="B432" t="str">
            <v>OST_221</v>
          </cell>
        </row>
        <row r="433">
          <cell r="B433" t="str">
            <v>OST_221</v>
          </cell>
        </row>
        <row r="434">
          <cell r="B434" t="str">
            <v>OST_221</v>
          </cell>
        </row>
        <row r="435">
          <cell r="B435" t="str">
            <v>EXN_098</v>
          </cell>
        </row>
        <row r="436">
          <cell r="B436" t="str">
            <v>EXN_510</v>
          </cell>
        </row>
        <row r="437">
          <cell r="B437" t="str">
            <v>NRO_170</v>
          </cell>
        </row>
        <row r="438">
          <cell r="B438" t="str">
            <v>SUO_054</v>
          </cell>
        </row>
        <row r="439">
          <cell r="B439" t="str">
            <v>SUO_054</v>
          </cell>
        </row>
        <row r="440">
          <cell r="B440" t="str">
            <v>SUO_054</v>
          </cell>
        </row>
        <row r="441">
          <cell r="B441" t="str">
            <v>SUO_054</v>
          </cell>
        </row>
        <row r="442">
          <cell r="B442" t="str">
            <v>SUO_054</v>
          </cell>
        </row>
        <row r="443">
          <cell r="B443" t="str">
            <v>SUO_054</v>
          </cell>
        </row>
        <row r="444">
          <cell r="B444" t="str">
            <v>SUO_266</v>
          </cell>
        </row>
        <row r="445">
          <cell r="B445" t="str">
            <v>SUO_266</v>
          </cell>
        </row>
        <row r="446">
          <cell r="B446" t="str">
            <v>SUO_266</v>
          </cell>
        </row>
        <row r="447">
          <cell r="B447" t="str">
            <v>SUO_266</v>
          </cell>
        </row>
        <row r="448">
          <cell r="B448" t="str">
            <v>SUO_266</v>
          </cell>
        </row>
        <row r="449">
          <cell r="B449" t="str">
            <v>SUO_266</v>
          </cell>
        </row>
        <row r="450">
          <cell r="B450" t="str">
            <v>ADM_026</v>
          </cell>
        </row>
        <row r="451">
          <cell r="B451" t="str">
            <v>EXN_353</v>
          </cell>
        </row>
        <row r="452">
          <cell r="B452" t="str">
            <v>OST_361</v>
          </cell>
        </row>
        <row r="453">
          <cell r="B453" t="str">
            <v>OST_361</v>
          </cell>
        </row>
        <row r="454">
          <cell r="B454" t="str">
            <v>OST_361</v>
          </cell>
        </row>
        <row r="455">
          <cell r="B455" t="str">
            <v>EXN_212</v>
          </cell>
        </row>
        <row r="456">
          <cell r="B456" t="str">
            <v>NRO_037</v>
          </cell>
        </row>
        <row r="457">
          <cell r="B457" t="str">
            <v>SUO_106</v>
          </cell>
        </row>
        <row r="458">
          <cell r="B458" t="str">
            <v>OST_342</v>
          </cell>
        </row>
        <row r="459">
          <cell r="B459" t="str">
            <v>OST_039</v>
          </cell>
        </row>
        <row r="460">
          <cell r="B460" t="str">
            <v>EXN_154</v>
          </cell>
        </row>
        <row r="461">
          <cell r="B461" t="str">
            <v>SUO_046</v>
          </cell>
        </row>
        <row r="462">
          <cell r="B462" t="str">
            <v>EXN_367</v>
          </cell>
        </row>
        <row r="463">
          <cell r="B463" t="str">
            <v>EXN_367</v>
          </cell>
        </row>
        <row r="464">
          <cell r="B464" t="str">
            <v>EXN_367</v>
          </cell>
        </row>
        <row r="465">
          <cell r="B465" t="str">
            <v>OST_264</v>
          </cell>
        </row>
        <row r="466">
          <cell r="B466" t="str">
            <v>OST_264</v>
          </cell>
        </row>
        <row r="467">
          <cell r="B467" t="str">
            <v>OST_264</v>
          </cell>
        </row>
        <row r="468">
          <cell r="B468" t="str">
            <v>OST_264</v>
          </cell>
        </row>
        <row r="469">
          <cell r="B469" t="str">
            <v>OST_264</v>
          </cell>
        </row>
        <row r="470">
          <cell r="B470" t="str">
            <v>OST_264</v>
          </cell>
        </row>
        <row r="471">
          <cell r="B471" t="str">
            <v>OST_264</v>
          </cell>
        </row>
        <row r="472">
          <cell r="B472" t="str">
            <v>OST_264</v>
          </cell>
        </row>
        <row r="473">
          <cell r="B473" t="str">
            <v>OST_264</v>
          </cell>
        </row>
        <row r="474">
          <cell r="B474" t="str">
            <v>OST_264</v>
          </cell>
        </row>
        <row r="475">
          <cell r="B475" t="str">
            <v>EXN_212</v>
          </cell>
        </row>
        <row r="476">
          <cell r="B476" t="str">
            <v>NRO_169</v>
          </cell>
        </row>
        <row r="477">
          <cell r="B477" t="str">
            <v>NRO_169</v>
          </cell>
        </row>
        <row r="478">
          <cell r="B478" t="str">
            <v>NRO_169</v>
          </cell>
        </row>
        <row r="479">
          <cell r="B479" t="str">
            <v>NRO_169</v>
          </cell>
        </row>
        <row r="480">
          <cell r="B480" t="str">
            <v>NRO_169</v>
          </cell>
        </row>
        <row r="481">
          <cell r="B481" t="str">
            <v>NRO_169</v>
          </cell>
        </row>
        <row r="482">
          <cell r="B482" t="str">
            <v>NRO_169</v>
          </cell>
        </row>
        <row r="483">
          <cell r="B483" t="str">
            <v>NRO_169</v>
          </cell>
        </row>
        <row r="484">
          <cell r="B484" t="str">
            <v>NRO_169</v>
          </cell>
        </row>
        <row r="485">
          <cell r="B485" t="str">
            <v>NRO_169</v>
          </cell>
        </row>
        <row r="486">
          <cell r="B486" t="str">
            <v>NRO_169</v>
          </cell>
        </row>
        <row r="487">
          <cell r="B487" t="str">
            <v>NRO_169</v>
          </cell>
        </row>
        <row r="488">
          <cell r="B488" t="str">
            <v>OST_275</v>
          </cell>
        </row>
        <row r="489">
          <cell r="B489" t="str">
            <v>SUO_073</v>
          </cell>
        </row>
        <row r="490">
          <cell r="B490" t="str">
            <v>SUO_298</v>
          </cell>
        </row>
        <row r="491">
          <cell r="B491" t="str">
            <v>SUO_298</v>
          </cell>
        </row>
        <row r="492">
          <cell r="B492" t="str">
            <v>SUO_298</v>
          </cell>
        </row>
        <row r="493">
          <cell r="B493" t="str">
            <v>SUO_298</v>
          </cell>
        </row>
        <row r="494">
          <cell r="B494" t="str">
            <v>SUO_298</v>
          </cell>
        </row>
        <row r="495">
          <cell r="B495" t="str">
            <v>SUO_298</v>
          </cell>
        </row>
        <row r="496">
          <cell r="B496" t="str">
            <v>SUO_298</v>
          </cell>
        </row>
        <row r="497">
          <cell r="B497" t="str">
            <v>SUO_298</v>
          </cell>
        </row>
        <row r="498">
          <cell r="B498" t="str">
            <v>SUO_298</v>
          </cell>
        </row>
        <row r="499">
          <cell r="B499" t="str">
            <v>SUO_298</v>
          </cell>
        </row>
        <row r="500">
          <cell r="B500" t="str">
            <v>SUO_298</v>
          </cell>
        </row>
        <row r="501">
          <cell r="B501" t="str">
            <v>SUO_298</v>
          </cell>
        </row>
        <row r="502">
          <cell r="B502" t="str">
            <v>OST_139</v>
          </cell>
        </row>
        <row r="503">
          <cell r="B503" t="str">
            <v>OST_411</v>
          </cell>
        </row>
        <row r="504">
          <cell r="B504" t="str">
            <v>OST_138</v>
          </cell>
        </row>
        <row r="505">
          <cell r="B505" t="str">
            <v>NRO_170</v>
          </cell>
        </row>
        <row r="506">
          <cell r="B506" t="str">
            <v>NRO_170</v>
          </cell>
        </row>
        <row r="507">
          <cell r="B507" t="str">
            <v>NRO_170</v>
          </cell>
        </row>
        <row r="508">
          <cell r="B508" t="str">
            <v>NRO_170</v>
          </cell>
        </row>
        <row r="509">
          <cell r="B509" t="str">
            <v>NRO_170</v>
          </cell>
        </row>
        <row r="510">
          <cell r="B510" t="str">
            <v>NRO_170</v>
          </cell>
        </row>
        <row r="511">
          <cell r="B511" t="str">
            <v>NRO_170</v>
          </cell>
        </row>
        <row r="512">
          <cell r="B512" t="str">
            <v>OST_368</v>
          </cell>
        </row>
        <row r="513">
          <cell r="B513" t="str">
            <v>OST_368</v>
          </cell>
        </row>
        <row r="514">
          <cell r="B514" t="str">
            <v>OST_368</v>
          </cell>
        </row>
        <row r="515">
          <cell r="B515" t="str">
            <v>OST_368</v>
          </cell>
        </row>
        <row r="516">
          <cell r="B516" t="str">
            <v>SUO_211</v>
          </cell>
        </row>
        <row r="517">
          <cell r="B517" t="str">
            <v>SUO_301</v>
          </cell>
        </row>
        <row r="518">
          <cell r="B518" t="str">
            <v>SUO_301</v>
          </cell>
        </row>
        <row r="519">
          <cell r="B519" t="str">
            <v>SUO_301</v>
          </cell>
        </row>
        <row r="520">
          <cell r="B520" t="str">
            <v>SUO_301</v>
          </cell>
        </row>
        <row r="521">
          <cell r="B521" t="str">
            <v>SUO_301</v>
          </cell>
        </row>
        <row r="522">
          <cell r="B522" t="str">
            <v>SUO_301</v>
          </cell>
        </row>
        <row r="523">
          <cell r="B523" t="str">
            <v>SUO_301</v>
          </cell>
        </row>
        <row r="524">
          <cell r="B524" t="str">
            <v>SUO_301</v>
          </cell>
        </row>
        <row r="525">
          <cell r="B525" t="str">
            <v>SUO_301</v>
          </cell>
        </row>
        <row r="526">
          <cell r="B526" t="str">
            <v>SUO_301</v>
          </cell>
        </row>
        <row r="527">
          <cell r="B527" t="str">
            <v>EXN_353</v>
          </cell>
        </row>
        <row r="528">
          <cell r="B528" t="str">
            <v>OST_361</v>
          </cell>
        </row>
        <row r="529">
          <cell r="B529" t="str">
            <v>OST_361</v>
          </cell>
        </row>
        <row r="530">
          <cell r="B530" t="str">
            <v>OST_361</v>
          </cell>
        </row>
        <row r="531">
          <cell r="B531" t="str">
            <v>OST_361</v>
          </cell>
        </row>
        <row r="532">
          <cell r="B532" t="str">
            <v>OST_359</v>
          </cell>
        </row>
        <row r="533">
          <cell r="B533" t="str">
            <v>OST_359</v>
          </cell>
        </row>
        <row r="534">
          <cell r="B534" t="str">
            <v>OST_359</v>
          </cell>
        </row>
        <row r="535">
          <cell r="B535" t="str">
            <v>OST_359</v>
          </cell>
        </row>
        <row r="536">
          <cell r="B536" t="str">
            <v>OST_359</v>
          </cell>
        </row>
        <row r="537">
          <cell r="B537" t="str">
            <v>OST_359</v>
          </cell>
        </row>
        <row r="538">
          <cell r="B538" t="str">
            <v>OST_359</v>
          </cell>
        </row>
        <row r="539">
          <cell r="B539" t="str">
            <v>OST_411</v>
          </cell>
        </row>
        <row r="540">
          <cell r="B540" t="str">
            <v>OST_411</v>
          </cell>
        </row>
        <row r="541">
          <cell r="B541" t="str">
            <v>NRD_188</v>
          </cell>
        </row>
        <row r="542">
          <cell r="B542" t="str">
            <v>EXN_074</v>
          </cell>
        </row>
        <row r="543">
          <cell r="B543" t="str">
            <v>ADM_232</v>
          </cell>
        </row>
        <row r="544">
          <cell r="B544" t="str">
            <v>ADM_232</v>
          </cell>
        </row>
        <row r="545">
          <cell r="B545" t="str">
            <v>NRD_264</v>
          </cell>
        </row>
        <row r="546">
          <cell r="B546" t="str">
            <v>NRD_264</v>
          </cell>
        </row>
        <row r="547">
          <cell r="B547" t="str">
            <v>OST_409</v>
          </cell>
        </row>
        <row r="548">
          <cell r="B548" t="str">
            <v>OST_420</v>
          </cell>
        </row>
        <row r="549">
          <cell r="B549" t="str">
            <v>OST_375</v>
          </cell>
        </row>
        <row r="550">
          <cell r="B550" t="str">
            <v>OST_374</v>
          </cell>
        </row>
        <row r="551">
          <cell r="B551" t="str">
            <v>OST_328</v>
          </cell>
        </row>
        <row r="552">
          <cell r="B552" t="str">
            <v>OST_388</v>
          </cell>
        </row>
        <row r="553">
          <cell r="B553" t="str">
            <v>OST_419</v>
          </cell>
        </row>
        <row r="554">
          <cell r="B554" t="str">
            <v>SUO_266</v>
          </cell>
        </row>
        <row r="555">
          <cell r="B555" t="str">
            <v>OST_906</v>
          </cell>
        </row>
        <row r="556">
          <cell r="B556" t="str">
            <v>OST_343</v>
          </cell>
        </row>
        <row r="557">
          <cell r="B557" t="str">
            <v>SUD_144</v>
          </cell>
        </row>
        <row r="558">
          <cell r="B558" t="str">
            <v>SUO_186</v>
          </cell>
        </row>
        <row r="559">
          <cell r="B559" t="str">
            <v>SUO_170</v>
          </cell>
        </row>
        <row r="560">
          <cell r="B560" t="str">
            <v>OST_283</v>
          </cell>
        </row>
        <row r="561">
          <cell r="B561" t="str">
            <v>OST_342</v>
          </cell>
        </row>
        <row r="562">
          <cell r="B562" t="str">
            <v>OST_039</v>
          </cell>
        </row>
        <row r="563">
          <cell r="B563" t="str">
            <v>EXN_246</v>
          </cell>
        </row>
        <row r="564">
          <cell r="B564" t="str">
            <v>EXN_246</v>
          </cell>
        </row>
      </sheetData>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ells down 13042026 8h14"/>
      <sheetName val="cells down 13042026 12h31"/>
      <sheetName val="cells down 13042026 16h33 "/>
      <sheetName val="cells down 14042026 8h29"/>
      <sheetName val="cells down 14042026 12h07"/>
      <sheetName val="cells down 14042026 16h32"/>
      <sheetName val="cells down 15042026 8h31"/>
      <sheetName val="cells down 15042026 14h41"/>
      <sheetName val="cells down 15042026 17h25"/>
      <sheetName val="cells down 16042026 8h23"/>
      <sheetName val="cells down 16042026 12h03"/>
      <sheetName val="cells down 16042026 16h58"/>
      <sheetName val="cells down 17042026 9H"/>
      <sheetName val="cells down 17042026 12h51"/>
      <sheetName val="cells down 17042026 17h"/>
      <sheetName val="cells down 18042026 8h"/>
      <sheetName val="cells down 18042026 16h38"/>
      <sheetName val="cells down 19042026 9H40"/>
      <sheetName val="Sheet4"/>
      <sheetName val="Active Alarms Data"/>
      <sheetName val="Sheet2"/>
      <sheetName val="Rapport  "/>
      <sheetName val="Breackdown-Global "/>
      <sheetName val="New"/>
      <sheetName val="UP"/>
      <sheetName val="TREND ZTE Cells"/>
      <sheetName val="cells down 18042026 16h38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1">
          <cell r="B1" t="str">
            <v>Site code</v>
          </cell>
        </row>
        <row r="2">
          <cell r="B2" t="str">
            <v>CTR_457</v>
          </cell>
        </row>
        <row r="3">
          <cell r="B3" t="str">
            <v>CTR_778</v>
          </cell>
        </row>
        <row r="4">
          <cell r="B4" t="str">
            <v>CTR_778</v>
          </cell>
        </row>
        <row r="5">
          <cell r="B5" t="str">
            <v>CTR_778</v>
          </cell>
        </row>
        <row r="6">
          <cell r="B6" t="str">
            <v>CTR_778</v>
          </cell>
        </row>
        <row r="7">
          <cell r="B7" t="str">
            <v>CTR_778</v>
          </cell>
        </row>
        <row r="8">
          <cell r="B8" t="str">
            <v>CTR_778</v>
          </cell>
        </row>
        <row r="9">
          <cell r="B9" t="str">
            <v>CTR_778</v>
          </cell>
        </row>
        <row r="10">
          <cell r="B10" t="str">
            <v>CTR_778</v>
          </cell>
        </row>
        <row r="11">
          <cell r="B11" t="str">
            <v>CTR_778</v>
          </cell>
        </row>
        <row r="12">
          <cell r="B12" t="str">
            <v>CTR_115</v>
          </cell>
        </row>
        <row r="13">
          <cell r="B13" t="str">
            <v>CTR_115</v>
          </cell>
        </row>
        <row r="14">
          <cell r="B14" t="str">
            <v>CTR_112</v>
          </cell>
        </row>
        <row r="15">
          <cell r="B15" t="str">
            <v>CTR_112</v>
          </cell>
        </row>
        <row r="16">
          <cell r="B16" t="str">
            <v>CTR_112</v>
          </cell>
        </row>
        <row r="17">
          <cell r="B17" t="str">
            <v>CTR_112</v>
          </cell>
        </row>
        <row r="18">
          <cell r="B18" t="str">
            <v>CTR_112</v>
          </cell>
        </row>
        <row r="19">
          <cell r="B19" t="str">
            <v>CTR_112</v>
          </cell>
        </row>
        <row r="20">
          <cell r="B20" t="str">
            <v>CTR_112</v>
          </cell>
        </row>
        <row r="21">
          <cell r="B21" t="str">
            <v>CTR_112</v>
          </cell>
        </row>
        <row r="22">
          <cell r="B22" t="str">
            <v>CTR_112</v>
          </cell>
        </row>
        <row r="23">
          <cell r="B23" t="str">
            <v>SUD_099</v>
          </cell>
        </row>
        <row r="24">
          <cell r="B24" t="str">
            <v>SUD_099</v>
          </cell>
        </row>
        <row r="25">
          <cell r="B25" t="str">
            <v>SUD_099</v>
          </cell>
        </row>
        <row r="26">
          <cell r="B26" t="str">
            <v>CTR_851</v>
          </cell>
        </row>
        <row r="27">
          <cell r="B27" t="str">
            <v>CTR_851</v>
          </cell>
        </row>
        <row r="28">
          <cell r="B28" t="str">
            <v>CTR_851</v>
          </cell>
        </row>
        <row r="29">
          <cell r="B29" t="str">
            <v>CTR_851</v>
          </cell>
        </row>
        <row r="30">
          <cell r="B30" t="str">
            <v>CTR_851</v>
          </cell>
        </row>
        <row r="31">
          <cell r="B31" t="str">
            <v>CTR_851</v>
          </cell>
        </row>
        <row r="32">
          <cell r="B32" t="str">
            <v>LIT_613</v>
          </cell>
        </row>
        <row r="33">
          <cell r="B33" t="str">
            <v>LIT_613</v>
          </cell>
        </row>
        <row r="34">
          <cell r="B34" t="str">
            <v>LIT_613</v>
          </cell>
        </row>
        <row r="35">
          <cell r="B35" t="str">
            <v>LIT_613</v>
          </cell>
        </row>
        <row r="36">
          <cell r="B36" t="str">
            <v>LIT_613</v>
          </cell>
        </row>
        <row r="37">
          <cell r="B37" t="str">
            <v>LIT_613</v>
          </cell>
        </row>
        <row r="38">
          <cell r="B38" t="str">
            <v>LIT_613</v>
          </cell>
        </row>
        <row r="39">
          <cell r="B39" t="str">
            <v>LIT_613</v>
          </cell>
        </row>
        <row r="40">
          <cell r="B40" t="str">
            <v>LIT_613</v>
          </cell>
        </row>
        <row r="41">
          <cell r="B41" t="str">
            <v>LIT_613</v>
          </cell>
        </row>
        <row r="42">
          <cell r="B42" t="str">
            <v>LIT_613</v>
          </cell>
        </row>
        <row r="43">
          <cell r="B43" t="str">
            <v>LIT_613</v>
          </cell>
        </row>
        <row r="44">
          <cell r="B44" t="str">
            <v>LIT_613</v>
          </cell>
        </row>
        <row r="45">
          <cell r="B45" t="str">
            <v>LIT_613</v>
          </cell>
        </row>
        <row r="46">
          <cell r="B46" t="str">
            <v>LIT_613</v>
          </cell>
        </row>
        <row r="47">
          <cell r="B47" t="str">
            <v>LIT_613</v>
          </cell>
        </row>
        <row r="48">
          <cell r="B48" t="str">
            <v>LIT_613</v>
          </cell>
        </row>
        <row r="49">
          <cell r="B49" t="str">
            <v>LIT_613</v>
          </cell>
        </row>
        <row r="50">
          <cell r="B50" t="str">
            <v>LIT_613</v>
          </cell>
        </row>
        <row r="51">
          <cell r="B51" t="str">
            <v>CTR_778</v>
          </cell>
        </row>
        <row r="52">
          <cell r="B52" t="str">
            <v>CTR_020</v>
          </cell>
        </row>
        <row r="53">
          <cell r="B53" t="str">
            <v>CTR_020</v>
          </cell>
        </row>
        <row r="54">
          <cell r="B54" t="str">
            <v>CTR_020</v>
          </cell>
        </row>
        <row r="55">
          <cell r="B55" t="str">
            <v>CTR_020</v>
          </cell>
        </row>
        <row r="56">
          <cell r="B56" t="str">
            <v>CTR_020</v>
          </cell>
        </row>
        <row r="57">
          <cell r="B57" t="str">
            <v>CTR_020</v>
          </cell>
        </row>
        <row r="58">
          <cell r="B58" t="str">
            <v>CTR_020</v>
          </cell>
        </row>
        <row r="59">
          <cell r="B59" t="str">
            <v>CTR_020</v>
          </cell>
        </row>
        <row r="60">
          <cell r="B60" t="str">
            <v>CTR_020</v>
          </cell>
        </row>
        <row r="61">
          <cell r="B61" t="str">
            <v>CTR_457</v>
          </cell>
        </row>
        <row r="62">
          <cell r="B62" t="str">
            <v>CTR_457</v>
          </cell>
        </row>
        <row r="63">
          <cell r="B63" t="str">
            <v>CTR_457</v>
          </cell>
        </row>
        <row r="64">
          <cell r="B64" t="str">
            <v>CTR_457</v>
          </cell>
        </row>
        <row r="65">
          <cell r="B65" t="str">
            <v>CTR_868</v>
          </cell>
        </row>
        <row r="66">
          <cell r="B66" t="str">
            <v>CTR_868</v>
          </cell>
        </row>
        <row r="67">
          <cell r="B67" t="str">
            <v>CTR_868</v>
          </cell>
        </row>
        <row r="68">
          <cell r="B68" t="str">
            <v>CTR_868</v>
          </cell>
        </row>
        <row r="69">
          <cell r="B69" t="str">
            <v>CTR_868</v>
          </cell>
        </row>
        <row r="70">
          <cell r="B70" t="str">
            <v>CTR_868</v>
          </cell>
        </row>
        <row r="71">
          <cell r="B71" t="str">
            <v>CTR_868</v>
          </cell>
        </row>
        <row r="72">
          <cell r="B72" t="str">
            <v>CTR_868</v>
          </cell>
        </row>
        <row r="73">
          <cell r="B73" t="str">
            <v>CTR_868</v>
          </cell>
        </row>
        <row r="74">
          <cell r="B74" t="str">
            <v>CTR_463</v>
          </cell>
        </row>
        <row r="75">
          <cell r="B75" t="str">
            <v>CTR_463</v>
          </cell>
        </row>
        <row r="76">
          <cell r="B76" t="str">
            <v>CTR_463</v>
          </cell>
        </row>
        <row r="77">
          <cell r="B77" t="str">
            <v>CTR_463</v>
          </cell>
        </row>
        <row r="78">
          <cell r="B78" t="str">
            <v>CTR_463</v>
          </cell>
        </row>
        <row r="79">
          <cell r="B79" t="str">
            <v>CTR_463</v>
          </cell>
        </row>
        <row r="80">
          <cell r="B80" t="str">
            <v>CTR_463</v>
          </cell>
        </row>
        <row r="81">
          <cell r="B81" t="str">
            <v>CTR_463</v>
          </cell>
        </row>
        <row r="82">
          <cell r="B82" t="str">
            <v>CTR_463</v>
          </cell>
        </row>
        <row r="83">
          <cell r="B83" t="str">
            <v>CTR_112</v>
          </cell>
        </row>
        <row r="84">
          <cell r="B84" t="str">
            <v>CTR_112</v>
          </cell>
        </row>
        <row r="85">
          <cell r="B85" t="str">
            <v>CTR_112</v>
          </cell>
        </row>
        <row r="86">
          <cell r="B86" t="str">
            <v>CTR_112</v>
          </cell>
        </row>
        <row r="87">
          <cell r="B87" t="str">
            <v>CTR_112</v>
          </cell>
        </row>
        <row r="88">
          <cell r="B88" t="str">
            <v>CTR_112</v>
          </cell>
        </row>
        <row r="89">
          <cell r="B89" t="str">
            <v>CTR_112</v>
          </cell>
        </row>
        <row r="90">
          <cell r="B90" t="str">
            <v>CTR_112</v>
          </cell>
        </row>
        <row r="91">
          <cell r="B91" t="str">
            <v>CTR_112</v>
          </cell>
        </row>
        <row r="92">
          <cell r="B92" t="str">
            <v>LIT_728</v>
          </cell>
        </row>
        <row r="93">
          <cell r="B93" t="str">
            <v>LIT_728</v>
          </cell>
        </row>
        <row r="94">
          <cell r="B94" t="str">
            <v>LIT_728</v>
          </cell>
        </row>
        <row r="95">
          <cell r="B95" t="str">
            <v>LIT_728</v>
          </cell>
        </row>
        <row r="96">
          <cell r="B96" t="str">
            <v>LIT_728</v>
          </cell>
        </row>
        <row r="97">
          <cell r="B97" t="str">
            <v>LIT_728</v>
          </cell>
        </row>
        <row r="98">
          <cell r="B98" t="str">
            <v>LIT_728</v>
          </cell>
        </row>
        <row r="99">
          <cell r="B99" t="str">
            <v>LIT_728</v>
          </cell>
        </row>
        <row r="100">
          <cell r="B100" t="str">
            <v>LIT_728</v>
          </cell>
        </row>
        <row r="101">
          <cell r="B101" t="str">
            <v>LIT_728</v>
          </cell>
        </row>
        <row r="102">
          <cell r="B102" t="str">
            <v>CTR_675</v>
          </cell>
        </row>
        <row r="103">
          <cell r="B103" t="str">
            <v>CTR_675</v>
          </cell>
        </row>
        <row r="104">
          <cell r="B104" t="str">
            <v>CTR_675</v>
          </cell>
        </row>
        <row r="105">
          <cell r="B105" t="str">
            <v>CTR_675</v>
          </cell>
        </row>
        <row r="106">
          <cell r="B106" t="str">
            <v>CTR_675</v>
          </cell>
        </row>
        <row r="107">
          <cell r="B107" t="str">
            <v>CTR_675</v>
          </cell>
        </row>
        <row r="108">
          <cell r="B108" t="str">
            <v>CTR_675</v>
          </cell>
        </row>
        <row r="109">
          <cell r="B109" t="str">
            <v>CTR_675</v>
          </cell>
        </row>
        <row r="110">
          <cell r="B110" t="str">
            <v>CTR_675</v>
          </cell>
        </row>
        <row r="111">
          <cell r="B111" t="str">
            <v>CTR_952</v>
          </cell>
        </row>
        <row r="112">
          <cell r="B112" t="str">
            <v>CTR_832</v>
          </cell>
        </row>
        <row r="113">
          <cell r="B113" t="str">
            <v>CTR_633</v>
          </cell>
        </row>
        <row r="114">
          <cell r="B114" t="str">
            <v>CTR_633</v>
          </cell>
        </row>
        <row r="115">
          <cell r="B115" t="str">
            <v>CTR_633</v>
          </cell>
        </row>
        <row r="116">
          <cell r="B116" t="str">
            <v>CTR_633</v>
          </cell>
        </row>
        <row r="117">
          <cell r="B117" t="str">
            <v>CTR_633</v>
          </cell>
        </row>
        <row r="118">
          <cell r="B118" t="str">
            <v>CTR_633</v>
          </cell>
        </row>
        <row r="119">
          <cell r="B119" t="str">
            <v>CTR_633</v>
          </cell>
        </row>
        <row r="120">
          <cell r="B120" t="str">
            <v>CTR_633</v>
          </cell>
        </row>
        <row r="121">
          <cell r="B121" t="str">
            <v>CTR_633</v>
          </cell>
        </row>
        <row r="122">
          <cell r="B122" t="str">
            <v>SUD_122</v>
          </cell>
        </row>
        <row r="123">
          <cell r="B123" t="str">
            <v>SUD_122</v>
          </cell>
        </row>
        <row r="124">
          <cell r="B124" t="str">
            <v>SUD_122</v>
          </cell>
        </row>
        <row r="125">
          <cell r="B125" t="str">
            <v>SUD_122</v>
          </cell>
        </row>
        <row r="126">
          <cell r="B126" t="str">
            <v>CTR_478</v>
          </cell>
        </row>
        <row r="127">
          <cell r="B127" t="str">
            <v>CTR_478</v>
          </cell>
        </row>
        <row r="128">
          <cell r="B128" t="str">
            <v>CTR_478</v>
          </cell>
        </row>
        <row r="129">
          <cell r="B129" t="str">
            <v>CTR_478</v>
          </cell>
        </row>
        <row r="130">
          <cell r="B130" t="str">
            <v>CTR_478</v>
          </cell>
        </row>
        <row r="131">
          <cell r="B131" t="str">
            <v>CTR_478</v>
          </cell>
        </row>
        <row r="132">
          <cell r="B132" t="str">
            <v>CTR_478</v>
          </cell>
        </row>
        <row r="133">
          <cell r="B133" t="str">
            <v>CTR_478</v>
          </cell>
        </row>
        <row r="134">
          <cell r="B134" t="str">
            <v>CTR_478</v>
          </cell>
        </row>
        <row r="135">
          <cell r="B135" t="str">
            <v>SUD_054</v>
          </cell>
        </row>
        <row r="136">
          <cell r="B136" t="str">
            <v>CTR_449</v>
          </cell>
        </row>
        <row r="137">
          <cell r="B137" t="str">
            <v>CTR_449</v>
          </cell>
        </row>
        <row r="138">
          <cell r="B138" t="str">
            <v>CTR_449</v>
          </cell>
        </row>
        <row r="139">
          <cell r="B139" t="str">
            <v>CTR_449</v>
          </cell>
        </row>
        <row r="140">
          <cell r="B140" t="str">
            <v>CTR_449</v>
          </cell>
        </row>
        <row r="141">
          <cell r="B141" t="str">
            <v>CTR_449</v>
          </cell>
        </row>
        <row r="142">
          <cell r="B142" t="str">
            <v>CTR_449</v>
          </cell>
        </row>
        <row r="143">
          <cell r="B143" t="str">
            <v>CTR_449</v>
          </cell>
        </row>
        <row r="144">
          <cell r="B144" t="str">
            <v>CTR_449</v>
          </cell>
        </row>
        <row r="145">
          <cell r="B145" t="str">
            <v>CTR_652</v>
          </cell>
        </row>
        <row r="146">
          <cell r="B146" t="str">
            <v>CTR_652</v>
          </cell>
        </row>
        <row r="147">
          <cell r="B147" t="str">
            <v>CTR_652</v>
          </cell>
        </row>
        <row r="148">
          <cell r="B148" t="str">
            <v>CTR_652</v>
          </cell>
        </row>
        <row r="149">
          <cell r="B149" t="str">
            <v>CTR_652</v>
          </cell>
        </row>
        <row r="150">
          <cell r="B150" t="str">
            <v>CTR_652</v>
          </cell>
        </row>
        <row r="151">
          <cell r="B151" t="str">
            <v>CTR_652</v>
          </cell>
        </row>
        <row r="152">
          <cell r="B152" t="str">
            <v>CTR_652</v>
          </cell>
        </row>
        <row r="153">
          <cell r="B153" t="str">
            <v>CTR_652</v>
          </cell>
        </row>
        <row r="154">
          <cell r="B154" t="str">
            <v>CTR_102</v>
          </cell>
        </row>
        <row r="155">
          <cell r="B155" t="str">
            <v>CTR_102</v>
          </cell>
        </row>
        <row r="156">
          <cell r="B156" t="str">
            <v>CTR_102</v>
          </cell>
        </row>
        <row r="157">
          <cell r="B157" t="str">
            <v>CTR_102</v>
          </cell>
        </row>
        <row r="158">
          <cell r="B158" t="str">
            <v>CTR_102</v>
          </cell>
        </row>
        <row r="159">
          <cell r="B159" t="str">
            <v>CTR_102</v>
          </cell>
        </row>
        <row r="160">
          <cell r="B160" t="str">
            <v>CTR_102</v>
          </cell>
        </row>
        <row r="161">
          <cell r="B161" t="str">
            <v>CTR_102</v>
          </cell>
        </row>
        <row r="162">
          <cell r="B162" t="str">
            <v>CTR_102</v>
          </cell>
        </row>
        <row r="163">
          <cell r="B163" t="str">
            <v>CTR_011</v>
          </cell>
        </row>
        <row r="164">
          <cell r="B164" t="str">
            <v>CTR_197</v>
          </cell>
        </row>
        <row r="165">
          <cell r="B165" t="str">
            <v>CTR_011</v>
          </cell>
        </row>
        <row r="166">
          <cell r="B166" t="str">
            <v>CTR_197</v>
          </cell>
        </row>
        <row r="167">
          <cell r="B167" t="str">
            <v>CTR_197</v>
          </cell>
        </row>
        <row r="168">
          <cell r="B168" t="str">
            <v>CTR_824</v>
          </cell>
        </row>
        <row r="169">
          <cell r="B169" t="str">
            <v>CTR_011</v>
          </cell>
        </row>
        <row r="170">
          <cell r="B170" t="str">
            <v>CTR_086</v>
          </cell>
        </row>
        <row r="171">
          <cell r="B171" t="str">
            <v>CTR_682</v>
          </cell>
        </row>
        <row r="172">
          <cell r="B172" t="str">
            <v>CTR_011</v>
          </cell>
        </row>
        <row r="173">
          <cell r="B173" t="str">
            <v>CTR_917</v>
          </cell>
        </row>
        <row r="174">
          <cell r="B174" t="str">
            <v>CTR_124</v>
          </cell>
        </row>
        <row r="175">
          <cell r="B175" t="str">
            <v>CTR_086</v>
          </cell>
        </row>
        <row r="176">
          <cell r="B176" t="str">
            <v>CTR_824</v>
          </cell>
        </row>
        <row r="177">
          <cell r="B177" t="str">
            <v>CTR_682</v>
          </cell>
        </row>
        <row r="178">
          <cell r="B178" t="str">
            <v>CTR_011</v>
          </cell>
        </row>
        <row r="179">
          <cell r="B179" t="str">
            <v>CTR_917</v>
          </cell>
        </row>
        <row r="180">
          <cell r="B180" t="str">
            <v>CTR_824</v>
          </cell>
        </row>
        <row r="181">
          <cell r="B181" t="str">
            <v>CTR_086</v>
          </cell>
        </row>
        <row r="182">
          <cell r="B182" t="str">
            <v>CTR_682</v>
          </cell>
        </row>
        <row r="183">
          <cell r="B183" t="str">
            <v>CTR_011</v>
          </cell>
        </row>
        <row r="184">
          <cell r="B184" t="str">
            <v>CTR_323</v>
          </cell>
        </row>
        <row r="185">
          <cell r="B185" t="str">
            <v>CTR_197</v>
          </cell>
        </row>
        <row r="186">
          <cell r="B186" t="str">
            <v>CTR_917</v>
          </cell>
        </row>
        <row r="187">
          <cell r="B187" t="str">
            <v>CTR_093</v>
          </cell>
        </row>
        <row r="188">
          <cell r="B188" t="str">
            <v>CTR_075</v>
          </cell>
        </row>
        <row r="189">
          <cell r="B189" t="str">
            <v>CTR_682</v>
          </cell>
        </row>
        <row r="190">
          <cell r="B190" t="str">
            <v>CTR_197</v>
          </cell>
        </row>
        <row r="191">
          <cell r="B191" t="str">
            <v>CTR_824</v>
          </cell>
        </row>
        <row r="192">
          <cell r="B192" t="str">
            <v>CTR_323</v>
          </cell>
        </row>
        <row r="193">
          <cell r="B193" t="str">
            <v>CTR_917</v>
          </cell>
        </row>
        <row r="194">
          <cell r="B194" t="str">
            <v>CTR_093</v>
          </cell>
        </row>
        <row r="195">
          <cell r="B195" t="str">
            <v>CTR_075</v>
          </cell>
        </row>
        <row r="196">
          <cell r="B196" t="str">
            <v>CTR_323</v>
          </cell>
        </row>
        <row r="197">
          <cell r="B197" t="str">
            <v>CTR_197</v>
          </cell>
        </row>
        <row r="198">
          <cell r="B198" t="str">
            <v>CTR_917</v>
          </cell>
        </row>
        <row r="199">
          <cell r="B199" t="str">
            <v>CTR_124</v>
          </cell>
        </row>
        <row r="200">
          <cell r="B200" t="str">
            <v>CTR_075</v>
          </cell>
        </row>
        <row r="201">
          <cell r="B201" t="str">
            <v>CTR_093</v>
          </cell>
        </row>
        <row r="202">
          <cell r="B202" t="str">
            <v>CTR_011</v>
          </cell>
        </row>
        <row r="203">
          <cell r="B203" t="str">
            <v>CTR_323</v>
          </cell>
        </row>
        <row r="204">
          <cell r="B204" t="str">
            <v>CTR_917</v>
          </cell>
        </row>
        <row r="205">
          <cell r="B205" t="str">
            <v>CTR_124</v>
          </cell>
        </row>
        <row r="206">
          <cell r="B206" t="str">
            <v>CTR_075</v>
          </cell>
        </row>
        <row r="207">
          <cell r="B207" t="str">
            <v>CTR_086</v>
          </cell>
        </row>
        <row r="208">
          <cell r="B208" t="str">
            <v>CTR_323</v>
          </cell>
        </row>
        <row r="209">
          <cell r="B209" t="str">
            <v>CTR_011</v>
          </cell>
        </row>
        <row r="210">
          <cell r="B210" t="str">
            <v>CTR_917</v>
          </cell>
        </row>
        <row r="211">
          <cell r="B211" t="str">
            <v>CTR_075</v>
          </cell>
        </row>
        <row r="212">
          <cell r="B212" t="str">
            <v>CTR_086</v>
          </cell>
        </row>
        <row r="213">
          <cell r="B213" t="str">
            <v>CTR_093</v>
          </cell>
        </row>
        <row r="214">
          <cell r="B214" t="str">
            <v>CTR_323</v>
          </cell>
        </row>
        <row r="215">
          <cell r="B215" t="str">
            <v>CTR_917</v>
          </cell>
        </row>
        <row r="216">
          <cell r="B216" t="str">
            <v>CTR_086</v>
          </cell>
        </row>
        <row r="217">
          <cell r="B217" t="str">
            <v>CTR_093</v>
          </cell>
        </row>
        <row r="218">
          <cell r="B218" t="str">
            <v>CTR_075</v>
          </cell>
        </row>
        <row r="219">
          <cell r="B219" t="str">
            <v>CTR_323</v>
          </cell>
        </row>
        <row r="220">
          <cell r="B220" t="str">
            <v>CTR_011</v>
          </cell>
        </row>
        <row r="221">
          <cell r="B221" t="str">
            <v>CTR_824</v>
          </cell>
        </row>
        <row r="222">
          <cell r="B222" t="str">
            <v>CTR_011</v>
          </cell>
        </row>
        <row r="223">
          <cell r="B223" t="str">
            <v>CTR_682</v>
          </cell>
        </row>
        <row r="224">
          <cell r="B224" t="str">
            <v>CTR_011</v>
          </cell>
        </row>
        <row r="225">
          <cell r="B225" t="str">
            <v>CTR_124</v>
          </cell>
        </row>
        <row r="226">
          <cell r="B226" t="str">
            <v>CTR_075</v>
          </cell>
        </row>
        <row r="227">
          <cell r="B227" t="str">
            <v>CTR_682</v>
          </cell>
        </row>
        <row r="228">
          <cell r="B228" t="str">
            <v>CTR_197</v>
          </cell>
        </row>
        <row r="229">
          <cell r="B229" t="str">
            <v>CTR_011</v>
          </cell>
        </row>
        <row r="230">
          <cell r="B230" t="str">
            <v>CTR_124</v>
          </cell>
        </row>
        <row r="231">
          <cell r="B231" t="str">
            <v>CTR_682</v>
          </cell>
        </row>
        <row r="232">
          <cell r="B232" t="str">
            <v>CTR_197</v>
          </cell>
        </row>
        <row r="233">
          <cell r="B233" t="str">
            <v>CTR_124</v>
          </cell>
        </row>
        <row r="234">
          <cell r="B234" t="str">
            <v>CTR_682</v>
          </cell>
        </row>
        <row r="235">
          <cell r="B235" t="str">
            <v>CTR_197</v>
          </cell>
        </row>
        <row r="236">
          <cell r="B236" t="str">
            <v>CTR_124</v>
          </cell>
        </row>
        <row r="237">
          <cell r="B237" t="str">
            <v>CTR_824</v>
          </cell>
        </row>
        <row r="238">
          <cell r="B238" t="str">
            <v>CTR_086</v>
          </cell>
        </row>
        <row r="239">
          <cell r="B239" t="str">
            <v>CTR_682</v>
          </cell>
        </row>
        <row r="240">
          <cell r="B240" t="str">
            <v>CTR_917</v>
          </cell>
        </row>
        <row r="241">
          <cell r="B241" t="str">
            <v>CTR_124</v>
          </cell>
        </row>
        <row r="242">
          <cell r="B242" t="str">
            <v>CTR_824</v>
          </cell>
        </row>
        <row r="243">
          <cell r="B243" t="str">
            <v>CTR_086</v>
          </cell>
        </row>
        <row r="244">
          <cell r="B244" t="str">
            <v>CTR_323</v>
          </cell>
        </row>
        <row r="245">
          <cell r="B245" t="str">
            <v>CTR_124</v>
          </cell>
        </row>
        <row r="246">
          <cell r="B246" t="str">
            <v>CTR_075</v>
          </cell>
        </row>
        <row r="247">
          <cell r="B247" t="str">
            <v>CTR_093</v>
          </cell>
        </row>
        <row r="248">
          <cell r="B248" t="str">
            <v>CTR_086</v>
          </cell>
        </row>
        <row r="249">
          <cell r="B249" t="str">
            <v>CTR_824</v>
          </cell>
        </row>
        <row r="250">
          <cell r="B250" t="str">
            <v>CTR_323</v>
          </cell>
        </row>
        <row r="251">
          <cell r="B251" t="str">
            <v>CTR_075</v>
          </cell>
        </row>
        <row r="252">
          <cell r="B252" t="str">
            <v>CTR_093</v>
          </cell>
        </row>
        <row r="253">
          <cell r="B253" t="str">
            <v>CTR_824</v>
          </cell>
        </row>
        <row r="254">
          <cell r="B254" t="str">
            <v>CTR_093</v>
          </cell>
        </row>
        <row r="255">
          <cell r="B255" t="str">
            <v>CTR_093</v>
          </cell>
        </row>
        <row r="256">
          <cell r="B256" t="str">
            <v>CTR_937</v>
          </cell>
        </row>
        <row r="257">
          <cell r="B257" t="str">
            <v>CTR_120</v>
          </cell>
        </row>
        <row r="258">
          <cell r="B258" t="str">
            <v>CTR_937</v>
          </cell>
        </row>
        <row r="259">
          <cell r="B259" t="str">
            <v>CTR_120</v>
          </cell>
        </row>
        <row r="260">
          <cell r="B260" t="str">
            <v>CTR_937</v>
          </cell>
        </row>
        <row r="261">
          <cell r="B261" t="str">
            <v>CTR_120</v>
          </cell>
        </row>
        <row r="262">
          <cell r="B262" t="str">
            <v>CTR_728</v>
          </cell>
        </row>
        <row r="263">
          <cell r="B263" t="str">
            <v>CTR_728</v>
          </cell>
        </row>
        <row r="264">
          <cell r="B264" t="str">
            <v>CTR_120</v>
          </cell>
        </row>
        <row r="265">
          <cell r="B265" t="str">
            <v>CTR_728</v>
          </cell>
        </row>
        <row r="266">
          <cell r="B266" t="str">
            <v>CTR_728</v>
          </cell>
        </row>
        <row r="267">
          <cell r="B267" t="str">
            <v>CTR_728</v>
          </cell>
        </row>
        <row r="268">
          <cell r="B268" t="str">
            <v>CTR_064</v>
          </cell>
        </row>
        <row r="269">
          <cell r="B269" t="str">
            <v>CTR_002</v>
          </cell>
        </row>
        <row r="270">
          <cell r="B270" t="str">
            <v>CTR_728</v>
          </cell>
        </row>
        <row r="271">
          <cell r="B271" t="str">
            <v>CTR_002</v>
          </cell>
        </row>
        <row r="272">
          <cell r="B272" t="str">
            <v>CTR_728</v>
          </cell>
        </row>
        <row r="273">
          <cell r="B273" t="str">
            <v>CTR_728</v>
          </cell>
        </row>
        <row r="274">
          <cell r="B274" t="str">
            <v>CTR_002</v>
          </cell>
        </row>
        <row r="275">
          <cell r="B275" t="str">
            <v>CTR_758</v>
          </cell>
        </row>
        <row r="276">
          <cell r="B276" t="str">
            <v>CTR_937</v>
          </cell>
        </row>
        <row r="277">
          <cell r="B277" t="str">
            <v>CTR_728</v>
          </cell>
        </row>
        <row r="278">
          <cell r="B278" t="str">
            <v>CTR_200</v>
          </cell>
        </row>
        <row r="279">
          <cell r="B279" t="str">
            <v>CTR_937</v>
          </cell>
        </row>
        <row r="280">
          <cell r="B280" t="str">
            <v>CTR_758</v>
          </cell>
        </row>
        <row r="281">
          <cell r="B281" t="str">
            <v>CTR_200</v>
          </cell>
        </row>
        <row r="282">
          <cell r="B282" t="str">
            <v>CTR_937</v>
          </cell>
        </row>
        <row r="283">
          <cell r="B283" t="str">
            <v>CTR_758</v>
          </cell>
        </row>
        <row r="284">
          <cell r="B284" t="str">
            <v>CTR_120</v>
          </cell>
        </row>
        <row r="285">
          <cell r="B285" t="str">
            <v>CTR_200</v>
          </cell>
        </row>
        <row r="286">
          <cell r="B286" t="str">
            <v>CTR_049</v>
          </cell>
        </row>
        <row r="287">
          <cell r="B287" t="str">
            <v>CTR_937</v>
          </cell>
        </row>
        <row r="288">
          <cell r="B288" t="str">
            <v>CTR_200</v>
          </cell>
        </row>
        <row r="289">
          <cell r="B289" t="str">
            <v>CTR_049</v>
          </cell>
        </row>
        <row r="290">
          <cell r="B290" t="str">
            <v>CTR_937</v>
          </cell>
        </row>
        <row r="291">
          <cell r="B291" t="str">
            <v>CTR_064</v>
          </cell>
        </row>
        <row r="292">
          <cell r="B292" t="str">
            <v>CTR_120</v>
          </cell>
        </row>
        <row r="293">
          <cell r="B293" t="str">
            <v>CTR_200</v>
          </cell>
        </row>
        <row r="294">
          <cell r="B294" t="str">
            <v>CTR_937</v>
          </cell>
        </row>
        <row r="295">
          <cell r="B295" t="str">
            <v>CTR_200</v>
          </cell>
        </row>
        <row r="296">
          <cell r="B296" t="str">
            <v>CTR_064</v>
          </cell>
        </row>
        <row r="297">
          <cell r="B297" t="str">
            <v>CTR_049</v>
          </cell>
        </row>
        <row r="298">
          <cell r="B298" t="str">
            <v>CTR_758</v>
          </cell>
        </row>
        <row r="299">
          <cell r="B299" t="str">
            <v>CTR_064</v>
          </cell>
        </row>
        <row r="300">
          <cell r="B300" t="str">
            <v>CTR_049</v>
          </cell>
        </row>
        <row r="301">
          <cell r="B301" t="str">
            <v>CTR_200</v>
          </cell>
        </row>
        <row r="302">
          <cell r="B302" t="str">
            <v>CTR_064</v>
          </cell>
        </row>
        <row r="303">
          <cell r="B303" t="str">
            <v>CTR_200</v>
          </cell>
        </row>
        <row r="304">
          <cell r="B304" t="str">
            <v>CTR_049</v>
          </cell>
        </row>
        <row r="305">
          <cell r="B305" t="str">
            <v>CTR_064</v>
          </cell>
        </row>
        <row r="306">
          <cell r="B306" t="str">
            <v>CTR_049</v>
          </cell>
        </row>
        <row r="307">
          <cell r="B307" t="str">
            <v>CTR_064</v>
          </cell>
        </row>
        <row r="308">
          <cell r="B308" t="str">
            <v>CTR_002</v>
          </cell>
        </row>
        <row r="309">
          <cell r="B309" t="str">
            <v>CTR_049</v>
          </cell>
        </row>
        <row r="310">
          <cell r="B310" t="str">
            <v>CTR_002</v>
          </cell>
        </row>
        <row r="311">
          <cell r="B311" t="str">
            <v>CTR_002</v>
          </cell>
        </row>
        <row r="312">
          <cell r="B312" t="str">
            <v>CTR_758</v>
          </cell>
        </row>
        <row r="313">
          <cell r="B313" t="str">
            <v>CTR_002</v>
          </cell>
        </row>
        <row r="314">
          <cell r="B314" t="str">
            <v>CTR_758</v>
          </cell>
        </row>
        <row r="315">
          <cell r="B315" t="str">
            <v>CTR_002</v>
          </cell>
        </row>
        <row r="316">
          <cell r="B316" t="str">
            <v>CTR_758</v>
          </cell>
        </row>
        <row r="317">
          <cell r="B317" t="str">
            <v>CTR_002</v>
          </cell>
        </row>
        <row r="318">
          <cell r="B318" t="str">
            <v>CTR_758</v>
          </cell>
        </row>
        <row r="319">
          <cell r="B319" t="str">
            <v>CTR_758</v>
          </cell>
        </row>
        <row r="320">
          <cell r="B320" t="str">
            <v>CTR_200</v>
          </cell>
        </row>
        <row r="321">
          <cell r="B321" t="str">
            <v>CTR_049</v>
          </cell>
        </row>
        <row r="322">
          <cell r="B322" t="str">
            <v>CTR_064</v>
          </cell>
        </row>
        <row r="323">
          <cell r="B323" t="str">
            <v>CTR_049</v>
          </cell>
        </row>
        <row r="324">
          <cell r="B324" t="str">
            <v>CTR_064</v>
          </cell>
        </row>
        <row r="325">
          <cell r="B325" t="str">
            <v>CTR_323</v>
          </cell>
        </row>
        <row r="326">
          <cell r="B326" t="str">
            <v>LIT_934</v>
          </cell>
        </row>
        <row r="327">
          <cell r="B327" t="str">
            <v>CTR_090</v>
          </cell>
        </row>
        <row r="328">
          <cell r="B328" t="str">
            <v>CTR_649</v>
          </cell>
        </row>
        <row r="329">
          <cell r="B329" t="str">
            <v>LIT_025</v>
          </cell>
        </row>
        <row r="330">
          <cell r="B330" t="str">
            <v>CTR_262</v>
          </cell>
        </row>
        <row r="331">
          <cell r="B331" t="str">
            <v>CTR_262</v>
          </cell>
        </row>
        <row r="332">
          <cell r="B332" t="str">
            <v>CTR_262</v>
          </cell>
        </row>
        <row r="333">
          <cell r="B333" t="str">
            <v>CTR_262</v>
          </cell>
        </row>
        <row r="334">
          <cell r="B334" t="str">
            <v>CTR_832</v>
          </cell>
        </row>
        <row r="335">
          <cell r="B335" t="str">
            <v>CTR_832</v>
          </cell>
        </row>
        <row r="336">
          <cell r="B336" t="str">
            <v>CTR_832</v>
          </cell>
        </row>
        <row r="337">
          <cell r="B337" t="str">
            <v>CTR_832</v>
          </cell>
        </row>
        <row r="338">
          <cell r="B338" t="str">
            <v>CTR_832</v>
          </cell>
        </row>
        <row r="339">
          <cell r="B339" t="str">
            <v>EST_087</v>
          </cell>
        </row>
        <row r="340">
          <cell r="B340" t="str">
            <v>EST_087</v>
          </cell>
        </row>
        <row r="341">
          <cell r="B341" t="str">
            <v>EST_087</v>
          </cell>
        </row>
        <row r="342">
          <cell r="B342" t="str">
            <v>EST_087</v>
          </cell>
        </row>
        <row r="343">
          <cell r="B343" t="str">
            <v>EST_087</v>
          </cell>
        </row>
        <row r="344">
          <cell r="B344" t="str">
            <v>EST_087</v>
          </cell>
        </row>
        <row r="345">
          <cell r="B345" t="str">
            <v>EST_087</v>
          </cell>
        </row>
        <row r="346">
          <cell r="B346" t="str">
            <v>EST_087</v>
          </cell>
        </row>
        <row r="347">
          <cell r="B347" t="str">
            <v>EST_087</v>
          </cell>
        </row>
        <row r="348">
          <cell r="B348" t="str">
            <v>EST_087</v>
          </cell>
        </row>
        <row r="349">
          <cell r="B349" t="str">
            <v>CTR_061</v>
          </cell>
        </row>
        <row r="350">
          <cell r="B350" t="str">
            <v>LIT_113</v>
          </cell>
        </row>
        <row r="351">
          <cell r="B351" t="str">
            <v>CTR_226</v>
          </cell>
        </row>
        <row r="352">
          <cell r="B352" t="str">
            <v>LIT_756</v>
          </cell>
        </row>
        <row r="353">
          <cell r="B353" t="str">
            <v>LIT_756</v>
          </cell>
        </row>
        <row r="354">
          <cell r="B354" t="str">
            <v>LIT_756</v>
          </cell>
        </row>
        <row r="355">
          <cell r="B355" t="str">
            <v>CTR_590</v>
          </cell>
        </row>
        <row r="356">
          <cell r="B356" t="str">
            <v>CTR_590</v>
          </cell>
        </row>
        <row r="357">
          <cell r="B357" t="str">
            <v>CTR_590</v>
          </cell>
        </row>
        <row r="358">
          <cell r="B358" t="str">
            <v>CTR_590</v>
          </cell>
        </row>
        <row r="359">
          <cell r="B359" t="str">
            <v>CTR_590</v>
          </cell>
        </row>
        <row r="360">
          <cell r="B360" t="str">
            <v>CTR_590</v>
          </cell>
        </row>
        <row r="361">
          <cell r="B361" t="str">
            <v>CTR_590</v>
          </cell>
        </row>
        <row r="362">
          <cell r="B362" t="str">
            <v>CTR_590</v>
          </cell>
        </row>
        <row r="363">
          <cell r="B363" t="str">
            <v>CTR_590</v>
          </cell>
        </row>
        <row r="364">
          <cell r="B364" t="str">
            <v>CTR_590</v>
          </cell>
        </row>
        <row r="365">
          <cell r="B365" t="str">
            <v>CTR_590</v>
          </cell>
        </row>
        <row r="366">
          <cell r="B366" t="str">
            <v>CTR_590</v>
          </cell>
        </row>
        <row r="367">
          <cell r="B367" t="str">
            <v>CTR_590</v>
          </cell>
        </row>
        <row r="368">
          <cell r="B368" t="str">
            <v>CTR_590</v>
          </cell>
        </row>
        <row r="369">
          <cell r="B369" t="str">
            <v>CTR_590</v>
          </cell>
        </row>
        <row r="370">
          <cell r="B370" t="str">
            <v>CTR_590</v>
          </cell>
        </row>
        <row r="371">
          <cell r="B371" t="str">
            <v>CTR_590</v>
          </cell>
        </row>
        <row r="372">
          <cell r="B372" t="str">
            <v>CTR_590</v>
          </cell>
        </row>
        <row r="373">
          <cell r="B373" t="str">
            <v>CTR_590</v>
          </cell>
        </row>
        <row r="374">
          <cell r="B374" t="str">
            <v>CTR_590</v>
          </cell>
        </row>
        <row r="375">
          <cell r="B375" t="str">
            <v>CTR_590</v>
          </cell>
        </row>
        <row r="376">
          <cell r="B376" t="str">
            <v>CTR_590</v>
          </cell>
        </row>
        <row r="377">
          <cell r="B377" t="str">
            <v>CTR_590</v>
          </cell>
        </row>
        <row r="378">
          <cell r="B378" t="str">
            <v>CTR_590</v>
          </cell>
        </row>
        <row r="379">
          <cell r="B379" t="str">
            <v>LIT_087</v>
          </cell>
        </row>
        <row r="380">
          <cell r="B380" t="str">
            <v>LIT_041</v>
          </cell>
        </row>
        <row r="381">
          <cell r="B381" t="str">
            <v>CTR_590</v>
          </cell>
        </row>
        <row r="382">
          <cell r="B382" t="str">
            <v>CTR_590</v>
          </cell>
        </row>
        <row r="383">
          <cell r="B383" t="str">
            <v>CTR_590</v>
          </cell>
        </row>
        <row r="384">
          <cell r="B384" t="str">
            <v>CTR_590</v>
          </cell>
        </row>
        <row r="385">
          <cell r="B385" t="str">
            <v>CTR_590</v>
          </cell>
        </row>
        <row r="386">
          <cell r="B386" t="str">
            <v>CTR_590</v>
          </cell>
        </row>
        <row r="387">
          <cell r="B387" t="str">
            <v>LIT_139</v>
          </cell>
        </row>
        <row r="388">
          <cell r="B388" t="str">
            <v>LIT_139</v>
          </cell>
        </row>
        <row r="389">
          <cell r="B389" t="str">
            <v>LIT_139</v>
          </cell>
        </row>
        <row r="390">
          <cell r="B390" t="str">
            <v>LIT_377</v>
          </cell>
        </row>
        <row r="391">
          <cell r="B391" t="str">
            <v>SUD_122</v>
          </cell>
        </row>
        <row r="392">
          <cell r="B392" t="str">
            <v>SUD_122</v>
          </cell>
        </row>
        <row r="393">
          <cell r="B393" t="str">
            <v>SUD_122</v>
          </cell>
        </row>
        <row r="394">
          <cell r="B394" t="str">
            <v>SUD_190</v>
          </cell>
        </row>
        <row r="395">
          <cell r="B395" t="str">
            <v>SUD_175</v>
          </cell>
        </row>
        <row r="396">
          <cell r="B396" t="str">
            <v>SUD_174</v>
          </cell>
        </row>
        <row r="397">
          <cell r="B397" t="str">
            <v>SUD_173</v>
          </cell>
        </row>
        <row r="398">
          <cell r="B398" t="str">
            <v>SUD_178</v>
          </cell>
        </row>
        <row r="399">
          <cell r="B399" t="str">
            <v>SUD_170</v>
          </cell>
        </row>
        <row r="400">
          <cell r="B400" t="str">
            <v>SUD_192</v>
          </cell>
        </row>
        <row r="401">
          <cell r="B401" t="str">
            <v>CTR_118</v>
          </cell>
        </row>
        <row r="402">
          <cell r="B402" t="str">
            <v>LIT_940</v>
          </cell>
        </row>
        <row r="403">
          <cell r="B403" t="str">
            <v>SUD_291</v>
          </cell>
        </row>
        <row r="404">
          <cell r="B404" t="str">
            <v>CTR_111</v>
          </cell>
        </row>
        <row r="405">
          <cell r="B405" t="str">
            <v>CTR_111</v>
          </cell>
        </row>
        <row r="406">
          <cell r="B406" t="str">
            <v>CTR_111</v>
          </cell>
        </row>
        <row r="407">
          <cell r="B407" t="str">
            <v>CTR_111</v>
          </cell>
        </row>
        <row r="408">
          <cell r="B408" t="str">
            <v>CTR_111</v>
          </cell>
        </row>
        <row r="409">
          <cell r="B409" t="str">
            <v>CTR_111</v>
          </cell>
        </row>
        <row r="410">
          <cell r="B410" t="str">
            <v>CTR_111</v>
          </cell>
        </row>
        <row r="411">
          <cell r="B411" t="str">
            <v>LIT_972</v>
          </cell>
        </row>
        <row r="412">
          <cell r="B412" t="str">
            <v>EST_248</v>
          </cell>
        </row>
        <row r="413">
          <cell r="B413" t="str">
            <v>SUD_171</v>
          </cell>
        </row>
        <row r="414">
          <cell r="B414" t="str">
            <v>LIT_847</v>
          </cell>
        </row>
        <row r="415">
          <cell r="B415" t="str">
            <v>LIT_843</v>
          </cell>
        </row>
        <row r="416">
          <cell r="B416" t="str">
            <v>LIT_840</v>
          </cell>
        </row>
        <row r="417">
          <cell r="B417" t="str">
            <v>LIT_845</v>
          </cell>
        </row>
        <row r="418">
          <cell r="B418" t="str">
            <v>LIT_848</v>
          </cell>
        </row>
        <row r="419">
          <cell r="B419" t="str">
            <v>CTR_718</v>
          </cell>
        </row>
        <row r="420">
          <cell r="B420" t="str">
            <v>LIT_654</v>
          </cell>
        </row>
        <row r="421">
          <cell r="B421" t="str">
            <v>LIT_208</v>
          </cell>
        </row>
        <row r="422">
          <cell r="B422" t="str">
            <v>LIT_488</v>
          </cell>
        </row>
        <row r="423">
          <cell r="B423" t="str">
            <v>LIT_825</v>
          </cell>
        </row>
        <row r="424">
          <cell r="B424" t="str">
            <v>CTR_838</v>
          </cell>
        </row>
        <row r="425">
          <cell r="B425" t="str">
            <v>EST_243</v>
          </cell>
        </row>
        <row r="426">
          <cell r="B426" t="str">
            <v>LIT_936</v>
          </cell>
        </row>
        <row r="427">
          <cell r="B427" t="str">
            <v>EST_250</v>
          </cell>
        </row>
        <row r="428">
          <cell r="B428" t="str">
            <v>LIT_547</v>
          </cell>
        </row>
        <row r="429">
          <cell r="B429" t="str">
            <v>CTR_106</v>
          </cell>
        </row>
        <row r="430">
          <cell r="B430" t="str">
            <v>LIT_647</v>
          </cell>
        </row>
        <row r="431">
          <cell r="B431" t="str">
            <v>SUD_269</v>
          </cell>
        </row>
        <row r="432">
          <cell r="B432" t="str">
            <v>CTR_119</v>
          </cell>
        </row>
        <row r="433">
          <cell r="B433" t="str">
            <v>LIT_618</v>
          </cell>
        </row>
        <row r="434">
          <cell r="B434" t="str">
            <v>LIT_593</v>
          </cell>
        </row>
        <row r="435">
          <cell r="B435" t="str">
            <v>CTR_321</v>
          </cell>
        </row>
        <row r="436">
          <cell r="B436" t="str">
            <v>EST_114</v>
          </cell>
        </row>
        <row r="437">
          <cell r="B437" t="str">
            <v>CTR_117</v>
          </cell>
        </row>
        <row r="438">
          <cell r="B438" t="str">
            <v>CTR_003</v>
          </cell>
        </row>
        <row r="439">
          <cell r="B439" t="str">
            <v>CTR_110</v>
          </cell>
        </row>
        <row r="440">
          <cell r="B440" t="str">
            <v>LIT_875</v>
          </cell>
        </row>
        <row r="441">
          <cell r="B441" t="str">
            <v>LIT_780</v>
          </cell>
        </row>
        <row r="442">
          <cell r="B442" t="str">
            <v>CTR_113</v>
          </cell>
        </row>
        <row r="443">
          <cell r="B443" t="str">
            <v>CTR_972</v>
          </cell>
        </row>
        <row r="444">
          <cell r="B444" t="str">
            <v>CTR_527</v>
          </cell>
        </row>
        <row r="445">
          <cell r="B445" t="str">
            <v>CTR_394</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trice responsabilité"/>
      <sheetName val="Sites &amp; PowerCo"/>
      <sheetName val="Recap"/>
      <sheetName val="Sheet1"/>
      <sheetName val="Feuil6"/>
      <sheetName val="Feuil7"/>
      <sheetName val="Feuil5"/>
      <sheetName val="Feuil3"/>
      <sheetName val="Feuil4"/>
      <sheetName val="Feuil2"/>
      <sheetName val="Feuil1"/>
    </sheetNames>
    <sheetDataSet>
      <sheetData sheetId="0" refreshError="1"/>
      <sheetData sheetId="1" refreshError="1"/>
      <sheetData sheetId="2" refreshError="1"/>
      <sheetData sheetId="3" refreshError="1">
        <row r="1">
          <cell r="A1" t="str">
            <v>Site ID</v>
          </cell>
          <cell r="I1" t="str">
            <v>Typologie cible catalogue</v>
          </cell>
        </row>
        <row r="2">
          <cell r="A2" t="str">
            <v>CTR_859</v>
          </cell>
          <cell r="I2" t="str">
            <v>Hybrid Solar - S3</v>
          </cell>
        </row>
        <row r="3">
          <cell r="A3" t="str">
            <v>SUO_173</v>
          </cell>
          <cell r="I3" t="str">
            <v>Good Grid no GE - 8h</v>
          </cell>
        </row>
        <row r="4">
          <cell r="A4" t="str">
            <v>SUO_018</v>
          </cell>
          <cell r="I4" t="str">
            <v>Solar Gen</v>
          </cell>
        </row>
        <row r="5">
          <cell r="A5" t="str">
            <v>SUO_015</v>
          </cell>
          <cell r="I5" t="str">
            <v>Grid Gen</v>
          </cell>
        </row>
        <row r="6">
          <cell r="A6" t="str">
            <v>SUO_020</v>
          </cell>
          <cell r="I6" t="str">
            <v>Hybrid Gen</v>
          </cell>
        </row>
        <row r="7">
          <cell r="A7" t="str">
            <v>SUO_046</v>
          </cell>
          <cell r="I7" t="str">
            <v>Gen Only</v>
          </cell>
        </row>
        <row r="8">
          <cell r="A8" t="str">
            <v>SUO_043</v>
          </cell>
          <cell r="I8" t="str">
            <v>Gen Only</v>
          </cell>
        </row>
        <row r="9">
          <cell r="A9" t="str">
            <v>SUO_261</v>
          </cell>
        </row>
        <row r="10">
          <cell r="A10" t="str">
            <v>SUO_035</v>
          </cell>
          <cell r="I10" t="str">
            <v>Grid Gen</v>
          </cell>
        </row>
        <row r="11">
          <cell r="A11" t="str">
            <v>SUO_036</v>
          </cell>
          <cell r="I11" t="str">
            <v>Grid-Gen</v>
          </cell>
        </row>
        <row r="12">
          <cell r="A12" t="str">
            <v>SUO_016</v>
          </cell>
          <cell r="I12" t="str">
            <v>Solar Gen</v>
          </cell>
        </row>
        <row r="13">
          <cell r="A13" t="str">
            <v>SUO_047</v>
          </cell>
          <cell r="I13" t="str">
            <v>Gen Only</v>
          </cell>
        </row>
        <row r="14">
          <cell r="A14" t="str">
            <v>SUO_082</v>
          </cell>
          <cell r="I14" t="str">
            <v>Grid-Gen</v>
          </cell>
        </row>
        <row r="15">
          <cell r="A15" t="str">
            <v>SUO_019</v>
          </cell>
          <cell r="I15" t="str">
            <v>Grid Gen</v>
          </cell>
        </row>
        <row r="16">
          <cell r="A16" t="str">
            <v>SUO_227</v>
          </cell>
          <cell r="I16" t="str">
            <v>Good Grid no GE - 8h</v>
          </cell>
        </row>
        <row r="17">
          <cell r="A17" t="str">
            <v>SUO_134</v>
          </cell>
          <cell r="I17" t="str">
            <v>Hybrid-Gen</v>
          </cell>
        </row>
        <row r="18">
          <cell r="A18" t="str">
            <v>SUO_098</v>
          </cell>
          <cell r="I18" t="str">
            <v>Vandalized</v>
          </cell>
        </row>
        <row r="19">
          <cell r="A19" t="str">
            <v>SUO_081</v>
          </cell>
          <cell r="I19" t="str">
            <v>Bad Grid + Solar + GE</v>
          </cell>
        </row>
        <row r="20">
          <cell r="A20" t="str">
            <v>SUO_080</v>
          </cell>
          <cell r="I20" t="str">
            <v>Bad Grid + Solar + GE</v>
          </cell>
        </row>
        <row r="21">
          <cell r="A21" t="str">
            <v>SUO_171</v>
          </cell>
          <cell r="I21" t="str">
            <v>Bad Grid + GE</v>
          </cell>
        </row>
        <row r="22">
          <cell r="A22" t="str">
            <v>SUO_153</v>
          </cell>
          <cell r="I22" t="str">
            <v>Vandalized</v>
          </cell>
        </row>
        <row r="23">
          <cell r="A23" t="str">
            <v>SUO_078</v>
          </cell>
          <cell r="I23" t="str">
            <v>Grid-Gen</v>
          </cell>
        </row>
        <row r="24">
          <cell r="A24" t="str">
            <v>SUO_235</v>
          </cell>
          <cell r="I24" t="str">
            <v>Medium Grid + GE</v>
          </cell>
        </row>
        <row r="25">
          <cell r="A25" t="str">
            <v>SUO_154</v>
          </cell>
          <cell r="I25" t="str">
            <v>Grid-Gen</v>
          </cell>
        </row>
        <row r="26">
          <cell r="A26" t="str">
            <v>SUO_131</v>
          </cell>
          <cell r="I26" t="str">
            <v>Grid-Gen</v>
          </cell>
        </row>
        <row r="27">
          <cell r="A27" t="str">
            <v>SUO_002</v>
          </cell>
          <cell r="I27" t="str">
            <v>Grid-Gen</v>
          </cell>
        </row>
        <row r="28">
          <cell r="A28" t="str">
            <v>SUO_233</v>
          </cell>
          <cell r="I28" t="str">
            <v>Good Grid + GE</v>
          </cell>
        </row>
        <row r="29">
          <cell r="A29" t="str">
            <v>SUO_207</v>
          </cell>
          <cell r="I29" t="str">
            <v>Grid-Gen</v>
          </cell>
        </row>
        <row r="30">
          <cell r="A30" t="str">
            <v>SUO_065</v>
          </cell>
          <cell r="I30" t="str">
            <v>Grid-Gen</v>
          </cell>
        </row>
        <row r="31">
          <cell r="A31" t="str">
            <v>SUO_003</v>
          </cell>
          <cell r="I31" t="str">
            <v>Bad Grid + Solar + GE</v>
          </cell>
        </row>
        <row r="32">
          <cell r="A32" t="str">
            <v>SUO_234</v>
          </cell>
          <cell r="I32" t="str">
            <v>Medium Grid + GE</v>
          </cell>
        </row>
        <row r="33">
          <cell r="A33" t="str">
            <v>SUO_127</v>
          </cell>
          <cell r="I33" t="str">
            <v>Grid-Gen</v>
          </cell>
        </row>
        <row r="34">
          <cell r="A34" t="str">
            <v>SUO_151</v>
          </cell>
          <cell r="I34" t="str">
            <v>Grid-Gen</v>
          </cell>
        </row>
        <row r="35">
          <cell r="A35" t="str">
            <v>SUO_050</v>
          </cell>
          <cell r="I35" t="str">
            <v>Grid Only</v>
          </cell>
        </row>
        <row r="36">
          <cell r="A36" t="str">
            <v>SUO_188</v>
          </cell>
          <cell r="I36" t="str">
            <v>Grid Only</v>
          </cell>
        </row>
        <row r="37">
          <cell r="A37" t="str">
            <v>SUO_025</v>
          </cell>
          <cell r="I37" t="str">
            <v>Vandalized</v>
          </cell>
        </row>
        <row r="38">
          <cell r="A38" t="str">
            <v>SUO_014</v>
          </cell>
          <cell r="I38" t="str">
            <v>Grid-Gen</v>
          </cell>
        </row>
        <row r="39">
          <cell r="A39" t="str">
            <v>SUO_236</v>
          </cell>
          <cell r="I39" t="str">
            <v>Medium Grid + GE</v>
          </cell>
        </row>
        <row r="40">
          <cell r="A40" t="str">
            <v>SUO_187</v>
          </cell>
          <cell r="I40" t="str">
            <v>Grid-Gen</v>
          </cell>
        </row>
        <row r="41">
          <cell r="A41" t="str">
            <v>SUO_167</v>
          </cell>
          <cell r="I41" t="str">
            <v>Grid-Gen</v>
          </cell>
        </row>
        <row r="42">
          <cell r="A42" t="str">
            <v>SUO_299</v>
          </cell>
          <cell r="I42" t="str">
            <v>Hybrid Solar - S1</v>
          </cell>
        </row>
        <row r="43">
          <cell r="A43" t="str">
            <v>SUO_215</v>
          </cell>
          <cell r="I43" t="str">
            <v>Grid-Gen</v>
          </cell>
        </row>
        <row r="44">
          <cell r="A44" t="str">
            <v>SUO_241</v>
          </cell>
          <cell r="I44" t="str">
            <v>Good Grid + GE</v>
          </cell>
        </row>
        <row r="45">
          <cell r="A45" t="str">
            <v>SUO_166</v>
          </cell>
          <cell r="I45" t="str">
            <v>Grid-Gen</v>
          </cell>
        </row>
        <row r="46">
          <cell r="A46" t="str">
            <v>SUO_212</v>
          </cell>
          <cell r="I46" t="str">
            <v>Grid-Gen</v>
          </cell>
        </row>
        <row r="47">
          <cell r="A47" t="str">
            <v>SUO_085</v>
          </cell>
          <cell r="I47" t="str">
            <v>Grid Gen</v>
          </cell>
        </row>
        <row r="48">
          <cell r="A48" t="str">
            <v>SUO_214</v>
          </cell>
          <cell r="I48" t="str">
            <v>Grid-Gen</v>
          </cell>
        </row>
        <row r="49">
          <cell r="A49" t="str">
            <v>SUO_202</v>
          </cell>
          <cell r="I49" t="str">
            <v>Grid Only</v>
          </cell>
        </row>
        <row r="50">
          <cell r="A50" t="str">
            <v>SUO_226</v>
          </cell>
          <cell r="I50" t="str">
            <v>Good Grid no GE - 8h</v>
          </cell>
        </row>
        <row r="51">
          <cell r="A51" t="str">
            <v>SUO_163</v>
          </cell>
          <cell r="I51" t="str">
            <v>Grid-Gen</v>
          </cell>
        </row>
        <row r="52">
          <cell r="A52" t="str">
            <v>SUO_184</v>
          </cell>
          <cell r="I52" t="str">
            <v>Grid-Gen</v>
          </cell>
        </row>
        <row r="53">
          <cell r="A53" t="str">
            <v>SUO_196</v>
          </cell>
          <cell r="I53" t="str">
            <v>Grid-Gen</v>
          </cell>
        </row>
        <row r="54">
          <cell r="A54" t="str">
            <v>SUO_063</v>
          </cell>
          <cell r="I54" t="str">
            <v>Grid-Gen</v>
          </cell>
        </row>
        <row r="55">
          <cell r="A55" t="str">
            <v>SUO_240</v>
          </cell>
          <cell r="I55" t="str">
            <v>Bad Grid + GE</v>
          </cell>
        </row>
        <row r="56">
          <cell r="A56" t="str">
            <v>SUO_152</v>
          </cell>
          <cell r="I56" t="str">
            <v>Grid-Gen</v>
          </cell>
        </row>
        <row r="57">
          <cell r="A57" t="str">
            <v>NRO_026</v>
          </cell>
          <cell r="I57" t="str">
            <v>Grid-Gen</v>
          </cell>
        </row>
        <row r="58">
          <cell r="A58" t="str">
            <v>SUO_066</v>
          </cell>
          <cell r="I58" t="str">
            <v>Grid-Gen</v>
          </cell>
        </row>
        <row r="59">
          <cell r="A59" t="str">
            <v>SUO_181</v>
          </cell>
          <cell r="I59" t="str">
            <v>Grid-Gen</v>
          </cell>
        </row>
        <row r="60">
          <cell r="A60" t="str">
            <v>SUO_180</v>
          </cell>
          <cell r="I60" t="str">
            <v>Grid-Gen</v>
          </cell>
        </row>
        <row r="61">
          <cell r="A61" t="str">
            <v>SUO_221</v>
          </cell>
        </row>
        <row r="62">
          <cell r="A62" t="str">
            <v>SUO_186</v>
          </cell>
          <cell r="I62" t="str">
            <v>Grid-Gen</v>
          </cell>
        </row>
        <row r="63">
          <cell r="A63" t="str">
            <v>SUO_306</v>
          </cell>
          <cell r="I63" t="str">
            <v>Hybrid Solar - S1</v>
          </cell>
        </row>
        <row r="64">
          <cell r="A64" t="str">
            <v>SUO_095</v>
          </cell>
          <cell r="I64" t="str">
            <v>Vandalized</v>
          </cell>
        </row>
        <row r="65">
          <cell r="A65" t="str">
            <v>SUO_007</v>
          </cell>
          <cell r="I65" t="str">
            <v>Grid-Gen</v>
          </cell>
        </row>
        <row r="66">
          <cell r="A66" t="str">
            <v>SUO_026</v>
          </cell>
          <cell r="I66" t="str">
            <v>Gen Only</v>
          </cell>
        </row>
        <row r="67">
          <cell r="A67" t="str">
            <v>SUO_132</v>
          </cell>
          <cell r="I67" t="str">
            <v>Grid-Gen</v>
          </cell>
        </row>
        <row r="68">
          <cell r="A68" t="str">
            <v>SUO_197</v>
          </cell>
          <cell r="I68" t="str">
            <v>Grid-Gen</v>
          </cell>
        </row>
        <row r="69">
          <cell r="A69" t="str">
            <v>SUO_149</v>
          </cell>
          <cell r="I69" t="str">
            <v>Gen Only</v>
          </cell>
        </row>
        <row r="70">
          <cell r="A70" t="str">
            <v>SUO_185</v>
          </cell>
          <cell r="I70" t="str">
            <v>Grid-Gen</v>
          </cell>
        </row>
        <row r="71">
          <cell r="A71" t="str">
            <v>SUO_100</v>
          </cell>
          <cell r="I71" t="str">
            <v>Hybrid-Gen</v>
          </cell>
        </row>
        <row r="72">
          <cell r="A72" t="str">
            <v>SUO_183</v>
          </cell>
          <cell r="I72" t="str">
            <v>Grid-Gen</v>
          </cell>
        </row>
        <row r="73">
          <cell r="A73" t="str">
            <v>SUO_097</v>
          </cell>
          <cell r="I73" t="str">
            <v>Gen Only</v>
          </cell>
        </row>
        <row r="74">
          <cell r="A74" t="str">
            <v>SUO_199</v>
          </cell>
          <cell r="I74" t="str">
            <v>Grid-Gen</v>
          </cell>
        </row>
        <row r="75">
          <cell r="A75" t="str">
            <v>SUO_165</v>
          </cell>
          <cell r="I75" t="str">
            <v>Hybrid-Gen</v>
          </cell>
        </row>
        <row r="76">
          <cell r="A76" t="str">
            <v>SUO_303</v>
          </cell>
          <cell r="I76" t="str">
            <v>Medium Grid + Solar + GE</v>
          </cell>
        </row>
        <row r="77">
          <cell r="A77" t="str">
            <v>SUO_179</v>
          </cell>
          <cell r="I77" t="str">
            <v>Grid-Gen</v>
          </cell>
        </row>
        <row r="78">
          <cell r="A78" t="str">
            <v>SUO_062</v>
          </cell>
          <cell r="I78" t="str">
            <v>Grid-Gen</v>
          </cell>
        </row>
        <row r="79">
          <cell r="A79" t="str">
            <v>SUO_200</v>
          </cell>
          <cell r="I79" t="str">
            <v>Grid-Gen</v>
          </cell>
        </row>
        <row r="80">
          <cell r="A80" t="str">
            <v>SUO_232</v>
          </cell>
          <cell r="I80" t="str">
            <v>Good Grid + GE</v>
          </cell>
        </row>
        <row r="81">
          <cell r="A81" t="str">
            <v>SUO_182</v>
          </cell>
          <cell r="I81" t="str">
            <v>Grid-Gen</v>
          </cell>
        </row>
        <row r="82">
          <cell r="A82" t="str">
            <v>SUO_297</v>
          </cell>
          <cell r="I82" t="str">
            <v>Medium Grid + Solar + GE</v>
          </cell>
        </row>
        <row r="83">
          <cell r="A83" t="str">
            <v>SUO_093</v>
          </cell>
          <cell r="I83" t="str">
            <v>Vandalized</v>
          </cell>
        </row>
        <row r="84">
          <cell r="A84" t="str">
            <v>SUO_033</v>
          </cell>
          <cell r="I84" t="str">
            <v>Grid-Gen</v>
          </cell>
        </row>
        <row r="85">
          <cell r="A85" t="str">
            <v>SUO_077</v>
          </cell>
          <cell r="I85" t="str">
            <v>Grid-Gen</v>
          </cell>
        </row>
        <row r="86">
          <cell r="A86" t="str">
            <v>SUO_201</v>
          </cell>
          <cell r="I86" t="str">
            <v>Grid-Gen</v>
          </cell>
        </row>
        <row r="87">
          <cell r="A87" t="str">
            <v>SUO_195</v>
          </cell>
          <cell r="I87" t="str">
            <v>Grid-Gen</v>
          </cell>
        </row>
        <row r="88">
          <cell r="A88" t="str">
            <v>SUO_038</v>
          </cell>
          <cell r="I88" t="str">
            <v>Grid-Gen</v>
          </cell>
        </row>
        <row r="89">
          <cell r="A89" t="str">
            <v>SUO_106</v>
          </cell>
          <cell r="I89" t="str">
            <v>Grid-Gen</v>
          </cell>
        </row>
        <row r="90">
          <cell r="A90" t="str">
            <v>SUO_079</v>
          </cell>
          <cell r="I90" t="str">
            <v>Grid-Gen</v>
          </cell>
        </row>
        <row r="91">
          <cell r="A91" t="str">
            <v>SUO_073</v>
          </cell>
          <cell r="I91" t="str">
            <v>Grid Gen</v>
          </cell>
        </row>
        <row r="92">
          <cell r="A92" t="str">
            <v>SUO_096</v>
          </cell>
          <cell r="I92" t="str">
            <v>Hybrid-Gen</v>
          </cell>
        </row>
        <row r="93">
          <cell r="A93" t="str">
            <v>LIT_176</v>
          </cell>
          <cell r="I93" t="str">
            <v>Gen Only</v>
          </cell>
        </row>
        <row r="94">
          <cell r="A94" t="str">
            <v>SUO_009</v>
          </cell>
          <cell r="I94" t="str">
            <v>Bad Grid + GE</v>
          </cell>
        </row>
        <row r="95">
          <cell r="A95" t="str">
            <v>SUO_245</v>
          </cell>
          <cell r="I95" t="str">
            <v>HGB</v>
          </cell>
        </row>
        <row r="96">
          <cell r="A96" t="str">
            <v>SUO_005</v>
          </cell>
          <cell r="I96" t="str">
            <v>Grid-Gen</v>
          </cell>
        </row>
        <row r="97">
          <cell r="A97" t="str">
            <v>LIT_175</v>
          </cell>
          <cell r="I97" t="str">
            <v>Gen Only</v>
          </cell>
        </row>
        <row r="98">
          <cell r="A98" t="str">
            <v>SUO_107</v>
          </cell>
          <cell r="I98" t="str">
            <v>Gen Only</v>
          </cell>
        </row>
        <row r="99">
          <cell r="A99" t="str">
            <v>SUO_064</v>
          </cell>
          <cell r="I99" t="str">
            <v>Grid-Gen</v>
          </cell>
        </row>
        <row r="100">
          <cell r="A100" t="str">
            <v>SUO_164</v>
          </cell>
          <cell r="I100" t="str">
            <v>Bad Grid + Solar + GE</v>
          </cell>
        </row>
        <row r="101">
          <cell r="A101" t="str">
            <v>SUO_128</v>
          </cell>
          <cell r="I101" t="str">
            <v>Grid Gen</v>
          </cell>
        </row>
        <row r="102">
          <cell r="A102" t="str">
            <v>SUO_087</v>
          </cell>
          <cell r="I102" t="str">
            <v>Vandalized</v>
          </cell>
        </row>
        <row r="103">
          <cell r="A103" t="str">
            <v>SUO_091</v>
          </cell>
          <cell r="I103" t="str">
            <v>Gen Only</v>
          </cell>
        </row>
        <row r="104">
          <cell r="A104" t="str">
            <v>SUO_209</v>
          </cell>
          <cell r="I104" t="str">
            <v>Grid-Gen</v>
          </cell>
        </row>
        <row r="105">
          <cell r="A105" t="str">
            <v>NRO_086</v>
          </cell>
          <cell r="I105" t="str">
            <v>Gen Only</v>
          </cell>
        </row>
        <row r="106">
          <cell r="A106" t="str">
            <v>SUO_205</v>
          </cell>
          <cell r="I106" t="str">
            <v>Grid-Gen</v>
          </cell>
        </row>
        <row r="107">
          <cell r="A107" t="str">
            <v>LIT_174</v>
          </cell>
          <cell r="I107" t="str">
            <v>Grid-Gen</v>
          </cell>
        </row>
        <row r="108">
          <cell r="A108" t="str">
            <v>SUO_105</v>
          </cell>
          <cell r="I108" t="str">
            <v>Grid-Gen</v>
          </cell>
        </row>
        <row r="109">
          <cell r="A109" t="str">
            <v>SUO_004</v>
          </cell>
          <cell r="I109" t="str">
            <v>Grid-Gen</v>
          </cell>
        </row>
        <row r="110">
          <cell r="A110" t="str">
            <v>SUO_104</v>
          </cell>
          <cell r="I110" t="str">
            <v>Grid-Gen</v>
          </cell>
        </row>
        <row r="111">
          <cell r="A111" t="str">
            <v>SUO_090</v>
          </cell>
          <cell r="I111" t="str">
            <v>Hybrid-Gen</v>
          </cell>
        </row>
        <row r="112">
          <cell r="A112" t="str">
            <v>SUO_030</v>
          </cell>
          <cell r="I112" t="str">
            <v>Grid Gen</v>
          </cell>
        </row>
        <row r="113">
          <cell r="A113" t="str">
            <v>SUO_012</v>
          </cell>
          <cell r="I113" t="str">
            <v>Grid Gen</v>
          </cell>
        </row>
        <row r="114">
          <cell r="A114" t="str">
            <v>LIT_173</v>
          </cell>
          <cell r="I114" t="str">
            <v>Grid-Gen</v>
          </cell>
        </row>
        <row r="115">
          <cell r="A115" t="str">
            <v>SUO_099</v>
          </cell>
          <cell r="I115" t="str">
            <v>Gen Only</v>
          </cell>
        </row>
        <row r="116">
          <cell r="A116" t="str">
            <v>SUO_088</v>
          </cell>
          <cell r="I116" t="str">
            <v>Vandalized</v>
          </cell>
        </row>
        <row r="117">
          <cell r="A117" t="str">
            <v>SUO_052</v>
          </cell>
          <cell r="I117" t="str">
            <v>Gen Only</v>
          </cell>
        </row>
        <row r="118">
          <cell r="A118" t="str">
            <v>SUO_126</v>
          </cell>
          <cell r="I118" t="str">
            <v>Grid-Gen</v>
          </cell>
        </row>
        <row r="119">
          <cell r="A119" t="str">
            <v>SUO_070</v>
          </cell>
        </row>
        <row r="120">
          <cell r="A120" t="str">
            <v>LIT_462</v>
          </cell>
          <cell r="I120" t="str">
            <v>Grid-Gen</v>
          </cell>
        </row>
        <row r="121">
          <cell r="A121" t="str">
            <v>SUO_217</v>
          </cell>
          <cell r="I121" t="str">
            <v>Grid-Gen</v>
          </cell>
        </row>
        <row r="122">
          <cell r="A122" t="str">
            <v>SUO_049</v>
          </cell>
          <cell r="I122" t="str">
            <v>Vandalized</v>
          </cell>
        </row>
        <row r="123">
          <cell r="A123" t="str">
            <v>SUO_112</v>
          </cell>
          <cell r="I123" t="str">
            <v>Grid-Gen</v>
          </cell>
        </row>
        <row r="124">
          <cell r="A124" t="str">
            <v>SUO_111</v>
          </cell>
          <cell r="I124" t="str">
            <v>Grid-Gen</v>
          </cell>
        </row>
        <row r="125">
          <cell r="A125" t="str">
            <v>SUO_125</v>
          </cell>
          <cell r="I125" t="str">
            <v>Grid-Gen</v>
          </cell>
        </row>
        <row r="126">
          <cell r="A126" t="str">
            <v>SUO_115</v>
          </cell>
          <cell r="I126" t="str">
            <v>Grid-Gen</v>
          </cell>
        </row>
        <row r="127">
          <cell r="A127" t="str">
            <v>SUO_006</v>
          </cell>
          <cell r="I127" t="str">
            <v>Grid-Gen</v>
          </cell>
        </row>
        <row r="128">
          <cell r="A128" t="str">
            <v>LIT_178</v>
          </cell>
          <cell r="I128" t="str">
            <v>Grid-Gen</v>
          </cell>
        </row>
        <row r="129">
          <cell r="A129" t="str">
            <v>SUO_231</v>
          </cell>
          <cell r="I129" t="str">
            <v>Gen-Hybrid</v>
          </cell>
        </row>
        <row r="130">
          <cell r="A130" t="str">
            <v>SUO_218</v>
          </cell>
          <cell r="I130" t="str">
            <v>Grid-Gen</v>
          </cell>
        </row>
        <row r="131">
          <cell r="A131" t="str">
            <v>SUO_216</v>
          </cell>
          <cell r="I131" t="str">
            <v>Grid-Gen</v>
          </cell>
        </row>
        <row r="132">
          <cell r="A132" t="str">
            <v>SUO_008</v>
          </cell>
          <cell r="I132" t="str">
            <v>Grid-Gen</v>
          </cell>
        </row>
        <row r="133">
          <cell r="A133" t="str">
            <v>SUO_113</v>
          </cell>
          <cell r="I133" t="str">
            <v>Grid-Gen</v>
          </cell>
        </row>
        <row r="134">
          <cell r="A134" t="str">
            <v>SUO_114</v>
          </cell>
          <cell r="I134" t="str">
            <v>Grid-Gen</v>
          </cell>
        </row>
        <row r="135">
          <cell r="A135" t="str">
            <v>SUO_230</v>
          </cell>
          <cell r="I135" t="str">
            <v>Grid-Gen</v>
          </cell>
        </row>
        <row r="136">
          <cell r="A136" t="str">
            <v>SUO_086</v>
          </cell>
          <cell r="I136" t="str">
            <v>Vandalized</v>
          </cell>
        </row>
        <row r="137">
          <cell r="A137" t="str">
            <v>SUO_116</v>
          </cell>
          <cell r="I137" t="str">
            <v>Grid-Gen</v>
          </cell>
        </row>
        <row r="138">
          <cell r="A138" t="str">
            <v>SUO_109</v>
          </cell>
          <cell r="I138" t="str">
            <v>Grid-Gen</v>
          </cell>
        </row>
        <row r="139">
          <cell r="A139" t="str">
            <v>SUO_071</v>
          </cell>
          <cell r="I139" t="str">
            <v>Grid-Gen</v>
          </cell>
        </row>
        <row r="140">
          <cell r="A140" t="str">
            <v>SUO_054</v>
          </cell>
          <cell r="I140" t="str">
            <v>Grid-Gen</v>
          </cell>
        </row>
        <row r="141">
          <cell r="A141" t="str">
            <v>SUO_294</v>
          </cell>
        </row>
        <row r="142">
          <cell r="A142" t="str">
            <v>SUO_238</v>
          </cell>
          <cell r="I142" t="str">
            <v>Gen-Hybrid</v>
          </cell>
        </row>
        <row r="143">
          <cell r="A143" t="str">
            <v>SUO_045</v>
          </cell>
          <cell r="I143" t="str">
            <v>Grid Gen</v>
          </cell>
        </row>
        <row r="144">
          <cell r="A144" t="str">
            <v>SUO_108</v>
          </cell>
          <cell r="I144" t="str">
            <v>Grid-Gen</v>
          </cell>
        </row>
        <row r="145">
          <cell r="A145" t="str">
            <v>SUO_110</v>
          </cell>
          <cell r="I145" t="str">
            <v>Grid-Gen</v>
          </cell>
        </row>
        <row r="146">
          <cell r="A146" t="str">
            <v>SUO_032</v>
          </cell>
          <cell r="I146" t="str">
            <v>Hybrid Gen</v>
          </cell>
        </row>
        <row r="147">
          <cell r="A147" t="str">
            <v>SUO_027</v>
          </cell>
          <cell r="I147" t="str">
            <v>Grid Gen</v>
          </cell>
        </row>
        <row r="148">
          <cell r="A148" t="str">
            <v>SUO_293</v>
          </cell>
        </row>
        <row r="149">
          <cell r="A149" t="str">
            <v>SUO_048</v>
          </cell>
          <cell r="I149" t="str">
            <v>Vandalized</v>
          </cell>
        </row>
        <row r="150">
          <cell r="A150" t="str">
            <v>SUO_157</v>
          </cell>
          <cell r="I150" t="str">
            <v>Gen Only</v>
          </cell>
        </row>
        <row r="151">
          <cell r="A151" t="str">
            <v>SUO_092</v>
          </cell>
          <cell r="I151" t="str">
            <v>Vandalized</v>
          </cell>
        </row>
        <row r="152">
          <cell r="A152" t="str">
            <v>SUO_053</v>
          </cell>
          <cell r="I152" t="str">
            <v>Hybrid-Gen</v>
          </cell>
        </row>
        <row r="153">
          <cell r="A153" t="str">
            <v>SUO_089</v>
          </cell>
          <cell r="I153" t="str">
            <v>Hybrid Gen</v>
          </cell>
        </row>
        <row r="154">
          <cell r="A154" t="str">
            <v>LIT_031</v>
          </cell>
          <cell r="I154" t="str">
            <v>Grid-Gen</v>
          </cell>
        </row>
        <row r="155">
          <cell r="A155" t="str">
            <v>LIT_670</v>
          </cell>
          <cell r="I155" t="str">
            <v>Bad Grid + GE</v>
          </cell>
        </row>
        <row r="156">
          <cell r="A156" t="str">
            <v>LIT_430</v>
          </cell>
          <cell r="I156" t="str">
            <v>Grid-Gen</v>
          </cell>
        </row>
        <row r="157">
          <cell r="A157" t="str">
            <v>SUO_061</v>
          </cell>
          <cell r="I157" t="str">
            <v>Grid-Gen</v>
          </cell>
        </row>
        <row r="158">
          <cell r="A158" t="str">
            <v>SUO_040</v>
          </cell>
          <cell r="I158" t="str">
            <v>Gen Only</v>
          </cell>
        </row>
        <row r="159">
          <cell r="A159" t="str">
            <v>LIT_111</v>
          </cell>
          <cell r="I159" t="str">
            <v>Grid-Gen</v>
          </cell>
        </row>
        <row r="160">
          <cell r="A160" t="str">
            <v>LIT_682</v>
          </cell>
          <cell r="I160" t="str">
            <v>Good Grid + GE</v>
          </cell>
        </row>
        <row r="161">
          <cell r="A161" t="str">
            <v>LIT_477</v>
          </cell>
          <cell r="I161" t="str">
            <v>Grid-Gen</v>
          </cell>
        </row>
        <row r="162">
          <cell r="A162" t="str">
            <v>LIT_051</v>
          </cell>
          <cell r="I162" t="str">
            <v>Grid-Gen</v>
          </cell>
        </row>
        <row r="163">
          <cell r="A163" t="str">
            <v>LIT_479</v>
          </cell>
          <cell r="I163" t="str">
            <v>Grid-Gen</v>
          </cell>
        </row>
        <row r="164">
          <cell r="A164" t="str">
            <v>LIT_498</v>
          </cell>
          <cell r="I164" t="str">
            <v>Grid-Gen</v>
          </cell>
        </row>
        <row r="165">
          <cell r="A165" t="str">
            <v>LIT_769</v>
          </cell>
          <cell r="I165" t="str">
            <v>Hybrid Solar - S3</v>
          </cell>
        </row>
        <row r="166">
          <cell r="A166" t="str">
            <v>LIT_233</v>
          </cell>
          <cell r="I166" t="str">
            <v>Grid-Gen</v>
          </cell>
        </row>
        <row r="167">
          <cell r="A167" t="str">
            <v>LIT_989</v>
          </cell>
        </row>
        <row r="168">
          <cell r="A168" t="str">
            <v>LIT_621</v>
          </cell>
          <cell r="I168" t="str">
            <v>Grid-Gen</v>
          </cell>
        </row>
        <row r="169">
          <cell r="A169" t="str">
            <v>LIT_485</v>
          </cell>
          <cell r="I169" t="str">
            <v>Grid-Gen</v>
          </cell>
        </row>
        <row r="170">
          <cell r="A170" t="str">
            <v>LIT_123</v>
          </cell>
          <cell r="I170" t="str">
            <v>Grid-Gen</v>
          </cell>
        </row>
        <row r="171">
          <cell r="A171" t="str">
            <v>LIT_597</v>
          </cell>
          <cell r="I171" t="str">
            <v>Grid-Gen</v>
          </cell>
        </row>
        <row r="172">
          <cell r="A172" t="str">
            <v>SUO_102</v>
          </cell>
          <cell r="I172" t="str">
            <v>Solar-Gen-Lithium</v>
          </cell>
        </row>
        <row r="173">
          <cell r="A173" t="str">
            <v>SUO_101</v>
          </cell>
          <cell r="I173" t="str">
            <v>Grid-Gen</v>
          </cell>
        </row>
        <row r="174">
          <cell r="A174" t="str">
            <v>LIT_497</v>
          </cell>
          <cell r="I174" t="str">
            <v>Solar-Gen</v>
          </cell>
        </row>
        <row r="175">
          <cell r="A175" t="str">
            <v>LIT_690</v>
          </cell>
          <cell r="I175" t="str">
            <v>Bad Grid + GE</v>
          </cell>
        </row>
        <row r="176">
          <cell r="A176" t="str">
            <v>LIT_590</v>
          </cell>
          <cell r="I176" t="str">
            <v>Good Grid + GE</v>
          </cell>
        </row>
        <row r="177">
          <cell r="A177" t="str">
            <v>LIT_437</v>
          </cell>
          <cell r="I177" t="str">
            <v>Grid-Gen</v>
          </cell>
        </row>
        <row r="178">
          <cell r="A178" t="str">
            <v>LIT_773</v>
          </cell>
          <cell r="I178" t="str">
            <v>Bad Grid + GE</v>
          </cell>
        </row>
        <row r="179">
          <cell r="A179" t="str">
            <v>LIT_852</v>
          </cell>
          <cell r="I179" t="str">
            <v>Bad Grid + Solar + GE</v>
          </cell>
        </row>
        <row r="180">
          <cell r="A180" t="str">
            <v>LIT_637</v>
          </cell>
          <cell r="I180" t="str">
            <v>Good Grid + GE</v>
          </cell>
        </row>
        <row r="181">
          <cell r="A181" t="str">
            <v>LIT_260</v>
          </cell>
          <cell r="I181" t="str">
            <v>Grid-Gen</v>
          </cell>
        </row>
        <row r="182">
          <cell r="A182" t="str">
            <v>LIT_536</v>
          </cell>
          <cell r="I182" t="str">
            <v>Hybrid-Gen</v>
          </cell>
        </row>
        <row r="183">
          <cell r="A183" t="str">
            <v>LIT_346</v>
          </cell>
          <cell r="I183" t="str">
            <v>Grid-Gen</v>
          </cell>
        </row>
        <row r="184">
          <cell r="A184" t="str">
            <v>LIT_377</v>
          </cell>
          <cell r="I184" t="str">
            <v>Grid-Gen</v>
          </cell>
        </row>
        <row r="185">
          <cell r="A185" t="str">
            <v>LIT_039</v>
          </cell>
          <cell r="I185" t="str">
            <v>Grid-Gen</v>
          </cell>
        </row>
        <row r="186">
          <cell r="A186" t="str">
            <v>LIT_137</v>
          </cell>
          <cell r="I186" t="str">
            <v>Grid-Gen</v>
          </cell>
        </row>
        <row r="187">
          <cell r="A187" t="str">
            <v>LIT_361</v>
          </cell>
          <cell r="I187" t="str">
            <v>Grid-Gen</v>
          </cell>
        </row>
        <row r="188">
          <cell r="A188" t="str">
            <v>LIT_489</v>
          </cell>
          <cell r="I188" t="str">
            <v>Grid-Gen</v>
          </cell>
        </row>
        <row r="189">
          <cell r="A189" t="str">
            <v>LIT_206</v>
          </cell>
          <cell r="I189" t="str">
            <v>Grid-Gen</v>
          </cell>
        </row>
        <row r="190">
          <cell r="A190" t="str">
            <v>LIT_017</v>
          </cell>
        </row>
        <row r="191">
          <cell r="A191" t="str">
            <v>LIT_645</v>
          </cell>
          <cell r="I191" t="str">
            <v>Bad Grid + GE</v>
          </cell>
        </row>
        <row r="192">
          <cell r="A192" t="str">
            <v>LIT_187</v>
          </cell>
          <cell r="I192" t="str">
            <v>Grid-Gen</v>
          </cell>
        </row>
        <row r="193">
          <cell r="A193" t="str">
            <v>LIT_577</v>
          </cell>
          <cell r="I193" t="str">
            <v>Grid-Gen</v>
          </cell>
        </row>
        <row r="194">
          <cell r="A194" t="str">
            <v>LIT_259</v>
          </cell>
          <cell r="I194" t="str">
            <v>Grid-Gen</v>
          </cell>
        </row>
        <row r="195">
          <cell r="A195" t="str">
            <v>LIT_181</v>
          </cell>
          <cell r="I195" t="str">
            <v>Grid-Gen</v>
          </cell>
        </row>
        <row r="196">
          <cell r="A196" t="str">
            <v>LIT_291</v>
          </cell>
          <cell r="I196" t="str">
            <v>Grid-Gen</v>
          </cell>
        </row>
        <row r="197">
          <cell r="A197" t="str">
            <v>LIT_364</v>
          </cell>
          <cell r="I197" t="str">
            <v>Grid Only</v>
          </cell>
        </row>
        <row r="198">
          <cell r="A198" t="str">
            <v>LIT_488</v>
          </cell>
          <cell r="I198" t="str">
            <v>Grid-Gen</v>
          </cell>
        </row>
        <row r="199">
          <cell r="A199" t="str">
            <v>LIT_418</v>
          </cell>
          <cell r="I199" t="str">
            <v>Grid-Gen</v>
          </cell>
        </row>
        <row r="200">
          <cell r="A200" t="str">
            <v>LIT_492</v>
          </cell>
          <cell r="I200" t="str">
            <v>Grid-Gen</v>
          </cell>
        </row>
        <row r="201">
          <cell r="A201" t="str">
            <v>LIT_991</v>
          </cell>
        </row>
        <row r="202">
          <cell r="A202" t="str">
            <v>LIT_360</v>
          </cell>
          <cell r="I202" t="str">
            <v>Grid-Gen</v>
          </cell>
        </row>
        <row r="203">
          <cell r="A203" t="str">
            <v>LIT_243</v>
          </cell>
          <cell r="I203" t="str">
            <v>Grid-Gen</v>
          </cell>
        </row>
        <row r="204">
          <cell r="A204" t="str">
            <v>LIT_791</v>
          </cell>
          <cell r="I204" t="str">
            <v>Good Grid no GE - 8h</v>
          </cell>
        </row>
        <row r="205">
          <cell r="A205" t="str">
            <v>LIT_347</v>
          </cell>
          <cell r="I205" t="str">
            <v>Grid-Gen</v>
          </cell>
        </row>
        <row r="206">
          <cell r="A206" t="str">
            <v>LIT_155</v>
          </cell>
          <cell r="I206" t="str">
            <v>Grid-Gen</v>
          </cell>
        </row>
        <row r="207">
          <cell r="A207" t="str">
            <v>LIT_225</v>
          </cell>
          <cell r="I207" t="str">
            <v>Grid Gen</v>
          </cell>
        </row>
        <row r="208">
          <cell r="A208" t="str">
            <v>LIT_431</v>
          </cell>
          <cell r="I208" t="str">
            <v>Grid-Gen</v>
          </cell>
        </row>
        <row r="209">
          <cell r="A209" t="str">
            <v>LIT_871</v>
          </cell>
        </row>
        <row r="210">
          <cell r="A210" t="str">
            <v>LIT_311</v>
          </cell>
          <cell r="I210" t="str">
            <v>Grid-Gen</v>
          </cell>
        </row>
        <row r="211">
          <cell r="A211" t="str">
            <v>LIT_535</v>
          </cell>
          <cell r="I211" t="str">
            <v>Grid Only</v>
          </cell>
        </row>
        <row r="212">
          <cell r="A212" t="str">
            <v>LIT_641</v>
          </cell>
          <cell r="I212" t="str">
            <v>Medium Grid + GE</v>
          </cell>
        </row>
        <row r="213">
          <cell r="A213" t="str">
            <v>LIT_695</v>
          </cell>
          <cell r="I213" t="str">
            <v>Good Grid no GE - 8h</v>
          </cell>
        </row>
        <row r="214">
          <cell r="A214" t="str">
            <v>LIT_046</v>
          </cell>
          <cell r="I214" t="str">
            <v>Grid-Gen</v>
          </cell>
        </row>
        <row r="215">
          <cell r="A215" t="str">
            <v>LIT_444</v>
          </cell>
          <cell r="I215" t="str">
            <v>Grid-Gen</v>
          </cell>
        </row>
        <row r="216">
          <cell r="A216" t="str">
            <v>LIT_290</v>
          </cell>
          <cell r="I216" t="str">
            <v>Grid-Gen</v>
          </cell>
        </row>
        <row r="217">
          <cell r="A217" t="str">
            <v>LIT_681</v>
          </cell>
          <cell r="I217" t="str">
            <v>Good Grid + GE</v>
          </cell>
        </row>
        <row r="218">
          <cell r="A218" t="str">
            <v>SUO_039</v>
          </cell>
          <cell r="I218" t="str">
            <v>Grid Gen</v>
          </cell>
        </row>
        <row r="219">
          <cell r="A219" t="str">
            <v>LIT_640</v>
          </cell>
          <cell r="I219" t="str">
            <v>Medium Grid + GE</v>
          </cell>
        </row>
        <row r="220">
          <cell r="A220" t="str">
            <v>LIT_130</v>
          </cell>
          <cell r="I220" t="str">
            <v>Grid-Gen</v>
          </cell>
        </row>
        <row r="221">
          <cell r="A221" t="str">
            <v>LIT_493</v>
          </cell>
          <cell r="I221" t="str">
            <v>Grid-Gen</v>
          </cell>
        </row>
        <row r="222">
          <cell r="A222" t="str">
            <v>LIT_023</v>
          </cell>
          <cell r="I222" t="str">
            <v>Grid-Gen</v>
          </cell>
        </row>
        <row r="223">
          <cell r="A223" t="str">
            <v>LIT_435</v>
          </cell>
          <cell r="I223" t="str">
            <v>Grid-Gen</v>
          </cell>
        </row>
        <row r="224">
          <cell r="A224" t="str">
            <v>LIT_862</v>
          </cell>
          <cell r="I224" t="str">
            <v>Medium Grid + Solar + GE</v>
          </cell>
        </row>
        <row r="225">
          <cell r="A225" t="str">
            <v>LIT_581</v>
          </cell>
          <cell r="I225" t="str">
            <v>Grid-Gen</v>
          </cell>
        </row>
        <row r="226">
          <cell r="A226" t="str">
            <v>LIT_362</v>
          </cell>
          <cell r="I226" t="str">
            <v>Grid-Gen</v>
          </cell>
        </row>
        <row r="227">
          <cell r="A227" t="str">
            <v>LIT_099</v>
          </cell>
          <cell r="I227" t="str">
            <v>Grid Only</v>
          </cell>
        </row>
        <row r="228">
          <cell r="A228" t="str">
            <v>LIT_708</v>
          </cell>
          <cell r="I228" t="str">
            <v>Good Grid no GE - 8h</v>
          </cell>
        </row>
        <row r="229">
          <cell r="A229" t="str">
            <v>LIT_139</v>
          </cell>
          <cell r="I229" t="str">
            <v>Good Grid + GE</v>
          </cell>
        </row>
        <row r="230">
          <cell r="A230" t="str">
            <v>LIT_589</v>
          </cell>
          <cell r="I230" t="str">
            <v>Grid-Gen</v>
          </cell>
        </row>
        <row r="231">
          <cell r="A231" t="str">
            <v>LIT_453</v>
          </cell>
          <cell r="I231" t="str">
            <v>Grid Only</v>
          </cell>
        </row>
        <row r="232">
          <cell r="A232" t="str">
            <v>LIT_009</v>
          </cell>
          <cell r="I232" t="str">
            <v>Grid-Gen</v>
          </cell>
        </row>
        <row r="233">
          <cell r="A233" t="str">
            <v>LIT_700</v>
          </cell>
          <cell r="I233" t="str">
            <v>Good Grid no GE - 8h</v>
          </cell>
        </row>
        <row r="234">
          <cell r="A234" t="str">
            <v>LIT_041</v>
          </cell>
          <cell r="I234" t="str">
            <v>Grid Only</v>
          </cell>
        </row>
        <row r="235">
          <cell r="A235" t="str">
            <v>LIT_429</v>
          </cell>
          <cell r="I235" t="str">
            <v>Grid-Gen</v>
          </cell>
        </row>
        <row r="236">
          <cell r="A236" t="str">
            <v>LIT_015</v>
          </cell>
          <cell r="I236" t="str">
            <v>Good Grid + GE</v>
          </cell>
        </row>
        <row r="237">
          <cell r="A237" t="str">
            <v>LIT_427</v>
          </cell>
          <cell r="I237" t="str">
            <v>Grid-Gen</v>
          </cell>
        </row>
        <row r="238">
          <cell r="A238" t="str">
            <v>LIT_208</v>
          </cell>
          <cell r="I238" t="str">
            <v>Grid-Gen</v>
          </cell>
        </row>
        <row r="239">
          <cell r="A239" t="str">
            <v>LIT_242</v>
          </cell>
          <cell r="I239" t="str">
            <v>Grid-Gen</v>
          </cell>
        </row>
        <row r="240">
          <cell r="A240" t="str">
            <v>LIT_025</v>
          </cell>
          <cell r="I240" t="str">
            <v>Grid-Gen</v>
          </cell>
        </row>
        <row r="241">
          <cell r="A241" t="str">
            <v>LIT_087</v>
          </cell>
          <cell r="I241" t="str">
            <v>Grid-Gen</v>
          </cell>
        </row>
        <row r="242">
          <cell r="A242" t="str">
            <v>LIT_045</v>
          </cell>
          <cell r="I242" t="str">
            <v>Grid Only</v>
          </cell>
        </row>
        <row r="243">
          <cell r="A243" t="str">
            <v>LIT_325</v>
          </cell>
          <cell r="I243" t="str">
            <v>Grid Only</v>
          </cell>
        </row>
        <row r="244">
          <cell r="A244" t="str">
            <v>LIT_676</v>
          </cell>
          <cell r="I244" t="str">
            <v>Good Grid no GE - 8h</v>
          </cell>
        </row>
        <row r="245">
          <cell r="A245" t="str">
            <v>LIT_662</v>
          </cell>
          <cell r="I245" t="str">
            <v>Good Grid no GE - 8h</v>
          </cell>
        </row>
        <row r="246">
          <cell r="A246" t="str">
            <v>LIT_367</v>
          </cell>
          <cell r="I246" t="str">
            <v>Grid Only</v>
          </cell>
        </row>
        <row r="247">
          <cell r="A247" t="str">
            <v>LIT_705</v>
          </cell>
          <cell r="I247" t="str">
            <v>Good Grid no GE - 8h</v>
          </cell>
        </row>
        <row r="248">
          <cell r="A248" t="str">
            <v>LIT_060</v>
          </cell>
          <cell r="I248" t="str">
            <v>Grid-Gen</v>
          </cell>
        </row>
        <row r="249">
          <cell r="A249" t="str">
            <v>LIT_047</v>
          </cell>
          <cell r="I249" t="str">
            <v>Medium Grid + GE</v>
          </cell>
        </row>
        <row r="250">
          <cell r="A250" t="str">
            <v>LIT_336</v>
          </cell>
          <cell r="I250" t="str">
            <v>Grid Only</v>
          </cell>
        </row>
        <row r="251">
          <cell r="A251" t="str">
            <v>LIT_151</v>
          </cell>
          <cell r="I251" t="str">
            <v>Grid-Gen</v>
          </cell>
        </row>
        <row r="252">
          <cell r="A252" t="str">
            <v>LIT_029</v>
          </cell>
          <cell r="I252" t="str">
            <v>Bad Grid + Solar + GE</v>
          </cell>
        </row>
        <row r="253">
          <cell r="A253" t="str">
            <v>LIT_412</v>
          </cell>
          <cell r="I253" t="str">
            <v>Grid Only</v>
          </cell>
        </row>
        <row r="254">
          <cell r="A254" t="str">
            <v>LIT_675</v>
          </cell>
          <cell r="I254" t="str">
            <v>Good Grid + GE</v>
          </cell>
        </row>
        <row r="255">
          <cell r="A255" t="str">
            <v>LIT_596</v>
          </cell>
          <cell r="I255" t="str">
            <v>Good Grid no GE - 8h</v>
          </cell>
        </row>
        <row r="256">
          <cell r="A256" t="str">
            <v>LIT_244</v>
          </cell>
          <cell r="I256" t="str">
            <v>Grid Only</v>
          </cell>
        </row>
        <row r="257">
          <cell r="A257" t="str">
            <v>LIT_014</v>
          </cell>
          <cell r="I257" t="str">
            <v>Grid Only</v>
          </cell>
        </row>
        <row r="258">
          <cell r="A258" t="str">
            <v>LIT_126</v>
          </cell>
          <cell r="I258" t="str">
            <v>Grid-Gen</v>
          </cell>
        </row>
        <row r="259">
          <cell r="A259" t="str">
            <v>LIT_382</v>
          </cell>
          <cell r="I259" t="str">
            <v>Grid Only</v>
          </cell>
        </row>
        <row r="260">
          <cell r="A260" t="str">
            <v>LIT_141</v>
          </cell>
          <cell r="I260" t="str">
            <v>Grid Only</v>
          </cell>
        </row>
        <row r="261">
          <cell r="A261" t="str">
            <v>LIT_091</v>
          </cell>
          <cell r="I261" t="str">
            <v>Grid Only</v>
          </cell>
        </row>
        <row r="262">
          <cell r="A262" t="str">
            <v>LIT_756</v>
          </cell>
          <cell r="I262" t="str">
            <v>Medium Grid + GE</v>
          </cell>
        </row>
        <row r="263">
          <cell r="A263" t="str">
            <v>LIT_653</v>
          </cell>
          <cell r="I263" t="str">
            <v>Good Grid no GE - 8h</v>
          </cell>
        </row>
        <row r="264">
          <cell r="A264" t="str">
            <v>LIT_381</v>
          </cell>
          <cell r="I264" t="str">
            <v>Grid Only</v>
          </cell>
        </row>
        <row r="265">
          <cell r="A265" t="str">
            <v>LIT_593</v>
          </cell>
          <cell r="I265" t="str">
            <v>Bad Grid + GE</v>
          </cell>
        </row>
        <row r="266">
          <cell r="A266" t="str">
            <v>LIT_410</v>
          </cell>
          <cell r="I266" t="str">
            <v>Grid-Gen</v>
          </cell>
        </row>
        <row r="267">
          <cell r="A267" t="str">
            <v>LIT_079</v>
          </cell>
          <cell r="I267" t="str">
            <v>Grid-Gen</v>
          </cell>
        </row>
        <row r="268">
          <cell r="A268" t="str">
            <v>LIT_644</v>
          </cell>
          <cell r="I268" t="str">
            <v>Good Grid no GE - 8h</v>
          </cell>
        </row>
        <row r="269">
          <cell r="A269" t="str">
            <v>LIT_547</v>
          </cell>
          <cell r="I269" t="str">
            <v>Good Grid no GE - 8h</v>
          </cell>
        </row>
        <row r="270">
          <cell r="A270" t="str">
            <v>LIT_065</v>
          </cell>
          <cell r="I270" t="str">
            <v>Grid Only</v>
          </cell>
        </row>
        <row r="271">
          <cell r="A271" t="str">
            <v>LIT_763</v>
          </cell>
          <cell r="I271" t="str">
            <v>Good Grid + GE</v>
          </cell>
        </row>
        <row r="272">
          <cell r="A272" t="str">
            <v>LIT_120</v>
          </cell>
          <cell r="I272" t="str">
            <v>Grid Only</v>
          </cell>
        </row>
        <row r="273">
          <cell r="A273" t="str">
            <v>LIT_460</v>
          </cell>
          <cell r="I273" t="str">
            <v>Grid Only</v>
          </cell>
        </row>
        <row r="274">
          <cell r="A274" t="str">
            <v>LIT_752</v>
          </cell>
          <cell r="I274" t="str">
            <v>Good Grid + GE</v>
          </cell>
        </row>
        <row r="275">
          <cell r="A275" t="str">
            <v>LIT_580</v>
          </cell>
          <cell r="I275" t="str">
            <v>Grid-Gen</v>
          </cell>
        </row>
        <row r="276">
          <cell r="A276" t="str">
            <v>LIT_875</v>
          </cell>
          <cell r="I276" t="str">
            <v>Good Grid no GE - 8h</v>
          </cell>
        </row>
        <row r="277">
          <cell r="A277" t="str">
            <v>LIT_740</v>
          </cell>
          <cell r="I277" t="str">
            <v>Good Grid no GE - 8h</v>
          </cell>
        </row>
        <row r="278">
          <cell r="A278" t="str">
            <v>LIT_245</v>
          </cell>
          <cell r="I278" t="str">
            <v>Grid Only</v>
          </cell>
        </row>
        <row r="279">
          <cell r="A279" t="str">
            <v>LIT_082</v>
          </cell>
          <cell r="I279" t="str">
            <v>Grid Only</v>
          </cell>
        </row>
        <row r="280">
          <cell r="A280" t="str">
            <v>LIT_689</v>
          </cell>
          <cell r="I280" t="str">
            <v>Good Grid no GE - 8h</v>
          </cell>
        </row>
        <row r="281">
          <cell r="A281" t="str">
            <v>LIT_407</v>
          </cell>
          <cell r="I281" t="str">
            <v>Grid Only</v>
          </cell>
        </row>
        <row r="282">
          <cell r="A282" t="str">
            <v>LIT_055</v>
          </cell>
          <cell r="I282" t="str">
            <v>Grid-Gen</v>
          </cell>
        </row>
        <row r="283">
          <cell r="A283" t="str">
            <v>LIT_825</v>
          </cell>
          <cell r="I283" t="str">
            <v>Good Grid no GE - 8h</v>
          </cell>
        </row>
        <row r="284">
          <cell r="A284" t="str">
            <v>LIT_090</v>
          </cell>
          <cell r="I284" t="str">
            <v>Grid-Gen</v>
          </cell>
        </row>
        <row r="285">
          <cell r="A285" t="str">
            <v>LIT_048</v>
          </cell>
          <cell r="I285" t="str">
            <v>Grid-Gen</v>
          </cell>
        </row>
        <row r="286">
          <cell r="A286" t="str">
            <v>LIT_626</v>
          </cell>
          <cell r="I286" t="str">
            <v>Good Grid no GE - 8h</v>
          </cell>
        </row>
        <row r="287">
          <cell r="A287" t="str">
            <v>LIT_053</v>
          </cell>
          <cell r="I287" t="str">
            <v>Grid-Gen</v>
          </cell>
        </row>
        <row r="288">
          <cell r="A288" t="str">
            <v>LIT_294</v>
          </cell>
          <cell r="I288" t="str">
            <v>Grid-Gen</v>
          </cell>
        </row>
        <row r="289">
          <cell r="A289" t="str">
            <v>LIT_008</v>
          </cell>
          <cell r="I289" t="str">
            <v>Grid Only</v>
          </cell>
        </row>
        <row r="290">
          <cell r="A290" t="str">
            <v>LIT_085</v>
          </cell>
          <cell r="I290" t="str">
            <v>Grid-Gen</v>
          </cell>
        </row>
        <row r="291">
          <cell r="A291" t="str">
            <v>LIT_411</v>
          </cell>
          <cell r="I291" t="str">
            <v>Grid Only</v>
          </cell>
        </row>
        <row r="292">
          <cell r="A292" t="str">
            <v>LIT_548</v>
          </cell>
          <cell r="I292" t="str">
            <v>Good Grid no GE - 8h</v>
          </cell>
        </row>
        <row r="293">
          <cell r="A293" t="str">
            <v>LIT_395</v>
          </cell>
          <cell r="I293" t="str">
            <v>Grid Only</v>
          </cell>
        </row>
        <row r="294">
          <cell r="A294" t="str">
            <v>LIT_122</v>
          </cell>
          <cell r="I294" t="str">
            <v>Grid Only</v>
          </cell>
        </row>
        <row r="295">
          <cell r="A295" t="str">
            <v>LIT_345</v>
          </cell>
          <cell r="I295" t="str">
            <v>Grid-Gen</v>
          </cell>
        </row>
        <row r="296">
          <cell r="A296" t="str">
            <v>LIT_414</v>
          </cell>
          <cell r="I296" t="str">
            <v>Grid Only</v>
          </cell>
        </row>
        <row r="297">
          <cell r="A297" t="str">
            <v>LIT_095</v>
          </cell>
          <cell r="I297" t="str">
            <v>Grid Only</v>
          </cell>
        </row>
        <row r="298">
          <cell r="A298" t="str">
            <v>LIT_594</v>
          </cell>
          <cell r="I298" t="str">
            <v>Medium Grid + GE</v>
          </cell>
        </row>
        <row r="299">
          <cell r="A299" t="str">
            <v>LIT_022</v>
          </cell>
          <cell r="I299" t="str">
            <v>Good Grid no GE - 8h</v>
          </cell>
        </row>
        <row r="300">
          <cell r="A300" t="str">
            <v>LIT_417</v>
          </cell>
          <cell r="I300" t="str">
            <v>Grid Only</v>
          </cell>
        </row>
        <row r="301">
          <cell r="A301" t="str">
            <v>LIT_162</v>
          </cell>
          <cell r="I301" t="str">
            <v>Grid Only</v>
          </cell>
        </row>
        <row r="302">
          <cell r="A302" t="str">
            <v>LIT_674</v>
          </cell>
          <cell r="I302" t="str">
            <v>Good Grid no GE - 8h</v>
          </cell>
        </row>
        <row r="303">
          <cell r="A303" t="str">
            <v>LIT_061</v>
          </cell>
          <cell r="I303" t="str">
            <v>Grid Only</v>
          </cell>
        </row>
        <row r="304">
          <cell r="A304" t="str">
            <v>LIT_528</v>
          </cell>
          <cell r="I304" t="str">
            <v>Grid Only</v>
          </cell>
        </row>
        <row r="305">
          <cell r="A305" t="str">
            <v>LIT_648</v>
          </cell>
          <cell r="I305" t="str">
            <v>Good Grid no GE - 12h</v>
          </cell>
        </row>
        <row r="306">
          <cell r="A306" t="str">
            <v>LIT_436</v>
          </cell>
          <cell r="I306" t="str">
            <v>Grid-Gen</v>
          </cell>
        </row>
        <row r="307">
          <cell r="A307" t="str">
            <v>LIT_736</v>
          </cell>
          <cell r="I307" t="str">
            <v>Good Grid no GE - 8h</v>
          </cell>
        </row>
        <row r="308">
          <cell r="A308" t="str">
            <v>NRO_261</v>
          </cell>
          <cell r="I308" t="str">
            <v>Grid Gen</v>
          </cell>
        </row>
        <row r="309">
          <cell r="A309" t="str">
            <v>LIT_527</v>
          </cell>
          <cell r="I309" t="str">
            <v>Grid-Gen</v>
          </cell>
        </row>
        <row r="310">
          <cell r="A310" t="str">
            <v>LIT_651</v>
          </cell>
          <cell r="I310" t="str">
            <v>Good Grid no GE - 12h</v>
          </cell>
        </row>
        <row r="311">
          <cell r="A311" t="str">
            <v>LIT_587</v>
          </cell>
          <cell r="I311" t="str">
            <v>Grid-Gen</v>
          </cell>
        </row>
        <row r="312">
          <cell r="A312" t="str">
            <v>LIT_287</v>
          </cell>
          <cell r="I312" t="str">
            <v>Grid Only</v>
          </cell>
        </row>
        <row r="313">
          <cell r="A313" t="str">
            <v>LIT_616</v>
          </cell>
          <cell r="I313" t="str">
            <v>Good Grid no GE - 8h</v>
          </cell>
        </row>
        <row r="314">
          <cell r="A314" t="str">
            <v>LIT_236</v>
          </cell>
          <cell r="I314" t="str">
            <v>Grid-Gen</v>
          </cell>
        </row>
        <row r="315">
          <cell r="A315" t="str">
            <v>LIT_439</v>
          </cell>
          <cell r="I315" t="str">
            <v>Grid-Gen</v>
          </cell>
        </row>
        <row r="316">
          <cell r="A316" t="str">
            <v>LIT_378</v>
          </cell>
          <cell r="I316" t="str">
            <v>Grid-Gen</v>
          </cell>
        </row>
        <row r="317">
          <cell r="A317" t="str">
            <v>LIT_125</v>
          </cell>
          <cell r="I317" t="str">
            <v>Grid Only</v>
          </cell>
        </row>
        <row r="318">
          <cell r="A318" t="str">
            <v>LIT_096</v>
          </cell>
          <cell r="I318" t="str">
            <v>Grid-Gen</v>
          </cell>
        </row>
        <row r="319">
          <cell r="A319" t="str">
            <v>LIT_647</v>
          </cell>
          <cell r="I319" t="str">
            <v>Good Grid no GE - 12h</v>
          </cell>
        </row>
        <row r="320">
          <cell r="A320" t="str">
            <v>LIT_183</v>
          </cell>
          <cell r="I320" t="str">
            <v>Grid Only</v>
          </cell>
        </row>
        <row r="321">
          <cell r="A321" t="str">
            <v>LIT_054</v>
          </cell>
          <cell r="I321" t="str">
            <v>Grid-Gen</v>
          </cell>
        </row>
        <row r="322">
          <cell r="A322" t="str">
            <v>LIT_379</v>
          </cell>
          <cell r="I322" t="str">
            <v>Good Grid no GE - 8h</v>
          </cell>
        </row>
        <row r="323">
          <cell r="A323" t="str">
            <v>LIT_097</v>
          </cell>
          <cell r="I323" t="str">
            <v>Grid Only</v>
          </cell>
        </row>
        <row r="324">
          <cell r="A324" t="str">
            <v>LIT_564</v>
          </cell>
          <cell r="I324" t="str">
            <v>Medium Grid + GE</v>
          </cell>
        </row>
        <row r="325">
          <cell r="A325" t="str">
            <v>LIT_102</v>
          </cell>
          <cell r="I325" t="str">
            <v>Grid Only</v>
          </cell>
        </row>
        <row r="326">
          <cell r="A326" t="str">
            <v>LIT_033</v>
          </cell>
          <cell r="I326" t="str">
            <v>Grid Only</v>
          </cell>
        </row>
        <row r="327">
          <cell r="A327" t="str">
            <v>LIT_739</v>
          </cell>
          <cell r="I327" t="str">
            <v>Good Grid no GE - 8h</v>
          </cell>
        </row>
        <row r="328">
          <cell r="A328" t="str">
            <v>LIT_074</v>
          </cell>
          <cell r="I328" t="str">
            <v>Grid-Gen</v>
          </cell>
        </row>
        <row r="329">
          <cell r="A329" t="str">
            <v>LIT_539</v>
          </cell>
          <cell r="I329" t="str">
            <v>Good Grid no GE - 12h</v>
          </cell>
        </row>
        <row r="330">
          <cell r="A330" t="str">
            <v>LIT_459</v>
          </cell>
          <cell r="I330" t="str">
            <v>Grid-Gen</v>
          </cell>
        </row>
        <row r="331">
          <cell r="A331" t="str">
            <v>LIT_073</v>
          </cell>
          <cell r="I331" t="str">
            <v>Grid-Gen</v>
          </cell>
        </row>
        <row r="332">
          <cell r="A332" t="str">
            <v>LIT_405</v>
          </cell>
          <cell r="I332" t="str">
            <v>Grid-Gen</v>
          </cell>
        </row>
        <row r="333">
          <cell r="A333" t="str">
            <v>LIT_154</v>
          </cell>
          <cell r="I333" t="str">
            <v>Grid-Gen</v>
          </cell>
        </row>
        <row r="334">
          <cell r="A334" t="str">
            <v>LIT_089</v>
          </cell>
          <cell r="I334" t="str">
            <v>Grid Only</v>
          </cell>
        </row>
        <row r="335">
          <cell r="A335" t="str">
            <v>LIT_366</v>
          </cell>
          <cell r="I335" t="str">
            <v>Grid Only</v>
          </cell>
        </row>
        <row r="336">
          <cell r="A336" t="str">
            <v>LIT_372</v>
          </cell>
          <cell r="I336" t="str">
            <v>Grid Only</v>
          </cell>
        </row>
        <row r="337">
          <cell r="A337" t="str">
            <v>LIT_003</v>
          </cell>
          <cell r="I337" t="str">
            <v>Good Grid no GE - 8h</v>
          </cell>
        </row>
        <row r="338">
          <cell r="A338" t="str">
            <v>LIT_428</v>
          </cell>
          <cell r="I338" t="str">
            <v>Grid-Gen</v>
          </cell>
        </row>
        <row r="339">
          <cell r="A339" t="str">
            <v>LIT_129</v>
          </cell>
          <cell r="I339" t="str">
            <v>Grid-Gen</v>
          </cell>
        </row>
        <row r="340">
          <cell r="A340" t="str">
            <v>LIT_654</v>
          </cell>
          <cell r="I340" t="str">
            <v>Good Grid no GE - 12h</v>
          </cell>
        </row>
        <row r="341">
          <cell r="A341" t="str">
            <v>LIT_857</v>
          </cell>
          <cell r="I341" t="str">
            <v>Grid-Gen</v>
          </cell>
        </row>
        <row r="342">
          <cell r="A342" t="str">
            <v>LIT_420</v>
          </cell>
          <cell r="I342" t="str">
            <v>Bad Grid + Solar + GE</v>
          </cell>
        </row>
        <row r="343">
          <cell r="A343" t="str">
            <v>LIT_615</v>
          </cell>
          <cell r="I343" t="str">
            <v>Good Grid + GE</v>
          </cell>
        </row>
        <row r="344">
          <cell r="A344" t="str">
            <v>LIT_649</v>
          </cell>
          <cell r="I344" t="str">
            <v>Good Grid no GE - 12h</v>
          </cell>
        </row>
        <row r="345">
          <cell r="A345" t="str">
            <v>LIT_521</v>
          </cell>
          <cell r="I345" t="str">
            <v>Grid-Gen</v>
          </cell>
        </row>
        <row r="346">
          <cell r="A346" t="str">
            <v>LIT_442</v>
          </cell>
          <cell r="I346" t="str">
            <v>Grid Only</v>
          </cell>
        </row>
        <row r="347">
          <cell r="A347" t="str">
            <v>LIT_267</v>
          </cell>
          <cell r="I347" t="str">
            <v>Grid-Gen</v>
          </cell>
        </row>
        <row r="348">
          <cell r="A348" t="str">
            <v>LIT_050</v>
          </cell>
          <cell r="I348" t="str">
            <v>Grid Only</v>
          </cell>
        </row>
        <row r="349">
          <cell r="A349" t="str">
            <v>LIT_034</v>
          </cell>
          <cell r="I349" t="str">
            <v>Grid Only</v>
          </cell>
        </row>
        <row r="350">
          <cell r="A350" t="str">
            <v>LIT_450</v>
          </cell>
          <cell r="I350" t="str">
            <v>Grid-Gen</v>
          </cell>
        </row>
        <row r="351">
          <cell r="A351" t="str">
            <v>LIT_486</v>
          </cell>
          <cell r="I351" t="str">
            <v>Grid Only</v>
          </cell>
        </row>
        <row r="352">
          <cell r="A352" t="str">
            <v>LIT_340</v>
          </cell>
          <cell r="I352" t="str">
            <v>Grid-Gen</v>
          </cell>
        </row>
        <row r="353">
          <cell r="A353" t="str">
            <v>LIT_687</v>
          </cell>
          <cell r="I353" t="str">
            <v>Good Grid no GE - 8h</v>
          </cell>
        </row>
        <row r="354">
          <cell r="A354" t="str">
            <v>LIT_694</v>
          </cell>
          <cell r="I354" t="str">
            <v>Good Grid + GE</v>
          </cell>
        </row>
        <row r="355">
          <cell r="A355" t="str">
            <v>LIT_300</v>
          </cell>
          <cell r="I355" t="str">
            <v>Grid-Gen</v>
          </cell>
        </row>
        <row r="356">
          <cell r="A356" t="str">
            <v>LIT_524</v>
          </cell>
          <cell r="I356" t="str">
            <v>Grid-Gen</v>
          </cell>
        </row>
        <row r="357">
          <cell r="A357" t="str">
            <v>LIT_400</v>
          </cell>
          <cell r="I357" t="str">
            <v>Grid-Gen</v>
          </cell>
        </row>
        <row r="358">
          <cell r="A358" t="str">
            <v>LIT_092</v>
          </cell>
          <cell r="I358" t="str">
            <v>Grid Only</v>
          </cell>
        </row>
        <row r="359">
          <cell r="A359" t="str">
            <v>LIT_018</v>
          </cell>
          <cell r="I359" t="str">
            <v>Grid-Gen</v>
          </cell>
        </row>
        <row r="360">
          <cell r="A360" t="str">
            <v>LIT_156</v>
          </cell>
          <cell r="I360" t="str">
            <v>Grid-Gen</v>
          </cell>
        </row>
        <row r="361">
          <cell r="A361" t="str">
            <v>LIT_265</v>
          </cell>
          <cell r="I361" t="str">
            <v>Medium Grid + GE</v>
          </cell>
        </row>
        <row r="362">
          <cell r="A362" t="str">
            <v>LIT_974</v>
          </cell>
          <cell r="I362" t="str">
            <v>Hybrid Solar - S1</v>
          </cell>
        </row>
        <row r="363">
          <cell r="A363" t="str">
            <v>LIT_490</v>
          </cell>
          <cell r="I363" t="str">
            <v>Grid-Gen</v>
          </cell>
        </row>
        <row r="364">
          <cell r="A364" t="str">
            <v>LIT_401</v>
          </cell>
          <cell r="I364" t="str">
            <v>Grid-Gen</v>
          </cell>
        </row>
        <row r="365">
          <cell r="A365" t="str">
            <v>LIT_161</v>
          </cell>
          <cell r="I365" t="str">
            <v>Grid Only</v>
          </cell>
        </row>
        <row r="366">
          <cell r="A366" t="str">
            <v>LIT_404</v>
          </cell>
          <cell r="I366" t="str">
            <v>Grid-Gen</v>
          </cell>
        </row>
        <row r="367">
          <cell r="A367" t="str">
            <v>LIT_076</v>
          </cell>
          <cell r="I367" t="str">
            <v>Grid-Gen</v>
          </cell>
        </row>
        <row r="368">
          <cell r="A368" t="str">
            <v>LIT_579</v>
          </cell>
          <cell r="I368" t="str">
            <v>Grid-Gen</v>
          </cell>
        </row>
        <row r="369">
          <cell r="A369" t="str">
            <v>LIT_609</v>
          </cell>
          <cell r="I369" t="str">
            <v>Good Grid no GE - 8h</v>
          </cell>
        </row>
        <row r="370">
          <cell r="A370" t="str">
            <v>LIT_106</v>
          </cell>
          <cell r="I370" t="str">
            <v>Grid-Gen</v>
          </cell>
        </row>
        <row r="371">
          <cell r="A371" t="str">
            <v>LIT_057</v>
          </cell>
          <cell r="I371" t="str">
            <v>Grid Only</v>
          </cell>
        </row>
        <row r="372">
          <cell r="A372" t="str">
            <v>LIT_368</v>
          </cell>
          <cell r="I372" t="str">
            <v>Grid-Gen</v>
          </cell>
        </row>
        <row r="373">
          <cell r="A373" t="str">
            <v>LIT_643</v>
          </cell>
          <cell r="I373" t="str">
            <v>Good Grid no GE - 12h</v>
          </cell>
        </row>
        <row r="374">
          <cell r="A374" t="str">
            <v>LIT_568</v>
          </cell>
          <cell r="I374" t="str">
            <v>Medium Grid + GE</v>
          </cell>
        </row>
        <row r="375">
          <cell r="A375" t="str">
            <v>LIT_426</v>
          </cell>
          <cell r="I375" t="str">
            <v>Grid-Gen</v>
          </cell>
        </row>
        <row r="376">
          <cell r="A376" t="str">
            <v>LIT_520</v>
          </cell>
          <cell r="I376" t="str">
            <v>Grid-Gen</v>
          </cell>
        </row>
        <row r="377">
          <cell r="A377" t="str">
            <v>LIT_171</v>
          </cell>
          <cell r="I377" t="str">
            <v>Grid Only</v>
          </cell>
        </row>
        <row r="378">
          <cell r="A378" t="str">
            <v>LIT_049</v>
          </cell>
          <cell r="I378" t="str">
            <v>Grid-Gen</v>
          </cell>
        </row>
        <row r="379">
          <cell r="A379" t="str">
            <v>LIT_296</v>
          </cell>
          <cell r="I379" t="str">
            <v>Grid-Gen</v>
          </cell>
        </row>
        <row r="380">
          <cell r="A380" t="str">
            <v>LIT_160</v>
          </cell>
          <cell r="I380" t="str">
            <v>Grid-Gen</v>
          </cell>
        </row>
        <row r="381">
          <cell r="A381" t="str">
            <v>LIT_732</v>
          </cell>
          <cell r="I381" t="str">
            <v>Good Grid no GE - 8h</v>
          </cell>
        </row>
        <row r="382">
          <cell r="A382" t="str">
            <v>LIT_080</v>
          </cell>
          <cell r="I382" t="str">
            <v>Grid-Gen</v>
          </cell>
        </row>
        <row r="383">
          <cell r="A383" t="str">
            <v>LIT_525</v>
          </cell>
          <cell r="I383" t="str">
            <v>Grid-Gen</v>
          </cell>
        </row>
        <row r="384">
          <cell r="A384" t="str">
            <v>LIT_696</v>
          </cell>
          <cell r="I384" t="str">
            <v>Good Grid + GE</v>
          </cell>
        </row>
        <row r="385">
          <cell r="A385" t="str">
            <v>LIT_263</v>
          </cell>
          <cell r="I385" t="str">
            <v>Grid-Gen</v>
          </cell>
        </row>
        <row r="386">
          <cell r="A386" t="str">
            <v>LIT_765</v>
          </cell>
          <cell r="I386" t="str">
            <v>Good Grid no GE - 8h</v>
          </cell>
        </row>
        <row r="387">
          <cell r="A387" t="str">
            <v>LIT_425</v>
          </cell>
          <cell r="I387" t="str">
            <v>Grid-Gen</v>
          </cell>
        </row>
        <row r="388">
          <cell r="A388" t="str">
            <v>LIT_446</v>
          </cell>
          <cell r="I388" t="str">
            <v>Grid-Gen</v>
          </cell>
        </row>
        <row r="389">
          <cell r="A389" t="str">
            <v>LIT_771</v>
          </cell>
          <cell r="I389" t="str">
            <v>Good Grid + GE</v>
          </cell>
        </row>
        <row r="390">
          <cell r="A390" t="str">
            <v>LIT_086</v>
          </cell>
          <cell r="I390" t="str">
            <v>Good Grid + Solar + GE</v>
          </cell>
        </row>
        <row r="391">
          <cell r="A391" t="str">
            <v>LIT_398</v>
          </cell>
          <cell r="I391" t="str">
            <v>Grid Only</v>
          </cell>
        </row>
        <row r="392">
          <cell r="A392" t="str">
            <v>LIT_574</v>
          </cell>
          <cell r="I392" t="str">
            <v>Grid-Gen</v>
          </cell>
        </row>
        <row r="393">
          <cell r="A393" t="str">
            <v>LIT_277</v>
          </cell>
          <cell r="I393" t="str">
            <v>Grid Only</v>
          </cell>
        </row>
        <row r="394">
          <cell r="A394" t="str">
            <v>LIT_432</v>
          </cell>
          <cell r="I394" t="str">
            <v>Grid-Gen</v>
          </cell>
        </row>
        <row r="395">
          <cell r="A395" t="str">
            <v>LIT_247</v>
          </cell>
          <cell r="I395" t="str">
            <v>Grid-Gen</v>
          </cell>
        </row>
        <row r="396">
          <cell r="A396" t="str">
            <v>LIT_373</v>
          </cell>
          <cell r="I396" t="str">
            <v>Grid Only</v>
          </cell>
        </row>
        <row r="397">
          <cell r="A397" t="str">
            <v>LIT_419</v>
          </cell>
          <cell r="I397" t="str">
            <v>Grid-Gen</v>
          </cell>
        </row>
        <row r="398">
          <cell r="A398" t="str">
            <v>LIT_358</v>
          </cell>
          <cell r="I398" t="str">
            <v>Grid-Gen</v>
          </cell>
        </row>
        <row r="399">
          <cell r="A399" t="str">
            <v>LIT_451</v>
          </cell>
          <cell r="I399" t="str">
            <v>Grid-Gen</v>
          </cell>
        </row>
        <row r="400">
          <cell r="A400" t="str">
            <v>LIT_250</v>
          </cell>
          <cell r="I400" t="str">
            <v>Grid-Gen</v>
          </cell>
        </row>
        <row r="401">
          <cell r="A401" t="str">
            <v>LIT_666</v>
          </cell>
          <cell r="I401" t="str">
            <v>Good Grid + GE</v>
          </cell>
        </row>
        <row r="402">
          <cell r="A402" t="str">
            <v>LIT_619</v>
          </cell>
          <cell r="I402" t="str">
            <v>Good Grid no GE - 12h</v>
          </cell>
        </row>
        <row r="403">
          <cell r="A403" t="str">
            <v>LIT_598</v>
          </cell>
          <cell r="I403" t="str">
            <v>Hybrid-Gen</v>
          </cell>
        </row>
        <row r="404">
          <cell r="A404" t="str">
            <v>LIT_221</v>
          </cell>
          <cell r="I404" t="str">
            <v>Grid-Gen</v>
          </cell>
        </row>
        <row r="405">
          <cell r="A405" t="str">
            <v>LIT_224</v>
          </cell>
          <cell r="I405" t="str">
            <v>Grid-Gen</v>
          </cell>
        </row>
        <row r="406">
          <cell r="A406" t="str">
            <v>LIT_576</v>
          </cell>
          <cell r="I406" t="str">
            <v>Grid-Gen</v>
          </cell>
        </row>
        <row r="407">
          <cell r="A407" t="str">
            <v>LIT_357</v>
          </cell>
          <cell r="I407" t="str">
            <v>Grid Only</v>
          </cell>
        </row>
        <row r="408">
          <cell r="A408" t="str">
            <v>LIT_686</v>
          </cell>
          <cell r="I408" t="str">
            <v>Good Grid no GE - 8h</v>
          </cell>
        </row>
        <row r="409">
          <cell r="A409" t="str">
            <v>LIT_697</v>
          </cell>
          <cell r="I409" t="str">
            <v>Good Grid no GE - 8h</v>
          </cell>
        </row>
        <row r="410">
          <cell r="A410" t="str">
            <v>LIT_083</v>
          </cell>
          <cell r="I410" t="str">
            <v>Grid-Gen</v>
          </cell>
        </row>
        <row r="411">
          <cell r="A411" t="str">
            <v>LIT_844</v>
          </cell>
          <cell r="I411" t="str">
            <v>Bad Grid + GE</v>
          </cell>
        </row>
        <row r="412">
          <cell r="A412" t="str">
            <v>LIT_856</v>
          </cell>
          <cell r="I412" t="str">
            <v>Good Grid + Solar + GE</v>
          </cell>
        </row>
        <row r="413">
          <cell r="A413" t="str">
            <v>LIT_222</v>
          </cell>
          <cell r="I413" t="str">
            <v>Grid-Gen</v>
          </cell>
        </row>
        <row r="414">
          <cell r="A414" t="str">
            <v>LIT_084</v>
          </cell>
          <cell r="I414" t="str">
            <v>Grid-Gen</v>
          </cell>
        </row>
        <row r="415">
          <cell r="A415" t="str">
            <v>LIT_157</v>
          </cell>
          <cell r="I415" t="str">
            <v>Grid-Gen</v>
          </cell>
        </row>
        <row r="416">
          <cell r="A416" t="str">
            <v>LIT_652</v>
          </cell>
          <cell r="I416" t="str">
            <v>Good Grid no GE - 8h</v>
          </cell>
        </row>
        <row r="417">
          <cell r="A417" t="str">
            <v>LIT_167</v>
          </cell>
          <cell r="I417" t="str">
            <v>Grid-Gen</v>
          </cell>
        </row>
        <row r="418">
          <cell r="A418" t="str">
            <v>LIT_202</v>
          </cell>
          <cell r="I418" t="str">
            <v>Grid Only</v>
          </cell>
        </row>
        <row r="419">
          <cell r="A419" t="str">
            <v>LIT_656</v>
          </cell>
          <cell r="I419" t="str">
            <v>Bad Grid + GE</v>
          </cell>
        </row>
        <row r="420">
          <cell r="A420" t="str">
            <v>LIT_671</v>
          </cell>
          <cell r="I420" t="str">
            <v>Good Grid + GE</v>
          </cell>
        </row>
        <row r="421">
          <cell r="A421" t="str">
            <v>LIT_729</v>
          </cell>
          <cell r="I421" t="str">
            <v>Bad Grid + GE</v>
          </cell>
        </row>
        <row r="422">
          <cell r="A422" t="str">
            <v>LIT_712</v>
          </cell>
          <cell r="I422" t="str">
            <v>Good Grid no GE - 8h</v>
          </cell>
        </row>
        <row r="423">
          <cell r="A423" t="str">
            <v>LIT_303</v>
          </cell>
          <cell r="I423" t="str">
            <v>Grid-Gen</v>
          </cell>
        </row>
        <row r="424">
          <cell r="A424" t="str">
            <v>LIT_630</v>
          </cell>
          <cell r="I424" t="str">
            <v>Good Grid no GE - 8h</v>
          </cell>
        </row>
        <row r="425">
          <cell r="A425" t="str">
            <v>LIT_397</v>
          </cell>
          <cell r="I425" t="str">
            <v>Grid-Gen</v>
          </cell>
        </row>
        <row r="426">
          <cell r="A426" t="str">
            <v>LIT_531</v>
          </cell>
          <cell r="I426" t="str">
            <v>Grid-Gen</v>
          </cell>
        </row>
        <row r="427">
          <cell r="A427" t="str">
            <v>LIT_730</v>
          </cell>
          <cell r="I427" t="str">
            <v>Good Grid no GE - 8h</v>
          </cell>
        </row>
        <row r="428">
          <cell r="A428" t="str">
            <v>LIT_246</v>
          </cell>
          <cell r="I428" t="str">
            <v>Grid-Gen</v>
          </cell>
        </row>
        <row r="429">
          <cell r="A429" t="str">
            <v>LIT_443</v>
          </cell>
          <cell r="I429" t="str">
            <v>Grid-Gen</v>
          </cell>
        </row>
        <row r="430">
          <cell r="A430" t="str">
            <v>LIT_264</v>
          </cell>
          <cell r="I430" t="str">
            <v>Grid-Gen</v>
          </cell>
        </row>
        <row r="431">
          <cell r="A431" t="str">
            <v>LIT_611</v>
          </cell>
          <cell r="I431" t="str">
            <v>Good Grid no GE - 8h</v>
          </cell>
        </row>
        <row r="432">
          <cell r="A432" t="str">
            <v>LIT_253</v>
          </cell>
          <cell r="I432" t="str">
            <v>Medium Grid + GE</v>
          </cell>
        </row>
        <row r="433">
          <cell r="A433" t="str">
            <v>LIT_657</v>
          </cell>
          <cell r="I433" t="str">
            <v>Good Grid no GE - 12h</v>
          </cell>
        </row>
        <row r="434">
          <cell r="A434" t="str">
            <v>NRO_219</v>
          </cell>
          <cell r="I434" t="str">
            <v>Solar Gen</v>
          </cell>
        </row>
        <row r="435">
          <cell r="A435" t="str">
            <v>LIT_613</v>
          </cell>
          <cell r="I435" t="str">
            <v>Good Grid no GE - 8h</v>
          </cell>
        </row>
        <row r="436">
          <cell r="A436" t="str">
            <v>LIT_255</v>
          </cell>
          <cell r="I436" t="str">
            <v>Grid-Gen</v>
          </cell>
        </row>
        <row r="437">
          <cell r="A437" t="str">
            <v>LIT_285</v>
          </cell>
          <cell r="I437" t="str">
            <v>Grid Only</v>
          </cell>
        </row>
        <row r="438">
          <cell r="A438" t="str">
            <v>LIT_283</v>
          </cell>
          <cell r="I438" t="str">
            <v>Grid-Gen</v>
          </cell>
        </row>
        <row r="439">
          <cell r="A439" t="str">
            <v>LIT_454</v>
          </cell>
          <cell r="I439" t="str">
            <v>Grid-Gen</v>
          </cell>
        </row>
        <row r="440">
          <cell r="A440" t="str">
            <v>LIT_205</v>
          </cell>
          <cell r="I440" t="str">
            <v>Grid-Gen</v>
          </cell>
        </row>
        <row r="441">
          <cell r="A441" t="str">
            <v>LIT_037</v>
          </cell>
          <cell r="I441" t="str">
            <v>Grid-Gen</v>
          </cell>
        </row>
        <row r="442">
          <cell r="A442" t="str">
            <v>LIT_633</v>
          </cell>
          <cell r="I442" t="str">
            <v>Grid-Gen</v>
          </cell>
        </row>
        <row r="443">
          <cell r="A443" t="str">
            <v>LIT_248</v>
          </cell>
          <cell r="I443" t="str">
            <v>Medium Grid + GE</v>
          </cell>
        </row>
        <row r="444">
          <cell r="A444" t="str">
            <v>LIT_850</v>
          </cell>
          <cell r="I444" t="str">
            <v>Medium Grid + GE</v>
          </cell>
        </row>
        <row r="445">
          <cell r="A445" t="str">
            <v>LIT_713</v>
          </cell>
          <cell r="I445" t="str">
            <v>Good Grid no GE - 8h</v>
          </cell>
        </row>
        <row r="446">
          <cell r="A446" t="str">
            <v>LIT_342</v>
          </cell>
          <cell r="I446" t="str">
            <v>Grid Only</v>
          </cell>
        </row>
        <row r="447">
          <cell r="A447" t="str">
            <v>LIT_863</v>
          </cell>
          <cell r="I447" t="str">
            <v>Good Grid + GE</v>
          </cell>
        </row>
        <row r="448">
          <cell r="A448" t="str">
            <v>LIT_369</v>
          </cell>
          <cell r="I448" t="str">
            <v>Grid-Gen</v>
          </cell>
        </row>
        <row r="449">
          <cell r="A449" t="str">
            <v>LIT_554</v>
          </cell>
          <cell r="I449" t="str">
            <v>Good Grid no GE - 12h</v>
          </cell>
        </row>
        <row r="450">
          <cell r="A450" t="str">
            <v>LIT_058</v>
          </cell>
          <cell r="I450" t="str">
            <v>Grid-Gen</v>
          </cell>
        </row>
        <row r="451">
          <cell r="A451" t="str">
            <v>LIT_409</v>
          </cell>
          <cell r="I451" t="str">
            <v>Grid-Gen</v>
          </cell>
        </row>
        <row r="452">
          <cell r="A452" t="str">
            <v>LIT_036</v>
          </cell>
          <cell r="I452" t="str">
            <v>Good Grid + GE</v>
          </cell>
        </row>
        <row r="453">
          <cell r="A453" t="str">
            <v>LIT_371</v>
          </cell>
          <cell r="I453" t="str">
            <v>Good Grid + GE</v>
          </cell>
        </row>
        <row r="454">
          <cell r="A454" t="str">
            <v>LIT_449</v>
          </cell>
          <cell r="I454" t="str">
            <v>Grid-Gen</v>
          </cell>
        </row>
        <row r="455">
          <cell r="A455" t="str">
            <v>LIT_274</v>
          </cell>
          <cell r="I455" t="str">
            <v>Grid-Gen</v>
          </cell>
        </row>
        <row r="456">
          <cell r="A456" t="str">
            <v>LIT_280</v>
          </cell>
          <cell r="I456" t="str">
            <v>Grid-Gen</v>
          </cell>
        </row>
        <row r="457">
          <cell r="A457" t="str">
            <v>LIT_764</v>
          </cell>
          <cell r="I457" t="str">
            <v>Grid-Gen</v>
          </cell>
        </row>
        <row r="458">
          <cell r="A458" t="str">
            <v>LIT_993</v>
          </cell>
        </row>
        <row r="459">
          <cell r="A459" t="str">
            <v>LIT_140</v>
          </cell>
          <cell r="I459" t="str">
            <v>Grid-Gen</v>
          </cell>
        </row>
        <row r="460">
          <cell r="A460" t="str">
            <v>LIT_210</v>
          </cell>
          <cell r="I460" t="str">
            <v>Grid-Gen</v>
          </cell>
        </row>
        <row r="461">
          <cell r="A461" t="str">
            <v>LIT_370</v>
          </cell>
          <cell r="I461" t="str">
            <v>Grid-Gen</v>
          </cell>
        </row>
        <row r="462">
          <cell r="A462" t="str">
            <v>LIT_168</v>
          </cell>
          <cell r="I462" t="str">
            <v>Grid Only</v>
          </cell>
        </row>
        <row r="463">
          <cell r="A463" t="str">
            <v>LIT_038</v>
          </cell>
          <cell r="I463" t="str">
            <v>Grid-Gen</v>
          </cell>
        </row>
        <row r="464">
          <cell r="A464" t="str">
            <v>LIT_363</v>
          </cell>
          <cell r="I464" t="str">
            <v>Good Grid + GE</v>
          </cell>
        </row>
        <row r="465">
          <cell r="A465" t="str">
            <v>LIT_127</v>
          </cell>
          <cell r="I465" t="str">
            <v>Grid-Gen</v>
          </cell>
        </row>
        <row r="466">
          <cell r="A466" t="str">
            <v>LIT_292</v>
          </cell>
          <cell r="I466" t="str">
            <v>Grid-Gen</v>
          </cell>
        </row>
        <row r="467">
          <cell r="A467" t="str">
            <v>LIT_663</v>
          </cell>
          <cell r="I467" t="str">
            <v>Good Grid no GE - 8h</v>
          </cell>
        </row>
        <row r="468">
          <cell r="A468" t="str">
            <v>LIT_726</v>
          </cell>
          <cell r="I468" t="str">
            <v>Good Grid + GE</v>
          </cell>
        </row>
        <row r="469">
          <cell r="A469" t="str">
            <v>LIT_256</v>
          </cell>
          <cell r="I469" t="str">
            <v>Grid-Gen</v>
          </cell>
        </row>
        <row r="470">
          <cell r="A470" t="str">
            <v>SUO_150</v>
          </cell>
          <cell r="I470" t="str">
            <v>Grid-Gen</v>
          </cell>
        </row>
        <row r="471">
          <cell r="A471" t="str">
            <v>LIT_374</v>
          </cell>
          <cell r="I471" t="str">
            <v>Grid-Gen</v>
          </cell>
        </row>
        <row r="472">
          <cell r="A472" t="str">
            <v>LIT_452</v>
          </cell>
          <cell r="I472" t="str">
            <v>Grid-Gen</v>
          </cell>
        </row>
        <row r="473">
          <cell r="A473" t="str">
            <v>LIT_297</v>
          </cell>
          <cell r="I473" t="str">
            <v>Grid-Gen</v>
          </cell>
        </row>
        <row r="474">
          <cell r="A474" t="str">
            <v>LIT_737</v>
          </cell>
          <cell r="I474" t="str">
            <v>Good Grid no GE - 8h</v>
          </cell>
        </row>
        <row r="475">
          <cell r="A475" t="str">
            <v>OCM0438</v>
          </cell>
        </row>
        <row r="476">
          <cell r="A476" t="str">
            <v>LIT_693</v>
          </cell>
          <cell r="I476" t="str">
            <v>Good Grid no GE - 8h</v>
          </cell>
        </row>
        <row r="477">
          <cell r="A477" t="str">
            <v>LIT_638</v>
          </cell>
          <cell r="I477" t="str">
            <v>Medium Grid + GE</v>
          </cell>
        </row>
        <row r="478">
          <cell r="A478" t="str">
            <v>LIT_632</v>
          </cell>
          <cell r="I478" t="str">
            <v>Grid-Gen</v>
          </cell>
        </row>
        <row r="479">
          <cell r="A479" t="str">
            <v>LIT_975</v>
          </cell>
        </row>
        <row r="480">
          <cell r="A480" t="str">
            <v>LIT_774</v>
          </cell>
          <cell r="I480" t="str">
            <v>Good Grid + GE</v>
          </cell>
        </row>
        <row r="481">
          <cell r="A481" t="str">
            <v>LIT_669</v>
          </cell>
          <cell r="I481" t="str">
            <v>Bad Grid + GE</v>
          </cell>
        </row>
        <row r="482">
          <cell r="A482" t="str">
            <v>LIT_276</v>
          </cell>
          <cell r="I482" t="str">
            <v>Grid-Gen</v>
          </cell>
        </row>
        <row r="483">
          <cell r="A483" t="str">
            <v>LIT_223</v>
          </cell>
          <cell r="I483" t="str">
            <v>Grid-Gen</v>
          </cell>
        </row>
        <row r="484">
          <cell r="A484" t="str">
            <v>LIT_341</v>
          </cell>
          <cell r="I484" t="str">
            <v>Bad Grid + Solar + GE</v>
          </cell>
        </row>
        <row r="485">
          <cell r="A485" t="str">
            <v>SUO_013</v>
          </cell>
          <cell r="I485" t="str">
            <v>Grid Gen</v>
          </cell>
        </row>
        <row r="486">
          <cell r="A486" t="str">
            <v>LIT_339</v>
          </cell>
          <cell r="I486" t="str">
            <v>Grid-Gen</v>
          </cell>
        </row>
        <row r="487">
          <cell r="A487" t="str">
            <v>LIT_403</v>
          </cell>
          <cell r="I487" t="str">
            <v>Grid-Gen</v>
          </cell>
        </row>
        <row r="488">
          <cell r="A488" t="str">
            <v>LIT_261</v>
          </cell>
          <cell r="I488" t="str">
            <v>Medium Grid + GE</v>
          </cell>
        </row>
        <row r="489">
          <cell r="A489" t="str">
            <v>LIT_650</v>
          </cell>
          <cell r="I489" t="str">
            <v>Good Grid no GE - 8h</v>
          </cell>
        </row>
        <row r="490">
          <cell r="A490" t="str">
            <v>LIT_680</v>
          </cell>
          <cell r="I490" t="str">
            <v>Good Grid + GE</v>
          </cell>
        </row>
        <row r="491">
          <cell r="A491" t="str">
            <v>LIT_562</v>
          </cell>
          <cell r="I491" t="str">
            <v>Grid-Gen</v>
          </cell>
        </row>
        <row r="492">
          <cell r="A492" t="str">
            <v>LIT_582</v>
          </cell>
          <cell r="I492" t="str">
            <v>Medium Grid + GE</v>
          </cell>
        </row>
        <row r="493">
          <cell r="A493" t="str">
            <v>LIT_251</v>
          </cell>
          <cell r="I493" t="str">
            <v>Grid-Gen</v>
          </cell>
        </row>
        <row r="494">
          <cell r="A494" t="str">
            <v>LIT_440</v>
          </cell>
          <cell r="I494" t="str">
            <v>Grid-Gen</v>
          </cell>
        </row>
        <row r="495">
          <cell r="A495" t="str">
            <v>LIT_838</v>
          </cell>
          <cell r="I495" t="str">
            <v>Good Grid + Solar + GE</v>
          </cell>
        </row>
        <row r="496">
          <cell r="A496" t="str">
            <v>LIT_128</v>
          </cell>
          <cell r="I496" t="str">
            <v>Grid-Gen</v>
          </cell>
        </row>
        <row r="497">
          <cell r="A497" t="str">
            <v>LIT_447</v>
          </cell>
          <cell r="I497" t="str">
            <v>Grid-Gen</v>
          </cell>
        </row>
        <row r="498">
          <cell r="A498" t="str">
            <v>LIT_343</v>
          </cell>
          <cell r="I498" t="str">
            <v>Grid-Gen</v>
          </cell>
        </row>
        <row r="499">
          <cell r="A499" t="str">
            <v>LIT_059</v>
          </cell>
          <cell r="I499" t="str">
            <v>Grid-Gen</v>
          </cell>
        </row>
        <row r="500">
          <cell r="A500" t="str">
            <v>LIT_392</v>
          </cell>
          <cell r="I500" t="str">
            <v>Grid-Gen</v>
          </cell>
        </row>
        <row r="501">
          <cell r="A501" t="str">
            <v>LIT_445</v>
          </cell>
          <cell r="I501" t="str">
            <v>Grid-Gen</v>
          </cell>
        </row>
        <row r="502">
          <cell r="A502" t="str">
            <v>LIT_841</v>
          </cell>
          <cell r="I502" t="str">
            <v>Medium Grid + GE</v>
          </cell>
        </row>
        <row r="503">
          <cell r="A503" t="str">
            <v>LIT_249</v>
          </cell>
          <cell r="I503" t="str">
            <v>Grid-Gen</v>
          </cell>
        </row>
        <row r="504">
          <cell r="A504" t="str">
            <v>LIT_198</v>
          </cell>
          <cell r="I504" t="str">
            <v>Grid-Gen</v>
          </cell>
        </row>
        <row r="505">
          <cell r="A505" t="str">
            <v>LIT_834</v>
          </cell>
        </row>
        <row r="506">
          <cell r="A506" t="str">
            <v>LIT_448</v>
          </cell>
          <cell r="I506" t="str">
            <v>Grid-Gen</v>
          </cell>
        </row>
        <row r="507">
          <cell r="A507" t="str">
            <v>LIT_592</v>
          </cell>
          <cell r="I507" t="str">
            <v>Good Grid + GE</v>
          </cell>
        </row>
        <row r="508">
          <cell r="A508" t="str">
            <v>LIT_655</v>
          </cell>
          <cell r="I508" t="str">
            <v>Good Grid + GE</v>
          </cell>
        </row>
        <row r="509">
          <cell r="A509" t="str">
            <v>LIT_159</v>
          </cell>
          <cell r="I509" t="str">
            <v>Grid-Gen</v>
          </cell>
        </row>
        <row r="510">
          <cell r="A510" t="str">
            <v>LIT_191</v>
          </cell>
          <cell r="I510" t="str">
            <v>Grid-Gen</v>
          </cell>
        </row>
        <row r="511">
          <cell r="A511" t="str">
            <v>LIT_482</v>
          </cell>
          <cell r="I511" t="str">
            <v>Grid-Gen</v>
          </cell>
        </row>
        <row r="512">
          <cell r="A512" t="str">
            <v>LIT_179</v>
          </cell>
          <cell r="I512" t="str">
            <v>Grid-Gen</v>
          </cell>
        </row>
        <row r="513">
          <cell r="A513" t="str">
            <v>LIT_610</v>
          </cell>
          <cell r="I513" t="str">
            <v>Medium Grid + GE</v>
          </cell>
        </row>
        <row r="514">
          <cell r="A514" t="str">
            <v>LIT_758</v>
          </cell>
          <cell r="I514" t="str">
            <v>Good Grid + GE</v>
          </cell>
        </row>
        <row r="515">
          <cell r="A515" t="str">
            <v>LIT_618</v>
          </cell>
          <cell r="I515" t="str">
            <v>Good Grid no GE - 8h</v>
          </cell>
        </row>
        <row r="516">
          <cell r="A516" t="str">
            <v>LIT_728</v>
          </cell>
          <cell r="I516" t="str">
            <v>Good Grid no GE - 8h</v>
          </cell>
        </row>
        <row r="517">
          <cell r="A517" t="str">
            <v>LIT_766</v>
          </cell>
          <cell r="I517" t="str">
            <v>Good Grid no GE - 8h</v>
          </cell>
        </row>
        <row r="518">
          <cell r="A518" t="str">
            <v>LIT_667</v>
          </cell>
          <cell r="I518" t="str">
            <v>Medium Grid + GE</v>
          </cell>
        </row>
        <row r="519">
          <cell r="A519" t="str">
            <v>LIT_578</v>
          </cell>
          <cell r="I519" t="str">
            <v>Grid-Gen</v>
          </cell>
        </row>
        <row r="520">
          <cell r="A520" t="str">
            <v>LIT_839</v>
          </cell>
          <cell r="I520" t="str">
            <v>Good Grid + Solar + GE</v>
          </cell>
        </row>
        <row r="521">
          <cell r="A521" t="str">
            <v>OCM0051</v>
          </cell>
        </row>
        <row r="522">
          <cell r="A522" t="str">
            <v>LIT_441</v>
          </cell>
          <cell r="I522" t="str">
            <v>Grid-Gen</v>
          </cell>
        </row>
        <row r="523">
          <cell r="A523" t="str">
            <v>LIT_254</v>
          </cell>
          <cell r="I523" t="str">
            <v>Good Grid + GE</v>
          </cell>
        </row>
        <row r="524">
          <cell r="A524" t="str">
            <v>LIT_164</v>
          </cell>
          <cell r="I524" t="str">
            <v>Grid-Gen</v>
          </cell>
        </row>
        <row r="525">
          <cell r="A525" t="str">
            <v>LIT_639</v>
          </cell>
          <cell r="I525" t="str">
            <v>Good Grid + GE</v>
          </cell>
        </row>
        <row r="526">
          <cell r="A526" t="str">
            <v>LIT_270</v>
          </cell>
          <cell r="I526" t="str">
            <v>Grid-Gen</v>
          </cell>
        </row>
        <row r="527">
          <cell r="A527" t="str">
            <v>LIT_837</v>
          </cell>
          <cell r="I527" t="str">
            <v>Bad Grid + Solar + GE</v>
          </cell>
        </row>
        <row r="528">
          <cell r="A528" t="str">
            <v>LIT_757</v>
          </cell>
          <cell r="I528" t="str">
            <v>Good Grid no GE - 8h</v>
          </cell>
        </row>
        <row r="529">
          <cell r="A529" t="str">
            <v>LIT_828</v>
          </cell>
          <cell r="I529" t="str">
            <v>Medium Grid + GE</v>
          </cell>
        </row>
        <row r="530">
          <cell r="A530" t="str">
            <v>LIT_365</v>
          </cell>
          <cell r="I530" t="str">
            <v>Grid-Gen</v>
          </cell>
        </row>
        <row r="531">
          <cell r="A531" t="str">
            <v>LIT_584</v>
          </cell>
          <cell r="I531" t="str">
            <v>Good Grid + GE</v>
          </cell>
        </row>
        <row r="532">
          <cell r="A532" t="str">
            <v>OCM0439</v>
          </cell>
        </row>
        <row r="533">
          <cell r="A533" t="str">
            <v>LIT_851</v>
          </cell>
          <cell r="I533" t="str">
            <v>Good Grid + Solar + GE</v>
          </cell>
        </row>
        <row r="534">
          <cell r="A534" t="str">
            <v>LIT_853</v>
          </cell>
          <cell r="I534" t="str">
            <v>Bad Grid + GE</v>
          </cell>
        </row>
        <row r="535">
          <cell r="A535" t="str">
            <v>LIT_234</v>
          </cell>
          <cell r="I535" t="str">
            <v>Grid-Gen</v>
          </cell>
        </row>
        <row r="536">
          <cell r="A536" t="str">
            <v>LIT_855</v>
          </cell>
          <cell r="I536" t="str">
            <v>Good Grid + Solar + GE</v>
          </cell>
        </row>
        <row r="537">
          <cell r="A537" t="str">
            <v>LIT_751</v>
          </cell>
          <cell r="I537" t="str">
            <v>Good Grid no GE - 8h</v>
          </cell>
        </row>
        <row r="538">
          <cell r="A538" t="str">
            <v>LIT_212</v>
          </cell>
          <cell r="I538" t="str">
            <v>Grid-Gen</v>
          </cell>
        </row>
        <row r="539">
          <cell r="A539" t="str">
            <v>LIT_718</v>
          </cell>
          <cell r="I539" t="str">
            <v>Good Grid no GE - 8h</v>
          </cell>
        </row>
        <row r="540">
          <cell r="A540" t="str">
            <v>LIT_731</v>
          </cell>
          <cell r="I540" t="str">
            <v>Medium Grid + GE</v>
          </cell>
        </row>
        <row r="541">
          <cell r="A541" t="str">
            <v>LIT_617</v>
          </cell>
          <cell r="I541" t="str">
            <v>Good Grid + GE</v>
          </cell>
        </row>
        <row r="542">
          <cell r="A542" t="str">
            <v>LIT_827</v>
          </cell>
          <cell r="I542" t="str">
            <v>Good Grid + Solar + GE</v>
          </cell>
        </row>
        <row r="543">
          <cell r="A543" t="str">
            <v>LIT_563</v>
          </cell>
        </row>
        <row r="544">
          <cell r="A544" t="str">
            <v>LIT_585</v>
          </cell>
          <cell r="I544" t="str">
            <v>Good Grid + GE</v>
          </cell>
        </row>
        <row r="545">
          <cell r="A545" t="str">
            <v>LIT_620</v>
          </cell>
          <cell r="I545" t="str">
            <v>Good Grid + GE</v>
          </cell>
        </row>
        <row r="546">
          <cell r="A546" t="str">
            <v>LIT_733</v>
          </cell>
          <cell r="I546" t="str">
            <v>Good Grid no GE - 8h</v>
          </cell>
        </row>
        <row r="547">
          <cell r="A547" t="str">
            <v>LIT_725</v>
          </cell>
          <cell r="I547" t="str">
            <v>Good Grid + GE</v>
          </cell>
        </row>
        <row r="548">
          <cell r="A548" t="str">
            <v>OCM0053</v>
          </cell>
        </row>
        <row r="549">
          <cell r="A549" t="str">
            <v>LIT_642</v>
          </cell>
          <cell r="I549" t="str">
            <v>Good Grid + GE</v>
          </cell>
        </row>
        <row r="550">
          <cell r="A550" t="str">
            <v>LIT_494</v>
          </cell>
          <cell r="I550" t="str">
            <v>Grid-Gen</v>
          </cell>
        </row>
        <row r="551">
          <cell r="A551" t="str">
            <v>LIT_132</v>
          </cell>
          <cell r="I551" t="str">
            <v>Grid-Gen</v>
          </cell>
        </row>
        <row r="552">
          <cell r="A552" t="str">
            <v>LIT_385</v>
          </cell>
          <cell r="I552" t="str">
            <v>Hybrid Solar - S3</v>
          </cell>
        </row>
        <row r="553">
          <cell r="A553" t="str">
            <v>LIT_994</v>
          </cell>
        </row>
        <row r="554">
          <cell r="A554" t="str">
            <v>LIT_117</v>
          </cell>
          <cell r="I554" t="str">
            <v>Grid-Gen</v>
          </cell>
        </row>
        <row r="555">
          <cell r="A555" t="str">
            <v>NRO_218</v>
          </cell>
          <cell r="I555" t="str">
            <v>Solar Gen</v>
          </cell>
        </row>
        <row r="556">
          <cell r="A556" t="str">
            <v>LIT_583</v>
          </cell>
          <cell r="I556" t="str">
            <v>Medium Grid + GE</v>
          </cell>
        </row>
        <row r="557">
          <cell r="A557" t="str">
            <v>LIT_133</v>
          </cell>
          <cell r="I557" t="str">
            <v>Solar-Gen</v>
          </cell>
        </row>
        <row r="558">
          <cell r="A558" t="str">
            <v>NRO_087</v>
          </cell>
          <cell r="I558" t="str">
            <v>Hybrid-Gen</v>
          </cell>
        </row>
        <row r="559">
          <cell r="A559" t="str">
            <v>NRO_022</v>
          </cell>
          <cell r="I559" t="str">
            <v>Gen Only</v>
          </cell>
        </row>
        <row r="560">
          <cell r="A560" t="str">
            <v>LIT_480</v>
          </cell>
          <cell r="I560" t="str">
            <v>Grid-Gen</v>
          </cell>
        </row>
        <row r="561">
          <cell r="A561" t="str">
            <v>LIT_356</v>
          </cell>
          <cell r="I561" t="str">
            <v>Grid-Gen</v>
          </cell>
        </row>
        <row r="562">
          <cell r="A562" t="str">
            <v>SUD_092</v>
          </cell>
          <cell r="I562" t="str">
            <v>Good Grid no GE - 8h</v>
          </cell>
        </row>
        <row r="563">
          <cell r="A563" t="str">
            <v>LIT_143</v>
          </cell>
          <cell r="I563" t="str">
            <v>Hybrid-Gen</v>
          </cell>
        </row>
        <row r="564">
          <cell r="A564" t="str">
            <v>SUD_076</v>
          </cell>
          <cell r="I564" t="str">
            <v>Hybrid-Gen</v>
          </cell>
        </row>
        <row r="565">
          <cell r="A565" t="str">
            <v>SUO_017</v>
          </cell>
          <cell r="I565" t="str">
            <v>Grid Gen</v>
          </cell>
        </row>
        <row r="566">
          <cell r="A566" t="str">
            <v>NRO_010</v>
          </cell>
          <cell r="I566" t="str">
            <v>Grid Gen</v>
          </cell>
        </row>
        <row r="567">
          <cell r="A567" t="str">
            <v>LIT_107</v>
          </cell>
          <cell r="I567" t="str">
            <v>Grid-Gen</v>
          </cell>
        </row>
        <row r="568">
          <cell r="A568" t="str">
            <v>LIT_109</v>
          </cell>
          <cell r="I568" t="str">
            <v>Grid-Gen</v>
          </cell>
        </row>
        <row r="569">
          <cell r="A569" t="str">
            <v>SUD_094</v>
          </cell>
          <cell r="I569" t="str">
            <v>Good Grid + GE</v>
          </cell>
        </row>
        <row r="570">
          <cell r="A570" t="str">
            <v>NRO_233</v>
          </cell>
          <cell r="I570" t="str">
            <v>Gen Only</v>
          </cell>
        </row>
        <row r="571">
          <cell r="A571" t="str">
            <v>SUD_091</v>
          </cell>
          <cell r="I571" t="str">
            <v>Good Grid no GE - 8h</v>
          </cell>
        </row>
        <row r="572">
          <cell r="A572" t="str">
            <v>SUD_240</v>
          </cell>
          <cell r="I572" t="str">
            <v>Grid-Gen</v>
          </cell>
        </row>
        <row r="573">
          <cell r="A573" t="str">
            <v>SUD_093</v>
          </cell>
          <cell r="I573" t="str">
            <v>Good Grid + GE</v>
          </cell>
        </row>
        <row r="574">
          <cell r="A574" t="str">
            <v>SUD_006</v>
          </cell>
          <cell r="I574" t="str">
            <v>Grid-Gen</v>
          </cell>
        </row>
        <row r="575">
          <cell r="A575" t="str">
            <v>SUD_177</v>
          </cell>
          <cell r="I575" t="str">
            <v>Hybrid Solar - S1</v>
          </cell>
        </row>
        <row r="576">
          <cell r="A576" t="str">
            <v>SUD_010</v>
          </cell>
          <cell r="I576" t="str">
            <v>Good Grid + GE</v>
          </cell>
        </row>
        <row r="577">
          <cell r="A577" t="str">
            <v>LIT_504</v>
          </cell>
          <cell r="I577" t="str">
            <v>Grid-Gen</v>
          </cell>
        </row>
        <row r="578">
          <cell r="A578" t="str">
            <v>SUD_042</v>
          </cell>
          <cell r="I578" t="str">
            <v>Grid-Gen</v>
          </cell>
        </row>
        <row r="579">
          <cell r="A579" t="str">
            <v>SUD_080</v>
          </cell>
          <cell r="I579" t="str">
            <v>Grid-Gen</v>
          </cell>
        </row>
        <row r="580">
          <cell r="A580" t="str">
            <v>SUD_071</v>
          </cell>
          <cell r="I580" t="str">
            <v>Good Grid no GE - 8h</v>
          </cell>
        </row>
        <row r="581">
          <cell r="A581" t="str">
            <v>SUD_241</v>
          </cell>
          <cell r="I581" t="str">
            <v>Medium Grid + Solar + GE</v>
          </cell>
        </row>
        <row r="582">
          <cell r="A582" t="str">
            <v>SUD_057</v>
          </cell>
          <cell r="I582" t="str">
            <v>Grid-Gen</v>
          </cell>
        </row>
        <row r="583">
          <cell r="A583" t="str">
            <v>LIT_021</v>
          </cell>
          <cell r="I583" t="str">
            <v>Bad Grid + Solar + GE</v>
          </cell>
        </row>
        <row r="584">
          <cell r="A584" t="str">
            <v>SUD_043</v>
          </cell>
          <cell r="I584" t="str">
            <v>Grid-Gen</v>
          </cell>
        </row>
        <row r="585">
          <cell r="A585" t="str">
            <v>LIT_227</v>
          </cell>
          <cell r="I585" t="str">
            <v>Gen Only</v>
          </cell>
        </row>
        <row r="586">
          <cell r="A586" t="str">
            <v>SUD_096</v>
          </cell>
          <cell r="I586" t="str">
            <v>Good Grid + Solar + GE</v>
          </cell>
        </row>
        <row r="587">
          <cell r="A587" t="str">
            <v>SUD_081</v>
          </cell>
          <cell r="I587" t="str">
            <v>Good Grid + Solar + GE</v>
          </cell>
        </row>
        <row r="588">
          <cell r="A588" t="str">
            <v>SUD_090</v>
          </cell>
          <cell r="I588" t="str">
            <v>Hybrid Solar - S1</v>
          </cell>
        </row>
        <row r="589">
          <cell r="A589" t="str">
            <v>NRO_076</v>
          </cell>
          <cell r="I589" t="str">
            <v>Solar-Gen</v>
          </cell>
        </row>
        <row r="590">
          <cell r="A590" t="str">
            <v>LIT_116</v>
          </cell>
          <cell r="I590" t="str">
            <v>Good Grid + GE</v>
          </cell>
        </row>
        <row r="591">
          <cell r="A591" t="str">
            <v>LIT_735</v>
          </cell>
          <cell r="I591" t="str">
            <v>Grid-Gen</v>
          </cell>
        </row>
        <row r="592">
          <cell r="A592" t="str">
            <v>SUD_095</v>
          </cell>
          <cell r="I592" t="str">
            <v>Bad Grid + GE</v>
          </cell>
        </row>
        <row r="593">
          <cell r="A593" t="str">
            <v>LIT_071</v>
          </cell>
          <cell r="I593" t="str">
            <v>Grid-Gen</v>
          </cell>
        </row>
        <row r="594">
          <cell r="A594" t="str">
            <v>LIT_558</v>
          </cell>
          <cell r="I594" t="str">
            <v>Grid-Gen</v>
          </cell>
        </row>
        <row r="595">
          <cell r="A595" t="str">
            <v>SUD_191</v>
          </cell>
          <cell r="I595" t="str">
            <v>Hybrid Solar - S1</v>
          </cell>
        </row>
        <row r="596">
          <cell r="A596" t="str">
            <v>LIT_169</v>
          </cell>
          <cell r="I596" t="str">
            <v>Grid-Gen</v>
          </cell>
        </row>
        <row r="597">
          <cell r="A597" t="str">
            <v>SUD_077</v>
          </cell>
          <cell r="I597" t="str">
            <v>Grid-Gen</v>
          </cell>
        </row>
        <row r="598">
          <cell r="A598" t="str">
            <v>OST_263</v>
          </cell>
          <cell r="I598" t="str">
            <v>Grid-Gen</v>
          </cell>
        </row>
        <row r="599">
          <cell r="A599" t="str">
            <v>LIT_063</v>
          </cell>
          <cell r="I599" t="str">
            <v>Grid-Gen</v>
          </cell>
        </row>
        <row r="600">
          <cell r="A600" t="str">
            <v>OST_029</v>
          </cell>
          <cell r="I600" t="str">
            <v>Gen Only</v>
          </cell>
        </row>
        <row r="601">
          <cell r="A601" t="str">
            <v>SUO_133</v>
          </cell>
          <cell r="I601" t="str">
            <v>Grid-Gen</v>
          </cell>
        </row>
        <row r="602">
          <cell r="A602" t="str">
            <v>SUD_086</v>
          </cell>
          <cell r="I602" t="str">
            <v>Hybrid Solar - S1</v>
          </cell>
        </row>
        <row r="603">
          <cell r="A603" t="str">
            <v>SUD_053</v>
          </cell>
          <cell r="I603" t="str">
            <v>Grid-Gen</v>
          </cell>
        </row>
        <row r="604">
          <cell r="A604" t="str">
            <v>LIT_112</v>
          </cell>
          <cell r="I604" t="str">
            <v>Grid-Gen</v>
          </cell>
        </row>
        <row r="605">
          <cell r="A605" t="str">
            <v>LIT_496</v>
          </cell>
          <cell r="I605" t="str">
            <v>Grid-Gen</v>
          </cell>
        </row>
        <row r="606">
          <cell r="A606" t="str">
            <v>OST_038</v>
          </cell>
          <cell r="I606" t="str">
            <v>Grid-Gen</v>
          </cell>
        </row>
        <row r="607">
          <cell r="A607" t="str">
            <v>SUD_021</v>
          </cell>
          <cell r="I607" t="str">
            <v>Grid-Gen</v>
          </cell>
        </row>
        <row r="608">
          <cell r="A608" t="str">
            <v>SUO_136</v>
          </cell>
          <cell r="I608" t="str">
            <v>Grid-Gen</v>
          </cell>
        </row>
        <row r="609">
          <cell r="A609" t="str">
            <v>LIT_195</v>
          </cell>
          <cell r="I609" t="str">
            <v>Grid-Gen</v>
          </cell>
        </row>
        <row r="610">
          <cell r="A610" t="str">
            <v>SUD_079</v>
          </cell>
          <cell r="I610" t="str">
            <v>Bad Grid + Solar + GE</v>
          </cell>
        </row>
        <row r="611">
          <cell r="A611" t="str">
            <v>LIT_110</v>
          </cell>
          <cell r="I611" t="str">
            <v>Grid Only</v>
          </cell>
        </row>
        <row r="612">
          <cell r="A612" t="str">
            <v>SUD_001</v>
          </cell>
          <cell r="I612" t="str">
            <v>Grid-Gen</v>
          </cell>
        </row>
        <row r="613">
          <cell r="A613" t="str">
            <v>NRO_239</v>
          </cell>
          <cell r="I613" t="str">
            <v>Vandalized</v>
          </cell>
        </row>
        <row r="614">
          <cell r="A614" t="str">
            <v>LIT_145</v>
          </cell>
          <cell r="I614" t="str">
            <v>Solar-Grid-Gen</v>
          </cell>
        </row>
        <row r="615">
          <cell r="A615" t="str">
            <v>NRO_011</v>
          </cell>
          <cell r="I615" t="str">
            <v>Grid Gen</v>
          </cell>
        </row>
        <row r="616">
          <cell r="A616" t="str">
            <v>LIT_040</v>
          </cell>
          <cell r="I616" t="str">
            <v>Medium Grid + Solar + GE</v>
          </cell>
        </row>
        <row r="617">
          <cell r="A617" t="str">
            <v>OST_140</v>
          </cell>
          <cell r="I617" t="str">
            <v>Grid-Gen</v>
          </cell>
        </row>
        <row r="618">
          <cell r="A618" t="str">
            <v>LIT_012</v>
          </cell>
          <cell r="I618" t="str">
            <v>Solar-Gen</v>
          </cell>
        </row>
        <row r="619">
          <cell r="A619" t="str">
            <v>OST_262</v>
          </cell>
          <cell r="I619" t="str">
            <v>Hybrid Solar - S3</v>
          </cell>
        </row>
        <row r="620">
          <cell r="A620" t="str">
            <v>NRO_017</v>
          </cell>
          <cell r="I620" t="str">
            <v>Grid Gen</v>
          </cell>
        </row>
        <row r="621">
          <cell r="A621" t="str">
            <v>OST_256</v>
          </cell>
          <cell r="I621" t="str">
            <v>Grid-Gen</v>
          </cell>
        </row>
        <row r="622">
          <cell r="A622" t="str">
            <v>LIT_389</v>
          </cell>
          <cell r="I622" t="str">
            <v>Pure Solar</v>
          </cell>
        </row>
        <row r="623">
          <cell r="A623" t="str">
            <v>LIT_113</v>
          </cell>
          <cell r="I623" t="str">
            <v>Grid-Gen</v>
          </cell>
        </row>
        <row r="624">
          <cell r="A624" t="str">
            <v>NUR0032</v>
          </cell>
        </row>
        <row r="625">
          <cell r="A625" t="str">
            <v>OST_103</v>
          </cell>
          <cell r="I625" t="str">
            <v>Grid-Gen</v>
          </cell>
        </row>
        <row r="626">
          <cell r="A626" t="str">
            <v>NRO_144</v>
          </cell>
        </row>
        <row r="627">
          <cell r="A627" t="str">
            <v>SUD_128</v>
          </cell>
          <cell r="I627" t="str">
            <v>Hybrid Solar - S2</v>
          </cell>
        </row>
        <row r="628">
          <cell r="A628" t="str">
            <v>SUD_215</v>
          </cell>
          <cell r="I628" t="str">
            <v>Grid-Gen</v>
          </cell>
        </row>
        <row r="629">
          <cell r="A629" t="str">
            <v>LIT_505</v>
          </cell>
          <cell r="I629" t="str">
            <v>Hybrid-Gen</v>
          </cell>
        </row>
        <row r="630">
          <cell r="A630" t="str">
            <v>NUR0030</v>
          </cell>
        </row>
        <row r="631">
          <cell r="A631" t="str">
            <v>LIT_819</v>
          </cell>
        </row>
        <row r="632">
          <cell r="A632" t="str">
            <v>NRO_256</v>
          </cell>
          <cell r="I632" t="str">
            <v>Hybrid Gen</v>
          </cell>
        </row>
        <row r="633">
          <cell r="A633" t="str">
            <v>OST_364</v>
          </cell>
          <cell r="I633" t="str">
            <v>Hybrid Solar - S1</v>
          </cell>
        </row>
        <row r="634">
          <cell r="A634" t="str">
            <v>NUR0033</v>
          </cell>
        </row>
        <row r="635">
          <cell r="A635" t="str">
            <v>OST_408</v>
          </cell>
        </row>
        <row r="636">
          <cell r="A636" t="str">
            <v>OST_267</v>
          </cell>
          <cell r="I636" t="str">
            <v>Grid-Gen</v>
          </cell>
        </row>
        <row r="637">
          <cell r="A637" t="str">
            <v>LIT_388</v>
          </cell>
          <cell r="I637" t="str">
            <v>Hybrid-Gen</v>
          </cell>
        </row>
        <row r="638">
          <cell r="A638" t="str">
            <v>OST_084</v>
          </cell>
          <cell r="I638" t="str">
            <v>Grid-Gen</v>
          </cell>
        </row>
        <row r="639">
          <cell r="A639" t="str">
            <v>OST_251</v>
          </cell>
          <cell r="I639" t="str">
            <v>Bad Grid + GE</v>
          </cell>
        </row>
        <row r="640">
          <cell r="A640" t="str">
            <v>OST_112</v>
          </cell>
          <cell r="I640" t="str">
            <v>Grid-Gen</v>
          </cell>
        </row>
        <row r="641">
          <cell r="A641" t="str">
            <v>LIT_495</v>
          </cell>
          <cell r="I641" t="str">
            <v>Grid-Gen</v>
          </cell>
        </row>
        <row r="642">
          <cell r="A642" t="str">
            <v>OST_096</v>
          </cell>
          <cell r="I642" t="str">
            <v>Bad Grid + GE</v>
          </cell>
        </row>
        <row r="643">
          <cell r="A643" t="str">
            <v>OST_363</v>
          </cell>
          <cell r="I643" t="str">
            <v>Bad Grid + GE</v>
          </cell>
        </row>
        <row r="644">
          <cell r="A644" t="str">
            <v>OST_106</v>
          </cell>
          <cell r="I644" t="str">
            <v>Grid-Gen</v>
          </cell>
        </row>
        <row r="645">
          <cell r="A645" t="str">
            <v>SUD_011</v>
          </cell>
          <cell r="I645" t="str">
            <v>Grid-Gen</v>
          </cell>
        </row>
        <row r="646">
          <cell r="A646" t="str">
            <v>OST_097</v>
          </cell>
          <cell r="I646" t="str">
            <v>Grid-Gen</v>
          </cell>
        </row>
        <row r="647">
          <cell r="A647" t="str">
            <v>NRO_091</v>
          </cell>
          <cell r="I647" t="str">
            <v>Solar-Gen</v>
          </cell>
        </row>
        <row r="648">
          <cell r="A648" t="str">
            <v>OST_011</v>
          </cell>
          <cell r="I648" t="str">
            <v>Bad Grid + Solar + GE</v>
          </cell>
        </row>
        <row r="649">
          <cell r="A649" t="str">
            <v>OST_123</v>
          </cell>
          <cell r="I649" t="str">
            <v>Bad Grid + GE</v>
          </cell>
        </row>
        <row r="650">
          <cell r="A650" t="str">
            <v>NRO_255</v>
          </cell>
          <cell r="I650" t="str">
            <v>Hybrid Gen</v>
          </cell>
        </row>
        <row r="651">
          <cell r="A651" t="str">
            <v>LIT_193</v>
          </cell>
          <cell r="I651" t="str">
            <v>Grid-Gen</v>
          </cell>
        </row>
        <row r="652">
          <cell r="A652" t="str">
            <v>LIT_194</v>
          </cell>
          <cell r="I652" t="str">
            <v>Bad Grid + Solar + GE</v>
          </cell>
        </row>
        <row r="653">
          <cell r="A653" t="str">
            <v>OST_105</v>
          </cell>
          <cell r="I653" t="str">
            <v>Grid-Gen</v>
          </cell>
        </row>
        <row r="654">
          <cell r="A654" t="str">
            <v>OST_089</v>
          </cell>
          <cell r="I654" t="str">
            <v>Grid-Gen</v>
          </cell>
        </row>
        <row r="655">
          <cell r="A655" t="str">
            <v>OST_156</v>
          </cell>
          <cell r="I655" t="str">
            <v>Grid-Gen</v>
          </cell>
        </row>
        <row r="656">
          <cell r="A656" t="str">
            <v>LIT_591</v>
          </cell>
          <cell r="I656" t="str">
            <v>Good Grid no GE - 8h</v>
          </cell>
        </row>
        <row r="657">
          <cell r="A657" t="str">
            <v>NRO_141</v>
          </cell>
          <cell r="I657" t="str">
            <v>HGB</v>
          </cell>
        </row>
        <row r="658">
          <cell r="A658" t="str">
            <v>NRO_093</v>
          </cell>
          <cell r="I658" t="str">
            <v>Grid-Gen</v>
          </cell>
        </row>
        <row r="659">
          <cell r="A659" t="str">
            <v>OST_362</v>
          </cell>
          <cell r="I659" t="str">
            <v>Hybrid Solar - S1</v>
          </cell>
        </row>
        <row r="660">
          <cell r="A660" t="str">
            <v>SUD_004</v>
          </cell>
          <cell r="I660" t="str">
            <v>Grid-Gen</v>
          </cell>
        </row>
        <row r="661">
          <cell r="A661" t="str">
            <v>NRO_007</v>
          </cell>
          <cell r="I661" t="str">
            <v>Grid Gen</v>
          </cell>
        </row>
        <row r="662">
          <cell r="A662" t="str">
            <v>LIT_322</v>
          </cell>
          <cell r="I662" t="str">
            <v>Grid-Gen</v>
          </cell>
        </row>
        <row r="663">
          <cell r="A663" t="str">
            <v>NUR0029</v>
          </cell>
        </row>
        <row r="664">
          <cell r="A664" t="str">
            <v>NRO_234</v>
          </cell>
          <cell r="I664" t="str">
            <v>Gen Only</v>
          </cell>
        </row>
        <row r="665">
          <cell r="A665" t="str">
            <v>OST_224</v>
          </cell>
          <cell r="I665" t="str">
            <v>Grid-Gen</v>
          </cell>
        </row>
        <row r="666">
          <cell r="A666" t="str">
            <v>LIT_229</v>
          </cell>
          <cell r="I666" t="str">
            <v>Hybrid-Gen</v>
          </cell>
        </row>
        <row r="667">
          <cell r="A667" t="str">
            <v>OST_255</v>
          </cell>
          <cell r="I667" t="str">
            <v>Grid-Gen</v>
          </cell>
        </row>
        <row r="668">
          <cell r="A668" t="str">
            <v>OST_108</v>
          </cell>
          <cell r="I668" t="str">
            <v>Grid-Gen</v>
          </cell>
        </row>
        <row r="669">
          <cell r="A669" t="str">
            <v>OST_017</v>
          </cell>
          <cell r="I669" t="str">
            <v>Grid-Gen</v>
          </cell>
        </row>
        <row r="670">
          <cell r="A670" t="str">
            <v>SUD_088</v>
          </cell>
          <cell r="I670" t="str">
            <v>Good Grid + GE</v>
          </cell>
        </row>
        <row r="671">
          <cell r="A671" t="str">
            <v>LIT_006</v>
          </cell>
          <cell r="I671" t="str">
            <v>Grid-Gen</v>
          </cell>
        </row>
        <row r="672">
          <cell r="A672" t="str">
            <v>LIT_503</v>
          </cell>
          <cell r="I672" t="str">
            <v>Grid-Gen</v>
          </cell>
        </row>
        <row r="673">
          <cell r="A673" t="str">
            <v>LIT_209</v>
          </cell>
          <cell r="I673" t="str">
            <v>Medium Grid + Solar + GE</v>
          </cell>
        </row>
        <row r="674">
          <cell r="A674" t="str">
            <v>SUD_121</v>
          </cell>
          <cell r="I674" t="str">
            <v>Hybrid Solar - S3</v>
          </cell>
        </row>
        <row r="675">
          <cell r="A675" t="str">
            <v>NRO_059</v>
          </cell>
          <cell r="I675" t="str">
            <v>Grid-Gen</v>
          </cell>
        </row>
        <row r="676">
          <cell r="A676" t="str">
            <v>OST_069</v>
          </cell>
          <cell r="I676" t="str">
            <v>Grid-Gen</v>
          </cell>
        </row>
        <row r="677">
          <cell r="A677" t="str">
            <v>LIT_512</v>
          </cell>
        </row>
        <row r="678">
          <cell r="A678" t="str">
            <v>LIT_509</v>
          </cell>
          <cell r="I678" t="str">
            <v>Hybrid-Gen</v>
          </cell>
        </row>
        <row r="679">
          <cell r="A679" t="str">
            <v>LIT_078</v>
          </cell>
          <cell r="I679" t="str">
            <v>Grid-Gen</v>
          </cell>
        </row>
        <row r="680">
          <cell r="A680" t="str">
            <v>SUD_214</v>
          </cell>
          <cell r="I680" t="str">
            <v>Grid-Gen</v>
          </cell>
        </row>
        <row r="681">
          <cell r="A681" t="str">
            <v>LIT_313</v>
          </cell>
          <cell r="I681" t="str">
            <v>Grid-Gen</v>
          </cell>
        </row>
        <row r="682">
          <cell r="A682" t="str">
            <v>OST_139</v>
          </cell>
          <cell r="I682" t="str">
            <v>Grid-Gen</v>
          </cell>
        </row>
        <row r="683">
          <cell r="A683" t="str">
            <v>NRO_088</v>
          </cell>
          <cell r="I683" t="str">
            <v>Hybrid-Gen</v>
          </cell>
        </row>
        <row r="684">
          <cell r="A684" t="str">
            <v>NRO_170</v>
          </cell>
        </row>
        <row r="685">
          <cell r="A685" t="str">
            <v>LIT_186</v>
          </cell>
          <cell r="I685" t="str">
            <v>Medium Grid + Solar + GE</v>
          </cell>
        </row>
        <row r="686">
          <cell r="A686" t="str">
            <v>SUO_037</v>
          </cell>
          <cell r="I686" t="str">
            <v>Bad Grid + Solar + GE</v>
          </cell>
        </row>
        <row r="687">
          <cell r="A687" t="str">
            <v>NRO_163</v>
          </cell>
        </row>
        <row r="688">
          <cell r="A688" t="str">
            <v>NRO_168</v>
          </cell>
        </row>
        <row r="689">
          <cell r="A689" t="str">
            <v>OST_308</v>
          </cell>
          <cell r="I689" t="str">
            <v>Grid-Gen</v>
          </cell>
        </row>
        <row r="690">
          <cell r="A690" t="str">
            <v>NRO_125</v>
          </cell>
          <cell r="I690" t="str">
            <v>Grid-Gen</v>
          </cell>
        </row>
        <row r="691">
          <cell r="A691" t="str">
            <v>NRO_227</v>
          </cell>
          <cell r="I691" t="str">
            <v>Grid Gen</v>
          </cell>
        </row>
        <row r="692">
          <cell r="A692" t="str">
            <v>NRO_029</v>
          </cell>
          <cell r="I692" t="str">
            <v>Grid Gen</v>
          </cell>
        </row>
        <row r="693">
          <cell r="A693" t="str">
            <v>LIT_185</v>
          </cell>
          <cell r="I693" t="str">
            <v>Good Grid + GE</v>
          </cell>
        </row>
        <row r="694">
          <cell r="A694" t="str">
            <v>NRO_127</v>
          </cell>
          <cell r="I694" t="str">
            <v>Grid-Gen</v>
          </cell>
        </row>
        <row r="695">
          <cell r="A695" t="str">
            <v>SUD_005</v>
          </cell>
          <cell r="I695" t="str">
            <v>Grid-Hybrid-Gen</v>
          </cell>
        </row>
        <row r="696">
          <cell r="A696" t="str">
            <v>LIT_586</v>
          </cell>
          <cell r="I696" t="str">
            <v>Hybrid Solar - S3</v>
          </cell>
        </row>
        <row r="697">
          <cell r="A697" t="str">
            <v>NRO_122</v>
          </cell>
          <cell r="I697" t="str">
            <v>Grid-Gen</v>
          </cell>
        </row>
        <row r="698">
          <cell r="A698" t="str">
            <v>OST_073</v>
          </cell>
          <cell r="I698" t="str">
            <v>Grid-Gen</v>
          </cell>
        </row>
        <row r="699">
          <cell r="A699" t="str">
            <v>LIT_456</v>
          </cell>
        </row>
        <row r="700">
          <cell r="A700" t="str">
            <v>OST_059</v>
          </cell>
          <cell r="I700" t="str">
            <v>Grid-Gen</v>
          </cell>
        </row>
        <row r="701">
          <cell r="A701" t="str">
            <v>NRO_065</v>
          </cell>
          <cell r="I701" t="str">
            <v>Grid-Gen</v>
          </cell>
        </row>
        <row r="702">
          <cell r="A702" t="str">
            <v>LIT_000</v>
          </cell>
          <cell r="I702" t="str">
            <v>Medium Grid + GE</v>
          </cell>
        </row>
        <row r="703">
          <cell r="A703" t="str">
            <v>NRO_169</v>
          </cell>
        </row>
        <row r="704">
          <cell r="A704" t="str">
            <v>NRO_226</v>
          </cell>
          <cell r="I704" t="str">
            <v>Grid Gen</v>
          </cell>
        </row>
        <row r="705">
          <cell r="A705" t="str">
            <v>NRO_002</v>
          </cell>
          <cell r="I705" t="str">
            <v>Grid-Gen</v>
          </cell>
        </row>
        <row r="706">
          <cell r="A706" t="str">
            <v>NRO_240</v>
          </cell>
          <cell r="I706" t="str">
            <v>Grid(fault) Gen</v>
          </cell>
        </row>
        <row r="707">
          <cell r="A707" t="str">
            <v>NUR0031</v>
          </cell>
        </row>
        <row r="708">
          <cell r="A708" t="str">
            <v>NRO_036</v>
          </cell>
          <cell r="I708" t="str">
            <v>Grid Gen</v>
          </cell>
        </row>
        <row r="709">
          <cell r="A709" t="str">
            <v>NRO_126</v>
          </cell>
          <cell r="I709" t="str">
            <v>Grid-Gen</v>
          </cell>
        </row>
        <row r="710">
          <cell r="A710" t="str">
            <v>NRO_131</v>
          </cell>
          <cell r="I710" t="str">
            <v>Grid-Gen</v>
          </cell>
        </row>
        <row r="711">
          <cell r="A711" t="str">
            <v>OST_265</v>
          </cell>
          <cell r="I711" t="str">
            <v>Grid-Gen</v>
          </cell>
        </row>
        <row r="712">
          <cell r="A712" t="str">
            <v>LIT_877</v>
          </cell>
          <cell r="I712" t="str">
            <v>Bad Grid + Solar + GE</v>
          </cell>
        </row>
        <row r="713">
          <cell r="A713" t="str">
            <v>NRO_064</v>
          </cell>
          <cell r="I713" t="str">
            <v>Grid-Gen</v>
          </cell>
        </row>
        <row r="714">
          <cell r="A714" t="str">
            <v>NUR0028</v>
          </cell>
        </row>
        <row r="715">
          <cell r="A715" t="str">
            <v>OST_290</v>
          </cell>
          <cell r="I715" t="str">
            <v>Hybrid Solar - S3</v>
          </cell>
        </row>
        <row r="716">
          <cell r="A716" t="str">
            <v>NRO_016</v>
          </cell>
          <cell r="I716" t="str">
            <v>Bad Grid + GE</v>
          </cell>
        </row>
        <row r="717">
          <cell r="A717" t="str">
            <v>NRO_123</v>
          </cell>
          <cell r="I717" t="str">
            <v>Grid-Gen</v>
          </cell>
        </row>
        <row r="718">
          <cell r="A718" t="str">
            <v>NRO_124</v>
          </cell>
          <cell r="I718" t="str">
            <v>Grid-Gen</v>
          </cell>
        </row>
        <row r="719">
          <cell r="A719" t="str">
            <v>NRO_070</v>
          </cell>
          <cell r="I719" t="str">
            <v>Grid-Gen</v>
          </cell>
        </row>
        <row r="720">
          <cell r="A720" t="str">
            <v>NRO_001</v>
          </cell>
          <cell r="I720" t="str">
            <v>Medium Grid + GE</v>
          </cell>
        </row>
        <row r="721">
          <cell r="A721" t="str">
            <v>NRO_243</v>
          </cell>
        </row>
        <row r="722">
          <cell r="A722" t="str">
            <v>NRO_102</v>
          </cell>
          <cell r="I722" t="str">
            <v>Gen Only</v>
          </cell>
        </row>
        <row r="723">
          <cell r="A723" t="str">
            <v>LIT_323</v>
          </cell>
          <cell r="I723" t="str">
            <v>Grid-Gen</v>
          </cell>
        </row>
        <row r="724">
          <cell r="A724" t="str">
            <v>NRO_128</v>
          </cell>
          <cell r="I724" t="str">
            <v>Grid-Gen</v>
          </cell>
        </row>
        <row r="725">
          <cell r="A725" t="str">
            <v>NRO_120</v>
          </cell>
          <cell r="I725" t="str">
            <v>Grid-Gen</v>
          </cell>
        </row>
        <row r="726">
          <cell r="A726" t="str">
            <v>NRO_119</v>
          </cell>
          <cell r="I726" t="str">
            <v>Grid-Gen</v>
          </cell>
        </row>
        <row r="727">
          <cell r="A727" t="str">
            <v>NRO_253</v>
          </cell>
          <cell r="I727" t="str">
            <v>Grid-Gen</v>
          </cell>
        </row>
        <row r="728">
          <cell r="A728" t="str">
            <v>OST_099</v>
          </cell>
          <cell r="I728" t="str">
            <v>Grid-Gen</v>
          </cell>
        </row>
        <row r="729">
          <cell r="A729" t="str">
            <v>NRO_139</v>
          </cell>
          <cell r="I729" t="str">
            <v>Grid-Gen</v>
          </cell>
        </row>
        <row r="730">
          <cell r="A730" t="str">
            <v>NRO_104</v>
          </cell>
          <cell r="I730" t="str">
            <v>Grid-Gen</v>
          </cell>
        </row>
        <row r="731">
          <cell r="A731" t="str">
            <v>NRO_167</v>
          </cell>
        </row>
        <row r="732">
          <cell r="A732" t="str">
            <v>NRO_008</v>
          </cell>
          <cell r="I732" t="str">
            <v>Medium Grid + GE</v>
          </cell>
        </row>
        <row r="733">
          <cell r="A733" t="str">
            <v>OST_208</v>
          </cell>
          <cell r="I733" t="str">
            <v>Grid-Gen</v>
          </cell>
        </row>
        <row r="734">
          <cell r="A734" t="str">
            <v>NRO_165</v>
          </cell>
          <cell r="I734" t="str">
            <v>Medium Grid + Solar + GE</v>
          </cell>
        </row>
        <row r="735">
          <cell r="A735" t="str">
            <v>LIT_314</v>
          </cell>
          <cell r="I735" t="str">
            <v>Grid-Gen</v>
          </cell>
        </row>
        <row r="736">
          <cell r="A736" t="str">
            <v>OST_222</v>
          </cell>
          <cell r="I736" t="str">
            <v>Grid-Gen</v>
          </cell>
        </row>
        <row r="737">
          <cell r="A737" t="str">
            <v>NRO_030</v>
          </cell>
          <cell r="I737" t="str">
            <v>Hybrid-Gen</v>
          </cell>
        </row>
        <row r="738">
          <cell r="A738" t="str">
            <v>NRO_066</v>
          </cell>
          <cell r="I738" t="str">
            <v>Grid-Gen</v>
          </cell>
        </row>
        <row r="739">
          <cell r="A739" t="str">
            <v>NRO_121</v>
          </cell>
          <cell r="I739" t="str">
            <v>Grid-Gen</v>
          </cell>
        </row>
        <row r="740">
          <cell r="A740" t="str">
            <v>OST_310</v>
          </cell>
          <cell r="I740" t="str">
            <v>Medium Grid + GE</v>
          </cell>
        </row>
        <row r="741">
          <cell r="A741" t="str">
            <v>NRO_130</v>
          </cell>
          <cell r="I741" t="str">
            <v>Grid-Gen</v>
          </cell>
        </row>
        <row r="742">
          <cell r="A742" t="str">
            <v>OST_311</v>
          </cell>
          <cell r="I742" t="str">
            <v>Hybrid Solar - S3</v>
          </cell>
        </row>
        <row r="743">
          <cell r="A743" t="str">
            <v>OST_126</v>
          </cell>
          <cell r="I743" t="str">
            <v>Grid Only</v>
          </cell>
        </row>
        <row r="744">
          <cell r="A744" t="str">
            <v>OST_056</v>
          </cell>
          <cell r="I744" t="str">
            <v>Grid-Gen</v>
          </cell>
        </row>
        <row r="745">
          <cell r="A745" t="str">
            <v>OST_182</v>
          </cell>
          <cell r="I745" t="str">
            <v>Grid-Gen</v>
          </cell>
        </row>
        <row r="746">
          <cell r="A746" t="str">
            <v>NRO_063</v>
          </cell>
          <cell r="I746" t="str">
            <v>Grid-Gen</v>
          </cell>
        </row>
        <row r="747">
          <cell r="A747" t="str">
            <v>OST_161</v>
          </cell>
          <cell r="I747" t="str">
            <v>Grid-Gen</v>
          </cell>
        </row>
        <row r="748">
          <cell r="A748" t="str">
            <v>NRO_229</v>
          </cell>
          <cell r="I748" t="str">
            <v>Grid-Gen</v>
          </cell>
        </row>
        <row r="749">
          <cell r="A749" t="str">
            <v>NRO_117</v>
          </cell>
          <cell r="I749" t="str">
            <v>Grid-Gen</v>
          </cell>
        </row>
        <row r="750">
          <cell r="A750" t="str">
            <v>OST_015</v>
          </cell>
          <cell r="I750" t="str">
            <v>Grid-Gen</v>
          </cell>
        </row>
        <row r="751">
          <cell r="A751" t="str">
            <v>OST_158</v>
          </cell>
          <cell r="I751" t="str">
            <v>Grid-Gen</v>
          </cell>
        </row>
        <row r="752">
          <cell r="A752" t="str">
            <v>NUR0027</v>
          </cell>
        </row>
        <row r="753">
          <cell r="A753" t="str">
            <v>NRO_027</v>
          </cell>
          <cell r="I753" t="str">
            <v>Hybrid-Gen</v>
          </cell>
        </row>
        <row r="754">
          <cell r="A754" t="str">
            <v>OST_040</v>
          </cell>
          <cell r="I754" t="str">
            <v>Grid-Gen</v>
          </cell>
        </row>
        <row r="755">
          <cell r="A755" t="str">
            <v>OST_060</v>
          </cell>
        </row>
        <row r="756">
          <cell r="A756" t="str">
            <v>OST_286</v>
          </cell>
          <cell r="I756" t="str">
            <v>Good Grid + GE</v>
          </cell>
        </row>
        <row r="757">
          <cell r="A757" t="str">
            <v>NRO_164</v>
          </cell>
          <cell r="I757" t="str">
            <v>Hybrid Solar - S1</v>
          </cell>
        </row>
        <row r="758">
          <cell r="A758" t="str">
            <v>LIT_230</v>
          </cell>
          <cell r="I758" t="str">
            <v>Grid-Gen</v>
          </cell>
        </row>
        <row r="759">
          <cell r="A759" t="str">
            <v>OST_022</v>
          </cell>
          <cell r="I759" t="str">
            <v>Grid-Gen</v>
          </cell>
        </row>
        <row r="760">
          <cell r="A760" t="str">
            <v>NRO_067</v>
          </cell>
          <cell r="I760" t="str">
            <v>Hybrid-Gen</v>
          </cell>
        </row>
        <row r="761">
          <cell r="A761" t="str">
            <v>OST_243</v>
          </cell>
          <cell r="I761" t="str">
            <v>HGB</v>
          </cell>
        </row>
        <row r="762">
          <cell r="A762" t="str">
            <v>LIT_501</v>
          </cell>
          <cell r="I762" t="str">
            <v>Gen Only</v>
          </cell>
        </row>
        <row r="763">
          <cell r="A763" t="str">
            <v>OST_297</v>
          </cell>
          <cell r="I763" t="str">
            <v>Bad Grid + Solar + GE</v>
          </cell>
        </row>
        <row r="764">
          <cell r="A764" t="str">
            <v>OST_153</v>
          </cell>
          <cell r="I764" t="str">
            <v>Hybrid-Gen</v>
          </cell>
        </row>
        <row r="765">
          <cell r="A765" t="str">
            <v>LIT_239</v>
          </cell>
          <cell r="I765" t="str">
            <v>Grid-Gen</v>
          </cell>
        </row>
        <row r="766">
          <cell r="A766" t="str">
            <v>NRO_047</v>
          </cell>
          <cell r="I766" t="str">
            <v>Hybrid-Gen</v>
          </cell>
        </row>
        <row r="767">
          <cell r="A767" t="str">
            <v>NRO_140</v>
          </cell>
          <cell r="I767" t="str">
            <v>HGB</v>
          </cell>
        </row>
        <row r="768">
          <cell r="A768" t="str">
            <v>OST_210</v>
          </cell>
          <cell r="I768" t="str">
            <v>Grid-Gen</v>
          </cell>
        </row>
        <row r="769">
          <cell r="A769" t="str">
            <v>OST_014</v>
          </cell>
          <cell r="I769" t="str">
            <v>Good Grid + Solar + GE</v>
          </cell>
        </row>
        <row r="770">
          <cell r="A770" t="str">
            <v>NRO_248</v>
          </cell>
          <cell r="I770" t="str">
            <v>Grid(fault) Gen</v>
          </cell>
        </row>
        <row r="771">
          <cell r="A771" t="str">
            <v>NRO_129</v>
          </cell>
          <cell r="I771" t="str">
            <v>Grid-Gen</v>
          </cell>
        </row>
        <row r="772">
          <cell r="A772" t="str">
            <v>NRO_068</v>
          </cell>
          <cell r="I772" t="str">
            <v>Grid-Gen</v>
          </cell>
        </row>
        <row r="773">
          <cell r="A773" t="str">
            <v>OST_283</v>
          </cell>
          <cell r="I773" t="str">
            <v>Hybrid Solar - S3</v>
          </cell>
        </row>
        <row r="774">
          <cell r="A774" t="str">
            <v>NRO_058</v>
          </cell>
          <cell r="I774" t="str">
            <v>Grid-Gen</v>
          </cell>
        </row>
        <row r="775">
          <cell r="A775" t="str">
            <v>OST_144</v>
          </cell>
          <cell r="I775" t="str">
            <v>Grid-Gen</v>
          </cell>
        </row>
        <row r="776">
          <cell r="A776" t="str">
            <v>OST_142</v>
          </cell>
          <cell r="I776" t="str">
            <v>Grid-Gen</v>
          </cell>
        </row>
        <row r="777">
          <cell r="A777" t="str">
            <v>LIT_500</v>
          </cell>
          <cell r="I777" t="str">
            <v>Hybrid-Gen</v>
          </cell>
        </row>
        <row r="778">
          <cell r="A778" t="str">
            <v>LIT_114</v>
          </cell>
          <cell r="I778" t="str">
            <v>Hybrid Solar - S1</v>
          </cell>
        </row>
        <row r="779">
          <cell r="A779" t="str">
            <v>OST_211</v>
          </cell>
          <cell r="I779" t="str">
            <v>Grid-Gen</v>
          </cell>
        </row>
        <row r="780">
          <cell r="A780" t="str">
            <v>NRO_041</v>
          </cell>
          <cell r="I780" t="str">
            <v>Grid-Gen</v>
          </cell>
        </row>
        <row r="781">
          <cell r="A781" t="str">
            <v>OST_071</v>
          </cell>
          <cell r="I781" t="str">
            <v>Grid-Gen</v>
          </cell>
        </row>
        <row r="782">
          <cell r="A782" t="str">
            <v>OST_257</v>
          </cell>
          <cell r="I782" t="str">
            <v>Hybrid Solar - S3</v>
          </cell>
        </row>
        <row r="783">
          <cell r="A783" t="str">
            <v>OST_167</v>
          </cell>
          <cell r="I783" t="str">
            <v>Gen Only</v>
          </cell>
        </row>
        <row r="784">
          <cell r="A784" t="str">
            <v>OCM0105</v>
          </cell>
        </row>
        <row r="785">
          <cell r="A785" t="str">
            <v>SUD_127</v>
          </cell>
          <cell r="I785" t="str">
            <v>Hybrid Solar - S3</v>
          </cell>
        </row>
        <row r="786">
          <cell r="A786" t="str">
            <v>CTR_059</v>
          </cell>
          <cell r="I786" t="str">
            <v>Grid-Gen</v>
          </cell>
        </row>
        <row r="787">
          <cell r="A787" t="str">
            <v>NRO_015</v>
          </cell>
          <cell r="I787" t="str">
            <v>Grid Gen</v>
          </cell>
        </row>
        <row r="788">
          <cell r="A788" t="str">
            <v>SUD_135</v>
          </cell>
          <cell r="I788" t="str">
            <v>Hybrid Solar - S3</v>
          </cell>
        </row>
        <row r="789">
          <cell r="A789" t="str">
            <v>OST_036</v>
          </cell>
          <cell r="I789" t="str">
            <v>Grid-Gen</v>
          </cell>
        </row>
        <row r="790">
          <cell r="A790" t="str">
            <v>OST_303</v>
          </cell>
          <cell r="I790" t="str">
            <v>Hybrid Solar - S3</v>
          </cell>
        </row>
        <row r="791">
          <cell r="A791" t="str">
            <v>NRO_031</v>
          </cell>
          <cell r="I791" t="str">
            <v>Grid-Gen</v>
          </cell>
        </row>
        <row r="792">
          <cell r="A792" t="str">
            <v>SUO_010</v>
          </cell>
          <cell r="I792" t="str">
            <v>Grid Only</v>
          </cell>
        </row>
        <row r="793">
          <cell r="A793" t="str">
            <v>LIT_180</v>
          </cell>
          <cell r="I793" t="str">
            <v>Solar-Gen</v>
          </cell>
        </row>
        <row r="794">
          <cell r="A794" t="str">
            <v>NRO_217</v>
          </cell>
          <cell r="I794" t="str">
            <v>Grid Gen</v>
          </cell>
        </row>
        <row r="795">
          <cell r="A795" t="str">
            <v>OST_160</v>
          </cell>
          <cell r="I795" t="str">
            <v>Grid-Gen</v>
          </cell>
        </row>
        <row r="796">
          <cell r="A796" t="str">
            <v>OST_164</v>
          </cell>
          <cell r="I796" t="str">
            <v>Grid-Gen</v>
          </cell>
        </row>
        <row r="797">
          <cell r="A797" t="str">
            <v>LIT_502</v>
          </cell>
          <cell r="I797" t="str">
            <v>Gen Only</v>
          </cell>
        </row>
        <row r="798">
          <cell r="A798" t="str">
            <v>NRO_092</v>
          </cell>
          <cell r="I798" t="str">
            <v>Hybrid-Gen</v>
          </cell>
        </row>
        <row r="799">
          <cell r="A799" t="str">
            <v>OST_273</v>
          </cell>
          <cell r="I799" t="str">
            <v>Bad Grid + GE</v>
          </cell>
        </row>
        <row r="800">
          <cell r="A800" t="str">
            <v>OST_150</v>
          </cell>
          <cell r="I800" t="str">
            <v>Grid-Gen</v>
          </cell>
        </row>
        <row r="801">
          <cell r="A801" t="str">
            <v>NRO_081</v>
          </cell>
          <cell r="I801" t="str">
            <v>Grid-Gen</v>
          </cell>
        </row>
        <row r="802">
          <cell r="A802" t="str">
            <v>OST_299</v>
          </cell>
          <cell r="I802" t="str">
            <v>Hybrid Solar - S3</v>
          </cell>
        </row>
        <row r="803">
          <cell r="A803" t="str">
            <v>NRO_048</v>
          </cell>
          <cell r="I803" t="str">
            <v>Grid-Gen</v>
          </cell>
        </row>
        <row r="804">
          <cell r="A804" t="str">
            <v>OST_151</v>
          </cell>
          <cell r="I804" t="str">
            <v>Grid-Gen</v>
          </cell>
        </row>
        <row r="805">
          <cell r="A805" t="str">
            <v>OST_186</v>
          </cell>
          <cell r="I805" t="str">
            <v>Grid-Gen</v>
          </cell>
        </row>
        <row r="806">
          <cell r="A806" t="str">
            <v>OST_259</v>
          </cell>
          <cell r="I806" t="str">
            <v>Hybrid Solar - S1</v>
          </cell>
        </row>
        <row r="807">
          <cell r="A807" t="str">
            <v>OST_007</v>
          </cell>
          <cell r="I807" t="str">
            <v>Grid-Gen</v>
          </cell>
        </row>
        <row r="808">
          <cell r="A808" t="str">
            <v>OST_155</v>
          </cell>
          <cell r="I808" t="str">
            <v>Grid-Gen</v>
          </cell>
        </row>
        <row r="809">
          <cell r="A809" t="str">
            <v>OST_393</v>
          </cell>
        </row>
        <row r="810">
          <cell r="A810" t="str">
            <v>OST_034</v>
          </cell>
          <cell r="I810" t="str">
            <v>Grid-Gen</v>
          </cell>
        </row>
        <row r="811">
          <cell r="A811" t="str">
            <v>SUD_085</v>
          </cell>
          <cell r="I811" t="str">
            <v>Hybrid Solar - S1</v>
          </cell>
        </row>
        <row r="812">
          <cell r="A812" t="str">
            <v>LIT_519</v>
          </cell>
          <cell r="I812" t="str">
            <v>Hybrid-Gen</v>
          </cell>
        </row>
        <row r="813">
          <cell r="A813" t="str">
            <v>OST_044</v>
          </cell>
          <cell r="I813" t="str">
            <v>Grid-Gen</v>
          </cell>
        </row>
        <row r="814">
          <cell r="A814" t="str">
            <v>NRO_079</v>
          </cell>
          <cell r="I814" t="str">
            <v>Hybrid-Gen</v>
          </cell>
        </row>
        <row r="815">
          <cell r="A815" t="str">
            <v>OST_274</v>
          </cell>
          <cell r="I815" t="str">
            <v>Good Grid + GE</v>
          </cell>
        </row>
        <row r="816">
          <cell r="A816" t="str">
            <v>OST_300</v>
          </cell>
          <cell r="I816" t="str">
            <v>Grid-Gen</v>
          </cell>
        </row>
        <row r="817">
          <cell r="A817" t="str">
            <v>NRO_032</v>
          </cell>
          <cell r="I817" t="str">
            <v>Grid Gen</v>
          </cell>
        </row>
        <row r="818">
          <cell r="A818" t="str">
            <v>OST_146</v>
          </cell>
          <cell r="I818" t="str">
            <v>Grid-Gen</v>
          </cell>
        </row>
        <row r="819">
          <cell r="A819" t="str">
            <v>OST_258</v>
          </cell>
          <cell r="I819" t="str">
            <v>Medium Grid + GE</v>
          </cell>
        </row>
        <row r="820">
          <cell r="A820" t="str">
            <v>OST_162</v>
          </cell>
          <cell r="I820" t="str">
            <v>Grid-Gen</v>
          </cell>
        </row>
        <row r="821">
          <cell r="A821" t="str">
            <v>OST_163</v>
          </cell>
          <cell r="I821" t="str">
            <v>Grid-Gen</v>
          </cell>
        </row>
        <row r="822">
          <cell r="A822" t="str">
            <v>OST_354</v>
          </cell>
        </row>
        <row r="823">
          <cell r="A823" t="str">
            <v>CTR_003</v>
          </cell>
          <cell r="I823" t="str">
            <v>Hybrid Solar - S3</v>
          </cell>
        </row>
        <row r="824">
          <cell r="A824" t="str">
            <v>OST_394</v>
          </cell>
        </row>
        <row r="825">
          <cell r="A825" t="str">
            <v>OST_026</v>
          </cell>
          <cell r="I825" t="str">
            <v>Grid-Gen</v>
          </cell>
        </row>
        <row r="826">
          <cell r="A826" t="str">
            <v>SUD_056</v>
          </cell>
          <cell r="I826" t="str">
            <v>Hybrid-Gen</v>
          </cell>
        </row>
        <row r="827">
          <cell r="A827" t="str">
            <v>OST_035</v>
          </cell>
          <cell r="I827" t="str">
            <v>Grid-Gen</v>
          </cell>
        </row>
        <row r="828">
          <cell r="A828" t="str">
            <v>NRO_034</v>
          </cell>
        </row>
        <row r="829">
          <cell r="A829" t="str">
            <v>OST_298</v>
          </cell>
          <cell r="I829" t="str">
            <v>Hybrid Solar - S3</v>
          </cell>
        </row>
        <row r="830">
          <cell r="A830" t="str">
            <v>NRO_038</v>
          </cell>
          <cell r="I830" t="str">
            <v>Grid-Gen</v>
          </cell>
        </row>
        <row r="831">
          <cell r="A831" t="str">
            <v>OST_306</v>
          </cell>
          <cell r="I831" t="str">
            <v>HGB</v>
          </cell>
        </row>
        <row r="832">
          <cell r="A832" t="str">
            <v>NRO_051</v>
          </cell>
          <cell r="I832" t="str">
            <v>Gen Only</v>
          </cell>
        </row>
        <row r="833">
          <cell r="A833" t="str">
            <v>LIT_515</v>
          </cell>
          <cell r="I833" t="str">
            <v>Hybrid-Gen</v>
          </cell>
        </row>
        <row r="834">
          <cell r="A834" t="str">
            <v>OST_392</v>
          </cell>
        </row>
        <row r="835">
          <cell r="A835" t="str">
            <v>OST_033</v>
          </cell>
          <cell r="I835" t="str">
            <v>Grid-Gen</v>
          </cell>
        </row>
        <row r="836">
          <cell r="A836" t="str">
            <v>OST_346</v>
          </cell>
          <cell r="I836" t="str">
            <v>Medium Grid + Solar + GE</v>
          </cell>
        </row>
        <row r="837">
          <cell r="A837" t="str">
            <v>OST_214</v>
          </cell>
          <cell r="I837" t="str">
            <v>Grid-Gen</v>
          </cell>
        </row>
        <row r="838">
          <cell r="A838" t="str">
            <v>NRO_033</v>
          </cell>
          <cell r="I838" t="str">
            <v>Grid Gen</v>
          </cell>
        </row>
        <row r="839">
          <cell r="A839" t="str">
            <v>OST_145</v>
          </cell>
          <cell r="I839" t="str">
            <v>Medium Grid + GE</v>
          </cell>
        </row>
        <row r="840">
          <cell r="A840" t="str">
            <v>OST_121</v>
          </cell>
          <cell r="I840" t="str">
            <v>Grid-Gen</v>
          </cell>
        </row>
        <row r="841">
          <cell r="A841" t="str">
            <v>OST_166</v>
          </cell>
          <cell r="I841" t="str">
            <v>Grid-Gen</v>
          </cell>
        </row>
        <row r="842">
          <cell r="A842" t="str">
            <v>LIT_135</v>
          </cell>
          <cell r="I842" t="str">
            <v>Grid-Gen</v>
          </cell>
        </row>
        <row r="843">
          <cell r="A843" t="str">
            <v>OST_045</v>
          </cell>
          <cell r="I843" t="str">
            <v>Grid-Gen</v>
          </cell>
        </row>
        <row r="844">
          <cell r="A844" t="str">
            <v>OST_395</v>
          </cell>
        </row>
        <row r="845">
          <cell r="A845" t="str">
            <v>SUD_257</v>
          </cell>
          <cell r="I845" t="str">
            <v>Hybrid Solar - S3</v>
          </cell>
        </row>
        <row r="846">
          <cell r="A846" t="str">
            <v>LIT_231</v>
          </cell>
          <cell r="I846" t="str">
            <v>Solar-Gen</v>
          </cell>
        </row>
        <row r="847">
          <cell r="A847" t="str">
            <v>OST_002</v>
          </cell>
          <cell r="I847" t="str">
            <v>Grid-Gen</v>
          </cell>
        </row>
        <row r="848">
          <cell r="A848" t="str">
            <v>OST_282</v>
          </cell>
          <cell r="I848" t="str">
            <v>Bad Grid + GE</v>
          </cell>
        </row>
        <row r="849">
          <cell r="A849" t="str">
            <v>OST_063</v>
          </cell>
          <cell r="I849" t="str">
            <v>Grid-Gen</v>
          </cell>
        </row>
        <row r="850">
          <cell r="A850" t="str">
            <v>OST_172</v>
          </cell>
          <cell r="I850" t="str">
            <v>Grid-Gen</v>
          </cell>
        </row>
        <row r="851">
          <cell r="A851" t="str">
            <v>OST_276</v>
          </cell>
          <cell r="I851" t="str">
            <v>Medium Grid + GE</v>
          </cell>
        </row>
        <row r="852">
          <cell r="A852" t="str">
            <v>OST_169</v>
          </cell>
          <cell r="I852" t="str">
            <v>Grid-Gen</v>
          </cell>
        </row>
        <row r="853">
          <cell r="A853" t="str">
            <v>OST_065</v>
          </cell>
          <cell r="I853" t="str">
            <v>Grid-Gen</v>
          </cell>
        </row>
        <row r="854">
          <cell r="A854" t="str">
            <v>OST_407</v>
          </cell>
        </row>
        <row r="855">
          <cell r="A855" t="str">
            <v>OST_223</v>
          </cell>
          <cell r="I855" t="str">
            <v>Grid-Gen</v>
          </cell>
        </row>
        <row r="856">
          <cell r="A856" t="str">
            <v>OST_111</v>
          </cell>
          <cell r="I856" t="str">
            <v>Grid-Gen</v>
          </cell>
        </row>
        <row r="857">
          <cell r="A857" t="str">
            <v>OST_193</v>
          </cell>
          <cell r="I857" t="str">
            <v>Gen Only</v>
          </cell>
        </row>
        <row r="858">
          <cell r="A858" t="str">
            <v>OST_238</v>
          </cell>
          <cell r="I858" t="str">
            <v>Good Grid no GE - 8h</v>
          </cell>
        </row>
        <row r="859">
          <cell r="A859" t="str">
            <v>OST_118</v>
          </cell>
          <cell r="I859" t="str">
            <v>Grid-Gen</v>
          </cell>
        </row>
        <row r="860">
          <cell r="A860" t="str">
            <v>OST_134</v>
          </cell>
          <cell r="I860" t="str">
            <v>Grid-Gen</v>
          </cell>
        </row>
        <row r="861">
          <cell r="A861" t="str">
            <v>OST_067</v>
          </cell>
          <cell r="I861" t="str">
            <v>Grid-Gen</v>
          </cell>
        </row>
        <row r="862">
          <cell r="A862" t="str">
            <v>OST_348</v>
          </cell>
          <cell r="I862" t="str">
            <v>Hybrid Solar - S1</v>
          </cell>
        </row>
        <row r="863">
          <cell r="A863" t="str">
            <v>SUD_040</v>
          </cell>
          <cell r="I863" t="str">
            <v>Hybrid-Gen</v>
          </cell>
        </row>
        <row r="864">
          <cell r="A864" t="str">
            <v>OST_359</v>
          </cell>
          <cell r="I864" t="str">
            <v>Medium Grid + Solar + GE</v>
          </cell>
        </row>
        <row r="865">
          <cell r="A865" t="str">
            <v>OST_107</v>
          </cell>
          <cell r="I865" t="str">
            <v>Grid-Gen</v>
          </cell>
        </row>
        <row r="866">
          <cell r="A866" t="str">
            <v>OST_232</v>
          </cell>
          <cell r="I866" t="str">
            <v>Good Grid + GE</v>
          </cell>
        </row>
        <row r="867">
          <cell r="A867" t="str">
            <v>OST_170</v>
          </cell>
          <cell r="I867" t="str">
            <v>Grid Only</v>
          </cell>
        </row>
        <row r="868">
          <cell r="A868" t="str">
            <v>OST_019</v>
          </cell>
          <cell r="I868" t="str">
            <v>Good Grid + GE</v>
          </cell>
        </row>
        <row r="869">
          <cell r="A869" t="str">
            <v>OST_296</v>
          </cell>
          <cell r="I869" t="str">
            <v>Medium Grid + GE</v>
          </cell>
        </row>
        <row r="870">
          <cell r="A870" t="str">
            <v>OST_077</v>
          </cell>
          <cell r="I870" t="str">
            <v>Grid-Gen</v>
          </cell>
        </row>
        <row r="871">
          <cell r="A871" t="str">
            <v>OST_109</v>
          </cell>
          <cell r="I871" t="str">
            <v>Grid Only</v>
          </cell>
        </row>
        <row r="872">
          <cell r="A872" t="str">
            <v>OST_016</v>
          </cell>
          <cell r="I872" t="str">
            <v>Grid-Gen</v>
          </cell>
        </row>
        <row r="873">
          <cell r="A873" t="str">
            <v>OST_347</v>
          </cell>
          <cell r="I873" t="str">
            <v>Hybrid Solar - S1</v>
          </cell>
        </row>
        <row r="874">
          <cell r="A874" t="str">
            <v>OST_009</v>
          </cell>
          <cell r="I874" t="str">
            <v>Grid-Gen</v>
          </cell>
        </row>
        <row r="875">
          <cell r="A875" t="str">
            <v>OST_120</v>
          </cell>
          <cell r="I875" t="str">
            <v>Grid Only</v>
          </cell>
        </row>
        <row r="876">
          <cell r="A876" t="str">
            <v>OST_110</v>
          </cell>
          <cell r="I876" t="str">
            <v>Grid Only</v>
          </cell>
        </row>
        <row r="877">
          <cell r="A877" t="str">
            <v>OST_119</v>
          </cell>
          <cell r="I877" t="str">
            <v>Good Grid no GE - 8h</v>
          </cell>
        </row>
        <row r="878">
          <cell r="A878" t="str">
            <v>OST_231</v>
          </cell>
          <cell r="I878" t="str">
            <v>Good Grid + GE</v>
          </cell>
        </row>
        <row r="879">
          <cell r="A879" t="str">
            <v>OST_260</v>
          </cell>
          <cell r="I879" t="str">
            <v>Good Grid + GE</v>
          </cell>
        </row>
        <row r="880">
          <cell r="A880" t="str">
            <v>OST_076</v>
          </cell>
          <cell r="I880" t="str">
            <v>Grid-Gen</v>
          </cell>
        </row>
        <row r="881">
          <cell r="A881" t="str">
            <v>OST_261</v>
          </cell>
          <cell r="I881" t="str">
            <v>Hybrid Solar - S1</v>
          </cell>
        </row>
        <row r="882">
          <cell r="A882" t="str">
            <v>OST_360</v>
          </cell>
          <cell r="I882" t="str">
            <v>Hybrid Solar - S1</v>
          </cell>
        </row>
        <row r="883">
          <cell r="A883" t="str">
            <v>OST_239</v>
          </cell>
          <cell r="I883" t="str">
            <v>Good Grid + GE</v>
          </cell>
        </row>
        <row r="884">
          <cell r="A884" t="str">
            <v>OST_240</v>
          </cell>
          <cell r="I884" t="str">
            <v>Good Grid + GE</v>
          </cell>
        </row>
        <row r="885">
          <cell r="A885" t="str">
            <v>OST_066</v>
          </cell>
          <cell r="I885" t="str">
            <v>Grid-Gen</v>
          </cell>
        </row>
        <row r="886">
          <cell r="A886" t="str">
            <v>OST_268</v>
          </cell>
          <cell r="I886" t="str">
            <v>Good Grid + GE</v>
          </cell>
        </row>
        <row r="887">
          <cell r="A887" t="str">
            <v>OST_100</v>
          </cell>
          <cell r="I887" t="str">
            <v>Grid-Gen</v>
          </cell>
        </row>
        <row r="888">
          <cell r="A888" t="str">
            <v>NRO_006</v>
          </cell>
          <cell r="I888" t="str">
            <v>Grid Gen</v>
          </cell>
        </row>
        <row r="889">
          <cell r="A889" t="str">
            <v>NRO_085</v>
          </cell>
          <cell r="I889" t="str">
            <v>Grid-Gen</v>
          </cell>
        </row>
        <row r="890">
          <cell r="A890" t="str">
            <v>OST_270</v>
          </cell>
          <cell r="I890" t="str">
            <v>Good Grid no GE - 8h</v>
          </cell>
        </row>
        <row r="891">
          <cell r="A891" t="str">
            <v>OST_165</v>
          </cell>
        </row>
        <row r="892">
          <cell r="A892" t="str">
            <v>OST_051</v>
          </cell>
          <cell r="I892" t="str">
            <v>Grid-Gen</v>
          </cell>
        </row>
        <row r="893">
          <cell r="A893" t="str">
            <v>OCM0448</v>
          </cell>
        </row>
        <row r="894">
          <cell r="A894" t="str">
            <v>OST_135</v>
          </cell>
          <cell r="I894" t="str">
            <v>Grid Only</v>
          </cell>
        </row>
        <row r="895">
          <cell r="A895" t="str">
            <v>OST_013</v>
          </cell>
          <cell r="I895" t="str">
            <v>Grid-Gen</v>
          </cell>
        </row>
        <row r="896">
          <cell r="A896" t="str">
            <v>NRO_137</v>
          </cell>
          <cell r="I896" t="str">
            <v>Grid-Gen</v>
          </cell>
        </row>
        <row r="897">
          <cell r="A897" t="str">
            <v>OST_064</v>
          </cell>
          <cell r="I897" t="str">
            <v>Grid-Gen</v>
          </cell>
        </row>
        <row r="898">
          <cell r="A898" t="str">
            <v>OST_221</v>
          </cell>
          <cell r="I898" t="str">
            <v>Grid-Gen</v>
          </cell>
        </row>
        <row r="899">
          <cell r="A899" t="str">
            <v>OST_088</v>
          </cell>
          <cell r="I899" t="str">
            <v>Grid-Gen</v>
          </cell>
        </row>
        <row r="900">
          <cell r="A900" t="str">
            <v>LIT_134</v>
          </cell>
          <cell r="I900" t="str">
            <v>Hybrid Solar - S1</v>
          </cell>
        </row>
        <row r="901">
          <cell r="A901" t="str">
            <v>OST_215</v>
          </cell>
          <cell r="I901" t="str">
            <v>Grid-Gen</v>
          </cell>
        </row>
        <row r="902">
          <cell r="A902" t="str">
            <v>OST_024</v>
          </cell>
          <cell r="I902" t="str">
            <v>Grid-Gen</v>
          </cell>
        </row>
        <row r="903">
          <cell r="A903" t="str">
            <v>OST_353</v>
          </cell>
          <cell r="I903" t="str">
            <v>Medium Grid + Solar + GE</v>
          </cell>
        </row>
        <row r="904">
          <cell r="A904" t="str">
            <v>OST_183</v>
          </cell>
          <cell r="I904" t="str">
            <v>Grid-Gen</v>
          </cell>
        </row>
        <row r="905">
          <cell r="A905" t="str">
            <v>LIT_108</v>
          </cell>
          <cell r="I905" t="str">
            <v>Solar-Grid-Gen</v>
          </cell>
        </row>
        <row r="906">
          <cell r="A906" t="str">
            <v>NUR0130</v>
          </cell>
        </row>
        <row r="907">
          <cell r="A907" t="str">
            <v>OST_291</v>
          </cell>
          <cell r="I907" t="str">
            <v>Good Grid + GE</v>
          </cell>
        </row>
        <row r="908">
          <cell r="A908" t="str">
            <v>OST_049</v>
          </cell>
          <cell r="I908" t="str">
            <v>Bad Grid + Solar + GE</v>
          </cell>
        </row>
        <row r="909">
          <cell r="A909" t="str">
            <v>OST_152</v>
          </cell>
          <cell r="I909" t="str">
            <v>Grid-Gen</v>
          </cell>
        </row>
        <row r="910">
          <cell r="A910" t="str">
            <v>NRO_071</v>
          </cell>
          <cell r="I910" t="str">
            <v>Hybrid-Gen</v>
          </cell>
        </row>
        <row r="911">
          <cell r="A911" t="str">
            <v>LIT_200</v>
          </cell>
          <cell r="I911" t="str">
            <v>Grid-Gen</v>
          </cell>
        </row>
        <row r="912">
          <cell r="A912" t="str">
            <v>OST_213</v>
          </cell>
          <cell r="I912" t="str">
            <v>Grid-Gen</v>
          </cell>
        </row>
        <row r="913">
          <cell r="A913" t="str">
            <v>OST_277</v>
          </cell>
          <cell r="I913" t="str">
            <v>Medium Grid + GE</v>
          </cell>
        </row>
        <row r="914">
          <cell r="A914" t="str">
            <v>OST_294</v>
          </cell>
          <cell r="I914" t="str">
            <v>Hybrid Solar - S1</v>
          </cell>
        </row>
        <row r="915">
          <cell r="A915" t="str">
            <v>NRO_101</v>
          </cell>
          <cell r="I915" t="str">
            <v>Gen Only</v>
          </cell>
        </row>
        <row r="916">
          <cell r="A916" t="str">
            <v>NRO_043</v>
          </cell>
          <cell r="I916" t="str">
            <v>Hybrid-Gen</v>
          </cell>
        </row>
        <row r="917">
          <cell r="A917" t="str">
            <v>OST_037</v>
          </cell>
          <cell r="I917" t="str">
            <v>Grid-Gen</v>
          </cell>
        </row>
        <row r="918">
          <cell r="A918" t="str">
            <v>OCM0445</v>
          </cell>
        </row>
        <row r="919">
          <cell r="A919" t="str">
            <v>LIT_510</v>
          </cell>
          <cell r="I919" t="str">
            <v>Hybrid-Gen</v>
          </cell>
        </row>
        <row r="920">
          <cell r="A920" t="str">
            <v>OCM0446</v>
          </cell>
        </row>
        <row r="921">
          <cell r="A921" t="str">
            <v>NRO_259</v>
          </cell>
          <cell r="I921" t="str">
            <v>Grid-Gen</v>
          </cell>
        </row>
        <row r="922">
          <cell r="A922" t="str">
            <v>OST_075</v>
          </cell>
          <cell r="I922" t="str">
            <v>Grid-Gen</v>
          </cell>
        </row>
        <row r="923">
          <cell r="A923" t="str">
            <v>OST_030</v>
          </cell>
          <cell r="I923" t="str">
            <v>Grid-Hybrid-Gen</v>
          </cell>
        </row>
        <row r="924">
          <cell r="A924" t="str">
            <v>LIT_664</v>
          </cell>
          <cell r="I924" t="str">
            <v>Solar-Gen</v>
          </cell>
        </row>
        <row r="925">
          <cell r="A925" t="str">
            <v>NRO_013</v>
          </cell>
          <cell r="I925" t="str">
            <v>Grid Gen</v>
          </cell>
        </row>
        <row r="926">
          <cell r="A926" t="str">
            <v>OST_012</v>
          </cell>
          <cell r="I926" t="str">
            <v>Grid-Gen</v>
          </cell>
        </row>
        <row r="927">
          <cell r="A927" t="str">
            <v>NRO_110</v>
          </cell>
          <cell r="I927" t="str">
            <v>Grid-Gen</v>
          </cell>
        </row>
        <row r="928">
          <cell r="A928" t="str">
            <v>NRO_046</v>
          </cell>
          <cell r="I928" t="str">
            <v>Hybrid-Gen</v>
          </cell>
        </row>
        <row r="929">
          <cell r="A929" t="str">
            <v>OCM0002</v>
          </cell>
        </row>
        <row r="930">
          <cell r="A930" t="str">
            <v>OST_212</v>
          </cell>
          <cell r="I930" t="str">
            <v>Grid-Gen</v>
          </cell>
        </row>
        <row r="931">
          <cell r="A931" t="str">
            <v>OST_266</v>
          </cell>
          <cell r="I931" t="str">
            <v>Grid-Gen</v>
          </cell>
        </row>
        <row r="932">
          <cell r="A932" t="str">
            <v>LIT_506</v>
          </cell>
          <cell r="I932" t="str">
            <v>Gen Only</v>
          </cell>
        </row>
        <row r="933">
          <cell r="A933" t="str">
            <v>OST_402</v>
          </cell>
        </row>
        <row r="934">
          <cell r="A934" t="str">
            <v>OST_220</v>
          </cell>
          <cell r="I934" t="str">
            <v>Gen Only</v>
          </cell>
        </row>
        <row r="935">
          <cell r="A935" t="str">
            <v>OST_180</v>
          </cell>
          <cell r="I935" t="str">
            <v>Grid-Gen</v>
          </cell>
        </row>
        <row r="936">
          <cell r="A936" t="str">
            <v>NRO_100</v>
          </cell>
          <cell r="I936" t="str">
            <v>Hybrid-Gen</v>
          </cell>
        </row>
        <row r="937">
          <cell r="A937" t="str">
            <v>OST_018</v>
          </cell>
          <cell r="I937" t="str">
            <v>Grid Only</v>
          </cell>
        </row>
        <row r="938">
          <cell r="A938" t="str">
            <v>CTR_311</v>
          </cell>
          <cell r="I938" t="str">
            <v>Solar-Gen</v>
          </cell>
        </row>
        <row r="939">
          <cell r="A939" t="str">
            <v>OST_314</v>
          </cell>
          <cell r="I939" t="str">
            <v>Hybrid Solar - S3</v>
          </cell>
        </row>
        <row r="940">
          <cell r="A940" t="str">
            <v>OST_219</v>
          </cell>
        </row>
        <row r="941">
          <cell r="A941" t="str">
            <v>OST_307</v>
          </cell>
          <cell r="I941" t="str">
            <v>Medium Grid + GE</v>
          </cell>
        </row>
        <row r="942">
          <cell r="A942" t="str">
            <v>OST_406</v>
          </cell>
          <cell r="I942" t="str">
            <v>Hybrid Solar - S1</v>
          </cell>
        </row>
        <row r="943">
          <cell r="A943" t="str">
            <v>LIT_319</v>
          </cell>
          <cell r="I943" t="str">
            <v>Grid-Gen</v>
          </cell>
        </row>
        <row r="944">
          <cell r="A944" t="str">
            <v>NRO_237</v>
          </cell>
          <cell r="I944" t="str">
            <v>Solar Gen</v>
          </cell>
        </row>
        <row r="945">
          <cell r="A945" t="str">
            <v>LIT_508</v>
          </cell>
          <cell r="I945" t="str">
            <v>Grid-Gen</v>
          </cell>
        </row>
        <row r="946">
          <cell r="A946" t="str">
            <v>SUD_054</v>
          </cell>
          <cell r="I946" t="str">
            <v>Gen Only</v>
          </cell>
        </row>
        <row r="947">
          <cell r="A947" t="str">
            <v>OST_398</v>
          </cell>
        </row>
        <row r="948">
          <cell r="A948" t="str">
            <v>LIT_513</v>
          </cell>
          <cell r="I948" t="str">
            <v>Hybrid-Gen</v>
          </cell>
        </row>
        <row r="949">
          <cell r="A949" t="str">
            <v>LIT_499</v>
          </cell>
          <cell r="I949" t="str">
            <v>Hybrid-Gen</v>
          </cell>
        </row>
        <row r="950">
          <cell r="A950" t="str">
            <v>LIT_069</v>
          </cell>
          <cell r="I950" t="str">
            <v>Grid-Gen</v>
          </cell>
        </row>
        <row r="951">
          <cell r="A951" t="str">
            <v>NRO_098</v>
          </cell>
          <cell r="I951" t="str">
            <v>Gen Only</v>
          </cell>
        </row>
        <row r="952">
          <cell r="A952" t="str">
            <v>OST_207</v>
          </cell>
          <cell r="I952" t="str">
            <v>Grid-Gen</v>
          </cell>
        </row>
        <row r="953">
          <cell r="A953" t="str">
            <v>LIT_138</v>
          </cell>
          <cell r="I953" t="str">
            <v>Grid-Gen</v>
          </cell>
        </row>
        <row r="954">
          <cell r="A954" t="str">
            <v>NRO_238</v>
          </cell>
          <cell r="I954" t="str">
            <v>Solar Gen</v>
          </cell>
        </row>
        <row r="955">
          <cell r="A955" t="str">
            <v>OST_143</v>
          </cell>
          <cell r="I955" t="str">
            <v>Grid-Gen</v>
          </cell>
        </row>
        <row r="956">
          <cell r="A956" t="str">
            <v>NRO_024</v>
          </cell>
          <cell r="I956" t="str">
            <v>Grid-Gen</v>
          </cell>
        </row>
        <row r="957">
          <cell r="A957" t="str">
            <v>NRO_039</v>
          </cell>
          <cell r="I957" t="str">
            <v>Grid-Gen</v>
          </cell>
        </row>
        <row r="958">
          <cell r="A958" t="str">
            <v>LIT_517</v>
          </cell>
          <cell r="I958" t="str">
            <v>Grid-Gen</v>
          </cell>
        </row>
        <row r="959">
          <cell r="A959" t="str">
            <v>OST_399</v>
          </cell>
        </row>
        <row r="960">
          <cell r="A960" t="str">
            <v>NRO_018</v>
          </cell>
          <cell r="I960" t="str">
            <v>Hybrid-Gen</v>
          </cell>
        </row>
        <row r="961">
          <cell r="A961" t="str">
            <v>OST_195</v>
          </cell>
          <cell r="I961" t="str">
            <v>Grid-Gen</v>
          </cell>
        </row>
        <row r="962">
          <cell r="A962" t="str">
            <v>LIT_201</v>
          </cell>
          <cell r="I962" t="str">
            <v>Grid-Gen</v>
          </cell>
        </row>
        <row r="963">
          <cell r="A963" t="str">
            <v>OST_136</v>
          </cell>
          <cell r="I963" t="str">
            <v>Grid-Gen</v>
          </cell>
        </row>
        <row r="964">
          <cell r="A964" t="str">
            <v>OST_380</v>
          </cell>
        </row>
        <row r="965">
          <cell r="A965" t="str">
            <v>NRO_019</v>
          </cell>
          <cell r="I965" t="str">
            <v>Grid Gen</v>
          </cell>
        </row>
        <row r="966">
          <cell r="A966" t="str">
            <v>OST_411</v>
          </cell>
        </row>
        <row r="967">
          <cell r="A967" t="str">
            <v>OST_058</v>
          </cell>
          <cell r="I967" t="str">
            <v>Grid-Gen</v>
          </cell>
        </row>
        <row r="968">
          <cell r="A968" t="str">
            <v>SUO_029</v>
          </cell>
          <cell r="I968" t="str">
            <v>Grid-Hybrid-Gen</v>
          </cell>
        </row>
        <row r="969">
          <cell r="A969" t="str">
            <v>OST_048</v>
          </cell>
          <cell r="I969" t="str">
            <v>Grid-Gen</v>
          </cell>
        </row>
        <row r="970">
          <cell r="A970" t="str">
            <v>LIT_507</v>
          </cell>
          <cell r="I970" t="str">
            <v>Grid-Gen</v>
          </cell>
        </row>
        <row r="971">
          <cell r="A971" t="str">
            <v>LIT_402</v>
          </cell>
          <cell r="I971" t="str">
            <v>Hybrid Solar - S3</v>
          </cell>
        </row>
        <row r="972">
          <cell r="A972" t="str">
            <v>NRO_050</v>
          </cell>
          <cell r="I972" t="str">
            <v>Hybrid-Gen</v>
          </cell>
        </row>
        <row r="973">
          <cell r="A973" t="str">
            <v>OST_388</v>
          </cell>
        </row>
        <row r="974">
          <cell r="A974" t="str">
            <v>OST_228</v>
          </cell>
          <cell r="I974" t="str">
            <v>Hybrid Solar - S1</v>
          </cell>
        </row>
        <row r="975">
          <cell r="A975" t="str">
            <v>OST_368</v>
          </cell>
          <cell r="I975" t="str">
            <v>Hybrid Solar - S3</v>
          </cell>
        </row>
        <row r="976">
          <cell r="A976" t="str">
            <v>NRO_044</v>
          </cell>
          <cell r="I976" t="str">
            <v>Gen Only</v>
          </cell>
        </row>
        <row r="977">
          <cell r="A977" t="str">
            <v>SUD_037</v>
          </cell>
          <cell r="I977" t="str">
            <v>Gen Only</v>
          </cell>
        </row>
        <row r="978">
          <cell r="A978" t="str">
            <v>OST_369</v>
          </cell>
          <cell r="I978" t="str">
            <v>Hybrid Solar - S1</v>
          </cell>
        </row>
        <row r="979">
          <cell r="A979" t="str">
            <v>OST_125</v>
          </cell>
          <cell r="I979" t="str">
            <v>Grid-Gen</v>
          </cell>
        </row>
        <row r="980">
          <cell r="A980" t="str">
            <v>NRO_142</v>
          </cell>
          <cell r="I980" t="str">
            <v>Gen-Hybrid</v>
          </cell>
        </row>
        <row r="981">
          <cell r="A981" t="str">
            <v>LIT_308</v>
          </cell>
          <cell r="I981" t="str">
            <v>Grid-Gen</v>
          </cell>
        </row>
        <row r="982">
          <cell r="A982" t="str">
            <v>NRO_138</v>
          </cell>
          <cell r="I982" t="str">
            <v>Grid-Gen</v>
          </cell>
        </row>
        <row r="983">
          <cell r="A983" t="str">
            <v>OST_005</v>
          </cell>
          <cell r="I983" t="str">
            <v>Grid-Gen</v>
          </cell>
        </row>
        <row r="984">
          <cell r="A984" t="str">
            <v>NRO_258</v>
          </cell>
          <cell r="I984" t="str">
            <v>Grid Gen</v>
          </cell>
        </row>
        <row r="985">
          <cell r="A985" t="str">
            <v>OST_227</v>
          </cell>
          <cell r="I985" t="str">
            <v>Bad Grid + GE</v>
          </cell>
        </row>
        <row r="986">
          <cell r="A986" t="str">
            <v>OST_370</v>
          </cell>
          <cell r="I986" t="str">
            <v>Medium Grid + Solar + GE</v>
          </cell>
        </row>
        <row r="987">
          <cell r="A987" t="str">
            <v>OST_397</v>
          </cell>
        </row>
        <row r="988">
          <cell r="A988" t="str">
            <v>OST_301</v>
          </cell>
          <cell r="I988" t="str">
            <v>Grid-Gen</v>
          </cell>
        </row>
        <row r="989">
          <cell r="A989" t="str">
            <v>OST_375</v>
          </cell>
        </row>
        <row r="990">
          <cell r="A990" t="str">
            <v>OST_400</v>
          </cell>
        </row>
        <row r="991">
          <cell r="A991" t="str">
            <v>OST_189</v>
          </cell>
          <cell r="I991" t="str">
            <v>Gen Only</v>
          </cell>
        </row>
        <row r="992">
          <cell r="A992" t="str">
            <v>OST_374</v>
          </cell>
        </row>
        <row r="993">
          <cell r="A993" t="str">
            <v>OST_409</v>
          </cell>
        </row>
        <row r="994">
          <cell r="A994" t="str">
            <v>OST_264</v>
          </cell>
          <cell r="I994" t="str">
            <v>Grid-Gen</v>
          </cell>
        </row>
        <row r="995">
          <cell r="A995" t="str">
            <v>LIT_514</v>
          </cell>
          <cell r="I995" t="str">
            <v>Hybrid-Gen</v>
          </cell>
        </row>
        <row r="996">
          <cell r="A996" t="str">
            <v>NRO_052</v>
          </cell>
          <cell r="I996" t="str">
            <v>Grid-Gen</v>
          </cell>
        </row>
        <row r="997">
          <cell r="A997" t="str">
            <v>OST_090</v>
          </cell>
          <cell r="I997" t="str">
            <v>Grid-Gen</v>
          </cell>
        </row>
        <row r="998">
          <cell r="A998" t="str">
            <v>NRO_037</v>
          </cell>
          <cell r="I998" t="str">
            <v>HGB</v>
          </cell>
        </row>
        <row r="999">
          <cell r="A999" t="str">
            <v>OST_070</v>
          </cell>
          <cell r="I999" t="str">
            <v>Grid-Gen</v>
          </cell>
        </row>
        <row r="1000">
          <cell r="A1000" t="str">
            <v>NRO_053</v>
          </cell>
          <cell r="I1000" t="str">
            <v>Gen Only</v>
          </cell>
        </row>
        <row r="1001">
          <cell r="A1001" t="str">
            <v>OST_053</v>
          </cell>
          <cell r="I1001" t="str">
            <v>Grid-Gen</v>
          </cell>
        </row>
        <row r="1002">
          <cell r="A1002" t="str">
            <v>OST_010</v>
          </cell>
          <cell r="I1002" t="str">
            <v>Grid-Gen</v>
          </cell>
        </row>
        <row r="1003">
          <cell r="A1003" t="str">
            <v>OST_906</v>
          </cell>
        </row>
        <row r="1004">
          <cell r="A1004" t="str">
            <v>CTR_013</v>
          </cell>
          <cell r="I1004" t="str">
            <v>Bad Grid + Solar + GE</v>
          </cell>
        </row>
        <row r="1005">
          <cell r="A1005" t="str">
            <v>NRO_005</v>
          </cell>
          <cell r="I1005" t="str">
            <v>HGB</v>
          </cell>
        </row>
        <row r="1006">
          <cell r="A1006" t="str">
            <v>NRO_020</v>
          </cell>
          <cell r="I1006" t="str">
            <v>Grid Gen</v>
          </cell>
        </row>
        <row r="1007">
          <cell r="A1007" t="str">
            <v>NRO_090</v>
          </cell>
          <cell r="I1007" t="str">
            <v>Grid-Gen</v>
          </cell>
        </row>
        <row r="1008">
          <cell r="A1008" t="str">
            <v>LIT_121</v>
          </cell>
          <cell r="I1008" t="str">
            <v>Hybrid-Gen</v>
          </cell>
        </row>
        <row r="1009">
          <cell r="A1009" t="str">
            <v>CTR_204</v>
          </cell>
          <cell r="I1009" t="str">
            <v>Bad Grid + Solar + GE</v>
          </cell>
        </row>
        <row r="1010">
          <cell r="A1010" t="str">
            <v>OST_316</v>
          </cell>
          <cell r="I1010" t="str">
            <v>Medium Grid + Solar + GE</v>
          </cell>
        </row>
        <row r="1011">
          <cell r="A1011" t="str">
            <v>NRO_045</v>
          </cell>
          <cell r="I1011" t="str">
            <v>Gen Only</v>
          </cell>
        </row>
        <row r="1012">
          <cell r="A1012" t="str">
            <v>SUD_024</v>
          </cell>
          <cell r="I1012" t="str">
            <v>Solar-Gen</v>
          </cell>
        </row>
        <row r="1013">
          <cell r="A1013" t="str">
            <v>NRO_231</v>
          </cell>
          <cell r="I1013" t="str">
            <v>Gen Only</v>
          </cell>
        </row>
        <row r="1014">
          <cell r="A1014" t="str">
            <v>NRO_021</v>
          </cell>
          <cell r="I1014" t="str">
            <v>Grid Gen</v>
          </cell>
        </row>
        <row r="1015">
          <cell r="A1015" t="str">
            <v>SUD_800</v>
          </cell>
          <cell r="I1015" t="str">
            <v>Hybrid Solar - S3</v>
          </cell>
        </row>
        <row r="1016">
          <cell r="A1016" t="str">
            <v>OST_205</v>
          </cell>
          <cell r="I1016" t="str">
            <v>Grid-Gen</v>
          </cell>
        </row>
        <row r="1017">
          <cell r="A1017" t="str">
            <v>OST_384</v>
          </cell>
        </row>
        <row r="1018">
          <cell r="A1018" t="str">
            <v>OST_381</v>
          </cell>
        </row>
        <row r="1019">
          <cell r="A1019" t="str">
            <v>OST_006</v>
          </cell>
        </row>
        <row r="1020">
          <cell r="A1020" t="str">
            <v>CTR_855</v>
          </cell>
          <cell r="I1020" t="str">
            <v>Hybrid Solar - S3</v>
          </cell>
        </row>
        <row r="1021">
          <cell r="A1021" t="str">
            <v>OST_138</v>
          </cell>
          <cell r="I1021" t="str">
            <v>Grid-Gen</v>
          </cell>
        </row>
        <row r="1022">
          <cell r="A1022" t="str">
            <v>NRO_246</v>
          </cell>
          <cell r="I1022" t="str">
            <v>Solar Only</v>
          </cell>
        </row>
        <row r="1023">
          <cell r="A1023" t="str">
            <v>OST_904</v>
          </cell>
        </row>
        <row r="1024">
          <cell r="A1024" t="str">
            <v>OST_114</v>
          </cell>
          <cell r="I1024" t="str">
            <v>Bad Grid + Solar + GE</v>
          </cell>
        </row>
        <row r="1025">
          <cell r="A1025" t="str">
            <v>NRO_073</v>
          </cell>
          <cell r="I1025" t="str">
            <v>Hybrid-Gen</v>
          </cell>
        </row>
        <row r="1026">
          <cell r="A1026" t="str">
            <v>NRO_023</v>
          </cell>
          <cell r="I1026" t="str">
            <v>Gen Only</v>
          </cell>
        </row>
        <row r="1027">
          <cell r="A1027" t="str">
            <v>CTR_081</v>
          </cell>
          <cell r="I1027" t="str">
            <v>Bad Grid + Solar + GE</v>
          </cell>
        </row>
        <row r="1028">
          <cell r="A1028" t="str">
            <v>CTR_185</v>
          </cell>
          <cell r="I1028" t="str">
            <v>Grid-Gen</v>
          </cell>
        </row>
        <row r="1029">
          <cell r="A1029" t="str">
            <v>NRO_089</v>
          </cell>
          <cell r="I1029" t="str">
            <v>Hybrid-Gen</v>
          </cell>
        </row>
        <row r="1030">
          <cell r="A1030" t="str">
            <v>OST_209</v>
          </cell>
          <cell r="I1030" t="str">
            <v>Hybrid-Gen</v>
          </cell>
        </row>
        <row r="1031">
          <cell r="A1031" t="str">
            <v>OST_391</v>
          </cell>
        </row>
        <row r="1032">
          <cell r="A1032" t="str">
            <v>NRO_009</v>
          </cell>
          <cell r="I1032" t="str">
            <v>Grid Gen</v>
          </cell>
        </row>
        <row r="1033">
          <cell r="A1033" t="str">
            <v>OST_252</v>
          </cell>
          <cell r="I1033" t="str">
            <v>Hybrid-Gen</v>
          </cell>
        </row>
        <row r="1034">
          <cell r="A1034" t="str">
            <v>NUR0019</v>
          </cell>
        </row>
        <row r="1035">
          <cell r="A1035" t="str">
            <v>CTR_234</v>
          </cell>
          <cell r="I1035" t="str">
            <v>Bad Grid + Solar + GE</v>
          </cell>
        </row>
        <row r="1036">
          <cell r="A1036" t="str">
            <v>OCM0410</v>
          </cell>
        </row>
        <row r="1037">
          <cell r="A1037" t="str">
            <v>OST_396</v>
          </cell>
        </row>
        <row r="1038">
          <cell r="A1038" t="str">
            <v>CTR_067</v>
          </cell>
          <cell r="I1038" t="str">
            <v>Bad Grid + Solar + GE</v>
          </cell>
        </row>
        <row r="1039">
          <cell r="A1039" t="str">
            <v>OST_025</v>
          </cell>
          <cell r="I1039" t="str">
            <v>Grid-Gen</v>
          </cell>
        </row>
        <row r="1040">
          <cell r="A1040" t="str">
            <v>OST_377</v>
          </cell>
        </row>
        <row r="1041">
          <cell r="A1041" t="str">
            <v>SUO_028</v>
          </cell>
          <cell r="I1041" t="str">
            <v>Grid-Gen</v>
          </cell>
        </row>
        <row r="1042">
          <cell r="A1042" t="str">
            <v>OCM0086</v>
          </cell>
        </row>
        <row r="1043">
          <cell r="A1043" t="str">
            <v>OST_275</v>
          </cell>
          <cell r="I1043" t="str">
            <v>Hybrid Solar - S3</v>
          </cell>
        </row>
        <row r="1044">
          <cell r="A1044" t="str">
            <v>CTR_546</v>
          </cell>
          <cell r="I1044" t="str">
            <v>Grid-Gen</v>
          </cell>
        </row>
        <row r="1045">
          <cell r="A1045" t="str">
            <v>OCM0222</v>
          </cell>
        </row>
        <row r="1046">
          <cell r="A1046" t="str">
            <v>NRO_236</v>
          </cell>
          <cell r="I1046" t="str">
            <v>Grid Gen</v>
          </cell>
        </row>
        <row r="1047">
          <cell r="A1047" t="str">
            <v>OCM0447</v>
          </cell>
        </row>
        <row r="1048">
          <cell r="A1048" t="str">
            <v>CTR_286</v>
          </cell>
          <cell r="I1048" t="str">
            <v>Grid-Gen</v>
          </cell>
        </row>
        <row r="1049">
          <cell r="A1049" t="str">
            <v>SUD_070</v>
          </cell>
          <cell r="I1049" t="str">
            <v>Grid-Gen</v>
          </cell>
        </row>
        <row r="1050">
          <cell r="A1050" t="str">
            <v>CTR_058</v>
          </cell>
          <cell r="I1050" t="str">
            <v>Grid-Gen</v>
          </cell>
        </row>
        <row r="1051">
          <cell r="A1051" t="str">
            <v>NRO_245</v>
          </cell>
          <cell r="I1051" t="str">
            <v>Solar Gen</v>
          </cell>
        </row>
        <row r="1052">
          <cell r="A1052" t="str">
            <v>OST_365</v>
          </cell>
          <cell r="I1052" t="str">
            <v>Bad Grid + Solar + GE</v>
          </cell>
        </row>
        <row r="1053">
          <cell r="A1053" t="str">
            <v>OST_176</v>
          </cell>
          <cell r="I1053" t="str">
            <v>Grid-Gen</v>
          </cell>
        </row>
        <row r="1054">
          <cell r="A1054" t="str">
            <v>CTR_177</v>
          </cell>
        </row>
        <row r="1055">
          <cell r="A1055" t="str">
            <v>LIT_136</v>
          </cell>
          <cell r="I1055" t="str">
            <v>Grid-Gen</v>
          </cell>
        </row>
        <row r="1056">
          <cell r="A1056" t="str">
            <v>OCM0474</v>
          </cell>
        </row>
        <row r="1057">
          <cell r="A1057" t="str">
            <v>OST_233</v>
          </cell>
          <cell r="I1057" t="str">
            <v>Bad Grid + GE</v>
          </cell>
        </row>
        <row r="1058">
          <cell r="A1058" t="str">
            <v>OCM0058</v>
          </cell>
        </row>
        <row r="1059">
          <cell r="A1059" t="str">
            <v>OST_367</v>
          </cell>
          <cell r="I1059" t="str">
            <v>Hybrid Solar - S1</v>
          </cell>
        </row>
        <row r="1060">
          <cell r="A1060" t="str">
            <v>OCM0224</v>
          </cell>
        </row>
        <row r="1061">
          <cell r="A1061" t="str">
            <v>OST_229</v>
          </cell>
          <cell r="I1061" t="str">
            <v>HGB</v>
          </cell>
        </row>
        <row r="1062">
          <cell r="A1062" t="str">
            <v>OST_342</v>
          </cell>
          <cell r="I1062" t="str">
            <v>Medium Grid + Solar + GE</v>
          </cell>
        </row>
        <row r="1063">
          <cell r="A1063" t="str">
            <v>OST_083</v>
          </cell>
          <cell r="I1063" t="str">
            <v>Bad Grid + Solar + GE</v>
          </cell>
        </row>
        <row r="1064">
          <cell r="A1064" t="str">
            <v>OST_101</v>
          </cell>
          <cell r="I1064" t="str">
            <v>Grid-Gen</v>
          </cell>
        </row>
        <row r="1065">
          <cell r="A1065" t="str">
            <v>OST_235</v>
          </cell>
          <cell r="I1065" t="str">
            <v>Bad Grid + Solar + GE</v>
          </cell>
        </row>
        <row r="1066">
          <cell r="A1066" t="str">
            <v>OCM0507</v>
          </cell>
        </row>
        <row r="1067">
          <cell r="A1067" t="str">
            <v>CTR_356</v>
          </cell>
          <cell r="I1067" t="str">
            <v>Grid-Gen</v>
          </cell>
        </row>
        <row r="1068">
          <cell r="A1068" t="str">
            <v>OST_047</v>
          </cell>
          <cell r="I1068" t="str">
            <v>Medium Grid + Solar + GE</v>
          </cell>
        </row>
        <row r="1069">
          <cell r="A1069" t="str">
            <v>CTR_451</v>
          </cell>
          <cell r="I1069" t="str">
            <v>Hybrid Solar - S1</v>
          </cell>
        </row>
        <row r="1070">
          <cell r="A1070" t="str">
            <v>OST_137</v>
          </cell>
          <cell r="I1070" t="str">
            <v>Grid-Gen</v>
          </cell>
        </row>
        <row r="1071">
          <cell r="A1071" t="str">
            <v>OST_177</v>
          </cell>
          <cell r="I1071" t="str">
            <v>Grid-Gen</v>
          </cell>
        </row>
        <row r="1072">
          <cell r="A1072" t="str">
            <v>CTR_297</v>
          </cell>
          <cell r="I1072" t="str">
            <v>Gen Only</v>
          </cell>
        </row>
        <row r="1073">
          <cell r="A1073" t="str">
            <v>OST_042</v>
          </cell>
          <cell r="I1073" t="str">
            <v>Grid-Gen</v>
          </cell>
        </row>
        <row r="1074">
          <cell r="A1074" t="str">
            <v>OCM0056</v>
          </cell>
        </row>
        <row r="1075">
          <cell r="A1075" t="str">
            <v>OST_293</v>
          </cell>
          <cell r="I1075" t="str">
            <v>Hybrid Solar - S3</v>
          </cell>
        </row>
        <row r="1076">
          <cell r="A1076" t="str">
            <v>OCM0223</v>
          </cell>
        </row>
        <row r="1077">
          <cell r="A1077" t="str">
            <v>CTR_189</v>
          </cell>
          <cell r="I1077" t="str">
            <v>Bad Grid + Solar + GE</v>
          </cell>
        </row>
        <row r="1078">
          <cell r="A1078" t="str">
            <v>OST_149</v>
          </cell>
          <cell r="I1078" t="str">
            <v>Grid-Gen</v>
          </cell>
        </row>
        <row r="1079">
          <cell r="A1079" t="str">
            <v>NRO_057</v>
          </cell>
          <cell r="I1079" t="str">
            <v>Gen Only</v>
          </cell>
        </row>
        <row r="1080">
          <cell r="A1080" t="str">
            <v>OST_387</v>
          </cell>
        </row>
        <row r="1081">
          <cell r="A1081" t="str">
            <v>OST_272</v>
          </cell>
          <cell r="I1081" t="str">
            <v>Hybrid Solar - S2</v>
          </cell>
        </row>
        <row r="1082">
          <cell r="A1082" t="str">
            <v>LIT_349</v>
          </cell>
          <cell r="I1082" t="str">
            <v>Hybrid-Gen</v>
          </cell>
        </row>
        <row r="1083">
          <cell r="A1083" t="str">
            <v>CTR_115</v>
          </cell>
          <cell r="I1083" t="str">
            <v>Grid-Gen</v>
          </cell>
        </row>
        <row r="1084">
          <cell r="A1084" t="str">
            <v>SUD_226</v>
          </cell>
          <cell r="I1084" t="str">
            <v>Bad Grid + Solar + GE</v>
          </cell>
        </row>
        <row r="1085">
          <cell r="A1085" t="str">
            <v>OCM0258</v>
          </cell>
        </row>
        <row r="1086">
          <cell r="A1086" t="str">
            <v>CTR_092</v>
          </cell>
          <cell r="I1086" t="str">
            <v>Hybrid Solar - S3</v>
          </cell>
        </row>
        <row r="1087">
          <cell r="A1087" t="str">
            <v>OST_382</v>
          </cell>
        </row>
        <row r="1088">
          <cell r="A1088" t="str">
            <v>OST_057</v>
          </cell>
          <cell r="I1088" t="str">
            <v>Solar-Grid-Gen</v>
          </cell>
        </row>
        <row r="1089">
          <cell r="A1089" t="str">
            <v>CTR_145</v>
          </cell>
          <cell r="I1089" t="str">
            <v>Solar-Gen</v>
          </cell>
        </row>
        <row r="1090">
          <cell r="A1090" t="str">
            <v>OCM0434</v>
          </cell>
        </row>
        <row r="1091">
          <cell r="A1091" t="str">
            <v>NUR0048</v>
          </cell>
        </row>
        <row r="1092">
          <cell r="A1092" t="str">
            <v>NRO_056</v>
          </cell>
          <cell r="I1092" t="str">
            <v>Hybrid-Gen</v>
          </cell>
        </row>
        <row r="1093">
          <cell r="A1093" t="str">
            <v>CTR_144</v>
          </cell>
          <cell r="I1093" t="str">
            <v>Medium Grid + GE</v>
          </cell>
        </row>
        <row r="1094">
          <cell r="A1094" t="str">
            <v>OCM0272</v>
          </cell>
        </row>
        <row r="1095">
          <cell r="A1095" t="str">
            <v>SUD_009</v>
          </cell>
          <cell r="I1095" t="str">
            <v>Medium Grid + GE</v>
          </cell>
        </row>
        <row r="1096">
          <cell r="A1096" t="str">
            <v>NRO_096</v>
          </cell>
          <cell r="I1096" t="str">
            <v>Gen Only</v>
          </cell>
        </row>
        <row r="1097">
          <cell r="A1097" t="str">
            <v>CTR_360</v>
          </cell>
          <cell r="I1097" t="str">
            <v>Hybrid-Gen</v>
          </cell>
        </row>
        <row r="1098">
          <cell r="A1098" t="str">
            <v>OCM0428</v>
          </cell>
        </row>
        <row r="1099">
          <cell r="A1099" t="str">
            <v>OST_385</v>
          </cell>
        </row>
        <row r="1100">
          <cell r="A1100" t="str">
            <v>OCM0212</v>
          </cell>
        </row>
        <row r="1101">
          <cell r="A1101" t="str">
            <v>CTR_005</v>
          </cell>
          <cell r="I1101" t="str">
            <v>Grid-Gen</v>
          </cell>
        </row>
        <row r="1102">
          <cell r="A1102" t="str">
            <v>CTR_858</v>
          </cell>
          <cell r="I1102" t="str">
            <v>Hybrid Solar - S3</v>
          </cell>
        </row>
        <row r="1103">
          <cell r="A1103" t="str">
            <v>OST_116</v>
          </cell>
          <cell r="I1103" t="str">
            <v>Solar-Gen</v>
          </cell>
        </row>
        <row r="1104">
          <cell r="A1104" t="str">
            <v>OCM0436</v>
          </cell>
        </row>
        <row r="1105">
          <cell r="A1105" t="str">
            <v>OST_401</v>
          </cell>
        </row>
        <row r="1106">
          <cell r="A1106" t="str">
            <v>NRO_012</v>
          </cell>
          <cell r="I1106" t="str">
            <v>Solar Gen</v>
          </cell>
        </row>
        <row r="1107">
          <cell r="A1107" t="str">
            <v>SUD_238</v>
          </cell>
          <cell r="I1107" t="str">
            <v>Solar-Grid-Gen</v>
          </cell>
        </row>
        <row r="1108">
          <cell r="A1108" t="str">
            <v>OST_907</v>
          </cell>
        </row>
        <row r="1109">
          <cell r="A1109" t="str">
            <v>OST_908</v>
          </cell>
        </row>
        <row r="1110">
          <cell r="A1110" t="str">
            <v>CTR_860</v>
          </cell>
          <cell r="I1110" t="str">
            <v>Hybrid Solar - S2</v>
          </cell>
        </row>
        <row r="1111">
          <cell r="A1111" t="str">
            <v>OST_372</v>
          </cell>
        </row>
        <row r="1112">
          <cell r="A1112" t="str">
            <v>CTR_091</v>
          </cell>
          <cell r="I1112" t="str">
            <v>Solar-Gen</v>
          </cell>
        </row>
        <row r="1113">
          <cell r="A1113" t="str">
            <v>OST_386</v>
          </cell>
        </row>
        <row r="1114">
          <cell r="A1114" t="str">
            <v>CTR_066</v>
          </cell>
          <cell r="I1114" t="str">
            <v>Solar-Grid-Gen</v>
          </cell>
        </row>
        <row r="1115">
          <cell r="A1115" t="str">
            <v>OCM0426</v>
          </cell>
        </row>
        <row r="1116">
          <cell r="A1116" t="str">
            <v>SUD_038</v>
          </cell>
          <cell r="I1116" t="str">
            <v>Gen Only</v>
          </cell>
        </row>
        <row r="1117">
          <cell r="A1117" t="str">
            <v>OST_245</v>
          </cell>
          <cell r="I1117" t="str">
            <v>Hybrid Solar - S3</v>
          </cell>
        </row>
        <row r="1118">
          <cell r="A1118" t="str">
            <v>CTR_436</v>
          </cell>
          <cell r="I1118" t="str">
            <v>Gen Only</v>
          </cell>
        </row>
        <row r="1119">
          <cell r="A1119" t="str">
            <v>OST_905</v>
          </cell>
        </row>
        <row r="1120">
          <cell r="A1120" t="str">
            <v>LIT_658</v>
          </cell>
          <cell r="I1120" t="str">
            <v>Hybrid Solar - S3</v>
          </cell>
        </row>
        <row r="1121">
          <cell r="A1121" t="str">
            <v>OST_405</v>
          </cell>
        </row>
        <row r="1122">
          <cell r="A1122" t="str">
            <v>CTR_205</v>
          </cell>
          <cell r="I1122" t="str">
            <v>Grid-Gen</v>
          </cell>
        </row>
        <row r="1123">
          <cell r="A1123" t="str">
            <v>SUD_060</v>
          </cell>
          <cell r="I1123" t="str">
            <v>Grid-Gen</v>
          </cell>
        </row>
        <row r="1124">
          <cell r="A1124" t="str">
            <v>SUD_171</v>
          </cell>
          <cell r="I1124" t="str">
            <v>Bad Grid + Solar + GE</v>
          </cell>
        </row>
        <row r="1125">
          <cell r="A1125" t="str">
            <v>OCM0435</v>
          </cell>
        </row>
        <row r="1126">
          <cell r="A1126" t="str">
            <v>OST_390</v>
          </cell>
        </row>
        <row r="1127">
          <cell r="A1127" t="str">
            <v>CTR_364</v>
          </cell>
          <cell r="I1127" t="str">
            <v>Hybrid-Gen</v>
          </cell>
        </row>
        <row r="1128">
          <cell r="A1128" t="str">
            <v>OST_039</v>
          </cell>
          <cell r="I1128" t="str">
            <v>Bad Grid + Solar + GE</v>
          </cell>
        </row>
        <row r="1129">
          <cell r="A1129" t="str">
            <v>OCM0472</v>
          </cell>
        </row>
        <row r="1130">
          <cell r="A1130" t="str">
            <v>CTR_193</v>
          </cell>
          <cell r="I1130" t="str">
            <v>Grid-Gen</v>
          </cell>
        </row>
        <row r="1131">
          <cell r="A1131" t="str">
            <v>OCM0206</v>
          </cell>
        </row>
        <row r="1132">
          <cell r="A1132" t="str">
            <v>CTR_304</v>
          </cell>
          <cell r="I1132" t="str">
            <v>Grid-Gen</v>
          </cell>
        </row>
        <row r="1133">
          <cell r="A1133" t="str">
            <v>CTR_305</v>
          </cell>
          <cell r="I1133" t="str">
            <v>Hybrid-Gen</v>
          </cell>
        </row>
        <row r="1134">
          <cell r="A1134" t="str">
            <v>CTR_186</v>
          </cell>
          <cell r="I1134" t="str">
            <v>Hybrid-Gen</v>
          </cell>
        </row>
        <row r="1135">
          <cell r="A1135" t="str">
            <v>OST_389</v>
          </cell>
        </row>
        <row r="1136">
          <cell r="A1136" t="str">
            <v>SUD_262</v>
          </cell>
          <cell r="I1136" t="str">
            <v>Grid-Gen</v>
          </cell>
        </row>
        <row r="1137">
          <cell r="A1137" t="str">
            <v>SUD_263</v>
          </cell>
          <cell r="I1137" t="str">
            <v>Grid-Gen</v>
          </cell>
        </row>
        <row r="1138">
          <cell r="A1138" t="str">
            <v>SUD_227</v>
          </cell>
          <cell r="I1138" t="str">
            <v>Grid-Gen</v>
          </cell>
        </row>
        <row r="1139">
          <cell r="A1139" t="str">
            <v>OST_200</v>
          </cell>
          <cell r="I1139" t="str">
            <v>Hybrid-Gen</v>
          </cell>
        </row>
        <row r="1140">
          <cell r="A1140" t="str">
            <v>CTR_392</v>
          </cell>
          <cell r="I1140" t="str">
            <v>Grid-Gen</v>
          </cell>
        </row>
        <row r="1141">
          <cell r="A1141" t="str">
            <v>SUD_097</v>
          </cell>
          <cell r="I1141" t="str">
            <v>Medium Grid + GE</v>
          </cell>
        </row>
        <row r="1142">
          <cell r="A1142" t="str">
            <v>SUD_172</v>
          </cell>
          <cell r="I1142" t="str">
            <v>Hybrid Solar - S1</v>
          </cell>
        </row>
        <row r="1143">
          <cell r="A1143" t="str">
            <v>SUD_100</v>
          </cell>
          <cell r="I1143" t="str">
            <v>Good Grid + GE</v>
          </cell>
        </row>
        <row r="1144">
          <cell r="A1144" t="str">
            <v>SUD_264</v>
          </cell>
          <cell r="I1144" t="str">
            <v>Grid-Gen</v>
          </cell>
        </row>
        <row r="1145">
          <cell r="A1145" t="str">
            <v>CTR_733</v>
          </cell>
          <cell r="I1145" t="str">
            <v>Solar-Gen</v>
          </cell>
        </row>
        <row r="1146">
          <cell r="A1146" t="str">
            <v>NRO_230</v>
          </cell>
          <cell r="I1146" t="str">
            <v>Hybrid Gen</v>
          </cell>
        </row>
        <row r="1147">
          <cell r="A1147" t="str">
            <v>SUD_223</v>
          </cell>
          <cell r="I1147" t="str">
            <v>Grid-Gen</v>
          </cell>
        </row>
        <row r="1148">
          <cell r="A1148" t="str">
            <v>SUD_082</v>
          </cell>
          <cell r="I1148" t="str">
            <v>Grid-Gen</v>
          </cell>
        </row>
        <row r="1149">
          <cell r="A1149" t="str">
            <v>SUD_217</v>
          </cell>
          <cell r="I1149" t="str">
            <v>Grid-Gen</v>
          </cell>
        </row>
        <row r="1150">
          <cell r="A1150" t="str">
            <v>OCM0208</v>
          </cell>
        </row>
        <row r="1151">
          <cell r="A1151" t="str">
            <v>CTR_097</v>
          </cell>
          <cell r="I1151" t="str">
            <v>Grid-Gen</v>
          </cell>
        </row>
        <row r="1152">
          <cell r="A1152" t="str">
            <v>CTR_190</v>
          </cell>
          <cell r="I1152" t="str">
            <v>Grid-Gen</v>
          </cell>
        </row>
        <row r="1153">
          <cell r="A1153" t="str">
            <v>OST_201</v>
          </cell>
          <cell r="I1153" t="str">
            <v>Hybrid-Gen</v>
          </cell>
        </row>
        <row r="1154">
          <cell r="A1154" t="str">
            <v>CTR_054</v>
          </cell>
          <cell r="I1154" t="str">
            <v>Gen Only</v>
          </cell>
        </row>
        <row r="1155">
          <cell r="A1155" t="str">
            <v>SUD_115</v>
          </cell>
          <cell r="I1155" t="str">
            <v>Bad Grid + GE</v>
          </cell>
        </row>
        <row r="1156">
          <cell r="A1156" t="str">
            <v>CTR_202</v>
          </cell>
          <cell r="I1156" t="str">
            <v>Grid-Gen</v>
          </cell>
        </row>
        <row r="1157">
          <cell r="A1157" t="str">
            <v>OST_383</v>
          </cell>
        </row>
        <row r="1158">
          <cell r="A1158" t="str">
            <v>CTR_073</v>
          </cell>
          <cell r="I1158" t="str">
            <v>Grid-Gen</v>
          </cell>
        </row>
        <row r="1159">
          <cell r="A1159" t="str">
            <v>CTR_532</v>
          </cell>
          <cell r="I1159" t="str">
            <v>Gen Only</v>
          </cell>
        </row>
        <row r="1160">
          <cell r="A1160" t="str">
            <v>OST_378</v>
          </cell>
        </row>
        <row r="1161">
          <cell r="A1161" t="str">
            <v>CTR_228</v>
          </cell>
          <cell r="I1161" t="str">
            <v>Bad Grid + Solar + GE</v>
          </cell>
        </row>
        <row r="1162">
          <cell r="A1162" t="str">
            <v>OCM0253</v>
          </cell>
        </row>
        <row r="1163">
          <cell r="A1163" t="str">
            <v>OCM0209</v>
          </cell>
        </row>
        <row r="1164">
          <cell r="A1164" t="str">
            <v>CTR_060</v>
          </cell>
          <cell r="I1164" t="str">
            <v>Solar-Grid-Gen</v>
          </cell>
        </row>
        <row r="1165">
          <cell r="A1165" t="str">
            <v>CTR_869</v>
          </cell>
          <cell r="I1165" t="str">
            <v>Grid-Gen</v>
          </cell>
        </row>
        <row r="1166">
          <cell r="A1166" t="str">
            <v>OST_023</v>
          </cell>
          <cell r="I1166" t="str">
            <v>Bad Grid + Solar + GE</v>
          </cell>
        </row>
        <row r="1167">
          <cell r="A1167" t="str">
            <v>CTR_188</v>
          </cell>
          <cell r="I1167" t="str">
            <v>Bad Grid + Solar + GE</v>
          </cell>
        </row>
        <row r="1168">
          <cell r="A1168" t="str">
            <v>OST_373</v>
          </cell>
        </row>
        <row r="1169">
          <cell r="A1169" t="str">
            <v>OCM0034</v>
          </cell>
        </row>
        <row r="1170">
          <cell r="A1170" t="str">
            <v>CTR_101</v>
          </cell>
          <cell r="I1170" t="str">
            <v>Medium Grid + GE</v>
          </cell>
        </row>
        <row r="1171">
          <cell r="A1171" t="str">
            <v>CTR_440</v>
          </cell>
          <cell r="I1171" t="str">
            <v>Grid-Gen</v>
          </cell>
        </row>
        <row r="1172">
          <cell r="A1172" t="str">
            <v>CTR_442</v>
          </cell>
          <cell r="I1172" t="str">
            <v>Grid-Gen</v>
          </cell>
        </row>
        <row r="1173">
          <cell r="A1173" t="str">
            <v>CTR_135</v>
          </cell>
          <cell r="I1173" t="str">
            <v>Grid-Gen</v>
          </cell>
        </row>
        <row r="1174">
          <cell r="A1174" t="str">
            <v>CTR_397</v>
          </cell>
          <cell r="I1174" t="str">
            <v>Grid-Gen</v>
          </cell>
        </row>
        <row r="1175">
          <cell r="A1175" t="str">
            <v>CTR_227</v>
          </cell>
          <cell r="I1175" t="str">
            <v>Bad Grid + Solar + GE</v>
          </cell>
        </row>
        <row r="1176">
          <cell r="A1176" t="str">
            <v>OST_376</v>
          </cell>
        </row>
        <row r="1177">
          <cell r="A1177" t="str">
            <v>CTR_022</v>
          </cell>
          <cell r="I1177" t="str">
            <v>Grid-Gen</v>
          </cell>
        </row>
        <row r="1178">
          <cell r="A1178" t="str">
            <v>CTR_385</v>
          </cell>
          <cell r="I1178" t="str">
            <v>Bad Grid + Solar + GE</v>
          </cell>
        </row>
        <row r="1179">
          <cell r="A1179" t="str">
            <v>CTR_828</v>
          </cell>
          <cell r="I1179" t="str">
            <v>Grid-Hybrid-Gen</v>
          </cell>
        </row>
        <row r="1180">
          <cell r="A1180" t="str">
            <v>CTR_201</v>
          </cell>
          <cell r="I1180" t="str">
            <v>Grid-Gen</v>
          </cell>
        </row>
        <row r="1181">
          <cell r="A1181" t="str">
            <v>OCM0414</v>
          </cell>
        </row>
        <row r="1182">
          <cell r="A1182" t="str">
            <v>OCM0038</v>
          </cell>
        </row>
        <row r="1183">
          <cell r="A1183" t="str">
            <v>CTR_362</v>
          </cell>
          <cell r="I1183" t="str">
            <v>Grid-Gen</v>
          </cell>
        </row>
        <row r="1184">
          <cell r="A1184" t="str">
            <v>CTR_452</v>
          </cell>
          <cell r="I1184" t="str">
            <v>Bad Grid + Solar + GE</v>
          </cell>
        </row>
        <row r="1185">
          <cell r="A1185" t="str">
            <v>CTR_223</v>
          </cell>
          <cell r="I1185" t="str">
            <v>Solar-Gen</v>
          </cell>
        </row>
        <row r="1186">
          <cell r="A1186" t="str">
            <v>OCM0205</v>
          </cell>
        </row>
        <row r="1187">
          <cell r="A1187" t="str">
            <v>CTR_231</v>
          </cell>
          <cell r="I1187" t="str">
            <v>Bad Grid + Solar + GE</v>
          </cell>
        </row>
        <row r="1188">
          <cell r="A1188" t="str">
            <v>CTR_232</v>
          </cell>
          <cell r="I1188" t="str">
            <v>Grid-Gen</v>
          </cell>
        </row>
        <row r="1189">
          <cell r="A1189" t="str">
            <v>CTR_095</v>
          </cell>
          <cell r="I1189" t="str">
            <v>Grid-Gen</v>
          </cell>
        </row>
        <row r="1190">
          <cell r="A1190" t="str">
            <v>CTR_277</v>
          </cell>
        </row>
        <row r="1191">
          <cell r="A1191" t="str">
            <v>SUD_020</v>
          </cell>
          <cell r="I1191" t="str">
            <v>Hybrid Solar - S3</v>
          </cell>
        </row>
        <row r="1192">
          <cell r="A1192" t="str">
            <v>CTR_696</v>
          </cell>
          <cell r="I1192" t="str">
            <v>Hybrid-Gen</v>
          </cell>
        </row>
        <row r="1193">
          <cell r="A1193" t="str">
            <v>CTR_394</v>
          </cell>
          <cell r="I1193" t="str">
            <v>Bad Grid + Solar + GE</v>
          </cell>
        </row>
        <row r="1194">
          <cell r="A1194" t="str">
            <v>CTR_116</v>
          </cell>
          <cell r="I1194" t="str">
            <v>Grid-Hybrid-Gen</v>
          </cell>
        </row>
        <row r="1195">
          <cell r="A1195" t="str">
            <v>SUD_255</v>
          </cell>
          <cell r="I1195" t="str">
            <v>Grid-Gen</v>
          </cell>
        </row>
        <row r="1196">
          <cell r="A1196" t="str">
            <v>CTR_822</v>
          </cell>
          <cell r="I1196" t="str">
            <v>Hybrid Solar - S1</v>
          </cell>
        </row>
        <row r="1197">
          <cell r="A1197" t="str">
            <v>SUD_164</v>
          </cell>
          <cell r="I1197" t="str">
            <v>Hybrid Solar - S3</v>
          </cell>
        </row>
        <row r="1198">
          <cell r="A1198" t="str">
            <v>CTR_441</v>
          </cell>
          <cell r="I1198" t="str">
            <v>Grid-Gen</v>
          </cell>
        </row>
        <row r="1199">
          <cell r="A1199" t="str">
            <v>OCM0204</v>
          </cell>
        </row>
        <row r="1200">
          <cell r="A1200" t="str">
            <v>OCM0515</v>
          </cell>
        </row>
        <row r="1201">
          <cell r="A1201" t="str">
            <v>OST_027</v>
          </cell>
          <cell r="I1201" t="str">
            <v>Grid-Gen</v>
          </cell>
        </row>
        <row r="1202">
          <cell r="A1202" t="str">
            <v>CTR_098</v>
          </cell>
          <cell r="I1202" t="str">
            <v>Medium Grid + Solar + GE</v>
          </cell>
        </row>
        <row r="1203">
          <cell r="A1203" t="str">
            <v>NUR0003</v>
          </cell>
        </row>
        <row r="1204">
          <cell r="A1204" t="str">
            <v>NUR0037</v>
          </cell>
        </row>
        <row r="1205">
          <cell r="A1205" t="str">
            <v>CTR_358</v>
          </cell>
          <cell r="I1205" t="str">
            <v>Grid-Gen</v>
          </cell>
        </row>
        <row r="1206">
          <cell r="A1206" t="str">
            <v>OCM0162</v>
          </cell>
        </row>
        <row r="1207">
          <cell r="A1207" t="str">
            <v>OCM0036</v>
          </cell>
        </row>
        <row r="1208">
          <cell r="A1208" t="str">
            <v>CTR_352</v>
          </cell>
          <cell r="I1208" t="str">
            <v>Bad Grid + Solar + GE</v>
          </cell>
        </row>
        <row r="1209">
          <cell r="A1209" t="str">
            <v>OCM0415</v>
          </cell>
        </row>
        <row r="1210">
          <cell r="A1210" t="str">
            <v>NRO_094</v>
          </cell>
          <cell r="I1210" t="str">
            <v>Gen Only</v>
          </cell>
        </row>
        <row r="1211">
          <cell r="A1211" t="str">
            <v>OCM0457</v>
          </cell>
        </row>
        <row r="1212">
          <cell r="A1212" t="str">
            <v>SUD_016</v>
          </cell>
          <cell r="I1212" t="str">
            <v>Grid-Gen</v>
          </cell>
        </row>
        <row r="1213">
          <cell r="A1213" t="str">
            <v>OCM0174</v>
          </cell>
        </row>
        <row r="1214">
          <cell r="A1214" t="str">
            <v>OCM0037</v>
          </cell>
        </row>
        <row r="1215">
          <cell r="A1215" t="str">
            <v>ADM_239</v>
          </cell>
        </row>
        <row r="1216">
          <cell r="A1216" t="str">
            <v>SUD_015</v>
          </cell>
          <cell r="I1216" t="str">
            <v>Solar-Gen</v>
          </cell>
        </row>
        <row r="1217">
          <cell r="A1217" t="str">
            <v>CTR_906</v>
          </cell>
          <cell r="I1217" t="str">
            <v>Hybrid Solar - S3</v>
          </cell>
        </row>
        <row r="1218">
          <cell r="A1218" t="str">
            <v>SUD_073</v>
          </cell>
          <cell r="I1218" t="str">
            <v>Bad Grid + GE</v>
          </cell>
        </row>
        <row r="1219">
          <cell r="A1219" t="str">
            <v>NUR0005</v>
          </cell>
        </row>
        <row r="1220">
          <cell r="A1220" t="str">
            <v>SUD_026</v>
          </cell>
          <cell r="I1220" t="str">
            <v>Gen Only</v>
          </cell>
        </row>
        <row r="1221">
          <cell r="A1221" t="str">
            <v>OCM0411</v>
          </cell>
        </row>
        <row r="1222">
          <cell r="A1222" t="str">
            <v>SUD_117</v>
          </cell>
          <cell r="I1222" t="str">
            <v>Hybrid Solar - S2</v>
          </cell>
        </row>
        <row r="1223">
          <cell r="A1223" t="str">
            <v>CTR_541</v>
          </cell>
          <cell r="I1223" t="str">
            <v>Grid-Gen</v>
          </cell>
        </row>
        <row r="1224">
          <cell r="A1224" t="str">
            <v>CTR_547</v>
          </cell>
          <cell r="I1224" t="str">
            <v>Grid-Gen</v>
          </cell>
        </row>
        <row r="1225">
          <cell r="A1225" t="str">
            <v>CTR_694</v>
          </cell>
          <cell r="I1225" t="str">
            <v>Hybrid-Gen</v>
          </cell>
        </row>
        <row r="1226">
          <cell r="A1226" t="str">
            <v>CTR_898</v>
          </cell>
          <cell r="I1226" t="str">
            <v>Medium Grid + Solar + GE</v>
          </cell>
        </row>
        <row r="1227">
          <cell r="A1227" t="str">
            <v>OCM0210</v>
          </cell>
        </row>
        <row r="1228">
          <cell r="A1228" t="str">
            <v>CTR_531</v>
          </cell>
          <cell r="I1228" t="str">
            <v>Hybrid-Gen</v>
          </cell>
        </row>
        <row r="1229">
          <cell r="A1229" t="str">
            <v>CTR_230</v>
          </cell>
          <cell r="I1229" t="str">
            <v>Gen Only</v>
          </cell>
        </row>
        <row r="1230">
          <cell r="A1230" t="str">
            <v>CTR_528</v>
          </cell>
          <cell r="I1230" t="str">
            <v>Grid-Gen</v>
          </cell>
        </row>
        <row r="1231">
          <cell r="A1231" t="str">
            <v>OCM0207</v>
          </cell>
        </row>
        <row r="1232">
          <cell r="A1232" t="str">
            <v>CTR_191</v>
          </cell>
          <cell r="I1232" t="str">
            <v>Grid-Gen</v>
          </cell>
        </row>
        <row r="1233">
          <cell r="A1233" t="str">
            <v>CTR_278</v>
          </cell>
          <cell r="I1233" t="str">
            <v>Hybrid-Gen</v>
          </cell>
        </row>
        <row r="1234">
          <cell r="A1234" t="str">
            <v>CTR_226</v>
          </cell>
          <cell r="I1234" t="str">
            <v>Grid-Gen</v>
          </cell>
        </row>
        <row r="1235">
          <cell r="A1235" t="str">
            <v>CTR_222</v>
          </cell>
          <cell r="I1235" t="str">
            <v>Grid-Gen</v>
          </cell>
        </row>
        <row r="1236">
          <cell r="A1236" t="str">
            <v>CTR_354</v>
          </cell>
          <cell r="I1236" t="str">
            <v>Grid-Gen</v>
          </cell>
        </row>
        <row r="1237">
          <cell r="A1237" t="str">
            <v>CTR_710</v>
          </cell>
          <cell r="I1237" t="str">
            <v>Bad Grid + GE</v>
          </cell>
        </row>
        <row r="1238">
          <cell r="A1238" t="str">
            <v>CTR_453</v>
          </cell>
          <cell r="I1238" t="str">
            <v>Good Grid + Solar + GE</v>
          </cell>
        </row>
        <row r="1239">
          <cell r="A1239" t="str">
            <v>NUR0006</v>
          </cell>
        </row>
        <row r="1240">
          <cell r="A1240" t="str">
            <v>SUD_019</v>
          </cell>
          <cell r="I1240" t="str">
            <v>Medium Grid + GE</v>
          </cell>
        </row>
        <row r="1241">
          <cell r="A1241" t="str">
            <v>OCM0039</v>
          </cell>
        </row>
        <row r="1242">
          <cell r="A1242" t="str">
            <v>CTR_355</v>
          </cell>
          <cell r="I1242" t="str">
            <v>Grid-Gen</v>
          </cell>
        </row>
        <row r="1243">
          <cell r="A1243" t="str">
            <v>CTR_743</v>
          </cell>
          <cell r="I1243" t="str">
            <v>Hybrid Solar - S1</v>
          </cell>
        </row>
        <row r="1244">
          <cell r="A1244" t="str">
            <v>SUD_017</v>
          </cell>
          <cell r="I1244" t="str">
            <v>Gen Only</v>
          </cell>
        </row>
        <row r="1245">
          <cell r="A1245" t="str">
            <v>CTR_117</v>
          </cell>
          <cell r="I1245" t="str">
            <v>Bad Grid + Solar + GE</v>
          </cell>
        </row>
        <row r="1246">
          <cell r="A1246" t="str">
            <v>OCM0173</v>
          </cell>
        </row>
        <row r="1247">
          <cell r="A1247" t="str">
            <v>OCM0035</v>
          </cell>
        </row>
        <row r="1248">
          <cell r="A1248" t="str">
            <v>CTR_774</v>
          </cell>
          <cell r="I1248" t="str">
            <v>Hybrid Solar - S1</v>
          </cell>
        </row>
        <row r="1249">
          <cell r="A1249" t="str">
            <v>CTR_527</v>
          </cell>
          <cell r="I1249" t="str">
            <v>Grid-Gen</v>
          </cell>
        </row>
        <row r="1250">
          <cell r="A1250" t="str">
            <v>CTR_083</v>
          </cell>
          <cell r="I1250" t="str">
            <v>Bad Grid + Solar + GE</v>
          </cell>
        </row>
        <row r="1251">
          <cell r="A1251" t="str">
            <v>SUD_044</v>
          </cell>
          <cell r="I1251" t="str">
            <v>Solar-Gen</v>
          </cell>
        </row>
        <row r="1252">
          <cell r="A1252" t="str">
            <v>CTR_950</v>
          </cell>
          <cell r="I1252" t="str">
            <v>Bad Grid + Solar + GE</v>
          </cell>
        </row>
        <row r="1253">
          <cell r="A1253" t="str">
            <v>CTR_577</v>
          </cell>
          <cell r="I1253" t="str">
            <v>Bad Grid + GE</v>
          </cell>
        </row>
        <row r="1254">
          <cell r="A1254" t="str">
            <v>CTR_657</v>
          </cell>
          <cell r="I1254" t="str">
            <v>Bad Grid + GE</v>
          </cell>
        </row>
        <row r="1255">
          <cell r="A1255" t="str">
            <v>CTR_630</v>
          </cell>
          <cell r="I1255" t="str">
            <v>Good Grid + GE</v>
          </cell>
        </row>
        <row r="1256">
          <cell r="A1256" t="str">
            <v>CTR_738</v>
          </cell>
          <cell r="I1256" t="str">
            <v>Bad Grid + GE</v>
          </cell>
        </row>
        <row r="1257">
          <cell r="A1257" t="str">
            <v>OCM0215</v>
          </cell>
        </row>
        <row r="1258">
          <cell r="A1258" t="str">
            <v>CTR_934</v>
          </cell>
          <cell r="I1258" t="str">
            <v>Hybrid Solar - S1</v>
          </cell>
        </row>
        <row r="1259">
          <cell r="A1259" t="str">
            <v>CTR_922</v>
          </cell>
          <cell r="I1259" t="str">
            <v>Good Grid + Solar + GE</v>
          </cell>
        </row>
        <row r="1260">
          <cell r="A1260" t="str">
            <v>CTR_192</v>
          </cell>
          <cell r="I1260" t="str">
            <v>Grid-Gen</v>
          </cell>
        </row>
        <row r="1261">
          <cell r="A1261" t="str">
            <v>CTR_829</v>
          </cell>
          <cell r="I1261" t="str">
            <v>Grid-Gen</v>
          </cell>
        </row>
        <row r="1262">
          <cell r="A1262" t="str">
            <v>CTR_100</v>
          </cell>
          <cell r="I1262" t="str">
            <v>Good Grid no GE - 8h</v>
          </cell>
        </row>
        <row r="1263">
          <cell r="A1263" t="str">
            <v>CTR_717</v>
          </cell>
          <cell r="I1263" t="str">
            <v>Medium Grid + GE</v>
          </cell>
        </row>
        <row r="1264">
          <cell r="A1264" t="str">
            <v>CTR_713</v>
          </cell>
          <cell r="I1264" t="str">
            <v>Good Grid + GE</v>
          </cell>
        </row>
        <row r="1265">
          <cell r="A1265" t="str">
            <v>CTR_921</v>
          </cell>
          <cell r="I1265" t="str">
            <v>Grid-Gen-Lithium</v>
          </cell>
        </row>
        <row r="1266">
          <cell r="A1266" t="str">
            <v>CTR_260</v>
          </cell>
          <cell r="I1266" t="str">
            <v>Bad Grid + Solar + GE</v>
          </cell>
        </row>
        <row r="1267">
          <cell r="A1267" t="str">
            <v>CTR_062</v>
          </cell>
          <cell r="I1267" t="str">
            <v>Grid-Gen</v>
          </cell>
        </row>
        <row r="1268">
          <cell r="A1268" t="str">
            <v>OCM0503</v>
          </cell>
        </row>
        <row r="1269">
          <cell r="A1269" t="str">
            <v>CTR_716</v>
          </cell>
          <cell r="I1269" t="str">
            <v>Good Grid + GE</v>
          </cell>
        </row>
        <row r="1270">
          <cell r="A1270" t="str">
            <v>CTR_466</v>
          </cell>
          <cell r="I1270" t="str">
            <v>Grid-Gen</v>
          </cell>
        </row>
        <row r="1271">
          <cell r="A1271" t="str">
            <v>CTR_593</v>
          </cell>
          <cell r="I1271" t="str">
            <v>Grid-Gen</v>
          </cell>
        </row>
        <row r="1272">
          <cell r="A1272" t="str">
            <v>CTR_255</v>
          </cell>
          <cell r="I1272" t="str">
            <v>Grid-Gen</v>
          </cell>
        </row>
        <row r="1273">
          <cell r="A1273" t="str">
            <v>CTR_597</v>
          </cell>
          <cell r="I1273" t="str">
            <v>Medium Grid + GE</v>
          </cell>
        </row>
        <row r="1274">
          <cell r="A1274" t="str">
            <v>CTR_920</v>
          </cell>
          <cell r="I1274" t="str">
            <v>Good Grid + Solar + GE</v>
          </cell>
        </row>
        <row r="1275">
          <cell r="A1275" t="str">
            <v>CTR_761</v>
          </cell>
          <cell r="I1275" t="str">
            <v>Bad Grid + GE</v>
          </cell>
        </row>
        <row r="1276">
          <cell r="A1276" t="str">
            <v>CTR_256</v>
          </cell>
          <cell r="I1276" t="str">
            <v>Grid-Gen</v>
          </cell>
        </row>
        <row r="1277">
          <cell r="A1277" t="str">
            <v>CTR_560</v>
          </cell>
          <cell r="I1277" t="str">
            <v>Good Grid + GE</v>
          </cell>
        </row>
        <row r="1278">
          <cell r="A1278" t="str">
            <v>CTR_1093</v>
          </cell>
          <cell r="I1278" t="str">
            <v>Hybrid Solar - S1</v>
          </cell>
        </row>
        <row r="1279">
          <cell r="A1279" t="str">
            <v>CTR_069</v>
          </cell>
          <cell r="I1279" t="str">
            <v>Grid-Gen</v>
          </cell>
        </row>
        <row r="1280">
          <cell r="A1280" t="str">
            <v>CTR_486</v>
          </cell>
          <cell r="I1280" t="str">
            <v>Grid-Gen</v>
          </cell>
        </row>
        <row r="1281">
          <cell r="A1281" t="str">
            <v>CTR_831</v>
          </cell>
          <cell r="I1281" t="str">
            <v>Good Grid no GE - 8h</v>
          </cell>
        </row>
        <row r="1282">
          <cell r="A1282" t="str">
            <v>CTR_981</v>
          </cell>
          <cell r="I1282" t="str">
            <v>HGB</v>
          </cell>
        </row>
        <row r="1283">
          <cell r="A1283" t="str">
            <v>CTR_521</v>
          </cell>
          <cell r="I1283" t="str">
            <v>Grid-Gen</v>
          </cell>
        </row>
        <row r="1284">
          <cell r="A1284" t="str">
            <v>CTR_740</v>
          </cell>
          <cell r="I1284" t="str">
            <v>Bad Grid + GE</v>
          </cell>
        </row>
        <row r="1285">
          <cell r="A1285" t="str">
            <v>CTR_940</v>
          </cell>
          <cell r="I1285" t="str">
            <v>Medium Grid + Solar + GE</v>
          </cell>
        </row>
        <row r="1286">
          <cell r="A1286" t="str">
            <v>CTR_865</v>
          </cell>
          <cell r="I1286" t="str">
            <v>Good Grid + GE</v>
          </cell>
        </row>
        <row r="1287">
          <cell r="A1287" t="str">
            <v>CTR_838</v>
          </cell>
          <cell r="I1287" t="str">
            <v>Bad Grid + GE</v>
          </cell>
        </row>
        <row r="1288">
          <cell r="A1288" t="str">
            <v>CTR_591</v>
          </cell>
          <cell r="I1288" t="str">
            <v>Grid-Gen</v>
          </cell>
        </row>
        <row r="1289">
          <cell r="A1289" t="str">
            <v>CTR_767</v>
          </cell>
          <cell r="I1289" t="str">
            <v>Good Grid no GE - 8h</v>
          </cell>
        </row>
        <row r="1290">
          <cell r="A1290" t="str">
            <v>CTR_340</v>
          </cell>
          <cell r="I1290" t="str">
            <v>Grid-Gen</v>
          </cell>
        </row>
        <row r="1291">
          <cell r="A1291" t="str">
            <v>CTR_471</v>
          </cell>
          <cell r="I1291" t="str">
            <v>Grid-Gen</v>
          </cell>
        </row>
        <row r="1292">
          <cell r="A1292" t="str">
            <v>OCM0234</v>
          </cell>
        </row>
        <row r="1293">
          <cell r="A1293" t="str">
            <v>CTR_463</v>
          </cell>
          <cell r="I1293" t="str">
            <v>Grid-Gen</v>
          </cell>
        </row>
        <row r="1294">
          <cell r="A1294" t="str">
            <v>CTR_623</v>
          </cell>
          <cell r="I1294" t="str">
            <v>Grid-Gen</v>
          </cell>
        </row>
        <row r="1295">
          <cell r="A1295" t="str">
            <v>NUR0004</v>
          </cell>
        </row>
        <row r="1296">
          <cell r="A1296" t="str">
            <v>CTR_025</v>
          </cell>
          <cell r="I1296" t="str">
            <v>Grid-Gen</v>
          </cell>
        </row>
        <row r="1297">
          <cell r="A1297" t="str">
            <v>CTR_1100</v>
          </cell>
          <cell r="I1297" t="str">
            <v>Good Grid + GE</v>
          </cell>
        </row>
        <row r="1298">
          <cell r="A1298" t="str">
            <v>CTR_672</v>
          </cell>
          <cell r="I1298" t="str">
            <v>Good Grid + GE</v>
          </cell>
        </row>
        <row r="1299">
          <cell r="A1299" t="str">
            <v>ADM_012</v>
          </cell>
          <cell r="I1299" t="str">
            <v>Grid-Gen</v>
          </cell>
        </row>
        <row r="1300">
          <cell r="A1300" t="str">
            <v>CTR_221</v>
          </cell>
          <cell r="I1300" t="str">
            <v>Grid-Gen</v>
          </cell>
        </row>
        <row r="1301">
          <cell r="A1301" t="str">
            <v>CTR_718</v>
          </cell>
          <cell r="I1301" t="str">
            <v>Good Grid no GE - 8h</v>
          </cell>
        </row>
        <row r="1302">
          <cell r="A1302" t="str">
            <v>CTR_526</v>
          </cell>
          <cell r="I1302" t="str">
            <v>Grid-Gen</v>
          </cell>
        </row>
        <row r="1303">
          <cell r="A1303" t="str">
            <v>CTR_553</v>
          </cell>
          <cell r="I1303" t="str">
            <v>Grid-Gen</v>
          </cell>
        </row>
        <row r="1304">
          <cell r="A1304" t="str">
            <v>CTR_476</v>
          </cell>
          <cell r="I1304" t="str">
            <v>Grid-Gen</v>
          </cell>
        </row>
        <row r="1305">
          <cell r="A1305" t="str">
            <v>CTR_253</v>
          </cell>
          <cell r="I1305" t="str">
            <v>Grid-Gen</v>
          </cell>
        </row>
        <row r="1306">
          <cell r="A1306" t="str">
            <v>CTR_443</v>
          </cell>
          <cell r="I1306" t="str">
            <v>Solar-Grid-Gen</v>
          </cell>
        </row>
        <row r="1307">
          <cell r="A1307" t="str">
            <v>CTR_692</v>
          </cell>
          <cell r="I1307" t="str">
            <v>Grid-Gen</v>
          </cell>
        </row>
        <row r="1308">
          <cell r="A1308" t="str">
            <v>CTR_206</v>
          </cell>
          <cell r="I1308" t="str">
            <v>Grid-Gen</v>
          </cell>
        </row>
        <row r="1309">
          <cell r="A1309" t="str">
            <v>CTR_265</v>
          </cell>
          <cell r="I1309" t="str">
            <v>Grid-Gen</v>
          </cell>
        </row>
        <row r="1310">
          <cell r="A1310" t="str">
            <v>CTR_1108</v>
          </cell>
          <cell r="I1310" t="str">
            <v>Good Grid + GE</v>
          </cell>
        </row>
        <row r="1311">
          <cell r="A1311" t="str">
            <v>CTR_149</v>
          </cell>
          <cell r="I1311" t="str">
            <v>Grid-Gen</v>
          </cell>
        </row>
        <row r="1312">
          <cell r="A1312" t="str">
            <v>CTR_770</v>
          </cell>
          <cell r="I1312" t="str">
            <v>Hybrid Solar - S1</v>
          </cell>
        </row>
        <row r="1313">
          <cell r="A1313" t="str">
            <v>CTR_122</v>
          </cell>
          <cell r="I1313" t="str">
            <v>Grid-Gen</v>
          </cell>
        </row>
        <row r="1314">
          <cell r="A1314" t="str">
            <v>CTR_419</v>
          </cell>
          <cell r="I1314" t="str">
            <v>Grid-Gen</v>
          </cell>
        </row>
        <row r="1315">
          <cell r="A1315" t="str">
            <v>CTR_123</v>
          </cell>
          <cell r="I1315" t="str">
            <v>Grid Only</v>
          </cell>
        </row>
        <row r="1316">
          <cell r="A1316" t="str">
            <v>CTR_326</v>
          </cell>
          <cell r="I1316" t="str">
            <v>Grid-Gen</v>
          </cell>
        </row>
        <row r="1317">
          <cell r="A1317" t="str">
            <v>CTR_557</v>
          </cell>
          <cell r="I1317" t="str">
            <v>Good Grid + GE</v>
          </cell>
        </row>
        <row r="1318">
          <cell r="A1318" t="str">
            <v>CTR_596</v>
          </cell>
          <cell r="I1318" t="str">
            <v>Good Grid no GE - 8h</v>
          </cell>
        </row>
        <row r="1319">
          <cell r="A1319" t="str">
            <v>CTR_942</v>
          </cell>
          <cell r="I1319" t="str">
            <v>Medium Grid + GE</v>
          </cell>
        </row>
        <row r="1320">
          <cell r="A1320" t="str">
            <v>CTR_016</v>
          </cell>
          <cell r="I1320" t="str">
            <v>Grid-Gen</v>
          </cell>
        </row>
        <row r="1321">
          <cell r="A1321" t="str">
            <v>CTR_249</v>
          </cell>
          <cell r="I1321" t="str">
            <v>Grid-Gen</v>
          </cell>
        </row>
        <row r="1322">
          <cell r="A1322" t="str">
            <v>CTR_715</v>
          </cell>
          <cell r="I1322" t="str">
            <v>Good Grid + GE</v>
          </cell>
        </row>
        <row r="1323">
          <cell r="A1323" t="str">
            <v>CTR_561</v>
          </cell>
          <cell r="I1323" t="str">
            <v>Good Grid no GE - 12h</v>
          </cell>
        </row>
        <row r="1324">
          <cell r="A1324" t="str">
            <v>CTR_941</v>
          </cell>
          <cell r="I1324" t="str">
            <v>Good Grid + Solar + GE</v>
          </cell>
        </row>
        <row r="1325">
          <cell r="A1325" t="str">
            <v>CTR_154</v>
          </cell>
          <cell r="I1325" t="str">
            <v>Grid-Gen</v>
          </cell>
        </row>
        <row r="1326">
          <cell r="A1326" t="str">
            <v>CTR_012</v>
          </cell>
          <cell r="I1326" t="str">
            <v>Grid Only</v>
          </cell>
        </row>
        <row r="1327">
          <cell r="A1327" t="str">
            <v>OCM0004</v>
          </cell>
        </row>
        <row r="1328">
          <cell r="A1328" t="str">
            <v>CTR_382</v>
          </cell>
          <cell r="I1328" t="str">
            <v>Grid Only</v>
          </cell>
        </row>
        <row r="1329">
          <cell r="A1329" t="str">
            <v>CTR_533</v>
          </cell>
          <cell r="I1329" t="str">
            <v>Grid-Gen</v>
          </cell>
        </row>
        <row r="1330">
          <cell r="A1330" t="str">
            <v>CTR_538</v>
          </cell>
          <cell r="I1330" t="str">
            <v>Grid-Gen</v>
          </cell>
        </row>
        <row r="1331">
          <cell r="A1331" t="str">
            <v>CTR_680</v>
          </cell>
          <cell r="I1331" t="str">
            <v>Good Grid + GE</v>
          </cell>
        </row>
        <row r="1332">
          <cell r="A1332" t="str">
            <v>CTR_748</v>
          </cell>
          <cell r="I1332" t="str">
            <v>Medium Grid + GE</v>
          </cell>
        </row>
        <row r="1333">
          <cell r="A1333" t="str">
            <v>CTR_157</v>
          </cell>
          <cell r="I1333" t="str">
            <v>Grid-Gen</v>
          </cell>
        </row>
        <row r="1334">
          <cell r="A1334" t="str">
            <v>CTR_660</v>
          </cell>
          <cell r="I1334" t="str">
            <v>Good Grid no GE - 12h</v>
          </cell>
        </row>
        <row r="1335">
          <cell r="A1335" t="str">
            <v>CTR_720</v>
          </cell>
          <cell r="I1335" t="str">
            <v>Good Grid no GE - 8h</v>
          </cell>
        </row>
        <row r="1336">
          <cell r="A1336" t="str">
            <v>CTR_121</v>
          </cell>
          <cell r="I1336" t="str">
            <v>Grid-Gen</v>
          </cell>
        </row>
        <row r="1337">
          <cell r="A1337" t="str">
            <v>CTR_425</v>
          </cell>
          <cell r="I1337" t="str">
            <v>Grid-Gen</v>
          </cell>
        </row>
        <row r="1338">
          <cell r="A1338" t="str">
            <v>CTR_414</v>
          </cell>
          <cell r="I1338" t="str">
            <v>Grid Only</v>
          </cell>
        </row>
        <row r="1339">
          <cell r="A1339" t="str">
            <v>CTR_482</v>
          </cell>
          <cell r="I1339" t="str">
            <v>Grid Only</v>
          </cell>
        </row>
        <row r="1340">
          <cell r="A1340" t="str">
            <v>OST_031</v>
          </cell>
          <cell r="I1340" t="str">
            <v>Hybrid-Gen</v>
          </cell>
        </row>
        <row r="1341">
          <cell r="A1341" t="str">
            <v>CTR_664</v>
          </cell>
          <cell r="I1341" t="str">
            <v>Good Grid no GE - 12h</v>
          </cell>
        </row>
        <row r="1342">
          <cell r="A1342" t="str">
            <v>CTR_472</v>
          </cell>
          <cell r="I1342" t="str">
            <v>Grid-Gen</v>
          </cell>
        </row>
        <row r="1343">
          <cell r="A1343" t="str">
            <v>CTR_320</v>
          </cell>
          <cell r="I1343" t="str">
            <v>Grid-Gen</v>
          </cell>
        </row>
        <row r="1344">
          <cell r="A1344" t="str">
            <v>CTR_540</v>
          </cell>
          <cell r="I1344" t="str">
            <v>Grid-Gen</v>
          </cell>
        </row>
        <row r="1345">
          <cell r="A1345" t="str">
            <v>CTR_248</v>
          </cell>
          <cell r="I1345" t="str">
            <v>Grid-Gen</v>
          </cell>
        </row>
        <row r="1346">
          <cell r="A1346" t="str">
            <v>CTR_489</v>
          </cell>
          <cell r="I1346" t="str">
            <v>Grid Only</v>
          </cell>
        </row>
        <row r="1347">
          <cell r="A1347" t="str">
            <v>CTR_088</v>
          </cell>
          <cell r="I1347" t="str">
            <v>Grid-Gen</v>
          </cell>
        </row>
        <row r="1348">
          <cell r="A1348" t="str">
            <v>CTR_519</v>
          </cell>
          <cell r="I1348" t="str">
            <v>Grid-Gen</v>
          </cell>
        </row>
        <row r="1349">
          <cell r="A1349" t="str">
            <v>CTR_238</v>
          </cell>
          <cell r="I1349" t="str">
            <v>Grid-Gen</v>
          </cell>
        </row>
        <row r="1350">
          <cell r="A1350" t="str">
            <v>CTR_1042</v>
          </cell>
        </row>
        <row r="1351">
          <cell r="A1351" t="str">
            <v>CTR_339</v>
          </cell>
          <cell r="I1351" t="str">
            <v>Grid-Gen</v>
          </cell>
        </row>
        <row r="1352">
          <cell r="A1352" t="str">
            <v>CTR_372</v>
          </cell>
          <cell r="I1352" t="str">
            <v>Grid Only</v>
          </cell>
        </row>
        <row r="1353">
          <cell r="A1353" t="str">
            <v>CTR_729</v>
          </cell>
          <cell r="I1353" t="str">
            <v>Good Grid no GE - 8h</v>
          </cell>
        </row>
        <row r="1354">
          <cell r="A1354" t="str">
            <v>CTR_844</v>
          </cell>
          <cell r="I1354" t="str">
            <v>Good Grid no GE - 8h</v>
          </cell>
        </row>
        <row r="1355">
          <cell r="A1355" t="str">
            <v>CTR_524</v>
          </cell>
          <cell r="I1355" t="str">
            <v>Grid-Gen</v>
          </cell>
        </row>
        <row r="1356">
          <cell r="A1356" t="str">
            <v>CTR_050</v>
          </cell>
          <cell r="I1356" t="str">
            <v>Grid Only</v>
          </cell>
        </row>
        <row r="1357">
          <cell r="A1357" t="str">
            <v>CTR_841</v>
          </cell>
          <cell r="I1357" t="str">
            <v>Good Grid no GE - 8h</v>
          </cell>
        </row>
        <row r="1358">
          <cell r="A1358" t="str">
            <v>CTR_155</v>
          </cell>
          <cell r="I1358" t="str">
            <v>Grid Only</v>
          </cell>
        </row>
        <row r="1359">
          <cell r="A1359" t="str">
            <v>CTR_164</v>
          </cell>
          <cell r="I1359" t="str">
            <v>Grid-Gen</v>
          </cell>
        </row>
        <row r="1360">
          <cell r="A1360" t="str">
            <v>CTR_409</v>
          </cell>
          <cell r="I1360" t="str">
            <v>Grid Only</v>
          </cell>
        </row>
        <row r="1361">
          <cell r="A1361" t="str">
            <v>CTR_056</v>
          </cell>
          <cell r="I1361" t="str">
            <v>Grid-Gen</v>
          </cell>
        </row>
        <row r="1362">
          <cell r="A1362" t="str">
            <v>CTR_448</v>
          </cell>
          <cell r="I1362" t="str">
            <v>Grid-Gen</v>
          </cell>
        </row>
        <row r="1363">
          <cell r="A1363" t="str">
            <v>OCM0458</v>
          </cell>
        </row>
        <row r="1364">
          <cell r="A1364" t="str">
            <v>CTR_563</v>
          </cell>
          <cell r="I1364" t="str">
            <v>Good Grid + GE</v>
          </cell>
        </row>
        <row r="1365">
          <cell r="A1365" t="str">
            <v>CTR_850</v>
          </cell>
          <cell r="I1365" t="str">
            <v>Good Grid + GE</v>
          </cell>
        </row>
        <row r="1366">
          <cell r="A1366" t="str">
            <v>CTR_447</v>
          </cell>
          <cell r="I1366" t="str">
            <v>Grid-Gen</v>
          </cell>
        </row>
        <row r="1367">
          <cell r="A1367" t="str">
            <v>CTR_598</v>
          </cell>
          <cell r="I1367" t="str">
            <v>Medium Grid + GE</v>
          </cell>
        </row>
        <row r="1368">
          <cell r="A1368" t="str">
            <v>CTR_773</v>
          </cell>
          <cell r="I1368" t="str">
            <v>Good Grid + GE</v>
          </cell>
        </row>
        <row r="1369">
          <cell r="A1369" t="str">
            <v>CTR_1125</v>
          </cell>
          <cell r="I1369" t="str">
            <v>Good Grid + GE</v>
          </cell>
        </row>
        <row r="1370">
          <cell r="A1370" t="str">
            <v>CTR_210</v>
          </cell>
          <cell r="I1370" t="str">
            <v>Grid-Gen</v>
          </cell>
        </row>
        <row r="1371">
          <cell r="A1371" t="str">
            <v>CTR_242</v>
          </cell>
          <cell r="I1371" t="str">
            <v>Grid-Gen</v>
          </cell>
        </row>
        <row r="1372">
          <cell r="A1372" t="str">
            <v>CTR_470</v>
          </cell>
          <cell r="I1372" t="str">
            <v>Grid-Gen</v>
          </cell>
        </row>
        <row r="1373">
          <cell r="A1373" t="str">
            <v>CTR_017</v>
          </cell>
          <cell r="I1373" t="str">
            <v>Grid Only</v>
          </cell>
        </row>
        <row r="1374">
          <cell r="A1374" t="str">
            <v>NUR0007</v>
          </cell>
        </row>
        <row r="1375">
          <cell r="A1375" t="str">
            <v>CTR_011</v>
          </cell>
          <cell r="I1375" t="str">
            <v>Grid-Gen</v>
          </cell>
        </row>
        <row r="1376">
          <cell r="A1376" t="str">
            <v>CTR_579</v>
          </cell>
          <cell r="I1376" t="str">
            <v>Good Grid + GE</v>
          </cell>
        </row>
        <row r="1377">
          <cell r="A1377" t="str">
            <v>CTR_370</v>
          </cell>
          <cell r="I1377" t="str">
            <v>Grid-Gen</v>
          </cell>
        </row>
        <row r="1378">
          <cell r="A1378" t="str">
            <v>CTR_769</v>
          </cell>
          <cell r="I1378" t="str">
            <v>Good Grid + GE</v>
          </cell>
        </row>
        <row r="1379">
          <cell r="A1379" t="str">
            <v>CTR_475</v>
          </cell>
          <cell r="I1379" t="str">
            <v>Grid-Gen</v>
          </cell>
        </row>
        <row r="1380">
          <cell r="A1380" t="str">
            <v>CTR_381</v>
          </cell>
          <cell r="I1380" t="str">
            <v>Grid-Gen</v>
          </cell>
        </row>
        <row r="1381">
          <cell r="A1381" t="str">
            <v>CTR_737</v>
          </cell>
          <cell r="I1381" t="str">
            <v>Good Grid no GE - 8h</v>
          </cell>
        </row>
        <row r="1382">
          <cell r="A1382" t="str">
            <v>CTR_136</v>
          </cell>
          <cell r="I1382" t="str">
            <v>Grid-Gen</v>
          </cell>
        </row>
        <row r="1383">
          <cell r="A1383" t="str">
            <v>CTR_735</v>
          </cell>
          <cell r="I1383" t="str">
            <v>Good Grid no GE - 12h</v>
          </cell>
        </row>
        <row r="1384">
          <cell r="A1384" t="str">
            <v>CTR_543</v>
          </cell>
          <cell r="I1384" t="str">
            <v>Grid-Gen</v>
          </cell>
        </row>
        <row r="1385">
          <cell r="A1385" t="str">
            <v>CTR_493</v>
          </cell>
          <cell r="I1385" t="str">
            <v>Grid-Gen</v>
          </cell>
        </row>
        <row r="1386">
          <cell r="A1386" t="str">
            <v>CTR_323</v>
          </cell>
          <cell r="I1386" t="str">
            <v>Grid Only</v>
          </cell>
        </row>
        <row r="1387">
          <cell r="A1387" t="str">
            <v>CTR_548</v>
          </cell>
          <cell r="I1387" t="str">
            <v>Grid-Gen</v>
          </cell>
        </row>
        <row r="1388">
          <cell r="A1388" t="str">
            <v>CTR_321</v>
          </cell>
          <cell r="I1388" t="str">
            <v>Grid Only</v>
          </cell>
        </row>
        <row r="1389">
          <cell r="A1389" t="str">
            <v>CTR_209</v>
          </cell>
          <cell r="I1389" t="str">
            <v>Grid-Gen</v>
          </cell>
        </row>
        <row r="1390">
          <cell r="A1390" t="str">
            <v>CTR_322</v>
          </cell>
          <cell r="I1390" t="str">
            <v>Grid-Gen</v>
          </cell>
        </row>
        <row r="1391">
          <cell r="A1391" t="str">
            <v>CTR_375</v>
          </cell>
          <cell r="I1391" t="str">
            <v>Grid Only</v>
          </cell>
        </row>
        <row r="1392">
          <cell r="A1392" t="str">
            <v>CTR_539</v>
          </cell>
          <cell r="I1392" t="str">
            <v>Grid-Gen</v>
          </cell>
        </row>
        <row r="1393">
          <cell r="A1393" t="str">
            <v>CTR_198</v>
          </cell>
          <cell r="I1393" t="str">
            <v>Grid-Gen</v>
          </cell>
        </row>
        <row r="1394">
          <cell r="A1394" t="str">
            <v>CTR_401</v>
          </cell>
          <cell r="I1394" t="str">
            <v>Grid-Gen</v>
          </cell>
        </row>
        <row r="1395">
          <cell r="A1395" t="str">
            <v>SUD_236</v>
          </cell>
          <cell r="I1395" t="str">
            <v>Grid-Gen</v>
          </cell>
        </row>
        <row r="1396">
          <cell r="A1396" t="str">
            <v>CTR_474</v>
          </cell>
          <cell r="I1396" t="str">
            <v>Grid-Gen</v>
          </cell>
        </row>
        <row r="1397">
          <cell r="A1397" t="str">
            <v>CTR_874</v>
          </cell>
          <cell r="I1397" t="str">
            <v>Grid Only</v>
          </cell>
        </row>
        <row r="1398">
          <cell r="A1398" t="str">
            <v>LIT_742</v>
          </cell>
          <cell r="I1398" t="str">
            <v>Good Grid no GE - 8h</v>
          </cell>
        </row>
        <row r="1399">
          <cell r="A1399" t="str">
            <v>CTR_261</v>
          </cell>
          <cell r="I1399" t="str">
            <v>Grid-Gen</v>
          </cell>
        </row>
        <row r="1400">
          <cell r="A1400" t="str">
            <v>CTR_310</v>
          </cell>
          <cell r="I1400" t="str">
            <v>Grid Only</v>
          </cell>
        </row>
        <row r="1401">
          <cell r="A1401" t="str">
            <v>CTR_110</v>
          </cell>
          <cell r="I1401" t="str">
            <v>Grid-Gen</v>
          </cell>
        </row>
        <row r="1402">
          <cell r="A1402" t="str">
            <v>CTR_523</v>
          </cell>
          <cell r="I1402" t="str">
            <v>Grid-Gen</v>
          </cell>
        </row>
        <row r="1403">
          <cell r="A1403" t="str">
            <v>CTR_690</v>
          </cell>
          <cell r="I1403" t="str">
            <v>Good Grid no GE - 8h</v>
          </cell>
        </row>
        <row r="1404">
          <cell r="A1404" t="str">
            <v>CTR_159</v>
          </cell>
          <cell r="I1404" t="str">
            <v>Grid-Gen</v>
          </cell>
        </row>
        <row r="1405">
          <cell r="A1405" t="str">
            <v>CTR_160</v>
          </cell>
          <cell r="I1405" t="str">
            <v>Grid-Gen</v>
          </cell>
        </row>
        <row r="1406">
          <cell r="A1406" t="str">
            <v>CTR_127</v>
          </cell>
          <cell r="I1406" t="str">
            <v>Grid Only</v>
          </cell>
        </row>
        <row r="1407">
          <cell r="A1407" t="str">
            <v>CTR_393</v>
          </cell>
          <cell r="I1407" t="str">
            <v>Grid-Gen</v>
          </cell>
        </row>
        <row r="1408">
          <cell r="A1408" t="str">
            <v>CTR_549</v>
          </cell>
          <cell r="I1408" t="str">
            <v>Grid-Gen</v>
          </cell>
        </row>
        <row r="1409">
          <cell r="A1409" t="str">
            <v>CTR_936</v>
          </cell>
          <cell r="I1409" t="str">
            <v>Good Grid + GE</v>
          </cell>
        </row>
        <row r="1410">
          <cell r="A1410" t="str">
            <v>CTR_200</v>
          </cell>
          <cell r="I1410" t="str">
            <v>Grid-Gen</v>
          </cell>
        </row>
        <row r="1411">
          <cell r="A1411" t="str">
            <v>CTR_551</v>
          </cell>
          <cell r="I1411" t="str">
            <v>Bad Grid + GE</v>
          </cell>
        </row>
        <row r="1412">
          <cell r="A1412" t="str">
            <v>CTR_076</v>
          </cell>
          <cell r="I1412" t="str">
            <v>Grid Only</v>
          </cell>
        </row>
        <row r="1413">
          <cell r="A1413" t="str">
            <v>CTR_124</v>
          </cell>
          <cell r="I1413" t="str">
            <v>Grid Only</v>
          </cell>
        </row>
        <row r="1414">
          <cell r="A1414" t="str">
            <v>CTR_518</v>
          </cell>
          <cell r="I1414" t="str">
            <v>Grid-Gen</v>
          </cell>
        </row>
        <row r="1415">
          <cell r="A1415" t="str">
            <v>CTR_174</v>
          </cell>
          <cell r="I1415" t="str">
            <v>Hybrid-Gen</v>
          </cell>
        </row>
        <row r="1416">
          <cell r="A1416" t="str">
            <v>CTR_640</v>
          </cell>
          <cell r="I1416" t="str">
            <v>Grid-Gen</v>
          </cell>
        </row>
        <row r="1417">
          <cell r="A1417" t="str">
            <v>CTR_366</v>
          </cell>
          <cell r="I1417" t="str">
            <v>Grid-Gen</v>
          </cell>
        </row>
        <row r="1418">
          <cell r="A1418" t="str">
            <v>CTR_038</v>
          </cell>
          <cell r="I1418" t="str">
            <v>Grid Only</v>
          </cell>
        </row>
        <row r="1419">
          <cell r="A1419" t="str">
            <v>CTR_759</v>
          </cell>
          <cell r="I1419" t="str">
            <v>Good Grid no GE - 8h</v>
          </cell>
        </row>
        <row r="1420">
          <cell r="A1420" t="str">
            <v>CTR_843</v>
          </cell>
          <cell r="I1420" t="str">
            <v>Good Grid no GE - 8h</v>
          </cell>
        </row>
        <row r="1421">
          <cell r="A1421" t="str">
            <v>SUD_108</v>
          </cell>
          <cell r="I1421" t="str">
            <v>Good Grid + GE</v>
          </cell>
        </row>
        <row r="1422">
          <cell r="A1422" t="str">
            <v>CTR_035</v>
          </cell>
          <cell r="I1422" t="str">
            <v>Grid Only</v>
          </cell>
        </row>
        <row r="1423">
          <cell r="A1423" t="str">
            <v>CTR_722</v>
          </cell>
          <cell r="I1423" t="str">
            <v>Good Grid + GE</v>
          </cell>
        </row>
        <row r="1424">
          <cell r="A1424" t="str">
            <v>CTR_702</v>
          </cell>
          <cell r="I1424" t="str">
            <v>Good Grid no GE - 8h</v>
          </cell>
        </row>
        <row r="1425">
          <cell r="A1425" t="str">
            <v>CTR_002</v>
          </cell>
          <cell r="I1425" t="str">
            <v>Grid-Gen</v>
          </cell>
        </row>
        <row r="1426">
          <cell r="A1426" t="str">
            <v>CTR_824</v>
          </cell>
          <cell r="I1426" t="str">
            <v>Good Grid no GE - 8h</v>
          </cell>
        </row>
        <row r="1427">
          <cell r="A1427" t="str">
            <v>CTR_639</v>
          </cell>
          <cell r="I1427" t="str">
            <v>Grid-Gen</v>
          </cell>
        </row>
        <row r="1428">
          <cell r="A1428" t="str">
            <v>CTR_369</v>
          </cell>
          <cell r="I1428" t="str">
            <v>Grid-Gen</v>
          </cell>
        </row>
        <row r="1429">
          <cell r="A1429" t="str">
            <v>CTR_984</v>
          </cell>
          <cell r="I1429" t="str">
            <v>Hybrid Solar - S1</v>
          </cell>
        </row>
        <row r="1430">
          <cell r="A1430" t="str">
            <v>CTR_331</v>
          </cell>
          <cell r="I1430" t="str">
            <v>Grid-Gen</v>
          </cell>
        </row>
        <row r="1431">
          <cell r="A1431" t="str">
            <v>CTR_599</v>
          </cell>
          <cell r="I1431" t="str">
            <v>Grid-Gen</v>
          </cell>
        </row>
        <row r="1432">
          <cell r="A1432" t="str">
            <v>CTR_244</v>
          </cell>
          <cell r="I1432" t="str">
            <v>Grid Only</v>
          </cell>
        </row>
        <row r="1433">
          <cell r="A1433" t="str">
            <v>CTR_008</v>
          </cell>
          <cell r="I1433" t="str">
            <v>Grid-Gen</v>
          </cell>
        </row>
        <row r="1434">
          <cell r="A1434" t="str">
            <v>CTR_1055</v>
          </cell>
          <cell r="I1434" t="str">
            <v>Good Grid + GE</v>
          </cell>
        </row>
        <row r="1435">
          <cell r="A1435" t="str">
            <v>CTR_949</v>
          </cell>
          <cell r="I1435" t="str">
            <v>Bad Grid + GE</v>
          </cell>
        </row>
        <row r="1436">
          <cell r="A1436" t="str">
            <v>CTR_487</v>
          </cell>
          <cell r="I1436" t="str">
            <v>Grid-Gen</v>
          </cell>
        </row>
        <row r="1437">
          <cell r="A1437" t="str">
            <v>CTR_197</v>
          </cell>
          <cell r="I1437" t="str">
            <v>Grid Only</v>
          </cell>
        </row>
        <row r="1438">
          <cell r="A1438" t="str">
            <v>CTR_046</v>
          </cell>
          <cell r="I1438" t="str">
            <v>Good Grid + GE</v>
          </cell>
        </row>
        <row r="1439">
          <cell r="A1439" t="str">
            <v>CTR_632</v>
          </cell>
          <cell r="I1439" t="str">
            <v>Grid-Gen</v>
          </cell>
        </row>
        <row r="1440">
          <cell r="A1440" t="str">
            <v>CTR_240</v>
          </cell>
          <cell r="I1440" t="str">
            <v>Grid Only</v>
          </cell>
        </row>
        <row r="1441">
          <cell r="A1441" t="str">
            <v>OCM0394</v>
          </cell>
        </row>
        <row r="1442">
          <cell r="A1442" t="str">
            <v>CTR_728</v>
          </cell>
          <cell r="I1442" t="str">
            <v>Good Grid no GE - 8h</v>
          </cell>
        </row>
        <row r="1443">
          <cell r="A1443" t="str">
            <v>CTR_014</v>
          </cell>
          <cell r="I1443" t="str">
            <v>Grid Only</v>
          </cell>
        </row>
        <row r="1444">
          <cell r="A1444" t="str">
            <v>CTR_373</v>
          </cell>
          <cell r="I1444" t="str">
            <v>Grid Only</v>
          </cell>
        </row>
        <row r="1445">
          <cell r="A1445" t="str">
            <v>CTR_184</v>
          </cell>
          <cell r="I1445" t="str">
            <v>Grid-Hybrid-Gen</v>
          </cell>
        </row>
        <row r="1446">
          <cell r="A1446" t="str">
            <v>CTR_029</v>
          </cell>
          <cell r="I1446" t="str">
            <v>Medium Grid + GE</v>
          </cell>
        </row>
        <row r="1447">
          <cell r="A1447" t="str">
            <v>CTR_821</v>
          </cell>
          <cell r="I1447" t="str">
            <v>Good Grid no GE - 8h</v>
          </cell>
        </row>
        <row r="1448">
          <cell r="A1448" t="str">
            <v>CTR_449</v>
          </cell>
          <cell r="I1448" t="str">
            <v>Grid-Gen</v>
          </cell>
        </row>
        <row r="1449">
          <cell r="A1449" t="str">
            <v>CTR_842</v>
          </cell>
          <cell r="I1449" t="str">
            <v>Good Grid no GE - 8h</v>
          </cell>
        </row>
        <row r="1450">
          <cell r="A1450" t="str">
            <v>CTR_917</v>
          </cell>
          <cell r="I1450" t="str">
            <v>Good Grid no GE - 8h</v>
          </cell>
        </row>
        <row r="1451">
          <cell r="A1451" t="str">
            <v>CTR_661</v>
          </cell>
          <cell r="I1451" t="str">
            <v>Grid-Gen</v>
          </cell>
        </row>
        <row r="1452">
          <cell r="A1452" t="str">
            <v>CTR_646</v>
          </cell>
          <cell r="I1452" t="str">
            <v>Medium Grid + GE</v>
          </cell>
        </row>
        <row r="1453">
          <cell r="A1453" t="str">
            <v>CTR_009</v>
          </cell>
          <cell r="I1453" t="str">
            <v>Good Grid no GE - 8h</v>
          </cell>
        </row>
        <row r="1454">
          <cell r="A1454" t="str">
            <v>CTR_648</v>
          </cell>
          <cell r="I1454" t="str">
            <v>Grid-Gen</v>
          </cell>
        </row>
        <row r="1455">
          <cell r="A1455" t="str">
            <v>CTR_468</v>
          </cell>
          <cell r="I1455" t="str">
            <v>Grid-Gen</v>
          </cell>
        </row>
        <row r="1456">
          <cell r="A1456" t="str">
            <v>CTR_337</v>
          </cell>
          <cell r="I1456" t="str">
            <v>Grid-Gen</v>
          </cell>
        </row>
        <row r="1457">
          <cell r="A1457" t="str">
            <v>CTR_483</v>
          </cell>
          <cell r="I1457" t="str">
            <v>Grid-Gen</v>
          </cell>
        </row>
        <row r="1458">
          <cell r="A1458" t="str">
            <v>CTR_707</v>
          </cell>
          <cell r="I1458" t="str">
            <v>Medium Grid + GE</v>
          </cell>
        </row>
        <row r="1459">
          <cell r="A1459" t="str">
            <v>CTR_129</v>
          </cell>
          <cell r="I1459" t="str">
            <v>Grid-Gen</v>
          </cell>
        </row>
        <row r="1460">
          <cell r="A1460" t="str">
            <v>CTR_047</v>
          </cell>
          <cell r="I1460" t="str">
            <v>Grid Only</v>
          </cell>
        </row>
        <row r="1461">
          <cell r="A1461" t="str">
            <v>CTR_377</v>
          </cell>
          <cell r="I1461" t="str">
            <v>Grid-Gen</v>
          </cell>
        </row>
        <row r="1462">
          <cell r="A1462" t="str">
            <v>CTR_251</v>
          </cell>
          <cell r="I1462" t="str">
            <v>Good Grid no GE - 8h</v>
          </cell>
        </row>
        <row r="1463">
          <cell r="A1463" t="str">
            <v>CTR_252</v>
          </cell>
          <cell r="I1463" t="str">
            <v>Grid-Gen</v>
          </cell>
        </row>
        <row r="1464">
          <cell r="A1464" t="str">
            <v>CTR_684</v>
          </cell>
          <cell r="I1464" t="str">
            <v>Good Grid no GE - 8h</v>
          </cell>
        </row>
        <row r="1465">
          <cell r="A1465" t="str">
            <v>CTR_833</v>
          </cell>
          <cell r="I1465" t="str">
            <v>Good Grid + GE</v>
          </cell>
        </row>
        <row r="1466">
          <cell r="A1466" t="str">
            <v>CTR_878</v>
          </cell>
          <cell r="I1466" t="str">
            <v>Good Grid no GE - 8h</v>
          </cell>
        </row>
        <row r="1467">
          <cell r="A1467" t="str">
            <v>CTR_020</v>
          </cell>
          <cell r="I1467" t="str">
            <v>Grid Only</v>
          </cell>
        </row>
        <row r="1468">
          <cell r="A1468" t="str">
            <v>CTR_604</v>
          </cell>
          <cell r="I1468" t="str">
            <v>Grid-Gen</v>
          </cell>
        </row>
        <row r="1469">
          <cell r="A1469" t="str">
            <v>CTR_330</v>
          </cell>
          <cell r="I1469" t="str">
            <v>Grid-Gen</v>
          </cell>
        </row>
        <row r="1470">
          <cell r="A1470" t="str">
            <v>CTR_270</v>
          </cell>
          <cell r="I1470" t="str">
            <v>Grid-Gen</v>
          </cell>
        </row>
        <row r="1471">
          <cell r="A1471" t="str">
            <v>CTR_633</v>
          </cell>
          <cell r="I1471" t="str">
            <v>Grid-Gen</v>
          </cell>
        </row>
        <row r="1472">
          <cell r="A1472" t="str">
            <v>CTR_199</v>
          </cell>
          <cell r="I1472" t="str">
            <v>Grid-Gen</v>
          </cell>
        </row>
        <row r="1473">
          <cell r="A1473" t="str">
            <v>CTR_213</v>
          </cell>
          <cell r="I1473" t="str">
            <v>Grid-Gen</v>
          </cell>
        </row>
        <row r="1474">
          <cell r="A1474" t="str">
            <v>CTR_1096</v>
          </cell>
        </row>
        <row r="1475">
          <cell r="A1475" t="str">
            <v>CTR_019</v>
          </cell>
          <cell r="I1475" t="str">
            <v>Good Grid no GE - 8h</v>
          </cell>
        </row>
        <row r="1476">
          <cell r="A1476" t="str">
            <v>CTR_520</v>
          </cell>
          <cell r="I1476" t="str">
            <v>Grid-Gen</v>
          </cell>
        </row>
        <row r="1477">
          <cell r="A1477" t="str">
            <v>CTR_721</v>
          </cell>
          <cell r="I1477" t="str">
            <v>Good Grid no GE - 8h</v>
          </cell>
        </row>
        <row r="1478">
          <cell r="A1478" t="str">
            <v>CTR_196</v>
          </cell>
          <cell r="I1478" t="str">
            <v>Grid-Gen</v>
          </cell>
        </row>
        <row r="1479">
          <cell r="A1479" t="str">
            <v>CTR_682</v>
          </cell>
          <cell r="I1479" t="str">
            <v>Good Grid no GE - 8h</v>
          </cell>
        </row>
        <row r="1480">
          <cell r="A1480" t="str">
            <v>CTR_380</v>
          </cell>
          <cell r="I1480" t="str">
            <v>Grid-Gen</v>
          </cell>
        </row>
        <row r="1481">
          <cell r="A1481" t="str">
            <v>CTR_109</v>
          </cell>
          <cell r="I1481" t="str">
            <v>Grid-Gen</v>
          </cell>
        </row>
        <row r="1482">
          <cell r="A1482" t="str">
            <v>CTR_086</v>
          </cell>
          <cell r="I1482" t="str">
            <v>Grid-Gen</v>
          </cell>
        </row>
        <row r="1483">
          <cell r="A1483" t="str">
            <v>CTR_096</v>
          </cell>
          <cell r="I1483" t="str">
            <v>Grid Only</v>
          </cell>
        </row>
        <row r="1484">
          <cell r="A1484" t="str">
            <v>CTR_258</v>
          </cell>
          <cell r="I1484" t="str">
            <v>Medium Grid + GE</v>
          </cell>
        </row>
        <row r="1485">
          <cell r="A1485" t="str">
            <v>CTR_658</v>
          </cell>
          <cell r="I1485" t="str">
            <v>Good Grid + GE</v>
          </cell>
        </row>
        <row r="1486">
          <cell r="A1486" t="str">
            <v>CTR_075</v>
          </cell>
          <cell r="I1486" t="str">
            <v>Grid Only</v>
          </cell>
        </row>
        <row r="1487">
          <cell r="A1487" t="str">
            <v>CTR_868</v>
          </cell>
          <cell r="I1487" t="str">
            <v>Good Grid no GE - 8h</v>
          </cell>
        </row>
        <row r="1488">
          <cell r="A1488" t="str">
            <v>CTR_662</v>
          </cell>
          <cell r="I1488" t="str">
            <v>Medium Grid + GE</v>
          </cell>
        </row>
        <row r="1489">
          <cell r="A1489" t="str">
            <v>OCM0385</v>
          </cell>
        </row>
        <row r="1490">
          <cell r="A1490" t="str">
            <v>CTR_131</v>
          </cell>
          <cell r="I1490" t="str">
            <v>Grid-Gen</v>
          </cell>
        </row>
        <row r="1491">
          <cell r="A1491" t="str">
            <v>CTR_762</v>
          </cell>
          <cell r="I1491" t="str">
            <v>Medium Grid + GE</v>
          </cell>
        </row>
        <row r="1492">
          <cell r="A1492" t="str">
            <v>CTR_479</v>
          </cell>
          <cell r="I1492" t="str">
            <v>Grid-Gen</v>
          </cell>
        </row>
        <row r="1493">
          <cell r="A1493" t="str">
            <v>CTR_327</v>
          </cell>
          <cell r="I1493" t="str">
            <v>Grid-Gen</v>
          </cell>
        </row>
        <row r="1494">
          <cell r="A1494" t="str">
            <v>CTR_099</v>
          </cell>
          <cell r="I1494" t="str">
            <v>Grid-Gen</v>
          </cell>
        </row>
        <row r="1495">
          <cell r="A1495" t="str">
            <v>CTR_104</v>
          </cell>
          <cell r="I1495" t="str">
            <v>Grid Only</v>
          </cell>
        </row>
        <row r="1496">
          <cell r="A1496" t="str">
            <v>CTR_535</v>
          </cell>
          <cell r="I1496" t="str">
            <v>Grid-Gen</v>
          </cell>
        </row>
        <row r="1497">
          <cell r="A1497" t="str">
            <v>CTR_049</v>
          </cell>
          <cell r="I1497" t="str">
            <v>Grid-Gen</v>
          </cell>
        </row>
        <row r="1498">
          <cell r="A1498" t="str">
            <v>CTR_627</v>
          </cell>
          <cell r="I1498" t="str">
            <v>Grid-Gen</v>
          </cell>
        </row>
        <row r="1499">
          <cell r="A1499" t="str">
            <v>CTR_090</v>
          </cell>
          <cell r="I1499" t="str">
            <v>Grid Only</v>
          </cell>
        </row>
        <row r="1500">
          <cell r="A1500" t="str">
            <v>CTR_161</v>
          </cell>
          <cell r="I1500" t="str">
            <v>Grid-Gen</v>
          </cell>
        </row>
        <row r="1501">
          <cell r="A1501" t="str">
            <v>CTR_446</v>
          </cell>
          <cell r="I1501" t="str">
            <v>Grid-Gen</v>
          </cell>
        </row>
        <row r="1502">
          <cell r="A1502" t="str">
            <v>CTR_467</v>
          </cell>
          <cell r="I1502" t="str">
            <v>Grid-Gen</v>
          </cell>
        </row>
        <row r="1503">
          <cell r="A1503" t="str">
            <v>CTR_215</v>
          </cell>
          <cell r="I1503" t="str">
            <v>Grid-Gen</v>
          </cell>
        </row>
        <row r="1504">
          <cell r="A1504" t="str">
            <v>CTR_465</v>
          </cell>
          <cell r="I1504" t="str">
            <v>Grid-Gen</v>
          </cell>
        </row>
        <row r="1505">
          <cell r="A1505" t="str">
            <v>CTR_269</v>
          </cell>
          <cell r="I1505" t="str">
            <v>Grid-Gen</v>
          </cell>
        </row>
        <row r="1506">
          <cell r="A1506" t="str">
            <v>CTR_183</v>
          </cell>
          <cell r="I1506" t="str">
            <v>Hybrid-Gen</v>
          </cell>
        </row>
        <row r="1507">
          <cell r="A1507" t="str">
            <v>CTR_758</v>
          </cell>
          <cell r="I1507" t="str">
            <v>Good Grid no GE - 8h</v>
          </cell>
        </row>
        <row r="1508">
          <cell r="A1508" t="str">
            <v>CTR_652</v>
          </cell>
          <cell r="I1508" t="str">
            <v>Good Grid + GE</v>
          </cell>
        </row>
        <row r="1509">
          <cell r="A1509" t="str">
            <v>CTR_070</v>
          </cell>
          <cell r="I1509" t="str">
            <v>Grid Only</v>
          </cell>
        </row>
        <row r="1510">
          <cell r="A1510" t="str">
            <v>CTR_207</v>
          </cell>
          <cell r="I1510" t="str">
            <v>Good Grid + GE</v>
          </cell>
        </row>
        <row r="1511">
          <cell r="A1511" t="str">
            <v>CTR_665</v>
          </cell>
          <cell r="I1511" t="str">
            <v>Good Grid + GE</v>
          </cell>
        </row>
        <row r="1512">
          <cell r="A1512" t="str">
            <v>CTR_1149</v>
          </cell>
          <cell r="I1512" t="str">
            <v>Medium Grid + GE</v>
          </cell>
        </row>
        <row r="1513">
          <cell r="A1513" t="str">
            <v>CTR_669</v>
          </cell>
          <cell r="I1513" t="str">
            <v>Good Grid no GE - 12h</v>
          </cell>
        </row>
        <row r="1514">
          <cell r="A1514" t="str">
            <v>CTR_163</v>
          </cell>
          <cell r="I1514" t="str">
            <v>Grid-Gen</v>
          </cell>
        </row>
        <row r="1515">
          <cell r="A1515" t="str">
            <v>CTR_387</v>
          </cell>
          <cell r="I1515" t="str">
            <v>Grid-Gen</v>
          </cell>
        </row>
        <row r="1516">
          <cell r="A1516" t="str">
            <v>CTR_749</v>
          </cell>
          <cell r="I1516" t="str">
            <v>Hybrid Solar - S2</v>
          </cell>
        </row>
        <row r="1517">
          <cell r="A1517" t="str">
            <v>CTR_125</v>
          </cell>
          <cell r="I1517" t="str">
            <v>Grid Only</v>
          </cell>
        </row>
        <row r="1518">
          <cell r="A1518" t="str">
            <v>CTR_079</v>
          </cell>
          <cell r="I1518" t="str">
            <v>Grid-Gen</v>
          </cell>
        </row>
        <row r="1519">
          <cell r="A1519" t="str">
            <v>CTR_158</v>
          </cell>
          <cell r="I1519" t="str">
            <v>Grid-Gen</v>
          </cell>
        </row>
        <row r="1520">
          <cell r="A1520" t="str">
            <v>CTR_951</v>
          </cell>
          <cell r="I1520" t="str">
            <v>Good Grid + Solar + GE</v>
          </cell>
        </row>
        <row r="1521">
          <cell r="A1521" t="str">
            <v>CTR_010</v>
          </cell>
          <cell r="I1521" t="str">
            <v>Grid Only</v>
          </cell>
        </row>
        <row r="1522">
          <cell r="A1522" t="str">
            <v>CTR_643</v>
          </cell>
          <cell r="I1522" t="str">
            <v>Grid-Gen</v>
          </cell>
        </row>
        <row r="1523">
          <cell r="A1523" t="str">
            <v>CTR_695</v>
          </cell>
          <cell r="I1523" t="str">
            <v>Grid-Gen</v>
          </cell>
        </row>
        <row r="1524">
          <cell r="A1524" t="str">
            <v>CTR_478</v>
          </cell>
          <cell r="I1524" t="str">
            <v>Grid-Gen</v>
          </cell>
        </row>
        <row r="1525">
          <cell r="A1525" t="str">
            <v>CTR_259</v>
          </cell>
          <cell r="I1525" t="str">
            <v>Medium Grid + GE</v>
          </cell>
        </row>
        <row r="1526">
          <cell r="A1526" t="str">
            <v>CTR_378</v>
          </cell>
          <cell r="I1526" t="str">
            <v>Grid-Gen</v>
          </cell>
        </row>
        <row r="1527">
          <cell r="A1527" t="str">
            <v>CTR_132</v>
          </cell>
          <cell r="I1527" t="str">
            <v>Grid-Gen</v>
          </cell>
        </row>
        <row r="1528">
          <cell r="A1528" t="str">
            <v>CTR_566</v>
          </cell>
          <cell r="I1528" t="str">
            <v>Good Grid no GE - 8h</v>
          </cell>
        </row>
        <row r="1529">
          <cell r="A1529" t="str">
            <v>CTR_565</v>
          </cell>
          <cell r="I1529" t="str">
            <v>Good Grid no GE - 8h</v>
          </cell>
        </row>
        <row r="1530">
          <cell r="A1530" t="str">
            <v>CTR_015</v>
          </cell>
          <cell r="I1530" t="str">
            <v>Grid Only</v>
          </cell>
        </row>
        <row r="1531">
          <cell r="A1531" t="str">
            <v>CTR_1057</v>
          </cell>
          <cell r="I1531" t="str">
            <v>Good Grid + GE</v>
          </cell>
        </row>
        <row r="1532">
          <cell r="A1532" t="str">
            <v>CTR_567</v>
          </cell>
          <cell r="I1532" t="str">
            <v>Good Grid no GE - 8h</v>
          </cell>
        </row>
        <row r="1533">
          <cell r="A1533" t="str">
            <v>CTR_477</v>
          </cell>
          <cell r="I1533" t="str">
            <v>Grid-Gen</v>
          </cell>
        </row>
        <row r="1534">
          <cell r="A1534" t="str">
            <v>CTR_040</v>
          </cell>
          <cell r="I1534" t="str">
            <v>Grid-Gen</v>
          </cell>
        </row>
        <row r="1535">
          <cell r="A1535" t="str">
            <v>CTR_068</v>
          </cell>
          <cell r="I1535" t="str">
            <v>Grid-Gen</v>
          </cell>
        </row>
        <row r="1536">
          <cell r="A1536" t="str">
            <v>CTR_093</v>
          </cell>
          <cell r="I1536" t="str">
            <v>Grid-Gen</v>
          </cell>
        </row>
        <row r="1537">
          <cell r="A1537" t="str">
            <v>CTR_945</v>
          </cell>
          <cell r="I1537" t="str">
            <v>Good Grid + Solar + GE</v>
          </cell>
        </row>
        <row r="1538">
          <cell r="A1538" t="str">
            <v>CTR_861</v>
          </cell>
          <cell r="I1538" t="str">
            <v>Good Grid no GE - 8h</v>
          </cell>
        </row>
        <row r="1539">
          <cell r="A1539" t="str">
            <v>CTR_309</v>
          </cell>
          <cell r="I1539" t="str">
            <v>Grid-Gen</v>
          </cell>
        </row>
        <row r="1540">
          <cell r="A1540" t="str">
            <v>CTR_635</v>
          </cell>
          <cell r="I1540" t="str">
            <v>Grid-Gen</v>
          </cell>
        </row>
        <row r="1541">
          <cell r="A1541" t="str">
            <v>CTR_719</v>
          </cell>
          <cell r="I1541" t="str">
            <v>Good Grid + GE</v>
          </cell>
        </row>
        <row r="1542">
          <cell r="A1542" t="str">
            <v>CTR_336</v>
          </cell>
          <cell r="I1542" t="str">
            <v>Grid-Gen</v>
          </cell>
        </row>
        <row r="1543">
          <cell r="A1543" t="str">
            <v>CTR_583</v>
          </cell>
          <cell r="I1543" t="str">
            <v>Good Grid + GE</v>
          </cell>
        </row>
        <row r="1544">
          <cell r="A1544" t="str">
            <v>CTR_647</v>
          </cell>
          <cell r="I1544" t="str">
            <v>Grid-Gen</v>
          </cell>
        </row>
        <row r="1545">
          <cell r="A1545" t="str">
            <v>CTR_763</v>
          </cell>
          <cell r="I1545" t="str">
            <v>Medium Grid + GE</v>
          </cell>
        </row>
        <row r="1546">
          <cell r="A1546" t="str">
            <v>CTR_376</v>
          </cell>
          <cell r="I1546" t="str">
            <v>Grid-Gen</v>
          </cell>
        </row>
        <row r="1547">
          <cell r="A1547" t="str">
            <v>OCM0376</v>
          </cell>
        </row>
        <row r="1548">
          <cell r="A1548" t="str">
            <v>CTR_595</v>
          </cell>
          <cell r="I1548" t="str">
            <v>Good Grid no GE - 8h</v>
          </cell>
        </row>
        <row r="1549">
          <cell r="A1549" t="str">
            <v>CTR_766</v>
          </cell>
          <cell r="I1549" t="str">
            <v>Good Grid + GE</v>
          </cell>
        </row>
        <row r="1550">
          <cell r="A1550" t="str">
            <v>CTR_776</v>
          </cell>
          <cell r="I1550" t="str">
            <v>Good Grid no GE - 8h</v>
          </cell>
        </row>
        <row r="1551">
          <cell r="A1551" t="str">
            <v>CTR_276</v>
          </cell>
          <cell r="I1551" t="str">
            <v>Grid-Gen</v>
          </cell>
        </row>
        <row r="1552">
          <cell r="A1552" t="str">
            <v>CTR_271</v>
          </cell>
          <cell r="I1552" t="str">
            <v>Grid-Gen</v>
          </cell>
        </row>
        <row r="1553">
          <cell r="A1553" t="str">
            <v>CTR_061</v>
          </cell>
          <cell r="I1553" t="str">
            <v>Grid-Gen</v>
          </cell>
        </row>
        <row r="1554">
          <cell r="A1554" t="str">
            <v>CTR_953</v>
          </cell>
          <cell r="I1554" t="str">
            <v>Good Grid + Solar + GE</v>
          </cell>
        </row>
        <row r="1555">
          <cell r="A1555" t="str">
            <v>CTR_274</v>
          </cell>
          <cell r="I1555" t="str">
            <v>Medium Grid + Solar + GE</v>
          </cell>
        </row>
        <row r="1556">
          <cell r="A1556" t="str">
            <v>CTR_417</v>
          </cell>
          <cell r="I1556" t="str">
            <v>Grid Only</v>
          </cell>
        </row>
        <row r="1557">
          <cell r="A1557" t="str">
            <v>CTR_730</v>
          </cell>
          <cell r="I1557" t="str">
            <v>Good Grid + GE</v>
          </cell>
        </row>
        <row r="1558">
          <cell r="A1558" t="str">
            <v>CTR_130</v>
          </cell>
          <cell r="I1558" t="str">
            <v>Grid-Gen</v>
          </cell>
        </row>
        <row r="1559">
          <cell r="A1559" t="str">
            <v>CTR_133</v>
          </cell>
          <cell r="I1559" t="str">
            <v>Grid-Gen</v>
          </cell>
        </row>
        <row r="1560">
          <cell r="A1560" t="str">
            <v>CTR_266</v>
          </cell>
          <cell r="I1560" t="str">
            <v>Grid-Gen</v>
          </cell>
        </row>
        <row r="1561">
          <cell r="A1561" t="str">
            <v>CTR_723</v>
          </cell>
          <cell r="I1561" t="str">
            <v>Good Grid + GE</v>
          </cell>
        </row>
        <row r="1562">
          <cell r="A1562" t="str">
            <v>CTR_484</v>
          </cell>
          <cell r="I1562" t="str">
            <v>Grid Only</v>
          </cell>
        </row>
        <row r="1563">
          <cell r="A1563" t="str">
            <v>CTR_866</v>
          </cell>
          <cell r="I1563" t="str">
            <v>Medium Grid + GE</v>
          </cell>
        </row>
        <row r="1564">
          <cell r="A1564" t="str">
            <v>CTR_558</v>
          </cell>
          <cell r="I1564" t="str">
            <v>Good Grid no GE - 8h</v>
          </cell>
        </row>
        <row r="1565">
          <cell r="A1565" t="str">
            <v>CTR_342</v>
          </cell>
          <cell r="I1565" t="str">
            <v>Grid-Gen</v>
          </cell>
        </row>
        <row r="1566">
          <cell r="A1566" t="str">
            <v>CTR_437</v>
          </cell>
          <cell r="I1566" t="str">
            <v>Grid-Gen</v>
          </cell>
        </row>
        <row r="1567">
          <cell r="A1567" t="str">
            <v>CTR_952</v>
          </cell>
          <cell r="I1567" t="str">
            <v>Hybrid Solar - S1</v>
          </cell>
        </row>
        <row r="1568">
          <cell r="A1568" t="str">
            <v>CTR_272</v>
          </cell>
          <cell r="I1568" t="str">
            <v>Grid-Gen</v>
          </cell>
        </row>
        <row r="1569">
          <cell r="A1569" t="str">
            <v>CTR_168</v>
          </cell>
          <cell r="I1569" t="str">
            <v>Grid-Gen</v>
          </cell>
        </row>
        <row r="1570">
          <cell r="A1570" t="str">
            <v>CTR_554</v>
          </cell>
          <cell r="I1570" t="str">
            <v>Grid-Gen</v>
          </cell>
        </row>
        <row r="1571">
          <cell r="A1571" t="str">
            <v>CTR_622</v>
          </cell>
          <cell r="I1571" t="str">
            <v>Grid-Gen</v>
          </cell>
        </row>
        <row r="1572">
          <cell r="A1572" t="str">
            <v>CTR_552</v>
          </cell>
          <cell r="I1572" t="str">
            <v>Grid-Gen</v>
          </cell>
        </row>
        <row r="1573">
          <cell r="A1573" t="str">
            <v>CTR_542</v>
          </cell>
          <cell r="I1573" t="str">
            <v>Grid-Gen</v>
          </cell>
        </row>
        <row r="1574">
          <cell r="A1574" t="str">
            <v>CTR_655</v>
          </cell>
          <cell r="I1574" t="str">
            <v>Good Grid no GE - 8h</v>
          </cell>
        </row>
        <row r="1575">
          <cell r="A1575" t="str">
            <v>ADM_248</v>
          </cell>
        </row>
        <row r="1576">
          <cell r="A1576" t="str">
            <v>CTR_750</v>
          </cell>
          <cell r="I1576" t="str">
            <v>Hybrid Solar - S1</v>
          </cell>
        </row>
        <row r="1577">
          <cell r="A1577" t="str">
            <v>CTR_236</v>
          </cell>
          <cell r="I1577" t="str">
            <v>Grid-Gen</v>
          </cell>
        </row>
        <row r="1578">
          <cell r="A1578" t="str">
            <v>CTR_374</v>
          </cell>
          <cell r="I1578" t="str">
            <v>Grid-Gen</v>
          </cell>
        </row>
        <row r="1579">
          <cell r="A1579" t="str">
            <v>CTR_212</v>
          </cell>
          <cell r="I1579" t="str">
            <v>Grid-Gen</v>
          </cell>
        </row>
        <row r="1580">
          <cell r="A1580" t="str">
            <v>CTR_939</v>
          </cell>
          <cell r="I1580" t="str">
            <v>Good Grid + Solar + GE</v>
          </cell>
        </row>
        <row r="1581">
          <cell r="A1581" t="str">
            <v>CTR_943</v>
          </cell>
          <cell r="I1581" t="str">
            <v>Good Grid + GE</v>
          </cell>
        </row>
        <row r="1582">
          <cell r="A1582" t="str">
            <v>CTR_042</v>
          </cell>
          <cell r="I1582" t="str">
            <v>Grid-Gen</v>
          </cell>
        </row>
        <row r="1583">
          <cell r="A1583" t="str">
            <v>CTR_513</v>
          </cell>
          <cell r="I1583" t="str">
            <v>Grid-Gen</v>
          </cell>
        </row>
        <row r="1584">
          <cell r="A1584" t="str">
            <v>OCM0393</v>
          </cell>
        </row>
        <row r="1585">
          <cell r="A1585" t="str">
            <v>CTR_625</v>
          </cell>
          <cell r="I1585" t="str">
            <v>Grid-Gen</v>
          </cell>
        </row>
        <row r="1586">
          <cell r="A1586" t="str">
            <v>CTR_771</v>
          </cell>
          <cell r="I1586" t="str">
            <v>Good Grid no GE - 8h</v>
          </cell>
        </row>
        <row r="1587">
          <cell r="A1587" t="str">
            <v>CTR_1050</v>
          </cell>
          <cell r="I1587" t="str">
            <v>Good Grid + GE</v>
          </cell>
        </row>
        <row r="1588">
          <cell r="A1588" t="str">
            <v>CTR_777</v>
          </cell>
          <cell r="I1588" t="str">
            <v>Bad Grid + GE</v>
          </cell>
        </row>
        <row r="1589">
          <cell r="A1589" t="str">
            <v>CTR_559</v>
          </cell>
          <cell r="I1589" t="str">
            <v>Good Grid no GE - 8h</v>
          </cell>
        </row>
        <row r="1590">
          <cell r="A1590" t="str">
            <v>CTR_849</v>
          </cell>
          <cell r="I1590" t="str">
            <v>Good Grid no GE - 8h</v>
          </cell>
        </row>
        <row r="1591">
          <cell r="A1591" t="str">
            <v>CTR_078</v>
          </cell>
          <cell r="I1591" t="str">
            <v>Grid-Gen</v>
          </cell>
        </row>
        <row r="1592">
          <cell r="A1592" t="str">
            <v>CTR_556</v>
          </cell>
          <cell r="I1592" t="str">
            <v>Good Grid no GE - 8h</v>
          </cell>
        </row>
        <row r="1593">
          <cell r="A1593" t="str">
            <v>CTR_772</v>
          </cell>
          <cell r="I1593" t="str">
            <v>Good Grid no GE - 8h</v>
          </cell>
        </row>
        <row r="1594">
          <cell r="A1594" t="str">
            <v>CTR_739</v>
          </cell>
          <cell r="I1594" t="str">
            <v>Good Grid + GE</v>
          </cell>
        </row>
        <row r="1595">
          <cell r="A1595" t="str">
            <v>CTR_1107</v>
          </cell>
          <cell r="I1595" t="str">
            <v>Good Grid + GE</v>
          </cell>
        </row>
        <row r="1596">
          <cell r="A1596" t="str">
            <v>CTR_254</v>
          </cell>
          <cell r="I1596" t="str">
            <v>Grid-Gen</v>
          </cell>
        </row>
        <row r="1597">
          <cell r="A1597" t="str">
            <v>CTR_273</v>
          </cell>
          <cell r="I1597" t="str">
            <v>Grid-Gen</v>
          </cell>
        </row>
        <row r="1598">
          <cell r="A1598" t="str">
            <v>CTR_670</v>
          </cell>
          <cell r="I1598" t="str">
            <v>Good Grid + GE</v>
          </cell>
        </row>
        <row r="1599">
          <cell r="A1599" t="str">
            <v>CTR_654</v>
          </cell>
          <cell r="I1599" t="str">
            <v>Good Grid + GE</v>
          </cell>
        </row>
        <row r="1600">
          <cell r="A1600" t="str">
            <v>CTR_671</v>
          </cell>
          <cell r="I1600" t="str">
            <v>Bad Grid + GE</v>
          </cell>
        </row>
        <row r="1601">
          <cell r="A1601" t="str">
            <v>SUD_256</v>
          </cell>
          <cell r="I1601" t="str">
            <v>Grid-Gen</v>
          </cell>
        </row>
        <row r="1602">
          <cell r="A1602" t="str">
            <v>OCM0143</v>
          </cell>
        </row>
        <row r="1603">
          <cell r="A1603" t="str">
            <v>CTR_395</v>
          </cell>
          <cell r="I1603" t="str">
            <v>Grid-Gen</v>
          </cell>
        </row>
        <row r="1604">
          <cell r="A1604" t="str">
            <v>CTR_422</v>
          </cell>
          <cell r="I1604" t="str">
            <v>Grid-Gen</v>
          </cell>
        </row>
        <row r="1605">
          <cell r="A1605" t="str">
            <v>CTR_675</v>
          </cell>
          <cell r="I1605" t="str">
            <v>Hybrid-Gen</v>
          </cell>
        </row>
        <row r="1606">
          <cell r="A1606" t="str">
            <v>CTR_944</v>
          </cell>
          <cell r="I1606" t="str">
            <v>Bad Grid + GE</v>
          </cell>
        </row>
        <row r="1607">
          <cell r="A1607" t="str">
            <v>CTR_564</v>
          </cell>
          <cell r="I1607" t="str">
            <v>Good Grid + GE</v>
          </cell>
        </row>
        <row r="1608">
          <cell r="A1608" t="str">
            <v>CTR_211</v>
          </cell>
          <cell r="I1608" t="str">
            <v>Grid-Gen</v>
          </cell>
        </row>
        <row r="1609">
          <cell r="A1609" t="str">
            <v>CTR_365</v>
          </cell>
          <cell r="I1609" t="str">
            <v>Hybrid-Gen</v>
          </cell>
        </row>
        <row r="1610">
          <cell r="A1610" t="str">
            <v>ADM_068</v>
          </cell>
          <cell r="I1610" t="str">
            <v>Hybrid-Gen</v>
          </cell>
        </row>
        <row r="1611">
          <cell r="A1611" t="str">
            <v>CTR_946</v>
          </cell>
          <cell r="I1611" t="str">
            <v>Good Grid + Solar + GE</v>
          </cell>
        </row>
        <row r="1612">
          <cell r="A1612" t="str">
            <v>CTR_263</v>
          </cell>
          <cell r="I1612" t="str">
            <v>Grid-Gen</v>
          </cell>
        </row>
        <row r="1613">
          <cell r="A1613" t="str">
            <v>CTR_628</v>
          </cell>
          <cell r="I1613" t="str">
            <v>Bad Grid + GE</v>
          </cell>
        </row>
        <row r="1614">
          <cell r="A1614" t="str">
            <v>OCM0475</v>
          </cell>
        </row>
        <row r="1615">
          <cell r="A1615" t="str">
            <v>CTR_650</v>
          </cell>
          <cell r="I1615" t="str">
            <v>Good Grid + GE</v>
          </cell>
        </row>
        <row r="1616">
          <cell r="A1616" t="str">
            <v>CTR_473</v>
          </cell>
          <cell r="I1616" t="str">
            <v>Grid-Gen</v>
          </cell>
        </row>
        <row r="1617">
          <cell r="A1617" t="str">
            <v>CTR_794</v>
          </cell>
          <cell r="I1617" t="str">
            <v>Good Grid + GE</v>
          </cell>
        </row>
        <row r="1618">
          <cell r="A1618" t="str">
            <v>CTR_659</v>
          </cell>
          <cell r="I1618" t="str">
            <v>Good Grid + GE</v>
          </cell>
        </row>
        <row r="1619">
          <cell r="A1619" t="str">
            <v>CTR_517</v>
          </cell>
          <cell r="I1619" t="str">
            <v>Grid-Hybrid-Gen</v>
          </cell>
        </row>
        <row r="1620">
          <cell r="A1620" t="str">
            <v>CTR_247</v>
          </cell>
          <cell r="I1620" t="str">
            <v>Grid-Gen</v>
          </cell>
        </row>
        <row r="1621">
          <cell r="A1621" t="str">
            <v>CTR_379</v>
          </cell>
          <cell r="I1621" t="str">
            <v>Grid-Gen</v>
          </cell>
        </row>
        <row r="1622">
          <cell r="A1622" t="str">
            <v>CTR_469</v>
          </cell>
          <cell r="I1622" t="str">
            <v>Grid-Gen</v>
          </cell>
        </row>
        <row r="1623">
          <cell r="A1623" t="str">
            <v>CTR_341</v>
          </cell>
          <cell r="I1623" t="str">
            <v>Grid-Gen</v>
          </cell>
        </row>
        <row r="1624">
          <cell r="A1624" t="str">
            <v>CTR_872</v>
          </cell>
          <cell r="I1624" t="str">
            <v>Good Grid + GE</v>
          </cell>
        </row>
        <row r="1625">
          <cell r="A1625" t="str">
            <v>CTR_825</v>
          </cell>
          <cell r="I1625" t="str">
            <v>Hybrid Solar - S3</v>
          </cell>
        </row>
        <row r="1626">
          <cell r="A1626" t="str">
            <v>CTR_705</v>
          </cell>
          <cell r="I1626" t="str">
            <v>Good Grid + GE</v>
          </cell>
        </row>
        <row r="1627">
          <cell r="A1627" t="str">
            <v>CTR_214</v>
          </cell>
          <cell r="I1627" t="str">
            <v>Grid-Gen</v>
          </cell>
        </row>
        <row r="1628">
          <cell r="A1628" t="str">
            <v>CTR_621</v>
          </cell>
          <cell r="I1628" t="str">
            <v>Grid-Gen</v>
          </cell>
        </row>
        <row r="1629">
          <cell r="A1629" t="str">
            <v>CTR_315</v>
          </cell>
          <cell r="I1629" t="str">
            <v>Grid-Gen</v>
          </cell>
        </row>
        <row r="1630">
          <cell r="A1630" t="str">
            <v>OST_093</v>
          </cell>
          <cell r="I1630" t="str">
            <v>Solar-Gen</v>
          </cell>
        </row>
        <row r="1631">
          <cell r="A1631" t="str">
            <v>CTR_948</v>
          </cell>
          <cell r="I1631" t="str">
            <v>Good Grid + Solar + GE</v>
          </cell>
        </row>
        <row r="1632">
          <cell r="A1632" t="str">
            <v>CTR_954</v>
          </cell>
          <cell r="I1632" t="str">
            <v>Good Grid + GE</v>
          </cell>
        </row>
        <row r="1633">
          <cell r="A1633" t="str">
            <v>CTR_462</v>
          </cell>
          <cell r="I1633" t="str">
            <v>Grid-Gen</v>
          </cell>
        </row>
        <row r="1634">
          <cell r="A1634" t="str">
            <v>CTR_708</v>
          </cell>
          <cell r="I1634" t="str">
            <v>Good Grid + GE</v>
          </cell>
        </row>
        <row r="1635">
          <cell r="A1635" t="str">
            <v>CTR_674</v>
          </cell>
          <cell r="I1635" t="str">
            <v>Grid-Gen</v>
          </cell>
        </row>
        <row r="1636">
          <cell r="A1636" t="str">
            <v>CTR_668</v>
          </cell>
          <cell r="I1636" t="str">
            <v>Good Grid + Solar + GE</v>
          </cell>
        </row>
        <row r="1637">
          <cell r="A1637" t="str">
            <v>CTR_084</v>
          </cell>
          <cell r="I1637" t="str">
            <v>Grid-Gen</v>
          </cell>
        </row>
        <row r="1638">
          <cell r="A1638" t="str">
            <v>CTR_590</v>
          </cell>
          <cell r="I1638" t="str">
            <v>Grid-Gen</v>
          </cell>
        </row>
        <row r="1639">
          <cell r="A1639" t="str">
            <v>CTR_313</v>
          </cell>
          <cell r="I1639" t="str">
            <v>Grid-Gen</v>
          </cell>
        </row>
        <row r="1640">
          <cell r="A1640" t="str">
            <v>CTR_711</v>
          </cell>
          <cell r="I1640" t="str">
            <v>Good Grid + GE</v>
          </cell>
        </row>
        <row r="1641">
          <cell r="A1641" t="str">
            <v>CTR_791</v>
          </cell>
          <cell r="I1641" t="str">
            <v>HGB</v>
          </cell>
        </row>
        <row r="1642">
          <cell r="A1642" t="str">
            <v>CTR_689</v>
          </cell>
          <cell r="I1642" t="str">
            <v>Good Grid no GE - 8h</v>
          </cell>
        </row>
        <row r="1643">
          <cell r="A1643" t="str">
            <v>CTR_947</v>
          </cell>
          <cell r="I1643" t="str">
            <v>Medium Grid + GE</v>
          </cell>
        </row>
        <row r="1644">
          <cell r="A1644" t="str">
            <v>CTR_651</v>
          </cell>
          <cell r="I1644" t="str">
            <v>Good Grid + GE</v>
          </cell>
        </row>
        <row r="1645">
          <cell r="A1645" t="str">
            <v>CTR_031</v>
          </cell>
          <cell r="I1645" t="str">
            <v>Grid-Gen</v>
          </cell>
        </row>
        <row r="1646">
          <cell r="A1646" t="str">
            <v>SUD_245</v>
          </cell>
          <cell r="I1646" t="str">
            <v>Grid-Gen</v>
          </cell>
        </row>
        <row r="1647">
          <cell r="A1647" t="str">
            <v>CTR_317</v>
          </cell>
          <cell r="I1647" t="str">
            <v>Medium Grid + Solar + GE</v>
          </cell>
        </row>
        <row r="1648">
          <cell r="A1648" t="str">
            <v>CTR_667</v>
          </cell>
          <cell r="I1648" t="str">
            <v>Good Grid + Solar + GE</v>
          </cell>
        </row>
        <row r="1649">
          <cell r="A1649" t="str">
            <v>CTR_712</v>
          </cell>
          <cell r="I1649" t="str">
            <v>Good Grid + GE</v>
          </cell>
        </row>
        <row r="1650">
          <cell r="A1650" t="str">
            <v>CTR_1126</v>
          </cell>
          <cell r="I1650" t="str">
            <v>Hybrid Solar - S1</v>
          </cell>
        </row>
        <row r="1651">
          <cell r="A1651" t="str">
            <v>CTR_709</v>
          </cell>
          <cell r="I1651" t="str">
            <v>Good Grid + GE</v>
          </cell>
        </row>
        <row r="1652">
          <cell r="A1652" t="str">
            <v>CTR_458</v>
          </cell>
          <cell r="I1652" t="str">
            <v>Grid-Gen</v>
          </cell>
        </row>
        <row r="1653">
          <cell r="A1653" t="str">
            <v>CTR_714</v>
          </cell>
          <cell r="I1653" t="str">
            <v>Bad Grid + GE</v>
          </cell>
        </row>
        <row r="1654">
          <cell r="A1654" t="str">
            <v>CTR_631</v>
          </cell>
          <cell r="I1654" t="str">
            <v>Good Grid + Solar + GE</v>
          </cell>
        </row>
        <row r="1655">
          <cell r="A1655" t="str">
            <v>CTR_867</v>
          </cell>
          <cell r="I1655" t="str">
            <v>Bad Grid + GE</v>
          </cell>
        </row>
        <row r="1656">
          <cell r="A1656" t="str">
            <v>OCM0066</v>
          </cell>
        </row>
        <row r="1657">
          <cell r="A1657" t="str">
            <v>CTR_755</v>
          </cell>
          <cell r="I1657" t="str">
            <v>Medium Grid + GE</v>
          </cell>
        </row>
        <row r="1658">
          <cell r="A1658" t="str">
            <v>CTR_629</v>
          </cell>
          <cell r="I1658" t="str">
            <v>Bad Grid + GE</v>
          </cell>
        </row>
        <row r="1659">
          <cell r="A1659" t="str">
            <v>OST_115</v>
          </cell>
          <cell r="I1659" t="str">
            <v>Solar-Gen</v>
          </cell>
        </row>
        <row r="1660">
          <cell r="A1660" t="str">
            <v>CTR_875</v>
          </cell>
          <cell r="I1660" t="str">
            <v>Bad Grid + GE</v>
          </cell>
        </row>
        <row r="1661">
          <cell r="A1661" t="str">
            <v>SUD_235</v>
          </cell>
          <cell r="I1661" t="str">
            <v>Grid-Gen</v>
          </cell>
        </row>
        <row r="1662">
          <cell r="A1662" t="str">
            <v>CTR_663</v>
          </cell>
          <cell r="I1662" t="str">
            <v>Medium Grid + Solar + GE</v>
          </cell>
        </row>
        <row r="1663">
          <cell r="A1663" t="str">
            <v>CTR_896</v>
          </cell>
          <cell r="I1663" t="str">
            <v>HGB</v>
          </cell>
        </row>
        <row r="1664">
          <cell r="A1664" t="str">
            <v>CTR_699</v>
          </cell>
          <cell r="I1664" t="str">
            <v>Grid-Gen</v>
          </cell>
        </row>
        <row r="1665">
          <cell r="A1665" t="str">
            <v>CTR_879</v>
          </cell>
          <cell r="I1665" t="str">
            <v>Medium Grid + GE</v>
          </cell>
        </row>
        <row r="1666">
          <cell r="A1666" t="str">
            <v>OCM0482</v>
          </cell>
        </row>
        <row r="1667">
          <cell r="A1667" t="str">
            <v>CTR_114</v>
          </cell>
          <cell r="I1667" t="str">
            <v>Bad Grid + Solar + GE</v>
          </cell>
        </row>
        <row r="1668">
          <cell r="A1668" t="str">
            <v>CTR_826</v>
          </cell>
          <cell r="I1668" t="str">
            <v>HGB</v>
          </cell>
        </row>
        <row r="1669">
          <cell r="A1669" t="str">
            <v>CTR_036</v>
          </cell>
          <cell r="I1669" t="str">
            <v>Grid-Gen</v>
          </cell>
        </row>
        <row r="1670">
          <cell r="A1670" t="str">
            <v>CTR_032</v>
          </cell>
          <cell r="I1670" t="str">
            <v>Medium Grid + Solar + GE</v>
          </cell>
        </row>
        <row r="1671">
          <cell r="A1671" t="str">
            <v>CTR_653</v>
          </cell>
          <cell r="I1671" t="str">
            <v>Medium Grid + Solar + GE</v>
          </cell>
        </row>
        <row r="1672">
          <cell r="A1672" t="str">
            <v>CTR_464</v>
          </cell>
          <cell r="I1672" t="str">
            <v>Grid-Gen</v>
          </cell>
        </row>
        <row r="1673">
          <cell r="A1673" t="str">
            <v>CTR_405</v>
          </cell>
          <cell r="I1673" t="str">
            <v>Hybrid-Gen</v>
          </cell>
        </row>
        <row r="1674">
          <cell r="A1674" t="str">
            <v>OCM0001</v>
          </cell>
        </row>
        <row r="1675">
          <cell r="A1675" t="str">
            <v>CTR_180</v>
          </cell>
          <cell r="I1675" t="str">
            <v>Hybrid-Gen</v>
          </cell>
        </row>
        <row r="1676">
          <cell r="A1676" t="str">
            <v>CTR_780</v>
          </cell>
          <cell r="I1676" t="str">
            <v>Bad Grid + GE</v>
          </cell>
        </row>
        <row r="1677">
          <cell r="A1677" t="str">
            <v>OCM0525</v>
          </cell>
        </row>
        <row r="1678">
          <cell r="A1678" t="str">
            <v>CTR_349</v>
          </cell>
          <cell r="I1678" t="str">
            <v>Grid-Gen</v>
          </cell>
        </row>
        <row r="1679">
          <cell r="A1679" t="str">
            <v>OCM0040</v>
          </cell>
        </row>
        <row r="1680">
          <cell r="A1680" t="str">
            <v>OCM0459</v>
          </cell>
        </row>
        <row r="1681">
          <cell r="A1681" t="str">
            <v>CTR_299</v>
          </cell>
          <cell r="I1681" t="str">
            <v>Gen Only</v>
          </cell>
        </row>
        <row r="1682">
          <cell r="A1682" t="str">
            <v>OCM0391</v>
          </cell>
        </row>
        <row r="1683">
          <cell r="A1683" t="str">
            <v>OCM0392</v>
          </cell>
        </row>
        <row r="1684">
          <cell r="A1684" t="str">
            <v>CTR_673</v>
          </cell>
          <cell r="I1684" t="str">
            <v>Grid-Solar-Gen</v>
          </cell>
        </row>
        <row r="1685">
          <cell r="A1685" t="str">
            <v>OCM0033</v>
          </cell>
        </row>
        <row r="1686">
          <cell r="A1686" t="str">
            <v>OCM0268</v>
          </cell>
        </row>
        <row r="1687">
          <cell r="A1687" t="str">
            <v>CTR_835</v>
          </cell>
          <cell r="I1687" t="str">
            <v>Medium Grid + GE</v>
          </cell>
        </row>
        <row r="1688">
          <cell r="A1688" t="str">
            <v>OCM0375</v>
          </cell>
        </row>
        <row r="1689">
          <cell r="A1689" t="str">
            <v>CTR_757</v>
          </cell>
          <cell r="I1689" t="str">
            <v>Solar-Gen</v>
          </cell>
        </row>
        <row r="1690">
          <cell r="A1690" t="str">
            <v>SUD_066</v>
          </cell>
          <cell r="I1690" t="str">
            <v>Grid-Hybrid-Gen</v>
          </cell>
        </row>
        <row r="1691">
          <cell r="A1691" t="str">
            <v>CTR_795</v>
          </cell>
          <cell r="I1691" t="str">
            <v>Hybrid Solar - S1</v>
          </cell>
        </row>
        <row r="1692">
          <cell r="A1692" t="str">
            <v>OCM0395</v>
          </cell>
        </row>
        <row r="1693">
          <cell r="A1693" t="str">
            <v>CTR_053</v>
          </cell>
          <cell r="I1693" t="str">
            <v>Grid-Gen</v>
          </cell>
        </row>
        <row r="1694">
          <cell r="A1694" t="str">
            <v>OCM0524</v>
          </cell>
        </row>
        <row r="1695">
          <cell r="A1695" t="str">
            <v>OCM0373</v>
          </cell>
        </row>
        <row r="1696">
          <cell r="A1696" t="str">
            <v>OCM0374</v>
          </cell>
        </row>
        <row r="1697">
          <cell r="A1697" t="str">
            <v>CTR_147</v>
          </cell>
          <cell r="I1697" t="str">
            <v>Grid-Hybrid-Gen</v>
          </cell>
        </row>
        <row r="1698">
          <cell r="A1698" t="str">
            <v>OCM0523</v>
          </cell>
        </row>
        <row r="1699">
          <cell r="A1699" t="str">
            <v>OST_092</v>
          </cell>
          <cell r="I1699" t="str">
            <v>Hybrid-Gen</v>
          </cell>
        </row>
        <row r="1700">
          <cell r="A1700" t="str">
            <v>SUD_237</v>
          </cell>
          <cell r="I1700" t="str">
            <v>Gen Only</v>
          </cell>
        </row>
        <row r="1701">
          <cell r="A1701" t="str">
            <v>CTR_166</v>
          </cell>
          <cell r="I1701" t="str">
            <v>Hybrid-Gen</v>
          </cell>
        </row>
        <row r="1702">
          <cell r="A1702" t="str">
            <v>OCM0527</v>
          </cell>
        </row>
        <row r="1703">
          <cell r="A1703" t="str">
            <v>ADM_006</v>
          </cell>
          <cell r="I1703" t="str">
            <v>Medium Grid + GE</v>
          </cell>
        </row>
        <row r="1704">
          <cell r="A1704" t="str">
            <v>SUD_078</v>
          </cell>
          <cell r="I1704" t="str">
            <v>Medium Grid + GE</v>
          </cell>
        </row>
        <row r="1705">
          <cell r="A1705" t="str">
            <v>CTR_880</v>
          </cell>
          <cell r="I1705" t="str">
            <v>Good Grid + GE</v>
          </cell>
        </row>
        <row r="1706">
          <cell r="A1706" t="str">
            <v>OCM0221</v>
          </cell>
        </row>
        <row r="1707">
          <cell r="A1707" t="str">
            <v>CTR_363</v>
          </cell>
          <cell r="I1707" t="str">
            <v>Grid-Gen</v>
          </cell>
        </row>
        <row r="1708">
          <cell r="A1708" t="str">
            <v>OCM0261</v>
          </cell>
        </row>
        <row r="1709">
          <cell r="A1709" t="str">
            <v>SUD_012</v>
          </cell>
          <cell r="I1709" t="str">
            <v>Grid-Gen</v>
          </cell>
        </row>
        <row r="1710">
          <cell r="A1710" t="str">
            <v>OCM0260</v>
          </cell>
        </row>
        <row r="1711">
          <cell r="A1711" t="str">
            <v>ADM_246</v>
          </cell>
        </row>
        <row r="1712">
          <cell r="A1712" t="str">
            <v>OCM0495</v>
          </cell>
        </row>
        <row r="1713">
          <cell r="A1713" t="str">
            <v>CTR_112</v>
          </cell>
          <cell r="I1713" t="str">
            <v>Grid-Gen</v>
          </cell>
        </row>
        <row r="1714">
          <cell r="A1714" t="str">
            <v>CTR_134</v>
          </cell>
          <cell r="I1714" t="str">
            <v>Grid-Gen</v>
          </cell>
        </row>
        <row r="1715">
          <cell r="A1715" t="str">
            <v>CTR_856</v>
          </cell>
          <cell r="I1715" t="str">
            <v>Grid-Gen</v>
          </cell>
        </row>
        <row r="1716">
          <cell r="A1716" t="str">
            <v>CTR_187</v>
          </cell>
          <cell r="I1716" t="str">
            <v>Grid-Gen</v>
          </cell>
        </row>
        <row r="1717">
          <cell r="A1717" t="str">
            <v>CTR_348</v>
          </cell>
        </row>
        <row r="1718">
          <cell r="A1718" t="str">
            <v>OCM0225</v>
          </cell>
        </row>
        <row r="1719">
          <cell r="A1719" t="str">
            <v>OCM0484</v>
          </cell>
        </row>
        <row r="1720">
          <cell r="A1720" t="str">
            <v>OCM0271</v>
          </cell>
        </row>
        <row r="1721">
          <cell r="A1721" t="str">
            <v>CTR_111</v>
          </cell>
          <cell r="I1721" t="str">
            <v>Grid-Gen</v>
          </cell>
        </row>
        <row r="1722">
          <cell r="A1722" t="str">
            <v>OCM0211</v>
          </cell>
        </row>
        <row r="1723">
          <cell r="A1723" t="str">
            <v>CTR_030</v>
          </cell>
          <cell r="I1723" t="str">
            <v>Hybrid Solar - S1</v>
          </cell>
        </row>
        <row r="1724">
          <cell r="A1724" t="str">
            <v>OCM0489</v>
          </cell>
        </row>
        <row r="1725">
          <cell r="A1725" t="str">
            <v>OCM0546</v>
          </cell>
        </row>
        <row r="1726">
          <cell r="A1726" t="str">
            <v>OCM0476</v>
          </cell>
        </row>
        <row r="1727">
          <cell r="A1727" t="str">
            <v>CTR_510</v>
          </cell>
          <cell r="I1727" t="str">
            <v>Good Grid no GE - 8h</v>
          </cell>
        </row>
        <row r="1728">
          <cell r="A1728" t="str">
            <v>OCM0485</v>
          </cell>
        </row>
        <row r="1729">
          <cell r="A1729" t="str">
            <v>SUD_206</v>
          </cell>
        </row>
        <row r="1730">
          <cell r="A1730" t="str">
            <v>SUD_122</v>
          </cell>
          <cell r="I1730" t="str">
            <v>HGB</v>
          </cell>
        </row>
        <row r="1731">
          <cell r="A1731" t="str">
            <v>OCM0494</v>
          </cell>
        </row>
        <row r="1732">
          <cell r="A1732" t="str">
            <v>ADM_154</v>
          </cell>
          <cell r="I1732" t="str">
            <v>Solar-Gen</v>
          </cell>
        </row>
        <row r="1733">
          <cell r="A1733" t="str">
            <v>CTR_636</v>
          </cell>
          <cell r="I1733" t="str">
            <v>Hybrid Solar - S3</v>
          </cell>
        </row>
        <row r="1734">
          <cell r="A1734" t="str">
            <v>CTR_893</v>
          </cell>
          <cell r="I1734" t="str">
            <v>Hybrid Solar - S3</v>
          </cell>
        </row>
        <row r="1735">
          <cell r="A1735" t="str">
            <v>SUD_050</v>
          </cell>
          <cell r="I1735" t="str">
            <v>Grid-Hybrid-Gen</v>
          </cell>
        </row>
        <row r="1736">
          <cell r="A1736" t="str">
            <v>OCM0256</v>
          </cell>
        </row>
        <row r="1737">
          <cell r="A1737" t="str">
            <v>SUD_099</v>
          </cell>
          <cell r="I1737" t="str">
            <v>HGB</v>
          </cell>
        </row>
        <row r="1738">
          <cell r="A1738" t="str">
            <v>SUD_239</v>
          </cell>
          <cell r="I1738" t="str">
            <v>Grid-Gen</v>
          </cell>
        </row>
        <row r="1739">
          <cell r="A1739" t="str">
            <v>SUD_224</v>
          </cell>
          <cell r="I1739" t="str">
            <v>Grid-Gen</v>
          </cell>
        </row>
        <row r="1740">
          <cell r="A1740" t="str">
            <v>SUD_228</v>
          </cell>
          <cell r="I1740" t="str">
            <v>Grid-Gen</v>
          </cell>
        </row>
        <row r="1741">
          <cell r="A1741" t="str">
            <v>SUD_103</v>
          </cell>
          <cell r="I1741" t="str">
            <v>Good Grid + GE</v>
          </cell>
        </row>
        <row r="1742">
          <cell r="A1742" t="str">
            <v>ADM_144</v>
          </cell>
          <cell r="I1742" t="str">
            <v>Hybrid-Gen</v>
          </cell>
        </row>
        <row r="1743">
          <cell r="A1743" t="str">
            <v>SUD_260</v>
          </cell>
          <cell r="I1743" t="str">
            <v>Medium Grid + GE</v>
          </cell>
        </row>
        <row r="1744">
          <cell r="A1744" t="str">
            <v>CTR_904</v>
          </cell>
          <cell r="I1744" t="str">
            <v>Hybrid Solar - S3</v>
          </cell>
        </row>
        <row r="1745">
          <cell r="A1745" t="str">
            <v>ADM_244</v>
          </cell>
        </row>
        <row r="1746">
          <cell r="A1746" t="str">
            <v>SUD_018</v>
          </cell>
          <cell r="I1746" t="str">
            <v>Medium Grid + Solar + GE</v>
          </cell>
        </row>
        <row r="1747">
          <cell r="A1747" t="str">
            <v>OCM0199</v>
          </cell>
        </row>
        <row r="1748">
          <cell r="A1748" t="str">
            <v>OCM0528</v>
          </cell>
        </row>
        <row r="1749">
          <cell r="A1749" t="str">
            <v>SUD_258</v>
          </cell>
          <cell r="I1749" t="str">
            <v>Grid-Gen</v>
          </cell>
        </row>
        <row r="1750">
          <cell r="A1750" t="str">
            <v>CTR_167</v>
          </cell>
          <cell r="I1750" t="str">
            <v>Hybrid-Gen</v>
          </cell>
        </row>
        <row r="1751">
          <cell r="A1751" t="str">
            <v>OCM0478</v>
          </cell>
        </row>
        <row r="1752">
          <cell r="A1752" t="str">
            <v>OCM0480</v>
          </cell>
        </row>
        <row r="1753">
          <cell r="A1753" t="str">
            <v>CTR_892</v>
          </cell>
          <cell r="I1753" t="str">
            <v>Hybrid Solar - S3</v>
          </cell>
        </row>
        <row r="1754">
          <cell r="A1754" t="str">
            <v>CTR_910</v>
          </cell>
          <cell r="I1754" t="str">
            <v>Grid-Gen-Lithium</v>
          </cell>
        </row>
        <row r="1755">
          <cell r="A1755" t="str">
            <v>OCM0016</v>
          </cell>
        </row>
        <row r="1756">
          <cell r="A1756" t="str">
            <v>ADM_163</v>
          </cell>
          <cell r="I1756" t="str">
            <v>Hybrid Solar - S3</v>
          </cell>
        </row>
        <row r="1757">
          <cell r="A1757" t="str">
            <v>OCM0281</v>
          </cell>
        </row>
        <row r="1758">
          <cell r="A1758" t="str">
            <v>SUD_130</v>
          </cell>
          <cell r="I1758" t="str">
            <v>Hybrid Solar - S3</v>
          </cell>
        </row>
        <row r="1759">
          <cell r="A1759" t="str">
            <v>SUD_119</v>
          </cell>
          <cell r="I1759" t="str">
            <v>Hybrid Solar - S1</v>
          </cell>
        </row>
        <row r="1760">
          <cell r="A1760" t="str">
            <v>OCM0533</v>
          </cell>
        </row>
        <row r="1761">
          <cell r="A1761" t="str">
            <v>CTR_306</v>
          </cell>
          <cell r="I1761" t="str">
            <v>Grid-Gen</v>
          </cell>
        </row>
        <row r="1762">
          <cell r="A1762" t="str">
            <v>SUD_249</v>
          </cell>
          <cell r="I1762" t="str">
            <v>Grid-Gen</v>
          </cell>
        </row>
        <row r="1763">
          <cell r="A1763" t="str">
            <v>OCM0262</v>
          </cell>
        </row>
        <row r="1764">
          <cell r="A1764" t="str">
            <v>OCM0177</v>
          </cell>
        </row>
        <row r="1765">
          <cell r="A1765" t="str">
            <v>OCM0041</v>
          </cell>
        </row>
        <row r="1766">
          <cell r="A1766" t="str">
            <v>ADM_153</v>
          </cell>
          <cell r="I1766" t="str">
            <v>Hybrid-Gen</v>
          </cell>
        </row>
        <row r="1767">
          <cell r="A1767" t="str">
            <v>OCM0259</v>
          </cell>
        </row>
        <row r="1768">
          <cell r="A1768" t="str">
            <v>CTR_300</v>
          </cell>
          <cell r="I1768" t="str">
            <v>Hybrid-Gen</v>
          </cell>
        </row>
        <row r="1769">
          <cell r="A1769" t="str">
            <v>OCM0257</v>
          </cell>
        </row>
        <row r="1770">
          <cell r="A1770" t="str">
            <v>CTR_220</v>
          </cell>
          <cell r="I1770" t="str">
            <v>Grid-Gen</v>
          </cell>
        </row>
        <row r="1771">
          <cell r="A1771" t="str">
            <v>CTR_225</v>
          </cell>
          <cell r="I1771" t="str">
            <v>Grid-Gen</v>
          </cell>
        </row>
        <row r="1772">
          <cell r="A1772" t="str">
            <v>SUD_062</v>
          </cell>
          <cell r="I1772" t="str">
            <v>Grid-Gen</v>
          </cell>
        </row>
        <row r="1773">
          <cell r="A1773" t="str">
            <v>OCM0255</v>
          </cell>
        </row>
        <row r="1774">
          <cell r="A1774" t="str">
            <v>OCM0254</v>
          </cell>
        </row>
        <row r="1775">
          <cell r="A1775" t="str">
            <v>CTR_823</v>
          </cell>
          <cell r="I1775" t="str">
            <v>Hybrid Solar - S1</v>
          </cell>
        </row>
        <row r="1776">
          <cell r="A1776" t="str">
            <v>CTR_506</v>
          </cell>
          <cell r="I1776" t="str">
            <v>Grid-Gen</v>
          </cell>
        </row>
        <row r="1777">
          <cell r="A1777" t="str">
            <v>CTR_298</v>
          </cell>
          <cell r="I1777" t="str">
            <v>Hybrid-Gen</v>
          </cell>
        </row>
        <row r="1778">
          <cell r="A1778" t="str">
            <v>CTR_152</v>
          </cell>
          <cell r="I1778" t="str">
            <v>Grid-Gen</v>
          </cell>
        </row>
        <row r="1779">
          <cell r="A1779" t="str">
            <v>OCM0412</v>
          </cell>
        </row>
        <row r="1780">
          <cell r="A1780" t="str">
            <v>OCM0453</v>
          </cell>
        </row>
        <row r="1781">
          <cell r="A1781" t="str">
            <v>OCM0483</v>
          </cell>
        </row>
        <row r="1782">
          <cell r="A1782" t="str">
            <v>EST_007</v>
          </cell>
          <cell r="I1782" t="str">
            <v>Hybrid Solar - S1</v>
          </cell>
        </row>
        <row r="1783">
          <cell r="A1783" t="str">
            <v>SUD_069</v>
          </cell>
          <cell r="I1783" t="str">
            <v>Gen Only</v>
          </cell>
        </row>
        <row r="1784">
          <cell r="A1784" t="str">
            <v>ADM_043</v>
          </cell>
          <cell r="I1784" t="str">
            <v>Solar-Gen</v>
          </cell>
        </row>
        <row r="1785">
          <cell r="A1785" t="str">
            <v>OCM0111</v>
          </cell>
        </row>
        <row r="1786">
          <cell r="A1786" t="str">
            <v>OCM0531</v>
          </cell>
        </row>
        <row r="1787">
          <cell r="A1787" t="str">
            <v>CTR_406</v>
          </cell>
          <cell r="I1787" t="str">
            <v>Solar-Gen</v>
          </cell>
        </row>
        <row r="1788">
          <cell r="A1788" t="str">
            <v>CTR_146</v>
          </cell>
          <cell r="I1788" t="str">
            <v>Grid-Gen</v>
          </cell>
        </row>
        <row r="1789">
          <cell r="A1789" t="str">
            <v>CTR_142</v>
          </cell>
          <cell r="I1789" t="str">
            <v>Bad Grid + GE</v>
          </cell>
        </row>
        <row r="1790">
          <cell r="A1790" t="str">
            <v>ADM_130</v>
          </cell>
          <cell r="I1790" t="str">
            <v>Hybrid Solar - S3</v>
          </cell>
        </row>
        <row r="1791">
          <cell r="A1791" t="str">
            <v>OCM0220</v>
          </cell>
        </row>
        <row r="1792">
          <cell r="A1792" t="str">
            <v>OCM0095</v>
          </cell>
        </row>
        <row r="1793">
          <cell r="A1793" t="str">
            <v>SUD_251</v>
          </cell>
          <cell r="I1793" t="str">
            <v>Hybrid-Gen</v>
          </cell>
        </row>
        <row r="1794">
          <cell r="A1794" t="str">
            <v>OCM0413</v>
          </cell>
        </row>
        <row r="1795">
          <cell r="A1795" t="str">
            <v>SUD_106</v>
          </cell>
          <cell r="I1795" t="str">
            <v>Hybrid Solar - S3</v>
          </cell>
        </row>
        <row r="1796">
          <cell r="A1796" t="str">
            <v>SUD_003</v>
          </cell>
          <cell r="I1796" t="str">
            <v>Bad Grid + Solar + GE</v>
          </cell>
        </row>
        <row r="1797">
          <cell r="A1797" t="str">
            <v>OCM0235</v>
          </cell>
        </row>
        <row r="1798">
          <cell r="A1798" t="str">
            <v>CTR_301</v>
          </cell>
          <cell r="I1798" t="str">
            <v>Hybrid-Gen</v>
          </cell>
        </row>
        <row r="1799">
          <cell r="A1799" t="str">
            <v>CTR_302</v>
          </cell>
          <cell r="I1799" t="str">
            <v>Hybrid-Gen</v>
          </cell>
        </row>
        <row r="1800">
          <cell r="A1800" t="str">
            <v>OCM0032</v>
          </cell>
        </row>
        <row r="1801">
          <cell r="A1801" t="str">
            <v>CTR_143</v>
          </cell>
          <cell r="I1801" t="str">
            <v>Solar-Gen</v>
          </cell>
        </row>
        <row r="1802">
          <cell r="A1802" t="str">
            <v>CTR_335</v>
          </cell>
          <cell r="I1802" t="str">
            <v>Grid-Gen</v>
          </cell>
        </row>
        <row r="1803">
          <cell r="A1803" t="str">
            <v>OCM0219</v>
          </cell>
        </row>
        <row r="1804">
          <cell r="A1804" t="str">
            <v>OCM0019</v>
          </cell>
        </row>
        <row r="1805">
          <cell r="A1805" t="str">
            <v>ADM_075</v>
          </cell>
          <cell r="I1805" t="str">
            <v>Hybrid-Gen</v>
          </cell>
        </row>
        <row r="1806">
          <cell r="A1806" t="str">
            <v>SUD_160</v>
          </cell>
          <cell r="I1806" t="str">
            <v>HGB</v>
          </cell>
        </row>
        <row r="1807">
          <cell r="A1807" t="str">
            <v>OCM0047</v>
          </cell>
        </row>
        <row r="1808">
          <cell r="A1808" t="str">
            <v>CTR_307</v>
          </cell>
          <cell r="I1808" t="str">
            <v>Grid-Gen</v>
          </cell>
        </row>
        <row r="1809">
          <cell r="A1809" t="str">
            <v>CTR_181</v>
          </cell>
          <cell r="I1809" t="str">
            <v>Bad Grid + GE</v>
          </cell>
        </row>
        <row r="1810">
          <cell r="A1810" t="str">
            <v>OCM0097</v>
          </cell>
        </row>
        <row r="1811">
          <cell r="A1811" t="str">
            <v>ADM_099</v>
          </cell>
          <cell r="I1811" t="str">
            <v>Solar-Gen</v>
          </cell>
        </row>
        <row r="1812">
          <cell r="A1812" t="str">
            <v>CTR_138</v>
          </cell>
          <cell r="I1812" t="str">
            <v>Grid-Gen</v>
          </cell>
        </row>
        <row r="1813">
          <cell r="A1813" t="str">
            <v>CTR_033</v>
          </cell>
          <cell r="I1813" t="str">
            <v>Medium Grid + Solar + GE</v>
          </cell>
        </row>
        <row r="1814">
          <cell r="A1814" t="str">
            <v>ADM_128</v>
          </cell>
          <cell r="I1814" t="str">
            <v>Hybrid-Gen</v>
          </cell>
        </row>
        <row r="1815">
          <cell r="A1815" t="str">
            <v>CTR_303</v>
          </cell>
          <cell r="I1815" t="str">
            <v>Hybrid-Gen</v>
          </cell>
        </row>
        <row r="1816">
          <cell r="A1816" t="str">
            <v>OCM0021</v>
          </cell>
        </row>
        <row r="1817">
          <cell r="A1817" t="str">
            <v>CTR_367</v>
          </cell>
          <cell r="I1817" t="str">
            <v>Solar-Gen</v>
          </cell>
        </row>
        <row r="1818">
          <cell r="A1818" t="str">
            <v>SUD_055</v>
          </cell>
          <cell r="I1818" t="str">
            <v>Good Grid no GE - 8h</v>
          </cell>
        </row>
        <row r="1819">
          <cell r="A1819" t="str">
            <v>SUD_232</v>
          </cell>
          <cell r="I1819" t="str">
            <v>Hybrid-Gen</v>
          </cell>
        </row>
        <row r="1820">
          <cell r="A1820" t="str">
            <v>SUD_098</v>
          </cell>
          <cell r="I1820" t="str">
            <v>Good Grid no GE - 12h</v>
          </cell>
        </row>
        <row r="1821">
          <cell r="A1821" t="str">
            <v>CTR_434</v>
          </cell>
          <cell r="I1821" t="str">
            <v>Hybrid Solar - S1</v>
          </cell>
        </row>
        <row r="1822">
          <cell r="A1822" t="str">
            <v>OCM0163</v>
          </cell>
        </row>
        <row r="1823">
          <cell r="A1823" t="str">
            <v>CTR_353</v>
          </cell>
          <cell r="I1823" t="str">
            <v>Grid-Gen</v>
          </cell>
        </row>
        <row r="1824">
          <cell r="A1824" t="str">
            <v>OCM0088</v>
          </cell>
        </row>
        <row r="1825">
          <cell r="A1825" t="str">
            <v>OCM0087</v>
          </cell>
        </row>
        <row r="1826">
          <cell r="A1826" t="str">
            <v>OCM0529</v>
          </cell>
        </row>
        <row r="1827">
          <cell r="A1827" t="str">
            <v>SUD_052</v>
          </cell>
          <cell r="I1827" t="str">
            <v>Grid-Gen</v>
          </cell>
        </row>
        <row r="1828">
          <cell r="A1828" t="str">
            <v>SUD_204</v>
          </cell>
        </row>
        <row r="1829">
          <cell r="A1829" t="str">
            <v>OCM0350</v>
          </cell>
        </row>
        <row r="1830">
          <cell r="A1830" t="str">
            <v>OCM0120</v>
          </cell>
        </row>
        <row r="1831">
          <cell r="A1831" t="str">
            <v>CTR_891</v>
          </cell>
          <cell r="I1831" t="str">
            <v>HGB</v>
          </cell>
        </row>
        <row r="1832">
          <cell r="A1832" t="str">
            <v>OCM0139</v>
          </cell>
        </row>
        <row r="1833">
          <cell r="A1833" t="str">
            <v>ADM_024</v>
          </cell>
          <cell r="I1833" t="str">
            <v>Hybrid-Gen</v>
          </cell>
        </row>
        <row r="1834">
          <cell r="A1834" t="str">
            <v>ADM_055</v>
          </cell>
          <cell r="I1834" t="str">
            <v>Solar-Gen</v>
          </cell>
        </row>
        <row r="1835">
          <cell r="A1835" t="str">
            <v>OCM0145</v>
          </cell>
        </row>
        <row r="1836">
          <cell r="A1836" t="str">
            <v>OCM0530</v>
          </cell>
        </row>
        <row r="1837">
          <cell r="A1837" t="str">
            <v>OCM0497</v>
          </cell>
        </row>
        <row r="1838">
          <cell r="A1838" t="str">
            <v>OCM0027</v>
          </cell>
        </row>
        <row r="1839">
          <cell r="A1839" t="str">
            <v>OCM0138</v>
          </cell>
        </row>
        <row r="1840">
          <cell r="A1840" t="str">
            <v>ADM_054</v>
          </cell>
          <cell r="I1840" t="str">
            <v>Hybrid-Gen</v>
          </cell>
        </row>
        <row r="1841">
          <cell r="A1841" t="str">
            <v>SUD_233</v>
          </cell>
          <cell r="I1841" t="str">
            <v>Hybrid-Gen</v>
          </cell>
        </row>
        <row r="1842">
          <cell r="A1842" t="str">
            <v>ADM_064</v>
          </cell>
          <cell r="I1842" t="str">
            <v>Hybrid-Gen</v>
          </cell>
        </row>
        <row r="1843">
          <cell r="A1843" t="str">
            <v>CTR_139</v>
          </cell>
          <cell r="I1843" t="str">
            <v>Hybrid Solar - S2</v>
          </cell>
        </row>
        <row r="1844">
          <cell r="A1844" t="str">
            <v>OCM0496</v>
          </cell>
        </row>
        <row r="1845">
          <cell r="A1845" t="str">
            <v>ADM_044</v>
          </cell>
          <cell r="I1845" t="str">
            <v>Grid-Gen</v>
          </cell>
        </row>
        <row r="1846">
          <cell r="A1846" t="str">
            <v>CTR_454</v>
          </cell>
          <cell r="I1846" t="str">
            <v>Hybrid Solar - S3</v>
          </cell>
        </row>
        <row r="1847">
          <cell r="A1847" t="str">
            <v>SUD_243</v>
          </cell>
          <cell r="I1847" t="str">
            <v>Hybrid Solar - S2</v>
          </cell>
        </row>
        <row r="1848">
          <cell r="A1848" t="str">
            <v>ADM_103</v>
          </cell>
          <cell r="I1848" t="str">
            <v>Hybrid-Gen</v>
          </cell>
        </row>
        <row r="1849">
          <cell r="A1849" t="str">
            <v>OCM0252</v>
          </cell>
        </row>
        <row r="1850">
          <cell r="A1850" t="str">
            <v>ADM_105</v>
          </cell>
          <cell r="I1850" t="str">
            <v>Grid-Gen</v>
          </cell>
        </row>
        <row r="1851">
          <cell r="A1851" t="str">
            <v>OCM0137</v>
          </cell>
        </row>
        <row r="1852">
          <cell r="A1852" t="str">
            <v>ADM_067</v>
          </cell>
          <cell r="I1852" t="str">
            <v>Hybrid-Gen</v>
          </cell>
        </row>
        <row r="1853">
          <cell r="A1853" t="str">
            <v>ADM_814</v>
          </cell>
          <cell r="I1853" t="str">
            <v>Grid-Gen</v>
          </cell>
        </row>
        <row r="1854">
          <cell r="A1854" t="str">
            <v>ADM_038</v>
          </cell>
          <cell r="I1854" t="str">
            <v>Hybrid Solar - S2</v>
          </cell>
        </row>
        <row r="1855">
          <cell r="A1855" t="str">
            <v>OCM0416</v>
          </cell>
        </row>
        <row r="1856">
          <cell r="A1856" t="str">
            <v>ADM_011</v>
          </cell>
          <cell r="I1856" t="str">
            <v>Grid-Gen</v>
          </cell>
        </row>
        <row r="1857">
          <cell r="A1857" t="str">
            <v>EST_067</v>
          </cell>
          <cell r="I1857" t="str">
            <v>Grid-Hybrid-Gen</v>
          </cell>
        </row>
        <row r="1858">
          <cell r="A1858" t="str">
            <v>SUD_014</v>
          </cell>
          <cell r="I1858" t="str">
            <v>Medium Grid + Solar + GE</v>
          </cell>
        </row>
        <row r="1859">
          <cell r="A1859" t="str">
            <v>SUD_064</v>
          </cell>
          <cell r="I1859" t="str">
            <v>Grid-Gen</v>
          </cell>
        </row>
        <row r="1860">
          <cell r="A1860" t="str">
            <v>CTR_141</v>
          </cell>
          <cell r="I1860" t="str">
            <v>Solar-Gen</v>
          </cell>
        </row>
        <row r="1861">
          <cell r="A1861" t="str">
            <v>SUD_231</v>
          </cell>
          <cell r="I1861" t="str">
            <v>Hybrid-Gen</v>
          </cell>
        </row>
        <row r="1862">
          <cell r="A1862" t="str">
            <v>OCM0003</v>
          </cell>
        </row>
        <row r="1863">
          <cell r="A1863" t="str">
            <v>ADM_098</v>
          </cell>
          <cell r="I1863" t="str">
            <v>Solar-Gen</v>
          </cell>
        </row>
        <row r="1864">
          <cell r="A1864" t="str">
            <v>EST_057</v>
          </cell>
          <cell r="I1864" t="str">
            <v>Grid-Gen</v>
          </cell>
        </row>
        <row r="1865">
          <cell r="A1865" t="str">
            <v>CTR_290</v>
          </cell>
          <cell r="I1865" t="str">
            <v>Hybrid Solar - S1</v>
          </cell>
        </row>
        <row r="1866">
          <cell r="A1866" t="str">
            <v>EST_017</v>
          </cell>
          <cell r="I1866" t="str">
            <v>Grid-Hybrid-Gen</v>
          </cell>
        </row>
        <row r="1867">
          <cell r="A1867" t="str">
            <v>SUD_252</v>
          </cell>
          <cell r="I1867" t="str">
            <v>Hybrid-Gen</v>
          </cell>
        </row>
        <row r="1868">
          <cell r="A1868" t="str">
            <v>ADM_109</v>
          </cell>
          <cell r="I1868" t="str">
            <v>Grid-Gen</v>
          </cell>
        </row>
        <row r="1869">
          <cell r="A1869" t="str">
            <v>NRD_055</v>
          </cell>
          <cell r="I1869" t="str">
            <v>Solar-Gen</v>
          </cell>
        </row>
        <row r="1870">
          <cell r="A1870" t="str">
            <v>OCM0031</v>
          </cell>
        </row>
        <row r="1871">
          <cell r="A1871" t="str">
            <v>OCM0069</v>
          </cell>
        </row>
        <row r="1872">
          <cell r="A1872" t="str">
            <v>NUR0017</v>
          </cell>
        </row>
        <row r="1873">
          <cell r="A1873" t="str">
            <v>CTR_169</v>
          </cell>
          <cell r="I1873" t="str">
            <v>Solar-Gen</v>
          </cell>
        </row>
        <row r="1874">
          <cell r="A1874" t="str">
            <v>EST_046</v>
          </cell>
          <cell r="I1874" t="str">
            <v>Solar-Gen</v>
          </cell>
        </row>
        <row r="1875">
          <cell r="A1875" t="str">
            <v>CTR_233</v>
          </cell>
          <cell r="I1875" t="str">
            <v>Bad Grid + Solar + GE</v>
          </cell>
        </row>
        <row r="1876">
          <cell r="A1876" t="str">
            <v>OCM0096</v>
          </cell>
        </row>
        <row r="1877">
          <cell r="A1877" t="str">
            <v>OCM0156</v>
          </cell>
        </row>
        <row r="1878">
          <cell r="A1878" t="str">
            <v>SUD_244</v>
          </cell>
          <cell r="I1878" t="str">
            <v>Hybrid-Gen</v>
          </cell>
        </row>
        <row r="1879">
          <cell r="A1879" t="str">
            <v>NUR0035</v>
          </cell>
        </row>
        <row r="1880">
          <cell r="A1880" t="str">
            <v>OCM0492</v>
          </cell>
        </row>
        <row r="1881">
          <cell r="A1881" t="str">
            <v>OCM0298</v>
          </cell>
        </row>
        <row r="1882">
          <cell r="A1882" t="str">
            <v>OCM0144</v>
          </cell>
        </row>
        <row r="1883">
          <cell r="A1883" t="str">
            <v>ADM_041</v>
          </cell>
          <cell r="I1883" t="str">
            <v>Hybrid-Gen</v>
          </cell>
        </row>
        <row r="1884">
          <cell r="A1884" t="str">
            <v>CTR_894</v>
          </cell>
          <cell r="I1884" t="str">
            <v>Good Grid + GE</v>
          </cell>
        </row>
        <row r="1885">
          <cell r="A1885" t="str">
            <v>OCM0092</v>
          </cell>
        </row>
        <row r="1886">
          <cell r="A1886" t="str">
            <v>OCM0140</v>
          </cell>
        </row>
        <row r="1887">
          <cell r="A1887" t="str">
            <v>OCM0491</v>
          </cell>
        </row>
        <row r="1888">
          <cell r="A1888" t="str">
            <v>OCM0493</v>
          </cell>
        </row>
        <row r="1889">
          <cell r="A1889" t="str">
            <v>NUR0025</v>
          </cell>
        </row>
        <row r="1890">
          <cell r="A1890" t="str">
            <v>OCM0116</v>
          </cell>
        </row>
        <row r="1891">
          <cell r="A1891" t="str">
            <v>NRD_318</v>
          </cell>
        </row>
        <row r="1892">
          <cell r="A1892" t="str">
            <v>EST_029</v>
          </cell>
          <cell r="I1892" t="str">
            <v>Hybrid-Gen</v>
          </cell>
        </row>
        <row r="1893">
          <cell r="A1893" t="str">
            <v>EST_024</v>
          </cell>
          <cell r="I1893" t="str">
            <v>Grid-Gen</v>
          </cell>
        </row>
        <row r="1894">
          <cell r="A1894" t="str">
            <v>SUD_247</v>
          </cell>
          <cell r="I1894" t="str">
            <v>Hybrid-Gen</v>
          </cell>
        </row>
        <row r="1895">
          <cell r="A1895" t="str">
            <v>OCM0098</v>
          </cell>
        </row>
        <row r="1896">
          <cell r="A1896" t="str">
            <v>CTR_170</v>
          </cell>
          <cell r="I1896" t="str">
            <v>Solar-Gen</v>
          </cell>
        </row>
        <row r="1897">
          <cell r="A1897" t="str">
            <v>OCM0532</v>
          </cell>
        </row>
        <row r="1898">
          <cell r="A1898" t="str">
            <v>NUR0026</v>
          </cell>
        </row>
        <row r="1899">
          <cell r="A1899" t="str">
            <v>NRD_020</v>
          </cell>
          <cell r="I1899" t="str">
            <v>Solar-Gen</v>
          </cell>
        </row>
        <row r="1900">
          <cell r="A1900" t="str">
            <v>NRD_317</v>
          </cell>
        </row>
        <row r="1901">
          <cell r="A1901" t="str">
            <v>NUR0038</v>
          </cell>
        </row>
        <row r="1902">
          <cell r="A1902" t="str">
            <v>NRD_110</v>
          </cell>
          <cell r="I1902" t="str">
            <v>Gen Only</v>
          </cell>
        </row>
        <row r="1903">
          <cell r="A1903" t="str">
            <v>NRD_324</v>
          </cell>
        </row>
        <row r="1904">
          <cell r="A1904" t="str">
            <v>OCM0136</v>
          </cell>
        </row>
        <row r="1905">
          <cell r="A1905" t="str">
            <v>NUR0034</v>
          </cell>
        </row>
        <row r="1906">
          <cell r="A1906" t="str">
            <v>OCM0469</v>
          </cell>
        </row>
        <row r="1907">
          <cell r="A1907" t="str">
            <v>OCM0454</v>
          </cell>
        </row>
        <row r="1908">
          <cell r="A1908" t="str">
            <v>CTR_407</v>
          </cell>
          <cell r="I1908" t="str">
            <v>Hybrid Solar - S2</v>
          </cell>
        </row>
        <row r="1909">
          <cell r="A1909" t="str">
            <v>OCM0419</v>
          </cell>
        </row>
        <row r="1910">
          <cell r="A1910" t="str">
            <v>ADM_122</v>
          </cell>
          <cell r="I1910" t="str">
            <v>Gen-Solar AER</v>
          </cell>
        </row>
        <row r="1911">
          <cell r="A1911" t="str">
            <v>ADM_149</v>
          </cell>
          <cell r="I1911" t="str">
            <v>Hybrid Solar - S1</v>
          </cell>
        </row>
        <row r="1912">
          <cell r="A1912" t="str">
            <v>EST_074</v>
          </cell>
          <cell r="I1912" t="str">
            <v>Solar Only</v>
          </cell>
        </row>
        <row r="1913">
          <cell r="A1913" t="str">
            <v>NUR0047</v>
          </cell>
        </row>
        <row r="1914">
          <cell r="A1914" t="str">
            <v>NRD_153</v>
          </cell>
          <cell r="I1914" t="str">
            <v>Hybrid Solar - S3</v>
          </cell>
        </row>
        <row r="1915">
          <cell r="A1915" t="str">
            <v>ADM_060</v>
          </cell>
          <cell r="I1915" t="str">
            <v>Solar-Gen</v>
          </cell>
        </row>
        <row r="1916">
          <cell r="A1916" t="str">
            <v>OCM0091</v>
          </cell>
        </row>
        <row r="1917">
          <cell r="A1917" t="str">
            <v>CTR_289</v>
          </cell>
          <cell r="I1917" t="str">
            <v>Hybrid Solar - S1</v>
          </cell>
        </row>
        <row r="1918">
          <cell r="A1918" t="str">
            <v>OCM0490</v>
          </cell>
        </row>
        <row r="1919">
          <cell r="A1919" t="str">
            <v>NUR0050</v>
          </cell>
        </row>
        <row r="1920">
          <cell r="A1920" t="str">
            <v>OCM0290</v>
          </cell>
        </row>
        <row r="1921">
          <cell r="A1921" t="str">
            <v>ADM_042</v>
          </cell>
          <cell r="I1921" t="str">
            <v>Hybrid-Gen</v>
          </cell>
        </row>
        <row r="1922">
          <cell r="A1922" t="str">
            <v>SUD_126</v>
          </cell>
          <cell r="I1922" t="str">
            <v>Hybrid Solar - S2</v>
          </cell>
        </row>
        <row r="1923">
          <cell r="A1923" t="str">
            <v>EST_082</v>
          </cell>
          <cell r="I1923" t="str">
            <v>Grid-Gen</v>
          </cell>
        </row>
        <row r="1924">
          <cell r="A1924" t="str">
            <v>ADM_063</v>
          </cell>
          <cell r="I1924" t="str">
            <v>Solar-Gen</v>
          </cell>
        </row>
        <row r="1925">
          <cell r="A1925" t="str">
            <v>EST_134</v>
          </cell>
          <cell r="I1925" t="str">
            <v>Hybrid Solar - S2</v>
          </cell>
        </row>
        <row r="1926">
          <cell r="A1926" t="str">
            <v>OCM0468</v>
          </cell>
        </row>
        <row r="1927">
          <cell r="A1927" t="str">
            <v>NRD_328</v>
          </cell>
        </row>
        <row r="1928">
          <cell r="A1928" t="str">
            <v>EST_077</v>
          </cell>
          <cell r="I1928" t="str">
            <v>Grid-Gen</v>
          </cell>
        </row>
        <row r="1929">
          <cell r="A1929" t="str">
            <v>OCM0399</v>
          </cell>
        </row>
        <row r="1930">
          <cell r="A1930" t="str">
            <v>NRD_327</v>
          </cell>
        </row>
        <row r="1931">
          <cell r="A1931" t="str">
            <v>ADM_066</v>
          </cell>
          <cell r="I1931" t="str">
            <v>Hybrid-Gen</v>
          </cell>
        </row>
        <row r="1932">
          <cell r="A1932" t="str">
            <v>OCM0433</v>
          </cell>
        </row>
        <row r="1933">
          <cell r="A1933" t="str">
            <v>OCM0466</v>
          </cell>
        </row>
        <row r="1934">
          <cell r="A1934" t="str">
            <v>OCM0506</v>
          </cell>
        </row>
        <row r="1935">
          <cell r="A1935" t="str">
            <v>EST_009</v>
          </cell>
          <cell r="I1935" t="str">
            <v>Medium Grid + Solar + GE</v>
          </cell>
        </row>
        <row r="1936">
          <cell r="A1936" t="str">
            <v>OCM0267</v>
          </cell>
        </row>
        <row r="1937">
          <cell r="A1937" t="str">
            <v>SUD_248</v>
          </cell>
          <cell r="I1937" t="str">
            <v>Hybrid-Gen</v>
          </cell>
        </row>
        <row r="1938">
          <cell r="A1938" t="str">
            <v>NRD_331</v>
          </cell>
        </row>
        <row r="1939">
          <cell r="A1939" t="str">
            <v>NRD_310</v>
          </cell>
        </row>
        <row r="1940">
          <cell r="A1940" t="str">
            <v>EST_062</v>
          </cell>
          <cell r="I1940" t="str">
            <v>Grid-Gen</v>
          </cell>
        </row>
        <row r="1941">
          <cell r="A1941" t="str">
            <v>OCM0044</v>
          </cell>
        </row>
        <row r="1942">
          <cell r="A1942" t="str">
            <v>OCM0498</v>
          </cell>
        </row>
        <row r="1943">
          <cell r="A1943" t="str">
            <v>ADM_152</v>
          </cell>
          <cell r="I1943" t="str">
            <v>Gen Only</v>
          </cell>
        </row>
        <row r="1944">
          <cell r="A1944" t="str">
            <v>NUR0075</v>
          </cell>
        </row>
        <row r="1945">
          <cell r="A1945" t="str">
            <v>NRD_025</v>
          </cell>
          <cell r="I1945" t="str">
            <v>Grid-Hybrid-Gen</v>
          </cell>
        </row>
        <row r="1946">
          <cell r="A1946" t="str">
            <v>ADM_183</v>
          </cell>
          <cell r="I1946" t="str">
            <v>Hybrid Solar - S3</v>
          </cell>
        </row>
        <row r="1947">
          <cell r="A1947" t="str">
            <v>NRD_119</v>
          </cell>
          <cell r="I1947" t="str">
            <v>Grid-Gen</v>
          </cell>
        </row>
        <row r="1948">
          <cell r="A1948" t="str">
            <v>OCM0379</v>
          </cell>
        </row>
        <row r="1949">
          <cell r="A1949" t="str">
            <v>NRD_157</v>
          </cell>
          <cell r="I1949" t="str">
            <v>Bad Grid + Solar + GE</v>
          </cell>
        </row>
        <row r="1950">
          <cell r="A1950" t="str">
            <v>ADM_015</v>
          </cell>
          <cell r="I1950" t="str">
            <v>Hybrid Solar - S3</v>
          </cell>
        </row>
        <row r="1951">
          <cell r="A1951" t="str">
            <v>EST_150</v>
          </cell>
          <cell r="I1951" t="str">
            <v>Hybrid Solar - S2</v>
          </cell>
        </row>
        <row r="1952">
          <cell r="A1952" t="str">
            <v>NRD_314</v>
          </cell>
        </row>
        <row r="1953">
          <cell r="A1953" t="str">
            <v>ADM_010</v>
          </cell>
          <cell r="I1953" t="str">
            <v>Bad Grid + Solar + GE</v>
          </cell>
        </row>
        <row r="1954">
          <cell r="A1954" t="str">
            <v>OCM0502</v>
          </cell>
        </row>
        <row r="1955">
          <cell r="A1955" t="str">
            <v>ADM_065</v>
          </cell>
          <cell r="I1955" t="str">
            <v>Hybrid-Gen</v>
          </cell>
        </row>
        <row r="1956">
          <cell r="A1956" t="str">
            <v>NUR0093</v>
          </cell>
        </row>
        <row r="1957">
          <cell r="A1957" t="str">
            <v>OCM0405</v>
          </cell>
        </row>
        <row r="1958">
          <cell r="A1958" t="str">
            <v>ADM_119</v>
          </cell>
          <cell r="I1958" t="str">
            <v>Grid-Gen</v>
          </cell>
        </row>
        <row r="1959">
          <cell r="A1959" t="str">
            <v>SUD_246</v>
          </cell>
          <cell r="I1959" t="str">
            <v>Solar-Gen</v>
          </cell>
        </row>
        <row r="1960">
          <cell r="A1960" t="str">
            <v>EST_002</v>
          </cell>
          <cell r="I1960" t="str">
            <v>Good Grid + GE</v>
          </cell>
        </row>
        <row r="1961">
          <cell r="A1961" t="str">
            <v>EST_022</v>
          </cell>
          <cell r="I1961" t="str">
            <v>Grid-Gen</v>
          </cell>
        </row>
        <row r="1962">
          <cell r="A1962" t="str">
            <v>OCM0465</v>
          </cell>
        </row>
        <row r="1963">
          <cell r="A1963" t="str">
            <v>OCM0045</v>
          </cell>
        </row>
        <row r="1964">
          <cell r="A1964" t="str">
            <v>NRD_152</v>
          </cell>
          <cell r="I1964" t="str">
            <v>Gen Only</v>
          </cell>
        </row>
        <row r="1965">
          <cell r="A1965" t="str">
            <v>OCM0512</v>
          </cell>
        </row>
        <row r="1966">
          <cell r="A1966" t="str">
            <v>NRD_302</v>
          </cell>
        </row>
        <row r="1967">
          <cell r="A1967" t="str">
            <v>EST_105</v>
          </cell>
          <cell r="I1967" t="str">
            <v>Hybrid Solar - S1</v>
          </cell>
        </row>
        <row r="1968">
          <cell r="A1968" t="str">
            <v>OCM0461</v>
          </cell>
        </row>
        <row r="1969">
          <cell r="A1969" t="str">
            <v>NRD_343</v>
          </cell>
        </row>
        <row r="1970">
          <cell r="A1970" t="str">
            <v>OCM0378</v>
          </cell>
        </row>
        <row r="1971">
          <cell r="A1971" t="str">
            <v>NRD_086</v>
          </cell>
          <cell r="I1971" t="str">
            <v>Grid-Gen</v>
          </cell>
        </row>
        <row r="1972">
          <cell r="A1972" t="str">
            <v>NRD_295</v>
          </cell>
        </row>
        <row r="1973">
          <cell r="A1973" t="str">
            <v>EST_076</v>
          </cell>
          <cell r="I1973" t="str">
            <v>Grid-Gen</v>
          </cell>
        </row>
        <row r="1974">
          <cell r="A1974" t="str">
            <v>NRD_060</v>
          </cell>
          <cell r="I1974" t="str">
            <v>Grid-Gen</v>
          </cell>
        </row>
        <row r="1975">
          <cell r="A1975" t="str">
            <v>NRD_160</v>
          </cell>
          <cell r="I1975" t="str">
            <v>Hybrid Solar - S1</v>
          </cell>
        </row>
        <row r="1976">
          <cell r="A1976" t="str">
            <v>OCM0121</v>
          </cell>
        </row>
        <row r="1977">
          <cell r="A1977" t="str">
            <v>NRD_149</v>
          </cell>
          <cell r="I1977" t="str">
            <v>Good Grid + GE</v>
          </cell>
        </row>
        <row r="1978">
          <cell r="A1978" t="str">
            <v>ADM_014</v>
          </cell>
          <cell r="I1978" t="str">
            <v>Hybrid Solar - S3</v>
          </cell>
        </row>
        <row r="1979">
          <cell r="A1979" t="str">
            <v>ADM_143</v>
          </cell>
          <cell r="I1979" t="str">
            <v>Solar-Gen</v>
          </cell>
        </row>
        <row r="1980">
          <cell r="A1980" t="str">
            <v>NRD_047</v>
          </cell>
          <cell r="I1980" t="str">
            <v>Grid-Gen</v>
          </cell>
        </row>
        <row r="1981">
          <cell r="A1981" t="str">
            <v>ADM_114</v>
          </cell>
          <cell r="I1981" t="str">
            <v>Hybrid Solar - S3</v>
          </cell>
        </row>
        <row r="1982">
          <cell r="A1982" t="str">
            <v>EST_008</v>
          </cell>
          <cell r="I1982" t="str">
            <v>Grid-Gen</v>
          </cell>
        </row>
        <row r="1983">
          <cell r="A1983" t="str">
            <v>OCM0464</v>
          </cell>
        </row>
        <row r="1984">
          <cell r="A1984" t="str">
            <v>NRD_159</v>
          </cell>
          <cell r="I1984" t="str">
            <v>Good Grid + Solar + GE</v>
          </cell>
        </row>
        <row r="1985">
          <cell r="A1985" t="str">
            <v>NRD_022</v>
          </cell>
          <cell r="I1985" t="str">
            <v>Grid-Gen</v>
          </cell>
        </row>
        <row r="1986">
          <cell r="A1986" t="str">
            <v>NRD_003</v>
          </cell>
          <cell r="I1986" t="str">
            <v>Grid-Gen</v>
          </cell>
        </row>
        <row r="1987">
          <cell r="A1987" t="str">
            <v>NRD_018</v>
          </cell>
          <cell r="I1987" t="str">
            <v>Medium Grid + Solar + GE</v>
          </cell>
        </row>
        <row r="1988">
          <cell r="A1988" t="str">
            <v>NRD_260</v>
          </cell>
          <cell r="I1988" t="str">
            <v>Hybrid Solar - S1</v>
          </cell>
        </row>
        <row r="1989">
          <cell r="A1989" t="str">
            <v>EST_104</v>
          </cell>
          <cell r="I1989" t="str">
            <v>Hybrid Solar - S2</v>
          </cell>
        </row>
        <row r="1990">
          <cell r="A1990" t="str">
            <v>OCM0463</v>
          </cell>
        </row>
        <row r="1991">
          <cell r="A1991" t="str">
            <v>NRD_175</v>
          </cell>
          <cell r="I1991" t="str">
            <v>Good Grid + GE</v>
          </cell>
        </row>
        <row r="1992">
          <cell r="A1992" t="str">
            <v>NRD_015</v>
          </cell>
          <cell r="I1992" t="str">
            <v>Hybrid-Gen</v>
          </cell>
        </row>
        <row r="1993">
          <cell r="A1993" t="str">
            <v>NRD_163</v>
          </cell>
          <cell r="I1993" t="str">
            <v>Good Grid + GE</v>
          </cell>
        </row>
        <row r="1994">
          <cell r="A1994" t="str">
            <v>NRD_350</v>
          </cell>
        </row>
        <row r="1995">
          <cell r="A1995" t="str">
            <v>EST_023</v>
          </cell>
          <cell r="I1995" t="str">
            <v>Hybrid Solar - S2</v>
          </cell>
        </row>
        <row r="1996">
          <cell r="A1996" t="str">
            <v>NRD_072</v>
          </cell>
          <cell r="I1996" t="str">
            <v>Grid-Gen</v>
          </cell>
        </row>
        <row r="1997">
          <cell r="A1997" t="str">
            <v>NRD_268</v>
          </cell>
          <cell r="I1997" t="str">
            <v>Hybrid Solar - S1</v>
          </cell>
        </row>
        <row r="1998">
          <cell r="A1998" t="str">
            <v>NRD_049</v>
          </cell>
          <cell r="I1998" t="str">
            <v>Grid-Gen</v>
          </cell>
        </row>
        <row r="1999">
          <cell r="A1999" t="str">
            <v>NRD_255</v>
          </cell>
          <cell r="I1999" t="str">
            <v>Hybrid Solar - S1</v>
          </cell>
        </row>
        <row r="2000">
          <cell r="A2000" t="str">
            <v>NRD_141</v>
          </cell>
          <cell r="I2000" t="str">
            <v>Good Grid + GE</v>
          </cell>
        </row>
        <row r="2001">
          <cell r="A2001" t="str">
            <v>NRD_073</v>
          </cell>
          <cell r="I2001" t="str">
            <v>Grid-Gen</v>
          </cell>
        </row>
        <row r="2002">
          <cell r="A2002" t="str">
            <v>NRD_190</v>
          </cell>
          <cell r="I2002" t="str">
            <v>Medium Grid + GE</v>
          </cell>
        </row>
        <row r="2003">
          <cell r="A2003" t="str">
            <v>NRD_040</v>
          </cell>
          <cell r="I2003" t="str">
            <v>Grid-Gen</v>
          </cell>
        </row>
        <row r="2004">
          <cell r="A2004" t="str">
            <v>NRD_097</v>
          </cell>
          <cell r="I2004" t="str">
            <v>Grid-Gen</v>
          </cell>
        </row>
        <row r="2005">
          <cell r="A2005" t="str">
            <v>NRD_035</v>
          </cell>
          <cell r="I2005" t="str">
            <v>Grid-Gen</v>
          </cell>
        </row>
        <row r="2006">
          <cell r="A2006" t="str">
            <v>OCM0149</v>
          </cell>
        </row>
        <row r="2007">
          <cell r="A2007" t="str">
            <v>NRD_002</v>
          </cell>
          <cell r="I2007" t="str">
            <v>Good Grid + Solar + GE</v>
          </cell>
        </row>
        <row r="2008">
          <cell r="A2008" t="str">
            <v>ADM_052</v>
          </cell>
          <cell r="I2008" t="str">
            <v>Gen-Solar AER</v>
          </cell>
        </row>
        <row r="2009">
          <cell r="A2009" t="str">
            <v>NRD_189</v>
          </cell>
          <cell r="I2009" t="str">
            <v>Medium Grid + Solar + GE</v>
          </cell>
        </row>
        <row r="2010">
          <cell r="A2010" t="str">
            <v>NRD_253</v>
          </cell>
          <cell r="I2010" t="str">
            <v>Hybrid Solar - S1</v>
          </cell>
        </row>
        <row r="2011">
          <cell r="A2011" t="str">
            <v>NRD_252</v>
          </cell>
          <cell r="I2011" t="str">
            <v>Hybrid Solar - S1</v>
          </cell>
        </row>
        <row r="2012">
          <cell r="A2012" t="str">
            <v>NRD_084</v>
          </cell>
          <cell r="I2012" t="str">
            <v>Grid-Gen</v>
          </cell>
        </row>
        <row r="2013">
          <cell r="A2013" t="str">
            <v>NRD_143</v>
          </cell>
          <cell r="I2013" t="str">
            <v>Good Grid + GE</v>
          </cell>
        </row>
        <row r="2014">
          <cell r="A2014" t="str">
            <v>NRD_117</v>
          </cell>
          <cell r="I2014" t="str">
            <v>Grid-Gen</v>
          </cell>
        </row>
        <row r="2015">
          <cell r="A2015" t="str">
            <v>NRD_138</v>
          </cell>
          <cell r="I2015" t="str">
            <v>Good Grid + GE</v>
          </cell>
        </row>
        <row r="2016">
          <cell r="A2016" t="str">
            <v>NRD_139</v>
          </cell>
          <cell r="I2016" t="str">
            <v>Good Grid + GE</v>
          </cell>
        </row>
        <row r="2017">
          <cell r="A2017" t="str">
            <v>ADM_182</v>
          </cell>
          <cell r="I2017" t="str">
            <v>Hybrid Solar - S3</v>
          </cell>
        </row>
        <row r="2018">
          <cell r="A2018" t="str">
            <v>NRD_062</v>
          </cell>
          <cell r="I2018" t="str">
            <v>Grid-Gen</v>
          </cell>
        </row>
        <row r="2019">
          <cell r="A2019" t="str">
            <v>NRD_082</v>
          </cell>
          <cell r="I2019" t="str">
            <v>Grid-Gen</v>
          </cell>
        </row>
        <row r="2020">
          <cell r="A2020" t="str">
            <v>OCM0151</v>
          </cell>
        </row>
        <row r="2021">
          <cell r="A2021" t="str">
            <v>NUR0046</v>
          </cell>
        </row>
        <row r="2022">
          <cell r="A2022" t="str">
            <v>NRD_085</v>
          </cell>
          <cell r="I2022" t="str">
            <v>Grid-Gen</v>
          </cell>
        </row>
        <row r="2023">
          <cell r="A2023" t="str">
            <v>OCM0402</v>
          </cell>
        </row>
        <row r="2024">
          <cell r="A2024" t="str">
            <v>NRD_174</v>
          </cell>
          <cell r="I2024" t="str">
            <v>Medium Grid + GE</v>
          </cell>
        </row>
        <row r="2025">
          <cell r="A2025" t="str">
            <v>NRD_075</v>
          </cell>
          <cell r="I2025" t="str">
            <v>Grid-Gen</v>
          </cell>
        </row>
        <row r="2026">
          <cell r="A2026" t="str">
            <v>NRD_142</v>
          </cell>
          <cell r="I2026" t="str">
            <v>Medium Grid + GE</v>
          </cell>
        </row>
        <row r="2027">
          <cell r="A2027" t="str">
            <v>NRD_065</v>
          </cell>
          <cell r="I2027" t="str">
            <v>Grid-Gen</v>
          </cell>
        </row>
        <row r="2028">
          <cell r="A2028" t="str">
            <v>NRD_045</v>
          </cell>
          <cell r="I2028" t="str">
            <v>Grid-Gen</v>
          </cell>
        </row>
        <row r="2029">
          <cell r="A2029" t="str">
            <v>EST_012</v>
          </cell>
          <cell r="I2029" t="str">
            <v>Solar-Gen</v>
          </cell>
        </row>
        <row r="2030">
          <cell r="A2030" t="str">
            <v>NRD_067</v>
          </cell>
          <cell r="I2030" t="str">
            <v>Grid-Gen</v>
          </cell>
        </row>
        <row r="2031">
          <cell r="A2031" t="str">
            <v>NRD_158</v>
          </cell>
          <cell r="I2031" t="str">
            <v>Good Grid + Solar + GE</v>
          </cell>
        </row>
        <row r="2032">
          <cell r="A2032" t="str">
            <v>NRD_053</v>
          </cell>
          <cell r="I2032" t="str">
            <v>Grid-Gen</v>
          </cell>
        </row>
        <row r="2033">
          <cell r="A2033" t="str">
            <v>NRD_325</v>
          </cell>
        </row>
        <row r="2034">
          <cell r="A2034" t="str">
            <v>NRD_262</v>
          </cell>
          <cell r="I2034" t="str">
            <v>Good Grid + Solar + GE</v>
          </cell>
        </row>
        <row r="2035">
          <cell r="A2035" t="str">
            <v>NRD_101</v>
          </cell>
          <cell r="I2035" t="str">
            <v>Grid-Gen</v>
          </cell>
        </row>
        <row r="2036">
          <cell r="A2036" t="str">
            <v>NRD_063</v>
          </cell>
          <cell r="I2036" t="str">
            <v>Grid-Gen</v>
          </cell>
        </row>
        <row r="2037">
          <cell r="A2037" t="str">
            <v>OCM0237</v>
          </cell>
        </row>
        <row r="2038">
          <cell r="A2038" t="str">
            <v>NRD_116</v>
          </cell>
          <cell r="I2038" t="str">
            <v>Grid-Gen</v>
          </cell>
        </row>
        <row r="2039">
          <cell r="A2039" t="str">
            <v>OCM0010</v>
          </cell>
        </row>
        <row r="2040">
          <cell r="A2040" t="str">
            <v>OCM0150</v>
          </cell>
        </row>
        <row r="2041">
          <cell r="A2041" t="str">
            <v>NRD_039</v>
          </cell>
          <cell r="I2041" t="str">
            <v>Grid-Gen</v>
          </cell>
        </row>
        <row r="2042">
          <cell r="A2042" t="str">
            <v>NRD_140</v>
          </cell>
          <cell r="I2042" t="str">
            <v>Good Grid + GE</v>
          </cell>
        </row>
        <row r="2043">
          <cell r="A2043" t="str">
            <v>NRD_009</v>
          </cell>
          <cell r="I2043" t="str">
            <v>Grid-Gen</v>
          </cell>
        </row>
        <row r="2044">
          <cell r="A2044" t="str">
            <v>NRD_261</v>
          </cell>
          <cell r="I2044" t="str">
            <v>Hybrid Solar - S1</v>
          </cell>
        </row>
        <row r="2045">
          <cell r="A2045" t="str">
            <v>SUD_163</v>
          </cell>
          <cell r="I2045" t="str">
            <v>Hybrid Solar - S3</v>
          </cell>
        </row>
        <row r="2046">
          <cell r="A2046" t="str">
            <v>SUD_205</v>
          </cell>
        </row>
        <row r="2047">
          <cell r="A2047" t="str">
            <v>NRD_145</v>
          </cell>
          <cell r="I2047" t="str">
            <v>Good Grid + GE</v>
          </cell>
        </row>
        <row r="2048">
          <cell r="A2048" t="str">
            <v>NRD_038</v>
          </cell>
          <cell r="I2048" t="str">
            <v>Grid-Gen</v>
          </cell>
        </row>
        <row r="2049">
          <cell r="A2049" t="str">
            <v>NRD_054</v>
          </cell>
          <cell r="I2049" t="str">
            <v>Grid-Gen</v>
          </cell>
        </row>
        <row r="2050">
          <cell r="A2050" t="str">
            <v>NRD_148</v>
          </cell>
          <cell r="I2050" t="str">
            <v>Good Grid + GE</v>
          </cell>
        </row>
        <row r="2051">
          <cell r="A2051" t="str">
            <v>NRD_147</v>
          </cell>
          <cell r="I2051" t="str">
            <v>Medium Grid + GE</v>
          </cell>
        </row>
        <row r="2052">
          <cell r="A2052" t="str">
            <v>NRD_083</v>
          </cell>
          <cell r="I2052" t="str">
            <v>Grid-Gen</v>
          </cell>
        </row>
        <row r="2053">
          <cell r="A2053" t="str">
            <v>NRD_146</v>
          </cell>
          <cell r="I2053" t="str">
            <v>Hybrid Solar - S1</v>
          </cell>
        </row>
        <row r="2054">
          <cell r="A2054" t="str">
            <v>SUD_159</v>
          </cell>
          <cell r="I2054" t="str">
            <v>Hybrid Solar - S3</v>
          </cell>
        </row>
        <row r="2055">
          <cell r="A2055" t="str">
            <v>NRD_037</v>
          </cell>
          <cell r="I2055" t="str">
            <v>Grid-Gen</v>
          </cell>
        </row>
        <row r="2056">
          <cell r="A2056" t="str">
            <v>OCM0263</v>
          </cell>
        </row>
        <row r="2057">
          <cell r="A2057" t="str">
            <v>EST_003</v>
          </cell>
          <cell r="I2057" t="str">
            <v>Grid-Gen</v>
          </cell>
        </row>
        <row r="2058">
          <cell r="A2058" t="str">
            <v>EST_020</v>
          </cell>
          <cell r="I2058" t="str">
            <v>Grid-Hybrid-Gen</v>
          </cell>
        </row>
        <row r="2059">
          <cell r="A2059" t="str">
            <v>NRD_266</v>
          </cell>
          <cell r="I2059" t="str">
            <v>Hybrid Solar - S1</v>
          </cell>
        </row>
        <row r="2060">
          <cell r="A2060" t="str">
            <v>NRD_186</v>
          </cell>
          <cell r="I2060" t="str">
            <v>Bad Grid + GE</v>
          </cell>
        </row>
        <row r="2061">
          <cell r="A2061" t="str">
            <v>NRD_315</v>
          </cell>
        </row>
        <row r="2062">
          <cell r="A2062" t="str">
            <v>NRD_162</v>
          </cell>
          <cell r="I2062" t="str">
            <v>Good Grid + GE</v>
          </cell>
        </row>
        <row r="2063">
          <cell r="A2063" t="str">
            <v>EXN_541</v>
          </cell>
        </row>
        <row r="2064">
          <cell r="A2064" t="str">
            <v>NRD_095</v>
          </cell>
          <cell r="I2064" t="str">
            <v>Grid-Gen</v>
          </cell>
        </row>
        <row r="2065">
          <cell r="A2065" t="str">
            <v>NRD_171</v>
          </cell>
          <cell r="I2065" t="str">
            <v>Hybrid Solar - S2</v>
          </cell>
        </row>
        <row r="2066">
          <cell r="A2066" t="str">
            <v>EST_092</v>
          </cell>
          <cell r="I2066" t="str">
            <v>Grid-Gen</v>
          </cell>
        </row>
        <row r="2067">
          <cell r="A2067" t="str">
            <v>OCM0401</v>
          </cell>
        </row>
        <row r="2068">
          <cell r="A2068" t="str">
            <v>NRD_014</v>
          </cell>
          <cell r="I2068" t="str">
            <v>Grid-Gen</v>
          </cell>
        </row>
        <row r="2069">
          <cell r="A2069" t="str">
            <v>NRD_166</v>
          </cell>
          <cell r="I2069" t="str">
            <v>Grid-Gen</v>
          </cell>
        </row>
        <row r="2070">
          <cell r="A2070" t="str">
            <v>OCM0409</v>
          </cell>
        </row>
        <row r="2071">
          <cell r="A2071" t="str">
            <v>NRD_094</v>
          </cell>
          <cell r="I2071" t="str">
            <v>Grid-Gen</v>
          </cell>
        </row>
        <row r="2072">
          <cell r="A2072" t="str">
            <v>OCM0178</v>
          </cell>
        </row>
        <row r="2073">
          <cell r="A2073" t="str">
            <v>OCM0123</v>
          </cell>
        </row>
        <row r="2074">
          <cell r="A2074" t="str">
            <v>OCM0407</v>
          </cell>
        </row>
        <row r="2075">
          <cell r="A2075" t="str">
            <v>OCM0406</v>
          </cell>
        </row>
        <row r="2076">
          <cell r="A2076" t="str">
            <v>OCM0408</v>
          </cell>
        </row>
        <row r="2077">
          <cell r="A2077" t="str">
            <v>NRD_330</v>
          </cell>
        </row>
        <row r="2078">
          <cell r="A2078" t="str">
            <v>NUR0055</v>
          </cell>
        </row>
        <row r="2079">
          <cell r="A2079" t="str">
            <v>EST_083</v>
          </cell>
          <cell r="I2079" t="str">
            <v>Hybrid-Gen</v>
          </cell>
        </row>
        <row r="2080">
          <cell r="A2080" t="str">
            <v>OCM0486</v>
          </cell>
        </row>
        <row r="2081">
          <cell r="A2081" t="str">
            <v>NRD_316</v>
          </cell>
        </row>
        <row r="2082">
          <cell r="A2082" t="str">
            <v>NRD_304</v>
          </cell>
        </row>
        <row r="2083">
          <cell r="A2083" t="str">
            <v>NRD_133</v>
          </cell>
          <cell r="I2083" t="str">
            <v>Good Grid + Solar + GE</v>
          </cell>
        </row>
        <row r="2084">
          <cell r="A2084" t="str">
            <v>NRD_289</v>
          </cell>
        </row>
        <row r="2085">
          <cell r="A2085" t="str">
            <v>OCM0024</v>
          </cell>
        </row>
        <row r="2086">
          <cell r="A2086" t="str">
            <v>OCM0167</v>
          </cell>
        </row>
        <row r="2087">
          <cell r="A2087" t="str">
            <v>NRD_183</v>
          </cell>
          <cell r="I2087" t="str">
            <v>Good Grid + Solar + GE</v>
          </cell>
        </row>
        <row r="2088">
          <cell r="A2088" t="str">
            <v>NRD_335</v>
          </cell>
        </row>
        <row r="2089">
          <cell r="A2089" t="str">
            <v>NRD_096</v>
          </cell>
          <cell r="I2089" t="str">
            <v>Grid-Gen</v>
          </cell>
        </row>
        <row r="2090">
          <cell r="A2090" t="str">
            <v>OCM0501</v>
          </cell>
        </row>
        <row r="2091">
          <cell r="A2091" t="str">
            <v>EST_071</v>
          </cell>
          <cell r="I2091" t="str">
            <v>Gen Only</v>
          </cell>
        </row>
        <row r="2092">
          <cell r="A2092" t="str">
            <v>NRD_263</v>
          </cell>
          <cell r="I2092" t="str">
            <v>Hybrid Solar - S1</v>
          </cell>
        </row>
        <row r="2093">
          <cell r="A2093" t="str">
            <v>NRD_352</v>
          </cell>
        </row>
        <row r="2094">
          <cell r="A2094" t="str">
            <v>NRD_265</v>
          </cell>
          <cell r="I2094" t="str">
            <v>Hybrid Solar - S1</v>
          </cell>
        </row>
        <row r="2095">
          <cell r="A2095" t="str">
            <v>NRD_132</v>
          </cell>
          <cell r="I2095" t="str">
            <v>Bad Grid + GE</v>
          </cell>
        </row>
        <row r="2096">
          <cell r="A2096" t="str">
            <v>SUD_113</v>
          </cell>
          <cell r="I2096" t="str">
            <v>Gen-Lithium</v>
          </cell>
        </row>
        <row r="2097">
          <cell r="A2097" t="str">
            <v>NRD_087</v>
          </cell>
          <cell r="I2097" t="str">
            <v>Solar-Gen</v>
          </cell>
        </row>
        <row r="2098">
          <cell r="A2098" t="str">
            <v>NUR0121</v>
          </cell>
        </row>
        <row r="2099">
          <cell r="A2099" t="str">
            <v>NRD_013</v>
          </cell>
          <cell r="I2099" t="str">
            <v>Grid-Gen</v>
          </cell>
        </row>
        <row r="2100">
          <cell r="A2100" t="str">
            <v>OCM0083</v>
          </cell>
        </row>
        <row r="2101">
          <cell r="A2101" t="str">
            <v>NRD_112</v>
          </cell>
          <cell r="I2101" t="str">
            <v>Hybrid-Gen</v>
          </cell>
        </row>
        <row r="2102">
          <cell r="A2102" t="str">
            <v>NRD_030</v>
          </cell>
          <cell r="I2102" t="str">
            <v>Gen Only</v>
          </cell>
        </row>
        <row r="2103">
          <cell r="A2103" t="str">
            <v>NRD_057</v>
          </cell>
          <cell r="I2103" t="str">
            <v>Grid-Gen</v>
          </cell>
        </row>
        <row r="2104">
          <cell r="A2104" t="str">
            <v>EXN_019</v>
          </cell>
          <cell r="I2104" t="str">
            <v>Grid-Gen</v>
          </cell>
        </row>
        <row r="2105">
          <cell r="A2105" t="str">
            <v>OCM0132</v>
          </cell>
        </row>
        <row r="2106">
          <cell r="A2106" t="str">
            <v>EXN_227</v>
          </cell>
          <cell r="I2106" t="str">
            <v>Grid-Gen</v>
          </cell>
        </row>
        <row r="2107">
          <cell r="A2107" t="str">
            <v>NRD_264</v>
          </cell>
          <cell r="I2107" t="str">
            <v>Hybrid Solar - S1</v>
          </cell>
        </row>
        <row r="2108">
          <cell r="A2108" t="str">
            <v>NUR0122</v>
          </cell>
        </row>
        <row r="2109">
          <cell r="A2109" t="str">
            <v>OCM0135</v>
          </cell>
        </row>
        <row r="2110">
          <cell r="A2110" t="str">
            <v>ADM_166</v>
          </cell>
          <cell r="I2110" t="str">
            <v>Hybrid Solar - S1</v>
          </cell>
        </row>
        <row r="2111">
          <cell r="A2111" t="str">
            <v>EST_093</v>
          </cell>
          <cell r="I2111" t="str">
            <v>Hybrid-Gen</v>
          </cell>
        </row>
        <row r="2112">
          <cell r="A2112" t="str">
            <v>NRD_107</v>
          </cell>
          <cell r="I2112" t="str">
            <v>Hybrid-Gen</v>
          </cell>
        </row>
        <row r="2113">
          <cell r="A2113" t="str">
            <v>NRD_334</v>
          </cell>
        </row>
        <row r="2114">
          <cell r="A2114" t="str">
            <v>NRD_287</v>
          </cell>
        </row>
        <row r="2115">
          <cell r="A2115" t="str">
            <v>NRD_307</v>
          </cell>
        </row>
        <row r="2116">
          <cell r="A2116" t="str">
            <v>NRD_321</v>
          </cell>
        </row>
        <row r="2117">
          <cell r="A2117" t="str">
            <v>OCM0192</v>
          </cell>
        </row>
        <row r="2118">
          <cell r="A2118" t="str">
            <v>ADM_082</v>
          </cell>
          <cell r="I2118" t="str">
            <v>Solar-Gen</v>
          </cell>
        </row>
        <row r="2119">
          <cell r="A2119" t="str">
            <v>ADM_232</v>
          </cell>
          <cell r="I2119" t="str">
            <v>Hybrid Solar - S3</v>
          </cell>
        </row>
        <row r="2120">
          <cell r="A2120" t="str">
            <v>EXN_535</v>
          </cell>
        </row>
        <row r="2121">
          <cell r="A2121" t="str">
            <v>EST_185</v>
          </cell>
          <cell r="I2121" t="str">
            <v>Hybrid Solar - S3</v>
          </cell>
        </row>
        <row r="2122">
          <cell r="A2122" t="str">
            <v>ADM_021</v>
          </cell>
          <cell r="I2122" t="str">
            <v>Solar-Gen</v>
          </cell>
        </row>
        <row r="2123">
          <cell r="A2123" t="str">
            <v>ADM_003</v>
          </cell>
          <cell r="I2123" t="str">
            <v>Grid-Gen</v>
          </cell>
        </row>
        <row r="2124">
          <cell r="A2124" t="str">
            <v>ADM_132</v>
          </cell>
          <cell r="I2124" t="str">
            <v>Grid-Gen</v>
          </cell>
        </row>
        <row r="2125">
          <cell r="A2125" t="str">
            <v>NRD_024</v>
          </cell>
          <cell r="I2125" t="str">
            <v>Solar-Gen</v>
          </cell>
        </row>
        <row r="2126">
          <cell r="A2126" t="str">
            <v>ADM_069</v>
          </cell>
          <cell r="I2126" t="str">
            <v>Grid-Gen</v>
          </cell>
        </row>
        <row r="2127">
          <cell r="A2127" t="str">
            <v>ADM_034</v>
          </cell>
          <cell r="I2127" t="str">
            <v>Grid-Gen</v>
          </cell>
        </row>
        <row r="2128">
          <cell r="A2128" t="str">
            <v>EXN_173</v>
          </cell>
          <cell r="I2128" t="str">
            <v>Grid-Gen</v>
          </cell>
        </row>
        <row r="2129">
          <cell r="A2129" t="str">
            <v>ADM_076</v>
          </cell>
          <cell r="I2129" t="str">
            <v>Grid-Gen</v>
          </cell>
        </row>
        <row r="2130">
          <cell r="A2130" t="str">
            <v>ADM_227</v>
          </cell>
          <cell r="I2130" t="str">
            <v>Hybrid Solar - S1</v>
          </cell>
        </row>
        <row r="2131">
          <cell r="A2131" t="str">
            <v>ADM_127</v>
          </cell>
          <cell r="I2131" t="str">
            <v>Grid-Gen</v>
          </cell>
        </row>
        <row r="2132">
          <cell r="A2132" t="str">
            <v>EXN_527</v>
          </cell>
        </row>
        <row r="2133">
          <cell r="A2133" t="str">
            <v>ADM_235</v>
          </cell>
          <cell r="I2133" t="str">
            <v>Hybrid Solar - S1</v>
          </cell>
        </row>
        <row r="2134">
          <cell r="A2134" t="str">
            <v>ADM_017</v>
          </cell>
          <cell r="I2134" t="str">
            <v>Grid-Gen</v>
          </cell>
        </row>
        <row r="2135">
          <cell r="A2135" t="str">
            <v>ADM_083</v>
          </cell>
          <cell r="I2135" t="str">
            <v>Grid-Gen</v>
          </cell>
        </row>
        <row r="2136">
          <cell r="A2136" t="str">
            <v>ADM_078</v>
          </cell>
          <cell r="I2136" t="str">
            <v>Grid-Gen</v>
          </cell>
        </row>
        <row r="2137">
          <cell r="A2137" t="str">
            <v>ADM_172</v>
          </cell>
          <cell r="I2137" t="str">
            <v>Hybrid Solar - S1</v>
          </cell>
        </row>
        <row r="2138">
          <cell r="A2138" t="str">
            <v>ADM_231</v>
          </cell>
          <cell r="I2138" t="str">
            <v>Hybrid Solar - S1</v>
          </cell>
        </row>
        <row r="2139">
          <cell r="A2139" t="str">
            <v>OCM0203</v>
          </cell>
        </row>
        <row r="2140">
          <cell r="A2140" t="str">
            <v>OCM0176</v>
          </cell>
        </row>
        <row r="2141">
          <cell r="A2141" t="str">
            <v>ADM_016</v>
          </cell>
          <cell r="I2141" t="str">
            <v>Solar-Grid-Gen</v>
          </cell>
        </row>
        <row r="2142">
          <cell r="A2142" t="str">
            <v>NRD_292</v>
          </cell>
        </row>
        <row r="2143">
          <cell r="A2143" t="str">
            <v>ADM_151</v>
          </cell>
          <cell r="I2143" t="str">
            <v>Good Grid + Solar + GE</v>
          </cell>
        </row>
        <row r="2144">
          <cell r="A2144" t="str">
            <v>OCM0071</v>
          </cell>
        </row>
        <row r="2145">
          <cell r="A2145" t="str">
            <v>OCM0154</v>
          </cell>
        </row>
        <row r="2146">
          <cell r="A2146" t="str">
            <v>ADM_131</v>
          </cell>
          <cell r="I2146" t="str">
            <v>Grid-Gen</v>
          </cell>
        </row>
        <row r="2147">
          <cell r="A2147" t="str">
            <v>OCM0104</v>
          </cell>
        </row>
        <row r="2148">
          <cell r="A2148" t="str">
            <v>OCM0025</v>
          </cell>
        </row>
        <row r="2149">
          <cell r="A2149" t="str">
            <v>OCM0124</v>
          </cell>
        </row>
        <row r="2150">
          <cell r="A2150" t="str">
            <v>OCM0068</v>
          </cell>
        </row>
        <row r="2151">
          <cell r="A2151" t="str">
            <v>EXN_024</v>
          </cell>
          <cell r="I2151" t="str">
            <v>Solar-Grid-Gen</v>
          </cell>
        </row>
        <row r="2152">
          <cell r="A2152" t="str">
            <v>ADM_234</v>
          </cell>
          <cell r="I2152" t="str">
            <v>Medium Grid + Solar + GE</v>
          </cell>
        </row>
        <row r="2153">
          <cell r="A2153" t="str">
            <v>OCM0070</v>
          </cell>
        </row>
        <row r="2154">
          <cell r="A2154" t="str">
            <v>ADM_077</v>
          </cell>
          <cell r="I2154" t="str">
            <v>Grid-Gen</v>
          </cell>
        </row>
        <row r="2155">
          <cell r="A2155" t="str">
            <v>ADM_236</v>
          </cell>
          <cell r="I2155" t="str">
            <v>Good Grid + Solar + GE</v>
          </cell>
        </row>
        <row r="2156">
          <cell r="A2156" t="str">
            <v>NRD_320</v>
          </cell>
        </row>
        <row r="2157">
          <cell r="A2157" t="str">
            <v>EXN_481</v>
          </cell>
        </row>
        <row r="2158">
          <cell r="A2158" t="str">
            <v>ADM_084</v>
          </cell>
          <cell r="I2158" t="str">
            <v>Grid-Gen</v>
          </cell>
        </row>
        <row r="2159">
          <cell r="A2159" t="str">
            <v>ADM_136</v>
          </cell>
          <cell r="I2159" t="str">
            <v>Grid-Gen</v>
          </cell>
        </row>
        <row r="2160">
          <cell r="A2160" t="str">
            <v>NUR0060</v>
          </cell>
        </row>
        <row r="2161">
          <cell r="A2161" t="str">
            <v>ADM_158</v>
          </cell>
          <cell r="I2161" t="str">
            <v>Grid-Gen</v>
          </cell>
        </row>
        <row r="2162">
          <cell r="A2162" t="str">
            <v>ADM_087</v>
          </cell>
          <cell r="I2162" t="str">
            <v>Grid-Gen</v>
          </cell>
        </row>
        <row r="2163">
          <cell r="A2163" t="str">
            <v>ADM_085</v>
          </cell>
          <cell r="I2163" t="str">
            <v>Grid-Gen</v>
          </cell>
        </row>
        <row r="2164">
          <cell r="A2164" t="str">
            <v>ADM_001</v>
          </cell>
          <cell r="I2164" t="str">
            <v>Good Grid + Solar + GE</v>
          </cell>
        </row>
        <row r="2165">
          <cell r="A2165" t="str">
            <v>ADM_157</v>
          </cell>
          <cell r="I2165" t="str">
            <v>Grid-Gen</v>
          </cell>
        </row>
        <row r="2166">
          <cell r="A2166" t="str">
            <v>ADM_033</v>
          </cell>
          <cell r="I2166" t="str">
            <v>Grid-Gen</v>
          </cell>
        </row>
        <row r="2167">
          <cell r="A2167" t="str">
            <v>NUR0057</v>
          </cell>
        </row>
        <row r="2168">
          <cell r="A2168" t="str">
            <v>ADM_057</v>
          </cell>
          <cell r="I2168" t="str">
            <v>Grid Only</v>
          </cell>
        </row>
        <row r="2169">
          <cell r="A2169" t="str">
            <v>ADM_071</v>
          </cell>
          <cell r="I2169" t="str">
            <v>Grid Only</v>
          </cell>
        </row>
        <row r="2170">
          <cell r="A2170" t="str">
            <v>ADM_135</v>
          </cell>
          <cell r="I2170" t="str">
            <v>Grid-Gen</v>
          </cell>
        </row>
        <row r="2171">
          <cell r="A2171" t="str">
            <v>OCM0449</v>
          </cell>
        </row>
        <row r="2172">
          <cell r="A2172" t="str">
            <v>EXN_215</v>
          </cell>
          <cell r="I2172" t="str">
            <v>Hybrid Solar - S3</v>
          </cell>
        </row>
        <row r="2173">
          <cell r="A2173" t="str">
            <v>ADM_073</v>
          </cell>
          <cell r="I2173" t="str">
            <v>Grid-Gen</v>
          </cell>
        </row>
        <row r="2174">
          <cell r="A2174" t="str">
            <v>EST_019</v>
          </cell>
          <cell r="I2174" t="str">
            <v>Grid-Gen</v>
          </cell>
        </row>
        <row r="2175">
          <cell r="A2175" t="str">
            <v>ADM_072</v>
          </cell>
          <cell r="I2175" t="str">
            <v>Grid-Gen</v>
          </cell>
        </row>
        <row r="2176">
          <cell r="A2176" t="str">
            <v>ADM_238</v>
          </cell>
          <cell r="I2176" t="str">
            <v>Hybrid Solar - S1</v>
          </cell>
        </row>
        <row r="2177">
          <cell r="A2177" t="str">
            <v>ADM_058</v>
          </cell>
          <cell r="I2177" t="str">
            <v>Grid-Gen</v>
          </cell>
        </row>
        <row r="2178">
          <cell r="A2178" t="str">
            <v>ADM_007</v>
          </cell>
          <cell r="I2178" t="str">
            <v>Good Grid + Solar + GE</v>
          </cell>
        </row>
        <row r="2179">
          <cell r="A2179" t="str">
            <v>ADM_092</v>
          </cell>
          <cell r="I2179" t="str">
            <v>Solar-Gen</v>
          </cell>
        </row>
        <row r="2180">
          <cell r="A2180" t="str">
            <v>ADM_074</v>
          </cell>
          <cell r="I2180" t="str">
            <v>Grid-Gen</v>
          </cell>
        </row>
        <row r="2181">
          <cell r="A2181" t="str">
            <v>ADM_229</v>
          </cell>
          <cell r="I2181" t="str">
            <v>Hybrid Solar - S1</v>
          </cell>
        </row>
        <row r="2182">
          <cell r="A2182" t="str">
            <v>ADM_228</v>
          </cell>
          <cell r="I2182" t="str">
            <v>Hybrid Solar - S1</v>
          </cell>
        </row>
        <row r="2183">
          <cell r="A2183" t="str">
            <v>NRD_059</v>
          </cell>
          <cell r="I2183" t="str">
            <v>Solar-Gen</v>
          </cell>
        </row>
        <row r="2184">
          <cell r="A2184" t="str">
            <v>NRD_333</v>
          </cell>
        </row>
        <row r="2185">
          <cell r="A2185" t="str">
            <v>NUR0054</v>
          </cell>
        </row>
        <row r="2186">
          <cell r="A2186" t="str">
            <v>ADM_048</v>
          </cell>
          <cell r="I2186" t="str">
            <v>Grid-Gen</v>
          </cell>
        </row>
        <row r="2187">
          <cell r="A2187" t="str">
            <v>ADM_115</v>
          </cell>
          <cell r="I2187" t="str">
            <v>Grid-Gen</v>
          </cell>
        </row>
        <row r="2188">
          <cell r="A2188" t="str">
            <v>ADM_237</v>
          </cell>
          <cell r="I2188" t="str">
            <v>Good Grid + Solar + GE</v>
          </cell>
        </row>
        <row r="2189">
          <cell r="A2189" t="str">
            <v>SUD_161</v>
          </cell>
          <cell r="I2189" t="str">
            <v>Hybrid Solar - S3</v>
          </cell>
        </row>
        <row r="2190">
          <cell r="A2190" t="str">
            <v>EXN_139</v>
          </cell>
          <cell r="I2190" t="str">
            <v>Grid-Gen</v>
          </cell>
        </row>
        <row r="2191">
          <cell r="A2191" t="str">
            <v>ADM_155</v>
          </cell>
          <cell r="I2191" t="str">
            <v>Grid-Gen</v>
          </cell>
        </row>
        <row r="2192">
          <cell r="A2192" t="str">
            <v>OCM0023</v>
          </cell>
        </row>
        <row r="2193">
          <cell r="A2193" t="str">
            <v>OCM0125</v>
          </cell>
        </row>
        <row r="2194">
          <cell r="A2194" t="str">
            <v>ADM_162</v>
          </cell>
          <cell r="I2194" t="str">
            <v>Good Grid + GE</v>
          </cell>
        </row>
        <row r="2195">
          <cell r="A2195" t="str">
            <v>NRD_305</v>
          </cell>
        </row>
        <row r="2196">
          <cell r="A2196" t="str">
            <v>ADM_233</v>
          </cell>
          <cell r="I2196" t="str">
            <v>Medium Grid + Solar + GE</v>
          </cell>
        </row>
        <row r="2197">
          <cell r="A2197" t="str">
            <v>ADM_120</v>
          </cell>
          <cell r="I2197" t="str">
            <v>Grid-Gen</v>
          </cell>
        </row>
        <row r="2198">
          <cell r="A2198" t="str">
            <v>NUR0059</v>
          </cell>
        </row>
        <row r="2199">
          <cell r="A2199" t="str">
            <v>ADM_101</v>
          </cell>
          <cell r="I2199" t="str">
            <v>Grid-Gen</v>
          </cell>
        </row>
        <row r="2200">
          <cell r="A2200" t="str">
            <v>ADM_018</v>
          </cell>
          <cell r="I2200" t="str">
            <v>Grid-Gen</v>
          </cell>
        </row>
        <row r="2201">
          <cell r="A2201" t="str">
            <v>NRD_311</v>
          </cell>
        </row>
        <row r="2202">
          <cell r="A2202" t="str">
            <v>OCM0117</v>
          </cell>
        </row>
        <row r="2203">
          <cell r="A2203" t="str">
            <v>NRD_010</v>
          </cell>
          <cell r="I2203" t="str">
            <v>Grid-Gen</v>
          </cell>
        </row>
        <row r="2204">
          <cell r="A2204" t="str">
            <v>NRD_326</v>
          </cell>
        </row>
        <row r="2205">
          <cell r="A2205" t="str">
            <v>NRD_026</v>
          </cell>
          <cell r="I2205" t="str">
            <v>Solar-Gen</v>
          </cell>
        </row>
        <row r="2206">
          <cell r="A2206" t="str">
            <v>NRD_299</v>
          </cell>
        </row>
        <row r="2207">
          <cell r="A2207" t="str">
            <v>EST_010</v>
          </cell>
          <cell r="I2207" t="str">
            <v>Grid-Gen</v>
          </cell>
        </row>
        <row r="2208">
          <cell r="A2208" t="str">
            <v>EST_072</v>
          </cell>
          <cell r="I2208" t="str">
            <v>Grid-Gen</v>
          </cell>
        </row>
        <row r="2209">
          <cell r="A2209" t="str">
            <v>NRD_329</v>
          </cell>
        </row>
        <row r="2210">
          <cell r="A2210" t="str">
            <v>ADM_147</v>
          </cell>
          <cell r="I2210" t="str">
            <v>Hybrid Solar - S1</v>
          </cell>
        </row>
        <row r="2211">
          <cell r="A2211" t="str">
            <v>EXN_458</v>
          </cell>
        </row>
        <row r="2212">
          <cell r="A2212" t="str">
            <v>NRD_277</v>
          </cell>
        </row>
        <row r="2213">
          <cell r="A2213" t="str">
            <v>EXN_469</v>
          </cell>
        </row>
        <row r="2214">
          <cell r="A2214" t="str">
            <v>ADM_165</v>
          </cell>
          <cell r="I2214" t="str">
            <v>Hybrid Solar - S1</v>
          </cell>
        </row>
        <row r="2215">
          <cell r="A2215" t="str">
            <v>NUR0068</v>
          </cell>
        </row>
        <row r="2216">
          <cell r="A2216" t="str">
            <v>EST_087</v>
          </cell>
          <cell r="I2216" t="str">
            <v>Grid-Gen</v>
          </cell>
        </row>
        <row r="2217">
          <cell r="A2217" t="str">
            <v>EST_196</v>
          </cell>
          <cell r="I2217" t="str">
            <v>Hybrid Solar - S1</v>
          </cell>
        </row>
        <row r="2218">
          <cell r="A2218" t="str">
            <v>EST_203</v>
          </cell>
          <cell r="I2218" t="str">
            <v>Hybrid Solar - S1</v>
          </cell>
        </row>
        <row r="2219">
          <cell r="A2219" t="str">
            <v>NRD_172</v>
          </cell>
          <cell r="I2219" t="str">
            <v>Hybrid Solar - S1</v>
          </cell>
        </row>
        <row r="2220">
          <cell r="A2220" t="str">
            <v>OCM0470</v>
          </cell>
        </row>
        <row r="2221">
          <cell r="A2221" t="str">
            <v>NUR0067</v>
          </cell>
        </row>
        <row r="2222">
          <cell r="A2222" t="str">
            <v>NUR0063</v>
          </cell>
        </row>
        <row r="2223">
          <cell r="A2223" t="str">
            <v>EST_120</v>
          </cell>
          <cell r="I2223" t="str">
            <v>Good Grid + GE</v>
          </cell>
        </row>
        <row r="2224">
          <cell r="A2224" t="str">
            <v>NRD_313</v>
          </cell>
        </row>
        <row r="2225">
          <cell r="A2225" t="str">
            <v>OCM0269</v>
          </cell>
        </row>
        <row r="2226">
          <cell r="A2226" t="str">
            <v>EST_194</v>
          </cell>
          <cell r="I2226" t="str">
            <v>Bad Grid + Solar + GE</v>
          </cell>
        </row>
        <row r="2227">
          <cell r="A2227" t="str">
            <v>EXN_436</v>
          </cell>
        </row>
        <row r="2228">
          <cell r="A2228" t="str">
            <v>NRD_012</v>
          </cell>
          <cell r="I2228" t="str">
            <v>Grid-Gen</v>
          </cell>
        </row>
        <row r="2229">
          <cell r="A2229" t="str">
            <v>EXN_168</v>
          </cell>
          <cell r="I2229" t="str">
            <v>Grid-Gen</v>
          </cell>
        </row>
        <row r="2230">
          <cell r="A2230" t="str">
            <v>EST_004</v>
          </cell>
          <cell r="I2230" t="str">
            <v>Medium Grid + GE</v>
          </cell>
        </row>
        <row r="2231">
          <cell r="A2231" t="str">
            <v>NRD_342</v>
          </cell>
        </row>
        <row r="2232">
          <cell r="A2232" t="str">
            <v>EXN_442</v>
          </cell>
        </row>
        <row r="2233">
          <cell r="A2233" t="str">
            <v>NRD_077</v>
          </cell>
          <cell r="I2233" t="str">
            <v>Grid-Gen</v>
          </cell>
        </row>
        <row r="2234">
          <cell r="A2234" t="str">
            <v>EST_108</v>
          </cell>
          <cell r="I2234" t="str">
            <v>Grid-Gen</v>
          </cell>
        </row>
        <row r="2235">
          <cell r="A2235" t="str">
            <v>NRD_131</v>
          </cell>
          <cell r="I2235" t="str">
            <v>Good Grid + GE</v>
          </cell>
        </row>
        <row r="2236">
          <cell r="A2236" t="str">
            <v>EST_195</v>
          </cell>
          <cell r="I2236" t="str">
            <v>Hybrid Solar - S1</v>
          </cell>
        </row>
        <row r="2237">
          <cell r="A2237" t="str">
            <v>NRD_124</v>
          </cell>
          <cell r="I2237" t="str">
            <v>Hybrid-Gen</v>
          </cell>
        </row>
        <row r="2238">
          <cell r="A2238" t="str">
            <v>EST_025</v>
          </cell>
          <cell r="I2238" t="str">
            <v>Grid-Gen</v>
          </cell>
        </row>
        <row r="2239">
          <cell r="A2239" t="str">
            <v>NRD_278</v>
          </cell>
        </row>
        <row r="2240">
          <cell r="A2240" t="str">
            <v>EXN_461</v>
          </cell>
        </row>
        <row r="2241">
          <cell r="A2241" t="str">
            <v>EXN_243</v>
          </cell>
          <cell r="I2241" t="str">
            <v>Bad Grid + Solar + GE</v>
          </cell>
        </row>
        <row r="2242">
          <cell r="A2242" t="str">
            <v>EST_128</v>
          </cell>
          <cell r="I2242" t="str">
            <v>Grid-Gen</v>
          </cell>
        </row>
        <row r="2243">
          <cell r="A2243" t="str">
            <v>NRD_336</v>
          </cell>
        </row>
        <row r="2244">
          <cell r="A2244" t="str">
            <v>OCM0431</v>
          </cell>
        </row>
        <row r="2245">
          <cell r="A2245" t="str">
            <v>NRD_090</v>
          </cell>
          <cell r="I2245" t="str">
            <v>Grid Only</v>
          </cell>
        </row>
        <row r="2246">
          <cell r="A2246" t="str">
            <v>NRD_319</v>
          </cell>
        </row>
        <row r="2247">
          <cell r="A2247" t="str">
            <v>EST_079</v>
          </cell>
          <cell r="I2247" t="str">
            <v>Grid-Gen</v>
          </cell>
        </row>
        <row r="2248">
          <cell r="A2248" t="str">
            <v>EXN_239</v>
          </cell>
          <cell r="I2248" t="str">
            <v>Hybrid Solar - S3</v>
          </cell>
        </row>
        <row r="2249">
          <cell r="A2249" t="str">
            <v>NRD_322</v>
          </cell>
        </row>
        <row r="2250">
          <cell r="A2250" t="str">
            <v>NRD_309</v>
          </cell>
        </row>
        <row r="2251">
          <cell r="A2251" t="str">
            <v>EST_060</v>
          </cell>
          <cell r="I2251" t="str">
            <v>Grid-Gen</v>
          </cell>
        </row>
        <row r="2252">
          <cell r="A2252" t="str">
            <v>EST_143</v>
          </cell>
          <cell r="I2252" t="str">
            <v>Good Grid + GE</v>
          </cell>
        </row>
        <row r="2253">
          <cell r="A2253" t="str">
            <v>EXN_908</v>
          </cell>
        </row>
        <row r="2254">
          <cell r="A2254" t="str">
            <v>OCM0266</v>
          </cell>
        </row>
        <row r="2255">
          <cell r="A2255" t="str">
            <v>NRD_168</v>
          </cell>
          <cell r="I2255" t="str">
            <v>Hybrid Solar - S1</v>
          </cell>
        </row>
        <row r="2256">
          <cell r="A2256" t="str">
            <v>NRD_901</v>
          </cell>
        </row>
        <row r="2257">
          <cell r="A2257" t="str">
            <v>EST_193</v>
          </cell>
          <cell r="I2257" t="str">
            <v>Bad Grid + Solar + GE</v>
          </cell>
        </row>
        <row r="2258">
          <cell r="A2258" t="str">
            <v>EST_124</v>
          </cell>
          <cell r="I2258" t="str">
            <v>Good Grid + GE</v>
          </cell>
        </row>
        <row r="2259">
          <cell r="A2259" t="str">
            <v>OCM0072</v>
          </cell>
        </row>
        <row r="2260">
          <cell r="A2260" t="str">
            <v>OCM0159</v>
          </cell>
        </row>
        <row r="2261">
          <cell r="A2261" t="str">
            <v>SUD_120</v>
          </cell>
          <cell r="I2261" t="str">
            <v>Hybrid Solar - S3</v>
          </cell>
        </row>
        <row r="2262">
          <cell r="A2262" t="str">
            <v>NRD_123</v>
          </cell>
          <cell r="I2262" t="str">
            <v>Grid-Hybrid-Gen</v>
          </cell>
        </row>
        <row r="2263">
          <cell r="A2263" t="str">
            <v>OCM0190</v>
          </cell>
        </row>
        <row r="2264">
          <cell r="A2264" t="str">
            <v>NRD_126</v>
          </cell>
          <cell r="I2264" t="str">
            <v>Grid-Gen</v>
          </cell>
        </row>
        <row r="2265">
          <cell r="A2265" t="str">
            <v>EXN_447</v>
          </cell>
        </row>
        <row r="2266">
          <cell r="A2266" t="str">
            <v>NRD_128</v>
          </cell>
          <cell r="I2266" t="str">
            <v>Hybrid-Gen</v>
          </cell>
        </row>
        <row r="2267">
          <cell r="A2267" t="str">
            <v>NRD_312</v>
          </cell>
        </row>
        <row r="2268">
          <cell r="A2268" t="str">
            <v>OCM0403</v>
          </cell>
        </row>
        <row r="2269">
          <cell r="A2269" t="str">
            <v>EST_201</v>
          </cell>
          <cell r="I2269" t="str">
            <v>Hybrid Solar - S1</v>
          </cell>
        </row>
        <row r="2270">
          <cell r="A2270" t="str">
            <v>EST_131</v>
          </cell>
          <cell r="I2270" t="str">
            <v>Bad Grid + GE</v>
          </cell>
        </row>
        <row r="2271">
          <cell r="A2271" t="str">
            <v>NRD_323</v>
          </cell>
        </row>
        <row r="2272">
          <cell r="A2272" t="str">
            <v>EXN_424</v>
          </cell>
        </row>
        <row r="2273">
          <cell r="A2273" t="str">
            <v>OCM0450</v>
          </cell>
        </row>
        <row r="2274">
          <cell r="A2274" t="str">
            <v>EST_032</v>
          </cell>
          <cell r="I2274" t="str">
            <v>Grid-Gen</v>
          </cell>
        </row>
        <row r="2275">
          <cell r="A2275" t="str">
            <v>OCM0384</v>
          </cell>
        </row>
        <row r="2276">
          <cell r="A2276" t="str">
            <v>EXN_231</v>
          </cell>
          <cell r="I2276" t="str">
            <v>Hybrid Solar - S3</v>
          </cell>
        </row>
        <row r="2277">
          <cell r="A2277" t="str">
            <v>NRD_058</v>
          </cell>
          <cell r="I2277" t="str">
            <v>Solar-Gen</v>
          </cell>
        </row>
        <row r="2278">
          <cell r="A2278" t="str">
            <v>NUR0043</v>
          </cell>
        </row>
        <row r="2279">
          <cell r="A2279" t="str">
            <v>OCM0390</v>
          </cell>
        </row>
        <row r="2280">
          <cell r="A2280" t="str">
            <v>NRD_125</v>
          </cell>
          <cell r="I2280" t="str">
            <v>Solar-Gen</v>
          </cell>
        </row>
        <row r="2281">
          <cell r="A2281" t="str">
            <v>ADM_045</v>
          </cell>
          <cell r="I2281" t="str">
            <v>Solar-Gen</v>
          </cell>
        </row>
        <row r="2282">
          <cell r="A2282" t="str">
            <v>EST_112</v>
          </cell>
          <cell r="I2282" t="str">
            <v>Grid-Gen</v>
          </cell>
        </row>
        <row r="2283">
          <cell r="A2283" t="str">
            <v>EST_127</v>
          </cell>
          <cell r="I2283" t="str">
            <v>Grid-Gen</v>
          </cell>
        </row>
        <row r="2284">
          <cell r="A2284" t="str">
            <v>NRD_290</v>
          </cell>
        </row>
        <row r="2285">
          <cell r="A2285" t="str">
            <v>EXN_449</v>
          </cell>
        </row>
        <row r="2286">
          <cell r="A2286" t="str">
            <v>EXN_472</v>
          </cell>
        </row>
        <row r="2287">
          <cell r="A2287" t="str">
            <v>EXN_163</v>
          </cell>
          <cell r="I2287" t="str">
            <v>Solar-Gen</v>
          </cell>
        </row>
        <row r="2288">
          <cell r="A2288" t="str">
            <v>OCM0418</v>
          </cell>
        </row>
        <row r="2289">
          <cell r="A2289" t="str">
            <v>NRD_122</v>
          </cell>
          <cell r="I2289" t="str">
            <v>Grid-Gen</v>
          </cell>
        </row>
        <row r="2290">
          <cell r="A2290" t="str">
            <v>EST_205</v>
          </cell>
          <cell r="I2290" t="str">
            <v>Hybrid Solar - S1</v>
          </cell>
        </row>
        <row r="2291">
          <cell r="A2291" t="str">
            <v>NRD_275</v>
          </cell>
        </row>
        <row r="2292">
          <cell r="A2292" t="str">
            <v>EXN_464</v>
          </cell>
        </row>
        <row r="2293">
          <cell r="A2293" t="str">
            <v>OCM0141</v>
          </cell>
        </row>
        <row r="2294">
          <cell r="A2294" t="str">
            <v>NRD_105</v>
          </cell>
          <cell r="I2294" t="str">
            <v>Hybrid-Gen</v>
          </cell>
        </row>
        <row r="2295">
          <cell r="A2295" t="str">
            <v>NRD_303</v>
          </cell>
        </row>
        <row r="2296">
          <cell r="A2296" t="str">
            <v>OCM0487</v>
          </cell>
        </row>
        <row r="2297">
          <cell r="A2297" t="str">
            <v>OCM0388</v>
          </cell>
        </row>
        <row r="2298">
          <cell r="A2298" t="str">
            <v>EXN_167</v>
          </cell>
          <cell r="I2298" t="str">
            <v>Solar-Gen</v>
          </cell>
        </row>
        <row r="2299">
          <cell r="A2299" t="str">
            <v>OCM0511</v>
          </cell>
        </row>
        <row r="2300">
          <cell r="A2300" t="str">
            <v>EXN_445</v>
          </cell>
        </row>
        <row r="2301">
          <cell r="A2301" t="str">
            <v>NRD_297</v>
          </cell>
        </row>
        <row r="2302">
          <cell r="A2302" t="str">
            <v>OCM0194</v>
          </cell>
        </row>
        <row r="2303">
          <cell r="A2303" t="str">
            <v>EXN_453</v>
          </cell>
        </row>
        <row r="2304">
          <cell r="A2304" t="str">
            <v>ADM_093</v>
          </cell>
          <cell r="I2304" t="str">
            <v>Solar-Gen</v>
          </cell>
        </row>
        <row r="2305">
          <cell r="A2305" t="str">
            <v>NRD_078</v>
          </cell>
          <cell r="I2305" t="str">
            <v>Grid-Gen</v>
          </cell>
        </row>
        <row r="2306">
          <cell r="A2306" t="str">
            <v>ADM_111</v>
          </cell>
          <cell r="I2306" t="str">
            <v>Hybrid-Gen</v>
          </cell>
        </row>
        <row r="2307">
          <cell r="A2307" t="str">
            <v>EST_094</v>
          </cell>
          <cell r="I2307" t="str">
            <v>Hybrid-Gen</v>
          </cell>
        </row>
        <row r="2308">
          <cell r="A2308" t="str">
            <v>OCM0427</v>
          </cell>
        </row>
        <row r="2309">
          <cell r="A2309" t="str">
            <v>NRD_276</v>
          </cell>
        </row>
        <row r="2310">
          <cell r="A2310" t="str">
            <v>NUR0077</v>
          </cell>
        </row>
        <row r="2311">
          <cell r="A2311" t="str">
            <v>NUR0094</v>
          </cell>
        </row>
        <row r="2312">
          <cell r="A2312" t="str">
            <v>NRD_345</v>
          </cell>
        </row>
        <row r="2313">
          <cell r="A2313" t="str">
            <v>EXN_140</v>
          </cell>
          <cell r="I2313" t="str">
            <v>Grid-Gen</v>
          </cell>
        </row>
        <row r="2314">
          <cell r="A2314" t="str">
            <v>EXN_156</v>
          </cell>
          <cell r="I2314" t="str">
            <v>Grid-Gen</v>
          </cell>
        </row>
        <row r="2315">
          <cell r="A2315" t="str">
            <v>NRD_069</v>
          </cell>
          <cell r="I2315" t="str">
            <v>Solar-Gen</v>
          </cell>
        </row>
        <row r="2316">
          <cell r="A2316" t="str">
            <v>OCM0122</v>
          </cell>
        </row>
        <row r="2317">
          <cell r="A2317" t="str">
            <v>EXN_483</v>
          </cell>
        </row>
        <row r="2318">
          <cell r="A2318" t="str">
            <v>OCM0404</v>
          </cell>
        </row>
        <row r="2319">
          <cell r="A2319" t="str">
            <v>EXN_012</v>
          </cell>
          <cell r="I2319" t="str">
            <v>Medium Grid + GE</v>
          </cell>
        </row>
        <row r="2320">
          <cell r="A2320" t="str">
            <v>NRD_154</v>
          </cell>
          <cell r="I2320" t="str">
            <v>Hybrid Solar - S2</v>
          </cell>
        </row>
        <row r="2321">
          <cell r="A2321" t="str">
            <v>NRD_274</v>
          </cell>
        </row>
        <row r="2322">
          <cell r="A2322" t="str">
            <v>SUD_222</v>
          </cell>
          <cell r="I2322" t="str">
            <v>Hybrid Solar - S3</v>
          </cell>
        </row>
        <row r="2323">
          <cell r="A2323" t="str">
            <v>EXN_142</v>
          </cell>
          <cell r="I2323" t="str">
            <v>Grid-Gen</v>
          </cell>
        </row>
        <row r="2324">
          <cell r="A2324" t="str">
            <v>NRD_282</v>
          </cell>
        </row>
        <row r="2325">
          <cell r="A2325" t="str">
            <v>NRD_284</v>
          </cell>
        </row>
        <row r="2326">
          <cell r="A2326" t="str">
            <v>NRD_346</v>
          </cell>
        </row>
        <row r="2327">
          <cell r="A2327" t="str">
            <v>NUR0090</v>
          </cell>
        </row>
        <row r="2328">
          <cell r="A2328" t="str">
            <v>OCM0462</v>
          </cell>
        </row>
        <row r="2329">
          <cell r="A2329" t="str">
            <v>EXN_174</v>
          </cell>
          <cell r="I2329" t="str">
            <v>Grid-Gen</v>
          </cell>
        </row>
        <row r="2330">
          <cell r="A2330" t="str">
            <v>EST_075</v>
          </cell>
          <cell r="I2330" t="str">
            <v>Grid-Gen</v>
          </cell>
        </row>
        <row r="2331">
          <cell r="A2331" t="str">
            <v>NRD_115</v>
          </cell>
          <cell r="I2331" t="str">
            <v>Hybrid-Gen</v>
          </cell>
        </row>
        <row r="2332">
          <cell r="A2332" t="str">
            <v>EXN_165</v>
          </cell>
          <cell r="I2332" t="str">
            <v>Hybrid-Gen</v>
          </cell>
        </row>
        <row r="2333">
          <cell r="A2333" t="str">
            <v>EXN_476</v>
          </cell>
        </row>
        <row r="2334">
          <cell r="A2334" t="str">
            <v>NRD_348</v>
          </cell>
        </row>
        <row r="2335">
          <cell r="A2335" t="str">
            <v>NRD_294</v>
          </cell>
        </row>
        <row r="2336">
          <cell r="A2336" t="str">
            <v>NRD_300</v>
          </cell>
        </row>
        <row r="2337">
          <cell r="A2337" t="str">
            <v>EST_056</v>
          </cell>
          <cell r="I2337" t="str">
            <v>Solar-Gen</v>
          </cell>
        </row>
        <row r="2338">
          <cell r="A2338" t="str">
            <v>EST_063</v>
          </cell>
          <cell r="I2338" t="str">
            <v>Solar-Gen</v>
          </cell>
        </row>
        <row r="2339">
          <cell r="A2339" t="str">
            <v>EXN_444</v>
          </cell>
        </row>
        <row r="2340">
          <cell r="A2340" t="str">
            <v>OCM0386</v>
          </cell>
        </row>
        <row r="2341">
          <cell r="A2341" t="str">
            <v>NUR0042</v>
          </cell>
        </row>
        <row r="2342">
          <cell r="A2342" t="str">
            <v>NUR0118</v>
          </cell>
        </row>
        <row r="2343">
          <cell r="A2343" t="str">
            <v>NUR0089</v>
          </cell>
        </row>
        <row r="2344">
          <cell r="A2344" t="str">
            <v>OCM0057</v>
          </cell>
        </row>
        <row r="2345">
          <cell r="A2345" t="str">
            <v>OCM0175</v>
          </cell>
        </row>
        <row r="2346">
          <cell r="A2346" t="str">
            <v>ADM_031</v>
          </cell>
          <cell r="I2346" t="str">
            <v>Grid-Gen</v>
          </cell>
        </row>
        <row r="2347">
          <cell r="A2347" t="str">
            <v>EXN_155</v>
          </cell>
          <cell r="I2347" t="str">
            <v>Solar-Gen</v>
          </cell>
        </row>
        <row r="2348">
          <cell r="A2348" t="str">
            <v>EXN_459</v>
          </cell>
        </row>
        <row r="2349">
          <cell r="A2349" t="str">
            <v>NRD_272</v>
          </cell>
        </row>
        <row r="2350">
          <cell r="A2350" t="str">
            <v>NRD_099</v>
          </cell>
          <cell r="I2350" t="str">
            <v>Grid-Gen</v>
          </cell>
        </row>
        <row r="2351">
          <cell r="A2351" t="str">
            <v>EXN_467</v>
          </cell>
        </row>
        <row r="2352">
          <cell r="A2352" t="str">
            <v>EXN_047</v>
          </cell>
          <cell r="I2352" t="str">
            <v>Solar-Gen</v>
          </cell>
        </row>
        <row r="2353">
          <cell r="A2353" t="str">
            <v>NRD_269</v>
          </cell>
        </row>
        <row r="2354">
          <cell r="A2354" t="str">
            <v>OCM0195</v>
          </cell>
        </row>
        <row r="2355">
          <cell r="A2355" t="str">
            <v>NRD_293</v>
          </cell>
        </row>
        <row r="2356">
          <cell r="A2356" t="str">
            <v>NUR0013</v>
          </cell>
        </row>
        <row r="2357">
          <cell r="A2357" t="str">
            <v>NRD_021</v>
          </cell>
          <cell r="I2357" t="str">
            <v>Solar-Grid-Gen</v>
          </cell>
        </row>
        <row r="2358">
          <cell r="A2358" t="str">
            <v>EXN_162</v>
          </cell>
          <cell r="I2358" t="str">
            <v>Hybrid-Gen</v>
          </cell>
        </row>
        <row r="2359">
          <cell r="A2359" t="str">
            <v>EXN_496</v>
          </cell>
        </row>
        <row r="2360">
          <cell r="A2360" t="str">
            <v>NUR0065</v>
          </cell>
        </row>
        <row r="2361">
          <cell r="A2361" t="str">
            <v>NRD_347</v>
          </cell>
        </row>
        <row r="2362">
          <cell r="A2362" t="str">
            <v>EXN_454</v>
          </cell>
        </row>
        <row r="2363">
          <cell r="A2363" t="str">
            <v>ADM_138</v>
          </cell>
          <cell r="I2363" t="str">
            <v>Hybrid-Gen</v>
          </cell>
        </row>
        <row r="2364">
          <cell r="A2364" t="str">
            <v>EXN_443</v>
          </cell>
        </row>
        <row r="2365">
          <cell r="A2365" t="str">
            <v>OCM0193</v>
          </cell>
        </row>
        <row r="2366">
          <cell r="A2366" t="str">
            <v>OCM0429</v>
          </cell>
        </row>
        <row r="2367">
          <cell r="A2367" t="str">
            <v>EXN_043</v>
          </cell>
          <cell r="I2367" t="str">
            <v>Grid-Gen</v>
          </cell>
        </row>
        <row r="2368">
          <cell r="A2368" t="str">
            <v>NUR0062</v>
          </cell>
        </row>
        <row r="2369">
          <cell r="A2369" t="str">
            <v>NUR0014</v>
          </cell>
        </row>
        <row r="2370">
          <cell r="A2370" t="str">
            <v>EXN_136</v>
          </cell>
          <cell r="I2370" t="str">
            <v>Hybrid-Gen</v>
          </cell>
        </row>
        <row r="2371">
          <cell r="A2371" t="str">
            <v>EXN_484</v>
          </cell>
        </row>
        <row r="2372">
          <cell r="A2372" t="str">
            <v>OCM0387</v>
          </cell>
        </row>
        <row r="2373">
          <cell r="A2373" t="str">
            <v>OCM0179</v>
          </cell>
        </row>
        <row r="2374">
          <cell r="A2374" t="str">
            <v>EXN_042</v>
          </cell>
          <cell r="I2374" t="str">
            <v>Solar-Gen</v>
          </cell>
        </row>
        <row r="2375">
          <cell r="A2375" t="str">
            <v>EXN_500</v>
          </cell>
        </row>
        <row r="2376">
          <cell r="A2376" t="str">
            <v>EXN_052</v>
          </cell>
          <cell r="I2376" t="str">
            <v>Solar-Grid-Gen</v>
          </cell>
        </row>
        <row r="2377">
          <cell r="A2377" t="str">
            <v>NRD_178</v>
          </cell>
          <cell r="I2377" t="str">
            <v>Hybrid Solar - S3</v>
          </cell>
        </row>
        <row r="2378">
          <cell r="A2378" t="str">
            <v>OCM0106</v>
          </cell>
        </row>
        <row r="2379">
          <cell r="A2379" t="str">
            <v>EXN_131</v>
          </cell>
          <cell r="I2379" t="str">
            <v>Grid-Gen</v>
          </cell>
        </row>
        <row r="2380">
          <cell r="A2380" t="str">
            <v>OCM0432</v>
          </cell>
        </row>
        <row r="2381">
          <cell r="A2381" t="str">
            <v>NRD_298</v>
          </cell>
        </row>
        <row r="2382">
          <cell r="A2382" t="str">
            <v>NRD_288</v>
          </cell>
        </row>
        <row r="2383">
          <cell r="A2383" t="str">
            <v>EXN_172</v>
          </cell>
          <cell r="I2383" t="str">
            <v>Hybrid-Gen</v>
          </cell>
        </row>
        <row r="2384">
          <cell r="A2384" t="str">
            <v>EXN_421</v>
          </cell>
        </row>
        <row r="2385">
          <cell r="A2385" t="str">
            <v>ADM_133</v>
          </cell>
          <cell r="I2385" t="str">
            <v>Hybrid Solar - S3</v>
          </cell>
        </row>
        <row r="2386">
          <cell r="A2386" t="str">
            <v>OCM0518</v>
          </cell>
        </row>
        <row r="2387">
          <cell r="A2387" t="str">
            <v>NRD_028</v>
          </cell>
          <cell r="I2387" t="str">
            <v>Solar-Gen</v>
          </cell>
        </row>
        <row r="2388">
          <cell r="A2388" t="str">
            <v>NRD_308</v>
          </cell>
        </row>
        <row r="2389">
          <cell r="A2389" t="str">
            <v>NRD_259</v>
          </cell>
          <cell r="I2389" t="str">
            <v>Hybrid Solar - S3</v>
          </cell>
        </row>
        <row r="2390">
          <cell r="A2390" t="str">
            <v>ADM_137</v>
          </cell>
          <cell r="I2390" t="str">
            <v>Hybrid-Gen</v>
          </cell>
        </row>
        <row r="2391">
          <cell r="A2391" t="str">
            <v>EXN_473</v>
          </cell>
        </row>
        <row r="2392">
          <cell r="A2392" t="str">
            <v>NRD_256</v>
          </cell>
          <cell r="I2392" t="str">
            <v>Hybrid Solar - S3</v>
          </cell>
        </row>
        <row r="2393">
          <cell r="A2393" t="str">
            <v>NRD_134</v>
          </cell>
          <cell r="I2393" t="str">
            <v>Good Grid + GE</v>
          </cell>
        </row>
        <row r="2394">
          <cell r="A2394" t="str">
            <v>NRD_006</v>
          </cell>
          <cell r="I2394" t="str">
            <v>Good Grid + Solar + GE</v>
          </cell>
        </row>
        <row r="2395">
          <cell r="A2395" t="str">
            <v>NRD_089</v>
          </cell>
          <cell r="I2395" t="str">
            <v>Grid-Gen</v>
          </cell>
        </row>
        <row r="2396">
          <cell r="A2396" t="str">
            <v>NRD_076</v>
          </cell>
          <cell r="I2396" t="str">
            <v>Grid-Gen</v>
          </cell>
        </row>
        <row r="2397">
          <cell r="A2397" t="str">
            <v>OCM0052</v>
          </cell>
        </row>
        <row r="2398">
          <cell r="A2398" t="str">
            <v>ADM_030</v>
          </cell>
          <cell r="I2398" t="str">
            <v>Grid-Gen</v>
          </cell>
        </row>
        <row r="2399">
          <cell r="A2399" t="str">
            <v>EXN_154</v>
          </cell>
          <cell r="I2399" t="str">
            <v>Solar-Gen</v>
          </cell>
        </row>
        <row r="2400">
          <cell r="A2400" t="str">
            <v>NRD_257</v>
          </cell>
          <cell r="I2400" t="str">
            <v>Hybrid Solar - S1</v>
          </cell>
        </row>
        <row r="2401">
          <cell r="A2401" t="str">
            <v>NRD_258</v>
          </cell>
          <cell r="I2401" t="str">
            <v>Hybrid Solar - S3</v>
          </cell>
        </row>
        <row r="2402">
          <cell r="A2402" t="str">
            <v>NRD_100</v>
          </cell>
          <cell r="I2402" t="str">
            <v>Good Grid + Solar + GE</v>
          </cell>
        </row>
        <row r="2403">
          <cell r="A2403" t="str">
            <v>NRD_283</v>
          </cell>
        </row>
        <row r="2404">
          <cell r="A2404" t="str">
            <v>NRD_074</v>
          </cell>
          <cell r="I2404" t="str">
            <v>Grid-Gen</v>
          </cell>
        </row>
        <row r="2405">
          <cell r="A2405" t="str">
            <v>NRD_005</v>
          </cell>
          <cell r="I2405" t="str">
            <v>Grid Only</v>
          </cell>
        </row>
        <row r="2406">
          <cell r="A2406" t="str">
            <v>NUR0021</v>
          </cell>
        </row>
        <row r="2407">
          <cell r="A2407" t="str">
            <v>OCM0504</v>
          </cell>
        </row>
        <row r="2408">
          <cell r="A2408" t="str">
            <v>OCM0185</v>
          </cell>
        </row>
        <row r="2409">
          <cell r="A2409" t="str">
            <v>EXN_493</v>
          </cell>
        </row>
        <row r="2410">
          <cell r="A2410" t="str">
            <v>OCM0191</v>
          </cell>
        </row>
        <row r="2411">
          <cell r="A2411" t="str">
            <v>OCM0180</v>
          </cell>
        </row>
        <row r="2412">
          <cell r="A2412" t="str">
            <v>EXN_507</v>
          </cell>
        </row>
        <row r="2413">
          <cell r="A2413" t="str">
            <v>OCM0306</v>
          </cell>
        </row>
        <row r="2414">
          <cell r="A2414" t="str">
            <v>EST_084</v>
          </cell>
          <cell r="I2414" t="str">
            <v>Grid-Gen</v>
          </cell>
        </row>
        <row r="2415">
          <cell r="A2415" t="str">
            <v>ADM_223</v>
          </cell>
        </row>
        <row r="2416">
          <cell r="A2416" t="str">
            <v>OCM0042</v>
          </cell>
        </row>
        <row r="2417">
          <cell r="A2417" t="str">
            <v>OCM0264</v>
          </cell>
        </row>
        <row r="2418">
          <cell r="A2418" t="str">
            <v>NUR0134</v>
          </cell>
        </row>
        <row r="2419">
          <cell r="A2419" t="str">
            <v>EXN_108</v>
          </cell>
          <cell r="I2419" t="str">
            <v>Grid-Gen</v>
          </cell>
        </row>
        <row r="2420">
          <cell r="A2420" t="str">
            <v>NRD_291</v>
          </cell>
        </row>
        <row r="2421">
          <cell r="A2421" t="str">
            <v>NUR0099</v>
          </cell>
        </row>
        <row r="2422">
          <cell r="A2422" t="str">
            <v>EXN_161</v>
          </cell>
          <cell r="I2422" t="str">
            <v>Hybrid-Gen</v>
          </cell>
        </row>
        <row r="2423">
          <cell r="A2423" t="str">
            <v>EST_116</v>
          </cell>
          <cell r="I2423" t="str">
            <v>Hybrid-Gen</v>
          </cell>
        </row>
        <row r="2424">
          <cell r="A2424" t="str">
            <v>NUR0132</v>
          </cell>
        </row>
        <row r="2425">
          <cell r="A2425" t="str">
            <v>NUR0066</v>
          </cell>
        </row>
        <row r="2426">
          <cell r="A2426" t="str">
            <v>NUR0117</v>
          </cell>
        </row>
        <row r="2427">
          <cell r="A2427" t="str">
            <v>OCM0076</v>
          </cell>
        </row>
        <row r="2428">
          <cell r="A2428" t="str">
            <v>EXN_104</v>
          </cell>
          <cell r="I2428" t="str">
            <v>Grid-Hybrid-Gen</v>
          </cell>
        </row>
        <row r="2429">
          <cell r="A2429" t="str">
            <v>ADM_094</v>
          </cell>
          <cell r="I2429" t="str">
            <v>Solar-Grid-Gen</v>
          </cell>
        </row>
        <row r="2430">
          <cell r="A2430" t="str">
            <v>OCM0060</v>
          </cell>
        </row>
        <row r="2431">
          <cell r="A2431" t="str">
            <v>EXN_906</v>
          </cell>
        </row>
        <row r="2432">
          <cell r="A2432" t="str">
            <v>OCM0508</v>
          </cell>
        </row>
        <row r="2433">
          <cell r="A2433" t="str">
            <v>NUR0056</v>
          </cell>
        </row>
        <row r="2434">
          <cell r="A2434" t="str">
            <v>EST_064</v>
          </cell>
          <cell r="I2434" t="str">
            <v>Solar-Gen</v>
          </cell>
        </row>
        <row r="2435">
          <cell r="A2435" t="str">
            <v>EXN_207</v>
          </cell>
          <cell r="I2435" t="str">
            <v>Hybrid-Gen</v>
          </cell>
        </row>
        <row r="2436">
          <cell r="A2436" t="str">
            <v>NUR0061</v>
          </cell>
        </row>
        <row r="2437">
          <cell r="A2437" t="str">
            <v>OCM0153</v>
          </cell>
        </row>
        <row r="2438">
          <cell r="A2438" t="str">
            <v>NUR0113</v>
          </cell>
        </row>
        <row r="2439">
          <cell r="A2439" t="str">
            <v>EXN_439</v>
          </cell>
        </row>
        <row r="2440">
          <cell r="A2440" t="str">
            <v>NUR0100</v>
          </cell>
        </row>
        <row r="2441">
          <cell r="A2441" t="str">
            <v>NUR0133</v>
          </cell>
        </row>
        <row r="2442">
          <cell r="A2442" t="str">
            <v>EXN_073</v>
          </cell>
          <cell r="I2442" t="str">
            <v>Hybrid-Gen</v>
          </cell>
        </row>
        <row r="2443">
          <cell r="A2443" t="str">
            <v>EST_053</v>
          </cell>
          <cell r="I2443" t="str">
            <v>Solar-Gen</v>
          </cell>
        </row>
        <row r="2444">
          <cell r="A2444" t="str">
            <v>OCM0218</v>
          </cell>
        </row>
        <row r="2445">
          <cell r="A2445" t="str">
            <v>NUR0012</v>
          </cell>
        </row>
        <row r="2446">
          <cell r="A2446" t="str">
            <v>OCM0160</v>
          </cell>
        </row>
        <row r="2447">
          <cell r="A2447" t="str">
            <v>NUR0084</v>
          </cell>
        </row>
        <row r="2448">
          <cell r="A2448" t="str">
            <v>NRD_281</v>
          </cell>
        </row>
        <row r="2449">
          <cell r="A2449" t="str">
            <v>EST_123</v>
          </cell>
          <cell r="I2449" t="str">
            <v>Hybrid Solar - S2</v>
          </cell>
        </row>
        <row r="2450">
          <cell r="A2450" t="str">
            <v>OCM0182</v>
          </cell>
        </row>
        <row r="2451">
          <cell r="A2451" t="str">
            <v>OCM0377</v>
          </cell>
        </row>
        <row r="2452">
          <cell r="A2452" t="str">
            <v>NUR0105</v>
          </cell>
        </row>
        <row r="2453">
          <cell r="A2453" t="str">
            <v>OCM0029</v>
          </cell>
        </row>
        <row r="2454">
          <cell r="A2454" t="str">
            <v>OCM0172</v>
          </cell>
        </row>
        <row r="2455">
          <cell r="A2455" t="str">
            <v>OCM0082</v>
          </cell>
        </row>
        <row r="2456">
          <cell r="A2456" t="str">
            <v>OCM0164</v>
          </cell>
        </row>
        <row r="2457">
          <cell r="A2457" t="str">
            <v>OCM0505</v>
          </cell>
        </row>
        <row r="2458">
          <cell r="A2458" t="str">
            <v>ADM_079</v>
          </cell>
          <cell r="I2458" t="str">
            <v>Grid-Gen</v>
          </cell>
        </row>
        <row r="2459">
          <cell r="A2459" t="str">
            <v>EST_147</v>
          </cell>
          <cell r="I2459" t="str">
            <v>Hybrid Solar - S3</v>
          </cell>
        </row>
        <row r="2460">
          <cell r="A2460" t="str">
            <v>EXN_571</v>
          </cell>
        </row>
        <row r="2461">
          <cell r="A2461" t="str">
            <v>NRD_164</v>
          </cell>
          <cell r="I2461" t="str">
            <v>Hybrid-Gen</v>
          </cell>
        </row>
        <row r="2462">
          <cell r="A2462" t="str">
            <v>OCM0085</v>
          </cell>
        </row>
        <row r="2463">
          <cell r="A2463" t="str">
            <v>OCM0161</v>
          </cell>
        </row>
        <row r="2464">
          <cell r="A2464" t="str">
            <v>OCM0074</v>
          </cell>
        </row>
        <row r="2465">
          <cell r="A2465" t="str">
            <v>OCM0084</v>
          </cell>
        </row>
        <row r="2466">
          <cell r="A2466" t="str">
            <v>OCM0165</v>
          </cell>
        </row>
        <row r="2467">
          <cell r="A2467" t="str">
            <v>OCM0200</v>
          </cell>
        </row>
        <row r="2468">
          <cell r="A2468" t="str">
            <v>OCM0158</v>
          </cell>
        </row>
        <row r="2469">
          <cell r="A2469" t="str">
            <v>ADM_100</v>
          </cell>
          <cell r="I2469" t="str">
            <v>Solar-Gen</v>
          </cell>
        </row>
        <row r="2470">
          <cell r="A2470" t="str">
            <v>OCM0148</v>
          </cell>
        </row>
        <row r="2471">
          <cell r="A2471" t="str">
            <v>OCM0101</v>
          </cell>
        </row>
        <row r="2472">
          <cell r="A2472" t="str">
            <v>NRD_286</v>
          </cell>
        </row>
        <row r="2473">
          <cell r="A2473" t="str">
            <v>EXN_408</v>
          </cell>
        </row>
        <row r="2474">
          <cell r="A2474" t="str">
            <v>OCM0022</v>
          </cell>
        </row>
        <row r="2475">
          <cell r="A2475" t="str">
            <v>OCM0147</v>
          </cell>
        </row>
        <row r="2476">
          <cell r="A2476" t="str">
            <v>OCM0201</v>
          </cell>
        </row>
        <row r="2477">
          <cell r="A2477" t="str">
            <v>NRD_027</v>
          </cell>
          <cell r="I2477" t="str">
            <v>Gen Only</v>
          </cell>
        </row>
        <row r="2478">
          <cell r="A2478" t="str">
            <v>NUR0139</v>
          </cell>
        </row>
        <row r="2479">
          <cell r="A2479" t="str">
            <v>OCM0425</v>
          </cell>
        </row>
        <row r="2480">
          <cell r="A2480" t="str">
            <v>EST_014</v>
          </cell>
          <cell r="I2480" t="str">
            <v>Solar-Gen</v>
          </cell>
        </row>
        <row r="2481">
          <cell r="A2481" t="str">
            <v>NUR0020</v>
          </cell>
        </row>
        <row r="2482">
          <cell r="A2482" t="str">
            <v>OCM0184</v>
          </cell>
        </row>
        <row r="2483">
          <cell r="A2483" t="str">
            <v>NRD_285</v>
          </cell>
        </row>
        <row r="2484">
          <cell r="A2484" t="str">
            <v>NUR0051</v>
          </cell>
        </row>
        <row r="2485">
          <cell r="A2485" t="str">
            <v>OCM0500</v>
          </cell>
        </row>
        <row r="2486">
          <cell r="A2486" t="str">
            <v>NUR0128</v>
          </cell>
        </row>
        <row r="2487">
          <cell r="A2487" t="str">
            <v>ADM_241</v>
          </cell>
        </row>
        <row r="2488">
          <cell r="A2488" t="str">
            <v>OCM0146</v>
          </cell>
        </row>
        <row r="2489">
          <cell r="A2489" t="str">
            <v>EXN_470</v>
          </cell>
        </row>
        <row r="2490">
          <cell r="A2490" t="str">
            <v>OCM0181</v>
          </cell>
        </row>
        <row r="2491">
          <cell r="A2491" t="str">
            <v>EXN_238</v>
          </cell>
          <cell r="I2491" t="str">
            <v>Medium Grid + Solar + GE</v>
          </cell>
        </row>
        <row r="2492">
          <cell r="A2492" t="str">
            <v>NRD_129</v>
          </cell>
          <cell r="I2492" t="str">
            <v>Solar-Gen</v>
          </cell>
        </row>
        <row r="2493">
          <cell r="A2493" t="str">
            <v>EXN_477</v>
          </cell>
        </row>
        <row r="2494">
          <cell r="A2494" t="str">
            <v>OCM0202</v>
          </cell>
        </row>
        <row r="2495">
          <cell r="A2495" t="str">
            <v>NRD_353</v>
          </cell>
          <cell r="I2495" t="str">
            <v>Hybrid Solar - S1</v>
          </cell>
        </row>
        <row r="2496">
          <cell r="A2496" t="str">
            <v>OCM0142</v>
          </cell>
        </row>
        <row r="2497">
          <cell r="A2497" t="str">
            <v>OCM0372</v>
          </cell>
        </row>
        <row r="2498">
          <cell r="A2498" t="str">
            <v>EXN_572</v>
          </cell>
        </row>
        <row r="2499">
          <cell r="A2499" t="str">
            <v>NUR0136</v>
          </cell>
        </row>
        <row r="2500">
          <cell r="A2500" t="str">
            <v>EXN_134</v>
          </cell>
          <cell r="I2500" t="str">
            <v>Grid-Gen</v>
          </cell>
        </row>
        <row r="2501">
          <cell r="A2501" t="str">
            <v>NUR0088</v>
          </cell>
        </row>
        <row r="2502">
          <cell r="A2502" t="str">
            <v>EXN_023</v>
          </cell>
          <cell r="I2502" t="str">
            <v>Grid-Gen</v>
          </cell>
        </row>
        <row r="2503">
          <cell r="A2503" t="str">
            <v>EXN_258</v>
          </cell>
          <cell r="I2503" t="str">
            <v>Grid-Gen</v>
          </cell>
        </row>
        <row r="2504">
          <cell r="A2504" t="str">
            <v>EXN_418</v>
          </cell>
        </row>
        <row r="2505">
          <cell r="A2505" t="str">
            <v>EXN_451</v>
          </cell>
        </row>
        <row r="2506">
          <cell r="A2506" t="str">
            <v>OCM0420</v>
          </cell>
        </row>
        <row r="2507">
          <cell r="A2507" t="str">
            <v>EXN_130</v>
          </cell>
          <cell r="I2507" t="str">
            <v>Grid-Gen</v>
          </cell>
        </row>
        <row r="2508">
          <cell r="A2508" t="str">
            <v>EXN_106</v>
          </cell>
          <cell r="I2508" t="str">
            <v>Grid-Gen</v>
          </cell>
        </row>
        <row r="2509">
          <cell r="A2509" t="str">
            <v>EXN_005</v>
          </cell>
          <cell r="I2509" t="str">
            <v>Hybrid Solar - S1</v>
          </cell>
        </row>
        <row r="2510">
          <cell r="A2510" t="str">
            <v>EST_040</v>
          </cell>
          <cell r="I2510" t="str">
            <v>Grid-Gen</v>
          </cell>
        </row>
        <row r="2511">
          <cell r="A2511" t="str">
            <v>NUR0104</v>
          </cell>
        </row>
        <row r="2512">
          <cell r="A2512" t="str">
            <v>EXN_015</v>
          </cell>
          <cell r="I2512" t="str">
            <v>Grid-Gen</v>
          </cell>
        </row>
        <row r="2513">
          <cell r="A2513" t="str">
            <v>ADM_108</v>
          </cell>
          <cell r="I2513" t="str">
            <v>Grid-Hybrid-Gen</v>
          </cell>
        </row>
        <row r="2514">
          <cell r="A2514" t="str">
            <v>NRD_111</v>
          </cell>
          <cell r="I2514" t="str">
            <v>Solar-Gen</v>
          </cell>
        </row>
        <row r="2515">
          <cell r="A2515" t="str">
            <v>EXN_463</v>
          </cell>
        </row>
        <row r="2516">
          <cell r="A2516" t="str">
            <v>EST_054</v>
          </cell>
          <cell r="I2516" t="str">
            <v>Solar-Gen</v>
          </cell>
        </row>
        <row r="2517">
          <cell r="A2517" t="str">
            <v>ADM_029</v>
          </cell>
          <cell r="I2517" t="str">
            <v>Gen Only</v>
          </cell>
        </row>
        <row r="2518">
          <cell r="A2518" t="str">
            <v>OCM0115</v>
          </cell>
        </row>
        <row r="2519">
          <cell r="A2519" t="str">
            <v>EXN_007</v>
          </cell>
          <cell r="I2519" t="str">
            <v>Grid-Hybrid-Gen</v>
          </cell>
        </row>
        <row r="2520">
          <cell r="A2520" t="str">
            <v>NUR0023</v>
          </cell>
        </row>
        <row r="2521">
          <cell r="A2521" t="str">
            <v>EXN_517</v>
          </cell>
        </row>
        <row r="2522">
          <cell r="A2522" t="str">
            <v>OCM0424</v>
          </cell>
        </row>
        <row r="2523">
          <cell r="A2523" t="str">
            <v>EXN_413</v>
          </cell>
        </row>
        <row r="2524">
          <cell r="A2524" t="str">
            <v>NRD_180</v>
          </cell>
          <cell r="I2524" t="str">
            <v>Bad Grid + GE</v>
          </cell>
        </row>
        <row r="2525">
          <cell r="A2525" t="str">
            <v>EXN_032</v>
          </cell>
          <cell r="I2525" t="str">
            <v>Grid-Gen</v>
          </cell>
        </row>
        <row r="2526">
          <cell r="A2526" t="str">
            <v>ADM_161</v>
          </cell>
          <cell r="I2526" t="str">
            <v>Hybrid Solar - S3</v>
          </cell>
        </row>
        <row r="2527">
          <cell r="A2527" t="str">
            <v>NRD_092</v>
          </cell>
          <cell r="I2527" t="str">
            <v>Gen Only</v>
          </cell>
        </row>
        <row r="2528">
          <cell r="A2528" t="str">
            <v>NRD_023</v>
          </cell>
          <cell r="I2528" t="str">
            <v>Grid-Gen</v>
          </cell>
        </row>
        <row r="2529">
          <cell r="A2529" t="str">
            <v>NRD_070</v>
          </cell>
          <cell r="I2529" t="str">
            <v>Solar-Gen</v>
          </cell>
        </row>
        <row r="2530">
          <cell r="A2530" t="str">
            <v>EXN_027</v>
          </cell>
          <cell r="I2530" t="str">
            <v>Grid-Gen</v>
          </cell>
        </row>
        <row r="2531">
          <cell r="A2531" t="str">
            <v>EXN_902</v>
          </cell>
        </row>
        <row r="2532">
          <cell r="A2532" t="str">
            <v>OCM0473</v>
          </cell>
        </row>
        <row r="2533">
          <cell r="A2533" t="str">
            <v>OCM0430</v>
          </cell>
        </row>
        <row r="2534">
          <cell r="A2534" t="str">
            <v>OCM0452</v>
          </cell>
        </row>
        <row r="2535">
          <cell r="A2535" t="str">
            <v>NUR0114</v>
          </cell>
        </row>
        <row r="2536">
          <cell r="A2536" t="str">
            <v>ADM_242</v>
          </cell>
        </row>
        <row r="2537">
          <cell r="A2537" t="str">
            <v>EXN_128</v>
          </cell>
          <cell r="I2537" t="str">
            <v>Gen Only</v>
          </cell>
        </row>
        <row r="2538">
          <cell r="A2538" t="str">
            <v>NRD_008</v>
          </cell>
          <cell r="I2538" t="str">
            <v>Grid-Hybrid-Gen</v>
          </cell>
        </row>
        <row r="2539">
          <cell r="A2539" t="str">
            <v>EXN_416</v>
          </cell>
        </row>
        <row r="2540">
          <cell r="A2540" t="str">
            <v>OCM0421</v>
          </cell>
        </row>
        <row r="2541">
          <cell r="A2541" t="str">
            <v>ADM_247</v>
          </cell>
        </row>
        <row r="2542">
          <cell r="A2542" t="str">
            <v>EXN_491</v>
          </cell>
        </row>
        <row r="2543">
          <cell r="A2543" t="str">
            <v>ADM_080</v>
          </cell>
          <cell r="I2543" t="str">
            <v>Grid-Gen</v>
          </cell>
        </row>
        <row r="2544">
          <cell r="A2544" t="str">
            <v>EXN_026</v>
          </cell>
          <cell r="I2544" t="str">
            <v>Grid-Gen</v>
          </cell>
        </row>
        <row r="2545">
          <cell r="A2545" t="str">
            <v>NRD_339</v>
          </cell>
        </row>
        <row r="2546">
          <cell r="A2546" t="str">
            <v>EXN_904</v>
          </cell>
        </row>
        <row r="2547">
          <cell r="A2547" t="str">
            <v>EXN_414</v>
          </cell>
        </row>
        <row r="2548">
          <cell r="A2548" t="str">
            <v>NRD_109</v>
          </cell>
          <cell r="I2548" t="str">
            <v>Solar-Gen</v>
          </cell>
        </row>
        <row r="2549">
          <cell r="A2549" t="str">
            <v>NUR0096</v>
          </cell>
        </row>
        <row r="2550">
          <cell r="A2550" t="str">
            <v>EXN_905</v>
          </cell>
        </row>
        <row r="2551">
          <cell r="A2551" t="str">
            <v>ADM_062</v>
          </cell>
          <cell r="I2551" t="str">
            <v>Grid-Gen</v>
          </cell>
        </row>
        <row r="2552">
          <cell r="A2552" t="str">
            <v>EXN_259</v>
          </cell>
          <cell r="I2552" t="str">
            <v>Gen-Hybrid</v>
          </cell>
        </row>
        <row r="2553">
          <cell r="A2553" t="str">
            <v>EXN_475</v>
          </cell>
        </row>
        <row r="2554">
          <cell r="A2554" t="str">
            <v>NUR0102</v>
          </cell>
        </row>
        <row r="2555">
          <cell r="A2555" t="str">
            <v>EXN_013</v>
          </cell>
          <cell r="I2555" t="str">
            <v>Solar-Gen</v>
          </cell>
        </row>
        <row r="2556">
          <cell r="A2556" t="str">
            <v>EXN_107</v>
          </cell>
          <cell r="I2556" t="str">
            <v>Hybrid Solar - S1</v>
          </cell>
        </row>
        <row r="2557">
          <cell r="A2557" t="str">
            <v>EST_089</v>
          </cell>
          <cell r="I2557" t="str">
            <v>Grid-Hybrid-Gen</v>
          </cell>
        </row>
        <row r="2558">
          <cell r="A2558" t="str">
            <v>EXN_186</v>
          </cell>
          <cell r="I2558" t="str">
            <v>Hybrid-Gen</v>
          </cell>
        </row>
        <row r="2559">
          <cell r="A2559" t="str">
            <v>EXN_169</v>
          </cell>
          <cell r="I2559" t="str">
            <v>Grid-Gen</v>
          </cell>
        </row>
        <row r="2560">
          <cell r="A2560" t="str">
            <v>EXN_430</v>
          </cell>
        </row>
        <row r="2561">
          <cell r="A2561" t="str">
            <v>EXN_153</v>
          </cell>
          <cell r="I2561" t="str">
            <v>Solar-Gen</v>
          </cell>
        </row>
        <row r="2562">
          <cell r="A2562" t="str">
            <v>OCM0152</v>
          </cell>
        </row>
        <row r="2563">
          <cell r="A2563" t="str">
            <v>EXN_355</v>
          </cell>
          <cell r="I2563" t="str">
            <v>Hybrid Solar - S3</v>
          </cell>
        </row>
        <row r="2564">
          <cell r="A2564" t="str">
            <v>NRD_301</v>
          </cell>
        </row>
        <row r="2565">
          <cell r="A2565" t="str">
            <v>EST_021</v>
          </cell>
          <cell r="I2565" t="str">
            <v>Gen Only</v>
          </cell>
        </row>
        <row r="2566">
          <cell r="A2566" t="str">
            <v>EXN_471</v>
          </cell>
        </row>
        <row r="2567">
          <cell r="A2567" t="str">
            <v>NUR0098</v>
          </cell>
        </row>
        <row r="2568">
          <cell r="A2568" t="str">
            <v>EXN_029</v>
          </cell>
          <cell r="I2568" t="str">
            <v>Grid-Gen</v>
          </cell>
        </row>
        <row r="2569">
          <cell r="A2569" t="str">
            <v>EXN_462</v>
          </cell>
        </row>
        <row r="2570">
          <cell r="A2570" t="str">
            <v>EXN_272</v>
          </cell>
          <cell r="I2570" t="str">
            <v>Hybrid Solar - S3</v>
          </cell>
        </row>
        <row r="2571">
          <cell r="A2571" t="str">
            <v>EXN_233</v>
          </cell>
          <cell r="I2571" t="str">
            <v>Medium Grid + GE</v>
          </cell>
        </row>
        <row r="2572">
          <cell r="A2572" t="str">
            <v>NRD_106</v>
          </cell>
          <cell r="I2572" t="str">
            <v>Solar-Gen</v>
          </cell>
        </row>
        <row r="2573">
          <cell r="A2573" t="str">
            <v>EXN_455</v>
          </cell>
        </row>
        <row r="2574">
          <cell r="A2574" t="str">
            <v>EXN_422</v>
          </cell>
        </row>
        <row r="2575">
          <cell r="A2575" t="str">
            <v>ADM_028</v>
          </cell>
          <cell r="I2575" t="str">
            <v>Grid-Gen</v>
          </cell>
        </row>
        <row r="2576">
          <cell r="A2576" t="str">
            <v>EXN_008</v>
          </cell>
          <cell r="I2576" t="str">
            <v>Grid-Gen</v>
          </cell>
        </row>
        <row r="2577">
          <cell r="A2577" t="str">
            <v>ADM_249</v>
          </cell>
        </row>
        <row r="2578">
          <cell r="A2578" t="str">
            <v>EXN_046</v>
          </cell>
          <cell r="I2578" t="str">
            <v>Solar-Grid-Gen</v>
          </cell>
        </row>
        <row r="2579">
          <cell r="A2579" t="str">
            <v>NRD_810</v>
          </cell>
          <cell r="I2579" t="str">
            <v>Pure Solar</v>
          </cell>
        </row>
        <row r="2580">
          <cell r="A2580" t="str">
            <v>EXN_350</v>
          </cell>
          <cell r="I2580" t="str">
            <v>Hybrid Solar - S1</v>
          </cell>
        </row>
        <row r="2581">
          <cell r="A2581" t="str">
            <v>EXN_170</v>
          </cell>
          <cell r="I2581" t="str">
            <v>Grid-Gen</v>
          </cell>
        </row>
        <row r="2582">
          <cell r="A2582" t="str">
            <v>OCM0509</v>
          </cell>
        </row>
        <row r="2583">
          <cell r="A2583" t="str">
            <v>NUR0081</v>
          </cell>
        </row>
        <row r="2584">
          <cell r="A2584" t="str">
            <v>EXN_555</v>
          </cell>
        </row>
        <row r="2585">
          <cell r="A2585" t="str">
            <v>EST_011</v>
          </cell>
          <cell r="I2585" t="str">
            <v>Solar-Gen</v>
          </cell>
        </row>
        <row r="2586">
          <cell r="A2586" t="str">
            <v>EXN_157</v>
          </cell>
          <cell r="I2586" t="str">
            <v>Grid-Gen</v>
          </cell>
        </row>
        <row r="2587">
          <cell r="A2587" t="str">
            <v>EXN_354</v>
          </cell>
          <cell r="I2587" t="str">
            <v>Hybrid Solar - S3</v>
          </cell>
        </row>
        <row r="2588">
          <cell r="A2588" t="str">
            <v>OCM0422</v>
          </cell>
        </row>
        <row r="2589">
          <cell r="A2589" t="str">
            <v>EXN_147</v>
          </cell>
          <cell r="I2589" t="str">
            <v>Grid-Gen</v>
          </cell>
        </row>
        <row r="2590">
          <cell r="A2590" t="str">
            <v>EXN_225</v>
          </cell>
          <cell r="I2590" t="str">
            <v>Hybrid-Gen</v>
          </cell>
        </row>
        <row r="2591">
          <cell r="A2591" t="str">
            <v>OCM0517</v>
          </cell>
        </row>
        <row r="2592">
          <cell r="A2592" t="str">
            <v>EXN_028</v>
          </cell>
          <cell r="I2592" t="str">
            <v>Grid-Gen</v>
          </cell>
        </row>
        <row r="2593">
          <cell r="A2593" t="str">
            <v>EXN_351</v>
          </cell>
          <cell r="I2593" t="str">
            <v>Hybrid Solar - S3</v>
          </cell>
        </row>
        <row r="2594">
          <cell r="A2594" t="str">
            <v>EXN_506</v>
          </cell>
        </row>
        <row r="2595">
          <cell r="A2595" t="str">
            <v>ADM_171</v>
          </cell>
          <cell r="I2595" t="str">
            <v>Hybrid Solar - S1</v>
          </cell>
        </row>
        <row r="2596">
          <cell r="A2596" t="str">
            <v>EXN_092</v>
          </cell>
          <cell r="I2596" t="str">
            <v>Grid-Gen</v>
          </cell>
        </row>
        <row r="2597">
          <cell r="A2597" t="str">
            <v>ADM_004</v>
          </cell>
          <cell r="I2597" t="str">
            <v>Bad Grid + Solar + GE</v>
          </cell>
        </row>
        <row r="2598">
          <cell r="A2598" t="str">
            <v>EXN_446</v>
          </cell>
        </row>
        <row r="2599">
          <cell r="A2599" t="str">
            <v>ADM_106</v>
          </cell>
          <cell r="I2599" t="str">
            <v>Grid-Gen</v>
          </cell>
        </row>
        <row r="2600">
          <cell r="A2600" t="str">
            <v>EXN_359</v>
          </cell>
          <cell r="I2600" t="str">
            <v>Good Grid + Solar + GE</v>
          </cell>
        </row>
        <row r="2601">
          <cell r="A2601" t="str">
            <v>EXN_419</v>
          </cell>
        </row>
        <row r="2602">
          <cell r="A2602" t="str">
            <v>ADM_107</v>
          </cell>
          <cell r="I2602" t="str">
            <v>Grid-Gen</v>
          </cell>
        </row>
        <row r="2603">
          <cell r="A2603" t="str">
            <v>EXN_204</v>
          </cell>
          <cell r="I2603" t="str">
            <v>Good Grid + GE</v>
          </cell>
        </row>
        <row r="2604">
          <cell r="A2604" t="str">
            <v>EXN_456</v>
          </cell>
        </row>
        <row r="2605">
          <cell r="A2605" t="str">
            <v>OCM0488</v>
          </cell>
        </row>
        <row r="2606">
          <cell r="A2606" t="str">
            <v>EXN_101</v>
          </cell>
          <cell r="I2606" t="str">
            <v>Grid-Gen</v>
          </cell>
        </row>
        <row r="2607">
          <cell r="A2607" t="str">
            <v>EXN_133</v>
          </cell>
          <cell r="I2607" t="str">
            <v>Solar-Gen</v>
          </cell>
        </row>
        <row r="2608">
          <cell r="A2608" t="str">
            <v>EXN_109</v>
          </cell>
          <cell r="I2608" t="str">
            <v>Grid-Gen</v>
          </cell>
        </row>
        <row r="2609">
          <cell r="A2609" t="str">
            <v>NUR0080</v>
          </cell>
        </row>
        <row r="2610">
          <cell r="A2610" t="str">
            <v>EXN_116</v>
          </cell>
          <cell r="I2610" t="str">
            <v>Grid-Gen</v>
          </cell>
        </row>
        <row r="2611">
          <cell r="A2611" t="str">
            <v>EXN_086</v>
          </cell>
          <cell r="I2611" t="str">
            <v>Grid-Gen</v>
          </cell>
        </row>
        <row r="2612">
          <cell r="A2612" t="str">
            <v>EXN_234</v>
          </cell>
          <cell r="I2612" t="str">
            <v>Good Grid + GE</v>
          </cell>
        </row>
        <row r="2613">
          <cell r="A2613" t="str">
            <v>NUR0101</v>
          </cell>
        </row>
        <row r="2614">
          <cell r="A2614" t="str">
            <v>EXN_358</v>
          </cell>
          <cell r="I2614" t="str">
            <v>Hybrid Solar - S3</v>
          </cell>
        </row>
        <row r="2615">
          <cell r="A2615" t="str">
            <v>EXN_352</v>
          </cell>
          <cell r="I2615" t="str">
            <v>Medium Grid + GE</v>
          </cell>
        </row>
        <row r="2616">
          <cell r="A2616" t="str">
            <v>EXN_145</v>
          </cell>
          <cell r="I2616" t="str">
            <v>Grid-Gen</v>
          </cell>
        </row>
        <row r="2617">
          <cell r="A2617" t="str">
            <v>EXN_429</v>
          </cell>
        </row>
        <row r="2618">
          <cell r="A2618" t="str">
            <v>EXN_525</v>
          </cell>
        </row>
        <row r="2619">
          <cell r="A2619" t="str">
            <v>EXN_158</v>
          </cell>
          <cell r="I2619" t="str">
            <v>Grid-Gen</v>
          </cell>
        </row>
        <row r="2620">
          <cell r="A2620" t="str">
            <v>EXN_171</v>
          </cell>
          <cell r="I2620" t="str">
            <v>Gen Only</v>
          </cell>
        </row>
        <row r="2621">
          <cell r="A2621" t="str">
            <v>EXN_379</v>
          </cell>
        </row>
        <row r="2622">
          <cell r="A2622" t="str">
            <v>EXN_001</v>
          </cell>
          <cell r="I2622" t="str">
            <v>Grid-Gen</v>
          </cell>
        </row>
        <row r="2623">
          <cell r="A2623" t="str">
            <v>EXN_224</v>
          </cell>
          <cell r="I2623" t="str">
            <v>Hybrid-Gen</v>
          </cell>
        </row>
        <row r="2624">
          <cell r="A2624" t="str">
            <v>EXN_071</v>
          </cell>
          <cell r="I2624" t="str">
            <v>Grid-Gen</v>
          </cell>
        </row>
        <row r="2625">
          <cell r="A2625" t="str">
            <v>ADM_051</v>
          </cell>
          <cell r="I2625" t="str">
            <v>Solar-Grid-Gen</v>
          </cell>
        </row>
        <row r="2626">
          <cell r="A2626" t="str">
            <v>EXN_114</v>
          </cell>
          <cell r="I2626" t="str">
            <v>Grid-Gen</v>
          </cell>
        </row>
        <row r="2627">
          <cell r="A2627" t="str">
            <v>EXN_088</v>
          </cell>
          <cell r="I2627" t="str">
            <v>Grid-Gen</v>
          </cell>
        </row>
        <row r="2628">
          <cell r="A2628" t="str">
            <v>EXN_196</v>
          </cell>
          <cell r="I2628" t="str">
            <v>Good Grid + GE</v>
          </cell>
        </row>
        <row r="2629">
          <cell r="A2629" t="str">
            <v>EXN_241</v>
          </cell>
          <cell r="I2629" t="str">
            <v>Grid-Gen</v>
          </cell>
        </row>
        <row r="2630">
          <cell r="A2630" t="str">
            <v>EXN_410</v>
          </cell>
        </row>
        <row r="2631">
          <cell r="A2631" t="str">
            <v>EXN_494</v>
          </cell>
        </row>
        <row r="2632">
          <cell r="A2632" t="str">
            <v>EXN_543</v>
          </cell>
        </row>
        <row r="2633">
          <cell r="A2633" t="str">
            <v>EXN_197</v>
          </cell>
          <cell r="I2633" t="str">
            <v>Good Grid + GE</v>
          </cell>
        </row>
        <row r="2634">
          <cell r="A2634" t="str">
            <v>EXN_044</v>
          </cell>
          <cell r="I2634" t="str">
            <v>Good Grid + GE</v>
          </cell>
        </row>
        <row r="2635">
          <cell r="A2635" t="str">
            <v>EXN_066</v>
          </cell>
        </row>
        <row r="2636">
          <cell r="A2636" t="str">
            <v>EXN_030</v>
          </cell>
          <cell r="I2636" t="str">
            <v>Solar-Grid-Gen</v>
          </cell>
        </row>
        <row r="2637">
          <cell r="A2637" t="str">
            <v>EXN_146</v>
          </cell>
          <cell r="I2637" t="str">
            <v>Grid-Gen</v>
          </cell>
        </row>
        <row r="2638">
          <cell r="A2638" t="str">
            <v>NUR0119</v>
          </cell>
        </row>
        <row r="2639">
          <cell r="A2639" t="str">
            <v>EXN_560</v>
          </cell>
        </row>
        <row r="2640">
          <cell r="A2640" t="str">
            <v>EXN_111</v>
          </cell>
          <cell r="I2640" t="str">
            <v>Grid-Gen</v>
          </cell>
        </row>
        <row r="2641">
          <cell r="A2641" t="str">
            <v>EXN_237</v>
          </cell>
          <cell r="I2641" t="str">
            <v>Good Grid + GE</v>
          </cell>
        </row>
        <row r="2642">
          <cell r="A2642" t="str">
            <v>ADM_095</v>
          </cell>
          <cell r="I2642" t="str">
            <v>Hybrid-Gen</v>
          </cell>
        </row>
        <row r="2643">
          <cell r="A2643" t="str">
            <v>EXN_082</v>
          </cell>
          <cell r="I2643" t="str">
            <v>Grid Only</v>
          </cell>
        </row>
        <row r="2644">
          <cell r="A2644" t="str">
            <v>EXN_084</v>
          </cell>
          <cell r="I2644" t="str">
            <v>Grid-Gen</v>
          </cell>
        </row>
        <row r="2645">
          <cell r="A2645" t="str">
            <v>NUR0115</v>
          </cell>
        </row>
        <row r="2646">
          <cell r="A2646" t="str">
            <v>EXN_085</v>
          </cell>
          <cell r="I2646" t="str">
            <v>Grid-Gen</v>
          </cell>
        </row>
        <row r="2647">
          <cell r="A2647" t="str">
            <v>EXN_489</v>
          </cell>
        </row>
        <row r="2648">
          <cell r="A2648" t="str">
            <v>EXN_091</v>
          </cell>
          <cell r="I2648" t="str">
            <v>Solar-Grid-Gen</v>
          </cell>
        </row>
        <row r="2649">
          <cell r="A2649" t="str">
            <v>OCM0371</v>
          </cell>
        </row>
        <row r="2650">
          <cell r="A2650" t="str">
            <v>EXN_089</v>
          </cell>
          <cell r="I2650" t="str">
            <v>Grid-Gen</v>
          </cell>
        </row>
        <row r="2651">
          <cell r="A2651" t="str">
            <v>EXN_115</v>
          </cell>
          <cell r="I2651" t="str">
            <v>Grid-Gen</v>
          </cell>
        </row>
        <row r="2652">
          <cell r="A2652" t="str">
            <v>EXN_002</v>
          </cell>
          <cell r="I2652" t="str">
            <v>Grid-Gen</v>
          </cell>
        </row>
        <row r="2653">
          <cell r="A2653" t="str">
            <v>EXN_054</v>
          </cell>
          <cell r="I2653" t="str">
            <v>Grid-Gen</v>
          </cell>
        </row>
        <row r="2654">
          <cell r="A2654" t="str">
            <v>EXN_385</v>
          </cell>
        </row>
        <row r="2655">
          <cell r="A2655" t="str">
            <v>EXN_425</v>
          </cell>
        </row>
        <row r="2656">
          <cell r="A2656" t="str">
            <v>EXN_247</v>
          </cell>
          <cell r="I2656" t="str">
            <v>Good Grid + GE</v>
          </cell>
        </row>
        <row r="2657">
          <cell r="A2657" t="str">
            <v>EXN_217</v>
          </cell>
          <cell r="I2657" t="str">
            <v>Medium Grid + GE</v>
          </cell>
        </row>
        <row r="2658">
          <cell r="A2658" t="str">
            <v>EXN_087</v>
          </cell>
          <cell r="I2658" t="str">
            <v>Grid-Gen</v>
          </cell>
        </row>
        <row r="2659">
          <cell r="A2659" t="str">
            <v>NUR00131</v>
          </cell>
        </row>
        <row r="2660">
          <cell r="A2660" t="str">
            <v>NUR0085</v>
          </cell>
        </row>
        <row r="2661">
          <cell r="A2661" t="str">
            <v>NUR0112</v>
          </cell>
        </row>
        <row r="2662">
          <cell r="A2662" t="str">
            <v>EXN_437</v>
          </cell>
        </row>
        <row r="2663">
          <cell r="A2663" t="str">
            <v>EXN_083</v>
          </cell>
          <cell r="I2663" t="str">
            <v>Grid-Gen</v>
          </cell>
        </row>
        <row r="2664">
          <cell r="A2664" t="str">
            <v>EST_005</v>
          </cell>
          <cell r="I2664" t="str">
            <v>Bad Grid + Solar + GE</v>
          </cell>
        </row>
        <row r="2665">
          <cell r="A2665" t="str">
            <v>NUR0083</v>
          </cell>
        </row>
        <row r="2666">
          <cell r="A2666" t="str">
            <v>EXN_067</v>
          </cell>
          <cell r="I2666" t="str">
            <v>Grid-Gen</v>
          </cell>
        </row>
        <row r="2667">
          <cell r="A2667" t="str">
            <v>OCM0017</v>
          </cell>
        </row>
        <row r="2668">
          <cell r="A2668" t="str">
            <v>EXN_045</v>
          </cell>
          <cell r="I2668" t="str">
            <v>Good Grid + Solar + GE</v>
          </cell>
        </row>
        <row r="2669">
          <cell r="A2669" t="str">
            <v>EXN_360</v>
          </cell>
          <cell r="I2669" t="str">
            <v>Hybrid Solar - S1</v>
          </cell>
        </row>
        <row r="2670">
          <cell r="A2670" t="str">
            <v>EXN_495</v>
          </cell>
        </row>
        <row r="2671">
          <cell r="A2671" t="str">
            <v>EXN_184</v>
          </cell>
          <cell r="I2671" t="str">
            <v>Grid-Gen</v>
          </cell>
        </row>
        <row r="2672">
          <cell r="A2672" t="str">
            <v>EXN_482</v>
          </cell>
        </row>
        <row r="2673">
          <cell r="A2673" t="str">
            <v>NUR0110</v>
          </cell>
        </row>
        <row r="2674">
          <cell r="A2674" t="str">
            <v>EXN_466</v>
          </cell>
        </row>
        <row r="2675">
          <cell r="A2675" t="str">
            <v>EXN_249</v>
          </cell>
          <cell r="I2675" t="str">
            <v>Medium Grid + GE</v>
          </cell>
        </row>
        <row r="2676">
          <cell r="A2676" t="str">
            <v>EXN_212</v>
          </cell>
          <cell r="I2676" t="str">
            <v>Bad Grid + GE</v>
          </cell>
        </row>
        <row r="2677">
          <cell r="A2677" t="str">
            <v>EXN_244</v>
          </cell>
          <cell r="I2677" t="str">
            <v>Medium Grid + GE</v>
          </cell>
        </row>
        <row r="2678">
          <cell r="A2678" t="str">
            <v>NUR0018</v>
          </cell>
        </row>
        <row r="2679">
          <cell r="A2679" t="str">
            <v>EST_061</v>
          </cell>
          <cell r="I2679" t="str">
            <v>Solar-Gen</v>
          </cell>
        </row>
        <row r="2680">
          <cell r="A2680" t="str">
            <v>EST_070</v>
          </cell>
          <cell r="I2680" t="str">
            <v>Grid-Gen</v>
          </cell>
        </row>
        <row r="2681">
          <cell r="A2681" t="str">
            <v>EXN_143</v>
          </cell>
          <cell r="I2681" t="str">
            <v>Solar-Grid-Gen</v>
          </cell>
        </row>
        <row r="2682">
          <cell r="A2682" t="str">
            <v>EXN_250</v>
          </cell>
          <cell r="I2682" t="str">
            <v>Bad Grid + GE</v>
          </cell>
        </row>
        <row r="2683">
          <cell r="A2683" t="str">
            <v>EST_139</v>
          </cell>
          <cell r="I2683" t="str">
            <v>Hybrid Solar - S1</v>
          </cell>
        </row>
        <row r="2684">
          <cell r="A2684" t="str">
            <v>ADM_185</v>
          </cell>
          <cell r="I2684" t="str">
            <v>Hybrid Solar - S3</v>
          </cell>
        </row>
        <row r="2685">
          <cell r="A2685" t="str">
            <v>EXN_235</v>
          </cell>
          <cell r="I2685" t="str">
            <v>Good Grid + GE</v>
          </cell>
        </row>
        <row r="2686">
          <cell r="A2686" t="str">
            <v>EXN_540</v>
          </cell>
        </row>
        <row r="2687">
          <cell r="A2687" t="str">
            <v>EXN_053</v>
          </cell>
          <cell r="I2687" t="str">
            <v>Grid-Gen</v>
          </cell>
        </row>
        <row r="2688">
          <cell r="A2688" t="str">
            <v>EXN_391</v>
          </cell>
        </row>
        <row r="2689">
          <cell r="A2689" t="str">
            <v>OCM0423</v>
          </cell>
        </row>
        <row r="2690">
          <cell r="A2690" t="str">
            <v>EST_125</v>
          </cell>
          <cell r="I2690" t="str">
            <v>Hybrid-Gen</v>
          </cell>
        </row>
        <row r="2691">
          <cell r="A2691" t="str">
            <v>EXN_356</v>
          </cell>
          <cell r="I2691" t="str">
            <v>Hybrid Solar - S3</v>
          </cell>
        </row>
        <row r="2692">
          <cell r="A2692" t="str">
            <v>ADM_027</v>
          </cell>
          <cell r="I2692" t="str">
            <v>Solar-Grid-Gen</v>
          </cell>
        </row>
        <row r="2693">
          <cell r="A2693" t="str">
            <v>EXN_113</v>
          </cell>
          <cell r="I2693" t="str">
            <v>Grid-Gen</v>
          </cell>
        </row>
        <row r="2694">
          <cell r="A2694" t="str">
            <v>NUR0064</v>
          </cell>
        </row>
        <row r="2695">
          <cell r="A2695" t="str">
            <v>EXN_361</v>
          </cell>
          <cell r="I2695" t="str">
            <v>Hybrid Solar - S1</v>
          </cell>
        </row>
        <row r="2696">
          <cell r="A2696" t="str">
            <v>NRD_155</v>
          </cell>
          <cell r="I2696" t="str">
            <v>Hybrid Solar - S3</v>
          </cell>
        </row>
        <row r="2697">
          <cell r="A2697" t="str">
            <v>EXN_211</v>
          </cell>
          <cell r="I2697" t="str">
            <v>Hybrid-Gen</v>
          </cell>
        </row>
        <row r="2698">
          <cell r="A2698" t="str">
            <v>EXN_505</v>
          </cell>
        </row>
        <row r="2699">
          <cell r="A2699" t="str">
            <v>EXN_362</v>
          </cell>
          <cell r="I2699" t="str">
            <v>Hybrid Solar - S1</v>
          </cell>
        </row>
        <row r="2700">
          <cell r="A2700" t="str">
            <v>EXN_434</v>
          </cell>
        </row>
        <row r="2701">
          <cell r="A2701" t="str">
            <v>EXN_117</v>
          </cell>
          <cell r="I2701" t="str">
            <v>Grid-Gen</v>
          </cell>
        </row>
        <row r="2702">
          <cell r="A2702" t="str">
            <v>EXN_368</v>
          </cell>
          <cell r="I2702" t="str">
            <v>Hybrid Solar - S1</v>
          </cell>
        </row>
        <row r="2703">
          <cell r="A2703" t="str">
            <v>EXN_460</v>
          </cell>
        </row>
        <row r="2704">
          <cell r="A2704" t="str">
            <v>NUR0009</v>
          </cell>
        </row>
        <row r="2705">
          <cell r="A2705" t="str">
            <v>EXN_554</v>
          </cell>
        </row>
        <row r="2706">
          <cell r="A2706" t="str">
            <v>EXN_393</v>
          </cell>
        </row>
        <row r="2707">
          <cell r="A2707" t="str">
            <v>EXN_100</v>
          </cell>
          <cell r="I2707" t="str">
            <v>Grid-Gen</v>
          </cell>
        </row>
        <row r="2708">
          <cell r="A2708" t="str">
            <v>OCM0383</v>
          </cell>
        </row>
        <row r="2709">
          <cell r="A2709" t="str">
            <v>NRD_056</v>
          </cell>
          <cell r="I2709" t="str">
            <v>Solar-Gen</v>
          </cell>
        </row>
        <row r="2710">
          <cell r="A2710" t="str">
            <v>EXN_549</v>
          </cell>
        </row>
        <row r="2711">
          <cell r="A2711" t="str">
            <v>ADM_245</v>
          </cell>
        </row>
        <row r="2712">
          <cell r="A2712" t="str">
            <v>EXN_452</v>
          </cell>
        </row>
        <row r="2713">
          <cell r="A2713" t="str">
            <v>EXN_518</v>
          </cell>
        </row>
        <row r="2714">
          <cell r="A2714" t="str">
            <v>EXN_474</v>
          </cell>
        </row>
        <row r="2715">
          <cell r="A2715" t="str">
            <v>EXN_468</v>
          </cell>
        </row>
        <row r="2716">
          <cell r="A2716" t="str">
            <v>EXN_378</v>
          </cell>
        </row>
        <row r="2717">
          <cell r="A2717" t="str">
            <v>EXN_526</v>
          </cell>
        </row>
        <row r="2718">
          <cell r="A2718" t="str">
            <v>ADM_096</v>
          </cell>
          <cell r="I2718" t="str">
            <v>Solar-Gen</v>
          </cell>
        </row>
        <row r="2719">
          <cell r="A2719" t="str">
            <v>EST_073</v>
          </cell>
          <cell r="I2719" t="str">
            <v>Gen Only</v>
          </cell>
        </row>
        <row r="2720">
          <cell r="A2720" t="str">
            <v>NUR0095</v>
          </cell>
        </row>
        <row r="2721">
          <cell r="A2721" t="str">
            <v>NUR0129</v>
          </cell>
        </row>
        <row r="2722">
          <cell r="A2722" t="str">
            <v>EXN_037</v>
          </cell>
          <cell r="I2722" t="str">
            <v>Grid-Gen</v>
          </cell>
        </row>
        <row r="2723">
          <cell r="A2723" t="str">
            <v>EXN_457</v>
          </cell>
        </row>
        <row r="2724">
          <cell r="A2724" t="str">
            <v>NUR0079</v>
          </cell>
        </row>
        <row r="2725">
          <cell r="A2725" t="str">
            <v>ADM_148</v>
          </cell>
          <cell r="I2725" t="str">
            <v>Hybrid Solar - S1</v>
          </cell>
        </row>
        <row r="2726">
          <cell r="A2726" t="str">
            <v>EXN_095</v>
          </cell>
          <cell r="I2726" t="str">
            <v>Grid-Gen</v>
          </cell>
        </row>
        <row r="2727">
          <cell r="A2727" t="str">
            <v>EXN_440</v>
          </cell>
        </row>
        <row r="2728">
          <cell r="A2728" t="str">
            <v>EXN_011</v>
          </cell>
          <cell r="I2728" t="str">
            <v>Grid-Gen</v>
          </cell>
        </row>
        <row r="2729">
          <cell r="A2729" t="str">
            <v>EXN_274</v>
          </cell>
        </row>
        <row r="2730">
          <cell r="A2730" t="str">
            <v>OCM0118</v>
          </cell>
        </row>
        <row r="2731">
          <cell r="A2731" t="str">
            <v>EXN_020</v>
          </cell>
          <cell r="I2731" t="str">
            <v>Solar-Gen</v>
          </cell>
        </row>
        <row r="2732">
          <cell r="A2732" t="str">
            <v>EXN_160</v>
          </cell>
          <cell r="I2732" t="str">
            <v>Grid-Gen</v>
          </cell>
        </row>
        <row r="2733">
          <cell r="A2733" t="str">
            <v>EST_028</v>
          </cell>
          <cell r="I2733" t="str">
            <v>Solar-Gen</v>
          </cell>
        </row>
        <row r="2734">
          <cell r="A2734" t="str">
            <v>NUR0120</v>
          </cell>
        </row>
        <row r="2735">
          <cell r="A2735" t="str">
            <v>EXN_478</v>
          </cell>
        </row>
        <row r="2736">
          <cell r="A2736" t="str">
            <v>OCM0526</v>
          </cell>
        </row>
        <row r="2737">
          <cell r="A2737" t="str">
            <v>NUR0111</v>
          </cell>
        </row>
        <row r="2738">
          <cell r="A2738" t="str">
            <v>EXN_223</v>
          </cell>
          <cell r="I2738" t="str">
            <v>Gen Only</v>
          </cell>
        </row>
        <row r="2739">
          <cell r="A2739" t="str">
            <v>NUR0008</v>
          </cell>
        </row>
        <row r="2740">
          <cell r="A2740" t="str">
            <v>OCM0126</v>
          </cell>
        </row>
        <row r="2741">
          <cell r="A2741" t="str">
            <v>EXN_036</v>
          </cell>
          <cell r="I2741" t="str">
            <v>Solar-Grid-Gen</v>
          </cell>
        </row>
        <row r="2742">
          <cell r="A2742" t="str">
            <v>EXN_433</v>
          </cell>
        </row>
        <row r="2743">
          <cell r="A2743" t="str">
            <v>OCM0026</v>
          </cell>
        </row>
        <row r="2744">
          <cell r="A2744" t="str">
            <v>EXN_537</v>
          </cell>
        </row>
        <row r="2745">
          <cell r="A2745" t="str">
            <v>EXN_039</v>
          </cell>
          <cell r="I2745" t="str">
            <v>Hybrid Solar - S1</v>
          </cell>
        </row>
        <row r="2746">
          <cell r="A2746" t="str">
            <v>NUR0087</v>
          </cell>
        </row>
        <row r="2747">
          <cell r="A2747" t="str">
            <v>EXN_199</v>
          </cell>
          <cell r="I2747" t="str">
            <v>Hybrid-Gen</v>
          </cell>
        </row>
        <row r="2748">
          <cell r="A2748" t="str">
            <v>EXN_448</v>
          </cell>
        </row>
        <row r="2749">
          <cell r="A2749" t="str">
            <v>NUR0116</v>
          </cell>
        </row>
        <row r="2750">
          <cell r="A2750" t="str">
            <v>NRD_167</v>
          </cell>
          <cell r="I2750" t="str">
            <v>Hybrid Solar - S2</v>
          </cell>
        </row>
        <row r="2751">
          <cell r="A2751" t="str">
            <v>EXN_102</v>
          </cell>
          <cell r="I2751" t="str">
            <v>Grid-Gen</v>
          </cell>
        </row>
        <row r="2752">
          <cell r="A2752" t="str">
            <v>EXN_542</v>
          </cell>
        </row>
        <row r="2753">
          <cell r="A2753" t="str">
            <v>EXN_178</v>
          </cell>
          <cell r="I2753" t="str">
            <v>Solar-Grid-Gen</v>
          </cell>
        </row>
        <row r="2754">
          <cell r="A2754" t="str">
            <v>EXN_395</v>
          </cell>
        </row>
        <row r="2755">
          <cell r="A2755" t="str">
            <v>EXN_372</v>
          </cell>
        </row>
        <row r="2756">
          <cell r="A2756" t="str">
            <v>EXN_370</v>
          </cell>
        </row>
        <row r="2757">
          <cell r="A2757" t="str">
            <v>OCM0028</v>
          </cell>
        </row>
        <row r="2758">
          <cell r="A2758" t="str">
            <v>EXN_486</v>
          </cell>
        </row>
        <row r="2759">
          <cell r="A2759" t="str">
            <v>EST_204</v>
          </cell>
          <cell r="I2759" t="str">
            <v>Hybrid Solar - S3</v>
          </cell>
        </row>
        <row r="2760">
          <cell r="A2760" t="str">
            <v>OCM0114</v>
          </cell>
        </row>
        <row r="2761">
          <cell r="A2761" t="str">
            <v>NUR0022</v>
          </cell>
        </row>
        <row r="2762">
          <cell r="A2762" t="str">
            <v>EST_206</v>
          </cell>
          <cell r="I2762" t="str">
            <v>Hybrid Solar - S3</v>
          </cell>
        </row>
        <row r="2763">
          <cell r="A2763" t="str">
            <v>EXN_431</v>
          </cell>
        </row>
        <row r="2764">
          <cell r="A2764" t="str">
            <v>NUR0039</v>
          </cell>
        </row>
        <row r="2765">
          <cell r="A2765" t="str">
            <v>EST_045</v>
          </cell>
        </row>
        <row r="2766">
          <cell r="A2766" t="str">
            <v>EXN_520</v>
          </cell>
        </row>
        <row r="2767">
          <cell r="A2767" t="str">
            <v>OCM0166</v>
          </cell>
        </row>
        <row r="2768">
          <cell r="A2768" t="str">
            <v>EXN_546</v>
          </cell>
        </row>
        <row r="2769">
          <cell r="A2769" t="str">
            <v>OCM0077</v>
          </cell>
        </row>
        <row r="2770">
          <cell r="A2770" t="str">
            <v>EST_118</v>
          </cell>
          <cell r="I2770" t="str">
            <v>Grid-Gen</v>
          </cell>
        </row>
        <row r="2771">
          <cell r="A2771" t="str">
            <v>NUR0109</v>
          </cell>
        </row>
        <row r="2772">
          <cell r="A2772" t="str">
            <v>EST_080</v>
          </cell>
          <cell r="I2772" t="str">
            <v>Grid-Gen</v>
          </cell>
        </row>
        <row r="2773">
          <cell r="A2773" t="str">
            <v>EXN_041</v>
          </cell>
          <cell r="I2773" t="str">
            <v>Solar-Gen</v>
          </cell>
        </row>
        <row r="2774">
          <cell r="A2774" t="str">
            <v>NUR0107</v>
          </cell>
        </row>
        <row r="2775">
          <cell r="A2775" t="str">
            <v>EST_114</v>
          </cell>
          <cell r="I2775" t="str">
            <v>Gen Only</v>
          </cell>
        </row>
        <row r="2776">
          <cell r="A2776" t="str">
            <v>EXN_528</v>
          </cell>
        </row>
        <row r="2777">
          <cell r="A2777" t="str">
            <v>EXN_488</v>
          </cell>
        </row>
        <row r="2778">
          <cell r="A2778" t="str">
            <v>ADM_156</v>
          </cell>
          <cell r="I2778" t="str">
            <v>Grid-Gen</v>
          </cell>
        </row>
        <row r="2779">
          <cell r="A2779" t="str">
            <v>EST_144</v>
          </cell>
          <cell r="I2779" t="str">
            <v>Hybrid Solar - S3</v>
          </cell>
        </row>
        <row r="2780">
          <cell r="A2780" t="str">
            <v>EXN_033</v>
          </cell>
          <cell r="I2780" t="str">
            <v>Grid-Gen</v>
          </cell>
        </row>
        <row r="2781">
          <cell r="A2781" t="str">
            <v>OCM0540</v>
          </cell>
        </row>
        <row r="2782">
          <cell r="A2782" t="str">
            <v>EXN_209</v>
          </cell>
          <cell r="I2782" t="str">
            <v>Hybrid Solar - S3</v>
          </cell>
        </row>
        <row r="2783">
          <cell r="A2783" t="str">
            <v>EST_122</v>
          </cell>
          <cell r="I2783" t="str">
            <v>Gen Only</v>
          </cell>
        </row>
        <row r="2784">
          <cell r="A2784" t="str">
            <v>OCM0081</v>
          </cell>
        </row>
        <row r="2785">
          <cell r="A2785" t="str">
            <v>EXN_524</v>
          </cell>
        </row>
        <row r="2786">
          <cell r="A2786" t="str">
            <v>ADM_023</v>
          </cell>
          <cell r="I2786" t="str">
            <v>Hybrid-Gen</v>
          </cell>
        </row>
        <row r="2787">
          <cell r="A2787" t="str">
            <v>EXN_432</v>
          </cell>
        </row>
        <row r="2788">
          <cell r="A2788" t="str">
            <v>OCM0265</v>
          </cell>
        </row>
        <row r="2789">
          <cell r="A2789" t="str">
            <v>EXN_487</v>
          </cell>
        </row>
        <row r="2790">
          <cell r="A2790" t="str">
            <v>NUR0045</v>
          </cell>
        </row>
        <row r="2791">
          <cell r="A2791" t="str">
            <v>EST_096</v>
          </cell>
          <cell r="I2791" t="str">
            <v>Hybrid-Gen</v>
          </cell>
        </row>
        <row r="2792">
          <cell r="A2792" t="str">
            <v>EXN_384</v>
          </cell>
        </row>
        <row r="2793">
          <cell r="A2793" t="str">
            <v>EST_130</v>
          </cell>
          <cell r="I2793" t="str">
            <v>Solar-Gen</v>
          </cell>
        </row>
        <row r="2794">
          <cell r="A2794" t="str">
            <v>NUR0011</v>
          </cell>
        </row>
        <row r="2795">
          <cell r="A2795" t="str">
            <v>EXN_097</v>
          </cell>
          <cell r="I2795" t="str">
            <v>Grid-Gen</v>
          </cell>
        </row>
        <row r="2796">
          <cell r="A2796" t="str">
            <v>EXN_190</v>
          </cell>
          <cell r="I2796" t="str">
            <v>Grid-Gen</v>
          </cell>
        </row>
        <row r="2797">
          <cell r="A2797" t="str">
            <v>EXN_191</v>
          </cell>
          <cell r="I2797" t="str">
            <v>Medium Grid + GE</v>
          </cell>
        </row>
        <row r="2798">
          <cell r="A2798" t="str">
            <v>EXN_552</v>
          </cell>
        </row>
        <row r="2799">
          <cell r="A2799" t="str">
            <v>EXN_006</v>
          </cell>
          <cell r="I2799" t="str">
            <v>Grid-Gen</v>
          </cell>
        </row>
        <row r="2800">
          <cell r="A2800" t="str">
            <v>EXN_504</v>
          </cell>
        </row>
        <row r="2801">
          <cell r="A2801" t="str">
            <v>OCM0396</v>
          </cell>
        </row>
        <row r="2802">
          <cell r="A2802" t="str">
            <v>ADM_250</v>
          </cell>
        </row>
        <row r="2803">
          <cell r="A2803" t="str">
            <v>NUR0103</v>
          </cell>
        </row>
        <row r="2804">
          <cell r="A2804" t="str">
            <v>EXN_465</v>
          </cell>
        </row>
        <row r="2805">
          <cell r="A2805" t="str">
            <v>EXN_562</v>
          </cell>
        </row>
        <row r="2806">
          <cell r="A2806" t="str">
            <v>EXN_545</v>
          </cell>
        </row>
        <row r="2807">
          <cell r="A2807" t="str">
            <v>ADM_112</v>
          </cell>
          <cell r="I2807" t="str">
            <v>Hybrid-Gen</v>
          </cell>
        </row>
        <row r="2808">
          <cell r="A2808" t="str">
            <v>EXN_514</v>
          </cell>
        </row>
        <row r="2809">
          <cell r="A2809" t="str">
            <v>EXN_034</v>
          </cell>
          <cell r="I2809" t="str">
            <v>Solar-Grid-Gen</v>
          </cell>
        </row>
        <row r="2810">
          <cell r="A2810" t="str">
            <v>EXN_807</v>
          </cell>
          <cell r="I2810" t="str">
            <v>Solar-Grid-Gen</v>
          </cell>
        </row>
        <row r="2811">
          <cell r="A2811" t="str">
            <v>NUR0106</v>
          </cell>
        </row>
        <row r="2812">
          <cell r="A2812" t="str">
            <v>EXN_441</v>
          </cell>
        </row>
        <row r="2813">
          <cell r="A2813" t="str">
            <v>EXN_275</v>
          </cell>
          <cell r="I2813" t="str">
            <v>Hybrid Solar - S3</v>
          </cell>
        </row>
        <row r="2814">
          <cell r="A2814" t="str">
            <v>OCM0510</v>
          </cell>
        </row>
        <row r="2815">
          <cell r="A2815" t="str">
            <v>EXN_229</v>
          </cell>
          <cell r="I2815" t="str">
            <v>Hybrid Solar - S2</v>
          </cell>
        </row>
        <row r="2816">
          <cell r="A2816" t="str">
            <v>OCM0008</v>
          </cell>
        </row>
        <row r="2817">
          <cell r="A2817" t="str">
            <v>EXN_152</v>
          </cell>
          <cell r="I2817" t="str">
            <v>Solar-Gen</v>
          </cell>
        </row>
        <row r="2818">
          <cell r="A2818" t="str">
            <v>OCM0075</v>
          </cell>
        </row>
        <row r="2819">
          <cell r="A2819" t="str">
            <v>EXN_530</v>
          </cell>
        </row>
        <row r="2820">
          <cell r="A2820" t="str">
            <v>EST_133</v>
          </cell>
          <cell r="I2820" t="str">
            <v>HGB</v>
          </cell>
        </row>
        <row r="2821">
          <cell r="A2821" t="str">
            <v>EXN_438</v>
          </cell>
        </row>
        <row r="2822">
          <cell r="A2822" t="str">
            <v>EXN_558</v>
          </cell>
        </row>
        <row r="2823">
          <cell r="A2823" t="str">
            <v>NUR0015</v>
          </cell>
        </row>
        <row r="2824">
          <cell r="A2824" t="str">
            <v>OCM0217</v>
          </cell>
        </row>
        <row r="2825">
          <cell r="A2825" t="str">
            <v>ADM_022</v>
          </cell>
          <cell r="I2825" t="str">
            <v>Solar-Gen</v>
          </cell>
        </row>
        <row r="2826">
          <cell r="A2826" t="str">
            <v>EXN_565</v>
          </cell>
        </row>
        <row r="2827">
          <cell r="A2827" t="str">
            <v>EXN_018</v>
          </cell>
          <cell r="I2827" t="str">
            <v>Grid-Gen</v>
          </cell>
        </row>
        <row r="2828">
          <cell r="A2828" t="str">
            <v>NUR0123</v>
          </cell>
        </row>
        <row r="2829">
          <cell r="A2829" t="str">
            <v>EXN_415</v>
          </cell>
        </row>
        <row r="2830">
          <cell r="A2830" t="str">
            <v>NRD_197</v>
          </cell>
          <cell r="I2830" t="str">
            <v>Hybrid Solar - S3</v>
          </cell>
        </row>
        <row r="2831">
          <cell r="A2831" t="str">
            <v>EXN_553</v>
          </cell>
        </row>
        <row r="2832">
          <cell r="A2832" t="str">
            <v>OCM0381</v>
          </cell>
        </row>
        <row r="2833">
          <cell r="A2833" t="str">
            <v>EST_101</v>
          </cell>
          <cell r="I2833" t="str">
            <v>Hybrid-Gen</v>
          </cell>
        </row>
        <row r="2834">
          <cell r="A2834" t="str">
            <v>EXN_521</v>
          </cell>
        </row>
        <row r="2835">
          <cell r="A2835" t="str">
            <v>NRD_144</v>
          </cell>
          <cell r="I2835" t="str">
            <v>Medium Grid + GE</v>
          </cell>
        </row>
        <row r="2836">
          <cell r="A2836" t="str">
            <v>EXN_273</v>
          </cell>
        </row>
        <row r="2837">
          <cell r="A2837" t="str">
            <v>OCM0080</v>
          </cell>
        </row>
        <row r="2838">
          <cell r="A2838" t="str">
            <v>EXN_531</v>
          </cell>
        </row>
        <row r="2839">
          <cell r="A2839" t="str">
            <v>ADM_141</v>
          </cell>
          <cell r="I2839" t="str">
            <v>Solar-Gen</v>
          </cell>
        </row>
        <row r="2840">
          <cell r="A2840" t="str">
            <v>EXN_218</v>
          </cell>
          <cell r="I2840" t="str">
            <v>Hybrid-Gen</v>
          </cell>
        </row>
        <row r="2841">
          <cell r="A2841" t="str">
            <v>EXN_516</v>
          </cell>
        </row>
        <row r="2842">
          <cell r="A2842" t="str">
            <v>EXN_559</v>
          </cell>
        </row>
        <row r="2843">
          <cell r="A2843" t="str">
            <v>EXN_567</v>
          </cell>
        </row>
        <row r="2844">
          <cell r="A2844" t="str">
            <v>EXN_375</v>
          </cell>
        </row>
        <row r="2845">
          <cell r="A2845" t="str">
            <v>NUR0010</v>
          </cell>
        </row>
        <row r="2846">
          <cell r="A2846" t="str">
            <v>OCM0299</v>
          </cell>
        </row>
        <row r="2847">
          <cell r="A2847" t="str">
            <v>EXN_538</v>
          </cell>
        </row>
        <row r="2848">
          <cell r="A2848" t="str">
            <v>EXN_501</v>
          </cell>
        </row>
        <row r="2849">
          <cell r="A2849" t="str">
            <v>NUR0058</v>
          </cell>
        </row>
        <row r="2850">
          <cell r="A2850" t="str">
            <v>EXN_529</v>
          </cell>
        </row>
        <row r="2851">
          <cell r="A2851" t="str">
            <v>EXN_450</v>
          </cell>
        </row>
        <row r="2852">
          <cell r="A2852" t="str">
            <v>EXN_490</v>
          </cell>
        </row>
        <row r="2853">
          <cell r="A2853" t="str">
            <v>EXN_566</v>
          </cell>
        </row>
        <row r="2854">
          <cell r="A2854" t="str">
            <v>EXN_417</v>
          </cell>
        </row>
        <row r="2855">
          <cell r="A2855" t="str">
            <v>EXN_074</v>
          </cell>
          <cell r="I2855" t="str">
            <v>Gen-Solar AER</v>
          </cell>
        </row>
        <row r="2856">
          <cell r="A2856" t="str">
            <v>EXN_522</v>
          </cell>
        </row>
        <row r="2857">
          <cell r="A2857" t="str">
            <v>EXN_534</v>
          </cell>
        </row>
        <row r="2858">
          <cell r="A2858" t="str">
            <v>EXN_548</v>
          </cell>
        </row>
        <row r="2859">
          <cell r="A2859" t="str">
            <v>NUR0097</v>
          </cell>
        </row>
        <row r="2860">
          <cell r="A2860" t="str">
            <v>EXN_513</v>
          </cell>
        </row>
        <row r="2861">
          <cell r="A2861" t="str">
            <v>ADM_243</v>
          </cell>
        </row>
        <row r="2862">
          <cell r="A2862" t="str">
            <v>EXN_035</v>
          </cell>
          <cell r="I2862" t="str">
            <v>Solar-Gen</v>
          </cell>
        </row>
        <row r="2863">
          <cell r="A2863" t="str">
            <v>EXN_533</v>
          </cell>
        </row>
        <row r="2864">
          <cell r="A2864" t="str">
            <v>OCM0109</v>
          </cell>
        </row>
        <row r="2865">
          <cell r="A2865" t="str">
            <v>EXN_210</v>
          </cell>
          <cell r="I2865" t="str">
            <v>Hybrid-Gen</v>
          </cell>
        </row>
        <row r="2866">
          <cell r="A2866" t="str">
            <v>EXN_098</v>
          </cell>
        </row>
        <row r="2867">
          <cell r="A2867" t="str">
            <v>EXN_551</v>
          </cell>
        </row>
        <row r="2868">
          <cell r="A2868" t="str">
            <v>EST_126</v>
          </cell>
          <cell r="I2868" t="str">
            <v>Solar-Gen</v>
          </cell>
        </row>
        <row r="2869">
          <cell r="A2869" t="str">
            <v>EXN_125</v>
          </cell>
          <cell r="I2869" t="str">
            <v>Grid-Gen</v>
          </cell>
        </row>
        <row r="2870">
          <cell r="A2870" t="str">
            <v>EXN_397</v>
          </cell>
        </row>
        <row r="2871">
          <cell r="A2871" t="str">
            <v>EXN_557</v>
          </cell>
        </row>
        <row r="2872">
          <cell r="A2872" t="str">
            <v>EXN_544</v>
          </cell>
        </row>
        <row r="2873">
          <cell r="A2873" t="str">
            <v>OCM0089</v>
          </cell>
        </row>
        <row r="2874">
          <cell r="A2874" t="str">
            <v>OCM0108</v>
          </cell>
        </row>
        <row r="2875">
          <cell r="A2875" t="str">
            <v>EXN_038</v>
          </cell>
          <cell r="I2875" t="str">
            <v>Solar-Gen</v>
          </cell>
        </row>
        <row r="2876">
          <cell r="A2876" t="str">
            <v>EXN_503</v>
          </cell>
        </row>
        <row r="2877">
          <cell r="A2877" t="str">
            <v>EXN_563</v>
          </cell>
        </row>
        <row r="2878">
          <cell r="A2878" t="str">
            <v>EXN_499</v>
          </cell>
        </row>
        <row r="2879">
          <cell r="A2879" t="str">
            <v>NUR0124</v>
          </cell>
        </row>
        <row r="2880">
          <cell r="A2880" t="str">
            <v>NUR0092</v>
          </cell>
        </row>
        <row r="2881">
          <cell r="A2881" t="str">
            <v>EXN_396</v>
          </cell>
        </row>
        <row r="2882">
          <cell r="A2882" t="str">
            <v>OCM0251</v>
          </cell>
        </row>
        <row r="2883">
          <cell r="A2883" t="str">
            <v>EXN_021</v>
          </cell>
          <cell r="I2883" t="str">
            <v>Solar-Gen</v>
          </cell>
        </row>
        <row r="2884">
          <cell r="A2884" t="str">
            <v>OCM0006</v>
          </cell>
        </row>
        <row r="2885">
          <cell r="A2885" t="str">
            <v>OCM0131</v>
          </cell>
        </row>
        <row r="2886">
          <cell r="A2886" t="str">
            <v>EXN_017</v>
          </cell>
          <cell r="I2886" t="str">
            <v>Grid-Gen</v>
          </cell>
        </row>
        <row r="2887">
          <cell r="A2887" t="str">
            <v>OCM0380</v>
          </cell>
        </row>
        <row r="2888">
          <cell r="A2888" t="str">
            <v>EST_041</v>
          </cell>
          <cell r="I2888" t="str">
            <v>Gen-Solar AER</v>
          </cell>
        </row>
        <row r="2889">
          <cell r="A2889" t="str">
            <v>EXN_399</v>
          </cell>
        </row>
        <row r="2890">
          <cell r="A2890" t="str">
            <v>EXN_536</v>
          </cell>
        </row>
        <row r="2891">
          <cell r="A2891" t="str">
            <v>OCM0134</v>
          </cell>
        </row>
        <row r="2892">
          <cell r="A2892" t="str">
            <v>EXN_058</v>
          </cell>
          <cell r="I2892" t="str">
            <v>Grid-Gen</v>
          </cell>
        </row>
        <row r="2893">
          <cell r="A2893" t="str">
            <v>EST_153</v>
          </cell>
          <cell r="I2893" t="str">
            <v>Hybrid Solar - S3</v>
          </cell>
        </row>
        <row r="2894">
          <cell r="A2894" t="str">
            <v>OCM0030</v>
          </cell>
        </row>
        <row r="2895">
          <cell r="A2895" t="str">
            <v>EXN_014</v>
          </cell>
          <cell r="I2895" t="str">
            <v>Grid-Gen</v>
          </cell>
        </row>
        <row r="2896">
          <cell r="A2896" t="str">
            <v>NRD_135</v>
          </cell>
          <cell r="I2896" t="str">
            <v>Medium Grid + Solar + GE</v>
          </cell>
        </row>
        <row r="2897">
          <cell r="A2897" t="str">
            <v>ADM_037</v>
          </cell>
          <cell r="I2897" t="str">
            <v>Solar-Gen</v>
          </cell>
        </row>
        <row r="2898">
          <cell r="A2898" t="str">
            <v>OCM0119</v>
          </cell>
        </row>
        <row r="2899">
          <cell r="A2899" t="str">
            <v>EXN_398</v>
          </cell>
        </row>
        <row r="2900">
          <cell r="A2900" t="str">
            <v>EXN_420</v>
          </cell>
        </row>
        <row r="2901">
          <cell r="A2901" t="str">
            <v>EXN_110</v>
          </cell>
          <cell r="I2901" t="str">
            <v>Hybrid-Gen</v>
          </cell>
        </row>
        <row r="2902">
          <cell r="A2902" t="str">
            <v>OCM0007</v>
          </cell>
        </row>
        <row r="2903">
          <cell r="A2903" t="str">
            <v>OCM0079</v>
          </cell>
        </row>
        <row r="2904">
          <cell r="A2904" t="str">
            <v>OCM0128</v>
          </cell>
        </row>
        <row r="2905">
          <cell r="A2905" t="str">
            <v>OCM0168</v>
          </cell>
        </row>
        <row r="2906">
          <cell r="A2906" t="str">
            <v>NUR0041</v>
          </cell>
        </row>
        <row r="2907">
          <cell r="A2907" t="str">
            <v>EXN_022</v>
          </cell>
          <cell r="I2907" t="str">
            <v>Solar-Grid-Gen</v>
          </cell>
        </row>
        <row r="2908">
          <cell r="A2908" t="str">
            <v>EXN_403</v>
          </cell>
        </row>
        <row r="2909">
          <cell r="A2909" t="str">
            <v>EXN_192</v>
          </cell>
          <cell r="I2909" t="str">
            <v>Good Grid + GE</v>
          </cell>
        </row>
        <row r="2910">
          <cell r="A2910" t="str">
            <v>OCM0440</v>
          </cell>
        </row>
        <row r="2911">
          <cell r="A2911" t="str">
            <v>ADM_142</v>
          </cell>
          <cell r="I2911" t="str">
            <v>Hybrid-Gen</v>
          </cell>
        </row>
        <row r="2912">
          <cell r="A2912" t="str">
            <v>OCM0382</v>
          </cell>
        </row>
        <row r="2913">
          <cell r="A2913" t="str">
            <v>NRD_091</v>
          </cell>
          <cell r="I2913" t="str">
            <v>Hybrid-Gen</v>
          </cell>
        </row>
        <row r="2914">
          <cell r="A2914" t="str">
            <v>OCM0189</v>
          </cell>
        </row>
        <row r="2915">
          <cell r="A2915" t="str">
            <v>EST_102</v>
          </cell>
          <cell r="I2915" t="str">
            <v>Hybrid-Gen</v>
          </cell>
        </row>
        <row r="2916">
          <cell r="A2916" t="str">
            <v>EXN_181</v>
          </cell>
          <cell r="I2916" t="str">
            <v>Gen Only</v>
          </cell>
        </row>
        <row r="2917">
          <cell r="A2917" t="str">
            <v>OCM0009</v>
          </cell>
        </row>
        <row r="2918">
          <cell r="A2918" t="str">
            <v>OCM0129</v>
          </cell>
        </row>
        <row r="2919">
          <cell r="A2919" t="str">
            <v>NUR0082</v>
          </cell>
        </row>
        <row r="2920">
          <cell r="A2920" t="str">
            <v>OCM0460</v>
          </cell>
        </row>
        <row r="2921">
          <cell r="A2921" t="str">
            <v>NRD_036</v>
          </cell>
          <cell r="I2921" t="str">
            <v>Solar-Gen</v>
          </cell>
        </row>
        <row r="2922">
          <cell r="A2922" t="str">
            <v>EXN_182</v>
          </cell>
          <cell r="I2922" t="str">
            <v>Grid-Gen</v>
          </cell>
        </row>
        <row r="2923">
          <cell r="A2923" t="str">
            <v>EXN_064</v>
          </cell>
          <cell r="I2923" t="str">
            <v>Grid-Gen</v>
          </cell>
        </row>
        <row r="2924">
          <cell r="A2924" t="str">
            <v>EST_106</v>
          </cell>
          <cell r="I2924" t="str">
            <v>Solar-Gen</v>
          </cell>
        </row>
        <row r="2925">
          <cell r="A2925" t="str">
            <v>EXN_188</v>
          </cell>
          <cell r="I2925" t="str">
            <v>Grid-Gen</v>
          </cell>
        </row>
        <row r="2926">
          <cell r="A2926" t="str">
            <v>EXN_180</v>
          </cell>
          <cell r="I2926" t="str">
            <v>Grid-Gen</v>
          </cell>
        </row>
        <row r="2927">
          <cell r="A2927" t="str">
            <v>EXN_509</v>
          </cell>
          <cell r="I2927" t="str">
            <v>Bad Grid + Solar + GE</v>
          </cell>
        </row>
        <row r="2928">
          <cell r="A2928" t="str">
            <v>EXN_242</v>
          </cell>
          <cell r="I2928" t="str">
            <v>Hybrid Solar - S2</v>
          </cell>
        </row>
        <row r="2929">
          <cell r="A2929" t="str">
            <v>OCM0467</v>
          </cell>
        </row>
        <row r="2930">
          <cell r="A2930" t="str">
            <v>EXN_194</v>
          </cell>
          <cell r="I2930" t="str">
            <v>Bad Grid + GE</v>
          </cell>
        </row>
        <row r="2931">
          <cell r="A2931" t="str">
            <v>EXN_010</v>
          </cell>
          <cell r="I2931" t="str">
            <v>Grid-Gen</v>
          </cell>
        </row>
        <row r="2932">
          <cell r="A2932" t="str">
            <v>EXN_003</v>
          </cell>
          <cell r="I2932" t="str">
            <v>Grid-Gen</v>
          </cell>
        </row>
        <row r="2933">
          <cell r="A2933" t="str">
            <v>EST_016</v>
          </cell>
          <cell r="I2933" t="str">
            <v>Solar-Gen</v>
          </cell>
        </row>
        <row r="2934">
          <cell r="A2934" t="str">
            <v>EXN_031</v>
          </cell>
          <cell r="I2934" t="str">
            <v>Bad Grid + Solar + GE</v>
          </cell>
        </row>
        <row r="2935">
          <cell r="A2935" t="str">
            <v>EXN_094</v>
          </cell>
          <cell r="I2935" t="str">
            <v>Grid-Gen</v>
          </cell>
        </row>
        <row r="2936">
          <cell r="A2936" t="str">
            <v>EXN_511</v>
          </cell>
          <cell r="I2936" t="str">
            <v>Bad Grid + Solar + GE</v>
          </cell>
        </row>
        <row r="2937">
          <cell r="A2937" t="str">
            <v>EXN_226</v>
          </cell>
          <cell r="I2937" t="str">
            <v>Gen Only</v>
          </cell>
        </row>
        <row r="2938">
          <cell r="A2938" t="str">
            <v>EXN_230</v>
          </cell>
          <cell r="I2938" t="str">
            <v>Hybrid Solar - S1</v>
          </cell>
        </row>
        <row r="2939">
          <cell r="A2939" t="str">
            <v>NRD_136</v>
          </cell>
          <cell r="I2939" t="str">
            <v>Hybrid Solar - S3</v>
          </cell>
        </row>
        <row r="2940">
          <cell r="A2940" t="str">
            <v>NUR0108</v>
          </cell>
        </row>
        <row r="2941">
          <cell r="A2941" t="str">
            <v>EXN_141</v>
          </cell>
          <cell r="I2941" t="str">
            <v>Grid-Gen</v>
          </cell>
        </row>
        <row r="2942">
          <cell r="A2942" t="str">
            <v>EST_013</v>
          </cell>
          <cell r="I2942" t="str">
            <v>Medium Grid + Solar + GE</v>
          </cell>
        </row>
        <row r="2943">
          <cell r="A2943" t="str">
            <v>EXN_189</v>
          </cell>
          <cell r="I2943" t="str">
            <v>Grid-Gen</v>
          </cell>
        </row>
        <row r="2944">
          <cell r="A2944" t="str">
            <v>EXN_402</v>
          </cell>
        </row>
        <row r="2945">
          <cell r="A2945" t="str">
            <v>EXN_407</v>
          </cell>
        </row>
        <row r="2946">
          <cell r="A2946" t="str">
            <v>EXN_200</v>
          </cell>
          <cell r="I2946" t="str">
            <v>Hybrid-Gen</v>
          </cell>
        </row>
        <row r="2947">
          <cell r="A2947" t="str">
            <v>EXN_202</v>
          </cell>
          <cell r="I2947" t="str">
            <v>Hybrid Solar - S3</v>
          </cell>
        </row>
        <row r="2948">
          <cell r="A2948" t="str">
            <v>EXN_561</v>
          </cell>
        </row>
        <row r="2949">
          <cell r="A2949" t="str">
            <v>EXN_405</v>
          </cell>
        </row>
        <row r="2950">
          <cell r="A2950" t="str">
            <v>EXN_426</v>
          </cell>
        </row>
        <row r="2951">
          <cell r="A2951" t="str">
            <v>OCM0545</v>
          </cell>
        </row>
        <row r="2952">
          <cell r="A2952" t="str">
            <v>EXN_208</v>
          </cell>
          <cell r="I2952" t="str">
            <v>Hybrid-Gen</v>
          </cell>
        </row>
        <row r="2953">
          <cell r="A2953" t="str">
            <v>EXN_051</v>
          </cell>
          <cell r="I2953" t="str">
            <v>Solar-Gen</v>
          </cell>
        </row>
        <row r="2954">
          <cell r="A2954" t="str">
            <v>EXN_075</v>
          </cell>
          <cell r="I2954" t="str">
            <v>Gen-Solar AER</v>
          </cell>
        </row>
        <row r="2955">
          <cell r="A2955" t="str">
            <v>EST_048</v>
          </cell>
          <cell r="I2955" t="str">
            <v>Gen-Solar AER</v>
          </cell>
        </row>
        <row r="2956">
          <cell r="A2956" t="str">
            <v>OCM0011</v>
          </cell>
        </row>
        <row r="2957">
          <cell r="A2957" t="str">
            <v>EXN_118</v>
          </cell>
          <cell r="I2957" t="str">
            <v>Hybrid-Gen</v>
          </cell>
        </row>
        <row r="2958">
          <cell r="A2958" t="str">
            <v>NUR0091</v>
          </cell>
        </row>
        <row r="2959">
          <cell r="A2959" t="str">
            <v>ADM_160</v>
          </cell>
          <cell r="I2959" t="str">
            <v>Hybrid Solar - S2</v>
          </cell>
        </row>
        <row r="2960">
          <cell r="A2960" t="str">
            <v>OCM0228</v>
          </cell>
        </row>
        <row r="2961">
          <cell r="A2961" t="str">
            <v>EXN_485</v>
          </cell>
        </row>
        <row r="2962">
          <cell r="A2962" t="str">
            <v>EXN_539</v>
          </cell>
        </row>
        <row r="2963">
          <cell r="A2963" t="str">
            <v>EXN_245</v>
          </cell>
          <cell r="I2963" t="str">
            <v>Hybrid Solar - S3</v>
          </cell>
        </row>
        <row r="2964">
          <cell r="A2964" t="str">
            <v>EXN_498</v>
          </cell>
        </row>
        <row r="2965">
          <cell r="A2965" t="str">
            <v>OCM0514</v>
          </cell>
        </row>
        <row r="2966">
          <cell r="A2966" t="str">
            <v>OCM0538</v>
          </cell>
        </row>
        <row r="2967">
          <cell r="A2967" t="str">
            <v>EXN_127</v>
          </cell>
          <cell r="I2967" t="str">
            <v>Gen Only</v>
          </cell>
        </row>
        <row r="2968">
          <cell r="A2968" t="str">
            <v>OCM0516</v>
          </cell>
        </row>
        <row r="2969">
          <cell r="A2969" t="str">
            <v>EXN_049</v>
          </cell>
          <cell r="I2969" t="str">
            <v>Solar-Gen</v>
          </cell>
        </row>
        <row r="2970">
          <cell r="A2970" t="str">
            <v>NUR0138</v>
          </cell>
        </row>
        <row r="2971">
          <cell r="A2971" t="str">
            <v>OCM0443</v>
          </cell>
        </row>
        <row r="2972">
          <cell r="A2972" t="str">
            <v>EXN_564</v>
          </cell>
        </row>
        <row r="2973">
          <cell r="A2973" t="str">
            <v>OCM0456</v>
          </cell>
        </row>
        <row r="2974">
          <cell r="A2974" t="str">
            <v>OCM0539</v>
          </cell>
        </row>
        <row r="2975">
          <cell r="A2975" t="str">
            <v>OCM0397</v>
          </cell>
        </row>
        <row r="2976">
          <cell r="A2976" t="str">
            <v>EXN_364</v>
          </cell>
          <cell r="I2976" t="str">
            <v>Hybrid Solar - S3</v>
          </cell>
        </row>
        <row r="2977">
          <cell r="A2977" t="str">
            <v>EXN_236</v>
          </cell>
          <cell r="I2977" t="str">
            <v>Good Grid + GE</v>
          </cell>
        </row>
        <row r="2978">
          <cell r="A2978" t="str">
            <v>EXN_556</v>
          </cell>
        </row>
        <row r="2979">
          <cell r="A2979" t="str">
            <v>EXN_069</v>
          </cell>
          <cell r="I2979" t="str">
            <v>Grid-Gen</v>
          </cell>
        </row>
        <row r="2980">
          <cell r="A2980" t="str">
            <v>OCM0536</v>
          </cell>
        </row>
        <row r="2981">
          <cell r="A2981" t="str">
            <v>OCM0537</v>
          </cell>
        </row>
        <row r="2982">
          <cell r="A2982" t="str">
            <v>EST_015</v>
          </cell>
          <cell r="I2982" t="str">
            <v>Solar-Gen</v>
          </cell>
        </row>
        <row r="2983">
          <cell r="A2983" t="str">
            <v>NRD_902</v>
          </cell>
        </row>
        <row r="2984">
          <cell r="A2984" t="str">
            <v>OCM0107</v>
          </cell>
        </row>
        <row r="2985">
          <cell r="A2985" t="str">
            <v>EXN_004</v>
          </cell>
          <cell r="I2985" t="str">
            <v>Medium Grid + Solar + GE</v>
          </cell>
        </row>
        <row r="2986">
          <cell r="A2986" t="str">
            <v>OCM0170</v>
          </cell>
        </row>
        <row r="2987">
          <cell r="A2987" t="str">
            <v>EXN_096</v>
          </cell>
          <cell r="I2987" t="str">
            <v>Grid-Gen</v>
          </cell>
        </row>
        <row r="2988">
          <cell r="A2988" t="str">
            <v>OCM0307</v>
          </cell>
        </row>
        <row r="2989">
          <cell r="A2989" t="str">
            <v>EXN_144</v>
          </cell>
          <cell r="I2989" t="str">
            <v>Grid-Gen</v>
          </cell>
        </row>
        <row r="2990">
          <cell r="A2990" t="str">
            <v>EXN_366</v>
          </cell>
          <cell r="I2990" t="str">
            <v>Bad Grid + Solar + GE</v>
          </cell>
        </row>
        <row r="2991">
          <cell r="A2991" t="str">
            <v>EXN_126</v>
          </cell>
          <cell r="I2991" t="str">
            <v>Gen Only</v>
          </cell>
        </row>
        <row r="2992">
          <cell r="A2992" t="str">
            <v>OCM0188</v>
          </cell>
        </row>
        <row r="2993">
          <cell r="A2993" t="str">
            <v>EXN_367</v>
          </cell>
          <cell r="I2993" t="str">
            <v>Hybrid Solar - S3</v>
          </cell>
        </row>
        <row r="2994">
          <cell r="A2994" t="str">
            <v>OCM0441</v>
          </cell>
        </row>
        <row r="2995">
          <cell r="A2995" t="str">
            <v>NUR0086</v>
          </cell>
        </row>
        <row r="2996">
          <cell r="A2996" t="str">
            <v>EXN_205</v>
          </cell>
          <cell r="I2996" t="str">
            <v>Hybrid Solar - S1</v>
          </cell>
        </row>
        <row r="2997">
          <cell r="A2997" t="str">
            <v>OCM0187</v>
          </cell>
        </row>
        <row r="2998">
          <cell r="A2998" t="str">
            <v>EXN_519</v>
          </cell>
        </row>
        <row r="2999">
          <cell r="A2999" t="str">
            <v>NRD_338</v>
          </cell>
        </row>
        <row r="3000">
          <cell r="A3000" t="str">
            <v>OCM0444</v>
          </cell>
        </row>
        <row r="3001">
          <cell r="A3001" t="str">
            <v>EXN_547</v>
          </cell>
        </row>
        <row r="3002">
          <cell r="A3002" t="str">
            <v>EST_043</v>
          </cell>
          <cell r="I3002" t="str">
            <v>Solar-Gen</v>
          </cell>
        </row>
        <row r="3003">
          <cell r="A3003" t="str">
            <v>OCM0186</v>
          </cell>
        </row>
        <row r="3004">
          <cell r="A3004" t="str">
            <v>OCM0049</v>
          </cell>
        </row>
        <row r="3005">
          <cell r="A3005" t="str">
            <v>OCM0127</v>
          </cell>
        </row>
        <row r="3006">
          <cell r="A3006" t="str">
            <v>OCM0455</v>
          </cell>
        </row>
        <row r="3007">
          <cell r="A3007" t="str">
            <v>NRD_903</v>
          </cell>
        </row>
        <row r="3008">
          <cell r="A3008" t="str">
            <v>OCM0236</v>
          </cell>
        </row>
        <row r="3009">
          <cell r="A3009" t="str">
            <v>NRD_270</v>
          </cell>
          <cell r="I3009" t="str">
            <v>Hybrid Solar - S1</v>
          </cell>
        </row>
        <row r="3010">
          <cell r="A3010" t="str">
            <v>OCM0398</v>
          </cell>
        </row>
        <row r="3011">
          <cell r="A3011" t="str">
            <v>EST_115</v>
          </cell>
        </row>
        <row r="3012">
          <cell r="A3012" t="str">
            <v>NRD_137</v>
          </cell>
          <cell r="I3012" t="str">
            <v>Medium Grid + GE</v>
          </cell>
        </row>
        <row r="3013">
          <cell r="A3013" t="str">
            <v>NRD_271</v>
          </cell>
          <cell r="I3013" t="str">
            <v>Hybrid Solar - S3</v>
          </cell>
        </row>
        <row r="3014">
          <cell r="A3014" t="str">
            <v>EST_103</v>
          </cell>
          <cell r="I3014" t="str">
            <v>Hybrid-Gen</v>
          </cell>
        </row>
        <row r="3015">
          <cell r="A3015" t="str">
            <v>OCM0078</v>
          </cell>
        </row>
        <row r="3016">
          <cell r="A3016" t="str">
            <v>NRD_340</v>
          </cell>
        </row>
        <row r="3017">
          <cell r="A3017" t="str">
            <v>OCM0110</v>
          </cell>
        </row>
        <row r="3018">
          <cell r="A3018" t="str">
            <v>OCM0169</v>
          </cell>
        </row>
        <row r="3019">
          <cell r="A3019" t="str">
            <v>EXN_048</v>
          </cell>
          <cell r="I3019" t="str">
            <v>Solar-Gen</v>
          </cell>
        </row>
        <row r="3020">
          <cell r="A3020" t="str">
            <v>OCM0130</v>
          </cell>
        </row>
        <row r="3021">
          <cell r="A3021" t="str">
            <v>ADM_008</v>
          </cell>
          <cell r="I3021" t="str">
            <v>Gen Only</v>
          </cell>
        </row>
        <row r="3022">
          <cell r="A3022" t="str">
            <v>OCM0542</v>
          </cell>
        </row>
        <row r="3023">
          <cell r="A3023" t="str">
            <v>NRD_341</v>
          </cell>
        </row>
        <row r="3024">
          <cell r="A3024" t="str">
            <v>EST_042</v>
          </cell>
          <cell r="I3024" t="str">
            <v>Grid-Gen</v>
          </cell>
        </row>
        <row r="3025">
          <cell r="A3025" t="str">
            <v>OCM0015</v>
          </cell>
        </row>
        <row r="3026">
          <cell r="A3026" t="str">
            <v>OCM0541</v>
          </cell>
        </row>
        <row r="3027">
          <cell r="A3027" t="str">
            <v>OCM0157</v>
          </cell>
        </row>
        <row r="3028">
          <cell r="A3028" t="str">
            <v>EXN_135</v>
          </cell>
          <cell r="I3028" t="str">
            <v>Gen Only</v>
          </cell>
        </row>
        <row r="3029">
          <cell r="A3029" t="str">
            <v>NUR0137</v>
          </cell>
        </row>
        <row r="3030">
          <cell r="A3030" t="str">
            <v>OCM0062</v>
          </cell>
        </row>
        <row r="3031">
          <cell r="A3031" t="str">
            <v>OCM0014</v>
          </cell>
        </row>
        <row r="3032">
          <cell r="A3032" t="str">
            <v>OCM0216</v>
          </cell>
        </row>
        <row r="3033">
          <cell r="A3033" t="str">
            <v>OCM0133</v>
          </cell>
        </row>
        <row r="3034">
          <cell r="A3034" t="str">
            <v>OCM0012</v>
          </cell>
        </row>
        <row r="3035">
          <cell r="A3035" t="str">
            <v>OCM0155</v>
          </cell>
        </row>
        <row r="3036">
          <cell r="A3036" t="str">
            <v>OCM0063</v>
          </cell>
        </row>
        <row r="3037">
          <cell r="A3037" t="str">
            <v>OCM0061</v>
          </cell>
        </row>
        <row r="3038">
          <cell r="A3038" t="str">
            <v>OCM0013</v>
          </cell>
        </row>
        <row r="3039">
          <cell r="A3039" t="str">
            <v>CTR_1124</v>
          </cell>
        </row>
        <row r="3040">
          <cell r="A3040" t="str">
            <v>OST_361</v>
          </cell>
        </row>
        <row r="3041">
          <cell r="A3041" t="str">
            <v>LIT_976</v>
          </cell>
        </row>
        <row r="3042">
          <cell r="A3042" t="str">
            <v>SUD_183</v>
          </cell>
        </row>
        <row r="3043">
          <cell r="A3043" t="str">
            <v>OST_351</v>
          </cell>
        </row>
        <row r="3044">
          <cell r="A3044" t="str">
            <v>CTR_1167</v>
          </cell>
        </row>
        <row r="3045">
          <cell r="A3045" t="str">
            <v>CTR_1169</v>
          </cell>
        </row>
        <row r="3046">
          <cell r="A3046" t="str">
            <v>CTR_1099</v>
          </cell>
        </row>
        <row r="3047">
          <cell r="A3047" t="str">
            <v>CTR_1134</v>
          </cell>
        </row>
        <row r="3048">
          <cell r="A3048" t="str">
            <v>CTR_1162</v>
          </cell>
        </row>
        <row r="3049">
          <cell r="A3049" t="str">
            <v>CTR_1164</v>
          </cell>
        </row>
        <row r="3050">
          <cell r="A3050" t="str">
            <v>CTR_1133</v>
          </cell>
        </row>
        <row r="3051">
          <cell r="A3051" t="str">
            <v>CTR_1163</v>
          </cell>
        </row>
        <row r="3052">
          <cell r="A3052" t="str">
            <v>CTR_1098</v>
          </cell>
        </row>
        <row r="3053">
          <cell r="A3053" t="str">
            <v>CTR_1101</v>
          </cell>
        </row>
        <row r="3054">
          <cell r="A3054" t="str">
            <v>CTR_1112</v>
          </cell>
        </row>
        <row r="3055">
          <cell r="A3055" t="str">
            <v>CTR_1166</v>
          </cell>
        </row>
        <row r="3056">
          <cell r="A3056" t="str">
            <v>CTR_1111</v>
          </cell>
        </row>
        <row r="3057">
          <cell r="A3057" t="str">
            <v>CTR_972</v>
          </cell>
        </row>
        <row r="3058">
          <cell r="A3058" t="str">
            <v>CTR_1158</v>
          </cell>
        </row>
        <row r="3059">
          <cell r="A3059" t="str">
            <v>CTR_1157</v>
          </cell>
        </row>
        <row r="3060">
          <cell r="A3060" t="str">
            <v>SUD_285</v>
          </cell>
        </row>
        <row r="3061">
          <cell r="A3061" t="str">
            <v>SUD_169</v>
          </cell>
        </row>
        <row r="3062">
          <cell r="A3062" t="str">
            <v>CTR_987</v>
          </cell>
        </row>
        <row r="3063">
          <cell r="A3063" t="str">
            <v>CTR_986</v>
          </cell>
        </row>
        <row r="3064">
          <cell r="A3064" t="str">
            <v>CTR_1118</v>
          </cell>
        </row>
        <row r="3065">
          <cell r="A3065" t="str">
            <v>ADM_251</v>
          </cell>
        </row>
        <row r="3066">
          <cell r="A3066" t="str">
            <v>ADM_201</v>
          </cell>
        </row>
        <row r="3067">
          <cell r="A3067" t="str">
            <v>ADM_216</v>
          </cell>
        </row>
        <row r="3068">
          <cell r="A3068" t="str">
            <v>EXN_508</v>
          </cell>
        </row>
        <row r="3069">
          <cell r="A3069" t="str">
            <v>ADM_257</v>
          </cell>
        </row>
        <row r="3070">
          <cell r="A3070" t="str">
            <v>EXN_577</v>
          </cell>
        </row>
        <row r="3071">
          <cell r="A3071" t="str">
            <v>SUO_298</v>
          </cell>
        </row>
        <row r="3072">
          <cell r="A3072" t="str">
            <v>SUO_301</v>
          </cell>
        </row>
        <row r="3073">
          <cell r="A3073" t="str">
            <v>LIT_953</v>
          </cell>
        </row>
        <row r="3074">
          <cell r="A3074" t="str">
            <v>LIT_971</v>
          </cell>
        </row>
        <row r="3075">
          <cell r="A3075" t="str">
            <v>LIT_972</v>
          </cell>
        </row>
        <row r="3076">
          <cell r="A3076" t="str">
            <v>LIT_950</v>
          </cell>
        </row>
        <row r="3077">
          <cell r="A3077" t="str">
            <v>LIT_947</v>
          </cell>
        </row>
        <row r="3078">
          <cell r="A3078" t="str">
            <v>LIT_963</v>
          </cell>
        </row>
        <row r="3079">
          <cell r="A3079" t="str">
            <v>LIT_973</v>
          </cell>
        </row>
        <row r="3080">
          <cell r="A3080" t="str">
            <v>LIT_873</v>
          </cell>
        </row>
        <row r="3081">
          <cell r="I3081" t="str">
            <v>Grid-Gen</v>
          </cell>
        </row>
        <row r="3082">
          <cell r="A3082" t="str">
            <v>CTR_827</v>
          </cell>
        </row>
        <row r="3083">
          <cell r="A3083" t="str">
            <v>ADM_254</v>
          </cell>
          <cell r="I3083" t="str">
            <v>Hybrid Solar - S3</v>
          </cell>
        </row>
        <row r="3084">
          <cell r="A3084" t="str">
            <v>LIT_748 </v>
          </cell>
          <cell r="I3084" t="str">
            <v>Grid-Gen</v>
          </cell>
        </row>
        <row r="3085">
          <cell r="A3085" t="str">
            <v>EST_269</v>
          </cell>
          <cell r="I3085" t="str">
            <v>Hybrid Solar - S3</v>
          </cell>
        </row>
        <row r="3086">
          <cell r="A3086" t="str">
            <v>OST_254</v>
          </cell>
          <cell r="I3086" t="str">
            <v>Hybrid Solar - S2</v>
          </cell>
        </row>
        <row r="3087">
          <cell r="A3087" t="str">
            <v>SUO_249 </v>
          </cell>
          <cell r="I3087" t="str">
            <v>Hybrid Gen</v>
          </cell>
        </row>
        <row r="3088">
          <cell r="A3088" t="str">
            <v>NRO</v>
          </cell>
        </row>
        <row r="3089">
          <cell r="A3089" t="str">
            <v>LIT_413</v>
          </cell>
          <cell r="I3089" t="str">
            <v>Grid-Gen</v>
          </cell>
        </row>
        <row r="3090">
          <cell r="A3090" t="str">
            <v>  NRO_134</v>
          </cell>
        </row>
        <row r="3091">
          <cell r="A3091" t="str">
            <v>OST_322 </v>
          </cell>
          <cell r="I3091" t="str">
            <v>Grid-Gen</v>
          </cell>
        </row>
        <row r="3092">
          <cell r="A3092" t="str">
            <v> CTR_935</v>
          </cell>
        </row>
        <row r="3093">
          <cell r="I3093" t="str">
            <v>Grid-Gen</v>
          </cell>
        </row>
        <row r="3094">
          <cell r="I3094" t="str">
            <v>Grid-Gen</v>
          </cell>
        </row>
        <row r="3095">
          <cell r="A3095" t="str">
            <v>CTR_878_</v>
          </cell>
          <cell r="I3095" t="str">
            <v>Good Grid no GE - 8h</v>
          </cell>
        </row>
        <row r="3096">
          <cell r="A3096" t="str">
            <v>LIT_948</v>
          </cell>
          <cell r="I3096" t="str">
            <v>Good Grid + GE</v>
          </cell>
        </row>
        <row r="3097">
          <cell r="A3097" t="str">
            <v>NRD_813</v>
          </cell>
          <cell r="I3097" t="str">
            <v>Solar-Gen</v>
          </cell>
        </row>
        <row r="3098">
          <cell r="A3098" t="str">
            <v>ADM_159</v>
          </cell>
          <cell r="I3098" t="str">
            <v>Hybrid Solar - S2</v>
          </cell>
        </row>
        <row r="3099">
          <cell r="I3099" t="str">
            <v>Grid-Gen</v>
          </cell>
        </row>
        <row r="3100">
          <cell r="I3100" t="str">
            <v>Grid-Gen</v>
          </cell>
        </row>
        <row r="3101">
          <cell r="A3101" t="str">
            <v xml:space="preserve">EST_202 </v>
          </cell>
          <cell r="I3101" t="str">
            <v>Bad Grid + Solar + GE</v>
          </cell>
        </row>
        <row r="3102">
          <cell r="A3102" t="str">
            <v>SUO_143 </v>
          </cell>
        </row>
        <row r="3103">
          <cell r="A3103" t="str">
            <v>LIT_826</v>
          </cell>
        </row>
        <row r="3104">
          <cell r="A3104" t="str">
            <v>LIT_790 </v>
          </cell>
          <cell r="I3104" t="str">
            <v>Grid-Gen</v>
          </cell>
        </row>
        <row r="3105">
          <cell r="I3105" t="str">
            <v>Grid-Gen</v>
          </cell>
        </row>
        <row r="3106">
          <cell r="A3106" t="str">
            <v>ADM_178 </v>
          </cell>
          <cell r="I3106" t="str">
            <v>Solar-Gen</v>
          </cell>
        </row>
        <row r="3107">
          <cell r="A3107" t="str">
            <v>EST_154 </v>
          </cell>
          <cell r="I3107" t="str">
            <v>Solar-AER-Gen</v>
          </cell>
        </row>
        <row r="3108">
          <cell r="A3108" t="str">
            <v>CTR_839</v>
          </cell>
          <cell r="I3108" t="str">
            <v>Good Grid + GE</v>
          </cell>
        </row>
        <row r="3109">
          <cell r="A3109" t="str">
            <v>CTR_481</v>
          </cell>
        </row>
        <row r="3110">
          <cell r="A3110" t="str">
            <v>EXN_265 </v>
          </cell>
          <cell r="I3110" t="str">
            <v>Solar AER-Gen-Lithium</v>
          </cell>
        </row>
        <row r="3111">
          <cell r="A3111" t="str">
            <v>NRD_812</v>
          </cell>
          <cell r="I3111" t="str">
            <v>Gen Only</v>
          </cell>
        </row>
        <row r="3112">
          <cell r="A3112" t="str">
            <v>ADM_187 </v>
          </cell>
          <cell r="I3112" t="str">
            <v>Gen-Lithium</v>
          </cell>
        </row>
        <row r="3113">
          <cell r="A3113" t="str">
            <v>LIT_742_</v>
          </cell>
          <cell r="I3113" t="str">
            <v>Pure Solar</v>
          </cell>
        </row>
        <row r="3114">
          <cell r="A3114" t="str">
            <v>SUD_041</v>
          </cell>
          <cell r="I3114" t="str">
            <v>Bad Grid + GE</v>
          </cell>
        </row>
        <row r="3115">
          <cell r="A3115" t="str">
            <v>LIT_749 </v>
          </cell>
          <cell r="I3115" t="str">
            <v>Grid-Gen</v>
          </cell>
        </row>
        <row r="3116">
          <cell r="A3116" t="str">
            <v>SUO</v>
          </cell>
        </row>
        <row r="3117">
          <cell r="A3117" t="str">
            <v>EXN_409</v>
          </cell>
        </row>
        <row r="3118">
          <cell r="A3118" t="str">
            <v>EST_156 </v>
          </cell>
        </row>
        <row r="3119">
          <cell r="I3119" t="str">
            <v>Grid-Gen</v>
          </cell>
        </row>
        <row r="3120">
          <cell r="A3120" t="str">
            <v>SUO_206</v>
          </cell>
          <cell r="I3120" t="str">
            <v>Grid-Gen</v>
          </cell>
        </row>
        <row r="3121">
          <cell r="A3121" t="str">
            <v>HABAGA</v>
          </cell>
        </row>
        <row r="3122">
          <cell r="A3122" t="str">
            <v>CTR_024</v>
          </cell>
          <cell r="I3122" t="str">
            <v>Grid Only</v>
          </cell>
        </row>
        <row r="3123">
          <cell r="A3123" t="str">
            <v>CTR_555</v>
          </cell>
        </row>
        <row r="3124">
          <cell r="A3124" t="str">
            <v>CTR_702_</v>
          </cell>
          <cell r="I3124" t="str">
            <v>Good Grid no GE - 8h</v>
          </cell>
        </row>
        <row r="3125">
          <cell r="I3125" t="str">
            <v>Grid-Gen</v>
          </cell>
        </row>
        <row r="3126">
          <cell r="I3126" t="str">
            <v>Grid-Gen</v>
          </cell>
        </row>
        <row r="3127">
          <cell r="A3127" t="str">
            <v xml:space="preserve">SUD_176_ </v>
          </cell>
          <cell r="I3127" t="str">
            <v>Medium Grid + Solar + GE</v>
          </cell>
        </row>
        <row r="3128">
          <cell r="A3128" t="str">
            <v>SUD_176</v>
          </cell>
          <cell r="I3128" t="str">
            <v>Medium Grid + Solar + GE</v>
          </cell>
        </row>
        <row r="3129">
          <cell r="A3129" t="str">
            <v>SUO_204</v>
          </cell>
          <cell r="I3129" t="str">
            <v>Grid-Gen</v>
          </cell>
        </row>
        <row r="3130">
          <cell r="A3130" t="str">
            <v>LIT_062</v>
          </cell>
        </row>
        <row r="3131">
          <cell r="A3131" t="str">
            <v>NRD_004</v>
          </cell>
        </row>
        <row r="3132">
          <cell r="A3132" t="str">
            <v>CTR_983</v>
          </cell>
          <cell r="I3132" t="str">
            <v>Bad Grid + Solar + GE</v>
          </cell>
        </row>
        <row r="3133">
          <cell r="A3133" t="str">
            <v>LIT_789 </v>
          </cell>
          <cell r="I3133" t="str">
            <v>Gen-Lithium</v>
          </cell>
        </row>
        <row r="3134">
          <cell r="A3134" t="str">
            <v>ADM_256</v>
          </cell>
          <cell r="I3134" t="str">
            <v>Hybrid Solar - S3</v>
          </cell>
        </row>
        <row r="3135">
          <cell r="A3135" t="str">
            <v>NRO</v>
          </cell>
        </row>
        <row r="3136">
          <cell r="A3136" t="str">
            <v>NRO</v>
          </cell>
        </row>
        <row r="3137">
          <cell r="A3137" t="str">
            <v>SUD_110 </v>
          </cell>
          <cell r="I3137" t="str">
            <v>Gen Only</v>
          </cell>
        </row>
        <row r="3138">
          <cell r="A3138" t="str">
            <v>CTR_968</v>
          </cell>
          <cell r="I3138" t="str">
            <v>Medium Grid + Solar + GE</v>
          </cell>
        </row>
        <row r="3139">
          <cell r="A3139" t="str">
            <v>SUD_124</v>
          </cell>
          <cell r="I3139" t="str">
            <v>Hybrid Solar - S3</v>
          </cell>
        </row>
        <row r="3140">
          <cell r="A3140" t="str">
            <v>  SUO_243</v>
          </cell>
        </row>
        <row r="3141">
          <cell r="A3141" t="str">
            <v>CTR_909 </v>
          </cell>
          <cell r="I3141" t="str">
            <v>Gen-Lithium</v>
          </cell>
        </row>
        <row r="3142">
          <cell r="A3142" t="str">
            <v>CTR_1135</v>
          </cell>
          <cell r="I3142" t="str">
            <v>Good Grid + GE</v>
          </cell>
        </row>
        <row r="3143">
          <cell r="A3143" t="str">
            <v xml:space="preserve">EXN_363 </v>
          </cell>
          <cell r="I3143" t="str">
            <v>Medium Grid + Solar + GE</v>
          </cell>
        </row>
        <row r="3144">
          <cell r="A3144" t="str">
            <v>EXN_175</v>
          </cell>
        </row>
        <row r="3145">
          <cell r="A3145" t="str">
            <v>SUO_256</v>
          </cell>
        </row>
        <row r="3146">
          <cell r="A3146" t="str">
            <v>EST_267</v>
          </cell>
          <cell r="I3146" t="str">
            <v>Hybrid Solar - S3</v>
          </cell>
        </row>
        <row r="3147">
          <cell r="A3147" t="str">
            <v>CTR_082</v>
          </cell>
        </row>
        <row r="3148">
          <cell r="A3148" t="str">
            <v>ADM_186</v>
          </cell>
          <cell r="I3148" t="str">
            <v>Bad Grid + Solar + GE</v>
          </cell>
        </row>
        <row r="3149">
          <cell r="A3149" t="str">
            <v xml:space="preserve">ADM_230 </v>
          </cell>
          <cell r="I3149" t="str">
            <v>Medium Grid + Solar + GE</v>
          </cell>
        </row>
        <row r="3150">
          <cell r="A3150" t="str">
            <v xml:space="preserve">ADM_215 </v>
          </cell>
          <cell r="I3150" t="str">
            <v>Medium Grid + Solar + GE</v>
          </cell>
        </row>
        <row r="3151">
          <cell r="A3151" t="str">
            <v>LIT_067</v>
          </cell>
        </row>
        <row r="3152">
          <cell r="A3152" t="str">
            <v>CTR_1102</v>
          </cell>
          <cell r="I3152" t="str">
            <v>Good Grid + GE</v>
          </cell>
        </row>
        <row r="3153">
          <cell r="A3153" t="str">
            <v>CTR_065</v>
          </cell>
        </row>
        <row r="3154">
          <cell r="A3154" t="str">
            <v>CTR_911 </v>
          </cell>
          <cell r="I3154" t="str">
            <v>Gen-Lithium</v>
          </cell>
        </row>
        <row r="3155">
          <cell r="A3155" t="str">
            <v>SUD_111</v>
          </cell>
          <cell r="I3155" t="str">
            <v>Gen-Lithium</v>
          </cell>
        </row>
        <row r="3156">
          <cell r="A3156" t="str">
            <v>LIT_556</v>
          </cell>
          <cell r="I3156" t="str">
            <v>Grid-Gen</v>
          </cell>
        </row>
        <row r="3157">
          <cell r="A3157" t="str">
            <v>NRD_349</v>
          </cell>
        </row>
        <row r="3158">
          <cell r="A3158" t="str">
            <v>SUD_801</v>
          </cell>
          <cell r="I3158" t="str">
            <v>Gen Only</v>
          </cell>
        </row>
        <row r="3159">
          <cell r="A3159" t="str">
            <v>LIT_969</v>
          </cell>
          <cell r="I3159" t="str">
            <v>Good Grid + GE</v>
          </cell>
        </row>
        <row r="3160">
          <cell r="A3160" t="str">
            <v>SUD_166</v>
          </cell>
          <cell r="I3160" t="str">
            <v>Medium Grid + Solar + GE</v>
          </cell>
        </row>
        <row r="3161">
          <cell r="A3161" t="str">
            <v>EST_155 </v>
          </cell>
          <cell r="I3161" t="str">
            <v>Grid-Gen</v>
          </cell>
        </row>
        <row r="3162">
          <cell r="A3162" t="str">
            <v>ADM_140 </v>
          </cell>
          <cell r="I3162" t="str">
            <v>Solar-Gen-Lithium</v>
          </cell>
        </row>
        <row r="3163">
          <cell r="A3163" t="str">
            <v>SUO_198</v>
          </cell>
          <cell r="I3163" t="str">
            <v>Grid-Gen</v>
          </cell>
        </row>
        <row r="3164">
          <cell r="I3164" t="str">
            <v>Grid-Gen</v>
          </cell>
        </row>
        <row r="3165">
          <cell r="I3165" t="str">
            <v>Grid-Gen</v>
          </cell>
        </row>
        <row r="3166">
          <cell r="I3166" t="str">
            <v>Grid-Gen</v>
          </cell>
        </row>
        <row r="3167">
          <cell r="I3167" t="str">
            <v>Grid-Gen</v>
          </cell>
        </row>
        <row r="3168">
          <cell r="I3168" t="str">
            <v>Grid-Gen</v>
          </cell>
        </row>
        <row r="3169">
          <cell r="I3169" t="str">
            <v>Grid-Gen</v>
          </cell>
        </row>
        <row r="3170">
          <cell r="I3170" t="str">
            <v>Grid-Gen</v>
          </cell>
        </row>
        <row r="3171">
          <cell r="I3171" t="str">
            <v>Grid-Gen</v>
          </cell>
        </row>
        <row r="3172">
          <cell r="I3172" t="str">
            <v>Grid-Gen</v>
          </cell>
        </row>
        <row r="3173">
          <cell r="I3173" t="str">
            <v>Grid-Gen</v>
          </cell>
        </row>
        <row r="3174">
          <cell r="I3174" t="str">
            <v>Grid-Gen</v>
          </cell>
        </row>
        <row r="3175">
          <cell r="I3175" t="str">
            <v>Grid-Gen</v>
          </cell>
        </row>
        <row r="3176">
          <cell r="I3176" t="str">
            <v>Grid-Gen</v>
          </cell>
        </row>
        <row r="3177">
          <cell r="I3177" t="str">
            <v>Grid-Gen</v>
          </cell>
        </row>
        <row r="3178">
          <cell r="I3178" t="str">
            <v>Grid-Gen</v>
          </cell>
        </row>
        <row r="3179">
          <cell r="I3179" t="str">
            <v>Grid-Gen</v>
          </cell>
        </row>
        <row r="3180">
          <cell r="I3180" t="str">
            <v>Grid-Gen</v>
          </cell>
        </row>
        <row r="3181">
          <cell r="I3181" t="str">
            <v>Grid-Gen</v>
          </cell>
        </row>
        <row r="3182">
          <cell r="I3182" t="str">
            <v>Grid-Gen</v>
          </cell>
        </row>
        <row r="3183">
          <cell r="I3183" t="str">
            <v>Grid-Gen</v>
          </cell>
        </row>
        <row r="3184">
          <cell r="I3184" t="str">
            <v>Grid-Gen</v>
          </cell>
        </row>
        <row r="3185">
          <cell r="I3185" t="str">
            <v>Grid-Gen</v>
          </cell>
        </row>
        <row r="3186">
          <cell r="I3186" t="str">
            <v>Grid-Gen</v>
          </cell>
        </row>
        <row r="3187">
          <cell r="I3187" t="str">
            <v>Grid-Gen</v>
          </cell>
        </row>
        <row r="3188">
          <cell r="I3188" t="str">
            <v>Grid-Gen</v>
          </cell>
        </row>
        <row r="3189">
          <cell r="I3189" t="str">
            <v>Grid-Gen</v>
          </cell>
        </row>
        <row r="3190">
          <cell r="I3190" t="str">
            <v>Grid-Gen</v>
          </cell>
        </row>
        <row r="3191">
          <cell r="I3191" t="str">
            <v>Grid-Gen</v>
          </cell>
        </row>
        <row r="3192">
          <cell r="I3192" t="str">
            <v>Grid-Gen</v>
          </cell>
        </row>
        <row r="3193">
          <cell r="I3193" t="str">
            <v>Grid-Gen</v>
          </cell>
        </row>
        <row r="3194">
          <cell r="I3194" t="str">
            <v>Grid-Gen</v>
          </cell>
        </row>
        <row r="3195">
          <cell r="I3195" t="str">
            <v>Grid-Gen</v>
          </cell>
        </row>
        <row r="3196">
          <cell r="I3196" t="str">
            <v>Grid-Gen</v>
          </cell>
        </row>
        <row r="3197">
          <cell r="I3197" t="str">
            <v>Grid-Gen</v>
          </cell>
        </row>
        <row r="3198">
          <cell r="I3198" t="str">
            <v>Grid-Gen</v>
          </cell>
        </row>
        <row r="3199">
          <cell r="I3199" t="str">
            <v>Grid-Gen</v>
          </cell>
        </row>
        <row r="3200">
          <cell r="I3200" t="str">
            <v>Grid-Gen</v>
          </cell>
        </row>
        <row r="3201">
          <cell r="I3201" t="str">
            <v>Grid-Gen</v>
          </cell>
        </row>
        <row r="3202">
          <cell r="I3202" t="str">
            <v>Grid-Gen</v>
          </cell>
        </row>
        <row r="3203">
          <cell r="I3203" t="str">
            <v>Grid-Gen</v>
          </cell>
        </row>
        <row r="3204">
          <cell r="I3204" t="str">
            <v>Grid-Gen</v>
          </cell>
        </row>
        <row r="3205">
          <cell r="I3205" t="str">
            <v>Grid-Gen</v>
          </cell>
        </row>
        <row r="3206">
          <cell r="I3206" t="str">
            <v>Grid-Gen</v>
          </cell>
        </row>
        <row r="3207">
          <cell r="I3207" t="str">
            <v>Grid-Gen</v>
          </cell>
        </row>
        <row r="3208">
          <cell r="I3208" t="str">
            <v>Grid-Gen</v>
          </cell>
        </row>
        <row r="3209">
          <cell r="I3209" t="str">
            <v>Grid-Gen</v>
          </cell>
        </row>
        <row r="3210">
          <cell r="I3210" t="str">
            <v>Grid-Gen</v>
          </cell>
        </row>
        <row r="3211">
          <cell r="I3211" t="str">
            <v>Grid-Gen</v>
          </cell>
        </row>
        <row r="3212">
          <cell r="I3212" t="str">
            <v>Grid-Gen</v>
          </cell>
        </row>
        <row r="3213">
          <cell r="I3213" t="str">
            <v>Grid-Gen</v>
          </cell>
        </row>
        <row r="3214">
          <cell r="I3214" t="str">
            <v>Grid-Gen</v>
          </cell>
        </row>
        <row r="3215">
          <cell r="I3215" t="str">
            <v>Grid-Gen</v>
          </cell>
        </row>
        <row r="3216">
          <cell r="I3216" t="str">
            <v>Grid-Gen</v>
          </cell>
        </row>
        <row r="3217">
          <cell r="I3217" t="str">
            <v>Grid-Gen</v>
          </cell>
        </row>
        <row r="3218">
          <cell r="I3218" t="str">
            <v>Grid-Gen</v>
          </cell>
        </row>
        <row r="3219">
          <cell r="I3219" t="str">
            <v>Grid-Gen</v>
          </cell>
        </row>
        <row r="3220">
          <cell r="I3220" t="str">
            <v>Grid-Gen</v>
          </cell>
        </row>
        <row r="3221">
          <cell r="I3221" t="str">
            <v>Grid-Gen</v>
          </cell>
        </row>
        <row r="3222">
          <cell r="I3222" t="str">
            <v>Grid-Gen</v>
          </cell>
        </row>
        <row r="3223">
          <cell r="I3223" t="str">
            <v>Grid-Gen</v>
          </cell>
        </row>
        <row r="3224">
          <cell r="I3224" t="str">
            <v>Grid-Gen</v>
          </cell>
        </row>
        <row r="3225">
          <cell r="I3225" t="str">
            <v>Grid-Gen</v>
          </cell>
        </row>
        <row r="3226">
          <cell r="I3226" t="str">
            <v>Grid-Gen</v>
          </cell>
        </row>
        <row r="3227">
          <cell r="I3227" t="str">
            <v>Grid-Gen</v>
          </cell>
        </row>
        <row r="3228">
          <cell r="I3228" t="str">
            <v>Grid-Gen</v>
          </cell>
        </row>
        <row r="3229">
          <cell r="I3229" t="str">
            <v>Grid-Gen</v>
          </cell>
        </row>
        <row r="3230">
          <cell r="I3230" t="str">
            <v>Grid-Gen</v>
          </cell>
        </row>
        <row r="3231">
          <cell r="I3231" t="str">
            <v>Grid-Gen</v>
          </cell>
        </row>
        <row r="3232">
          <cell r="I3232" t="str">
            <v>Grid-Gen</v>
          </cell>
        </row>
        <row r="3233">
          <cell r="I3233" t="str">
            <v>Grid-Gen</v>
          </cell>
        </row>
        <row r="3234">
          <cell r="I3234" t="str">
            <v>Grid-Gen</v>
          </cell>
        </row>
        <row r="3235">
          <cell r="I3235" t="str">
            <v>Grid-Gen</v>
          </cell>
        </row>
        <row r="3236">
          <cell r="I3236" t="str">
            <v>Grid-Gen</v>
          </cell>
        </row>
        <row r="3237">
          <cell r="I3237" t="str">
            <v>Grid-Gen</v>
          </cell>
        </row>
        <row r="3238">
          <cell r="I3238" t="str">
            <v>Grid-Gen</v>
          </cell>
        </row>
        <row r="3239">
          <cell r="I3239" t="str">
            <v>Grid-Gen</v>
          </cell>
        </row>
        <row r="3240">
          <cell r="I3240" t="str">
            <v>Grid-Gen</v>
          </cell>
        </row>
        <row r="3241">
          <cell r="I3241" t="str">
            <v>Grid-Gen</v>
          </cell>
        </row>
        <row r="3242">
          <cell r="I3242" t="str">
            <v>Grid-Gen</v>
          </cell>
        </row>
        <row r="3243">
          <cell r="I3243" t="str">
            <v>Grid-Gen</v>
          </cell>
        </row>
        <row r="3244">
          <cell r="I3244" t="str">
            <v>Grid-Gen</v>
          </cell>
        </row>
        <row r="3245">
          <cell r="I3245" t="str">
            <v>Grid-Gen</v>
          </cell>
        </row>
        <row r="3246">
          <cell r="I3246" t="str">
            <v>Grid-Gen</v>
          </cell>
        </row>
        <row r="3247">
          <cell r="I3247" t="str">
            <v>Grid-Gen</v>
          </cell>
        </row>
        <row r="3248">
          <cell r="I3248" t="str">
            <v>Grid-Gen</v>
          </cell>
        </row>
        <row r="3249">
          <cell r="I3249" t="str">
            <v>Grid-Gen</v>
          </cell>
        </row>
        <row r="3250">
          <cell r="I3250" t="str">
            <v>Grid-Gen</v>
          </cell>
        </row>
        <row r="3251">
          <cell r="I3251" t="str">
            <v>Grid-Gen</v>
          </cell>
        </row>
        <row r="3252">
          <cell r="I3252" t="str">
            <v>Grid-Gen</v>
          </cell>
        </row>
        <row r="3253">
          <cell r="I3253" t="str">
            <v>Grid-Gen</v>
          </cell>
        </row>
        <row r="3254">
          <cell r="I3254" t="str">
            <v>Grid-Gen</v>
          </cell>
        </row>
        <row r="3255">
          <cell r="I3255" t="str">
            <v>Grid-Gen</v>
          </cell>
        </row>
        <row r="3256">
          <cell r="I3256" t="str">
            <v>Grid-Gen</v>
          </cell>
        </row>
        <row r="3257">
          <cell r="I3257" t="str">
            <v>Grid-Gen</v>
          </cell>
        </row>
        <row r="3258">
          <cell r="I3258" t="str">
            <v>Grid-Gen</v>
          </cell>
        </row>
        <row r="3259">
          <cell r="I3259" t="str">
            <v>Grid-Gen</v>
          </cell>
        </row>
        <row r="3260">
          <cell r="I3260" t="str">
            <v>Grid-Gen</v>
          </cell>
        </row>
        <row r="3261">
          <cell r="I3261" t="str">
            <v>Grid-Gen</v>
          </cell>
        </row>
        <row r="3262">
          <cell r="I3262" t="str">
            <v>Grid-Gen</v>
          </cell>
        </row>
        <row r="3263">
          <cell r="I3263" t="str">
            <v>Grid-Gen</v>
          </cell>
        </row>
        <row r="3264">
          <cell r="I3264" t="str">
            <v>Grid-Gen</v>
          </cell>
        </row>
        <row r="3265">
          <cell r="I3265" t="str">
            <v>Grid-Gen</v>
          </cell>
        </row>
        <row r="3266">
          <cell r="I3266" t="str">
            <v>Grid-Gen</v>
          </cell>
        </row>
        <row r="3267">
          <cell r="I3267" t="str">
            <v>Grid-Gen</v>
          </cell>
        </row>
        <row r="3268">
          <cell r="I3268" t="str">
            <v>Grid-Gen</v>
          </cell>
        </row>
        <row r="3269">
          <cell r="I3269" t="str">
            <v>Grid-Gen</v>
          </cell>
        </row>
        <row r="3270">
          <cell r="I3270" t="str">
            <v>Grid-Gen</v>
          </cell>
        </row>
        <row r="3271">
          <cell r="I3271" t="str">
            <v>Grid-Gen</v>
          </cell>
        </row>
        <row r="3272">
          <cell r="I3272" t="str">
            <v>Grid-Gen</v>
          </cell>
        </row>
        <row r="3273">
          <cell r="I3273" t="str">
            <v>Grid-Gen</v>
          </cell>
        </row>
        <row r="3274">
          <cell r="I3274" t="str">
            <v>Grid-Gen</v>
          </cell>
        </row>
        <row r="3275">
          <cell r="I3275" t="str">
            <v>Grid-Gen</v>
          </cell>
        </row>
        <row r="3276">
          <cell r="I3276" t="str">
            <v>Grid-Gen</v>
          </cell>
        </row>
        <row r="3277">
          <cell r="I3277" t="str">
            <v>Grid-Gen</v>
          </cell>
        </row>
        <row r="3278">
          <cell r="I3278" t="str">
            <v>Grid-Gen</v>
          </cell>
        </row>
        <row r="3279">
          <cell r="I3279" t="str">
            <v>Grid-Gen</v>
          </cell>
        </row>
        <row r="3280">
          <cell r="I3280" t="str">
            <v>Grid-Gen</v>
          </cell>
        </row>
        <row r="3281">
          <cell r="I3281" t="str">
            <v>Grid-Gen</v>
          </cell>
        </row>
        <row r="3282">
          <cell r="I3282" t="str">
            <v>Grid-Gen</v>
          </cell>
        </row>
        <row r="3283">
          <cell r="I3283" t="str">
            <v>Grid-Gen</v>
          </cell>
        </row>
        <row r="3284">
          <cell r="I3284" t="str">
            <v>Grid-Gen</v>
          </cell>
        </row>
        <row r="3285">
          <cell r="I3285" t="str">
            <v>Grid-Gen</v>
          </cell>
        </row>
        <row r="3286">
          <cell r="I3286" t="str">
            <v>Grid-Gen</v>
          </cell>
        </row>
        <row r="3287">
          <cell r="I3287" t="str">
            <v>Grid-Gen</v>
          </cell>
        </row>
        <row r="3288">
          <cell r="I3288" t="str">
            <v>Grid-Gen</v>
          </cell>
        </row>
        <row r="3289">
          <cell r="I3289" t="str">
            <v>Grid-Gen</v>
          </cell>
        </row>
        <row r="3290">
          <cell r="I3290" t="str">
            <v>Grid-Gen</v>
          </cell>
        </row>
        <row r="3291">
          <cell r="I3291" t="str">
            <v>Grid-Gen</v>
          </cell>
        </row>
        <row r="3292">
          <cell r="I3292" t="str">
            <v>Grid-Gen</v>
          </cell>
        </row>
        <row r="3293">
          <cell r="I3293" t="str">
            <v>Grid-Gen</v>
          </cell>
        </row>
        <row r="3294">
          <cell r="I3294" t="str">
            <v>Grid-Gen</v>
          </cell>
        </row>
        <row r="3295">
          <cell r="I3295" t="str">
            <v>Grid-Gen</v>
          </cell>
        </row>
        <row r="3296">
          <cell r="I3296" t="str">
            <v>Grid-Gen</v>
          </cell>
        </row>
        <row r="3297">
          <cell r="I3297" t="str">
            <v>Grid-Gen</v>
          </cell>
        </row>
        <row r="3298">
          <cell r="I3298" t="str">
            <v>Grid-Gen</v>
          </cell>
        </row>
        <row r="3299">
          <cell r="I3299" t="str">
            <v>Grid-Gen</v>
          </cell>
        </row>
        <row r="3300">
          <cell r="I3300" t="str">
            <v>Grid-Gen</v>
          </cell>
        </row>
        <row r="3301">
          <cell r="I3301" t="str">
            <v>Grid-Gen</v>
          </cell>
        </row>
        <row r="3302">
          <cell r="I3302" t="str">
            <v>Grid-Gen</v>
          </cell>
        </row>
        <row r="3303">
          <cell r="I3303" t="str">
            <v>Grid-Gen</v>
          </cell>
        </row>
        <row r="3304">
          <cell r="I3304" t="str">
            <v>Grid-Gen</v>
          </cell>
        </row>
        <row r="3305">
          <cell r="I3305" t="str">
            <v>Grid-Gen</v>
          </cell>
        </row>
        <row r="3306">
          <cell r="A3306" t="str">
            <v>SUD_136</v>
          </cell>
          <cell r="I3306" t="str">
            <v>Hybrid Solar - S3</v>
          </cell>
        </row>
        <row r="3307">
          <cell r="A3307" t="str">
            <v>EST_036</v>
          </cell>
          <cell r="I3307" t="str">
            <v>Grid-Gen</v>
          </cell>
        </row>
        <row r="3308">
          <cell r="A3308" t="str">
            <v>CTR_195</v>
          </cell>
          <cell r="I3308" t="str">
            <v>Grid-Hybrid-Gen</v>
          </cell>
        </row>
        <row r="3309">
          <cell r="A3309" t="str">
            <v>SUD_112</v>
          </cell>
          <cell r="I3309" t="str">
            <v>Hybrid Gen</v>
          </cell>
        </row>
        <row r="3310">
          <cell r="A3310" t="str">
            <v>CTR_063</v>
          </cell>
          <cell r="I3310" t="str">
            <v>Grid-Gen</v>
          </cell>
        </row>
        <row r="3311">
          <cell r="A3311" t="str">
            <v>LIT_056</v>
          </cell>
          <cell r="I3311" t="str">
            <v>Grid Only</v>
          </cell>
        </row>
        <row r="3312">
          <cell r="A3312" t="str">
            <v>EST_018</v>
          </cell>
          <cell r="I3312" t="str">
            <v>Grid-Gen</v>
          </cell>
        </row>
        <row r="3313">
          <cell r="A3313" t="str">
            <v>LIT_153</v>
          </cell>
          <cell r="I3313" t="str">
            <v>Grid-Gen</v>
          </cell>
        </row>
        <row r="3314">
          <cell r="A3314" t="str">
            <v>SUO_252</v>
          </cell>
          <cell r="I3314" t="str">
            <v>Hybrid Gen</v>
          </cell>
        </row>
        <row r="3315">
          <cell r="A3315" t="str">
            <v>NRO_147</v>
          </cell>
          <cell r="I3315" t="str">
            <v>Hybrid Gen</v>
          </cell>
        </row>
        <row r="3316">
          <cell r="A3316" t="str">
            <v>NRO_061</v>
          </cell>
          <cell r="I3316" t="str">
            <v>Grid-Gen</v>
          </cell>
        </row>
        <row r="3317">
          <cell r="A3317" t="str">
            <v>NRO_133</v>
          </cell>
          <cell r="I3317" t="str">
            <v>Grid-Hybrid-Gen</v>
          </cell>
        </row>
        <row r="3318">
          <cell r="A3318" t="str">
            <v>NRO_062</v>
          </cell>
          <cell r="I3318" t="str">
            <v>Grid-Hybrid-Gen</v>
          </cell>
        </row>
        <row r="3319">
          <cell r="A3319" t="str">
            <v>NRO_148</v>
          </cell>
          <cell r="I3319" t="str">
            <v>Hybrid Gen</v>
          </cell>
        </row>
        <row r="3320">
          <cell r="A3320" t="str">
            <v>NRO_118</v>
          </cell>
          <cell r="I3320" t="str">
            <v>Grid-Gen</v>
          </cell>
        </row>
        <row r="3321">
          <cell r="A3321" t="str">
            <v>NRO_244</v>
          </cell>
          <cell r="I3321" t="str">
            <v>Grid-Gen</v>
          </cell>
        </row>
        <row r="3322">
          <cell r="A3322" t="str">
            <v>NRD_029</v>
          </cell>
          <cell r="I3322" t="str">
            <v>Solar-Hybrid-Gen</v>
          </cell>
        </row>
        <row r="3323">
          <cell r="A3323" t="str">
            <v>OST_052</v>
          </cell>
          <cell r="I3323" t="str">
            <v>Grid-Gen</v>
          </cell>
        </row>
        <row r="3324">
          <cell r="A3324" t="str">
            <v>CTR_237</v>
          </cell>
          <cell r="I3324" t="str">
            <v>Grid-Gen</v>
          </cell>
        </row>
        <row r="3325">
          <cell r="A3325" t="str">
            <v>OST_113</v>
          </cell>
          <cell r="I3325" t="str">
            <v>Hybrid Gen</v>
          </cell>
        </row>
        <row r="3326">
          <cell r="A3326" t="str">
            <v>EST_107</v>
          </cell>
          <cell r="I3326" t="str">
            <v>Grid-Gen</v>
          </cell>
        </row>
        <row r="3327">
          <cell r="A3327" t="str">
            <v>EST_152</v>
          </cell>
          <cell r="I3327" t="str">
            <v>Grid-Gen</v>
          </cell>
        </row>
        <row r="3328">
          <cell r="A3328" t="str">
            <v>EST_051</v>
          </cell>
          <cell r="I3328" t="str">
            <v>Grid-Gen</v>
          </cell>
        </row>
        <row r="3329">
          <cell r="A3329" t="str">
            <v>OST_046</v>
          </cell>
          <cell r="I3329" t="str">
            <v>Grid-Gen</v>
          </cell>
        </row>
        <row r="3330">
          <cell r="A3330" t="str">
            <v>OST_078</v>
          </cell>
          <cell r="I3330" t="str">
            <v>Grid Only</v>
          </cell>
        </row>
        <row r="3331">
          <cell r="A3331" t="str">
            <v>CTR_870</v>
          </cell>
          <cell r="I3331" t="str">
            <v>Hybrid Gen</v>
          </cell>
        </row>
        <row r="3332">
          <cell r="A3332" t="str">
            <v>SUD_125</v>
          </cell>
          <cell r="I3332" t="str">
            <v>Hybrid-Gen</v>
          </cell>
        </row>
        <row r="3333">
          <cell r="A3333" t="str">
            <v>SUO_262</v>
          </cell>
          <cell r="I3333" t="str">
            <v>Hybrid Gen</v>
          </cell>
        </row>
        <row r="3334">
          <cell r="A3334" t="str">
            <v>CTR_148</v>
          </cell>
          <cell r="I3334" t="str">
            <v>Grid-Hybrid-Gen</v>
          </cell>
        </row>
        <row r="3335">
          <cell r="A3335" t="str">
            <v>LIT_044</v>
          </cell>
          <cell r="I3335" t="str">
            <v>Grid-Gen</v>
          </cell>
        </row>
        <row r="3336">
          <cell r="A3336" t="str">
            <v>SUO_802</v>
          </cell>
          <cell r="I3336" t="str">
            <v>Gen Only</v>
          </cell>
        </row>
        <row r="3337">
          <cell r="A3337" t="str">
            <v>LIT_240</v>
          </cell>
          <cell r="I3337" t="str">
            <v>Grid-Gen</v>
          </cell>
        </row>
        <row r="3338">
          <cell r="A3338" t="str">
            <v>SUO_254</v>
          </cell>
          <cell r="I3338" t="str">
            <v>Grid-Gen</v>
          </cell>
        </row>
        <row r="3339">
          <cell r="A3339" t="str">
            <v>LIT_738</v>
          </cell>
          <cell r="I3339" t="str">
            <v>Grid-Gen</v>
          </cell>
        </row>
        <row r="3340">
          <cell r="A3340" t="str">
            <v>LIT_433</v>
          </cell>
          <cell r="I3340" t="str">
            <v>Grid-Hybrid-Gen</v>
          </cell>
        </row>
        <row r="3341">
          <cell r="A3341" t="str">
            <v>LIT_203</v>
          </cell>
          <cell r="I3341" t="str">
            <v>Grid-Gen</v>
          </cell>
        </row>
        <row r="3342">
          <cell r="A3342" t="str">
            <v>LIT_020</v>
          </cell>
          <cell r="I3342" t="str">
            <v>Grid-Gen</v>
          </cell>
        </row>
        <row r="3343">
          <cell r="A3343" t="str">
            <v>LIT_396</v>
          </cell>
          <cell r="I3343" t="str">
            <v>Grid-Gen</v>
          </cell>
        </row>
        <row r="3344">
          <cell r="A3344" t="str">
            <v>EST_052</v>
          </cell>
          <cell r="I3344" t="str">
            <v>Grid-Hybrid-Gen</v>
          </cell>
        </row>
        <row r="3345">
          <cell r="A3345" t="str">
            <v>LIT_081</v>
          </cell>
          <cell r="I3345" t="str">
            <v>Grid-Hybrid-Gen</v>
          </cell>
        </row>
        <row r="3346">
          <cell r="A3346" t="str">
            <v>SUO_260</v>
          </cell>
          <cell r="I3346" t="str">
            <v>Grid-Hybrid-Gen</v>
          </cell>
        </row>
        <row r="3347">
          <cell r="A3347" t="str">
            <v>SUO_242</v>
          </cell>
          <cell r="I3347" t="str">
            <v>Grid-Hybrid-Gen</v>
          </cell>
        </row>
        <row r="3348">
          <cell r="A3348" t="str">
            <v>SUO_259</v>
          </cell>
          <cell r="I3348" t="str">
            <v>Hybrid Gen</v>
          </cell>
        </row>
        <row r="3349">
          <cell r="A3349" t="str">
            <v>CTR_074</v>
          </cell>
          <cell r="I3349" t="str">
            <v>Grid-Gen</v>
          </cell>
        </row>
        <row r="3350">
          <cell r="A3350" t="str">
            <v>LIT_588</v>
          </cell>
          <cell r="I3350" t="str">
            <v>Grid-Gen</v>
          </cell>
        </row>
        <row r="3351">
          <cell r="A3351" t="str">
            <v>ADM_032</v>
          </cell>
          <cell r="I3351" t="str">
            <v>Grid-Gen</v>
          </cell>
        </row>
        <row r="3352">
          <cell r="A3352" t="str">
            <v>SUO_263</v>
          </cell>
          <cell r="I3352" t="str">
            <v>Gen Only</v>
          </cell>
        </row>
        <row r="3353">
          <cell r="A3353" t="str">
            <v>NRD_118</v>
          </cell>
          <cell r="I3353" t="str">
            <v>Grid-Gen</v>
          </cell>
        </row>
        <row r="3354">
          <cell r="A3354" t="str">
            <v>CTR_344</v>
          </cell>
          <cell r="I3354" t="str">
            <v>Grid-Gen</v>
          </cell>
        </row>
        <row r="3355">
          <cell r="A3355" t="str">
            <v>OST_122</v>
          </cell>
          <cell r="I3355" t="str">
            <v>Grid Only</v>
          </cell>
        </row>
        <row r="3356">
          <cell r="A3356" t="str">
            <v>OST_020</v>
          </cell>
          <cell r="I3356" t="str">
            <v>Grid-Gen</v>
          </cell>
        </row>
        <row r="3357">
          <cell r="A3357" t="str">
            <v>OST_074</v>
          </cell>
          <cell r="I3357" t="str">
            <v>Grid-Hybrid-Gen</v>
          </cell>
        </row>
        <row r="3358">
          <cell r="A3358" t="str">
            <v>LIT_321</v>
          </cell>
          <cell r="I3358" t="str">
            <v>Grid-Gen</v>
          </cell>
        </row>
        <row r="3359">
          <cell r="A3359" t="str">
            <v>CTR_285</v>
          </cell>
          <cell r="I3359" t="str">
            <v>Grid Only</v>
          </cell>
        </row>
        <row r="3360">
          <cell r="A3360" t="str">
            <v>CTR_023</v>
          </cell>
          <cell r="I3360" t="str">
            <v>Grid Only</v>
          </cell>
        </row>
        <row r="3361">
          <cell r="A3361" t="str">
            <v>LIT_384</v>
          </cell>
          <cell r="I3361" t="str">
            <v>Grid-Gen</v>
          </cell>
        </row>
        <row r="3362">
          <cell r="A3362" t="str">
            <v>SUD_107</v>
          </cell>
          <cell r="I3362" t="str">
            <v>Grid-Hybrid-Gen</v>
          </cell>
        </row>
        <row r="3363">
          <cell r="A3363" t="str">
            <v>EST_069</v>
          </cell>
          <cell r="I3363" t="str">
            <v>Grid-Gen</v>
          </cell>
        </row>
        <row r="3364">
          <cell r="A3364" t="str">
            <v>SUD_138</v>
          </cell>
          <cell r="I3364" t="str">
            <v>Hybrid Gen</v>
          </cell>
        </row>
        <row r="3365">
          <cell r="A3365" t="str">
            <v>OST_004</v>
          </cell>
          <cell r="I3365" t="str">
            <v>Grid-Gen</v>
          </cell>
        </row>
        <row r="3366">
          <cell r="A3366" t="str">
            <v>OST_128</v>
          </cell>
          <cell r="I3366" t="str">
            <v>Grid-Gen</v>
          </cell>
        </row>
        <row r="3367">
          <cell r="A3367" t="str">
            <v>OST_178</v>
          </cell>
          <cell r="I3367" t="str">
            <v>Grid-Gen</v>
          </cell>
        </row>
        <row r="3368">
          <cell r="A3368" t="str">
            <v>OST_028</v>
          </cell>
          <cell r="I3368" t="str">
            <v>Grid-Gen</v>
          </cell>
        </row>
        <row r="3369">
          <cell r="A3369" t="str">
            <v>OST_087</v>
          </cell>
          <cell r="I3369" t="str">
            <v>Grid-Gen</v>
          </cell>
        </row>
        <row r="3370">
          <cell r="A3370" t="str">
            <v>OST_175</v>
          </cell>
          <cell r="I3370" t="str">
            <v>Grid-Gen</v>
          </cell>
        </row>
        <row r="3371">
          <cell r="A3371" t="str">
            <v>OST_082</v>
          </cell>
          <cell r="I3371" t="str">
            <v>Grid-Gen</v>
          </cell>
        </row>
        <row r="3372">
          <cell r="A3372" t="str">
            <v>EST_055</v>
          </cell>
          <cell r="I3372" t="str">
            <v>Solar-Hybrid-Gen</v>
          </cell>
        </row>
        <row r="3373">
          <cell r="A3373" t="str">
            <v>CTR_852</v>
          </cell>
          <cell r="I3373" t="str">
            <v>Grid-Hybrid-Gen</v>
          </cell>
        </row>
        <row r="3374">
          <cell r="A3374" t="str">
            <v>NRD_031</v>
          </cell>
          <cell r="I3374" t="str">
            <v>Gen Only</v>
          </cell>
        </row>
        <row r="3375">
          <cell r="A3375" t="str">
            <v>CTR_389</v>
          </cell>
          <cell r="I3375" t="str">
            <v>Grid-Hybrid-Gen</v>
          </cell>
        </row>
        <row r="3376">
          <cell r="A3376" t="str">
            <v>CTR_044</v>
          </cell>
          <cell r="I3376" t="str">
            <v>Grid-Gen</v>
          </cell>
        </row>
        <row r="3377">
          <cell r="A3377" t="str">
            <v>CTR_077</v>
          </cell>
          <cell r="I3377" t="str">
            <v>Grid Only</v>
          </cell>
        </row>
        <row r="3378">
          <cell r="A3378" t="str">
            <v>CTR_525</v>
          </cell>
          <cell r="I3378" t="str">
            <v>Grid-Gen</v>
          </cell>
        </row>
        <row r="3379">
          <cell r="A3379" t="str">
            <v>EXN_050</v>
          </cell>
          <cell r="I3379" t="str">
            <v>Solar-Hybrid-Gen</v>
          </cell>
        </row>
        <row r="3380">
          <cell r="A3380" t="str">
            <v>EXN_138</v>
          </cell>
          <cell r="I3380" t="str">
            <v>Grid-Gen</v>
          </cell>
        </row>
        <row r="3381">
          <cell r="A3381" t="str">
            <v>SUO_237</v>
          </cell>
          <cell r="I3381" t="str">
            <v>Grid-Gen</v>
          </cell>
        </row>
        <row r="3382">
          <cell r="A3382" t="str">
            <v xml:space="preserve">SUO_208 </v>
          </cell>
          <cell r="I3382" t="str">
            <v>Grid-Hybrid-Gen</v>
          </cell>
        </row>
        <row r="3383">
          <cell r="A3383" t="str">
            <v>SUO_258</v>
          </cell>
          <cell r="I3383" t="str">
            <v>Gen Only</v>
          </cell>
        </row>
        <row r="3384">
          <cell r="A3384" t="str">
            <v>LIT_235</v>
          </cell>
          <cell r="I3384" t="str">
            <v>Grid-Hybrid-Gen</v>
          </cell>
        </row>
        <row r="3385">
          <cell r="A3385" t="str">
            <v>LIT_376</v>
          </cell>
          <cell r="I3385" t="str">
            <v>Grid-Gen</v>
          </cell>
        </row>
        <row r="3386">
          <cell r="A3386" t="str">
            <v>LIT_275</v>
          </cell>
          <cell r="I3386" t="str">
            <v>Grid-Gen</v>
          </cell>
        </row>
        <row r="3387">
          <cell r="A3387" t="str">
            <v>LIT_094</v>
          </cell>
          <cell r="I3387" t="str">
            <v>Grid-Gen</v>
          </cell>
        </row>
        <row r="3388">
          <cell r="A3388" t="str">
            <v>CTR_217</v>
          </cell>
          <cell r="I3388" t="str">
            <v>Grid Only</v>
          </cell>
        </row>
        <row r="3389">
          <cell r="A3389" t="str">
            <v>EXN_016</v>
          </cell>
          <cell r="I3389" t="str">
            <v>Grid-Gen</v>
          </cell>
        </row>
        <row r="3390">
          <cell r="A3390" t="str">
            <v>EXN_090</v>
          </cell>
          <cell r="I3390" t="str">
            <v>Grid-Hybrid-Gen</v>
          </cell>
        </row>
        <row r="3391">
          <cell r="A3391" t="str">
            <v>SUD_105</v>
          </cell>
          <cell r="I3391" t="str">
            <v>Hybrid Gen</v>
          </cell>
        </row>
        <row r="3392">
          <cell r="A3392" t="str">
            <v>LIT_761</v>
          </cell>
          <cell r="I3392" t="str">
            <v>Grid-Gen</v>
          </cell>
        </row>
        <row r="3393">
          <cell r="A3393" t="str">
            <v>CTR_642</v>
          </cell>
          <cell r="I3393" t="str">
            <v>Grid-Hybrid-Gen</v>
          </cell>
        </row>
        <row r="3394">
          <cell r="A3394" t="str">
            <v>CTR_594</v>
          </cell>
          <cell r="I3394" t="str">
            <v>Grid-Gen</v>
          </cell>
        </row>
        <row r="3395">
          <cell r="A3395" t="str">
            <v>NRO_135</v>
          </cell>
          <cell r="I3395" t="str">
            <v>Grid Only</v>
          </cell>
        </row>
        <row r="3396">
          <cell r="A3396" t="str">
            <v>SUO_220 </v>
          </cell>
          <cell r="I3396" t="str">
            <v>Grid-Gen</v>
          </cell>
        </row>
        <row r="3397">
          <cell r="A3397" t="str">
            <v>SUO_021</v>
          </cell>
          <cell r="I3397" t="str">
            <v>Grid-Gen</v>
          </cell>
        </row>
        <row r="3398">
          <cell r="A3398" t="str">
            <v>CTR_351</v>
          </cell>
          <cell r="I3398" t="str">
            <v>Grid Only</v>
          </cell>
        </row>
        <row r="3399">
          <cell r="A3399" t="str">
            <v>CTR_245</v>
          </cell>
          <cell r="I3399" t="str">
            <v>Grid-Hybrid-Gen</v>
          </cell>
        </row>
        <row r="3400">
          <cell r="A3400" t="str">
            <v>LIT_750</v>
          </cell>
          <cell r="I3400" t="str">
            <v>Solar-Hybrid-Gen</v>
          </cell>
        </row>
        <row r="3401">
          <cell r="A3401" t="str">
            <v>LIT_306</v>
          </cell>
          <cell r="I3401" t="str">
            <v>Hybrid-Gen</v>
          </cell>
        </row>
        <row r="3402">
          <cell r="A3402" t="str">
            <v>SUO_213</v>
          </cell>
          <cell r="I3402" t="str">
            <v>Grid-Gen</v>
          </cell>
        </row>
        <row r="3403">
          <cell r="A3403" t="str">
            <v>SUO_011</v>
          </cell>
          <cell r="I3403" t="str">
            <v>Gen Only</v>
          </cell>
        </row>
        <row r="3404">
          <cell r="A3404" t="str">
            <v>SUO_210</v>
          </cell>
          <cell r="I3404" t="str">
            <v>Grid-Gen</v>
          </cell>
        </row>
        <row r="3405">
          <cell r="A3405" t="str">
            <v xml:space="preserve">SUO_211 </v>
          </cell>
          <cell r="I3405" t="str">
            <v>Gen Only</v>
          </cell>
        </row>
        <row r="3406">
          <cell r="A3406" t="str">
            <v>SUO_255</v>
          </cell>
          <cell r="I3406" t="str">
            <v>Hybrid Gen</v>
          </cell>
        </row>
        <row r="3407">
          <cell r="A3407" t="str">
            <v>NRO_221</v>
          </cell>
          <cell r="I3407" t="str">
            <v>Grid-Gen</v>
          </cell>
        </row>
        <row r="3408">
          <cell r="A3408" t="str">
            <v>LIT_624</v>
          </cell>
          <cell r="I3408" t="str">
            <v>Grid-Gen</v>
          </cell>
        </row>
        <row r="3409">
          <cell r="A3409" t="str">
            <v>LIT_344</v>
          </cell>
          <cell r="I3409" t="str">
            <v>Grid-Gen</v>
          </cell>
        </row>
        <row r="3410">
          <cell r="A3410" t="str">
            <v>LIT_575</v>
          </cell>
          <cell r="I3410" t="str">
            <v>Grid-Gen</v>
          </cell>
        </row>
        <row r="3411">
          <cell r="A3411" t="str">
            <v>LIT_093</v>
          </cell>
          <cell r="I3411" t="str">
            <v>Grid-Hybrid-Gen</v>
          </cell>
        </row>
        <row r="3412">
          <cell r="A3412" t="str">
            <v>LIT_634</v>
          </cell>
          <cell r="I3412" t="str">
            <v>Grid-Hybrid-Gen</v>
          </cell>
        </row>
        <row r="3413">
          <cell r="A3413" t="str">
            <v>LIT_406</v>
          </cell>
          <cell r="I3413" t="str">
            <v>Grid Only</v>
          </cell>
        </row>
        <row r="3414">
          <cell r="A3414" t="str">
            <v>LIT_217</v>
          </cell>
          <cell r="I3414" t="str">
            <v>Grid-Gen</v>
          </cell>
        </row>
        <row r="3415">
          <cell r="A3415" t="str">
            <v>NRO_136</v>
          </cell>
          <cell r="I3415" t="str">
            <v>Hybrid Gen</v>
          </cell>
        </row>
        <row r="3416">
          <cell r="A3416" t="str">
            <v>OST_043</v>
          </cell>
          <cell r="I3416" t="str">
            <v>Grid-Gen</v>
          </cell>
        </row>
        <row r="3417">
          <cell r="A3417" t="str">
            <v>NRO_145</v>
          </cell>
          <cell r="I3417" t="str">
            <v>Gen Only</v>
          </cell>
        </row>
        <row r="3418">
          <cell r="A3418" t="str">
            <v>ADM_081</v>
          </cell>
          <cell r="I3418" t="str">
            <v>Hybrid Gen</v>
          </cell>
        </row>
        <row r="3419">
          <cell r="A3419" t="str">
            <v>ADM_035</v>
          </cell>
          <cell r="I3419" t="str">
            <v>Grid-Gen</v>
          </cell>
        </row>
        <row r="3420">
          <cell r="A3420" t="str">
            <v>ADM_036</v>
          </cell>
          <cell r="I3420" t="str">
            <v>Grid-Gen</v>
          </cell>
        </row>
        <row r="3421">
          <cell r="A3421" t="str">
            <v>NRD_088</v>
          </cell>
          <cell r="I3421" t="str">
            <v>Grid-Gen</v>
          </cell>
        </row>
        <row r="3422">
          <cell r="A3422" t="str">
            <v>NRD_032</v>
          </cell>
          <cell r="I3422" t="str">
            <v>Grid-Gen</v>
          </cell>
        </row>
        <row r="3423">
          <cell r="A3423" t="str">
            <v>LIT_787</v>
          </cell>
          <cell r="I3423" t="str">
            <v>Gen Only</v>
          </cell>
        </row>
        <row r="3424">
          <cell r="A3424" t="str">
            <v>CTR_881</v>
          </cell>
          <cell r="I3424" t="str">
            <v>Grid-Solar</v>
          </cell>
        </row>
        <row r="3425">
          <cell r="A3425" t="str">
            <v>CTR_246</v>
          </cell>
          <cell r="I3425" t="str">
            <v>Grid-Hybrid-Gen</v>
          </cell>
        </row>
        <row r="3426">
          <cell r="A3426" t="str">
            <v>CTR_333</v>
          </cell>
          <cell r="I3426" t="str">
            <v>Grid-Gen</v>
          </cell>
        </row>
        <row r="3427">
          <cell r="A3427" t="str">
            <v>CTR_522</v>
          </cell>
          <cell r="I3427" t="str">
            <v>Grid-Gen</v>
          </cell>
        </row>
        <row r="3428">
          <cell r="A3428" t="str">
            <v>CTR_676</v>
          </cell>
          <cell r="I3428" t="str">
            <v>Grid-Hybrid-Gen</v>
          </cell>
        </row>
        <row r="3429">
          <cell r="A3429" t="str">
            <v>CTR_262</v>
          </cell>
          <cell r="I3429" t="str">
            <v>Grid-Gen</v>
          </cell>
        </row>
        <row r="3430">
          <cell r="A3430" t="str">
            <v>CTR_427</v>
          </cell>
          <cell r="I3430" t="str">
            <v>Grid Only</v>
          </cell>
        </row>
        <row r="3431">
          <cell r="A3431" t="str">
            <v>LIT_288</v>
          </cell>
          <cell r="I3431" t="str">
            <v>Grid-Gen</v>
          </cell>
        </row>
        <row r="3432">
          <cell r="A3432" t="str">
            <v>CTR_529</v>
          </cell>
          <cell r="I3432" t="str">
            <v>Grid-Gen</v>
          </cell>
        </row>
        <row r="3433">
          <cell r="A3433" t="str">
            <v>NRO_222</v>
          </cell>
          <cell r="I3433" t="str">
            <v>Grid-Hybrid-Gen</v>
          </cell>
        </row>
        <row r="3434">
          <cell r="A3434" t="str">
            <v>CTR_488</v>
          </cell>
          <cell r="I3434" t="str">
            <v>Grid-Gen</v>
          </cell>
        </row>
        <row r="3435">
          <cell r="A3435" t="str">
            <v>CTR_113</v>
          </cell>
          <cell r="I3435" t="str">
            <v>Grid-Gen</v>
          </cell>
        </row>
        <row r="3436">
          <cell r="A3436" t="str">
            <v>CTR_080</v>
          </cell>
          <cell r="I3436" t="str">
            <v>Grid-Gen</v>
          </cell>
        </row>
        <row r="3437">
          <cell r="A3437" t="str">
            <v>CTR_383</v>
          </cell>
          <cell r="I3437" t="str">
            <v>Grid-Gen</v>
          </cell>
        </row>
        <row r="3438">
          <cell r="A3438" t="str">
            <v>LIT_299</v>
          </cell>
          <cell r="I3438" t="str">
            <v>Grid-Gen</v>
          </cell>
        </row>
        <row r="3439">
          <cell r="A3439" t="str">
            <v>EXN_055</v>
          </cell>
          <cell r="I3439" t="str">
            <v>Grid-Gen</v>
          </cell>
        </row>
        <row r="3440">
          <cell r="A3440" t="str">
            <v>NRO_247</v>
          </cell>
          <cell r="I3440" t="str">
            <v>Grid-Gen</v>
          </cell>
        </row>
        <row r="3441">
          <cell r="A3441" t="str">
            <v>LIT_278</v>
          </cell>
          <cell r="I3441" t="str">
            <v>Grid-Hybrid-Gen</v>
          </cell>
        </row>
        <row r="3442">
          <cell r="A3442" t="str">
            <v>LIT_271</v>
          </cell>
          <cell r="I3442" t="str">
            <v>Grid-Gen</v>
          </cell>
        </row>
        <row r="3443">
          <cell r="A3443" t="str">
            <v>CTR_128</v>
          </cell>
          <cell r="I3443" t="str">
            <v>Grid Only</v>
          </cell>
        </row>
        <row r="3444">
          <cell r="A3444" t="str">
            <v>LIT_043</v>
          </cell>
          <cell r="I3444" t="str">
            <v>Grid Only</v>
          </cell>
        </row>
        <row r="3445">
          <cell r="A3445" t="str">
            <v>CTR_431</v>
          </cell>
          <cell r="I3445" t="str">
            <v>Grid-Gen</v>
          </cell>
        </row>
        <row r="3446">
          <cell r="A3446" t="str">
            <v>CTR_649</v>
          </cell>
          <cell r="I3446" t="str">
            <v>Grid-Gen</v>
          </cell>
        </row>
        <row r="3447">
          <cell r="A3447" t="str">
            <v>CTR_430</v>
          </cell>
          <cell r="I3447" t="str">
            <v>Grid-Gen</v>
          </cell>
        </row>
        <row r="3448">
          <cell r="A3448" t="str">
            <v>LIT_024</v>
          </cell>
          <cell r="I3448" t="str">
            <v>Grid-Gen</v>
          </cell>
        </row>
        <row r="3449">
          <cell r="A3449" t="str">
            <v>SUO_250</v>
          </cell>
          <cell r="I3449" t="str">
            <v>Hybrid Gen</v>
          </cell>
        </row>
        <row r="3450">
          <cell r="A3450" t="str">
            <v>CTR_390</v>
          </cell>
          <cell r="I3450" t="str">
            <v>Grid-Gen</v>
          </cell>
        </row>
        <row r="3451">
          <cell r="A3451" t="str">
            <v>ADM_005</v>
          </cell>
          <cell r="I3451" t="str">
            <v>Grid-Gen</v>
          </cell>
        </row>
        <row r="3452">
          <cell r="A3452" t="str">
            <v>SUO_203</v>
          </cell>
          <cell r="I3452" t="str">
            <v>Grid-Gen</v>
          </cell>
        </row>
        <row r="3453">
          <cell r="A3453" t="str">
            <v>NRO_254</v>
          </cell>
          <cell r="I3453" t="str">
            <v>Grid-Gen</v>
          </cell>
        </row>
        <row r="3454">
          <cell r="A3454" t="str">
            <v>NRO_149</v>
          </cell>
          <cell r="I3454" t="str">
            <v>Hybrid Gen</v>
          </cell>
        </row>
        <row r="3455">
          <cell r="A3455" t="str">
            <v>NRD_007</v>
          </cell>
          <cell r="I3455" t="str">
            <v>Grid-Gen</v>
          </cell>
        </row>
        <row r="3456">
          <cell r="A3456" t="str">
            <v>LIT_268</v>
          </cell>
          <cell r="I3456" t="str">
            <v>Grid-Gen</v>
          </cell>
        </row>
      </sheetData>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nkoh Som Lyne Brischnelle" refreshedDate="46149.752423726852" createdVersion="8" refreshedVersion="8" minRefreshableVersion="3" recordCount="2456" xr:uid="{604D9FF6-8B89-4AB7-BED5-5E041143CF76}">
  <cacheSource type="worksheet">
    <worksheetSource ref="A2:AL2458" sheet="daily break down"/>
  </cacheSource>
  <cacheFields count="38">
    <cacheField name="Nom du Physique" numFmtId="0">
      <sharedItems/>
    </cacheField>
    <cacheField name="Codesite" numFmtId="0">
      <sharedItems/>
    </cacheField>
    <cacheField name="CLUSTER" numFmtId="0">
      <sharedItems/>
    </cacheField>
    <cacheField name="Owner" numFmtId="0">
      <sharedItems containsBlank="1"/>
    </cacheField>
    <cacheField name="Topology" numFmtId="0">
      <sharedItems containsBlank="1"/>
    </cacheField>
    <cacheField name="Region" numFmtId="0">
      <sharedItems/>
    </cacheField>
    <cacheField name="Ville" numFmtId="0">
      <sharedItems containsBlank="1"/>
    </cacheField>
    <cacheField name="Equipementiers" numFmtId="0">
      <sharedItems/>
    </cacheField>
    <cacheField name="NUR 11/04/2026" numFmtId="2">
      <sharedItems containsSemiMixedTypes="0" containsString="0" containsNumber="1" minValue="0" maxValue="67.128149318129317"/>
    </cacheField>
    <cacheField name="NUR 12/04/2026" numFmtId="2">
      <sharedItems containsSemiMixedTypes="0" containsString="0" containsNumber="1" minValue="0" maxValue="60.097079898297274"/>
    </cacheField>
    <cacheField name="NUR 13/04/2026" numFmtId="2">
      <sharedItems containsSemiMixedTypes="0" containsString="0" containsNumber="1" minValue="0" maxValue="60.097079898297274"/>
    </cacheField>
    <cacheField name="NUR 14/04/2026" numFmtId="2">
      <sharedItems containsSemiMixedTypes="0" containsString="0" containsNumber="1" minValue="0" maxValue="52.209552182585533"/>
    </cacheField>
    <cacheField name="NUR 15/04/2026" numFmtId="2">
      <sharedItems containsSemiMixedTypes="0" containsString="0" containsNumber="1" minValue="0" maxValue="51.126945093641304"/>
    </cacheField>
    <cacheField name="NUR  16/04/2026" numFmtId="2">
      <sharedItems containsSemiMixedTypes="0" containsString="0" containsNumber="1" minValue="0" maxValue="50.851375298559219"/>
    </cacheField>
    <cacheField name="NUR 18/04/2026" numFmtId="2">
      <sharedItems containsSemiMixedTypes="0" containsString="0" containsNumber="1" minValue="0" maxValue="62.769149166887829"/>
    </cacheField>
    <cacheField name="NUR 19/04/2026" numFmtId="2">
      <sharedItems containsSemiMixedTypes="0" containsString="0" containsNumber="1" minValue="0" maxValue="61.36729417606216"/>
    </cacheField>
    <cacheField name="NUR 20/04/2026" numFmtId="2">
      <sharedItems containsSemiMixedTypes="0" containsString="0" containsNumber="1" minValue="0" maxValue="63.491023961784435"/>
    </cacheField>
    <cacheField name="NUR 21/04/2026" numFmtId="2">
      <sharedItems containsSemiMixedTypes="0" containsString="0" containsNumber="1" minValue="0" maxValue="46.76803411779143"/>
    </cacheField>
    <cacheField name="NUR 22/04/2026" numFmtId="2">
      <sharedItems containsSemiMixedTypes="0" containsString="0" containsNumber="1" minValue="0" maxValue="60.072021613261327"/>
    </cacheField>
    <cacheField name="NUR 23/04/2026" numFmtId="2">
      <sharedItems containsSemiMixedTypes="0" containsString="0" containsNumber="1" minValue="0" maxValue="610293.327732548"/>
    </cacheField>
    <cacheField name="NUR  DU 25/04/2026" numFmtId="2">
      <sharedItems containsSemiMixedTypes="0" containsString="0" containsNumber="1" minValue="0" maxValue="49.764487790818777"/>
    </cacheField>
    <cacheField name="NUR  DU 26/04/2026" numFmtId="2">
      <sharedItems containsMixedTypes="1" containsNumber="1" minValue="0" maxValue="58.181681662400514"/>
    </cacheField>
    <cacheField name="NUR  DU 27/04/2026" numFmtId="2">
      <sharedItems containsSemiMixedTypes="0" containsString="0" containsNumber="1" minValue="0" maxValue="63.555051892943879"/>
    </cacheField>
    <cacheField name="NUR  DU 28/04/2026" numFmtId="2">
      <sharedItems containsSemiMixedTypes="0" containsString="0" containsNumber="1" minValue="0" maxValue="50.176585110420525"/>
    </cacheField>
    <cacheField name="NUR  DU 29/04/2026" numFmtId="2">
      <sharedItems containsSemiMixedTypes="0" containsString="0" containsNumber="1" minValue="0" maxValue="56.081476344978917"/>
    </cacheField>
    <cacheField name="NUR  DU 05/02/2026" numFmtId="2">
      <sharedItems containsSemiMixedTypes="0" containsString="0" containsNumber="1" minValue="0" maxValue="61.323081016913328"/>
    </cacheField>
    <cacheField name="NUR 2G" numFmtId="2">
      <sharedItems containsSemiMixedTypes="0" containsString="0" containsNumber="1" minValue="0" maxValue="64.742125583012609"/>
    </cacheField>
    <cacheField name="NUR 3G" numFmtId="2">
      <sharedItems containsSemiMixedTypes="0" containsString="0" containsNumber="1" minValue="0" maxValue="55.081244836133287"/>
    </cacheField>
    <cacheField name="NUR 4G" numFmtId="2">
      <sharedItems containsSemiMixedTypes="0" containsString="0" containsNumber="1" minValue="0" maxValue="77.566337686897995"/>
    </cacheField>
    <cacheField name="NUR  DU 05/03/2026" numFmtId="2">
      <sharedItems containsSemiMixedTypes="0" containsString="0" containsNumber="1" minValue="0" maxValue="50.535694412341336"/>
    </cacheField>
    <cacheField name="oprationnel" numFmtId="2">
      <sharedItems count="3">
        <s v="Operationnel"/>
        <s v="Insecurity"/>
        <s v="EXCLU"/>
      </sharedItems>
    </cacheField>
    <cacheField name="Raison d'exclusion" numFmtId="2">
      <sharedItems containsBlank="1"/>
    </cacheField>
    <cacheField name="OCM NOMENCLATURE" numFmtId="0">
      <sharedItems count="16">
        <s v="PDH"/>
        <s v="AKTIVCO GRID ONLY"/>
        <s v="BSS"/>
        <s v="Exclu"/>
        <s v="AKTIVCO"/>
        <s v="IHS GRID ONLY"/>
        <s v="IHS"/>
        <s v="SPARE-ISSUE"/>
        <s v="ACCESS-ISSUE"/>
        <s v="ENVTECH"/>
        <s v="No root cause"/>
        <s v="Partners"/>
        <s v="TRAVAUX OCM"/>
        <s v="no impacts"/>
        <s v="Fiber AOF"/>
        <s v="TRAVAUX-HUAWEI"/>
      </sharedItems>
    </cacheField>
    <cacheField name="SUB RCA" numFmtId="0">
      <sharedItems count="11">
        <s v="TX ISSUE"/>
        <s v="POWER ISSUE"/>
        <s v="RAN ISSUE"/>
        <s v="Exclu"/>
        <s v="SPARE-ISSUE"/>
        <s v="ACCESS-ISSUE"/>
        <s v="ENVTECH"/>
        <s v="No root cause"/>
        <s v="TRAVAUX OCM"/>
        <s v="no impacts"/>
        <s v="TRAVAUX-HUAWEI"/>
      </sharedItems>
    </cacheField>
    <cacheField name="CAUSE" numFmtId="0">
      <sharedItems/>
    </cacheField>
    <cacheField name="CATEGORIE" numFmtId="0">
      <sharedItems count="8">
        <s v="ACTIVE"/>
        <s v="PASSIVE"/>
        <s v="Exclu"/>
        <s v="SPARE-ISSUE"/>
        <s v="ACCESS-ISSUE"/>
        <s v="No root cause"/>
        <s v="PLANNED WORKS"/>
        <s v="no impacts"/>
      </sharedItems>
    </cacheField>
    <cacheField name="Verifications 05/03/2026" numFmtId="0">
      <sharedItems longText="1"/>
    </cacheField>
    <cacheField name="SPOF"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6">
  <r>
    <s v="Babylone-dispensaire"/>
    <s v="LIT_648"/>
    <s v="Douala"/>
    <s v="CAMUSAT"/>
    <s v="Good Grid no GE - 12h"/>
    <s v="LITTORAL"/>
    <s v="Douala"/>
    <s v="ZTE"/>
    <n v="0"/>
    <n v="4.9197171784620712"/>
    <n v="5.0473093287447215"/>
    <n v="0"/>
    <n v="12.9598239891791"/>
    <n v="27.407628562378534"/>
    <n v="0"/>
    <n v="1.37615464297027"/>
    <n v="0"/>
    <n v="0"/>
    <n v="0"/>
    <n v="22.302890281451802"/>
    <n v="0"/>
    <n v="0"/>
    <n v="22.302890281451802"/>
    <n v="0"/>
    <n v="0"/>
    <n v="0"/>
    <n v="23.540070501061116"/>
    <n v="20.029746422269142"/>
    <n v="77.566337686897995"/>
    <n v="50.535694412341336"/>
    <x v="0"/>
    <m/>
    <x v="0"/>
    <x v="0"/>
    <s v="MPR ISSUE"/>
    <x v="0"/>
    <s v="(05/03/2026  groupe whatsapp ):LIT_528_Z_Newb-Ancien-Etage-New(LIT-528) : Need FME on the site to check MPR status  ||  (05/03/2026 com ran 17h): Impacted by LIT_528_Z_Newb-Ancien-Etage-New(LIT-528)..;..;(05/03/2026 com ran 10h): Impacted by LIT_528_Z_Newb-Ancien-Etage-New(LIT-528)..;..;(05/03/2026 ticket)..INC-20260503-00012977...Others Transmission equipement fault"/>
    <s v="LIT_528"/>
  </r>
  <r>
    <s v="Carrefour-Diderot"/>
    <s v="CTR_841"/>
    <s v="Yaounde"/>
    <s v="CAMUSAT"/>
    <s v="Good Grid no GE - 8h"/>
    <s v="CENTRE"/>
    <s v="Yaounde"/>
    <s v="ZTE"/>
    <n v="0"/>
    <n v="0"/>
    <n v="0"/>
    <n v="0"/>
    <n v="0"/>
    <n v="0"/>
    <n v="0"/>
    <n v="2.0062322897672304"/>
    <n v="48.931036745968562"/>
    <n v="12.206844817696965"/>
    <n v="12.24872158158621"/>
    <n v="13.868556899607057"/>
    <n v="13.868556899607057"/>
    <n v="13.868556899607057"/>
    <n v="13.868556899607057"/>
    <n v="13.339711157339634"/>
    <n v="12.01030225463926"/>
    <n v="49.656121854962294"/>
    <n v="30.931516252412983"/>
    <n v="26.423962806559427"/>
    <n v="68.9212136683105"/>
    <n v="49.229471111453563"/>
    <x v="0"/>
    <m/>
    <x v="0"/>
    <x v="0"/>
    <s v="MPR ISSUE"/>
    <x v="0"/>
    <s v="(05/03/2026 com ran 17h): 03.05.2026: FME Henry activated ETA=ASAP_x000a_03.05.2026: Need FME on the site to check MPR status..;..;(05/03/2026 com ran 10h): 01.05.2026 CAMUSAT: Grid outage and grid only site / Grid return awaited_x000a_30.04.26; Power alarms; Camusat feedback awaiting..;..;(05/03/2026 ticket)..INC-20260503-00014533...2026-05-04 01:28:32...no power issue u=54v load=47A / no action done_x000a__x000a_Relance 1_x000a_BO TX ANALYSE ONGOING...user:OCM_NOC.CAMUSAT"/>
    <s v="CTR_841"/>
  </r>
  <r>
    <s v="Ange-raphael-II"/>
    <s v="LIT_696"/>
    <s v="Douala"/>
    <s v="CAMUSAT"/>
    <s v="Good Grid no GE - 8h"/>
    <s v="LITTORAL"/>
    <s v="Douala"/>
    <s v="ZTE"/>
    <n v="0"/>
    <n v="0"/>
    <n v="0"/>
    <n v="11.67425370898289"/>
    <n v="0"/>
    <n v="0"/>
    <n v="0.85897304192242108"/>
    <n v="10.660311671560615"/>
    <n v="1.062399945210639"/>
    <n v="3.8822150025825199"/>
    <n v="4.6973850921574165"/>
    <n v="2.801462761783279"/>
    <n v="6.6491312176650039"/>
    <n v="1.8401342053973226"/>
    <n v="2.801462761783279"/>
    <n v="2.3936458609777054"/>
    <n v="0"/>
    <n v="48.400389660791085"/>
    <n v="13.089307339064542"/>
    <n v="16.622391291043179"/>
    <n v="66.586631065496078"/>
    <n v="42.173646602916961"/>
    <x v="0"/>
    <m/>
    <x v="1"/>
    <x v="1"/>
    <s v="AKTIVCO Coupure ENEO &amp; Baisse de tension"/>
    <x v="1"/>
    <s v="(05/03/2026 cell zte): 30/04/2026 : Power issue || Mail sent to camusat || Feedback camusat : FME en route pour le site ETA 12 :15._x000a_..;..;(05/03/2026 cell zte): _x000a_30/04/2026 : Power issue || Mail sent to camusat || Feedback camusat : FME en route pour le site ETA 12 :15._x000a_..;..;(05/03/2026 cell zte): _x000a_30/04/2026 : Power issue || Mail sent to camusat || Feedback camusat : FME en route pour le site ETA 12 :15._x000a_..;..;(05/03/2026 ticket)..INC-20260503-00016442...2026-05-03 22:57:02...TX FME Kingsly 675245958 Huawei is on site for works (reinstallation of OCM side on site)...user:OCM_NOC.IHS"/>
    <s v="LIT_696"/>
  </r>
  <r>
    <s v="Oyomambang-Ekorezok"/>
    <s v="CTR_560"/>
    <s v="Yaounde"/>
    <s v="CAMUSAT"/>
    <s v="Good Grid + GE"/>
    <s v="CENTRE"/>
    <s v="Yaounde"/>
    <s v="ZTE"/>
    <n v="3.7152786695316937"/>
    <n v="1.0600992201076957"/>
    <n v="0.65361995017592467"/>
    <n v="5.3487399873870876E-2"/>
    <n v="2.0929286054680913"/>
    <n v="5.3005852759300462E-2"/>
    <n v="0.54500432322298287"/>
    <n v="6.9734621168668474"/>
    <n v="4.3984691795578623"/>
    <n v="0.6251016599464092"/>
    <n v="0"/>
    <n v="0"/>
    <n v="0"/>
    <n v="0"/>
    <n v="0"/>
    <n v="0"/>
    <n v="0"/>
    <n v="34.813823184460368"/>
    <n v="21.817260769996285"/>
    <n v="18.551669267725451"/>
    <n v="55.802789706851222"/>
    <n v="38.44402853041808"/>
    <x v="0"/>
    <m/>
    <x v="0"/>
    <x v="0"/>
    <s v="MPR ISSUE"/>
    <x v="0"/>
    <s v="(05/03/2026 com ran 10h): 03.05.2026:FME Mohamadou activated for intervention ETA=03:00 PM_x000a_03.05.2026: BV activer le FME pour check statut du chassis et refaire le ligne antennaire. interpeller le BoTx pour assistance si pas toujours OK."/>
    <s v="CTR_560"/>
  </r>
  <r>
    <s v="Lada"/>
    <s v="CTR_667"/>
    <s v="Yaounde"/>
    <s v="CAMUSAT"/>
    <s v="Bad Grid + Solar + GE"/>
    <s v="CENTRE"/>
    <s v="Lada"/>
    <s v="ZTE"/>
    <n v="0"/>
    <n v="0"/>
    <n v="0"/>
    <n v="0"/>
    <n v="8.6248298533528516"/>
    <n v="8.5509212888055615"/>
    <n v="0"/>
    <n v="4.9264410029877332"/>
    <n v="33.859289792913337"/>
    <n v="36.982818398952162"/>
    <n v="36.982604378012347"/>
    <n v="36.982818398952162"/>
    <n v="36.982818398952162"/>
    <n v="36.982729223560575"/>
    <n v="36.982818398952162"/>
    <n v="36.982818398952162"/>
    <n v="36.982818398952162"/>
    <n v="36.982818398952162"/>
    <n v="32.372936225315634"/>
    <n v="27.540622418066651"/>
    <n v="44.323621535370265"/>
    <n v="36.982818398952162"/>
    <x v="0"/>
    <m/>
    <x v="2"/>
    <x v="2"/>
    <s v="BSS Hardware issue"/>
    <x v="0"/>
    <s v="(05/03/2026 ticket)..INC-20260503-00010751...Others Transmission equipement fault || (05/04/2026 BOTX): Probable probleme de connectique"/>
    <s v="CTR_667"/>
  </r>
  <r>
    <s v="Fin-goudron-Mbangue"/>
    <s v="LIT_844"/>
    <s v="Douala"/>
    <s v="CAMUSAT"/>
    <s v="Bad-Grid-GE"/>
    <s v="LITTORAL"/>
    <s v="Douala"/>
    <s v="ZTE"/>
    <n v="0"/>
    <n v="0"/>
    <n v="0"/>
    <n v="0"/>
    <n v="0"/>
    <n v="0"/>
    <n v="0.23062539772224599"/>
    <n v="3.5359469570502764"/>
    <n v="0.11619553523783435"/>
    <n v="29.782440580653081"/>
    <n v="0"/>
    <n v="4.4848622989273261"/>
    <n v="0"/>
    <n v="0"/>
    <n v="4.4848622989273261"/>
    <n v="7.3005396181295712"/>
    <n v="3.0113816335790284"/>
    <n v="1.4239883230175248"/>
    <n v="16.795458996279113"/>
    <n v="14.292116751838593"/>
    <n v="56.087370613329483"/>
    <n v="36.445340478779109"/>
    <x v="0"/>
    <m/>
    <x v="1"/>
    <x v="1"/>
    <s v="AKTIVCO Coupure ENEO &amp; Baisse de tension"/>
    <x v="1"/>
    <s v="(05/03/2026 com ran 17h): Impacted by LIT_713_Z_Kotto-Baden-Baden(LIT-713)  ||  (035/03/2026 groupe whatssapp ): INC-20260503-00006521_x0009_LIT_713_Z_Kotto-Baden-Baden(LIT-713) ,Delestage prolongé dans la zone retour de notre FME"/>
    <s v="LIT_713"/>
  </r>
  <r>
    <s v="NR-Omnisport-Qtier-Yambassa"/>
    <s v="CTR_566"/>
    <s v="Yaounde"/>
    <s v="CAMUSAT"/>
    <s v="Good Grid no GE - 8h"/>
    <s v="CENTRE"/>
    <s v="Yaounde"/>
    <s v="ZTE"/>
    <n v="3.4843679105563679"/>
    <n v="9.195320503491395"/>
    <n v="9.1744534618600397"/>
    <n v="9.227762510950738"/>
    <n v="13.025207386290678"/>
    <n v="24.07815830700876"/>
    <n v="0"/>
    <n v="2.9564852625180862"/>
    <n v="2.8731241064625768"/>
    <n v="3.2196775132478965"/>
    <n v="0.76334135198454478"/>
    <n v="2.9626918697725384"/>
    <n v="16.532974919599468"/>
    <n v="17.700887188135827"/>
    <n v="2.9626918697725384"/>
    <n v="6.7759742946583232"/>
    <n v="4.5641035518915176"/>
    <n v="22.417337979014537"/>
    <n v="17.12393439084925"/>
    <n v="14.817959885893421"/>
    <n v="54.32403604331239"/>
    <n v="35.749219536972838"/>
    <x v="0"/>
    <m/>
    <x v="1"/>
    <x v="1"/>
    <s v="AKTIVCO Coupure ENEO &amp; Baisse de tension"/>
    <x v="1"/>
    <s v="(05/03/2026 com ran 17h): 03.05.2026 CAMUSAT: Grid outage and Grid only site / Grid return awaited..;..;(05/03/2026 ticket)..INC-20260503-00003219...2026-05-03 10:01:18..._x000a_01.05.2026: FSMF réçu faulty, 02 nouvelles pièces de rechange envoyées ETD 03/05/2026...user:TCHOUPOU BAUDOIN VALDAS "/>
    <s v="CTR_566"/>
  </r>
  <r>
    <s v="Ekoumdoum-Chatel"/>
    <s v="CTR_762"/>
    <s v="Yaounde"/>
    <s v="CAMUSAT"/>
    <s v="Good Grid + GE"/>
    <s v="CENTRE"/>
    <s v="Yaounde"/>
    <s v="ZTE"/>
    <n v="0"/>
    <n v="0.67981968022418093"/>
    <n v="1.4655262204187376"/>
    <n v="1.4481726892159115"/>
    <n v="0.98413962155390633"/>
    <n v="3.1526711240094398"/>
    <n v="0"/>
    <n v="1.5383111750320317"/>
    <n v="2.311247799151336"/>
    <n v="0"/>
    <n v="1.2546620894721672"/>
    <n v="3.4888445152140353"/>
    <n v="2.4707469045438075"/>
    <n v="0"/>
    <n v="3.4888445152140353"/>
    <n v="3.3742184668681321"/>
    <n v="3.6918612117008455E-3"/>
    <n v="41.605670698821186"/>
    <n v="20.908520476881328"/>
    <n v="20.249370135765069"/>
    <n v="48.552218151015524"/>
    <n v="35.103108154768542"/>
    <x v="0"/>
    <m/>
    <x v="3"/>
    <x v="3"/>
    <s v="EXCLU"/>
    <x v="2"/>
    <s v="(05/03/2026 com ran 10h): 02.05.2026: Site Vandaliser. Inventaire cote Active et Passive en cours. Update ASAP_x000a_02/05/2026 CAMUSAT: site vandilisé  le regional de spider est dans le site pour investigation.note que  la tension du site actuel est 53 V load 18 A ,Fme sera sur demain pour plus d'information"/>
    <s v="CTR_762"/>
  </r>
  <r>
    <s v="Nkolfoulou-I"/>
    <s v="CTR_671"/>
    <s v="Yaounde"/>
    <s v="CAMUSAT"/>
    <s v="Good Grid + GE"/>
    <s v="CENTRE"/>
    <s v="Yaounde"/>
    <s v="ZTE"/>
    <n v="0.20198226194450908"/>
    <n v="3.5356437607188815"/>
    <n v="0.21411011520033768"/>
    <n v="0"/>
    <n v="0"/>
    <n v="0"/>
    <n v="0"/>
    <n v="0"/>
    <n v="0"/>
    <n v="0"/>
    <n v="1.4464248515408076"/>
    <n v="0"/>
    <n v="3.9678947188192883"/>
    <n v="0"/>
    <n v="0"/>
    <n v="0"/>
    <n v="1.2382003121852099"/>
    <n v="0"/>
    <n v="0"/>
    <n v="0"/>
    <n v="66.29213206469278"/>
    <n v="34.570588386367717"/>
    <x v="0"/>
    <m/>
    <x v="4"/>
    <x v="1"/>
    <s v="AKTIVCO Defaut GE &amp; Power Cabinet"/>
    <x v="1"/>
    <s v="(05/04/2026 BOTX): Impacted by power issue at fraternite adama(CTR_849)"/>
    <s v="CTR_849"/>
  </r>
  <r>
    <s v="C-D-Palmiers-III"/>
    <s v="LIT_168"/>
    <s v="Douala"/>
    <s v="IHS"/>
    <s v="GridOnly"/>
    <s v="LITTORAL"/>
    <s v="Douala"/>
    <s v="ZTE"/>
    <n v="0"/>
    <n v="16.35804847146245"/>
    <n v="13.868556899607057"/>
    <n v="17.771050386236453"/>
    <n v="0"/>
    <n v="0"/>
    <n v="0"/>
    <n v="0"/>
    <n v="0"/>
    <n v="0"/>
    <n v="14.670600371540351"/>
    <n v="0"/>
    <n v="0"/>
    <n v="0"/>
    <n v="0"/>
    <n v="0"/>
    <n v="0"/>
    <n v="0"/>
    <n v="25.371164706305528"/>
    <n v="21.587831634994949"/>
    <n v="42.107440458601737"/>
    <n v="32.828832472969154"/>
    <x v="0"/>
    <m/>
    <x v="5"/>
    <x v="1"/>
    <s v="Coupure ENEO &amp; Baisse de tension"/>
    <x v="1"/>
    <s v="(hourly IHS): 03/05/2026 05:14 17:46:39 46.3V Grid outage without space for MDG. Awaiting grid return. Escalation to Cyrille Fopa..;..;(05/03/2026 com ran 17h): 03/05/2026 Feedback IHS: Grid outage without space for MDG. Awaiting grid return. ( Abdul is informed )..;..;(05/03/2026 com ran 10h): 03/05/2026 Feedback IHS: Grid outage without space for MDG. Awaiting grid return. ( Abdul is informed )..;..;(05/03/2026 ticket)..INC-20260503-00002051...2026-05-04 02:01:48...Update please _x000a_Continuité du délestage dans la zone, confirmé par notre FME / En attente retour ENEO...user:OCM_NOC.CAMUSAT"/>
    <s v="LIT_168"/>
  </r>
  <r>
    <s v="Kotto-Baden-Baden"/>
    <s v="LIT_713"/>
    <s v="Douala"/>
    <s v="CAMUSAT"/>
    <s v="Good Grid no GE - 8h"/>
    <s v="LITTORAL"/>
    <s v="Douala"/>
    <s v="ZTE"/>
    <n v="0"/>
    <n v="0"/>
    <n v="0"/>
    <n v="0"/>
    <n v="0"/>
    <n v="0"/>
    <n v="0.99871088053921819"/>
    <n v="9.568519517282903"/>
    <n v="1.134560672082825"/>
    <n v="0"/>
    <n v="0"/>
    <n v="0"/>
    <n v="0"/>
    <n v="0"/>
    <n v="0"/>
    <n v="2.3889374003019124"/>
    <n v="5.6234001934749006E-2"/>
    <n v="11.687826203582423"/>
    <n v="17.176765224272508"/>
    <n v="14.831453940859065"/>
    <n v="47.807608669481496"/>
    <n v="32.363051567632048"/>
    <x v="0"/>
    <m/>
    <x v="1"/>
    <x v="1"/>
    <s v="AKTIVCO Coupure ENEO &amp; Baisse de tension"/>
    <x v="1"/>
    <s v="(05/03/2026 com ran 17h): 03.05.2026 CAMUSAT: Grid outage and Grid only site / Grid return awaited..;..;(05/03/2026 ticket)..INC-20260503-00014289...Others Transmission equipement fault"/>
    <s v="LIT_713"/>
  </r>
  <r>
    <s v="Ndogbong-Bifaka"/>
    <s v="LIT_671"/>
    <s v="Douala"/>
    <s v="CAMUSAT"/>
    <s v="Good Grid no GE - 8h"/>
    <s v="LITTORAL"/>
    <s v="Douala"/>
    <s v="ZTE"/>
    <n v="0"/>
    <n v="3.4078732596530577"/>
    <n v="0"/>
    <n v="1.3554659521219862E-3"/>
    <n v="0"/>
    <n v="0"/>
    <n v="0"/>
    <n v="0"/>
    <n v="1.054570345829303"/>
    <n v="0"/>
    <n v="14.176800558166612"/>
    <n v="0"/>
    <n v="0"/>
    <n v="0"/>
    <n v="0"/>
    <n v="0.60822967585815291"/>
    <n v="0"/>
    <n v="0"/>
    <n v="26.588521995611671"/>
    <n v="22.623473790507667"/>
    <n v="36.474646888481772"/>
    <n v="30.412910599173024"/>
    <x v="0"/>
    <m/>
    <x v="1"/>
    <x v="1"/>
    <s v="AKTIVCO Coupure ENEO &amp; Baisse de tension"/>
    <x v="1"/>
    <s v="(05/03/2026 com ran 17h): 03/05/2026 Camusat : grid outage grid only site ..;..;(05/03/2026 com ran 10h): 03/05/2026 Camusat : grid outage grid only site ..;..;(05/03/2026 ticket)..INC-20260503-00016577"/>
    <s v="LIT_671"/>
  </r>
  <r>
    <s v="Newb-Ancien-Etage-New"/>
    <s v="LIT_528"/>
    <s v="Douala"/>
    <s v="IHS"/>
    <s v="GridOnly"/>
    <s v="LITTORAL"/>
    <s v="Douala"/>
    <s v="ZTE"/>
    <n v="1.6895526391635487"/>
    <n v="6.3224995933602157"/>
    <n v="6.4643419712184658"/>
    <n v="0"/>
    <n v="12.078325243341807"/>
    <n v="14.232178476342126"/>
    <n v="0"/>
    <n v="4.2477270976192312"/>
    <n v="1.1615808157336787"/>
    <n v="0"/>
    <n v="0"/>
    <n v="15.989789774364855"/>
    <n v="21.193566245188094"/>
    <n v="23.220647741508362"/>
    <n v="15.989789774364855"/>
    <n v="0"/>
    <n v="0"/>
    <n v="5.4018171804596031"/>
    <n v="23.540070501061116"/>
    <n v="20.029427665065235"/>
    <n v="38.783168843448991"/>
    <n v="30.310608589944451"/>
    <x v="0"/>
    <m/>
    <x v="5"/>
    <x v="1"/>
    <s v="Coupure ENEO &amp; Baisse de tension"/>
    <x v="1"/>
    <s v="(hourly IHS): 03/05/2026 06:35 5:24:52 51V Grid outage without space for MDG. Awaiting grid return. ( Abdul ; Cyrille and Armel are informed )..;..;(05/03/2026 cell zte): 02/04/2026 : Power issue || Mail sent to IHS ..;..;(05/03/2026 cell zte): 02/04/2026 : Power issue || Mail sent to IHS ..;..;(05/03/2026 com ran 17h): 03/05/2026 Grid outage without space for MDG. Awaiting grid return.  ( Abdul is informed )..;..;(05/03/2026 com ran 10h): 03/05/2026 Grid outage without space for MDG. Awaiting grid return.  ( Abdul is informed )..;..;(05/03/2026 ticket)..INC-20260503-00014878...Others Transmission equipement fault"/>
    <s v="LIT_528"/>
  </r>
  <r>
    <s v="Makepe-Bloc-E"/>
    <s v="LIT_613"/>
    <s v="Douala"/>
    <s v="CAMUSAT"/>
    <s v="Good Grid no GE - 8h"/>
    <s v="LITTORAL"/>
    <s v="Douala"/>
    <s v="ZTE"/>
    <n v="28.954821606412636"/>
    <n v="31.4269596470652"/>
    <n v="27.418953837110092"/>
    <n v="25.985637768132563"/>
    <n v="39.527634383748101"/>
    <n v="35.308372071123436"/>
    <n v="29.162225732165645"/>
    <n v="28.579464548144728"/>
    <n v="25.403768338027525"/>
    <n v="29.19416835743209"/>
    <n v="26.396236941155653"/>
    <n v="22.973542731420842"/>
    <n v="29.444626362243277"/>
    <n v="26.883259424768784"/>
    <n v="22.973542731420842"/>
    <n v="26.516124337605191"/>
    <n v="25.787953760062553"/>
    <n v="27.385102858463672"/>
    <n v="11.506755352525289"/>
    <n v="16.943857931189246"/>
    <n v="41.817319099431565"/>
    <n v="29.138665593708357"/>
    <x v="0"/>
    <m/>
    <x v="1"/>
    <x v="1"/>
    <s v="AKTIVCO Coupure ENEO &amp; Baisse de tension"/>
    <x v="1"/>
    <s v="(05/03/2026  groupe whatsapp ):   LIT_613_Z_Makepe-Bloc-E(LIT-613)  INC-20260503-00013877 , grid only site  grid outage / grid return  || (05/03/2026 ticket)..INC-20260503-00013856"/>
    <s v="LIT_613"/>
  </r>
  <r>
    <s v="BATA-Mokolo"/>
    <s v="CTR_409"/>
    <s v="Yaounde"/>
    <s v="IHS"/>
    <s v="GridOnly"/>
    <s v="CENTRE"/>
    <s v="Yaounde"/>
    <s v="ZTE"/>
    <n v="0"/>
    <n v="0"/>
    <n v="0"/>
    <n v="0"/>
    <n v="0"/>
    <n v="0"/>
    <n v="0"/>
    <n v="0"/>
    <n v="0"/>
    <n v="0"/>
    <n v="0"/>
    <n v="12.750083468166519"/>
    <n v="16.384141191040801"/>
    <n v="37.422542254867551"/>
    <n v="12.750083468166519"/>
    <n v="49.147019544392215"/>
    <n v="17.51977196782266"/>
    <n v="30.377169102224943"/>
    <n v="14.35687265446087"/>
    <n v="12.224338770056203"/>
    <n v="43.677235387979415"/>
    <n v="28.931190127642076"/>
    <x v="0"/>
    <m/>
    <x v="5"/>
    <x v="1"/>
    <s v="Coupure ENEO &amp; Baisse de tension"/>
    <x v="1"/>
    <s v="(hourly IHS): 03/05/2026 13:23 2:46:25 55.6V Grid outage no space // awaiting grid return//..;..;(05/03/2026 com ran 17h): Impacted by CTR_217_Z_Madagascar-Yde-New(CTR-217)..;..;(05/03/2026 ticket)..INC-20260503-00007694...2026-05-04 02:15:48...Update please _x000a_Grid outage no space // awaiting grid return...power issue ( grid outage)_x000a_...user:OCM_NOC.IHS"/>
    <s v="CTR_217"/>
  </r>
  <r>
    <s v="MUTENGENE-Q12-IHS"/>
    <s v="SUO_211"/>
    <s v="SUD-OUEST"/>
    <s v="IHS"/>
    <s v="Grid +Gen"/>
    <s v="SUD-OUEST"/>
    <s v="Mutengene"/>
    <s v="Huawei"/>
    <n v="27.737113799214111"/>
    <n v="27.736578746864588"/>
    <n v="27.737113799214111"/>
    <n v="27.737113799214111"/>
    <n v="37.30204846575522"/>
    <n v="22.918521514811676"/>
    <n v="0"/>
    <n v="7.3658873450845094E-3"/>
    <n v="0"/>
    <n v="0"/>
    <n v="0"/>
    <n v="20.969361475660108"/>
    <n v="0"/>
    <n v="0"/>
    <n v="20.969361475660108"/>
    <n v="22.72583132867053"/>
    <n v="1.3598890515448032"/>
    <n v="27.737113799214111"/>
    <n v="64.742125583012609"/>
    <n v="55.081244836133287"/>
    <n v="0"/>
    <n v="27.736578746864588"/>
    <x v="1"/>
    <m/>
    <x v="0"/>
    <x v="0"/>
    <s v="ODU HS"/>
    <x v="0"/>
    <s v="(05/03/2026 com ran 17h): 03.05.2026: FME Sur site suite des travaux avec le BO TX. Update ASAP_x000a_02.05.2026: Travaux effectues ce Jour cote Mutengue(Check et notoyagde des ODU, Exitateur et realigmenet) la suite se fera sur Q12 demain 03.05.2026_x000a_02.05.2026: Suite des Investigation ce Jour par le FME Desmond qui est actuellement sur site_x000a_01.05.2026: FME Desmond is on the site. Work Ongoing_x000a_30.04.26: Besoin d'un FME sur le site pour reset du MPR; FME Desmond activé pour investigations, update ASAP_x000a_30/04/2026 IHS:Gen Overload._x0009_..;..;(05/03/2026 com ran 10h): 03.05.2026: FME Sur site suite des travaux avec le BO TX. Update ASAP_x000a_02.05.2026: Travaux effectues ce Jour cote Mutengue(Check et notoyagde des ODU, Exitateur et realigmenet) la suite se fera sur Q12 demain 03.05.2026_x000a_02.05.2026: Suite des Investigation ce Jour par le FME Desmond qui est actuellement sur site_x000a_01.05.2026: FME Desmond is on the site. Work Ongoing_x000a_30.04.26: Besoin d'un FME sur le site pour reset du MPR; FME Desmond activé pour investigations, update ASAP_x000a_30/04/2026 IHS:Gen Overload._x0009_"/>
    <s v="SUO_211"/>
  </r>
  <r>
    <s v="Madagascar-Yde-New"/>
    <s v="CTR_217"/>
    <s v="Yaounde"/>
    <s v="IHS"/>
    <s v="Grid-Lithium"/>
    <s v="CENTRE"/>
    <s v="Yaounde"/>
    <s v="ZTE"/>
    <n v="0"/>
    <n v="0"/>
    <n v="0"/>
    <n v="0"/>
    <n v="0"/>
    <n v="0"/>
    <n v="0"/>
    <n v="0"/>
    <n v="0"/>
    <n v="0"/>
    <n v="0"/>
    <n v="0"/>
    <n v="0.14999300864929954"/>
    <n v="0"/>
    <n v="0"/>
    <n v="0"/>
    <n v="0"/>
    <n v="28.570957215787327"/>
    <n v="14.356497967699003"/>
    <n v="12.224338770056203"/>
    <n v="39.706577625435834"/>
    <n v="26.860484029757462"/>
    <x v="0"/>
    <m/>
    <x v="6"/>
    <x v="1"/>
    <s v="Defaut GE &amp; Power Cabinet"/>
    <x v="1"/>
    <s v="(hourly IHS): 03/05/2026 13:23 9:37:39 53.6V Grid outage no space // awaiting grid return..;..;(05/03/2026 com ran 17h): 03.05.2026 IHS: Grid outage no space // awaiting grid return ..;..;(05/03/2026 ticket)..INC-20260503-00013046...2026-05-04 02:11:08...Relance 1_x000a_No Power Issue on Site, U = 53V and Site is on GRID. TX FME Yaya 694806622 is informed._x000a__x000a_BO TX ANALYSE ONGOING...user:OCM_NOC.IHS"/>
    <s v="CTR_217"/>
  </r>
  <r>
    <s v="Av-Germaine"/>
    <s v="CTR_090"/>
    <s v="Yaounde"/>
    <s v="IHS"/>
    <s v="Grid-Lithium"/>
    <s v="CENTRE"/>
    <s v="Yaounde"/>
    <s v="ZTE"/>
    <n v="0"/>
    <n v="0"/>
    <n v="0"/>
    <n v="0"/>
    <n v="0"/>
    <n v="0"/>
    <n v="1.1331873710523839"/>
    <n v="1.8005224964543862"/>
    <n v="36.075494459711273"/>
    <n v="5.5752454820179966E-2"/>
    <n v="0.52600996481495754"/>
    <n v="0"/>
    <n v="0.38730656074056991"/>
    <n v="0"/>
    <n v="0"/>
    <n v="0"/>
    <n v="0"/>
    <n v="0"/>
    <n v="14.329395625257284"/>
    <n v="10.172604900870757"/>
    <n v="39.706577625435834"/>
    <n v="26.167823093144762"/>
    <x v="0"/>
    <m/>
    <x v="6"/>
    <x v="1"/>
    <s v="Defaut GE &amp; Power Cabinet"/>
    <x v="1"/>
    <s v="(hourly IHS): 03/05/2026 13:23 9:37:39 47V Grid only no space // awaiting grid return..;..;(05/03/2026 com ran 17h): 03.05.2026 IHS: Grid outage no space // awaiting grid return ..;..;(05/03/2026 ticket)..INC-20260503-00007946...2026-05-03 15:20:59...investigation ongoing / Our FME is on the way to site ETA=17H...user:OCM_NOC.CAMUSAT"/>
    <s v="CTR_090"/>
  </r>
  <r>
    <s v="Koweit-City"/>
    <s v="CTR_258"/>
    <s v="Yaounde"/>
    <s v="CAMUSAT"/>
    <s v="Good Grid + GE"/>
    <s v="CENTRE"/>
    <s v="Yaounde"/>
    <s v="ZTE"/>
    <n v="3.509087329104279"/>
    <n v="1.3809701141159645"/>
    <n v="6.2663369317387323"/>
    <n v="5.6414136225754987"/>
    <n v="22.084606757925194"/>
    <n v="17.864238670444848"/>
    <n v="12.382484668966681"/>
    <n v="12.046667979328427"/>
    <n v="33.366167712515654"/>
    <n v="33.624901193666126"/>
    <n v="22.248011745469174"/>
    <n v="0"/>
    <n v="0"/>
    <n v="0"/>
    <n v="0"/>
    <n v="21.697335867341263"/>
    <n v="27.601692049550127"/>
    <n v="4.2000360981985141"/>
    <n v="11.358504290413215"/>
    <n v="11.583424285388849"/>
    <n v="39.184646461661714"/>
    <n v="25.945027294803857"/>
    <x v="0"/>
    <m/>
    <x v="4"/>
    <x v="1"/>
    <s v="AKTIVCO Defaut GE &amp; Power Cabinet"/>
    <x v="1"/>
    <s v="(05/03/2026 ticket)..INC-20260503-00005701...2026-05-03 15:12:08...Echec de démarrage du GE dû aux Mauvaises phase ENEO / Notre FME a disjoncté et a mis le site sur GE...user:OCM_NOC.CAMUSAT"/>
    <s v="CTR_258"/>
  </r>
  <r>
    <s v="Lende-Kribi"/>
    <s v="SUD_086"/>
    <s v="LITTORAL"/>
    <s v="CAMUSAT"/>
    <s v="HGB"/>
    <s v="SUD"/>
    <s v="Kribi"/>
    <s v="ZTE"/>
    <n v="0"/>
    <n v="0"/>
    <n v="0"/>
    <n v="0"/>
    <n v="0"/>
    <n v="0"/>
    <n v="0"/>
    <n v="0"/>
    <n v="3.2386897067342399"/>
    <n v="0"/>
    <n v="0"/>
    <n v="8.4181569658114408E-3"/>
    <n v="0"/>
    <n v="0"/>
    <n v="8.4181569658114408E-3"/>
    <n v="3.4362131990993983"/>
    <n v="0"/>
    <n v="14.279958651154427"/>
    <n v="16.394419265494047"/>
    <n v="27.88615522710813"/>
    <n v="26.862474472877224"/>
    <n v="25.71129859345438"/>
    <x v="0"/>
    <m/>
    <x v="0"/>
    <x v="0"/>
    <s v="MPR ISSUE"/>
    <x v="0"/>
    <s v="(05/03/2026 com ran 10h): 03.05.2026: FME Lucien activated is managing ETA=ASAP_x000a_03/05/2026 Beoin d'un fme sur site pour verifier le status du MPR et la chaine antennaire de l ODU 4/1 FME lucien activé ETA=ASAP"/>
    <s v="SUD_086"/>
  </r>
  <r>
    <s v="Dibamba-Centrale-Electrique"/>
    <s v="LIT_617"/>
    <s v="LITTORAL"/>
    <s v="CAMUSAT"/>
    <s v="HGB"/>
    <s v="LITTORAL"/>
    <s v="Dibamba"/>
    <s v="ZTE"/>
    <n v="0"/>
    <n v="0"/>
    <n v="0"/>
    <n v="0"/>
    <n v="8.7659409930000654E-2"/>
    <n v="0"/>
    <n v="0"/>
    <n v="0"/>
    <n v="0"/>
    <n v="0"/>
    <n v="0"/>
    <n v="0"/>
    <n v="0"/>
    <n v="0"/>
    <n v="0"/>
    <n v="0"/>
    <n v="0"/>
    <n v="0"/>
    <n v="12.018077886886562"/>
    <n v="10.270994624478513"/>
    <n v="37.582737426866032"/>
    <n v="24.763239335336575"/>
    <x v="0"/>
    <m/>
    <x v="0"/>
    <x v="0"/>
    <s v="MPR ISSUE"/>
    <x v="0"/>
    <s v="(05/03/2026  groupe whatsapp ):LIT_617_Z_Dibamba-Centrale-Electrique(LIT-617) -{ BO TX ANALYSE ONGOING }    || (05/03/2026 com ran 17h): Power status check Ongoing..;..;(05/03/2026 ticket)..INC-20260503-00018096...Others Transmission equipement fault ||(05/04/2026 groupe whatsapp )  LIT_617_Z_Dibamba-Centrale-Electrique: Need FME on the site to check MPR status"/>
    <s v="LIT_617"/>
  </r>
  <r>
    <s v="Logpom-Akanji-Immeuble"/>
    <s v="LIT_618"/>
    <s v="Douala"/>
    <s v="CAMUSAT"/>
    <s v="Good Grid no GE - 8h"/>
    <s v="LITTORAL"/>
    <s v="Douala"/>
    <s v="ZTE"/>
    <n v="33.805463526551428"/>
    <n v="13.868556899607057"/>
    <n v="26.730270122962168"/>
    <n v="22.349671691878328"/>
    <n v="13.868556899607057"/>
    <n v="13.868556899607057"/>
    <n v="59.033734693935777"/>
    <n v="28.947901596025492"/>
    <n v="9.9759975516004467"/>
    <n v="13.868556899607057"/>
    <n v="13.868556899607057"/>
    <n v="0"/>
    <n v="0"/>
    <n v="0"/>
    <n v="0"/>
    <n v="1.3828427973392945"/>
    <n v="0"/>
    <n v="13.530475155022494"/>
    <n v="11.136315040626036"/>
    <n v="9.5215964380794986"/>
    <n v="36.57841067531691"/>
    <n v="23.861997157801934"/>
    <x v="0"/>
    <m/>
    <x v="1"/>
    <x v="1"/>
    <s v="AKTIVCO Coupure ENEO &amp; Baisse de tension"/>
    <x v="1"/>
    <s v="(05/043/2026 groupe whatsapp ): INC-20260502-00014886 // LIT_618_Z_Logpom-Akanji-Immeuble(LIT-618)  ,Grid Outage, Grid Only Site/Awaiting Grid Return"/>
    <s v="LIT_618"/>
  </r>
  <r>
    <s v="Wonya-Mavio-IHS"/>
    <s v="SUO_195"/>
    <s v="SUD-OUEST"/>
    <s v="IHS"/>
    <s v="Grid-Gen"/>
    <s v="SUD-OUEST"/>
    <s v="Buea"/>
    <s v="Huawei"/>
    <n v="0.77484497749926529"/>
    <n v="6.0728441670733074E-2"/>
    <n v="3.5627887499179591"/>
    <n v="0.14482083593725473"/>
    <n v="1.3247539472595331"/>
    <n v="0"/>
    <n v="1.0472757987974879"/>
    <n v="12.334633153841105"/>
    <n v="23.114261499345094"/>
    <n v="23.113993973170334"/>
    <n v="23.114261499345094"/>
    <n v="23.114261499345094"/>
    <n v="23.114261499345094"/>
    <n v="23.113993973170334"/>
    <n v="23.114261499345094"/>
    <n v="23.114261499345094"/>
    <n v="23.113993973170334"/>
    <n v="23.113993973170334"/>
    <n v="32.372936225315634"/>
    <n v="55.081244836133287"/>
    <n v="0"/>
    <n v="23.114261499345094"/>
    <x v="0"/>
    <m/>
    <x v="7"/>
    <x v="4"/>
    <s v="SPARE-ISSUE"/>
    <x v="3"/>
    <s v="(05/03/2026 com ran 17h): 20.04.26; Carte EAC 3DB19417AA faulty, commande passée vers OCM_x000a_19.04.26; Besoin d'un FME sur SUO_077_H_Buea-David-Square pour vérifier la chaine antennaire de l'ODU 3.2; FME Fabien activé pour investigations, update ASAP_x000a_19.04.26; Reste down après l'incident P2 sur Buea-David..;..;(05/03/2026 com ran 10h): 20.04.26; Carte EAC 3DB19417AA faulty, commande passée vers OCM_x000a_19.04.26; Besoin d'un FME sur SUO_077_H_Buea-David-Square pour vérifier la chaine antennaire de l'ODU 3.2; FME Fabien activé pour investigations, update ASAP_x000a_19.04.26; Reste down après l'incident P2 sur Buea-David"/>
    <s v="SUO_195"/>
  </r>
  <r>
    <s v="Bda-Chinde"/>
    <s v="NRO_227"/>
    <s v="NORD-OUEST"/>
    <s v="IHS"/>
    <s v="Hybrid-Gen-Lithium"/>
    <s v="NORD-OUEST"/>
    <s v="Bamenda"/>
    <s v="Huawei"/>
    <n v="6.5439399257490027"/>
    <n v="0.1916200814421016"/>
    <n v="4.0902076859199905"/>
    <n v="7.4728978149888855E-3"/>
    <n v="7.3837224234019052E-3"/>
    <n v="7.5620732065758639E-3"/>
    <n v="0"/>
    <n v="0"/>
    <n v="0.81732813405130222"/>
    <n v="0"/>
    <n v="2.9427879223703252E-3"/>
    <n v="0"/>
    <n v="3.4362845394126689"/>
    <n v="4.9809806724823282"/>
    <n v="0"/>
    <n v="0"/>
    <n v="0"/>
    <n v="1.6573424877223324"/>
    <n v="32.372936225315634"/>
    <n v="55.081244836133287"/>
    <n v="0"/>
    <n v="23.114261499345094"/>
    <x v="0"/>
    <m/>
    <x v="6"/>
    <x v="1"/>
    <s v="Defaut GE &amp; Power Cabinet"/>
    <x v="1"/>
    <s v="(05/03/2026 com ran 17h): 03/05/2026 Feedback IHS: fme Pascal is informed and will manage in the morning..;..;(05/03/2026 com ran 10h): 03/05/2026 Feedback IHS: fme Pascal is informed and will manage in the morning"/>
    <s v="NRO_227"/>
  </r>
  <r>
    <s v="OST_406_H_Chefferie-Bangangte"/>
    <s v="OST_406"/>
    <s v="OUEST"/>
    <s v="ESCO"/>
    <s v="Hybrid Solar - S1"/>
    <s v="OST"/>
    <s v="Bangante"/>
    <s v="Huawei"/>
    <n v="23.113993973170334"/>
    <n v="23.114261499345094"/>
    <n v="23.114261499345094"/>
    <n v="23.113993973170334"/>
    <n v="23.114261499345094"/>
    <n v="23.114261499345094"/>
    <n v="23.114261499345094"/>
    <n v="23.114261499345094"/>
    <n v="23.113993973170334"/>
    <n v="23.114261499345094"/>
    <n v="23.114261499345094"/>
    <n v="23.114261499345094"/>
    <n v="23.114261499345094"/>
    <n v="23.113993973170334"/>
    <n v="23.114261499345094"/>
    <n v="23.114261499345094"/>
    <n v="23.114261499345094"/>
    <n v="23.114261499345094"/>
    <n v="32.371062791506304"/>
    <n v="55.081244836133287"/>
    <n v="0"/>
    <n v="23.113993973170334"/>
    <x v="2"/>
    <m/>
    <x v="3"/>
    <x v="3"/>
    <s v="EXCLU"/>
    <x v="2"/>
    <s v=""/>
    <s v="OST_406"/>
  </r>
  <r>
    <s v="Galim-Tignere"/>
    <s v="ADM_024"/>
    <s v="ADAMAOUA"/>
    <s v="IHS"/>
    <s v="Hybrid-Gen"/>
    <s v="ADAMAOUA"/>
    <s v="Galim-Tignere"/>
    <s v="NOKIA"/>
    <n v="15.927259794209284"/>
    <n v="13.16420688192124"/>
    <n v="19.063676967619067"/>
    <n v="11.608613471280727"/>
    <n v="4.6783619361473292"/>
    <n v="0.49776258332135365"/>
    <n v="5.1030203632367996"/>
    <n v="7.0765152238142859"/>
    <n v="6.7234368204745447"/>
    <n v="14.918096229250185"/>
    <n v="10.729919080646033"/>
    <n v="84289.684418134129"/>
    <n v="1.8878298562388596"/>
    <n v="4.2159553812722237"/>
    <n v="13.362161504254907"/>
    <n v="8.9171713640163883"/>
    <n v="6.4778860114509973"/>
    <n v="15.591217365410856"/>
    <n v="29.990927584539321"/>
    <n v="54.443125309874503"/>
    <n v="0"/>
    <n v="22.559886800629506"/>
    <x v="0"/>
    <m/>
    <x v="0"/>
    <x v="0"/>
    <s v="MPR ISSUE"/>
    <x v="0"/>
    <s v="(05/03/2026 com ran 17h): 03/05/2026 FME willy activé ETA asap _x000a_03.05.2026: Need FME on the site to check MPR status as it's not supervised..;..;(05/03/2026 com ran 10h): 03/05/2026 FME willy activé ETA asap _x000a_03.05.2026: Need FME on the site to check MPR status as it's not supervised..;..;(05/03/2026 ticket)..INC-20260503-00016943...power ...Others Transmission equipement fault"/>
    <s v="ADM_024"/>
  </r>
  <r>
    <s v="Kotto-Denver"/>
    <s v="LIT_657"/>
    <s v="Douala"/>
    <s v="CAMUSAT"/>
    <s v="Good Grid no GE - 12h"/>
    <s v="LITTORAL"/>
    <s v="Douala"/>
    <s v="ZTE"/>
    <n v="0"/>
    <n v="0"/>
    <n v="0"/>
    <n v="0"/>
    <n v="0"/>
    <n v="0"/>
    <n v="0.11084501174261581"/>
    <n v="1.8771776630625534"/>
    <n v="0.44414695533811016"/>
    <n v="16.078768980090342"/>
    <n v="0"/>
    <n v="2.5879412041674152"/>
    <n v="0"/>
    <n v="0"/>
    <n v="2.5879412041674152"/>
    <n v="3.8850329449566678"/>
    <n v="1.799488061911978"/>
    <n v="0.69499733187228385"/>
    <n v="16.778847883169671"/>
    <n v="14.276497648846865"/>
    <n v="23.350990277257932"/>
    <n v="19.366077110317807"/>
    <x v="0"/>
    <m/>
    <x v="1"/>
    <x v="1"/>
    <s v="AKTIVCO Coupure ENEO &amp; Baisse de tension"/>
    <x v="1"/>
    <s v=" (05/03/2026 groupe whatsapp ):INC-20260503-00006521_x0009_LIT_713_Z_Kotto-Baden-Baden(LIT-713) ,Delestage prolongé dans la zone retour de notre FME|| (05/03/2026 com ran 17h): Impacted by LIT_713_Z_Kotto-Baden-Baden(LIT-713)..;..;(05/03/2026 ticket)..INC-20260503-00006511...2026-05-03 17:25:07...Relance 1_x000a_no power issue u=53.4v load=53A / no action done_x000a_BO TX ANALYSE ONGOING...Instabilité Power suspecté... l'équipe maintenance power se déploie sur site pour examiner et nous faire un retour....user:OCM_NOC.CAMUSAT"/>
    <s v="LIT_713"/>
  </r>
  <r>
    <s v="Garoua-Ngalbidje-II"/>
    <s v="NRD_158"/>
    <s v="Garoua"/>
    <s v="CAMUSAT"/>
    <s v="Good Grid + Solar + GE"/>
    <s v="NORD"/>
    <s v="Garoua"/>
    <s v="Huawei"/>
    <n v="3.0291453715831564"/>
    <n v="2.7602280607134611"/>
    <n v="8.1076304172266873"/>
    <n v="4.4933339611280898"/>
    <n v="3.6705126229550293"/>
    <n v="3.1779791001418247"/>
    <n v="2.5667174609697132"/>
    <n v="3.5901477600568428"/>
    <n v="2.5879233690890984"/>
    <n v="0.15851817608501481"/>
    <n v="0.31924790188138685"/>
    <n v="0.47798009890621029"/>
    <n v="4.7293277174238728"/>
    <n v="3.4440427984807367"/>
    <n v="0.47798009890621029"/>
    <n v="7.6120470960212083"/>
    <n v="15.478297563300259"/>
    <n v="8.2526831091820672"/>
    <n v="21.701857247341223"/>
    <n v="18.663712424900805"/>
    <n v="19.068562349655373"/>
    <n v="19.308683828292427"/>
    <x v="0"/>
    <m/>
    <x v="4"/>
    <x v="1"/>
    <s v="AKTIVCO Defaut GE &amp; Power Cabinet"/>
    <x v="1"/>
    <s v="(05/03/2026 com ran 10h): 03/05/2026 power issue and power alarm awaiting camusat"/>
    <s v="NRD_158"/>
  </r>
  <r>
    <s v="Nkolbisson-Ayene-Bar"/>
    <s v="CTR_657"/>
    <s v="Yaounde"/>
    <s v="CAMUSAT"/>
    <s v="Good Grid + GE"/>
    <s v="CENTRE"/>
    <s v="Yaounde"/>
    <s v="ZTE"/>
    <n v="0"/>
    <n v="0"/>
    <n v="0"/>
    <n v="0"/>
    <n v="0"/>
    <n v="0"/>
    <n v="0"/>
    <n v="0.2020536022577781"/>
    <n v="0"/>
    <n v="0"/>
    <n v="4.9063230346457072"/>
    <n v="0"/>
    <n v="0"/>
    <n v="0"/>
    <n v="0"/>
    <n v="22.891822402570515"/>
    <n v="0.87852028775828761"/>
    <n v="53.017820096851615"/>
    <n v="8.1381964677529588"/>
    <n v="7.2366385480311841"/>
    <n v="29.957569708470949"/>
    <n v="19.214086572896953"/>
    <x v="0"/>
    <m/>
    <x v="4"/>
    <x v="1"/>
    <s v="AKTIVCO Defaut GE &amp; Power Cabinet"/>
    <x v="1"/>
    <s v="(05/03/2026 com ran 10h): Power status check Ongoing..;..;(05/03/2026 ticket)..INC-20260503-00006172...generator issue on site ...Others Transmission equipement fault"/>
    <s v="CTR_657"/>
  </r>
  <r>
    <s v="Ngd-University-II-IHS"/>
    <s v="ADM_127"/>
    <s v="Ngaoundere"/>
    <s v="IHS"/>
    <s v="Grid-Gen"/>
    <s v="ADAMAOUA"/>
    <s v="Ngaoundere"/>
    <s v="Huawei"/>
    <n v="0"/>
    <n v="4.6192852842055401E-3"/>
    <n v="0"/>
    <n v="0"/>
    <n v="0"/>
    <n v="0"/>
    <n v="0"/>
    <n v="0"/>
    <n v="3.5812837261330985E-2"/>
    <n v="0"/>
    <n v="0"/>
    <n v="0"/>
    <n v="0"/>
    <n v="0"/>
    <n v="0"/>
    <n v="1.0165994640915667E-2"/>
    <n v="3.3488926556574294"/>
    <n v="1.7731099810805488"/>
    <n v="0.80495206007777498"/>
    <n v="18.587635705566946"/>
    <n v="24.634836287147021"/>
    <n v="19.201816039014588"/>
    <x v="0"/>
    <m/>
    <x v="6"/>
    <x v="1"/>
    <s v="Defaut GE &amp; Power Cabinet"/>
    <x v="1"/>
    <s v="(05/04/2026 BOTX): Power issue on site  ||(05/03/2026 groupe whatsapp ):NRO_122_H_Nitob-IHS: Impacted by NRO_227_H_Bda-Chinde  || (05/03/2026 cell huawei): 03/05/2026 : Besoin d'analyse BO RAN"/>
    <s v="NRO_227"/>
  </r>
  <r>
    <s v="KOTTO-MBANGUE-II"/>
    <s v="LIT_712"/>
    <s v="Douala"/>
    <s v="CAMUSAT"/>
    <s v="Good Grid no GE - 8h"/>
    <s v="LITTORAL"/>
    <s v="Douala"/>
    <s v="ZTE"/>
    <n v="0"/>
    <n v="0"/>
    <n v="0"/>
    <n v="0"/>
    <n v="0"/>
    <n v="0"/>
    <n v="0"/>
    <n v="0"/>
    <n v="0"/>
    <n v="0"/>
    <n v="0"/>
    <n v="0"/>
    <n v="0"/>
    <n v="0"/>
    <n v="0"/>
    <n v="0"/>
    <n v="0"/>
    <n v="0"/>
    <n v="14.565573180820834"/>
    <n v="12.395192631353471"/>
    <n v="24.377991844453653"/>
    <n v="18.9540154608727"/>
    <x v="0"/>
    <m/>
    <x v="1"/>
    <x v="1"/>
    <s v="AKTIVCO Coupure ENEO &amp; Baisse de tension"/>
    <x v="1"/>
    <s v="(05/03/2026 com ran 17h): 03.05.2026 CAMUSAT: Grid outage and Grid only site / Grid return awaited..;..;(05/03/2026 ticket)..INC-20260503-00005479...Others Transmission equipement fault"/>
    <s v="LIT_712"/>
  </r>
  <r>
    <s v="Zileng-HIS"/>
    <s v="EXN_174"/>
    <s v="EXTREME-NORD"/>
    <s v="IHS"/>
    <s v="Grid-Gen"/>
    <s v="EXTREME-NORD"/>
    <s v="Zileng"/>
    <s v="NOKIA"/>
    <n v="15.903667082885152"/>
    <n v="3.0737402174271398"/>
    <n v="0.17469681274573265"/>
    <n v="0"/>
    <n v="0"/>
    <n v="0"/>
    <n v="13.968480603866711"/>
    <n v="13.49893199931083"/>
    <n v="9.6659110355023365"/>
    <n v="7.8209222103247216"/>
    <n v="0"/>
    <n v="106615.99679482241"/>
    <n v="13.788672457605864"/>
    <n v="13.16416467728264"/>
    <n v="23.113405415585859"/>
    <n v="23.113565931290715"/>
    <n v="23.113458920820811"/>
    <n v="23.113084384176148"/>
    <n v="31.633179661802732"/>
    <n v="42.901889774849664"/>
    <n v="0"/>
    <n v="18.91987435951615"/>
    <x v="1"/>
    <m/>
    <x v="6"/>
    <x v="1"/>
    <s v="Defaut GE &amp; Power Cabinet"/>
    <x v="1"/>
    <s v="(05/03/2026 cell nokia): 30/04/2026 : Power issue "/>
    <s v="EXN_174"/>
  </r>
  <r>
    <s v="Bobongo-II"/>
    <s v="LIT_568"/>
    <s v="Douala"/>
    <s v="CAMUSAT"/>
    <s v="Good Grid + GE"/>
    <s v="LITTORAL"/>
    <s v="Douala"/>
    <s v="ZTE"/>
    <n v="0.3438246398027584"/>
    <n v="19.009197193186711"/>
    <n v="7.323903570725359"/>
    <n v="17.35476182323012"/>
    <n v="6.6103399223246662"/>
    <n v="5.9929251811330557"/>
    <n v="3.8014399328830333"/>
    <n v="9.5327958554131591"/>
    <n v="1.8696334249342954"/>
    <n v="8.7031080120879025"/>
    <n v="2.3639682906575574"/>
    <n v="0"/>
    <n v="0"/>
    <n v="3.9015303924002578"/>
    <n v="0"/>
    <n v="10.663753841675868"/>
    <n v="49.104714738623372"/>
    <n v="4.4858788983914186"/>
    <n v="11.801009356178236"/>
    <n v="10.11788491419906"/>
    <n v="26.027063127781176"/>
    <n v="18.654689341471837"/>
    <x v="0"/>
    <m/>
    <x v="8"/>
    <x v="5"/>
    <s v="ACCESS-ISSUE"/>
    <x v="4"/>
    <s v="(05/043/2026 groupe whatsapp ):LIT_568_Z_Bobongo-II(LIT-568): 03/05/2026 Unknow /FME signal l'insécurité dans cette zone située derrière l'aéroport. il ira sur site le matin"/>
    <s v="LIT_568"/>
  </r>
  <r>
    <s v="Nitob-IHS"/>
    <s v="NRO_122"/>
    <s v="NORD-OUEST"/>
    <s v="IHS"/>
    <s v="Grid-Gen"/>
    <s v="NORD-OUEST"/>
    <s v="Bamenda"/>
    <s v="Huawei"/>
    <n v="16.300191477400816"/>
    <n v="11.879588965651065"/>
    <n v="9.2782357825889701"/>
    <n v="0"/>
    <n v="0"/>
    <n v="0"/>
    <n v="0"/>
    <n v="0"/>
    <n v="1.4938661598650813"/>
    <n v="0"/>
    <n v="0"/>
    <n v="0"/>
    <n v="7.6873646317555711"/>
    <n v="13.50973295893937"/>
    <n v="0"/>
    <n v="0"/>
    <n v="0"/>
    <n v="1.396504467330417"/>
    <n v="32.372936225315634"/>
    <n v="41.310933627099971"/>
    <n v="0"/>
    <n v="18.491409199476077"/>
    <x v="0"/>
    <m/>
    <x v="6"/>
    <x v="1"/>
    <s v="Defaut GE &amp; Power Cabinet"/>
    <x v="1"/>
    <s v="(05/04/2026 BOTX): Impacted by BDA-CHINDE who is not supervised.   ||(05/03/2026 com ran 17h): Impacted by NRO_227_H_Bda-Chinde..;..;(05/03/2026 com ran 10h): Impacted by NRO_227_H_Bda-Chinde || (05/03/2026 groupe whatsapp ): NRO_227_H_Bda-Chinde: 03/05/2026 Feedback IHS: fme Pascal is informed and will manage in the morning"/>
    <s v="NRO_227"/>
  </r>
  <r>
    <s v="Bamenda-Nchuobuh-IHS"/>
    <s v="NRO_125"/>
    <s v="NORD-OUEST"/>
    <s v="IHS"/>
    <s v="Grid-Gen"/>
    <s v="NORD-OUEST"/>
    <s v="Bamenda"/>
    <s v="Huawei"/>
    <n v="16.298675495743836"/>
    <n v="11.220315295648525"/>
    <n v="12.546995431366339"/>
    <n v="11.037684093678394"/>
    <n v="35.833722138040642"/>
    <n v="35.428384313121192"/>
    <n v="0"/>
    <n v="0"/>
    <n v="1.4945082226845074"/>
    <n v="0"/>
    <n v="0"/>
    <n v="0"/>
    <n v="7.8033818162102344"/>
    <n v="12.650331875137333"/>
    <n v="0"/>
    <n v="0"/>
    <n v="0"/>
    <n v="1.3968254987401298"/>
    <n v="32.372936225315634"/>
    <n v="41.310933627099971"/>
    <n v="0"/>
    <n v="18.491409199476077"/>
    <x v="0"/>
    <m/>
    <x v="6"/>
    <x v="1"/>
    <s v="Defaut GE &amp; Power Cabinet"/>
    <x v="1"/>
    <s v="(05/04/2026 BOTX): Impacted by BDA-CHINDE who is not supervised.   ||(05/03/2026 com ran 17h): Impacted by NRO_227_H_Bda-Chinde..;..;(05/03/2026 com ran 10h): Impacted by NRO_227_H_Bda-Chinde"/>
    <s v="NRO_227"/>
  </r>
  <r>
    <s v="Ngomedzap"/>
    <s v="CTR_188"/>
    <s v="CENTRE"/>
    <s v="IHS"/>
    <s v="Grid-Gen"/>
    <s v="CENTRE"/>
    <s v="Ngomedzap"/>
    <s v="NOKIA"/>
    <n v="18.542340338678692"/>
    <n v="13.745846130854471"/>
    <n v="0"/>
    <n v="0"/>
    <n v="7.5442381282584681E-2"/>
    <n v="5.4445598000339057"/>
    <n v="18.542178018836168"/>
    <n v="18.542502658521219"/>
    <n v="18.542178018836168"/>
    <n v="8.0829600918532165"/>
    <n v="0"/>
    <n v="52209.413320092572"/>
    <n v="0"/>
    <n v="0"/>
    <n v="0"/>
    <n v="8.1114827941432459"/>
    <n v="18.490178579072179"/>
    <n v="18.489964558132368"/>
    <n v="32.365442490078294"/>
    <n v="41.310933627099971"/>
    <n v="0"/>
    <n v="18.490339094777031"/>
    <x v="0"/>
    <m/>
    <x v="9"/>
    <x v="6"/>
    <s v="Sites strategiques, MLL, Pylone, etc."/>
    <x v="1"/>
    <s v="(05/03/2026 com ran 17h): 30/04/2026 ETR mi-juin_x000a_28/04/2026 Site urelay point transmis a OCM ..;..;(05/03/2026 com ran 10h): 30/04/2026 ETR mi-juin_x000a_28/04/2026 Site urelay point transmis a OCM "/>
    <s v="CTR_188"/>
  </r>
  <r>
    <s v="Tchika"/>
    <s v="EXN_225"/>
    <s v="EXTREME-NORD"/>
    <s v="IHS"/>
    <s v="Hybrid-Gen"/>
    <s v="EXTREME-NORD"/>
    <s v="Tchika"/>
    <s v="NOKIA"/>
    <n v="0"/>
    <n v="0"/>
    <n v="0"/>
    <n v="0"/>
    <n v="18.542502658521219"/>
    <n v="18.542502658521219"/>
    <n v="18.542610871749567"/>
    <n v="18.542556765135394"/>
    <n v="18.542340338678692"/>
    <n v="18.542664978363742"/>
    <n v="18.542827298206269"/>
    <n v="89213.718006009702"/>
    <n v="18.542664978363742"/>
    <n v="18.490606620951795"/>
    <n v="18.490553115716843"/>
    <n v="18.490713631421698"/>
    <n v="18.490606620951795"/>
    <n v="18.490232084307127"/>
    <n v="32.365067803316428"/>
    <n v="41.310933627099971"/>
    <n v="0"/>
    <n v="18.490285589542079"/>
    <x v="2"/>
    <m/>
    <x v="3"/>
    <x v="3"/>
    <s v="EXCLU"/>
    <x v="2"/>
    <s v=""/>
    <s v="EXN_225"/>
  </r>
  <r>
    <s v="CTR_939_Z_Mehanda-IV"/>
    <s v="CTR_939"/>
    <s v="CENTRE"/>
    <s v="ESCO"/>
    <s v="Good Grid Solar + GE"/>
    <s v="CENTRE"/>
    <s v="Nkolafamba"/>
    <s v="ZTE"/>
    <n v="5.7989687044313749"/>
    <n v="0"/>
    <n v="0"/>
    <n v="8.9267777292663659"/>
    <n v="10.734113225637996"/>
    <n v="17.267209423770019"/>
    <n v="0"/>
    <n v="3.3758771291516494"/>
    <n v="3.4726145939452047"/>
    <n v="6.2850815990503378E-2"/>
    <n v="0"/>
    <n v="0"/>
    <n v="1.2523613643692235"/>
    <n v="0"/>
    <n v="0"/>
    <n v="0"/>
    <n v="0"/>
    <n v="0"/>
    <n v="14.181019667557921"/>
    <n v="12.0675102257311"/>
    <n v="23.727741060308585"/>
    <n v="18.449996147623082"/>
    <x v="0"/>
    <m/>
    <x v="0"/>
    <x v="0"/>
    <s v="IP &amp; VLAN"/>
    <x v="0"/>
    <s v="(05/03/2026 com ran 17h): 03.05.2026: Possible Souci de VLAN. Check et Normalisation en cours. Update ASAP"/>
    <s v="CTR_939"/>
  </r>
  <r>
    <s v="Mvog-Ada-TKC"/>
    <s v="CTR_096"/>
    <s v="Yaounde"/>
    <s v="IHS"/>
    <s v="Grid-Lithium"/>
    <s v="CENTRE"/>
    <s v="Yaounde"/>
    <s v="ZTE"/>
    <n v="31.584835760330794"/>
    <n v="23.161149920241538"/>
    <n v="23.114261499345105"/>
    <n v="13.341280644231563"/>
    <n v="0"/>
    <n v="0"/>
    <n v="0"/>
    <n v="3.4133664637748162"/>
    <n v="20.528852876298753"/>
    <n v="0.29262012995351455"/>
    <n v="0"/>
    <n v="0"/>
    <n v="0"/>
    <n v="0"/>
    <n v="0"/>
    <n v="0"/>
    <n v="0"/>
    <n v="0"/>
    <n v="15.705370310420488"/>
    <n v="13.485236016333968"/>
    <n v="22.161810767685132"/>
    <n v="18.327005447546323"/>
    <x v="0"/>
    <m/>
    <x v="6"/>
    <x v="1"/>
    <s v="Defaut GE &amp; Power Cabinet"/>
    <x v="1"/>
    <s v="(hourly IHS): 03/05/2026 10:59 12:01:39 44.4V Grid outage no space // awaiting grid return..;..;(05/03/2026 com ran 17h): 03.05.2026 IHS: Grid outage no space // awaiting grid return..;..;(05/03/2026 ticket)..INC-20260503-00007679...2026-05-03 14:37:21...Grid outage no space // awaiting grid return...user:OCM_NOC.IHS"/>
    <s v="CTR_096"/>
  </r>
  <r>
    <s v="Chapelle-Essos"/>
    <s v="CTR_207"/>
    <s v="Yaounde"/>
    <s v="IHS"/>
    <s v="Grid-Gen"/>
    <s v="CENTRE"/>
    <s v="Yaounde"/>
    <s v="ZTE"/>
    <n v="0.18045532241541212"/>
    <n v="7.249959336021429E-2"/>
    <n v="0"/>
    <n v="0"/>
    <n v="0"/>
    <n v="0"/>
    <n v="0"/>
    <n v="0"/>
    <n v="0"/>
    <n v="0"/>
    <n v="0.52347738369388697"/>
    <n v="0"/>
    <n v="0.43753014128235607"/>
    <n v="0"/>
    <n v="0"/>
    <n v="0"/>
    <n v="0"/>
    <n v="0"/>
    <n v="13.609247668948759"/>
    <n v="11.634744195218811"/>
    <n v="23.269901306069372"/>
    <n v="17.984304417677553"/>
    <x v="0"/>
    <m/>
    <x v="6"/>
    <x v="1"/>
    <s v="Defaut GE &amp; Power Cabinet"/>
    <x v="1"/>
    <s v="(05/03/2026 com ran 17h): 03.05.2026 CAMUSAT: Investigation ongoing / Our FME is on the way to site ETA=17H..;..;(05/03/2026 ticket)..INC-20260503-00006093...2026-05-03 12:29:11...Grid outage and Grid only site / Grid return awaited...user:OCM_NOC.CAMUSAT"/>
    <s v="CTR_207"/>
  </r>
  <r>
    <s v="Garoua-Djamboutou-Village"/>
    <s v="NRD_060"/>
    <s v="Garoua"/>
    <s v="IHS"/>
    <s v="Grid-Gen"/>
    <s v="NORD"/>
    <s v="Garoua"/>
    <s v="Huawei"/>
    <n v="14.98792208496346"/>
    <n v="11.24460667231682"/>
    <n v="2.5760987121646655"/>
    <n v="19.570146076425452"/>
    <n v="14.593570668287521"/>
    <n v="7.9761858900274811"/>
    <n v="12.924421358719071"/>
    <n v="1.5379723085440014"/>
    <n v="1.0223780294664029"/>
    <n v="0.73323573978478052"/>
    <n v="0.84031755000242547"/>
    <n v="21.898907922484469"/>
    <n v="16.325035741496947"/>
    <n v="21.860277142848989"/>
    <n v="21.898907922484469"/>
    <n v="18.943760290840189"/>
    <n v="24.689205925241062"/>
    <n v="23.163040438543174"/>
    <n v="12.463955133508389"/>
    <n v="25.012718412436119"/>
    <n v="14.402269971348336"/>
    <n v="17.687528714476091"/>
    <x v="0"/>
    <m/>
    <x v="6"/>
    <x v="1"/>
    <s v="Defaut GE &amp; Power Cabinet"/>
    <x v="1"/>
    <s v="(hourly IHS): 03-05-2026 04:02:24 53v Merlin is informed and managing with level 0..;..;(05/03/2026 cell huawei): 02/05/2026 : Relance faite a IHS ce jour _x000a_27/04/2026 : Le work around que nous avons implémenter n’a pas fonctionner normalement, nous allons remplacer la baie le weekend, le process est en cours._x000a_23/04/2026 : Power instability || Nous avons un sérieux problème de base connector sur ce site qui ont été affectes pas les mauvaises tensions Eneo d'ici la semaine prochaine nous allons stabiliser ce site || Besoin d'un ETR envoye ce jour a HIS"/>
    <s v="NRD_060"/>
  </r>
  <r>
    <s v="Batouri-Kako-MTN"/>
    <s v="EST_070"/>
    <s v="CENTRE"/>
    <s v="IHS"/>
    <s v="Grid-Gen"/>
    <s v="EST"/>
    <s v="Batouri"/>
    <s v="ZTE"/>
    <n v="0"/>
    <n v="0"/>
    <n v="0"/>
    <n v="0"/>
    <n v="0"/>
    <n v="0"/>
    <n v="0"/>
    <n v="0"/>
    <n v="0"/>
    <n v="3.0926025802364636E-2"/>
    <n v="0"/>
    <n v="1.1296560255455392"/>
    <n v="0"/>
    <n v="4.3422645349446661E-17"/>
    <n v="1.1296560255455395"/>
    <n v="0"/>
    <n v="0"/>
    <n v="0"/>
    <n v="30.562449791973911"/>
    <n v="13.136303130450749"/>
    <n v="16.768693076978639"/>
    <n v="17.519005059455019"/>
    <x v="0"/>
    <m/>
    <x v="2"/>
    <x v="2"/>
    <s v="BSS Hardware issue"/>
    <x v="0"/>
    <s v="(05/04/2026 BOTX): Probable probleme de connectique "/>
    <s v="EST_070"/>
  </r>
  <r>
    <s v="Yassa-Village-Camtel"/>
    <s v="LIT_766"/>
    <s v="Douala"/>
    <s v="CAMUSAT"/>
    <s v="Good Grid no GE - 8h"/>
    <s v="LITTORAL"/>
    <s v="Douala"/>
    <s v="ZTE"/>
    <n v="0.10715315053091462"/>
    <n v="0.15905322843453681"/>
    <n v="9.0958899418724156E-4"/>
    <n v="0"/>
    <n v="0.42258434565237862"/>
    <n v="2.525268738960087"/>
    <n v="0"/>
    <n v="1.638294624079353"/>
    <n v="1.0043646003658329"/>
    <n v="5.7749983591727963E-2"/>
    <n v="1.1396258343249634"/>
    <n v="0"/>
    <n v="0.16024817868180183"/>
    <n v="0.62957826460407607"/>
    <n v="0"/>
    <n v="0.19249400027965385"/>
    <n v="12.266342638963796"/>
    <n v="3.0509220022086958"/>
    <n v="15.181058634981156"/>
    <n v="12.90966675846874"/>
    <n v="21.06839216883688"/>
    <n v="17.488703261393756"/>
    <x v="0"/>
    <m/>
    <x v="0"/>
    <x v="0"/>
    <s v="MPR ISSUE"/>
    <x v="0"/>
    <s v="(05/03/2026 incident) :impacted by LIT_620_Z_Notre-Dame-de-Yassa  ,Plantage MPR || Action reset MPR ..;..;(05/03/2026 com ran 17h): 03.05.2026 CAMUSAT: Grid outage and grid only site / grid return awaited..;..;(05/03/2026 ticket)..INC-20260503-00016258...Others Transmission equipement fault"/>
    <s v="LIT_620"/>
  </r>
  <r>
    <s v="Mora-Kourgui"/>
    <s v="EXN_238"/>
    <s v="EXTREME-NORD"/>
    <s v="CAMUSAT"/>
    <s v="Bad Grid + Solar + GE"/>
    <s v="EXTREME-NORD"/>
    <s v="Mora"/>
    <s v="Huawei"/>
    <n v="0"/>
    <n v="0"/>
    <n v="1.8837766420399902"/>
    <n v="0"/>
    <n v="2.4077355728484478E-3"/>
    <n v="0"/>
    <n v="0"/>
    <n v="2.0510340065005299E-3"/>
    <n v="0"/>
    <n v="0"/>
    <n v="4.8860088804421959"/>
    <n v="26.849997003706843"/>
    <n v="6.7212384393022351"/>
    <n v="27.916748708026926"/>
    <n v="26.849997003706843"/>
    <n v="26.829486663641838"/>
    <n v="21.460931904244177"/>
    <n v="6.7397869207523264"/>
    <n v="16.172729598056026"/>
    <n v="27.821128757509921"/>
    <n v="7.4527638787655919"/>
    <n v="15.535869196108814"/>
    <x v="1"/>
    <m/>
    <x v="10"/>
    <x v="7"/>
    <s v="no root cause"/>
    <x v="5"/>
    <s v=""/>
    <s v="EXN_238"/>
  </r>
  <r>
    <s v="Kumba-Lutherian-Church-MTN"/>
    <s v="SUO_054"/>
    <s v="SUD-OUEST"/>
    <s v="IHS"/>
    <s v="Grid-Gen"/>
    <s v="SUD-OUEST"/>
    <s v="Kumba"/>
    <s v="Huawei"/>
    <n v="14.575646414578534"/>
    <n v="14.485614939232319"/>
    <n v="15.2840557253455"/>
    <n v="23.342479161494495"/>
    <n v="34.213690634158318"/>
    <n v="34.282409190915246"/>
    <n v="34.147790019775535"/>
    <n v="34.26812329318301"/>
    <n v="34.223945804190819"/>
    <n v="34.188971215610408"/>
    <n v="34.212477848832727"/>
    <n v="14.887492758958203"/>
    <n v="15.181325674237298"/>
    <n v="15.53945404685061"/>
    <n v="14.887492758958201"/>
    <n v="14.586971689310081"/>
    <n v="14.608569969152446"/>
    <n v="15.039732987475494"/>
    <n v="8.8344893668892794"/>
    <n v="15.133423265365797"/>
    <n v="16.829125051710889"/>
    <n v="15.118225167150353"/>
    <x v="2"/>
    <s v="site vandalise"/>
    <x v="3"/>
    <x v="3"/>
    <s v="EXCLU"/>
    <x v="2"/>
    <s v=""/>
    <s v="SUO_054"/>
  </r>
  <r>
    <s v="Logpom-Bilingual-School"/>
    <s v="LIT_650"/>
    <s v="Douala"/>
    <s v="CAMUSAT"/>
    <s v="Good Grid no GE - 8h"/>
    <s v="LITTORAL"/>
    <s v="Douala"/>
    <s v="ZTE"/>
    <n v="0"/>
    <n v="15.021541207591754"/>
    <n v="13.868556899607057"/>
    <n v="3.5958728201967309"/>
    <n v="0"/>
    <n v="0"/>
    <n v="20.205716927344163"/>
    <n v="48.293147334868586"/>
    <n v="63.491023961784435"/>
    <n v="0"/>
    <n v="9.3316875123062033"/>
    <n v="0"/>
    <n v="0"/>
    <n v="0"/>
    <n v="0"/>
    <n v="0"/>
    <n v="0"/>
    <n v="13.868556899607057"/>
    <n v="6.720381760847931"/>
    <n v="5.814131399369626"/>
    <n v="22.210477830528369"/>
    <n v="14.494050931276453"/>
    <x v="0"/>
    <m/>
    <x v="10"/>
    <x v="7"/>
    <s v="no root cause"/>
    <x v="5"/>
    <s v="(05/04/2026 BOTX): No supervision fme "/>
    <s v="LIT_650"/>
  </r>
  <r>
    <s v="Nkoulou-II"/>
    <s v="CTR_777"/>
    <s v="Yaounde"/>
    <s v="CAMUSAT"/>
    <s v="Good Grid + GE"/>
    <s v="CENTRE"/>
    <s v="Yaounde"/>
    <s v="ZTE"/>
    <n v="4.4699343383756664"/>
    <n v="0"/>
    <n v="0"/>
    <n v="0.65504675644131638"/>
    <n v="0"/>
    <n v="0"/>
    <n v="0"/>
    <n v="2.7657926051484885"/>
    <n v="3.4638397354130461"/>
    <n v="0.10626139661504487"/>
    <n v="0"/>
    <n v="0"/>
    <n v="0.97531125778679517"/>
    <n v="0"/>
    <n v="0"/>
    <n v="0"/>
    <n v="0"/>
    <n v="9.8449632312026334E-3"/>
    <n v="14.157164610385717"/>
    <n v="12.050934851127639"/>
    <n v="15.817992435435258"/>
    <n v="14.316181695217063"/>
    <x v="0"/>
    <m/>
    <x v="0"/>
    <x v="0"/>
    <s v="IP &amp; VLAN"/>
    <x v="0"/>
    <s v="(05/03/2026 com ran 17h): 03.05.2026: Possible Souci de VLAN. Check et Normalisation en cours. Update ASAP..;..;(05/03/2026 ticket)..INC-20260503-00009136...Others Transmission equipement fault"/>
    <s v="CTR_777"/>
  </r>
  <r>
    <s v="Ngd-Mbiassoro"/>
    <s v="ADM_166"/>
    <s v="Ngaoundere"/>
    <s v="CAMUSAT"/>
    <s v="Hybrid Solar - S3"/>
    <s v="ADAMAOUA"/>
    <s v="Ngaoundere"/>
    <s v="Huawei"/>
    <n v="0"/>
    <n v="0"/>
    <n v="0"/>
    <n v="0"/>
    <n v="0"/>
    <n v="0"/>
    <n v="0"/>
    <n v="0"/>
    <n v="0.1656700424902906"/>
    <n v="3.5019711328556387"/>
    <n v="0.61226040355788414"/>
    <n v="0.78474344596541978"/>
    <n v="0.19128121495407113"/>
    <n v="1.2480096052597787"/>
    <n v="0.78474344596541978"/>
    <n v="1.791997329018671"/>
    <n v="0.37574942999089705"/>
    <n v="5.8165540916523266"/>
    <n v="11.491018508526871"/>
    <n v="14.657784390927237"/>
    <n v="14.829945038709297"/>
    <n v="14.295350323742342"/>
    <x v="0"/>
    <m/>
    <x v="4"/>
    <x v="1"/>
    <s v="AKTIVCO Defaut GE &amp; Power Cabinet"/>
    <x v="1"/>
    <s v="(05/03/2026 groupe whatsapp incident ): @~Noc merci de stabiliser l'énergie sur le site de ADM_166_H_Ngd-Mbiassoro_U,_x000a_INC-20260503-00003644 :  03.05.2026 CAMUSAT: unknown / Our technician is managing with the level 0     ||   (05/03/2026 cell huawei): 03/05/2026 : Besoin d'analyse BO RAN..;..;(05/03/2026 com ran 10h): Power status check Ongoing"/>
    <s v="ADM_166"/>
  </r>
  <r>
    <s v="Mile4-Q10-IHS"/>
    <s v="SUO_214"/>
    <s v="SUD-OUEST"/>
    <s v="IHS"/>
    <s v="Grid-Gen"/>
    <s v="SUD-OUEST"/>
    <s v="Limbe"/>
    <s v="Huawei"/>
    <n v="0"/>
    <n v="0"/>
    <n v="0"/>
    <n v="0"/>
    <n v="0"/>
    <n v="8.5060839019156305"/>
    <n v="13.868556899607057"/>
    <n v="13.868556899607057"/>
    <n v="13.868289373432297"/>
    <n v="13.868556899607057"/>
    <n v="13.868556899607057"/>
    <n v="13.868556899607057"/>
    <n v="13.868556899607057"/>
    <n v="13.868289373432297"/>
    <n v="13.868556899607057"/>
    <n v="13.868289373432297"/>
    <n v="13.868556899607057"/>
    <n v="13.868556899607057"/>
    <n v="32.372936225315634"/>
    <n v="27.540622418066651"/>
    <n v="0"/>
    <n v="13.868556899607057"/>
    <x v="1"/>
    <m/>
    <x v="7"/>
    <x v="4"/>
    <s v="SPARE-ISSUE"/>
    <x v="3"/>
    <s v="(05/03/2026 com ran 17h): 03.05.2026: Carte EAC Faulty Commande passee a OCM car Spare pas disponible chez Huawei_x000a_01.05.2026:Redaction du Rapport toujours en Cours par le RM_x000a_30/04/2026 Rapport à re-envoyer relance effectuée _x000a_17/04/2026 Carte EAC (3DB19417AA )  faulty commandée passé pas disponible point transmis a OCM _x000a_16/04/2026 Besoin d'un fme sur site pour verifier le status du MPR et la chaine antennaire de l ODU FME desmond activé ETA asap ..;..;(05/03/2026 com ran 10h): 01.05.2026:Redaction du Rapport toujours en Cours par le RM_x000a_30/04/2026 Rapport à re-envoyer relance effectuée _x000a_17/04/2026 Carte EAC (3DB19417AA )  faulty commandée passé pas disponible point transmis a OCM _x000a_16/04/2026 Besoin d'un fme sur site pour verifier le status du MPR et la chaine antennaire de l ODU FME desmond activé ETA asap "/>
    <s v="SUO_214"/>
  </r>
  <r>
    <s v="Meyo-II"/>
    <s v="CTR_850"/>
    <s v="Yaounde"/>
    <s v="CAMUSAT"/>
    <s v="Good Grid no GE - 8h"/>
    <s v="CENTRE"/>
    <s v="Binguela"/>
    <s v="ZTE"/>
    <n v="8.6820626196733777"/>
    <n v="0"/>
    <n v="0"/>
    <n v="0"/>
    <n v="0"/>
    <n v="0.5078716901661654"/>
    <n v="0"/>
    <n v="0"/>
    <n v="0"/>
    <n v="0"/>
    <n v="5.3505234952230308E-4"/>
    <n v="0"/>
    <n v="0"/>
    <n v="0"/>
    <n v="0"/>
    <n v="0"/>
    <n v="7.2204779515627804"/>
    <n v="13.868556899607057"/>
    <n v="32.372936225315634"/>
    <n v="27.540622418066651"/>
    <n v="0"/>
    <n v="13.868556899607057"/>
    <x v="0"/>
    <m/>
    <x v="1"/>
    <x v="1"/>
    <s v="AKTIVCO Coupure ENEO &amp; Baisse de tension"/>
    <x v="1"/>
    <s v="(05/03/2026 com ran 17h): 02.05.2026 SAMBA: Pas moyen de Deplyer un MGE. Transfo de la Zone toujours HS. ENEO relance. Update ASAP_x000a_30.04.26: Transformateur de la zone HS - En attente actions Eneo - Escalated to L3_x000a_29.04.26: Camusat: grid outage and gen cannot be started due to noise disturbance /awaiting grid return..;..;(05/03/2026 com ran 10h): 02.05.2026 SAMBA: Pas moyen de Deplyer un MGE. Transfo de la Zone toujours HS. ENEO relance. Update ASAP_x000a_30.04.26: Transformateur de la zone HS - En attente actions Eneo - Escalated to L3_x000a_29.04.26: Camusat: grid outage and gen cannot be started due to noise disturbance /awaiting grid return"/>
    <s v="CTR_850"/>
  </r>
  <r>
    <s v="Institute-Samba-New"/>
    <s v="CTR_868"/>
    <s v="Yaounde"/>
    <s v="CAMUSAT"/>
    <s v="Good Grid no GE - 8h"/>
    <s v="CENTRE"/>
    <s v="Yaounde"/>
    <s v="ZTE"/>
    <n v="67.128149318129317"/>
    <n v="13.868556899607057"/>
    <n v="36.80441411054322"/>
    <n v="38.957429094862633"/>
    <n v="49.231629155929944"/>
    <n v="1.5045672068555187"/>
    <n v="9.2821773348971099"/>
    <n v="19.285159359991788"/>
    <n v="46.030963836168389"/>
    <n v="9.3119084104522116"/>
    <n v="12.948694900309047"/>
    <n v="57.190300999049718"/>
    <n v="13.868556899607057"/>
    <n v="13.868556899607057"/>
    <n v="57.190300999049718"/>
    <n v="36.73847782600383"/>
    <n v="4.410686208205278"/>
    <n v="13.868556899607057"/>
    <n v="32.372936225315634"/>
    <n v="27.540622418066651"/>
    <n v="0"/>
    <n v="13.868556899607057"/>
    <x v="0"/>
    <m/>
    <x v="1"/>
    <x v="1"/>
    <s v="AKTIVCO Coupure ENEO &amp; Baisse de tension"/>
    <x v="1"/>
    <s v="(05/03/2026 com ran 17h): 02.05.2026 SAMBA: Continuite de delestage confirmee ce matin_x000a_01.05.2026 CAMUSAT: Grid outage and Grid only site / Awaiting Grid return..;..;(05/03/2026 com ran 10h): 02.05.2026 SAMBA: Continuite de delestage confirmee ce matin_x000a_01.05.2026 CAMUSAT: Grid outage and Grid only site / Awaiting Grid return"/>
    <s v="CTR_868"/>
  </r>
  <r>
    <s v="Bois-Des-Singes-II-MTN"/>
    <s v="LIT_753"/>
    <s v="Douala"/>
    <s v="MTN"/>
    <m/>
    <s v="LITTORAL"/>
    <s v="Douala"/>
    <s v="ZTE"/>
    <n v="3.0822225646557264"/>
    <n v="4.159389954713169"/>
    <n v="0.75237277881934761"/>
    <n v="7.6864550427613834"/>
    <n v="8.1582642045697735"/>
    <n v="1.0884034893974031"/>
    <n v="0.69551454914348854"/>
    <n v="8.6973829519480201"/>
    <n v="8.66388867486795"/>
    <n v="7.6120292609428901"/>
    <n v="4.2819704479886314"/>
    <n v="32.698582896017214"/>
    <n v="23.491723096854464"/>
    <n v="13.868556899607057"/>
    <n v="32.698582896017214"/>
    <n v="19.294237414855338"/>
    <n v="3.7225197113285549"/>
    <n v="13.868556899607057"/>
    <n v="32.372936225315634"/>
    <n v="27.540622418066651"/>
    <n v="0"/>
    <n v="13.868556899607057"/>
    <x v="0"/>
    <m/>
    <x v="0"/>
    <x v="0"/>
    <s v="MPR ISSUE"/>
    <x v="0"/>
    <s v="(05/03/2026 com ran 17h): 03.05.2026: FME Nomo Brice Activatd ETA=ASAP_x000a_03.05.2026: Need FME on the site to check MPR status as it's not supervised_x000a_02.05.2026: ESCALATION Done to L2 MTN_x000a_01.05.2026: Power observed from aalrm view. MTN Activated for support..;..;(05/03/2026 com ran 10h): 02.05.2026: ESCALATION Done to L2 MTN_x000a_02.05.2026: Power observed from aalrm view. MTN Activated for support"/>
    <s v="LIT_753"/>
  </r>
  <r>
    <s v="Ekounou-Lycee-MTN"/>
    <s v="CTR_726"/>
    <s v="Yaounde"/>
    <s v="MTN"/>
    <m/>
    <s v="CENTRE"/>
    <s v="Yaounde"/>
    <s v="ZTE"/>
    <n v="0"/>
    <n v="0"/>
    <n v="1.0878149318129278"/>
    <n v="8.5409693151044568"/>
    <n v="27.128349071006443"/>
    <n v="0.9366626430729984"/>
    <n v="0"/>
    <n v="4.0623136234315833"/>
    <n v="15.700611814526599"/>
    <n v="0"/>
    <n v="0.56694146955338143"/>
    <n v="4.6657634983006719"/>
    <n v="1.9730768791751918"/>
    <n v="8.7709348149289603"/>
    <n v="4.6657634983006719"/>
    <n v="6.7159949262769194"/>
    <n v="3.4569375601042132"/>
    <n v="13.868556899607057"/>
    <n v="32.372936225315634"/>
    <n v="27.540622418066651"/>
    <n v="0"/>
    <n v="13.868556899607057"/>
    <x v="0"/>
    <m/>
    <x v="0"/>
    <x v="0"/>
    <s v="MPR ISSUE"/>
    <x v="0"/>
    <s v="(05/03/2026 com ran 17h): 03.05.2026: FME ELOUNDOU activated ETA=ASAP_x000a_03.05.2026: Need FME on the site to check MPR status as it's not supervised_x000a_02.05.2026: ESCALATION Done to L2 MTN_x000a_01.05.2026: Power observed from aalrm view. MTN Activated for support..;..;(05/03/2026 com ran 10h): 02.05.2026: ESCALATION Done to L2 MTN_x000a_01.05.2026: Power observed from aalrm view. MTN Activated for support"/>
    <s v="CTR_726"/>
  </r>
  <r>
    <s v="Ndpssi-Vallee-de-la-Paix"/>
    <s v="LIT_554"/>
    <s v="Douala"/>
    <s v="CAMUSAT"/>
    <s v="Good Grid no GE - 12h"/>
    <s v="LITTORAL"/>
    <s v="Douala"/>
    <s v="ZTE"/>
    <n v="1.5409507666230065"/>
    <n v="2.1633593297434888"/>
    <n v="1.5409507666230065"/>
    <n v="1.1619196822217084"/>
    <n v="0"/>
    <n v="0"/>
    <n v="0"/>
    <n v="0"/>
    <n v="0"/>
    <n v="0"/>
    <n v="0"/>
    <n v="0"/>
    <n v="0"/>
    <n v="2.3363952595789436E-3"/>
    <n v="0"/>
    <n v="0"/>
    <n v="0"/>
    <n v="13.868556899607057"/>
    <n v="32.372936225315634"/>
    <n v="27.540622418066651"/>
    <n v="0"/>
    <n v="13.868556899607057"/>
    <x v="0"/>
    <m/>
    <x v="1"/>
    <x v="1"/>
    <s v="AKTIVCO Coupure ENEO &amp; Baisse de tension"/>
    <x v="1"/>
    <s v="(05/03/2026 com ran 17h): 02.05.2026 SAMBA: Continuite de delestage confirmee ce matin_x000a_01.05.2026 CAMUSAT:  grid only site grid outage / grid return awaited..;..;(05/03/2026 com ran 10h): 02.05.2026 SAMBA: Continuite de delestage confirmee ce matin_x000a_01.05.2026 CAMUSAT:  grid only site grid outage / grid return awaited"/>
    <s v="LIT_554"/>
  </r>
  <r>
    <s v="Ndogp-St-Nicolas"/>
    <s v="LIT_205"/>
    <s v="Douala"/>
    <s v="IHS"/>
    <s v="Grid-Gen"/>
    <s v="LITTORAL"/>
    <s v="Douala"/>
    <s v="ZTE"/>
    <n v="0"/>
    <n v="0.64675344502372778"/>
    <n v="0"/>
    <n v="0"/>
    <n v="0"/>
    <n v="0"/>
    <n v="0"/>
    <n v="0"/>
    <n v="3.2588433452328984"/>
    <n v="0"/>
    <n v="0"/>
    <n v="0"/>
    <n v="0"/>
    <n v="0"/>
    <n v="0"/>
    <n v="0"/>
    <n v="0"/>
    <n v="13.868556899607057"/>
    <n v="32.372936225315634"/>
    <n v="27.540622418066651"/>
    <n v="0"/>
    <n v="13.868556899607057"/>
    <x v="0"/>
    <m/>
    <x v="1"/>
    <x v="1"/>
    <s v="AKTIVCO Coupure ENEO &amp; Baisse de tension"/>
    <x v="1"/>
    <s v="(05/03/2026 groupe whatsapp ):LIT_554_Z_Ndpssi-Vallee-de-la-Paix(LIT-554): 02.05.2026 SAMBA: Continuite de delestage confirmee ce matin  || (05/03/2026 com ran 17h): Impacted by LIT_554_Z_Ndpssi-Vallee-de-la-Paix(LIT-554)..;..;(05/03/2026 com ran 10h): Impacted by LIT_554_Z_Ndpssi-Vallee-de-la-Paix(LIT-554)"/>
    <s v="LIT_554"/>
  </r>
  <r>
    <s v="Sonara"/>
    <s v="SUO_171"/>
    <s v="SUD-OUEST"/>
    <s v="CAMUSAT"/>
    <s v="Medium Grid + GE"/>
    <s v="SUD-OUEST"/>
    <s v="Limbe"/>
    <s v="Huawei"/>
    <n v="5.5856790028336381"/>
    <n v="4.5925326667294479E-2"/>
    <n v="0"/>
    <n v="0"/>
    <n v="0"/>
    <n v="0"/>
    <n v="0"/>
    <n v="0"/>
    <n v="10.081634720474383"/>
    <n v="0"/>
    <n v="0"/>
    <n v="0"/>
    <n v="0.78920221554476899"/>
    <n v="0"/>
    <n v="0"/>
    <n v="2.0780541501513841"/>
    <n v="3.8258918252561829"/>
    <n v="13.868556899607057"/>
    <n v="32.371062791506304"/>
    <n v="27.540622418066651"/>
    <n v="0"/>
    <n v="13.868289373432297"/>
    <x v="0"/>
    <m/>
    <x v="4"/>
    <x v="1"/>
    <s v="AKTIVCO Defaut GE &amp; Power Cabinet"/>
    <x v="1"/>
    <s v="(05/03/2026 com ran 17h): 02.05.2026 CAMUSAT: The Genhead is on repair. Site is located in red zone, Mechanic is on site. In parallel, our team is with ENEO team in that area to fix the grid line_x000a_02.05.2026 SAMBA: Quotation valide. Preparation de l'expedition du Gevers Limbe ETD=03.05.2026_x000a_30.04.26: Camusat: GRID OUTAGE AND GEN FAULTY / AWAITING GRID RETURN - Escalated to L3_x000a_29.04.26: Camusat: GRID OUTAGE AND GEN FAULTY / AWAITING GRID RETURN..;..;(05/03/2026 com ran 10h): 02.05.2026 CAMUSAT: The Genhead is on repair. Site is located in red zone, Mechanic is on site. In parallel, our team is with ENEO team in that area to fix the grid line_x000a_02.05.2026 SAMBA: Quotation valide. Preparation de l'expedition du Gevers Limbe ETD=03.05.2026_x000a_30.04.26: Camusat: GRID OUTAGE AND GEN FAULTY / AWAITING GRID RETURN - Escalated to L3_x000a_29.04.26: Camusat: GRID OUTAGE AND GEN FAULTY / AWAITING GRID RETURN"/>
    <s v="SUO_171"/>
  </r>
  <r>
    <s v="Essu"/>
    <s v="NRO_234"/>
    <s v="NORD-OUEST"/>
    <s v="IHS"/>
    <s v="Gen Only"/>
    <s v="NORD-OUEST"/>
    <s v="ESSU"/>
    <s v="NOKIA"/>
    <n v="13.970094538327237"/>
    <n v="13.969878111870537"/>
    <n v="13.969769898642186"/>
    <n v="13.969986325098887"/>
    <n v="13.969878111870537"/>
    <n v="13.970094538327237"/>
    <n v="13.969878111870537"/>
    <n v="13.970202751555588"/>
    <n v="13.969878111870537"/>
    <n v="13.970094538327237"/>
    <n v="13.970094538327237"/>
    <n v="91410.194806995918"/>
    <n v="13.969986325098887"/>
    <n v="13.865774627389543"/>
    <n v="13.865988648329351"/>
    <n v="13.865881637859449"/>
    <n v="13.866095658799258"/>
    <n v="13.866202669269162"/>
    <n v="64.729386233109125"/>
    <n v="13.770311209033324"/>
    <n v="0"/>
    <n v="13.866202669269162"/>
    <x v="2"/>
    <s v="site en projet"/>
    <x v="3"/>
    <x v="3"/>
    <s v="EXCLU"/>
    <x v="2"/>
    <s v=""/>
    <s v="NRO_234"/>
  </r>
  <r>
    <s v="Garoua-Ngalbidje-IHS"/>
    <s v="NRD_085"/>
    <s v="Garoua"/>
    <s v="IHS"/>
    <s v="Grid-Gen"/>
    <s v="NORD"/>
    <s v="Garoua"/>
    <s v="Huawei"/>
    <n v="0"/>
    <n v="0"/>
    <n v="4.5486583740686521"/>
    <n v="9.7823621063084811"/>
    <n v="0"/>
    <n v="1.7544366540822351"/>
    <n v="2.3004575767693112"/>
    <n v="1.7597515074208194"/>
    <n v="0.3270418311060887"/>
    <n v="0.50774684461794395"/>
    <n v="2.4660027737113799"/>
    <n v="1.5462121147266381"/>
    <n v="0"/>
    <n v="3.0125230785913431"/>
    <n v="1.5462121147266381"/>
    <n v="6.2621991935690984"/>
    <n v="6.1742900925426554"/>
    <n v="9.269157727725414"/>
    <n v="22.810930062467776"/>
    <n v="28.935663320991054"/>
    <n v="1.650165693735814"/>
    <n v="13.831977153978078"/>
    <x v="0"/>
    <m/>
    <x v="6"/>
    <x v="1"/>
    <s v="Defaut GE &amp; Power Cabinet"/>
    <x v="1"/>
    <s v="(hourly IHS): 03/05/2026 20:22 2:38:39 53V PWC overload...;..;(05/03/2026 ticket)..INC-20260503-00017973"/>
    <s v="NRD_085"/>
  </r>
  <r>
    <s v="Nyalla-II"/>
    <s v="LIT_341"/>
    <s v="Douala"/>
    <s v="IHS"/>
    <s v="Grid-Gen"/>
    <s v="LITTORAL"/>
    <s v="Douala"/>
    <s v="ZTE"/>
    <n v="13.868556899607057"/>
    <n v="13.868556899607057"/>
    <n v="13.868556899607057"/>
    <n v="13.868556899607057"/>
    <n v="51.126945093641304"/>
    <n v="0"/>
    <n v="0"/>
    <n v="1.7710411119957321"/>
    <n v="1.1486325488752502"/>
    <n v="0"/>
    <n v="10.849220821098468"/>
    <n v="0"/>
    <n v="0"/>
    <n v="0"/>
    <n v="0"/>
    <n v="0"/>
    <n v="1.1490427556765503"/>
    <n v="2.0634115508528028"/>
    <n v="7.6579729346266516"/>
    <n v="6.7267864003726476"/>
    <n v="19.105806503862176"/>
    <n v="13.315277100044804"/>
    <x v="0"/>
    <m/>
    <x v="6"/>
    <x v="1"/>
    <s v="Defaut GE &amp; Power Cabinet"/>
    <x v="1"/>
    <s v="(05/03/2026 com ran 17h): Power status check Ongoing..;..;(05/03/2026 ticket)..INC-20260503-00011297...Others Transmission equipement fault||(05/04/2026 groupe whatsapp )LIT_341_Z_Nyalla-II(LIT-341)  //  INC-20260504-00005255  :Power alarm on site, CAMUSAT activated"/>
    <s v="LIT_341"/>
  </r>
  <r>
    <s v="Buea-Boduma-IHS"/>
    <s v="SUO_186"/>
    <s v="SUD-OUEST"/>
    <s v="IHS"/>
    <s v="Grid-Gen"/>
    <s v="SUD-OUEST"/>
    <s v="Buea"/>
    <s v="Huawei"/>
    <n v="0"/>
    <n v="0"/>
    <n v="2.3331849454817322"/>
    <n v="0.32343914528597473"/>
    <n v="2.675261747609386E-4"/>
    <n v="0.44008055748174402"/>
    <n v="9.179803985355262"/>
    <n v="9.2576005969757418"/>
    <n v="6.1407779803842679"/>
    <n v="14.258610062408508"/>
    <n v="10.044591262809154"/>
    <n v="12.645516403991634"/>
    <n v="12.416157296829921"/>
    <n v="10.333020149358083"/>
    <n v="12.645516403991634"/>
    <n v="11.397150097165509"/>
    <n v="18.822570933673482"/>
    <n v="16.765080628822062"/>
    <n v="11.238729422203038"/>
    <n v="14.342639768658771"/>
    <n v="13.183883384004536"/>
    <n v="13.295123461546146"/>
    <x v="0"/>
    <m/>
    <x v="11"/>
    <x v="1"/>
    <s v="Sharing"/>
    <x v="1"/>
    <s v="(05/04/2026 BOTX): Impacted by power issue at BUA-LOW-BODUMA-MTN(SUO_170)"/>
    <s v="SUO_170"/>
  </r>
  <r>
    <s v="Hopital-General"/>
    <s v="LIT_248"/>
    <s v="Douala"/>
    <s v="IHS"/>
    <s v="Grid-Gen"/>
    <s v="LITTORAL"/>
    <s v="Douala"/>
    <s v="ZTE"/>
    <n v="0"/>
    <n v="0"/>
    <n v="0"/>
    <n v="1.9261884582787167E-3"/>
    <n v="0"/>
    <n v="0"/>
    <n v="0"/>
    <n v="0"/>
    <n v="7.1571277533793927"/>
    <n v="37.663619008483792"/>
    <n v="8.1577648223768886"/>
    <n v="0"/>
    <n v="0"/>
    <n v="0"/>
    <n v="0"/>
    <n v="0"/>
    <n v="0"/>
    <n v="0"/>
    <n v="5.8220078014779642"/>
    <n v="4.9927472110869715"/>
    <n v="19.945629690916608"/>
    <n v="12.908922675661252"/>
    <x v="0"/>
    <m/>
    <x v="6"/>
    <x v="1"/>
    <s v="Defaut GE &amp; Power Cabinet"/>
    <x v="1"/>
    <s v="(05/03/2026 com ran 10h): Power status check Ongoing..;..;(05/03/2026 ticket)..INC-20260503-00005424...Others Transmission equipement fault  ||(05/04/2026 groupe whatsapp )  LIT_248_Z_Hopital-General(LIT-248)  //  INC-20260504-00004368   Our technician is on the way to site ETA= 1:30PM"/>
    <s v="LIT_248"/>
  </r>
  <r>
    <s v="Bitotol-Ecole-Publique"/>
    <s v="CTR_794"/>
    <s v="Yaounde"/>
    <s v="ESCO "/>
    <s v="Good Grid no GE 8H"/>
    <s v="CENTRE"/>
    <s v="Yaounde"/>
    <s v="ZTE"/>
    <n v="0"/>
    <n v="0"/>
    <n v="3.0910509284228387"/>
    <n v="18.092117466106206"/>
    <n v="0"/>
    <n v="0"/>
    <n v="0"/>
    <n v="0"/>
    <n v="0"/>
    <n v="0"/>
    <n v="0"/>
    <n v="11.798153998053836"/>
    <n v="0"/>
    <n v="0.73207645969414992"/>
    <n v="11.798153998053838"/>
    <n v="9.0663015469433521"/>
    <n v="12.327606132984052"/>
    <n v="12.327606132984052"/>
    <n v="0"/>
    <n v="0"/>
    <n v="23.639264818864135"/>
    <n v="12.327606132984052"/>
    <x v="0"/>
    <m/>
    <x v="2"/>
    <x v="2"/>
    <s v="BSS Hardware issue"/>
    <x v="0"/>
    <s v="(05/04/2026 BOTX): Probable probleme de connectique entre la BBU et la RTN port 1/5"/>
    <s v="CTR_794"/>
  </r>
  <r>
    <s v="Balissa-MTN-IHS"/>
    <s v="CTR_170"/>
    <s v="CENTRE"/>
    <s v="IHS"/>
    <s v="Solar-Gen"/>
    <s v="CENTRE"/>
    <s v="Balissa"/>
    <s v="NOKIA"/>
    <n v="12.361524154709677"/>
    <n v="12.361560225785796"/>
    <n v="12.361343799329093"/>
    <n v="12.361235586100744"/>
    <n v="12.361235586100744"/>
    <n v="12.361235586100744"/>
    <n v="12.361307728252978"/>
    <n v="12.361235586100744"/>
    <n v="12.361271657176861"/>
    <n v="12.361560225785796"/>
    <n v="12.361560225785796"/>
    <n v="59471.212265968104"/>
    <n v="12.36137987040521"/>
    <n v="12.32692840000799"/>
    <n v="12.326964070164625"/>
    <n v="12.326785719381451"/>
    <n v="12.326785719381451"/>
    <n v="12.32678571938145"/>
    <n v="21.575712704179306"/>
    <n v="27.540622418066651"/>
    <n v="0"/>
    <n v="12.326714379068182"/>
    <x v="0"/>
    <m/>
    <x v="7"/>
    <x v="4"/>
    <s v="SPARE-ISSUE"/>
    <x v="3"/>
    <s v="(05/03/2026 com ran 17h): 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05/03/2026 com ran 10h): 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s v="CTR_170"/>
  </r>
  <r>
    <s v="Logpom-New"/>
    <s v="LIT_737"/>
    <s v="Douala"/>
    <s v="CAMUSAT"/>
    <s v="Good Grid no GE - 8h"/>
    <s v="LITTORAL"/>
    <s v="Douala"/>
    <s v="ZTE"/>
    <n v="0"/>
    <n v="2.8708947216728991"/>
    <n v="2.1618611831648282"/>
    <n v="1.5103636073086724"/>
    <n v="6.7359880490707189"/>
    <n v="0"/>
    <n v="1.3461382061620928"/>
    <n v="14.997196325688501"/>
    <n v="2.2229998316368613"/>
    <n v="2.0918228306124136"/>
    <n v="9.9106498246455104"/>
    <n v="13.868556899607057"/>
    <n v="1.6516352626607655"/>
    <n v="1.3202416724452344"/>
    <n v="13.868556899607057"/>
    <n v="4.2516864850056946"/>
    <n v="15.84165161386057"/>
    <n v="0"/>
    <n v="4.9775887358168571"/>
    <n v="4.3286697029352865"/>
    <n v="18.837539152532358"/>
    <n v="11.987544694706262"/>
    <x v="0"/>
    <m/>
    <x v="10"/>
    <x v="7"/>
    <s v="no root cause"/>
    <x v="5"/>
    <s v="(05/04/2026 BOTX): No supervision"/>
    <s v="LIT_737"/>
  </r>
  <r>
    <s v="SIC-Cacao"/>
    <s v="LIT_654"/>
    <s v="Douala"/>
    <s v="CAMUSAT"/>
    <s v="Good Grid no GE - 12h"/>
    <s v="LITTORAL"/>
    <s v="Douala"/>
    <s v="ZTE"/>
    <n v="0"/>
    <n v="0"/>
    <n v="0"/>
    <n v="19.676425308118823"/>
    <n v="13.86805751741417"/>
    <n v="13.709967383208772"/>
    <n v="13.621077352874872"/>
    <n v="12.901592458472802"/>
    <n v="12.210162142264"/>
    <n v="12.980477009870645"/>
    <n v="45.540695368301499"/>
    <n v="6.0577378557384733"/>
    <n v="28.765288229133677"/>
    <n v="9.7999831636860666"/>
    <n v="6.0577378557384733"/>
    <n v="6.0941035804276424"/>
    <n v="4.3903363838451286"/>
    <n v="10.854624849828641"/>
    <n v="4.4314203326019452"/>
    <n v="7.7995637701412051"/>
    <n v="16.322994438206308"/>
    <n v="11.763464770726502"/>
    <x v="0"/>
    <m/>
    <x v="4"/>
    <x v="1"/>
    <s v="AKTIVCO Defaut GE &amp; Power Cabinet"/>
    <x v="1"/>
    <s v="(05/04/2026 BOTX): Power issue on site"/>
    <s v="LIT_654"/>
  </r>
  <r>
    <s v="Nkolda-II"/>
    <s v="CTR_776"/>
    <s v="Yaounde"/>
    <s v="CAMUSAT"/>
    <s v="Good Grid no GE - 8h"/>
    <s v="CENTRE"/>
    <s v="Yaounde"/>
    <s v="ZTE"/>
    <n v="0.35992971552336611"/>
    <n v="0"/>
    <n v="0"/>
    <n v="0"/>
    <n v="1.8993109952544425"/>
    <n v="0.53728173431155268"/>
    <n v="8.3974504398843699"/>
    <n v="17.828211812243708"/>
    <n v="7.0889620840503031"/>
    <n v="7.2796725764982178"/>
    <n v="18.090958186015584"/>
    <n v="1.5381149891705399"/>
    <n v="7.0065996923805685"/>
    <n v="0"/>
    <n v="1.5381149891705399"/>
    <n v="17.804616003629793"/>
    <n v="22.854243892555782"/>
    <n v="7.1104355183444472"/>
    <n v="0"/>
    <n v="0"/>
    <n v="22.097787758800703"/>
    <n v="11.523743483062383"/>
    <x v="0"/>
    <m/>
    <x v="1"/>
    <x v="1"/>
    <s v="AKTIVCO Coupure ENEO &amp; Baisse de tension"/>
    <x v="1"/>
    <s v="(05/04/2026 BOTX): Power issue on site"/>
    <s v="CTR_776"/>
  </r>
  <r>
    <s v="Dumbu"/>
    <s v="NRO_046"/>
    <s v="NORD-OUEST"/>
    <s v="IHS"/>
    <s v="Hybrid-Gen"/>
    <s v="NORD-OUEST"/>
    <s v="Dumbu"/>
    <s v="NOKIA"/>
    <n v="12.777151908991488"/>
    <n v="8.9200176332048482"/>
    <n v="6.3442361943163057"/>
    <n v="6.5170346844539724"/>
    <n v="6.7094378044611354"/>
    <n v="6.8227009834679757"/>
    <n v="5.5740465770697849"/>
    <n v="8.4872369047717839"/>
    <n v="9.2376646694330962"/>
    <n v="9.2730013934011861"/>
    <n v="9.1546710611782736"/>
    <n v="91308.235673010247"/>
    <n v="10.653821542222548"/>
    <n v="11.613864133800183"/>
    <n v="13.85325440241073"/>
    <n v="12.335150371112311"/>
    <n v="11.672238345133021"/>
    <n v="12.164325990988292"/>
    <n v="46.768776303010682"/>
    <n v="13.770311209033324"/>
    <n v="0"/>
    <n v="11.301429231836043"/>
    <x v="1"/>
    <m/>
    <x v="6"/>
    <x v="1"/>
    <s v="Defaut GE &amp; Power Cabinet"/>
    <x v="1"/>
    <s v="(05/03/2026 cell nokia): 02/05/2026 : Il faut  changer la baie FKOOP qui pote la BTS _x000a_28/04/2026 : Check breaker and  interconnection ARDA(sfp, optical fiber) between system and radio module, swap its if needed"/>
    <s v="NRO_046"/>
  </r>
  <r>
    <s v="Domayo"/>
    <s v="EXN_054"/>
    <s v="Maroua"/>
    <s v="IHS"/>
    <s v="Grid-Gen"/>
    <s v="EXTREME-NORD"/>
    <s v="Maroua"/>
    <s v="Huawei"/>
    <n v="0"/>
    <n v="0"/>
    <n v="0"/>
    <n v="0"/>
    <n v="0"/>
    <n v="0"/>
    <n v="4.8154711456968955E-3"/>
    <n v="0"/>
    <n v="0"/>
    <n v="0"/>
    <n v="0.8269234061860613"/>
    <n v="0.59551326501784929"/>
    <n v="0"/>
    <n v="0"/>
    <n v="0.59551326501784929"/>
    <n v="0"/>
    <n v="0"/>
    <n v="8.7284873285335589"/>
    <n v="16.064694915051017"/>
    <n v="20.17849978409512"/>
    <n v="3.9566356291874873"/>
    <n v="11.131532275784528"/>
    <x v="0"/>
    <m/>
    <x v="6"/>
    <x v="1"/>
    <s v="Defaut GE &amp; Power Cabinet"/>
    <x v="1"/>
    <s v="(05/04/2026 BOTX): Power issue on site  ||(05/03/2026 com ran 10h): Power status check Ongoing"/>
    <s v="EXN_054"/>
  </r>
  <r>
    <s v="Diang-MTN"/>
    <s v="EST_076"/>
    <s v="CENTRE"/>
    <s v="IHS"/>
    <s v="Grid-Gen"/>
    <s v="EST"/>
    <s v="Diang"/>
    <s v="NOKIA"/>
    <n v="0"/>
    <n v="0"/>
    <n v="0"/>
    <n v="0"/>
    <n v="0"/>
    <n v="0.37895974408802824"/>
    <n v="0"/>
    <n v="0"/>
    <n v="2.1924840126357958"/>
    <n v="0"/>
    <n v="0"/>
    <n v="287742.95461899991"/>
    <n v="0.38095727285957653"/>
    <n v="0"/>
    <n v="0"/>
    <n v="1.0101074955840346"/>
    <n v="1.6675263174415651"/>
    <n v="2.9619963017181599"/>
    <n v="16.861278970780429"/>
    <n v="7.2894459914794076"/>
    <n v="9.4611095789365383"/>
    <n v="9.7888005695810598"/>
    <x v="0"/>
    <m/>
    <x v="0"/>
    <x v="0"/>
    <s v="ODU HS"/>
    <x v="0"/>
    <s v="(05/03/2026   groupe whatsapp ): impacted by EST_076_N_Diang-MTN , Diang-MTN_G9U9L8L7_EST_076 -{ P1 en cours  } ..;..;(05/03/2026 ticket)..INC-20260503-00017040...power ...Others Transmission equipement fault ||(front office ) : probleme avec l'ODU "/>
    <s v="EST_076"/>
  </r>
  <r>
    <s v="ZI-Bassa"/>
    <s v="LIT_083"/>
    <s v="Douala"/>
    <s v="IHS"/>
    <s v="Grid-Gen"/>
    <s v="LITTORAL"/>
    <s v="Douala"/>
    <s v="ZTE"/>
    <n v="0"/>
    <n v="28.874367568122878"/>
    <n v="45.919351916058126"/>
    <n v="0"/>
    <n v="0"/>
    <n v="0"/>
    <n v="0"/>
    <n v="0"/>
    <n v="0"/>
    <n v="0"/>
    <n v="8.6847200463426688"/>
    <n v="2.6039214343399242E-3"/>
    <n v="0"/>
    <n v="1.4803115003438065E-3"/>
    <n v="2.6039214343399242E-3"/>
    <n v="0"/>
    <n v="0"/>
    <n v="0"/>
    <n v="4.4648923499954041"/>
    <n v="3.793210726562422"/>
    <n v="14.680352816027419"/>
    <n v="9.5666468340595774"/>
    <x v="0"/>
    <m/>
    <x v="10"/>
    <x v="7"/>
    <s v="no root cause"/>
    <x v="5"/>
    <s v="(05/03/2026 ticket)..INC-20260503-00014463...2026-05-03 22:44:49...NOT IHS SITE...user:OCM_NOC.IHS"/>
    <s v="LIT_083"/>
  </r>
  <r>
    <s v="Ngd-Dang"/>
    <s v="ADM_017"/>
    <s v="Ngaoundere"/>
    <s v="IHS"/>
    <s v="Grid-Gen"/>
    <s v="ADAMAOUA"/>
    <s v="Ngaoundere"/>
    <s v="Huawei"/>
    <n v="0"/>
    <n v="5.5467093567101271E-3"/>
    <n v="0"/>
    <n v="0"/>
    <n v="0"/>
    <n v="0"/>
    <n v="0"/>
    <n v="0"/>
    <n v="4.8261721926873322E-2"/>
    <n v="0"/>
    <n v="0"/>
    <n v="0"/>
    <n v="0"/>
    <n v="0"/>
    <n v="0"/>
    <n v="4.9135640764425732E-2"/>
    <n v="4.1107180259849958"/>
    <n v="1.4238813125476197"/>
    <n v="11.924406196419792"/>
    <n v="15.036308570573693"/>
    <n v="5.2795042101968406"/>
    <n v="9.5038673583823421"/>
    <x v="0"/>
    <m/>
    <x v="10"/>
    <x v="7"/>
    <s v="no root cause"/>
    <x v="5"/>
    <s v="(05/03/2026 ticket)..INC-20260503-00008962  ||"/>
    <s v="ADM_017"/>
  </r>
  <r>
    <s v="Ngd-Dang-MTN-IHS"/>
    <s v="ADM_083"/>
    <s v="Ngaoundere"/>
    <s v="IHS"/>
    <s v="Grid-Gen"/>
    <s v="ADAMAOUA"/>
    <s v="Ngaoundere"/>
    <s v="Huawei"/>
    <n v="0"/>
    <n v="4.1912434045880374E-3"/>
    <n v="0"/>
    <n v="0"/>
    <n v="0"/>
    <n v="1.7921578447235273"/>
    <n v="0"/>
    <n v="0"/>
    <n v="4.9438837095821454E-2"/>
    <n v="0"/>
    <n v="0"/>
    <n v="0"/>
    <n v="0"/>
    <n v="0.5364791557872689"/>
    <n v="0"/>
    <n v="4.7352132932686142E-2"/>
    <n v="3.9999621896339672"/>
    <n v="1.4362410218215749"/>
    <n v="11.933148887530026"/>
    <n v="15.017873778947404"/>
    <n v="5.2795042101968406"/>
    <n v="9.4989270416884253"/>
    <x v="0"/>
    <m/>
    <x v="6"/>
    <x v="1"/>
    <s v="Defaut GE &amp; Power Cabinet"/>
    <x v="1"/>
    <s v="(05/04/2026 BOTX): Power issue on site ||(05/03/2026 ticket)..INC-20260503-00009053...Others Transmission equipement fault"/>
    <s v="ADM_083"/>
  </r>
  <r>
    <s v="Charles-Atangana"/>
    <s v="CTR_197"/>
    <s v="Yaounde"/>
    <s v="IHS"/>
    <s v="GridOnly"/>
    <s v="CENTRE"/>
    <s v="Yaounde"/>
    <s v="ZTE"/>
    <n v="11.589911623619923"/>
    <n v="8.7859876210288412"/>
    <n v="9.2457045997380387"/>
    <n v="9.2457045997380387"/>
    <n v="12.673802838203024"/>
    <n v="5.6496534287581364"/>
    <n v="9.2457045997380387"/>
    <n v="9.2457045997380387"/>
    <n v="6.7088608949499626"/>
    <n v="10.536268701863124"/>
    <n v="9.2457045997380387"/>
    <n v="13.868556899607057"/>
    <n v="13.868556899607057"/>
    <n v="13.868556899607057"/>
    <n v="13.868556899607057"/>
    <n v="13.868556899607057"/>
    <n v="48.050126557715743"/>
    <n v="9.2457045997380387"/>
    <n v="0"/>
    <n v="0"/>
    <n v="17.729448614148101"/>
    <n v="9.2457045997380387"/>
    <x v="0"/>
    <m/>
    <x v="2"/>
    <x v="2"/>
    <s v="BSS Hardware issue"/>
    <x v="0"/>
    <s v="05/03/2026: hardware issue,  site with GPS issue (alarm : TDD down 09Apr 02pm)"/>
    <s v="CTR_197"/>
  </r>
  <r>
    <s v="Bardake-IHS"/>
    <s v="NRD_110"/>
    <s v="NORD"/>
    <s v="IHS"/>
    <s v="Gen Only"/>
    <s v="NORD"/>
    <s v="Bardake"/>
    <s v="NOKIA"/>
    <n v="4.6228522998690194"/>
    <n v="4.6228522998690194"/>
    <n v="4.6228522998690194"/>
    <n v="4.6228522998690194"/>
    <n v="9.2457045997380387"/>
    <n v="9.2457045997380387"/>
    <n v="9.2457045997380387"/>
    <n v="9.2457045997380387"/>
    <n v="9.2457045997380387"/>
    <n v="9.2457045997380387"/>
    <n v="9.2457045997380387"/>
    <n v="34805.564712227446"/>
    <n v="9.2457045997380387"/>
    <n v="9.2457045997380387"/>
    <n v="9.2457045997380387"/>
    <n v="9.2457045997380387"/>
    <n v="9.2457045997380387"/>
    <n v="9.2457045997380387"/>
    <n v="0"/>
    <n v="27.540622418066651"/>
    <n v="0"/>
    <n v="9.2457045997380387"/>
    <x v="2"/>
    <m/>
    <x v="3"/>
    <x v="3"/>
    <s v="EXCLU"/>
    <x v="2"/>
    <s v=""/>
    <s v="NRD_110"/>
  </r>
  <r>
    <s v="BTS-Mobile-OKPLASTCAM"/>
    <s v="LIT_780"/>
    <s v="Douala"/>
    <s v="WAS ORANGE"/>
    <m/>
    <s v="LITTORAL"/>
    <s v="Douala"/>
    <s v="ZTE"/>
    <n v="9.2457045997380387"/>
    <n v="9.2457045997380387"/>
    <n v="9.2457045997380387"/>
    <n v="9.2457045997380387"/>
    <n v="9.2457045997380387"/>
    <n v="9.2457045997380387"/>
    <n v="9.2457045997380387"/>
    <n v="9.2457045997380387"/>
    <n v="9.2457045997380387"/>
    <n v="9.2457045997380387"/>
    <n v="9.2457045997380387"/>
    <n v="20.494698701320942"/>
    <n v="9.2457045997380387"/>
    <n v="9.2457045997380387"/>
    <n v="20.494698701320942"/>
    <n v="0.71957406979365524"/>
    <n v="8.2347053502381318"/>
    <n v="9.2457045997380387"/>
    <n v="0"/>
    <n v="27.540622418066651"/>
    <n v="0"/>
    <n v="9.2457045997380387"/>
    <x v="0"/>
    <m/>
    <x v="12"/>
    <x v="8"/>
    <s v="Projet OCM (ZTE, NOKIA, autres projets)"/>
    <x v="6"/>
    <s v="(05/03/2026 com ran 17h): 01.05.2026: Site Dementele..;..;(05/03/2026 com ran 10h): 01.05.2026: Site Dementele"/>
    <s v="LIT_780"/>
  </r>
  <r>
    <s v="Emia"/>
    <s v="CTR_323"/>
    <s v="Yaounde"/>
    <s v="IHS"/>
    <s v="Grid-Lithium"/>
    <s v="CENTRE"/>
    <s v="Yaounde"/>
    <s v="ZTE"/>
    <n v="7.0748188669446082"/>
    <n v="8.7857736000890299"/>
    <n v="9.2457045997380387"/>
    <n v="9.2457045997380387"/>
    <n v="9.2457045997380387"/>
    <n v="5.4987865012712831"/>
    <n v="9.2457045997380387"/>
    <n v="9.2457045997380387"/>
    <n v="6.4778787956613666"/>
    <n v="9.2457045997380387"/>
    <n v="9.2457045997380387"/>
    <n v="9.2457045997380387"/>
    <n v="14.169256320038357"/>
    <n v="9.2457045997380387"/>
    <n v="9.2457045997380387"/>
    <n v="9.2457045997380387"/>
    <n v="6.5584041742644112"/>
    <n v="9.2457045997380387"/>
    <n v="0"/>
    <n v="0"/>
    <n v="17.729448614148101"/>
    <n v="9.2457045997380387"/>
    <x v="0"/>
    <m/>
    <x v="2"/>
    <x v="2"/>
    <s v="BSS Hardware issue"/>
    <x v="0"/>
    <s v="05/03/2026: hardware issue,  site with GPS issue (alarm : TDD down 09Apr 02pm)"/>
    <s v="CTR_323"/>
  </r>
  <r>
    <s v="Elig-Edzoa"/>
    <s v="CTR_075"/>
    <s v="Yaounde"/>
    <s v="IHS"/>
    <s v="GridOnly"/>
    <s v="CENTRE"/>
    <s v="Yaounde"/>
    <s v="ZTE"/>
    <n v="7.4555621188643766"/>
    <n v="8.8780166251466035"/>
    <n v="9.2457045997380387"/>
    <n v="9.2457045997380387"/>
    <n v="7.0594093592783791"/>
    <n v="5.358745466323092"/>
    <n v="9.2457045997380387"/>
    <n v="24.310816903659187"/>
    <n v="7.3723079732787715"/>
    <n v="9.2457045997380387"/>
    <n v="9.2457045997380387"/>
    <n v="9.2457045997380387"/>
    <n v="9.2457045997380387"/>
    <n v="9.2457045997380387"/>
    <n v="9.2457045997380387"/>
    <n v="9.2457045997380387"/>
    <n v="5.8382058767296465"/>
    <n v="5.9491400638638492"/>
    <n v="0"/>
    <n v="0"/>
    <n v="17.729448614148101"/>
    <n v="9.2457045997380387"/>
    <x v="0"/>
    <m/>
    <x v="2"/>
    <x v="2"/>
    <s v="BSS Hardware issue"/>
    <x v="0"/>
    <s v="05/03/2026: hardware issue,  site with GPS issue (alarm : TDD down 09Apr 02pm)"/>
    <s v="CTR_075"/>
  </r>
  <r>
    <s v="CNR"/>
    <s v="CTR_002"/>
    <s v="Yaounde"/>
    <s v="IHS"/>
    <s v="Grid-Gen"/>
    <s v="CENTRE"/>
    <s v="Yaounde"/>
    <s v="ZTE"/>
    <n v="6.3583837709348137"/>
    <n v="9.2457045997380387"/>
    <n v="9.2457045997380387"/>
    <n v="9.2457045997380387"/>
    <n v="9.2457045997380387"/>
    <n v="8.9328594909725965"/>
    <n v="9.2457045997380387"/>
    <n v="7.4642656370832672"/>
    <n v="4.6431842891508497"/>
    <n v="9.2457045997380387"/>
    <n v="9.2457045997380387"/>
    <n v="9.2733846412866363"/>
    <n v="9.2457045997380387"/>
    <n v="9.2457045997380387"/>
    <n v="9.2733846412866363"/>
    <n v="9.2457045997380387"/>
    <n v="5.822189976400626"/>
    <n v="9.2457045997380387"/>
    <n v="0"/>
    <n v="0"/>
    <n v="17.729448614148101"/>
    <n v="9.2457045997380387"/>
    <x v="0"/>
    <m/>
    <x v="2"/>
    <x v="2"/>
    <s v="BSS Hardware issue"/>
    <x v="0"/>
    <s v="05/03/2026: hardware issue,  site with GPS issue (alarm : TDD down 09Apr 02pm)"/>
    <s v="CTR_002"/>
  </r>
  <r>
    <s v="Manguier"/>
    <s v="CTR_049"/>
    <s v="Yaounde"/>
    <s v="IHS"/>
    <s v="Grid-Gen"/>
    <s v="CENTRE"/>
    <s v="Yaounde"/>
    <s v="ZTE"/>
    <n v="6.3365179649176859"/>
    <n v="9.2457045997380387"/>
    <n v="9.2457045997380387"/>
    <n v="9.2457045997380387"/>
    <n v="9.2457045997380387"/>
    <n v="7.6719194539327065"/>
    <n v="9.2457045997380387"/>
    <n v="7.4759654484594771"/>
    <n v="4.6432912996207545"/>
    <n v="9.2457045997380387"/>
    <n v="10.629189459896756"/>
    <n v="9.2457045997380387"/>
    <n v="9.2457045997380387"/>
    <n v="9.2457045997380387"/>
    <n v="9.2457045997380387"/>
    <n v="9.2457045997380387"/>
    <n v="5.7927620971769214"/>
    <n v="9.2457045997380387"/>
    <n v="0"/>
    <n v="0"/>
    <n v="17.729448614148101"/>
    <n v="9.2457045997380387"/>
    <x v="0"/>
    <m/>
    <x v="2"/>
    <x v="2"/>
    <s v="BSS Hardware issue"/>
    <x v="0"/>
    <s v="05/03/2026: hardware issue,  site with GPS issue (alarm : TDD down 09Apr 02pm)"/>
    <s v="CTR_049"/>
  </r>
  <r>
    <s v="Bastos-BAT"/>
    <s v="CTR_200"/>
    <s v="Yaounde"/>
    <s v="IHS"/>
    <s v="Grid-Gen"/>
    <s v="CENTRE"/>
    <s v="Yaounde"/>
    <s v="ZTE"/>
    <n v="4.7437206256260112"/>
    <n v="8.7577546920524032"/>
    <n v="9.2457045997380387"/>
    <n v="9.2457045997380387"/>
    <n v="9.2457045997380387"/>
    <n v="8.8979740777837701"/>
    <n v="9.2457045997380387"/>
    <n v="7.5139006600405791"/>
    <n v="4.6433983100906602"/>
    <n v="9.2602580236450329"/>
    <n v="9.2457045997380387"/>
    <n v="10.219464205711219"/>
    <n v="9.2457045997380387"/>
    <n v="9.2457045997380387"/>
    <n v="10.219464205711221"/>
    <n v="9.2457045997380387"/>
    <n v="5.5444978069987707"/>
    <n v="9.2457045997380387"/>
    <n v="0"/>
    <n v="0"/>
    <n v="17.729448614148101"/>
    <n v="9.2457045997380387"/>
    <x v="0"/>
    <m/>
    <x v="2"/>
    <x v="2"/>
    <s v="BSS Hardware issue"/>
    <x v="0"/>
    <s v="05/03/2026: hardware issue,  site with GPS issue (alarm : TDD down 09Apr 02pm)"/>
    <s v="CTR_200"/>
  </r>
  <r>
    <s v="Etoudi"/>
    <s v="CTR_086"/>
    <s v="Yaounde"/>
    <s v="IHS"/>
    <s v="Grid-Gen"/>
    <s v="CENTRE"/>
    <s v="Yaounde"/>
    <s v="ZTE"/>
    <n v="5.3618130997936841"/>
    <n v="9.2457045997380387"/>
    <n v="9.2457045997380387"/>
    <n v="9.2457045997380387"/>
    <n v="9.2457045997380387"/>
    <n v="5.3657903222584622"/>
    <n v="9.2457045997380387"/>
    <n v="7.4164676271926444"/>
    <n v="3.3923389064386056"/>
    <n v="9.2457045997380387"/>
    <n v="9.2457045997380387"/>
    <n v="9.2457045997380387"/>
    <n v="9.2457045997380387"/>
    <n v="9.2457045997380387"/>
    <n v="9.2457045997380387"/>
    <n v="9.2457045997380387"/>
    <n v="4.7534050731523569"/>
    <n v="9.2457045997380387"/>
    <n v="0"/>
    <n v="0"/>
    <n v="17.729448614148101"/>
    <n v="9.2457045997380387"/>
    <x v="0"/>
    <m/>
    <x v="2"/>
    <x v="2"/>
    <s v="BSS Hardware issue"/>
    <x v="0"/>
    <s v="05/03/2026: hardware issue,  site with GPS issue (alarm : TDD down 09Apr 02pm)"/>
    <s v="CTR_086"/>
  </r>
  <r>
    <s v="Mballa-II"/>
    <s v="CTR_824"/>
    <s v="Yaounde"/>
    <s v="CAMUSAT"/>
    <s v="Good Grid no GE - 8h"/>
    <s v="CENTRE"/>
    <s v="Yaounde"/>
    <s v="ZTE"/>
    <n v="4.5219235916708751"/>
    <n v="8.7858806105589355"/>
    <n v="9.2845494003133293"/>
    <n v="9.2457045997380387"/>
    <n v="9.2457045997380387"/>
    <n v="5.2919352629461267"/>
    <n v="9.2457045997380387"/>
    <n v="7.3693830204347188"/>
    <n v="3.3922318959687017"/>
    <n v="9.2457045997380387"/>
    <n v="9.424198063538535"/>
    <n v="9.2457045997380387"/>
    <n v="9.7790804518980803"/>
    <n v="9.2457045997380387"/>
    <n v="9.2457045997380387"/>
    <n v="9.2457045997380387"/>
    <n v="4.6000590697793875"/>
    <n v="9.2457045997380387"/>
    <n v="0"/>
    <n v="0"/>
    <n v="17.729448614148101"/>
    <n v="9.2457045997380387"/>
    <x v="0"/>
    <m/>
    <x v="2"/>
    <x v="2"/>
    <s v="BSS Hardware issue"/>
    <x v="0"/>
    <s v="05/03/2026: hardware issue,  site with GPS issue (alarm : TDD down 09Apr 02pm)"/>
    <s v="CTR_824"/>
  </r>
  <r>
    <s v="Etoudi-II-IHS"/>
    <s v="CTR_633"/>
    <s v="Yaounde"/>
    <s v="IHS"/>
    <s v="Grid-Gen"/>
    <s v="CENTRE"/>
    <s v="Yaounde"/>
    <s v="ZTE"/>
    <n v="5.0257823892156273"/>
    <n v="1.1786668207617435"/>
    <n v="9.2457045997380387"/>
    <n v="9.2457045997380387"/>
    <n v="9.2457045997380387"/>
    <n v="5.6639214914120526"/>
    <n v="1.8516021607554085"/>
    <n v="7.4417756033250297"/>
    <n v="0.10119623437290454"/>
    <n v="4.9333966835315168"/>
    <n v="9.2457045997380387"/>
    <n v="9.2457045997380387"/>
    <n v="9.2457045997380387"/>
    <n v="9.2457045997380387"/>
    <n v="9.2457045997380387"/>
    <n v="9.2457045997380387"/>
    <n v="4.4590727756803732"/>
    <n v="9.2457045997380387"/>
    <n v="0"/>
    <n v="0"/>
    <n v="17.729448614148101"/>
    <n v="9.2457045997380387"/>
    <x v="0"/>
    <m/>
    <x v="2"/>
    <x v="2"/>
    <s v="BSS Hardware issue"/>
    <x v="0"/>
    <s v="05/03/2026: hardware issue,  site with GPS issue (alarm : TDD down 09Apr 02pm)"/>
    <s v="CTR_633"/>
  </r>
  <r>
    <s v="Kanga"/>
    <s v="LIT_510"/>
    <s v="LITTORAL"/>
    <s v="IHS"/>
    <s v="Grid-Hybrid-Gen"/>
    <s v="LITTORAL"/>
    <s v="Massock-Songloulou"/>
    <s v="NOKIA"/>
    <n v="0"/>
    <n v="0"/>
    <n v="0"/>
    <n v="0"/>
    <n v="0"/>
    <n v="0.99509095518137713"/>
    <n v="0"/>
    <n v="0"/>
    <n v="7.2101826740124768E-3"/>
    <n v="1.945774552425614"/>
    <n v="9.2972309116965803"/>
    <n v="54411.302426997456"/>
    <n v="9.2971226984682325"/>
    <n v="9.2449555264487078"/>
    <n v="9.2451160421535636"/>
    <n v="9.2451160421535636"/>
    <n v="9.2452230526234693"/>
    <n v="9.2453300630933732"/>
    <n v="32.370313417982565"/>
    <n v="13.770311209033324"/>
    <n v="0"/>
    <n v="9.2453300630933732"/>
    <x v="0"/>
    <m/>
    <x v="6"/>
    <x v="1"/>
    <s v="Defaut GE &amp; Power Cabinet"/>
    <x v="1"/>
    <s v="(05/04/2026 BOTX): Probably impacted by power issue at songloulou-his || (05/03/2026 groupe whatsapp ):Songloulou-IHS_G9U9U21_LIT_200: 02.05.2026: Les travaux approfondu ce sont effectues ce Jour cote Soungloulou( 4 ressources) le site reste down. SME TX recommande de menner les meme actions en face sur le site de Ngonga demain 03.05.2026  ||    (05/03/2026 com ran 17h): Impacted by Songloulou-IHS_LIT_200 (TX issue)..;..;(05/03/2026 com ran 10h): Impacted by Songloulou-IHS_LIT_200 (TX issue)"/>
    <s v="LIT_200"/>
  </r>
  <r>
    <s v="Darrack-MTN-IHS"/>
    <s v="EXN_133"/>
    <s v="EXTREME-NORD"/>
    <s v="IHS"/>
    <s v="Solar-Gen"/>
    <s v="EXTREME-NORD"/>
    <s v="Darrack"/>
    <s v="NOKIA"/>
    <n v="9.2965275257123032"/>
    <n v="9.2968521653973557"/>
    <n v="9.2966357389406529"/>
    <n v="9.2969062720115296"/>
    <n v="9.29679805878318"/>
    <n v="9.29679805878318"/>
    <n v="9.2969062720115296"/>
    <n v="9.2968521653973557"/>
    <n v="9.2966357389406529"/>
    <n v="9.2969603786257053"/>
    <n v="9.2971226984682325"/>
    <n v="54409.160428384312"/>
    <n v="9.2969603786257053"/>
    <n v="9.2449020212137576"/>
    <n v="9.2448485159788039"/>
    <n v="9.2450090316836597"/>
    <n v="9.2449020212137576"/>
    <n v="9.2445274845690903"/>
    <n v="32.365067803316428"/>
    <n v="13.770311209033324"/>
    <n v="0"/>
    <n v="9.2445809898040405"/>
    <x v="1"/>
    <m/>
    <x v="10"/>
    <x v="7"/>
    <s v="no root cause"/>
    <x v="5"/>
    <s v=""/>
    <s v="EXN_133"/>
  </r>
  <r>
    <s v="TCHEVI-IHS"/>
    <s v="EXN_227"/>
    <s v="EXTREME-NORD"/>
    <s v="IHS"/>
    <s v="Grid-Gen"/>
    <s v="EXTREME-NORD"/>
    <s v="Tchevi"/>
    <s v="NOKIA"/>
    <n v="9.2965275257123032"/>
    <n v="9.2968521653973557"/>
    <n v="9.2966357389406529"/>
    <n v="9.2969062720115296"/>
    <n v="9.29679805878318"/>
    <n v="9.29679805878318"/>
    <n v="9.2969062720115296"/>
    <n v="9.2968521653973557"/>
    <n v="9.2966357389406529"/>
    <n v="9.2969603786257053"/>
    <n v="9.2971226984682325"/>
    <n v="54409.160428384312"/>
    <n v="9.2969603786257053"/>
    <n v="9.2449020212137576"/>
    <n v="9.2448485159788039"/>
    <n v="9.2450090316836597"/>
    <n v="9.2449020212137576"/>
    <n v="9.2445274845690903"/>
    <n v="32.365067803316428"/>
    <n v="13.770311209033324"/>
    <n v="0"/>
    <n v="9.2445809898040405"/>
    <x v="2"/>
    <s v="site vandalise"/>
    <x v="3"/>
    <x v="3"/>
    <s v="EXCLU"/>
    <x v="2"/>
    <s v="(05/03/2026 cell nokia): 23/04/2026 : Relance faite hier _x000a_22/04/2026 : Cable d'alimentation SPM vandaliser_x000a_21/04/2026 : Check breaker and  interconnection FXED, FXDB, FRMF (sfp, optical fiber) between system and radio module, swap its if needed || FME Tsafack ervis activer"/>
    <s v="EXN_227"/>
  </r>
  <r>
    <s v="Alou-IHS"/>
    <s v="SUO_133"/>
    <s v="SUD-OUEST"/>
    <s v="IHS"/>
    <s v="Grid-Gen"/>
    <s v="SUD-OUEST"/>
    <s v="Alou"/>
    <s v="NOKIA"/>
    <n v="2.5128928080167969"/>
    <n v="3.2227142078009838"/>
    <n v="2.1879960226433246"/>
    <n v="0.802309246518085"/>
    <n v="7.6155889510678532E-2"/>
    <n v="1.4297314770817988"/>
    <n v="4.774107410832614"/>
    <n v="9.2965275257123032"/>
    <n v="9.2963652058697779"/>
    <n v="9.2359972589307837"/>
    <n v="7.1620036952494868"/>
    <n v="54406.740365205333"/>
    <n v="6.8521218290848447"/>
    <n v="7.8960707182257375"/>
    <n v="9.2444204740991864"/>
    <n v="9.2443669688642345"/>
    <n v="9.2444739793341402"/>
    <n v="9.2445274845690903"/>
    <n v="32.364693116554562"/>
    <n v="13.770311209033324"/>
    <n v="0"/>
    <n v="9.2445274845690903"/>
    <x v="1"/>
    <m/>
    <x v="8"/>
    <x v="5"/>
    <s v="ACCESS-ISSUE"/>
    <x v="4"/>
    <s v="(05/03/2026 com ran 17h): 01.05.2026: access not granted for this site for now_x000a_30/04/2026 |Access not granted for this site for now_x000a_29/04/2026 plan for 30/04/2026 if access possible_x000a_28.04.2026: Site to be visited 30/04/2026 if access possible _x000a_27/06/2026 Access banned by Separatists_x000a_24.04.26; Access banned by Separatist_x000a_23.04.26: FME en route pour le site, ETA=13H UTC // Red zone _x000a_22.04.26; Besoin d'un FME sur site pour vérifier l'état du FAN du MPR et le remplacer au besoin, PN: 3DB18134BBAD01 FME activé eta asap &quot;..;..;(05/03/2026 com ran 10h): 01.05.2026: access not granted for this site for now_x000a_30/04/2026 |Access not granted for this site for now_x000a_29/04/2026 plan for 30/04/2026 if access possible_x000a_28.04.2026: Site to be visited 30/04/2026 if access possible _x000a_27/06/2026 Access banned by Separatists_x000a_24.04.26; Access banned by Separatist_x000a_23.04.26: FME en route pour le site, ETA=13H UTC // Red zone _x000a_22.04.26; Besoin d'un FME sur site pour vérifier l'état du FAN du MPR et le remplacer au besoin, PN: 3DB18134BBAD01 FME activé eta asap &quot;"/>
    <s v="SUO_133"/>
  </r>
  <r>
    <s v="Tatum"/>
    <s v="NRO_073"/>
    <s v="NORD-OUEST"/>
    <s v="IHS"/>
    <s v="Hybrid-Gen"/>
    <s v="NORD-OUEST"/>
    <s v="Tatum"/>
    <s v="NOKIA"/>
    <n v="9.2964734190981293"/>
    <n v="9.2963652058697779"/>
    <n v="9.2963110992556022"/>
    <n v="9.2964193124839536"/>
    <n v="9.2963652058697779"/>
    <n v="9.2964734190981293"/>
    <n v="9.2963652058697779"/>
    <n v="9.2965275257123032"/>
    <n v="9.2963652058697779"/>
    <n v="9.2964734190981293"/>
    <n v="9.2964734190981293"/>
    <n v="54406.740365205333"/>
    <n v="9.2964193124839536"/>
    <n v="9.2443134636292825"/>
    <n v="9.2444204740991864"/>
    <n v="9.2443669688642345"/>
    <n v="9.2444739793341402"/>
    <n v="9.2445274845690903"/>
    <n v="32.364693116554562"/>
    <n v="13.770311209033324"/>
    <n v="0"/>
    <n v="9.2445274845690903"/>
    <x v="1"/>
    <m/>
    <x v="7"/>
    <x v="4"/>
    <s v="SPARE-ISSUE"/>
    <x v="3"/>
    <s v="(05/03/2026 com ran 17h): 21.04.26; Dementellement des ODUs en cours pour MAD à Huawei, update ASAP_x000a_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05/03/2026 com ran 10h): 21.04.26; Dementellement des ODUs en cours pour MAD à Huawei, update ASAP_x000a_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s v="NRO_073"/>
  </r>
  <r>
    <s v="Eyumojock"/>
    <s v="SUO_016"/>
    <s v="SUD-OUEST"/>
    <s v="IHS"/>
    <s v="Solar-Gen"/>
    <s v="SUD-OUEST"/>
    <s v="Eyumojock"/>
    <s v="NOKIA"/>
    <n v="9.2964734190981293"/>
    <n v="9.2963652058697779"/>
    <n v="9.2963110992556022"/>
    <n v="9.2964193124839536"/>
    <n v="9.2963652058697779"/>
    <n v="9.2964734190981293"/>
    <n v="9.2963652058697779"/>
    <n v="9.2965275257123032"/>
    <n v="9.2963652058697779"/>
    <n v="9.2964734190981293"/>
    <n v="9.2964734190981293"/>
    <n v="54406.740365205333"/>
    <n v="9.2964193124839536"/>
    <n v="9.2443134636292825"/>
    <n v="9.2444204740991864"/>
    <n v="9.2443669688642345"/>
    <n v="9.2444739793341402"/>
    <n v="9.2445274845690903"/>
    <n v="32.364693116554562"/>
    <n v="13.770311209033324"/>
    <n v="0"/>
    <n v="9.2445274845690903"/>
    <x v="2"/>
    <m/>
    <x v="3"/>
    <x v="3"/>
    <s v="EXCLU"/>
    <x v="2"/>
    <s v=""/>
    <s v="SUO_016"/>
  </r>
  <r>
    <s v="Baba-Babungo-IHS"/>
    <s v="NRO_085"/>
    <s v="NORD-OUEST"/>
    <s v="IHS"/>
    <s v="Grid-Hybrid-Gen"/>
    <s v="NORD-OUEST"/>
    <s v="Baba-Babungo"/>
    <s v="NOKIA"/>
    <n v="9.2964734190981293"/>
    <n v="9.2963652058697779"/>
    <n v="9.2963110992556022"/>
    <n v="9.2964193124839536"/>
    <n v="9.2963652058697779"/>
    <n v="9.2964734190981293"/>
    <n v="9.2963652058697779"/>
    <n v="9.2965275257123032"/>
    <n v="9.2963652058697779"/>
    <n v="9.2964734190981293"/>
    <n v="9.2964734190981293"/>
    <n v="54406.740365205333"/>
    <n v="9.2964193124839536"/>
    <n v="9.2443134636292825"/>
    <n v="9.2444204740991864"/>
    <n v="9.2443669688642345"/>
    <n v="9.2444739793341402"/>
    <n v="9.2445274845690903"/>
    <n v="32.364693116554562"/>
    <n v="13.770311209033324"/>
    <n v="0"/>
    <n v="9.2445274845690903"/>
    <x v="1"/>
    <m/>
    <x v="8"/>
    <x v="5"/>
    <s v="ACCESS-ISSUE"/>
    <x v="4"/>
    <s v="(05/03/2026 com ran 17h): 30/04/2026 access not granted for now we keep trying_x000a_29/04/2026 |access not granted for this site for mow _x000a_28.04.2026: Site to be visited this weekend depending on access_x000a_27.04.26; Access banned by separatists_x000a_25.04.26; Access banned by Separatist_x000a_24.04.26; Access banned by Separatist_x000a_23.04.26; Access banned by Separatist_x000a_22.04.26; Access banned by Separatist_x000a_21.04.26; Access banned by Separatist_x000a_25.04.26; Access banned by Separatist_x000a_20.04.26; Site difficult to access this week we keep trying to grant access New Update this afternoon_x000a_19.04.26; Site difficult to access this week we keep trying to grant access New Update this afternoon_x000a_18.04.26; Access negotiations ongoing, red zone_x000a_17/04/2026 |Access not granted for now we keep trying_x000a_16/04/2026  access not granted for this site for now we keep trying || escalade FM THEOPHILE PLAN TO 17/04/2026_x000a_15/04/2026 FME maange avec le level 0 // escalade PM HAMMER PHILIPE_x000a_14.04.26; FME activated to check locally on site, managing with level 0, red zone_x000a_13.04.26: Feedback MTN, Restoration team faces access issue due to insecurity, escalated to L5_x000a_10.04.26: Feedback MTN, Restoration team faces access issue due to insecurity, escalated to L5..;..;(05/03/2026 com ran 10h): 30/04/2026 access not granted for now we keep trying_x000a_29/04/2026 |access not granted for this site for mow _x000a_28.04.2026: Site to be visited this weekend depending on access_x000a_27.04.26; Access banned by separatists_x000a_25.04.26; Access banned by Separatist_x000a_24.04.26; Access banned by Separatist_x000a_23.04.26; Access banned by Separatist_x000a_22.04.26; Access banned by Separatist_x000a_21.04.26; Access banned by Separatist_x000a_25.04.26; Access banned by Separatist_x000a_20.04.26; Site difficult to access this week we keep trying to grant access New Update this afternoon_x000a_19.04.26; Site difficult to access this week we keep trying to grant access New Update this afternoon_x000a_18.04.26; Access negotiations ongoing, red zone_x000a_17/04/2026 |Access not granted for now we keep trying_x000a_16/04/2026  access not granted for this site for now we keep trying || escalade FM THEOPHILE PLAN TO 17/04/2026_x000a_15/04/2026 FME maange avec le level 0 // escalade PM HAMMER PHILIPE_x000a_14.04.26; FME activated to check locally on site, managing with level 0, red zone_x000a_13.04.26: Feedback MTN, Restoration team faces access issue due to insecurity, escalated to L5_x000a_10.04.26: Feedback MTN, Restoration team faces access issue due to insecurity, escalated to L5"/>
    <s v="NRO_085"/>
  </r>
  <r>
    <s v="Ndu-Mbakfu-IHS"/>
    <s v="NRO_089"/>
    <s v="NORD-OUEST"/>
    <s v="IHS"/>
    <s v="Hybrid-Gen"/>
    <s v="NORD-OUEST"/>
    <s v="Ndu-Mbakfu"/>
    <s v="NOKIA"/>
    <n v="0.24277367257091551"/>
    <n v="1.5338244792699267"/>
    <n v="0.51109508474795129"/>
    <n v="4.7844167808974243"/>
    <n v="9.2963652058697779"/>
    <n v="9.2964734190981293"/>
    <n v="3.4243322694278615"/>
    <n v="9.2965275257123032"/>
    <n v="9.2963652058697779"/>
    <n v="9.2964734190981293"/>
    <n v="9.2964734190981293"/>
    <n v="54406.740365205333"/>
    <n v="9.2964193124839536"/>
    <n v="9.2443134636292825"/>
    <n v="9.2444204740991864"/>
    <n v="3.9081650415343301"/>
    <n v="1.0701046990435794E-3"/>
    <n v="9.2445274845690903"/>
    <n v="32.364693116554562"/>
    <n v="13.770311209033324"/>
    <n v="0"/>
    <n v="9.2445274845690903"/>
    <x v="1"/>
    <m/>
    <x v="2"/>
    <x v="2"/>
    <s v="BSS Hardware issue"/>
    <x v="0"/>
    <s v="(05/03/2026 cell nokia): 30/04/2026 :  Check breaker and  interconnection FXDB (sfp, optical fiber) between system and radio module, swap its if needed || Access issue "/>
    <s v="NRO_089"/>
  </r>
  <r>
    <s v="Kotto-Bloc-II"/>
    <s v="LIT_611"/>
    <s v="Douala"/>
    <s v="CAMUSAT"/>
    <s v="Good Grid no GE - 8h"/>
    <s v="LITTORAL"/>
    <s v="Douala"/>
    <s v="ZTE"/>
    <n v="0"/>
    <n v="0"/>
    <n v="0"/>
    <n v="0"/>
    <n v="0"/>
    <n v="0"/>
    <n v="0"/>
    <n v="0"/>
    <n v="0"/>
    <n v="0"/>
    <n v="0"/>
    <n v="0"/>
    <n v="0"/>
    <n v="0"/>
    <n v="0"/>
    <n v="0"/>
    <n v="0"/>
    <n v="0"/>
    <n v="7.7653831396952144"/>
    <n v="6.610386894743824"/>
    <n v="11.080905383842566"/>
    <n v="9.1066444940973046"/>
    <x v="0"/>
    <m/>
    <x v="1"/>
    <x v="1"/>
    <s v="AKTIVCO Coupure ENEO &amp; Baisse de tension"/>
    <x v="1"/>
    <s v="(05/03/2026 ticket)..INC-20260503-00006066...2026-05-03 11:27:12...Power issue site solar only awaited sunshine return...Others...user:DRAME IMOURANA"/>
    <s v="LIT_611"/>
  </r>
  <r>
    <s v="Nkoumadjap-IHS"/>
    <s v="SUD_050"/>
    <s v="CENTRE"/>
    <s v="IHS"/>
    <s v="Gird-Hybrid-Gen"/>
    <s v="SUD"/>
    <s v="Nkoumadjap"/>
    <s v="NOKIA"/>
    <n v="0"/>
    <n v="0"/>
    <n v="0"/>
    <n v="0.28682764527704951"/>
    <n v="0"/>
    <n v="0"/>
    <n v="4.2596852256993972E-2"/>
    <n v="0"/>
    <n v="0"/>
    <n v="0"/>
    <n v="0"/>
    <n v="17403.285923414747"/>
    <n v="0"/>
    <n v="0"/>
    <n v="0"/>
    <n v="0"/>
    <n v="1.2268393672970297"/>
    <n v="8.8741107429950965"/>
    <n v="30.036389578312534"/>
    <n v="12.776851256838404"/>
    <n v="0"/>
    <n v="8.5785299900408916"/>
    <x v="0"/>
    <m/>
    <x v="0"/>
    <x v="0"/>
    <s v="ODU HS"/>
    <x v="0"/>
    <s v="(05/03/2026 com ran 17h): 03.05.2026: La carte MPT-ACC a ete remplacee ce Jour mais de nouveau down. Possible deafaut sur l'ODU. FME Peguy activer pour check_x000a_03.05.2026: Need FME on the site to check MPR status as it's not supervised..;..;(05/03/2026 com ran 10h): 03.05.2026: Spare recu. FME sur site travaux en Cours ETR=1H_x000a_02.05.2026: FME Sur site nous remonte un defaut de carte EASV2 et ODU. Commande passee au WH de Yaounde ETD=03.05.2026_x000a_02.05.2026: FME Peguy activated is managing. Update ASAP_x000a_02.05.2026: Need FME on the site to check MPR status as it's not supervised..;..;(05/03/2026 ticket)..INC-20260503-00017480...Others Transmission equipement fault"/>
    <s v="SUD_050"/>
  </r>
  <r>
    <s v="Sim-barriere"/>
    <s v="CTR_748"/>
    <s v="Yaounde"/>
    <s v="CAMUSAT"/>
    <s v="Good Grid + GE"/>
    <s v="CENTRE"/>
    <s v="Yaounde"/>
    <s v="ZTE"/>
    <n v="0"/>
    <n v="0"/>
    <n v="0"/>
    <n v="0"/>
    <n v="0"/>
    <n v="0"/>
    <n v="0"/>
    <n v="0"/>
    <n v="12.667132518912316"/>
    <n v="0"/>
    <n v="3.0497983922746955E-2"/>
    <n v="0"/>
    <n v="0"/>
    <n v="0"/>
    <n v="0"/>
    <n v="0"/>
    <n v="0"/>
    <n v="0"/>
    <n v="4.4086893357153425"/>
    <n v="3.2072287333693743"/>
    <n v="13.023210255938819"/>
    <n v="8.4977192501847725"/>
    <x v="0"/>
    <m/>
    <x v="4"/>
    <x v="1"/>
    <s v="AKTIVCO Defaut GE &amp; Power Cabinet"/>
    <x v="1"/>
    <s v="(05/04/2026 BOTX): Power issue on site ||(05/03/2026 ticket)..INC-20260503-00001725"/>
    <s v="CTR_748"/>
  </r>
  <r>
    <s v="ETOUDI-NEW"/>
    <s v="CTR_917"/>
    <s v="Yaounde"/>
    <s v="CAMUSAT"/>
    <s v="Good Grid no GE - 8h"/>
    <s v="CENTRE"/>
    <s v="Yaounde"/>
    <s v="ZTE"/>
    <n v="4.8262970382355546"/>
    <n v="8.7860946314987469"/>
    <n v="9.2746152616905366"/>
    <n v="9.2457045997380387"/>
    <n v="9.0272605605065728"/>
    <n v="5.5054211504053567"/>
    <n v="9.2457045997380387"/>
    <n v="7.5392443063295982"/>
    <n v="3.3920178750288921"/>
    <n v="11.865891625503309"/>
    <n v="9.2457045997380387"/>
    <n v="15.875823623916698"/>
    <n v="22.248350611957211"/>
    <n v="46.970783288103576"/>
    <n v="15.875823623916698"/>
    <n v="17.063764685403491"/>
    <n v="4.4939938590258333"/>
    <n v="8.836764088998466"/>
    <n v="9.1048883133700215E-2"/>
    <n v="0.11347756459296018"/>
    <n v="15.87986082382838"/>
    <n v="8.3322632286342895"/>
    <x v="0"/>
    <m/>
    <x v="2"/>
    <x v="2"/>
    <s v="BSS Hardware issue"/>
    <x v="0"/>
    <s v="05/03/2026: hardware issue,  site with GPS issue (alarm : TDD down 09Apr 02pm)"/>
    <s v="CTR_917"/>
  </r>
  <r>
    <s v="Bellare"/>
    <s v="EXN_046"/>
    <s v="Maroua"/>
    <s v="IHS"/>
    <s v="Solar-Grid-Gen"/>
    <s v="EXTREME-NORD"/>
    <s v="Maroua"/>
    <s v="Huawei"/>
    <n v="0"/>
    <n v="0.57603735949525303"/>
    <n v="0.54805412161525879"/>
    <n v="0"/>
    <n v="0"/>
    <n v="0"/>
    <n v="0"/>
    <n v="0"/>
    <n v="0"/>
    <n v="0"/>
    <n v="0"/>
    <n v="0"/>
    <n v="0"/>
    <n v="0"/>
    <n v="0"/>
    <n v="0.35625568938998331"/>
    <n v="1.6092234464219981"/>
    <n v="0.41823258654293399"/>
    <n v="8.3124258120211501"/>
    <n v="11.177858869610452"/>
    <n v="6.11176912536909"/>
    <n v="8.1267674562612537"/>
    <x v="0"/>
    <m/>
    <x v="6"/>
    <x v="1"/>
    <s v="Defaut GE &amp; Power Cabinet"/>
    <x v="1"/>
    <s v="(05/04/2026 BOTX): Power issue on site"/>
    <s v="EXN_046"/>
  </r>
  <r>
    <s v="Nyalla-III"/>
    <s v="LIT_751"/>
    <s v="Douala"/>
    <s v="CAMUSAT"/>
    <s v="Good Grid no GE - 8h"/>
    <s v="LITTORAL"/>
    <s v="Douala"/>
    <s v="ZTE"/>
    <n v="12.115404371163676"/>
    <n v="16.309786749535569"/>
    <n v="19.51876321579303"/>
    <n v="8.0257852428281592E-4"/>
    <n v="4.0680386835714657"/>
    <n v="0"/>
    <n v="0.77509466859570908"/>
    <n v="1.4386309223161071"/>
    <n v="1.985525763840734"/>
    <n v="3.9221655780134856"/>
    <n v="29.469541966652706"/>
    <n v="29.359392522964448"/>
    <n v="1.4413953594553019"/>
    <n v="14.409102453250691"/>
    <n v="29.359392522964448"/>
    <n v="45.25795587173581"/>
    <n v="22.798402262344013"/>
    <n v="0"/>
    <n v="3.8966174278303338"/>
    <n v="3.3537507947679615"/>
    <n v="12.339956157919048"/>
    <n v="8.1174753804578934"/>
    <x v="0"/>
    <m/>
    <x v="1"/>
    <x v="1"/>
    <s v="AKTIVCO Coupure ENEO &amp; Baisse de tension"/>
    <x v="1"/>
    <s v="(05/04/2026 BOTX): Power issue on site  || (05/03/2026 com ran 17h): Power status check Ongoing..;..;(05/03/2026 ticket)..INC-20260503-00013728...Others Transmission equipement fault"/>
    <s v="LIT_751"/>
  </r>
  <r>
    <s v="Buea-Low-Boduma-MTN"/>
    <s v="SUO_170"/>
    <s v="SUD-OUEST"/>
    <s v="MTN sharing"/>
    <m/>
    <s v="SUD-OUEST"/>
    <s v="Buea"/>
    <s v="Huawei"/>
    <n v="0"/>
    <n v="0"/>
    <n v="1.2820746048460048"/>
    <n v="0.27644371391963662"/>
    <n v="0"/>
    <n v="0.34163092516971866"/>
    <n v="4.6449321268259558"/>
    <n v="4.7368184503171795"/>
    <n v="7.5930170674565458"/>
    <n v="7.7830498269283996"/>
    <n v="5.3052580664492215"/>
    <n v="6.4626298036999943"/>
    <n v="6.2400480262988927"/>
    <n v="5.3320998593169016"/>
    <n v="6.4626298036999943"/>
    <n v="6.3579378939768807"/>
    <n v="11.18179152648295"/>
    <n v="9.6661309009140126"/>
    <n v="11.233109120775032"/>
    <n v="19.119057090690248"/>
    <n v="6.617762937572641E-2"/>
    <n v="8.0570858052751877"/>
    <x v="0"/>
    <m/>
    <x v="11"/>
    <x v="1"/>
    <s v="Sharing"/>
    <x v="1"/>
    <s v="(05/04/2026 BOTX): Power issue on site  || ("/>
    <s v="SUO_170"/>
  </r>
  <r>
    <s v="Kaladi-MTN-IHS"/>
    <s v="ADM_100"/>
    <s v="ADAMAOUA"/>
    <s v="IHS"/>
    <s v="Solar-Gen"/>
    <s v="ADAMAOUA"/>
    <s v="Kaladi"/>
    <s v="NOKIA"/>
    <n v="1.3554659521220729E-3"/>
    <n v="1.3921533188815878"/>
    <n v="1.8716489772744451"/>
    <n v="6.6453034586840459E-2"/>
    <n v="0"/>
    <n v="1.9386470613869979"/>
    <n v="0.76923880815261925"/>
    <n v="4.1780541270288865"/>
    <n v="2.2617708540502344"/>
    <n v="0.62584536561960458"/>
    <n v="1.822164131109844"/>
    <n v="115484.73672856152"/>
    <n v="0.60942976521179115"/>
    <n v="8.9190876114083977E-4"/>
    <n v="6.9182785326033827"/>
    <n v="5.6409828058686244"/>
    <n v="3.4201329048159672"/>
    <n v="8.0308346325309916"/>
    <n v="18.642914523458387"/>
    <n v="8.032548707727198"/>
    <n v="5.1391460753348355"/>
    <n v="8.0388315974561237"/>
    <x v="0"/>
    <m/>
    <x v="7"/>
    <x v="4"/>
    <s v="SPARE-ISSUE"/>
    <x v="3"/>
    <s v="(05/03/2026 com ran 17h): 03.05.2026: Commande(ODU MPT-MC 3DB20858AC) passsee a OCM Car spare pas disponible chez Huawei SPMS_x000a_03.05.2026: ODU MPT-MC 3DB20858AC est en défaut. Spare pas disponible au WH TELEINFRA. Mail commande envoyé au SPM_x000a_02.05.2026: Apres Intervention du FME, Il en ressort que l'ODU MPT-MC 3DB20858AC est en défaut. Spare pas disponible au WH TELEINFRA. Mail en Cours vers le SPM. Update ASAP_x000a_02.05.2026: ODUs, 3DB20858AC est en défaut nécessite son remplaçant.Pas disponible au magasinier de ngaoundere_x000a_02.05.2026:FME Sur site travaux en Cours. Update ASAP_x000a_02/05/2026 Besoin d'un FME sur ADM_028_Gale pour vérifier la chaine antenaire de l'ODU 5.2 sur le MPR_GALE FME HIPOLYTE ETA ASAP ..;..;(05/03/2026 com ran 10h): 03.05.2026: ODU MPT-MC 3DB20858AC est en défaut. Spare pas disponible au WH TELEINFRA. Mail commande envoyé au SPM_x000a_02.05.2026: Apres Intervention du FME, Il en ressort que l'ODU MPT-MC 3DB20858AC est en défaut. Spare pas disponible au WH TELEINFRA. Mail en Cours vers le SPM. Update ASAP_x000a_02.05.2026: ODUs, 3DB20858AC est en défaut nécessite son remplaçant.Pas disponible au magasinier de ngaoundere_x000a_02.05.2026:FME Sur site travaux en Cours. Update ASAP_x000a_02/05/2026 Besoin d'un FME sur ADM_028_Gale pour vérifier la chaine antenaire de l'ODU 5.2 sur le MPR_GALE FME HIPOLYTE ETA ASAP ..;..;(05/03/2026 ticket)..INC-20260503-00013995...2026-05-03 21:07:00...Merci de noter qu’en dépit de plusieurs tentatives de reset logique et physique du MPR avec le support BO et FME, le site demeure indisponible._x000a__x000a_Le FME nous informe de la disponibilité d’un UBT à Bertoua._x000a_Celui-ci sera récupéré tôt le matin, puis acheminé sur le site de Bouam pour remplacement,  ETA : 08h30 (GMT+1)....Others...user:OCM_NOC.IHS"/>
    <s v="ADM_100"/>
  </r>
  <r>
    <s v="Tropicana-New"/>
    <s v="CTR_833"/>
    <s v="Yaounde"/>
    <s v="CAMUSAT"/>
    <s v="Good Grid + GE"/>
    <s v="CENTRE"/>
    <s v="Yaounde"/>
    <s v="ZTE"/>
    <n v="0"/>
    <n v="0"/>
    <n v="17.747383237309279"/>
    <n v="2.0039672348209212"/>
    <n v="3.492482871190786"/>
    <n v="0.71684530281109249"/>
    <n v="1.4686116889676488"/>
    <n v="17.352318417500644"/>
    <n v="6.2770914839641234"/>
    <n v="31.937274742960852"/>
    <n v="6.2940883136006009"/>
    <n v="0"/>
    <n v="43.2320336555062"/>
    <n v="12.966369462921584"/>
    <n v="0"/>
    <n v="24.664165475283429"/>
    <n v="0"/>
    <n v="0"/>
    <n v="3.5502819642778638"/>
    <n v="3.0551284209023111"/>
    <n v="12.311501487303747"/>
    <n v="7.9529289479015972"/>
    <x v="0"/>
    <m/>
    <x v="4"/>
    <x v="1"/>
    <s v="AKTIVCO Defaut GE &amp; Power Cabinet"/>
    <x v="1"/>
    <s v="(05/04/2026 BOTX): Power issue on site  || ((05/03/2026 ticket)..INC-20260503-00001863"/>
    <s v="CTR_833"/>
  </r>
  <r>
    <s v="Tagawa-IHS"/>
    <s v="EXN_274"/>
    <s v="EXTREME-NORD"/>
    <s v="IHS"/>
    <s v="Gen Only"/>
    <s v="EXTREME-NORD"/>
    <s v="Tagawa"/>
    <s v="NOKIA"/>
    <n v="9.2052247835506815"/>
    <n v="9.2698141931154936"/>
    <n v="6.1977571592937695"/>
    <n v="6.1145881311730639"/>
    <n v="6.19786537252212"/>
    <n v="6.5668712517623673"/>
    <n v="9.1709585902950064"/>
    <n v="8.892683488307819"/>
    <n v="6.1977571592937695"/>
    <n v="6.1979735857504705"/>
    <n v="6.1980817989788211"/>
    <n v="124028.22724400955"/>
    <n v="9.1584616909373242"/>
    <n v="9.0566245748942453"/>
    <n v="8.4012610589574876"/>
    <n v="6.3430655566982939"/>
    <n v="5.4652432280671697"/>
    <n v="9.2449198562920731"/>
    <n v="17.614774048895121"/>
    <n v="7.6553972726415944"/>
    <n v="4.9079667462921606"/>
    <n v="7.6448417708744927"/>
    <x v="1"/>
    <m/>
    <x v="6"/>
    <x v="1"/>
    <s v="Defaut GE &amp; Power Cabinet"/>
    <x v="1"/>
    <s v="(05/03/2026 com ran 10h): 03.05.2026 RM: FME activé, ETA 14H_x000a_02.05.2026: FME actived managing with level 0. En parallele négociation escorte militaire en cours _x000a_01.05.2026: FME Yaya activated is managing. Update ASAP. Site Under Red Zone_x000a_01.05.2026: Probable plantage des radios sur le site de Tagawa, BV demander au FME de faire le reset du MPR de Waza et Tagawa (Prevoir un realignement du lien FH, verifier l'etancheite des cables et des antennes)...;..;(05/03/2026 ticket)..INC-20260503-00002480...2026-05-04 02:03:07...Update please _x000a_Feedback IHS: Grid outage without space for MDG. Awaiting grid return. ( Abdul is informed )...user:NGUESSAN KOFFI MARC PAETERNE"/>
    <s v="EXN_274"/>
  </r>
  <r>
    <s v="LIT_827_Z_Bwang-Bakoko"/>
    <s v="LIT_827"/>
    <s v="Douala"/>
    <s v="ESCO"/>
    <s v="Good Grid + Solar + GE"/>
    <s v="LITTORAL"/>
    <s v="Douala"/>
    <s v="ZTE"/>
    <n v="2.9198876818107875"/>
    <n v="7.5722570362950989"/>
    <n v="12.228407427382695"/>
    <n v="2.0331989281829835E-3"/>
    <n v="0.43428415702858986"/>
    <n v="4.4424148125319247"/>
    <n v="0"/>
    <n v="1.6445725716470765"/>
    <n v="1.5743380332331716"/>
    <n v="15.75552602066586"/>
    <n v="25.818398238750348"/>
    <n v="0"/>
    <n v="0.15816147451866672"/>
    <n v="0.62877568607979228"/>
    <n v="0"/>
    <n v="0.18964038774887013"/>
    <n v="0.27756732385363325"/>
    <n v="3.8716031309836687"/>
    <n v="0.96456862063315074"/>
    <n v="1.0385640965485821"/>
    <n v="13.218938717394776"/>
    <n v="7.3799235517202995"/>
    <x v="0"/>
    <m/>
    <x v="0"/>
    <x v="0"/>
    <s v="MPR ISSUE"/>
    <x v="0"/>
    <s v="(05/03/2026 incident) :impacted by LIT_620_Z_Notre-Dame-de-Yassa  ,Plantage MPR || Action reset MPR ..;..;(05/03/2026 ticket)..INC-20260503-00010630...2026-05-04 01:25:41...no power issue u=51v load=42 / no action done_x000a__x000a_Relance 1_x000a_BO TX ANALYSE ONGOING...site up power fluctuation on site ...user:OCM_NOC.CAMUSAT"/>
    <s v="LIT_620"/>
  </r>
  <r>
    <s v="Garoua-Bockle-II"/>
    <s v="NRD_186"/>
    <s v="Garoua"/>
    <s v="CAMUSAT"/>
    <s v="Medium Grid + GE"/>
    <s v="NORD"/>
    <s v="Garoua"/>
    <s v="Huawei"/>
    <n v="0"/>
    <n v="0"/>
    <n v="0"/>
    <n v="0"/>
    <n v="2.9877501548084795"/>
    <n v="5.1205044901593171"/>
    <n v="0"/>
    <n v="3.8139066526268923"/>
    <n v="4.1371317769730585"/>
    <n v="7.9532143091546761"/>
    <n v="3.0752490490336237"/>
    <n v="0.18371914174749526"/>
    <n v="0.7946240793532573"/>
    <n v="3.0011799687814791"/>
    <n v="0.18371914174749526"/>
    <n v="1.4743367491075325"/>
    <n v="0.64357880108323129"/>
    <n v="2.6534316117488932"/>
    <n v="9.3340717160453845"/>
    <n v="15.868796134792646"/>
    <n v="1.0978304408066242"/>
    <n v="7.2327484854451489"/>
    <x v="0"/>
    <m/>
    <x v="4"/>
    <x v="1"/>
    <s v="AKTIVCO Defaut GE &amp; Power Cabinet"/>
    <x v="1"/>
    <s v="(05/04/2026 BOTX): Power issue on site  || ((05/03/2026 com ran 10h): Power status check Ongoing"/>
    <s v="NRD_186"/>
  </r>
  <r>
    <s v="Doualare-II"/>
    <s v="EXN_197"/>
    <s v="Maroua"/>
    <s v="CAMUSAT"/>
    <s v="Medium Grid + GE"/>
    <s v="EXTREME-NORD"/>
    <s v="Maroua"/>
    <s v="Huawei"/>
    <n v="2.2477370852630885"/>
    <n v="3.1242598442498282"/>
    <n v="4.3380260991402073"/>
    <n v="1.5098285549591506"/>
    <n v="3.9588701691906869"/>
    <n v="0"/>
    <n v="4.9046465372838757E-3"/>
    <n v="0"/>
    <n v="4.5662259262112865"/>
    <n v="0"/>
    <n v="2.5986779213144882"/>
    <n v="20.140832912425484"/>
    <n v="18.491409199476077"/>
    <n v="18.491141673301318"/>
    <n v="20.140832912425484"/>
    <n v="2.0020767165192774"/>
    <n v="5.6570193161032201"/>
    <n v="0.38998182248817892"/>
    <n v="12.226029039722791"/>
    <n v="15.603218257732621"/>
    <n v="4.0185382179058662E-2"/>
    <n v="7.00501237041032"/>
    <x v="0"/>
    <m/>
    <x v="4"/>
    <x v="1"/>
    <s v="AKTIVCO Defaut GE &amp; Power Cabinet"/>
    <x v="1"/>
    <s v="(05/03/2026 com ran 17h): 03.05.2026 CAMUSAT: Coupure ENEO et la souci avec la génératrice du GE / En attente retour ENEO"/>
    <s v="EXN_197"/>
  </r>
  <r>
    <s v="Limbe-Mile_1"/>
    <s v="SUO_234"/>
    <s v="SUD-OUEST"/>
    <s v="ESCO"/>
    <s v="Medium Grid + GE"/>
    <s v="SUD-OUEST"/>
    <s v="Limbe"/>
    <s v="Huawei"/>
    <n v="8.8394215156677589"/>
    <n v="3.5605593651282841"/>
    <n v="2.118753798871682"/>
    <n v="3.4243350369400141E-2"/>
    <n v="2.3832123401620282"/>
    <n v="0"/>
    <n v="1.4834148039710873"/>
    <n v="0"/>
    <n v="0"/>
    <n v="0.65757933756238718"/>
    <n v="1.0740284162735816"/>
    <n v="0"/>
    <n v="0.60129183039268552"/>
    <n v="0.13768680461029642"/>
    <n v="0"/>
    <n v="4.5051942882091591"/>
    <n v="11.502448399551412"/>
    <n v="0"/>
    <n v="15.591965117162053"/>
    <n v="13.266674826851085"/>
    <n v="0.26676253701843206"/>
    <n v="6.819420545439498"/>
    <x v="0"/>
    <m/>
    <x v="4"/>
    <x v="1"/>
    <s v="AKTIVCO Defaut GE &amp; Power Cabinet"/>
    <x v="1"/>
    <s v="(05/03/2026 com ran 10h): 03/05/2026 Camusat: technicien en route ETA=07H _x000a_03/05/2026 Insecurity at night / Fme will ,manage the site in the morning"/>
    <s v="SUO_234"/>
  </r>
  <r>
    <s v="Maroua-Loperey"/>
    <s v="EXN_082"/>
    <s v="Maroua"/>
    <s v="IHS"/>
    <s v="Grid-Lithium"/>
    <s v="EXTREME-NORD"/>
    <s v="Maroua"/>
    <s v="Huawei"/>
    <n v="2.8691112138411627"/>
    <n v="1.0048283124020854"/>
    <n v="3.8533578458649731"/>
    <n v="2.0107267295032147"/>
    <n v="2.4919171425065563"/>
    <n v="0"/>
    <n v="3.2103140971312641E-3"/>
    <n v="0"/>
    <n v="4.072907659952115"/>
    <n v="0.41133041123410174"/>
    <n v="2.5294599823646742"/>
    <n v="6.891474261841779"/>
    <n v="2.1596317983751527"/>
    <n v="0"/>
    <n v="6.891474261841779"/>
    <n v="13.868556899607057"/>
    <n v="13.868289373432297"/>
    <n v="0"/>
    <n v="15.046171400709007"/>
    <n v="12.80288309515795"/>
    <n v="0.41775697303591625"/>
    <n v="6.6645228902529148"/>
    <x v="0"/>
    <m/>
    <x v="6"/>
    <x v="1"/>
    <s v="Defaut GE &amp; Power Cabinet"/>
    <x v="1"/>
    <s v="(hourly IHS): 03/05/2026 12:53 10:07:39 44.7V Grid outage without space for MDG. Awaiting grid return/Escalation to Rostand..;..;(05/03/2026 com ran 17h): 03.05.2026 IHS: Grid outage without space for MDG. Awaiting grid return"/>
    <s v="EXN_082"/>
  </r>
  <r>
    <s v="Makepe-Crf-Conquete"/>
    <s v="LIT_775"/>
    <s v="Douala"/>
    <s v="MTN"/>
    <m/>
    <s v="LITTORAL"/>
    <s v="Douala"/>
    <s v="ZTE"/>
    <n v="0"/>
    <n v="3.6075904666512577"/>
    <n v="0.68390391315886379"/>
    <n v="2.2293847896745515E-3"/>
    <n v="2.7267516187117087"/>
    <n v="0"/>
    <n v="2.0345187239786204"/>
    <n v="0"/>
    <n v="3.7865119723313723"/>
    <n v="20.271135994612379"/>
    <n v="5.2015649211118804"/>
    <n v="0"/>
    <n v="0"/>
    <n v="0"/>
    <n v="0"/>
    <n v="1.0850148245170976"/>
    <n v="0"/>
    <n v="0"/>
    <n v="5.6986109612364055"/>
    <n v="4.8485095763164239"/>
    <n v="7.7216126356248092"/>
    <n v="6.4681943481350208"/>
    <x v="0"/>
    <m/>
    <x v="11"/>
    <x v="1"/>
    <s v="Sharing"/>
    <x v="1"/>
    <s v="(05/04/2026 BOTX): Power issue on site  || ((05/03/2026 com ran 10h): Power status check Ongoing..;..;(05/03/2026 ticket)..INC-20260503-00008300"/>
    <s v="LIT_775"/>
  </r>
  <r>
    <s v="SongLoulou-IHS"/>
    <s v="LIT_200"/>
    <s v="LITTORAL"/>
    <s v="IHS"/>
    <s v="Grid-Gen"/>
    <s v="LITTORAL"/>
    <s v="Songloulou"/>
    <s v="NOKIA"/>
    <n v="0"/>
    <n v="0"/>
    <n v="0"/>
    <n v="0"/>
    <n v="0"/>
    <n v="0.99426933882033042"/>
    <n v="0"/>
    <n v="0"/>
    <n v="6.2402786523116866E-3"/>
    <n v="1.9455260434439701"/>
    <n v="9.2972309116965803"/>
    <n v="54411.302426997456"/>
    <n v="9.2971226984682325"/>
    <n v="9.2449555264487078"/>
    <n v="9.2451160421535636"/>
    <n v="9.2451160421535636"/>
    <n v="9.2452230526234693"/>
    <n v="9.2453300630933732"/>
    <n v="21.950274570459097"/>
    <n v="9.3611126549593013"/>
    <n v="0"/>
    <n v="6.2771306687015613"/>
    <x v="0"/>
    <m/>
    <x v="6"/>
    <x v="1"/>
    <s v="Defaut GE &amp; Power Cabinet"/>
    <x v="1"/>
    <s v="(05/04/2026 BOTX): Power issue on site  || ((05/03/2026 com ran 10h): 03.05.2026: Suite des travaux cote Ngonga ce Jour. Les FME sont en route pour Ngonga_x000a_02.05.2026: Les travaux approfondu ce sont effectues ce Jour cote Soungloulou( 4 ressources) le site reste down. SME TX recommande de menner les meme actions en face sur le site de Ngonga demain 03.05.2026_x000a_02.05.2026: Suite des travaux ce Jours avec le SME TX Pour investigation en profondeur_x000a_01.05.2026: After  deeper troubleshooting  FME noticed that ODU on the Ngonga side is _x000a_experiencing performance degradation at Ngonga. Spare part request ongoing_x000a_30/04/2026  FME sur site travaux en cours avec le BO _x000a_30/04/2026 FME en route ETA=11H30 UTC _x000a_29/04/2026 Apres remplacement ODU et analyse BO TX lien depointer realignement prevu demain 30/04/2026 _x000a_29/04/2026 FME Charly route pour le site ETA=13H UTC _x000a_28.04.2026: Spare dementelee et Expedition en cours vers EDEA ETD=28.04.2026 ETR=29/04/2026_x000a_27/04/2026 ODU en cours de dementelement_x000a_27/04/2026 ODU MPT 7-8G 3DB20858AC faulty en attente de retour OCM _x000a_26/04/2026 Feedback RM Honore : Faulty spare part to be replaced/SPM is managing_x000a_25/04/2026 FME en route ETA=12H UTC // FME sur site travaux en cours _x000a_24.04.26: ODU MPT 7-8 G pas disponible et commande en cours vers OCM. Cable Eth, carte MPT et chassis en cours d'expédition de Douala pour Edea, ETD=24.04.26, ETR=25.04.26_x000a_23.04.26: ODU MPT 7-8G 3DB20858AC faulty, cable Eth faulty, carte MPT faulty, commande passée et vérifications du SPM en cours_x000a_23.04.26: FME sur site et investigations en cours, update ASAP_x000a_22.04.26: Check en cours avec le level 0 qui est sur site actuellement et si NOK, suite des investigations en hauteur ce 23.04.26_x000a_22.04.26; Besoin d'un FME sur site pour vérifier la chaine antennaire de l'ODU 3.1; FME Charly activé pour investigations, ETA=14H UTC"/>
    <s v="LIT_200"/>
  </r>
  <r>
    <s v="Dobiri-MTN"/>
    <s v="ADM_045"/>
    <s v="ADAMAOUA"/>
    <s v="IHS"/>
    <s v="Solar-Gen"/>
    <s v="ADAMAOUA"/>
    <s v="Dobiri"/>
    <s v="NOKIA"/>
    <n v="3.1553930526411714E-2"/>
    <n v="3.6155822395181995E-2"/>
    <n v="4.9555939345109386E-2"/>
    <n v="1.284274281709194E-2"/>
    <n v="0.17228895659527171"/>
    <n v="1.7838175222816795E-3"/>
    <n v="5.0952613742971886E-2"/>
    <n v="9.8039376381287929E-2"/>
    <n v="2.4928283695898186"/>
    <n v="2.7264648484440501"/>
    <n v="0.5972694592868788"/>
    <n v="113313.7183912474"/>
    <n v="5.5012787040754102E-2"/>
    <n v="1.346782229322644E-2"/>
    <n v="1.9835862764523694E-2"/>
    <n v="9.4649224153634318E-2"/>
    <n v="0.13696118790246145"/>
    <n v="6.1640884244423502"/>
    <n v="0"/>
    <n v="18.360414945377766"/>
    <n v="4.1040390310534419E-4"/>
    <n v="6.1640170874318345"/>
    <x v="0"/>
    <m/>
    <x v="6"/>
    <x v="1"/>
    <s v="Defaut GE &amp; Power Cabinet"/>
    <x v="1"/>
    <s v="(05/04/2026 BOTX): Power issue on site  || ((05/03/2026 cell nokia): 30/04/2026 :Need BO RAN ananlysis"/>
    <s v="ADM_045"/>
  </r>
  <r>
    <s v="Nkol-Mbanda"/>
    <s v="CTR_262"/>
    <s v="Yaounde"/>
    <s v="IHS"/>
    <s v="Grid-Gen"/>
    <s v="CENTRE"/>
    <s v="Yaounde"/>
    <s v="ZTE"/>
    <n v="0"/>
    <n v="0"/>
    <n v="0"/>
    <n v="0"/>
    <n v="4.5035891311605933"/>
    <n v="6.1638030664920258"/>
    <n v="6.1638030664920258"/>
    <n v="6.1638030664920258"/>
    <n v="6.1638030664920258"/>
    <n v="6.1638030664920258"/>
    <n v="6.1638030664920258"/>
    <n v="6.1638030664920258"/>
    <n v="6.1638030664920258"/>
    <n v="6.1638030664920258"/>
    <n v="6.1638030664920258"/>
    <n v="6.1638030664920258"/>
    <n v="6.1638030664920258"/>
    <n v="6.1638030664920258"/>
    <n v="0"/>
    <n v="0"/>
    <n v="11.819632409432067"/>
    <n v="6.1638030664920258"/>
    <x v="0"/>
    <m/>
    <x v="2"/>
    <x v="2"/>
    <s v="BSS Hardware issue"/>
    <x v="0"/>
    <s v="05/03/2026: hardware issue,  site with GPS issue (alarm : TDD down 09Apr 02pm)"/>
    <s v="CTR_262"/>
  </r>
  <r>
    <s v="PDC"/>
    <s v="CTR_011"/>
    <s v="Yaounde"/>
    <s v="IHS"/>
    <s v="Grid-Gen"/>
    <s v="CENTRE"/>
    <s v="Yaounde"/>
    <s v="ZTE"/>
    <n v="4.7798723293753733"/>
    <n v="7.9920769448082796"/>
    <n v="9.2457045997380387"/>
    <n v="10.066011191868347"/>
    <n v="9.2457045997380387"/>
    <n v="5.4270003110437646"/>
    <n v="9.2457045997380387"/>
    <n v="7.5113324087628728"/>
    <n v="4.3686132584545394"/>
    <n v="9.370603653194765"/>
    <n v="9.2457045997380387"/>
    <n v="9.3755796400453164"/>
    <n v="9.2457045997380387"/>
    <n v="9.2457045997380387"/>
    <n v="9.3755796400453164"/>
    <n v="9.2457045997380387"/>
    <n v="4.8933926028655979"/>
    <n v="3.9362196197275936"/>
    <n v="0"/>
    <n v="0"/>
    <n v="11.628520991886042"/>
    <n v="6.0641406488544174"/>
    <x v="0"/>
    <m/>
    <x v="2"/>
    <x v="2"/>
    <s v="BSS Hardware issue"/>
    <x v="0"/>
    <s v="05/03/2026: hardware issue,  site with GPS issue (alarm : TDD down 09Apr 02pm)"/>
    <s v="CTR_011"/>
  </r>
  <r>
    <s v="Etoa-Meki-II"/>
    <s v="CTR_682"/>
    <s v="Yaounde"/>
    <s v="CAMUSAT"/>
    <s v="Good Grid no GE - 8h"/>
    <s v="CENTRE"/>
    <s v="Yaounde"/>
    <s v="ZTE"/>
    <n v="8.5508499484922922"/>
    <n v="9.2457045997380387"/>
    <n v="9.3482384649847479"/>
    <n v="9.2457045997380387"/>
    <n v="9.2457045997380387"/>
    <n v="5.5966119058422015"/>
    <n v="9.2457045997380387"/>
    <n v="9.108035630206059"/>
    <n v="3.4929287481487177"/>
    <n v="11.2783149703367"/>
    <n v="9.2457045997380387"/>
    <n v="9.2457045997380387"/>
    <n v="12.643893411864749"/>
    <n v="9.2457045997380387"/>
    <n v="9.2457045997380387"/>
    <n v="6.3121374128578074"/>
    <n v="4.8036999940074141"/>
    <n v="8.5103821557901203"/>
    <n v="8.9924822848098995E-2"/>
    <n v="0.11608074842491352"/>
    <n v="11.384980475718317"/>
    <n v="5.9889479586682759"/>
    <x v="0"/>
    <m/>
    <x v="1"/>
    <x v="1"/>
    <s v="AKTIVCO Coupure ENEO &amp; Baisse de tension"/>
    <x v="1"/>
    <s v="(05/04/2026 BOTX): Power issue on site  || ("/>
    <s v="CTR_682"/>
  </r>
  <r>
    <s v="Foumbot-Centre-Ville-II"/>
    <s v="OST_227"/>
    <s v="OUEST"/>
    <s v="CAMUSAT"/>
    <s v="Medium Grid + GE"/>
    <s v="OUEST"/>
    <s v="Foumbot"/>
    <s v="Huawei"/>
    <n v="2.0464860615295937"/>
    <n v="1.0466515710563788"/>
    <n v="0"/>
    <n v="2.7373991604671937"/>
    <n v="0"/>
    <n v="37.828290286588306"/>
    <n v="41.605670698821179"/>
    <n v="41.605670698821179"/>
    <n v="41.553503094742787"/>
    <n v="41.604065541772606"/>
    <n v="41.520062322897665"/>
    <n v="0"/>
    <n v="0"/>
    <n v="0.89075515148402118"/>
    <n v="0"/>
    <n v="0"/>
    <n v="0"/>
    <n v="3.1878597335296619"/>
    <n v="10.369456134671413"/>
    <n v="13.232833437035676"/>
    <n v="4.9248468372633601E-2"/>
    <n v="5.9488547026107703"/>
    <x v="0"/>
    <m/>
    <x v="0"/>
    <x v="0"/>
    <s v="MPR ISSUE"/>
    <x v="0"/>
    <s v="(05/03/2026 com ran 17h): 03.05.2026: BBU Is Down. Need FME on the site to check his status nad interco with MPR"/>
    <s v="OST_227"/>
  </r>
  <r>
    <s v="Nkambe-Entrance-IHS"/>
    <s v="NRO_090"/>
    <s v="NORD-OUEST"/>
    <s v="IHS"/>
    <s v="Grid-Gen"/>
    <s v="NORD-OUEST"/>
    <s v="Nkambe"/>
    <s v="NOKIA"/>
    <n v="4.1879014993750889"/>
    <n v="6.074679926780064"/>
    <n v="1.2948998575408368"/>
    <n v="0.12483479929798823"/>
    <n v="7.4849423859802702"/>
    <n v="8.5608375923498566E-3"/>
    <n v="0.45682791205120832"/>
    <n v="0.15275690863423819"/>
    <n v="2.3758508804471457"/>
    <n v="4.7714492251410014"/>
    <n v="8.978152863440803"/>
    <n v="331074.97926508065"/>
    <n v="1.7121531651633077"/>
    <n v="1.8838614699778493"/>
    <n v="0.9703924765264027"/>
    <n v="9.4775606178641975E-2"/>
    <n v="6.5454737424843956E-3"/>
    <n v="0.9299388185473404"/>
    <n v="3.3886670743258631"/>
    <n v="6.2399378975964863"/>
    <n v="6.2962295749104129"/>
    <n v="5.8621321533081598"/>
    <x v="1"/>
    <m/>
    <x v="0"/>
    <x v="0"/>
    <s v="ODU HS"/>
    <x v="0"/>
    <s v="(hourly IHS): 03/05/2026 13:04 0:55:23 FME Roland is heading to site, ETA ASAP..;..;(05/03/2026 ticket)..INC-20260503-00004063...2026-05-03 17:27:13..._x000a_03.05.2026: Alignement already performed but not change/ODU replacement suggested but not available in the system, SPM informed Update ASAP...Others Transmission equipement fault...user:OCM_NOC.CAMUSAT"/>
    <s v="NRO_090"/>
  </r>
  <r>
    <s v="Bberi-Chateau"/>
    <s v="LIT_017"/>
    <s v="Douala"/>
    <s v="IHS"/>
    <s v="Grid-Gen"/>
    <s v="LITTORAL"/>
    <s v="Douala"/>
    <s v="ZTE"/>
    <n v="1.675980144564011"/>
    <n v="0"/>
    <n v="0"/>
    <n v="0"/>
    <n v="0"/>
    <n v="0"/>
    <n v="0"/>
    <n v="0"/>
    <n v="0"/>
    <n v="0"/>
    <n v="5.5323699537429398"/>
    <n v="0.52945213493021526"/>
    <n v="2.2129230123875328"/>
    <n v="2.3783255287030625"/>
    <n v="0.52945213493021526"/>
    <n v="2.3179537885986732"/>
    <n v="0"/>
    <n v="2.9875539689469877"/>
    <n v="3.0544464827404285"/>
    <n v="2.5950023970541736"/>
    <n v="8.3975136637139478"/>
    <n v="5.6865542057968286"/>
    <x v="0"/>
    <m/>
    <x v="6"/>
    <x v="1"/>
    <s v="Defaut GE &amp; Power Cabinet"/>
    <x v="1"/>
    <s v="(05/04/2026 BOTX): Power issue on site  || ((05/03/2026 ticket)..INC-20260503-00007818"/>
    <s v="LIT_017"/>
  </r>
  <r>
    <s v="Bonabappe-II"/>
    <s v="LIT_362"/>
    <s v="Douala"/>
    <s v="IHS"/>
    <s v="Grid-Gen"/>
    <s v="LITTORAL"/>
    <s v="Douala"/>
    <s v="ZTE"/>
    <n v="0"/>
    <n v="1.4447840243356067"/>
    <n v="0"/>
    <n v="0"/>
    <n v="0"/>
    <n v="0"/>
    <n v="0"/>
    <n v="1.5408437561531017"/>
    <n v="0"/>
    <n v="0"/>
    <n v="0"/>
    <n v="0"/>
    <n v="0.44489602862744065"/>
    <n v="1.9620191306184063"/>
    <n v="0"/>
    <n v="0"/>
    <n v="0.29452848333347581"/>
    <n v="3.234480628251335"/>
    <n v="3.4979507132037617"/>
    <n v="3.7009305160296622"/>
    <n v="7.4447952029802984"/>
    <n v="5.6243276175474337"/>
    <x v="0"/>
    <m/>
    <x v="6"/>
    <x v="1"/>
    <s v="Defaut GE &amp; Power Cabinet"/>
    <x v="1"/>
    <s v="(05/04/2026 BOTX): Power issue on site  || ("/>
    <s v="LIT_362"/>
  </r>
  <r>
    <s v="ZI-Bassa-II"/>
    <s v="LIT_729"/>
    <s v="Douala"/>
    <s v="CAMUSAT"/>
    <s v="Good Grid + GE"/>
    <s v="LITTORAL"/>
    <s v="Douala"/>
    <s v="ZTE"/>
    <n v="0"/>
    <n v="0"/>
    <n v="0"/>
    <n v="0"/>
    <n v="0"/>
    <n v="0"/>
    <n v="0"/>
    <n v="0"/>
    <n v="0"/>
    <n v="0"/>
    <n v="5.2902587655842916"/>
    <n v="0"/>
    <n v="0"/>
    <n v="0"/>
    <n v="0"/>
    <n v="0"/>
    <n v="0"/>
    <n v="0"/>
    <n v="4.5313368024331666"/>
    <n v="3.976708623614893"/>
    <n v="6.9255658649016025"/>
    <n v="5.5937047880764661"/>
    <x v="0"/>
    <m/>
    <x v="4"/>
    <x v="1"/>
    <s v="AKTIVCO Defaut GE &amp; Power Cabinet"/>
    <x v="1"/>
    <s v="(05/04/2026 BOTX): Power issue on site  || ((05/03/2026 ticket)..INC-20260503-00014099...2026-05-03 19:58:52...ACTIVE// No power issue SITE on Grid with Ubaie = 53.8 V ,The fme TX Bruno (698756768) from Huawei is informed impacted by ZI Bassa II(Not managing by IHS)...Others Transmission equipement fault...user:OCM_NOC.IHS"/>
    <s v="LIT_729"/>
  </r>
  <r>
    <s v="Kaele-MTN-IHS"/>
    <s v="EXN_160"/>
    <s v="EXTREME-NORD"/>
    <s v="IHS"/>
    <s v="Grid-Gen"/>
    <s v="EXTREME-NORD"/>
    <s v="Kaele"/>
    <s v="NOKIA"/>
    <n v="0"/>
    <n v="6.4209997798979528E-3"/>
    <n v="3.216728224980548E-2"/>
    <n v="0.94280848877149148"/>
    <n v="0"/>
    <n v="0"/>
    <n v="4.4587695793489321E-3"/>
    <n v="1.006185238012516"/>
    <n v="3.5992422331570517"/>
    <n v="4.6228522998690194"/>
    <n v="3.3754610370080509"/>
    <n v="36393.845694754775"/>
    <n v="0.14649293399488114"/>
    <n v="3.2675096935342242E-2"/>
    <n v="0.36884913542709874"/>
    <n v="0"/>
    <n v="0.67357076794513449"/>
    <n v="8.0693967965757949"/>
    <n v="19.796575063247129"/>
    <n v="8.1823994704151364"/>
    <n v="0"/>
    <n v="5.5738749668476038"/>
    <x v="1"/>
    <m/>
    <x v="0"/>
    <x v="0"/>
    <s v="MPR ISSUE"/>
    <x v="0"/>
    <s v="(05/03/2026 com ran 10h): 03.05.2026: FME Hermand activated is managing ETA=ASAP_x000a_03.05.2026: Need FME on the site to check MRBTS_1 &amp; MRBTS_2 status and interco with MPR..;..;(05/03/2026 ticket)..INC-20260503-00010825...Others Transmission equipement fault"/>
    <s v="EXN_160"/>
  </r>
  <r>
    <s v="KOUSSERI-Douane-MTN"/>
    <s v="EXN_246"/>
    <s v="EXTREME-NORD"/>
    <s v="MTN sharing"/>
    <m/>
    <s v="EXTREME-NORD"/>
    <s v="Kousseri"/>
    <s v="Huawei"/>
    <n v="16.611217408177886"/>
    <n v="11.780960982555868"/>
    <n v="12.691887607616863"/>
    <n v="11.596082560717742"/>
    <n v="13.690027765649926"/>
    <n v="13.326192167975048"/>
    <n v="10.481211815097321"/>
    <n v="12.864352814946081"/>
    <n v="7.0784215527647234"/>
    <n v="11.380117597372394"/>
    <n v="8.2046889134299565"/>
    <n v="11.59048234612608"/>
    <n v="8.4947586271840851"/>
    <n v="11.950394226571131"/>
    <n v="11.59048234612608"/>
    <n v="12.9258838351411"/>
    <n v="8.1269101368877941"/>
    <n v="6.4586169110785798"/>
    <n v="2.068270925506277"/>
    <n v="15.529850974632025"/>
    <n v="6.5835626123138716E-2"/>
    <n v="5.5432315164382349"/>
    <x v="1"/>
    <m/>
    <x v="10"/>
    <x v="7"/>
    <s v="no root cause"/>
    <x v="5"/>
    <s v=""/>
    <s v="EXN_246"/>
  </r>
  <r>
    <s v="Maroua-Meskin"/>
    <s v="EXN_233"/>
    <s v="Maroua"/>
    <s v="CAMUSAT"/>
    <s v="Bad Grid + GE"/>
    <s v="EXTREME-NORD"/>
    <s v="Maroua"/>
    <s v="Huawei"/>
    <n v="0"/>
    <n v="0.2134680523809116"/>
    <n v="1.1352740752155193"/>
    <n v="0"/>
    <n v="0"/>
    <n v="4.5824915176367531"/>
    <n v="3.0775854442932031"/>
    <n v="3.7086261853193045"/>
    <n v="4.904646537283874E-3"/>
    <n v="2.3917731777543776"/>
    <n v="10.661221260554802"/>
    <n v="10.238298048414391"/>
    <n v="0"/>
    <n v="0"/>
    <n v="10.238298048414391"/>
    <n v="0.36517322854868117"/>
    <n v="1.9018970816104646"/>
    <n v="0.3330700875773685"/>
    <n v="5.1194701229771908"/>
    <n v="6.5272975169238823"/>
    <n v="4.7979636305533129"/>
    <n v="5.4244320597660609"/>
    <x v="0"/>
    <m/>
    <x v="4"/>
    <x v="1"/>
    <s v="AKTIVCO Defaut GE &amp; Power Cabinet"/>
    <x v="1"/>
    <s v="(05/03/2026 top offenders): 04.05.26: Power alarms; Camusat feedback awaiting - Escalated to L2"/>
    <s v="EXN_233"/>
  </r>
  <r>
    <s v="Meskin-MTN-IHS"/>
    <s v="EXN_157"/>
    <s v="EXTREME-NORD"/>
    <s v="IHS"/>
    <s v="Grid-Gen-Lithium"/>
    <s v="EXTREME-NORD"/>
    <s v="Maroua"/>
    <s v="Huawei"/>
    <n v="0.56679878892684188"/>
    <n v="0.28436248869256037"/>
    <n v="1.7647453293496902"/>
    <n v="0"/>
    <n v="0"/>
    <n v="0"/>
    <n v="0"/>
    <n v="1.0712639791343852"/>
    <n v="0"/>
    <n v="0"/>
    <n v="0.66358975895534955"/>
    <n v="0"/>
    <n v="0"/>
    <n v="0"/>
    <n v="0"/>
    <n v="1.0494338432738926"/>
    <n v="2.2290102530298235"/>
    <n v="0.27109319042441782"/>
    <n v="5.1107274318669598"/>
    <n v="6.5253318474997526"/>
    <n v="4.4453582771353579"/>
    <n v="5.2386440489337467"/>
    <x v="1"/>
    <m/>
    <x v="10"/>
    <x v="7"/>
    <s v="no root cause"/>
    <x v="5"/>
    <s v=""/>
    <s v="EXN_157"/>
  </r>
  <r>
    <s v="Ndjokloumbe-IHS"/>
    <s v="LIT_500"/>
    <s v="LITTORAL"/>
    <s v="IHS"/>
    <s v="Hybrid-Gen"/>
    <s v="LITTORAL"/>
    <s v="Ndjokloumbe"/>
    <s v="NOKIA"/>
    <n v="0"/>
    <n v="0"/>
    <n v="0"/>
    <n v="0"/>
    <n v="3.1407109232144901"/>
    <n v="1.0531151735374513"/>
    <n v="6.2353738111532296E-2"/>
    <n v="3.6060977227545345E-2"/>
    <n v="0.20585205939642395"/>
    <n v="6.482468978853726"/>
    <n v="5.5979681424939098"/>
    <n v="54411.302426997456"/>
    <n v="4.7922494416687869"/>
    <n v="4.9152397026425287"/>
    <n v="4.7076045920332836"/>
    <n v="4.9729216747089708"/>
    <n v="5.0760059697574142"/>
    <n v="4.7777321199772844"/>
    <n v="32.370313417982565"/>
    <n v="1.7909878691147769"/>
    <n v="0"/>
    <n v="5.2237330481697963"/>
    <x v="0"/>
    <m/>
    <x v="6"/>
    <x v="1"/>
    <s v="Defaut GE &amp; Power Cabinet"/>
    <x v="1"/>
    <s v="(05/04/2026 BOTX): Power issue on site  || ((05/03/2026 ticket)..INC-20260503-00017179...Others Transmission equipement fault"/>
    <s v="LIT_500"/>
  </r>
  <r>
    <s v="Garoua-Ouro-Lawan-II"/>
    <s v="NRD_146"/>
    <s v="Garoua"/>
    <s v="CAMUSAT"/>
    <s v="Hybrid Solar - S3"/>
    <s v="NORD"/>
    <s v="Garoua"/>
    <s v="Huawei"/>
    <n v="0"/>
    <n v="0"/>
    <n v="4.2541298907351761"/>
    <n v="0"/>
    <n v="0"/>
    <n v="0"/>
    <n v="0"/>
    <n v="0"/>
    <n v="0.87926936104761821"/>
    <n v="7.6676568702148487"/>
    <n v="0"/>
    <n v="0"/>
    <n v="0"/>
    <n v="3.4559923009533917"/>
    <n v="0"/>
    <n v="0"/>
    <n v="1.6338536895783218"/>
    <n v="0.8021326473248811"/>
    <n v="4.0928283954613942"/>
    <n v="5.21646164203311"/>
    <n v="5.5250625455548317"/>
    <n v="5.2169387586214757"/>
    <x v="0"/>
    <m/>
    <x v="4"/>
    <x v="1"/>
    <s v="AKTIVCO Defaut GE &amp; Power Cabinet"/>
    <x v="1"/>
    <s v="(05/04/2026 BOTX): Power issue on site  || ("/>
    <s v="NRD_146"/>
  </r>
  <r>
    <s v="Korek-Djarengol-II"/>
    <s v="EXN_235"/>
    <s v="Maroua"/>
    <s v="CAMUSAT"/>
    <s v="Bad Grid + GE"/>
    <s v="EXTREME-NORD"/>
    <s v="Maroua"/>
    <s v="Huawei"/>
    <n v="6.8181185847223293"/>
    <n v="8.7211927815017418"/>
    <n v="4.1585517060322506"/>
    <n v="3.7943772418693444"/>
    <n v="2.4318664338118841"/>
    <n v="4.2425014196722337"/>
    <n v="15.466383730984241"/>
    <n v="4.9824074787477199"/>
    <n v="3.6785205731195405"/>
    <n v="4.2763702333969684"/>
    <n v="2.6707316377167678"/>
    <n v="4.6416326373372367"/>
    <n v="2.6380221040826632"/>
    <n v="12.469680366860427"/>
    <n v="4.6416326373372367"/>
    <n v="3.5826213570069032"/>
    <n v="6.9608705515747653"/>
    <n v="3.4213744139393265"/>
    <n v="8.2980628194829116"/>
    <n v="10.656903346015618"/>
    <n v="0.86988527295689988"/>
    <n v="5.2162431905670976"/>
    <x v="0"/>
    <m/>
    <x v="4"/>
    <x v="1"/>
    <s v="AKTIVCO Defaut GE &amp; Power Cabinet"/>
    <x v="1"/>
    <s v="(05/04/2026 BOTX): Power issue on site  || ("/>
    <s v="EXN_235"/>
  </r>
  <r>
    <s v="Garoua-Sabongari-Lainde-IHS"/>
    <s v="NRD_083"/>
    <s v="Garoua"/>
    <s v="IHS"/>
    <s v="Grid-Gen"/>
    <s v="NORD"/>
    <s v="Garoua"/>
    <s v="Huawei"/>
    <n v="3.910965148830162"/>
    <n v="17.69355697094737"/>
    <n v="13.9381137050449"/>
    <n v="0"/>
    <n v="0"/>
    <n v="0"/>
    <n v="0"/>
    <n v="0.54165132849931374"/>
    <n v="0.8795368872223791"/>
    <n v="7.612653488683998"/>
    <n v="2.8418592141721817"/>
    <n v="0"/>
    <n v="0"/>
    <n v="3.8896700653191911"/>
    <n v="0"/>
    <n v="0"/>
    <n v="1.6484962888769039"/>
    <n v="0.8032919274155117"/>
    <n v="4.0909549616520584"/>
    <n v="5.21646164203311"/>
    <n v="5.4238295827888638"/>
    <n v="5.1638794006272244"/>
    <x v="0"/>
    <m/>
    <x v="6"/>
    <x v="1"/>
    <s v="Defaut GE &amp; Power Cabinet"/>
    <x v="1"/>
    <s v="(05/04/2026 BOTX): Power issue on site  || ("/>
    <s v="NRD_083"/>
  </r>
  <r>
    <s v="Ouro-Kessoun"/>
    <s v="NRD_040"/>
    <s v="Garoua"/>
    <s v="IHS"/>
    <s v="Grid-Gen"/>
    <s v="NORD"/>
    <s v="Garoua"/>
    <s v="Huawei"/>
    <n v="4.2620665005864176"/>
    <n v="6.134892404539527"/>
    <n v="6.044325876843792"/>
    <n v="0"/>
    <n v="2.660405127370995"/>
    <n v="2.2338435592538373"/>
    <n v="3.2214610210796359"/>
    <n v="2.97877911041483"/>
    <n v="0.6498032434160026"/>
    <n v="3.7279772452936788"/>
    <n v="0.52265697009128709"/>
    <n v="3.1681698070672568"/>
    <n v="7.6166307111487788"/>
    <n v="3.7337736457468331"/>
    <n v="3.1681698070672564"/>
    <n v="1.4060105640735892"/>
    <n v="3.9464747897600962"/>
    <n v="1.1821981662685876"/>
    <n v="4.1921203873561703"/>
    <n v="5.3579898405703963"/>
    <n v="4.4132099713921118"/>
    <n v="4.6988118984228082"/>
    <x v="0"/>
    <m/>
    <x v="6"/>
    <x v="1"/>
    <s v="Defaut GE &amp; Power Cabinet"/>
    <x v="1"/>
    <s v="(hourly IHS): 03/05/2026 17:49 0:21:51 46.7V Rectifiers hanging due to PWC overload // Franklin informed..;..;(05/03/2026 com ran 17h): Power status check Ongoing"/>
    <s v="NRD_040"/>
  </r>
  <r>
    <s v="Makor"/>
    <s v="ADM_015"/>
    <s v="ADAMAOUA"/>
    <s v="CAMUSAT"/>
    <s v="Hybrid Solar - S3"/>
    <s v="ADAMAOUA"/>
    <s v="Makor"/>
    <s v="NOKIA"/>
    <n v="2.485297144449479E-2"/>
    <n v="4.9781292092498194E-2"/>
    <n v="5.2619571264475307E-3"/>
    <n v="4.6434926596300448E-2"/>
    <n v="1.2932677036542007E-2"/>
    <n v="0"/>
    <n v="4.6962133582099601E-2"/>
    <n v="8.7426465248208393E-2"/>
    <n v="9.6417707710545517E-2"/>
    <n v="1.8532741823156521E-2"/>
    <n v="0.20802998515092078"/>
    <n v="332824.38741043222"/>
    <n v="1.4270540178252754E-3"/>
    <n v="1.1294070312528155"/>
    <n v="3.4965916285194933"/>
    <n v="4.1919711773619811E-3"/>
    <n v="4.6336834168871237E-2"/>
    <n v="1.5875612588393706"/>
    <n v="32.363569056268958"/>
    <n v="0.21040410690964267"/>
    <n v="1.2312117093160326E-3"/>
    <n v="4.6927918173086463"/>
    <x v="0"/>
    <m/>
    <x v="2"/>
    <x v="2"/>
    <s v="BSS Hardware issue"/>
    <x v="0"/>
    <s v="(05/03/2026 cell nokia): 03/05/2026 : Need BO RAN analysis || Closed after reset but power check needed"/>
    <s v="ADM_015"/>
  </r>
  <r>
    <s v="Mansouen"/>
    <s v="OST_293"/>
    <s v="OUEST"/>
    <s v="CAMUSAT"/>
    <s v="Hybrid Solar - S3"/>
    <s v="OUEST"/>
    <s v="Mansouen"/>
    <s v="NOKIA"/>
    <n v="0"/>
    <n v="1.7653738154006539E-2"/>
    <n v="1.5287085150800165E-2"/>
    <n v="2.1402093980876723E-3"/>
    <n v="7.7001549363382169E-3"/>
    <n v="1.4621774840049048E-2"/>
    <n v="2.5434047793585598E-2"/>
    <n v="9.9746256518421436E-3"/>
    <n v="1.0953550361888461E-2"/>
    <n v="5.941692894959323E-3"/>
    <n v="9.7063063960668064E-2"/>
    <n v="54405.026766314819"/>
    <n v="4.6782552326955162"/>
    <n v="4.626811687255481"/>
    <n v="4.6213541532903575"/>
    <n v="4.9373739059962958"/>
    <n v="4.6267403469422108"/>
    <n v="4.7669775677518951"/>
    <n v="32.364318429792689"/>
    <n v="0.17691024817160883"/>
    <n v="0"/>
    <n v="4.6810124902620469"/>
    <x v="0"/>
    <m/>
    <x v="10"/>
    <x v="7"/>
    <s v="no root cause"/>
    <x v="5"/>
    <s v=""/>
    <s v="OST_293"/>
  </r>
  <r>
    <s v="Sanguere-Paul-MTN"/>
    <s v="NRD_166"/>
    <s v="NORD"/>
    <s v="IHS"/>
    <s v="Grid-Gen"/>
    <s v="NORD"/>
    <s v="Garoua"/>
    <s v="Huawei"/>
    <n v="0"/>
    <n v="0"/>
    <n v="9.7629218709425203E-2"/>
    <n v="7.0687014350817412"/>
    <n v="0"/>
    <n v="0"/>
    <n v="0"/>
    <n v="0"/>
    <n v="9.1048074810306107E-2"/>
    <n v="0.66121769353913606"/>
    <n v="0"/>
    <n v="3.0478008635031517"/>
    <n v="5.2663419255606625"/>
    <n v="2.2271554048848139"/>
    <n v="3.0478008635031522"/>
    <n v="1.8552048465755222"/>
    <n v="0"/>
    <n v="1.2399838200169504"/>
    <n v="3.1760947847599406"/>
    <n v="5.4103191482127491"/>
    <n v="4.6235419717335668"/>
    <n v="4.6809768201054114"/>
    <x v="0"/>
    <m/>
    <x v="10"/>
    <x v="7"/>
    <s v="no root cause"/>
    <x v="5"/>
    <s v=""/>
    <s v="NRD_166"/>
  </r>
  <r>
    <s v="Bda-Mankon-Palace-IHS"/>
    <s v="NRO_059"/>
    <s v="NORD-OUEST"/>
    <s v="IHS"/>
    <s v="Grid-Gen"/>
    <s v="NORD-OUEST"/>
    <s v="Bamenda"/>
    <s v="Huawei"/>
    <n v="0"/>
    <n v="0"/>
    <n v="0.90241929270359811"/>
    <n v="1.4098629409901466"/>
    <n v="0"/>
    <n v="7.7582590680672185E-3"/>
    <n v="0"/>
    <n v="0"/>
    <n v="0"/>
    <n v="0"/>
    <n v="11.653386667351532"/>
    <n v="23.114261499345094"/>
    <n v="23.114261499345094"/>
    <n v="23.113993973170334"/>
    <n v="23.114261499345094"/>
    <n v="23.114261499345094"/>
    <n v="23.113993973170334"/>
    <n v="19.149987301424236"/>
    <n v="0"/>
    <n v="13.770311209033324"/>
    <n v="0"/>
    <n v="4.6228522998690194"/>
    <x v="0"/>
    <m/>
    <x v="10"/>
    <x v="7"/>
    <s v="no root cause"/>
    <x v="5"/>
    <s v=""/>
    <s v="NRO_059"/>
  </r>
  <r>
    <s v="Mbam"/>
    <s v="CTR_303"/>
    <s v="CENTRE"/>
    <s v="IHS"/>
    <s v="Hybrid-Gen"/>
    <s v="CENTRE"/>
    <s v="Mbam"/>
    <s v="NOKIA"/>
    <n v="1.2484554822176806E-3"/>
    <n v="0"/>
    <n v="0"/>
    <n v="0"/>
    <n v="4.4924352663456109"/>
    <n v="9.2966357389406529"/>
    <n v="9.2964734190981293"/>
    <n v="9.29679805878318"/>
    <n v="9.2964734190981293"/>
    <n v="9.2967439521690061"/>
    <n v="9.2967439521690061"/>
    <n v="17403.285923414747"/>
    <n v="4.6228522998690194"/>
    <n v="4.6228522998690194"/>
    <n v="4.6228522998690194"/>
    <n v="4.6228522998690194"/>
    <n v="4.6228522998690194"/>
    <n v="4.6228522998690194"/>
    <n v="0"/>
    <n v="13.770311209033324"/>
    <n v="0"/>
    <n v="4.6228522998690194"/>
    <x v="0"/>
    <m/>
    <x v="7"/>
    <x v="4"/>
    <s v="Warehouse HUAWEI"/>
    <x v="3"/>
    <s v="(05/03/2026 com ran 17h): 01.05.2026: Toujours en attente de la livraison de la spare(FSMF) Par ESICO_x000a_30/04/2026  Spare FSMF Faulty Commande passe au WH de Garoua et Expediee a Ngaoundere Nouvelle ETD communiques par le SPM 30.04.2026 ESCALADE FM THEOPHILE_x000a_29/04/2026 Spare FSMF Faulty Commande passe au WH de Garoua et Expediee a Ngaoundere Nouvelle ETD communiques par le SPM 29.04.2026 ESCALADE FM THEOPHILE_x000a_28.04.2026: Spare FSMF Faulty Commande passee au WH de Garoua et Expediee a Ngaoundere Nouvelle ETD communiques par le SPM 28.04.2026_x000a_27/04/2026 Relance SPMS en attente de retour _x000a_26/04/2026 Apres conf call effectuer avec THEO et Kingsley. Les spare seront expediee par ESICO ce Jours  De Garoua pour Ngaoundere ETD=26.04.2025_x000a_25/04/2026 Apres conf call effectuer avec THEO et Kingsley. Les spare seront expediee par ESICO ce Jours  De Garoua pour Ngaoundere ETD=25.04.2025_x000a_24.04.2026: Apres conf call effectuer avec THEO et Kingsley. Les spare seront expediee par ESICO ce Jours  De Garoua pour Ngaoundere ETD=24.04.2025_x000a_22.04.2026: Apres conf call effectuer avec THEO et Kingsley. Les spare seront expediee par ESICO ce Jours  De Garoua pour Ngaoundere ETD=23.04.2025_x000a_19.04.26; FSMF expédié de Garoua pour Ngaoundéré mais pas encore reçu, escalade faite à M. Théo et à M. Essode_x000a_18.04.26; En attente du FSMF ce jour à Tibati_x000a_17/04/2026  FSMF FAULTY expedition de Garoua vers NGAOUNDERE ETD=16/04/2026 et expedition a TIBATI ETD=17/04/2026 _x000a_16/04/2026 FSMF FAULTY expedition de Garoua vers NGAOUNDERE ETD=16/04/2026 et expedition a TIBATI ETD=17/04/2026 _x000a_15/04/2026 fme wili active eta asap _x000a_besoin d'un fme sur site pour verifier l'interco entr ele MPR et la BTS S1P1 ..;..;(05/03/2026 com ran 10h): 01.05.2026: Toujours en attente de la livraison de la spare(FSMF) Par ESICO_x000a_30/04/2026  Spare FSMF Faulty Commande passe au WH de Garoua et Expediee a Ngaoundere Nouvelle ETD communiques par le SPM 30.04.2026 ESCALADE FM THEOPHILE_x000a_29/04/2026 Spare FSMF Faulty Commande passe au WH de Garoua et Expediee a Ngaoundere Nouvelle ETD communiques par le SPM 29.04.2026 ESCALADE FM THEOPHILE_x000a_28.04.2026: Spare FSMF Faulty Commande passee au WH de Garoua et Expediee a Ngaoundere Nouvelle ETD communiques par le SPM 28.04.2026_x000a_27/04/2026 Relance SPMS en attente de retour _x000a_26/04/2026 Apres conf call effectuer avec THEO et Kingsley. Les spare seront expediee par ESICO ce Jours  De Garoua pour Ngaoundere ETD=26.04.2025_x000a_25/04/2026 Apres conf call effectuer avec THEO et Kingsley. Les spare seront expediee par ESICO ce Jours  De Garoua pour Ngaoundere ETD=25.04.2025_x000a_24.04.2026: Apres conf call effectuer avec THEO et Kingsley. Les spare seront expediee par ESICO ce Jours  De Garoua pour Ngaoundere ETD=24.04.2025_x000a_22.04.2026: Apres conf call effectuer avec THEO et Kingsley. Les spare seront expediee par ESICO ce Jours  De Garoua pour Ngaoundere ETD=23.04.2025_x000a_19.04.26; FSMF expédié de Garoua pour Ngaoundéré mais pas encore reçu, escalade faite à M. Théo et à M. Essode_x000a_18.04.26; En attente du FSMF ce jour à Tibati_x000a_17/04/2026  FSMF FAULTY expedition de Garoua vers NGAOUNDERE ETD=16/04/2026 et expedition a TIBATI ETD=17/04/2026 _x000a_16/04/2026 FSMF FAULTY expedition de Garoua vers NGAOUNDERE ETD=16/04/2026 et expedition a TIBATI ETD=17/04/2026 _x000a_15/04/2026 fme wili active eta asap _x000a_besoin d'un fme sur site pour verifier l'interco entr ele MPR et la BTS S1P1 "/>
    <s v="CTR_303"/>
  </r>
  <r>
    <s v="BTS-Mobile-Krystal-Palace"/>
    <s v="LIT_756"/>
    <s v="Douala"/>
    <s v="CAMUSAT"/>
    <s v="Good Grid + GE"/>
    <s v="LITTORAL"/>
    <s v="Douala"/>
    <s v="ZTE"/>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10.790978741771879"/>
    <n v="9.1802074726888829"/>
    <n v="0"/>
    <n v="4.6228522998690194"/>
    <x v="0"/>
    <m/>
    <x v="10"/>
    <x v="7"/>
    <s v="no root cause"/>
    <x v="5"/>
    <s v=""/>
    <s v="LIT_756"/>
  </r>
  <r>
    <s v="Kossehone"/>
    <s v="EXN_243"/>
    <s v="EXTREME-NORD"/>
    <s v="CAMUSAT"/>
    <s v="Bad Grid + GE"/>
    <s v="EXTREME-NORD"/>
    <s v="KOSSEHONE"/>
    <s v="NOKIA"/>
    <n v="0"/>
    <n v="0"/>
    <n v="0"/>
    <n v="0"/>
    <n v="4.6228522998690194"/>
    <n v="4.6228522998690194"/>
    <n v="4.6228522998690194"/>
    <n v="4.6228522998690194"/>
    <n v="4.6228522998690194"/>
    <n v="4.6228522998690194"/>
    <n v="4.6228522998690194"/>
    <n v="17402.278788812699"/>
    <n v="4.6228522998690194"/>
    <n v="4.6228522998690194"/>
    <n v="4.6228522998690194"/>
    <n v="4.6228522998690194"/>
    <n v="4.6228522998690194"/>
    <n v="4.6228522998690194"/>
    <n v="0"/>
    <n v="13.770311209033324"/>
    <n v="0"/>
    <n v="4.6228522998690194"/>
    <x v="1"/>
    <m/>
    <x v="10"/>
    <x v="7"/>
    <s v="no root cause"/>
    <x v="5"/>
    <s v=""/>
    <s v="EXN_243"/>
  </r>
  <r>
    <s v="Balikumbat-Ville"/>
    <s v="NRO_033"/>
    <s v="NORD-OUEST"/>
    <s v="IHS"/>
    <s v="Grid-Gen"/>
    <s v="NORD-OUEST"/>
    <s v="Balikumbat"/>
    <s v="NOKIA"/>
    <n v="6.0567677532032418"/>
    <n v="9.2963652058697779"/>
    <n v="7.4578364085822493"/>
    <n v="4.7116178291340596"/>
    <n v="5.9188319581324889"/>
    <n v="8.5281234267335648"/>
    <n v="3.1189260445464009"/>
    <n v="9.8552030261675388E-2"/>
    <n v="0.66979156685328534"/>
    <n v="4.7055615997709577E-2"/>
    <n v="4.9159349021223298"/>
    <n v="17649.615763926344"/>
    <n v="4.6228522998690194"/>
    <n v="4.6228522998690194"/>
    <n v="3.641833817020657"/>
    <n v="2.4199347664175468"/>
    <n v="2.5687684949762146"/>
    <n v="4.6969213801211644"/>
    <n v="0"/>
    <n v="13.770311209033324"/>
    <n v="0"/>
    <n v="4.6228522998690194"/>
    <x v="1"/>
    <m/>
    <x v="8"/>
    <x v="5"/>
    <s v="ACCESS-ISSUE"/>
    <x v="4"/>
    <s v="(05/03/2026 cell nokia): 02/04/2026 : access issue || Feedback RM : Intervention planned on 03.05.2026_x000a_30/04/2026 : Plan on 03.05.2026|| Feedback RM : Plan for 02/05/2026_x000a_29|04|2026 : Check and renplace ABIA  || 29/04/2026 : Escalade faite au RM : en attente de son feedback "/>
    <s v="NRO_033"/>
  </r>
  <r>
    <s v="Mvam-Yetom"/>
    <s v="CTR_860"/>
    <s v="CENTRE"/>
    <s v="ESCO"/>
    <s v="Hybrid Solar - S2"/>
    <s v="CTR"/>
    <s v="Mvam-Yetom"/>
    <s v="NOKIA"/>
    <n v="10.054175537599367"/>
    <n v="2.3017879346523182"/>
    <n v="0.48469966706824119"/>
    <n v="5.6279259827789554"/>
    <n v="7.4110105019318482"/>
    <n v="5.2911462261585234"/>
    <n v="5.4345733998050418"/>
    <n v="2.5959144864739967"/>
    <n v="5.6154106077581131E-2"/>
    <n v="0"/>
    <n v="0.7787178519108946"/>
    <n v="292283.29575468064"/>
    <n v="6.7847277896314813"/>
    <s v=""/>
    <n v="5.8057734727740131"/>
    <n v="4.6215681742301671"/>
    <n v="4.6216216794651199"/>
    <n v="4.6214076585253103"/>
    <n v="32.365442490078294"/>
    <n v="0"/>
    <n v="0"/>
    <n v="4.6217821951699758"/>
    <x v="0"/>
    <m/>
    <x v="7"/>
    <x v="4"/>
    <s v="SPARE-ISSUE"/>
    <x v="3"/>
    <s v="(05/03/2026 com ran 17h): 29/04/2026 ODU UBT-T 3DB29211ACAA02 pas disponible au WH Huawei point transmis a OCM _x000a_28.04.2026: Spare pas disponible dans les WH Afro Commande effectuee au SPM. Update dans 20 minutes_x000a_27/04/2026 ODU UBT-T 3DB29211ACAA02 faulty commande en cours _x000a_24/04/2026 Besoin d'un fme sur biba pour verifier le status de L ODU 5/1 ..;..;(05/03/2026 com ran 10h): 29/04/2026 ODU UBT-T 3DB29211ACAA02 pas disponible au WH Huawei point transmis a OCM _x000a_28.04.2026: Spare pas disponible dans les WH Afro Commande effectuee au SPM. Update dans 20 minutes_x000a_27/04/2026 ODU UBT-T 3DB29211ACAA02 faulty commande en cours _x000a_24/04/2026 Besoin d'un fme sur biba pour verifier le status de L ODU 5/1 "/>
    <s v="CTR_860"/>
  </r>
  <r>
    <s v="Nkolmeyang-IHS"/>
    <s v="CTR_442"/>
    <s v="CENTRE"/>
    <s v="IHS"/>
    <s v="Grid-Gen"/>
    <s v="CENTRE"/>
    <s v="Nkolmeyang"/>
    <s v="NOKIA"/>
    <n v="0"/>
    <n v="0"/>
    <n v="0"/>
    <n v="0"/>
    <n v="0"/>
    <n v="0"/>
    <n v="0"/>
    <n v="0"/>
    <n v="1.4814390961181438"/>
    <n v="4.6738916522999867"/>
    <n v="4.6738916522999867"/>
    <n v="0"/>
    <n v="0"/>
    <n v="0"/>
    <n v="0"/>
    <n v="0"/>
    <n v="0"/>
    <n v="4.6214076585253103"/>
    <n v="32.365442490078294"/>
    <n v="0"/>
    <n v="0"/>
    <n v="4.6217821951699758"/>
    <x v="0"/>
    <m/>
    <x v="9"/>
    <x v="6"/>
    <s v="Sites strategiques, MLL, Pylone, etc."/>
    <x v="1"/>
    <s v="(05/03/2026 com ran 17h): 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05/03/2026 com ran 10h): 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s v="CTR_442"/>
  </r>
  <r>
    <s v="Bamenyam"/>
    <s v="OST_186"/>
    <s v="NORD-OUEST"/>
    <s v="IHS"/>
    <s v="Grid-Gen"/>
    <s v="OUEST"/>
    <s v="Bamenyam"/>
    <s v="NOKIA"/>
    <n v="4.6736211192291091"/>
    <n v="6.5919781292260078"/>
    <n v="16.29830935505376"/>
    <n v="4.6735670126149351"/>
    <n v="4.6735129060007585"/>
    <n v="4.6736211192291091"/>
    <n v="4.6735129060007585"/>
    <n v="6.6716553003860462"/>
    <n v="4.6798443588034342"/>
    <n v="5.3655007513508242"/>
    <n v="4.7597135995885358"/>
    <n v="89212.860520841365"/>
    <n v="4.6735670126149351"/>
    <n v="4.6214611637602614"/>
    <n v="4.6215681742301671"/>
    <n v="4.6215146689952142"/>
    <n v="4.6216216794651199"/>
    <n v="4.621675184700071"/>
    <n v="32.364693116554562"/>
    <n v="0"/>
    <n v="0"/>
    <n v="4.621675184700071"/>
    <x v="0"/>
    <m/>
    <x v="10"/>
    <x v="7"/>
    <s v="no root cause"/>
    <x v="5"/>
    <s v=""/>
    <s v="OST_186"/>
  </r>
  <r>
    <s v="Bonendale-II"/>
    <s v="LIT_641"/>
    <s v="Douala"/>
    <s v="CAMUSAT"/>
    <s v="Good Grid + GE"/>
    <s v="LITTORAL"/>
    <s v="Douala"/>
    <s v="ZTE"/>
    <n v="4.8062682452851195"/>
    <n v="1.6006091035946957"/>
    <n v="1.8972242910913073"/>
    <n v="13.469211661002245"/>
    <n v="0"/>
    <n v="2.1497333299089982"/>
    <n v="0"/>
    <n v="0"/>
    <n v="4.8546191426035792"/>
    <n v="0"/>
    <n v="0.38256242990814188"/>
    <n v="0"/>
    <n v="5.5504190530001463"/>
    <n v="1.2306204039001676E-3"/>
    <n v="0"/>
    <n v="1.8852747886186516"/>
    <n v="0"/>
    <n v="9.9343169735726935"/>
    <n v="3.8860013029107665"/>
    <n v="3.3648010445036065"/>
    <n v="5.5404526919212831"/>
    <n v="4.5738058344961816"/>
    <x v="0"/>
    <m/>
    <x v="10"/>
    <x v="7"/>
    <s v="no root cause"/>
    <x v="5"/>
    <s v="(05/03/2026 com ran 10h): Power status check Ongoing..;..;(05/03/2026 ticket)..INC-20260503-00004422...Others Transmission equipement fault"/>
    <s v="LIT_641"/>
  </r>
  <r>
    <s v="Garoua-Rte-Gashiga"/>
    <s v="NRD_159"/>
    <s v="Garoua"/>
    <s v="CAMUSAT"/>
    <s v="Medium Grid + Solar + GE"/>
    <s v="NORD"/>
    <s v="Garoua"/>
    <s v="Huawei"/>
    <n v="2.4077355728484478E-3"/>
    <n v="0"/>
    <n v="0"/>
    <n v="0"/>
    <n v="0"/>
    <n v="0"/>
    <n v="0"/>
    <n v="0"/>
    <n v="0"/>
    <n v="0"/>
    <n v="0"/>
    <n v="0.27822722175137615"/>
    <n v="2.8265923871324907"/>
    <n v="6.0747881906099019"/>
    <n v="0.27822722175137615"/>
    <n v="8.5608375923500336E-3"/>
    <n v="0"/>
    <n v="0"/>
    <n v="6.2572689231802219"/>
    <n v="10.671513051194957"/>
    <n v="0.14005033193467684"/>
    <n v="4.5491220861049042"/>
    <x v="0"/>
    <m/>
    <x v="10"/>
    <x v="7"/>
    <s v="no root cause"/>
    <x v="5"/>
    <s v=""/>
    <s v="NRD_159"/>
  </r>
  <r>
    <s v="Edea-Ville"/>
    <s v="LIT_078"/>
    <s v="LITTORAL"/>
    <s v="IHS"/>
    <s v="Grid-Gen"/>
    <s v="LITTORAL"/>
    <s v="Edea"/>
    <s v="ZTE"/>
    <n v="8.7499250926710666"/>
    <n v="0"/>
    <n v="0"/>
    <n v="0"/>
    <n v="0"/>
    <n v="1.2380933017153068"/>
    <n v="0"/>
    <n v="1.9920355674265837"/>
    <n v="0"/>
    <n v="0"/>
    <n v="0"/>
    <n v="0"/>
    <n v="0"/>
    <n v="0"/>
    <n v="0"/>
    <n v="9.2183812597557893"/>
    <n v="0.1617819954170982"/>
    <n v="2.566111068306923"/>
    <n v="4.2252177179877624"/>
    <n v="1.8019875999197579"/>
    <n v="6.2966902840432777"/>
    <n v="4.4919606600976509"/>
    <x v="0"/>
    <m/>
    <x v="6"/>
    <x v="1"/>
    <s v="Defaut GE &amp; Power Cabinet"/>
    <x v="1"/>
    <s v="(hourly IHS): 03/05/2026 20:12 2:48:39 48.9V Grid bad voltage (Site unstable), // Awaitting Grid stabilized//Benoit informed..;..;(05/03/2026 ticket)..INC-20260503-00013612...Active: No power issue, site is on gen with Ubaie=54.2V, Njoya(699948062) from Huawei is informed, site impacted by Mbongo IHS...Active: No power issue, site is on gen with Ubaie=54.2V, Njoya(699948062) from Huawei is informed, site impacted by Mbongo IHS...Others Transmission equipement fault"/>
    <s v="LIT_078"/>
  </r>
  <r>
    <s v="LIT_825_Z_Camp-Bertaud"/>
    <s v="LIT_825"/>
    <s v="Douala"/>
    <s v="ESCO"/>
    <s v="Good Grid no GE - 8h"/>
    <s v="LIT"/>
    <s v="Douala"/>
    <s v="ZTE"/>
    <n v="2.0514085431451941"/>
    <n v="4.3494227141850201"/>
    <n v="3.3552776136950575"/>
    <n v="5.3995699605916112"/>
    <n v="1.4366333935445579"/>
    <n v="1.9831358633462026"/>
    <n v="10.605254784794813"/>
    <n v="13.871767213704187"/>
    <n v="4.3365636227181783"/>
    <n v="2.5675378745723121"/>
    <n v="4.6130251717161332"/>
    <n v="20.872980712432899"/>
    <n v="3.1427904906216027"/>
    <s v=""/>
    <n v="20.872980712432899"/>
    <n v="23.567950221583022"/>
    <n v="2.2602573102419004"/>
    <n v="5.6502776564992452"/>
    <n v="0.88913168591057878"/>
    <n v="1.1286130066539504"/>
    <n v="7.3024876495785422"/>
    <n v="4.3140200837249916"/>
    <x v="0"/>
    <m/>
    <x v="10"/>
    <x v="7"/>
    <s v="no root cause"/>
    <x v="5"/>
    <s v=""/>
    <s v="LIT_825"/>
  </r>
  <r>
    <s v="Darassalam-IHS"/>
    <s v="ADM_153"/>
    <s v="ADAMAOUA"/>
    <s v="IHS"/>
    <s v="Hybrid-Gen"/>
    <s v="ADAMAOUA"/>
    <s v="Darra Salam"/>
    <s v="NOKIA"/>
    <n v="0.27649081848810614"/>
    <n v="2.2719085220534017"/>
    <n v="0.44621611091087593"/>
    <n v="0.37922593606154065"/>
    <n v="0.32996865391192076"/>
    <n v="0"/>
    <n v="0.56594958975779408"/>
    <n v="0.22475855135002612"/>
    <n v="0.2176151035186159"/>
    <n v="0.18355084389427712"/>
    <n v="0"/>
    <n v="144802.32789520395"/>
    <n v="1.0637197410061265"/>
    <n v="2.1265190569459995"/>
    <n v="0.10154132564083075"/>
    <n v="1.8190219476978593"/>
    <n v="3.7759473006680375"/>
    <n v="4.5782289339188953"/>
    <n v="0"/>
    <n v="0"/>
    <n v="8.2524448840518261"/>
    <n v="4.3035555861943431"/>
    <x v="0"/>
    <m/>
    <x v="7"/>
    <x v="4"/>
    <s v="SPARE-ISSUE"/>
    <x v="3"/>
    <s v="(05/03/2026 com ran 17h): 01.05.2026: FSMF réçu faulty, 02 nouvelles pièces de rechange envoyées ETD 03/05/2026_x000a_01.05.2026 FME: En attente de la spare : système module faulty _x000a_01.05.2026: FME Willy activated is managing Update ASAP_x000a_01.05.2026: MRBTS_2 Down. Need FME on the site to check his status and interco with MPR(S1P2)..;..;(05/03/2026 com ran 10h): 01.05.2026: FSMF réçu faulty, 02 nouvelles pièces de rechange envoyées ETD 03/05/2026_x000a_01.05.2026 FME: En attente de la spare : système module faulty _x000a_01.05.2026: FME Willy activated is managing Update ASAP_x000a_01.05.2026: MRBTS_2 Down. Need FME on the site to check his status and interco with MPR(S1P2)..;..;(05/03/2026 ticket)..INC-20260503-00013684"/>
    <s v="ADM_153"/>
  </r>
  <r>
    <s v="Maroua-Makabaye"/>
    <s v="EXN_234"/>
    <s v="Maroua"/>
    <s v="CAMUSAT"/>
    <s v="Medium Grid + GE"/>
    <s v="EXTREME-NORD"/>
    <s v="Maroua"/>
    <s v="Huawei"/>
    <n v="0"/>
    <n v="0"/>
    <n v="0"/>
    <n v="0"/>
    <n v="1.7600547037522152"/>
    <n v="0"/>
    <n v="3.4978155596076856"/>
    <n v="0"/>
    <n v="3.027504544377956"/>
    <n v="0"/>
    <n v="1.1536977111173892"/>
    <n v="0"/>
    <n v="0"/>
    <n v="0"/>
    <n v="0"/>
    <n v="8.4142332485810414"/>
    <n v="0"/>
    <n v="0"/>
    <n v="7.3557256133872091"/>
    <n v="9.3876652862354657"/>
    <n v="4.6341440725637881E-2"/>
    <n v="4.2261109826985468"/>
    <x v="0"/>
    <m/>
    <x v="10"/>
    <x v="7"/>
    <s v="no root cause"/>
    <x v="5"/>
    <s v="(05/03/2026 com ran 10h): Power status check Ongoing"/>
    <s v="EXN_234"/>
  </r>
  <r>
    <s v="Oku"/>
    <s v="NRO_013"/>
    <s v="NORD-OUEST"/>
    <s v="IHS"/>
    <s v="Grid-Gen"/>
    <s v="NORD-OUEST"/>
    <s v="Oku"/>
    <s v="NOKIA"/>
    <n v="6.1570009186477499"/>
    <n v="7.1957021551723663"/>
    <n v="4.5887275691186025"/>
    <n v="2.0148466325945331"/>
    <n v="8.9825429804243786"/>
    <n v="2.0530382995921328"/>
    <n v="1.986435352834921"/>
    <n v="7.5396086020115725"/>
    <n v="8.269062262023926"/>
    <n v="6.0418788316995933"/>
    <n v="10.486748758366844"/>
    <n v="206811.76782580407"/>
    <n v="2.4907775035781228"/>
    <n v="5.8214409031112941"/>
    <n v="2.6812912696673381"/>
    <n v="2.1310064976757328"/>
    <n v="2.1395628069527834"/>
    <n v="2.1688703689435638"/>
    <n v="5.8807087275038068"/>
    <n v="3.747575320202237"/>
    <n v="3.9135118835910658"/>
    <n v="4.1387205927759076"/>
    <x v="1"/>
    <m/>
    <x v="10"/>
    <x v="7"/>
    <s v="no root cause"/>
    <x v="5"/>
    <s v="(hourly IHS): 03/05/2026 10:15 3:44:43 52.8V Team is on site for PM // End of work..;..;(05/03/2026 com ran 10h): 03.05.2026 IHS: FME Kelvin is managing with level 0..;..;(05/03/2026 ticket)..INC-20260503-00007696...2026-05-04 02:17:03... BO TX Analyse en cours_x000a_ACTIVE//No power issue site on Grid Ubaie=54.5V/Brice TSSGUE informed by SMS...impacté par Madagascar....user:OCM_NOC.IHS"/>
    <s v="NRO_013"/>
  </r>
  <r>
    <s v="Ndobo-Rail"/>
    <s v="LIT_260"/>
    <s v="Douala"/>
    <s v="IHS"/>
    <s v="Grid-Gen"/>
    <s v="LITTORAL"/>
    <s v="Douala"/>
    <s v="ZTE"/>
    <n v="1.0565143693658992"/>
    <n v="0"/>
    <n v="0"/>
    <n v="0"/>
    <n v="0"/>
    <n v="0"/>
    <n v="0"/>
    <n v="0"/>
    <n v="0"/>
    <n v="0"/>
    <n v="4.2248625272163292"/>
    <n v="0.7668548624130721"/>
    <n v="2.0389596584796528"/>
    <n v="2.0869360191534465"/>
    <n v="0.7668548624130721"/>
    <n v="0"/>
    <n v="0"/>
    <n v="1.9925884548544233"/>
    <n v="3.1292589395265558"/>
    <n v="2.6689540683619466"/>
    <n v="5.2757079740931179"/>
    <n v="4.0940778979148664"/>
    <x v="0"/>
    <m/>
    <x v="6"/>
    <x v="1"/>
    <s v="Defaut GE &amp; Power Cabinet"/>
    <x v="1"/>
    <s v="(hourly IHS): 03/05/2026 13:35 0:24:07 48.2V fme is on the way ETA=02:10 PM..;..;(05/03/2026 ticket)..INC-20260503-00007805"/>
    <s v="LIT_260"/>
  </r>
  <r>
    <s v="Sangmelima-Chateau"/>
    <s v="SUD_260"/>
    <s v="CENTRE"/>
    <s v="CAMUSAT"/>
    <s v="Good Grid + GE"/>
    <s v="SUD"/>
    <s v="Sangmelima"/>
    <s v="ZTE"/>
    <n v="0"/>
    <n v="0"/>
    <n v="0"/>
    <n v="0"/>
    <n v="0"/>
    <n v="0"/>
    <n v="0.34551897224291145"/>
    <n v="1.9575425259607395"/>
    <n v="0"/>
    <n v="0"/>
    <n v="0"/>
    <n v="5.9176789857120611E-2"/>
    <n v="0"/>
    <n v="3.3609134984433542"/>
    <n v="5.9176789857120611E-2"/>
    <n v="0"/>
    <n v="3.1815282807269858"/>
    <n v="0"/>
    <n v="2.307071288402895"/>
    <n v="4.0111344016374764"/>
    <n v="4.4731973418960003"/>
    <n v="4.0087548832444426"/>
    <x v="0"/>
    <m/>
    <x v="10"/>
    <x v="7"/>
    <s v="no root cause"/>
    <x v="5"/>
    <s v="(05/03/2026 ticket)..INC-20260503-00014968"/>
    <s v="SUD_260"/>
  </r>
  <r>
    <s v="Mbiame"/>
    <s v="NRO_236"/>
    <s v="NORD-OUEST"/>
    <s v="IHS"/>
    <s v="Grid-Gen"/>
    <s v="NORD-OUEST"/>
    <s v="Mbiame"/>
    <s v="NOKIA"/>
    <n v="0.5248004569088297"/>
    <n v="2.0325355854917819"/>
    <n v="0.59621394382251836"/>
    <n v="1.0701046990435794E-3"/>
    <n v="3.1207304994479714"/>
    <n v="1.3376308738047311E-3"/>
    <n v="2.8536125307832214E-3"/>
    <n v="8.0257852428294147E-4"/>
    <n v="1.0185477498304234"/>
    <n v="2.050534988249114"/>
    <n v="3.8922067393221571"/>
    <n v="17403.285923414747"/>
    <n v="5.0829973204579446E-3"/>
    <n v="1.8419712184640149"/>
    <n v="4.0128926214141923E-3"/>
    <n v="8.9175391586982064E-4"/>
    <n v="1.4446413437090716E-2"/>
    <n v="9.5078802510037641E-2"/>
    <n v="18.64004192495074"/>
    <n v="3.9831368938938017"/>
    <n v="0"/>
    <n v="3.9989812603265102"/>
    <x v="1"/>
    <m/>
    <x v="6"/>
    <x v="1"/>
    <s v="Defaut GE &amp; Power Cabinet"/>
    <x v="1"/>
    <s v="(hourly IHS): 03/05/2026 06:39 0:20:58 49.3V FME Kelvin is managing with level 0..;..;(05/03/2026 ticket)..INC-20260503-00015586...2026-05-03 23:26:44...Air intake // FME purged and started DG manually...user:OCM_NOC.IHS"/>
    <s v="NRO_236"/>
  </r>
  <r>
    <s v="Ossing-IHS"/>
    <s v="SUO_100"/>
    <s v="SUD-OUEST"/>
    <s v="IHS"/>
    <s v="Hybrid-Gen"/>
    <s v="SUD-OUEST"/>
    <s v="Ossing"/>
    <s v="NOKIA"/>
    <n v="9.2964734190981293"/>
    <n v="9.2963652058697779"/>
    <n v="9.2963110992556022"/>
    <n v="9.2964193124839536"/>
    <n v="9.2963652058697779"/>
    <n v="9.2964734190981293"/>
    <n v="7.5892785108024556"/>
    <n v="2.0024776243240479"/>
    <n v="2.9834893849593467"/>
    <n v="0.56578245414745676"/>
    <n v="3.508118787430333"/>
    <n v="19357.074258417444"/>
    <n v="1.8371419720363085"/>
    <n v="0.9793954907214788"/>
    <n v="0.84827199493198413"/>
    <n v="2.5690538562292935"/>
    <n v="1.4941871912747944"/>
    <n v="1.9276330996224671"/>
    <n v="13.018741332246243"/>
    <n v="6.1034035619204996"/>
    <n v="0"/>
    <n v="3.9080580310644266"/>
    <x v="1"/>
    <m/>
    <x v="10"/>
    <x v="7"/>
    <s v="no root cause"/>
    <x v="5"/>
    <s v="(05/03/2026 ticket)..INC-20260503-00008038"/>
    <s v="SUO_100"/>
  </r>
  <r>
    <s v="Kribi-Afanmabe"/>
    <s v="SUD_241"/>
    <s v="LITTORAL"/>
    <s v="IHS"/>
    <s v="Grid-Gen"/>
    <s v="SUD"/>
    <s v="Kribi"/>
    <s v="ZTE"/>
    <n v="13.922133474872512"/>
    <n v="0"/>
    <n v="0"/>
    <n v="0"/>
    <n v="0"/>
    <n v="0"/>
    <n v="0"/>
    <n v="0"/>
    <n v="0"/>
    <n v="0"/>
    <n v="0"/>
    <n v="9.9341386227895911E-3"/>
    <n v="0"/>
    <n v="2.6349009653771196"/>
    <n v="9.9341386227895876E-3"/>
    <n v="0"/>
    <n v="0"/>
    <n v="0"/>
    <n v="2.3411677837327991"/>
    <n v="4.0774890262519925"/>
    <n v="4.0444620644520173"/>
    <n v="3.8123193306566443"/>
    <x v="0"/>
    <m/>
    <x v="6"/>
    <x v="1"/>
    <s v="Defaut GE &amp; Power Cabinet"/>
    <x v="1"/>
    <s v="(05/03/2026 ticket)..INC-20260503-00000260...Issue resolved without any action on my part...Others Transmission equipement fault"/>
    <s v="SUD_241"/>
  </r>
  <r>
    <s v="Kika-IHS"/>
    <s v="EST_115"/>
    <s v="CENTRE"/>
    <s v="IHS"/>
    <s v="Hybrid-Gen"/>
    <s v="EST"/>
    <s v="Kika"/>
    <s v="NOKIA"/>
    <n v="1.5826670148073954"/>
    <n v="1.5925119780385979"/>
    <n v="1.611524171524942"/>
    <n v="1.5917272345926323"/>
    <n v="1.5814363944034948"/>
    <n v="1.6092234464219979"/>
    <n v="1.6052640590355358"/>
    <n v="1.5894086744113711"/>
    <n v="1.5990396167027647"/>
    <n v="1.602232095721579"/>
    <n v="2.1859563739716292"/>
    <n v="29396.503366977424"/>
    <n v="1.9106541050643062"/>
    <n v="4.5243313272437238"/>
    <n v="3.6714935522624867"/>
    <n v="1.721263408411879"/>
    <n v="1.6846479926262654"/>
    <n v="4.6213541532903575"/>
    <n v="26.585024919167573"/>
    <n v="0"/>
    <n v="0"/>
    <n v="3.7963391004842575"/>
    <x v="0"/>
    <m/>
    <x v="10"/>
    <x v="7"/>
    <s v="no root cause"/>
    <x v="5"/>
    <s v=""/>
    <s v="EST_115"/>
  </r>
  <r>
    <s v="Ngd-CRTV"/>
    <s v="ADM_007"/>
    <s v="Ngaoundere"/>
    <s v="CAMUSAT"/>
    <s v="Good Grid + Solar + GE"/>
    <s v="ADAMAOUA"/>
    <s v="Ngaoundere"/>
    <s v="Huawei"/>
    <n v="2.3106770766451787"/>
    <n v="5.2020999734614044"/>
    <n v="3.1062464151492586"/>
    <n v="0"/>
    <n v="4.897030958842346"/>
    <n v="0"/>
    <n v="1.1235207586043552"/>
    <n v="1.8874328330950565"/>
    <n v="0.53400007990115095"/>
    <n v="1.6279859488118984"/>
    <n v="2.3414782568993218"/>
    <n v="0.51445283406528486"/>
    <n v="3.5626995745263716"/>
    <n v="2.9653136262851953"/>
    <n v="0.51445283406528486"/>
    <n v="1.1887079698544372"/>
    <n v="4.38833885507358"/>
    <n v="5.7021063940895989"/>
    <n v="5.0014437929890612"/>
    <n v="6.3801910673181208"/>
    <n v="1.7331014824883391"/>
    <n v="3.7599020354818182"/>
    <x v="0"/>
    <m/>
    <x v="10"/>
    <x v="7"/>
    <s v="no root cause"/>
    <x v="5"/>
    <s v="(05/03/2026 com ran 17h): Power status check Ongoing"/>
    <s v="ADM_007"/>
  </r>
  <r>
    <s v="Mbonso"/>
    <s v="NRO_057"/>
    <s v="NORD-OUEST"/>
    <s v="IHS"/>
    <s v="Gen Only"/>
    <s v="NORD-OUEST"/>
    <s v="Mbonso"/>
    <s v="NOKIA"/>
    <n v="6.426604496629083"/>
    <n v="6.0915041995037473"/>
    <n v="3.0995278979412091"/>
    <n v="3.6096773226188565"/>
    <n v="5.5948020540973111"/>
    <n v="3.9143188500284531"/>
    <n v="8.6721252367167203"/>
    <n v="6.8921400625977212"/>
    <n v="3.1696769062168761"/>
    <n v="7.0950334724514903"/>
    <n v="5.0683987678083655"/>
    <n v="17403.285923414747"/>
    <n v="2.1168282332009478"/>
    <n v="1.2452630031988996"/>
    <n v="5.7964004531536632E-3"/>
    <n v="2.1259413354336048E-2"/>
    <n v="0.12304420531171441"/>
    <n v="7.82424885784158E-2"/>
    <n v="13.119781862363066"/>
    <n v="5.6167675639469454"/>
    <n v="0"/>
    <n v="3.7591172920358531"/>
    <x v="1"/>
    <m/>
    <x v="0"/>
    <x v="0"/>
    <s v="MPR ISSUE"/>
    <x v="0"/>
    <s v="(05/03/2026 com ran 17h): 03.05.2026: FME Donald activated is managing with level 0_x000a_03.05.2026: Need FME on the site to check MPR status as it's not supervised..;..;(05/03/2026 ticket)..INC-20260503-00006086...2026-05-03 16:20:42...No power issue, U=54.7V site on GEN. FME TX Jeremiah (674292406/Huawei) is informed...user:OCM_NOC.IHS"/>
    <s v="NRO_057"/>
  </r>
  <r>
    <s v="Bonamoutongo-III"/>
    <s v="LIT_718"/>
    <s v="Douala"/>
    <s v="CAMUSAT"/>
    <s v="Good Grid no GE - 8h"/>
    <s v="LITTORAL"/>
    <s v="Douala"/>
    <s v="ZTE"/>
    <n v="5.7792431078123352"/>
    <n v="36.946220818244846"/>
    <n v="36.150562304349194"/>
    <n v="9.8567343828920198"/>
    <n v="5.7327827287955184"/>
    <n v="2.0288293339953718"/>
    <n v="6.5621495407110642"/>
    <n v="11.718573878601617"/>
    <n v="19.542198508702096"/>
    <n v="28.048924473437143"/>
    <n v="3.1719330085922279"/>
    <n v="4.120723504921056"/>
    <n v="14.279708960057992"/>
    <n v="1.8149154046565257"/>
    <n v="4.120723504921056"/>
    <n v="26.781189271558333"/>
    <n v="20.306039242879525"/>
    <n v="30.839632682995038"/>
    <n v="1.1776404925482298"/>
    <n v="1.5483099918058143"/>
    <n v="5.8247941961227223"/>
    <n v="3.7255160044858782"/>
    <x v="0"/>
    <m/>
    <x v="10"/>
    <x v="7"/>
    <s v="no root cause"/>
    <x v="5"/>
    <s v="(05/03/2026 ticket)..INC-20260503-00002813"/>
    <s v="LIT_718"/>
  </r>
  <r>
    <s v="Notre-Dame-de-Yassa"/>
    <s v="LIT_620"/>
    <s v="Douala"/>
    <s v="CAMUSAT"/>
    <s v="Medium Grid + GE"/>
    <s v="LITTORAL"/>
    <s v="Douala"/>
    <s v="ZTE"/>
    <n v="2.0533347316034725"/>
    <n v="22.951552079855492"/>
    <n v="28.48340481632723"/>
    <n v="27.774139421801038"/>
    <n v="20.065925583492426"/>
    <n v="2.9322295560064267"/>
    <n v="6.2190918092759256E-2"/>
    <n v="8.0218615255983305"/>
    <n v="6.6035090873291047"/>
    <n v="1.156961530449472"/>
    <n v="0.36362157673506712"/>
    <n v="0"/>
    <n v="1.0206301917912985"/>
    <n v="2.0140083839136156"/>
    <n v="0"/>
    <n v="4.3879464833505972"/>
    <n v="0"/>
    <n v="10.231966595611715"/>
    <n v="1.1936271277212251"/>
    <n v="1.097906062677017"/>
    <n v="6.0735331617297774"/>
    <n v="3.7063076251380416"/>
    <x v="0"/>
    <m/>
    <x v="0"/>
    <x v="0"/>
    <s v="MPR ISSUE"/>
    <x v="0"/>
    <s v="(05/03/2026 incident) :impacted by LIT_620_Z_Notre-Dame-de-Yassa  ,Plantage MPR || Action reset MPR "/>
    <s v="LIT_620"/>
  </r>
  <r>
    <s v="Emana-MTN"/>
    <s v="CTR_370"/>
    <s v="Yaounde"/>
    <s v="IHS"/>
    <s v="Grid-Gen"/>
    <s v="CENTRE"/>
    <s v="Yaounde"/>
    <s v="ZTE"/>
    <n v="0"/>
    <n v="0"/>
    <n v="0"/>
    <n v="0"/>
    <n v="0"/>
    <n v="0"/>
    <n v="0"/>
    <n v="0"/>
    <n v="0"/>
    <n v="0"/>
    <n v="0"/>
    <n v="3.4689227327335093E-2"/>
    <n v="0"/>
    <n v="0"/>
    <n v="3.4689227327335093E-2"/>
    <n v="0.1329605088561866"/>
    <n v="0.11517893577374269"/>
    <n v="0"/>
    <n v="2.8246386021286201"/>
    <n v="2.5211569781477059"/>
    <n v="4.6170439099343996"/>
    <n v="3.6574751807050125"/>
    <x v="0"/>
    <m/>
    <x v="6"/>
    <x v="1"/>
    <s v="Defaut GE &amp; Power Cabinet"/>
    <x v="1"/>
    <s v="(hourly IHS): 03/05/2026 13:17 1:55:33 0V Fme Ahanda is on site..;..;(05/03/2026 ticket)..INC-20260503-00007577...Others Transmission equipement fault"/>
    <s v="CTR_370"/>
  </r>
  <r>
    <s v="Bafia"/>
    <s v="CTR_022"/>
    <s v="CENTRE"/>
    <s v="IHS"/>
    <s v="Grid-Gen"/>
    <s v="CENTRE"/>
    <s v="Bafia"/>
    <s v="ZTE"/>
    <n v="0"/>
    <n v="0"/>
    <n v="0"/>
    <n v="0"/>
    <n v="0.17007530683468816"/>
    <n v="0"/>
    <n v="0"/>
    <n v="0"/>
    <n v="3.2038042935454141"/>
    <n v="0"/>
    <n v="1.7572010912214324"/>
    <n v="0"/>
    <n v="0"/>
    <n v="0"/>
    <n v="0"/>
    <n v="0"/>
    <n v="0"/>
    <n v="0"/>
    <n v="2.1529501336882366"/>
    <n v="3.7695164410715689"/>
    <n v="3.6936351279475215"/>
    <n v="3.4990996852465384"/>
    <x v="0"/>
    <m/>
    <x v="6"/>
    <x v="1"/>
    <s v="Defaut GE &amp; Power Cabinet"/>
    <x v="1"/>
    <s v="(hourly IHS): 03/05/2026 12:31 1:28:37 47.8V Lack of rectifiers on site..;..;(05/03/2026 ticket)..INC-20260503-00004606...2026-05-03 15:50:45...FME is on the way ETA 07:00 PM...RCA IHS attendu...Others...Probleme energie | chute de tension, U:44V...user:OCM_NOC.IHS"/>
    <s v="CTR_022"/>
  </r>
  <r>
    <s v="Ngo-Njo-II"/>
    <s v="LIT_585"/>
    <s v="Douala"/>
    <s v="CAMUSAT"/>
    <s v="Medium Grid + GE"/>
    <s v="LITTORAL"/>
    <s v="Douala"/>
    <s v="ZTE"/>
    <n v="3.3148098209928869"/>
    <n v="35.623446564678552"/>
    <n v="35.840392457331362"/>
    <n v="3.0933694886040981"/>
    <n v="7.2889289821449461"/>
    <n v="20.366856859941841"/>
    <n v="5.789694463706331"/>
    <n v="5.1304921340170599"/>
    <n v="19.976393490339099"/>
    <n v="25.625351351042859"/>
    <n v="1.3190288871196498"/>
    <n v="0.54127679185464939"/>
    <n v="13.371885638624217"/>
    <n v="0.80680543784403891"/>
    <n v="0.54127679185464939"/>
    <n v="7.9829632197880906"/>
    <n v="8.3957917776008539"/>
    <n v="45.489223332277483"/>
    <n v="1.0415043024031909"/>
    <n v="0.98634104130753353"/>
    <n v="5.6382656221613718"/>
    <n v="3.4201437935354253"/>
    <x v="0"/>
    <m/>
    <x v="4"/>
    <x v="1"/>
    <s v="AKTIVCO Defaut GE &amp; Power Cabinet"/>
    <x v="1"/>
    <s v="(05/03/2026 dashbord): 02/05/2026 : Power issue || Mail sent to Camusat "/>
    <s v="LIT_585"/>
  </r>
  <r>
    <s v="PK10-Soeurs-Dominicaines"/>
    <s v="LIT_403"/>
    <s v="Douala"/>
    <s v="IHS"/>
    <s v="Grid-Gen"/>
    <s v="LITTORAL"/>
    <s v="Douala"/>
    <s v="ZTE"/>
    <n v="0"/>
    <n v="0"/>
    <n v="0"/>
    <n v="0"/>
    <n v="0"/>
    <n v="0"/>
    <n v="0"/>
    <n v="0"/>
    <n v="0"/>
    <n v="0"/>
    <n v="6.4090888985911727"/>
    <n v="0"/>
    <n v="0"/>
    <n v="2.2115497113570394E-3"/>
    <n v="0"/>
    <n v="0"/>
    <n v="0"/>
    <n v="0"/>
    <n v="1.5549500617483782"/>
    <n v="1.3212486102185905"/>
    <n v="5.136375848988874"/>
    <n v="3.3441663599033191"/>
    <x v="0"/>
    <m/>
    <x v="6"/>
    <x v="1"/>
    <s v="Defaut GE &amp; Power Cabinet"/>
    <x v="1"/>
    <s v="(05/03/2026 ticket)..INC-20260503-00001981...Power issue grid outage no backup awaiting grid return ...Others Transmission equipement fault"/>
    <s v="LIT_403"/>
  </r>
  <r>
    <s v="Ngd-Projet-Laitier"/>
    <s v="ADM_034"/>
    <s v="Ngaoundere"/>
    <s v="IHS"/>
    <s v="Grid-Gen"/>
    <s v="ADAMAOUA"/>
    <s v="Ngaoundere"/>
    <s v="Huawei"/>
    <n v="0"/>
    <n v="5.6893899832492949E-3"/>
    <n v="0"/>
    <n v="0"/>
    <n v="0"/>
    <n v="0"/>
    <n v="0"/>
    <n v="0"/>
    <n v="5.5163897235705542E-2"/>
    <n v="0"/>
    <n v="0"/>
    <n v="0"/>
    <n v="0.25834110942747973"/>
    <n v="0.90108166182979355"/>
    <n v="0"/>
    <n v="7.4907328933062817E-2"/>
    <n v="1.6148950013269299"/>
    <n v="0.78652695379715942"/>
    <n v="4.8190962355470832"/>
    <n v="6.0696152983057416"/>
    <n v="0.91673971856141945"/>
    <n v="3.2038756338586833"/>
    <x v="0"/>
    <m/>
    <x v="10"/>
    <x v="7"/>
    <s v="no root cause"/>
    <x v="5"/>
    <s v=""/>
    <s v="ADM_034"/>
  </r>
  <r>
    <s v="Bertoua-Meteo-II"/>
    <s v="EST_124"/>
    <s v="CENTRE"/>
    <s v="CAMUSAT"/>
    <s v="Good Grid + GE"/>
    <s v="EST"/>
    <s v="Bertoua"/>
    <s v="ZTE"/>
    <n v="0"/>
    <n v="0.90760930049395938"/>
    <n v="0"/>
    <n v="0.11840708494919165"/>
    <n v="0"/>
    <n v="5.86898922190547"/>
    <n v="0"/>
    <n v="0"/>
    <n v="0.90550476125250778"/>
    <n v="0"/>
    <n v="1.9380666204381434"/>
    <n v="1.88261736194936"/>
    <n v="1.3120553714975469"/>
    <n v="0.29187105666418423"/>
    <n v="1.88261736194936"/>
    <n v="0.7378906952256209"/>
    <n v="0.67454049704223096"/>
    <n v="0"/>
    <n v="3.3397080041085654"/>
    <n v="1.5258907351306135"/>
    <n v="4.2269550000328326"/>
    <n v="3.1934777831996413"/>
    <x v="0"/>
    <m/>
    <x v="10"/>
    <x v="7"/>
    <s v="no root cause"/>
    <x v="5"/>
    <s v="(05/03/2026 ticket)..INC-20260503-00013883...2026-05-03 20:00:43...SITE NOT MANAGED BY IHS...Others Transmission equipement fault...user:OCM_NOC.IHS"/>
    <s v="EST_124"/>
  </r>
  <r>
    <s v="Donga-MTN-IHS"/>
    <s v="CTR_166"/>
    <s v="CENTRE"/>
    <s v="IHS"/>
    <s v="Hybrid-Gen"/>
    <s v="CENTRE"/>
    <s v="Donga"/>
    <s v="NOKIA"/>
    <n v="0"/>
    <n v="0"/>
    <n v="0"/>
    <n v="0"/>
    <n v="0"/>
    <n v="0"/>
    <n v="0"/>
    <n v="0"/>
    <n v="0"/>
    <n v="0"/>
    <n v="0"/>
    <n v="191828.63641266662"/>
    <n v="0.57666213792550824"/>
    <n v="0"/>
    <n v="0"/>
    <n v="0"/>
    <n v="1.5216710469619013"/>
    <n v="6.1628399722628862"/>
    <n v="10.897639573316708"/>
    <n v="4.6389798409444056"/>
    <n v="4.4175560590533541E-2"/>
    <n v="3.1365780115917339"/>
    <x v="0"/>
    <m/>
    <x v="0"/>
    <x v="0"/>
    <s v="MPR ISSUE"/>
    <x v="0"/>
    <s v="(05/03/2026 com ran 10h): 03.05.2026: Spare(FSMF) already at Bafia FMR intervention to be done today ETR=04:00 PM_x000a_02.05.2026: Expedition de la spare pour Bafia ce Jour ETD=02.05.2026 En Soiree_x000a_01.05.2026 RM Denis: SM faulty spare will be sent tomorrow 02.05.2026 from bafoussam to bafia etd=02.05.2026_x000a_30/04/2026 Check to be done by Gregroire after matsari restoration ETA= 13H UTC_x000a_29.04.26: Besoin d'un FME sur site pour vérifier le statut de la BTS et son interco avec le MPR S1P1; FME Apiang activé pour investigations, update ASAP"/>
    <s v="CTR_166"/>
  </r>
  <r>
    <s v="MELEN-MINTOM"/>
    <s v="SUD_163"/>
    <s v="CENTRE"/>
    <s v="CAMUSAT"/>
    <e v="#N/A"/>
    <s v="SUD"/>
    <s v="Melen-Mintom"/>
    <s v="NOKIA"/>
    <n v="0"/>
    <n v="0.7850319192100117"/>
    <n v="8.1291932760271402E-3"/>
    <n v="4.1869977451217052E-2"/>
    <n v="0.3444023301622387"/>
    <n v="1.8103217548646064E-2"/>
    <n v="4.102068013000902E-3"/>
    <n v="9.4307949172534586E-2"/>
    <n v="1.0877385469205452"/>
    <n v="1.1109826070753053"/>
    <n v="4.1139741538908668E-2"/>
    <n v="204162.55002696664"/>
    <n v="0.14848631625779557"/>
    <n v="3.4361596938644476"/>
    <n v="3.0815805018362994"/>
    <n v="3.6674012066206982"/>
    <n v="3.2100164194077214"/>
    <n v="3.2341774319199388"/>
    <n v="6.369674951740345E-3"/>
    <n v="6.3751440782561465E-3"/>
    <n v="5.9115946216294901"/>
    <n v="3.0858787557107923"/>
    <x v="2"/>
    <m/>
    <x v="3"/>
    <x v="3"/>
    <s v="EXCLU"/>
    <x v="2"/>
    <s v="(05/03/2026 cell nokia): 02/05/2026 : En attente du feedack de l'expert SPMS_x000a_30/04/2026 : Commande de la radio et du jumpeurs passer a l'exper SPMS || En attente de son feedback _x000a_29/04/2026 : FME sur site || Intervention en cours || Radio et jumpeurs faulty _x000a_28/04/2026 : FME en route pour le site ETA: 13h || FME Toujours sur site || il travaille avec le BO RAN _x000a_27/04/2026 : Need BO RAN analysis || Check and clean jumper, port 2 &amp; 3 of AHPMDA || FME dominique activer || ETA : 28/04/2026 "/>
    <s v="SUD_163"/>
  </r>
  <r>
    <s v="Bastos-ART"/>
    <s v="CTR_722"/>
    <s v="Yaounde"/>
    <s v="CAMUSAT"/>
    <s v="Good Grid + GE"/>
    <s v="CENTRE"/>
    <s v="Yaounde"/>
    <s v="NOKIA"/>
    <n v="0"/>
    <n v="0"/>
    <n v="0"/>
    <n v="0"/>
    <n v="5.6483860251546583"/>
    <n v="3.0819728735592831"/>
    <n v="3.0819907086375999"/>
    <n v="3.0819907086375999"/>
    <n v="3.0819907086375999"/>
    <n v="4.361809019620118"/>
    <n v="3.0820620489508697"/>
    <n v="339952.79612365272"/>
    <n v="17.736089136137718"/>
    <n v="3.0819907086375999"/>
    <n v="11.21894966234774"/>
    <n v="7.2096743856306569"/>
    <n v="3.0821512243424563"/>
    <n v="3.0820085437159177"/>
    <n v="0"/>
    <n v="0"/>
    <n v="5.9099872063423273"/>
    <n v="3.0819907086375999"/>
    <x v="2"/>
    <m/>
    <x v="3"/>
    <x v="3"/>
    <s v="EXCLU"/>
    <x v="2"/>
    <s v=""/>
    <s v="CTR_722"/>
  </r>
  <r>
    <s v="NTENYING1"/>
    <s v="SUD_161"/>
    <s v="CENTRE"/>
    <s v="ESCO"/>
    <s v="Hybrid Solar - S3"/>
    <s v="SUD"/>
    <s v="Ntenying"/>
    <s v="NOKIA"/>
    <n v="4.4587695793491038E-4"/>
    <n v="0.58919964729349095"/>
    <n v="7.6334135198458438E-3"/>
    <n v="3.420768021276499E-2"/>
    <n v="0.28693073997026541"/>
    <n v="1.2769916075255298E-2"/>
    <n v="3.0819015332460129"/>
    <n v="3.0819015332460129"/>
    <n v="3.0819015332460129"/>
    <n v="3.0819015332460129"/>
    <n v="3.0819015332460129"/>
    <n v="11602.190615609832"/>
    <n v="3.0819015332460129"/>
    <n v="3.0819015332460129"/>
    <n v="3.0819015332460129"/>
    <n v="3.0819015332460129"/>
    <n v="3.0819015332460129"/>
    <n v="3.0819015332460129"/>
    <n v="0"/>
    <n v="9.1802074726888829"/>
    <n v="0"/>
    <n v="3.0819015332460129"/>
    <x v="0"/>
    <m/>
    <x v="8"/>
    <x v="5"/>
    <s v="ACCESS-ISSUE"/>
    <x v="4"/>
    <s v="(05/03/2026 com ran 17h): 03.05.2026: Le FME sur site nous remonte un souci d'access. Le BAILLEUR Reclame des mois de loyer impayer. Point ESCALDE a CAMUSAT pour Support_x000a_03.05.2026: Spare recu FME en route ETA=15H_x000a_30/04/2026  Carte core MAD en attente d'un ETD=02/04/2026_x000a_27/04/2026 Carte core disponible à Ngaoundéré utilisée pour restaurer le site de Mbideng-II, nouvelle commande passée à OCM_x000a_22.04.26; Carte core disponible à Ngaoundéré utilisée pour restaurer le site de Mbideng-II, nouvelle commande passée à OCM_x000a_19.04.26; Carte core disponible à Ngaoundéré et sera expédiée sur Yaoundé, ETD à préciser, escalade faite à M. Théo et M. Essode_x000a_19.04.26; Carte core EVO 1G faulty, commande passée au SPM et vérifications en cours_x000a_18.04.26; Carte core EVO 1G faulty, commande en cours_x000a_18.04.26; Need FME on site to check MPR status and antenna chain of ODU 3.1; FME Dominique is informed, ETA=12H UTC_x000a_17.04.26; Camusat FME is managing..;..;(05/03/2026 com ran 10h): 30/04/2026  Carte core MAD en attente d'un ETD=02/04/2026_x000a_27/04/2026 Carte core disponible à Ngaoundéré utilisée pour restaurer le site de Mbideng-II, nouvelle commande passée à OCM_x000a_22.04.26; Carte core disponible à Ngaoundéré utilisée pour restaurer le site de Mbideng-II, nouvelle commande passée à OCM_x000a_19.04.26; Carte core disponible à Ngaoundéré et sera expédiée sur Yaoundé, ETD à préciser, escalade faite à M. Théo et M. Essode_x000a_19.04.26; Carte core EVO 1G faulty, commande passée au SPM et vérifications en cours_x000a_18.04.26; Carte core EVO 1G faulty, commande en cours_x000a_18.04.26; Need FME on site to check MPR status and antenna chain of ODU 3.1; FME Dominique is informed, ETA=12H UTC_x000a_17.04.26; Camusat FME is managing"/>
    <s v="SUD_161"/>
  </r>
  <r>
    <s v="Meyomessala"/>
    <s v="SUD_003"/>
    <s v="CENTRE"/>
    <s v="CAMUSAT"/>
    <s v="Good Grid + Solar + GE"/>
    <s v="SUD"/>
    <s v="Meyomessala"/>
    <s v="NOKIA"/>
    <n v="3.0819015332460129"/>
    <n v="3.0819015332460129"/>
    <n v="1.7911600369842346"/>
    <n v="1.7835078317383009E-4"/>
    <n v="2.4969109644359369E-4"/>
    <n v="1.9618586149132891E-4"/>
    <n v="1.7835078317400378E-4"/>
    <n v="7.4907328933066539E-4"/>
    <n v="1.0181545178821445"/>
    <n v="1.7835078317406171E-4"/>
    <n v="1.7835078317406171E-4"/>
    <n v="298596.54173579538"/>
    <n v="6.0639266279136972E-4"/>
    <n v="2.8536125307821499E-4"/>
    <n v="2.8536125307827289E-4"/>
    <n v="1.5230134267846121E-4"/>
    <n v="2.6752617476088987E-4"/>
    <n v="1.9779280204775236"/>
    <n v="0"/>
    <n v="0"/>
    <n v="5.9098162047160336"/>
    <n v="3.0819015332460129"/>
    <x v="0"/>
    <m/>
    <x v="10"/>
    <x v="7"/>
    <s v="no root cause"/>
    <x v="5"/>
    <s v="(05/03/2026 cell nokia): 02/05/2026 : Need BO RAN analysis"/>
    <s v="SUD_003"/>
  </r>
  <r>
    <s v="Zouvoul-IHS"/>
    <s v="EXN_172"/>
    <s v="EXTREME-NORD"/>
    <s v="IHS"/>
    <s v="Hybrid-Gen"/>
    <s v="EXTREME-NORD"/>
    <s v="Zouvoul"/>
    <s v="NOKIA"/>
    <n v="4.6736752258432848"/>
    <n v="4.6739998655283364"/>
    <n v="4.6737834390716344"/>
    <n v="4.6740539721425112"/>
    <n v="4.6739457589141615"/>
    <n v="4.6754618283066369"/>
    <n v="4.6791369694629692"/>
    <n v="4.6739998655283364"/>
    <n v="4.6737834390716344"/>
    <n v="4.6755349675966649"/>
    <n v="4.6742703985992131"/>
    <n v="76877.639101625697"/>
    <n v="3.1160720525044576"/>
    <n v="3.0813664808964911"/>
    <n v="3.0813308107398565"/>
    <n v="3.0814378212097608"/>
    <n v="3.0813664808964911"/>
    <n v="3.0811167898000473"/>
    <n v="21.57671186887762"/>
    <n v="0"/>
    <n v="0"/>
    <n v="3.0811524599566824"/>
    <x v="1"/>
    <m/>
    <x v="8"/>
    <x v="5"/>
    <s v="ACCESS-ISSUE"/>
    <x v="4"/>
    <s v="(05/03/2026 cell nokia):  _x000a_21/04/2026 : Relance faite _x000a_15/04/2026 : Relance faite par Chief SEKA _x000a_10/04/2026 : Relance faite ce jour a IHS_x000a_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
    <s v="EXN_172"/>
  </r>
  <r>
    <s v="Ekok"/>
    <s v="SUO_015"/>
    <s v="SUD-OUEST"/>
    <s v="IHS"/>
    <s v="Grid-Gen"/>
    <s v="SUD-OUEST"/>
    <s v="Ekok"/>
    <s v="NOKIA"/>
    <n v="3.115747412819406"/>
    <n v="3.1156752706671726"/>
    <n v="3.115639199591056"/>
    <n v="3.1157113417432898"/>
    <n v="3.1156752706671726"/>
    <n v="3.115747412819406"/>
    <n v="3.1156752706671726"/>
    <n v="3.1157834838955232"/>
    <n v="3.1156752706671726"/>
    <n v="3.115747412819406"/>
    <n v="3.115747412819406"/>
    <n v="24668.969627860391"/>
    <n v="3.1157113417432898"/>
    <n v="3.0809741091735079"/>
    <n v="3.0810454494867776"/>
    <n v="3.081009779330143"/>
    <n v="3.0810811196434127"/>
    <n v="3.0811167898000473"/>
    <n v="21.576462077703042"/>
    <n v="0"/>
    <n v="0"/>
    <n v="3.0811167898000473"/>
    <x v="2"/>
    <m/>
    <x v="3"/>
    <x v="3"/>
    <s v="EXCLU"/>
    <x v="2"/>
    <s v=""/>
    <s v="SUO_015"/>
  </r>
  <r>
    <s v="Ndoumbi"/>
    <s v="EST_185"/>
    <s v="CENTRE"/>
    <s v="ESCO"/>
    <s v="Hybrid Solar - S3"/>
    <s v="EST"/>
    <s v="Ndoumbi"/>
    <s v="NOKIA"/>
    <n v="3.0819015332460129"/>
    <n v="3.0819015332460129"/>
    <n v="3.0819015332460129"/>
    <n v="3.0819015332460129"/>
    <n v="3.0819015332460129"/>
    <n v="3.0819015332460129"/>
    <n v="3.0819015332460129"/>
    <n v="3.0819015332460129"/>
    <n v="3.3977786053254118"/>
    <n v="3.0819015332460129"/>
    <n v="3.0819015332460129"/>
    <n v="270339.66869558516"/>
    <n v="3.0819015332460129"/>
    <s v=""/>
    <n v="3.0873112933061679"/>
    <n v="3.0819015332460129"/>
    <n v="3.0819015332460129"/>
    <n v="3.0819015332460129"/>
    <n v="0"/>
    <n v="0"/>
    <n v="5.7011701982279064"/>
    <n v="2.9730950280981401"/>
    <x v="0"/>
    <m/>
    <x v="2"/>
    <x v="2"/>
    <s v="BSS Hardware issue"/>
    <x v="0"/>
    <s v="(05/03/2026 cell nokia): 20/04/2026 : Check and clean ARPA ant 2,3,4,5,6_x000a_09/04/2026 : Relance de Jose Penda a l'equipe deploiement OCM || ETR attendu du Deploiement OCM_x000a_07/04/2026 : Feedback deployement OCM : J'active le sous-traitant pour corrections_x000a_En effet nous sommes sur un projet de swap des antennes sur les axes routiers._x000a_Je te reviens avec plus de détails_x000a_02/04/2026 : Feedback FME : Il y a eu des travaux sur ce Site  (les antennes ont été changées et certains port ne sont plus connectés sur recommandation de ORANGE selon le technicien). Essaye de voir avec le client pour que nous soyons fixés stp_x000a_01/04/2026 : Check and clean jumper  on  ARPA antenna port 3, 4 ,5,6"/>
    <s v="EST_185"/>
  </r>
  <r>
    <s v="Nassarao-II"/>
    <s v="NRD_147"/>
    <s v="NORD"/>
    <s v="CAMUSAT"/>
    <s v="Good Grid + GE"/>
    <s v="NORD"/>
    <s v="Garoua"/>
    <s v="Huawei"/>
    <n v="0"/>
    <n v="0"/>
    <n v="4.4944397359837689"/>
    <n v="0"/>
    <n v="1.6448400978218378"/>
    <n v="3.8411586522958738"/>
    <n v="0"/>
    <n v="0"/>
    <n v="0"/>
    <n v="0"/>
    <n v="0"/>
    <n v="0"/>
    <n v="4.3381866148450632"/>
    <n v="0"/>
    <n v="0"/>
    <n v="0"/>
    <n v="1.5851817608501486"/>
    <n v="0"/>
    <n v="4.9427428669632185"/>
    <n v="6.3125082876873009"/>
    <n v="0.21819807515097386"/>
    <n v="2.9387928648272279"/>
    <x v="0"/>
    <m/>
    <x v="10"/>
    <x v="7"/>
    <s v="no root cause"/>
    <x v="5"/>
    <s v=""/>
    <s v="NRD_147"/>
  </r>
  <r>
    <s v="Grand-Hangar"/>
    <s v="LIT_291"/>
    <s v="Douala"/>
    <s v="IHS"/>
    <s v="Grid-Gen"/>
    <s v="LITTORAL"/>
    <s v="Douala"/>
    <s v="ZTE"/>
    <n v="20.523448847568588"/>
    <n v="33.660089803186331"/>
    <n v="0"/>
    <n v="0"/>
    <n v="3.6383559767487868E-2"/>
    <n v="0"/>
    <n v="12.492045555070444"/>
    <n v="2.6862481558529021"/>
    <n v="0"/>
    <n v="0"/>
    <n v="0"/>
    <n v="0"/>
    <n v="0"/>
    <n v="0"/>
    <n v="0"/>
    <n v="0"/>
    <n v="0"/>
    <n v="0"/>
    <n v="1.1721450867075125"/>
    <n v="1.0503049868927048"/>
    <n v="4.6170439099344041"/>
    <n v="2.9277172811921273"/>
    <x v="0"/>
    <m/>
    <x v="10"/>
    <x v="7"/>
    <s v="no root cause"/>
    <x v="5"/>
    <s v="(05/03/2026 ticket)..INC-20260503-00017199...Others Transmission equipement fault"/>
    <s v="LIT_291"/>
  </r>
  <r>
    <s v="Pingo-PK10-IHS-New"/>
    <s v="LIT_562"/>
    <s v="Douala"/>
    <s v="IHS"/>
    <s v="Grid-Gen"/>
    <s v="LITTORAL"/>
    <s v="Douala"/>
    <s v="ZTE"/>
    <n v="0"/>
    <n v="0"/>
    <n v="0"/>
    <n v="0"/>
    <n v="0"/>
    <n v="0"/>
    <n v="0"/>
    <n v="0"/>
    <n v="0"/>
    <n v="0"/>
    <n v="5.1065396238367962"/>
    <n v="0"/>
    <n v="0"/>
    <n v="0"/>
    <n v="0"/>
    <n v="0"/>
    <n v="0"/>
    <n v="0"/>
    <n v="1.5550749573356675"/>
    <n v="1.3212486102185905"/>
    <n v="3.8476049922625193"/>
    <n v="2.6721049387472071"/>
    <x v="0"/>
    <m/>
    <x v="10"/>
    <x v="7"/>
    <s v="no root cause"/>
    <x v="5"/>
    <s v="(05/03/2026 ticket)..INC-20260503-00001983"/>
    <s v="LIT_562"/>
  </r>
  <r>
    <s v="Bda-Kwe-Pastoral-Center-IHS"/>
    <s v="NRO_062"/>
    <s v="NORD-OUEST"/>
    <s v="IHS"/>
    <s v="Grid-Gen"/>
    <s v="NORD-OUEST"/>
    <s v="Bamenda"/>
    <s v="Huawei"/>
    <n v="0"/>
    <n v="0"/>
    <n v="0"/>
    <n v="0"/>
    <n v="0"/>
    <n v="0"/>
    <n v="0"/>
    <n v="0"/>
    <n v="0"/>
    <n v="0.14687186994375528"/>
    <n v="4.5194088456281234"/>
    <n v="0"/>
    <n v="0"/>
    <n v="1.4419660819614593"/>
    <n v="0"/>
    <n v="0"/>
    <n v="0"/>
    <n v="1.7127025708195289"/>
    <n v="3.5670179729745932"/>
    <n v="5.907049124310209"/>
    <n v="0.33738620867779895"/>
    <n v="2.6683774073788715"/>
    <x v="0"/>
    <m/>
    <x v="6"/>
    <x v="1"/>
    <s v="Defaut GE &amp; Power Cabinet"/>
    <x v="1"/>
    <s v="(hourly IHS): 03/05/2026 21:20 0:49:06 48.7V FME Stanley is managing with level 0"/>
    <s v="NRO_062"/>
  </r>
  <r>
    <s v="Obili-GP-MTN"/>
    <s v="CTR_747"/>
    <s v="Yaounde"/>
    <s v="MTN sharing"/>
    <s v="MTN"/>
    <s v="CENTRE"/>
    <s v="Yaounde"/>
    <s v="ZTE"/>
    <n v="0.33315926296895554"/>
    <n v="0"/>
    <n v="0"/>
    <n v="13.464003818133564"/>
    <n v="17.063889530951705"/>
    <n v="0.81181709485122677"/>
    <n v="0"/>
    <n v="2.2088922846878001"/>
    <n v="7.6820676134953043"/>
    <n v="23.988340852602352"/>
    <n v="1.2530212622669672"/>
    <n v="0"/>
    <n v="1.1949502472654912E-2"/>
    <n v="0"/>
    <n v="0"/>
    <n v="1.6729481812500535"/>
    <n v="0"/>
    <n v="0"/>
    <n v="0.24179785699155509"/>
    <n v="0.26223092641893758"/>
    <n v="4.5853402084195185"/>
    <n v="2.5137651134453662"/>
    <x v="0"/>
    <m/>
    <x v="10"/>
    <x v="7"/>
    <s v="no root cause"/>
    <x v="5"/>
    <s v=""/>
    <s v="CTR_747"/>
  </r>
  <r>
    <s v="Sapeur-Mimboman-IHS"/>
    <s v="CTR_133"/>
    <s v="Yaounde"/>
    <s v="IHS"/>
    <s v="Grid-Gen"/>
    <s v="CENTRE"/>
    <s v="Yaounde"/>
    <s v="ZTE"/>
    <n v="0"/>
    <n v="0"/>
    <n v="0"/>
    <n v="5.1502177306360997"/>
    <n v="7.6313981559955844"/>
    <n v="14.174160966575633"/>
    <n v="1.8903577859391114"/>
    <n v="3.6071089195366888"/>
    <n v="6.1574181084544"/>
    <n v="0"/>
    <n v="2.1608624187790539"/>
    <n v="0"/>
    <n v="8.270714373360958"/>
    <n v="0"/>
    <n v="0"/>
    <n v="0"/>
    <n v="5.9057651533959419"/>
    <n v="5.0086072087959792"/>
    <n v="0.18059901921993213"/>
    <n v="1.4268634971150358"/>
    <n v="3.8373790950101476"/>
    <n v="2.5059533491423482"/>
    <x v="0"/>
    <m/>
    <x v="10"/>
    <x v="7"/>
    <s v="no root cause"/>
    <x v="5"/>
    <s v=""/>
    <s v="CTR_133"/>
  </r>
  <r>
    <s v="Garoua-Bockle-IHS"/>
    <s v="NRD_094"/>
    <s v="Garoua"/>
    <s v="IHS"/>
    <s v="Grid-Gen"/>
    <s v="NORD"/>
    <s v="Garoua"/>
    <s v="Huawei"/>
    <n v="0"/>
    <n v="0"/>
    <n v="9.9270045914625613E-2"/>
    <n v="7.0431259327745961"/>
    <n v="0"/>
    <n v="0"/>
    <n v="0"/>
    <n v="0"/>
    <n v="6.9110928479909142E-2"/>
    <n v="0.37168303213453069"/>
    <n v="0"/>
    <n v="1.5058691675726885"/>
    <n v="1.9458962198194809"/>
    <n v="0"/>
    <n v="1.5058691675726885"/>
    <n v="1.8776770452554412"/>
    <n v="0"/>
    <n v="1.2405188723664722"/>
    <n v="3.160482836348812"/>
    <n v="5.402775227720146"/>
    <n v="0.40014380552764822"/>
    <n v="2.4737610327794468"/>
    <x v="0"/>
    <m/>
    <x v="6"/>
    <x v="1"/>
    <s v="Defaut GE &amp; Power Cabinet"/>
    <x v="1"/>
    <s v="(hourly IHS): 03/05/2026 21:27 1:33:39 46.2V FME Merlin is managing with level 0/Idrissou infored"/>
    <s v="NRD_094"/>
  </r>
  <r>
    <s v="Ngong-Marche"/>
    <s v="NRD_132"/>
    <s v="NORD"/>
    <s v="CAMUSAT"/>
    <s v="Good Grid + GE"/>
    <s v="NORD"/>
    <s v="Ngong"/>
    <s v="Huawei"/>
    <n v="0"/>
    <n v="0"/>
    <n v="6.6218970530743402"/>
    <n v="0"/>
    <n v="0"/>
    <n v="0"/>
    <n v="0"/>
    <n v="0"/>
    <n v="0"/>
    <n v="0"/>
    <n v="1.802858891713965"/>
    <n v="0"/>
    <n v="0"/>
    <n v="0"/>
    <n v="0"/>
    <n v="7.0448559353713846E-3"/>
    <n v="0.75683154839869549"/>
    <n v="0.96238082600668295"/>
    <n v="3.1511156673021357"/>
    <n v="5.3480021148477954"/>
    <n v="0.34610729161878628"/>
    <n v="2.4258560124189223"/>
    <x v="0"/>
    <m/>
    <x v="10"/>
    <x v="7"/>
    <s v="no root cause"/>
    <x v="5"/>
    <s v=""/>
    <s v="NRD_132"/>
  </r>
  <r>
    <s v="Indoor-Orange-shop-PlaYce"/>
    <s v="CTR_882"/>
    <s v="Yaounde"/>
    <m/>
    <m/>
    <s v="CENTRE"/>
    <s v="Yaounde"/>
    <s v="ZTE"/>
    <n v="0"/>
    <n v="0"/>
    <n v="0"/>
    <n v="0"/>
    <n v="0"/>
    <n v="0"/>
    <n v="0"/>
    <n v="0"/>
    <n v="0"/>
    <n v="0"/>
    <n v="0"/>
    <n v="8.5430025140326629E-3"/>
    <n v="0"/>
    <n v="0"/>
    <n v="8.5430025140326646E-3"/>
    <n v="0"/>
    <n v="0"/>
    <n v="0"/>
    <n v="0"/>
    <n v="2.3124772619861211"/>
    <n v="2.9869538071254871"/>
    <n v="2.3339875240060155"/>
    <x v="0"/>
    <m/>
    <x v="10"/>
    <x v="7"/>
    <s v="no root cause"/>
    <x v="5"/>
    <s v="(05/03/2026 ticket)..INC-20260503-00001980...Power issue grid outage Generator fait to start ihs informed ...Others Transmission equipement fault"/>
    <s v="CTR_882"/>
  </r>
  <r>
    <s v="Garoua-Ouro-Lawan"/>
    <s v="NRD_054"/>
    <s v="Garoua"/>
    <s v="IHS"/>
    <s v="Grid-Gen"/>
    <s v="NORD"/>
    <s v="Garoua"/>
    <s v="Huawei"/>
    <n v="0"/>
    <n v="0"/>
    <n v="4.2670424874369699"/>
    <n v="0"/>
    <n v="0"/>
    <n v="0"/>
    <n v="0"/>
    <n v="0"/>
    <n v="0.41306041383088932"/>
    <n v="3.4209463720597091"/>
    <n v="0"/>
    <n v="0"/>
    <n v="0"/>
    <n v="1.5573590386750107"/>
    <n v="0"/>
    <n v="0"/>
    <n v="1.63030450899316"/>
    <n v="0.37917376502783701"/>
    <n v="4.0166420872150876"/>
    <n v="5.1208344808592692"/>
    <n v="3.6081343148005866E-2"/>
    <n v="2.3115153253260967"/>
    <x v="0"/>
    <m/>
    <x v="10"/>
    <x v="7"/>
    <s v="no root cause"/>
    <x v="5"/>
    <s v=""/>
    <s v="NRD_054"/>
  </r>
  <r>
    <s v="Bertoua-Hopital-IHS"/>
    <s v="EST_152"/>
    <s v="CENTRE"/>
    <s v="IHS"/>
    <s v="Grid + Gen"/>
    <s v="EST"/>
    <s v="Bertoua"/>
    <s v="ZTE"/>
    <n v="33.560748416958454"/>
    <n v="0.46818864090995899"/>
    <n v="0"/>
    <n v="1.4908698667077593"/>
    <n v="0.12061863466054884"/>
    <n v="0.52262129993465178"/>
    <n v="1.2959146256203034"/>
    <n v="0"/>
    <n v="9.6966645549933919"/>
    <n v="10.81174932155362"/>
    <n v="14.178958602643016"/>
    <n v="0"/>
    <n v="0.75055360083097333"/>
    <n v="11.70887159599695"/>
    <n v="0"/>
    <n v="1.5088476256516726E-2"/>
    <n v="9.4082891736794192"/>
    <n v="0"/>
    <n v="1.0154011246597845"/>
    <n v="2.0717624468312978"/>
    <n v="2.7079817539896736"/>
    <n v="2.2526952370353248"/>
    <x v="0"/>
    <m/>
    <x v="10"/>
    <x v="7"/>
    <s v="no root cause"/>
    <x v="5"/>
    <s v=""/>
    <s v="EST_152"/>
  </r>
  <r>
    <s v="Abome-New"/>
    <s v="CTR_549"/>
    <s v="Yaounde"/>
    <s v="IHS"/>
    <s v="Grid-Gen"/>
    <s v="CENTRE"/>
    <s v="Yaounde"/>
    <s v="ZTE"/>
    <n v="0"/>
    <n v="0"/>
    <n v="0"/>
    <n v="0"/>
    <n v="3.3445587316263019"/>
    <n v="0"/>
    <n v="0"/>
    <n v="0"/>
    <n v="0"/>
    <n v="0"/>
    <n v="0"/>
    <n v="0"/>
    <n v="0"/>
    <n v="0"/>
    <n v="0"/>
    <n v="0"/>
    <n v="0"/>
    <n v="0"/>
    <n v="1.121687269442746"/>
    <n v="1.067517875903996"/>
    <n v="3.3101126804956333"/>
    <n v="2.2447407921057647"/>
    <x v="0"/>
    <m/>
    <x v="6"/>
    <x v="1"/>
    <s v="Defaut GE &amp; Power Cabinet"/>
    <x v="1"/>
    <s v="(hourly IHS): 03/05/2026 13:55 0:04:58 41.8V Fme Nicolas is informed ETA 02:45 PM..;..;(05/03/2026 ticket)..INC-20260503-00000142...2026-05-03 01:51:04...Feedback IHS: Kelvin is informed and reported insecurity...Issue resolved without action on my part...Others Transmission equipement fault...user:NGUESSAN KOFFI MARC PAETERNE"/>
    <s v="CTR_549"/>
  </r>
  <r>
    <s v="Tsinga-Village2"/>
    <s v="CTR_675"/>
    <s v="Yaounde"/>
    <s v="IHS"/>
    <s v="Hybrid-Gen-Lithium"/>
    <s v="CENTRE"/>
    <s v="Yaounde"/>
    <s v="ZTE"/>
    <n v="13.861761734768127"/>
    <n v="3.0296625888543613"/>
    <n v="3.9166545388134097"/>
    <n v="0.45700604680495283"/>
    <n v="0.66053996056307418"/>
    <n v="0.48946588934261331"/>
    <n v="7.2308758022218216"/>
    <n v="15.230247294061916"/>
    <n v="4.4518495689618272"/>
    <n v="11.584150893323402"/>
    <n v="13.349021068221317"/>
    <n v="9.2457045997380387"/>
    <n v="0.31767841498945631"/>
    <n v="2.428923645889514"/>
    <n v="9.2457045997380387"/>
    <n v="4.8917517756603965"/>
    <n v="3.8859068637942213"/>
    <n v="8.7917305162470445"/>
    <n v="0.98417722783752781"/>
    <n v="0.83514387425155912"/>
    <n v="3.3371309374500662"/>
    <n v="2.1611834501887661"/>
    <x v="0"/>
    <m/>
    <x v="2"/>
    <x v="2"/>
    <s v="BSS Hardware issue"/>
    <x v="0"/>
    <s v="05/03/2026: hardware issue,  site with GPS issue (alarm : TDD down 09Apr 02pm)"/>
    <s v="CTR_675"/>
  </r>
  <r>
    <s v="Danfili-MTN-IHS"/>
    <s v="ADM_122"/>
    <s v="ADAMAOUA"/>
    <s v="IHS"/>
    <s v="Gen-Solar AER"/>
    <s v="ADAMAOUA"/>
    <s v="Danfili"/>
    <s v="NOKIA"/>
    <n v="4.1919711773618102E-3"/>
    <n v="3.1214999902655972E-3"/>
    <n v="3.9100132920999377E-2"/>
    <n v="3.7563028448333022E-2"/>
    <n v="1.4430962975947039E-2"/>
    <n v="9.7190971302756363E-2"/>
    <n v="9.0682183490703616E-2"/>
    <n v="0.23178735173490575"/>
    <n v="0.52044134632696659"/>
    <n v="0.1480850991334241"/>
    <n v="1.6945285661437951E-3"/>
    <n v="52200.566161577248"/>
    <n v="0"/>
    <n v="1.7510804166169997E-3"/>
    <n v="0"/>
    <n v="9.6210066724502088"/>
    <n v="18.490178579072179"/>
    <n v="1.92685953600507"/>
    <n v="0.35732627523390448"/>
    <n v="0.54327828109876031"/>
    <n v="3.6930879227433797"/>
    <n v="2.1593140412372547"/>
    <x v="0"/>
    <m/>
    <x v="0"/>
    <x v="0"/>
    <s v="MPR ISSUE"/>
    <x v="0"/>
    <s v="(05/03/2026 com ran 10h): 03.05.2026: FME Activated manage avec le level 0 ETA=12H_x000a_02.05.2026: FME Wylli activated is managing with level 0. Update ASAP_x000a_02.05.2026: MRBTS_2 Down. Need FME on the site to check his status and interco with MPR(S1P2)"/>
    <s v="ADM_122"/>
  </r>
  <r>
    <s v="Meyong-Meyeme"/>
    <s v="CTR_122"/>
    <s v="Yaounde"/>
    <s v="IHS"/>
    <s v="Grid-Gen"/>
    <s v="CENTRE"/>
    <s v="Yaounde"/>
    <s v="ZTE"/>
    <n v="0"/>
    <n v="0"/>
    <n v="0"/>
    <n v="1.3353301487017499"/>
    <n v="0"/>
    <n v="0"/>
    <n v="0"/>
    <n v="0"/>
    <n v="0"/>
    <n v="0"/>
    <n v="0"/>
    <n v="0"/>
    <n v="0.23190952336109938"/>
    <n v="0"/>
    <n v="0"/>
    <n v="0"/>
    <n v="0"/>
    <n v="1.3027632956941861"/>
    <n v="0"/>
    <n v="0"/>
    <n v="4.0443252631509816"/>
    <n v="2.1090693513453354"/>
    <x v="0"/>
    <m/>
    <x v="10"/>
    <x v="7"/>
    <s v="no root cause"/>
    <x v="5"/>
    <s v=""/>
    <s v="CTR_122"/>
  </r>
  <r>
    <s v="Ebonji-IHS"/>
    <s v="SUO_101"/>
    <s v="SUD-OUEST"/>
    <s v="IHS"/>
    <s v="Grid-Gen"/>
    <s v="SUD-OUEST"/>
    <s v="Ebonji"/>
    <s v="NOKIA"/>
    <n v="0"/>
    <n v="0"/>
    <n v="0"/>
    <n v="0"/>
    <n v="1.1414450123133571E-2"/>
    <n v="0"/>
    <n v="9.0218445898252272E-2"/>
    <n v="0"/>
    <n v="0"/>
    <n v="0.11914855049941886"/>
    <n v="0"/>
    <n v="17403.285923414747"/>
    <n v="0"/>
    <n v="0"/>
    <n v="0"/>
    <n v="0"/>
    <n v="3.3422936766799853E-2"/>
    <n v="1.9814772010626869E-2"/>
    <n v="6.9827873897421764"/>
    <n v="3.0050835398880014"/>
    <n v="0"/>
    <n v="2.0059825986707875"/>
    <x v="1"/>
    <m/>
    <x v="6"/>
    <x v="1"/>
    <s v="Defaut GE &amp; Power Cabinet"/>
    <x v="1"/>
    <s v="(hourly IHS): 03-05-2026 03:12:32 fme lagloire is unreachable, cord Boris is informed..;..;(05/03/2026 ticket)..INC-20260503-00004433...Others Transmission equipement fault"/>
    <s v="SUO_101"/>
  </r>
  <r>
    <s v="Mbanga-Bakoko-IHS"/>
    <s v="LIT_164"/>
    <s v="Douala"/>
    <s v="IHS"/>
    <s v="Grid-Gen"/>
    <s v="LITTORAL"/>
    <s v="Douala"/>
    <s v="ZTE"/>
    <n v="0.21742743976737325"/>
    <n v="0.32734502743748489"/>
    <n v="3.3708298019878261E-3"/>
    <n v="2.2293847896745515E-3"/>
    <n v="0.81144255820656186"/>
    <n v="4.7672450939266566"/>
    <n v="0"/>
    <n v="3.1185347841099436"/>
    <n v="1.9288993901830023"/>
    <n v="0.12208111108257538"/>
    <n v="0.10676077880793225"/>
    <n v="0"/>
    <n v="0.30952778419840549"/>
    <n v="1.202744176490228"/>
    <n v="0"/>
    <n v="0.39479729363387556"/>
    <n v="0"/>
    <n v="5.7502967757032017"/>
    <n v="0.91348632543193897"/>
    <n v="0.76661107541030293"/>
    <n v="3.0917778040436277"/>
    <n v="2.0001326929826813"/>
    <x v="0"/>
    <m/>
    <x v="0"/>
    <x v="0"/>
    <s v="MPR ISSUE"/>
    <x v="0"/>
    <s v="(05/03/2026 incident) :impacted by LIT_620_Z_Notre-Dame-de-Yassa  ,Plantage MPR || Action reset MPR "/>
    <s v="LIT_620"/>
  </r>
  <r>
    <s v="Yassa-Pesage-IHS"/>
    <s v="LIT_563"/>
    <s v="Douala"/>
    <s v="IHS"/>
    <s v="Grid-Gen"/>
    <s v="LITTORAL"/>
    <s v="Douala"/>
    <s v="ZTE"/>
    <n v="0.21480568325471711"/>
    <n v="0.3226008966050572"/>
    <n v="2.8892826874181376E-3"/>
    <n v="2.1161677125156593"/>
    <n v="0.81176358961627493"/>
    <n v="0.97377744105149866"/>
    <n v="3.686510688205745E-2"/>
    <n v="3.1233324201773236"/>
    <n v="1.9342677487565385"/>
    <n v="0.1219919356909883"/>
    <n v="0.10697479974774028"/>
    <n v="0"/>
    <n v="0.30904623708383588"/>
    <n v="1.2065787183284673"/>
    <n v="0"/>
    <n v="0.39838214437567288"/>
    <n v="0"/>
    <n v="5.7569849300722256"/>
    <n v="0.91573444600314136"/>
    <n v="0.7656548037985671"/>
    <n v="3.0902387894069827"/>
    <n v="1.999330114458399"/>
    <x v="0"/>
    <m/>
    <x v="0"/>
    <x v="0"/>
    <s v="MPR ISSUE"/>
    <x v="0"/>
    <s v="(05/03/2026 incident) :impacted by LIT_620_Z_Notre-Dame-de-Yassa  ,Plantage MPR || Action reset MPR "/>
    <s v="LIT_620"/>
  </r>
  <r>
    <s v="Mvolye-New"/>
    <s v="CTR_310"/>
    <s v="Yaounde"/>
    <s v="IHS"/>
    <s v="GridOnly"/>
    <s v="CENTRE"/>
    <s v="Yaounde"/>
    <s v="ZTE"/>
    <n v="0.50417982895446489"/>
    <n v="0.65221097898885139"/>
    <n v="2.7409305059740374"/>
    <n v="0.62508382486809155"/>
    <n v="1.9757521409228018"/>
    <n v="0.86740903396654989"/>
    <n v="9.5292823449846339E-2"/>
    <n v="3.3743254773380364"/>
    <n v="2.2478797658896279"/>
    <n v="19.202886143713634"/>
    <n v="0.36422796939785873"/>
    <n v="6.2725970442281551E-2"/>
    <n v="18.988829533748245"/>
    <n v="3.8612944557162056E-2"/>
    <n v="6.2725970442281564E-2"/>
    <n v="3.8202737755862352E-2"/>
    <n v="1.5942776507920198"/>
    <n v="0"/>
    <n v="0.9244771371133732"/>
    <n v="0.78578963384572365"/>
    <n v="3.0718732147430217"/>
    <n v="1.9977606275664674"/>
    <x v="0"/>
    <m/>
    <x v="10"/>
    <x v="7"/>
    <s v="no root cause"/>
    <x v="5"/>
    <s v="(05/03/2026 ticket)..INC-20260503-00017369"/>
    <s v="CTR_310"/>
  </r>
  <r>
    <s v="Mabanda-New"/>
    <s v="LIT_791"/>
    <s v="Douala"/>
    <s v="CAMUSAT"/>
    <s v="Good Grid no GE - 8h"/>
    <s v="LITTORAL"/>
    <s v="Douala"/>
    <s v="ZTE"/>
    <n v="11.803807717880451"/>
    <n v="11.495867255652296"/>
    <n v="34.0139555920818"/>
    <n v="0"/>
    <n v="9.9608377350306618"/>
    <n v="0.32340347512933976"/>
    <n v="26.663138888175482"/>
    <n v="6.7139617273487371"/>
    <n v="3.9261963057132179"/>
    <n v="0.81135338281497393"/>
    <n v="1.0646471650786318"/>
    <n v="2.1525156021265119"/>
    <n v="0"/>
    <n v="0.28136619553523801"/>
    <n v="2.1525156021265119"/>
    <n v="1.5634586354595605"/>
    <n v="17.97046439690326"/>
    <n v="29.527666486889082"/>
    <n v="1.5272232413702143"/>
    <n v="1.3660871235689942"/>
    <n v="2.4383121893242459"/>
    <n v="1.9482504501573774"/>
    <x v="0"/>
    <m/>
    <x v="10"/>
    <x v="7"/>
    <s v="no root cause"/>
    <x v="5"/>
    <s v="(05/03/2026 ticket)..INC-20260503-00015973"/>
    <s v="LIT_791"/>
  </r>
  <r>
    <s v="White-Star-Hotel"/>
    <s v="SUO_236"/>
    <s v="SUD-OUEST"/>
    <s v="CAMUSAT"/>
    <s v="Medium Grid + GE"/>
    <s v="SUD-OUEST"/>
    <s v="Limbe"/>
    <s v="Huawei"/>
    <n v="0"/>
    <n v="0"/>
    <n v="0"/>
    <n v="0"/>
    <n v="3.2080847123415879"/>
    <n v="1.6494772181843604"/>
    <n v="7.9436190370199151"/>
    <n v="5.2270155778708052"/>
    <n v="0"/>
    <n v="0.70650095738700402"/>
    <n v="10.108137646854034"/>
    <n v="11.876717518041966"/>
    <n v="2.7456032964931962"/>
    <n v="3.8645047698133448"/>
    <n v="11.876717518041966"/>
    <n v="9.8104880248150135"/>
    <n v="0"/>
    <n v="0.39048120468106606"/>
    <n v="4.5387056420832188"/>
    <n v="3.8657279904525836"/>
    <n v="0"/>
    <n v="1.9458962198194802"/>
    <x v="0"/>
    <m/>
    <x v="10"/>
    <x v="7"/>
    <s v="no root cause"/>
    <x v="5"/>
    <s v=""/>
    <s v="SUO_236"/>
  </r>
  <r>
    <s v="Maroua-Djarengol-II"/>
    <s v="EXN_143"/>
    <s v="Maroua"/>
    <s v="IHS"/>
    <s v="Solar-Grid-Gen"/>
    <s v="EXTREME-NORD"/>
    <s v="Maroua"/>
    <s v="Huawei"/>
    <n v="1.2240214249228811"/>
    <n v="1.2007466477186794"/>
    <n v="0.23260509141547739"/>
    <n v="0.54050988348700024"/>
    <n v="0.75802649864596072"/>
    <n v="0.55756021835843084"/>
    <n v="0.76708671843119791"/>
    <n v="0.34325391729660165"/>
    <n v="8.0703729386216491E-2"/>
    <n v="1.782170200865786"/>
    <n v="1.3051531961887151"/>
    <n v="1.0402131077837991"/>
    <n v="0.15596775988562725"/>
    <n v="0.65615253129699558"/>
    <n v="1.0402131077837991"/>
    <n v="9.0780548635545175E-2"/>
    <n v="1.7669747141393648"/>
    <n v="0.61941226996315979"/>
    <n v="1.6448748845964771"/>
    <n v="2.0889222096419382"/>
    <n v="1.7313914662254004"/>
    <n v="1.8390641006982791"/>
    <x v="0"/>
    <m/>
    <x v="10"/>
    <x v="7"/>
    <s v="no root cause"/>
    <x v="5"/>
    <s v=""/>
    <s v="EXN_143"/>
  </r>
  <r>
    <s v="Nwa"/>
    <s v="NRO_012"/>
    <s v="NORD-OUEST"/>
    <s v="IHS"/>
    <s v="Solar-Gen"/>
    <s v="NORD-OUEST"/>
    <s v="Mwa"/>
    <s v="NOKIA"/>
    <n v="0.32636408450655002"/>
    <n v="0.54339810159695889"/>
    <n v="0.40800874467015152"/>
    <n v="0.33127670272440879"/>
    <n v="0.21399999663134214"/>
    <n v="3.4224033407043857"/>
    <n v="9.2966357389406529"/>
    <n v="9.2965816323264807"/>
    <n v="9.2961487794130768"/>
    <n v="9.2965275257123032"/>
    <n v="9.2966357389406529"/>
    <n v="17403.285923414747"/>
    <n v="4.6228522998690194"/>
    <n v="4.6228522998690194"/>
    <n v="4.6228522998690194"/>
    <n v="4.6228522998690194"/>
    <n v="4.6228522998690194"/>
    <n v="2.4905438414761165"/>
    <n v="5.5130161185249129"/>
    <n v="3.1270081703846504"/>
    <n v="0"/>
    <n v="1.8370309017700959"/>
    <x v="1"/>
    <m/>
    <x v="6"/>
    <x v="1"/>
    <s v="Defaut GE &amp; Power Cabinet"/>
    <x v="1"/>
    <s v="(hourly IHS): 03/05/2026 11:00 2:59:13 45.8V FME Carlos is managing with level 0..;..;(05/03/2026 ticket)..INC-20260503-00006691...2026-05-03 12:36:38...Bo TRans analyse en cours...Active // No power issue, site is on Gen with Ubaie=54.2 V. The Tx FME Njoya (699948062) from Huawei is informed...Others Transmission equipement fault...Active // No power issue, site is on Gen with Ubaie=54.2 V. The Tx FME Njoya (699948062) from Huawei is informed...user:OCM_NOC.IHS"/>
    <s v="NRO_012"/>
  </r>
  <r>
    <s v="Buea-GRA-HIS"/>
    <s v="SUO_242"/>
    <s v="SUD-OUEST"/>
    <s v="IHS"/>
    <s v="Grid-Gen"/>
    <s v="SUD-OUEST"/>
    <s v="Buea"/>
    <s v="Huawei"/>
    <n v="0"/>
    <n v="0.58099551126748905"/>
    <n v="0"/>
    <n v="0"/>
    <n v="0.8229283486429646"/>
    <n v="0"/>
    <n v="0"/>
    <n v="0"/>
    <n v="0"/>
    <n v="0"/>
    <n v="0"/>
    <n v="0"/>
    <n v="0"/>
    <n v="0"/>
    <n v="0"/>
    <n v="0"/>
    <n v="1.7605005807101497"/>
    <n v="0"/>
    <n v="2.4504514226106977"/>
    <n v="4.1754537402545298"/>
    <n v="0.14312836120796643"/>
    <n v="1.8263120197013407"/>
    <x v="0"/>
    <m/>
    <x v="6"/>
    <x v="1"/>
    <s v="Defaut GE &amp; Power Cabinet"/>
    <x v="1"/>
    <s v="(hourly IHS): 03/05/2026 05:15 1:44:40 46.1V Calvin is informed and reported insecurity"/>
    <s v="SUO_242"/>
  </r>
  <r>
    <s v="Salapoumbe-Ville-MTN-IHS"/>
    <s v="EST_103"/>
    <s v="CENTRE"/>
    <s v="IHS"/>
    <s v="Hybrid-Gen"/>
    <s v="EST"/>
    <s v="SALAPOUMBE"/>
    <s v="NOKIA"/>
    <n v="0.38143881997414636"/>
    <n v="0.74404379724512237"/>
    <n v="0.37701572055143207"/>
    <n v="0.49151692334911384"/>
    <n v="0.44931912805015511"/>
    <n v="0.27273401762961819"/>
    <n v="0.88850793161602926"/>
    <n v="1.5519015047098874"/>
    <n v="1.1901526111981464"/>
    <n v="0.45864687401015314"/>
    <n v="0.40153895323785149"/>
    <n v="15789.100177209339"/>
    <n v="1.7840607191674298"/>
    <n v="1.8995606863508858"/>
    <n v="1.9719889393978307"/>
    <n v="3.2524227170386348"/>
    <n v="1.3034410286702449"/>
    <n v="1.8974383120311158"/>
    <n v="12.736227513798463"/>
    <n v="0"/>
    <n v="0"/>
    <n v="1.8187321114164474"/>
    <x v="0"/>
    <m/>
    <x v="10"/>
    <x v="7"/>
    <s v="no root cause"/>
    <x v="5"/>
    <s v=""/>
    <s v="EST_103"/>
  </r>
  <r>
    <s v="Mabanda4-IHS"/>
    <s v="LIT_489"/>
    <s v="Douala"/>
    <s v="IHS"/>
    <s v="Grid-Gen"/>
    <s v="LITTORAL"/>
    <s v="Douala"/>
    <s v="ZTE"/>
    <n v="0"/>
    <n v="3.4996169025177419"/>
    <n v="8.3842703170078581E-2"/>
    <n v="0"/>
    <n v="2.1355722777249864"/>
    <n v="0"/>
    <n v="0"/>
    <n v="0"/>
    <n v="0"/>
    <n v="0"/>
    <n v="0"/>
    <n v="5.6030682041930984"/>
    <n v="0"/>
    <n v="0"/>
    <n v="5.6030682041930984"/>
    <n v="0"/>
    <n v="0"/>
    <n v="9.4953956961816216E-2"/>
    <n v="1.2046179394026595"/>
    <n v="1.0884495989609357"/>
    <n v="2.4565067623619128"/>
    <n v="1.8184645852416865"/>
    <x v="0"/>
    <m/>
    <x v="6"/>
    <x v="1"/>
    <s v="Defaut GE &amp; Power Cabinet"/>
    <x v="1"/>
    <s v="(hourly IHS): 03/05/2026 21:50 0:19:08 1.1V Boris will reach on site at 22:40/Maxime informed..;..;(05/03/2026 ticket)..INC-20260503-00015820...Others Transmission equipement fault"/>
    <s v="LIT_489"/>
  </r>
  <r>
    <s v="Garage-Japonais"/>
    <s v="CTR_583"/>
    <s v="Yaounde"/>
    <s v="CAMUSAT"/>
    <s v="Good Grid no GE - 8h"/>
    <s v="CENTRE"/>
    <s v="Yaounde"/>
    <s v="ZTE"/>
    <n v="1.521439190943775"/>
    <n v="0.13560010044716156"/>
    <n v="1.0701046990437544E-4"/>
    <n v="17.19997117851344"/>
    <n v="13.868556899607057"/>
    <n v="13.868556899607057"/>
    <n v="36.982818398952162"/>
    <n v="14.899745457762256"/>
    <n v="0"/>
    <n v="0"/>
    <n v="4.2804187961750177E-4"/>
    <n v="0"/>
    <n v="0"/>
    <n v="0"/>
    <n v="0"/>
    <n v="0"/>
    <n v="0"/>
    <n v="0"/>
    <n v="1.5590716161289162"/>
    <n v="1.3248080656622852"/>
    <n v="2.1455916054344044"/>
    <n v="1.7862901039571049"/>
    <x v="0"/>
    <m/>
    <x v="10"/>
    <x v="7"/>
    <s v="no root cause"/>
    <x v="5"/>
    <s v="(05/03/2026 ticket)..INC-20260503-00009375...2026-05-03 15:22:33...investigation ongoing by our FME. But we are suspecting a TX issue...user:OCM_NOC.CAMUSAT"/>
    <s v="CTR_583"/>
  </r>
  <r>
    <s v="Mvangan-IHS"/>
    <s v="SUD_066"/>
    <s v="CENTRE"/>
    <s v="IHS"/>
    <s v="Grid-Hybrid-Gen"/>
    <s v="SUD"/>
    <s v="Mvangan"/>
    <s v="NOKIA"/>
    <n v="0.2687475526084302"/>
    <n v="9.1133573809167021E-2"/>
    <n v="1.1858005562646179"/>
    <n v="0.55118407860319685"/>
    <n v="2.8802754279287506E-2"/>
    <n v="5.1455390080655757E-2"/>
    <n v="0.17746969449479591"/>
    <n v="0.12280397863974239"/>
    <n v="0.12264165879721667"/>
    <n v="0.21382933922055894"/>
    <n v="0.72843734664129178"/>
    <n v="2378.9036597580707"/>
    <n v="3.3383780946124715E-2"/>
    <n v="4.2072949750736943E-2"/>
    <n v="0.2971145696894984"/>
    <n v="0.34022195398264432"/>
    <n v="0.71593571381690657"/>
    <n v="1.897812848675781"/>
    <n v="12.437727060177691"/>
    <n v="0"/>
    <n v="0"/>
    <n v="1.7761062742378713"/>
    <x v="0"/>
    <m/>
    <x v="10"/>
    <x v="7"/>
    <s v="no root cause"/>
    <x v="5"/>
    <s v="(05/03/2026 ticket)..INC-20260503-00011884...Others Transmission equipement fault"/>
    <s v="SUD_066"/>
  </r>
  <r>
    <s v="LIT_851_Z_Yassa-La-Perle"/>
    <s v="LIT_851"/>
    <s v="Douala"/>
    <s v="CAMUSAT"/>
    <s v="Good-Grid + solar + SE"/>
    <s v="LITTORAL"/>
    <s v="Douala"/>
    <s v="ZTE"/>
    <n v="0.13053493820502016"/>
    <n v="0.28627084207252207"/>
    <n v="0"/>
    <n v="1.8726832233265207E-3"/>
    <n v="0.52961265063507135"/>
    <n v="8.6977396535143665"/>
    <n v="0"/>
    <n v="2.0655695953292073"/>
    <n v="1.2633299375344214"/>
    <n v="7.3355677119449361E-2"/>
    <n v="6.4348962569164669E-2"/>
    <n v="0"/>
    <n v="0.20524608127659161"/>
    <n v="0.7867053045803335"/>
    <n v="0"/>
    <n v="0.23931108086281822"/>
    <n v="0"/>
    <n v="3.8162608829647895"/>
    <n v="1.0211463216750796"/>
    <n v="0.86701959464283795"/>
    <n v="2.5435807904707497"/>
    <n v="1.7633363581626158"/>
    <x v="0"/>
    <m/>
    <x v="0"/>
    <x v="0"/>
    <s v="MPR ISSUE"/>
    <x v="0"/>
    <s v="(05/03/2026 incident) :impacted by LIT_620_Z_Notre-Dame-de-Yassa  ,Plantage MPR || Action reset MPR "/>
    <s v="LIT_620"/>
  </r>
  <r>
    <s v="PK10-Marche"/>
    <s v="LIT_278"/>
    <s v="Douala"/>
    <s v="IHS"/>
    <s v="Grid-Gen-Lithium"/>
    <s v="LITTORAL"/>
    <s v="Douala"/>
    <s v="ZTE"/>
    <n v="0"/>
    <n v="0"/>
    <n v="0"/>
    <n v="0.66799502329974636"/>
    <n v="0"/>
    <n v="0"/>
    <n v="0"/>
    <n v="0"/>
    <n v="0"/>
    <n v="0"/>
    <n v="3.4214992594875482"/>
    <n v="0"/>
    <n v="0"/>
    <n v="0"/>
    <n v="0"/>
    <n v="0"/>
    <n v="0"/>
    <n v="0"/>
    <n v="1.6157742127581343"/>
    <n v="1.4346199224102467"/>
    <n v="1.9393978444492597"/>
    <n v="1.7237246492196794"/>
    <x v="0"/>
    <m/>
    <x v="10"/>
    <x v="7"/>
    <s v="no root cause"/>
    <x v="5"/>
    <s v="(05/03/2026 ticket)..INC-20260503-00001973...Others Transmission equipement fault"/>
    <s v="LIT_278"/>
  </r>
  <r>
    <s v="New-Deido"/>
    <s v="LIT_287"/>
    <s v="Douala"/>
    <s v="IHS"/>
    <s v="GridOnly"/>
    <s v="LITTORAL"/>
    <s v="Douala"/>
    <s v="ZTE"/>
    <n v="0"/>
    <n v="7.9493440971598046"/>
    <n v="2.0538519488746791"/>
    <n v="0"/>
    <n v="0"/>
    <n v="0"/>
    <n v="1.3462987218669489"/>
    <n v="5.1192917048337367"/>
    <n v="2.6352219967868309"/>
    <n v="1.5926546586651382"/>
    <n v="2.8345111619054144"/>
    <n v="0.76387640433406667"/>
    <n v="0.14210990403301055"/>
    <n v="1.3004269004346078"/>
    <n v="0.76387640433406645"/>
    <n v="4.5016451076239976"/>
    <n v="0"/>
    <n v="0"/>
    <n v="1.0262670407539298"/>
    <n v="1.5428379931386451"/>
    <n v="2.0069092865100782"/>
    <n v="1.7110795786926458"/>
    <x v="0"/>
    <m/>
    <x v="10"/>
    <x v="7"/>
    <s v="no root cause"/>
    <x v="5"/>
    <s v=""/>
    <s v="LIT_287"/>
  </r>
  <r>
    <s v="Ngalbidje-MTN-IHS"/>
    <s v="NRD_117"/>
    <s v="NORD"/>
    <s v="IHS"/>
    <s v="Grid-Gen"/>
    <s v="NORD"/>
    <s v="Garoua"/>
    <s v="Huawei"/>
    <n v="3.6377139139293386"/>
    <n v="3.6732770600942257"/>
    <n v="4.7661036489143429"/>
    <n v="0.24571387397876343"/>
    <n v="0.843313843159748"/>
    <n v="2.4093764000536475"/>
    <n v="3.1415242000610673"/>
    <n v="1.6145382997605817"/>
    <n v="0.45987749441405346"/>
    <n v="0.82187607902223814"/>
    <n v="0.90227661207705889"/>
    <n v="5.7767105266912653"/>
    <n v="2.576615929435869"/>
    <n v="10.570440711919254"/>
    <n v="5.7767105266912653"/>
    <n v="2.6658983314927531"/>
    <n v="5.5761372359338299"/>
    <n v="0.3234569803642921"/>
    <n v="1.8778051548905117"/>
    <n v="2.4126732764160468"/>
    <n v="1.2011154230881194"/>
    <n v="1.7044805997152093"/>
    <x v="0"/>
    <m/>
    <x v="10"/>
    <x v="7"/>
    <s v="no root cause"/>
    <x v="5"/>
    <s v=""/>
    <s v="NRD_117"/>
  </r>
  <r>
    <s v="Widikum"/>
    <s v="NRO_219"/>
    <s v="NORD-OUEST"/>
    <s v="IHS"/>
    <s v="Gen Only"/>
    <s v="NORD-OUEST"/>
    <s v="Widikum"/>
    <s v="NOKIA"/>
    <n v="2.1745378757294547"/>
    <n v="1.3376308738047311E-3"/>
    <n v="0"/>
    <n v="0"/>
    <n v="3.8293380590601611E-2"/>
    <n v="5.3492757987588755"/>
    <n v="4.31168759645724E-2"/>
    <n v="0"/>
    <n v="0"/>
    <n v="1.5342263251484363"/>
    <n v="3.4495409051081993"/>
    <n v="21324.571384544262"/>
    <n v="0"/>
    <n v="6.7100023399622755"/>
    <n v="0.98387209537914533"/>
    <n v="0.32957441222715889"/>
    <n v="0.58472304263582486"/>
    <n v="0.14621197204601169"/>
    <n v="5.8665955261401468"/>
    <n v="2.571308111563321"/>
    <n v="0"/>
    <n v="1.7009670892866822"/>
    <x v="1"/>
    <m/>
    <x v="6"/>
    <x v="1"/>
    <s v="Defaut GE &amp; Power Cabinet"/>
    <x v="1"/>
    <s v="(05/03/2026 groupe whatsapp) : impacted by NRO_017_H_Bali , probleme d'energie, chute tension U.44v || Action : RCA IHS attendu..;..;(05/03/2026 com ran 10h): Impacted by NRO_017_H_Bali"/>
    <s v="NRO_017"/>
  </r>
  <r>
    <s v="Foumban-Ndjisse"/>
    <s v="OST_083"/>
    <s v="OUEST"/>
    <s v="IHS"/>
    <s v="Grid-Gen"/>
    <s v="OUEST"/>
    <s v="Foumban"/>
    <s v="Huawei"/>
    <n v="0"/>
    <n v="0"/>
    <n v="0"/>
    <n v="0"/>
    <n v="0"/>
    <n v="0"/>
    <n v="0"/>
    <n v="0"/>
    <n v="0"/>
    <n v="0"/>
    <n v="0"/>
    <n v="0"/>
    <n v="0"/>
    <n v="0"/>
    <n v="0"/>
    <n v="0"/>
    <n v="0"/>
    <n v="1.803572294846661"/>
    <n v="3.8086909343788591"/>
    <n v="3.2401669777736979"/>
    <n v="6.5835626123138674E-2"/>
    <n v="1.6659746656279517"/>
    <x v="0"/>
    <m/>
    <x v="10"/>
    <x v="7"/>
    <s v="no root cause"/>
    <x v="5"/>
    <s v=""/>
    <s v="OST_083"/>
  </r>
  <r>
    <s v="Maroua-Ouro-Bah"/>
    <s v="EXN_083"/>
    <s v="Maroua"/>
    <s v="IHS"/>
    <s v="Grid-Gen"/>
    <s v="EXTREME-NORD"/>
    <s v="Maroua"/>
    <s v="Huawei"/>
    <n v="0.27127154120759178"/>
    <n v="0.69467630046257056"/>
    <n v="0"/>
    <n v="0"/>
    <n v="0"/>
    <n v="0"/>
    <n v="0"/>
    <n v="0"/>
    <n v="0"/>
    <n v="0.52221109313335223"/>
    <n v="0"/>
    <n v="0.67696606769339651"/>
    <n v="0"/>
    <n v="0"/>
    <n v="0.67696606769339651"/>
    <n v="0"/>
    <n v="0"/>
    <n v="0"/>
    <n v="2.7283441043287811"/>
    <n v="3.4834849767604745"/>
    <n v="0.16912060840463419"/>
    <n v="1.6472478333946861"/>
    <x v="0"/>
    <m/>
    <x v="6"/>
    <x v="1"/>
    <s v="Defaut GE &amp; Power Cabinet"/>
    <x v="1"/>
    <s v="(hourly IHS): 03/05/2026 18:05 1:07:50 50.2V Emmanuel is on site waiting AFS/Franklin informed"/>
    <s v="EXN_083"/>
  </r>
  <r>
    <s v="Mbouda-Marche-Ignames"/>
    <s v="OST_297"/>
    <s v="OUEST"/>
    <s v="CAMUSAT"/>
    <s v="Medium Grid + Solar + GE"/>
    <s v="OUEST"/>
    <s v="Mbouda"/>
    <s v="Huawei"/>
    <n v="0"/>
    <n v="0"/>
    <n v="0.1982368954978555"/>
    <n v="0"/>
    <n v="0.21241578276018522"/>
    <n v="0"/>
    <n v="0.2138425890255769"/>
    <n v="0"/>
    <n v="0.18735749772424398"/>
    <n v="0"/>
    <n v="0"/>
    <n v="0"/>
    <n v="0"/>
    <n v="0"/>
    <n v="0"/>
    <n v="0"/>
    <n v="0"/>
    <n v="0"/>
    <n v="3.7156437218485343"/>
    <n v="3.1620714628150588"/>
    <n v="8.2593785499937608E-2"/>
    <n v="1.6352091555304435"/>
    <x v="0"/>
    <m/>
    <x v="10"/>
    <x v="7"/>
    <s v="no root cause"/>
    <x v="5"/>
    <s v=""/>
    <s v="OST_297"/>
  </r>
  <r>
    <s v="Deone-IHS"/>
    <s v="ADM_111"/>
    <s v="ADAMAOUA"/>
    <s v="IHS"/>
    <s v="Hybrid-Gen"/>
    <s v="ADAMAOUA"/>
    <s v="Deone"/>
    <s v="NOKIA"/>
    <n v="0"/>
    <n v="1.7837142801516962E-3"/>
    <n v="0"/>
    <n v="0"/>
    <n v="0"/>
    <n v="0"/>
    <n v="0.13175457903312876"/>
    <n v="0"/>
    <n v="0"/>
    <n v="0"/>
    <n v="1.6546092081616361"/>
    <n v="187370.17771357149"/>
    <n v="0"/>
    <n v="0"/>
    <n v="0"/>
    <n v="0"/>
    <n v="0"/>
    <n v="0.58390938724372499"/>
    <n v="0.24067379670595382"/>
    <n v="0.10626470045941522"/>
    <n v="2.9975490071865889"/>
    <n v="1.6332299921333144"/>
    <x v="0"/>
    <m/>
    <x v="6"/>
    <x v="1"/>
    <s v="Defaut GE &amp; Power Cabinet"/>
    <x v="1"/>
    <s v="(hourly IHS): 03/05/2026 20:51 0:20:41 49.5V Yannick is managing with level 0, ETA asap..;..;(05/03/2026 cell nokia): 03/05/2026 : Need BO RAN analysis "/>
    <s v="ADM_111"/>
  </r>
  <r>
    <s v="Lomie"/>
    <s v="EST_010"/>
    <s v="CENTRE"/>
    <s v="IHS"/>
    <s v="Grid-Gen"/>
    <s v="EST"/>
    <s v="Lomie"/>
    <s v="NOKIA"/>
    <n v="0.69790444963801945"/>
    <n v="0.92289396261196832"/>
    <n v="0.96104319513287872"/>
    <n v="0.75988134679097008"/>
    <n v="0.54238256671032703"/>
    <n v="0.60979916275008361"/>
    <n v="0.76715805874446752"/>
    <n v="0.69899238941538033"/>
    <n v="0.86728418841832788"/>
    <n v="0.88497658610918506"/>
    <n v="0.84046023062896469"/>
    <n v="56802.302796825643"/>
    <n v="0.77154548801054701"/>
    <n v="0.59663687495184503"/>
    <n v="2.9975416128047301"/>
    <n v="18.490071568602271"/>
    <n v="14.623747620800556"/>
    <n v="1.3122158872024039"/>
    <n v="0.909239875464112"/>
    <n v="4.4747136285280034"/>
    <n v="0"/>
    <n v="1.6320523466682642"/>
    <x v="0"/>
    <m/>
    <x v="10"/>
    <x v="7"/>
    <s v="no root cause"/>
    <x v="5"/>
    <s v="(05/03/2026 ticket)..INC-20260503-00008077"/>
    <s v="EST_010"/>
  </r>
  <r>
    <s v="Sky-Way-Hotel-IHS"/>
    <s v="LIT_141"/>
    <s v="Douala"/>
    <s v="IHS"/>
    <s v="Grid-Gen-Lithium"/>
    <s v="LITTORAL"/>
    <s v="Douala"/>
    <s v="ZTE"/>
    <n v="0"/>
    <n v="0"/>
    <n v="0"/>
    <n v="0"/>
    <n v="0"/>
    <n v="0"/>
    <n v="0"/>
    <n v="0"/>
    <n v="0"/>
    <n v="0"/>
    <n v="0"/>
    <n v="13.214294886611709"/>
    <n v="0"/>
    <n v="0"/>
    <n v="13.214294886611709"/>
    <n v="0"/>
    <n v="0"/>
    <n v="0.63264589807466809"/>
    <n v="0.75124695754349369"/>
    <n v="0.63783316502952847"/>
    <n v="2.4993939702364143"/>
    <n v="1.6248113048714015"/>
    <x v="0"/>
    <m/>
    <x v="10"/>
    <x v="7"/>
    <s v="no root cause"/>
    <x v="5"/>
    <s v="(05/03/2026 ticket)..INC-20260503-00007652"/>
    <s v="LIT_141"/>
  </r>
  <r>
    <s v="Mbakaou-MTN-IHS"/>
    <s v="ADM_109"/>
    <s v="ADAMAOUA"/>
    <s v="IHS"/>
    <s v="Grid-Gen"/>
    <s v="ADAMAOUA"/>
    <s v="Mbakaou"/>
    <s v="NOKIA"/>
    <n v="0.11697473898338348"/>
    <n v="0.37754863447342851"/>
    <n v="3.732737393539924"/>
    <n v="0.21571315627140375"/>
    <n v="0"/>
    <n v="0"/>
    <n v="0.10074437309704068"/>
    <n v="0.14561115273816316"/>
    <n v="5.9869311715237679"/>
    <n v="2.7760662766465769"/>
    <n v="0.19226532613100777"/>
    <n v="260100.20917036923"/>
    <n v="0"/>
    <n v="0"/>
    <n v="1.7443960841108885E-2"/>
    <n v="0.19435826301714176"/>
    <n v="8.4253393274438206"/>
    <n v="2.6706294460316977"/>
    <n v="1.6486217522151478"/>
    <n v="1.8052197809945998"/>
    <n v="1.4901081715247544"/>
    <n v="1.6185304979931714"/>
    <x v="0"/>
    <m/>
    <x v="10"/>
    <x v="7"/>
    <s v="no root cause"/>
    <x v="5"/>
    <s v="(05/03/2026 ticket)..INC-20260503-00002903"/>
    <s v="ADM_109"/>
  </r>
  <r>
    <s v="Tabene"/>
    <s v="EST_007"/>
    <s v="CENTRE"/>
    <s v="CAMUSAT"/>
    <s v="Hybrid Solar - S3"/>
    <s v="EST"/>
    <s v="Tabene"/>
    <s v="NOKIA"/>
    <n v="0"/>
    <n v="0"/>
    <n v="0"/>
    <n v="0"/>
    <n v="0"/>
    <n v="0"/>
    <n v="0"/>
    <n v="0"/>
    <n v="0"/>
    <n v="0"/>
    <n v="0"/>
    <n v="276195.63346945064"/>
    <n v="0"/>
    <n v="0"/>
    <n v="0"/>
    <n v="0"/>
    <n v="0"/>
    <n v="7.0448559353714687E-3"/>
    <n v="2.8011582317182837"/>
    <n v="1.1985270867121596"/>
    <n v="1.5441788857588754"/>
    <n v="1.6076361244517499"/>
    <x v="0"/>
    <m/>
    <x v="10"/>
    <x v="7"/>
    <s v="no root cause"/>
    <x v="5"/>
    <s v=""/>
    <s v="EST_007"/>
  </r>
  <r>
    <s v="Garoua-Lycee-Technique-MTN"/>
    <s v="NRD_063"/>
    <s v="Garoua"/>
    <s v="IHS"/>
    <s v="Grid-Gen"/>
    <s v="NORD"/>
    <s v="Garoua"/>
    <s v="Huawei"/>
    <n v="0"/>
    <n v="0"/>
    <n v="0"/>
    <n v="0"/>
    <n v="0"/>
    <n v="0"/>
    <n v="0"/>
    <n v="0"/>
    <n v="3.7842469173850626"/>
    <n v="0"/>
    <n v="0"/>
    <n v="0.31764274483282112"/>
    <n v="0"/>
    <n v="2.6256802298870259"/>
    <n v="0.31764274483282112"/>
    <n v="12.927596002659566"/>
    <n v="0"/>
    <n v="2.3536061101551509"/>
    <n v="1.227099145114684"/>
    <n v="1.5593071153408067"/>
    <n v="1.7206183637688865"/>
    <n v="1.5959898183104901"/>
    <x v="0"/>
    <m/>
    <x v="10"/>
    <x v="7"/>
    <s v="no root cause"/>
    <x v="5"/>
    <s v=""/>
    <s v="NRD_063"/>
  </r>
  <r>
    <s v="Meme-II-IHS"/>
    <s v="EXN_169"/>
    <s v="EXTREME-NORD"/>
    <s v="IHS"/>
    <s v="Grid-Gen"/>
    <s v="EXTREME-NORD"/>
    <s v="Meme-II"/>
    <s v="NOKIA"/>
    <n v="0.21308290295960905"/>
    <n v="0.19896181262433715"/>
    <n v="0.65612853451440556"/>
    <n v="0.3106442985041819"/>
    <n v="0.47424708650726993"/>
    <n v="5.3074869181318152E-2"/>
    <n v="0.70317263512190298"/>
    <n v="1.2540115703656083"/>
    <n v="0.16185234510892949"/>
    <n v="4.8245246475061107E-2"/>
    <n v="8.5519200531913003E-2"/>
    <n v="339948.78385083599"/>
    <n v="1.1841686338579278"/>
    <n v="1.242268657769616"/>
    <n v="7.2775542630187248E-2"/>
    <n v="2.0658677917694424"/>
    <n v="0.21713297053749808"/>
    <n v="2.3222640684293858"/>
    <n v="0"/>
    <n v="4.7476320374991525"/>
    <n v="0"/>
    <n v="1.5938348342546658"/>
    <x v="1"/>
    <m/>
    <x v="10"/>
    <x v="7"/>
    <s v="no root cause"/>
    <x v="5"/>
    <s v="(05/03/2026 cell nokia): 02/05/2026 :Need BO RAN ananlysis"/>
    <s v="EXN_169"/>
  </r>
  <r>
    <s v="Dogba-Ngd-IHS"/>
    <s v="ADM_128"/>
    <s v="Ngaoundere"/>
    <s v="IHS"/>
    <s v="Hybrid-Gen"/>
    <s v="ADAMAOUA"/>
    <s v="Dogba"/>
    <s v="NOKIA"/>
    <n v="4.4712541341711542E-2"/>
    <n v="8.4538271224456601E-3"/>
    <n v="4.4052643443967887E-3"/>
    <n v="4.6371203625229362E-4"/>
    <n v="2.4255706511658436E-3"/>
    <n v="0.50737230797327881"/>
    <n v="1.5486911906127561"/>
    <n v="1.5519371748665223"/>
    <n v="0.4643362639934025"/>
    <n v="0.51630768221029422"/>
    <n v="3.6651085942248585E-2"/>
    <n v="12491.85031204253"/>
    <n v="1.8013429100569866E-3"/>
    <n v="0.66334006785890598"/>
    <n v="1.5601769810491588"/>
    <n v="1.5568774915604411"/>
    <n v="2.3511448693473502"/>
    <n v="1.6253998624558761"/>
    <n v="11.027655879684582"/>
    <n v="0"/>
    <n v="0"/>
    <n v="1.5747482400344714"/>
    <x v="0"/>
    <m/>
    <x v="7"/>
    <x v="4"/>
    <s v="Warehouse HUAWEI"/>
    <x v="3"/>
    <s v="(05/03/2026 cell nokia): _x000a_28/04/2026 : Feedback RM : because the site is too far, we should move with spare part, but actually No FXDB at Ngaoundere WH. Command made at Maroua WH and should move tomorrow (with Esico) ETA to reach Ngaoundere 03/05/2026, ETA to reach the site W19  (05/05/2026)_x000a_27/04/2026 : Need BO RAN analysis || Check and clean jumper, port 1 of FXDB || Access issue "/>
    <s v="ADM_128"/>
  </r>
  <r>
    <s v="Wouri"/>
    <s v="LIT_087"/>
    <s v="Douala"/>
    <s v="IHS"/>
    <s v="Grid-Gen"/>
    <s v="LITTORAL"/>
    <s v="Douala"/>
    <s v="ZTE"/>
    <n v="1.5409507666230065"/>
    <n v="1.5409507666230065"/>
    <n v="1.5409507666230065"/>
    <n v="1.5409507666230065"/>
    <n v="1.5409507666230065"/>
    <n v="1.5409507666230065"/>
    <n v="1.5409507666230065"/>
    <n v="1.5409507666230065"/>
    <n v="2.3149753305196716"/>
    <n v="14.731400153524353"/>
    <n v="1.5409507666230065"/>
    <n v="1.5409507666230065"/>
    <n v="1.5409507666230065"/>
    <n v="1.5409507666230065"/>
    <n v="1.5409507666230065"/>
    <n v="1.5409507666230065"/>
    <n v="1.5409507666230065"/>
    <n v="1.5409507666230065"/>
    <n v="0"/>
    <n v="4.5901037363444415"/>
    <n v="0"/>
    <n v="1.5409507666230065"/>
    <x v="2"/>
    <m/>
    <x v="3"/>
    <x v="3"/>
    <s v="EXCLU"/>
    <x v="2"/>
    <s v=""/>
    <s v="LIT_087"/>
  </r>
  <r>
    <s v="Tsekenis"/>
    <s v="LIT_025"/>
    <s v="Douala"/>
    <s v="IHS"/>
    <s v="Grid-Gen"/>
    <s v="LITTORAL"/>
    <s v="Douala"/>
    <s v="ZTE"/>
    <n v="1.5409507666230065"/>
    <n v="1.5409507666230065"/>
    <n v="1.5409507666230065"/>
    <n v="1.5409507666230065"/>
    <n v="1.5409507666230065"/>
    <n v="2.1053953252119531"/>
    <n v="1.5409507666230065"/>
    <n v="1.5409507666230065"/>
    <n v="1.5409507666230065"/>
    <n v="1.5409507666230065"/>
    <n v="1.5409507666230065"/>
    <n v="1.5409507666230065"/>
    <n v="1.5409507666230065"/>
    <n v="1.5409507666230065"/>
    <n v="1.5409507666230065"/>
    <n v="1.5409507666230065"/>
    <n v="1.5409507666230065"/>
    <n v="1.5409507666230065"/>
    <n v="0"/>
    <n v="4.5901037363444415"/>
    <n v="0"/>
    <n v="1.5409507666230065"/>
    <x v="2"/>
    <m/>
    <x v="3"/>
    <x v="3"/>
    <s v="EXCLU"/>
    <x v="2"/>
    <s v=""/>
    <s v="LIT_025"/>
  </r>
  <r>
    <s v="Ntumansah"/>
    <s v="NRO_002"/>
    <s v="NORD-OUEST"/>
    <s v="IHS"/>
    <s v="Grid-Gen"/>
    <s v="NORD-OUEST"/>
    <s v="Bamenda"/>
    <s v="Huawei"/>
    <n v="0"/>
    <n v="0"/>
    <n v="0"/>
    <n v="0"/>
    <n v="0"/>
    <n v="0"/>
    <n v="0"/>
    <n v="0"/>
    <n v="0"/>
    <n v="0"/>
    <n v="5.3505234952187731E-4"/>
    <n v="0"/>
    <n v="0"/>
    <n v="0"/>
    <n v="0"/>
    <n v="0"/>
    <n v="0"/>
    <n v="1.769917502061735"/>
    <n v="10.790978741771879"/>
    <n v="0"/>
    <n v="0"/>
    <n v="1.5409507666230065"/>
    <x v="0"/>
    <m/>
    <x v="10"/>
    <x v="7"/>
    <s v="no root cause"/>
    <x v="5"/>
    <s v=""/>
    <s v="NRO_002"/>
  </r>
  <r>
    <s v="Buca-Voyage"/>
    <s v="LIT_616"/>
    <s v="Douala"/>
    <s v="CAMUSAT"/>
    <s v="Good Grid no GE - 8h"/>
    <s v="LITTORAL"/>
    <s v="Douala"/>
    <s v="ZTE"/>
    <n v="12.345013169421829"/>
    <n v="18.661680692172251"/>
    <n v="15.855527304791504"/>
    <n v="0.80129439864396246"/>
    <n v="12.566257315949125"/>
    <n v="6.3432417894433444"/>
    <n v="4.9791436594156346"/>
    <n v="12.198052124086486"/>
    <n v="11.924872229498934"/>
    <n v="1.2603693145337356"/>
    <n v="7.0816140317835359"/>
    <n v="37.36538082886031"/>
    <n v="0"/>
    <n v="12.586054252881434"/>
    <n v="37.365380828860303"/>
    <n v="1.2713735578555692"/>
    <n v="5.0366261168326032"/>
    <n v="0"/>
    <n v="0.47198042436523069"/>
    <n v="0.47133565218574058"/>
    <n v="2.4109861294424846"/>
    <n v="1.4829332568565177"/>
    <x v="0"/>
    <m/>
    <x v="10"/>
    <x v="7"/>
    <s v="no root cause"/>
    <x v="5"/>
    <s v=""/>
    <s v="LIT_616"/>
  </r>
  <r>
    <s v="Mabanda-CIMAF"/>
    <s v="LIT_695"/>
    <s v="Douala"/>
    <s v="CAMUSAT"/>
    <s v="Good Grid no GE - 8h"/>
    <s v="LITTORAL"/>
    <s v="Douala"/>
    <s v="ZTE"/>
    <n v="13.868556899607057"/>
    <n v="13.868556899607057"/>
    <n v="13.868556899607057"/>
    <n v="13.868556899607057"/>
    <n v="17.112632799993154"/>
    <n v="0.55370784144187368"/>
    <n v="0.47801576906284549"/>
    <n v="6.0238868770920542"/>
    <n v="3.8312066785947674"/>
    <n v="1.4139650090031481"/>
    <n v="1.6922635710677936"/>
    <n v="2.0240852031629442"/>
    <n v="0"/>
    <n v="0.34710629421315908"/>
    <n v="2.0240852031629442"/>
    <n v="1.3820758889716434"/>
    <n v="15.174798035573136"/>
    <n v="25.836643523869043"/>
    <n v="1.0433777362125263"/>
    <n v="1.0721929815613835"/>
    <n v="1.864122928554701"/>
    <n v="1.4810605736331917"/>
    <x v="0"/>
    <m/>
    <x v="10"/>
    <x v="7"/>
    <s v="no root cause"/>
    <x v="5"/>
    <s v=""/>
    <s v="LIT_695"/>
  </r>
  <r>
    <s v="Bamenda-Abangoh-IHS"/>
    <s v="NRO_064"/>
    <s v="NORD-OUEST"/>
    <s v="IHS"/>
    <s v="Grid-Gen"/>
    <s v="NORD-OUEST"/>
    <s v="Bamenda"/>
    <s v="Huawei"/>
    <n v="9.4769007199664426"/>
    <n v="5.5451933750531479"/>
    <n v="0"/>
    <n v="0"/>
    <n v="7.3343014213844002"/>
    <n v="0"/>
    <n v="0"/>
    <n v="1.7089393692945583"/>
    <n v="14.990704357180975"/>
    <n v="6.1590054304246449"/>
    <n v="1.0371989795481591"/>
    <n v="0"/>
    <n v="0.31097242554211496"/>
    <n v="3.7632015249705365E-2"/>
    <n v="0"/>
    <n v="0"/>
    <n v="0"/>
    <n v="2.5366475189265851"/>
    <n v="1.8216021406104499"/>
    <n v="3.1494805532605037"/>
    <n v="0.30609291106602143"/>
    <n v="1.4770655160900941"/>
    <x v="0"/>
    <m/>
    <x v="6"/>
    <x v="1"/>
    <s v="Defaut GE &amp; Power Cabinet"/>
    <x v="1"/>
    <s v="(hourly IHS): 03/05/2026 13:49 0:10:25 FME Pascal is managing with level 0"/>
    <s v="NRO_064"/>
  </r>
  <r>
    <s v="PK15-Auberge"/>
    <s v="LIT_728"/>
    <s v="Douala"/>
    <s v="CAMUSAT"/>
    <s v="Good Grid no GE - 8h"/>
    <s v="LITTORAL"/>
    <s v="Douala"/>
    <s v="ZTE"/>
    <n v="1.0377697020543175"/>
    <n v="8.9529596242363017"/>
    <n v="0"/>
    <n v="5.4473679704822331"/>
    <n v="3.4907350335156804"/>
    <n v="0"/>
    <n v="9.7081325103514811"/>
    <n v="12.986844132829956"/>
    <n v="27.554232906147533"/>
    <n v="24.226778014627619"/>
    <n v="2.8934560957444067"/>
    <n v="0"/>
    <n v="0"/>
    <n v="0.99594644340002392"/>
    <n v="0"/>
    <n v="3.1758210556654198"/>
    <n v="2.4541067764736899E-2"/>
    <n v="3.9472773682843783"/>
    <n v="0.46935761703216117"/>
    <n v="0.66577754657255295"/>
    <n v="2.1921382481115939"/>
    <n v="1.4337084407005043"/>
    <x v="0"/>
    <m/>
    <x v="10"/>
    <x v="7"/>
    <s v="no root cause"/>
    <x v="5"/>
    <s v=""/>
    <s v="LIT_728"/>
  </r>
  <r>
    <s v="Kumba-Nkamlikum"/>
    <s v="SUO_216"/>
    <s v="SUD-OUEST"/>
    <s v="IHS"/>
    <s v="Grid-Gen"/>
    <s v="SUD-OUEST"/>
    <s v="Kumba"/>
    <s v="Huawei"/>
    <n v="0"/>
    <n v="0"/>
    <n v="2.898271566890104"/>
    <n v="0"/>
    <n v="0"/>
    <n v="0"/>
    <n v="6.6346491340712778E-3"/>
    <n v="0"/>
    <n v="0"/>
    <n v="0"/>
    <n v="0"/>
    <n v="0"/>
    <n v="0"/>
    <n v="0"/>
    <n v="0"/>
    <n v="0"/>
    <n v="0.19582915992500705"/>
    <n v="0"/>
    <n v="1.3363827839925821"/>
    <n v="2.3110959807691653"/>
    <n v="0.88510441769705406"/>
    <n v="1.428268741813699"/>
    <x v="0"/>
    <m/>
    <x v="10"/>
    <x v="7"/>
    <s v="no root cause"/>
    <x v="5"/>
    <s v=""/>
    <s v="SUO_216"/>
  </r>
  <r>
    <s v="Nlobisson"/>
    <s v="CTR_631"/>
    <s v="Yaounde"/>
    <s v="CAMUSAT"/>
    <s v="Bad Grid + Solar + GE"/>
    <s v="CENTRE"/>
    <s v="Yaounde"/>
    <s v="ZTE"/>
    <n v="0"/>
    <n v="0"/>
    <n v="0"/>
    <n v="0"/>
    <n v="7.5361231676240532"/>
    <n v="7.5473235968073791"/>
    <n v="0"/>
    <n v="4.3094186335191038"/>
    <n v="0"/>
    <n v="0"/>
    <n v="6.273667148927184"/>
    <n v="0"/>
    <n v="0"/>
    <n v="5.5665241287207534"/>
    <n v="0"/>
    <n v="0.42231681947761757"/>
    <n v="0"/>
    <n v="0.42126454985689132"/>
    <n v="1.3848422718607245"/>
    <n v="1.1835454981282572"/>
    <n v="1.5391172376205766"/>
    <n v="1.3977172526559996"/>
    <x v="0"/>
    <m/>
    <x v="10"/>
    <x v="7"/>
    <s v="no root cause"/>
    <x v="5"/>
    <s v="(05/03/2026 ticket)..INC-20260503-00011741...Others Transmission equipement fault"/>
    <s v="CTR_631"/>
  </r>
  <r>
    <s v="Buea-Prime22"/>
    <s v="SUO_241"/>
    <s v="SUD-OUEST"/>
    <s v="CAMUSAT"/>
    <s v="Medium Grid + GE"/>
    <s v="SUD-OUEST"/>
    <s v="Buea"/>
    <s v="Huawei"/>
    <n v="4.2103091033093349"/>
    <n v="1.8048742555638311"/>
    <n v="0"/>
    <n v="2.8289109473137519"/>
    <n v="4.2322819197963666"/>
    <n v="2.8563591328442235"/>
    <n v="0.83134650560877554"/>
    <n v="1.8698474458741039"/>
    <n v="6.1185733078791094"/>
    <n v="7.8626656165372548"/>
    <n v="0"/>
    <n v="0.89086216195392554"/>
    <n v="7.4907328933062805E-3"/>
    <n v="0"/>
    <n v="0.89086216195392554"/>
    <n v="16.849030342462036"/>
    <n v="10.473649741890748"/>
    <n v="0"/>
    <n v="1.8809275445727374"/>
    <n v="3.2092475289941551"/>
    <n v="7.7121733458533848E-2"/>
    <n v="1.3861957920629622"/>
    <x v="0"/>
    <m/>
    <x v="10"/>
    <x v="7"/>
    <s v="no root cause"/>
    <x v="5"/>
    <s v=""/>
    <s v="SUO_241"/>
  </r>
  <r>
    <s v="Maroua-Tchadeo-III"/>
    <s v="EXN_249"/>
    <s v="Maroua"/>
    <s v="CAMUSAT"/>
    <s v="Medium Grid + GE"/>
    <s v="EXTREME-NORD"/>
    <s v="Maroua"/>
    <s v="Huawei"/>
    <n v="0.18708997154948306"/>
    <n v="6.9021753088322146E-2"/>
    <n v="0"/>
    <n v="0"/>
    <n v="0"/>
    <n v="0"/>
    <n v="4.9046465372838757E-3"/>
    <n v="0"/>
    <n v="0"/>
    <n v="0"/>
    <n v="0"/>
    <n v="8.9175391586979538E-4"/>
    <n v="0"/>
    <n v="0"/>
    <n v="8.9175391586979538E-4"/>
    <n v="0"/>
    <n v="0"/>
    <n v="0"/>
    <n v="2.1500775351805892"/>
    <n v="2.7498652719551462"/>
    <n v="0.26813055002878311"/>
    <n v="1.3700193760290842"/>
    <x v="0"/>
    <m/>
    <x v="10"/>
    <x v="7"/>
    <s v="no root cause"/>
    <x v="5"/>
    <s v=""/>
    <s v="EXN_249"/>
  </r>
  <r>
    <s v="Garoua-Nigeriare-II"/>
    <s v="NRD_140"/>
    <s v="Garoua"/>
    <s v="CAMUSAT"/>
    <s v="Medium Grid + GE"/>
    <s v="NORD"/>
    <s v="Garoua"/>
    <s v="Huawei"/>
    <n v="0"/>
    <n v="0"/>
    <n v="0"/>
    <n v="0"/>
    <n v="0"/>
    <n v="0"/>
    <n v="0"/>
    <n v="0"/>
    <n v="5.8253824554194384"/>
    <n v="0"/>
    <n v="0"/>
    <n v="0.47261174033267417"/>
    <n v="0"/>
    <n v="2.4228953894182341"/>
    <n v="0.47261174033267422"/>
    <n v="11.687968884208964"/>
    <n v="0"/>
    <n v="2.1969427822151455"/>
    <n v="1.2233522774960133"/>
    <n v="1.3899939138624531"/>
    <n v="1.392808246163544"/>
    <n v="1.3676651456911875"/>
    <x v="0"/>
    <m/>
    <x v="10"/>
    <x v="7"/>
    <s v="no root cause"/>
    <x v="5"/>
    <s v=""/>
    <s v="NRD_140"/>
  </r>
  <r>
    <s v="Fontem"/>
    <s v="SUO_017"/>
    <s v="SUD-OUEST"/>
    <s v="IHS"/>
    <s v="Grid-Gen"/>
    <s v="SUD-OUEST"/>
    <s v="Fontem"/>
    <s v="NOKIA"/>
    <n v="0"/>
    <n v="0"/>
    <n v="0"/>
    <n v="0"/>
    <n v="1.3376308738047311E-3"/>
    <n v="0"/>
    <n v="3.2573113968602393E-2"/>
    <n v="0"/>
    <n v="0"/>
    <n v="0"/>
    <n v="0"/>
    <n v="17403.285923414747"/>
    <n v="0"/>
    <n v="0"/>
    <n v="0"/>
    <n v="1.7470886018154681"/>
    <n v="2.1402093980876723E-3"/>
    <n v="0"/>
    <n v="4.7454078390465568"/>
    <n v="2.0233113518365515"/>
    <n v="0"/>
    <n v="1.3568927583874808"/>
    <x v="1"/>
    <m/>
    <x v="6"/>
    <x v="1"/>
    <s v="Defaut GE &amp; Power Cabinet"/>
    <x v="1"/>
    <s v="(hourly IHS): 03/05/2026 20:28 1:40:28 No comm FME Brice is managing with level 0/Sani informed..;..;(05/03/2026 ticket)..INC-20260503-00017107"/>
    <s v="SUO_017"/>
  </r>
  <r>
    <s v="Guider-Sanguere"/>
    <s v="NRD_134"/>
    <s v="NORD"/>
    <s v="CAMUSAT"/>
    <s v="Good Grid + GE"/>
    <s v="NORD"/>
    <s v="Guider"/>
    <s v="Huawei"/>
    <n v="7.7049856891331574"/>
    <n v="3.9461002531154308"/>
    <n v="1.9372640419138611"/>
    <n v="1.1259998344904734"/>
    <n v="0.46269543678820196"/>
    <n v="0.31528851449492484"/>
    <n v="0.30934943341523202"/>
    <n v="2.2081432113984696"/>
    <n v="0.95077019002205854"/>
    <n v="2.4147625937055017"/>
    <n v="0.73516192824305915"/>
    <n v="0.7656599121658062"/>
    <n v="2.2558877160541391"/>
    <n v="0.29998601729859914"/>
    <n v="0.7656599121658062"/>
    <n v="1.2810223352252783"/>
    <n v="1.8390105954633267"/>
    <n v="4.4314105692100911"/>
    <n v="1.1359253663936948"/>
    <n v="1.9528128835711691"/>
    <n v="0.99044141949407594"/>
    <n v="1.3342957141593401"/>
    <x v="0"/>
    <m/>
    <x v="10"/>
    <x v="7"/>
    <s v="no root cause"/>
    <x v="5"/>
    <s v=""/>
    <s v="NRD_134"/>
  </r>
  <r>
    <s v="Stade-Omnisport-Roumde-Adja"/>
    <s v="NRD_174"/>
    <s v="Garoua"/>
    <s v="CAMUSAT"/>
    <s v="Medium Grid + GE"/>
    <s v="NORD"/>
    <s v="Garoua"/>
    <s v="Huawei"/>
    <n v="0"/>
    <n v="0"/>
    <n v="0"/>
    <n v="1.5567526460122192"/>
    <n v="0"/>
    <n v="8.1223086866819045"/>
    <n v="4.1915109307627993"/>
    <n v="0"/>
    <n v="0.86669563083385415"/>
    <n v="0"/>
    <n v="1.4492071237583217"/>
    <n v="0.3333376137521295"/>
    <n v="0"/>
    <n v="1.9723991461991308"/>
    <n v="0.3333376137521295"/>
    <n v="0"/>
    <n v="0"/>
    <n v="0.55966475759988354"/>
    <n v="2.2106518950157668"/>
    <n v="2.8304045921437821"/>
    <n v="0.1188461302742374"/>
    <n v="1.3278572508867601"/>
    <x v="0"/>
    <m/>
    <x v="10"/>
    <x v="7"/>
    <s v="no root cause"/>
    <x v="5"/>
    <s v="(05/03/2026 com ran 17h): Power status check Ongoing"/>
    <s v="NRD_174"/>
  </r>
  <r>
    <s v="Bonamoutongo-II"/>
    <s v="LIT_610"/>
    <s v="Douala"/>
    <s v="CAMUSAT"/>
    <s v="Good Grid + GE"/>
    <s v="LITTORAL"/>
    <s v="Douala"/>
    <s v="ZTE"/>
    <n v="0"/>
    <n v="15.50000285361253"/>
    <n v="0.51473819531836373"/>
    <n v="6.3923060898945003"/>
    <n v="4.8259403366692055"/>
    <n v="1.5268075495173123"/>
    <n v="7.0341548883809448"/>
    <n v="9.0129568276960228"/>
    <n v="4.5100097593548547"/>
    <n v="4.5423447563442938"/>
    <n v="3.5265122006203766"/>
    <n v="0"/>
    <n v="0.51505922672807647"/>
    <n v="0.52415511666994841"/>
    <n v="0"/>
    <n v="2.9866800501094359"/>
    <n v="0.8926813399422997"/>
    <n v="3.482798423664438"/>
    <n v="0.28950797133596312"/>
    <n v="0.35541428236278094"/>
    <n v="2.2161810767685157"/>
    <n v="1.3163714604503585"/>
    <x v="0"/>
    <m/>
    <x v="10"/>
    <x v="7"/>
    <s v="no root cause"/>
    <x v="5"/>
    <s v=""/>
    <s v="LIT_610"/>
  </r>
  <r>
    <s v="Nsimalen-highway-I"/>
    <s v="CTR_724"/>
    <s v="Yaounde"/>
    <m/>
    <m/>
    <s v="CENTRE"/>
    <s v="Yaounde"/>
    <s v="ZTE"/>
    <n v="0"/>
    <n v="0"/>
    <n v="0"/>
    <n v="0"/>
    <n v="2.3434222804359179"/>
    <n v="0"/>
    <n v="0"/>
    <n v="0.20583463886106595"/>
    <n v="0"/>
    <n v="0"/>
    <n v="1.3911361087568404E-2"/>
    <n v="0"/>
    <n v="0"/>
    <n v="0"/>
    <n v="0"/>
    <n v="0"/>
    <n v="1.2089686188229989"/>
    <n v="0"/>
    <n v="1.1442933707420595"/>
    <n v="0.97157195752623915"/>
    <n v="1.5735911654814199"/>
    <n v="1.3101826882742205"/>
    <x v="0"/>
    <m/>
    <x v="10"/>
    <x v="7"/>
    <s v="no root cause"/>
    <x v="5"/>
    <s v="(05/03/2026 ticket)..INC-20260503-00011893...Others Transmission equipement fault"/>
    <s v="CTR_724"/>
  </r>
  <r>
    <s v="Batibo"/>
    <s v="NRO_010"/>
    <s v="NORD-OUEST"/>
    <s v="IHS"/>
    <s v="Grid-Gen"/>
    <s v="NORD-OUEST"/>
    <s v="Batibo"/>
    <s v="NOKIA"/>
    <n v="0"/>
    <n v="1.0701046990435794E-3"/>
    <n v="0"/>
    <n v="0"/>
    <n v="5.269374667359035E-2"/>
    <n v="5.0409182907438033E-3"/>
    <n v="0"/>
    <n v="0"/>
    <n v="0"/>
    <n v="0"/>
    <n v="1.6051570485657116E-3"/>
    <n v="17403.285923414747"/>
    <n v="0"/>
    <n v="6.7091462562030406"/>
    <n v="0"/>
    <n v="0"/>
    <n v="0"/>
    <n v="0.14587310555798136"/>
    <n v="4.4542762250758363"/>
    <n v="1.9675288411518101"/>
    <n v="0"/>
    <n v="1.296592358596365"/>
    <x v="1"/>
    <m/>
    <x v="6"/>
    <x v="1"/>
    <s v="Defaut GE &amp; Power Cabinet"/>
    <x v="1"/>
    <s v="(05/03/2026 groupe whatsapp) : impacted by NRO_017_H_Bali , probleme d'energie, chute tension U.44v || Action : RCA IHS attendu..;..;(05/03/2026 com ran 10h): Impacted by NRO_017_H_Bali..;..;(05/03/2026 ticket)..INC-20260503-00005890"/>
    <s v="NRO_017"/>
  </r>
  <r>
    <s v="Pinyin-New"/>
    <s v="NRO_247"/>
    <s v="NORD-OUEST"/>
    <s v="IHS"/>
    <s v="Grid Gen"/>
    <s v="NORD-OUEST"/>
    <s v="Pinyin"/>
    <s v="NOKIA"/>
    <n v="0"/>
    <n v="0"/>
    <n v="0"/>
    <n v="0"/>
    <n v="0"/>
    <n v="5.2032381332695306E-3"/>
    <n v="0"/>
    <n v="0"/>
    <n v="0"/>
    <n v="0"/>
    <n v="2.0510340065006218E-3"/>
    <n v="17403.285923414747"/>
    <n v="0"/>
    <n v="5.1732963219788095"/>
    <n v="0"/>
    <n v="0"/>
    <n v="0"/>
    <n v="0.10437087831340085"/>
    <n v="4.4540264339012587"/>
    <n v="1.9324655487214009"/>
    <n v="0"/>
    <n v="1.284785536750249"/>
    <x v="1"/>
    <m/>
    <x v="6"/>
    <x v="1"/>
    <s v="Defaut GE &amp; Power Cabinet"/>
    <x v="1"/>
    <s v="(05/03/2026 groupe whatsapp) : impacted by NRO_017_H_Bali , probleme d'energie, chute tension U.44v || Action : RCA IHS attendu..;..;(05/03/2026 com ran 10h): Impacted by NRO_017_H_Bali..;..;(05/03/2026 ticket)..INC-20260503-00003793...2026-05-03 09:01:31..._x0009_No Power Issue on Site, U = 51V and Site on GEN. TX FME Herman 656401745 / Huawei is informed (OCM CB Faulty)..._x0009_No Power Issue on Site, U = 51V and Site on GEN. TX FME Herman 656401745 / Huawei is informed (OCM CB Faulty)...Others Transmission equipement fault..._x0009_No Power Issue on Site, U = 51V and Site on GEN. TX FME Herman 656401745 / Huawei is informed (OCM CB Faulty)...user:TCHOUPOU BAUDOIN VALDAS "/>
    <s v="NRO_017"/>
  </r>
  <r>
    <s v="Bafang-Chefferie"/>
    <s v="OST_099"/>
    <s v="OUEST"/>
    <s v="IHS"/>
    <s v="Grid-Gen"/>
    <s v="OUEST"/>
    <s v="Bafang"/>
    <s v="Huawei"/>
    <n v="0"/>
    <n v="0"/>
    <n v="0"/>
    <n v="0"/>
    <n v="0"/>
    <n v="0"/>
    <n v="0"/>
    <n v="0"/>
    <n v="0"/>
    <n v="0"/>
    <n v="0"/>
    <n v="0"/>
    <n v="0"/>
    <n v="2.675261747609386E-4"/>
    <n v="0"/>
    <n v="0"/>
    <n v="0"/>
    <n v="1.0363072256322892"/>
    <n v="0"/>
    <n v="0"/>
    <n v="2.4501113015385223"/>
    <n v="1.2777050106582428"/>
    <x v="0"/>
    <m/>
    <x v="7"/>
    <x v="4"/>
    <s v="Warehouse HUAWEI"/>
    <x v="3"/>
    <s v="(05/03/2026 dashbord): 02/04/2026 : Besoin d'analyse BO RAN || FME should check and clean jumper, port 1 of RRU 60 || les spares sont en cours d'expedition entre bafoussam et bafang ce jour "/>
    <s v="OST_099"/>
  </r>
  <r>
    <s v="Oku-Marche"/>
    <s v="NRO_110"/>
    <s v="NORD-OUEST"/>
    <s v="IHS"/>
    <s v="Grid-Gen"/>
    <s v="NORD-OUEST"/>
    <s v="Oku"/>
    <s v="NOKIA"/>
    <n v="2.0851100761353658"/>
    <n v="2.9296682274015251"/>
    <n v="13.969769898642186"/>
    <n v="13.969986325098887"/>
    <n v="13.969878111870537"/>
    <n v="13.970094538327237"/>
    <n v="13.969878111870537"/>
    <n v="13.970202751555588"/>
    <n v="13.969878111870537"/>
    <n v="13.970094538327237"/>
    <n v="13.970094538327237"/>
    <n v="91410.194806995918"/>
    <n v="13.969986325098887"/>
    <n v="13.865774627389543"/>
    <n v="13.865988648329351"/>
    <n v="13.865881637859449"/>
    <n v="13.866095658799258"/>
    <n v="11.061511758310433"/>
    <n v="5.7889104708463721"/>
    <n v="1.2763569706675373"/>
    <n v="0"/>
    <n v="1.255143636586737"/>
    <x v="1"/>
    <m/>
    <x v="10"/>
    <x v="7"/>
    <s v="no root cause"/>
    <x v="5"/>
    <s v="(05/03/2026 com ran 10h): Impacted by Oku_G9G18U9U21L18L8L26_NRO_013..;..;(05/03/2026 ticket)..INC-20260503-00002416"/>
    <s v="NRO_013"/>
  </r>
  <r>
    <s v="Nkor"/>
    <s v="NRO_238"/>
    <s v="NORD-OUEST"/>
    <s v="IHS"/>
    <s v="Solar-Gen"/>
    <s v="NORD-OUEST"/>
    <s v="Nkor"/>
    <s v="NOKIA"/>
    <n v="2.1031375782882402"/>
    <n v="2.7368516426357177"/>
    <n v="1.3466527571241187"/>
    <n v="6.0613229867346644E-2"/>
    <n v="3.3901379888783665"/>
    <n v="1.6453919926820271"/>
    <n v="3.3941056554467539"/>
    <n v="2.7205824682356585"/>
    <n v="2.9774032209236561"/>
    <n v="2.3662617369310706"/>
    <n v="3.8138603444805064"/>
    <n v="19374.067447415055"/>
    <n v="0.44277786590844326"/>
    <n v="1.9096196705218971"/>
    <n v="0.38864419161437419"/>
    <n v="0.12250915296219257"/>
    <n v="8.714219265879633E-2"/>
    <n v="1.0744742932315166"/>
    <n v="5.7896598443701057"/>
    <n v="1.2673255165566737"/>
    <n v="0"/>
    <n v="1.2522186837426836"/>
    <x v="1"/>
    <m/>
    <x v="10"/>
    <x v="7"/>
    <s v="no root cause"/>
    <x v="5"/>
    <s v="(05/03/2026 com ran 10h): Impacted by Oku_G9G18U9U21L18L8L26_NRO_013..;..;(05/03/2026 ticket)..INC-20260503-00007319...Others Transmission equipement fault"/>
    <s v="NRO_013"/>
  </r>
  <r>
    <s v="Mulang-IHS"/>
    <s v="NRO_120"/>
    <s v="NORD-OUEST"/>
    <s v="IHS"/>
    <s v="Grid-Gen"/>
    <s v="NORD-OUEST"/>
    <s v="Bamenda"/>
    <s v="Huawei"/>
    <n v="0"/>
    <n v="0"/>
    <n v="0"/>
    <n v="0"/>
    <n v="0"/>
    <n v="0"/>
    <n v="0"/>
    <n v="0"/>
    <n v="0"/>
    <n v="0"/>
    <n v="8.0257852428281603E-4"/>
    <n v="0"/>
    <n v="0"/>
    <n v="0"/>
    <n v="0"/>
    <n v="0"/>
    <n v="0"/>
    <n v="0.26024946280744105"/>
    <n v="1.9764726688488423"/>
    <n v="2.5269477340187891"/>
    <n v="0.2048599483000523"/>
    <n v="1.2373977336609281"/>
    <x v="0"/>
    <m/>
    <x v="6"/>
    <x v="1"/>
    <s v="Defaut GE &amp; Power Cabinet"/>
    <x v="1"/>
    <s v="(hourly IHS): 03/05/2026 19:50 2:19:10 45.9V FME Stanley is managing with level 0/Samuel informed"/>
    <s v="NRO_120"/>
  </r>
  <r>
    <s v="Ngd-Burkina"/>
    <s v="ADM_036"/>
    <s v="Ngaoundere"/>
    <s v="IHS"/>
    <s v="Grid-Gen"/>
    <s v="ADAMAOUA"/>
    <s v="Ngaoundere"/>
    <s v="Huawei"/>
    <n v="1.4409851526540025"/>
    <n v="0.80177594575853328"/>
    <n v="0.62442392697034821"/>
    <n v="0"/>
    <n v="0"/>
    <n v="0"/>
    <n v="0"/>
    <n v="0"/>
    <n v="0"/>
    <n v="0"/>
    <n v="0"/>
    <n v="0"/>
    <n v="0"/>
    <n v="0"/>
    <n v="0"/>
    <n v="0"/>
    <n v="1.6183015012855524"/>
    <n v="0"/>
    <n v="1.1209378959190115"/>
    <n v="1.4404638044819813"/>
    <n v="1.1099715562734889"/>
    <n v="1.2224876081875853"/>
    <x v="0"/>
    <m/>
    <x v="10"/>
    <x v="7"/>
    <s v="no root cause"/>
    <x v="5"/>
    <s v=""/>
    <s v="ADM_036"/>
  </r>
  <r>
    <s v="Mutengene-Maternity-IHS"/>
    <s v="SUO_210"/>
    <s v="SUD-OUEST"/>
    <s v="IHS"/>
    <s v="Grid-Gen"/>
    <s v="SUD-OUEST"/>
    <s v="Mutengene"/>
    <s v="Huawei"/>
    <n v="4.5863082243966753"/>
    <n v="0.92385705684110819"/>
    <n v="0.70703600973652603"/>
    <n v="1.9714717221266262"/>
    <n v="0.936876664012807"/>
    <n v="0.76227124728550111"/>
    <n v="0"/>
    <n v="0.73314656439319348"/>
    <n v="5.685822967585815E-2"/>
    <n v="1.1326879888594967"/>
    <n v="2.3653772618446318"/>
    <n v="21.161017227258849"/>
    <n v="1.0668587147899886"/>
    <n v="0.63359115722548953"/>
    <n v="21.161017227258849"/>
    <n v="22.462086190512881"/>
    <n v="2.2149383762373973"/>
    <n v="3.5488952239087075"/>
    <n v="2.5903344803744073"/>
    <n v="2.2164782174077131"/>
    <n v="0.14791640674419471"/>
    <n v="1.1911335405056029"/>
    <x v="1"/>
    <m/>
    <x v="6"/>
    <x v="1"/>
    <s v="Defaut GE &amp; Power Cabinet"/>
    <x v="1"/>
    <s v="(hourly IHS): 03/05/2026 13:52 0:07:27 Gen Overload. // Load reduced and DG started"/>
    <s v="SUO_210"/>
  </r>
  <r>
    <s v="Elig-Edzoa-IHS"/>
    <s v="CTR_131"/>
    <s v="Yaounde"/>
    <s v="IHS"/>
    <s v="Grid-Gen"/>
    <s v="CENTRE"/>
    <s v="Yaounde"/>
    <s v="ZTE"/>
    <n v="0"/>
    <n v="0.65561747894747358"/>
    <n v="0.98155353519788358"/>
    <n v="0"/>
    <n v="0"/>
    <n v="0.73607151723724662"/>
    <n v="0.35242114755174297"/>
    <n v="0.37546406873781857"/>
    <n v="6.361772435815119E-2"/>
    <n v="1.1819306400938268"/>
    <n v="1.4770120108551426"/>
    <n v="0.35181475488895159"/>
    <n v="7.6051805908690113"/>
    <n v="3.2370667146073573"/>
    <n v="0.35181475488895159"/>
    <n v="1.0701046990437544E-4"/>
    <n v="0.20881309694007119"/>
    <n v="1.1539295671355298E-2"/>
    <n v="5.6415336778453211"/>
    <n v="1.143382090435243"/>
    <n v="0"/>
    <n v="1.1894570431437677"/>
    <x v="0"/>
    <m/>
    <x v="10"/>
    <x v="7"/>
    <s v="no root cause"/>
    <x v="5"/>
    <s v=""/>
    <s v="CTR_131"/>
  </r>
  <r>
    <s v="NYANGOBE-MTN"/>
    <s v="LIT_685"/>
    <s v="Douala"/>
    <s v="MTN"/>
    <m/>
    <s v="LITTORAL"/>
    <s v="Douala"/>
    <s v="ZTE"/>
    <n v="0.12036894356410451"/>
    <n v="0.8580812880065517"/>
    <n v="8.0257852428281592E-4"/>
    <n v="0"/>
    <n v="0.47901453344861988"/>
    <n v="2.8460682926550862"/>
    <n v="0"/>
    <n v="2.143401877106323"/>
    <n v="1.1349708788841231"/>
    <n v="6.7719792371152346E-2"/>
    <n v="0.54502215830130107"/>
    <n v="0"/>
    <n v="1.2405723776014246"/>
    <n v="1.3367391198888234"/>
    <n v="0"/>
    <n v="1.0110170845782218"/>
    <n v="0"/>
    <n v="3.4387814503771055"/>
    <n v="0.90948966663869002"/>
    <n v="0.76597356100247904"/>
    <n v="1.5362444102988391"/>
    <n v="1.1881550824265976"/>
    <x v="0"/>
    <m/>
    <x v="0"/>
    <x v="0"/>
    <s v="MPR ISSUE"/>
    <x v="0"/>
    <s v="(05/03/2026 incident) :impacted by LIT_620_Z_Notre-Dame-de-Yassa  ,Plantage MPR || Action reset MPR "/>
    <s v="LIT_620"/>
  </r>
  <r>
    <s v="Roua"/>
    <s v="EXN_108"/>
    <s v="EXTREME-NORD"/>
    <s v="IHS"/>
    <s v="Grid-Gen"/>
    <s v="EXTREME-NORD"/>
    <s v="Roua"/>
    <s v="NOKIA"/>
    <n v="0.27262700715971389"/>
    <n v="0.32805843057018014"/>
    <n v="7.0097921713993827"/>
    <n v="0.32054986259855661"/>
    <n v="0.34653557170700244"/>
    <n v="9.3898655377775508"/>
    <n v="0.45770161485933097"/>
    <n v="4.8507667656870215"/>
    <n v="0.75766979707961291"/>
    <n v="1.4112540770989035"/>
    <n v="0.61288463129899295"/>
    <n v="36299.116480468452"/>
    <n v="1.0029021239438065"/>
    <n v="0.56171579160638396"/>
    <n v="0.55720351679208324"/>
    <n v="0.50036312219454238"/>
    <n v="0.61691535899872463"/>
    <n v="1.1858186871670191"/>
    <n v="4.8232177899276207"/>
    <n v="1.4397200376728516"/>
    <n v="0"/>
    <n v="1.1720856768626242"/>
    <x v="1"/>
    <m/>
    <x v="10"/>
    <x v="7"/>
    <s v="no root cause"/>
    <x v="5"/>
    <s v="(05/03/2026 ticket)..INC-20260503-00018103"/>
    <s v="EXN_108"/>
  </r>
  <r>
    <s v="Batouri"/>
    <s v="EST_005"/>
    <s v="CENTRE"/>
    <s v="CAMUSAT"/>
    <s v="Bad Grid + Solar + GE"/>
    <s v="EST"/>
    <s v="Batouri"/>
    <s v="ZTE"/>
    <n v="0"/>
    <n v="0"/>
    <n v="0"/>
    <n v="0"/>
    <n v="0"/>
    <n v="0"/>
    <n v="0"/>
    <n v="2.4601350329449558"/>
    <n v="21.774347735515779"/>
    <n v="46.76803411779143"/>
    <n v="28.483815023128532"/>
    <n v="0"/>
    <n v="5.7806877491560442"/>
    <n v="4.4671163960015186"/>
    <n v="0"/>
    <n v="3.4587567380925881"/>
    <n v="26.535243541561435"/>
    <n v="0"/>
    <n v="0.36831708691533882"/>
    <n v="0.80964329793853373"/>
    <n v="1.5966763850310923"/>
    <n v="1.1570507058410595"/>
    <x v="0"/>
    <m/>
    <x v="10"/>
    <x v="7"/>
    <s v="no root cause"/>
    <x v="5"/>
    <s v=""/>
    <s v="EST_005"/>
  </r>
  <r>
    <s v="Buea-Bakwere-Town-MTN"/>
    <s v="SUO_222"/>
    <s v="SUD-OUEST"/>
    <s v="MTN sharing"/>
    <s v="MTN"/>
    <s v="SUD-OUEST"/>
    <s v="Buea"/>
    <s v="Huawei"/>
    <n v="8.560837592350037E-3"/>
    <n v="2.1402093980875093E-3"/>
    <n v="1.0455814663573351"/>
    <n v="0"/>
    <n v="0.67612781901247887"/>
    <n v="6.864061746467943"/>
    <n v="0"/>
    <n v="0.79612222593191828"/>
    <n v="0.56774404807766388"/>
    <n v="1.478795518686882"/>
    <n v="0.53264461394902873"/>
    <n v="0.15801879389212775"/>
    <n v="8.4060826177899912"/>
    <n v="0.208937942488293"/>
    <n v="0.15801879389212775"/>
    <n v="1.8907501576620922"/>
    <n v="1.4367760741710971"/>
    <n v="0.98850921574166828"/>
    <n v="0"/>
    <n v="2.4391301243408101"/>
    <n v="0.6263789571144337"/>
    <n v="1.1454935750913871"/>
    <x v="0"/>
    <m/>
    <x v="10"/>
    <x v="7"/>
    <s v="no root cause"/>
    <x v="5"/>
    <s v=""/>
    <s v="SUO_222"/>
  </r>
  <r>
    <s v="Moloundou"/>
    <s v="EST_015"/>
    <s v="CENTRE"/>
    <s v="IHS"/>
    <s v="Solar-Gen"/>
    <s v="EST"/>
    <s v="Moloundou"/>
    <s v="NOKIA"/>
    <n v="0.58977036979964803"/>
    <n v="0.86473377221894054"/>
    <n v="1.0920953506091033"/>
    <n v="0.80919533833856983"/>
    <n v="0.46458595508984601"/>
    <n v="0.63227136143000251"/>
    <n v="0.77805529159639641"/>
    <n v="0.81081833046545271"/>
    <n v="1.0098221343309561"/>
    <n v="0.97393795675635575"/>
    <n v="0.86985243969603343"/>
    <n v="54816.374293231514"/>
    <n v="0.8882582405195858"/>
    <n v="0.4984012635796285"/>
    <n v="1.25587487479775"/>
    <n v="2.5233960557367596"/>
    <n v="1.5854671221032266"/>
    <n v="1.3368996355936797"/>
    <n v="1.8942913724126631"/>
    <n v="2.5767801102304917"/>
    <n v="0"/>
    <n v="1.1355594364685975"/>
    <x v="0"/>
    <m/>
    <x v="10"/>
    <x v="7"/>
    <s v="no root cause"/>
    <x v="5"/>
    <s v=""/>
    <s v="EST_015"/>
  </r>
  <r>
    <s v="Number49-MTN"/>
    <s v="NRO_261"/>
    <s v="NORD-OUEST"/>
    <s v="IHS"/>
    <s v="Grid-Gen"/>
    <s v="NORD-OUEST"/>
    <s v="Number49"/>
    <s v="NOKIA"/>
    <n v="1.4466659617926092"/>
    <n v="0"/>
    <n v="0"/>
    <n v="0"/>
    <n v="2.6546254876876441E-2"/>
    <n v="5.3975006185775012"/>
    <n v="0.69322670601166858"/>
    <n v="0"/>
    <n v="0"/>
    <n v="1.8323372128363844"/>
    <n v="6.0179490162867078"/>
    <n v="14206.718129285769"/>
    <n v="0"/>
    <n v="4.473661869744002"/>
    <n v="0.65274603133837261"/>
    <n v="0.44766046576663732"/>
    <n v="0.38885821255418301"/>
    <n v="9.0834053870497311E-2"/>
    <n v="3.9073584483371899"/>
    <n v="1.7064135649465682"/>
    <n v="0"/>
    <n v="1.1308331407144876"/>
    <x v="1"/>
    <m/>
    <x v="6"/>
    <x v="1"/>
    <s v="Defaut GE &amp; Power Cabinet"/>
    <x v="1"/>
    <s v="(05/03/2026 groupe whatsapp) : impacted by NRO_017_H_Bali , probleme d'energie, chute tension U.44v || Action : RCA IHS attendu..;..;(05/03/2026 ticket)..INC-20260503-00016986...power ...Others Transmission equipement fault"/>
    <s v="NRO_017"/>
  </r>
  <r>
    <s v="Nkwein-Ntambang"/>
    <s v="NRO_222"/>
    <s v="NORD-OUEST"/>
    <s v="IHS"/>
    <s v="Grid-Gen"/>
    <s v="NORD-OUEST"/>
    <s v="Bamenda"/>
    <s v="Huawei"/>
    <n v="0.39757956585138959"/>
    <n v="1.2561780711291459"/>
    <n v="0"/>
    <n v="6.7607966430102184"/>
    <n v="9.9894273655734462"/>
    <n v="0.23479880604851711"/>
    <n v="1.4175320246666268"/>
    <n v="0"/>
    <n v="0"/>
    <n v="0"/>
    <n v="1.0148159562598272E-2"/>
    <n v="3.0854685489094921E-3"/>
    <n v="4.7178775971441036"/>
    <n v="0"/>
    <n v="3.0854685489094921E-3"/>
    <n v="0"/>
    <n v="0"/>
    <n v="0.23795561491069617"/>
    <n v="1.5037428709598775"/>
    <n v="2.5651985984883261"/>
    <n v="4.907746674633974E-2"/>
    <n v="1.1014944368823714"/>
    <x v="0"/>
    <m/>
    <x v="6"/>
    <x v="1"/>
    <s v="Defaut GE &amp; Power Cabinet"/>
    <x v="1"/>
    <s v="(hourly IHS): 03/05/2026 20:03 1:08:26 46.2V FME Stanley is managing with level 0"/>
    <s v="NRO_222"/>
  </r>
  <r>
    <s v="Mvog-Awae"/>
    <s v="CTR_738"/>
    <s v="Yaounde"/>
    <s v="CAMUSAT"/>
    <s v="Medium Grid + GE"/>
    <s v="CENTRE"/>
    <s v="Yaoundé"/>
    <s v="ZTE"/>
    <n v="2.3180786341468989"/>
    <n v="2.2513754412398388"/>
    <n v="2.6261082717666429"/>
    <n v="0"/>
    <n v="1.1093418713420218E-2"/>
    <n v="2.1626637616891107"/>
    <n v="0"/>
    <n v="0.22309899467230546"/>
    <n v="1.9849550413345771"/>
    <n v="0"/>
    <n v="1.9602891280216188"/>
    <n v="0.32292192801476938"/>
    <n v="0"/>
    <n v="4.8885949667981689E-2"/>
    <n v="0.32292192801476938"/>
    <n v="0"/>
    <n v="0"/>
    <n v="5.165003010561219"/>
    <n v="0.53567717388263403"/>
    <n v="0.67512775788732882"/>
    <n v="1.510628366680018"/>
    <n v="1.0909182354401552"/>
    <x v="0"/>
    <m/>
    <x v="10"/>
    <x v="7"/>
    <s v="no root cause"/>
    <x v="5"/>
    <s v=""/>
    <s v="CTR_738"/>
  </r>
  <r>
    <s v="Fraternite-Adama_Ekombitie-III"/>
    <s v="CTR_849"/>
    <s v="Yaounde"/>
    <s v="CAMUSAT"/>
    <s v="Good Grid no GE - 8h"/>
    <s v="CENTRE"/>
    <s v="Yaounde"/>
    <s v="ZTE"/>
    <n v="7.154416821475146"/>
    <n v="31.325424546204271"/>
    <n v="5.6956144255820655"/>
    <n v="5.0869388727659786"/>
    <n v="1.7700423476099565"/>
    <n v="7.3568449603775896"/>
    <n v="8.398556214740049"/>
    <n v="22.669668667049052"/>
    <n v="0"/>
    <n v="0"/>
    <n v="3.5662309200332181"/>
    <n v="0.15908889859117217"/>
    <n v="4.4601785505360514"/>
    <n v="0"/>
    <n v="0.15908889859117217"/>
    <n v="0"/>
    <n v="0"/>
    <n v="0"/>
    <n v="0.20795115283622895"/>
    <n v="0.24926813345981644"/>
    <n v="1.8468175639737636"/>
    <n v="1.0764718220030667"/>
    <x v="0"/>
    <m/>
    <x v="10"/>
    <x v="7"/>
    <s v="no root cause"/>
    <x v="5"/>
    <s v=""/>
    <s v="CTR_849"/>
  </r>
  <r>
    <s v="Bertoua-Camtel"/>
    <s v="EST_143"/>
    <s v="CENTRE"/>
    <s v="CAMUSAT"/>
    <s v="Good Grid + GE"/>
    <s v="EST"/>
    <s v="Bertoua"/>
    <s v="ZTE"/>
    <n v="0"/>
    <n v="0"/>
    <n v="1.1054894944254678"/>
    <n v="1.3624037975875558"/>
    <n v="0"/>
    <n v="0"/>
    <n v="0"/>
    <n v="0"/>
    <n v="0"/>
    <n v="3.676273353251549"/>
    <n v="6.3890244354841021"/>
    <n v="3.3275975721464568"/>
    <n v="1.1074870231970164"/>
    <n v="0.68775629007542183"/>
    <n v="3.3275975721464572"/>
    <n v="0.34225515291082759"/>
    <n v="1.8841511786846548"/>
    <n v="1.1919896242648378"/>
    <n v="0.4195242777038396"/>
    <n v="0.8631945081958855"/>
    <n v="1.3851131729803208"/>
    <n v="1.0720130524237159"/>
    <x v="0"/>
    <m/>
    <x v="10"/>
    <x v="7"/>
    <s v="no root cause"/>
    <x v="5"/>
    <s v=""/>
    <s v="EST_143"/>
  </r>
  <r>
    <s v="Zemda"/>
    <s v="OST_262"/>
    <s v="NORD-OUEST"/>
    <s v="CAMUSAT"/>
    <s v="Hybrid Solar - S3"/>
    <s v="OUEST"/>
    <s v="Zemda"/>
    <s v="NOKIA"/>
    <n v="0.9544490096733268"/>
    <n v="1.7835078317400378E-4"/>
    <n v="1.9618586149124207E-4"/>
    <n v="1.426806265391799E-4"/>
    <n v="1.6051570485653394E-4"/>
    <n v="1.5982654247249164"/>
    <n v="0.67409728143948044"/>
    <n v="7.8658505164106038E-2"/>
    <n v="6.9616434243876341E-2"/>
    <n v="1.9618586149124207E-4"/>
    <n v="1.9618586149141573E-4"/>
    <n v="322548.30709935992"/>
    <n v="1.9618586149141573E-4"/>
    <n v="1.1573737139255658"/>
    <n v="1.9618586149118417E-4"/>
    <n v="1.7835078317394589E-4"/>
    <n v="3.0676334705919332E-3"/>
    <n v="0.68549778786362492"/>
    <n v="2.4525746475946106"/>
    <n v="1.8100096562182304"/>
    <n v="0.2046690123218152"/>
    <n v="1.0646010993855382"/>
    <x v="0"/>
    <m/>
    <x v="10"/>
    <x v="7"/>
    <s v="no root cause"/>
    <x v="5"/>
    <s v=""/>
    <s v="OST_262"/>
  </r>
  <r>
    <s v="PK5-Auberge"/>
    <s v="LIT_647"/>
    <s v="Douala"/>
    <s v="CAMUSAT"/>
    <s v="Good Grid no GE - 12h"/>
    <s v="LITTORAL"/>
    <s v="Douala"/>
    <s v="ZTE"/>
    <n v="3.6437600054789354"/>
    <n v="33.672396007225345"/>
    <n v="3.7787180431066703"/>
    <n v="0"/>
    <n v="1.7869856720114823"/>
    <n v="7.1124152120376802"/>
    <n v="1.1468133708868757"/>
    <n v="59.436718288517326"/>
    <n v="43.199627318203476"/>
    <n v="27.347310327509135"/>
    <n v="43.775325811210706"/>
    <n v="44.204366455213986"/>
    <n v="21.703863506005426"/>
    <n v="9.21609836973116"/>
    <n v="44.204366455213986"/>
    <n v="0.60626781724323797"/>
    <n v="0"/>
    <n v="0.6218021704576906"/>
    <n v="0.12964161960600937"/>
    <n v="0.22568010037026748"/>
    <n v="1.8490747854408427"/>
    <n v="1.0585475682940833"/>
    <x v="0"/>
    <m/>
    <x v="10"/>
    <x v="7"/>
    <s v="no root cause"/>
    <x v="5"/>
    <s v=""/>
    <s v="LIT_647"/>
  </r>
  <r>
    <s v="Mora-Technical-School-MTN-IHS"/>
    <s v="EXN_134"/>
    <s v="EXTREME-NORD"/>
    <s v="IHS"/>
    <s v="Grid-Gen"/>
    <s v="EXTREME-NORD"/>
    <s v="Mora"/>
    <s v="Huawei"/>
    <n v="0"/>
    <n v="0"/>
    <n v="1.9974752663133892"/>
    <n v="0"/>
    <n v="1.1213270439713157"/>
    <n v="0"/>
    <n v="0"/>
    <n v="0"/>
    <n v="0"/>
    <n v="0"/>
    <n v="0"/>
    <n v="2.9687736314787707"/>
    <n v="1.3516849155188011"/>
    <n v="3.871478285435447"/>
    <n v="2.9687736314787707"/>
    <n v="0.27198494434028758"/>
    <n v="4.2982538744924137E-2"/>
    <n v="1.4235602811379067"/>
    <n v="0.87551806689607492"/>
    <n v="1.5966017081986053"/>
    <n v="0.72145586133382367"/>
    <n v="1.0372524847831113"/>
    <x v="1"/>
    <m/>
    <x v="10"/>
    <x v="7"/>
    <s v="no root cause"/>
    <x v="5"/>
    <s v=""/>
    <s v="EXN_134"/>
  </r>
  <r>
    <s v="Ngd-Burkina-II-IHS"/>
    <s v="ADM_101"/>
    <s v="Ngaoundere"/>
    <s v="IHS"/>
    <s v="Grid-Gen"/>
    <s v="ADAMAOUA"/>
    <s v="Ngaoundere"/>
    <s v="Huawei"/>
    <n v="1.4233105900414629"/>
    <n v="0.78046302716924476"/>
    <n v="0.59711842206641497"/>
    <n v="0"/>
    <n v="0"/>
    <n v="0"/>
    <n v="0.96288020819957021"/>
    <n v="0"/>
    <n v="0"/>
    <n v="0"/>
    <n v="0"/>
    <n v="0"/>
    <n v="0.56974157684921223"/>
    <n v="0"/>
    <n v="0"/>
    <n v="0.98537024195780676"/>
    <n v="1.4129305744607383"/>
    <n v="0"/>
    <n v="1.1384232781394754"/>
    <n v="1.4142725875604789"/>
    <n v="0.72795392313299079"/>
    <n v="1.016974000736232"/>
    <x v="0"/>
    <m/>
    <x v="10"/>
    <x v="7"/>
    <s v="no root cause"/>
    <x v="5"/>
    <s v=""/>
    <s v="ADM_101"/>
  </r>
  <r>
    <s v="Edea-Centre"/>
    <s v="LIT_185"/>
    <s v="LITTORAL"/>
    <s v="CAMUSAT"/>
    <s v="Good Grid + GE"/>
    <s v="LITTORAL"/>
    <s v="Edea"/>
    <s v="ZTE"/>
    <n v="0"/>
    <n v="0"/>
    <n v="0"/>
    <n v="0"/>
    <n v="0"/>
    <n v="1.9439343612045668"/>
    <n v="1.4134121215753088"/>
    <n v="3.7399802530012871"/>
    <n v="1.8795675635570852"/>
    <n v="1.4064921111881596"/>
    <n v="2.739039987672395"/>
    <n v="0"/>
    <n v="1.467933955991588"/>
    <n v="0"/>
    <n v="0"/>
    <n v="3.4318257698333205"/>
    <n v="0"/>
    <n v="0.85374736397542572"/>
    <n v="0.26515333181460299"/>
    <n v="0.89953282944194635"/>
    <n v="1.2927722947816345"/>
    <n v="1.0140133777355458"/>
    <x v="0"/>
    <m/>
    <x v="10"/>
    <x v="7"/>
    <s v="no root cause"/>
    <x v="5"/>
    <s v=""/>
    <s v="LIT_185"/>
  </r>
  <r>
    <s v="Mora-IHS"/>
    <s v="EXN_106"/>
    <s v="EXTREME-NORD"/>
    <s v="IHS"/>
    <s v="Grid-Gen"/>
    <s v="EXTREME-NORD"/>
    <s v="Mora"/>
    <s v="Huawei"/>
    <n v="0"/>
    <n v="0"/>
    <n v="1.908478225509584"/>
    <n v="0"/>
    <n v="0"/>
    <n v="0"/>
    <n v="0"/>
    <n v="0"/>
    <n v="0"/>
    <n v="0"/>
    <n v="0"/>
    <n v="27.737113799214125"/>
    <n v="1.3452821224028559"/>
    <n v="5.799432416467627"/>
    <n v="27.737113799214125"/>
    <n v="27.737113799214125"/>
    <n v="15.098767096706077"/>
    <n v="1.3916354909497681"/>
    <n v="0.5832623926397531"/>
    <n v="1.6116364229831592"/>
    <n v="0.72111385808123585"/>
    <n v="1.0003873779010537"/>
    <x v="1"/>
    <m/>
    <x v="10"/>
    <x v="7"/>
    <s v="no root cause"/>
    <x v="5"/>
    <s v=""/>
    <s v="EXN_106"/>
  </r>
  <r>
    <s v="OST_342_H_Foumban-New"/>
    <s v="OST_342"/>
    <s v="OUEST"/>
    <s v="ESCO"/>
    <s v="Medium Grid + Solar + GE"/>
    <s v="OST"/>
    <s v="Foumban"/>
    <s v="Huawei"/>
    <n v="9.230954989969554"/>
    <n v="8.990217102841342"/>
    <n v="8.9163977136856403"/>
    <n v="9.2493786258714223"/>
    <n v="8.940671255275614"/>
    <n v="9.2457045997380387"/>
    <n v="8.5061017369939478"/>
    <n v="9.2819633139573039"/>
    <n v="8.9893075138471552"/>
    <n v="0.18462873074168246"/>
    <n v="0.26310307533822441"/>
    <n v="1.6651007467903993"/>
    <n v="0.36909694577850827"/>
    <s v=""/>
    <n v="2.4970358099836489"/>
    <n v="3.915459588566145"/>
    <n v="0.63439373574977242"/>
    <n v="0.31972944899595646"/>
    <n v="0"/>
    <n v="2.9673108112243334"/>
    <n v="0"/>
    <n v="0.99616046433983096"/>
    <x v="2"/>
    <m/>
    <x v="3"/>
    <x v="3"/>
    <s v="EXCLU"/>
    <x v="2"/>
    <s v=""/>
    <s v="OST_342"/>
  </r>
  <r>
    <s v="Ngd-Bini"/>
    <s v="ADM_069"/>
    <s v="Ngaoundere"/>
    <s v="IHS"/>
    <s v="Grid-Gen"/>
    <s v="ADAMAOUA"/>
    <s v="Ngaoundere"/>
    <s v="Huawei"/>
    <n v="0"/>
    <n v="5.0651622421404368E-3"/>
    <n v="0"/>
    <n v="0"/>
    <n v="0"/>
    <n v="0"/>
    <n v="0"/>
    <n v="0"/>
    <n v="3.7578510014753173E-2"/>
    <n v="0"/>
    <n v="0"/>
    <n v="0"/>
    <n v="0"/>
    <n v="0"/>
    <n v="0"/>
    <n v="9.791457996250353E-3"/>
    <n v="0.62392454477746107"/>
    <n v="8.0257852428281603E-4"/>
    <n v="0.76998129563684747"/>
    <n v="0.65499292784016916"/>
    <n v="1.1484469221896085"/>
    <n v="0.92874386830007427"/>
    <x v="0"/>
    <m/>
    <x v="13"/>
    <x v="9"/>
    <s v="no impacts"/>
    <x v="7"/>
    <s v=""/>
    <s v="ADM_069"/>
  </r>
  <r>
    <s v="Ngaoundere-University-IHS"/>
    <s v="ADM_076"/>
    <s v="Ngaoundere"/>
    <s v="IHS"/>
    <s v="Grid-Gen"/>
    <s v="ADAMAOUA"/>
    <s v="Ngaoundere"/>
    <s v="Huawei"/>
    <n v="0"/>
    <n v="4.0128926214140796E-3"/>
    <n v="0"/>
    <n v="0"/>
    <n v="0"/>
    <n v="0"/>
    <n v="0"/>
    <n v="0"/>
    <n v="2.823292897643772E-2"/>
    <n v="0"/>
    <n v="0"/>
    <n v="0"/>
    <n v="0"/>
    <n v="0"/>
    <n v="0"/>
    <n v="9.6309422913937893E-3"/>
    <n v="0.62016134325249062"/>
    <n v="2.675261747609386E-4"/>
    <n v="0.77185472944618294"/>
    <n v="0.65270850121212742"/>
    <n v="1.1368188116016256"/>
    <n v="0.92218055947927269"/>
    <x v="0"/>
    <m/>
    <x v="13"/>
    <x v="9"/>
    <s v="no impacts"/>
    <x v="7"/>
    <s v=""/>
    <s v="ADM_076"/>
  </r>
  <r>
    <s v="Ngd-EPC-IHS"/>
    <s v="ADM_077"/>
    <s v="Ngaoundere"/>
    <s v="IHS"/>
    <s v="Grid-Gen"/>
    <s v="ADAMAOUA"/>
    <s v="Ngaoundere"/>
    <s v="Huawei"/>
    <n v="1.4398615427200063"/>
    <n v="0.9918443753870213"/>
    <n v="1.1598508131368905"/>
    <n v="0"/>
    <n v="0.66828038455282468"/>
    <n v="0.19832607088944246"/>
    <n v="0"/>
    <n v="0.18593069145885235"/>
    <n v="0.47157730579026519"/>
    <n v="0.25463141313746135"/>
    <n v="1.115673324144701"/>
    <n v="0.43510457063119051"/>
    <n v="0"/>
    <n v="0"/>
    <n v="0.43510457063119051"/>
    <n v="0"/>
    <n v="1.1461534729891307"/>
    <n v="0"/>
    <n v="0.80807444976000065"/>
    <n v="1.052005025313572"/>
    <n v="0.85877016724779875"/>
    <n v="0.91640199410443657"/>
    <x v="0"/>
    <m/>
    <x v="13"/>
    <x v="9"/>
    <s v="no impacts"/>
    <x v="7"/>
    <s v=""/>
    <s v="ADM_077"/>
  </r>
  <r>
    <s v="Parcours-Vita"/>
    <s v="LIT_666"/>
    <s v="Douala"/>
    <s v="CAMUSAT"/>
    <s v="Good Grid no GE - 12h"/>
    <s v="LITTORAL"/>
    <s v="Douala"/>
    <s v="ZTE"/>
    <n v="0"/>
    <n v="0"/>
    <n v="23.879529039787919"/>
    <n v="0"/>
    <n v="0"/>
    <n v="18.159979939103906"/>
    <n v="8.5214755745035422"/>
    <n v="0"/>
    <n v="0"/>
    <n v="0"/>
    <n v="7.3877709861799543"/>
    <n v="4.0830379844363982"/>
    <n v="0"/>
    <n v="0"/>
    <n v="4.0830379844363982"/>
    <n v="0"/>
    <n v="0"/>
    <n v="0"/>
    <n v="0.51519429756723378"/>
    <n v="0.56505027013610509"/>
    <n v="1.239180385101136"/>
    <n v="0.90948198371728772"/>
    <x v="0"/>
    <m/>
    <x v="4"/>
    <x v="1"/>
    <s v="AKTIVCO Defaut GE &amp; Power Cabinet"/>
    <x v="1"/>
    <s v="(05/03/2026 incident) :impacted by  LIT_666_Z_Parcours-Vita , RCA: Power issue / En attente RCA CAMUSAT..;..;(05/03/2026 ticket)..INC-20260503-00002419...GE Fault"/>
    <s v="LIT_666"/>
  </r>
  <r>
    <s v="CTR_702_Z_Hilton-Indoor-0F"/>
    <s v="CTR_702_indoor_0F"/>
    <s v="Yaounde"/>
    <e v="#N/A"/>
    <e v="#N/A"/>
    <s v="CTR"/>
    <s v="Yaounde"/>
    <s v="ZTE"/>
    <n v="0"/>
    <n v="0"/>
    <n v="0"/>
    <n v="0"/>
    <n v="0"/>
    <n v="0"/>
    <n v="0"/>
    <n v="0"/>
    <n v="0"/>
    <n v="0"/>
    <n v="0"/>
    <n v="0"/>
    <n v="0"/>
    <s v=""/>
    <n v="0"/>
    <n v="0"/>
    <n v="0"/>
    <n v="0"/>
    <n v="0"/>
    <n v="0"/>
    <n v="1.7173693328693034"/>
    <n v="0.89558845770803552"/>
    <x v="0"/>
    <m/>
    <x v="13"/>
    <x v="9"/>
    <s v="no impacts"/>
    <x v="7"/>
    <s v=""/>
    <s v="CTR_702_indoor_0F"/>
  </r>
  <r>
    <s v="Nkolmessing-Abom-MTN"/>
    <s v="CTR_832"/>
    <s v="Yaounde"/>
    <s v="MTN"/>
    <m/>
    <s v="CENTRE"/>
    <s v="Yaounde"/>
    <s v="ZTE"/>
    <n v="1.3072220652735331"/>
    <n v="1.335829530894636"/>
    <n v="2.1610050994055925"/>
    <n v="11.420549719917931"/>
    <n v="32.359966099083131"/>
    <n v="32.359966099083131"/>
    <n v="32.359966099083131"/>
    <n v="32.359966099083131"/>
    <n v="32.359966099083131"/>
    <n v="32.359966099083131"/>
    <n v="32.359966099083131"/>
    <n v="0.79301892230469162"/>
    <n v="0.69854651245744537"/>
    <n v="0.96532361392905253"/>
    <n v="0.79301892230469162"/>
    <n v="2.2339327346454247"/>
    <n v="0.99421644080323401"/>
    <n v="1.6821510816618297"/>
    <n v="0.42027365122757376"/>
    <n v="0.41544688909969302"/>
    <n v="1.3278276281718746"/>
    <n v="0.89193226665296899"/>
    <x v="0"/>
    <m/>
    <x v="13"/>
    <x v="9"/>
    <s v="no impacts"/>
    <x v="7"/>
    <s v=""/>
    <s v="CTR_832"/>
  </r>
  <r>
    <s v="Hopital-de-La-Cass"/>
    <s v="CTR_652"/>
    <s v="Yaounde"/>
    <s v="CAMUSAT"/>
    <s v="Good Grid no GE - 8h"/>
    <s v="CENTRE"/>
    <s v="Yaounde"/>
    <s v="ZTE"/>
    <n v="5.0411562267252226"/>
    <n v="14.303911161334693"/>
    <n v="0.94734585498511981"/>
    <n v="2.8238636201499299"/>
    <n v="9.6632772883832274"/>
    <n v="8.9745222339220359"/>
    <n v="8.8077285814977486"/>
    <n v="14.436390123076309"/>
    <n v="5.1208611917256652"/>
    <n v="4.6113486743542982"/>
    <n v="14.58513467624339"/>
    <n v="3.8120696395602018"/>
    <n v="2.9174799462379402"/>
    <n v="1.7629974916745859"/>
    <n v="3.8120696395602018"/>
    <n v="5.5570001968992653"/>
    <n v="1.5297325023613646"/>
    <n v="0.53054007470757603"/>
    <n v="0.13039099312974353"/>
    <n v="0.24448677540112357"/>
    <n v="1.4803952791512653"/>
    <n v="0.87270605222681774"/>
    <x v="0"/>
    <m/>
    <x v="2"/>
    <x v="2"/>
    <s v="BSS Hardware issue"/>
    <x v="0"/>
    <s v="05/03/2026: hardware issue,  site with GPS issue (alarm : TDD down 09Apr 02pm)"/>
    <s v="CTR_652"/>
  </r>
  <r>
    <s v="Andek"/>
    <s v="NRO_218"/>
    <s v="NORD-OUEST"/>
    <s v="IHS"/>
    <s v="solar + Gen"/>
    <s v="NORD-OUEST"/>
    <s v="Andek"/>
    <s v="NOKIA"/>
    <n v="1.0824109030827578"/>
    <n v="1.7835078317396415E-3"/>
    <n v="0"/>
    <n v="1.4268062653917818E-3"/>
    <n v="2.3720654162136444E-2"/>
    <n v="2.6629555435703831"/>
    <n v="2.505828503594118E-2"/>
    <n v="0"/>
    <n v="0"/>
    <n v="0.76726506921437188"/>
    <n v="1.7203716544960088"/>
    <n v="17403.285923414747"/>
    <n v="4.7084606757925196E-2"/>
    <n v="3.3622689643954766"/>
    <n v="0.49456672174138849"/>
    <n v="0.16961159479843507"/>
    <n v="0.29668652780988092"/>
    <n v="5.4129462693296715E-2"/>
    <n v="0"/>
    <n v="2.5699799565470181"/>
    <n v="0"/>
    <n v="0.86277191360402705"/>
    <x v="1"/>
    <m/>
    <x v="6"/>
    <x v="1"/>
    <s v="Defaut GE &amp; Power Cabinet"/>
    <x v="1"/>
    <s v="(05/03/2026 groupe whatsapp) : impacted by NRO_017_H_Bali , probleme d'energie, chute tension U.44v || Action : RCA IHS attendu..;..;(05/03/2026 com ran 10h): Impacted by NRO_017_H_Bali..;..;(05/03/2026 ticket)..INC-20260503-00001610...2026-05-04 01:59:53...Relance 1_x000a_Bo Trans analyse en cours...No Power Issue on Site, U = 53.8V and Site is on Gen. TX FME Willy Ngouni 699759164 / Huawei is informed....Others Transmission equipement fault...No Power Issue on Site, U = 53.8V and Site is on Gen. TX FME Willy Ngouni 699759164 / Huawei is informed....user:OCM_NOC.IHS"/>
    <s v="NRO_017"/>
  </r>
  <r>
    <s v="Bekoko-IHS"/>
    <s v="LIT_477"/>
    <s v="LITTORAL"/>
    <s v="IHS"/>
    <s v="Grid-Gen"/>
    <s v="LITTORAL"/>
    <s v="Bekoko"/>
    <s v="ZTE"/>
    <n v="2.746423710095796"/>
    <n v="7.9030977390827921"/>
    <n v="0"/>
    <n v="0"/>
    <n v="0.37444746927372707"/>
    <n v="0"/>
    <n v="0.73312872931487572"/>
    <n v="0"/>
    <n v="5.8106685158075551E-2"/>
    <n v="2.1993505177879937"/>
    <n v="0"/>
    <n v="1.3237908530303939"/>
    <n v="0"/>
    <n v="0"/>
    <n v="1.3237908530303939"/>
    <n v="0.54266792796340579"/>
    <n v="2.0237463366749138"/>
    <n v="0.82747629361390052"/>
    <n v="0.57327074565663105"/>
    <n v="0.58842579842304366"/>
    <n v="1.1080905383842565"/>
    <n v="0.8572608744039516"/>
    <x v="0"/>
    <m/>
    <x v="13"/>
    <x v="9"/>
    <s v="no impacts"/>
    <x v="7"/>
    <s v="(05/03/2026 ticket)..INC-20260503-00009061"/>
    <s v="LIT_477"/>
  </r>
  <r>
    <s v="Fundong"/>
    <s v="NRO_015"/>
    <s v="NORD-OUEST"/>
    <s v="IHS"/>
    <s v="Grid-Gen"/>
    <s v="NORD-OUEST"/>
    <s v="Fundong"/>
    <s v="NOKIA"/>
    <n v="7.6193945356098887"/>
    <n v="2.487083836282542"/>
    <n v="3.0838455567826091"/>
    <n v="3.4806334331606963"/>
    <n v="4.7175982730377894"/>
    <n v="4.8050233552615955"/>
    <n v="2.4969109644370954E-4"/>
    <n v="2.7204000744305635E-4"/>
    <n v="2.8536125307833079E-4"/>
    <n v="0.79751920651254238"/>
    <n v="0.90024481611658191"/>
    <n v="355245.83017324284"/>
    <n v="18.684958431911163"/>
    <n v="10.761561411168469"/>
    <n v="7.6194308184446111"/>
    <n v="2.8448937882794834"/>
    <n v="2.4969109644359369E-4"/>
    <n v="3.6641380314366909"/>
    <n v="0.99779084685203179"/>
    <n v="1.4341417866043777"/>
    <n v="0.44026434915300516"/>
    <n v="0.85353520062834964"/>
    <x v="1"/>
    <m/>
    <x v="13"/>
    <x v="9"/>
    <s v="no impacts"/>
    <x v="7"/>
    <s v=""/>
    <s v="NRO_015"/>
  </r>
  <r>
    <s v="Misaje"/>
    <s v="NRO_237"/>
    <s v="NORD-OUEST"/>
    <s v="IHS"/>
    <s v="Solar-Gen"/>
    <s v="NORD-OUEST"/>
    <s v="Misaje"/>
    <s v="NOKIA"/>
    <n v="1.3772101724945498"/>
    <n v="1.7529789867477827"/>
    <n v="1.7494347962478241"/>
    <n v="0.32771615626655243"/>
    <n v="2.6368159397671675"/>
    <n v="0.5396473636077308"/>
    <n v="0.44382272630359626"/>
    <n v="1.8156653712567401"/>
    <n v="1.9733958767943285"/>
    <n v="1.3563902097091696"/>
    <n v="2.5985395165136871"/>
    <n v="18388.034085830957"/>
    <n v="0.29950657014578247"/>
    <n v="1.3070080443337244"/>
    <n v="0.26665225592338632"/>
    <n v="8.5715386393404688E-2"/>
    <n v="0.10515562175936617"/>
    <n v="7.8991561867746529E-2"/>
    <n v="2.894205444248608"/>
    <n v="1.2689193025762384"/>
    <n v="0"/>
    <n v="0.83928311546001666"/>
    <x v="1"/>
    <m/>
    <x v="13"/>
    <x v="9"/>
    <s v="no impacts"/>
    <x v="7"/>
    <s v="(05/03/2026 com ran 10h): Impacted by Oku_G9G18U9U21L18L8L26_NRO_013..;..;(05/03/2026 ticket)..INC-20260503-00007283"/>
    <s v="NRO_013"/>
  </r>
  <r>
    <s v="Ngd-Universite"/>
    <s v="ADM_003"/>
    <s v="Ngaoundere"/>
    <s v="IHS"/>
    <s v="Grid-Gen"/>
    <s v="ADAMAOUA"/>
    <s v="Ngaoundere"/>
    <s v="Huawei"/>
    <n v="0"/>
    <n v="4.2269135612228309E-3"/>
    <n v="0"/>
    <n v="0"/>
    <n v="0"/>
    <n v="0"/>
    <n v="0"/>
    <n v="0"/>
    <n v="5.2845337054444073E-2"/>
    <n v="0"/>
    <n v="0"/>
    <n v="0"/>
    <n v="0"/>
    <n v="0"/>
    <n v="0"/>
    <n v="0.84070992172540815"/>
    <n v="0.66540893694372394"/>
    <n v="1.3376308738046931E-3"/>
    <n v="0.76061412659017069"/>
    <n v="0.98203781905471055"/>
    <n v="0.74659310039902216"/>
    <n v="0.82763680931875716"/>
    <x v="0"/>
    <m/>
    <x v="13"/>
    <x v="9"/>
    <s v="no impacts"/>
    <x v="7"/>
    <s v=""/>
    <s v="ADM_003"/>
  </r>
  <r>
    <s v="Crf-Patrick-Mboma"/>
    <s v="LIT_697"/>
    <s v="Douala"/>
    <s v="CAMUSAT"/>
    <s v="Good Grid + GE"/>
    <s v="LITTORAL"/>
    <s v="Douala"/>
    <s v="ZTE"/>
    <n v="0"/>
    <n v="0"/>
    <n v="25.586221189214488"/>
    <n v="0"/>
    <n v="0"/>
    <n v="15.795173399765439"/>
    <n v="5.9394199461808697"/>
    <n v="0"/>
    <n v="0"/>
    <n v="0"/>
    <n v="8.200729526043494"/>
    <n v="4.216604885955376"/>
    <n v="0"/>
    <n v="0"/>
    <n v="4.216604885955376"/>
    <n v="0"/>
    <n v="0"/>
    <n v="0"/>
    <n v="0.51706773137656925"/>
    <n v="0.43956618419576216"/>
    <n v="1.1490967283695246"/>
    <n v="0.82064545861833715"/>
    <x v="0"/>
    <m/>
    <x v="4"/>
    <x v="1"/>
    <s v="AKTIVCO Defaut GE &amp; Power Cabinet"/>
    <x v="1"/>
    <s v="(05/03/2026 incident) :impacted by  LIT_666_Z_Parcours-Vita , RCA: Power issue / En attente RCA CAMUSAT..;..;(05/03/2026 ticket)..INC-20260503-00001163...Others Transmission equipement fault"/>
    <s v="LIT_666"/>
  </r>
  <r>
    <s v="Gueme"/>
    <s v="EXN_049"/>
    <s v="EXTREME-NORD"/>
    <s v="IHS"/>
    <s v="Solar-Gen"/>
    <s v="EXTREME-NORD"/>
    <s v="Gueme"/>
    <s v="NOKIA"/>
    <n v="0"/>
    <n v="0"/>
    <n v="0"/>
    <n v="5.6451234122836492E-3"/>
    <n v="0.15034424525494089"/>
    <n v="0"/>
    <n v="4.3127457377968055"/>
    <n v="4.164686947672692"/>
    <n v="4.7490163827414991"/>
    <n v="0.59897998697455568"/>
    <n v="0"/>
    <n v="78073.791719672532"/>
    <n v="0.27601587444597114"/>
    <n v="0.95170590561514445"/>
    <n v="7.5283877541372632"/>
    <n v="3.1851358570269355"/>
    <n v="3.04281914391199"/>
    <n v="1.4347200640136291"/>
    <n v="3.6683082942659935"/>
    <n v="0.81006867034782937"/>
    <n v="0"/>
    <n v="0.79578348124140186"/>
    <x v="1"/>
    <m/>
    <x v="6"/>
    <x v="1"/>
    <s v="Defaut GE &amp; Power Cabinet"/>
    <x v="1"/>
    <s v="(hourly IHS): 03/05/2026 08:49 0:10:28 49.2V FME Severin is managing with level 0..;..;(05/03/2026 ticket)..INC-20260503-00014363"/>
    <s v="EXN_049"/>
  </r>
  <r>
    <s v="Fondjomekwet-IHS"/>
    <s v="OST_208"/>
    <s v="OUEST"/>
    <s v="IHS"/>
    <s v="Grid-Gen"/>
    <s v="OUEST"/>
    <s v="Fondjomekwet"/>
    <s v="NOKIA"/>
    <n v="1.6051570485657116E-3"/>
    <n v="0"/>
    <n v="1.0433520815676698E-2"/>
    <n v="0"/>
    <n v="1.5159816569788325E-3"/>
    <n v="0"/>
    <n v="1.4268062653917818E-3"/>
    <n v="7.134031326958566E-3"/>
    <n v="0.75803090876026336"/>
    <n v="4.8154711456967923E-3"/>
    <n v="0"/>
    <n v="17403.285923414747"/>
    <n v="5.4396988868056322E-3"/>
    <n v="1.6943324401527619E-3"/>
    <n v="4.5479449709359835E-3"/>
    <n v="1.4268062653917815E-3"/>
    <n v="1.3376308738047309E-3"/>
    <n v="0"/>
    <n v="2.6778862870640143"/>
    <n v="1.1634637942817507"/>
    <n v="0"/>
    <n v="0.77299012935425593"/>
    <x v="0"/>
    <m/>
    <x v="6"/>
    <x v="1"/>
    <s v="Defaut GE &amp; Power Cabinet"/>
    <x v="1"/>
    <s v="(hourly IHS): 03/05/2026 22:05 0:55:39 1.1V FME Herbert is managing with level 0..;..;(05/03/2026 ticket)..INC-20260503-00006521...2026-05-04 02:19:58...Update please _x000a_Delestage prolongé dans la zone retour de notre FME...user:OCM_NOC.CAMUSAT"/>
    <s v="OST_208"/>
  </r>
  <r>
    <s v="Mbankolo-Camtel-II"/>
    <s v="CTR_680"/>
    <s v="Yaounde"/>
    <s v="CAMUSAT"/>
    <s v="Medium Grid + GE"/>
    <s v="CENTRE"/>
    <s v="Yaounde"/>
    <s v="ZTE"/>
    <n v="11.460642975975437"/>
    <n v="16.720082726227268"/>
    <n v="0"/>
    <n v="0"/>
    <n v="0"/>
    <n v="0"/>
    <n v="0.66077181658120143"/>
    <n v="1.5149293873579259"/>
    <n v="0"/>
    <n v="0"/>
    <n v="8.0935585404342814E-2"/>
    <n v="0"/>
    <n v="3.5267262215601849"/>
    <n v="1.8591999041186189"/>
    <n v="0"/>
    <n v="9.7309435755194293"/>
    <n v="0.3443061869173269"/>
    <n v="6.4136725137187423"/>
    <n v="0.36157272520173134"/>
    <n v="0.58693826480478384"/>
    <n v="0.96978442303777779"/>
    <n v="0.75440597774752971"/>
    <x v="0"/>
    <m/>
    <x v="13"/>
    <x v="9"/>
    <s v="no impacts"/>
    <x v="7"/>
    <s v=""/>
    <s v="CTR_680"/>
  </r>
  <r>
    <s v="Koza-MTN"/>
    <s v="EXN_043"/>
    <s v="EXTREME-NORD"/>
    <s v="IHS"/>
    <s v="Grid-Gen"/>
    <s v="EXTREME-NORD"/>
    <s v="Koza"/>
    <s v="NOKIA"/>
    <n v="0"/>
    <n v="0.65143328437587433"/>
    <n v="0.89157659463228145"/>
    <n v="0.32842318365230577"/>
    <n v="7.721369974361933E-2"/>
    <n v="3.4531771879513652E-2"/>
    <n v="0.86030481859330421"/>
    <n v="0.22781361121373717"/>
    <n v="3.6686236460525663E-2"/>
    <n v="9.1839872202302386E-2"/>
    <n v="0"/>
    <n v="18794.292287541411"/>
    <n v="0.48878604776528461"/>
    <n v="0.97761305223062345"/>
    <n v="0.26366635744361083"/>
    <n v="4.4053618856260864E-2"/>
    <n v="0.30250273997049593"/>
    <n v="1.8341598949028459"/>
    <n v="3.0849210060389511"/>
    <n v="0.90213509396525948"/>
    <n v="0"/>
    <n v="0.74338359072486482"/>
    <x v="1"/>
    <m/>
    <x v="6"/>
    <x v="1"/>
    <s v="Defaut GE &amp; Power Cabinet"/>
    <x v="1"/>
    <s v="(05/03/2026 ticket)..INC-20260503-00009745...Rectifiers hanging due to grid fluctuations // Rectifiers reset....Rectifiers hanging due to grid fluctuations // Rectifiers reset....GE Fault"/>
    <s v="EXN_043"/>
  </r>
  <r>
    <s v="Mbangue-III-MTN"/>
    <s v="LIT_678"/>
    <s v="Douala"/>
    <m/>
    <m/>
    <s v="LITTORAL"/>
    <s v="Douala"/>
    <s v="ZTE"/>
    <n v="0.91303116430244902"/>
    <n v="2.743944634209678"/>
    <n v="0"/>
    <n v="0"/>
    <n v="0.3764985032802271"/>
    <n v="0.98824168956690717"/>
    <n v="0.66829821963114322"/>
    <n v="2.4922738440729044"/>
    <n v="0.42392197652618319"/>
    <n v="0"/>
    <n v="0.71800458290172453"/>
    <n v="0.34089968695870454"/>
    <n v="0.72035881323962114"/>
    <n v="0"/>
    <n v="0.34089968695870454"/>
    <n v="1.9631962457873546"/>
    <n v="0"/>
    <n v="0"/>
    <n v="0.28313829638422278"/>
    <n v="0.43860991258402365"/>
    <n v="1.0636301155478516"/>
    <n v="0.74234946480496999"/>
    <x v="0"/>
    <m/>
    <x v="13"/>
    <x v="9"/>
    <s v="no impacts"/>
    <x v="7"/>
    <s v=""/>
    <s v="LIT_678"/>
  </r>
  <r>
    <s v="Bengbis-MTN-IHS"/>
    <s v="SUD_052"/>
    <s v="CENTRE"/>
    <s v="IHS"/>
    <s v="Grid-Gen"/>
    <s v="SUD"/>
    <s v="Bengbis"/>
    <s v="NOKIA"/>
    <n v="0.33112876538174857"/>
    <n v="0.57854930883268718"/>
    <n v="0.67382382427492404"/>
    <n v="0.38879825368329662"/>
    <n v="0.4101500653547645"/>
    <n v="0.34335300279499692"/>
    <n v="0.34087197680537901"/>
    <n v="1.3647041606952397"/>
    <n v="1.4194215426157768"/>
    <n v="3.6884791717231566"/>
    <n v="0.71612312810507017"/>
    <n v="36124.145050266387"/>
    <n v="1.3508970016949899"/>
    <n v="0.25867997591551017"/>
    <n v="0.47159514086858256"/>
    <n v="1.1029034080694455"/>
    <n v="1.3397354130461459"/>
    <n v="0.78483262135700693"/>
    <n v="1.9853402555463631"/>
    <n v="1.3220455032283733"/>
    <n v="0"/>
    <n v="0.72733232886172261"/>
    <x v="0"/>
    <m/>
    <x v="13"/>
    <x v="9"/>
    <s v="no impacts"/>
    <x v="7"/>
    <s v="(05/03/2026 ticket)..INC-20260503-00011739...Others Transmission equipement fault"/>
    <s v="SUD_052"/>
  </r>
  <r>
    <s v="Garoua-Roumde-Adja"/>
    <s v="NRD_065"/>
    <s v="Garoua"/>
    <s v="IHS"/>
    <s v="Grid-Gen"/>
    <s v="NORD"/>
    <s v="Garoua"/>
    <s v="Huawei"/>
    <n v="0"/>
    <n v="0"/>
    <n v="0"/>
    <n v="0"/>
    <n v="0"/>
    <n v="0"/>
    <n v="0"/>
    <n v="0"/>
    <n v="1.7913552661992449"/>
    <n v="0"/>
    <n v="0"/>
    <n v="0"/>
    <n v="0"/>
    <n v="0"/>
    <n v="0"/>
    <n v="0"/>
    <n v="0"/>
    <n v="0.97902095407681344"/>
    <n v="1.1634023955972808"/>
    <n v="1.4783427855469533"/>
    <n v="6.9939665154191477E-2"/>
    <n v="0.69890321402379341"/>
    <x v="0"/>
    <m/>
    <x v="6"/>
    <x v="1"/>
    <s v="Defaut GE &amp; Power Cabinet"/>
    <x v="1"/>
    <s v="(hourly IHS): 03-05-2026 03:10:58 cord Arold revert joseph is on site replacing dg started relay"/>
    <s v="NRD_065"/>
  </r>
  <r>
    <s v="Bachuo-Ntai"/>
    <s v="SUO_030"/>
    <s v="SUD-OUEST"/>
    <s v="IHS"/>
    <s v="Grid-Gen"/>
    <s v="SUD-OUEST"/>
    <s v="Bashuo-Ntai"/>
    <s v="NOKIA"/>
    <n v="6.1976489460654189"/>
    <n v="6.1975768039131856"/>
    <n v="6.1975407328370684"/>
    <n v="6.1976128749893027"/>
    <n v="6.1975768039131856"/>
    <n v="6.1976489460654189"/>
    <n v="5.0591325454729601"/>
    <n v="1.3505062764665787"/>
    <n v="2.5155273842218238"/>
    <n v="2.6850237205078069"/>
    <n v="4.0438838491799736"/>
    <n v="13038.043685954233"/>
    <n v="1.1975211278743971"/>
    <n v="0.67732276925974433"/>
    <n v="0.59979368381402431"/>
    <n v="1.7426655023927542"/>
    <n v="1.4810784087115083"/>
    <n v="0.55156763204378578"/>
    <n v="1.8668143432090774"/>
    <n v="1.240762416230607"/>
    <n v="0"/>
    <n v="0.6831191697128981"/>
    <x v="1"/>
    <m/>
    <x v="6"/>
    <x v="1"/>
    <s v="Defaut GE &amp; Power Cabinet"/>
    <x v="1"/>
    <s v="(05/03/2026 ticket)..INC-20260503-00002547...2026-05-03 15:04:58...Coupure ENEO et GE en arret pour nuissance sonore / Notre FME a pu mettre le site sur GE...user:OCM_NOC.CAMUSAT"/>
    <s v="SUO_030"/>
  </r>
  <r>
    <s v="Makepe-Decharge2-IHS"/>
    <s v="LIT_490"/>
    <s v="Douala"/>
    <s v="IHS"/>
    <s v="Grid-Gen"/>
    <s v="LITTORAL"/>
    <s v="Douala"/>
    <s v="ZTE"/>
    <n v="23.180572320529166"/>
    <n v="0"/>
    <n v="0"/>
    <n v="2.140209398087501E-3"/>
    <n v="0"/>
    <n v="0"/>
    <n v="0"/>
    <n v="0"/>
    <n v="0"/>
    <n v="0"/>
    <n v="0"/>
    <n v="0"/>
    <n v="0"/>
    <n v="4.0727114740906272"/>
    <n v="0"/>
    <n v="0"/>
    <n v="0"/>
    <n v="0"/>
    <n v="0.11640268735337259"/>
    <n v="0.22334254754157401"/>
    <n v="1.13387758362937"/>
    <n v="0.6829051487730885"/>
    <x v="0"/>
    <m/>
    <x v="13"/>
    <x v="9"/>
    <s v="no impacts"/>
    <x v="7"/>
    <s v=""/>
    <s v="LIT_490"/>
  </r>
  <r>
    <s v="Makepe-III-MTN"/>
    <s v="LIT_677"/>
    <s v="Douala"/>
    <s v="MTN"/>
    <s v="MTN"/>
    <s v="LITTORAL"/>
    <s v="Douala"/>
    <s v="ZTE"/>
    <n v="0.35627352446830124"/>
    <n v="8.8859889051544805"/>
    <n v="31.423303456010132"/>
    <n v="18.5135782018246"/>
    <n v="3.2628027326193592"/>
    <n v="4.9623073454840156"/>
    <n v="0"/>
    <n v="0"/>
    <n v="0.67245379287909623"/>
    <n v="0"/>
    <n v="1.4424832992326637"/>
    <n v="0"/>
    <n v="0"/>
    <n v="0"/>
    <n v="0"/>
    <n v="1.3017110260734581"/>
    <n v="0"/>
    <n v="0"/>
    <n v="0.28176444492404346"/>
    <n v="0.4583728592266188"/>
    <n v="0.92340878198688181"/>
    <n v="0.67566410697622747"/>
    <x v="0"/>
    <m/>
    <x v="13"/>
    <x v="9"/>
    <s v="no impacts"/>
    <x v="7"/>
    <s v=""/>
    <s v="LIT_677"/>
  </r>
  <r>
    <s v="Ebom-Maetur"/>
    <s v="CTR_596"/>
    <s v="Yaounde"/>
    <s v="CAMUSAT"/>
    <s v="Good Grid no GE - 8h"/>
    <s v="CENTRE"/>
    <s v="Yaounde"/>
    <s v="ZTE"/>
    <n v="0"/>
    <n v="0"/>
    <n v="0.14064742761098362"/>
    <n v="0"/>
    <n v="0.61987598199941263"/>
    <n v="4.5336769082820763E-2"/>
    <n v="36.46228380318064"/>
    <n v="1.4473522756133113"/>
    <n v="1.287621314202714"/>
    <n v="0"/>
    <n v="1.287157602166463"/>
    <n v="0"/>
    <n v="1.8906431471921883"/>
    <n v="0"/>
    <n v="0"/>
    <n v="2.540071853963525"/>
    <n v="0.17786923605938953"/>
    <n v="0.33758236239166989"/>
    <n v="0.36369595018564482"/>
    <n v="0.42160952837534232"/>
    <n v="0.92340878198688181"/>
    <n v="0.67502204415680156"/>
    <x v="0"/>
    <m/>
    <x v="13"/>
    <x v="9"/>
    <s v="no impacts"/>
    <x v="7"/>
    <s v=""/>
    <s v="CTR_596"/>
  </r>
  <r>
    <s v="Yansoki-MTN"/>
    <s v="LIT_698"/>
    <s v="Douala"/>
    <s v="MTN sharing"/>
    <s v="MTN"/>
    <s v="LITTORAL"/>
    <s v="Douala"/>
    <s v="ZTE"/>
    <n v="0"/>
    <n v="3.7879922838317168"/>
    <n v="0"/>
    <n v="1.1910622001923337"/>
    <n v="6.4348962569164059E-2"/>
    <n v="0.47974577165963245"/>
    <n v="0"/>
    <n v="0"/>
    <n v="0.68099679539312907"/>
    <n v="7.5342326493224094"/>
    <n v="0.96407515844683556"/>
    <n v="0"/>
    <n v="0"/>
    <n v="0"/>
    <n v="0"/>
    <n v="4.1734083262707812E-3"/>
    <n v="0.4797636067379496"/>
    <n v="0"/>
    <n v="0.19246410001238962"/>
    <n v="0.20049828126115526"/>
    <n v="1.1080905383842581"/>
    <n v="0.67264997874058718"/>
    <x v="0"/>
    <m/>
    <x v="13"/>
    <x v="9"/>
    <s v="no impacts"/>
    <x v="7"/>
    <s v=""/>
    <s v="LIT_698"/>
  </r>
  <r>
    <s v="De-La-Salle"/>
    <s v="LIT_245"/>
    <s v="Douala"/>
    <s v="IHS"/>
    <s v="Grid-GenLithium"/>
    <s v="LITTORAL"/>
    <s v="Douala"/>
    <s v="ZTE"/>
    <n v="0"/>
    <n v="0"/>
    <n v="0"/>
    <n v="0"/>
    <n v="0"/>
    <n v="0"/>
    <n v="0"/>
    <n v="0"/>
    <n v="0"/>
    <n v="0.32286842277981803"/>
    <n v="0"/>
    <n v="0"/>
    <n v="0"/>
    <n v="0"/>
    <n v="0"/>
    <n v="0"/>
    <n v="0"/>
    <n v="0"/>
    <n v="0.34870847971096164"/>
    <n v="0.29612544243500044"/>
    <n v="1.0002227125180849"/>
    <n v="0.67081296567389526"/>
    <x v="0"/>
    <m/>
    <x v="13"/>
    <x v="9"/>
    <s v="no impacts"/>
    <x v="7"/>
    <s v=""/>
    <s v="LIT_245"/>
  </r>
  <r>
    <s v="BAMENDA-MENTEH-IHS"/>
    <s v="NRO_148"/>
    <s v="NORD-OUEST"/>
    <m/>
    <m/>
    <s v="NORD-OUEST"/>
    <s v="Bamenda"/>
    <s v="Huawei"/>
    <n v="0"/>
    <n v="0"/>
    <n v="3.2272574215327894"/>
    <n v="0"/>
    <n v="0"/>
    <n v="0"/>
    <n v="0"/>
    <n v="0.30346385757049138"/>
    <n v="0"/>
    <n v="6.1424009725111507E-2"/>
    <n v="4.4494061632323438"/>
    <n v="0"/>
    <n v="1.5248991961373502E-2"/>
    <n v="5.6983075224079929E-2"/>
    <n v="0"/>
    <n v="0"/>
    <n v="3.2624817012096465"/>
    <n v="0.34974588580413374"/>
    <n v="0.71252932548389547"/>
    <n v="1.0448329882255341"/>
    <n v="0.33653120054632973"/>
    <n v="0.62800877771214481"/>
    <x v="0"/>
    <m/>
    <x v="13"/>
    <x v="9"/>
    <s v="no impacts"/>
    <x v="7"/>
    <s v=""/>
    <s v="NRO_148"/>
  </r>
  <r>
    <s v="Makepe-Ecole-Sira"/>
    <s v="LIT_167"/>
    <s v="Douala"/>
    <s v="IHS"/>
    <s v="Grid-Gen"/>
    <s v="LITTORAL"/>
    <s v="Douala"/>
    <s v="ZTE"/>
    <n v="0"/>
    <n v="0"/>
    <n v="18.783191080748672"/>
    <n v="0"/>
    <n v="0"/>
    <n v="11.336368150259819"/>
    <n v="4.393314841924135"/>
    <n v="0"/>
    <n v="0"/>
    <n v="0"/>
    <n v="5.9700249405735182"/>
    <n v="3.0645836721998214"/>
    <n v="0"/>
    <n v="0"/>
    <n v="3.0645836721998214"/>
    <n v="0"/>
    <n v="0"/>
    <n v="0"/>
    <n v="0.51756731372572529"/>
    <n v="0.4389286697879386"/>
    <n v="0.71718082067647682"/>
    <n v="0.59526357392140627"/>
    <x v="0"/>
    <m/>
    <x v="4"/>
    <x v="1"/>
    <s v="AKTIVCO Defaut GE &amp; Power Cabinet"/>
    <x v="1"/>
    <s v="(05/03/2026 incident) :impacted by  LIT_666_Z_Parcours-Vita , RCA: Power issue / En attente RCA CAMUSAT..;..;(05/03/2026 ticket)..INC-20260503-00000998..._x0009_PWC overload. // Load stabilized....GE Fault"/>
    <s v="LIT_666"/>
  </r>
  <r>
    <s v="Makepe-AES"/>
    <s v="LIT_357"/>
    <s v="Douala"/>
    <s v="IHS"/>
    <s v="Grid-Gen"/>
    <s v="LITTORAL"/>
    <s v="Douala"/>
    <s v="ZTE"/>
    <n v="0"/>
    <n v="0"/>
    <n v="18.528952039334197"/>
    <n v="0"/>
    <n v="0"/>
    <n v="11.384166160150441"/>
    <n v="4.1865706140688808"/>
    <n v="0"/>
    <n v="0"/>
    <n v="0"/>
    <n v="5.8604462193914388"/>
    <n v="3.0638345989104905"/>
    <n v="19.345834296427562"/>
    <n v="0"/>
    <n v="3.0638345989104905"/>
    <n v="0"/>
    <n v="0"/>
    <n v="0"/>
    <n v="0.51706773137656925"/>
    <n v="0.43988494139967715"/>
    <n v="0.71612061059345478"/>
    <n v="0.59496037759001053"/>
    <x v="0"/>
    <m/>
    <x v="4"/>
    <x v="1"/>
    <s v="AKTIVCO Defaut GE &amp; Power Cabinet"/>
    <x v="1"/>
    <s v="(05/03/2026 incident) :impacted by  LIT_666_Z_Parcours-Vita , RCA: Power issue / En attente RCA CAMUSAT..;..;(05/03/2026 ticket)..INC-20260503-00000545...plantage de l’odu ...Others Transmission equipement fault"/>
    <s v="LIT_666"/>
  </r>
  <r>
    <s v="Ebolowa"/>
    <s v="SUD_007"/>
    <s v="CENTRE"/>
    <m/>
    <m/>
    <s v="SUD"/>
    <s v="Ebolowa"/>
    <s v="ZTE"/>
    <n v="0.260106782180903"/>
    <n v="0.64648591884896578"/>
    <n v="0.48714732916135189"/>
    <n v="0.36981034891120534"/>
    <n v="0"/>
    <n v="0.34858660571350308"/>
    <n v="0.50348426090008624"/>
    <n v="0.61607711031780699"/>
    <n v="0.50027394680295501"/>
    <n v="0.46002017504059178"/>
    <n v="1.8869512859805669E-2"/>
    <n v="0"/>
    <n v="0"/>
    <n v="0"/>
    <n v="0"/>
    <n v="0.34214814244092262"/>
    <n v="8.9710443936502335E-2"/>
    <n v="9.0352506755927597E-2"/>
    <n v="0.21219760280405586"/>
    <n v="0.30813196378238006"/>
    <n v="0.85131449634138556"/>
    <n v="0.57769602177877011"/>
    <x v="0"/>
    <m/>
    <x v="13"/>
    <x v="9"/>
    <s v="no impacts"/>
    <x v="7"/>
    <s v=""/>
    <s v="SUD_007"/>
  </r>
  <r>
    <s v="Nkolbong-II"/>
    <s v="CTR_658"/>
    <s v="Yaounde"/>
    <s v="CAMUSAT"/>
    <s v="Good Grid + GE"/>
    <s v="CENTRE"/>
    <s v="Yaounde"/>
    <s v="ZTE"/>
    <n v="0"/>
    <n v="2.4202914679838914"/>
    <n v="0"/>
    <n v="0"/>
    <n v="11.021686028427688"/>
    <n v="0"/>
    <n v="6.1107080383411372"/>
    <n v="0"/>
    <n v="0.34664258217690724"/>
    <n v="0"/>
    <n v="0.69342784498035315"/>
    <n v="8.3218475428969083E-2"/>
    <n v="3.0158582382366972"/>
    <n v="0"/>
    <n v="8.3218475428969083E-2"/>
    <n v="0.22349136639528813"/>
    <n v="0.18584151606726565"/>
    <n v="0"/>
    <n v="0.23742651143643911"/>
    <n v="0.19986076685333154"/>
    <n v="0.82918688589896017"/>
    <n v="0.53341152231667732"/>
    <x v="0"/>
    <m/>
    <x v="13"/>
    <x v="9"/>
    <s v="no impacts"/>
    <x v="7"/>
    <s v=""/>
    <s v="CTR_658"/>
  </r>
  <r>
    <s v="ODING-IHS"/>
    <s v="SUD_204"/>
    <s v="CENTRE"/>
    <s v="IHS"/>
    <s v="Grid-Gen"/>
    <s v="SUD"/>
    <s v="Meyomessi"/>
    <s v="NOKIA"/>
    <n v="0.53786853543581203"/>
    <n v="0.35932202473778641"/>
    <n v="0.50085528199811957"/>
    <n v="0.45438734584368773"/>
    <n v="0.41285150169515977"/>
    <n v="0.56976068280336345"/>
    <n v="0.53311246946866586"/>
    <n v="0.54589966595208139"/>
    <n v="1.0163161187875764"/>
    <n v="0.57549598390593926"/>
    <n v="0.5618070105196028"/>
    <n v="195952.41214269205"/>
    <n v="0.46115067261559306"/>
    <n v="0.45292181387026903"/>
    <n v="0.51504139164975904"/>
    <n v="0.50633787343086978"/>
    <n v="0.47198751259156529"/>
    <n v="0.69258959629943528"/>
    <n v="3.554278623071113"/>
    <n v="0"/>
    <n v="0"/>
    <n v="0.50755065875645289"/>
    <x v="0"/>
    <m/>
    <x v="13"/>
    <x v="9"/>
    <s v="no impacts"/>
    <x v="7"/>
    <s v=""/>
    <s v="SUD_204"/>
  </r>
  <r>
    <s v="Home-IHS"/>
    <s v="ADM_112"/>
    <s v="Ngaoundere"/>
    <s v="IHS"/>
    <s v="Hybrid-Gen"/>
    <s v="ADAMAOUA"/>
    <s v="Home"/>
    <s v="NOKIA"/>
    <n v="0.31448593597064206"/>
    <n v="0.23426375369899519"/>
    <n v="0.25466708329409599"/>
    <n v="0.51514840211966328"/>
    <n v="0.32607873687694922"/>
    <n v="0.29652601210502422"/>
    <n v="0.333141427890638"/>
    <n v="0.38976780154837037"/>
    <n v="0.61104761823230092"/>
    <n v="0.1682739639246304"/>
    <n v="1.1057213504435939"/>
    <n v="52831.42006874353"/>
    <n v="0.5081748864975616"/>
    <n v="0.41232917561987609"/>
    <n v="0.41206164944511509"/>
    <n v="0.25532698119183983"/>
    <n v="0.34730248007465042"/>
    <n v="0.68666835029805939"/>
    <n v="0.59025654552793871"/>
    <n v="1.2540970925942923"/>
    <n v="0"/>
    <n v="0.50530343888846074"/>
    <x v="0"/>
    <m/>
    <x v="13"/>
    <x v="9"/>
    <s v="no impacts"/>
    <x v="7"/>
    <s v=""/>
    <s v="ADM_112"/>
  </r>
  <r>
    <s v="Limbe-Coconut-Island-MTN"/>
    <s v="SUO_219"/>
    <s v="SUD-OUEST"/>
    <s v="MTN sharing"/>
    <m/>
    <s v="SUD-OUEST"/>
    <s v="Limbe"/>
    <s v="Huawei"/>
    <n v="13.853290072567368"/>
    <n v="13.857766677225035"/>
    <n v="13.865346585509926"/>
    <n v="13.864187305419295"/>
    <n v="13.864989883943579"/>
    <n v="13.868556899607057"/>
    <n v="14.655083853404216"/>
    <n v="15.015744807138596"/>
    <n v="10.116912505386193"/>
    <n v="7.2698276132670152"/>
    <n v="1.2700180919034452"/>
    <n v="0"/>
    <n v="0.97620301170266488"/>
    <n v="0.3147891323020377"/>
    <n v="0"/>
    <n v="0.70732137098960424"/>
    <n v="0.76467898285834957"/>
    <n v="1.6499944354555651"/>
    <n v="0.58825821613131424"/>
    <n v="0.50937401185266784"/>
    <n v="0.45794235521497523"/>
    <n v="0.49381764845205794"/>
    <x v="0"/>
    <m/>
    <x v="13"/>
    <x v="9"/>
    <s v="no impacts"/>
    <x v="7"/>
    <s v=""/>
    <s v="SUO_219"/>
  </r>
  <r>
    <s v="Garoua-Djamboutou-II"/>
    <s v="NRD_149"/>
    <s v="Garoua"/>
    <s v="CAMUSAT"/>
    <s v="Good Grid + GE"/>
    <s v="NORD"/>
    <s v="Garoua"/>
    <s v="Huawei"/>
    <n v="5.3505234952187721E-4"/>
    <n v="3.8345418382401209E-3"/>
    <n v="2.2671238153940978"/>
    <n v="0.84336734839470029"/>
    <n v="7.3623381644993477"/>
    <n v="4.1212228871139418"/>
    <n v="0.14128949043041039"/>
    <n v="0"/>
    <n v="8.6147173639468893"/>
    <n v="0.79621140132350543"/>
    <n v="1.2377187650706414"/>
    <n v="6.1638030664920258"/>
    <n v="6.7494892033569887"/>
    <n v="6.1638030664920258"/>
    <n v="6.1638030664920258"/>
    <n v="2.0866328228220512"/>
    <n v="1.749246646291873"/>
    <n v="6.4384632725799223E-2"/>
    <n v="0.61823315708068061"/>
    <n v="0.86558518722523137"/>
    <n v="0.21477804262509656"/>
    <n v="0.4908748605296876"/>
    <x v="0"/>
    <m/>
    <x v="13"/>
    <x v="9"/>
    <s v="no impacts"/>
    <x v="7"/>
    <s v=""/>
    <s v="NRD_149"/>
  </r>
  <r>
    <s v="Guider-Ville"/>
    <s v="NRD_076"/>
    <s v="NORD"/>
    <s v="IHS"/>
    <s v="Grid-Gen"/>
    <s v="NORD"/>
    <s v="Guider"/>
    <s v="Huawei"/>
    <n v="6.233716573496217"/>
    <n v="3.3463065693014076"/>
    <n v="5.3505234952187725E-3"/>
    <n v="0.34409216597751924"/>
    <n v="5.3505234952187721E-4"/>
    <n v="0"/>
    <n v="7.8474344596542005E-3"/>
    <n v="0.33733267129522615"/>
    <n v="1.0846046177157971"/>
    <n v="4.9902549132073745E-2"/>
    <n v="2.9556113436805322"/>
    <n v="3.0926025802364508E-2"/>
    <n v="1.6100795301812332"/>
    <n v="1.1542684336235458"/>
    <n v="3.0926025802364504E-2"/>
    <n v="0.9403188341280645"/>
    <n v="0.3183383128871996"/>
    <n v="3.7639505982598669"/>
    <n v="0.47335427582540995"/>
    <n v="1.2463937934997331"/>
    <n v="0"/>
    <n v="0.48602371922735588"/>
    <x v="0"/>
    <m/>
    <x v="13"/>
    <x v="9"/>
    <s v="no impacts"/>
    <x v="7"/>
    <s v=""/>
    <s v="NRD_076"/>
  </r>
  <r>
    <s v="Banguem-VSAT"/>
    <s v="SUO_013"/>
    <s v="SUD-OUEST"/>
    <s v="IHS"/>
    <s v="Grid-Gen"/>
    <s v="SUD-OUEST"/>
    <s v="Banguem"/>
    <s v="NOKIA"/>
    <n v="0.30253727426117238"/>
    <n v="0.37959488228843957"/>
    <n v="0.41194560271717612"/>
    <n v="0.33377369542970958"/>
    <n v="0.25593755236981541"/>
    <n v="0.28978223891581828"/>
    <n v="0.3047406226390475"/>
    <n v="0.31709390552402378"/>
    <n v="0.33908010610463779"/>
    <n v="0.35817776550425445"/>
    <n v="0.34084064280702564"/>
    <n v="18298.070144078898"/>
    <n v="0.32006474029423687"/>
    <n v="0.24451892373149794"/>
    <n v="0.50501807763538265"/>
    <n v="0.85995397122987849"/>
    <n v="0.58441984630442911"/>
    <n v="0.56931353496959458"/>
    <n v="0.84641739505773173"/>
    <n v="1.0518987729122675"/>
    <n v="0"/>
    <n v="0.47400287644143091"/>
    <x v="1"/>
    <m/>
    <x v="13"/>
    <x v="9"/>
    <s v="no impacts"/>
    <x v="7"/>
    <s v=""/>
    <s v="SUO_013"/>
  </r>
  <r>
    <s v="Foumban-Mambain-MTN"/>
    <s v="OST_102"/>
    <s v="OUEST"/>
    <m/>
    <m/>
    <s v="OUEST"/>
    <s v="Foumban"/>
    <s v="Huawei"/>
    <n v="0"/>
    <n v="0"/>
    <n v="0"/>
    <n v="0.95624555906549902"/>
    <n v="0"/>
    <n v="0"/>
    <n v="0"/>
    <n v="2.1765037824634095"/>
    <n v="4.6888242545650671"/>
    <n v="0.50287786823729497"/>
    <n v="0"/>
    <n v="0"/>
    <n v="0"/>
    <n v="0"/>
    <n v="0"/>
    <n v="0"/>
    <n v="0"/>
    <n v="5.8320706097884623"/>
    <n v="0.33347121806170038"/>
    <n v="0.42315018819425315"/>
    <n v="0.53882612445197398"/>
    <n v="0.470667716796078"/>
    <x v="0"/>
    <m/>
    <x v="13"/>
    <x v="9"/>
    <s v="no impacts"/>
    <x v="7"/>
    <s v=""/>
    <s v="OST_102"/>
  </r>
  <r>
    <s v="Foumban-Ndjisse-III"/>
    <s v="OST_229"/>
    <s v="OUEST"/>
    <s v="CAMUSAT"/>
    <s v="HGB"/>
    <s v="OUEST"/>
    <s v="Foumban"/>
    <s v="Huawei"/>
    <n v="0"/>
    <n v="0"/>
    <n v="0"/>
    <n v="0"/>
    <n v="0"/>
    <n v="0"/>
    <n v="8.0614553994629509E-3"/>
    <n v="0"/>
    <n v="0"/>
    <n v="0"/>
    <n v="0"/>
    <n v="0"/>
    <n v="0"/>
    <n v="0"/>
    <n v="0"/>
    <n v="0"/>
    <n v="0"/>
    <n v="5.9226728076408319"/>
    <n v="0.32472852695146859"/>
    <n v="0.41597815110621489"/>
    <n v="0.52463298946958303"/>
    <n v="0.45960996823929245"/>
    <x v="0"/>
    <m/>
    <x v="13"/>
    <x v="9"/>
    <s v="no impacts"/>
    <x v="7"/>
    <s v=""/>
    <s v="OST_229"/>
  </r>
  <r>
    <s v="Mewoulo-II-MTN"/>
    <s v="CTR_846"/>
    <s v="Yaounde"/>
    <s v="MTN sharing"/>
    <s v="MTN"/>
    <s v="CENTRE"/>
    <s v="Yaounde"/>
    <s v="ZTE"/>
    <n v="0"/>
    <n v="0"/>
    <n v="0"/>
    <n v="0.35179691981063327"/>
    <n v="0"/>
    <n v="0"/>
    <n v="5.5270907705610203E-2"/>
    <n v="0.71565035256382814"/>
    <n v="0"/>
    <n v="0"/>
    <n v="0.35263516849155196"/>
    <n v="0"/>
    <n v="0"/>
    <n v="0"/>
    <n v="0"/>
    <n v="1.1286394260814483"/>
    <n v="0"/>
    <n v="0.22579209149823218"/>
    <n v="0.2126971851532119"/>
    <n v="0.33405754970062246"/>
    <n v="0.57723308971757636"/>
    <n v="0.44354056267531855"/>
    <x v="0"/>
    <m/>
    <x v="13"/>
    <x v="9"/>
    <s v="no impacts"/>
    <x v="7"/>
    <s v=""/>
    <s v="CTR_846"/>
  </r>
  <r>
    <s v="Garoua-Hodango"/>
    <s v="NRD_160"/>
    <s v="Garoua"/>
    <s v="CAMUSAT"/>
    <s v="Hybrid Solar - S3"/>
    <s v="NORD"/>
    <s v="Garoua"/>
    <s v="Huawei"/>
    <n v="0"/>
    <n v="0"/>
    <n v="0.15052806099882146"/>
    <n v="0"/>
    <n v="0.14820950081755999"/>
    <n v="0"/>
    <n v="0"/>
    <n v="0"/>
    <n v="0"/>
    <n v="0"/>
    <n v="0"/>
    <n v="0"/>
    <n v="0"/>
    <n v="0"/>
    <n v="0"/>
    <n v="0"/>
    <n v="0"/>
    <n v="3.4722400573005396"/>
    <n v="0.38780079853242694"/>
    <n v="0.68352169759036552"/>
    <n v="0.28813774030516537"/>
    <n v="0.43510457063119051"/>
    <x v="0"/>
    <m/>
    <x v="13"/>
    <x v="9"/>
    <s v="no impacts"/>
    <x v="7"/>
    <s v=""/>
    <s v="NRD_160"/>
  </r>
  <r>
    <s v="Djaba-IHS"/>
    <s v="NRD_128"/>
    <s v="NORD"/>
    <s v="IHS"/>
    <s v="Hybrid-Gen"/>
    <s v="NORD"/>
    <s v="Djaba"/>
    <s v="NOKIA"/>
    <n v="0.29923406865715341"/>
    <n v="6.3268667508917076E-2"/>
    <n v="0.24717704909056684"/>
    <n v="0.3698126929717987"/>
    <n v="0.14120022745932487"/>
    <n v="9.4379970659681595E-2"/>
    <n v="0"/>
    <n v="1.3022133100670621"/>
    <n v="1.779638623989632"/>
    <n v="0.24257798688567117"/>
    <n v="0.34528606721701388"/>
    <n v="187376.02606532487"/>
    <n v="0"/>
    <n v="0"/>
    <n v="0"/>
    <n v="4.8119041300334155E-2"/>
    <n v="0.13519185479227014"/>
    <n v="0.65445654323640046"/>
    <n v="2.3173127265605951"/>
    <n v="0.30917025063819625"/>
    <n v="0"/>
    <n v="0.4347040622149746"/>
    <x v="0"/>
    <m/>
    <x v="13"/>
    <x v="9"/>
    <s v="no impacts"/>
    <x v="7"/>
    <s v=""/>
    <s v="NRD_128"/>
  </r>
  <r>
    <s v="Kumba-Pulletin-IHS"/>
    <s v="SUO_115"/>
    <s v="SUD-OUEST"/>
    <s v="IHS"/>
    <s v="Grid-Gen"/>
    <s v="SUD-OUEST"/>
    <s v="Kumba"/>
    <s v="Huawei"/>
    <n v="0"/>
    <n v="0"/>
    <n v="0"/>
    <n v="0.21518021989938166"/>
    <n v="0"/>
    <n v="0.20852773568699298"/>
    <n v="0.22053074339460038"/>
    <n v="8.9175391586979543E-5"/>
    <n v="0.42731064140648867"/>
    <n v="0"/>
    <n v="0"/>
    <n v="0.21425279582687706"/>
    <n v="8.9175391586979543E-5"/>
    <n v="0"/>
    <n v="0.21425279582687706"/>
    <n v="0"/>
    <n v="0.1490120793418428"/>
    <n v="0"/>
    <n v="0.35033212234571898"/>
    <n v="0.59644785472151662"/>
    <n v="0.3370442054252113"/>
    <n v="0.426026515767636"/>
    <x v="0"/>
    <m/>
    <x v="13"/>
    <x v="9"/>
    <s v="no impacts"/>
    <x v="7"/>
    <s v=""/>
    <s v="SUO_115"/>
  </r>
  <r>
    <s v="KUMBA-BONAKAMA"/>
    <s v="SUO_218"/>
    <s v="SUD-OUEST"/>
    <s v="IHS"/>
    <s v="Grid-Gen"/>
    <s v="SUD-OUEST"/>
    <s v="Kumba"/>
    <s v="Huawei"/>
    <n v="15.199517454121045"/>
    <n v="4.9523732068612265"/>
    <n v="21.632166491169496"/>
    <n v="22.567420163055417"/>
    <n v="5.8833999651859274"/>
    <n v="10.682801705318848"/>
    <n v="16.961177314921823"/>
    <n v="4.885491663170991"/>
    <n v="2.276487231510731"/>
    <n v="0.74489988100435744"/>
    <n v="0.91087311982604391"/>
    <n v="25.073212996492913"/>
    <n v="37.085548450060351"/>
    <n v="26.870971055808106"/>
    <n v="25.073212996492913"/>
    <n v="38.071953126560572"/>
    <n v="20.242421518521372"/>
    <n v="0.20096566248041714"/>
    <n v="0.54766715026238066"/>
    <n v="0.90872366215476463"/>
    <n v="5.8482556192502429E-2"/>
    <n v="0.41377381696358501"/>
    <x v="0"/>
    <m/>
    <x v="13"/>
    <x v="9"/>
    <s v="no impacts"/>
    <x v="7"/>
    <s v=""/>
    <s v="SUO_218"/>
  </r>
  <r>
    <s v="Kousseri-Arazai-MTN-IHS"/>
    <s v="EXN_181"/>
    <s v="EXTREME-NORD"/>
    <s v="IHS"/>
    <s v="Grid-Gen"/>
    <s v="EXTREME-NORD"/>
    <s v="Kousseri"/>
    <s v="Huawei"/>
    <n v="0"/>
    <n v="2.9267363518846689E-2"/>
    <n v="1.9618586149135499E-2"/>
    <n v="0"/>
    <n v="1.4268062653916727E-3"/>
    <n v="9.2635396780554324E-2"/>
    <n v="0.43867158629466968"/>
    <n v="0.99319984133914341"/>
    <n v="8.9175391586979543E-5"/>
    <n v="0"/>
    <n v="7.044855935371382E-3"/>
    <n v="0"/>
    <n v="0.63073754469470622"/>
    <n v="0"/>
    <n v="0"/>
    <n v="0.40913669660106211"/>
    <n v="0"/>
    <n v="0"/>
    <n v="0.45337098185916569"/>
    <n v="0.58364444036435215"/>
    <n v="0.28694072892110833"/>
    <n v="0.4103138117700102"/>
    <x v="1"/>
    <m/>
    <x v="13"/>
    <x v="9"/>
    <s v="no impacts"/>
    <x v="7"/>
    <s v=""/>
    <s v="EXN_181"/>
  </r>
  <r>
    <s v="LIMBE-MOTOWOH-MTN"/>
    <s v="SUO_224"/>
    <s v="SUD-OUEST"/>
    <s v="MTN sharing"/>
    <m/>
    <s v="SUD-OUEST"/>
    <s v="Limbe"/>
    <s v="Huawei"/>
    <n v="2.292075089960135"/>
    <n v="0.65599201559213893"/>
    <n v="0.66906512799879014"/>
    <n v="0.36042909771625381"/>
    <n v="0.78991561867746474"/>
    <n v="0"/>
    <n v="0"/>
    <n v="1.3757087660123333"/>
    <n v="0.89041628499599046"/>
    <n v="1.7306981648417812"/>
    <n v="5.0932881606469707"/>
    <n v="5.3505234952187721E-4"/>
    <n v="0.67470101274708738"/>
    <n v="0.17843995856554604"/>
    <n v="5.3505234952187721E-4"/>
    <n v="0.6888085596961474"/>
    <n v="0.56958106114435569"/>
    <n v="1.2756183064951074"/>
    <n v="0.38280497504086586"/>
    <n v="0.33437630690453601"/>
    <n v="0.43810616656488632"/>
    <n v="0.39538585121834979"/>
    <x v="0"/>
    <m/>
    <x v="13"/>
    <x v="9"/>
    <s v="no impacts"/>
    <x v="7"/>
    <s v=""/>
    <s v="SUO_224"/>
  </r>
  <r>
    <s v="Kotto-Village"/>
    <s v="LIT_726"/>
    <s v="Douala"/>
    <s v="CAMUSAT"/>
    <s v="Good Grid no GE - 8h"/>
    <s v="LITTORAL"/>
    <s v="Douala"/>
    <s v="ZTE"/>
    <n v="0"/>
    <n v="0"/>
    <n v="0"/>
    <n v="0"/>
    <n v="0"/>
    <n v="2.1228915370413182"/>
    <n v="0"/>
    <n v="0"/>
    <n v="0"/>
    <n v="0"/>
    <n v="3.442705167606932"/>
    <n v="0.67348822742150549"/>
    <n v="0"/>
    <n v="0"/>
    <n v="0.6734882274215056"/>
    <n v="2.0640179435155934"/>
    <n v="3.9279084732316871"/>
    <n v="0"/>
    <n v="0.17747662953770649"/>
    <n v="0.19800134983050588"/>
    <n v="0.55404526919212627"/>
    <n v="0.38074325191976682"/>
    <x v="0"/>
    <m/>
    <x v="13"/>
    <x v="9"/>
    <s v="no impacts"/>
    <x v="7"/>
    <s v=""/>
    <s v="LIT_726"/>
  </r>
  <r>
    <s v="Ngola-MTN"/>
    <s v="EST_043"/>
    <s v="CENTRE"/>
    <s v="IHS"/>
    <s v="Solar-Gen"/>
    <s v="EST"/>
    <s v="Ngola"/>
    <s v="NOKIA"/>
    <n v="0.10731366623577118"/>
    <n v="8.1096101109199181E-2"/>
    <n v="9.8734993565103735E-2"/>
    <n v="0.1215282236547357"/>
    <n v="0.14574826000975935"/>
    <n v="0.16417189591162931"/>
    <n v="7.763609591562437E-2"/>
    <n v="0.14228825481618457"/>
    <n v="0.26413750988063339"/>
    <n v="0.24539284256905028"/>
    <n v="0.15553971800600971"/>
    <n v="1565.6581863009476"/>
    <n v="0.16076539595300671"/>
    <n v="0.2330866385300471"/>
    <n v="0.19554379867192875"/>
    <n v="0.15980230172386733"/>
    <n v="0.28061712224590724"/>
    <n v="0.28045660654105065"/>
    <n v="2.6331736668145429"/>
    <n v="0"/>
    <n v="0"/>
    <n v="0.37601695616565789"/>
    <x v="0"/>
    <m/>
    <x v="13"/>
    <x v="9"/>
    <s v="no impacts"/>
    <x v="7"/>
    <s v="(05/03/2026 ticket)..INC-20260503-00007723...Others Transmission equipement fault"/>
    <s v="EST_043"/>
  </r>
  <r>
    <s v="Kontcha"/>
    <s v="ADM_130"/>
    <s v="Ngaoundere"/>
    <s v="CAMUSAT"/>
    <s v="Hybrid Solar - S3"/>
    <s v="ADAMAOUA"/>
    <s v="Kontcha"/>
    <s v="NOKIA"/>
    <n v="6.1994732231268168E-2"/>
    <n v="9.1279930828432249E-2"/>
    <n v="6.4652158900560169E-2"/>
    <n v="0.11837141479255664"/>
    <n v="0.10981057720020661"/>
    <n v="4.5657800492533526E-2"/>
    <n v="1.0397672308258639"/>
    <n v="0.32231553535197882"/>
    <n v="0.24018499970037069"/>
    <n v="0.45900357557650107"/>
    <n v="0.34009710843442253"/>
    <n v="1448.9906618383543"/>
    <n v="0.50203961955637744"/>
    <n v="0.21114949219965015"/>
    <n v="0.18097253968661628"/>
    <n v="0.1693975738586263"/>
    <n v="0.15769776248241463"/>
    <n v="0.19440235365961536"/>
    <n v="2.626928887450092"/>
    <n v="0"/>
    <n v="0"/>
    <n v="0.37512520224978818"/>
    <x v="0"/>
    <m/>
    <x v="13"/>
    <x v="9"/>
    <s v="no impacts"/>
    <x v="7"/>
    <s v="(05/03/2026 ticket)..INC-20260503-00011717...Others Transmission equipement fault"/>
    <s v="ADM_130"/>
  </r>
  <r>
    <s v="Ngd-Madagascar-MTN-IHS"/>
    <s v="ADM_084"/>
    <s v="Ngaoundere"/>
    <s v="IHS"/>
    <s v="Grid-Gen"/>
    <s v="ADAMAOUA"/>
    <s v="Ngaoundere"/>
    <s v="Huawei"/>
    <n v="0"/>
    <n v="0"/>
    <n v="0"/>
    <n v="0"/>
    <n v="0.18769636421227451"/>
    <n v="0"/>
    <n v="0"/>
    <n v="0"/>
    <n v="0.6686370861191725"/>
    <n v="0"/>
    <n v="0"/>
    <n v="0"/>
    <n v="0"/>
    <n v="1.678601901076668"/>
    <n v="0"/>
    <n v="0.99425211095986954"/>
    <n v="0.21723125390588213"/>
    <n v="0"/>
    <n v="0.29600254187499248"/>
    <n v="0.39100883679971166"/>
    <n v="0.38304364289826143"/>
    <n v="0.37328818918309631"/>
    <x v="0"/>
    <m/>
    <x v="13"/>
    <x v="9"/>
    <s v="no impacts"/>
    <x v="7"/>
    <s v=""/>
    <s v="ADM_084"/>
  </r>
  <r>
    <s v="Bberi-Excellence"/>
    <s v="LIT_645"/>
    <s v="Douala"/>
    <s v="CAMUSAT"/>
    <s v="Good Grid no GE - 8h"/>
    <s v="LITTORAL"/>
    <s v="Douala"/>
    <s v="ZTE"/>
    <n v="4.6738962940134066"/>
    <n v="1.5503676879745911"/>
    <n v="1.8062832267509048"/>
    <n v="0"/>
    <n v="0"/>
    <n v="2.7190111947219582"/>
    <n v="0"/>
    <n v="0"/>
    <n v="2.658960486027286"/>
    <n v="0.61766443228805568"/>
    <n v="1.2894939974260415"/>
    <n v="0"/>
    <n v="1.0256240137201693"/>
    <n v="0"/>
    <n v="0"/>
    <n v="4.3321940285304175"/>
    <n v="0"/>
    <n v="4.9744530338181621"/>
    <n v="0.17835089864872966"/>
    <n v="0.2487899976539471"/>
    <n v="0.5005901608126655"/>
    <n v="0.37004220492933043"/>
    <x v="0"/>
    <m/>
    <x v="13"/>
    <x v="9"/>
    <s v="no impacts"/>
    <x v="7"/>
    <s v=""/>
    <s v="LIT_645"/>
  </r>
  <r>
    <s v="Logbessou-Sunshine-City"/>
    <s v="LIT_638"/>
    <s v="Douala"/>
    <s v="CAMUSAT"/>
    <s v="Good Grid + GE"/>
    <s v="LITTORAL"/>
    <s v="Douala"/>
    <s v="ZTE"/>
    <n v="2.5689111756027532"/>
    <n v="4.1921529935822246"/>
    <n v="1.1759737239358168"/>
    <n v="1.4209028544686135"/>
    <n v="0"/>
    <n v="3.7711916400567294"/>
    <n v="0"/>
    <n v="0"/>
    <n v="0"/>
    <n v="0"/>
    <n v="0"/>
    <n v="0"/>
    <n v="0"/>
    <n v="0"/>
    <n v="0"/>
    <n v="1.0926660731152604"/>
    <n v="4.9141526340270465"/>
    <n v="0"/>
    <n v="0.18122349715637726"/>
    <n v="0.26042463559676449"/>
    <n v="0.48872264794787018"/>
    <n v="0.36816952170600326"/>
    <x v="0"/>
    <m/>
    <x v="13"/>
    <x v="9"/>
    <s v="no impacts"/>
    <x v="7"/>
    <s v=""/>
    <s v="LIT_638"/>
  </r>
  <r>
    <s v="Mbingo-IHS"/>
    <s v="NRO_031"/>
    <s v="NORD-OUEST"/>
    <s v="IHS"/>
    <s v="Grid-Gen"/>
    <s v="NORD-OUEST"/>
    <s v="Mbingo"/>
    <s v="NOKIA"/>
    <n v="2.0924462720842469"/>
    <n v="0"/>
    <n v="0"/>
    <n v="0"/>
    <n v="1.0795221731192857"/>
    <n v="0"/>
    <n v="0"/>
    <n v="0"/>
    <n v="0"/>
    <n v="0"/>
    <n v="0"/>
    <n v="17403.285923414747"/>
    <n v="0"/>
    <n v="0.36706374685032511"/>
    <n v="0"/>
    <n v="0"/>
    <n v="0"/>
    <n v="0.27478505163611888"/>
    <n v="1.2633188654285017"/>
    <n v="0.5559656898245896"/>
    <n v="0"/>
    <n v="0.36704591177200763"/>
    <x v="1"/>
    <m/>
    <x v="6"/>
    <x v="1"/>
    <s v="Defaut GE &amp; Power Cabinet"/>
    <x v="1"/>
    <s v="(hourly IHS): 03/05/2026 15:47 0:22:04 44V FME Joseph is managing with level 0/Samuel informed..;..;(05/03/2026 ticket)..INC-20260503-00010087...Others Transmission equipement fault"/>
    <s v="NRO_031"/>
  </r>
  <r>
    <s v="Babanki-IHS"/>
    <s v="NRO_058"/>
    <s v="NORD-OUEST"/>
    <s v="IHS"/>
    <s v="Grid-Gen"/>
    <s v="NORD-OUEST"/>
    <s v="Babanki"/>
    <s v="NOKIA"/>
    <n v="2.0923861516778413"/>
    <n v="0"/>
    <n v="0"/>
    <n v="0"/>
    <n v="1.0719943551738911"/>
    <n v="0"/>
    <n v="0.58064207155090763"/>
    <n v="0"/>
    <n v="0"/>
    <n v="0"/>
    <n v="0"/>
    <n v="17403.285923414747"/>
    <n v="0"/>
    <n v="0.36670704528397718"/>
    <n v="0"/>
    <n v="0"/>
    <n v="0"/>
    <n v="0.27150339722571781"/>
    <n v="1.2539516963818249"/>
    <n v="0.5493249147430731"/>
    <n v="0"/>
    <n v="0.36347889610852863"/>
    <x v="1"/>
    <m/>
    <x v="13"/>
    <x v="9"/>
    <s v="no impacts"/>
    <x v="7"/>
    <s v="(05/03/2026 ticket)..INC-20260503-00008994...Others Transmission equipement fault"/>
    <s v="NRO_058"/>
  </r>
  <r>
    <s v="Ngodi-Cimetiere"/>
    <s v="LIT_411"/>
    <s v="Douala"/>
    <s v="IHS"/>
    <s v="Grid-Lithium"/>
    <s v="LITTORAL"/>
    <s v="Douala"/>
    <s v="ZTE"/>
    <n v="0"/>
    <n v="0"/>
    <n v="0"/>
    <n v="0"/>
    <n v="0"/>
    <n v="0"/>
    <n v="0"/>
    <n v="3.051778085967932"/>
    <n v="16.237893548838148"/>
    <n v="0.38777027277682186"/>
    <n v="0.33228534413140237"/>
    <n v="0.81458153199042371"/>
    <n v="0"/>
    <n v="0"/>
    <n v="0.8145815319904236"/>
    <n v="0.97641703264247359"/>
    <n v="0.65786469881546528"/>
    <n v="0"/>
    <n v="0.12751839462209591"/>
    <n v="0.20496088211593527"/>
    <n v="0.52668500898510939"/>
    <n v="0.36167755319847145"/>
    <x v="0"/>
    <m/>
    <x v="13"/>
    <x v="9"/>
    <s v="no impacts"/>
    <x v="7"/>
    <s v=""/>
    <s v="LIT_411"/>
  </r>
  <r>
    <s v="CRTV_Yaounde_Mballa_II"/>
    <s v="CTR_842"/>
    <s v="Yaounde"/>
    <s v="CAMUSAT"/>
    <s v="Good Grid no GE - 8h"/>
    <s v="CENTRE"/>
    <s v="Yaounde"/>
    <s v="ZTE"/>
    <n v="0.67530740540987844"/>
    <n v="4.0935071754087087"/>
    <n v="14.457899227527088"/>
    <n v="22.859754931755859"/>
    <n v="27.741608238950096"/>
    <n v="10.312545479449707"/>
    <n v="0"/>
    <n v="2.3681238639055113"/>
    <n v="0.66515924584728003"/>
    <n v="0.37589211061743627"/>
    <n v="1.5338167352963448E-3"/>
    <n v="0.68504535817117695"/>
    <n v="15.124431774404808"/>
    <n v="0"/>
    <n v="0.68504535817117695"/>
    <n v="0.41630639808465486"/>
    <n v="0.44264880875944901"/>
    <n v="0"/>
    <n v="0"/>
    <n v="0.53152763752460752"/>
    <n v="0.27709103524658107"/>
    <n v="0.32293976309308725"/>
    <x v="0"/>
    <m/>
    <x v="13"/>
    <x v="9"/>
    <s v="no impacts"/>
    <x v="7"/>
    <s v=""/>
    <s v="CTR_842"/>
  </r>
  <r>
    <s v="Bangolan"/>
    <s v="NRO_050"/>
    <s v="NORD-OUEST"/>
    <s v="IHS"/>
    <s v="Hybrid-Gen"/>
    <s v="NORD-OUEST"/>
    <s v="Bangolan"/>
    <s v="NOKIA"/>
    <n v="2.031342272008033"/>
    <n v="2.7093603932927262"/>
    <n v="8.2881579557503535"/>
    <n v="8.9851513508972456"/>
    <n v="8.7641810459996581"/>
    <n v="9.1857913558242164"/>
    <n v="7.3406066217458488"/>
    <n v="0.30007972152336426"/>
    <n v="0.7338426734942517"/>
    <n v="6.783522320113339"/>
    <n v="9.2964734190981293"/>
    <n v="53680.174435626781"/>
    <n v="9.2294072889644276"/>
    <n v="9.0813543530432348"/>
    <n v="9.1392291821831861"/>
    <n v="8.8873800412632367"/>
    <n v="6.5990503177497555"/>
    <n v="9.7272517143077317E-2"/>
    <n v="1.0099057188190672"/>
    <n v="0.50576143020832309"/>
    <n v="0"/>
    <n v="0.31400438885607251"/>
    <x v="1"/>
    <m/>
    <x v="6"/>
    <x v="1"/>
    <s v="Defaut GE &amp; Power Cabinet"/>
    <x v="1"/>
    <s v="(05/03/2026 ticket)..INC-20260503-00005041...2026-05-03 13:33:23..._x000a_03.05.2026: Power Issue observed from EMS. CAMUSAT Please share ETR...user:TCHOUPOU BAUDOIN VALDAS "/>
    <s v="NRO_050"/>
  </r>
  <r>
    <s v="Gari-Gombo"/>
    <s v="EST_048"/>
    <s v="CENTRE"/>
    <s v="IHS"/>
    <s v="Gen-Solar AER"/>
    <s v="EST"/>
    <s v="Gari-Gombo"/>
    <s v="NOKIA"/>
    <n v="2.1402093980865401E-4"/>
    <n v="2.6752617476100566E-4"/>
    <n v="2.8536125307830184E-4"/>
    <n v="2.85361253078244E-4"/>
    <n v="2.4969109644353585E-4"/>
    <n v="2.6752617476083203E-4"/>
    <n v="2.6752617476094782E-4"/>
    <n v="2.4969109644370954E-4"/>
    <n v="2.4969109644359369E-4"/>
    <n v="2.6752617476094782E-4"/>
    <n v="2.6752617476106361E-4"/>
    <n v="287741.80372139608"/>
    <n v="2.6752617476083203E-4"/>
    <n v="0.72783171105460986"/>
    <n v="1.9618586149135206E-3"/>
    <n v="2.4969109644330426E-4"/>
    <n v="3.5670156634789177E-4"/>
    <n v="2.6752617476071623E-4"/>
    <n v="0.79333677045989548"/>
    <n v="0.34133583918996518"/>
    <n v="0.15520285010458582"/>
    <n v="0.30881530622827374"/>
    <x v="0"/>
    <m/>
    <x v="13"/>
    <x v="9"/>
    <s v="no impacts"/>
    <x v="7"/>
    <s v="(05/03/2026 ticket)..INC-20260503-00012912...Others Transmission equipement fault"/>
    <s v="EST_048"/>
  </r>
  <r>
    <s v="New-Town-Aeroport-IHS"/>
    <s v="LIT_428"/>
    <s v="Douala"/>
    <s v="IHS"/>
    <s v="Grid-Gen"/>
    <s v="LITTORAL"/>
    <s v="Douala"/>
    <s v="ZTE"/>
    <n v="2.1231947333727135"/>
    <n v="1.2589246731900239"/>
    <n v="0.94543750160515683"/>
    <n v="0.18025913655392029"/>
    <n v="0.26196163032591058"/>
    <n v="0.93956976083873356"/>
    <n v="0.3437176293328536"/>
    <n v="0.3937806941697844"/>
    <n v="0.81814854765390266"/>
    <n v="1.3511498631692798"/>
    <n v="1.9287567095564633"/>
    <n v="1.3015505103686014"/>
    <n v="2.7832353117429012"/>
    <n v="1.6454643255629462"/>
    <n v="1.3015505103686014"/>
    <n v="1.9100120422448805"/>
    <n v="0.41848227763937734"/>
    <n v="0.47378885550162314"/>
    <n v="9.4545959577792965E-2"/>
    <n v="5.897008272387063E-2"/>
    <n v="0.52747161646606122"/>
    <n v="0.30836850410777561"/>
    <x v="0"/>
    <m/>
    <x v="13"/>
    <x v="9"/>
    <s v="no impacts"/>
    <x v="7"/>
    <s v="(05/03/2026 ticket)..INC-20260503-00002888...Others Transmission equipement fault"/>
    <s v="LIT_428"/>
  </r>
  <r>
    <s v="Akongo-IHS"/>
    <s v="CTR_436"/>
    <s v="CENTRE"/>
    <s v="IHS"/>
    <s v="Gen Only"/>
    <s v="CENTRE"/>
    <s v="Akongo"/>
    <s v="NOKIA"/>
    <n v="8.9821716608666266E-2"/>
    <n v="7.5001556688607959E-2"/>
    <n v="8.2240794347801446E-2"/>
    <n v="0.11808434865857413"/>
    <n v="0.14496020216632838"/>
    <n v="0.12740966574714691"/>
    <n v="0.13300367776410424"/>
    <n v="0.15706798025488961"/>
    <n v="0.14416757656549764"/>
    <n v="7.1392450318148074E-2"/>
    <n v="0.229231169084087"/>
    <n v="35036.932506356425"/>
    <n v="5.9695036498825296"/>
    <n v="5.5354910924484857"/>
    <n v="4.5080835708965772"/>
    <n v="0.12602266339071944"/>
    <n v="0.18081202398175958"/>
    <n v="0.48621990508884716"/>
    <n v="0.50857483144091542"/>
    <n v="0.6842654643994952"/>
    <n v="0"/>
    <n v="0.30234024763649536"/>
    <x v="2"/>
    <m/>
    <x v="3"/>
    <x v="3"/>
    <s v="EXCLU"/>
    <x v="2"/>
    <s v="(05/03/2026 ticket)..INC-20260503-00011658"/>
    <s v="CTR_436"/>
  </r>
  <r>
    <s v="Kumba Gare Ntam"/>
    <s v="SUO_238"/>
    <s v="SUD-OUEST"/>
    <s v="IHS"/>
    <s v="Hybrid-Gen"/>
    <s v="SUD-OUEST"/>
    <s v="Kumba"/>
    <s v="Huawei"/>
    <n v="0"/>
    <n v="3.7706565877072085"/>
    <n v="0"/>
    <n v="3.9237172298271011E-3"/>
    <n v="1.2438540320118252"/>
    <n v="2.3824097616377458"/>
    <n v="6.723824525658258E-3"/>
    <n v="0"/>
    <n v="5.3505234952187721E-4"/>
    <n v="0"/>
    <n v="0.2234735313169707"/>
    <n v="0"/>
    <n v="0"/>
    <n v="0.50749715352150049"/>
    <n v="0"/>
    <n v="0.48119041300334159"/>
    <n v="0.15042105052891711"/>
    <n v="3.2994894887182435E-3"/>
    <n v="0.21606936601001564"/>
    <n v="0.39047757479319029"/>
    <n v="0.2537664134200982"/>
    <n v="0.29427879223703246"/>
    <x v="0"/>
    <m/>
    <x v="13"/>
    <x v="9"/>
    <s v="no impacts"/>
    <x v="7"/>
    <s v=""/>
    <s v="SUO_238"/>
  </r>
  <r>
    <s v="Bfsam-Tougang-II"/>
    <s v="OST_231"/>
    <s v="Bafoussam"/>
    <s v="CAMUSAT"/>
    <s v="Good Grid + GE"/>
    <s v="OUEST"/>
    <s v="Bafoussam"/>
    <s v="Huawei"/>
    <n v="0.46809946551837295"/>
    <n v="0.79803057931187982"/>
    <n v="0.43656704705321703"/>
    <n v="0"/>
    <n v="0"/>
    <n v="0"/>
    <n v="0"/>
    <n v="0.1358141213869698"/>
    <n v="0.35358042764237391"/>
    <n v="0.14687186994375528"/>
    <n v="0.56469424968538917"/>
    <n v="0.15079558717358238"/>
    <n v="0"/>
    <n v="0.24350232426740637"/>
    <n v="0.15079558717358238"/>
    <n v="0.14530238305182441"/>
    <n v="1.7988103289359163"/>
    <n v="0"/>
    <n v="0.26852551267140667"/>
    <n v="0.36088628102995129"/>
    <n v="0.25701544431968171"/>
    <n v="0.29352971894770186"/>
    <x v="0"/>
    <m/>
    <x v="13"/>
    <x v="9"/>
    <s v="no impacts"/>
    <x v="7"/>
    <s v=""/>
    <s v="OST_231"/>
  </r>
  <r>
    <s v="Domayo-II"/>
    <s v="EXN_247"/>
    <s v="Maroua"/>
    <s v="CAMUSAT"/>
    <s v="Medium Grid + GE"/>
    <s v="EXTREME-NORD"/>
    <s v="Maroua"/>
    <s v="Huawei"/>
    <n v="0"/>
    <n v="0"/>
    <n v="0"/>
    <n v="0"/>
    <n v="0"/>
    <n v="0"/>
    <n v="4.9046465372838757E-3"/>
    <n v="0"/>
    <n v="0"/>
    <n v="0"/>
    <n v="1.4078119069836461"/>
    <n v="0"/>
    <n v="0"/>
    <n v="0"/>
    <n v="0"/>
    <n v="0"/>
    <n v="0"/>
    <n v="0.94877266125051007"/>
    <n v="0.20233085140822274"/>
    <n v="0.25527139413350741"/>
    <n v="0.32011504442211847"/>
    <n v="0.28152671124009443"/>
    <x v="0"/>
    <m/>
    <x v="13"/>
    <x v="9"/>
    <s v="no impacts"/>
    <x v="7"/>
    <s v=""/>
    <s v="EXN_247"/>
  </r>
  <r>
    <s v="Martap"/>
    <s v="ADM_060"/>
    <s v="Ngaoundere"/>
    <s v="IHS"/>
    <s v="Solar-Gen"/>
    <s v="ADAMAOUA"/>
    <s v="Martap"/>
    <s v="NOKIA"/>
    <n v="9.2513236249332245"/>
    <n v="9.4853174359718988"/>
    <n v="9.8285571753140903"/>
    <n v="4.3311258293502179"/>
    <n v="0.18861983891998182"/>
    <n v="7.7596062219251697E-3"/>
    <n v="0.10442139866642042"/>
    <n v="0.15819802111669609"/>
    <n v="6.2460578417842215E-2"/>
    <n v="0.21467540549097525"/>
    <n v="0.27380315256765925"/>
    <n v="187370.19916917072"/>
    <n v="1.596516682442076E-2"/>
    <n v="1.534083069162231E-2"/>
    <n v="5.6368447889778052E-3"/>
    <n v="7.0529685888112606E-2"/>
    <n v="8.1407194549417597E-2"/>
    <n v="0.49540607292063599"/>
    <n v="0.39866671462657222"/>
    <n v="0.43815951752258631"/>
    <n v="0.14856621292411132"/>
    <n v="0.28150035397132728"/>
    <x v="0"/>
    <m/>
    <x v="13"/>
    <x v="9"/>
    <s v="no impacts"/>
    <x v="7"/>
    <s v=""/>
    <s v="ADM_060"/>
  </r>
  <r>
    <s v="Baba-MTN"/>
    <s v="NRO_259"/>
    <s v="NORD-OUEST"/>
    <s v="IHS"/>
    <s v="Grid-Gen"/>
    <s v="NORD-OUEST"/>
    <s v="Baba"/>
    <s v="NOKIA"/>
    <n v="0.25397799028397378"/>
    <n v="1.2130319007954298"/>
    <n v="0.32959080905548982"/>
    <n v="6.8897631530621256E-2"/>
    <n v="3.2195381119870232"/>
    <n v="3.5642928402252512"/>
    <n v="7.4639937046866153E-2"/>
    <n v="0.13644154286045734"/>
    <n v="0.45461998813108928"/>
    <n v="8.7873103906348244E-3"/>
    <n v="0.52184332151839352"/>
    <n v="11663.451775945759"/>
    <n v="2.3768922590706802"/>
    <n v="1.1236099339959449E-2"/>
    <n v="1.1931667394337845E-2"/>
    <n v="2.0046628028752903E-2"/>
    <n v="1.9244049504470163E-2"/>
    <n v="0.25243769850442166"/>
    <n v="0.87139651251553696"/>
    <n v="0.44493193046162838"/>
    <n v="0"/>
    <n v="0.27380412232866197"/>
    <x v="1"/>
    <m/>
    <x v="13"/>
    <x v="9"/>
    <s v="no impacts"/>
    <x v="7"/>
    <s v="(05/03/2026 ticket)..INC-20260503-00007140...Others Transmission equipement fault"/>
    <s v="NRO_259"/>
  </r>
  <r>
    <s v="Bonassama-New-IHS"/>
    <s v="LIT_589"/>
    <s v="Douala"/>
    <s v="IHS"/>
    <s v="Grid-Gen"/>
    <s v="LITTORAL"/>
    <s v="Douala"/>
    <s v="ZTE"/>
    <n v="0"/>
    <n v="0"/>
    <n v="0"/>
    <n v="0"/>
    <n v="0"/>
    <n v="0"/>
    <n v="0"/>
    <n v="0"/>
    <n v="0"/>
    <n v="0"/>
    <n v="0"/>
    <n v="0"/>
    <n v="0"/>
    <n v="0"/>
    <n v="0"/>
    <n v="0"/>
    <n v="0"/>
    <n v="0"/>
    <n v="0.3388417283151286"/>
    <n v="0.1239965523220815"/>
    <n v="0.35205814821381254"/>
    <n v="0.27360793646717013"/>
    <x v="0"/>
    <m/>
    <x v="13"/>
    <x v="9"/>
    <s v="no impacts"/>
    <x v="7"/>
    <s v=""/>
    <s v="LIT_589"/>
  </r>
  <r>
    <s v="Mindourou"/>
    <s v="EST_012"/>
    <s v="CENTRE"/>
    <s v="IHS"/>
    <s v="Solar-Gen"/>
    <s v="EST"/>
    <s v="Mindourou"/>
    <s v="NOKIA"/>
    <n v="5.2456353996341676"/>
    <n v="2.0492504986687678E-2"/>
    <n v="0.47173782149512189"/>
    <n v="3.1609644354270285"/>
    <n v="1.4805611914403041"/>
    <n v="2.0139013734437108"/>
    <n v="1.3389328345218627"/>
    <n v="0.16470694826115131"/>
    <n v="0.21150619376599811"/>
    <n v="7.8884551397842145E-2"/>
    <n v="0.21801599735184765"/>
    <n v="17532.948239463749"/>
    <n v="0.23435292909058211"/>
    <n v="0.21607197381525159"/>
    <n v="0.12133203779324436"/>
    <n v="0.13372741722383444"/>
    <n v="0.16142529385075038"/>
    <n v="0.392639249157471"/>
    <n v="0.62672605701633444"/>
    <n v="0.53391831655395394"/>
    <n v="0"/>
    <n v="0.26873896008652148"/>
    <x v="0"/>
    <m/>
    <x v="13"/>
    <x v="9"/>
    <s v="no impacts"/>
    <x v="7"/>
    <s v=""/>
    <s v="EST_012"/>
  </r>
  <r>
    <s v="Mekin-CAMTEL"/>
    <s v="CTR_434"/>
    <s v="CENTRE"/>
    <s v="CAMUSAT"/>
    <s v="Hybrid Solar - S3"/>
    <s v="CENTRE"/>
    <s v="Mekin"/>
    <s v="NOKIA"/>
    <n v="0"/>
    <n v="1.2569732696210253E-2"/>
    <n v="0"/>
    <n v="0"/>
    <n v="0"/>
    <n v="0"/>
    <n v="3.3684272044122304E-2"/>
    <n v="0"/>
    <n v="0"/>
    <n v="0.83761090754739698"/>
    <n v="3.05030494820162"/>
    <n v="17403.285923414747"/>
    <n v="1.0701046990435794E-3"/>
    <n v="0"/>
    <n v="0"/>
    <n v="0"/>
    <n v="0"/>
    <n v="8.4270745049695575E-2"/>
    <n v="0.79496041309465282"/>
    <n v="0.45210396754966664"/>
    <n v="0"/>
    <n v="0.26529678997126416"/>
    <x v="0"/>
    <m/>
    <x v="4"/>
    <x v="1"/>
    <s v="AKTIVCO Defaut GE &amp; Power Cabinet"/>
    <x v="1"/>
    <s v="(05/03/2026 ticket)..INC-20260503-00004555...power ...Others Transmission equipement fault"/>
    <s v="CTR_434"/>
  </r>
  <r>
    <s v="Beka-Hossere-II"/>
    <s v="ADM_172"/>
    <s v="Ngaoundere"/>
    <s v="CAMUSAT"/>
    <s v="Hybrid Solar - S3"/>
    <s v="ADAMAOUA"/>
    <s v="Ngaoundere"/>
    <s v="Huawei"/>
    <n v="2.2857436371574593"/>
    <n v="17.624624393250635"/>
    <n v="21.493142055685393"/>
    <n v="0"/>
    <n v="0"/>
    <n v="0"/>
    <n v="0.82635268367990466"/>
    <n v="3.2250280367431148"/>
    <n v="0"/>
    <n v="2.3044704693907248"/>
    <n v="0"/>
    <n v="0.24842480588300758"/>
    <n v="1.3225780677048109"/>
    <n v="0.93414789703024548"/>
    <n v="0.24842480588300758"/>
    <n v="0.23727788193463517"/>
    <n v="0.51015458019079263"/>
    <n v="0.17155561833503125"/>
    <n v="0.26415416711629081"/>
    <n v="0.34362026581800748"/>
    <n v="0.20178191902676271"/>
    <n v="0.25830543927084493"/>
    <x v="0"/>
    <m/>
    <x v="13"/>
    <x v="9"/>
    <s v="no impacts"/>
    <x v="7"/>
    <s v=""/>
    <s v="ADM_172"/>
  </r>
  <r>
    <s v="Bonga"/>
    <s v="EST_073"/>
    <s v="CENTRE"/>
    <s v="IHS"/>
    <s v="Hybrid-Gen"/>
    <s v="EST"/>
    <s v="Bonga"/>
    <s v="NOKIA"/>
    <n v="0.15621745098207074"/>
    <n v="0.1666153016411123"/>
    <n v="0.26461905699520316"/>
    <n v="0.358039197221723"/>
    <n v="9.2171684744301985E-2"/>
    <n v="0"/>
    <n v="0.31468332618198724"/>
    <n v="2.5866570785285634"/>
    <n v="3.4123261529349262"/>
    <n v="0.29172837603764495"/>
    <n v="0.27223463543673121"/>
    <n v="296535.43052623468"/>
    <n v="0.16115776767598938"/>
    <n v="0.20462185353548318"/>
    <n v="4.426612933142712"/>
    <n v="0.26884597055642578"/>
    <n v="0.29310167706808432"/>
    <n v="0.29488518489982407"/>
    <n v="0.40990731748258458"/>
    <n v="0.1997545144520266"/>
    <n v="0.25362961211906304"/>
    <n v="0.25785956231291002"/>
    <x v="0"/>
    <m/>
    <x v="13"/>
    <x v="9"/>
    <s v="no impacts"/>
    <x v="7"/>
    <s v=""/>
    <s v="EST_073"/>
  </r>
  <r>
    <s v="Logbessou-OCM"/>
    <s v="LIT_680"/>
    <s v="Douala"/>
    <s v="CAMUSAT"/>
    <s v="Good Grid + GE"/>
    <s v="LITTORAL"/>
    <s v="Douala"/>
    <s v="ZTE"/>
    <n v="4.0826812828700492"/>
    <n v="7.2792088644619657"/>
    <n v="1.5837014493498045"/>
    <n v="1.9514785993328254"/>
    <n v="0"/>
    <n v="5.8818661484506309"/>
    <n v="0"/>
    <n v="0"/>
    <n v="0"/>
    <n v="0"/>
    <n v="0"/>
    <n v="0"/>
    <n v="0"/>
    <n v="0"/>
    <n v="0"/>
    <n v="1.5195308375638139"/>
    <n v="8.2211685257952301"/>
    <n v="0"/>
    <n v="0.10990811681434322"/>
    <n v="9.3395860746453188E-2"/>
    <n v="0.39733937885642917"/>
    <n v="0.25425687649279638"/>
    <x v="0"/>
    <m/>
    <x v="13"/>
    <x v="9"/>
    <s v="no impacts"/>
    <x v="7"/>
    <s v=""/>
    <s v="LIT_680"/>
  </r>
  <r>
    <s v="Maroua-Lougol"/>
    <s v="EXN_084"/>
    <s v="Maroua"/>
    <s v="IHS"/>
    <s v="Grid-Gen"/>
    <s v="EXTREME-NORD"/>
    <s v="Maroua"/>
    <s v="Huawei"/>
    <n v="0"/>
    <n v="0"/>
    <n v="0"/>
    <n v="0"/>
    <n v="0"/>
    <n v="0"/>
    <n v="4.9046465372838757E-3"/>
    <n v="0"/>
    <n v="0"/>
    <n v="0"/>
    <n v="1.2352575242628403"/>
    <n v="1.0732971780625684"/>
    <n v="0"/>
    <n v="0"/>
    <n v="1.0732971780625684"/>
    <n v="0"/>
    <n v="0"/>
    <n v="0.84161951071959551"/>
    <n v="0.19858398378955194"/>
    <n v="0.2517119386898144"/>
    <n v="0.26402651099773017"/>
    <n v="0.25054718020277772"/>
    <x v="0"/>
    <m/>
    <x v="13"/>
    <x v="9"/>
    <s v="no impacts"/>
    <x v="7"/>
    <s v=""/>
    <s v="EXN_084"/>
  </r>
  <r>
    <s v="Bda-Bus-Station-IHS"/>
    <s v="NRO_066"/>
    <s v="NORD-OUEST"/>
    <s v="IHS"/>
    <s v="Grid-Gen"/>
    <s v="NORD-OUEST"/>
    <s v="Bamenda"/>
    <s v="Huawei"/>
    <n v="0"/>
    <n v="0"/>
    <n v="0"/>
    <n v="0"/>
    <n v="0"/>
    <n v="0"/>
    <n v="0"/>
    <n v="0"/>
    <n v="0"/>
    <n v="0.26859627945998238"/>
    <n v="4.2767269349633175"/>
    <n v="1.9427750811139364"/>
    <n v="5.6407002194428033"/>
    <n v="0.59132202161326131"/>
    <n v="1.9427750811139364"/>
    <n v="2.7295695610858575"/>
    <n v="0"/>
    <n v="0.36445982541598532"/>
    <n v="0.19046577061576522"/>
    <n v="0.23301151606026294"/>
    <n v="0.27702263459606408"/>
    <n v="0.24988728230503407"/>
    <x v="0"/>
    <m/>
    <x v="6"/>
    <x v="1"/>
    <s v="Defaut GE &amp; Power Cabinet"/>
    <x v="1"/>
    <s v="(hourly IHS): 03/05/2026 12:38 0:21:41 50.2V FME Peter is heading to site, ETA ASAP..;..;(05/03/2026 ticket)..INC-20260503-00008454...Others Transmission equipement fault"/>
    <s v="NRO_066"/>
  </r>
  <r>
    <s v="Kribi-Gd-Batanga-II"/>
    <s v="SUD_094"/>
    <s v="LITTORAL"/>
    <s v="CAMUSAT"/>
    <s v="Good Grid + GE"/>
    <s v="SUD"/>
    <s v="Kribi"/>
    <s v="ZTE"/>
    <n v="0"/>
    <n v="5.7999674688171875E-2"/>
    <n v="3.5670156634854415E-5"/>
    <n v="3.2007544951531388"/>
    <n v="0"/>
    <n v="0"/>
    <n v="0"/>
    <n v="0"/>
    <n v="0"/>
    <n v="0"/>
    <n v="0"/>
    <n v="1.0076819249328664E-2"/>
    <n v="0.2029631912519651"/>
    <n v="0"/>
    <n v="1.0076819249328666E-2"/>
    <n v="0"/>
    <n v="0"/>
    <n v="0"/>
    <n v="0.15362157236550245"/>
    <n v="0.26329345043198016"/>
    <n v="0.26570232693541007"/>
    <n v="0.24888851791926003"/>
    <x v="0"/>
    <m/>
    <x v="13"/>
    <x v="9"/>
    <s v="no impacts"/>
    <x v="7"/>
    <s v=""/>
    <s v="SUD_094"/>
  </r>
  <r>
    <s v="Ngd-Bamyanga-Hossere-MTN"/>
    <s v="ADM_164"/>
    <s v="Ngaoundere"/>
    <s v="MTN sharing"/>
    <m/>
    <s v="ADAMAOUA"/>
    <s v="Ngaoundere"/>
    <s v="Huawei"/>
    <n v="5.8223504921054809"/>
    <n v="3.4373546441117133"/>
    <n v="0.18548481450091747"/>
    <n v="0"/>
    <n v="0"/>
    <n v="0"/>
    <n v="0.87561316999255212"/>
    <n v="3.7206648631835471"/>
    <n v="0"/>
    <n v="5.7375090245496283"/>
    <n v="5.7100430039408394"/>
    <n v="0.18976523329709244"/>
    <n v="1.2705353091746499"/>
    <n v="0.88524411228394595"/>
    <n v="0.18976523329709247"/>
    <n v="0.20314154203513937"/>
    <n v="0.40130709721972541"/>
    <n v="0.14981465786612563"/>
    <n v="0.32223061520568802"/>
    <n v="0.42139702357273279"/>
    <n v="0.11388708311171525"/>
    <n v="0.2468731540693942"/>
    <x v="0"/>
    <m/>
    <x v="13"/>
    <x v="9"/>
    <s v="no impacts"/>
    <x v="7"/>
    <s v=""/>
    <s v="ADM_164"/>
  </r>
  <r>
    <s v="Goro-IHS"/>
    <s v="ADM_138"/>
    <s v="ADAMAOUA"/>
    <s v="IHS"/>
    <s v="Hybrid-Gen"/>
    <s v="ADAMAOUA"/>
    <s v="Goro"/>
    <s v="NOKIA"/>
    <n v="3.3893152269289656E-2"/>
    <n v="4.5894904842926826E-2"/>
    <n v="6.5604850194216122E-2"/>
    <n v="1.1237399964955362E-2"/>
    <n v="0.17061234044803908"/>
    <n v="1.4270540178254463E-3"/>
    <n v="5.5080963815997572E-2"/>
    <n v="0.10856293673796956"/>
    <n v="3.5539770734575464"/>
    <n v="4.3791075964461124"/>
    <n v="0.66773461010259039"/>
    <n v="136513.65105569395"/>
    <n v="8.6283189962236329E-2"/>
    <n v="1.4181256394976778E-2"/>
    <n v="2.0424611530298412E-2"/>
    <n v="0.10315746121911201"/>
    <n v="0.16441279799048905"/>
    <n v="6.7356797688287978E-2"/>
    <n v="0.22568632623127066"/>
    <n v="0.49834157129367562"/>
    <n v="7.818194354155561E-2"/>
    <n v="0.24029798891628826"/>
    <x v="0"/>
    <m/>
    <x v="13"/>
    <x v="9"/>
    <s v="no impacts"/>
    <x v="7"/>
    <s v=""/>
    <s v="ADM_138"/>
  </r>
  <r>
    <s v="BICEC-Indoor"/>
    <s v="LIT_700"/>
    <s v="Douala"/>
    <s v="CAMUSAT"/>
    <s v="Good Grid no GE - 8h"/>
    <s v="LITTORAL"/>
    <s v="Douala"/>
    <s v="ZTE"/>
    <n v="0"/>
    <n v="0"/>
    <n v="0"/>
    <n v="0"/>
    <n v="0"/>
    <n v="0"/>
    <n v="0"/>
    <n v="0"/>
    <n v="0"/>
    <n v="0"/>
    <n v="0"/>
    <n v="0"/>
    <n v="0"/>
    <n v="0"/>
    <n v="0"/>
    <n v="0"/>
    <n v="0"/>
    <n v="0"/>
    <n v="0.83542658337629749"/>
    <n v="0"/>
    <n v="0.22996298703999205"/>
    <n v="0.23922190547123134"/>
    <x v="0"/>
    <m/>
    <x v="4"/>
    <x v="1"/>
    <s v="AKTIVCO Defaut GE &amp; Power Cabinet"/>
    <x v="1"/>
    <s v="(05/03/2026 ticket)..INC-20260503-00009091...PWC overload. // Load stabilized....PWC overload. // Load stabilized....GE Fault"/>
    <s v="LIT_700"/>
  </r>
  <r>
    <s v="Maroua-CRTV"/>
    <s v="EXN_045"/>
    <s v="Maroua"/>
    <s v="CAMUSAT"/>
    <s v="Good Grid + Solar + GE"/>
    <s v="EXTREME-NORD"/>
    <s v="Maroua"/>
    <s v="Huawei"/>
    <n v="0.33897349850042657"/>
    <n v="0.10429953800013127"/>
    <n v="0.27073648885806983"/>
    <n v="0.23258725633716001"/>
    <n v="0.45087077986376861"/>
    <n v="0.53503451444355987"/>
    <n v="0.55773856914160469"/>
    <n v="0.27820938667305878"/>
    <n v="0.14999300864929957"/>
    <n v="0.37833551634691942"/>
    <n v="0.48017381353924998"/>
    <n v="9.0958899418719139E-2"/>
    <n v="6.1334834333524532E-2"/>
    <n v="0.1317120533739688"/>
    <n v="9.0958899418719139E-2"/>
    <n v="0.10522696207263586"/>
    <n v="0.26012461725921932"/>
    <n v="2.9249528440529287E-2"/>
    <n v="0.2903822404469863"/>
    <n v="0.36577389148994766"/>
    <n v="0.13235525875145282"/>
    <n v="0.23328282439153847"/>
    <x v="0"/>
    <m/>
    <x v="13"/>
    <x v="9"/>
    <s v="no impacts"/>
    <x v="7"/>
    <s v=""/>
    <s v="EXN_045"/>
  </r>
  <r>
    <s v="ADM_098_N_Maakola-MTN-IHS"/>
    <s v="ADM_098"/>
    <s v="ADAMAOUA"/>
    <s v="IHS"/>
    <s v="Solar-Gen"/>
    <s v="ADAMAOUA"/>
    <s v="Maakola"/>
    <s v="NOKIA"/>
    <n v="2.9411595468580101E-2"/>
    <n v="2.5684990157996729E-3"/>
    <n v="0.21341889129611924"/>
    <n v="0"/>
    <n v="0"/>
    <n v="3.4248924799157388E-3"/>
    <n v="2.4865794919242637E-2"/>
    <n v="8.7035947366799093E-2"/>
    <n v="1.5857170402929409E-2"/>
    <n v="8.9131758655391677E-2"/>
    <n v="0"/>
    <n v="191826.6221434625"/>
    <n v="0"/>
    <n v="3.3423680024100962E-2"/>
    <n v="0"/>
    <n v="7.1352700891280868E-4"/>
    <n v="0.56760756435887127"/>
    <n v="0"/>
    <n v="0.27976611552741909"/>
    <n v="0.15992837419142031"/>
    <n v="0.26539452400808106"/>
    <n v="0.23204058300652369"/>
    <x v="0"/>
    <m/>
    <x v="13"/>
    <x v="9"/>
    <s v="no impacts"/>
    <x v="7"/>
    <s v=""/>
    <s v="ADM_098"/>
  </r>
  <r>
    <s v="Kumba-Centre"/>
    <s v="SUO_071"/>
    <s v="SUD-OUEST"/>
    <s v="IHS"/>
    <s v="Grid-Gen"/>
    <s v="SUD-OUEST"/>
    <s v="Kumba"/>
    <s v="Huawei"/>
    <n v="0"/>
    <n v="0"/>
    <n v="0"/>
    <n v="0.66587264897997633"/>
    <n v="0"/>
    <n v="0"/>
    <n v="6.2957826460407554E-3"/>
    <n v="0"/>
    <n v="1.6051570485656321E-3"/>
    <n v="0"/>
    <n v="7.2000211167327285E-2"/>
    <n v="0"/>
    <n v="5.7268436477158263E-2"/>
    <n v="0"/>
    <n v="0"/>
    <n v="0"/>
    <n v="0.13677721561610923"/>
    <n v="0"/>
    <n v="0.1717314325224113"/>
    <n v="0.32401669777736974"/>
    <n v="0.18553676452884543"/>
    <n v="0.23005467521608983"/>
    <x v="0"/>
    <m/>
    <x v="13"/>
    <x v="9"/>
    <s v="no impacts"/>
    <x v="7"/>
    <s v=""/>
    <s v="SUO_071"/>
  </r>
  <r>
    <s v="Bsadi-ZoneA-New"/>
    <s v="LIT_277"/>
    <s v="Douala"/>
    <s v="IHS"/>
    <s v="GridOnly"/>
    <s v="LITTORAL"/>
    <s v="Douala"/>
    <s v="ZTE"/>
    <n v="0"/>
    <n v="0"/>
    <n v="6.9437488763900665"/>
    <n v="0"/>
    <n v="0"/>
    <n v="4.1665418211184457"/>
    <n v="1.539185093869585"/>
    <n v="0"/>
    <n v="0"/>
    <n v="0"/>
    <n v="2.1955873162630239"/>
    <n v="1.1472235776881743"/>
    <n v="7.2466955166893543"/>
    <n v="0"/>
    <n v="3.4467715654632984"/>
    <n v="0"/>
    <n v="0"/>
    <n v="0"/>
    <n v="0.51744241813843628"/>
    <n v="0.43988494139967715"/>
    <n v="0"/>
    <n v="0.22156517793700986"/>
    <x v="0"/>
    <m/>
    <x v="4"/>
    <x v="1"/>
    <s v="AKTIVCO Defaut GE &amp; Power Cabinet"/>
    <x v="1"/>
    <s v="(05/03/2026 incident) :impacted by  LIT_666_Z_Parcours-Vita , RCA: Power issue / En attente RCA CAMUSAT..;..;(05/03/2026 ticket)..INC-20260503-00001166...Others Transmission equipement fault"/>
    <s v="LIT_666"/>
  </r>
  <r>
    <s v="Hamalade-IHS"/>
    <s v="NRD_111"/>
    <s v="NORD"/>
    <s v="IHS"/>
    <s v="Solar-Gen"/>
    <s v="NORD"/>
    <s v="Hamalade"/>
    <s v="NOKIA"/>
    <n v="1.2485277349802194E-3"/>
    <n v="1.4268888399772469E-3"/>
    <n v="9.8092930745687112E-4"/>
    <n v="6.1865158338410389"/>
    <n v="9.3064014739979974"/>
    <n v="9.248290835760498"/>
    <n v="0"/>
    <n v="0"/>
    <n v="0"/>
    <n v="0"/>
    <n v="0"/>
    <n v="52206.384247202739"/>
    <n v="0"/>
    <n v="0"/>
    <n v="0"/>
    <n v="2.4078749174617545E-3"/>
    <n v="0"/>
    <n v="0.22073257013247377"/>
    <n v="0.62272939822308548"/>
    <n v="0.38917194130126831"/>
    <n v="0"/>
    <n v="0.21957520990095947"/>
    <x v="0"/>
    <m/>
    <x v="13"/>
    <x v="9"/>
    <s v="no impacts"/>
    <x v="7"/>
    <s v=""/>
    <s v="NRD_111"/>
  </r>
  <r>
    <s v="Bonaberi-Magzi-IHS"/>
    <s v="LIT_738"/>
    <s v="Douala"/>
    <s v="IHS"/>
    <s v="Grid-Gen"/>
    <s v="LITTORAL"/>
    <s v="Douala"/>
    <s v="ZTE"/>
    <n v="0"/>
    <n v="0"/>
    <n v="0"/>
    <n v="2.1254776233973405"/>
    <n v="1.4499561970476513"/>
    <n v="0"/>
    <n v="0"/>
    <n v="0"/>
    <n v="0"/>
    <n v="0"/>
    <n v="0"/>
    <n v="0"/>
    <n v="0"/>
    <n v="0"/>
    <n v="0"/>
    <n v="1.8510314382492523"/>
    <n v="0"/>
    <n v="0"/>
    <n v="0.33859193714055053"/>
    <n v="0.12590909554555865"/>
    <n v="0.21895048230666703"/>
    <n v="0.20480020431865703"/>
    <x v="0"/>
    <m/>
    <x v="13"/>
    <x v="9"/>
    <s v="no impacts"/>
    <x v="7"/>
    <s v=""/>
    <s v="LIT_738"/>
  </r>
  <r>
    <s v="Libong"/>
    <s v="ADM_149"/>
    <s v="ADAMAOUA"/>
    <s v="CAMUSAT"/>
    <s v="Hybrid Solar - S3"/>
    <s v="ADAMAOUA"/>
    <s v="Libong"/>
    <s v="NOKIA"/>
    <n v="5.3514525668448666E-3"/>
    <n v="0.19645188146116996"/>
    <n v="0.42173790051285587"/>
    <n v="9.9887999688493649E-3"/>
    <n v="0.53340959289289447"/>
    <n v="8.2055606024955888E-3"/>
    <n v="0.15523546154407619"/>
    <n v="0.12428707958701435"/>
    <n v="0.45735764477326279"/>
    <n v="0.2549806174562837"/>
    <n v="0.19332777414843666"/>
    <n v="17749.981493181294"/>
    <n v="1.8373320479501062E-2"/>
    <n v="1.195157739928698E-2"/>
    <n v="9.7906159476664742E-2"/>
    <n v="5.4263227329129755E-2"/>
    <n v="5.8935940425651957E-2"/>
    <n v="0.34289993171630767"/>
    <n v="0.34458692533042373"/>
    <n v="0.45959482948697061"/>
    <n v="0"/>
    <n v="0.20349826631081253"/>
    <x v="0"/>
    <m/>
    <x v="13"/>
    <x v="9"/>
    <s v="no impacts"/>
    <x v="7"/>
    <s v=""/>
    <s v="ADM_149"/>
  </r>
  <r>
    <s v="Djottin"/>
    <s v="NRO_098"/>
    <s v="NORD-OUEST"/>
    <s v="IHS"/>
    <s v="Gen Only"/>
    <s v="NORD-OUEST"/>
    <s v="Djottin"/>
    <s v="NOKIA"/>
    <n v="0.34504518467190876"/>
    <n v="1.2278160713802364"/>
    <n v="0.49575688236319138"/>
    <n v="4.9046465372838428E-3"/>
    <n v="2.069297702776022"/>
    <n v="3.6561910550661622E-3"/>
    <n v="5.6180496699797331E-3"/>
    <n v="1.6051570485658829E-3"/>
    <n v="0.67816504465138205"/>
    <n v="3.3423678934932357"/>
    <n v="2.5435763106181177"/>
    <n v="27891.796332537175"/>
    <n v="4.6371203625230331E-3"/>
    <n v="2.3402119663387868"/>
    <n v="2.630388690562818"/>
    <n v="0"/>
    <n v="1.515981656978832E-3"/>
    <n v="8.277259847103427E-2"/>
    <n v="0.66194661263183974"/>
    <n v="0.31424147685737736"/>
    <n v="0"/>
    <n v="0.20002040332959523"/>
    <x v="1"/>
    <m/>
    <x v="8"/>
    <x v="5"/>
    <s v="ACCESS-ISSUE"/>
    <x v="4"/>
    <s v="(hourly IHS): 03/05/2026 11:31 0:28:47 0V Team is on site for work ( preventive maintenance ) // waiting END OF WORK..;..;(05/03/2026 cell nokia): 02/04/2026 : Access issue ||  Feedback RM : Intervention planned on 05.05.2026_x000a_30/04/2026 : Probleme d'access || Nouvelle tentative _x000a_28/04/2026 : Escalade faite au RM || Plan for 30/04/2026  || FME donald || Feedback RM : Road blocked No traffic if we can Go as planned on 30.04.2027_x000a_23/04/2026 : Check breaker and  interconnection AREA(sfp, optical fiber) between system and radio module, swap its if needed|| ETA : 24/04/2026 || UP After remote reset..;..;(05/03/2026 ticket)..INC-20260503-00006373...Others Transmission equipement fault"/>
    <s v="NRO_098"/>
  </r>
  <r>
    <s v="NRD_266_H_Garoua-Bockle-II"/>
    <s v="NRD_266"/>
    <s v=""/>
    <s v="ESCO"/>
    <s v="Hybrid Solar - S1"/>
    <s v="NRD"/>
    <s v="Garoua"/>
    <s v="Huawei"/>
    <n v="2.8497958240234218"/>
    <n v="0.49010795216203956"/>
    <n v="0"/>
    <n v="0"/>
    <n v="1.8567029931541839"/>
    <n v="5.6176929684133627"/>
    <n v="0.93778625300699447"/>
    <n v="1.8223883024715131"/>
    <n v="0"/>
    <n v="0.36947148242317357"/>
    <n v="3.1144683862535771"/>
    <n v="0"/>
    <n v="0"/>
    <s v=""/>
    <n v="0"/>
    <n v="0"/>
    <n v="0"/>
    <n v="0"/>
    <n v="0.26352968917984565"/>
    <n v="0.33628885012801291"/>
    <n v="9.1827873319806408E-2"/>
    <n v="0.19841524628102947"/>
    <x v="0"/>
    <m/>
    <x v="13"/>
    <x v="9"/>
    <s v="no impacts"/>
    <x v="7"/>
    <s v=""/>
    <s v="NRD_266"/>
  </r>
  <r>
    <s v="Ndokoti-New"/>
    <s v="LIT_217"/>
    <s v="Douala"/>
    <s v="IHS"/>
    <s v="Grid-Gen"/>
    <s v="LITTORAL"/>
    <s v="Douala"/>
    <s v="ZTE"/>
    <n v="0"/>
    <n v="0.37862087759999785"/>
    <n v="0"/>
    <n v="0.38407841156512113"/>
    <n v="0.56000362408791404"/>
    <n v="0.18881997414627028"/>
    <n v="0.96268402233808004"/>
    <n v="13.79957081667537"/>
    <n v="12.960145020588817"/>
    <n v="0.38256242990814199"/>
    <n v="1.6118630380129726"/>
    <n v="1.3232379656025544"/>
    <n v="0"/>
    <n v="0.91238910148302288"/>
    <n v="1.3232379656025548"/>
    <n v="13.944534333239165"/>
    <n v="18.558897135829103"/>
    <n v="5.3801118901473322"/>
    <n v="8.6677537578584318E-2"/>
    <n v="0.11411507900078391"/>
    <n v="0.26556552563437502"/>
    <n v="0.18917667571261793"/>
    <x v="0"/>
    <m/>
    <x v="13"/>
    <x v="9"/>
    <s v="no impacts"/>
    <x v="7"/>
    <s v=""/>
    <s v="LIT_217"/>
  </r>
  <r>
    <s v="Ebal-IHS"/>
    <s v="NRO_101"/>
    <s v="NORD-OUEST"/>
    <s v="IHS"/>
    <s v="Gen Only"/>
    <s v="NORD-OUEST"/>
    <s v="Ebal"/>
    <s v="NOKIA"/>
    <n v="0.31976237304876037"/>
    <n v="1.3879171982454188"/>
    <n v="0.56167770620180169"/>
    <n v="3.1211387055442015E-3"/>
    <n v="4.1053780061909633"/>
    <n v="9.2964734190981293"/>
    <n v="9.2963652058697779"/>
    <n v="6.0962713734753367"/>
    <n v="1.026059937754652"/>
    <n v="0"/>
    <n v="0.77677018506716056"/>
    <n v="17403.285923414747"/>
    <n v="1.4022587050667971E-2"/>
    <n v="8.9175391586978642E-3"/>
    <n v="6.3314528026754543E-3"/>
    <n v="0"/>
    <n v="1.3162287798238217E-2"/>
    <n v="8.3575176995317066E-2"/>
    <n v="0.63834134663421382"/>
    <n v="0.28794400753457017"/>
    <n v="0"/>
    <n v="0.18782120976049627"/>
    <x v="1"/>
    <m/>
    <x v="6"/>
    <x v="1"/>
    <s v="Defaut GE &amp; Power Cabinet"/>
    <x v="1"/>
    <s v="(hourly IHS): 03/05/2026 08:52 0:07:36 54.3V FME is managing with level zero ; insecurity at erea..;..;(05/03/2026 ticket)..INC-20260503-00004677"/>
    <s v="NRO_101"/>
  </r>
  <r>
    <s v="Micro_SNH"/>
    <s v="CTR_843"/>
    <s v="Yaounde"/>
    <s v="CAMUSAT"/>
    <s v="Good Grid no GE - 8h"/>
    <s v="CENTRE"/>
    <s v="Yaounde"/>
    <s v="ZTE"/>
    <n v="0.29934395447917261"/>
    <n v="0.64734200260820185"/>
    <n v="0"/>
    <n v="0.21432413614014667"/>
    <n v="0"/>
    <n v="0"/>
    <n v="0"/>
    <n v="0.82690557110774376"/>
    <n v="0.17981325959598565"/>
    <n v="0.18207831454229492"/>
    <n v="6.2601124894059159E-3"/>
    <n v="0.3344255535294906"/>
    <n v="0.50494673732211259"/>
    <n v="0"/>
    <n v="0.3344255535294906"/>
    <n v="0.20938381944622811"/>
    <n v="0.22563157579337528"/>
    <n v="0"/>
    <n v="0"/>
    <n v="0.29633794723760837"/>
    <n v="0.16371695701374778"/>
    <n v="0.18486058675980874"/>
    <x v="0"/>
    <m/>
    <x v="13"/>
    <x v="9"/>
    <s v="no impacts"/>
    <x v="7"/>
    <s v=""/>
    <s v="CTR_843"/>
  </r>
  <r>
    <s v="Ngd-Yarban"/>
    <s v="ADM_073"/>
    <s v="Ngaoundere"/>
    <s v="IHS"/>
    <s v="Grid-Gen"/>
    <s v="ADAMAOUA"/>
    <s v="Ngaoundere"/>
    <s v="Huawei"/>
    <n v="0.55335113987552542"/>
    <n v="5.0622907945313376"/>
    <n v="0.79194881760564773"/>
    <n v="1.0171880216760407"/>
    <n v="1.6637631159165946"/>
    <n v="0"/>
    <n v="0"/>
    <n v="0"/>
    <n v="0"/>
    <n v="0"/>
    <n v="0"/>
    <n v="2.8911375355631455"/>
    <n v="2.7436771080349174"/>
    <n v="5.6142329632197887"/>
    <n v="2.8911375355631455"/>
    <n v="1.5271642510836594"/>
    <n v="0.60361039057394716"/>
    <n v="0.31050871350586279"/>
    <n v="0.17797621188686258"/>
    <n v="0.22870829380744009"/>
    <n v="0.14449637421831732"/>
    <n v="0.17754820464967627"/>
    <x v="0"/>
    <m/>
    <x v="13"/>
    <x v="9"/>
    <s v="no impacts"/>
    <x v="7"/>
    <s v=""/>
    <s v="ADM_073"/>
  </r>
  <r>
    <s v="LIT_841_Z_PK12-BASSA-SODIKOMBO"/>
    <s v="LIT_841"/>
    <s v="Douala"/>
    <s v="ESCO"/>
    <s v="Medium Grid + GE"/>
    <s v="LIT"/>
    <s v="Douala"/>
    <s v="ZTE"/>
    <n v="0"/>
    <n v="8.0850512080768677"/>
    <n v="0"/>
    <n v="3.9541617085148961"/>
    <n v="30.641966510003339"/>
    <n v="10.506876492796055"/>
    <n v="0"/>
    <n v="0"/>
    <n v="7.2368148833015216"/>
    <n v="0"/>
    <n v="0.1732677858535018"/>
    <n v="0"/>
    <n v="0"/>
    <n v="4.6669941187045749"/>
    <n v="0"/>
    <n v="4.8087294860929202"/>
    <n v="8.8361755314139927"/>
    <n v="0"/>
    <n v="7.8559324404797598E-2"/>
    <n v="6.6939012821691055E-2"/>
    <n v="0.26864355490766445"/>
    <n v="0.17378500312470607"/>
    <x v="0"/>
    <m/>
    <x v="13"/>
    <x v="9"/>
    <s v="no impacts"/>
    <x v="7"/>
    <s v=""/>
    <s v="LIT_841"/>
  </r>
  <r>
    <s v="Batchenga-Nachtigal-IHS"/>
    <s v="CTR_699"/>
    <s v="CENTRE"/>
    <s v="IHS"/>
    <s v="Grid-Gen"/>
    <s v="CENTRE"/>
    <s v="Batchenga"/>
    <s v="NOKIA"/>
    <n v="1.8511687708912874"/>
    <n v="1.0754552225389361E-2"/>
    <n v="0"/>
    <n v="0.13546716507777232"/>
    <n v="0"/>
    <n v="0.19984114532116656"/>
    <n v="0.23938143509758042"/>
    <n v="0.14829919950135548"/>
    <n v="4.024200061067309"/>
    <n v="18.491409199476074"/>
    <n v="18.491409199476074"/>
    <n v="69613.143693658989"/>
    <n v="18.491409199476074"/>
    <n v="18.491409199476074"/>
    <n v="18.491409199476074"/>
    <n v="18.491409199476074"/>
    <n v="18.491409199476074"/>
    <n v="10.114053367347879"/>
    <n v="0"/>
    <n v="0.49593308308767803"/>
    <n v="8.7648762676331027E-3"/>
    <n v="0.1710612387826087"/>
    <x v="0"/>
    <m/>
    <x v="13"/>
    <x v="9"/>
    <s v="no impacts"/>
    <x v="7"/>
    <s v=""/>
    <s v="CTR_699"/>
  </r>
  <r>
    <s v="Lewa-MTN"/>
    <s v="ADM_066"/>
    <s v="ADAMAOUA"/>
    <s v="IHS"/>
    <s v="Hybrid-Gen"/>
    <s v="ADAMAOUA"/>
    <s v="Lewa"/>
    <s v="NOKIA"/>
    <n v="1.8730083983956953E-3"/>
    <n v="0.13370404778714545"/>
    <n v="0.5225340432262614"/>
    <n v="0.49332353333419532"/>
    <n v="0.11526572165947926"/>
    <n v="7.5812244696969681E-3"/>
    <n v="5.7382162933927415E-2"/>
    <n v="8.3561002898401404E-2"/>
    <n v="3.9337549749657613E-2"/>
    <n v="0.13740275884992414"/>
    <n v="0.17717964084255328"/>
    <n v="124913.45052492202"/>
    <n v="9.9893781247772685E-3"/>
    <n v="7.0460792130125323E-3"/>
    <n v="2.6222055639430163E-3"/>
    <n v="3.5585843384715259E-2"/>
    <n v="4.229095024268599E-2"/>
    <n v="0.31528656034760449"/>
    <n v="0.25191439956196621"/>
    <n v="0.25051903133307174"/>
    <n v="9.4392897714214746E-2"/>
    <n v="0.16930029743135061"/>
    <x v="0"/>
    <m/>
    <x v="13"/>
    <x v="9"/>
    <s v="no impacts"/>
    <x v="7"/>
    <s v=""/>
    <s v="ADM_066"/>
  </r>
  <r>
    <s v="Djangane"/>
    <s v="EST_008"/>
    <s v="CENTRE"/>
    <s v="IHS"/>
    <s v="Grid-Gen"/>
    <s v="EST"/>
    <s v="Djangane"/>
    <s v="NOKIA"/>
    <n v="0.11257501433940306"/>
    <n v="4.8172546535286229E-2"/>
    <n v="0"/>
    <n v="0.34368195917621897"/>
    <n v="0.20260648968561756"/>
    <n v="0.15318548766811343"/>
    <n v="4.4088313600602655E-2"/>
    <n v="4.106277091483963"/>
    <n v="4.3892127739111268E-2"/>
    <n v="0.11790770275630422"/>
    <n v="0"/>
    <n v="17403.285923414747"/>
    <n v="0"/>
    <n v="9.0209826129388479E-2"/>
    <n v="0"/>
    <n v="0"/>
    <n v="7.3712378685797372E-2"/>
    <n v="2.3322040161742756"/>
    <n v="0.58051468971939457"/>
    <n v="0.25420887012046522"/>
    <n v="0"/>
    <n v="0.16823829376799573"/>
    <x v="0"/>
    <m/>
    <x v="13"/>
    <x v="9"/>
    <s v="no impacts"/>
    <x v="7"/>
    <s v=""/>
    <s v="EST_008"/>
  </r>
  <r>
    <s v="Shell-Nsimeyong"/>
    <s v="CTR_056"/>
    <s v="Yaounde"/>
    <s v="IHS"/>
    <s v="Grid-Gen"/>
    <s v="CENTRE"/>
    <s v="Yaounde"/>
    <s v="ZTE"/>
    <n v="0.2307859134271032"/>
    <n v="0"/>
    <n v="0"/>
    <n v="0"/>
    <n v="0"/>
    <n v="0"/>
    <n v="0"/>
    <n v="0"/>
    <n v="0"/>
    <n v="0"/>
    <n v="0"/>
    <n v="0"/>
    <n v="0"/>
    <n v="0"/>
    <n v="0"/>
    <n v="0"/>
    <n v="0"/>
    <n v="0"/>
    <n v="0.13338848722468016"/>
    <n v="0.18997929353203397"/>
    <n v="0.16115193261934035"/>
    <n v="0.16686499273755634"/>
    <x v="0"/>
    <m/>
    <x v="13"/>
    <x v="9"/>
    <s v="no impacts"/>
    <x v="7"/>
    <s v=""/>
    <s v="CTR_056"/>
  </r>
  <r>
    <s v="Ekang-I"/>
    <s v="CTR_717"/>
    <s v="CENTRE"/>
    <s v="CAMUSAT"/>
    <s v="Good Grid + GE"/>
    <s v="CENTRE"/>
    <s v="Ekang"/>
    <s v="ZTE"/>
    <n v="0.79178830190079152"/>
    <n v="1.2778476912847825"/>
    <n v="1.8862913880827434"/>
    <n v="1.1732271218749371"/>
    <n v="3.2448606438320589"/>
    <n v="6.9076685129539737"/>
    <n v="1.7326600234566949"/>
    <n v="1.6636561054466903"/>
    <n v="1.7577361435709538"/>
    <n v="0.68060442367014484"/>
    <n v="1.6562188777883358"/>
    <n v="1.5483166539680908"/>
    <n v="0.56431971304072437"/>
    <n v="4.9969965728113506"/>
    <n v="1.5483166539680908"/>
    <n v="1.7931209389526677"/>
    <n v="0"/>
    <n v="4.3830953420482661"/>
    <n v="9.7918140434596679E-2"/>
    <n v="0.14535328498424196"/>
    <n v="0.1809197206189109"/>
    <n v="0.15712703997625832"/>
    <x v="0"/>
    <m/>
    <x v="13"/>
    <x v="9"/>
    <s v="no impacts"/>
    <x v="7"/>
    <s v=""/>
    <s v="CTR_717"/>
  </r>
  <r>
    <s v="Sodiko-III-MTN"/>
    <s v="LIT_741"/>
    <s v="Douala"/>
    <s v="MTN"/>
    <m/>
    <s v="LITTORAL"/>
    <s v="Douala"/>
    <s v="ZTE"/>
    <n v="4.6740568097182633"/>
    <n v="7.1897302765435906"/>
    <n v="19.040854457200094"/>
    <n v="24.821756227295943"/>
    <n v="8.5966325945330482"/>
    <n v="5.2943965037539273"/>
    <n v="0"/>
    <n v="0.70293394172352441"/>
    <n v="2.3803587276312443"/>
    <n v="1.4780821155541854"/>
    <n v="10.482870477380841"/>
    <n v="1.1664497921143262"/>
    <n v="1.0280674194496524"/>
    <n v="0"/>
    <n v="1.1664497921143262"/>
    <n v="4.1041725522425114"/>
    <n v="0"/>
    <n v="4.99234161737051"/>
    <n v="0.13301380046281308"/>
    <n v="0.11252129298122164"/>
    <n v="0.19124821884706056"/>
    <n v="0.1565028122351492"/>
    <x v="0"/>
    <m/>
    <x v="13"/>
    <x v="9"/>
    <s v="no impacts"/>
    <x v="7"/>
    <s v=""/>
    <s v="LIT_741"/>
  </r>
  <r>
    <s v="Febadi-MTN"/>
    <s v="ADM_063"/>
    <s v="ADAMAOUA"/>
    <s v="IHS"/>
    <s v="Solar-Gen"/>
    <s v="ADAMAOUA"/>
    <s v="Febadi"/>
    <s v="NOKIA"/>
    <n v="1.9621992745097105E-3"/>
    <n v="0"/>
    <n v="1.6515452495365072E-2"/>
    <n v="6.2429999805308526E-3"/>
    <n v="4.3166154267316294E-3"/>
    <n v="5.6241924421704614E-2"/>
    <n v="2.2531213303344805E-2"/>
    <n v="0.29235404852629554"/>
    <n v="1.3663177064533414E-2"/>
    <n v="7.1348571206081551E-4"/>
    <n v="9.8104285408349284E-4"/>
    <n v="191826.6221434625"/>
    <n v="0"/>
    <n v="0"/>
    <n v="0"/>
    <n v="3.2812081803956938"/>
    <n v="6.1629826528894256"/>
    <n v="3.9912846124175796E-2"/>
    <n v="0.16586133991982702"/>
    <n v="0.13150256681852643"/>
    <n v="0.16812879897213021"/>
    <n v="0.15550915744757351"/>
    <x v="0"/>
    <m/>
    <x v="13"/>
    <x v="9"/>
    <s v="no impacts"/>
    <x v="7"/>
    <s v=""/>
    <s v="ADM_063"/>
  </r>
  <r>
    <s v="Yagoua-Ville"/>
    <s v="EXN_096"/>
    <s v="EXTREME-NORD"/>
    <s v="IHS"/>
    <s v="Grid-Gen"/>
    <s v="EXTREME-NORD"/>
    <s v="Yagoua"/>
    <s v="Huawei"/>
    <n v="0.30658499627603564"/>
    <n v="0.27933299660705474"/>
    <n v="0"/>
    <n v="0"/>
    <n v="0"/>
    <n v="0"/>
    <n v="4.745040421421499"/>
    <n v="3.2768032690985152"/>
    <n v="3.9430147845665222"/>
    <n v="0"/>
    <n v="0.32156646206264822"/>
    <n v="0"/>
    <n v="0"/>
    <n v="1.3772069125909947"/>
    <n v="0"/>
    <n v="0"/>
    <n v="0"/>
    <n v="0"/>
    <n v="0.12552006522547149"/>
    <n v="0.20028577645854798"/>
    <n v="0.1303032392359264"/>
    <n v="0.15311414735484385"/>
    <x v="1"/>
    <m/>
    <x v="13"/>
    <x v="9"/>
    <s v="no impacts"/>
    <x v="7"/>
    <s v=""/>
    <s v="EXN_096"/>
  </r>
  <r>
    <s v="Canal-Olympia-1"/>
    <s v="LIT_674"/>
    <s v="Douala"/>
    <s v="CAMUSAT"/>
    <s v="Good Grid no GE - 8h"/>
    <s v="LITTORAL"/>
    <s v="Douala"/>
    <s v="ZTE"/>
    <n v="0"/>
    <n v="0"/>
    <n v="0"/>
    <n v="0"/>
    <n v="7.722588911432432E-2"/>
    <n v="7.7439910054132935E-2"/>
    <n v="0"/>
    <n v="0.13219360048853881"/>
    <n v="7.9401768669046482E-2"/>
    <n v="7.8991561867746612E-2"/>
    <n v="0.10075035741496964"/>
    <n v="7.1126292329774826E-2"/>
    <n v="7.1607839444344581E-2"/>
    <n v="7.9366098512411998E-2"/>
    <n v="7.1126292329774826E-2"/>
    <n v="0.32689915047954993"/>
    <n v="0"/>
    <n v="0.12327606132984062"/>
    <n v="0"/>
    <n v="0.27524684557871032"/>
    <n v="0.10909903757548717"/>
    <n v="0.14929744059492134"/>
    <x v="0"/>
    <m/>
    <x v="13"/>
    <x v="9"/>
    <s v="no impacts"/>
    <x v="7"/>
    <s v=""/>
    <s v="LIT_674"/>
  </r>
  <r>
    <s v="PK15"/>
    <s v="LIT_271"/>
    <s v="Douala"/>
    <s v="IHS"/>
    <s v="Grid-Gen"/>
    <s v="LITTORAL"/>
    <s v="Douala"/>
    <s v="ZTE"/>
    <n v="0"/>
    <n v="0.22079826956936169"/>
    <n v="0"/>
    <n v="3.4067318146407439"/>
    <n v="0"/>
    <n v="0"/>
    <n v="0"/>
    <n v="0"/>
    <n v="0"/>
    <n v="0"/>
    <n v="0"/>
    <n v="0"/>
    <n v="0"/>
    <n v="0"/>
    <n v="0"/>
    <n v="0"/>
    <n v="0"/>
    <n v="0"/>
    <n v="5.7202178978374082E-2"/>
    <n v="4.8451094994746292E-2"/>
    <n v="0.2217891093031451"/>
    <n v="0.14009454018314466"/>
    <x v="0"/>
    <m/>
    <x v="13"/>
    <x v="9"/>
    <s v="no impacts"/>
    <x v="7"/>
    <s v=""/>
    <s v="LIT_271"/>
  </r>
  <r>
    <s v="Maroua-Ouro-Bah-II-IHS"/>
    <s v="EXN_184"/>
    <s v="Maroua"/>
    <s v="IHS"/>
    <s v="Grid-Gen"/>
    <s v="EXTREME-NORD"/>
    <s v="Maroua"/>
    <s v="Huawei"/>
    <n v="1.4790630448616426"/>
    <n v="0.74789617416167997"/>
    <n v="0"/>
    <n v="0"/>
    <n v="0.82132319159439893"/>
    <n v="0"/>
    <n v="0"/>
    <n v="0"/>
    <n v="0"/>
    <n v="0"/>
    <n v="0.90816218792179948"/>
    <n v="0"/>
    <n v="0"/>
    <n v="0"/>
    <n v="0"/>
    <n v="0"/>
    <n v="0"/>
    <n v="0"/>
    <n v="0.14050753570015467"/>
    <n v="0.18031032501334529"/>
    <n v="0.10773102456513606"/>
    <n v="0.13677721561610923"/>
    <x v="0"/>
    <m/>
    <x v="13"/>
    <x v="9"/>
    <s v="no impacts"/>
    <x v="7"/>
    <s v=""/>
    <s v="EXN_184"/>
  </r>
  <r>
    <s v="Limbe-Legend-Inn"/>
    <s v="SUO_233"/>
    <s v="SUD-OUEST"/>
    <s v="ESCO"/>
    <s v="Good Grid + GE"/>
    <s v="SUD-OUEST"/>
    <s v="Limbe"/>
    <s v="Huawei"/>
    <n v="1.546479640901399"/>
    <n v="1.6580380557767107"/>
    <n v="0.20224978811926955"/>
    <n v="0"/>
    <n v="0.25388233984813069"/>
    <n v="0"/>
    <n v="0"/>
    <n v="0.45746975884120505"/>
    <n v="1.5015352435415614"/>
    <n v="7.6244959806867491E-2"/>
    <n v="0.12876926545159845"/>
    <n v="0"/>
    <n v="0.78866716319524699"/>
    <n v="8.9175391586979543E-5"/>
    <n v="0"/>
    <n v="0.69610310672796227"/>
    <n v="0.84903890329963227"/>
    <n v="0"/>
    <n v="0.95732467657038722"/>
    <n v="0"/>
    <n v="0"/>
    <n v="0.13670587530283965"/>
    <x v="0"/>
    <m/>
    <x v="13"/>
    <x v="9"/>
    <s v="no impacts"/>
    <x v="7"/>
    <s v=""/>
    <s v="SUO_233"/>
  </r>
  <r>
    <s v="Messondo"/>
    <s v="LIT_134"/>
    <s v="LITTORAL"/>
    <s v="CAMUSAT"/>
    <s v="HGB"/>
    <s v="LITTORAL"/>
    <s v="Messondo"/>
    <s v="NOKIA"/>
    <n v="0.27585705583717451"/>
    <n v="3.7700206593450997E-2"/>
    <n v="7.0488651301917702E-3"/>
    <n v="5.5023256238376013E-2"/>
    <n v="1.3376308738047311E-3"/>
    <n v="1.0628944210053994"/>
    <n v="6.6274448445244216E-2"/>
    <n v="3.7645091841937407E-2"/>
    <n v="1.9894148229436835E-2"/>
    <n v="0.98159038475843174"/>
    <n v="0.98245206971314891"/>
    <n v="18711.904276138379"/>
    <n v="5.7813193316288167"/>
    <n v="0.48680846267332123"/>
    <n v="0.8626649031341227"/>
    <n v="0.37801448493720613"/>
    <n v="4.4624257704040424"/>
    <n v="7.9544449295585962E-2"/>
    <n v="0.44113121430484115"/>
    <n v="0.20692655154006487"/>
    <n v="0"/>
    <n v="0.13246112666329943"/>
    <x v="0"/>
    <m/>
    <x v="2"/>
    <x v="2"/>
    <s v="BSS Hardware issue"/>
    <x v="0"/>
    <s v="(05/03/2026 cell nokia): 02/05/2026 : Feedback RM : Intervention prevue pour demain  FME presentement sur le site de  Songloulou_x000a_30/04/2026 : Escalade faite au RM || En attente du feeback du RM  _x000a_2902026 : A cause du outage de Mbongo FME se rendra demain sur messondo ||ETA : 30/04/2026 _x000a_27/04/2026 : Intervention plan for 29/04/2026 _x000a_24/04/2026 : Check and clean FRGU ant 5  || FME charlie activer ||Attende du Work Permis "/>
    <s v="LIT_134"/>
  </r>
  <r>
    <s v="Rond-point"/>
    <s v="LIT_048"/>
    <s v="Douala"/>
    <s v="IHS"/>
    <s v="Grid-Gen"/>
    <s v="LITTORAL"/>
    <s v="Douala"/>
    <s v="ZTE"/>
    <n v="0"/>
    <n v="0"/>
    <n v="0"/>
    <n v="0"/>
    <n v="0"/>
    <n v="0"/>
    <n v="0"/>
    <n v="0"/>
    <n v="0"/>
    <n v="0"/>
    <n v="0"/>
    <n v="0"/>
    <n v="0"/>
    <n v="0"/>
    <n v="0"/>
    <n v="0"/>
    <n v="0"/>
    <n v="0"/>
    <n v="9.7668349260018633E-2"/>
    <n v="8.44706590368942E-2"/>
    <n v="0.16949681198248023"/>
    <n v="0.13069545390987697"/>
    <x v="0"/>
    <m/>
    <x v="13"/>
    <x v="9"/>
    <s v="no impacts"/>
    <x v="7"/>
    <s v=""/>
    <s v="LIT_048"/>
  </r>
  <r>
    <s v="Maroua-Harde"/>
    <s v="EXN_091"/>
    <s v="Maroua"/>
    <s v="IHS"/>
    <s v="Solar-Grid-Gen"/>
    <s v="EXTREME-NORD"/>
    <s v="Maroua"/>
    <s v="Huawei"/>
    <n v="0"/>
    <n v="0"/>
    <n v="0"/>
    <n v="0"/>
    <n v="0"/>
    <n v="0"/>
    <n v="4.9046465372838757E-3"/>
    <n v="0"/>
    <n v="0"/>
    <n v="0"/>
    <n v="0.69146598636543932"/>
    <n v="2.675261747609386E-4"/>
    <n v="0"/>
    <n v="0"/>
    <n v="2.675261747609386E-4"/>
    <n v="0"/>
    <n v="0"/>
    <n v="0.32381368193064014"/>
    <n v="0.16236426347573429"/>
    <n v="0.20400461050419738"/>
    <n v="7.404370418524428E-2"/>
    <n v="0.13028524710857711"/>
    <x v="0"/>
    <m/>
    <x v="13"/>
    <x v="9"/>
    <s v="no impacts"/>
    <x v="7"/>
    <s v=""/>
    <s v="EXN_091"/>
  </r>
  <r>
    <s v="Base-Elf-New"/>
    <s v="LIT_151"/>
    <s v="Douala"/>
    <s v="IHS"/>
    <s v="Grid-Gen"/>
    <s v="LITTORAL"/>
    <s v="Douala"/>
    <s v="ZTE"/>
    <n v="0"/>
    <n v="0"/>
    <n v="0"/>
    <n v="0"/>
    <n v="0"/>
    <n v="0"/>
    <n v="0"/>
    <n v="0"/>
    <n v="0"/>
    <n v="0"/>
    <n v="0"/>
    <n v="0"/>
    <n v="0"/>
    <n v="0"/>
    <n v="0"/>
    <n v="0"/>
    <n v="0"/>
    <n v="0"/>
    <n v="0.26477864505273591"/>
    <n v="6.311392637473677E-2"/>
    <n v="0.13242365940197021"/>
    <n v="0.12805586231890273"/>
    <x v="0"/>
    <m/>
    <x v="13"/>
    <x v="9"/>
    <s v="no impacts"/>
    <x v="7"/>
    <s v=""/>
    <s v="LIT_151"/>
  </r>
  <r>
    <s v="Wadjiri-IHS"/>
    <s v="ADM_103"/>
    <s v="ADAMAOUA"/>
    <s v="IHS"/>
    <s v="Hybrid-Gen"/>
    <s v="ADAMAOUA"/>
    <s v="Wadjiri"/>
    <s v="NOKIA"/>
    <n v="0.37108853071733838"/>
    <n v="7.0632690692424742E-3"/>
    <n v="2.7469117334968252E-3"/>
    <n v="0.31426412714093471"/>
    <n v="0.31287225007496283"/>
    <n v="0"/>
    <n v="3.5468760725246053E-2"/>
    <n v="7.7997218879545596E-2"/>
    <n v="1.6017737719889052E-2"/>
    <n v="0.33550306380836931"/>
    <n v="0.11431404797759512"/>
    <n v="191829.62094152093"/>
    <n v="2.0335395877790776E-3"/>
    <n v="1.7015624755476234E-2"/>
    <n v="4.4235329894728543E-3"/>
    <n v="0.28922587825583085"/>
    <n v="0.81268485704080307"/>
    <n v="0.23711227491726736"/>
    <n v="0.18259734861655658"/>
    <n v="0.10812433271745503"/>
    <n v="0.12572039565125034"/>
    <n v="0.12793521799586594"/>
    <x v="0"/>
    <m/>
    <x v="13"/>
    <x v="9"/>
    <s v="no impacts"/>
    <x v="7"/>
    <s v=""/>
    <s v="ADM_103"/>
  </r>
  <r>
    <s v="Nkongoa"/>
    <s v="CTR_629"/>
    <s v="Yaounde"/>
    <s v="CAMUSAT"/>
    <s v="Medium Grid + GE"/>
    <s v="CENTRE"/>
    <s v="Yaounde"/>
    <s v="ZTE"/>
    <n v="0"/>
    <n v="25.540135346842337"/>
    <n v="0"/>
    <n v="0.73241532618218019"/>
    <n v="0"/>
    <n v="0"/>
    <n v="0"/>
    <n v="3.0703444024963402"/>
    <n v="3.4680309788176342"/>
    <n v="7.7279394349276345E-2"/>
    <n v="0"/>
    <n v="13.868556899607057"/>
    <n v="1.083035130823867"/>
    <n v="7.4212117580250725"/>
    <n v="13.868556899607057"/>
    <n v="23.865849534718482"/>
    <n v="3.6561910550661622E-3"/>
    <n v="0"/>
    <n v="0.1032886506880248"/>
    <n v="8.8295745483848484E-2"/>
    <n v="0.15061823243963771"/>
    <n v="0.12293719484181012"/>
    <x v="2"/>
    <s v="site vandalise"/>
    <x v="3"/>
    <x v="3"/>
    <s v="EXCLU"/>
    <x v="2"/>
    <s v=""/>
    <s v="CTR_629"/>
  </r>
  <r>
    <s v="Likok-MTN"/>
    <s v="ADM_065"/>
    <s v="ADAMAOUA"/>
    <s v="IHS"/>
    <s v="Hybrid-Gen"/>
    <s v="ADAMAOUA"/>
    <s v="Likok"/>
    <s v="NOKIA"/>
    <n v="7.0460792130125323E-3"/>
    <n v="0.10459049954350873"/>
    <n v="0.30566363529421858"/>
    <n v="6.7781142645762073E-3"/>
    <n v="8.1216566360464718E-2"/>
    <n v="8.2055606024955888E-3"/>
    <n v="4.4101884295042464E-2"/>
    <n v="6.0300749382617272E-2"/>
    <n v="2.3829269271923272E-2"/>
    <n v="9.1137436547942832E-2"/>
    <n v="0.12321264683942047"/>
    <n v="11600.176346405733"/>
    <n v="8.8298967352942112E-3"/>
    <n v="1.0792096009804093E-2"/>
    <n v="5.6190251951872576E-3"/>
    <n v="3.0003510324951545E-2"/>
    <n v="2.9610488251830585E-2"/>
    <n v="0.19570900928540297"/>
    <n v="0.22081539832699865"/>
    <n v="0.26911535391346864"/>
    <n v="0"/>
    <n v="0.12187754675483665"/>
    <x v="0"/>
    <m/>
    <x v="13"/>
    <x v="9"/>
    <s v="no impacts"/>
    <x v="7"/>
    <s v=""/>
    <s v="ADM_065"/>
  </r>
  <r>
    <s v="Fio-MTN"/>
    <s v="EST_084"/>
    <s v="CENTRE"/>
    <s v="IHS"/>
    <s v="Grid-Gen"/>
    <s v="EST"/>
    <s v="Fio"/>
    <s v="NOKIA"/>
    <n v="0"/>
    <n v="0"/>
    <n v="0"/>
    <n v="0.48190381613603728"/>
    <n v="0"/>
    <n v="0"/>
    <n v="0"/>
    <n v="0"/>
    <n v="0"/>
    <n v="9.9876438577416946E-3"/>
    <n v="9.4543750160515888E-2"/>
    <n v="191828.63641266662"/>
    <n v="0.2692918475143608"/>
    <n v="0.52661635747774893"/>
    <n v="0"/>
    <n v="0.43544343711922107"/>
    <n v="5.5930805603354034E-2"/>
    <n v="0"/>
    <n v="0.15824270909519639"/>
    <n v="9.137706512167211E-2"/>
    <n v="0.1295508320802331"/>
    <n v="0.12083265560035722"/>
    <x v="0"/>
    <m/>
    <x v="13"/>
    <x v="9"/>
    <s v="no impacts"/>
    <x v="7"/>
    <s v=""/>
    <s v="EST_084"/>
  </r>
  <r>
    <s v="Bfsam-Water-Tower-IHS"/>
    <s v="OST_172"/>
    <s v="Bafoussam"/>
    <s v="IHS"/>
    <s v="Grid-Gen"/>
    <s v="OUEST"/>
    <s v="Bafoussam"/>
    <s v="Huawei"/>
    <n v="13.868556899607057"/>
    <n v="5.493649998715874"/>
    <n v="8.3789197935125972E-2"/>
    <n v="1.7210850576287049E-2"/>
    <n v="0"/>
    <n v="5.6715549049318982E-3"/>
    <n v="0"/>
    <n v="1.7478376751047991E-2"/>
    <n v="0.17831511301732425"/>
    <n v="1.2659338589687614"/>
    <n v="1.1236099339959421E-2"/>
    <n v="0.52820367944799718"/>
    <n v="0"/>
    <n v="0"/>
    <n v="0.52820367944799707"/>
    <n v="0.34366412409790165"/>
    <n v="0.33606638073469108"/>
    <n v="0.19502658140072426"/>
    <n v="8.4304521420092801E-2"/>
    <n v="9.1217686519715332E-2"/>
    <n v="0.14860041324937012"/>
    <n v="0.1201549226242962"/>
    <x v="0"/>
    <m/>
    <x v="13"/>
    <x v="9"/>
    <s v="no impacts"/>
    <x v="7"/>
    <s v=""/>
    <s v="OST_172"/>
  </r>
  <r>
    <s v="Ngouetou"/>
    <s v="CTR_300"/>
    <s v="CENTRE"/>
    <s v="IHS"/>
    <s v="Hybrid-Gen"/>
    <s v="CENTRE"/>
    <s v="Ngouetou"/>
    <s v="NOKIA"/>
    <n v="0.18823346786827289"/>
    <n v="0.13530156139887475"/>
    <n v="3.2407557577054075E-2"/>
    <n v="6.6664132450728664E-2"/>
    <n v="0.14978966689277487"/>
    <n v="0"/>
    <n v="8.8058614800077428E-2"/>
    <n v="0.26305875427334852"/>
    <n v="0.50774505410375281"/>
    <n v="1.7855182677830074E-3"/>
    <n v="2.3163119123857046"/>
    <n v="288717.80621003162"/>
    <n v="5.115144801928722E-2"/>
    <n v="8.4252909971378409E-2"/>
    <n v="0.70292967002399953"/>
    <n v="0.42235248963425287"/>
    <n v="3.5448382681526267"/>
    <n v="9.5435504076385097E-2"/>
    <n v="0.14912533122309751"/>
    <n v="0.10917434234013662"/>
    <n v="0.11573390067568937"/>
    <n v="0.11830007447928716"/>
    <x v="0"/>
    <m/>
    <x v="13"/>
    <x v="9"/>
    <s v="no impacts"/>
    <x v="7"/>
    <s v=""/>
    <s v="CTR_300"/>
  </r>
  <r>
    <s v="Activa-Akwa"/>
    <s v="LIT_367"/>
    <s v="Douala"/>
    <s v="IHS"/>
    <s v="Grid-Gen (LL)"/>
    <s v="LITTORAL"/>
    <s v="Douala"/>
    <s v="ZTE"/>
    <n v="0.33351596453530324"/>
    <n v="0.50364477660494322"/>
    <n v="0"/>
    <n v="0"/>
    <n v="0.30062808011802544"/>
    <n v="0.2362612824705437"/>
    <n v="0.27639020868468417"/>
    <n v="1.3190645572762842"/>
    <n v="0.1245780220470105"/>
    <n v="0.11649873156922998"/>
    <n v="0.93316696772278895"/>
    <n v="0.15766209232577977"/>
    <n v="0.58417015520798665"/>
    <n v="0.11978038597963138"/>
    <n v="0.15766209232577977"/>
    <n v="0.63211084572514564"/>
    <n v="0.12006574723270926"/>
    <n v="0.12011925246766147"/>
    <n v="8.6302850816717222E-2"/>
    <n v="0.10497737248861749"/>
    <n v="0.13112404704213715"/>
    <n v="0.11594584414139063"/>
    <x v="0"/>
    <m/>
    <x v="13"/>
    <x v="9"/>
    <s v="no impacts"/>
    <x v="7"/>
    <s v=""/>
    <s v="LIT_367"/>
  </r>
  <r>
    <s v="Nkongoa-Mfou"/>
    <s v="CTR_896"/>
    <s v="CENTRE"/>
    <s v="CAMUSAT"/>
    <s v="Good Grid + GE"/>
    <s v="CENTRE"/>
    <s v="Mfou"/>
    <s v="ZTE"/>
    <n v="0"/>
    <n v="21.457668084912093"/>
    <n v="0"/>
    <n v="0.65153324601279039"/>
    <n v="0"/>
    <n v="0"/>
    <n v="5.6160699762864796"/>
    <n v="2.7662919873413747"/>
    <n v="3.4639110757263158"/>
    <n v="9.9394891462847454E-2"/>
    <n v="4.6685101003615532"/>
    <n v="13.868556899607057"/>
    <n v="0.94602605918963112"/>
    <n v="6.4848166411268346"/>
    <n v="13.868556899607057"/>
    <n v="20.734776690551399"/>
    <n v="0"/>
    <n v="2.4700335014111112"/>
    <n v="0.11028280357621029"/>
    <n v="8.7658231076021761E-2"/>
    <n v="0.13430467729120321"/>
    <n v="0.11521460593037752"/>
    <x v="2"/>
    <s v="site vandalise"/>
    <x v="3"/>
    <x v="3"/>
    <s v="EXCLU"/>
    <x v="2"/>
    <s v=""/>
    <s v="CTR_896"/>
  </r>
  <r>
    <s v="Yagoua-MTN-IHS"/>
    <s v="EXN_144"/>
    <s v="EXTREME-NORD"/>
    <s v="IHS"/>
    <s v="Grid-Gen"/>
    <s v="EXTREME-NORD"/>
    <s v="Yagoua"/>
    <s v="Huawei"/>
    <n v="0.24177232167061891"/>
    <n v="0.21537640576087294"/>
    <n v="0"/>
    <n v="0"/>
    <n v="0"/>
    <n v="1.4929744059492116"/>
    <n v="4.7060529402196716"/>
    <n v="3.2046425422263316"/>
    <n v="4.9567963062839411"/>
    <n v="0"/>
    <n v="0.24846047603964241"/>
    <n v="0"/>
    <n v="0"/>
    <n v="1.103866502298585"/>
    <n v="0"/>
    <n v="0"/>
    <n v="0"/>
    <n v="0"/>
    <n v="0.11615289617879453"/>
    <n v="0.19417626338355248"/>
    <n v="6.2928598476142919E-2"/>
    <n v="0.1145903781892687"/>
    <x v="1"/>
    <m/>
    <x v="13"/>
    <x v="9"/>
    <s v="no impacts"/>
    <x v="7"/>
    <s v=""/>
    <s v="EXN_144"/>
  </r>
  <r>
    <s v="Mberem-Ngop"/>
    <s v="ADM_133"/>
    <s v="ADAMAOUA"/>
    <s v="CAMUSAT"/>
    <s v="Hybrid Solar - S3"/>
    <s v="ADAMAOUA"/>
    <s v="Nganha"/>
    <s v="NOKIA"/>
    <n v="4.6264914920102314"/>
    <n v="0.18599534490805547"/>
    <n v="1.9566732501479646E-2"/>
    <n v="1.0131387693603142E-2"/>
    <n v="2.8896419284469291E-2"/>
    <n v="1.6356748836521211E-2"/>
    <n v="3.2461344362937031E-2"/>
    <n v="7.9012803147720957E-3"/>
    <n v="1.8799689942363914E-2"/>
    <n v="5.5115140314230234E-3"/>
    <n v="9.5388161326533216E-2"/>
    <n v="17400.264519608598"/>
    <n v="6.3501704990375886E-3"/>
    <n v="9.9174339149505457E-3"/>
    <n v="0"/>
    <n v="3.2321342733439243E-2"/>
    <n v="8.0267143144544251E-3"/>
    <n v="0.26986981987610725"/>
    <n v="0.36357105459835581"/>
    <n v="0.18357227004363966"/>
    <n v="0"/>
    <n v="0.11354524136117877"/>
    <x v="0"/>
    <m/>
    <x v="13"/>
    <x v="9"/>
    <s v="no impacts"/>
    <x v="7"/>
    <s v="(05/03/2026 ticket)..INC-20260503-00011743...Others Transmission equipement fault"/>
    <s v="ADM_133"/>
  </r>
  <r>
    <s v="Nchum-IHS"/>
    <s v="NRO_088"/>
    <s v="NORD-OUEST"/>
    <s v="IHS"/>
    <s v="Hybrid-Gen"/>
    <s v="NORD-OUEST"/>
    <s v="Nchum"/>
    <s v="NOKIA"/>
    <n v="0"/>
    <n v="0"/>
    <n v="0"/>
    <n v="0"/>
    <n v="0"/>
    <n v="0"/>
    <n v="0.22508903247741516"/>
    <n v="0"/>
    <n v="0"/>
    <n v="0.28793583732688693"/>
    <n v="0"/>
    <n v="54406.740365205333"/>
    <n v="4.6735670126149351"/>
    <n v="4.6214611637602614"/>
    <n v="4.6215681742301671"/>
    <n v="4.6215146689952142"/>
    <n v="2.2217157059980082"/>
    <n v="0.2330509683734123"/>
    <n v="0.38630205148495861"/>
    <n v="0.17212889011291593"/>
    <n v="0"/>
    <n v="0.11294955098406807"/>
    <x v="1"/>
    <m/>
    <x v="13"/>
    <x v="9"/>
    <s v="no impacts"/>
    <x v="7"/>
    <s v=""/>
    <s v="NRO_088"/>
  </r>
  <r>
    <s v="Mvengue"/>
    <s v="SUD_226"/>
    <s v="CENTRE"/>
    <s v="IHS"/>
    <s v="Grid-Gen"/>
    <s v="SUD"/>
    <s v="Mvengue"/>
    <s v="NOKIA"/>
    <n v="6.1721398562651301E-3"/>
    <n v="1.7954328508768946E-2"/>
    <n v="1.8715830302042599E-2"/>
    <n v="7.053876623717043E-3"/>
    <n v="9.7441728519028405E-3"/>
    <n v="2.2009323514430069E-2"/>
    <n v="3.7264317590767544E-2"/>
    <n v="8.2602530762207541E-3"/>
    <n v="1.5448402694620869E-2"/>
    <n v="4.5637836259296814E-2"/>
    <n v="9.1401921285002699E-2"/>
    <n v="17403.285923414747"/>
    <n v="1.2104835417411539E-2"/>
    <n v="6.2422774110888072E-3"/>
    <n v="0"/>
    <n v="3.7863871267831362E-2"/>
    <n v="7.7939292247021646E-3"/>
    <n v="0.26665225592338632"/>
    <n v="0.36057356050341915"/>
    <n v="0.17744151017813009"/>
    <n v="0"/>
    <n v="0.11105903268242433"/>
    <x v="0"/>
    <m/>
    <x v="13"/>
    <x v="9"/>
    <s v="no impacts"/>
    <x v="7"/>
    <s v=""/>
    <s v="SUD_226"/>
  </r>
  <r>
    <s v="Njinikom"/>
    <s v="NRO_081"/>
    <s v="NORD-OUEST"/>
    <s v="IHS"/>
    <s v="Grid-Gen"/>
    <s v="NORD-OUEST"/>
    <s v="Njinikom"/>
    <s v="NOKIA"/>
    <n v="1.5338385698381303"/>
    <n v="0"/>
    <n v="2.1144105096728474"/>
    <n v="8.3601583187221509E-2"/>
    <n v="1.4228089774906807"/>
    <n v="0"/>
    <n v="3.6383559767487868E-2"/>
    <n v="0.22833249249541335"/>
    <n v="0"/>
    <n v="0.8848942029942598"/>
    <n v="0.28662920764934097"/>
    <n v="17403.285923414747"/>
    <n v="3.9137117586758837E-3"/>
    <n v="0.96057948309662611"/>
    <n v="0"/>
    <n v="0"/>
    <n v="0"/>
    <n v="1.5461764445700032"/>
    <n v="0.75761663249523403"/>
    <n v="0"/>
    <n v="0"/>
    <n v="0.10818758507332359"/>
    <x v="1"/>
    <m/>
    <x v="13"/>
    <x v="9"/>
    <s v="no impacts"/>
    <x v="7"/>
    <s v=""/>
    <s v="NRO_081"/>
  </r>
  <r>
    <s v="So-Djay-IHS"/>
    <s v="NRD_125"/>
    <s v="NORD"/>
    <s v="IHS"/>
    <s v="Solar-Gen"/>
    <s v="NORD"/>
    <s v="So-Djay"/>
    <s v="NOKIA"/>
    <n v="0"/>
    <n v="0"/>
    <n v="0"/>
    <n v="0"/>
    <n v="0"/>
    <n v="0"/>
    <n v="0"/>
    <n v="0"/>
    <n v="2.2293847896745519E-3"/>
    <n v="0"/>
    <n v="0"/>
    <n v="52206.384033181814"/>
    <n v="0"/>
    <n v="6.5479167879821514"/>
    <n v="0"/>
    <n v="0"/>
    <n v="5.3114530203652817E-2"/>
    <n v="0"/>
    <n v="0.31398750644461232"/>
    <n v="0.1814364750230483"/>
    <n v="0"/>
    <n v="0.10574770424646508"/>
    <x v="0"/>
    <m/>
    <x v="13"/>
    <x v="9"/>
    <s v="no impacts"/>
    <x v="7"/>
    <s v=""/>
    <s v="NRD_125"/>
  </r>
  <r>
    <s v="Nkambe"/>
    <s v="NRO_005"/>
    <s v="NORD-OUEST"/>
    <s v="CAMUSAT"/>
    <s v="HGB"/>
    <s v="NORD-OUEST"/>
    <s v="Nkambe"/>
    <s v="NOKIA"/>
    <n v="0.50395565657767405"/>
    <n v="2.8525429690771924"/>
    <n v="0.83631772813461036"/>
    <n v="5.6565315177586381E-2"/>
    <n v="4.894627318097605"/>
    <n v="0"/>
    <n v="0.1933404833796421"/>
    <n v="6.8365527690882472E-2"/>
    <n v="1.2647716128524482"/>
    <n v="2.9701935267486261"/>
    <n v="6.4356233925145041"/>
    <n v="70086.435778165876"/>
    <n v="0.75648293917800891"/>
    <n v="2.9959364557561643"/>
    <n v="4.114017515473714"/>
    <n v="5.8427716567789362E-2"/>
    <n v="1.1592800906307156E-2"/>
    <n v="9.2225189979254052E-2"/>
    <n v="0.17797621188686258"/>
    <n v="0.23880227193134559"/>
    <n v="0"/>
    <n v="0.10558366363898375"/>
    <x v="1"/>
    <m/>
    <x v="13"/>
    <x v="9"/>
    <s v="no impacts"/>
    <x v="7"/>
    <s v=""/>
    <s v="NRO_005"/>
  </r>
  <r>
    <s v="Memve-ele-CAMTEL"/>
    <s v="SUD_257"/>
    <s v="CENTRE"/>
    <s v="CAMUSAT"/>
    <s v="Hybrid Solar - S3"/>
    <s v="SUD"/>
    <s v="Memve-ele"/>
    <s v="NOKIA"/>
    <n v="5.2880197587270486E-2"/>
    <n v="4.6369368348182949E-2"/>
    <n v="8.7815034806418821E-2"/>
    <n v="2.7792764148016312E-2"/>
    <n v="2.9866851024733944E-2"/>
    <n v="6.7218450343709768E-2"/>
    <n v="5.6306949818369187E-2"/>
    <n v="6.835468924138989E-2"/>
    <n v="4.274422519844169E-2"/>
    <n v="5.2627700054452685E-2"/>
    <n v="6.6857739582541487E-2"/>
    <n v="575.05522767547575"/>
    <n v="3.7441777009267915E-2"/>
    <n v="4.1698413106071634E-2"/>
    <n v="7.1821860384153322E-2"/>
    <n v="0.13709824702582235"/>
    <n v="0.1080805746034192"/>
    <n v="0.17242953717258361"/>
    <n v="0.72389482392719695"/>
    <n v="0"/>
    <n v="0"/>
    <n v="0.10337211392762669"/>
    <x v="0"/>
    <m/>
    <x v="13"/>
    <x v="9"/>
    <s v="no impacts"/>
    <x v="7"/>
    <s v=""/>
    <s v="SUD_257"/>
  </r>
  <r>
    <s v="Ngd-Bamyangal-New"/>
    <s v="ADM_131"/>
    <s v="Ngaoundere"/>
    <s v="IHS"/>
    <s v="Grid-Gen"/>
    <s v="ADAMAOUA"/>
    <s v="Ngaoundere"/>
    <s v="Huawei"/>
    <n v="3.4416350629078885"/>
    <n v="1.488693987153036"/>
    <n v="0.23920407039291394"/>
    <n v="0"/>
    <n v="0"/>
    <n v="0"/>
    <n v="0.66248398409967091"/>
    <n v="1.931628157165564"/>
    <n v="0"/>
    <n v="1.7961529022666243"/>
    <n v="0"/>
    <n v="9.9680252715925732E-2"/>
    <n v="0.49142774795752686"/>
    <n v="0.32725585204589752"/>
    <n v="9.9680252715925718E-2"/>
    <n v="0.10388933119883116"/>
    <n v="0.19203028824340171"/>
    <n v="5.3772761126948655E-2"/>
    <n v="8.5553477292983071E-2"/>
    <n v="0.11448696240535039"/>
    <n v="9.9009941624148792E-2"/>
    <n v="0.10228417415026551"/>
    <x v="0"/>
    <m/>
    <x v="13"/>
    <x v="9"/>
    <s v="no impacts"/>
    <x v="7"/>
    <s v=""/>
    <s v="ADM_131"/>
  </r>
  <r>
    <s v="Foubarka"/>
    <s v="NRD_153"/>
    <s v="NORD"/>
    <s v="CAMUSAT"/>
    <s v="Hybrid Solar - S3"/>
    <s v="NORD"/>
    <s v="Foubarka"/>
    <s v="NOKIA"/>
    <n v="4.7595784936155114E-2"/>
    <n v="5.3186801734263524E-2"/>
    <n v="7.3368568821629038E-2"/>
    <n v="3.7441777009267915E-2"/>
    <n v="3.1147374226881352E-2"/>
    <n v="5.1960385146291366E-2"/>
    <n v="0.10511111580443805"/>
    <n v="3.9281401891226156E-2"/>
    <n v="3.4213415696811772E-2"/>
    <n v="5.9733702049467881E-2"/>
    <n v="8.0564748506936304E-2"/>
    <n v="524.21846059018412"/>
    <n v="3.9930681261329072E-2"/>
    <n v="5.1097499379339266E-2"/>
    <n v="6.5472572503160381E-2"/>
    <n v="1.4176568702148484"/>
    <n v="1.5421992221052241"/>
    <n v="0.1756398512697149"/>
    <n v="0.71452765488051995"/>
    <n v="0"/>
    <n v="0"/>
    <n v="0.102034483053822"/>
    <x v="0"/>
    <m/>
    <x v="13"/>
    <x v="9"/>
    <s v="no impacts"/>
    <x v="7"/>
    <s v="(05/03/2026 ticket)..INC-20260503-00017481...Others Transmission equipement fault"/>
    <s v="NRD_153"/>
  </r>
  <r>
    <s v="Pang-Camtel"/>
    <s v="ADM_038"/>
    <s v="ADAMAOUA"/>
    <s v="CAMUSAT"/>
    <s v="Hybrid Solar - S3"/>
    <s v="ADAMAOUA"/>
    <s v="Pang"/>
    <s v="NOKIA"/>
    <n v="0.309783438584947"/>
    <n v="9.632057112818955E-3"/>
    <n v="3.2998714182807154E-3"/>
    <n v="0.23011747148543063"/>
    <n v="0.21560351403475531"/>
    <n v="0"/>
    <n v="5.5200593605484356E-2"/>
    <n v="0.10206599083241366"/>
    <n v="2.7023271344297439E-2"/>
    <n v="0.21797928659383906"/>
    <n v="0.10515348131511636"/>
    <n v="52204.781184991138"/>
    <n v="3.3000624162211412E-3"/>
    <n v="1.2325680477193573E-2"/>
    <n v="4.9232403574292856E-3"/>
    <n v="0.18689532175308038"/>
    <n v="0.5837504656822875"/>
    <n v="0.17305650877189507"/>
    <n v="0.30249711241402188"/>
    <n v="0.1732114617488463"/>
    <n v="0"/>
    <n v="0.10134564521767635"/>
    <x v="0"/>
    <m/>
    <x v="13"/>
    <x v="9"/>
    <s v="no impacts"/>
    <x v="7"/>
    <s v=""/>
    <s v="ADM_038"/>
  </r>
  <r>
    <s v="Gra-Foulbere-Moussa-yaya"/>
    <s v="NRD_101"/>
    <s v="Garoua"/>
    <s v="IHS"/>
    <s v="Grid-Gen"/>
    <s v="NORD"/>
    <s v="Garoua"/>
    <s v="Huawei"/>
    <n v="2.0918585007690487"/>
    <n v="0.62476279345837848"/>
    <n v="3.2947631929641332"/>
    <n v="3.0005022358054174"/>
    <n v="0"/>
    <n v="0.92655015366703486"/>
    <n v="0"/>
    <n v="0.12190276029940103"/>
    <n v="0.24191500229715807"/>
    <n v="14.443880855969613"/>
    <n v="2.3216099796537422"/>
    <n v="5.0979787862444468"/>
    <n v="2.573958502766577"/>
    <n v="9.2099274326333411"/>
    <n v="5.0979787862444468"/>
    <n v="0"/>
    <n v="0"/>
    <n v="0"/>
    <n v="0.11427946236945914"/>
    <n v="0.14556578978684917"/>
    <n v="6.6519632628314146E-2"/>
    <n v="9.9876438577417084E-2"/>
    <x v="0"/>
    <m/>
    <x v="13"/>
    <x v="9"/>
    <s v="no impacts"/>
    <x v="7"/>
    <s v=""/>
    <s v="NRD_101"/>
  </r>
  <r>
    <s v="Badjonre-IHS"/>
    <s v="EXN_152"/>
    <s v="EXTREME-NORD"/>
    <s v="IHS"/>
    <s v="Solar-Gen"/>
    <s v="EXTREME-NORD"/>
    <s v="Badjonre"/>
    <s v="NOKIA"/>
    <n v="2.4901790712443788"/>
    <n v="4.8274254897642219"/>
    <n v="4.8653608673517548"/>
    <n v="4.888332815707372"/>
    <n v="2.7439439178781884"/>
    <n v="0.23327024903386703"/>
    <n v="0"/>
    <n v="0"/>
    <n v="0.53698311546861111"/>
    <n v="1.2307613428294597"/>
    <n v="1.9271355488142046"/>
    <n v="37834.660759688726"/>
    <n v="4.6760319855599528"/>
    <n v="4.6233874605976846"/>
    <n v="2.8768179020958984"/>
    <n v="2.1664971175498637"/>
    <n v="1.8424609084649113"/>
    <n v="3.8441756056145251"/>
    <n v="0"/>
    <n v="0.29566441683843769"/>
    <n v="0"/>
    <n v="9.9257954930922321E-2"/>
    <x v="1"/>
    <m/>
    <x v="13"/>
    <x v="9"/>
    <s v="no impacts"/>
    <x v="7"/>
    <s v=""/>
    <s v="EXN_152"/>
  </r>
  <r>
    <s v="Banguem-Street-II"/>
    <s v="SUO_150"/>
    <s v="SUD-OUEST"/>
    <s v="IHS"/>
    <s v="Grid-Gen"/>
    <s v="SUD-OUEST"/>
    <s v="Banguem"/>
    <s v="NOKIA"/>
    <n v="4.2058874752221954E-2"/>
    <n v="6.0743692180739071E-2"/>
    <n v="6.447704855883081E-2"/>
    <n v="3.2896821418547537E-2"/>
    <n v="2.6638489712277797E-2"/>
    <n v="4.3122971497668382E-2"/>
    <n v="4.8100780001790716E-2"/>
    <n v="5.060771979191029E-2"/>
    <n v="3.6630177796639268E-2"/>
    <n v="4.9525587508405446E-2"/>
    <n v="6.11404740180242E-2"/>
    <n v="662.02037136913475"/>
    <n v="4.182441275746257E-2"/>
    <n v="2.5967874030128443E-2"/>
    <n v="8.2683423079447441E-2"/>
    <n v="0.13096298008463816"/>
    <n v="8.6268273821243996E-2"/>
    <n v="0.15290012641503511"/>
    <n v="0.66769180964713504"/>
    <n v="0"/>
    <n v="0"/>
    <n v="9.5346328684798518E-2"/>
    <x v="1"/>
    <m/>
    <x v="13"/>
    <x v="9"/>
    <s v="no impacts"/>
    <x v="7"/>
    <s v="(05/03/2026 ticket)..INC-20260503-00011862...Others Transmission equipement fault"/>
    <s v="SUO_150"/>
  </r>
  <r>
    <s v="LIT_838_Z_Logpom-Bagam"/>
    <s v="LIT_838"/>
    <s v="Douala"/>
    <s v="ESCO"/>
    <s v="Good Grid + Solar + GE"/>
    <s v="LIT"/>
    <s v="Douala"/>
    <s v="ZTE"/>
    <n v="0"/>
    <n v="4.4712184640145187"/>
    <n v="0"/>
    <n v="1.8708818804165137"/>
    <n v="15.390602483213623"/>
    <n v="5.1131564378925489"/>
    <n v="0"/>
    <n v="0"/>
    <n v="3.7057190675535692"/>
    <n v="0"/>
    <n v="9.4436739690611837E-2"/>
    <n v="0"/>
    <n v="0"/>
    <n v="2.2811956921865235"/>
    <n v="0"/>
    <n v="2.5898138873907421"/>
    <n v="4.6327686034134912"/>
    <n v="0"/>
    <n v="7.8684219992086607E-2"/>
    <n v="6.6620255617776167E-2"/>
    <n v="0.11699931271026373"/>
    <n v="9.461509047378508E-2"/>
    <x v="0"/>
    <m/>
    <x v="13"/>
    <x v="9"/>
    <s v="no impacts"/>
    <x v="7"/>
    <s v=""/>
    <s v="LIT_838"/>
  </r>
  <r>
    <s v="Dir"/>
    <s v="ADM_021"/>
    <s v="ADAMAOUA"/>
    <s v="IHS"/>
    <s v="Solar-Gen"/>
    <s v="ADAMAOUA"/>
    <s v="Dir"/>
    <s v="NOKIA"/>
    <n v="4.0341906800548985E-2"/>
    <n v="8.1337371174915005E-2"/>
    <n v="9.054351920832325E-2"/>
    <n v="1.8193885657546861E-2"/>
    <n v="0.18957023338579909"/>
    <n v="9.6326146203208618E-3"/>
    <n v="0.10769295214660166"/>
    <n v="0.1816426628437785"/>
    <n v="3.592377473302923"/>
    <n v="2.3167625440062394"/>
    <n v="0.28905118856812884"/>
    <n v="52201.149239369588"/>
    <n v="0.11362917616934116"/>
    <n v="2.4884254435828985E-2"/>
    <n v="3.6907172148385722E-2"/>
    <n v="0.17454654455525967"/>
    <n v="0.21898095591804997"/>
    <n v="8.9369257866310808E-2"/>
    <n v="0"/>
    <n v="0.27310028018069676"/>
    <n v="0"/>
    <n v="9.1682913999794433E-2"/>
    <x v="0"/>
    <m/>
    <x v="13"/>
    <x v="9"/>
    <s v="no impacts"/>
    <x v="7"/>
    <s v=""/>
    <s v="ADM_021"/>
  </r>
  <r>
    <s v="Tete-d-elephant-Camrail"/>
    <s v="EST_104"/>
    <s v="CENTRE"/>
    <s v="CAMUSAT"/>
    <s v="Hybrid Solar - S3"/>
    <s v="EST"/>
    <s v="Tete-d-elephant"/>
    <s v="NOKIA"/>
    <n v="4.3695941877618816E-3"/>
    <n v="0"/>
    <n v="5.8588232272645639E-2"/>
    <n v="0"/>
    <n v="1.0451355893993923E-2"/>
    <n v="0"/>
    <n v="0"/>
    <n v="1.6051570485658829E-3"/>
    <n v="0"/>
    <n v="0"/>
    <n v="0.76475032317161906"/>
    <n v="17521.95264658294"/>
    <n v="0"/>
    <n v="0"/>
    <n v="3.176427448328191E-2"/>
    <n v="6.5989789774367254E-3"/>
    <n v="1.6943324401527619E-3"/>
    <n v="1.081929355968188"/>
    <n v="0.23155641883385492"/>
    <n v="0.15300345787814801"/>
    <n v="0"/>
    <n v="8.443126075455222E-2"/>
    <x v="0"/>
    <m/>
    <x v="13"/>
    <x v="9"/>
    <s v="no impacts"/>
    <x v="7"/>
    <s v=""/>
    <s v="EST_104"/>
  </r>
  <r>
    <s v="Mbang"/>
    <s v="EST_011"/>
    <s v="CENTRE"/>
    <s v="IHS"/>
    <s v="Solar-Gen"/>
    <s v="EST"/>
    <s v="Mbang"/>
    <s v="NOKIA"/>
    <n v="5.8855758447407145E-3"/>
    <n v="0.39713368889345474"/>
    <n v="3.2861845202934652"/>
    <n v="0.32386718716559226"/>
    <n v="0"/>
    <n v="0"/>
    <n v="0.1161777001595168"/>
    <n v="0"/>
    <n v="0"/>
    <n v="8.4181569658109169E-3"/>
    <n v="9.3081273738489331E-2"/>
    <n v="17403.285923414747"/>
    <n v="0.2020179321011436"/>
    <n v="0.40093256057505999"/>
    <n v="0"/>
    <n v="0.33881298279556993"/>
    <n v="4.7280792619416631E-2"/>
    <n v="2.9427879223701005E-3"/>
    <n v="0.23880036289661843"/>
    <n v="0.13998753871837483"/>
    <n v="0"/>
    <n v="8.1096101109199126E-2"/>
    <x v="0"/>
    <m/>
    <x v="13"/>
    <x v="9"/>
    <s v="no impacts"/>
    <x v="7"/>
    <s v=""/>
    <s v="EST_011"/>
  </r>
  <r>
    <s v="Akok-II"/>
    <s v="SUD_127"/>
    <s v="CENTRE"/>
    <s v="CAMUSAT"/>
    <s v="Hybrid Solar - S3"/>
    <s v="SUD"/>
    <s v="Akom-I"/>
    <s v="NOKIA"/>
    <n v="7.2127137215191275E-2"/>
    <n v="0"/>
    <n v="4.399779337716108E-2"/>
    <n v="0"/>
    <n v="0"/>
    <n v="9.2742407250450407E-4"/>
    <n v="0"/>
    <n v="8.7632028686346439E-2"/>
    <n v="0"/>
    <n v="0"/>
    <n v="8.9175391586982075E-4"/>
    <n v="101714.74209107019"/>
    <n v="8.9175391586982075E-4"/>
    <n v="2.3347098090675707E-2"/>
    <n v="0"/>
    <n v="2.860843587248443E-2"/>
    <n v="0.11384130489993814"/>
    <n v="0"/>
    <n v="0.1478763753502072"/>
    <n v="8.9522828818107192E-2"/>
    <n v="5.4378517161449584E-2"/>
    <n v="7.9528353444478478E-2"/>
    <x v="0"/>
    <m/>
    <x v="13"/>
    <x v="9"/>
    <s v="no impacts"/>
    <x v="7"/>
    <s v=""/>
    <s v="SUD_127"/>
  </r>
  <r>
    <s v="Ntem"/>
    <s v="NRO_056"/>
    <s v="NORD-OUEST"/>
    <s v="IHS"/>
    <s v="Hybrid-Gen"/>
    <s v="NORD-OUEST"/>
    <s v="Ntem"/>
    <s v="NOKIA"/>
    <n v="6.3233624927506442"/>
    <n v="6.0866526397660339"/>
    <n v="5.0624324689667493"/>
    <n v="4.4505502239523462"/>
    <n v="6.0922785054197028"/>
    <n v="4.2662477754978649"/>
    <n v="1.8971323851655781"/>
    <n v="0.1451256748708003"/>
    <n v="0.842833189356063"/>
    <n v="1.7232673927655726"/>
    <n v="2.9699075835784341"/>
    <n v="17403.285923414747"/>
    <n v="2.0837250783763488"/>
    <n v="1.2398411393904114"/>
    <n v="4.0128926214140215E-3"/>
    <n v="2.054601022164006E-2"/>
    <n v="1.515981656978832E-3"/>
    <n v="6.3760404984690336E-2"/>
    <n v="0.24679368048311612"/>
    <n v="0.1309560846075124"/>
    <n v="0"/>
    <n v="7.9205582807555311E-2"/>
    <x v="1"/>
    <m/>
    <x v="13"/>
    <x v="9"/>
    <s v="no impacts"/>
    <x v="7"/>
    <s v=""/>
    <s v="NRO_056"/>
  </r>
  <r>
    <s v="Elobi-Mokolo-MTN-IHS"/>
    <s v="CTR_470"/>
    <s v="Yaounde"/>
    <s v="IHS"/>
    <s v="Grid-Gen"/>
    <s v="CENTRE"/>
    <s v="Yaounde"/>
    <s v="ZTE"/>
    <n v="4.7498023873322435"/>
    <n v="23.135342561916257"/>
    <n v="9.8779046208547712"/>
    <n v="0"/>
    <n v="2.4754375301412823"/>
    <n v="1.5050487539700874"/>
    <n v="0"/>
    <n v="3.1621593856742895E-2"/>
    <n v="3.19069551098215E-2"/>
    <n v="0"/>
    <n v="1.2324039117320452E-2"/>
    <n v="3.9237172298271117E-2"/>
    <n v="0.58932449284171251"/>
    <n v="0"/>
    <n v="3.923717229827111E-2"/>
    <n v="2.7644371391963656E-3"/>
    <n v="0"/>
    <n v="0"/>
    <n v="1.0491229332278215E-2"/>
    <n v="6.693901282170023E-3"/>
    <n v="0.14435957291728255"/>
    <n v="7.9027232024381763E-2"/>
    <x v="0"/>
    <m/>
    <x v="13"/>
    <x v="9"/>
    <s v="no impacts"/>
    <x v="7"/>
    <s v=""/>
    <s v="CTR_470"/>
  </r>
  <r>
    <s v="Binka-IHS"/>
    <s v="NRO_023"/>
    <s v="NORD-OUEST"/>
    <s v="IHS"/>
    <s v="Gen Only"/>
    <s v="NORD-OUEST"/>
    <s v="Binka"/>
    <s v="NOKIA"/>
    <n v="0.45715389072948154"/>
    <n v="1.2983560267523773"/>
    <n v="0.53557725821926117"/>
    <n v="0.10983520844760779"/>
    <n v="2.2071770947035261"/>
    <n v="3.8408604071254598E-2"/>
    <n v="0.20527206708690351"/>
    <n v="0.74806464792363381"/>
    <n v="0.75962942533663125"/>
    <n v="4.1062246274719394"/>
    <n v="2.6468326035782903"/>
    <n v="17797.556468140843"/>
    <n v="0.52606261177082436"/>
    <n v="1.2354358750460144"/>
    <n v="0.11594584414139084"/>
    <n v="3.6009023122822337E-2"/>
    <n v="5.6180496699797331E-3"/>
    <n v="0.10934686516395412"/>
    <n v="0.20183126905906662"/>
    <n v="0.13706559768250715"/>
    <n v="0"/>
    <n v="7.4835988619793056E-2"/>
    <x v="1"/>
    <m/>
    <x v="13"/>
    <x v="9"/>
    <s v="no impacts"/>
    <x v="7"/>
    <s v=""/>
    <s v="NRO_023"/>
  </r>
  <r>
    <s v="Tchatibali"/>
    <s v="EXN_017"/>
    <s v="EXTREME-NORD"/>
    <s v="IHS"/>
    <s v="Grid-Gen"/>
    <s v="EXTREME-NORD"/>
    <s v="Tchatibali"/>
    <s v="NOKIA"/>
    <n v="3.1834446772725675"/>
    <n v="0.42885136983768279"/>
    <n v="0.62571179711931391"/>
    <n v="0.45160632715629673"/>
    <n v="2.0045431631000907"/>
    <n v="7.4205199643374992E-2"/>
    <n v="3.7751336816854257"/>
    <n v="3.0237296305547177"/>
    <n v="2.8984484016576544"/>
    <n v="0"/>
    <n v="0.2309233139829874"/>
    <n v="346195.13691518776"/>
    <n v="3.8871857090686679"/>
    <n v="5.582124336199441"/>
    <n v="5.430561544826884"/>
    <n v="0.45840116542159154"/>
    <n v="1.1628306987240451"/>
    <n v="1.1574097019487057"/>
    <n v="7.8434428817508561E-2"/>
    <n v="9.1913646204941107E-2"/>
    <n v="4.0835188358975184E-2"/>
    <n v="6.3351983858804792E-2"/>
    <x v="1"/>
    <m/>
    <x v="13"/>
    <x v="9"/>
    <s v="no impacts"/>
    <x v="7"/>
    <s v=""/>
    <s v="EXN_017"/>
  </r>
  <r>
    <s v="Koba-MTN"/>
    <s v="ADM_064"/>
    <s v="ADAMAOUA"/>
    <s v="IHS"/>
    <s v="Hybrid-Gen"/>
    <s v="ADAMAOUA"/>
    <s v="Koba"/>
    <s v="NOKIA"/>
    <n v="0.18367498584865552"/>
    <n v="4.9943999844246816E-3"/>
    <n v="1.9620857081666435E-3"/>
    <n v="0.15136395349284346"/>
    <n v="0.14667830330252743"/>
    <n v="0"/>
    <n v="2.8346278787682734E-2"/>
    <n v="5.711452903081455E-2"/>
    <n v="1.1950885677016007E-2"/>
    <n v="0.14228919407220406"/>
    <n v="6.7626223056955023E-2"/>
    <n v="11603.746344094307"/>
    <n v="9.8109963725485526E-4"/>
    <n v="7.5987188884182036E-3"/>
    <n v="3.4783667458138214E-3"/>
    <n v="0.12173662680811152"/>
    <n v="0.32455622694334413"/>
    <n v="0.11449595663989919"/>
    <n v="0.18084881039451017"/>
    <n v="0.10971830322434634"/>
    <n v="0"/>
    <n v="6.2658893288720777E-2"/>
    <x v="0"/>
    <m/>
    <x v="13"/>
    <x v="9"/>
    <s v="no impacts"/>
    <x v="7"/>
    <s v=""/>
    <s v="ADM_064"/>
  </r>
  <r>
    <s v="Nyazoro-MTN-IHS"/>
    <s v="CTR_169"/>
    <s v="CENTRE"/>
    <s v="IHS"/>
    <s v="Solar-Gen"/>
    <s v="CENTRE"/>
    <s v="Nyazoro"/>
    <s v="NOKIA"/>
    <n v="0.18662716608802224"/>
    <n v="5.3511428404549172E-3"/>
    <n v="1.7837142801515253E-3"/>
    <n v="0.15281888021786791"/>
    <n v="0.15496549659894135"/>
    <n v="0"/>
    <n v="3.2438264593580061E-2"/>
    <n v="6.9161184258265923E-2"/>
    <n v="0.14437076467772586"/>
    <n v="0.14249056091969994"/>
    <n v="6.4079173917154314E-2"/>
    <n v="11604.603143539563"/>
    <n v="7.1352700891280868E-4"/>
    <n v="7.6879097645323902E-3"/>
    <n v="3.7637589679462282E-3"/>
    <n v="0.12152265232188404"/>
    <n v="0.32444924744249404"/>
    <n v="0.11633315552091626"/>
    <n v="0.17935006334704187"/>
    <n v="0.10865565621975247"/>
    <n v="0"/>
    <n v="6.2088129492881797E-2"/>
    <x v="0"/>
    <m/>
    <x v="13"/>
    <x v="9"/>
    <s v="no impacts"/>
    <x v="7"/>
    <s v=""/>
    <s v="CTR_169"/>
  </r>
  <r>
    <s v="Mbidou-IHS"/>
    <s v="ADM_079"/>
    <s v="ADAMAOUA"/>
    <s v="IHS"/>
    <s v="Grid-Gen"/>
    <s v="ADAMAOUA"/>
    <s v="Mbidou"/>
    <s v="NOKIA"/>
    <n v="0"/>
    <n v="0"/>
    <n v="2.5022784293142787E-2"/>
    <n v="0"/>
    <n v="0"/>
    <n v="0"/>
    <n v="0"/>
    <n v="6.6616802048432469E-2"/>
    <n v="5.2241216224856175E-2"/>
    <n v="0"/>
    <n v="0"/>
    <n v="124915.38719955027"/>
    <n v="0"/>
    <n v="0"/>
    <n v="0"/>
    <n v="0.54084473939101496"/>
    <n v="2.6300676126995235"/>
    <n v="0"/>
    <n v="0.24054890111866481"/>
    <n v="0"/>
    <n v="5.1996465019617057E-2"/>
    <n v="6.1465922426389513E-2"/>
    <x v="0"/>
    <m/>
    <x v="13"/>
    <x v="9"/>
    <s v="no impacts"/>
    <x v="7"/>
    <s v=""/>
    <s v="ADM_079"/>
  </r>
  <r>
    <s v="Bfsam-Toungan-Lycee"/>
    <s v="OST_268"/>
    <s v="Bafoussam"/>
    <s v="CAMUSAT"/>
    <s v="Good Grid + GE"/>
    <s v="OUEST"/>
    <s v="Bafoussam"/>
    <s v="Huawei"/>
    <n v="0"/>
    <n v="0"/>
    <n v="0"/>
    <n v="0"/>
    <n v="0"/>
    <n v="0"/>
    <n v="0"/>
    <n v="0"/>
    <n v="0.51935748060256892"/>
    <n v="0.11138006409213744"/>
    <n v="0.54691267660294551"/>
    <n v="5.8053179923123671E-2"/>
    <n v="0"/>
    <n v="0"/>
    <n v="5.8053179923123671E-2"/>
    <n v="0.21999569104507849"/>
    <n v="2.8892826874181363E-2"/>
    <n v="0.21839053399651284"/>
    <n v="0.10865916094145295"/>
    <n v="0.13504680205772651"/>
    <n v="0"/>
    <n v="6.0853287218954832E-2"/>
    <x v="0"/>
    <m/>
    <x v="13"/>
    <x v="9"/>
    <s v="no impacts"/>
    <x v="7"/>
    <s v=""/>
    <s v="OST_268"/>
  </r>
  <r>
    <s v="Ntumbaw"/>
    <s v="NRO_245"/>
    <s v="NORD-OUEST"/>
    <s v="IHS"/>
    <s v="Gen Only"/>
    <s v="NORD-OUEST"/>
    <s v="Ntumbaw"/>
    <s v="NOKIA"/>
    <n v="6.6795709534364009"/>
    <n v="7.1878665225366891"/>
    <n v="5.2309676455574046"/>
    <n v="3.5568309949429735"/>
    <n v="5.3269582284953012"/>
    <n v="5.3891041774348967"/>
    <n v="4.9280140027906585"/>
    <n v="1.8570496989804355"/>
    <n v="3.5374537681606575"/>
    <n v="4.2923969137891502"/>
    <n v="6.3637525031808782"/>
    <n v="17403.285923414747"/>
    <n v="0.29014017048756729"/>
    <n v="1.2981261753316611"/>
    <n v="6.0639266279144729E-3"/>
    <n v="1.9618586149135714E-3"/>
    <n v="0"/>
    <n v="6.452731335233837E-2"/>
    <n v="0.19321347353612378"/>
    <n v="9.8549102209709888E-2"/>
    <n v="0"/>
    <n v="6.0674936435780855E-2"/>
    <x v="1"/>
    <m/>
    <x v="13"/>
    <x v="9"/>
    <s v="no impacts"/>
    <x v="7"/>
    <s v=""/>
    <s v="NRO_245"/>
  </r>
  <r>
    <s v="Blangoua"/>
    <s v="EXN_041"/>
    <s v="EXTREME-NORD"/>
    <s v="IHS"/>
    <s v="Solar-Gen"/>
    <s v="EXTREME-NORD"/>
    <s v="Blangoua"/>
    <s v="NOKIA"/>
    <n v="2.8781444999645496"/>
    <n v="6.3318192273994402E-3"/>
    <n v="0.156058957390524"/>
    <n v="3.8347637574391719E-3"/>
    <n v="1.4982332819761775E-2"/>
    <n v="0.17108717195972264"/>
    <n v="0.20728013653764962"/>
    <n v="0.10301278108390156"/>
    <n v="3.792862560281364E-2"/>
    <n v="4.7979137244237365E-2"/>
    <n v="0.68210595860229317"/>
    <n v="17402.278788812699"/>
    <n v="0"/>
    <n v="0.24627156105439338"/>
    <n v="2.7647571342348473E-3"/>
    <n v="9.7737725843695025E-3"/>
    <n v="3.2282745856006073E-2"/>
    <n v="6.9218976293045575E-2"/>
    <n v="0"/>
    <n v="0.17745177937832543"/>
    <n v="0"/>
    <n v="5.9572609069053047E-2"/>
    <x v="1"/>
    <m/>
    <x v="13"/>
    <x v="9"/>
    <s v="no impacts"/>
    <x v="7"/>
    <s v=""/>
    <s v="EXN_041"/>
  </r>
  <r>
    <s v="Doualayel-MTN"/>
    <s v="ADM_067"/>
    <s v="ADAMAOUA"/>
    <s v="IHS"/>
    <s v="Hybrid-Gen"/>
    <s v="ADAMAOUA"/>
    <s v="Doualayel"/>
    <s v="NOKIA"/>
    <n v="0.19108446338251586"/>
    <n v="5.5295142684700354E-3"/>
    <n v="1.7837142801515253E-3"/>
    <n v="0.15073072570822976"/>
    <n v="0.15548359313174528"/>
    <n v="0"/>
    <n v="8.775591105426675E-2"/>
    <n v="0.19530140531421714"/>
    <n v="1.3645414243159975E-2"/>
    <n v="0.14405685676686619"/>
    <n v="6.799026967685208E-2"/>
    <n v="11603.032344556592"/>
    <n v="7.1352700891280868E-4"/>
    <n v="8.0267917370899482E-3"/>
    <n v="2.9432369736562512E-3"/>
    <n v="0.12227177206479596"/>
    <n v="0.33019231299049356"/>
    <n v="0.11674356362106866"/>
    <n v="0.15499542382568174"/>
    <n v="0.11078095022894022"/>
    <n v="0"/>
    <n v="5.9323774933050064E-2"/>
    <x v="0"/>
    <m/>
    <x v="13"/>
    <x v="9"/>
    <s v="no impacts"/>
    <x v="7"/>
    <s v=""/>
    <s v="ADM_067"/>
  </r>
  <r>
    <s v="Bamenda-Old-Town-IHS"/>
    <s v="NRO_119"/>
    <s v="NORD-OUEST"/>
    <s v="IHS"/>
    <s v="Grid-Gen"/>
    <s v="NORD-OUEST"/>
    <s v="Bamenda"/>
    <s v="Huawei"/>
    <n v="10.119445086507262"/>
    <n v="6.9304439079652873"/>
    <n v="1.4446413437090685E-2"/>
    <n v="0"/>
    <n v="8.6599114524031719"/>
    <n v="0"/>
    <n v="0"/>
    <n v="1.3615477138283212"/>
    <n v="17.79812403512226"/>
    <n v="1.0189001891945106"/>
    <n v="1.3658102975461786"/>
    <n v="0"/>
    <n v="0"/>
    <n v="0"/>
    <n v="0"/>
    <n v="0"/>
    <n v="0"/>
    <n v="3.0791014259501819"/>
    <n v="4.8084801106275152E-2"/>
    <n v="9.5999044578407466E-2"/>
    <n v="3.5739339895418137E-2"/>
    <n v="5.7732148513410547E-2"/>
    <x v="0"/>
    <m/>
    <x v="13"/>
    <x v="9"/>
    <s v="no impacts"/>
    <x v="7"/>
    <s v=""/>
    <s v="NRO_119"/>
  </r>
  <r>
    <s v="Indoor-Agence-Garoua"/>
    <s v="NRD_188"/>
    <s v="Garoua"/>
    <m/>
    <m/>
    <s v="NORD"/>
    <s v="Garoua"/>
    <s v="Huawei"/>
    <n v="0.15871436194650618"/>
    <n v="4.6585224565038108E-2"/>
    <n v="0.11389481013489028"/>
    <n v="4.0610473328710484E-2"/>
    <n v="2.0314154203513936E-2"/>
    <n v="3.6098198514409319E-2"/>
    <n v="1.9351059974374557E-2"/>
    <n v="3.0212622669668669E-2"/>
    <n v="2.7804887096820222E-2"/>
    <n v="2.6395915909745944E-2"/>
    <n v="2.6823957789363445E-2"/>
    <n v="4.0182431449092976E-2"/>
    <n v="2.750169076542449E-2"/>
    <n v="3.9593873864618913E-2"/>
    <n v="4.0182431449092976E-2"/>
    <n v="2.4969109644354271E-2"/>
    <n v="6.5989789774364861E-3"/>
    <n v="2.5843028481906668E-2"/>
    <n v="0"/>
    <n v="0.15709417532836242"/>
    <n v="9.2340878198688015E-3"/>
    <n v="5.7553797730236597E-2"/>
    <x v="0"/>
    <m/>
    <x v="13"/>
    <x v="9"/>
    <s v="no impacts"/>
    <x v="7"/>
    <s v="(05/03/2026 cell huawei): 27/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s v="NRD_188"/>
  </r>
  <r>
    <s v="Mokola-MTN"/>
    <s v="EXN_142"/>
    <s v="EXTREME-NORD"/>
    <s v="IHS"/>
    <s v="Grid-Gen"/>
    <s v="EXTREME-NORD"/>
    <s v="Mokola"/>
    <s v="NOKIA"/>
    <n v="0.29148544407314159"/>
    <n v="0.91131625650335035"/>
    <n v="0.19339086689202542"/>
    <n v="0.20392879451527351"/>
    <n v="0"/>
    <n v="0"/>
    <n v="0.18615463029031387"/>
    <n v="1.0623405585258097"/>
    <n v="0.45544492667444564"/>
    <n v="2.1806151447311417"/>
    <n v="5.2828354572275655"/>
    <n v="54850.32653288931"/>
    <n v="1.4313898639656926"/>
    <n v="3.8924825071937534"/>
    <n v="0.61712550903080687"/>
    <n v="0.63028547567503013"/>
    <n v="0.45353663946261968"/>
    <n v="1.2496614479147046"/>
    <n v="0.26215583771966633"/>
    <n v="5.2066689757711934E-2"/>
    <n v="0"/>
    <n v="5.4915217677936057E-2"/>
    <x v="1"/>
    <m/>
    <x v="13"/>
    <x v="9"/>
    <s v="no impacts"/>
    <x v="7"/>
    <s v=""/>
    <s v="EXN_142"/>
  </r>
  <r>
    <s v="Lokomo-MTN"/>
    <s v="EST_042"/>
    <s v="CENTRE"/>
    <s v="IHS"/>
    <s v="Grid-Gen"/>
    <s v="EST"/>
    <s v="Lokomo"/>
    <s v="NOKIA"/>
    <n v="0"/>
    <n v="1.4232392497281934E-2"/>
    <n v="9.3277459599980586E-3"/>
    <n v="6.2422774110885678E-4"/>
    <n v="4.8154711456968946E-3"/>
    <n v="9.3634161166328504E-3"/>
    <n v="7.8295993813368037E-3"/>
    <n v="4.8511413023316872E-3"/>
    <n v="7.401557501719302E-3"/>
    <n v="5.0473271638230418E-3"/>
    <n v="5.1026159066069693E-2"/>
    <n v="0"/>
    <n v="4.7976360673794996E-3"/>
    <n v="5.1721727120448129E-3"/>
    <n v="0"/>
    <n v="2.2347353131697074E-2"/>
    <n v="4.9938219288708533E-3"/>
    <n v="0.12939349319270732"/>
    <n v="0.38380413973917804"/>
    <n v="0"/>
    <n v="0"/>
    <n v="5.4807195669357628E-2"/>
    <x v="0"/>
    <m/>
    <x v="13"/>
    <x v="9"/>
    <s v="no impacts"/>
    <x v="7"/>
    <s v=""/>
    <s v="EST_042"/>
  </r>
  <r>
    <s v="Yingui-IHS"/>
    <s v="LIT_180"/>
    <s v="LITTORAL"/>
    <s v="IHS"/>
    <s v="Solar-Gen"/>
    <s v="LITTORAL"/>
    <s v="Yingui"/>
    <s v="NOKIA"/>
    <n v="0"/>
    <n v="4.0253771762362556E-2"/>
    <n v="5.9212460013754412E-3"/>
    <n v="0"/>
    <n v="0.13806134125496172"/>
    <n v="1.0076819249328689E-2"/>
    <n v="8.2719093236082217E-2"/>
    <n v="7.5335370812680325E-2"/>
    <n v="6.7951648389278406E-3"/>
    <n v="0.12825204818039396"/>
    <n v="4.203727959410216E-2"/>
    <n v="47.837969026889589"/>
    <n v="7.2321242577040395E-2"/>
    <n v="4.0128926214140796E-3"/>
    <n v="5.9747512363276288E-3"/>
    <n v="1.781724323907851E-2"/>
    <n v="1.5659198762673607E-2"/>
    <n v="0.13436948004326077"/>
    <n v="0.37356270158147786"/>
    <n v="0"/>
    <n v="0"/>
    <n v="5.3344719247331154E-2"/>
    <x v="0"/>
    <m/>
    <x v="13"/>
    <x v="9"/>
    <s v="no impacts"/>
    <x v="7"/>
    <s v=""/>
    <s v="LIT_180"/>
  </r>
  <r>
    <s v="Kouba-MTN-IHS"/>
    <s v="EST_094"/>
    <s v="CENTRE"/>
    <s v="IHS"/>
    <s v="Hybrid-Gen"/>
    <s v="EST"/>
    <s v="Kouba"/>
    <s v="NOKIA"/>
    <n v="2.6752617476098045E-4"/>
    <n v="0"/>
    <n v="0"/>
    <n v="0"/>
    <n v="0"/>
    <n v="0"/>
    <n v="0"/>
    <n v="0"/>
    <n v="0"/>
    <n v="0"/>
    <n v="0"/>
    <n v="288655.58249479928"/>
    <n v="0"/>
    <n v="1.0084754508667519"/>
    <n v="0.27308521885465337"/>
    <n v="0"/>
    <n v="0"/>
    <n v="0"/>
    <n v="8.0432758214132982E-2"/>
    <n v="4.4626008547793528E-2"/>
    <n v="5.089008398505547E-2"/>
    <n v="5.3005852759301142E-2"/>
    <x v="0"/>
    <m/>
    <x v="13"/>
    <x v="9"/>
    <s v="no impacts"/>
    <x v="7"/>
    <s v=""/>
    <s v="EST_094"/>
  </r>
  <r>
    <s v="Ngd-ZI"/>
    <s v="ADM_033"/>
    <s v="Ngaoundere"/>
    <s v="IHS"/>
    <s v="Grid-Gen"/>
    <s v="ADAMAOUA"/>
    <s v="Ngaoundere"/>
    <s v="Huawei"/>
    <n v="0"/>
    <n v="2.3915769918928866"/>
    <n v="27.108445123604223"/>
    <n v="5.2524305644730949E-2"/>
    <n v="7.3123821101323219E-2"/>
    <n v="0.15473713948172688"/>
    <n v="5.4593174729548874E-2"/>
    <n v="5.8855758447406481E-2"/>
    <n v="0"/>
    <n v="4.8600588414903848E-2"/>
    <n v="0.54004617145074807"/>
    <n v="4.4608027782771602"/>
    <n v="5.5199567392340332E-2"/>
    <n v="0.95513978420982037"/>
    <n v="4.4608027782771593"/>
    <n v="0.24594572999688952"/>
    <n v="1.4416093803951111"/>
    <n v="7.3748048842432079E-2"/>
    <n v="6.1823315708068052E-2"/>
    <n v="7.8892407968420092E-2"/>
    <n v="3.3858322006185611E-2"/>
    <n v="5.2970182602665852E-2"/>
    <x v="0"/>
    <m/>
    <x v="13"/>
    <x v="9"/>
    <s v="no impacts"/>
    <x v="7"/>
    <s v=""/>
    <s v="ADM_033"/>
  </r>
  <r>
    <s v="Chamber-Wangai"/>
    <s v="NRD_055"/>
    <s v="NORD"/>
    <s v="IHS"/>
    <s v="Solar-Gen"/>
    <s v="NORD"/>
    <s v="Chamber-Wangai"/>
    <s v="NOKIA"/>
    <n v="0"/>
    <n v="1.1595408128515667"/>
    <n v="6.0599407876271768E-3"/>
    <n v="0.44443172883544313"/>
    <n v="1.7314116536077649E-3"/>
    <n v="3.0119348557551737E-3"/>
    <n v="1.1127926982041573E-2"/>
    <n v="1.15427443573851E-3"/>
    <n v="9.5588351709595333E-4"/>
    <n v="7.3945706039498275E-4"/>
    <n v="2.6367956641401586E-2"/>
    <n v="0"/>
    <n v="1.0640967454464388E-3"/>
    <n v="1.9440235365961538E-3"/>
    <n v="0"/>
    <n v="7.8295993813368037E-3"/>
    <n v="2.4969109644354271E-3"/>
    <n v="0.16641911577962121"/>
    <n v="0.36506980164582409"/>
    <n v="0"/>
    <n v="0"/>
    <n v="5.2131933921748239E-2"/>
    <x v="0"/>
    <m/>
    <x v="13"/>
    <x v="9"/>
    <s v="no impacts"/>
    <x v="7"/>
    <s v=""/>
    <s v="NRD_055"/>
  </r>
  <r>
    <s v="Mayo-Baleo-IHS"/>
    <s v="ADM_075"/>
    <s v="ADAMAOUA"/>
    <s v="IHS"/>
    <s v="Hybrid-Gen"/>
    <s v="ADAMAOUA"/>
    <s v="Mayo-Baleo"/>
    <s v="NOKIA"/>
    <n v="0"/>
    <n v="4.1199030913184548E-3"/>
    <n v="4.8333062240142905E-3"/>
    <n v="1.9618586149135501E-4"/>
    <n v="2.1758795547223006E-3"/>
    <n v="1.1004243321833274E-2"/>
    <n v="8.7391883755239957E-3"/>
    <n v="6.9735156221017993E-3"/>
    <n v="2.0688690848179249E-3"/>
    <n v="0.48918052808953488"/>
    <n v="3.5902012652917967E-2"/>
    <n v="155.79469912936281"/>
    <n v="2.0510340065005295E-3"/>
    <n v="2.4077355728484473E-3"/>
    <n v="1.9458070444278934E-2"/>
    <n v="1.6550952678543403E-2"/>
    <n v="1.1991949959050661"/>
    <n v="0.13058844343997286"/>
    <n v="0.35957439580510692"/>
    <n v="0"/>
    <n v="0"/>
    <n v="5.134719047578281E-2"/>
    <x v="0"/>
    <m/>
    <x v="13"/>
    <x v="9"/>
    <s v="no impacts"/>
    <x v="7"/>
    <s v=""/>
    <s v="ADM_075"/>
  </r>
  <r>
    <s v="Nitoukou-IHS"/>
    <s v="CTR_177"/>
    <s v="CENTRE"/>
    <s v="IHS"/>
    <s v="Grid-Gen"/>
    <s v="CENTRE"/>
    <m/>
    <s v="NOKIA"/>
    <n v="3.0028888666653181E-2"/>
    <n v="0.71317429525109188"/>
    <n v="3.1391104528937732"/>
    <n v="7.2490029678977899E-2"/>
    <n v="0.22375489310628435"/>
    <n v="1.7835078317411958E-5"/>
    <n v="5.3505234952120087E-5"/>
    <n v="0.15326658433751628"/>
    <n v="4.0678448915496022"/>
    <n v="8.9175391587117684E-5"/>
    <n v="1.0701046990435595E-4"/>
    <n v="346717.22505200707"/>
    <n v="4.0182957206159458E-5"/>
    <n v="0.78388736220618549"/>
    <n v="5.7859490972596754"/>
    <n v="6.087112229727204E-2"/>
    <n v="3.5670156634708122E-5"/>
    <n v="1.7835078317411958E-5"/>
    <n v="2.9850045362077304E-2"/>
    <n v="2.0453587251071846E-2"/>
    <n v="7.459090938938466E-2"/>
    <n v="5.0027394680295517E-2"/>
    <x v="0"/>
    <m/>
    <x v="13"/>
    <x v="9"/>
    <s v="no impacts"/>
    <x v="7"/>
    <s v=""/>
    <s v="CTR_177"/>
  </r>
  <r>
    <s v="Touloum-IHS"/>
    <s v="EXN_125"/>
    <s v="EXTREME-NORD"/>
    <s v="IHS"/>
    <s v="Grid-Gen"/>
    <s v="EXTREME-NORD"/>
    <s v="Touloum"/>
    <s v="NOKIA"/>
    <n v="4.6876895332991761"/>
    <n v="1.8823301070117275"/>
    <n v="1.362283766148592"/>
    <n v="0.30649760972556783"/>
    <n v="2.3236044235416293"/>
    <n v="7.7729756139394382E-2"/>
    <n v="8.8744708454262859"/>
    <n v="3.7355210727714008"/>
    <n v="3.7353992506790616"/>
    <n v="8.9425082683423099E-2"/>
    <n v="0.2283569324336959"/>
    <n v="349872.33894310752"/>
    <n v="2.3851016535055876"/>
    <n v="3.9357413250195168"/>
    <n v="4.9913417229006471"/>
    <n v="0.27593266393779775"/>
    <n v="1.1990304237236893"/>
    <n v="1.0100442362261528"/>
    <n v="8.0557653801422019E-2"/>
    <n v="0.10811807516014725"/>
    <n v="4.5324683552916412E-4"/>
    <n v="4.8036473420521211E-2"/>
    <x v="1"/>
    <m/>
    <x v="13"/>
    <x v="9"/>
    <s v="no impacts"/>
    <x v="7"/>
    <s v=""/>
    <s v="EXN_125"/>
  </r>
  <r>
    <s v="Ngaoui"/>
    <s v="ADM_037"/>
    <s v="ADAMAOUA"/>
    <s v="IHS"/>
    <s v="Solar-Gen"/>
    <s v="ADAMAOUA"/>
    <s v="Ngaoui"/>
    <s v="NOKIA"/>
    <n v="0"/>
    <n v="0.42960770388030967"/>
    <n v="2.9751328288835426"/>
    <n v="17.013420618533651"/>
    <n v="18.541853379151117"/>
    <n v="15.75850530080182"/>
    <n v="3.9595645095496625E-3"/>
    <n v="2.9451348243667024"/>
    <n v="0"/>
    <n v="0"/>
    <n v="0"/>
    <n v="322540.23507118336"/>
    <n v="0"/>
    <n v="0"/>
    <n v="0"/>
    <n v="2.764917159536535E-3"/>
    <n v="0"/>
    <n v="0"/>
    <n v="2.7851715965452883E-2"/>
    <n v="0.10360808294793054"/>
    <n v="1.4774540511790423E-2"/>
    <n v="4.6464404760851806E-2"/>
    <x v="0"/>
    <m/>
    <x v="13"/>
    <x v="9"/>
    <s v="no impacts"/>
    <x v="7"/>
    <s v=""/>
    <s v="ADM_037"/>
  </r>
  <r>
    <s v="Zhoa"/>
    <s v="NRO_030"/>
    <s v="NORD-OUEST"/>
    <s v="IHS"/>
    <s v="Hybrid-Gen"/>
    <s v="NORD-OUEST"/>
    <s v="Fungom"/>
    <s v="NOKIA"/>
    <n v="4.6736211192291091"/>
    <n v="4.6395608041729481"/>
    <n v="4.5315841942190955"/>
    <n v="3.6933513865990388"/>
    <n v="2.8777143289767562"/>
    <n v="4.1231544062443621"/>
    <n v="4.6613138194732686"/>
    <n v="4.7291414046911786"/>
    <n v="2.2588251947126885"/>
    <n v="2.963103207322475"/>
    <n v="4.9693103033873021"/>
    <n v="46122.203729100853"/>
    <n v="2.8080250624667422"/>
    <n v="5.5825221939714567"/>
    <n v="3.6000640636013164"/>
    <n v="1.2970560706326177"/>
    <n v="3.9381636432641907"/>
    <n v="0.22729023807689339"/>
    <n v="0.31386261085732325"/>
    <n v="0"/>
    <n v="0"/>
    <n v="4.4819551811615913E-2"/>
    <x v="1"/>
    <m/>
    <x v="13"/>
    <x v="9"/>
    <s v="no impacts"/>
    <x v="7"/>
    <s v=""/>
    <s v="NRO_030"/>
  </r>
  <r>
    <s v="Biteng-Maetur"/>
    <s v="CTR_395"/>
    <s v="Yaounde"/>
    <s v="IHS"/>
    <s v="Grid-Gen"/>
    <s v="CENTRE"/>
    <s v="Yaounde"/>
    <s v="ZTE"/>
    <n v="9.9234375757991669E-2"/>
    <n v="1.5479777874800595"/>
    <n v="0"/>
    <n v="0"/>
    <n v="4.2697177491845789E-2"/>
    <n v="0"/>
    <n v="0"/>
    <n v="0.6817280336041408"/>
    <n v="0"/>
    <n v="0"/>
    <n v="0.70220270351251146"/>
    <n v="0"/>
    <n v="0.33986525241629534"/>
    <n v="4.1299085702545142"/>
    <n v="0"/>
    <n v="0"/>
    <n v="0"/>
    <n v="0"/>
    <n v="0"/>
    <n v="0"/>
    <n v="7.8387145493108962E-2"/>
    <n v="4.0877999503471658E-2"/>
    <x v="0"/>
    <m/>
    <x v="13"/>
    <x v="9"/>
    <s v="no impacts"/>
    <x v="7"/>
    <s v=""/>
    <s v="CTR_395"/>
  </r>
  <r>
    <s v="Dagobert"/>
    <s v="CTR_255"/>
    <s v="Yaounde"/>
    <s v="IHS"/>
    <s v="Grid-Gen"/>
    <s v="CENTRE"/>
    <s v="Yaounde"/>
    <s v="ZTE"/>
    <n v="2.7883896493766271"/>
    <n v="0"/>
    <n v="0"/>
    <n v="0"/>
    <n v="0"/>
    <n v="0"/>
    <n v="0"/>
    <n v="0"/>
    <n v="0"/>
    <n v="0"/>
    <n v="0"/>
    <n v="0"/>
    <n v="0"/>
    <n v="0"/>
    <n v="0"/>
    <n v="0"/>
    <n v="0"/>
    <n v="55.356088039653791"/>
    <n v="0"/>
    <n v="0"/>
    <n v="7.6506127603876567E-2"/>
    <n v="3.9897070196014961E-2"/>
    <x v="0"/>
    <m/>
    <x v="13"/>
    <x v="9"/>
    <s v="no impacts"/>
    <x v="7"/>
    <s v=""/>
    <s v="CTR_255"/>
  </r>
  <r>
    <s v="Bambui-II"/>
    <s v="NRO_140"/>
    <s v="NORD-OUEST"/>
    <s v="CAMUSAT"/>
    <m/>
    <s v="NORD-OUEST"/>
    <s v="Tubah"/>
    <s v="NOKIA"/>
    <n v="0"/>
    <n v="0"/>
    <n v="0"/>
    <n v="0"/>
    <n v="4.8618452219296753"/>
    <n v="2.8317236446490459"/>
    <n v="0.23896842510181915"/>
    <n v="0"/>
    <n v="1.1171276498347338"/>
    <n v="0"/>
    <n v="0.76566631325404133"/>
    <n v="17403.285923414747"/>
    <n v="3.4778402718922325E-3"/>
    <n v="0"/>
    <n v="4.6371203625230331E-3"/>
    <n v="0"/>
    <n v="0"/>
    <n v="2.6041889605145632"/>
    <n v="0.12089892849577752"/>
    <n v="6.5079595798864867E-2"/>
    <n v="0"/>
    <n v="3.9112326750049158E-2"/>
    <x v="1"/>
    <m/>
    <x v="13"/>
    <x v="9"/>
    <s v="no impacts"/>
    <x v="7"/>
    <s v=""/>
    <s v="NRO_140"/>
  </r>
  <r>
    <s v="Nkapa"/>
    <s v="LIT_051"/>
    <s v="LITTORAL"/>
    <s v="IHS"/>
    <s v="Grid-Gen"/>
    <s v="LITTORAL"/>
    <s v="Nkapa"/>
    <s v="ZTE"/>
    <n v="0"/>
    <n v="0"/>
    <n v="0"/>
    <n v="0"/>
    <n v="3.2103140971312638E-4"/>
    <n v="0"/>
    <n v="0"/>
    <n v="0"/>
    <n v="0"/>
    <n v="0"/>
    <n v="0"/>
    <n v="0"/>
    <n v="0"/>
    <n v="0"/>
    <n v="0"/>
    <n v="0"/>
    <n v="0"/>
    <n v="0"/>
    <n v="0"/>
    <n v="6.7364022426906839E-2"/>
    <n v="2.7291859556501125E-2"/>
    <n v="3.6847271803739944E-2"/>
    <x v="0"/>
    <m/>
    <x v="13"/>
    <x v="9"/>
    <s v="no impacts"/>
    <x v="7"/>
    <s v=""/>
    <s v="LIT_051"/>
  </r>
  <r>
    <s v="Douroum-IHS"/>
    <s v="NRD_122"/>
    <s v="NORD"/>
    <s v="IHS"/>
    <s v="Grid-Gen"/>
    <s v="NORD"/>
    <s v="Douroum"/>
    <s v="NOKIA"/>
    <n v="0"/>
    <n v="0"/>
    <n v="0"/>
    <n v="0"/>
    <n v="0"/>
    <n v="1.0701666299831919E-3"/>
    <n v="0"/>
    <n v="0"/>
    <n v="0"/>
    <n v="1.997322350721719"/>
    <n v="0"/>
    <n v="17402.278788812699"/>
    <n v="0.14376696406804423"/>
    <n v="0"/>
    <n v="0"/>
    <n v="0"/>
    <n v="0"/>
    <n v="0"/>
    <n v="0"/>
    <n v="0.10652419690225831"/>
    <n v="0"/>
    <n v="3.5761401551931575E-2"/>
    <x v="0"/>
    <m/>
    <x v="13"/>
    <x v="9"/>
    <s v="no impacts"/>
    <x v="7"/>
    <s v=""/>
    <s v="NRD_122"/>
  </r>
  <r>
    <s v="Yarbang-Gaziya-IHS"/>
    <s v="ADM_142"/>
    <s v="ADAMAOUA"/>
    <s v="IHS"/>
    <s v="Hybrid-Gen"/>
    <s v="ADAMAOUA"/>
    <s v="Yarban Gaziya"/>
    <s v="NOKIA"/>
    <n v="0"/>
    <n v="0.21895589338428956"/>
    <n v="11.116514952242214"/>
    <n v="12.361235586100744"/>
    <n v="12.361235586100744"/>
    <n v="18.38198133574879"/>
    <n v="2.2829932428585797E-3"/>
    <n v="1.967288525894743"/>
    <n v="5.3511428404535489E-4"/>
    <n v="0"/>
    <n v="0"/>
    <n v="212589.38546626602"/>
    <n v="0"/>
    <n v="0"/>
    <n v="0"/>
    <n v="0"/>
    <n v="0"/>
    <n v="0"/>
    <n v="1.973350279166617E-2"/>
    <n v="7.5447937326185655E-2"/>
    <n v="1.2175315792123026E-2"/>
    <n v="3.4495973033294998E-2"/>
    <x v="0"/>
    <m/>
    <x v="13"/>
    <x v="9"/>
    <s v="no impacts"/>
    <x v="7"/>
    <s v=""/>
    <s v="ADM_142"/>
  </r>
  <r>
    <s v="Ako"/>
    <s v="NRO_231"/>
    <s v="NORD-OUEST"/>
    <s v="IHS"/>
    <s v="Grid-Gen"/>
    <s v="NORD-OUEST"/>
    <s v="Ako"/>
    <s v="NOKIA"/>
    <n v="0"/>
    <n v="2.5249753281779905E-3"/>
    <n v="3.1381836221640734E-3"/>
    <n v="5.5910167981084065E-4"/>
    <n v="1.9658736483671494E-3"/>
    <n v="3.5223405828082963E-2"/>
    <n v="2.8478114594236045E-2"/>
    <n v="0.75136051551353622"/>
    <n v="3.2644323885729727E-3"/>
    <n v="0.14682731533355012"/>
    <n v="1.048351720721443"/>
    <n v="0"/>
    <n v="7.2502862994825151E-3"/>
    <n v="9.5417668998068125E-3"/>
    <n v="0"/>
    <n v="9.6844475263459795E-3"/>
    <n v="1.7835078317395908E-3"/>
    <n v="0.240648711736623"/>
    <n v="0.24042400553137577"/>
    <n v="0"/>
    <n v="0"/>
    <n v="3.4332525760987116E-2"/>
    <x v="1"/>
    <m/>
    <x v="13"/>
    <x v="9"/>
    <s v="no impacts"/>
    <x v="7"/>
    <s v=""/>
    <s v="NRO_231"/>
  </r>
  <r>
    <s v="Goulfey"/>
    <s v="EXN_021"/>
    <s v="EXTREME-NORD"/>
    <s v="IHS"/>
    <s v="Solar-Gen"/>
    <s v="EXTREME-NORD"/>
    <s v="Goulfey"/>
    <s v="NOKIA"/>
    <n v="3.7455832049404871E-3"/>
    <n v="0.68967821107523897"/>
    <n v="1.5159816569784899E-3"/>
    <n v="0.16248656281254847"/>
    <n v="1.1058388509824263E-2"/>
    <n v="0.48454415830050795"/>
    <n v="0.15492633649923776"/>
    <n v="0.12029668853162868"/>
    <n v="13.814792219148501"/>
    <n v="23.165517278232763"/>
    <n v="13.716966707535979"/>
    <n v="69608.64279320155"/>
    <n v="0"/>
    <n v="1.2485277349802194E-3"/>
    <n v="1.6053428521365782E-3"/>
    <n v="2.3186943649632402E-3"/>
    <n v="7.6356532522629056E-2"/>
    <n v="1.6944304974731302E-3"/>
    <n v="0"/>
    <n v="9.8608423751198687E-2"/>
    <n v="0"/>
    <n v="3.3103985204462817E-2"/>
    <x v="1"/>
    <m/>
    <x v="13"/>
    <x v="9"/>
    <s v="no impacts"/>
    <x v="7"/>
    <s v=""/>
    <s v="EXN_021"/>
  </r>
  <r>
    <s v="Mandama-IHS"/>
    <s v="NRD_123"/>
    <s v="NORD"/>
    <s v="IHS"/>
    <s v="Grid-Hybrid-Gen"/>
    <s v="NORD"/>
    <s v="Mandama"/>
    <s v="NOKIA"/>
    <n v="1.1447527500779828"/>
    <n v="4.9306967440238747"/>
    <n v="2.8212534630552889E-2"/>
    <n v="0"/>
    <n v="3.1502062659026976E-2"/>
    <n v="4.0131248624361996E-3"/>
    <n v="7.9273054053202258E-2"/>
    <n v="6.1044171601470028E-2"/>
    <n v="0"/>
    <n v="2.4660642935519048"/>
    <n v="3.0542120097570395E-2"/>
    <n v="17502.095924185222"/>
    <n v="2.8393511513777212"/>
    <n v="0"/>
    <n v="2.8341776837209377E-2"/>
    <n v="0.11605631242206929"/>
    <n v="0.1194454469453303"/>
    <n v="5.7216778848559968E-2"/>
    <n v="9.0049718435388018E-2"/>
    <n v="4.8081994112989579E-2"/>
    <n v="0"/>
    <n v="2.9000771469085935E-2"/>
    <x v="0"/>
    <m/>
    <x v="13"/>
    <x v="9"/>
    <s v="no impacts"/>
    <x v="7"/>
    <s v=""/>
    <s v="NRD_123"/>
  </r>
  <r>
    <s v="Muchemni-Fundong-IHS"/>
    <s v="NRO_041"/>
    <s v="NORD-OUEST"/>
    <s v="IHS"/>
    <s v="Grid-Gen"/>
    <s v="NORD-OUEST"/>
    <s v="Fundong"/>
    <s v="NOKIA"/>
    <n v="0.59935991812762679"/>
    <n v="0"/>
    <n v="0"/>
    <n v="5.1353068033237963E-2"/>
    <n v="2.4821841798304538E-2"/>
    <n v="0"/>
    <n v="0"/>
    <n v="2.0867041631353226E-2"/>
    <n v="0"/>
    <n v="0.36630234820623853"/>
    <n v="0.25348300068948926"/>
    <n v="17403.285923414747"/>
    <n v="2.7053307087621325E-3"/>
    <n v="0.96507392283260973"/>
    <n v="2.7644371391963413E-3"/>
    <n v="1.4268062653917818E-3"/>
    <n v="2.5860863560224117E-3"/>
    <n v="0.14815599558260784"/>
    <n v="0.1899661882666091"/>
    <n v="0"/>
    <n v="0"/>
    <n v="2.7127154120759174E-2"/>
    <x v="1"/>
    <m/>
    <x v="13"/>
    <x v="9"/>
    <s v="no impacts"/>
    <x v="7"/>
    <s v=""/>
    <s v="NRO_041"/>
  </r>
  <r>
    <s v="Abuh"/>
    <s v="NRO_079"/>
    <s v="NORD-OUEST"/>
    <s v="IHS"/>
    <s v="Hybrid-Gen"/>
    <s v="NORD-OUEST"/>
    <s v="Abuh"/>
    <s v="NOKIA"/>
    <n v="0.98246309499890494"/>
    <n v="6.2050675484837576"/>
    <n v="4.7775572859975286"/>
    <n v="4.3173442764709202"/>
    <n v="9.2899445543209822"/>
    <n v="9.2964734190981293"/>
    <n v="9.2963652058697779"/>
    <n v="9.2965275257123032"/>
    <n v="9.2963652058697779"/>
    <n v="9.2964734190981293"/>
    <n v="4.6746115888632698"/>
    <n v="17403.285923414747"/>
    <n v="4.3735095752084112E-2"/>
    <n v="1.0963936044835962"/>
    <n v="0"/>
    <n v="0"/>
    <n v="0"/>
    <n v="0.15070641178199537"/>
    <n v="0.17185632810970031"/>
    <n v="0"/>
    <n v="0"/>
    <n v="2.4541067764736774E-2"/>
    <x v="1"/>
    <m/>
    <x v="13"/>
    <x v="9"/>
    <s v="no impacts"/>
    <x v="7"/>
    <s v=""/>
    <s v="NRO_079"/>
  </r>
  <r>
    <s v="SS_Vreket"/>
    <s v="EXN_251"/>
    <s v="EXTREME-NORD"/>
    <s v="OCM"/>
    <m/>
    <s v="EXTREME-NORD"/>
    <s v="Mozogo"/>
    <s v="NOKIA"/>
    <n v="1.6676763317234909E-2"/>
    <n v="2.0511527074674081E-2"/>
    <n v="2.6217565126571977E-2"/>
    <n v="1.0539357694282478"/>
    <n v="6.8223122661415739E-2"/>
    <n v="2.0689888179671278E-2"/>
    <n v="5.1543376337274127E-2"/>
    <n v="0.17906418630665491"/>
    <n v="2.0421164673418313E-2"/>
    <n v="1.8727916024701577E-3"/>
    <n v="4.8154711456969632E-3"/>
    <n v="11601.519192541798"/>
    <n v="0.26183410213583802"/>
    <n v="0.27690561550809861"/>
    <n v="0.36057784173265506"/>
    <n v="1.2841999559795736E-2"/>
    <n v="3.567222099943289E-3"/>
    <n v="2.5238096357098734E-2"/>
    <n v="0"/>
    <n v="7.1990167981326791E-2"/>
    <n v="0"/>
    <n v="2.4167929727115886E-2"/>
    <x v="1"/>
    <m/>
    <x v="13"/>
    <x v="9"/>
    <s v="no impacts"/>
    <x v="7"/>
    <s v=""/>
    <s v="EXN_251"/>
  </r>
  <r>
    <s v="Hile-Alifa-IHS"/>
    <s v="EXN_224"/>
    <s v="EXTREME-NORD"/>
    <s v="IHS"/>
    <s v="Hybrid-Gen"/>
    <s v="EXTREME-NORD"/>
    <s v="Hile-Alifa"/>
    <s v="NOKIA"/>
    <n v="1.5407937940344452"/>
    <n v="3.3846662080757461"/>
    <n v="1.4341662265240254"/>
    <n v="3.7923885461167317E-2"/>
    <n v="5.4556600599937291E-2"/>
    <n v="5.0592295987120312E-2"/>
    <n v="0.14752638267544663"/>
    <n v="8.6474163491169473E-2"/>
    <n v="6.6118066492716926E-2"/>
    <n v="5.2348984316667797E-2"/>
    <n v="2.827425894843222"/>
    <n v="71279.646392034992"/>
    <n v="2.3265844095354342E-3"/>
    <n v="0.51209957191440525"/>
    <n v="0.43537808793886928"/>
    <n v="1.8103652157212324E-2"/>
    <n v="6.1284595955616972E-2"/>
    <n v="1.2627689608937303E-2"/>
    <n v="0"/>
    <n v="7.0661936099752992E-2"/>
    <n v="0"/>
    <n v="2.3722026964623142E-2"/>
    <x v="1"/>
    <m/>
    <x v="13"/>
    <x v="9"/>
    <s v="no impacts"/>
    <x v="7"/>
    <s v=""/>
    <s v="EXN_224"/>
  </r>
  <r>
    <s v="Eleveur"/>
    <s v="CTR_254"/>
    <s v="Yaounde"/>
    <s v="IHS"/>
    <s v="Grid-Gen"/>
    <s v="CENTRE"/>
    <s v="Yaounde"/>
    <s v="ZTE"/>
    <n v="0.20920546866305395"/>
    <n v="3.6137970739057108"/>
    <n v="0.21575094240553791"/>
    <n v="0"/>
    <n v="0"/>
    <n v="0"/>
    <n v="0"/>
    <n v="0"/>
    <n v="0"/>
    <n v="0"/>
    <n v="1.4766731443671111"/>
    <n v="0"/>
    <n v="4.0498469036877234"/>
    <n v="0"/>
    <n v="0"/>
    <n v="0"/>
    <n v="0.35468620249805261"/>
    <n v="0"/>
    <n v="0"/>
    <n v="0"/>
    <n v="4.47682257637343E-2"/>
    <n v="2.3346117517471239E-2"/>
    <x v="0"/>
    <m/>
    <x v="13"/>
    <x v="9"/>
    <s v="no impacts"/>
    <x v="7"/>
    <s v=""/>
    <s v="CTR_254"/>
  </r>
  <r>
    <s v="Bagodo"/>
    <s v="ADM_052"/>
    <s v="ADAMAOUA"/>
    <s v="IHS"/>
    <s v="Gen-Solar AER"/>
    <s v="ADAMAOUA"/>
    <s v="Bagodo"/>
    <s v="NOKIA"/>
    <n v="6.9568883368985165E-3"/>
    <n v="6.5991701523201593E-2"/>
    <n v="2.8692757950558079E-2"/>
    <n v="6.5997428365610891E-3"/>
    <n v="0.14676432388129301"/>
    <n v="2.1405810267380839E-3"/>
    <n v="2.4420129282503984E-2"/>
    <n v="4.7586646202096516E-2"/>
    <n v="2.3289127764553426"/>
    <n v="1.4958187996814463"/>
    <n v="0.16595843922684309"/>
    <n v="98294.635390930649"/>
    <n v="0.45623974233386155"/>
    <n v="1.5533120088651449"/>
    <n v="1.5459454556853951"/>
    <n v="1.5903263345655123"/>
    <n v="0.90344478957696328"/>
    <n v="2.6168464312114538E-2"/>
    <n v="0"/>
    <n v="6.6149776035985666E-2"/>
    <n v="6.1560585465801631E-4"/>
    <n v="2.2528274197601054E-2"/>
    <x v="0"/>
    <m/>
    <x v="13"/>
    <x v="9"/>
    <s v="no impacts"/>
    <x v="7"/>
    <s v=""/>
    <s v="ADM_052"/>
  </r>
  <r>
    <s v="Banefo-Baleng"/>
    <s v="OST_193"/>
    <s v="OUEST"/>
    <s v="IHS"/>
    <s v="Gen Only"/>
    <s v="OUEST"/>
    <s v="Banefo-Baleng"/>
    <s v="NOKIA"/>
    <n v="0"/>
    <n v="0"/>
    <n v="0"/>
    <n v="0"/>
    <n v="0"/>
    <n v="1.6040031808880086"/>
    <n v="0"/>
    <n v="0"/>
    <n v="1.6239855255648601"/>
    <n v="0"/>
    <n v="8.6143428273022515E-2"/>
    <n v="69683.613135606531"/>
    <n v="8.8194462279522989E-2"/>
    <n v="0"/>
    <n v="3.8684284870431719E-2"/>
    <n v="6.4438137960751277E-2"/>
    <n v="1.908353379961358E-2"/>
    <n v="6.2886486147137821E-2"/>
    <n v="3.7468676186707913E-4"/>
    <n v="6.4813964795604487E-2"/>
    <n v="0"/>
    <n v="2.1812300782175231E-2"/>
    <x v="0"/>
    <m/>
    <x v="13"/>
    <x v="9"/>
    <s v="no impacts"/>
    <x v="7"/>
    <s v=""/>
    <s v="OST_193"/>
  </r>
  <r>
    <s v="Rhumsiki"/>
    <s v="EXN_139"/>
    <s v="EXTREME-NORD"/>
    <s v="IHS"/>
    <s v="Grid-Gen"/>
    <s v="EXTREME-NORD"/>
    <s v="Rhumsiki"/>
    <s v="NOKIA"/>
    <n v="0"/>
    <n v="0"/>
    <n v="0.46878315779275459"/>
    <n v="0"/>
    <n v="0"/>
    <n v="1.2485277349802194E-3"/>
    <n v="0"/>
    <n v="0"/>
    <n v="0"/>
    <n v="0"/>
    <n v="0"/>
    <n v="69608.440775269453"/>
    <n v="0"/>
    <n v="0"/>
    <n v="0"/>
    <n v="0"/>
    <n v="2.0511527074673565E-3"/>
    <n v="0"/>
    <n v="0"/>
    <n v="6.2692544810306755E-2"/>
    <n v="0"/>
    <n v="2.1046610389665505E-2"/>
    <x v="1"/>
    <m/>
    <x v="13"/>
    <x v="9"/>
    <s v="no impacts"/>
    <x v="7"/>
    <s v=""/>
    <s v="EXN_139"/>
  </r>
  <r>
    <s v="Zigague"/>
    <s v="EXN_034"/>
    <s v="EXTREME-NORD"/>
    <s v="IHS"/>
    <s v="Solar-Grid-Gen"/>
    <s v="EXTREME-NORD"/>
    <s v="Zigague"/>
    <s v="NOKIA"/>
    <n v="6.77772198989218E-3"/>
    <n v="5.5467003511896845E-2"/>
    <n v="2.4969109644353612E-3"/>
    <n v="3.9239443099376861E-3"/>
    <n v="2.0868249284668478E-2"/>
    <n v="2.6287033708913436"/>
    <n v="9.0249748620993628"/>
    <n v="9.1237432721086726"/>
    <n v="7.4402369677711047"/>
    <n v="6.1670496816068621"/>
    <n v="6.7766333498466702"/>
    <n v="17402.278788812699"/>
    <n v="1.337708287478733E-3"/>
    <n v="2.2295138124645555E-3"/>
    <n v="1.2485999961063415E-3"/>
    <n v="3.0321387849516928E-3"/>
    <n v="0.49327475254908182"/>
    <n v="3.9239443099376861E-3"/>
    <n v="0"/>
    <n v="6.1364312928732456E-2"/>
    <n v="0"/>
    <n v="2.0600707627172591E-2"/>
    <x v="1"/>
    <m/>
    <x v="13"/>
    <x v="9"/>
    <s v="no impacts"/>
    <x v="7"/>
    <s v=""/>
    <s v="EXN_034"/>
  </r>
  <r>
    <s v="Ngodi-Cite"/>
    <s v="LIT_626"/>
    <s v="Douala"/>
    <s v="CAMUSAT"/>
    <s v="Good Grid no GE - 8h"/>
    <s v="LITTORAL"/>
    <s v="Douala"/>
    <s v="ZTE"/>
    <n v="0"/>
    <n v="14.407943173160062"/>
    <n v="23.615016993262621"/>
    <n v="0"/>
    <n v="0"/>
    <n v="2.4985161214839926"/>
    <n v="0"/>
    <n v="0"/>
    <n v="0"/>
    <n v="0.33927669483182271"/>
    <n v="0"/>
    <n v="0"/>
    <n v="0"/>
    <n v="0"/>
    <n v="0"/>
    <n v="0"/>
    <n v="0"/>
    <n v="0"/>
    <n v="0"/>
    <n v="0"/>
    <n v="3.9467175348624157E-2"/>
    <n v="2.0581680378274732E-2"/>
    <x v="0"/>
    <m/>
    <x v="13"/>
    <x v="9"/>
    <s v="no impacts"/>
    <x v="7"/>
    <s v=""/>
    <s v="LIT_626"/>
  </r>
  <r>
    <s v="Dabanga"/>
    <s v="EXN_807"/>
    <s v="EXTREME-NORD"/>
    <s v="IHS"/>
    <s v="Solar-Grid-Gen"/>
    <s v="EXTREME-NORD"/>
    <s v="Dabanga"/>
    <s v="NOKIA"/>
    <n v="5.3508331499149322E-3"/>
    <n v="4.2498106279001309E-2"/>
    <n v="0"/>
    <n v="0"/>
    <n v="2.4613832489608793E-2"/>
    <n v="2.6946638920243058"/>
    <n v="9.0312251637387249"/>
    <n v="9.1321528209828866"/>
    <n v="7.4141095394643912"/>
    <n v="6.202311113284388"/>
    <n v="6.7786783233518744"/>
    <n v="17402.278788812699"/>
    <n v="1.7836110499716445E-3"/>
    <n v="0"/>
    <n v="0"/>
    <n v="1.6944304974729593E-3"/>
    <n v="0.41985278764882211"/>
    <n v="3.4779744555938699E-3"/>
    <n v="0"/>
    <n v="5.9770434670843517E-2"/>
    <n v="0"/>
    <n v="2.0065624312181167E-2"/>
    <x v="1"/>
    <m/>
    <x v="13"/>
    <x v="9"/>
    <s v="no impacts"/>
    <x v="7"/>
    <s v=""/>
    <s v="EXN_807"/>
  </r>
  <r>
    <s v="Maroua-Marche-Abattoir"/>
    <s v="EXN_085"/>
    <s v="Maroua"/>
    <s v="IHS"/>
    <s v="Grid-Gen"/>
    <s v="EXTREME-NORD"/>
    <s v="Maroua"/>
    <s v="Huawei"/>
    <n v="1.9289172252613196"/>
    <n v="3.3094771325759846"/>
    <n v="1.2299961761592086"/>
    <n v="5.6715549049318982E-3"/>
    <n v="3.929121258557271"/>
    <n v="2.4000308190153326"/>
    <n v="0.787311697243125"/>
    <n v="3.388664880305222E-2"/>
    <n v="4.1734083262706424E-2"/>
    <n v="0.64241952099260058"/>
    <n v="0.13782948523683558"/>
    <n v="1.044582701971561"/>
    <n v="0"/>
    <n v="5.8231530706297635E-2"/>
    <n v="1.0445827019715608"/>
    <n v="1.1987847891037657"/>
    <n v="1.429089155416299"/>
    <n v="1.2998561779284488"/>
    <n v="0"/>
    <n v="1.9125432234768504E-2"/>
    <n v="2.4624234186316804E-2"/>
    <n v="1.9261884582787579E-2"/>
    <x v="0"/>
    <m/>
    <x v="13"/>
    <x v="9"/>
    <s v="no impacts"/>
    <x v="7"/>
    <s v=""/>
    <s v="EXN_085"/>
  </r>
  <r>
    <s v="Omeng"/>
    <s v="LIT_136"/>
    <s v="LITTORAL"/>
    <s v="IHS"/>
    <s v="Grid-Gen"/>
    <s v="LITTORAL"/>
    <s v="Omeng"/>
    <s v="NOKIA"/>
    <n v="8.9175391586982075E-4"/>
    <n v="2.8536125307832214E-3"/>
    <n v="0"/>
    <n v="5.3560431444566639E-2"/>
    <n v="4.7440393605066369E-2"/>
    <n v="0"/>
    <n v="0"/>
    <n v="3.7507835305672234E-2"/>
    <n v="0.12661824095855131"/>
    <n v="2.8862717160186336E-2"/>
    <n v="0"/>
    <n v="24193.41399183296"/>
    <n v="0"/>
    <n v="0.53906302914439586"/>
    <n v="1.6965083197073336"/>
    <n v="6.1871858151278658E-2"/>
    <n v="0"/>
    <n v="0"/>
    <n v="5.795155250210824E-2"/>
    <n v="3.2408857910412245E-2"/>
    <n v="0"/>
    <n v="1.9155503744098596E-2"/>
    <x v="0"/>
    <m/>
    <x v="13"/>
    <x v="9"/>
    <s v="no impacts"/>
    <x v="7"/>
    <s v=""/>
    <s v="LIT_136"/>
  </r>
  <r>
    <s v="Ngong-Town-IHS"/>
    <s v="NRD_088"/>
    <s v="NORD"/>
    <s v="IHS"/>
    <s v="Grid-Gen"/>
    <s v="NORD"/>
    <s v="Ngong"/>
    <s v="Huawei"/>
    <n v="0"/>
    <n v="0"/>
    <n v="0"/>
    <n v="8.9175391586979543E-5"/>
    <n v="0"/>
    <n v="0"/>
    <n v="0"/>
    <n v="0"/>
    <n v="0"/>
    <n v="0"/>
    <n v="0"/>
    <n v="0"/>
    <n v="0"/>
    <n v="0"/>
    <n v="0"/>
    <n v="0"/>
    <n v="0"/>
    <n v="1.5516518136134437E-2"/>
    <n v="0"/>
    <n v="5.2223055241048449E-2"/>
    <n v="0"/>
    <n v="1.7531881986000176E-2"/>
    <x v="0"/>
    <m/>
    <x v="13"/>
    <x v="9"/>
    <s v="no impacts"/>
    <x v="7"/>
    <s v=""/>
    <s v="NRD_088"/>
  </r>
  <r>
    <s v="Fundong-FM"/>
    <s v="NRO_092"/>
    <s v="NORD-OUEST"/>
    <s v="IHS"/>
    <s v="Hybrid-Gen"/>
    <s v="NORD-OUEST"/>
    <s v="Fundong"/>
    <s v="NOKIA"/>
    <n v="2.0848930813850308"/>
    <n v="1.7835078317400378E-4"/>
    <n v="1.5469258118621358"/>
    <n v="0.15424561025053926"/>
    <n v="8.1450019593705972E-2"/>
    <n v="6.4295817549164273E-3"/>
    <n v="1.9618586149147365E-4"/>
    <n v="0.64227449967287309"/>
    <n v="1.3379683739833423E-4"/>
    <n v="0.84537389785459427"/>
    <n v="0.90757165757250935"/>
    <n v="339952.04519551527"/>
    <n v="7.7099513543120862E-3"/>
    <n v="1.9228889687900397"/>
    <n v="1.9262198340790958E-3"/>
    <n v="1.9618586149124207E-4"/>
    <n v="1.7835078317400378E-4"/>
    <n v="0.42396524198503294"/>
    <n v="0.12027445055933242"/>
    <n v="0"/>
    <n v="3.4200325258793018E-4"/>
    <n v="1.7353531202826324E-2"/>
    <x v="1"/>
    <m/>
    <x v="13"/>
    <x v="9"/>
    <s v="no impacts"/>
    <x v="7"/>
    <s v=""/>
    <s v="NRO_092"/>
  </r>
  <r>
    <s v="Matafal"/>
    <s v="EXN_207"/>
    <s v="EXTREME-NORD"/>
    <s v="IHS"/>
    <s v="Hybrid-Gen"/>
    <s v="EXTREME-NORD"/>
    <s v="Matafal"/>
    <s v="NOKIA"/>
    <n v="0"/>
    <n v="2.7645971274559804E-3"/>
    <n v="4.1782281180049188E-2"/>
    <n v="0"/>
    <n v="0"/>
    <n v="0"/>
    <n v="0"/>
    <n v="0.12041814767257501"/>
    <n v="0.47552141736597703"/>
    <n v="0"/>
    <n v="0"/>
    <n v="19066.897311040913"/>
    <n v="0.12615152974952956"/>
    <n v="2.0849861988809393E-2"/>
    <n v="0.30939685048651266"/>
    <n v="0"/>
    <n v="0"/>
    <n v="0"/>
    <n v="0"/>
    <n v="4.834764048930372E-2"/>
    <n v="0"/>
    <n v="1.6230860554741829E-2"/>
    <x v="1"/>
    <m/>
    <x v="13"/>
    <x v="9"/>
    <s v="no impacts"/>
    <x v="7"/>
    <s v=""/>
    <s v="EXN_207"/>
  </r>
  <r>
    <s v="Olembe-MTN"/>
    <s v="CTR_778"/>
    <s v="Yaounde"/>
    <s v="MTN sharing"/>
    <s v="MTN"/>
    <s v="CENTRE"/>
    <s v="Yaounde"/>
    <s v="ZTE"/>
    <n v="20.073130955132648"/>
    <n v="7.8857977131149175"/>
    <n v="2.4372347923854205"/>
    <n v="2.7663276574980098"/>
    <n v="3.9640958471376844"/>
    <n v="10.50184700071055"/>
    <n v="5.0318106456869085"/>
    <n v="5.6757104781798526"/>
    <n v="4.4371534644282926"/>
    <n v="3.4924472010341492"/>
    <n v="2.28272950892182"/>
    <n v="2.0441496662700147"/>
    <n v="3.5691737079555863"/>
    <n v="1.1408742898071815"/>
    <n v="2.0441496662700147"/>
    <n v="4.7105652150339736"/>
    <n v="1.187691370390346"/>
    <n v="0"/>
    <n v="0"/>
    <n v="0"/>
    <n v="3.0951294359189897E-2"/>
    <n v="1.6140745877243311E-2"/>
    <x v="0"/>
    <m/>
    <x v="13"/>
    <x v="9"/>
    <s v="no impacts"/>
    <x v="7"/>
    <s v=""/>
    <s v="CTR_778"/>
  </r>
  <r>
    <s v="Balikumbat-Palais"/>
    <s v="NRO_034"/>
    <s v="NORD-OUEST"/>
    <s v="IHS"/>
    <s v="Grid-Gen"/>
    <s v="NORD-OUEST"/>
    <s v="Balikumbat"/>
    <s v="NOKIA"/>
    <n v="2.7053307087621325E-3"/>
    <n v="0.15714335700993459"/>
    <n v="0"/>
    <n v="0"/>
    <n v="2.6195218224961261"/>
    <n v="3.8940339532160726"/>
    <n v="0"/>
    <n v="0"/>
    <n v="0.66923146871340267"/>
    <n v="0"/>
    <n v="0.75584397278040771"/>
    <n v="17403.285923414747"/>
    <n v="0"/>
    <n v="0"/>
    <n v="0"/>
    <n v="0"/>
    <n v="0"/>
    <n v="0.10189180242728284"/>
    <n v="5.5453640756327707E-2"/>
    <n v="2.4438052299982062E-2"/>
    <n v="0"/>
    <n v="1.612291079892593E-2"/>
    <x v="1"/>
    <m/>
    <x v="13"/>
    <x v="9"/>
    <s v="no impacts"/>
    <x v="7"/>
    <s v=""/>
    <s v="NRO_034"/>
  </r>
  <r>
    <s v="Bafmeng"/>
    <s v="NRO_047"/>
    <s v="NORD-OUEST"/>
    <s v="IHS"/>
    <s v="Hybrid-Gen"/>
    <s v="NORD-OUEST"/>
    <s v="Bafmeng"/>
    <s v="NOKIA"/>
    <n v="0.59502237998252805"/>
    <n v="6.2240288777435824"/>
    <n v="4.5784042310968864"/>
    <n v="3.8701689563631367"/>
    <n v="9.2900347320112751"/>
    <n v="9.2964734190981293"/>
    <n v="9.2963652058697779"/>
    <n v="9.2965275257123032"/>
    <n v="9.2963652058697779"/>
    <n v="9.2964734190981293"/>
    <n v="4.6285769123803551"/>
    <n v="17403.285923414747"/>
    <n v="4.2940535617442016E-2"/>
    <n v="0.96152474224744811"/>
    <n v="0"/>
    <n v="0"/>
    <n v="0"/>
    <n v="0.1554148724577879"/>
    <n v="0.10216459040242357"/>
    <n v="0"/>
    <n v="0"/>
    <n v="1.4589094063629852E-2"/>
    <x v="1"/>
    <m/>
    <x v="2"/>
    <x v="2"/>
    <s v="BSS Hardware issue"/>
    <x v="0"/>
    <s v="(05/03/2026 cell nokia): 28/04/2026 : Check breaker and  interconnection FR(sfp, optical fiber) between system and radio module, swap its if needed"/>
    <s v="NRO_047"/>
  </r>
  <r>
    <s v="Tide-Goulfey-IHS"/>
    <s v="EXN_273"/>
    <s v="EXTREME-NORD"/>
    <m/>
    <m/>
    <s v="EXTREME-NORD"/>
    <s v="Kabo-Kabir"/>
    <s v="NOKIA"/>
    <n v="0.61857049057590097"/>
    <n v="3.5672220999439727E-4"/>
    <n v="0"/>
    <n v="0"/>
    <n v="1.9262187718538389E-2"/>
    <n v="2.0798101408021765E-2"/>
    <n v="0.13565214797001604"/>
    <n v="6.835650116390328E-2"/>
    <n v="2.1437764137509696E-2"/>
    <n v="3.2622231653428771E-2"/>
    <n v="7.3962069782240861E-2"/>
    <n v="101714.74209107019"/>
    <n v="0"/>
    <n v="1.0778838028234741"/>
    <n v="0"/>
    <n v="1.7836110499716443E-3"/>
    <n v="2.1688693852738396E-2"/>
    <n v="3.0321387849518637E-3"/>
    <n v="0"/>
    <n v="3.8784370941969036E-2"/>
    <n v="0"/>
    <n v="1.3020360664792934E-2"/>
    <x v="1"/>
    <m/>
    <x v="13"/>
    <x v="9"/>
    <s v="no impacts"/>
    <x v="7"/>
    <s v=""/>
    <s v="EXN_273"/>
  </r>
  <r>
    <s v="La-Gare"/>
    <s v="CTR_019"/>
    <s v="Yaounde"/>
    <s v="CAMUSAT"/>
    <s v="Good Grid + GE"/>
    <s v="CENTRE"/>
    <s v="Yaounde"/>
    <s v="ZTE"/>
    <n v="1.7145930891211736"/>
    <n v="0.3818846969320811"/>
    <n v="1.6396679251097936"/>
    <n v="0"/>
    <n v="0.75126700396366852"/>
    <n v="0"/>
    <n v="1.1997657184112227"/>
    <n v="2.9747305476367796"/>
    <n v="1.7790847323168766"/>
    <n v="0.3229397630930872"/>
    <n v="2.7873730499125364"/>
    <n v="13.868556899607057"/>
    <n v="13.868556899607057"/>
    <n v="13.868556899607057"/>
    <n v="13.868556899607057"/>
    <n v="24.2340368915028"/>
    <n v="1.0744921283098343"/>
    <n v="0.11209346722483335"/>
    <n v="0"/>
    <n v="0"/>
    <n v="2.2606414996049314E-2"/>
    <n v="1.1788986767798765E-2"/>
    <x v="0"/>
    <m/>
    <x v="13"/>
    <x v="9"/>
    <s v="no impacts"/>
    <x v="7"/>
    <s v=""/>
    <s v="CTR_019"/>
  </r>
  <r>
    <s v="Sanguere-MTN-IHS"/>
    <s v="NRD_087"/>
    <s v="NORD"/>
    <s v="IHS"/>
    <s v="Solar-Grid-Gen"/>
    <s v="NORD"/>
    <s v="Sanguere"/>
    <s v="NOKIA"/>
    <n v="0"/>
    <n v="0"/>
    <n v="2.1202735795326871E-2"/>
    <n v="0"/>
    <n v="2.1132277182129868E-2"/>
    <n v="1.0755511740678195E-2"/>
    <n v="2.0600552787096868E-2"/>
    <n v="0"/>
    <n v="1.9865104921522308E-2"/>
    <n v="0"/>
    <n v="0"/>
    <n v="143636.84915632947"/>
    <n v="2.8200611497264454"/>
    <n v="6.4656381062986172"/>
    <n v="6.3954036604493263"/>
    <n v="8.0331288071661788E-2"/>
    <n v="0"/>
    <n v="2.2027018445050308E-2"/>
    <n v="3.3971599742615176E-2"/>
    <n v="1.806395358941074E-2"/>
    <n v="0"/>
    <n v="1.0915418872235414E-2"/>
    <x v="0"/>
    <m/>
    <x v="13"/>
    <x v="9"/>
    <s v="no impacts"/>
    <x v="7"/>
    <s v=""/>
    <s v="NRD_087"/>
  </r>
  <r>
    <s v="Ndiguina"/>
    <s v="EXN_275"/>
    <s v="EXTREME-NORD"/>
    <s v="IHS"/>
    <s v="Hybrid solar - S3"/>
    <s v="EXTREME-NORD"/>
    <s v="Waza"/>
    <s v="NOKIA"/>
    <n v="0.3731193386765102"/>
    <n v="0.9931954968205825"/>
    <n v="1.3751161097073294"/>
    <n v="1.6212782488878603"/>
    <n v="0.42416555403073319"/>
    <n v="2.6152693814556671"/>
    <n v="8.9830539153262272"/>
    <n v="9.0931515441185002"/>
    <n v="7.3848658344648879"/>
    <n v="6.1402818025685058"/>
    <n v="6.5968382793134346"/>
    <n v="101714.74209107019"/>
    <n v="2.1750944487225206"/>
    <n v="0.65943556986388807"/>
    <n v="0"/>
    <n v="0.5232785564778375"/>
    <n v="1.0546507807009988"/>
    <n v="2.7645197137819775E-3"/>
    <n v="0"/>
    <n v="3.1611918781467775E-2"/>
    <n v="0"/>
    <n v="1.0612485747331181E-2"/>
    <x v="1"/>
    <m/>
    <x v="13"/>
    <x v="9"/>
    <s v="no impacts"/>
    <x v="7"/>
    <s v=""/>
    <s v="EXN_275"/>
  </r>
  <r>
    <s v="Mambine"/>
    <s v="CTR_097"/>
    <s v="CENTRE"/>
    <s v="IHS"/>
    <s v="Grid-Gen"/>
    <s v="CENTRE"/>
    <s v="Mambine"/>
    <s v="NOKIA"/>
    <n v="5.7925002461536597E-2"/>
    <n v="0.19509804821771382"/>
    <n v="0"/>
    <n v="1.3376308738047311E-3"/>
    <n v="8.3650602405639096E-2"/>
    <n v="0.48016726648518404"/>
    <n v="0.46698820623987697"/>
    <n v="0"/>
    <n v="2.5424036483801184E-2"/>
    <n v="8.229160256236618"/>
    <n v="9.2967439521690061"/>
    <n v="17443.983897064489"/>
    <n v="0"/>
    <n v="0"/>
    <n v="1.685414900993909E-2"/>
    <n v="4.1894598967562806E-2"/>
    <n v="0.31593057731435098"/>
    <n v="3.9522533551349333E-2"/>
    <n v="1.7735173395041742E-2"/>
    <n v="1.6734753205422E-2"/>
    <n v="0"/>
    <n v="8.150630791049782E-3"/>
    <x v="0"/>
    <m/>
    <x v="13"/>
    <x v="9"/>
    <s v="no impacts"/>
    <x v="7"/>
    <s v=""/>
    <s v="CTR_097"/>
  </r>
  <r>
    <s v="Batoua-Godole-IHS"/>
    <s v="ADM_141"/>
    <s v="ADAMAOUA"/>
    <s v="IHS"/>
    <s v="Solar-Gen"/>
    <s v="ADAMAOUA"/>
    <s v="Batoua-Godole"/>
    <s v="NOKIA"/>
    <n v="4.1512243145990134E-2"/>
    <n v="8.0871063184374495E-2"/>
    <n v="2.2859866522783903"/>
    <n v="4.2624911589513613E-2"/>
    <n v="1.1862386523173134E-2"/>
    <n v="2.6577075619254754E-2"/>
    <n v="3.1990701228378362"/>
    <n v="3.0859146581084493"/>
    <n v="3.1306827829494313"/>
    <n v="3.0865391903744066"/>
    <n v="3.1399814525555763"/>
    <n v="87685.601350329438"/>
    <n v="3.0819015332460129"/>
    <n v="3.0819015332460129"/>
    <n v="11.461092693096091"/>
    <n v="5.3653378550857926"/>
    <n v="13.874050769563482"/>
    <n v="4.9087756412811906E-2"/>
    <n v="0"/>
    <n v="2.2315587096477536E-2"/>
    <n v="0"/>
    <n v="7.4915999766370228E-3"/>
    <x v="0"/>
    <m/>
    <x v="7"/>
    <x v="4"/>
    <s v="Warehouse HUAWEI"/>
    <x v="3"/>
    <s v="(05/03/2026 cell nokia):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_x000a_27/04/2026 : Check breaker and  interconnection FRMF (sfp, optical fiber) between system and radio module, swap its if needed"/>
    <s v="ADM_141"/>
  </r>
  <r>
    <s v="Deng-Deng-IHS"/>
    <s v="EST_093"/>
    <s v="CENTRE"/>
    <s v="IHS"/>
    <s v="Hybrid-Gen"/>
    <s v="EST"/>
    <s v="Deng-Deng"/>
    <s v="NOKIA"/>
    <n v="5.2452965331461446E-2"/>
    <n v="0"/>
    <n v="1.5159816569788325E-3"/>
    <n v="0"/>
    <n v="0"/>
    <n v="0"/>
    <n v="1.7728067847491646E-2"/>
    <n v="0"/>
    <n v="0"/>
    <n v="0"/>
    <n v="0.96603701706174927"/>
    <n v="17580.929008398183"/>
    <n v="3.8345418382400923E-3"/>
    <n v="1.4268062653917818E-3"/>
    <n v="6.695288400350427E-2"/>
    <n v="0"/>
    <n v="1.7977758943935E-2"/>
    <n v="1.7835078317396415E-3"/>
    <n v="0"/>
    <n v="2.2313004273896511E-2"/>
    <n v="0"/>
    <n v="7.4907328933062544E-3"/>
    <x v="0"/>
    <m/>
    <x v="13"/>
    <x v="9"/>
    <s v="no impacts"/>
    <x v="7"/>
    <s v="(05/03/2026 ticket)..INC-20260503-00014634"/>
    <s v="EST_093"/>
  </r>
  <r>
    <s v="Kousseri-Sarra"/>
    <s v="EXN_010"/>
    <s v="EXTREME-NORD"/>
    <s v="IHS"/>
    <s v="Grid-Gen"/>
    <s v="EXTREME-NORD"/>
    <s v="Kousseri"/>
    <s v="Huawei"/>
    <n v="9.5417668998068125E-3"/>
    <n v="1.4000536479155785E-2"/>
    <n v="8.1149606344151394E-3"/>
    <n v="1.0968573165198484E-2"/>
    <n v="9.2742407250458719E-3"/>
    <n v="5.3451729717235531E-2"/>
    <n v="0.44222076687983147"/>
    <n v="0.18339811033778208"/>
    <n v="7.5442381282584689E-3"/>
    <n v="8.6856831405718073E-3"/>
    <n v="5.0473271638230418E-3"/>
    <n v="0"/>
    <n v="0.16738221000876058"/>
    <n v="7.6690836764802392E-3"/>
    <n v="0"/>
    <n v="0"/>
    <n v="7.0626910136887808E-2"/>
    <n v="6.2422774110885686E-3"/>
    <n v="0"/>
    <n v="2.0719218254332549E-2"/>
    <n v="0"/>
    <n v="6.9556805437844043E-3"/>
    <x v="1"/>
    <m/>
    <x v="13"/>
    <x v="9"/>
    <s v="no impacts"/>
    <x v="7"/>
    <s v=""/>
    <s v="EXN_010"/>
  </r>
  <r>
    <s v="EST_053_N_Mbele-Mbeke"/>
    <s v="EST_053"/>
    <s v="CENTRE"/>
    <s v="IHS"/>
    <s v="Solar-Gen"/>
    <s v="EST"/>
    <s v="Mbele-Mbeke"/>
    <s v="NOKIA"/>
    <n v="1.1949502472655355E-2"/>
    <n v="0"/>
    <n v="7.3658421386384107E-3"/>
    <n v="6.8308349955626298E-3"/>
    <n v="6.723824525658271E-3"/>
    <n v="6.8486700738799719E-3"/>
    <n v="6.6524842123887344E-3"/>
    <n v="6.902175308832339E-3"/>
    <n v="6.9556376079816058E-3"/>
    <n v="6.7951648389278623E-3"/>
    <n v="6.7416596039756669E-3"/>
    <n v="287752.52221280528"/>
    <n v="1.2353903162956008"/>
    <n v="7.0983611703236277E-3"/>
    <n v="6.7594509208018985E-3"/>
    <n v="6.9200103871496516E-3"/>
    <n v="6.723824525658271E-3"/>
    <n v="6.7951648389277539E-3"/>
    <n v="7.8684219992086624E-3"/>
    <n v="5.5782510684740001E-3"/>
    <n v="7.216185108940289E-3"/>
    <n v="6.7594511272239532E-3"/>
    <x v="0"/>
    <m/>
    <x v="13"/>
    <x v="9"/>
    <s v="no impacts"/>
    <x v="7"/>
    <s v=""/>
    <s v="EST_053"/>
  </r>
  <r>
    <s v="Kiiki"/>
    <s v="CTR_190"/>
    <s v="CENTRE"/>
    <s v="IHS"/>
    <s v="Grid-Gen"/>
    <s v="CENTRE"/>
    <s v="Kiiki"/>
    <s v="NOKIA"/>
    <n v="0"/>
    <n v="0"/>
    <n v="0"/>
    <n v="0"/>
    <n v="0"/>
    <n v="0"/>
    <n v="0"/>
    <n v="6.6851597340379598E-2"/>
    <n v="0"/>
    <n v="0"/>
    <n v="0"/>
    <n v="17403.285923414747"/>
    <n v="0"/>
    <n v="0"/>
    <n v="0"/>
    <n v="0"/>
    <n v="0"/>
    <n v="0"/>
    <n v="1.2114871967035559E-2"/>
    <n v="1.4875336182597843E-2"/>
    <n v="0"/>
    <n v="6.7238245256582962E-3"/>
    <x v="0"/>
    <m/>
    <x v="13"/>
    <x v="9"/>
    <s v="no impacts"/>
    <x v="7"/>
    <s v=""/>
    <s v="CTR_190"/>
  </r>
  <r>
    <s v="Tadu-IHS"/>
    <s v="NRO_018"/>
    <s v="NORD-OUEST"/>
    <s v="IHS"/>
    <s v="Hybrid-Gen"/>
    <s v="NORD-OUEST"/>
    <s v="Tadu"/>
    <s v="NOKIA"/>
    <n v="0.35081454641455784"/>
    <n v="1.2496430641098382"/>
    <n v="0.49341021110912137"/>
    <n v="3.210314097131252E-3"/>
    <n v="2.0729178227549707"/>
    <n v="3.4778402718922321E-3"/>
    <n v="9.8092930745676855E-3"/>
    <n v="1.3376308738047311E-3"/>
    <n v="0.69206443070218904"/>
    <n v="3.3468687654568314"/>
    <n v="2.5390984856861061"/>
    <n v="17403.285923414747"/>
    <n v="5.3505234952187534E-3"/>
    <n v="1.2825383168822571"/>
    <n v="7.3123821101323235E-3"/>
    <n v="0"/>
    <n v="2.2293847896745519E-3"/>
    <n v="7.5317535734363034E-2"/>
    <n v="0"/>
    <n v="1.8859801231508062E-2"/>
    <n v="0"/>
    <n v="6.3314528026756243E-3"/>
    <x v="1"/>
    <m/>
    <x v="13"/>
    <x v="9"/>
    <s v="no impacts"/>
    <x v="7"/>
    <s v=""/>
    <s v="NRO_018"/>
  </r>
  <r>
    <s v="Vivoki-IHS"/>
    <s v="NRO_039"/>
    <s v="NORD-OUEST"/>
    <s v="IHS"/>
    <s v="Grid-Gen"/>
    <s v="NORD-OUEST"/>
    <s v="Vikovi"/>
    <s v="NOKIA"/>
    <n v="0.7555362904324775"/>
    <n v="1.2268341456127081"/>
    <n v="0.46281400191327554"/>
    <n v="4.1912434045879516E-3"/>
    <n v="2.0682376093867627"/>
    <n v="1.1592800906306299E-3"/>
    <n v="0.44678453454683054"/>
    <n v="0"/>
    <n v="2.4051638942930342"/>
    <n v="1.8075263554534031"/>
    <n v="2.5722618484966091"/>
    <n v="17403.285923414747"/>
    <n v="3.8784632934339629"/>
    <n v="1.2361849483353451"/>
    <n v="5.7964004531536632E-3"/>
    <n v="6.5686593442969218E-2"/>
    <n v="2.5860863560224117E-3"/>
    <n v="7.5121349872871529E-2"/>
    <n v="0"/>
    <n v="1.8062908221725918E-2"/>
    <n v="0"/>
    <n v="6.0639266279146446E-3"/>
    <x v="1"/>
    <m/>
    <x v="13"/>
    <x v="9"/>
    <s v="no impacts"/>
    <x v="7"/>
    <s v=""/>
    <s v="NRO_039"/>
  </r>
  <r>
    <s v="Laising"/>
    <s v="NRO_044"/>
    <s v="NORD-OUEST"/>
    <s v="IHS"/>
    <s v="Gen Only"/>
    <s v="NORD-OUEST"/>
    <s v="Laising"/>
    <s v="NOKIA"/>
    <n v="0.34604817038951058"/>
    <n v="1.2388468104196835"/>
    <n v="0.47076465562365449"/>
    <n v="1.5159816569786612E-3"/>
    <n v="2.0753897112835786"/>
    <n v="0"/>
    <n v="3.210314097131252E-3"/>
    <n v="1.4268062653917818E-3"/>
    <n v="0.68633612817464895"/>
    <n v="1.3724027664475595"/>
    <n v="2.5488146350446987"/>
    <n v="17403.285923414747"/>
    <n v="4.0542799677111635E-2"/>
    <n v="1.2988930836993091"/>
    <n v="5.2613481036318738E-3"/>
    <n v="0"/>
    <n v="0.26556431614602521"/>
    <n v="8.4235074893060799E-2"/>
    <n v="0"/>
    <n v="1.6734753205422E-2"/>
    <n v="0"/>
    <n v="5.6180496699795622E-3"/>
    <x v="1"/>
    <m/>
    <x v="13"/>
    <x v="9"/>
    <s v="no impacts"/>
    <x v="7"/>
    <s v=""/>
    <s v="NRO_044"/>
  </r>
  <r>
    <s v="DEENA-IHS"/>
    <s v="ADM_082"/>
    <s v="ADAMAOUA"/>
    <s v="IHS"/>
    <s v="Solar-Gen"/>
    <s v="ADAMAOUA"/>
    <s v="Deena"/>
    <s v="NOKIA"/>
    <n v="0"/>
    <n v="6.4621110814108665E-2"/>
    <n v="0"/>
    <n v="0"/>
    <n v="0"/>
    <n v="0"/>
    <n v="0"/>
    <n v="0"/>
    <n v="0"/>
    <n v="0"/>
    <n v="6.0603178560773414E-2"/>
    <n v="187370.32592307232"/>
    <n v="0"/>
    <n v="0"/>
    <n v="0"/>
    <n v="0"/>
    <n v="0"/>
    <n v="0"/>
    <n v="0"/>
    <n v="1.5939705068913252E-2"/>
    <n v="0"/>
    <n v="5.3511428404552598E-3"/>
    <x v="0"/>
    <m/>
    <x v="13"/>
    <x v="9"/>
    <s v="no impacts"/>
    <x v="7"/>
    <s v=""/>
    <s v="ADM_082"/>
  </r>
  <r>
    <s v="Ngaouyanga-IHS"/>
    <s v="ADM_081"/>
    <s v="ADAMAOUA"/>
    <s v="IHS"/>
    <s v="Hybrid-Gen"/>
    <s v="ADAMAOUA"/>
    <s v="Ngaouyanga"/>
    <s v="NOKIA"/>
    <n v="4.6737293324574605"/>
    <n v="4.6737834390716344"/>
    <n v="4.7056082235962036"/>
    <n v="4.6732964795440575"/>
    <n v="1.9402992554003182"/>
    <n v="0"/>
    <n v="0"/>
    <n v="0"/>
    <n v="0"/>
    <n v="0"/>
    <n v="4.2219026338985728E-2"/>
    <n v="52200.432023953224"/>
    <n v="0"/>
    <n v="0"/>
    <n v="0"/>
    <n v="0.28737661692820027"/>
    <n v="4.6216216794651199"/>
    <n v="0"/>
    <n v="0"/>
    <n v="1.4345734562021414E-2"/>
    <n v="0"/>
    <n v="4.8160285564095625E-3"/>
    <x v="0"/>
    <m/>
    <x v="13"/>
    <x v="9"/>
    <s v="no impacts"/>
    <x v="7"/>
    <s v=""/>
    <s v="ADM_081"/>
  </r>
  <r>
    <s v="Ma"/>
    <s v="NRO_021"/>
    <s v="NORD-OUEST"/>
    <s v="IHS"/>
    <s v="Grid-Gen"/>
    <s v="NORD-OUEST"/>
    <s v="Ma"/>
    <s v="NOKIA"/>
    <n v="0.26912864019958349"/>
    <n v="1.2270245356576095"/>
    <n v="0.46642915126913215"/>
    <n v="1.6051570485658829E-3"/>
    <n v="2.0622267695584182"/>
    <n v="0"/>
    <n v="4.9046465372840136E-3"/>
    <n v="1.3376308738047311E-3"/>
    <n v="0.68205771397588411"/>
    <n v="1.3516819319772186"/>
    <n v="2.5690154399688283"/>
    <n v="17403.285923414747"/>
    <n v="3.210314097131252E-3"/>
    <n v="1.2824848116473049"/>
    <n v="5.7072250615666127E-3"/>
    <n v="1.6051570485658825E-3"/>
    <n v="1.3376308738047311E-3"/>
    <n v="5.7428952182014728E-2"/>
    <n v="0"/>
    <n v="1.4344074176076582E-2"/>
    <n v="0"/>
    <n v="4.8154711456969632E-3"/>
    <x v="1"/>
    <m/>
    <x v="13"/>
    <x v="9"/>
    <s v="no impacts"/>
    <x v="7"/>
    <s v=""/>
    <s v="NRO_021"/>
  </r>
  <r>
    <s v="Buea-UB-Lamp-IHS"/>
    <s v="SUO_200"/>
    <s v="SUD-OUEST"/>
    <s v="IHS"/>
    <s v="Grid-Gen"/>
    <s v="SUD-OUEST"/>
    <s v="Buea"/>
    <s v="Huawei"/>
    <n v="0"/>
    <n v="0.62467361806679156"/>
    <n v="0"/>
    <n v="0"/>
    <n v="0"/>
    <n v="0"/>
    <n v="0"/>
    <n v="0"/>
    <n v="0"/>
    <n v="0"/>
    <n v="0"/>
    <n v="0"/>
    <n v="0"/>
    <n v="0"/>
    <n v="0"/>
    <n v="0"/>
    <n v="10.332663447791729"/>
    <n v="0"/>
    <n v="1.2489558728902639E-3"/>
    <n v="1.3547181166294359E-2"/>
    <n v="0"/>
    <n v="4.7262957541099162E-3"/>
    <x v="0"/>
    <m/>
    <x v="13"/>
    <x v="9"/>
    <s v="no impacts"/>
    <x v="7"/>
    <s v=""/>
    <s v="SUO_200"/>
  </r>
  <r>
    <s v="Akok-I"/>
    <s v="SUD_121"/>
    <s v="CENTRE"/>
    <s v="CAMUSAT"/>
    <s v="Hybrid Solar - S3"/>
    <s v="SUD"/>
    <s v="Akom-I"/>
    <s v="NOKIA"/>
    <n v="8.0257852428277016E-4"/>
    <n v="0"/>
    <n v="3.4459405099785123E-2"/>
    <n v="0"/>
    <n v="0"/>
    <n v="9.2742407250450407E-4"/>
    <n v="0"/>
    <n v="4.6191284195926573E-2"/>
    <n v="0"/>
    <n v="0"/>
    <n v="0"/>
    <n v="101714.74209107019"/>
    <n v="7.4907328933040301E-4"/>
    <n v="1.2770561189205836E-2"/>
    <n v="0"/>
    <n v="2.3489654855336529E-2"/>
    <n v="9.9341386227895082E-2"/>
    <n v="0"/>
    <n v="0"/>
    <n v="1.3282318815742893E-2"/>
    <n v="0"/>
    <n v="4.459027624929111E-3"/>
    <x v="0"/>
    <m/>
    <x v="13"/>
    <x v="9"/>
    <s v="no impacts"/>
    <x v="7"/>
    <s v=""/>
    <s v="SUD_121"/>
  </r>
  <r>
    <s v="Fonfuka"/>
    <s v="NRO_043"/>
    <s v="NORD-OUEST"/>
    <s v="IHS"/>
    <s v="Hybrid-Gen"/>
    <s v="NORD-OUEST"/>
    <s v="Fonfuka"/>
    <s v="NOKIA"/>
    <n v="3.3536926661023241"/>
    <n v="5.9314207636972629"/>
    <n v="3.7208201961283032"/>
    <n v="5.7481776710180421"/>
    <n v="11.92999102931838"/>
    <n v="12.855955704306867"/>
    <n v="0.19079468164671992"/>
    <n v="6.1982129794441017"/>
    <n v="7.897186463520768"/>
    <n v="5.8395198825471768"/>
    <n v="5.3997353087385749"/>
    <n v="21997.587348794204"/>
    <n v="3.0231543110979953"/>
    <n v="2.0532990614468392"/>
    <n v="2.9555935086022149"/>
    <n v="2.9451243176299036"/>
    <n v="4.1239873242531386"/>
    <n v="0.13633133865817429"/>
    <n v="0"/>
    <n v="1.2484657153251406E-2"/>
    <n v="0"/>
    <n v="4.1912434045879516E-3"/>
    <x v="1"/>
    <m/>
    <x v="2"/>
    <x v="2"/>
    <s v="BSS Hardware issue"/>
    <x v="0"/>
    <s v="(05/03/2026 cell nokia): 30/04/2026 : FME donald sur site || Intervention en cours || Feedback RM : _x000a_FME Donald on site now working with BO_x000a_29/04/2026 :  Un reset a ete effectuer || Site en observation||Check and solve VSWR on site||VSWR on ARGA, ANT2 || Escalade faite au RM : en attente de son feedback "/>
    <s v="NRO_043"/>
  </r>
  <r>
    <s v="Mbot"/>
    <s v="NRO_246"/>
    <s v="NORD-OUEST"/>
    <s v="IHS"/>
    <s v="Solar-Gen"/>
    <s v="NORD-OUEST"/>
    <s v="Mbot"/>
    <s v="NOKIA"/>
    <n v="0.30575978526312858"/>
    <n v="1.2469147038853921"/>
    <n v="0.51493066391669584"/>
    <n v="3.3886648803053529E-3"/>
    <n v="2.0669360495890747"/>
    <n v="1.8726832233265207E-3"/>
    <n v="4.8154711456969632E-3"/>
    <n v="3.8345418382400923E-3"/>
    <n v="0.68488828531371693"/>
    <n v="1.3668808849055698"/>
    <n v="2.578640403499791"/>
    <n v="17403.285923414747"/>
    <n v="4.7262957541099127E-3"/>
    <n v="1.2418029980053247"/>
    <n v="6.1531020195015234E-3"/>
    <n v="0"/>
    <n v="2.9427879223702718E-3"/>
    <n v="9.1155085280210421E-2"/>
    <n v="0"/>
    <n v="1.2484657153251406E-2"/>
    <n v="0"/>
    <n v="4.1912434045879516E-3"/>
    <x v="1"/>
    <m/>
    <x v="13"/>
    <x v="9"/>
    <s v="no impacts"/>
    <x v="7"/>
    <s v=""/>
    <s v="NRO_246"/>
  </r>
  <r>
    <s v="Babessi"/>
    <s v="NRO_024"/>
    <s v="NORD-OUEST"/>
    <s v="IHS"/>
    <s v="Grid-Gen"/>
    <s v="NORD-OUEST"/>
    <s v="Babessi"/>
    <s v="NOKIA"/>
    <n v="0.34403722249258051"/>
    <n v="1.2367046256173519"/>
    <n v="0.48380635423729812"/>
    <n v="3.210314097131252E-3"/>
    <n v="2.0646565557027787"/>
    <n v="1.5159816569788325E-3"/>
    <n v="1.1057748556785539E-2"/>
    <n v="0"/>
    <n v="0.68221502232488429"/>
    <n v="0"/>
    <n v="0.77348872527786783"/>
    <n v="17403.285923414747"/>
    <n v="0.70636255647862523"/>
    <n v="2.6752617476092913E-3"/>
    <n v="6.0639266279144729E-3"/>
    <n v="0"/>
    <n v="1.515981656978832E-3"/>
    <n v="8.2629917844495263E-2"/>
    <n v="0"/>
    <n v="1.1953395146730654E-2"/>
    <n v="0"/>
    <n v="4.0128926214141923E-3"/>
    <x v="1"/>
    <m/>
    <x v="13"/>
    <x v="9"/>
    <s v="no impacts"/>
    <x v="7"/>
    <s v=""/>
    <s v="NRO_024"/>
  </r>
  <r>
    <s v="Ndu"/>
    <s v="NRO_009"/>
    <s v="NORD-OUEST"/>
    <s v="IHS"/>
    <s v="Grid-Gen"/>
    <s v="NORD-OUEST"/>
    <s v="NDU"/>
    <s v="NOKIA"/>
    <n v="0.57265618558138631"/>
    <n v="1.1432736800269281"/>
    <n v="0.96975906011484536"/>
    <n v="2.1402093980875015E-3"/>
    <n v="1.3767092508487002"/>
    <n v="1.9618586149134005E-3"/>
    <n v="4.0128926214140223E-3"/>
    <n v="1.9618586149134005E-3"/>
    <n v="0.45347171581031492"/>
    <n v="0.91012470240984622"/>
    <n v="1.7030426436065527"/>
    <n v="12201.521827567609"/>
    <n v="1.0685285424864597"/>
    <n v="0.85030519386016734"/>
    <n v="0.15448744838528342"/>
    <n v="0"/>
    <n v="8.9175391586982075E-4"/>
    <n v="4.0360782232266974E-2"/>
    <n v="0"/>
    <n v="1.0890871133687625E-2"/>
    <n v="0"/>
    <n v="3.6561910550661622E-3"/>
    <x v="1"/>
    <m/>
    <x v="13"/>
    <x v="9"/>
    <s v="no impacts"/>
    <x v="7"/>
    <s v=""/>
    <s v="NRO_009"/>
  </r>
  <r>
    <s v="LELE-HIS"/>
    <s v="SUD_205"/>
    <s v="CENTRE"/>
    <s v="IHS"/>
    <s v="Grid-Gen"/>
    <s v="SUD"/>
    <s v="Mintom"/>
    <s v="NOKIA"/>
    <n v="0"/>
    <n v="0.78398045142824935"/>
    <n v="9.0578201069784221E-3"/>
    <n v="4.1403458978590463E-2"/>
    <n v="0.34801415302569788"/>
    <n v="1.4696316670541736E-2"/>
    <n v="3.0319633139573223E-3"/>
    <n v="0.14880315163642469"/>
    <n v="1.076042320465139"/>
    <n v="1.0681196668935369"/>
    <n v="3.9976652713198675E-2"/>
    <n v="191828.63641266662"/>
    <n v="0"/>
    <n v="0.47221936860969121"/>
    <n v="3.5670156634785984E-4"/>
    <n v="0"/>
    <n v="3.5670156634785984E-4"/>
    <n v="0.20513907080668756"/>
    <n v="6.369674951740345E-3"/>
    <n v="7.9689300978204366E-3"/>
    <n v="0"/>
    <n v="3.5848507417966533E-3"/>
    <x v="0"/>
    <m/>
    <x v="13"/>
    <x v="9"/>
    <s v="no impacts"/>
    <x v="7"/>
    <s v=""/>
    <s v="SUD_205"/>
  </r>
  <r>
    <s v="Lele"/>
    <s v="SUD_159"/>
    <s v="CENTRE"/>
    <s v="ESCO"/>
    <s v="Hybrid Solar - S3"/>
    <s v="SUD"/>
    <s v="Lele"/>
    <s v="NOKIA"/>
    <n v="0"/>
    <n v="0.7837800559121969"/>
    <n v="1.0578017257151051E-2"/>
    <n v="3.9997494687631772E-2"/>
    <n v="0.34393282945035375"/>
    <n v="1.6210093270368944E-2"/>
    <n v="4.102068013000902E-3"/>
    <n v="9.9941222105565261E-2"/>
    <n v="1.0791203720036304"/>
    <n v="1.0737012854383505"/>
    <n v="3.931635389597353E-2"/>
    <n v="191828.63641266662"/>
    <n v="0"/>
    <n v="0.45279696832204713"/>
    <n v="8.9175391586982075E-4"/>
    <n v="0"/>
    <n v="0"/>
    <n v="0.205477937294718"/>
    <n v="6.369674951740345E-3"/>
    <n v="7.4376680912986671E-3"/>
    <n v="0"/>
    <n v="3.4064999586225523E-3"/>
    <x v="0"/>
    <m/>
    <x v="13"/>
    <x v="9"/>
    <s v="no impacts"/>
    <x v="7"/>
    <s v=""/>
    <s v="SUD_159"/>
  </r>
  <r>
    <s v="Santchou"/>
    <s v="OST_038"/>
    <s v="OUEST"/>
    <s v="IHS"/>
    <s v="Grid-Gen"/>
    <s v="OUEST"/>
    <s v="Santchou"/>
    <s v="NOKIA"/>
    <n v="2.0331989281829367E-3"/>
    <n v="1.4268062653894828E-4"/>
    <n v="5.7464674886348065E-2"/>
    <n v="3.5670156635055508E-5"/>
    <n v="5.2970182602665302E-3"/>
    <n v="1.5159816569787542E-3"/>
    <n v="5.0651622421404256E-3"/>
    <n v="0.98176755613769229"/>
    <n v="3.0835780306078489"/>
    <n v="3.0820085437159181"/>
    <n v="2.6968427159042143"/>
    <n v="575484.16894456279"/>
    <n v="3.0925134048448637"/>
    <n v="3.0819728735592826"/>
    <n v="2.2283325200537618"/>
    <n v="2.033198928183448E-3"/>
    <n v="1.3733010304394972E-3"/>
    <n v="7.1340313269416245E-5"/>
    <n v="0"/>
    <n v="0"/>
    <n v="6.1902588718388135E-3"/>
    <n v="3.2281491754490967E-3"/>
    <x v="0"/>
    <m/>
    <x v="13"/>
    <x v="9"/>
    <s v="no impacts"/>
    <x v="7"/>
    <s v=""/>
    <s v="OST_038"/>
  </r>
  <r>
    <s v="Mazera-IHS"/>
    <s v="EXN_226"/>
    <s v="EXTREME-NORD"/>
    <s v="IHS"/>
    <s v="Hybrid-Gen"/>
    <s v="EXTREME-NORD"/>
    <s v="Mazera"/>
    <s v="NOKIA"/>
    <n v="6.7531955450733885E-2"/>
    <n v="0.31171101427214959"/>
    <n v="1.1592800906306299E-3"/>
    <n v="0"/>
    <n v="3.8967604161864373E-3"/>
    <n v="5.1003987335793838E-2"/>
    <n v="2.1613538137216649E-2"/>
    <n v="0.10639938298046415"/>
    <n v="9.8092930745670003E-4"/>
    <n v="0"/>
    <n v="1.1592800906306299E-3"/>
    <n v="73165.697805571966"/>
    <n v="0"/>
    <n v="9.5385926295163223E-2"/>
    <n v="10.023866841934298"/>
    <n v="11.805587312709013"/>
    <n v="2.2295138124645555E-3"/>
    <n v="1.2217735692305798E-2"/>
    <n v="0"/>
    <n v="9.2976231710200242E-3"/>
    <n v="0"/>
    <n v="3.1213193374503775E-3"/>
    <x v="1"/>
    <m/>
    <x v="13"/>
    <x v="9"/>
    <s v="no impacts"/>
    <x v="7"/>
    <s v=""/>
    <s v="EXN_226"/>
  </r>
  <r>
    <s v="Ngog-Mbog"/>
    <s v="LIT_121"/>
    <s v="LITTORAL"/>
    <s v="IHS"/>
    <s v="Hybrid-Gen"/>
    <s v="LITTORAL"/>
    <s v="Ngog-Mbog"/>
    <s v="NOKIA"/>
    <n v="0.25412125477383624"/>
    <n v="0.32256699555429225"/>
    <n v="6.7674198484231535E-2"/>
    <n v="0"/>
    <n v="0.28078174250992693"/>
    <n v="0"/>
    <n v="0.11937997056626343"/>
    <n v="0.30748729865594748"/>
    <n v="0.13599765882266618"/>
    <n v="3.7223926179147743E-2"/>
    <n v="0.3609634903002204"/>
    <n v="17402.278788812699"/>
    <n v="0"/>
    <n v="0"/>
    <n v="0"/>
    <n v="0.14937422566993172"/>
    <n v="3.5170774441904834E-2"/>
    <n v="0.13647401928471345"/>
    <n v="0"/>
    <n v="7.438098536816427E-3"/>
    <n v="0"/>
    <n v="2.4970554699604388E-3"/>
    <x v="0"/>
    <m/>
    <x v="13"/>
    <x v="9"/>
    <s v="no impacts"/>
    <x v="7"/>
    <s v="(05/03/2026 cell nokia): 03/05/2026 : Need BO RAN analysis "/>
    <s v="LIT_121"/>
  </r>
  <r>
    <s v="Kumba-Mbongue-Road"/>
    <s v="SUO_237"/>
    <s v="SUD-OUEST"/>
    <s v="IHS"/>
    <s v="Grid-Gen"/>
    <s v="SUD-OUEST"/>
    <s v="Kumba"/>
    <s v="Huawei"/>
    <n v="0"/>
    <n v="5.3505234952187721E-4"/>
    <n v="0"/>
    <n v="0"/>
    <n v="3.3315926296895559E-2"/>
    <n v="3.299489488718243E-3"/>
    <n v="1.9618586149135501E-3"/>
    <n v="0"/>
    <n v="1.8726832233265705E-3"/>
    <n v="2.1402093980875093E-3"/>
    <n v="2.675261747609386E-4"/>
    <n v="2.675261747609386E-4"/>
    <n v="0"/>
    <n v="1.0165994640915667E-2"/>
    <n v="2.675261747609386E-4"/>
    <n v="2.675261747609386E-4"/>
    <n v="9.6309422913937897E-4"/>
    <n v="3.0141282356399082E-3"/>
    <n v="0"/>
    <n v="7.1720370880381905E-3"/>
    <n v="0"/>
    <n v="2.4077355728484478E-3"/>
    <x v="0"/>
    <m/>
    <x v="13"/>
    <x v="9"/>
    <s v="no impacts"/>
    <x v="7"/>
    <s v=""/>
    <s v="SUO_237"/>
  </r>
  <r>
    <s v="Bpriso-Croissanterie"/>
    <s v="LIT_675"/>
    <s v="Douala"/>
    <s v="CAMUSAT"/>
    <s v="Good Grid + GE"/>
    <s v="LITTORAL"/>
    <s v="Douala"/>
    <s v="ZTE"/>
    <n v="0"/>
    <n v="0"/>
    <n v="0"/>
    <n v="0"/>
    <n v="0"/>
    <n v="0"/>
    <n v="0"/>
    <n v="0"/>
    <n v="0"/>
    <n v="0"/>
    <n v="0"/>
    <n v="0"/>
    <n v="0"/>
    <n v="0"/>
    <n v="0"/>
    <n v="0"/>
    <n v="0"/>
    <n v="0"/>
    <n v="0"/>
    <n v="0"/>
    <n v="4.2750406573461332E-3"/>
    <n v="2.2293847896742098E-3"/>
    <x v="0"/>
    <m/>
    <x v="13"/>
    <x v="9"/>
    <s v="no impacts"/>
    <x v="7"/>
    <s v=""/>
    <s v="LIT_675"/>
  </r>
  <r>
    <s v="Letta-MTN"/>
    <s v="EST_063"/>
    <s v="CENTRE"/>
    <s v="IHS"/>
    <s v="solar + Gen"/>
    <s v="EST"/>
    <s v="Letta"/>
    <s v="NOKIA"/>
    <n v="2.0974076872486383E-2"/>
    <n v="0.44464633753099769"/>
    <n v="3.9307442506841537"/>
    <n v="0.38099294301621162"/>
    <n v="0.18232800563873838"/>
    <n v="0"/>
    <n v="2.5652906547043228"/>
    <n v="0"/>
    <n v="0"/>
    <n v="0"/>
    <n v="0.32554368452742793"/>
    <n v="283929.45792433934"/>
    <n v="0.4658522456503808"/>
    <n v="0"/>
    <n v="9.9519737011070711E-3"/>
    <n v="0"/>
    <n v="0"/>
    <n v="6.9485465124574819E-2"/>
    <n v="0"/>
    <n v="5.5782510684740001E-3"/>
    <n v="6.1560585465801631E-4"/>
    <n v="2.1937146330396973E-3"/>
    <x v="0"/>
    <m/>
    <x v="13"/>
    <x v="9"/>
    <s v="no impacts"/>
    <x v="7"/>
    <s v=""/>
    <s v="EST_063"/>
  </r>
  <r>
    <s v="Kumba-Krama-IHS"/>
    <s v="SUO_125"/>
    <s v="SUD-OUEST"/>
    <s v="IHS"/>
    <s v="Grid-Gen"/>
    <s v="SUD-OUEST"/>
    <s v="Kumba"/>
    <s v="Huawei"/>
    <n v="0"/>
    <n v="2.675261747609386E-4"/>
    <n v="8.9175391586979543E-5"/>
    <n v="2.675261747609386E-4"/>
    <n v="6.2422774110885678E-4"/>
    <n v="1.6943324401526112E-3"/>
    <n v="1.6051570485656321E-3"/>
    <n v="0"/>
    <n v="5.3505234952187721E-4"/>
    <n v="3.4778402718922022E-3"/>
    <n v="0"/>
    <n v="8.0257852428281603E-4"/>
    <n v="0"/>
    <n v="9.7201176829807678E-3"/>
    <n v="8.0257852428281581E-4"/>
    <n v="5.3505234952187721E-4"/>
    <n v="3.0319633139573041E-3"/>
    <n v="3.7453664466531398E-3"/>
    <n v="0"/>
    <n v="5.843882071734822E-3"/>
    <n v="0"/>
    <n v="1.9618586149135501E-3"/>
    <x v="0"/>
    <m/>
    <x v="13"/>
    <x v="9"/>
    <s v="no impacts"/>
    <x v="7"/>
    <s v=""/>
    <s v="SUO_125"/>
  </r>
  <r>
    <s v="Ndogbong-Vallee"/>
    <s v="LIT_264"/>
    <s v="Douala"/>
    <s v="IHS"/>
    <s v="Grid-Gen"/>
    <s v="LITTORAL"/>
    <s v="Douala"/>
    <s v="ZTE"/>
    <n v="0"/>
    <n v="2.1314702097119858"/>
    <n v="0"/>
    <n v="2.211549711357039E-3"/>
    <n v="0"/>
    <n v="0"/>
    <n v="0"/>
    <n v="0"/>
    <n v="0"/>
    <n v="0"/>
    <n v="0"/>
    <n v="0"/>
    <n v="0"/>
    <n v="0"/>
    <n v="0"/>
    <n v="0"/>
    <n v="0"/>
    <n v="0"/>
    <n v="0"/>
    <n v="0"/>
    <n v="3.5568338269124367E-3"/>
    <n v="1.8548481450091792E-3"/>
    <x v="0"/>
    <m/>
    <x v="13"/>
    <x v="9"/>
    <s v="no impacts"/>
    <x v="7"/>
    <s v=""/>
    <s v="LIT_264"/>
  </r>
  <r>
    <s v="Boukoula-IHS"/>
    <s v="NRD_014"/>
    <s v="EXTREME-NORD"/>
    <s v="IHS"/>
    <s v="Grid-Gen"/>
    <s v="NORD"/>
    <s v="Boukoula"/>
    <s v="NOKIA"/>
    <n v="0"/>
    <n v="0.71386609729377348"/>
    <n v="0.49014883816436305"/>
    <n v="0"/>
    <n v="7.8811494932899656E-2"/>
    <n v="0"/>
    <n v="0.49078817628828031"/>
    <n v="0"/>
    <n v="0"/>
    <n v="0"/>
    <n v="0"/>
    <n v="22640.179397488249"/>
    <n v="2.0511527074673565E-3"/>
    <n v="3.2996804424475757E-3"/>
    <n v="1.3136298420541452"/>
    <n v="0"/>
    <n v="0"/>
    <n v="0"/>
    <n v="0"/>
    <n v="4.7816347736673393E-3"/>
    <n v="0"/>
    <n v="1.6052499449744457E-3"/>
    <x v="0"/>
    <m/>
    <x v="13"/>
    <x v="9"/>
    <s v="no impacts"/>
    <x v="7"/>
    <s v=""/>
    <s v="NRD_014"/>
  </r>
  <r>
    <s v="Kumba"/>
    <s v="SUO_006"/>
    <s v="SUD-OUEST"/>
    <s v="IHS"/>
    <s v="Grid-Gen"/>
    <s v="SUD-OUEST"/>
    <s v="Kumba"/>
    <s v="Huawei"/>
    <n v="0"/>
    <n v="8.0257852428281603E-4"/>
    <n v="0"/>
    <n v="2.675261747609386E-4"/>
    <n v="0"/>
    <n v="6.3136177243581504E-3"/>
    <n v="8.0257852428281603E-4"/>
    <n v="0"/>
    <n v="1.6051570485656321E-3"/>
    <n v="3.4778402718922017E-3"/>
    <n v="2.675261747609386E-4"/>
    <n v="5.3505234952187721E-4"/>
    <n v="0"/>
    <n v="1.2038677864242238E-2"/>
    <n v="5.3505234952187721E-4"/>
    <n v="0"/>
    <n v="1.8548481450091745E-3"/>
    <n v="5.974751236327628E-3"/>
    <n v="0"/>
    <n v="4.781358058692127E-3"/>
    <n v="0"/>
    <n v="1.6051570485656321E-3"/>
    <x v="0"/>
    <m/>
    <x v="13"/>
    <x v="9"/>
    <s v="no impacts"/>
    <x v="7"/>
    <s v=""/>
    <s v="SUO_006"/>
  </r>
  <r>
    <s v="Bafang-Hotel-IHS"/>
    <s v="OST_222"/>
    <s v="OUEST"/>
    <s v="IHS"/>
    <s v="Grid-Gen"/>
    <s v="OUEST"/>
    <s v="Bafang"/>
    <s v="Huawei"/>
    <n v="0"/>
    <n v="0"/>
    <n v="0"/>
    <n v="0"/>
    <n v="0"/>
    <n v="2.2115497113570925E-2"/>
    <n v="0"/>
    <n v="8.9175391586979538E-4"/>
    <n v="8.9175391586979538E-4"/>
    <n v="0"/>
    <n v="0"/>
    <n v="0"/>
    <n v="0"/>
    <n v="5.3505234952187721E-4"/>
    <n v="0"/>
    <n v="0"/>
    <n v="0"/>
    <n v="0"/>
    <n v="0"/>
    <n v="4.7813580586921253E-3"/>
    <n v="0"/>
    <n v="1.6051570485656314E-3"/>
    <x v="0"/>
    <m/>
    <x v="13"/>
    <x v="9"/>
    <s v="no impacts"/>
    <x v="7"/>
    <s v=""/>
    <s v="OST_222"/>
  </r>
  <r>
    <s v="Kumba-Preventive"/>
    <s v="SUO_217"/>
    <s v="SUD-OUEST"/>
    <s v="IHS"/>
    <s v="Grid-Gen"/>
    <s v="SUD-OUEST"/>
    <s v="Kumba"/>
    <s v="Huawei"/>
    <n v="0"/>
    <n v="0"/>
    <n v="8.9175391586979543E-5"/>
    <n v="3.9927389829154212"/>
    <n v="6.2422774110885678E-4"/>
    <n v="2.6752617476093858E-3"/>
    <n v="1.0701046990437544E-3"/>
    <n v="0"/>
    <n v="1.8726832233265705E-3"/>
    <n v="2.6752617476093862E-3"/>
    <n v="2.675261747609386E-4"/>
    <n v="1.4268062653916727E-3"/>
    <n v="0"/>
    <n v="1.0701046990437543E-2"/>
    <n v="1.4268062653916727E-3"/>
    <n v="8.9175391586979543E-5"/>
    <n v="1.3376308738046929E-3"/>
    <n v="4.5479449709359566E-3"/>
    <n v="0"/>
    <n v="3.9844650489101055E-3"/>
    <n v="0"/>
    <n v="1.3376308738046931E-3"/>
    <x v="0"/>
    <m/>
    <x v="6"/>
    <x v="1"/>
    <s v="Defaut GE &amp; Power Cabinet"/>
    <x v="1"/>
    <s v="(hourly IHS): 03/05/2026 20:54 0:17:45 46.5V FME Stephane is managing with level 0/Tchagou informed"/>
    <s v="SUO_217"/>
  </r>
  <r>
    <s v="Sop-MTN"/>
    <s v="NRO_258"/>
    <s v="NORD-OUEST"/>
    <s v="IHS"/>
    <s v="Grid-Gen"/>
    <s v="NORD-OUEST"/>
    <s v="Sop"/>
    <s v="NOKIA"/>
    <n v="0.25379316445654371"/>
    <n v="0.41252536148136731"/>
    <n v="0.17942088787300275"/>
    <n v="0.23577973535597402"/>
    <n v="0.75174855107823757"/>
    <n v="0"/>
    <n v="0.98182106137264458"/>
    <n v="0.10264087571661334"/>
    <n v="0.22686219619727602"/>
    <n v="0.45408109396089991"/>
    <n v="1.2266966866704905"/>
    <n v="11602.190615609832"/>
    <n v="3.4778402718922325E-3"/>
    <n v="0.44694706263394141"/>
    <n v="3.7453664466530413E-3"/>
    <n v="0"/>
    <n v="1.0701046990439218E-3"/>
    <n v="0.12769916075255469"/>
    <n v="0"/>
    <n v="3.453203042388958E-3"/>
    <n v="0"/>
    <n v="1.1592800906308012E-3"/>
    <x v="1"/>
    <m/>
    <x v="8"/>
    <x v="5"/>
    <s v="ACCESS-ISSUE"/>
    <x v="4"/>
    <s v="(05/03/2026 cell nokia): 02/04/2026 : Probleme d'access _x000a_30/04/2026 : Probleme d'access || Action avec le level 0 en cours || mFeedback RM: Intervention postpone to Saturday 02/05/2026 due to insecurity_x000a_29/04/2026 : Escalade faite au RM : en attente de son feedback _x000a_28/04/2026 : Escalade faite au RM|| FME Donald _x000a_27/04/2026 : Need BO RAN analysis || Check and clean jumper, port 4 of ARGA"/>
    <s v="NRO_258"/>
  </r>
  <r>
    <s v="Mbalam"/>
    <s v="SUD_222"/>
    <s v="CENTRE"/>
    <s v="IHS"/>
    <s v="Solar-Gen"/>
    <s v="SUD"/>
    <s v="Mbalam"/>
    <s v="NOKIA"/>
    <n v="0"/>
    <n v="0.29132804625756481"/>
    <n v="1.8756959580750786E-3"/>
    <n v="1.0117936850770377E-2"/>
    <n v="9.7500118743787251E-2"/>
    <n v="2.9037216274046887E-3"/>
    <n v="0"/>
    <n v="2.322977301923751E-2"/>
    <n v="0.39378793796741601"/>
    <n v="0.36590499612910765"/>
    <n v="8.6570582680388242E-3"/>
    <n v="0"/>
    <n v="0"/>
    <n v="0.16440375192975548"/>
    <n v="0"/>
    <n v="0"/>
    <n v="0"/>
    <n v="7.4122585487097395E-2"/>
    <n v="8.118213173786715E-3"/>
    <n v="0"/>
    <n v="0"/>
    <n v="1.1592800906307342E-3"/>
    <x v="0"/>
    <m/>
    <x v="13"/>
    <x v="9"/>
    <s v="no impacts"/>
    <x v="7"/>
    <s v=""/>
    <s v="SUD_222"/>
  </r>
  <r>
    <s v="SONGKOLONG-IHS"/>
    <s v="NRO_094"/>
    <s v="NORD-OUEST"/>
    <s v="IHS"/>
    <s v="Gen Only"/>
    <s v="NORD-OUEST"/>
    <s v="Songkolong"/>
    <s v="NOKIA"/>
    <n v="0.27985492565527881"/>
    <n v="0"/>
    <n v="0"/>
    <n v="0"/>
    <n v="0"/>
    <n v="0"/>
    <n v="3.043917372510093"/>
    <n v="4.1375493385060222"/>
    <n v="3.0711289376977202"/>
    <n v="0"/>
    <n v="4.9938219288708924E-3"/>
    <n v="17403.285923414747"/>
    <n v="0.97239228370317343"/>
    <n v="1.0324370136374144"/>
    <n v="0"/>
    <n v="7.5906093318836881E-2"/>
    <n v="0.57373663439230871"/>
    <n v="0"/>
    <n v="0"/>
    <n v="3.4532030423884484E-3"/>
    <n v="0"/>
    <n v="1.1592800906306299E-3"/>
    <x v="1"/>
    <m/>
    <x v="13"/>
    <x v="9"/>
    <s v="no impacts"/>
    <x v="7"/>
    <s v=""/>
    <s v="NRO_094"/>
  </r>
  <r>
    <s v="Wada-MTN-IHS"/>
    <s v="ADM_099"/>
    <s v="ADAMAOUA"/>
    <s v="IHS"/>
    <s v="Solar-Gen"/>
    <s v="ADAMAOUA"/>
    <s v="Wada"/>
    <s v="NOKIA"/>
    <n v="1.4270540178252754E-3"/>
    <n v="1.0434850602975347E-2"/>
    <n v="0"/>
    <n v="0"/>
    <n v="0"/>
    <n v="0"/>
    <n v="2.3601082232077852E-2"/>
    <n v="7.2865247448749559E-2"/>
    <n v="1.448375582586303E-2"/>
    <n v="1.2485999961061704E-3"/>
    <n v="1.9071934099086151E-2"/>
    <n v="101713.39924493413"/>
    <n v="0"/>
    <n v="0"/>
    <n v="0"/>
    <n v="3.2765795114880834E-2"/>
    <n v="0.38898795430987454"/>
    <n v="0"/>
    <n v="0"/>
    <n v="3.1879410137826505E-3"/>
    <n v="6.8400650517338668E-5"/>
    <n v="1.1058987247257355E-3"/>
    <x v="0"/>
    <m/>
    <x v="13"/>
    <x v="9"/>
    <s v="no impacts"/>
    <x v="7"/>
    <s v=""/>
    <s v="ADM_099"/>
  </r>
  <r>
    <s v="Kumba-Market"/>
    <s v="SUO_112"/>
    <s v="SUD-OUEST"/>
    <s v="IHS"/>
    <s v="Grid-Gen"/>
    <s v="SUD-OUEST"/>
    <s v="Kumba"/>
    <s v="Huawei"/>
    <n v="0"/>
    <n v="0.20010957872118212"/>
    <n v="0.165598702177021"/>
    <n v="0.83714290606192909"/>
    <n v="3.0176774162250704"/>
    <n v="1.9886469025462783"/>
    <n v="1.8726832233265705E-3"/>
    <n v="0"/>
    <n v="1.3376308738046931E-3"/>
    <n v="3.0141282356399082E-3"/>
    <n v="2.6520939808750881"/>
    <n v="8.9175391586979538E-4"/>
    <n v="5.3505234952187721E-4"/>
    <n v="1.3269298268142552E-2"/>
    <n v="8.9175391586979538E-4"/>
    <n v="0"/>
    <n v="0.46817080583164256"/>
    <n v="4.5479449709359566E-3"/>
    <n v="0"/>
    <n v="3.1875720391280845E-3"/>
    <n v="0"/>
    <n v="1.0701046990437544E-3"/>
    <x v="0"/>
    <m/>
    <x v="13"/>
    <x v="9"/>
    <s v="no impacts"/>
    <x v="7"/>
    <s v=""/>
    <s v="SUO_112"/>
  </r>
  <r>
    <s v="IHS-KUMBA ALASKA STREET"/>
    <s v="SUO_230"/>
    <s v="SUD-OUEST"/>
    <s v="IHS"/>
    <s v="Grid-Gen"/>
    <s v="SUD-OUEST"/>
    <s v="Kumba"/>
    <s v="Huawei"/>
    <n v="0"/>
    <n v="1.0701046990437544E-3"/>
    <n v="0"/>
    <n v="2.675261747609386E-4"/>
    <n v="1.0701046990437544E-3"/>
    <n v="1.9618586149135497E-3"/>
    <n v="2.1402093980875088E-3"/>
    <n v="2.1402093980875093E-3"/>
    <n v="8.2487237217956089E-2"/>
    <n v="4.0128926214140796E-3"/>
    <n v="1.0701046990437544E-3"/>
    <n v="8.9175391586979538E-4"/>
    <n v="2.675261747609386E-4"/>
    <n v="1.1146923948372441E-2"/>
    <n v="8.9175391586979538E-4"/>
    <n v="0"/>
    <n v="2.9427879223703247E-3"/>
    <n v="5.7072250615666916E-3"/>
    <n v="0"/>
    <n v="3.1875720391280845E-3"/>
    <n v="0"/>
    <n v="1.0701046990437544E-3"/>
    <x v="0"/>
    <m/>
    <x v="13"/>
    <x v="9"/>
    <s v="no impacts"/>
    <x v="7"/>
    <s v=""/>
    <s v="SUO_230"/>
  </r>
  <r>
    <s v="Kumba-Kake"/>
    <s v="SUO_052"/>
    <s v="SUD-OUEST"/>
    <s v="IHS"/>
    <s v="Hybrid-Gen"/>
    <s v="SUD-OUEST"/>
    <s v="Kumba"/>
    <s v="Huawei"/>
    <n v="0"/>
    <n v="0"/>
    <n v="0"/>
    <n v="0"/>
    <n v="5.3505234952187721E-4"/>
    <n v="5.671554904931899E-3"/>
    <n v="1.9618586149135506E-3"/>
    <n v="0"/>
    <n v="1.8726832233265705E-3"/>
    <n v="3.2816544104008467E-3"/>
    <n v="8.0257852428281603E-4"/>
    <n v="1.6051570485656321E-3"/>
    <n v="0"/>
    <n v="1.3447649051316511E-2"/>
    <n v="1.6051570485656314E-3"/>
    <n v="0"/>
    <n v="2.4077355728484469E-3"/>
    <n v="3.9058821515097035E-3"/>
    <n v="0"/>
    <n v="3.1875720391280845E-3"/>
    <n v="0"/>
    <n v="1.0701046990437544E-3"/>
    <x v="0"/>
    <m/>
    <x v="13"/>
    <x v="9"/>
    <s v="no impacts"/>
    <x v="7"/>
    <s v=""/>
    <s v="SUO_052"/>
  </r>
  <r>
    <s v="Mbong"/>
    <s v="ADM_042"/>
    <s v="ADAMAOUA"/>
    <s v="IHS"/>
    <s v="Hybrid-Gen"/>
    <s v="ADAMAOUA"/>
    <s v="Mbong"/>
    <s v="NOKIA"/>
    <n v="1.6054357700533064E-3"/>
    <n v="1.3377857101139006E-3"/>
    <n v="2.3994931835718068E-2"/>
    <n v="9.2931390126852094E-3"/>
    <n v="0.13472159459329286"/>
    <n v="8.5511609294543947E-2"/>
    <n v="3.1288191940604823E-2"/>
    <n v="0.15275361830202938"/>
    <n v="1.8066006417997791"/>
    <n v="1.3206037068948022"/>
    <n v="2.5474809494320405E-2"/>
    <n v="282318.81491640344"/>
    <n v="0"/>
    <n v="0"/>
    <n v="2.5933427151134874E-2"/>
    <n v="5.1617271597515828E-2"/>
    <n v="0.75542026072636637"/>
    <n v="2.5184260954641696E-2"/>
    <n v="0"/>
    <n v="2.6566175114852027E-3"/>
    <n v="0"/>
    <n v="8.9185714007576275E-4"/>
    <x v="0"/>
    <m/>
    <x v="13"/>
    <x v="9"/>
    <s v="no impacts"/>
    <x v="7"/>
    <s v=""/>
    <s v="ADM_042"/>
  </r>
  <r>
    <s v="Kumba-Bonakama2"/>
    <s v="SUO_231"/>
    <s v="SUD-OUEST"/>
    <s v="IHS"/>
    <s v="Hybrid-Gen"/>
    <s v="SUD-OUEST"/>
    <s v="Kumba"/>
    <s v="Huawei"/>
    <n v="0"/>
    <n v="8.0257852428281603E-4"/>
    <n v="0"/>
    <n v="8.4603369260315091"/>
    <n v="5.3505234952187721E-4"/>
    <n v="1.0130324484280875E-2"/>
    <n v="1.8726832233265705E-3"/>
    <n v="4.6959761209703417E-2"/>
    <n v="4.3690234652558395"/>
    <n v="4.8154711456968946E-3"/>
    <n v="2.675261747609386E-4"/>
    <n v="8.0257852428281603E-4"/>
    <n v="3.4217132804273569"/>
    <n v="9.8806333878373332E-3"/>
    <n v="8.0257852428281581E-4"/>
    <n v="2.675261747609386E-4"/>
    <n v="5.3255543855744172E-2"/>
    <n v="4.6192852842055392E-3"/>
    <n v="0"/>
    <n v="2.3906790293460635E-3"/>
    <n v="0"/>
    <n v="8.0257852428281603E-4"/>
    <x v="0"/>
    <m/>
    <x v="13"/>
    <x v="9"/>
    <s v="no impacts"/>
    <x v="7"/>
    <s v=""/>
    <s v="SUO_231"/>
  </r>
  <r>
    <s v="Maroua-Zokok-Palar-II"/>
    <s v="EXN_204"/>
    <s v="Maroua"/>
    <s v="CAMUSAT"/>
    <s v="Bad Grid + GE"/>
    <s v="EXTREME-NORD"/>
    <s v="Maroua"/>
    <s v="Huawei"/>
    <n v="0"/>
    <n v="0"/>
    <n v="0"/>
    <n v="0"/>
    <n v="0.15712703997625793"/>
    <n v="0"/>
    <n v="0"/>
    <n v="0"/>
    <n v="0"/>
    <n v="0"/>
    <n v="0"/>
    <n v="2.675261747609386E-4"/>
    <n v="0"/>
    <n v="0"/>
    <n v="2.675261747609386E-4"/>
    <n v="2.8536125307833454E-3"/>
    <n v="2.4077355728484469E-3"/>
    <n v="2.675261747609386E-4"/>
    <n v="0"/>
    <n v="1.5937860195640423E-3"/>
    <n v="0"/>
    <n v="5.3505234952187721E-4"/>
    <x v="0"/>
    <m/>
    <x v="13"/>
    <x v="9"/>
    <s v="no impacts"/>
    <x v="7"/>
    <s v=""/>
    <s v="EXN_204"/>
  </r>
  <r>
    <s v="Bonamouti"/>
    <s v="LIT_120"/>
    <s v="Douala"/>
    <s v="IHS"/>
    <s v="GridOnly"/>
    <s v="LITTORAL"/>
    <s v="Douala"/>
    <s v="ZTE"/>
    <n v="0"/>
    <n v="0"/>
    <n v="4.2804187961750177E-4"/>
    <n v="0"/>
    <n v="8.7946554690910954"/>
    <n v="0"/>
    <n v="4.2804187961750177E-4"/>
    <n v="2.6968243572951183"/>
    <n v="4.2804187961750177E-4"/>
    <n v="0"/>
    <n v="0"/>
    <n v="0"/>
    <n v="9.6309422913952957E-4"/>
    <n v="8.0257852428281592E-4"/>
    <n v="0"/>
    <n v="3.7453664466531404E-4"/>
    <n v="4.2804187961750177E-4"/>
    <n v="0"/>
    <n v="2.9974940949366331E-3"/>
    <n v="0"/>
    <n v="0"/>
    <n v="4.2804187961750177E-4"/>
    <x v="0"/>
    <m/>
    <x v="13"/>
    <x v="9"/>
    <s v="no impacts"/>
    <x v="7"/>
    <s v=""/>
    <s v="LIT_120"/>
  </r>
  <r>
    <s v="MABETA"/>
    <s v="SUO_165"/>
    <s v="SUD-OUEST"/>
    <s v="IHS"/>
    <s v="Hybrid-Gen"/>
    <s v="SUD-OUEST"/>
    <s v="Limbe"/>
    <s v="NOKIA"/>
    <n v="0.68686719663009466"/>
    <n v="7.815052222283267"/>
    <n v="8.5322356675918698"/>
    <n v="2.8085123801941102E-4"/>
    <n v="0.10022058124367998"/>
    <n v="2.6752617476106361E-4"/>
    <n v="2.8536125307835979E-4"/>
    <n v="2.1402093980859614E-4"/>
    <n v="2.6752617476094782E-4"/>
    <n v="1.6196450428024005"/>
    <n v="2.6752617476088987E-4"/>
    <n v="305145.08973398624"/>
    <n v="2.6752617476094782E-4"/>
    <n v="3.2103140971306789E-4"/>
    <n v="2.4969109644353585E-4"/>
    <n v="6.3405366324379564"/>
    <n v="6.9956132841370531"/>
    <n v="2.496910964434779E-4"/>
    <n v="0"/>
    <n v="0"/>
    <n v="5.4720520414008877E-4"/>
    <n v="2.8536125307818605E-4"/>
    <x v="0"/>
    <m/>
    <x v="13"/>
    <x v="9"/>
    <s v="no impacts"/>
    <x v="7"/>
    <s v=""/>
    <s v="SUO_165"/>
  </r>
  <r>
    <s v="Bamenkombo"/>
    <s v="OST_155"/>
    <s v="OUEST"/>
    <s v="IHS"/>
    <s v="Grid-Gen"/>
    <s v="OUEST"/>
    <s v="Bamenkombo"/>
    <s v="NOKIA"/>
    <n v="0.10575969064613097"/>
    <n v="0.14904365077794765"/>
    <n v="3.3768459802731576"/>
    <n v="10.868519273884139"/>
    <n v="4.3828634548907619"/>
    <n v="1.6229067382286164"/>
    <n v="2.6752617476088987E-4"/>
    <n v="2.8536125307818605E-4"/>
    <n v="0.24004470512861278"/>
    <n v="0.15298079881042304"/>
    <n v="0.11386501169707747"/>
    <n v="340264.72102884145"/>
    <n v="0.16023767692682597"/>
    <n v="2.8536125307830184E-4"/>
    <n v="0.19556163375024641"/>
    <n v="0.10454922909657476"/>
    <n v="2.6752617476083203E-4"/>
    <n v="5.3041522915935307E-2"/>
    <n v="0"/>
    <n v="0"/>
    <n v="5.4720520414008877E-4"/>
    <n v="2.8536125307818605E-4"/>
    <x v="0"/>
    <m/>
    <x v="13"/>
    <x v="9"/>
    <s v="no impacts"/>
    <x v="7"/>
    <s v=""/>
    <s v="OST_155"/>
  </r>
  <r>
    <s v="Akonolinga-Town-IHS"/>
    <s v="CTR_784"/>
    <s v="CENTRE"/>
    <m/>
    <m/>
    <s v="CENTRE"/>
    <s v="Akonolinga"/>
    <s v="NOKIA"/>
    <n v="2.8536125307835979E-4"/>
    <n v="0.54767958497059355"/>
    <n v="0.18782120976049646"/>
    <n v="2.3042921186075569E-2"/>
    <n v="2.6752617476100566E-4"/>
    <n v="2.6752617476088987E-4"/>
    <n v="7.2331018769000091"/>
    <n v="2.3185601812618177E-4"/>
    <n v="0.10492376574123985"/>
    <n v="2.3185601812618177E-4"/>
    <n v="0.10790222382024464"/>
    <n v="333040.00778479764"/>
    <n v="7.1340313269572576E-4"/>
    <n v="0.72249676632267235"/>
    <n v="4.637120362522767E-4"/>
    <n v="3.3886648803062454E-4"/>
    <n v="4.280418796176554E-4"/>
    <n v="1.6865151169943444"/>
    <n v="0"/>
    <n v="0"/>
    <n v="5.1300487888172874E-4"/>
    <n v="2.6752617476100566E-4"/>
    <x v="0"/>
    <m/>
    <x v="13"/>
    <x v="9"/>
    <s v="no impacts"/>
    <x v="7"/>
    <s v=""/>
    <s v="CTR_784"/>
  </r>
  <r>
    <s v="Fondjanti"/>
    <s v="OST_158"/>
    <s v="OUEST"/>
    <s v="IHS"/>
    <s v="Grid-Gen"/>
    <s v="OUEST"/>
    <s v="Fondjanti"/>
    <s v="NOKIA"/>
    <n v="3.031963313958296E-4"/>
    <n v="2.6752617476100566E-4"/>
    <n v="2.3185601812612388E-4"/>
    <n v="5.5288742783927277E-3"/>
    <n v="0.51375470479712848"/>
    <n v="2.4969109644365164E-4"/>
    <n v="1.2289743705804836"/>
    <n v="7.3658873450849847E-3"/>
    <n v="2.6752617476100566E-4"/>
    <n v="0.39070186414686098"/>
    <n v="0.94084344700136457"/>
    <n v="339951.66163432098"/>
    <n v="2.6752617476088987E-4"/>
    <n v="2.6752617476083203E-4"/>
    <n v="2.4969109644342005E-4"/>
    <n v="2.4969109644376743E-4"/>
    <n v="2.6752617476077408E-4"/>
    <n v="2.4969109644365164E-4"/>
    <n v="0"/>
    <n v="0"/>
    <n v="5.1300487888172874E-4"/>
    <n v="2.6752617476100566E-4"/>
    <x v="0"/>
    <m/>
    <x v="13"/>
    <x v="9"/>
    <s v="no impacts"/>
    <x v="7"/>
    <s v=""/>
    <s v="OST_158"/>
  </r>
  <r>
    <s v="Bafang-Centre"/>
    <s v="OST_126"/>
    <s v="OUEST"/>
    <s v="IHS"/>
    <s v="Grid Only"/>
    <s v="OUEST"/>
    <s v="Bafang"/>
    <s v="Huawei"/>
    <n v="0"/>
    <n v="0"/>
    <n v="0"/>
    <n v="0"/>
    <n v="2.675261747609386E-4"/>
    <n v="0"/>
    <n v="0"/>
    <n v="5.439698886805751E-3"/>
    <n v="0"/>
    <n v="2.675261747609386E-4"/>
    <n v="0"/>
    <n v="0"/>
    <n v="0"/>
    <n v="2.675261747609386E-4"/>
    <n v="0"/>
    <n v="0"/>
    <n v="0"/>
    <n v="1.7835078317395909E-4"/>
    <n v="0"/>
    <n v="7.9689300978202113E-4"/>
    <n v="0"/>
    <n v="2.675261747609386E-4"/>
    <x v="0"/>
    <m/>
    <x v="13"/>
    <x v="9"/>
    <s v="no impacts"/>
    <x v="7"/>
    <s v=""/>
    <s v="OST_126"/>
  </r>
  <r>
    <s v="CTR_547_N_Elig-Mfomo-New"/>
    <s v="CTR_547"/>
    <s v="CENTRE"/>
    <s v="IHS"/>
    <s v="Grid-Gen"/>
    <s v="CENTRE"/>
    <s v="Elig-Mfomo"/>
    <s v="NOKIA"/>
    <n v="3.0319633139565591E-4"/>
    <n v="2.6752617476100566E-4"/>
    <n v="2.3185601812600808E-4"/>
    <n v="2.6752617476094782E-4"/>
    <n v="2.6752617476094782E-4"/>
    <n v="2.6752617476094782E-4"/>
    <n v="2.3185601812623967E-4"/>
    <n v="4.3184366672329978E-2"/>
    <n v="0.1651701698522115"/>
    <n v="2.6752617476088987E-4"/>
    <n v="3.0319633139577171E-4"/>
    <n v="254963.23071171949"/>
    <n v="2.4969109644359369E-4"/>
    <n v="2.6752617476094782E-4"/>
    <n v="2.6752617476083203E-4"/>
    <n v="1.2145688334146381E-2"/>
    <n v="2.4969109644353585E-4"/>
    <n v="7.1875365619107666E-3"/>
    <n v="0"/>
    <n v="0"/>
    <n v="5.1300487888117363E-4"/>
    <n v="2.6752617476071623E-4"/>
    <x v="0"/>
    <m/>
    <x v="13"/>
    <x v="9"/>
    <s v="no impacts"/>
    <x v="7"/>
    <s v=""/>
    <s v="CTR_547"/>
  </r>
  <r>
    <s v="Moumee-New"/>
    <s v="OST_224"/>
    <s v="OUEST"/>
    <s v="IHS"/>
    <s v="Grid-Gen"/>
    <s v="OUEST"/>
    <s v="Moumee"/>
    <s v="NOKIA"/>
    <n v="1.5159816569788325E-3"/>
    <n v="0"/>
    <n v="2.4969109644336216E-4"/>
    <n v="2.4969109644353585E-4"/>
    <n v="2.0331989281830035E-3"/>
    <n v="1.9307004331617305E-3"/>
    <n v="2.496910964434779E-4"/>
    <n v="2.3185601812600808E-4"/>
    <n v="2.8536125307853343E-4"/>
    <n v="2.85361253078244E-4"/>
    <n v="2.1853270826962181E-4"/>
    <n v="339954.13168437331"/>
    <n v="8.886384279700333E-3"/>
    <n v="2.9427879223704097E-3"/>
    <n v="6.3492878809931208E-3"/>
    <n v="2.8536125307818605E-4"/>
    <n v="2.3007251029441549E-3"/>
    <n v="6.5276386641667751E-3"/>
    <n v="0"/>
    <n v="0"/>
    <n v="5.1300487888106261E-4"/>
    <n v="2.6752617476065828E-4"/>
    <x v="0"/>
    <m/>
    <x v="13"/>
    <x v="9"/>
    <s v="no impacts"/>
    <x v="7"/>
    <s v=""/>
    <s v="OST_224"/>
  </r>
  <r>
    <s v="Fochieya-IHS"/>
    <s v="OST_195"/>
    <s v="OUEST"/>
    <s v="IHS"/>
    <s v="Grid-Gen"/>
    <s v="OUEST"/>
    <s v=" Fochieya"/>
    <s v="NOKIA"/>
    <n v="0"/>
    <n v="0"/>
    <n v="0"/>
    <n v="0"/>
    <n v="6.5989789774327555E-4"/>
    <n v="1.0577180016607828"/>
    <n v="2.4969109644359369E-4"/>
    <n v="2.3185601812623967E-4"/>
    <n v="2.8536125307841763E-4"/>
    <n v="2.8536125307859132E-4"/>
    <n v="0.58057495646188817"/>
    <n v="270338.52222108078"/>
    <n v="0.5802077956583509"/>
    <n v="2.3185601812606598E-4"/>
    <n v="2.3185601812606598E-4"/>
    <n v="2.3185601812623967E-4"/>
    <n v="2.3185601812606598E-4"/>
    <n v="1.1990344802002095"/>
    <n v="0"/>
    <n v="0"/>
    <n v="4.7880455362303564E-4"/>
    <n v="2.4969109644365164E-4"/>
    <x v="0"/>
    <m/>
    <x v="13"/>
    <x v="9"/>
    <s v="no impacts"/>
    <x v="7"/>
    <s v=""/>
    <s v="OST_195"/>
  </r>
  <r>
    <s v="Ntam"/>
    <s v="SUD_120"/>
    <s v="CENTRE"/>
    <s v="ESCO"/>
    <s v="Hybrid Solar - S3"/>
    <s v="SUD"/>
    <s v="Ntam"/>
    <s v="NOKIA"/>
    <n v="0"/>
    <n v="0.1971667907988118"/>
    <n v="2.2115497113572103E-3"/>
    <n v="1.3162287798238184E-2"/>
    <n v="8.3967548718299825E-2"/>
    <n v="3.1389737838617136E-3"/>
    <n v="2.6253235283206663E-2"/>
    <n v="1.6871984088256541E-2"/>
    <n v="0.27055813807489598"/>
    <n v="0.26793328048260356"/>
    <n v="1.2912596701794716E-2"/>
    <n v="90113.222898528387"/>
    <n v="0"/>
    <n v="0.11235969294018514"/>
    <n v="0"/>
    <n v="0"/>
    <n v="0"/>
    <n v="5.3523070030505222E-2"/>
    <n v="0"/>
    <n v="0"/>
    <n v="4.788045536226829E-4"/>
    <n v="2.4969109644346771E-4"/>
    <x v="0"/>
    <m/>
    <x v="13"/>
    <x v="9"/>
    <s v="no impacts"/>
    <x v="7"/>
    <s v=""/>
    <s v="SUD_120"/>
  </r>
  <r>
    <s v="Ngog-Mapubi-NEW"/>
    <s v="CTR_546"/>
    <s v="CENTRE"/>
    <s v="IHS"/>
    <s v="Solar-AER-Gen"/>
    <s v="CENTRE"/>
    <s v="Ngog-Mapubi"/>
    <s v="NOKIA"/>
    <n v="4.6371203625224775E-4"/>
    <n v="2.8536125307818605E-4"/>
    <n v="0.12034696305619204"/>
    <n v="2.8536125307847553E-4"/>
    <n v="2.3185601812635546E-4"/>
    <n v="2.8536125307841763E-4"/>
    <n v="3.0319633139559802E-4"/>
    <n v="9.8641655228021125E-2"/>
    <n v="0.16764161075227144"/>
    <n v="2.8536125307841763E-4"/>
    <n v="2.8536125307830184E-4"/>
    <n v="240085.40886988386"/>
    <n v="2.8536125307818605E-4"/>
    <n v="3.2103140971312578E-4"/>
    <n v="2.6752617476100566E-4"/>
    <n v="0.21186289533234626"/>
    <n v="3.031963313958296E-4"/>
    <n v="2.4969109644359369E-4"/>
    <n v="0"/>
    <n v="0"/>
    <n v="4.1040390310531638E-4"/>
    <n v="2.140209398087698E-4"/>
    <x v="0"/>
    <m/>
    <x v="13"/>
    <x v="9"/>
    <s v="no impacts"/>
    <x v="7"/>
    <s v=""/>
    <s v="CTR_546"/>
  </r>
  <r>
    <s v="Tombel-MTN"/>
    <s v="LIT_225"/>
    <s v="SUD-OUEST"/>
    <s v="IHS"/>
    <s v="Grid-Gen"/>
    <s v="LITTORAL"/>
    <s v="Tombel"/>
    <s v="NOKIA"/>
    <n v="1.5474249000522209"/>
    <n v="1.5412004577194498"/>
    <n v="1.54120045771945"/>
    <n v="1.1793976872464411"/>
    <n v="6.4206281942624588E-3"/>
    <n v="1.2627235448716492E-2"/>
    <n v="9.8568291334029473E-2"/>
    <n v="1.7835078317394589E-4"/>
    <n v="6.868910669089733E-3"/>
    <n v="0.25994611178190635"/>
    <n v="1.9618586149135786E-4"/>
    <n v="290092.02865883068"/>
    <n v="1.7835078317400378E-4"/>
    <n v="1.9618586149141573E-4"/>
    <n v="1.7835078317400378E-4"/>
    <n v="1.6051570485670763E-4"/>
    <n v="0.12238430741397097"/>
    <n v="1.6946802614387329E-4"/>
    <n v="0"/>
    <n v="0"/>
    <n v="3.7620357784651226E-4"/>
    <n v="1.9618586149135786E-4"/>
    <x v="0"/>
    <m/>
    <x v="13"/>
    <x v="9"/>
    <s v="no impacts"/>
    <x v="7"/>
    <s v=""/>
    <s v="LIT_225"/>
  </r>
  <r>
    <s v="Yokadouma"/>
    <s v="EST_013"/>
    <s v="CENTRE"/>
    <s v="CAMUSAT"/>
    <s v="Medium Grid + Solar + GE"/>
    <s v="EST"/>
    <s v="Yokadouma"/>
    <s v="NOKIA"/>
    <n v="7.1519491824653132E-3"/>
    <n v="0"/>
    <n v="0.1221508602218403"/>
    <n v="1.4499918672042913E-2"/>
    <n v="5.6897334890106048"/>
    <n v="10.385080742966558"/>
    <n v="9.2446880002739462"/>
    <n v="9.2446344950389943"/>
    <n v="9.2442064531593768"/>
    <n v="7.6880171925794372"/>
    <n v="4.65729183609991"/>
    <n v="172171.57519069265"/>
    <n v="4.6214076585253103"/>
    <n v="4.9827285101574343"/>
    <n v="4.6275072553098591"/>
    <n v="3.58144415635411"/>
    <n v="1.4268062653923776E-4"/>
    <n v="1.961858614914447E-4"/>
    <n v="0"/>
    <n v="0"/>
    <n v="3.420032525879857E-4"/>
    <n v="1.7835078317409063E-4"/>
    <x v="0"/>
    <m/>
    <x v="13"/>
    <x v="9"/>
    <s v="no impacts"/>
    <x v="7"/>
    <s v=""/>
    <s v="EST_013"/>
  </r>
  <r>
    <s v="Mayo-Darle-MTN"/>
    <s v="ADM_068"/>
    <s v="ADAMAOUA"/>
    <s v="IHS"/>
    <s v="Hybrid-Gen"/>
    <s v="ADAMAOUA"/>
    <s v="Mayo-Darle"/>
    <s v="NOKIA"/>
    <n v="1.783507831741196E-4"/>
    <n v="1.426806265391799E-4"/>
    <n v="2.140209398088277E-4"/>
    <n v="2.6324575596476482E-2"/>
    <n v="1.9618586149141573E-4"/>
    <n v="1.7835078317400378E-4"/>
    <n v="5.3973213825628248"/>
    <n v="8.6235192771905336"/>
    <n v="7.2104792703920113"/>
    <n v="8.3185680316415738"/>
    <n v="1.9618586149129996E-4"/>
    <n v="226991.0946317841"/>
    <n v="1.783507831741196E-4"/>
    <n v="1.7835078317400378E-4"/>
    <n v="9.5479814599143994E-2"/>
    <n v="1.4268062653906408E-4"/>
    <n v="1.0286455388573188"/>
    <n v="1.7835078317400378E-4"/>
    <n v="0"/>
    <n v="0"/>
    <n v="3.4200325258759712E-4"/>
    <n v="1.7835078317388799E-4"/>
    <x v="0"/>
    <m/>
    <x v="13"/>
    <x v="9"/>
    <s v="no impacts"/>
    <x v="7"/>
    <s v=""/>
    <s v="ADM_068"/>
  </r>
  <r>
    <s v="Ndelele-MTN"/>
    <s v="EST_041"/>
    <s v="CENTRE"/>
    <s v="IHS"/>
    <s v="Gen-Solar AER"/>
    <s v="EST"/>
    <s v="Ndelele"/>
    <s v="NOKIA"/>
    <n v="4.6371203625233828E-4"/>
    <n v="1.7835078317388799E-4"/>
    <n v="1.6051570485653394E-4"/>
    <n v="1.9618586149147365E-4"/>
    <n v="0.64759970105627007"/>
    <n v="1.7835078317400378E-4"/>
    <n v="1.783507831741196E-4"/>
    <n v="1.7835078317388799E-4"/>
    <n v="1.6051570485659184E-4"/>
    <n v="1.6051570485641812E-4"/>
    <n v="1.6051570485659184E-4"/>
    <n v="287742.18722908513"/>
    <n v="1.7835078317388799E-4"/>
    <n v="0.72715397807854865"/>
    <n v="1.6051570485653394E-4"/>
    <n v="1.4268062653906408E-4"/>
    <n v="1.7835078317388799E-4"/>
    <n v="1.783507831741196E-4"/>
    <n v="0"/>
    <n v="0"/>
    <n v="2.7360260207021092E-4"/>
    <n v="1.426806265391799E-4"/>
    <x v="0"/>
    <m/>
    <x v="13"/>
    <x v="9"/>
    <s v="no impacts"/>
    <x v="7"/>
    <s v=""/>
    <s v="EST_041"/>
  </r>
  <r>
    <s v="Mbile-IHS"/>
    <s v="SUD_069"/>
    <s v="CENTRE"/>
    <s v="IHS"/>
    <s v="Gen Only"/>
    <s v="SUD"/>
    <s v="Mbile"/>
    <s v="NOKIA"/>
    <n v="1.6051570485647602E-4"/>
    <n v="1.9618586149141573E-4"/>
    <n v="1.3202774827290287E-2"/>
    <n v="1.6051570485659184E-4"/>
    <n v="1.7835078317400378E-4"/>
    <n v="1.7835078317394589E-4"/>
    <n v="1.7835078317394589E-4"/>
    <n v="1.6051570485664974E-4"/>
    <n v="0.66121107836768245"/>
    <n v="1.9618586149135786E-4"/>
    <n v="2.9427879223706821E-3"/>
    <n v="287743.23047372827"/>
    <n v="1.9618586149135786E-4"/>
    <n v="1.7835078317400378E-4"/>
    <n v="1.9618586149135786E-4"/>
    <n v="2.2290431531458565E-4"/>
    <n v="0.35904644803210478"/>
    <n v="0.34603618951411569"/>
    <n v="0"/>
    <n v="0"/>
    <n v="2.7360260206998888E-4"/>
    <n v="1.4268062653906408E-4"/>
    <x v="0"/>
    <m/>
    <x v="13"/>
    <x v="9"/>
    <s v="no impacts"/>
    <x v="7"/>
    <s v=""/>
    <s v="SUD_069"/>
  </r>
  <r>
    <s v="Ayos"/>
    <s v="EST_018"/>
    <s v="CENTRE"/>
    <s v="IHS"/>
    <s v="Grid-Gen"/>
    <s v="EST"/>
    <s v="Ayos"/>
    <s v="NOKIA"/>
    <n v="0.36984697076505602"/>
    <n v="8.9175391587059801E-5"/>
    <n v="5.3505234952235873E-5"/>
    <n v="9.3066143893569722E-2"/>
    <n v="7.4402709872628037E-2"/>
    <n v="0.17393900680729593"/>
    <n v="20.964377875231818"/>
    <n v="6.3666997771197833"/>
    <n v="14.394152025638352"/>
    <n v="0.16604474498867422"/>
    <n v="1.7835078317469854E-5"/>
    <n v="322548.30058955634"/>
    <n v="1.2484554822171003E-4"/>
    <n v="5.3505234952120087E-5"/>
    <n v="1.6051570485664974E-4"/>
    <n v="3.059033388695934"/>
    <n v="1.7835078317400378E-4"/>
    <n v="1.7835078317394589E-4"/>
    <n v="0"/>
    <n v="0"/>
    <n v="2.0520195155293575E-4"/>
    <n v="1.0701046990452966E-4"/>
    <x v="0"/>
    <m/>
    <x v="13"/>
    <x v="9"/>
    <s v="no impacts"/>
    <x v="7"/>
    <s v=""/>
    <s v="EST_018"/>
  </r>
  <r>
    <s v="GOUZOUGOUI-IHS"/>
    <s v="EXN_100"/>
    <s v="EXTREME-NORD"/>
    <s v="IHS"/>
    <s v="Grid-Gen"/>
    <s v="EXTREME-NORD"/>
    <s v="Kaele"/>
    <s v="NOKIA"/>
    <n v="3.5670156634708122E-5"/>
    <n v="1.42680626539122E-4"/>
    <n v="3.5670156634766019E-5"/>
    <n v="8.9175391586828202E-5"/>
    <n v="1.0701046990435595E-4"/>
    <n v="5.3505234952120087E-5"/>
    <n v="3.5670156634823915E-5"/>
    <n v="0.18431636970232132"/>
    <n v="1.7835078317354061E-5"/>
    <n v="1.2147816782389158"/>
    <n v="0.99414390621670179"/>
    <n v="328562.25709136983"/>
    <n v="0.27180549202709925"/>
    <n v="1.086906199530068"/>
    <n v="2.3339815906786532"/>
    <n v="1.3018002014650445"/>
    <n v="0.58441984630442934"/>
    <n v="8.9175391586886099E-5"/>
    <n v="0"/>
    <n v="0"/>
    <n v="2.0520195155260268E-4"/>
    <n v="1.0701046990435595E-4"/>
    <x v="1"/>
    <m/>
    <x v="13"/>
    <x v="9"/>
    <s v="no impacts"/>
    <x v="7"/>
    <s v=""/>
    <s v="EXN_100"/>
  </r>
  <r>
    <s v="Bassamba-IHS"/>
    <s v="OST_143"/>
    <s v="OUEST"/>
    <s v="IHS"/>
    <s v="Grid-Gen"/>
    <s v="OUEST"/>
    <s v="Bassamba"/>
    <s v="NOKIA"/>
    <n v="1.0701046990406647E-4"/>
    <n v="0.67387183535600303"/>
    <n v="8.9175391586943995E-5"/>
    <n v="5.3505234952235873E-5"/>
    <n v="6.449164319570401E-2"/>
    <n v="8.9175391587059801E-5"/>
    <n v="1.4268062653929566E-4"/>
    <n v="1.6051570485641812E-4"/>
    <n v="5.3505234952062184E-5"/>
    <n v="8.9175391586943995E-5"/>
    <n v="8.9175391587059801E-5"/>
    <n v="610293.327732548"/>
    <n v="1.2484554822171003E-4"/>
    <n v="1.0701046990441385E-4"/>
    <n v="1.0701046990452966E-4"/>
    <n v="5.3505234952120087E-5"/>
    <n v="5.3505234952351672E-5"/>
    <n v="7.1340313269358348E-5"/>
    <n v="0"/>
    <n v="0"/>
    <n v="2.0520195155226961E-4"/>
    <n v="1.0701046990418226E-4"/>
    <x v="0"/>
    <m/>
    <x v="13"/>
    <x v="9"/>
    <s v="no impacts"/>
    <x v="7"/>
    <s v=""/>
    <s v="OST_143"/>
  </r>
  <r>
    <s v="CTR_181_N_Nanga-Eboko-CRTV"/>
    <s v="CTR_181"/>
    <s v="CENTRE"/>
    <s v="CAMUSAT"/>
    <s v="Bad Grid + GE"/>
    <s v="CENTRE"/>
    <s v="Nanga-Eboko"/>
    <s v="NOKIA"/>
    <n v="3.5670156634881818E-5"/>
    <n v="1.4268062653923776E-4"/>
    <n v="7.1340313269300466E-5"/>
    <n v="7.1340313269589948E-5"/>
    <n v="1.4268062653877459E-4"/>
    <n v="1.7835078317354061E-5"/>
    <n v="8.9175391586828202E-5"/>
    <n v="1.6051570485659184E-4"/>
    <n v="8.9175391587117684E-5"/>
    <n v="1.2484554822182582E-4"/>
    <n v="1.0701046990452966E-4"/>
    <n v="558081.40068386821"/>
    <n v="1.0701046990441385E-4"/>
    <n v="1.0701046990429807E-4"/>
    <n v="5.3505234952004287E-5"/>
    <n v="2.5710423727232006"/>
    <n v="1.0701046990452966E-4"/>
    <n v="7.1340313269416245E-5"/>
    <n v="0"/>
    <n v="0"/>
    <n v="1.710016262940206E-4"/>
    <n v="8.9175391587059801E-5"/>
    <x v="0"/>
    <m/>
    <x v="13"/>
    <x v="9"/>
    <s v="no impacts"/>
    <x v="7"/>
    <s v=""/>
    <s v="CTR_181"/>
  </r>
  <r>
    <s v="Bonakanda"/>
    <s v="SUO_132"/>
    <s v="SUD-OUEST"/>
    <s v="IHS"/>
    <s v="Grid-Gen"/>
    <s v="SUD-OUEST"/>
    <s v="Buea"/>
    <s v="Huawei"/>
    <n v="0"/>
    <n v="0"/>
    <n v="0"/>
    <n v="0"/>
    <n v="0"/>
    <n v="0"/>
    <n v="7.0448559353713837E-3"/>
    <n v="0"/>
    <n v="0"/>
    <n v="0"/>
    <n v="0"/>
    <n v="0"/>
    <n v="0"/>
    <n v="0"/>
    <n v="0"/>
    <n v="0"/>
    <n v="11.047047509795025"/>
    <n v="0"/>
    <n v="0"/>
    <n v="2.6563100326067369E-4"/>
    <n v="0"/>
    <n v="8.9175391586979543E-5"/>
    <x v="1"/>
    <m/>
    <x v="13"/>
    <x v="9"/>
    <s v="no impacts"/>
    <x v="7"/>
    <s v=""/>
    <s v="SUO_132"/>
  </r>
  <r>
    <s v="Nkwein-Clinic-St-Louis-MTN"/>
    <s v="NRO_244"/>
    <s v="NORD-OUEST"/>
    <s v="IHS"/>
    <s v="Grid-Gen"/>
    <s v="NORD-OUEST"/>
    <s v="Bamenda"/>
    <s v="Huawei"/>
    <n v="0"/>
    <n v="0"/>
    <n v="0"/>
    <n v="0"/>
    <n v="0"/>
    <n v="0"/>
    <n v="0"/>
    <n v="0"/>
    <n v="0"/>
    <n v="0"/>
    <n v="4.5479449709359566E-3"/>
    <n v="0"/>
    <n v="0"/>
    <n v="0"/>
    <n v="0"/>
    <n v="0"/>
    <n v="0"/>
    <n v="0.60155935656744652"/>
    <n v="0"/>
    <n v="2.6563100326067369E-4"/>
    <n v="0"/>
    <n v="8.9175391586979543E-5"/>
    <x v="0"/>
    <m/>
    <x v="13"/>
    <x v="9"/>
    <s v="no impacts"/>
    <x v="7"/>
    <s v=""/>
    <s v="NRO_244"/>
  </r>
  <r>
    <s v="Baiboum"/>
    <s v="ADM_008"/>
    <s v="ADAMAOUA"/>
    <s v="IHS"/>
    <s v="Gen Only"/>
    <s v="ADAMAOUA"/>
    <s v="Baiboum"/>
    <s v="NOKIA"/>
    <n v="0"/>
    <n v="8.9175391587001892E-5"/>
    <n v="0"/>
    <n v="5.3505234952351672E-5"/>
    <n v="5.3505234952120087E-5"/>
    <n v="8.9175391587001892E-5"/>
    <n v="9.0146338777817442E-2"/>
    <n v="5.3505234952235873E-5"/>
    <n v="0.14072980153912296"/>
    <n v="7.1340313269589948E-5"/>
    <n v="5.3505234952062184E-5"/>
    <n v="318073.67938307754"/>
    <n v="3.5670156634823915E-5"/>
    <n v="5.3505234952120087E-5"/>
    <n v="0.18597905223815148"/>
    <n v="5.3505234952293776E-5"/>
    <n v="4.552612752935965"/>
    <n v="5.3505234952235873E-5"/>
    <n v="0"/>
    <n v="0"/>
    <n v="1.3680130103499444E-4"/>
    <n v="7.1340313269532038E-5"/>
    <x v="0"/>
    <m/>
    <x v="13"/>
    <x v="9"/>
    <s v="no impacts"/>
    <x v="7"/>
    <s v=""/>
    <s v="ADM_008"/>
  </r>
  <r>
    <s v="Betare-Oya"/>
    <s v="EST_014"/>
    <s v="CENTRE"/>
    <s v="IHS"/>
    <s v="Solar-Gen-Lithium"/>
    <s v="EST"/>
    <s v="Betare-oya"/>
    <s v="NOKIA"/>
    <n v="1.3999644725239919"/>
    <n v="7.4907328933057854E-4"/>
    <n v="8.2235332481002649E-2"/>
    <n v="8.9175391586943995E-5"/>
    <n v="0.60048556050523216"/>
    <n v="8.9175391587001892E-5"/>
    <n v="5.3505234952235873E-5"/>
    <n v="7.1340313269589948E-5"/>
    <n v="7.27069382682516E-2"/>
    <n v="1.2484554822182582E-4"/>
    <n v="1.0701046990418226E-4"/>
    <n v="322548.43870440288"/>
    <n v="2.7804352044470693"/>
    <n v="9.2458116102079444"/>
    <n v="9.2458116102079444"/>
    <n v="9.2457045997380387"/>
    <n v="5.3772939477731843"/>
    <n v="1.4268062653935356E-4"/>
    <n v="0"/>
    <n v="0"/>
    <n v="1.0260097577641236E-4"/>
    <n v="5.3505234952235873E-5"/>
    <x v="0"/>
    <m/>
    <x v="13"/>
    <x v="9"/>
    <s v="no impacts"/>
    <x v="7"/>
    <s v=""/>
    <s v="EST_014"/>
  </r>
  <r>
    <s v="Galim"/>
    <s v="OST_026"/>
    <s v="OUEST"/>
    <s v="IHS"/>
    <s v="Grid-Gen"/>
    <s v="OUEST"/>
    <s v="Galim"/>
    <s v="NOKIA"/>
    <n v="5.3505234952235873E-5"/>
    <n v="1.7835078317469854E-5"/>
    <n v="5.3505234952177976E-5"/>
    <n v="3.5670156634823915E-5"/>
    <n v="2.2554452118800019"/>
    <n v="2.2614879306457926E-2"/>
    <n v="3.5670156634766019E-5"/>
    <n v="0"/>
    <n v="3.5670156634766019E-5"/>
    <n v="3.5670156634766019E-5"/>
    <n v="0"/>
    <n v="339954.78992360883"/>
    <n v="1.7835078317469854E-5"/>
    <n v="1.0701046990435595E-4"/>
    <n v="1.8548481450092224E-3"/>
    <n v="3.5670156634708122E-5"/>
    <n v="3.5670156634823915E-5"/>
    <n v="7.1340313269532038E-5"/>
    <n v="0"/>
    <n v="0"/>
    <n v="1.0260097577641236E-4"/>
    <n v="5.3505234952235873E-5"/>
    <x v="0"/>
    <m/>
    <x v="13"/>
    <x v="9"/>
    <s v="no impacts"/>
    <x v="7"/>
    <s v=""/>
    <s v="OST_026"/>
  </r>
  <r>
    <s v="Bakou"/>
    <s v="OST_182"/>
    <s v="OUEST"/>
    <s v="IHS"/>
    <s v="Grid-Gen"/>
    <s v="OUEST"/>
    <s v="Bakou"/>
    <s v="NOKIA"/>
    <n v="7.1340313269821533E-5"/>
    <n v="1.0701046990429807E-4"/>
    <n v="7.1340313269589948E-5"/>
    <n v="5.3505234952120087E-5"/>
    <n v="5.8855758447410077E-3"/>
    <n v="8.9175391586886099E-5"/>
    <n v="6.2244423327716819E-3"/>
    <n v="8.1149606344152192E-3"/>
    <n v="8.9175391586886099E-5"/>
    <n v="7.134031326964783E-5"/>
    <n v="7.1340313269532038E-5"/>
    <n v="294904.43672941765"/>
    <n v="2.5058285035941468E-2"/>
    <n v="5.3505234952177976E-5"/>
    <n v="7.1340313269705727E-5"/>
    <n v="5.3505234952177976E-5"/>
    <n v="3.5670156634823915E-5"/>
    <n v="5.3505234952120087E-5"/>
    <n v="0"/>
    <n v="0"/>
    <n v="1.0260097577630134E-4"/>
    <n v="5.3505234952177976E-5"/>
    <x v="0"/>
    <m/>
    <x v="13"/>
    <x v="9"/>
    <s v="no impacts"/>
    <x v="7"/>
    <s v=""/>
    <s v="OST_182"/>
  </r>
  <r>
    <s v="Camp-Sonel"/>
    <s v="CTR_595"/>
    <s v="Yaounde"/>
    <s v="CAMUSAT"/>
    <s v="Good Grid no GE - 8h"/>
    <s v="CENTRE"/>
    <s v="Yaounde"/>
    <s v="ZTE"/>
    <n v="13.837541698413105"/>
    <n v="13.838165926154215"/>
    <n v="13.847761198288973"/>
    <n v="13.868556899607057"/>
    <n v="13.868556899607057"/>
    <n v="13.868556899607057"/>
    <n v="31.05752383479868"/>
    <n v="2.5669671520661548"/>
    <n v="0"/>
    <n v="0"/>
    <n v="0"/>
    <n v="0"/>
    <n v="0"/>
    <n v="0"/>
    <n v="0"/>
    <n v="0"/>
    <n v="0"/>
    <n v="0"/>
    <n v="0"/>
    <n v="0"/>
    <n v="6.8400650517666734E-5"/>
    <n v="3.5670156634854415E-5"/>
    <x v="0"/>
    <m/>
    <x v="13"/>
    <x v="9"/>
    <s v="no impacts"/>
    <x v="7"/>
    <s v=""/>
    <s v="CTR_595"/>
  </r>
  <r>
    <s v="Kaele-Guiedame"/>
    <s v="EXN_095"/>
    <s v="EXTREME-NORD"/>
    <s v="IHS"/>
    <s v="Grid-Gen"/>
    <s v="EXTREME-NORD"/>
    <s v="Kaele"/>
    <s v="NOKIA"/>
    <n v="1.1682652377314372E-2"/>
    <n v="0"/>
    <n v="0.42077860430528569"/>
    <n v="3.9578213822918338"/>
    <n v="9.7982573421342131E-2"/>
    <n v="3.5670156634766019E-5"/>
    <n v="7.1340313269763637E-5"/>
    <n v="3.5519095039488113"/>
    <n v="4.530522062934411"/>
    <n v="5.3489431493024169"/>
    <n v="11.414269835645985"/>
    <n v="341584.96382960508"/>
    <n v="0.25367891780749086"/>
    <n v="2.6771495058555347E-2"/>
    <n v="0.51409036433030442"/>
    <n v="5.3505234952177976E-5"/>
    <n v="0.37600848917408197"/>
    <n v="16.062291160625762"/>
    <n v="0"/>
    <n v="0"/>
    <n v="3.4200325258915143E-5"/>
    <n v="1.7835078317469854E-5"/>
    <x v="1"/>
    <m/>
    <x v="13"/>
    <x v="9"/>
    <s v="no impacts"/>
    <x v="7"/>
    <s v=""/>
    <s v="EXN_095"/>
  </r>
  <r>
    <s v="Mboppi-New"/>
    <s v="LIT_736"/>
    <s v="Douala"/>
    <s v="CAMUSAT"/>
    <s v="Good Grid no GE - 8h"/>
    <s v="LITTORAL"/>
    <s v="Douala"/>
    <s v="ZTE"/>
    <n v="0"/>
    <n v="0"/>
    <n v="0"/>
    <n v="0"/>
    <n v="0"/>
    <n v="0"/>
    <n v="0"/>
    <n v="0"/>
    <n v="45.003984356496098"/>
    <n v="0"/>
    <n v="15.895691901162273"/>
    <n v="45.674422785525309"/>
    <n v="13.868556899607057"/>
    <n v="13.868556899607057"/>
    <n v="45.674422785525309"/>
    <n v="0"/>
    <n v="0"/>
    <n v="0"/>
    <n v="0"/>
    <n v="0"/>
    <n v="1.6653345369377348E-16"/>
    <n v="8.6845290698893322E-17"/>
    <x v="0"/>
    <m/>
    <x v="13"/>
    <x v="9"/>
    <s v="no impacts"/>
    <x v="7"/>
    <s v=""/>
    <s v="LIT_736"/>
  </r>
  <r>
    <s v="Marche-Central-Bonawon-New"/>
    <s v="LIT_740"/>
    <s v="Douala"/>
    <s v="CAMUSAT"/>
    <s v="Good Grid no GE - 8h"/>
    <s v="LITTORAL"/>
    <s v="Douala"/>
    <s v="ZTE"/>
    <n v="1.9537436542791351"/>
    <n v="39.06723967206284"/>
    <n v="22.828864576110131"/>
    <n v="26.664761880302365"/>
    <n v="0"/>
    <n v="3.2373877460170721"/>
    <n v="0"/>
    <n v="57.271022563514265"/>
    <n v="56.318504535817112"/>
    <n v="0"/>
    <n v="5.9068709282516201"/>
    <n v="45.748313514994315"/>
    <n v="30.956951828166883"/>
    <n v="15.409507666230066"/>
    <n v="45.748313514994315"/>
    <n v="3.9872814489502981"/>
    <n v="0"/>
    <n v="0"/>
    <n v="0"/>
    <n v="0"/>
    <n v="5.5511151231257827E-17"/>
    <n v="2.8948430232964443E-17"/>
    <x v="0"/>
    <m/>
    <x v="13"/>
    <x v="9"/>
    <s v="no impacts"/>
    <x v="7"/>
    <s v=""/>
    <s v="LIT_740"/>
  </r>
  <r>
    <s v="Sangmelima-Stade"/>
    <s v="SUD_103"/>
    <s v="CENTRE"/>
    <s v="CAMUSAT"/>
    <s v="Bad Grid + GE"/>
    <s v="SUD"/>
    <s v="Sangmelima"/>
    <s v="ZTE"/>
    <n v="0"/>
    <n v="0"/>
    <n v="0"/>
    <n v="0"/>
    <n v="0"/>
    <n v="0"/>
    <n v="0"/>
    <n v="7.2371075582411097E-17"/>
    <n v="0"/>
    <n v="0"/>
    <n v="0"/>
    <n v="8.3824868091763767E-3"/>
    <n v="0"/>
    <n v="0"/>
    <n v="8.3824868091763195E-3"/>
    <n v="0"/>
    <n v="0"/>
    <n v="1.3891564150636491"/>
    <n v="0"/>
    <n v="0"/>
    <n v="5.5511151231257827E-17"/>
    <n v="2.8948430232964443E-17"/>
    <x v="0"/>
    <m/>
    <x v="13"/>
    <x v="9"/>
    <s v="no impacts"/>
    <x v="7"/>
    <s v=""/>
    <s v="SUD_103"/>
  </r>
  <r>
    <s v="Rd-Pt-Longkak"/>
    <s v="CTR_449"/>
    <s v="Yaounde"/>
    <s v="IHS"/>
    <s v="Grid-Gen"/>
    <s v="CENTRE"/>
    <s v="Yaounde"/>
    <s v="ZTE"/>
    <n v="6.8917239529382206"/>
    <n v="9.2142078514295171"/>
    <n v="9.2457045997380387"/>
    <n v="9.2457045997380387"/>
    <n v="9.2457045997380387"/>
    <n v="9.2457045997380387"/>
    <n v="17.685994897740798"/>
    <n v="12.21141059774622"/>
    <n v="11.064240525292995"/>
    <n v="18.985744065199334"/>
    <n v="9.2457045997380387"/>
    <n v="56.225548107626857"/>
    <n v="4.5175004922481614"/>
    <n v="8.14581531990423"/>
    <n v="56.225548107626857"/>
    <n v="13.868556899607057"/>
    <n v="56.081476344978917"/>
    <n v="0"/>
    <n v="0"/>
    <n v="0"/>
    <n v="0"/>
    <n v="0"/>
    <x v="0"/>
    <m/>
    <x v="2"/>
    <x v="2"/>
    <s v="BSS Hardware issue"/>
    <x v="0"/>
    <s v="05/03/2026: hardware issue,  site with GPS issue (alarm : TDD down 09Apr 02pm)"/>
    <s v="CTR_449"/>
  </r>
  <r>
    <s v="NR-Bastos"/>
    <s v="CTR_038"/>
    <s v="Yaounde"/>
    <s v="IHS"/>
    <s v="GridOnly"/>
    <s v="CENTRE"/>
    <s v="Yaounde"/>
    <s v="ZTE"/>
    <n v="0"/>
    <n v="0"/>
    <n v="0"/>
    <n v="2.2632714384775689E-2"/>
    <n v="0"/>
    <n v="0"/>
    <n v="2.4451892373150014E-2"/>
    <n v="0"/>
    <n v="0"/>
    <n v="0"/>
    <n v="0"/>
    <n v="27.834725182845226"/>
    <n v="19.101012176364669"/>
    <n v="0"/>
    <n v="27.834725182845226"/>
    <n v="50.176585110420525"/>
    <n v="53.338387794528451"/>
    <n v="0"/>
    <n v="0"/>
    <n v="0"/>
    <n v="0"/>
    <n v="0"/>
    <x v="0"/>
    <m/>
    <x v="13"/>
    <x v="9"/>
    <s v="no impacts"/>
    <x v="7"/>
    <s v=""/>
    <s v="CTR_038"/>
  </r>
  <r>
    <s v="Briqueterie"/>
    <s v="CTR_321"/>
    <s v="Yaounde"/>
    <s v="IHS"/>
    <s v="Grid-Lithium"/>
    <s v="CENTRE"/>
    <s v="Yaounde"/>
    <s v="ZTE"/>
    <n v="10.116751989681337"/>
    <n v="43.920806545045707"/>
    <n v="19.444783310932472"/>
    <n v="0"/>
    <n v="5.0327915749943637"/>
    <n v="2.8530418082771849"/>
    <n v="13.868556899607057"/>
    <n v="13.868556899607057"/>
    <n v="13.868556899607057"/>
    <n v="13.868556899607057"/>
    <n v="43.29199518880926"/>
    <n v="13.868556899607057"/>
    <n v="13.868556899607057"/>
    <n v="13.868556899607057"/>
    <n v="13.868556899607057"/>
    <n v="13.868556899607057"/>
    <n v="34.420666718031704"/>
    <n v="0.19504441647904239"/>
    <n v="0"/>
    <n v="0"/>
    <n v="0"/>
    <n v="0"/>
    <x v="0"/>
    <m/>
    <x v="13"/>
    <x v="9"/>
    <s v="no impacts"/>
    <x v="7"/>
    <s v=""/>
    <s v="CTR_321"/>
  </r>
  <r>
    <s v="Emana-Bilick-IHS"/>
    <s v="CTR_160"/>
    <s v="Yaounde"/>
    <s v="IHS"/>
    <s v="Grid-Gen"/>
    <s v="CENTRE"/>
    <s v="Yaounde"/>
    <s v="ZTE"/>
    <n v="4.3638512925437958"/>
    <n v="13.934903390947767"/>
    <n v="0"/>
    <n v="0"/>
    <n v="0"/>
    <n v="0"/>
    <n v="0"/>
    <n v="0"/>
    <n v="0"/>
    <n v="0"/>
    <n v="5.2243046459665603"/>
    <n v="35.558865746091257"/>
    <n v="9.7253076907711318"/>
    <n v="3.4415102173596646"/>
    <n v="35.558865746091257"/>
    <n v="13.868556899607057"/>
    <n v="28.43162958397183"/>
    <n v="0"/>
    <n v="0"/>
    <n v="0"/>
    <n v="0"/>
    <n v="0"/>
    <x v="0"/>
    <m/>
    <x v="13"/>
    <x v="9"/>
    <s v="no impacts"/>
    <x v="7"/>
    <s v=""/>
    <s v="CTR_160"/>
  </r>
  <r>
    <s v="Emana-Pont-IHS"/>
    <s v="CTR_599"/>
    <s v="Yaounde"/>
    <s v="IHS"/>
    <s v="Grid-Gen"/>
    <s v="CENTRE"/>
    <s v="Yaounde"/>
    <s v="ZTE"/>
    <n v="3.258433138431597"/>
    <n v="1.1160656958676838"/>
    <n v="1.1616343209686306"/>
    <n v="1.7835078317396417E-3"/>
    <n v="0"/>
    <n v="1.1788986767798694E-2"/>
    <n v="0.20075164154060843"/>
    <n v="3.4551897224291075"/>
    <n v="0.91394075329663726"/>
    <n v="2.3096426421027699E-2"/>
    <n v="0.42893363353337088"/>
    <n v="16.671749663987121"/>
    <n v="1.8394208022646275"/>
    <n v="0.41229350546324095"/>
    <n v="16.671749663987121"/>
    <n v="13.128151458338685"/>
    <n v="28.081776687697793"/>
    <n v="1.3609234860872126"/>
    <n v="0"/>
    <n v="0"/>
    <n v="0"/>
    <n v="0"/>
    <x v="0"/>
    <m/>
    <x v="13"/>
    <x v="9"/>
    <s v="no impacts"/>
    <x v="7"/>
    <s v=""/>
    <s v="CTR_599"/>
  </r>
  <r>
    <s v="Ancienne-Mairie-Dla-V"/>
    <s v="LIT_771"/>
    <s v="Douala"/>
    <s v="CAMUSAT"/>
    <s v="Good Grid + GE"/>
    <s v="LITTORAL"/>
    <s v="Douala"/>
    <s v="ZTE"/>
    <n v="0"/>
    <n v="0"/>
    <n v="0"/>
    <n v="0"/>
    <n v="0"/>
    <n v="0"/>
    <n v="0"/>
    <n v="0"/>
    <n v="0"/>
    <n v="0"/>
    <n v="9.4643091546743605"/>
    <n v="4.2182457131605746"/>
    <n v="0"/>
    <n v="0"/>
    <n v="4.2182457131605737"/>
    <n v="11.651728005068012"/>
    <n v="27.313994401212216"/>
    <n v="0"/>
    <n v="0"/>
    <n v="0"/>
    <n v="0"/>
    <n v="0"/>
    <x v="0"/>
    <m/>
    <x v="13"/>
    <x v="9"/>
    <s v="no impacts"/>
    <x v="7"/>
    <s v=""/>
    <s v="LIT_771"/>
  </r>
  <r>
    <s v="Obobogo-Paloma"/>
    <s v="CTR_598"/>
    <s v="Yaounde"/>
    <s v="CAMUSAT"/>
    <s v="Good Grid no GE - 8h"/>
    <s v="CENTRE"/>
    <s v="Yaounde"/>
    <s v="ZTE"/>
    <n v="0"/>
    <n v="3.1900356130843841"/>
    <n v="2.0046271327186655"/>
    <n v="37.933178382172933"/>
    <n v="35.534289008169893"/>
    <n v="0.95608504336064248"/>
    <n v="20.565200765909605"/>
    <n v="0.7031836328199681"/>
    <n v="14.397170785856362"/>
    <n v="0"/>
    <n v="12.162025265885347"/>
    <n v="0.23117828515008551"/>
    <n v="8.3387016919068699"/>
    <n v="24.489702739182665"/>
    <n v="0.23117828515008551"/>
    <n v="7.1934578079119191"/>
    <n v="26.510541958091846"/>
    <n v="8.4547010412832098"/>
    <n v="0"/>
    <n v="0"/>
    <n v="0"/>
    <n v="0"/>
    <x v="0"/>
    <m/>
    <x v="13"/>
    <x v="9"/>
    <s v="no impacts"/>
    <x v="7"/>
    <s v=""/>
    <s v="CTR_598"/>
  </r>
  <r>
    <s v="CTR_948_Z_Nkoabang-III"/>
    <s v="CTR_948"/>
    <s v="Yaounde"/>
    <s v="ESCO"/>
    <s v="Good Grid + Solar + GE"/>
    <s v="CENTRE"/>
    <s v="Yaoundé"/>
    <s v="ZTE"/>
    <n v="0"/>
    <n v="0"/>
    <n v="0"/>
    <n v="0"/>
    <n v="0"/>
    <n v="0"/>
    <n v="0"/>
    <n v="4.3580013868556922"/>
    <n v="0"/>
    <n v="0.11343109809863772"/>
    <n v="5.6834152320129707"/>
    <n v="0"/>
    <n v="0"/>
    <n v="5.3818775629007529"/>
    <n v="0"/>
    <n v="0"/>
    <n v="22.314358236809884"/>
    <n v="28.203233571039259"/>
    <n v="0"/>
    <n v="0"/>
    <n v="0"/>
    <n v="0"/>
    <x v="0"/>
    <m/>
    <x v="13"/>
    <x v="9"/>
    <s v="no impacts"/>
    <x v="7"/>
    <s v=""/>
    <s v="CTR_948"/>
  </r>
  <r>
    <s v="Bobongo-Itba-HIS"/>
    <s v="LIT_426"/>
    <s v="Douala"/>
    <s v="IHS"/>
    <s v="Grid-Gen"/>
    <s v="LITTORAL"/>
    <s v="Douala"/>
    <s v="ZTE"/>
    <n v="0"/>
    <n v="0"/>
    <n v="0"/>
    <n v="0"/>
    <n v="0"/>
    <n v="0"/>
    <n v="0"/>
    <n v="0"/>
    <n v="0.14391124694306726"/>
    <n v="0"/>
    <n v="0"/>
    <n v="0"/>
    <n v="0"/>
    <n v="0"/>
    <n v="0"/>
    <n v="0"/>
    <n v="20.50800366974573"/>
    <n v="0"/>
    <n v="0"/>
    <n v="0"/>
    <n v="0"/>
    <n v="0"/>
    <x v="0"/>
    <m/>
    <x v="13"/>
    <x v="9"/>
    <s v="no impacts"/>
    <x v="7"/>
    <s v=""/>
    <s v="LIT_426"/>
  </r>
  <r>
    <s v="LIT_837_Z_Yassa-Hotel-Midi"/>
    <s v="LIT_837"/>
    <s v="Douala"/>
    <s v="ESCO"/>
    <s v="Bad Grid + Solar + GE"/>
    <s v="LIT"/>
    <s v="Douala"/>
    <s v="ZTE"/>
    <n v="0"/>
    <n v="18.876022663390717"/>
    <n v="0"/>
    <n v="1.3554659521220727E-3"/>
    <n v="0"/>
    <n v="0"/>
    <n v="27.886215053947545"/>
    <n v="0"/>
    <n v="0"/>
    <n v="1.5338167352961737E-3"/>
    <n v="0"/>
    <n v="0"/>
    <n v="0"/>
    <s v=""/>
    <n v="0"/>
    <n v="7.8105871878504605"/>
    <n v="20.469890107381442"/>
    <n v="0"/>
    <n v="0"/>
    <n v="0"/>
    <n v="0"/>
    <n v="0"/>
    <x v="2"/>
    <m/>
    <x v="3"/>
    <x v="3"/>
    <s v="EXCLU"/>
    <x v="2"/>
    <s v=""/>
    <s v="LIT_837"/>
  </r>
  <r>
    <s v="Moulanga"/>
    <s v="LIT_670"/>
    <s v="LITTORAL"/>
    <s v="CAMUSAT"/>
    <s v="Good Grid + GE"/>
    <s v="LITTORAL"/>
    <s v="Moulanga"/>
    <s v="ZTE"/>
    <n v="0"/>
    <n v="0"/>
    <n v="0.39278192978400944"/>
    <n v="14.078012059366557"/>
    <n v="15.543698795490155"/>
    <n v="16.075166294270229"/>
    <n v="0"/>
    <n v="0.74350874489560148"/>
    <n v="14.916439091067337"/>
    <n v="18.077902908687253"/>
    <n v="0"/>
    <n v="0"/>
    <n v="0"/>
    <n v="0"/>
    <n v="0"/>
    <n v="17.996878147891319"/>
    <n v="19.828273164913121"/>
    <n v="0"/>
    <n v="0"/>
    <n v="0"/>
    <n v="0"/>
    <n v="0"/>
    <x v="0"/>
    <m/>
    <x v="13"/>
    <x v="9"/>
    <s v="no impacts"/>
    <x v="7"/>
    <s v=""/>
    <s v="LIT_670"/>
  </r>
  <r>
    <s v="Pont-Emana-MTN"/>
    <s v="CTR_799"/>
    <s v="Yaounde"/>
    <m/>
    <m/>
    <s v="CENTRE"/>
    <s v="Yaounde"/>
    <s v="ZTE"/>
    <n v="4.2804187961750177E-4"/>
    <n v="0"/>
    <n v="0"/>
    <n v="0"/>
    <n v="0"/>
    <n v="0"/>
    <n v="0"/>
    <n v="0"/>
    <n v="0"/>
    <n v="0"/>
    <n v="0"/>
    <n v="13.928518432910142"/>
    <n v="1.3214366226924974"/>
    <n v="0.25404285555298695"/>
    <n v="13.928518432910142"/>
    <n v="12.929896727762511"/>
    <n v="18.712992212491407"/>
    <n v="0"/>
    <n v="0"/>
    <n v="0"/>
    <n v="0"/>
    <n v="0"/>
    <x v="0"/>
    <m/>
    <x v="13"/>
    <x v="9"/>
    <s v="no impacts"/>
    <x v="7"/>
    <s v=""/>
    <s v="CTR_799"/>
  </r>
  <r>
    <s v="Dschang-St-Augustin"/>
    <s v="OST_084"/>
    <s v="OUEST"/>
    <s v="IHS"/>
    <s v="Grid-Gen"/>
    <s v="OUEST"/>
    <s v="Dschang"/>
    <s v="Huawei"/>
    <n v="2.2585451427234311"/>
    <n v="1.8194098443925086"/>
    <n v="2.2770044487819359"/>
    <n v="3.2953695856269243"/>
    <n v="7.1435909289364865"/>
    <n v="17.813283851692049"/>
    <n v="9.5367374077213043"/>
    <n v="16.939543364922823"/>
    <n v="18.491409199476077"/>
    <n v="21.452692098061537"/>
    <n v="18.491141673301318"/>
    <n v="18.491141673301318"/>
    <n v="18.491409199476077"/>
    <n v="18.491409199476077"/>
    <n v="18.491141673301318"/>
    <n v="18.491409199476077"/>
    <n v="18.491409199476077"/>
    <n v="0"/>
    <n v="0"/>
    <n v="0"/>
    <n v="0"/>
    <n v="0"/>
    <x v="0"/>
    <m/>
    <x v="13"/>
    <x v="9"/>
    <s v="no impacts"/>
    <x v="7"/>
    <s v=""/>
    <s v="OST_084"/>
  </r>
  <r>
    <s v="Reserve-Benoue"/>
    <s v="NRD_168"/>
    <s v="NORD"/>
    <s v="CAMUSAT"/>
    <s v="Hybrid Solar - S3"/>
    <s v="NORD"/>
    <s v="Reserve Benoue"/>
    <s v="Huawei"/>
    <n v="0"/>
    <n v="0"/>
    <n v="0"/>
    <n v="0"/>
    <n v="0"/>
    <n v="0"/>
    <n v="0"/>
    <n v="0"/>
    <n v="0"/>
    <n v="0"/>
    <n v="0"/>
    <n v="0"/>
    <n v="0"/>
    <n v="18.491409199476074"/>
    <n v="18.491409199476074"/>
    <n v="18.491409199476074"/>
    <n v="18.491409199476074"/>
    <n v="0"/>
    <n v="0"/>
    <n v="0"/>
    <n v="0"/>
    <n v="0"/>
    <x v="0"/>
    <m/>
    <x v="7"/>
    <x v="4"/>
    <s v="SPARE-ISSUE"/>
    <x v="3"/>
    <s v="(05/03/2026 com ran 17h): 20.04.26; ODU MPT MC 8GHZ 3DB20773CB faulty and not available, order done to OCM_x000a_19.04.26; ODU 3DB20773CB faulty, commande en cours_x000a_19.04.26; Besoin d'un FME sur NRD_172_SAKDJE pour vérifier la chaine antennaire de l'ODU 4.3; FME Belo activé pour investigations, ETA=17H UTC..;..;(05/03/2026 com ran 10h): 20.04.26; ODU MPT MC 8GHZ 3DB20773CB faulty and not available, order done to OCM_x000a_19.04.26; ODU 3DB20773CB faulty, commande en cours_x000a_19.04.26; Besoin d'un FME sur NRD_172_SAKDJE pour vérifier la chaine antennaire de l'ODU 4.3; FME Belo activé pour investigations, ETA=17H UTC"/>
    <s v="NRD_168"/>
  </r>
  <r>
    <s v="Bekoko-MTN"/>
    <s v="SUO_061"/>
    <s v="LITTORAL"/>
    <s v="IHS"/>
    <s v="Grid-Gen"/>
    <s v="SUD-OUEST"/>
    <s v="Bekoko"/>
    <s v="ZTE"/>
    <n v="0"/>
    <n v="0"/>
    <n v="0.34489474450180085"/>
    <n v="13.046627315349868"/>
    <n v="13.810450214448982"/>
    <n v="14.415986793481206"/>
    <n v="0"/>
    <n v="0.64693179580690241"/>
    <n v="13.217380355160616"/>
    <n v="16.067265354575621"/>
    <n v="0"/>
    <n v="0"/>
    <n v="0"/>
    <n v="1.5159816569786609E-3"/>
    <n v="0"/>
    <n v="15.395703315612398"/>
    <n v="17.534985289627404"/>
    <n v="0"/>
    <n v="0"/>
    <n v="0"/>
    <n v="0"/>
    <n v="0"/>
    <x v="0"/>
    <m/>
    <x v="13"/>
    <x v="9"/>
    <s v="no impacts"/>
    <x v="7"/>
    <s v=""/>
    <s v="SUO_061"/>
  </r>
  <r>
    <s v="H-Franco"/>
    <s v="CTR_102"/>
    <s v="Yaounde"/>
    <s v="IHS"/>
    <s v="Grid-Gen"/>
    <s v="CENTRE"/>
    <s v="Yaounde"/>
    <s v="ZTE"/>
    <n v="6.2482699974032121"/>
    <n v="5.4646501613717877"/>
    <n v="0"/>
    <n v="0"/>
    <n v="0"/>
    <n v="0"/>
    <n v="10.853643920521185"/>
    <n v="7.4495338623930971"/>
    <n v="4.6395459331741025"/>
    <n v="10.372025465638224"/>
    <n v="9.3388393787114801"/>
    <n v="9.2457045997380387"/>
    <n v="0.65765067787565745"/>
    <n v="6.3741856503240264"/>
    <n v="9.2457045997380387"/>
    <n v="9.272332371665911"/>
    <n v="16.758196288591545"/>
    <n v="0"/>
    <n v="0"/>
    <n v="0"/>
    <n v="0"/>
    <n v="0"/>
    <x v="0"/>
    <m/>
    <x v="2"/>
    <x v="2"/>
    <s v="BSS Hardware issue"/>
    <x v="0"/>
    <s v="05/03/2026: hardware issue,  site with GPS issue (alarm : TDD down 09Apr 02pm)"/>
    <s v="CTR_102"/>
  </r>
  <r>
    <s v="Bambalang"/>
    <s v="NRO_100"/>
    <s v="NORD-OUEST"/>
    <s v="IHS"/>
    <s v="Hybrid-Gen"/>
    <s v="NORD-OUEST"/>
    <s v="Bambalang"/>
    <s v="Huawei"/>
    <n v="0"/>
    <n v="0"/>
    <n v="0"/>
    <n v="0"/>
    <n v="0"/>
    <n v="0"/>
    <n v="0"/>
    <n v="0"/>
    <n v="0"/>
    <n v="0"/>
    <n v="0"/>
    <n v="0"/>
    <n v="0"/>
    <n v="16.505330548207503"/>
    <n v="16.275989276124108"/>
    <n v="15.565154394705981"/>
    <n v="16.717764166046006"/>
    <n v="0"/>
    <n v="0"/>
    <n v="0"/>
    <n v="0"/>
    <n v="0"/>
    <x v="1"/>
    <m/>
    <x v="8"/>
    <x v="5"/>
    <s v="ACCESS-ISSUE"/>
    <x v="4"/>
    <s v="(05/03/2026 com ran 17h): 02.05.2026: access not granted for this site for now_x000a_01.052026 RM Denis: Level zero will be on site by 04pm for us to do checking_x000a_30/04/2026 Check will be done today with level zero ETA 12AM_x000a_29.04.26: Besoin d'un FME sur site pour vérifier le statut de la BBU et son interco avec le MPR; RM Denis informé pour investigations, update ASAP..;..;(05/03/2026 com ran 10h): 02.05.2026: access not granted for this site for now_x000a_01.052026 RM Denis: Level zero will be on site by 04pm for us to do checking_x000a_30/04/2026 Check will be done today with level zero ETA 12AM_x000a_29.04.26: Besoin d'un FME sur site pour vérifier le statut de la BBU et son interco avec le MPR; RM Denis informé pour investigations, update ASAP"/>
    <s v="NRO_100"/>
  </r>
  <r>
    <s v="Mora4-IHS"/>
    <s v="EXN_258"/>
    <s v="EXTREME-NORD"/>
    <s v="IHS"/>
    <s v="Grid-Gen"/>
    <s v="EXTREME-NORD"/>
    <s v="Mora"/>
    <s v="Huawei"/>
    <n v="11.931934920512624"/>
    <n v="11.931934920512624"/>
    <n v="13.029844506653195"/>
    <n v="13.52371566034021"/>
    <n v="10.216664098415391"/>
    <n v="6.7571404519551512"/>
    <n v="0"/>
    <n v="0"/>
    <n v="0"/>
    <n v="0"/>
    <n v="0"/>
    <n v="27.737113799214125"/>
    <n v="7.5903418057089391"/>
    <n v="28.440172586485872"/>
    <n v="27.737113799214125"/>
    <n v="27.737113799214125"/>
    <n v="16.162897044513503"/>
    <n v="0"/>
    <n v="0"/>
    <n v="0"/>
    <n v="0"/>
    <n v="0"/>
    <x v="1"/>
    <m/>
    <x v="13"/>
    <x v="9"/>
    <s v="no impacts"/>
    <x v="7"/>
    <s v=""/>
    <s v="EXN_258"/>
  </r>
  <r>
    <s v="Mora-II"/>
    <s v="EXN_032"/>
    <s v="EXTREME-NORD"/>
    <s v="IHS"/>
    <s v="Grid-Gen"/>
    <s v="EXTREME-NORD"/>
    <s v="Mora"/>
    <s v="Huawei"/>
    <n v="0"/>
    <n v="0"/>
    <n v="0"/>
    <n v="0"/>
    <n v="0"/>
    <n v="0"/>
    <n v="0"/>
    <n v="0"/>
    <n v="0"/>
    <n v="0"/>
    <n v="0"/>
    <n v="27.735508642165538"/>
    <n v="7.6005078003498543"/>
    <n v="28.451497861217419"/>
    <n v="27.735508642165538"/>
    <n v="27.737113799214125"/>
    <n v="16.162415497398936"/>
    <n v="0"/>
    <n v="0"/>
    <n v="0"/>
    <n v="0"/>
    <n v="0"/>
    <x v="1"/>
    <m/>
    <x v="13"/>
    <x v="9"/>
    <s v="no impacts"/>
    <x v="7"/>
    <s v=""/>
    <s v="EXN_032"/>
  </r>
  <r>
    <s v="Eloumdem"/>
    <s v="CTR_630"/>
    <s v="Yaounde"/>
    <s v="CAMUSAT"/>
    <s v="HGB"/>
    <s v="CENTRE"/>
    <s v="Yaounde"/>
    <s v="ZTE"/>
    <n v="0"/>
    <n v="0"/>
    <n v="16.09919014476376"/>
    <n v="13.868556899607057"/>
    <n v="13.868556899607057"/>
    <n v="24.964757885244829"/>
    <n v="0"/>
    <n v="1.1617234963602177"/>
    <n v="4.1380413659672461"/>
    <n v="0"/>
    <n v="0"/>
    <n v="0"/>
    <n v="14.78608250364549"/>
    <n v="0"/>
    <n v="0"/>
    <n v="7.4950311471807742"/>
    <n v="15.386964127236878"/>
    <n v="0"/>
    <n v="0"/>
    <n v="0"/>
    <n v="0"/>
    <n v="0"/>
    <x v="0"/>
    <m/>
    <x v="13"/>
    <x v="9"/>
    <s v="no impacts"/>
    <x v="7"/>
    <s v=""/>
    <s v="CTR_630"/>
  </r>
  <r>
    <s v="Mimboman-Chapelle"/>
    <s v="CTR_772"/>
    <s v="Yaounde"/>
    <s v="CAMUSAT"/>
    <s v="Good Grid no GE - 8h"/>
    <s v="CENTRE"/>
    <s v="Yaounde"/>
    <s v="ZTE"/>
    <n v="0"/>
    <n v="0"/>
    <n v="0"/>
    <n v="0"/>
    <n v="1.8192849988442874"/>
    <n v="0"/>
    <n v="0"/>
    <n v="2.3954293688094448"/>
    <n v="2.7739967411744897"/>
    <n v="0"/>
    <n v="1.5382755048753978"/>
    <n v="0"/>
    <n v="3.9644347136257143"/>
    <n v="0"/>
    <n v="0"/>
    <n v="9.7596402165321194"/>
    <n v="15.227714712940848"/>
    <n v="0"/>
    <n v="0"/>
    <n v="0"/>
    <n v="0"/>
    <n v="0"/>
    <x v="0"/>
    <m/>
    <x v="13"/>
    <x v="9"/>
    <s v="no impacts"/>
    <x v="7"/>
    <s v=""/>
    <s v="CTR_772"/>
  </r>
  <r>
    <s v="Damas"/>
    <s v="CTR_074"/>
    <s v="Yaounde"/>
    <s v="IHS"/>
    <s v="Grid-Gen"/>
    <s v="CENTRE"/>
    <s v="Yaounde"/>
    <s v="ZTE"/>
    <n v="0"/>
    <n v="0"/>
    <n v="0"/>
    <n v="0"/>
    <n v="0"/>
    <n v="0"/>
    <n v="0"/>
    <n v="0"/>
    <n v="0"/>
    <n v="0"/>
    <n v="0"/>
    <n v="0"/>
    <n v="0"/>
    <n v="0"/>
    <n v="0"/>
    <n v="0"/>
    <n v="14.313399422999552"/>
    <n v="0"/>
    <n v="0"/>
    <n v="0"/>
    <n v="0"/>
    <n v="0"/>
    <x v="0"/>
    <m/>
    <x v="13"/>
    <x v="9"/>
    <s v="no impacts"/>
    <x v="7"/>
    <s v=""/>
    <s v="CTR_074"/>
  </r>
  <r>
    <s v="Cite-Sic-II"/>
    <s v="LIT_161"/>
    <s v="Douala"/>
    <s v="IHS"/>
    <s v="GridOnly"/>
    <s v="LITTORAL"/>
    <s v="Douala"/>
    <s v="ZTE"/>
    <n v="13.868556899607057"/>
    <n v="13.868556899607057"/>
    <n v="13.868556899607057"/>
    <n v="13.868556899607057"/>
    <n v="24.214097273943946"/>
    <n v="0"/>
    <n v="0"/>
    <n v="0.51905428427117328"/>
    <n v="0"/>
    <n v="0.29911209846104686"/>
    <n v="0"/>
    <n v="0"/>
    <n v="0"/>
    <n v="0"/>
    <n v="0"/>
    <n v="18.065293508316852"/>
    <n v="13.868556899607057"/>
    <n v="0"/>
    <n v="0"/>
    <n v="0"/>
    <n v="0"/>
    <n v="0"/>
    <x v="0"/>
    <m/>
    <x v="13"/>
    <x v="9"/>
    <s v="no impacts"/>
    <x v="7"/>
    <s v=""/>
    <s v="LIT_161"/>
  </r>
  <r>
    <s v="Nkolfon-Cimencam-IHS"/>
    <s v="CTR_911"/>
    <s v="CENTRE"/>
    <s v="IHS"/>
    <s v="Gen-Lithium"/>
    <s v="CENTRE"/>
    <s v="Mbankomo"/>
    <s v="ZTE"/>
    <n v="0"/>
    <n v="0"/>
    <n v="0"/>
    <n v="0"/>
    <n v="0"/>
    <n v="0"/>
    <n v="0"/>
    <n v="1.9373353822271302"/>
    <n v="1.4769228354635553"/>
    <n v="4.1027992512120708"/>
    <n v="13.868556899607057"/>
    <n v="13.868556899607057"/>
    <n v="13.868556899607057"/>
    <n v="13.868556899607057"/>
    <n v="13.868556899607057"/>
    <n v="13.868556899607057"/>
    <n v="13.868556899607057"/>
    <n v="24.325744864210844"/>
    <n v="0"/>
    <n v="0"/>
    <n v="0"/>
    <n v="0"/>
    <x v="0"/>
    <m/>
    <x v="13"/>
    <x v="9"/>
    <s v="no impacts"/>
    <x v="7"/>
    <s v=""/>
    <s v="CTR_911"/>
  </r>
  <r>
    <s v="Oyomabang-marche"/>
    <s v="CTR_718"/>
    <s v="Yaounde"/>
    <s v="CAMUSAT"/>
    <s v="Good Grid no GE - 8h"/>
    <s v="CENTRE"/>
    <s v="Yaounde"/>
    <s v="ZTE"/>
    <n v="0"/>
    <n v="0"/>
    <n v="0"/>
    <n v="5.996403021404948"/>
    <n v="34.245490578798226"/>
    <n v="38.763650968944127"/>
    <n v="40.276582827530511"/>
    <n v="39.472809353000429"/>
    <n v="26.309469285141528"/>
    <n v="0"/>
    <n v="0"/>
    <n v="13.868556899607057"/>
    <n v="30.551703178639009"/>
    <n v="13.868556899607057"/>
    <n v="13.868556899607057"/>
    <n v="13.868556899607057"/>
    <n v="13.868556899607057"/>
    <n v="12.15241215867227"/>
    <n v="0"/>
    <n v="0"/>
    <n v="0"/>
    <n v="0"/>
    <x v="0"/>
    <m/>
    <x v="13"/>
    <x v="9"/>
    <s v="no impacts"/>
    <x v="7"/>
    <s v=""/>
    <s v="CTR_718"/>
  </r>
  <r>
    <s v="Bonamikengue"/>
    <s v="LIT_336"/>
    <s v="Douala"/>
    <s v="IHS"/>
    <s v="Grid-Gen"/>
    <s v="LITTORAL"/>
    <s v="Douala"/>
    <s v="ZTE"/>
    <n v="0"/>
    <n v="0"/>
    <n v="0"/>
    <n v="0"/>
    <n v="3.7935211581101344E-2"/>
    <n v="0"/>
    <n v="0"/>
    <n v="0"/>
    <n v="0"/>
    <n v="0"/>
    <n v="0"/>
    <n v="13.868556899607057"/>
    <n v="12.535402630460029"/>
    <n v="13.868556899607057"/>
    <n v="13.868556899607057"/>
    <n v="13.868556899607057"/>
    <n v="13.868556899607057"/>
    <n v="27.095532526902431"/>
    <n v="0"/>
    <n v="0"/>
    <n v="0"/>
    <n v="0"/>
    <x v="0"/>
    <m/>
    <x v="13"/>
    <x v="9"/>
    <s v="no impacts"/>
    <x v="7"/>
    <s v="(05/03/2026 cell zte): 02/04/2026 : Need BO RAN analysis ..;..;(05/03/2026 cell zte): 02/04/2026 : Need BO RAN analysis || 3G Cells down =&gt; Transmission investigation needed..;..;(05/03/2026 cell zte): 02/04/2026 : Need BO RAN analysis || 3G Cells down =&gt; Transmission investigation needed"/>
    <s v="LIT_336"/>
  </r>
  <r>
    <s v="CTR_920_Z_MENDONG-ELOUMDEM"/>
    <s v="CTR_920"/>
    <s v="Yaounde"/>
    <s v="ESCO"/>
    <s v="Good Grid + Solar + GE"/>
    <s v="CENTRE"/>
    <s v="Yaounde"/>
    <s v="ZTE"/>
    <n v="0"/>
    <n v="0"/>
    <n v="0"/>
    <n v="16.087436828152605"/>
    <n v="0"/>
    <n v="0"/>
    <n v="0"/>
    <n v="2.5397151523971342E-2"/>
    <n v="0"/>
    <n v="0"/>
    <n v="0"/>
    <n v="0"/>
    <n v="0"/>
    <n v="0"/>
    <n v="0"/>
    <n v="0"/>
    <n v="13.601744127978819"/>
    <n v="0"/>
    <n v="0"/>
    <n v="0"/>
    <n v="0"/>
    <n v="0"/>
    <x v="0"/>
    <m/>
    <x v="13"/>
    <x v="9"/>
    <s v="no impacts"/>
    <x v="7"/>
    <s v=""/>
    <s v="CTR_920"/>
  </r>
  <r>
    <s v="Okolo"/>
    <s v="CTR_213"/>
    <s v="Yaounde"/>
    <s v="IHS"/>
    <s v="Grid-Gen"/>
    <s v="CENTRE"/>
    <s v="Yaounde"/>
    <s v="ZTE"/>
    <n v="0"/>
    <n v="0"/>
    <n v="0"/>
    <n v="0"/>
    <n v="0"/>
    <n v="0"/>
    <n v="0"/>
    <n v="0"/>
    <n v="0"/>
    <n v="0"/>
    <n v="0"/>
    <n v="4.2875528275019559E-2"/>
    <n v="0"/>
    <n v="0"/>
    <n v="4.2875528275019559E-2"/>
    <n v="3.6382846364354959"/>
    <n v="13.508734194553597"/>
    <n v="0"/>
    <n v="0"/>
    <n v="0"/>
    <n v="0"/>
    <n v="0"/>
    <x v="0"/>
    <m/>
    <x v="13"/>
    <x v="9"/>
    <s v="no impacts"/>
    <x v="7"/>
    <s v=""/>
    <s v="CTR_213"/>
  </r>
  <r>
    <s v="Koweit-City-II-HIS"/>
    <s v="CTR_604"/>
    <s v="Yaounde"/>
    <s v="IHS"/>
    <s v="Grid-Gen"/>
    <s v="CENTRE"/>
    <s v="Yaounde"/>
    <s v="ZTE"/>
    <n v="0"/>
    <n v="0"/>
    <n v="0.17203716544960049"/>
    <n v="0.28441599392751243"/>
    <n v="4.7407956727819585"/>
    <n v="4.3603912873502209"/>
    <n v="2.6021022563514284"/>
    <n v="3.589238171062656"/>
    <n v="9.1043794391509927"/>
    <n v="11.071891773891156"/>
    <n v="6.0526191882613789"/>
    <n v="0"/>
    <n v="0"/>
    <n v="0"/>
    <n v="0"/>
    <n v="4.7207490447532043"/>
    <n v="11.97407921057663"/>
    <n v="0"/>
    <n v="0"/>
    <n v="0"/>
    <n v="0"/>
    <n v="0"/>
    <x v="0"/>
    <m/>
    <x v="13"/>
    <x v="9"/>
    <s v="no impacts"/>
    <x v="7"/>
    <s v=""/>
    <s v="CTR_604"/>
  </r>
  <r>
    <s v="Buea-Bwitingui-Road"/>
    <s v="SUO_232"/>
    <s v="SUD-OUEST"/>
    <s v="CAMUSAT"/>
    <s v="Medium Grid + GE"/>
    <s v="SUD-OUEST"/>
    <s v="Buea"/>
    <s v="Huawei"/>
    <n v="0.32129893588788727"/>
    <n v="0.1927971966110498"/>
    <n v="4.0284269746285322"/>
    <n v="2.4149944497236273"/>
    <n v="3.4441676440289588"/>
    <n v="6.543601059260971"/>
    <n v="0"/>
    <n v="10.126400767051049"/>
    <n v="0.78370901142301097"/>
    <n v="0.20098349755873449"/>
    <n v="0.20795701318083631"/>
    <n v="18.491409199476077"/>
    <n v="18.491409199476077"/>
    <n v="18.491409199476077"/>
    <n v="18.491409199476077"/>
    <n v="18.491141673301318"/>
    <n v="11.727099046037333"/>
    <n v="0"/>
    <n v="0"/>
    <n v="0"/>
    <n v="0"/>
    <n v="0"/>
    <x v="2"/>
    <s v="site vandalise"/>
    <x v="3"/>
    <x v="3"/>
    <s v="EXCLU"/>
    <x v="2"/>
    <s v=""/>
    <s v="SUO_232"/>
  </r>
  <r>
    <s v="Muea"/>
    <s v="SUO_038"/>
    <s v="SUD-OUEST"/>
    <s v="IHS"/>
    <s v="Grid-Gen"/>
    <s v="SUD-OUEST"/>
    <s v="Buea"/>
    <s v="Huawei"/>
    <n v="0"/>
    <n v="0"/>
    <n v="0"/>
    <n v="0"/>
    <n v="0"/>
    <n v="0"/>
    <n v="6.9556805437844052E-3"/>
    <n v="0"/>
    <n v="0"/>
    <n v="0"/>
    <n v="0"/>
    <n v="0"/>
    <n v="0"/>
    <n v="0"/>
    <n v="0"/>
    <n v="0"/>
    <n v="11.084251483165112"/>
    <n v="0"/>
    <n v="0"/>
    <n v="0"/>
    <n v="0"/>
    <n v="0"/>
    <x v="0"/>
    <m/>
    <x v="13"/>
    <x v="9"/>
    <s v="no impacts"/>
    <x v="7"/>
    <s v=""/>
    <s v="SUO_038"/>
  </r>
  <r>
    <s v="Bokova-IHS"/>
    <s v="SUO_254"/>
    <s v="SUD-OUEST"/>
    <s v="IHS"/>
    <s v="Grid-Gen"/>
    <s v="SUD-OUEST"/>
    <s v="Buea"/>
    <s v="Huawei"/>
    <n v="0"/>
    <n v="0"/>
    <n v="0"/>
    <n v="0"/>
    <n v="0"/>
    <n v="0"/>
    <n v="7.2232067185453424E-3"/>
    <n v="0"/>
    <n v="0.82629917844495226"/>
    <n v="0.5496771137421419"/>
    <n v="0"/>
    <n v="0"/>
    <n v="8.2754763392717014E-3"/>
    <n v="0"/>
    <n v="0"/>
    <n v="0"/>
    <n v="10.919919071548627"/>
    <n v="0"/>
    <n v="0"/>
    <n v="0"/>
    <n v="0"/>
    <n v="0"/>
    <x v="0"/>
    <m/>
    <x v="13"/>
    <x v="9"/>
    <s v="no impacts"/>
    <x v="7"/>
    <s v=""/>
    <s v="SUO_254"/>
  </r>
  <r>
    <s v="PK9"/>
    <s v="LIT_370"/>
    <s v="Douala"/>
    <s v="IHS"/>
    <s v="Grid-Gen"/>
    <s v="LITTORAL"/>
    <s v="Douala"/>
    <s v="ZTE"/>
    <n v="0"/>
    <n v="0"/>
    <n v="0"/>
    <n v="0"/>
    <n v="0"/>
    <n v="0"/>
    <n v="0"/>
    <n v="0"/>
    <n v="0"/>
    <n v="0"/>
    <n v="0"/>
    <n v="0"/>
    <n v="0"/>
    <n v="2.2115497113570394E-3"/>
    <n v="0"/>
    <n v="2.1875972011768305"/>
    <n v="10.742620557995394"/>
    <n v="0"/>
    <n v="0"/>
    <n v="0"/>
    <n v="0"/>
    <n v="0"/>
    <x v="0"/>
    <m/>
    <x v="13"/>
    <x v="9"/>
    <s v="no impacts"/>
    <x v="7"/>
    <s v=""/>
    <s v="LIT_370"/>
  </r>
  <r>
    <s v="Mankon-II"/>
    <s v="NRO_141"/>
    <s v="NORD-OUEST"/>
    <s v="CAMUSAT"/>
    <s v="HGB"/>
    <s v="NORD-OUEST"/>
    <s v="Bamenda"/>
    <s v="Huawei"/>
    <n v="0"/>
    <n v="0"/>
    <n v="0"/>
    <n v="0"/>
    <n v="0"/>
    <n v="0"/>
    <n v="0"/>
    <n v="0"/>
    <n v="0"/>
    <n v="0"/>
    <n v="0"/>
    <n v="0"/>
    <n v="0"/>
    <n v="2.6207577482714246"/>
    <n v="5.2336502270048761"/>
    <n v="4.7576676568702148"/>
    <n v="10.402487779404336"/>
    <n v="0"/>
    <n v="0"/>
    <n v="0"/>
    <n v="0"/>
    <n v="0"/>
    <x v="0"/>
    <m/>
    <x v="4"/>
    <x v="1"/>
    <s v="AKTIVCO Defaut GE &amp; Power Cabinet"/>
    <x v="1"/>
    <s v="(05/03/2026 com ran 10h): 03/05/2026 Camusat: technicien en route pour le site ETA=8H"/>
    <s v="NRO_141"/>
  </r>
  <r>
    <s v="Buea-Dirty-South-HIS"/>
    <s v="SUO_260"/>
    <s v="SUD-OUEST"/>
    <m/>
    <m/>
    <s v="SUD-OUEST"/>
    <s v="Buea"/>
    <s v="Huawei"/>
    <n v="0"/>
    <n v="0.62319330656644789"/>
    <n v="0"/>
    <n v="0"/>
    <n v="0"/>
    <n v="0"/>
    <n v="0"/>
    <n v="0"/>
    <n v="0"/>
    <n v="0"/>
    <n v="0"/>
    <n v="0"/>
    <n v="0"/>
    <n v="0"/>
    <n v="0"/>
    <n v="0"/>
    <n v="10.332574272400141"/>
    <n v="0"/>
    <n v="0"/>
    <n v="0"/>
    <n v="0"/>
    <n v="0"/>
    <x v="0"/>
    <m/>
    <x v="13"/>
    <x v="9"/>
    <s v="no impacts"/>
    <x v="7"/>
    <s v=""/>
    <s v="SUO_260"/>
  </r>
  <r>
    <s v="Buea-Service-Center-IHS"/>
    <s v="SUO_182"/>
    <s v="SUD-OUEST"/>
    <s v="IHS"/>
    <s v="Grid-Gen"/>
    <s v="SUD-OUEST"/>
    <s v="Buea"/>
    <s v="Huawei"/>
    <n v="0"/>
    <n v="0.62601124894059634"/>
    <n v="0"/>
    <n v="0"/>
    <n v="0"/>
    <n v="0"/>
    <n v="0"/>
    <n v="0"/>
    <n v="0"/>
    <n v="0"/>
    <n v="0"/>
    <n v="0"/>
    <n v="0"/>
    <n v="0"/>
    <n v="0"/>
    <n v="0"/>
    <n v="10.332395921616968"/>
    <n v="0"/>
    <n v="0"/>
    <n v="0"/>
    <n v="0"/>
    <n v="0"/>
    <x v="0"/>
    <m/>
    <x v="13"/>
    <x v="9"/>
    <s v="no impacts"/>
    <x v="7"/>
    <s v=""/>
    <s v="SUO_182"/>
  </r>
  <r>
    <s v="NRD_262_H_Gra-Doualare-Ancien-LAWANAT"/>
    <s v="NRD_262"/>
    <s v=""/>
    <s v="ESCO"/>
    <s v="Good Grid + Solar + GE"/>
    <s v="NRD"/>
    <s v="Garoua"/>
    <s v="Huawei"/>
    <n v="0"/>
    <n v="0.85672582205442971"/>
    <n v="5.354821749093265"/>
    <n v="0"/>
    <n v="0"/>
    <n v="0"/>
    <n v="0"/>
    <n v="0"/>
    <n v="0"/>
    <n v="0"/>
    <n v="0"/>
    <n v="0"/>
    <n v="0"/>
    <s v=""/>
    <n v="0"/>
    <n v="0"/>
    <n v="10.188645190378761"/>
    <n v="0"/>
    <n v="0"/>
    <n v="0"/>
    <n v="0"/>
    <n v="0"/>
    <x v="0"/>
    <m/>
    <x v="13"/>
    <x v="9"/>
    <s v="no impacts"/>
    <x v="7"/>
    <s v=""/>
    <s v="NRD_262"/>
  </r>
  <r>
    <s v="Buea-Orange"/>
    <s v="SUO_007"/>
    <s v="SUD-OUEST"/>
    <s v="IHS"/>
    <s v="Grid-Gen"/>
    <s v="SUD-OUEST"/>
    <s v="Buea"/>
    <s v="Huawei"/>
    <n v="0"/>
    <n v="8.9175391586979543E-5"/>
    <n v="0"/>
    <n v="0"/>
    <n v="0"/>
    <n v="0"/>
    <n v="6.9556805437844052E-3"/>
    <n v="0"/>
    <n v="0"/>
    <n v="0"/>
    <n v="0"/>
    <n v="0"/>
    <n v="0"/>
    <n v="0"/>
    <n v="0"/>
    <n v="0"/>
    <n v="10.138171918740527"/>
    <n v="0"/>
    <n v="0"/>
    <n v="0"/>
    <n v="0"/>
    <n v="0"/>
    <x v="0"/>
    <m/>
    <x v="13"/>
    <x v="9"/>
    <s v="no impacts"/>
    <x v="7"/>
    <s v=""/>
    <s v="SUO_007"/>
  </r>
  <r>
    <s v="Nsimalen"/>
    <s v="CTR_010"/>
    <s v="Yaounde"/>
    <s v="IHS"/>
    <s v="Grid-Gen"/>
    <s v="CENTRE"/>
    <s v="Yaounde"/>
    <s v="ZTE"/>
    <n v="0"/>
    <n v="0"/>
    <n v="0"/>
    <n v="1.1129088870055419E-2"/>
    <n v="0"/>
    <n v="0"/>
    <n v="1.1396615044815888E-2"/>
    <n v="0"/>
    <n v="0"/>
    <n v="0"/>
    <n v="0"/>
    <n v="0"/>
    <n v="0.14854836730559065"/>
    <n v="0"/>
    <n v="0"/>
    <n v="0"/>
    <n v="10.039151563922346"/>
    <n v="0"/>
    <n v="0"/>
    <n v="0"/>
    <n v="0"/>
    <n v="0"/>
    <x v="0"/>
    <m/>
    <x v="13"/>
    <x v="9"/>
    <s v="no impacts"/>
    <x v="7"/>
    <s v=""/>
    <s v="CTR_010"/>
  </r>
  <r>
    <s v="Ekoumdoum"/>
    <s v="CTR_259"/>
    <s v="Yaounde"/>
    <s v="CAMUSAT"/>
    <s v="Grid-Gen"/>
    <s v="CENTRE"/>
    <s v="Yaounde"/>
    <s v="ZTE"/>
    <n v="9.1622542682909405"/>
    <n v="0"/>
    <n v="3.6733484004074977"/>
    <n v="28.701278133052543"/>
    <n v="0"/>
    <n v="0"/>
    <n v="0"/>
    <n v="0"/>
    <n v="20.349128792094362"/>
    <n v="27.15404941886181"/>
    <n v="32.177548918052807"/>
    <n v="8.5501187102812803"/>
    <n v="0"/>
    <n v="0"/>
    <n v="8.5501187102812803"/>
    <n v="0"/>
    <n v="9.9783517819383452"/>
    <n v="0"/>
    <n v="0"/>
    <n v="0"/>
    <n v="0"/>
    <n v="0"/>
    <x v="0"/>
    <m/>
    <x v="13"/>
    <x v="9"/>
    <s v="no impacts"/>
    <x v="7"/>
    <s v=""/>
    <s v="CTR_259"/>
  </r>
  <r>
    <s v="laboratorie-T.Bella"/>
    <s v="CTR_937"/>
    <s v="Yaounde"/>
    <s v="ESCO"/>
    <m/>
    <s v="CENTRE"/>
    <s v="Yaounde"/>
    <s v="ZTE"/>
    <n v="6.2907888241118846"/>
    <n v="5.095731566376454"/>
    <n v="0"/>
    <n v="0"/>
    <n v="0"/>
    <n v="0"/>
    <n v="9.2457045997380387"/>
    <n v="7.4489809749652576"/>
    <n v="2.5207921343024204"/>
    <n v="6.7872460641549175"/>
    <n v="9.2457045997380387"/>
    <n v="9.2457045997380387"/>
    <n v="3.4146862595703023"/>
    <n v="9.2457045997380387"/>
    <n v="9.2457045997380387"/>
    <n v="7.0899251782794428"/>
    <n v="9.4093592783784619"/>
    <n v="0"/>
    <n v="0"/>
    <n v="0"/>
    <n v="0"/>
    <n v="0"/>
    <x v="0"/>
    <m/>
    <x v="2"/>
    <x v="2"/>
    <s v="BSS Hardware issue"/>
    <x v="0"/>
    <s v="05/03/2026: hardware issue,  site with GPS issue (alarm : TDD down 09Apr 02pm)"/>
    <s v="CTR_937"/>
  </r>
  <r>
    <s v="Kribi-Bwambe-II"/>
    <s v="SUD_093"/>
    <s v="CENTRE"/>
    <s v="CAMUSAT"/>
    <s v="Good Grid + GE"/>
    <s v="SUD"/>
    <s v="Kribi"/>
    <s v="ZTE"/>
    <n v="8.3055819514714635"/>
    <n v="0"/>
    <n v="0"/>
    <n v="3.6798046987583928"/>
    <n v="6.5126750334586063"/>
    <n v="0"/>
    <n v="0"/>
    <n v="0"/>
    <n v="3.1175360197241697"/>
    <n v="0"/>
    <n v="0"/>
    <n v="1.0005478936059124E-2"/>
    <n v="0.84515085622644037"/>
    <n v="0"/>
    <n v="1.0005478936059124E-2"/>
    <n v="3.4047164507909178E-2"/>
    <n v="9.371334891405775"/>
    <n v="0"/>
    <n v="0"/>
    <n v="0"/>
    <n v="0"/>
    <n v="0"/>
    <x v="0"/>
    <m/>
    <x v="13"/>
    <x v="9"/>
    <s v="no impacts"/>
    <x v="7"/>
    <s v=""/>
    <s v="SUD_093"/>
  </r>
  <r>
    <s v="Messassi-MTN-IHS"/>
    <s v="CTR_468"/>
    <s v="Yaounde"/>
    <s v="IHS"/>
    <s v="Grid-Gen"/>
    <s v="CENTRE"/>
    <s v="Yaounde"/>
    <s v="ZTE"/>
    <n v="0"/>
    <n v="9.6783835997180638"/>
    <n v="0"/>
    <n v="0"/>
    <n v="0"/>
    <n v="0"/>
    <n v="0"/>
    <n v="0"/>
    <n v="0"/>
    <n v="0"/>
    <n v="0"/>
    <n v="1.1622407136314217"/>
    <n v="0"/>
    <n v="0"/>
    <n v="1.1622407136314217"/>
    <n v="18.441756341440446"/>
    <n v="9.2615064791272523"/>
    <n v="0"/>
    <n v="0"/>
    <n v="0"/>
    <n v="0"/>
    <n v="0"/>
    <x v="0"/>
    <m/>
    <x v="13"/>
    <x v="9"/>
    <s v="no impacts"/>
    <x v="7"/>
    <s v=""/>
    <s v="CTR_468"/>
  </r>
  <r>
    <s v="Sodibanga"/>
    <s v="LIT_515"/>
    <s v="LITTORAL"/>
    <s v="IHS"/>
    <s v="Hybrid-Gen"/>
    <s v="LITTORAL"/>
    <s v="Sodibanga"/>
    <s v="NOKIA"/>
    <n v="0"/>
    <n v="0"/>
    <n v="0"/>
    <n v="0"/>
    <n v="0"/>
    <n v="0.99515808584008514"/>
    <n v="0"/>
    <n v="2.9527112634140436E-2"/>
    <n v="3.178654886906819E-2"/>
    <n v="1.212863683933338"/>
    <n v="1.1638421709327282"/>
    <n v="17403.285923414747"/>
    <n v="0"/>
    <n v="0"/>
    <n v="0"/>
    <n v="4.4046044464990448"/>
    <n v="9.2444739793341402"/>
    <n v="0"/>
    <n v="0"/>
    <n v="0"/>
    <n v="0"/>
    <n v="0"/>
    <x v="0"/>
    <m/>
    <x v="13"/>
    <x v="9"/>
    <s v="no impacts"/>
    <x v="7"/>
    <s v="(05/03/2026 cell nokia): 02/05/2026 : Feedback RM : Intervention prevue pour demain  FME presentement sur le site de  Songloulou_x000a_30/04/2026 : Escalade faite au RM  || En attente du feeback du RM _x000a_29/04/2026: FME est sur le site couper de songloulou. intervention demain 30/04/2026 || Yannick mba_x000a_28/04/2026: || Forte pluie  dans la zone||Intervention pour demain 29/04/2026_x000a_27/04/2026 : Need BO RAN analysis || Check and clean jumper, port 2 of FRGU "/>
    <s v="LIT_515"/>
  </r>
  <r>
    <s v="Nkoabang-South-MTN"/>
    <s v="CTR_698"/>
    <s v="Yaounde"/>
    <s v="MTN sharing"/>
    <m/>
    <s v="CENTRE"/>
    <s v="Yaounde"/>
    <s v="ZTE"/>
    <n v="1.1839995091786446"/>
    <n v="2.0189487006075337"/>
    <n v="1.0273183461603219"/>
    <n v="0"/>
    <n v="0.79255521026843945"/>
    <n v="0"/>
    <n v="0"/>
    <n v="1.0524301364312152"/>
    <n v="2.8275554813616299"/>
    <n v="0.66810203376965016"/>
    <n v="8.1503989350318058"/>
    <n v="0.34821206906883656"/>
    <n v="4.1133041123410194"/>
    <n v="15.776535742923754"/>
    <n v="0.34821206906883651"/>
    <n v="13.560901798631978"/>
    <n v="9.2228578644134558"/>
    <n v="23.011103406357282"/>
    <n v="0"/>
    <n v="0"/>
    <n v="0"/>
    <n v="0"/>
    <x v="0"/>
    <m/>
    <x v="13"/>
    <x v="9"/>
    <s v="no impacts"/>
    <x v="7"/>
    <s v=""/>
    <s v="CTR_698"/>
  </r>
  <r>
    <s v="Nkoambang"/>
    <s v="CTR_891"/>
    <s v="CENTRE"/>
    <s v="ESCO"/>
    <s v="HGB"/>
    <s v="CENTRE"/>
    <s v="Nkoambang"/>
    <s v="NOKIA"/>
    <n v="0"/>
    <n v="0"/>
    <n v="0"/>
    <n v="0"/>
    <n v="0"/>
    <n v="0"/>
    <n v="0"/>
    <n v="0"/>
    <n v="0.57584290947145478"/>
    <n v="0"/>
    <n v="0"/>
    <n v="270339.66869558516"/>
    <n v="0"/>
    <n v="0"/>
    <n v="0"/>
    <n v="6.2288480019810235"/>
    <n v="8.6392049264766726"/>
    <n v="0"/>
    <n v="0"/>
    <n v="0"/>
    <n v="0"/>
    <n v="0"/>
    <x v="0"/>
    <m/>
    <x v="13"/>
    <x v="9"/>
    <s v="no impacts"/>
    <x v="7"/>
    <s v=""/>
    <s v="CTR_891"/>
  </r>
  <r>
    <s v="Buea-Bomaka-III-MTN"/>
    <s v="SUO_169"/>
    <s v="SUD-OUEST"/>
    <s v="MTN sharing"/>
    <m/>
    <s v="SUD-OUEST"/>
    <s v="Buea"/>
    <s v="Huawei"/>
    <n v="4.6228522998690194"/>
    <n v="5.8647088031092958"/>
    <n v="8.9987779404336887"/>
    <n v="4.6228522998690194"/>
    <n v="4.6228522998690194"/>
    <n v="5.3840534424554765"/>
    <n v="4.6225847736942578"/>
    <n v="4.6225847736942578"/>
    <n v="4.6228522998690194"/>
    <n v="4.7542968270682264"/>
    <n v="1.2167090428127485"/>
    <n v="0"/>
    <n v="0"/>
    <n v="0"/>
    <n v="0"/>
    <n v="0"/>
    <n v="8.2667193158178591"/>
    <n v="0"/>
    <n v="0"/>
    <n v="0"/>
    <n v="0"/>
    <n v="0"/>
    <x v="0"/>
    <m/>
    <x v="13"/>
    <x v="9"/>
    <s v="no impacts"/>
    <x v="7"/>
    <s v=""/>
    <s v="SUO_169"/>
  </r>
  <r>
    <s v="Mile16-Bolifamba-IHS"/>
    <s v="SUO_220"/>
    <s v="SUD-OUEST"/>
    <s v="IHS"/>
    <s v="Grid-Gen"/>
    <s v="SUD-OUEST"/>
    <s v="Buea"/>
    <s v="Huawei"/>
    <n v="0"/>
    <n v="1.2405010372881551"/>
    <n v="18.533054107347194"/>
    <n v="8.9175391586979543E-5"/>
    <n v="0"/>
    <n v="2.8479053057217789"/>
    <n v="0"/>
    <n v="0"/>
    <n v="0"/>
    <n v="14.895144007556361"/>
    <n v="3.5292944728378886"/>
    <n v="0"/>
    <n v="0"/>
    <n v="0"/>
    <n v="0"/>
    <n v="0"/>
    <n v="8.2661664283900222"/>
    <n v="0"/>
    <n v="0"/>
    <n v="0"/>
    <n v="0"/>
    <n v="0"/>
    <x v="0"/>
    <m/>
    <x v="13"/>
    <x v="9"/>
    <s v="no impacts"/>
    <x v="7"/>
    <s v=""/>
    <s v="SUO_220"/>
  </r>
  <r>
    <s v="CTR_951_Z_Odza-Entree-Plaque-LB"/>
    <s v="CTR_951"/>
    <s v="Yaounde"/>
    <s v="ESCO"/>
    <s v="Good Grid + Solar + GE"/>
    <s v="CENTRE"/>
    <s v="Yaoundé"/>
    <s v="ZTE"/>
    <n v="0"/>
    <n v="0"/>
    <n v="0"/>
    <n v="0"/>
    <n v="0"/>
    <n v="0"/>
    <n v="0"/>
    <n v="0"/>
    <n v="0"/>
    <n v="0"/>
    <n v="0"/>
    <n v="0"/>
    <n v="0"/>
    <n v="0"/>
    <n v="0"/>
    <n v="0"/>
    <n v="8.0768649071291794"/>
    <n v="0"/>
    <n v="0"/>
    <n v="0"/>
    <n v="0"/>
    <n v="0"/>
    <x v="0"/>
    <m/>
    <x v="13"/>
    <x v="9"/>
    <s v="no impacts"/>
    <x v="7"/>
    <s v=""/>
    <s v="CTR_951"/>
  </r>
  <r>
    <s v="Nkolfoulou-CSD"/>
    <s v="CTR_712"/>
    <s v="Yaounde"/>
    <s v="CAMUSAT"/>
    <s v="Medium Grid + GE"/>
    <s v="CENTRE"/>
    <s v="Yaounde"/>
    <s v="ZTE"/>
    <n v="0"/>
    <n v="0"/>
    <n v="0"/>
    <n v="0"/>
    <n v="0"/>
    <n v="0"/>
    <n v="0"/>
    <n v="0.51894727380126937"/>
    <n v="11.41191754201231"/>
    <n v="0"/>
    <n v="0"/>
    <n v="0"/>
    <n v="0"/>
    <n v="0"/>
    <n v="0"/>
    <n v="0"/>
    <n v="8.0444764049047883"/>
    <n v="21.601490156463576"/>
    <n v="0"/>
    <n v="0"/>
    <n v="0"/>
    <n v="0"/>
    <x v="0"/>
    <m/>
    <x v="13"/>
    <x v="9"/>
    <s v="no impacts"/>
    <x v="7"/>
    <s v=""/>
    <s v="CTR_712"/>
  </r>
  <r>
    <s v="Montee-Jouvence-II-IHS"/>
    <s v="CTR_154"/>
    <s v="Yaounde"/>
    <s v="IHS"/>
    <s v="Grid-Gen"/>
    <s v="CENTRE"/>
    <s v="Yaounde"/>
    <s v="ZTE"/>
    <n v="0"/>
    <n v="0"/>
    <n v="16.036856546044461"/>
    <n v="13.868556899607057"/>
    <n v="21.059321610693054"/>
    <n v="0"/>
    <n v="0"/>
    <n v="0"/>
    <n v="0"/>
    <n v="0"/>
    <n v="0"/>
    <n v="0"/>
    <n v="0"/>
    <n v="0"/>
    <n v="0"/>
    <n v="1.1111253791737731E-2"/>
    <n v="7.5717933242588451"/>
    <n v="0"/>
    <n v="0"/>
    <n v="0"/>
    <n v="0"/>
    <n v="0"/>
    <x v="0"/>
    <m/>
    <x v="13"/>
    <x v="9"/>
    <s v="no impacts"/>
    <x v="7"/>
    <s v=""/>
    <s v="CTR_154"/>
  </r>
  <r>
    <s v="Ekekam-MTN-IHS"/>
    <s v="CTR_694"/>
    <s v="Yaounde"/>
    <s v="IHS"/>
    <s v="Gen-Lithium"/>
    <s v="CENTRE"/>
    <s v="Yaounde"/>
    <s v="NOKIA"/>
    <n v="0"/>
    <n v="0"/>
    <n v="0"/>
    <n v="0"/>
    <n v="0"/>
    <n v="0"/>
    <n v="0"/>
    <n v="0"/>
    <n v="0"/>
    <n v="5.5081142472312825"/>
    <n v="12.327606132984052"/>
    <n v="46408.762462439328"/>
    <n v="12.327606132984052"/>
    <n v="12.327606132984052"/>
    <n v="12.327606132984052"/>
    <n v="12.327606132984052"/>
    <n v="7.3694770599385748"/>
    <n v="0"/>
    <n v="0"/>
    <n v="0"/>
    <n v="0"/>
    <n v="0"/>
    <x v="0"/>
    <m/>
    <x v="13"/>
    <x v="9"/>
    <s v="no impacts"/>
    <x v="7"/>
    <s v=""/>
    <s v="CTR_694"/>
  </r>
  <r>
    <s v="Bouba-Ndjida-Park"/>
    <s v="NRD_167"/>
    <s v="NORD"/>
    <s v="CAMUSAT"/>
    <s v="Hybrid Solar - S3"/>
    <s v="NORD"/>
    <s v="Bouba-Ndjida"/>
    <s v="Huawei"/>
    <n v="0"/>
    <n v="0"/>
    <n v="0"/>
    <n v="0"/>
    <n v="0"/>
    <n v="0"/>
    <n v="0"/>
    <n v="0"/>
    <n v="0"/>
    <n v="0"/>
    <n v="0"/>
    <n v="0"/>
    <n v="0"/>
    <n v="2.9427879223703251E-2"/>
    <n v="7.8338976352112955"/>
    <n v="5.8802253212454305"/>
    <n v="7.353759491828681"/>
    <n v="0"/>
    <n v="0"/>
    <n v="0"/>
    <n v="0"/>
    <n v="0"/>
    <x v="2"/>
    <m/>
    <x v="3"/>
    <x v="3"/>
    <s v="EXCLU"/>
    <x v="2"/>
    <s v=""/>
    <s v="NRD_167"/>
  </r>
  <r>
    <s v="Nkometou-II"/>
    <s v="CTR_750"/>
    <s v="Yaounde"/>
    <s v="CAMUSAT"/>
    <s v="Hybrid Solar - S1"/>
    <s v="CENTRE"/>
    <s v="Yaounde"/>
    <s v="ZTE"/>
    <n v="5.3505234952196076E-5"/>
    <n v="0"/>
    <n v="0"/>
    <n v="0"/>
    <n v="0"/>
    <n v="4.6284168443040485"/>
    <n v="0"/>
    <n v="9.4221113593754051"/>
    <n v="19.545283977251003"/>
    <n v="0"/>
    <n v="0"/>
    <n v="0"/>
    <n v="0"/>
    <n v="0"/>
    <n v="0"/>
    <n v="0"/>
    <n v="7.2519925349496184"/>
    <n v="0"/>
    <n v="0"/>
    <n v="0"/>
    <n v="0"/>
    <n v="0"/>
    <x v="0"/>
    <m/>
    <x v="13"/>
    <x v="9"/>
    <s v="no impacts"/>
    <x v="7"/>
    <s v=""/>
    <s v="CTR_750"/>
  </r>
  <r>
    <s v="CTR_935_Z_BATA-Mokolo-II-HIS"/>
    <s v="CTR_935"/>
    <s v="Yaounde"/>
    <s v="I_HS"/>
    <s v="Grid Only"/>
    <s v="CENTRE"/>
    <s v="Yaoundé"/>
    <s v="ZTE"/>
    <n v="0"/>
    <n v="0"/>
    <n v="0"/>
    <n v="27.364467672850438"/>
    <n v="0"/>
    <n v="0"/>
    <n v="0"/>
    <n v="4.9707255024498247"/>
    <n v="0.15421992221052261"/>
    <n v="0"/>
    <n v="0"/>
    <n v="20.548364451977982"/>
    <n v="9.054530395253872"/>
    <n v="8.5472472626721814"/>
    <n v="20.548364451977985"/>
    <n v="14.843689806610676"/>
    <n v="6.960121478285429"/>
    <n v="10.639016588049639"/>
    <n v="0"/>
    <n v="0"/>
    <n v="0"/>
    <n v="0"/>
    <x v="0"/>
    <m/>
    <x v="13"/>
    <x v="9"/>
    <s v="no impacts"/>
    <x v="7"/>
    <s v=""/>
    <s v="CTR_935"/>
  </r>
  <r>
    <s v="Ngona-II"/>
    <s v="CTR_709"/>
    <s v="Yaounde"/>
    <s v="CAMUSAT"/>
    <s v="Good Grid + GE"/>
    <s v="CENTRE"/>
    <s v="Yaounde"/>
    <s v="ZTE"/>
    <n v="0"/>
    <n v="0"/>
    <n v="0"/>
    <n v="0.25249120373937367"/>
    <n v="2.3114261499344941E-2"/>
    <n v="0"/>
    <n v="0"/>
    <n v="0"/>
    <n v="0"/>
    <n v="0"/>
    <n v="0.3258290457805062"/>
    <n v="0"/>
    <n v="0.35725445377575693"/>
    <n v="0"/>
    <n v="0"/>
    <n v="0"/>
    <n v="6.7802903836111339"/>
    <n v="0"/>
    <n v="0"/>
    <n v="0"/>
    <n v="0"/>
    <n v="0"/>
    <x v="0"/>
    <m/>
    <x v="13"/>
    <x v="9"/>
    <s v="no impacts"/>
    <x v="7"/>
    <s v=""/>
    <s v="CTR_709"/>
  </r>
  <r>
    <s v="Mayo-Oulo"/>
    <s v="NRD_010"/>
    <s v="NORD"/>
    <s v="IHS"/>
    <s v="Grid-Gen"/>
    <s v="NORD"/>
    <s v="Mayo-Oulo"/>
    <s v="Huawei"/>
    <n v="0"/>
    <n v="0"/>
    <n v="0"/>
    <n v="0"/>
    <n v="0"/>
    <n v="0"/>
    <n v="0"/>
    <n v="0"/>
    <n v="0"/>
    <n v="0"/>
    <n v="0"/>
    <n v="0"/>
    <n v="0"/>
    <n v="5.8677407664232519E-3"/>
    <n v="0.82273216278147321"/>
    <n v="5.1486304086658512"/>
    <n v="6.3382301324361574"/>
    <n v="0"/>
    <n v="0"/>
    <n v="0"/>
    <n v="0"/>
    <n v="0"/>
    <x v="0"/>
    <m/>
    <x v="13"/>
    <x v="9"/>
    <s v="no impacts"/>
    <x v="7"/>
    <s v=""/>
    <s v="NRD_010"/>
  </r>
  <r>
    <s v="Garoua-Kolbives"/>
    <s v="NRD_049"/>
    <s v="Garoua"/>
    <s v="IHS"/>
    <s v="Grid-Gen"/>
    <s v="NORD"/>
    <s v="Garoua"/>
    <s v="Huawei"/>
    <n v="0"/>
    <n v="0.7093902400744222"/>
    <n v="0"/>
    <n v="0"/>
    <n v="4.9199847046368355"/>
    <n v="0"/>
    <n v="0"/>
    <n v="0"/>
    <n v="1.0701046990437547E-2"/>
    <n v="6.5989789774364869E-3"/>
    <n v="0"/>
    <n v="1.3658459677028134"/>
    <n v="0"/>
    <n v="2.0168798315227159"/>
    <n v="1.3658459677028134"/>
    <n v="0"/>
    <n v="6.2401907069254321"/>
    <n v="0"/>
    <n v="0"/>
    <n v="0"/>
    <n v="0"/>
    <n v="0"/>
    <x v="0"/>
    <m/>
    <x v="13"/>
    <x v="9"/>
    <s v="no impacts"/>
    <x v="7"/>
    <s v=""/>
    <s v="NRD_049"/>
  </r>
  <r>
    <s v="H-ville-MTN"/>
    <s v="CTR_369"/>
    <s v="Yaounde"/>
    <s v="IHS"/>
    <s v="Grid-Gen"/>
    <s v="CENTRE"/>
    <s v="Yaounde"/>
    <s v="ZTE"/>
    <n v="0"/>
    <n v="0"/>
    <n v="0"/>
    <n v="1.0665376833802823E-2"/>
    <n v="0"/>
    <n v="0"/>
    <n v="1.0879397773611608E-2"/>
    <n v="0"/>
    <n v="0"/>
    <n v="0"/>
    <n v="0"/>
    <n v="0"/>
    <n v="0"/>
    <n v="0"/>
    <n v="0"/>
    <n v="0"/>
    <n v="6.0046428275875856"/>
    <n v="0"/>
    <n v="0"/>
    <n v="0"/>
    <n v="0"/>
    <n v="0"/>
    <x v="0"/>
    <m/>
    <x v="13"/>
    <x v="9"/>
    <s v="no impacts"/>
    <x v="7"/>
    <s v=""/>
    <s v="CTR_369"/>
  </r>
  <r>
    <s v="Bokwai-IHS"/>
    <s v="SUO_197"/>
    <s v="SUD-OUEST"/>
    <s v="IHS"/>
    <s v="Grid-Gen"/>
    <s v="SUD-OUEST"/>
    <s v="Buea"/>
    <s v="Huawei"/>
    <n v="0"/>
    <n v="0"/>
    <n v="0"/>
    <n v="0"/>
    <n v="0"/>
    <n v="0"/>
    <n v="0"/>
    <n v="0"/>
    <n v="0"/>
    <n v="0"/>
    <n v="0"/>
    <n v="0"/>
    <n v="0"/>
    <n v="0"/>
    <n v="0"/>
    <n v="0"/>
    <n v="5.6052084135911855"/>
    <n v="0"/>
    <n v="0"/>
    <n v="0"/>
    <n v="0"/>
    <n v="0"/>
    <x v="1"/>
    <m/>
    <x v="13"/>
    <x v="9"/>
    <s v="no impacts"/>
    <x v="7"/>
    <s v=""/>
    <s v="SUO_197"/>
  </r>
  <r>
    <s v="Kousseri-II"/>
    <s v="EXN_194"/>
    <s v="EXTREME-NORD"/>
    <s v="CAMUSAT"/>
    <s v="Bad Grid + GE"/>
    <s v="EXTREME-NORD"/>
    <s v="Kousseri"/>
    <s v="Huawei"/>
    <n v="5.7124150693570535"/>
    <n v="3.237227230312214"/>
    <n v="1.7040525578355918"/>
    <n v="7.5891825256183063"/>
    <n v="8.8249215969957167"/>
    <n v="0.63196816509860654"/>
    <n v="0.43747663604740417"/>
    <n v="4.3005724346736747"/>
    <n v="11.15557396135638"/>
    <n v="11.204852282747344"/>
    <n v="10.204001192810038"/>
    <n v="2.676456697856652"/>
    <n v="9.8019806924576152"/>
    <n v="10.100432893020919"/>
    <n v="2.676456697856652"/>
    <n v="0.5775711762305491"/>
    <n v="5.4495081798803184"/>
    <n v="5.5984310838305754E-2"/>
    <n v="0"/>
    <n v="0"/>
    <n v="0"/>
    <n v="0"/>
    <x v="1"/>
    <m/>
    <x v="13"/>
    <x v="9"/>
    <s v="no impacts"/>
    <x v="7"/>
    <s v=""/>
    <s v="EXN_194"/>
  </r>
  <r>
    <s v="NRD_259_H_GUIDER-KOLLAS"/>
    <s v="NRD_259"/>
    <s v="NORD"/>
    <s v="ESCO"/>
    <s v="Hybrid Solar - S3"/>
    <s v="NRD"/>
    <s v="Guider"/>
    <s v="Huawei"/>
    <n v="6.22979285626639"/>
    <n v="3.342828729029514"/>
    <n v="0"/>
    <n v="0"/>
    <n v="3.4642142720577116"/>
    <n v="7.1004657095650243"/>
    <n v="0"/>
    <n v="0"/>
    <n v="0"/>
    <n v="0"/>
    <n v="0"/>
    <n v="0"/>
    <n v="0"/>
    <n v="0"/>
    <n v="0"/>
    <n v="0"/>
    <n v="5.4294437167732488"/>
    <n v="3.4147932700402075"/>
    <n v="0"/>
    <n v="0"/>
    <n v="0"/>
    <n v="0"/>
    <x v="0"/>
    <m/>
    <x v="13"/>
    <x v="9"/>
    <s v="no impacts"/>
    <x v="7"/>
    <s v=""/>
    <s v="NRD_259"/>
  </r>
  <r>
    <s v="Pouss-II"/>
    <s v="NRD_136"/>
    <s v="NORD"/>
    <s v="CAMUSAT"/>
    <s v="Hybrid Solar - S3"/>
    <s v="NORD"/>
    <s v="Pouss"/>
    <s v="Huawei"/>
    <n v="0"/>
    <n v="0"/>
    <n v="0"/>
    <n v="0"/>
    <n v="0"/>
    <n v="0"/>
    <n v="0"/>
    <n v="0"/>
    <n v="0"/>
    <n v="0"/>
    <n v="0"/>
    <n v="0"/>
    <n v="0"/>
    <n v="9.2242846706788448"/>
    <n v="2.2291350985780451"/>
    <n v="1.0978382458273053"/>
    <n v="5.3131411710655101"/>
    <n v="0"/>
    <n v="0"/>
    <n v="0"/>
    <n v="0"/>
    <n v="0"/>
    <x v="2"/>
    <m/>
    <x v="3"/>
    <x v="3"/>
    <s v="EXCLU"/>
    <x v="2"/>
    <s v=""/>
    <s v="NRD_136"/>
  </r>
  <r>
    <s v="Tourou"/>
    <s v="EXN_231"/>
    <s v="EXTREME-NORD"/>
    <s v="CAMUSAT"/>
    <s v="Hybrid Solar - S3"/>
    <s v="EXTREME-NORD"/>
    <s v="Tourou"/>
    <s v="Huawei"/>
    <n v="0"/>
    <n v="0"/>
    <n v="0"/>
    <n v="0"/>
    <n v="0"/>
    <n v="0"/>
    <n v="0"/>
    <n v="0"/>
    <n v="0"/>
    <n v="0"/>
    <n v="0"/>
    <n v="0"/>
    <n v="0"/>
    <n v="5.7560931761563543"/>
    <n v="5.0284219808066011"/>
    <n v="10.490307705039193"/>
    <n v="5.2475259179358096"/>
    <n v="0"/>
    <n v="0"/>
    <n v="0"/>
    <n v="0"/>
    <n v="0"/>
    <x v="1"/>
    <m/>
    <x v="13"/>
    <x v="9"/>
    <s v="no impacts"/>
    <x v="7"/>
    <s v=""/>
    <s v="EXN_231"/>
  </r>
  <r>
    <s v="Nkomekui"/>
    <s v="SUD_016"/>
    <s v="CENTRE"/>
    <s v="IHS"/>
    <s v="Grid-Gen"/>
    <s v="SUD"/>
    <s v="Nkomekui"/>
    <s v="ZTE"/>
    <n v="4.6737834390716344"/>
    <n v="4.6739457589141615"/>
    <n v="4.6738375456858101"/>
    <n v="4.6735129060007585"/>
    <n v="0"/>
    <n v="0"/>
    <n v="0"/>
    <n v="0"/>
    <n v="0"/>
    <n v="0"/>
    <n v="0"/>
    <n v="0"/>
    <n v="0"/>
    <n v="4.6216216794651199"/>
    <n v="4.6217286899350229"/>
    <n v="4.6215681742301671"/>
    <n v="5.1042388987338523"/>
    <n v="0"/>
    <n v="0"/>
    <n v="0"/>
    <n v="0"/>
    <n v="0"/>
    <x v="2"/>
    <m/>
    <x v="3"/>
    <x v="3"/>
    <s v="EXCLU"/>
    <x v="2"/>
    <s v=""/>
    <s v="SUD_016"/>
  </r>
  <r>
    <s v="EXN_350_H_Maroua-Ziling"/>
    <s v="EXN_350"/>
    <s v="Maroua"/>
    <s v="ESCO"/>
    <s v="Hybrid Solar - S1"/>
    <s v="EXN"/>
    <s v="Maroua"/>
    <s v="Huawei"/>
    <n v="18.491409199476077"/>
    <n v="18.491409199476077"/>
    <n v="18.491141673301318"/>
    <n v="18.491409199476077"/>
    <n v="18.491141673301318"/>
    <n v="18.491409199476077"/>
    <n v="12.774196494051644"/>
    <n v="4.8485908861322997"/>
    <n v="0"/>
    <n v="0.56840394597540755"/>
    <n v="0"/>
    <n v="5.6563950883621112"/>
    <n v="0"/>
    <s v=""/>
    <n v="5.6563950883621112"/>
    <n v="1.5262368270111548"/>
    <n v="4.9778595337767859"/>
    <n v="0"/>
    <n v="0"/>
    <n v="0"/>
    <n v="0"/>
    <n v="0"/>
    <x v="2"/>
    <m/>
    <x v="3"/>
    <x v="3"/>
    <s v="EXCLU"/>
    <x v="2"/>
    <s v=""/>
    <s v="EXN_350"/>
  </r>
  <r>
    <s v="Limbe-Ngueme"/>
    <s v="SUO_235"/>
    <s v="SUD-OUEST"/>
    <s v="CAMUSAT"/>
    <s v="Medium Grid + GE"/>
    <s v="SUD-OUEST"/>
    <s v="Limbe"/>
    <s v="Huawei"/>
    <n v="0.10610088091018827"/>
    <n v="5.1543376337274183E-2"/>
    <n v="3.5099434128635143E-2"/>
    <n v="0.21464516754985977"/>
    <n v="5.0794303047943551E-2"/>
    <n v="0"/>
    <n v="0"/>
    <n v="0"/>
    <n v="0"/>
    <n v="0"/>
    <n v="0"/>
    <n v="0"/>
    <n v="4.052308144495524"/>
    <n v="0"/>
    <n v="0"/>
    <n v="0"/>
    <n v="4.9215898616854012"/>
    <n v="0"/>
    <n v="0"/>
    <n v="0"/>
    <n v="0"/>
    <n v="0"/>
    <x v="0"/>
    <m/>
    <x v="13"/>
    <x v="9"/>
    <s v="no impacts"/>
    <x v="7"/>
    <s v=""/>
    <s v="SUO_235"/>
  </r>
  <r>
    <s v="Lagdo-Ville"/>
    <s v="NRD_131"/>
    <s v="NORD"/>
    <s v="CAMUSAT"/>
    <s v="Good Grid + GE"/>
    <s v="NORD"/>
    <s v="Lagdo"/>
    <s v="Huawei"/>
    <n v="0"/>
    <n v="0"/>
    <n v="0"/>
    <n v="0"/>
    <n v="0"/>
    <n v="0"/>
    <n v="0"/>
    <n v="0"/>
    <n v="0"/>
    <n v="0"/>
    <n v="0"/>
    <n v="0"/>
    <n v="0"/>
    <n v="0.10765253272380167"/>
    <n v="0"/>
    <n v="0"/>
    <n v="4.8469500589270993"/>
    <n v="0"/>
    <n v="0"/>
    <n v="0"/>
    <n v="0"/>
    <n v="0"/>
    <x v="0"/>
    <m/>
    <x v="13"/>
    <x v="9"/>
    <s v="no impacts"/>
    <x v="7"/>
    <s v=""/>
    <s v="NRD_131"/>
  </r>
  <r>
    <s v="BOVA-II-IHS"/>
    <s v="SUO_221"/>
    <s v="SUD-OUEST"/>
    <s v="IHS"/>
    <s v="Grid-Gen"/>
    <s v="SUD-OUEST"/>
    <s v="Buea"/>
    <s v="Huawei"/>
    <n v="0"/>
    <n v="0"/>
    <n v="0"/>
    <n v="0"/>
    <n v="0"/>
    <n v="0.33656576292757817"/>
    <n v="0"/>
    <n v="0"/>
    <n v="0"/>
    <n v="0"/>
    <n v="0"/>
    <n v="0"/>
    <n v="7.1340313269583622E-3"/>
    <n v="0"/>
    <n v="0"/>
    <n v="0"/>
    <n v="4.7500164082720513"/>
    <n v="0"/>
    <n v="0"/>
    <n v="0"/>
    <n v="0"/>
    <n v="0"/>
    <x v="0"/>
    <m/>
    <x v="13"/>
    <x v="9"/>
    <s v="no impacts"/>
    <x v="7"/>
    <s v=""/>
    <s v="SUO_221"/>
  </r>
  <r>
    <s v="PK10-Genie-Militaire"/>
    <s v="LIT_447"/>
    <s v="Douala"/>
    <s v="IHS"/>
    <s v="Grid-Gen"/>
    <s v="LITTORAL"/>
    <s v="Douala"/>
    <s v="ZTE"/>
    <n v="0"/>
    <n v="0"/>
    <n v="5.0418696298579189"/>
    <n v="20.032359966099083"/>
    <n v="20.032359966099083"/>
    <n v="20.032359966099083"/>
    <n v="0"/>
    <n v="0.68156751789928505"/>
    <n v="0"/>
    <n v="1.0392321784763419"/>
    <n v="4.6752517599655281"/>
    <n v="0"/>
    <n v="0"/>
    <n v="1.8013429100568119E-3"/>
    <n v="0"/>
    <n v="0"/>
    <n v="4.7424364999871589"/>
    <n v="0"/>
    <n v="0"/>
    <n v="0"/>
    <n v="0"/>
    <n v="0"/>
    <x v="0"/>
    <m/>
    <x v="13"/>
    <x v="9"/>
    <s v="no impacts"/>
    <x v="7"/>
    <s v=""/>
    <s v="LIT_447"/>
  </r>
  <r>
    <s v="Berunda-MTN"/>
    <s v="SUO_066"/>
    <s v="SUD-OUEST"/>
    <s v="IHS"/>
    <s v="Grid-Gen"/>
    <s v="SUD-OUEST"/>
    <s v="Buea"/>
    <s v="Huawei"/>
    <n v="0"/>
    <n v="0"/>
    <n v="0"/>
    <n v="0"/>
    <n v="0"/>
    <n v="0"/>
    <n v="0"/>
    <n v="0"/>
    <n v="0"/>
    <n v="0"/>
    <n v="0"/>
    <n v="0"/>
    <n v="0"/>
    <n v="0"/>
    <n v="0"/>
    <n v="0"/>
    <n v="4.7109575867569546"/>
    <n v="0"/>
    <n v="0"/>
    <n v="0"/>
    <n v="0"/>
    <n v="0"/>
    <x v="0"/>
    <m/>
    <x v="13"/>
    <x v="9"/>
    <s v="no impacts"/>
    <x v="7"/>
    <s v=""/>
    <s v="SUO_066"/>
  </r>
  <r>
    <s v="Nyalla"/>
    <s v="LIT_059"/>
    <s v="Douala"/>
    <s v="IHS"/>
    <s v="Grid-Gen"/>
    <s v="LITTORAL"/>
    <s v="Douala"/>
    <s v="ZTE"/>
    <n v="0.12907246178299447"/>
    <n v="0"/>
    <n v="0"/>
    <n v="0"/>
    <n v="0"/>
    <n v="0"/>
    <n v="0"/>
    <n v="0"/>
    <n v="0"/>
    <n v="0"/>
    <n v="0"/>
    <n v="0"/>
    <n v="0"/>
    <n v="2.4255706511658228E-3"/>
    <n v="0"/>
    <n v="0"/>
    <n v="4.7058745894365011"/>
    <n v="0"/>
    <n v="0"/>
    <n v="0"/>
    <n v="0"/>
    <n v="0"/>
    <x v="0"/>
    <m/>
    <x v="13"/>
    <x v="9"/>
    <s v="no impacts"/>
    <x v="7"/>
    <s v=""/>
    <s v="LIT_059"/>
  </r>
  <r>
    <s v="Zone-Papass"/>
    <s v="LIT_270"/>
    <s v="Douala"/>
    <s v="IHS"/>
    <s v="Grid-Gen"/>
    <s v="LITTORAL"/>
    <s v="Douala"/>
    <s v="ZTE"/>
    <n v="0"/>
    <n v="0"/>
    <n v="0"/>
    <n v="0"/>
    <n v="0"/>
    <n v="0"/>
    <n v="0"/>
    <n v="0"/>
    <n v="0"/>
    <n v="0"/>
    <n v="0"/>
    <n v="0"/>
    <n v="0"/>
    <n v="0"/>
    <n v="0"/>
    <n v="0"/>
    <n v="4.6787652703940523"/>
    <n v="0.42072949750736932"/>
    <n v="0"/>
    <n v="0"/>
    <n v="0"/>
    <n v="0"/>
    <x v="0"/>
    <m/>
    <x v="13"/>
    <x v="9"/>
    <s v="no impacts"/>
    <x v="7"/>
    <s v=""/>
    <s v="LIT_270"/>
  </r>
  <r>
    <s v="H-Paradis"/>
    <s v="CTR_093"/>
    <s v="Yaounde"/>
    <s v="IHS"/>
    <s v="GridOnly"/>
    <s v="CENTRE"/>
    <s v="Yaounde"/>
    <s v="ZTE"/>
    <n v="47.726473391489982"/>
    <n v="8.7857736000890299"/>
    <n v="4.9374630813878824"/>
    <n v="12.555859465290082"/>
    <n v="0.43934931927073034"/>
    <n v="9.0583292669354787"/>
    <n v="9.2457045997380387"/>
    <n v="7.4160930905479789"/>
    <n v="3.3923389064386056"/>
    <n v="9.2457045997380387"/>
    <n v="9.2457045997380387"/>
    <n v="9.2457045997380387"/>
    <n v="0"/>
    <n v="6.1939800190050587"/>
    <n v="9.2457045997380387"/>
    <n v="9.2457045997380387"/>
    <n v="4.665032260089661"/>
    <n v="0"/>
    <n v="0"/>
    <n v="0"/>
    <n v="0"/>
    <n v="0"/>
    <x v="0"/>
    <m/>
    <x v="2"/>
    <x v="2"/>
    <s v="BSS Hardware issue"/>
    <x v="0"/>
    <s v="05/03/2026: hardware issue,  site with GPS issue (alarm : TDD down 09Apr 02pm)"/>
    <s v="CTR_093"/>
  </r>
  <r>
    <s v="Taram-FH"/>
    <s v="OST_092"/>
    <s v="OUEST"/>
    <s v="IHS"/>
    <s v="Grid-Hybrid-Gen"/>
    <s v="OUEST"/>
    <s v="Taram"/>
    <s v="Huawei"/>
    <n v="0"/>
    <n v="0"/>
    <n v="0"/>
    <n v="0"/>
    <n v="0"/>
    <n v="0"/>
    <n v="0"/>
    <n v="0"/>
    <n v="0"/>
    <n v="0"/>
    <n v="0"/>
    <n v="0"/>
    <n v="0"/>
    <n v="4.62311982604378"/>
    <n v="4.6228522998690194"/>
    <n v="4.628381174147413"/>
    <n v="4.6228522998690194"/>
    <n v="0"/>
    <n v="0"/>
    <n v="0"/>
    <n v="0"/>
    <n v="0"/>
    <x v="2"/>
    <m/>
    <x v="3"/>
    <x v="3"/>
    <s v="EXCLU"/>
    <x v="2"/>
    <s v=""/>
    <s v="OST_092"/>
  </r>
  <r>
    <s v="Ndoukoula"/>
    <s v="EXN_073"/>
    <s v="EXTREME-NORD"/>
    <s v="IHS"/>
    <s v="Hybrid-Gen"/>
    <s v="EXTREME-NORD"/>
    <s v="Ndoukoula"/>
    <s v="Huawei"/>
    <n v="0"/>
    <n v="0"/>
    <n v="0"/>
    <n v="0"/>
    <n v="0"/>
    <n v="0"/>
    <n v="0"/>
    <n v="0"/>
    <n v="0"/>
    <n v="0"/>
    <n v="0"/>
    <n v="0"/>
    <n v="0"/>
    <n v="4.6228522998690194"/>
    <n v="4.6228522998690194"/>
    <n v="4.6228522998690194"/>
    <n v="4.6228522998690194"/>
    <n v="0"/>
    <n v="0"/>
    <n v="0"/>
    <n v="0"/>
    <n v="0"/>
    <x v="1"/>
    <m/>
    <x v="13"/>
    <x v="9"/>
    <s v="no impacts"/>
    <x v="7"/>
    <s v=""/>
    <s v="EXN_073"/>
  </r>
  <r>
    <s v="CTR_064_Z_Etoa-Meki"/>
    <s v="CTR_064"/>
    <s v="Yaounde"/>
    <m/>
    <m/>
    <s v="CENTRE"/>
    <s v="Yaounde"/>
    <s v="ZTE"/>
    <n v="0"/>
    <n v="0"/>
    <n v="0"/>
    <n v="0"/>
    <n v="4.8743269041442668E-2"/>
    <n v="0"/>
    <n v="0"/>
    <n v="5.2203274235017923E-2"/>
    <n v="0"/>
    <n v="0"/>
    <n v="0"/>
    <n v="0"/>
    <n v="0"/>
    <n v="9.2457045997380387"/>
    <n v="9.2457045997380387"/>
    <n v="9.2457045997380387"/>
    <n v="4.5449486777786348"/>
    <n v="0"/>
    <n v="0"/>
    <n v="0"/>
    <n v="0"/>
    <n v="0"/>
    <x v="0"/>
    <m/>
    <x v="2"/>
    <x v="2"/>
    <s v="BSS Hardware issue"/>
    <x v="0"/>
    <s v="05/03/2026: hardware issue,  site with GPS issue (alarm : TDD down 09Apr 02pm)"/>
    <s v="CTR_064"/>
  </r>
  <r>
    <s v="Sakdje"/>
    <s v="NRD_172"/>
    <s v="NORD"/>
    <s v="CAMUSAT"/>
    <s v="Hybrid Solar - S3"/>
    <s v="NORD"/>
    <s v="Sakdje"/>
    <s v="Huawei"/>
    <n v="0"/>
    <n v="0"/>
    <n v="0"/>
    <n v="0"/>
    <n v="0"/>
    <n v="0"/>
    <n v="0"/>
    <n v="0"/>
    <n v="0"/>
    <n v="0"/>
    <n v="0"/>
    <n v="0"/>
    <n v="0"/>
    <n v="0"/>
    <n v="0"/>
    <n v="1.6168390248635263"/>
    <n v="4.5283263847868209"/>
    <n v="0"/>
    <n v="0"/>
    <n v="0"/>
    <n v="0"/>
    <n v="0"/>
    <x v="0"/>
    <m/>
    <x v="13"/>
    <x v="9"/>
    <s v="no impacts"/>
    <x v="7"/>
    <s v=""/>
    <s v="NRD_172"/>
  </r>
  <r>
    <s v="Vallee-Omnisport"/>
    <s v="CTR_758"/>
    <s v="Yaounde"/>
    <s v="CAMUSAT"/>
    <s v="Good Grid no GE - 8h"/>
    <s v="CENTRE"/>
    <s v="Yaounde"/>
    <s v="ZTE"/>
    <n v="35.519949605202697"/>
    <n v="5.1358069873556431"/>
    <n v="0"/>
    <n v="0"/>
    <n v="0"/>
    <n v="0"/>
    <n v="9.2457045997380387"/>
    <n v="16.023515907463054"/>
    <n v="7.3569341357691762"/>
    <n v="10.846563394429175"/>
    <n v="9.2457045997380387"/>
    <n v="9.2457045997380387"/>
    <n v="24.285776453701555"/>
    <n v="9.2457045997380387"/>
    <n v="9.2457045997380387"/>
    <n v="7.8993523726361383"/>
    <n v="4.3629773737062436"/>
    <n v="0"/>
    <n v="0"/>
    <n v="0"/>
    <n v="0"/>
    <n v="0"/>
    <x v="0"/>
    <m/>
    <x v="13"/>
    <x v="9"/>
    <s v="no impacts"/>
    <x v="7"/>
    <s v=""/>
    <s v="CTR_758"/>
  </r>
  <r>
    <s v="ARMP"/>
    <s v="CTR_124"/>
    <s v="Yaounde"/>
    <s v="IHS"/>
    <s v="GridOnly"/>
    <s v="CENTRE"/>
    <s v="Yaounde"/>
    <s v="ZTE"/>
    <n v="13.868556899607057"/>
    <n v="13.868556899607057"/>
    <n v="13.868556899607057"/>
    <n v="13.868556899607057"/>
    <n v="13.868556899607057"/>
    <n v="13.868556899607057"/>
    <n v="9.2457045997380387"/>
    <n v="10.619326661587236"/>
    <n v="3.6958205990874151"/>
    <n v="9.2457045997380387"/>
    <n v="9.4520207857136764"/>
    <n v="9.2457045997380387"/>
    <n v="0.79401768669046613"/>
    <n v="6.1748251448921758"/>
    <n v="9.2457045997380387"/>
    <n v="9.2457045997380387"/>
    <n v="4.2899070578398737"/>
    <n v="0"/>
    <n v="0"/>
    <n v="0"/>
    <n v="0"/>
    <n v="0"/>
    <x v="0"/>
    <m/>
    <x v="2"/>
    <x v="2"/>
    <s v="BSS Hardware issue"/>
    <x v="0"/>
    <s v="05/03/2026: hardware issue,  site with GPS issue (alarm : TDD down 09Apr 02pm)"/>
    <s v="CTR_124"/>
  </r>
  <r>
    <s v="Bamenda-Bayelle-MTN"/>
    <s v="NRO_112"/>
    <s v="NORD-OUEST"/>
    <s v="MTN sharing"/>
    <m/>
    <s v="NORD-OUEST"/>
    <s v="Bamenda"/>
    <s v="Huawei"/>
    <n v="5.8593047743791278"/>
    <n v="4.363530261134084"/>
    <n v="18.491409199476081"/>
    <n v="9.0962466434382634"/>
    <n v="5.8089741833674351"/>
    <n v="4.6228522998690194"/>
    <n v="8.0754559359421059"/>
    <n v="9.6827531939058247"/>
    <n v="4.6228522998690194"/>
    <n v="0"/>
    <n v="5.1662871362000713"/>
    <n v="0"/>
    <n v="0"/>
    <n v="0"/>
    <n v="0"/>
    <n v="0"/>
    <n v="4.2064923965494128"/>
    <n v="1.2780082069896388"/>
    <n v="0"/>
    <n v="0"/>
    <n v="0"/>
    <n v="0"/>
    <x v="0"/>
    <m/>
    <x v="13"/>
    <x v="9"/>
    <s v="no impacts"/>
    <x v="7"/>
    <s v=""/>
    <s v="NRO_112"/>
  </r>
  <r>
    <s v="Kay-Kay"/>
    <s v="EXN_050"/>
    <s v="EXTREME-NORD"/>
    <s v="IHS"/>
    <s v="Solar-Gen"/>
    <s v="EXTREME-NORD"/>
    <s v="Kay-Kay"/>
    <s v="Huawei"/>
    <n v="0"/>
    <n v="0"/>
    <n v="0"/>
    <n v="0"/>
    <n v="0"/>
    <n v="0"/>
    <n v="0"/>
    <n v="0"/>
    <n v="0"/>
    <n v="0"/>
    <n v="0"/>
    <n v="0"/>
    <n v="0"/>
    <n v="2.4055061880587729"/>
    <n v="6.9653114860757981"/>
    <n v="0"/>
    <n v="4.1958448547939255"/>
    <n v="0"/>
    <n v="0"/>
    <n v="0"/>
    <n v="0"/>
    <n v="0"/>
    <x v="1"/>
    <m/>
    <x v="13"/>
    <x v="9"/>
    <s v="no impacts"/>
    <x v="7"/>
    <s v=""/>
    <s v="EXN_050"/>
  </r>
  <r>
    <s v="Doreissou-IHS"/>
    <s v="EXN_118"/>
    <s v="EXTREME-NORD"/>
    <s v="IHS"/>
    <s v="Hybrid-Gen"/>
    <s v="EXTREME-NORD"/>
    <s v="Doreissou"/>
    <s v="Huawei"/>
    <n v="0"/>
    <n v="0"/>
    <n v="0"/>
    <n v="0"/>
    <n v="0"/>
    <n v="0"/>
    <n v="0"/>
    <n v="0"/>
    <n v="0"/>
    <n v="0"/>
    <n v="0"/>
    <n v="0"/>
    <n v="0"/>
    <n v="2.4066654681494035"/>
    <n v="6.9663815907748416"/>
    <n v="0"/>
    <n v="4.1937403155524748"/>
    <n v="0"/>
    <n v="0"/>
    <n v="0"/>
    <n v="0"/>
    <n v="0"/>
    <x v="1"/>
    <m/>
    <x v="13"/>
    <x v="9"/>
    <s v="no impacts"/>
    <x v="7"/>
    <s v=""/>
    <s v="EXN_118"/>
  </r>
  <r>
    <s v="Guirvidig"/>
    <s v="EXN_098"/>
    <s v="EXTREME-NORD"/>
    <s v="IHS"/>
    <s v="Grid-Gen"/>
    <s v="EXTREME-NORD"/>
    <s v="Guirvidig"/>
    <s v="Huawei"/>
    <n v="0"/>
    <n v="0"/>
    <n v="0"/>
    <n v="0"/>
    <n v="0"/>
    <n v="0"/>
    <n v="0"/>
    <n v="0"/>
    <n v="0"/>
    <n v="0"/>
    <n v="0"/>
    <n v="0"/>
    <n v="0"/>
    <n v="4.6228522998690194"/>
    <n v="4.6255275616166305"/>
    <n v="4.6328399437267604"/>
    <n v="4.1022820339408677"/>
    <n v="0"/>
    <n v="0"/>
    <n v="0"/>
    <n v="0"/>
    <n v="0"/>
    <x v="1"/>
    <m/>
    <x v="13"/>
    <x v="9"/>
    <s v="no impacts"/>
    <x v="7"/>
    <s v=""/>
    <s v="EXN_098"/>
  </r>
  <r>
    <s v="Afanoya-II"/>
    <s v="CTR_838"/>
    <s v="Yaounde"/>
    <s v="CAMUSAT"/>
    <s v="Medium Grid + GE"/>
    <s v="CENTRE"/>
    <s v="Yaounde"/>
    <s v="ZTE"/>
    <n v="0.65579582973064821"/>
    <n v="0"/>
    <n v="0"/>
    <n v="1.6283492006042497E-16"/>
    <n v="0"/>
    <n v="0"/>
    <n v="0"/>
    <n v="3.0392578609891188"/>
    <n v="1.7075125630291672"/>
    <n v="6.9762978943193135"/>
    <n v="0.5292381139904061"/>
    <n v="0"/>
    <n v="19.313748990534567"/>
    <n v="16.472549674260129"/>
    <n v="0"/>
    <n v="0"/>
    <n v="4.0684132202161329"/>
    <n v="0"/>
    <n v="0"/>
    <n v="0"/>
    <n v="0"/>
    <n v="0"/>
    <x v="0"/>
    <m/>
    <x v="13"/>
    <x v="9"/>
    <s v="no impacts"/>
    <x v="7"/>
    <s v=""/>
    <s v="CTR_838"/>
  </r>
  <r>
    <s v="Mbanga-Bakoko-SIC"/>
    <s v="LIT_614"/>
    <s v="Douala"/>
    <s v="IHS"/>
    <s v="Grid + Gen"/>
    <s v="LITTORAL"/>
    <s v="Douala"/>
    <s v="ZTE"/>
    <n v="0.10454922909657442"/>
    <n v="2.2517143077278687"/>
    <n v="0"/>
    <n v="0"/>
    <n v="0"/>
    <n v="0"/>
    <n v="0"/>
    <n v="0.58725562375689422"/>
    <n v="0"/>
    <n v="0"/>
    <n v="1.1794515642077097"/>
    <n v="0"/>
    <n v="1.6452681397014559"/>
    <n v="1.0530543641723256"/>
    <n v="0"/>
    <n v="2.338624644368537"/>
    <n v="4.0173692260717448"/>
    <n v="0"/>
    <n v="0"/>
    <n v="0"/>
    <n v="0"/>
    <n v="0"/>
    <x v="0"/>
    <m/>
    <x v="13"/>
    <x v="9"/>
    <s v="no impacts"/>
    <x v="7"/>
    <s v=""/>
    <s v="LIT_614"/>
  </r>
  <r>
    <s v="Douggoy-Lopere-II"/>
    <s v="EXN_217"/>
    <s v="Maroua"/>
    <s v="CAMUSAT"/>
    <s v="Medium Grid + GE"/>
    <s v="EXTREME-NORD"/>
    <s v="Maroua"/>
    <s v="Huawei"/>
    <n v="0.24879934252767288"/>
    <n v="0.67373791851794784"/>
    <n v="0"/>
    <n v="0"/>
    <n v="0"/>
    <n v="0"/>
    <n v="0"/>
    <n v="0"/>
    <n v="0"/>
    <n v="0"/>
    <n v="0"/>
    <n v="0"/>
    <n v="0"/>
    <n v="0"/>
    <n v="0"/>
    <n v="0"/>
    <n v="3.9629722372036875"/>
    <n v="0"/>
    <n v="0"/>
    <n v="0"/>
    <n v="0"/>
    <n v="0"/>
    <x v="0"/>
    <m/>
    <x v="13"/>
    <x v="9"/>
    <s v="no impacts"/>
    <x v="7"/>
    <s v=""/>
    <s v="EXN_217"/>
  </r>
  <r>
    <s v="CRH-Etoug-Ebe"/>
    <s v="CTR_265"/>
    <s v="Yaounde"/>
    <s v="IHS"/>
    <s v="Grid-Gen"/>
    <s v="CENTRE"/>
    <s v="Yaounde"/>
    <s v="ZTE"/>
    <n v="0"/>
    <n v="0"/>
    <n v="0"/>
    <n v="0"/>
    <n v="0"/>
    <n v="0"/>
    <n v="0"/>
    <n v="0"/>
    <n v="0"/>
    <n v="0"/>
    <n v="0"/>
    <n v="0"/>
    <n v="0"/>
    <n v="0"/>
    <n v="0"/>
    <n v="0"/>
    <n v="3.8991048217490949"/>
    <n v="0"/>
    <n v="0"/>
    <n v="0"/>
    <n v="0"/>
    <n v="0"/>
    <x v="0"/>
    <m/>
    <x v="13"/>
    <x v="9"/>
    <s v="no impacts"/>
    <x v="7"/>
    <s v=""/>
    <s v="CTR_265"/>
  </r>
  <r>
    <s v="Meiganga"/>
    <s v="ADM_004"/>
    <s v="ADAMAOUA"/>
    <s v="CAMUSAT"/>
    <s v="Bad Grid + Solar + GE"/>
    <s v="ADAMAOUA"/>
    <s v="Meiganga"/>
    <s v="Huawei"/>
    <n v="0"/>
    <n v="8.9175391586979543E-5"/>
    <n v="0"/>
    <n v="0"/>
    <n v="0"/>
    <n v="2.0087470358099835"/>
    <n v="2.931640998421952"/>
    <n v="11.220333130726845"/>
    <n v="2.4848544514928674"/>
    <n v="0"/>
    <n v="9.5060967431720184E-2"/>
    <n v="5.63312031115791"/>
    <n v="0"/>
    <n v="0"/>
    <n v="5.9432723230974247"/>
    <n v="0"/>
    <n v="3.8940753296635879"/>
    <n v="8.9175391586979543E-5"/>
    <n v="0"/>
    <n v="0"/>
    <n v="0"/>
    <n v="0"/>
    <x v="0"/>
    <m/>
    <x v="13"/>
    <x v="9"/>
    <s v="no impacts"/>
    <x v="7"/>
    <s v=""/>
    <s v="ADM_004"/>
  </r>
  <r>
    <s v="Tchollire-Centre"/>
    <s v="NRD_180"/>
    <s v="NORD"/>
    <s v="CAMUSAT"/>
    <s v="HGB"/>
    <s v="NORD"/>
    <s v="Tchollire"/>
    <s v="Huawei"/>
    <n v="0"/>
    <n v="0"/>
    <n v="0"/>
    <n v="0"/>
    <n v="0"/>
    <n v="0"/>
    <n v="0"/>
    <n v="0"/>
    <n v="0"/>
    <n v="0"/>
    <n v="0"/>
    <n v="0"/>
    <n v="0"/>
    <n v="1.708868028981289"/>
    <n v="5.383215193774558"/>
    <n v="6.1725244197892319"/>
    <n v="3.8793970602083703"/>
    <n v="0"/>
    <n v="0"/>
    <n v="0"/>
    <n v="0"/>
    <n v="0"/>
    <x v="0"/>
    <m/>
    <x v="13"/>
    <x v="9"/>
    <s v="no impacts"/>
    <x v="7"/>
    <s v=""/>
    <s v="NRD_180"/>
  </r>
  <r>
    <s v="Kribi-Ndjibo"/>
    <s v="SUD_081"/>
    <s v="LITTORAL"/>
    <s v="CAMUSAT"/>
    <s v="Good Grid + Solar + GE"/>
    <s v="SUD"/>
    <s v="Kribi"/>
    <s v="ZTE"/>
    <n v="13.398584750865359"/>
    <n v="0"/>
    <n v="0"/>
    <n v="0"/>
    <n v="0"/>
    <n v="0"/>
    <n v="0"/>
    <n v="0"/>
    <n v="0"/>
    <n v="0"/>
    <n v="0"/>
    <n v="8.0257852428280447E-3"/>
    <n v="0"/>
    <n v="0"/>
    <n v="8.0257852428280447E-3"/>
    <n v="0"/>
    <n v="3.8062910741853648"/>
    <n v="0"/>
    <n v="0"/>
    <n v="0"/>
    <n v="0"/>
    <n v="0"/>
    <x v="0"/>
    <m/>
    <x v="13"/>
    <x v="9"/>
    <s v="no impacts"/>
    <x v="7"/>
    <s v=""/>
    <s v="SUD_081"/>
  </r>
  <r>
    <s v="CTR_228_N_Evodoula"/>
    <s v="CTR_228"/>
    <s v="CENTRE"/>
    <s v="IHS"/>
    <s v="Grid-Gen"/>
    <s v="CENTRE"/>
    <s v="Evodoula"/>
    <s v="NOKIA"/>
    <n v="0"/>
    <n v="0"/>
    <n v="1.694332440152591E-3"/>
    <n v="0"/>
    <n v="1.3376308738047311E-3"/>
    <n v="0"/>
    <n v="1.9563165861944827"/>
    <n v="7.7473387376578016"/>
    <n v="7.7582590680672341E-3"/>
    <n v="0"/>
    <n v="0"/>
    <n v="603570.53136776504"/>
    <n v="0"/>
    <n v="4.280418796175002E-3"/>
    <n v="0"/>
    <n v="3.8987481201827739E-2"/>
    <n v="3.7504093143843171"/>
    <n v="0"/>
    <n v="0"/>
    <n v="0"/>
    <n v="0"/>
    <n v="0"/>
    <x v="0"/>
    <m/>
    <x v="13"/>
    <x v="9"/>
    <s v="no impacts"/>
    <x v="7"/>
    <s v=""/>
    <s v="CTR_228"/>
  </r>
  <r>
    <s v="Matsari"/>
    <s v="CTR_301"/>
    <s v="CENTRE"/>
    <s v="IHS"/>
    <s v="Hybrid-Gen"/>
    <s v="CENTRE"/>
    <s v="Matsari"/>
    <s v="NOKIA"/>
    <n v="3.0319633139573223E-3"/>
    <n v="1.3031199972605316"/>
    <n v="2.3362045856453149"/>
    <n v="4.5484673339892139E-2"/>
    <n v="1.5508719892904157"/>
    <n v="4.7953401221709491E-2"/>
    <n v="6.2355530930299004E-2"/>
    <n v="0.19066403833569676"/>
    <n v="0.51015419289478792"/>
    <n v="0"/>
    <n v="2.9531913809665937"/>
    <n v="287882.32732876186"/>
    <n v="1.8726832233265207E-3"/>
    <n v="2.8946332109133559"/>
    <n v="3.4906499774163611"/>
    <n v="3.7453664466530413E-3"/>
    <n v="3.6842561322419103"/>
    <n v="0"/>
    <n v="0"/>
    <n v="0"/>
    <n v="0"/>
    <n v="0"/>
    <x v="0"/>
    <m/>
    <x v="13"/>
    <x v="9"/>
    <s v="no impacts"/>
    <x v="7"/>
    <s v=""/>
    <s v="CTR_301"/>
  </r>
  <r>
    <s v="Nyalla-Crf-Mpome"/>
    <s v="LIT_445"/>
    <s v="Douala"/>
    <s v="IHS"/>
    <s v="Grid-Gen"/>
    <s v="LITTORAL"/>
    <s v="Douala"/>
    <s v="ZTE"/>
    <n v="9.9573242246021515E-2"/>
    <n v="1.8139166402707507"/>
    <n v="0.92465963536539075"/>
    <n v="0"/>
    <n v="0"/>
    <n v="0"/>
    <n v="0"/>
    <n v="0.19079966783950197"/>
    <n v="0"/>
    <n v="0"/>
    <n v="0"/>
    <n v="0"/>
    <n v="0"/>
    <n v="0"/>
    <n v="0"/>
    <n v="0"/>
    <n v="3.6536228037884571"/>
    <n v="0"/>
    <n v="0"/>
    <n v="0"/>
    <n v="0"/>
    <n v="0"/>
    <x v="0"/>
    <m/>
    <x v="13"/>
    <x v="9"/>
    <s v="no impacts"/>
    <x v="7"/>
    <s v=""/>
    <s v="LIT_445"/>
  </r>
  <r>
    <s v="Sangmelima-Ville"/>
    <s v="SUD_228"/>
    <s v="CENTRE"/>
    <s v="IHS"/>
    <s v="Grid-Gen"/>
    <s v="SUD"/>
    <s v="Sangmelima"/>
    <s v="ZTE"/>
    <n v="0"/>
    <n v="0"/>
    <n v="0"/>
    <n v="0"/>
    <n v="0"/>
    <n v="0"/>
    <n v="0"/>
    <n v="0"/>
    <n v="0"/>
    <n v="0"/>
    <n v="0"/>
    <n v="9.9341386227895893E-3"/>
    <n v="0"/>
    <n v="0"/>
    <n v="9.9341386227895893E-3"/>
    <n v="0"/>
    <n v="3.5854571344593684"/>
    <n v="0"/>
    <n v="0"/>
    <n v="0"/>
    <n v="0"/>
    <n v="0"/>
    <x v="0"/>
    <m/>
    <x v="13"/>
    <x v="9"/>
    <s v="no impacts"/>
    <x v="7"/>
    <s v=""/>
    <s v="SUD_228"/>
  </r>
  <r>
    <s v="Dschang-Vallee"/>
    <s v="OST_096"/>
    <s v="OUEST"/>
    <s v="IHS"/>
    <s v="Grid-Gen"/>
    <s v="OUEST"/>
    <s v="Dschang"/>
    <s v="Huawei"/>
    <n v="0"/>
    <n v="0"/>
    <n v="0"/>
    <n v="0"/>
    <n v="0"/>
    <n v="0"/>
    <n v="0"/>
    <n v="0"/>
    <n v="0"/>
    <n v="0"/>
    <n v="0"/>
    <n v="0"/>
    <n v="0"/>
    <n v="0"/>
    <n v="0"/>
    <n v="0"/>
    <n v="3.4963174130290242"/>
    <n v="0"/>
    <n v="0"/>
    <n v="0"/>
    <n v="0"/>
    <n v="0"/>
    <x v="0"/>
    <m/>
    <x v="13"/>
    <x v="9"/>
    <s v="no impacts"/>
    <x v="7"/>
    <s v=""/>
    <s v="OST_096"/>
  </r>
  <r>
    <s v="Poumpoumrey-II"/>
    <s v="NRD_148"/>
    <s v="Garoua"/>
    <s v="CAMUSAT"/>
    <s v="Good Grid + GE"/>
    <s v="NORD"/>
    <s v="Garoua"/>
    <s v="Huawei"/>
    <n v="0"/>
    <n v="1.8473574121158682"/>
    <n v="5.0657686348032289"/>
    <n v="0"/>
    <n v="0"/>
    <n v="0"/>
    <n v="0"/>
    <n v="8.1006925717612213E-2"/>
    <n v="6.1533695456763482"/>
    <n v="5.2857999960049424"/>
    <n v="0"/>
    <n v="0"/>
    <n v="1.1254826172192687"/>
    <n v="0"/>
    <n v="0"/>
    <n v="0"/>
    <n v="3.4864011094845524"/>
    <n v="5.2924881503739671"/>
    <n v="0"/>
    <n v="0"/>
    <n v="0"/>
    <n v="0"/>
    <x v="0"/>
    <m/>
    <x v="13"/>
    <x v="9"/>
    <s v="no impacts"/>
    <x v="7"/>
    <s v=""/>
    <s v="NRD_148"/>
  </r>
  <r>
    <s v="Baligam"/>
    <s v="OST_283"/>
    <s v="OUEST"/>
    <s v="ESCO"/>
    <s v="Hybrid solar - S3"/>
    <s v="OUEST"/>
    <s v="Galim"/>
    <s v="Huawei"/>
    <n v="0"/>
    <n v="0"/>
    <n v="0"/>
    <n v="0"/>
    <n v="0"/>
    <n v="0"/>
    <n v="0"/>
    <n v="0"/>
    <n v="0"/>
    <n v="0"/>
    <n v="0"/>
    <n v="0"/>
    <n v="0"/>
    <n v="0"/>
    <n v="0"/>
    <n v="0"/>
    <n v="3.4671570599800816"/>
    <n v="0"/>
    <n v="0"/>
    <n v="0"/>
    <n v="0"/>
    <n v="0"/>
    <x v="1"/>
    <m/>
    <x v="13"/>
    <x v="9"/>
    <s v="no impacts"/>
    <x v="7"/>
    <s v=""/>
    <s v="OST_283"/>
  </r>
  <r>
    <s v="Pitoa-Ville-IHS"/>
    <s v="NRD_096"/>
    <s v="NORD"/>
    <s v="IHS"/>
    <s v="Grid-Gen"/>
    <s v="NORD"/>
    <s v="Garoua"/>
    <s v="Huawei"/>
    <n v="0"/>
    <n v="0"/>
    <n v="5.649920954932897"/>
    <n v="0"/>
    <n v="0"/>
    <n v="0"/>
    <n v="0.30289313506433468"/>
    <n v="0"/>
    <n v="0"/>
    <n v="0"/>
    <n v="0"/>
    <n v="0"/>
    <n v="0"/>
    <n v="0"/>
    <n v="0"/>
    <n v="0"/>
    <n v="3.4387992854554219"/>
    <n v="5.8998439073945648E-2"/>
    <n v="0"/>
    <n v="0"/>
    <n v="0"/>
    <n v="0"/>
    <x v="0"/>
    <m/>
    <x v="13"/>
    <x v="9"/>
    <s v="no impacts"/>
    <x v="7"/>
    <s v=""/>
    <s v="NRD_096"/>
  </r>
  <r>
    <s v="Pitoa-Entree"/>
    <s v="NRD_133"/>
    <s v="NORD"/>
    <s v="CAMUSAT"/>
    <s v="Medium Grid + GE"/>
    <s v="NORD"/>
    <s v="Garoua"/>
    <s v="Huawei"/>
    <n v="0"/>
    <n v="0"/>
    <n v="5.6381498032434161"/>
    <n v="0"/>
    <n v="0"/>
    <n v="0"/>
    <n v="8.9175391586979543E-5"/>
    <n v="0"/>
    <n v="0"/>
    <n v="0"/>
    <n v="0"/>
    <n v="0"/>
    <n v="0"/>
    <n v="0"/>
    <n v="0"/>
    <n v="0"/>
    <n v="3.3590586502983455"/>
    <n v="0"/>
    <n v="0"/>
    <n v="0"/>
    <n v="0"/>
    <n v="0"/>
    <x v="0"/>
    <m/>
    <x v="13"/>
    <x v="9"/>
    <s v="no impacts"/>
    <x v="7"/>
    <s v=""/>
    <s v="NRD_133"/>
  </r>
  <r>
    <s v="Pitoa-II"/>
    <s v="NRD_183"/>
    <s v="NORD"/>
    <s v="CAMUSAT"/>
    <s v="Hybrid Solar - S1"/>
    <s v="NORD"/>
    <s v="Garoua"/>
    <s v="Huawei"/>
    <n v="3.7151894941401062"/>
    <n v="2.6156034106376964"/>
    <n v="6.3678720325996689"/>
    <n v="0.34903248267143794"/>
    <n v="0.97368826565991218"/>
    <n v="0.36629683848267713"/>
    <n v="1.0646114949219965"/>
    <n v="2.0727749669694351"/>
    <n v="0.34052515031404001"/>
    <n v="2.5123204721016572"/>
    <n v="2.5490964035921277"/>
    <n v="0"/>
    <n v="0.88886463318237741"/>
    <n v="0.1984509164376643"/>
    <n v="0"/>
    <n v="0.63649827499122513"/>
    <n v="3.3292740695082945"/>
    <n v="0"/>
    <n v="0"/>
    <n v="0"/>
    <n v="0"/>
    <n v="0"/>
    <x v="0"/>
    <m/>
    <x v="13"/>
    <x v="9"/>
    <s v="no impacts"/>
    <x v="7"/>
    <s v=""/>
    <s v="NRD_183"/>
  </r>
  <r>
    <s v="Pitoa"/>
    <s v="NRD_013"/>
    <s v="NORD"/>
    <s v="IHS"/>
    <s v="Grid-Gen"/>
    <s v="NORD"/>
    <s v="Garoua"/>
    <s v="Huawei"/>
    <n v="0"/>
    <n v="0"/>
    <n v="5.6528459077769506"/>
    <n v="0"/>
    <n v="0"/>
    <n v="0"/>
    <n v="0"/>
    <n v="0"/>
    <n v="0"/>
    <n v="0"/>
    <n v="0"/>
    <n v="0"/>
    <n v="0"/>
    <n v="0"/>
    <n v="0"/>
    <n v="0"/>
    <n v="3.3134365199624467"/>
    <n v="0"/>
    <n v="0"/>
    <n v="0"/>
    <n v="0"/>
    <n v="0"/>
    <x v="0"/>
    <m/>
    <x v="13"/>
    <x v="9"/>
    <s v="no impacts"/>
    <x v="7"/>
    <s v=""/>
    <s v="NRD_013"/>
  </r>
  <r>
    <s v="Tekele"/>
    <s v="EXN_230"/>
    <s v="EXTREME-NORD"/>
    <s v="CAMUSAT"/>
    <s v="Hybrid Solar - S3"/>
    <s v="EXTREME-NORD"/>
    <s v="Tekele"/>
    <s v="Huawei"/>
    <n v="0"/>
    <n v="0"/>
    <n v="0"/>
    <n v="0"/>
    <n v="0"/>
    <n v="0"/>
    <n v="0"/>
    <n v="0"/>
    <n v="0"/>
    <n v="0"/>
    <n v="0"/>
    <n v="0"/>
    <n v="0"/>
    <n v="0"/>
    <n v="3.8969646123510053E-2"/>
    <n v="2.7380055531299847"/>
    <n v="3.0871807164279614"/>
    <n v="0"/>
    <n v="0"/>
    <n v="0"/>
    <n v="0"/>
    <n v="0"/>
    <x v="1"/>
    <m/>
    <x v="13"/>
    <x v="9"/>
    <s v="no impacts"/>
    <x v="7"/>
    <s v=""/>
    <s v="EXN_230"/>
  </r>
  <r>
    <s v="Awae-Yde"/>
    <s v="CTR_236"/>
    <s v="Yaounde"/>
    <s v="IHS"/>
    <s v="Grid-Gen"/>
    <s v="CENTRE"/>
    <s v="Yaounde"/>
    <s v="ZTE"/>
    <n v="0"/>
    <n v="0"/>
    <n v="9.2100344431032391E-2"/>
    <n v="0"/>
    <n v="0"/>
    <n v="0"/>
    <n v="0"/>
    <n v="12.52864313577774"/>
    <n v="46.616810488738231"/>
    <n v="0"/>
    <n v="0.49702796254918918"/>
    <n v="0"/>
    <n v="0.3803687152751028"/>
    <n v="0"/>
    <n v="0"/>
    <n v="0"/>
    <n v="3.0838812269392459"/>
    <n v="0"/>
    <n v="0"/>
    <n v="0"/>
    <n v="0"/>
    <n v="0"/>
    <x v="0"/>
    <m/>
    <x v="13"/>
    <x v="9"/>
    <s v="no impacts"/>
    <x v="7"/>
    <s v=""/>
    <s v="CTR_236"/>
  </r>
  <r>
    <s v="Torock-IHS"/>
    <s v="EXN_178"/>
    <s v="EXTREME-NORD"/>
    <s v="IHS"/>
    <s v="Solar-Grid-Gen"/>
    <s v="EXTREME-NORD"/>
    <s v="Torock"/>
    <s v="Huawei"/>
    <n v="0"/>
    <n v="0"/>
    <n v="0"/>
    <n v="0"/>
    <n v="0"/>
    <n v="0"/>
    <n v="0"/>
    <n v="0"/>
    <n v="0"/>
    <n v="0"/>
    <n v="0"/>
    <n v="0"/>
    <n v="0"/>
    <n v="3.0875195829159923"/>
    <n v="3.4537272460070834"/>
    <n v="3.0819015332460129"/>
    <n v="3.0819015332460129"/>
    <n v="0"/>
    <n v="0"/>
    <n v="0"/>
    <n v="0"/>
    <n v="0"/>
    <x v="1"/>
    <m/>
    <x v="13"/>
    <x v="9"/>
    <s v="no impacts"/>
    <x v="7"/>
    <s v=""/>
    <s v="EXN_178"/>
  </r>
  <r>
    <s v="Ekoumdoum-II"/>
    <s v="CTR_665"/>
    <s v="Yaounde"/>
    <s v="CAMUSAT"/>
    <s v="HGB"/>
    <s v="CENTRE"/>
    <s v="Yaounde"/>
    <s v="ZTE"/>
    <n v="0"/>
    <n v="0"/>
    <n v="0"/>
    <n v="0"/>
    <n v="0"/>
    <n v="0"/>
    <n v="0"/>
    <n v="0"/>
    <n v="0"/>
    <n v="0"/>
    <n v="0"/>
    <n v="0"/>
    <n v="0"/>
    <n v="0"/>
    <n v="0"/>
    <n v="0"/>
    <n v="3.0282536176672861"/>
    <n v="0"/>
    <n v="0"/>
    <n v="0"/>
    <n v="0"/>
    <n v="0"/>
    <x v="0"/>
    <m/>
    <x v="13"/>
    <x v="9"/>
    <s v="no impacts"/>
    <x v="7"/>
    <s v=""/>
    <s v="CTR_665"/>
  </r>
  <r>
    <s v="Mak-Universite-II-IHS"/>
    <s v="LIT_576"/>
    <s v="Douala"/>
    <s v="IHS"/>
    <s v="Grid-Gen"/>
    <s v="LITTORAL"/>
    <s v="Douala"/>
    <s v="ZTE"/>
    <n v="0"/>
    <n v="2.8409317900996749"/>
    <n v="0"/>
    <n v="1.7656727534221285E-3"/>
    <n v="8.8658174315774427E-2"/>
    <n v="0"/>
    <n v="0"/>
    <n v="0"/>
    <n v="4.1573567557850015E-2"/>
    <n v="0"/>
    <n v="0"/>
    <n v="0"/>
    <n v="0"/>
    <n v="0"/>
    <n v="0"/>
    <n v="0.33397967657155564"/>
    <n v="3.0046578090533704"/>
    <n v="0"/>
    <n v="0"/>
    <n v="0"/>
    <n v="0"/>
    <n v="0"/>
    <x v="0"/>
    <m/>
    <x v="13"/>
    <x v="9"/>
    <s v="no impacts"/>
    <x v="7"/>
    <s v=""/>
    <s v="LIT_576"/>
  </r>
  <r>
    <s v="PK13-Sitabac-New"/>
    <s v="LIT_667"/>
    <s v="Douala"/>
    <s v="CAMUSAT"/>
    <s v="Medium Grid + GE"/>
    <s v="LITTORAL"/>
    <s v="Douala"/>
    <s v="ZTE"/>
    <n v="0"/>
    <n v="0"/>
    <n v="0"/>
    <n v="0"/>
    <n v="0"/>
    <n v="0"/>
    <n v="0"/>
    <n v="0"/>
    <n v="0"/>
    <n v="0"/>
    <n v="0"/>
    <n v="0"/>
    <n v="18.707766534544408"/>
    <n v="0"/>
    <n v="0"/>
    <n v="0"/>
    <n v="2.9696297152380056"/>
    <n v="0"/>
    <n v="0"/>
    <n v="0"/>
    <n v="0"/>
    <n v="0"/>
    <x v="0"/>
    <m/>
    <x v="4"/>
    <x v="1"/>
    <s v="AKTIVCO Defaut GE &amp; Power Cabinet"/>
    <x v="1"/>
    <s v="(05/03/2026 ticket)..INC-20260503-00017912...Auto TT closure RCA...GE Fault"/>
    <s v="LIT_667"/>
  </r>
  <r>
    <s v="Garoua-Mairie"/>
    <s v="NRD_142"/>
    <s v="Garoua"/>
    <s v="CAMUSAT"/>
    <s v="Bad Grid + GE"/>
    <s v="NORD"/>
    <s v="Garoua"/>
    <s v="Huawei"/>
    <n v="0"/>
    <n v="0"/>
    <n v="0"/>
    <n v="0"/>
    <n v="0"/>
    <n v="0.70002682395778937"/>
    <n v="0"/>
    <n v="2.0571871085200306"/>
    <n v="0"/>
    <n v="0"/>
    <n v="1.8583794905160189"/>
    <n v="0.96202412444033514"/>
    <n v="2.5703201467898289"/>
    <n v="1.2845536807321229"/>
    <n v="0.96202412444033514"/>
    <n v="0.68540205973752477"/>
    <n v="2.9553616525840893"/>
    <n v="1.7265247565155106"/>
    <n v="0"/>
    <n v="0"/>
    <n v="0"/>
    <n v="0"/>
    <x v="0"/>
    <m/>
    <x v="13"/>
    <x v="9"/>
    <s v="no impacts"/>
    <x v="7"/>
    <s v=""/>
    <s v="NRD_142"/>
  </r>
  <r>
    <s v="Sabongari-NRO"/>
    <s v="NRO_230"/>
    <s v="NORD-OUEST"/>
    <s v="IHS"/>
    <s v="Hybrid-Gen"/>
    <s v="NORD-OUEST"/>
    <s v="Sabongari"/>
    <s v="NOKIA"/>
    <n v="0"/>
    <n v="0"/>
    <n v="0"/>
    <n v="0"/>
    <n v="0"/>
    <n v="0"/>
    <n v="2.8711472503450963"/>
    <n v="4.1322689584042607"/>
    <n v="2.8459366217446149"/>
    <n v="0"/>
    <n v="0"/>
    <n v="17403.285923414747"/>
    <n v="0"/>
    <n v="0.60591111567689115"/>
    <n v="0"/>
    <n v="0"/>
    <n v="2.9351901790071144"/>
    <n v="0"/>
    <n v="0"/>
    <n v="0"/>
    <n v="0"/>
    <n v="0"/>
    <x v="1"/>
    <m/>
    <x v="2"/>
    <x v="2"/>
    <s v="BSS Hardware issue"/>
    <x v="0"/>
    <s v="(05/03/2026 cell nokia): 30/04/2026 : FRMF to be remplaced || plan for W19_x000a_29/04/2026: Need BO RAN analysis "/>
    <s v="NRO_230"/>
  </r>
  <r>
    <s v="Buea-Signal-Hill"/>
    <s v="SUO_023"/>
    <s v="SUD-OUEST"/>
    <s v="OCM/Strategique"/>
    <m/>
    <s v="SUD-OUEST"/>
    <s v="Buea"/>
    <s v="Huawei"/>
    <n v="0"/>
    <n v="0"/>
    <n v="0"/>
    <n v="0"/>
    <n v="0"/>
    <n v="0"/>
    <n v="0"/>
    <n v="0"/>
    <n v="0"/>
    <n v="0"/>
    <n v="7.7582590680672185E-3"/>
    <n v="0"/>
    <n v="7.5620732065758639E-3"/>
    <n v="7.651248598162845E-3"/>
    <n v="0"/>
    <n v="0"/>
    <n v="2.8852162895617708"/>
    <n v="0"/>
    <n v="0"/>
    <n v="0"/>
    <n v="0"/>
    <n v="0"/>
    <x v="0"/>
    <m/>
    <x v="13"/>
    <x v="9"/>
    <s v="no impacts"/>
    <x v="7"/>
    <s v=""/>
    <s v="SUO_023"/>
  </r>
  <r>
    <s v="Bankim"/>
    <s v="ADM_012"/>
    <s v="ADAMAOUA"/>
    <s v="IHS"/>
    <s v="Grid-Gen"/>
    <s v="ADAMAOUA"/>
    <s v="Bankim"/>
    <s v="Huawei"/>
    <n v="0"/>
    <n v="0"/>
    <n v="0"/>
    <n v="0"/>
    <n v="0"/>
    <n v="0"/>
    <n v="0"/>
    <n v="0"/>
    <n v="0"/>
    <n v="0"/>
    <n v="0"/>
    <n v="0"/>
    <n v="0"/>
    <n v="0"/>
    <n v="0"/>
    <n v="0"/>
    <n v="2.8222049578664108"/>
    <n v="0"/>
    <n v="0"/>
    <n v="0"/>
    <n v="0"/>
    <n v="0"/>
    <x v="0"/>
    <m/>
    <x v="13"/>
    <x v="9"/>
    <s v="no impacts"/>
    <x v="7"/>
    <s v=""/>
    <s v="ADM_012"/>
  </r>
  <r>
    <s v="Bagarao"/>
    <s v="EXN_202"/>
    <s v="EXTREME-NORD"/>
    <s v="CAMUSAT"/>
    <s v="Hybrid Solar - S3"/>
    <s v="EXTREME-NORD"/>
    <s v="Bagarao"/>
    <s v="NOKIA"/>
    <n v="0"/>
    <n v="0"/>
    <n v="0"/>
    <n v="0"/>
    <n v="0"/>
    <n v="0"/>
    <n v="2.138614970500615"/>
    <n v="1.5586892038831206"/>
    <n v="1.4050125567639238"/>
    <n v="0.20114205479180028"/>
    <n v="0"/>
    <n v="31354.829355112106"/>
    <n v="0"/>
    <n v="1.9842991772053429"/>
    <n v="3.4875304917161487"/>
    <n v="0"/>
    <n v="2.8014369892229172"/>
    <n v="0"/>
    <n v="0"/>
    <n v="0"/>
    <n v="0"/>
    <n v="0"/>
    <x v="1"/>
    <m/>
    <x v="13"/>
    <x v="9"/>
    <s v="no impacts"/>
    <x v="7"/>
    <s v=""/>
    <s v="EXN_202"/>
  </r>
  <r>
    <s v="Limbe-Mile4-IHS"/>
    <s v="SUO_212"/>
    <s v="SUD-OUEST"/>
    <s v="IHS"/>
    <s v="Grid-Gen"/>
    <s v="SUD-OUEST"/>
    <s v="Limbe"/>
    <s v="Huawei"/>
    <n v="0"/>
    <n v="0"/>
    <n v="0"/>
    <n v="0"/>
    <n v="0"/>
    <n v="0"/>
    <n v="0"/>
    <n v="0"/>
    <n v="2.6639364728778396"/>
    <n v="0"/>
    <n v="0"/>
    <n v="0"/>
    <n v="0"/>
    <n v="0.98726076025945042"/>
    <n v="0"/>
    <n v="0"/>
    <n v="2.7763866416690206"/>
    <n v="0"/>
    <n v="0"/>
    <n v="0"/>
    <n v="0"/>
    <n v="0"/>
    <x v="0"/>
    <m/>
    <x v="13"/>
    <x v="9"/>
    <s v="no impacts"/>
    <x v="7"/>
    <s v=""/>
    <s v="SUO_212"/>
  </r>
  <r>
    <s v="Mbamti-Katarko"/>
    <s v="ADM_163"/>
    <s v="ADAMAOUA"/>
    <s v="CAMUSAT"/>
    <s v="HGB"/>
    <s v="ADAMAOUA"/>
    <s v="Mbamti"/>
    <s v="Huawei"/>
    <n v="0"/>
    <n v="0"/>
    <n v="0"/>
    <n v="0"/>
    <n v="0"/>
    <n v="0"/>
    <n v="0"/>
    <n v="0"/>
    <n v="0"/>
    <n v="0"/>
    <n v="0"/>
    <n v="0"/>
    <n v="0"/>
    <n v="0.17082438012401799"/>
    <n v="1.2280343175442954"/>
    <n v="2.3567985891739647"/>
    <n v="2.7593719769542258"/>
    <n v="0"/>
    <n v="0"/>
    <n v="0"/>
    <n v="0"/>
    <n v="0"/>
    <x v="0"/>
    <m/>
    <x v="13"/>
    <x v="9"/>
    <s v="no impacts"/>
    <x v="7"/>
    <s v=""/>
    <s v="ADM_163"/>
  </r>
  <r>
    <s v="Bfsam-Baleng"/>
    <s v="OST_063"/>
    <s v="Bafoussam"/>
    <s v="IHS"/>
    <s v="Grid-Gen"/>
    <s v="OUEST"/>
    <s v="Bafoussam"/>
    <s v="Huawei"/>
    <n v="0"/>
    <n v="0"/>
    <n v="0"/>
    <n v="0"/>
    <n v="0"/>
    <n v="0"/>
    <n v="0"/>
    <n v="0"/>
    <n v="0"/>
    <n v="0"/>
    <n v="0"/>
    <n v="6.1638030664920258"/>
    <n v="6.1589340901113774"/>
    <n v="6.1638030664920258"/>
    <n v="6.1638030664920258"/>
    <n v="5.655806530777638"/>
    <n v="2.6678601901076666"/>
    <n v="0"/>
    <n v="0"/>
    <n v="0"/>
    <n v="0"/>
    <n v="0"/>
    <x v="0"/>
    <m/>
    <x v="13"/>
    <x v="9"/>
    <s v="no impacts"/>
    <x v="7"/>
    <s v=""/>
    <s v="OST_063"/>
  </r>
  <r>
    <s v="Nkolfoulou-ENIA-MTN"/>
    <s v="CTR_837"/>
    <s v="Yaounde"/>
    <s v="MTN"/>
    <m/>
    <s v="CENTRE"/>
    <s v="Yaounde"/>
    <s v="ZTE"/>
    <n v="1.1871563180408222"/>
    <n v="0.59258831217379682"/>
    <n v="1.7578431540408583"/>
    <n v="0"/>
    <n v="0.44266664383776611"/>
    <n v="0"/>
    <n v="0.37817500064206261"/>
    <n v="3.2373699109387544"/>
    <n v="7.695515262546623"/>
    <n v="1.3594253395085503"/>
    <n v="2.2000817559990069"/>
    <n v="0"/>
    <n v="4.1218827850116861"/>
    <n v="0.3559168229019527"/>
    <n v="0"/>
    <n v="2.8156773192022446"/>
    <n v="2.6157995964991874"/>
    <n v="2.1591680863389016"/>
    <n v="0"/>
    <n v="0"/>
    <n v="0"/>
    <n v="0"/>
    <x v="0"/>
    <m/>
    <x v="13"/>
    <x v="9"/>
    <s v="no impacts"/>
    <x v="7"/>
    <s v=""/>
    <s v="CTR_837"/>
  </r>
  <r>
    <s v="Bonamoutongo"/>
    <s v="LIT_020"/>
    <s v="Douala"/>
    <s v="IHS"/>
    <s v="Grid-Gen"/>
    <s v="LITTORAL"/>
    <s v="Douala"/>
    <s v="ZTE"/>
    <n v="0"/>
    <n v="0"/>
    <n v="0"/>
    <n v="0"/>
    <n v="0"/>
    <n v="0"/>
    <n v="0"/>
    <n v="0"/>
    <n v="0"/>
    <n v="0"/>
    <n v="0"/>
    <n v="0"/>
    <n v="0.36397827830141527"/>
    <n v="0"/>
    <n v="0"/>
    <n v="0"/>
    <n v="2.5714794268804591"/>
    <n v="0"/>
    <n v="0"/>
    <n v="0"/>
    <n v="0"/>
    <n v="0"/>
    <x v="0"/>
    <m/>
    <x v="13"/>
    <x v="9"/>
    <s v="no impacts"/>
    <x v="7"/>
    <s v=""/>
    <s v="LIT_020"/>
  </r>
  <r>
    <s v="Limbe-Bimbia-CRTV"/>
    <s v="SUO_081"/>
    <s v="SUD-OUEST"/>
    <s v="CAMUSAT"/>
    <s v="Bad Grid solar + SE"/>
    <s v="SUD-OUEST"/>
    <s v="Limbe"/>
    <s v="Huawei"/>
    <n v="0"/>
    <n v="0"/>
    <n v="0"/>
    <n v="0"/>
    <n v="0"/>
    <n v="0"/>
    <n v="0"/>
    <n v="0"/>
    <n v="0"/>
    <n v="0"/>
    <n v="0"/>
    <n v="0"/>
    <n v="0"/>
    <n v="0"/>
    <n v="0"/>
    <n v="2.8973619778959177"/>
    <n v="2.5195080086635677"/>
    <n v="0"/>
    <n v="0"/>
    <n v="0"/>
    <n v="0"/>
    <n v="0"/>
    <x v="0"/>
    <m/>
    <x v="13"/>
    <x v="9"/>
    <s v="no impacts"/>
    <x v="7"/>
    <s v=""/>
    <s v="SUO_081"/>
  </r>
  <r>
    <s v="Magba"/>
    <s v="OST_023"/>
    <s v="OUEST"/>
    <s v="ESCO"/>
    <s v="Bad Grid + Solar + GE"/>
    <s v="OUEST"/>
    <s v="Magba"/>
    <s v="Huawei"/>
    <n v="0"/>
    <n v="0"/>
    <n v="0"/>
    <n v="0"/>
    <n v="0"/>
    <n v="0"/>
    <n v="0"/>
    <n v="0"/>
    <n v="0"/>
    <n v="0"/>
    <n v="0"/>
    <n v="0"/>
    <n v="0"/>
    <n v="0"/>
    <n v="0"/>
    <n v="0"/>
    <n v="2.3716195392557213"/>
    <n v="0"/>
    <n v="0"/>
    <n v="0"/>
    <n v="0"/>
    <n v="0"/>
    <x v="0"/>
    <m/>
    <x v="13"/>
    <x v="9"/>
    <s v="no impacts"/>
    <x v="7"/>
    <s v=""/>
    <s v="OST_023"/>
  </r>
  <r>
    <s v="CTR_406_N_Mbimbim-MTN"/>
    <s v="CTR_406"/>
    <s v="CENTRE"/>
    <s v="IHS"/>
    <s v="Solar-Gen"/>
    <s v="CENTRE"/>
    <s v="Mbimbim"/>
    <s v="NOKIA"/>
    <n v="1.2484554822176806E-3"/>
    <n v="0"/>
    <n v="3.299489488718302E-3"/>
    <n v="3.7706197031148157E-2"/>
    <n v="9.7488618582528455E-2"/>
    <n v="0"/>
    <n v="6.5504227780409985E-2"/>
    <n v="0.1401116084542976"/>
    <n v="0.34117550593886886"/>
    <n v="0"/>
    <n v="1.5086990810911771"/>
    <n v="191828.63641266662"/>
    <n v="1.2306204039001678E-3"/>
    <n v="0"/>
    <n v="1.2484554822176804E-3"/>
    <n v="3.388664880305182E-3"/>
    <n v="2.364829620028063"/>
    <n v="0"/>
    <n v="0"/>
    <n v="0"/>
    <n v="0"/>
    <n v="0"/>
    <x v="0"/>
    <m/>
    <x v="13"/>
    <x v="9"/>
    <s v="no impacts"/>
    <x v="7"/>
    <s v=""/>
    <s v="CTR_406"/>
  </r>
  <r>
    <s v="Buea-Universite"/>
    <s v="SUO_062"/>
    <s v="SUD-OUEST"/>
    <s v="IHS"/>
    <s v="Grid-Gen"/>
    <s v="SUD-OUEST"/>
    <s v="Buea"/>
    <s v="Huawei"/>
    <n v="0"/>
    <n v="0.62485196884996552"/>
    <n v="0"/>
    <n v="0"/>
    <n v="0"/>
    <n v="0"/>
    <n v="0"/>
    <n v="0"/>
    <n v="0"/>
    <n v="8.2933114175890946E-3"/>
    <n v="0"/>
    <n v="0"/>
    <n v="8.9175391586979543E-5"/>
    <n v="0"/>
    <n v="0"/>
    <n v="0"/>
    <n v="2.2855652863742857"/>
    <n v="0.82571062086047831"/>
    <n v="0"/>
    <n v="0"/>
    <n v="0"/>
    <n v="0"/>
    <x v="0"/>
    <m/>
    <x v="13"/>
    <x v="9"/>
    <s v="no impacts"/>
    <x v="7"/>
    <s v=""/>
    <s v="SUO_062"/>
  </r>
  <r>
    <s v="Kuruda"/>
    <s v="EXN_208"/>
    <s v="EXTREME-NORD"/>
    <s v="IHS"/>
    <s v="Hybrid-Gen"/>
    <s v="EXTREME-NORD"/>
    <s v="Kuruda"/>
    <s v="NOKIA"/>
    <n v="0.36770942932995687"/>
    <n v="13.745183172200379"/>
    <n v="13.844990729841649"/>
    <n v="0.68454449923727356"/>
    <n v="0.12406847668592286"/>
    <n v="0"/>
    <n v="4.7053032480352179"/>
    <n v="3.6423021668779083"/>
    <n v="3.5529232502674621"/>
    <n v="1.1142163850689402"/>
    <n v="0"/>
    <n v="83546.67173125819"/>
    <n v="1.6555807837671508"/>
    <n v="1.4878099766689359"/>
    <n v="3.4845875799247312"/>
    <n v="0"/>
    <n v="2.0982840132500518"/>
    <n v="3.2461663100837601"/>
    <n v="0"/>
    <n v="0"/>
    <n v="0"/>
    <n v="0"/>
    <x v="1"/>
    <m/>
    <x v="13"/>
    <x v="9"/>
    <s v="no impacts"/>
    <x v="7"/>
    <s v=""/>
    <s v="EXN_208"/>
  </r>
  <r>
    <s v="Nkong-CRTV"/>
    <s v="LIT_116"/>
    <s v="LITTORAL"/>
    <s v="CAMUSAT"/>
    <s v="Good Grid + GE"/>
    <s v="LITTORAL"/>
    <s v="Nkongsamba"/>
    <s v="ZTE"/>
    <n v="0"/>
    <n v="5.536971403948832"/>
    <n v="0.7958368646788414"/>
    <n v="0"/>
    <n v="0.76462547762339872"/>
    <n v="0.56699497478833261"/>
    <n v="0.47441308324273096"/>
    <n v="5.9604831736736842E-2"/>
    <n v="6.9736404676500214"/>
    <n v="3.7297429180471013"/>
    <n v="9.3867800692286405"/>
    <n v="0.40915453167937932"/>
    <n v="1.4125025325811214"/>
    <n v="0.37685520484657559"/>
    <n v="0.40915453167937926"/>
    <n v="0"/>
    <n v="2.0553322603750219"/>
    <n v="0"/>
    <n v="0"/>
    <n v="0"/>
    <n v="0"/>
    <n v="0"/>
    <x v="0"/>
    <m/>
    <x v="13"/>
    <x v="9"/>
    <s v="no impacts"/>
    <x v="7"/>
    <s v=""/>
    <s v="LIT_116"/>
  </r>
  <r>
    <s v="Melen-Baaba"/>
    <s v="CTR_594"/>
    <s v="CENTRE"/>
    <s v="IHS"/>
    <s v="Grid-Gen"/>
    <s v="CENTRE"/>
    <s v="Ba'aba"/>
    <s v="ZTE"/>
    <n v="0.16272725456792039"/>
    <n v="5.5431423410466099E-2"/>
    <n v="0.25447089743260459"/>
    <n v="0"/>
    <n v="9.9965613969003803E-2"/>
    <n v="1.4759062359994628"/>
    <n v="0.12819854294544125"/>
    <n v="1.974236159265822"/>
    <n v="6.807988260238047"/>
    <n v="0.5335898730998504"/>
    <n v="1.7531525284433831"/>
    <n v="0"/>
    <n v="2.3459726966353061"/>
    <n v="8.4181569658108524E-2"/>
    <n v="0"/>
    <n v="1.6504403124134996"/>
    <n v="2.0295427371280668"/>
    <n v="1.4622980712432903"/>
    <n v="0"/>
    <n v="0"/>
    <n v="0"/>
    <n v="0"/>
    <x v="0"/>
    <m/>
    <x v="13"/>
    <x v="9"/>
    <s v="no impacts"/>
    <x v="7"/>
    <s v=""/>
    <s v="CTR_594"/>
  </r>
  <r>
    <s v="Mbouda-CEBEC-MTN"/>
    <s v="OST_313"/>
    <s v="OUEST"/>
    <m/>
    <m/>
    <s v="OUEST"/>
    <s v="Mbouda"/>
    <s v="Huawei"/>
    <n v="0"/>
    <n v="0"/>
    <n v="0"/>
    <n v="0"/>
    <n v="0"/>
    <n v="0"/>
    <n v="0"/>
    <n v="0"/>
    <n v="0"/>
    <n v="0"/>
    <n v="0"/>
    <n v="0"/>
    <n v="0"/>
    <n v="0"/>
    <n v="0.45381356778613885"/>
    <n v="0.44960448930323338"/>
    <n v="2.0139370436003459"/>
    <n v="0"/>
    <n v="0"/>
    <n v="0"/>
    <n v="0"/>
    <n v="0"/>
    <x v="0"/>
    <m/>
    <x v="13"/>
    <x v="9"/>
    <s v="no impacts"/>
    <x v="7"/>
    <s v=""/>
    <s v="OST_313"/>
  </r>
  <r>
    <s v="Garoua-Lainde-II"/>
    <s v="NRD_145"/>
    <s v="Garoua"/>
    <s v="CAMUSAT"/>
    <s v="Medium Grid + GE"/>
    <s v="NORD"/>
    <s v="Garoua"/>
    <s v="Huawei"/>
    <n v="0"/>
    <n v="0"/>
    <n v="5.0805717498066683"/>
    <n v="0"/>
    <n v="0"/>
    <n v="0"/>
    <n v="2.0636077367142933"/>
    <n v="0.73792636538225576"/>
    <n v="0.85158931949901973"/>
    <n v="1.0968573165198483"/>
    <n v="4.594316174561186E-2"/>
    <n v="0"/>
    <n v="0"/>
    <n v="0"/>
    <n v="0"/>
    <n v="0"/>
    <n v="1.9921782480531229"/>
    <n v="5.2864955640593223"/>
    <n v="0"/>
    <n v="0"/>
    <n v="0"/>
    <n v="0"/>
    <x v="0"/>
    <m/>
    <x v="13"/>
    <x v="9"/>
    <s v="no impacts"/>
    <x v="7"/>
    <s v=""/>
    <s v="NRD_145"/>
  </r>
  <r>
    <s v="Molyko-Paramount-Street-IHS"/>
    <s v="SUO_179"/>
    <s v="SUD-OUEST"/>
    <s v="IHS"/>
    <s v="Grid-Gen"/>
    <s v="SUD-OUEST"/>
    <s v="Buea"/>
    <s v="Huawei"/>
    <n v="0"/>
    <n v="0"/>
    <n v="4.3424491985629201"/>
    <n v="0"/>
    <n v="1.2518619821763359"/>
    <n v="0"/>
    <n v="0"/>
    <n v="10.014039773651453"/>
    <n v="1.2445317649878866"/>
    <n v="0"/>
    <n v="0"/>
    <n v="0"/>
    <n v="0"/>
    <n v="0"/>
    <n v="0"/>
    <n v="0"/>
    <n v="1.9470733349884286"/>
    <n v="0"/>
    <n v="0"/>
    <n v="0"/>
    <n v="0"/>
    <n v="0"/>
    <x v="0"/>
    <m/>
    <x v="13"/>
    <x v="9"/>
    <s v="no impacts"/>
    <x v="7"/>
    <s v=""/>
    <s v="SUO_179"/>
  </r>
  <r>
    <s v="Buea-Wokoko-IHS"/>
    <s v="SUO_185"/>
    <s v="SUD-OUEST"/>
    <s v="IHS"/>
    <s v="Grid-Gen"/>
    <s v="SUD-OUEST"/>
    <s v="Buea"/>
    <s v="Huawei"/>
    <n v="0"/>
    <n v="0.49973889445343334"/>
    <n v="0"/>
    <n v="0"/>
    <n v="0.16907654244891321"/>
    <n v="0"/>
    <n v="0.16420756606826409"/>
    <n v="1.9495880810311819"/>
    <n v="1.9473230260848722"/>
    <n v="1.1408386196505469"/>
    <n v="0"/>
    <n v="0"/>
    <n v="0"/>
    <n v="0"/>
    <n v="0"/>
    <n v="0.86689181669534532"/>
    <n v="1.9461815810725585"/>
    <n v="0"/>
    <n v="0"/>
    <n v="0"/>
    <n v="0"/>
    <n v="0"/>
    <x v="0"/>
    <m/>
    <x v="13"/>
    <x v="9"/>
    <s v="no impacts"/>
    <x v="7"/>
    <s v=""/>
    <s v="SUO_185"/>
  </r>
  <r>
    <s v="Hopital-General-Garoua"/>
    <s v="NRD_189"/>
    <s v="Garoua"/>
    <m/>
    <m/>
    <s v="NORD"/>
    <s v="Garoua"/>
    <s v="Huawei"/>
    <n v="0"/>
    <n v="0"/>
    <n v="5.0747931844318312"/>
    <n v="1.1822338364252223"/>
    <n v="0"/>
    <n v="0"/>
    <n v="0"/>
    <n v="0"/>
    <n v="0"/>
    <n v="0.55912970525036165"/>
    <n v="2.0161485933117032"/>
    <n v="0"/>
    <n v="0"/>
    <n v="0"/>
    <n v="0"/>
    <n v="0"/>
    <n v="1.9416871413365753"/>
    <n v="0"/>
    <n v="0"/>
    <n v="0"/>
    <n v="0"/>
    <n v="0"/>
    <x v="0"/>
    <m/>
    <x v="13"/>
    <x v="9"/>
    <s v="no impacts"/>
    <x v="7"/>
    <s v=""/>
    <s v="NRD_189"/>
  </r>
  <r>
    <s v="Efoulan"/>
    <s v="CTR_209"/>
    <s v="Yaounde"/>
    <s v="IHS"/>
    <s v="Grid-Gen"/>
    <s v="CENTRE"/>
    <s v="Yaounde"/>
    <s v="ZTE"/>
    <n v="0"/>
    <n v="3.2009328459363133"/>
    <n v="0"/>
    <n v="0"/>
    <n v="0"/>
    <n v="0.95758318993930402"/>
    <n v="0"/>
    <n v="0"/>
    <n v="0"/>
    <n v="0"/>
    <n v="0"/>
    <n v="0.2348344762051516"/>
    <n v="8.339165403943122"/>
    <n v="0"/>
    <n v="0.2348344762051516"/>
    <n v="0"/>
    <n v="1.9194646337531001"/>
    <n v="0"/>
    <n v="0"/>
    <n v="0"/>
    <n v="0"/>
    <n v="0"/>
    <x v="0"/>
    <m/>
    <x v="13"/>
    <x v="9"/>
    <s v="no impacts"/>
    <x v="7"/>
    <s v=""/>
    <s v="CTR_209"/>
  </r>
  <r>
    <s v="Ilor-MTN"/>
    <s v="SUO_046"/>
    <s v="SUD-OUEST"/>
    <s v="IHS"/>
    <s v="Gen Only"/>
    <s v="SUD-OUEST"/>
    <s v="Ilor"/>
    <s v="Huawei"/>
    <n v="0"/>
    <n v="0"/>
    <n v="0"/>
    <n v="0"/>
    <n v="0"/>
    <n v="0"/>
    <n v="0"/>
    <n v="0"/>
    <n v="0"/>
    <n v="0"/>
    <n v="0"/>
    <n v="0"/>
    <n v="0"/>
    <n v="2.1300969086815456"/>
    <n v="2.234004074958694"/>
    <n v="2.3368768066934336"/>
    <n v="1.8993109952544422"/>
    <n v="0"/>
    <n v="0"/>
    <n v="0"/>
    <n v="0"/>
    <n v="0"/>
    <x v="1"/>
    <m/>
    <x v="6"/>
    <x v="1"/>
    <s v="Defaut GE &amp; Power Cabinet"/>
    <x v="1"/>
    <s v="(hourly IHS): 03/05/2026 17:55 0:14:57 No comm terrance is working on site (Charging alternator change) // awaiting end of works"/>
    <s v="SUO_046"/>
  </r>
  <r>
    <s v="NRD_255_H_Garoua-Universite"/>
    <s v="NRD_255"/>
    <s v=""/>
    <s v="ESCO"/>
    <s v="Hybrid Solar - S1"/>
    <s v="NRD"/>
    <s v="Garoua"/>
    <s v="Huawei"/>
    <n v="0"/>
    <n v="0"/>
    <n v="9.0676926830521101"/>
    <n v="1.2369518567029933"/>
    <n v="0"/>
    <n v="0"/>
    <n v="0"/>
    <n v="0"/>
    <n v="0"/>
    <n v="0.55859465290083987"/>
    <n v="2.0293287161882581"/>
    <n v="0"/>
    <n v="0"/>
    <s v=""/>
    <n v="0"/>
    <n v="8.9175391586979543E-5"/>
    <n v="1.8709532207297825"/>
    <n v="0"/>
    <n v="0"/>
    <n v="0"/>
    <n v="0"/>
    <n v="0"/>
    <x v="2"/>
    <s v=" not accepted"/>
    <x v="3"/>
    <x v="3"/>
    <s v="EXCLU"/>
    <x v="2"/>
    <s v=""/>
    <s v="NRD_255"/>
  </r>
  <r>
    <s v="Mvog-Manga-III"/>
    <s v="CTR_739"/>
    <s v="Yaounde"/>
    <s v="CAMUSAT"/>
    <s v="Good Grid + GE"/>
    <s v="CENTRE"/>
    <s v="Yaounde"/>
    <s v="ZTE"/>
    <n v="0"/>
    <n v="0"/>
    <n v="0"/>
    <n v="0"/>
    <n v="0"/>
    <n v="0"/>
    <n v="0"/>
    <n v="2.97713828320963"/>
    <n v="23.181945621559613"/>
    <n v="1.7165371126577695"/>
    <n v="2.2757381582214"/>
    <n v="0.15596775988562669"/>
    <n v="0"/>
    <n v="0"/>
    <n v="0.15596775988562669"/>
    <n v="0"/>
    <n v="1.8481599906401511"/>
    <n v="0"/>
    <n v="0"/>
    <n v="0"/>
    <n v="0"/>
    <n v="0"/>
    <x v="0"/>
    <m/>
    <x v="13"/>
    <x v="9"/>
    <s v="no impacts"/>
    <x v="7"/>
    <s v=""/>
    <s v="CTR_739"/>
  </r>
  <r>
    <s v="Poumpoumrey"/>
    <s v="NRD_038"/>
    <s v="Garoua"/>
    <s v="IHS"/>
    <s v="Grid-Gen"/>
    <s v="NORD"/>
    <s v="Garoua"/>
    <s v="Huawei"/>
    <n v="0"/>
    <n v="0"/>
    <n v="4.6273824097616378"/>
    <n v="0"/>
    <n v="0"/>
    <n v="0"/>
    <n v="0"/>
    <n v="0"/>
    <n v="0"/>
    <n v="0"/>
    <n v="0"/>
    <n v="0"/>
    <n v="0"/>
    <n v="0"/>
    <n v="0"/>
    <n v="0"/>
    <n v="1.8352295588600389"/>
    <n v="2.2467383208773142"/>
    <n v="0"/>
    <n v="0"/>
    <n v="0"/>
    <n v="0"/>
    <x v="0"/>
    <m/>
    <x v="13"/>
    <x v="9"/>
    <s v="no impacts"/>
    <x v="7"/>
    <s v=""/>
    <s v="NRD_038"/>
  </r>
  <r>
    <s v="Ngousso-Maetur"/>
    <s v="CTR_567"/>
    <s v="Yaounde"/>
    <s v="CAMUSAT"/>
    <s v="Good Grid no GE - 8h"/>
    <s v="CENTRE"/>
    <s v="Yaounde"/>
    <s v="ZTE"/>
    <n v="0"/>
    <n v="0"/>
    <n v="0"/>
    <n v="0"/>
    <n v="0"/>
    <n v="0"/>
    <n v="0"/>
    <n v="0"/>
    <n v="0"/>
    <n v="0"/>
    <n v="0"/>
    <n v="13.868556899607057"/>
    <n v="13.868556899607057"/>
    <n v="13.868556899607057"/>
    <n v="13.868556899607057"/>
    <n v="38.878152171741817"/>
    <n v="1.8300217159913594"/>
    <n v="0"/>
    <n v="0"/>
    <n v="0"/>
    <n v="0"/>
    <n v="0"/>
    <x v="0"/>
    <m/>
    <x v="13"/>
    <x v="9"/>
    <s v="no impacts"/>
    <x v="7"/>
    <s v=""/>
    <s v="CTR_567"/>
  </r>
  <r>
    <s v="Garoua-Stade"/>
    <s v="NRD_143"/>
    <s v="Garoua"/>
    <s v="CAMUSAT"/>
    <s v="Good Grid + GE"/>
    <s v="NORD"/>
    <s v="Garoua"/>
    <s v="Huawei"/>
    <n v="0"/>
    <n v="0"/>
    <n v="5.1936283112606398"/>
    <n v="0"/>
    <n v="0"/>
    <n v="0.7853676737065286"/>
    <n v="0"/>
    <n v="0"/>
    <n v="0"/>
    <n v="0"/>
    <n v="0"/>
    <n v="8.9175391586979543E-5"/>
    <n v="6.2890053162801447"/>
    <n v="6.4536230891497093"/>
    <n v="8.9175391586979543E-5"/>
    <n v="0"/>
    <n v="1.8296115091900589"/>
    <n v="6.399119089811748"/>
    <n v="0"/>
    <n v="0"/>
    <n v="0"/>
    <n v="0"/>
    <x v="0"/>
    <m/>
    <x v="13"/>
    <x v="9"/>
    <s v="no impacts"/>
    <x v="7"/>
    <s v=""/>
    <s v="NRD_143"/>
  </r>
  <r>
    <s v="Marouare-New"/>
    <s v="NRD_130"/>
    <s v="Garoua"/>
    <s v="IHS"/>
    <s v="Grid-Gen"/>
    <s v="NORD"/>
    <s v="Garoua"/>
    <s v="Huawei"/>
    <n v="0"/>
    <n v="0"/>
    <n v="5.2659852239943161"/>
    <n v="0"/>
    <n v="0"/>
    <n v="0.30455179734785254"/>
    <n v="0"/>
    <n v="0"/>
    <n v="0"/>
    <n v="0"/>
    <n v="0"/>
    <n v="0"/>
    <n v="2.4283350883050399"/>
    <n v="0.47050720109122152"/>
    <n v="0"/>
    <n v="0"/>
    <n v="1.8147192187950336"/>
    <n v="2.8826480382840658"/>
    <n v="0"/>
    <n v="0"/>
    <n v="0"/>
    <n v="0"/>
    <x v="0"/>
    <m/>
    <x v="13"/>
    <x v="9"/>
    <s v="no impacts"/>
    <x v="7"/>
    <s v=""/>
    <s v="NRD_130"/>
  </r>
  <r>
    <s v="Ondoa-Otoa-IHS"/>
    <s v="CTR_622"/>
    <s v="Yaounde"/>
    <s v="IHS"/>
    <s v="Grid-Gen"/>
    <s v="CENTRE"/>
    <s v="Yaounde"/>
    <s v="ZTE"/>
    <n v="0"/>
    <n v="0"/>
    <n v="5.2345954861557201E-2"/>
    <n v="0"/>
    <n v="0"/>
    <n v="0"/>
    <n v="0"/>
    <n v="7.7031130059098318"/>
    <n v="26.153126988611234"/>
    <n v="0"/>
    <n v="0.31632294903733421"/>
    <n v="0"/>
    <n v="0.23157065687306846"/>
    <n v="0"/>
    <n v="0"/>
    <n v="0"/>
    <n v="1.8132567423730062"/>
    <n v="0"/>
    <n v="0"/>
    <n v="0"/>
    <n v="0"/>
    <n v="0"/>
    <x v="0"/>
    <m/>
    <x v="13"/>
    <x v="9"/>
    <s v="no impacts"/>
    <x v="7"/>
    <s v=""/>
    <s v="CTR_622"/>
  </r>
  <r>
    <s v="MOLYKO-CHIEF-STREET-MTN"/>
    <s v="SUO_228"/>
    <s v="SUD-OUEST"/>
    <s v="MTN sharing"/>
    <m/>
    <s v="SUD-OUEST"/>
    <s v="Buea"/>
    <s v="Huawei"/>
    <n v="0.34287938065193635"/>
    <n v="0.75050009559601982"/>
    <n v="0"/>
    <n v="0"/>
    <n v="0"/>
    <n v="0"/>
    <n v="0"/>
    <n v="0"/>
    <n v="7.2232067185453424E-3"/>
    <n v="4.4679724797607525"/>
    <n v="0"/>
    <n v="0"/>
    <n v="7.5620732065758639E-3"/>
    <n v="0.27171741816552664"/>
    <n v="0"/>
    <n v="0.19936050543185146"/>
    <n v="1.8129000408066591"/>
    <n v="0"/>
    <n v="0"/>
    <n v="0"/>
    <n v="0"/>
    <n v="0"/>
    <x v="0"/>
    <m/>
    <x v="13"/>
    <x v="9"/>
    <s v="no impacts"/>
    <x v="7"/>
    <s v=""/>
    <s v="SUO_228"/>
  </r>
  <r>
    <s v="Awae-Escalier-IHS"/>
    <s v="CTR_168"/>
    <s v="Yaounde"/>
    <s v="IHS"/>
    <s v="Grid-Gen"/>
    <s v="CENTRE"/>
    <s v="Yaounde"/>
    <s v="ZTE"/>
    <n v="0"/>
    <n v="0"/>
    <n v="5.3665750657044382E-2"/>
    <n v="0"/>
    <n v="0"/>
    <n v="0"/>
    <n v="0"/>
    <n v="7.7010798069816486"/>
    <n v="26.205383768081202"/>
    <n v="0"/>
    <n v="0.31931924219465618"/>
    <n v="0"/>
    <n v="0.23103560452354641"/>
    <n v="0"/>
    <n v="0"/>
    <n v="0"/>
    <n v="1.8079062188777888"/>
    <n v="0"/>
    <n v="0"/>
    <n v="0"/>
    <n v="0"/>
    <n v="0"/>
    <x v="0"/>
    <m/>
    <x v="13"/>
    <x v="9"/>
    <s v="no impacts"/>
    <x v="7"/>
    <s v=""/>
    <s v="CTR_168"/>
  </r>
  <r>
    <s v="GSS-BUEA-TOWN-IHS"/>
    <s v="SUO_184"/>
    <s v="SUD-OUEST"/>
    <s v="IHS"/>
    <s v="Grid-Gen"/>
    <s v="SUD-OUEST"/>
    <s v="Buea"/>
    <s v="Huawei"/>
    <n v="0"/>
    <n v="8.0257852428281603E-4"/>
    <n v="0"/>
    <n v="0"/>
    <n v="0"/>
    <n v="0"/>
    <n v="0"/>
    <n v="1.6943324401526112E-3"/>
    <n v="2.675261747609386E-4"/>
    <n v="3.3886648803052224E-3"/>
    <n v="1.4205461529022665"/>
    <n v="0"/>
    <n v="0"/>
    <n v="0"/>
    <n v="0"/>
    <n v="0"/>
    <n v="1.7939056823986332"/>
    <n v="0"/>
    <n v="0"/>
    <n v="0"/>
    <n v="0"/>
    <n v="0"/>
    <x v="0"/>
    <m/>
    <x v="13"/>
    <x v="9"/>
    <s v="no impacts"/>
    <x v="7"/>
    <s v=""/>
    <s v="SUO_184"/>
  </r>
  <r>
    <s v="Nkoulou"/>
    <s v="CTR_659"/>
    <s v="CENTRE"/>
    <s v="CAMUSAT"/>
    <s v="Good Grid + GE"/>
    <s v="CENTRE"/>
    <s v="Nkoulou"/>
    <s v="ZTE"/>
    <n v="0"/>
    <n v="0"/>
    <n v="5.2845337054444705E-2"/>
    <n v="0"/>
    <n v="0"/>
    <n v="0"/>
    <n v="0"/>
    <n v="7.6998848567343856"/>
    <n v="26.056692720149073"/>
    <n v="0"/>
    <n v="0.31553820559136875"/>
    <n v="0"/>
    <n v="0.24384119075543681"/>
    <n v="0"/>
    <n v="0"/>
    <n v="4.5207464765019276"/>
    <n v="1.7928712478562236"/>
    <n v="8.4150714972619571"/>
    <n v="0"/>
    <n v="0"/>
    <n v="0"/>
    <n v="0"/>
    <x v="0"/>
    <m/>
    <x v="13"/>
    <x v="9"/>
    <s v="no impacts"/>
    <x v="7"/>
    <s v=""/>
    <s v="CTR_659"/>
  </r>
  <r>
    <s v="Garoua-Sonayo"/>
    <s v="NRD_162"/>
    <s v="Garoua"/>
    <s v="CAMUSAT"/>
    <s v="Medium Grid + GE"/>
    <s v="NORD"/>
    <s v="Garoua"/>
    <s v="Huawei"/>
    <n v="0"/>
    <n v="0"/>
    <n v="4.7938907009328471"/>
    <n v="0"/>
    <n v="0"/>
    <n v="0"/>
    <n v="0"/>
    <n v="0"/>
    <n v="0"/>
    <n v="0"/>
    <n v="0"/>
    <n v="0"/>
    <n v="4.775520570265928"/>
    <n v="0"/>
    <n v="0"/>
    <n v="0"/>
    <n v="1.7828836039984819"/>
    <n v="0"/>
    <n v="0"/>
    <n v="0"/>
    <n v="0"/>
    <n v="0"/>
    <x v="0"/>
    <m/>
    <x v="13"/>
    <x v="9"/>
    <s v="no impacts"/>
    <x v="7"/>
    <s v=""/>
    <s v="NRD_162"/>
  </r>
  <r>
    <s v="Buea-Salvation-Pharmacy-HIS"/>
    <s v="SUO_259"/>
    <s v="SUD-OUEST"/>
    <s v="IHS"/>
    <m/>
    <s v="SUD-OUEST"/>
    <s v="Buea"/>
    <s v="Huawei"/>
    <n v="0"/>
    <n v="0"/>
    <n v="0"/>
    <n v="0"/>
    <n v="0"/>
    <n v="0"/>
    <n v="0"/>
    <n v="0"/>
    <n v="0"/>
    <n v="0"/>
    <n v="0"/>
    <n v="0"/>
    <n v="0"/>
    <n v="0"/>
    <n v="0"/>
    <n v="0"/>
    <n v="1.7572902666130188"/>
    <n v="0"/>
    <n v="0"/>
    <n v="0"/>
    <n v="0"/>
    <n v="0"/>
    <x v="0"/>
    <m/>
    <x v="13"/>
    <x v="9"/>
    <s v="no impacts"/>
    <x v="7"/>
    <s v=""/>
    <s v="SUO_259"/>
  </r>
  <r>
    <s v="Buea-David-Square"/>
    <s v="SUO_077"/>
    <s v="SUD-OUEST"/>
    <s v="IHS"/>
    <s v="Grid-Gen"/>
    <s v="SUD-OUEST"/>
    <s v="Buea"/>
    <s v="Huawei"/>
    <n v="0"/>
    <n v="0"/>
    <n v="2.3592776650600831"/>
    <n v="0"/>
    <n v="0.94795224764790986"/>
    <n v="0"/>
    <n v="0"/>
    <n v="8.4817390200123821"/>
    <n v="0"/>
    <n v="0"/>
    <n v="0"/>
    <n v="0"/>
    <n v="0"/>
    <n v="0"/>
    <n v="0"/>
    <n v="0"/>
    <n v="1.757058410594893"/>
    <n v="0"/>
    <n v="0"/>
    <n v="0"/>
    <n v="0"/>
    <n v="0"/>
    <x v="0"/>
    <m/>
    <x v="13"/>
    <x v="9"/>
    <s v="no impacts"/>
    <x v="7"/>
    <s v=""/>
    <s v="SUO_077"/>
  </r>
  <r>
    <s v="Tole-Tea-IHS"/>
    <s v="SUO_152"/>
    <s v="SUD-OUEST"/>
    <s v="IHS"/>
    <s v="Grid-Gen"/>
    <s v="SUD-OUEST"/>
    <s v="Buea"/>
    <s v="Huawei"/>
    <n v="0"/>
    <n v="0"/>
    <n v="0"/>
    <n v="0"/>
    <n v="0"/>
    <n v="0"/>
    <n v="0"/>
    <n v="0"/>
    <n v="0"/>
    <n v="0"/>
    <n v="0"/>
    <n v="0"/>
    <n v="0"/>
    <n v="6.6797718822142906"/>
    <n v="0"/>
    <n v="0"/>
    <n v="1.7545258294738224"/>
    <n v="0"/>
    <n v="0"/>
    <n v="0"/>
    <n v="0"/>
    <n v="0"/>
    <x v="0"/>
    <m/>
    <x v="13"/>
    <x v="9"/>
    <s v="no impacts"/>
    <x v="7"/>
    <s v=""/>
    <s v="SUO_152"/>
  </r>
  <r>
    <s v="Molyko-Buea-SC2"/>
    <s v="SUO_213"/>
    <s v="SUD-OUEST"/>
    <s v="IHS"/>
    <s v="Grid-Gen"/>
    <s v="SUD-OUEST"/>
    <s v="Buea"/>
    <s v="Huawei"/>
    <n v="0"/>
    <n v="1.4268062653916727E-3"/>
    <n v="3.4451842434930504"/>
    <n v="0"/>
    <n v="1.2744411913261593"/>
    <n v="0"/>
    <n v="0"/>
    <n v="8.5049246218249994"/>
    <n v="4.2625837178576218E-3"/>
    <n v="0"/>
    <n v="0"/>
    <n v="0"/>
    <n v="0"/>
    <n v="0"/>
    <n v="0"/>
    <n v="0"/>
    <n v="1.7426655023927542"/>
    <n v="0"/>
    <n v="0"/>
    <n v="0"/>
    <n v="0"/>
    <n v="0"/>
    <x v="0"/>
    <m/>
    <x v="13"/>
    <x v="9"/>
    <s v="no impacts"/>
    <x v="7"/>
    <s v=""/>
    <s v="SUO_213"/>
  </r>
  <r>
    <s v="Mountain-Hotel-IHS"/>
    <s v="SUO_202"/>
    <s v="SUD-OUEST"/>
    <s v="IHS"/>
    <s v="Grid-Gen (LL)"/>
    <s v="SUD-OUEST"/>
    <s v="Buea"/>
    <s v="Huawei"/>
    <n v="2.5733342750254682"/>
    <n v="7.4550627366714889E-2"/>
    <n v="0"/>
    <n v="0"/>
    <n v="8.9175391586979543E-5"/>
    <n v="0"/>
    <n v="0"/>
    <n v="0"/>
    <n v="0"/>
    <n v="0"/>
    <n v="0"/>
    <n v="0"/>
    <n v="8.9175391586979543E-5"/>
    <n v="0"/>
    <n v="0"/>
    <n v="0"/>
    <n v="1.7414170469105363"/>
    <n v="0"/>
    <n v="0"/>
    <n v="0"/>
    <n v="0"/>
    <n v="0"/>
    <x v="0"/>
    <m/>
    <x v="13"/>
    <x v="9"/>
    <s v="no impacts"/>
    <x v="7"/>
    <s v=""/>
    <s v="SUO_202"/>
  </r>
  <r>
    <s v="Buea-Entree"/>
    <s v="SUO_033"/>
    <s v="SUD-OUEST"/>
    <s v="IHS"/>
    <s v="Grid-Gen"/>
    <s v="SUD-OUEST"/>
    <s v="Buea"/>
    <s v="Huawei"/>
    <n v="0"/>
    <n v="0.62312196625317817"/>
    <n v="0"/>
    <n v="0"/>
    <n v="0"/>
    <n v="0"/>
    <n v="0"/>
    <n v="0"/>
    <n v="1.5766209232577981E-2"/>
    <n v="0"/>
    <n v="7.7404239897498235E-3"/>
    <n v="0"/>
    <n v="0"/>
    <n v="0"/>
    <n v="0"/>
    <n v="0"/>
    <n v="1.740489622838032"/>
    <n v="0"/>
    <n v="0"/>
    <n v="0"/>
    <n v="0"/>
    <n v="0"/>
    <x v="0"/>
    <m/>
    <x v="13"/>
    <x v="9"/>
    <s v="no impacts"/>
    <x v="7"/>
    <s v=""/>
    <s v="SUO_033"/>
  </r>
  <r>
    <s v="Efoulan-Pont"/>
    <s v="CTR_773"/>
    <s v="Yaounde"/>
    <s v="CAMUSAT"/>
    <s v="Good Grid no GE - 8h"/>
    <s v="CENTRE"/>
    <s v="Yaounde"/>
    <s v="ZTE"/>
    <n v="0"/>
    <n v="2.1445254870403199"/>
    <n v="0"/>
    <n v="0"/>
    <n v="0"/>
    <n v="0.98044776034220582"/>
    <n v="0"/>
    <n v="0"/>
    <n v="0"/>
    <n v="0"/>
    <n v="0"/>
    <n v="0.37776479384076261"/>
    <n v="4.4413625429111985"/>
    <n v="0"/>
    <n v="0.37776479384076256"/>
    <n v="0"/>
    <n v="1.7363875548250318"/>
    <n v="0"/>
    <n v="0"/>
    <n v="0"/>
    <n v="0"/>
    <n v="0"/>
    <x v="0"/>
    <m/>
    <x v="13"/>
    <x v="9"/>
    <s v="no impacts"/>
    <x v="7"/>
    <s v=""/>
    <s v="CTR_773"/>
  </r>
  <r>
    <s v="Buea-Street2"/>
    <s v="SUO_240"/>
    <s v="SUD-OUEST"/>
    <s v="CAMUSAT"/>
    <s v="Medium Grid + GE"/>
    <s v="SUD-OUEST"/>
    <s v="Buea"/>
    <s v="Huawei"/>
    <n v="0"/>
    <n v="0"/>
    <n v="0"/>
    <n v="0"/>
    <n v="0"/>
    <n v="4.0119651973415733"/>
    <n v="8.9175391586979543E-5"/>
    <n v="0"/>
    <n v="0"/>
    <n v="0"/>
    <n v="0"/>
    <n v="0"/>
    <n v="0"/>
    <n v="0"/>
    <n v="0"/>
    <n v="0"/>
    <n v="1.7292178533414373"/>
    <n v="0"/>
    <n v="0"/>
    <n v="0"/>
    <n v="0"/>
    <n v="0"/>
    <x v="0"/>
    <m/>
    <x v="13"/>
    <x v="9"/>
    <s v="no impacts"/>
    <x v="7"/>
    <s v=""/>
    <s v="SUO_240"/>
  </r>
  <r>
    <s v="Buea-Sandpit-IHS"/>
    <s v="SUO_180"/>
    <s v="SUD-OUEST"/>
    <s v="IHS"/>
    <s v="Grid-Gen"/>
    <s v="SUD-OUEST"/>
    <s v="Buea"/>
    <s v="Huawei"/>
    <n v="0"/>
    <n v="3.9176533031991854"/>
    <n v="0"/>
    <n v="0"/>
    <n v="2.1117624481712629"/>
    <n v="4.6417574828854589"/>
    <n v="1.9691353268670471"/>
    <n v="0"/>
    <n v="0"/>
    <n v="2.374883358587804"/>
    <n v="1.0991580416227926"/>
    <n v="0"/>
    <n v="5.270533168965251"/>
    <n v="0"/>
    <n v="0"/>
    <n v="0"/>
    <n v="1.727773211997728"/>
    <n v="0"/>
    <n v="0"/>
    <n v="0"/>
    <n v="0"/>
    <n v="0"/>
    <x v="0"/>
    <m/>
    <x v="13"/>
    <x v="9"/>
    <s v="no impacts"/>
    <x v="7"/>
    <s v=""/>
    <s v="SUO_180"/>
  </r>
  <r>
    <s v="Buea-Bomaka-II-IHS"/>
    <s v="SUO_201"/>
    <s v="SUD-OUEST"/>
    <s v="IHS"/>
    <s v="Grid-Gen"/>
    <s v="SUD-OUEST"/>
    <s v="Buea"/>
    <s v="Huawei"/>
    <n v="0"/>
    <n v="0.62399588509073067"/>
    <n v="0"/>
    <n v="0"/>
    <n v="0"/>
    <n v="7.6512485981628442E-3"/>
    <n v="0"/>
    <n v="0"/>
    <n v="2.6752617476093862E-3"/>
    <n v="0"/>
    <n v="0"/>
    <n v="0"/>
    <n v="0"/>
    <n v="0"/>
    <n v="0"/>
    <n v="0"/>
    <n v="1.7270419737867155"/>
    <n v="0"/>
    <n v="0"/>
    <n v="0"/>
    <n v="0"/>
    <n v="0"/>
    <x v="0"/>
    <m/>
    <x v="13"/>
    <x v="9"/>
    <s v="no impacts"/>
    <x v="7"/>
    <s v=""/>
    <s v="SUO_201"/>
  </r>
  <r>
    <s v="Garoua-Katasko-MTN-IHS"/>
    <s v="NRD_116"/>
    <s v="Garoua"/>
    <s v="IHS"/>
    <s v="Grid-Gen"/>
    <s v="NORD"/>
    <s v="Garoua"/>
    <s v="Huawei"/>
    <n v="0"/>
    <n v="0"/>
    <n v="4.5392057825604333"/>
    <n v="0.58570397194328161"/>
    <n v="0"/>
    <n v="0"/>
    <n v="0"/>
    <n v="0"/>
    <n v="0"/>
    <n v="0.24764006243704215"/>
    <n v="0.96937217670710252"/>
    <n v="0"/>
    <n v="0"/>
    <n v="0"/>
    <n v="0"/>
    <n v="0"/>
    <n v="1.7234036178099668"/>
    <n v="0"/>
    <n v="0"/>
    <n v="0"/>
    <n v="0"/>
    <n v="0"/>
    <x v="0"/>
    <m/>
    <x v="13"/>
    <x v="9"/>
    <s v="no impacts"/>
    <x v="7"/>
    <s v=""/>
    <s v="NRD_116"/>
  </r>
  <r>
    <s v="Buea-Soppo-University-IHS"/>
    <s v="SUO_199"/>
    <s v="SUD-OUEST"/>
    <s v="IHS"/>
    <s v="Grid-Gen"/>
    <s v="SUD-OUEST"/>
    <s v="Buea"/>
    <s v="Huawei"/>
    <n v="0"/>
    <n v="0.6242277411088567"/>
    <n v="0"/>
    <n v="0"/>
    <n v="0"/>
    <n v="0"/>
    <n v="0"/>
    <n v="0"/>
    <n v="0"/>
    <n v="0"/>
    <n v="0"/>
    <n v="0"/>
    <n v="0"/>
    <n v="0"/>
    <n v="0"/>
    <n v="0"/>
    <n v="1.7110974137709631"/>
    <n v="0"/>
    <n v="0"/>
    <n v="0"/>
    <n v="0"/>
    <n v="0"/>
    <x v="0"/>
    <m/>
    <x v="13"/>
    <x v="9"/>
    <s v="no impacts"/>
    <x v="7"/>
    <s v=""/>
    <s v="SUO_199"/>
  </r>
  <r>
    <s v="Great-Soppo-IHS"/>
    <s v="SUO_181"/>
    <s v="SUD-OUEST"/>
    <s v="IHS"/>
    <s v="Grid-Gen"/>
    <s v="SUD-OUEST"/>
    <s v="Buea"/>
    <s v="Huawei"/>
    <n v="0"/>
    <n v="0"/>
    <n v="0"/>
    <n v="0"/>
    <n v="0"/>
    <n v="0"/>
    <n v="0"/>
    <n v="0"/>
    <n v="0"/>
    <n v="0"/>
    <n v="0"/>
    <n v="0"/>
    <n v="0"/>
    <n v="0"/>
    <n v="0"/>
    <n v="0"/>
    <n v="1.7082438012401802"/>
    <n v="0"/>
    <n v="0"/>
    <n v="0"/>
    <n v="0"/>
    <n v="0"/>
    <x v="0"/>
    <m/>
    <x v="13"/>
    <x v="9"/>
    <s v="no impacts"/>
    <x v="7"/>
    <s v=""/>
    <s v="SUO_181"/>
  </r>
  <r>
    <s v="Mile14-IHS"/>
    <s v="SUO_079"/>
    <s v="SUD-OUEST"/>
    <s v="IHS"/>
    <s v="Grid-Gen"/>
    <s v="SUD-OUEST"/>
    <s v="Buea"/>
    <s v="Huawei"/>
    <n v="0"/>
    <n v="0"/>
    <n v="0"/>
    <n v="0"/>
    <n v="0"/>
    <n v="0"/>
    <n v="0"/>
    <n v="0"/>
    <n v="0"/>
    <n v="0"/>
    <n v="0"/>
    <n v="0"/>
    <n v="0"/>
    <n v="0"/>
    <n v="0"/>
    <n v="0"/>
    <n v="1.7067278195832014"/>
    <n v="0"/>
    <n v="0"/>
    <n v="0"/>
    <n v="0"/>
    <n v="0"/>
    <x v="1"/>
    <m/>
    <x v="13"/>
    <x v="9"/>
    <s v="no impacts"/>
    <x v="7"/>
    <s v=""/>
    <s v="SUO_079"/>
  </r>
  <r>
    <s v="Buea-Kouma-IHS"/>
    <s v="SUO_215"/>
    <s v="SUD-OUEST"/>
    <s v="IHS"/>
    <s v="Grid-Gen"/>
    <s v="SUD-OUEST"/>
    <s v="Buea"/>
    <s v="Huawei"/>
    <n v="0.44810634272457217"/>
    <n v="0.27795969557661515"/>
    <n v="0"/>
    <n v="0"/>
    <n v="0"/>
    <n v="0"/>
    <n v="3.8103753071200486"/>
    <n v="3.4496073429157645"/>
    <n v="1.4009454018314478"/>
    <n v="0"/>
    <n v="0"/>
    <n v="0"/>
    <n v="0"/>
    <n v="0"/>
    <n v="0"/>
    <n v="0"/>
    <n v="1.6841664455116956"/>
    <n v="0"/>
    <n v="0"/>
    <n v="0"/>
    <n v="0"/>
    <n v="0"/>
    <x v="0"/>
    <m/>
    <x v="13"/>
    <x v="9"/>
    <s v="no impacts"/>
    <x v="7"/>
    <s v=""/>
    <s v="SUO_215"/>
  </r>
  <r>
    <s v="Molyko-IHS"/>
    <s v="SUO_183"/>
    <s v="SUD-OUEST"/>
    <s v="IHS"/>
    <s v="Grid-Gen"/>
    <s v="SUD-OUEST"/>
    <s v="Buea"/>
    <s v="Huawei"/>
    <n v="11.76259085188895"/>
    <n v="15.469611880159686"/>
    <n v="0"/>
    <n v="8.0257852428281592E-3"/>
    <n v="8.0079501645107607E-3"/>
    <n v="0"/>
    <n v="0"/>
    <n v="8.560837592350037E-3"/>
    <n v="0"/>
    <n v="0"/>
    <n v="7.3837224234019052E-3"/>
    <n v="0"/>
    <n v="8.0614553994629509E-3"/>
    <n v="0"/>
    <n v="0"/>
    <n v="0"/>
    <n v="1.6818657204087515"/>
    <n v="0"/>
    <n v="0"/>
    <n v="0"/>
    <n v="0"/>
    <n v="0"/>
    <x v="0"/>
    <m/>
    <x v="13"/>
    <x v="9"/>
    <s v="no impacts"/>
    <x v="7"/>
    <s v=""/>
    <s v="SUO_183"/>
  </r>
  <r>
    <s v="Buea-Centre-Ville"/>
    <s v="SUO_063"/>
    <s v="SUD-OUEST"/>
    <s v="IHS"/>
    <s v="Grid-Gen"/>
    <s v="SUD-OUEST"/>
    <s v="Buea"/>
    <s v="Huawei"/>
    <n v="0"/>
    <n v="0"/>
    <n v="0"/>
    <n v="0"/>
    <n v="0"/>
    <n v="0"/>
    <n v="0"/>
    <n v="0"/>
    <n v="0"/>
    <n v="0"/>
    <n v="0"/>
    <n v="0"/>
    <n v="0"/>
    <n v="0"/>
    <n v="0"/>
    <n v="0"/>
    <n v="1.6813128329809122"/>
    <n v="0"/>
    <n v="0"/>
    <n v="0"/>
    <n v="0"/>
    <n v="0"/>
    <x v="0"/>
    <m/>
    <x v="13"/>
    <x v="9"/>
    <s v="no impacts"/>
    <x v="7"/>
    <s v=""/>
    <s v="SUO_063"/>
  </r>
  <r>
    <s v="Buea-Hospital"/>
    <s v="SUO_163"/>
    <s v="SUD-OUEST"/>
    <s v="IHS"/>
    <s v="Grid-Gen"/>
    <s v="SUD-OUEST"/>
    <s v="Buea"/>
    <s v="Huawei"/>
    <n v="0"/>
    <n v="2.675261747609386E-4"/>
    <n v="0"/>
    <n v="0"/>
    <n v="0"/>
    <n v="0"/>
    <n v="0"/>
    <n v="5.3505234952187721E-4"/>
    <n v="5.3505234952187721E-4"/>
    <n v="3.2103140971312641E-3"/>
    <n v="1.4197970796129362"/>
    <n v="0"/>
    <n v="0"/>
    <n v="0"/>
    <n v="0"/>
    <n v="0"/>
    <n v="1.6776566419258456"/>
    <n v="0"/>
    <n v="0"/>
    <n v="0"/>
    <n v="0"/>
    <n v="0"/>
    <x v="0"/>
    <m/>
    <x v="13"/>
    <x v="9"/>
    <s v="no impacts"/>
    <x v="7"/>
    <s v=""/>
    <s v="SUO_163"/>
  </r>
  <r>
    <s v="Tole-II-IHS"/>
    <s v="SUO_190"/>
    <s v="SUD-OUEST"/>
    <s v="IHS"/>
    <m/>
    <s v="SUD-OUEST"/>
    <s v="Buea"/>
    <s v="Huawei"/>
    <n v="0"/>
    <n v="0"/>
    <n v="0"/>
    <n v="0"/>
    <n v="1.1096985729083733"/>
    <n v="2.3305096837341233"/>
    <n v="1.0835345130167535"/>
    <n v="0"/>
    <n v="0"/>
    <n v="0.83259496109099318"/>
    <n v="0.66070047626793149"/>
    <n v="0"/>
    <n v="2.5057393282025382"/>
    <n v="0"/>
    <n v="0"/>
    <n v="0"/>
    <n v="1.6718067362377402"/>
    <n v="0"/>
    <n v="0"/>
    <n v="0"/>
    <n v="0"/>
    <n v="0"/>
    <x v="0"/>
    <m/>
    <x v="13"/>
    <x v="9"/>
    <s v="no impacts"/>
    <x v="7"/>
    <s v=""/>
    <s v="SUO_190"/>
  </r>
  <r>
    <s v="Mile16-Buea-HIS"/>
    <s v="SUO_243"/>
    <s v="SUD-OUEST"/>
    <s v="IHS"/>
    <s v="Grid-Gen"/>
    <s v="SUD-OUEST"/>
    <s v="Buea"/>
    <s v="Huawei"/>
    <n v="0"/>
    <n v="0"/>
    <n v="0"/>
    <n v="0"/>
    <n v="0"/>
    <n v="0"/>
    <n v="0"/>
    <n v="0"/>
    <n v="0"/>
    <n v="0"/>
    <n v="8.0257852428281592E-3"/>
    <n v="0"/>
    <n v="0"/>
    <n v="0"/>
    <n v="0"/>
    <n v="0"/>
    <n v="1.6677225033030565"/>
    <n v="0"/>
    <n v="0"/>
    <n v="0"/>
    <n v="0"/>
    <n v="0"/>
    <x v="0"/>
    <m/>
    <x v="13"/>
    <x v="9"/>
    <s v="no impacts"/>
    <x v="7"/>
    <s v=""/>
    <s v="SUO_243"/>
  </r>
  <r>
    <s v="Buea-Camtel"/>
    <s v="SUO_226"/>
    <s v="SUD-OUEST"/>
    <s v="CAMUSAT"/>
    <s v="Good Grid no GE - 8h"/>
    <s v="SUD-OUEST"/>
    <s v="Buea"/>
    <s v="Huawei"/>
    <n v="0"/>
    <n v="5.3505234952187721E-4"/>
    <n v="0"/>
    <n v="0"/>
    <n v="0"/>
    <n v="0"/>
    <n v="0"/>
    <n v="0"/>
    <n v="2.675261747609386E-4"/>
    <n v="3.2103140971312641E-3"/>
    <n v="1.4138223283766083"/>
    <n v="0"/>
    <n v="0"/>
    <n v="0"/>
    <n v="0"/>
    <n v="0"/>
    <n v="1.6496020637325823"/>
    <n v="0"/>
    <n v="0"/>
    <n v="0"/>
    <n v="0"/>
    <n v="0"/>
    <x v="0"/>
    <m/>
    <x v="13"/>
    <x v="9"/>
    <s v="no impacts"/>
    <x v="7"/>
    <s v=""/>
    <s v="SUO_226"/>
  </r>
  <r>
    <s v="Obobogo-New"/>
    <s v="CTR_543"/>
    <s v="Yaounde"/>
    <s v="IHS"/>
    <s v="Grid-Gen"/>
    <s v="CENTRE"/>
    <s v="Yaounde"/>
    <s v="ZTE"/>
    <n v="0"/>
    <n v="2.7700908590229791"/>
    <n v="0"/>
    <n v="0"/>
    <n v="0"/>
    <n v="0.8262456732100002"/>
    <n v="0"/>
    <n v="0"/>
    <n v="0"/>
    <n v="0"/>
    <n v="0"/>
    <n v="0.2012866938901296"/>
    <n v="7.2225289855692818"/>
    <n v="0"/>
    <n v="0.2012866938901296"/>
    <n v="0"/>
    <n v="1.6487103098167131"/>
    <n v="0"/>
    <n v="0"/>
    <n v="0"/>
    <n v="0"/>
    <n v="0"/>
    <x v="0"/>
    <m/>
    <x v="13"/>
    <x v="9"/>
    <s v="no impacts"/>
    <x v="7"/>
    <s v=""/>
    <s v="CTR_543"/>
  </r>
  <r>
    <s v="Nassarao"/>
    <s v="NRD_037"/>
    <s v="Garoua"/>
    <s v="IHS"/>
    <s v="Grid-Gen"/>
    <s v="NORD"/>
    <s v="Garoua"/>
    <s v="Huawei"/>
    <n v="0"/>
    <n v="0"/>
    <n v="4.3281097955957337"/>
    <n v="0"/>
    <n v="0"/>
    <n v="0"/>
    <n v="0"/>
    <n v="0"/>
    <n v="0"/>
    <n v="0"/>
    <n v="0"/>
    <n v="0"/>
    <n v="1.9694385231984428"/>
    <n v="0"/>
    <n v="0"/>
    <n v="0"/>
    <n v="1.6339607000482264"/>
    <n v="0"/>
    <n v="0"/>
    <n v="0"/>
    <n v="0"/>
    <n v="0"/>
    <x v="0"/>
    <m/>
    <x v="13"/>
    <x v="9"/>
    <s v="no impacts"/>
    <x v="7"/>
    <s v=""/>
    <s v="NRD_037"/>
  </r>
  <r>
    <s v="Douala-Bali-III-MTN"/>
    <s v="LIT_746"/>
    <s v="Douala"/>
    <s v="MTN"/>
    <s v="MTN"/>
    <s v="LITTORAL"/>
    <s v="Douala"/>
    <s v="ZTE"/>
    <n v="0"/>
    <n v="0"/>
    <n v="1.2265896762005855"/>
    <n v="1.123181892116325"/>
    <n v="1.9141141102578807"/>
    <n v="0"/>
    <n v="0"/>
    <n v="0"/>
    <n v="1.1370397479689407"/>
    <n v="0"/>
    <n v="1.1101444498663087"/>
    <n v="1.6854327360722312"/>
    <n v="0"/>
    <n v="0"/>
    <n v="1.6854327360722312"/>
    <n v="1.6139497421761069"/>
    <n v="1.6165001583754945"/>
    <n v="0"/>
    <n v="0"/>
    <n v="0"/>
    <n v="0"/>
    <n v="0"/>
    <x v="0"/>
    <m/>
    <x v="13"/>
    <x v="9"/>
    <s v="no impacts"/>
    <x v="7"/>
    <s v=""/>
    <s v="LIT_746"/>
  </r>
  <r>
    <s v="Mayo-Djinga-FH"/>
    <s v="OST_093"/>
    <s v="OUEST"/>
    <s v="IHS"/>
    <s v="Solar-Gen"/>
    <s v="OUEST"/>
    <s v="Mayo-Djinga"/>
    <s v="NOKIA"/>
    <n v="0"/>
    <n v="3.5674285603023661E-4"/>
    <n v="0"/>
    <n v="1.516327900725447E-2"/>
    <n v="7.0806411614404889E-3"/>
    <n v="0"/>
    <n v="3.581979737795312"/>
    <n v="5.591431096004432"/>
    <n v="3.5107092715886501"/>
    <n v="0"/>
    <n v="0"/>
    <n v="191826.6221434625"/>
    <n v="0"/>
    <n v="0"/>
    <n v="0"/>
    <n v="0"/>
    <n v="1.5827895810332275"/>
    <n v="0"/>
    <n v="0"/>
    <n v="0"/>
    <n v="0"/>
    <n v="0"/>
    <x v="0"/>
    <m/>
    <x v="13"/>
    <x v="9"/>
    <s v="no impacts"/>
    <x v="7"/>
    <s v=""/>
    <s v="OST_093"/>
  </r>
  <r>
    <s v="CDC-Delmonte-IHS"/>
    <s v="LIT_173"/>
    <s v="SUD-OUEST"/>
    <s v="IHS"/>
    <s v="Grid-Gen"/>
    <s v="LITTORAL"/>
    <s v="CDC-Delmonte"/>
    <s v="Huawei"/>
    <n v="0"/>
    <n v="0"/>
    <n v="0"/>
    <n v="0"/>
    <n v="0"/>
    <n v="0"/>
    <n v="0"/>
    <n v="0"/>
    <n v="0"/>
    <n v="0"/>
    <n v="0"/>
    <n v="0"/>
    <n v="0"/>
    <n v="0"/>
    <n v="0"/>
    <n v="1.2647032385648611"/>
    <n v="1.5681492610570356"/>
    <n v="0"/>
    <n v="0"/>
    <n v="0"/>
    <n v="0"/>
    <n v="0"/>
    <x v="0"/>
    <m/>
    <x v="6"/>
    <x v="1"/>
    <s v="Defaut GE &amp; Power Cabinet"/>
    <x v="1"/>
    <s v="(hourly IHS): 03-05-2026 03:36:09 fme Jeff is managing eta 04h20"/>
    <s v="LIT_173"/>
  </r>
  <r>
    <s v="Edenville-Stade"/>
    <s v="CTR_730"/>
    <s v="Yaounde"/>
    <s v="CAMUSAT"/>
    <s v="Good Grid + GE"/>
    <s v="CENTRE"/>
    <s v="Yaounde"/>
    <s v="ZTE"/>
    <n v="0"/>
    <n v="0"/>
    <n v="0"/>
    <n v="0"/>
    <n v="9.2742407250458962E-3"/>
    <n v="0"/>
    <n v="9.3099108816805769E-3"/>
    <n v="1.6408272052003906E-2"/>
    <n v="0"/>
    <n v="0"/>
    <n v="0"/>
    <n v="0"/>
    <n v="0"/>
    <n v="0"/>
    <n v="0"/>
    <n v="0"/>
    <n v="1.541860355617193"/>
    <n v="0"/>
    <n v="0"/>
    <n v="0"/>
    <n v="0"/>
    <n v="0"/>
    <x v="0"/>
    <m/>
    <x v="13"/>
    <x v="9"/>
    <s v="no impacts"/>
    <x v="7"/>
    <s v=""/>
    <s v="CTR_730"/>
  </r>
  <r>
    <s v="BANKA"/>
    <s v="OST_286"/>
    <s v="OUEST"/>
    <s v="CAMUSAT"/>
    <s v="Bad Grid + GE"/>
    <s v="OUEST"/>
    <s v="Banka"/>
    <s v="Huawei"/>
    <n v="0"/>
    <n v="0"/>
    <n v="0"/>
    <n v="0"/>
    <n v="0"/>
    <n v="0"/>
    <n v="0"/>
    <n v="0"/>
    <n v="0"/>
    <n v="0"/>
    <n v="0"/>
    <n v="0"/>
    <n v="0"/>
    <n v="8.0257852428281581E-4"/>
    <n v="0"/>
    <n v="0.84500817559990071"/>
    <n v="1.5416641697557023"/>
    <n v="0"/>
    <n v="0"/>
    <n v="0"/>
    <n v="0"/>
    <n v="0"/>
    <x v="0"/>
    <m/>
    <x v="13"/>
    <x v="9"/>
    <s v="no impacts"/>
    <x v="7"/>
    <s v=""/>
    <s v="OST_286"/>
  </r>
  <r>
    <s v="La-Falaise"/>
    <s v="LIT_041"/>
    <s v="Douala"/>
    <s v="IHS"/>
    <s v="Grid-Gen (LL)"/>
    <s v="LITTORAL"/>
    <s v="Douala"/>
    <s v="ZTE"/>
    <n v="1.5409507666230065"/>
    <n v="1.5409507666230065"/>
    <n v="1.5409507666230065"/>
    <n v="1.5409507666230065"/>
    <n v="1.5409507666230065"/>
    <n v="1.5409507666230065"/>
    <n v="1.5409507666230065"/>
    <n v="1.5409507666230065"/>
    <n v="1.5409507666230065"/>
    <n v="1.5409507666230065"/>
    <n v="1.5409507666230065"/>
    <n v="1.5409507666230065"/>
    <n v="1.5409507666230065"/>
    <n v="1.5409507666230065"/>
    <n v="1.5409507666230065"/>
    <n v="1.5409507666230065"/>
    <n v="1.5409507666230065"/>
    <n v="1.0310458775286575"/>
    <n v="0"/>
    <n v="0"/>
    <n v="0"/>
    <n v="0"/>
    <x v="2"/>
    <m/>
    <x v="3"/>
    <x v="3"/>
    <s v="EXCLU"/>
    <x v="2"/>
    <s v=""/>
    <s v="LIT_041"/>
  </r>
  <r>
    <s v="Nsimalen-highway-II"/>
    <s v="CTR_725"/>
    <s v="Yaounde"/>
    <s v="MTN sharing"/>
    <s v="MTN "/>
    <s v="CENTRE"/>
    <s v="Yaounde"/>
    <s v="ZTE"/>
    <n v="0"/>
    <n v="0"/>
    <n v="0"/>
    <n v="2.9179793284308273"/>
    <n v="0"/>
    <n v="0"/>
    <n v="9.5417668998068767E-3"/>
    <n v="2.9917095421949425"/>
    <n v="15.80209341015258"/>
    <n v="0"/>
    <n v="0"/>
    <n v="0"/>
    <n v="3.3558840063578486"/>
    <n v="0"/>
    <n v="0"/>
    <n v="0"/>
    <n v="1.5368843687666398"/>
    <n v="0"/>
    <n v="0"/>
    <n v="0"/>
    <n v="0"/>
    <n v="0"/>
    <x v="0"/>
    <m/>
    <x v="13"/>
    <x v="9"/>
    <s v="no impacts"/>
    <x v="7"/>
    <s v=""/>
    <s v="CTR_725"/>
  </r>
  <r>
    <s v="Kumbo"/>
    <s v="NRO_037"/>
    <s v="NORD-OUEST"/>
    <s v="CAMUSAT"/>
    <s v="Medium Grid + Solar + GE"/>
    <s v="NORD-OUEST"/>
    <s v="Kumbo"/>
    <s v="Huawei"/>
    <n v="0"/>
    <n v="0"/>
    <n v="0"/>
    <n v="0"/>
    <n v="0"/>
    <n v="0"/>
    <n v="0"/>
    <n v="0"/>
    <n v="0"/>
    <n v="0"/>
    <n v="0"/>
    <n v="0"/>
    <n v="0"/>
    <n v="7.8193798814609359"/>
    <n v="0"/>
    <n v="0"/>
    <n v="1.5169625862861089"/>
    <n v="0"/>
    <n v="0"/>
    <n v="0"/>
    <n v="0"/>
    <n v="0"/>
    <x v="1"/>
    <m/>
    <x v="4"/>
    <x v="1"/>
    <s v="AKTIVCO Defaut GE &amp; Power Cabinet"/>
    <x v="1"/>
    <s v="(05/03/2026 com ran 17h): 03.05.2026 CAMUSAT: unknown / Our FME is checking the power status with the level 0"/>
    <s v="NRO_037"/>
  </r>
  <r>
    <s v="Ngd-Baladji-II-IHS"/>
    <s v="ADM_158"/>
    <s v="Ngaoundere"/>
    <s v="IHS"/>
    <s v="Grid-Gen"/>
    <s v="ADAMAOUA"/>
    <s v="Ngaoundere"/>
    <s v="Huawei"/>
    <n v="0"/>
    <n v="2.2704946451960857"/>
    <n v="29.627899627032843"/>
    <n v="0"/>
    <n v="0"/>
    <n v="0"/>
    <n v="0"/>
    <n v="0"/>
    <n v="0"/>
    <n v="0"/>
    <n v="0.5940329535175054"/>
    <n v="4.8743982444575709"/>
    <n v="0"/>
    <n v="0.93464727922313251"/>
    <n v="4.8743982444575709"/>
    <n v="0.1712880921602703"/>
    <n v="1.4607820895863117"/>
    <n v="0.12529142517970623"/>
    <n v="0"/>
    <n v="0"/>
    <n v="0"/>
    <n v="0"/>
    <x v="0"/>
    <m/>
    <x v="13"/>
    <x v="9"/>
    <s v="no impacts"/>
    <x v="7"/>
    <s v=""/>
    <s v="ADM_158"/>
  </r>
  <r>
    <s v="Minkan-Nord-IHS"/>
    <s v="CTR_646"/>
    <s v="Yaounde"/>
    <s v="CAMUSAT"/>
    <s v="Good Grid + GE"/>
    <s v="CENTRE"/>
    <s v="Yaounde"/>
    <s v="ZTE"/>
    <n v="0"/>
    <n v="0"/>
    <n v="0"/>
    <n v="0"/>
    <n v="0"/>
    <n v="0"/>
    <n v="0"/>
    <n v="0"/>
    <n v="0"/>
    <n v="0"/>
    <n v="0"/>
    <n v="0"/>
    <n v="0"/>
    <n v="0"/>
    <n v="0"/>
    <n v="0"/>
    <n v="1.4514186734696788"/>
    <n v="0"/>
    <n v="0"/>
    <n v="0"/>
    <n v="0"/>
    <n v="0"/>
    <x v="0"/>
    <m/>
    <x v="13"/>
    <x v="9"/>
    <s v="no impacts"/>
    <x v="7"/>
    <s v=""/>
    <s v="CTR_646"/>
  </r>
  <r>
    <s v="Ndoghem-PK12-IHS"/>
    <s v="LIT_159"/>
    <s v="Douala"/>
    <s v="IHS"/>
    <s v="Grid-Gen"/>
    <s v="LITTORAL"/>
    <s v="Douala"/>
    <s v="ZTE"/>
    <n v="0"/>
    <n v="0"/>
    <n v="0"/>
    <n v="0"/>
    <n v="0"/>
    <n v="0"/>
    <n v="0"/>
    <n v="0"/>
    <n v="0"/>
    <n v="0"/>
    <n v="0"/>
    <n v="0"/>
    <n v="0.20351607867980478"/>
    <n v="0"/>
    <n v="0"/>
    <n v="0"/>
    <n v="1.447976503354421"/>
    <n v="0"/>
    <n v="0"/>
    <n v="0"/>
    <n v="0"/>
    <n v="0"/>
    <x v="0"/>
    <m/>
    <x v="13"/>
    <x v="9"/>
    <s v="no impacts"/>
    <x v="7"/>
    <s v=""/>
    <s v="LIT_159"/>
  </r>
  <r>
    <s v="PK11-Mbengue-City"/>
    <s v="LIT_261"/>
    <s v="Douala"/>
    <s v="IHS"/>
    <s v="Grid-Gen"/>
    <s v="LITTORAL"/>
    <s v="Douala"/>
    <s v="ZTE"/>
    <n v="0"/>
    <n v="2.0534417420733777"/>
    <n v="1.3005160758261933"/>
    <n v="2.7394501944736924"/>
    <n v="1.4924571886780076"/>
    <n v="3.9049547274372007"/>
    <n v="0.74404379724512149"/>
    <n v="1.3038512354715468"/>
    <n v="2.6156569158726466"/>
    <n v="2.0844926134239641"/>
    <n v="1.3043862878210688"/>
    <n v="0"/>
    <n v="1.3028881412424069"/>
    <n v="1.3048143297006869"/>
    <n v="0"/>
    <n v="6.022263884965172"/>
    <n v="1.4470490792819186"/>
    <n v="0.90265114872172414"/>
    <n v="0"/>
    <n v="0"/>
    <n v="0"/>
    <n v="0"/>
    <x v="0"/>
    <m/>
    <x v="13"/>
    <x v="9"/>
    <s v="no impacts"/>
    <x v="7"/>
    <s v=""/>
    <s v="LIT_261"/>
  </r>
  <r>
    <s v="Kumba-Fiango-IHS"/>
    <s v="SUO_110"/>
    <s v="SUD-OUEST"/>
    <s v="IHS"/>
    <s v="Grid-Gen"/>
    <s v="SUD-OUEST"/>
    <s v="Kumba"/>
    <s v="Huawei"/>
    <n v="0"/>
    <n v="0"/>
    <n v="0"/>
    <n v="0.26110554656667612"/>
    <n v="0"/>
    <n v="0"/>
    <n v="8.0079501645107607E-3"/>
    <n v="0"/>
    <n v="0"/>
    <n v="0"/>
    <n v="0"/>
    <n v="0"/>
    <n v="0"/>
    <n v="0"/>
    <n v="0"/>
    <n v="0"/>
    <n v="1.3498657375304264"/>
    <n v="0"/>
    <n v="0"/>
    <n v="0"/>
    <n v="0"/>
    <n v="0"/>
    <x v="0"/>
    <m/>
    <x v="13"/>
    <x v="9"/>
    <s v="no impacts"/>
    <x v="7"/>
    <s v=""/>
    <s v="SUO_110"/>
  </r>
  <r>
    <s v="Gamba-MTN"/>
    <s v="NRD_059"/>
    <s v="NORD"/>
    <s v="IHS"/>
    <s v="Solar-Gen"/>
    <s v="NORD"/>
    <s v="Gamba"/>
    <s v="NOKIA"/>
    <n v="2.1309117950446845"/>
    <n v="0"/>
    <n v="1.0701046990439218E-3"/>
    <n v="1.2841978916149027E-3"/>
    <n v="3.4674871358294994E-2"/>
    <n v="0"/>
    <n v="0"/>
    <n v="5.2173817207847213"/>
    <n v="0"/>
    <n v="4.8765251412355187E-2"/>
    <n v="1.2484554822176806E-3"/>
    <n v="136518.85102730049"/>
    <n v="0"/>
    <n v="0"/>
    <n v="0"/>
    <n v="0"/>
    <n v="1.3152412278924357"/>
    <n v="0"/>
    <n v="0"/>
    <n v="0"/>
    <n v="0"/>
    <n v="0"/>
    <x v="0"/>
    <m/>
    <x v="13"/>
    <x v="9"/>
    <s v="no impacts"/>
    <x v="7"/>
    <s v=""/>
    <s v="NRD_059"/>
  </r>
  <r>
    <s v="Mvan-MRS-IHS"/>
    <s v="CTR_487"/>
    <s v="Yaounde"/>
    <s v="IHS"/>
    <s v="Grid-Gen"/>
    <s v="CENTRE"/>
    <s v="Yaounde"/>
    <s v="ZTE"/>
    <n v="0"/>
    <n v="0"/>
    <n v="15.787272460070835"/>
    <n v="3.5955517887870124E-2"/>
    <n v="0"/>
    <n v="0"/>
    <n v="7.7065373409467647E-2"/>
    <n v="3.2398489868248732"/>
    <n v="3.748006038244116"/>
    <n v="7.7238730370712814"/>
    <n v="0"/>
    <n v="0"/>
    <n v="20.20464682264512"/>
    <n v="30.134576366951745"/>
    <n v="0"/>
    <n v="0"/>
    <n v="1.2578902386476183"/>
    <n v="3.6900777038691802E-2"/>
    <n v="0"/>
    <n v="0"/>
    <n v="0"/>
    <n v="0"/>
    <x v="0"/>
    <m/>
    <x v="13"/>
    <x v="9"/>
    <s v="no impacts"/>
    <x v="7"/>
    <s v=""/>
    <s v="CTR_487"/>
  </r>
  <r>
    <s v="NEW-Bonako"/>
    <s v="SUO_157"/>
    <s v="SUD-OUEST"/>
    <s v="IHS"/>
    <s v="Grid-Gen"/>
    <s v="SUD-OUEST"/>
    <s v="Tiko"/>
    <s v="Huawei"/>
    <n v="0"/>
    <n v="0"/>
    <n v="0"/>
    <n v="0"/>
    <n v="0"/>
    <n v="0"/>
    <n v="0"/>
    <n v="0"/>
    <n v="0"/>
    <n v="0"/>
    <n v="0"/>
    <n v="0"/>
    <n v="0"/>
    <n v="0.50170075306834683"/>
    <n v="0"/>
    <n v="0.4451457197238845"/>
    <n v="1.2484911523743487"/>
    <n v="0"/>
    <n v="0"/>
    <n v="0"/>
    <n v="0"/>
    <n v="0"/>
    <x v="1"/>
    <m/>
    <x v="13"/>
    <x v="9"/>
    <s v="no impacts"/>
    <x v="7"/>
    <s v=""/>
    <s v="SUO_157"/>
  </r>
  <r>
    <s v="Abattoir"/>
    <s v="CTR_104"/>
    <s v="Yaounde"/>
    <s v="IHS"/>
    <s v="GridOnly"/>
    <s v="CENTRE"/>
    <s v="Yaounde"/>
    <s v="ZTE"/>
    <n v="0"/>
    <n v="0"/>
    <n v="0"/>
    <n v="0"/>
    <n v="0"/>
    <n v="0"/>
    <n v="0"/>
    <n v="0"/>
    <n v="0"/>
    <n v="0"/>
    <n v="0"/>
    <n v="3.8596892986676479"/>
    <n v="0"/>
    <n v="8.4003218874934685E-2"/>
    <n v="3.8596892986676479"/>
    <n v="0.20569195823452691"/>
    <n v="1.2409469142460896"/>
    <n v="0"/>
    <n v="0"/>
    <n v="0"/>
    <n v="0"/>
    <n v="0"/>
    <x v="0"/>
    <m/>
    <x v="13"/>
    <x v="9"/>
    <s v="no impacts"/>
    <x v="7"/>
    <s v=""/>
    <s v="CTR_104"/>
  </r>
  <r>
    <s v="MUTENGUENE BAGDAD-MTN"/>
    <s v="SUO_225"/>
    <s v="SUD-OUEST"/>
    <s v="MTN sharing"/>
    <e v="#N/A"/>
    <s v="SUD-OUEST"/>
    <s v="Mutengene"/>
    <s v="Huawei"/>
    <n v="15.514841638772607"/>
    <n v="18.155414159054661"/>
    <n v="16.708293739459474"/>
    <n v="17.428438531759276"/>
    <n v="21.325973866616444"/>
    <n v="35.009259972662399"/>
    <n v="11.537066286565478"/>
    <n v="12.278256471279807"/>
    <n v="11.320173899147624"/>
    <n v="1.4136974828283866"/>
    <n v="0"/>
    <n v="17.373559995776656"/>
    <n v="0"/>
    <n v="0"/>
    <n v="17.373559995776656"/>
    <n v="19.838528334945622"/>
    <n v="1.2388958802395893"/>
    <n v="2.041313888817549"/>
    <n v="0"/>
    <n v="0"/>
    <n v="0"/>
    <n v="0"/>
    <x v="1"/>
    <m/>
    <x v="13"/>
    <x v="9"/>
    <s v="no impacts"/>
    <x v="7"/>
    <s v=""/>
    <s v="SUO_225"/>
  </r>
  <r>
    <s v="CTR_936_Z_Nsimalen-TOUTOULI"/>
    <s v="CTR_936"/>
    <s v="Yaounde"/>
    <s v="ESCO"/>
    <s v="Good Grid + GE"/>
    <s v="CENTRE"/>
    <s v="Yaoundé"/>
    <s v="ZTE"/>
    <n v="0"/>
    <n v="0"/>
    <n v="0"/>
    <n v="0"/>
    <n v="0"/>
    <n v="0"/>
    <n v="0"/>
    <n v="0"/>
    <n v="0"/>
    <n v="0"/>
    <n v="0"/>
    <n v="21.382832096292301"/>
    <n v="0"/>
    <n v="12.949872015477991"/>
    <n v="21.382832096292301"/>
    <n v="0"/>
    <n v="1.2388780451612715"/>
    <n v="0"/>
    <n v="0"/>
    <n v="0"/>
    <n v="0"/>
    <n v="0"/>
    <x v="0"/>
    <m/>
    <x v="13"/>
    <x v="9"/>
    <s v="no impacts"/>
    <x v="7"/>
    <s v=""/>
    <s v="CTR_936"/>
  </r>
  <r>
    <s v="Mamegnam"/>
    <s v="OST_272"/>
    <s v="OUEST"/>
    <s v="CAMUSAT"/>
    <s v="Hybrid Solar - S3"/>
    <s v="OUEST"/>
    <s v="Mamegnam"/>
    <s v="Huawei"/>
    <n v="0"/>
    <n v="0"/>
    <n v="0"/>
    <n v="0"/>
    <n v="0"/>
    <n v="0"/>
    <n v="0"/>
    <n v="0"/>
    <n v="0"/>
    <n v="0"/>
    <n v="0"/>
    <n v="0"/>
    <n v="0"/>
    <n v="0"/>
    <n v="0.17442706594413199"/>
    <n v="0"/>
    <n v="1.2314764876595525"/>
    <n v="0"/>
    <n v="0"/>
    <n v="0"/>
    <n v="0"/>
    <n v="0"/>
    <x v="0"/>
    <m/>
    <x v="13"/>
    <x v="9"/>
    <s v="no impacts"/>
    <x v="7"/>
    <s v=""/>
    <s v="OST_272"/>
  </r>
  <r>
    <s v="Massangam"/>
    <s v="OST_057"/>
    <s v="OUEST"/>
    <s v="IHS"/>
    <s v="Solar-Grid-Gen"/>
    <s v="OUEST"/>
    <s v="Massangam"/>
    <s v="Huawei"/>
    <n v="0"/>
    <n v="0"/>
    <n v="0"/>
    <n v="0"/>
    <n v="0"/>
    <n v="0"/>
    <n v="0"/>
    <n v="0"/>
    <n v="0"/>
    <n v="0"/>
    <n v="0"/>
    <n v="0"/>
    <n v="0"/>
    <n v="4.494439735983769E-3"/>
    <n v="0.21419929059192483"/>
    <n v="0"/>
    <n v="1.2309771054666654"/>
    <n v="0"/>
    <n v="0"/>
    <n v="0"/>
    <n v="0"/>
    <n v="0"/>
    <x v="0"/>
    <m/>
    <x v="13"/>
    <x v="9"/>
    <s v="no impacts"/>
    <x v="7"/>
    <s v=""/>
    <s v="OST_057"/>
  </r>
  <r>
    <s v="Mantoum-Ville"/>
    <s v="OST_201"/>
    <s v="OUEST"/>
    <s v="IHS"/>
    <s v="Hybrid-Gen"/>
    <s v="OUEST"/>
    <s v="Mantoum"/>
    <s v="NOKIA"/>
    <n v="0"/>
    <n v="0"/>
    <n v="0"/>
    <n v="0"/>
    <n v="0"/>
    <n v="0"/>
    <n v="2.7670793640109288"/>
    <n v="4.1355634422380865"/>
    <n v="2.7631386018644819"/>
    <n v="0"/>
    <n v="0"/>
    <n v="17403.285923414747"/>
    <n v="0"/>
    <n v="0"/>
    <n v="0"/>
    <n v="8.757023453841448E-3"/>
    <n v="1.2128566658961915"/>
    <n v="0"/>
    <n v="0"/>
    <n v="0"/>
    <n v="0"/>
    <n v="0"/>
    <x v="0"/>
    <m/>
    <x v="13"/>
    <x v="9"/>
    <s v="no impacts"/>
    <x v="7"/>
    <s v=""/>
    <s v="OST_201"/>
  </r>
  <r>
    <s v="Mantoum-Village"/>
    <s v="OST_200"/>
    <s v="OUEST"/>
    <s v="IHS"/>
    <s v="Hybrid-Gen"/>
    <s v="OUEST"/>
    <s v="Mantoum"/>
    <s v="NOKIA"/>
    <n v="0"/>
    <n v="0"/>
    <n v="0"/>
    <n v="0"/>
    <n v="0"/>
    <n v="1.2484554822176806E-3"/>
    <n v="2.7691283992586522"/>
    <n v="4.1449048311377403"/>
    <n v="2.7661114529093713"/>
    <n v="0"/>
    <n v="0"/>
    <n v="17403.285923414747"/>
    <n v="0"/>
    <n v="0"/>
    <n v="0"/>
    <n v="2.1205908119383492E-2"/>
    <n v="1.2111801685343557"/>
    <n v="0"/>
    <n v="0"/>
    <n v="0"/>
    <n v="0"/>
    <n v="0"/>
    <x v="0"/>
    <m/>
    <x v="13"/>
    <x v="9"/>
    <s v="no impacts"/>
    <x v="7"/>
    <s v=""/>
    <s v="OST_200"/>
  </r>
  <r>
    <s v="Lamape"/>
    <s v="OST_027"/>
    <s v="OUEST"/>
    <s v="IHS"/>
    <s v="Grid-Gen"/>
    <s v="OUEST"/>
    <s v="Lamape"/>
    <s v="Huawei"/>
    <n v="0"/>
    <n v="0"/>
    <n v="0"/>
    <n v="0"/>
    <n v="0"/>
    <n v="0"/>
    <n v="0"/>
    <n v="0"/>
    <n v="0"/>
    <n v="0"/>
    <n v="0"/>
    <n v="0"/>
    <n v="0"/>
    <n v="2.0653020691544457"/>
    <n v="0"/>
    <n v="0.1516695060111348"/>
    <n v="1.1455649154046565"/>
    <n v="0"/>
    <n v="0"/>
    <n v="0"/>
    <n v="0"/>
    <n v="0"/>
    <x v="0"/>
    <m/>
    <x v="13"/>
    <x v="9"/>
    <s v="no impacts"/>
    <x v="7"/>
    <s v=""/>
    <s v="OST_027"/>
  </r>
  <r>
    <s v="Tole-HIS"/>
    <s v="SUO_196"/>
    <s v="SUD-OUEST"/>
    <s v="IHS"/>
    <s v="Grid-Gen"/>
    <s v="SUD-OUEST"/>
    <s v="Buea"/>
    <s v="Huawei"/>
    <n v="0"/>
    <n v="0"/>
    <n v="0"/>
    <n v="0"/>
    <n v="0"/>
    <n v="0"/>
    <n v="0"/>
    <n v="0"/>
    <n v="0"/>
    <n v="0"/>
    <n v="0"/>
    <n v="0"/>
    <n v="0"/>
    <n v="0"/>
    <n v="0"/>
    <n v="0"/>
    <n v="1.1443878002357084"/>
    <n v="0"/>
    <n v="0"/>
    <n v="0"/>
    <n v="0"/>
    <n v="0"/>
    <x v="0"/>
    <m/>
    <x v="13"/>
    <x v="9"/>
    <s v="no impacts"/>
    <x v="7"/>
    <s v=""/>
    <s v="SUO_196"/>
  </r>
  <r>
    <s v="Doumofe-MTN"/>
    <s v="OST_116"/>
    <s v="OUEST"/>
    <s v="IHS"/>
    <s v="Solar-Gen"/>
    <s v="OUEST"/>
    <s v="Doumofe"/>
    <s v="NOKIA"/>
    <n v="0"/>
    <n v="0"/>
    <n v="0"/>
    <n v="0"/>
    <n v="0"/>
    <n v="0"/>
    <n v="1.4404005556090718"/>
    <n v="2.2826125883451067"/>
    <n v="1.7369864467903282"/>
    <n v="8.9175391586982075E-4"/>
    <n v="0"/>
    <n v="11993.462362277525"/>
    <n v="0"/>
    <n v="0"/>
    <n v="9.9698087794243204E-2"/>
    <n v="0"/>
    <n v="1.1358626327999932"/>
    <n v="0"/>
    <n v="0"/>
    <n v="0"/>
    <n v="0"/>
    <n v="0"/>
    <x v="0"/>
    <m/>
    <x v="13"/>
    <x v="9"/>
    <s v="no impacts"/>
    <x v="7"/>
    <s v=""/>
    <s v="OST_116"/>
  </r>
  <r>
    <s v="Douggoy"/>
    <s v="EXN_002"/>
    <s v="Maroua"/>
    <s v="IHS"/>
    <s v="Grid-Gen"/>
    <s v="EXTREME-NORD"/>
    <s v="Maroua"/>
    <s v="Huawei"/>
    <n v="5.9747512363276288E-3"/>
    <n v="3.7453664466531402E-3"/>
    <n v="4.0485627780488712E-2"/>
    <n v="8.0257852428281581E-4"/>
    <n v="0"/>
    <n v="0"/>
    <n v="0"/>
    <n v="5.7964004531536693E-3"/>
    <n v="0"/>
    <n v="5.974751236327628E-3"/>
    <n v="0"/>
    <n v="0"/>
    <n v="0"/>
    <n v="0"/>
    <n v="0"/>
    <n v="0"/>
    <n v="1.0681428404288409"/>
    <n v="0"/>
    <n v="0"/>
    <n v="0"/>
    <n v="0"/>
    <n v="0"/>
    <x v="0"/>
    <m/>
    <x v="13"/>
    <x v="9"/>
    <s v="no impacts"/>
    <x v="7"/>
    <s v=""/>
    <s v="EXN_002"/>
  </r>
  <r>
    <s v="Gor-IHS"/>
    <s v="NRD_091"/>
    <s v="NORD"/>
    <s v="IHS"/>
    <s v="Hybrid-Gen"/>
    <s v="NORD"/>
    <s v="Gor"/>
    <s v="NOKIA"/>
    <n v="1.1296696192833029"/>
    <n v="1.337708287478733E-3"/>
    <n v="1.4204313167176184"/>
    <n v="1.7058004647096008"/>
    <n v="0.12921458785933193"/>
    <n v="4.8947025917116818E-2"/>
    <n v="0.45858267823775023"/>
    <n v="1.2740670809017205"/>
    <n v="1.1243302870483971"/>
    <n v="0.52584972009276409"/>
    <n v="0.18244111553416059"/>
    <n v="17402.278788812699"/>
    <n v="0"/>
    <n v="0"/>
    <n v="0"/>
    <n v="0"/>
    <n v="1.0045007751472057"/>
    <n v="0.14541100888706054"/>
    <n v="0"/>
    <n v="0"/>
    <n v="0"/>
    <n v="0"/>
    <x v="0"/>
    <m/>
    <x v="13"/>
    <x v="9"/>
    <s v="no impacts"/>
    <x v="7"/>
    <s v=""/>
    <s v="NRD_091"/>
  </r>
  <r>
    <s v="Nkolmesseng-Ebama-Ewoulou"/>
    <s v="CTR_564"/>
    <s v="Yaounde"/>
    <s v="CAMUSAT"/>
    <s v="Good Grid no GE - 8h"/>
    <s v="CENTRE"/>
    <s v="Yaounde"/>
    <s v="ZTE"/>
    <n v="0.17626407901082361"/>
    <n v="3.1262038677864252"/>
    <n v="0.18122223078305957"/>
    <n v="0"/>
    <n v="0"/>
    <n v="0"/>
    <n v="0"/>
    <n v="1.7770872035453285"/>
    <n v="9.3073783005595896"/>
    <n v="0"/>
    <n v="1.2461725921930871"/>
    <n v="0"/>
    <n v="3.4839041985201167"/>
    <n v="0"/>
    <n v="0"/>
    <n v="0"/>
    <n v="0.98984684661547284"/>
    <n v="0"/>
    <n v="0"/>
    <n v="0"/>
    <n v="0"/>
    <n v="0"/>
    <x v="0"/>
    <m/>
    <x v="13"/>
    <x v="9"/>
    <s v="no impacts"/>
    <x v="7"/>
    <s v=""/>
    <s v="CTR_564"/>
  </r>
  <r>
    <s v="Foumban-Manka-IHS"/>
    <s v="OST_042"/>
    <s v="OUEST"/>
    <s v="IHS"/>
    <s v="Grid-Gen"/>
    <s v="OUEST"/>
    <s v="Foumban"/>
    <s v="Huawei"/>
    <n v="1.7737698789782921"/>
    <n v="1.5395417954359314"/>
    <n v="0"/>
    <n v="0"/>
    <n v="0"/>
    <n v="0"/>
    <n v="0"/>
    <n v="0"/>
    <n v="0"/>
    <n v="0"/>
    <n v="0.24398387138197605"/>
    <n v="0"/>
    <n v="3.5533539934880558"/>
    <n v="0"/>
    <n v="0"/>
    <n v="0"/>
    <n v="0.96273752757303099"/>
    <n v="0"/>
    <n v="0"/>
    <n v="0"/>
    <n v="0"/>
    <n v="0"/>
    <x v="0"/>
    <m/>
    <x v="13"/>
    <x v="9"/>
    <s v="no impacts"/>
    <x v="7"/>
    <s v=""/>
    <s v="OST_042"/>
  </r>
  <r>
    <s v="Kribi-Mpala"/>
    <s v="SUD_053"/>
    <s v="LITTORAL"/>
    <s v="IHS"/>
    <s v="Grid-Gen"/>
    <s v="SUD"/>
    <s v="Kribi"/>
    <s v="ZTE"/>
    <n v="0"/>
    <n v="0.33886648803052172"/>
    <n v="0"/>
    <n v="0"/>
    <n v="0"/>
    <n v="0"/>
    <n v="0"/>
    <n v="0.3012701429374513"/>
    <n v="0.4965285803563021"/>
    <n v="3.2918739102767161"/>
    <n v="0"/>
    <n v="8.899704080380523E-3"/>
    <n v="0"/>
    <n v="0"/>
    <n v="8.8997040803805248E-3"/>
    <n v="13.579307599455529"/>
    <n v="0.95059183923888391"/>
    <n v="3.4403866074256814E-2"/>
    <n v="0"/>
    <n v="0"/>
    <n v="0"/>
    <n v="0"/>
    <x v="0"/>
    <m/>
    <x v="13"/>
    <x v="9"/>
    <s v="no impacts"/>
    <x v="7"/>
    <s v=""/>
    <s v="SUD_053"/>
  </r>
  <r>
    <s v="Mpoloungoue"/>
    <s v="SUD_021"/>
    <s v="CENTRE"/>
    <s v="IHS"/>
    <s v="Grid-Gen-Lithium"/>
    <s v="SUD"/>
    <s v="Mpoloungoue"/>
    <s v="ZTE"/>
    <n v="0"/>
    <n v="0.34339659792314042"/>
    <n v="0"/>
    <n v="0"/>
    <n v="0"/>
    <n v="0"/>
    <n v="0"/>
    <n v="0.30068158535297684"/>
    <n v="0"/>
    <n v="3.2715419209948835"/>
    <n v="0"/>
    <n v="8.4716622007631262E-3"/>
    <n v="0"/>
    <n v="0"/>
    <n v="8.4716622007631262E-3"/>
    <n v="13.581447808853621"/>
    <n v="0.94773822670810159"/>
    <n v="0"/>
    <n v="0"/>
    <n v="0"/>
    <n v="0"/>
    <n v="0"/>
    <x v="0"/>
    <m/>
    <x v="13"/>
    <x v="9"/>
    <s v="no impacts"/>
    <x v="7"/>
    <s v=""/>
    <s v="SUD_021"/>
  </r>
  <r>
    <s v="Kribi-LONDJI"/>
    <s v="SUD_079"/>
    <s v="CENTRE"/>
    <s v="CAMUSAT"/>
    <s v="Medium Grid + Solar + GE"/>
    <s v="SUD"/>
    <s v="Kribi"/>
    <s v="ZTE"/>
    <n v="21.486632252099547"/>
    <n v="13.687584359920438"/>
    <n v="0"/>
    <n v="0"/>
    <n v="0"/>
    <n v="0"/>
    <n v="0"/>
    <n v="0.3022510722449086"/>
    <n v="0"/>
    <n v="3.2731827482000848"/>
    <n v="0"/>
    <n v="9.666612448028607E-3"/>
    <n v="0"/>
    <n v="0"/>
    <n v="9.666612448028607E-3"/>
    <n v="13.618830133006881"/>
    <n v="0.94752420576829255"/>
    <n v="3.4903248267143201E-2"/>
    <n v="0"/>
    <n v="0"/>
    <n v="0"/>
    <n v="0"/>
    <x v="0"/>
    <m/>
    <x v="13"/>
    <x v="9"/>
    <s v="no impacts"/>
    <x v="7"/>
    <s v=""/>
    <s v="SUD_079"/>
  </r>
  <r>
    <s v="Mboulai-MTN"/>
    <s v="ADM_029"/>
    <s v="ADAMAOUA"/>
    <s v="IHS"/>
    <s v="Gen Only"/>
    <s v="ADAMAOUA"/>
    <s v="Mboulai"/>
    <s v="NOKIA"/>
    <n v="0"/>
    <n v="0"/>
    <n v="0"/>
    <n v="0"/>
    <n v="0"/>
    <n v="0"/>
    <n v="0"/>
    <n v="0"/>
    <n v="0"/>
    <n v="0"/>
    <n v="0"/>
    <n v="187370.1755733621"/>
    <n v="0"/>
    <n v="0"/>
    <n v="1.0767609026395535"/>
    <n v="1.5409507666230065"/>
    <n v="0.93614743569341186"/>
    <n v="0"/>
    <n v="0"/>
    <n v="0"/>
    <n v="0"/>
    <n v="0"/>
    <x v="0"/>
    <m/>
    <x v="13"/>
    <x v="9"/>
    <s v="no impacts"/>
    <x v="7"/>
    <s v=""/>
    <s v="ADM_029"/>
  </r>
  <r>
    <s v="Garoua-Lainde"/>
    <s v="NRD_009"/>
    <s v="Garoua"/>
    <s v="IHS"/>
    <s v="Grid-Gen"/>
    <s v="NORD"/>
    <s v="Garoua"/>
    <s v="Huawei"/>
    <n v="0"/>
    <n v="0"/>
    <n v="4.7484112512234855"/>
    <n v="0"/>
    <n v="0"/>
    <n v="0"/>
    <n v="0"/>
    <n v="0"/>
    <n v="0"/>
    <n v="0"/>
    <n v="0"/>
    <n v="0"/>
    <n v="0"/>
    <n v="0"/>
    <n v="0"/>
    <n v="0"/>
    <n v="0.91342353602543147"/>
    <n v="0"/>
    <n v="0"/>
    <n v="0"/>
    <n v="0"/>
    <n v="0"/>
    <x v="0"/>
    <m/>
    <x v="13"/>
    <x v="9"/>
    <s v="no impacts"/>
    <x v="7"/>
    <s v=""/>
    <s v="NRD_009"/>
  </r>
  <r>
    <s v="BTS-Mobile-Marche-Central"/>
    <s v="LIT_763"/>
    <s v="Douala"/>
    <s v="CAMUSAT"/>
    <s v="Good Grid + GE"/>
    <s v="LITTORAL"/>
    <s v="Douala"/>
    <s v="ZTE"/>
    <n v="0"/>
    <n v="0.81272668384541424"/>
    <n v="0.58138788299047162"/>
    <n v="0.79385717098560893"/>
    <n v="1.1803433181235783"/>
    <n v="0.97705909546189995"/>
    <n v="0"/>
    <n v="0"/>
    <n v="0.75212308772290237"/>
    <n v="1.467684264895144"/>
    <n v="0.54853566872982873"/>
    <n v="0.50389446770138668"/>
    <n v="1.0509676600091886"/>
    <n v="0"/>
    <n v="0.50389446770138679"/>
    <n v="1.2179753333732837"/>
    <n v="0.89751464616631427"/>
    <n v="0.23831231647704376"/>
    <n v="0"/>
    <n v="0"/>
    <n v="0"/>
    <n v="0"/>
    <x v="0"/>
    <m/>
    <x v="13"/>
    <x v="9"/>
    <s v="no impacts"/>
    <x v="7"/>
    <s v=""/>
    <s v="LIT_763"/>
  </r>
  <r>
    <s v="PK12-Marche"/>
    <s v="LIT_249"/>
    <s v="Douala"/>
    <s v="IHS"/>
    <s v="Grid-Gen"/>
    <s v="LITTORAL"/>
    <s v="Douala"/>
    <s v="ZTE"/>
    <n v="0"/>
    <n v="1.0304038147092314"/>
    <n v="0.51463118484845916"/>
    <n v="1.538685711676697"/>
    <n v="1.0155828646274758"/>
    <n v="1.5265400233425503"/>
    <n v="0.50708694672020016"/>
    <n v="0.50623086296096498"/>
    <n v="1.0465267255081576"/>
    <n v="1.0362893905539718"/>
    <n v="0.50507158287033438"/>
    <n v="0"/>
    <n v="0.51470252516172876"/>
    <n v="0.52504687058581845"/>
    <n v="0"/>
    <n v="2.9878571652783847"/>
    <n v="0.89337690799667835"/>
    <n v="0.75561876307311227"/>
    <n v="0"/>
    <n v="0"/>
    <n v="0"/>
    <n v="0"/>
    <x v="0"/>
    <m/>
    <x v="13"/>
    <x v="9"/>
    <s v="no impacts"/>
    <x v="7"/>
    <s v=""/>
    <s v="LIT_249"/>
  </r>
  <r>
    <s v="Wotutu-IHS"/>
    <s v="SUO_127"/>
    <s v="SUD-OUEST"/>
    <s v="IHS"/>
    <s v="Grid-Gen"/>
    <s v="SUD-OUEST"/>
    <s v="Wotutu"/>
    <s v="Huawei"/>
    <n v="0"/>
    <n v="0"/>
    <n v="0"/>
    <n v="0"/>
    <n v="0"/>
    <n v="0"/>
    <n v="0"/>
    <n v="0"/>
    <n v="0"/>
    <n v="0"/>
    <n v="0"/>
    <n v="0"/>
    <n v="0"/>
    <n v="0"/>
    <n v="0.63726518335887306"/>
    <n v="0"/>
    <n v="0.88634988713962437"/>
    <n v="0"/>
    <n v="0"/>
    <n v="0"/>
    <n v="0"/>
    <n v="0"/>
    <x v="1"/>
    <m/>
    <x v="13"/>
    <x v="9"/>
    <s v="no impacts"/>
    <x v="7"/>
    <s v=""/>
    <s v="SUO_127"/>
  </r>
  <r>
    <s v="Maroua-Djoudandou"/>
    <s v="EXN_090"/>
    <s v="Maroua"/>
    <s v="IHS"/>
    <s v="Grid-Gen"/>
    <s v="EXTREME-NORD"/>
    <s v="Maroua"/>
    <s v="Huawei"/>
    <n v="0.80917750326025228"/>
    <n v="0.59282016819192251"/>
    <n v="3.83454183824012E-3"/>
    <n v="0.40098606581001212"/>
    <n v="0"/>
    <n v="0"/>
    <n v="0.31862367414027781"/>
    <n v="0.16948674925021329"/>
    <n v="0.16024817868180222"/>
    <n v="0.32067470814677845"/>
    <n v="0.83728558668846831"/>
    <n v="0.68067576398341478"/>
    <n v="0"/>
    <n v="0.15445177822864858"/>
    <n v="0.68067576398341467"/>
    <n v="0.80630605565115165"/>
    <n v="0.8840669971149977"/>
    <n v="0"/>
    <n v="0"/>
    <n v="0"/>
    <n v="0"/>
    <n v="0"/>
    <x v="0"/>
    <m/>
    <x v="13"/>
    <x v="9"/>
    <s v="no impacts"/>
    <x v="7"/>
    <s v=""/>
    <s v="EXN_090"/>
  </r>
  <r>
    <s v="Mokolo3-IHS"/>
    <s v="EXN_156"/>
    <s v="Maroua"/>
    <s v="IHS"/>
    <s v="Grid-Gen"/>
    <s v="EXTREME-NORD"/>
    <s v="Maroua"/>
    <s v="NOKIA"/>
    <n v="0"/>
    <n v="1.0120809815603458"/>
    <n v="0.21697413022933226"/>
    <n v="0"/>
    <n v="0"/>
    <n v="5.4088412574883112E-3"/>
    <n v="0.20581716577800915"/>
    <n v="1.2208052176986062"/>
    <n v="0.48638450978317849"/>
    <n v="0.74344988774519372"/>
    <n v="0"/>
    <n v="35016.615440326685"/>
    <n v="1.6727625801242836"/>
    <n v="1.4637670628001243"/>
    <n v="2.6485091301332923E-2"/>
    <n v="0.80588371245012635"/>
    <n v="0.86793306467325249"/>
    <n v="0"/>
    <n v="0"/>
    <n v="0"/>
    <n v="0"/>
    <n v="0"/>
    <x v="0"/>
    <m/>
    <x v="13"/>
    <x v="9"/>
    <s v="no impacts"/>
    <x v="7"/>
    <s v=""/>
    <s v="EXN_156"/>
  </r>
  <r>
    <s v="IHS-Bamenda-Bujong"/>
    <s v="NRO_133"/>
    <s v="NORD-OUEST"/>
    <s v="IHS"/>
    <s v="Grid-Gen"/>
    <s v="NORD-OUEST"/>
    <s v="Bamenda"/>
    <s v="Huawei"/>
    <n v="0"/>
    <n v="0.20405113102932659"/>
    <n v="0"/>
    <n v="0"/>
    <n v="0.57683993801953592"/>
    <n v="0"/>
    <n v="0.55249505611629024"/>
    <n v="9.3277459599980569E-3"/>
    <n v="0"/>
    <n v="0"/>
    <n v="0"/>
    <n v="0"/>
    <n v="0.65738315170089578"/>
    <n v="0"/>
    <n v="0"/>
    <n v="0"/>
    <n v="0.82934897683722719"/>
    <n v="0.26121255703658047"/>
    <n v="0"/>
    <n v="0"/>
    <n v="0"/>
    <n v="0"/>
    <x v="0"/>
    <m/>
    <x v="13"/>
    <x v="9"/>
    <s v="no impacts"/>
    <x v="7"/>
    <s v=""/>
    <s v="NRO_133"/>
  </r>
  <r>
    <s v="Mokolo"/>
    <s v="EXN_012"/>
    <s v="EXTREME-NORD"/>
    <s v="CAMUSAT"/>
    <s v="Medium Grid + GE"/>
    <s v="EXTREME-NORD"/>
    <s v="Mokolo"/>
    <s v="NOKIA"/>
    <n v="0"/>
    <n v="1.2857737472321866"/>
    <n v="0.23670939562500687"/>
    <n v="0"/>
    <n v="0"/>
    <n v="1.9619721549688431E-3"/>
    <n v="0.19196505319428347"/>
    <n v="1.6412769823653586"/>
    <n v="0.47819269716572094"/>
    <n v="1.6052499449744453E-3"/>
    <n v="0"/>
    <n v="187376.40138671303"/>
    <n v="2.1728241177459782"/>
    <n v="2.0540578713119992"/>
    <n v="0"/>
    <n v="0.90764101429576038"/>
    <n v="0.82257702061777804"/>
    <n v="0"/>
    <n v="0"/>
    <n v="0"/>
    <n v="0"/>
    <n v="0"/>
    <x v="1"/>
    <m/>
    <x v="13"/>
    <x v="9"/>
    <s v="no impacts"/>
    <x v="7"/>
    <s v=""/>
    <s v="EXN_012"/>
  </r>
  <r>
    <s v="Sedek"/>
    <s v="EXN_218"/>
    <s v="EXTREME-NORD"/>
    <s v="IHS"/>
    <s v="Hybrid-Gen"/>
    <s v="EXTREME-NORD"/>
    <s v="Sedek"/>
    <s v="Huawei"/>
    <n v="0"/>
    <n v="0"/>
    <n v="0"/>
    <n v="0"/>
    <n v="0"/>
    <n v="0"/>
    <n v="0"/>
    <n v="0"/>
    <n v="0"/>
    <n v="0"/>
    <n v="0"/>
    <n v="0"/>
    <n v="0"/>
    <n v="5.3505234952187716E-3"/>
    <n v="0.10035798569198678"/>
    <n v="1.35353976366381"/>
    <n v="0.80182945099348502"/>
    <n v="0"/>
    <n v="0"/>
    <n v="0"/>
    <n v="0"/>
    <n v="0"/>
    <x v="1"/>
    <m/>
    <x v="13"/>
    <x v="9"/>
    <s v="no impacts"/>
    <x v="7"/>
    <s v=""/>
    <s v="EXN_218"/>
  </r>
  <r>
    <s v="Gabarairou"/>
    <s v="EXN_210"/>
    <s v="EXTREME-NORD"/>
    <s v="IHS"/>
    <s v="Hybrid-Gen"/>
    <s v="EXTREME-NORD"/>
    <s v="Moulvoudaye"/>
    <s v="Huawei"/>
    <n v="0"/>
    <n v="0"/>
    <n v="0"/>
    <n v="0"/>
    <n v="0"/>
    <n v="0"/>
    <n v="0"/>
    <n v="0"/>
    <n v="0"/>
    <n v="0"/>
    <n v="0"/>
    <n v="0"/>
    <n v="0"/>
    <n v="4.4587695793489755E-3"/>
    <n v="9.7896744884186135E-2"/>
    <n v="1.3535754338204451"/>
    <n v="0.80115171801742413"/>
    <n v="0"/>
    <n v="0"/>
    <n v="0"/>
    <n v="0"/>
    <n v="0"/>
    <x v="1"/>
    <m/>
    <x v="13"/>
    <x v="9"/>
    <s v="no impacts"/>
    <x v="7"/>
    <s v=""/>
    <s v="EXN_210"/>
  </r>
  <r>
    <s v="Pangari-MTN"/>
    <s v="OST_115"/>
    <s v="OUEST"/>
    <s v="IHS"/>
    <s v="Solar-Gen"/>
    <s v="OUEST"/>
    <s v="Pangari"/>
    <s v="NOKIA"/>
    <n v="0"/>
    <n v="0"/>
    <n v="0"/>
    <n v="3.8461228616970621E-2"/>
    <n v="0"/>
    <n v="0"/>
    <n v="3.5832797610069225"/>
    <n v="5.5918571642521107"/>
    <n v="3.6832215752604887"/>
    <n v="7.1348571206081551E-4"/>
    <n v="0"/>
    <n v="191826.6221434625"/>
    <n v="0"/>
    <n v="0"/>
    <n v="0"/>
    <n v="0.30663975446342745"/>
    <n v="0.79924201864277544"/>
    <n v="0"/>
    <n v="0"/>
    <n v="0"/>
    <n v="0"/>
    <n v="0"/>
    <x v="0"/>
    <m/>
    <x v="13"/>
    <x v="9"/>
    <s v="no impacts"/>
    <x v="7"/>
    <s v=""/>
    <s v="OST_115"/>
  </r>
  <r>
    <s v="Mbantinbang-FH"/>
    <s v="ADM_055"/>
    <s v="ADAMAOUA"/>
    <s v="IHS"/>
    <s v="Solar-Gen"/>
    <s v="ADAMAOUA"/>
    <s v="Mbantinbang"/>
    <s v="NOKIA"/>
    <n v="2.140581026737913E-3"/>
    <n v="0"/>
    <n v="0"/>
    <n v="0"/>
    <n v="0"/>
    <n v="0"/>
    <n v="4.2520841359271908E-2"/>
    <n v="0.15637465449112825"/>
    <n v="0.4906753068881366"/>
    <n v="4.4592857003779572E-4"/>
    <n v="0"/>
    <n v="287739.9332151938"/>
    <n v="0"/>
    <n v="0"/>
    <n v="0"/>
    <n v="1.3378631417112596E-3"/>
    <n v="0.78390370147918442"/>
    <n v="0"/>
    <n v="0"/>
    <n v="0"/>
    <n v="0"/>
    <n v="0"/>
    <x v="0"/>
    <m/>
    <x v="13"/>
    <x v="9"/>
    <s v="no impacts"/>
    <x v="7"/>
    <s v=""/>
    <s v="ADM_055"/>
  </r>
  <r>
    <s v="Ngoum-II-MTN"/>
    <s v="CTR_367"/>
    <s v="CENTRE"/>
    <s v="IHS"/>
    <s v="Solar-Gen"/>
    <s v="CENTRE"/>
    <s v="Ngoum-II"/>
    <s v="NOKIA"/>
    <n v="7.5616162362147382E-2"/>
    <n v="2.8030151298025576E-2"/>
    <n v="1.3376308738047311E-3"/>
    <n v="0"/>
    <n v="1.4394712339807493E-2"/>
    <n v="0.2240086167225849"/>
    <n v="6.1519010126454624E-2"/>
    <n v="0.189517163394477"/>
    <n v="1.0142801818659954"/>
    <n v="0"/>
    <n v="4.1452754558981675E-2"/>
    <n v="287742.95461899991"/>
    <n v="0"/>
    <n v="0"/>
    <n v="0"/>
    <n v="0"/>
    <n v="0.78383385697123253"/>
    <n v="0.29763178696070314"/>
    <n v="0"/>
    <n v="0"/>
    <n v="0"/>
    <n v="0"/>
    <x v="0"/>
    <m/>
    <x v="13"/>
    <x v="9"/>
    <s v="no impacts"/>
    <x v="7"/>
    <s v=""/>
    <s v="CTR_367"/>
  </r>
  <r>
    <s v="Tibati-Market-MTN-IHS"/>
    <s v="ADM_105"/>
    <s v="ADAMAOUA"/>
    <s v="IHS"/>
    <s v="Grid-Gen"/>
    <s v="ADAMAOUA"/>
    <s v="Tibati"/>
    <s v="Huawei"/>
    <n v="0"/>
    <n v="0"/>
    <n v="0"/>
    <n v="0"/>
    <n v="0"/>
    <n v="0"/>
    <n v="0"/>
    <n v="0"/>
    <n v="0"/>
    <n v="0"/>
    <n v="0"/>
    <n v="0"/>
    <n v="0"/>
    <n v="0"/>
    <n v="0"/>
    <n v="0"/>
    <n v="0.77564755602354785"/>
    <n v="0"/>
    <n v="0"/>
    <n v="0"/>
    <n v="0"/>
    <n v="0"/>
    <x v="0"/>
    <m/>
    <x v="13"/>
    <x v="9"/>
    <s v="no impacts"/>
    <x v="7"/>
    <s v=""/>
    <s v="ADM_105"/>
  </r>
  <r>
    <s v="Moulvouday"/>
    <s v="EXN_038"/>
    <s v="EXTREME-NORD"/>
    <s v="IHS"/>
    <s v="Solar-Gen"/>
    <s v="EXTREME-NORD"/>
    <s v="Moulvoudaye"/>
    <s v="Huawei"/>
    <n v="0"/>
    <n v="0"/>
    <n v="0"/>
    <n v="0"/>
    <n v="0"/>
    <n v="0"/>
    <n v="0"/>
    <n v="0"/>
    <n v="0"/>
    <n v="0"/>
    <n v="0"/>
    <n v="0"/>
    <n v="0"/>
    <n v="1.5413253032676717"/>
    <n v="1.8097967371794323"/>
    <n v="9.4347564299024338E-3"/>
    <n v="0.76667651162989769"/>
    <n v="0"/>
    <n v="0"/>
    <n v="0"/>
    <n v="0"/>
    <n v="0"/>
    <x v="1"/>
    <m/>
    <x v="13"/>
    <x v="9"/>
    <s v="no impacts"/>
    <x v="7"/>
    <s v=""/>
    <s v="EXN_038"/>
  </r>
  <r>
    <s v="Bertoua-ENIA-MTN"/>
    <s v="EST_069"/>
    <s v="CENTRE"/>
    <s v="IHS"/>
    <s v="Grid-Gen"/>
    <s v="EST"/>
    <s v="Bertoua"/>
    <s v="ZTE"/>
    <n v="0"/>
    <n v="0"/>
    <n v="0"/>
    <n v="0.96330825007918786"/>
    <n v="0"/>
    <n v="0"/>
    <n v="4.3422645349446661E-17"/>
    <n v="0"/>
    <n v="0"/>
    <n v="0"/>
    <n v="0"/>
    <n v="0"/>
    <n v="0"/>
    <n v="0"/>
    <n v="0"/>
    <n v="0"/>
    <n v="0.76532104567777592"/>
    <n v="8.6845290698893322E-17"/>
    <n v="0"/>
    <n v="0"/>
    <n v="0"/>
    <n v="0"/>
    <x v="0"/>
    <m/>
    <x v="13"/>
    <x v="9"/>
    <s v="no impacts"/>
    <x v="7"/>
    <s v=""/>
    <s v="EST_069"/>
  </r>
  <r>
    <s v="Kanje-I"/>
    <s v="ADM_041"/>
    <s v="ADAMAOUA"/>
    <s v="IHS"/>
    <s v="Hybrid-Gen"/>
    <s v="ADAMAOUA"/>
    <s v="Kanje-I"/>
    <s v="NOKIA"/>
    <n v="1.6054357700533064E-3"/>
    <n v="0"/>
    <n v="2.5154011466607291E-2"/>
    <n v="7.3132285486219029E-3"/>
    <n v="2.9432989117645662E-3"/>
    <n v="8.6589134811266524E-2"/>
    <n v="3.4407136726632481E-2"/>
    <n v="0.1367705666427117"/>
    <n v="2.5007649433917072E-2"/>
    <n v="0"/>
    <n v="0"/>
    <n v="287739.9332151938"/>
    <n v="0"/>
    <n v="0"/>
    <n v="0"/>
    <n v="1.0702905133692132E-3"/>
    <n v="0.72845205837322646"/>
    <n v="0"/>
    <n v="0"/>
    <n v="0"/>
    <n v="0"/>
    <n v="0"/>
    <x v="0"/>
    <m/>
    <x v="13"/>
    <x v="9"/>
    <s v="no impacts"/>
    <x v="7"/>
    <s v=""/>
    <s v="ADM_041"/>
  </r>
  <r>
    <s v="Tibati-II"/>
    <s v="ADM_044"/>
    <s v="ADAMAOUA"/>
    <s v="IHS"/>
    <s v="Grid-Gen"/>
    <s v="ADAMAOUA"/>
    <s v="Tibati"/>
    <s v="Huawei"/>
    <n v="0"/>
    <n v="0"/>
    <n v="0"/>
    <n v="0"/>
    <n v="0"/>
    <n v="0"/>
    <n v="0"/>
    <n v="0"/>
    <n v="0"/>
    <n v="0"/>
    <n v="0"/>
    <n v="0"/>
    <n v="0"/>
    <n v="0"/>
    <n v="0"/>
    <n v="0"/>
    <n v="0.7279922267594664"/>
    <n v="0"/>
    <n v="0"/>
    <n v="0"/>
    <n v="0"/>
    <n v="0"/>
    <x v="0"/>
    <m/>
    <x v="13"/>
    <x v="9"/>
    <s v="no impacts"/>
    <x v="7"/>
    <s v=""/>
    <s v="ADM_044"/>
  </r>
  <r>
    <s v="Tignere"/>
    <s v="ADM_011"/>
    <s v="ADAMAOUA"/>
    <s v="IHS"/>
    <s v="Grid-Gen"/>
    <s v="ADAMAOUA"/>
    <s v="Tignere"/>
    <s v="Huawei"/>
    <n v="0"/>
    <n v="0"/>
    <n v="0"/>
    <n v="0"/>
    <n v="0"/>
    <n v="0"/>
    <n v="0"/>
    <n v="0"/>
    <n v="0"/>
    <n v="0"/>
    <n v="0"/>
    <n v="0"/>
    <n v="0"/>
    <n v="0"/>
    <n v="0"/>
    <n v="6.8486700738800296E-2"/>
    <n v="0.72553098595166565"/>
    <n v="0"/>
    <n v="0"/>
    <n v="0"/>
    <n v="0"/>
    <n v="0"/>
    <x v="0"/>
    <m/>
    <x v="13"/>
    <x v="9"/>
    <s v="no impacts"/>
    <x v="7"/>
    <s v=""/>
    <s v="ADM_011"/>
  </r>
  <r>
    <s v="Loe-MTN"/>
    <s v="SUO_043"/>
    <s v="SUD-OUEST"/>
    <s v="IHS"/>
    <s v="Gen Only"/>
    <s v="SUD-OUEST"/>
    <s v="Loe"/>
    <s v="Huawei"/>
    <n v="0"/>
    <n v="0"/>
    <n v="0"/>
    <n v="0"/>
    <n v="0"/>
    <n v="0"/>
    <n v="0"/>
    <n v="0"/>
    <n v="0"/>
    <n v="0"/>
    <n v="0"/>
    <n v="0"/>
    <n v="0"/>
    <n v="1.1776323862193345"/>
    <n v="1.3863206376111838"/>
    <n v="1.5889627974534359"/>
    <n v="0.71258271909323623"/>
    <n v="0"/>
    <n v="0"/>
    <n v="0"/>
    <n v="0"/>
    <n v="0"/>
    <x v="1"/>
    <m/>
    <x v="13"/>
    <x v="9"/>
    <s v="no impacts"/>
    <x v="7"/>
    <s v=""/>
    <s v="SUO_043"/>
  </r>
  <r>
    <s v="Nkong-Q3"/>
    <s v="LIT_169"/>
    <s v="LITTORAL"/>
    <s v="IHS"/>
    <s v="Grid-Gen"/>
    <s v="LITTORAL"/>
    <s v="Nkongsamba"/>
    <s v="ZTE"/>
    <n v="0"/>
    <n v="5.2275327951420127"/>
    <n v="0.43942065958400012"/>
    <n v="0"/>
    <n v="0.25454223774587437"/>
    <n v="0.27655072438954031"/>
    <n v="0.23085725374037286"/>
    <n v="0.53770977619116955"/>
    <n v="9.6283918751944011"/>
    <n v="8.1471172806214014"/>
    <n v="23.779313734722475"/>
    <n v="0.86389552353802224"/>
    <n v="1.7809039103052511"/>
    <n v="0.81782751624418881"/>
    <n v="0.86389552353802224"/>
    <n v="0.11765801165986034"/>
    <n v="0.70300528203679369"/>
    <n v="0"/>
    <n v="0"/>
    <n v="0"/>
    <n v="0"/>
    <n v="0"/>
    <x v="0"/>
    <m/>
    <x v="13"/>
    <x v="9"/>
    <s v="no impacts"/>
    <x v="7"/>
    <s v=""/>
    <s v="LIT_169"/>
  </r>
  <r>
    <s v="Limbe-New-Town-IHS"/>
    <s v="SUO_187"/>
    <s v="SUD-OUEST"/>
    <s v="IHS"/>
    <s v="Grid-Gen"/>
    <s v="SUD-OUEST"/>
    <s v="Limbe"/>
    <s v="Huawei"/>
    <n v="0"/>
    <n v="0"/>
    <n v="0"/>
    <n v="0"/>
    <n v="0"/>
    <n v="0"/>
    <n v="0.5275437815502535"/>
    <n v="0"/>
    <n v="0"/>
    <n v="0"/>
    <n v="0"/>
    <n v="0"/>
    <n v="7.4907328933062805E-3"/>
    <n v="0"/>
    <n v="0"/>
    <n v="0.73942451196091696"/>
    <n v="0.68893340524436908"/>
    <n v="3.1942625266456075E-2"/>
    <n v="0"/>
    <n v="0"/>
    <n v="0"/>
    <n v="0"/>
    <x v="0"/>
    <m/>
    <x v="13"/>
    <x v="9"/>
    <s v="no impacts"/>
    <x v="7"/>
    <s v=""/>
    <s v="SUO_187"/>
  </r>
  <r>
    <s v="Quartier-Gentil"/>
    <s v="LIT_450"/>
    <s v="Douala"/>
    <s v="IHS"/>
    <s v="Grid-Gen"/>
    <s v="LITTORAL"/>
    <s v="Douala"/>
    <s v="ZTE"/>
    <n v="0"/>
    <n v="7.184076556716974"/>
    <n v="0"/>
    <n v="0"/>
    <n v="0"/>
    <n v="0"/>
    <n v="0"/>
    <n v="0"/>
    <n v="6.3533721139276258"/>
    <n v="0"/>
    <n v="0"/>
    <n v="10.251567346682531"/>
    <n v="1.961822944756916"/>
    <n v="0"/>
    <n v="10.251567346682531"/>
    <n v="0"/>
    <n v="0.66910079815542256"/>
    <n v="0"/>
    <n v="0"/>
    <n v="0"/>
    <n v="0"/>
    <n v="0"/>
    <x v="0"/>
    <m/>
    <x v="13"/>
    <x v="9"/>
    <s v="no impacts"/>
    <x v="7"/>
    <s v=""/>
    <s v="LIT_450"/>
  </r>
  <r>
    <s v="Mvog-Manga"/>
    <s v="CTR_378"/>
    <s v="Yaounde"/>
    <s v="IHS"/>
    <s v="Grid-Gen"/>
    <s v="CENTRE"/>
    <s v="Yaounde"/>
    <s v="ZTE"/>
    <n v="0"/>
    <n v="0"/>
    <n v="0"/>
    <n v="0.61568473859482431"/>
    <n v="0"/>
    <n v="0"/>
    <n v="0"/>
    <n v="0"/>
    <n v="0"/>
    <n v="0"/>
    <n v="0"/>
    <n v="0"/>
    <n v="0"/>
    <n v="0"/>
    <n v="0"/>
    <n v="1.0841409056795452"/>
    <n v="0.65636655223680562"/>
    <n v="0"/>
    <n v="0"/>
    <n v="0"/>
    <n v="0"/>
    <n v="0"/>
    <x v="0"/>
    <m/>
    <x v="13"/>
    <x v="9"/>
    <s v="no impacts"/>
    <x v="7"/>
    <s v=""/>
    <s v="CTR_378"/>
  </r>
  <r>
    <s v="Berore-IHS"/>
    <s v="NRO_086"/>
    <s v="NORD-OUEST"/>
    <s v="IHS"/>
    <s v="Gen Only"/>
    <s v="NORD-OUEST"/>
    <s v="Berore"/>
    <s v="Huawei"/>
    <n v="0"/>
    <n v="0"/>
    <n v="0"/>
    <n v="0"/>
    <n v="0"/>
    <n v="0"/>
    <n v="0"/>
    <n v="0"/>
    <n v="0"/>
    <n v="0"/>
    <n v="0"/>
    <n v="0"/>
    <n v="0"/>
    <n v="3.5137779547017547"/>
    <n v="1.3585157505143637"/>
    <n v="1.2956649345238604"/>
    <n v="0.65313840306135551"/>
    <n v="0"/>
    <n v="0"/>
    <n v="0"/>
    <n v="0"/>
    <n v="0"/>
    <x v="1"/>
    <m/>
    <x v="4"/>
    <x v="1"/>
    <s v="AKTIVCO Defaut GE &amp; Power Cabinet"/>
    <x v="1"/>
    <s v="(05/03/2026 incident) :impacted by Mamfe_N_SUO_009 , probleme d'energie|| Action : RCA CAMUSAT attendu..;..;(05/03/2026 com ran 17h): Impacted by SUO_009_H_Mamfe"/>
    <s v="SUO_009"/>
  </r>
  <r>
    <s v="Mutengene-Qter8"/>
    <s v="SUO_064"/>
    <s v="SUD-OUEST"/>
    <s v="IHS"/>
    <s v="Grid-Gen"/>
    <s v="SUD-OUEST"/>
    <s v="Mutengene"/>
    <s v="Huawei"/>
    <n v="0"/>
    <n v="0"/>
    <n v="0"/>
    <n v="0"/>
    <n v="0"/>
    <n v="0"/>
    <n v="0"/>
    <n v="0"/>
    <n v="0"/>
    <n v="0"/>
    <n v="0"/>
    <n v="0"/>
    <n v="0"/>
    <n v="0"/>
    <n v="7.8024722272160449"/>
    <n v="10.29308740900543"/>
    <n v="0.65287087688659462"/>
    <n v="0"/>
    <n v="0"/>
    <n v="0"/>
    <n v="0"/>
    <n v="0"/>
    <x v="1"/>
    <m/>
    <x v="13"/>
    <x v="9"/>
    <s v="no impacts"/>
    <x v="7"/>
    <s v=""/>
    <s v="SUO_064"/>
  </r>
  <r>
    <s v="Mutengene-E-Police"/>
    <s v="SUO_164"/>
    <s v="SUD-OUEST"/>
    <s v="CAMUSAT"/>
    <s v="Hybrid Solar - S1"/>
    <s v="SUD-OUEST"/>
    <s v="Mutengene"/>
    <s v="Huawei"/>
    <n v="0"/>
    <n v="0"/>
    <n v="0"/>
    <n v="0"/>
    <n v="0"/>
    <n v="0"/>
    <n v="0"/>
    <n v="0"/>
    <n v="0"/>
    <n v="0"/>
    <n v="0"/>
    <n v="0"/>
    <n v="0"/>
    <n v="1.4981465786612564E-3"/>
    <n v="7.7486816310107791"/>
    <n v="10.071878932634769"/>
    <n v="0.64411385343275318"/>
    <n v="0"/>
    <n v="0"/>
    <n v="0"/>
    <n v="0"/>
    <n v="0"/>
    <x v="1"/>
    <m/>
    <x v="13"/>
    <x v="9"/>
    <s v="no impacts"/>
    <x v="7"/>
    <s v=""/>
    <s v="SUO_164"/>
  </r>
  <r>
    <s v="Ngd-Stade"/>
    <s v="ADM_057"/>
    <s v="Ngaoundere"/>
    <s v="IHS"/>
    <s v="Grid-Gen"/>
    <s v="ADAMAOUA"/>
    <s v="Ngaoundere"/>
    <s v="Huawei"/>
    <n v="0.37872788806990215"/>
    <n v="1.9178238065478994"/>
    <n v="32.696157325366045"/>
    <n v="0"/>
    <n v="0"/>
    <n v="0"/>
    <n v="0"/>
    <n v="0"/>
    <n v="0"/>
    <n v="0"/>
    <n v="0.3150566584767987"/>
    <n v="1.7907310384581363"/>
    <n v="0"/>
    <n v="0.41912434045880376"/>
    <n v="1.7907310384581361"/>
    <n v="0"/>
    <n v="0.61602360508285459"/>
    <n v="0"/>
    <n v="0"/>
    <n v="0"/>
    <n v="0"/>
    <n v="0"/>
    <x v="0"/>
    <m/>
    <x v="13"/>
    <x v="9"/>
    <s v="no impacts"/>
    <x v="7"/>
    <s v=""/>
    <s v="ADM_057"/>
  </r>
  <r>
    <s v="Nkoulou-carriere"/>
    <s v="CTR_897"/>
    <s v="Yaounde"/>
    <s v="MTN"/>
    <m/>
    <s v="CENTRE"/>
    <s v="Yaounde"/>
    <s v="ZTE"/>
    <n v="9.0996531433968819"/>
    <n v="0"/>
    <n v="0.64818025128912038"/>
    <n v="0.69711970619205443"/>
    <n v="3.4191450291496519"/>
    <n v="2.5586738406485687"/>
    <n v="0.70011599934937763"/>
    <n v="5.9880562047524064"/>
    <n v="5.8156266675798225"/>
    <n v="0.59974017857907291"/>
    <n v="1.1813777526659872"/>
    <n v="0.71418787614180168"/>
    <n v="4.992056256117432"/>
    <n v="0"/>
    <n v="0.71418787614180168"/>
    <n v="8.0154052272474328"/>
    <n v="0.61504267577539862"/>
    <n v="3.6015978803366124"/>
    <n v="0"/>
    <n v="0"/>
    <n v="0"/>
    <n v="0"/>
    <x v="0"/>
    <m/>
    <x v="13"/>
    <x v="9"/>
    <s v="no impacts"/>
    <x v="7"/>
    <s v=""/>
    <s v="CTR_897"/>
  </r>
  <r>
    <s v="Mankouotmbou"/>
    <s v="OST_245"/>
    <s v="OUEST"/>
    <s v="CAMUSAT"/>
    <s v="Hybrid Solar - S3"/>
    <s v="OUEST"/>
    <s v="Mankouotmbou"/>
    <s v="NOKIA"/>
    <n v="0"/>
    <n v="0"/>
    <n v="0"/>
    <n v="0"/>
    <n v="0"/>
    <n v="0"/>
    <n v="0"/>
    <n v="0"/>
    <n v="0"/>
    <n v="0"/>
    <n v="0"/>
    <n v="17742.150104014177"/>
    <n v="0"/>
    <n v="0"/>
    <n v="8.8247967514475043E-2"/>
    <n v="0"/>
    <n v="0.61493566530549348"/>
    <n v="1.6612840400304767"/>
    <n v="0"/>
    <n v="0"/>
    <n v="0"/>
    <n v="0"/>
    <x v="0"/>
    <m/>
    <x v="13"/>
    <x v="9"/>
    <s v="no impacts"/>
    <x v="7"/>
    <s v=""/>
    <s v="OST_245"/>
  </r>
  <r>
    <s v="CTR_302_N_Doume-Centre"/>
    <s v="CTR_302"/>
    <s v="CENTRE"/>
    <s v="IHS"/>
    <s v="Hybrid-Gen"/>
    <s v="CENTRE"/>
    <s v="Doume"/>
    <s v="NOKIA"/>
    <n v="2.1402093980876723E-3"/>
    <n v="0"/>
    <n v="0"/>
    <n v="0"/>
    <n v="0"/>
    <n v="0"/>
    <n v="5.9924872525011837E-2"/>
    <n v="0.17405416217056086"/>
    <n v="0.40025165722115302"/>
    <n v="1.0701046990435794E-3"/>
    <n v="0"/>
    <n v="152573.12027120733"/>
    <n v="0"/>
    <n v="0"/>
    <n v="0"/>
    <n v="0"/>
    <n v="0.58484788818404665"/>
    <n v="0"/>
    <n v="0"/>
    <n v="0"/>
    <n v="0"/>
    <n v="0"/>
    <x v="0"/>
    <m/>
    <x v="13"/>
    <x v="9"/>
    <s v="no impacts"/>
    <x v="7"/>
    <s v=""/>
    <s v="CTR_302"/>
  </r>
  <r>
    <s v="Tradex-Simbock-MTN"/>
    <s v="CTR_851"/>
    <s v="Yaounde"/>
    <s v="MTN"/>
    <m/>
    <s v="CENTRE"/>
    <s v="Yaounde"/>
    <s v="ZTE"/>
    <n v="11.882941960374737"/>
    <n v="17.664806824699731"/>
    <n v="18.607551229478961"/>
    <n v="1.2322969012621521"/>
    <n v="3.1796912676602949"/>
    <n v="0"/>
    <n v="0"/>
    <n v="1.0401060973138945"/>
    <n v="0.70304095219342866"/>
    <n v="0.34179144087457441"/>
    <n v="0.61605927523949033"/>
    <n v="0"/>
    <n v="1.3511141930126445"/>
    <n v="1.0836058533300232"/>
    <n v="0"/>
    <n v="1.0510568354007757"/>
    <n v="0.58060313954450782"/>
    <n v="0"/>
    <n v="0"/>
    <n v="0"/>
    <n v="0"/>
    <n v="0"/>
    <x v="0"/>
    <m/>
    <x v="13"/>
    <x v="9"/>
    <s v="no impacts"/>
    <x v="7"/>
    <s v=""/>
    <s v="CTR_851"/>
  </r>
  <r>
    <s v="Borongo"/>
    <s v="ADM_162"/>
    <s v="ADAMAOUA"/>
    <s v="CAMUSAT"/>
    <s v="Bad Grid + GE"/>
    <s v="ADAMAOUA"/>
    <s v="Borongo"/>
    <s v="Huawei"/>
    <n v="0"/>
    <n v="0"/>
    <n v="0"/>
    <n v="0"/>
    <n v="0"/>
    <n v="0"/>
    <n v="0"/>
    <n v="0"/>
    <n v="0"/>
    <n v="0"/>
    <n v="0"/>
    <n v="0"/>
    <n v="0"/>
    <n v="0"/>
    <n v="0"/>
    <n v="1.8905183016439665E-2"/>
    <n v="0.56940271036118173"/>
    <n v="0"/>
    <n v="0"/>
    <n v="0"/>
    <n v="0"/>
    <n v="0"/>
    <x v="0"/>
    <m/>
    <x v="13"/>
    <x v="9"/>
    <s v="no impacts"/>
    <x v="7"/>
    <s v=""/>
    <s v="ADM_162"/>
  </r>
  <r>
    <s v="Guidjiba-MTN"/>
    <s v="NRD_058"/>
    <s v="NORD"/>
    <s v="IHS"/>
    <s v="Solar-Gen"/>
    <s v="NORD"/>
    <s v="Guidjiba"/>
    <s v="NOKIA"/>
    <n v="0"/>
    <n v="0"/>
    <n v="0"/>
    <n v="0"/>
    <n v="0"/>
    <n v="0"/>
    <n v="0"/>
    <n v="0.4182473777471255"/>
    <n v="0.3549708086212327"/>
    <n v="0"/>
    <n v="9.8092930745687112E-4"/>
    <n v="13568.302319130904"/>
    <n v="0"/>
    <n v="0"/>
    <n v="0.49134917575638293"/>
    <n v="1.8656049298449173E-2"/>
    <n v="0.56560237401286351"/>
    <n v="0"/>
    <n v="0"/>
    <n v="0"/>
    <n v="0"/>
    <n v="0"/>
    <x v="0"/>
    <m/>
    <x v="13"/>
    <x v="9"/>
    <s v="no impacts"/>
    <x v="7"/>
    <s v=""/>
    <s v="NRD_058"/>
  </r>
  <r>
    <s v="Mbamti-New"/>
    <s v="ADM_154"/>
    <s v="ADAMAOUA"/>
    <s v="IHS"/>
    <s v="Solar-Gen"/>
    <s v="ADAMAOUA"/>
    <s v="Mbamti"/>
    <s v="NOKIA"/>
    <n v="2.3189627789662859E-3"/>
    <n v="7.7705625802252945E-2"/>
    <n v="3.4155929789315864E-2"/>
    <n v="0"/>
    <n v="0"/>
    <n v="0"/>
    <n v="4.4846242712833745E-2"/>
    <n v="0.19942687465053999"/>
    <n v="3.7012009378622895E-2"/>
    <n v="1.516157138129019E-3"/>
    <n v="5.7257354309730437E-3"/>
    <n v="187370.1755733621"/>
    <n v="0"/>
    <n v="2.9610720519737052E-3"/>
    <n v="0"/>
    <n v="0"/>
    <n v="0.54469721550004213"/>
    <n v="0"/>
    <n v="0"/>
    <n v="0"/>
    <n v="0"/>
    <n v="0"/>
    <x v="0"/>
    <m/>
    <x v="13"/>
    <x v="9"/>
    <s v="no impacts"/>
    <x v="7"/>
    <s v=""/>
    <s v="ADM_154"/>
  </r>
  <r>
    <s v="Mayo-Tolere-I"/>
    <s v="ADM_043"/>
    <s v="ADAMAOUA"/>
    <s v="IHS"/>
    <s v="Solar-Gen"/>
    <s v="ADAMAOUA"/>
    <s v="Mayo-Tolere"/>
    <s v="NOKIA"/>
    <n v="2.0513901506238972E-3"/>
    <n v="0"/>
    <n v="1.5045242377724869E-2"/>
    <n v="0"/>
    <n v="0"/>
    <n v="0"/>
    <n v="4.0397043315757997E-2"/>
    <n v="0.12421202450420094"/>
    <n v="2.4740092291893539E-2"/>
    <n v="0"/>
    <n v="0"/>
    <n v="129511.43927883504"/>
    <n v="0"/>
    <n v="0.31658981312910739"/>
    <n v="0"/>
    <n v="1.1594813894832284E-3"/>
    <n v="0.54432260143274169"/>
    <n v="0"/>
    <n v="0"/>
    <n v="0"/>
    <n v="0"/>
    <n v="0"/>
    <x v="0"/>
    <m/>
    <x v="13"/>
    <x v="9"/>
    <s v="no impacts"/>
    <x v="7"/>
    <s v=""/>
    <s v="ADM_043"/>
  </r>
  <r>
    <s v="Mokolo-Djimeta-IHS"/>
    <s v="EXN_140"/>
    <s v="EXTREME-NORD"/>
    <m/>
    <m/>
    <s v="EXTREME-NORD"/>
    <s v="Mokolo"/>
    <s v="NOKIA"/>
    <n v="0"/>
    <n v="0.81668465357338604"/>
    <n v="0.16739040939603173"/>
    <n v="0"/>
    <n v="0"/>
    <n v="5.083291492419221E-3"/>
    <n v="0.14911644101847027"/>
    <n v="1.0654501347913408"/>
    <n v="0.45632201199742134"/>
    <n v="0"/>
    <n v="0"/>
    <n v="69608.662358282469"/>
    <n v="1.7224099388344294"/>
    <n v="1.5486508137047401"/>
    <n v="0"/>
    <n v="0.59560796877794564"/>
    <n v="0.51101347251812157"/>
    <n v="0"/>
    <n v="0"/>
    <n v="0"/>
    <n v="0"/>
    <n v="0"/>
    <x v="1"/>
    <m/>
    <x v="13"/>
    <x v="9"/>
    <s v="no impacts"/>
    <x v="7"/>
    <s v=""/>
    <s v="EXN_140"/>
  </r>
  <r>
    <s v="Bamenda-ATTIAH-IHS"/>
    <s v="NRO_127"/>
    <s v="NORD-OUEST"/>
    <s v="IHS"/>
    <s v="Grid-Gen"/>
    <s v="NORD-OUEST"/>
    <s v="Bamenda"/>
    <s v="Huawei"/>
    <n v="8.7021805880153966"/>
    <n v="4.7094416050999763"/>
    <n v="0.40021915744236425"/>
    <n v="1.0062194485108424"/>
    <n v="7.3774623109124997"/>
    <n v="0.58240448245456333"/>
    <n v="0"/>
    <n v="1.7042844138537181"/>
    <n v="14.99634024192927"/>
    <n v="0.86182665445320494"/>
    <n v="1.0521626102564543"/>
    <n v="0"/>
    <n v="0.291871056664184"/>
    <n v="3.6740261333835574E-2"/>
    <n v="0"/>
    <n v="0.80605636455470797"/>
    <n v="0.50731880273832664"/>
    <n v="2.6135167064745608"/>
    <n v="0"/>
    <n v="0"/>
    <n v="0"/>
    <n v="0"/>
    <x v="0"/>
    <m/>
    <x v="13"/>
    <x v="9"/>
    <s v="no impacts"/>
    <x v="7"/>
    <s v=""/>
    <s v="NRO_127"/>
  </r>
  <r>
    <s v="Djarengol-Delegue-IHS"/>
    <s v="EXN_101"/>
    <s v="Maroua"/>
    <s v="IHS"/>
    <s v="Grid-Gen"/>
    <s v="EXTREME-NORD"/>
    <s v="Maroua"/>
    <s v="Huawei"/>
    <n v="0"/>
    <n v="0"/>
    <n v="0"/>
    <n v="0"/>
    <n v="0"/>
    <n v="0"/>
    <n v="0"/>
    <n v="0"/>
    <n v="0"/>
    <n v="0"/>
    <n v="0"/>
    <n v="0"/>
    <n v="0"/>
    <n v="0"/>
    <n v="0"/>
    <n v="0.25040449957623856"/>
    <n v="0.50696210117197871"/>
    <n v="0"/>
    <n v="0"/>
    <n v="0"/>
    <n v="0"/>
    <n v="0"/>
    <x v="0"/>
    <m/>
    <x v="13"/>
    <x v="9"/>
    <s v="no impacts"/>
    <x v="7"/>
    <s v=""/>
    <s v="EXN_101"/>
  </r>
  <r>
    <s v="Bangambi-IHS"/>
    <s v="OST_205"/>
    <s v="OUEST"/>
    <s v="IHS"/>
    <s v="Grid-Gen"/>
    <s v="OUEST"/>
    <s v="Bangambi"/>
    <s v="NOKIA"/>
    <n v="0.12931043085011604"/>
    <n v="1.2930431780111889E-2"/>
    <n v="2.7136375268845905E-2"/>
    <n v="0"/>
    <n v="3.031963313957151E-3"/>
    <n v="6.2290552422678794E-2"/>
    <n v="0.83768963178549594"/>
    <n v="3.1211387055442015E-3"/>
    <n v="6.5098035858493827E-3"/>
    <n v="3.567015663479283E-3"/>
    <n v="1.0701046990437507E-2"/>
    <n v="17471.829879035366"/>
    <n v="1.5159816569786612E-3"/>
    <n v="1.3449967611497775"/>
    <n v="1.8459306058504772E-2"/>
    <n v="0"/>
    <n v="0.47865783188227135"/>
    <n v="0.24874583729272054"/>
    <n v="0"/>
    <n v="0"/>
    <n v="0"/>
    <n v="0"/>
    <x v="0"/>
    <m/>
    <x v="14"/>
    <x v="0"/>
    <s v="fiber AOF"/>
    <x v="0"/>
    <s v="(05/03/2026 cell nokia): 02/04/2026 : Intervention prevue pour 04/05/2026 _x000a_30/04/2026 : Need BO RAN analysis ||Check and replace SFP if needed ||  FME  yaya activer || ETA : 02/04/2026 "/>
    <s v="OST_205"/>
  </r>
  <r>
    <s v="Bonadibong"/>
    <s v="LIT_126"/>
    <s v="Douala"/>
    <s v="IHS"/>
    <s v="Grid-Gen"/>
    <s v="LITTORAL"/>
    <s v="Douala"/>
    <s v="ZTE"/>
    <n v="0"/>
    <n v="0"/>
    <n v="0"/>
    <n v="0"/>
    <n v="0"/>
    <n v="0"/>
    <n v="0"/>
    <n v="0"/>
    <n v="0"/>
    <n v="0"/>
    <n v="0"/>
    <n v="21.826586679907432"/>
    <n v="9.9502080283534955"/>
    <n v="13.868556899607057"/>
    <n v="21.826586679907429"/>
    <n v="0"/>
    <n v="0.45907491588977112"/>
    <n v="0"/>
    <n v="0"/>
    <n v="0"/>
    <n v="0"/>
    <n v="0"/>
    <x v="0"/>
    <m/>
    <x v="13"/>
    <x v="9"/>
    <s v="no impacts"/>
    <x v="7"/>
    <s v=""/>
    <s v="LIT_126"/>
  </r>
  <r>
    <s v="EXN_153_H_Salak-MTN-HIS"/>
    <s v="EXN_153"/>
    <s v="EXTREME-NORD"/>
    <s v="IHS"/>
    <s v="Solar-Gen"/>
    <s v="EXN"/>
    <s v="Salak"/>
    <s v="Huawei"/>
    <n v="3.307105067159771"/>
    <n v="2.8137511307439653"/>
    <n v="3.3206240565243568"/>
    <n v="1.7486580887073992"/>
    <n v="0"/>
    <n v="0"/>
    <n v="1.6154300536764514"/>
    <n v="1.0602062305775997"/>
    <n v="1.0153153384527143"/>
    <n v="4.4136825013626"/>
    <n v="0.74787833908336265"/>
    <n v="1.3734437110660238"/>
    <n v="0"/>
    <s v=""/>
    <n v="1.3734437110660238"/>
    <n v="0"/>
    <n v="0.44202458101834002"/>
    <n v="4.5811895569195826"/>
    <n v="0"/>
    <n v="0"/>
    <n v="0"/>
    <n v="0"/>
    <x v="1"/>
    <m/>
    <x v="13"/>
    <x v="9"/>
    <s v="no impacts"/>
    <x v="7"/>
    <s v=""/>
    <s v="EXN_153"/>
  </r>
  <r>
    <s v="Djoa-IHS"/>
    <s v="ADM_187"/>
    <s v="ADAMAOUA"/>
    <m/>
    <m/>
    <s v="ADAMAOUA"/>
    <s v="Tibati"/>
    <s v="Huawei"/>
    <n v="0"/>
    <n v="0"/>
    <n v="0"/>
    <n v="0"/>
    <n v="0"/>
    <n v="0"/>
    <n v="0"/>
    <n v="0"/>
    <n v="0"/>
    <n v="0"/>
    <n v="0"/>
    <n v="0"/>
    <n v="0"/>
    <n v="0"/>
    <n v="0"/>
    <n v="6.2137412857807335E-2"/>
    <n v="0.4348905496913818"/>
    <n v="0"/>
    <n v="0"/>
    <n v="0"/>
    <n v="0"/>
    <n v="0"/>
    <x v="0"/>
    <m/>
    <x v="13"/>
    <x v="9"/>
    <s v="no impacts"/>
    <x v="7"/>
    <s v=""/>
    <s v="ADM_187"/>
  </r>
  <r>
    <s v="Agape"/>
    <s v="LIT_609"/>
    <s v="Douala"/>
    <s v="CAMUSAT"/>
    <s v="Good Grid no GE - 8h"/>
    <s v="LITTORAL"/>
    <s v="Douala"/>
    <s v="ZTE"/>
    <n v="0"/>
    <n v="4.2418593568528085"/>
    <n v="0"/>
    <n v="0"/>
    <n v="0.38760975707196477"/>
    <n v="13.383603285078749"/>
    <n v="0.6445775654690068"/>
    <n v="0"/>
    <n v="0"/>
    <n v="0"/>
    <n v="0"/>
    <n v="0.40478493749161687"/>
    <n v="1.0109635793432701"/>
    <n v="0"/>
    <n v="0.40478493749161687"/>
    <n v="0.60410977276683531"/>
    <n v="0.43260765966675518"/>
    <n v="0"/>
    <n v="0"/>
    <n v="0"/>
    <n v="0"/>
    <n v="0"/>
    <x v="0"/>
    <m/>
    <x v="13"/>
    <x v="9"/>
    <s v="no impacts"/>
    <x v="7"/>
    <s v=""/>
    <s v="LIT_609"/>
  </r>
  <r>
    <s v="Foyemtcha"/>
    <s v="OST_156"/>
    <s v="OUEST"/>
    <s v="IHS"/>
    <s v="Grid-Gen"/>
    <s v="OUEST"/>
    <s v="Foyemtcha"/>
    <s v="NOKIA"/>
    <n v="3.8345418382399201E-3"/>
    <n v="0"/>
    <n v="0"/>
    <n v="0"/>
    <n v="0"/>
    <n v="0"/>
    <n v="0.15674540939221412"/>
    <n v="6.6881543690234836E-3"/>
    <n v="4.7262957541102536E-3"/>
    <n v="0"/>
    <n v="0.12784255369234826"/>
    <n v="52343.946883427074"/>
    <n v="4.9046465372843562E-3"/>
    <n v="0"/>
    <n v="4.1448722009628243E-2"/>
    <n v="9.8092930745670003E-4"/>
    <n v="0.42773868328610587"/>
    <n v="0"/>
    <n v="0"/>
    <n v="0"/>
    <n v="0"/>
    <n v="0"/>
    <x v="0"/>
    <m/>
    <x v="13"/>
    <x v="9"/>
    <s v="no impacts"/>
    <x v="7"/>
    <s v=""/>
    <s v="OST_156"/>
  </r>
  <r>
    <s v="Ngd-Trouamala"/>
    <s v="ADM_058"/>
    <s v="Ngaoundere"/>
    <s v="IHS"/>
    <s v="Grid-Gen"/>
    <s v="ADAMAOUA"/>
    <s v="Ngaoundere"/>
    <s v="Huawei"/>
    <n v="1.7971695017307163"/>
    <n v="0.8496631310407412"/>
    <n v="0"/>
    <n v="0"/>
    <n v="0"/>
    <n v="0"/>
    <n v="0.46317698390277162"/>
    <n v="0"/>
    <n v="0.22133332191888319"/>
    <n v="0.67705524308498344"/>
    <n v="0.98651168697011982"/>
    <n v="0"/>
    <n v="0.50589199647293492"/>
    <n v="0"/>
    <n v="0"/>
    <n v="0"/>
    <n v="0.39394120987464076"/>
    <n v="6.5633088208016943E-2"/>
    <n v="0"/>
    <n v="0"/>
    <n v="0"/>
    <n v="0"/>
    <x v="0"/>
    <m/>
    <x v="13"/>
    <x v="9"/>
    <s v="no impacts"/>
    <x v="7"/>
    <s v=""/>
    <s v="ADM_058"/>
  </r>
  <r>
    <s v="Meidjamba-MTN"/>
    <s v="ADM_054"/>
    <s v="ADAMAOUA"/>
    <s v="IHS"/>
    <s v="Hybrid-Gen"/>
    <s v="ADAMAOUA"/>
    <s v="Meidjamba"/>
    <s v="NOKIA"/>
    <n v="1.4270540178252754E-3"/>
    <n v="0"/>
    <n v="0"/>
    <n v="0"/>
    <n v="0"/>
    <n v="0"/>
    <n v="2.6346821338865109E-2"/>
    <n v="9.1842287416797633E-2"/>
    <n v="7.8361715817266683E-2"/>
    <n v="8.9185714007593373E-4"/>
    <n v="0"/>
    <n v="124913.45023956079"/>
    <n v="0"/>
    <n v="0"/>
    <n v="0"/>
    <n v="1.2486722655972442E-3"/>
    <n v="0.38886292294732783"/>
    <n v="0"/>
    <n v="0"/>
    <n v="0"/>
    <n v="0"/>
    <n v="0"/>
    <x v="0"/>
    <m/>
    <x v="13"/>
    <x v="9"/>
    <s v="no impacts"/>
    <x v="7"/>
    <s v=""/>
    <s v="ADM_054"/>
  </r>
  <r>
    <s v="Mvog-Mangaa-II"/>
    <s v="CTR_669"/>
    <s v="Yaounde"/>
    <s v="CAMUSAT"/>
    <s v="Good Grid no GE - 12h"/>
    <s v="CENTRE"/>
    <s v="Yaounde"/>
    <s v="ZTE"/>
    <n v="0.57000910302397378"/>
    <n v="0.3791024247145674"/>
    <n v="1.4062067499350801"/>
    <n v="0.99760510568353977"/>
    <n v="19.539113040153186"/>
    <n v="0"/>
    <n v="0"/>
    <n v="9.1810346057591641"/>
    <n v="33.210289128021614"/>
    <n v="17.270419737867154"/>
    <n v="4.5826698684199254"/>
    <n v="0"/>
    <n v="2.6058832929547164"/>
    <n v="0"/>
    <n v="0"/>
    <n v="1.8657810480177386"/>
    <n v="0.34660691202027116"/>
    <n v="15.535316308680976"/>
    <n v="0"/>
    <n v="0"/>
    <n v="0"/>
    <n v="0"/>
    <x v="0"/>
    <m/>
    <x v="1"/>
    <x v="1"/>
    <s v="AKTIVCO Coupure ENEO &amp; Baisse de tension"/>
    <x v="1"/>
    <s v="(05/03/2026 cell zte): 02/05/2026 : Power issue || Mail sent to Camusat "/>
    <s v="CTR_669"/>
  </r>
  <r>
    <s v="Mile4"/>
    <s v="SUO_021"/>
    <s v="SUD-OUEST"/>
    <s v="IHS"/>
    <s v="Grid-Gen"/>
    <s v="SUD-OUEST"/>
    <s v="Limbe"/>
    <s v="Huawei"/>
    <n v="0"/>
    <n v="0"/>
    <n v="0"/>
    <n v="0"/>
    <n v="0"/>
    <n v="0"/>
    <n v="0"/>
    <n v="0"/>
    <n v="0"/>
    <n v="0"/>
    <n v="0"/>
    <n v="0"/>
    <n v="0"/>
    <n v="0"/>
    <n v="0"/>
    <n v="0"/>
    <n v="0.33690462941560873"/>
    <n v="0"/>
    <n v="0"/>
    <n v="0"/>
    <n v="0"/>
    <n v="0"/>
    <x v="0"/>
    <m/>
    <x v="13"/>
    <x v="9"/>
    <s v="no impacts"/>
    <x v="7"/>
    <s v=""/>
    <s v="SUO_021"/>
  </r>
  <r>
    <s v="Bonjongo"/>
    <s v="SUO_131"/>
    <s v="SUD-OUEST"/>
    <s v="IHS"/>
    <s v="Grid-Gen"/>
    <s v="SUD-OUEST"/>
    <s v="Bonjongo"/>
    <s v="NOKIA"/>
    <n v="0"/>
    <n v="0.65853529892792617"/>
    <n v="0"/>
    <n v="0"/>
    <n v="0.34235795956480369"/>
    <n v="6.8388598076999124E-2"/>
    <n v="0.16227141690168898"/>
    <n v="0.17326807194652988"/>
    <n v="3.5283456170889974E-2"/>
    <n v="0"/>
    <n v="0"/>
    <n v="32297.744679867479"/>
    <n v="3.2000428650187351"/>
    <n v="2.7929554294258812"/>
    <n v="4.2981290289441914"/>
    <n v="1.0861562695294168E-2"/>
    <n v="0.33642308230103907"/>
    <n v="0"/>
    <n v="0"/>
    <n v="0"/>
    <n v="0"/>
    <n v="0"/>
    <x v="1"/>
    <m/>
    <x v="13"/>
    <x v="9"/>
    <s v="no impacts"/>
    <x v="7"/>
    <s v=""/>
    <s v="SUO_131"/>
  </r>
  <r>
    <s v="Maroua-Camp-SIC"/>
    <s v="EXN_071"/>
    <s v="Maroua"/>
    <s v="IHS"/>
    <s v="Grid-Gen"/>
    <s v="EXTREME-NORD"/>
    <s v="Maroua"/>
    <s v="Huawei"/>
    <n v="1.2620458118955693"/>
    <n v="1.0433877517242953"/>
    <n v="2.4785051636118745"/>
    <n v="0.35126186746111238"/>
    <n v="0"/>
    <n v="0"/>
    <n v="4.6549554408403318E-3"/>
    <n v="0.24014932954373591"/>
    <n v="0.57669725739299671"/>
    <n v="3.5326296324832422"/>
    <n v="1.1406067636324204"/>
    <n v="4.8957289981251768E-2"/>
    <n v="0.27139638675581351"/>
    <n v="0.29140734462793172"/>
    <n v="4.8957289981251761E-2"/>
    <n v="0"/>
    <n v="0.33401534672819055"/>
    <n v="3.9870495929321716"/>
    <n v="0"/>
    <n v="0"/>
    <n v="0"/>
    <n v="0"/>
    <x v="0"/>
    <m/>
    <x v="13"/>
    <x v="9"/>
    <s v="no impacts"/>
    <x v="7"/>
    <s v=""/>
    <s v="EXN_071"/>
  </r>
  <r>
    <s v="Ndop-Kake-Hill"/>
    <s v="NRO_137"/>
    <s v="NORD-OUEST"/>
    <s v="IHS"/>
    <s v="Grid-Gen"/>
    <s v="NORD-OUEST"/>
    <s v="Ndop"/>
    <s v="Huawei"/>
    <n v="0"/>
    <n v="0"/>
    <n v="0"/>
    <n v="0"/>
    <n v="0"/>
    <n v="0"/>
    <n v="0"/>
    <n v="0"/>
    <n v="0"/>
    <n v="0"/>
    <n v="0"/>
    <n v="0"/>
    <n v="0"/>
    <n v="0"/>
    <n v="0"/>
    <n v="0"/>
    <n v="0.32750554314234098"/>
    <n v="0"/>
    <n v="0"/>
    <n v="0"/>
    <n v="0"/>
    <n v="0"/>
    <x v="1"/>
    <m/>
    <x v="13"/>
    <x v="9"/>
    <s v="no impacts"/>
    <x v="7"/>
    <s v=""/>
    <s v="NRO_137"/>
  </r>
  <r>
    <s v="Ndokoti-Carrefour-MTN"/>
    <s v="LIT_684"/>
    <s v="Douala"/>
    <s v="MTN sharing"/>
    <s v="MTN sharing"/>
    <s v="LITTORAL"/>
    <s v="Douala"/>
    <s v="ZTE"/>
    <n v="0"/>
    <n v="1.410201807478177"/>
    <n v="17.281281300562448"/>
    <n v="20.459795453053793"/>
    <n v="1.661444555735333"/>
    <n v="0.47432390785114492"/>
    <n v="6.9556805437844037E-4"/>
    <n v="0"/>
    <n v="0.46677966972288631"/>
    <n v="1.0614546860598175"/>
    <n v="7.8795376006254775E-2"/>
    <n v="0"/>
    <n v="0.27276968778625249"/>
    <n v="0"/>
    <n v="0"/>
    <n v="6.4954820179606365"/>
    <n v="0.32559718976237989"/>
    <n v="0"/>
    <n v="0"/>
    <n v="0"/>
    <n v="0"/>
    <n v="0"/>
    <x v="0"/>
    <m/>
    <x v="13"/>
    <x v="9"/>
    <s v="no impacts"/>
    <x v="7"/>
    <s v=""/>
    <s v="LIT_684"/>
  </r>
  <r>
    <s v="Stade-Abega"/>
    <s v="CTR_274"/>
    <s v="Yaounde"/>
    <s v="IHS"/>
    <s v="Grid-Gen"/>
    <s v="CENTRE"/>
    <s v="Yaounde"/>
    <s v="ZTE"/>
    <n v="0.52194356695859134"/>
    <n v="0"/>
    <n v="0"/>
    <n v="0"/>
    <n v="0"/>
    <n v="0.30061024503970812"/>
    <n v="0"/>
    <n v="0"/>
    <n v="0.77224105606492599"/>
    <n v="0"/>
    <n v="0.10799139921183183"/>
    <n v="0"/>
    <n v="0"/>
    <n v="0"/>
    <n v="0"/>
    <n v="0"/>
    <n v="0.30241158794976497"/>
    <n v="0"/>
    <n v="0"/>
    <n v="0"/>
    <n v="0"/>
    <n v="0"/>
    <x v="0"/>
    <m/>
    <x v="13"/>
    <x v="9"/>
    <s v="no impacts"/>
    <x v="7"/>
    <s v=""/>
    <s v="CTR_274"/>
  </r>
  <r>
    <s v="Koundoum"/>
    <s v="OST_252"/>
    <s v="OUEST"/>
    <s v="IHS"/>
    <s v="Gen-Lithium"/>
    <s v="OUEST"/>
    <s v="Koundoum"/>
    <s v="Huawei"/>
    <n v="0"/>
    <n v="0"/>
    <n v="0"/>
    <n v="0"/>
    <n v="0"/>
    <n v="0"/>
    <n v="0"/>
    <n v="0"/>
    <n v="0"/>
    <n v="0"/>
    <n v="0"/>
    <n v="0"/>
    <n v="0"/>
    <n v="4.923123678420696"/>
    <n v="3.8270332702684962"/>
    <n v="0.18339811033778214"/>
    <n v="0.29916560369599893"/>
    <n v="0"/>
    <n v="0"/>
    <n v="0"/>
    <n v="0"/>
    <n v="0"/>
    <x v="0"/>
    <m/>
    <x v="13"/>
    <x v="9"/>
    <s v="no impacts"/>
    <x v="7"/>
    <s v=""/>
    <s v="OST_252"/>
  </r>
  <r>
    <s v="Maroua-Pitouare-IHS"/>
    <s v="EXN_145"/>
    <s v="Maroua"/>
    <s v="IHS"/>
    <s v="Grid-Gen"/>
    <s v="EXTREME-NORD"/>
    <s v="Maroua"/>
    <s v="Huawei"/>
    <n v="3.049495195943305"/>
    <n v="1.5487982010826613"/>
    <n v="1.5409507666230065"/>
    <n v="1.9409023978906097"/>
    <n v="1.7827409233719427"/>
    <n v="1.5409507666230065"/>
    <n v="1.5409507666230065"/>
    <n v="2.6094324735398771"/>
    <n v="1.93993930366147"/>
    <n v="0.40102173596664697"/>
    <n v="0"/>
    <n v="1.2312803017980611"/>
    <n v="0.55713217647881341"/>
    <n v="0"/>
    <n v="1.2312803017980611"/>
    <n v="0"/>
    <n v="0.29914776861768155"/>
    <n v="1.9861321565035257"/>
    <n v="0"/>
    <n v="0"/>
    <n v="0"/>
    <n v="0"/>
    <x v="0"/>
    <m/>
    <x v="13"/>
    <x v="9"/>
    <s v="no impacts"/>
    <x v="7"/>
    <s v=""/>
    <s v="EXN_145"/>
  </r>
  <r>
    <s v="Mutengene"/>
    <s v="SUO_005"/>
    <s v="SUD-OUEST"/>
    <s v="IHS"/>
    <s v="Grid-Gen"/>
    <s v="SUD-OUEST"/>
    <s v="Mutengene"/>
    <s v="Huawei"/>
    <n v="0"/>
    <n v="0"/>
    <n v="0"/>
    <n v="0"/>
    <n v="0"/>
    <n v="0"/>
    <n v="0"/>
    <n v="0"/>
    <n v="0"/>
    <n v="0"/>
    <n v="0"/>
    <n v="0"/>
    <n v="0"/>
    <n v="0"/>
    <n v="4.0251988254530824"/>
    <n v="4.6363356190769709"/>
    <n v="0.2968113733581027"/>
    <n v="0"/>
    <n v="0"/>
    <n v="0"/>
    <n v="0"/>
    <n v="0"/>
    <x v="1"/>
    <m/>
    <x v="13"/>
    <x v="9"/>
    <s v="no impacts"/>
    <x v="7"/>
    <s v=""/>
    <s v="SUO_005"/>
  </r>
  <r>
    <s v="Ayene"/>
    <s v="CTR_651"/>
    <s v="Yaounde"/>
    <s v="CAMUSAT"/>
    <s v="Good Grid + GE"/>
    <s v="CENTRE"/>
    <s v="Yaounde"/>
    <s v="ZTE"/>
    <n v="15.180505260634709"/>
    <n v="0"/>
    <n v="5.6799373917410767"/>
    <n v="9.2773083585164624"/>
    <n v="0"/>
    <n v="0"/>
    <n v="0"/>
    <n v="11.453170078160445"/>
    <n v="23.302742607003335"/>
    <n v="0.17221551623277523"/>
    <n v="0"/>
    <n v="0"/>
    <n v="3.0247401072387583"/>
    <n v="0"/>
    <n v="0"/>
    <n v="0"/>
    <n v="0.28475486041554315"/>
    <n v="0"/>
    <n v="0"/>
    <n v="0"/>
    <n v="0"/>
    <n v="0"/>
    <x v="0"/>
    <m/>
    <x v="13"/>
    <x v="9"/>
    <s v="no impacts"/>
    <x v="7"/>
    <s v=""/>
    <s v="CTR_651"/>
  </r>
  <r>
    <s v="Tinto"/>
    <s v="SUO_040"/>
    <s v="SUD-OUEST"/>
    <s v="IHS"/>
    <s v="Gen Only"/>
    <s v="SUD-OUEST"/>
    <s v="Tinto"/>
    <s v="Huawei"/>
    <n v="0"/>
    <n v="0"/>
    <n v="0"/>
    <n v="0"/>
    <n v="0"/>
    <n v="0"/>
    <n v="0"/>
    <n v="0"/>
    <n v="0"/>
    <n v="0"/>
    <n v="0"/>
    <n v="0"/>
    <n v="0"/>
    <n v="2.3405865029834523"/>
    <n v="2.9191564435997752"/>
    <n v="2.8668639939731699"/>
    <n v="0.25286574038403914"/>
    <n v="0"/>
    <n v="0"/>
    <n v="0"/>
    <n v="0"/>
    <n v="0"/>
    <x v="1"/>
    <m/>
    <x v="8"/>
    <x v="5"/>
    <s v="ACCESS-ISSUE"/>
    <x v="4"/>
    <s v="(05/03/2026 com ran 17h): 02.05.2026: Access not granted for this site for now_x000a_01.05.2026 RM Denis: Intervention plan for tomorrow according to the dirvervtaking FME on site_x000a_30/04/2026 Besoin d'un pour verifier le status de RTN red zone fme manage avec level 0..;..;(05/03/2026 com ran 10h): 02.05.2026: Access not granted for this site for now_x000a_01.05.2026 RM Denis: Intervention plan for tomorrow according to the dirvervtaking FME on site_x000a_30/04/2026 Besoin d'un pour verifier le status de RTN red zone fme manage avec level 0"/>
    <s v="SUO_040"/>
  </r>
  <r>
    <s v="Sambo-Labo-IHS"/>
    <s v="ADM_144"/>
    <s v="ADAMAOUA"/>
    <s v="IHS"/>
    <s v="Hybrid-Gen"/>
    <s v="ADAMAOUA"/>
    <s v="Sambo Lambo"/>
    <s v="NOKIA"/>
    <n v="4.0185234960237147E-3"/>
    <n v="9.6031291336014166E-2"/>
    <n v="3.2845142161902437E-2"/>
    <n v="8.0267142606837473E-4"/>
    <n v="8.9190876114083977E-4"/>
    <n v="0"/>
    <n v="3.3341125692069908E-2"/>
    <n v="7.8593451926515609E-2"/>
    <n v="1.5875057093349635E-2"/>
    <n v="1.8728999941590844E-3"/>
    <n v="1.5161571381288477E-3"/>
    <n v="34800.227626393629"/>
    <n v="0"/>
    <n v="2.764917159536535E-3"/>
    <n v="8.0271788502682428E-4"/>
    <n v="1.6054357700536486E-3"/>
    <n v="0.24161509178241378"/>
    <n v="0"/>
    <n v="0"/>
    <n v="0"/>
    <n v="0"/>
    <n v="0"/>
    <x v="0"/>
    <m/>
    <x v="13"/>
    <x v="9"/>
    <s v="no impacts"/>
    <x v="7"/>
    <s v=""/>
    <s v="ADM_144"/>
  </r>
  <r>
    <s v="CTR_946_Z_Nkolfoulou-foret-Bar"/>
    <s v="CTR_946"/>
    <s v="Yaounde"/>
    <s v="ESCO"/>
    <s v="GE"/>
    <s v="CENTRE"/>
    <s v="Yaounde"/>
    <s v="ZTE"/>
    <n v="0.13233628111507781"/>
    <n v="2.3479523903285369"/>
    <n v="0.13709824702582263"/>
    <n v="0"/>
    <n v="0"/>
    <n v="0"/>
    <n v="0"/>
    <n v="0"/>
    <n v="0"/>
    <n v="0"/>
    <n v="0.95658442555352985"/>
    <n v="0"/>
    <n v="2.6518442897786452"/>
    <n v="0"/>
    <n v="0"/>
    <n v="0"/>
    <n v="0.22891323020377616"/>
    <n v="0"/>
    <n v="0"/>
    <n v="0"/>
    <n v="0"/>
    <n v="0"/>
    <x v="0"/>
    <m/>
    <x v="13"/>
    <x v="9"/>
    <s v="no impacts"/>
    <x v="7"/>
    <s v=""/>
    <s v="CTR_946"/>
  </r>
  <r>
    <s v="Limbe-Semme-Beach-MTN"/>
    <s v="SUO_082"/>
    <s v="SUD-OUEST"/>
    <s v="IHS"/>
    <s v="Grid-Gen"/>
    <s v="SUD-OUEST"/>
    <s v="Limbe"/>
    <s v="Huawei"/>
    <n v="0"/>
    <n v="0"/>
    <n v="0"/>
    <n v="0"/>
    <n v="0"/>
    <n v="0"/>
    <n v="0"/>
    <n v="0"/>
    <n v="0"/>
    <n v="0"/>
    <n v="0"/>
    <n v="0"/>
    <n v="0"/>
    <n v="0"/>
    <n v="0.29160353048942311"/>
    <n v="0"/>
    <n v="0.22463281140760144"/>
    <n v="0"/>
    <n v="0"/>
    <n v="0"/>
    <n v="0"/>
    <n v="0"/>
    <x v="0"/>
    <m/>
    <x v="13"/>
    <x v="9"/>
    <s v="no impacts"/>
    <x v="7"/>
    <s v=""/>
    <s v="SUO_082"/>
  </r>
  <r>
    <s v="Salack"/>
    <s v="EXN_008"/>
    <s v="EXTREME-NORD"/>
    <s v="IHS"/>
    <s v="Grid-Gen"/>
    <s v="EXTREME-NORD"/>
    <s v="Salak"/>
    <s v="NOKIA"/>
    <n v="1.1693954826550281"/>
    <n v="0.88059296532993858"/>
    <n v="2.0309672480686705"/>
    <n v="0.27823539193748392"/>
    <n v="0"/>
    <n v="0"/>
    <n v="0"/>
    <n v="1.4268062653917818E-3"/>
    <n v="0.44727679749959492"/>
    <n v="2.1061413349859572"/>
    <n v="0"/>
    <n v="187376.2177389116"/>
    <n v="1.5160693924757608E-3"/>
    <n v="0.2234245934887871"/>
    <n v="2.140457136181933E-3"/>
    <n v="0"/>
    <n v="0.22335325833642924"/>
    <n v="1.9613628804529832"/>
    <n v="0"/>
    <n v="0"/>
    <n v="0"/>
    <n v="0"/>
    <x v="1"/>
    <m/>
    <x v="13"/>
    <x v="9"/>
    <s v="no impacts"/>
    <x v="7"/>
    <s v=""/>
    <s v="EXN_008"/>
  </r>
  <r>
    <s v="Emana-Lycee2-MTN-IHS"/>
    <s v="CTR_518"/>
    <s v="Yaounde"/>
    <s v="IHS"/>
    <s v="Grid-Gen"/>
    <s v="CENTRE"/>
    <s v="Yaounde"/>
    <s v="ZTE"/>
    <n v="0"/>
    <n v="0"/>
    <n v="0"/>
    <n v="0"/>
    <n v="0"/>
    <n v="0"/>
    <n v="0"/>
    <n v="0"/>
    <n v="0"/>
    <n v="0"/>
    <n v="0"/>
    <n v="2.4255706511662188E-3"/>
    <n v="0"/>
    <n v="0"/>
    <n v="0.1308202994580995"/>
    <n v="0.26007111202426669"/>
    <n v="0.21744527484569121"/>
    <n v="0"/>
    <n v="0"/>
    <n v="0"/>
    <n v="0"/>
    <n v="0"/>
    <x v="0"/>
    <m/>
    <x v="13"/>
    <x v="9"/>
    <s v="no impacts"/>
    <x v="7"/>
    <s v=""/>
    <s v="CTR_518"/>
  </r>
  <r>
    <s v="Logone-Birni"/>
    <s v="EXN_051"/>
    <s v="EXTREME-NORD"/>
    <s v="IHS"/>
    <s v="Solar-Gen"/>
    <s v="EXTREME-NORD"/>
    <s v="Logone-Birni"/>
    <s v="Huawei"/>
    <n v="0"/>
    <n v="0"/>
    <n v="0"/>
    <n v="0"/>
    <n v="0"/>
    <n v="0"/>
    <n v="0"/>
    <n v="0"/>
    <n v="0"/>
    <n v="0"/>
    <n v="0"/>
    <n v="0"/>
    <n v="0"/>
    <n v="0.96122154591605258"/>
    <n v="0"/>
    <n v="0"/>
    <n v="0.2127368141698984"/>
    <n v="0"/>
    <n v="0"/>
    <n v="0"/>
    <n v="0"/>
    <n v="0"/>
    <x v="1"/>
    <m/>
    <x v="13"/>
    <x v="9"/>
    <s v="no impacts"/>
    <x v="7"/>
    <s v=""/>
    <s v="EXN_051"/>
  </r>
  <r>
    <s v="Boudva-IHS"/>
    <s v="NRD_092"/>
    <s v="NORD"/>
    <s v="IHS"/>
    <s v="Gen Only"/>
    <s v="NORD"/>
    <s v="Boudva"/>
    <s v="Huawei"/>
    <n v="0"/>
    <n v="0"/>
    <n v="0"/>
    <n v="0"/>
    <n v="0"/>
    <n v="0"/>
    <n v="0"/>
    <n v="0"/>
    <n v="0"/>
    <n v="0"/>
    <n v="0"/>
    <n v="0"/>
    <n v="0"/>
    <n v="7.2232067185453427E-2"/>
    <n v="0.87250986636532524"/>
    <n v="0.20635185613227067"/>
    <n v="0.20207143733609562"/>
    <n v="0"/>
    <n v="0"/>
    <n v="0"/>
    <n v="0"/>
    <n v="0"/>
    <x v="0"/>
    <m/>
    <x v="13"/>
    <x v="9"/>
    <s v="no impacts"/>
    <x v="7"/>
    <s v=""/>
    <s v="NRD_092"/>
  </r>
  <r>
    <s v="Bekondo-IHS"/>
    <s v="SUO_096"/>
    <s v="SUD-OUEST"/>
    <s v="IHS"/>
    <s v="Hybrid-Gen"/>
    <s v="SUD-OUEST"/>
    <s v="Bekondo"/>
    <s v="NOKIA"/>
    <n v="0"/>
    <n v="0"/>
    <n v="0"/>
    <n v="0"/>
    <n v="5.7109399892720861E-2"/>
    <n v="0"/>
    <n v="8.9840707736364114E-2"/>
    <n v="0.71089348572610733"/>
    <n v="9.2965816323264807"/>
    <n v="9.2971226984682325"/>
    <n v="4.1604784861386985"/>
    <n v="17403.285923414747"/>
    <n v="0"/>
    <n v="0"/>
    <n v="0"/>
    <n v="0"/>
    <n v="0.19782668869655529"/>
    <n v="3.4938918423778588E-2"/>
    <n v="0"/>
    <n v="0"/>
    <n v="0"/>
    <n v="0"/>
    <x v="1"/>
    <m/>
    <x v="13"/>
    <x v="9"/>
    <s v="no impacts"/>
    <x v="7"/>
    <s v=""/>
    <s v="SUO_096"/>
  </r>
  <r>
    <s v="Kumba-Mbo-Street-IHS"/>
    <s v="SUO_116"/>
    <s v="SUD-OUEST"/>
    <s v="IHS"/>
    <s v="Grid-Gen"/>
    <s v="SUD-OUEST"/>
    <s v="Kumba"/>
    <s v="Huawei"/>
    <n v="0"/>
    <n v="0"/>
    <n v="0"/>
    <n v="0"/>
    <n v="0"/>
    <n v="0.10135675007776095"/>
    <n v="8.4716622007630551E-3"/>
    <n v="0"/>
    <n v="1.3376308738046931E-3"/>
    <n v="0"/>
    <n v="0"/>
    <n v="0"/>
    <n v="0"/>
    <n v="0"/>
    <n v="0"/>
    <n v="0"/>
    <n v="0.19335008403888901"/>
    <n v="8.9175391586979543E-5"/>
    <n v="0"/>
    <n v="0"/>
    <n v="0"/>
    <n v="0"/>
    <x v="0"/>
    <m/>
    <x v="13"/>
    <x v="9"/>
    <s v="no impacts"/>
    <x v="7"/>
    <s v=""/>
    <s v="SUO_116"/>
  </r>
  <r>
    <s v="Ngoulmekong-Nord"/>
    <s v="CTR_379"/>
    <s v="Yaounde"/>
    <s v="IHS"/>
    <s v="Grid-Gen"/>
    <s v="CENTRE"/>
    <s v="Yaounde"/>
    <s v="ZTE"/>
    <n v="0.10410335213863958"/>
    <n v="1.8770884876709675"/>
    <n v="0.10792005889856218"/>
    <n v="0"/>
    <n v="0"/>
    <n v="0"/>
    <n v="0"/>
    <n v="0"/>
    <n v="5.9836687754863265"/>
    <n v="0"/>
    <n v="0.7676039357024026"/>
    <n v="0"/>
    <n v="2.117219982136386"/>
    <n v="0"/>
    <n v="0"/>
    <n v="0"/>
    <n v="0.19206595840003643"/>
    <n v="0"/>
    <n v="0"/>
    <n v="0"/>
    <n v="0"/>
    <n v="0"/>
    <x v="0"/>
    <m/>
    <x v="13"/>
    <x v="9"/>
    <s v="no impacts"/>
    <x v="7"/>
    <s v=""/>
    <s v="CTR_379"/>
  </r>
  <r>
    <s v="Ashum-MTN"/>
    <s v="SUO_089"/>
    <s v="SUD-OUEST"/>
    <s v="IHS"/>
    <s v="Gen Only"/>
    <s v="SUD-OUEST"/>
    <s v="Ashum"/>
    <s v="Huawei"/>
    <n v="0"/>
    <n v="0"/>
    <n v="0"/>
    <n v="0"/>
    <n v="0"/>
    <n v="0"/>
    <n v="0"/>
    <n v="0"/>
    <n v="0"/>
    <n v="0"/>
    <n v="0"/>
    <n v="0"/>
    <n v="0"/>
    <n v="1.5613540962181074"/>
    <n v="1.9450401360602456"/>
    <n v="1.9130975107937893"/>
    <n v="0.1673465398521258"/>
    <n v="0"/>
    <n v="0"/>
    <n v="0"/>
    <n v="0"/>
    <n v="0"/>
    <x v="0"/>
    <m/>
    <x v="8"/>
    <x v="5"/>
    <s v="ACCESS-ISSUE"/>
    <x v="4"/>
    <s v="(05/03/2026 com ran 17h): Impacted by SUO_040_H_Tinto..;..;(05/03/2026 com ran 10h): Impacted by SUO_040_H_Tinto  ||(05/03/2026 groupe whatsapp ): SUO_040_H_Tinto: 02.05.2026: access not granted for this site for now"/>
    <s v="SUO_040"/>
  </r>
  <r>
    <s v="Kumba-Kossala2-IHS"/>
    <s v="SUO_114"/>
    <s v="SUD-OUEST"/>
    <s v="IHS"/>
    <s v="Grid-Gen"/>
    <s v="SUD-OUEST"/>
    <s v="Kumba"/>
    <s v="Huawei"/>
    <n v="0.79986759237857163"/>
    <n v="0.91556374542351882"/>
    <n v="1.3075787668398811"/>
    <n v="1.1265527219183125"/>
    <n v="5.0364834362060646"/>
    <n v="2.7929732645041989"/>
    <n v="0.32201233902058313"/>
    <n v="0"/>
    <n v="1.0701046990437544E-3"/>
    <n v="0"/>
    <n v="0"/>
    <n v="0"/>
    <n v="0.44420046057306251"/>
    <n v="0.16529550584562525"/>
    <n v="0"/>
    <n v="0"/>
    <n v="0.15102744319170855"/>
    <n v="0.1673465398521258"/>
    <n v="0"/>
    <n v="0"/>
    <n v="0"/>
    <n v="0"/>
    <x v="0"/>
    <m/>
    <x v="13"/>
    <x v="9"/>
    <s v="no impacts"/>
    <x v="7"/>
    <s v=""/>
    <s v="SUO_114"/>
  </r>
  <r>
    <s v="Kumba-CCAS-IHS"/>
    <s v="SUO_109"/>
    <s v="SUD-OUEST"/>
    <s v="IHS"/>
    <s v="Grid-Gen"/>
    <s v="SUD-OUEST"/>
    <s v="Kumba"/>
    <s v="Huawei"/>
    <n v="0"/>
    <n v="4.1020680130010589E-3"/>
    <n v="0"/>
    <n v="0"/>
    <n v="0"/>
    <n v="7.5620732065758639E-3"/>
    <n v="1.5855384624164963E-2"/>
    <n v="0"/>
    <n v="7.4728978149888855E-3"/>
    <n v="7.4728978149888855E-3"/>
    <n v="7.3123821101323217E-3"/>
    <n v="2.9886954139593018"/>
    <n v="7.66908367648024E-3"/>
    <n v="0"/>
    <n v="2.9886954139593018"/>
    <n v="0"/>
    <n v="0.14945795629977768"/>
    <n v="0"/>
    <n v="0"/>
    <n v="0"/>
    <n v="0"/>
    <n v="0"/>
    <x v="0"/>
    <m/>
    <x v="13"/>
    <x v="9"/>
    <s v="no impacts"/>
    <x v="7"/>
    <s v=""/>
    <s v="SUO_109"/>
  </r>
  <r>
    <s v="Kumba-Station-IHS"/>
    <s v="SUO_126"/>
    <s v="SUD-OUEST"/>
    <s v="IHS"/>
    <s v="Grid-Gen"/>
    <s v="SUD-OUEST"/>
    <s v="Kumba"/>
    <s v="Huawei"/>
    <n v="0"/>
    <n v="0"/>
    <n v="0"/>
    <n v="0"/>
    <n v="0"/>
    <n v="0"/>
    <n v="9.4347564299024338E-3"/>
    <n v="0"/>
    <n v="8.0257852428281603E-4"/>
    <n v="0"/>
    <n v="0"/>
    <n v="8.9175391586979543E-5"/>
    <n v="0"/>
    <n v="0"/>
    <n v="8.9175391586979543E-5"/>
    <n v="0"/>
    <n v="0.14936878090819072"/>
    <n v="0"/>
    <n v="0"/>
    <n v="0"/>
    <n v="0"/>
    <n v="0"/>
    <x v="0"/>
    <m/>
    <x v="13"/>
    <x v="9"/>
    <s v="no impacts"/>
    <x v="7"/>
    <s v=""/>
    <s v="SUO_126"/>
  </r>
  <r>
    <s v="Kumba-Mabanda"/>
    <s v="SUO_027"/>
    <s v="SUD-OUEST"/>
    <s v="IHS"/>
    <s v="Grid-Gen"/>
    <s v="SUD-OUEST"/>
    <s v="Kumba"/>
    <s v="Huawei"/>
    <n v="0"/>
    <n v="0"/>
    <n v="0"/>
    <n v="0"/>
    <n v="0"/>
    <n v="0"/>
    <n v="7.3123821101323226E-3"/>
    <n v="0"/>
    <n v="0"/>
    <n v="0"/>
    <n v="0"/>
    <n v="0"/>
    <n v="0"/>
    <n v="8.9175391586979543E-5"/>
    <n v="0"/>
    <n v="0"/>
    <n v="0.14913692489006458"/>
    <n v="0"/>
    <n v="0"/>
    <n v="0"/>
    <n v="0"/>
    <n v="0"/>
    <x v="0"/>
    <m/>
    <x v="13"/>
    <x v="9"/>
    <s v="no impacts"/>
    <x v="7"/>
    <s v=""/>
    <s v="SUO_027"/>
  </r>
  <r>
    <s v="Kumba-Barombi-Kang-II-IHS"/>
    <s v="SUO_108"/>
    <s v="SUD-OUEST"/>
    <s v="IHS"/>
    <s v="Grid-Gen"/>
    <s v="SUD-OUEST"/>
    <s v="Kumba"/>
    <s v="Huawei"/>
    <n v="0"/>
    <n v="0"/>
    <n v="0"/>
    <n v="0"/>
    <n v="0"/>
    <n v="0"/>
    <n v="8.0257852428281592E-3"/>
    <n v="0"/>
    <n v="0"/>
    <n v="0"/>
    <n v="0"/>
    <n v="0"/>
    <n v="0"/>
    <n v="0"/>
    <n v="0"/>
    <n v="0"/>
    <n v="0.14856620238390791"/>
    <n v="0"/>
    <n v="0"/>
    <n v="0"/>
    <n v="0"/>
    <n v="0"/>
    <x v="0"/>
    <m/>
    <x v="13"/>
    <x v="9"/>
    <s v="no impacts"/>
    <x v="7"/>
    <s v=""/>
    <s v="SUO_108"/>
  </r>
  <r>
    <s v="Nyamboya-MTN"/>
    <s v="ADM_179"/>
    <s v="ADAMAOUA"/>
    <m/>
    <m/>
    <s v="ADAMAOUA"/>
    <s v="Nyamboya"/>
    <s v="Huawei"/>
    <n v="0"/>
    <n v="0"/>
    <n v="0"/>
    <n v="0"/>
    <n v="0"/>
    <n v="0"/>
    <n v="0"/>
    <n v="0"/>
    <n v="0"/>
    <n v="0"/>
    <n v="0"/>
    <n v="0"/>
    <n v="0"/>
    <n v="0"/>
    <n v="0"/>
    <n v="0.89273484517725221"/>
    <n v="0.14847702699232093"/>
    <n v="0"/>
    <n v="0"/>
    <n v="0"/>
    <n v="0"/>
    <n v="0"/>
    <x v="0"/>
    <m/>
    <x v="13"/>
    <x v="9"/>
    <s v="no impacts"/>
    <x v="7"/>
    <s v=""/>
    <s v="ADM_179"/>
  </r>
  <r>
    <s v="Kumba-Kossala-IHS"/>
    <s v="SUO_113"/>
    <s v="SUD-OUEST"/>
    <s v="IHS"/>
    <s v="Grid-Gen"/>
    <s v="SUD-OUEST"/>
    <s v="Kumba"/>
    <s v="Huawei"/>
    <n v="0"/>
    <n v="0"/>
    <n v="0"/>
    <n v="0"/>
    <n v="0"/>
    <n v="0"/>
    <n v="7.7582590680672194E-3"/>
    <n v="0"/>
    <n v="8.0257852428281603E-4"/>
    <n v="0"/>
    <n v="0"/>
    <n v="0"/>
    <n v="0"/>
    <n v="0"/>
    <n v="0"/>
    <n v="8.9175391586979543E-5"/>
    <n v="0.14817383066092521"/>
    <n v="0"/>
    <n v="0"/>
    <n v="0"/>
    <n v="0"/>
    <n v="0"/>
    <x v="0"/>
    <m/>
    <x v="13"/>
    <x v="9"/>
    <s v="no impacts"/>
    <x v="7"/>
    <s v=""/>
    <s v="SUO_113"/>
  </r>
  <r>
    <s v="H-Sawa"/>
    <s v="LIT_099"/>
    <s v="Douala"/>
    <s v="IHS"/>
    <s v="Grid-Gen (LL)"/>
    <s v="LITTORAL"/>
    <s v="Douala"/>
    <s v="ZTE"/>
    <n v="0"/>
    <n v="0"/>
    <n v="0"/>
    <n v="0"/>
    <n v="0"/>
    <n v="0"/>
    <n v="0"/>
    <n v="0"/>
    <n v="0"/>
    <n v="0"/>
    <n v="0"/>
    <n v="14.530844697845234"/>
    <n v="0"/>
    <n v="0"/>
    <n v="14.530844697845234"/>
    <n v="0"/>
    <n v="0.14767444846803848"/>
    <n v="0"/>
    <n v="0"/>
    <n v="0"/>
    <n v="0"/>
    <n v="0"/>
    <x v="0"/>
    <m/>
    <x v="13"/>
    <x v="9"/>
    <s v="no impacts"/>
    <x v="7"/>
    <s v=""/>
    <s v="LIT_099"/>
  </r>
  <r>
    <s v="Abom"/>
    <s v="CTR_263"/>
    <s v="Yaounde"/>
    <s v="IHS"/>
    <s v="Grid-Gen"/>
    <s v="CENTRE"/>
    <s v="Yaounde"/>
    <s v="ZTE"/>
    <n v="0"/>
    <n v="0"/>
    <n v="0"/>
    <n v="0"/>
    <n v="0"/>
    <n v="0"/>
    <n v="0"/>
    <n v="0"/>
    <n v="0"/>
    <n v="0"/>
    <n v="2.3861551280843987"/>
    <n v="0"/>
    <n v="0"/>
    <n v="0"/>
    <n v="0"/>
    <n v="0"/>
    <n v="0.1463189825159163"/>
    <n v="0"/>
    <n v="0"/>
    <n v="0"/>
    <n v="0"/>
    <n v="0"/>
    <x v="0"/>
    <m/>
    <x v="13"/>
    <x v="9"/>
    <s v="no impacts"/>
    <x v="7"/>
    <s v=""/>
    <s v="CTR_263"/>
  </r>
  <r>
    <s v="Kumba-Makata-IHS"/>
    <s v="SUO_111"/>
    <s v="SUD-OUEST"/>
    <s v="IHS"/>
    <s v="Grid-Gen"/>
    <s v="SUD-OUEST"/>
    <s v="Kumba"/>
    <s v="Huawei"/>
    <n v="0"/>
    <n v="0"/>
    <n v="0"/>
    <n v="0"/>
    <n v="0"/>
    <n v="0"/>
    <n v="5.7964004531536693E-3"/>
    <n v="0"/>
    <n v="1.159280090630734E-3"/>
    <n v="7.6512485981628442E-3"/>
    <n v="0"/>
    <n v="0"/>
    <n v="0"/>
    <n v="0"/>
    <n v="0"/>
    <n v="0"/>
    <n v="0.13733010304394846"/>
    <n v="0"/>
    <n v="0"/>
    <n v="0"/>
    <n v="0"/>
    <n v="0"/>
    <x v="0"/>
    <m/>
    <x v="13"/>
    <x v="9"/>
    <s v="no impacts"/>
    <x v="7"/>
    <s v=""/>
    <s v="SUO_111"/>
  </r>
  <r>
    <s v="Santa-Barbara-Yde-IHS"/>
    <s v="CTR_163"/>
    <s v="Yaounde"/>
    <s v="IHS"/>
    <s v="Grid-Gen"/>
    <s v="CENTRE"/>
    <s v="Yaounde"/>
    <s v="ZTE"/>
    <n v="2.6742451481452942"/>
    <n v="2.1616114920683799E-2"/>
    <n v="0"/>
    <n v="0"/>
    <n v="0"/>
    <n v="0"/>
    <n v="0"/>
    <n v="0"/>
    <n v="0"/>
    <n v="0"/>
    <n v="0"/>
    <n v="4.1991621793609619"/>
    <n v="0.87333027996792534"/>
    <n v="0"/>
    <n v="4.1991621793609628"/>
    <n v="0.25846595497570163"/>
    <n v="0.13599247217014401"/>
    <n v="0"/>
    <n v="0"/>
    <n v="0"/>
    <n v="0"/>
    <n v="0"/>
    <x v="0"/>
    <m/>
    <x v="2"/>
    <x v="2"/>
    <s v="BSS Hardware issue"/>
    <x v="0"/>
    <s v="05/03/2026: hardware issue,  site with GPS issue (alarm : TDD down 09Apr 02pm)"/>
    <s v="CTR_163"/>
  </r>
  <r>
    <s v="CTR_1052_Z_Santa-Barbara-Gottam-IHS"/>
    <s v="CTR_1052"/>
    <s v="Yaounde"/>
    <s v="IHS"/>
    <s v="Grid-Gen"/>
    <s v="CTR"/>
    <s v="Yaoundé"/>
    <s v="ZTE"/>
    <n v="0"/>
    <n v="0"/>
    <n v="0"/>
    <n v="0"/>
    <n v="0"/>
    <n v="0"/>
    <n v="0"/>
    <n v="0"/>
    <n v="0"/>
    <n v="3.289876381505167"/>
    <n v="0"/>
    <n v="3.887030473728216"/>
    <n v="0.78793592498423404"/>
    <s v=""/>
    <n v="3.8870304737282164"/>
    <n v="0.23820530600713991"/>
    <n v="0.12680740683668482"/>
    <n v="0"/>
    <n v="0"/>
    <n v="0"/>
    <n v="0"/>
    <n v="0"/>
    <x v="0"/>
    <m/>
    <x v="13"/>
    <x v="9"/>
    <s v="no impacts"/>
    <x v="7"/>
    <s v=""/>
    <s v="CTR_1052"/>
  </r>
  <r>
    <s v="Hikoa-Malep-Camrail"/>
    <s v="LIT_402"/>
    <s v="CENTRE"/>
    <s v="CAMUSAT"/>
    <s v="Hybrid Solar - S3"/>
    <s v="LITTORAL"/>
    <s v="Messondo"/>
    <s v="NOKIA"/>
    <n v="1.4789141207899657E-3"/>
    <n v="0"/>
    <n v="2.8676505512878602E-3"/>
    <n v="0"/>
    <n v="2.0510340065006218E-3"/>
    <n v="0"/>
    <n v="0.87256375695007082"/>
    <n v="0"/>
    <n v="6.1561089156169282E-3"/>
    <n v="4.1701036598604656E-2"/>
    <n v="1.0388440728480478E-2"/>
    <n v="17403.285923414747"/>
    <n v="1.5159816569788325E-3"/>
    <n v="9.2207354900938135E-3"/>
    <n v="2.6752617476094621E-3"/>
    <n v="1.515981656978832E-3"/>
    <n v="0.12045811895569196"/>
    <n v="3.210314097131252E-3"/>
    <n v="0"/>
    <n v="0"/>
    <n v="0"/>
    <n v="0"/>
    <x v="0"/>
    <m/>
    <x v="13"/>
    <x v="9"/>
    <s v="no impacts"/>
    <x v="7"/>
    <s v=""/>
    <s v="LIT_402"/>
  </r>
  <r>
    <s v="Kosseoua"/>
    <s v="EXN_244"/>
    <s v="EXTREME-NORD"/>
    <s v="CAMUSAT"/>
    <s v="HGB"/>
    <s v="EXTREME-NORD"/>
    <s v="Kosseoua"/>
    <s v="Huawei"/>
    <n v="0"/>
    <n v="0"/>
    <n v="0"/>
    <n v="0"/>
    <n v="0"/>
    <n v="0"/>
    <n v="0"/>
    <n v="0"/>
    <n v="0"/>
    <n v="0"/>
    <n v="0"/>
    <n v="0"/>
    <n v="0"/>
    <n v="6.8487057440366623"/>
    <n v="7.9380009873499358"/>
    <n v="0.61051256588277958"/>
    <n v="0.11856760065404799"/>
    <n v="0"/>
    <n v="0"/>
    <n v="0"/>
    <n v="0"/>
    <n v="0"/>
    <x v="1"/>
    <m/>
    <x v="13"/>
    <x v="9"/>
    <s v="no impacts"/>
    <x v="7"/>
    <s v=""/>
    <s v="EXN_244"/>
  </r>
  <r>
    <s v="Minoterie"/>
    <s v="LIT_023"/>
    <s v="Douala"/>
    <s v="IHS"/>
    <s v="Grid-Gen"/>
    <s v="LITTORAL"/>
    <s v="Douala"/>
    <s v="ZTE"/>
    <n v="0"/>
    <n v="0"/>
    <n v="0"/>
    <n v="0"/>
    <n v="0"/>
    <n v="0"/>
    <n v="0"/>
    <n v="0"/>
    <n v="0"/>
    <n v="0"/>
    <n v="0"/>
    <n v="11.299039331341511"/>
    <n v="0"/>
    <n v="0"/>
    <n v="11.299039331341511"/>
    <n v="0"/>
    <n v="0.11393048029152522"/>
    <n v="0"/>
    <n v="0"/>
    <n v="0"/>
    <n v="0"/>
    <n v="0"/>
    <x v="0"/>
    <m/>
    <x v="13"/>
    <x v="9"/>
    <s v="no impacts"/>
    <x v="7"/>
    <s v=""/>
    <s v="LIT_023"/>
  </r>
  <r>
    <s v="Mini_SS_AFD"/>
    <s v="CTR_737"/>
    <s v="Yaounde"/>
    <s v="CAMUSAT"/>
    <s v="Good Grid no GE - 8h"/>
    <s v="CENTRE"/>
    <s v="Yaounde"/>
    <s v="ZTE"/>
    <n v="0"/>
    <n v="0"/>
    <n v="0"/>
    <n v="0"/>
    <n v="0"/>
    <n v="0"/>
    <n v="0"/>
    <n v="0"/>
    <n v="0"/>
    <n v="0"/>
    <n v="0"/>
    <n v="0"/>
    <n v="3.3119740435404242E-2"/>
    <n v="4.9759868505534655E-2"/>
    <n v="0"/>
    <n v="6.4616488743925435E-2"/>
    <n v="8.987095964135805E-2"/>
    <n v="0"/>
    <n v="0"/>
    <n v="0"/>
    <n v="0"/>
    <n v="0"/>
    <x v="0"/>
    <m/>
    <x v="13"/>
    <x v="9"/>
    <s v="no impacts"/>
    <x v="7"/>
    <s v=""/>
    <s v="CTR_737"/>
  </r>
  <r>
    <s v="Fotouni-IHS"/>
    <s v="OST_153"/>
    <s v="OUEST"/>
    <s v="IHS"/>
    <s v="Hybrid-Gen"/>
    <s v="OUEST"/>
    <s v="Fotouni"/>
    <s v="Huawei"/>
    <n v="0"/>
    <n v="0"/>
    <n v="0"/>
    <n v="0"/>
    <n v="0"/>
    <n v="0"/>
    <n v="0"/>
    <n v="0"/>
    <n v="0"/>
    <n v="0"/>
    <n v="0"/>
    <n v="0"/>
    <n v="0"/>
    <n v="0.13957732291194033"/>
    <n v="0.10884748297106722"/>
    <n v="5.5288742783927303E-3"/>
    <n v="8.8729514629044645E-2"/>
    <n v="0"/>
    <n v="0"/>
    <n v="0"/>
    <n v="0"/>
    <n v="0"/>
    <x v="0"/>
    <m/>
    <x v="13"/>
    <x v="9"/>
    <s v="no impacts"/>
    <x v="7"/>
    <s v=""/>
    <s v="OST_153"/>
  </r>
  <r>
    <s v="Simbock-II"/>
    <s v="CTR_716"/>
    <s v="Yaounde"/>
    <s v="CAMUSAT"/>
    <s v="Good Grid + GE"/>
    <s v="CENTRE"/>
    <s v="Yaounde"/>
    <s v="ZTE"/>
    <n v="0"/>
    <n v="2.0421699725767839"/>
    <n v="0"/>
    <n v="0"/>
    <n v="0"/>
    <n v="0"/>
    <n v="0"/>
    <n v="0.41757268864519032"/>
    <n v="0.15916023890444153"/>
    <n v="1.4238278073126662"/>
    <n v="2.1972816487031647E-2"/>
    <n v="0"/>
    <n v="1.2645070527034249E-2"/>
    <n v="0"/>
    <n v="0"/>
    <n v="8.211270057329019E-2"/>
    <n v="8.1898679633482019E-2"/>
    <n v="0"/>
    <n v="0"/>
    <n v="0"/>
    <n v="0"/>
    <n v="0"/>
    <x v="0"/>
    <m/>
    <x v="13"/>
    <x v="9"/>
    <s v="no impacts"/>
    <x v="7"/>
    <s v=""/>
    <s v="CTR_716"/>
  </r>
  <r>
    <s v="Bfsam-Djeleng"/>
    <s v="OST_016"/>
    <s v="Bafoussam"/>
    <s v="IHS"/>
    <s v="Grid-Gen"/>
    <s v="OUEST"/>
    <s v="Bafoussam"/>
    <s v="Huawei"/>
    <n v="0.62396021493409581"/>
    <n v="0.3026612790462086"/>
    <n v="0.16301261582099857"/>
    <n v="0.14967197723958645"/>
    <n v="0"/>
    <n v="9.572086532946382E-2"/>
    <n v="0"/>
    <n v="0.15088476256516933"/>
    <n v="6.402793115945131E-2"/>
    <n v="0"/>
    <n v="0"/>
    <n v="0.53731740446818643"/>
    <n v="0"/>
    <n v="0"/>
    <n v="0.53731740446818643"/>
    <n v="9.6452103540477063E-2"/>
    <n v="7.2053716402279464E-2"/>
    <n v="0.54031369762550907"/>
    <n v="0"/>
    <n v="0"/>
    <n v="0"/>
    <n v="0"/>
    <x v="0"/>
    <m/>
    <x v="13"/>
    <x v="9"/>
    <s v="no impacts"/>
    <x v="7"/>
    <s v=""/>
    <s v="OST_016"/>
  </r>
  <r>
    <s v="Kaele"/>
    <s v="EXN_011"/>
    <s v="EXTREME-NORD"/>
    <s v="IHS"/>
    <s v="Grid-Gen"/>
    <s v="EXTREME-NORD"/>
    <s v="Kaele"/>
    <s v="NOKIA"/>
    <n v="0.23333032236829862"/>
    <n v="0.59597723953319981"/>
    <n v="0.92546130111667813"/>
    <n v="0"/>
    <n v="0"/>
    <n v="0"/>
    <n v="0"/>
    <n v="0.10539955596344142"/>
    <n v="0"/>
    <n v="0.11074796143878519"/>
    <n v="0"/>
    <n v="71435.477979670861"/>
    <n v="0.13122420095732315"/>
    <n v="1.9673216462817208E-2"/>
    <n v="0.42694501507528737"/>
    <n v="6.02129584658272E-2"/>
    <n v="7.0129256849387617E-2"/>
    <n v="5.1668221885495955E-2"/>
    <n v="0"/>
    <n v="0"/>
    <n v="0"/>
    <n v="0"/>
    <x v="1"/>
    <m/>
    <x v="13"/>
    <x v="9"/>
    <s v="no impacts"/>
    <x v="7"/>
    <s v=""/>
    <s v="EXN_011"/>
  </r>
  <r>
    <s v="Pinyi-Ngali"/>
    <s v="NRO_091"/>
    <s v="NORD-OUEST"/>
    <s v="IHS"/>
    <s v="Solar+ Gen"/>
    <s v="NORD-OUEST"/>
    <s v="Pinyi-Ngali"/>
    <s v="NOKIA"/>
    <n v="3.903784914452204E-2"/>
    <n v="4.5466501567058712E-2"/>
    <n v="3.8189852009088265"/>
    <n v="6.4259497192126896E-2"/>
    <n v="4.6319183349329461E-2"/>
    <n v="3.9124017639993687E-2"/>
    <n v="2.3273815775929102E-2"/>
    <n v="6.9411641445969577E-2"/>
    <n v="2.4887993512840684E-2"/>
    <n v="0"/>
    <n v="8.8905010320567343E-2"/>
    <n v="45431.766176130674"/>
    <n v="0"/>
    <n v="6.9201173976195172"/>
    <n v="7.0024619542109336"/>
    <n v="4.9331826625917077E-2"/>
    <n v="6.4687829057194862E-2"/>
    <n v="0.12976802983737265"/>
    <n v="0"/>
    <n v="0"/>
    <n v="0"/>
    <n v="0"/>
    <x v="1"/>
    <m/>
    <x v="13"/>
    <x v="9"/>
    <s v="no impacts"/>
    <x v="7"/>
    <s v=""/>
    <s v="NRO_091"/>
  </r>
  <r>
    <s v="Bep-Axe-Lrd"/>
    <s v="LIT_097"/>
    <s v="Douala"/>
    <s v="IHS"/>
    <s v="GridOnly"/>
    <s v="LITTORAL"/>
    <s v="Douala"/>
    <s v="ZTE"/>
    <n v="0"/>
    <n v="0"/>
    <n v="0"/>
    <n v="0"/>
    <n v="0"/>
    <n v="0"/>
    <n v="0"/>
    <n v="0"/>
    <n v="0"/>
    <n v="0"/>
    <n v="0"/>
    <n v="0"/>
    <n v="0"/>
    <n v="0"/>
    <n v="0"/>
    <n v="0"/>
    <n v="6.3475043731612099E-2"/>
    <n v="0"/>
    <n v="0"/>
    <n v="0"/>
    <n v="0"/>
    <n v="0"/>
    <x v="0"/>
    <m/>
    <x v="13"/>
    <x v="9"/>
    <s v="no impacts"/>
    <x v="7"/>
    <s v=""/>
    <s v="LIT_097"/>
  </r>
  <r>
    <s v="Ngaoundal3-IHS"/>
    <s v="ADM_119"/>
    <s v="Ngaoundere"/>
    <s v="IHS"/>
    <s v="Grid-Gen"/>
    <s v="ADAMAOUA"/>
    <s v="Ngaoundal"/>
    <s v="Huawei"/>
    <n v="0"/>
    <n v="0"/>
    <n v="0"/>
    <n v="0"/>
    <n v="0"/>
    <n v="0"/>
    <n v="0"/>
    <n v="0"/>
    <n v="0"/>
    <n v="0"/>
    <n v="0"/>
    <n v="0"/>
    <n v="0"/>
    <n v="3.8345418382401196E-3"/>
    <n v="1.6051570485656314E-3"/>
    <n v="4.8939454902934373E-2"/>
    <n v="6.2939991382090152E-2"/>
    <n v="0"/>
    <n v="0"/>
    <n v="0"/>
    <n v="0"/>
    <n v="0"/>
    <x v="0"/>
    <m/>
    <x v="13"/>
    <x v="9"/>
    <s v="no impacts"/>
    <x v="7"/>
    <s v=""/>
    <s v="ADM_119"/>
  </r>
  <r>
    <s v="Batsaa"/>
    <s v="OST_290"/>
    <s v="OUEST"/>
    <s v="CAMUSAT"/>
    <s v="Hybrid Solar - S3"/>
    <s v="OUEST"/>
    <s v="Batsaa"/>
    <s v="Huawei"/>
    <n v="0"/>
    <n v="0"/>
    <n v="0"/>
    <n v="0"/>
    <n v="0"/>
    <n v="0"/>
    <n v="0"/>
    <n v="0"/>
    <n v="0"/>
    <n v="0"/>
    <n v="0"/>
    <n v="0"/>
    <n v="0"/>
    <n v="0.18685811553135692"/>
    <n v="0"/>
    <n v="0"/>
    <n v="6.1531020195015884E-2"/>
    <n v="0"/>
    <n v="0"/>
    <n v="0"/>
    <n v="0"/>
    <n v="0"/>
    <x v="0"/>
    <m/>
    <x v="13"/>
    <x v="9"/>
    <s v="no impacts"/>
    <x v="7"/>
    <s v=""/>
    <s v="OST_290"/>
  </r>
  <r>
    <s v="Ngaoundal"/>
    <s v="ADM_010"/>
    <s v="Ngaoundere"/>
    <s v="IHS"/>
    <s v="Medium Grid + Solar + GE"/>
    <s v="ADAMAOUA"/>
    <s v="Ngaoundal"/>
    <s v="Huawei"/>
    <n v="0"/>
    <n v="0"/>
    <n v="0"/>
    <n v="0"/>
    <n v="0"/>
    <n v="0"/>
    <n v="0"/>
    <n v="0"/>
    <n v="0"/>
    <n v="0"/>
    <n v="0"/>
    <n v="0"/>
    <n v="0"/>
    <n v="1.8726832233265697E-3"/>
    <n v="2.4969109644354267E-3"/>
    <n v="4.068181364198007E-2"/>
    <n v="5.9640501893371917E-2"/>
    <n v="0"/>
    <n v="0"/>
    <n v="0"/>
    <n v="0"/>
    <n v="0"/>
    <x v="0"/>
    <m/>
    <x v="13"/>
    <x v="9"/>
    <s v="no impacts"/>
    <x v="7"/>
    <s v=""/>
    <s v="ADM_010"/>
  </r>
  <r>
    <s v="Ngbetnsouen"/>
    <s v="OST_219"/>
    <s v="OUEST"/>
    <s v="IHS"/>
    <s v="Grid-Gen"/>
    <s v="OUEST"/>
    <s v="Ngbetnsouen"/>
    <s v="NOKIA"/>
    <n v="1.7756656423187911"/>
    <n v="0"/>
    <n v="0"/>
    <n v="0"/>
    <n v="0"/>
    <n v="0"/>
    <n v="0"/>
    <n v="0"/>
    <n v="0.25878843825887876"/>
    <n v="0"/>
    <n v="0"/>
    <n v="20719.813776099854"/>
    <n v="0"/>
    <n v="5.321220461543291"/>
    <n v="0.83940796100823822"/>
    <n v="0.44070478522285272"/>
    <n v="5.8927098760676228E-2"/>
    <n v="0"/>
    <n v="0"/>
    <n v="0"/>
    <n v="0"/>
    <n v="0"/>
    <x v="0"/>
    <m/>
    <x v="13"/>
    <x v="9"/>
    <s v="no impacts"/>
    <x v="7"/>
    <s v=""/>
    <s v="OST_219"/>
  </r>
  <r>
    <s v="SS-Hotel-Lagon-Outdoor"/>
    <s v="SUD_091"/>
    <s v="CENTRE"/>
    <s v="CAMUSAT"/>
    <s v="Good Grid no GE - 8h"/>
    <s v="SUD"/>
    <s v="Kribi"/>
    <s v="NOKIA"/>
    <n v="0"/>
    <n v="0"/>
    <n v="0"/>
    <n v="0"/>
    <n v="0"/>
    <n v="0"/>
    <n v="0"/>
    <n v="0"/>
    <n v="0"/>
    <n v="0"/>
    <n v="0"/>
    <n v="0"/>
    <n v="0"/>
    <n v="5.199226210667357E-2"/>
    <n v="2.5593337385463138E-2"/>
    <n v="2.1492513152158416E-2"/>
    <n v="5.8142355314710736E-2"/>
    <n v="0"/>
    <n v="0"/>
    <n v="0"/>
    <n v="0"/>
    <n v="0"/>
    <x v="0"/>
    <m/>
    <x v="13"/>
    <x v="9"/>
    <s v="no impacts"/>
    <x v="7"/>
    <s v=""/>
    <s v="SUD_091"/>
  </r>
  <r>
    <s v="Pangar-camrail"/>
    <s v="ADM_114"/>
    <s v="ADAMAOUA"/>
    <s v="CAMUSAT"/>
    <s v="Hybrid Solar - S3"/>
    <s v="ADAMAOUA"/>
    <s v="Pangar"/>
    <s v="Huawei"/>
    <n v="0"/>
    <n v="0"/>
    <n v="0"/>
    <n v="0"/>
    <n v="0"/>
    <n v="0"/>
    <n v="0"/>
    <n v="0"/>
    <n v="0"/>
    <n v="0"/>
    <n v="0"/>
    <n v="0"/>
    <n v="0"/>
    <n v="4.8868114589664781E-3"/>
    <n v="1.4268062653916727E-3"/>
    <n v="0.15767992740409723"/>
    <n v="5.7642973121823579E-2"/>
    <n v="0"/>
    <n v="0"/>
    <n v="0"/>
    <n v="0"/>
    <n v="0"/>
    <x v="2"/>
    <m/>
    <x v="3"/>
    <x v="3"/>
    <s v="EXCLU"/>
    <x v="2"/>
    <s v=""/>
    <s v="ADM_114"/>
  </r>
  <r>
    <s v="Titi-Garage"/>
    <s v="CTR_542"/>
    <s v="Yaounde"/>
    <s v="IHS"/>
    <s v="Grid-Gen"/>
    <s v="CENTRE"/>
    <s v="Yaounde"/>
    <s v="ZTE"/>
    <n v="13.868556899607057"/>
    <n v="13.868556899607057"/>
    <n v="13.868556899607057"/>
    <n v="13.868556899607057"/>
    <n v="13.868556899607057"/>
    <n v="13.868556899607057"/>
    <n v="0"/>
    <n v="0"/>
    <n v="0"/>
    <n v="0"/>
    <n v="1.1539830723704667"/>
    <n v="0"/>
    <n v="0.2942787922370324"/>
    <n v="0"/>
    <n v="0"/>
    <n v="0"/>
    <n v="5.6394517639605672E-2"/>
    <n v="0"/>
    <n v="0"/>
    <n v="0"/>
    <n v="0"/>
    <n v="0"/>
    <x v="0"/>
    <m/>
    <x v="13"/>
    <x v="9"/>
    <s v="no impacts"/>
    <x v="7"/>
    <s v=""/>
    <s v="CTR_542"/>
  </r>
  <r>
    <s v="Mvogmbi-New"/>
    <s v="CTR_483"/>
    <s v="Yaounde"/>
    <s v="IHS"/>
    <s v="Grid-Gen"/>
    <s v="CENTRE"/>
    <s v="Yaounde"/>
    <s v="ZTE"/>
    <n v="0"/>
    <n v="0"/>
    <n v="0"/>
    <n v="0"/>
    <n v="1.1106081619025603"/>
    <n v="0"/>
    <n v="2.5557667228828455E-2"/>
    <n v="0.99558974183367621"/>
    <n v="1.6317491503368691"/>
    <n v="5.4165132849930873E-2"/>
    <n v="0"/>
    <n v="0"/>
    <n v="0"/>
    <n v="0"/>
    <n v="0"/>
    <n v="0"/>
    <n v="5.5342248018879533E-2"/>
    <n v="0"/>
    <n v="0"/>
    <n v="0"/>
    <n v="0"/>
    <n v="0"/>
    <x v="0"/>
    <m/>
    <x v="13"/>
    <x v="9"/>
    <s v="no impacts"/>
    <x v="7"/>
    <s v=""/>
    <s v="CTR_483"/>
  </r>
  <r>
    <s v="Longtimbi"/>
    <s v="EST_072"/>
    <s v="CENTRE"/>
    <s v="IHS"/>
    <s v="Grid-Gen"/>
    <s v="EST"/>
    <s v="Longtimbi"/>
    <s v="NOKIA"/>
    <n v="1.7835078317392992E-4"/>
    <n v="0"/>
    <n v="0"/>
    <n v="0"/>
    <n v="0"/>
    <n v="0"/>
    <n v="0"/>
    <n v="0"/>
    <n v="0"/>
    <n v="0"/>
    <n v="0.71618540491335014"/>
    <n v="288159.50194930274"/>
    <n v="0"/>
    <n v="0"/>
    <n v="0.21739176961073878"/>
    <n v="5.0487299260625021E-2"/>
    <n v="4.9267802149737881E-2"/>
    <n v="0"/>
    <n v="0"/>
    <n v="0"/>
    <n v="0"/>
    <n v="0"/>
    <x v="0"/>
    <m/>
    <x v="13"/>
    <x v="9"/>
    <s v="no impacts"/>
    <x v="7"/>
    <s v=""/>
    <s v="EST_072"/>
  </r>
  <r>
    <s v="Bastos-Bir-IHS"/>
    <s v="CTR_640"/>
    <s v="Yaounde"/>
    <s v="IHS"/>
    <s v="Grid-Gen"/>
    <s v="CENTRE"/>
    <s v="Yaounde"/>
    <s v="ZTE"/>
    <n v="6.3740964749324398"/>
    <n v="1.2358817520039498"/>
    <n v="5.3291214012379455E-2"/>
    <n v="0"/>
    <n v="0"/>
    <n v="0.57739282544737491"/>
    <n v="4.6674399956624979E-2"/>
    <n v="4.644254393849935E-2"/>
    <n v="0"/>
    <n v="0"/>
    <n v="0.28618166668093431"/>
    <n v="0"/>
    <n v="0.75474484423555976"/>
    <n v="0"/>
    <n v="0"/>
    <n v="0"/>
    <n v="4.7084606757924682E-2"/>
    <n v="0"/>
    <n v="0"/>
    <n v="0"/>
    <n v="0"/>
    <n v="0"/>
    <x v="0"/>
    <m/>
    <x v="2"/>
    <x v="2"/>
    <s v="BSS Hardware issue"/>
    <x v="0"/>
    <s v="05/03/2026: hardware issue,  site with GPS issue (alarm : TDD down 09Apr 02pm)"/>
    <s v="CTR_640"/>
  </r>
  <r>
    <s v="Etoudi-Chapelle-IHS"/>
    <s v="CTR_520"/>
    <s v="Yaounde"/>
    <s v="IHS"/>
    <s v="Grid-Gen"/>
    <s v="CENTRE"/>
    <s v="Yaounde"/>
    <s v="ZTE"/>
    <n v="4.6977596288020632E-2"/>
    <n v="0.11498274991225124"/>
    <n v="0"/>
    <n v="0"/>
    <n v="0"/>
    <n v="4.6228522998690236E-2"/>
    <n v="0"/>
    <n v="0"/>
    <n v="4.7084606757924682E-2"/>
    <n v="0"/>
    <n v="0"/>
    <n v="0"/>
    <n v="0"/>
    <n v="0"/>
    <n v="0"/>
    <n v="0"/>
    <n v="4.5800481119073005E-2"/>
    <n v="0"/>
    <n v="0"/>
    <n v="0"/>
    <n v="0"/>
    <n v="0"/>
    <x v="0"/>
    <m/>
    <x v="13"/>
    <x v="9"/>
    <s v="no impacts"/>
    <x v="7"/>
    <s v=""/>
    <s v="CTR_520"/>
  </r>
  <r>
    <s v="Tongolo"/>
    <s v="CTR_390"/>
    <s v="Yaounde"/>
    <s v="IHS"/>
    <s v="Grid-Gen"/>
    <s v="CENTRE"/>
    <s v="Yaounde"/>
    <s v="ZTE"/>
    <n v="4.5586460179263884E-2"/>
    <n v="4.8281875565372019"/>
    <n v="34.892886086641383"/>
    <n v="49.985856782894288"/>
    <n v="50.559415066503426"/>
    <n v="17.659349290734603"/>
    <n v="0"/>
    <n v="0"/>
    <n v="4.5800481119073005E-2"/>
    <n v="0"/>
    <n v="0"/>
    <n v="0.30599643869156151"/>
    <n v="23.93993645004894"/>
    <n v="0"/>
    <n v="0.30599643869156151"/>
    <n v="0"/>
    <n v="4.5657800492533755E-2"/>
    <n v="0"/>
    <n v="0"/>
    <n v="0"/>
    <n v="0"/>
    <n v="0"/>
    <x v="0"/>
    <m/>
    <x v="13"/>
    <x v="9"/>
    <s v="no impacts"/>
    <x v="7"/>
    <s v=""/>
    <s v="CTR_390"/>
  </r>
  <r>
    <s v="Spectrum-Bonanjo-IHS"/>
    <s v="LIT_429"/>
    <s v="Douala"/>
    <s v="IHS"/>
    <s v="Grid-Gen"/>
    <s v="LITTORAL"/>
    <s v="Douala"/>
    <s v="ZTE"/>
    <n v="0"/>
    <n v="0"/>
    <n v="0"/>
    <n v="0"/>
    <n v="0"/>
    <n v="0"/>
    <n v="0"/>
    <n v="0"/>
    <n v="0"/>
    <n v="0"/>
    <n v="0"/>
    <n v="15.525471345449771"/>
    <n v="0"/>
    <n v="4.5082975918363859"/>
    <n v="15.525471345449773"/>
    <n v="0"/>
    <n v="4.4052643443967483E-2"/>
    <n v="0"/>
    <n v="0"/>
    <n v="0"/>
    <n v="0"/>
    <n v="0"/>
    <x v="0"/>
    <m/>
    <x v="13"/>
    <x v="9"/>
    <s v="no impacts"/>
    <x v="7"/>
    <s v=""/>
    <s v="LIT_429"/>
  </r>
  <r>
    <s v="Akum-Ville-MTN"/>
    <s v="NRO_240"/>
    <s v="NORD-OUEST"/>
    <s v="IHS"/>
    <s v="Grid-Gen"/>
    <s v="NORD-OUEST"/>
    <s v="Akum"/>
    <s v="Huawei"/>
    <n v="0"/>
    <n v="0"/>
    <n v="0"/>
    <n v="0"/>
    <n v="0"/>
    <n v="0"/>
    <n v="0"/>
    <n v="0"/>
    <n v="0"/>
    <n v="0"/>
    <n v="0"/>
    <n v="0"/>
    <n v="0"/>
    <n v="0.11642739125596048"/>
    <n v="0"/>
    <n v="0"/>
    <n v="4.2518826708671846E-2"/>
    <n v="0"/>
    <n v="0"/>
    <n v="0"/>
    <n v="0"/>
    <n v="0"/>
    <x v="1"/>
    <m/>
    <x v="0"/>
    <x v="0"/>
    <s v="IP &amp; VLAN"/>
    <x v="0"/>
    <s v="(hourly IHS): 03/05/2026 21:09 0:59:45 52.9V FME Pascal is managing with level 0..;..;(05/03/2026 com ran 17h): Impacted by NRO_011_H_MBENGWI"/>
    <s v="NRO_011"/>
  </r>
  <r>
    <s v="Bamenda-Ntasen-IHS"/>
    <s v="NRO_134"/>
    <s v="SUD-OUEST"/>
    <s v="IHS"/>
    <s v="Grid-Gen"/>
    <s v="NORD-OUEST"/>
    <s v="Bamenda"/>
    <s v="Huawei"/>
    <n v="0"/>
    <n v="1.5835230985666306"/>
    <n v="0"/>
    <n v="0"/>
    <n v="0"/>
    <n v="0"/>
    <n v="0"/>
    <n v="0"/>
    <n v="0"/>
    <n v="0"/>
    <n v="0.57589467886871393"/>
    <n v="0"/>
    <n v="7.1793324258845495"/>
    <n v="5.5764582673435426"/>
    <n v="0"/>
    <n v="0"/>
    <n v="4.1912434045880381E-2"/>
    <n v="0.23788427459742661"/>
    <n v="0"/>
    <n v="0"/>
    <n v="0"/>
    <n v="0"/>
    <x v="0"/>
    <m/>
    <x v="13"/>
    <x v="9"/>
    <s v="no impacts"/>
    <x v="7"/>
    <s v=""/>
    <s v="NRO_134"/>
  </r>
  <r>
    <s v="Dschang-Foto-II"/>
    <s v="OST_123"/>
    <s v="OUEST"/>
    <s v="IHS"/>
    <s v="Grid-Gen"/>
    <s v="OUEST"/>
    <s v="Dschang"/>
    <s v="Huawei"/>
    <n v="2.7614051758824076"/>
    <n v="2.5325811210702192E-2"/>
    <n v="2.4540889413953595"/>
    <n v="0"/>
    <n v="0"/>
    <n v="2.675261747609386E-4"/>
    <n v="0"/>
    <n v="0"/>
    <n v="0"/>
    <n v="0"/>
    <n v="0"/>
    <n v="0"/>
    <n v="20.505524593859597"/>
    <n v="21.570653306052801"/>
    <n v="0"/>
    <n v="5.4396988868057501E-3"/>
    <n v="3.8077892207640254E-2"/>
    <n v="0"/>
    <n v="0"/>
    <n v="0"/>
    <n v="0"/>
    <n v="0"/>
    <x v="0"/>
    <m/>
    <x v="13"/>
    <x v="9"/>
    <s v="no impacts"/>
    <x v="7"/>
    <s v=""/>
    <s v="OST_123"/>
  </r>
  <r>
    <s v="Kambolepi-IHS"/>
    <s v="EST_028"/>
    <s v="CENTRE"/>
    <s v="IHS"/>
    <s v="Solar-Gen"/>
    <s v="EST"/>
    <s v="Kambolepi"/>
    <s v="NOKIA"/>
    <n v="1.3376308738046931E-3"/>
    <n v="0"/>
    <n v="0"/>
    <n v="0"/>
    <n v="0"/>
    <n v="0"/>
    <n v="0.31890903539335619"/>
    <n v="0"/>
    <n v="0"/>
    <n v="0"/>
    <n v="0"/>
    <n v="287742.95461899991"/>
    <n v="0"/>
    <n v="0"/>
    <n v="0"/>
    <n v="0.75690288871196476"/>
    <n v="3.5991188044504789E-2"/>
    <n v="0"/>
    <n v="0"/>
    <n v="0"/>
    <n v="0"/>
    <n v="0"/>
    <x v="0"/>
    <m/>
    <x v="13"/>
    <x v="9"/>
    <s v="no impacts"/>
    <x v="7"/>
    <s v=""/>
    <s v="EST_028"/>
  </r>
  <r>
    <s v="Mayo-Nonde-IHS"/>
    <s v="NRD_106"/>
    <s v="NORD"/>
    <s v="IHS"/>
    <s v="Solar-Gen"/>
    <s v="NORD"/>
    <s v="Mayo-Nonde"/>
    <s v="NOKIA"/>
    <n v="0"/>
    <n v="0"/>
    <n v="0"/>
    <n v="0"/>
    <n v="0"/>
    <n v="0"/>
    <n v="3.6659162718221575E-2"/>
    <n v="0"/>
    <n v="0"/>
    <n v="0"/>
    <n v="0"/>
    <n v="17402.278788812699"/>
    <n v="1.7794618445754095E-2"/>
    <n v="1.479105932037063"/>
    <n v="0"/>
    <n v="0"/>
    <n v="3.4511913887393324E-2"/>
    <n v="0"/>
    <n v="0"/>
    <n v="0"/>
    <n v="0"/>
    <n v="0"/>
    <x v="0"/>
    <m/>
    <x v="13"/>
    <x v="9"/>
    <s v="no impacts"/>
    <x v="7"/>
    <s v=""/>
    <s v="NRD_106"/>
  </r>
  <r>
    <s v="Bawa-IHS"/>
    <s v="ADM_143"/>
    <s v="ADAMAOUA"/>
    <s v="IHS"/>
    <s v="Solar-Gen"/>
    <s v="ADAMAOUA"/>
    <s v="Bawa"/>
    <s v="Huawei"/>
    <n v="0"/>
    <n v="0"/>
    <n v="0"/>
    <n v="0"/>
    <n v="0"/>
    <n v="0"/>
    <n v="0"/>
    <n v="0"/>
    <n v="0"/>
    <n v="0"/>
    <n v="0"/>
    <n v="0"/>
    <n v="0"/>
    <n v="4.5479449709359557E-3"/>
    <n v="1.0701046990437544E-3"/>
    <n v="4.6620894721672905E-2"/>
    <n v="3.4421701152574105E-2"/>
    <n v="0"/>
    <n v="0"/>
    <n v="0"/>
    <n v="0"/>
    <n v="0"/>
    <x v="0"/>
    <m/>
    <x v="13"/>
    <x v="9"/>
    <s v="no impacts"/>
    <x v="7"/>
    <s v=""/>
    <s v="ADM_143"/>
  </r>
  <r>
    <s v="Tekel-IHS"/>
    <s v="ADM_140"/>
    <s v="ADAMAOUA"/>
    <m/>
    <m/>
    <s v="ADAMAOUA"/>
    <s v="Martap"/>
    <s v="Huawei"/>
    <n v="0"/>
    <n v="0"/>
    <n v="0"/>
    <n v="0"/>
    <n v="0"/>
    <n v="0"/>
    <n v="0"/>
    <n v="0"/>
    <n v="0"/>
    <n v="0"/>
    <n v="0"/>
    <n v="0"/>
    <n v="0"/>
    <n v="0.43230446333535943"/>
    <n v="1.3376308738046929E-3"/>
    <n v="4.2946868588289347E-2"/>
    <n v="3.2192316362899612E-2"/>
    <n v="0"/>
    <n v="0"/>
    <n v="0"/>
    <n v="0"/>
    <n v="0"/>
    <x v="0"/>
    <m/>
    <x v="13"/>
    <x v="9"/>
    <s v="no impacts"/>
    <x v="7"/>
    <s v=""/>
    <s v="ADM_140"/>
  </r>
  <r>
    <s v="Small-Ekombe-IHS"/>
    <s v="SUO_090"/>
    <s v="SUD-OUEST"/>
    <s v="IHS"/>
    <s v="Hybrid-Gen"/>
    <s v="SUD-OUEST"/>
    <s v="Mbongue"/>
    <s v="NOKIA"/>
    <n v="0"/>
    <n v="0"/>
    <n v="0"/>
    <n v="0"/>
    <n v="2.3896027242361423E-2"/>
    <n v="0"/>
    <n v="8.7550200241578502E-2"/>
    <n v="0"/>
    <n v="0"/>
    <n v="0"/>
    <n v="0"/>
    <n v="17403.285923414747"/>
    <n v="0"/>
    <n v="0"/>
    <n v="0"/>
    <n v="0"/>
    <n v="3.1871284953186474E-2"/>
    <n v="0"/>
    <n v="0"/>
    <n v="0"/>
    <n v="0"/>
    <n v="0"/>
    <x v="1"/>
    <m/>
    <x v="13"/>
    <x v="9"/>
    <s v="no impacts"/>
    <x v="7"/>
    <s v=""/>
    <s v="SUO_090"/>
  </r>
  <r>
    <s v="Gamoko-Hill-IHS"/>
    <s v="SUO_097"/>
    <s v="SUD-OUEST"/>
    <s v="IHS"/>
    <s v="Gen Only"/>
    <s v="SUD-OUEST"/>
    <s v="Gamoko"/>
    <s v="NOKIA"/>
    <n v="0"/>
    <n v="0"/>
    <n v="0"/>
    <n v="0"/>
    <n v="0"/>
    <n v="0"/>
    <n v="7.9066510456354253E-2"/>
    <n v="0"/>
    <n v="0"/>
    <n v="0.52461478058715871"/>
    <n v="0"/>
    <n v="17403.285923414747"/>
    <n v="0"/>
    <n v="0"/>
    <n v="0"/>
    <n v="0.20711876449991845"/>
    <n v="3.1710769248329822E-2"/>
    <n v="0"/>
    <n v="0"/>
    <n v="0"/>
    <n v="0"/>
    <n v="0"/>
    <x v="1"/>
    <m/>
    <x v="7"/>
    <x v="4"/>
    <s v="Warehouse HUAWEI"/>
    <x v="3"/>
    <s v="(05/03/2026 cell nokia): 02/05/2026 : Spare recue et expedier du cote de gamoko - Hill._x000a_ 30/04/2026 : Spare Jumper Not available waiting Update from Huawei team || Spare recu du cote Huawei _x000a_23/04/2026 : Jumpeurs pas encore disponible _x000a_21/04/2026 : Feedback : Spare Jumper Not available waiting Update from Huawei team_x000a_17/04/2026 : Intervention planed today _x000a_16/04/2026 : FME presentement  a Bekondo . Il interviendra sur le site Gamokill hill juste apres ||  FME a fini tard sur Bekondo il interviendra demain sur Gamoko_x000a_15/04/2026 : Intervention prevue pour ce jour || Access issue || Negociation access en cours _x000a_14/04/2026 : Intervention ce jour || ETA : 12H || Acees isuue || Intervention demain 15042026 _x000a_13/04/2026 : Check and clean jumper ARGA ant 1 || Ghost town "/>
    <s v="SUO_097"/>
  </r>
  <r>
    <s v="Ikiliwindi-MTN"/>
    <s v="SUO_048"/>
    <s v="SUD-OUEST"/>
    <s v="IHS"/>
    <s v="Gen Only"/>
    <s v="SUD-OUEST"/>
    <s v="Ikiliwindi"/>
    <s v="NOKIA"/>
    <n v="0"/>
    <n v="0"/>
    <n v="0"/>
    <n v="0"/>
    <n v="0"/>
    <n v="0"/>
    <n v="7.1924478255654997E-2"/>
    <n v="0"/>
    <n v="0"/>
    <n v="0"/>
    <n v="0"/>
    <n v="17403.285923414747"/>
    <n v="0"/>
    <n v="0"/>
    <n v="0"/>
    <n v="0"/>
    <n v="2.9962931573225108E-2"/>
    <n v="0"/>
    <n v="0"/>
    <n v="0"/>
    <n v="0"/>
    <n v="0"/>
    <x v="1"/>
    <m/>
    <x v="13"/>
    <x v="9"/>
    <s v="no impacts"/>
    <x v="7"/>
    <s v=""/>
    <s v="SUO_048"/>
  </r>
  <r>
    <s v="Tokombere"/>
    <s v="EXN_015"/>
    <s v="EXTREME-NORD"/>
    <s v="IHS"/>
    <s v="Grid-Gen"/>
    <s v="EXTREME-NORD"/>
    <s v="Tokombere"/>
    <s v="Huawei"/>
    <n v="0"/>
    <n v="0"/>
    <n v="0"/>
    <n v="0"/>
    <n v="0"/>
    <n v="0"/>
    <n v="0"/>
    <n v="0"/>
    <n v="0"/>
    <n v="0"/>
    <n v="0"/>
    <n v="0"/>
    <n v="0"/>
    <n v="0.60015038538037246"/>
    <n v="2.43983871381976E-2"/>
    <n v="0"/>
    <n v="2.9249528440529294E-2"/>
    <n v="0"/>
    <n v="0"/>
    <n v="0"/>
    <n v="0"/>
    <n v="0"/>
    <x v="1"/>
    <m/>
    <x v="13"/>
    <x v="9"/>
    <s v="no impacts"/>
    <x v="7"/>
    <s v=""/>
    <s v="EXN_015"/>
  </r>
  <r>
    <s v="Bawa"/>
    <s v="ADM_183"/>
    <s v="ADAMAOUA"/>
    <m/>
    <m/>
    <s v="ADAMAOUA"/>
    <s v="Bawa"/>
    <s v="Huawei"/>
    <n v="0"/>
    <n v="0"/>
    <n v="0"/>
    <n v="0"/>
    <n v="0"/>
    <n v="0"/>
    <n v="0"/>
    <n v="0"/>
    <n v="0"/>
    <n v="0"/>
    <n v="0"/>
    <n v="0"/>
    <n v="0"/>
    <n v="2.0867041631353212E-3"/>
    <n v="8.9175391586979538E-4"/>
    <n v="3.1853449874869093E-2"/>
    <n v="2.4915604409402083E-2"/>
    <n v="0"/>
    <n v="0"/>
    <n v="0"/>
    <n v="0"/>
    <n v="0"/>
    <x v="0"/>
    <m/>
    <x v="13"/>
    <x v="9"/>
    <s v="no impacts"/>
    <x v="7"/>
    <s v=""/>
    <s v="ADM_183"/>
  </r>
  <r>
    <s v="Njimom-IHS"/>
    <s v="OST_149"/>
    <s v="OUEST"/>
    <s v="IHS"/>
    <s v="Grid-Gen"/>
    <s v="OUEST"/>
    <s v="Njimom"/>
    <s v="Huawei"/>
    <n v="0"/>
    <n v="0"/>
    <n v="0"/>
    <n v="0"/>
    <n v="0"/>
    <n v="0"/>
    <n v="0"/>
    <n v="0"/>
    <n v="0"/>
    <n v="0"/>
    <n v="0"/>
    <n v="0"/>
    <n v="0"/>
    <n v="0.81456369691210584"/>
    <n v="0"/>
    <n v="0"/>
    <n v="2.471941854791072E-2"/>
    <n v="0"/>
    <n v="0"/>
    <n v="0"/>
    <n v="0"/>
    <n v="0"/>
    <x v="0"/>
    <m/>
    <x v="13"/>
    <x v="9"/>
    <s v="no impacts"/>
    <x v="7"/>
    <s v=""/>
    <s v="OST_149"/>
  </r>
  <r>
    <s v="Cite-Verte"/>
    <s v="CTR_414"/>
    <s v="Yaounde"/>
    <s v="IHS"/>
    <s v="GridOnly"/>
    <s v="CENTRE"/>
    <s v="Yaounde"/>
    <s v="ZTE"/>
    <n v="0"/>
    <n v="0"/>
    <n v="0"/>
    <n v="0.22857436371574583"/>
    <n v="0"/>
    <n v="0"/>
    <n v="0"/>
    <n v="0"/>
    <n v="4.0503462858806107E-2"/>
    <n v="2.099188717957513E-2"/>
    <n v="3.7988716816053238E-2"/>
    <n v="4.0556968093758312E-2"/>
    <n v="0.15527219183124921"/>
    <n v="1.7745902925808851E-2"/>
    <n v="4.0556968093758312E-2"/>
    <n v="0"/>
    <n v="2.4380552059880309E-2"/>
    <n v="4.5835972924924331"/>
    <n v="0"/>
    <n v="0"/>
    <n v="0"/>
    <n v="0"/>
    <x v="0"/>
    <m/>
    <x v="13"/>
    <x v="9"/>
    <s v="no impacts"/>
    <x v="7"/>
    <s v=""/>
    <s v="CTR_414"/>
  </r>
  <r>
    <s v="Bagam-IHS"/>
    <s v="OST_160"/>
    <s v="OUEST"/>
    <s v="IHS"/>
    <s v="Grid-Gen"/>
    <s v="OUEST"/>
    <s v="Bagam"/>
    <s v="NOKIA"/>
    <n v="1.6394795455009348"/>
    <n v="0.12598798774794534"/>
    <n v="0"/>
    <n v="0"/>
    <n v="2.7890890164350181E-2"/>
    <n v="0"/>
    <n v="0.68311556727619316"/>
    <n v="1.5568981622682991"/>
    <n v="0.88911484780960071"/>
    <n v="0"/>
    <n v="0.3020205201882043"/>
    <n v="17403.285923414747"/>
    <n v="9.083876953993901E-2"/>
    <n v="6.401009608113381E-2"/>
    <n v="0"/>
    <n v="9.363416116632774E-3"/>
    <n v="2.2900240559536419E-2"/>
    <n v="0"/>
    <n v="0"/>
    <n v="0"/>
    <n v="0"/>
    <n v="0"/>
    <x v="0"/>
    <m/>
    <x v="13"/>
    <x v="9"/>
    <s v="no impacts"/>
    <x v="7"/>
    <s v=""/>
    <s v="OST_160"/>
  </r>
  <r>
    <s v="Bambui-Round-About-IHS"/>
    <s v="NRO_067"/>
    <s v="NORD-OUEST"/>
    <s v="IHS"/>
    <s v="Hybrid-Gen"/>
    <s v="NORD-OUEST"/>
    <s v="Bamenda"/>
    <s v="Huawei"/>
    <n v="0"/>
    <n v="0"/>
    <n v="0"/>
    <n v="0"/>
    <n v="0"/>
    <n v="0"/>
    <n v="1.0677147985492235"/>
    <n v="0.38525552673406904"/>
    <n v="0"/>
    <n v="1.6682040504176263"/>
    <n v="0"/>
    <n v="0"/>
    <n v="4.6969392151994809"/>
    <n v="0.19912864941372527"/>
    <n v="0"/>
    <n v="0.30961695958999291"/>
    <n v="2.286457040290155E-2"/>
    <n v="19.310485171202483"/>
    <n v="0"/>
    <n v="0"/>
    <n v="0"/>
    <n v="0"/>
    <x v="1"/>
    <m/>
    <x v="13"/>
    <x v="9"/>
    <s v="no impacts"/>
    <x v="7"/>
    <s v=""/>
    <s v="NRO_067"/>
  </r>
  <r>
    <s v="Ekindi-MTN"/>
    <s v="SUO_045"/>
    <s v="SUD-OUEST"/>
    <s v="IHS"/>
    <s v="Grid-Gen"/>
    <s v="SUD-OUEST"/>
    <s v="Ekindi"/>
    <s v="NOKIA"/>
    <n v="0"/>
    <n v="9.693078972476326E-3"/>
    <n v="0"/>
    <n v="0"/>
    <n v="0"/>
    <n v="0"/>
    <n v="4.6892229631513273E-2"/>
    <n v="0"/>
    <n v="0"/>
    <n v="0"/>
    <n v="0"/>
    <n v="12081.284305416442"/>
    <n v="0"/>
    <n v="0"/>
    <n v="0.12118935716670509"/>
    <n v="0"/>
    <n v="2.061735053490979E-2"/>
    <n v="0"/>
    <n v="0"/>
    <n v="0"/>
    <n v="0"/>
    <n v="0"/>
    <x v="1"/>
    <m/>
    <x v="13"/>
    <x v="9"/>
    <s v="no impacts"/>
    <x v="7"/>
    <s v=""/>
    <s v="SUO_045"/>
  </r>
  <r>
    <s v="Mbonge"/>
    <s v="SUO_134"/>
    <s v="SUD-OUEST"/>
    <s v="IHS"/>
    <s v="Hybrid-Gen"/>
    <s v="SUD-OUEST"/>
    <s v="Mbonge"/>
    <s v="Huawei"/>
    <n v="0"/>
    <n v="0"/>
    <n v="0"/>
    <n v="0"/>
    <n v="0"/>
    <n v="0"/>
    <n v="0"/>
    <n v="0"/>
    <n v="0"/>
    <n v="0"/>
    <n v="0"/>
    <n v="0"/>
    <n v="0"/>
    <n v="0"/>
    <n v="0"/>
    <n v="0.10237334954185251"/>
    <n v="2.0474669908370501E-2"/>
    <n v="0"/>
    <n v="0"/>
    <n v="0"/>
    <n v="0"/>
    <n v="0"/>
    <x v="0"/>
    <m/>
    <x v="13"/>
    <x v="9"/>
    <s v="no impacts"/>
    <x v="7"/>
    <s v=""/>
    <s v="SUO_134"/>
  </r>
  <r>
    <s v="Ekombe-Bondji-IHS"/>
    <s v="SUO_091"/>
    <s v="SUD-OUEST"/>
    <s v="IHS"/>
    <s v="Gen Only"/>
    <s v="SUD-OUEST"/>
    <s v="Mbongue"/>
    <s v="Huawei"/>
    <n v="0"/>
    <n v="0"/>
    <n v="0"/>
    <n v="0"/>
    <n v="0"/>
    <n v="0"/>
    <n v="0"/>
    <n v="0"/>
    <n v="0"/>
    <n v="0"/>
    <n v="0"/>
    <n v="0"/>
    <n v="0"/>
    <n v="0"/>
    <n v="0"/>
    <n v="0"/>
    <n v="2.0135803420339982E-2"/>
    <n v="0"/>
    <n v="0"/>
    <n v="0"/>
    <n v="0"/>
    <n v="0"/>
    <x v="1"/>
    <m/>
    <x v="13"/>
    <x v="9"/>
    <s v="no impacts"/>
    <x v="7"/>
    <s v=""/>
    <s v="SUO_091"/>
  </r>
  <r>
    <s v="Bombanda-Ebulu-IHS"/>
    <s v="SUO_095"/>
    <s v="SUD-OUEST"/>
    <s v="IHS"/>
    <s v="Vandalized"/>
    <s v="SUD-OUEST"/>
    <s v="Mbongue"/>
    <s v="Huawei"/>
    <n v="0"/>
    <n v="0"/>
    <n v="0"/>
    <n v="0"/>
    <n v="0"/>
    <n v="0"/>
    <n v="0"/>
    <n v="0"/>
    <n v="0"/>
    <n v="0"/>
    <n v="0"/>
    <n v="0"/>
    <n v="0"/>
    <n v="0"/>
    <n v="0"/>
    <n v="2.4255706511658433E-2"/>
    <n v="2.0117968342022584E-2"/>
    <n v="0"/>
    <n v="0"/>
    <n v="0"/>
    <n v="0"/>
    <n v="0"/>
    <x v="1"/>
    <m/>
    <x v="13"/>
    <x v="9"/>
    <s v="no impacts"/>
    <x v="7"/>
    <s v=""/>
    <s v="SUO_095"/>
  </r>
  <r>
    <s v="Bombe-Bakundu-MTN"/>
    <s v="SUO_086"/>
    <s v="SUD-OUEST"/>
    <s v="IHS"/>
    <s v="Vandalized"/>
    <s v="SUD-OUEST"/>
    <s v="Bombe-Bakundu"/>
    <s v="Huawei"/>
    <n v="0"/>
    <n v="0"/>
    <n v="0"/>
    <n v="0"/>
    <n v="0"/>
    <n v="0"/>
    <n v="0"/>
    <n v="0"/>
    <n v="0"/>
    <n v="0"/>
    <n v="0"/>
    <n v="0"/>
    <n v="0"/>
    <n v="0"/>
    <n v="0"/>
    <n v="6.3136177243581504E-3"/>
    <n v="1.9850442167261645E-2"/>
    <n v="0"/>
    <n v="0"/>
    <n v="0"/>
    <n v="0"/>
    <n v="0"/>
    <x v="0"/>
    <m/>
    <x v="13"/>
    <x v="9"/>
    <s v="no impacts"/>
    <x v="7"/>
    <s v=""/>
    <s v="SUO_086"/>
  </r>
  <r>
    <s v="Baikwa-Bere"/>
    <s v="NRD_056"/>
    <s v="NORD"/>
    <s v="IHS"/>
    <s v="Solar-Gen"/>
    <s v="NORD"/>
    <s v="Baikwa-Bere"/>
    <s v="NOKIA"/>
    <n v="0"/>
    <n v="0"/>
    <n v="0"/>
    <n v="0"/>
    <n v="1.9730878635905152E-2"/>
    <n v="0"/>
    <n v="3.929943742928458E-2"/>
    <n v="0"/>
    <n v="0"/>
    <n v="0"/>
    <n v="0"/>
    <n v="0"/>
    <n v="7.2683218375409284E-3"/>
    <n v="0.73944234703923428"/>
    <n v="0"/>
    <n v="0"/>
    <n v="1.9333224896057162E-2"/>
    <n v="0"/>
    <n v="0"/>
    <n v="0"/>
    <n v="0"/>
    <n v="0"/>
    <x v="0"/>
    <m/>
    <x v="13"/>
    <x v="9"/>
    <s v="no impacts"/>
    <x v="7"/>
    <s v="(05/03/2026 cell nokia): 30/04/2026 : Need BO RAN analysis "/>
    <s v="NRD_056"/>
  </r>
  <r>
    <s v="BAHAM-NGOUGOUM"/>
    <s v="OST_282"/>
    <s v="OUEST"/>
    <s v="CAMUSAT"/>
    <s v="Bad Grid + GE"/>
    <s v="OUEST"/>
    <s v="Bafang"/>
    <s v="Huawei"/>
    <n v="0"/>
    <n v="0"/>
    <n v="0"/>
    <n v="0"/>
    <n v="0"/>
    <n v="0"/>
    <n v="0"/>
    <n v="0"/>
    <n v="0"/>
    <n v="0"/>
    <n v="0"/>
    <n v="0"/>
    <n v="0"/>
    <n v="0"/>
    <n v="2.4255706511658433E-2"/>
    <n v="2.4879934252767289E-2"/>
    <n v="1.9154874112883205E-2"/>
    <n v="0"/>
    <n v="0"/>
    <n v="0"/>
    <n v="0"/>
    <n v="0"/>
    <x v="0"/>
    <m/>
    <x v="13"/>
    <x v="9"/>
    <s v="no impacts"/>
    <x v="7"/>
    <s v=""/>
    <s v="OST_282"/>
  </r>
  <r>
    <s v="Adoumre-IHS"/>
    <s v="NRD_078"/>
    <s v="NORD"/>
    <s v="IHS"/>
    <s v="Grid-Gen"/>
    <s v="NORD"/>
    <s v="Adoumre"/>
    <s v="Huawei"/>
    <n v="0"/>
    <n v="0"/>
    <n v="0"/>
    <n v="0"/>
    <n v="0"/>
    <n v="0"/>
    <n v="0"/>
    <n v="0"/>
    <n v="0"/>
    <n v="0"/>
    <n v="0"/>
    <n v="0"/>
    <n v="0"/>
    <n v="0.23638612801876538"/>
    <n v="8.4645281694360974E-2"/>
    <n v="2.0296319125196541E-2"/>
    <n v="1.6764973618352153E-2"/>
    <n v="0"/>
    <n v="0"/>
    <n v="0"/>
    <n v="0"/>
    <n v="0"/>
    <x v="0"/>
    <m/>
    <x v="13"/>
    <x v="9"/>
    <s v="no impacts"/>
    <x v="7"/>
    <s v=""/>
    <s v="NRD_078"/>
  </r>
  <r>
    <s v="Ekondo-titi"/>
    <s v="SUO_019"/>
    <s v="SUD-OUEST"/>
    <s v="IHS"/>
    <s v="Grid-Gen"/>
    <s v="SUD-OUEST"/>
    <s v="Ekondo-Titi"/>
    <s v="Huawei"/>
    <n v="0"/>
    <n v="0"/>
    <n v="0"/>
    <n v="0"/>
    <n v="0"/>
    <n v="0"/>
    <n v="0"/>
    <n v="0"/>
    <n v="0"/>
    <n v="0"/>
    <n v="0"/>
    <n v="0"/>
    <n v="0"/>
    <n v="0"/>
    <n v="0.44029457842155273"/>
    <n v="0.15281095102344816"/>
    <n v="1.6497447443591214E-2"/>
    <n v="0"/>
    <n v="0"/>
    <n v="0"/>
    <n v="0"/>
    <n v="0"/>
    <x v="1"/>
    <m/>
    <x v="13"/>
    <x v="9"/>
    <s v="no impacts"/>
    <x v="7"/>
    <s v=""/>
    <s v="SUO_019"/>
  </r>
  <r>
    <s v="Mbe-IHS"/>
    <s v="ADM_092"/>
    <s v="ADAMAOUA"/>
    <s v="IHS"/>
    <s v="Solar-Gen"/>
    <s v="ADAMAOUA"/>
    <s v="Mbe"/>
    <s v="Huawei"/>
    <n v="0"/>
    <n v="0"/>
    <n v="0"/>
    <n v="0"/>
    <n v="0"/>
    <n v="0"/>
    <n v="0"/>
    <n v="0"/>
    <n v="0"/>
    <n v="0"/>
    <n v="0"/>
    <n v="0"/>
    <n v="0"/>
    <n v="0"/>
    <n v="0"/>
    <n v="0"/>
    <n v="1.6051570485656318E-2"/>
    <n v="0"/>
    <n v="0"/>
    <n v="0"/>
    <n v="0"/>
    <n v="0"/>
    <x v="0"/>
    <m/>
    <x v="13"/>
    <x v="9"/>
    <s v="no impacts"/>
    <x v="7"/>
    <s v=""/>
    <s v="ADM_092"/>
  </r>
  <r>
    <s v="Ribao"/>
    <s v="NRD_028"/>
    <s v="NORD"/>
    <s v="IHS"/>
    <s v="Solar-Gen"/>
    <s v="NORD"/>
    <s v="Ribao"/>
    <s v="Huawei"/>
    <n v="0"/>
    <n v="0"/>
    <n v="0"/>
    <n v="0"/>
    <n v="0"/>
    <n v="0"/>
    <n v="0"/>
    <n v="0"/>
    <n v="0"/>
    <n v="0"/>
    <n v="0"/>
    <n v="0"/>
    <n v="0"/>
    <n v="2.1134567806114148E-2"/>
    <n v="6.072844167073306E-2"/>
    <n v="0.10162427625252189"/>
    <n v="1.5516518136134439E-2"/>
    <n v="0"/>
    <n v="0"/>
    <n v="0"/>
    <n v="0"/>
    <n v="0"/>
    <x v="0"/>
    <m/>
    <x v="13"/>
    <x v="9"/>
    <s v="no impacts"/>
    <x v="7"/>
    <s v=""/>
    <s v="NRD_028"/>
  </r>
  <r>
    <s v="Malende-IHS"/>
    <s v="LIT_462"/>
    <s v="LITTORAL"/>
    <s v="IHS"/>
    <s v="Grid -Gen"/>
    <s v="LITTORAL"/>
    <s v="Malende"/>
    <s v="NOKIA"/>
    <n v="7.3887391716972659E-2"/>
    <n v="5.6466134314848419E-2"/>
    <n v="2.0725793416167426E-2"/>
    <n v="3.7965734009434919E-2"/>
    <n v="0.10852362566286917"/>
    <n v="1.0165994640915717E-2"/>
    <n v="1.3197957954873038E-2"/>
    <n v="2.0961257709631829E-2"/>
    <n v="2.8536125307833927E-3"/>
    <n v="1.9283958508832459E-2"/>
    <n v="6.0639266279146446E-3"/>
    <n v="17403.285923414747"/>
    <n v="1.4268062653917818E-3"/>
    <n v="0"/>
    <n v="9.1850653334588448E-3"/>
    <n v="1.230620403900322E-2"/>
    <n v="1.4731774690169015E-2"/>
    <n v="5.7072250615666136E-3"/>
    <n v="0"/>
    <n v="0"/>
    <n v="0"/>
    <n v="0"/>
    <x v="0"/>
    <m/>
    <x v="13"/>
    <x v="9"/>
    <s v="no impacts"/>
    <x v="7"/>
    <s v=""/>
    <s v="LIT_462"/>
  </r>
  <r>
    <s v="Mada-IHS"/>
    <s v="EXN_223"/>
    <s v="EXTREME-NORD"/>
    <s v="IHS"/>
    <s v="Gen Only"/>
    <s v="EXTREME-NORD"/>
    <s v="Mada"/>
    <s v="Huawei"/>
    <n v="0"/>
    <n v="0"/>
    <n v="0"/>
    <n v="0"/>
    <n v="0"/>
    <n v="0"/>
    <n v="0"/>
    <n v="0"/>
    <n v="0"/>
    <n v="0"/>
    <n v="0"/>
    <n v="0"/>
    <n v="0"/>
    <n v="0.90263331364340682"/>
    <n v="0.83798115474284662"/>
    <n v="3.2994894887182413E-3"/>
    <n v="1.432156788886892E-2"/>
    <n v="0"/>
    <n v="0"/>
    <n v="0"/>
    <n v="0"/>
    <n v="0"/>
    <x v="1"/>
    <m/>
    <x v="13"/>
    <x v="9"/>
    <s v="no impacts"/>
    <x v="7"/>
    <s v=""/>
    <s v="EXN_223"/>
  </r>
  <r>
    <s v="Ngongo-MTN"/>
    <s v="SUO_085"/>
    <s v="SUD-OUEST"/>
    <s v="IHS"/>
    <s v="Solar-Grid-Gen-Lithium"/>
    <s v="SUD-OUEST"/>
    <s v="Ngongo"/>
    <s v="Huawei"/>
    <n v="0"/>
    <n v="0"/>
    <n v="0"/>
    <n v="0"/>
    <n v="0"/>
    <n v="0"/>
    <n v="0"/>
    <n v="0"/>
    <n v="0"/>
    <n v="0"/>
    <n v="0"/>
    <n v="0"/>
    <n v="0"/>
    <n v="0"/>
    <n v="0"/>
    <n v="6.7773297606104441E-2"/>
    <n v="1.3590329677855681E-2"/>
    <n v="0"/>
    <n v="0"/>
    <n v="0"/>
    <n v="0"/>
    <n v="0"/>
    <x v="0"/>
    <m/>
    <x v="13"/>
    <x v="9"/>
    <s v="no impacts"/>
    <x v="7"/>
    <s v=""/>
    <s v="SUO_085"/>
  </r>
  <r>
    <s v="Nyassosso-MTN"/>
    <s v="SUO_039"/>
    <s v="SUD-OUEST"/>
    <m/>
    <m/>
    <s v="SUD-OUEST"/>
    <s v="Nyassosso"/>
    <s v="NOKIA"/>
    <n v="0"/>
    <n v="0"/>
    <n v="0.10932903008563702"/>
    <n v="0"/>
    <n v="0"/>
    <n v="3.5135104285269843E-2"/>
    <n v="5.7607302965188768E-2"/>
    <n v="0"/>
    <n v="0"/>
    <n v="1.0701046990439218E-3"/>
    <n v="0"/>
    <n v="11602.190615609832"/>
    <n v="0"/>
    <n v="0"/>
    <n v="0"/>
    <n v="0"/>
    <n v="1.3554659521220896E-2"/>
    <n v="0"/>
    <n v="0"/>
    <n v="0"/>
    <n v="0"/>
    <n v="0"/>
    <x v="1"/>
    <m/>
    <x v="13"/>
    <x v="9"/>
    <s v="no impacts"/>
    <x v="7"/>
    <s v=""/>
    <s v="SUO_039"/>
  </r>
  <r>
    <s v="Kar-Hay"/>
    <s v="EXN_022"/>
    <s v="EXTREME-NORD"/>
    <s v="IHS"/>
    <s v="Solar-Grid-Gen"/>
    <s v="EXTREME-NORD"/>
    <s v="Kar-Hay"/>
    <s v="Huawei"/>
    <n v="0"/>
    <n v="0"/>
    <n v="0"/>
    <n v="0"/>
    <n v="0"/>
    <n v="0"/>
    <n v="0"/>
    <n v="0"/>
    <n v="0"/>
    <n v="0"/>
    <n v="0"/>
    <n v="0"/>
    <n v="0"/>
    <n v="0.33606638073469108"/>
    <n v="1.763889245590455E-2"/>
    <n v="0.34079267648880102"/>
    <n v="1.3180122876555575E-2"/>
    <n v="0"/>
    <n v="0"/>
    <n v="0"/>
    <n v="0"/>
    <n v="0"/>
    <x v="1"/>
    <m/>
    <x v="13"/>
    <x v="9"/>
    <s v="no impacts"/>
    <x v="7"/>
    <s v=""/>
    <s v="EXN_022"/>
  </r>
  <r>
    <s v="Bai-Panya-IHS"/>
    <s v="SUO_093"/>
    <s v="SUD-OUEST"/>
    <s v="IHS"/>
    <s v="Gen Only"/>
    <s v="SUD-OUEST"/>
    <s v="Mbongue"/>
    <s v="Huawei"/>
    <n v="0"/>
    <n v="0"/>
    <n v="0"/>
    <n v="0"/>
    <n v="0"/>
    <n v="0"/>
    <n v="0"/>
    <n v="0"/>
    <n v="0"/>
    <n v="0"/>
    <n v="0"/>
    <n v="0"/>
    <n v="0"/>
    <n v="0"/>
    <n v="0"/>
    <n v="0.20456834830053106"/>
    <n v="1.211001817751182E-2"/>
    <n v="0"/>
    <n v="0"/>
    <n v="0"/>
    <n v="0"/>
    <n v="0"/>
    <x v="1"/>
    <m/>
    <x v="13"/>
    <x v="9"/>
    <s v="no impacts"/>
    <x v="7"/>
    <s v=""/>
    <s v="SUO_093"/>
  </r>
  <r>
    <s v="Indoor-Agence-Ngaoundere"/>
    <s v="ADM_176"/>
    <s v="Ngaoundere"/>
    <m/>
    <m/>
    <s v="ADAMAOUA"/>
    <s v="Ngaoundere"/>
    <s v="Huawei"/>
    <n v="0"/>
    <n v="2.9427879223703247E-3"/>
    <n v="0"/>
    <n v="0"/>
    <n v="0"/>
    <n v="0"/>
    <n v="0"/>
    <n v="0"/>
    <n v="0"/>
    <n v="0"/>
    <n v="0"/>
    <n v="0"/>
    <n v="0"/>
    <n v="0"/>
    <n v="0"/>
    <n v="0"/>
    <n v="1.1236099339959421E-2"/>
    <n v="0"/>
    <n v="0"/>
    <n v="0"/>
    <n v="0"/>
    <n v="0"/>
    <x v="0"/>
    <m/>
    <x v="13"/>
    <x v="9"/>
    <s v="no impacts"/>
    <x v="7"/>
    <s v=""/>
    <s v="ADM_176"/>
  </r>
  <r>
    <s v="Ekondo-Nege-MTN"/>
    <s v="SUO_047"/>
    <s v="SUD-OUEST"/>
    <s v="IHS"/>
    <s v="Hybrid-Gen"/>
    <s v="SUD-OUEST"/>
    <s v="Ekondo-Nege"/>
    <s v="Huawei"/>
    <n v="0"/>
    <n v="0"/>
    <n v="0"/>
    <n v="0"/>
    <n v="0"/>
    <n v="0"/>
    <n v="0"/>
    <n v="0"/>
    <n v="0"/>
    <n v="0"/>
    <n v="0"/>
    <n v="0"/>
    <n v="0"/>
    <n v="0"/>
    <n v="0"/>
    <n v="6.8504535817117684E-2"/>
    <n v="7.66908367648024E-3"/>
    <n v="0"/>
    <n v="0"/>
    <n v="0"/>
    <n v="0"/>
    <n v="0"/>
    <x v="1"/>
    <m/>
    <x v="13"/>
    <x v="9"/>
    <s v="no impacts"/>
    <x v="7"/>
    <s v=""/>
    <s v="SUO_047"/>
  </r>
  <r>
    <s v="Kousseri"/>
    <s v="EXN_003"/>
    <s v="EXTREME-NORD"/>
    <s v="IHS"/>
    <s v="Grid-Gen"/>
    <s v="EXTREME-NORD"/>
    <s v="Kousseri"/>
    <s v="Huawei"/>
    <n v="0"/>
    <n v="0"/>
    <n v="0"/>
    <n v="0"/>
    <n v="5.3505234952187721E-4"/>
    <n v="2.2811065167949368E-2"/>
    <n v="0.43708426432442149"/>
    <n v="0.18058016796363358"/>
    <n v="0"/>
    <n v="0"/>
    <n v="0"/>
    <n v="0"/>
    <n v="0"/>
    <n v="0"/>
    <n v="0"/>
    <n v="0"/>
    <n v="5.7964004531536693E-3"/>
    <n v="0"/>
    <n v="0"/>
    <n v="0"/>
    <n v="0"/>
    <n v="0"/>
    <x v="1"/>
    <m/>
    <x v="13"/>
    <x v="9"/>
    <s v="no impacts"/>
    <x v="7"/>
    <s v=""/>
    <s v="EXN_003"/>
  </r>
  <r>
    <s v="Muyengue-IHS"/>
    <s v="LIT_175"/>
    <s v="LITTORAL"/>
    <s v="IHS"/>
    <s v="Gen only"/>
    <s v="LITTORAL"/>
    <s v="Muyengue"/>
    <s v="NOKIA"/>
    <n v="3.0587159314334027E-2"/>
    <n v="3.3529947236704299E-2"/>
    <n v="1.0433520815676698E-2"/>
    <n v="0"/>
    <n v="5.7428952182014839E-2"/>
    <n v="1.3376308738047311E-3"/>
    <n v="1.6051570485658829E-3"/>
    <n v="1.0076819249328668E-2"/>
    <n v="2.4077355728483103E-3"/>
    <n v="1.0344345424089647E-2"/>
    <n v="0"/>
    <n v="17403.285923414747"/>
    <n v="0"/>
    <n v="0"/>
    <n v="1.8726832233265207E-3"/>
    <n v="0.28937414569974862"/>
    <n v="5.0829973204577729E-3"/>
    <n v="0"/>
    <n v="0"/>
    <n v="0"/>
    <n v="0"/>
    <n v="0"/>
    <x v="0"/>
    <m/>
    <x v="13"/>
    <x v="9"/>
    <s v="no impacts"/>
    <x v="7"/>
    <s v=""/>
    <s v="LIT_175"/>
  </r>
  <r>
    <s v="Fotokol-Town-IHS"/>
    <s v="EXN_259"/>
    <s v="EXTREME-NORD"/>
    <s v="IHS"/>
    <s v="Hybrid-Gen"/>
    <s v="EXTREME-NORD"/>
    <s v="Fotokol"/>
    <s v="Huawei"/>
    <n v="0"/>
    <n v="0"/>
    <n v="0"/>
    <n v="0"/>
    <n v="0"/>
    <n v="0"/>
    <n v="0"/>
    <n v="0"/>
    <n v="0"/>
    <n v="0"/>
    <n v="0"/>
    <n v="0"/>
    <n v="0"/>
    <n v="2.2755063022032749"/>
    <n v="0.7692447629076028"/>
    <n v="4.5479449709359548E-3"/>
    <n v="4.8154711456968938E-3"/>
    <n v="0"/>
    <n v="0"/>
    <n v="0"/>
    <n v="0"/>
    <n v="0"/>
    <x v="1"/>
    <m/>
    <x v="6"/>
    <x v="1"/>
    <s v="Defaut GE &amp; Power Cabinet"/>
    <x v="1"/>
    <s v="(hourly IHS): 03/05/2026 13:02 0:57:25 48.3V FME Desire is managing with level 0"/>
    <s v="EXN_259"/>
  </r>
  <r>
    <s v="FOSSET"/>
    <s v="OST_264"/>
    <s v="NORD-OUEST"/>
    <s v="IHS"/>
    <s v="Grid-Gen"/>
    <s v="OUEST"/>
    <s v="Foumbot"/>
    <s v="Huawei"/>
    <n v="0"/>
    <n v="0"/>
    <n v="0"/>
    <n v="0"/>
    <n v="0"/>
    <n v="0"/>
    <n v="0"/>
    <n v="0"/>
    <n v="0"/>
    <n v="0"/>
    <n v="0"/>
    <n v="0"/>
    <n v="0"/>
    <n v="0"/>
    <n v="0"/>
    <n v="0"/>
    <n v="4.8154711456968938E-3"/>
    <n v="0"/>
    <n v="0"/>
    <n v="0"/>
    <n v="0"/>
    <n v="0"/>
    <x v="0"/>
    <m/>
    <x v="13"/>
    <x v="9"/>
    <s v="no impacts"/>
    <x v="7"/>
    <s v=""/>
    <s v="OST_264"/>
  </r>
  <r>
    <s v="Odza"/>
    <s v="CTR_099"/>
    <s v="Yaounde"/>
    <s v="IHS"/>
    <s v="Grid-Gen"/>
    <s v="CENTRE"/>
    <s v="Yaounde"/>
    <s v="ZTE"/>
    <n v="0"/>
    <n v="0"/>
    <n v="0"/>
    <n v="0"/>
    <n v="0"/>
    <n v="0"/>
    <n v="0"/>
    <n v="0"/>
    <n v="0"/>
    <n v="0"/>
    <n v="0"/>
    <n v="0"/>
    <n v="0"/>
    <n v="0"/>
    <n v="0"/>
    <n v="0"/>
    <n v="4.4409345010315909E-3"/>
    <n v="0"/>
    <n v="0"/>
    <n v="0"/>
    <n v="0"/>
    <n v="0"/>
    <x v="0"/>
    <m/>
    <x v="13"/>
    <x v="9"/>
    <s v="no impacts"/>
    <x v="7"/>
    <s v=""/>
    <s v="CTR_099"/>
  </r>
  <r>
    <s v="Makong-II-IHS"/>
    <s v="OST_256"/>
    <s v="OUEST"/>
    <s v="IHS"/>
    <s v="Grid-Gen"/>
    <s v="OUEST"/>
    <s v="Dschang"/>
    <s v="NOKIA"/>
    <n v="0"/>
    <n v="1.7949912555833222E-2"/>
    <n v="0"/>
    <n v="0"/>
    <n v="0"/>
    <n v="0"/>
    <n v="0"/>
    <n v="0"/>
    <n v="0"/>
    <n v="0"/>
    <n v="0"/>
    <n v="204782.30419652257"/>
    <n v="0"/>
    <n v="0"/>
    <n v="0"/>
    <n v="0"/>
    <n v="4.2269135612230313E-3"/>
    <n v="0"/>
    <n v="0"/>
    <n v="0"/>
    <n v="0"/>
    <n v="0"/>
    <x v="0"/>
    <m/>
    <x v="13"/>
    <x v="9"/>
    <s v="no impacts"/>
    <x v="7"/>
    <s v=""/>
    <s v="OST_256"/>
  </r>
  <r>
    <s v="Etam-Bafia"/>
    <s v="CTR_721"/>
    <s v="Yaounde"/>
    <s v="CAMUSAT"/>
    <s v="Good Grid no GE - 8h"/>
    <s v="CENTRE"/>
    <s v="Yaounde"/>
    <s v="ZTE"/>
    <n v="0"/>
    <n v="0"/>
    <n v="0.15489765518658405"/>
    <n v="0"/>
    <n v="5.4485450856511806"/>
    <n v="18.446714493212689"/>
    <n v="0"/>
    <n v="0"/>
    <n v="0"/>
    <n v="2.2454363601601302E-2"/>
    <n v="2.7555196000376314E-2"/>
    <n v="0"/>
    <n v="0"/>
    <n v="0"/>
    <n v="0"/>
    <n v="0"/>
    <n v="3.4600051935748059E-3"/>
    <n v="0"/>
    <n v="0"/>
    <n v="0"/>
    <n v="0"/>
    <n v="0"/>
    <x v="0"/>
    <m/>
    <x v="13"/>
    <x v="9"/>
    <s v="no impacts"/>
    <x v="7"/>
    <s v=""/>
    <s v="CTR_721"/>
  </r>
  <r>
    <s v="Bogo-Marche"/>
    <s v="EXN_191"/>
    <s v="EXTREME-NORD"/>
    <s v="CAMUSAT"/>
    <s v="Bad Grid + GE"/>
    <s v="EXTREME-NORD"/>
    <s v="Bogo"/>
    <s v="Huawei"/>
    <n v="0"/>
    <n v="0"/>
    <n v="0"/>
    <n v="0"/>
    <n v="0"/>
    <n v="0"/>
    <n v="0"/>
    <n v="0"/>
    <n v="0"/>
    <n v="0"/>
    <n v="0"/>
    <n v="0"/>
    <n v="0"/>
    <n v="0"/>
    <n v="3.4600051935748046E-3"/>
    <n v="0"/>
    <n v="3.2103140971312624E-3"/>
    <n v="0"/>
    <n v="0"/>
    <n v="0"/>
    <n v="0"/>
    <n v="0"/>
    <x v="1"/>
    <m/>
    <x v="13"/>
    <x v="9"/>
    <s v="no impacts"/>
    <x v="7"/>
    <s v=""/>
    <s v="EXN_191"/>
  </r>
  <r>
    <s v="Bankwop-IHS"/>
    <s v="OST_161"/>
    <s v="OUEST"/>
    <s v="IHS"/>
    <s v="Grid-Gen"/>
    <s v="OUEST"/>
    <s v="Bankwop"/>
    <s v="NOKIA"/>
    <n v="2.8536125307835631E-3"/>
    <n v="0"/>
    <n v="0"/>
    <n v="0"/>
    <n v="4.1020680130009011E-3"/>
    <n v="3.745366446653384E-3"/>
    <n v="5.3505234952189234E-3"/>
    <n v="7.0448559353711729E-3"/>
    <n v="3.5670156634794539E-3"/>
    <n v="0"/>
    <n v="0"/>
    <n v="69612.637658981897"/>
    <n v="3.4778402718925743E-3"/>
    <n v="0"/>
    <n v="1.0344345424089817E-2"/>
    <n v="5.7072250615666136E-3"/>
    <n v="2.9427879223704423E-3"/>
    <n v="0"/>
    <n v="0"/>
    <n v="0"/>
    <n v="0"/>
    <n v="0"/>
    <x v="0"/>
    <m/>
    <x v="13"/>
    <x v="9"/>
    <s v="no impacts"/>
    <x v="7"/>
    <s v=""/>
    <s v="OST_161"/>
  </r>
  <r>
    <s v="Bsadi-Lycee-CAMTEL"/>
    <s v="LIT_643"/>
    <s v="Douala"/>
    <s v="CAMUSAT"/>
    <s v="Good Grid no GE - 12h"/>
    <s v="LITTORAL"/>
    <s v="Douala"/>
    <s v="ZTE"/>
    <n v="0"/>
    <n v="0"/>
    <n v="0"/>
    <n v="0"/>
    <n v="0"/>
    <n v="0"/>
    <n v="1.8434693650426761"/>
    <n v="1.2579615789608842"/>
    <n v="0.38532686704733804"/>
    <n v="2.8817741194465132"/>
    <n v="1.2075774827142418"/>
    <n v="2.978458079005126E-3"/>
    <n v="0.58194077041831116"/>
    <n v="0.52123016382589582"/>
    <n v="2.978458079005126E-3"/>
    <n v="2.0687085691130687"/>
    <n v="2.7466020608788292E-3"/>
    <n v="2.7644371391963418E-3"/>
    <n v="0"/>
    <n v="0"/>
    <n v="0"/>
    <n v="0"/>
    <x v="0"/>
    <m/>
    <x v="13"/>
    <x v="9"/>
    <s v="no impacts"/>
    <x v="7"/>
    <s v=""/>
    <s v="LIT_643"/>
  </r>
  <r>
    <s v="Ngoura-IHS"/>
    <s v="EST_021"/>
    <s v="CENTRE"/>
    <s v="IHS"/>
    <s v="Gen Only"/>
    <s v="EST"/>
    <s v="Ngoura"/>
    <s v="NOKIA"/>
    <n v="9.363416116632604E-3"/>
    <n v="0"/>
    <n v="0"/>
    <n v="0.26278204392851134"/>
    <n v="3.3886648803053529E-3"/>
    <n v="0"/>
    <n v="5.5288742783926826E-3"/>
    <n v="0"/>
    <n v="0"/>
    <n v="5.2720491506222364E-2"/>
    <n v="0.11484006928571242"/>
    <n v="22069.844102010942"/>
    <n v="0.23267643172874691"/>
    <n v="5.7964004531536632E-3"/>
    <n v="1.1827153835397923"/>
    <n v="0.13073112406651205"/>
    <n v="2.6752617476094621E-3"/>
    <n v="4.1199030913185554E-3"/>
    <n v="0"/>
    <n v="0"/>
    <n v="0"/>
    <n v="0"/>
    <x v="0"/>
    <m/>
    <x v="13"/>
    <x v="9"/>
    <s v="no impacts"/>
    <x v="7"/>
    <s v=""/>
    <s v="EST_021"/>
  </r>
  <r>
    <s v="Santchou-IHS"/>
    <s v="OST_140"/>
    <s v="OUEST"/>
    <s v="IHS"/>
    <s v="Grid-Gen"/>
    <s v="OUEST"/>
    <s v="Santchou"/>
    <s v="NOKIA"/>
    <n v="1.5159816569786607E-3"/>
    <n v="0"/>
    <n v="0"/>
    <n v="0"/>
    <n v="5.5288742783923418E-3"/>
    <n v="0"/>
    <n v="2.4077355728483103E-3"/>
    <n v="3.3886648803055238E-3"/>
    <n v="0"/>
    <n v="0"/>
    <n v="0"/>
    <n v="169976.40619462208"/>
    <n v="2.9427879223706136E-3"/>
    <n v="0"/>
    <n v="2.9427879223706136E-3"/>
    <n v="0"/>
    <n v="2.4969109644353608E-3"/>
    <n v="0"/>
    <n v="0"/>
    <n v="0"/>
    <n v="0"/>
    <n v="0"/>
    <x v="2"/>
    <m/>
    <x v="3"/>
    <x v="3"/>
    <s v="EXCLU"/>
    <x v="2"/>
    <s v=""/>
    <s v="OST_140"/>
  </r>
  <r>
    <s v="Mendji-IHS"/>
    <s v="NRO_087"/>
    <s v="NORD-OUEST"/>
    <s v="IHS"/>
    <s v="Hybrid-Gen"/>
    <s v="NORD-OUEST"/>
    <s v="Mendji"/>
    <s v="NOKIA"/>
    <n v="0"/>
    <n v="0"/>
    <n v="0"/>
    <n v="0"/>
    <n v="1.6051570485658829E-3"/>
    <n v="0"/>
    <n v="3.3360663850941982E-2"/>
    <n v="0"/>
    <n v="0"/>
    <n v="0"/>
    <n v="0"/>
    <n v="17403.285923414747"/>
    <n v="0"/>
    <n v="0"/>
    <n v="0"/>
    <n v="1.7461790128212811"/>
    <n v="2.4077355728483103E-3"/>
    <n v="0"/>
    <n v="0"/>
    <n v="0"/>
    <n v="0"/>
    <n v="0"/>
    <x v="1"/>
    <m/>
    <x v="13"/>
    <x v="9"/>
    <s v="no impacts"/>
    <x v="7"/>
    <s v=""/>
    <s v="NRO_087"/>
  </r>
  <r>
    <s v="Foreke"/>
    <s v="OST_251"/>
    <s v="OUEST"/>
    <s v="CAMUSAT"/>
    <s v="Medium Grid + GE"/>
    <s v="OUEST"/>
    <s v="Dschang"/>
    <s v="NOKIA"/>
    <n v="5.525333147336596E-2"/>
    <n v="4.1038515208327894E-2"/>
    <n v="0.98496752417673428"/>
    <n v="0"/>
    <n v="5.5253531933106864E-2"/>
    <n v="0"/>
    <n v="0"/>
    <n v="1.1888178743402145"/>
    <n v="0"/>
    <n v="5.4737717880089923E-2"/>
    <n v="0"/>
    <n v="166286.74546660844"/>
    <n v="5.9196292838330763E-2"/>
    <n v="0"/>
    <n v="5.9729677284958954E-2"/>
    <n v="0"/>
    <n v="2.4077355728483103E-3"/>
    <n v="5.8338541176201832E-2"/>
    <n v="0"/>
    <n v="0"/>
    <n v="0"/>
    <n v="0"/>
    <x v="0"/>
    <m/>
    <x v="13"/>
    <x v="9"/>
    <s v="no impacts"/>
    <x v="7"/>
    <s v=""/>
    <s v="OST_251"/>
  </r>
  <r>
    <s v="Meguia"/>
    <s v="OST_029"/>
    <s v="NORD-OUEST"/>
    <s v="IHS"/>
    <s v="Gen Only"/>
    <s v="OUEST"/>
    <s v="Meguia"/>
    <s v="NOKIA"/>
    <n v="0"/>
    <n v="0"/>
    <n v="0"/>
    <n v="0"/>
    <n v="1.6051570485658829E-3"/>
    <n v="0"/>
    <n v="0"/>
    <n v="0"/>
    <n v="0"/>
    <n v="0"/>
    <n v="0"/>
    <n v="17403.285923414747"/>
    <n v="0"/>
    <n v="0"/>
    <n v="0"/>
    <n v="1.9637134630585587"/>
    <n v="2.1402093980876723E-3"/>
    <n v="0"/>
    <n v="0"/>
    <n v="0"/>
    <n v="0"/>
    <n v="0"/>
    <x v="0"/>
    <m/>
    <x v="13"/>
    <x v="9"/>
    <s v="no impacts"/>
    <x v="7"/>
    <s v=""/>
    <s v="OST_029"/>
  </r>
  <r>
    <s v="Bafou-Balepe-IHS"/>
    <s v="OST_255"/>
    <s v="OUEST"/>
    <s v="IHS"/>
    <s v="Grid-Gen"/>
    <s v="OUEST"/>
    <s v="Loung"/>
    <s v="Huawei"/>
    <n v="0"/>
    <n v="0"/>
    <n v="0"/>
    <n v="0"/>
    <n v="0"/>
    <n v="0"/>
    <n v="0"/>
    <n v="0"/>
    <n v="0"/>
    <n v="0"/>
    <n v="0"/>
    <n v="0"/>
    <n v="0"/>
    <n v="8.9175391586979543E-5"/>
    <n v="0.71072787094822698"/>
    <n v="0"/>
    <n v="2.140209398087508E-3"/>
    <n v="0"/>
    <n v="0"/>
    <n v="0"/>
    <n v="0"/>
    <n v="0"/>
    <x v="0"/>
    <m/>
    <x v="13"/>
    <x v="9"/>
    <s v="no impacts"/>
    <x v="7"/>
    <s v=""/>
    <s v="OST_255"/>
  </r>
  <r>
    <s v="Fokoue"/>
    <s v="OST_059"/>
    <s v="OUEST"/>
    <s v="IHS"/>
    <s v="Grid-Gen"/>
    <s v="OUEST"/>
    <s v="Fokoue"/>
    <s v="Huawei"/>
    <n v="0"/>
    <n v="0"/>
    <n v="0"/>
    <n v="0"/>
    <n v="0"/>
    <n v="0"/>
    <n v="0"/>
    <n v="0"/>
    <n v="0"/>
    <n v="0"/>
    <n v="0"/>
    <n v="0"/>
    <n v="0"/>
    <n v="0"/>
    <n v="3.2638193320834508E-2"/>
    <n v="0"/>
    <n v="2.140209398087508E-3"/>
    <n v="0"/>
    <n v="0"/>
    <n v="0"/>
    <n v="0"/>
    <n v="0"/>
    <x v="0"/>
    <m/>
    <x v="13"/>
    <x v="9"/>
    <s v="no impacts"/>
    <x v="7"/>
    <s v=""/>
    <s v="OST_059"/>
  </r>
  <r>
    <s v="Fokoue-IHS"/>
    <s v="OST_139"/>
    <s v="OUEST"/>
    <s v="IHS"/>
    <s v="Grid-Gen"/>
    <s v="OUEST"/>
    <s v="Fokoue"/>
    <s v="Huawei"/>
    <n v="0"/>
    <n v="0"/>
    <n v="0"/>
    <n v="0"/>
    <n v="0"/>
    <n v="0"/>
    <n v="0"/>
    <n v="0"/>
    <n v="0"/>
    <n v="0"/>
    <n v="0"/>
    <n v="0"/>
    <n v="0"/>
    <n v="0"/>
    <n v="0.18222099516883394"/>
    <n v="0.10007262443890842"/>
    <n v="1.9618586149135497E-3"/>
    <n v="0"/>
    <n v="0"/>
    <n v="0"/>
    <n v="0"/>
    <n v="0"/>
    <x v="0"/>
    <m/>
    <x v="13"/>
    <x v="9"/>
    <s v="no impacts"/>
    <x v="7"/>
    <s v=""/>
    <s v="OST_139"/>
  </r>
  <r>
    <s v="Bawa-CAMRAIL"/>
    <s v="ADM_014"/>
    <s v="ADAMAOUA"/>
    <s v="CAMUSAT"/>
    <s v="Hybrid Solar - S3"/>
    <s v="ADAMAOUA"/>
    <s v="Bawa"/>
    <s v="Huawei"/>
    <n v="0"/>
    <n v="0"/>
    <n v="0"/>
    <n v="0"/>
    <n v="0"/>
    <n v="0"/>
    <n v="0"/>
    <n v="0"/>
    <n v="0"/>
    <n v="0"/>
    <n v="0"/>
    <n v="0"/>
    <n v="0"/>
    <n v="4.2804187961750177E-3"/>
    <n v="1.6051570485656314E-3"/>
    <n v="3.2103140971312632E-3"/>
    <n v="1.9618586149135497E-3"/>
    <n v="0"/>
    <n v="0"/>
    <n v="0"/>
    <n v="0"/>
    <n v="0"/>
    <x v="0"/>
    <m/>
    <x v="13"/>
    <x v="9"/>
    <s v="no impacts"/>
    <x v="7"/>
    <s v=""/>
    <s v="ADM_014"/>
  </r>
  <r>
    <s v="Bafou-Zinkop"/>
    <s v="OST_069"/>
    <s v="OUEST"/>
    <s v="IHS"/>
    <s v="Grid-Gen"/>
    <s v="OUEST"/>
    <s v="Bafou"/>
    <s v="Huawei"/>
    <n v="0"/>
    <n v="0"/>
    <n v="0"/>
    <n v="0"/>
    <n v="0"/>
    <n v="0"/>
    <n v="0"/>
    <n v="0"/>
    <n v="0"/>
    <n v="0"/>
    <n v="0"/>
    <n v="0"/>
    <n v="0"/>
    <n v="0"/>
    <n v="0.71161962486409669"/>
    <n v="0"/>
    <n v="1.9618586149135497E-3"/>
    <n v="0"/>
    <n v="0"/>
    <n v="0"/>
    <n v="0"/>
    <n v="0"/>
    <x v="0"/>
    <m/>
    <x v="13"/>
    <x v="9"/>
    <s v="no impacts"/>
    <x v="7"/>
    <s v=""/>
    <s v="OST_069"/>
  </r>
  <r>
    <s v="Guili-Centre-IHS"/>
    <s v="EXN_173"/>
    <s v="EXTREME-NORD"/>
    <s v="IHS"/>
    <s v="Grid-Gen"/>
    <s v="EXTREME-NORD"/>
    <s v="Guili"/>
    <s v="NOKIA"/>
    <n v="0"/>
    <n v="0"/>
    <n v="0.38274345089291528"/>
    <n v="0"/>
    <n v="0"/>
    <n v="7.5561544820089109E-3"/>
    <n v="0.49122303379909238"/>
    <n v="1.76417280854449E-2"/>
    <n v="0"/>
    <n v="1.7836110499716445E-3"/>
    <n v="0"/>
    <n v="22653.459788889744"/>
    <n v="0"/>
    <n v="0"/>
    <n v="1.314396647197587"/>
    <n v="0"/>
    <n v="1.872791602470329E-3"/>
    <n v="0"/>
    <n v="0"/>
    <n v="0"/>
    <n v="0"/>
    <n v="0"/>
    <x v="1"/>
    <m/>
    <x v="13"/>
    <x v="9"/>
    <s v="no impacts"/>
    <x v="7"/>
    <s v=""/>
    <s v="EXN_173"/>
  </r>
  <r>
    <s v="Bafou"/>
    <s v="OST_017"/>
    <s v="OUEST"/>
    <s v="IHS"/>
    <s v="Grid-Gen"/>
    <s v="OUEST"/>
    <s v="Bafou"/>
    <s v="Huawei"/>
    <n v="0"/>
    <n v="0"/>
    <n v="0"/>
    <n v="0"/>
    <n v="0"/>
    <n v="0"/>
    <n v="0"/>
    <n v="0"/>
    <n v="0"/>
    <n v="0"/>
    <n v="0"/>
    <n v="0"/>
    <n v="0"/>
    <n v="0"/>
    <n v="0"/>
    <n v="0"/>
    <n v="1.8726832233265697E-3"/>
    <n v="0"/>
    <n v="0"/>
    <n v="0"/>
    <n v="0"/>
    <n v="0"/>
    <x v="0"/>
    <m/>
    <x v="13"/>
    <x v="9"/>
    <s v="no impacts"/>
    <x v="7"/>
    <s v=""/>
    <s v="OST_017"/>
  </r>
  <r>
    <s v="Gaba"/>
    <s v="NRD_155"/>
    <s v="NORD"/>
    <s v="CAMUSAT"/>
    <s v="Hybrid Solar - S3"/>
    <s v="NORD"/>
    <s v="Gaba"/>
    <s v="NOKIA"/>
    <n v="0"/>
    <n v="0"/>
    <n v="0"/>
    <n v="0"/>
    <n v="0"/>
    <n v="0"/>
    <n v="0"/>
    <n v="0.85426571394147588"/>
    <n v="0.72738700960816571"/>
    <n v="3.3197102560929338E-3"/>
    <n v="1.6943324401527621E-3"/>
    <n v="52206.384675244626"/>
    <n v="0"/>
    <n v="0"/>
    <n v="0"/>
    <n v="0"/>
    <n v="1.7835800845021801E-3"/>
    <n v="0"/>
    <n v="0"/>
    <n v="0"/>
    <n v="0"/>
    <n v="0"/>
    <x v="0"/>
    <m/>
    <x v="13"/>
    <x v="9"/>
    <s v="no impacts"/>
    <x v="7"/>
    <s v=""/>
    <s v="NRD_155"/>
  </r>
  <r>
    <s v="Dong-MTN-IHS"/>
    <s v="CTR_167"/>
    <s v="CENTRE"/>
    <s v="IHS"/>
    <s v="Hybrid-Gen"/>
    <s v="CENTRE"/>
    <s v="Dong"/>
    <s v="NOKIA"/>
    <n v="1.7121675184699329E-3"/>
    <n v="0"/>
    <n v="0"/>
    <n v="0"/>
    <n v="2.6731191638337946E-2"/>
    <n v="0"/>
    <n v="2.4951504218943453E-2"/>
    <n v="9.6363076401558712E-3"/>
    <n v="2.6752617476094621E-3"/>
    <n v="0"/>
    <n v="3.7453664466535548E-3"/>
    <n v="282110.87818784191"/>
    <n v="0"/>
    <n v="0"/>
    <n v="0"/>
    <n v="0"/>
    <n v="1.6586622835179075E-3"/>
    <n v="0"/>
    <n v="0"/>
    <n v="0"/>
    <n v="0"/>
    <n v="0"/>
    <x v="0"/>
    <m/>
    <x v="13"/>
    <x v="9"/>
    <s v="no impacts"/>
    <x v="7"/>
    <s v=""/>
    <s v="CTR_167"/>
  </r>
  <r>
    <s v="Muyengue-Bafia-IHS"/>
    <s v="LIT_176"/>
    <s v="LITTORAL"/>
    <s v="IHS"/>
    <s v="Grid-Gen"/>
    <s v="LITTORAL"/>
    <s v="Muyengue"/>
    <s v="NOKIA"/>
    <n v="1.8558568662108227E-2"/>
    <n v="1.1127926982041573E-2"/>
    <n v="0"/>
    <n v="0"/>
    <n v="4.0904600316483436E-2"/>
    <n v="0"/>
    <n v="0"/>
    <n v="0"/>
    <n v="0"/>
    <n v="0"/>
    <n v="0"/>
    <n v="0"/>
    <n v="0"/>
    <n v="0"/>
    <n v="0"/>
    <n v="0"/>
    <n v="1.6229921268830277E-3"/>
    <n v="0"/>
    <n v="0"/>
    <n v="0"/>
    <n v="0"/>
    <n v="0"/>
    <x v="0"/>
    <m/>
    <x v="13"/>
    <x v="9"/>
    <s v="no impacts"/>
    <x v="7"/>
    <s v=""/>
    <s v="LIT_176"/>
  </r>
  <r>
    <s v="Mindourou-Grumcam-IHS"/>
    <s v="EST_122"/>
    <s v="CENTRE"/>
    <s v="IHS"/>
    <s v="Gen Only"/>
    <s v="EST"/>
    <s v="Mindourou"/>
    <s v="NOKIA"/>
    <n v="0"/>
    <n v="0"/>
    <n v="0"/>
    <n v="7.419392580036697E-3"/>
    <n v="0.7661236242020586"/>
    <n v="0"/>
    <n v="0"/>
    <n v="0.21732042929746911"/>
    <n v="0.9066818764214557"/>
    <n v="0"/>
    <n v="0.69258959629943539"/>
    <n v="0"/>
    <n v="0"/>
    <n v="0"/>
    <n v="0"/>
    <n v="0"/>
    <n v="1.6051570485656318E-3"/>
    <n v="0"/>
    <n v="0"/>
    <n v="0"/>
    <n v="0"/>
    <n v="0"/>
    <x v="0"/>
    <m/>
    <x v="13"/>
    <x v="9"/>
    <s v="no impacts"/>
    <x v="7"/>
    <s v=""/>
    <s v="EST_122"/>
  </r>
  <r>
    <s v="Bafou-Badzifeng"/>
    <s v="OST_108"/>
    <s v="OUEST"/>
    <s v="IHS"/>
    <s v="Grid-Gen"/>
    <s v="OUEST"/>
    <s v="Bafou"/>
    <s v="Huawei"/>
    <n v="0"/>
    <n v="0"/>
    <n v="0"/>
    <n v="0"/>
    <n v="0"/>
    <n v="0"/>
    <n v="0"/>
    <n v="0"/>
    <n v="0"/>
    <n v="0"/>
    <n v="0"/>
    <n v="0"/>
    <n v="0"/>
    <n v="0"/>
    <n v="0"/>
    <n v="0"/>
    <n v="1.6051570485656314E-3"/>
    <n v="0"/>
    <n v="0"/>
    <n v="0"/>
    <n v="0"/>
    <n v="0"/>
    <x v="0"/>
    <m/>
    <x v="13"/>
    <x v="9"/>
    <s v="no impacts"/>
    <x v="7"/>
    <s v=""/>
    <s v="OST_108"/>
  </r>
  <r>
    <s v="Boubara-IHS"/>
    <s v="EST_096"/>
    <s v="CENTRE"/>
    <s v="IHS"/>
    <s v="Hybrid-Gen"/>
    <s v="EST"/>
    <s v="Boubara"/>
    <s v="NOKIA"/>
    <n v="6.4741334292146707E-3"/>
    <n v="6.0817617062319897E-2"/>
    <n v="0"/>
    <n v="7.7457745132450517E-2"/>
    <n v="2.2204672505157862E-2"/>
    <n v="9.9270045914625557E-2"/>
    <n v="0.72822408277759254"/>
    <n v="7.6726506921437218E-2"/>
    <n v="2.7733011731201116"/>
    <n v="0"/>
    <n v="3.388664880305182E-3"/>
    <n v="69612.47783884508"/>
    <n v="2.7644371391963413E-3"/>
    <n v="0"/>
    <n v="0"/>
    <n v="0.16402921528509018"/>
    <n v="1.2484554822176804E-3"/>
    <n v="0"/>
    <n v="0"/>
    <n v="0"/>
    <n v="0"/>
    <n v="0"/>
    <x v="0"/>
    <m/>
    <x v="13"/>
    <x v="9"/>
    <s v="no impacts"/>
    <x v="7"/>
    <s v=""/>
    <s v="EST_096"/>
  </r>
  <r>
    <s v="Jakiri"/>
    <s v="NRO_019"/>
    <s v="NORD-OUEST"/>
    <s v="IHS"/>
    <s v="Grid-Gen"/>
    <s v="NORD-OUEST"/>
    <s v="Jakiri"/>
    <s v="Huawei"/>
    <n v="0"/>
    <n v="0"/>
    <n v="0"/>
    <n v="0"/>
    <n v="0"/>
    <n v="0"/>
    <n v="0"/>
    <n v="0"/>
    <n v="0"/>
    <n v="0"/>
    <n v="0"/>
    <n v="0"/>
    <n v="0"/>
    <n v="3.8344526628485323"/>
    <n v="0"/>
    <n v="0"/>
    <n v="1.159280090630734E-3"/>
    <n v="0"/>
    <n v="0"/>
    <n v="0"/>
    <n v="0"/>
    <n v="0"/>
    <x v="1"/>
    <m/>
    <x v="13"/>
    <x v="9"/>
    <s v="no impacts"/>
    <x v="7"/>
    <s v=""/>
    <s v="NRO_019"/>
  </r>
  <r>
    <s v="Kongola-IHS"/>
    <s v="EXN_113"/>
    <s v="Maroua"/>
    <s v="IHS"/>
    <s v="Grid-Gen"/>
    <s v="EXTREME-NORD"/>
    <s v="Maroua"/>
    <s v="Huawei"/>
    <n v="0.27011226111696096"/>
    <n v="0.6943731041311747"/>
    <n v="0"/>
    <n v="0"/>
    <n v="0"/>
    <n v="0"/>
    <n v="0"/>
    <n v="0"/>
    <n v="0"/>
    <n v="0"/>
    <n v="0"/>
    <n v="7.2232067185453424E-3"/>
    <n v="0"/>
    <n v="0"/>
    <n v="7.2232067185453424E-3"/>
    <n v="0"/>
    <n v="8.9175391586979538E-4"/>
    <n v="0"/>
    <n v="0"/>
    <n v="0"/>
    <n v="0"/>
    <n v="0"/>
    <x v="0"/>
    <m/>
    <x v="13"/>
    <x v="9"/>
    <s v="no impacts"/>
    <x v="7"/>
    <s v=""/>
    <s v="EXN_113"/>
  </r>
  <r>
    <s v="Kumbo-II"/>
    <s v="NRO_020"/>
    <s v="NORD-OUEST"/>
    <m/>
    <m/>
    <s v="NORD-OUEST"/>
    <s v="Kumbo"/>
    <s v="Huawei"/>
    <n v="0"/>
    <n v="0"/>
    <n v="0"/>
    <n v="0"/>
    <n v="0"/>
    <n v="0"/>
    <n v="0"/>
    <n v="0"/>
    <n v="0"/>
    <n v="0"/>
    <n v="0"/>
    <n v="0"/>
    <n v="0"/>
    <n v="2.533811741474119"/>
    <n v="0"/>
    <n v="0"/>
    <n v="8.0257852428281581E-4"/>
    <n v="0"/>
    <n v="0"/>
    <n v="0"/>
    <n v="0"/>
    <n v="0"/>
    <x v="1"/>
    <m/>
    <x v="13"/>
    <x v="9"/>
    <s v="no impacts"/>
    <x v="7"/>
    <s v=""/>
    <s v="NRO_020"/>
  </r>
  <r>
    <s v="MBIYEH-IHS"/>
    <s v="NRO_150"/>
    <s v="NORD-OUEST"/>
    <s v="IHS"/>
    <m/>
    <s v="NORD-OUEST"/>
    <s v="Ndu"/>
    <s v="Huawei"/>
    <n v="0"/>
    <n v="0"/>
    <n v="0"/>
    <n v="0"/>
    <n v="0"/>
    <n v="0"/>
    <n v="0"/>
    <n v="0"/>
    <n v="0"/>
    <n v="0"/>
    <n v="0"/>
    <n v="0"/>
    <n v="0"/>
    <n v="2.5372004063544242"/>
    <n v="0"/>
    <n v="4.3517591094446003E-3"/>
    <n v="5.3505234952187721E-4"/>
    <n v="0"/>
    <n v="0"/>
    <n v="0"/>
    <n v="0"/>
    <n v="0"/>
    <x v="1"/>
    <m/>
    <x v="13"/>
    <x v="9"/>
    <s v="no impacts"/>
    <x v="7"/>
    <s v=""/>
    <s v="NRO_150"/>
  </r>
  <r>
    <s v="Ndop"/>
    <s v="NRO_006"/>
    <s v="NORD-OUEST"/>
    <s v="IHS"/>
    <s v="Grid-Hybrid-Gen"/>
    <s v="NORD-OUEST"/>
    <s v="Ndop"/>
    <s v="Huawei"/>
    <n v="0"/>
    <n v="0"/>
    <n v="0"/>
    <n v="0"/>
    <n v="0"/>
    <n v="0"/>
    <n v="0"/>
    <n v="0"/>
    <n v="0"/>
    <n v="0"/>
    <n v="0"/>
    <n v="0"/>
    <n v="0"/>
    <n v="2.4969109644354268E-4"/>
    <n v="0"/>
    <n v="0"/>
    <n v="5.3505234952187721E-4"/>
    <n v="0"/>
    <n v="0"/>
    <n v="0"/>
    <n v="0"/>
    <n v="0"/>
    <x v="0"/>
    <m/>
    <x v="13"/>
    <x v="9"/>
    <s v="no impacts"/>
    <x v="7"/>
    <s v=""/>
    <s v="NRO_006"/>
  </r>
  <r>
    <s v="Emombo-1er-Crf-MTN"/>
    <s v="CTR_376"/>
    <s v="Yaounde"/>
    <s v="IHS"/>
    <s v="Grid-Gen"/>
    <s v="CENTRE"/>
    <s v="Yaounde"/>
    <s v="ZTE"/>
    <n v="1.523383214480371"/>
    <n v="0.13470834653129127"/>
    <n v="0"/>
    <n v="17.200399220393056"/>
    <n v="13.868556899607057"/>
    <n v="13.868556899607057"/>
    <n v="36.982818398952162"/>
    <n v="14.898122465635369"/>
    <n v="3.9237172298271002E-4"/>
    <n v="0"/>
    <n v="0"/>
    <n v="0"/>
    <n v="0"/>
    <n v="0"/>
    <n v="0"/>
    <n v="0"/>
    <n v="3.7453664466531404E-4"/>
    <n v="0"/>
    <n v="0"/>
    <n v="0"/>
    <n v="0"/>
    <n v="0"/>
    <x v="0"/>
    <m/>
    <x v="13"/>
    <x v="9"/>
    <s v="no impacts"/>
    <x v="7"/>
    <s v=""/>
    <s v="CTR_376"/>
  </r>
  <r>
    <s v="Col-Batie-IHS"/>
    <s v="OST_164"/>
    <s v="OUEST"/>
    <s v="IHS"/>
    <s v="Grid-Gen"/>
    <s v="OUEST"/>
    <s v="Batie"/>
    <s v="Huawei"/>
    <n v="0"/>
    <n v="0"/>
    <n v="0"/>
    <n v="0"/>
    <n v="0"/>
    <n v="0"/>
    <n v="0"/>
    <n v="0"/>
    <n v="0"/>
    <n v="0"/>
    <n v="0"/>
    <n v="0"/>
    <n v="0"/>
    <n v="0"/>
    <n v="5.2256779469970005E-3"/>
    <n v="0"/>
    <n v="3.5670156634791817E-4"/>
    <n v="0"/>
    <n v="0"/>
    <n v="0"/>
    <n v="0"/>
    <n v="0"/>
    <x v="0"/>
    <m/>
    <x v="13"/>
    <x v="9"/>
    <s v="no impacts"/>
    <x v="7"/>
    <s v=""/>
    <s v="OST_164"/>
  </r>
  <r>
    <s v="Ndop-Catholic-Church"/>
    <s v="NRO_136"/>
    <s v="NORD-OUEST"/>
    <s v="IHS"/>
    <s v="Grid-Gen"/>
    <s v="NORD-OUEST"/>
    <s v="Ndop"/>
    <s v="Huawei"/>
    <n v="0"/>
    <n v="0"/>
    <n v="0"/>
    <n v="0"/>
    <n v="0"/>
    <n v="0"/>
    <n v="0"/>
    <n v="0"/>
    <n v="0"/>
    <n v="0"/>
    <n v="0"/>
    <n v="0"/>
    <n v="0"/>
    <n v="8.0257852428281581E-4"/>
    <n v="0"/>
    <n v="0"/>
    <n v="3.5670156634791817E-4"/>
    <n v="0"/>
    <n v="0"/>
    <n v="0"/>
    <n v="0"/>
    <n v="0"/>
    <x v="1"/>
    <m/>
    <x v="13"/>
    <x v="9"/>
    <s v="no impacts"/>
    <x v="7"/>
    <s v=""/>
    <s v="NRO_136"/>
  </r>
  <r>
    <s v="Jakiri-Church-IHS"/>
    <s v="NRO_138"/>
    <s v="NORD-OUEST"/>
    <s v="IHS"/>
    <s v="Grid-Gen"/>
    <s v="NORD-OUEST"/>
    <s v="Jakiri"/>
    <s v="Huawei"/>
    <n v="0"/>
    <n v="0"/>
    <n v="0"/>
    <n v="0"/>
    <n v="0"/>
    <n v="0"/>
    <n v="0"/>
    <n v="0"/>
    <n v="0"/>
    <n v="0"/>
    <n v="0"/>
    <n v="0"/>
    <n v="0"/>
    <n v="2.4737967029360819"/>
    <n v="7.8545684909811592E-2"/>
    <n v="2.675261747609386E-4"/>
    <n v="2.675261747609386E-4"/>
    <n v="0"/>
    <n v="0"/>
    <n v="0"/>
    <n v="0"/>
    <n v="0"/>
    <x v="1"/>
    <m/>
    <x v="13"/>
    <x v="9"/>
    <s v="no impacts"/>
    <x v="7"/>
    <s v=""/>
    <s v="NRO_138"/>
  </r>
  <r>
    <s v="Amchide"/>
    <s v="EXN_007"/>
    <s v="EXTREME-NORD"/>
    <s v="IHS"/>
    <s v="Grid-Hybrid-Gen"/>
    <s v="EXTREME-NORD"/>
    <s v="Amchide"/>
    <s v="Huawei"/>
    <n v="0"/>
    <n v="0"/>
    <n v="0"/>
    <n v="0"/>
    <n v="0"/>
    <n v="0"/>
    <n v="0"/>
    <n v="0"/>
    <n v="0"/>
    <n v="0"/>
    <n v="0"/>
    <n v="0"/>
    <n v="0"/>
    <n v="0.58317139082221126"/>
    <n v="6.7773297606104439E-3"/>
    <n v="1.2484554822177136E-3"/>
    <n v="1.7835078317395909E-4"/>
    <n v="0"/>
    <n v="0"/>
    <n v="0"/>
    <n v="0"/>
    <n v="0"/>
    <x v="1"/>
    <m/>
    <x v="13"/>
    <x v="9"/>
    <s v="no impacts"/>
    <x v="7"/>
    <s v=""/>
    <s v="EXN_007"/>
  </r>
  <r>
    <s v="Limbe-Church-Street-IHS"/>
    <s v="SUO_188"/>
    <s v="SUD-OUEST"/>
    <s v="IHS"/>
    <s v="GridOnly"/>
    <s v="SUD-OUEST"/>
    <s v="Limbe"/>
    <s v="Huawei"/>
    <n v="2.654662232152794"/>
    <n v="8.5251674357152446E-2"/>
    <n v="0"/>
    <n v="0"/>
    <n v="0"/>
    <n v="0"/>
    <n v="0"/>
    <n v="0.81434967597229713"/>
    <n v="0.53175286003315891"/>
    <n v="0"/>
    <n v="0"/>
    <n v="0"/>
    <n v="0"/>
    <n v="0"/>
    <n v="0"/>
    <n v="0.22919859145685484"/>
    <n v="8.9175391586979543E-5"/>
    <n v="0"/>
    <n v="0"/>
    <n v="0"/>
    <n v="0"/>
    <n v="0"/>
    <x v="0"/>
    <m/>
    <x v="13"/>
    <x v="9"/>
    <s v="no impacts"/>
    <x v="7"/>
    <s v=""/>
    <s v="SUO_188"/>
  </r>
  <r>
    <s v="Bayangam"/>
    <s v="OST_051"/>
    <s v="OUEST"/>
    <s v="IHS"/>
    <s v="Grid-Gen"/>
    <s v="OUEST"/>
    <s v="Bayangam"/>
    <s v="Huawei"/>
    <n v="0"/>
    <n v="0"/>
    <n v="0"/>
    <n v="0"/>
    <n v="0"/>
    <n v="0"/>
    <n v="0"/>
    <n v="0"/>
    <n v="0"/>
    <n v="0"/>
    <n v="0"/>
    <n v="0"/>
    <n v="0"/>
    <n v="1.3316026173334132"/>
    <n v="0"/>
    <n v="0"/>
    <n v="8.9175391586979543E-5"/>
    <n v="0"/>
    <n v="0"/>
    <n v="0"/>
    <n v="0"/>
    <n v="0"/>
    <x v="0"/>
    <m/>
    <x v="13"/>
    <x v="9"/>
    <s v="no impacts"/>
    <x v="7"/>
    <s v=""/>
    <s v="OST_051"/>
  </r>
  <r>
    <s v="Mindif"/>
    <s v="EXN_037"/>
    <s v="EXTREME-NORD"/>
    <s v="IHS"/>
    <s v="Grid-Gen"/>
    <s v="EXTREME-NORD"/>
    <s v="Mindif"/>
    <s v="Huawei"/>
    <n v="0"/>
    <n v="0"/>
    <n v="0"/>
    <n v="0"/>
    <n v="0"/>
    <n v="0"/>
    <n v="0"/>
    <n v="0"/>
    <n v="0"/>
    <n v="0"/>
    <n v="0"/>
    <n v="0"/>
    <n v="0"/>
    <n v="0"/>
    <n v="0"/>
    <n v="0"/>
    <n v="8.9175391586979543E-5"/>
    <n v="0"/>
    <n v="0"/>
    <n v="0"/>
    <n v="0"/>
    <n v="0"/>
    <x v="1"/>
    <m/>
    <x v="13"/>
    <x v="9"/>
    <s v="no impacts"/>
    <x v="7"/>
    <s v=""/>
    <s v="EXN_037"/>
  </r>
  <r>
    <s v="Gospel-Radio-IHS"/>
    <s v="NRO_126"/>
    <s v="NORD-OUEST"/>
    <s v="IHS"/>
    <s v="Grid-Gen"/>
    <s v="NORD-OUEST"/>
    <s v="Bamenda"/>
    <s v="Huawei"/>
    <n v="7.8709767630331626"/>
    <n v="4.2383280113459643"/>
    <n v="0"/>
    <n v="0"/>
    <n v="6.8562499821649219"/>
    <n v="0"/>
    <n v="0"/>
    <n v="1.7007173981902388"/>
    <n v="15.001744270659442"/>
    <n v="0.85759974089198221"/>
    <n v="1.0359148539093066"/>
    <n v="0"/>
    <n v="0"/>
    <n v="0"/>
    <n v="0"/>
    <n v="0"/>
    <n v="8.9175391586979543E-5"/>
    <n v="2.2393189282972781"/>
    <n v="0"/>
    <n v="0"/>
    <n v="0"/>
    <n v="0"/>
    <x v="0"/>
    <m/>
    <x v="13"/>
    <x v="9"/>
    <s v="no impacts"/>
    <x v="7"/>
    <s v=""/>
    <s v="NRO_126"/>
  </r>
  <r>
    <s v="Guider"/>
    <s v="NRD_006"/>
    <s v="NORD"/>
    <s v="CAMUSAT"/>
    <s v="Good Grid + Solar + GE"/>
    <s v="NORD"/>
    <s v="Guider"/>
    <s v="Huawei"/>
    <n v="2.8504378868428484"/>
    <n v="2.7555196000376675E-2"/>
    <n v="0"/>
    <n v="0"/>
    <n v="0"/>
    <n v="0"/>
    <n v="0"/>
    <n v="0"/>
    <n v="0"/>
    <n v="0"/>
    <n v="0"/>
    <n v="0"/>
    <n v="0"/>
    <n v="0"/>
    <n v="0"/>
    <n v="0"/>
    <n v="8.9175391586979543E-5"/>
    <n v="1.8787471499544848"/>
    <n v="0"/>
    <n v="0"/>
    <n v="0"/>
    <n v="0"/>
    <x v="0"/>
    <m/>
    <x v="13"/>
    <x v="9"/>
    <s v="no impacts"/>
    <x v="7"/>
    <s v=""/>
    <s v="NRD_006"/>
  </r>
  <r>
    <s v="Banwa"/>
    <s v="OST_089"/>
    <s v="OUEST"/>
    <s v="IHS"/>
    <s v="Grid-Gen"/>
    <s v="OUEST"/>
    <s v="Bantoum"/>
    <s v="NOKIA"/>
    <n v="1.7835078317411958E-5"/>
    <n v="7.134031326964783E-5"/>
    <n v="5.3505234952293776E-5"/>
    <n v="5.3505234952293776E-5"/>
    <n v="7.134031326964783E-5"/>
    <n v="5.3505234952293776E-5"/>
    <n v="1.7835078317411958E-5"/>
    <n v="7.134031326964783E-5"/>
    <n v="0"/>
    <n v="1.7835078317411958E-5"/>
    <n v="5.3505234952351672E-5"/>
    <n v="339951.66074256704"/>
    <n v="5.3505234952293776E-5"/>
    <n v="3.5670156634823915E-5"/>
    <n v="0"/>
    <n v="0"/>
    <n v="3.5670156634823915E-5"/>
    <n v="3.5670156634881818E-5"/>
    <n v="0"/>
    <n v="0"/>
    <n v="0"/>
    <n v="0"/>
    <x v="0"/>
    <m/>
    <x v="13"/>
    <x v="9"/>
    <s v="no impacts"/>
    <x v="7"/>
    <s v=""/>
    <s v="OST_089"/>
  </r>
  <r>
    <s v="Sangmelima-II"/>
    <s v="SUD_224"/>
    <s v="CENTRE"/>
    <s v="IHS"/>
    <s v="Grid-Gen"/>
    <s v="SUD"/>
    <s v="Sangmelima"/>
    <s v="ZTE"/>
    <n v="8.6845290698893322E-17"/>
    <n v="0"/>
    <n v="0"/>
    <n v="0"/>
    <n v="0"/>
    <n v="0"/>
    <n v="0"/>
    <n v="0"/>
    <n v="0"/>
    <n v="0"/>
    <n v="0"/>
    <n v="9.5239318214897992E-3"/>
    <n v="5.7896860465928885E-17"/>
    <n v="0"/>
    <n v="9.5239318214897697E-3"/>
    <n v="0"/>
    <n v="8.6845290698893322E-17"/>
    <n v="0"/>
    <n v="0"/>
    <n v="0"/>
    <n v="0"/>
    <n v="0"/>
    <x v="0"/>
    <m/>
    <x v="13"/>
    <x v="9"/>
    <s v="no impacts"/>
    <x v="7"/>
    <s v=""/>
    <s v="SUD_224"/>
  </r>
  <r>
    <s v="KYE-Ossi-II"/>
    <s v="SUD_073"/>
    <s v="CENTRE"/>
    <s v="CAMUSAT"/>
    <s v="HGB"/>
    <s v="SUD"/>
    <s v="Kye-Ossi"/>
    <s v="ZTE"/>
    <n v="0.57107920772301646"/>
    <n v="0"/>
    <n v="0"/>
    <n v="0"/>
    <n v="0"/>
    <n v="0"/>
    <n v="0"/>
    <n v="0"/>
    <n v="0"/>
    <n v="0"/>
    <n v="0.35595249305858762"/>
    <n v="7.8474344596541901E-3"/>
    <n v="0"/>
    <n v="0"/>
    <n v="7.8474344596541328E-3"/>
    <n v="0"/>
    <n v="5.7896860465928885E-17"/>
    <n v="0"/>
    <n v="0"/>
    <n v="0"/>
    <n v="0"/>
    <n v="0"/>
    <x v="0"/>
    <m/>
    <x v="13"/>
    <x v="9"/>
    <s v="no impacts"/>
    <x v="7"/>
    <s v=""/>
    <s v="SUD_073"/>
  </r>
  <r>
    <s v="Makepe-Nodal"/>
    <s v="LIT_103"/>
    <s v="Douala"/>
    <s v="OCM/Strategique"/>
    <m/>
    <s v="LITTORAL"/>
    <s v="Douala"/>
    <s v="ZTE"/>
    <n v="0"/>
    <n v="0"/>
    <n v="0"/>
    <n v="0.79417820239532244"/>
    <n v="0"/>
    <n v="0"/>
    <n v="0"/>
    <n v="0"/>
    <n v="0"/>
    <n v="0"/>
    <n v="0"/>
    <n v="22.301409969951454"/>
    <n v="0.969051145297389"/>
    <n v="0"/>
    <n v="22.301409969951454"/>
    <n v="37.183480865101181"/>
    <n v="0"/>
    <n v="0"/>
    <n v="0"/>
    <n v="0"/>
    <n v="0"/>
    <n v="0"/>
    <x v="0"/>
    <m/>
    <x v="13"/>
    <x v="9"/>
    <s v="no impacts"/>
    <x v="7"/>
    <s v=""/>
    <s v="LIT_103"/>
  </r>
  <r>
    <s v="Ancien-Troisieme"/>
    <s v="LIT_653"/>
    <s v="Douala"/>
    <s v="CAMUSAT"/>
    <s v="Good Grid no GE - 8h"/>
    <s v="LITTORAL"/>
    <s v="Douala"/>
    <s v="ZTE"/>
    <n v="6.8514345110192263"/>
    <n v="1.1615808157336778"/>
    <n v="10.532523335416474"/>
    <n v="0"/>
    <n v="0"/>
    <n v="2.3130848122180243"/>
    <n v="0"/>
    <n v="2.7501690765424511E-2"/>
    <n v="7.9679639189231581"/>
    <n v="0"/>
    <n v="0"/>
    <n v="58.592120319718745"/>
    <n v="17.27926593671258"/>
    <n v="58.181681662400514"/>
    <n v="58.592120319718752"/>
    <n v="37.108876732499517"/>
    <n v="0"/>
    <n v="0"/>
    <n v="0"/>
    <n v="0"/>
    <n v="0"/>
    <n v="0"/>
    <x v="0"/>
    <m/>
    <x v="13"/>
    <x v="9"/>
    <s v="no impacts"/>
    <x v="7"/>
    <s v=""/>
    <s v="LIT_653"/>
  </r>
  <r>
    <s v="Bepanda"/>
    <s v="LIT_050"/>
    <s v="Douala"/>
    <s v="IHS"/>
    <s v="GridOnly"/>
    <s v="LITTORAL"/>
    <s v="Douala"/>
    <s v="ZTE"/>
    <n v="46.520768591999044"/>
    <n v="0"/>
    <n v="0"/>
    <n v="0"/>
    <n v="0"/>
    <n v="34.123391632637336"/>
    <n v="0"/>
    <n v="14.623319578920938"/>
    <n v="0"/>
    <n v="0"/>
    <n v="4.2804187961750177E-4"/>
    <n v="42.139010880824571"/>
    <n v="9.2910592038991737"/>
    <n v="0"/>
    <n v="42.139010880824571"/>
    <n v="32.837357640404882"/>
    <n v="0"/>
    <n v="0"/>
    <n v="0"/>
    <n v="0"/>
    <n v="0"/>
    <n v="0"/>
    <x v="0"/>
    <m/>
    <x v="13"/>
    <x v="9"/>
    <s v="no impacts"/>
    <x v="7"/>
    <s v=""/>
    <s v="LIT_050"/>
  </r>
  <r>
    <s v="Cellucam-New"/>
    <s v="LIT_209"/>
    <s v="LITTORAL"/>
    <s v="CAMUSAT"/>
    <s v="Grid-Gen"/>
    <s v="LITTORAL"/>
    <s v="Edea"/>
    <s v="ZTE"/>
    <n v="34.507969426395341"/>
    <n v="0"/>
    <n v="0"/>
    <n v="37.870398906495673"/>
    <n v="12.220131951043422"/>
    <n v="2.9388285349838621"/>
    <n v="0"/>
    <n v="0"/>
    <n v="0"/>
    <n v="0"/>
    <n v="0"/>
    <n v="6.2561531020195025"/>
    <n v="0"/>
    <n v="0"/>
    <n v="6.2561531020195025"/>
    <n v="25.068290514877308"/>
    <n v="0"/>
    <n v="0"/>
    <n v="0"/>
    <n v="0"/>
    <n v="0"/>
    <n v="0"/>
    <x v="0"/>
    <m/>
    <x v="13"/>
    <x v="9"/>
    <s v="no impacts"/>
    <x v="7"/>
    <s v=""/>
    <s v="LIT_209"/>
  </r>
  <r>
    <s v="Edea-Ekite"/>
    <s v="LIT_322"/>
    <s v="LITTORAL"/>
    <s v="IHS"/>
    <s v="Grid-Gen"/>
    <s v="LITTORAL"/>
    <s v="Edea"/>
    <s v="ZTE"/>
    <n v="34.712573444852524"/>
    <n v="0"/>
    <n v="4.6890917807398269"/>
    <n v="31.989852553840535"/>
    <n v="5.0959990925512155"/>
    <n v="2.4286382846364352"/>
    <n v="0"/>
    <n v="0"/>
    <n v="0.18917667571261898"/>
    <n v="0"/>
    <n v="0"/>
    <n v="6.2567951648389286"/>
    <n v="0"/>
    <n v="0"/>
    <n v="6.2567951648389286"/>
    <n v="22.6619282430593"/>
    <n v="0"/>
    <n v="0"/>
    <n v="0"/>
    <n v="0"/>
    <n v="0"/>
    <n v="0"/>
    <x v="0"/>
    <m/>
    <x v="13"/>
    <x v="9"/>
    <s v="no impacts"/>
    <x v="7"/>
    <s v=""/>
    <s v="LIT_322"/>
  </r>
  <r>
    <s v="Edea-Entree"/>
    <s v="LIT_229"/>
    <s v="LITTORAL"/>
    <s v="IHS"/>
    <s v="Solar-Grid-Gen"/>
    <s v="LITTORAL"/>
    <s v="Edea"/>
    <s v="ZTE"/>
    <n v="50.851161277619418"/>
    <n v="50.851375298559219"/>
    <n v="50.851375298559219"/>
    <n v="50.851072102227825"/>
    <n v="50.851375298559219"/>
    <n v="50.851375298559219"/>
    <n v="32.277550202178446"/>
    <n v="3.3850443594067916"/>
    <n v="0"/>
    <n v="0"/>
    <n v="0"/>
    <n v="6.2559390810796947"/>
    <n v="5.2967685691701405"/>
    <n v="0"/>
    <n v="6.2559390810796947"/>
    <n v="22.619873128386882"/>
    <n v="0"/>
    <n v="0"/>
    <n v="0"/>
    <n v="0"/>
    <n v="0"/>
    <n v="0"/>
    <x v="2"/>
    <s v="site vandalise"/>
    <x v="3"/>
    <x v="3"/>
    <s v="EXCLU"/>
    <x v="2"/>
    <s v=""/>
    <s v="LIT_229"/>
  </r>
  <r>
    <s v="Nkolmesseng-H-Pyramides"/>
    <s v="CTR_771"/>
    <s v="Yaounde"/>
    <s v="CAMUSAT"/>
    <s v="Good Grid no GE - 8h"/>
    <s v="CENTRE"/>
    <s v="Yaounde"/>
    <s v="ZTE"/>
    <n v="0"/>
    <n v="0"/>
    <n v="0"/>
    <n v="0"/>
    <n v="0"/>
    <n v="0"/>
    <n v="0"/>
    <n v="0"/>
    <n v="4.1508826223557724"/>
    <n v="33.897492530669204"/>
    <n v="15.384288865489266"/>
    <n v="13.868556899607057"/>
    <n v="13.868556899607057"/>
    <n v="13.868556899607057"/>
    <n v="13.868556899607057"/>
    <n v="22.189887225232784"/>
    <n v="0"/>
    <n v="0"/>
    <n v="0"/>
    <n v="0"/>
    <n v="0"/>
    <n v="0"/>
    <x v="0"/>
    <m/>
    <x v="13"/>
    <x v="9"/>
    <s v="no impacts"/>
    <x v="7"/>
    <s v=""/>
    <s v="CTR_771"/>
  </r>
  <r>
    <s v="Mbalgong-Carrefour"/>
    <s v="CTR_831"/>
    <s v="Yaounde"/>
    <s v="CAMUSAT"/>
    <s v="Good Grid no GE - 8h"/>
    <s v="CENTRE"/>
    <s v="Yaounde"/>
    <s v="ZTE"/>
    <n v="0"/>
    <n v="0"/>
    <n v="14.995698179109844"/>
    <n v="0"/>
    <n v="0"/>
    <n v="0"/>
    <n v="0"/>
    <n v="2.4358436562766603"/>
    <n v="12.95955646300434"/>
    <n v="0"/>
    <n v="0"/>
    <n v="0"/>
    <n v="24.399261057035151"/>
    <n v="0"/>
    <n v="0"/>
    <n v="15.756917156774616"/>
    <n v="0"/>
    <n v="0"/>
    <n v="0"/>
    <n v="0"/>
    <n v="0"/>
    <n v="0"/>
    <x v="0"/>
    <m/>
    <x v="13"/>
    <x v="9"/>
    <s v="no impacts"/>
    <x v="7"/>
    <s v=""/>
    <s v="CTR_831"/>
  </r>
  <r>
    <s v="Ekombitie-II"/>
    <s v="CTR_723"/>
    <s v="Yaounde"/>
    <s v="CAMUSAT"/>
    <s v="Good Grid + GE"/>
    <s v="CENTRE"/>
    <s v="Yaounde"/>
    <s v="ZTE"/>
    <n v="5.3305660425816068"/>
    <n v="0"/>
    <n v="0"/>
    <n v="1.443232372521994"/>
    <n v="0"/>
    <n v="2.3286013303541617"/>
    <n v="0"/>
    <n v="0"/>
    <n v="0.55424289379139535"/>
    <n v="2.3075381028613169"/>
    <n v="0"/>
    <n v="0.36458467096420671"/>
    <n v="0"/>
    <n v="0"/>
    <n v="0.36458467096420677"/>
    <n v="12.947196753730379"/>
    <n v="0"/>
    <n v="0"/>
    <n v="0"/>
    <n v="0"/>
    <n v="0"/>
    <n v="0"/>
    <x v="0"/>
    <m/>
    <x v="13"/>
    <x v="9"/>
    <s v="no impacts"/>
    <x v="7"/>
    <s v=""/>
    <s v="CTR_723"/>
  </r>
  <r>
    <s v="Mini-Ferme"/>
    <s v="CTR_050"/>
    <s v="Yaounde"/>
    <s v="IHS"/>
    <s v="GridOnly"/>
    <s v="CENTRE"/>
    <s v="Yaounde"/>
    <s v="ZTE"/>
    <n v="0"/>
    <n v="0"/>
    <n v="0"/>
    <n v="0"/>
    <n v="0"/>
    <n v="0"/>
    <n v="0"/>
    <n v="0"/>
    <n v="0.14492784640715975"/>
    <n v="0"/>
    <n v="0"/>
    <n v="2.682520624484567"/>
    <n v="2.8090248349898168E-2"/>
    <n v="0.59872357911498153"/>
    <n v="2.682520624484567"/>
    <n v="12.295502992012738"/>
    <n v="0"/>
    <n v="0"/>
    <n v="0"/>
    <n v="0"/>
    <n v="0"/>
    <n v="0"/>
    <x v="0"/>
    <m/>
    <x v="13"/>
    <x v="9"/>
    <s v="no impacts"/>
    <x v="7"/>
    <s v=""/>
    <s v="CTR_050"/>
  </r>
  <r>
    <s v="Yao+C649unde"/>
    <s v="CTR_375"/>
    <s v="Yaounde"/>
    <s v="IHS"/>
    <s v="grid only"/>
    <s v="CENTRE"/>
    <s v="Yaounde"/>
    <s v="ZTE"/>
    <n v="4.8466111924390711"/>
    <n v="7.8028467638607095"/>
    <n v="0.15801879389212758"/>
    <n v="0.14735341705832489"/>
    <n v="17.182938678720326"/>
    <n v="1.3950241558300731"/>
    <n v="19.714538870483089"/>
    <n v="4.4263275718896322"/>
    <n v="2.4643441114278617"/>
    <n v="0"/>
    <n v="0.59160738286633907"/>
    <n v="23.185905008946072"/>
    <n v="0"/>
    <n v="0.61559556320323672"/>
    <n v="23.185905008946072"/>
    <n v="10.42981111938659"/>
    <n v="0"/>
    <n v="0"/>
    <n v="0"/>
    <n v="0"/>
    <n v="0"/>
    <n v="0"/>
    <x v="0"/>
    <m/>
    <x v="13"/>
    <x v="9"/>
    <s v="no impacts"/>
    <x v="7"/>
    <s v=""/>
    <s v="CTR_375"/>
  </r>
  <r>
    <s v="PK19"/>
    <s v="LIT_584"/>
    <s v="Douala"/>
    <s v="CAMUSAT"/>
    <s v="HGB"/>
    <s v="LITTORAL"/>
    <s v="Douala"/>
    <s v="ZTE"/>
    <n v="0"/>
    <n v="0"/>
    <n v="0"/>
    <n v="15.523134950190196"/>
    <n v="36.800365547765161"/>
    <n v="0"/>
    <n v="24.893025200252261"/>
    <n v="0"/>
    <n v="0"/>
    <n v="0"/>
    <n v="0"/>
    <n v="0"/>
    <n v="7.2242054829311195"/>
    <n v="0"/>
    <n v="0"/>
    <n v="10.105890426986043"/>
    <n v="0"/>
    <n v="0"/>
    <n v="0"/>
    <n v="0"/>
    <n v="0"/>
    <n v="0"/>
    <x v="0"/>
    <m/>
    <x v="13"/>
    <x v="9"/>
    <s v="no impacts"/>
    <x v="7"/>
    <s v=""/>
    <s v="LIT_584"/>
  </r>
  <r>
    <s v="Pain-Magique"/>
    <s v="LIT_381"/>
    <s v="Douala"/>
    <s v="IHS"/>
    <s v="GridOnly"/>
    <s v="LITTORAL"/>
    <s v="Douala"/>
    <s v="ZTE"/>
    <n v="0"/>
    <n v="0"/>
    <n v="4.214464676557288"/>
    <n v="0"/>
    <n v="0"/>
    <n v="0"/>
    <n v="0"/>
    <n v="0"/>
    <n v="1.117831368621107"/>
    <n v="0"/>
    <n v="0"/>
    <n v="1.7347645626981478"/>
    <n v="0"/>
    <n v="0"/>
    <n v="1.7347645626981478"/>
    <n v="10.084809364414882"/>
    <n v="0"/>
    <n v="0"/>
    <n v="0"/>
    <n v="0"/>
    <n v="0"/>
    <n v="0"/>
    <x v="0"/>
    <m/>
    <x v="13"/>
    <x v="9"/>
    <s v="no impacts"/>
    <x v="7"/>
    <s v=""/>
    <s v="LIT_381"/>
  </r>
  <r>
    <s v="Garoua-Ray-Re"/>
    <s v="NRD_062"/>
    <s v="Garoua"/>
    <s v="IHS"/>
    <s v="Grid-Gen"/>
    <s v="NORD"/>
    <s v="Garoua"/>
    <s v="Huawei"/>
    <n v="0"/>
    <n v="0.22614879306458011"/>
    <n v="2.2884188989050687"/>
    <n v="1.5899972319958453"/>
    <n v="0"/>
    <n v="0"/>
    <n v="0"/>
    <n v="0"/>
    <n v="0"/>
    <n v="0"/>
    <n v="0"/>
    <n v="0.2828643421138991"/>
    <n v="4.7953531773548725"/>
    <n v="5.3887975732879045"/>
    <n v="0.2828643421138991"/>
    <n v="9.0711348531673686"/>
    <n v="0"/>
    <n v="0"/>
    <n v="0"/>
    <n v="0"/>
    <n v="0"/>
    <n v="0"/>
    <x v="0"/>
    <m/>
    <x v="13"/>
    <x v="9"/>
    <s v="no impacts"/>
    <x v="7"/>
    <s v=""/>
    <s v="NRD_062"/>
  </r>
  <r>
    <s v="Garoua-Roumde-Adja-II"/>
    <s v="NRD_138"/>
    <s v="Garoua"/>
    <s v="CAMUSAT"/>
    <s v="Medium Grid + GE"/>
    <s v="NORD"/>
    <s v="Garoua"/>
    <s v="Huawei"/>
    <n v="0.14276980193075425"/>
    <n v="5.0876344408203567"/>
    <n v="12.820425017050335"/>
    <n v="13.667858763301401"/>
    <n v="6.4416914217553716"/>
    <n v="9.7272517143077275E-2"/>
    <n v="0"/>
    <n v="0"/>
    <n v="0"/>
    <n v="0"/>
    <n v="0"/>
    <n v="0.30390973452842623"/>
    <n v="8.4437503031963317"/>
    <n v="5.1305099690953764"/>
    <n v="0.30390973452842623"/>
    <n v="8.4522754706320473"/>
    <n v="0"/>
    <n v="0"/>
    <n v="0"/>
    <n v="0"/>
    <n v="0"/>
    <n v="0"/>
    <x v="0"/>
    <m/>
    <x v="13"/>
    <x v="9"/>
    <s v="no impacts"/>
    <x v="7"/>
    <s v=""/>
    <s v="NRD_138"/>
  </r>
  <r>
    <s v="Qtier-Tergal"/>
    <s v="LIT_420"/>
    <s v="Douala"/>
    <s v="IHS"/>
    <s v="Grid-Gen"/>
    <s v="LITTORAL"/>
    <s v="Douala"/>
    <s v="ZTE"/>
    <n v="10.57204586896782"/>
    <n v="16.435845083082928"/>
    <n v="0"/>
    <n v="1.6854149009939198E-2"/>
    <n v="0"/>
    <n v="0"/>
    <n v="1.9743431697357278E-2"/>
    <n v="3.521268687595061"/>
    <n v="0"/>
    <n v="0"/>
    <n v="23.779777446758718"/>
    <n v="0"/>
    <n v="0"/>
    <n v="0"/>
    <n v="0"/>
    <n v="8.3518104744701507"/>
    <n v="0"/>
    <n v="0"/>
    <n v="0"/>
    <n v="0"/>
    <n v="0"/>
    <n v="0"/>
    <x v="0"/>
    <m/>
    <x v="13"/>
    <x v="9"/>
    <s v="no impacts"/>
    <x v="7"/>
    <s v=""/>
    <s v="LIT_420"/>
  </r>
  <r>
    <s v="Garoua-Foulbere-IV"/>
    <s v="NRD_067"/>
    <s v="Garoua"/>
    <s v="IHS"/>
    <s v="Grid-Gen"/>
    <s v="NORD"/>
    <s v="Garoua"/>
    <s v="Huawei"/>
    <n v="3.2921592715297932"/>
    <n v="1.0058984171011291"/>
    <n v="5.4380045543655982"/>
    <n v="3.1678487756575442"/>
    <n v="0"/>
    <n v="0"/>
    <n v="0"/>
    <n v="1.2829485236835574"/>
    <n v="0"/>
    <n v="0.17674562612539343"/>
    <n v="0"/>
    <n v="0.85599458384341665"/>
    <n v="8.4460331932209574"/>
    <n v="6.325977433632108"/>
    <n v="0.85599458384341665"/>
    <n v="8.1510766680078657"/>
    <n v="0"/>
    <n v="0"/>
    <n v="0"/>
    <n v="0"/>
    <n v="0"/>
    <n v="0"/>
    <x v="0"/>
    <m/>
    <x v="13"/>
    <x v="9"/>
    <s v="no impacts"/>
    <x v="7"/>
    <s v=""/>
    <s v="NRD_067"/>
  </r>
  <r>
    <s v="Pette"/>
    <s v="EXN_039"/>
    <s v="EXTREME-NORD"/>
    <s v="CAMUSAT"/>
    <s v="Hybrid Solar - S3"/>
    <s v="EXTREME-NORD"/>
    <s v="Pette"/>
    <s v="Huawei"/>
    <n v="0"/>
    <n v="0"/>
    <n v="0"/>
    <n v="0"/>
    <n v="0"/>
    <n v="0"/>
    <n v="0"/>
    <n v="0"/>
    <n v="0"/>
    <n v="0"/>
    <n v="0"/>
    <n v="0"/>
    <n v="0"/>
    <n v="18.491409199476074"/>
    <n v="18.491409199476074"/>
    <n v="7.9690696937788417"/>
    <n v="0"/>
    <n v="0"/>
    <n v="0"/>
    <n v="0"/>
    <n v="0"/>
    <n v="0"/>
    <x v="1"/>
    <m/>
    <x v="13"/>
    <x v="9"/>
    <s v="no impacts"/>
    <x v="7"/>
    <s v=""/>
    <s v="EXN_039"/>
  </r>
  <r>
    <s v="Bonamatoumbe-II"/>
    <s v="LIT_364"/>
    <s v="Douala"/>
    <s v="IHS"/>
    <s v="Grid-Gen"/>
    <s v="LITTORAL"/>
    <s v="Douala"/>
    <s v="ZTE"/>
    <n v="0"/>
    <n v="0"/>
    <n v="0"/>
    <n v="0"/>
    <n v="1.587321970248236E-3"/>
    <n v="2.8082579266222072"/>
    <n v="0"/>
    <n v="0"/>
    <n v="0"/>
    <n v="0"/>
    <n v="0"/>
    <n v="0"/>
    <n v="0"/>
    <n v="0"/>
    <n v="0"/>
    <n v="7.8035601669934058"/>
    <n v="0"/>
    <n v="0"/>
    <n v="0"/>
    <n v="0"/>
    <n v="0"/>
    <n v="0"/>
    <x v="0"/>
    <m/>
    <x v="13"/>
    <x v="9"/>
    <s v="no impacts"/>
    <x v="7"/>
    <s v=""/>
    <s v="LIT_364"/>
  </r>
  <r>
    <s v="Abome-II"/>
    <s v="CTR_662"/>
    <s v="Yaounde"/>
    <s v="CAMUSAT"/>
    <s v="Good Grid no GE - 12h"/>
    <s v="CENTRE"/>
    <s v="Yaounde"/>
    <s v="ZTE"/>
    <n v="0"/>
    <n v="0"/>
    <n v="0"/>
    <n v="0"/>
    <n v="0"/>
    <n v="0"/>
    <n v="0"/>
    <n v="6.2003828121210054"/>
    <n v="0"/>
    <n v="0"/>
    <n v="0"/>
    <n v="0"/>
    <n v="3.4735955232526607"/>
    <n v="0"/>
    <n v="0"/>
    <n v="7.774346308709509"/>
    <n v="0"/>
    <n v="0"/>
    <n v="0"/>
    <n v="0"/>
    <n v="0"/>
    <n v="0"/>
    <x v="0"/>
    <m/>
    <x v="13"/>
    <x v="9"/>
    <s v="no impacts"/>
    <x v="7"/>
    <s v=""/>
    <s v="CTR_662"/>
  </r>
  <r>
    <s v="Japoma-I"/>
    <s v="LIT_725"/>
    <s v="Douala"/>
    <s v="CAMUSAT"/>
    <s v="Good Grid no GE - 8h"/>
    <s v="LITTORAL"/>
    <s v="Douala"/>
    <s v="ZTE"/>
    <n v="0"/>
    <n v="9.916874266978283"/>
    <n v="1.9261884582785331E-3"/>
    <n v="0"/>
    <n v="0"/>
    <n v="0"/>
    <n v="0"/>
    <n v="0"/>
    <n v="0"/>
    <n v="0"/>
    <n v="0"/>
    <n v="0"/>
    <n v="0"/>
    <n v="0"/>
    <n v="0"/>
    <n v="7.4386009593845319"/>
    <n v="0"/>
    <n v="0"/>
    <n v="0"/>
    <n v="0"/>
    <n v="0"/>
    <n v="0"/>
    <x v="0"/>
    <m/>
    <x v="13"/>
    <x v="9"/>
    <s v="no impacts"/>
    <x v="7"/>
    <s v=""/>
    <s v="LIT_725"/>
  </r>
  <r>
    <s v="Bertoua-Dabadi"/>
    <s v="EST_087"/>
    <s v="CENTRE"/>
    <s v="IHS"/>
    <s v="Grid-Gen"/>
    <s v="EST"/>
    <s v="Bertoua"/>
    <s v="ZTE"/>
    <n v="9.2457045997380387"/>
    <n v="6.8037613466768256"/>
    <n v="3.8745280838277218"/>
    <n v="9.6619396575094232"/>
    <n v="9.2457045997380387"/>
    <n v="9.2457045997380387"/>
    <n v="9.2457045997380387"/>
    <n v="9.2457045997380387"/>
    <n v="9.2457045997380387"/>
    <n v="9.6735146233374145"/>
    <n v="9.2457045997380387"/>
    <n v="9.2457045997380387"/>
    <n v="9.2457045997380387"/>
    <n v="9.2457045997380387"/>
    <n v="9.2457045997380387"/>
    <n v="7.1543633162401941"/>
    <n v="0"/>
    <n v="0"/>
    <n v="0"/>
    <n v="0"/>
    <n v="0"/>
    <n v="0"/>
    <x v="0"/>
    <m/>
    <x v="13"/>
    <x v="9"/>
    <s v="no impacts"/>
    <x v="7"/>
    <s v=""/>
    <s v="EST_087"/>
  </r>
  <r>
    <s v="Oyomabang-II"/>
    <s v="CTR_865"/>
    <s v="Yaounde"/>
    <s v="CAMUSAT"/>
    <s v="Good Grid + GE"/>
    <s v="CENTRE"/>
    <s v="Yaounde"/>
    <s v="ZTE"/>
    <n v="0"/>
    <n v="0"/>
    <n v="0"/>
    <n v="8.6031245630405806"/>
    <n v="34.664400898317226"/>
    <n v="0"/>
    <n v="0"/>
    <n v="16.030043546127221"/>
    <n v="0"/>
    <n v="0"/>
    <n v="3.6143321262552348"/>
    <n v="1.066573353536912"/>
    <n v="0"/>
    <n v="0"/>
    <n v="1.0665733535369122"/>
    <n v="6.7494000279654065"/>
    <n v="0"/>
    <n v="16.094035807130037"/>
    <n v="0"/>
    <n v="0"/>
    <n v="0"/>
    <n v="0"/>
    <x v="0"/>
    <m/>
    <x v="13"/>
    <x v="9"/>
    <s v="no impacts"/>
    <x v="7"/>
    <s v=""/>
    <s v="CTR_865"/>
  </r>
  <r>
    <s v="Limbon-IHS"/>
    <s v="ADM_080"/>
    <s v="ADAMAOUA"/>
    <s v="IHS"/>
    <s v="Grid-Gen"/>
    <s v="ADAMAOUA"/>
    <s v="Limbon"/>
    <s v="NOKIA"/>
    <n v="0"/>
    <n v="0"/>
    <n v="6.9468320208874043E-2"/>
    <n v="0"/>
    <n v="0"/>
    <n v="0"/>
    <n v="0"/>
    <n v="0"/>
    <n v="0"/>
    <n v="3.6029748478909459E-3"/>
    <n v="0"/>
    <n v="136095.39757043429"/>
    <n v="0"/>
    <n v="8.9190876114083977E-4"/>
    <n v="5.319724840598405"/>
    <n v="6.5971697498052277"/>
    <n v="0"/>
    <n v="0.21354035832012844"/>
    <n v="0"/>
    <n v="0"/>
    <n v="0"/>
    <n v="0"/>
    <x v="0"/>
    <m/>
    <x v="13"/>
    <x v="9"/>
    <s v="no impacts"/>
    <x v="7"/>
    <s v=""/>
    <s v="ADM_080"/>
  </r>
  <r>
    <s v="Newb-Srce-Quartier"/>
    <s v="LIT_095"/>
    <s v="Douala"/>
    <s v="IHS"/>
    <s v="GridOnly"/>
    <s v="LITTORAL"/>
    <s v="Douala"/>
    <s v="ZTE"/>
    <n v="0"/>
    <n v="0"/>
    <n v="6.9777782058196589"/>
    <n v="0"/>
    <n v="0"/>
    <n v="0"/>
    <n v="0"/>
    <n v="0"/>
    <n v="1.3523091432599115"/>
    <n v="0"/>
    <n v="0"/>
    <n v="2.8254331070418557"/>
    <n v="0"/>
    <n v="0"/>
    <n v="2.8254331070418557"/>
    <n v="6.4220371654496002"/>
    <n v="0"/>
    <n v="0"/>
    <n v="0"/>
    <n v="0"/>
    <n v="0"/>
    <n v="0"/>
    <x v="0"/>
    <m/>
    <x v="13"/>
    <x v="9"/>
    <s v="no impacts"/>
    <x v="7"/>
    <s v=""/>
    <s v="LIT_095"/>
  </r>
  <r>
    <s v="Bafut-Swie-Hill-IHS"/>
    <s v="NRO_102"/>
    <s v="NORD-OUEST"/>
    <s v="IHS"/>
    <s v="Gen Only"/>
    <s v="NORD-OUEST"/>
    <s v="Bafut"/>
    <s v="Huawei"/>
    <n v="0"/>
    <n v="0"/>
    <n v="0"/>
    <n v="0"/>
    <n v="0"/>
    <n v="0"/>
    <n v="0"/>
    <n v="0"/>
    <n v="0"/>
    <n v="0"/>
    <n v="0"/>
    <n v="0"/>
    <n v="0"/>
    <n v="0"/>
    <n v="2.3591528195118614"/>
    <n v="5.9808151629555439"/>
    <n v="0"/>
    <n v="0"/>
    <n v="0"/>
    <n v="0"/>
    <n v="0"/>
    <n v="0"/>
    <x v="1"/>
    <m/>
    <x v="13"/>
    <x v="9"/>
    <s v="no impacts"/>
    <x v="7"/>
    <s v=""/>
    <s v="NRO_102"/>
  </r>
  <r>
    <s v="Simbock-Chefferie-MTN"/>
    <s v="CTR_836"/>
    <s v="Yaounde"/>
    <s v="MTN sharing"/>
    <m/>
    <s v="CENTRE"/>
    <s v="Yaounde"/>
    <s v="ZTE"/>
    <n v="0"/>
    <n v="0"/>
    <n v="0.67396977453607387"/>
    <n v="0"/>
    <n v="0"/>
    <n v="0"/>
    <n v="0"/>
    <n v="0.56934920512623077"/>
    <n v="0"/>
    <n v="0"/>
    <n v="0.35024526799701955"/>
    <n v="0"/>
    <n v="10.245342904349759"/>
    <n v="0.92002251500286858"/>
    <n v="0"/>
    <n v="5.7165171373700536"/>
    <n v="0"/>
    <n v="0"/>
    <n v="0"/>
    <n v="0"/>
    <n v="0"/>
    <n v="0"/>
    <x v="0"/>
    <m/>
    <x v="13"/>
    <x v="9"/>
    <s v="no impacts"/>
    <x v="7"/>
    <s v=""/>
    <s v="CTR_836"/>
  </r>
  <r>
    <s v="Marche-Congo"/>
    <s v="LIT_547"/>
    <s v="Douala"/>
    <s v="CAMUSAT"/>
    <s v="Good Grid no GE - 8h"/>
    <s v="LITTORAL"/>
    <s v="Douala"/>
    <s v="ZTE"/>
    <n v="0"/>
    <n v="0"/>
    <n v="24.475220655588945"/>
    <n v="28.880966547100314"/>
    <n v="0"/>
    <n v="0"/>
    <n v="0"/>
    <n v="61.36729417606216"/>
    <n v="61.405247222721577"/>
    <n v="0"/>
    <n v="0"/>
    <n v="36.324418647787169"/>
    <n v="16.595932746059884"/>
    <n v="13.868556899607057"/>
    <n v="36.324418647787169"/>
    <n v="5.0425651979122943"/>
    <n v="0"/>
    <n v="0"/>
    <n v="0"/>
    <n v="0"/>
    <n v="0"/>
    <n v="0"/>
    <x v="0"/>
    <m/>
    <x v="13"/>
    <x v="9"/>
    <s v="no impacts"/>
    <x v="7"/>
    <s v=""/>
    <s v="LIT_547"/>
  </r>
  <r>
    <s v="Nyom-Sud"/>
    <s v="CTR_707"/>
    <s v="Yaounde"/>
    <s v="CAMUSAT"/>
    <s v="Good Grid + GE"/>
    <s v="CENTRE"/>
    <s v="Yaounde"/>
    <s v="ZTE"/>
    <n v="10.039900637211677"/>
    <n v="0"/>
    <n v="0"/>
    <n v="2.7124122157445223"/>
    <n v="0"/>
    <n v="19.176864764448556"/>
    <n v="0"/>
    <n v="0"/>
    <n v="1.3205091986199933"/>
    <n v="4.6422033598433936"/>
    <n v="0"/>
    <n v="0.9698893939783072"/>
    <n v="1.0366460921203193"/>
    <n v="7.1831491326444672"/>
    <n v="0.9698893939783072"/>
    <n v="5.029563425818913"/>
    <n v="0"/>
    <n v="0"/>
    <n v="0"/>
    <n v="0"/>
    <n v="0"/>
    <n v="0"/>
    <x v="0"/>
    <m/>
    <x v="13"/>
    <x v="9"/>
    <s v="no impacts"/>
    <x v="7"/>
    <s v=""/>
    <s v="CTR_707"/>
  </r>
  <r>
    <s v="LIT_871_Z_Bonamatoumbe-III-IHS"/>
    <s v="LIT_871"/>
    <s v="Douala"/>
    <s v="I_HS"/>
    <s v="Grid-Gen"/>
    <s v="LITTORAL"/>
    <s v="Douala"/>
    <s v="ZTE"/>
    <n v="5.7137527002308568"/>
    <n v="1.8071393105101401"/>
    <n v="2.0931782965645369"/>
    <n v="0"/>
    <n v="0.16715035399063402"/>
    <n v="0"/>
    <n v="1.1928635431023908"/>
    <n v="0"/>
    <n v="2.2371252136642381"/>
    <n v="0"/>
    <n v="0.43084198691333331"/>
    <n v="0"/>
    <n v="1.15403657760542"/>
    <n v="0"/>
    <n v="0"/>
    <n v="4.9858318137846611"/>
    <n v="0"/>
    <n v="5.5279290192419115"/>
    <n v="0"/>
    <n v="0"/>
    <n v="0"/>
    <n v="0"/>
    <x v="0"/>
    <m/>
    <x v="13"/>
    <x v="9"/>
    <s v="no impacts"/>
    <x v="7"/>
    <s v=""/>
    <s v="LIT_871"/>
  </r>
  <r>
    <s v="Muyuka-Beach-Bush-IHS"/>
    <s v="SUO_255"/>
    <s v="SUD-OUEST"/>
    <s v="HIS "/>
    <s v="Hybrid-Gen"/>
    <s v="SUD-OUEST"/>
    <s v="Muyuka"/>
    <s v="Huawei"/>
    <n v="0"/>
    <n v="0"/>
    <n v="0"/>
    <n v="0"/>
    <n v="0"/>
    <n v="0"/>
    <n v="0"/>
    <n v="0"/>
    <n v="0"/>
    <n v="0"/>
    <n v="0"/>
    <n v="0"/>
    <n v="0"/>
    <n v="0"/>
    <n v="0"/>
    <n v="4.8225338367105843"/>
    <n v="0"/>
    <n v="0"/>
    <n v="0"/>
    <n v="0"/>
    <n v="0"/>
    <n v="0"/>
    <x v="1"/>
    <m/>
    <x v="13"/>
    <x v="9"/>
    <s v="no impacts"/>
    <x v="7"/>
    <s v=""/>
    <s v="SUO_255"/>
  </r>
  <r>
    <s v="CNDH"/>
    <s v="CTR_046"/>
    <s v="Yaounde"/>
    <s v="IHS"/>
    <s v="Grid-Gen"/>
    <s v="CENTRE"/>
    <s v="Yaounde"/>
    <s v="ZTE"/>
    <n v="4.3560930334757275"/>
    <n v="0"/>
    <n v="1.3372385020817108"/>
    <n v="1.8499613335502085"/>
    <n v="36.836107044713245"/>
    <n v="20.377343885992474"/>
    <n v="1.2764922253326614"/>
    <n v="3.8177590295434514"/>
    <n v="1.9197143248495436"/>
    <n v="0"/>
    <n v="2.5585668301786617"/>
    <n v="1.3820937240499598"/>
    <n v="49.764487790818777"/>
    <n v="32.899156186774654"/>
    <n v="1.3820937240499598"/>
    <n v="4.4390083125733009"/>
    <n v="0"/>
    <n v="0"/>
    <n v="0"/>
    <n v="0"/>
    <n v="0"/>
    <n v="0"/>
    <x v="0"/>
    <m/>
    <x v="13"/>
    <x v="9"/>
    <s v="no impacts"/>
    <x v="7"/>
    <s v=""/>
    <s v="CTR_046"/>
  </r>
  <r>
    <s v="Mendong-IV-MTN"/>
    <s v="CTR_746"/>
    <s v="Yaounde"/>
    <s v="MTN sharing"/>
    <m/>
    <s v="CENTRE"/>
    <s v="Yaounde"/>
    <s v="ZTE"/>
    <n v="0"/>
    <n v="0.72784954613292663"/>
    <n v="0"/>
    <n v="0.67068812012567347"/>
    <n v="1.144869347350278"/>
    <n v="0.66341140817217603"/>
    <n v="1.0529473537024199"/>
    <n v="4.6018425776111265"/>
    <n v="14.614098843430842"/>
    <n v="1.0113559510662526"/>
    <n v="1.9703659472709474"/>
    <n v="0"/>
    <n v="2.035303467424586"/>
    <n v="0"/>
    <n v="0"/>
    <n v="4.3622283004169136"/>
    <n v="0"/>
    <n v="0"/>
    <n v="0"/>
    <n v="0"/>
    <n v="0"/>
    <n v="0"/>
    <x v="0"/>
    <m/>
    <x v="13"/>
    <x v="9"/>
    <s v="no impacts"/>
    <x v="7"/>
    <s v=""/>
    <s v="CTR_746"/>
  </r>
  <r>
    <s v="DEIDO-MARCHE"/>
    <s v="LIT_651"/>
    <s v="Douala"/>
    <s v="CAMUSAT"/>
    <s v="Good Grid no GE - 12h"/>
    <s v="LITTORAL"/>
    <s v="Douala"/>
    <s v="ZTE"/>
    <n v="5.0030604994392629"/>
    <n v="0"/>
    <n v="0"/>
    <n v="0"/>
    <n v="0"/>
    <n v="0"/>
    <n v="0"/>
    <n v="0"/>
    <n v="0"/>
    <n v="0"/>
    <n v="0"/>
    <n v="0.77454178116786843"/>
    <n v="0"/>
    <n v="0"/>
    <n v="0.7745417811678682"/>
    <n v="4.0169590192704465"/>
    <n v="0"/>
    <n v="0.70214919827755851"/>
    <n v="0"/>
    <n v="0"/>
    <n v="0"/>
    <n v="0"/>
    <x v="0"/>
    <m/>
    <x v="13"/>
    <x v="9"/>
    <s v="no impacts"/>
    <x v="7"/>
    <s v="(05/03/2026 cell zte): 02/04/2026 : Need BO RAN analysis ..;..;(05/03/2026 cell zte): 02/04/2026 : Need BO RAN analysis "/>
    <s v="LIT_651"/>
  </r>
  <r>
    <s v="Bonassama"/>
    <s v="LIT_435"/>
    <s v="Douala"/>
    <s v="IHS"/>
    <s v="Grid-Gen"/>
    <s v="LITTORAL"/>
    <s v="Douala"/>
    <s v="ZTE"/>
    <n v="0"/>
    <n v="0"/>
    <n v="0"/>
    <n v="0"/>
    <n v="0"/>
    <n v="1.3079176333279103"/>
    <n v="0"/>
    <n v="0"/>
    <n v="0"/>
    <n v="0"/>
    <n v="0"/>
    <n v="0"/>
    <n v="0"/>
    <n v="0"/>
    <n v="0"/>
    <n v="3.6955352378343385"/>
    <n v="0"/>
    <n v="0"/>
    <n v="0"/>
    <n v="0"/>
    <n v="0"/>
    <n v="0"/>
    <x v="0"/>
    <m/>
    <x v="13"/>
    <x v="9"/>
    <s v="no impacts"/>
    <x v="7"/>
    <s v=""/>
    <s v="LIT_435"/>
  </r>
  <r>
    <s v="Cite-Berge-EPC"/>
    <s v="LIT_656"/>
    <s v="Douala"/>
    <s v="CAMUSAT"/>
    <s v="Good Grid no GE - 8h"/>
    <s v="LITTORAL"/>
    <s v="Douala"/>
    <s v="ZTE"/>
    <n v="0.63885250532912241"/>
    <n v="27.294607671081206"/>
    <n v="23.485516489600013"/>
    <n v="25.480601855418868"/>
    <n v="26.219544820265213"/>
    <n v="25.705930234880842"/>
    <n v="14.979361247371113"/>
    <n v="8.3714290606192918"/>
    <n v="2.3898826594527338"/>
    <n v="6.77798965850819"/>
    <n v="4.3317124814158481"/>
    <n v="0"/>
    <n v="0"/>
    <n v="3.9102874158541012"/>
    <n v="0"/>
    <n v="3.6435638196174445"/>
    <n v="0"/>
    <n v="0"/>
    <n v="0"/>
    <n v="0"/>
    <n v="0"/>
    <n v="0"/>
    <x v="0"/>
    <m/>
    <x v="13"/>
    <x v="9"/>
    <s v="no impacts"/>
    <x v="7"/>
    <s v=""/>
    <s v="LIT_656"/>
  </r>
  <r>
    <s v="Port-SUD"/>
    <s v="LIT_640"/>
    <s v="Douala"/>
    <s v="CAMUSAT"/>
    <s v="Good Grid + GE"/>
    <s v="LITTORAL"/>
    <s v="Douala"/>
    <s v="ZTE"/>
    <n v="0"/>
    <n v="0"/>
    <n v="0"/>
    <n v="0"/>
    <n v="0"/>
    <n v="0"/>
    <n v="0"/>
    <n v="0"/>
    <n v="0"/>
    <n v="0"/>
    <n v="0"/>
    <n v="0"/>
    <n v="0"/>
    <n v="0"/>
    <n v="0"/>
    <n v="3.2145766808491221"/>
    <n v="0"/>
    <n v="0"/>
    <n v="0"/>
    <n v="0"/>
    <n v="0"/>
    <n v="0"/>
    <x v="0"/>
    <m/>
    <x v="13"/>
    <x v="9"/>
    <s v="no impacts"/>
    <x v="7"/>
    <s v=""/>
    <s v="LIT_640"/>
  </r>
  <r>
    <s v="Logpom-II"/>
    <s v="LIT_274"/>
    <s v="Douala"/>
    <s v="IHS"/>
    <s v="Grid-Gen"/>
    <s v="LITTORAL"/>
    <s v="Douala"/>
    <s v="ZTE"/>
    <n v="0"/>
    <n v="0"/>
    <n v="0"/>
    <n v="0"/>
    <n v="0"/>
    <n v="0"/>
    <n v="0"/>
    <n v="0"/>
    <n v="0"/>
    <n v="0"/>
    <n v="0"/>
    <n v="0"/>
    <n v="0"/>
    <n v="0"/>
    <n v="0"/>
    <n v="3.1490149329543744"/>
    <n v="0"/>
    <n v="0"/>
    <n v="0"/>
    <n v="0"/>
    <n v="0"/>
    <n v="0"/>
    <x v="0"/>
    <m/>
    <x v="13"/>
    <x v="9"/>
    <s v="no impacts"/>
    <x v="7"/>
    <s v=""/>
    <s v="LIT_274"/>
  </r>
  <r>
    <s v="LIT_862_Z_Bonamatoumbe-Village"/>
    <s v="LIT_862"/>
    <s v="Douala"/>
    <s v="ESCO"/>
    <s v="GE"/>
    <s v="LITTORAL"/>
    <s v="Douala"/>
    <s v="ZTE"/>
    <n v="6.8049027916891403"/>
    <n v="1.6285388362397377"/>
    <n v="14.452780560049996"/>
    <n v="0"/>
    <n v="0"/>
    <n v="0"/>
    <n v="0"/>
    <n v="0"/>
    <n v="1.9880761800401219"/>
    <n v="0"/>
    <n v="0.38261593514309417"/>
    <n v="0"/>
    <n v="1.02369782526189"/>
    <n v="1.551651813613344E-3"/>
    <n v="0"/>
    <n v="3.0398820887302285"/>
    <n v="0"/>
    <n v="4.9106747937551543"/>
    <n v="0"/>
    <n v="0"/>
    <n v="0"/>
    <n v="0"/>
    <x v="0"/>
    <m/>
    <x v="13"/>
    <x v="9"/>
    <s v="no impacts"/>
    <x v="7"/>
    <s v=""/>
    <s v="LIT_862"/>
  </r>
  <r>
    <s v="Mobil-Kondengui"/>
    <s v="CTR_125"/>
    <s v="Yaounde"/>
    <s v="IHS"/>
    <s v="GridOnly"/>
    <s v="CENTRE"/>
    <s v="Yaounde"/>
    <s v="ZTE"/>
    <n v="5.8741792296958328"/>
    <n v="2.7424108174743815"/>
    <n v="0"/>
    <n v="0"/>
    <n v="0"/>
    <n v="0"/>
    <n v="0"/>
    <n v="0"/>
    <n v="0"/>
    <n v="4.6656564878307744E-2"/>
    <n v="2.7062591137250198"/>
    <n v="8.9102802818227733"/>
    <n v="0"/>
    <n v="0"/>
    <n v="8.9102802818227733"/>
    <n v="2.8931528994130118"/>
    <n v="0"/>
    <n v="0"/>
    <n v="0"/>
    <n v="0"/>
    <n v="0"/>
    <n v="0"/>
    <x v="0"/>
    <m/>
    <x v="2"/>
    <x v="2"/>
    <s v="BSS Hardware issue"/>
    <x v="0"/>
    <s v="05/03/2026: hardware issue,  site with GPS issue (alarm : TDD down 09Apr 02pm)"/>
    <s v="CTR_125"/>
  </r>
  <r>
    <s v="Yelwa-MTN-IHS"/>
    <s v="NRD_097"/>
    <s v="Garoua"/>
    <s v="IHS"/>
    <s v="Grid-Gen"/>
    <s v="NORD"/>
    <s v="Garoua"/>
    <s v="Huawei"/>
    <n v="0"/>
    <n v="0"/>
    <n v="0"/>
    <n v="0"/>
    <n v="0"/>
    <n v="0"/>
    <n v="0"/>
    <n v="0"/>
    <n v="0"/>
    <n v="0"/>
    <n v="0"/>
    <n v="6.1638030664920258"/>
    <n v="0"/>
    <n v="3.1816531262752084"/>
    <n v="6.1638030664920258"/>
    <n v="2.5550533197501379"/>
    <n v="0"/>
    <n v="0"/>
    <n v="0"/>
    <n v="0"/>
    <n v="0"/>
    <n v="0"/>
    <x v="0"/>
    <m/>
    <x v="13"/>
    <x v="9"/>
    <s v="no impacts"/>
    <x v="7"/>
    <s v=""/>
    <s v="NRD_097"/>
  </r>
  <r>
    <s v="Montesquieux"/>
    <s v="CTR_270"/>
    <s v="Yaounde"/>
    <s v="IHS"/>
    <s v="Grid-Gen"/>
    <s v="CENTRE"/>
    <s v="Yaounde"/>
    <s v="ZTE"/>
    <n v="31.584051016884832"/>
    <n v="23.114261499345105"/>
    <n v="23.114261499345105"/>
    <n v="12.649885998179395"/>
    <n v="0.35033444338860753"/>
    <n v="0.63958374354013547"/>
    <n v="0.71106673743625837"/>
    <n v="0.97964518181792271"/>
    <n v="1.2499179586397386"/>
    <n v="0.27168174800889178"/>
    <n v="0"/>
    <n v="0.71065653063495671"/>
    <n v="10.995361452831208"/>
    <n v="0"/>
    <n v="0.71065653063495682"/>
    <n v="2.4880647655899981"/>
    <n v="0"/>
    <n v="0"/>
    <n v="0"/>
    <n v="0"/>
    <n v="0"/>
    <n v="0"/>
    <x v="0"/>
    <m/>
    <x v="13"/>
    <x v="9"/>
    <s v="no impacts"/>
    <x v="7"/>
    <s v=""/>
    <s v="CTR_270"/>
  </r>
  <r>
    <s v="Bonendale"/>
    <s v="LIT_181"/>
    <s v="Douala"/>
    <s v="IHS"/>
    <s v="Grid-Gen"/>
    <s v="LITTORAL"/>
    <s v="Douala"/>
    <s v="ZTE"/>
    <n v="4.9499298011317414"/>
    <n v="1.8527614408460404"/>
    <n v="2.2262458158906271"/>
    <n v="0"/>
    <n v="0"/>
    <n v="0"/>
    <n v="0"/>
    <n v="0"/>
    <n v="1.9888430884077701"/>
    <n v="0"/>
    <n v="0.38286562623953768"/>
    <n v="0"/>
    <n v="1.0269081393590211"/>
    <n v="1.6764973618350781E-3"/>
    <n v="0"/>
    <n v="2.2061278475486041"/>
    <n v="0"/>
    <n v="4.9335036940014207"/>
    <n v="0"/>
    <n v="0"/>
    <n v="0"/>
    <n v="0"/>
    <x v="0"/>
    <m/>
    <x v="13"/>
    <x v="9"/>
    <s v="no impacts"/>
    <x v="7"/>
    <s v=""/>
    <s v="LIT_181"/>
  </r>
  <r>
    <s v="Entree-Cite-Verte-IHS"/>
    <s v="CTR_519"/>
    <s v="Yaounde"/>
    <s v="IHS"/>
    <s v="Grid-Gen"/>
    <s v="CENTRE"/>
    <s v="Yaounde"/>
    <s v="ZTE"/>
    <n v="0"/>
    <n v="0"/>
    <n v="0"/>
    <n v="0"/>
    <n v="0"/>
    <n v="0"/>
    <n v="0"/>
    <n v="0"/>
    <n v="6.9503300202891458E-2"/>
    <n v="0"/>
    <n v="0"/>
    <n v="7.3368161674271537"/>
    <n v="1.2930431780111835E-2"/>
    <n v="8.2826103705986226E-2"/>
    <n v="7.3368161674271537"/>
    <n v="2.0391201741845095"/>
    <n v="0"/>
    <n v="0"/>
    <n v="0"/>
    <n v="0"/>
    <n v="0"/>
    <n v="0"/>
    <x v="0"/>
    <m/>
    <x v="13"/>
    <x v="9"/>
    <s v="no impacts"/>
    <x v="7"/>
    <s v=""/>
    <s v="CTR_519"/>
  </r>
  <r>
    <s v="Mendong-Vallee2-MTN-IHS"/>
    <s v="CTR_521"/>
    <s v="Yaounde"/>
    <s v="IHS"/>
    <s v="Grid-Gen"/>
    <s v="CENTRE"/>
    <s v="Yaounde"/>
    <s v="ZTE"/>
    <n v="0"/>
    <n v="0"/>
    <n v="1.5275031175716891"/>
    <n v="1.5374015860378438"/>
    <n v="0"/>
    <n v="0"/>
    <n v="0"/>
    <n v="0"/>
    <n v="0"/>
    <n v="0"/>
    <n v="0"/>
    <n v="0"/>
    <n v="0"/>
    <n v="0"/>
    <n v="0"/>
    <n v="2.0181282870049344"/>
    <n v="0"/>
    <n v="0"/>
    <n v="0"/>
    <n v="0"/>
    <n v="0"/>
    <n v="0"/>
    <x v="0"/>
    <m/>
    <x v="13"/>
    <x v="9"/>
    <s v="no impacts"/>
    <x v="7"/>
    <s v=""/>
    <s v="CTR_521"/>
  </r>
  <r>
    <s v="Maroua-Boulore"/>
    <s v="EXN_237"/>
    <s v="Maroua"/>
    <s v="CAMUSAT"/>
    <s v="Medium Grid + GE"/>
    <s v="EXTREME-NORD"/>
    <s v="Maroua"/>
    <s v="Huawei"/>
    <n v="2.4969109644354268E-4"/>
    <n v="0.11530378132196452"/>
    <n v="1.0243755582379515"/>
    <n v="9.9486563765398799"/>
    <n v="5.0742938022389454"/>
    <n v="0.51571912462582004"/>
    <n v="20.000131979579546"/>
    <n v="2.8464071591431166"/>
    <n v="3.1160735433021438"/>
    <n v="2.6063113348343334"/>
    <n v="3.3976715948555078"/>
    <n v="1.9664065598844858"/>
    <n v="1.1839816741003271"/>
    <n v="13.37136842135301"/>
    <n v="1.9664065598844855"/>
    <n v="2.001737850031247"/>
    <n v="0"/>
    <n v="0.36763446935648175"/>
    <n v="0"/>
    <n v="0"/>
    <n v="0"/>
    <n v="0"/>
    <x v="0"/>
    <m/>
    <x v="13"/>
    <x v="9"/>
    <s v="no impacts"/>
    <x v="7"/>
    <s v=""/>
    <s v="EXN_237"/>
  </r>
  <r>
    <s v="Kondengui"/>
    <s v="CTR_040"/>
    <s v="Yaounde"/>
    <s v="IHS"/>
    <s v="Grid-Gen"/>
    <s v="CENTRE"/>
    <s v="Yaounde"/>
    <s v="ZTE"/>
    <n v="0"/>
    <n v="0"/>
    <n v="0"/>
    <n v="0"/>
    <n v="0"/>
    <n v="0"/>
    <n v="0"/>
    <n v="0"/>
    <n v="0"/>
    <n v="0"/>
    <n v="3.1333557341916993"/>
    <n v="0"/>
    <n v="0"/>
    <n v="0"/>
    <n v="0"/>
    <n v="1.9887004077812309"/>
    <n v="0"/>
    <n v="0"/>
    <n v="0"/>
    <n v="0"/>
    <n v="0"/>
    <n v="0"/>
    <x v="0"/>
    <m/>
    <x v="13"/>
    <x v="9"/>
    <s v="no impacts"/>
    <x v="7"/>
    <s v=""/>
    <s v="CTR_040"/>
  </r>
  <r>
    <s v="Nkolmesseng-Abom"/>
    <s v="CTR_711"/>
    <s v="Yaounde"/>
    <s v="CAMUSAT"/>
    <s v="Good Grid + GE"/>
    <s v="CENTRE"/>
    <s v="Yaounde"/>
    <s v="ZTE"/>
    <n v="1.1765622815202907"/>
    <n v="2.7196532575413839"/>
    <n v="1.5767279337277011"/>
    <n v="0"/>
    <n v="1.1134617744333453"/>
    <n v="2.1990651565348997E-2"/>
    <n v="0"/>
    <n v="1.5674893631592912"/>
    <n v="4.1260740284162765"/>
    <n v="1.0447075475197836"/>
    <n v="5.5444978069987698"/>
    <n v="0"/>
    <n v="2.0945872677516078"/>
    <n v="2.5340435974922477"/>
    <n v="0"/>
    <n v="1.9838314314005787"/>
    <n v="0"/>
    <n v="2.1787866724880365"/>
    <n v="0"/>
    <n v="0"/>
    <n v="0"/>
    <n v="0"/>
    <x v="0"/>
    <m/>
    <x v="13"/>
    <x v="9"/>
    <s v="no impacts"/>
    <x v="7"/>
    <s v=""/>
    <s v="CTR_711"/>
  </r>
  <r>
    <s v="Nkolfoulou-II-IHS"/>
    <s v="CTR_621"/>
    <s v="Yaounde"/>
    <s v="IHS"/>
    <s v="Grid-Gen"/>
    <s v="CENTRE"/>
    <s v="Yaounde"/>
    <s v="ZTE"/>
    <n v="0"/>
    <n v="0"/>
    <n v="0"/>
    <n v="0"/>
    <n v="0"/>
    <n v="0"/>
    <n v="0"/>
    <n v="0"/>
    <n v="11.548855273333279"/>
    <n v="0"/>
    <n v="0"/>
    <n v="0"/>
    <n v="0"/>
    <n v="0"/>
    <n v="0"/>
    <n v="1.9815842115325903"/>
    <n v="0"/>
    <n v="0"/>
    <n v="0"/>
    <n v="0"/>
    <n v="0"/>
    <n v="0"/>
    <x v="0"/>
    <m/>
    <x v="13"/>
    <x v="9"/>
    <s v="no impacts"/>
    <x v="7"/>
    <s v=""/>
    <s v="CTR_621"/>
  </r>
  <r>
    <s v="Abom-Plateau-II"/>
    <s v="CTR_872"/>
    <s v="CENTRE"/>
    <s v="CAMUSAT"/>
    <s v="Good Grid + GE"/>
    <s v="CENTRE"/>
    <s v="Abom"/>
    <s v="ZTE"/>
    <n v="0"/>
    <n v="0"/>
    <n v="0"/>
    <n v="0"/>
    <n v="0"/>
    <n v="0"/>
    <n v="0"/>
    <n v="2.577953560309671"/>
    <n v="3.8698196231519315"/>
    <n v="0"/>
    <n v="2.4796822787808237"/>
    <n v="0"/>
    <n v="0"/>
    <n v="14.016017327135287"/>
    <n v="0"/>
    <n v="1.9502479789289258"/>
    <n v="0"/>
    <n v="0"/>
    <n v="0"/>
    <n v="0"/>
    <n v="0"/>
    <n v="0"/>
    <x v="0"/>
    <m/>
    <x v="13"/>
    <x v="9"/>
    <s v="no impacts"/>
    <x v="7"/>
    <s v=""/>
    <s v="CTR_872"/>
  </r>
  <r>
    <s v="Edea-Q-Haoussa"/>
    <s v="LIT_000"/>
    <s v="LITTORAL"/>
    <s v="CAMUSAT"/>
    <s v="Grid-Gen"/>
    <s v="LITTORAL"/>
    <s v="Edea"/>
    <s v="ZTE"/>
    <n v="0"/>
    <n v="0"/>
    <n v="0"/>
    <n v="0"/>
    <n v="0"/>
    <n v="1.4397366971717844"/>
    <n v="0"/>
    <n v="0"/>
    <n v="0"/>
    <n v="0"/>
    <n v="0"/>
    <n v="0"/>
    <n v="0"/>
    <n v="0"/>
    <n v="0"/>
    <n v="1.9259209321039961"/>
    <n v="0"/>
    <n v="0"/>
    <n v="0"/>
    <n v="0"/>
    <n v="0"/>
    <n v="0"/>
    <x v="0"/>
    <m/>
    <x v="13"/>
    <x v="9"/>
    <s v="no impacts"/>
    <x v="7"/>
    <s v=""/>
    <s v="LIT_000"/>
  </r>
  <r>
    <s v="BBeri-Dikolo-Centre-Equestre"/>
    <s v="LIT_681"/>
    <s v="Douala"/>
    <s v="CAMUSAT"/>
    <s v="Good Grid no GE - 8h"/>
    <s v="LITTORAL"/>
    <s v="Douala"/>
    <s v="ZTE"/>
    <n v="10.865932289481869"/>
    <n v="0"/>
    <n v="0"/>
    <n v="13.804582473682563"/>
    <n v="1.1862110588900021"/>
    <n v="4.9960513136605291"/>
    <n v="0"/>
    <n v="0"/>
    <n v="0"/>
    <n v="0"/>
    <n v="0"/>
    <n v="0"/>
    <n v="0"/>
    <n v="0"/>
    <n v="0"/>
    <n v="1.7953146535857067"/>
    <n v="0"/>
    <n v="0"/>
    <n v="0"/>
    <n v="0"/>
    <n v="0"/>
    <n v="0"/>
    <x v="0"/>
    <m/>
    <x v="13"/>
    <x v="9"/>
    <s v="no impacts"/>
    <x v="7"/>
    <s v=""/>
    <s v="LIT_681"/>
  </r>
  <r>
    <s v="SCDP-New"/>
    <s v="LIT_739"/>
    <s v="Douala"/>
    <s v="CAMUSAT"/>
    <s v="Good Grid no GE - 8h"/>
    <s v="LITTORAL"/>
    <s v="Douala"/>
    <s v="ZTE"/>
    <n v="0"/>
    <n v="0"/>
    <n v="0"/>
    <n v="9.7902273758464489"/>
    <n v="0"/>
    <n v="1.8487663833029431"/>
    <n v="0"/>
    <n v="0"/>
    <n v="9.3527150696423922E-2"/>
    <n v="0"/>
    <n v="0"/>
    <n v="42.753161802684104"/>
    <n v="39.464391196034605"/>
    <n v="13.868556899607057"/>
    <n v="42.753161802684097"/>
    <n v="1.7884303133551929"/>
    <n v="0"/>
    <n v="0"/>
    <n v="0"/>
    <n v="0"/>
    <n v="0"/>
    <n v="0"/>
    <x v="0"/>
    <m/>
    <x v="13"/>
    <x v="9"/>
    <s v="no impacts"/>
    <x v="7"/>
    <s v=""/>
    <s v="LIT_739"/>
  </r>
  <r>
    <s v="Foumban-Kounga-II"/>
    <s v="OST_233"/>
    <s v="OUEST"/>
    <s v="CAMUSAT"/>
    <s v="Medium Grid + GE"/>
    <s v="OUEST"/>
    <s v="Foumban"/>
    <s v="Huawei"/>
    <n v="0"/>
    <n v="7.2232067185453424E-3"/>
    <n v="6.9367218555330101"/>
    <n v="12.390581794522776"/>
    <n v="0"/>
    <n v="1.2881206963956018"/>
    <n v="0"/>
    <n v="0"/>
    <n v="13.0881830478294"/>
    <n v="18.491409199476077"/>
    <n v="18.259285655175169"/>
    <n v="0"/>
    <n v="0"/>
    <n v="0"/>
    <n v="0"/>
    <n v="1.7255616622863714"/>
    <n v="0"/>
    <n v="0"/>
    <n v="0"/>
    <n v="0"/>
    <n v="0"/>
    <n v="0"/>
    <x v="0"/>
    <m/>
    <x v="13"/>
    <x v="9"/>
    <s v="no impacts"/>
    <x v="7"/>
    <s v=""/>
    <s v="OST_233"/>
  </r>
  <r>
    <s v="Meyo"/>
    <s v="CTR_320"/>
    <s v="Yaounde"/>
    <s v="IHS"/>
    <s v="Grid-Gen"/>
    <s v="CENTRE"/>
    <s v="Yaounde"/>
    <s v="ZTE"/>
    <n v="0"/>
    <n v="0"/>
    <n v="0"/>
    <n v="0"/>
    <n v="0"/>
    <n v="0"/>
    <n v="0"/>
    <n v="0"/>
    <n v="0"/>
    <n v="0"/>
    <n v="1.551651813613444E-3"/>
    <n v="0"/>
    <n v="0"/>
    <n v="0"/>
    <n v="0"/>
    <n v="1.656468568884778"/>
    <n v="0"/>
    <n v="0"/>
    <n v="0"/>
    <n v="0"/>
    <n v="0"/>
    <n v="0"/>
    <x v="0"/>
    <m/>
    <x v="13"/>
    <x v="9"/>
    <s v="no impacts"/>
    <x v="7"/>
    <s v=""/>
    <s v="CTR_320"/>
  </r>
  <r>
    <s v="H-Princes"/>
    <s v="CTR_044"/>
    <s v="Yaounde"/>
    <s v="IHS"/>
    <s v="Grid-Gen"/>
    <s v="CENTRE"/>
    <s v="Yaounde"/>
    <s v="ZTE"/>
    <n v="0"/>
    <n v="0"/>
    <n v="0"/>
    <n v="0"/>
    <n v="1.1045799054312802"/>
    <n v="0"/>
    <n v="0"/>
    <n v="0"/>
    <n v="0"/>
    <n v="0"/>
    <n v="0"/>
    <n v="0"/>
    <n v="0"/>
    <n v="0"/>
    <n v="0"/>
    <n v="1.4676307596601919"/>
    <n v="0"/>
    <n v="0"/>
    <n v="0"/>
    <n v="0"/>
    <n v="0"/>
    <n v="0"/>
    <x v="0"/>
    <m/>
    <x v="13"/>
    <x v="9"/>
    <s v="no impacts"/>
    <x v="7"/>
    <s v=""/>
    <s v="CTR_044"/>
  </r>
  <r>
    <s v="Bitoto"/>
    <s v="CTR_315"/>
    <s v="Yaounde"/>
    <s v="IHS"/>
    <s v="Grid-Gen"/>
    <s v="CENTRE"/>
    <s v="Yaounde"/>
    <s v="ZTE"/>
    <n v="0"/>
    <n v="0"/>
    <n v="0"/>
    <n v="0"/>
    <n v="19.777871233588158"/>
    <n v="27.107071822573786"/>
    <n v="0"/>
    <n v="15.832805415015143"/>
    <n v="0"/>
    <n v="0"/>
    <n v="14.353296493195566"/>
    <n v="0"/>
    <n v="0"/>
    <n v="16.462704711028938"/>
    <n v="0"/>
    <n v="1.4618343592070384"/>
    <n v="0"/>
    <n v="0"/>
    <n v="0"/>
    <n v="0"/>
    <n v="0"/>
    <n v="0"/>
    <x v="0"/>
    <m/>
    <x v="13"/>
    <x v="9"/>
    <s v="no impacts"/>
    <x v="7"/>
    <s v=""/>
    <s v="CTR_315"/>
  </r>
  <r>
    <s v="NR-Carrossel"/>
    <s v="CTR_565"/>
    <s v="Yaounde"/>
    <s v="CAMUSAT"/>
    <s v="Good Grid no GE - 8h"/>
    <s v="CENTRE"/>
    <s v="Yaounde"/>
    <s v="ZTE"/>
    <n v="22.13276146938216"/>
    <n v="0.41286422796939709"/>
    <n v="0"/>
    <n v="0"/>
    <n v="0"/>
    <n v="0"/>
    <n v="0"/>
    <n v="0"/>
    <n v="0"/>
    <n v="0"/>
    <n v="2.2890431266461775"/>
    <n v="0"/>
    <n v="0"/>
    <n v="0"/>
    <n v="0"/>
    <n v="1.442215773057903"/>
    <n v="0"/>
    <n v="0"/>
    <n v="0"/>
    <n v="0"/>
    <n v="0"/>
    <n v="0"/>
    <x v="0"/>
    <m/>
    <x v="13"/>
    <x v="9"/>
    <s v="no impacts"/>
    <x v="7"/>
    <s v=""/>
    <s v="CTR_565"/>
  </r>
  <r>
    <s v="Maroua-Total-Domayo-MTN-IHS"/>
    <s v="EXN_158"/>
    <s v="Maroua"/>
    <s v="IHS"/>
    <s v="Grid-Gen"/>
    <s v="EXTREME-NORD"/>
    <s v="Maroua"/>
    <s v="Huawei"/>
    <n v="0"/>
    <n v="0"/>
    <n v="0"/>
    <n v="0"/>
    <n v="0"/>
    <n v="0.64464890578227518"/>
    <n v="1.3312994210020173"/>
    <n v="3.8981238924416366"/>
    <n v="5.4064007955871736"/>
    <n v="5.2362006432042643"/>
    <n v="4.6146659989213346"/>
    <n v="0"/>
    <n v="0.71937788393216395"/>
    <n v="0"/>
    <n v="0"/>
    <n v="1.4150351137021913"/>
    <n v="0"/>
    <n v="0"/>
    <n v="0"/>
    <n v="0"/>
    <n v="0"/>
    <n v="0"/>
    <x v="0"/>
    <m/>
    <x v="13"/>
    <x v="9"/>
    <s v="no impacts"/>
    <x v="7"/>
    <s v=""/>
    <s v="EXN_158"/>
  </r>
  <r>
    <s v="Bamenda-Mile8-IHS"/>
    <s v="NRO_135"/>
    <s v="NORD-OUEST"/>
    <s v="IHS"/>
    <s v="Grid-Gen"/>
    <s v="NORD-OUEST"/>
    <s v="Bamenda"/>
    <s v="Huawei"/>
    <n v="0"/>
    <n v="0"/>
    <n v="8.8551163845870681E-2"/>
    <n v="1.4501702179874612"/>
    <n v="0"/>
    <n v="4.8243886848555927E-2"/>
    <n v="0"/>
    <n v="0"/>
    <n v="0"/>
    <n v="0"/>
    <n v="2.6242177534649991"/>
    <n v="0"/>
    <n v="0.27032628205676973"/>
    <n v="0"/>
    <n v="0"/>
    <n v="1.4091495378574508"/>
    <n v="0"/>
    <n v="13.789583172817627"/>
    <n v="0"/>
    <n v="0"/>
    <n v="0"/>
    <n v="0"/>
    <x v="0"/>
    <m/>
    <x v="13"/>
    <x v="9"/>
    <s v="no impacts"/>
    <x v="7"/>
    <s v=""/>
    <s v="NRO_135"/>
  </r>
  <r>
    <s v="Bsadi-Terminus"/>
    <s v="LIT_057"/>
    <s v="Douala"/>
    <s v="IHS"/>
    <s v="Grid-Gen"/>
    <s v="LITTORAL"/>
    <s v="Douala"/>
    <s v="ZTE"/>
    <n v="0"/>
    <n v="0"/>
    <n v="0"/>
    <n v="0"/>
    <n v="0"/>
    <n v="0"/>
    <n v="1.9546532432733215"/>
    <n v="1.4839141861639749"/>
    <n v="0.28748362739810429"/>
    <n v="3.4729356253549182"/>
    <n v="1.2015670613212797"/>
    <n v="0"/>
    <n v="0.31081190983725848"/>
    <n v="5.1168839692608686E-2"/>
    <n v="0"/>
    <n v="1.3789369151877817"/>
    <n v="0"/>
    <n v="0"/>
    <n v="0"/>
    <n v="0"/>
    <n v="0"/>
    <n v="0"/>
    <x v="0"/>
    <m/>
    <x v="13"/>
    <x v="9"/>
    <s v="no impacts"/>
    <x v="7"/>
    <s v=""/>
    <s v="LIT_057"/>
  </r>
  <r>
    <s v="Garoua-H-Plateau"/>
    <s v="NRD_175"/>
    <s v="Garoua"/>
    <s v="CAMUSAT"/>
    <s v="Good Grid + GE"/>
    <s v="NORD"/>
    <s v="Garoua"/>
    <s v="Huawei"/>
    <n v="0"/>
    <n v="0"/>
    <n v="0"/>
    <n v="0"/>
    <n v="3.0474798320934391"/>
    <n v="0"/>
    <n v="0"/>
    <n v="0"/>
    <n v="0"/>
    <n v="0"/>
    <n v="0"/>
    <n v="1.4687186994375527"/>
    <n v="0"/>
    <n v="0"/>
    <n v="1.4687186994375527"/>
    <n v="1.3763329937534421"/>
    <n v="0"/>
    <n v="0"/>
    <n v="0"/>
    <n v="0"/>
    <n v="0"/>
    <n v="0"/>
    <x v="0"/>
    <m/>
    <x v="13"/>
    <x v="9"/>
    <s v="no impacts"/>
    <x v="7"/>
    <s v=""/>
    <s v="NRD_175"/>
  </r>
  <r>
    <s v="Ouro-Zangui"/>
    <s v="EXN_199"/>
    <s v="EXTREME-NORD"/>
    <s v="IHS"/>
    <s v="Hybrid-Gen"/>
    <s v="EXTREME-NORD"/>
    <s v="Ouro Zangui"/>
    <s v="Huawei"/>
    <n v="0"/>
    <n v="0"/>
    <n v="0"/>
    <n v="0"/>
    <n v="0"/>
    <n v="0"/>
    <n v="0"/>
    <n v="0"/>
    <n v="0"/>
    <n v="0"/>
    <n v="0"/>
    <n v="0"/>
    <n v="0"/>
    <n v="4.8154711456968938E-3"/>
    <n v="9.7361692534664229E-2"/>
    <n v="1.3514708945789922"/>
    <n v="0"/>
    <n v="0"/>
    <n v="0"/>
    <n v="0"/>
    <n v="0"/>
    <n v="0"/>
    <x v="1"/>
    <m/>
    <x v="13"/>
    <x v="9"/>
    <s v="no impacts"/>
    <x v="7"/>
    <s v=""/>
    <s v="EXN_199"/>
  </r>
  <r>
    <s v="Dargala-New"/>
    <s v="EXN_190"/>
    <s v="EXTREME-NORD"/>
    <s v="IHS"/>
    <s v="Grid-Gen"/>
    <s v="EXTREME-NORD"/>
    <s v="Dargala"/>
    <s v="Huawei"/>
    <n v="0"/>
    <n v="0"/>
    <n v="0"/>
    <n v="0"/>
    <n v="0"/>
    <n v="0"/>
    <n v="0"/>
    <n v="0"/>
    <n v="0"/>
    <n v="0"/>
    <n v="0"/>
    <n v="0"/>
    <n v="0"/>
    <n v="4.2804187961750159E-3"/>
    <n v="9.7736229179329559E-2"/>
    <n v="1.3514173893440402"/>
    <n v="0"/>
    <n v="0"/>
    <n v="0"/>
    <n v="0"/>
    <n v="0"/>
    <n v="0"/>
    <x v="1"/>
    <m/>
    <x v="13"/>
    <x v="9"/>
    <s v="no impacts"/>
    <x v="7"/>
    <s v=""/>
    <s v="EXN_190"/>
  </r>
  <r>
    <s v="Gagadje"/>
    <s v="EXN_209"/>
    <s v="EXTREME-NORD"/>
    <s v="CAMUSAT"/>
    <s v="Hybrid Solar - S3"/>
    <s v="EXTREME-NORD"/>
    <s v="Mindif"/>
    <s v="Huawei"/>
    <n v="0"/>
    <n v="0"/>
    <n v="0"/>
    <n v="0"/>
    <n v="0"/>
    <n v="0"/>
    <n v="0"/>
    <n v="0"/>
    <n v="0"/>
    <n v="0"/>
    <n v="0"/>
    <n v="0"/>
    <n v="0"/>
    <n v="5.4878535982627201E-2"/>
    <n v="0.1089188232843368"/>
    <n v="1.3505613055848051"/>
    <n v="0"/>
    <n v="0"/>
    <n v="0"/>
    <n v="0"/>
    <n v="0"/>
    <n v="0"/>
    <x v="1"/>
    <m/>
    <x v="13"/>
    <x v="9"/>
    <s v="no impacts"/>
    <x v="7"/>
    <s v=""/>
    <s v="EXN_209"/>
  </r>
  <r>
    <s v="Bonamatoumbe"/>
    <s v="LIT_203"/>
    <s v="Douala"/>
    <s v="IHS"/>
    <s v="Grid-Gen"/>
    <s v="LITTORAL"/>
    <s v="Douala"/>
    <s v="ZTE"/>
    <n v="0"/>
    <n v="0"/>
    <n v="0"/>
    <n v="0"/>
    <n v="3.6918612117009128E-2"/>
    <n v="0"/>
    <n v="0"/>
    <n v="0"/>
    <n v="0"/>
    <n v="0"/>
    <n v="0"/>
    <n v="0"/>
    <n v="0"/>
    <n v="0"/>
    <n v="0"/>
    <n v="1.1680192790062582"/>
    <n v="0"/>
    <n v="0"/>
    <n v="0"/>
    <n v="0"/>
    <n v="0"/>
    <n v="0"/>
    <x v="0"/>
    <m/>
    <x v="13"/>
    <x v="9"/>
    <s v="no impacts"/>
    <x v="7"/>
    <s v=""/>
    <s v="LIT_203"/>
  </r>
  <r>
    <s v="Emombo-Tchad"/>
    <s v="CTR_417"/>
    <s v="Yaounde"/>
    <s v="IHS"/>
    <s v="GridOnly"/>
    <s v="CENTRE"/>
    <s v="Yaounde"/>
    <s v="ZTE"/>
    <n v="1.9369786806607827"/>
    <n v="0"/>
    <n v="0"/>
    <n v="0"/>
    <n v="0"/>
    <n v="0"/>
    <n v="0"/>
    <n v="0"/>
    <n v="0"/>
    <n v="0"/>
    <n v="5.4716415120722077"/>
    <n v="0"/>
    <n v="0"/>
    <n v="0"/>
    <n v="0"/>
    <n v="1.1005670128098672"/>
    <n v="0"/>
    <n v="0"/>
    <n v="0"/>
    <n v="0"/>
    <n v="0"/>
    <n v="0"/>
    <x v="0"/>
    <m/>
    <x v="13"/>
    <x v="9"/>
    <s v="no impacts"/>
    <x v="7"/>
    <s v=""/>
    <s v="CTR_417"/>
  </r>
  <r>
    <s v="Kar-Hay-Ville"/>
    <s v="EXN_192"/>
    <s v="EXTREME-NORD"/>
    <s v="CAMUSAT"/>
    <s v="Bad Grid + GE"/>
    <s v="EXTREME-NORD"/>
    <s v="Kar-Hay"/>
    <s v="Huawei"/>
    <n v="0"/>
    <n v="0"/>
    <n v="0"/>
    <n v="0"/>
    <n v="0"/>
    <n v="0"/>
    <n v="0"/>
    <n v="0"/>
    <n v="0"/>
    <n v="0"/>
    <n v="0"/>
    <n v="0"/>
    <n v="0"/>
    <n v="0.72453222156589114"/>
    <n v="5.4040287301709608E-2"/>
    <n v="1.0564608641309463"/>
    <n v="0"/>
    <n v="0"/>
    <n v="0"/>
    <n v="0"/>
    <n v="0"/>
    <n v="0"/>
    <x v="1"/>
    <m/>
    <x v="13"/>
    <x v="9"/>
    <s v="no impacts"/>
    <x v="7"/>
    <s v=""/>
    <s v="EXN_192"/>
  </r>
  <r>
    <s v="ADM_238_H_NGD-MARZA"/>
    <s v="ADM_238"/>
    <s v=""/>
    <s v="ESCO"/>
    <s v="Hybrid Solar - S1"/>
    <s v="ADM"/>
    <s v="Ngaoundere"/>
    <s v="Huawei"/>
    <n v="0"/>
    <n v="0"/>
    <n v="0"/>
    <n v="0"/>
    <n v="0"/>
    <n v="0"/>
    <n v="0"/>
    <n v="0"/>
    <n v="0"/>
    <n v="0"/>
    <n v="0.17683480151698042"/>
    <n v="0"/>
    <n v="0"/>
    <s v=""/>
    <n v="0"/>
    <n v="1.0322943330108751"/>
    <n v="0"/>
    <n v="0"/>
    <n v="0"/>
    <n v="0"/>
    <n v="0"/>
    <n v="0"/>
    <x v="2"/>
    <s v="not accepted"/>
    <x v="3"/>
    <x v="3"/>
    <s v="EXCLU"/>
    <x v="2"/>
    <s v=""/>
    <s v="ADM_238"/>
  </r>
  <r>
    <s v="Maroua-Zokok-Laddeo-IHS"/>
    <s v="EXN_170"/>
    <s v="Maroua"/>
    <s v="IHS"/>
    <s v="Grid-Gen"/>
    <s v="EXTREME-NORD"/>
    <s v="Maroua"/>
    <s v="Huawei"/>
    <n v="0"/>
    <n v="0"/>
    <n v="0"/>
    <n v="0"/>
    <n v="0"/>
    <n v="0"/>
    <n v="0"/>
    <n v="0"/>
    <n v="0"/>
    <n v="0.56465857952875431"/>
    <n v="0"/>
    <n v="0"/>
    <n v="0"/>
    <n v="0"/>
    <n v="0"/>
    <n v="1.0312242283118314"/>
    <n v="0"/>
    <n v="0"/>
    <n v="0"/>
    <n v="0"/>
    <n v="0"/>
    <n v="0"/>
    <x v="0"/>
    <m/>
    <x v="13"/>
    <x v="9"/>
    <s v="no impacts"/>
    <x v="7"/>
    <s v=""/>
    <s v="EXN_170"/>
  </r>
  <r>
    <s v="Ndoumkain"/>
    <s v="OST_207"/>
    <s v="OUEST"/>
    <s v="IHS"/>
    <s v="Grid-Gen"/>
    <s v="OUEST"/>
    <s v="Ndoumkain"/>
    <s v="Huawei"/>
    <n v="0"/>
    <n v="0"/>
    <n v="0"/>
    <n v="0"/>
    <n v="0"/>
    <n v="0"/>
    <n v="0"/>
    <n v="0"/>
    <n v="0"/>
    <n v="0"/>
    <n v="0"/>
    <n v="0"/>
    <n v="0"/>
    <n v="0"/>
    <n v="1.6693633305082565"/>
    <n v="0.87106522502161599"/>
    <n v="0"/>
    <n v="0"/>
    <n v="0"/>
    <n v="0"/>
    <n v="0"/>
    <n v="0"/>
    <x v="0"/>
    <m/>
    <x v="13"/>
    <x v="9"/>
    <s v="no impacts"/>
    <x v="7"/>
    <s v=""/>
    <s v="OST_207"/>
  </r>
  <r>
    <s v="Poli-Ville-IHS"/>
    <s v="NRD_119"/>
    <s v="NORD"/>
    <s v="IHS"/>
    <s v="Grid-Gen"/>
    <s v="NORD"/>
    <s v="Poli"/>
    <s v="Huawei"/>
    <n v="0"/>
    <n v="0"/>
    <n v="0"/>
    <n v="0"/>
    <n v="0"/>
    <n v="0"/>
    <n v="0"/>
    <n v="0"/>
    <n v="0"/>
    <n v="0"/>
    <n v="0"/>
    <n v="0"/>
    <n v="0"/>
    <n v="0"/>
    <n v="0"/>
    <n v="0.83535939823018956"/>
    <n v="0"/>
    <n v="0"/>
    <n v="0"/>
    <n v="0"/>
    <n v="0"/>
    <n v="0"/>
    <x v="0"/>
    <m/>
    <x v="13"/>
    <x v="9"/>
    <s v="no impacts"/>
    <x v="7"/>
    <s v=""/>
    <s v="NRD_119"/>
  </r>
  <r>
    <s v="Ba-aba"/>
    <s v="CTR_755"/>
    <s v="Yaounde"/>
    <s v="CAMUSAT"/>
    <s v="Good Grid + GE"/>
    <s v="CENTRE"/>
    <s v="Yaounde"/>
    <s v="ZTE"/>
    <n v="2.9481384458655769E-2"/>
    <n v="0.29174621111596244"/>
    <n v="0"/>
    <n v="0"/>
    <n v="0.34776619211090348"/>
    <n v="5.4753690434405311E-2"/>
    <n v="0"/>
    <n v="1.2431406288791298"/>
    <n v="5.5752454820179272E-2"/>
    <n v="0.85722520424731674"/>
    <n v="0"/>
    <n v="0"/>
    <n v="0.25079687129922135"/>
    <n v="0"/>
    <n v="0"/>
    <n v="0.78638427317062121"/>
    <n v="0"/>
    <n v="0"/>
    <n v="0"/>
    <n v="0"/>
    <n v="0"/>
    <n v="0"/>
    <x v="0"/>
    <m/>
    <x v="13"/>
    <x v="9"/>
    <s v="no impacts"/>
    <x v="7"/>
    <s v=""/>
    <s v="CTR_755"/>
  </r>
  <r>
    <s v="Maroua-Zikirou-IHS"/>
    <s v="EXN_147"/>
    <s v="Maroua"/>
    <s v="IHS"/>
    <s v="Grid-Gen"/>
    <s v="EXTREME-NORD"/>
    <s v="Maroua"/>
    <s v="Huawei"/>
    <n v="0.59535274931299276"/>
    <n v="7.874187077130293E-2"/>
    <n v="0"/>
    <n v="0"/>
    <n v="0"/>
    <n v="0"/>
    <n v="0"/>
    <n v="8.9175391586979543E-5"/>
    <n v="0"/>
    <n v="0.56694146955338098"/>
    <n v="0.18511027785625211"/>
    <n v="0"/>
    <n v="9.861014801688199E-2"/>
    <n v="0"/>
    <n v="0"/>
    <n v="0.77413157436656943"/>
    <n v="0"/>
    <n v="0"/>
    <n v="0"/>
    <n v="0"/>
    <n v="0"/>
    <n v="0"/>
    <x v="0"/>
    <m/>
    <x v="13"/>
    <x v="9"/>
    <s v="no impacts"/>
    <x v="7"/>
    <s v=""/>
    <s v="EXN_147"/>
  </r>
  <r>
    <s v="Bibemire"/>
    <s v="NRD_039"/>
    <s v="Garoua"/>
    <s v="IHS"/>
    <s v="Grid-Gen"/>
    <s v="NORD"/>
    <s v="Garoua"/>
    <s v="Huawei"/>
    <n v="0"/>
    <n v="0"/>
    <n v="4.9849043897121546E-2"/>
    <n v="2.7582305319419111"/>
    <n v="0"/>
    <n v="0"/>
    <n v="0"/>
    <n v="0"/>
    <n v="0"/>
    <n v="0"/>
    <n v="0"/>
    <n v="0"/>
    <n v="0"/>
    <n v="0"/>
    <n v="0"/>
    <n v="0.72455005664420868"/>
    <n v="0"/>
    <n v="0.46620894721672901"/>
    <n v="0"/>
    <n v="0"/>
    <n v="0"/>
    <n v="0"/>
    <x v="0"/>
    <m/>
    <x v="13"/>
    <x v="9"/>
    <s v="no impacts"/>
    <x v="7"/>
    <s v=""/>
    <s v="NRD_039"/>
  </r>
  <r>
    <s v="Biteng-OKUI"/>
    <s v="CTR_705"/>
    <s v="Yaounde"/>
    <s v="CAMUSAT"/>
    <s v="Good Grid + GE"/>
    <s v="CENTRE"/>
    <s v="Yaounde"/>
    <s v="ZTE"/>
    <n v="0"/>
    <n v="0"/>
    <n v="0"/>
    <n v="31.51502926379651"/>
    <n v="32.343201125464788"/>
    <n v="10.185898588317883"/>
    <n v="0"/>
    <n v="8.3548067676274798"/>
    <n v="0"/>
    <n v="0"/>
    <n v="12.079983905625321"/>
    <n v="0"/>
    <n v="0"/>
    <n v="10.601616428818064"/>
    <n v="0"/>
    <n v="0.6807114341400502"/>
    <n v="0"/>
    <n v="0"/>
    <n v="0"/>
    <n v="0"/>
    <n v="0"/>
    <n v="0"/>
    <x v="0"/>
    <m/>
    <x v="13"/>
    <x v="9"/>
    <s v="no impacts"/>
    <x v="7"/>
    <s v=""/>
    <s v="CTR_705"/>
  </r>
  <r>
    <s v="Nkolmessing-Abom-II"/>
    <s v="CTR_875"/>
    <s v="CENTRE"/>
    <s v="CAMUSAT"/>
    <s v="Good Grid + GE"/>
    <s v="CENTRE"/>
    <s v="Ebolmadzom"/>
    <s v="ZTE"/>
    <n v="0.60949596641868753"/>
    <n v="0.98139301949302693"/>
    <n v="4.0534139193512031"/>
    <n v="0"/>
    <n v="0.48424021139561618"/>
    <n v="2.2383023288331375E-2"/>
    <n v="0"/>
    <n v="0.49174877936723937"/>
    <n v="1.4848237751581617"/>
    <n v="0.45219057565925613"/>
    <n v="1.8449140063863845"/>
    <n v="5.8795832584260053"/>
    <n v="0.73698110623143298"/>
    <n v="9.791012119292418"/>
    <n v="5.8795832584260035"/>
    <n v="0.67188307037293815"/>
    <n v="0"/>
    <n v="0.9256583997511646"/>
    <n v="0"/>
    <n v="0"/>
    <n v="0"/>
    <n v="0"/>
    <x v="0"/>
    <m/>
    <x v="13"/>
    <x v="9"/>
    <s v="no impacts"/>
    <x v="7"/>
    <s v=""/>
    <s v="CTR_875"/>
  </r>
  <r>
    <s v="Ngousso-IHS"/>
    <s v="CTR_130"/>
    <s v="Yaounde"/>
    <s v="IHS"/>
    <s v="Grid-Gen"/>
    <s v="CENTRE"/>
    <s v="Yaounde"/>
    <s v="ZTE"/>
    <n v="0"/>
    <n v="0"/>
    <n v="0"/>
    <n v="0"/>
    <n v="5.3483654507423681"/>
    <n v="1.5304637405723776"/>
    <n v="0"/>
    <n v="3.605503762488123"/>
    <n v="20.041313175414405"/>
    <n v="0"/>
    <n v="0"/>
    <n v="0"/>
    <n v="0.68129999172452416"/>
    <n v="14.306211886437639"/>
    <n v="0"/>
    <n v="0.57746416576064219"/>
    <n v="0"/>
    <n v="0"/>
    <n v="0"/>
    <n v="0"/>
    <n v="0"/>
    <n v="0"/>
    <x v="0"/>
    <m/>
    <x v="13"/>
    <x v="9"/>
    <s v="no impacts"/>
    <x v="7"/>
    <s v=""/>
    <s v="CTR_130"/>
  </r>
  <r>
    <s v="Ekie-Sud-IHS"/>
    <s v="CTR_647"/>
    <s v="Yaounde"/>
    <s v="IHS"/>
    <s v="Grid-Gen"/>
    <s v="CENTRE"/>
    <s v="Yaounde"/>
    <s v="ZTE"/>
    <n v="0"/>
    <n v="0"/>
    <n v="0"/>
    <n v="0"/>
    <n v="0"/>
    <n v="0"/>
    <n v="0"/>
    <n v="0"/>
    <n v="13.695574475006634"/>
    <n v="0"/>
    <n v="0"/>
    <n v="0"/>
    <n v="0"/>
    <n v="0"/>
    <n v="0"/>
    <n v="0.57002693810229121"/>
    <n v="0"/>
    <n v="0"/>
    <n v="0"/>
    <n v="0"/>
    <n v="0"/>
    <n v="0"/>
    <x v="0"/>
    <m/>
    <x v="13"/>
    <x v="9"/>
    <s v="no impacts"/>
    <x v="7"/>
    <s v=""/>
    <s v="CTR_647"/>
  </r>
  <r>
    <s v="Bangang-Fokam-IHS"/>
    <s v="OST_212"/>
    <s v="OUEST"/>
    <s v="IHS"/>
    <s v="Grid-Gen"/>
    <s v="OUEST"/>
    <s v="Bangang"/>
    <s v="Huawei"/>
    <n v="0"/>
    <n v="0"/>
    <n v="0"/>
    <n v="0"/>
    <n v="0"/>
    <n v="0"/>
    <n v="0"/>
    <n v="0"/>
    <n v="0"/>
    <n v="0"/>
    <n v="0"/>
    <n v="0"/>
    <n v="0"/>
    <n v="0"/>
    <n v="0"/>
    <n v="0.56148393558825782"/>
    <n v="0"/>
    <n v="0"/>
    <n v="0"/>
    <n v="0"/>
    <n v="0"/>
    <n v="0"/>
    <x v="0"/>
    <m/>
    <x v="13"/>
    <x v="9"/>
    <s v="no impacts"/>
    <x v="7"/>
    <s v=""/>
    <s v="OST_212"/>
  </r>
  <r>
    <s v="Foumbot-Centre-Ville"/>
    <s v="OST_125"/>
    <s v="OUEST"/>
    <s v="IHS"/>
    <s v="Grid-Gen"/>
    <s v="OUEST"/>
    <s v="Foumbot"/>
    <s v="Huawei"/>
    <n v="2.7214546004514415"/>
    <n v="1.9711328556385961"/>
    <n v="2.5860863560224065E-3"/>
    <n v="12.903358131226227"/>
    <n v="0"/>
    <n v="4.0829844792014445"/>
    <n v="0"/>
    <n v="0"/>
    <n v="0"/>
    <n v="0"/>
    <n v="1.9688142954573338"/>
    <n v="0"/>
    <n v="0"/>
    <n v="0"/>
    <n v="0"/>
    <n v="0.52934512446031057"/>
    <n v="0"/>
    <n v="4.1903338155938519"/>
    <n v="0"/>
    <n v="0"/>
    <n v="0"/>
    <n v="0"/>
    <x v="0"/>
    <m/>
    <x v="13"/>
    <x v="9"/>
    <s v="no impacts"/>
    <x v="7"/>
    <s v=""/>
    <s v="OST_125"/>
  </r>
  <r>
    <s v="Mont-Febe"/>
    <s v="CTR_729"/>
    <s v="Yaounde"/>
    <s v="CAMUSAT"/>
    <s v="Good Grid no GE - 8h"/>
    <s v="CENTRE"/>
    <s v="Yaounde"/>
    <s v="ZTE"/>
    <n v="0"/>
    <n v="0.50014910125473355"/>
    <n v="0.57794571287521435"/>
    <n v="0"/>
    <n v="5.1507349479073037"/>
    <n v="1.470020660154723"/>
    <n v="0"/>
    <n v="0.495833012301923"/>
    <n v="0"/>
    <n v="0"/>
    <n v="0.79952872589054247"/>
    <n v="0"/>
    <n v="0.56048517120248387"/>
    <n v="0"/>
    <n v="0"/>
    <n v="0.49672476621779266"/>
    <n v="0"/>
    <n v="0"/>
    <n v="0"/>
    <n v="0"/>
    <n v="0"/>
    <n v="0"/>
    <x v="0"/>
    <m/>
    <x v="13"/>
    <x v="9"/>
    <s v="no impacts"/>
    <x v="7"/>
    <s v=""/>
    <s v="CTR_729"/>
  </r>
  <r>
    <s v="Foumban-Njiyouom"/>
    <s v="OST_137"/>
    <s v="OUEST"/>
    <s v="IHS"/>
    <s v="Grid-Gen"/>
    <s v="OUEST"/>
    <s v="Foumban"/>
    <s v="Huawei"/>
    <n v="0"/>
    <n v="0"/>
    <n v="0"/>
    <n v="0"/>
    <n v="0"/>
    <n v="0"/>
    <n v="0"/>
    <n v="0"/>
    <n v="0"/>
    <n v="0"/>
    <n v="0"/>
    <n v="0"/>
    <n v="0"/>
    <n v="0"/>
    <n v="0"/>
    <n v="0.49492342330773648"/>
    <n v="0"/>
    <n v="0"/>
    <n v="0"/>
    <n v="0"/>
    <n v="0"/>
    <n v="0"/>
    <x v="0"/>
    <m/>
    <x v="13"/>
    <x v="9"/>
    <s v="no impacts"/>
    <x v="7"/>
    <s v=""/>
    <s v="OST_137"/>
  </r>
  <r>
    <s v="Minisite-Dubai"/>
    <s v="LIT_662"/>
    <s v="Douala"/>
    <s v="CAMUSAT"/>
    <s v="Good Grid no GE - 8h"/>
    <s v="LITTORAL"/>
    <s v="Douala"/>
    <s v="ZTE"/>
    <n v="0"/>
    <n v="0"/>
    <n v="0"/>
    <n v="0"/>
    <n v="0"/>
    <n v="0"/>
    <n v="0"/>
    <n v="0"/>
    <n v="0"/>
    <n v="0"/>
    <n v="0"/>
    <n v="0"/>
    <n v="0"/>
    <n v="0"/>
    <n v="0"/>
    <n v="0.47897886329198464"/>
    <n v="0"/>
    <n v="1.1984280875374178"/>
    <n v="0"/>
    <n v="0"/>
    <n v="0"/>
    <n v="0"/>
    <x v="0"/>
    <m/>
    <x v="13"/>
    <x v="9"/>
    <s v="no impacts"/>
    <x v="7"/>
    <s v=""/>
    <s v="LIT_662"/>
  </r>
  <r>
    <s v="Bamendou-II"/>
    <s v="OST_310"/>
    <s v="OUEST"/>
    <s v="ESCO"/>
    <s v="Medium Grid + GE"/>
    <s v="OUEST"/>
    <s v="Bamendou"/>
    <s v="Huawei"/>
    <n v="0"/>
    <n v="0"/>
    <n v="0"/>
    <n v="0"/>
    <n v="0"/>
    <n v="0"/>
    <n v="0"/>
    <n v="0"/>
    <n v="0"/>
    <n v="0"/>
    <n v="0"/>
    <n v="0"/>
    <n v="0"/>
    <n v="0"/>
    <n v="0"/>
    <n v="0.47705267483370578"/>
    <n v="0"/>
    <n v="0"/>
    <n v="0"/>
    <n v="0"/>
    <n v="0"/>
    <n v="0"/>
    <x v="0"/>
    <m/>
    <x v="13"/>
    <x v="9"/>
    <s v="no impacts"/>
    <x v="7"/>
    <s v=""/>
    <s v="OST_310"/>
  </r>
  <r>
    <s v="CTR_973_Z_Nkoabang-Ebolmedjock-IHS"/>
    <s v="CTR_973"/>
    <s v="Yaounde"/>
    <s v="ESCO"/>
    <s v="Gen Only"/>
    <s v="CENTRE"/>
    <s v="Yaoundé"/>
    <s v="ZTE"/>
    <n v="0.33702947496383051"/>
    <n v="0.67279265936712584"/>
    <n v="2.448203365550619"/>
    <n v="0"/>
    <n v="0.31493181292857692"/>
    <n v="1.1378779966498713E-2"/>
    <n v="0"/>
    <n v="0.33963339639817031"/>
    <n v="1.0196670975621587"/>
    <n v="0.29968282096720372"/>
    <n v="1.2163701763247183"/>
    <n v="0"/>
    <n v="0.5088526194736227"/>
    <n v="0.48106556745511947"/>
    <n v="0"/>
    <n v="0.44323736634392336"/>
    <n v="0"/>
    <n v="0.60291482251956907"/>
    <n v="0"/>
    <n v="0"/>
    <n v="0"/>
    <n v="0"/>
    <x v="0"/>
    <m/>
    <x v="13"/>
    <x v="9"/>
    <s v="no impacts"/>
    <x v="7"/>
    <s v=""/>
    <s v="CTR_973"/>
  </r>
  <r>
    <s v="Beedi"/>
    <s v="LIT_127"/>
    <s v="Douala"/>
    <s v="IHS"/>
    <s v="Grid-Gen"/>
    <s v="LITTORAL"/>
    <s v="Douala"/>
    <s v="ZTE"/>
    <n v="0"/>
    <n v="1.3976280772644134"/>
    <n v="0"/>
    <n v="0"/>
    <n v="5.0385344702125652"/>
    <n v="0"/>
    <n v="0"/>
    <n v="0"/>
    <n v="0"/>
    <n v="0"/>
    <n v="0"/>
    <n v="5.6792596587650133"/>
    <n v="2.687015064220549"/>
    <n v="0"/>
    <n v="5.6792596587650133"/>
    <n v="0.42117537446530462"/>
    <n v="0"/>
    <n v="1.3574278107370021"/>
    <n v="0"/>
    <n v="0"/>
    <n v="0"/>
    <n v="0"/>
    <x v="0"/>
    <m/>
    <x v="13"/>
    <x v="9"/>
    <s v="no impacts"/>
    <x v="7"/>
    <s v=""/>
    <s v="LIT_127"/>
  </r>
  <r>
    <s v="Bangoua-nouveau-Camtel"/>
    <s v="OST_294"/>
    <s v="OUEST"/>
    <s v="CAMUSAT"/>
    <s v="Hybrid Solar - S1"/>
    <s v="OUEST"/>
    <s v="Bangoua"/>
    <s v="NOKIA"/>
    <n v="0"/>
    <n v="0"/>
    <n v="0"/>
    <n v="0"/>
    <n v="14.922929802204877"/>
    <n v="10.969301816894975"/>
    <n v="0.13286988910407271"/>
    <n v="1.4446413437091358E-3"/>
    <n v="0.19530180678650941"/>
    <n v="7.1340313269589948E-5"/>
    <n v="1.7835078317296165E-5"/>
    <n v="287741.80318634375"/>
    <n v="7.1340313269589948E-5"/>
    <n v="7.1340313269532038E-5"/>
    <n v="0"/>
    <n v="0.42033712578438676"/>
    <n v="0"/>
    <n v="6.5633088208015382E-3"/>
    <n v="0"/>
    <n v="0"/>
    <n v="0"/>
    <n v="0"/>
    <x v="0"/>
    <m/>
    <x v="13"/>
    <x v="9"/>
    <s v="no impacts"/>
    <x v="7"/>
    <s v=""/>
    <s v="OST_294"/>
  </r>
  <r>
    <s v="Ngd-Beka"/>
    <s v="ADM_180"/>
    <s v="Ngaoundere"/>
    <s v="ESCO"/>
    <s v="Medium Grid solar + GE"/>
    <s v="ADAMAOUA"/>
    <s v="Ngaoundere"/>
    <s v="Huawei"/>
    <n v="1.1816631139190659"/>
    <n v="2.5682512777050113E-2"/>
    <n v="0.59774264980752378"/>
    <n v="0"/>
    <n v="0.82558577531225663"/>
    <n v="0"/>
    <n v="0.16356550324883784"/>
    <n v="0"/>
    <n v="0"/>
    <n v="0"/>
    <n v="0"/>
    <n v="0.30551489157699191"/>
    <n v="0"/>
    <n v="0"/>
    <n v="0.30551489157699191"/>
    <n v="0.41823258654293399"/>
    <n v="0"/>
    <n v="0"/>
    <n v="0"/>
    <n v="0"/>
    <n v="0"/>
    <n v="0"/>
    <x v="0"/>
    <m/>
    <x v="13"/>
    <x v="9"/>
    <s v="no impacts"/>
    <x v="7"/>
    <s v=""/>
    <s v="ADM_180"/>
  </r>
  <r>
    <s v="Feu-Rouge-Bessengue"/>
    <s v="LIT_417"/>
    <s v="Douala"/>
    <s v="IHS"/>
    <s v="Grid-Gen"/>
    <s v="LITTORAL"/>
    <s v="Douala"/>
    <s v="ZTE"/>
    <n v="0.26474390254342467"/>
    <n v="0"/>
    <n v="0"/>
    <n v="0"/>
    <n v="0.13176555860892122"/>
    <n v="0"/>
    <n v="0.13388793292869133"/>
    <n v="0.13156937274742897"/>
    <n v="6.6863708611916789E-2"/>
    <n v="0"/>
    <n v="0.2229919842024011"/>
    <n v="0.13345989104907385"/>
    <n v="0.22047723815964776"/>
    <n v="0"/>
    <n v="0.13345989104907385"/>
    <n v="0.41184762850530598"/>
    <n v="0"/>
    <n v="0"/>
    <n v="0"/>
    <n v="0"/>
    <n v="0"/>
    <n v="0"/>
    <x v="0"/>
    <m/>
    <x v="13"/>
    <x v="9"/>
    <s v="no impacts"/>
    <x v="7"/>
    <s v=""/>
    <s v="LIT_417"/>
  </r>
  <r>
    <s v="Bertoua-Force-Tyre"/>
    <s v="EST_120"/>
    <s v="CENTRE"/>
    <s v="CAMUSAT"/>
    <s v="Medium Grid + GE"/>
    <s v="EST"/>
    <s v="Bertoua"/>
    <s v="ZTE"/>
    <n v="0"/>
    <n v="2.0912342730279394"/>
    <n v="2.3098923331992136"/>
    <n v="0.99844335436445741"/>
    <n v="0"/>
    <n v="0"/>
    <n v="0"/>
    <n v="0"/>
    <n v="0"/>
    <n v="4.726295754109917E-3"/>
    <n v="2.9491907154862704"/>
    <n v="0"/>
    <n v="9.0890591068763484"/>
    <n v="0"/>
    <n v="0"/>
    <n v="0.40920803691433166"/>
    <n v="0"/>
    <n v="3.3369966584197264"/>
    <n v="0"/>
    <n v="0"/>
    <n v="0"/>
    <n v="0"/>
    <x v="0"/>
    <m/>
    <x v="13"/>
    <x v="9"/>
    <s v="no impacts"/>
    <x v="7"/>
    <s v=""/>
    <s v="EST_120"/>
  </r>
  <r>
    <s v="Leboudi"/>
    <s v="CTR_593"/>
    <s v="CENTRE"/>
    <s v="IHS"/>
    <s v="Grid-Gen"/>
    <s v="CENTRE"/>
    <s v="Leboudi"/>
    <s v="ZTE"/>
    <n v="0"/>
    <n v="0"/>
    <n v="0"/>
    <n v="0"/>
    <n v="0.43082415183501682"/>
    <n v="5.9877886785776466"/>
    <n v="0"/>
    <n v="0.13784732031515295"/>
    <n v="0"/>
    <n v="0"/>
    <n v="0.74286668207617523"/>
    <n v="0"/>
    <n v="0"/>
    <n v="5.2544994335579114"/>
    <n v="0"/>
    <n v="0.39313863135035709"/>
    <n v="0"/>
    <n v="3.2546521018283103"/>
    <n v="0"/>
    <n v="0"/>
    <n v="0"/>
    <n v="0"/>
    <x v="0"/>
    <m/>
    <x v="13"/>
    <x v="9"/>
    <s v="no impacts"/>
    <x v="7"/>
    <s v=""/>
    <s v="CTR_593"/>
  </r>
  <r>
    <s v="Boko-Hospital-IHS"/>
    <s v="LIT_632"/>
    <s v="Douala"/>
    <s v="IHS"/>
    <s v="Grid-Gen"/>
    <s v="LITTORAL"/>
    <s v="Douala"/>
    <s v="ZTE"/>
    <n v="12.442802903836112"/>
    <n v="24.172595046699371"/>
    <n v="10.089928031891974"/>
    <n v="1.2955935942105905"/>
    <n v="19.172120633616128"/>
    <n v="0"/>
    <n v="0"/>
    <n v="0"/>
    <n v="0"/>
    <n v="0"/>
    <n v="0"/>
    <n v="0"/>
    <n v="0.18619821763361358"/>
    <n v="8.3610847151951773E-2"/>
    <n v="0"/>
    <n v="0.36276549297583316"/>
    <n v="0"/>
    <n v="0"/>
    <n v="0"/>
    <n v="0"/>
    <n v="0"/>
    <n v="0"/>
    <x v="0"/>
    <m/>
    <x v="13"/>
    <x v="9"/>
    <s v="no impacts"/>
    <x v="7"/>
    <s v=""/>
    <s v="LIT_632"/>
  </r>
  <r>
    <s v="Bon-Marche-IHS"/>
    <s v="ADM_178"/>
    <s v="ADAMAOUA"/>
    <m/>
    <m/>
    <s v="ADAMAOUA"/>
    <s v="Banyo"/>
    <s v="Huawei"/>
    <n v="0"/>
    <n v="0"/>
    <n v="0"/>
    <n v="0"/>
    <n v="0"/>
    <n v="0"/>
    <n v="0"/>
    <n v="0"/>
    <n v="0"/>
    <n v="0"/>
    <n v="0"/>
    <n v="0"/>
    <n v="0"/>
    <n v="0"/>
    <n v="0"/>
    <n v="0.35848507417965775"/>
    <n v="0"/>
    <n v="0"/>
    <n v="0"/>
    <n v="0"/>
    <n v="0"/>
    <n v="0"/>
    <x v="0"/>
    <m/>
    <x v="13"/>
    <x v="9"/>
    <s v="no impacts"/>
    <x v="7"/>
    <s v=""/>
    <s v="ADM_178"/>
  </r>
  <r>
    <s v="Obili-New"/>
    <s v="CTR_540"/>
    <s v="Yaounde"/>
    <s v="IHS"/>
    <s v="Grid-Gen"/>
    <s v="CENTRE"/>
    <s v="Yaounde"/>
    <s v="ZTE"/>
    <n v="0"/>
    <n v="0"/>
    <n v="0"/>
    <n v="0"/>
    <n v="0"/>
    <n v="0"/>
    <n v="0"/>
    <n v="0"/>
    <n v="0"/>
    <n v="0"/>
    <n v="0"/>
    <n v="0"/>
    <n v="1.4036206635790501E-2"/>
    <n v="0"/>
    <n v="0"/>
    <n v="0.3538479538171348"/>
    <n v="0"/>
    <n v="0"/>
    <n v="0"/>
    <n v="0"/>
    <n v="0"/>
    <n v="0"/>
    <x v="0"/>
    <m/>
    <x v="13"/>
    <x v="9"/>
    <s v="no impacts"/>
    <x v="7"/>
    <s v=""/>
    <s v="CTR_540"/>
  </r>
  <r>
    <s v="Missoke-Universite"/>
    <s v="LIT_373"/>
    <s v="Douala"/>
    <s v="IHS"/>
    <s v="Grid-Gen"/>
    <s v="LITTORAL"/>
    <s v="Douala"/>
    <s v="ZTE"/>
    <n v="0"/>
    <n v="0"/>
    <n v="0"/>
    <n v="2.1223743197699885E-3"/>
    <n v="8.5875902098261708E-2"/>
    <n v="0"/>
    <n v="0"/>
    <n v="0"/>
    <n v="3.9308512611540732E-2"/>
    <n v="0"/>
    <n v="0"/>
    <n v="0"/>
    <n v="0"/>
    <n v="0"/>
    <n v="0"/>
    <n v="0.33804607442792123"/>
    <n v="0"/>
    <n v="0"/>
    <n v="0"/>
    <n v="0"/>
    <n v="0"/>
    <n v="0"/>
    <x v="0"/>
    <m/>
    <x v="13"/>
    <x v="9"/>
    <s v="no impacts"/>
    <x v="7"/>
    <s v=""/>
    <s v="LIT_373"/>
  </r>
  <r>
    <s v="Bberi-Q-Princes-II"/>
    <s v="LIT_444"/>
    <s v="Douala"/>
    <s v="IHS"/>
    <s v="Grid-Gen"/>
    <s v="LITTORAL"/>
    <s v="Douala"/>
    <s v="ZTE"/>
    <n v="0"/>
    <n v="0"/>
    <n v="0"/>
    <n v="4.2804187961750177E-4"/>
    <n v="0"/>
    <n v="0"/>
    <n v="0"/>
    <n v="0"/>
    <n v="0"/>
    <n v="0"/>
    <n v="0"/>
    <n v="0"/>
    <n v="0"/>
    <n v="3.7453664466531404E-4"/>
    <n v="0"/>
    <n v="0.30961695958999336"/>
    <n v="0"/>
    <n v="0"/>
    <n v="0"/>
    <n v="0"/>
    <n v="0"/>
    <n v="0"/>
    <x v="0"/>
    <m/>
    <x v="13"/>
    <x v="9"/>
    <s v="no impacts"/>
    <x v="7"/>
    <s v=""/>
    <s v="LIT_444"/>
  </r>
  <r>
    <s v="Bfsam-Ndiandam-School"/>
    <s v="OST_270"/>
    <s v="Bafoussam"/>
    <s v="CAMUSAT"/>
    <s v="Good Grid no GE - 8h"/>
    <s v="OUEST"/>
    <s v="Bafoussam"/>
    <s v="Huawei"/>
    <n v="12.451470751898363"/>
    <n v="17.214720788281923"/>
    <n v="6.5562282947096886"/>
    <n v="0"/>
    <n v="0"/>
    <n v="0"/>
    <n v="0"/>
    <n v="0.22133332191888322"/>
    <n v="3.162605262632229"/>
    <n v="8.0339893788541588"/>
    <n v="6.580501836299665"/>
    <n v="0"/>
    <n v="0"/>
    <n v="0"/>
    <n v="0"/>
    <n v="0.30273261935947815"/>
    <n v="0"/>
    <n v="0.45944945253443603"/>
    <n v="0"/>
    <n v="0"/>
    <n v="0"/>
    <n v="0"/>
    <x v="0"/>
    <m/>
    <x v="13"/>
    <x v="9"/>
    <s v="no impacts"/>
    <x v="7"/>
    <s v=""/>
    <s v="OST_270"/>
  </r>
  <r>
    <s v="Elum-Ndem-IHS"/>
    <s v="CTR_623"/>
    <s v="Yaounde"/>
    <s v="IHS"/>
    <s v="Grid-Gen"/>
    <s v="CENTRE"/>
    <s v="Yaounde"/>
    <s v="ZTE"/>
    <n v="0"/>
    <n v="0"/>
    <n v="0"/>
    <n v="0"/>
    <n v="0"/>
    <n v="0"/>
    <n v="0"/>
    <n v="0"/>
    <n v="0"/>
    <n v="0"/>
    <n v="0"/>
    <n v="0"/>
    <n v="0"/>
    <n v="0"/>
    <n v="0"/>
    <n v="0.24548201796063734"/>
    <n v="0"/>
    <n v="0"/>
    <n v="0"/>
    <n v="0"/>
    <n v="0"/>
    <n v="0"/>
    <x v="0"/>
    <m/>
    <x v="13"/>
    <x v="9"/>
    <s v="no impacts"/>
    <x v="7"/>
    <s v=""/>
    <s v="CTR_623"/>
  </r>
  <r>
    <s v="Missellele"/>
    <s v="LIT_178"/>
    <s v="SUD-OUEST"/>
    <s v="IHS"/>
    <s v="Grid-Gen"/>
    <s v="LITTORAL"/>
    <s v="misselele"/>
    <s v="Huawei"/>
    <n v="0"/>
    <n v="0"/>
    <n v="0"/>
    <n v="0"/>
    <n v="0"/>
    <n v="0"/>
    <n v="0"/>
    <n v="0"/>
    <n v="0"/>
    <n v="0"/>
    <n v="0"/>
    <n v="0"/>
    <n v="0"/>
    <n v="0"/>
    <n v="0"/>
    <n v="0.22784312550473268"/>
    <n v="0"/>
    <n v="0"/>
    <n v="0"/>
    <n v="0"/>
    <n v="0"/>
    <n v="0"/>
    <x v="0"/>
    <m/>
    <x v="6"/>
    <x v="1"/>
    <s v="Defaut GE &amp; Power Cabinet"/>
    <x v="1"/>
    <s v="(hourly IHS): 03/05/2026 14:24 0:48:45 45.1V FME Christian is on the way, ETA 03:10 PM"/>
    <s v="LIT_178"/>
  </r>
  <r>
    <s v="Bodjongo "/>
    <s v="LIT_690"/>
    <s v="Douala"/>
    <s v="CAMUSAT"/>
    <s v="Good Grid + GE"/>
    <s v="LITTORAL"/>
    <s v="Douala"/>
    <s v="ZTE"/>
    <n v="0"/>
    <n v="0"/>
    <n v="0"/>
    <n v="0"/>
    <n v="0.37778262891908004"/>
    <n v="0"/>
    <n v="0"/>
    <n v="0"/>
    <n v="0.12987504030727717"/>
    <n v="0"/>
    <n v="0"/>
    <n v="0"/>
    <n v="0"/>
    <n v="0"/>
    <n v="0"/>
    <n v="0.22183270411177045"/>
    <n v="0"/>
    <n v="0"/>
    <n v="0"/>
    <n v="0"/>
    <n v="0"/>
    <n v="0"/>
    <x v="0"/>
    <m/>
    <x v="13"/>
    <x v="9"/>
    <s v="no impacts"/>
    <x v="7"/>
    <s v=""/>
    <s v="LIT_690"/>
  </r>
  <r>
    <s v="CTR_922_Z_Ekong"/>
    <s v="CTR_922"/>
    <s v="CENTRE"/>
    <s v="CAMUSAT"/>
    <s v="Good Grid Solar + GE"/>
    <s v="CENTRE"/>
    <s v="Leboudi"/>
    <s v="ZTE"/>
    <n v="0"/>
    <n v="0"/>
    <n v="0"/>
    <n v="0"/>
    <n v="0.38363253460718466"/>
    <n v="5.3175464354099073"/>
    <n v="0"/>
    <n v="0.11872811635890425"/>
    <n v="0"/>
    <n v="0"/>
    <n v="0.43034260472044555"/>
    <n v="0"/>
    <n v="0"/>
    <n v="4.6377089201074098"/>
    <n v="0"/>
    <n v="0.19481256046091514"/>
    <n v="0"/>
    <n v="9.7459428763843583"/>
    <n v="0"/>
    <n v="0"/>
    <n v="0"/>
    <n v="0"/>
    <x v="0"/>
    <m/>
    <x v="13"/>
    <x v="9"/>
    <s v="no impacts"/>
    <x v="7"/>
    <s v=""/>
    <s v="CTR_922"/>
  </r>
  <r>
    <s v="Badenkop"/>
    <s v="OST_258"/>
    <s v="OUEST"/>
    <s v="CAMUSAT"/>
    <s v="Good Grid + GE"/>
    <s v="OUEST"/>
    <s v="Badenkop"/>
    <s v="Huawei"/>
    <n v="0"/>
    <n v="0"/>
    <n v="0"/>
    <n v="0"/>
    <n v="0"/>
    <n v="0"/>
    <n v="0"/>
    <n v="0"/>
    <n v="0"/>
    <n v="0"/>
    <n v="0"/>
    <n v="0"/>
    <n v="0"/>
    <n v="0"/>
    <n v="0.1317120533739688"/>
    <n v="0.19463420967774156"/>
    <n v="0"/>
    <n v="0"/>
    <n v="0"/>
    <n v="0"/>
    <n v="0"/>
    <n v="0"/>
    <x v="0"/>
    <m/>
    <x v="13"/>
    <x v="9"/>
    <s v="no impacts"/>
    <x v="7"/>
    <s v=""/>
    <s v="OST_258"/>
  </r>
  <r>
    <s v="EXN_356_H_Maroua-Kongola-Djiddeo"/>
    <s v="EXN_356"/>
    <s v=""/>
    <s v="ESCO"/>
    <s v="Hybrid Solar - S3"/>
    <s v="EXN"/>
    <s v="Maroua"/>
    <s v="Huawei"/>
    <n v="0.4182682566995688"/>
    <n v="0.72677944143388329"/>
    <n v="0.49076785005978313"/>
    <n v="4.3232229841367681E-2"/>
    <n v="0"/>
    <n v="0"/>
    <n v="6.6881543690234654E-3"/>
    <n v="8.8214615918021426"/>
    <n v="29.312914308869313"/>
    <n v="23.129296470366658"/>
    <n v="0"/>
    <n v="5.3505234952187721E-4"/>
    <n v="1.2854632697263098"/>
    <s v=""/>
    <n v="5.3505234952187721E-4"/>
    <n v="0.18387965745235177"/>
    <n v="0"/>
    <n v="0"/>
    <n v="0"/>
    <n v="0"/>
    <n v="0"/>
    <n v="0"/>
    <x v="0"/>
    <m/>
    <x v="13"/>
    <x v="9"/>
    <s v="no impacts"/>
    <x v="7"/>
    <s v=""/>
    <s v="EXN_356"/>
  </r>
  <r>
    <s v="Maroua-Entree"/>
    <s v="EXN_250"/>
    <s v="Maroua"/>
    <s v="CAMUSAT"/>
    <s v="Bad Grid + GE"/>
    <s v="EXTREME-NORD"/>
    <s v="Maroua"/>
    <s v="Huawei"/>
    <n v="0.34455587801377158"/>
    <n v="0.65312056798303819"/>
    <n v="0.49915033686895921"/>
    <n v="4.1965939280832566E-2"/>
    <n v="0"/>
    <n v="0"/>
    <n v="4.9046465372838757E-3"/>
    <n v="5.3999266621579576"/>
    <n v="28.175107652532724"/>
    <n v="21.344165646500187"/>
    <n v="0"/>
    <n v="8.0257852428281603E-4"/>
    <n v="0.65071283241018962"/>
    <n v="0.8081073985612085"/>
    <n v="8.0257852428281581E-4"/>
    <n v="0.1816502726626773"/>
    <n v="0"/>
    <n v="0"/>
    <n v="0"/>
    <n v="0"/>
    <n v="0"/>
    <n v="0"/>
    <x v="0"/>
    <m/>
    <x v="13"/>
    <x v="9"/>
    <s v="no impacts"/>
    <x v="7"/>
    <s v=""/>
    <s v="EXN_250"/>
  </r>
  <r>
    <s v="Garoua-Djalingo-IHS"/>
    <s v="NRD_095"/>
    <s v="Garoua"/>
    <s v="IHS"/>
    <s v="Grid-Gen"/>
    <s v="NORD"/>
    <s v="Garoua"/>
    <s v="Huawei"/>
    <n v="0"/>
    <n v="0"/>
    <n v="0"/>
    <n v="0"/>
    <n v="0"/>
    <n v="0"/>
    <n v="0"/>
    <n v="0"/>
    <n v="0"/>
    <n v="0"/>
    <n v="0"/>
    <n v="5.0810354618429203"/>
    <n v="0.1720193303712835"/>
    <n v="1.2051162419064416"/>
    <n v="5.0810354618429203"/>
    <n v="0.1686306654909783"/>
    <n v="0"/>
    <n v="0"/>
    <n v="0"/>
    <n v="0"/>
    <n v="0"/>
    <n v="0"/>
    <x v="0"/>
    <m/>
    <x v="13"/>
    <x v="9"/>
    <s v="no impacts"/>
    <x v="7"/>
    <s v=""/>
    <s v="NRD_095"/>
  </r>
  <r>
    <s v="EST_203_Z_Bertoua-Koume-Bonis"/>
    <s v="EST_203"/>
    <s v="CENTRE"/>
    <s v="ESCO"/>
    <s v="Hybrid Solar - S1"/>
    <s v="EST"/>
    <s v="Bertoua"/>
    <s v="ZTE"/>
    <n v="0.47814061461106661"/>
    <n v="16.793456238425033"/>
    <n v="2.4530188366963159"/>
    <n v="0"/>
    <n v="0"/>
    <n v="3.0390973452843775E-2"/>
    <n v="0.10315809298781874"/>
    <n v="0.24162964104407919"/>
    <n v="0"/>
    <n v="9.4651295682769589"/>
    <n v="14.494050931276449"/>
    <n v="5.7646896839053401"/>
    <n v="4.3131104947308057"/>
    <n v="5.6889262712130435"/>
    <n v="5.764689683905341"/>
    <n v="0.16506364982749896"/>
    <n v="0"/>
    <n v="0"/>
    <n v="0"/>
    <n v="0"/>
    <n v="0"/>
    <n v="0"/>
    <x v="0"/>
    <m/>
    <x v="13"/>
    <x v="9"/>
    <s v="no impacts"/>
    <x v="7"/>
    <s v=""/>
    <s v="EST_203"/>
  </r>
  <r>
    <s v="Cogefar-II"/>
    <s v="LIT_339"/>
    <s v="Douala"/>
    <s v="IHS"/>
    <s v="Grid-Gen"/>
    <s v="LITTORAL"/>
    <s v="Douala"/>
    <s v="ZTE"/>
    <n v="0"/>
    <n v="4.6264193155324602E-2"/>
    <n v="0"/>
    <n v="0"/>
    <n v="0"/>
    <n v="0"/>
    <n v="0"/>
    <n v="0"/>
    <n v="0"/>
    <n v="0"/>
    <n v="0"/>
    <n v="20.782021813014186"/>
    <n v="0"/>
    <n v="0"/>
    <n v="20.782021813014186"/>
    <n v="0.16363684356210731"/>
    <n v="0"/>
    <n v="0"/>
    <n v="0"/>
    <n v="0"/>
    <n v="0"/>
    <n v="0"/>
    <x v="0"/>
    <m/>
    <x v="13"/>
    <x v="9"/>
    <s v="no impacts"/>
    <x v="7"/>
    <s v=""/>
    <s v="LIT_339"/>
  </r>
  <r>
    <s v="Ndogp-Bloc-13"/>
    <s v="LIT_292"/>
    <s v="Douala"/>
    <s v="IHS"/>
    <s v="Grid-Gen"/>
    <s v="LITTORAL"/>
    <s v="Douala"/>
    <s v="ZTE"/>
    <n v="0"/>
    <n v="4.6710070113259602E-2"/>
    <n v="0"/>
    <n v="0"/>
    <n v="0"/>
    <n v="0"/>
    <n v="0"/>
    <n v="0"/>
    <n v="0"/>
    <n v="0"/>
    <n v="0"/>
    <n v="0"/>
    <n v="0"/>
    <n v="0"/>
    <n v="0"/>
    <n v="0.16315529644753757"/>
    <n v="0"/>
    <n v="0"/>
    <n v="0"/>
    <n v="0"/>
    <n v="0"/>
    <n v="0"/>
    <x v="0"/>
    <m/>
    <x v="13"/>
    <x v="9"/>
    <s v="no impacts"/>
    <x v="7"/>
    <s v=""/>
    <s v="LIT_292"/>
  </r>
  <r>
    <s v="Kombou-IHS"/>
    <s v="OST_265"/>
    <s v="NORD-OUEST"/>
    <s v="IHS"/>
    <s v="Grid-Gen"/>
    <s v="OUEST"/>
    <s v="Kombou"/>
    <s v="Huawei"/>
    <n v="0"/>
    <n v="0"/>
    <n v="0"/>
    <n v="0"/>
    <n v="0"/>
    <n v="0"/>
    <n v="0"/>
    <n v="0"/>
    <n v="0"/>
    <n v="0"/>
    <n v="0"/>
    <n v="0"/>
    <n v="0"/>
    <n v="0"/>
    <n v="0"/>
    <n v="0.16040869438665881"/>
    <n v="0"/>
    <n v="0"/>
    <n v="0"/>
    <n v="0"/>
    <n v="0"/>
    <n v="0"/>
    <x v="0"/>
    <m/>
    <x v="13"/>
    <x v="9"/>
    <s v="no impacts"/>
    <x v="7"/>
    <s v=""/>
    <s v="OST_265"/>
  </r>
  <r>
    <s v="Kribi-Hotel-Paradis-IHS"/>
    <s v="SUD_080"/>
    <s v="LITTORAL"/>
    <s v="IHS"/>
    <s v="Grid-Gen"/>
    <s v="SUD"/>
    <s v="Kribi"/>
    <s v="ZTE"/>
    <n v="0"/>
    <n v="8.0382697976503312E-2"/>
    <n v="0"/>
    <n v="0"/>
    <n v="0"/>
    <n v="0"/>
    <n v="0"/>
    <n v="0"/>
    <n v="0"/>
    <n v="0"/>
    <n v="0"/>
    <n v="1.1093418713420391E-2"/>
    <n v="0.142805472087389"/>
    <n v="0"/>
    <n v="1.1093418713420391E-2"/>
    <n v="0.1511879588965655"/>
    <n v="0"/>
    <n v="0"/>
    <n v="0"/>
    <n v="0"/>
    <n v="0"/>
    <n v="0"/>
    <x v="0"/>
    <m/>
    <x v="13"/>
    <x v="9"/>
    <s v="no impacts"/>
    <x v="7"/>
    <s v=""/>
    <s v="SUD_080"/>
  </r>
  <r>
    <s v="Bata"/>
    <s v="ADM_027"/>
    <s v="ADAMAOUA"/>
    <s v="IHS"/>
    <s v="Solar-Grid-Gen"/>
    <s v="ADAMAOUA"/>
    <s v="Bata"/>
    <s v="NOKIA"/>
    <n v="0"/>
    <n v="0"/>
    <n v="0"/>
    <n v="0"/>
    <n v="0"/>
    <n v="0"/>
    <n v="0"/>
    <n v="0"/>
    <n v="0"/>
    <n v="3.4814715937128843E-2"/>
    <n v="4.4479868197211093E-2"/>
    <n v="17400.264519608598"/>
    <n v="0"/>
    <n v="0"/>
    <n v="0"/>
    <n v="0.15005992348472294"/>
    <n v="0"/>
    <n v="0"/>
    <n v="0"/>
    <n v="0"/>
    <n v="0"/>
    <n v="0"/>
    <x v="0"/>
    <m/>
    <x v="13"/>
    <x v="9"/>
    <s v="no impacts"/>
    <x v="7"/>
    <s v="(05/03/2026 cell nokia): 30/04/2026 :Need BO RAN ananlysis"/>
    <s v="ADM_027"/>
  </r>
  <r>
    <s v="Douche"/>
    <s v="LIT_580"/>
    <s v="Douala"/>
    <s v="IHS"/>
    <s v="Grid-Gen"/>
    <s v="LITTORAL"/>
    <s v="Douala"/>
    <s v="ZTE"/>
    <n v="0"/>
    <n v="0"/>
    <n v="0"/>
    <n v="0"/>
    <n v="0"/>
    <n v="0.29781013774387655"/>
    <n v="0.443130355874019"/>
    <n v="0"/>
    <n v="0.29470683411665022"/>
    <n v="1.1911157054272863"/>
    <n v="0"/>
    <n v="0.59346223101134898"/>
    <n v="0.60519771254419363"/>
    <n v="46.252957055985036"/>
    <n v="0.59346223101134898"/>
    <n v="0.14986816310107798"/>
    <n v="0"/>
    <n v="0"/>
    <n v="0"/>
    <n v="0"/>
    <n v="0"/>
    <n v="0"/>
    <x v="0"/>
    <m/>
    <x v="13"/>
    <x v="9"/>
    <s v="no impacts"/>
    <x v="7"/>
    <s v=""/>
    <s v="LIT_580"/>
  </r>
  <r>
    <s v="Souza"/>
    <s v="LIT_016"/>
    <s v="LITTORAL"/>
    <m/>
    <m/>
    <s v="LITTORAL"/>
    <s v="Souza"/>
    <s v="ZTE"/>
    <n v="0"/>
    <n v="0"/>
    <n v="0"/>
    <n v="0"/>
    <n v="0"/>
    <n v="0"/>
    <n v="0"/>
    <n v="0"/>
    <n v="0"/>
    <n v="0"/>
    <n v="0"/>
    <n v="0"/>
    <n v="0"/>
    <n v="0"/>
    <n v="0"/>
    <n v="0.14656867361235959"/>
    <n v="0"/>
    <n v="0"/>
    <n v="0"/>
    <n v="0"/>
    <n v="0"/>
    <n v="0"/>
    <x v="0"/>
    <m/>
    <x v="13"/>
    <x v="9"/>
    <s v="no impacts"/>
    <x v="7"/>
    <s v=""/>
    <s v="LIT_016"/>
  </r>
  <r>
    <s v="Bodjongo-II"/>
    <s v="LIT_773"/>
    <s v="Douala"/>
    <s v="CAMUSAT"/>
    <s v="Bad Grid + GE"/>
    <s v="LITTORAL"/>
    <s v="Bodjongo"/>
    <s v="ZTE"/>
    <n v="0"/>
    <n v="2.6213284707775797"/>
    <n v="10.797748785074464"/>
    <n v="1.9717570833797049"/>
    <n v="0.44405777994652351"/>
    <n v="0"/>
    <n v="0"/>
    <n v="0"/>
    <n v="0"/>
    <n v="0"/>
    <n v="0"/>
    <n v="0"/>
    <n v="0"/>
    <n v="0"/>
    <n v="0"/>
    <n v="0.13206875494031708"/>
    <n v="0"/>
    <n v="11.521585438585978"/>
    <n v="0"/>
    <n v="0"/>
    <n v="0"/>
    <n v="0"/>
    <x v="0"/>
    <m/>
    <x v="13"/>
    <x v="9"/>
    <s v="no impacts"/>
    <x v="7"/>
    <s v=""/>
    <s v="LIT_773"/>
  </r>
  <r>
    <s v="Youpwe"/>
    <s v="LIT_268"/>
    <s v="Douala"/>
    <s v="IHS"/>
    <s v="Grid-Gen"/>
    <s v="LITTORAL"/>
    <s v="Douala"/>
    <s v="ZTE"/>
    <n v="0"/>
    <n v="0"/>
    <n v="0"/>
    <n v="0"/>
    <n v="0.13602814232677882"/>
    <n v="0"/>
    <n v="0"/>
    <n v="0"/>
    <n v="0"/>
    <n v="0"/>
    <n v="0"/>
    <n v="0"/>
    <n v="0"/>
    <n v="0"/>
    <n v="0"/>
    <n v="0.12933998795775539"/>
    <n v="0"/>
    <n v="0"/>
    <n v="0"/>
    <n v="0"/>
    <n v="0"/>
    <n v="0"/>
    <x v="0"/>
    <m/>
    <x v="13"/>
    <x v="9"/>
    <s v="no impacts"/>
    <x v="7"/>
    <s v=""/>
    <s v="LIT_268"/>
  </r>
  <r>
    <s v="EXN_360_H_Maroua-Cge-Protestant"/>
    <s v="EXN_360"/>
    <s v="Maroua"/>
    <s v="ESCO"/>
    <s v="Hybrid Solar - S1"/>
    <s v="EXN"/>
    <s v="Maroua"/>
    <s v="Huawei"/>
    <n v="0.47717752038192751"/>
    <n v="0.7969426395345186"/>
    <n v="0"/>
    <n v="2.229188603812998"/>
    <n v="0.23453127987375622"/>
    <n v="0"/>
    <n v="0"/>
    <n v="0"/>
    <n v="0"/>
    <n v="0"/>
    <n v="0"/>
    <n v="0"/>
    <n v="7.1982376089009883E-2"/>
    <s v=""/>
    <n v="0"/>
    <n v="0.122848019450223"/>
    <n v="0"/>
    <n v="1.0861562695294109E-2"/>
    <n v="0"/>
    <n v="0"/>
    <n v="0"/>
    <n v="0"/>
    <x v="0"/>
    <m/>
    <x v="13"/>
    <x v="9"/>
    <s v="no impacts"/>
    <x v="7"/>
    <s v=""/>
    <s v="EXN_360"/>
  </r>
  <r>
    <s v="Admin"/>
    <s v="EST_108"/>
    <s v="CENTRE"/>
    <s v="IHS"/>
    <s v="Grid-Gen"/>
    <s v="EST"/>
    <s v="Bertoua"/>
    <s v="ZTE"/>
    <n v="0.12821637802375915"/>
    <n v="4.4869490030904622"/>
    <n v="0.47084606757925213"/>
    <n v="0"/>
    <n v="0"/>
    <n v="9.0958899418766732E-4"/>
    <n v="2.5040449957623383E-2"/>
    <n v="5.5270907705609697E-2"/>
    <n v="0"/>
    <n v="2.5588878615883774"/>
    <n v="3.9623301743842623"/>
    <n v="1.5312484840183427"/>
    <n v="1.1800579568705003"/>
    <n v="4.1029776019952457"/>
    <n v="3.9246624889779214"/>
    <n v="0.12117152208838736"/>
    <n v="0"/>
    <n v="0"/>
    <n v="0"/>
    <n v="0"/>
    <n v="0"/>
    <n v="0"/>
    <x v="0"/>
    <m/>
    <x v="13"/>
    <x v="9"/>
    <s v="no impacts"/>
    <x v="7"/>
    <s v=""/>
    <s v="EST_108"/>
  </r>
  <r>
    <s v="Nkolso-MTN-IHS"/>
    <s v="CTR_471"/>
    <s v="Yaounde"/>
    <s v="IHS"/>
    <s v="Grid-Gen"/>
    <s v="CENTRE"/>
    <s v="Yaounde"/>
    <s v="ZTE"/>
    <n v="0"/>
    <n v="8.4354748268570585"/>
    <n v="0"/>
    <n v="0"/>
    <n v="0"/>
    <n v="1.8487485482246264"/>
    <n v="0"/>
    <n v="0"/>
    <n v="0"/>
    <n v="0"/>
    <n v="0"/>
    <n v="0"/>
    <n v="0.79558717358239628"/>
    <n v="0"/>
    <n v="0"/>
    <n v="0.11434068709282549"/>
    <n v="0"/>
    <n v="0"/>
    <n v="0"/>
    <n v="0"/>
    <n v="0"/>
    <n v="0"/>
    <x v="0"/>
    <m/>
    <x v="13"/>
    <x v="9"/>
    <s v="no impacts"/>
    <x v="7"/>
    <s v=""/>
    <s v="CTR_471"/>
  </r>
  <r>
    <s v="Talla-Kribi-IHS"/>
    <s v="LIT_504"/>
    <s v="LITTORAL"/>
    <s v="IHS"/>
    <s v="Grid-Gen"/>
    <s v="LITTORAL"/>
    <s v="Kribi"/>
    <s v="ZTE"/>
    <n v="0"/>
    <n v="0"/>
    <n v="0"/>
    <n v="0"/>
    <n v="0"/>
    <n v="0"/>
    <n v="0"/>
    <n v="0"/>
    <n v="0"/>
    <n v="0"/>
    <n v="0"/>
    <n v="0"/>
    <n v="0"/>
    <n v="0"/>
    <n v="0"/>
    <n v="0.10274788618651787"/>
    <n v="0"/>
    <n v="0"/>
    <n v="0"/>
    <n v="0"/>
    <n v="0"/>
    <n v="0"/>
    <x v="0"/>
    <m/>
    <x v="13"/>
    <x v="9"/>
    <s v="no impacts"/>
    <x v="7"/>
    <s v=""/>
    <s v="LIT_504"/>
  </r>
  <r>
    <s v="Bangangte-Lycee-Classique-IHS"/>
    <s v="OST_266"/>
    <s v="OUEST"/>
    <s v="IHS"/>
    <s v="Grid-Gen"/>
    <s v="OUEST"/>
    <s v="Bangangte"/>
    <s v="Huawei"/>
    <n v="0"/>
    <n v="0"/>
    <n v="0"/>
    <n v="0"/>
    <n v="0"/>
    <n v="0"/>
    <n v="0"/>
    <n v="0"/>
    <n v="0"/>
    <n v="0"/>
    <n v="0"/>
    <n v="0"/>
    <n v="0"/>
    <n v="0"/>
    <n v="0"/>
    <n v="9.9323551149577805E-2"/>
    <n v="0"/>
    <n v="0"/>
    <n v="0"/>
    <n v="0"/>
    <n v="0"/>
    <n v="0"/>
    <x v="0"/>
    <m/>
    <x v="13"/>
    <x v="9"/>
    <s v="no impacts"/>
    <x v="7"/>
    <s v=""/>
    <s v="OST_266"/>
  </r>
  <r>
    <s v="Bobongo"/>
    <s v="LIT_250"/>
    <s v="Douala"/>
    <s v="IHS"/>
    <s v="Grid-Gen"/>
    <s v="LITTORAL"/>
    <s v="Douala"/>
    <s v="ZTE"/>
    <n v="0"/>
    <n v="0"/>
    <n v="0"/>
    <n v="0"/>
    <n v="0"/>
    <n v="0"/>
    <n v="0"/>
    <n v="0"/>
    <n v="0"/>
    <n v="0"/>
    <n v="0"/>
    <n v="0"/>
    <n v="0"/>
    <n v="0"/>
    <n v="0"/>
    <n v="8.8907865412218443E-2"/>
    <n v="0"/>
    <n v="0"/>
    <n v="0"/>
    <n v="0"/>
    <n v="0"/>
    <n v="0"/>
    <x v="0"/>
    <m/>
    <x v="13"/>
    <x v="9"/>
    <s v="no impacts"/>
    <x v="7"/>
    <s v=""/>
    <s v="LIT_250"/>
  </r>
  <r>
    <s v="Avenue-General-De-Gaulle"/>
    <s v="LIT_453"/>
    <s v="Douala"/>
    <s v="CAMUSAT"/>
    <s v="GridOnly"/>
    <s v="LITTORAL"/>
    <s v="Douala"/>
    <s v="ZTE"/>
    <n v="0.30094911152773873"/>
    <n v="0.3383314356810006"/>
    <n v="3.7146187716339503"/>
    <n v="13.868556899607057"/>
    <n v="25.527953988351555"/>
    <n v="8.4128064423156013E-2"/>
    <n v="0.32770172900383238"/>
    <n v="0.50664106976226553"/>
    <n v="0.2682217428153168"/>
    <n v="0"/>
    <n v="7.7332899584228232E-2"/>
    <n v="0.28172289710158632"/>
    <n v="0"/>
    <n v="0"/>
    <n v="0.28172289710158632"/>
    <n v="8.259424768786032E-2"/>
    <n v="0"/>
    <n v="0"/>
    <n v="0"/>
    <n v="0"/>
    <n v="0"/>
    <n v="0"/>
    <x v="0"/>
    <m/>
    <x v="13"/>
    <x v="9"/>
    <s v="no impacts"/>
    <x v="7"/>
    <s v=""/>
    <s v="LIT_453"/>
  </r>
  <r>
    <s v="Dibamba"/>
    <s v="LIT_583"/>
    <s v="LITTORAL"/>
    <s v="CAMUSAT"/>
    <s v="Good Grid + GE"/>
    <s v="LITTORAL"/>
    <s v="Dibamba"/>
    <s v="ZTE"/>
    <n v="0"/>
    <n v="1.7041238981488611"/>
    <n v="2.4434057294832511E-2"/>
    <n v="2.1892736985386643"/>
    <n v="0.36688539606715159"/>
    <n v="0"/>
    <n v="1.9903947402213698E-2"/>
    <n v="0"/>
    <n v="0"/>
    <n v="0"/>
    <n v="16.667843781835604"/>
    <n v="0"/>
    <n v="0"/>
    <n v="4.6210509569589622"/>
    <n v="0"/>
    <n v="7.6958362939563235E-2"/>
    <n v="0"/>
    <n v="0"/>
    <n v="0"/>
    <n v="0"/>
    <n v="0"/>
    <n v="0"/>
    <x v="0"/>
    <m/>
    <x v="13"/>
    <x v="9"/>
    <s v="no impacts"/>
    <x v="7"/>
    <s v=""/>
    <s v="LIT_583"/>
  </r>
  <r>
    <s v="Nyalla-Kilimandjaro"/>
    <s v="LIT_343"/>
    <s v="Douala"/>
    <s v="IHS"/>
    <s v="Grid-Gen"/>
    <s v="LITTORAL"/>
    <s v="Douala"/>
    <s v="ZTE"/>
    <n v="0"/>
    <n v="0"/>
    <n v="0"/>
    <n v="0"/>
    <n v="0"/>
    <n v="0"/>
    <n v="0"/>
    <n v="0"/>
    <n v="0"/>
    <n v="0"/>
    <n v="0"/>
    <n v="0"/>
    <n v="0"/>
    <n v="2.0331989281831093E-3"/>
    <n v="0"/>
    <n v="6.9824331612605026E-2"/>
    <n v="0"/>
    <n v="0"/>
    <n v="0"/>
    <n v="0"/>
    <n v="0"/>
    <n v="0"/>
    <x v="0"/>
    <m/>
    <x v="13"/>
    <x v="9"/>
    <s v="no impacts"/>
    <x v="7"/>
    <s v=""/>
    <s v="LIT_343"/>
  </r>
  <r>
    <s v="Wakwa-IHS"/>
    <s v="ADM_078"/>
    <s v="ADAMAOUA"/>
    <s v="IHS"/>
    <s v="Grid-Gen"/>
    <s v="ADAMAOUA"/>
    <s v="Wakwa"/>
    <s v="NOKIA"/>
    <n v="0"/>
    <n v="0.11317903851352555"/>
    <n v="2.3691276287142293"/>
    <n v="5.0708592700559834"/>
    <n v="8.2486013055829421E-2"/>
    <n v="8.2465815154381797E-2"/>
    <n v="0.11835764153433224"/>
    <n v="7.9038961128181512E-2"/>
    <n v="0"/>
    <n v="0.11913844602482747"/>
    <n v="1.4311007438906167"/>
    <n v="125339.50117140794"/>
    <n v="4.1802794667392353"/>
    <n v="1.9539737131743511"/>
    <n v="0.15086325653897525"/>
    <n v="6.8793860931907008E-2"/>
    <n v="0"/>
    <n v="3.233691707079956E-2"/>
    <n v="0"/>
    <n v="0"/>
    <n v="0"/>
    <n v="0"/>
    <x v="0"/>
    <m/>
    <x v="13"/>
    <x v="9"/>
    <s v="no impacts"/>
    <x v="7"/>
    <s v=""/>
    <s v="ADM_078"/>
  </r>
  <r>
    <s v="Cite-Berges-IHS"/>
    <s v="LIT_157"/>
    <s v="Douala"/>
    <s v="IHS"/>
    <s v="Grid-Gen"/>
    <s v="LITTORAL"/>
    <s v="Douala"/>
    <s v="ZTE"/>
    <n v="0"/>
    <n v="1.4052436557059411"/>
    <n v="0"/>
    <n v="0"/>
    <n v="0"/>
    <n v="0"/>
    <n v="0"/>
    <n v="1.9740578084826474"/>
    <n v="0"/>
    <n v="4.1502227244580171E-2"/>
    <n v="0"/>
    <n v="0"/>
    <n v="0"/>
    <n v="3.3179309596984288"/>
    <n v="0"/>
    <n v="6.4170611785990567E-2"/>
    <n v="0"/>
    <n v="0"/>
    <n v="0"/>
    <n v="0"/>
    <n v="0"/>
    <n v="0"/>
    <x v="0"/>
    <m/>
    <x v="13"/>
    <x v="9"/>
    <s v="no impacts"/>
    <x v="7"/>
    <s v=""/>
    <s v="LIT_157"/>
  </r>
  <r>
    <s v="Benakuma"/>
    <s v="NRO_233"/>
    <s v="NORD-OUEST"/>
    <s v="IHS"/>
    <s v="Gen Only"/>
    <s v="NORD-OUEST"/>
    <s v="Benakuma"/>
    <s v="NOKIA"/>
    <n v="0"/>
    <n v="0"/>
    <n v="0"/>
    <n v="1.0701046990435794E-3"/>
    <n v="1.9193780818540392E-2"/>
    <n v="1.8726832233265207E-3"/>
    <n v="0"/>
    <n v="3.3321197453903015"/>
    <n v="3.3295236360472287"/>
    <n v="0.95029478125722833"/>
    <n v="0"/>
    <n v="20012.95423376223"/>
    <n v="0.60059533788804531"/>
    <n v="0"/>
    <n v="0.65196128789240737"/>
    <n v="6.4170611785990428E-2"/>
    <n v="0"/>
    <n v="2.741340712775338"/>
    <n v="0"/>
    <n v="0"/>
    <n v="0"/>
    <n v="0"/>
    <x v="1"/>
    <m/>
    <x v="13"/>
    <x v="9"/>
    <s v="no impacts"/>
    <x v="7"/>
    <s v=""/>
    <s v="NRO_233"/>
  </r>
  <r>
    <s v="Ngodi-Akwa"/>
    <s v="LIT_460"/>
    <s v="Douala"/>
    <s v="IHS"/>
    <s v="GridOnly"/>
    <s v="LITTORAL"/>
    <s v="Douala"/>
    <s v="ZTE"/>
    <n v="0"/>
    <n v="0"/>
    <n v="0"/>
    <n v="0"/>
    <n v="0"/>
    <n v="0.12420348540234563"/>
    <n v="0.19063915213464436"/>
    <n v="0"/>
    <n v="0.12334740164311035"/>
    <n v="0.50833540220241846"/>
    <n v="0"/>
    <n v="0.24496480068943324"/>
    <n v="0"/>
    <n v="0"/>
    <n v="0.24496480068943324"/>
    <n v="6.2333598719298597E-2"/>
    <n v="0"/>
    <n v="0"/>
    <n v="0"/>
    <n v="0"/>
    <n v="0"/>
    <n v="0"/>
    <x v="0"/>
    <m/>
    <x v="13"/>
    <x v="9"/>
    <s v="no impacts"/>
    <x v="7"/>
    <s v=""/>
    <s v="LIT_460"/>
  </r>
  <r>
    <s v="Ministere-New"/>
    <s v="LIT_581"/>
    <s v="Douala"/>
    <s v="IHS"/>
    <s v="Grid-Gen"/>
    <s v="LITTORAL"/>
    <s v="Douala"/>
    <s v="ZTE"/>
    <n v="0.2506185205160476"/>
    <n v="0.29190672682081836"/>
    <n v="3.6666067408035201"/>
    <n v="13.868556899607057"/>
    <n v="25.530825435960654"/>
    <n v="6.186988668304691E-2"/>
    <n v="0.63894168072070845"/>
    <n v="0.46059089754674959"/>
    <n v="0.24464376927971929"/>
    <n v="0"/>
    <n v="5.2773996741174771E-2"/>
    <n v="0.25796657278281448"/>
    <n v="0"/>
    <n v="0"/>
    <n v="0.25796657278281448"/>
    <n v="5.7268436477158312E-2"/>
    <n v="0"/>
    <n v="0"/>
    <n v="0"/>
    <n v="0"/>
    <n v="0"/>
    <n v="0"/>
    <x v="0"/>
    <m/>
    <x v="13"/>
    <x v="9"/>
    <s v="no impacts"/>
    <x v="7"/>
    <s v=""/>
    <s v="LIT_581"/>
  </r>
  <r>
    <s v="Yoyo-New"/>
    <s v="LIT_536"/>
    <s v="LITTORAL"/>
    <s v="IHS"/>
    <s v="Hybrid-Gen"/>
    <s v="LITTORAL"/>
    <s v="Yoyo"/>
    <s v="NOKIA"/>
    <n v="0"/>
    <n v="0"/>
    <n v="0"/>
    <n v="0"/>
    <n v="0"/>
    <n v="0.23718993460223825"/>
    <n v="0"/>
    <n v="2.8934958451594647E-2"/>
    <n v="0"/>
    <n v="0"/>
    <n v="0"/>
    <n v="11601.519192541798"/>
    <n v="3.2101194760234701E-2"/>
    <n v="2.3346814240537601E-2"/>
    <n v="2.4969109644353608E-3"/>
    <n v="5.7038288720772698E-2"/>
    <n v="0"/>
    <n v="0"/>
    <n v="0"/>
    <n v="0"/>
    <n v="0"/>
    <n v="0"/>
    <x v="0"/>
    <m/>
    <x v="13"/>
    <x v="9"/>
    <s v="no impacts"/>
    <x v="7"/>
    <s v=""/>
    <s v="LIT_536"/>
  </r>
  <r>
    <s v="Garoua-Djamboutou-Village-IHS"/>
    <s v="NRD_086"/>
    <s v="Garoua"/>
    <s v="IHS"/>
    <s v="Grid-Gen"/>
    <s v="NORD"/>
    <s v="Garoua"/>
    <s v="Huawei"/>
    <n v="0"/>
    <n v="1.0694091309893761"/>
    <n v="0"/>
    <n v="0"/>
    <n v="0"/>
    <n v="0.13082029945809895"/>
    <n v="0"/>
    <n v="0.22051290831628301"/>
    <n v="0.29818467438854213"/>
    <n v="0.144695990389033"/>
    <n v="2.2990664406605541"/>
    <n v="2.2443484203827833"/>
    <n v="3.8909720260363612"/>
    <n v="3.4570089004174842"/>
    <n v="2.2443484203827833"/>
    <n v="5.5288742783927314E-2"/>
    <n v="0"/>
    <n v="0"/>
    <n v="0"/>
    <n v="0"/>
    <n v="0"/>
    <n v="0"/>
    <x v="0"/>
    <m/>
    <x v="13"/>
    <x v="9"/>
    <s v="no impacts"/>
    <x v="7"/>
    <s v=""/>
    <s v="NRD_086"/>
  </r>
  <r>
    <s v="Bodjongo-IHS"/>
    <s v="LIT_123"/>
    <s v="Douala"/>
    <s v="IHS"/>
    <s v="Grid-Gen"/>
    <s v="LITTORAL"/>
    <s v="Douala"/>
    <s v="ZTE"/>
    <n v="0"/>
    <n v="0.10380015580724465"/>
    <n v="0"/>
    <n v="0"/>
    <n v="3.422551529108319E-2"/>
    <n v="0.42695393984014046"/>
    <n v="0"/>
    <n v="5.006306483693005E-2"/>
    <n v="12.124767787280311"/>
    <n v="0"/>
    <n v="0.22825333230603287"/>
    <n v="4.0646143485345843E-2"/>
    <n v="0"/>
    <n v="0"/>
    <n v="4.0646143485345843E-2"/>
    <n v="5.4254308241518293E-2"/>
    <n v="0"/>
    <n v="0"/>
    <n v="0"/>
    <n v="0"/>
    <n v="0"/>
    <n v="0"/>
    <x v="0"/>
    <m/>
    <x v="13"/>
    <x v="9"/>
    <s v="no impacts"/>
    <x v="7"/>
    <s v=""/>
    <s v="LIT_123"/>
  </r>
  <r>
    <s v="Meri"/>
    <s v="EXN_023"/>
    <s v="EXTREME-NORD"/>
    <s v="IHS"/>
    <s v="Grid-Gen"/>
    <s v="EXTREME-NORD"/>
    <s v="Meri"/>
    <s v="Huawei"/>
    <n v="0"/>
    <n v="0"/>
    <n v="0"/>
    <n v="0"/>
    <n v="0"/>
    <n v="0"/>
    <n v="0"/>
    <n v="0"/>
    <n v="0"/>
    <n v="0"/>
    <n v="0"/>
    <n v="0"/>
    <n v="0"/>
    <n v="1.2785967645741125"/>
    <n v="6.6703192907060685E-2"/>
    <n v="4.940316693918665E-2"/>
    <n v="0"/>
    <n v="0"/>
    <n v="0"/>
    <n v="0"/>
    <n v="0"/>
    <n v="0"/>
    <x v="1"/>
    <m/>
    <x v="13"/>
    <x v="9"/>
    <s v="no impacts"/>
    <x v="7"/>
    <s v=""/>
    <s v="EXN_023"/>
  </r>
  <r>
    <s v="Armee-de-l-AIR-IHS"/>
    <s v="LIT_748"/>
    <s v="Douala"/>
    <m/>
    <m/>
    <s v="LITTORAL"/>
    <s v="Douala"/>
    <s v="ZTE"/>
    <n v="0"/>
    <n v="0"/>
    <n v="0"/>
    <n v="0"/>
    <n v="0"/>
    <n v="0"/>
    <n v="0"/>
    <n v="0"/>
    <n v="0"/>
    <n v="0"/>
    <n v="0"/>
    <n v="0"/>
    <n v="0"/>
    <n v="0"/>
    <n v="0"/>
    <n v="4.8939454902934221E-2"/>
    <n v="0"/>
    <n v="0"/>
    <n v="0"/>
    <n v="0"/>
    <n v="0"/>
    <n v="0"/>
    <x v="0"/>
    <m/>
    <x v="13"/>
    <x v="9"/>
    <s v="no impacts"/>
    <x v="7"/>
    <s v=""/>
    <s v="LIT_748"/>
  </r>
  <r>
    <s v="CNPS-Indoor"/>
    <s v="LIT_708"/>
    <s v="Douala"/>
    <s v="CAMUSAT"/>
    <s v="Good Grid no GE - 8h"/>
    <s v="LITTORAL"/>
    <s v="Douala"/>
    <s v="ZTE"/>
    <n v="0.12885844084318543"/>
    <n v="0.13190823923546013"/>
    <n v="0.73648172403854661"/>
    <n v="3.0819015332460129"/>
    <n v="4.8744874198491583"/>
    <n v="7.4104750408780118E-2"/>
    <n v="9.723684698644261E-2"/>
    <n v="0.18116872554810751"/>
    <n v="9.1921993647858621E-2"/>
    <n v="0"/>
    <n v="4.6727905191577351E-2"/>
    <n v="9.3598491009693849E-2"/>
    <n v="0"/>
    <n v="0"/>
    <n v="9.3598491009693849E-2"/>
    <n v="4.7940690517160343E-2"/>
    <n v="0"/>
    <n v="0"/>
    <n v="0"/>
    <n v="0"/>
    <n v="0"/>
    <n v="0"/>
    <x v="0"/>
    <m/>
    <x v="13"/>
    <x v="9"/>
    <s v="no impacts"/>
    <x v="7"/>
    <s v=""/>
    <s v="LIT_708"/>
  </r>
  <r>
    <s v="Ancien-Aeroport"/>
    <s v="LIT_055"/>
    <s v="Douala"/>
    <s v="IHS"/>
    <s v="Grid-Gen"/>
    <s v="LITTORAL"/>
    <s v="Douala"/>
    <s v="ZTE"/>
    <n v="0"/>
    <n v="0"/>
    <n v="0"/>
    <n v="0"/>
    <n v="7.488949385474554E-2"/>
    <n v="0"/>
    <n v="0"/>
    <n v="0"/>
    <n v="0"/>
    <n v="0"/>
    <n v="0"/>
    <n v="0"/>
    <n v="0"/>
    <n v="0"/>
    <n v="0"/>
    <n v="4.6032337137198578E-2"/>
    <n v="0"/>
    <n v="0"/>
    <n v="0"/>
    <n v="0"/>
    <n v="0"/>
    <n v="0"/>
    <x v="0"/>
    <m/>
    <x v="13"/>
    <x v="9"/>
    <s v="no impacts"/>
    <x v="7"/>
    <s v=""/>
    <s v="LIT_055"/>
  </r>
  <r>
    <s v="NRD_190_H_Garoua-Military"/>
    <s v="NRD_190"/>
    <s v="Garoua"/>
    <s v="CAMUSAT"/>
    <s v="Medium Grid + GE"/>
    <s v="NORD"/>
    <s v="Garoua"/>
    <s v="Huawei"/>
    <n v="0"/>
    <n v="0"/>
    <n v="0"/>
    <n v="0"/>
    <n v="4.726295754109916E-2"/>
    <n v="0"/>
    <n v="0"/>
    <n v="0"/>
    <n v="0"/>
    <n v="0"/>
    <n v="0"/>
    <n v="4.9581517722360621E-2"/>
    <n v="0"/>
    <n v="0"/>
    <n v="4.9581517722360621E-2"/>
    <n v="4.5033572751424666E-2"/>
    <n v="0"/>
    <n v="0"/>
    <n v="0"/>
    <n v="0"/>
    <n v="0"/>
    <n v="0"/>
    <x v="0"/>
    <m/>
    <x v="13"/>
    <x v="9"/>
    <s v="no impacts"/>
    <x v="7"/>
    <s v=""/>
    <s v="NRD_190"/>
  </r>
  <r>
    <s v="Cradat"/>
    <s v="CTR_579"/>
    <s v="Yaounde"/>
    <s v="CAMUSAT"/>
    <s v="Good Grid + GE"/>
    <s v="CENTRE"/>
    <s v="Yaounde"/>
    <s v="ZTE"/>
    <n v="0"/>
    <n v="0"/>
    <n v="0"/>
    <n v="0"/>
    <n v="0"/>
    <n v="0"/>
    <n v="0"/>
    <n v="0"/>
    <n v="0"/>
    <n v="0"/>
    <n v="0"/>
    <n v="0"/>
    <n v="11.899492913053278"/>
    <n v="0"/>
    <n v="0"/>
    <n v="4.2322640847180515E-2"/>
    <n v="0"/>
    <n v="0"/>
    <n v="0"/>
    <n v="0"/>
    <n v="0"/>
    <n v="0"/>
    <x v="0"/>
    <m/>
    <x v="13"/>
    <x v="9"/>
    <s v="no impacts"/>
    <x v="7"/>
    <s v=""/>
    <s v="CTR_579"/>
  </r>
  <r>
    <s v="International-Airport-IHS"/>
    <s v="LIT_125"/>
    <s v="Douala"/>
    <s v="IHS"/>
    <s v="Grid-Gen (LL)"/>
    <s v="LITTORAL"/>
    <s v="Douala"/>
    <s v="ZTE"/>
    <n v="0"/>
    <n v="0.43858241090308248"/>
    <n v="0"/>
    <n v="3.6258714219265784E-2"/>
    <n v="0"/>
    <n v="0"/>
    <n v="3.7203973370088315E-2"/>
    <n v="0"/>
    <n v="0"/>
    <n v="0"/>
    <n v="0"/>
    <n v="0"/>
    <n v="0"/>
    <n v="0"/>
    <n v="0"/>
    <n v="4.0539133015440834E-2"/>
    <n v="0"/>
    <n v="0"/>
    <n v="0"/>
    <n v="0"/>
    <n v="0"/>
    <n v="0"/>
    <x v="0"/>
    <m/>
    <x v="13"/>
    <x v="9"/>
    <s v="no impacts"/>
    <x v="7"/>
    <s v=""/>
    <s v="LIT_125"/>
  </r>
  <r>
    <s v="Sole"/>
    <s v="LIT_212"/>
    <s v="LITTORAL"/>
    <s v="IHS"/>
    <s v="Grid-Gen"/>
    <s v="LITTORAL"/>
    <s v="Sole"/>
    <s v="NOKIA"/>
    <n v="0"/>
    <n v="0"/>
    <n v="0"/>
    <n v="3.5888646075235377E-2"/>
    <n v="1.4942411168913235E-2"/>
    <n v="0.11211768587548591"/>
    <n v="0"/>
    <n v="0.27669868314052304"/>
    <n v="0"/>
    <n v="8.7917708550138807E-2"/>
    <n v="0.25315133907486909"/>
    <n v="17402.278788812699"/>
    <n v="0"/>
    <n v="0"/>
    <n v="0"/>
    <n v="3.7294428667752268E-2"/>
    <n v="0"/>
    <n v="7.9009396946063491E-3"/>
    <n v="0"/>
    <n v="0"/>
    <n v="0"/>
    <n v="0"/>
    <x v="0"/>
    <m/>
    <x v="2"/>
    <x v="2"/>
    <s v="BSS Hardware issue"/>
    <x v="0"/>
    <s v="(05/03/2026 cell nokia): 02/05/2026 : Check breaker and  interconnection FBBC  (sfp, optical fiber) between system and radio module, swap its if needed || FME eric activer"/>
    <s v="LIT_212"/>
  </r>
  <r>
    <s v="Maga"/>
    <s v="EXN_014"/>
    <s v="EXTREME-NORD"/>
    <s v="IHS"/>
    <s v="Grid-Gen"/>
    <s v="EXTREME-NORD"/>
    <s v="Maga"/>
    <s v="Huawei"/>
    <n v="0"/>
    <n v="0"/>
    <n v="0"/>
    <n v="0"/>
    <n v="0"/>
    <n v="0"/>
    <n v="0"/>
    <n v="0"/>
    <n v="0"/>
    <n v="0"/>
    <n v="0"/>
    <n v="0"/>
    <n v="0"/>
    <n v="0"/>
    <n v="1.6479612365273816E-2"/>
    <n v="3.6026858201139732E-2"/>
    <n v="0"/>
    <n v="0"/>
    <n v="0"/>
    <n v="0"/>
    <n v="0"/>
    <n v="0"/>
    <x v="1"/>
    <m/>
    <x v="13"/>
    <x v="9"/>
    <s v="no impacts"/>
    <x v="7"/>
    <s v=""/>
    <s v="EXN_014"/>
  </r>
  <r>
    <s v="Muyuka"/>
    <s v="SUO_012"/>
    <s v="SUD-OUEST"/>
    <s v="IHS"/>
    <s v="Grid-Gen"/>
    <s v="SUD-OUEST"/>
    <s v="Muyuka"/>
    <s v="Huawei"/>
    <n v="0"/>
    <n v="0"/>
    <n v="0"/>
    <n v="0"/>
    <n v="0"/>
    <n v="0"/>
    <n v="0"/>
    <n v="0"/>
    <n v="0"/>
    <n v="0"/>
    <n v="0"/>
    <n v="0"/>
    <n v="0"/>
    <n v="0.52930945430367571"/>
    <n v="0"/>
    <n v="3.5955517887870152E-2"/>
    <n v="0"/>
    <n v="0"/>
    <n v="0"/>
    <n v="0"/>
    <n v="0"/>
    <n v="0"/>
    <x v="0"/>
    <m/>
    <x v="13"/>
    <x v="9"/>
    <s v="no impacts"/>
    <x v="7"/>
    <s v=""/>
    <s v="SUO_012"/>
  </r>
  <r>
    <s v="BAFIA-BEGNIAN-IHS"/>
    <s v="CTR_828"/>
    <s v="CENTRE"/>
    <s v="IHS"/>
    <s v="Grid-Gen"/>
    <s v="CENTRE"/>
    <s v="Bafia"/>
    <s v="ZTE"/>
    <n v="0"/>
    <n v="0.13980917893006692"/>
    <n v="0"/>
    <n v="0"/>
    <n v="0.19961019652829567"/>
    <n v="0"/>
    <n v="0"/>
    <n v="0"/>
    <n v="3.7562815145833865"/>
    <n v="0"/>
    <n v="2.0872927207197955"/>
    <n v="0"/>
    <n v="0"/>
    <n v="0"/>
    <n v="0"/>
    <n v="3.4885413188826091E-2"/>
    <n v="0"/>
    <n v="0"/>
    <n v="0"/>
    <n v="0"/>
    <n v="0"/>
    <n v="0"/>
    <x v="0"/>
    <m/>
    <x v="13"/>
    <x v="9"/>
    <s v="no impacts"/>
    <x v="7"/>
    <s v=""/>
    <s v="CTR_828"/>
  </r>
  <r>
    <s v="Bonas-Yde-MTN-IHS"/>
    <s v="CTR_524"/>
    <s v="Yaounde"/>
    <s v="IHS"/>
    <s v="Grid-Gen"/>
    <s v="CENTRE"/>
    <s v="Yaounde"/>
    <s v="ZTE"/>
    <n v="0"/>
    <n v="0"/>
    <n v="0"/>
    <n v="0"/>
    <n v="0"/>
    <n v="0"/>
    <n v="0"/>
    <n v="0"/>
    <n v="0"/>
    <n v="0"/>
    <n v="0"/>
    <n v="46.838268656205315"/>
    <n v="8.8723450702416713"/>
    <n v="13.868556899607057"/>
    <n v="46.838268656205315"/>
    <n v="3.1300562447029959E-2"/>
    <n v="0"/>
    <n v="0"/>
    <n v="0"/>
    <n v="0"/>
    <n v="0"/>
    <n v="0"/>
    <x v="0"/>
    <m/>
    <x v="13"/>
    <x v="9"/>
    <s v="no impacts"/>
    <x v="7"/>
    <s v=""/>
    <s v="CTR_524"/>
  </r>
  <r>
    <s v="Limbe-Issokolo-IHS"/>
    <s v="SUO_191"/>
    <s v="SUD-OUEST"/>
    <s v="IHS"/>
    <m/>
    <s v="SUD-OUEST"/>
    <s v="Limbe"/>
    <s v="Huawei"/>
    <n v="0"/>
    <n v="0"/>
    <n v="0"/>
    <n v="0"/>
    <n v="0"/>
    <n v="0"/>
    <n v="12.857521979950519"/>
    <n v="13.868556899607057"/>
    <n v="13.868556899607057"/>
    <n v="13.868289373432297"/>
    <n v="13.868556899607057"/>
    <n v="0"/>
    <n v="26.617784284014352"/>
    <n v="0"/>
    <n v="0"/>
    <n v="2.8143753584850738E-2"/>
    <n v="0"/>
    <n v="0"/>
    <n v="0"/>
    <n v="0"/>
    <n v="0"/>
    <n v="0"/>
    <x v="0"/>
    <m/>
    <x v="13"/>
    <x v="9"/>
    <s v="no impacts"/>
    <x v="7"/>
    <s v=""/>
    <s v="SUO_191"/>
  </r>
  <r>
    <s v="Makepe-Maturite"/>
    <s v="LIT_401"/>
    <s v="Douala"/>
    <s v="IHS"/>
    <s v="Grid-Gen"/>
    <s v="LITTORAL"/>
    <s v="Douala"/>
    <s v="ZTE"/>
    <n v="0"/>
    <n v="0"/>
    <n v="0"/>
    <n v="2.3185601812614315E-3"/>
    <n v="0"/>
    <n v="0"/>
    <n v="0"/>
    <n v="0"/>
    <n v="0"/>
    <n v="0"/>
    <n v="13.796556688439729"/>
    <n v="0"/>
    <n v="0"/>
    <n v="0"/>
    <n v="0"/>
    <n v="2.7804887096820302E-2"/>
    <n v="0"/>
    <n v="0"/>
    <n v="0"/>
    <n v="0"/>
    <n v="0"/>
    <n v="0"/>
    <x v="0"/>
    <m/>
    <x v="13"/>
    <x v="9"/>
    <s v="no impacts"/>
    <x v="7"/>
    <s v=""/>
    <s v="LIT_401"/>
  </r>
  <r>
    <s v="E-Poste"/>
    <s v="CTR_242"/>
    <s v="Yaounde"/>
    <s v="IHS"/>
    <s v="Grid-Gen"/>
    <s v="CENTRE"/>
    <s v="Yaounde"/>
    <s v="ZTE"/>
    <n v="0"/>
    <n v="0"/>
    <n v="0"/>
    <n v="0"/>
    <n v="0"/>
    <n v="0"/>
    <n v="0"/>
    <n v="0"/>
    <n v="0"/>
    <n v="0"/>
    <n v="0"/>
    <n v="0"/>
    <n v="0"/>
    <n v="0"/>
    <n v="0"/>
    <n v="2.6663442084506304E-2"/>
    <n v="0"/>
    <n v="0"/>
    <n v="0"/>
    <n v="0"/>
    <n v="0"/>
    <n v="0"/>
    <x v="0"/>
    <m/>
    <x v="13"/>
    <x v="9"/>
    <s v="no impacts"/>
    <x v="7"/>
    <s v=""/>
    <s v="CTR_242"/>
  </r>
  <r>
    <s v="Akwa-Palace-Micro"/>
    <s v="LIT_705"/>
    <s v="Douala"/>
    <s v="CAMUSAT"/>
    <s v="Good Grid no GE - 8h"/>
    <s v="LITTORAL"/>
    <s v="Douala"/>
    <s v="ZTE"/>
    <n v="0"/>
    <n v="2.3542303378962601E-2"/>
    <n v="0"/>
    <n v="0"/>
    <n v="0"/>
    <n v="0"/>
    <n v="0"/>
    <n v="2.3845499710358289E-2"/>
    <n v="0"/>
    <n v="2.3916840023627997E-2"/>
    <n v="0"/>
    <n v="2.4023850493532388E-2"/>
    <n v="0"/>
    <n v="2.377415939708875E-2"/>
    <n v="2.4023850493532388E-2"/>
    <n v="2.4059520650167074E-2"/>
    <n v="0"/>
    <n v="7.1429488661170576E-2"/>
    <n v="0"/>
    <n v="0"/>
    <n v="0"/>
    <n v="0"/>
    <x v="0"/>
    <m/>
    <x v="13"/>
    <x v="9"/>
    <s v="no impacts"/>
    <x v="7"/>
    <s v=""/>
    <s v="LIT_705"/>
  </r>
  <r>
    <s v="Lycee-Leclerc-MTN"/>
    <s v="CTR_401"/>
    <s v="Yaounde"/>
    <s v="IHS"/>
    <s v="Grid-Gen"/>
    <s v="CENTRE"/>
    <s v="Yaounde"/>
    <s v="ZTE"/>
    <n v="0"/>
    <n v="0"/>
    <n v="0"/>
    <n v="0"/>
    <n v="0"/>
    <n v="0"/>
    <n v="0"/>
    <n v="0"/>
    <n v="0"/>
    <n v="0"/>
    <n v="0"/>
    <n v="0"/>
    <n v="0"/>
    <n v="0"/>
    <n v="0"/>
    <n v="2.2971580872805666E-2"/>
    <n v="0"/>
    <n v="0"/>
    <n v="0"/>
    <n v="0"/>
    <n v="0"/>
    <n v="0"/>
    <x v="0"/>
    <m/>
    <x v="13"/>
    <x v="9"/>
    <s v="no impacts"/>
    <x v="7"/>
    <s v=""/>
    <s v="CTR_401"/>
  </r>
  <r>
    <s v="Bamoungoum"/>
    <s v="OST_274"/>
    <s v="OUEST"/>
    <s v="CAMUSAT"/>
    <s v="Good Grid + GE"/>
    <s v="OUEST"/>
    <s v="Bamoungoum"/>
    <s v="Huawei"/>
    <n v="0"/>
    <n v="0"/>
    <n v="0"/>
    <n v="0"/>
    <n v="0"/>
    <n v="0"/>
    <n v="0"/>
    <n v="0"/>
    <n v="0"/>
    <n v="0"/>
    <n v="0"/>
    <n v="0"/>
    <n v="0"/>
    <n v="0"/>
    <n v="0"/>
    <n v="2.125941335433592E-2"/>
    <n v="0"/>
    <n v="0"/>
    <n v="0"/>
    <n v="0"/>
    <n v="0"/>
    <n v="0"/>
    <x v="0"/>
    <m/>
    <x v="13"/>
    <x v="9"/>
    <s v="no impacts"/>
    <x v="7"/>
    <s v=""/>
    <s v="OST_274"/>
  </r>
  <r>
    <s v="Bfsam-Bamengoum"/>
    <s v="OST_046"/>
    <s v="Bafoussam"/>
    <s v="IHS"/>
    <s v="Grid-Gen"/>
    <s v="OUEST"/>
    <s v="Bafoussam"/>
    <s v="Huawei"/>
    <n v="11.252454106776472"/>
    <n v="6.6955559265251834"/>
    <n v="1.5557717167047624"/>
    <n v="7.1072787094822704E-2"/>
    <n v="0.21819434813502153"/>
    <n v="0.67095564630043403"/>
    <n v="3.8699801388567852"/>
    <n v="4.7135258380346601"/>
    <n v="0.81747081467784144"/>
    <n v="2.4844264096132503E-2"/>
    <n v="0"/>
    <n v="0"/>
    <n v="0.56555033344462424"/>
    <n v="1.0165994640915665E-2"/>
    <n v="0"/>
    <n v="2.056384529995748E-2"/>
    <n v="0"/>
    <n v="0"/>
    <n v="0"/>
    <n v="0"/>
    <n v="0"/>
    <n v="0"/>
    <x v="0"/>
    <m/>
    <x v="13"/>
    <x v="9"/>
    <s v="no impacts"/>
    <x v="7"/>
    <s v=""/>
    <s v="OST_046"/>
  </r>
  <r>
    <s v="Bfsam-Ndiandam"/>
    <s v="OST_119"/>
    <s v="Bafoussam"/>
    <s v="IHS"/>
    <s v="GridOnly"/>
    <s v="OUEST"/>
    <s v="Bafoussam"/>
    <s v="Huawei"/>
    <n v="0"/>
    <n v="3.1478913230203784E-2"/>
    <n v="0"/>
    <n v="0"/>
    <n v="0"/>
    <n v="0"/>
    <n v="0"/>
    <n v="0"/>
    <n v="0"/>
    <n v="6.5633088208016952"/>
    <n v="0"/>
    <n v="0"/>
    <n v="0"/>
    <n v="0"/>
    <n v="0"/>
    <n v="1.738920135946101E-2"/>
    <n v="0"/>
    <n v="0"/>
    <n v="0"/>
    <n v="0"/>
    <n v="0"/>
    <n v="0"/>
    <x v="0"/>
    <m/>
    <x v="13"/>
    <x v="9"/>
    <s v="no impacts"/>
    <x v="7"/>
    <s v=""/>
    <s v="OST_119"/>
  </r>
  <r>
    <s v="Bfsam-Dienso"/>
    <s v="OST_120"/>
    <s v="Bafoussam"/>
    <s v="IHS"/>
    <s v="Grid-Gen (LL)"/>
    <s v="OUEST"/>
    <s v="Bafoussam"/>
    <s v="Huawei"/>
    <n v="0"/>
    <n v="0"/>
    <n v="0.90040392885373233"/>
    <n v="0"/>
    <n v="0"/>
    <n v="0"/>
    <n v="0"/>
    <n v="0"/>
    <n v="0"/>
    <n v="14.772955886003887"/>
    <n v="0"/>
    <n v="0"/>
    <n v="0"/>
    <n v="0"/>
    <n v="0"/>
    <n v="1.6087240642291108E-2"/>
    <n v="0"/>
    <n v="0.11557130749672545"/>
    <n v="0"/>
    <n v="0"/>
    <n v="0"/>
    <n v="0"/>
    <x v="0"/>
    <m/>
    <x v="13"/>
    <x v="9"/>
    <s v="no impacts"/>
    <x v="7"/>
    <s v=""/>
    <s v="OST_120"/>
  </r>
  <r>
    <s v="Bamendjou-MTN"/>
    <s v="OST_044"/>
    <s v="OUEST"/>
    <s v="IHS"/>
    <s v="Grid-Gen"/>
    <s v="OUEST"/>
    <s v="Bamendjou"/>
    <s v="Huawei"/>
    <n v="0"/>
    <n v="0"/>
    <n v="0"/>
    <n v="0"/>
    <n v="0"/>
    <n v="0"/>
    <n v="0"/>
    <n v="0"/>
    <n v="0"/>
    <n v="0"/>
    <n v="0"/>
    <n v="0"/>
    <n v="0"/>
    <n v="0"/>
    <n v="0"/>
    <n v="1.5998065250704126E-2"/>
    <n v="0"/>
    <n v="0"/>
    <n v="0"/>
    <n v="0"/>
    <n v="0"/>
    <n v="0"/>
    <x v="0"/>
    <m/>
    <x v="13"/>
    <x v="9"/>
    <s v="no impacts"/>
    <x v="7"/>
    <s v=""/>
    <s v="OST_044"/>
  </r>
  <r>
    <s v="Bfsam-Ndiandam-II"/>
    <s v="OST_240"/>
    <s v="Bafoussam"/>
    <s v="CAMUSAT"/>
    <s v="Good Grid + GE"/>
    <s v="OUEST"/>
    <s v="Bafoussam"/>
    <s v="Huawei"/>
    <n v="0.91620580824294517"/>
    <n v="2.7666665239860402"/>
    <n v="3.8097510793789411"/>
    <n v="0"/>
    <n v="0"/>
    <n v="0"/>
    <n v="0"/>
    <n v="0"/>
    <n v="2.9998780080643086"/>
    <n v="13.530225463926062"/>
    <n v="8.9175391586979543E-5"/>
    <n v="0"/>
    <n v="0"/>
    <n v="0"/>
    <n v="0"/>
    <n v="1.5516518136134437E-2"/>
    <n v="0"/>
    <n v="0"/>
    <n v="0"/>
    <n v="0"/>
    <n v="0"/>
    <n v="0"/>
    <x v="0"/>
    <m/>
    <x v="13"/>
    <x v="9"/>
    <s v="no impacts"/>
    <x v="7"/>
    <s v=""/>
    <s v="OST_240"/>
  </r>
  <r>
    <s v="Bahouan-IHS"/>
    <s v="OST_300"/>
    <s v="OUEST"/>
    <s v="HIS"/>
    <s v="Grid-Gen"/>
    <s v="OUEST"/>
    <s v="Bahouan"/>
    <s v="Huawei"/>
    <n v="0"/>
    <n v="0"/>
    <n v="0"/>
    <n v="0"/>
    <n v="0"/>
    <n v="0"/>
    <n v="0"/>
    <n v="0"/>
    <n v="0"/>
    <n v="0"/>
    <n v="0"/>
    <n v="0"/>
    <n v="0"/>
    <n v="0"/>
    <n v="0"/>
    <n v="1.5498683057817042E-2"/>
    <n v="0"/>
    <n v="0"/>
    <n v="0"/>
    <n v="0"/>
    <n v="0"/>
    <n v="0"/>
    <x v="0"/>
    <m/>
    <x v="13"/>
    <x v="9"/>
    <s v="no impacts"/>
    <x v="7"/>
    <s v=""/>
    <s v="OST_300"/>
  </r>
  <r>
    <s v="Zouhaye"/>
    <s v="EXN_242"/>
    <s v="EXTREME-NORD"/>
    <s v="CAMUSAT"/>
    <s v="Hybrid Solar - S3"/>
    <s v="EXTREME-NORD"/>
    <s v="Zouhaye"/>
    <s v="Huawei"/>
    <n v="0"/>
    <n v="0"/>
    <n v="0"/>
    <n v="0"/>
    <n v="0"/>
    <n v="0"/>
    <n v="0"/>
    <n v="0"/>
    <n v="0"/>
    <n v="0"/>
    <n v="0"/>
    <n v="0"/>
    <n v="0"/>
    <n v="0.20374793469793084"/>
    <n v="0"/>
    <n v="1.4624764220264645E-2"/>
    <n v="0"/>
    <n v="0"/>
    <n v="0"/>
    <n v="0"/>
    <n v="0"/>
    <n v="0"/>
    <x v="1"/>
    <m/>
    <x v="13"/>
    <x v="9"/>
    <s v="no impacts"/>
    <x v="7"/>
    <s v=""/>
    <s v="EXN_242"/>
  </r>
  <r>
    <s v="Hougno"/>
    <s v="EXN_245"/>
    <s v="EXTREME-NORD"/>
    <s v="CAMUSAT"/>
    <s v="HGB"/>
    <s v="EXTREME-NORD"/>
    <s v="Hougno"/>
    <s v="Huawei"/>
    <n v="0"/>
    <n v="0"/>
    <n v="0"/>
    <n v="0"/>
    <n v="0"/>
    <n v="0"/>
    <n v="0"/>
    <n v="0"/>
    <n v="0"/>
    <n v="0"/>
    <n v="0"/>
    <n v="0"/>
    <n v="0"/>
    <n v="0.2044791729089441"/>
    <n v="0"/>
    <n v="1.3822185695981827E-2"/>
    <n v="0"/>
    <n v="0"/>
    <n v="0"/>
    <n v="0"/>
    <n v="0"/>
    <n v="0"/>
    <x v="1"/>
    <m/>
    <x v="13"/>
    <x v="9"/>
    <s v="no impacts"/>
    <x v="7"/>
    <s v=""/>
    <s v="EXN_245"/>
  </r>
  <r>
    <s v="Djoungolo"/>
    <s v="CTR_029"/>
    <s v="Yaounde"/>
    <s v="IHS"/>
    <s v="Grid-Gen"/>
    <s v="CENTRE"/>
    <s v="Yaounde"/>
    <s v="ZTE"/>
    <n v="0"/>
    <n v="4.8939454902934658E-2"/>
    <n v="0"/>
    <n v="8.9532093153328902E-3"/>
    <n v="0"/>
    <n v="0"/>
    <n v="7.8652695379717984E-3"/>
    <n v="0"/>
    <n v="0"/>
    <n v="2.1621287093395893"/>
    <n v="8.0792904777803154E-2"/>
    <n v="0"/>
    <n v="4.844042941161363"/>
    <n v="0"/>
    <n v="0"/>
    <n v="1.2341874195637613E-2"/>
    <n v="0"/>
    <n v="0"/>
    <n v="0"/>
    <n v="0"/>
    <n v="0"/>
    <n v="0"/>
    <x v="0"/>
    <m/>
    <x v="13"/>
    <x v="9"/>
    <s v="no impacts"/>
    <x v="7"/>
    <s v=""/>
    <s v="CTR_029"/>
  </r>
  <r>
    <s v="Idenau-MTN"/>
    <s v="SUO_036"/>
    <s v="SUD-OUEST"/>
    <s v="IHS"/>
    <s v="Grid-Gen"/>
    <s v="SUD-OUEST"/>
    <s v="Idenau"/>
    <s v="Huawei"/>
    <n v="0"/>
    <n v="0"/>
    <n v="0"/>
    <n v="0"/>
    <n v="0"/>
    <n v="0"/>
    <n v="0"/>
    <n v="0"/>
    <n v="0"/>
    <n v="0"/>
    <n v="0"/>
    <n v="0"/>
    <n v="0"/>
    <n v="0"/>
    <n v="0"/>
    <n v="9.9163035444721249E-3"/>
    <n v="0"/>
    <n v="0"/>
    <n v="0"/>
    <n v="0"/>
    <n v="0"/>
    <n v="0"/>
    <x v="1"/>
    <m/>
    <x v="13"/>
    <x v="9"/>
    <s v="no impacts"/>
    <x v="7"/>
    <s v=""/>
    <s v="SUO_036"/>
  </r>
  <r>
    <s v="SGC_Bonanjo"/>
    <s v="LIT_742"/>
    <s v="Douala"/>
    <s v="CAMUSAT"/>
    <s v="Good Grid no GE - 8h"/>
    <s v="LITTORAL"/>
    <s v="Douala"/>
    <s v="ZTE"/>
    <n v="0"/>
    <n v="0"/>
    <n v="0"/>
    <n v="0"/>
    <n v="0"/>
    <n v="0"/>
    <n v="0"/>
    <n v="0"/>
    <n v="0"/>
    <n v="0"/>
    <n v="0"/>
    <n v="0"/>
    <n v="0"/>
    <n v="0"/>
    <n v="0"/>
    <n v="9.3812511949502887E-3"/>
    <n v="0"/>
    <n v="0"/>
    <n v="0"/>
    <n v="0"/>
    <n v="0"/>
    <n v="0"/>
    <x v="0"/>
    <m/>
    <x v="13"/>
    <x v="9"/>
    <s v="no impacts"/>
    <x v="7"/>
    <s v=""/>
    <s v="LIT_742"/>
  </r>
  <r>
    <s v="Banyo-Sabongari-MTN"/>
    <s v="ADM_174"/>
    <s v="ADAMAOUA"/>
    <s v="MTN sharing"/>
    <s v="MTN Sharing"/>
    <s v="ADAMAOUA"/>
    <s v="Banyo"/>
    <s v="Huawei"/>
    <n v="0"/>
    <n v="0"/>
    <n v="0"/>
    <n v="0"/>
    <n v="0"/>
    <n v="0"/>
    <n v="0"/>
    <n v="0"/>
    <n v="0"/>
    <n v="0"/>
    <n v="0"/>
    <n v="0"/>
    <n v="0"/>
    <n v="16.529479244249256"/>
    <n v="1.7346397171499255"/>
    <n v="8.9175391586979527E-3"/>
    <n v="0"/>
    <n v="0"/>
    <n v="0"/>
    <n v="0"/>
    <n v="0"/>
    <n v="0"/>
    <x v="0"/>
    <m/>
    <x v="13"/>
    <x v="9"/>
    <s v="no impacts"/>
    <x v="7"/>
    <s v=""/>
    <s v="ADM_174"/>
  </r>
  <r>
    <s v="Gashiga"/>
    <s v="NRD_022"/>
    <s v="NORD"/>
    <s v="IHS"/>
    <s v="Grid-Gen"/>
    <s v="NORD"/>
    <s v="Garoua"/>
    <s v="Huawei"/>
    <n v="2.764437139196366E-3"/>
    <n v="8.9175391586979543E-5"/>
    <n v="0"/>
    <n v="0"/>
    <n v="0"/>
    <n v="0"/>
    <n v="0"/>
    <n v="0"/>
    <n v="0"/>
    <n v="0.39668781193551977"/>
    <n v="0"/>
    <n v="0.26324575596476357"/>
    <n v="0"/>
    <n v="0.81770267069596736"/>
    <n v="0.26324575596476357"/>
    <n v="8.917539158697951E-3"/>
    <n v="0"/>
    <n v="0"/>
    <n v="0"/>
    <n v="0"/>
    <n v="0"/>
    <n v="0"/>
    <x v="0"/>
    <m/>
    <x v="13"/>
    <x v="9"/>
    <s v="no impacts"/>
    <x v="7"/>
    <s v=""/>
    <s v="NRD_022"/>
  </r>
  <r>
    <s v="Banyo"/>
    <s v="ADM_006"/>
    <s v="ADAMAOUA"/>
    <s v="CAMUSAT"/>
    <s v="Bad Grid + GE"/>
    <s v="ADAMAOUA"/>
    <s v="Banyo"/>
    <s v="Huawei"/>
    <n v="0"/>
    <n v="0"/>
    <n v="0"/>
    <n v="0"/>
    <n v="0"/>
    <n v="0"/>
    <n v="0"/>
    <n v="0"/>
    <n v="0"/>
    <n v="0"/>
    <n v="0"/>
    <n v="0"/>
    <n v="0"/>
    <n v="0"/>
    <n v="0"/>
    <n v="7.3123821101323226E-3"/>
    <n v="0"/>
    <n v="0"/>
    <n v="0"/>
    <n v="0"/>
    <n v="0"/>
    <n v="0"/>
    <x v="0"/>
    <m/>
    <x v="13"/>
    <x v="9"/>
    <s v="no impacts"/>
    <x v="7"/>
    <s v=""/>
    <s v="ADM_006"/>
  </r>
  <r>
    <s v="Bangam-IHS"/>
    <s v="OST_211"/>
    <s v="OUEST"/>
    <s v="IHS"/>
    <s v="Grid-Gen"/>
    <s v="OUEST"/>
    <s v="Bangam"/>
    <s v="Huawei"/>
    <n v="0"/>
    <n v="0"/>
    <n v="0"/>
    <n v="0"/>
    <n v="0"/>
    <n v="0"/>
    <n v="0"/>
    <n v="0"/>
    <n v="0"/>
    <n v="0"/>
    <n v="0"/>
    <n v="0"/>
    <n v="0"/>
    <n v="0"/>
    <n v="0"/>
    <n v="6.9378454654670059E-3"/>
    <n v="0"/>
    <n v="0"/>
    <n v="0"/>
    <n v="0"/>
    <n v="0"/>
    <n v="0"/>
    <x v="0"/>
    <m/>
    <x v="13"/>
    <x v="9"/>
    <s v="no impacts"/>
    <x v="7"/>
    <s v=""/>
    <s v="OST_211"/>
  </r>
  <r>
    <s v="Bogo"/>
    <s v="EXN_006"/>
    <s v="EXTREME-NORD"/>
    <s v="IHS"/>
    <s v="Grid-Hybrid-Gen"/>
    <s v="EXTREME-NORD"/>
    <s v="Bogo"/>
    <s v="Huawei"/>
    <n v="0"/>
    <n v="0"/>
    <n v="0"/>
    <n v="0"/>
    <n v="0"/>
    <n v="0"/>
    <n v="0"/>
    <n v="0"/>
    <n v="0"/>
    <n v="0"/>
    <n v="0"/>
    <n v="0"/>
    <n v="0"/>
    <n v="0"/>
    <n v="0"/>
    <n v="6.777329760610443E-3"/>
    <n v="0"/>
    <n v="0"/>
    <n v="0"/>
    <n v="0"/>
    <n v="0"/>
    <n v="0"/>
    <x v="1"/>
    <m/>
    <x v="13"/>
    <x v="9"/>
    <s v="no impacts"/>
    <x v="7"/>
    <s v=""/>
    <s v="EXN_006"/>
  </r>
  <r>
    <s v="Dschang-Foto"/>
    <s v="OST_105"/>
    <s v="OUEST"/>
    <s v="IHS"/>
    <s v="Grid-Gen"/>
    <s v="OUEST"/>
    <s v="Dschang"/>
    <s v="Huawei"/>
    <n v="0"/>
    <n v="0"/>
    <n v="0"/>
    <n v="0"/>
    <n v="0"/>
    <n v="0"/>
    <n v="0"/>
    <n v="0"/>
    <n v="0"/>
    <n v="0"/>
    <n v="0"/>
    <n v="0"/>
    <n v="11.317694823261506"/>
    <n v="14.276569986274124"/>
    <n v="0"/>
    <n v="6.1531020195015875E-3"/>
    <n v="0"/>
    <n v="0"/>
    <n v="0"/>
    <n v="0"/>
    <n v="0"/>
    <n v="0"/>
    <x v="0"/>
    <m/>
    <x v="13"/>
    <x v="9"/>
    <s v="no impacts"/>
    <x v="7"/>
    <s v=""/>
    <s v="OST_105"/>
  </r>
  <r>
    <s v="LAF-CAMTEL"/>
    <s v="EXN_107"/>
    <s v="EXTREME-NORD"/>
    <s v="CAMUSAT"/>
    <s v="Bad Grid + Solar + GE"/>
    <s v="EXTREME-NORD"/>
    <s v="Laf"/>
    <s v="NOKIA"/>
    <n v="0"/>
    <n v="0"/>
    <n v="0"/>
    <n v="0"/>
    <n v="0"/>
    <n v="0.10275775134102022"/>
    <n v="2.2293847896745003E-2"/>
    <n v="0"/>
    <n v="0"/>
    <n v="0"/>
    <n v="0"/>
    <n v="15405.137529855921"/>
    <n v="1.1527138383791871E-2"/>
    <n v="8.0796827070620802E-3"/>
    <n v="0.95237708743073757"/>
    <n v="5.6183748074106451E-3"/>
    <n v="0"/>
    <n v="5.8501121245699648E-3"/>
    <n v="0"/>
    <n v="0"/>
    <n v="0"/>
    <n v="0"/>
    <x v="1"/>
    <m/>
    <x v="8"/>
    <x v="5"/>
    <s v="ACCESS-ISSUE"/>
    <x v="4"/>
    <s v="(05/03/2026 cell nokia): 29/04/2026 : Negociation d'access en cours _x000a_28/04/2026 : Access issue _x000a_27/04/2026 : Access issue || Negociation en cours _x000a_23/04/2026 : Intervention ce jour || Acees issue || Negociation en cours _x000a_22/04/2026 :  Fibre pas recue || ETD: Ce soir || Intervention demain 23/04/2026 _x000a_21/04/2026 : Expedition F.O Ce jour de Garoua _x000a_20/04/2026 : Check and clean FRGU ant 1 || FME Eli ACTIVER pour investigation || Investigation en cours avec le level 0 || Investigation non aboutti FME ira sur site demain || ETA: 21042026 "/>
    <s v="EXN_107"/>
  </r>
  <r>
    <s v="Maroua-University-IHS"/>
    <s v="EXN_117"/>
    <s v="Maroua"/>
    <s v="IHS"/>
    <s v="Grid-Gen"/>
    <s v="EXTREME-NORD"/>
    <s v="Maroua"/>
    <s v="Huawei"/>
    <n v="0.27136071659917876"/>
    <n v="0.69710187111373645"/>
    <n v="0"/>
    <n v="0"/>
    <n v="0"/>
    <n v="0"/>
    <n v="0"/>
    <n v="0"/>
    <n v="0"/>
    <n v="0"/>
    <n v="0"/>
    <n v="0"/>
    <n v="0"/>
    <n v="0.36524456886195078"/>
    <n v="0"/>
    <n v="4.8154711456968929E-3"/>
    <n v="0"/>
    <n v="0"/>
    <n v="0"/>
    <n v="0"/>
    <n v="0"/>
    <n v="0"/>
    <x v="0"/>
    <m/>
    <x v="13"/>
    <x v="9"/>
    <s v="no impacts"/>
    <x v="7"/>
    <s v=""/>
    <s v="EXN_117"/>
  </r>
  <r>
    <s v="Ucac-Icam"/>
    <s v="LIT_758"/>
    <s v="Douala"/>
    <s v="CAMUSAT"/>
    <s v="Medium Grid + GE"/>
    <s v="LITTORAL"/>
    <s v="Douala"/>
    <s v="ZTE"/>
    <n v="14.823232971780627"/>
    <n v="0"/>
    <n v="0"/>
    <n v="0"/>
    <n v="7.7422074975815713E-2"/>
    <n v="0"/>
    <n v="0"/>
    <n v="0"/>
    <n v="0"/>
    <n v="0"/>
    <n v="0"/>
    <n v="0"/>
    <n v="0"/>
    <n v="0"/>
    <n v="0"/>
    <n v="4.0307276997313627E-3"/>
    <n v="0"/>
    <n v="0"/>
    <n v="0"/>
    <n v="0"/>
    <n v="0"/>
    <n v="0"/>
    <x v="0"/>
    <m/>
    <x v="13"/>
    <x v="9"/>
    <s v="no impacts"/>
    <x v="7"/>
    <s v=""/>
    <s v="LIT_758"/>
  </r>
  <r>
    <s v="LIT_834_Z_Ngodi-Bakoko-IHS"/>
    <s v="LIT_834"/>
    <s v="Douala"/>
    <s v="ESCO"/>
    <s v="Grid-Gen"/>
    <s v="LITTORAL"/>
    <s v="Douala"/>
    <s v="ZTE"/>
    <n v="0"/>
    <n v="0"/>
    <n v="0"/>
    <n v="0"/>
    <n v="0.22379456272668369"/>
    <n v="0"/>
    <n v="0"/>
    <n v="0"/>
    <n v="0"/>
    <n v="0.98326570271635383"/>
    <n v="0"/>
    <n v="0"/>
    <n v="0"/>
    <n v="0"/>
    <n v="0"/>
    <n v="3.4064999586228654E-3"/>
    <n v="0"/>
    <n v="0"/>
    <n v="0"/>
    <n v="0"/>
    <n v="0"/>
    <n v="0"/>
    <x v="0"/>
    <m/>
    <x v="13"/>
    <x v="9"/>
    <s v="no impacts"/>
    <x v="7"/>
    <s v=""/>
    <s v="LIT_834"/>
  </r>
  <r>
    <s v="YATCHIKA-IHS"/>
    <s v="LIT_482"/>
    <s v="Douala"/>
    <s v="IHS"/>
    <s v="Grid-Gen"/>
    <s v="LITTORAL"/>
    <s v="Douala"/>
    <s v="ZTE"/>
    <n v="0"/>
    <n v="0"/>
    <n v="0"/>
    <n v="0"/>
    <n v="0.30986665068643598"/>
    <n v="0"/>
    <n v="0"/>
    <n v="0"/>
    <n v="0"/>
    <n v="0"/>
    <n v="0"/>
    <n v="0"/>
    <n v="0"/>
    <n v="0"/>
    <n v="0"/>
    <n v="3.3708298019880113E-3"/>
    <n v="0"/>
    <n v="0"/>
    <n v="0"/>
    <n v="0"/>
    <n v="0"/>
    <n v="0"/>
    <x v="0"/>
    <m/>
    <x v="13"/>
    <x v="9"/>
    <s v="no impacts"/>
    <x v="7"/>
    <s v=""/>
    <s v="LIT_482"/>
  </r>
  <r>
    <s v="Bonaloka-IHS"/>
    <s v="LIT_156"/>
    <s v="Douala"/>
    <s v="IHS"/>
    <s v="Grid-Gen"/>
    <s v="LITTORAL"/>
    <s v="Douala"/>
    <s v="ZTE"/>
    <n v="0"/>
    <n v="0"/>
    <n v="0"/>
    <n v="0"/>
    <n v="0"/>
    <n v="0"/>
    <n v="0"/>
    <n v="0"/>
    <n v="0"/>
    <n v="0"/>
    <n v="0"/>
    <n v="0"/>
    <n v="0"/>
    <n v="0"/>
    <n v="0"/>
    <n v="3.3529947236703274E-3"/>
    <n v="0"/>
    <n v="0"/>
    <n v="0"/>
    <n v="0"/>
    <n v="0"/>
    <n v="0"/>
    <x v="0"/>
    <m/>
    <x v="13"/>
    <x v="9"/>
    <s v="no impacts"/>
    <x v="7"/>
    <s v=""/>
    <s v="LIT_156"/>
  </r>
  <r>
    <s v="Yatchika-II"/>
    <s v="LIT_757"/>
    <s v="Douala"/>
    <s v="CAMUSAT"/>
    <s v="Good Grid + GE"/>
    <s v="LITTORAL"/>
    <s v="Douala"/>
    <s v="ZTE"/>
    <n v="0"/>
    <n v="0"/>
    <n v="0"/>
    <n v="0"/>
    <n v="8.7160027737113829E-2"/>
    <n v="0"/>
    <n v="0"/>
    <n v="0"/>
    <n v="0"/>
    <n v="0"/>
    <n v="0"/>
    <n v="0"/>
    <n v="0"/>
    <n v="0"/>
    <n v="0"/>
    <n v="3.0854685489093473E-3"/>
    <n v="0"/>
    <n v="0"/>
    <n v="0"/>
    <n v="0"/>
    <n v="0"/>
    <n v="0"/>
    <x v="0"/>
    <m/>
    <x v="13"/>
    <x v="9"/>
    <s v="no impacts"/>
    <x v="7"/>
    <s v=""/>
    <s v="LIT_757"/>
  </r>
  <r>
    <s v="Zidim-IHS"/>
    <s v="EXN_154"/>
    <s v="EXTREME-NORD"/>
    <s v="IHS"/>
    <s v="Solar-Gen"/>
    <s v="EXTREME-NORD"/>
    <s v="Zidim"/>
    <s v="Huawei"/>
    <n v="0"/>
    <n v="0"/>
    <n v="0"/>
    <n v="0"/>
    <n v="0"/>
    <n v="0"/>
    <n v="0"/>
    <n v="0"/>
    <n v="0"/>
    <n v="0"/>
    <n v="0"/>
    <n v="0"/>
    <n v="0"/>
    <n v="2.675261747609386E-4"/>
    <n v="0"/>
    <n v="3.0319633139573037E-3"/>
    <n v="0"/>
    <n v="0"/>
    <n v="0"/>
    <n v="0"/>
    <n v="0"/>
    <n v="0"/>
    <x v="1"/>
    <m/>
    <x v="13"/>
    <x v="9"/>
    <s v="no impacts"/>
    <x v="7"/>
    <s v=""/>
    <s v="EXN_154"/>
  </r>
  <r>
    <s v="Bariki-IHS"/>
    <s v="EXN_167"/>
    <s v="EXTREME-NORD"/>
    <s v="IHS"/>
    <s v="Solar-Gen"/>
    <s v="EXTREME-NORD"/>
    <s v="Bariki"/>
    <s v="NOKIA"/>
    <n v="0.44258307486857673"/>
    <n v="0"/>
    <n v="0.48675141533420735"/>
    <n v="0"/>
    <n v="0"/>
    <n v="2.5862360224589527E-3"/>
    <n v="0"/>
    <n v="0"/>
    <n v="0"/>
    <n v="9.8098607748450719E-4"/>
    <n v="0"/>
    <n v="19425.467878881271"/>
    <n v="0"/>
    <n v="0"/>
    <n v="0.38209586062586709"/>
    <n v="2.7645971274559804E-3"/>
    <n v="0"/>
    <n v="0"/>
    <n v="0"/>
    <n v="0"/>
    <n v="0"/>
    <n v="0"/>
    <x v="1"/>
    <m/>
    <x v="13"/>
    <x v="9"/>
    <s v="no impacts"/>
    <x v="7"/>
    <s v=""/>
    <s v="EXN_167"/>
  </r>
  <r>
    <s v="Balda"/>
    <s v="EXN_229"/>
    <s v="EXTREME-NORD"/>
    <s v="CAMUSAT"/>
    <s v="Hybrid Solar - S3"/>
    <s v="EXTREME-NORD"/>
    <s v="Balda"/>
    <s v="NOKIA"/>
    <n v="6.6661176877187159E-2"/>
    <n v="6.6951234561534845"/>
    <n v="9.2457045997380387"/>
    <n v="9.2457045997380387"/>
    <n v="9.2490042801804879"/>
    <n v="9.2947796945816012"/>
    <n v="9.2457045997380387"/>
    <n v="9.2457045997380387"/>
    <n v="5.1925938767182318"/>
    <n v="0"/>
    <n v="0"/>
    <n v="52206.385531328393"/>
    <n v="0"/>
    <n v="0"/>
    <n v="4.9052142704169507E-3"/>
    <n v="2.2295138124645555E-3"/>
    <n v="0"/>
    <n v="0"/>
    <n v="0"/>
    <n v="0"/>
    <n v="0"/>
    <n v="0"/>
    <x v="1"/>
    <m/>
    <x v="13"/>
    <x v="9"/>
    <s v="no impacts"/>
    <x v="7"/>
    <s v=""/>
    <s v="EXN_229"/>
  </r>
  <r>
    <s v="Bapa"/>
    <s v="OST_259"/>
    <s v="OUEST"/>
    <s v="CAMUSAT"/>
    <s v="Hybrid Solar - S1"/>
    <s v="OUEST"/>
    <s v="Bapa"/>
    <s v="NOKIA"/>
    <n v="1.6051570485658829E-3"/>
    <n v="0"/>
    <n v="9.1770586210848173E-3"/>
    <n v="0"/>
    <n v="0"/>
    <n v="0"/>
    <n v="0"/>
    <n v="0"/>
    <n v="0"/>
    <n v="0"/>
    <n v="3.4778402718924034E-3"/>
    <n v="52209.405972040309"/>
    <n v="0"/>
    <n v="0"/>
    <n v="0"/>
    <n v="1.6943324401527619E-3"/>
    <n v="0"/>
    <n v="0"/>
    <n v="0"/>
    <n v="0"/>
    <n v="0"/>
    <n v="0"/>
    <x v="0"/>
    <m/>
    <x v="13"/>
    <x v="9"/>
    <s v="no impacts"/>
    <x v="7"/>
    <s v=""/>
    <s v="OST_259"/>
  </r>
  <r>
    <s v="Tradex-Nkomo"/>
    <s v="CTR_276"/>
    <s v="Yaounde"/>
    <s v="IHS"/>
    <s v="Grid-Gen"/>
    <s v="CENTRE"/>
    <s v="Yaounde"/>
    <s v="ZTE"/>
    <n v="3.791737650278356E-2"/>
    <n v="1.4446413437090688E-3"/>
    <n v="3.7667685406339933E-2"/>
    <n v="9.0958899418719114E-4"/>
    <n v="1.979693693230946E-3"/>
    <n v="2.6752617476093866E-4"/>
    <n v="8.5608375923500353E-4"/>
    <n v="1.4446413437090688E-3"/>
    <n v="2.247219867991884E-3"/>
    <n v="3.7453664466531404E-4"/>
    <n v="3.748933462316606E-2"/>
    <n v="1.551651813613444E-3"/>
    <n v="0"/>
    <n v="0"/>
    <n v="1.5516518136134442E-3"/>
    <n v="1.4446413437090686E-3"/>
    <n v="0"/>
    <n v="8.5608375923500353E-4"/>
    <n v="0"/>
    <n v="0"/>
    <n v="0"/>
    <n v="0"/>
    <x v="0"/>
    <m/>
    <x v="13"/>
    <x v="9"/>
    <s v="no impacts"/>
    <x v="7"/>
    <s v=""/>
    <s v="CTR_276"/>
  </r>
  <r>
    <s v="H-Central"/>
    <s v="CTR_110"/>
    <s v="Yaounde"/>
    <s v="IHS"/>
    <s v="Grid-Gen"/>
    <s v="CENTRE"/>
    <s v="Yaounde"/>
    <s v="ZTE"/>
    <n v="0"/>
    <n v="0"/>
    <n v="0"/>
    <n v="0"/>
    <n v="0"/>
    <n v="0"/>
    <n v="0"/>
    <n v="0"/>
    <n v="0"/>
    <n v="0"/>
    <n v="0"/>
    <n v="3.9326347689857773E-2"/>
    <n v="0"/>
    <n v="0"/>
    <n v="3.9326347689857773E-2"/>
    <n v="1.1592800906308012E-3"/>
    <n v="0"/>
    <n v="0"/>
    <n v="0"/>
    <n v="0"/>
    <n v="0"/>
    <n v="0"/>
    <x v="0"/>
    <m/>
    <x v="13"/>
    <x v="9"/>
    <s v="no impacts"/>
    <x v="7"/>
    <s v=""/>
    <s v="CTR_110"/>
  </r>
  <r>
    <s v="Sibongo"/>
    <s v="LIT_507"/>
    <s v="LITTORAL"/>
    <s v="IHS"/>
    <s v="Grid-Gen"/>
    <s v="LITTORAL"/>
    <s v="Sibongo"/>
    <s v="NOKIA"/>
    <n v="0"/>
    <n v="0"/>
    <n v="0"/>
    <n v="0"/>
    <n v="0"/>
    <n v="0"/>
    <n v="0"/>
    <n v="0"/>
    <n v="0"/>
    <n v="0"/>
    <n v="0"/>
    <n v="17484.817135372527"/>
    <n v="0"/>
    <n v="0"/>
    <n v="2.7697876626915655E-2"/>
    <n v="1.0701666299831919E-3"/>
    <n v="0"/>
    <n v="0"/>
    <n v="0"/>
    <n v="0"/>
    <n v="0"/>
    <n v="0"/>
    <x v="0"/>
    <m/>
    <x v="13"/>
    <x v="9"/>
    <s v="no impacts"/>
    <x v="7"/>
    <s v=""/>
    <s v="LIT_507"/>
  </r>
  <r>
    <s v="Ossombe-MTN"/>
    <s v="CTR_405"/>
    <s v="CENTRE"/>
    <s v="IHS"/>
    <s v="Hybrid-Gen"/>
    <s v="CENTRE"/>
    <s v="Ossombe"/>
    <s v="NOKIA"/>
    <n v="0"/>
    <n v="0"/>
    <n v="0"/>
    <n v="0"/>
    <n v="0"/>
    <n v="0"/>
    <n v="0.30053964817907008"/>
    <n v="0"/>
    <n v="0"/>
    <n v="0.45796757044175218"/>
    <n v="0"/>
    <n v="11602.190615609832"/>
    <n v="0.21238810958486926"/>
    <n v="0"/>
    <n v="0"/>
    <n v="8.9175391586982075E-4"/>
    <n v="0"/>
    <n v="0"/>
    <n v="0"/>
    <n v="0"/>
    <n v="0"/>
    <n v="0"/>
    <x v="0"/>
    <m/>
    <x v="13"/>
    <x v="9"/>
    <s v="no impacts"/>
    <x v="7"/>
    <s v=""/>
    <s v="CTR_405"/>
  </r>
  <r>
    <s v="Bonewonda-III"/>
    <s v="LIT_615"/>
    <s v="Douala"/>
    <s v="CAMUSAT"/>
    <s v="Good Grid no GE - 8h"/>
    <s v="LITTORAL"/>
    <s v="Douala"/>
    <s v="ZTE"/>
    <n v="0"/>
    <n v="0"/>
    <n v="0"/>
    <n v="0"/>
    <n v="0"/>
    <n v="0"/>
    <n v="0"/>
    <n v="0"/>
    <n v="0"/>
    <n v="0"/>
    <n v="13.732653602828499"/>
    <n v="63.555051892943879"/>
    <n v="48.377382409761644"/>
    <n v="36.683563619864536"/>
    <n v="63.555051892943879"/>
    <n v="0"/>
    <n v="0"/>
    <n v="61.323081016913328"/>
    <n v="0"/>
    <n v="0"/>
    <n v="0"/>
    <n v="0"/>
    <x v="0"/>
    <m/>
    <x v="1"/>
    <x v="1"/>
    <s v="AKTIVCO Coupure ENEO &amp; Baisse de tension"/>
    <x v="1"/>
    <s v="(05/03/2026 ticket)..INC-20260503-00018201...2026-05-04 02:22:15...Grid outage ,site went down because gen fails to start due to grid bad voltage // Gen manually started...user:OCM_NOC.IHS"/>
    <s v="LIT_615"/>
  </r>
  <r>
    <s v="Nkolmintag"/>
    <s v="LIT_539"/>
    <s v="Douala"/>
    <s v="CAMUSAT"/>
    <s v="Good Grid no GE - 12h"/>
    <s v="LITTORAL"/>
    <s v="Douala"/>
    <s v="ZTE"/>
    <n v="12.964211418445181"/>
    <n v="13.150623657018603"/>
    <n v="12.904945453196474"/>
    <n v="40.110645258865453"/>
    <n v="3.3216228209101342"/>
    <n v="6.3904512417494912"/>
    <n v="5.6338515493689245"/>
    <n v="15.940440112660621"/>
    <n v="12.639238456423907"/>
    <n v="2.0669964015945985"/>
    <n v="8.4491543319265041"/>
    <n v="49.477307359752089"/>
    <n v="1.4785814977470741"/>
    <n v="3.8880827433489444"/>
    <n v="49.477307359752082"/>
    <n v="0"/>
    <n v="0"/>
    <n v="0"/>
    <n v="0"/>
    <n v="0"/>
    <n v="0"/>
    <n v="0"/>
    <x v="0"/>
    <m/>
    <x v="13"/>
    <x v="9"/>
    <s v="no impacts"/>
    <x v="7"/>
    <s v=""/>
    <s v="LIT_539"/>
  </r>
  <r>
    <s v="Nkolbong"/>
    <s v="CTR_271"/>
    <s v="Yaounde"/>
    <s v="IHS"/>
    <s v="Grid-Gen"/>
    <s v="CENTRE"/>
    <s v="Yaounde"/>
    <s v="ZTE"/>
    <n v="0"/>
    <n v="0"/>
    <n v="0"/>
    <n v="0"/>
    <n v="0"/>
    <n v="0"/>
    <n v="0"/>
    <n v="26.264738908721501"/>
    <n v="0"/>
    <n v="0"/>
    <n v="0"/>
    <n v="29.676856917014085"/>
    <n v="5.6774048106200077"/>
    <n v="23.751722868565473"/>
    <n v="29.676856917014085"/>
    <n v="0"/>
    <n v="0"/>
    <n v="0"/>
    <n v="0"/>
    <n v="0"/>
    <n v="0"/>
    <n v="0"/>
    <x v="0"/>
    <m/>
    <x v="13"/>
    <x v="9"/>
    <s v="no impacts"/>
    <x v="7"/>
    <s v=""/>
    <s v="CTR_271"/>
  </r>
  <r>
    <s v="CTR_947_Z_Nkoabang-Tradex"/>
    <s v="CTR_947"/>
    <s v="Yaounde"/>
    <s v="ESCO"/>
    <s v="meduim grid + GE"/>
    <s v="CENTRE"/>
    <s v="Yaoundé"/>
    <s v="ZTE"/>
    <n v="0"/>
    <n v="16.120003681160171"/>
    <n v="0"/>
    <n v="0"/>
    <n v="0"/>
    <n v="0"/>
    <n v="0"/>
    <n v="0.63141527767076588"/>
    <n v="4.7026286051827286"/>
    <n v="0"/>
    <n v="24.852860603881485"/>
    <n v="27.675368758079284"/>
    <n v="13.868556899607057"/>
    <n v="13.868556899607057"/>
    <n v="27.675368758079284"/>
    <n v="0"/>
    <n v="0"/>
    <n v="20.891529193882985"/>
    <n v="0"/>
    <n v="0"/>
    <n v="0"/>
    <n v="0"/>
    <x v="0"/>
    <m/>
    <x v="13"/>
    <x v="9"/>
    <s v="no impacts"/>
    <x v="7"/>
    <s v=""/>
    <s v="CTR_947"/>
  </r>
  <r>
    <s v="Bep-Yonyong"/>
    <s v="LIT_092"/>
    <s v="Douala"/>
    <s v="IHS"/>
    <s v="GridOnly"/>
    <s v="LITTORAL"/>
    <s v="Douala"/>
    <s v="ZTE"/>
    <n v="6.6359510947884477"/>
    <n v="0"/>
    <n v="2.2494670878598737"/>
    <n v="13.743996712638364"/>
    <n v="4.5519756986356894"/>
    <n v="0"/>
    <n v="0"/>
    <n v="6.6356657335353688"/>
    <n v="0"/>
    <n v="0"/>
    <n v="0"/>
    <n v="24.264392194799004"/>
    <n v="0"/>
    <n v="6.8692695893366231"/>
    <n v="24.264392194799008"/>
    <n v="0"/>
    <n v="0"/>
    <n v="0"/>
    <n v="0"/>
    <n v="0"/>
    <n v="0"/>
    <n v="0"/>
    <x v="0"/>
    <m/>
    <x v="13"/>
    <x v="9"/>
    <s v="no impacts"/>
    <x v="7"/>
    <s v=""/>
    <s v="LIT_092"/>
  </r>
  <r>
    <s v="Bepanda-Ambiance"/>
    <s v="LIT_687"/>
    <s v="Douala"/>
    <s v="CAMUSAT"/>
    <s v="Good Grid no GE - 8h"/>
    <s v="LITTORAL"/>
    <s v="Douala"/>
    <s v="ZTE"/>
    <n v="2.1355901128033032"/>
    <n v="0"/>
    <n v="1.5400946828637718"/>
    <n v="12.605637168873933"/>
    <n v="3.6391763903513659"/>
    <n v="0"/>
    <n v="0"/>
    <n v="5.7912104453633084"/>
    <n v="0"/>
    <n v="0"/>
    <n v="0"/>
    <n v="22.107185967075022"/>
    <n v="0"/>
    <n v="6.2912525361481393"/>
    <n v="22.107185967075022"/>
    <n v="0"/>
    <n v="0"/>
    <n v="0"/>
    <n v="0"/>
    <n v="0"/>
    <n v="0"/>
    <n v="0"/>
    <x v="0"/>
    <m/>
    <x v="13"/>
    <x v="9"/>
    <s v="no impacts"/>
    <x v="7"/>
    <s v=""/>
    <s v="LIT_687"/>
  </r>
  <r>
    <s v="Camp-Yabassi"/>
    <s v="LIT_162"/>
    <s v="Douala"/>
    <s v="IHS"/>
    <s v="Grid-Gen-Lithium"/>
    <s v="LITTORAL"/>
    <s v="Douala"/>
    <s v="ZTE"/>
    <n v="0"/>
    <n v="3.9415523081444961E-3"/>
    <n v="0"/>
    <n v="0"/>
    <n v="0"/>
    <n v="3.5848507417965097E-3"/>
    <n v="0"/>
    <n v="0"/>
    <n v="33.038144952102115"/>
    <n v="0"/>
    <n v="0"/>
    <n v="21.480621830706585"/>
    <n v="18.408440415143549"/>
    <n v="7.321870371797174"/>
    <n v="21.480621830706585"/>
    <n v="0"/>
    <n v="0"/>
    <n v="0"/>
    <n v="0"/>
    <n v="0"/>
    <n v="0"/>
    <n v="0"/>
    <x v="0"/>
    <m/>
    <x v="13"/>
    <x v="9"/>
    <s v="no impacts"/>
    <x v="7"/>
    <s v=""/>
    <s v="LIT_162"/>
  </r>
  <r>
    <s v="Crf-Nsam-IHS"/>
    <s v="CTR_159"/>
    <s v="Yaounde"/>
    <s v="IHS"/>
    <s v="Grid-Gen"/>
    <s v="CENTRE"/>
    <s v="Yaounde"/>
    <s v="ZTE"/>
    <n v="0"/>
    <n v="0"/>
    <n v="0"/>
    <n v="0"/>
    <n v="0"/>
    <n v="0"/>
    <n v="0"/>
    <n v="0"/>
    <n v="0"/>
    <n v="0"/>
    <n v="0"/>
    <n v="20.569909226585398"/>
    <n v="10.968412649493624"/>
    <n v="13.868556899607057"/>
    <n v="20.569909226585398"/>
    <n v="0"/>
    <n v="0"/>
    <n v="0"/>
    <n v="0"/>
    <n v="0"/>
    <n v="0"/>
    <n v="0"/>
    <x v="0"/>
    <m/>
    <x v="13"/>
    <x v="9"/>
    <s v="no impacts"/>
    <x v="7"/>
    <s v=""/>
    <s v="CTR_159"/>
  </r>
  <r>
    <s v="Marche-Mboppi"/>
    <s v="LIT_236"/>
    <s v="Douala"/>
    <s v="IHS"/>
    <s v="Grid-Gen"/>
    <s v="LITTORAL"/>
    <s v="Douala"/>
    <s v="ZTE"/>
    <n v="0"/>
    <n v="0"/>
    <n v="0"/>
    <n v="0"/>
    <n v="0"/>
    <n v="0"/>
    <n v="0"/>
    <n v="0"/>
    <n v="31.061750748359888"/>
    <n v="1.847232566567645"/>
    <n v="0"/>
    <n v="19.523685697408634"/>
    <n v="16.767434859159952"/>
    <n v="6.6002452679970203"/>
    <n v="19.523685697408634"/>
    <n v="0"/>
    <n v="0"/>
    <n v="0"/>
    <n v="0"/>
    <n v="0"/>
    <n v="0"/>
    <n v="0"/>
    <x v="0"/>
    <m/>
    <x v="13"/>
    <x v="9"/>
    <s v="no impacts"/>
    <x v="7"/>
    <s v=""/>
    <s v="LIT_236"/>
  </r>
  <r>
    <s v="Nkololoun"/>
    <s v="LIT_183"/>
    <s v="Douala"/>
    <s v="IHS"/>
    <s v="GridOnly"/>
    <s v="LITTORAL"/>
    <s v="Douala"/>
    <s v="ZTE"/>
    <n v="0"/>
    <n v="4.2096492054115924"/>
    <n v="4.2464429719803798"/>
    <n v="0"/>
    <n v="0"/>
    <n v="4.44093450103159E-3"/>
    <n v="27.146255489637099"/>
    <n v="18.560466622721034"/>
    <n v="23.18105386764374"/>
    <n v="7.86960346200273"/>
    <n v="60.072021613261327"/>
    <n v="19.157995251588744"/>
    <n v="0"/>
    <n v="0"/>
    <n v="19.157995251588744"/>
    <n v="0"/>
    <n v="0"/>
    <n v="0"/>
    <n v="0"/>
    <n v="0"/>
    <n v="0"/>
    <n v="0"/>
    <x v="0"/>
    <m/>
    <x v="13"/>
    <x v="9"/>
    <s v="no impacts"/>
    <x v="7"/>
    <s v=""/>
    <s v="LIT_183"/>
  </r>
  <r>
    <s v="Mboppi-Market-IHS"/>
    <s v="LIT_761"/>
    <s v="Douala"/>
    <s v="IHS"/>
    <s v="Grid Gen "/>
    <s v="LITTORAL"/>
    <s v="Douala"/>
    <s v="ZTE"/>
    <n v="0"/>
    <n v="0"/>
    <n v="0"/>
    <n v="0"/>
    <n v="0"/>
    <n v="0"/>
    <n v="0"/>
    <n v="3.6185537791205549E-17"/>
    <n v="24.200756635362541"/>
    <n v="0"/>
    <n v="0"/>
    <n v="15.617054472609599"/>
    <n v="13.587244209306771"/>
    <n v="5.2518063367319865"/>
    <n v="15.617054472609599"/>
    <n v="0"/>
    <n v="0"/>
    <n v="0"/>
    <n v="0"/>
    <n v="0"/>
    <n v="0"/>
    <n v="0"/>
    <x v="0"/>
    <m/>
    <x v="13"/>
    <x v="9"/>
    <s v="no impacts"/>
    <x v="7"/>
    <s v=""/>
    <s v="LIT_761"/>
  </r>
  <r>
    <s v="Bati"/>
    <s v="OST_215"/>
    <s v="OUEST"/>
    <s v="IHS"/>
    <s v="Grid-Gen"/>
    <s v="OUEST"/>
    <s v="Bati"/>
    <s v="NOKIA"/>
    <n v="0"/>
    <n v="0"/>
    <n v="3.567015663479283E-3"/>
    <n v="0"/>
    <n v="0.25253314264189036"/>
    <n v="0"/>
    <n v="0"/>
    <n v="0"/>
    <n v="0"/>
    <n v="0"/>
    <n v="0"/>
    <n v="69749.660405270057"/>
    <n v="18.491409199476074"/>
    <n v="18.491409199476074"/>
    <n v="13.668197629789434"/>
    <n v="0"/>
    <n v="0"/>
    <n v="0"/>
    <n v="0"/>
    <n v="0"/>
    <n v="0"/>
    <n v="0"/>
    <x v="0"/>
    <m/>
    <x v="13"/>
    <x v="9"/>
    <s v="no impacts"/>
    <x v="7"/>
    <s v=""/>
    <s v="OST_215"/>
  </r>
  <r>
    <s v="Camp-Yabassi-IHS"/>
    <s v="LIT_587"/>
    <s v="Douala"/>
    <s v="IHS"/>
    <s v="Grid-Gen"/>
    <s v="LITTORAL"/>
    <s v="Douala"/>
    <s v="ZTE"/>
    <n v="0"/>
    <n v="3.8345418382401204E-3"/>
    <n v="0"/>
    <n v="0"/>
    <n v="5.7896860465928885E-17"/>
    <n v="2.5147460427529101E-3"/>
    <n v="0"/>
    <n v="5.7896860465928885E-17"/>
    <n v="21.021404234190275"/>
    <n v="0"/>
    <n v="0"/>
    <n v="13.665183501553791"/>
    <n v="11.725672239771937"/>
    <n v="4.62531354067682"/>
    <n v="13.665183501553791"/>
    <n v="0"/>
    <n v="0"/>
    <n v="0"/>
    <n v="0"/>
    <n v="0"/>
    <n v="0"/>
    <n v="0"/>
    <x v="0"/>
    <m/>
    <x v="13"/>
    <x v="9"/>
    <s v="no impacts"/>
    <x v="7"/>
    <s v=""/>
    <s v="LIT_587"/>
  </r>
  <r>
    <s v="Cinema-ABC"/>
    <s v="LIT_061"/>
    <s v="Douala"/>
    <s v="IHS"/>
    <s v="Grid-Lithium"/>
    <s v="LITTORAL"/>
    <s v="Douala"/>
    <s v="ZTE"/>
    <n v="0"/>
    <n v="17.262839829582262"/>
    <n v="0"/>
    <n v="0"/>
    <n v="0"/>
    <n v="0"/>
    <n v="0"/>
    <n v="0"/>
    <n v="0.33694029957224331"/>
    <n v="0"/>
    <n v="0.16196034620027225"/>
    <n v="8.9864539013163718"/>
    <n v="0.6833331906527067"/>
    <n v="0"/>
    <n v="8.9864539013163718"/>
    <n v="0"/>
    <n v="0"/>
    <n v="0"/>
    <n v="0"/>
    <n v="0"/>
    <n v="0"/>
    <n v="0"/>
    <x v="0"/>
    <m/>
    <x v="13"/>
    <x v="9"/>
    <s v="no impacts"/>
    <x v="7"/>
    <s v=""/>
    <s v="LIT_061"/>
  </r>
  <r>
    <s v="KRIBI-MAKAO"/>
    <s v="SUD_095"/>
    <s v="CENTRE"/>
    <s v="CAMUSAT"/>
    <s v="Good Grid + GE"/>
    <s v="SUD"/>
    <s v="Kribi"/>
    <s v="ZTE"/>
    <n v="0"/>
    <n v="0"/>
    <n v="2.6030653505805676"/>
    <n v="0"/>
    <n v="0"/>
    <n v="0"/>
    <n v="0"/>
    <n v="0"/>
    <n v="0"/>
    <n v="0"/>
    <n v="0"/>
    <n v="6.557797781601618"/>
    <n v="0"/>
    <n v="2.7969148168123441"/>
    <n v="6.5577977816016171"/>
    <n v="0"/>
    <n v="0"/>
    <n v="0"/>
    <n v="0"/>
    <n v="0"/>
    <n v="0"/>
    <n v="0"/>
    <x v="0"/>
    <m/>
    <x v="13"/>
    <x v="9"/>
    <s v="no impacts"/>
    <x v="7"/>
    <s v=""/>
    <s v="SUD_095"/>
  </r>
  <r>
    <s v="Babylone-IHS"/>
    <s v="LIT_153"/>
    <s v="Douala"/>
    <s v="IHS"/>
    <s v="Grid-Gen"/>
    <s v="LITTORAL"/>
    <s v="Douala"/>
    <s v="ZTE"/>
    <n v="3.4990461800115877"/>
    <n v="0"/>
    <n v="0"/>
    <n v="0.30945644388513666"/>
    <n v="3.1827767362092043"/>
    <n v="0"/>
    <n v="0"/>
    <n v="0"/>
    <n v="0"/>
    <n v="0"/>
    <n v="0"/>
    <n v="6.2475209241138812"/>
    <n v="0"/>
    <n v="0"/>
    <n v="6.2475209241138812"/>
    <n v="0"/>
    <n v="0"/>
    <n v="0"/>
    <n v="0"/>
    <n v="0"/>
    <n v="0"/>
    <n v="0"/>
    <x v="0"/>
    <m/>
    <x v="13"/>
    <x v="9"/>
    <s v="no impacts"/>
    <x v="7"/>
    <s v=""/>
    <s v="LIT_153"/>
  </r>
  <r>
    <s v="Bascheo-IHS"/>
    <s v="NRD_015"/>
    <s v="NORD"/>
    <s v="IHS"/>
    <s v="Hybrid-Gen"/>
    <s v="NORD"/>
    <s v="Bascheo"/>
    <s v="NOKIA"/>
    <n v="0.11132655885718525"/>
    <n v="0.14555207414826801"/>
    <n v="0.15846467085006266"/>
    <n v="6.3171847400216294E-2"/>
    <n v="4.977770358385198E-2"/>
    <n v="7.3266501727862393E-2"/>
    <n v="9.9626747480973527E-2"/>
    <n v="0.10472757987974879"/>
    <n v="9.9733757950877897E-2"/>
    <n v="9.2528386310649968E-2"/>
    <n v="0.13012473140372055"/>
    <n v="37001.740842900072"/>
    <n v="4.6214076585253103"/>
    <n v="4.6214611637602614"/>
    <n v="4.6213541532903575"/>
    <n v="0"/>
    <n v="0"/>
    <n v="0"/>
    <n v="0"/>
    <n v="0"/>
    <n v="0"/>
    <n v="0"/>
    <x v="0"/>
    <m/>
    <x v="0"/>
    <x v="0"/>
    <s v="MPR ISSUE"/>
    <x v="0"/>
    <s v="(05/03/2026 com ran 17h): 03.05.2026: FME Seydou activated. Update ASAP_x000a_03.05.2026: Need FME on the site to check IDerect and IBUC status"/>
    <s v="NRD_015"/>
  </r>
  <r>
    <s v="Bastos-Bethesda"/>
    <s v="CTR_474"/>
    <s v="Yaounde"/>
    <s v="IHS"/>
    <s v="Grid-Gen"/>
    <s v="CENTRE"/>
    <s v="Yaounde"/>
    <s v="ZTE"/>
    <n v="1.2698575761985931E-2"/>
    <n v="0"/>
    <n v="0"/>
    <n v="0.20241030382412623"/>
    <n v="0.72057283417942941"/>
    <n v="0"/>
    <n v="0"/>
    <n v="0"/>
    <n v="4.2804187961750177E-4"/>
    <n v="0"/>
    <n v="0"/>
    <n v="3.8613301258728487"/>
    <n v="3.8723165341163654"/>
    <n v="3.8862635653605794E-2"/>
    <n v="3.8613301258728487"/>
    <n v="0"/>
    <n v="0"/>
    <n v="0"/>
    <n v="0"/>
    <n v="0"/>
    <n v="0"/>
    <n v="0"/>
    <x v="0"/>
    <m/>
    <x v="13"/>
    <x v="9"/>
    <s v="no impacts"/>
    <x v="7"/>
    <s v=""/>
    <s v="CTR_474"/>
  </r>
  <r>
    <s v="Nkan"/>
    <s v="LIT_514"/>
    <s v="LITTORAL"/>
    <s v="IHS"/>
    <s v="Hybrid-Gen"/>
    <s v="LITTORAL"/>
    <s v="Nkan"/>
    <s v="NOKIA"/>
    <n v="0"/>
    <n v="0"/>
    <n v="0"/>
    <n v="0"/>
    <n v="0"/>
    <n v="0.99298681685940637"/>
    <n v="0"/>
    <n v="0"/>
    <n v="1.2955775048836102"/>
    <n v="7.0526930887202379"/>
    <n v="1.4685480284032921"/>
    <n v="31854.771831419985"/>
    <n v="0"/>
    <n v="0.27980548219303192"/>
    <n v="3.6992270990460372"/>
    <n v="0"/>
    <n v="0"/>
    <n v="0"/>
    <n v="0"/>
    <n v="0"/>
    <n v="0"/>
    <n v="0"/>
    <x v="0"/>
    <m/>
    <x v="13"/>
    <x v="9"/>
    <s v="no impacts"/>
    <x v="7"/>
    <s v=""/>
    <s v="LIT_514"/>
  </r>
  <r>
    <s v="Bansoa-II"/>
    <s v="OST_299"/>
    <s v="OUEST"/>
    <s v="CAMUSAT"/>
    <s v="Hybrid Solar - S3"/>
    <s v="OUEST"/>
    <s v="Bansoa"/>
    <s v="Huawei"/>
    <n v="0"/>
    <n v="0"/>
    <n v="0"/>
    <n v="0"/>
    <n v="0"/>
    <n v="0"/>
    <n v="0"/>
    <n v="0"/>
    <n v="0"/>
    <n v="0"/>
    <n v="0"/>
    <n v="0"/>
    <n v="0"/>
    <n v="0"/>
    <n v="3.2897515359569449"/>
    <n v="0"/>
    <n v="0"/>
    <n v="0"/>
    <n v="0"/>
    <n v="0"/>
    <n v="0"/>
    <n v="0"/>
    <x v="0"/>
    <m/>
    <x v="13"/>
    <x v="9"/>
    <s v="no impacts"/>
    <x v="7"/>
    <s v=""/>
    <s v="OST_299"/>
  </r>
  <r>
    <s v="Kye-Ossi-MTN-IHS"/>
    <s v="SUD_026"/>
    <s v="CENTRE"/>
    <s v="IHS"/>
    <s v="Grid-Gen-Lithium"/>
    <s v="SUD"/>
    <s v="Kye-Ossi"/>
    <s v="ZTE"/>
    <n v="0.84732673578116258"/>
    <n v="1.1202212691156372"/>
    <n v="0"/>
    <n v="0"/>
    <n v="0"/>
    <n v="0"/>
    <n v="0"/>
    <n v="0"/>
    <n v="0"/>
    <n v="0"/>
    <n v="0"/>
    <n v="2.9746235371668766"/>
    <n v="1.5368130284533703"/>
    <n v="0"/>
    <n v="2.9746235371668766"/>
    <n v="0"/>
    <n v="0"/>
    <n v="0"/>
    <n v="0"/>
    <n v="0"/>
    <n v="0"/>
    <n v="0"/>
    <x v="0"/>
    <m/>
    <x v="13"/>
    <x v="9"/>
    <s v="no impacts"/>
    <x v="7"/>
    <s v=""/>
    <s v="SUD_026"/>
  </r>
  <r>
    <s v="Nkololoun-Marche"/>
    <s v="LIT_548"/>
    <s v="Douala"/>
    <s v="CAMUSAT"/>
    <s v="Good Grid no GE - 8h"/>
    <s v="LITTORAL"/>
    <s v="Douala"/>
    <s v="ZTE"/>
    <n v="0"/>
    <n v="12.118418499399315"/>
    <n v="0"/>
    <n v="0"/>
    <n v="0"/>
    <n v="0"/>
    <n v="0"/>
    <n v="0"/>
    <n v="0"/>
    <n v="0"/>
    <n v="0"/>
    <n v="2.875442666643838"/>
    <n v="0"/>
    <n v="2.051034006500451E-3"/>
    <n v="2.875442666643838"/>
    <n v="0"/>
    <n v="0"/>
    <n v="0"/>
    <n v="0"/>
    <n v="0"/>
    <n v="0"/>
    <n v="0"/>
    <x v="0"/>
    <m/>
    <x v="13"/>
    <x v="9"/>
    <s v="no impacts"/>
    <x v="7"/>
    <s v=""/>
    <s v="LIT_548"/>
  </r>
  <r>
    <s v="Edea-Lom"/>
    <s v="LIT_321"/>
    <s v="LITTORAL"/>
    <s v="IHS"/>
    <s v="Grid-Gen"/>
    <s v="LITTORAL"/>
    <s v="Edea"/>
    <s v="ZTE"/>
    <n v="0"/>
    <n v="0"/>
    <n v="0"/>
    <n v="0"/>
    <n v="0"/>
    <n v="0.89715794459996578"/>
    <n v="1.0080207914208992"/>
    <n v="1.8178046873439433"/>
    <n v="0"/>
    <n v="0"/>
    <n v="0"/>
    <n v="1.1816274437624303"/>
    <n v="1.1446553264104691"/>
    <n v="10.453121566747425"/>
    <n v="2.7107178833043681"/>
    <n v="0"/>
    <n v="0"/>
    <n v="0"/>
    <n v="0"/>
    <n v="0"/>
    <n v="0"/>
    <n v="0"/>
    <x v="0"/>
    <m/>
    <x v="13"/>
    <x v="9"/>
    <s v="no impacts"/>
    <x v="7"/>
    <s v=""/>
    <s v="LIT_321"/>
  </r>
  <r>
    <s v="Bansoa-IHS"/>
    <s v="OST_151"/>
    <s v="OUEST"/>
    <s v="IHS"/>
    <s v="Grid-Gen"/>
    <s v="OUEST"/>
    <s v="Bansoa"/>
    <s v="Huawei"/>
    <n v="0"/>
    <n v="0"/>
    <n v="0"/>
    <n v="0"/>
    <n v="0"/>
    <n v="0"/>
    <n v="0"/>
    <n v="0"/>
    <n v="0"/>
    <n v="0"/>
    <n v="0"/>
    <n v="0"/>
    <n v="0"/>
    <n v="0"/>
    <n v="2.5522353773759896"/>
    <n v="0"/>
    <n v="0"/>
    <n v="0"/>
    <n v="0"/>
    <n v="0"/>
    <n v="0"/>
    <n v="0"/>
    <x v="0"/>
    <m/>
    <x v="13"/>
    <x v="9"/>
    <s v="no impacts"/>
    <x v="7"/>
    <s v=""/>
    <s v="OST_151"/>
  </r>
  <r>
    <s v="Mamfe-Camtel"/>
    <s v="SUO_245"/>
    <s v="SUD-OUEST"/>
    <s v="ESCO"/>
    <s v="HGB"/>
    <s v="SUD-OUEST"/>
    <s v="Mamfe"/>
    <s v="NOKIA"/>
    <n v="0"/>
    <n v="0"/>
    <n v="0"/>
    <n v="0"/>
    <n v="18.542069805607813"/>
    <n v="18.542178018836168"/>
    <n v="18.542069805607813"/>
    <n v="18.542232125450344"/>
    <n v="18.542069805607813"/>
    <n v="18.542178018836168"/>
    <n v="13.304771466270058"/>
    <n v="54305.36720228973"/>
    <n v="12.850081021405529"/>
    <n v="3.6650372539115894"/>
    <n v="2.2600254542237748"/>
    <n v="0"/>
    <n v="0"/>
    <n v="0"/>
    <n v="0"/>
    <n v="0"/>
    <n v="0"/>
    <n v="0"/>
    <x v="1"/>
    <m/>
    <x v="4"/>
    <x v="1"/>
    <s v="AKTIVCO Defaut GE &amp; Power Cabinet"/>
    <x v="1"/>
    <s v="(05/03/2026 com ran 17h): Impacted by SUO_009_H_Mamfe..;..;(05/03/2026 com ran 10h): 03/05/2026 Besoin d'un fme sur site pour verifier le status du MPR FME stanley activé ETA ASAP"/>
    <s v="SUO_009"/>
  </r>
  <r>
    <s v="Mbakong-MTN"/>
    <s v="NRO_255"/>
    <s v="NORD-OUEST"/>
    <s v="IHS"/>
    <s v="Hybrid-Gen"/>
    <s v="NORD-OUEST"/>
    <s v="Mbakong"/>
    <s v="NOKIA"/>
    <n v="3.0819015332460129"/>
    <n v="3.0819015332460129"/>
    <n v="3.0819015332460129"/>
    <n v="3.0819015332460129"/>
    <n v="3.0914242973408559"/>
    <n v="3.0819015332460129"/>
    <n v="3.0819015332460129"/>
    <n v="3.363436282337859"/>
    <n v="4.0897995421024325"/>
    <n v="3.0819015332460129"/>
    <n v="3.0819015332460129"/>
    <n v="11676.874967254797"/>
    <n v="3.0819015332460129"/>
    <n v="3.0819015332460129"/>
    <n v="2.0564380352307001"/>
    <n v="0"/>
    <n v="0"/>
    <n v="4.1876763889245487E-2"/>
    <n v="0"/>
    <n v="0"/>
    <n v="0"/>
    <n v="0"/>
    <x v="1"/>
    <m/>
    <x v="8"/>
    <x v="5"/>
    <s v="ACCESS-ISSUE"/>
    <x v="4"/>
    <s v="(05/03/2026 cell nokia): 30/04/2026 : Problemme d'access || FME Jeremiah activer ||Plan for 03/04/206 || Feedback RM :                                _x000a_Radio replacement can only be done next week depending on access _x000a_29/04/2026 : Escalade faite au RM : en attente de son feedback _x000a_28/04/2026 : En attente d'analyse BO RAN || FME should check and replace FRGU if needed _x000a_27/04/2027 : Need BO RAN analysis"/>
    <s v="NRO_255"/>
  </r>
  <r>
    <s v="Masque"/>
    <s v="CTR_020"/>
    <s v="Yaounde"/>
    <s v="IHS"/>
    <s v="Grid-Gen"/>
    <s v="CENTRE"/>
    <s v="Yaounde"/>
    <s v="ZTE"/>
    <n v="5.7591608096269482"/>
    <n v="0"/>
    <n v="9.0566527695736171E-2"/>
    <n v="0"/>
    <n v="0"/>
    <n v="0.32948523683557179"/>
    <n v="6.3307572346211689"/>
    <n v="5.3269455216831743"/>
    <n v="9.2457045997380387"/>
    <n v="9.2457045997380387"/>
    <n v="9.579505925526421"/>
    <n v="1.8646396030054249"/>
    <n v="10.239047121703722"/>
    <n v="9.2457045997380387"/>
    <n v="1.8646396030054246"/>
    <n v="0"/>
    <n v="0"/>
    <n v="4.3411294027674332"/>
    <n v="0"/>
    <n v="0"/>
    <n v="0"/>
    <n v="0"/>
    <x v="0"/>
    <m/>
    <x v="2"/>
    <x v="2"/>
    <s v="BSS Hardware issue"/>
    <x v="0"/>
    <s v="(05/03/2026 cell zte): 02/05/2026 : Need BO RAN analysis || FME should check GPS feeder status, GPS cable, GPS module"/>
    <s v="CTR_020"/>
  </r>
  <r>
    <s v="Ebolowa-Angale"/>
    <s v="SUD_264"/>
    <s v="CENTRE"/>
    <s v="IHS"/>
    <s v="Grid-Gen"/>
    <s v="SUD"/>
    <s v="Ebolowa"/>
    <s v="ZTE"/>
    <n v="0"/>
    <n v="0"/>
    <n v="0"/>
    <n v="0"/>
    <n v="0"/>
    <n v="0"/>
    <n v="8.5499581945764227"/>
    <n v="6.2190918092759526"/>
    <n v="0"/>
    <n v="4.6127219753847362"/>
    <n v="1.3290343660557089"/>
    <n v="1.5127356727248866"/>
    <n v="0.84987715198055114"/>
    <n v="0.86510830886360734"/>
    <n v="1.5127356727248866"/>
    <n v="0"/>
    <n v="0"/>
    <n v="0"/>
    <n v="0"/>
    <n v="0"/>
    <n v="0"/>
    <n v="0"/>
    <x v="0"/>
    <m/>
    <x v="13"/>
    <x v="9"/>
    <s v="no impacts"/>
    <x v="7"/>
    <s v=""/>
    <s v="SUD_264"/>
  </r>
  <r>
    <s v="Ebolowa-Si"/>
    <s v="SUD_227"/>
    <s v="CENTRE"/>
    <s v="IHS"/>
    <s v="Grid-Gen"/>
    <s v="SUD"/>
    <s v="Ebolowa"/>
    <s v="ZTE"/>
    <n v="1.6935298616283279"/>
    <n v="0.74627318203479831"/>
    <n v="0"/>
    <n v="0"/>
    <n v="0"/>
    <n v="0"/>
    <n v="3.7411930383268692"/>
    <n v="1.3821293942065958"/>
    <n v="0"/>
    <n v="0"/>
    <n v="2.9078311688682272"/>
    <n v="1.3347950963522275"/>
    <n v="0"/>
    <n v="0"/>
    <n v="1.3347950963522275"/>
    <n v="0"/>
    <n v="0"/>
    <n v="0"/>
    <n v="0"/>
    <n v="0"/>
    <n v="0"/>
    <n v="0"/>
    <x v="0"/>
    <m/>
    <x v="13"/>
    <x v="9"/>
    <s v="no impacts"/>
    <x v="7"/>
    <s v=""/>
    <s v="SUD_227"/>
  </r>
  <r>
    <s v="Bourha"/>
    <s v="EXN_019"/>
    <s v="EXTREME-NORD"/>
    <s v="IHS"/>
    <s v="Grid-Gen"/>
    <s v="EXTREME-NORD"/>
    <s v="Bourrah"/>
    <s v="NOKIA"/>
    <n v="0"/>
    <n v="0"/>
    <n v="0.35883133432357295"/>
    <n v="0"/>
    <n v="1.1593471824815857E-2"/>
    <n v="1.5160693924757608E-3"/>
    <n v="0.49213282325302071"/>
    <n v="0"/>
    <n v="0"/>
    <n v="1.6944304974729593E-3"/>
    <n v="0"/>
    <n v="22653.888188612375"/>
    <n v="0"/>
    <n v="0"/>
    <n v="1.3150744524305926"/>
    <n v="0"/>
    <n v="0"/>
    <n v="0"/>
    <n v="0"/>
    <n v="0"/>
    <n v="0"/>
    <n v="0"/>
    <x v="1"/>
    <m/>
    <x v="13"/>
    <x v="9"/>
    <s v="no impacts"/>
    <x v="7"/>
    <s v=""/>
    <s v="EXN_019"/>
  </r>
  <r>
    <s v="Mazavou"/>
    <s v="EXN_215"/>
    <s v="EXTREME-NORD"/>
    <s v="CAMUSAT"/>
    <s v="Hybrid Solar - S3"/>
    <s v="EXTREME-NORD"/>
    <s v="Kalfou"/>
    <s v="NOKIA"/>
    <n v="0"/>
    <n v="0"/>
    <n v="0.35418919662889159"/>
    <n v="0"/>
    <n v="0"/>
    <n v="1.6052499449744453E-3"/>
    <n v="0.4909985947913838"/>
    <n v="0"/>
    <n v="0"/>
    <n v="0"/>
    <n v="0"/>
    <n v="22649.032991755914"/>
    <n v="0"/>
    <n v="0"/>
    <n v="1.3145572454818086"/>
    <n v="0"/>
    <n v="0"/>
    <n v="0"/>
    <n v="0"/>
    <n v="0"/>
    <n v="0"/>
    <n v="0"/>
    <x v="1"/>
    <m/>
    <x v="13"/>
    <x v="9"/>
    <s v="no impacts"/>
    <x v="7"/>
    <s v=""/>
    <s v="EXN_215"/>
  </r>
  <r>
    <s v="Dourbeye"/>
    <s v="NRD_057"/>
    <s v="NORD"/>
    <s v="IHS"/>
    <s v="Grid-Gen"/>
    <s v="NORD"/>
    <s v="Dourbeye"/>
    <s v="NOKIA"/>
    <n v="0.27440856003813824"/>
    <n v="1.7913100101545736"/>
    <n v="1.9410619273638929"/>
    <n v="0.15238514163131733"/>
    <n v="0.19189938535300505"/>
    <n v="5.8859164649063579E-3"/>
    <n v="1.783370505255133"/>
    <n v="0.13050946850434039"/>
    <n v="0"/>
    <n v="0.83678112409419891"/>
    <n v="0.17772655543285021"/>
    <n v="192613.4289236459"/>
    <n v="1.7415281392201041"/>
    <n v="1.7494939144334163"/>
    <n v="1.3095178660841684"/>
    <n v="0"/>
    <n v="0"/>
    <n v="0"/>
    <n v="0"/>
    <n v="0"/>
    <n v="0"/>
    <n v="0"/>
    <x v="0"/>
    <m/>
    <x v="13"/>
    <x v="9"/>
    <s v="no impacts"/>
    <x v="7"/>
    <s v=""/>
    <s v="NRD_057"/>
  </r>
  <r>
    <s v="Messassi"/>
    <s v="CTR_337"/>
    <s v="Yaounde"/>
    <s v="IHS"/>
    <s v="Grid-Gen"/>
    <s v="CENTRE"/>
    <s v="Yaounde"/>
    <s v="ZTE"/>
    <n v="0"/>
    <n v="0"/>
    <n v="0"/>
    <n v="0"/>
    <n v="0"/>
    <n v="0"/>
    <n v="0"/>
    <n v="0"/>
    <n v="0"/>
    <n v="0"/>
    <n v="2.7852685106710813"/>
    <n v="1.1535728655691673"/>
    <n v="0"/>
    <n v="0"/>
    <n v="1.1535728655691673"/>
    <n v="0"/>
    <n v="0"/>
    <n v="0"/>
    <n v="0"/>
    <n v="0"/>
    <n v="0"/>
    <n v="0"/>
    <x v="0"/>
    <m/>
    <x v="13"/>
    <x v="9"/>
    <s v="no impacts"/>
    <x v="7"/>
    <s v=""/>
    <s v="CTR_337"/>
  </r>
  <r>
    <s v="Minkwele-IHS"/>
    <s v="LIT_479"/>
    <s v="LITTORAL"/>
    <s v="IHS"/>
    <s v="Grid-Gen"/>
    <s v="LITTORAL"/>
    <s v="Minkwele"/>
    <s v="ZTE"/>
    <n v="0"/>
    <n v="0"/>
    <n v="0"/>
    <n v="0"/>
    <n v="1.7882341274937013"/>
    <n v="0"/>
    <n v="1.8224061375498317"/>
    <n v="0"/>
    <n v="9.1172920358527976E-2"/>
    <n v="4.857472755134367"/>
    <n v="0"/>
    <n v="1.1533231744727253"/>
    <n v="0"/>
    <n v="0"/>
    <n v="1.1533231744727253"/>
    <n v="0"/>
    <n v="0"/>
    <n v="0"/>
    <n v="0"/>
    <n v="0"/>
    <n v="0"/>
    <n v="0"/>
    <x v="0"/>
    <m/>
    <x v="13"/>
    <x v="9"/>
    <s v="no impacts"/>
    <x v="7"/>
    <s v=""/>
    <s v="LIT_479"/>
  </r>
  <r>
    <s v="Olembe"/>
    <s v="CTR_080"/>
    <s v="Yaounde"/>
    <s v="IHS"/>
    <s v="Grid-Gen"/>
    <s v="CENTRE"/>
    <s v="Yaounde"/>
    <s v="ZTE"/>
    <n v="3.5170239389555191"/>
    <n v="8.2978415274817134"/>
    <n v="0"/>
    <n v="0.78208601929612642"/>
    <n v="2.0640714487505472"/>
    <n v="3.0569324236016691E-2"/>
    <n v="0"/>
    <n v="0"/>
    <n v="0"/>
    <n v="0"/>
    <n v="0"/>
    <n v="1.1410348055120376"/>
    <n v="0"/>
    <n v="0"/>
    <n v="1.1410348055120381"/>
    <n v="0"/>
    <n v="0"/>
    <n v="0"/>
    <n v="0"/>
    <n v="0"/>
    <n v="0"/>
    <n v="0"/>
    <x v="0"/>
    <m/>
    <x v="13"/>
    <x v="9"/>
    <s v="no impacts"/>
    <x v="7"/>
    <s v=""/>
    <s v="CTR_080"/>
  </r>
  <r>
    <s v="Garoua-Foulbere"/>
    <s v="NRD_045"/>
    <s v="Garoua"/>
    <s v="IHS"/>
    <s v="Grid-Gen"/>
    <s v="NORD"/>
    <s v="Garoua"/>
    <s v="Huawei"/>
    <n v="0"/>
    <n v="0"/>
    <n v="0"/>
    <n v="0"/>
    <n v="0"/>
    <n v="0"/>
    <n v="0"/>
    <n v="0"/>
    <n v="0"/>
    <n v="2.2788771320052623"/>
    <n v="0"/>
    <n v="1.0555691102150768"/>
    <n v="0"/>
    <n v="0.98146435980629665"/>
    <n v="1.0555691102150768"/>
    <n v="0"/>
    <n v="0"/>
    <n v="0"/>
    <n v="0"/>
    <n v="0"/>
    <n v="0"/>
    <n v="0"/>
    <x v="0"/>
    <m/>
    <x v="13"/>
    <x v="9"/>
    <s v="no impacts"/>
    <x v="7"/>
    <s v=""/>
    <s v="NRD_045"/>
  </r>
  <r>
    <s v="Nkolmekong-YDE-HIS"/>
    <s v="CTR_523"/>
    <s v="Yaounde"/>
    <s v="IHS"/>
    <s v="Grid-Gen"/>
    <s v="CENTRE"/>
    <s v="Yaounde"/>
    <s v="ZTE"/>
    <n v="0"/>
    <n v="0"/>
    <n v="0"/>
    <n v="0"/>
    <n v="0"/>
    <n v="0"/>
    <n v="0"/>
    <n v="0"/>
    <n v="5.2906868074639135"/>
    <n v="0"/>
    <n v="7.785011685543311E-2"/>
    <n v="1.0123368803737094"/>
    <n v="0"/>
    <n v="0"/>
    <n v="1.0123368803737094"/>
    <n v="0"/>
    <n v="0"/>
    <n v="0"/>
    <n v="0"/>
    <n v="0"/>
    <n v="0"/>
    <n v="0"/>
    <x v="0"/>
    <m/>
    <x v="13"/>
    <x v="9"/>
    <s v="no impacts"/>
    <x v="7"/>
    <s v=""/>
    <s v="CTR_523"/>
  </r>
  <r>
    <s v="Olembe-Terminus"/>
    <s v="CTR_383"/>
    <s v="Yaounde"/>
    <s v="IHS"/>
    <s v="Grid-Gen"/>
    <s v="CENTRE"/>
    <s v="Yaounde"/>
    <s v="ZTE"/>
    <n v="11.809871644508361"/>
    <n v="0"/>
    <n v="0"/>
    <n v="3.5492697605533707"/>
    <n v="0"/>
    <n v="5.8628896251209239"/>
    <n v="0"/>
    <n v="0"/>
    <n v="1.4969159582573557"/>
    <n v="5.7473896579374664"/>
    <n v="0"/>
    <n v="0.97235063478610817"/>
    <n v="0"/>
    <n v="0"/>
    <n v="0.97235063478610817"/>
    <n v="0"/>
    <n v="0"/>
    <n v="0"/>
    <n v="0"/>
    <n v="0"/>
    <n v="0"/>
    <n v="0"/>
    <x v="0"/>
    <m/>
    <x v="13"/>
    <x v="9"/>
    <s v="no impacts"/>
    <x v="7"/>
    <s v=""/>
    <s v="CTR_383"/>
  </r>
  <r>
    <s v="Bomono-ba-mbengue-IHS"/>
    <s v="LIT_790"/>
    <s v="Douala"/>
    <s v="IHS"/>
    <s v="Grid-Gen"/>
    <s v="LITTORAL"/>
    <s v="Dibombari"/>
    <s v="ZTE"/>
    <n v="0"/>
    <n v="2.7603350711833645"/>
    <n v="0"/>
    <n v="0"/>
    <n v="0.2838274363430387"/>
    <n v="0"/>
    <n v="0.55811310578626994"/>
    <n v="1.1887971452460244"/>
    <n v="3.4403866074256842E-2"/>
    <n v="1.6661173462544903"/>
    <n v="0"/>
    <n v="0.90835837378329098"/>
    <n v="0"/>
    <n v="6.0639266279149864E-4"/>
    <n v="0.90835837378329098"/>
    <n v="0"/>
    <n v="0"/>
    <n v="0"/>
    <n v="0"/>
    <n v="0"/>
    <n v="0"/>
    <n v="0"/>
    <x v="0"/>
    <m/>
    <x v="13"/>
    <x v="9"/>
    <s v="no impacts"/>
    <x v="7"/>
    <s v=""/>
    <s v="LIT_790"/>
  </r>
  <r>
    <s v="Logbong"/>
    <s v="LIT_508"/>
    <s v="LITTORAL"/>
    <s v="IHS"/>
    <s v="Grid-Gen"/>
    <s v="LITTORAL"/>
    <s v="Logbong"/>
    <s v="NOKIA"/>
    <n v="0"/>
    <n v="0"/>
    <n v="0"/>
    <n v="0"/>
    <n v="0"/>
    <n v="0.9954296212096666"/>
    <n v="0"/>
    <n v="0"/>
    <n v="6.8354455696060315E-3"/>
    <n v="1.281353583207814"/>
    <n v="1.1940305905214328"/>
    <n v="20806.342984821636"/>
    <n v="4.3904425846911996E-2"/>
    <n v="0"/>
    <n v="0.85693984299423831"/>
    <n v="0"/>
    <n v="0"/>
    <n v="0"/>
    <n v="0"/>
    <n v="0"/>
    <n v="0"/>
    <n v="0"/>
    <x v="0"/>
    <m/>
    <x v="2"/>
    <x v="2"/>
    <s v="BSS Hardware issue"/>
    <x v="0"/>
    <s v="(05/03/2026 cell nokia): 02/05/2026 : Feedback RM : Intervention prevue pour demain  FME presentement sur le site de  Songloulou_x000a_30/04/2026 : Escalade faite au RM || En attente du feeback du RM _x000a_29/04/2026: FME est sur le site couper de songloulou. intervention demain 30/04/2026_x000a_28/04/2026 : FME en route pour le site || ETA : 12h||FME sur sokelle||Forte pluie dans la zone|| Intervention renvoyer pour demain 29/04/2026_x000a_27/04/2026 : Check and replace FRGU || ETA : 28/04/2026 "/>
    <s v="LIT_508"/>
  </r>
  <r>
    <s v="China-Embassy-IHS"/>
    <s v="CTR_874"/>
    <s v="Yaounde"/>
    <s v="IHS"/>
    <s v="GridOnly"/>
    <s v="CENTRE"/>
    <s v="Yaounde"/>
    <s v="ZTE"/>
    <n v="0"/>
    <n v="0"/>
    <n v="0"/>
    <n v="0"/>
    <n v="0"/>
    <n v="0"/>
    <n v="0"/>
    <n v="0"/>
    <n v="0"/>
    <n v="0"/>
    <n v="0"/>
    <n v="0.31364768728972425"/>
    <n v="0"/>
    <n v="0"/>
    <n v="0.84003218874934726"/>
    <n v="0"/>
    <n v="0"/>
    <n v="0"/>
    <n v="0"/>
    <n v="0"/>
    <n v="0"/>
    <n v="0"/>
    <x v="0"/>
    <m/>
    <x v="13"/>
    <x v="9"/>
    <s v="no impacts"/>
    <x v="7"/>
    <s v=""/>
    <s v="CTR_874"/>
  </r>
  <r>
    <s v="Nkozoa"/>
    <s v="CTR_079"/>
    <s v="Yaounde"/>
    <s v="IHS"/>
    <s v="Grid-Gen"/>
    <s v="CENTRE"/>
    <s v="Yaounde"/>
    <s v="ZTE"/>
    <n v="0.12821637802375885"/>
    <n v="0"/>
    <n v="0"/>
    <n v="0"/>
    <n v="0"/>
    <n v="2.3845499710358178E-2"/>
    <n v="0"/>
    <n v="0"/>
    <n v="8.6536691749920838"/>
    <n v="0"/>
    <n v="0"/>
    <n v="0.77648580470446582"/>
    <n v="0"/>
    <n v="0"/>
    <n v="0.77648580470446582"/>
    <n v="0"/>
    <n v="0"/>
    <n v="0"/>
    <n v="0"/>
    <n v="0"/>
    <n v="0"/>
    <n v="0"/>
    <x v="0"/>
    <m/>
    <x v="13"/>
    <x v="9"/>
    <s v="no impacts"/>
    <x v="7"/>
    <s v=""/>
    <s v="CTR_079"/>
  </r>
  <r>
    <s v="Ekoudou-New"/>
    <s v="CTR_539"/>
    <s v="Yaounde"/>
    <s v="IHS"/>
    <s v="Grid-Gen"/>
    <s v="CENTRE"/>
    <s v="Yaounde"/>
    <s v="ZTE"/>
    <n v="0"/>
    <n v="0"/>
    <n v="0"/>
    <n v="0"/>
    <n v="1.5262189919328377"/>
    <n v="0"/>
    <n v="0"/>
    <n v="0"/>
    <n v="0"/>
    <n v="0"/>
    <n v="0"/>
    <n v="0.73485873191166351"/>
    <n v="0"/>
    <n v="0"/>
    <n v="0.73485873191166351"/>
    <n v="0"/>
    <n v="0"/>
    <n v="0"/>
    <n v="0"/>
    <n v="0"/>
    <n v="0"/>
    <n v="0"/>
    <x v="0"/>
    <m/>
    <x v="13"/>
    <x v="9"/>
    <s v="no impacts"/>
    <x v="7"/>
    <s v=""/>
    <s v="CTR_539"/>
  </r>
  <r>
    <s v="Kousseri-Ville"/>
    <s v="EXN_064"/>
    <s v="EXTREME-NORD"/>
    <s v="IHS"/>
    <s v="GenOnly"/>
    <s v="EXTREME-NORD"/>
    <s v="Kousseri"/>
    <s v="Huawei"/>
    <n v="1.030350309474279"/>
    <n v="3.2405445548792495"/>
    <n v="1.7175537121218609"/>
    <n v="0.62262258406029114"/>
    <n v="0.13554659521220888"/>
    <n v="0.13180122876555575"/>
    <n v="0.40722834322110074"/>
    <n v="0.16622292991812984"/>
    <n v="0"/>
    <n v="0"/>
    <n v="0"/>
    <n v="0.71563251748551071"/>
    <n v="0"/>
    <n v="0.14401825741297195"/>
    <n v="0.71563251748551071"/>
    <n v="0"/>
    <n v="0"/>
    <n v="0"/>
    <n v="0"/>
    <n v="0"/>
    <n v="0"/>
    <n v="0"/>
    <x v="1"/>
    <m/>
    <x v="13"/>
    <x v="9"/>
    <s v="no impacts"/>
    <x v="7"/>
    <s v=""/>
    <s v="EXN_064"/>
  </r>
  <r>
    <s v="Kumbo-Bangam-IHS"/>
    <s v="NRO_052"/>
    <s v="NORD-OUEST"/>
    <s v="IHS"/>
    <s v="Grid-Gen"/>
    <s v="NORD-OUEST"/>
    <s v="Kumbo-Bangam"/>
    <s v="Huawei"/>
    <n v="0"/>
    <n v="0"/>
    <n v="0"/>
    <n v="0"/>
    <n v="0"/>
    <n v="0"/>
    <n v="0"/>
    <n v="0"/>
    <n v="0"/>
    <n v="0"/>
    <n v="0"/>
    <n v="0"/>
    <n v="0"/>
    <n v="8.0600999335108288"/>
    <n v="0.66597965944988058"/>
    <n v="0"/>
    <n v="0"/>
    <n v="0"/>
    <n v="0"/>
    <n v="0"/>
    <n v="0"/>
    <n v="0"/>
    <x v="1"/>
    <m/>
    <x v="13"/>
    <x v="9"/>
    <s v="no impacts"/>
    <x v="7"/>
    <s v=""/>
    <s v="NRO_052"/>
  </r>
  <r>
    <s v="Doumo-IHS-VSAT"/>
    <s v="NRD_152"/>
    <s v="EXTREME-NORD"/>
    <s v="IHS"/>
    <s v="Gen Only"/>
    <s v="NORD"/>
    <s v="Doumo"/>
    <s v="NOKIA"/>
    <n v="0"/>
    <n v="0.35019604248022884"/>
    <n v="0.37284867828159707"/>
    <n v="2.6259743413051099E-2"/>
    <n v="2.4203692074391877E-2"/>
    <n v="0"/>
    <n v="0.24411100762063639"/>
    <n v="7.5027838323003145E-3"/>
    <n v="2.4726722678085889E-2"/>
    <n v="0"/>
    <n v="0"/>
    <n v="5250.0386008167043"/>
    <n v="0.44315120563329574"/>
    <n v="0.87481059146826923"/>
    <n v="0.65570665433906061"/>
    <n v="0"/>
    <n v="0"/>
    <n v="0"/>
    <n v="0"/>
    <n v="0"/>
    <n v="0"/>
    <n v="0"/>
    <x v="0"/>
    <m/>
    <x v="13"/>
    <x v="9"/>
    <s v="no impacts"/>
    <x v="7"/>
    <s v=""/>
    <s v="NRD_152"/>
  </r>
  <r>
    <s v="Bonamoussongo-IHS"/>
    <s v="LIT_154"/>
    <s v="Douala"/>
    <s v="IHS"/>
    <s v="Grid-Gen"/>
    <s v="LITTORAL"/>
    <s v="Douala"/>
    <s v="ZTE"/>
    <n v="42.644581845887807"/>
    <n v="0"/>
    <n v="0"/>
    <n v="0"/>
    <n v="0"/>
    <n v="31.277894062488397"/>
    <n v="0"/>
    <n v="13.395160415828419"/>
    <n v="0"/>
    <n v="0"/>
    <n v="0"/>
    <n v="0.48238536325060732"/>
    <n v="8.5157148442070234"/>
    <n v="0"/>
    <n v="0.48238536325060732"/>
    <n v="0"/>
    <n v="0"/>
    <n v="0"/>
    <n v="0"/>
    <n v="0"/>
    <n v="0"/>
    <n v="0"/>
    <x v="0"/>
    <m/>
    <x v="13"/>
    <x v="9"/>
    <s v="no impacts"/>
    <x v="7"/>
    <s v=""/>
    <s v="LIT_154"/>
  </r>
  <r>
    <s v="Bep-An-2000"/>
    <s v="LIT_459"/>
    <s v="Douala"/>
    <s v="IHS"/>
    <s v="Grid-Gen"/>
    <s v="LITTORAL"/>
    <s v="Douala"/>
    <s v="ZTE"/>
    <n v="42.642602152194577"/>
    <n v="0"/>
    <n v="0"/>
    <n v="0"/>
    <n v="0"/>
    <n v="31.27787622741009"/>
    <n v="0"/>
    <n v="13.385993185573279"/>
    <n v="0"/>
    <n v="0"/>
    <n v="0"/>
    <n v="0.48160061980464214"/>
    <n v="8.516499587652989"/>
    <n v="0"/>
    <n v="0.48160061980464208"/>
    <n v="0"/>
    <n v="0"/>
    <n v="0"/>
    <n v="0"/>
    <n v="0"/>
    <n v="0"/>
    <n v="0"/>
    <x v="0"/>
    <m/>
    <x v="13"/>
    <x v="9"/>
    <s v="no impacts"/>
    <x v="7"/>
    <s v=""/>
    <s v="LIT_459"/>
  </r>
  <r>
    <s v="Bepanda-TSF"/>
    <s v="LIT_366"/>
    <s v="Douala"/>
    <s v="IHS"/>
    <s v="GridOnly"/>
    <s v="LITTORAL"/>
    <s v="Douala"/>
    <s v="ZTE"/>
    <n v="0"/>
    <n v="0"/>
    <n v="0"/>
    <n v="1.3481714050902742"/>
    <n v="0"/>
    <n v="0.39581389309796733"/>
    <n v="0"/>
    <n v="0"/>
    <n v="0"/>
    <n v="0"/>
    <n v="0"/>
    <n v="0.48110123761175499"/>
    <n v="0"/>
    <n v="0"/>
    <n v="0.48110123761175499"/>
    <n v="0"/>
    <n v="0"/>
    <n v="0"/>
    <n v="0"/>
    <n v="0"/>
    <n v="0"/>
    <n v="0"/>
    <x v="0"/>
    <m/>
    <x v="13"/>
    <x v="9"/>
    <s v="no impacts"/>
    <x v="7"/>
    <s v=""/>
    <s v="LIT_366"/>
  </r>
  <r>
    <s v="Ngd-Mbideng-IHS"/>
    <s v="ADM_157"/>
    <s v="Ngaoundere"/>
    <s v="IHS"/>
    <s v="Grid-Gen"/>
    <s v="ADAMAOUA"/>
    <s v="Ngaoundere"/>
    <s v="Huawei"/>
    <n v="10.699388328154024"/>
    <n v="6.3574920170189433"/>
    <n v="0.46392605719210234"/>
    <n v="0.89434000222581789"/>
    <n v="11.112876783864532"/>
    <n v="0"/>
    <n v="4.7467882590966033"/>
    <n v="0"/>
    <n v="0"/>
    <n v="8.9175391586979543E-5"/>
    <n v="0"/>
    <n v="0.47664246803240562"/>
    <n v="0"/>
    <n v="2.741519063558512"/>
    <n v="0.47664246803240562"/>
    <n v="0"/>
    <n v="0"/>
    <n v="2.675261747609386E-4"/>
    <n v="0"/>
    <n v="0"/>
    <n v="0"/>
    <n v="0"/>
    <x v="0"/>
    <m/>
    <x v="13"/>
    <x v="9"/>
    <s v="no impacts"/>
    <x v="7"/>
    <s v=""/>
    <s v="ADM_157"/>
  </r>
  <r>
    <s v="Nkolondom"/>
    <s v="CTR_248"/>
    <s v="Yaounde"/>
    <s v="IHS"/>
    <s v="Grid-Gen"/>
    <s v="CENTRE"/>
    <s v="Yaounde"/>
    <s v="ZTE"/>
    <n v="5.0699063729728655"/>
    <n v="0"/>
    <n v="0"/>
    <n v="0"/>
    <n v="0"/>
    <n v="1.460211367080154"/>
    <n v="0"/>
    <n v="0"/>
    <n v="0"/>
    <n v="0"/>
    <n v="3.777469587624447E-2"/>
    <n v="0.44277365430767152"/>
    <n v="0"/>
    <n v="0"/>
    <n v="0.44277365430767146"/>
    <n v="0"/>
    <n v="0"/>
    <n v="0"/>
    <n v="0"/>
    <n v="0"/>
    <n v="0"/>
    <n v="0"/>
    <x v="0"/>
    <m/>
    <x v="13"/>
    <x v="9"/>
    <s v="no impacts"/>
    <x v="7"/>
    <s v=""/>
    <s v="CTR_248"/>
  </r>
  <r>
    <s v="Nyom"/>
    <s v="CTR_381"/>
    <s v="Yaounde"/>
    <s v="IHS"/>
    <s v="Grid-Gen"/>
    <s v="CENTRE"/>
    <s v="Yaounde"/>
    <s v="ZTE"/>
    <n v="0"/>
    <n v="0"/>
    <n v="0"/>
    <n v="0"/>
    <n v="0"/>
    <n v="0"/>
    <n v="0"/>
    <n v="0"/>
    <n v="0"/>
    <n v="0"/>
    <n v="0"/>
    <n v="0.44107932186751786"/>
    <n v="0"/>
    <n v="0"/>
    <n v="0.44107932186751786"/>
    <n v="0"/>
    <n v="0"/>
    <n v="0"/>
    <n v="0"/>
    <n v="0"/>
    <n v="0"/>
    <n v="0"/>
    <x v="0"/>
    <m/>
    <x v="13"/>
    <x v="9"/>
    <s v="no impacts"/>
    <x v="7"/>
    <s v=""/>
    <s v="CTR_381"/>
  </r>
  <r>
    <s v="Ngd-Maraba-MTN"/>
    <s v="ADM_167"/>
    <s v="Ngaoundere"/>
    <s v="MTN sharing"/>
    <m/>
    <s v="ADAMAOUA"/>
    <s v="Ngaoundere"/>
    <s v="Huawei"/>
    <n v="0"/>
    <n v="0"/>
    <n v="0"/>
    <n v="0"/>
    <n v="0"/>
    <n v="0"/>
    <n v="0"/>
    <n v="0"/>
    <n v="0"/>
    <n v="0"/>
    <n v="0"/>
    <n v="0.40803092174538352"/>
    <n v="2.242778933490853"/>
    <n v="0.72246335248107341"/>
    <n v="0.40803092174538352"/>
    <n v="0"/>
    <n v="0"/>
    <n v="0"/>
    <n v="0"/>
    <n v="0"/>
    <n v="0"/>
    <n v="0"/>
    <x v="0"/>
    <m/>
    <x v="13"/>
    <x v="9"/>
    <s v="no impacts"/>
    <x v="7"/>
    <s v=""/>
    <s v="ADM_167"/>
  </r>
  <r>
    <s v="Magada-IHS"/>
    <s v="EXN_128"/>
    <s v="EXTREME-NORD"/>
    <s v="IHS"/>
    <s v="Gen Only"/>
    <s v="EXTREME-NORD"/>
    <s v="Magada"/>
    <s v="NOKIA"/>
    <n v="0"/>
    <n v="2.1403332599658708E-3"/>
    <n v="3.8023408028515511E-2"/>
    <n v="0"/>
    <n v="0"/>
    <n v="0"/>
    <n v="0"/>
    <n v="0.14857273970691828"/>
    <n v="0"/>
    <n v="0"/>
    <n v="0"/>
    <n v="288539.77056784037"/>
    <n v="0.20079234285224226"/>
    <n v="2.4452712958094893E-2"/>
    <n v="0.40190742236368598"/>
    <n v="0"/>
    <n v="0"/>
    <n v="0"/>
    <n v="0"/>
    <n v="0"/>
    <n v="0"/>
    <n v="0"/>
    <x v="1"/>
    <m/>
    <x v="13"/>
    <x v="9"/>
    <s v="no impacts"/>
    <x v="7"/>
    <s v=""/>
    <s v="EXN_128"/>
  </r>
  <r>
    <s v="Dembo"/>
    <s v="NRD_024"/>
    <s v="NORD"/>
    <s v="IHS"/>
    <s v="Solar-Gen"/>
    <s v="NORD"/>
    <s v="Dembo"/>
    <s v="NOKIA"/>
    <n v="0"/>
    <n v="0"/>
    <n v="0.46621302258272607"/>
    <n v="0"/>
    <n v="0"/>
    <n v="0"/>
    <n v="0"/>
    <n v="0"/>
    <n v="0"/>
    <n v="0"/>
    <n v="0"/>
    <n v="54289.264340687092"/>
    <n v="0"/>
    <n v="0"/>
    <n v="0.39311835192284178"/>
    <n v="0"/>
    <n v="0"/>
    <n v="0"/>
    <n v="0"/>
    <n v="0"/>
    <n v="0"/>
    <n v="0"/>
    <x v="0"/>
    <m/>
    <x v="13"/>
    <x v="9"/>
    <s v="no impacts"/>
    <x v="7"/>
    <s v=""/>
    <s v="NRD_024"/>
  </r>
  <r>
    <s v="Wina-IHS"/>
    <s v="EXN_127"/>
    <s v="EXTREME-NORD"/>
    <s v="IHS"/>
    <s v="Gen Only"/>
    <s v="EXTREME-NORD"/>
    <s v="Wina"/>
    <s v="Huawei"/>
    <n v="0"/>
    <n v="0"/>
    <n v="0"/>
    <n v="0"/>
    <n v="0"/>
    <n v="0"/>
    <n v="0"/>
    <n v="0"/>
    <n v="0"/>
    <n v="0"/>
    <n v="0"/>
    <n v="0"/>
    <n v="0"/>
    <n v="3.2727368712421483E-2"/>
    <n v="0.36586879660305965"/>
    <n v="0"/>
    <n v="0"/>
    <n v="0"/>
    <n v="0"/>
    <n v="0"/>
    <n v="0"/>
    <n v="0"/>
    <x v="1"/>
    <m/>
    <x v="6"/>
    <x v="1"/>
    <s v="Defaut GE &amp; Power Cabinet"/>
    <x v="1"/>
    <s v="(hourly IHS): 03/05/2026 16:59 1:11:16 45.9V FME Mamoudou is managing with level 0/Franklin informed..;..;(05/03/2026 com ran 17h): 03.05.2026 IHS: FME Mamoudou is managing with level 0/Franklin informed"/>
    <s v="EXN_127"/>
  </r>
  <r>
    <s v="Ekombitie"/>
    <s v="CTR_387"/>
    <s v="Yaounde"/>
    <s v="IHS"/>
    <s v="Grid-Gen"/>
    <s v="CENTRE"/>
    <s v="Yaounde"/>
    <s v="ZTE"/>
    <n v="0"/>
    <n v="0"/>
    <n v="0"/>
    <n v="0"/>
    <n v="0"/>
    <n v="0"/>
    <n v="0"/>
    <n v="0"/>
    <n v="0"/>
    <n v="0"/>
    <n v="0"/>
    <n v="0.36046476787288878"/>
    <n v="0"/>
    <n v="0"/>
    <n v="0.36046476787288878"/>
    <n v="0"/>
    <n v="0"/>
    <n v="0"/>
    <n v="0"/>
    <n v="0"/>
    <n v="0"/>
    <n v="0"/>
    <x v="0"/>
    <m/>
    <x v="13"/>
    <x v="9"/>
    <s v="no impacts"/>
    <x v="7"/>
    <s v=""/>
    <s v="CTR_387"/>
  </r>
  <r>
    <s v="Olembe-CAMTEL"/>
    <s v="CTR_861"/>
    <s v="Yaounde"/>
    <s v="ESCO"/>
    <s v="Good Grid no GE - 8h"/>
    <s v="CENTRE"/>
    <s v="Yaounde"/>
    <s v="ZTE"/>
    <n v="0"/>
    <n v="0"/>
    <n v="0"/>
    <n v="0"/>
    <n v="0"/>
    <n v="0"/>
    <n v="0"/>
    <n v="0"/>
    <n v="0"/>
    <n v="0"/>
    <n v="0"/>
    <n v="0.35117269206952567"/>
    <n v="0"/>
    <n v="0"/>
    <n v="0.35117269206952567"/>
    <n v="0"/>
    <n v="0"/>
    <n v="0"/>
    <n v="0"/>
    <n v="0"/>
    <n v="0"/>
    <n v="0"/>
    <x v="0"/>
    <m/>
    <x v="13"/>
    <x v="9"/>
    <s v="no impacts"/>
    <x v="7"/>
    <s v=""/>
    <s v="CTR_861"/>
  </r>
  <r>
    <s v="Ngd-Chateau"/>
    <s v="ADM_001"/>
    <s v="Ngaoundere"/>
    <s v="CAMUSAT"/>
    <s v="Good Grid + Solar + GE"/>
    <s v="ADAMAOUA"/>
    <s v="Ngaoundere"/>
    <s v="Huawei"/>
    <n v="10.751520262075777"/>
    <n v="6.4099271472720911"/>
    <n v="2.675261747609386E-4"/>
    <n v="0.47690999420716657"/>
    <n v="7.9314555136074514"/>
    <n v="0"/>
    <n v="4.4399000664891721"/>
    <n v="0"/>
    <n v="0"/>
    <n v="0"/>
    <n v="0"/>
    <n v="0.31289861400039376"/>
    <n v="0"/>
    <n v="2.5663785944816837"/>
    <n v="0.31289861400039376"/>
    <n v="0"/>
    <n v="0"/>
    <n v="0"/>
    <n v="0"/>
    <n v="0"/>
    <n v="0"/>
    <n v="0"/>
    <x v="0"/>
    <m/>
    <x v="13"/>
    <x v="9"/>
    <s v="no impacts"/>
    <x v="7"/>
    <s v=""/>
    <s v="ADM_001"/>
  </r>
  <r>
    <s v="Bep-Cafrad"/>
    <s v="LIT_649"/>
    <s v="Douala"/>
    <s v="CAMUSAT"/>
    <s v="Good Grid no GE - 12h"/>
    <s v="LITTORAL"/>
    <s v="Douala"/>
    <s v="ZTE"/>
    <n v="27.368159534062141"/>
    <n v="0"/>
    <n v="0"/>
    <n v="0"/>
    <n v="0"/>
    <n v="20.372457074533511"/>
    <n v="0"/>
    <n v="10.16378309120431"/>
    <n v="0"/>
    <n v="0"/>
    <n v="0"/>
    <n v="0.30465880781775673"/>
    <n v="6.2359281232075734"/>
    <n v="0"/>
    <n v="0.30465880781775673"/>
    <n v="0"/>
    <n v="0"/>
    <n v="0"/>
    <n v="0"/>
    <n v="0"/>
    <n v="0"/>
    <n v="0"/>
    <x v="0"/>
    <m/>
    <x v="13"/>
    <x v="9"/>
    <s v="no impacts"/>
    <x v="7"/>
    <s v=""/>
    <s v="LIT_649"/>
  </r>
  <r>
    <s v="Kong-Kong-IHS"/>
    <s v="NRD_070"/>
    <s v="NORD"/>
    <s v="IHS"/>
    <s v="Solar-Gen"/>
    <s v="NORD"/>
    <s v="KongKong"/>
    <s v="NOKIA"/>
    <n v="0"/>
    <n v="9.8098607748450719E-4"/>
    <n v="2.5483726777558637E-2"/>
    <n v="0"/>
    <n v="0"/>
    <n v="0"/>
    <n v="0"/>
    <n v="0.10843379050572668"/>
    <n v="0"/>
    <n v="0"/>
    <n v="0"/>
    <n v="188173.47112087047"/>
    <n v="0.11792436547633295"/>
    <n v="1.5784864895840522E-2"/>
    <n v="0.30135324048778761"/>
    <n v="0"/>
    <n v="0"/>
    <n v="0"/>
    <n v="0"/>
    <n v="0"/>
    <n v="0"/>
    <n v="0"/>
    <x v="0"/>
    <m/>
    <x v="13"/>
    <x v="9"/>
    <s v="no impacts"/>
    <x v="7"/>
    <s v=""/>
    <s v="NRD_070"/>
  </r>
  <r>
    <s v="Maroua-Diarenga"/>
    <s v="EXN_088"/>
    <s v="Maroua"/>
    <s v="IHS"/>
    <s v="Grid-Gen"/>
    <s v="EXTREME-NORD"/>
    <s v="Maroua"/>
    <s v="Huawei"/>
    <n v="0"/>
    <n v="0"/>
    <n v="0"/>
    <n v="0"/>
    <n v="0"/>
    <n v="0"/>
    <n v="0"/>
    <n v="0"/>
    <n v="0"/>
    <n v="0"/>
    <n v="0"/>
    <n v="0.26217565126571984"/>
    <n v="0"/>
    <n v="0"/>
    <n v="0.26217565126571984"/>
    <n v="0"/>
    <n v="0"/>
    <n v="0"/>
    <n v="0"/>
    <n v="0"/>
    <n v="0"/>
    <n v="0"/>
    <x v="0"/>
    <m/>
    <x v="13"/>
    <x v="9"/>
    <s v="no impacts"/>
    <x v="7"/>
    <s v=""/>
    <s v="EXN_088"/>
  </r>
  <r>
    <s v="Palar"/>
    <s v="EXN_055"/>
    <s v="Maroua"/>
    <s v="IHS"/>
    <s v="Grid-Gen"/>
    <s v="EXTREME-NORD"/>
    <s v="Maroua"/>
    <s v="Huawei"/>
    <n v="0"/>
    <n v="0"/>
    <n v="0"/>
    <n v="0"/>
    <n v="0"/>
    <n v="0"/>
    <n v="0"/>
    <n v="0"/>
    <n v="0.90372125342076792"/>
    <n v="0"/>
    <n v="0"/>
    <n v="0.25004779800989063"/>
    <n v="0"/>
    <n v="0.20795701318083623"/>
    <n v="0.25004779800989063"/>
    <n v="0"/>
    <n v="0"/>
    <n v="0"/>
    <n v="0"/>
    <n v="0"/>
    <n v="0"/>
    <n v="0"/>
    <x v="0"/>
    <m/>
    <x v="13"/>
    <x v="9"/>
    <s v="no impacts"/>
    <x v="7"/>
    <s v=""/>
    <s v="EXN_055"/>
  </r>
  <r>
    <s v="Garoua-Kolbives-II"/>
    <s v="NRD_141"/>
    <s v="Garoua"/>
    <s v="CAMUSAT"/>
    <s v="Medium Grid + GE"/>
    <s v="NORD"/>
    <s v="Garoua"/>
    <s v="Huawei"/>
    <n v="0"/>
    <n v="1.6773891157510852"/>
    <n v="0"/>
    <n v="1.7793879286482726"/>
    <n v="2.1287057725727889"/>
    <n v="4.9538713534398866"/>
    <n v="1.3200633216620581"/>
    <n v="0"/>
    <n v="0"/>
    <n v="0"/>
    <n v="0"/>
    <n v="0.21921094759911308"/>
    <n v="0"/>
    <n v="1.0250711262923298"/>
    <n v="0.21921094759911308"/>
    <n v="0"/>
    <n v="0"/>
    <n v="0"/>
    <n v="0"/>
    <n v="0"/>
    <n v="0"/>
    <n v="0"/>
    <x v="0"/>
    <m/>
    <x v="13"/>
    <x v="9"/>
    <s v="no impacts"/>
    <x v="7"/>
    <s v=""/>
    <s v="NRD_141"/>
  </r>
  <r>
    <s v="Kousseri-Lacka"/>
    <s v="EXN_094"/>
    <s v="EXTREME-NORD"/>
    <s v="IHS"/>
    <s v="Grid-Gen"/>
    <s v="EXTREME-NORD"/>
    <s v="Kousseri"/>
    <s v="Huawei"/>
    <n v="0"/>
    <n v="0"/>
    <n v="0"/>
    <n v="0"/>
    <n v="1.0701046990437544E-3"/>
    <n v="0.10567283903057074"/>
    <n v="0.43860024598140024"/>
    <n v="0.18013429100569864"/>
    <n v="0"/>
    <n v="0"/>
    <n v="0"/>
    <n v="0.19049647150810567"/>
    <n v="0"/>
    <n v="0"/>
    <n v="0.1904964715081057"/>
    <n v="0"/>
    <n v="0"/>
    <n v="0"/>
    <n v="0"/>
    <n v="0"/>
    <n v="0"/>
    <n v="0"/>
    <x v="1"/>
    <m/>
    <x v="13"/>
    <x v="9"/>
    <s v="no impacts"/>
    <x v="7"/>
    <s v=""/>
    <s v="EXN_094"/>
  </r>
  <r>
    <s v="Kodek-Djarengol"/>
    <s v="EXN_053"/>
    <s v="Maroua"/>
    <s v="IHS"/>
    <s v="Grid-Gen"/>
    <s v="EXTREME-NORD"/>
    <s v="Maroua"/>
    <s v="Huawei"/>
    <n v="0.27136071659917876"/>
    <n v="0.69431959889622274"/>
    <n v="0"/>
    <n v="0"/>
    <n v="0"/>
    <n v="0"/>
    <n v="0"/>
    <n v="0"/>
    <n v="0"/>
    <n v="0"/>
    <n v="0"/>
    <n v="0.18646574380837422"/>
    <n v="0"/>
    <n v="0"/>
    <n v="0.18646574380837422"/>
    <n v="0"/>
    <n v="0"/>
    <n v="0"/>
    <n v="0"/>
    <n v="0"/>
    <n v="0"/>
    <n v="0"/>
    <x v="0"/>
    <m/>
    <x v="13"/>
    <x v="9"/>
    <s v="no impacts"/>
    <x v="7"/>
    <s v=""/>
    <s v="EXN_053"/>
  </r>
  <r>
    <s v="Tiko-Stadium-IHS"/>
    <s v="SUO_105"/>
    <s v="SUD-OUEST"/>
    <s v="IHS"/>
    <s v="Grid-Gen"/>
    <s v="SUD-OUEST"/>
    <s v="Tiko"/>
    <s v="Huawei"/>
    <n v="0"/>
    <n v="0"/>
    <n v="0"/>
    <n v="0"/>
    <n v="0"/>
    <n v="0"/>
    <n v="0"/>
    <n v="0"/>
    <n v="0"/>
    <n v="0"/>
    <n v="0"/>
    <n v="0"/>
    <n v="0"/>
    <n v="0"/>
    <n v="0.18405800823552576"/>
    <n v="0"/>
    <n v="0"/>
    <n v="0"/>
    <n v="0"/>
    <n v="0"/>
    <n v="0"/>
    <n v="0"/>
    <x v="1"/>
    <m/>
    <x v="13"/>
    <x v="9"/>
    <s v="no impacts"/>
    <x v="7"/>
    <s v=""/>
    <s v="SUO_105"/>
  </r>
  <r>
    <s v="Maroua-Doualare-II"/>
    <s v="EXN_111"/>
    <s v="Maroua"/>
    <s v="IHS"/>
    <s v="Grid-Gen"/>
    <s v="EXTREME-NORD"/>
    <s v="Maroua"/>
    <s v="Huawei"/>
    <n v="0"/>
    <n v="0"/>
    <n v="1.0317236105047183"/>
    <n v="0"/>
    <n v="0"/>
    <n v="0"/>
    <n v="4.8154711456968955E-3"/>
    <n v="0"/>
    <n v="0"/>
    <n v="0"/>
    <n v="0"/>
    <n v="0.14357238045503706"/>
    <n v="0"/>
    <n v="0"/>
    <n v="0.14357238045503706"/>
    <n v="0"/>
    <n v="0"/>
    <n v="3.7329353970659156"/>
    <n v="0"/>
    <n v="0"/>
    <n v="0"/>
    <n v="0"/>
    <x v="0"/>
    <m/>
    <x v="13"/>
    <x v="9"/>
    <s v="no impacts"/>
    <x v="7"/>
    <s v=""/>
    <s v="EXN_111"/>
  </r>
  <r>
    <s v="Mbaka"/>
    <s v="ADM_161"/>
    <s v="ADAMAOUA"/>
    <s v="CAMUSAT"/>
    <s v="Hybrid Solar - S3"/>
    <s v="ADAMAOUA"/>
    <s v="Mbaka"/>
    <s v="Huawei"/>
    <n v="0"/>
    <n v="0"/>
    <n v="0"/>
    <n v="0"/>
    <n v="0"/>
    <n v="0"/>
    <n v="0"/>
    <n v="0"/>
    <n v="0"/>
    <n v="0"/>
    <n v="0"/>
    <n v="0"/>
    <n v="0"/>
    <n v="0"/>
    <n v="0.13365607691056491"/>
    <n v="0"/>
    <n v="0"/>
    <n v="0"/>
    <n v="0"/>
    <n v="0"/>
    <n v="0"/>
    <n v="0"/>
    <x v="0"/>
    <m/>
    <x v="13"/>
    <x v="9"/>
    <s v="no impacts"/>
    <x v="7"/>
    <s v=""/>
    <s v="ADM_161"/>
  </r>
  <r>
    <s v="H-Progres"/>
    <s v="CTR_017"/>
    <s v="Yaounde"/>
    <s v="IHS"/>
    <s v="GridOnly"/>
    <s v="CENTRE"/>
    <s v="Yaounde"/>
    <s v="ZTE"/>
    <n v="29.789699457528258"/>
    <n v="41.605670698821186"/>
    <n v="41.605670698821186"/>
    <n v="26.802181158737906"/>
    <n v="0"/>
    <n v="0"/>
    <n v="0"/>
    <n v="0"/>
    <n v="0"/>
    <n v="0"/>
    <n v="0"/>
    <n v="0.1225091529621925"/>
    <n v="14.090817645598447"/>
    <n v="0"/>
    <n v="0.12250915296219253"/>
    <n v="0"/>
    <n v="0"/>
    <n v="0"/>
    <n v="0"/>
    <n v="0"/>
    <n v="0"/>
    <n v="0"/>
    <x v="0"/>
    <m/>
    <x v="13"/>
    <x v="9"/>
    <s v="no impacts"/>
    <x v="7"/>
    <s v=""/>
    <s v="CTR_017"/>
  </r>
  <r>
    <s v="Balaza"/>
    <s v="EXN_036"/>
    <s v="EXTREME-NORD"/>
    <s v="IHS"/>
    <s v="Solar-Grid-Gen"/>
    <s v="EXTREME-NORD"/>
    <s v="Balaza"/>
    <s v="Huawei"/>
    <n v="0"/>
    <n v="0"/>
    <n v="0"/>
    <n v="0"/>
    <n v="0"/>
    <n v="0"/>
    <n v="0"/>
    <n v="0"/>
    <n v="0"/>
    <n v="0"/>
    <n v="0"/>
    <n v="0"/>
    <n v="0"/>
    <n v="0"/>
    <n v="0.1149470797556166"/>
    <n v="0"/>
    <n v="0"/>
    <n v="0"/>
    <n v="0"/>
    <n v="0"/>
    <n v="0"/>
    <n v="0"/>
    <x v="1"/>
    <m/>
    <x v="13"/>
    <x v="9"/>
    <s v="no impacts"/>
    <x v="7"/>
    <s v=""/>
    <s v="EXN_036"/>
  </r>
  <r>
    <s v="Meidougou-MTN"/>
    <s v="ADM_062"/>
    <s v="ADAMAOUA"/>
    <s v="IHS"/>
    <s v="Grid-Gen"/>
    <s v="ADAMAOUA"/>
    <s v="Meidougou"/>
    <s v="NOKIA"/>
    <n v="0"/>
    <n v="0"/>
    <n v="0"/>
    <n v="0"/>
    <n v="0"/>
    <n v="0"/>
    <n v="0"/>
    <n v="2.7158273919121294"/>
    <n v="1.6022050589572854"/>
    <n v="0"/>
    <n v="0"/>
    <n v="835.95065875645275"/>
    <n v="0"/>
    <n v="0"/>
    <n v="0.10440654847003564"/>
    <n v="0"/>
    <n v="0"/>
    <n v="0"/>
    <n v="0"/>
    <n v="0"/>
    <n v="0"/>
    <n v="0"/>
    <x v="0"/>
    <m/>
    <x v="7"/>
    <x v="4"/>
    <s v="SPARE-ISSUE"/>
    <x v="3"/>
    <s v="(05/03/2026 com ran 17h): 02.05.2026: En Attente de la livraison des spare ce Jour 02.05.2026_x000a_30/04/2026  Spare FSMF Faulty Commande passe au WH de Garoua et Expediee a Ngaoundere Nouvelle ETD communiques par le SPM 30.04.2026 ESCALADE FM THEOPHILE_x000a_29/04/2026 Spare FSMF Faulty Commande passe au WH de Garoua et Expediee a Ngaoundere Nouvelle ETD communiques par le SPM 29.04.2026 ESCALADE FM THEOPHILE_x000a_28.04.2026: Spare FSMF Faulty Commande passee au WH de Garoua et Expediee a Ngaoundere Nouvelle ETD communiques par le SPM 28.04.2026_x000a_26/04/2026 FSMF expedié de GAROUA ETD=27.04.2025_x000a_24.04.2026: Apres conf call effectuer avec THEO et Kingsley. Les spare seront expediee par ESICO ce Jours  De Garoua pour Ngaoundere ETD=24.04.2025_x000a_22.04.2026: Apres conf call effectuer avec THEO et Kingsley. Les spare seront expediee par ESICO ce Jours  De Garoua pour Ngaoundere ETD=23.04.2025_x000a_21.04.26; Site foudroyé les deux FSMF en défaut ils redémarre en continu nécessaire en remplacement.Pièces de rechange disponible à GAROUA, en attente update SPM pour l'ETD_x000a_20.04.2026: Site foudroyé les deux FSMF en défaut ils redémarre en continu nécessaire en remplacement.Commande en cours. Update ASAP_x000a_20.04.2026: FME activé, ETA 12H_x000a_19.04.26; Besoin d'un FME sur site pour vérifier le statut des 2 BTS, leur alimentation et leur interco avec le MPR S1P1&amp;2; FME Hippolite activé pour investigations, update ASAP..;..;(05/03/2026 com ran 10h): 02.05.2026: En Attente de la livraison des spare ce Jour 02.05.2026_x000a_30/04/2026  Spare FSMF Faulty Commande passe au WH de Garoua et Expediee a Ngaoundere Nouvelle ETD communiques par le SPM 30.04.2026 ESCALADE FM THEOPHILE_x000a_29/04/2026 Spare FSMF Faulty Commande passe au WH de Garoua et Expediee a Ngaoundere Nouvelle ETD communiques par le SPM 29.04.2026 ESCALADE FM THEOPHILE_x000a_28.04.2026: Spare FSMF Faulty Commande passee au WH de Garoua et Expediee a Ngaoundere Nouvelle ETD communiques par le SPM 28.04.2026_x000a_26/04/2026 FSMF expedié de GAROUA ETD=27.04.2025_x000a_24.04.2026: Apres conf call effectuer avec THEO et Kingsley. Les spare seront expediee par ESICO ce Jours  De Garoua pour Ngaoundere ETD=24.04.2025_x000a_22.04.2026: Apres conf call effectuer avec THEO et Kingsley. Les spare seront expediee par ESICO ce Jours  De Garoua pour Ngaoundere ETD=23.04.2025_x000a_21.04.26; Site foudroyé les deux FSMF en défaut ils redémarre en continu nécessaire en remplacement.Pièces de rechange disponible à GAROUA, en attente update SPM pour l'ETD_x000a_20.04.2026: Site foudroyé les deux FSMF en défaut ils redémarre en continu nécessaire en remplacement.Commande en cours. Update ASAP_x000a_20.04.2026: FME activé, ETA 12H_x000a_19.04.26; Besoin d'un FME sur site pour vérifier le statut des 2 BTS, leur alimentation et leur interco avec le MPR S1P1&amp;2; FME Hippolite activé pour investigations, update ASAP"/>
    <s v="ADM_062"/>
  </r>
  <r>
    <s v="Nganha-IHS"/>
    <s v="ADM_137"/>
    <s v="ADAMAOUA"/>
    <s v="IHS"/>
    <s v="Hybrid-Gen"/>
    <s v="ADAMAOUA"/>
    <s v="Nganha"/>
    <s v="NOKIA"/>
    <n v="3.389253292335157E-3"/>
    <n v="7.5632830013669036E-2"/>
    <n v="0"/>
    <n v="0"/>
    <n v="1.7838175222816795E-3"/>
    <n v="0"/>
    <n v="9.9882218798410718E-3"/>
    <n v="0"/>
    <n v="3.5674285603033928E-3"/>
    <n v="0"/>
    <n v="5.5314446653833359E-2"/>
    <n v="52379.84156543477"/>
    <n v="0"/>
    <n v="0"/>
    <n v="8.833075089327394E-2"/>
    <n v="0"/>
    <n v="0"/>
    <n v="0"/>
    <n v="0"/>
    <n v="0"/>
    <n v="0"/>
    <n v="0"/>
    <x v="0"/>
    <m/>
    <x v="13"/>
    <x v="9"/>
    <s v="no impacts"/>
    <x v="7"/>
    <s v=""/>
    <s v="ADM_137"/>
  </r>
  <r>
    <s v="Dakana"/>
    <s v="EXN_211"/>
    <s v="EXTREME-NORD"/>
    <s v="IHS"/>
    <s v="Hybrid-Gen"/>
    <s v="EXTREME-NORD"/>
    <s v="Dakana"/>
    <s v="NOKIA"/>
    <n v="0.12579238602832277"/>
    <n v="1.1042919236351156"/>
    <n v="0"/>
    <n v="0"/>
    <n v="0"/>
    <n v="0"/>
    <n v="0"/>
    <n v="0"/>
    <n v="0"/>
    <n v="0"/>
    <n v="0"/>
    <n v="17632.615039679484"/>
    <n v="1.8987955370989934E-2"/>
    <n v="2.7877570454759875"/>
    <n v="5.9982981228613515E-2"/>
    <n v="0"/>
    <n v="0"/>
    <n v="0"/>
    <n v="0"/>
    <n v="0"/>
    <n v="0"/>
    <n v="0"/>
    <x v="1"/>
    <m/>
    <x v="13"/>
    <x v="9"/>
    <s v="no impacts"/>
    <x v="7"/>
    <s v=""/>
    <s v="EXN_211"/>
  </r>
  <r>
    <s v="Soulede"/>
    <s v="EXN_052"/>
    <s v="EXTREME-NORD"/>
    <s v="IHS"/>
    <s v="Solar-Grid-Gen"/>
    <s v="EXTREME-NORD"/>
    <s v="Soulede"/>
    <s v="NOKIA"/>
    <n v="0"/>
    <n v="0"/>
    <n v="0"/>
    <n v="0"/>
    <n v="0"/>
    <n v="4.815749834923679E-3"/>
    <n v="0"/>
    <n v="0"/>
    <n v="0"/>
    <n v="2.9429582324530077E-3"/>
    <n v="0"/>
    <n v="52415.667819811497"/>
    <n v="0"/>
    <n v="1.689687742539673"/>
    <n v="5.4917540281116915E-2"/>
    <n v="0"/>
    <n v="0"/>
    <n v="0"/>
    <n v="0"/>
    <n v="0"/>
    <n v="0"/>
    <n v="0"/>
    <x v="1"/>
    <m/>
    <x v="13"/>
    <x v="9"/>
    <s v="no impacts"/>
    <x v="7"/>
    <s v=""/>
    <s v="EXN_052"/>
  </r>
  <r>
    <s v="Mankon"/>
    <s v="NRO_029"/>
    <s v="NORD-OUEST"/>
    <s v="IHS"/>
    <s v="Grid-Gen"/>
    <s v="NORD-OUEST"/>
    <s v="Bamenda"/>
    <s v="Huawei"/>
    <n v="0"/>
    <n v="0"/>
    <n v="0"/>
    <n v="0.76976198017880737"/>
    <n v="0"/>
    <n v="4.726295754109916E-2"/>
    <n v="0"/>
    <n v="0"/>
    <n v="0"/>
    <n v="0"/>
    <n v="1.5462121147266381"/>
    <n v="4.6299863311959774E-2"/>
    <n v="0"/>
    <n v="1.5516518136134437E-2"/>
    <n v="4.6299863311959774E-2"/>
    <n v="0"/>
    <n v="0"/>
    <n v="5.5742823877888208"/>
    <n v="0"/>
    <n v="0"/>
    <n v="0"/>
    <n v="0"/>
    <x v="0"/>
    <m/>
    <x v="13"/>
    <x v="9"/>
    <s v="no impacts"/>
    <x v="7"/>
    <s v=""/>
    <s v="NRO_029"/>
  </r>
  <r>
    <s v="T-junction-IHS"/>
    <s v="NRO_124"/>
    <s v="NORD-OUEST"/>
    <s v="IHS"/>
    <s v="Grid-Gen"/>
    <s v="NORD-OUEST"/>
    <s v="Bamenda"/>
    <s v="Huawei"/>
    <n v="7.6643573807261305"/>
    <n v="4.0899401597452298"/>
    <n v="7.936609851241179E-3"/>
    <n v="0"/>
    <n v="6.5819286425650567"/>
    <n v="0"/>
    <n v="0"/>
    <n v="1.7078692645955151"/>
    <n v="15.006827267979901"/>
    <n v="0.87418636372716041"/>
    <n v="0.91943395741839384"/>
    <n v="4.0182431449092976E-2"/>
    <n v="23.114261499345094"/>
    <n v="21.026665582293905"/>
    <n v="4.0182431449092976E-2"/>
    <n v="0"/>
    <n v="0"/>
    <n v="2.0499460667231681"/>
    <n v="0"/>
    <n v="0"/>
    <n v="0"/>
    <n v="0"/>
    <x v="0"/>
    <m/>
    <x v="13"/>
    <x v="9"/>
    <s v="no impacts"/>
    <x v="7"/>
    <s v=""/>
    <s v="NRO_124"/>
  </r>
  <r>
    <s v="Bamengwi-IHS"/>
    <s v="NRO_093"/>
    <s v="NORD-OUEST"/>
    <s v="IHS"/>
    <s v="Grid-Gen"/>
    <s v="NORD-OUEST"/>
    <s v="Bamengwi"/>
    <s v="NOKIA"/>
    <n v="1.4268062653917818E-3"/>
    <n v="0"/>
    <n v="0"/>
    <n v="6.8665051521974146E-3"/>
    <n v="3.1211387055442015E-3"/>
    <n v="1.6051570485658829E-3"/>
    <n v="8.4519361837624304E-2"/>
    <n v="1.5159816569788325E-3"/>
    <n v="1.3376308738047311E-3"/>
    <n v="0"/>
    <n v="0"/>
    <n v="34950.286649373775"/>
    <n v="1.8726832233265207E-3"/>
    <n v="0"/>
    <n v="3.9201502141636153E-2"/>
    <n v="0"/>
    <n v="0"/>
    <n v="0"/>
    <n v="0"/>
    <n v="0"/>
    <n v="0"/>
    <n v="0"/>
    <x v="1"/>
    <m/>
    <x v="13"/>
    <x v="9"/>
    <s v="no impacts"/>
    <x v="7"/>
    <s v=""/>
    <s v="NRO_093"/>
  </r>
  <r>
    <s v="Mfou"/>
    <s v="CTR_036"/>
    <s v="CENTRE"/>
    <s v="IHS"/>
    <s v="Grid-Gen"/>
    <s v="CENTRE"/>
    <s v="Mfou"/>
    <s v="ZTE"/>
    <n v="0"/>
    <n v="0"/>
    <n v="0"/>
    <n v="0"/>
    <n v="0.25056501528109515"/>
    <n v="5.1418530789052404E-2"/>
    <n v="0"/>
    <n v="0"/>
    <n v="0"/>
    <n v="0"/>
    <n v="0"/>
    <n v="3.8131397442592439E-2"/>
    <n v="0.58181592487008926"/>
    <n v="0"/>
    <n v="3.8131397442592446E-2"/>
    <n v="0"/>
    <n v="0"/>
    <n v="0"/>
    <n v="0"/>
    <n v="0"/>
    <n v="0"/>
    <n v="0"/>
    <x v="0"/>
    <m/>
    <x v="13"/>
    <x v="9"/>
    <s v="no impacts"/>
    <x v="7"/>
    <s v=""/>
    <s v="CTR_036"/>
  </r>
  <r>
    <s v="Croix-Rouge-Yde"/>
    <s v="CTR_759"/>
    <s v="Yaounde"/>
    <s v="CAMUSAT"/>
    <s v="Good Grid no GE - 8h"/>
    <s v="CENTRE"/>
    <s v="Yaounde"/>
    <s v="ZTE"/>
    <n v="0"/>
    <n v="0"/>
    <n v="19.376260940037042"/>
    <n v="23.824061946220823"/>
    <n v="0"/>
    <n v="0"/>
    <n v="0"/>
    <n v="0"/>
    <n v="0"/>
    <n v="0"/>
    <n v="0"/>
    <n v="3.775686079792695E-2"/>
    <n v="0"/>
    <n v="0"/>
    <n v="3.775686079792695E-2"/>
    <n v="0"/>
    <n v="0"/>
    <n v="0"/>
    <n v="0"/>
    <n v="0"/>
    <n v="0"/>
    <n v="0"/>
    <x v="0"/>
    <m/>
    <x v="13"/>
    <x v="9"/>
    <s v="no impacts"/>
    <x v="7"/>
    <s v=""/>
    <s v="CTR_759"/>
  </r>
  <r>
    <s v="Bonewonda-II"/>
    <s v="LIT_378"/>
    <s v="Douala"/>
    <s v="IHS"/>
    <s v="Grid-Gen"/>
    <s v="LITTORAL"/>
    <s v="Douala"/>
    <s v="ZTE"/>
    <n v="0"/>
    <n v="0"/>
    <n v="9.2935917850202454"/>
    <n v="0"/>
    <n v="0"/>
    <n v="0"/>
    <n v="0"/>
    <n v="0"/>
    <n v="1.0163854431517576"/>
    <n v="15.949393321975952"/>
    <n v="0"/>
    <n v="3.7471499544849116E-2"/>
    <n v="0"/>
    <n v="0"/>
    <n v="3.7471499544849116E-2"/>
    <n v="0"/>
    <n v="0"/>
    <n v="0"/>
    <n v="0"/>
    <n v="0"/>
    <n v="0"/>
    <n v="0"/>
    <x v="0"/>
    <m/>
    <x v="13"/>
    <x v="9"/>
    <s v="no impacts"/>
    <x v="7"/>
    <s v=""/>
    <s v="LIT_378"/>
  </r>
  <r>
    <s v="Ndjeleng-II"/>
    <s v="OST_165"/>
    <s v="OUEST"/>
    <s v="IHS"/>
    <s v="Grid-Gen"/>
    <s v="OUEST"/>
    <s v="Bandjoun"/>
    <s v="Huawei"/>
    <n v="0"/>
    <n v="0"/>
    <n v="0"/>
    <n v="0"/>
    <n v="0"/>
    <n v="0"/>
    <n v="6.5929685560435241"/>
    <n v="0"/>
    <n v="0"/>
    <n v="0"/>
    <n v="0"/>
    <n v="3.3494277080069509E-2"/>
    <n v="0"/>
    <n v="0"/>
    <n v="3.3494277080069509E-2"/>
    <n v="0"/>
    <n v="0"/>
    <n v="0"/>
    <n v="0"/>
    <n v="0"/>
    <n v="0"/>
    <n v="0"/>
    <x v="0"/>
    <m/>
    <x v="13"/>
    <x v="9"/>
    <s v="no impacts"/>
    <x v="7"/>
    <s v=""/>
    <s v="OST_165"/>
  </r>
  <r>
    <s v="OST_360_H_Bandjoun-Yom-V"/>
    <s v="OST_360"/>
    <s v="OUEST"/>
    <s v="ESCO"/>
    <s v="Hybrid Solar - S1"/>
    <s v="OST"/>
    <s v="Bandjoun"/>
    <s v="Huawei"/>
    <n v="0"/>
    <n v="0"/>
    <n v="0"/>
    <n v="0"/>
    <n v="0"/>
    <n v="0"/>
    <n v="0"/>
    <n v="0.12288368960685779"/>
    <n v="0"/>
    <n v="0"/>
    <n v="0"/>
    <n v="3.3369431531847737E-2"/>
    <n v="0"/>
    <s v=""/>
    <n v="3.3369431531847737E-2"/>
    <n v="0"/>
    <n v="0"/>
    <n v="0"/>
    <n v="0"/>
    <n v="0"/>
    <n v="0"/>
    <n v="0"/>
    <x v="0"/>
    <m/>
    <x v="13"/>
    <x v="9"/>
    <s v="no impacts"/>
    <x v="7"/>
    <s v=""/>
    <s v="OST_360"/>
  </r>
  <r>
    <s v="Lemla"/>
    <s v="OST_261"/>
    <s v="OUEST"/>
    <s v="CAMUSAT"/>
    <s v="Hybrid Solar - S3"/>
    <s v="OUEST"/>
    <s v="Bandjoun"/>
    <s v="Huawei"/>
    <n v="4.6303430327623261"/>
    <n v="4.6264193155324991"/>
    <n v="4.6228522998690194"/>
    <n v="4.6228522998690194"/>
    <n v="4.6225847736942578"/>
    <n v="2.5789523246954484"/>
    <n v="0"/>
    <n v="0.15195486726421312"/>
    <n v="0"/>
    <n v="0"/>
    <n v="0"/>
    <n v="3.3101905357086805E-2"/>
    <n v="0"/>
    <n v="0"/>
    <n v="3.3101905357086799E-2"/>
    <n v="0"/>
    <n v="0"/>
    <n v="0"/>
    <n v="0"/>
    <n v="0"/>
    <n v="0"/>
    <n v="0"/>
    <x v="0"/>
    <m/>
    <x v="13"/>
    <x v="9"/>
    <s v="no impacts"/>
    <x v="7"/>
    <s v=""/>
    <s v="OST_261"/>
  </r>
  <r>
    <s v="Bandjoun-Soung"/>
    <s v="OST_067"/>
    <s v="OUEST"/>
    <s v="IHS"/>
    <s v="Grid-Gen"/>
    <s v="OUEST"/>
    <s v="Bandjoun"/>
    <s v="Huawei"/>
    <n v="0.67407678500597834"/>
    <n v="8.8372813062696703E-2"/>
    <n v="0"/>
    <n v="0"/>
    <n v="7.7404239897498235E-3"/>
    <n v="7.6512485981628442E-3"/>
    <n v="6.4323101705604211"/>
    <n v="0"/>
    <n v="7.66908367648024E-3"/>
    <n v="7.8474344596541987E-3"/>
    <n v="0"/>
    <n v="3.287004933896065E-2"/>
    <n v="7.7582590680672194E-3"/>
    <n v="0"/>
    <n v="3.287004933896065E-2"/>
    <n v="0"/>
    <n v="0"/>
    <n v="0"/>
    <n v="0"/>
    <n v="0"/>
    <n v="0"/>
    <n v="0"/>
    <x v="0"/>
    <m/>
    <x v="13"/>
    <x v="9"/>
    <s v="no impacts"/>
    <x v="7"/>
    <s v=""/>
    <s v="OST_067"/>
  </r>
  <r>
    <s v="Bandjoun"/>
    <s v="OST_009"/>
    <s v="OUEST"/>
    <s v="IHS"/>
    <s v="Grid-Gen"/>
    <s v="OUEST"/>
    <s v="Bandjoun"/>
    <s v="Huawei"/>
    <n v="0"/>
    <n v="0"/>
    <n v="0"/>
    <n v="0"/>
    <n v="0"/>
    <n v="0"/>
    <n v="6.5580474726980613"/>
    <n v="0"/>
    <n v="0"/>
    <n v="8.9175391586979543E-5"/>
    <n v="0"/>
    <n v="3.2673863477469305E-2"/>
    <n v="0"/>
    <n v="0"/>
    <n v="3.2673863477469305E-2"/>
    <n v="0"/>
    <n v="0"/>
    <n v="0"/>
    <n v="0"/>
    <n v="0"/>
    <n v="0"/>
    <n v="0"/>
    <x v="0"/>
    <m/>
    <x v="13"/>
    <x v="9"/>
    <s v="no impacts"/>
    <x v="7"/>
    <s v=""/>
    <s v="OST_009"/>
  </r>
  <r>
    <s v="Bfsam-Centre-II"/>
    <s v="OST_170"/>
    <s v="Bafoussam"/>
    <s v="IHS"/>
    <s v="GridOnly"/>
    <s v="OUEST"/>
    <s v="Bafoussam"/>
    <s v="Huawei"/>
    <n v="0"/>
    <n v="0"/>
    <n v="0"/>
    <n v="0"/>
    <n v="0"/>
    <n v="0"/>
    <n v="0"/>
    <n v="0"/>
    <n v="8.9175391586979543E-5"/>
    <n v="0"/>
    <n v="1.8275604751835588"/>
    <n v="2.778705201850282E-2"/>
    <n v="0"/>
    <n v="0"/>
    <n v="2.7787052018502824E-2"/>
    <n v="0"/>
    <n v="0"/>
    <n v="0"/>
    <n v="0"/>
    <n v="0"/>
    <n v="0"/>
    <n v="0"/>
    <x v="0"/>
    <m/>
    <x v="13"/>
    <x v="9"/>
    <s v="no impacts"/>
    <x v="7"/>
    <s v=""/>
    <s v="OST_170"/>
  </r>
  <r>
    <s v="Bfsam-Nylon"/>
    <s v="OST_107"/>
    <s v="Bafoussam"/>
    <s v="IHS"/>
    <s v="Grid-Gen"/>
    <s v="OUEST"/>
    <s v="Bafoussam"/>
    <s v="Huawei"/>
    <n v="0"/>
    <n v="0"/>
    <n v="0"/>
    <n v="0"/>
    <n v="0"/>
    <n v="0"/>
    <n v="0"/>
    <n v="0"/>
    <n v="0"/>
    <n v="0"/>
    <n v="1.8635873333846986"/>
    <n v="2.7466020608789693E-2"/>
    <n v="0"/>
    <n v="0"/>
    <n v="2.7466020608789693E-2"/>
    <n v="0"/>
    <n v="0"/>
    <n v="0"/>
    <n v="0"/>
    <n v="0"/>
    <n v="0"/>
    <n v="0"/>
    <x v="0"/>
    <m/>
    <x v="13"/>
    <x v="9"/>
    <s v="no impacts"/>
    <x v="7"/>
    <s v=""/>
    <s v="OST_107"/>
  </r>
  <r>
    <s v="Bfsam-Toket"/>
    <s v="OST_045"/>
    <s v="Bafoussam"/>
    <s v="IHS"/>
    <s v="Grid-Gen"/>
    <s v="OUEST"/>
    <s v="Bafoussam"/>
    <s v="Huawei"/>
    <n v="0"/>
    <n v="0"/>
    <n v="0"/>
    <n v="0"/>
    <n v="0"/>
    <n v="0"/>
    <n v="0"/>
    <n v="0"/>
    <n v="0"/>
    <n v="0"/>
    <n v="0"/>
    <n v="2.6895298102633029E-2"/>
    <n v="0"/>
    <n v="0"/>
    <n v="2.6895298102633029E-2"/>
    <n v="0"/>
    <n v="0"/>
    <n v="0"/>
    <n v="0"/>
    <n v="0"/>
    <n v="0"/>
    <n v="0"/>
    <x v="0"/>
    <m/>
    <x v="13"/>
    <x v="9"/>
    <s v="no impacts"/>
    <x v="7"/>
    <s v=""/>
    <s v="OST_045"/>
  </r>
  <r>
    <s v="Bfsam-Tyo"/>
    <s v="OST_118"/>
    <s v="Bafoussam"/>
    <s v="IHS"/>
    <s v="Grid-Gen"/>
    <s v="OUEST"/>
    <s v="Bafoussam"/>
    <s v="Huawei"/>
    <n v="0"/>
    <n v="0"/>
    <n v="0"/>
    <n v="0"/>
    <n v="0"/>
    <n v="0"/>
    <n v="0"/>
    <n v="0"/>
    <n v="0"/>
    <n v="0"/>
    <n v="0"/>
    <n v="2.6645607006189485E-2"/>
    <n v="0"/>
    <n v="0"/>
    <n v="2.6645607006189488E-2"/>
    <n v="0"/>
    <n v="0"/>
    <n v="0"/>
    <n v="0"/>
    <n v="0"/>
    <n v="0"/>
    <n v="0"/>
    <x v="0"/>
    <m/>
    <x v="13"/>
    <x v="9"/>
    <s v="no impacts"/>
    <x v="7"/>
    <s v=""/>
    <s v="OST_118"/>
  </r>
  <r>
    <s v="Bfsam-Mairie-Rurale-MTN-IHS"/>
    <s v="OST_214"/>
    <s v="Bafoussam"/>
    <s v="IHS"/>
    <s v="Grid-Gen"/>
    <s v="OUEST"/>
    <s v="Bafoussam"/>
    <s v="Huawei"/>
    <n v="0.11450120279768171"/>
    <n v="0.16078323103132411"/>
    <n v="7.8545684909811578E-2"/>
    <n v="5.3059357994252827E-2"/>
    <n v="0"/>
    <n v="0.10335427884930927"/>
    <n v="0"/>
    <n v="6.0229059477845966E-2"/>
    <n v="0.96864093849608901"/>
    <n v="0"/>
    <n v="0.45254727722560373"/>
    <n v="2.6485091301332923E-2"/>
    <n v="0"/>
    <n v="0"/>
    <n v="2.6485091301332923E-2"/>
    <n v="0"/>
    <n v="0"/>
    <n v="0"/>
    <n v="0"/>
    <n v="0"/>
    <n v="0"/>
    <n v="0"/>
    <x v="0"/>
    <m/>
    <x v="13"/>
    <x v="9"/>
    <s v="no impacts"/>
    <x v="7"/>
    <s v=""/>
    <s v="OST_214"/>
  </r>
  <r>
    <s v="Bfsam-Megom"/>
    <s v="OST_238"/>
    <s v="Bafoussam"/>
    <s v="CAMUSAT"/>
    <s v="Good Grid no GE - 8h"/>
    <s v="OUEST"/>
    <s v="Bafoussam"/>
    <s v="Huawei"/>
    <n v="0"/>
    <n v="0"/>
    <n v="0"/>
    <n v="0"/>
    <n v="0"/>
    <n v="0"/>
    <n v="0"/>
    <n v="0"/>
    <n v="0"/>
    <n v="0"/>
    <n v="0"/>
    <n v="2.6342410674793756E-2"/>
    <n v="0"/>
    <n v="0"/>
    <n v="2.6342410674793756E-2"/>
    <n v="0"/>
    <n v="0"/>
    <n v="0"/>
    <n v="0"/>
    <n v="0"/>
    <n v="0"/>
    <n v="0"/>
    <x v="0"/>
    <m/>
    <x v="13"/>
    <x v="9"/>
    <s v="no impacts"/>
    <x v="7"/>
    <s v=""/>
    <s v="OST_238"/>
  </r>
  <r>
    <s v="Bfsam-Gouache-IHS"/>
    <s v="OST_121"/>
    <s v="Bafoussam"/>
    <s v="IHS"/>
    <s v="Grid-Gen"/>
    <s v="OUEST"/>
    <s v="Bafoussam"/>
    <s v="Huawei"/>
    <n v="0"/>
    <n v="0"/>
    <n v="0"/>
    <n v="0"/>
    <n v="0"/>
    <n v="0"/>
    <n v="0"/>
    <n v="0"/>
    <n v="0"/>
    <n v="0"/>
    <n v="1.537562101742701"/>
    <n v="2.6146224813302397E-2"/>
    <n v="0"/>
    <n v="0"/>
    <n v="2.6146224813302397E-2"/>
    <n v="0"/>
    <n v="0"/>
    <n v="0"/>
    <n v="0"/>
    <n v="0"/>
    <n v="0"/>
    <n v="0"/>
    <x v="0"/>
    <m/>
    <x v="13"/>
    <x v="9"/>
    <s v="no impacts"/>
    <x v="7"/>
    <s v=""/>
    <s v="OST_121"/>
  </r>
  <r>
    <s v="Bfsam-Brasserie"/>
    <s v="OST_134"/>
    <s v="Bafoussam"/>
    <s v="IHS"/>
    <s v="Grid-Gen"/>
    <s v="OUEST"/>
    <s v="Bafoussam"/>
    <s v="Huawei"/>
    <n v="0"/>
    <n v="0"/>
    <n v="0"/>
    <n v="0"/>
    <n v="0"/>
    <n v="0"/>
    <n v="0"/>
    <n v="0"/>
    <n v="0"/>
    <n v="0"/>
    <n v="0"/>
    <n v="2.5914368795176255E-2"/>
    <n v="0"/>
    <n v="0"/>
    <n v="2.5914368795176251E-2"/>
    <n v="0"/>
    <n v="0"/>
    <n v="0"/>
    <n v="0"/>
    <n v="0"/>
    <n v="0"/>
    <n v="0"/>
    <x v="0"/>
    <m/>
    <x v="13"/>
    <x v="9"/>
    <s v="no impacts"/>
    <x v="7"/>
    <s v=""/>
    <s v="OST_134"/>
  </r>
  <r>
    <s v="Bamoungoum-IHS"/>
    <s v="OST_163"/>
    <s v="OUEST"/>
    <s v="IHS"/>
    <s v="Grid-Gen"/>
    <s v="OUEST"/>
    <s v="Bamoungoum"/>
    <s v="Huawei"/>
    <n v="0"/>
    <n v="0"/>
    <n v="0"/>
    <n v="0"/>
    <n v="0"/>
    <n v="0"/>
    <n v="0"/>
    <n v="0"/>
    <n v="0"/>
    <n v="0"/>
    <n v="0"/>
    <n v="0"/>
    <n v="0"/>
    <n v="0"/>
    <n v="2.5646842620415309E-2"/>
    <n v="0"/>
    <n v="0"/>
    <n v="0"/>
    <n v="0"/>
    <n v="0"/>
    <n v="0"/>
    <n v="0"/>
    <x v="0"/>
    <m/>
    <x v="13"/>
    <x v="9"/>
    <s v="no impacts"/>
    <x v="7"/>
    <s v=""/>
    <s v="OST_163"/>
  </r>
  <r>
    <s v="Bfsam-Kouogouo"/>
    <s v="OST_065"/>
    <s v="Bafoussam"/>
    <s v="IHS"/>
    <s v="Grid-Gen"/>
    <s v="OUEST"/>
    <s v="Bafoussam"/>
    <s v="Huawei"/>
    <n v="0"/>
    <n v="0"/>
    <n v="0"/>
    <n v="0"/>
    <n v="0"/>
    <n v="0"/>
    <n v="0"/>
    <n v="0"/>
    <n v="0"/>
    <n v="0"/>
    <n v="0"/>
    <n v="2.1134567806114151E-2"/>
    <n v="0"/>
    <n v="8.9175391586979543E-5"/>
    <n v="2.1134567806114151E-2"/>
    <n v="0"/>
    <n v="0"/>
    <n v="0"/>
    <n v="0"/>
    <n v="0"/>
    <n v="0"/>
    <n v="0"/>
    <x v="0"/>
    <m/>
    <x v="13"/>
    <x v="9"/>
    <s v="no impacts"/>
    <x v="7"/>
    <s v=""/>
    <s v="OST_065"/>
  </r>
  <r>
    <s v="Bfsam-Kamkouop"/>
    <s v="OST_002"/>
    <s v="Bafoussam"/>
    <s v="IHS"/>
    <s v="Grid-Gen"/>
    <s v="OUEST"/>
    <s v="Bafoussam"/>
    <s v="Huawei"/>
    <n v="0"/>
    <n v="0"/>
    <n v="0"/>
    <n v="0"/>
    <n v="0"/>
    <n v="0"/>
    <n v="0"/>
    <n v="0"/>
    <n v="0"/>
    <n v="0"/>
    <n v="0"/>
    <n v="2.0278484046879149E-2"/>
    <n v="0"/>
    <n v="0"/>
    <n v="2.0278484046879149E-2"/>
    <n v="0"/>
    <n v="0"/>
    <n v="0"/>
    <n v="0"/>
    <n v="0"/>
    <n v="0"/>
    <n v="0"/>
    <x v="0"/>
    <m/>
    <x v="13"/>
    <x v="9"/>
    <s v="no impacts"/>
    <x v="7"/>
    <s v=""/>
    <s v="OST_002"/>
  </r>
  <r>
    <s v="Bfsam-Q-Admin"/>
    <s v="OST_111"/>
    <s v="Bafoussam"/>
    <s v="IHS"/>
    <s v="Grid-Gen"/>
    <s v="OUEST"/>
    <s v="Bafoussam"/>
    <s v="Huawei"/>
    <n v="0"/>
    <n v="0"/>
    <n v="0"/>
    <n v="6.9384696932081207"/>
    <n v="0"/>
    <n v="8.9175391586979543E-5"/>
    <n v="0"/>
    <n v="0"/>
    <n v="0"/>
    <n v="0"/>
    <n v="0"/>
    <n v="1.9440235365961536E-2"/>
    <n v="0"/>
    <n v="0"/>
    <n v="1.9440235365961536E-2"/>
    <n v="0"/>
    <n v="0"/>
    <n v="0"/>
    <n v="0"/>
    <n v="0"/>
    <n v="0"/>
    <n v="0"/>
    <x v="0"/>
    <m/>
    <x v="13"/>
    <x v="9"/>
    <s v="no impacts"/>
    <x v="7"/>
    <s v=""/>
    <s v="OST_111"/>
  </r>
  <r>
    <s v="Bonateki-New"/>
    <s v="LIT_527"/>
    <s v="Douala"/>
    <s v="IHS"/>
    <s v="Grid-Gen"/>
    <s v="LITTORAL"/>
    <s v="Douala"/>
    <s v="ZTE"/>
    <n v="0"/>
    <n v="0"/>
    <n v="5.7788150659327178"/>
    <n v="0"/>
    <n v="0"/>
    <n v="0"/>
    <n v="0"/>
    <n v="0"/>
    <n v="0.58784418134136884"/>
    <n v="0"/>
    <n v="0"/>
    <n v="1.4874455316708116E-2"/>
    <n v="0"/>
    <n v="0"/>
    <n v="1.4874455316708116E-2"/>
    <n v="0"/>
    <n v="0"/>
    <n v="0"/>
    <n v="0"/>
    <n v="0"/>
    <n v="0"/>
    <n v="0"/>
    <x v="0"/>
    <m/>
    <x v="13"/>
    <x v="9"/>
    <s v="no impacts"/>
    <x v="7"/>
    <s v=""/>
    <s v="LIT_527"/>
  </r>
  <r>
    <s v="be"/>
    <s v="SUD_240"/>
    <s v="CENTRE"/>
    <s v="IHS"/>
    <s v="Grid-Gen"/>
    <s v="SUD"/>
    <s v="Kribi"/>
    <s v="ZTE"/>
    <n v="0"/>
    <n v="0"/>
    <n v="0"/>
    <n v="0"/>
    <n v="0"/>
    <n v="0"/>
    <n v="0"/>
    <n v="0"/>
    <n v="0"/>
    <n v="0"/>
    <n v="0"/>
    <n v="1.4696104533534354E-2"/>
    <n v="0"/>
    <n v="0"/>
    <n v="1.4696104533534354E-2"/>
    <n v="0"/>
    <n v="0"/>
    <n v="0"/>
    <n v="0"/>
    <n v="0"/>
    <n v="0"/>
    <n v="0"/>
    <x v="0"/>
    <m/>
    <x v="13"/>
    <x v="9"/>
    <s v="no impacts"/>
    <x v="7"/>
    <s v=""/>
    <s v="SUD_240"/>
  </r>
  <r>
    <s v="be-HIS"/>
    <s v="SUD_043"/>
    <s v="CENTRE"/>
    <s v="IHS"/>
    <s v="Grid-Gen"/>
    <s v="SUD"/>
    <s v="Kribi"/>
    <s v="ZTE"/>
    <n v="0"/>
    <n v="0"/>
    <n v="0"/>
    <n v="0"/>
    <n v="0"/>
    <n v="0"/>
    <n v="0"/>
    <n v="0"/>
    <n v="0"/>
    <n v="0"/>
    <n v="0"/>
    <n v="1.2431049587225291E-2"/>
    <n v="0"/>
    <n v="0"/>
    <n v="1.2431049587225294E-2"/>
    <n v="0"/>
    <n v="0"/>
    <n v="0"/>
    <n v="0"/>
    <n v="0"/>
    <n v="0"/>
    <n v="0"/>
    <x v="0"/>
    <m/>
    <x v="13"/>
    <x v="9"/>
    <s v="no impacts"/>
    <x v="7"/>
    <s v=""/>
    <s v="SUD_043"/>
  </r>
  <r>
    <s v="Kribi-Port-Eau-Profonde-IHS"/>
    <s v="SUD_076"/>
    <s v="LITTORAL"/>
    <s v="IHS"/>
    <s v="Gen-Lithium"/>
    <s v="SUD"/>
    <s v="Kribi"/>
    <s v="ZTE"/>
    <n v="0"/>
    <n v="3.2031800658042973E-2"/>
    <n v="1.3911361087569274E-3"/>
    <n v="0"/>
    <n v="0"/>
    <n v="0"/>
    <n v="0"/>
    <n v="0"/>
    <n v="0"/>
    <n v="0"/>
    <n v="16.943253061212843"/>
    <n v="1.2038677864242234E-2"/>
    <n v="0"/>
    <n v="0"/>
    <n v="1.2038677864242234E-2"/>
    <n v="0"/>
    <n v="0"/>
    <n v="0"/>
    <n v="0"/>
    <n v="0"/>
    <n v="0"/>
    <n v="0"/>
    <x v="0"/>
    <m/>
    <x v="13"/>
    <x v="9"/>
    <s v="no impacts"/>
    <x v="7"/>
    <s v=""/>
    <s v="SUD_076"/>
  </r>
  <r>
    <s v="Sangmelima-Akon-MTN"/>
    <s v="SUD_258"/>
    <s v="CENTRE"/>
    <s v="IHS"/>
    <s v="Grid-Gen"/>
    <s v="SUD"/>
    <s v="Sangmelima"/>
    <s v="ZTE"/>
    <n v="0"/>
    <n v="0.13228277588012607"/>
    <n v="0"/>
    <n v="0"/>
    <n v="0"/>
    <n v="0"/>
    <n v="0"/>
    <n v="0"/>
    <n v="0"/>
    <n v="0"/>
    <n v="0"/>
    <n v="0"/>
    <n v="0"/>
    <n v="0"/>
    <n v="1.2020842785924555E-2"/>
    <n v="0"/>
    <n v="0"/>
    <n v="0"/>
    <n v="0"/>
    <n v="0"/>
    <n v="0"/>
    <n v="0"/>
    <x v="0"/>
    <m/>
    <x v="13"/>
    <x v="9"/>
    <s v="no impacts"/>
    <x v="7"/>
    <s v=""/>
    <s v="SUD_258"/>
  </r>
  <r>
    <s v="Kribi-Orange"/>
    <s v="SUD_002"/>
    <s v="LITTORAL"/>
    <m/>
    <m/>
    <s v="SUD"/>
    <s v="Kribi"/>
    <s v="ZTE"/>
    <n v="0"/>
    <n v="0"/>
    <n v="0"/>
    <n v="0"/>
    <n v="0"/>
    <n v="0"/>
    <n v="0"/>
    <n v="0"/>
    <n v="0"/>
    <n v="0"/>
    <n v="0"/>
    <n v="1.1878162159385646E-2"/>
    <n v="0"/>
    <n v="0"/>
    <n v="1.187816215938565E-2"/>
    <n v="0"/>
    <n v="0"/>
    <n v="0"/>
    <n v="0"/>
    <n v="0"/>
    <n v="0"/>
    <n v="0"/>
    <x v="0"/>
    <m/>
    <x v="13"/>
    <x v="9"/>
    <s v="no impacts"/>
    <x v="7"/>
    <s v=""/>
    <s v="SUD_002"/>
  </r>
  <r>
    <s v="Azem-IHS"/>
    <s v="SUD_060"/>
    <s v="CENTRE"/>
    <s v="IHS"/>
    <s v="Grid-Gen"/>
    <s v="SUD"/>
    <s v="Azem"/>
    <s v="ZTE"/>
    <n v="0"/>
    <n v="0"/>
    <n v="0"/>
    <n v="0"/>
    <n v="0"/>
    <n v="0"/>
    <n v="0"/>
    <n v="0"/>
    <n v="0"/>
    <n v="0"/>
    <n v="0"/>
    <n v="1.166414121957669E-2"/>
    <n v="0"/>
    <n v="0"/>
    <n v="1.1664141219576691E-2"/>
    <n v="0"/>
    <n v="0"/>
    <n v="0"/>
    <n v="0"/>
    <n v="0"/>
    <n v="0"/>
    <n v="0"/>
    <x v="0"/>
    <m/>
    <x v="13"/>
    <x v="9"/>
    <s v="no impacts"/>
    <x v="7"/>
    <s v=""/>
    <s v="SUD_060"/>
  </r>
  <r>
    <s v="Scalom-EHS-IHS"/>
    <s v="CTR_155"/>
    <s v="Yaounde"/>
    <s v="IHS"/>
    <s v="Grid-Lithium"/>
    <s v="CENTRE"/>
    <s v="Yaounde"/>
    <s v="ZTE"/>
    <n v="0"/>
    <n v="0"/>
    <n v="0"/>
    <n v="0"/>
    <n v="0"/>
    <n v="0"/>
    <n v="0"/>
    <n v="0"/>
    <n v="0"/>
    <n v="0"/>
    <n v="0"/>
    <n v="1.1646306141259522E-2"/>
    <n v="1.09329030085638E-2"/>
    <n v="1.2859091466842516E-2"/>
    <n v="1.1646306141259522E-2"/>
    <n v="0"/>
    <n v="0"/>
    <n v="0"/>
    <n v="0"/>
    <n v="0"/>
    <n v="0"/>
    <n v="0"/>
    <x v="0"/>
    <m/>
    <x v="13"/>
    <x v="9"/>
    <s v="no impacts"/>
    <x v="7"/>
    <s v=""/>
    <s v="CTR_155"/>
  </r>
  <r>
    <s v="Sangmelima-CRTV"/>
    <s v="SUD_018"/>
    <s v="CENTRE"/>
    <s v="CAMUSAT"/>
    <s v="Medium Grid + Solar + GE"/>
    <s v="SUD"/>
    <s v="Sangmelima"/>
    <s v="ZTE"/>
    <n v="0"/>
    <n v="0"/>
    <n v="0"/>
    <n v="0"/>
    <n v="0"/>
    <n v="0"/>
    <n v="0"/>
    <n v="0"/>
    <n v="0"/>
    <n v="0"/>
    <n v="0"/>
    <n v="1.1057748556785537E-2"/>
    <n v="0"/>
    <n v="0"/>
    <n v="1.1057748556785537E-2"/>
    <n v="0"/>
    <n v="0"/>
    <n v="0"/>
    <n v="0"/>
    <n v="0"/>
    <n v="0"/>
    <n v="0"/>
    <x v="0"/>
    <m/>
    <x v="13"/>
    <x v="9"/>
    <s v="no impacts"/>
    <x v="7"/>
    <s v=""/>
    <s v="SUD_018"/>
  </r>
  <r>
    <s v="e-Technique"/>
    <s v="SUD_057"/>
    <s v="CENTRE"/>
    <s v="IHS"/>
    <s v="Grid-Gen"/>
    <s v="SUD"/>
    <s v="Kribi"/>
    <s v="ZTE"/>
    <n v="0"/>
    <n v="0.87898399979454001"/>
    <n v="0"/>
    <n v="0"/>
    <n v="0"/>
    <n v="0"/>
    <n v="0"/>
    <n v="0"/>
    <n v="0"/>
    <n v="0"/>
    <n v="0"/>
    <n v="1.036218050240687E-2"/>
    <n v="0"/>
    <n v="0"/>
    <n v="1.0362180502406842E-2"/>
    <n v="0"/>
    <n v="0"/>
    <n v="0"/>
    <n v="0"/>
    <n v="0"/>
    <n v="0"/>
    <n v="0"/>
    <x v="0"/>
    <m/>
    <x v="13"/>
    <x v="9"/>
    <s v="no impacts"/>
    <x v="7"/>
    <s v=""/>
    <s v="SUD_057"/>
  </r>
  <r>
    <s v="Kribi-CRTV"/>
    <s v="SUD_010"/>
    <s v="CENTRE"/>
    <s v="CAMUSAT"/>
    <s v="Good Grid + GE"/>
    <s v="SUD"/>
    <s v="Kribi"/>
    <s v="ZTE"/>
    <n v="0.6507485025668247"/>
    <n v="0"/>
    <n v="0"/>
    <n v="0"/>
    <n v="0"/>
    <n v="0"/>
    <n v="0"/>
    <n v="0"/>
    <n v="0"/>
    <n v="0"/>
    <n v="0"/>
    <n v="9.9519737011067588E-3"/>
    <n v="0"/>
    <n v="0"/>
    <n v="9.9519737011067588E-3"/>
    <n v="0"/>
    <n v="0"/>
    <n v="0"/>
    <n v="0"/>
    <n v="0"/>
    <n v="0"/>
    <n v="0"/>
    <x v="0"/>
    <m/>
    <x v="13"/>
    <x v="9"/>
    <s v="no impacts"/>
    <x v="7"/>
    <s v=""/>
    <s v="SUD_010"/>
  </r>
  <r>
    <s v="Kribi-Bassiki"/>
    <s v="SUD_071"/>
    <s v="CENTRE"/>
    <s v="CAMUSAT"/>
    <s v="Good Grid no GE - 8h"/>
    <s v="SUD"/>
    <s v="Kribi"/>
    <s v="ZTE"/>
    <n v="0"/>
    <n v="0"/>
    <n v="0"/>
    <n v="0"/>
    <n v="0"/>
    <n v="0"/>
    <n v="0"/>
    <n v="0"/>
    <n v="0"/>
    <n v="0"/>
    <n v="0"/>
    <n v="9.8092930745678555E-3"/>
    <n v="0"/>
    <n v="0"/>
    <n v="9.8092930745678555E-3"/>
    <n v="0"/>
    <n v="0"/>
    <n v="0"/>
    <n v="0"/>
    <n v="0"/>
    <n v="0"/>
    <n v="0"/>
    <x v="0"/>
    <m/>
    <x v="13"/>
    <x v="9"/>
    <s v="no impacts"/>
    <x v="7"/>
    <s v=""/>
    <s v="SUD_071"/>
  </r>
  <r>
    <s v="Mabenanga-Kribi"/>
    <s v="SUD_090"/>
    <s v="CENTRE"/>
    <s v="CAMUSAT"/>
    <s v="HGB"/>
    <s v="SUD"/>
    <s v="Kribi"/>
    <s v="ZTE"/>
    <n v="0"/>
    <n v="0"/>
    <n v="0.55561619482183611"/>
    <n v="0"/>
    <n v="0"/>
    <n v="0"/>
    <n v="0"/>
    <n v="0"/>
    <n v="14.424940002796541"/>
    <n v="0"/>
    <n v="0"/>
    <n v="9.2207354900940407E-3"/>
    <n v="0"/>
    <n v="0"/>
    <n v="9.2207354900940407E-3"/>
    <n v="0"/>
    <n v="0"/>
    <n v="1.9126516338358519"/>
    <n v="0"/>
    <n v="0"/>
    <n v="0"/>
    <n v="0"/>
    <x v="0"/>
    <m/>
    <x v="13"/>
    <x v="9"/>
    <s v="no impacts"/>
    <x v="7"/>
    <s v=""/>
    <s v="SUD_090"/>
  </r>
  <r>
    <s v="SUD_191_Z_Kribi-Terre-Promise"/>
    <s v="SUD_191"/>
    <s v="CENTRE"/>
    <s v="ESCO"/>
    <s v="Hybrid Solar - S1"/>
    <s v="SUD"/>
    <s v="Kribi"/>
    <s v="ZTE"/>
    <n v="0"/>
    <n v="0"/>
    <n v="0"/>
    <n v="0"/>
    <n v="0"/>
    <n v="0"/>
    <n v="0"/>
    <n v="0"/>
    <n v="0"/>
    <n v="0"/>
    <n v="0"/>
    <n v="8.6500129839370537E-3"/>
    <n v="0"/>
    <s v=""/>
    <n v="8.6500129839370554E-3"/>
    <n v="0"/>
    <n v="0"/>
    <n v="0"/>
    <n v="0"/>
    <n v="0"/>
    <n v="0"/>
    <n v="0"/>
    <x v="2"/>
    <m/>
    <x v="3"/>
    <x v="3"/>
    <s v="EXCLU"/>
    <x v="2"/>
    <s v=""/>
    <s v="SUD_191"/>
  </r>
  <r>
    <s v="Bipaga"/>
    <s v="SUD_001"/>
    <s v="LITTORAL"/>
    <s v="IHS"/>
    <s v="Grid-Gen"/>
    <s v="SUD"/>
    <s v="Bipaga"/>
    <s v="ZTE"/>
    <n v="0"/>
    <n v="0.34607185967075033"/>
    <n v="0"/>
    <n v="0"/>
    <n v="0"/>
    <n v="0"/>
    <n v="0"/>
    <n v="0.30062808011802444"/>
    <n v="0"/>
    <n v="3.2739318214894149"/>
    <n v="0"/>
    <n v="8.6143428273020278E-3"/>
    <n v="0"/>
    <n v="0"/>
    <n v="8.6143428273020278E-3"/>
    <n v="0"/>
    <n v="0"/>
    <n v="0"/>
    <n v="0"/>
    <n v="0"/>
    <n v="0"/>
    <n v="0"/>
    <x v="0"/>
    <m/>
    <x v="13"/>
    <x v="9"/>
    <s v="no impacts"/>
    <x v="7"/>
    <s v=""/>
    <s v="SUD_001"/>
  </r>
  <r>
    <s v="Kye-Ossi"/>
    <s v="SUD_015"/>
    <s v="CENTRE"/>
    <s v="IHS"/>
    <s v="Solar-Grid-Gen-Lithium"/>
    <s v="SUD"/>
    <s v="Kye-Ossi"/>
    <s v="ZTE"/>
    <n v="0.55970042775651829"/>
    <n v="0"/>
    <n v="0"/>
    <n v="5.7896860465928885E-17"/>
    <n v="0"/>
    <n v="0"/>
    <n v="0"/>
    <n v="0"/>
    <n v="0"/>
    <n v="0"/>
    <n v="0"/>
    <n v="8.5608375923502886E-3"/>
    <n v="0"/>
    <n v="0"/>
    <n v="8.5608375923501741E-3"/>
    <n v="0"/>
    <n v="0"/>
    <n v="0"/>
    <n v="0"/>
    <n v="0"/>
    <n v="0"/>
    <n v="0"/>
    <x v="0"/>
    <m/>
    <x v="13"/>
    <x v="9"/>
    <s v="no impacts"/>
    <x v="7"/>
    <s v=""/>
    <s v="SUD_015"/>
  </r>
  <r>
    <s v="KRIBI-NDOMBE-II"/>
    <s v="SUD_096"/>
    <s v="LITTORAL"/>
    <s v="CAMUSAT"/>
    <s v="Good Grid + Solar + GE"/>
    <s v="SUD"/>
    <s v="Kribi"/>
    <s v="ZTE"/>
    <n v="0"/>
    <n v="0"/>
    <n v="0"/>
    <n v="0"/>
    <n v="0"/>
    <n v="8.6845290698893322E-17"/>
    <n v="0"/>
    <n v="0"/>
    <n v="0"/>
    <n v="5.7896860465928885E-17"/>
    <n v="8.6845290698893322E-17"/>
    <n v="7.9722800078760574E-3"/>
    <n v="5.7896860465928885E-17"/>
    <n v="0"/>
    <n v="7.9722800078760418E-3"/>
    <n v="0"/>
    <n v="0"/>
    <n v="0"/>
    <n v="0"/>
    <n v="0"/>
    <n v="0"/>
    <n v="0"/>
    <x v="0"/>
    <m/>
    <x v="13"/>
    <x v="9"/>
    <s v="no impacts"/>
    <x v="7"/>
    <s v=""/>
    <s v="SUD_096"/>
  </r>
  <r>
    <s v="Kribi-Ebouyie"/>
    <s v="SUD_077"/>
    <s v="LITTORAL"/>
    <s v="IHS"/>
    <s v="Grid-Gen"/>
    <s v="SUD"/>
    <s v="Kribi"/>
    <s v="ZTE"/>
    <n v="0"/>
    <n v="0"/>
    <n v="0"/>
    <n v="0"/>
    <n v="0"/>
    <n v="0"/>
    <n v="0"/>
    <n v="0"/>
    <n v="0"/>
    <n v="0"/>
    <n v="0"/>
    <n v="7.9009396946064809E-3"/>
    <n v="0"/>
    <n v="0"/>
    <n v="7.9009396946064809E-3"/>
    <n v="0"/>
    <n v="0"/>
    <n v="0"/>
    <n v="0"/>
    <n v="0"/>
    <n v="0"/>
    <n v="0"/>
    <x v="0"/>
    <m/>
    <x v="13"/>
    <x v="9"/>
    <s v="no impacts"/>
    <x v="7"/>
    <s v=""/>
    <s v="SUD_077"/>
  </r>
  <r>
    <s v="Deido-Pharmacie-La-Rive"/>
    <s v="LIT_436"/>
    <s v="Douala"/>
    <s v="IHS"/>
    <s v="Grid-Gen"/>
    <s v="LITTORAL"/>
    <s v="Douala"/>
    <s v="ZTE"/>
    <n v="0"/>
    <n v="0"/>
    <n v="4.6287557107920785"/>
    <n v="0"/>
    <n v="0"/>
    <n v="0"/>
    <n v="0"/>
    <n v="0"/>
    <n v="0.42349393464656548"/>
    <n v="0"/>
    <n v="0"/>
    <n v="7.776094146384748E-3"/>
    <n v="0"/>
    <n v="0"/>
    <n v="7.776094146384748E-3"/>
    <n v="0"/>
    <n v="0"/>
    <n v="0"/>
    <n v="0"/>
    <n v="0"/>
    <n v="0"/>
    <n v="0"/>
    <x v="0"/>
    <m/>
    <x v="13"/>
    <x v="9"/>
    <s v="no impacts"/>
    <x v="7"/>
    <s v=""/>
    <s v="LIT_436"/>
  </r>
  <r>
    <s v="Kolofata"/>
    <s v="EXN_104"/>
    <s v="EXTREME-NORD"/>
    <s v="IHS"/>
    <s v="Grid-Hybrid-Gen"/>
    <s v="EXTREME-NORD"/>
    <s v="Kolofata"/>
    <s v="Huawei"/>
    <n v="0"/>
    <n v="0"/>
    <n v="0"/>
    <n v="0"/>
    <n v="0"/>
    <n v="0"/>
    <n v="0"/>
    <n v="0"/>
    <n v="0"/>
    <n v="0"/>
    <n v="0"/>
    <n v="0"/>
    <n v="0"/>
    <n v="0.56537198266145017"/>
    <n v="7.5799082848932615E-3"/>
    <n v="0"/>
    <n v="0"/>
    <n v="0"/>
    <n v="0"/>
    <n v="0"/>
    <n v="0"/>
    <n v="0"/>
    <x v="1"/>
    <m/>
    <x v="13"/>
    <x v="9"/>
    <s v="no impacts"/>
    <x v="7"/>
    <s v="(05/03/2026 cell huawei): 02/04/2026 : Besoin d'analyse BO RAN"/>
    <s v="EXN_104"/>
  </r>
  <r>
    <s v="Kribi-Kienke-Bridge-IHS"/>
    <s v="SUD_042"/>
    <s v="LITTORAL"/>
    <s v="IHS"/>
    <s v="Grid-Gen"/>
    <s v="SUD"/>
    <s v="Kribi"/>
    <s v="ZTE"/>
    <n v="0"/>
    <n v="0"/>
    <n v="0"/>
    <n v="0"/>
    <n v="0"/>
    <n v="0"/>
    <n v="0"/>
    <n v="0"/>
    <n v="0"/>
    <n v="0"/>
    <n v="0"/>
    <n v="7.2945470318146414E-3"/>
    <n v="0"/>
    <n v="0"/>
    <n v="7.2945470318146405E-3"/>
    <n v="0"/>
    <n v="0"/>
    <n v="0"/>
    <n v="0"/>
    <n v="0"/>
    <n v="0"/>
    <n v="0"/>
    <x v="0"/>
    <m/>
    <x v="13"/>
    <x v="9"/>
    <s v="no impacts"/>
    <x v="7"/>
    <s v=""/>
    <s v="SUD_042"/>
  </r>
  <r>
    <s v="Kribi-Ocean"/>
    <s v="SUD_006"/>
    <s v="LITTORAL"/>
    <s v="IHS"/>
    <s v="Grid-Gen"/>
    <s v="SUD"/>
    <s v="Kribi"/>
    <s v="ZTE"/>
    <n v="0"/>
    <n v="0"/>
    <n v="0"/>
    <n v="0"/>
    <n v="0"/>
    <n v="0"/>
    <n v="0"/>
    <n v="0"/>
    <n v="0"/>
    <n v="0"/>
    <n v="0"/>
    <n v="7.0091857787370022E-3"/>
    <n v="0"/>
    <n v="0"/>
    <n v="7.0091857787370022E-3"/>
    <n v="0"/>
    <n v="0"/>
    <n v="0"/>
    <n v="0"/>
    <n v="0"/>
    <n v="0"/>
    <n v="0"/>
    <x v="0"/>
    <m/>
    <x v="13"/>
    <x v="9"/>
    <s v="no impacts"/>
    <x v="7"/>
    <s v=""/>
    <s v="SUD_006"/>
  </r>
  <r>
    <s v="Belel-MTN-IHS"/>
    <s v="ADM_096"/>
    <s v="ADAMAOUA"/>
    <s v="IHS"/>
    <s v="Solar-Gen"/>
    <s v="ADAMAOUA"/>
    <s v="Belel"/>
    <s v="Huawei"/>
    <n v="0"/>
    <n v="0"/>
    <n v="0"/>
    <n v="0"/>
    <n v="0"/>
    <n v="0"/>
    <n v="0"/>
    <n v="0"/>
    <n v="0"/>
    <n v="0"/>
    <n v="0"/>
    <n v="0"/>
    <n v="0"/>
    <n v="0"/>
    <n v="6.4206281942625247E-3"/>
    <n v="0"/>
    <n v="0"/>
    <n v="0"/>
    <n v="0"/>
    <n v="0"/>
    <n v="0"/>
    <n v="0"/>
    <x v="0"/>
    <m/>
    <x v="13"/>
    <x v="9"/>
    <s v="no impacts"/>
    <x v="7"/>
    <s v=""/>
    <s v="ADM_096"/>
  </r>
  <r>
    <s v="Ndiam-badji"/>
    <s v="NRD_154"/>
    <s v="NORD"/>
    <s v="CAMUSAT"/>
    <s v="Hybrid Solar - S3"/>
    <s v="NORD"/>
    <s v="Ndiam-Badji"/>
    <s v="NOKIA"/>
    <n v="1.2485277349802194E-3"/>
    <n v="0"/>
    <n v="0"/>
    <n v="4.8157498349233373E-3"/>
    <n v="0"/>
    <n v="0"/>
    <n v="0"/>
    <n v="0"/>
    <n v="0"/>
    <n v="0"/>
    <n v="0"/>
    <n v="69608.441078465781"/>
    <n v="0"/>
    <n v="0"/>
    <n v="5.6186999824777671E-3"/>
    <n v="0"/>
    <n v="0"/>
    <n v="0"/>
    <n v="0"/>
    <n v="0"/>
    <n v="0"/>
    <n v="0"/>
    <x v="0"/>
    <m/>
    <x v="13"/>
    <x v="9"/>
    <s v="no impacts"/>
    <x v="7"/>
    <s v=""/>
    <s v="NRD_154"/>
  </r>
  <r>
    <s v="Ebolowa-Elat"/>
    <s v="SUD_217"/>
    <s v="CENTRE"/>
    <s v="IHS"/>
    <s v="Grid-Gen"/>
    <s v="SUD"/>
    <s v="Ebolowa"/>
    <s v="ZTE"/>
    <n v="0"/>
    <n v="0"/>
    <n v="0"/>
    <n v="0"/>
    <n v="0"/>
    <n v="0"/>
    <n v="0"/>
    <n v="0"/>
    <n v="0"/>
    <n v="0"/>
    <n v="0"/>
    <n v="5.4218638084884618E-3"/>
    <n v="0"/>
    <n v="0"/>
    <n v="5.4218638084884618E-3"/>
    <n v="0"/>
    <n v="0"/>
    <n v="0"/>
    <n v="0"/>
    <n v="0"/>
    <n v="0"/>
    <n v="0"/>
    <x v="0"/>
    <m/>
    <x v="13"/>
    <x v="9"/>
    <s v="no impacts"/>
    <x v="7"/>
    <s v=""/>
    <s v="SUD_217"/>
  </r>
  <r>
    <s v="Ebolowa-Agence-New"/>
    <s v="SUD_083"/>
    <s v="CENTRE"/>
    <s v="CAMUSAT"/>
    <s v="Good Grid + GE"/>
    <s v="SUD"/>
    <s v="Ebolowa"/>
    <s v="ZTE"/>
    <n v="0"/>
    <n v="0"/>
    <n v="0"/>
    <n v="0"/>
    <n v="0"/>
    <n v="0"/>
    <n v="0"/>
    <n v="0"/>
    <n v="0"/>
    <n v="0"/>
    <n v="0"/>
    <n v="5.3683585735364381E-3"/>
    <n v="0"/>
    <n v="0"/>
    <n v="5.3683585735364381E-3"/>
    <n v="0"/>
    <n v="0"/>
    <n v="0"/>
    <n v="0"/>
    <n v="0"/>
    <n v="0"/>
    <n v="0"/>
    <x v="0"/>
    <m/>
    <x v="13"/>
    <x v="9"/>
    <s v="no impacts"/>
    <x v="7"/>
    <s v=""/>
    <s v="SUD_083"/>
  </r>
  <r>
    <s v="Pouss-New"/>
    <s v="EXN_189"/>
    <s v="EXTREME-NORD"/>
    <s v="IHS"/>
    <s v="Grid-Hybrid-Gen"/>
    <s v="EXTREME-NORD"/>
    <s v="Pouss"/>
    <s v="Huawei"/>
    <n v="0"/>
    <n v="0"/>
    <n v="0"/>
    <n v="0"/>
    <n v="0"/>
    <n v="0"/>
    <n v="0"/>
    <n v="0"/>
    <n v="0"/>
    <n v="0"/>
    <n v="0"/>
    <n v="0"/>
    <n v="0"/>
    <n v="0"/>
    <n v="3.4778402718922017E-3"/>
    <n v="0"/>
    <n v="0"/>
    <n v="0"/>
    <n v="0"/>
    <n v="0"/>
    <n v="0"/>
    <n v="0"/>
    <x v="1"/>
    <m/>
    <x v="13"/>
    <x v="9"/>
    <s v="no impacts"/>
    <x v="7"/>
    <s v=""/>
    <s v="EXN_189"/>
  </r>
  <r>
    <s v="Bogo-MTN"/>
    <s v="EXN_097"/>
    <s v="EXTREME-NORD"/>
    <s v="IHS"/>
    <s v="Grid-Gen"/>
    <s v="EXTREME-NORD"/>
    <s v="Bogo"/>
    <s v="Huawei"/>
    <n v="0"/>
    <n v="0"/>
    <n v="0"/>
    <n v="0"/>
    <n v="0"/>
    <n v="0"/>
    <n v="0"/>
    <n v="0"/>
    <n v="0"/>
    <n v="0"/>
    <n v="0"/>
    <n v="0"/>
    <n v="0"/>
    <n v="0"/>
    <n v="3.3886648803052215E-3"/>
    <n v="0"/>
    <n v="0"/>
    <n v="0"/>
    <n v="0"/>
    <n v="0"/>
    <n v="0"/>
    <n v="0"/>
    <x v="1"/>
    <m/>
    <x v="13"/>
    <x v="9"/>
    <s v="no impacts"/>
    <x v="7"/>
    <s v=""/>
    <s v="EXN_097"/>
  </r>
  <r>
    <s v="Ebolowa-Mekalat"/>
    <s v="SUD_223"/>
    <s v="CENTRE"/>
    <s v="IHS"/>
    <s v="Grid-Gen"/>
    <s v="SUD"/>
    <s v="Ebolowa"/>
    <s v="ZTE"/>
    <n v="0"/>
    <n v="0"/>
    <n v="0"/>
    <n v="0"/>
    <n v="0"/>
    <n v="0"/>
    <n v="0"/>
    <n v="0"/>
    <n v="0"/>
    <n v="0"/>
    <n v="0"/>
    <n v="2.9606230006877844E-3"/>
    <n v="0"/>
    <n v="0"/>
    <n v="2.9606230006877844E-3"/>
    <n v="0"/>
    <n v="0"/>
    <n v="0"/>
    <n v="0"/>
    <n v="0"/>
    <n v="0"/>
    <n v="0"/>
    <x v="0"/>
    <m/>
    <x v="13"/>
    <x v="9"/>
    <s v="no impacts"/>
    <x v="7"/>
    <s v=""/>
    <s v="SUD_223"/>
  </r>
  <r>
    <s v="Song-Bong"/>
    <s v="CTR_311"/>
    <s v="CENTRE"/>
    <s v="IHS"/>
    <s v="Solar-Gen"/>
    <s v="CENTRE"/>
    <s v="Song-Bong"/>
    <s v="NOKIA"/>
    <n v="2.1281934908928771E-3"/>
    <n v="0"/>
    <n v="0"/>
    <n v="0"/>
    <n v="0"/>
    <n v="0"/>
    <n v="0.866668152279646"/>
    <n v="0"/>
    <n v="0.44487279086717141"/>
    <n v="0"/>
    <n v="0"/>
    <n v="17403.285923414747"/>
    <n v="0.26193866114277026"/>
    <n v="3.8089663359329746"/>
    <n v="2.0510340065004505E-3"/>
    <n v="0"/>
    <n v="0"/>
    <n v="0"/>
    <n v="0"/>
    <n v="0"/>
    <n v="0"/>
    <n v="0"/>
    <x v="0"/>
    <m/>
    <x v="13"/>
    <x v="9"/>
    <s v="no impacts"/>
    <x v="7"/>
    <s v=""/>
    <s v="CTR_311"/>
  </r>
  <r>
    <s v="Mbeng"/>
    <s v="CTR_385"/>
    <s v="CENTRE"/>
    <s v="IHS"/>
    <s v="Grid-Gen"/>
    <s v="CENTRE"/>
    <s v="Mbeng"/>
    <s v="NOKIA"/>
    <n v="0"/>
    <n v="0"/>
    <n v="3.1782563028780554E-2"/>
    <n v="0"/>
    <n v="0"/>
    <n v="0"/>
    <n v="0"/>
    <n v="0"/>
    <n v="1.4652044552874499"/>
    <n v="3.6198121058727168"/>
    <n v="0"/>
    <n v="17403.285923414747"/>
    <n v="0"/>
    <n v="0"/>
    <n v="1.6051570485658825E-3"/>
    <n v="0"/>
    <n v="0"/>
    <n v="0"/>
    <n v="0"/>
    <n v="0"/>
    <n v="0"/>
    <n v="0"/>
    <x v="0"/>
    <m/>
    <x v="13"/>
    <x v="9"/>
    <s v="no impacts"/>
    <x v="7"/>
    <s v=""/>
    <s v="CTR_385"/>
  </r>
  <r>
    <s v="Doualare"/>
    <s v="EXN_030"/>
    <s v="Maroua"/>
    <s v="IHS"/>
    <s v="Solar-Grid-Gen"/>
    <s v="EXTREME-NORD"/>
    <s v="Maroua"/>
    <s v="Huawei"/>
    <n v="0"/>
    <n v="0"/>
    <n v="0"/>
    <n v="0"/>
    <n v="0"/>
    <n v="0"/>
    <n v="3.2103140971312641E-3"/>
    <n v="0"/>
    <n v="0"/>
    <n v="0"/>
    <n v="0"/>
    <n v="1.159280090630734E-3"/>
    <n v="0"/>
    <n v="0"/>
    <n v="1.159280090630734E-3"/>
    <n v="0"/>
    <n v="0"/>
    <n v="0.41197247405352799"/>
    <n v="0"/>
    <n v="0"/>
    <n v="0"/>
    <n v="0"/>
    <x v="0"/>
    <m/>
    <x v="13"/>
    <x v="9"/>
    <s v="no impacts"/>
    <x v="7"/>
    <s v=""/>
    <s v="EXN_030"/>
  </r>
  <r>
    <s v="EXN_368_H_Maroua-Walya-Mosquee"/>
    <s v="EXN_368"/>
    <s v=""/>
    <s v="ESCO"/>
    <s v="Hybrid Solar - S1"/>
    <s v="EXN"/>
    <s v="Maroua"/>
    <s v="Huawei"/>
    <n v="0.27046896268330889"/>
    <n v="0.70166765116298979"/>
    <n v="0"/>
    <n v="0"/>
    <n v="0"/>
    <n v="0"/>
    <n v="0"/>
    <n v="0"/>
    <n v="0"/>
    <n v="0"/>
    <n v="0"/>
    <n v="1.0701046990437546E-3"/>
    <n v="0"/>
    <s v=""/>
    <n v="1.0701046990437544E-3"/>
    <n v="0"/>
    <n v="0"/>
    <n v="0"/>
    <n v="0"/>
    <n v="0"/>
    <n v="0"/>
    <n v="0"/>
    <x v="0"/>
    <m/>
    <x v="13"/>
    <x v="9"/>
    <s v="no impacts"/>
    <x v="7"/>
    <s v=""/>
    <s v="EXN_368"/>
  </r>
  <r>
    <s v="Maroua-Doursogo"/>
    <s v="EXN_067"/>
    <s v="Maroua"/>
    <s v="IHS"/>
    <s v="Grid-Gen"/>
    <s v="EXTREME-NORD"/>
    <s v="Maroua"/>
    <s v="Huawei"/>
    <n v="0"/>
    <n v="0"/>
    <n v="0"/>
    <n v="0"/>
    <n v="0"/>
    <n v="0"/>
    <n v="4.8154711456968955E-3"/>
    <n v="0"/>
    <n v="0"/>
    <n v="0"/>
    <n v="0"/>
    <n v="8.0257852428281603E-4"/>
    <n v="0"/>
    <n v="0"/>
    <n v="8.0257852428281581E-4"/>
    <n v="0"/>
    <n v="0"/>
    <n v="0"/>
    <n v="0"/>
    <n v="0"/>
    <n v="0"/>
    <n v="0"/>
    <x v="0"/>
    <m/>
    <x v="13"/>
    <x v="9"/>
    <s v="no impacts"/>
    <x v="7"/>
    <s v=""/>
    <s v="EXN_067"/>
  </r>
  <r>
    <s v="Maroua-Barmare"/>
    <s v="EXN_089"/>
    <s v="Maroua"/>
    <s v="IHS"/>
    <s v="Grid-Gen"/>
    <s v="EXTREME-NORD"/>
    <s v="Maroua"/>
    <s v="Huawei"/>
    <n v="0"/>
    <n v="0"/>
    <n v="0"/>
    <n v="0"/>
    <n v="0"/>
    <n v="0"/>
    <n v="3.2103140971312641E-3"/>
    <n v="0"/>
    <n v="0"/>
    <n v="0"/>
    <n v="0"/>
    <n v="6.2422774110885678E-4"/>
    <n v="0"/>
    <n v="0"/>
    <n v="6.2422774110885678E-4"/>
    <n v="0"/>
    <n v="0"/>
    <n v="0"/>
    <n v="0"/>
    <n v="0"/>
    <n v="0"/>
    <n v="0"/>
    <x v="0"/>
    <m/>
    <x v="13"/>
    <x v="9"/>
    <s v="no impacts"/>
    <x v="7"/>
    <s v=""/>
    <s v="EXN_089"/>
  </r>
  <r>
    <s v="Maroua-Stade"/>
    <s v="EXN_066"/>
    <s v="Maroua"/>
    <s v="IHS"/>
    <s v="Grid-Gen"/>
    <s v="EXTREME-NORD"/>
    <s v="Maroua"/>
    <s v="Huawei"/>
    <n v="0"/>
    <n v="1.4914049190572807"/>
    <n v="0"/>
    <n v="0"/>
    <n v="0"/>
    <n v="0"/>
    <n v="4.9046465372838757E-3"/>
    <n v="0"/>
    <n v="0"/>
    <n v="0.44015189779501362"/>
    <n v="0"/>
    <n v="5.3505234952187721E-4"/>
    <n v="0"/>
    <n v="0"/>
    <n v="5.3505234952187721E-4"/>
    <n v="0"/>
    <n v="0"/>
    <n v="6.4830509683734105E-2"/>
    <n v="0"/>
    <n v="0"/>
    <n v="0"/>
    <n v="0"/>
    <x v="0"/>
    <m/>
    <x v="13"/>
    <x v="9"/>
    <s v="no impacts"/>
    <x v="7"/>
    <s v=""/>
    <s v="EXN_066"/>
  </r>
  <r>
    <s v="Maroua-Orange"/>
    <s v="EXN_044"/>
    <s v="Maroua"/>
    <s v="CAMUSAT"/>
    <s v="Bad Grid + GE"/>
    <s v="EXTREME-NORD"/>
    <s v="Maroua"/>
    <s v="Huawei"/>
    <n v="0"/>
    <n v="0"/>
    <n v="0"/>
    <n v="0"/>
    <n v="0"/>
    <n v="0"/>
    <n v="4.8154711456968955E-3"/>
    <n v="0"/>
    <n v="0"/>
    <n v="0"/>
    <n v="0"/>
    <n v="5.3505234952187721E-4"/>
    <n v="0"/>
    <n v="0"/>
    <n v="5.3505234952187721E-4"/>
    <n v="0"/>
    <n v="0"/>
    <n v="0"/>
    <n v="0"/>
    <n v="0"/>
    <n v="0"/>
    <n v="0"/>
    <x v="0"/>
    <m/>
    <x v="13"/>
    <x v="9"/>
    <s v="no impacts"/>
    <x v="7"/>
    <s v=""/>
    <s v="EXN_044"/>
  </r>
  <r>
    <s v="Dziguilao"/>
    <s v="EXN_074"/>
    <s v="EXTREME-NORD"/>
    <s v="IHS"/>
    <s v="Gen-Solar AER"/>
    <s v="EXTREME-NORD"/>
    <s v="Dziguilao"/>
    <s v="Huawei"/>
    <n v="0"/>
    <n v="0"/>
    <n v="0"/>
    <n v="0"/>
    <n v="0"/>
    <n v="0"/>
    <n v="0"/>
    <n v="0"/>
    <n v="0"/>
    <n v="0"/>
    <n v="0"/>
    <n v="0"/>
    <n v="0"/>
    <n v="0"/>
    <n v="2.675261747609386E-4"/>
    <n v="0"/>
    <n v="0"/>
    <n v="0"/>
    <n v="0"/>
    <n v="0"/>
    <n v="0"/>
    <n v="0"/>
    <x v="1"/>
    <m/>
    <x v="13"/>
    <x v="9"/>
    <s v="no impacts"/>
    <x v="7"/>
    <s v=""/>
    <s v="EXN_074"/>
  </r>
  <r>
    <s v="Tiko-Junction-IHS"/>
    <s v="SUO_205"/>
    <s v="SUD-OUEST"/>
    <s v="IHS"/>
    <s v="Grid-Gen"/>
    <s v="SUD-OUEST"/>
    <s v="Tiko"/>
    <s v="Huawei"/>
    <n v="0"/>
    <n v="0"/>
    <n v="0"/>
    <n v="0"/>
    <n v="0"/>
    <n v="0"/>
    <n v="0"/>
    <n v="0"/>
    <n v="0"/>
    <n v="0"/>
    <n v="0"/>
    <n v="0"/>
    <n v="0"/>
    <n v="6.9217938949813498E-2"/>
    <n v="8.9175391586979543E-5"/>
    <n v="0"/>
    <n v="0"/>
    <n v="0"/>
    <n v="0"/>
    <n v="0"/>
    <n v="0"/>
    <n v="0"/>
    <x v="1"/>
    <m/>
    <x v="13"/>
    <x v="9"/>
    <s v="no impacts"/>
    <x v="7"/>
    <s v=""/>
    <s v="SUO_205"/>
  </r>
  <r>
    <s v="Bantoum"/>
    <s v="OST_010"/>
    <s v="OUEST"/>
    <s v="IHS"/>
    <s v="Grid-Gen"/>
    <s v="OUEST"/>
    <s v="Bantoum"/>
    <s v="Huawei"/>
    <n v="0"/>
    <n v="0"/>
    <n v="0"/>
    <n v="0"/>
    <n v="0"/>
    <n v="0"/>
    <n v="0"/>
    <n v="0"/>
    <n v="0"/>
    <n v="0"/>
    <n v="0"/>
    <n v="0"/>
    <n v="0"/>
    <n v="0"/>
    <n v="8.9175391586979543E-5"/>
    <n v="0"/>
    <n v="0"/>
    <n v="0"/>
    <n v="0"/>
    <n v="0"/>
    <n v="0"/>
    <n v="0"/>
    <x v="0"/>
    <m/>
    <x v="13"/>
    <x v="9"/>
    <s v="no impacts"/>
    <x v="7"/>
    <s v=""/>
    <s v="OST_010"/>
  </r>
  <r>
    <s v="Nkomkana"/>
    <s v="CTR_427"/>
    <s v="Yaounde"/>
    <s v="IHS"/>
    <s v="GridOnly"/>
    <s v="CENTRE"/>
    <s v="Yaounde"/>
    <s v="ZTE"/>
    <n v="0"/>
    <n v="7.5989629361531663E-17"/>
    <n v="0"/>
    <n v="0.38814480942148699"/>
    <n v="0"/>
    <n v="0"/>
    <n v="3.4756287221808466"/>
    <n v="0"/>
    <n v="1.1579372093185777E-16"/>
    <n v="1.5921636628130443E-16"/>
    <n v="0"/>
    <n v="7.2371075582411097E-17"/>
    <n v="0.23146364640316341"/>
    <n v="0"/>
    <n v="5.7896860465928885E-17"/>
    <n v="0"/>
    <n v="0"/>
    <n v="0"/>
    <n v="0"/>
    <n v="0"/>
    <n v="0"/>
    <n v="0"/>
    <x v="0"/>
    <m/>
    <x v="13"/>
    <x v="9"/>
    <s v="no impacts"/>
    <x v="7"/>
    <s v=""/>
    <s v="CTR_427"/>
  </r>
  <r>
    <s v="CTR_1055_Z_Ndisamba"/>
    <s v="CTR_1055"/>
    <s v="Yaounde"/>
    <s v="IHS"/>
    <s v="Grid-Gen"/>
    <s v="CTR"/>
    <s v="Yaounde"/>
    <s v="ZTE"/>
    <n v="0"/>
    <n v="0"/>
    <n v="0"/>
    <n v="3.6793766568787745E-2"/>
    <n v="0"/>
    <n v="0.31264892290395052"/>
    <n v="3.7828201111196648E-2"/>
    <n v="0"/>
    <n v="0"/>
    <n v="0"/>
    <n v="0"/>
    <n v="0"/>
    <n v="6.2370517331415707"/>
    <s v=""/>
    <n v="0"/>
    <n v="0"/>
    <n v="0"/>
    <n v="0"/>
    <n v="0"/>
    <n v="0"/>
    <n v="0"/>
    <n v="0"/>
    <x v="0"/>
    <m/>
    <x v="13"/>
    <x v="9"/>
    <s v="no impacts"/>
    <x v="7"/>
    <s v=""/>
    <s v="CTR_1055"/>
  </r>
  <r>
    <s v="CTR_984_Z_Mbalmayo-Ngalan-II"/>
    <s v="CTR_984"/>
    <s v="CENTRE"/>
    <s v="ESCO"/>
    <s v="Hybrid Solar - S1"/>
    <s v="CTR"/>
    <s v="Mbalmayo"/>
    <s v="ZTE"/>
    <n v="0"/>
    <n v="0"/>
    <n v="0"/>
    <n v="0"/>
    <n v="0"/>
    <n v="0"/>
    <n v="0"/>
    <n v="0"/>
    <n v="0"/>
    <n v="0"/>
    <n v="0"/>
    <n v="0"/>
    <n v="0"/>
    <s v=""/>
    <n v="0"/>
    <n v="0"/>
    <n v="0"/>
    <n v="0"/>
    <n v="0"/>
    <n v="0"/>
    <n v="0"/>
    <n v="0"/>
    <x v="0"/>
    <m/>
    <x v="13"/>
    <x v="9"/>
    <s v="no impacts"/>
    <x v="7"/>
    <s v=""/>
    <s v="CTR_984"/>
  </r>
  <r>
    <s v="CTR_702_Z_Hilton-Indoor-8F"/>
    <s v="CTR_702_indoor_8F"/>
    <s v="Yaounde"/>
    <e v="#N/A"/>
    <e v="#N/A"/>
    <s v="CTR"/>
    <s v="Yaounde"/>
    <s v="ZTE"/>
    <n v="0"/>
    <n v="0"/>
    <n v="0"/>
    <n v="0"/>
    <n v="6.2850815990503309E-2"/>
    <n v="0"/>
    <n v="0"/>
    <n v="0.25313326655880014"/>
    <n v="0"/>
    <n v="0"/>
    <n v="0"/>
    <n v="0"/>
    <n v="0"/>
    <s v=""/>
    <n v="0"/>
    <n v="0"/>
    <n v="0"/>
    <n v="0"/>
    <n v="0"/>
    <n v="0"/>
    <n v="0"/>
    <n v="0"/>
    <x v="0"/>
    <m/>
    <x v="13"/>
    <x v="9"/>
    <s v="no impacts"/>
    <x v="7"/>
    <s v=""/>
    <s v="CTR_702_indoor_8F"/>
  </r>
  <r>
    <s v="CTR_942_Z_Mbankolo-II"/>
    <s v="CTR_942"/>
    <s v="Yaounde"/>
    <s v="ESCO"/>
    <s v="Medium Grid + GE"/>
    <s v="CTR"/>
    <s v="Yaoundé"/>
    <s v="ZTE"/>
    <n v="36.503340153467285"/>
    <n v="36.777393966892383"/>
    <n v="30.438593111950073"/>
    <n v="0"/>
    <n v="9.9727872375033169"/>
    <n v="0"/>
    <n v="0"/>
    <n v="0"/>
    <n v="0"/>
    <n v="0"/>
    <n v="0"/>
    <n v="0"/>
    <n v="0"/>
    <s v=""/>
    <n v="0"/>
    <n v="0"/>
    <n v="0"/>
    <n v="0"/>
    <n v="0"/>
    <n v="0"/>
    <n v="0"/>
    <n v="0"/>
    <x v="0"/>
    <m/>
    <x v="13"/>
    <x v="9"/>
    <s v="no impacts"/>
    <x v="7"/>
    <s v=""/>
    <s v="CTR_942"/>
  </r>
  <r>
    <s v="Ndom"/>
    <s v="SUD_028"/>
    <s v=""/>
    <s v="IHS"/>
    <s v="Grid Gen"/>
    <s v="SUD"/>
    <s v="Ndom"/>
    <s v="ZTE"/>
    <n v="18.491409199476074"/>
    <n v="18.491409199476074"/>
    <n v="18.491409199476074"/>
    <n v="18.491409199476074"/>
    <n v="0"/>
    <n v="0"/>
    <n v="0"/>
    <n v="0"/>
    <n v="0"/>
    <n v="0"/>
    <n v="0"/>
    <n v="0"/>
    <n v="0"/>
    <s v=""/>
    <n v="0"/>
    <n v="0"/>
    <n v="0"/>
    <n v="0"/>
    <n v="0"/>
    <n v="0"/>
    <n v="0"/>
    <n v="0"/>
    <x v="0"/>
    <m/>
    <x v="13"/>
    <x v="9"/>
    <s v="no impacts"/>
    <x v="7"/>
    <s v=""/>
    <s v="SUD_028"/>
  </r>
  <r>
    <s v="Manjo-New"/>
    <s v="LIT_062"/>
    <s v=""/>
    <s v="IHS"/>
    <e v="#REF!"/>
    <s v="LIT"/>
    <s v="Manjo"/>
    <s v="ZTE"/>
    <n v="0"/>
    <n v="0"/>
    <n v="0"/>
    <n v="0"/>
    <n v="0"/>
    <n v="0"/>
    <n v="0"/>
    <n v="0"/>
    <n v="0"/>
    <n v="0"/>
    <n v="0"/>
    <n v="0"/>
    <n v="0"/>
    <s v=""/>
    <n v="0"/>
    <n v="0"/>
    <n v="0"/>
    <n v="0"/>
    <n v="0"/>
    <n v="0"/>
    <n v="0"/>
    <n v="0"/>
    <x v="0"/>
    <m/>
    <x v="13"/>
    <x v="9"/>
    <s v="no impacts"/>
    <x v="7"/>
    <s v=""/>
    <s v="LIT_062"/>
  </r>
  <r>
    <s v="Ngoulmepa-New"/>
    <s v="LIT_067"/>
    <s v="LITTORAL"/>
    <s v="IHS"/>
    <s v="GRID GEN"/>
    <s v="LIT"/>
    <s v="Ngoulmepa"/>
    <s v="ZTE"/>
    <n v="0"/>
    <n v="0"/>
    <n v="0"/>
    <n v="0"/>
    <n v="0"/>
    <n v="0"/>
    <n v="0"/>
    <n v="0"/>
    <n v="0"/>
    <n v="0"/>
    <n v="0"/>
    <n v="0"/>
    <n v="0"/>
    <s v=""/>
    <n v="0"/>
    <n v="0"/>
    <n v="0"/>
    <n v="0"/>
    <n v="0"/>
    <n v="0"/>
    <n v="0"/>
    <n v="0"/>
    <x v="0"/>
    <m/>
    <x v="13"/>
    <x v="9"/>
    <s v="no impacts"/>
    <x v="7"/>
    <s v=""/>
    <s v="LIT_067"/>
  </r>
  <r>
    <s v="OST_362_H_Dschang-TSINBING"/>
    <s v="OST_362"/>
    <s v="OUEST"/>
    <s v="ESCO"/>
    <s v="Hybrid Solar - S1"/>
    <s v="OST"/>
    <s v="Dschang"/>
    <s v="Huawei"/>
    <n v="0"/>
    <n v="0"/>
    <n v="0"/>
    <n v="0"/>
    <n v="0"/>
    <n v="0"/>
    <n v="0"/>
    <n v="0"/>
    <n v="0"/>
    <n v="0"/>
    <n v="0"/>
    <n v="0"/>
    <n v="0"/>
    <s v=""/>
    <n v="0"/>
    <n v="0"/>
    <n v="0"/>
    <n v="0"/>
    <n v="0"/>
    <n v="0"/>
    <n v="0"/>
    <n v="0"/>
    <x v="0"/>
    <m/>
    <x v="13"/>
    <x v="9"/>
    <s v="no impacts"/>
    <x v="7"/>
    <s v=""/>
    <s v="OST_362"/>
  </r>
  <r>
    <s v="EXN_355_H_Maroua-Hedjere-Miskine"/>
    <s v="EXN_355"/>
    <s v="Maroua"/>
    <s v="ESCO"/>
    <s v="Hybrid Solar - S3"/>
    <s v="EXN"/>
    <s v="Maroua"/>
    <s v="Huawei"/>
    <n v="0"/>
    <n v="0"/>
    <n v="0"/>
    <n v="0"/>
    <n v="0"/>
    <n v="0"/>
    <n v="0"/>
    <n v="0"/>
    <n v="0"/>
    <n v="0"/>
    <n v="0"/>
    <n v="0"/>
    <n v="0"/>
    <s v=""/>
    <n v="0"/>
    <n v="0"/>
    <n v="0"/>
    <n v="0"/>
    <n v="0"/>
    <n v="0"/>
    <n v="0"/>
    <n v="0"/>
    <x v="0"/>
    <m/>
    <x v="13"/>
    <x v="9"/>
    <s v="no impacts"/>
    <x v="7"/>
    <s v=""/>
    <s v="EXN_355"/>
  </r>
  <r>
    <s v="Tole-IHS"/>
    <s v="SUO_189"/>
    <s v=""/>
    <s v="IHS"/>
    <e v="#N/A"/>
    <s v="SUD-OUEST"/>
    <s v="Buea"/>
    <s v="ZTE"/>
    <n v="0"/>
    <n v="0"/>
    <n v="0"/>
    <n v="0"/>
    <n v="0"/>
    <n v="0"/>
    <n v="0"/>
    <n v="0"/>
    <n v="0"/>
    <n v="0"/>
    <n v="0"/>
    <n v="0"/>
    <n v="0"/>
    <s v=""/>
    <n v="0"/>
    <n v="0"/>
    <n v="0"/>
    <n v="0"/>
    <n v="0"/>
    <n v="0"/>
    <n v="0"/>
    <n v="0"/>
    <x v="0"/>
    <m/>
    <x v="13"/>
    <x v="9"/>
    <s v="no impacts"/>
    <x v="7"/>
    <s v=""/>
    <s v="SUO_189"/>
  </r>
  <r>
    <s v="OST_347_H_Bfsam-Baleng-Lycee"/>
    <s v="OST_347"/>
    <s v=""/>
    <s v="ESCO"/>
    <s v="Hybrid Solar - S1"/>
    <s v="OST"/>
    <s v="Bafoussam"/>
    <s v="Huawei"/>
    <n v="0"/>
    <n v="0"/>
    <n v="0"/>
    <n v="0"/>
    <n v="0"/>
    <n v="0"/>
    <n v="0"/>
    <n v="0"/>
    <n v="0"/>
    <n v="0"/>
    <n v="0"/>
    <n v="0"/>
    <n v="0"/>
    <s v=""/>
    <n v="0"/>
    <n v="0"/>
    <n v="0"/>
    <n v="0"/>
    <n v="0"/>
    <n v="0"/>
    <n v="0"/>
    <n v="0"/>
    <x v="0"/>
    <m/>
    <x v="13"/>
    <x v="9"/>
    <s v="no impacts"/>
    <x v="7"/>
    <s v=""/>
    <s v="OST_347"/>
  </r>
  <r>
    <s v="OST_364_H_Dschang-Tchouale"/>
    <s v="OST_364"/>
    <s v=""/>
    <s v="ESCO"/>
    <s v="Hybrid Solar - S1"/>
    <s v="OST"/>
    <s v="Dschang"/>
    <s v="Huawei"/>
    <n v="0"/>
    <n v="0"/>
    <n v="0"/>
    <n v="0"/>
    <n v="0"/>
    <n v="0"/>
    <n v="0"/>
    <n v="0"/>
    <n v="0"/>
    <n v="0"/>
    <n v="0"/>
    <n v="0"/>
    <n v="0"/>
    <s v=""/>
    <n v="0"/>
    <n v="0"/>
    <n v="0"/>
    <n v="0"/>
    <n v="0"/>
    <n v="0"/>
    <n v="0"/>
    <n v="0"/>
    <x v="0"/>
    <m/>
    <x v="13"/>
    <x v="9"/>
    <s v="no impacts"/>
    <x v="7"/>
    <s v=""/>
    <s v="OST_364"/>
  </r>
  <r>
    <s v="Ngoulmepa-New"/>
    <s v="LIT_523"/>
    <s v=""/>
    <m/>
    <m/>
    <s v="LITTORAL"/>
    <m/>
    <s v="ZTE"/>
    <n v="0"/>
    <n v="0"/>
    <n v="0"/>
    <n v="0"/>
    <n v="0"/>
    <n v="0"/>
    <n v="0"/>
    <n v="0"/>
    <n v="0"/>
    <n v="0"/>
    <n v="0"/>
    <n v="0"/>
    <n v="0"/>
    <s v=""/>
    <n v="0"/>
    <n v="0"/>
    <n v="0"/>
    <n v="0"/>
    <n v="0"/>
    <n v="0"/>
    <n v="0"/>
    <n v="0"/>
    <x v="0"/>
    <m/>
    <x v="13"/>
    <x v="9"/>
    <s v="no impacts"/>
    <x v="7"/>
    <s v="(05/03/2026 cell zte): 02/04/2026 : Need BO RAN analysis ..;..;(05/03/2026 cell zte): 02/04/2026 : Need BO RAN analysis "/>
    <s v="LIT_523"/>
  </r>
  <r>
    <s v="NRO_147_H_Bambili-Campus-two-IHS"/>
    <s v="NRO_147"/>
    <s v="NORD-OUEST"/>
    <s v="IHS"/>
    <s v="Hybrid Gen"/>
    <s v="NRO"/>
    <s v="Tubah"/>
    <s v="Huawei"/>
    <n v="0"/>
    <n v="0"/>
    <n v="0"/>
    <n v="0"/>
    <n v="0"/>
    <n v="8.9175391586979543E-5"/>
    <n v="0"/>
    <n v="0"/>
    <n v="0"/>
    <n v="0"/>
    <n v="0"/>
    <n v="0"/>
    <n v="0"/>
    <s v=""/>
    <n v="0"/>
    <n v="0"/>
    <n v="0"/>
    <n v="16.440410863132179"/>
    <n v="0"/>
    <n v="0"/>
    <n v="0"/>
    <n v="0"/>
    <x v="1"/>
    <m/>
    <x v="13"/>
    <x v="9"/>
    <s v="no impacts"/>
    <x v="7"/>
    <s v=""/>
    <s v="NRO_147"/>
  </r>
  <r>
    <s v="CTR_1050_Z_Nouvelle-Route-Nkomo"/>
    <s v="CTR_1050"/>
    <s v="Yaounde"/>
    <s v="ESCO"/>
    <s v="Good Grid + GE"/>
    <s v="CTR"/>
    <s v="Yaoundé"/>
    <s v="ZTE"/>
    <n v="0"/>
    <n v="5.4523974625677347"/>
    <n v="0.74275967160626866"/>
    <n v="0"/>
    <n v="0"/>
    <n v="0"/>
    <n v="0"/>
    <n v="2.924364286468454"/>
    <n v="9.2164550712975135"/>
    <n v="0"/>
    <n v="0"/>
    <n v="0"/>
    <n v="0"/>
    <n v="0"/>
    <n v="0"/>
    <n v="0"/>
    <n v="0"/>
    <n v="0"/>
    <n v="0"/>
    <n v="0"/>
    <n v="0"/>
    <n v="0"/>
    <x v="2"/>
    <m/>
    <x v="3"/>
    <x v="3"/>
    <s v="EXCLU"/>
    <x v="2"/>
    <s v=""/>
    <s v="CTR_1050"/>
  </r>
  <r>
    <s v="Ngona"/>
    <s v="CTR_590"/>
    <s v="Yaounde"/>
    <s v="IHS"/>
    <s v="Grid-Gen"/>
    <s v="CENTRE"/>
    <s v="Yaounde"/>
    <s v="ZTE"/>
    <n v="36.982818398952162"/>
    <n v="36.982818398952162"/>
    <n v="36.982818398952162"/>
    <n v="36.982818398952162"/>
    <n v="36.982818398952162"/>
    <n v="36.982818398952162"/>
    <n v="36.982818398952162"/>
    <n v="36.982818398952162"/>
    <n v="36.982818398952162"/>
    <n v="36.982818398952162"/>
    <n v="36.982818398952162"/>
    <n v="0"/>
    <n v="0"/>
    <n v="0"/>
    <n v="0"/>
    <n v="0"/>
    <n v="0"/>
    <n v="0"/>
    <n v="0"/>
    <n v="0"/>
    <n v="0"/>
    <n v="0"/>
    <x v="2"/>
    <m/>
    <x v="3"/>
    <x v="3"/>
    <s v="EXCLU"/>
    <x v="2"/>
    <s v=""/>
    <s v="CTR_590"/>
  </r>
  <r>
    <s v="Beka-Hossere-MTN-IHS"/>
    <s v="ADM_132"/>
    <s v="Ngaoundere"/>
    <s v="IHS"/>
    <s v="Grid-Gen"/>
    <s v="ADAMAOUA"/>
    <s v="Ngaoundere"/>
    <s v="Huawei"/>
    <n v="18.491141673301318"/>
    <n v="17.624624393250635"/>
    <n v="18.491409199476077"/>
    <n v="18.491141673301318"/>
    <n v="18.491409199476077"/>
    <n v="18.491409199476077"/>
    <n v="18.491409199476077"/>
    <n v="18.491409199476077"/>
    <n v="18.491141673301318"/>
    <n v="18.491409199476077"/>
    <n v="18.491409199476077"/>
    <n v="0"/>
    <n v="6.2155247936124737E-2"/>
    <n v="0"/>
    <n v="0"/>
    <n v="0"/>
    <n v="0"/>
    <n v="0"/>
    <n v="0"/>
    <n v="0"/>
    <n v="0"/>
    <n v="0"/>
    <x v="2"/>
    <s v="enquete suite a un deces"/>
    <x v="3"/>
    <x v="3"/>
    <s v="EXCLU"/>
    <x v="2"/>
    <s v=""/>
    <s v="ADM_132"/>
  </r>
  <r>
    <s v="Ngong-II"/>
    <s v="NRD_032"/>
    <s v="NORD"/>
    <s v="IHS"/>
    <s v="Grid-Gen"/>
    <s v="NORD"/>
    <s v="Ngong"/>
    <s v="Huawei"/>
    <n v="0"/>
    <n v="0"/>
    <n v="0"/>
    <n v="0"/>
    <n v="0"/>
    <n v="0"/>
    <n v="0"/>
    <n v="0"/>
    <n v="0"/>
    <n v="0"/>
    <n v="21.494800717968918"/>
    <n v="0"/>
    <n v="0"/>
    <n v="0"/>
    <n v="0"/>
    <n v="0"/>
    <n v="0"/>
    <n v="0"/>
    <n v="0"/>
    <n v="0"/>
    <n v="0"/>
    <n v="0"/>
    <x v="2"/>
    <m/>
    <x v="3"/>
    <x v="3"/>
    <s v="EXCLU"/>
    <x v="2"/>
    <s v=""/>
    <s v="NRD_032"/>
  </r>
  <r>
    <s v="CTR_1057_Z_Labogenie"/>
    <s v="CTR_1057"/>
    <s v="Yaounde"/>
    <s v="ESCO"/>
    <s v="Good Grid + GE"/>
    <s v="CTR"/>
    <s v="Yaounde"/>
    <s v="ZTE"/>
    <n v="0"/>
    <n v="6.8272679798991511"/>
    <n v="0"/>
    <n v="0"/>
    <n v="0"/>
    <n v="0"/>
    <n v="0"/>
    <n v="13.02151552507897"/>
    <n v="0"/>
    <n v="0"/>
    <n v="0"/>
    <n v="0"/>
    <n v="0"/>
    <n v="19.987326393347651"/>
    <n v="0"/>
    <n v="0"/>
    <n v="0"/>
    <n v="0"/>
    <n v="0"/>
    <n v="0"/>
    <n v="0"/>
    <n v="0"/>
    <x v="0"/>
    <m/>
    <x v="13"/>
    <x v="9"/>
    <s v="no impacts"/>
    <x v="7"/>
    <s v=""/>
    <s v="CTR_1057"/>
  </r>
  <r>
    <s v="CTR_943_Z_Mimboman"/>
    <s v="CTR_943"/>
    <s v="Yaounde"/>
    <s v="ESCO"/>
    <s v="Good Grid + GE"/>
    <s v="CENTRE"/>
    <s v="Yaoundé"/>
    <s v="ZTE"/>
    <n v="0"/>
    <n v="0"/>
    <n v="0"/>
    <n v="0"/>
    <n v="7.2328554959150537"/>
    <n v="5.4737638863919784"/>
    <n v="6.8933469450651046"/>
    <n v="2.92604078383029"/>
    <n v="0"/>
    <n v="0"/>
    <n v="0"/>
    <n v="0"/>
    <n v="2.7688602386190806"/>
    <n v="19.809350146818367"/>
    <n v="0"/>
    <n v="0"/>
    <n v="0"/>
    <n v="0"/>
    <n v="0"/>
    <n v="0"/>
    <n v="0"/>
    <n v="0"/>
    <x v="0"/>
    <m/>
    <x v="13"/>
    <x v="9"/>
    <s v="no impacts"/>
    <x v="7"/>
    <s v=""/>
    <s v="CTR_943"/>
  </r>
  <r>
    <s v="Etoa-Dispensaire"/>
    <s v="CTR_715"/>
    <s v="Yaounde"/>
    <s v="CAMUSAT"/>
    <s v="Good Grid + GE"/>
    <s v="CENTRE"/>
    <s v="Yaounde"/>
    <s v="ZTE"/>
    <n v="13.444884614177317"/>
    <n v="0"/>
    <n v="0"/>
    <n v="0"/>
    <n v="0"/>
    <n v="0"/>
    <n v="0"/>
    <n v="0"/>
    <n v="0"/>
    <n v="0"/>
    <n v="1.6586622835179196E-3"/>
    <n v="0"/>
    <n v="15.12154249171739"/>
    <n v="14.511029925834613"/>
    <n v="0"/>
    <n v="0"/>
    <n v="0"/>
    <n v="0"/>
    <n v="0"/>
    <n v="0"/>
    <n v="0"/>
    <n v="0"/>
    <x v="0"/>
    <m/>
    <x v="13"/>
    <x v="9"/>
    <s v="no impacts"/>
    <x v="7"/>
    <s v=""/>
    <s v="CTR_715"/>
  </r>
  <r>
    <s v="Emombo"/>
    <s v="CTR_212"/>
    <s v="Yaounde"/>
    <s v="IHS"/>
    <s v="Grid-Gen"/>
    <s v="CENTRE"/>
    <s v="Yaounde"/>
    <s v="ZTE"/>
    <n v="0"/>
    <n v="0"/>
    <n v="0"/>
    <n v="0"/>
    <n v="4.5113295551503434"/>
    <n v="3.3414375929207578"/>
    <n v="3.6604893089406532"/>
    <n v="2.5959134841752913"/>
    <n v="0"/>
    <n v="0"/>
    <n v="0"/>
    <n v="0"/>
    <n v="2.0556354567064177"/>
    <n v="11.41555589798906"/>
    <n v="0"/>
    <n v="0"/>
    <n v="0"/>
    <n v="0"/>
    <n v="0"/>
    <n v="0"/>
    <n v="0"/>
    <n v="0"/>
    <x v="0"/>
    <m/>
    <x v="13"/>
    <x v="9"/>
    <s v="no impacts"/>
    <x v="7"/>
    <s v=""/>
    <s v="CTR_212"/>
  </r>
  <r>
    <s v="Mimboman-Don-Bosco"/>
    <s v="CTR_654"/>
    <s v="Yaounde"/>
    <s v="CAMUSAT"/>
    <s v="Good Grid no GE - 8h"/>
    <s v="CENTRE"/>
    <s v="Yaounde"/>
    <s v="ZTE"/>
    <n v="0"/>
    <n v="0"/>
    <n v="0"/>
    <n v="0"/>
    <n v="5.1142800478265462"/>
    <n v="2.2463994543892838"/>
    <n v="2.6084693793107396"/>
    <n v="1.4147497524491131"/>
    <n v="6.5133968024169991E-17"/>
    <n v="0"/>
    <n v="0"/>
    <n v="0"/>
    <n v="1.3911539438351985"/>
    <n v="10.867020229259232"/>
    <n v="0"/>
    <n v="0"/>
    <n v="0"/>
    <n v="0"/>
    <n v="0"/>
    <n v="0"/>
    <n v="0"/>
    <n v="0"/>
    <x v="0"/>
    <m/>
    <x v="13"/>
    <x v="9"/>
    <s v="no impacts"/>
    <x v="7"/>
    <s v=""/>
    <s v="CTR_654"/>
  </r>
  <r>
    <s v="Anguissa-IHS"/>
    <s v="CTR_478"/>
    <s v="Yaounde"/>
    <s v="IHS"/>
    <s v="Grid-Gen"/>
    <s v="CENTRE"/>
    <s v="Yaounde"/>
    <s v="ZTE"/>
    <n v="4.4709509378397581"/>
    <n v="10.516097228286149"/>
    <n v="0"/>
    <n v="0"/>
    <n v="1.048738275219514"/>
    <n v="2.09622809495681"/>
    <n v="5.7526866761977322"/>
    <n v="12.041691992477876"/>
    <n v="0"/>
    <n v="0"/>
    <n v="0"/>
    <n v="0"/>
    <n v="0"/>
    <n v="10.223815964820666"/>
    <n v="0"/>
    <n v="0"/>
    <n v="0"/>
    <n v="0"/>
    <n v="0"/>
    <n v="0"/>
    <n v="0"/>
    <n v="0"/>
    <x v="0"/>
    <m/>
    <x v="2"/>
    <x v="2"/>
    <s v="BSS Hardware issue"/>
    <x v="0"/>
    <s v="05/03/2026: hardware issue,  site with GPS issue (alarm : TDD down 09Apr 02pm)"/>
    <s v="CTR_478"/>
  </r>
  <r>
    <s v="Ndogpassi-III"/>
    <s v="LIT_283"/>
    <s v="Douala"/>
    <s v="IHS"/>
    <s v="Grid-Gen"/>
    <s v="LITTORAL"/>
    <s v="Douala"/>
    <s v="ZTE"/>
    <n v="0"/>
    <n v="0"/>
    <n v="0"/>
    <n v="0"/>
    <n v="2.1432948666364182"/>
    <n v="0"/>
    <n v="0"/>
    <n v="0.8292419663673225"/>
    <n v="0"/>
    <n v="0"/>
    <n v="0"/>
    <n v="0"/>
    <n v="0"/>
    <n v="7.8664109829839113"/>
    <n v="0"/>
    <n v="0"/>
    <n v="0"/>
    <n v="0"/>
    <n v="0"/>
    <n v="0"/>
    <n v="0"/>
    <n v="0"/>
    <x v="0"/>
    <m/>
    <x v="13"/>
    <x v="9"/>
    <s v="no impacts"/>
    <x v="7"/>
    <s v=""/>
    <s v="LIT_283"/>
  </r>
  <r>
    <s v="Fondonera-IHS"/>
    <s v="OST_263"/>
    <s v="OUEST"/>
    <s v="IHS"/>
    <s v="Grid-Gen"/>
    <s v="OUEST"/>
    <s v="Santchou"/>
    <s v="NOKIA"/>
    <n v="0"/>
    <n v="0"/>
    <n v="0"/>
    <n v="0.30997021247031109"/>
    <n v="0"/>
    <n v="0"/>
    <n v="0"/>
    <n v="0"/>
    <n v="0"/>
    <n v="0"/>
    <n v="0"/>
    <n v="69612.471828423688"/>
    <n v="6.6434101200108735"/>
    <n v="7.6085335855926814"/>
    <n v="0"/>
    <n v="0"/>
    <n v="0"/>
    <n v="0"/>
    <n v="0"/>
    <n v="0"/>
    <n v="0"/>
    <n v="0"/>
    <x v="0"/>
    <m/>
    <x v="13"/>
    <x v="9"/>
    <s v="no impacts"/>
    <x v="7"/>
    <s v=""/>
    <s v="OST_263"/>
  </r>
  <r>
    <s v="Garoua-Boulai-Sabal-IHS"/>
    <s v="EST_156"/>
    <s v="CENTRE"/>
    <s v="IHS"/>
    <s v="Grid-Gen"/>
    <s v="EST"/>
    <s v="Garoua"/>
    <s v="ZTE"/>
    <n v="0"/>
    <n v="0"/>
    <n v="0"/>
    <n v="0"/>
    <n v="0"/>
    <n v="0"/>
    <n v="0"/>
    <n v="0"/>
    <n v="0"/>
    <n v="0"/>
    <n v="0"/>
    <n v="0"/>
    <n v="12.751171407943884"/>
    <n v="7.3747870491648895"/>
    <n v="0"/>
    <n v="0"/>
    <n v="0"/>
    <n v="0"/>
    <n v="0"/>
    <n v="0"/>
    <n v="0"/>
    <n v="0"/>
    <x v="0"/>
    <m/>
    <x v="13"/>
    <x v="9"/>
    <s v="no impacts"/>
    <x v="7"/>
    <s v=""/>
    <s v="EST_156"/>
  </r>
  <r>
    <s v="Garoua-Boulai-Frontiere"/>
    <s v="EST_080"/>
    <s v="CENTRE"/>
    <s v="IHS"/>
    <s v="Grid-Gen"/>
    <s v="EST"/>
    <s v="Garoua-Boulai"/>
    <s v="ZTE"/>
    <n v="0"/>
    <n v="0"/>
    <n v="0"/>
    <n v="0"/>
    <n v="0"/>
    <n v="0"/>
    <n v="0"/>
    <n v="0"/>
    <n v="0"/>
    <n v="0"/>
    <n v="0"/>
    <n v="0"/>
    <n v="12.661585809555605"/>
    <n v="6.5878142184097959"/>
    <n v="0"/>
    <n v="0"/>
    <n v="0"/>
    <n v="0"/>
    <n v="0"/>
    <n v="0"/>
    <n v="0"/>
    <n v="0"/>
    <x v="0"/>
    <m/>
    <x v="13"/>
    <x v="9"/>
    <s v="no impacts"/>
    <x v="7"/>
    <s v=""/>
    <s v="EST_080"/>
  </r>
  <r>
    <s v="Belo"/>
    <s v="NRO_032"/>
    <s v="NORD-OUEST"/>
    <s v="IHS"/>
    <s v="Grid-Gen"/>
    <s v="NORD-OUEST"/>
    <s v="Belo"/>
    <s v="NOKIA"/>
    <n v="0"/>
    <n v="0"/>
    <n v="0"/>
    <n v="0"/>
    <n v="0"/>
    <n v="0"/>
    <n v="0"/>
    <n v="0"/>
    <n v="0"/>
    <n v="2.4744041952081322"/>
    <n v="0.12246308030734648"/>
    <n v="17403.285923414747"/>
    <n v="7.3299293438313221E-2"/>
    <n v="0"/>
    <n v="0"/>
    <n v="0"/>
    <n v="0"/>
    <n v="0.14171753231002795"/>
    <n v="0"/>
    <n v="0"/>
    <n v="0"/>
    <n v="0"/>
    <x v="1"/>
    <m/>
    <x v="13"/>
    <x v="9"/>
    <s v="no impacts"/>
    <x v="7"/>
    <s v=""/>
    <s v="NRO_032"/>
  </r>
  <r>
    <s v="Sorawel-IHS"/>
    <s v="NRD_099"/>
    <s v="NORD"/>
    <s v="IHS"/>
    <s v="Grid-Gen"/>
    <s v="NORD"/>
    <s v="Sorawel"/>
    <s v="Huawei"/>
    <n v="0"/>
    <n v="0"/>
    <n v="0"/>
    <n v="0"/>
    <n v="0"/>
    <n v="0"/>
    <n v="0"/>
    <n v="0"/>
    <n v="0"/>
    <n v="0"/>
    <n v="0"/>
    <n v="0"/>
    <n v="0"/>
    <n v="6.3994757913780944"/>
    <n v="0"/>
    <n v="0"/>
    <n v="0"/>
    <n v="0"/>
    <n v="0"/>
    <n v="0"/>
    <n v="0"/>
    <n v="0"/>
    <x v="0"/>
    <m/>
    <x v="13"/>
    <x v="9"/>
    <s v="no impacts"/>
    <x v="7"/>
    <s v=""/>
    <s v="NRD_099"/>
  </r>
  <r>
    <s v="Garoua-Foulbere-II"/>
    <s v="NRD_139"/>
    <s v="Garoua"/>
    <s v="CAMUSAT"/>
    <s v="Good Grid + GE"/>
    <s v="NORD"/>
    <s v="Garoua"/>
    <s v="Huawei"/>
    <n v="0"/>
    <n v="0"/>
    <n v="0"/>
    <n v="2.2144746642011452"/>
    <n v="2.7029061190013497"/>
    <n v="0"/>
    <n v="0"/>
    <n v="0.58120953220729787"/>
    <n v="1.1627222607459913"/>
    <n v="0"/>
    <n v="1.5410577770929108"/>
    <n v="0"/>
    <n v="0"/>
    <n v="4.7568829134242501"/>
    <n v="0"/>
    <n v="0"/>
    <n v="0"/>
    <n v="8.117707236476015"/>
    <n v="0"/>
    <n v="0"/>
    <n v="0"/>
    <n v="0"/>
    <x v="0"/>
    <m/>
    <x v="13"/>
    <x v="9"/>
    <s v="no impacts"/>
    <x v="7"/>
    <s v=""/>
    <s v="NRD_139"/>
  </r>
  <r>
    <s v="Biteng"/>
    <s v="CTR_211"/>
    <s v="Yaounde"/>
    <s v="IHS"/>
    <s v="Grid-Gen"/>
    <s v="CENTRE"/>
    <s v="Yaounde"/>
    <s v="ZTE"/>
    <n v="0"/>
    <n v="0"/>
    <n v="0"/>
    <n v="0"/>
    <n v="0"/>
    <n v="0"/>
    <n v="0"/>
    <n v="0"/>
    <n v="0"/>
    <n v="0"/>
    <n v="0"/>
    <n v="0"/>
    <n v="0"/>
    <n v="2.7791689138865312"/>
    <n v="0"/>
    <n v="0"/>
    <n v="0"/>
    <n v="0"/>
    <n v="0"/>
    <n v="0"/>
    <n v="0"/>
    <n v="0"/>
    <x v="0"/>
    <m/>
    <x v="13"/>
    <x v="9"/>
    <s v="no impacts"/>
    <x v="7"/>
    <s v=""/>
    <s v="CTR_211"/>
  </r>
  <r>
    <s v="Bamenda-Sisia-Quater-IHS"/>
    <s v="NRO_118"/>
    <s v="NORD-OUEST"/>
    <s v="IHS"/>
    <s v="Grid-Gen"/>
    <s v="NORD-OUEST"/>
    <s v="Bamenda"/>
    <s v="Huawei"/>
    <n v="0"/>
    <n v="0"/>
    <n v="0"/>
    <n v="0"/>
    <n v="0"/>
    <n v="0"/>
    <n v="0"/>
    <n v="0"/>
    <n v="0"/>
    <n v="0.19570431437678526"/>
    <n v="0"/>
    <n v="0"/>
    <n v="0"/>
    <n v="2.6744770041634212"/>
    <n v="0"/>
    <n v="0"/>
    <n v="0"/>
    <n v="0.25999977171099753"/>
    <n v="0"/>
    <n v="0"/>
    <n v="0"/>
    <n v="0"/>
    <x v="0"/>
    <m/>
    <x v="13"/>
    <x v="9"/>
    <s v="no impacts"/>
    <x v="7"/>
    <s v=""/>
    <s v="NRO_118"/>
  </r>
  <r>
    <s v="EST_211_Z_BATOURI-TRYPANO-MTN-IHS"/>
    <s v="EST_211"/>
    <s v="CENTRE"/>
    <s v="IHS"/>
    <s v="Grid-Gen-Lithium"/>
    <s v="EST"/>
    <s v="Batouri"/>
    <s v="ZTE"/>
    <n v="0"/>
    <n v="4.0755294164647733"/>
    <n v="0"/>
    <n v="0"/>
    <n v="0"/>
    <n v="0"/>
    <n v="0"/>
    <n v="0"/>
    <n v="0"/>
    <n v="5.8195860549662817E-2"/>
    <n v="0"/>
    <n v="0"/>
    <n v="0"/>
    <n v="2.4613478182705402"/>
    <n v="0"/>
    <n v="0"/>
    <n v="0"/>
    <n v="0"/>
    <n v="0"/>
    <n v="0"/>
    <n v="0"/>
    <n v="0"/>
    <x v="0"/>
    <m/>
    <x v="13"/>
    <x v="9"/>
    <s v="no impacts"/>
    <x v="7"/>
    <s v=""/>
    <s v="EST_211"/>
  </r>
  <r>
    <s v="Garoua-Yelwa-Orange-IHS"/>
    <s v="NRD_082"/>
    <s v="Garoua"/>
    <s v="IHS"/>
    <s v="Grid-Gen"/>
    <s v="NORD"/>
    <s v="Garoua"/>
    <s v="Huawei"/>
    <n v="0"/>
    <n v="0"/>
    <n v="0"/>
    <n v="2.595949154331926"/>
    <n v="3.287450810854001"/>
    <n v="0"/>
    <n v="0"/>
    <n v="0"/>
    <n v="0"/>
    <n v="0"/>
    <n v="0"/>
    <n v="0"/>
    <n v="0"/>
    <n v="2.2288497373249667"/>
    <n v="0"/>
    <n v="0"/>
    <n v="0"/>
    <n v="8.586698455910259"/>
    <n v="0"/>
    <n v="0"/>
    <n v="0"/>
    <n v="0"/>
    <x v="0"/>
    <m/>
    <x v="13"/>
    <x v="9"/>
    <s v="no impacts"/>
    <x v="7"/>
    <s v=""/>
    <s v="NRD_082"/>
  </r>
  <r>
    <s v="Nkeng-Likok-II"/>
    <s v="LIT_658"/>
    <s v="LITTORAL"/>
    <s v="CAMUSAT"/>
    <s v="Hybrid Solar - S3"/>
    <s v="LITTORAL"/>
    <s v="Nkeng-Likok-II"/>
    <s v="NOKIA"/>
    <n v="0"/>
    <n v="0"/>
    <n v="0"/>
    <n v="0"/>
    <n v="0"/>
    <n v="0"/>
    <n v="0"/>
    <n v="0"/>
    <n v="0"/>
    <n v="0"/>
    <n v="0"/>
    <n v="17403.285923414747"/>
    <n v="0"/>
    <n v="0"/>
    <n v="0"/>
    <n v="0"/>
    <n v="0"/>
    <n v="0"/>
    <n v="0"/>
    <n v="0"/>
    <n v="0"/>
    <n v="0"/>
    <x v="2"/>
    <m/>
    <x v="3"/>
    <x v="3"/>
    <s v="EXCLU"/>
    <x v="2"/>
    <s v=""/>
    <s v="LIT_658"/>
  </r>
  <r>
    <s v="Djabi-IHS"/>
    <s v="NRD_069"/>
    <s v="NORD"/>
    <s v="IHS"/>
    <s v="Solar-Gen"/>
    <s v="NORD"/>
    <s v="Djabi"/>
    <s v="Huawei"/>
    <n v="0"/>
    <n v="0"/>
    <n v="0"/>
    <n v="0"/>
    <n v="0"/>
    <n v="0"/>
    <n v="0"/>
    <n v="0"/>
    <n v="0"/>
    <n v="0"/>
    <n v="0"/>
    <n v="0"/>
    <n v="0"/>
    <n v="1.2446209403794732"/>
    <n v="0"/>
    <n v="0"/>
    <n v="0"/>
    <n v="0"/>
    <n v="0"/>
    <n v="0"/>
    <n v="0"/>
    <n v="0"/>
    <x v="0"/>
    <m/>
    <x v="13"/>
    <x v="9"/>
    <s v="no impacts"/>
    <x v="7"/>
    <s v=""/>
    <s v="NRD_069"/>
  </r>
  <r>
    <s v="Bda-Titam-Naka"/>
    <s v="OST_113"/>
    <s v="NORD-OUEST"/>
    <s v="IHS"/>
    <s v="Grid-Gen"/>
    <s v="OUEST"/>
    <s v="Bamenda"/>
    <s v="Huawei"/>
    <n v="0"/>
    <n v="0"/>
    <n v="0"/>
    <n v="0"/>
    <n v="0.56287507169701478"/>
    <n v="0"/>
    <n v="0"/>
    <n v="0"/>
    <n v="0"/>
    <n v="0"/>
    <n v="1.0384474350303767"/>
    <n v="0"/>
    <n v="0"/>
    <n v="1.0907042145003467"/>
    <n v="0"/>
    <n v="0"/>
    <n v="0"/>
    <n v="3.5271899335964356"/>
    <n v="0"/>
    <n v="0"/>
    <n v="0"/>
    <n v="0"/>
    <x v="0"/>
    <m/>
    <x v="13"/>
    <x v="9"/>
    <s v="no impacts"/>
    <x v="7"/>
    <s v=""/>
    <s v="OST_113"/>
  </r>
  <r>
    <s v="Bambili-Campus-II-IHS"/>
    <s v="NRO_129"/>
    <s v="NORD-OUEST"/>
    <s v="IHS"/>
    <s v="GenOnly"/>
    <s v="NORD-OUEST"/>
    <s v="Bamenda"/>
    <s v="Huawei"/>
    <n v="1.5597846093261765"/>
    <n v="3.2339634109801305"/>
    <n v="1.5450706697143246"/>
    <n v="0.19069265736959704"/>
    <n v="14.341525341506074"/>
    <n v="0"/>
    <n v="3.6918612117009524E-2"/>
    <n v="8.5501365453595976E-2"/>
    <n v="5.1155106682304456"/>
    <n v="0"/>
    <n v="4.6304322081539127"/>
    <n v="0"/>
    <n v="4.7084606757925203E-3"/>
    <n v="0"/>
    <n v="0"/>
    <n v="0"/>
    <n v="0"/>
    <n v="0.1228658545285404"/>
    <n v="0"/>
    <n v="0"/>
    <n v="0"/>
    <n v="0"/>
    <x v="1"/>
    <m/>
    <x v="13"/>
    <x v="9"/>
    <s v="no impacts"/>
    <x v="7"/>
    <s v=""/>
    <s v="NRO_129"/>
  </r>
  <r>
    <s v="Bafia-Market-MTN"/>
    <s v="CTR_830"/>
    <s v="CENTRE"/>
    <s v="MTN sharing"/>
    <m/>
    <s v="CENTRE"/>
    <s v="Bafia"/>
    <s v="ZTE"/>
    <n v="1.5248991961373319E-2"/>
    <n v="0.19985988762473889"/>
    <n v="2.773176327571889"/>
    <n v="0"/>
    <n v="6.1901633122451365"/>
    <n v="5.8409881489472029E-2"/>
    <n v="1.5945451769667809"/>
    <n v="0"/>
    <n v="6.1743792679342411"/>
    <n v="4.2660437230511965"/>
    <n v="2.2073763030308222"/>
    <n v="0"/>
    <n v="0.39784709202615121"/>
    <n v="0.88945319076685136"/>
    <n v="0"/>
    <n v="0"/>
    <n v="0"/>
    <n v="0"/>
    <n v="0"/>
    <n v="0"/>
    <n v="0"/>
    <n v="0"/>
    <x v="0"/>
    <m/>
    <x v="13"/>
    <x v="9"/>
    <s v="no impacts"/>
    <x v="7"/>
    <s v=""/>
    <s v="CTR_830"/>
  </r>
  <r>
    <s v="Bafia-Lable"/>
    <s v="CTR_362"/>
    <s v="CENTRE"/>
    <s v="IHS"/>
    <s v="Grid-Gen"/>
    <s v="CENTRE"/>
    <s v="Bafia"/>
    <s v="ZTE"/>
    <n v="0"/>
    <n v="0"/>
    <n v="0"/>
    <n v="0"/>
    <n v="0"/>
    <n v="0"/>
    <n v="0.21651785077318528"/>
    <n v="0"/>
    <n v="3.5804276423738632"/>
    <n v="0"/>
    <n v="1.9547959238998613"/>
    <n v="0"/>
    <n v="0"/>
    <n v="0.87152893705786816"/>
    <n v="0"/>
    <n v="0"/>
    <n v="0"/>
    <n v="0"/>
    <n v="0"/>
    <n v="0"/>
    <n v="0"/>
    <n v="0"/>
    <x v="0"/>
    <m/>
    <x v="13"/>
    <x v="9"/>
    <s v="no impacts"/>
    <x v="7"/>
    <s v=""/>
    <s v="CTR_362"/>
  </r>
  <r>
    <s v="EMVIENG1"/>
    <s v="SUD_160"/>
    <s v="CENTRE"/>
    <s v="ESCO"/>
    <s v="HGB"/>
    <s v="SUD"/>
    <s v="Emvieng"/>
    <s v="NOKIA"/>
    <n v="0"/>
    <n v="0"/>
    <n v="3.759398628524356E-3"/>
    <n v="0"/>
    <n v="0"/>
    <n v="0"/>
    <n v="0"/>
    <n v="0"/>
    <n v="0.22160425785545262"/>
    <n v="0"/>
    <n v="0"/>
    <n v="11602.190615609832"/>
    <n v="0"/>
    <n v="0.83307650820556278"/>
    <n v="0"/>
    <n v="0"/>
    <n v="0"/>
    <n v="0.10119623437290447"/>
    <n v="0"/>
    <n v="0"/>
    <n v="0"/>
    <n v="0"/>
    <x v="0"/>
    <m/>
    <x v="13"/>
    <x v="9"/>
    <s v="no impacts"/>
    <x v="7"/>
    <s v=""/>
    <s v="SUD_160"/>
  </r>
  <r>
    <s v="Ngd-Lamidat-IHS"/>
    <s v="ADM_072"/>
    <s v="Ngaoundere"/>
    <s v="IHS"/>
    <s v="Grid-Gen"/>
    <s v="ADAMAOUA"/>
    <s v="Ngaoundere"/>
    <s v="Huawei"/>
    <n v="0"/>
    <n v="0"/>
    <n v="0"/>
    <n v="0"/>
    <n v="0"/>
    <n v="0"/>
    <n v="0"/>
    <n v="0"/>
    <n v="0"/>
    <n v="0"/>
    <n v="0"/>
    <n v="0"/>
    <n v="0"/>
    <n v="0.70002682395778926"/>
    <n v="0"/>
    <n v="0"/>
    <n v="0"/>
    <n v="0"/>
    <n v="0"/>
    <n v="0"/>
    <n v="0"/>
    <n v="0"/>
    <x v="0"/>
    <m/>
    <x v="13"/>
    <x v="9"/>
    <s v="no impacts"/>
    <x v="7"/>
    <s v=""/>
    <s v="ADM_072"/>
  </r>
  <r>
    <s v="SFID-Ndeng-MTN-IHS"/>
    <s v="EST_102"/>
    <s v="CENTRE"/>
    <s v="IHS"/>
    <s v="Hybrid-Gen"/>
    <s v="EST"/>
    <s v="Deng"/>
    <s v="NOKIA"/>
    <n v="5.8855758447406642E-3"/>
    <n v="0"/>
    <n v="0"/>
    <n v="0"/>
    <n v="1.7060679216854582"/>
    <n v="6.857177406237426"/>
    <n v="0"/>
    <n v="0"/>
    <n v="0"/>
    <n v="0"/>
    <n v="0"/>
    <n v="204782.97804145157"/>
    <n v="0"/>
    <n v="0.54951659803728536"/>
    <n v="0"/>
    <n v="0"/>
    <n v="0"/>
    <n v="0"/>
    <n v="0"/>
    <n v="0"/>
    <n v="0"/>
    <n v="0"/>
    <x v="0"/>
    <m/>
    <x v="13"/>
    <x v="9"/>
    <s v="no impacts"/>
    <x v="7"/>
    <s v=""/>
    <s v="EST_102"/>
  </r>
  <r>
    <s v="Yola-MTN-IHS"/>
    <s v="EST_106"/>
    <s v="CENTRE"/>
    <s v="IHS"/>
    <s v="Solar-Gen"/>
    <s v="EST"/>
    <s v="Yola"/>
    <s v="NOKIA"/>
    <n v="1.5428769550812851"/>
    <n v="1.5409507666230065"/>
    <n v="0.89373360956302628"/>
    <n v="0"/>
    <n v="0.56765487268607695"/>
    <n v="12.62669118238821"/>
    <n v="13.867540300142966"/>
    <n v="13.867486794908013"/>
    <n v="13.867058753028395"/>
    <n v="5.7966362909813833"/>
    <n v="0"/>
    <n v="152573.12027120733"/>
    <n v="0"/>
    <n v="0.54648463472332809"/>
    <n v="0"/>
    <n v="0"/>
    <n v="0"/>
    <n v="0"/>
    <n v="0"/>
    <n v="0"/>
    <n v="0"/>
    <n v="0"/>
    <x v="0"/>
    <m/>
    <x v="13"/>
    <x v="9"/>
    <s v="no impacts"/>
    <x v="7"/>
    <s v=""/>
    <s v="EST_106"/>
  </r>
  <r>
    <s v="Ngd-Q-Haoussa"/>
    <s v="ADM_048"/>
    <s v="Ngaoundere"/>
    <s v="IHS"/>
    <s v="Grid-Gen"/>
    <s v="ADAMAOUA"/>
    <s v="Ngaoundere"/>
    <s v="Huawei"/>
    <n v="1.4620305450685294"/>
    <n v="0.82210793504036428"/>
    <n v="0"/>
    <n v="0"/>
    <n v="0"/>
    <n v="0"/>
    <n v="0"/>
    <n v="0"/>
    <n v="0"/>
    <n v="0"/>
    <n v="0"/>
    <n v="0"/>
    <n v="0"/>
    <n v="0.53774544634780408"/>
    <n v="0"/>
    <n v="0"/>
    <n v="0"/>
    <n v="0"/>
    <n v="0"/>
    <n v="0"/>
    <n v="0"/>
    <n v="0"/>
    <x v="0"/>
    <m/>
    <x v="13"/>
    <x v="9"/>
    <s v="no impacts"/>
    <x v="7"/>
    <s v=""/>
    <s v="ADM_048"/>
  </r>
  <r>
    <s v="Maroua-Titouare-II"/>
    <s v="EXN_086"/>
    <s v="Maroua"/>
    <s v="IHS"/>
    <s v="Grid-Gen"/>
    <s v="EXTREME-NORD"/>
    <s v="Maroua"/>
    <s v="Huawei"/>
    <n v="0"/>
    <n v="0"/>
    <n v="0"/>
    <n v="0.64404251311948368"/>
    <n v="0"/>
    <n v="0"/>
    <n v="0.25862647068055805"/>
    <n v="0.88064266207805786"/>
    <n v="0"/>
    <n v="0"/>
    <n v="0"/>
    <n v="0"/>
    <n v="0"/>
    <n v="0.47824762508097124"/>
    <n v="0"/>
    <n v="0"/>
    <n v="0"/>
    <n v="1.1466528551820176"/>
    <n v="0"/>
    <n v="0"/>
    <n v="0"/>
    <n v="0"/>
    <x v="0"/>
    <m/>
    <x v="13"/>
    <x v="9"/>
    <s v="no impacts"/>
    <x v="7"/>
    <s v=""/>
    <s v="EXN_086"/>
  </r>
  <r>
    <s v="Nkolafeme"/>
    <s v="CTR_246"/>
    <s v="Yaounde"/>
    <s v="IHS"/>
    <s v="Grid-Gen"/>
    <s v="CENTRE"/>
    <s v="Yaounde"/>
    <s v="ZTE"/>
    <n v="0"/>
    <n v="0"/>
    <n v="0"/>
    <n v="0"/>
    <n v="10.574364429149082"/>
    <n v="10.778790096823075"/>
    <n v="0"/>
    <n v="0.20497855510183091"/>
    <n v="0"/>
    <n v="3.9330628108654153"/>
    <n v="0"/>
    <n v="0"/>
    <n v="0"/>
    <n v="0.47295060682070456"/>
    <n v="0"/>
    <n v="0"/>
    <n v="0"/>
    <n v="0"/>
    <n v="0"/>
    <n v="0"/>
    <n v="0"/>
    <n v="0"/>
    <x v="0"/>
    <m/>
    <x v="13"/>
    <x v="9"/>
    <s v="no impacts"/>
    <x v="7"/>
    <s v=""/>
    <s v="CTR_246"/>
  </r>
  <r>
    <s v="Badankali-IHS"/>
    <s v="NRD_107"/>
    <s v="NORD"/>
    <s v="IHS"/>
    <s v="Hybrid-Gen"/>
    <s v="NORD"/>
    <s v="Badankali"/>
    <s v="Huawei"/>
    <n v="0"/>
    <n v="0"/>
    <n v="0"/>
    <n v="0"/>
    <n v="0"/>
    <n v="0"/>
    <n v="0"/>
    <n v="0"/>
    <n v="0"/>
    <n v="0"/>
    <n v="0"/>
    <n v="0"/>
    <n v="0"/>
    <n v="0.40214534590064288"/>
    <n v="0"/>
    <n v="0"/>
    <n v="0"/>
    <n v="0"/>
    <n v="0"/>
    <n v="0"/>
    <n v="0"/>
    <n v="0"/>
    <x v="0"/>
    <m/>
    <x v="13"/>
    <x v="9"/>
    <s v="no impacts"/>
    <x v="7"/>
    <s v=""/>
    <s v="NRD_107"/>
  </r>
  <r>
    <s v="Maroua-Domayo-IHS"/>
    <s v="EXN_241"/>
    <s v="Maroua"/>
    <s v="IHS"/>
    <s v="Grid-Gen"/>
    <s v="EXTREME-NORD"/>
    <s v="Maroua"/>
    <s v="Huawei"/>
    <n v="0"/>
    <n v="0"/>
    <n v="0"/>
    <n v="0"/>
    <n v="0"/>
    <n v="0"/>
    <n v="0"/>
    <n v="0"/>
    <n v="0"/>
    <n v="0"/>
    <n v="0"/>
    <n v="0"/>
    <n v="0"/>
    <n v="0.23611860184400438"/>
    <n v="0"/>
    <n v="0"/>
    <n v="0"/>
    <n v="0"/>
    <n v="0"/>
    <n v="0"/>
    <n v="0"/>
    <n v="0"/>
    <x v="0"/>
    <m/>
    <x v="13"/>
    <x v="9"/>
    <s v="no impacts"/>
    <x v="7"/>
    <s v=""/>
    <s v="EXN_241"/>
  </r>
  <r>
    <s v="Laore-MTN-IHS"/>
    <s v="ADM_093"/>
    <s v="ADAMAOUA"/>
    <s v="IHS"/>
    <s v="Solar-Gen"/>
    <s v="ADAMAOUA"/>
    <s v="Laore"/>
    <s v="NOKIA"/>
    <n v="0"/>
    <n v="0"/>
    <n v="0"/>
    <n v="0"/>
    <n v="0"/>
    <n v="0"/>
    <n v="0"/>
    <n v="0"/>
    <n v="1.8728999941590844E-3"/>
    <n v="0"/>
    <n v="0"/>
    <n v="113313.42374348306"/>
    <n v="0"/>
    <n v="0.12829903972362774"/>
    <n v="0"/>
    <n v="0"/>
    <n v="0"/>
    <n v="0"/>
    <n v="0"/>
    <n v="0"/>
    <n v="0"/>
    <n v="0"/>
    <x v="0"/>
    <m/>
    <x v="13"/>
    <x v="9"/>
    <s v="no impacts"/>
    <x v="7"/>
    <s v=""/>
    <s v="ADM_093"/>
  </r>
  <r>
    <s v="Cite-Sic"/>
    <s v="LIT_098"/>
    <s v="Douala"/>
    <s v="IHS"/>
    <s v="Grid-Gen"/>
    <s v="LITTORAL"/>
    <s v="Douala"/>
    <s v="ZTE"/>
    <n v="0.16599107390000439"/>
    <n v="1.5409507666230247E-2"/>
    <n v="0.34776619211090265"/>
    <n v="0.96630454323651027"/>
    <n v="1.8801382860632423"/>
    <n v="1.0613655106682309"/>
    <n v="0"/>
    <n v="3.7150468135135548E-2"/>
    <n v="6.4545148430655411E-2"/>
    <n v="1.9903947402214038E-2"/>
    <n v="0"/>
    <n v="0"/>
    <n v="0"/>
    <n v="0.11751533103332193"/>
    <n v="0"/>
    <n v="0"/>
    <n v="0"/>
    <n v="0"/>
    <n v="0"/>
    <n v="0"/>
    <n v="0"/>
    <n v="0"/>
    <x v="0"/>
    <m/>
    <x v="13"/>
    <x v="9"/>
    <s v="no impacts"/>
    <x v="7"/>
    <s v=""/>
    <s v="LIT_098"/>
  </r>
  <r>
    <s v="Bda-Nitop-II"/>
    <s v="NRO_226"/>
    <s v="NORD-OUEST"/>
    <s v="IHS"/>
    <s v="Grid-Gen"/>
    <s v="NORD-OUEST"/>
    <s v="Bamenda"/>
    <s v="Huawei"/>
    <n v="8.550671597709119"/>
    <n v="4.5593594210590886"/>
    <n v="0"/>
    <n v="0"/>
    <n v="7.3854702610770122"/>
    <n v="0"/>
    <n v="0"/>
    <n v="1.7037671965825134"/>
    <n v="14.999586226183036"/>
    <n v="0.86946006797305042"/>
    <n v="1.0492019872557665"/>
    <n v="0"/>
    <n v="0.34988856643067295"/>
    <n v="4.6157182685420607E-2"/>
    <n v="0"/>
    <n v="0"/>
    <n v="0"/>
    <n v="2.5902062591137249"/>
    <n v="0"/>
    <n v="0"/>
    <n v="0"/>
    <n v="0"/>
    <x v="0"/>
    <m/>
    <x v="13"/>
    <x v="9"/>
    <s v="no impacts"/>
    <x v="7"/>
    <s v=""/>
    <s v="NRO_226"/>
  </r>
  <r>
    <s v="Bamenda-Blue-moon-IHS"/>
    <s v="NRO_128"/>
    <s v="NORD-OUEST"/>
    <s v="IHS"/>
    <s v="Grid-Gen"/>
    <s v="NORD-OUEST"/>
    <s v="Bamenda"/>
    <s v="Huawei"/>
    <n v="8.5479963359615088"/>
    <n v="4.5545439499133913"/>
    <n v="0"/>
    <n v="0"/>
    <n v="10.455368786615416"/>
    <n v="23.113993973170334"/>
    <n v="0"/>
    <n v="1.6995759531779253"/>
    <n v="15.000442309942274"/>
    <n v="0.8597756204467043"/>
    <n v="1.0441903302485782"/>
    <n v="0"/>
    <n v="0.29597312467718512"/>
    <n v="3.977222464779287E-2"/>
    <n v="0"/>
    <n v="0"/>
    <n v="0"/>
    <n v="2.4605274046679395"/>
    <n v="0"/>
    <n v="0"/>
    <n v="0"/>
    <n v="0"/>
    <x v="0"/>
    <m/>
    <x v="13"/>
    <x v="9"/>
    <s v="no impacts"/>
    <x v="7"/>
    <s v=""/>
    <s v="NRO_128"/>
  </r>
  <r>
    <s v="Port_Autonome_Kribi"/>
    <s v="SUD_092"/>
    <s v="CENTRE"/>
    <s v="CAMUSAT"/>
    <s v="Good Grid no GE - 8h"/>
    <s v="SUD"/>
    <s v="Kribi"/>
    <s v="ZTE"/>
    <n v="0"/>
    <n v="2.6752617476098045E-4"/>
    <n v="0"/>
    <n v="9.4169213515849729E-3"/>
    <n v="0"/>
    <n v="0"/>
    <n v="0"/>
    <n v="0"/>
    <n v="0"/>
    <n v="0"/>
    <n v="1.4106655195144295"/>
    <n v="0"/>
    <n v="4.7298627697734158E-2"/>
    <n v="9.5239318214895355E-3"/>
    <n v="0"/>
    <n v="0"/>
    <n v="0"/>
    <n v="0"/>
    <n v="0"/>
    <n v="0"/>
    <n v="0"/>
    <n v="0"/>
    <x v="0"/>
    <m/>
    <x v="13"/>
    <x v="9"/>
    <s v="no impacts"/>
    <x v="7"/>
    <s v=""/>
    <s v="SUD_092"/>
  </r>
  <r>
    <s v="GBHS-Muyuka"/>
    <s v="SUO_246"/>
    <s v="NORD-OUEST"/>
    <m/>
    <m/>
    <s v="SUD-OUEST"/>
    <s v="Bamenda"/>
    <s v="Huawei"/>
    <n v="0"/>
    <n v="0"/>
    <n v="0"/>
    <n v="0"/>
    <n v="0"/>
    <n v="0"/>
    <n v="0"/>
    <n v="0"/>
    <n v="0"/>
    <n v="0"/>
    <n v="0"/>
    <n v="0"/>
    <n v="0"/>
    <n v="4.0128926214140796E-3"/>
    <n v="0"/>
    <n v="0"/>
    <n v="0"/>
    <n v="0"/>
    <n v="0"/>
    <n v="0"/>
    <n v="0"/>
    <n v="0"/>
    <x v="0"/>
    <m/>
    <x v="13"/>
    <x v="9"/>
    <s v="no impacts"/>
    <x v="7"/>
    <s v=""/>
    <s v="SUO_246"/>
  </r>
  <r>
    <s v="Afeme-Nord"/>
    <s v="CTR_591"/>
    <s v="Yaounde"/>
    <s v="IHS"/>
    <s v="Grid-Gen"/>
    <s v="CENTRE"/>
    <s v="Yaounde"/>
    <s v="ZTE"/>
    <n v="0.23223055477081209"/>
    <n v="0"/>
    <n v="0"/>
    <n v="0"/>
    <n v="0"/>
    <n v="0"/>
    <n v="0.23544086886794377"/>
    <n v="0.8779495652521303"/>
    <n v="0"/>
    <n v="0"/>
    <n v="5.9355140640293569E-2"/>
    <n v="0"/>
    <n v="0"/>
    <n v="2.9427879223703837E-3"/>
    <n v="0"/>
    <n v="0"/>
    <n v="0"/>
    <n v="0"/>
    <n v="0"/>
    <n v="0"/>
    <n v="0"/>
    <n v="0"/>
    <x v="0"/>
    <m/>
    <x v="6"/>
    <x v="1"/>
    <s v="Defaut GE &amp; Power Cabinet"/>
    <x v="1"/>
    <s v="(05/03/2026 ticket)..INC-20260503-00015649...2026-05-04 03:48:51...FME is managing with level 0...user:OCM_NOC.CAMUSAT"/>
    <s v="CTR_591"/>
  </r>
  <r>
    <s v="Ndogp-Nodal"/>
    <s v="LIT_093"/>
    <s v="Douala"/>
    <m/>
    <m/>
    <s v="LITTORAL"/>
    <s v="Douala"/>
    <s v="ZTE"/>
    <n v="0"/>
    <n v="0"/>
    <n v="0"/>
    <n v="0"/>
    <n v="0"/>
    <n v="0"/>
    <n v="0"/>
    <n v="0"/>
    <n v="0"/>
    <n v="0"/>
    <n v="0"/>
    <n v="0"/>
    <n v="0"/>
    <n v="2.56825127770507E-3"/>
    <n v="0"/>
    <n v="0"/>
    <n v="0"/>
    <n v="0"/>
    <n v="0"/>
    <n v="0"/>
    <n v="0"/>
    <n v="0"/>
    <x v="0"/>
    <m/>
    <x v="13"/>
    <x v="9"/>
    <s v="no impacts"/>
    <x v="7"/>
    <s v=""/>
    <s v="LIT_093"/>
  </r>
  <r>
    <s v="PK8"/>
    <s v="LIT_255"/>
    <s v="Douala"/>
    <s v="IHS"/>
    <s v="Grid-Gen"/>
    <s v="LITTORAL"/>
    <s v="Douala"/>
    <s v="ZTE"/>
    <n v="0"/>
    <n v="0"/>
    <n v="0.35877043543273729"/>
    <n v="0"/>
    <n v="0"/>
    <n v="0"/>
    <n v="0"/>
    <n v="0"/>
    <n v="0"/>
    <n v="0"/>
    <n v="0.77719920783716157"/>
    <n v="0"/>
    <n v="0"/>
    <n v="2.3720654162136274E-3"/>
    <n v="0"/>
    <n v="0"/>
    <n v="0"/>
    <n v="0"/>
    <n v="0"/>
    <n v="0"/>
    <n v="0"/>
    <n v="0"/>
    <x v="0"/>
    <m/>
    <x v="13"/>
    <x v="9"/>
    <s v="no impacts"/>
    <x v="7"/>
    <s v=""/>
    <s v="LIT_255"/>
  </r>
  <r>
    <s v="Crf-Mutzig-IHS"/>
    <s v="LIT_485"/>
    <s v="Douala"/>
    <s v="IHS"/>
    <s v="Grid-Gen"/>
    <s v="LITTORAL"/>
    <s v="Douala"/>
    <s v="ZTE"/>
    <n v="0"/>
    <n v="0"/>
    <n v="0"/>
    <n v="0"/>
    <n v="0"/>
    <n v="0"/>
    <n v="0"/>
    <n v="0"/>
    <n v="0"/>
    <n v="0"/>
    <n v="0"/>
    <n v="0"/>
    <n v="0"/>
    <n v="2.158044476405014E-3"/>
    <n v="0"/>
    <n v="0"/>
    <n v="0"/>
    <n v="0"/>
    <n v="0"/>
    <n v="0"/>
    <n v="0"/>
    <n v="0"/>
    <x v="0"/>
    <m/>
    <x v="13"/>
    <x v="9"/>
    <s v="no impacts"/>
    <x v="7"/>
    <s v=""/>
    <s v="LIT_485"/>
  </r>
  <r>
    <s v="Ngd-Sabonbari-America-IHS"/>
    <s v="ADM_155"/>
    <s v="Ngaoundere"/>
    <s v="IHS"/>
    <s v="Grid-Gen"/>
    <s v="ADAMAOUA"/>
    <s v="Ngaoundere"/>
    <s v="Huawei"/>
    <n v="1.5003046231376609"/>
    <n v="0.86036417803117826"/>
    <n v="0"/>
    <n v="0"/>
    <n v="0"/>
    <n v="0"/>
    <n v="0"/>
    <n v="0"/>
    <n v="0"/>
    <n v="0"/>
    <n v="0"/>
    <n v="0"/>
    <n v="0"/>
    <n v="2.1402093980875088E-3"/>
    <n v="0"/>
    <n v="0"/>
    <n v="0"/>
    <n v="0"/>
    <n v="0"/>
    <n v="0"/>
    <n v="0"/>
    <n v="0"/>
    <x v="0"/>
    <m/>
    <x v="13"/>
    <x v="9"/>
    <s v="no impacts"/>
    <x v="7"/>
    <s v=""/>
    <s v="ADM_155"/>
  </r>
  <r>
    <s v="Song-Kot-IHS"/>
    <s v="LIT_374"/>
    <s v="Douala"/>
    <s v="IHS"/>
    <s v="Grid-Gen"/>
    <s v="LITTORAL"/>
    <s v="Douala"/>
    <s v="ZTE"/>
    <n v="0"/>
    <n v="1.7554532535463276"/>
    <n v="0"/>
    <n v="0"/>
    <n v="0"/>
    <n v="0"/>
    <n v="0"/>
    <n v="0"/>
    <n v="0"/>
    <n v="0"/>
    <n v="0"/>
    <n v="0"/>
    <n v="0"/>
    <n v="2.1045392414528177E-3"/>
    <n v="0"/>
    <n v="0"/>
    <n v="0"/>
    <n v="0"/>
    <n v="0"/>
    <n v="0"/>
    <n v="0"/>
    <n v="0"/>
    <x v="0"/>
    <m/>
    <x v="13"/>
    <x v="9"/>
    <s v="no impacts"/>
    <x v="7"/>
    <s v=""/>
    <s v="LIT_374"/>
  </r>
  <r>
    <s v="Nyalla-Pariso"/>
    <s v="LIT_179"/>
    <s v="Douala"/>
    <s v="IHS"/>
    <s v="Grid-Gen"/>
    <s v="LITTORAL"/>
    <s v="Douala"/>
    <s v="ZTE"/>
    <n v="0"/>
    <n v="0"/>
    <n v="0"/>
    <n v="0"/>
    <n v="0"/>
    <n v="8.4071705575673512"/>
    <n v="0"/>
    <n v="0"/>
    <n v="0"/>
    <n v="0"/>
    <n v="0"/>
    <n v="0"/>
    <n v="0"/>
    <n v="2.0867041631353052E-3"/>
    <n v="0"/>
    <n v="0"/>
    <n v="0"/>
    <n v="0"/>
    <n v="0"/>
    <n v="0"/>
    <n v="0"/>
    <n v="0"/>
    <x v="0"/>
    <m/>
    <x v="13"/>
    <x v="9"/>
    <s v="no impacts"/>
    <x v="7"/>
    <s v=""/>
    <s v="LIT_179"/>
  </r>
  <r>
    <s v="PK11"/>
    <s v="LIT_128"/>
    <s v="Douala"/>
    <s v="IHS"/>
    <s v="Grid-Gen"/>
    <s v="LITTORAL"/>
    <s v="Douala"/>
    <s v="ZTE"/>
    <n v="0"/>
    <n v="57.767140937069307"/>
    <n v="13.868556899607057"/>
    <n v="13.868556899607057"/>
    <n v="43.079383220187594"/>
    <n v="0"/>
    <n v="0"/>
    <n v="0"/>
    <n v="0"/>
    <n v="0"/>
    <n v="0"/>
    <n v="0"/>
    <n v="0"/>
    <n v="2.0331989281831093E-3"/>
    <n v="0"/>
    <n v="0"/>
    <n v="0"/>
    <n v="0"/>
    <n v="0"/>
    <n v="0"/>
    <n v="0"/>
    <n v="0"/>
    <x v="0"/>
    <m/>
    <x v="13"/>
    <x v="9"/>
    <s v="no impacts"/>
    <x v="7"/>
    <s v=""/>
    <s v="LIT_128"/>
  </r>
  <r>
    <s v="Logbaba-CAMTEL"/>
    <s v="LIT_253"/>
    <s v="Douala"/>
    <s v="CAMUSAT"/>
    <s v="Good Grid + GE"/>
    <s v="LITTORAL"/>
    <s v="Douala"/>
    <s v="ZTE"/>
    <n v="0"/>
    <n v="0"/>
    <n v="0"/>
    <n v="0"/>
    <n v="0"/>
    <n v="0"/>
    <n v="0"/>
    <n v="0"/>
    <n v="0"/>
    <n v="0"/>
    <n v="0"/>
    <n v="0"/>
    <n v="0"/>
    <n v="2.0331989281831093E-3"/>
    <n v="0"/>
    <n v="0"/>
    <n v="0"/>
    <n v="0"/>
    <n v="0"/>
    <n v="0"/>
    <n v="0"/>
    <n v="0"/>
    <x v="0"/>
    <m/>
    <x v="13"/>
    <x v="9"/>
    <s v="no impacts"/>
    <x v="7"/>
    <s v=""/>
    <s v="LIT_253"/>
  </r>
  <r>
    <s v="Malangue"/>
    <s v="LIT_449"/>
    <s v="Douala"/>
    <s v="IHS"/>
    <s v="Grid-Gen"/>
    <s v="LITTORAL"/>
    <s v="Douala"/>
    <s v="ZTE"/>
    <n v="0"/>
    <n v="4.1116276149791844"/>
    <n v="0"/>
    <n v="0"/>
    <n v="9.2054686630539919"/>
    <n v="0"/>
    <n v="0"/>
    <n v="0"/>
    <n v="0"/>
    <n v="0"/>
    <n v="0"/>
    <n v="0"/>
    <n v="0"/>
    <n v="1.9975287715482551E-3"/>
    <n v="0"/>
    <n v="0"/>
    <n v="0"/>
    <n v="0"/>
    <n v="0"/>
    <n v="0"/>
    <n v="0"/>
    <n v="0"/>
    <x v="0"/>
    <m/>
    <x v="13"/>
    <x v="9"/>
    <s v="no impacts"/>
    <x v="7"/>
    <s v=""/>
    <s v="LIT_449"/>
  </r>
  <r>
    <s v="Nyalla-Marche"/>
    <s v="LIT_655"/>
    <s v="Douala"/>
    <s v="CAMUSAT"/>
    <s v="Medium Grid + GE"/>
    <s v="LITTORAL"/>
    <s v="Douala"/>
    <s v="ZTE"/>
    <n v="4.2804187961750177E-4"/>
    <n v="5.5955239660648406"/>
    <n v="5.1171871655922843"/>
    <n v="0"/>
    <n v="0"/>
    <n v="0"/>
    <n v="0"/>
    <n v="0.67289966983702865"/>
    <n v="0"/>
    <n v="0"/>
    <n v="0"/>
    <n v="0"/>
    <n v="0"/>
    <n v="1.9440235365960586E-3"/>
    <n v="0"/>
    <n v="0"/>
    <n v="0"/>
    <n v="0"/>
    <n v="0"/>
    <n v="0"/>
    <n v="0"/>
    <n v="0"/>
    <x v="0"/>
    <m/>
    <x v="13"/>
    <x v="9"/>
    <s v="no impacts"/>
    <x v="7"/>
    <s v=""/>
    <s v="LIT_655"/>
  </r>
  <r>
    <s v="Bana-Centre"/>
    <s v="OST_036"/>
    <s v="OUEST"/>
    <s v="IHS"/>
    <s v="Grid-Gen"/>
    <s v="OUEST"/>
    <s v="Bana"/>
    <s v="Huawei"/>
    <n v="0"/>
    <n v="0"/>
    <n v="0"/>
    <n v="0"/>
    <n v="0"/>
    <n v="0"/>
    <n v="0"/>
    <n v="0"/>
    <n v="0"/>
    <n v="0"/>
    <n v="0"/>
    <n v="0"/>
    <n v="0"/>
    <n v="1.8726832233265697E-3"/>
    <n v="0"/>
    <n v="0"/>
    <n v="0"/>
    <n v="0"/>
    <n v="0"/>
    <n v="0"/>
    <n v="0"/>
    <n v="0"/>
    <x v="0"/>
    <m/>
    <x v="13"/>
    <x v="9"/>
    <s v="no impacts"/>
    <x v="7"/>
    <s v=""/>
    <s v="OST_036"/>
  </r>
  <r>
    <s v="Bberi-Abattoir"/>
    <s v="LIT_346"/>
    <s v="Douala"/>
    <s v="IHS"/>
    <s v="Grid-Gen"/>
    <s v="LITTORAL"/>
    <s v="Douala"/>
    <s v="ZTE"/>
    <n v="0"/>
    <n v="0"/>
    <n v="0"/>
    <n v="0"/>
    <n v="0"/>
    <n v="0"/>
    <n v="0"/>
    <n v="0"/>
    <n v="5.4676999597640661"/>
    <n v="1.9723456409641797"/>
    <n v="1.7559704708175321"/>
    <n v="0"/>
    <n v="2.3293860738001273"/>
    <n v="1.8370130666916665E-3"/>
    <n v="0"/>
    <n v="0"/>
    <n v="0"/>
    <n v="15.099248643820651"/>
    <n v="0"/>
    <n v="0"/>
    <n v="0"/>
    <n v="0"/>
    <x v="0"/>
    <m/>
    <x v="13"/>
    <x v="9"/>
    <s v="no impacts"/>
    <x v="7"/>
    <s v=""/>
    <s v="LIT_346"/>
  </r>
  <r>
    <s v="Total-Ndobo"/>
    <s v="LIT_437"/>
    <s v="Douala"/>
    <s v="IHS"/>
    <s v="Grid-Gen"/>
    <s v="LITTORAL"/>
    <s v="Douala"/>
    <s v="ZTE"/>
    <n v="0"/>
    <n v="0"/>
    <n v="0"/>
    <n v="0"/>
    <n v="0"/>
    <n v="0"/>
    <n v="0"/>
    <n v="0"/>
    <n v="0"/>
    <n v="0"/>
    <n v="0"/>
    <n v="0"/>
    <n v="0"/>
    <n v="1.7835078317394704E-3"/>
    <n v="0"/>
    <n v="0"/>
    <n v="0"/>
    <n v="0"/>
    <n v="0"/>
    <n v="0"/>
    <n v="0"/>
    <n v="0"/>
    <x v="0"/>
    <m/>
    <x v="13"/>
    <x v="9"/>
    <s v="no impacts"/>
    <x v="7"/>
    <s v=""/>
    <s v="LIT_437"/>
  </r>
  <r>
    <s v="Bberi-Enem"/>
    <s v="LIT_637"/>
    <s v="Douala"/>
    <s v="CAMUSAT"/>
    <s v="Good Grid + GE"/>
    <s v="LITTORAL"/>
    <s v="Douala"/>
    <s v="ZTE"/>
    <n v="0"/>
    <n v="0"/>
    <n v="0"/>
    <n v="0"/>
    <n v="0"/>
    <n v="0"/>
    <n v="0"/>
    <n v="0"/>
    <n v="0"/>
    <n v="0"/>
    <n v="0"/>
    <n v="0"/>
    <n v="0"/>
    <n v="1.6408272052002239E-3"/>
    <n v="0"/>
    <n v="0"/>
    <n v="0"/>
    <n v="0"/>
    <n v="0"/>
    <n v="0"/>
    <n v="0"/>
    <n v="0"/>
    <x v="0"/>
    <m/>
    <x v="13"/>
    <x v="9"/>
    <s v="no impacts"/>
    <x v="7"/>
    <s v=""/>
    <s v="LIT_637"/>
  </r>
  <r>
    <s v="Logbaba-SONEL"/>
    <s v="LIT_342"/>
    <s v="Douala"/>
    <s v="IHS"/>
    <s v="Grid-GenLithium"/>
    <s v="LITTORAL"/>
    <s v="Douala"/>
    <s v="ZTE"/>
    <n v="0"/>
    <n v="0"/>
    <n v="0"/>
    <n v="0"/>
    <n v="0"/>
    <n v="0"/>
    <n v="0"/>
    <n v="0"/>
    <n v="0"/>
    <n v="0"/>
    <n v="0"/>
    <n v="0"/>
    <n v="0"/>
    <n v="1.4981465786611484E-3"/>
    <n v="0"/>
    <n v="0"/>
    <n v="0"/>
    <n v="0"/>
    <n v="0"/>
    <n v="0"/>
    <n v="0"/>
    <n v="0"/>
    <x v="0"/>
    <m/>
    <x v="13"/>
    <x v="9"/>
    <s v="no impacts"/>
    <x v="7"/>
    <s v=""/>
    <s v="LIT_342"/>
  </r>
  <r>
    <s v="Boadibo"/>
    <s v="LIT_682"/>
    <s v="Douala"/>
    <s v="CAMUSAT"/>
    <s v="Good Grid + GE"/>
    <s v="LITTORAL"/>
    <s v="Douala"/>
    <s v="ZTE"/>
    <n v="0"/>
    <n v="0"/>
    <n v="0"/>
    <n v="0"/>
    <n v="15.181700210881967"/>
    <n v="0"/>
    <n v="0"/>
    <n v="0"/>
    <n v="7.1749271615401522"/>
    <n v="0"/>
    <n v="0"/>
    <n v="0"/>
    <n v="0"/>
    <n v="1.391136108756585E-3"/>
    <n v="0"/>
    <n v="0"/>
    <n v="0"/>
    <n v="0"/>
    <n v="0"/>
    <n v="0"/>
    <n v="0"/>
    <n v="0"/>
    <x v="0"/>
    <m/>
    <x v="13"/>
    <x v="9"/>
    <s v="no impacts"/>
    <x v="7"/>
    <s v=""/>
    <s v="LIT_682"/>
  </r>
  <r>
    <s v="Bomono-Gare-IHS"/>
    <s v="LIT_498"/>
    <s v="LITTORAL"/>
    <s v="IHS"/>
    <s v="Grid-Gen"/>
    <s v="LITTORAL"/>
    <s v="Bomono"/>
    <s v="ZTE"/>
    <n v="0"/>
    <n v="0"/>
    <n v="0"/>
    <n v="0"/>
    <n v="2.2071622820910135"/>
    <n v="0"/>
    <n v="0"/>
    <n v="0"/>
    <n v="0"/>
    <n v="0"/>
    <n v="0"/>
    <n v="0"/>
    <n v="0"/>
    <n v="1.3554659521219016E-3"/>
    <n v="0"/>
    <n v="0"/>
    <n v="0"/>
    <n v="0"/>
    <n v="0"/>
    <n v="0"/>
    <n v="0"/>
    <n v="0"/>
    <x v="0"/>
    <m/>
    <x v="13"/>
    <x v="9"/>
    <s v="no impacts"/>
    <x v="7"/>
    <s v=""/>
    <s v="LIT_498"/>
  </r>
  <r>
    <s v="Famkeu-IHS"/>
    <s v="OST_308"/>
    <s v="OUEST"/>
    <s v="IHS"/>
    <s v="Grid-Gen"/>
    <s v="OUEST"/>
    <s v="Bafang"/>
    <s v="Huawei"/>
    <n v="0"/>
    <n v="0"/>
    <n v="0"/>
    <n v="0"/>
    <n v="0"/>
    <n v="0"/>
    <n v="0"/>
    <n v="0"/>
    <n v="0"/>
    <n v="0"/>
    <n v="0"/>
    <n v="0"/>
    <n v="0"/>
    <n v="5.3505234952187721E-4"/>
    <n v="0"/>
    <n v="0"/>
    <n v="0"/>
    <n v="0"/>
    <n v="0"/>
    <n v="0"/>
    <n v="0"/>
    <n v="0"/>
    <x v="0"/>
    <m/>
    <x v="7"/>
    <x v="4"/>
    <s v="SPARE-ISSUE"/>
    <x v="3"/>
    <s v="(05/03/2026 com ran 17h): 03.05.2026: ODU faulty Commande passer par mail au SPM Car spare pas disponible dans le WH Hammer. Update ASAP_x000a_Impacted by OST_099_H_Bafang-Chefferie (TX issue)..;..;(05/03/2026 com ran 10h): 03.05.2026: ODU faulty Commande passer par mail au SPM Car spare pas disponible dans le WH Hammer. Update ASAP_x000a_Impacted by OST_099_H_Bafang-Chefferie (TX issue)"/>
    <s v="OST_099"/>
  </r>
  <r>
    <s v="Bafang"/>
    <s v="OST_015"/>
    <s v="OUEST"/>
    <s v="IHS"/>
    <s v="Grid-Gen"/>
    <s v="OUEST"/>
    <s v="Bafang"/>
    <s v="Huawei"/>
    <n v="4.6228522998690194"/>
    <n v="4.6228522998690194"/>
    <n v="4.6228522998690194"/>
    <n v="4.6228522998690194"/>
    <n v="4.6228522998690194"/>
    <n v="4.6228522998690194"/>
    <n v="4.6228522998690194"/>
    <n v="4.6233873522185416"/>
    <n v="4.6228522998690194"/>
    <n v="0"/>
    <n v="0"/>
    <n v="0"/>
    <n v="0"/>
    <n v="2.675261747609386E-4"/>
    <n v="0"/>
    <n v="0"/>
    <n v="0"/>
    <n v="0"/>
    <n v="0"/>
    <n v="0"/>
    <n v="0"/>
    <n v="0"/>
    <x v="0"/>
    <m/>
    <x v="13"/>
    <x v="9"/>
    <s v="no impacts"/>
    <x v="7"/>
    <s v=""/>
    <s v="OST_015"/>
  </r>
  <r>
    <s v="Old-Airport-IHS"/>
    <s v="LIT_122"/>
    <s v="Douala"/>
    <s v="IHS"/>
    <s v="Grid-Lithium"/>
    <s v="LITTORAL"/>
    <s v="Douala"/>
    <s v="ZTE"/>
    <n v="3.0927630959413075"/>
    <n v="0"/>
    <n v="23.050857795926738"/>
    <n v="52.209552182585533"/>
    <n v="30.274100184628743"/>
    <n v="0"/>
    <n v="62.769149166887829"/>
    <n v="0"/>
    <n v="2.1070539874954712"/>
    <n v="17.996967323282909"/>
    <n v="13.868556899607057"/>
    <n v="0"/>
    <n v="0"/>
    <n v="0"/>
    <n v="0"/>
    <n v="0"/>
    <n v="0"/>
    <n v="0"/>
    <n v="0"/>
    <n v="0"/>
    <n v="0"/>
    <n v="0"/>
    <x v="0"/>
    <m/>
    <x v="13"/>
    <x v="9"/>
    <s v="no impacts"/>
    <x v="7"/>
    <s v=""/>
    <s v="LIT_122"/>
  </r>
  <r>
    <s v="Superette-Biyem-Assi"/>
    <s v="CTR_561"/>
    <s v="Yaounde"/>
    <s v="CAMUSAT"/>
    <s v="Good Grid no GE - 12h"/>
    <s v="CENTRE"/>
    <s v="Yaounde"/>
    <s v="ZTE"/>
    <n v="13.868556899607057"/>
    <n v="13.868556899607057"/>
    <n v="37.547601824029122"/>
    <n v="0"/>
    <n v="0"/>
    <n v="0"/>
    <n v="0"/>
    <n v="0"/>
    <n v="53.665322615164676"/>
    <n v="42.695322643700806"/>
    <n v="3.7213069260029727"/>
    <n v="0"/>
    <n v="40.030458746750448"/>
    <n v="0"/>
    <n v="0"/>
    <n v="0"/>
    <n v="0"/>
    <n v="0"/>
    <n v="0"/>
    <n v="0"/>
    <n v="0"/>
    <n v="0"/>
    <x v="0"/>
    <m/>
    <x v="13"/>
    <x v="9"/>
    <s v="no impacts"/>
    <x v="7"/>
    <s v=""/>
    <s v="CTR_561"/>
  </r>
  <r>
    <s v="Kinguin-IHS"/>
    <s v="EXN_168"/>
    <s v="EXTREME-NORD"/>
    <s v="IHS"/>
    <s v="Grid-Gen"/>
    <s v="EXTREME-NORD"/>
    <s v="Kinguin"/>
    <s v="NOKIA"/>
    <n v="0"/>
    <n v="0.36431854782121542"/>
    <n v="0.78966301920085269"/>
    <n v="0"/>
    <n v="0"/>
    <n v="0"/>
    <n v="0"/>
    <n v="0"/>
    <n v="0"/>
    <n v="0"/>
    <n v="0"/>
    <n v="187376.21916571786"/>
    <n v="1.6660458533815097"/>
    <n v="0"/>
    <n v="0"/>
    <n v="0"/>
    <n v="0"/>
    <n v="0"/>
    <n v="0"/>
    <n v="0"/>
    <n v="0"/>
    <n v="0"/>
    <x v="1"/>
    <m/>
    <x v="13"/>
    <x v="9"/>
    <s v="no impacts"/>
    <x v="7"/>
    <s v=""/>
    <s v="EXN_168"/>
  </r>
  <r>
    <s v="Ngousso-II"/>
    <s v="CTR_342"/>
    <s v="Yaounde"/>
    <s v="IHS"/>
    <s v="Grid-Gen"/>
    <s v="CENTRE"/>
    <s v="Yaounde"/>
    <s v="ZTE"/>
    <n v="0"/>
    <n v="0"/>
    <n v="0"/>
    <n v="0"/>
    <n v="0"/>
    <n v="0"/>
    <n v="0"/>
    <n v="0"/>
    <n v="12.20406254547945"/>
    <n v="0"/>
    <n v="4.6602167889439627"/>
    <n v="0"/>
    <n v="0"/>
    <n v="0"/>
    <n v="0"/>
    <n v="0"/>
    <n v="0"/>
    <n v="0"/>
    <n v="0"/>
    <n v="0"/>
    <n v="0"/>
    <n v="0"/>
    <x v="0"/>
    <m/>
    <x v="13"/>
    <x v="9"/>
    <s v="no impacts"/>
    <x v="7"/>
    <s v=""/>
    <s v="CTR_342"/>
  </r>
  <r>
    <s v="Montee-Kondengui-MTN-IHS"/>
    <s v="CTR_535"/>
    <s v="Yaounde"/>
    <s v="IHS"/>
    <s v="Grid-Gen"/>
    <s v="CENTRE"/>
    <s v="Yaounde"/>
    <s v="ZTE"/>
    <n v="0"/>
    <n v="0"/>
    <n v="0"/>
    <n v="0"/>
    <n v="0"/>
    <n v="0"/>
    <n v="0"/>
    <n v="0"/>
    <n v="0"/>
    <n v="2.7929732645041908E-2"/>
    <n v="0"/>
    <n v="0"/>
    <n v="0"/>
    <n v="0"/>
    <n v="0"/>
    <n v="0"/>
    <n v="0"/>
    <n v="0"/>
    <n v="0"/>
    <n v="0"/>
    <n v="0"/>
    <n v="0"/>
    <x v="0"/>
    <m/>
    <x v="13"/>
    <x v="9"/>
    <s v="no impacts"/>
    <x v="7"/>
    <s v=""/>
    <s v="CTR_535"/>
  </r>
  <r>
    <s v="Awae-Nkomo"/>
    <s v="CTR_374"/>
    <s v="Yaounde"/>
    <s v="IHS"/>
    <s v="Grid-Gen"/>
    <s v="CENTRE"/>
    <s v="Yaounde"/>
    <s v="ZTE"/>
    <n v="0"/>
    <n v="0"/>
    <n v="0"/>
    <n v="0"/>
    <n v="2.927717281192125"/>
    <n v="1.5057621571027837"/>
    <n v="0"/>
    <n v="0"/>
    <n v="0"/>
    <n v="0"/>
    <n v="0"/>
    <n v="0"/>
    <n v="0"/>
    <n v="0"/>
    <n v="0"/>
    <n v="0"/>
    <n v="0"/>
    <n v="0"/>
    <n v="0"/>
    <n v="0"/>
    <n v="0"/>
    <n v="0"/>
    <x v="0"/>
    <m/>
    <x v="13"/>
    <x v="9"/>
    <s v="no impacts"/>
    <x v="7"/>
    <s v=""/>
    <s v="CTR_374"/>
  </r>
  <r>
    <s v="Mvog-Atangana-Mballa"/>
    <s v="CTR_728"/>
    <s v="Yaounde"/>
    <s v="CAMUSAT"/>
    <s v="Good Grid no GE - 8h"/>
    <s v="CENTRE"/>
    <s v="Yaounde"/>
    <s v="ZTE"/>
    <n v="6.3501261296738614"/>
    <n v="4.9244256391378665"/>
    <n v="0"/>
    <n v="0"/>
    <n v="0"/>
    <n v="2.0032181615315907"/>
    <n v="9.2457045997380387"/>
    <n v="7.2761233959130562"/>
    <n v="3.3244585983626146E-2"/>
    <n v="0.34812289367725063"/>
    <n v="0"/>
    <n v="0"/>
    <n v="0"/>
    <n v="0"/>
    <n v="0"/>
    <n v="0"/>
    <n v="0"/>
    <n v="0"/>
    <n v="0"/>
    <n v="0"/>
    <n v="0"/>
    <n v="0"/>
    <x v="0"/>
    <m/>
    <x v="2"/>
    <x v="2"/>
    <s v="BSS Hardware issue"/>
    <x v="0"/>
    <s v="05/03/2026: hardware issue,  site with GPS issue (alarm : TDD down 09Apr 02pm)"/>
    <s v="CTR_728"/>
  </r>
  <r>
    <s v="CBC-Radio-II"/>
    <s v="CTR_821"/>
    <s v="Yaounde"/>
    <s v="CAMUSAT"/>
    <s v="Good Grid no GE - 8h"/>
    <s v="CENTRE"/>
    <s v="Yaounde"/>
    <s v="ZTE"/>
    <n v="0"/>
    <n v="0"/>
    <n v="0"/>
    <n v="0"/>
    <n v="0"/>
    <n v="0"/>
    <n v="0"/>
    <n v="0"/>
    <n v="0"/>
    <n v="0"/>
    <n v="10.694465846538424"/>
    <n v="0"/>
    <n v="3.4511589947293775"/>
    <n v="0"/>
    <n v="0"/>
    <n v="0"/>
    <n v="0"/>
    <n v="0"/>
    <n v="0"/>
    <n v="0"/>
    <n v="0"/>
    <n v="0"/>
    <x v="0"/>
    <m/>
    <x v="13"/>
    <x v="9"/>
    <s v="no impacts"/>
    <x v="7"/>
    <s v=""/>
    <s v="CTR_821"/>
  </r>
  <r>
    <s v="Nkolmesseng-Crf-Safari"/>
    <s v="CTR_559"/>
    <s v="Yaounde"/>
    <s v="CAMUSAT"/>
    <s v="Good Grid no GE - 8h"/>
    <s v="CENTRE"/>
    <s v="Yaounde"/>
    <s v="ZTE"/>
    <n v="0"/>
    <n v="0"/>
    <n v="0"/>
    <n v="0"/>
    <n v="0"/>
    <n v="0"/>
    <n v="0"/>
    <n v="0"/>
    <n v="0"/>
    <n v="0"/>
    <n v="2.4465982085020532"/>
    <n v="0"/>
    <n v="0"/>
    <n v="0"/>
    <n v="0"/>
    <n v="0"/>
    <n v="0"/>
    <n v="0"/>
    <n v="0"/>
    <n v="0"/>
    <n v="0"/>
    <n v="0"/>
    <x v="0"/>
    <m/>
    <x v="13"/>
    <x v="9"/>
    <s v="no impacts"/>
    <x v="7"/>
    <s v=""/>
    <s v="CTR_559"/>
  </r>
  <r>
    <s v="Dschang-Rectorat-MTN"/>
    <s v="OST_097"/>
    <s v="OUEST"/>
    <s v="IHS"/>
    <s v="Grid-Gen"/>
    <s v="OUEST"/>
    <s v="Dschang"/>
    <s v="Huawei"/>
    <n v="0"/>
    <n v="0"/>
    <n v="0"/>
    <n v="0"/>
    <n v="0"/>
    <n v="0"/>
    <n v="0"/>
    <n v="0"/>
    <n v="0"/>
    <n v="0"/>
    <n v="5.8839706876920843"/>
    <n v="0"/>
    <n v="0"/>
    <n v="0"/>
    <n v="0"/>
    <n v="0"/>
    <n v="0"/>
    <n v="0"/>
    <n v="0"/>
    <n v="0"/>
    <n v="0"/>
    <n v="0"/>
    <x v="0"/>
    <m/>
    <x v="13"/>
    <x v="9"/>
    <s v="no impacts"/>
    <x v="7"/>
    <s v=""/>
    <s v="OST_097"/>
  </r>
  <r>
    <s v="Abom-Plateau"/>
    <s v="CTR_650"/>
    <s v="Yaounde"/>
    <s v="CAMUSAT"/>
    <s v="Good Grid + GE"/>
    <s v="CENTRE"/>
    <s v="Yaounde"/>
    <s v="ZTE"/>
    <n v="0"/>
    <n v="0"/>
    <n v="0"/>
    <n v="0"/>
    <n v="0"/>
    <n v="0"/>
    <n v="0"/>
    <n v="0"/>
    <n v="0"/>
    <n v="0"/>
    <n v="1.2217742050548894"/>
    <n v="0"/>
    <n v="0"/>
    <n v="0"/>
    <n v="0"/>
    <n v="0"/>
    <n v="0"/>
    <n v="0"/>
    <n v="0"/>
    <n v="0"/>
    <n v="0"/>
    <n v="0"/>
    <x v="0"/>
    <m/>
    <x v="13"/>
    <x v="9"/>
    <s v="no impacts"/>
    <x v="7"/>
    <s v=""/>
    <s v="CTR_650"/>
  </r>
  <r>
    <s v="Nkoa-Ayos-IHS"/>
    <s v="CTR_661"/>
    <s v="Yaounde"/>
    <s v="IHS"/>
    <s v="Grid-Gen"/>
    <s v="CENTRE"/>
    <s v="Yaounde"/>
    <s v="ZTE"/>
    <n v="3.8505934087257318E-2"/>
    <n v="0"/>
    <n v="0"/>
    <n v="2.5860863560224118E-2"/>
    <n v="0"/>
    <n v="0"/>
    <n v="2.7323339982250585E-2"/>
    <n v="0"/>
    <n v="0"/>
    <n v="2.782272217513735E-2"/>
    <n v="0"/>
    <n v="0"/>
    <n v="0"/>
    <n v="0"/>
    <n v="0"/>
    <n v="0"/>
    <n v="0"/>
    <n v="0"/>
    <n v="0"/>
    <n v="0"/>
    <n v="0"/>
    <n v="0"/>
    <x v="0"/>
    <m/>
    <x v="13"/>
    <x v="9"/>
    <s v="no impacts"/>
    <x v="7"/>
    <s v=""/>
    <s v="CTR_661"/>
  </r>
  <r>
    <s v="Crf-Nkomo-IHS"/>
    <s v="CTR_554"/>
    <s v="Yaounde"/>
    <s v="IHS"/>
    <s v="Grid-Gen"/>
    <s v="CENTRE"/>
    <s v="Yaounde"/>
    <s v="ZTE"/>
    <n v="0"/>
    <n v="0"/>
    <n v="0"/>
    <n v="0"/>
    <n v="0"/>
    <n v="0"/>
    <n v="0"/>
    <n v="1.4564660006335017"/>
    <n v="0"/>
    <n v="0"/>
    <n v="0"/>
    <n v="0"/>
    <n v="0"/>
    <n v="0"/>
    <n v="0"/>
    <n v="0"/>
    <n v="0"/>
    <n v="0"/>
    <n v="0"/>
    <n v="0"/>
    <n v="0"/>
    <n v="0"/>
    <x v="0"/>
    <m/>
    <x v="13"/>
    <x v="9"/>
    <s v="no impacts"/>
    <x v="7"/>
    <s v=""/>
    <s v="CTR_554"/>
  </r>
  <r>
    <s v="Mimboman-Liberte-II"/>
    <s v="CTR_655"/>
    <s v="Yaounde"/>
    <s v="CAMUSAT"/>
    <s v="Good Grid no GE - 8h"/>
    <s v="CENTRE"/>
    <s v="Yaounde"/>
    <s v="ZTE"/>
    <n v="0"/>
    <n v="5.3091104433657801"/>
    <n v="0"/>
    <n v="0"/>
    <n v="0"/>
    <n v="2.6645607006189072E-2"/>
    <n v="0.44865923015241171"/>
    <n v="3.4645709736240589"/>
    <n v="3.1806008566544821"/>
    <n v="0"/>
    <n v="0.36742044841667265"/>
    <n v="0"/>
    <n v="0"/>
    <n v="0"/>
    <n v="0"/>
    <n v="0"/>
    <n v="0"/>
    <n v="0"/>
    <n v="0"/>
    <n v="0"/>
    <n v="0"/>
    <n v="0"/>
    <x v="0"/>
    <m/>
    <x v="13"/>
    <x v="9"/>
    <s v="no impacts"/>
    <x v="7"/>
    <s v=""/>
    <s v="CTR_655"/>
  </r>
  <r>
    <s v="Bambili-University-IHS"/>
    <s v="NRO_061"/>
    <s v="NORD-OUEST"/>
    <s v="IHS"/>
    <s v="Grid-Gen"/>
    <s v="NORD-OUEST"/>
    <s v="Bamenda"/>
    <s v="Huawei"/>
    <n v="1.3286241592544079"/>
    <n v="3.0426108557127893"/>
    <n v="1.4962738954379295"/>
    <n v="0.15133063952310424"/>
    <n v="14.415112874643656"/>
    <n v="0"/>
    <n v="0"/>
    <n v="0"/>
    <n v="4.8962997206313323"/>
    <n v="0"/>
    <n v="4.5170011100552729"/>
    <n v="0"/>
    <n v="4.7084606757925203E-3"/>
    <n v="0"/>
    <n v="0"/>
    <n v="0"/>
    <n v="0"/>
    <n v="0.12215245139584457"/>
    <n v="0"/>
    <n v="0"/>
    <n v="0"/>
    <n v="0"/>
    <x v="1"/>
    <m/>
    <x v="13"/>
    <x v="9"/>
    <s v="no impacts"/>
    <x v="7"/>
    <s v=""/>
    <s v="NRO_061"/>
  </r>
  <r>
    <s v="Bambili-Round-About-IHS"/>
    <s v="NRO_068"/>
    <s v="NORD-OUEST"/>
    <s v="IHS"/>
    <s v="Grid-Gen"/>
    <s v="NORD-OUEST"/>
    <s v="Bamenda"/>
    <s v="Huawei"/>
    <n v="1.1942011739761949"/>
    <n v="3.3582382366957448"/>
    <n v="2.8243630023428161"/>
    <n v="5.1436900919719317"/>
    <n v="12.183141998613147"/>
    <n v="0"/>
    <n v="0"/>
    <n v="0"/>
    <n v="3.4976015386678774"/>
    <n v="0"/>
    <n v="3.8971251280558628"/>
    <n v="0"/>
    <n v="6.313617724358153E-3"/>
    <n v="0"/>
    <n v="0"/>
    <n v="0"/>
    <n v="0"/>
    <n v="6.7391448579329003"/>
    <n v="0"/>
    <n v="0"/>
    <n v="0"/>
    <n v="0"/>
    <x v="1"/>
    <m/>
    <x v="13"/>
    <x v="9"/>
    <s v="no impacts"/>
    <x v="7"/>
    <s v=""/>
    <s v="NRO_068"/>
  </r>
  <r>
    <s v="LIT_856_Z_Makepe-Orchidee"/>
    <s v="LIT_856"/>
    <s v="Douala"/>
    <m/>
    <e v="#N/A"/>
    <s v="LITTORAL"/>
    <s v="Douala"/>
    <s v="ZTE"/>
    <n v="0"/>
    <n v="0"/>
    <n v="0"/>
    <n v="2.3899004945311399E-3"/>
    <n v="20.122997834108084"/>
    <n v="13.868556899607057"/>
    <n v="13.868556899607057"/>
    <n v="13.868556899607057"/>
    <n v="13.868556899607057"/>
    <n v="13.868556899607057"/>
    <n v="13.868556899607057"/>
    <n v="0"/>
    <n v="0"/>
    <n v="0"/>
    <n v="0"/>
    <n v="0"/>
    <n v="0"/>
    <n v="0"/>
    <n v="0"/>
    <n v="0"/>
    <n v="0"/>
    <n v="0"/>
    <x v="0"/>
    <m/>
    <x v="13"/>
    <x v="9"/>
    <s v="no impacts"/>
    <x v="7"/>
    <s v=""/>
    <s v="LIT_856"/>
  </r>
  <r>
    <s v="CTR_941_Z_Biyemassi-Accacia"/>
    <s v="CTR_941"/>
    <s v="Yaounde"/>
    <s v="ESCO"/>
    <s v="Good Grid + Solar + GE"/>
    <s v="CENTRE"/>
    <s v="Yaounde"/>
    <s v="ZTE"/>
    <n v="6.5133968024169991E-17"/>
    <n v="0"/>
    <n v="0"/>
    <n v="0"/>
    <n v="0"/>
    <n v="0"/>
    <n v="0"/>
    <n v="0"/>
    <n v="0"/>
    <n v="0"/>
    <n v="13.510232341132257"/>
    <n v="0"/>
    <n v="12.055353662469003"/>
    <n v="0"/>
    <n v="0"/>
    <n v="0"/>
    <n v="0"/>
    <n v="0"/>
    <n v="0"/>
    <n v="0"/>
    <n v="0"/>
    <n v="0"/>
    <x v="0"/>
    <m/>
    <x v="13"/>
    <x v="9"/>
    <s v="no impacts"/>
    <x v="7"/>
    <s v=""/>
    <s v="CTR_941"/>
  </r>
  <r>
    <s v="Hilton"/>
    <s v="CTR_702"/>
    <s v="Yaounde"/>
    <s v="CAMUSAT"/>
    <s v="Good Grid no GE - 8h"/>
    <s v="CENTRE"/>
    <s v="Yaounde"/>
    <s v="ZTE"/>
    <n v="0"/>
    <n v="0"/>
    <n v="0"/>
    <n v="0"/>
    <n v="0.5815127285386924"/>
    <n v="0"/>
    <n v="0"/>
    <n v="2.3127281106516793"/>
    <n v="0"/>
    <n v="0"/>
    <n v="0"/>
    <n v="0"/>
    <n v="0"/>
    <n v="0"/>
    <n v="0"/>
    <n v="0"/>
    <n v="0"/>
    <n v="0"/>
    <n v="0"/>
    <n v="0"/>
    <n v="0"/>
    <n v="0"/>
    <x v="0"/>
    <m/>
    <x v="2"/>
    <x v="2"/>
    <s v="BSS Hardware issue"/>
    <x v="0"/>
    <s v="(05/03/2026 cell zte): 02/05/2026 : Need BO RAN analysis..;..;(05/03/2026 cell zte): 02/05/2026 : Need BO RAN analysis || FME should check and clean jumper, port 2 of RRU 61 and 51..;..;(05/03/2026 cell zte): 02/05/2026 : Need BO RAN analysis || FME should check and clean jumper, port 2 of RRU 61 and 51"/>
    <s v="CTR_702"/>
  </r>
  <r>
    <s v="GSO"/>
    <s v="CTR_389"/>
    <s v="Yaounde"/>
    <s v="IHS"/>
    <s v="Grid-Gen"/>
    <s v="CENTRE"/>
    <s v="Yaounde"/>
    <s v="ZTE"/>
    <n v="1.9582915992500744E-2"/>
    <n v="0"/>
    <n v="0"/>
    <n v="9.2920758033632374E-3"/>
    <n v="0"/>
    <n v="0"/>
    <n v="1.0843727616976754E-2"/>
    <n v="0"/>
    <n v="2.5432108277473873"/>
    <n v="2.7065266398997805"/>
    <n v="0"/>
    <n v="0"/>
    <n v="0"/>
    <n v="0"/>
    <n v="0"/>
    <n v="0"/>
    <n v="0"/>
    <n v="0"/>
    <n v="0"/>
    <n v="0"/>
    <n v="0"/>
    <n v="0"/>
    <x v="0"/>
    <m/>
    <x v="13"/>
    <x v="9"/>
    <s v="no impacts"/>
    <x v="7"/>
    <s v=""/>
    <s v="CTR_389"/>
  </r>
  <r>
    <s v="Nkolndongo"/>
    <s v="CTR_109"/>
    <s v="Yaounde"/>
    <s v="IHS"/>
    <s v="Grid-Gen"/>
    <s v="CENTRE"/>
    <s v="Yaounde"/>
    <s v="ZTE"/>
    <n v="0"/>
    <n v="0"/>
    <n v="0.17599655283606258"/>
    <n v="0"/>
    <n v="0"/>
    <n v="0"/>
    <n v="0"/>
    <n v="0"/>
    <n v="0"/>
    <n v="2.1526939529097084E-2"/>
    <n v="0"/>
    <n v="0"/>
    <n v="0"/>
    <n v="0"/>
    <n v="0"/>
    <n v="0"/>
    <n v="0"/>
    <n v="0"/>
    <n v="0"/>
    <n v="0"/>
    <n v="0"/>
    <n v="0"/>
    <x v="0"/>
    <m/>
    <x v="13"/>
    <x v="9"/>
    <s v="no impacts"/>
    <x v="7"/>
    <s v=""/>
    <s v="CTR_109"/>
  </r>
  <r>
    <s v="NR-Omnisport"/>
    <s v="CTR_132"/>
    <s v="Yaounde"/>
    <s v="IHS"/>
    <s v="Grid-Gen"/>
    <s v="CENTRE"/>
    <s v="Yaounde"/>
    <s v="ZTE"/>
    <n v="0"/>
    <n v="0"/>
    <n v="0"/>
    <n v="0"/>
    <n v="0"/>
    <n v="0"/>
    <n v="0"/>
    <n v="0"/>
    <n v="0"/>
    <n v="0"/>
    <n v="0"/>
    <n v="0"/>
    <n v="0"/>
    <n v="0"/>
    <n v="0"/>
    <n v="0"/>
    <n v="0"/>
    <n v="0"/>
    <n v="0"/>
    <n v="0"/>
    <n v="0"/>
    <n v="0"/>
    <x v="0"/>
    <m/>
    <x v="13"/>
    <x v="9"/>
    <s v="no impacts"/>
    <x v="7"/>
    <s v=""/>
    <s v="CTR_132"/>
  </r>
  <r>
    <s v="Sagamla-MTN-IHS"/>
    <s v="NRD_089"/>
    <s v="NORD"/>
    <s v="IHS"/>
    <s v="Grid-Gen"/>
    <s v="NORD"/>
    <s v="Guider"/>
    <s v="Huawei"/>
    <n v="6.2296680107181697"/>
    <n v="3.3387266610165143"/>
    <n v="10.013611731771835"/>
    <n v="4.6761078437247638"/>
    <n v="2.9204227341603102"/>
    <n v="2.8484403580713002"/>
    <n v="0"/>
    <n v="0"/>
    <n v="0"/>
    <n v="0"/>
    <n v="0"/>
    <n v="0"/>
    <n v="0"/>
    <n v="0"/>
    <n v="0"/>
    <n v="0"/>
    <n v="0"/>
    <n v="3.5104784652130374"/>
    <n v="0"/>
    <n v="0"/>
    <n v="0"/>
    <n v="0"/>
    <x v="0"/>
    <m/>
    <x v="13"/>
    <x v="9"/>
    <s v="no impacts"/>
    <x v="7"/>
    <s v=""/>
    <s v="NRD_089"/>
  </r>
  <r>
    <s v="Abang-MTN-IHS"/>
    <s v="CTR_462"/>
    <s v="Yaounde"/>
    <s v="IHS"/>
    <s v="Grid-Gen"/>
    <s v="CENTRE"/>
    <s v="Yaounde"/>
    <s v="ZTE"/>
    <n v="0"/>
    <n v="0"/>
    <n v="0"/>
    <n v="1.1976076739348176"/>
    <n v="0"/>
    <n v="0"/>
    <n v="0"/>
    <n v="9.8598198514409319"/>
    <n v="18.907055699662987"/>
    <n v="0.22292064388913121"/>
    <n v="0"/>
    <n v="0"/>
    <n v="2.952650720679844"/>
    <n v="0"/>
    <n v="0"/>
    <n v="0"/>
    <n v="0"/>
    <n v="0"/>
    <n v="0"/>
    <n v="0"/>
    <n v="0"/>
    <n v="0"/>
    <x v="0"/>
    <m/>
    <x v="13"/>
    <x v="9"/>
    <s v="no impacts"/>
    <x v="7"/>
    <s v=""/>
    <s v="CTR_462"/>
  </r>
  <r>
    <s v="Acropole-IHS"/>
    <s v="CTR_129"/>
    <s v="Yaounde"/>
    <s v="IHS"/>
    <s v="Grid-Gen"/>
    <s v="CENTRE"/>
    <s v="Yaounde"/>
    <s v="ZTE"/>
    <n v="0"/>
    <n v="0"/>
    <n v="0"/>
    <n v="0"/>
    <n v="0"/>
    <n v="0"/>
    <n v="0"/>
    <n v="0"/>
    <n v="0"/>
    <n v="1.6533117600226025E-2"/>
    <n v="0"/>
    <n v="0"/>
    <n v="0"/>
    <n v="0"/>
    <n v="0"/>
    <n v="0"/>
    <n v="0"/>
    <n v="0"/>
    <n v="0"/>
    <n v="0"/>
    <n v="0"/>
    <n v="0"/>
    <x v="0"/>
    <m/>
    <x v="13"/>
    <x v="9"/>
    <s v="no impacts"/>
    <x v="7"/>
    <s v=""/>
    <s v="CTR_129"/>
  </r>
  <r>
    <s v="Olezoa"/>
    <s v="CTR_035"/>
    <s v="Yaounde"/>
    <s v="IHS"/>
    <s v="GridOnly"/>
    <s v="CENTRE"/>
    <s v="Yaounde"/>
    <s v="ZTE"/>
    <n v="0"/>
    <n v="0"/>
    <n v="0"/>
    <n v="8.435992044128442E-3"/>
    <n v="0"/>
    <n v="0"/>
    <n v="1.6729303461717124E-2"/>
    <n v="0"/>
    <n v="0"/>
    <n v="8.0792904777802401E-3"/>
    <n v="0"/>
    <n v="0"/>
    <n v="0"/>
    <n v="0"/>
    <n v="0"/>
    <n v="0"/>
    <n v="0"/>
    <n v="0"/>
    <n v="0"/>
    <n v="0"/>
    <n v="0"/>
    <n v="0"/>
    <x v="0"/>
    <m/>
    <x v="13"/>
    <x v="9"/>
    <s v="no impacts"/>
    <x v="7"/>
    <s v=""/>
    <s v="CTR_035"/>
  </r>
  <r>
    <s v="C-Supreme"/>
    <s v="CTR_240"/>
    <s v="Yaounde"/>
    <s v="IHS"/>
    <s v="GridOnly"/>
    <s v="CENTRE"/>
    <s v="Yaounde"/>
    <s v="ZTE"/>
    <n v="0"/>
    <n v="0"/>
    <n v="4.3238293767995595"/>
    <n v="0"/>
    <n v="0"/>
    <n v="0"/>
    <n v="0"/>
    <n v="0"/>
    <n v="0"/>
    <n v="2.5022614879306262E-2"/>
    <n v="0"/>
    <n v="0"/>
    <n v="0"/>
    <n v="0"/>
    <n v="0"/>
    <n v="0"/>
    <n v="0"/>
    <n v="0"/>
    <n v="0"/>
    <n v="0"/>
    <n v="0"/>
    <n v="0"/>
    <x v="0"/>
    <m/>
    <x v="13"/>
    <x v="9"/>
    <s v="no impacts"/>
    <x v="7"/>
    <s v=""/>
    <s v="CTR_240"/>
  </r>
  <r>
    <s v="Yde-M-Central"/>
    <s v="CTR_244"/>
    <s v="Yaounde"/>
    <s v="IHS"/>
    <s v="GridOnly"/>
    <s v="CENTRE"/>
    <s v="Yaounde"/>
    <s v="ZTE"/>
    <n v="0"/>
    <n v="0"/>
    <n v="0.35597032813690493"/>
    <n v="0"/>
    <n v="0"/>
    <n v="0"/>
    <n v="0"/>
    <n v="0"/>
    <n v="0"/>
    <n v="0"/>
    <n v="0"/>
    <n v="0"/>
    <n v="0"/>
    <n v="0"/>
    <n v="0"/>
    <n v="0"/>
    <n v="0"/>
    <n v="0"/>
    <n v="0"/>
    <n v="0"/>
    <n v="0"/>
    <n v="0"/>
    <x v="0"/>
    <m/>
    <x v="13"/>
    <x v="9"/>
    <s v="no impacts"/>
    <x v="7"/>
    <s v=""/>
    <s v="CTR_244"/>
  </r>
  <r>
    <s v="Imm-Olympique"/>
    <s v="CTR_377"/>
    <s v="Yaounde"/>
    <s v="IHS"/>
    <s v="Grid-Gen"/>
    <s v="CENTRE"/>
    <s v="Yaounde"/>
    <s v="ZTE"/>
    <n v="0"/>
    <n v="0"/>
    <n v="0"/>
    <n v="0"/>
    <n v="0"/>
    <n v="0"/>
    <n v="0"/>
    <n v="0"/>
    <n v="0"/>
    <n v="0"/>
    <n v="0"/>
    <n v="0"/>
    <n v="0"/>
    <n v="0"/>
    <n v="0"/>
    <n v="0"/>
    <n v="0"/>
    <n v="0"/>
    <n v="0"/>
    <n v="0"/>
    <n v="0"/>
    <n v="0"/>
    <x v="0"/>
    <m/>
    <x v="13"/>
    <x v="9"/>
    <s v="no impacts"/>
    <x v="7"/>
    <s v=""/>
    <s v="CTR_377"/>
  </r>
  <r>
    <s v="Makak-Camrail"/>
    <s v="CTR_144"/>
    <s v="CENTRE"/>
    <s v="CAMUSAT"/>
    <s v="Good Grid + GE"/>
    <s v="CENTRE"/>
    <s v="Makak"/>
    <s v="NOKIA"/>
    <n v="0"/>
    <n v="2.7557132383088576"/>
    <n v="13.868556899607057"/>
    <n v="15.277168942620083"/>
    <n v="13.868556899607057"/>
    <n v="16.475857390383077"/>
    <n v="11.797636780782634"/>
    <n v="0"/>
    <n v="3.2995751239518789"/>
    <n v="9.0302263954605291"/>
    <n v="0"/>
    <n v="69613.006256545472"/>
    <n v="0"/>
    <n v="0"/>
    <n v="0"/>
    <n v="0"/>
    <n v="0"/>
    <n v="0"/>
    <n v="0"/>
    <n v="0"/>
    <n v="0"/>
    <n v="0"/>
    <x v="0"/>
    <m/>
    <x v="13"/>
    <x v="9"/>
    <s v="no impacts"/>
    <x v="7"/>
    <s v=""/>
    <s v="CTR_144"/>
  </r>
  <r>
    <s v="Mercure"/>
    <s v="CTR_014"/>
    <s v="Yaounde"/>
    <s v="IHS"/>
    <s v="Grid-Gen (LL)"/>
    <s v="CENTRE"/>
    <s v="Yaounde"/>
    <s v="ZTE"/>
    <n v="0"/>
    <n v="0"/>
    <n v="0"/>
    <n v="0"/>
    <n v="0"/>
    <n v="0"/>
    <n v="0"/>
    <n v="0"/>
    <n v="0"/>
    <n v="0"/>
    <n v="0"/>
    <n v="0"/>
    <n v="0"/>
    <n v="0"/>
    <n v="0"/>
    <n v="0"/>
    <n v="0"/>
    <n v="0"/>
    <n v="0"/>
    <n v="0"/>
    <n v="0"/>
    <n v="0"/>
    <x v="0"/>
    <m/>
    <x v="13"/>
    <x v="9"/>
    <s v="no impacts"/>
    <x v="7"/>
    <s v=""/>
    <s v="CTR_014"/>
  </r>
  <r>
    <s v="Montee-Anne-Rouge"/>
    <s v="CTR_373"/>
    <s v="Yaounde"/>
    <s v="IHS"/>
    <s v="GridOnly"/>
    <s v="CENTRE"/>
    <s v="Yaounde"/>
    <s v="ZTE"/>
    <n v="0"/>
    <n v="0"/>
    <n v="0"/>
    <n v="0"/>
    <n v="0"/>
    <n v="0"/>
    <n v="0"/>
    <n v="0"/>
    <n v="0"/>
    <n v="0"/>
    <n v="0"/>
    <n v="0"/>
    <n v="2.2033277402527736"/>
    <n v="0"/>
    <n v="0"/>
    <n v="0"/>
    <n v="0"/>
    <n v="0"/>
    <n v="0"/>
    <n v="0"/>
    <n v="0"/>
    <n v="0"/>
    <x v="0"/>
    <m/>
    <x v="13"/>
    <x v="9"/>
    <s v="no impacts"/>
    <x v="7"/>
    <s v=""/>
    <s v="CTR_373"/>
  </r>
  <r>
    <s v="Nodal"/>
    <s v="CTR_009"/>
    <s v="Yaounde"/>
    <s v="CAMUSAT"/>
    <s v="Good Grid + GE"/>
    <s v="CENTRE"/>
    <s v="Yaounde"/>
    <s v="ZTE"/>
    <n v="0"/>
    <n v="0"/>
    <n v="0"/>
    <n v="0"/>
    <n v="0"/>
    <n v="0"/>
    <n v="0"/>
    <n v="0"/>
    <n v="0"/>
    <n v="0"/>
    <n v="0"/>
    <n v="0"/>
    <n v="0"/>
    <n v="0"/>
    <n v="0"/>
    <n v="0"/>
    <n v="0"/>
    <n v="0"/>
    <n v="0"/>
    <n v="0"/>
    <n v="0"/>
    <n v="0"/>
    <x v="0"/>
    <m/>
    <x v="13"/>
    <x v="9"/>
    <s v="no impacts"/>
    <x v="7"/>
    <s v=""/>
    <s v="CTR_009"/>
  </r>
  <r>
    <s v="Bafanji"/>
    <s v="NRO_051"/>
    <s v="NORD-OUEST"/>
    <s v="IHS"/>
    <s v="Gen Only"/>
    <s v="NORD-OUEST"/>
    <s v="Bafanji"/>
    <s v="NOKIA"/>
    <n v="3.4628233072155298E-3"/>
    <n v="0.15536585129315914"/>
    <n v="0"/>
    <n v="0"/>
    <n v="2.5846352065488531"/>
    <n v="3.8899368850193303"/>
    <n v="0"/>
    <n v="0"/>
    <n v="0.6688186559354693"/>
    <n v="0"/>
    <n v="0.75558645207679798"/>
    <n v="17403.285923414747"/>
    <n v="0"/>
    <n v="0"/>
    <n v="0"/>
    <n v="0"/>
    <n v="0"/>
    <n v="0.10446005370498776"/>
    <n v="0"/>
    <n v="0"/>
    <n v="0"/>
    <n v="0"/>
    <x v="1"/>
    <m/>
    <x v="13"/>
    <x v="9"/>
    <s v="no impacts"/>
    <x v="7"/>
    <s v=""/>
    <s v="NRO_051"/>
  </r>
  <r>
    <s v="H-Plateau-New"/>
    <s v="CTR_484"/>
    <s v="Yaounde"/>
    <s v="IHS"/>
    <s v="Grid-Gen"/>
    <s v="CENTRE"/>
    <s v="Yaounde"/>
    <s v="ZTE"/>
    <n v="0"/>
    <n v="0"/>
    <n v="0"/>
    <n v="0"/>
    <n v="0"/>
    <n v="0"/>
    <n v="0"/>
    <n v="0"/>
    <n v="0"/>
    <n v="0"/>
    <n v="0"/>
    <n v="0"/>
    <n v="0"/>
    <n v="0"/>
    <n v="0"/>
    <n v="0"/>
    <n v="0"/>
    <n v="0"/>
    <n v="0"/>
    <n v="0"/>
    <n v="0"/>
    <n v="0"/>
    <x v="0"/>
    <m/>
    <x v="13"/>
    <x v="9"/>
    <s v="no impacts"/>
    <x v="7"/>
    <s v=""/>
    <s v="CTR_484"/>
  </r>
  <r>
    <s v="Elig-Essono"/>
    <s v="CTR_047"/>
    <s v="Yaounde"/>
    <s v="IHS"/>
    <s v="GridOnly"/>
    <s v="CENTRE"/>
    <s v="Yaounde"/>
    <s v="ZTE"/>
    <n v="0"/>
    <n v="0"/>
    <n v="0"/>
    <n v="0"/>
    <n v="0"/>
    <n v="0"/>
    <n v="0"/>
    <n v="0"/>
    <n v="0"/>
    <n v="0"/>
    <n v="0"/>
    <n v="0"/>
    <n v="0"/>
    <n v="0"/>
    <n v="0"/>
    <n v="0"/>
    <n v="0"/>
    <n v="0"/>
    <n v="0"/>
    <n v="0"/>
    <n v="0"/>
    <n v="0"/>
    <x v="0"/>
    <m/>
    <x v="13"/>
    <x v="9"/>
    <s v="no impacts"/>
    <x v="7"/>
    <s v=""/>
    <s v="CTR_047"/>
  </r>
  <r>
    <s v="Aguli-MTN"/>
    <s v="NRO_256"/>
    <s v="NORD-OUEST"/>
    <s v="IHS"/>
    <s v="Hybrid-Gen"/>
    <s v="NORD-OUEST"/>
    <s v="Aguli"/>
    <s v="NOKIA"/>
    <n v="0"/>
    <n v="0"/>
    <n v="0"/>
    <n v="0"/>
    <n v="0"/>
    <n v="0"/>
    <n v="0"/>
    <n v="0"/>
    <n v="0.76308022689801902"/>
    <n v="0"/>
    <n v="0.17719483110427151"/>
    <n v="11602.190615609832"/>
    <n v="0"/>
    <n v="0"/>
    <n v="0"/>
    <n v="0"/>
    <n v="0"/>
    <n v="4.9742033427217218E-2"/>
    <n v="0"/>
    <n v="0"/>
    <n v="0"/>
    <n v="0"/>
    <x v="1"/>
    <m/>
    <x v="13"/>
    <x v="9"/>
    <s v="no impacts"/>
    <x v="7"/>
    <s v=""/>
    <s v="NRO_256"/>
  </r>
  <r>
    <s v="Ebolowa-SIM"/>
    <s v="SUD_097"/>
    <s v="CENTRE"/>
    <s v="CAMUSAT"/>
    <s v="Good Grid + GE"/>
    <s v="SUD"/>
    <s v="Ebolowa"/>
    <s v="ZTE"/>
    <n v="0"/>
    <n v="0"/>
    <n v="0"/>
    <n v="0"/>
    <n v="0"/>
    <n v="0"/>
    <n v="0"/>
    <n v="0"/>
    <n v="0"/>
    <n v="0"/>
    <n v="0"/>
    <n v="0"/>
    <n v="0"/>
    <n v="0"/>
    <n v="0"/>
    <n v="0"/>
    <n v="0"/>
    <n v="0"/>
    <n v="0"/>
    <n v="0"/>
    <n v="0"/>
    <n v="0"/>
    <x v="0"/>
    <m/>
    <x v="13"/>
    <x v="9"/>
    <s v="no impacts"/>
    <x v="7"/>
    <s v=""/>
    <s v="SUD_097"/>
  </r>
  <r>
    <s v="Ekounou-II"/>
    <s v="CTR_719"/>
    <s v="Yaounde"/>
    <s v="CAMUSAT"/>
    <s v="Good Grid no GE - 8h"/>
    <s v="CENTRE"/>
    <s v="Yaounde"/>
    <s v="ZTE"/>
    <n v="0"/>
    <n v="0"/>
    <n v="0"/>
    <n v="0"/>
    <n v="0"/>
    <n v="0"/>
    <n v="0"/>
    <n v="26.10531114364229"/>
    <n v="19.097338150231288"/>
    <n v="0"/>
    <n v="0"/>
    <n v="0"/>
    <n v="12.805443551263719"/>
    <n v="0"/>
    <n v="0"/>
    <n v="0"/>
    <n v="0"/>
    <n v="0"/>
    <n v="0"/>
    <n v="0"/>
    <n v="0"/>
    <n v="0"/>
    <x v="0"/>
    <m/>
    <x v="13"/>
    <x v="9"/>
    <s v="no impacts"/>
    <x v="7"/>
    <s v=""/>
    <s v="CTR_719"/>
  </r>
  <r>
    <s v="Denver-Total-IHS"/>
    <s v="LIT_588"/>
    <s v="Douala"/>
    <s v="IHS"/>
    <s v="Grid-Gen"/>
    <s v="LITTORAL"/>
    <s v="Douala"/>
    <s v="ZTE"/>
    <n v="0"/>
    <n v="0"/>
    <n v="0"/>
    <n v="0"/>
    <n v="0"/>
    <n v="0"/>
    <n v="0"/>
    <n v="0"/>
    <n v="0"/>
    <n v="0"/>
    <n v="0"/>
    <n v="0"/>
    <n v="0"/>
    <n v="0"/>
    <n v="0"/>
    <n v="0"/>
    <n v="0"/>
    <n v="0"/>
    <n v="0"/>
    <n v="0"/>
    <n v="0"/>
    <n v="0"/>
    <x v="0"/>
    <m/>
    <x v="13"/>
    <x v="9"/>
    <s v="no impacts"/>
    <x v="7"/>
    <s v=""/>
    <s v="LIT_588"/>
  </r>
  <r>
    <s v="SOA-Vallee"/>
    <s v="CTR_714"/>
    <s v="Yaounde"/>
    <s v="CAMUSAT"/>
    <s v="Good Grid + GE"/>
    <s v="CENTRE"/>
    <s v="Yaounde"/>
    <s v="ZTE"/>
    <n v="4.3665978946046744"/>
    <n v="5.7703434037319541"/>
    <n v="0"/>
    <n v="0"/>
    <n v="0.90329321154115039"/>
    <n v="0"/>
    <n v="0"/>
    <n v="0"/>
    <n v="0"/>
    <n v="0"/>
    <n v="0"/>
    <n v="0"/>
    <n v="0"/>
    <n v="0"/>
    <n v="0"/>
    <n v="0"/>
    <n v="0"/>
    <n v="0"/>
    <n v="0"/>
    <n v="0"/>
    <n v="0"/>
    <n v="0"/>
    <x v="0"/>
    <m/>
    <x v="13"/>
    <x v="9"/>
    <s v="no impacts"/>
    <x v="7"/>
    <s v=""/>
    <s v="CTR_714"/>
  </r>
  <r>
    <s v="Nkolangaa"/>
    <s v="CTR_247"/>
    <s v="Yaounde"/>
    <s v="IHS"/>
    <s v="Grid-Gen"/>
    <s v="CENTRE"/>
    <s v="Yaounde"/>
    <s v="ZTE"/>
    <n v="0"/>
    <n v="0"/>
    <n v="0"/>
    <n v="1.1358091275650408"/>
    <n v="0"/>
    <n v="0"/>
    <n v="0"/>
    <n v="4.3962219596898686"/>
    <n v="3.4902534864011101"/>
    <n v="8.0061666566790743E-2"/>
    <n v="0"/>
    <n v="0"/>
    <n v="1.8182327292235603"/>
    <n v="0"/>
    <n v="0"/>
    <n v="0"/>
    <n v="0"/>
    <n v="0"/>
    <n v="0"/>
    <n v="0"/>
    <n v="0"/>
    <n v="0"/>
    <x v="0"/>
    <m/>
    <x v="13"/>
    <x v="9"/>
    <s v="no impacts"/>
    <x v="7"/>
    <s v=""/>
    <s v="CTR_247"/>
  </r>
  <r>
    <s v="Ndobo3-MTN"/>
    <s v="LIT_624"/>
    <s v="Douala"/>
    <s v="IHS"/>
    <s v="grid + Gen"/>
    <s v="LITTORAL"/>
    <s v="Douala"/>
    <s v="ZTE"/>
    <n v="0"/>
    <n v="0.72301623990891328"/>
    <n v="0"/>
    <n v="5.7412900611529185"/>
    <n v="0"/>
    <n v="0"/>
    <n v="0.72323026084872188"/>
    <n v="1.3597107007616307"/>
    <n v="3.7495755251360459"/>
    <n v="0"/>
    <n v="5.0546930511681261"/>
    <n v="0"/>
    <n v="2.1617363376166052"/>
    <n v="0"/>
    <n v="0"/>
    <n v="0"/>
    <n v="0"/>
    <n v="9.3796103677450464"/>
    <n v="0"/>
    <n v="0"/>
    <n v="0"/>
    <n v="0"/>
    <x v="0"/>
    <m/>
    <x v="13"/>
    <x v="9"/>
    <s v="no impacts"/>
    <x v="7"/>
    <s v=""/>
    <s v="LIT_624"/>
  </r>
  <r>
    <s v="Bfsam-Tamdja"/>
    <s v="OST_019"/>
    <s v="Bafoussam"/>
    <s v="CAMUSAT"/>
    <s v="Good Grid + GE"/>
    <s v="OUEST"/>
    <s v="Bafoussam"/>
    <s v="Huawei"/>
    <n v="12.353377821152687"/>
    <n v="11.809318757080526"/>
    <n v="11.630272405852192"/>
    <n v="13.176769881831904"/>
    <n v="6.9795973838080307"/>
    <n v="9.1441516637987856"/>
    <n v="7.8101413108925239"/>
    <n v="8.5006977082637754"/>
    <n v="9.7058496203268518"/>
    <n v="7.995750970941665"/>
    <n v="8.3316746710498144"/>
    <n v="0"/>
    <n v="0"/>
    <n v="0"/>
    <n v="0"/>
    <n v="0"/>
    <n v="0"/>
    <n v="0"/>
    <n v="0"/>
    <n v="0"/>
    <n v="0"/>
    <n v="0"/>
    <x v="0"/>
    <m/>
    <x v="13"/>
    <x v="9"/>
    <s v="no impacts"/>
    <x v="7"/>
    <s v=""/>
    <s v="OST_019"/>
  </r>
  <r>
    <s v="Boko-IHS"/>
    <s v="LIT_633"/>
    <s v="Douala"/>
    <s v="IHS"/>
    <s v="Grid-Gen"/>
    <s v="LITTORAL"/>
    <s v="Douala"/>
    <s v="ZTE"/>
    <n v="0"/>
    <n v="0"/>
    <n v="0"/>
    <n v="0"/>
    <n v="0"/>
    <n v="0"/>
    <n v="0"/>
    <n v="0"/>
    <n v="0"/>
    <n v="0"/>
    <n v="0"/>
    <n v="0"/>
    <n v="10.212383679619217"/>
    <n v="0"/>
    <n v="0"/>
    <n v="0"/>
    <n v="0"/>
    <n v="0"/>
    <n v="0"/>
    <n v="0"/>
    <n v="0"/>
    <n v="0"/>
    <x v="0"/>
    <m/>
    <x v="13"/>
    <x v="9"/>
    <s v="no impacts"/>
    <x v="7"/>
    <s v=""/>
    <s v="LIT_633"/>
  </r>
  <r>
    <s v="Songa-Boko"/>
    <s v="LIT_280"/>
    <s v="Douala"/>
    <s v="IHS"/>
    <s v="Grid-Gen"/>
    <s v="LITTORAL"/>
    <s v="Douala"/>
    <s v="ZTE"/>
    <n v="11.697885187753437"/>
    <n v="22.335813836025714"/>
    <n v="9.3552833209201189"/>
    <n v="1.2422845451198943"/>
    <n v="17.856801442786495"/>
    <n v="0"/>
    <n v="0"/>
    <n v="0"/>
    <n v="0"/>
    <n v="0"/>
    <n v="0"/>
    <n v="0"/>
    <n v="0"/>
    <n v="0"/>
    <n v="0"/>
    <n v="0"/>
    <n v="0"/>
    <n v="0"/>
    <n v="0"/>
    <n v="0"/>
    <n v="0"/>
    <n v="0"/>
    <x v="0"/>
    <m/>
    <x v="13"/>
    <x v="9"/>
    <s v="no impacts"/>
    <x v="7"/>
    <s v=""/>
    <s v="LIT_280"/>
  </r>
  <r>
    <s v="Nkolbisson-II"/>
    <s v="CTR_761"/>
    <s v="Yaounde"/>
    <s v="CAMUSAT"/>
    <s v="Good Grid + GE"/>
    <s v="CENTRE"/>
    <s v="Yaounde"/>
    <s v="ZTE"/>
    <n v="0"/>
    <n v="0"/>
    <n v="0"/>
    <n v="0"/>
    <n v="0"/>
    <n v="1.3489561485362387"/>
    <n v="0"/>
    <n v="2.0541016399711221"/>
    <n v="0"/>
    <n v="0.63350198183390394"/>
    <n v="0"/>
    <n v="0"/>
    <n v="0"/>
    <n v="0"/>
    <n v="0"/>
    <n v="0"/>
    <n v="0"/>
    <n v="0"/>
    <n v="0"/>
    <n v="0"/>
    <n v="0"/>
    <n v="0"/>
    <x v="0"/>
    <m/>
    <x v="13"/>
    <x v="9"/>
    <s v="no impacts"/>
    <x v="7"/>
    <s v=""/>
    <s v="CTR_761"/>
  </r>
  <r>
    <s v="Ayene-II"/>
    <s v="CTR_791"/>
    <s v="Yaounde"/>
    <s v="CAMUSAT"/>
    <s v="Good Grid + GE"/>
    <s v="CENTRE"/>
    <s v="Yaounde"/>
    <s v="ZTE"/>
    <n v="0"/>
    <n v="0"/>
    <n v="0"/>
    <n v="0.74085131822630856"/>
    <n v="0"/>
    <n v="0"/>
    <n v="0"/>
    <n v="3.0716820333701449"/>
    <n v="3.4684590206972521"/>
    <n v="7.6013103788741043E-2"/>
    <n v="0"/>
    <n v="0"/>
    <n v="13.306769767687401"/>
    <n v="0"/>
    <n v="0"/>
    <n v="0"/>
    <n v="0"/>
    <n v="0"/>
    <n v="0"/>
    <n v="0"/>
    <n v="0"/>
    <n v="0"/>
    <x v="0"/>
    <m/>
    <x v="13"/>
    <x v="9"/>
    <s v="no impacts"/>
    <x v="7"/>
    <s v=""/>
    <s v="CTR_791"/>
  </r>
  <r>
    <s v="Nkolagaa-II"/>
    <s v="CTR_670"/>
    <s v="Yaounde"/>
    <s v="CAMUSAT"/>
    <s v="Good Grid + GE"/>
    <s v="CENTRE"/>
    <s v="Yaounde"/>
    <s v="ZTE"/>
    <n v="0"/>
    <n v="0"/>
    <n v="0"/>
    <n v="0.75479834947051272"/>
    <n v="0"/>
    <n v="0"/>
    <n v="0"/>
    <n v="3.0678296564535885"/>
    <n v="4.0241465558323561"/>
    <n v="0.35994755060168376"/>
    <n v="0"/>
    <n v="0"/>
    <n v="1.0569424112455164"/>
    <n v="0"/>
    <n v="0"/>
    <n v="0"/>
    <n v="0"/>
    <n v="0"/>
    <n v="0"/>
    <n v="0"/>
    <n v="0"/>
    <n v="0"/>
    <x v="0"/>
    <m/>
    <x v="13"/>
    <x v="9"/>
    <s v="no impacts"/>
    <x v="7"/>
    <s v=""/>
    <s v="CTR_670"/>
  </r>
  <r>
    <s v="Makondo"/>
    <s v="LIT_114"/>
    <s v="LITTORAL"/>
    <s v="ESCO"/>
    <s v="Hybrid Solar - S1"/>
    <s v="LITTORAL"/>
    <s v="Makondo"/>
    <s v="NOKIA"/>
    <n v="0"/>
    <n v="0"/>
    <n v="0"/>
    <n v="0"/>
    <n v="0"/>
    <n v="0.99390963035786761"/>
    <n v="0"/>
    <n v="0"/>
    <n v="1.5898294686009187E-2"/>
    <n v="0.99671486919687635"/>
    <n v="0.96768300951115027"/>
    <n v="17402.278788812699"/>
    <n v="0"/>
    <n v="0"/>
    <n v="0"/>
    <n v="0"/>
    <n v="0"/>
    <n v="0"/>
    <n v="0"/>
    <n v="0"/>
    <n v="0"/>
    <n v="0"/>
    <x v="0"/>
    <m/>
    <x v="13"/>
    <x v="9"/>
    <s v="no impacts"/>
    <x v="7"/>
    <s v=""/>
    <s v="LIT_114"/>
  </r>
  <r>
    <s v="Madjap"/>
    <s v="LIT_519"/>
    <s v="LITTORAL"/>
    <s v="IHS"/>
    <s v="Hybrid-Gen"/>
    <s v="LITTORAL"/>
    <s v="Mandjap"/>
    <s v="NOKIA"/>
    <n v="0"/>
    <n v="0"/>
    <n v="0"/>
    <n v="1.2705632801202602"/>
    <n v="0"/>
    <n v="0.9958905268095446"/>
    <n v="0"/>
    <n v="0"/>
    <n v="1.8891180027734621E-2"/>
    <n v="0.99864276455131518"/>
    <n v="0.96401178981414082"/>
    <n v="17402.278788812699"/>
    <n v="0"/>
    <n v="0"/>
    <n v="0"/>
    <n v="0"/>
    <n v="0"/>
    <n v="0"/>
    <n v="0"/>
    <n v="0"/>
    <n v="0"/>
    <n v="0"/>
    <x v="0"/>
    <m/>
    <x v="2"/>
    <x v="2"/>
    <s v="BSS Hardware issue"/>
    <x v="0"/>
    <s v="(05/03/2026 cell nokia): 02/05/2026 : Feedback RM : Intervention prevue pour demain  FME presentement sur le site de  Songloulou_x000a_30/04/2026 : Escalade faite au RM|| En attente du feeback du RM  _x000a_2902026 : FME presntement a mbongo || ETA: 30042026_x000a_28/04/2026 : Check breaker and  interconnection FRMF (sfp, optical fiber) between system and radio module, swap its if needed || FME yannick  presentement en route pour le site de logbong|| Forte pluie  dans la zone||Intervention pour demain 29/04/2026 "/>
    <s v="LIT_519"/>
  </r>
  <r>
    <s v="Soa-Sofamac"/>
    <s v="CTR_430"/>
    <s v="Yaounde"/>
    <s v="IHS"/>
    <s v="Grid-Gen"/>
    <s v="CENTRE"/>
    <s v="Yaounde"/>
    <s v="ZTE"/>
    <n v="0"/>
    <n v="0"/>
    <n v="0"/>
    <n v="0"/>
    <n v="0"/>
    <n v="0"/>
    <n v="0"/>
    <n v="0"/>
    <n v="0"/>
    <n v="1.2679848929752622"/>
    <n v="0"/>
    <n v="0"/>
    <n v="0.71713066406417314"/>
    <n v="0"/>
    <n v="0"/>
    <n v="0"/>
    <n v="0"/>
    <n v="0"/>
    <n v="0"/>
    <n v="0"/>
    <n v="0"/>
    <n v="0"/>
    <x v="0"/>
    <m/>
    <x v="13"/>
    <x v="9"/>
    <s v="no impacts"/>
    <x v="7"/>
    <s v=""/>
    <s v="CTR_430"/>
  </r>
  <r>
    <s v="Maroua-Douggoy-II"/>
    <s v="EXN_212"/>
    <s v="Maroua"/>
    <s v="CAMUSAT"/>
    <s v="Bad Grid + GE"/>
    <s v="EXTREME-NORD"/>
    <s v="Maroua"/>
    <s v="Huawei"/>
    <n v="0.27127154120759178"/>
    <n v="0.69615661196291456"/>
    <n v="0"/>
    <n v="0"/>
    <n v="0"/>
    <n v="0"/>
    <n v="3.0923350540616896"/>
    <n v="4.6228522998690194"/>
    <n v="4.6626245245168114"/>
    <n v="3.1392413100364402"/>
    <n v="0"/>
    <n v="0"/>
    <n v="0"/>
    <n v="0"/>
    <n v="0"/>
    <n v="0"/>
    <n v="0"/>
    <n v="2.2534621454029726"/>
    <n v="0"/>
    <n v="0"/>
    <n v="0"/>
    <n v="0"/>
    <x v="0"/>
    <m/>
    <x v="13"/>
    <x v="9"/>
    <s v="no impacts"/>
    <x v="7"/>
    <s v=""/>
    <s v="EXN_212"/>
  </r>
  <r>
    <s v="LIT_858_Z_JAPOMA-COCOTIERS"/>
    <s v="LIT_858"/>
    <s v="Douala"/>
    <s v="IHS"/>
    <s v="Grid-Gen"/>
    <s v="LITTORAL"/>
    <s v="Douala"/>
    <s v="ZTE"/>
    <n v="0"/>
    <n v="5.1418530789052438E-2"/>
    <n v="0"/>
    <n v="9.5217737770130082"/>
    <n v="5.3525388590686376"/>
    <n v="0"/>
    <n v="17.012809866650688"/>
    <n v="0"/>
    <n v="0"/>
    <n v="0"/>
    <n v="0"/>
    <n v="0"/>
    <n v="0"/>
    <n v="0"/>
    <n v="0"/>
    <n v="0"/>
    <n v="0"/>
    <n v="0"/>
    <n v="0"/>
    <n v="0"/>
    <n v="0"/>
    <n v="0"/>
    <x v="0"/>
    <m/>
    <x v="13"/>
    <x v="9"/>
    <s v="no impacts"/>
    <x v="7"/>
    <s v=""/>
    <s v="LIT_858"/>
  </r>
  <r>
    <s v="Ngonga"/>
    <s v="LIT_135"/>
    <s v="LITTORAL"/>
    <s v="IHS"/>
    <s v="Grid-Gen"/>
    <s v="LITTORAL"/>
    <s v="Ngonga"/>
    <s v="NOKIA"/>
    <n v="0"/>
    <n v="0"/>
    <n v="0"/>
    <n v="0"/>
    <n v="0"/>
    <n v="1.3304858288692452"/>
    <n v="0"/>
    <n v="0"/>
    <n v="3.2994894887184733E-3"/>
    <n v="1.6281743481602859"/>
    <n v="1.5158702052550677"/>
    <n v="191827.44350104014"/>
    <n v="0"/>
    <n v="0"/>
    <n v="0"/>
    <n v="0"/>
    <n v="0"/>
    <n v="0"/>
    <n v="0"/>
    <n v="0"/>
    <n v="0"/>
    <n v="0"/>
    <x v="0"/>
    <m/>
    <x v="13"/>
    <x v="9"/>
    <s v="no impacts"/>
    <x v="7"/>
    <s v=""/>
    <s v="LIT_135"/>
  </r>
  <r>
    <s v="Akak-Nkozoa-MTN-IHS"/>
    <s v="CTR_529"/>
    <s v="Yaounde"/>
    <s v="IHS"/>
    <s v="Grid-Gen"/>
    <s v="CENTRE"/>
    <s v="Yaounde"/>
    <s v="ZTE"/>
    <n v="1.4550035242114749"/>
    <n v="3.5397636638102017"/>
    <n v="1.857844438166498"/>
    <n v="10.480997794157519"/>
    <n v="0"/>
    <n v="2.9731253905882165"/>
    <n v="13.985840374622249"/>
    <n v="0"/>
    <n v="0"/>
    <n v="7.8080367716510697"/>
    <n v="2.384104094077895"/>
    <n v="0"/>
    <n v="0"/>
    <n v="0"/>
    <n v="0"/>
    <n v="0"/>
    <n v="0"/>
    <n v="10.645526391635491"/>
    <n v="0"/>
    <n v="0"/>
    <n v="0"/>
    <n v="0"/>
    <x v="0"/>
    <m/>
    <x v="6"/>
    <x v="1"/>
    <s v="Defaut GE &amp; Power Cabinet"/>
    <x v="1"/>
    <s v="(05/03/2026 cell zte): 02/05/2026 : Power issue || UP after return power "/>
    <s v="CTR_529"/>
  </r>
  <r>
    <s v="Soa-University-Stadium"/>
    <s v="CTR_674"/>
    <s v="Yaounde"/>
    <s v="IHS"/>
    <s v="Grid-Gen"/>
    <s v="CENTRE"/>
    <s v="Yaounde"/>
    <s v="ZTE"/>
    <n v="0"/>
    <n v="0"/>
    <n v="0"/>
    <n v="0"/>
    <n v="1.7959388813268158"/>
    <n v="0.20670855769861829"/>
    <n v="0"/>
    <n v="0"/>
    <n v="0.28405929236116489"/>
    <n v="0.79182397205742605"/>
    <n v="0"/>
    <n v="0"/>
    <n v="0.18646574380837364"/>
    <n v="0"/>
    <n v="0"/>
    <n v="0"/>
    <n v="0"/>
    <n v="0"/>
    <n v="0"/>
    <n v="0"/>
    <n v="0"/>
    <n v="0"/>
    <x v="0"/>
    <m/>
    <x v="13"/>
    <x v="9"/>
    <s v="no impacts"/>
    <x v="7"/>
    <s v=""/>
    <s v="CTR_674"/>
  </r>
  <r>
    <s v="NYOM-Camtel"/>
    <s v="CTR_551"/>
    <s v="Yaounde"/>
    <s v="CAMUSAT"/>
    <s v="HGB"/>
    <s v="CENTRE"/>
    <s v="Yaounde"/>
    <s v="ZTE"/>
    <n v="0"/>
    <n v="0"/>
    <n v="0"/>
    <n v="0"/>
    <n v="0"/>
    <n v="0"/>
    <n v="0"/>
    <n v="0"/>
    <n v="6.4206281942625276E-4"/>
    <n v="0.13344205597075612"/>
    <n v="0"/>
    <n v="0"/>
    <n v="0"/>
    <n v="0"/>
    <n v="0"/>
    <n v="0"/>
    <n v="0"/>
    <n v="0"/>
    <n v="0"/>
    <n v="0"/>
    <n v="0"/>
    <n v="0"/>
    <x v="0"/>
    <m/>
    <x v="13"/>
    <x v="9"/>
    <s v="no impacts"/>
    <x v="7"/>
    <s v=""/>
    <s v="CTR_551"/>
  </r>
  <r>
    <s v="CTR_953_Z_Akak-II"/>
    <s v="CTR_953"/>
    <s v="Yaounde"/>
    <s v="ESCO"/>
    <s v="Good Grid + Solar + GE"/>
    <s v="CTR"/>
    <s v="Yaoundé"/>
    <s v="ZTE"/>
    <n v="0"/>
    <n v="0"/>
    <n v="0"/>
    <n v="0"/>
    <n v="0"/>
    <n v="0"/>
    <n v="0"/>
    <n v="0"/>
    <n v="0"/>
    <n v="0.13513638841090894"/>
    <n v="0"/>
    <n v="0"/>
    <n v="0"/>
    <n v="0"/>
    <n v="0"/>
    <n v="0"/>
    <n v="0"/>
    <n v="0"/>
    <n v="0"/>
    <n v="0"/>
    <n v="0"/>
    <n v="0"/>
    <x v="0"/>
    <m/>
    <x v="13"/>
    <x v="9"/>
    <s v="no impacts"/>
    <x v="7"/>
    <s v=""/>
    <s v="CTR_953"/>
  </r>
  <r>
    <s v="Ouro-Dara"/>
    <s v="ADM_148"/>
    <s v="Ngaoundere"/>
    <s v="CAMUSAT"/>
    <s v="Hybrid Solar - S3"/>
    <s v="ADAMAOUA"/>
    <s v="Oura-Dara"/>
    <s v="NOKIA"/>
    <n v="4.621675184700071"/>
    <n v="4.6215681742301671"/>
    <n v="4.6214611637602614"/>
    <n v="4.621621679465119"/>
    <n v="4.6215146689952142"/>
    <n v="4.6218892056398797"/>
    <n v="4.6218357004049269"/>
    <n v="4.6217821951699758"/>
    <n v="4.6213541532903575"/>
    <n v="4.6217286899350229"/>
    <n v="4.6218357004049269"/>
    <n v="0"/>
    <n v="0"/>
    <n v="0"/>
    <n v="0"/>
    <n v="0"/>
    <n v="0"/>
    <n v="0"/>
    <n v="0"/>
    <n v="0"/>
    <n v="0"/>
    <n v="0"/>
    <x v="0"/>
    <m/>
    <x v="7"/>
    <x v="4"/>
    <s v="Warehouse HUAWEI"/>
    <x v="3"/>
    <s v="(05/03/2026 com ran 17h): 30/04/2026 Expedition en cours de Yaounde a Ngaoundere ETD = 03.May.2026_x000a_30/04/2026 Après toutes les actions effectuées sur le site de Ouro-Dara_ADM_148  avec le support BO, le modem I-direct X7 est toujours non fonctionnel, nouvelle commande en cours  _x000a_29/04/2026 Apres interve tion sur site Moedem faulty nouvelle commande en cours _x000a_29/04/2026 FME en route pour le site ETA=12H UTC _x000a_28/04/2026 Verification en cours de la disponibilité du modem en cours update asap _x000a_27.04.26 GO pour utilisation du MODEM X7 update asap_x000a_21.04.26; Commande du modem passée à OCM, en attente de la MAD_x000a_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05/03/2026 com ran 10h): 30/04/2026 Expedition en cours de Yaounde a Ngaoundere ETD = 03.May.2026_x000a_30/04/2026 Après toutes les actions effectuées sur le site de Ouro-Dara_ADM_148  avec le support BO, le modem I-direct X7 est toujours non fonctionnel, nouvelle commande en cours  _x000a_29/04/2026 Apres interve tion sur site Moedem faulty nouvelle commande en cours _x000a_29/04/2026 FME en route pour le site ETA=12H UTC _x000a_28/04/2026 Verification en cours de la disponibilité du modem en cours update asap _x000a_27.04.26 GO pour utilisation du MODEM X7 update asap_x000a_21.04.26; Commande du modem passée à OCM, en attente de la MAD_x000a_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s v="ADM_148"/>
  </r>
  <r>
    <s v="Befang-MTN"/>
    <s v="NRO_239"/>
    <s v="NORD-OUEST"/>
    <s v="IHS"/>
    <s v="Gen Only"/>
    <s v="NORD-OUEST"/>
    <s v="Befang"/>
    <s v="NOKIA"/>
    <n v="0"/>
    <n v="0"/>
    <n v="0"/>
    <n v="0"/>
    <n v="0"/>
    <n v="0"/>
    <n v="0"/>
    <n v="0"/>
    <n v="0"/>
    <n v="0.94787402163984646"/>
    <n v="0"/>
    <n v="17403.285923414747"/>
    <n v="0.51284961349674174"/>
    <n v="0"/>
    <n v="0"/>
    <n v="0"/>
    <n v="0"/>
    <n v="2.7366857573344978"/>
    <n v="0"/>
    <n v="0"/>
    <n v="0"/>
    <n v="0"/>
    <x v="1"/>
    <m/>
    <x v="13"/>
    <x v="9"/>
    <s v="no impacts"/>
    <x v="7"/>
    <s v=""/>
    <s v="NRO_239"/>
  </r>
  <r>
    <s v="Awing"/>
    <s v="NRO_248"/>
    <s v="NORD-OUEST"/>
    <s v="IHS"/>
    <s v="Grid-Gen"/>
    <s v="NORD-OUEST"/>
    <s v="Awing"/>
    <s v="NOKIA"/>
    <n v="6.1976489460654189"/>
    <n v="6.200563681301313"/>
    <n v="6.1975407328370684"/>
    <n v="6.1976128749893027"/>
    <n v="6.1975768039131856"/>
    <n v="2.2410317867206806"/>
    <n v="0"/>
    <n v="1.226431396692258"/>
    <n v="0"/>
    <n v="0.57263731706498666"/>
    <n v="0"/>
    <n v="17403.285923414747"/>
    <n v="0"/>
    <n v="0"/>
    <n v="0"/>
    <n v="0"/>
    <n v="0"/>
    <n v="0"/>
    <n v="0"/>
    <n v="0"/>
    <n v="0"/>
    <n v="0"/>
    <x v="1"/>
    <m/>
    <x v="13"/>
    <x v="9"/>
    <s v="no impacts"/>
    <x v="7"/>
    <s v=""/>
    <s v="NRO_248"/>
  </r>
  <r>
    <s v="Soa-II"/>
    <s v="CTR_317"/>
    <s v="Yaounde"/>
    <s v="IHS"/>
    <s v="Grid-Gen"/>
    <s v="CENTRE"/>
    <s v="Yaounde"/>
    <s v="ZTE"/>
    <n v="0"/>
    <n v="0"/>
    <n v="0"/>
    <n v="0"/>
    <n v="0"/>
    <n v="0"/>
    <n v="0"/>
    <n v="0"/>
    <n v="0"/>
    <n v="0"/>
    <n v="0"/>
    <n v="0"/>
    <n v="0"/>
    <n v="0"/>
    <n v="0"/>
    <n v="0"/>
    <n v="0"/>
    <n v="0"/>
    <n v="0"/>
    <n v="0"/>
    <n v="0"/>
    <n v="0"/>
    <x v="0"/>
    <m/>
    <x v="13"/>
    <x v="9"/>
    <s v="no impacts"/>
    <x v="7"/>
    <s v=""/>
    <s v="CTR_317"/>
  </r>
  <r>
    <s v="Ngwelle-II"/>
    <s v="LIT_377"/>
    <s v="Douala"/>
    <s v="IHS"/>
    <s v="Grid-Gen"/>
    <s v="LITTORAL"/>
    <s v="Douala"/>
    <s v="ZTE"/>
    <n v="1.5409507666230065"/>
    <n v="1.5409507666230065"/>
    <n v="1.5409507666230065"/>
    <n v="1.5409507666230065"/>
    <n v="1.5409507666230065"/>
    <n v="1.5409507666230065"/>
    <n v="1.5409507666230065"/>
    <n v="1.5409507666230065"/>
    <n v="1.5409507666230065"/>
    <n v="2.0150071482993903"/>
    <n v="1.5409507666230065"/>
    <n v="0"/>
    <n v="0"/>
    <n v="0"/>
    <n v="0"/>
    <n v="0"/>
    <n v="0"/>
    <n v="0"/>
    <n v="0"/>
    <n v="0"/>
    <n v="0"/>
    <n v="0"/>
    <x v="0"/>
    <m/>
    <x v="13"/>
    <x v="9"/>
    <s v="no impacts"/>
    <x v="7"/>
    <s v=""/>
    <s v="LIT_377"/>
  </r>
  <r>
    <s v="Akak-IHS"/>
    <s v="CTR_513"/>
    <s v="Yaounde"/>
    <s v="IHS"/>
    <s v="Grid-Gen"/>
    <s v="CENTRE"/>
    <s v="Yaounde"/>
    <s v="ZTE"/>
    <n v="0"/>
    <n v="0"/>
    <n v="0"/>
    <n v="0"/>
    <n v="0"/>
    <n v="0"/>
    <n v="0"/>
    <n v="0"/>
    <n v="1.0701046990437546E-3"/>
    <n v="2.6651670932817404"/>
    <n v="0"/>
    <n v="0"/>
    <n v="0"/>
    <n v="0"/>
    <n v="0"/>
    <n v="0"/>
    <n v="0"/>
    <n v="0"/>
    <n v="0"/>
    <n v="0"/>
    <n v="0"/>
    <n v="0"/>
    <x v="0"/>
    <m/>
    <x v="13"/>
    <x v="9"/>
    <s v="no impacts"/>
    <x v="7"/>
    <s v=""/>
    <s v="CTR_513"/>
  </r>
  <r>
    <s v="Boussa-IHS"/>
    <s v="NRD_129"/>
    <s v="NORD"/>
    <s v="IHS"/>
    <s v="Solar-Gen"/>
    <s v="NORD"/>
    <s v="Boussa"/>
    <s v="NOKIA"/>
    <n v="0"/>
    <n v="0"/>
    <n v="0"/>
    <n v="0"/>
    <n v="0"/>
    <n v="1.188192218300262"/>
    <n v="0"/>
    <n v="0"/>
    <n v="0.39016743069246196"/>
    <n v="0"/>
    <n v="0"/>
    <n v="69608.51891074756"/>
    <n v="0"/>
    <n v="0"/>
    <n v="0"/>
    <n v="0"/>
    <n v="0"/>
    <n v="4.3537946534910166"/>
    <n v="0"/>
    <n v="0"/>
    <n v="0"/>
    <n v="0"/>
    <x v="0"/>
    <m/>
    <x v="13"/>
    <x v="9"/>
    <s v="no impacts"/>
    <x v="7"/>
    <s v=""/>
    <s v="NRD_129"/>
  </r>
  <r>
    <s v="Mefou-Assi-IHS"/>
    <s v="CTR_642"/>
    <s v="Yaounde"/>
    <s v="HIS"/>
    <s v="Grid-Gen"/>
    <s v="CENTRE"/>
    <s v="Yaounde"/>
    <s v="ZTE"/>
    <n v="0"/>
    <n v="0"/>
    <n v="0"/>
    <n v="0"/>
    <n v="0"/>
    <n v="0"/>
    <n v="0"/>
    <n v="0"/>
    <n v="0"/>
    <n v="0"/>
    <n v="0"/>
    <n v="0"/>
    <n v="0"/>
    <n v="0"/>
    <n v="0"/>
    <n v="0"/>
    <n v="0"/>
    <n v="2.6146759865651923"/>
    <n v="0"/>
    <n v="0"/>
    <n v="0"/>
    <n v="0"/>
    <x v="0"/>
    <m/>
    <x v="13"/>
    <x v="9"/>
    <s v="no impacts"/>
    <x v="7"/>
    <s v=""/>
    <s v="CTR_642"/>
  </r>
  <r>
    <s v="Fougerole-MTN-IHS"/>
    <s v="CTR_473"/>
    <s v="Yaounde"/>
    <s v="IHS"/>
    <s v="Grid-Gen"/>
    <s v="CENTRE"/>
    <s v="Yaounde"/>
    <s v="ZTE"/>
    <n v="0"/>
    <n v="50.465709565023836"/>
    <n v="24.766503154668658"/>
    <n v="0"/>
    <n v="3.6696030339608434"/>
    <n v="0.62986362585715361"/>
    <n v="0"/>
    <n v="0"/>
    <n v="4.1849832920986323"/>
    <n v="0"/>
    <n v="0.18464656582000016"/>
    <n v="0"/>
    <n v="0"/>
    <n v="0"/>
    <n v="0"/>
    <n v="0"/>
    <n v="0"/>
    <n v="0"/>
    <n v="0"/>
    <n v="0"/>
    <n v="0"/>
    <n v="0"/>
    <x v="0"/>
    <m/>
    <x v="13"/>
    <x v="9"/>
    <s v="no impacts"/>
    <x v="7"/>
    <s v=""/>
    <s v="CTR_473"/>
  </r>
  <r>
    <s v="Mokong-MTN-IHS"/>
    <s v="EXN_161"/>
    <s v="EXTREME-NORD"/>
    <s v="IHS"/>
    <s v="Hybrid-Gen"/>
    <s v="EXTREME-NORD"/>
    <s v="Mokong"/>
    <s v="NOKIA"/>
    <n v="0"/>
    <n v="0"/>
    <n v="0"/>
    <n v="3.745583204940658E-3"/>
    <n v="0"/>
    <n v="0"/>
    <n v="0"/>
    <n v="2.0662503352013832"/>
    <n v="0"/>
    <n v="2.9429582324530077E-3"/>
    <n v="0"/>
    <n v="52206.384675244626"/>
    <n v="0"/>
    <n v="0"/>
    <n v="0"/>
    <n v="0"/>
    <n v="0"/>
    <n v="0"/>
    <n v="0"/>
    <n v="0"/>
    <n v="0"/>
    <n v="0"/>
    <x v="1"/>
    <m/>
    <x v="13"/>
    <x v="9"/>
    <s v="no impacts"/>
    <x v="7"/>
    <s v=""/>
    <s v="EXN_161"/>
  </r>
  <r>
    <s v="Zanay-IHS"/>
    <s v="EXN_131"/>
    <s v="EXTREME-NORD"/>
    <s v="IHS"/>
    <s v="Grid-Gen"/>
    <s v="EXTREME-NORD"/>
    <s v="Zanay"/>
    <s v="NOKIA"/>
    <n v="3.6339227178753548E-2"/>
    <n v="4.3313171696150184E-2"/>
    <n v="0.64635082260699817"/>
    <n v="0"/>
    <n v="0"/>
    <n v="1.9619721549688431E-3"/>
    <n v="0"/>
    <n v="0"/>
    <n v="0.17304173343680915"/>
    <n v="1.4268888399772469E-3"/>
    <n v="0"/>
    <n v="17402.278788812699"/>
    <n v="0"/>
    <n v="0"/>
    <n v="0"/>
    <n v="0"/>
    <n v="0"/>
    <n v="0"/>
    <n v="0"/>
    <n v="0"/>
    <n v="0"/>
    <n v="0"/>
    <x v="1"/>
    <m/>
    <x v="13"/>
    <x v="9"/>
    <s v="no impacts"/>
    <x v="7"/>
    <s v=""/>
    <s v="EXN_131"/>
  </r>
  <r>
    <s v="Moude-IHS"/>
    <s v="EXN_185"/>
    <s v="EXTREME-NORD"/>
    <s v="IHS"/>
    <e v="#N/A"/>
    <s v="EXTREME-NORD"/>
    <s v="Moude"/>
    <s v="NOKIA"/>
    <n v="0"/>
    <n v="0"/>
    <n v="0.4083459218469665"/>
    <n v="0"/>
    <n v="0"/>
    <n v="2.6754165749574661E-3"/>
    <n v="0"/>
    <n v="0"/>
    <n v="0"/>
    <n v="1.1593471824817056E-3"/>
    <n v="0"/>
    <n v="69608.440989290393"/>
    <n v="0"/>
    <n v="0"/>
    <n v="0"/>
    <n v="0"/>
    <n v="0"/>
    <n v="0"/>
    <n v="0"/>
    <n v="0"/>
    <n v="0"/>
    <n v="0"/>
    <x v="1"/>
    <m/>
    <x v="13"/>
    <x v="9"/>
    <s v="no impacts"/>
    <x v="7"/>
    <s v=""/>
    <s v="EXN_185"/>
  </r>
  <r>
    <s v="Bda-Tubah-MTN"/>
    <s v="NRO_254"/>
    <s v="NORD-OUEST"/>
    <s v="IHS"/>
    <s v="Grid-Gen"/>
    <s v="NORD-OUEST"/>
    <s v="Bamenda"/>
    <s v="Huawei"/>
    <n v="0"/>
    <n v="0"/>
    <n v="0"/>
    <n v="0"/>
    <n v="0"/>
    <n v="0"/>
    <n v="0"/>
    <n v="0"/>
    <n v="0"/>
    <n v="0"/>
    <n v="0"/>
    <n v="0"/>
    <n v="0"/>
    <n v="0"/>
    <n v="0"/>
    <n v="0"/>
    <n v="0"/>
    <n v="0.93946275036882965"/>
    <n v="0"/>
    <n v="0"/>
    <n v="0"/>
    <n v="0"/>
    <x v="0"/>
    <m/>
    <x v="13"/>
    <x v="9"/>
    <s v="no impacts"/>
    <x v="7"/>
    <s v=""/>
    <s v="NRO_254"/>
  </r>
  <r>
    <s v="Meiganga-Markt-MTN-IHS"/>
    <s v="ADM_107"/>
    <s v="ADAMAOUA"/>
    <s v="IHS"/>
    <s v="Grid-Gen"/>
    <s v="ADAMAOUA"/>
    <s v="Meiganga"/>
    <s v="Huawei"/>
    <n v="0"/>
    <n v="0"/>
    <n v="0"/>
    <n v="0"/>
    <n v="0"/>
    <n v="0"/>
    <n v="0"/>
    <n v="0"/>
    <n v="0"/>
    <n v="0"/>
    <n v="0"/>
    <n v="0"/>
    <n v="0"/>
    <n v="0"/>
    <n v="0"/>
    <n v="0"/>
    <n v="0"/>
    <n v="0"/>
    <n v="0"/>
    <n v="0"/>
    <n v="0"/>
    <n v="0"/>
    <x v="0"/>
    <m/>
    <x v="13"/>
    <x v="9"/>
    <s v="no impacts"/>
    <x v="7"/>
    <s v=""/>
    <s v="ADM_107"/>
  </r>
  <r>
    <s v="Ndjore-Luxe-MTN"/>
    <s v="CTR_363"/>
    <s v="CENTRE"/>
    <s v="IHS"/>
    <s v=""/>
    <s v="CENTRE"/>
    <s v="Ndjore-Luxe"/>
    <s v="NOKIA"/>
    <n v="0"/>
    <n v="0"/>
    <n v="0"/>
    <n v="0"/>
    <n v="0"/>
    <n v="0"/>
    <n v="0"/>
    <n v="0"/>
    <n v="0"/>
    <n v="2.1989113169365972"/>
    <n v="0"/>
    <n v="339952.81238924415"/>
    <n v="0"/>
    <n v="0"/>
    <n v="0"/>
    <n v="0"/>
    <n v="0"/>
    <n v="0"/>
    <n v="0"/>
    <n v="0"/>
    <n v="0"/>
    <n v="0"/>
    <x v="0"/>
    <m/>
    <x v="13"/>
    <x v="9"/>
    <s v="no impacts"/>
    <x v="7"/>
    <s v=""/>
    <s v="CTR_363"/>
  </r>
  <r>
    <s v="Batchenga"/>
    <s v="CTR_032"/>
    <s v="CENTRE"/>
    <s v="CAMUSAT"/>
    <s v="Medium Grid + Solar + GE"/>
    <s v="CENTRE"/>
    <s v="Batchenga"/>
    <s v="NOKIA"/>
    <n v="0"/>
    <n v="0"/>
    <n v="0"/>
    <n v="0"/>
    <n v="0"/>
    <n v="0"/>
    <n v="5.500000290841775E-2"/>
    <n v="0"/>
    <n v="0"/>
    <n v="0"/>
    <n v="0"/>
    <n v="339952.81238924415"/>
    <n v="0"/>
    <n v="0"/>
    <n v="0"/>
    <n v="0"/>
    <n v="0"/>
    <n v="0"/>
    <n v="0"/>
    <n v="0"/>
    <n v="0"/>
    <n v="0"/>
    <x v="0"/>
    <m/>
    <x v="13"/>
    <x v="9"/>
    <s v="no impacts"/>
    <x v="7"/>
    <s v=""/>
    <s v="CTR_032"/>
  </r>
  <r>
    <s v="Soukounga-MTN"/>
    <s v="ADM_030"/>
    <s v="ADAMAOUA"/>
    <s v="IHS"/>
    <s v="Grid-Gen"/>
    <s v="ADAMAOUA"/>
    <s v="Soukounga"/>
    <s v="NOKIA"/>
    <n v="0"/>
    <n v="0"/>
    <n v="0"/>
    <n v="0"/>
    <n v="0"/>
    <n v="0"/>
    <n v="0"/>
    <n v="0"/>
    <n v="0"/>
    <n v="0"/>
    <n v="0"/>
    <n v="185314.36545188382"/>
    <n v="0"/>
    <n v="0"/>
    <n v="0"/>
    <n v="0"/>
    <n v="0"/>
    <n v="0"/>
    <n v="0"/>
    <n v="0"/>
    <n v="0"/>
    <n v="0"/>
    <x v="0"/>
    <m/>
    <x v="13"/>
    <x v="9"/>
    <s v="no impacts"/>
    <x v="7"/>
    <s v=""/>
    <s v="ADM_030"/>
  </r>
  <r>
    <s v="Chapelle-Manguier-IHS"/>
    <s v="CTR_446"/>
    <s v="Yaounde"/>
    <s v="IHS"/>
    <s v="Grid-Gen"/>
    <s v="CENTRE"/>
    <s v="Yaounde"/>
    <s v="ZTE"/>
    <n v="0"/>
    <n v="0"/>
    <n v="0"/>
    <n v="0"/>
    <n v="0"/>
    <n v="0"/>
    <n v="0"/>
    <n v="2.0828517862187641"/>
    <n v="0"/>
    <n v="0"/>
    <n v="0"/>
    <n v="0"/>
    <n v="0"/>
    <n v="0"/>
    <n v="0"/>
    <n v="0"/>
    <n v="0"/>
    <n v="0"/>
    <n v="0"/>
    <n v="0"/>
    <n v="0"/>
    <n v="0"/>
    <x v="0"/>
    <m/>
    <x v="13"/>
    <x v="9"/>
    <s v="no impacts"/>
    <x v="7"/>
    <s v=""/>
    <s v="CTR_446"/>
  </r>
  <r>
    <s v="Mefou-Assi"/>
    <s v="CTR_253"/>
    <s v="Yaounde"/>
    <s v="IHS"/>
    <s v="Grid-Gen"/>
    <s v="CENTRE"/>
    <s v="Yaounde"/>
    <s v="ZTE"/>
    <n v="0"/>
    <n v="0"/>
    <n v="0"/>
    <n v="0"/>
    <n v="0"/>
    <n v="0"/>
    <n v="0"/>
    <n v="0.70543085268795958"/>
    <n v="0"/>
    <n v="0"/>
    <n v="0"/>
    <n v="0"/>
    <n v="1.402978600759633"/>
    <n v="0"/>
    <n v="0"/>
    <n v="0"/>
    <n v="0"/>
    <n v="0"/>
    <n v="0"/>
    <n v="0"/>
    <n v="0"/>
    <n v="0"/>
    <x v="0"/>
    <m/>
    <x v="13"/>
    <x v="9"/>
    <s v="no impacts"/>
    <x v="7"/>
    <s v=""/>
    <s v="CTR_253"/>
  </r>
  <r>
    <s v="H-General-Yde"/>
    <s v="CTR_336"/>
    <s v="Yaounde"/>
    <s v="IHS"/>
    <s v="Grid-Gen"/>
    <s v="CENTRE"/>
    <s v="Yaounde"/>
    <s v="ZTE"/>
    <n v="0"/>
    <n v="0"/>
    <n v="0"/>
    <n v="0"/>
    <n v="0"/>
    <n v="0"/>
    <n v="0"/>
    <n v="0"/>
    <n v="0"/>
    <n v="0"/>
    <n v="0"/>
    <n v="0"/>
    <n v="0"/>
    <n v="0"/>
    <n v="0"/>
    <n v="0"/>
    <n v="0"/>
    <n v="0"/>
    <n v="0"/>
    <n v="0"/>
    <n v="0"/>
    <n v="0"/>
    <x v="0"/>
    <m/>
    <x v="13"/>
    <x v="9"/>
    <s v="no impacts"/>
    <x v="7"/>
    <s v=""/>
    <s v="CTR_336"/>
  </r>
  <r>
    <s v="Nkolo2-MTN-IHS"/>
    <s v="CTR_469"/>
    <s v="Yaounde"/>
    <s v="IHS"/>
    <s v="Grid-Gen"/>
    <s v="CENTRE"/>
    <s v="Yaounde"/>
    <s v="ZTE"/>
    <n v="0"/>
    <n v="0"/>
    <n v="0"/>
    <n v="0"/>
    <n v="0"/>
    <n v="0"/>
    <n v="0"/>
    <n v="3.7635760616151974"/>
    <n v="0"/>
    <n v="0"/>
    <n v="2.8187449526728323"/>
    <n v="0"/>
    <n v="0"/>
    <n v="0"/>
    <n v="0"/>
    <n v="0"/>
    <n v="0"/>
    <n v="0"/>
    <n v="0"/>
    <n v="0"/>
    <n v="0"/>
    <n v="0"/>
    <x v="0"/>
    <m/>
    <x v="13"/>
    <x v="9"/>
    <s v="no impacts"/>
    <x v="7"/>
    <s v=""/>
    <s v="CTR_469"/>
  </r>
  <r>
    <s v="Ekie-Nodal"/>
    <s v="CTR_575"/>
    <s v="Yaounde"/>
    <m/>
    <m/>
    <s v="CENTRE"/>
    <s v="Yaounde"/>
    <s v="ZTE"/>
    <n v="0"/>
    <n v="0"/>
    <n v="0"/>
    <n v="0"/>
    <n v="0"/>
    <n v="0"/>
    <n v="0"/>
    <n v="0"/>
    <n v="0"/>
    <n v="0"/>
    <n v="0"/>
    <n v="0"/>
    <n v="0"/>
    <n v="0"/>
    <n v="0"/>
    <n v="0"/>
    <n v="0"/>
    <n v="0"/>
    <n v="0"/>
    <n v="0"/>
    <n v="0"/>
    <n v="0"/>
    <x v="0"/>
    <m/>
    <x v="13"/>
    <x v="9"/>
    <s v="no impacts"/>
    <x v="7"/>
    <s v=""/>
    <s v="CTR_575"/>
  </r>
  <r>
    <s v="Kousseri-MTN-IHS"/>
    <s v="EXN_138"/>
    <s v="EXTREME-NORD"/>
    <s v="IHS"/>
    <s v="Grid-Gen"/>
    <s v="EXTREME-NORD"/>
    <s v="Kousseri"/>
    <s v="Huawei"/>
    <n v="0"/>
    <n v="7.4568462445032263E-2"/>
    <n v="0.24202201276706251"/>
    <n v="0"/>
    <n v="1.9618586149135497E-3"/>
    <n v="5.671554904931899E-2"/>
    <n v="0.47132761469382156"/>
    <n v="0.19340358927384124"/>
    <n v="0"/>
    <n v="0"/>
    <n v="0"/>
    <n v="0"/>
    <n v="0"/>
    <n v="0"/>
    <n v="0"/>
    <n v="0"/>
    <n v="0"/>
    <n v="0"/>
    <n v="0"/>
    <n v="0"/>
    <n v="0"/>
    <n v="0"/>
    <x v="1"/>
    <m/>
    <x v="13"/>
    <x v="9"/>
    <s v="no impacts"/>
    <x v="7"/>
    <s v=""/>
    <s v="EXN_138"/>
  </r>
  <r>
    <s v="Bfsam-Centre"/>
    <s v="OST_078"/>
    <s v="Bafoussam"/>
    <s v="IHS"/>
    <s v="GridOnly"/>
    <s v="OUEST"/>
    <s v="Bafoussam"/>
    <s v="Huawei"/>
    <n v="0"/>
    <n v="0"/>
    <n v="0"/>
    <n v="0"/>
    <n v="4.6192852842055409E-3"/>
    <n v="0"/>
    <n v="0"/>
    <n v="0"/>
    <n v="0"/>
    <n v="0"/>
    <n v="0"/>
    <n v="0"/>
    <n v="8.9175391586979543E-5"/>
    <n v="0"/>
    <n v="0"/>
    <n v="0"/>
    <n v="0"/>
    <n v="0"/>
    <n v="0"/>
    <n v="0"/>
    <n v="0"/>
    <n v="0"/>
    <x v="0"/>
    <m/>
    <x v="13"/>
    <x v="9"/>
    <s v="no impacts"/>
    <x v="7"/>
    <s v=""/>
    <s v="OST_078"/>
  </r>
  <r>
    <s v="Kousseri-Michedire-MTN-IHS"/>
    <s v="EXN_182"/>
    <s v="EXTREME-NORD"/>
    <s v="IHS"/>
    <s v="Hybrid-Gen-Lithium"/>
    <s v="EXTREME-NORD"/>
    <s v="Kousseri"/>
    <s v="Huawei"/>
    <n v="0"/>
    <n v="0"/>
    <n v="0"/>
    <n v="0"/>
    <n v="1.8726832233265703E-3"/>
    <n v="0.12313338070330135"/>
    <n v="0.43697725385451702"/>
    <n v="0.17890367060179835"/>
    <n v="0"/>
    <n v="0"/>
    <n v="0"/>
    <n v="0"/>
    <n v="0"/>
    <n v="0"/>
    <n v="0"/>
    <n v="0"/>
    <n v="0"/>
    <n v="0"/>
    <n v="0"/>
    <n v="0"/>
    <n v="0"/>
    <n v="0"/>
    <x v="1"/>
    <m/>
    <x v="13"/>
    <x v="9"/>
    <s v="no impacts"/>
    <x v="7"/>
    <s v=""/>
    <s v="EXN_182"/>
  </r>
  <r>
    <s v="Kousseri-Papar-IHS"/>
    <s v="EXN_188"/>
    <s v="EXTREME-NORD"/>
    <s v="IHS"/>
    <s v="GenOnly"/>
    <s v="EXTREME-NORD"/>
    <s v="Kousseri"/>
    <s v="Huawei"/>
    <n v="0"/>
    <n v="0"/>
    <n v="2.2668384541410201E-2"/>
    <n v="0"/>
    <n v="1.3376308738046931E-3"/>
    <n v="0.13160504290406441"/>
    <n v="0.40523081444955239"/>
    <n v="0.16690066289419089"/>
    <n v="0"/>
    <n v="0"/>
    <n v="0"/>
    <n v="0"/>
    <n v="16.192913481321678"/>
    <n v="0"/>
    <n v="0"/>
    <n v="0"/>
    <n v="0"/>
    <n v="0"/>
    <n v="0"/>
    <n v="0"/>
    <n v="0"/>
    <n v="0"/>
    <x v="1"/>
    <m/>
    <x v="13"/>
    <x v="9"/>
    <s v="no impacts"/>
    <x v="7"/>
    <s v=""/>
    <s v="EXN_188"/>
  </r>
  <r>
    <s v="Kousseri-Crtv"/>
    <s v="EXN_031"/>
    <s v="EXTREME-NORD"/>
    <s v="CAMUSAT"/>
    <s v="Bad Grid + Solar + GE"/>
    <s v="EXTREME-NORD"/>
    <s v="Kousseri"/>
    <s v="Huawei"/>
    <n v="0"/>
    <n v="0"/>
    <n v="0"/>
    <n v="0"/>
    <n v="0.60095296390465502"/>
    <n v="5.2773996741174493E-2"/>
    <n v="0.40772772541398777"/>
    <n v="0.16645478593625601"/>
    <n v="0"/>
    <n v="0"/>
    <n v="0"/>
    <n v="0"/>
    <n v="0"/>
    <n v="0"/>
    <n v="0"/>
    <n v="0"/>
    <n v="0"/>
    <n v="0"/>
    <n v="0"/>
    <n v="0"/>
    <n v="0"/>
    <n v="0"/>
    <x v="1"/>
    <m/>
    <x v="13"/>
    <x v="9"/>
    <s v="no impacts"/>
    <x v="7"/>
    <s v=""/>
    <s v="EXN_031"/>
  </r>
  <r>
    <s v="Ngoa-Ekelle-New"/>
    <s v="CTR_194"/>
    <s v="Yaounde"/>
    <m/>
    <m/>
    <s v="CENTRE"/>
    <s v="Yaounde"/>
    <s v="ZTE"/>
    <n v="1.2876926545160032E-2"/>
    <n v="0"/>
    <n v="0"/>
    <n v="0"/>
    <n v="0"/>
    <n v="0"/>
    <n v="0"/>
    <n v="0"/>
    <n v="0"/>
    <n v="0"/>
    <n v="0"/>
    <n v="0"/>
    <n v="0"/>
    <n v="0"/>
    <n v="0"/>
    <n v="0"/>
    <n v="0"/>
    <n v="0"/>
    <n v="0"/>
    <n v="0"/>
    <n v="0"/>
    <n v="0"/>
    <x v="0"/>
    <m/>
    <x v="13"/>
    <x v="9"/>
    <s v="no impacts"/>
    <x v="7"/>
    <s v=""/>
    <s v="CTR_194"/>
  </r>
  <r>
    <s v="Ekounou-PJ"/>
    <s v="CTR_269"/>
    <s v="Yaounde"/>
    <s v="IHS"/>
    <s v="Grid-Gen"/>
    <s v="CENTRE"/>
    <s v="Yaounde"/>
    <s v="ZTE"/>
    <n v="12.828896679251098"/>
    <n v="0"/>
    <n v="0"/>
    <n v="3.8826965496971039E-2"/>
    <n v="0"/>
    <n v="0"/>
    <n v="7.9865480705299099E-2"/>
    <n v="0"/>
    <n v="0"/>
    <n v="0.50387663262306925"/>
    <n v="0"/>
    <n v="0"/>
    <n v="0"/>
    <n v="0"/>
    <n v="0"/>
    <n v="0"/>
    <n v="0"/>
    <n v="0"/>
    <n v="0"/>
    <n v="0"/>
    <n v="0"/>
    <n v="0"/>
    <x v="0"/>
    <m/>
    <x v="13"/>
    <x v="9"/>
    <s v="no impacts"/>
    <x v="7"/>
    <s v=""/>
    <s v="CTR_269"/>
  </r>
  <r>
    <s v="Mimboman-Village"/>
    <s v="CTR_245"/>
    <s v="Yaounde"/>
    <s v="IHS"/>
    <s v="Grid-Gen"/>
    <s v="CENTRE"/>
    <s v="Yaounde"/>
    <s v="ZTE"/>
    <n v="0"/>
    <n v="0"/>
    <n v="0"/>
    <n v="0"/>
    <n v="0"/>
    <n v="0"/>
    <n v="0"/>
    <n v="4.2462467861188884"/>
    <n v="1.2934177146558701"/>
    <n v="0"/>
    <n v="0"/>
    <n v="0"/>
    <n v="0"/>
    <n v="0"/>
    <n v="0"/>
    <n v="0"/>
    <n v="0"/>
    <n v="0"/>
    <n v="0"/>
    <n v="0"/>
    <n v="0"/>
    <n v="0"/>
    <x v="0"/>
    <m/>
    <x v="13"/>
    <x v="9"/>
    <s v="no impacts"/>
    <x v="7"/>
    <s v=""/>
    <s v="CTR_245"/>
  </r>
  <r>
    <s v="Memve-Ele-IHS"/>
    <s v="SUD_056"/>
    <s v="CENTRE"/>
    <s v="IHS"/>
    <s v="Hybrid-Gen"/>
    <s v="SUD"/>
    <s v="Memve-Ele"/>
    <s v="NOKIA"/>
    <n v="0.75361310108546975"/>
    <n v="1.306031303272507"/>
    <n v="0.1644826960897062"/>
    <n v="1.7133008244275927"/>
    <n v="0"/>
    <n v="0.16485041710317686"/>
    <n v="0"/>
    <n v="0"/>
    <n v="0"/>
    <n v="4.3496291487940502"/>
    <n v="0"/>
    <n v="34806.571846829494"/>
    <n v="0"/>
    <n v="0"/>
    <n v="0"/>
    <n v="0"/>
    <n v="0"/>
    <n v="0"/>
    <n v="0"/>
    <n v="0"/>
    <n v="0"/>
    <n v="0"/>
    <x v="0"/>
    <m/>
    <x v="13"/>
    <x v="9"/>
    <s v="no impacts"/>
    <x v="7"/>
    <s v=""/>
    <s v="SUD_056"/>
  </r>
  <r>
    <s v="Foumbot-MTN"/>
    <s v="OST_043"/>
    <s v="OUEST"/>
    <s v="IHS"/>
    <s v="Grid-Gen"/>
    <s v="OUEST"/>
    <s v="Foumbot"/>
    <s v="Huawei"/>
    <n v="2.1917884445814182"/>
    <n v="1.4428578358773287"/>
    <n v="8.9175391586979543E-5"/>
    <n v="0"/>
    <n v="5.3505234952187721E-4"/>
    <n v="4.0137843753299496"/>
    <n v="0"/>
    <n v="0"/>
    <n v="0"/>
    <n v="0"/>
    <n v="1.9065698721296229"/>
    <n v="0"/>
    <n v="2.8982002265768355E-2"/>
    <n v="0"/>
    <n v="0"/>
    <n v="0"/>
    <n v="0"/>
    <n v="3.7721725693641863"/>
    <n v="0"/>
    <n v="0"/>
    <n v="0"/>
    <n v="0"/>
    <x v="0"/>
    <m/>
    <x v="13"/>
    <x v="9"/>
    <s v="no impacts"/>
    <x v="7"/>
    <s v=""/>
    <s v="OST_043"/>
  </r>
  <r>
    <s v="Crf-Cornier"/>
    <s v="CTR_477"/>
    <s v="Yaounde"/>
    <s v="IHS"/>
    <s v="Grid-Gen"/>
    <s v="CENTRE"/>
    <s v="Yaounde"/>
    <s v="ZTE"/>
    <n v="0"/>
    <n v="0"/>
    <n v="0"/>
    <n v="0"/>
    <n v="0"/>
    <n v="0"/>
    <n v="0"/>
    <n v="0"/>
    <n v="0"/>
    <n v="0"/>
    <n v="0"/>
    <n v="0"/>
    <n v="0"/>
    <n v="0"/>
    <n v="0"/>
    <n v="0"/>
    <n v="0"/>
    <n v="0"/>
    <n v="0"/>
    <n v="0"/>
    <n v="0"/>
    <n v="0"/>
    <x v="0"/>
    <m/>
    <x v="13"/>
    <x v="9"/>
    <s v="no impacts"/>
    <x v="7"/>
    <s v=""/>
    <s v="CTR_477"/>
  </r>
  <r>
    <s v="Maan-IHS"/>
    <s v="SUD_037"/>
    <s v="CENTRE"/>
    <s v="IHS"/>
    <s v="Gen Only"/>
    <s v="SUD"/>
    <s v="Maan"/>
    <s v="NOKIA"/>
    <n v="0.18271041665342455"/>
    <n v="1.6723545907637318"/>
    <n v="3.0259210058420418"/>
    <n v="2.3102587307891511"/>
    <n v="0"/>
    <n v="6.2971578854974286"/>
    <n v="0"/>
    <n v="0"/>
    <n v="0"/>
    <n v="7.1802638844526188"/>
    <n v="0"/>
    <n v="69612.513241475564"/>
    <n v="0"/>
    <n v="0"/>
    <n v="0"/>
    <n v="0"/>
    <n v="0"/>
    <n v="0"/>
    <n v="0"/>
    <n v="0"/>
    <n v="0"/>
    <n v="0"/>
    <x v="0"/>
    <m/>
    <x v="13"/>
    <x v="9"/>
    <s v="no impacts"/>
    <x v="7"/>
    <s v=""/>
    <s v="SUD_037"/>
  </r>
  <r>
    <s v="Madison"/>
    <s v="CTR_071"/>
    <s v="Yaounde"/>
    <s v="IHS"/>
    <s v="Grid-Gen"/>
    <s v="CENTRE"/>
    <s v="Yaounde"/>
    <s v="ZTE"/>
    <n v="0"/>
    <n v="0"/>
    <n v="0"/>
    <n v="0"/>
    <n v="0"/>
    <n v="0"/>
    <n v="0"/>
    <n v="0"/>
    <n v="0"/>
    <n v="0"/>
    <n v="0"/>
    <n v="0"/>
    <n v="0"/>
    <n v="0"/>
    <n v="0"/>
    <n v="0"/>
    <n v="0"/>
    <n v="0"/>
    <n v="0"/>
    <n v="0"/>
    <n v="0"/>
    <n v="0"/>
    <x v="0"/>
    <m/>
    <x v="13"/>
    <x v="9"/>
    <s v="no impacts"/>
    <x v="7"/>
    <s v=""/>
    <s v="CTR_071"/>
  </r>
  <r>
    <s v="Ahala"/>
    <s v="CTR_195"/>
    <s v="Yaounde"/>
    <s v="IHS"/>
    <s v="Grid-Gen-Lithium"/>
    <s v="CENTRE"/>
    <s v="Yaounde"/>
    <s v="ZTE"/>
    <n v="0"/>
    <n v="4.2423944092023307"/>
    <n v="0"/>
    <n v="0"/>
    <n v="0"/>
    <n v="0"/>
    <n v="4.0342947153949517E-2"/>
    <n v="0"/>
    <n v="0"/>
    <n v="0"/>
    <n v="1.0165994640915666E-3"/>
    <n v="0"/>
    <n v="0"/>
    <n v="0"/>
    <n v="0"/>
    <n v="0"/>
    <n v="0"/>
    <n v="0"/>
    <n v="0"/>
    <n v="0"/>
    <n v="0"/>
    <n v="0"/>
    <x v="0"/>
    <m/>
    <x v="13"/>
    <x v="9"/>
    <s v="no impacts"/>
    <x v="7"/>
    <s v=""/>
    <s v="CTR_195"/>
  </r>
  <r>
    <s v="Kouen"/>
    <s v="EST_071"/>
    <s v="CENTRE"/>
    <s v="IHS"/>
    <s v="Gen Only"/>
    <s v="EST"/>
    <s v="Kouen"/>
    <s v="NOKIA"/>
    <n v="0"/>
    <n v="0"/>
    <n v="0"/>
    <n v="0"/>
    <n v="1.0341135109992494"/>
    <n v="0"/>
    <n v="0"/>
    <n v="0"/>
    <n v="0"/>
    <n v="0"/>
    <n v="0"/>
    <n v="270028.5097773326"/>
    <n v="0"/>
    <n v="0"/>
    <n v="0"/>
    <n v="0"/>
    <n v="0"/>
    <n v="0"/>
    <n v="0"/>
    <n v="0"/>
    <n v="0"/>
    <n v="0"/>
    <x v="0"/>
    <m/>
    <x v="13"/>
    <x v="9"/>
    <s v="no impacts"/>
    <x v="7"/>
    <s v=""/>
    <s v="EST_071"/>
  </r>
  <r>
    <s v="Science"/>
    <s v="CTR_249"/>
    <s v="Yaounde"/>
    <s v="IHS"/>
    <s v="Grid-Gen"/>
    <s v="CENTRE"/>
    <s v="Yaounde"/>
    <s v="ZTE"/>
    <n v="0"/>
    <n v="0"/>
    <n v="0"/>
    <n v="0"/>
    <n v="0"/>
    <n v="0"/>
    <n v="0"/>
    <n v="0"/>
    <n v="0"/>
    <n v="0"/>
    <n v="0"/>
    <n v="0"/>
    <n v="0.33990092257293125"/>
    <n v="0"/>
    <n v="0"/>
    <n v="0"/>
    <n v="0"/>
    <n v="0"/>
    <n v="0"/>
    <n v="0"/>
    <n v="0"/>
    <n v="0"/>
    <x v="0"/>
    <m/>
    <x v="13"/>
    <x v="9"/>
    <s v="no impacts"/>
    <x v="7"/>
    <s v=""/>
    <s v="CTR_249"/>
  </r>
  <r>
    <s v="Brigaya"/>
    <s v="EST_056"/>
    <s v="CENTRE"/>
    <s v="IHS"/>
    <s v="Solar-Gen"/>
    <s v="EST"/>
    <s v="Brigaya"/>
    <s v="NOKIA"/>
    <n v="2.9427879223703924E-3"/>
    <n v="0"/>
    <n v="7.1340313269584272E-3"/>
    <n v="0"/>
    <n v="0"/>
    <n v="0"/>
    <n v="0"/>
    <n v="0"/>
    <n v="0"/>
    <n v="0"/>
    <n v="7.0805260920062405E-3"/>
    <n v="287742.95461899991"/>
    <n v="0.46684826771817967"/>
    <n v="0"/>
    <n v="0"/>
    <n v="0"/>
    <n v="0"/>
    <n v="0"/>
    <n v="0"/>
    <n v="0"/>
    <n v="0"/>
    <n v="0"/>
    <x v="0"/>
    <m/>
    <x v="13"/>
    <x v="9"/>
    <s v="no impacts"/>
    <x v="7"/>
    <s v=""/>
    <s v="EST_056"/>
  </r>
  <r>
    <s v="Miende-MTN"/>
    <s v="CTR_307"/>
    <s v="CENTRE"/>
    <s v="IHS"/>
    <s v="Grid-Gen"/>
    <s v="CENTRE"/>
    <s v="Miende"/>
    <s v="NOKIA"/>
    <n v="0"/>
    <n v="0"/>
    <n v="4.2162125142324015E-2"/>
    <n v="0"/>
    <n v="1.3279424617821542"/>
    <n v="0"/>
    <n v="0"/>
    <n v="0"/>
    <n v="6.8030452422032012E-2"/>
    <n v="0"/>
    <n v="0"/>
    <n v="281194.10130210337"/>
    <n v="0"/>
    <n v="0"/>
    <n v="0"/>
    <n v="0"/>
    <n v="0"/>
    <n v="0"/>
    <n v="0"/>
    <n v="0"/>
    <n v="0"/>
    <n v="0"/>
    <x v="0"/>
    <m/>
    <x v="13"/>
    <x v="9"/>
    <s v="no impacts"/>
    <x v="7"/>
    <s v=""/>
    <s v="CTR_307"/>
  </r>
  <r>
    <s v="EST_074_N_Mazabe"/>
    <s v="EST_074"/>
    <s v="CENTRE"/>
    <s v="IHS"/>
    <s v="Solar Only"/>
    <s v="EST"/>
    <s v="Mazabe"/>
    <s v="NOKIA"/>
    <n v="0"/>
    <n v="0"/>
    <n v="0"/>
    <n v="0"/>
    <n v="0"/>
    <n v="0"/>
    <n v="0"/>
    <n v="0"/>
    <n v="0"/>
    <n v="0"/>
    <n v="0"/>
    <n v="219075.42719778104"/>
    <n v="0"/>
    <n v="0"/>
    <n v="0"/>
    <n v="0"/>
    <n v="0"/>
    <n v="0"/>
    <n v="0"/>
    <n v="0"/>
    <n v="0"/>
    <n v="0"/>
    <x v="0"/>
    <m/>
    <x v="13"/>
    <x v="9"/>
    <s v="no impacts"/>
    <x v="7"/>
    <s v=""/>
    <s v="EST_074"/>
  </r>
  <r>
    <s v="Goyoum"/>
    <s v="EST_023"/>
    <s v="CENTRE"/>
    <s v="CAMUSAT"/>
    <m/>
    <s v="EST"/>
    <s v="Goyoum"/>
    <s v="NOKIA"/>
    <n v="2.4969109644355321E-3"/>
    <n v="0"/>
    <n v="0"/>
    <n v="0"/>
    <n v="0"/>
    <n v="0"/>
    <n v="0"/>
    <n v="0"/>
    <n v="0"/>
    <n v="0"/>
    <n v="0"/>
    <n v="17403.285923414747"/>
    <n v="0"/>
    <n v="0"/>
    <n v="0"/>
    <n v="0"/>
    <n v="0"/>
    <n v="0"/>
    <n v="0"/>
    <n v="0"/>
    <n v="0"/>
    <n v="0"/>
    <x v="0"/>
    <m/>
    <x v="13"/>
    <x v="9"/>
    <s v="no impacts"/>
    <x v="7"/>
    <s v=""/>
    <s v="EST_023"/>
  </r>
  <r>
    <s v="Mvan-IHS"/>
    <s v="CTR_639"/>
    <s v="Yaounde"/>
    <s v="IHS"/>
    <s v="Grid-Gen"/>
    <s v="CENTRE"/>
    <s v="Yaounde"/>
    <s v="ZTE"/>
    <n v="0"/>
    <n v="0"/>
    <n v="0"/>
    <n v="0"/>
    <n v="0"/>
    <n v="1.2549296156469283"/>
    <n v="4.1591402636167125E-2"/>
    <n v="0"/>
    <n v="0.7294903733381275"/>
    <n v="0"/>
    <n v="0"/>
    <n v="0"/>
    <n v="0"/>
    <n v="0"/>
    <n v="0"/>
    <n v="0"/>
    <n v="0"/>
    <n v="0"/>
    <n v="0"/>
    <n v="0"/>
    <n v="0"/>
    <n v="0"/>
    <x v="0"/>
    <m/>
    <x v="13"/>
    <x v="9"/>
    <s v="no impacts"/>
    <x v="7"/>
    <s v=""/>
    <s v="CTR_639"/>
  </r>
  <r>
    <s v="EST_064_N_Garga-Salari-MTN"/>
    <s v="EST_064"/>
    <s v="CENTRE"/>
    <s v="IHS"/>
    <s v="Solar-Gen"/>
    <s v="EST"/>
    <s v="Garga-Salari"/>
    <s v="NOKIA"/>
    <n v="1.0701046990437507E-3"/>
    <n v="0"/>
    <n v="0"/>
    <n v="0"/>
    <n v="0"/>
    <n v="0"/>
    <n v="0"/>
    <n v="0"/>
    <n v="0"/>
    <n v="0"/>
    <n v="0"/>
    <n v="287742.95461899991"/>
    <n v="0.46624461737336415"/>
    <n v="0"/>
    <n v="0"/>
    <n v="0"/>
    <n v="0"/>
    <n v="0"/>
    <n v="0"/>
    <n v="0"/>
    <n v="0"/>
    <n v="0"/>
    <x v="0"/>
    <m/>
    <x v="13"/>
    <x v="9"/>
    <s v="no impacts"/>
    <x v="7"/>
    <s v=""/>
    <s v="EST_064"/>
  </r>
  <r>
    <s v="Batchenga-MTN-IHS"/>
    <s v="CTR_180"/>
    <s v="CENTRE"/>
    <s v="IHS"/>
    <s v="Grid-Gen-Lithium"/>
    <s v="CENTRE"/>
    <s v="Batchenga"/>
    <s v="NOKIA"/>
    <n v="0"/>
    <n v="0"/>
    <n v="0"/>
    <n v="0"/>
    <n v="0"/>
    <n v="0"/>
    <n v="0"/>
    <n v="0"/>
    <n v="0"/>
    <n v="1.2045578683424085"/>
    <n v="0"/>
    <n v="475122.00820556283"/>
    <n v="0"/>
    <n v="0"/>
    <n v="0"/>
    <n v="0"/>
    <n v="0"/>
    <n v="0"/>
    <n v="0"/>
    <n v="0"/>
    <n v="0"/>
    <n v="0"/>
    <x v="0"/>
    <m/>
    <x v="13"/>
    <x v="9"/>
    <s v="no impacts"/>
    <x v="7"/>
    <s v=""/>
    <s v="CTR_180"/>
  </r>
  <r>
    <s v="Messa-Carriere"/>
    <s v="CTR_382"/>
    <s v="Yaounde"/>
    <s v="IHS"/>
    <s v="GridOnly"/>
    <s v="CENTRE"/>
    <s v="Yaounde"/>
    <s v="ZTE"/>
    <n v="0"/>
    <n v="0"/>
    <n v="0"/>
    <n v="0"/>
    <n v="0"/>
    <n v="0"/>
    <n v="0"/>
    <n v="0"/>
    <n v="0"/>
    <n v="0"/>
    <n v="0"/>
    <n v="0"/>
    <n v="0"/>
    <n v="0"/>
    <n v="0"/>
    <n v="0"/>
    <n v="0"/>
    <n v="0"/>
    <n v="0"/>
    <n v="0"/>
    <n v="0"/>
    <n v="0"/>
    <x v="0"/>
    <m/>
    <x v="13"/>
    <x v="9"/>
    <s v="no impacts"/>
    <x v="7"/>
    <s v=""/>
    <s v="CTR_382"/>
  </r>
  <r>
    <s v="Tsomo-Assi"/>
    <s v="CTR_563"/>
    <s v="Yaounde"/>
    <s v="CAMUSAT"/>
    <s v="Good Grid no GE - 8h"/>
    <s v="CENTRE"/>
    <s v="Yaounde"/>
    <s v="ZTE"/>
    <n v="0"/>
    <n v="0"/>
    <n v="0"/>
    <n v="0"/>
    <n v="0"/>
    <n v="0"/>
    <n v="0"/>
    <n v="0"/>
    <n v="0"/>
    <n v="0"/>
    <n v="0"/>
    <n v="0"/>
    <n v="8.6818664338118872"/>
    <n v="0"/>
    <n v="0"/>
    <n v="0"/>
    <n v="0"/>
    <n v="0"/>
    <n v="0"/>
    <n v="0"/>
    <n v="0"/>
    <n v="0"/>
    <x v="0"/>
    <m/>
    <x v="13"/>
    <x v="9"/>
    <s v="no impacts"/>
    <x v="7"/>
    <s v=""/>
    <s v="CTR_563"/>
  </r>
  <r>
    <s v="Yde-University"/>
    <s v="CTR_447"/>
    <s v="Yaounde"/>
    <s v="IHS"/>
    <s v="Grid-Gen"/>
    <s v="CENTRE"/>
    <s v="Yaounde"/>
    <s v="ZTE"/>
    <n v="0"/>
    <n v="0"/>
    <n v="1.4535588828677943E-2"/>
    <n v="0"/>
    <n v="0"/>
    <n v="0"/>
    <n v="0"/>
    <n v="0"/>
    <n v="0"/>
    <n v="0"/>
    <n v="0"/>
    <n v="0"/>
    <n v="19.658144352843482"/>
    <n v="0"/>
    <n v="0"/>
    <n v="0"/>
    <n v="0"/>
    <n v="0"/>
    <n v="0"/>
    <n v="0"/>
    <n v="0"/>
    <n v="0"/>
    <x v="0"/>
    <m/>
    <x v="13"/>
    <x v="9"/>
    <s v="no impacts"/>
    <x v="7"/>
    <s v=""/>
    <s v="CTR_447"/>
  </r>
  <r>
    <s v="Nanga-Eboko"/>
    <s v="CTR_033"/>
    <s v="CENTRE"/>
    <s v="CAMUSAT"/>
    <s v="Medium Grid + Solar + GE"/>
    <s v="CENTRE"/>
    <s v="Nanga-Eboko"/>
    <s v="NOKIA"/>
    <n v="0"/>
    <n v="0"/>
    <n v="0"/>
    <n v="0"/>
    <n v="0"/>
    <n v="0"/>
    <n v="0"/>
    <n v="0"/>
    <n v="0"/>
    <n v="0"/>
    <n v="0"/>
    <n v="187379.24402952919"/>
    <n v="0"/>
    <n v="0"/>
    <n v="0"/>
    <n v="0"/>
    <n v="0"/>
    <n v="0"/>
    <n v="0"/>
    <n v="0"/>
    <n v="0"/>
    <n v="0"/>
    <x v="0"/>
    <m/>
    <x v="13"/>
    <x v="9"/>
    <s v="no impacts"/>
    <x v="7"/>
    <s v=""/>
    <s v="CTR_033"/>
  </r>
  <r>
    <s v="Ngousso-Savana"/>
    <s v="CTR_272"/>
    <s v="Yaounde"/>
    <s v="IHS"/>
    <s v="Grid-Gen"/>
    <s v="CENTRE"/>
    <s v="Yaounde"/>
    <s v="ZTE"/>
    <n v="0"/>
    <n v="0"/>
    <n v="0"/>
    <n v="0"/>
    <n v="0.87261687683522893"/>
    <n v="0"/>
    <n v="0"/>
    <n v="0"/>
    <n v="0"/>
    <n v="0"/>
    <n v="0.23146364640316447"/>
    <n v="0"/>
    <n v="0"/>
    <n v="0"/>
    <n v="0"/>
    <n v="0"/>
    <n v="0"/>
    <n v="0"/>
    <n v="0"/>
    <n v="0"/>
    <n v="0"/>
    <n v="0"/>
    <x v="0"/>
    <m/>
    <x v="13"/>
    <x v="9"/>
    <s v="no impacts"/>
    <x v="7"/>
    <s v=""/>
    <s v="CTR_272"/>
  </r>
  <r>
    <s v="vence"/>
    <s v="CTR_326"/>
    <s v="Yaounde"/>
    <s v="IHS"/>
    <s v="Grid-Gen"/>
    <s v="CENTRE"/>
    <s v="Yaounde"/>
    <s v="ZTE"/>
    <n v="0"/>
    <n v="0"/>
    <n v="0"/>
    <n v="0"/>
    <n v="0"/>
    <n v="0"/>
    <n v="0"/>
    <n v="0"/>
    <n v="0"/>
    <n v="0"/>
    <n v="0"/>
    <n v="0"/>
    <n v="0"/>
    <n v="0"/>
    <n v="0"/>
    <n v="0"/>
    <n v="0"/>
    <n v="0"/>
    <n v="0"/>
    <n v="0"/>
    <n v="0"/>
    <n v="0"/>
    <x v="0"/>
    <m/>
    <x v="13"/>
    <x v="9"/>
    <s v="no impacts"/>
    <x v="7"/>
    <s v=""/>
    <s v="CTR_326"/>
  </r>
  <r>
    <s v="Nanga-Eboko-IHS"/>
    <s v="CTR_138"/>
    <s v="CENTRE"/>
    <s v="IHS"/>
    <s v="Grid-Gen"/>
    <s v="CENTRE"/>
    <s v="Nanga-Eboko"/>
    <s v="NOKIA"/>
    <n v="0"/>
    <n v="0"/>
    <n v="0"/>
    <n v="0"/>
    <n v="0"/>
    <n v="0"/>
    <n v="0"/>
    <n v="0"/>
    <n v="0"/>
    <n v="0"/>
    <n v="0"/>
    <n v="339952.18668119155"/>
    <n v="0"/>
    <n v="0"/>
    <n v="0"/>
    <n v="0"/>
    <n v="0"/>
    <n v="0"/>
    <n v="0"/>
    <n v="0"/>
    <n v="0"/>
    <n v="0"/>
    <x v="0"/>
    <m/>
    <x v="13"/>
    <x v="9"/>
    <s v="no impacts"/>
    <x v="7"/>
    <s v=""/>
    <s v="CTR_138"/>
  </r>
  <r>
    <s v="Mfandena"/>
    <s v="CTR_570"/>
    <s v="Yaounde"/>
    <m/>
    <m/>
    <s v="CENTRE"/>
    <s v="Yaounde"/>
    <s v="ZTE"/>
    <n v="0"/>
    <n v="0"/>
    <n v="0"/>
    <n v="0"/>
    <n v="0"/>
    <n v="0"/>
    <n v="0"/>
    <n v="0"/>
    <n v="0"/>
    <n v="0"/>
    <n v="0"/>
    <n v="0"/>
    <n v="0"/>
    <n v="0"/>
    <n v="0"/>
    <n v="0"/>
    <n v="0"/>
    <n v="0"/>
    <n v="0"/>
    <n v="0"/>
    <n v="0"/>
    <n v="0"/>
    <x v="0"/>
    <m/>
    <x v="13"/>
    <x v="9"/>
    <s v="no impacts"/>
    <x v="7"/>
    <s v=""/>
    <s v="CTR_570"/>
  </r>
  <r>
    <s v="Messan"/>
    <s v="SUD_247"/>
    <s v="CENTRE"/>
    <s v="IHS"/>
    <s v="Hybrid-Gen"/>
    <s v="SUD"/>
    <s v="Messam"/>
    <s v="NOKIA"/>
    <n v="0"/>
    <n v="0"/>
    <n v="1.2750483157643213E-2"/>
    <n v="0"/>
    <n v="0.21232737222955178"/>
    <n v="0"/>
    <n v="0"/>
    <n v="0.10259446831346235"/>
    <n v="0.75430580042471951"/>
    <n v="0.49846642661893742"/>
    <n v="5.8432957714221856E-2"/>
    <n v="287742.95461899991"/>
    <n v="0"/>
    <n v="0"/>
    <n v="0"/>
    <n v="0"/>
    <n v="0"/>
    <n v="0.30899273184888382"/>
    <n v="0"/>
    <n v="0"/>
    <n v="0"/>
    <n v="0"/>
    <x v="0"/>
    <m/>
    <x v="13"/>
    <x v="9"/>
    <s v="no impacts"/>
    <x v="7"/>
    <s v=""/>
    <s v="SUD_247"/>
  </r>
  <r>
    <s v="Mousgoy-IHS"/>
    <s v="EXN_136"/>
    <s v="EXTREME-NORD"/>
    <s v="IHS"/>
    <s v="Hybrid-Gen"/>
    <s v="EXTREME-NORD"/>
    <s v="Mousgoy"/>
    <s v="NOKIA"/>
    <n v="0"/>
    <n v="0"/>
    <n v="0"/>
    <n v="0"/>
    <n v="0"/>
    <n v="2.7645971274559804E-3"/>
    <n v="0"/>
    <n v="0"/>
    <n v="0"/>
    <n v="0"/>
    <n v="0"/>
    <n v="52206.384140192276"/>
    <n v="9.8837447351154253E-2"/>
    <n v="0"/>
    <n v="0"/>
    <n v="0"/>
    <n v="0"/>
    <n v="0"/>
    <n v="0"/>
    <n v="0"/>
    <n v="0"/>
    <n v="0"/>
    <x v="1"/>
    <m/>
    <x v="13"/>
    <x v="9"/>
    <s v="no impacts"/>
    <x v="7"/>
    <s v=""/>
    <s v="EXN_136"/>
  </r>
  <r>
    <s v="Tikondi-MTN"/>
    <s v="EST_040"/>
    <s v="CENTRE"/>
    <s v="IHS"/>
    <s v="Grid-Gen"/>
    <s v="EST"/>
    <s v="Tikondi"/>
    <s v="NOKIA"/>
    <n v="0"/>
    <n v="2.4607057554511131"/>
    <n v="6.1633393544557737"/>
    <n v="6.1633928596907248"/>
    <n v="6.1633571895340911"/>
    <n v="3.4763110746564965"/>
    <n v="0"/>
    <n v="0"/>
    <n v="0"/>
    <n v="1.3929196165886303E-2"/>
    <n v="0"/>
    <n v="287742.95461899991"/>
    <n v="0"/>
    <n v="0"/>
    <n v="0"/>
    <n v="0"/>
    <n v="0"/>
    <n v="0"/>
    <n v="0"/>
    <n v="0"/>
    <n v="0"/>
    <n v="0"/>
    <x v="0"/>
    <m/>
    <x v="13"/>
    <x v="9"/>
    <s v="no impacts"/>
    <x v="7"/>
    <s v=""/>
    <s v="EST_040"/>
  </r>
  <r>
    <s v="Endoum-Carrefour"/>
    <s v="SUD_108"/>
    <s v="CENTRE"/>
    <m/>
    <m/>
    <s v="SUD"/>
    <s v="Minton"/>
    <s v="NOKIA"/>
    <n v="0"/>
    <n v="0"/>
    <n v="0"/>
    <n v="0"/>
    <n v="0"/>
    <n v="0"/>
    <n v="0"/>
    <n v="0"/>
    <n v="0"/>
    <n v="0"/>
    <n v="0"/>
    <n v="152573.12027120733"/>
    <n v="0"/>
    <n v="0"/>
    <n v="0"/>
    <n v="0"/>
    <n v="0"/>
    <n v="0"/>
    <n v="0"/>
    <n v="0"/>
    <n v="0"/>
    <n v="0"/>
    <x v="0"/>
    <m/>
    <x v="13"/>
    <x v="9"/>
    <s v="no impacts"/>
    <x v="7"/>
    <s v=""/>
    <s v="SUD_108"/>
  </r>
  <r>
    <s v="Mehanda"/>
    <s v="CTR_635"/>
    <s v="Yaounde"/>
    <s v="HIS"/>
    <s v="Grid-Gen"/>
    <s v="CENTRE"/>
    <s v="Yaounde"/>
    <s v="ZTE"/>
    <n v="0"/>
    <n v="0"/>
    <n v="0"/>
    <n v="0"/>
    <n v="0"/>
    <n v="0"/>
    <n v="0"/>
    <n v="0"/>
    <n v="0"/>
    <n v="4.3714668709853255"/>
    <n v="0"/>
    <n v="0"/>
    <n v="0"/>
    <n v="0"/>
    <n v="0"/>
    <n v="0"/>
    <n v="0"/>
    <n v="0"/>
    <n v="0"/>
    <n v="0"/>
    <n v="0"/>
    <n v="0"/>
    <x v="0"/>
    <m/>
    <x v="13"/>
    <x v="9"/>
    <s v="no impacts"/>
    <x v="7"/>
    <s v=""/>
    <s v="CTR_635"/>
  </r>
  <r>
    <s v="Biyemassi-Crf-IHS"/>
    <s v="CTR_538"/>
    <s v="Yaounde"/>
    <s v="IHS"/>
    <s v="Grid-Gen"/>
    <s v="CENTRE"/>
    <s v="Yaounde"/>
    <s v="ZTE"/>
    <n v="0"/>
    <n v="0"/>
    <n v="0"/>
    <n v="0"/>
    <n v="0"/>
    <n v="0"/>
    <n v="0"/>
    <n v="0"/>
    <n v="0"/>
    <n v="0"/>
    <n v="0"/>
    <n v="0"/>
    <n v="0"/>
    <n v="0"/>
    <n v="0"/>
    <n v="0"/>
    <n v="0"/>
    <n v="0"/>
    <n v="0"/>
    <n v="0"/>
    <n v="0"/>
    <n v="0"/>
    <x v="0"/>
    <m/>
    <x v="13"/>
    <x v="9"/>
    <s v="no impacts"/>
    <x v="7"/>
    <s v=""/>
    <s v="CTR_538"/>
  </r>
  <r>
    <s v="Boulou_MTN"/>
    <s v="SUD_233"/>
    <s v="CENTRE"/>
    <s v="IHS"/>
    <s v="Hybrid-Gen"/>
    <s v="SUD"/>
    <s v="Boulou"/>
    <s v="NOKIA"/>
    <n v="0"/>
    <n v="0"/>
    <n v="1.2974126165021258E-2"/>
    <n v="0"/>
    <n v="0"/>
    <n v="0.38976741215264477"/>
    <n v="0"/>
    <n v="0"/>
    <n v="0.71924524380857524"/>
    <n v="0"/>
    <n v="0"/>
    <n v="287749.21248170122"/>
    <n v="0"/>
    <n v="0"/>
    <n v="0"/>
    <n v="0"/>
    <n v="0"/>
    <n v="0.3099023208430714"/>
    <n v="0"/>
    <n v="0"/>
    <n v="0"/>
    <n v="0"/>
    <x v="0"/>
    <m/>
    <x v="13"/>
    <x v="9"/>
    <s v="no impacts"/>
    <x v="7"/>
    <s v=""/>
    <s v="SUD_233"/>
  </r>
  <r>
    <s v="Nkoabang-II-IHS"/>
    <s v="CTR_458"/>
    <s v="Yaounde"/>
    <s v="IHS"/>
    <s v="Grid-Gen"/>
    <s v="CENTRE"/>
    <s v="Yaounde"/>
    <s v="ZTE"/>
    <n v="0"/>
    <n v="0"/>
    <n v="0"/>
    <n v="0"/>
    <n v="0"/>
    <n v="0"/>
    <n v="0"/>
    <n v="0"/>
    <n v="0"/>
    <n v="0"/>
    <n v="0.41468340595777187"/>
    <n v="0"/>
    <n v="0.49206981077695305"/>
    <n v="0"/>
    <n v="0"/>
    <n v="0"/>
    <n v="0"/>
    <n v="0"/>
    <n v="0"/>
    <n v="0"/>
    <n v="0"/>
    <n v="0"/>
    <x v="0"/>
    <m/>
    <x v="13"/>
    <x v="9"/>
    <s v="no impacts"/>
    <x v="7"/>
    <s v=""/>
    <s v="CTR_458"/>
  </r>
  <r>
    <s v="Odza-PK10"/>
    <s v="CTR_330"/>
    <s v="Yaounde"/>
    <s v="IHS"/>
    <s v="Grid-Gen"/>
    <s v="CENTRE"/>
    <s v="Yaounde"/>
    <s v="ZTE"/>
    <n v="0"/>
    <n v="0"/>
    <n v="0"/>
    <n v="0"/>
    <n v="0"/>
    <n v="0"/>
    <n v="0"/>
    <n v="0"/>
    <n v="0.66414264638318832"/>
    <n v="0"/>
    <n v="5.7944207594604427"/>
    <n v="0"/>
    <n v="0"/>
    <n v="0"/>
    <n v="0"/>
    <n v="0"/>
    <n v="0"/>
    <n v="0"/>
    <n v="0"/>
    <n v="0"/>
    <n v="0"/>
    <n v="0"/>
    <x v="0"/>
    <m/>
    <x v="13"/>
    <x v="9"/>
    <s v="no impacts"/>
    <x v="7"/>
    <s v=""/>
    <s v="CTR_330"/>
  </r>
  <r>
    <s v="Mvoula"/>
    <s v="SUD_245"/>
    <s v="CENTRE"/>
    <s v="IHS"/>
    <s v="Grid-Gen"/>
    <s v="SUD"/>
    <s v="Mvoula"/>
    <s v="NOKIA"/>
    <n v="9.7201176829808059E-3"/>
    <n v="3.8345418382400923E-3"/>
    <n v="0"/>
    <n v="0"/>
    <n v="2.4077355728483103E-3"/>
    <n v="0"/>
    <n v="0"/>
    <n v="0"/>
    <n v="3.1505322438735179"/>
    <n v="7.1233332771329856"/>
    <n v="0"/>
    <n v="17403.285923414747"/>
    <n v="0"/>
    <n v="0"/>
    <n v="0"/>
    <n v="0"/>
    <n v="0"/>
    <n v="1.8405800823552466E-2"/>
    <n v="0"/>
    <n v="0"/>
    <n v="0"/>
    <n v="0"/>
    <x v="0"/>
    <m/>
    <x v="13"/>
    <x v="9"/>
    <s v="no impacts"/>
    <x v="7"/>
    <s v=""/>
    <s v="SUD_245"/>
  </r>
  <r>
    <s v="Mendong-II"/>
    <s v="CTR_476"/>
    <s v="Yaounde"/>
    <s v="IHS"/>
    <s v="Grid-Gen"/>
    <s v="CENTRE"/>
    <s v="Yaounde"/>
    <s v="ZTE"/>
    <n v="0"/>
    <n v="0"/>
    <n v="0"/>
    <n v="0"/>
    <n v="0"/>
    <n v="0"/>
    <n v="0"/>
    <n v="0"/>
    <n v="0"/>
    <n v="0"/>
    <n v="0"/>
    <n v="0"/>
    <n v="0"/>
    <n v="0"/>
    <n v="0"/>
    <n v="0"/>
    <n v="0"/>
    <n v="0"/>
    <n v="0"/>
    <n v="0"/>
    <n v="0"/>
    <n v="0"/>
    <x v="0"/>
    <m/>
    <x v="13"/>
    <x v="9"/>
    <s v="no impacts"/>
    <x v="7"/>
    <s v=""/>
    <s v="CTR_476"/>
  </r>
  <r>
    <s v="Ouassa-Bamvele-Camrail"/>
    <s v="CTR_454"/>
    <s v="CENTRE"/>
    <s v="CAMUSAT"/>
    <s v="Hybrid Solar - S3"/>
    <s v="CENTRE"/>
    <s v="Ouassa-Bamvele"/>
    <s v="NOKIA"/>
    <n v="0"/>
    <n v="0"/>
    <n v="0"/>
    <n v="0"/>
    <n v="0"/>
    <n v="0"/>
    <n v="0"/>
    <n v="0"/>
    <n v="0"/>
    <n v="0"/>
    <n v="0"/>
    <n v="17403.285923414747"/>
    <n v="0"/>
    <n v="0"/>
    <n v="0"/>
    <n v="0"/>
    <n v="0"/>
    <n v="0"/>
    <n v="0"/>
    <n v="0"/>
    <n v="0"/>
    <n v="0"/>
    <x v="0"/>
    <m/>
    <x v="13"/>
    <x v="9"/>
    <s v="no impacts"/>
    <x v="7"/>
    <s v=""/>
    <s v="CTR_454"/>
  </r>
  <r>
    <s v="Mendong"/>
    <s v="CTR_025"/>
    <s v="Yaounde"/>
    <s v="IHS"/>
    <s v="Grid-Gen"/>
    <s v="CENTRE"/>
    <s v="Yaounde"/>
    <s v="ZTE"/>
    <n v="0"/>
    <n v="0"/>
    <n v="0"/>
    <n v="0"/>
    <n v="0"/>
    <n v="0"/>
    <n v="9.2742407250458962E-3"/>
    <n v="0"/>
    <n v="3.4859552325266199"/>
    <n v="0"/>
    <n v="0"/>
    <n v="0"/>
    <n v="0"/>
    <n v="0"/>
    <n v="0"/>
    <n v="0"/>
    <n v="0"/>
    <n v="0"/>
    <n v="0"/>
    <n v="0"/>
    <n v="0"/>
    <n v="0"/>
    <x v="0"/>
    <m/>
    <x v="13"/>
    <x v="9"/>
    <s v="no impacts"/>
    <x v="7"/>
    <s v=""/>
    <s v="CTR_025"/>
  </r>
  <r>
    <s v="Nkolmesseng"/>
    <s v="CTR_078"/>
    <s v="Yaounde"/>
    <s v="IHS"/>
    <s v="Grid-Gen"/>
    <s v="CENTRE"/>
    <s v="Yaounde"/>
    <s v="ZTE"/>
    <n v="0"/>
    <n v="0"/>
    <n v="0"/>
    <n v="0"/>
    <n v="0"/>
    <n v="0"/>
    <n v="0"/>
    <n v="0"/>
    <n v="0"/>
    <n v="0"/>
    <n v="0.65065932717523789"/>
    <n v="0"/>
    <n v="0"/>
    <n v="0"/>
    <n v="0"/>
    <n v="0"/>
    <n v="0"/>
    <n v="0"/>
    <n v="0"/>
    <n v="0"/>
    <n v="0"/>
    <n v="0"/>
    <x v="0"/>
    <m/>
    <x v="13"/>
    <x v="9"/>
    <s v="no impacts"/>
    <x v="7"/>
    <s v=""/>
    <s v="CTR_078"/>
  </r>
  <r>
    <s v="New-Marche-Melen"/>
    <s v="CTR_425"/>
    <s v="Yaounde"/>
    <s v="IHS"/>
    <s v="Grid-Gen"/>
    <s v="CENTRE"/>
    <s v="Yaounde"/>
    <s v="ZTE"/>
    <n v="0"/>
    <n v="0"/>
    <n v="0"/>
    <n v="0"/>
    <n v="0"/>
    <n v="0"/>
    <n v="0"/>
    <n v="0"/>
    <n v="16.632441151375581"/>
    <n v="6.0377447329446685"/>
    <n v="0"/>
    <n v="0"/>
    <n v="0"/>
    <n v="0"/>
    <n v="0"/>
    <n v="0"/>
    <n v="0"/>
    <n v="0"/>
    <n v="0"/>
    <n v="0"/>
    <n v="0"/>
    <n v="0"/>
    <x v="0"/>
    <m/>
    <x v="13"/>
    <x v="9"/>
    <s v="no impacts"/>
    <x v="7"/>
    <s v=""/>
    <s v="CTR_425"/>
  </r>
  <r>
    <s v="Ngd-Bamyanga2-IHS"/>
    <s v="ADM_136"/>
    <s v="Ngaoundere"/>
    <s v="IHS"/>
    <s v="Grid-Gen"/>
    <s v="ADAMAOUA"/>
    <s v="Ngaoundere"/>
    <s v="Huawei"/>
    <n v="0"/>
    <n v="0"/>
    <n v="0"/>
    <n v="0"/>
    <n v="5.0829973204578353E-3"/>
    <n v="0"/>
    <n v="0"/>
    <n v="0"/>
    <n v="0"/>
    <n v="0"/>
    <n v="0"/>
    <n v="0"/>
    <n v="0"/>
    <n v="0"/>
    <n v="0"/>
    <n v="0"/>
    <n v="0"/>
    <n v="0"/>
    <n v="0"/>
    <n v="0"/>
    <n v="0"/>
    <n v="0"/>
    <x v="0"/>
    <m/>
    <x v="13"/>
    <x v="9"/>
    <s v="no impacts"/>
    <x v="7"/>
    <s v=""/>
    <s v="ADM_136"/>
  </r>
  <r>
    <s v="Bertoua-Mokolo"/>
    <s v="EST_060"/>
    <s v="CENTRE"/>
    <s v="IHS"/>
    <s v="Grid-Gen"/>
    <s v="EST"/>
    <s v="Bertoua"/>
    <s v="ZTE"/>
    <n v="0"/>
    <n v="0"/>
    <n v="0"/>
    <n v="0"/>
    <n v="0"/>
    <n v="0"/>
    <n v="0"/>
    <n v="0"/>
    <n v="0"/>
    <n v="0"/>
    <n v="0"/>
    <n v="0"/>
    <n v="0"/>
    <n v="0"/>
    <n v="0"/>
    <n v="0"/>
    <n v="0"/>
    <n v="0"/>
    <n v="0"/>
    <n v="0"/>
    <n v="0"/>
    <n v="0"/>
    <x v="0"/>
    <m/>
    <x v="13"/>
    <x v="9"/>
    <s v="no impacts"/>
    <x v="7"/>
    <s v=""/>
    <s v="EST_060"/>
  </r>
  <r>
    <s v="Chapelle-Nsimeyong"/>
    <s v="CTR_238"/>
    <s v="Yaounde"/>
    <s v="IHS"/>
    <s v="Grid-Gen"/>
    <s v="CENTRE"/>
    <s v="Yaounde"/>
    <s v="ZTE"/>
    <n v="0"/>
    <n v="0"/>
    <n v="0"/>
    <n v="0"/>
    <n v="0"/>
    <n v="0"/>
    <n v="0"/>
    <n v="0"/>
    <n v="0"/>
    <n v="0"/>
    <n v="0"/>
    <n v="0"/>
    <n v="0"/>
    <n v="0"/>
    <n v="0"/>
    <n v="0"/>
    <n v="0"/>
    <n v="0"/>
    <n v="0"/>
    <n v="0"/>
    <n v="0"/>
    <n v="0"/>
    <x v="0"/>
    <m/>
    <x v="13"/>
    <x v="9"/>
    <s v="no impacts"/>
    <x v="7"/>
    <s v=""/>
    <s v="CTR_238"/>
  </r>
  <r>
    <s v="CTR_944_Z_Mimboman-Camtel"/>
    <s v="CTR_944"/>
    <s v="Yaounde"/>
    <s v="ESCO"/>
    <s v="Bad Grid + GE"/>
    <s v="CTR"/>
    <s v="Yaoundé"/>
    <s v="ZTE"/>
    <n v="0"/>
    <n v="0"/>
    <n v="0"/>
    <n v="0"/>
    <n v="0"/>
    <n v="0"/>
    <n v="0"/>
    <n v="0"/>
    <n v="0"/>
    <n v="0"/>
    <n v="0"/>
    <n v="0"/>
    <n v="0"/>
    <n v="0"/>
    <n v="0"/>
    <n v="0"/>
    <n v="0"/>
    <n v="0"/>
    <n v="0"/>
    <n v="0"/>
    <n v="0"/>
    <n v="0"/>
    <x v="0"/>
    <m/>
    <x v="13"/>
    <x v="9"/>
    <s v="no impacts"/>
    <x v="7"/>
    <s v=""/>
    <s v="CTR_944"/>
  </r>
  <r>
    <s v="Messamendongo"/>
    <s v="CTR_007"/>
    <s v="Yaounde"/>
    <m/>
    <m/>
    <s v="CENTRE"/>
    <s v="Yaounde"/>
    <s v="ZTE"/>
    <n v="0"/>
    <n v="0"/>
    <n v="0"/>
    <n v="0"/>
    <n v="0"/>
    <n v="0"/>
    <n v="0"/>
    <n v="0"/>
    <n v="0"/>
    <n v="0"/>
    <n v="0"/>
    <n v="0"/>
    <n v="0"/>
    <n v="0"/>
    <n v="0"/>
    <n v="0"/>
    <n v="0"/>
    <n v="0"/>
    <n v="0"/>
    <n v="0"/>
    <n v="0"/>
    <n v="0"/>
    <x v="0"/>
    <m/>
    <x v="13"/>
    <x v="9"/>
    <s v="no impacts"/>
    <x v="7"/>
    <s v=""/>
    <s v="CTR_007"/>
  </r>
  <r>
    <s v="Fouda-New"/>
    <s v="CTR_327"/>
    <s v="Yaounde"/>
    <s v="IHS"/>
    <s v="Grid-Gen"/>
    <s v="CENTRE"/>
    <s v="Yaounde"/>
    <s v="ZTE"/>
    <n v="0"/>
    <n v="0"/>
    <n v="0"/>
    <n v="0"/>
    <n v="0"/>
    <n v="0"/>
    <n v="0"/>
    <n v="13.140457662377692"/>
    <n v="24.400937554396993"/>
    <n v="0"/>
    <n v="0"/>
    <n v="0"/>
    <n v="0"/>
    <n v="0"/>
    <n v="0"/>
    <n v="0"/>
    <n v="0"/>
    <n v="0"/>
    <n v="0"/>
    <n v="0"/>
    <n v="0"/>
    <n v="0"/>
    <x v="0"/>
    <m/>
    <x v="13"/>
    <x v="9"/>
    <s v="no impacts"/>
    <x v="7"/>
    <s v=""/>
    <s v="CTR_327"/>
  </r>
  <r>
    <s v="Nkolzie"/>
    <s v="CTR_105"/>
    <s v="Yaounde"/>
    <m/>
    <m/>
    <s v="CENTRE"/>
    <s v="Yaounde"/>
    <s v="ZTE"/>
    <n v="0"/>
    <n v="0"/>
    <n v="0"/>
    <n v="0"/>
    <n v="0"/>
    <n v="0"/>
    <n v="0"/>
    <n v="0"/>
    <n v="0"/>
    <n v="0"/>
    <n v="0"/>
    <n v="0"/>
    <n v="0"/>
    <n v="0"/>
    <n v="0"/>
    <n v="0"/>
    <n v="0"/>
    <n v="0"/>
    <n v="0"/>
    <n v="0"/>
    <n v="0"/>
    <n v="0"/>
    <x v="0"/>
    <m/>
    <x v="13"/>
    <x v="9"/>
    <s v="no impacts"/>
    <x v="7"/>
    <s v=""/>
    <s v="CTR_105"/>
  </r>
  <r>
    <s v="Sapeur"/>
    <s v="CTR_322"/>
    <s v="Yaounde"/>
    <s v="IHS"/>
    <s v="Grid-Gen"/>
    <s v="CENTRE"/>
    <s v="Yaounde"/>
    <s v="ZTE"/>
    <n v="0"/>
    <n v="0"/>
    <n v="6.3538893311988343"/>
    <n v="0"/>
    <n v="0"/>
    <n v="0"/>
    <n v="0"/>
    <n v="0"/>
    <n v="0"/>
    <n v="0"/>
    <n v="0"/>
    <n v="0"/>
    <n v="0.1753901601732713"/>
    <n v="0"/>
    <n v="0"/>
    <n v="0"/>
    <n v="0"/>
    <n v="0"/>
    <n v="0"/>
    <n v="0"/>
    <n v="0"/>
    <n v="0"/>
    <x v="0"/>
    <m/>
    <x v="13"/>
    <x v="9"/>
    <s v="no impacts"/>
    <x v="7"/>
    <s v=""/>
    <s v="CTR_322"/>
  </r>
  <r>
    <s v="Damas-II"/>
    <s v="CTR_472"/>
    <s v="Yaounde"/>
    <s v="IHS"/>
    <s v="Grid-Gen"/>
    <s v="CENTRE"/>
    <s v="Yaounde"/>
    <s v="ZTE"/>
    <n v="0"/>
    <n v="0"/>
    <n v="0.24598140015352477"/>
    <n v="0"/>
    <n v="0"/>
    <n v="0"/>
    <n v="62.058367790704629"/>
    <n v="0"/>
    <n v="0"/>
    <n v="0"/>
    <n v="2.2278153027825578"/>
    <n v="0"/>
    <n v="0"/>
    <n v="0"/>
    <n v="0"/>
    <n v="0"/>
    <n v="0"/>
    <n v="0"/>
    <n v="0"/>
    <n v="0"/>
    <n v="0"/>
    <n v="0"/>
    <x v="0"/>
    <m/>
    <x v="13"/>
    <x v="9"/>
    <s v="no impacts"/>
    <x v="7"/>
    <s v=""/>
    <s v="CTR_472"/>
  </r>
  <r>
    <s v="Bertoua-Kano"/>
    <s v="EST_032"/>
    <s v="CENTRE"/>
    <s v="IHS"/>
    <s v="Grid-Gen"/>
    <s v="EST"/>
    <s v="Bertoua"/>
    <s v="ZTE"/>
    <n v="0"/>
    <n v="0"/>
    <n v="0"/>
    <n v="0"/>
    <n v="0"/>
    <n v="0"/>
    <n v="0"/>
    <n v="0"/>
    <n v="0"/>
    <n v="0"/>
    <n v="0"/>
    <n v="0"/>
    <n v="0"/>
    <n v="0"/>
    <n v="0"/>
    <n v="0"/>
    <n v="0"/>
    <n v="0"/>
    <n v="0"/>
    <n v="0"/>
    <n v="0"/>
    <n v="0"/>
    <x v="0"/>
    <m/>
    <x v="13"/>
    <x v="9"/>
    <s v="no impacts"/>
    <x v="7"/>
    <s v=""/>
    <s v="EST_032"/>
  </r>
  <r>
    <s v="Nsam-Sofavinc-IHS"/>
    <s v="CTR_488"/>
    <s v="Yaounde"/>
    <s v="IHS"/>
    <s v="Grid-Gen"/>
    <s v="CENTRE"/>
    <s v="Yaounde"/>
    <s v="ZTE"/>
    <n v="0"/>
    <n v="0"/>
    <n v="0"/>
    <n v="0"/>
    <n v="0"/>
    <n v="3.9194368110309252"/>
    <n v="0.36048260295120621"/>
    <n v="0"/>
    <n v="0"/>
    <n v="0"/>
    <n v="0"/>
    <n v="0"/>
    <n v="0"/>
    <n v="0"/>
    <n v="0"/>
    <n v="0"/>
    <n v="0"/>
    <n v="0"/>
    <n v="0"/>
    <n v="0"/>
    <n v="0"/>
    <n v="0"/>
    <x v="0"/>
    <m/>
    <x v="13"/>
    <x v="9"/>
    <s v="no impacts"/>
    <x v="7"/>
    <s v=""/>
    <s v="CTR_488"/>
  </r>
  <r>
    <s v="Nkolmesseng-II"/>
    <s v="CTR_273"/>
    <s v="Yaounde"/>
    <s v="IHS"/>
    <s v="Grid-Gen"/>
    <s v="CENTRE"/>
    <s v="Yaounde"/>
    <s v="ZTE"/>
    <n v="0.35479321296795668"/>
    <n v="0.1385963936044835"/>
    <n v="0"/>
    <n v="0"/>
    <n v="0"/>
    <n v="0"/>
    <n v="0"/>
    <n v="0"/>
    <n v="3.2071216181124482"/>
    <n v="0"/>
    <n v="0.80268553475272031"/>
    <n v="0"/>
    <n v="0.35687991713109229"/>
    <n v="0"/>
    <n v="0"/>
    <n v="0"/>
    <n v="0"/>
    <n v="0"/>
    <n v="0"/>
    <n v="0"/>
    <n v="0"/>
    <n v="0"/>
    <x v="0"/>
    <m/>
    <x v="13"/>
    <x v="9"/>
    <s v="no impacts"/>
    <x v="7"/>
    <s v=""/>
    <s v="CTR_273"/>
  </r>
  <r>
    <s v="Simbock"/>
    <s v="CTR_069"/>
    <s v="Yaounde"/>
    <s v="IHS"/>
    <s v="Grid-Gen"/>
    <s v="CENTRE"/>
    <s v="Yaounde"/>
    <s v="ZTE"/>
    <n v="0"/>
    <n v="0"/>
    <n v="0"/>
    <n v="0"/>
    <n v="0"/>
    <n v="0"/>
    <n v="0"/>
    <n v="0"/>
    <n v="0"/>
    <n v="0"/>
    <n v="0"/>
    <n v="0"/>
    <n v="0"/>
    <n v="0"/>
    <n v="0"/>
    <n v="0"/>
    <n v="0"/>
    <n v="0"/>
    <n v="0"/>
    <n v="0"/>
    <n v="0"/>
    <n v="0"/>
    <x v="0"/>
    <m/>
    <x v="13"/>
    <x v="9"/>
    <s v="no impacts"/>
    <x v="7"/>
    <s v=""/>
    <s v="CTR_069"/>
  </r>
  <r>
    <s v="Nkomkana-IHS"/>
    <s v="CTR_448"/>
    <s v="Yaounde"/>
    <s v="IHS"/>
    <s v="Grid-Gen"/>
    <s v="CENTRE"/>
    <s v="Yaounde"/>
    <s v="ZTE"/>
    <n v="0"/>
    <n v="0"/>
    <n v="0"/>
    <n v="0.27977887356498915"/>
    <n v="0"/>
    <n v="0"/>
    <n v="0"/>
    <n v="0"/>
    <n v="0"/>
    <n v="0"/>
    <n v="0"/>
    <n v="0"/>
    <n v="0.16643695085793903"/>
    <n v="0"/>
    <n v="0"/>
    <n v="0"/>
    <n v="0"/>
    <n v="0"/>
    <n v="0"/>
    <n v="0"/>
    <n v="0"/>
    <n v="0"/>
    <x v="0"/>
    <m/>
    <x v="13"/>
    <x v="9"/>
    <s v="no impacts"/>
    <x v="7"/>
    <s v=""/>
    <s v="CTR_448"/>
  </r>
  <r>
    <s v="CTR_1054_Z_AKOK-Ndoe-MTN-IHS"/>
    <s v="CTR_1054"/>
    <s v="Yaounde"/>
    <s v="IHS"/>
    <s v="Gen-Lithium"/>
    <s v="CTR"/>
    <s v="Yaoundé"/>
    <s v="ZTE"/>
    <n v="0"/>
    <n v="0"/>
    <n v="0"/>
    <n v="0"/>
    <n v="0"/>
    <n v="0"/>
    <n v="0"/>
    <n v="0"/>
    <n v="0"/>
    <n v="0"/>
    <n v="0"/>
    <n v="0"/>
    <n v="0"/>
    <n v="0"/>
    <n v="0"/>
    <n v="0"/>
    <n v="0"/>
    <n v="0"/>
    <n v="0"/>
    <n v="0"/>
    <n v="0"/>
    <n v="0"/>
    <x v="0"/>
    <m/>
    <x v="13"/>
    <x v="9"/>
    <s v="no impacts"/>
    <x v="7"/>
    <s v=""/>
    <s v="CTR_1054"/>
  </r>
  <r>
    <s v="Garoua-Boulai-new"/>
    <s v="EST_118"/>
    <s v="CENTRE"/>
    <s v="IHS"/>
    <s v="Grid-Gen"/>
    <s v="EST"/>
    <s v="Garoua-Boulai"/>
    <s v="ZTE"/>
    <n v="2.6928114646737038"/>
    <n v="0"/>
    <n v="0"/>
    <n v="0.53253760347912427"/>
    <n v="0"/>
    <n v="0"/>
    <n v="0"/>
    <n v="8.6845290698893322E-17"/>
    <n v="0"/>
    <n v="0"/>
    <n v="0"/>
    <n v="0"/>
    <n v="0"/>
    <n v="0"/>
    <n v="0"/>
    <n v="0"/>
    <n v="0"/>
    <n v="0"/>
    <n v="0"/>
    <n v="0"/>
    <n v="0"/>
    <n v="0"/>
    <x v="0"/>
    <m/>
    <x v="13"/>
    <x v="9"/>
    <s v="no impacts"/>
    <x v="7"/>
    <s v=""/>
    <s v="EST_118"/>
  </r>
  <r>
    <s v="Soa"/>
    <s v="CTR_031"/>
    <s v="Yaounde"/>
    <s v="IHS"/>
    <s v="Grid-Gen"/>
    <s v="CENTRE"/>
    <s v="Yaounde"/>
    <s v="ZTE"/>
    <n v="0"/>
    <n v="0"/>
    <n v="0"/>
    <n v="0"/>
    <n v="0"/>
    <n v="0"/>
    <n v="0"/>
    <n v="0"/>
    <n v="0"/>
    <n v="0"/>
    <n v="0"/>
    <n v="0"/>
    <n v="0"/>
    <n v="0"/>
    <n v="0"/>
    <n v="0"/>
    <n v="0"/>
    <n v="0"/>
    <n v="0"/>
    <n v="0"/>
    <n v="0"/>
    <n v="0"/>
    <x v="0"/>
    <m/>
    <x v="13"/>
    <x v="9"/>
    <s v="no impacts"/>
    <x v="7"/>
    <s v=""/>
    <s v="CTR_031"/>
  </r>
  <r>
    <s v="Crfr-Ecole-Maternelle-Carriere"/>
    <s v="CTR_557"/>
    <s v="Yaounde"/>
    <s v="CAMUSAT"/>
    <s v="Good Grid no GE - 8h"/>
    <s v="CENTRE"/>
    <s v="Yaounde"/>
    <s v="ZTE"/>
    <n v="0"/>
    <n v="0"/>
    <n v="0"/>
    <n v="0.33397967657155619"/>
    <n v="9.3975167863757108"/>
    <n v="21.281939058250792"/>
    <n v="0"/>
    <n v="0"/>
    <n v="0"/>
    <n v="0"/>
    <n v="0"/>
    <n v="0"/>
    <n v="0.19878978292569499"/>
    <n v="0"/>
    <n v="0"/>
    <n v="0"/>
    <n v="0"/>
    <n v="0"/>
    <n v="0"/>
    <n v="0"/>
    <n v="0"/>
    <n v="0"/>
    <x v="0"/>
    <m/>
    <x v="13"/>
    <x v="9"/>
    <s v="no impacts"/>
    <x v="7"/>
    <s v=""/>
    <s v="CTR_557"/>
  </r>
  <r>
    <s v="Bertoua-Birpondo-IHS"/>
    <s v="EST_128"/>
    <s v="CENTRE"/>
    <s v="IHS"/>
    <s v="Grid-Gen"/>
    <s v="EST"/>
    <s v="Bertoua"/>
    <s v="ZTE"/>
    <n v="0"/>
    <n v="0"/>
    <n v="0"/>
    <n v="0"/>
    <n v="0"/>
    <n v="0"/>
    <n v="0"/>
    <n v="0"/>
    <n v="0"/>
    <n v="4.6549554408403318E-3"/>
    <n v="0"/>
    <n v="0"/>
    <n v="0"/>
    <n v="0"/>
    <n v="0"/>
    <n v="0"/>
    <n v="0"/>
    <n v="0"/>
    <n v="0"/>
    <n v="0"/>
    <n v="0"/>
    <n v="0"/>
    <x v="0"/>
    <m/>
    <x v="13"/>
    <x v="9"/>
    <s v="no impacts"/>
    <x v="7"/>
    <s v=""/>
    <s v="EST_128"/>
  </r>
  <r>
    <s v="Mvog-Ebanda"/>
    <s v="CTR_341"/>
    <s v="Yaounde"/>
    <s v="IHS"/>
    <s v="Grid-Gen"/>
    <s v="CENTRE"/>
    <s v="Yaounde"/>
    <s v="ZTE"/>
    <n v="60.097079898297274"/>
    <n v="60.097079898297274"/>
    <n v="60.097079898297274"/>
    <n v="41.186974400241979"/>
    <n v="0"/>
    <n v="0"/>
    <n v="0"/>
    <n v="0"/>
    <n v="0"/>
    <n v="0"/>
    <n v="2.26690979445429"/>
    <n v="0"/>
    <n v="0"/>
    <n v="0"/>
    <n v="0"/>
    <n v="0"/>
    <n v="0"/>
    <n v="0"/>
    <n v="0"/>
    <n v="0"/>
    <n v="0"/>
    <n v="0"/>
    <x v="0"/>
    <m/>
    <x v="2"/>
    <x v="2"/>
    <s v="BSS Hardware issue"/>
    <x v="0"/>
    <s v="05/03/2026: hardware issue,  site with GPS issue (alarm : TDD down 09Apr 02pm)"/>
    <s v="CTR_341"/>
  </r>
  <r>
    <s v="Chapelle-Obili"/>
    <s v="CTR_339"/>
    <s v="Yaounde"/>
    <s v="IHS"/>
    <s v="Grid-Gen"/>
    <s v="CENTRE"/>
    <s v="Yaounde"/>
    <s v="ZTE"/>
    <n v="0"/>
    <n v="0"/>
    <n v="0"/>
    <n v="0"/>
    <n v="0"/>
    <n v="0"/>
    <n v="0"/>
    <n v="0"/>
    <n v="0"/>
    <n v="0"/>
    <n v="0"/>
    <n v="0"/>
    <n v="0"/>
    <n v="0"/>
    <n v="0"/>
    <n v="0"/>
    <n v="0"/>
    <n v="0"/>
    <n v="0"/>
    <n v="0"/>
    <n v="0"/>
    <n v="0"/>
    <x v="0"/>
    <m/>
    <x v="13"/>
    <x v="9"/>
    <s v="no impacts"/>
    <x v="7"/>
    <s v=""/>
    <s v="CTR_339"/>
  </r>
  <r>
    <s v="E-Police"/>
    <s v="CTR_076"/>
    <s v="Yaounde"/>
    <s v="IHS"/>
    <s v="GridOnly"/>
    <s v="CENTRE"/>
    <s v="Yaounde"/>
    <s v="ZTE"/>
    <n v="0"/>
    <n v="0"/>
    <n v="5.6101308952067859"/>
    <n v="2.7573031078693879E-2"/>
    <n v="0"/>
    <n v="0"/>
    <n v="2.7894062488407395E-2"/>
    <n v="0"/>
    <n v="0"/>
    <n v="0"/>
    <n v="0"/>
    <n v="0"/>
    <n v="9.5507379442004599"/>
    <n v="0"/>
    <n v="0"/>
    <n v="0"/>
    <n v="0"/>
    <n v="0"/>
    <n v="0"/>
    <n v="0"/>
    <n v="0"/>
    <n v="0"/>
    <x v="0"/>
    <m/>
    <x v="13"/>
    <x v="9"/>
    <s v="no impacts"/>
    <x v="7"/>
    <s v=""/>
    <s v="CTR_076"/>
  </r>
  <r>
    <s v="EST_194_Z_Bertoua-Birpondo-II"/>
    <s v="EST_194"/>
    <s v="CENTRE"/>
    <s v="ESCO"/>
    <s v="Bad Grid + Solar + GE"/>
    <s v="EST"/>
    <s v="Bertoua"/>
    <s v="ZTE"/>
    <n v="0"/>
    <n v="0"/>
    <n v="0"/>
    <n v="0"/>
    <n v="0"/>
    <n v="0"/>
    <n v="0"/>
    <n v="0"/>
    <n v="0"/>
    <n v="4.726295754109917E-3"/>
    <n v="0"/>
    <n v="0"/>
    <n v="0"/>
    <n v="0"/>
    <n v="0"/>
    <n v="0"/>
    <n v="0"/>
    <n v="0"/>
    <n v="0"/>
    <n v="0"/>
    <n v="0"/>
    <n v="0"/>
    <x v="0"/>
    <m/>
    <x v="13"/>
    <x v="9"/>
    <s v="no impacts"/>
    <x v="7"/>
    <s v=""/>
    <s v="EST_194"/>
  </r>
  <r>
    <s v="Bertoua-Bindia-IHS"/>
    <s v="EST_127"/>
    <s v="CENTRE"/>
    <s v="IHS"/>
    <s v="Grid-Gen"/>
    <s v="EST"/>
    <s v="Bertoua"/>
    <s v="ZTE"/>
    <n v="0"/>
    <n v="0"/>
    <n v="0"/>
    <n v="0"/>
    <n v="0"/>
    <n v="0"/>
    <n v="0"/>
    <n v="0"/>
    <n v="0"/>
    <n v="0"/>
    <n v="0"/>
    <n v="0"/>
    <n v="4.0542521680321197"/>
    <n v="0"/>
    <n v="0"/>
    <n v="0"/>
    <n v="0"/>
    <n v="1.2831447095450488"/>
    <n v="0"/>
    <n v="0"/>
    <n v="0"/>
    <n v="0"/>
    <x v="0"/>
    <m/>
    <x v="13"/>
    <x v="9"/>
    <s v="no impacts"/>
    <x v="7"/>
    <s v=""/>
    <s v="EST_127"/>
  </r>
  <r>
    <s v="Nkolbisson-Nodal"/>
    <s v="CTR_576"/>
    <s v="Yaounde"/>
    <m/>
    <m/>
    <s v="CENTRE"/>
    <s v="Yaounde"/>
    <s v="ZTE"/>
    <n v="0"/>
    <n v="0"/>
    <n v="0"/>
    <n v="2.2436528523283907E-2"/>
    <n v="0"/>
    <n v="0"/>
    <n v="2.8393444681294167E-2"/>
    <n v="0"/>
    <n v="0"/>
    <n v="0"/>
    <n v="0"/>
    <n v="0"/>
    <n v="0"/>
    <n v="0"/>
    <n v="0"/>
    <n v="0"/>
    <n v="0"/>
    <n v="0"/>
    <n v="0"/>
    <n v="0"/>
    <n v="0"/>
    <n v="0"/>
    <x v="0"/>
    <m/>
    <x v="13"/>
    <x v="9"/>
    <s v="no impacts"/>
    <x v="7"/>
    <s v=""/>
    <s v="CTR_576"/>
  </r>
  <r>
    <s v="Voirie-Municipale-IHS"/>
    <s v="CTR_632"/>
    <s v="Yaounde"/>
    <s v="IHS"/>
    <s v="Grid-Gen"/>
    <s v="CENTRE"/>
    <s v="Yaounde"/>
    <s v="ZTE"/>
    <n v="0"/>
    <n v="0"/>
    <n v="0"/>
    <n v="0"/>
    <n v="0"/>
    <n v="0"/>
    <n v="0"/>
    <n v="0"/>
    <n v="0"/>
    <n v="0"/>
    <n v="0"/>
    <n v="0"/>
    <n v="0"/>
    <n v="0"/>
    <n v="0"/>
    <n v="0"/>
    <n v="0"/>
    <n v="0"/>
    <n v="0"/>
    <n v="0"/>
    <n v="0"/>
    <n v="0"/>
    <x v="0"/>
    <m/>
    <x v="13"/>
    <x v="9"/>
    <s v="no impacts"/>
    <x v="7"/>
    <s v=""/>
    <s v="CTR_632"/>
  </r>
  <r>
    <s v="An-Marche-Melen"/>
    <s v="CTR_372"/>
    <s v="Yaounde"/>
    <s v="IHS"/>
    <s v="GridOnly"/>
    <s v="CENTRE"/>
    <s v="Yaounde"/>
    <s v="ZTE"/>
    <n v="0"/>
    <n v="0"/>
    <n v="0"/>
    <n v="0"/>
    <n v="0"/>
    <n v="0"/>
    <n v="0"/>
    <n v="0"/>
    <n v="0"/>
    <n v="0"/>
    <n v="0"/>
    <n v="0"/>
    <n v="0"/>
    <n v="0"/>
    <n v="0"/>
    <n v="0"/>
    <n v="0"/>
    <n v="0"/>
    <n v="0"/>
    <n v="0"/>
    <n v="0"/>
    <n v="0"/>
    <x v="0"/>
    <m/>
    <x v="13"/>
    <x v="9"/>
    <s v="no impacts"/>
    <x v="7"/>
    <s v=""/>
    <s v="CTR_372"/>
  </r>
  <r>
    <s v="Mobil-Essos"/>
    <s v="CTR_068"/>
    <s v="Yaounde"/>
    <s v="IHS"/>
    <s v="Grid-Gen"/>
    <s v="CENTRE"/>
    <s v="Yaounde"/>
    <s v="ZTE"/>
    <n v="0"/>
    <n v="0"/>
    <n v="0"/>
    <n v="0"/>
    <n v="9.4525915082201671E-4"/>
    <n v="0"/>
    <n v="0"/>
    <n v="0"/>
    <n v="6.717867609500253"/>
    <n v="0"/>
    <n v="0"/>
    <n v="0"/>
    <n v="0"/>
    <n v="0"/>
    <n v="0"/>
    <n v="0"/>
    <n v="0"/>
    <n v="0"/>
    <n v="0"/>
    <n v="0"/>
    <n v="0"/>
    <n v="0"/>
    <x v="0"/>
    <m/>
    <x v="13"/>
    <x v="9"/>
    <s v="no impacts"/>
    <x v="7"/>
    <s v=""/>
    <s v="CTR_068"/>
  </r>
  <r>
    <s v="Nkolzie-II"/>
    <s v="CTR_672"/>
    <s v="CENTRE"/>
    <s v="CAMUSAT"/>
    <s v="Good Grid no GE - 12h"/>
    <s v="CENTRE"/>
    <s v="Nkolzie"/>
    <s v="ZTE"/>
    <n v="0"/>
    <n v="0"/>
    <n v="0"/>
    <n v="0"/>
    <n v="0"/>
    <n v="0"/>
    <n v="9.4347564299023141E-3"/>
    <n v="0"/>
    <n v="0"/>
    <n v="0"/>
    <n v="0"/>
    <n v="0"/>
    <n v="0"/>
    <n v="0"/>
    <n v="0"/>
    <n v="0"/>
    <n v="0"/>
    <n v="0"/>
    <n v="0"/>
    <n v="0"/>
    <n v="0"/>
    <n v="0"/>
    <x v="0"/>
    <m/>
    <x v="13"/>
    <x v="9"/>
    <s v="no impacts"/>
    <x v="7"/>
    <s v=""/>
    <s v="CTR_672"/>
  </r>
  <r>
    <s v="Montee-Des-Soeurs-IHS"/>
    <s v="CTR_149"/>
    <s v="Yaounde"/>
    <s v="IHS"/>
    <s v="Grid-Gen"/>
    <s v="CENTRE"/>
    <s v="Yaounde"/>
    <s v="ZTE"/>
    <n v="0"/>
    <n v="0"/>
    <n v="0"/>
    <n v="0"/>
    <n v="0"/>
    <n v="0"/>
    <n v="0"/>
    <n v="5.5680222752994162"/>
    <n v="18.689699600208879"/>
    <n v="0"/>
    <n v="0"/>
    <n v="0"/>
    <n v="0"/>
    <n v="0"/>
    <n v="0"/>
    <n v="0"/>
    <n v="0"/>
    <n v="0"/>
    <n v="0"/>
    <n v="0"/>
    <n v="0"/>
    <n v="0"/>
    <x v="0"/>
    <m/>
    <x v="13"/>
    <x v="9"/>
    <s v="no impacts"/>
    <x v="7"/>
    <s v=""/>
    <s v="CTR_149"/>
  </r>
  <r>
    <s v="Polytechnique"/>
    <s v="CTR_128"/>
    <s v="Yaounde"/>
    <s v="IHS"/>
    <s v="GridOnly"/>
    <s v="CENTRE"/>
    <s v="Yaounde"/>
    <s v="ZTE"/>
    <n v="0"/>
    <n v="0"/>
    <n v="0"/>
    <n v="0"/>
    <n v="0"/>
    <n v="0"/>
    <n v="0"/>
    <n v="0"/>
    <n v="0"/>
    <n v="0"/>
    <n v="0"/>
    <n v="0"/>
    <n v="17.399670550433317"/>
    <n v="0"/>
    <n v="0"/>
    <n v="0"/>
    <n v="0"/>
    <n v="0"/>
    <n v="0"/>
    <n v="0"/>
    <n v="0"/>
    <n v="0"/>
    <x v="0"/>
    <m/>
    <x v="13"/>
    <x v="9"/>
    <s v="no impacts"/>
    <x v="7"/>
    <s v=""/>
    <s v="CTR_128"/>
  </r>
  <r>
    <s v="Odza-II-IHS"/>
    <s v="CTR_158"/>
    <s v="Yaounde"/>
    <s v="IHS"/>
    <s v="Grid-Gen"/>
    <s v="CENTRE"/>
    <s v="Yaounde"/>
    <s v="ZTE"/>
    <n v="0"/>
    <n v="0"/>
    <n v="0"/>
    <n v="0"/>
    <n v="0"/>
    <n v="0"/>
    <n v="0"/>
    <n v="0"/>
    <n v="0"/>
    <n v="0"/>
    <n v="0"/>
    <n v="0"/>
    <n v="0"/>
    <n v="0"/>
    <n v="0"/>
    <n v="0"/>
    <n v="0"/>
    <n v="0"/>
    <n v="0"/>
    <n v="0"/>
    <n v="0"/>
    <n v="0"/>
    <x v="0"/>
    <m/>
    <x v="13"/>
    <x v="9"/>
    <s v="no impacts"/>
    <x v="7"/>
    <s v=""/>
    <s v="CTR_158"/>
  </r>
  <r>
    <s v="Mimboman-Liberte-IHS"/>
    <s v="CTR_552"/>
    <s v="Yaounde"/>
    <s v="IHS"/>
    <s v="Grid-Gen"/>
    <s v="CENTRE"/>
    <s v="Yaounde"/>
    <s v="ZTE"/>
    <n v="0"/>
    <n v="0"/>
    <n v="0"/>
    <n v="0"/>
    <n v="0"/>
    <n v="0"/>
    <n v="0"/>
    <n v="6.1184306272525699"/>
    <n v="5.5394861499915811"/>
    <n v="0"/>
    <n v="0"/>
    <n v="0"/>
    <n v="0"/>
    <n v="0"/>
    <n v="0"/>
    <n v="0"/>
    <n v="0"/>
    <n v="0"/>
    <n v="0"/>
    <n v="0"/>
    <n v="0"/>
    <n v="0"/>
    <x v="0"/>
    <m/>
    <x v="13"/>
    <x v="9"/>
    <s v="no impacts"/>
    <x v="7"/>
    <s v=""/>
    <s v="CTR_552"/>
  </r>
  <r>
    <s v="Maison-Blanche-IHS"/>
    <s v="CTR_123"/>
    <s v="Yaounde"/>
    <s v="IHS"/>
    <s v="GridOnly"/>
    <s v="CENTRE"/>
    <s v="Yaounde"/>
    <s v="ZTE"/>
    <n v="0"/>
    <n v="0"/>
    <n v="0"/>
    <n v="0"/>
    <n v="0"/>
    <n v="0"/>
    <n v="0"/>
    <n v="0"/>
    <n v="0"/>
    <n v="0"/>
    <n v="4.3822749284456624"/>
    <n v="0"/>
    <n v="13.077589011308868"/>
    <n v="0"/>
    <n v="0"/>
    <n v="0"/>
    <n v="0"/>
    <n v="0"/>
    <n v="0"/>
    <n v="0"/>
    <n v="0"/>
    <n v="0"/>
    <x v="0"/>
    <m/>
    <x v="13"/>
    <x v="9"/>
    <s v="no impacts"/>
    <x v="7"/>
    <s v=""/>
    <s v="CTR_123"/>
  </r>
  <r>
    <s v="Ntaba"/>
    <s v="CTR_380"/>
    <s v="Yaounde"/>
    <s v="IHS"/>
    <s v="Grid-Gen"/>
    <s v="CENTRE"/>
    <s v="Yaounde"/>
    <s v="ZTE"/>
    <n v="2.5783994372676076"/>
    <n v="5.0194866065695862"/>
    <n v="0"/>
    <n v="0"/>
    <n v="0"/>
    <n v="0"/>
    <n v="0"/>
    <n v="6.0937647139396116"/>
    <n v="0"/>
    <n v="0"/>
    <n v="0"/>
    <n v="0"/>
    <n v="0"/>
    <n v="0"/>
    <n v="0"/>
    <n v="0"/>
    <n v="0"/>
    <n v="0"/>
    <n v="0"/>
    <n v="0"/>
    <n v="0"/>
    <n v="0"/>
    <x v="0"/>
    <m/>
    <x v="13"/>
    <x v="9"/>
    <s v="no impacts"/>
    <x v="7"/>
    <s v=""/>
    <s v="CTR_380"/>
  </r>
  <r>
    <s v="Bertoua-Crtv"/>
    <s v="EST_004"/>
    <s v="CENTRE"/>
    <s v="CAMUSAT"/>
    <s v="Good Grid + GE"/>
    <s v="EST"/>
    <s v="Bertoua"/>
    <s v="ZTE"/>
    <n v="0"/>
    <n v="0"/>
    <n v="0"/>
    <n v="0"/>
    <n v="0"/>
    <n v="0"/>
    <n v="0"/>
    <n v="0"/>
    <n v="0"/>
    <n v="4.761965910744707E-3"/>
    <n v="0"/>
    <n v="0"/>
    <n v="0"/>
    <n v="0"/>
    <n v="0"/>
    <n v="0"/>
    <n v="0"/>
    <n v="0"/>
    <n v="0"/>
    <n v="0"/>
    <n v="0"/>
    <n v="0"/>
    <x v="0"/>
    <m/>
    <x v="13"/>
    <x v="9"/>
    <s v="no impacts"/>
    <x v="7"/>
    <s v=""/>
    <s v="EST_004"/>
  </r>
  <r>
    <s v="CTR_934_Z_Nkolbisson-II-MTN"/>
    <s v="CTR_934"/>
    <s v="Yaounde"/>
    <s v="ESCO"/>
    <s v="Hybrid Solar - S1"/>
    <s v="CTR"/>
    <s v="Yaoundé"/>
    <s v="ZTE"/>
    <n v="0"/>
    <n v="0"/>
    <n v="0"/>
    <n v="0"/>
    <n v="0"/>
    <n v="0"/>
    <n v="0"/>
    <n v="0"/>
    <n v="6.1854548515693466"/>
    <n v="0"/>
    <n v="0"/>
    <n v="0"/>
    <n v="0"/>
    <n v="0"/>
    <n v="0"/>
    <n v="0"/>
    <n v="0"/>
    <n v="0"/>
    <n v="0"/>
    <n v="0"/>
    <n v="0"/>
    <n v="0"/>
    <x v="0"/>
    <m/>
    <x v="13"/>
    <x v="9"/>
    <s v="no impacts"/>
    <x v="7"/>
    <s v=""/>
    <s v="CTR_934"/>
  </r>
  <r>
    <s v="Ekie-Elegance"/>
    <s v="CTR_285"/>
    <s v="Yaounde"/>
    <s v="IHS"/>
    <s v="Grid-Gen"/>
    <s v="CENTRE"/>
    <s v="Yaounde"/>
    <s v="ZTE"/>
    <n v="0"/>
    <n v="0"/>
    <n v="0"/>
    <n v="1.0041149092693984E-2"/>
    <n v="0"/>
    <n v="0"/>
    <n v="1.1146923948372248E-2"/>
    <n v="0"/>
    <n v="0"/>
    <n v="7.8726532603949959"/>
    <n v="0"/>
    <n v="0"/>
    <n v="0"/>
    <n v="0"/>
    <n v="0"/>
    <n v="0"/>
    <n v="0"/>
    <n v="0"/>
    <n v="0"/>
    <n v="0"/>
    <n v="0"/>
    <n v="0"/>
    <x v="0"/>
    <m/>
    <x v="13"/>
    <x v="9"/>
    <s v="no impacts"/>
    <x v="7"/>
    <s v=""/>
    <s v="CTR_285"/>
  </r>
  <r>
    <s v="Essang-Mvout"/>
    <s v="SUD_162"/>
    <s v="CENTRE"/>
    <m/>
    <m/>
    <s v="SUD"/>
    <s v="Meyomessi"/>
    <s v="NOKIA"/>
    <n v="0"/>
    <n v="0"/>
    <n v="8.8417945697595954E-3"/>
    <n v="0"/>
    <n v="0"/>
    <n v="0"/>
    <n v="0"/>
    <n v="0"/>
    <n v="0.83497108740266046"/>
    <n v="0"/>
    <n v="0"/>
    <n v="171664.23832344558"/>
    <n v="0"/>
    <n v="0"/>
    <n v="0"/>
    <n v="0"/>
    <n v="0"/>
    <n v="0.41282956033009471"/>
    <n v="0"/>
    <n v="0"/>
    <n v="0"/>
    <n v="0"/>
    <x v="0"/>
    <m/>
    <x v="13"/>
    <x v="9"/>
    <s v="no impacts"/>
    <x v="7"/>
    <s v=""/>
    <s v="SUD_162"/>
  </r>
  <r>
    <s v="Sanglou-IHS"/>
    <s v="SUD_206"/>
    <s v="CENTRE"/>
    <s v="IHS"/>
    <s v="Gen-Lithium"/>
    <s v="SUD"/>
    <s v="Sagmelima"/>
    <s v="NOKIA"/>
    <n v="0"/>
    <n v="0"/>
    <n v="0"/>
    <n v="0"/>
    <n v="0"/>
    <n v="0"/>
    <n v="0"/>
    <n v="0"/>
    <n v="0"/>
    <n v="0"/>
    <n v="0"/>
    <n v="191828.63641266662"/>
    <n v="0.23633103934238686"/>
    <n v="0"/>
    <n v="0"/>
    <n v="0"/>
    <n v="0"/>
    <n v="0"/>
    <n v="0"/>
    <n v="0"/>
    <n v="0"/>
    <n v="0"/>
    <x v="0"/>
    <m/>
    <x v="13"/>
    <x v="9"/>
    <s v="no impacts"/>
    <x v="7"/>
    <s v=""/>
    <s v="SUD_206"/>
  </r>
  <r>
    <s v="Tho-II"/>
    <s v="SUD_164"/>
    <s v="CENTRE"/>
    <m/>
    <m/>
    <s v="SUD"/>
    <s v="Ambam"/>
    <s v="NOKIA"/>
    <n v="0.20976555317945933"/>
    <n v="0"/>
    <n v="0"/>
    <n v="0"/>
    <n v="0"/>
    <n v="0"/>
    <n v="0"/>
    <n v="0"/>
    <n v="0"/>
    <n v="0"/>
    <n v="0"/>
    <n v="191828.63641266662"/>
    <n v="0"/>
    <n v="0"/>
    <n v="0"/>
    <n v="0"/>
    <n v="0"/>
    <n v="0"/>
    <n v="0"/>
    <n v="0"/>
    <n v="0"/>
    <n v="0"/>
    <x v="0"/>
    <m/>
    <x v="13"/>
    <x v="9"/>
    <s v="no impacts"/>
    <x v="7"/>
    <s v=""/>
    <s v="SUD_164"/>
  </r>
  <r>
    <s v="CTR_950_Z_Nkolbisson-Claretains"/>
    <s v="CTR_950"/>
    <s v="Yaounde"/>
    <s v="ESCO"/>
    <e v="#N/A"/>
    <s v="CENTRE"/>
    <s v="Yaounde"/>
    <s v="ZTE"/>
    <n v="0"/>
    <n v="0"/>
    <n v="0"/>
    <n v="0"/>
    <n v="0"/>
    <n v="0"/>
    <n v="0"/>
    <n v="0"/>
    <n v="0"/>
    <n v="0"/>
    <n v="0"/>
    <n v="0"/>
    <n v="0"/>
    <n v="0"/>
    <n v="0"/>
    <n v="0"/>
    <n v="0"/>
    <n v="0"/>
    <n v="0"/>
    <n v="0"/>
    <n v="0"/>
    <n v="0"/>
    <x v="0"/>
    <m/>
    <x v="13"/>
    <x v="9"/>
    <s v="no impacts"/>
    <x v="7"/>
    <s v=""/>
    <s v="CTR_950"/>
  </r>
  <r>
    <s v="Tamtam-Weekend-IHS"/>
    <s v="CTR_121"/>
    <s v="Yaounde"/>
    <s v="IHS"/>
    <s v="Grid-Gen"/>
    <s v="CENTRE"/>
    <s v="Yaounde"/>
    <s v="ZTE"/>
    <n v="0"/>
    <n v="0"/>
    <n v="0"/>
    <n v="0"/>
    <n v="0"/>
    <n v="0"/>
    <n v="0"/>
    <n v="0"/>
    <n v="0"/>
    <n v="0"/>
    <n v="0"/>
    <n v="0"/>
    <n v="0"/>
    <n v="0"/>
    <n v="0"/>
    <n v="0"/>
    <n v="0"/>
    <n v="0"/>
    <n v="0"/>
    <n v="0"/>
    <n v="0"/>
    <n v="0"/>
    <x v="0"/>
    <m/>
    <x v="13"/>
    <x v="9"/>
    <s v="no impacts"/>
    <x v="7"/>
    <s v=""/>
    <s v="CTR_121"/>
  </r>
  <r>
    <s v="Mimboman-Nodal"/>
    <s v="CTR_351"/>
    <s v="Yaounde"/>
    <s v="IHS"/>
    <s v="GridOnly"/>
    <s v="CENTRE"/>
    <s v="Yaounde"/>
    <s v="ZTE"/>
    <n v="0"/>
    <n v="0"/>
    <n v="0"/>
    <n v="0"/>
    <n v="0"/>
    <n v="0"/>
    <n v="0"/>
    <n v="0"/>
    <n v="0"/>
    <n v="0"/>
    <n v="0"/>
    <n v="0"/>
    <n v="0"/>
    <n v="0"/>
    <n v="0"/>
    <n v="0"/>
    <n v="0"/>
    <n v="0"/>
    <n v="0"/>
    <n v="0"/>
    <n v="0"/>
    <n v="0"/>
    <x v="0"/>
    <m/>
    <x v="13"/>
    <x v="9"/>
    <s v="no impacts"/>
    <x v="7"/>
    <s v=""/>
    <s v="CTR_351"/>
  </r>
  <r>
    <s v="Clge-Advantiste"/>
    <s v="CTR_331"/>
    <s v="Yaounde"/>
    <s v="IHS"/>
    <s v="Grid-Gen"/>
    <s v="CENTRE"/>
    <s v="Yaounde"/>
    <s v="ZTE"/>
    <n v="0"/>
    <n v="0"/>
    <n v="0"/>
    <n v="0"/>
    <n v="1.1664141219576867E-2"/>
    <n v="0"/>
    <n v="0"/>
    <n v="0"/>
    <n v="0"/>
    <n v="0"/>
    <n v="0"/>
    <n v="0"/>
    <n v="0"/>
    <n v="0"/>
    <n v="0"/>
    <n v="0"/>
    <n v="0"/>
    <n v="0"/>
    <n v="0"/>
    <n v="0"/>
    <n v="0"/>
    <n v="0"/>
    <x v="0"/>
    <m/>
    <x v="13"/>
    <x v="9"/>
    <s v="no impacts"/>
    <x v="7"/>
    <s v=""/>
    <s v="CTR_331"/>
  </r>
  <r>
    <s v="Djoum"/>
    <s v="SUD_014"/>
    <s v="CENTRE"/>
    <s v="CAMUSAT"/>
    <s v="Medium Grid + Solar + GE"/>
    <s v="SUD"/>
    <s v="Djoum"/>
    <s v="ZTE"/>
    <n v="0"/>
    <n v="0"/>
    <n v="0"/>
    <n v="0"/>
    <n v="0"/>
    <n v="0"/>
    <n v="0"/>
    <n v="0"/>
    <n v="0"/>
    <n v="0"/>
    <n v="0"/>
    <n v="0"/>
    <n v="0"/>
    <n v="0"/>
    <n v="0"/>
    <n v="0"/>
    <n v="0"/>
    <n v="0"/>
    <n v="0"/>
    <n v="0"/>
    <n v="0"/>
    <n v="0"/>
    <x v="2"/>
    <m/>
    <x v="3"/>
    <x v="3"/>
    <s v="EXCLU"/>
    <x v="2"/>
    <s v=""/>
    <s v="SUD_014"/>
  </r>
  <r>
    <s v="Bertoua-Lycee-Technique"/>
    <s v="EST_131"/>
    <s v="CENTRE"/>
    <s v="CAMUSAT"/>
    <s v="Bad Grid + GE"/>
    <s v="EST"/>
    <s v="Bertoua"/>
    <s v="ZTE"/>
    <n v="0"/>
    <n v="0"/>
    <n v="0"/>
    <n v="0"/>
    <n v="0"/>
    <n v="0"/>
    <n v="0"/>
    <n v="0"/>
    <n v="0"/>
    <n v="5.1650386807178636E-2"/>
    <n v="0"/>
    <n v="0"/>
    <n v="0"/>
    <n v="0"/>
    <n v="0"/>
    <n v="0"/>
    <n v="0"/>
    <n v="0"/>
    <n v="0"/>
    <n v="0"/>
    <n v="0"/>
    <n v="0"/>
    <x v="0"/>
    <m/>
    <x v="13"/>
    <x v="9"/>
    <s v="no impacts"/>
    <x v="7"/>
    <s v=""/>
    <s v="EST_131"/>
  </r>
  <r>
    <s v="Mandjou-MTN-IHS"/>
    <s v="EST_112"/>
    <s v="CENTRE"/>
    <s v="IHS"/>
    <s v="Grid-Gen"/>
    <s v="EST"/>
    <s v="Bertoua"/>
    <s v="ZTE"/>
    <n v="0"/>
    <n v="0"/>
    <n v="0"/>
    <n v="0"/>
    <n v="9.570303025114632E-2"/>
    <n v="1.3485994469698919"/>
    <n v="0"/>
    <n v="0"/>
    <n v="0"/>
    <n v="0"/>
    <n v="0"/>
    <n v="0"/>
    <n v="0"/>
    <n v="0"/>
    <n v="0"/>
    <n v="0"/>
    <n v="0"/>
    <n v="0"/>
    <n v="0"/>
    <n v="0"/>
    <n v="0"/>
    <n v="0"/>
    <x v="0"/>
    <m/>
    <x v="13"/>
    <x v="9"/>
    <s v="no impacts"/>
    <x v="7"/>
    <s v=""/>
    <s v="EST_112"/>
  </r>
  <r>
    <s v="Vallee-Bastos"/>
    <s v="CTR_251"/>
    <s v="Yaounde"/>
    <s v="IHS"/>
    <s v="GridOnly"/>
    <s v="CENTRE"/>
    <s v="Yaounde"/>
    <s v="ZTE"/>
    <n v="0"/>
    <n v="0"/>
    <n v="0"/>
    <n v="0"/>
    <n v="0"/>
    <n v="0"/>
    <n v="0"/>
    <n v="12.351398127459456"/>
    <n v="3.5285989047835122"/>
    <n v="0"/>
    <n v="0"/>
    <n v="0"/>
    <n v="0"/>
    <n v="0"/>
    <n v="0"/>
    <n v="0"/>
    <n v="0"/>
    <n v="0"/>
    <n v="0"/>
    <n v="0"/>
    <n v="0"/>
    <n v="0"/>
    <x v="0"/>
    <m/>
    <x v="13"/>
    <x v="9"/>
    <s v="no impacts"/>
    <x v="7"/>
    <s v=""/>
    <s v="CTR_251"/>
  </r>
  <r>
    <s v="Etougebe-Lycee-MTN"/>
    <s v="CTR_419"/>
    <s v="Yaounde"/>
    <s v="IHS"/>
    <s v="Grid-Gen"/>
    <s v="CENTRE"/>
    <s v="Yaounde"/>
    <s v="ZTE"/>
    <n v="0"/>
    <n v="0"/>
    <n v="0"/>
    <n v="0.58590015780477378"/>
    <n v="0"/>
    <n v="0"/>
    <n v="0"/>
    <n v="0"/>
    <n v="0"/>
    <n v="0"/>
    <n v="0"/>
    <n v="0"/>
    <n v="0"/>
    <n v="0"/>
    <n v="0"/>
    <n v="0"/>
    <n v="0"/>
    <n v="0"/>
    <n v="0"/>
    <n v="0"/>
    <n v="0"/>
    <n v="0"/>
    <x v="0"/>
    <m/>
    <x v="13"/>
    <x v="9"/>
    <s v="no impacts"/>
    <x v="7"/>
    <s v=""/>
    <s v="CTR_419"/>
  </r>
  <r>
    <s v="Mvog-Ebanda-II"/>
    <s v="CTR_668"/>
    <s v="Yaounde"/>
    <s v="CAMUSAT"/>
    <s v="Medium Grid + Solar + GE"/>
    <s v="CENTRE"/>
    <s v="Yaounde"/>
    <s v="ZTE"/>
    <n v="46.22852299869021"/>
    <n v="46.22852299869021"/>
    <n v="46.22852299869021"/>
    <n v="31.777008729200727"/>
    <n v="0"/>
    <n v="0"/>
    <n v="0"/>
    <n v="0"/>
    <n v="0"/>
    <n v="0"/>
    <n v="1.7524569603890046"/>
    <n v="0"/>
    <n v="0"/>
    <n v="0"/>
    <n v="0"/>
    <n v="0"/>
    <n v="0"/>
    <n v="0"/>
    <n v="0"/>
    <n v="0"/>
    <n v="0"/>
    <n v="0"/>
    <x v="0"/>
    <m/>
    <x v="2"/>
    <x v="2"/>
    <s v="BSS Hardware issue"/>
    <x v="0"/>
    <s v="05/03/2026: hardware issue,  site with GPS issue (alarm : TDD down 09Apr 02pm)"/>
    <s v="CTR_668"/>
  </r>
  <r>
    <s v="Mvog-Betsi"/>
    <s v="CTR_016"/>
    <s v="Yaounde"/>
    <s v="IHS"/>
    <s v="Grid-Gen"/>
    <s v="CENTRE"/>
    <s v="Yaounde"/>
    <s v="ZTE"/>
    <n v="0"/>
    <n v="13.316382874900478"/>
    <n v="0"/>
    <n v="0"/>
    <n v="0"/>
    <n v="0"/>
    <n v="0"/>
    <n v="0"/>
    <n v="0"/>
    <n v="0"/>
    <n v="0"/>
    <n v="0"/>
    <n v="0"/>
    <n v="0"/>
    <n v="0"/>
    <n v="0"/>
    <n v="0"/>
    <n v="0"/>
    <n v="0"/>
    <n v="0"/>
    <n v="0"/>
    <n v="0"/>
    <x v="0"/>
    <m/>
    <x v="13"/>
    <x v="9"/>
    <s v="no impacts"/>
    <x v="7"/>
    <s v=""/>
    <s v="CTR_016"/>
  </r>
  <r>
    <s v="Mfandena-IHS"/>
    <s v="CTR_643"/>
    <s v="Yaounde"/>
    <s v="IHS"/>
    <s v="Grid-Gen"/>
    <s v="CENTRE"/>
    <s v="Yaounde"/>
    <s v="ZTE"/>
    <n v="0"/>
    <n v="0"/>
    <n v="0"/>
    <n v="0"/>
    <n v="0"/>
    <n v="0"/>
    <n v="0"/>
    <n v="0"/>
    <n v="0"/>
    <n v="0"/>
    <n v="0"/>
    <n v="0"/>
    <n v="0"/>
    <n v="0"/>
    <n v="0"/>
    <n v="0"/>
    <n v="0"/>
    <n v="0"/>
    <n v="0"/>
    <n v="0"/>
    <n v="0"/>
    <n v="0"/>
    <x v="0"/>
    <m/>
    <x v="13"/>
    <x v="9"/>
    <s v="no impacts"/>
    <x v="7"/>
    <s v=""/>
    <s v="CTR_643"/>
  </r>
  <r>
    <s v="Carriere"/>
    <s v="CTR_720"/>
    <s v="Yaounde"/>
    <s v="CAMUSAT"/>
    <s v="Good Grid no GE - 8h"/>
    <s v="CENTRE"/>
    <s v="Yaounde"/>
    <s v="ZTE"/>
    <n v="0"/>
    <n v="0"/>
    <n v="0"/>
    <n v="0.26349544706120653"/>
    <n v="0"/>
    <n v="0"/>
    <n v="1.7153421624105036"/>
    <n v="0"/>
    <n v="0"/>
    <n v="0"/>
    <n v="0"/>
    <n v="0"/>
    <n v="0.15775126771736708"/>
    <n v="0"/>
    <n v="0"/>
    <n v="0"/>
    <n v="0"/>
    <n v="0"/>
    <n v="0"/>
    <n v="0"/>
    <n v="0"/>
    <n v="0"/>
    <x v="0"/>
    <m/>
    <x v="13"/>
    <x v="9"/>
    <s v="no impacts"/>
    <x v="7"/>
    <s v=""/>
    <s v="CTR_720"/>
  </r>
  <r>
    <s v="Omnisport-Rail-IHS"/>
    <s v="CTR_161"/>
    <s v="Yaounde"/>
    <s v="IHS"/>
    <s v="Grid-Gen"/>
    <s v="CENTRE"/>
    <s v="Yaounde"/>
    <s v="ZTE"/>
    <n v="0"/>
    <n v="0"/>
    <n v="0"/>
    <n v="0"/>
    <n v="0"/>
    <n v="0"/>
    <n v="0"/>
    <n v="2.3130491420613932"/>
    <n v="0"/>
    <n v="0"/>
    <n v="0"/>
    <n v="0"/>
    <n v="0"/>
    <n v="0"/>
    <n v="0"/>
    <n v="0"/>
    <n v="0"/>
    <n v="0"/>
    <n v="0"/>
    <n v="0"/>
    <n v="0"/>
    <n v="0"/>
    <x v="0"/>
    <m/>
    <x v="13"/>
    <x v="9"/>
    <s v="no impacts"/>
    <x v="7"/>
    <s v=""/>
    <s v="CTR_161"/>
  </r>
  <r>
    <s v="Marche-Odza-IHS"/>
    <s v="CTR_479"/>
    <s v="Yaounde"/>
    <s v="IHS"/>
    <s v="Grid-Gen"/>
    <s v="CENTRE"/>
    <s v="Yaounde"/>
    <s v="ZTE"/>
    <n v="0"/>
    <n v="0"/>
    <n v="0"/>
    <n v="0"/>
    <n v="0"/>
    <n v="0"/>
    <n v="0"/>
    <n v="4.4780314639317673"/>
    <n v="0"/>
    <n v="21.040041891031947"/>
    <n v="0"/>
    <n v="0"/>
    <n v="0"/>
    <n v="0"/>
    <n v="0"/>
    <n v="0"/>
    <n v="0"/>
    <n v="0"/>
    <n v="0"/>
    <n v="0"/>
    <n v="0"/>
    <n v="0"/>
    <x v="0"/>
    <m/>
    <x v="13"/>
    <x v="9"/>
    <s v="no impacts"/>
    <x v="7"/>
    <s v=""/>
    <s v="CTR_479"/>
  </r>
  <r>
    <s v="Biyem-assi-Stade"/>
    <s v="CTR_489"/>
    <s v="Yaounde"/>
    <s v="IHS"/>
    <s v="Grid-Lithium"/>
    <s v="CENTRE"/>
    <s v="Yaounde"/>
    <s v="ZTE"/>
    <n v="0"/>
    <n v="0"/>
    <n v="0"/>
    <n v="0"/>
    <n v="0"/>
    <n v="0"/>
    <n v="0"/>
    <n v="0"/>
    <n v="0"/>
    <n v="0"/>
    <n v="0"/>
    <n v="0"/>
    <n v="16.184085117554567"/>
    <n v="0"/>
    <n v="0"/>
    <n v="0"/>
    <n v="0"/>
    <n v="0"/>
    <n v="0"/>
    <n v="0"/>
    <n v="0"/>
    <n v="0"/>
    <x v="0"/>
    <m/>
    <x v="13"/>
    <x v="9"/>
    <s v="no impacts"/>
    <x v="7"/>
    <s v=""/>
    <s v="CTR_489"/>
  </r>
  <r>
    <s v="Mimboman-Ecole"/>
    <s v="CTR_422"/>
    <s v="Yaounde"/>
    <s v="IHS"/>
    <s v="Grid-Gen"/>
    <s v="CENTRE"/>
    <s v="Yaounde"/>
    <s v="ZTE"/>
    <n v="0"/>
    <n v="0"/>
    <n v="0"/>
    <n v="0"/>
    <n v="0"/>
    <n v="0"/>
    <n v="0"/>
    <n v="0"/>
    <n v="0"/>
    <n v="0"/>
    <n v="0"/>
    <n v="0"/>
    <n v="0"/>
    <n v="0"/>
    <n v="0"/>
    <n v="0"/>
    <n v="0"/>
    <n v="0"/>
    <n v="0"/>
    <n v="0"/>
    <n v="0"/>
    <n v="0"/>
    <x v="0"/>
    <m/>
    <x v="13"/>
    <x v="9"/>
    <s v="no impacts"/>
    <x v="7"/>
    <s v=""/>
    <s v="CTR_422"/>
  </r>
  <r>
    <s v="Sous-Prefecture-Tsinga"/>
    <s v="CTR_475"/>
    <s v="Yaounde"/>
    <s v="IHS"/>
    <s v="Grid-Gen"/>
    <s v="CENTRE"/>
    <s v="Yaounde"/>
    <s v="ZTE"/>
    <n v="0"/>
    <n v="0"/>
    <n v="0"/>
    <n v="0.2814732060051422"/>
    <n v="0"/>
    <n v="0"/>
    <n v="0"/>
    <n v="0"/>
    <n v="0"/>
    <n v="0"/>
    <n v="0"/>
    <n v="0"/>
    <n v="0.1666509717977476"/>
    <n v="0"/>
    <n v="0"/>
    <n v="0"/>
    <n v="0"/>
    <n v="0"/>
    <n v="0"/>
    <n v="0"/>
    <n v="0"/>
    <n v="0"/>
    <x v="0"/>
    <m/>
    <x v="13"/>
    <x v="9"/>
    <s v="no impacts"/>
    <x v="7"/>
    <s v=""/>
    <s v="CTR_475"/>
  </r>
  <r>
    <s v="Complexe-BEAC"/>
    <s v="CTR_196"/>
    <s v="Yaounde"/>
    <s v="IHS"/>
    <s v="Grid-Gen"/>
    <s v="CENTRE"/>
    <s v="Yaounde"/>
    <s v="ZTE"/>
    <n v="0"/>
    <n v="0"/>
    <n v="0"/>
    <n v="1.7728067847491338E-2"/>
    <n v="0"/>
    <n v="0"/>
    <n v="1.8976523329709189E-2"/>
    <n v="0"/>
    <n v="0"/>
    <n v="7.8339868106028838"/>
    <n v="0"/>
    <n v="0"/>
    <n v="0"/>
    <n v="0"/>
    <n v="0"/>
    <n v="0"/>
    <n v="0"/>
    <n v="0"/>
    <n v="0"/>
    <n v="0"/>
    <n v="0"/>
    <n v="0"/>
    <x v="0"/>
    <m/>
    <x v="13"/>
    <x v="9"/>
    <s v="no impacts"/>
    <x v="7"/>
    <s v=""/>
    <s v="CTR_196"/>
  </r>
  <r>
    <s v="Nkolbisson-Usne-Ds-Eaux-IHS"/>
    <s v="CTR_522"/>
    <s v="Yaounde"/>
    <s v="IHS"/>
    <s v="Grid-Gen"/>
    <s v="CENTRE"/>
    <s v="Yaounde"/>
    <s v="ZTE"/>
    <n v="0.46175017763737997"/>
    <n v="0"/>
    <n v="0"/>
    <n v="0"/>
    <n v="1.1684829910425103"/>
    <n v="0"/>
    <n v="0"/>
    <n v="0.11323491223714717"/>
    <n v="1.1165650780605709"/>
    <n v="0.73107769530837685"/>
    <n v="0"/>
    <n v="0"/>
    <n v="0"/>
    <n v="0"/>
    <n v="0"/>
    <n v="0"/>
    <n v="0"/>
    <n v="0"/>
    <n v="0"/>
    <n v="0"/>
    <n v="0"/>
    <n v="0"/>
    <x v="0"/>
    <m/>
    <x v="13"/>
    <x v="9"/>
    <s v="no impacts"/>
    <x v="7"/>
    <s v=""/>
    <s v="CTR_522"/>
  </r>
  <r>
    <s v="Nyom-II-IHS"/>
    <s v="CTR_648"/>
    <s v="Yaounde"/>
    <s v="IHS"/>
    <s v="Grid-Gen"/>
    <s v="CENTRE"/>
    <s v="Yaounde"/>
    <s v="ZTE"/>
    <n v="0"/>
    <n v="0"/>
    <n v="0"/>
    <n v="0"/>
    <n v="0"/>
    <n v="0"/>
    <n v="0"/>
    <n v="0"/>
    <n v="0"/>
    <n v="0"/>
    <n v="0"/>
    <n v="0"/>
    <n v="0"/>
    <n v="0"/>
    <n v="0"/>
    <n v="0"/>
    <n v="0"/>
    <n v="0"/>
    <n v="0"/>
    <n v="0"/>
    <n v="0"/>
    <n v="0"/>
    <x v="0"/>
    <m/>
    <x v="13"/>
    <x v="9"/>
    <s v="no impacts"/>
    <x v="7"/>
    <s v=""/>
    <s v="CTR_648"/>
  </r>
  <r>
    <s v="Golf-Quater-IHS"/>
    <s v="CTR_852"/>
    <s v="Yaounde"/>
    <s v="IHS"/>
    <s v="Grid-Gen"/>
    <s v="CENTRE"/>
    <s v="Yaounde"/>
    <s v="ZTE"/>
    <n v="0"/>
    <n v="0"/>
    <n v="1.6099903547896446"/>
    <n v="0.23544086886794377"/>
    <n v="0"/>
    <n v="0"/>
    <n v="0"/>
    <n v="0"/>
    <n v="0"/>
    <n v="0"/>
    <n v="0"/>
    <n v="0"/>
    <n v="0.13618865803163549"/>
    <n v="0"/>
    <n v="0"/>
    <n v="0"/>
    <n v="0"/>
    <n v="0"/>
    <n v="0"/>
    <n v="0"/>
    <n v="0"/>
    <n v="0"/>
    <x v="0"/>
    <m/>
    <x v="13"/>
    <x v="9"/>
    <s v="no impacts"/>
    <x v="7"/>
    <s v=""/>
    <s v="CTR_852"/>
  </r>
  <r>
    <s v="Crf-Nkolbisson"/>
    <s v="CTR_256"/>
    <s v="Yaounde"/>
    <s v="IHS"/>
    <s v="Grid-Gen"/>
    <s v="CENTRE"/>
    <s v="Yaounde"/>
    <s v="ZTE"/>
    <n v="0.18874863383300125"/>
    <n v="0"/>
    <n v="0"/>
    <n v="0"/>
    <n v="0"/>
    <n v="0"/>
    <n v="0.35844940402302272"/>
    <n v="0"/>
    <n v="0"/>
    <n v="0"/>
    <n v="0"/>
    <n v="0"/>
    <n v="0"/>
    <n v="0"/>
    <n v="0"/>
    <n v="0"/>
    <n v="0"/>
    <n v="0"/>
    <n v="0"/>
    <n v="0"/>
    <n v="0"/>
    <n v="0"/>
    <x v="0"/>
    <m/>
    <x v="13"/>
    <x v="9"/>
    <s v="no impacts"/>
    <x v="7"/>
    <s v=""/>
    <s v="CTR_256"/>
  </r>
  <r>
    <s v="Ebogo"/>
    <s v="CTR_313"/>
    <s v="Yaounde"/>
    <s v="IHS"/>
    <s v="Grid-Gen"/>
    <s v="CENTRE"/>
    <s v="Yaounde"/>
    <s v="ZTE"/>
    <n v="0"/>
    <n v="0"/>
    <n v="0"/>
    <n v="0"/>
    <n v="0"/>
    <n v="0"/>
    <n v="0.81313689064671413"/>
    <n v="0.67564627189791004"/>
    <n v="2.6765815434048736"/>
    <n v="0"/>
    <n v="0"/>
    <n v="0"/>
    <n v="0.69414124811304911"/>
    <n v="0"/>
    <n v="0"/>
    <n v="0"/>
    <n v="0"/>
    <n v="0.38935759474706905"/>
    <n v="0"/>
    <n v="0"/>
    <n v="0"/>
    <n v="0"/>
    <x v="0"/>
    <m/>
    <x v="13"/>
    <x v="9"/>
    <s v="no impacts"/>
    <x v="7"/>
    <s v=""/>
    <s v="CTR_313"/>
  </r>
  <r>
    <s v="Nkolbi-Boss"/>
    <s v="CTR_333"/>
    <s v="Yaounde"/>
    <s v="IHS"/>
    <s v="Grid-Gen"/>
    <s v="CENTRE"/>
    <s v="Yaounde"/>
    <s v="ZTE"/>
    <n v="2.0295427371280677"/>
    <n v="0"/>
    <n v="0"/>
    <n v="0"/>
    <n v="0"/>
    <n v="0"/>
    <n v="0"/>
    <n v="0"/>
    <n v="0"/>
    <n v="0"/>
    <n v="0"/>
    <n v="0"/>
    <n v="0"/>
    <n v="0"/>
    <n v="0"/>
    <n v="0"/>
    <n v="0"/>
    <n v="24.154117905562547"/>
    <n v="0"/>
    <n v="0"/>
    <n v="0"/>
    <n v="0"/>
    <x v="0"/>
    <m/>
    <x v="13"/>
    <x v="9"/>
    <s v="no impacts"/>
    <x v="7"/>
    <s v=""/>
    <s v="CTR_333"/>
  </r>
  <r>
    <s v="Ahala-IHS"/>
    <s v="CTR_164"/>
    <s v="Yaounde"/>
    <s v="IHS"/>
    <s v="Grid-Gen"/>
    <s v="CENTRE"/>
    <s v="Yaounde"/>
    <s v="ZTE"/>
    <n v="0"/>
    <n v="0"/>
    <n v="0"/>
    <n v="0"/>
    <n v="0.94524131574366665"/>
    <n v="0"/>
    <n v="0"/>
    <n v="0"/>
    <n v="0"/>
    <n v="0"/>
    <n v="2.1830135860492372E-2"/>
    <n v="0"/>
    <n v="0"/>
    <n v="0"/>
    <n v="0"/>
    <n v="0"/>
    <n v="0"/>
    <n v="0"/>
    <n v="0"/>
    <n v="0"/>
    <n v="0"/>
    <n v="0"/>
    <x v="0"/>
    <m/>
    <x v="13"/>
    <x v="9"/>
    <s v="no impacts"/>
    <x v="7"/>
    <s v=""/>
    <s v="CTR_164"/>
  </r>
  <r>
    <s v="EST_200_Z_Batouri-Qtier-Admin-MTN-IHS"/>
    <s v="EST_200"/>
    <s v="CENTRE"/>
    <s v="IHS"/>
    <s v=""/>
    <s v="EST"/>
    <s v="Batouri"/>
    <s v="ZTE"/>
    <n v="0"/>
    <n v="0"/>
    <n v="0"/>
    <n v="0"/>
    <n v="0"/>
    <n v="0"/>
    <n v="0"/>
    <n v="0"/>
    <n v="0"/>
    <n v="1.8316447081182425"/>
    <n v="0"/>
    <n v="0"/>
    <n v="0"/>
    <n v="0"/>
    <n v="0"/>
    <n v="0"/>
    <n v="0"/>
    <n v="0"/>
    <n v="0"/>
    <n v="0"/>
    <n v="0"/>
    <n v="0"/>
    <x v="0"/>
    <m/>
    <x v="13"/>
    <x v="9"/>
    <s v="no impacts"/>
    <x v="7"/>
    <s v=""/>
    <s v="EST_200"/>
  </r>
  <r>
    <s v="Avenue-Biyemassi"/>
    <s v="CTR_664"/>
    <s v="Yaounde"/>
    <s v="CAMUSAT"/>
    <s v="Good Grid no GE - 12h"/>
    <s v="CENTRE"/>
    <s v="Yaounde"/>
    <s v="ZTE"/>
    <n v="0"/>
    <n v="0"/>
    <n v="0.98585178907237736"/>
    <n v="0"/>
    <n v="0"/>
    <n v="0"/>
    <n v="0"/>
    <n v="0"/>
    <n v="0"/>
    <n v="11.562659623950937"/>
    <n v="0"/>
    <n v="0"/>
    <n v="9.501923334845749"/>
    <n v="0"/>
    <n v="0"/>
    <n v="0"/>
    <n v="0"/>
    <n v="0"/>
    <n v="0"/>
    <n v="0"/>
    <n v="0"/>
    <n v="0"/>
    <x v="0"/>
    <m/>
    <x v="13"/>
    <x v="9"/>
    <s v="no impacts"/>
    <x v="7"/>
    <s v=""/>
    <s v="CTR_664"/>
  </r>
  <r>
    <s v="Bertoua-Bonis-MTN"/>
    <s v="EST_052"/>
    <s v="CENTRE"/>
    <s v="IHS"/>
    <s v="Grid-Gen"/>
    <s v="EST"/>
    <s v="Bertoua"/>
    <s v="ZTE"/>
    <n v="0"/>
    <n v="0"/>
    <n v="0"/>
    <n v="0"/>
    <n v="0"/>
    <n v="0"/>
    <n v="0"/>
    <n v="0"/>
    <n v="0"/>
    <n v="6.500886046690843E-2"/>
    <n v="0"/>
    <n v="0"/>
    <n v="0"/>
    <n v="0"/>
    <n v="0"/>
    <n v="0"/>
    <n v="0"/>
    <n v="0"/>
    <n v="0"/>
    <n v="0"/>
    <n v="0"/>
    <n v="0"/>
    <x v="0"/>
    <m/>
    <x v="13"/>
    <x v="9"/>
    <s v="no impacts"/>
    <x v="7"/>
    <s v=""/>
    <s v="EST_052"/>
  </r>
  <r>
    <s v="Crf-Mbankolo"/>
    <s v="CTR_637"/>
    <s v="Yaounde"/>
    <m/>
    <m/>
    <s v="CENTRE"/>
    <s v="Yaounde"/>
    <s v="ZTE"/>
    <n v="0"/>
    <n v="0"/>
    <n v="0"/>
    <n v="0"/>
    <n v="0"/>
    <n v="0"/>
    <n v="0"/>
    <n v="0"/>
    <n v="0"/>
    <n v="0"/>
    <n v="0"/>
    <n v="0"/>
    <n v="0.22573858626328039"/>
    <n v="0"/>
    <n v="0"/>
    <n v="0"/>
    <n v="0"/>
    <n v="0"/>
    <n v="0"/>
    <n v="0"/>
    <n v="0"/>
    <n v="0"/>
    <x v="0"/>
    <m/>
    <x v="13"/>
    <x v="9"/>
    <s v="no impacts"/>
    <x v="7"/>
    <s v=""/>
    <s v="CTR_637"/>
  </r>
  <r>
    <s v="Nkolfoulou"/>
    <s v="CTR_214"/>
    <s v="Yaounde"/>
    <s v="IHS"/>
    <s v="Grid-Gen"/>
    <s v="CENTRE"/>
    <s v="Yaounde"/>
    <s v="ZTE"/>
    <n v="0"/>
    <n v="0"/>
    <n v="0"/>
    <n v="0"/>
    <n v="0"/>
    <n v="0.50708694672020049"/>
    <n v="0"/>
    <n v="0"/>
    <n v="2.19526628485331"/>
    <n v="0"/>
    <n v="0"/>
    <n v="0"/>
    <n v="0"/>
    <n v="0"/>
    <n v="0"/>
    <n v="0"/>
    <n v="0"/>
    <n v="0"/>
    <n v="0"/>
    <n v="0"/>
    <n v="0"/>
    <n v="0"/>
    <x v="0"/>
    <m/>
    <x v="13"/>
    <x v="9"/>
    <s v="no impacts"/>
    <x v="7"/>
    <s v=""/>
    <s v="CTR_214"/>
  </r>
  <r>
    <s v="Scalom"/>
    <s v="CTR_210"/>
    <s v="Yaounde"/>
    <s v="IHS"/>
    <s v="Grid-Gen"/>
    <s v="CENTRE"/>
    <s v="Yaounde"/>
    <s v="ZTE"/>
    <n v="0"/>
    <n v="0"/>
    <n v="0"/>
    <n v="1.6283426503782214E-2"/>
    <n v="0"/>
    <n v="0"/>
    <n v="1.8887347938122478E-2"/>
    <n v="0"/>
    <n v="0"/>
    <n v="0"/>
    <n v="0"/>
    <n v="0"/>
    <n v="0"/>
    <n v="0"/>
    <n v="0"/>
    <n v="0"/>
    <n v="0"/>
    <n v="0"/>
    <n v="0"/>
    <n v="0"/>
    <n v="0"/>
    <n v="0"/>
    <x v="0"/>
    <m/>
    <x v="13"/>
    <x v="9"/>
    <s v="no impacts"/>
    <x v="7"/>
    <s v=""/>
    <s v="CTR_210"/>
  </r>
  <r>
    <s v="EST_193_Z_Bertoua-Npoklota-Crf-ENIET"/>
    <s v="EST_193"/>
    <s v="CENTRE"/>
    <s v="ESCO"/>
    <s v="Bad Grid + Solar + GE"/>
    <s v="EST"/>
    <s v="Bertoua"/>
    <s v="ZTE"/>
    <n v="0"/>
    <n v="0"/>
    <n v="0"/>
    <n v="0"/>
    <n v="0"/>
    <n v="0"/>
    <n v="0"/>
    <n v="0"/>
    <n v="0"/>
    <n v="0"/>
    <n v="0"/>
    <n v="0"/>
    <n v="0"/>
    <n v="0"/>
    <n v="0"/>
    <n v="0"/>
    <n v="0"/>
    <n v="0"/>
    <n v="0"/>
    <n v="0"/>
    <n v="0"/>
    <n v="0"/>
    <x v="0"/>
    <m/>
    <x v="13"/>
    <x v="9"/>
    <s v="no impacts"/>
    <x v="7"/>
    <s v=""/>
    <s v="EST_193"/>
  </r>
  <r>
    <s v="Nkolda"/>
    <s v="CTR_215"/>
    <s v="Yaounde"/>
    <s v="IHS"/>
    <s v="Grid-Gen"/>
    <s v="CENTRE"/>
    <s v="Yaounde"/>
    <s v="ZTE"/>
    <n v="0"/>
    <n v="0"/>
    <n v="0"/>
    <n v="0"/>
    <n v="0"/>
    <n v="0"/>
    <n v="0"/>
    <n v="0"/>
    <n v="0"/>
    <n v="0"/>
    <n v="0"/>
    <n v="0"/>
    <n v="0"/>
    <n v="0"/>
    <n v="0"/>
    <n v="0"/>
    <n v="0"/>
    <n v="0"/>
    <n v="0"/>
    <n v="0"/>
    <n v="0"/>
    <n v="0"/>
    <x v="0"/>
    <m/>
    <x v="13"/>
    <x v="9"/>
    <s v="no impacts"/>
    <x v="7"/>
    <s v=""/>
    <s v="CTR_215"/>
  </r>
  <r>
    <s v="EST_197_Z_Bertoua-Mokolo-IV-MTN-IHS"/>
    <s v="EST_197"/>
    <s v="CENTRE"/>
    <s v="IHS"/>
    <s v="Grid-Gen-Lithium"/>
    <s v="EST"/>
    <s v="Bertoua"/>
    <s v="ZTE"/>
    <n v="0"/>
    <n v="0"/>
    <n v="0"/>
    <n v="0"/>
    <n v="0"/>
    <n v="0"/>
    <n v="0"/>
    <n v="0"/>
    <n v="0"/>
    <n v="0"/>
    <n v="0"/>
    <n v="0"/>
    <n v="0"/>
    <n v="0"/>
    <n v="0"/>
    <n v="0"/>
    <n v="0"/>
    <n v="0"/>
    <n v="0"/>
    <n v="0"/>
    <n v="0"/>
    <n v="0"/>
    <x v="0"/>
    <m/>
    <x v="13"/>
    <x v="9"/>
    <s v="no impacts"/>
    <x v="7"/>
    <s v=""/>
    <s v="EST_197"/>
  </r>
  <r>
    <s v="Emombo-2eme-Crf"/>
    <s v="CTR_558"/>
    <s v="Yaounde"/>
    <s v="CAMUSAT"/>
    <s v="Good Grid no GE - 8h"/>
    <s v="CENTRE"/>
    <s v="Yaounde"/>
    <s v="ZTE"/>
    <n v="12.411662857093939"/>
    <n v="6.5120329706391811"/>
    <n v="23.230314353956391"/>
    <n v="31.496213256171643"/>
    <n v="13.868556899607057"/>
    <n v="13.868556899607057"/>
    <n v="13.868556899607057"/>
    <n v="13.157418821857529"/>
    <n v="0"/>
    <n v="0"/>
    <n v="0"/>
    <n v="0"/>
    <n v="0"/>
    <n v="0"/>
    <n v="0"/>
    <n v="0"/>
    <n v="0"/>
    <n v="0"/>
    <n v="0"/>
    <n v="0"/>
    <n v="0"/>
    <n v="0"/>
    <x v="0"/>
    <m/>
    <x v="13"/>
    <x v="9"/>
    <s v="no impacts"/>
    <x v="7"/>
    <s v=""/>
    <s v="CTR_558"/>
  </r>
  <r>
    <s v="EST_195_Z_Bertoua-Nyanganza"/>
    <s v="EST_195"/>
    <s v="CENTRE"/>
    <s v="ESCO"/>
    <s v="Hybrid Solar - S1"/>
    <s v="EST"/>
    <s v="Bertoua"/>
    <s v="ZTE"/>
    <n v="0"/>
    <n v="0"/>
    <n v="0"/>
    <n v="7.5061959062074628"/>
    <n v="0"/>
    <n v="0"/>
    <n v="0"/>
    <n v="0"/>
    <n v="0"/>
    <n v="5.7946169453219398E-2"/>
    <n v="0"/>
    <n v="0"/>
    <n v="0"/>
    <n v="0"/>
    <n v="0"/>
    <n v="0"/>
    <n v="0"/>
    <n v="0"/>
    <n v="0"/>
    <n v="0"/>
    <n v="0"/>
    <n v="0"/>
    <x v="0"/>
    <m/>
    <x v="13"/>
    <x v="9"/>
    <s v="no impacts"/>
    <x v="7"/>
    <s v=""/>
    <s v="EST_195"/>
  </r>
  <r>
    <s v="EST_205_Z_Mandjou-Sallekere"/>
    <s v="EST_205"/>
    <s v="CENTRE"/>
    <s v="ESCO"/>
    <s v="Hybrid Solar - S1"/>
    <s v="EST"/>
    <s v="Mandjou"/>
    <s v="ZTE"/>
    <n v="0"/>
    <n v="0"/>
    <n v="0"/>
    <n v="0"/>
    <n v="0"/>
    <n v="0"/>
    <n v="0"/>
    <n v="0"/>
    <n v="0"/>
    <n v="0"/>
    <n v="0"/>
    <n v="0"/>
    <n v="0"/>
    <n v="0"/>
    <n v="0"/>
    <n v="0"/>
    <n v="0"/>
    <n v="0"/>
    <n v="0"/>
    <n v="0"/>
    <n v="0"/>
    <n v="0"/>
    <x v="0"/>
    <m/>
    <x v="13"/>
    <x v="9"/>
    <s v="no impacts"/>
    <x v="7"/>
    <s v=""/>
    <s v="EST_205"/>
  </r>
  <r>
    <s v="Bertoua-Meteo"/>
    <s v="EST_107"/>
    <s v="CENTRE"/>
    <s v="IHS"/>
    <s v="Grid-Gen"/>
    <s v="EST"/>
    <s v="Bertoua"/>
    <s v="ZTE"/>
    <n v="0"/>
    <n v="0"/>
    <n v="0"/>
    <n v="0"/>
    <n v="0"/>
    <n v="0"/>
    <n v="0"/>
    <n v="0"/>
    <n v="0"/>
    <n v="0"/>
    <n v="0"/>
    <n v="0"/>
    <n v="0"/>
    <n v="0"/>
    <n v="0"/>
    <n v="0"/>
    <n v="0"/>
    <n v="0"/>
    <n v="0"/>
    <n v="0"/>
    <n v="0"/>
    <n v="0"/>
    <x v="0"/>
    <m/>
    <x v="13"/>
    <x v="9"/>
    <s v="no impacts"/>
    <x v="7"/>
    <s v=""/>
    <s v="EST_107"/>
  </r>
  <r>
    <s v="Odza-II-MTN-IHS"/>
    <s v="CTR_467"/>
    <s v="Yaounde"/>
    <s v="IHS"/>
    <s v="Grid-Gen"/>
    <s v="CENTRE"/>
    <s v="Yaounde"/>
    <s v="ZTE"/>
    <n v="0"/>
    <n v="0"/>
    <n v="0"/>
    <n v="0"/>
    <n v="0"/>
    <n v="0"/>
    <n v="0"/>
    <n v="0"/>
    <n v="0"/>
    <n v="1.3371849968467582"/>
    <n v="0"/>
    <n v="0"/>
    <n v="0"/>
    <n v="0"/>
    <n v="0"/>
    <n v="0"/>
    <n v="0"/>
    <n v="0"/>
    <n v="0"/>
    <n v="0"/>
    <n v="0"/>
    <n v="0"/>
    <x v="0"/>
    <m/>
    <x v="13"/>
    <x v="9"/>
    <s v="no impacts"/>
    <x v="7"/>
    <s v=""/>
    <s v="CTR_467"/>
  </r>
  <r>
    <s v="GAROUA-BOULAI-II-IHS"/>
    <s v="ADM_156"/>
    <s v="CENTRE"/>
    <s v="IHS"/>
    <s v="Grid-Gen-Lithium"/>
    <s v="ADAMAOUA"/>
    <s v="Garoua Boulai"/>
    <s v="ZTE"/>
    <n v="2.7876405760872967"/>
    <n v="0"/>
    <n v="8.2070253086895359"/>
    <n v="0"/>
    <n v="0"/>
    <n v="0"/>
    <n v="0"/>
    <n v="0"/>
    <n v="0"/>
    <n v="0"/>
    <n v="0"/>
    <n v="0"/>
    <n v="0"/>
    <n v="0"/>
    <n v="0"/>
    <n v="0"/>
    <n v="0"/>
    <n v="0"/>
    <n v="0"/>
    <n v="0"/>
    <n v="0"/>
    <n v="0"/>
    <x v="0"/>
    <m/>
    <x v="13"/>
    <x v="9"/>
    <s v="no impacts"/>
    <x v="7"/>
    <s v=""/>
    <s v="ADM_156"/>
  </r>
  <r>
    <s v="CTR_940_Z_GBS-la-releve-Simbock"/>
    <s v="CTR_940"/>
    <s v="Yaounde"/>
    <s v="ESCO"/>
    <e v="#N/A"/>
    <s v="CENTRE"/>
    <s v="Yaounde"/>
    <s v="ZTE"/>
    <n v="0"/>
    <n v="0"/>
    <n v="0"/>
    <n v="0"/>
    <n v="0"/>
    <n v="0"/>
    <n v="0"/>
    <n v="0"/>
    <n v="29.566671803169218"/>
    <n v="0"/>
    <n v="0"/>
    <n v="0"/>
    <n v="0"/>
    <n v="0"/>
    <n v="0"/>
    <n v="0"/>
    <n v="0"/>
    <n v="0"/>
    <n v="0"/>
    <n v="0"/>
    <n v="0"/>
    <n v="0"/>
    <x v="0"/>
    <m/>
    <x v="13"/>
    <x v="9"/>
    <s v="no impacts"/>
    <x v="7"/>
    <s v=""/>
    <s v="CTR_940"/>
  </r>
  <r>
    <s v="Niki-Accacia-IHS"/>
    <s v="CTR_848"/>
    <s v="Yaounde"/>
    <m/>
    <m/>
    <s v="CENTRE"/>
    <s v="Yaounde"/>
    <s v="ZTE"/>
    <n v="0"/>
    <n v="0"/>
    <n v="0"/>
    <n v="0"/>
    <n v="0"/>
    <n v="0"/>
    <n v="0"/>
    <n v="0"/>
    <n v="0"/>
    <n v="0"/>
    <n v="0"/>
    <n v="0"/>
    <n v="4.9402275185270801"/>
    <n v="0"/>
    <n v="0"/>
    <n v="0"/>
    <n v="0"/>
    <n v="0"/>
    <n v="0"/>
    <n v="0"/>
    <n v="0"/>
    <n v="0"/>
    <x v="0"/>
    <m/>
    <x v="13"/>
    <x v="9"/>
    <s v="no impacts"/>
    <x v="7"/>
    <s v=""/>
    <s v="CTR_848"/>
  </r>
  <r>
    <s v="Nkoabang"/>
    <s v="CTR_084"/>
    <s v="Yaounde"/>
    <s v="IHS"/>
    <s v="Grid-Gen"/>
    <s v="CENTRE"/>
    <s v="Yaounde"/>
    <s v="ZTE"/>
    <n v="0"/>
    <n v="0"/>
    <n v="0"/>
    <n v="0"/>
    <n v="0"/>
    <n v="0"/>
    <n v="0"/>
    <n v="0"/>
    <n v="0"/>
    <n v="0"/>
    <n v="3.6867425442238599"/>
    <n v="0"/>
    <n v="0"/>
    <n v="0"/>
    <n v="0"/>
    <n v="0"/>
    <n v="0"/>
    <n v="0"/>
    <n v="0"/>
    <n v="0"/>
    <n v="0"/>
    <n v="0"/>
    <x v="0"/>
    <m/>
    <x v="13"/>
    <x v="9"/>
    <s v="no impacts"/>
    <x v="7"/>
    <s v=""/>
    <s v="CTR_084"/>
  </r>
  <r>
    <s v="Essomba"/>
    <s v="CTR_266"/>
    <s v="Yaounde"/>
    <s v="IHS"/>
    <s v="Grid-Gen"/>
    <s v="CENTRE"/>
    <s v="Yaounde"/>
    <s v="ZTE"/>
    <n v="0"/>
    <n v="0"/>
    <n v="0"/>
    <n v="0"/>
    <n v="0"/>
    <n v="0"/>
    <n v="0"/>
    <n v="3.7293862164807545"/>
    <n v="0"/>
    <n v="0"/>
    <n v="0"/>
    <n v="0"/>
    <n v="0"/>
    <n v="0"/>
    <n v="0"/>
    <n v="0"/>
    <n v="0"/>
    <n v="0"/>
    <n v="0"/>
    <n v="0"/>
    <n v="0"/>
    <n v="0"/>
    <x v="0"/>
    <m/>
    <x v="13"/>
    <x v="9"/>
    <s v="no impacts"/>
    <x v="7"/>
    <s v=""/>
    <s v="CTR_266"/>
  </r>
  <r>
    <s v="Bastos-Golf"/>
    <s v="CTR_769"/>
    <s v="Yaounde"/>
    <s v="CAMUSAT"/>
    <s v="Good Grid + GE"/>
    <s v="CENTRE"/>
    <s v="Yaounde"/>
    <s v="ZTE"/>
    <n v="0"/>
    <n v="0"/>
    <n v="0"/>
    <n v="0"/>
    <n v="0"/>
    <n v="0"/>
    <n v="0"/>
    <n v="0"/>
    <n v="0"/>
    <n v="0"/>
    <n v="0"/>
    <n v="0"/>
    <n v="3.3071942425513581"/>
    <n v="0"/>
    <n v="0"/>
    <n v="0"/>
    <n v="0"/>
    <n v="0"/>
    <n v="0"/>
    <n v="0"/>
    <n v="0"/>
    <n v="0"/>
    <x v="0"/>
    <m/>
    <x v="13"/>
    <x v="9"/>
    <s v="no impacts"/>
    <x v="7"/>
    <s v=""/>
    <s v="CTR_769"/>
  </r>
  <r>
    <s v="Bertoua-Agence-New"/>
    <s v="EST_088"/>
    <s v="CENTRE"/>
    <m/>
    <m/>
    <s v="EST"/>
    <s v="Bertoua"/>
    <s v="ZTE"/>
    <n v="0"/>
    <n v="0"/>
    <n v="2.6057049421715366E-2"/>
    <n v="0"/>
    <n v="0"/>
    <n v="5.7896860465928885E-17"/>
    <n v="0"/>
    <n v="0"/>
    <n v="0"/>
    <n v="0"/>
    <n v="0"/>
    <n v="0"/>
    <n v="0"/>
    <n v="0"/>
    <n v="0"/>
    <n v="0"/>
    <n v="0"/>
    <n v="0"/>
    <n v="0"/>
    <n v="0"/>
    <n v="0"/>
    <n v="0"/>
    <x v="0"/>
    <m/>
    <x v="13"/>
    <x v="9"/>
    <s v="no impacts"/>
    <x v="7"/>
    <s v=""/>
    <s v="EST_088"/>
  </r>
  <r>
    <s v="Mvog-Ada-New"/>
    <s v="CTR_347"/>
    <s v="Yaounde"/>
    <m/>
    <m/>
    <s v="CENTRE"/>
    <s v="Yaounde"/>
    <s v="ZTE"/>
    <n v="0"/>
    <n v="0"/>
    <n v="0"/>
    <n v="0"/>
    <n v="0"/>
    <n v="0"/>
    <n v="0"/>
    <n v="0"/>
    <n v="0"/>
    <n v="0.31609109301920768"/>
    <n v="0"/>
    <n v="0"/>
    <n v="0"/>
    <n v="0"/>
    <n v="0"/>
    <n v="0"/>
    <n v="0"/>
    <n v="0"/>
    <n v="0"/>
    <n v="0"/>
    <n v="0"/>
    <n v="0"/>
    <x v="0"/>
    <m/>
    <x v="13"/>
    <x v="9"/>
    <s v="no impacts"/>
    <x v="7"/>
    <s v=""/>
    <s v="CTR_347"/>
  </r>
  <r>
    <s v="Oyomabang"/>
    <s v="CTR_340"/>
    <s v="Yaounde"/>
    <s v="IHS"/>
    <s v="Grid-Gen"/>
    <s v="CENTRE"/>
    <s v="Yaounde"/>
    <s v="ZTE"/>
    <n v="0.5850262389672215"/>
    <n v="0"/>
    <n v="0"/>
    <n v="0"/>
    <n v="0"/>
    <n v="0"/>
    <n v="0.70329064328987367"/>
    <n v="0"/>
    <n v="0"/>
    <n v="0"/>
    <n v="0"/>
    <n v="0"/>
    <n v="0"/>
    <n v="0"/>
    <n v="0"/>
    <n v="0"/>
    <n v="0"/>
    <n v="0"/>
    <n v="0"/>
    <n v="0"/>
    <n v="0"/>
    <n v="0"/>
    <x v="0"/>
    <m/>
    <x v="13"/>
    <x v="9"/>
    <s v="no impacts"/>
    <x v="7"/>
    <s v=""/>
    <s v="CTR_340"/>
  </r>
  <r>
    <s v="EST_001_Z_Bertoua"/>
    <s v="EST_001"/>
    <s v="CENTRE"/>
    <m/>
    <m/>
    <s v="EST"/>
    <s v="Bertoua"/>
    <s v="ZTE"/>
    <n v="0"/>
    <n v="0"/>
    <n v="0"/>
    <n v="0"/>
    <n v="0"/>
    <n v="0"/>
    <n v="0"/>
    <n v="0"/>
    <n v="0"/>
    <n v="0"/>
    <n v="0"/>
    <n v="0"/>
    <n v="0"/>
    <n v="0"/>
    <n v="0"/>
    <n v="0"/>
    <n v="0"/>
    <n v="0"/>
    <n v="0"/>
    <n v="0"/>
    <n v="0"/>
    <n v="0"/>
    <x v="0"/>
    <m/>
    <x v="13"/>
    <x v="9"/>
    <s v="no impacts"/>
    <x v="7"/>
    <s v=""/>
    <s v="EST_001"/>
  </r>
  <r>
    <s v="Nkomeda"/>
    <s v="CTR_597"/>
    <s v="Yaounde"/>
    <s v="CAMUSAT"/>
    <s v="Good Grid + GE"/>
    <s v="CENTRE"/>
    <s v="Yaounde"/>
    <s v="ZTE"/>
    <n v="0"/>
    <n v="0"/>
    <n v="0"/>
    <n v="0"/>
    <n v="0"/>
    <n v="0"/>
    <n v="0"/>
    <n v="0"/>
    <n v="0"/>
    <n v="0"/>
    <n v="0"/>
    <n v="0"/>
    <n v="0"/>
    <n v="0"/>
    <n v="0"/>
    <n v="0"/>
    <n v="0"/>
    <n v="0"/>
    <n v="0"/>
    <n v="0"/>
    <n v="0"/>
    <n v="0"/>
    <x v="0"/>
    <m/>
    <x v="13"/>
    <x v="9"/>
    <s v="no impacts"/>
    <x v="7"/>
    <s v=""/>
    <s v="CTR_597"/>
  </r>
  <r>
    <s v="Ebogo-II"/>
    <s v="CTR_867"/>
    <s v="CENTRE"/>
    <s v="CAMUSAT"/>
    <s v="HGB"/>
    <s v="CENTRE"/>
    <s v="Ebogo"/>
    <s v="ZTE"/>
    <n v="0"/>
    <n v="0"/>
    <n v="0"/>
    <n v="0"/>
    <n v="0"/>
    <n v="0.11542862687018635"/>
    <n v="0"/>
    <n v="0"/>
    <n v="2.1620038637913663"/>
    <n v="0"/>
    <n v="0"/>
    <n v="0"/>
    <n v="0"/>
    <n v="0"/>
    <n v="0"/>
    <n v="0"/>
    <n v="0"/>
    <n v="0"/>
    <n v="0"/>
    <n v="0"/>
    <n v="0"/>
    <n v="0"/>
    <x v="0"/>
    <m/>
    <x v="13"/>
    <x v="9"/>
    <s v="no impacts"/>
    <x v="7"/>
    <s v=""/>
    <s v="CTR_867"/>
  </r>
  <r>
    <s v="H-Deputes"/>
    <s v="CTR_578"/>
    <s v="Yaounde"/>
    <s v="IHS"/>
    <m/>
    <s v="CENTRE"/>
    <s v="Yaounde"/>
    <s v="ZTE"/>
    <n v="0"/>
    <n v="0"/>
    <n v="0"/>
    <n v="0"/>
    <n v="0"/>
    <n v="0"/>
    <n v="0"/>
    <n v="0"/>
    <n v="0"/>
    <n v="0"/>
    <n v="0"/>
    <n v="0"/>
    <n v="0"/>
    <n v="0"/>
    <n v="0"/>
    <n v="0"/>
    <n v="0"/>
    <n v="0"/>
    <n v="0"/>
    <n v="0"/>
    <n v="0"/>
    <n v="0"/>
    <x v="0"/>
    <m/>
    <x v="13"/>
    <x v="9"/>
    <s v="no impacts"/>
    <x v="7"/>
    <s v=""/>
    <s v="CTR_578"/>
  </r>
  <r>
    <s v="Bertoua-Tigaza"/>
    <s v="EST_079"/>
    <s v="CENTRE"/>
    <s v="IHS"/>
    <s v="Grid-Gen"/>
    <s v="EST"/>
    <s v="Bertoua"/>
    <s v="ZTE"/>
    <n v="0"/>
    <n v="0"/>
    <n v="0"/>
    <n v="0"/>
    <n v="0"/>
    <n v="0"/>
    <n v="0"/>
    <n v="0"/>
    <n v="0"/>
    <n v="8.7213532972065522E-2"/>
    <n v="0"/>
    <n v="0"/>
    <n v="0"/>
    <n v="0"/>
    <n v="0"/>
    <n v="0"/>
    <n v="0"/>
    <n v="0"/>
    <n v="0"/>
    <n v="0"/>
    <n v="0"/>
    <n v="0"/>
    <x v="0"/>
    <m/>
    <x v="13"/>
    <x v="9"/>
    <s v="no impacts"/>
    <x v="7"/>
    <s v=""/>
    <s v="EST_079"/>
  </r>
  <r>
    <s v="Biteng-GP"/>
    <s v="CTR_556"/>
    <s v="Yaounde"/>
    <s v="CAMUSAT"/>
    <s v="Good Grid no GE - 8h"/>
    <s v="CENTRE"/>
    <s v="Yaounde"/>
    <s v="ZTE"/>
    <n v="0"/>
    <n v="0"/>
    <n v="0"/>
    <n v="0"/>
    <n v="0"/>
    <n v="0"/>
    <n v="0"/>
    <n v="1.4565195058684539"/>
    <n v="0"/>
    <n v="0"/>
    <n v="5.9016274152263244E-2"/>
    <n v="0"/>
    <n v="0"/>
    <n v="0"/>
    <n v="0"/>
    <n v="0"/>
    <n v="0"/>
    <n v="0"/>
    <n v="0"/>
    <n v="0"/>
    <n v="0"/>
    <n v="0"/>
    <x v="0"/>
    <m/>
    <x v="13"/>
    <x v="9"/>
    <s v="no impacts"/>
    <x v="7"/>
    <s v=""/>
    <s v="CTR_556"/>
  </r>
  <r>
    <s v="Nkoabang-Nord"/>
    <s v="CTR_708"/>
    <s v="Yaounde"/>
    <s v="CAMUSAT"/>
    <s v="Good Grid + GE"/>
    <s v="CENTRE"/>
    <s v="Yaounde"/>
    <s v="ZTE"/>
    <n v="0"/>
    <n v="0"/>
    <n v="0"/>
    <n v="0"/>
    <n v="0"/>
    <n v="0"/>
    <n v="0"/>
    <n v="0"/>
    <n v="0.11701594884043463"/>
    <n v="0"/>
    <n v="0"/>
    <n v="0"/>
    <n v="0"/>
    <n v="0"/>
    <n v="0"/>
    <n v="0"/>
    <n v="0"/>
    <n v="0"/>
    <n v="0"/>
    <n v="0"/>
    <n v="0"/>
    <n v="0"/>
    <x v="0"/>
    <m/>
    <x v="13"/>
    <x v="9"/>
    <s v="no impacts"/>
    <x v="7"/>
    <s v=""/>
    <s v="CTR_708"/>
  </r>
  <r>
    <s v="Nkometou"/>
    <s v="CTR_061"/>
    <s v="CENTRE"/>
    <s v="IHS"/>
    <s v="Grid-Gen"/>
    <s v="CENTRE"/>
    <s v="Nkometou"/>
    <s v="ZTE"/>
    <n v="0"/>
    <n v="0"/>
    <n v="0.68436762519511585"/>
    <n v="1.5409507666230065"/>
    <n v="1.5409507666230065"/>
    <n v="1.5409507666230065"/>
    <n v="1.5409507666230065"/>
    <n v="1.5409507666230065"/>
    <n v="1.5409507666230065"/>
    <n v="1.5409507666230065"/>
    <n v="1.3901195092927894"/>
    <n v="0"/>
    <n v="0"/>
    <n v="0"/>
    <n v="0"/>
    <n v="0"/>
    <n v="0"/>
    <n v="0"/>
    <n v="0"/>
    <n v="0"/>
    <n v="0"/>
    <n v="0"/>
    <x v="0"/>
    <m/>
    <x v="13"/>
    <x v="9"/>
    <s v="no impacts"/>
    <x v="7"/>
    <s v=""/>
    <s v="CTR_061"/>
  </r>
  <r>
    <s v="Febe-Village-IHS"/>
    <s v="CTR_692"/>
    <s v="Yaounde"/>
    <s v="IHS"/>
    <s v="Grid-Gen"/>
    <s v="CENTRE"/>
    <s v="Yaounde"/>
    <s v="ZTE"/>
    <n v="0"/>
    <n v="0"/>
    <n v="0"/>
    <n v="0"/>
    <n v="0"/>
    <n v="0"/>
    <n v="0"/>
    <n v="0"/>
    <n v="0"/>
    <n v="0"/>
    <n v="0"/>
    <n v="0"/>
    <n v="0"/>
    <n v="0"/>
    <n v="0"/>
    <n v="0"/>
    <n v="0"/>
    <n v="0"/>
    <n v="0"/>
    <n v="0"/>
    <n v="0"/>
    <n v="0"/>
    <x v="0"/>
    <m/>
    <x v="13"/>
    <x v="9"/>
    <s v="no impacts"/>
    <x v="7"/>
    <s v=""/>
    <s v="CTR_692"/>
  </r>
  <r>
    <s v="Mehanda-III"/>
    <s v="CTR_866"/>
    <s v="Yaounde"/>
    <s v="CAMUSAT"/>
    <s v="Good Grid + GE"/>
    <s v="CENTRE"/>
    <s v="Binguela"/>
    <s v="ZTE"/>
    <n v="0"/>
    <n v="0"/>
    <n v="0"/>
    <n v="0"/>
    <n v="0"/>
    <n v="0"/>
    <n v="0"/>
    <n v="0"/>
    <n v="0"/>
    <n v="0"/>
    <n v="0"/>
    <n v="0"/>
    <n v="0"/>
    <n v="0"/>
    <n v="0"/>
    <n v="0"/>
    <n v="0"/>
    <n v="0"/>
    <n v="0"/>
    <n v="0"/>
    <n v="0"/>
    <n v="0"/>
    <x v="0"/>
    <m/>
    <x v="13"/>
    <x v="9"/>
    <s v="no impacts"/>
    <x v="7"/>
    <s v=""/>
    <s v="CTR_866"/>
  </r>
  <r>
    <s v="Bastos-Nylon"/>
    <s v="CTR_198"/>
    <s v="Yaounde"/>
    <s v="IHS"/>
    <s v="Grid-Gen"/>
    <s v="CENTRE"/>
    <s v="Yaounde"/>
    <s v="ZTE"/>
    <n v="0"/>
    <n v="0"/>
    <n v="0"/>
    <n v="0.20280267554710912"/>
    <n v="0"/>
    <n v="0"/>
    <n v="0"/>
    <n v="0"/>
    <n v="0"/>
    <n v="0"/>
    <n v="0"/>
    <n v="0"/>
    <n v="0.11913832316020478"/>
    <n v="0"/>
    <n v="0"/>
    <n v="0"/>
    <n v="0"/>
    <n v="0"/>
    <n v="0"/>
    <n v="0"/>
    <n v="0"/>
    <n v="0"/>
    <x v="0"/>
    <m/>
    <x v="13"/>
    <x v="9"/>
    <s v="no impacts"/>
    <x v="7"/>
    <s v=""/>
    <s v="CTR_198"/>
  </r>
  <r>
    <s v="Mendong-Village"/>
    <s v="CTR_713"/>
    <s v="Yaounde"/>
    <s v="CAMUSAT"/>
    <s v="Good Grid + GE"/>
    <s v="CENTRE"/>
    <s v="Yaounde"/>
    <s v="ZTE"/>
    <n v="0"/>
    <n v="0"/>
    <n v="0"/>
    <n v="0"/>
    <n v="0"/>
    <n v="0"/>
    <n v="0"/>
    <n v="0"/>
    <n v="0"/>
    <n v="0"/>
    <n v="0"/>
    <n v="0"/>
    <n v="0"/>
    <n v="0"/>
    <n v="0"/>
    <n v="0"/>
    <n v="0"/>
    <n v="0"/>
    <n v="0"/>
    <n v="0"/>
    <n v="0"/>
    <n v="0"/>
    <x v="0"/>
    <m/>
    <x v="13"/>
    <x v="9"/>
    <s v="no impacts"/>
    <x v="7"/>
    <s v=""/>
    <s v="CTR_713"/>
  </r>
  <r>
    <s v="Baaba-II"/>
    <s v="CTR_879"/>
    <s v="CENTRE"/>
    <s v="CAMUSAT"/>
    <s v="Hybrid Solar - S3"/>
    <s v="CENTRE"/>
    <s v="Baaba"/>
    <s v="ZTE"/>
    <n v="7.4229595957002042E-2"/>
    <n v="0"/>
    <n v="0"/>
    <n v="0"/>
    <n v="0"/>
    <n v="0"/>
    <n v="0"/>
    <n v="0"/>
    <n v="2.1676575836179817"/>
    <n v="0"/>
    <n v="0"/>
    <n v="0"/>
    <n v="0"/>
    <n v="0"/>
    <n v="0"/>
    <n v="0"/>
    <n v="0"/>
    <n v="0"/>
    <n v="0"/>
    <n v="0"/>
    <n v="0"/>
    <n v="0"/>
    <x v="0"/>
    <m/>
    <x v="13"/>
    <x v="9"/>
    <s v="no impacts"/>
    <x v="7"/>
    <s v=""/>
    <s v="CTR_879"/>
  </r>
  <r>
    <s v="Bertoua-Ngaikada"/>
    <s v="EST_051"/>
    <s v="CENTRE"/>
    <s v="IHS"/>
    <s v="Grid-Gen"/>
    <s v="EST"/>
    <s v="Bertoua"/>
    <s v="ZTE"/>
    <n v="0"/>
    <n v="0"/>
    <n v="0"/>
    <n v="1.2821102750026387"/>
    <n v="0"/>
    <n v="0"/>
    <n v="0"/>
    <n v="0"/>
    <n v="0"/>
    <n v="0"/>
    <n v="5.7896860465928885E-17"/>
    <n v="0"/>
    <n v="0"/>
    <n v="0"/>
    <n v="0"/>
    <n v="0"/>
    <n v="0"/>
    <n v="0"/>
    <n v="0"/>
    <n v="0"/>
    <n v="0"/>
    <n v="0"/>
    <x v="0"/>
    <m/>
    <x v="13"/>
    <x v="9"/>
    <s v="no impacts"/>
    <x v="7"/>
    <s v=""/>
    <s v="EST_051"/>
  </r>
  <r>
    <s v="Bertoua-Camp-SIC-IHS"/>
    <s v="EST_025"/>
    <s v="CENTRE"/>
    <s v="IHS"/>
    <s v="Grid-Gen"/>
    <s v="EST"/>
    <s v="Bertoua"/>
    <s v="ZTE"/>
    <n v="0"/>
    <n v="0"/>
    <n v="0"/>
    <n v="1.4246660559935846"/>
    <n v="0"/>
    <n v="0"/>
    <n v="0"/>
    <n v="0"/>
    <n v="0"/>
    <n v="4.7084606757925203E-3"/>
    <n v="0"/>
    <n v="0"/>
    <n v="2.0229437581506313"/>
    <n v="0"/>
    <n v="0"/>
    <n v="0"/>
    <n v="0"/>
    <n v="0"/>
    <n v="0"/>
    <n v="0"/>
    <n v="0"/>
    <n v="0"/>
    <x v="0"/>
    <m/>
    <x v="13"/>
    <x v="9"/>
    <s v="no impacts"/>
    <x v="7"/>
    <s v=""/>
    <s v="EST_025"/>
  </r>
  <r>
    <s v="Mehanda-II"/>
    <s v="CTR_763"/>
    <s v="Yaounde"/>
    <s v="CAMUSAT"/>
    <s v="Good Grid + GE"/>
    <s v="CENTRE"/>
    <s v="Yaounde"/>
    <s v="ZTE"/>
    <n v="0"/>
    <n v="0"/>
    <n v="0"/>
    <n v="0"/>
    <n v="0"/>
    <n v="0"/>
    <n v="0"/>
    <n v="9.8754612151252896"/>
    <n v="12.299765575730596"/>
    <n v="1.9944433029994322"/>
    <n v="0"/>
    <n v="0"/>
    <n v="0"/>
    <n v="0"/>
    <n v="0"/>
    <n v="0"/>
    <n v="0"/>
    <n v="0"/>
    <n v="0"/>
    <n v="0"/>
    <n v="0"/>
    <n v="0"/>
    <x v="0"/>
    <m/>
    <x v="13"/>
    <x v="9"/>
    <s v="no impacts"/>
    <x v="7"/>
    <s v=""/>
    <s v="CTR_763"/>
  </r>
  <r>
    <s v="Satcom"/>
    <s v="CTR_199"/>
    <s v="Yaounde"/>
    <s v="IHS"/>
    <s v="Grid-Gen"/>
    <s v="CENTRE"/>
    <s v="Yaounde"/>
    <s v="ZTE"/>
    <n v="2.8127880365148257"/>
    <n v="0"/>
    <n v="0"/>
    <n v="0"/>
    <n v="0"/>
    <n v="0"/>
    <n v="0"/>
    <n v="1.3124834133771648"/>
    <n v="0"/>
    <n v="2.6569094520207854"/>
    <n v="0"/>
    <n v="0"/>
    <n v="4.2416096657563642"/>
    <n v="0"/>
    <n v="0"/>
    <n v="0"/>
    <n v="0"/>
    <n v="0"/>
    <n v="0"/>
    <n v="0"/>
    <n v="0"/>
    <n v="0"/>
    <x v="0"/>
    <m/>
    <x v="13"/>
    <x v="9"/>
    <s v="no impacts"/>
    <x v="7"/>
    <s v=""/>
    <s v="CTR_199"/>
  </r>
  <r>
    <s v="J-Vespa"/>
    <s v="CTR_088"/>
    <s v="Yaounde"/>
    <s v="IHS"/>
    <s v="Grid-Gen"/>
    <s v="CENTRE"/>
    <s v="Yaounde"/>
    <s v="ZTE"/>
    <n v="0"/>
    <n v="0"/>
    <n v="0"/>
    <n v="0.35680857681782263"/>
    <n v="1.4587667257364454"/>
    <n v="0"/>
    <n v="0"/>
    <n v="0"/>
    <n v="0"/>
    <n v="0"/>
    <n v="0"/>
    <n v="0"/>
    <n v="5.6249518452885425"/>
    <n v="0"/>
    <n v="0"/>
    <n v="0"/>
    <n v="0"/>
    <n v="0"/>
    <n v="0"/>
    <n v="0"/>
    <n v="0"/>
    <n v="0"/>
    <x v="0"/>
    <m/>
    <x v="13"/>
    <x v="9"/>
    <s v="no impacts"/>
    <x v="7"/>
    <s v=""/>
    <s v="CTR_088"/>
  </r>
  <r>
    <s v="Biscuiterie-IHS"/>
    <s v="CTR_157"/>
    <s v="Yaounde"/>
    <s v="IHS"/>
    <s v="Grid-Gen"/>
    <s v="CENTRE"/>
    <s v="Yaounde"/>
    <s v="ZTE"/>
    <n v="2.2004206224870373"/>
    <n v="0.59893760005479013"/>
    <n v="0"/>
    <n v="0"/>
    <n v="0"/>
    <n v="0"/>
    <n v="0"/>
    <n v="0"/>
    <n v="0"/>
    <n v="0"/>
    <n v="9.3063438660171929E-2"/>
    <n v="0"/>
    <n v="0"/>
    <n v="0"/>
    <n v="0"/>
    <n v="0"/>
    <n v="0"/>
    <n v="0"/>
    <n v="0"/>
    <n v="0"/>
    <n v="0"/>
    <n v="0"/>
    <x v="0"/>
    <m/>
    <x v="13"/>
    <x v="9"/>
    <s v="no impacts"/>
    <x v="7"/>
    <s v=""/>
    <s v="CTR_157"/>
  </r>
  <r>
    <s v="Oyomabang-Ecole-IHS"/>
    <s v="CTR_553"/>
    <s v="Yaounde"/>
    <s v="IHS"/>
    <s v="Grid-Gen"/>
    <s v="CENTRE"/>
    <s v="Yaounde"/>
    <s v="ZTE"/>
    <n v="0.16584839327346426"/>
    <n v="0"/>
    <n v="0"/>
    <n v="0"/>
    <n v="0"/>
    <n v="0"/>
    <n v="0.33171462162524651"/>
    <n v="0"/>
    <n v="0"/>
    <n v="0"/>
    <n v="0"/>
    <n v="0"/>
    <n v="0"/>
    <n v="0"/>
    <n v="0"/>
    <n v="0"/>
    <n v="0"/>
    <n v="0"/>
    <n v="0"/>
    <n v="0"/>
    <n v="0"/>
    <n v="0"/>
    <x v="0"/>
    <m/>
    <x v="13"/>
    <x v="9"/>
    <s v="no impacts"/>
    <x v="7"/>
    <s v=""/>
    <s v="CTR_553"/>
  </r>
  <r>
    <s v="GP-Etoudi"/>
    <s v="CTR_735"/>
    <s v="Yaounde"/>
    <s v="CAMUSAT"/>
    <s v="Good Grid no GE - 12h"/>
    <s v="CENTRE"/>
    <s v="Yaounde"/>
    <s v="ZTE"/>
    <n v="0"/>
    <n v="0"/>
    <n v="0"/>
    <n v="0"/>
    <n v="0"/>
    <n v="0"/>
    <n v="0"/>
    <n v="0"/>
    <n v="0"/>
    <n v="0"/>
    <n v="0"/>
    <n v="0"/>
    <n v="0"/>
    <n v="0"/>
    <n v="0"/>
    <n v="0"/>
    <n v="0"/>
    <n v="0"/>
    <n v="0"/>
    <n v="0"/>
    <n v="0"/>
    <n v="0"/>
    <x v="0"/>
    <m/>
    <x v="13"/>
    <x v="9"/>
    <s v="no impacts"/>
    <x v="7"/>
    <s v=""/>
    <s v="CTR_735"/>
  </r>
  <r>
    <s v="Bong-assi"/>
    <s v="CTR_774"/>
    <s v="Yaounde"/>
    <s v="CAMUSAT"/>
    <s v="Hybrid Solar - S3"/>
    <s v="CENTRE"/>
    <s v="Yaounde"/>
    <s v="ZTE"/>
    <n v="0"/>
    <n v="0"/>
    <n v="0"/>
    <n v="0"/>
    <n v="5.500338153084932E-2"/>
    <n v="1.9064985318163523"/>
    <n v="4.8868114589664786E-2"/>
    <n v="0"/>
    <n v="0"/>
    <n v="0"/>
    <n v="0"/>
    <n v="0"/>
    <n v="0"/>
    <n v="0"/>
    <n v="0"/>
    <n v="0"/>
    <n v="0"/>
    <n v="0"/>
    <n v="0"/>
    <n v="0"/>
    <n v="0"/>
    <n v="0"/>
    <x v="0"/>
    <m/>
    <x v="13"/>
    <x v="9"/>
    <s v="no impacts"/>
    <x v="7"/>
    <s v=""/>
    <s v="CTR_774"/>
  </r>
  <r>
    <s v="Batouri-Sambo"/>
    <s v="EST_139"/>
    <s v="CENTRE"/>
    <s v="CAMUSAT"/>
    <s v="Hybrid Solar - S3"/>
    <s v="EST"/>
    <s v="Batouri"/>
    <s v="ZTE"/>
    <n v="0"/>
    <n v="0"/>
    <n v="0"/>
    <n v="0"/>
    <n v="0"/>
    <n v="0"/>
    <n v="0"/>
    <n v="0"/>
    <n v="0"/>
    <n v="5.2399460096509622E-2"/>
    <n v="0"/>
    <n v="0"/>
    <n v="0"/>
    <n v="0"/>
    <n v="0"/>
    <n v="0"/>
    <n v="0"/>
    <n v="0"/>
    <n v="0"/>
    <n v="0"/>
    <n v="0"/>
    <n v="0"/>
    <x v="0"/>
    <m/>
    <x v="13"/>
    <x v="9"/>
    <s v="no impacts"/>
    <x v="7"/>
    <s v=""/>
    <s v="EST_139"/>
  </r>
  <r>
    <s v="Accacia-New"/>
    <s v="CTR_482"/>
    <s v="Yaounde"/>
    <s v="IHS"/>
    <s v="GridOnly"/>
    <s v="CENTRE"/>
    <s v="Yaounde"/>
    <s v="ZTE"/>
    <n v="0"/>
    <n v="0"/>
    <n v="0"/>
    <n v="0"/>
    <n v="0"/>
    <n v="0"/>
    <n v="0"/>
    <n v="0"/>
    <n v="0"/>
    <n v="0"/>
    <n v="0"/>
    <n v="0"/>
    <n v="8.1130701161134944"/>
    <n v="0"/>
    <n v="0"/>
    <n v="0"/>
    <n v="0"/>
    <n v="0"/>
    <n v="0"/>
    <n v="0"/>
    <n v="0"/>
    <n v="0"/>
    <x v="0"/>
    <m/>
    <x v="13"/>
    <x v="9"/>
    <s v="no impacts"/>
    <x v="7"/>
    <s v=""/>
    <s v="CTR_482"/>
  </r>
  <r>
    <s v="Dragage"/>
    <s v="CTR_344"/>
    <s v="Yaounde"/>
    <s v="IHS"/>
    <s v="Grid-Gen"/>
    <s v="CENTRE"/>
    <s v="Yaounde"/>
    <s v="ZTE"/>
    <n v="1.701466471479525E-2"/>
    <n v="0"/>
    <n v="5.3523070030504771E-2"/>
    <n v="0"/>
    <n v="0"/>
    <n v="0.57689344325448788"/>
    <n v="0"/>
    <n v="0"/>
    <n v="0"/>
    <n v="0"/>
    <n v="0.24191500229715818"/>
    <n v="0"/>
    <n v="0.70056187630731148"/>
    <n v="0"/>
    <n v="0"/>
    <n v="0"/>
    <n v="0"/>
    <n v="0"/>
    <n v="0"/>
    <n v="0"/>
    <n v="0"/>
    <n v="0"/>
    <x v="0"/>
    <m/>
    <x v="13"/>
    <x v="9"/>
    <s v="no impacts"/>
    <x v="7"/>
    <s v=""/>
    <s v="CTR_344"/>
  </r>
  <r>
    <s v="LAC-New"/>
    <s v="CTR_548"/>
    <s v="Yaounde"/>
    <s v="IHS"/>
    <s v="Grid-Gen"/>
    <s v="CENTRE"/>
    <s v="Yaounde"/>
    <s v="ZTE"/>
    <n v="0"/>
    <n v="0"/>
    <n v="0"/>
    <n v="0"/>
    <n v="0"/>
    <n v="0"/>
    <n v="0"/>
    <n v="0"/>
    <n v="0"/>
    <n v="0"/>
    <n v="0"/>
    <n v="0"/>
    <n v="0"/>
    <n v="0"/>
    <n v="0"/>
    <n v="0"/>
    <n v="0"/>
    <n v="0"/>
    <n v="0"/>
    <n v="0"/>
    <n v="0"/>
    <n v="0"/>
    <x v="0"/>
    <m/>
    <x v="13"/>
    <x v="9"/>
    <s v="no impacts"/>
    <x v="7"/>
    <s v=""/>
    <s v="CTR_548"/>
  </r>
  <r>
    <s v="CTR_954_Z_Nkolfoulou-III"/>
    <s v="CTR_954"/>
    <s v="Yaounde"/>
    <m/>
    <e v="#N/A"/>
    <s v="CENTRE"/>
    <s v="Yaounde"/>
    <s v="ZTE"/>
    <n v="0"/>
    <n v="0"/>
    <n v="0"/>
    <n v="0"/>
    <n v="0"/>
    <n v="0"/>
    <n v="0"/>
    <n v="0"/>
    <n v="0.62499464947650485"/>
    <n v="0"/>
    <n v="0"/>
    <n v="0"/>
    <n v="0"/>
    <n v="0"/>
    <n v="0"/>
    <n v="0"/>
    <n v="0"/>
    <n v="0"/>
    <n v="0"/>
    <n v="0"/>
    <n v="0"/>
    <n v="0"/>
    <x v="0"/>
    <m/>
    <x v="13"/>
    <x v="9"/>
    <s v="no impacts"/>
    <x v="7"/>
    <s v=""/>
    <s v="CTR_954"/>
  </r>
  <r>
    <s v="Rd-Pt-Express"/>
    <s v="CTR_012"/>
    <s v="Yaounde"/>
    <s v="IHS"/>
    <s v="GridOnly"/>
    <s v="CENTRE"/>
    <s v="Yaounde"/>
    <s v="ZTE"/>
    <n v="0"/>
    <n v="0"/>
    <n v="0"/>
    <n v="0"/>
    <n v="0"/>
    <n v="0"/>
    <n v="0"/>
    <n v="0"/>
    <n v="0"/>
    <n v="0"/>
    <n v="0"/>
    <n v="0"/>
    <n v="6.4835325154879806"/>
    <n v="0"/>
    <n v="0"/>
    <n v="0"/>
    <n v="0"/>
    <n v="0"/>
    <n v="0"/>
    <n v="0"/>
    <n v="0"/>
    <n v="0"/>
    <x v="0"/>
    <m/>
    <x v="13"/>
    <x v="9"/>
    <s v="no impacts"/>
    <x v="7"/>
    <s v=""/>
    <s v="CTR_012"/>
  </r>
  <r>
    <s v="Jean-Vespa2-MTN-IHS"/>
    <s v="CTR_525"/>
    <s v="Yaounde"/>
    <s v="IHS"/>
    <s v="Grid-Gen"/>
    <s v="CENTRE"/>
    <s v="Yaounde"/>
    <s v="ZTE"/>
    <n v="0"/>
    <n v="0"/>
    <n v="0"/>
    <n v="0"/>
    <n v="0"/>
    <n v="0"/>
    <n v="0"/>
    <n v="0"/>
    <n v="0"/>
    <n v="0"/>
    <n v="0"/>
    <n v="0"/>
    <n v="0.20471102892707058"/>
    <n v="0"/>
    <n v="0"/>
    <n v="0"/>
    <n v="0"/>
    <n v="0"/>
    <n v="0"/>
    <n v="0"/>
    <n v="0"/>
    <n v="0"/>
    <x v="0"/>
    <m/>
    <x v="13"/>
    <x v="9"/>
    <s v="no impacts"/>
    <x v="7"/>
    <s v=""/>
    <s v="CTR_525"/>
  </r>
  <r>
    <s v="Mendong-Maetur-IHS"/>
    <s v="CTR_486"/>
    <s v="Yaounde"/>
    <s v="IHS"/>
    <s v="Grid-Gen"/>
    <s v="CENTRE"/>
    <s v="Yaounde"/>
    <s v="ZTE"/>
    <n v="0"/>
    <n v="0"/>
    <n v="0"/>
    <n v="0"/>
    <n v="0"/>
    <n v="0"/>
    <n v="0"/>
    <n v="0"/>
    <n v="0"/>
    <n v="0"/>
    <n v="0"/>
    <n v="0"/>
    <n v="0"/>
    <n v="0"/>
    <n v="0"/>
    <n v="0"/>
    <n v="0"/>
    <n v="0"/>
    <n v="0"/>
    <n v="0"/>
    <n v="0"/>
    <n v="0"/>
    <x v="0"/>
    <m/>
    <x v="13"/>
    <x v="9"/>
    <s v="no impacts"/>
    <x v="7"/>
    <s v=""/>
    <s v="CTR_486"/>
  </r>
  <r>
    <s v="Odza-III"/>
    <s v="CTR_628"/>
    <s v="Yaounde"/>
    <s v="CAMUSAT"/>
    <s v="Bad Grid + GE"/>
    <s v="CENTRE"/>
    <s v="Yaounde"/>
    <s v="ZTE"/>
    <n v="5.5391651185818702"/>
    <n v="0"/>
    <n v="0"/>
    <n v="0"/>
    <n v="0"/>
    <n v="0"/>
    <n v="0"/>
    <n v="0"/>
    <n v="0"/>
    <n v="0"/>
    <n v="0"/>
    <n v="0"/>
    <n v="0"/>
    <n v="0"/>
    <n v="0"/>
    <n v="0"/>
    <n v="0"/>
    <n v="0"/>
    <n v="0"/>
    <n v="0"/>
    <n v="0"/>
    <n v="0"/>
    <x v="0"/>
    <m/>
    <x v="13"/>
    <x v="9"/>
    <s v="no impacts"/>
    <x v="7"/>
    <s v=""/>
    <s v="CTR_628"/>
  </r>
  <r>
    <s v="CTR_006_Z_Mbankolo"/>
    <s v="CTR_006"/>
    <s v="Yaounde"/>
    <s v="OCM/Datacenter"/>
    <s v="Grid-Gen"/>
    <s v="CENTRE"/>
    <s v="Yaounde"/>
    <s v="ZTE"/>
    <n v="0"/>
    <n v="0"/>
    <n v="0"/>
    <n v="0"/>
    <n v="0"/>
    <n v="0"/>
    <n v="0"/>
    <n v="0"/>
    <n v="0"/>
    <n v="0"/>
    <n v="0"/>
    <n v="0"/>
    <n v="0"/>
    <n v="0"/>
    <n v="0"/>
    <n v="0"/>
    <n v="0"/>
    <n v="0"/>
    <n v="0"/>
    <n v="0"/>
    <n v="0"/>
    <n v="0"/>
    <x v="0"/>
    <m/>
    <x v="13"/>
    <x v="9"/>
    <s v="no impacts"/>
    <x v="7"/>
    <s v=""/>
    <s v="CTR_006"/>
  </r>
  <r>
    <s v="Mimboman3-IHS"/>
    <s v="CTR_625"/>
    <s v="Yaounde"/>
    <s v="IHS"/>
    <s v="Grid-Gen"/>
    <s v="CENTRE"/>
    <s v="Yaounde"/>
    <s v="ZTE"/>
    <n v="0"/>
    <n v="0"/>
    <n v="0"/>
    <n v="0"/>
    <n v="0"/>
    <n v="0"/>
    <n v="0"/>
    <n v="0"/>
    <n v="0"/>
    <n v="0"/>
    <n v="0"/>
    <n v="0"/>
    <n v="0"/>
    <n v="0"/>
    <n v="0"/>
    <n v="0"/>
    <n v="0"/>
    <n v="0"/>
    <n v="0"/>
    <n v="0"/>
    <n v="0"/>
    <n v="0"/>
    <x v="0"/>
    <m/>
    <x v="13"/>
    <x v="9"/>
    <s v="no impacts"/>
    <x v="7"/>
    <s v=""/>
    <s v="CTR_625"/>
  </r>
  <r>
    <s v="Nsimeyong-Chefferie"/>
    <s v="CTR_660"/>
    <s v="Yaounde"/>
    <s v="CAMUSAT"/>
    <s v="Good Grid no GE - 12h"/>
    <s v="CENTRE"/>
    <s v="Yaounde"/>
    <s v="ZTE"/>
    <n v="0"/>
    <n v="0"/>
    <n v="0"/>
    <n v="0"/>
    <n v="0.38074325191976849"/>
    <n v="0"/>
    <n v="0"/>
    <n v="0"/>
    <n v="0"/>
    <n v="0"/>
    <n v="0"/>
    <n v="0"/>
    <n v="9.4887075418125573"/>
    <n v="0"/>
    <n v="0"/>
    <n v="0"/>
    <n v="0"/>
    <n v="0"/>
    <n v="0"/>
    <n v="0"/>
    <n v="0"/>
    <n v="0"/>
    <x v="0"/>
    <m/>
    <x v="13"/>
    <x v="9"/>
    <s v="no impacts"/>
    <x v="7"/>
    <s v=""/>
    <s v="CTR_660"/>
  </r>
  <r>
    <s v="Nkomo"/>
    <s v="CTR_042"/>
    <s v="Yaounde"/>
    <s v="IHS"/>
    <s v="Grid-Gen"/>
    <s v="CENTRE"/>
    <s v="Yaounde"/>
    <s v="ZTE"/>
    <n v="0"/>
    <n v="0"/>
    <n v="0"/>
    <n v="0"/>
    <n v="0"/>
    <n v="0"/>
    <n v="0"/>
    <n v="1.7899284599338543"/>
    <n v="0"/>
    <n v="0"/>
    <n v="0"/>
    <n v="0"/>
    <n v="0"/>
    <n v="0"/>
    <n v="0"/>
    <n v="0"/>
    <n v="0"/>
    <n v="0"/>
    <n v="0"/>
    <n v="0"/>
    <n v="0"/>
    <n v="0"/>
    <x v="0"/>
    <m/>
    <x v="13"/>
    <x v="9"/>
    <s v="no impacts"/>
    <x v="7"/>
    <s v=""/>
    <s v="CTR_042"/>
  </r>
  <r>
    <s v="Zamengoue"/>
    <s v="CTR_100"/>
    <s v="CENTRE"/>
    <s v="CAMUSAT"/>
    <s v="Good grid 100%"/>
    <s v="CENTRE"/>
    <s v="Zamengoue"/>
    <s v="ZTE"/>
    <n v="0"/>
    <n v="0"/>
    <n v="0"/>
    <n v="0"/>
    <n v="0"/>
    <n v="0"/>
    <n v="0"/>
    <n v="8.4431260754552068E-2"/>
    <n v="0"/>
    <n v="0"/>
    <n v="0"/>
    <n v="0"/>
    <n v="0"/>
    <n v="0"/>
    <n v="0"/>
    <n v="0"/>
    <n v="0"/>
    <n v="0"/>
    <n v="0"/>
    <n v="0"/>
    <n v="0"/>
    <n v="0"/>
    <x v="0"/>
    <m/>
    <x v="13"/>
    <x v="9"/>
    <s v="no impacts"/>
    <x v="7"/>
    <s v=""/>
    <s v="CTR_100"/>
  </r>
  <r>
    <s v="Soa-UNIV-MTN"/>
    <s v="CTR_431"/>
    <s v="Yaounde"/>
    <s v="IHS"/>
    <s v="Grid-Gen"/>
    <s v="CENTRE"/>
    <s v="Yaounde"/>
    <s v="ZTE"/>
    <n v="0"/>
    <n v="0"/>
    <n v="0"/>
    <n v="0"/>
    <n v="0"/>
    <n v="0"/>
    <n v="0"/>
    <n v="0.76409042527387516"/>
    <n v="0"/>
    <n v="0"/>
    <n v="0"/>
    <n v="0"/>
    <n v="0"/>
    <n v="0"/>
    <n v="0"/>
    <n v="0"/>
    <n v="0"/>
    <n v="0"/>
    <n v="0"/>
    <n v="0"/>
    <n v="0"/>
    <n v="0"/>
    <x v="0"/>
    <m/>
    <x v="13"/>
    <x v="9"/>
    <s v="no impacts"/>
    <x v="7"/>
    <s v=""/>
    <s v="CTR_431"/>
  </r>
  <r>
    <s v="Etoug-Ebe-II"/>
    <s v="CTR_740"/>
    <s v="Yaounde"/>
    <s v="CAMUSAT"/>
    <s v="Good Grid + GE"/>
    <s v="CENTRE"/>
    <s v="Yaounde"/>
    <s v="ZTE"/>
    <n v="0"/>
    <n v="0"/>
    <n v="0"/>
    <n v="0"/>
    <n v="0"/>
    <n v="0"/>
    <n v="0"/>
    <n v="0"/>
    <n v="0"/>
    <n v="0"/>
    <n v="0"/>
    <n v="0"/>
    <n v="0"/>
    <n v="0"/>
    <n v="0"/>
    <n v="0"/>
    <n v="0"/>
    <n v="0"/>
    <n v="0"/>
    <n v="0"/>
    <n v="0"/>
    <n v="0"/>
    <x v="0"/>
    <m/>
    <x v="13"/>
    <x v="9"/>
    <s v="no impacts"/>
    <x v="7"/>
    <s v=""/>
    <s v="CTR_740"/>
  </r>
  <r>
    <s v="Yona-Hotel-MTN-IHS"/>
    <s v="CTR_466"/>
    <s v="Yaounde"/>
    <s v="IHS"/>
    <s v="Grid-Gen"/>
    <s v="CENTRE"/>
    <s v="Yaounde"/>
    <s v="ZTE"/>
    <n v="1.468754369594188"/>
    <n v="0"/>
    <n v="0"/>
    <n v="9.7736229179330014E-3"/>
    <n v="0"/>
    <n v="0"/>
    <n v="9.0067145502849173E-3"/>
    <n v="0"/>
    <n v="0"/>
    <n v="0"/>
    <n v="0"/>
    <n v="0"/>
    <n v="0"/>
    <n v="0"/>
    <n v="0"/>
    <n v="0"/>
    <n v="0"/>
    <n v="17.352389757813906"/>
    <n v="0"/>
    <n v="0"/>
    <n v="0"/>
    <n v="0"/>
    <x v="0"/>
    <m/>
    <x v="13"/>
    <x v="9"/>
    <s v="no impacts"/>
    <x v="7"/>
    <s v=""/>
    <s v="CTR_466"/>
  </r>
  <r>
    <s v="Rain-forest-School"/>
    <s v="CTR_766"/>
    <s v="Yaounde"/>
    <s v="CAMUSAT"/>
    <s v="Good Grid no GE - 8h"/>
    <s v="CENTRE"/>
    <s v="Yaounde"/>
    <s v="ZTE"/>
    <n v="0"/>
    <n v="0"/>
    <n v="0"/>
    <n v="0"/>
    <n v="16.809151107344341"/>
    <n v="0"/>
    <n v="0"/>
    <n v="0"/>
    <n v="0"/>
    <n v="0"/>
    <n v="0"/>
    <n v="0"/>
    <n v="0"/>
    <n v="0"/>
    <n v="0"/>
    <n v="0"/>
    <n v="0"/>
    <n v="0"/>
    <n v="0"/>
    <n v="0"/>
    <n v="0"/>
    <n v="0"/>
    <x v="0"/>
    <m/>
    <x v="13"/>
    <x v="9"/>
    <s v="no impacts"/>
    <x v="7"/>
    <s v=""/>
    <s v="CTR_766"/>
  </r>
  <r>
    <s v="Soa-Town-IHS"/>
    <s v="CTR_649"/>
    <s v="Yaounde"/>
    <s v="IHS"/>
    <s v="Grid-Gen"/>
    <s v="CENTRE"/>
    <s v="Yaounde"/>
    <s v="ZTE"/>
    <n v="0"/>
    <n v="0.90274032411331118"/>
    <n v="0"/>
    <n v="0"/>
    <n v="0"/>
    <n v="0"/>
    <n v="0"/>
    <n v="0"/>
    <n v="2.6342410674793808E-2"/>
    <n v="0"/>
    <n v="0"/>
    <n v="0"/>
    <n v="0"/>
    <n v="0"/>
    <n v="0"/>
    <n v="0"/>
    <n v="0"/>
    <n v="0"/>
    <n v="0"/>
    <n v="0"/>
    <n v="0"/>
    <n v="0"/>
    <x v="0"/>
    <m/>
    <x v="13"/>
    <x v="9"/>
    <s v="no impacts"/>
    <x v="7"/>
    <s v=""/>
    <s v="CTR_649"/>
  </r>
  <r>
    <s v="Enam-IHS"/>
    <s v="CTR_127"/>
    <s v="Yaounde"/>
    <s v="IHS"/>
    <s v="Grid-Gen (LL)"/>
    <s v="CENTRE"/>
    <s v="Yaounde"/>
    <s v="ZTE"/>
    <n v="0"/>
    <n v="0"/>
    <n v="0"/>
    <n v="0"/>
    <n v="0"/>
    <n v="0"/>
    <n v="0"/>
    <n v="0"/>
    <n v="0"/>
    <n v="0"/>
    <n v="0"/>
    <n v="0"/>
    <n v="7.3026441573710246"/>
    <n v="0"/>
    <n v="0"/>
    <n v="0"/>
    <n v="0"/>
    <n v="0"/>
    <n v="0"/>
    <n v="0"/>
    <n v="0"/>
    <n v="0"/>
    <x v="0"/>
    <m/>
    <x v="13"/>
    <x v="9"/>
    <s v="no impacts"/>
    <x v="7"/>
    <s v=""/>
    <s v="CTR_127"/>
  </r>
  <r>
    <s v="Sofavinc"/>
    <s v="CTR_261"/>
    <s v="Yaounde"/>
    <s v="IHS"/>
    <s v="Grid-Gen"/>
    <s v="CENTRE"/>
    <s v="Yaounde"/>
    <s v="ZTE"/>
    <n v="0"/>
    <n v="0"/>
    <n v="0"/>
    <n v="0"/>
    <n v="0"/>
    <n v="0"/>
    <n v="0"/>
    <n v="0"/>
    <n v="0"/>
    <n v="0"/>
    <n v="0"/>
    <n v="0"/>
    <n v="0"/>
    <n v="0"/>
    <n v="0"/>
    <n v="0"/>
    <n v="0"/>
    <n v="0"/>
    <n v="0"/>
    <n v="0"/>
    <n v="0"/>
    <n v="0"/>
    <x v="0"/>
    <m/>
    <x v="13"/>
    <x v="9"/>
    <s v="no impacts"/>
    <x v="7"/>
    <s v=""/>
    <s v="CTR_261"/>
  </r>
  <r>
    <s v="Limbe-Mokindi-MTN-IHS"/>
    <s v="SUO_154"/>
    <s v="SUD-OUEST"/>
    <s v="IHS"/>
    <s v="Grid-Gen"/>
    <s v="SUD-OUEST"/>
    <s v="Limbe"/>
    <s v="Huawei"/>
    <n v="0"/>
    <n v="0"/>
    <n v="3.604629843650569"/>
    <n v="0"/>
    <n v="0"/>
    <n v="0"/>
    <n v="0"/>
    <n v="0"/>
    <n v="0"/>
    <n v="0"/>
    <n v="0"/>
    <n v="0"/>
    <n v="0"/>
    <n v="0"/>
    <n v="0"/>
    <n v="0"/>
    <n v="0"/>
    <n v="0"/>
    <n v="0"/>
    <n v="0"/>
    <n v="0"/>
    <n v="0"/>
    <x v="0"/>
    <m/>
    <x v="13"/>
    <x v="9"/>
    <s v="no impacts"/>
    <x v="7"/>
    <s v=""/>
    <s v="SUO_154"/>
  </r>
  <r>
    <s v="Camp-Sic-Mendong"/>
    <s v="CTR_767"/>
    <s v="Yaounde"/>
    <s v="CAMUSAT"/>
    <s v="Good Grid no GE - 8h"/>
    <s v="CENTRE"/>
    <s v="Yaounde"/>
    <s v="ZTE"/>
    <n v="0"/>
    <n v="0"/>
    <n v="0"/>
    <n v="0"/>
    <n v="0"/>
    <n v="0"/>
    <n v="0"/>
    <n v="1.2873181178713191"/>
    <n v="0"/>
    <n v="0"/>
    <n v="0"/>
    <n v="0"/>
    <n v="0"/>
    <n v="0"/>
    <n v="0"/>
    <n v="0"/>
    <n v="0"/>
    <n v="0"/>
    <n v="0"/>
    <n v="0"/>
    <n v="0"/>
    <n v="0"/>
    <x v="0"/>
    <m/>
    <x v="13"/>
    <x v="9"/>
    <s v="no impacts"/>
    <x v="7"/>
    <s v=""/>
    <s v="CTR_767"/>
  </r>
  <r>
    <s v="Sodecoton"/>
    <s v="EXN_001"/>
    <s v="Maroua"/>
    <s v="IHS"/>
    <s v="Grid-Gen"/>
    <s v="EXTREME-NORD"/>
    <s v="Maroua"/>
    <s v="Huawei"/>
    <n v="0"/>
    <n v="2.0510340065005295E-3"/>
    <n v="0"/>
    <n v="0"/>
    <n v="5.439698886805751E-3"/>
    <n v="0"/>
    <n v="0"/>
    <n v="0"/>
    <n v="0"/>
    <n v="0"/>
    <n v="5.5288742783927312E-3"/>
    <n v="0"/>
    <n v="0"/>
    <n v="0"/>
    <n v="0"/>
    <n v="0"/>
    <n v="0"/>
    <n v="0"/>
    <n v="0"/>
    <n v="0"/>
    <n v="0"/>
    <n v="0"/>
    <x v="0"/>
    <m/>
    <x v="13"/>
    <x v="9"/>
    <s v="no impacts"/>
    <x v="7"/>
    <s v=""/>
    <s v="EXN_001"/>
  </r>
  <r>
    <s v="Bfsam-Tougang"/>
    <s v="OST_064"/>
    <s v="Bafoussam"/>
    <s v="IHS"/>
    <s v="Grid-Gen"/>
    <s v="OUEST"/>
    <s v="Bafoussam"/>
    <s v="Huawei"/>
    <n v="0"/>
    <n v="1.0097507940176866"/>
    <n v="0.85635128540976446"/>
    <n v="0.83924744530338158"/>
    <n v="0"/>
    <n v="0"/>
    <n v="0"/>
    <n v="0"/>
    <n v="0"/>
    <n v="0"/>
    <n v="0"/>
    <n v="0"/>
    <n v="0"/>
    <n v="0"/>
    <n v="0"/>
    <n v="0"/>
    <n v="0"/>
    <n v="0"/>
    <n v="0"/>
    <n v="0"/>
    <n v="0"/>
    <n v="0"/>
    <x v="0"/>
    <m/>
    <x v="13"/>
    <x v="9"/>
    <s v="no impacts"/>
    <x v="7"/>
    <s v=""/>
    <s v="OST_064"/>
  </r>
  <r>
    <s v="Nyanon"/>
    <s v="LIT_349"/>
    <s v="LITTORAL"/>
    <s v="IHS"/>
    <s v="Hybrid Gen"/>
    <s v="LITTORAL"/>
    <s v="Nyanon"/>
    <s v="NOKIA"/>
    <n v="0"/>
    <n v="0"/>
    <n v="0"/>
    <n v="0"/>
    <n v="0"/>
    <n v="0"/>
    <n v="0"/>
    <n v="3.338726661016523E-2"/>
    <n v="0"/>
    <n v="0"/>
    <n v="0"/>
    <n v="152572.11313660527"/>
    <n v="0"/>
    <n v="0"/>
    <n v="0"/>
    <n v="0"/>
    <n v="0"/>
    <n v="0"/>
    <n v="0"/>
    <n v="0"/>
    <n v="0"/>
    <n v="0"/>
    <x v="0"/>
    <m/>
    <x v="13"/>
    <x v="9"/>
    <s v="no impacts"/>
    <x v="7"/>
    <s v=""/>
    <s v="LIT_349"/>
  </r>
  <r>
    <s v="Galle"/>
    <s v="ADM_028"/>
    <s v="ADAMAOUA"/>
    <s v="IHS"/>
    <s v="Grid-Gen"/>
    <s v="ADAMAOUA"/>
    <s v="Galle"/>
    <s v="NOKIA"/>
    <n v="0"/>
    <n v="0"/>
    <n v="0"/>
    <n v="0"/>
    <n v="0"/>
    <n v="0"/>
    <n v="0"/>
    <n v="4.1020680130007386E-4"/>
    <n v="0"/>
    <n v="0"/>
    <n v="0"/>
    <n v="322540.02700715972"/>
    <n v="0"/>
    <n v="0"/>
    <n v="0"/>
    <n v="0"/>
    <n v="0"/>
    <n v="0"/>
    <n v="0"/>
    <n v="0"/>
    <n v="0"/>
    <n v="0"/>
    <x v="0"/>
    <m/>
    <x v="13"/>
    <x v="9"/>
    <s v="no impacts"/>
    <x v="7"/>
    <s v=""/>
    <s v="ADM_028"/>
  </r>
  <r>
    <s v="Ngam"/>
    <s v="ADM_023"/>
    <s v="ADAMAOUA"/>
    <s v="IHS"/>
    <s v="Hybrid-Gen"/>
    <s v="ADAMAOUA"/>
    <s v="Ngam"/>
    <s v="NOKIA"/>
    <n v="0"/>
    <n v="0"/>
    <n v="0"/>
    <n v="0"/>
    <n v="0"/>
    <n v="0"/>
    <n v="0"/>
    <n v="0"/>
    <n v="0"/>
    <n v="0"/>
    <n v="0"/>
    <n v="322540.01056321751"/>
    <n v="0"/>
    <n v="0"/>
    <n v="0"/>
    <n v="0"/>
    <n v="0"/>
    <n v="0"/>
    <n v="0"/>
    <n v="0"/>
    <n v="0"/>
    <n v="0"/>
    <x v="0"/>
    <m/>
    <x v="13"/>
    <x v="9"/>
    <s v="no impacts"/>
    <x v="7"/>
    <s v=""/>
    <s v="ADM_023"/>
  </r>
  <r>
    <s v="Bessengue"/>
    <s v="LIT_022"/>
    <s v="Douala"/>
    <s v="CAMUSAT"/>
    <s v="Good grid 100%"/>
    <s v="LITTORAL"/>
    <s v="Douala"/>
    <s v="ZTE"/>
    <n v="0"/>
    <n v="0"/>
    <n v="0"/>
    <n v="0"/>
    <n v="0"/>
    <n v="0"/>
    <n v="0"/>
    <n v="0"/>
    <n v="0"/>
    <n v="0"/>
    <n v="0"/>
    <n v="0"/>
    <n v="0"/>
    <n v="0"/>
    <n v="0"/>
    <n v="0"/>
    <n v="0"/>
    <n v="0"/>
    <n v="0"/>
    <n v="0"/>
    <n v="0"/>
    <n v="0"/>
    <x v="0"/>
    <m/>
    <x v="13"/>
    <x v="9"/>
    <s v="no impacts"/>
    <x v="7"/>
    <s v=""/>
    <s v="LIT_022"/>
  </r>
  <r>
    <s v="Bonabappe"/>
    <s v="LIT_290"/>
    <s v="Douala"/>
    <s v="IHS"/>
    <s v="Grid-Gen"/>
    <s v="LITTORAL"/>
    <s v="Douala"/>
    <s v="ZTE"/>
    <n v="0"/>
    <n v="0"/>
    <n v="0"/>
    <n v="0"/>
    <n v="0"/>
    <n v="0"/>
    <n v="0"/>
    <n v="0"/>
    <n v="0"/>
    <n v="0"/>
    <n v="0"/>
    <n v="0"/>
    <n v="0"/>
    <n v="0"/>
    <n v="0"/>
    <n v="0"/>
    <n v="0"/>
    <n v="0"/>
    <n v="0"/>
    <n v="0"/>
    <n v="0"/>
    <n v="0"/>
    <x v="0"/>
    <m/>
    <x v="13"/>
    <x v="9"/>
    <s v="no impacts"/>
    <x v="7"/>
    <s v=""/>
    <s v="LIT_290"/>
  </r>
  <r>
    <s v="Lokoti"/>
    <s v="ADM_051"/>
    <s v="ADAMAOUA"/>
    <s v="IHS"/>
    <s v="Solar-Grid-Gen"/>
    <s v="ADAMAOUA"/>
    <s v="Lokoti"/>
    <s v="NOKIA"/>
    <n v="0"/>
    <n v="0"/>
    <n v="0"/>
    <n v="0"/>
    <n v="0"/>
    <n v="0"/>
    <n v="0"/>
    <n v="0"/>
    <n v="0"/>
    <n v="1.1772183931543414E-3"/>
    <n v="4.8718300953770671E-3"/>
    <n v="215026.67328076978"/>
    <n v="0"/>
    <n v="0"/>
    <n v="0"/>
    <n v="0"/>
    <n v="0"/>
    <n v="0"/>
    <n v="0"/>
    <n v="0"/>
    <n v="0"/>
    <n v="0"/>
    <x v="0"/>
    <m/>
    <x v="13"/>
    <x v="9"/>
    <s v="no impacts"/>
    <x v="7"/>
    <s v=""/>
    <s v="ADM_051"/>
  </r>
  <r>
    <s v="Kembong"/>
    <s v="NRO_026"/>
    <s v="NORD-OUEST"/>
    <s v="IHS"/>
    <s v="Grid-Gen"/>
    <s v="NORD-OUEST"/>
    <s v="Kembong"/>
    <s v="NOKIA"/>
    <n v="0"/>
    <n v="0"/>
    <n v="0"/>
    <n v="0"/>
    <n v="0"/>
    <n v="0"/>
    <n v="0"/>
    <n v="0"/>
    <n v="0"/>
    <n v="0"/>
    <n v="0"/>
    <n v="0"/>
    <n v="0"/>
    <n v="0"/>
    <n v="0"/>
    <n v="0"/>
    <n v="0"/>
    <n v="0"/>
    <n v="0"/>
    <n v="0"/>
    <n v="0"/>
    <n v="0"/>
    <x v="1"/>
    <m/>
    <x v="6"/>
    <x v="1"/>
    <s v="Defaut GE &amp; Power Cabinet"/>
    <x v="1"/>
    <s v="(hourly IHS): 03/05/2026 09:29 0:30:32 No Comm FME Gerald is managing with level 0..;..;(05/03/2026 cell nokia): 03/05/2026 : Feedback RM : No access for now for GSM antenna replacement ..;..;(05/03/2026 com ran 10h): Power status check Ongoing..;..;(05/03/2026 ticket)..INC-20260503-00006368...Others Transmission equipement fault"/>
    <s v="NRO_026"/>
  </r>
  <r>
    <s v="Mabanda2-IHS"/>
    <s v="LIT_577"/>
    <s v="Douala"/>
    <s v="IHS"/>
    <s v="Grid-Gen"/>
    <s v="LITTORAL"/>
    <s v="Douala"/>
    <s v="ZTE"/>
    <n v="0"/>
    <n v="0"/>
    <n v="0"/>
    <n v="0"/>
    <n v="4.7405638167637855E-2"/>
    <n v="0"/>
    <n v="0"/>
    <n v="1.6498874249856603"/>
    <n v="0"/>
    <n v="0"/>
    <n v="0"/>
    <n v="0"/>
    <n v="0"/>
    <n v="0"/>
    <n v="0"/>
    <n v="0"/>
    <n v="0"/>
    <n v="0"/>
    <n v="0"/>
    <n v="0"/>
    <n v="0"/>
    <n v="0"/>
    <x v="0"/>
    <m/>
    <x v="13"/>
    <x v="9"/>
    <s v="no impacts"/>
    <x v="7"/>
    <s v=""/>
    <s v="LIT_577"/>
  </r>
  <r>
    <s v="Mbalmayo"/>
    <s v="CTR_021"/>
    <s v="CENTRE"/>
    <m/>
    <m/>
    <s v="CENTRE"/>
    <s v="Mbalmayo"/>
    <s v="ZTE"/>
    <n v="0"/>
    <n v="0"/>
    <n v="0"/>
    <n v="0"/>
    <n v="0"/>
    <n v="0"/>
    <n v="0"/>
    <n v="0"/>
    <n v="0"/>
    <n v="0"/>
    <n v="0"/>
    <n v="0"/>
    <n v="0"/>
    <n v="0"/>
    <n v="0"/>
    <n v="0"/>
    <n v="0"/>
    <n v="0"/>
    <n v="0"/>
    <n v="0"/>
    <n v="0"/>
    <n v="0"/>
    <x v="0"/>
    <m/>
    <x v="13"/>
    <x v="9"/>
    <s v="no impacts"/>
    <x v="7"/>
    <s v=""/>
    <s v="CTR_021"/>
  </r>
  <r>
    <s v="Grand-Hangar-II"/>
    <s v="LIT_361"/>
    <s v="Douala"/>
    <s v="IHS"/>
    <s v="Grid-Gen"/>
    <s v="LITTORAL"/>
    <s v="Douala"/>
    <s v="ZTE"/>
    <n v="0"/>
    <n v="0"/>
    <n v="0"/>
    <n v="0"/>
    <n v="4.8689763806490573E-2"/>
    <n v="0"/>
    <n v="0"/>
    <n v="1.443250207600312"/>
    <n v="0"/>
    <n v="0"/>
    <n v="0"/>
    <n v="0"/>
    <n v="0"/>
    <n v="0"/>
    <n v="0"/>
    <n v="0"/>
    <n v="0"/>
    <n v="0"/>
    <n v="0"/>
    <n v="0"/>
    <n v="0"/>
    <n v="0"/>
    <x v="0"/>
    <m/>
    <x v="13"/>
    <x v="9"/>
    <s v="no impacts"/>
    <x v="7"/>
    <s v=""/>
    <s v="LIT_361"/>
  </r>
  <r>
    <s v="Toumbouroum"/>
    <s v="ADM_182"/>
    <s v="ADAMAOUA"/>
    <s v="ESCO"/>
    <s v="Hybrid solar - s3"/>
    <s v="ADAMAOUA"/>
    <s v="Toumbouroum"/>
    <s v="Huawei"/>
    <n v="0"/>
    <n v="0"/>
    <n v="0"/>
    <n v="0"/>
    <n v="0"/>
    <n v="0"/>
    <n v="0"/>
    <n v="0"/>
    <n v="0"/>
    <n v="0"/>
    <n v="0"/>
    <n v="0"/>
    <n v="0"/>
    <n v="0"/>
    <n v="0"/>
    <n v="0"/>
    <n v="0"/>
    <n v="0"/>
    <n v="0"/>
    <n v="0"/>
    <n v="0"/>
    <n v="0"/>
    <x v="2"/>
    <m/>
    <x v="3"/>
    <x v="3"/>
    <s v="EXCLU"/>
    <x v="2"/>
    <s v=""/>
    <s v="ADM_182"/>
  </r>
  <r>
    <s v="Bberi-Centre"/>
    <s v="LIT_243"/>
    <s v="Douala"/>
    <s v="IHS"/>
    <s v="Grid-Gen"/>
    <s v="LITTORAL"/>
    <s v="Douala"/>
    <s v="ZTE"/>
    <n v="0"/>
    <n v="0"/>
    <n v="0.36747395365162511"/>
    <n v="0"/>
    <n v="0"/>
    <n v="0"/>
    <n v="0"/>
    <n v="0"/>
    <n v="0"/>
    <n v="0"/>
    <n v="0"/>
    <n v="0"/>
    <n v="0"/>
    <n v="0"/>
    <n v="0"/>
    <n v="0"/>
    <n v="0"/>
    <n v="0"/>
    <n v="0"/>
    <n v="0"/>
    <n v="0"/>
    <n v="0"/>
    <x v="0"/>
    <m/>
    <x v="13"/>
    <x v="9"/>
    <s v="no impacts"/>
    <x v="7"/>
    <s v=""/>
    <s v="LIT_243"/>
  </r>
  <r>
    <s v="Ngwele"/>
    <s v="LIT_206"/>
    <s v="Douala"/>
    <s v="IHS"/>
    <s v="Grid-Gen"/>
    <s v="LITTORAL"/>
    <s v="Douala"/>
    <s v="ZTE"/>
    <n v="0"/>
    <n v="0"/>
    <n v="0"/>
    <n v="0"/>
    <n v="1.5944560015751692E-2"/>
    <n v="0"/>
    <n v="0"/>
    <n v="3.1680271264407174"/>
    <n v="0"/>
    <n v="0"/>
    <n v="0"/>
    <n v="0"/>
    <n v="0"/>
    <n v="0"/>
    <n v="0"/>
    <n v="0"/>
    <n v="0"/>
    <n v="0"/>
    <n v="0"/>
    <n v="0"/>
    <n v="0"/>
    <n v="0"/>
    <x v="0"/>
    <m/>
    <x v="13"/>
    <x v="9"/>
    <s v="no impacts"/>
    <x v="7"/>
    <s v=""/>
    <s v="LIT_206"/>
  </r>
  <r>
    <s v="Mbalmayo-Oyack"/>
    <s v="CTR_493"/>
    <s v="CENTRE"/>
    <s v="IHS"/>
    <s v="Grid-Gen"/>
    <s v="CENTRE"/>
    <s v="Mbalmayo"/>
    <s v="ZTE"/>
    <n v="0"/>
    <n v="0"/>
    <n v="0"/>
    <n v="0"/>
    <n v="0"/>
    <n v="0"/>
    <n v="0"/>
    <n v="0"/>
    <n v="0"/>
    <n v="0"/>
    <n v="0"/>
    <n v="0"/>
    <n v="0"/>
    <n v="0"/>
    <n v="0"/>
    <n v="0"/>
    <n v="0"/>
    <n v="0"/>
    <n v="0"/>
    <n v="0"/>
    <n v="0"/>
    <n v="0"/>
    <x v="0"/>
    <m/>
    <x v="13"/>
    <x v="9"/>
    <s v="no impacts"/>
    <x v="7"/>
    <s v=""/>
    <s v="CTR_493"/>
  </r>
  <r>
    <s v="Mabanda-MTN"/>
    <s v="LIT_259"/>
    <s v="Douala"/>
    <s v="IHS"/>
    <s v="Grid-Gen"/>
    <s v="LITTORAL"/>
    <s v="Douala"/>
    <s v="ZTE"/>
    <n v="0"/>
    <n v="0"/>
    <n v="0.77891137535563248"/>
    <n v="0"/>
    <n v="0"/>
    <n v="0"/>
    <n v="0"/>
    <n v="0"/>
    <n v="0"/>
    <n v="0"/>
    <n v="0"/>
    <n v="0"/>
    <n v="0"/>
    <n v="0"/>
    <n v="0"/>
    <n v="0"/>
    <n v="0"/>
    <n v="0"/>
    <n v="0"/>
    <n v="0"/>
    <n v="0"/>
    <n v="0"/>
    <x v="0"/>
    <m/>
    <x v="13"/>
    <x v="9"/>
    <s v="no impacts"/>
    <x v="7"/>
    <s v=""/>
    <s v="LIT_259"/>
  </r>
  <r>
    <s v="Foret-Bar-Mabanda-IHS"/>
    <s v="LIT_360"/>
    <s v="Douala"/>
    <s v="IHS"/>
    <s v="Grid-Gen"/>
    <s v="LITTORAL"/>
    <s v="Douala"/>
    <s v="ZTE"/>
    <n v="0"/>
    <n v="0"/>
    <n v="0"/>
    <n v="0"/>
    <n v="4.4837386889933481E-2"/>
    <n v="0"/>
    <n v="0"/>
    <n v="2.6874074359435327"/>
    <n v="0"/>
    <n v="0"/>
    <n v="0"/>
    <n v="0"/>
    <n v="0"/>
    <n v="0"/>
    <n v="0"/>
    <n v="0"/>
    <n v="0"/>
    <n v="0"/>
    <n v="0"/>
    <n v="0"/>
    <n v="0"/>
    <n v="0"/>
    <x v="0"/>
    <m/>
    <x v="13"/>
    <x v="9"/>
    <s v="no impacts"/>
    <x v="7"/>
    <s v=""/>
    <s v="LIT_360"/>
  </r>
  <r>
    <s v="Galdi"/>
    <s v="ADM_031"/>
    <s v="ADAMAOUA"/>
    <s v="IHS"/>
    <s v="Grid-Gen"/>
    <s v="ADAMAOUA"/>
    <s v="Galdi"/>
    <s v="NOKIA"/>
    <n v="0"/>
    <n v="0"/>
    <n v="0"/>
    <n v="0"/>
    <n v="0"/>
    <n v="0"/>
    <n v="0"/>
    <n v="0"/>
    <n v="2.3188285641970513E-3"/>
    <n v="0"/>
    <n v="0"/>
    <n v="187370.17560903225"/>
    <n v="0"/>
    <n v="0"/>
    <n v="0"/>
    <n v="0"/>
    <n v="0"/>
    <n v="0"/>
    <n v="0"/>
    <n v="0"/>
    <n v="0"/>
    <n v="0"/>
    <x v="0"/>
    <m/>
    <x v="13"/>
    <x v="9"/>
    <s v="no impacts"/>
    <x v="7"/>
    <s v=""/>
    <s v="ADM_031"/>
  </r>
  <r>
    <s v="Guider-Djamboutou"/>
    <s v="NRD_178"/>
    <s v="NORD"/>
    <s v="CAMUSAT"/>
    <s v="Hybrid Solar - S3"/>
    <s v="NORD"/>
    <s v="Guider"/>
    <s v="NOKIA"/>
    <n v="1.732482951027946"/>
    <n v="0"/>
    <n v="0"/>
    <n v="0"/>
    <n v="0"/>
    <n v="0"/>
    <n v="0"/>
    <n v="0"/>
    <n v="0"/>
    <n v="0"/>
    <n v="0"/>
    <n v="152572.11313660527"/>
    <n v="0"/>
    <n v="0"/>
    <n v="0"/>
    <n v="0"/>
    <n v="0"/>
    <n v="0.96621642170307265"/>
    <n v="0"/>
    <n v="0"/>
    <n v="0"/>
    <n v="0"/>
    <x v="0"/>
    <m/>
    <x v="13"/>
    <x v="9"/>
    <s v="no impacts"/>
    <x v="7"/>
    <s v=""/>
    <s v="NRD_178"/>
  </r>
  <r>
    <s v="Mbalmayo-Haoussa"/>
    <s v="CTR_393"/>
    <s v="CENTRE"/>
    <s v="IHS"/>
    <s v="Grid-Gen"/>
    <s v="CENTRE"/>
    <s v="Mbalmayo"/>
    <s v="ZTE"/>
    <n v="0"/>
    <n v="0"/>
    <n v="0"/>
    <n v="0"/>
    <n v="0"/>
    <n v="0"/>
    <n v="0"/>
    <n v="0"/>
    <n v="0"/>
    <n v="0"/>
    <n v="0"/>
    <n v="0"/>
    <n v="0"/>
    <n v="0"/>
    <n v="0"/>
    <n v="0"/>
    <n v="0"/>
    <n v="0"/>
    <n v="0"/>
    <n v="0"/>
    <n v="0"/>
    <n v="0"/>
    <x v="0"/>
    <m/>
    <x v="13"/>
    <x v="9"/>
    <s v="no impacts"/>
    <x v="7"/>
    <s v=""/>
    <s v="CTR_393"/>
  </r>
  <r>
    <s v="MVAMEBOD"/>
    <s v="CTR_981"/>
    <s v="CENTRE"/>
    <m/>
    <m/>
    <s v="CENTRE"/>
    <s v="Mvamebod"/>
    <s v="NOKIA"/>
    <n v="1.9083402819608082"/>
    <n v="4.6739457589141615"/>
    <n v="10.182897297290509"/>
    <n v="0"/>
    <n v="0"/>
    <n v="0"/>
    <n v="0"/>
    <n v="0"/>
    <n v="0.83659159600246902"/>
    <n v="5.6169736098747695E-2"/>
    <n v="0"/>
    <n v="270341.23316126049"/>
    <n v="0"/>
    <n v="0"/>
    <n v="0"/>
    <n v="0"/>
    <n v="0"/>
    <n v="0"/>
    <n v="0"/>
    <n v="0"/>
    <n v="0"/>
    <n v="0"/>
    <x v="0"/>
    <m/>
    <x v="13"/>
    <x v="9"/>
    <s v="no impacts"/>
    <x v="7"/>
    <s v=""/>
    <s v="CTR_981"/>
  </r>
  <r>
    <s v="Nkomba-II-IHS"/>
    <s v="LIT_155"/>
    <s v="Douala"/>
    <s v="IHS"/>
    <s v="Grid-Gen"/>
    <s v="LITTORAL"/>
    <s v="Douala"/>
    <s v="ZTE"/>
    <n v="0"/>
    <n v="3.7257478605040033"/>
    <n v="3.3257605590797668"/>
    <n v="0"/>
    <n v="0"/>
    <n v="0"/>
    <n v="13.516028741585416"/>
    <n v="0"/>
    <n v="0"/>
    <n v="0"/>
    <n v="0"/>
    <n v="0"/>
    <n v="0"/>
    <n v="0"/>
    <n v="0"/>
    <n v="0"/>
    <n v="0"/>
    <n v="0"/>
    <n v="0"/>
    <n v="0"/>
    <n v="0"/>
    <n v="0"/>
    <x v="0"/>
    <m/>
    <x v="13"/>
    <x v="9"/>
    <s v="no impacts"/>
    <x v="7"/>
    <s v=""/>
    <s v="LIT_155"/>
  </r>
  <r>
    <s v="Ndogbessol-IHS"/>
    <s v="LIT_499"/>
    <s v="LITTORAL"/>
    <s v="IHS"/>
    <s v="Hybrid-Gen"/>
    <s v="LITTORAL"/>
    <s v="Ndogbessol"/>
    <s v="NOKIA"/>
    <n v="2.6663919820940158"/>
    <n v="0"/>
    <n v="0"/>
    <n v="0"/>
    <n v="0"/>
    <n v="0"/>
    <n v="4.9687907350931163E-2"/>
    <n v="0"/>
    <n v="9.7572260896020904E-3"/>
    <n v="2.9073287350163721E-2"/>
    <n v="0"/>
    <n v="0"/>
    <n v="0"/>
    <n v="0"/>
    <n v="0"/>
    <n v="0"/>
    <n v="0"/>
    <n v="0.18978306837540987"/>
    <n v="0"/>
    <n v="0"/>
    <n v="0"/>
    <n v="0"/>
    <x v="0"/>
    <m/>
    <x v="13"/>
    <x v="9"/>
    <s v="no impacts"/>
    <x v="7"/>
    <s v=""/>
    <s v="LIT_499"/>
  </r>
  <r>
    <s v="Mbankomo-Okoa-Maria"/>
    <s v="CTR_541"/>
    <s v="CENTRE"/>
    <s v="IHS"/>
    <s v="Grid-Gen"/>
    <s v="CENTRE"/>
    <s v="Mbankomo"/>
    <s v="ZTE"/>
    <n v="0"/>
    <n v="0"/>
    <n v="0"/>
    <n v="0"/>
    <n v="0"/>
    <n v="0"/>
    <n v="0"/>
    <n v="0"/>
    <n v="0"/>
    <n v="0"/>
    <n v="0"/>
    <n v="0"/>
    <n v="0"/>
    <n v="0"/>
    <n v="0"/>
    <n v="0"/>
    <n v="0"/>
    <n v="0"/>
    <n v="0"/>
    <n v="0"/>
    <n v="0"/>
    <n v="0"/>
    <x v="2"/>
    <m/>
    <x v="3"/>
    <x v="3"/>
    <s v="EXCLU"/>
    <x v="2"/>
    <s v="(hourly IHS): 03/05/2026 13:34 0:25:29 1.9V Fme Maxime is informed ETA 02:15 PM"/>
    <s v="CTR_541"/>
  </r>
  <r>
    <s v="Mbalmayo-Ngalan"/>
    <s v="CTR_252"/>
    <s v="CENTRE"/>
    <s v="IHS"/>
    <s v="Grid-Gen"/>
    <s v="CENTRE"/>
    <s v="Mbalmayo"/>
    <s v="ZTE"/>
    <n v="18.468883495561204"/>
    <n v="18.491409199476077"/>
    <n v="32.767176607225913"/>
    <n v="0"/>
    <n v="0"/>
    <n v="0"/>
    <n v="0"/>
    <n v="0"/>
    <n v="0"/>
    <n v="0"/>
    <n v="0"/>
    <n v="0"/>
    <n v="0"/>
    <n v="0"/>
    <n v="0"/>
    <n v="0"/>
    <n v="0"/>
    <n v="0"/>
    <n v="0"/>
    <n v="0"/>
    <n v="0"/>
    <n v="0"/>
    <x v="0"/>
    <m/>
    <x v="13"/>
    <x v="9"/>
    <s v="no impacts"/>
    <x v="7"/>
    <s v=""/>
    <s v="CTR_252"/>
  </r>
  <r>
    <s v="Mamfe-Brasserie"/>
    <s v="SUO_073"/>
    <s v="SUD-OUEST"/>
    <s v="IHS"/>
    <s v="Grid-Gen"/>
    <s v="SUD-OUEST"/>
    <s v="Mamfe"/>
    <s v="Huawei"/>
    <n v="0"/>
    <n v="0"/>
    <n v="0"/>
    <n v="0"/>
    <n v="0"/>
    <n v="0"/>
    <n v="0"/>
    <n v="0"/>
    <n v="0"/>
    <n v="0"/>
    <n v="0"/>
    <n v="0"/>
    <n v="0"/>
    <n v="0"/>
    <n v="0"/>
    <n v="0"/>
    <n v="0"/>
    <n v="0"/>
    <n v="0"/>
    <n v="0"/>
    <n v="0"/>
    <n v="0"/>
    <x v="1"/>
    <m/>
    <x v="4"/>
    <x v="1"/>
    <s v="AKTIVCO Defaut GE &amp; Power Cabinet"/>
    <x v="1"/>
    <s v="(05/03/2026 incident) :impacted by Mamfe_N_SUO_009 , probleme d'energie|| Action : RCA CAMUSAT attendu..;..;(05/03/2026 com ran 17h): Impacted by SUO_009_H_Mamfe"/>
    <s v="SUO_009"/>
  </r>
  <r>
    <s v="Mbalmayo-mbokoulo-IHS"/>
    <s v="CTR_136"/>
    <s v="CENTRE"/>
    <s v="IHS"/>
    <s v="Grid-Gen"/>
    <s v="CENTRE"/>
    <s v="Mbalmayo"/>
    <s v="ZTE"/>
    <n v="0"/>
    <n v="0"/>
    <n v="6.7523606509661188E-2"/>
    <n v="0"/>
    <n v="0"/>
    <n v="0"/>
    <n v="0"/>
    <n v="0"/>
    <n v="0"/>
    <n v="0"/>
    <n v="0"/>
    <n v="0"/>
    <n v="0"/>
    <n v="0"/>
    <n v="0"/>
    <n v="0"/>
    <n v="0"/>
    <n v="0"/>
    <n v="0"/>
    <n v="0"/>
    <n v="0"/>
    <n v="0"/>
    <x v="0"/>
    <m/>
    <x v="13"/>
    <x v="9"/>
    <s v="no impacts"/>
    <x v="7"/>
    <s v=""/>
    <s v="CTR_136"/>
  </r>
  <r>
    <s v="Guidiguis"/>
    <s v="EXN_018"/>
    <s v="EXTREME-NORD"/>
    <s v="IHS"/>
    <s v="Grid-Gen"/>
    <s v="EXTREME-NORD"/>
    <s v="Guidiguis"/>
    <s v="Huawei"/>
    <n v="0"/>
    <n v="0"/>
    <n v="0"/>
    <n v="0"/>
    <n v="0"/>
    <n v="0"/>
    <n v="0"/>
    <n v="0"/>
    <n v="0"/>
    <n v="0"/>
    <n v="0"/>
    <n v="0"/>
    <n v="0"/>
    <n v="0"/>
    <n v="0"/>
    <n v="0"/>
    <n v="0"/>
    <n v="0"/>
    <n v="0"/>
    <n v="0"/>
    <n v="0"/>
    <n v="0"/>
    <x v="1"/>
    <m/>
    <x v="13"/>
    <x v="9"/>
    <s v="no impacts"/>
    <x v="7"/>
    <s v=""/>
    <s v="EXN_018"/>
  </r>
  <r>
    <s v="Dibi-MTN"/>
    <s v="ADM_032"/>
    <s v="ADAMAOUA"/>
    <s v="IHS"/>
    <s v="Grid-Gen"/>
    <s v="ADAMAOUA"/>
    <s v="Dibi"/>
    <s v="NOKIA"/>
    <n v="0"/>
    <n v="0"/>
    <n v="0"/>
    <n v="0"/>
    <n v="0"/>
    <n v="0"/>
    <n v="0"/>
    <n v="0"/>
    <n v="1.7837142801515253E-3"/>
    <n v="0"/>
    <n v="0"/>
    <n v="124913.48296692948"/>
    <n v="0"/>
    <n v="0"/>
    <n v="0"/>
    <n v="0"/>
    <n v="0"/>
    <n v="0"/>
    <n v="0"/>
    <n v="0"/>
    <n v="0"/>
    <n v="0"/>
    <x v="0"/>
    <m/>
    <x v="13"/>
    <x v="9"/>
    <s v="no impacts"/>
    <x v="7"/>
    <s v=""/>
    <s v="ADM_032"/>
  </r>
  <r>
    <s v="Bidzar-MTN"/>
    <s v="NRD_027"/>
    <s v="NORD"/>
    <s v="IHS"/>
    <s v="Gen Only"/>
    <s v="NORD"/>
    <s v="Bidzar"/>
    <s v="NOKIA"/>
    <n v="0"/>
    <n v="0"/>
    <n v="0"/>
    <n v="0"/>
    <n v="0"/>
    <n v="0"/>
    <n v="0"/>
    <n v="0"/>
    <n v="0"/>
    <n v="0"/>
    <n v="0"/>
    <n v="152572.11313660527"/>
    <n v="0"/>
    <n v="0"/>
    <n v="0"/>
    <n v="0"/>
    <n v="0"/>
    <n v="0"/>
    <n v="0"/>
    <n v="0"/>
    <n v="0"/>
    <n v="0"/>
    <x v="0"/>
    <m/>
    <x v="13"/>
    <x v="9"/>
    <s v="no impacts"/>
    <x v="7"/>
    <s v=""/>
    <s v="NRD_027"/>
  </r>
  <r>
    <s v="Mombal-MTN"/>
    <s v="EST_061"/>
    <s v="CENTRE"/>
    <s v="IHS"/>
    <s v="Grid-Gen"/>
    <s v="EST"/>
    <s v="Mombal"/>
    <s v="NOKIA"/>
    <n v="0"/>
    <n v="0"/>
    <n v="0"/>
    <n v="0"/>
    <n v="0"/>
    <n v="0"/>
    <n v="0"/>
    <n v="0"/>
    <n v="0"/>
    <n v="0"/>
    <n v="0"/>
    <n v="0"/>
    <n v="0"/>
    <n v="0"/>
    <n v="0"/>
    <n v="0"/>
    <n v="0"/>
    <n v="0"/>
    <n v="0"/>
    <n v="0"/>
    <n v="0"/>
    <n v="0"/>
    <x v="0"/>
    <m/>
    <x v="13"/>
    <x v="9"/>
    <s v="no impacts"/>
    <x v="7"/>
    <s v=""/>
    <s v="EST_061"/>
  </r>
  <r>
    <s v="Ekata-IHS"/>
    <s v="SUO_266"/>
    <s v="SUD-OUEST"/>
    <m/>
    <m/>
    <s v="SUD-OUEST"/>
    <s v="Bavenga"/>
    <s v="Huawei"/>
    <n v="0"/>
    <n v="0"/>
    <n v="0"/>
    <n v="0"/>
    <n v="0"/>
    <n v="0"/>
    <n v="0"/>
    <n v="0"/>
    <n v="0"/>
    <n v="0"/>
    <n v="0"/>
    <n v="0"/>
    <n v="0"/>
    <n v="0"/>
    <n v="0"/>
    <n v="0"/>
    <n v="0"/>
    <n v="0"/>
    <n v="0"/>
    <n v="0"/>
    <n v="0"/>
    <n v="0"/>
    <x v="1"/>
    <m/>
    <x v="13"/>
    <x v="9"/>
    <s v="no impacts"/>
    <x v="7"/>
    <s v=""/>
    <s v="SUO_266"/>
  </r>
  <r>
    <s v="Bambili"/>
    <s v="SUO_010"/>
    <s v="NORD-OUEST"/>
    <s v="IHS"/>
    <s v="Grid-Gen"/>
    <s v="SUD-OUEST"/>
    <s v="Bambili"/>
    <s v="Huawei"/>
    <n v="0"/>
    <n v="0"/>
    <n v="0"/>
    <n v="0"/>
    <n v="0"/>
    <n v="0"/>
    <n v="0"/>
    <n v="0"/>
    <n v="0"/>
    <n v="0"/>
    <n v="0"/>
    <n v="0"/>
    <n v="0"/>
    <n v="0"/>
    <n v="0"/>
    <n v="0"/>
    <n v="0"/>
    <n v="0"/>
    <n v="0"/>
    <n v="0"/>
    <n v="0"/>
    <n v="0"/>
    <x v="1"/>
    <m/>
    <x v="13"/>
    <x v="9"/>
    <s v="no impacts"/>
    <x v="7"/>
    <s v=""/>
    <s v="SUO_010"/>
  </r>
  <r>
    <s v="Hina"/>
    <s v="EXN_047"/>
    <s v="EXTREME-NORD"/>
    <s v="IHS"/>
    <s v="Solar-Gen"/>
    <s v="EXTREME-NORD"/>
    <s v="Hina"/>
    <s v="Huawei"/>
    <n v="0"/>
    <n v="0"/>
    <n v="0"/>
    <n v="0"/>
    <n v="0"/>
    <n v="0"/>
    <n v="0"/>
    <n v="0"/>
    <n v="0"/>
    <n v="0"/>
    <n v="0"/>
    <n v="0"/>
    <n v="0"/>
    <n v="0"/>
    <n v="0"/>
    <n v="0"/>
    <n v="0"/>
    <n v="0"/>
    <n v="0"/>
    <n v="0"/>
    <n v="0"/>
    <n v="0"/>
    <x v="1"/>
    <m/>
    <x v="13"/>
    <x v="9"/>
    <s v="no impacts"/>
    <x v="7"/>
    <s v=""/>
    <s v="EXN_047"/>
  </r>
  <r>
    <s v="Orange-Bastos"/>
    <s v="CTR_820"/>
    <s v="Yaounde"/>
    <m/>
    <m/>
    <s v="CENTRE"/>
    <s v="Yaounde"/>
    <s v="ZTE"/>
    <n v="0"/>
    <n v="0"/>
    <n v="0"/>
    <n v="0"/>
    <n v="0"/>
    <n v="0"/>
    <n v="0"/>
    <n v="0"/>
    <n v="0"/>
    <n v="0"/>
    <n v="9.6309422913952957E-4"/>
    <n v="0"/>
    <n v="0"/>
    <n v="0"/>
    <n v="0"/>
    <n v="0"/>
    <n v="0"/>
    <n v="0"/>
    <n v="0"/>
    <n v="0"/>
    <n v="0"/>
    <n v="0"/>
    <x v="0"/>
    <m/>
    <x v="13"/>
    <x v="9"/>
    <s v="no impacts"/>
    <x v="7"/>
    <s v=""/>
    <s v="CTR_820"/>
  </r>
  <r>
    <s v="Minisite_Crf-Nkoabang"/>
    <s v="CTR_881"/>
    <s v="Yaounde"/>
    <s v="IHS"/>
    <s v="Grid + Solar"/>
    <s v="CENTRE"/>
    <s v="Yaounde"/>
    <s v="ZTE"/>
    <n v="0"/>
    <n v="0"/>
    <n v="0"/>
    <n v="0"/>
    <n v="0"/>
    <n v="0"/>
    <n v="0"/>
    <n v="0"/>
    <n v="0"/>
    <n v="0"/>
    <n v="0"/>
    <n v="0"/>
    <n v="0"/>
    <n v="0"/>
    <n v="0"/>
    <n v="0"/>
    <n v="0"/>
    <n v="0"/>
    <n v="0"/>
    <n v="0"/>
    <n v="0"/>
    <n v="0"/>
    <x v="0"/>
    <m/>
    <x v="13"/>
    <x v="9"/>
    <s v="no impacts"/>
    <x v="7"/>
    <s v=""/>
    <s v="CTR_881"/>
  </r>
  <r>
    <s v="Tcheboa-MTN-IHS"/>
    <s v="NRD_025"/>
    <s v="NORD"/>
    <s v="IHS"/>
    <s v="Grid-Hybrid-Gen"/>
    <s v="NORD"/>
    <s v="Ngong"/>
    <s v="NOKIA"/>
    <n v="0"/>
    <n v="0"/>
    <n v="0"/>
    <n v="0.15395771234068034"/>
    <n v="0"/>
    <n v="0"/>
    <n v="0"/>
    <n v="0"/>
    <n v="0"/>
    <n v="0"/>
    <n v="0"/>
    <n v="181744.14280590013"/>
    <n v="6.4938767910017337"/>
    <n v="0"/>
    <n v="0"/>
    <n v="0"/>
    <n v="0"/>
    <n v="0"/>
    <n v="0"/>
    <n v="0"/>
    <n v="0"/>
    <n v="0"/>
    <x v="0"/>
    <m/>
    <x v="13"/>
    <x v="9"/>
    <s v="no impacts"/>
    <x v="7"/>
    <s v=""/>
    <s v="NRD_025"/>
  </r>
  <r>
    <s v="Bfsam-Ndjinga"/>
    <s v="OST_075"/>
    <s v="Bafoussam"/>
    <s v="IHS"/>
    <s v="Grid-Gen"/>
    <s v="OUEST"/>
    <s v="Bafoussam"/>
    <s v="Huawei"/>
    <n v="0"/>
    <n v="0"/>
    <n v="0"/>
    <n v="0"/>
    <n v="0"/>
    <n v="0"/>
    <n v="7.4409551897224295"/>
    <n v="18.431108799684964"/>
    <n v="18.478478767695965"/>
    <n v="18.491409199476077"/>
    <n v="29.694959521506256"/>
    <n v="0"/>
    <n v="0"/>
    <n v="0"/>
    <n v="0"/>
    <n v="0"/>
    <n v="0"/>
    <n v="0"/>
    <n v="0"/>
    <n v="0"/>
    <n v="0"/>
    <n v="0"/>
    <x v="0"/>
    <m/>
    <x v="13"/>
    <x v="9"/>
    <s v="no impacts"/>
    <x v="7"/>
    <s v=""/>
    <s v="OST_075"/>
  </r>
  <r>
    <s v="CHR-Bafoussam"/>
    <s v="OST_307"/>
    <s v="Bafoussam"/>
    <s v="CAMUSAT"/>
    <s v="Medium Grid + GE"/>
    <s v="OUEST"/>
    <s v="Bafoussam"/>
    <s v="NOKIA"/>
    <n v="0"/>
    <n v="0"/>
    <n v="0"/>
    <n v="0"/>
    <n v="0"/>
    <n v="1.082132283504853E-3"/>
    <n v="7.2541455387393317"/>
    <n v="27.735584468495354"/>
    <n v="23.164597465791779"/>
    <n v="23.165463171618583"/>
    <n v="19.561856515356606"/>
    <n v="204782.304517554"/>
    <n v="0"/>
    <n v="0"/>
    <n v="0"/>
    <n v="0"/>
    <n v="0"/>
    <n v="0"/>
    <n v="0"/>
    <n v="0"/>
    <n v="0"/>
    <n v="0"/>
    <x v="0"/>
    <m/>
    <x v="13"/>
    <x v="9"/>
    <s v="no impacts"/>
    <x v="7"/>
    <s v=""/>
    <s v="OST_307"/>
  </r>
  <r>
    <s v="FAYADOR-AKWA"/>
    <s v="LIT_689"/>
    <s v="Douala"/>
    <s v="CAMUSAT"/>
    <s v="Good Grid no GE - 8h"/>
    <s v="LITTORAL"/>
    <s v="Douala"/>
    <s v="ZTE"/>
    <n v="0"/>
    <n v="0"/>
    <n v="0"/>
    <n v="0"/>
    <n v="0"/>
    <n v="2.2925209669180697"/>
    <n v="0"/>
    <n v="0"/>
    <n v="1.3378092245878672"/>
    <n v="14.355151341340568"/>
    <n v="17.936987954901511"/>
    <n v="0"/>
    <n v="0"/>
    <n v="0"/>
    <n v="0"/>
    <n v="0"/>
    <n v="0"/>
    <n v="0"/>
    <n v="0"/>
    <n v="0"/>
    <n v="0"/>
    <n v="0"/>
    <x v="0"/>
    <m/>
    <x v="13"/>
    <x v="9"/>
    <s v="no impacts"/>
    <x v="7"/>
    <s v=""/>
    <s v="LIT_689"/>
  </r>
  <r>
    <s v="Bep-Universite"/>
    <s v="LIT_265"/>
    <s v="Douala"/>
    <s v="IHS"/>
    <s v="Grid-Gen"/>
    <s v="LITTORAL"/>
    <s v="Douala"/>
    <s v="ZTE"/>
    <n v="0"/>
    <n v="0"/>
    <n v="0"/>
    <n v="2.1223743197701598E-3"/>
    <n v="0"/>
    <n v="0"/>
    <n v="0"/>
    <n v="0"/>
    <n v="0"/>
    <n v="0"/>
    <n v="16.420257224633534"/>
    <n v="0"/>
    <n v="0"/>
    <n v="0"/>
    <n v="0"/>
    <n v="0"/>
    <n v="0"/>
    <n v="0"/>
    <n v="0"/>
    <n v="0"/>
    <n v="0"/>
    <n v="0"/>
    <x v="0"/>
    <m/>
    <x v="13"/>
    <x v="9"/>
    <s v="no impacts"/>
    <x v="7"/>
    <s v=""/>
    <s v="LIT_265"/>
  </r>
  <r>
    <s v="Nkongmondo"/>
    <s v="LIT_091"/>
    <s v="Douala"/>
    <s v="IHS"/>
    <s v="GridOnly"/>
    <s v="LITTORAL"/>
    <s v="Douala"/>
    <s v="ZTE"/>
    <n v="0"/>
    <n v="0"/>
    <n v="0"/>
    <n v="4.2451231761848911"/>
    <n v="4.588537609186349"/>
    <n v="2.4129434157171272"/>
    <n v="4.4776034220521463"/>
    <n v="2.6936318782763036"/>
    <n v="5.8738581982861202"/>
    <n v="4.6419001635119992"/>
    <n v="12.455269623579969"/>
    <n v="0"/>
    <n v="0"/>
    <n v="0"/>
    <n v="0"/>
    <n v="0"/>
    <n v="0"/>
    <n v="0"/>
    <n v="0"/>
    <n v="0"/>
    <n v="0"/>
    <n v="0"/>
    <x v="0"/>
    <m/>
    <x v="13"/>
    <x v="9"/>
    <s v="no impacts"/>
    <x v="7"/>
    <s v=""/>
    <s v="LIT_091"/>
  </r>
  <r>
    <s v="LIT_850_Z_Ndogbassi-Taniere-Plus"/>
    <s v="LIT_850"/>
    <s v="Douala"/>
    <s v="ESCO "/>
    <s v="medium Grid GE"/>
    <s v="LITTORAL"/>
    <s v="Douala"/>
    <s v="ZTE"/>
    <n v="0"/>
    <n v="0"/>
    <n v="0"/>
    <n v="0"/>
    <n v="0"/>
    <n v="0"/>
    <n v="0"/>
    <n v="0"/>
    <n v="0"/>
    <n v="0"/>
    <n v="10.192408391903728"/>
    <n v="0"/>
    <n v="0"/>
    <n v="0"/>
    <n v="0"/>
    <n v="0"/>
    <n v="0"/>
    <n v="0"/>
    <n v="0"/>
    <n v="0"/>
    <n v="0"/>
    <n v="0"/>
    <x v="0"/>
    <m/>
    <x v="13"/>
    <x v="9"/>
    <s v="no impacts"/>
    <x v="7"/>
    <s v=""/>
    <s v="LIT_850"/>
  </r>
  <r>
    <s v="Ndokoti-Brasseries"/>
    <s v="LIT_406"/>
    <s v="Douala"/>
    <s v="IHS"/>
    <s v="GridOnly"/>
    <s v="LITTORAL"/>
    <s v="Douala"/>
    <s v="ZTE"/>
    <n v="0"/>
    <n v="0"/>
    <n v="0"/>
    <n v="0"/>
    <n v="0"/>
    <n v="0"/>
    <n v="0"/>
    <n v="0"/>
    <n v="0"/>
    <n v="0"/>
    <n v="8.4043347801148869"/>
    <n v="0"/>
    <n v="0"/>
    <n v="0"/>
    <n v="0"/>
    <n v="0"/>
    <n v="0"/>
    <n v="0"/>
    <n v="0"/>
    <n v="0"/>
    <n v="0"/>
    <n v="0"/>
    <x v="0"/>
    <m/>
    <x v="13"/>
    <x v="9"/>
    <s v="no impacts"/>
    <x v="7"/>
    <s v=""/>
    <s v="LIT_406"/>
  </r>
  <r>
    <s v="Shell-NewBell-Carrefour"/>
    <s v="LIT_407"/>
    <s v="Douala"/>
    <s v="IHS"/>
    <s v="GridOnly"/>
    <s v="LITTORAL"/>
    <s v="Douala"/>
    <s v="ZTE"/>
    <n v="0"/>
    <n v="0"/>
    <n v="0"/>
    <n v="4.9634666255746458"/>
    <n v="0"/>
    <n v="0"/>
    <n v="0"/>
    <n v="0"/>
    <n v="0"/>
    <n v="0"/>
    <n v="6.7972515430909812"/>
    <n v="0"/>
    <n v="0"/>
    <n v="0"/>
    <n v="0"/>
    <n v="0"/>
    <n v="0"/>
    <n v="0"/>
    <n v="0"/>
    <n v="0"/>
    <n v="0"/>
    <n v="0"/>
    <x v="0"/>
    <m/>
    <x v="13"/>
    <x v="9"/>
    <s v="no impacts"/>
    <x v="7"/>
    <s v=""/>
    <s v="LIT_407"/>
  </r>
  <r>
    <s v="Zoetele"/>
    <s v="CTR_111"/>
    <s v="CENTRE"/>
    <s v="IHS"/>
    <s v="Grid-Gen"/>
    <s v="CENTRE"/>
    <s v="Zoetele"/>
    <s v="ZTE"/>
    <n v="0"/>
    <n v="0"/>
    <n v="0"/>
    <n v="0"/>
    <n v="0"/>
    <n v="0"/>
    <n v="0"/>
    <n v="0"/>
    <n v="0"/>
    <n v="0"/>
    <n v="0"/>
    <n v="0"/>
    <n v="0"/>
    <n v="0"/>
    <n v="0"/>
    <n v="0"/>
    <n v="0"/>
    <n v="0"/>
    <n v="0"/>
    <n v="0"/>
    <n v="0"/>
    <n v="0"/>
    <x v="2"/>
    <m/>
    <x v="3"/>
    <x v="3"/>
    <s v="EXCLU"/>
    <x v="2"/>
    <s v=""/>
    <s v="CTR_111"/>
  </r>
  <r>
    <s v="Camship"/>
    <s v="LIT_139"/>
    <s v="Douala"/>
    <s v="IHS"/>
    <s v="Grid-Gen"/>
    <s v="LITTORAL"/>
    <s v="Douala"/>
    <s v="ZTE"/>
    <n v="3.0819015332460129"/>
    <n v="3.0819015332460129"/>
    <n v="3.0819015332460129"/>
    <n v="3.0819015332460129"/>
    <n v="3.0819015332460129"/>
    <n v="3.0819015332460129"/>
    <n v="3.0819015332460129"/>
    <n v="3.0819015332460129"/>
    <n v="2.4736005170745905"/>
    <n v="0"/>
    <n v="6.5100711120242662"/>
    <n v="0"/>
    <n v="0"/>
    <n v="0"/>
    <n v="0"/>
    <n v="0"/>
    <n v="0"/>
    <n v="0"/>
    <n v="0"/>
    <n v="0"/>
    <n v="0"/>
    <n v="0"/>
    <x v="0"/>
    <m/>
    <x v="13"/>
    <x v="9"/>
    <s v="no impacts"/>
    <x v="7"/>
    <s v=""/>
    <s v="LIT_139"/>
  </r>
  <r>
    <s v="Mile29-Mamfe-IHS"/>
    <s v="SUO_102"/>
    <s v="SUD-OUEST"/>
    <s v="IHS"/>
    <s v="Solar-Gen"/>
    <s v="SUD-OUEST"/>
    <s v="Mile29"/>
    <s v="NOKIA"/>
    <n v="0"/>
    <n v="0"/>
    <n v="0"/>
    <n v="0"/>
    <n v="0"/>
    <n v="0"/>
    <n v="0"/>
    <n v="0"/>
    <n v="0"/>
    <n v="0"/>
    <n v="0"/>
    <n v="0"/>
    <n v="0"/>
    <n v="0"/>
    <n v="0"/>
    <n v="0"/>
    <n v="0"/>
    <n v="0"/>
    <n v="0"/>
    <n v="0"/>
    <n v="0"/>
    <n v="0"/>
    <x v="1"/>
    <m/>
    <x v="4"/>
    <x v="1"/>
    <s v="AKTIVCO Defaut GE &amp; Power Cabinet"/>
    <x v="1"/>
    <s v="(hourly IHS): 03/05/2026 15:54 3:19:01 No comm FME is managing with level 0/Samuel informed..;..;(05/03/2026 com ran 17h): Impacted by SUO_009_H_Mamfe"/>
    <s v="SUO_009"/>
  </r>
  <r>
    <s v="Elogbatindi"/>
    <s v="SUO_037"/>
    <s v="LITTORAL"/>
    <s v="IHS"/>
    <s v="Grid-Gen"/>
    <s v="SUD-OUEST"/>
    <s v="Elogbatindi"/>
    <s v="ZTE"/>
    <n v="0"/>
    <n v="0"/>
    <n v="0"/>
    <n v="0"/>
    <n v="0"/>
    <n v="0"/>
    <n v="0"/>
    <n v="0"/>
    <n v="0"/>
    <n v="0"/>
    <n v="0"/>
    <n v="0"/>
    <n v="0"/>
    <n v="0"/>
    <n v="0"/>
    <n v="0"/>
    <n v="0"/>
    <n v="0"/>
    <n v="0"/>
    <n v="0"/>
    <n v="0"/>
    <n v="0"/>
    <x v="1"/>
    <m/>
    <x v="13"/>
    <x v="9"/>
    <s v="no impacts"/>
    <x v="7"/>
    <s v=""/>
    <s v="SUO_037"/>
  </r>
  <r>
    <s v="Bamenda-Foncha-Street-IHS"/>
    <s v="NRO_121"/>
    <s v="NORD-OUEST"/>
    <s v="IHS"/>
    <s v="Grid-Gen"/>
    <s v="NORD-OUEST"/>
    <s v="Bamenda"/>
    <s v="Huawei"/>
    <n v="4.5670998450488396"/>
    <n v="2.3213246184006642"/>
    <n v="0.16452859747797724"/>
    <n v="0"/>
    <n v="0"/>
    <n v="7.3837224234019052E-3"/>
    <n v="0"/>
    <n v="0"/>
    <n v="0"/>
    <n v="0"/>
    <n v="4.9592932172483764"/>
    <n v="0"/>
    <n v="0"/>
    <n v="0"/>
    <n v="0"/>
    <n v="0"/>
    <n v="0"/>
    <n v="0.2626215282236547"/>
    <n v="0"/>
    <n v="0"/>
    <n v="0"/>
    <n v="0"/>
    <x v="0"/>
    <m/>
    <x v="13"/>
    <x v="9"/>
    <s v="no impacts"/>
    <x v="7"/>
    <s v=""/>
    <s v="NRO_121"/>
  </r>
  <r>
    <s v="Ndogbong-IUT"/>
    <s v="LIT_221"/>
    <s v="Douala"/>
    <s v="IHS"/>
    <s v="Grid-Gen"/>
    <s v="LITTORAL"/>
    <s v="Douala"/>
    <s v="ZTE"/>
    <n v="0"/>
    <n v="0"/>
    <n v="0"/>
    <n v="2.1937146330396977E-3"/>
    <n v="0"/>
    <n v="0"/>
    <n v="0"/>
    <n v="0"/>
    <n v="0.51728861151774996"/>
    <n v="26.773502352803554"/>
    <n v="4.0995354318799864"/>
    <n v="0"/>
    <n v="0"/>
    <n v="0"/>
    <n v="0"/>
    <n v="0"/>
    <n v="0"/>
    <n v="0"/>
    <n v="0"/>
    <n v="0"/>
    <n v="0"/>
    <n v="0"/>
    <x v="0"/>
    <m/>
    <x v="13"/>
    <x v="9"/>
    <s v="no impacts"/>
    <x v="7"/>
    <s v=""/>
    <s v="LIT_221"/>
  </r>
  <r>
    <s v="Mpenda-Mbocko-IHS"/>
    <s v="SUO_008"/>
    <s v="SUD-OUEST"/>
    <s v="IHS"/>
    <s v="Grid-Gen"/>
    <s v="SUD-OUEST"/>
    <s v="Mpenda-Mbocko"/>
    <s v="NOKIA"/>
    <n v="0"/>
    <n v="0"/>
    <n v="0"/>
    <n v="0"/>
    <n v="0"/>
    <n v="0"/>
    <n v="0"/>
    <n v="0"/>
    <n v="0"/>
    <n v="0"/>
    <n v="0"/>
    <n v="17403.285923414747"/>
    <n v="0"/>
    <n v="0"/>
    <n v="0"/>
    <n v="0"/>
    <n v="0"/>
    <n v="0"/>
    <n v="0"/>
    <n v="0"/>
    <n v="0"/>
    <n v="0"/>
    <x v="1"/>
    <m/>
    <x v="13"/>
    <x v="9"/>
    <s v="no impacts"/>
    <x v="7"/>
    <s v=""/>
    <s v="SUO_008"/>
  </r>
  <r>
    <s v="Colline-du-loup"/>
    <s v="LIT_133"/>
    <s v="LITTORAL"/>
    <s v="IHS"/>
    <s v="Solar-Gen"/>
    <s v="LITTORAL"/>
    <s v="Ebodje"/>
    <s v="NOKIA"/>
    <n v="0"/>
    <n v="2.051034006500451E-3"/>
    <n v="0"/>
    <n v="0"/>
    <n v="0"/>
    <n v="0"/>
    <n v="0"/>
    <n v="0"/>
    <n v="0"/>
    <n v="0"/>
    <n v="3.3727246817484962"/>
    <n v="11601.519192541798"/>
    <n v="0"/>
    <n v="0"/>
    <n v="0"/>
    <n v="0"/>
    <n v="0"/>
    <n v="4.6050172215516293E-2"/>
    <n v="0"/>
    <n v="0"/>
    <n v="0"/>
    <n v="0"/>
    <x v="0"/>
    <m/>
    <x v="13"/>
    <x v="9"/>
    <s v="no impacts"/>
    <x v="7"/>
    <s v=""/>
    <s v="LIT_133"/>
  </r>
  <r>
    <s v="Yelwa"/>
    <s v="NRD_007"/>
    <s v="Garoua"/>
    <s v="IHS"/>
    <s v="Grid-Gen"/>
    <s v="NORD"/>
    <s v="Garoua"/>
    <s v="Huawei"/>
    <n v="0"/>
    <n v="0"/>
    <n v="0"/>
    <n v="0"/>
    <n v="0"/>
    <n v="0"/>
    <n v="0"/>
    <n v="0"/>
    <n v="0"/>
    <n v="0"/>
    <n v="2.6528073840077848"/>
    <n v="0"/>
    <n v="0"/>
    <n v="0"/>
    <n v="0"/>
    <n v="0"/>
    <n v="0"/>
    <n v="0"/>
    <n v="0"/>
    <n v="0"/>
    <n v="0"/>
    <n v="0"/>
    <x v="0"/>
    <m/>
    <x v="13"/>
    <x v="9"/>
    <s v="no impacts"/>
    <x v="7"/>
    <s v=""/>
    <s v="NRD_007"/>
  </r>
  <r>
    <s v="Bda-Mulang"/>
    <s v="NRO_243"/>
    <s v="NORD-OUEST"/>
    <s v="IHS"/>
    <s v="Grid-Gen"/>
    <s v="NORD-OUEST"/>
    <s v="Bamenda"/>
    <s v="Huawei"/>
    <n v="0"/>
    <n v="0"/>
    <n v="0"/>
    <n v="1.3401277847691289"/>
    <n v="0"/>
    <n v="0"/>
    <n v="0"/>
    <n v="0"/>
    <n v="0"/>
    <n v="0"/>
    <n v="2.3148861551280842"/>
    <n v="0"/>
    <n v="0"/>
    <n v="0"/>
    <n v="0"/>
    <n v="0"/>
    <n v="0"/>
    <n v="13.788816264449983"/>
    <n v="0"/>
    <n v="0"/>
    <n v="0"/>
    <n v="0"/>
    <x v="0"/>
    <m/>
    <x v="13"/>
    <x v="9"/>
    <s v="no impacts"/>
    <x v="7"/>
    <s v=""/>
    <s v="NRO_243"/>
  </r>
  <r>
    <s v="Fongo-Tongo"/>
    <s v="SUO_136"/>
    <s v="SUD-OUEST"/>
    <s v="IHS"/>
    <s v="Grid-Gen"/>
    <s v="SUD-OUEST"/>
    <s v="Fongo-Tongo"/>
    <s v="NOKIA"/>
    <n v="0"/>
    <n v="0"/>
    <n v="0"/>
    <n v="0"/>
    <n v="0"/>
    <n v="0"/>
    <n v="0"/>
    <n v="0"/>
    <n v="0"/>
    <n v="0"/>
    <n v="0"/>
    <n v="0"/>
    <n v="0"/>
    <n v="0"/>
    <n v="0"/>
    <n v="0"/>
    <n v="0"/>
    <n v="0"/>
    <n v="0"/>
    <n v="0"/>
    <n v="0"/>
    <n v="0"/>
    <x v="1"/>
    <m/>
    <x v="13"/>
    <x v="9"/>
    <s v="no impacts"/>
    <x v="7"/>
    <s v=""/>
    <s v="SUO_136"/>
  </r>
  <r>
    <s v="Edea-Nkakanzock"/>
    <s v="LIT_314"/>
    <s v="LITTORAL"/>
    <s v="IHS"/>
    <s v="Grid-Gen"/>
    <s v="LITTORAL"/>
    <s v="Edea"/>
    <s v="ZTE"/>
    <n v="0"/>
    <n v="0"/>
    <n v="0"/>
    <n v="0"/>
    <n v="0.4110807201376574"/>
    <n v="4.1577134573513339"/>
    <n v="0"/>
    <n v="2.4190965177366279"/>
    <n v="3.1977403669174982"/>
    <n v="4.4890357072535991"/>
    <n v="2.2382488235982341"/>
    <n v="0"/>
    <n v="0"/>
    <n v="0"/>
    <n v="0"/>
    <n v="0"/>
    <n v="0"/>
    <n v="0"/>
    <n v="0"/>
    <n v="0"/>
    <n v="0"/>
    <n v="0"/>
    <x v="0"/>
    <m/>
    <x v="13"/>
    <x v="9"/>
    <s v="no impacts"/>
    <x v="7"/>
    <s v=""/>
    <s v="LIT_314"/>
  </r>
  <r>
    <s v="Oyack-II"/>
    <s v="LIT_765"/>
    <s v="Douala"/>
    <s v="CAMUSAT"/>
    <s v="Good Grid no GE - 8h"/>
    <s v="LITTORAL"/>
    <s v="Douala"/>
    <s v="ZTE"/>
    <n v="0"/>
    <n v="0"/>
    <n v="0"/>
    <n v="0"/>
    <n v="0"/>
    <n v="2.2985492233893474"/>
    <n v="0"/>
    <n v="5.0158125804362053"/>
    <n v="0"/>
    <n v="0"/>
    <n v="2.1714029500646324"/>
    <n v="0"/>
    <n v="0"/>
    <n v="0"/>
    <n v="0"/>
    <n v="0"/>
    <n v="0"/>
    <n v="0"/>
    <n v="0"/>
    <n v="0"/>
    <n v="0"/>
    <n v="0"/>
    <x v="0"/>
    <m/>
    <x v="13"/>
    <x v="9"/>
    <s v="no impacts"/>
    <x v="7"/>
    <s v=""/>
    <s v="LIT_765"/>
  </r>
  <r>
    <s v="Endom"/>
    <s v="CTR_225"/>
    <s v="CENTRE"/>
    <s v="IHS"/>
    <s v="Grid-Hybrid-Gen"/>
    <s v="CENTRE"/>
    <s v="Endom"/>
    <s v="ZTE"/>
    <n v="0"/>
    <n v="0"/>
    <n v="0"/>
    <n v="0"/>
    <n v="0"/>
    <n v="0"/>
    <n v="0"/>
    <n v="0"/>
    <n v="0"/>
    <n v="0"/>
    <n v="0"/>
    <n v="0"/>
    <n v="0"/>
    <n v="0"/>
    <n v="0"/>
    <n v="0"/>
    <n v="0"/>
    <n v="0"/>
    <n v="0"/>
    <n v="0"/>
    <n v="0"/>
    <n v="0"/>
    <x v="2"/>
    <m/>
    <x v="3"/>
    <x v="3"/>
    <s v="EXCLU"/>
    <x v="2"/>
    <s v=""/>
    <s v="CTR_225"/>
  </r>
  <r>
    <s v="Foumbot"/>
    <s v="OST_005"/>
    <s v="OUEST"/>
    <s v="IHS"/>
    <s v="Grid-Gen"/>
    <s v="OUEST"/>
    <s v="Foumbot"/>
    <s v="Huawei"/>
    <n v="2.1472007487879283"/>
    <n v="1.1485790436402967"/>
    <n v="0"/>
    <n v="0"/>
    <n v="0"/>
    <n v="3.5247465278669532"/>
    <n v="0"/>
    <n v="0"/>
    <n v="0"/>
    <n v="0"/>
    <n v="1.7052118379262231"/>
    <n v="0"/>
    <n v="0"/>
    <n v="0"/>
    <n v="0"/>
    <n v="0"/>
    <n v="0"/>
    <n v="3.4716871698727001"/>
    <n v="0"/>
    <n v="0"/>
    <n v="0"/>
    <n v="0"/>
    <x v="0"/>
    <m/>
    <x v="13"/>
    <x v="9"/>
    <s v="no impacts"/>
    <x v="7"/>
    <s v=""/>
    <s v="OST_005"/>
  </r>
  <r>
    <s v="Foumbot-Ndoumbem"/>
    <s v="OST_228"/>
    <s v="OUEST"/>
    <s v="CAMUSAT"/>
    <s v="Hybrid Solar - S1"/>
    <s v="OUEST"/>
    <s v="Foumbot"/>
    <s v="Huawei"/>
    <n v="2.0504989541510077"/>
    <n v="1.049951060545097"/>
    <n v="1.2405367074447897"/>
    <n v="9.9994150094311909"/>
    <n v="0"/>
    <n v="3.0777102898414248"/>
    <n v="0"/>
    <n v="0"/>
    <n v="0"/>
    <n v="0"/>
    <n v="1.572964732202732"/>
    <n v="0"/>
    <n v="0"/>
    <n v="0"/>
    <n v="0"/>
    <n v="0"/>
    <n v="0"/>
    <n v="3.1887871576021665"/>
    <n v="0"/>
    <n v="0"/>
    <n v="0"/>
    <n v="0"/>
    <x v="0"/>
    <m/>
    <x v="13"/>
    <x v="9"/>
    <s v="no impacts"/>
    <x v="7"/>
    <s v=""/>
    <s v="OST_228"/>
  </r>
  <r>
    <s v="Bois-Des-Singes"/>
    <s v="LIT_564"/>
    <s v="Douala"/>
    <s v="CAMUSAT"/>
    <s v="Medium Grid + GE"/>
    <s v="LITTORAL"/>
    <s v="Douala"/>
    <s v="ZTE"/>
    <n v="5.7727868094614401"/>
    <n v="7.8111400752782982"/>
    <n v="0"/>
    <n v="0"/>
    <n v="0"/>
    <n v="0"/>
    <n v="0"/>
    <n v="0"/>
    <n v="6.3827464879163784"/>
    <n v="2.2030958842346462"/>
    <n v="1.4613349770141506"/>
    <n v="0"/>
    <n v="0"/>
    <n v="0"/>
    <n v="0"/>
    <n v="0"/>
    <n v="0"/>
    <n v="0"/>
    <n v="0"/>
    <n v="0"/>
    <n v="0"/>
    <n v="0"/>
    <x v="0"/>
    <m/>
    <x v="13"/>
    <x v="9"/>
    <s v="no impacts"/>
    <x v="7"/>
    <s v=""/>
    <s v="LIT_564"/>
  </r>
  <r>
    <s v="Menganme-Camtel"/>
    <s v="CTR_142"/>
    <s v="CENTRE"/>
    <s v="CAMUSAT"/>
    <s v="Bad Grid + GE"/>
    <s v="CENTRE"/>
    <s v="Menganme"/>
    <s v="ZTE"/>
    <n v="0"/>
    <n v="0"/>
    <n v="0"/>
    <n v="0"/>
    <n v="0"/>
    <n v="0"/>
    <n v="0"/>
    <n v="0"/>
    <n v="0"/>
    <n v="0"/>
    <n v="0"/>
    <n v="0"/>
    <n v="0"/>
    <n v="0"/>
    <n v="0"/>
    <n v="0"/>
    <n v="0"/>
    <n v="0"/>
    <n v="0"/>
    <n v="0"/>
    <n v="0"/>
    <n v="0"/>
    <x v="2"/>
    <m/>
    <x v="3"/>
    <x v="3"/>
    <s v="EXCLU"/>
    <x v="2"/>
    <s v=""/>
    <s v="CTR_142"/>
  </r>
  <r>
    <s v="Mamfe-Centre-IHS"/>
    <s v="SUO_106"/>
    <s v="SUD-OUEST"/>
    <s v="IHS"/>
    <s v="Grid - Gen"/>
    <s v="SUD-OUEST"/>
    <s v="Mamfe"/>
    <s v="NOKIA"/>
    <n v="0"/>
    <n v="0"/>
    <n v="0"/>
    <n v="0"/>
    <n v="0"/>
    <n v="0"/>
    <n v="0"/>
    <n v="0"/>
    <n v="0"/>
    <n v="0"/>
    <n v="0"/>
    <n v="0"/>
    <n v="0"/>
    <n v="0"/>
    <n v="0"/>
    <n v="0"/>
    <n v="0"/>
    <n v="0"/>
    <n v="0"/>
    <n v="0"/>
    <n v="0"/>
    <n v="0"/>
    <x v="1"/>
    <m/>
    <x v="4"/>
    <x v="1"/>
    <s v="AKTIVCO Defaut GE &amp; Power Cabinet"/>
    <x v="1"/>
    <s v="(05/03/2026 incident) :impacted by Mamfe_N_SUO_009 , probleme d'energie|| Action : RCA CAMUSAT attendu..;..;(05/03/2026 com ran 17h): Impacted by SUO_009_H_Mamfe"/>
    <s v="SUO_009"/>
  </r>
  <r>
    <s v="Datcheka"/>
    <s v="EXN_075"/>
    <s v="EXTREME-NORD"/>
    <s v="IHS"/>
    <s v="Gen-Solar AER"/>
    <s v="EXTREME-NORD"/>
    <s v="Datcheka"/>
    <s v="Huawei"/>
    <n v="0"/>
    <n v="0"/>
    <n v="0"/>
    <n v="0"/>
    <n v="0"/>
    <n v="0"/>
    <n v="0"/>
    <n v="0"/>
    <n v="0"/>
    <n v="0"/>
    <n v="0"/>
    <n v="0"/>
    <n v="0"/>
    <n v="0"/>
    <n v="0"/>
    <n v="0"/>
    <n v="0"/>
    <n v="0"/>
    <n v="0"/>
    <n v="0"/>
    <n v="0"/>
    <n v="0"/>
    <x v="1"/>
    <m/>
    <x v="13"/>
    <x v="9"/>
    <s v="no impacts"/>
    <x v="7"/>
    <s v=""/>
    <s v="EXN_075"/>
  </r>
  <r>
    <s v="Minawao-IHS"/>
    <s v="EXN_155"/>
    <s v="EXTREME-NORD"/>
    <s v="IHS"/>
    <s v="Solar-Gen"/>
    <s v="EXTREME-NORD"/>
    <s v="Minawao"/>
    <s v="Huawei"/>
    <n v="0"/>
    <n v="0"/>
    <n v="0"/>
    <n v="0"/>
    <n v="0"/>
    <n v="0"/>
    <n v="0"/>
    <n v="0"/>
    <n v="0"/>
    <n v="0"/>
    <n v="0"/>
    <n v="0"/>
    <n v="0"/>
    <n v="0"/>
    <n v="0"/>
    <n v="0"/>
    <n v="0"/>
    <n v="0"/>
    <n v="0"/>
    <n v="0"/>
    <n v="0"/>
    <n v="0"/>
    <x v="1"/>
    <m/>
    <x v="13"/>
    <x v="9"/>
    <s v="no impacts"/>
    <x v="7"/>
    <s v=""/>
    <s v="EXN_155"/>
  </r>
  <r>
    <s v="Obokoue-I"/>
    <s v="CTR_906"/>
    <s v="CENTRE"/>
    <s v="CAMUSAT"/>
    <s v="Hybrid Solar - S3"/>
    <s v="CENTRE"/>
    <s v="Mbankomo"/>
    <s v="ZTE"/>
    <n v="0"/>
    <n v="0"/>
    <n v="0"/>
    <n v="0"/>
    <n v="0"/>
    <n v="0"/>
    <n v="0"/>
    <n v="0"/>
    <n v="0"/>
    <n v="0"/>
    <n v="0"/>
    <n v="0"/>
    <n v="0"/>
    <n v="0"/>
    <n v="0"/>
    <n v="0"/>
    <n v="0"/>
    <n v="0"/>
    <n v="0"/>
    <n v="0"/>
    <n v="0"/>
    <n v="0"/>
    <x v="2"/>
    <m/>
    <x v="3"/>
    <x v="3"/>
    <s v="EXCLU"/>
    <x v="2"/>
    <s v=""/>
    <s v="CTR_906"/>
  </r>
  <r>
    <s v="Garoua-Plage"/>
    <s v="NRD_053"/>
    <s v="Garoua"/>
    <s v="IHS"/>
    <s v="Grid-Gen"/>
    <s v="NORD"/>
    <s v="Garoua"/>
    <s v="Huawei"/>
    <n v="0"/>
    <n v="0"/>
    <n v="0.94445657229770019"/>
    <n v="0"/>
    <n v="0"/>
    <n v="0"/>
    <n v="0"/>
    <n v="0"/>
    <n v="0"/>
    <n v="6.97173211427006E-2"/>
    <n v="1.4040130353020404"/>
    <n v="0"/>
    <n v="0"/>
    <n v="0"/>
    <n v="0"/>
    <n v="0"/>
    <n v="0"/>
    <n v="0.14669351916058135"/>
    <n v="0"/>
    <n v="0"/>
    <n v="0"/>
    <n v="0"/>
    <x v="0"/>
    <m/>
    <x v="13"/>
    <x v="9"/>
    <s v="no impacts"/>
    <x v="7"/>
    <s v=""/>
    <s v="NRD_053"/>
  </r>
  <r>
    <s v="Bonadiwoto-IHS"/>
    <s v="LIT_129"/>
    <s v="Douala"/>
    <s v="IHS"/>
    <s v="Grid-Gen"/>
    <s v="LITTORAL"/>
    <s v="Douala"/>
    <s v="ZTE"/>
    <n v="0"/>
    <n v="0"/>
    <n v="0"/>
    <n v="0"/>
    <n v="0"/>
    <n v="0"/>
    <n v="0"/>
    <n v="0"/>
    <n v="5.3173502495484168"/>
    <n v="1.579242679770456"/>
    <n v="1.1143891985058487"/>
    <n v="0"/>
    <n v="0"/>
    <n v="0"/>
    <n v="0"/>
    <n v="0"/>
    <n v="0"/>
    <n v="0"/>
    <n v="0"/>
    <n v="0"/>
    <n v="0"/>
    <n v="0"/>
    <x v="0"/>
    <m/>
    <x v="13"/>
    <x v="9"/>
    <s v="no impacts"/>
    <x v="7"/>
    <s v=""/>
    <s v="LIT_129"/>
  </r>
  <r>
    <s v="Bamenda-hospital-roundabout-IHS"/>
    <s v="NRO_131"/>
    <s v="NORD-OUEST"/>
    <s v="IHS"/>
    <s v="Grid-Gen"/>
    <s v="NORD-OUEST"/>
    <s v="Bamenda"/>
    <s v="Huawei"/>
    <n v="7.9385717098560917"/>
    <n v="4.2600868068931863"/>
    <n v="10.327045398121752"/>
    <n v="24.11382846364355"/>
    <n v="9.7040661124951146"/>
    <n v="0"/>
    <n v="0"/>
    <n v="1.7002536861539868"/>
    <n v="15.129746627743394"/>
    <n v="0.90992786067522169"/>
    <n v="1.0469726024660919"/>
    <n v="0"/>
    <n v="0"/>
    <n v="0"/>
    <n v="0"/>
    <n v="0"/>
    <n v="0"/>
    <n v="2.1061087283446476"/>
    <n v="0"/>
    <n v="0"/>
    <n v="0"/>
    <n v="0"/>
    <x v="0"/>
    <m/>
    <x v="13"/>
    <x v="9"/>
    <s v="no impacts"/>
    <x v="7"/>
    <s v=""/>
    <s v="NRO_131"/>
  </r>
  <r>
    <s v="Bda-Agence"/>
    <s v="NRO_016"/>
    <s v="NORD-OUEST"/>
    <s v="CAMUSAT"/>
    <s v="Medium Grid + GE"/>
    <s v="NORD-OUEST"/>
    <s v="Bamenda"/>
    <s v="Huawei"/>
    <n v="5.6033714005244946"/>
    <n v="2.7837881991707407"/>
    <n v="0"/>
    <n v="0"/>
    <n v="5.8344070050480408"/>
    <n v="0"/>
    <n v="0"/>
    <n v="1.3676829807695052"/>
    <n v="6.1208383628254186"/>
    <n v="0.48163628996127639"/>
    <n v="0.83591228565802889"/>
    <n v="0"/>
    <n v="0"/>
    <n v="0"/>
    <n v="0"/>
    <n v="0"/>
    <n v="0"/>
    <n v="2.3668754084232937"/>
    <n v="0"/>
    <n v="0"/>
    <n v="0"/>
    <n v="0"/>
    <x v="0"/>
    <m/>
    <x v="13"/>
    <x v="9"/>
    <s v="no impacts"/>
    <x v="7"/>
    <s v=""/>
    <s v="NRO_016"/>
  </r>
  <r>
    <s v="Foumban-Njibam"/>
    <s v="OST_177"/>
    <s v="OUEST"/>
    <s v="IHS"/>
    <s v="Grid-Gen"/>
    <s v="OUEST"/>
    <s v="Foumban"/>
    <s v="Huawei"/>
    <n v="1.6913896522302414"/>
    <n v="1.457036723139659"/>
    <n v="0"/>
    <n v="0"/>
    <n v="0"/>
    <n v="0"/>
    <n v="0"/>
    <n v="0"/>
    <n v="0"/>
    <n v="0"/>
    <n v="0.66952884003504243"/>
    <n v="0"/>
    <n v="3.4188953380532094"/>
    <n v="0"/>
    <n v="0"/>
    <n v="0"/>
    <n v="0"/>
    <n v="0"/>
    <n v="0"/>
    <n v="0"/>
    <n v="0"/>
    <n v="0"/>
    <x v="0"/>
    <m/>
    <x v="13"/>
    <x v="9"/>
    <s v="no impacts"/>
    <x v="7"/>
    <s v=""/>
    <s v="OST_177"/>
  </r>
  <r>
    <s v="St-Thomas"/>
    <s v="LIT_369"/>
    <s v="Douala"/>
    <s v="IHS"/>
    <s v="Grid-Gen"/>
    <s v="LITTORAL"/>
    <s v="Douala"/>
    <s v="ZTE"/>
    <n v="0"/>
    <n v="0"/>
    <n v="0"/>
    <n v="0"/>
    <n v="0"/>
    <n v="0"/>
    <n v="0"/>
    <n v="0"/>
    <n v="0"/>
    <n v="0"/>
    <n v="0.38882254239754799"/>
    <n v="0"/>
    <n v="0"/>
    <n v="0"/>
    <n v="0"/>
    <n v="0"/>
    <n v="0"/>
    <n v="0"/>
    <n v="0"/>
    <n v="0"/>
    <n v="0"/>
    <n v="0"/>
    <x v="0"/>
    <m/>
    <x v="13"/>
    <x v="9"/>
    <s v="no impacts"/>
    <x v="7"/>
    <s v=""/>
    <s v="LIT_369"/>
  </r>
  <r>
    <s v="Bafia-Dang"/>
    <s v="CTR_397"/>
    <s v="CENTRE"/>
    <s v="IHS"/>
    <s v="Grid-Gen"/>
    <s v="CENTRE"/>
    <s v="Bafia"/>
    <s v="ZTE"/>
    <n v="0"/>
    <n v="0"/>
    <n v="0"/>
    <n v="0"/>
    <n v="3.5634486478157215E-2"/>
    <n v="0"/>
    <n v="0"/>
    <n v="0"/>
    <n v="0.98437147757203203"/>
    <n v="0"/>
    <n v="0.34444886754386711"/>
    <n v="0"/>
    <n v="0"/>
    <n v="0"/>
    <n v="0"/>
    <n v="0"/>
    <n v="0"/>
    <n v="0"/>
    <n v="0"/>
    <n v="0"/>
    <n v="0"/>
    <n v="0"/>
    <x v="0"/>
    <m/>
    <x v="13"/>
    <x v="9"/>
    <s v="no impacts"/>
    <x v="7"/>
    <s v=""/>
    <s v="CTR_397"/>
  </r>
  <r>
    <s v="PK5"/>
    <s v="LIT_073"/>
    <s v="Douala"/>
    <s v="IHS"/>
    <s v="Grid-Gen"/>
    <s v="LITTORAL"/>
    <s v="Douala"/>
    <s v="ZTE"/>
    <n v="22.520781433255426"/>
    <n v="32.238437875428403"/>
    <n v="0"/>
    <n v="3.6401394845805034E-2"/>
    <n v="0"/>
    <n v="0"/>
    <n v="3.6597580707296649E-2"/>
    <n v="0"/>
    <n v="0"/>
    <n v="0"/>
    <n v="0.33490710064406037"/>
    <n v="0"/>
    <n v="0"/>
    <n v="0"/>
    <n v="0"/>
    <n v="0"/>
    <n v="0"/>
    <n v="0"/>
    <n v="0"/>
    <n v="0"/>
    <n v="0"/>
    <n v="0"/>
    <x v="0"/>
    <m/>
    <x v="13"/>
    <x v="9"/>
    <s v="no impacts"/>
    <x v="7"/>
    <s v=""/>
    <s v="LIT_073"/>
  </r>
  <r>
    <s v="Oyack-IHS"/>
    <s v="LIT_368"/>
    <s v="Douala"/>
    <s v="IHS"/>
    <s v="Grid-Gen"/>
    <s v="LITTORAL"/>
    <s v="Douala"/>
    <s v="ZTE"/>
    <n v="0"/>
    <n v="0"/>
    <n v="9.4882616648546469E-2"/>
    <n v="0"/>
    <n v="0"/>
    <n v="0"/>
    <n v="0"/>
    <n v="2.7735151940599208"/>
    <n v="3.3368183076365527"/>
    <n v="0"/>
    <n v="0.24860315666618152"/>
    <n v="0"/>
    <n v="0"/>
    <n v="0"/>
    <n v="0"/>
    <n v="0"/>
    <n v="0"/>
    <n v="0"/>
    <n v="0"/>
    <n v="0"/>
    <n v="0"/>
    <n v="0"/>
    <x v="0"/>
    <m/>
    <x v="13"/>
    <x v="9"/>
    <s v="no impacts"/>
    <x v="7"/>
    <s v=""/>
    <s v="LIT_368"/>
  </r>
  <r>
    <s v="Sohock-IHS"/>
    <s v="LIT_501"/>
    <s v="LITTORAL"/>
    <s v="IHS"/>
    <s v="Hybrid-Gen"/>
    <s v="LITTORAL"/>
    <s v="Sohock"/>
    <s v="NOKIA"/>
    <n v="1.7835078317396415E-3"/>
    <n v="0"/>
    <n v="0"/>
    <n v="0"/>
    <n v="0.13950763103945352"/>
    <n v="0"/>
    <n v="0.34487893737542791"/>
    <n v="0"/>
    <n v="0"/>
    <n v="1.6841726342038645E-2"/>
    <n v="0.21452130289202126"/>
    <n v="34804.329859345438"/>
    <n v="9.8092930745670003E-4"/>
    <n v="0"/>
    <n v="0"/>
    <n v="0"/>
    <n v="0"/>
    <n v="0"/>
    <n v="0"/>
    <n v="0"/>
    <n v="0"/>
    <n v="0"/>
    <x v="0"/>
    <m/>
    <x v="13"/>
    <x v="9"/>
    <s v="no impacts"/>
    <x v="7"/>
    <s v=""/>
    <s v="LIT_501"/>
  </r>
  <r>
    <s v="PK8-Essiac"/>
    <s v="LIT_443"/>
    <s v="Douala"/>
    <s v="IHS"/>
    <s v="Grid-Gen"/>
    <s v="LITTORAL"/>
    <s v="Douala"/>
    <s v="ZTE"/>
    <n v="0"/>
    <n v="0"/>
    <n v="0.13376308738046944"/>
    <n v="0"/>
    <n v="0"/>
    <n v="0"/>
    <n v="0"/>
    <n v="0"/>
    <n v="0"/>
    <n v="0"/>
    <n v="0.20314154203513884"/>
    <n v="0"/>
    <n v="0"/>
    <n v="0"/>
    <n v="0"/>
    <n v="0"/>
    <n v="0"/>
    <n v="0"/>
    <n v="0"/>
    <n v="0"/>
    <n v="0"/>
    <n v="0"/>
    <x v="0"/>
    <m/>
    <x v="13"/>
    <x v="9"/>
    <s v="no impacts"/>
    <x v="7"/>
    <s v=""/>
    <s v="LIT_443"/>
  </r>
  <r>
    <s v="Cite-de-la-Paix"/>
    <s v="LIT_442"/>
    <s v="Douala"/>
    <s v="IHS"/>
    <s v="Grid-Gen"/>
    <s v="LITTORAL"/>
    <s v="Douala"/>
    <s v="ZTE"/>
    <n v="0"/>
    <n v="0"/>
    <n v="0"/>
    <n v="1.7193015497969893E-2"/>
    <n v="0"/>
    <n v="0"/>
    <n v="1.747837675104787E-2"/>
    <n v="0"/>
    <n v="0"/>
    <n v="0"/>
    <n v="0.18678677521808779"/>
    <n v="0"/>
    <n v="0"/>
    <n v="0"/>
    <n v="0"/>
    <n v="0"/>
    <n v="0"/>
    <n v="0"/>
    <n v="0"/>
    <n v="0"/>
    <n v="0"/>
    <n v="0"/>
    <x v="0"/>
    <m/>
    <x v="13"/>
    <x v="9"/>
    <s v="no impacts"/>
    <x v="7"/>
    <s v=""/>
    <s v="LIT_442"/>
  </r>
  <r>
    <s v="Foumban-Njintout"/>
    <s v="OST_176"/>
    <s v="OUEST"/>
    <s v="IHS"/>
    <s v="Grid-Gen"/>
    <s v="OUEST"/>
    <s v="Foumban"/>
    <s v="Huawei"/>
    <n v="0.63173630908048051"/>
    <n v="7.2232067185453414E-2"/>
    <n v="2.1659810862561457"/>
    <n v="0.46825998122322948"/>
    <n v="0"/>
    <n v="0.71789757243182006"/>
    <n v="0"/>
    <n v="0.39576038786301521"/>
    <n v="0"/>
    <n v="1.0097507940176866"/>
    <n v="0.15487982010826604"/>
    <n v="0"/>
    <n v="0"/>
    <n v="0"/>
    <n v="0"/>
    <n v="0"/>
    <n v="0"/>
    <n v="0"/>
    <n v="0"/>
    <n v="0"/>
    <n v="0"/>
    <n v="0"/>
    <x v="0"/>
    <m/>
    <x v="13"/>
    <x v="9"/>
    <s v="no impacts"/>
    <x v="7"/>
    <s v=""/>
    <s v="OST_176"/>
  </r>
  <r>
    <s v="IPD"/>
    <s v="LIT_100"/>
    <s v="Douala"/>
    <m/>
    <m/>
    <s v="LITTORAL"/>
    <s v="Douala"/>
    <s v="ZTE"/>
    <n v="0"/>
    <n v="0"/>
    <n v="0"/>
    <n v="0"/>
    <n v="0"/>
    <n v="0"/>
    <n v="0"/>
    <n v="0"/>
    <n v="0"/>
    <n v="0"/>
    <n v="0.14239526528608842"/>
    <n v="0"/>
    <n v="0"/>
    <n v="0"/>
    <n v="0"/>
    <n v="0"/>
    <n v="0"/>
    <n v="0"/>
    <n v="0"/>
    <n v="0"/>
    <n v="0"/>
    <n v="0"/>
    <x v="0"/>
    <m/>
    <x v="13"/>
    <x v="9"/>
    <s v="no impacts"/>
    <x v="7"/>
    <s v=""/>
    <s v="LIT_100"/>
  </r>
  <r>
    <s v="Foumban-Ndjidare-II"/>
    <s v="OST_175"/>
    <s v="OUEST"/>
    <s v="IHS"/>
    <s v="Grid-Gen"/>
    <s v="OUEST"/>
    <s v="Foumban"/>
    <s v="Huawei"/>
    <n v="1.2989109187776264"/>
    <n v="1.0252851472321387"/>
    <n v="0"/>
    <n v="0"/>
    <n v="0"/>
    <n v="0"/>
    <n v="0"/>
    <n v="0"/>
    <n v="0"/>
    <n v="0.28973084726609649"/>
    <n v="0.10683211912120148"/>
    <n v="0"/>
    <n v="2.7767433432353683"/>
    <n v="0"/>
    <n v="0"/>
    <n v="0"/>
    <n v="0"/>
    <n v="1.4413418542203502"/>
    <n v="0"/>
    <n v="0"/>
    <n v="0"/>
    <n v="0"/>
    <x v="0"/>
    <m/>
    <x v="13"/>
    <x v="9"/>
    <s v="no impacts"/>
    <x v="7"/>
    <s v=""/>
    <s v="OST_175"/>
  </r>
  <r>
    <s v="Foumban-Ndjidare"/>
    <s v="OST_087"/>
    <s v="OUEST"/>
    <s v="IHS"/>
    <s v="Grid-Gen"/>
    <s v="OUEST"/>
    <s v="Foumban"/>
    <s v="Huawei"/>
    <n v="0.58561479655169457"/>
    <n v="0.3153955249648292"/>
    <n v="0"/>
    <n v="0"/>
    <n v="0"/>
    <n v="0"/>
    <n v="0"/>
    <n v="0"/>
    <n v="0"/>
    <n v="0"/>
    <n v="9.32774595999806E-2"/>
    <n v="0"/>
    <n v="1.2403405215832983"/>
    <n v="0"/>
    <n v="0"/>
    <n v="0"/>
    <n v="0"/>
    <n v="0"/>
    <n v="0"/>
    <n v="0"/>
    <n v="0"/>
    <n v="0"/>
    <x v="0"/>
    <m/>
    <x v="13"/>
    <x v="9"/>
    <s v="no impacts"/>
    <x v="7"/>
    <s v=""/>
    <s v="OST_087"/>
  </r>
  <r>
    <s v="Dschang-II"/>
    <s v="OST_020"/>
    <s v="OUEST"/>
    <s v="IHS"/>
    <s v="Grid-Gen"/>
    <s v="OUEST"/>
    <s v="Dschang"/>
    <s v="Huawei"/>
    <n v="0"/>
    <n v="0"/>
    <n v="0"/>
    <n v="0"/>
    <n v="0"/>
    <n v="0"/>
    <n v="0"/>
    <n v="0"/>
    <n v="0.14455330976249384"/>
    <n v="0"/>
    <n v="4.9866878975438948E-2"/>
    <n v="0"/>
    <n v="0"/>
    <n v="0"/>
    <n v="0"/>
    <n v="0"/>
    <n v="0"/>
    <n v="0"/>
    <n v="0"/>
    <n v="0"/>
    <n v="0"/>
    <n v="0"/>
    <x v="0"/>
    <m/>
    <x v="13"/>
    <x v="9"/>
    <s v="no impacts"/>
    <x v="7"/>
    <s v=""/>
    <s v="OST_020"/>
  </r>
  <r>
    <s v="Guidiguis-Ville"/>
    <s v="NRD_144"/>
    <s v="NORD"/>
    <s v="CAMUSAT"/>
    <s v="Good Grid + GE"/>
    <s v="NORD"/>
    <s v="Guidiguis"/>
    <s v="Huawei"/>
    <n v="0"/>
    <n v="0"/>
    <n v="0"/>
    <n v="0"/>
    <n v="0"/>
    <n v="0"/>
    <n v="0"/>
    <n v="0"/>
    <n v="0"/>
    <n v="0"/>
    <n v="0"/>
    <n v="0"/>
    <n v="0"/>
    <n v="0"/>
    <n v="0"/>
    <n v="0"/>
    <n v="0"/>
    <n v="0"/>
    <n v="0"/>
    <n v="0"/>
    <n v="0"/>
    <n v="0"/>
    <x v="2"/>
    <m/>
    <x v="3"/>
    <x v="3"/>
    <s v="EXCLU"/>
    <x v="2"/>
    <s v=""/>
    <s v="NRD_144"/>
  </r>
  <r>
    <s v="Bonaloka-Entree"/>
    <s v="LIT_433"/>
    <s v="Douala"/>
    <s v="IHS"/>
    <s v="Grid-Gen"/>
    <s v="LITTORAL"/>
    <s v="Douala"/>
    <s v="ZTE"/>
    <n v="0"/>
    <n v="0"/>
    <n v="0"/>
    <n v="0"/>
    <n v="0"/>
    <n v="0"/>
    <n v="0"/>
    <n v="0"/>
    <n v="0.11514326561710836"/>
    <n v="0.39217553712121872"/>
    <n v="1.6996829636478101E-2"/>
    <n v="0"/>
    <n v="0"/>
    <n v="0"/>
    <n v="0"/>
    <n v="0"/>
    <n v="0"/>
    <n v="0"/>
    <n v="0"/>
    <n v="0"/>
    <n v="0"/>
    <n v="0"/>
    <x v="0"/>
    <m/>
    <x v="13"/>
    <x v="9"/>
    <s v="no impacts"/>
    <x v="7"/>
    <s v=""/>
    <s v="LIT_433"/>
  </r>
  <r>
    <s v="Ngambouo"/>
    <s v="OST_220"/>
    <s v="OUEST"/>
    <s v="IHS"/>
    <s v="Hybrid-Gen"/>
    <s v="OUEST"/>
    <s v="Ngambouo"/>
    <s v="NOKIA"/>
    <n v="0"/>
    <n v="0"/>
    <n v="0"/>
    <n v="0"/>
    <n v="0"/>
    <n v="1.005600833642482"/>
    <n v="0"/>
    <n v="0"/>
    <n v="0"/>
    <n v="0"/>
    <n v="1.3810175627420408E-2"/>
    <n v="69612.471614402748"/>
    <n v="0"/>
    <n v="0"/>
    <n v="0"/>
    <n v="0"/>
    <n v="0"/>
    <n v="0"/>
    <n v="0"/>
    <n v="0"/>
    <n v="0"/>
    <n v="0"/>
    <x v="0"/>
    <m/>
    <x v="13"/>
    <x v="9"/>
    <s v="no impacts"/>
    <x v="7"/>
    <s v=""/>
    <s v="OST_220"/>
  </r>
  <r>
    <s v="Barriere"/>
    <s v="CTR_237"/>
    <s v="Yaounde"/>
    <s v="IHS"/>
    <s v="Grid-Gen"/>
    <s v="CENTRE"/>
    <s v="Yaounde"/>
    <s v="ZTE"/>
    <n v="0"/>
    <n v="0"/>
    <n v="0"/>
    <n v="0.6183421652641149"/>
    <n v="1.1377353160233199"/>
    <n v="0"/>
    <n v="0"/>
    <n v="3.21744812845818E-2"/>
    <n v="0"/>
    <n v="0"/>
    <n v="1.0968573165198661E-2"/>
    <n v="0"/>
    <n v="0"/>
    <n v="0"/>
    <n v="0"/>
    <n v="0"/>
    <n v="0"/>
    <n v="0"/>
    <n v="0"/>
    <n v="0"/>
    <n v="0"/>
    <n v="0"/>
    <x v="0"/>
    <m/>
    <x v="13"/>
    <x v="9"/>
    <s v="no impacts"/>
    <x v="7"/>
    <s v=""/>
    <s v="CTR_237"/>
  </r>
  <r>
    <s v="Limbe-College-Excellence-IHS"/>
    <s v="SUO_151"/>
    <s v="SUD-OUEST"/>
    <s v="IHS"/>
    <s v="Grid-Gen"/>
    <s v="SUD-OUEST"/>
    <s v="Limbe"/>
    <s v="Huawei"/>
    <n v="0"/>
    <n v="0"/>
    <n v="0"/>
    <n v="0"/>
    <n v="0"/>
    <n v="0"/>
    <n v="0"/>
    <n v="0"/>
    <n v="0"/>
    <n v="0"/>
    <n v="7.66908367648024E-3"/>
    <n v="0"/>
    <n v="0"/>
    <n v="0"/>
    <n v="0"/>
    <n v="0"/>
    <n v="0"/>
    <n v="0"/>
    <n v="0"/>
    <n v="0"/>
    <n v="0"/>
    <n v="0"/>
    <x v="0"/>
    <m/>
    <x v="13"/>
    <x v="9"/>
    <s v="no impacts"/>
    <x v="7"/>
    <s v=""/>
    <s v="SUO_151"/>
  </r>
  <r>
    <s v="Bamenda-Park-Pharmacy-MTN"/>
    <s v="NRO_113"/>
    <s v="NORD-OUEST"/>
    <s v="MTN sharing"/>
    <m/>
    <s v="NORD-OUEST"/>
    <s v="Bamenda"/>
    <s v="Huawei"/>
    <n v="1.6604279562712416"/>
    <n v="7.7047538331150342E-2"/>
    <n v="0"/>
    <n v="0.53926142800478272"/>
    <n v="1.5049239084218669"/>
    <n v="0"/>
    <n v="0"/>
    <n v="0"/>
    <n v="0"/>
    <n v="0"/>
    <n v="7.3123821101323226E-3"/>
    <n v="0"/>
    <n v="0"/>
    <n v="0"/>
    <n v="0"/>
    <n v="0"/>
    <n v="0"/>
    <n v="0.23775942904920483"/>
    <n v="0"/>
    <n v="0"/>
    <n v="0"/>
    <n v="0"/>
    <x v="0"/>
    <m/>
    <x v="13"/>
    <x v="9"/>
    <s v="no impacts"/>
    <x v="7"/>
    <s v=""/>
    <s v="NRO_113"/>
  </r>
  <r>
    <s v="Mendankwe"/>
    <s v="NRO_229"/>
    <s v="NORD-OUEST"/>
    <s v="IHS"/>
    <s v="Grid-Gen"/>
    <s v="NORD-OUEST"/>
    <s v="Bamenda"/>
    <s v="Huawei"/>
    <n v="0"/>
    <n v="0"/>
    <n v="0"/>
    <n v="0"/>
    <n v="0"/>
    <n v="0"/>
    <n v="0"/>
    <n v="0"/>
    <n v="0"/>
    <n v="0"/>
    <n v="6.8665051521974241E-3"/>
    <n v="0"/>
    <n v="0"/>
    <n v="0"/>
    <n v="0"/>
    <n v="0"/>
    <n v="0"/>
    <n v="0.23791994475406145"/>
    <n v="0"/>
    <n v="0"/>
    <n v="0"/>
    <n v="0"/>
    <x v="0"/>
    <m/>
    <x v="13"/>
    <x v="9"/>
    <s v="no impacts"/>
    <x v="7"/>
    <s v=""/>
    <s v="NRO_229"/>
  </r>
  <r>
    <s v="BAMENDA-MILE4-IHS"/>
    <s v="NRO_117"/>
    <s v="NORD-OUEST"/>
    <s v="IHS"/>
    <s v="Grid-Gen"/>
    <s v="NORD-OUEST"/>
    <s v="Bamenda"/>
    <s v="Huawei"/>
    <n v="0"/>
    <n v="0"/>
    <n v="0"/>
    <n v="0"/>
    <n v="3.3321633521957126"/>
    <n v="0"/>
    <n v="1.1231283868813724"/>
    <n v="0"/>
    <n v="0"/>
    <n v="0"/>
    <n v="4.7084606757925203E-3"/>
    <n v="0"/>
    <n v="2.1451497147814274"/>
    <n v="0"/>
    <n v="0"/>
    <n v="0"/>
    <n v="0"/>
    <n v="0.25989276124109317"/>
    <n v="0"/>
    <n v="0"/>
    <n v="0"/>
    <n v="0"/>
    <x v="0"/>
    <m/>
    <x v="13"/>
    <x v="9"/>
    <s v="no impacts"/>
    <x v="7"/>
    <s v=""/>
    <s v="NRO_117"/>
  </r>
  <r>
    <s v="Kikai-IHS"/>
    <s v="NRO_053"/>
    <s v="NORD-OUEST"/>
    <s v="IHS"/>
    <s v="Gen Only"/>
    <s v="NORD-OUEST"/>
    <s v="Kikai"/>
    <s v="NOKIA"/>
    <n v="0"/>
    <n v="0"/>
    <n v="0"/>
    <n v="0"/>
    <n v="0"/>
    <n v="0"/>
    <n v="0"/>
    <n v="0"/>
    <n v="0"/>
    <n v="0"/>
    <n v="0"/>
    <n v="0"/>
    <n v="0"/>
    <n v="0"/>
    <n v="0"/>
    <n v="0"/>
    <n v="0"/>
    <n v="0"/>
    <n v="0"/>
    <n v="0"/>
    <n v="0"/>
    <n v="0"/>
    <x v="1"/>
    <m/>
    <x v="13"/>
    <x v="9"/>
    <s v="no impacts"/>
    <x v="7"/>
    <s v=""/>
    <s v="NRO_053"/>
  </r>
  <r>
    <s v="Nkwein-MTN"/>
    <s v="NRO_221"/>
    <s v="NORD-OUEST"/>
    <s v="IHS"/>
    <s v="Grid-Gen"/>
    <s v="NORD-OUEST"/>
    <s v="Bamenda"/>
    <s v="Huawei"/>
    <n v="0"/>
    <n v="0"/>
    <n v="0"/>
    <n v="0"/>
    <n v="0"/>
    <n v="0"/>
    <n v="0"/>
    <n v="0"/>
    <n v="0"/>
    <n v="0"/>
    <n v="3.299489488718243E-3"/>
    <n v="0"/>
    <n v="0"/>
    <n v="0"/>
    <n v="0"/>
    <n v="0"/>
    <n v="0"/>
    <n v="0.23727788193463517"/>
    <n v="0"/>
    <n v="0"/>
    <n v="0"/>
    <n v="0"/>
    <x v="0"/>
    <m/>
    <x v="13"/>
    <x v="9"/>
    <s v="no impacts"/>
    <x v="7"/>
    <s v=""/>
    <s v="NRO_221"/>
  </r>
  <r>
    <s v="Nkar-IHS"/>
    <s v="NRO_142"/>
    <s v="SUD-OUEST"/>
    <s v="IHS"/>
    <s v="Hybrid-Gen"/>
    <s v="NORD-OUEST"/>
    <s v="Buea"/>
    <s v="NOKIA"/>
    <n v="0"/>
    <n v="0"/>
    <n v="0"/>
    <n v="0"/>
    <n v="0"/>
    <n v="0"/>
    <n v="0"/>
    <n v="0"/>
    <n v="0"/>
    <n v="0"/>
    <n v="0"/>
    <n v="0"/>
    <n v="0"/>
    <n v="0"/>
    <n v="0"/>
    <n v="0"/>
    <n v="0"/>
    <n v="0"/>
    <n v="0"/>
    <n v="0"/>
    <n v="0"/>
    <n v="0"/>
    <x v="1"/>
    <m/>
    <x v="13"/>
    <x v="9"/>
    <s v="no impacts"/>
    <x v="7"/>
    <s v=""/>
    <s v="NRO_142"/>
  </r>
  <r>
    <s v="Banda"/>
    <s v="NRD_029"/>
    <s v="NORD"/>
    <s v="IHS"/>
    <s v="Solar-Gen"/>
    <s v="NORD"/>
    <s v="Banda"/>
    <s v="NOKIA"/>
    <n v="0"/>
    <n v="0"/>
    <n v="0"/>
    <n v="0"/>
    <n v="0"/>
    <n v="0"/>
    <n v="0"/>
    <n v="0.44536765914319032"/>
    <n v="0"/>
    <n v="0"/>
    <n v="1.3376308738047311E-3"/>
    <n v="152572.11313660527"/>
    <n v="0"/>
    <n v="0"/>
    <n v="0"/>
    <n v="0"/>
    <n v="0"/>
    <n v="0"/>
    <n v="0"/>
    <n v="0"/>
    <n v="0"/>
    <n v="0"/>
    <x v="0"/>
    <m/>
    <x v="13"/>
    <x v="9"/>
    <s v="no impacts"/>
    <x v="7"/>
    <s v=""/>
    <s v="NRD_029"/>
  </r>
  <r>
    <s v="Datcheka-IHS"/>
    <s v="EXN_265"/>
    <s v="EXTREME-NORD"/>
    <m/>
    <m/>
    <s v="EXTREME-NORD"/>
    <s v="Datcheka"/>
    <s v="Huawei"/>
    <n v="0"/>
    <n v="0"/>
    <n v="0"/>
    <n v="0"/>
    <n v="0"/>
    <n v="0"/>
    <n v="0"/>
    <n v="0"/>
    <n v="0"/>
    <n v="0"/>
    <n v="0"/>
    <n v="0"/>
    <n v="0"/>
    <n v="0"/>
    <n v="0"/>
    <n v="0"/>
    <n v="0"/>
    <n v="0"/>
    <n v="0"/>
    <n v="0"/>
    <n v="0"/>
    <n v="0"/>
    <x v="1"/>
    <m/>
    <x v="13"/>
    <x v="9"/>
    <s v="no impacts"/>
    <x v="7"/>
    <s v=""/>
    <s v="EXN_265"/>
  </r>
  <r>
    <s v="Madingring"/>
    <s v="NRD_036"/>
    <s v="NORD"/>
    <s v="IHS"/>
    <s v="Solar-Gen"/>
    <s v="NORD"/>
    <s v="Madingring"/>
    <s v="NOKIA"/>
    <n v="1.118062274587154"/>
    <n v="0"/>
    <n v="1.4204673877937353"/>
    <n v="1.6082854203479202"/>
    <n v="0"/>
    <n v="0"/>
    <n v="4.2425189959044776"/>
    <n v="9.2961487794130768"/>
    <n v="9.2962028860272525"/>
    <n v="4.1896352632314127"/>
    <n v="1.2484554822176806E-3"/>
    <n v="17402.278788812699"/>
    <n v="0"/>
    <n v="0"/>
    <n v="0"/>
    <n v="0"/>
    <n v="0"/>
    <n v="0"/>
    <n v="0"/>
    <n v="0"/>
    <n v="0"/>
    <n v="0"/>
    <x v="0"/>
    <m/>
    <x v="12"/>
    <x v="8"/>
    <s v="Projet OCM (ZTE, NOKIA, autres projets)"/>
    <x v="6"/>
    <s v="(05/03/2026 com ran 17h): New BTS installed and not yet accepted..;..;(05/03/2026 com ran 10h): New BTS installed and not yet accepted"/>
    <s v="NRD_036"/>
  </r>
  <r>
    <s v="Debunsha-MTN"/>
    <s v="SUO_035"/>
    <s v="SUD-OUEST"/>
    <s v="IHS"/>
    <s v="Grid-Gen"/>
    <s v="SUD-OUEST"/>
    <s v="Debunsha"/>
    <s v="Huawei"/>
    <n v="0"/>
    <n v="0"/>
    <n v="0"/>
    <n v="0"/>
    <n v="0"/>
    <n v="0"/>
    <n v="0"/>
    <n v="0"/>
    <n v="0"/>
    <n v="0"/>
    <n v="0"/>
    <n v="0"/>
    <n v="0"/>
    <n v="0"/>
    <n v="0"/>
    <n v="0"/>
    <n v="0"/>
    <n v="0"/>
    <n v="0"/>
    <n v="0"/>
    <n v="0"/>
    <n v="0"/>
    <x v="1"/>
    <m/>
    <x v="13"/>
    <x v="9"/>
    <s v="no impacts"/>
    <x v="7"/>
    <s v=""/>
    <s v="SUO_035"/>
  </r>
  <r>
    <s v="Maga-Lycee"/>
    <s v="NRD_135"/>
    <s v="EXTREME-NORD"/>
    <s v="CAMUSAT"/>
    <s v="Bad Grid + Solar + GE"/>
    <s v="NORD"/>
    <s v="Maga"/>
    <s v="Huawei"/>
    <n v="0"/>
    <n v="0"/>
    <n v="0"/>
    <n v="0"/>
    <n v="0"/>
    <n v="0"/>
    <n v="0"/>
    <n v="0"/>
    <n v="0"/>
    <n v="0"/>
    <n v="0"/>
    <n v="0"/>
    <n v="0"/>
    <n v="0"/>
    <n v="0"/>
    <n v="0"/>
    <n v="0"/>
    <n v="0"/>
    <n v="0"/>
    <n v="0"/>
    <n v="0"/>
    <n v="0"/>
    <x v="2"/>
    <m/>
    <x v="3"/>
    <x v="3"/>
    <s v="EXCLU"/>
    <x v="2"/>
    <s v=""/>
    <s v="NRD_135"/>
  </r>
  <r>
    <s v="Bamessing-IHS"/>
    <s v="NRO_038"/>
    <s v="NORD-OUEST"/>
    <s v="IHS"/>
    <s v="Grid-Gen"/>
    <s v="NORD-OUEST"/>
    <s v="Bamessing"/>
    <s v="Huawei"/>
    <n v="0"/>
    <n v="0"/>
    <n v="0"/>
    <n v="0"/>
    <n v="0"/>
    <n v="0"/>
    <n v="0"/>
    <n v="0"/>
    <n v="0"/>
    <n v="0"/>
    <n v="0"/>
    <n v="0"/>
    <n v="0"/>
    <n v="0"/>
    <n v="0"/>
    <n v="0"/>
    <n v="0"/>
    <n v="0"/>
    <n v="0"/>
    <n v="0"/>
    <n v="0"/>
    <n v="0"/>
    <x v="1"/>
    <m/>
    <x v="13"/>
    <x v="9"/>
    <s v="no impacts"/>
    <x v="7"/>
    <s v=""/>
    <s v="NRO_038"/>
  </r>
  <r>
    <s v="Bfsam-Tyo-II"/>
    <s v="OST_232"/>
    <s v="Bafoussam"/>
    <s v="CAMUSAT"/>
    <s v="Good Grid + GE"/>
    <s v="OUEST"/>
    <s v="Bafoussam"/>
    <s v="Huawei"/>
    <n v="0"/>
    <n v="0"/>
    <n v="0"/>
    <n v="0"/>
    <n v="0"/>
    <n v="0"/>
    <n v="0"/>
    <n v="0"/>
    <n v="0"/>
    <n v="0"/>
    <n v="2.675261747609386E-4"/>
    <n v="0"/>
    <n v="0"/>
    <n v="0"/>
    <n v="0"/>
    <n v="0"/>
    <n v="0"/>
    <n v="0"/>
    <n v="0"/>
    <n v="0"/>
    <n v="0"/>
    <n v="0"/>
    <x v="0"/>
    <m/>
    <x v="13"/>
    <x v="9"/>
    <s v="no impacts"/>
    <x v="7"/>
    <s v=""/>
    <s v="OST_232"/>
  </r>
  <r>
    <s v="Maroua-Ouro-Tchede"/>
    <s v="EXN_092"/>
    <s v="Maroua"/>
    <s v="IHS"/>
    <s v="Grid-Gen"/>
    <s v="EXTREME-NORD"/>
    <s v="Maroua"/>
    <s v="Huawei"/>
    <n v="0"/>
    <n v="0"/>
    <n v="0"/>
    <n v="0"/>
    <n v="0"/>
    <n v="0"/>
    <n v="0"/>
    <n v="0"/>
    <n v="0"/>
    <n v="0.36196291445154988"/>
    <n v="8.9175391586979543E-5"/>
    <n v="0"/>
    <n v="0"/>
    <n v="0"/>
    <n v="0"/>
    <n v="0"/>
    <n v="0"/>
    <n v="0"/>
    <n v="0"/>
    <n v="0"/>
    <n v="0"/>
    <n v="0"/>
    <x v="0"/>
    <m/>
    <x v="13"/>
    <x v="9"/>
    <s v="no impacts"/>
    <x v="7"/>
    <s v=""/>
    <s v="EXN_092"/>
  </r>
  <r>
    <s v="Lendi-II"/>
    <s v="LIT_582"/>
    <s v="Douala"/>
    <s v="CAMUSAT"/>
    <s v="Good Grid + GE"/>
    <s v="LITTORAL"/>
    <s v="Douala"/>
    <s v="ZTE"/>
    <n v="0.46107244466131936"/>
    <n v="0"/>
    <n v="0"/>
    <n v="0"/>
    <n v="0"/>
    <n v="0"/>
    <n v="0"/>
    <n v="4.2905312855809798"/>
    <n v="13.868556899607057"/>
    <n v="29.798884522861723"/>
    <n v="0"/>
    <n v="0"/>
    <n v="0"/>
    <n v="0"/>
    <n v="0"/>
    <n v="0"/>
    <n v="0"/>
    <n v="0"/>
    <n v="0"/>
    <n v="0"/>
    <n v="0"/>
    <n v="0"/>
    <x v="0"/>
    <m/>
    <x v="13"/>
    <x v="9"/>
    <s v="no impacts"/>
    <x v="7"/>
    <s v=""/>
    <s v="LIT_582"/>
  </r>
  <r>
    <s v="Lendi-Chefferie"/>
    <s v="LIT_774"/>
    <s v="Douala"/>
    <s v="CAMUSAT"/>
    <s v="Good Grid + GE"/>
    <s v="LITTORAL"/>
    <s v="Douala"/>
    <s v="ZTE"/>
    <n v="1.7690079130675482"/>
    <n v="0"/>
    <n v="0"/>
    <n v="0"/>
    <n v="0"/>
    <n v="0"/>
    <n v="0"/>
    <n v="4.2900497384664105"/>
    <n v="56.485333858398036"/>
    <n v="29.798224624963972"/>
    <n v="0"/>
    <n v="0"/>
    <n v="0"/>
    <n v="0"/>
    <n v="0"/>
    <n v="0"/>
    <n v="0"/>
    <n v="0"/>
    <n v="0"/>
    <n v="0"/>
    <n v="0"/>
    <n v="0"/>
    <x v="0"/>
    <m/>
    <x v="13"/>
    <x v="9"/>
    <s v="no impacts"/>
    <x v="7"/>
    <s v=""/>
    <s v="LIT_774"/>
  </r>
  <r>
    <s v="Phacochere"/>
    <s v="ADM_160"/>
    <s v="ADAMAOUA"/>
    <s v="CAMUSAT"/>
    <s v="Hybrid Solar - S3"/>
    <s v="ADAMAOUA"/>
    <s v="Phacochere"/>
    <s v="Huawei"/>
    <n v="0"/>
    <n v="0"/>
    <n v="0"/>
    <n v="0"/>
    <n v="0"/>
    <n v="0"/>
    <n v="0"/>
    <n v="0"/>
    <n v="0"/>
    <n v="0"/>
    <n v="0"/>
    <n v="0"/>
    <n v="0"/>
    <n v="0"/>
    <n v="0"/>
    <n v="0"/>
    <n v="0"/>
    <n v="0"/>
    <n v="0"/>
    <n v="0"/>
    <n v="0"/>
    <n v="0"/>
    <x v="2"/>
    <m/>
    <x v="3"/>
    <x v="3"/>
    <s v="EXCLU"/>
    <x v="2"/>
    <s v=""/>
    <s v="ADM_160"/>
  </r>
  <r>
    <s v="C-D-Billes"/>
    <s v="LIT_084"/>
    <s v="Douala"/>
    <s v="IHS"/>
    <s v="Grid-Gen"/>
    <s v="LITTORAL"/>
    <s v="Douala"/>
    <s v="ZTE"/>
    <n v="0"/>
    <n v="0"/>
    <n v="0"/>
    <n v="0"/>
    <n v="11.644576138662741"/>
    <n v="0"/>
    <n v="0"/>
    <n v="0"/>
    <n v="0"/>
    <n v="13.403275376462824"/>
    <n v="0"/>
    <n v="0"/>
    <n v="0"/>
    <n v="0"/>
    <n v="0"/>
    <n v="0"/>
    <n v="0"/>
    <n v="0"/>
    <n v="0"/>
    <n v="0"/>
    <n v="0"/>
    <n v="0"/>
    <x v="0"/>
    <m/>
    <x v="13"/>
    <x v="9"/>
    <s v="no impacts"/>
    <x v="7"/>
    <s v=""/>
    <s v="LIT_084"/>
  </r>
  <r>
    <s v="Bonangang"/>
    <s v="LIT_358"/>
    <s v="Douala"/>
    <s v="IHS"/>
    <s v="Grid-Gen"/>
    <s v="LITTORAL"/>
    <s v="Douala"/>
    <s v="ZTE"/>
    <n v="0"/>
    <n v="0"/>
    <n v="0"/>
    <n v="0"/>
    <n v="0"/>
    <n v="0"/>
    <n v="0"/>
    <n v="0"/>
    <n v="0"/>
    <n v="9.2236604429377387"/>
    <n v="0"/>
    <n v="0"/>
    <n v="0"/>
    <n v="0"/>
    <n v="0"/>
    <n v="0"/>
    <n v="0"/>
    <n v="0"/>
    <n v="0"/>
    <n v="0"/>
    <n v="0"/>
    <n v="0"/>
    <x v="0"/>
    <m/>
    <x v="13"/>
    <x v="9"/>
    <s v="no impacts"/>
    <x v="7"/>
    <s v=""/>
    <s v="LIT_358"/>
  </r>
  <r>
    <s v="Touboro-Ville"/>
    <s v="NRD_137"/>
    <s v="NORD"/>
    <s v="CAMUSAT"/>
    <s v="Medium Grid + GE"/>
    <s v="NORD"/>
    <s v="Touboro"/>
    <s v="Huawei"/>
    <n v="0.30952778419840593"/>
    <n v="0.14036206635790577"/>
    <n v="2.9427879223703247E-3"/>
    <n v="0"/>
    <n v="1.4738908721495978"/>
    <n v="0"/>
    <n v="0"/>
    <n v="0"/>
    <n v="1.0962330887787397"/>
    <n v="6.5354860986265573"/>
    <n v="0"/>
    <n v="0"/>
    <n v="0"/>
    <n v="0"/>
    <n v="0"/>
    <n v="0"/>
    <n v="0"/>
    <n v="0"/>
    <n v="0"/>
    <n v="0"/>
    <n v="0"/>
    <n v="0"/>
    <x v="0"/>
    <m/>
    <x v="13"/>
    <x v="9"/>
    <s v="no impacts"/>
    <x v="7"/>
    <s v=""/>
    <s v="NRD_137"/>
  </r>
  <r>
    <s v="SUD_172_Z_Ebolowa-EPC-ELAT"/>
    <s v="SUD_172"/>
    <s v="CENTRE"/>
    <s v="ESCO"/>
    <s v="Hybrid Solar - S1"/>
    <s v="SUD"/>
    <s v="Ebolowa"/>
    <s v="ZTE"/>
    <n v="0"/>
    <n v="0"/>
    <n v="0"/>
    <n v="0"/>
    <n v="0"/>
    <n v="0"/>
    <n v="0"/>
    <n v="0"/>
    <n v="0"/>
    <n v="6.0974030699163633"/>
    <n v="0"/>
    <n v="0"/>
    <n v="0"/>
    <n v="0"/>
    <n v="0"/>
    <n v="0"/>
    <n v="0"/>
    <n v="0"/>
    <n v="0"/>
    <n v="0"/>
    <n v="0"/>
    <n v="0"/>
    <x v="0"/>
    <m/>
    <x v="13"/>
    <x v="9"/>
    <s v="no impacts"/>
    <x v="7"/>
    <s v=""/>
    <s v="SUD_172"/>
  </r>
  <r>
    <s v="Soboum-IHS"/>
    <s v="LIT_579"/>
    <s v="Douala"/>
    <s v="IHS"/>
    <s v="Grid-Gen"/>
    <s v="LITTORAL"/>
    <s v="Douala"/>
    <s v="ZTE"/>
    <n v="0"/>
    <n v="0"/>
    <n v="0"/>
    <n v="0"/>
    <n v="0"/>
    <n v="0"/>
    <n v="0"/>
    <n v="0"/>
    <n v="0"/>
    <n v="4.8544764619770371"/>
    <n v="0"/>
    <n v="0"/>
    <n v="0"/>
    <n v="0"/>
    <n v="0"/>
    <n v="0"/>
    <n v="0"/>
    <n v="1.9788376094717119"/>
    <n v="0"/>
    <n v="0"/>
    <n v="0"/>
    <n v="0"/>
    <x v="0"/>
    <m/>
    <x v="13"/>
    <x v="9"/>
    <s v="no impacts"/>
    <x v="7"/>
    <s v=""/>
    <s v="LIT_579"/>
  </r>
  <r>
    <s v="Kotto-Mbangue"/>
    <s v="LIT_202"/>
    <s v="Douala"/>
    <s v="IHS"/>
    <s v="GridOnly"/>
    <s v="LITTORAL"/>
    <s v="Douala"/>
    <s v="ZTE"/>
    <n v="0"/>
    <n v="0"/>
    <n v="0"/>
    <n v="0"/>
    <n v="0"/>
    <n v="0"/>
    <n v="0"/>
    <n v="0"/>
    <n v="0"/>
    <n v="3.8021890061723642"/>
    <n v="0"/>
    <n v="0"/>
    <n v="0"/>
    <n v="0"/>
    <n v="0"/>
    <n v="0"/>
    <n v="0"/>
    <n v="0"/>
    <n v="0"/>
    <n v="0"/>
    <n v="0"/>
    <n v="0"/>
    <x v="0"/>
    <m/>
    <x v="13"/>
    <x v="9"/>
    <s v="no impacts"/>
    <x v="7"/>
    <s v=""/>
    <s v="LIT_202"/>
  </r>
  <r>
    <s v="Ebolowa-Elat-II"/>
    <s v="SUD_100"/>
    <s v="CENTRE"/>
    <s v="CAMUSAT"/>
    <s v="Medium Grid + GE"/>
    <s v="SUD"/>
    <s v="Ebolowa"/>
    <s v="ZTE"/>
    <n v="0"/>
    <n v="0"/>
    <n v="0"/>
    <n v="0"/>
    <n v="0"/>
    <n v="0"/>
    <n v="0"/>
    <n v="3.5926268359429634"/>
    <n v="0"/>
    <n v="3.729671577733833"/>
    <n v="0"/>
    <n v="0"/>
    <n v="0"/>
    <n v="0"/>
    <n v="0"/>
    <n v="0"/>
    <n v="0"/>
    <n v="0"/>
    <n v="0"/>
    <n v="0"/>
    <n v="0"/>
    <n v="0"/>
    <x v="0"/>
    <m/>
    <x v="13"/>
    <x v="9"/>
    <s v="no impacts"/>
    <x v="7"/>
    <s v=""/>
    <s v="SUD_100"/>
  </r>
  <r>
    <s v="Bakwele-IHS"/>
    <s v="SUO_249"/>
    <s v="SUD-OUEST"/>
    <s v="IHS"/>
    <s v="Hybrid Gen"/>
    <s v="SUD-OUEST"/>
    <s v="Pella"/>
    <s v="NOKIA"/>
    <n v="0"/>
    <n v="0"/>
    <n v="0"/>
    <n v="0"/>
    <n v="0"/>
    <n v="0"/>
    <n v="0"/>
    <n v="0"/>
    <n v="0"/>
    <n v="0"/>
    <n v="0"/>
    <n v="0"/>
    <n v="0"/>
    <n v="0"/>
    <n v="0"/>
    <n v="0"/>
    <n v="0"/>
    <n v="0"/>
    <n v="0"/>
    <n v="0"/>
    <n v="0"/>
    <n v="0"/>
    <x v="1"/>
    <m/>
    <x v="8"/>
    <x v="5"/>
    <s v="ACCESS-ISSUE"/>
    <x v="4"/>
    <s v="(05/03/2026 com ran 17h): 02.05.2026: access not granted for this site for now_x000a_01.05.2026 Denis: Check ongoing will update asap_x000a_30.04.26: Besoin d'un FME sur site pour vérifier le statut du MPR; FME Jeremiah activé pour investigations, update ASAP..;..;(05/03/2026 com ran 10h): 02.05.2026: access not granted for this site for now_x000a_01.05.2026 Denis: Check ongoing will update asap_x000a_30.04.26: Besoin d'un FME sur site pour vérifier le statut du MPR; FME Jeremiah activé pour investigations, update ASAP"/>
    <s v="SUO_249"/>
  </r>
  <r>
    <s v="Mamfe-Town-IHS"/>
    <s v="SUO_107"/>
    <s v="SUD-OUEST"/>
    <s v="IHS"/>
    <s v="Gen Only"/>
    <s v="SUD-OUEST"/>
    <s v="Mamfe"/>
    <s v="NOKIA"/>
    <n v="0"/>
    <n v="0"/>
    <n v="0"/>
    <n v="0"/>
    <n v="0"/>
    <n v="0"/>
    <n v="0"/>
    <n v="0"/>
    <n v="0"/>
    <n v="0"/>
    <n v="0"/>
    <n v="0"/>
    <n v="0"/>
    <n v="0"/>
    <n v="0"/>
    <n v="0"/>
    <n v="0"/>
    <n v="0"/>
    <n v="0"/>
    <n v="0"/>
    <n v="0"/>
    <n v="0"/>
    <x v="1"/>
    <m/>
    <x v="4"/>
    <x v="1"/>
    <s v="AKTIVCO Defaut GE &amp; Power Cabinet"/>
    <x v="1"/>
    <s v="(05/03/2026 incident) :impacted by Mamfe_N_SUO_009 , probleme d'energie|| Action : RCA CAMUSAT attendu..;..;(05/03/2026 com ran 17h): Impacted by SUO_009_H_Mamfe..;..;(05/03/2026 com ran 10h): Power status check Ongoing"/>
    <s v="SUO_009"/>
  </r>
  <r>
    <s v="Hogmeni"/>
    <s v="LIT_325"/>
    <s v="Douala"/>
    <s v="IHS"/>
    <s v="GridOnly"/>
    <s v="LITTORAL"/>
    <s v="Douala"/>
    <s v="ZTE"/>
    <n v="0"/>
    <n v="0"/>
    <n v="0"/>
    <n v="0"/>
    <n v="0"/>
    <n v="0"/>
    <n v="0"/>
    <n v="0"/>
    <n v="8.6275586203354138"/>
    <n v="3.6884725468206478"/>
    <n v="0"/>
    <n v="0"/>
    <n v="0"/>
    <n v="0"/>
    <n v="0"/>
    <n v="0"/>
    <n v="0"/>
    <n v="0"/>
    <n v="0"/>
    <n v="0"/>
    <n v="0"/>
    <n v="0"/>
    <x v="0"/>
    <m/>
    <x v="13"/>
    <x v="9"/>
    <s v="no impacts"/>
    <x v="7"/>
    <s v=""/>
    <s v="LIT_325"/>
  </r>
  <r>
    <s v="Ngd-Agence"/>
    <s v="ADM_026"/>
    <s v="Ngaoundere"/>
    <s v="OCM/Strategique"/>
    <m/>
    <s v="ADAMAOUA"/>
    <s v="Ngaoundere"/>
    <s v="Huawei"/>
    <n v="0"/>
    <n v="2.150910445077946E-2"/>
    <n v="0"/>
    <n v="0"/>
    <n v="0"/>
    <n v="1.7250087748585321"/>
    <n v="4.6227631244774328"/>
    <n v="4.6228522998690194"/>
    <n v="4.6227631244774328"/>
    <n v="3.3814416735866772"/>
    <n v="0"/>
    <n v="0"/>
    <n v="0"/>
    <n v="0"/>
    <n v="0"/>
    <n v="0"/>
    <n v="0"/>
    <n v="0"/>
    <n v="0"/>
    <n v="0"/>
    <n v="0"/>
    <n v="0"/>
    <x v="0"/>
    <m/>
    <x v="13"/>
    <x v="9"/>
    <s v="no impacts"/>
    <x v="7"/>
    <s v=""/>
    <s v="ADM_026"/>
  </r>
  <r>
    <s v="Kumbe-MTN"/>
    <s v="SUO_088"/>
    <s v="SUD-OUEST"/>
    <s v="IHS"/>
    <s v="Gen Only"/>
    <s v="SUD-OUEST"/>
    <s v="Kumbe"/>
    <s v="Huawei"/>
    <n v="0"/>
    <n v="0"/>
    <n v="0"/>
    <n v="0"/>
    <n v="0"/>
    <n v="0"/>
    <n v="0"/>
    <n v="0"/>
    <n v="0"/>
    <n v="0"/>
    <n v="0"/>
    <n v="0"/>
    <n v="0"/>
    <n v="0"/>
    <n v="0"/>
    <n v="0"/>
    <n v="0"/>
    <n v="0"/>
    <n v="0"/>
    <n v="0"/>
    <n v="0"/>
    <n v="0"/>
    <x v="1"/>
    <m/>
    <x v="6"/>
    <x v="1"/>
    <s v="Defaut GE &amp; Power Cabinet"/>
    <x v="1"/>
    <s v="(05/03/2026 ticket)..INC-20260503-00003407...2026-05-03 09:03:25...Sylvain KAMDEM (671881683/ DTR) is on site to swap GE // Work done...Sylvain KAMDEM (671881683/ DTR) is on site to swap GE // Work done...Others...Sylvain KAMDEM (671881683/ DTR) is on site to swap GE // Work done...user:OCM_NOC.IHS"/>
    <s v="SUO_088"/>
  </r>
  <r>
    <s v="Bamenda-GRA-IHS"/>
    <s v="NRO_130"/>
    <s v="NORD-OUEST"/>
    <s v="IHS"/>
    <s v="Grid-Gen"/>
    <s v="NORD-OUEST"/>
    <s v="Bamenda"/>
    <s v="Huawei"/>
    <n v="1.9927311354809618"/>
    <n v="1.0705505760016893"/>
    <n v="5.5406454300822121"/>
    <n v="0"/>
    <n v="0"/>
    <n v="0"/>
    <n v="0"/>
    <n v="0"/>
    <n v="0"/>
    <n v="1.1656115434334096"/>
    <n v="0"/>
    <n v="0"/>
    <n v="0"/>
    <n v="0"/>
    <n v="0"/>
    <n v="0"/>
    <n v="0"/>
    <n v="0.26271070361524168"/>
    <n v="0"/>
    <n v="0"/>
    <n v="0"/>
    <n v="0"/>
    <x v="0"/>
    <m/>
    <x v="13"/>
    <x v="9"/>
    <s v="no impacts"/>
    <x v="7"/>
    <s v=""/>
    <s v="NRO_130"/>
  </r>
  <r>
    <s v="Kayo-Elie"/>
    <s v="LIT_047"/>
    <s v="Douala"/>
    <s v="IHS"/>
    <s v="Grid-Gen"/>
    <s v="LITTORAL"/>
    <s v="Douala"/>
    <s v="ZTE"/>
    <n v="0"/>
    <n v="0"/>
    <n v="0"/>
    <n v="0"/>
    <n v="0"/>
    <n v="0"/>
    <n v="4.071873225409707"/>
    <n v="6.0380479292760656"/>
    <n v="0"/>
    <n v="0.73817605647869944"/>
    <n v="0"/>
    <n v="0"/>
    <n v="0"/>
    <n v="0"/>
    <n v="0"/>
    <n v="0"/>
    <n v="0"/>
    <n v="0"/>
    <n v="0"/>
    <n v="0"/>
    <n v="0"/>
    <n v="0"/>
    <x v="0"/>
    <m/>
    <x v="13"/>
    <x v="9"/>
    <s v="no impacts"/>
    <x v="7"/>
    <s v=""/>
    <s v="LIT_047"/>
  </r>
  <r>
    <s v="Nkomedzap-Camtel"/>
    <s v="SUD_088"/>
    <s v="CENTRE"/>
    <s v="CAMUSAT"/>
    <s v="Medium Grid + GE"/>
    <s v="SUD"/>
    <s v="Nkomedzap"/>
    <s v="NOKIA"/>
    <n v="0"/>
    <n v="6.8730819832928114E-2"/>
    <n v="0"/>
    <n v="0"/>
    <n v="0"/>
    <n v="0"/>
    <n v="0"/>
    <n v="9.2165764370203004E-2"/>
    <n v="0"/>
    <n v="0.67916692977687665"/>
    <n v="0"/>
    <n v="152572.11313660527"/>
    <n v="0"/>
    <n v="0"/>
    <n v="0"/>
    <n v="0"/>
    <n v="0"/>
    <n v="0"/>
    <n v="0"/>
    <n v="0"/>
    <n v="0"/>
    <n v="0"/>
    <x v="0"/>
    <m/>
    <x v="13"/>
    <x v="9"/>
    <s v="no impacts"/>
    <x v="7"/>
    <s v=""/>
    <s v="SUD_088"/>
  </r>
  <r>
    <s v="Maroua-Douggoy-Lopere-IHS"/>
    <s v="EXN_115"/>
    <s v="Maroua"/>
    <s v="IHS"/>
    <s v="Grid-Gen"/>
    <s v="EXTREME-NORD"/>
    <s v="Maroua"/>
    <s v="Huawei"/>
    <n v="0"/>
    <n v="0"/>
    <n v="0"/>
    <n v="0"/>
    <n v="0"/>
    <n v="0"/>
    <n v="0"/>
    <n v="0"/>
    <n v="0"/>
    <n v="0.5637668256128846"/>
    <n v="0"/>
    <n v="0"/>
    <n v="0"/>
    <n v="0"/>
    <n v="0"/>
    <n v="0"/>
    <n v="0"/>
    <n v="0"/>
    <n v="0"/>
    <n v="0"/>
    <n v="0"/>
    <n v="0"/>
    <x v="0"/>
    <m/>
    <x v="13"/>
    <x v="9"/>
    <s v="no impacts"/>
    <x v="7"/>
    <s v=""/>
    <s v="EXN_115"/>
  </r>
  <r>
    <s v="Mutengene-Ombe-IHS"/>
    <s v="SUO_149"/>
    <s v="SUD-OUEST"/>
    <s v="IHS"/>
    <s v="Gen Only"/>
    <s v="SUD-OUEST"/>
    <s v="Mutengene"/>
    <s v="Huawei"/>
    <n v="0"/>
    <n v="0"/>
    <n v="0"/>
    <n v="0"/>
    <n v="0"/>
    <n v="0"/>
    <n v="0"/>
    <n v="0"/>
    <n v="0"/>
    <n v="0"/>
    <n v="0"/>
    <n v="0"/>
    <n v="0"/>
    <n v="0"/>
    <n v="0"/>
    <n v="0"/>
    <n v="0"/>
    <n v="0"/>
    <n v="0"/>
    <n v="0"/>
    <n v="0"/>
    <n v="0"/>
    <x v="1"/>
    <m/>
    <x v="13"/>
    <x v="9"/>
    <s v="no impacts"/>
    <x v="7"/>
    <s v=""/>
    <s v="SUO_149"/>
  </r>
  <r>
    <s v="Ngodi"/>
    <s v="LIT_294"/>
    <s v="Douala"/>
    <s v="IHS"/>
    <s v="Grid-Gen"/>
    <s v="LITTORAL"/>
    <s v="Douala"/>
    <s v="ZTE"/>
    <n v="0"/>
    <n v="0"/>
    <n v="0"/>
    <n v="0"/>
    <n v="0"/>
    <n v="0"/>
    <n v="0"/>
    <n v="0"/>
    <n v="0"/>
    <n v="0.46121512528785746"/>
    <n v="0"/>
    <n v="0"/>
    <n v="0"/>
    <n v="0"/>
    <n v="0"/>
    <n v="0"/>
    <n v="0"/>
    <n v="0"/>
    <n v="0"/>
    <n v="0"/>
    <n v="0"/>
    <n v="0"/>
    <x v="0"/>
    <m/>
    <x v="13"/>
    <x v="9"/>
    <s v="no impacts"/>
    <x v="7"/>
    <s v=""/>
    <s v="LIT_294"/>
  </r>
  <r>
    <s v="Katoual-MTN"/>
    <s v="EXN_026"/>
    <s v="EXTREME-NORD"/>
    <s v="IHS"/>
    <s v="Grid-Gen"/>
    <s v="EXTREME-NORD"/>
    <s v="Maroua"/>
    <s v="Huawei"/>
    <n v="0"/>
    <n v="0"/>
    <n v="0"/>
    <n v="0"/>
    <n v="0"/>
    <n v="0"/>
    <n v="0"/>
    <n v="0"/>
    <n v="0"/>
    <n v="0"/>
    <n v="0"/>
    <n v="0"/>
    <n v="0"/>
    <n v="0"/>
    <n v="0"/>
    <n v="0"/>
    <n v="0"/>
    <n v="0"/>
    <n v="0"/>
    <n v="0"/>
    <n v="0"/>
    <n v="0"/>
    <x v="1"/>
    <m/>
    <x v="13"/>
    <x v="9"/>
    <s v="no impacts"/>
    <x v="7"/>
    <s v=""/>
    <s v="EXN_026"/>
  </r>
  <r>
    <s v="Laquintinie-Camtel"/>
    <s v="LIT_644"/>
    <s v="Douala"/>
    <s v="CAMUSAT"/>
    <s v="Good Grid no GE - 8h"/>
    <s v="LITTORAL"/>
    <s v="Douala"/>
    <s v="ZTE"/>
    <n v="0"/>
    <n v="0"/>
    <n v="0"/>
    <n v="0"/>
    <n v="0"/>
    <n v="0"/>
    <n v="12.766242049122086"/>
    <n v="24.490790678960032"/>
    <n v="18.844490244925563"/>
    <n v="0.33931236498845746"/>
    <n v="0"/>
    <n v="0"/>
    <n v="0"/>
    <n v="0"/>
    <n v="0"/>
    <n v="0"/>
    <n v="0"/>
    <n v="0"/>
    <n v="0"/>
    <n v="0"/>
    <n v="0"/>
    <n v="0"/>
    <x v="0"/>
    <m/>
    <x v="13"/>
    <x v="9"/>
    <s v="no impacts"/>
    <x v="7"/>
    <s v=""/>
    <s v="LIT_644"/>
  </r>
  <r>
    <s v="Laquintinie"/>
    <s v="LIT_082"/>
    <s v="Douala"/>
    <s v="IHS"/>
    <s v="Grid-Lithium"/>
    <s v="LITTORAL"/>
    <s v="Douala"/>
    <s v="ZTE"/>
    <n v="0"/>
    <n v="0"/>
    <n v="0"/>
    <n v="0"/>
    <n v="0"/>
    <n v="0"/>
    <n v="0"/>
    <n v="0"/>
    <n v="0"/>
    <n v="0.33897349850042668"/>
    <n v="0"/>
    <n v="0"/>
    <n v="0"/>
    <n v="0"/>
    <n v="0"/>
    <n v="0"/>
    <n v="0"/>
    <n v="0"/>
    <n v="0"/>
    <n v="0"/>
    <n v="0"/>
    <n v="0"/>
    <x v="0"/>
    <m/>
    <x v="13"/>
    <x v="9"/>
    <s v="no impacts"/>
    <x v="7"/>
    <s v=""/>
    <s v="LIT_082"/>
  </r>
  <r>
    <s v="Bangou-IHS"/>
    <s v="OST_145"/>
    <s v="OUEST"/>
    <s v="CAMUSAT"/>
    <s v="Good Grid + GE"/>
    <s v="OUEST"/>
    <s v="Bangou"/>
    <s v="NOKIA"/>
    <n v="4.1609237714484597E-2"/>
    <n v="6.297690999420718"/>
    <n v="9.5039078921204627"/>
    <n v="13.868556899607057"/>
    <n v="15.870187739168399"/>
    <n v="18.491409199476074"/>
    <n v="12.047596569181371"/>
    <n v="0"/>
    <n v="0"/>
    <n v="0.10724810227698071"/>
    <n v="0"/>
    <n v="69612.470740483914"/>
    <n v="0"/>
    <n v="0"/>
    <n v="0"/>
    <n v="0"/>
    <n v="0"/>
    <n v="0"/>
    <n v="0"/>
    <n v="0"/>
    <n v="0"/>
    <n v="0"/>
    <x v="0"/>
    <m/>
    <x v="13"/>
    <x v="9"/>
    <s v="no impacts"/>
    <x v="7"/>
    <s v=""/>
    <s v="OST_145"/>
  </r>
  <r>
    <s v="Kotto-Antenne"/>
    <s v="LIT_303"/>
    <s v="Douala"/>
    <s v="IHS"/>
    <s v="Grid-Gen"/>
    <s v="LITTORAL"/>
    <s v="Douala"/>
    <s v="ZTE"/>
    <n v="0"/>
    <n v="0"/>
    <n v="0"/>
    <n v="0"/>
    <n v="0"/>
    <n v="0"/>
    <n v="0"/>
    <n v="0"/>
    <n v="0"/>
    <n v="9.5364163763115767E-2"/>
    <n v="0"/>
    <n v="0"/>
    <n v="0.54190101959575721"/>
    <n v="0"/>
    <n v="0"/>
    <n v="0"/>
    <n v="0"/>
    <n v="0"/>
    <n v="0"/>
    <n v="0"/>
    <n v="0"/>
    <n v="0"/>
    <x v="0"/>
    <m/>
    <x v="13"/>
    <x v="9"/>
    <s v="no impacts"/>
    <x v="7"/>
    <s v=""/>
    <s v="LIT_303"/>
  </r>
  <r>
    <s v="Indoor-K-Hotel"/>
    <s v="LIT_778"/>
    <s v="Douala"/>
    <m/>
    <m/>
    <s v="LITTORAL"/>
    <s v="Douala"/>
    <s v="ZTE"/>
    <n v="0.36485219713896794"/>
    <n v="0"/>
    <n v="4.9599352800677725E-2"/>
    <n v="0.30517602508896147"/>
    <n v="0.31038386795764072"/>
    <n v="2.8179423741485372E-3"/>
    <n v="0"/>
    <n v="0"/>
    <n v="0"/>
    <n v="7.2624438908435979E-2"/>
    <n v="0"/>
    <n v="0"/>
    <n v="0"/>
    <n v="0"/>
    <n v="0"/>
    <n v="0"/>
    <n v="0"/>
    <n v="0"/>
    <n v="0"/>
    <n v="0"/>
    <n v="0"/>
    <n v="0"/>
    <x v="0"/>
    <m/>
    <x v="13"/>
    <x v="9"/>
    <s v="no impacts"/>
    <x v="7"/>
    <s v=""/>
    <s v="LIT_778"/>
  </r>
  <r>
    <s v="Telo-MTN-IHS"/>
    <s v="ADM_108"/>
    <s v="ADAMAOUA"/>
    <s v="IHS"/>
    <s v="Grid-Hybrid-Gen"/>
    <s v="ADAMAOUA"/>
    <s v="Telo"/>
    <s v="NOKIA"/>
    <n v="0"/>
    <n v="0.25119299185209965"/>
    <n v="0"/>
    <n v="0"/>
    <n v="2.3189627789662859E-3"/>
    <n v="0.31189951313706238"/>
    <n v="0"/>
    <n v="0"/>
    <n v="0"/>
    <n v="2.4558898721069769E-2"/>
    <n v="0"/>
    <n v="34800.301855989586"/>
    <n v="0"/>
    <n v="0"/>
    <n v="0"/>
    <n v="0"/>
    <n v="0"/>
    <n v="0"/>
    <n v="0"/>
    <n v="0"/>
    <n v="0"/>
    <n v="0"/>
    <x v="0"/>
    <m/>
    <x v="13"/>
    <x v="9"/>
    <s v="no impacts"/>
    <x v="7"/>
    <s v=""/>
    <s v="ADM_108"/>
  </r>
  <r>
    <s v="Makary"/>
    <s v="EXN_020"/>
    <s v="EXTREME-NORD"/>
    <s v="IHS"/>
    <s v="Solar-Gen"/>
    <s v="EXTREME-NORD"/>
    <s v="Makary"/>
    <s v="Huawei"/>
    <n v="0"/>
    <n v="0"/>
    <n v="0"/>
    <n v="0"/>
    <n v="0"/>
    <n v="0"/>
    <n v="0"/>
    <n v="0"/>
    <n v="0"/>
    <n v="0"/>
    <n v="0"/>
    <n v="0"/>
    <n v="0"/>
    <n v="0"/>
    <n v="0"/>
    <n v="0"/>
    <n v="0"/>
    <n v="0"/>
    <n v="0"/>
    <n v="0"/>
    <n v="0"/>
    <n v="0"/>
    <x v="1"/>
    <m/>
    <x v="13"/>
    <x v="9"/>
    <s v="no impacts"/>
    <x v="7"/>
    <s v=""/>
    <s v="EXN_020"/>
  </r>
  <r>
    <s v="Evidence-building-IHS"/>
    <s v="NRO_123"/>
    <s v="NORD-OUEST"/>
    <s v="IHS"/>
    <s v="Grid-Gen"/>
    <s v="NORD-OUEST"/>
    <s v="Bamenda"/>
    <s v="Huawei"/>
    <n v="0"/>
    <n v="1.3334396304001053"/>
    <n v="7.6978694928845162"/>
    <n v="0.12110018177511821"/>
    <n v="0"/>
    <n v="0"/>
    <n v="0"/>
    <n v="0"/>
    <n v="0"/>
    <n v="7.5799082848932607E-3"/>
    <n v="0"/>
    <n v="0"/>
    <n v="0"/>
    <n v="0"/>
    <n v="0"/>
    <n v="0"/>
    <n v="0"/>
    <n v="0.23765241857930045"/>
    <n v="0"/>
    <n v="0"/>
    <n v="0"/>
    <n v="0"/>
    <x v="0"/>
    <m/>
    <x v="13"/>
    <x v="9"/>
    <s v="no impacts"/>
    <x v="7"/>
    <s v=""/>
    <s v="NRO_123"/>
  </r>
  <r>
    <s v="Garoua-Chateau"/>
    <s v="NRD_018"/>
    <s v="Garoua"/>
    <s v="CAMUSAT"/>
    <s v="Medium Grid + Solar + GE"/>
    <s v="NORD"/>
    <s v="Garoua"/>
    <s v="Huawei"/>
    <n v="0"/>
    <n v="0"/>
    <n v="0"/>
    <n v="0"/>
    <n v="0"/>
    <n v="0"/>
    <n v="0"/>
    <n v="0"/>
    <n v="1.0058984171011292E-2"/>
    <n v="6.1531020195015893E-3"/>
    <n v="0"/>
    <n v="0"/>
    <n v="0"/>
    <n v="0"/>
    <n v="0"/>
    <n v="0"/>
    <n v="0"/>
    <n v="0"/>
    <n v="0"/>
    <n v="0"/>
    <n v="0"/>
    <n v="0"/>
    <x v="0"/>
    <m/>
    <x v="13"/>
    <x v="9"/>
    <s v="no impacts"/>
    <x v="7"/>
    <s v=""/>
    <s v="NRD_018"/>
  </r>
  <r>
    <s v="Goulourgou"/>
    <s v="EXN_200"/>
    <s v="EXTREME-NORD"/>
    <s v="IHS"/>
    <s v="Hybrid-Gen"/>
    <s v="EXTREME-NORD"/>
    <s v="Kalfou"/>
    <s v="NOKIA"/>
    <n v="0"/>
    <n v="0"/>
    <n v="0"/>
    <n v="0"/>
    <n v="0"/>
    <n v="0"/>
    <n v="0"/>
    <n v="0"/>
    <n v="0"/>
    <n v="0"/>
    <n v="0"/>
    <n v="0"/>
    <n v="0"/>
    <n v="0"/>
    <n v="0"/>
    <n v="0"/>
    <n v="0"/>
    <n v="0"/>
    <n v="0"/>
    <n v="0"/>
    <n v="0"/>
    <n v="0"/>
    <x v="1"/>
    <m/>
    <x v="13"/>
    <x v="9"/>
    <s v="no impacts"/>
    <x v="7"/>
    <s v=""/>
    <s v="EXN_200"/>
  </r>
  <r>
    <s v="Yambong"/>
    <s v="LIT_365"/>
    <s v="Douala"/>
    <s v="IHS"/>
    <s v="Grid-Gen"/>
    <s v="LITTORAL"/>
    <s v="Douala"/>
    <s v="ZTE"/>
    <n v="0"/>
    <n v="1.3911361087568807E-3"/>
    <n v="3.7792530954561962E-2"/>
    <n v="2.2472198679918936E-3"/>
    <n v="0"/>
    <n v="0"/>
    <n v="0"/>
    <n v="0"/>
    <n v="0"/>
    <n v="2.2293847896745515E-3"/>
    <n v="0"/>
    <n v="0"/>
    <n v="0"/>
    <n v="0"/>
    <n v="0"/>
    <n v="0"/>
    <n v="0"/>
    <n v="0"/>
    <n v="0"/>
    <n v="0"/>
    <n v="0"/>
    <n v="0"/>
    <x v="0"/>
    <m/>
    <x v="13"/>
    <x v="9"/>
    <s v="no impacts"/>
    <x v="7"/>
    <s v=""/>
    <s v="LIT_365"/>
  </r>
  <r>
    <s v="Maroua-Loperey-II-IHS"/>
    <s v="EXN_146"/>
    <s v="Maroua"/>
    <s v="IHS"/>
    <s v="Grid-Gen"/>
    <s v="EXTREME-NORD"/>
    <s v="Maroua"/>
    <s v="Huawei"/>
    <n v="0"/>
    <n v="0"/>
    <n v="0"/>
    <n v="0"/>
    <n v="0.23524468300645202"/>
    <n v="0"/>
    <n v="4.8154711456968955E-3"/>
    <n v="0"/>
    <n v="0"/>
    <n v="8.9175391586979543E-5"/>
    <n v="0"/>
    <n v="0"/>
    <n v="0"/>
    <n v="0"/>
    <n v="0"/>
    <n v="0"/>
    <n v="0"/>
    <n v="0"/>
    <n v="0"/>
    <n v="0"/>
    <n v="0"/>
    <n v="0"/>
    <x v="0"/>
    <m/>
    <x v="13"/>
    <x v="9"/>
    <s v="no impacts"/>
    <x v="7"/>
    <s v=""/>
    <s v="EXN_146"/>
  </r>
  <r>
    <s v="Bfsam-Bamendzi-II"/>
    <s v="OST_135"/>
    <s v="Bafoussam"/>
    <s v="IHS"/>
    <s v="GridOnly"/>
    <s v="OUEST"/>
    <s v="Bafoussam"/>
    <s v="Huawei"/>
    <n v="18.491409199476081"/>
    <n v="18.491409199476081"/>
    <n v="18.491409199476081"/>
    <n v="18.491409199476081"/>
    <n v="18.491409199476081"/>
    <n v="18.491409199476081"/>
    <n v="18.491409199476081"/>
    <n v="18.491409199476081"/>
    <n v="18.491409199476081"/>
    <n v="0"/>
    <n v="0"/>
    <n v="0"/>
    <n v="0"/>
    <n v="0"/>
    <n v="0"/>
    <n v="0"/>
    <n v="0"/>
    <n v="0"/>
    <n v="0"/>
    <n v="0"/>
    <n v="0"/>
    <n v="0"/>
    <x v="0"/>
    <m/>
    <x v="13"/>
    <x v="9"/>
    <s v="no impacts"/>
    <x v="7"/>
    <s v=""/>
    <s v="OST_135"/>
  </r>
  <r>
    <s v="Ngd-Crf-Texaco"/>
    <s v="ADM_071"/>
    <s v="Ngaoundere"/>
    <s v="IHS"/>
    <s v="Grid-Gen"/>
    <s v="ADAMAOUA"/>
    <s v="Ngaoundere"/>
    <s v="Huawei"/>
    <n v="2.9447319459069194"/>
    <n v="2.3069673803551596"/>
    <n v="1.5409507666230065"/>
    <n v="1.5409507666230065"/>
    <n v="1.5409507666230065"/>
    <n v="1.5409507666230065"/>
    <n v="1.5409507666230065"/>
    <n v="1.5408615912314194"/>
    <n v="1.5409507666230065"/>
    <n v="0"/>
    <n v="0"/>
    <n v="0"/>
    <n v="0"/>
    <n v="0"/>
    <n v="0"/>
    <n v="0"/>
    <n v="0"/>
    <n v="0"/>
    <n v="0"/>
    <n v="0"/>
    <n v="0"/>
    <n v="0"/>
    <x v="0"/>
    <m/>
    <x v="13"/>
    <x v="9"/>
    <s v="no impacts"/>
    <x v="7"/>
    <s v=""/>
    <s v="ADM_071"/>
  </r>
  <r>
    <s v="Ngomedzap-MTN"/>
    <s v="CTR_532"/>
    <s v="CENTRE"/>
    <s v="IHS"/>
    <s v="Gen Only"/>
    <s v="CENTRE"/>
    <s v="Ngomedzap"/>
    <s v="NOKIA"/>
    <n v="4.4562260760913377"/>
    <n v="13.9196503586522"/>
    <n v="12.487068982410355"/>
    <n v="6.2675347254003846"/>
    <n v="0"/>
    <n v="0"/>
    <n v="5.3671432231043852"/>
    <n v="13.9196503586522"/>
    <n v="0"/>
    <n v="0"/>
    <n v="0"/>
    <n v="0"/>
    <n v="0"/>
    <n v="0"/>
    <n v="0"/>
    <n v="0"/>
    <n v="0"/>
    <n v="0"/>
    <n v="0"/>
    <n v="0"/>
    <n v="0"/>
    <n v="0"/>
    <x v="0"/>
    <m/>
    <x v="13"/>
    <x v="9"/>
    <s v="no impacts"/>
    <x v="7"/>
    <s v=""/>
    <s v="CTR_532"/>
  </r>
  <r>
    <s v="Brazz-Tergal"/>
    <s v="LIT_340"/>
    <s v="Douala"/>
    <s v="IHS"/>
    <s v="Grid-Gen"/>
    <s v="LITTORAL"/>
    <s v="Douala"/>
    <s v="ZTE"/>
    <n v="0"/>
    <n v="0"/>
    <n v="0"/>
    <n v="0"/>
    <n v="0"/>
    <n v="0"/>
    <n v="2.6654881246914499"/>
    <n v="10.698157707750122"/>
    <n v="52.750989490145024"/>
    <n v="0"/>
    <n v="0"/>
    <n v="0"/>
    <n v="0"/>
    <n v="0"/>
    <n v="0"/>
    <n v="0"/>
    <n v="0"/>
    <n v="1.0701046990439218E-3"/>
    <n v="0"/>
    <n v="0"/>
    <n v="0"/>
    <n v="0"/>
    <x v="0"/>
    <m/>
    <x v="13"/>
    <x v="9"/>
    <s v="no impacts"/>
    <x v="7"/>
    <s v=""/>
    <s v="LIT_340"/>
  </r>
  <r>
    <s v="Mabanda3"/>
    <s v="LIT_488"/>
    <s v="Douala"/>
    <s v="IHS"/>
    <s v="Grid-Gen"/>
    <s v="LITTORAL"/>
    <s v="Douala"/>
    <s v="ZTE"/>
    <n v="0"/>
    <n v="0"/>
    <n v="0"/>
    <n v="0"/>
    <n v="0"/>
    <n v="0"/>
    <n v="0"/>
    <n v="4.9882038792008743"/>
    <n v="0"/>
    <n v="0"/>
    <n v="0"/>
    <n v="0"/>
    <n v="0"/>
    <n v="0"/>
    <n v="0"/>
    <n v="0"/>
    <n v="0"/>
    <n v="0"/>
    <n v="0"/>
    <n v="0"/>
    <n v="0"/>
    <n v="0"/>
    <x v="0"/>
    <m/>
    <x v="13"/>
    <x v="9"/>
    <s v="no impacts"/>
    <x v="7"/>
    <s v=""/>
    <s v="LIT_488"/>
  </r>
  <r>
    <s v="Lara"/>
    <s v="EXN_102"/>
    <s v="EXTREME-NORD"/>
    <s v="IHS"/>
    <s v="Grid-Gen"/>
    <s v="EXTREME-NORD"/>
    <s v="Lara"/>
    <s v="Huawei"/>
    <n v="0"/>
    <n v="0"/>
    <n v="0"/>
    <n v="0"/>
    <n v="0"/>
    <n v="0"/>
    <n v="0"/>
    <n v="0"/>
    <n v="0"/>
    <n v="0"/>
    <n v="0"/>
    <n v="0"/>
    <n v="0"/>
    <n v="0"/>
    <n v="0"/>
    <n v="0"/>
    <n v="0"/>
    <n v="0"/>
    <n v="0"/>
    <n v="0"/>
    <n v="0"/>
    <n v="0"/>
    <x v="1"/>
    <m/>
    <x v="13"/>
    <x v="9"/>
    <s v="no impacts"/>
    <x v="7"/>
    <s v=""/>
    <s v="EXN_102"/>
  </r>
  <r>
    <s v="Waza"/>
    <s v="EXN_033"/>
    <s v="EXTREME-NORD"/>
    <s v="IHS"/>
    <s v="Grid-Hybrid-Gen"/>
    <s v="EXTREME-NORD"/>
    <s v="Waza"/>
    <s v="NOKIA"/>
    <n v="0"/>
    <n v="0"/>
    <n v="0"/>
    <n v="0"/>
    <n v="0"/>
    <n v="0"/>
    <n v="0"/>
    <n v="0"/>
    <n v="0"/>
    <n v="0"/>
    <n v="0"/>
    <n v="0"/>
    <n v="0"/>
    <n v="0"/>
    <n v="0"/>
    <n v="0"/>
    <n v="0"/>
    <n v="0"/>
    <n v="0"/>
    <n v="0"/>
    <n v="0"/>
    <n v="0"/>
    <x v="1"/>
    <m/>
    <x v="13"/>
    <x v="9"/>
    <s v="no impacts"/>
    <x v="7"/>
    <s v=""/>
    <s v="EXN_033"/>
  </r>
  <r>
    <s v="Brazzaville-II"/>
    <s v="LIT_694"/>
    <s v="Douala"/>
    <s v="CAMUSAT"/>
    <s v="Good Grid no GE - 8h"/>
    <s v="LITTORAL"/>
    <s v="Douala"/>
    <s v="ZTE"/>
    <n v="0"/>
    <n v="0"/>
    <n v="0"/>
    <n v="0"/>
    <n v="0"/>
    <n v="0"/>
    <n v="0"/>
    <n v="4.8246383759520368"/>
    <n v="0"/>
    <n v="0"/>
    <n v="0"/>
    <n v="0"/>
    <n v="0"/>
    <n v="0"/>
    <n v="0"/>
    <n v="0"/>
    <n v="0"/>
    <n v="0"/>
    <n v="0"/>
    <n v="0"/>
    <n v="0"/>
    <n v="0"/>
    <x v="0"/>
    <m/>
    <x v="13"/>
    <x v="9"/>
    <s v="no impacts"/>
    <x v="7"/>
    <s v=""/>
    <s v="LIT_694"/>
  </r>
  <r>
    <s v="Bepanda-Omnisport"/>
    <s v="LIT_405"/>
    <s v="Douala"/>
    <s v="CAMUSAT"/>
    <s v="Grid-Gen"/>
    <s v="LITTORAL"/>
    <s v="Douala"/>
    <s v="ZTE"/>
    <n v="0"/>
    <n v="0"/>
    <n v="0"/>
    <n v="0"/>
    <n v="0"/>
    <n v="0"/>
    <n v="0"/>
    <n v="4.684900537335241"/>
    <n v="0"/>
    <n v="0"/>
    <n v="0"/>
    <n v="0"/>
    <n v="0"/>
    <n v="0"/>
    <n v="0"/>
    <n v="0"/>
    <n v="0"/>
    <n v="0"/>
    <n v="0"/>
    <n v="0"/>
    <n v="0"/>
    <n v="0"/>
    <x v="0"/>
    <m/>
    <x v="13"/>
    <x v="9"/>
    <s v="no impacts"/>
    <x v="7"/>
    <s v=""/>
    <s v="LIT_405"/>
  </r>
  <r>
    <s v="Mayo-kaba-IHS"/>
    <s v="EXN_162"/>
    <s v="EXTREME-NORD"/>
    <s v="IHS"/>
    <s v="Hybrid-Gen"/>
    <s v="EXTREME-NORD"/>
    <s v="Mayo-Kaba "/>
    <s v="Huawei"/>
    <n v="0"/>
    <n v="0"/>
    <n v="0"/>
    <n v="0"/>
    <n v="0"/>
    <n v="0"/>
    <n v="0"/>
    <n v="0"/>
    <n v="0"/>
    <n v="0"/>
    <n v="0"/>
    <n v="0"/>
    <n v="0"/>
    <n v="0"/>
    <n v="0"/>
    <n v="0"/>
    <n v="0"/>
    <n v="0"/>
    <n v="0"/>
    <n v="0"/>
    <n v="0"/>
    <n v="0"/>
    <x v="1"/>
    <m/>
    <x v="13"/>
    <x v="9"/>
    <s v="no impacts"/>
    <x v="7"/>
    <s v=""/>
    <s v="EXN_162"/>
  </r>
  <r>
    <s v="Doumo-IHS"/>
    <s v="EXN_165"/>
    <s v="EXTREME-NORD"/>
    <s v="IHS"/>
    <s v="Hybrid-Gen"/>
    <s v="EXTREME-NORD"/>
    <s v="Doumo"/>
    <s v="Huawei"/>
    <n v="0"/>
    <n v="0"/>
    <n v="0"/>
    <n v="0"/>
    <n v="0"/>
    <n v="0"/>
    <n v="0"/>
    <n v="0"/>
    <n v="0"/>
    <n v="0"/>
    <n v="0"/>
    <n v="0"/>
    <n v="0"/>
    <n v="0"/>
    <n v="0"/>
    <n v="0"/>
    <n v="0"/>
    <n v="0"/>
    <n v="0"/>
    <n v="0"/>
    <n v="0"/>
    <n v="0"/>
    <x v="1"/>
    <m/>
    <x v="13"/>
    <x v="9"/>
    <s v="no impacts"/>
    <x v="7"/>
    <s v=""/>
    <s v="EXN_165"/>
  </r>
  <r>
    <s v="Maltam"/>
    <s v="EXN_035"/>
    <s v="EXTREME-NORD"/>
    <s v="IHS"/>
    <s v="Solar-Gen"/>
    <s v="EXTREME-NORD"/>
    <s v="Maltam"/>
    <s v="NOKIA"/>
    <n v="0"/>
    <n v="0"/>
    <n v="0"/>
    <n v="0"/>
    <n v="0"/>
    <n v="0"/>
    <n v="0"/>
    <n v="0"/>
    <n v="0"/>
    <n v="0"/>
    <n v="0"/>
    <n v="0"/>
    <n v="0"/>
    <n v="0"/>
    <n v="0"/>
    <n v="0"/>
    <n v="0"/>
    <n v="0"/>
    <n v="0"/>
    <n v="0"/>
    <n v="0"/>
    <n v="0"/>
    <x v="1"/>
    <m/>
    <x v="13"/>
    <x v="9"/>
    <s v="no impacts"/>
    <x v="7"/>
    <s v=""/>
    <s v="EXN_035"/>
  </r>
  <r>
    <s v="Brazz-St-Bruno"/>
    <s v="LIT_089"/>
    <s v="Douala"/>
    <s v="IHS"/>
    <s v="Grid-Gen"/>
    <s v="LITTORAL"/>
    <s v="Douala"/>
    <s v="ZTE"/>
    <n v="0"/>
    <n v="0"/>
    <n v="0"/>
    <n v="0"/>
    <n v="0"/>
    <n v="0"/>
    <n v="0"/>
    <n v="3.6937517300025968"/>
    <n v="0"/>
    <n v="0"/>
    <n v="0"/>
    <n v="0"/>
    <n v="0"/>
    <n v="0"/>
    <n v="0"/>
    <n v="0"/>
    <n v="0"/>
    <n v="0"/>
    <n v="0"/>
    <n v="0"/>
    <n v="0"/>
    <n v="0"/>
    <x v="0"/>
    <m/>
    <x v="13"/>
    <x v="9"/>
    <s v="no impacts"/>
    <x v="7"/>
    <s v=""/>
    <s v="LIT_089"/>
  </r>
  <r>
    <s v="Tiko"/>
    <s v="SUO_004"/>
    <s v="SUD-OUEST"/>
    <s v="IHS"/>
    <s v="Grid-Gen"/>
    <s v="SUD-OUEST"/>
    <s v="Tiko"/>
    <s v="Huawei"/>
    <n v="0"/>
    <n v="0"/>
    <n v="0"/>
    <n v="0"/>
    <n v="0"/>
    <n v="0"/>
    <n v="0"/>
    <n v="0"/>
    <n v="0"/>
    <n v="0"/>
    <n v="0"/>
    <n v="0"/>
    <n v="0"/>
    <n v="0"/>
    <n v="0"/>
    <n v="0"/>
    <n v="0"/>
    <n v="0"/>
    <n v="0"/>
    <n v="0"/>
    <n v="0"/>
    <n v="0"/>
    <x v="1"/>
    <m/>
    <x v="13"/>
    <x v="9"/>
    <s v="no impacts"/>
    <x v="7"/>
    <s v=""/>
    <s v="SUO_004"/>
  </r>
  <r>
    <s v="Bberi-Sodiko-MTN"/>
    <s v="LIT_418"/>
    <s v="Douala"/>
    <s v="IHS"/>
    <s v="Grid-Gen"/>
    <s v="LITTORAL"/>
    <s v="Douala"/>
    <s v="ZTE"/>
    <n v="0"/>
    <n v="0"/>
    <n v="0"/>
    <n v="0"/>
    <n v="4.7833680047256112E-2"/>
    <n v="0.68549123512911292"/>
    <n v="0"/>
    <n v="3.4248522542112192"/>
    <n v="0.34776619211090154"/>
    <n v="0"/>
    <n v="0"/>
    <n v="0"/>
    <n v="0"/>
    <n v="0"/>
    <n v="0"/>
    <n v="0"/>
    <n v="0"/>
    <n v="0"/>
    <n v="0"/>
    <n v="0"/>
    <n v="0"/>
    <n v="0"/>
    <x v="0"/>
    <m/>
    <x v="13"/>
    <x v="9"/>
    <s v="no impacts"/>
    <x v="7"/>
    <s v=""/>
    <s v="LIT_418"/>
  </r>
  <r>
    <s v="NKONGSAMBA-Q8-CIMETIERE-IHS"/>
    <s v="LIT_735"/>
    <s v="LITTORAL"/>
    <s v="IHS"/>
    <s v="Grid-Gen"/>
    <s v="LITTORAL"/>
    <s v="Nkongsamba"/>
    <s v="ZTE"/>
    <n v="4.4000743366064263"/>
    <n v="0"/>
    <n v="0"/>
    <n v="0"/>
    <n v="0"/>
    <n v="0"/>
    <n v="0"/>
    <n v="3.3426860484029746"/>
    <n v="1.909691010835165"/>
    <n v="0"/>
    <n v="0"/>
    <n v="0"/>
    <n v="0"/>
    <n v="0"/>
    <n v="0"/>
    <n v="0"/>
    <n v="0"/>
    <n v="0"/>
    <n v="0"/>
    <n v="0"/>
    <n v="0"/>
    <n v="0"/>
    <x v="0"/>
    <m/>
    <x v="13"/>
    <x v="9"/>
    <s v="no impacts"/>
    <x v="7"/>
    <s v=""/>
    <s v="LIT_735"/>
  </r>
  <r>
    <s v="Nylon"/>
    <s v="LIT_076"/>
    <s v="Douala"/>
    <s v="IHS"/>
    <s v="Grid-Gen"/>
    <s v="LITTORAL"/>
    <s v="Douala"/>
    <s v="ZTE"/>
    <n v="0"/>
    <n v="0"/>
    <n v="0"/>
    <n v="0"/>
    <n v="0"/>
    <n v="0"/>
    <n v="0"/>
    <n v="2.8809893760005476"/>
    <n v="0"/>
    <n v="0"/>
    <n v="0"/>
    <n v="0"/>
    <n v="0"/>
    <n v="0"/>
    <n v="0"/>
    <n v="0"/>
    <n v="0"/>
    <n v="0"/>
    <n v="0"/>
    <n v="0"/>
    <n v="0"/>
    <n v="0"/>
    <x v="0"/>
    <m/>
    <x v="13"/>
    <x v="9"/>
    <s v="no impacts"/>
    <x v="7"/>
    <s v=""/>
    <s v="LIT_076"/>
  </r>
  <r>
    <s v="Limbe-UQ"/>
    <s v="SUO_003"/>
    <s v="SUD-OUEST"/>
    <s v="IHS"/>
    <s v="Grid-Gen"/>
    <s v="SUD-OUEST"/>
    <s v="Limbe"/>
    <s v="Huawei"/>
    <n v="0"/>
    <n v="0"/>
    <n v="0"/>
    <n v="0"/>
    <n v="0"/>
    <n v="0"/>
    <n v="0"/>
    <n v="1.6541500087035181"/>
    <n v="0.39593873864618917"/>
    <n v="0"/>
    <n v="0"/>
    <n v="0"/>
    <n v="1.4183346031909092"/>
    <n v="0"/>
    <n v="0"/>
    <n v="0"/>
    <n v="0"/>
    <n v="0"/>
    <n v="0"/>
    <n v="0"/>
    <n v="0"/>
    <n v="0"/>
    <x v="0"/>
    <m/>
    <x v="13"/>
    <x v="9"/>
    <s v="no impacts"/>
    <x v="7"/>
    <s v=""/>
    <s v="SUO_003"/>
  </r>
  <r>
    <s v="Maroua-Zokok-Palar-IHS"/>
    <s v="EXN_116"/>
    <s v="Maroua"/>
    <s v="IHS"/>
    <s v="Grid-Gen"/>
    <s v="EXTREME-NORD"/>
    <s v="Maroua"/>
    <s v="Huawei"/>
    <n v="0"/>
    <n v="0"/>
    <n v="0"/>
    <n v="0"/>
    <n v="0"/>
    <n v="0"/>
    <n v="0"/>
    <n v="1.0170631761278193"/>
    <n v="0"/>
    <n v="0"/>
    <n v="0"/>
    <n v="0"/>
    <n v="0"/>
    <n v="0"/>
    <n v="0"/>
    <n v="0"/>
    <n v="0"/>
    <n v="1.7775865857382154"/>
    <n v="0"/>
    <n v="0"/>
    <n v="0"/>
    <n v="0"/>
    <x v="0"/>
    <m/>
    <x v="13"/>
    <x v="9"/>
    <s v="no impacts"/>
    <x v="7"/>
    <s v=""/>
    <s v="EXN_116"/>
  </r>
  <r>
    <s v="Guiwa-Yangamo"/>
    <s v="EST_123"/>
    <s v="CENTRE"/>
    <s v="CAMUSAT"/>
    <s v="Hybrid Solar - S2"/>
    <s v="EST"/>
    <s v="Guiwa-Yangamo"/>
    <s v="ZTE"/>
    <n v="0"/>
    <n v="0"/>
    <n v="0"/>
    <n v="0"/>
    <n v="0"/>
    <n v="0"/>
    <n v="0"/>
    <n v="0"/>
    <n v="0"/>
    <n v="0"/>
    <n v="0"/>
    <n v="0"/>
    <n v="0"/>
    <n v="0"/>
    <n v="0"/>
    <n v="0"/>
    <n v="0"/>
    <n v="0"/>
    <n v="0"/>
    <n v="0"/>
    <n v="0"/>
    <n v="0"/>
    <x v="2"/>
    <m/>
    <x v="3"/>
    <x v="3"/>
    <s v="EXCLU"/>
    <x v="2"/>
    <s v=""/>
    <s v="EST_123"/>
  </r>
  <r>
    <s v="Douala-Grand-Mall-FZ"/>
    <s v="LIT_727"/>
    <s v="Douala"/>
    <m/>
    <m/>
    <s v="LITTORAL"/>
    <s v="Douala"/>
    <s v="ZTE"/>
    <n v="0"/>
    <n v="7.4586297523349707E-2"/>
    <n v="0"/>
    <n v="0"/>
    <n v="0"/>
    <n v="0"/>
    <n v="0"/>
    <n v="0.46028770121535362"/>
    <n v="0"/>
    <n v="0"/>
    <n v="0"/>
    <n v="0"/>
    <n v="0"/>
    <n v="0"/>
    <n v="0"/>
    <n v="0"/>
    <n v="0"/>
    <n v="0"/>
    <n v="0"/>
    <n v="0"/>
    <n v="0"/>
    <n v="0"/>
    <x v="0"/>
    <m/>
    <x v="13"/>
    <x v="9"/>
    <s v="no impacts"/>
    <x v="7"/>
    <s v=""/>
    <s v="LIT_727"/>
  </r>
  <r>
    <s v="Mfou-EPC-MTN-IHS"/>
    <s v="CTR_464"/>
    <s v="CENTRE"/>
    <s v="IHS"/>
    <s v="Grid-Gen"/>
    <s v="CENTRE"/>
    <s v="Mfou"/>
    <s v="ZTE"/>
    <n v="0"/>
    <n v="8.4609611537726184E-2"/>
    <n v="0"/>
    <n v="0"/>
    <n v="0"/>
    <n v="0"/>
    <n v="0"/>
    <n v="0.41680578027754239"/>
    <n v="0.10340778408426146"/>
    <n v="0"/>
    <n v="0"/>
    <n v="0"/>
    <n v="0.24701583469593336"/>
    <n v="0"/>
    <n v="0"/>
    <n v="0"/>
    <n v="0"/>
    <n v="0"/>
    <n v="0"/>
    <n v="0"/>
    <n v="0"/>
    <n v="0"/>
    <x v="0"/>
    <m/>
    <x v="13"/>
    <x v="9"/>
    <s v="no impacts"/>
    <x v="7"/>
    <s v=""/>
    <s v="CTR_464"/>
  </r>
  <r>
    <s v="LIT_010_Z_Ndogbong"/>
    <s v="LIT_010"/>
    <s v="Douala"/>
    <m/>
    <m/>
    <s v="LITTORAL"/>
    <s v="Douala"/>
    <s v="ZTE"/>
    <n v="0"/>
    <n v="0"/>
    <n v="0"/>
    <n v="1.4803115003436352E-3"/>
    <n v="0"/>
    <n v="0"/>
    <n v="0"/>
    <n v="0.38200954248030305"/>
    <n v="0"/>
    <n v="0"/>
    <n v="0"/>
    <n v="0"/>
    <n v="0"/>
    <n v="0"/>
    <n v="0"/>
    <n v="0"/>
    <n v="0"/>
    <n v="0"/>
    <n v="0"/>
    <n v="0"/>
    <n v="0"/>
    <n v="0"/>
    <x v="0"/>
    <m/>
    <x v="13"/>
    <x v="9"/>
    <s v="no impacts"/>
    <x v="7"/>
    <s v=""/>
    <s v="LIT_010"/>
  </r>
  <r>
    <s v="Bondjo-Hill-IHS"/>
    <s v="SUO_167"/>
    <s v="SUD-OUEST"/>
    <s v="IHS"/>
    <s v="Grid-Gen"/>
    <s v="SUD-OUEST"/>
    <s v="Limbe"/>
    <s v="Huawei"/>
    <n v="0"/>
    <n v="0"/>
    <n v="0"/>
    <n v="0"/>
    <n v="0"/>
    <n v="0"/>
    <n v="0"/>
    <n v="0.10950738086881087"/>
    <n v="0"/>
    <n v="0"/>
    <n v="0"/>
    <n v="0"/>
    <n v="0"/>
    <n v="0"/>
    <n v="0"/>
    <n v="0"/>
    <n v="0"/>
    <n v="0"/>
    <n v="0"/>
    <n v="0"/>
    <n v="0"/>
    <n v="0"/>
    <x v="0"/>
    <m/>
    <x v="13"/>
    <x v="9"/>
    <s v="no impacts"/>
    <x v="7"/>
    <s v=""/>
    <s v="SUO_167"/>
  </r>
  <r>
    <s v="Edea-Beon"/>
    <s v="LIT_186"/>
    <s v="LITTORAL"/>
    <s v="IHS"/>
    <s v="Grid-Gen"/>
    <s v="LITTORAL"/>
    <s v="Edea"/>
    <s v="ZTE"/>
    <n v="16.1305977176807"/>
    <n v="35.310030733406947"/>
    <n v="0"/>
    <n v="0"/>
    <n v="0"/>
    <n v="1.9391545602155045"/>
    <n v="0"/>
    <n v="6.3421538496659741E-2"/>
    <n v="0"/>
    <n v="0"/>
    <n v="0"/>
    <n v="0"/>
    <n v="0"/>
    <n v="0"/>
    <n v="0"/>
    <n v="0"/>
    <n v="0"/>
    <n v="0"/>
    <n v="0"/>
    <n v="0"/>
    <n v="0"/>
    <n v="0"/>
    <x v="0"/>
    <m/>
    <x v="13"/>
    <x v="9"/>
    <s v="no impacts"/>
    <x v="7"/>
    <s v=""/>
    <s v="LIT_186"/>
  </r>
  <r>
    <s v="LIMBE-ALPHA-CLUB-TOWE-IHS"/>
    <s v="SUO_208"/>
    <s v="SUD-OUEST"/>
    <s v="IHS"/>
    <s v="Grid-Gen"/>
    <s v="SUD-OUEST"/>
    <s v="Limbe"/>
    <s v="Huawei"/>
    <n v="0"/>
    <n v="0"/>
    <n v="0.33535297760199523"/>
    <n v="0"/>
    <n v="0.66505223537737601"/>
    <n v="0"/>
    <n v="0"/>
    <n v="4.7887185282208006E-2"/>
    <n v="0"/>
    <n v="0"/>
    <n v="0"/>
    <n v="0"/>
    <n v="0"/>
    <n v="0"/>
    <n v="0"/>
    <n v="0"/>
    <n v="0"/>
    <n v="0"/>
    <n v="0"/>
    <n v="0"/>
    <n v="0"/>
    <n v="0"/>
    <x v="0"/>
    <m/>
    <x v="13"/>
    <x v="9"/>
    <s v="no impacts"/>
    <x v="7"/>
    <s v=""/>
    <s v="SUO_208"/>
  </r>
  <r>
    <s v="Limbe-Sonara-MTN"/>
    <s v="SUO_080"/>
    <s v="SUD-OUEST"/>
    <s v="IHS"/>
    <s v="Grid-Gen"/>
    <s v="SUD-OUEST"/>
    <s v="Limbe"/>
    <s v="Huawei"/>
    <n v="0"/>
    <n v="1.0242507126897296"/>
    <n v="0.19021111025502735"/>
    <n v="0"/>
    <n v="0"/>
    <n v="0"/>
    <n v="0"/>
    <n v="4.3339240311272058E-2"/>
    <n v="0"/>
    <n v="0"/>
    <n v="0"/>
    <n v="0"/>
    <n v="0"/>
    <n v="0"/>
    <n v="0"/>
    <n v="0"/>
    <n v="0"/>
    <n v="0"/>
    <n v="0"/>
    <n v="0"/>
    <n v="0"/>
    <n v="0"/>
    <x v="0"/>
    <m/>
    <x v="13"/>
    <x v="9"/>
    <s v="no impacts"/>
    <x v="7"/>
    <s v=""/>
    <s v="SUO_080"/>
  </r>
  <r>
    <s v="Limbe-Batoke-Camtel"/>
    <s v="SUO_227"/>
    <s v="SUD-OUEST"/>
    <s v="CAMUSAT"/>
    <s v="Good Grid no GE - 8h"/>
    <s v="SUD-OUEST"/>
    <s v="Limbe"/>
    <s v="Huawei"/>
    <n v="0"/>
    <n v="0"/>
    <n v="0"/>
    <n v="0"/>
    <n v="0"/>
    <n v="0"/>
    <n v="0"/>
    <n v="3.7542839858118383E-2"/>
    <n v="0"/>
    <n v="0"/>
    <n v="0"/>
    <n v="0"/>
    <n v="0"/>
    <n v="0"/>
    <n v="0"/>
    <n v="0"/>
    <n v="0"/>
    <n v="0"/>
    <n v="0"/>
    <n v="0"/>
    <n v="0"/>
    <n v="0"/>
    <x v="0"/>
    <m/>
    <x v="13"/>
    <x v="9"/>
    <s v="no impacts"/>
    <x v="7"/>
    <s v=""/>
    <s v="SUO_227"/>
  </r>
  <r>
    <s v="Monkey-Hill"/>
    <s v="SUO_011"/>
    <s v="SUD-OUEST"/>
    <s v="IHS"/>
    <s v="Grid-Gen"/>
    <s v="SUD-OUEST"/>
    <s v="Limbe"/>
    <s v="Huawei"/>
    <n v="0"/>
    <n v="0"/>
    <n v="0"/>
    <n v="0"/>
    <n v="0"/>
    <n v="0"/>
    <n v="0"/>
    <n v="3.7453664466531408E-2"/>
    <n v="0"/>
    <n v="0"/>
    <n v="0"/>
    <n v="0"/>
    <n v="0"/>
    <n v="0"/>
    <n v="0"/>
    <n v="0"/>
    <n v="0"/>
    <n v="0"/>
    <n v="0"/>
    <n v="0"/>
    <n v="0"/>
    <n v="0"/>
    <x v="0"/>
    <m/>
    <x v="13"/>
    <x v="9"/>
    <s v="no impacts"/>
    <x v="7"/>
    <s v=""/>
    <s v="SUO_011"/>
  </r>
  <r>
    <s v="LIT_839_Z_KMC-NKOLBONG"/>
    <s v="LIT_839"/>
    <s v="Douala"/>
    <s v="ESCO"/>
    <s v="GE"/>
    <s v="LITTORAL"/>
    <s v="Douala"/>
    <s v="ZTE"/>
    <n v="0"/>
    <n v="0"/>
    <n v="0"/>
    <n v="0"/>
    <n v="0"/>
    <n v="7.1433234027617267"/>
    <n v="0"/>
    <n v="1.0183829719233059E-2"/>
    <n v="0"/>
    <n v="0"/>
    <n v="0"/>
    <n v="0"/>
    <n v="0"/>
    <n v="0"/>
    <n v="0"/>
    <n v="0"/>
    <n v="0"/>
    <n v="0"/>
    <n v="0"/>
    <n v="0"/>
    <n v="0"/>
    <n v="0"/>
    <x v="0"/>
    <m/>
    <x v="13"/>
    <x v="9"/>
    <s v="no impacts"/>
    <x v="7"/>
    <s v=""/>
    <s v="LIT_839"/>
  </r>
  <r>
    <s v="Bda-Ntamulung-MTN"/>
    <s v="NRO_253"/>
    <s v="NORD-OUEST"/>
    <s v="IHS"/>
    <s v="Grid-Gen"/>
    <s v="NORD-OUEST"/>
    <s v="Bamenda"/>
    <s v="Huawei"/>
    <n v="0"/>
    <n v="0"/>
    <n v="7.8474344596542005E-3"/>
    <n v="7.8474344596542005E-3"/>
    <n v="0"/>
    <n v="0"/>
    <n v="0"/>
    <n v="8.9175391586979543E-5"/>
    <n v="0"/>
    <n v="0"/>
    <n v="0"/>
    <n v="0"/>
    <n v="0"/>
    <n v="0"/>
    <n v="0"/>
    <n v="0"/>
    <n v="0"/>
    <n v="0.23679633482006543"/>
    <n v="0"/>
    <n v="0"/>
    <n v="0"/>
    <n v="0"/>
    <x v="0"/>
    <m/>
    <x v="13"/>
    <x v="9"/>
    <s v="no impacts"/>
    <x v="7"/>
    <s v=""/>
    <s v="NRO_253"/>
  </r>
  <r>
    <s v="Bamenda-GTTC-IHS"/>
    <s v="NRO_063"/>
    <s v="NORD-OUEST"/>
    <s v="IHS"/>
    <s v="Grid-Gen"/>
    <s v="NORD-OUEST"/>
    <s v="Bamenda"/>
    <s v="Huawei"/>
    <n v="0"/>
    <n v="0"/>
    <n v="0"/>
    <n v="0"/>
    <n v="0"/>
    <n v="0"/>
    <n v="0"/>
    <n v="8.9175391586979543E-5"/>
    <n v="0"/>
    <n v="0"/>
    <n v="0"/>
    <n v="0"/>
    <n v="0"/>
    <n v="0"/>
    <n v="0"/>
    <n v="0"/>
    <n v="0"/>
    <n v="0.25978575077118882"/>
    <n v="0"/>
    <n v="0"/>
    <n v="0"/>
    <n v="0"/>
    <x v="0"/>
    <m/>
    <x v="13"/>
    <x v="9"/>
    <s v="no impacts"/>
    <x v="7"/>
    <s v=""/>
    <s v="NRO_063"/>
  </r>
  <r>
    <s v="Bonewonda"/>
    <s v="LIT_074"/>
    <s v="Douala"/>
    <s v="IHS"/>
    <s v="Grid-Gen"/>
    <s v="LITTORAL"/>
    <s v="Douala"/>
    <s v="ZTE"/>
    <n v="0"/>
    <n v="0"/>
    <n v="0"/>
    <n v="0"/>
    <n v="26.782633912902032"/>
    <n v="43.476499074002732"/>
    <n v="0"/>
    <n v="0"/>
    <n v="0"/>
    <n v="0"/>
    <n v="0"/>
    <n v="0"/>
    <n v="0"/>
    <n v="0"/>
    <n v="0"/>
    <n v="0"/>
    <n v="0"/>
    <n v="0"/>
    <n v="0"/>
    <n v="0"/>
    <n v="0"/>
    <n v="0"/>
    <x v="0"/>
    <m/>
    <x v="13"/>
    <x v="9"/>
    <s v="no impacts"/>
    <x v="7"/>
    <s v=""/>
    <s v="LIT_074"/>
  </r>
  <r>
    <s v="Bonewonda-Chefferie"/>
    <s v="LIT_379"/>
    <s v="Douala"/>
    <s v="IHS"/>
    <s v="GridOnly"/>
    <s v="LITTORAL"/>
    <s v="Douala"/>
    <s v="ZTE"/>
    <n v="0"/>
    <n v="0"/>
    <n v="0"/>
    <n v="0"/>
    <n v="22.641917285187176"/>
    <n v="36.680460316237351"/>
    <n v="0"/>
    <n v="0"/>
    <n v="0"/>
    <n v="0"/>
    <n v="0"/>
    <n v="0"/>
    <n v="0"/>
    <n v="0"/>
    <n v="0"/>
    <n v="0"/>
    <n v="0"/>
    <n v="0"/>
    <n v="0"/>
    <n v="0"/>
    <n v="0"/>
    <n v="0"/>
    <x v="0"/>
    <m/>
    <x v="13"/>
    <x v="9"/>
    <s v="no impacts"/>
    <x v="7"/>
    <s v=""/>
    <s v="LIT_379"/>
  </r>
  <r>
    <s v="Denver2"/>
    <s v="LIT_486"/>
    <s v="Douala"/>
    <s v="IHS"/>
    <s v="GridOnly"/>
    <s v="LITTORAL"/>
    <s v="Douala"/>
    <s v="ZTE"/>
    <n v="0"/>
    <n v="0"/>
    <n v="0"/>
    <n v="0"/>
    <n v="0"/>
    <n v="27.216454357894367"/>
    <n v="0"/>
    <n v="0"/>
    <n v="0"/>
    <n v="0"/>
    <n v="0"/>
    <n v="0"/>
    <n v="0"/>
    <n v="0"/>
    <n v="0"/>
    <n v="0"/>
    <n v="0"/>
    <n v="0"/>
    <n v="0"/>
    <n v="0"/>
    <n v="0"/>
    <n v="0"/>
    <x v="0"/>
    <m/>
    <x v="13"/>
    <x v="9"/>
    <s v="no impacts"/>
    <x v="7"/>
    <s v=""/>
    <s v="LIT_486"/>
  </r>
  <r>
    <s v="C-D-Palmiers-II"/>
    <s v="LIT_371"/>
    <s v="Douala"/>
    <s v="CAMUSAT"/>
    <s v="Grid-Gen"/>
    <s v="LITTORAL"/>
    <s v="Douala"/>
    <s v="ZTE"/>
    <n v="0"/>
    <n v="31.170865757505716"/>
    <n v="53.219071120585099"/>
    <n v="22.29885955375207"/>
    <n v="49.418023559425087"/>
    <n v="20.376006255118671"/>
    <n v="0"/>
    <n v="0"/>
    <n v="12.850976506208037"/>
    <n v="0"/>
    <n v="0"/>
    <n v="0"/>
    <n v="0"/>
    <n v="0"/>
    <n v="0"/>
    <n v="0"/>
    <n v="0"/>
    <n v="0"/>
    <n v="0"/>
    <n v="0"/>
    <n v="0"/>
    <n v="0"/>
    <x v="0"/>
    <m/>
    <x v="13"/>
    <x v="9"/>
    <s v="no impacts"/>
    <x v="7"/>
    <s v=""/>
    <s v="LIT_371"/>
  </r>
  <r>
    <s v="C-D-Palmiers"/>
    <s v="LIT_036"/>
    <s v="Douala"/>
    <s v="CAMUSAT"/>
    <s v="Good Grid + GE"/>
    <s v="LITTORAL"/>
    <s v="Douala"/>
    <s v="ZTE"/>
    <n v="0"/>
    <n v="21.539923466111926"/>
    <n v="37.281234929358817"/>
    <n v="16.289436925175426"/>
    <n v="34.200974223318021"/>
    <n v="14.24482354686916"/>
    <n v="0"/>
    <n v="0"/>
    <n v="8.2024238584836482"/>
    <n v="0"/>
    <n v="0"/>
    <n v="0"/>
    <n v="0"/>
    <n v="0"/>
    <n v="0"/>
    <n v="0"/>
    <n v="0"/>
    <n v="0"/>
    <n v="0"/>
    <n v="0"/>
    <n v="0"/>
    <n v="0"/>
    <x v="0"/>
    <m/>
    <x v="13"/>
    <x v="9"/>
    <s v="no impacts"/>
    <x v="7"/>
    <s v=""/>
    <s v="LIT_036"/>
  </r>
  <r>
    <s v="Makepe-Conteneur"/>
    <s v="LIT_730"/>
    <s v="Douala"/>
    <s v="CAMUSAT"/>
    <s v="Good Grid no GE - 8h"/>
    <s v="LITTORAL"/>
    <s v="Douala"/>
    <s v="ZTE"/>
    <n v="0"/>
    <n v="0"/>
    <n v="0"/>
    <n v="2.1402093980875015E-3"/>
    <n v="0"/>
    <n v="6.3239620697822421"/>
    <n v="0"/>
    <n v="0"/>
    <n v="0"/>
    <n v="0"/>
    <n v="0"/>
    <n v="0"/>
    <n v="0"/>
    <n v="0"/>
    <n v="0"/>
    <n v="0"/>
    <n v="0"/>
    <n v="0"/>
    <n v="0"/>
    <n v="0"/>
    <n v="0"/>
    <n v="0"/>
    <x v="0"/>
    <m/>
    <x v="13"/>
    <x v="9"/>
    <s v="no impacts"/>
    <x v="7"/>
    <s v=""/>
    <s v="LIT_730"/>
  </r>
  <r>
    <s v="Bpriso-Hydrocarbure"/>
    <s v="LIT_676"/>
    <s v="Douala"/>
    <s v="CAMUSAT"/>
    <s v="Good Grid no GE - 8h"/>
    <s v="LITTORAL"/>
    <s v="Douala"/>
    <s v="ZTE"/>
    <n v="0"/>
    <n v="0"/>
    <n v="0"/>
    <n v="16.766846301575484"/>
    <n v="0"/>
    <n v="4.7960487454092497"/>
    <n v="0"/>
    <n v="0"/>
    <n v="0"/>
    <n v="0"/>
    <n v="0"/>
    <n v="0"/>
    <n v="0"/>
    <n v="0"/>
    <n v="0"/>
    <n v="0"/>
    <n v="0"/>
    <n v="0"/>
    <n v="0"/>
    <n v="0"/>
    <n v="0"/>
    <n v="0"/>
    <x v="0"/>
    <m/>
    <x v="13"/>
    <x v="9"/>
    <s v="no impacts"/>
    <x v="7"/>
    <s v=""/>
    <s v="LIT_676"/>
  </r>
  <r>
    <s v="Bfsam-Tayim-II"/>
    <s v="OST_291"/>
    <s v="Bafoussam"/>
    <s v="CAMUSAT"/>
    <s v="Good Grid no GE - 8h"/>
    <s v="OUEST"/>
    <s v="Bafoussam"/>
    <s v="Huawei"/>
    <n v="0"/>
    <n v="0"/>
    <n v="0"/>
    <n v="0"/>
    <n v="0"/>
    <n v="4.4385267654587333"/>
    <n v="0"/>
    <n v="0"/>
    <n v="0"/>
    <n v="0"/>
    <n v="0"/>
    <n v="0"/>
    <n v="0"/>
    <n v="0"/>
    <n v="0"/>
    <n v="0"/>
    <n v="0"/>
    <n v="0"/>
    <n v="0"/>
    <n v="0"/>
    <n v="0"/>
    <n v="0"/>
    <x v="0"/>
    <m/>
    <x v="13"/>
    <x v="9"/>
    <s v="no impacts"/>
    <x v="7"/>
    <s v=""/>
    <s v="OST_291"/>
  </r>
  <r>
    <s v="Bfsam-Tayim-IHS"/>
    <s v="OST_213"/>
    <s v="Bafoussam"/>
    <s v="IHS"/>
    <s v="Grid-Gen"/>
    <s v="OUEST"/>
    <s v="Bafoussam"/>
    <s v="Huawei"/>
    <n v="0"/>
    <n v="0"/>
    <n v="0"/>
    <n v="0"/>
    <n v="0"/>
    <n v="4.131674243007935"/>
    <n v="0"/>
    <n v="0"/>
    <n v="0"/>
    <n v="0"/>
    <n v="0"/>
    <n v="0"/>
    <n v="0"/>
    <n v="0"/>
    <n v="0"/>
    <n v="0"/>
    <n v="0"/>
    <n v="0"/>
    <n v="0"/>
    <n v="0"/>
    <n v="0"/>
    <n v="0"/>
    <x v="0"/>
    <m/>
    <x v="13"/>
    <x v="9"/>
    <s v="no impacts"/>
    <x v="7"/>
    <s v=""/>
    <s v="OST_213"/>
  </r>
  <r>
    <s v="Edea-Peage-IHS"/>
    <s v="LIT_749"/>
    <s v="LITTORAL"/>
    <m/>
    <m/>
    <s v="LITTORAL"/>
    <s v="Edea"/>
    <s v="ZTE"/>
    <n v="0"/>
    <n v="0"/>
    <n v="0"/>
    <n v="0"/>
    <n v="0"/>
    <n v="1.9424005444692714"/>
    <n v="0"/>
    <n v="0"/>
    <n v="0"/>
    <n v="0"/>
    <n v="0"/>
    <n v="0"/>
    <n v="0"/>
    <n v="0"/>
    <n v="0"/>
    <n v="0"/>
    <n v="0"/>
    <n v="0"/>
    <n v="0"/>
    <n v="0"/>
    <n v="0"/>
    <n v="0"/>
    <x v="0"/>
    <m/>
    <x v="13"/>
    <x v="9"/>
    <s v="no impacts"/>
    <x v="7"/>
    <s v=""/>
    <s v="LIT_749"/>
  </r>
  <r>
    <s v="Edea-Mbondanjick"/>
    <s v="LIT_456"/>
    <s v="LITTORAL"/>
    <s v="IHS"/>
    <s v="Gen-Lithium"/>
    <s v="LITTORAL"/>
    <s v="Edea"/>
    <s v="ZTE"/>
    <n v="1.2925616308966335"/>
    <n v="0"/>
    <n v="0"/>
    <n v="0"/>
    <n v="0"/>
    <n v="1.9417763167281628"/>
    <n v="1.777586585738214"/>
    <n v="0"/>
    <n v="0"/>
    <n v="0"/>
    <n v="0"/>
    <n v="0"/>
    <n v="0"/>
    <n v="0"/>
    <n v="0"/>
    <n v="0"/>
    <n v="0"/>
    <n v="0"/>
    <n v="0"/>
    <n v="0"/>
    <n v="0"/>
    <n v="0"/>
    <x v="0"/>
    <m/>
    <x v="13"/>
    <x v="9"/>
    <s v="no impacts"/>
    <x v="7"/>
    <s v=""/>
    <s v="LIT_456"/>
  </r>
  <r>
    <s v="Edea-Bisseke"/>
    <s v="LIT_313"/>
    <s v="LITTORAL"/>
    <s v="IHS"/>
    <s v="Grid-Gen"/>
    <s v="LITTORAL"/>
    <s v="Edea"/>
    <s v="ZTE"/>
    <n v="0"/>
    <n v="0"/>
    <n v="5.7896860465928885E-17"/>
    <n v="0"/>
    <n v="0"/>
    <n v="1.8243501610864274"/>
    <n v="0"/>
    <n v="0"/>
    <n v="0"/>
    <n v="0"/>
    <n v="0"/>
    <n v="0"/>
    <n v="0"/>
    <n v="0"/>
    <n v="0"/>
    <n v="0"/>
    <n v="0"/>
    <n v="0"/>
    <n v="0"/>
    <n v="0"/>
    <n v="0"/>
    <n v="0"/>
    <x v="0"/>
    <m/>
    <x v="13"/>
    <x v="9"/>
    <s v="no impacts"/>
    <x v="7"/>
    <s v=""/>
    <s v="LIT_313"/>
  </r>
  <r>
    <s v="Okoth"/>
    <s v="LIT_323"/>
    <s v="LITTORAL"/>
    <s v="IHS"/>
    <s v="Grid-Gen"/>
    <s v="LITTORAL"/>
    <s v="Edea"/>
    <s v="ZTE"/>
    <n v="0"/>
    <n v="0"/>
    <n v="0"/>
    <n v="0"/>
    <n v="0"/>
    <n v="1.7637108948072817"/>
    <n v="0"/>
    <n v="0"/>
    <n v="0"/>
    <n v="0"/>
    <n v="0"/>
    <n v="0"/>
    <n v="0"/>
    <n v="0"/>
    <n v="0"/>
    <n v="0"/>
    <n v="0"/>
    <n v="0"/>
    <n v="0"/>
    <n v="0"/>
    <n v="0"/>
    <n v="0"/>
    <x v="0"/>
    <m/>
    <x v="13"/>
    <x v="9"/>
    <s v="no impacts"/>
    <x v="7"/>
    <s v=""/>
    <s v="LIT_323"/>
  </r>
  <r>
    <s v="Edea"/>
    <s v="LIT_005"/>
    <s v="LITTORAL"/>
    <s v="OCM/Strategique"/>
    <m/>
    <s v="LITTORAL"/>
    <s v="Edea"/>
    <s v="ZTE"/>
    <n v="0"/>
    <n v="0"/>
    <n v="0"/>
    <n v="0"/>
    <n v="0"/>
    <n v="1.4424476290760286"/>
    <n v="0"/>
    <n v="0"/>
    <n v="0"/>
    <n v="0"/>
    <n v="0"/>
    <n v="0"/>
    <n v="0"/>
    <n v="0"/>
    <n v="0"/>
    <n v="0"/>
    <n v="0"/>
    <n v="0"/>
    <n v="0"/>
    <n v="0"/>
    <n v="0"/>
    <n v="0"/>
    <x v="0"/>
    <m/>
    <x v="13"/>
    <x v="9"/>
    <s v="no impacts"/>
    <x v="7"/>
    <s v=""/>
    <s v="LIT_005"/>
  </r>
  <r>
    <s v="PK14-Market-IHS"/>
    <s v="LIT_578"/>
    <s v="Douala"/>
    <s v="IHS"/>
    <s v="Grid-Gen"/>
    <s v="LITTORAL"/>
    <s v="Douala"/>
    <s v="ZTE"/>
    <n v="0"/>
    <n v="0"/>
    <n v="0"/>
    <n v="4.4846304429092019"/>
    <n v="0.96300505374779155"/>
    <n v="1.2719264452834067"/>
    <n v="0"/>
    <n v="0"/>
    <n v="0"/>
    <n v="0"/>
    <n v="0"/>
    <n v="0"/>
    <n v="0"/>
    <n v="0"/>
    <n v="0"/>
    <n v="0"/>
    <n v="0"/>
    <n v="0"/>
    <n v="0"/>
    <n v="0"/>
    <n v="0"/>
    <n v="0"/>
    <x v="0"/>
    <m/>
    <x v="13"/>
    <x v="9"/>
    <s v="no impacts"/>
    <x v="7"/>
    <s v=""/>
    <s v="LIT_578"/>
  </r>
  <r>
    <s v="Makepe"/>
    <s v="LIT_037"/>
    <s v="Douala"/>
    <s v="IHS"/>
    <s v="Grid-Gen"/>
    <s v="LITTORAL"/>
    <s v="Douala"/>
    <s v="ZTE"/>
    <n v="0"/>
    <n v="0"/>
    <n v="0"/>
    <n v="2.4612408078006779E-3"/>
    <n v="0"/>
    <n v="1.2678957175836765"/>
    <n v="0"/>
    <n v="0"/>
    <n v="0"/>
    <n v="0"/>
    <n v="0"/>
    <n v="0"/>
    <n v="0"/>
    <n v="0"/>
    <n v="0"/>
    <n v="0"/>
    <n v="0"/>
    <n v="0"/>
    <n v="0"/>
    <n v="0"/>
    <n v="0"/>
    <n v="0"/>
    <x v="0"/>
    <m/>
    <x v="13"/>
    <x v="9"/>
    <s v="no impacts"/>
    <x v="7"/>
    <s v=""/>
    <s v="LIT_037"/>
  </r>
  <r>
    <s v="Logbessou-PK21-IHS"/>
    <s v="LIT_235"/>
    <s v="Douala"/>
    <s v="IHS"/>
    <s v="Grid-Gen"/>
    <s v="LITTORAL"/>
    <s v="Douala"/>
    <s v="ZTE"/>
    <n v="0"/>
    <n v="0"/>
    <n v="0"/>
    <n v="0"/>
    <n v="0"/>
    <n v="1.0448502281463237"/>
    <n v="0"/>
    <n v="0"/>
    <n v="0"/>
    <n v="0"/>
    <n v="0"/>
    <n v="0"/>
    <n v="0"/>
    <n v="0"/>
    <n v="0"/>
    <n v="0"/>
    <n v="0"/>
    <n v="0"/>
    <n v="0"/>
    <n v="0"/>
    <n v="0"/>
    <n v="0"/>
    <x v="0"/>
    <m/>
    <x v="13"/>
    <x v="9"/>
    <s v="no impacts"/>
    <x v="7"/>
    <s v=""/>
    <s v="LIT_235"/>
  </r>
  <r>
    <s v="Nomayos"/>
    <s v="CTR_062"/>
    <s v="CENTRE"/>
    <s v="IHS"/>
    <s v="Grid-Gen"/>
    <s v="CENTRE"/>
    <s v="Nomayos"/>
    <s v="ZTE"/>
    <n v="0"/>
    <n v="0"/>
    <n v="0"/>
    <n v="0"/>
    <n v="0.22400858366649262"/>
    <n v="0.79960006620381086"/>
    <n v="0.18885564430290563"/>
    <n v="0"/>
    <n v="0"/>
    <n v="0"/>
    <n v="0"/>
    <n v="0"/>
    <n v="0"/>
    <n v="0"/>
    <n v="0"/>
    <n v="0"/>
    <n v="0"/>
    <n v="0"/>
    <n v="0"/>
    <n v="0"/>
    <n v="0"/>
    <n v="0"/>
    <x v="0"/>
    <m/>
    <x v="13"/>
    <x v="9"/>
    <s v="no impacts"/>
    <x v="7"/>
    <s v=""/>
    <s v="CTR_062"/>
  </r>
  <r>
    <s v="H-Lumiere"/>
    <s v="LIT_065"/>
    <s v="Douala"/>
    <s v="IHS"/>
    <s v="Grid-Gen (LL)"/>
    <s v="LITTORAL"/>
    <s v="Douala"/>
    <s v="ZTE"/>
    <n v="0"/>
    <n v="0"/>
    <n v="0"/>
    <n v="0"/>
    <n v="0"/>
    <n v="0.38170634614890758"/>
    <n v="0"/>
    <n v="0"/>
    <n v="0"/>
    <n v="0"/>
    <n v="0"/>
    <n v="0"/>
    <n v="0"/>
    <n v="0"/>
    <n v="0"/>
    <n v="0"/>
    <n v="0"/>
    <n v="0"/>
    <n v="0"/>
    <n v="0"/>
    <n v="0"/>
    <n v="0"/>
    <x v="0"/>
    <m/>
    <x v="13"/>
    <x v="9"/>
    <s v="no impacts"/>
    <x v="7"/>
    <s v=""/>
    <s v="LIT_065"/>
  </r>
  <r>
    <s v="Mak-Missoke"/>
    <s v="LIT_080"/>
    <s v="Douala"/>
    <s v="IHS"/>
    <s v="Grid-Gen"/>
    <s v="LITTORAL"/>
    <s v="Douala"/>
    <s v="ZTE"/>
    <n v="0"/>
    <n v="0"/>
    <n v="0"/>
    <n v="2.0153638498657677E-3"/>
    <n v="0"/>
    <n v="0.23071457311383381"/>
    <n v="3.9897070196013802E-2"/>
    <n v="0"/>
    <n v="0"/>
    <n v="0"/>
    <n v="0"/>
    <n v="0"/>
    <n v="0"/>
    <n v="0"/>
    <n v="0"/>
    <n v="0"/>
    <n v="0"/>
    <n v="0"/>
    <n v="0"/>
    <n v="0"/>
    <n v="0"/>
    <n v="0"/>
    <x v="0"/>
    <m/>
    <x v="13"/>
    <x v="9"/>
    <s v="no impacts"/>
    <x v="7"/>
    <s v=""/>
    <s v="LIT_080"/>
  </r>
  <r>
    <s v="Missoke-Chefferie"/>
    <s v="LIT_732"/>
    <s v="Douala"/>
    <s v="CAMUSAT"/>
    <s v="Good Grid no GE - 8h"/>
    <s v="LITTORAL"/>
    <s v="Douala"/>
    <s v="ZTE"/>
    <n v="0"/>
    <n v="0"/>
    <n v="0"/>
    <n v="2.0510340065006218E-3"/>
    <n v="0"/>
    <n v="0.20822453935559734"/>
    <n v="6.6168140557538904E-2"/>
    <n v="0"/>
    <n v="0"/>
    <n v="0"/>
    <n v="0"/>
    <n v="0"/>
    <n v="0"/>
    <n v="0"/>
    <n v="0"/>
    <n v="0"/>
    <n v="0"/>
    <n v="0"/>
    <n v="0"/>
    <n v="0"/>
    <n v="0"/>
    <n v="0"/>
    <x v="0"/>
    <m/>
    <x v="13"/>
    <x v="9"/>
    <s v="no impacts"/>
    <x v="7"/>
    <s v=""/>
    <s v="LIT_732"/>
  </r>
  <r>
    <s v="Tourningal-MTN-IHS"/>
    <s v="ADM_094"/>
    <s v="ADAMAOUA"/>
    <s v="IHS"/>
    <s v="Solar-Grid-Gen"/>
    <s v="ADAMAOUA"/>
    <s v="Tournigal"/>
    <s v="NOKIA"/>
    <n v="0"/>
    <n v="0.16811878838417238"/>
    <n v="0"/>
    <n v="0"/>
    <n v="1.4270540178252754E-3"/>
    <n v="0.20710079855808464"/>
    <n v="0"/>
    <n v="0"/>
    <n v="0"/>
    <n v="0"/>
    <n v="0"/>
    <n v="23200.200773614357"/>
    <n v="0"/>
    <n v="0"/>
    <n v="0"/>
    <n v="0"/>
    <n v="0"/>
    <n v="0"/>
    <n v="0"/>
    <n v="0"/>
    <n v="0"/>
    <n v="0"/>
    <x v="0"/>
    <m/>
    <x v="13"/>
    <x v="9"/>
    <s v="no impacts"/>
    <x v="7"/>
    <s v=""/>
    <s v="ADM_094"/>
  </r>
  <r>
    <s v="Makepe-Missoke-Clinique"/>
    <s v="LIT_398"/>
    <s v="Douala"/>
    <s v="IHS"/>
    <s v="Grid-Lithium"/>
    <s v="LITTORAL"/>
    <s v="Douala"/>
    <s v="ZTE"/>
    <n v="0"/>
    <n v="0"/>
    <n v="0"/>
    <n v="2.3542303378962857E-3"/>
    <n v="0"/>
    <n v="0.19896813370886871"/>
    <n v="0"/>
    <n v="0"/>
    <n v="0"/>
    <n v="0"/>
    <n v="0"/>
    <n v="0"/>
    <n v="0"/>
    <n v="0"/>
    <n v="0"/>
    <n v="0"/>
    <n v="0"/>
    <n v="0"/>
    <n v="0"/>
    <n v="0"/>
    <n v="0"/>
    <n v="0"/>
    <x v="0"/>
    <m/>
    <x v="13"/>
    <x v="9"/>
    <s v="no impacts"/>
    <x v="7"/>
    <s v=""/>
    <s v="LIT_398"/>
  </r>
  <r>
    <s v="Garoua-Roum-Adja-Camp-Sic"/>
    <s v="NRD_084"/>
    <s v="Garoua"/>
    <s v="IHS"/>
    <s v="Grid-Gen"/>
    <s v="NORD"/>
    <s v="Garoua"/>
    <s v="Huawei"/>
    <n v="0"/>
    <n v="0"/>
    <n v="3.4690654133600431"/>
    <n v="0"/>
    <n v="0"/>
    <n v="2.9160353048942312E-2"/>
    <n v="0"/>
    <n v="0"/>
    <n v="0"/>
    <n v="0"/>
    <n v="0"/>
    <n v="0"/>
    <n v="2.9267185168063508"/>
    <n v="0"/>
    <n v="0"/>
    <n v="0"/>
    <n v="0"/>
    <n v="0"/>
    <n v="0"/>
    <n v="0"/>
    <n v="0"/>
    <n v="0"/>
    <x v="0"/>
    <m/>
    <x v="13"/>
    <x v="9"/>
    <s v="no impacts"/>
    <x v="7"/>
    <s v=""/>
    <s v="NRD_084"/>
  </r>
  <r>
    <s v="Hot-Spot"/>
    <s v="NRO_028"/>
    <s v="NORD-OUEST"/>
    <s v="OCM/Strategique"/>
    <m/>
    <s v="NORD-OUEST"/>
    <s v="Bamenda"/>
    <s v="Huawei"/>
    <n v="0"/>
    <n v="0"/>
    <n v="0"/>
    <n v="0"/>
    <n v="0"/>
    <n v="7.936609851241179E-3"/>
    <n v="0"/>
    <n v="0"/>
    <n v="0"/>
    <n v="0"/>
    <n v="0"/>
    <n v="0"/>
    <n v="0"/>
    <n v="0"/>
    <n v="0"/>
    <n v="0"/>
    <n v="0"/>
    <n v="0.41639557347624223"/>
    <n v="0"/>
    <n v="0"/>
    <n v="0"/>
    <n v="0"/>
    <x v="0"/>
    <m/>
    <x v="13"/>
    <x v="9"/>
    <s v="no impacts"/>
    <x v="7"/>
    <s v=""/>
    <s v="NRO_028"/>
  </r>
  <r>
    <s v="Nkololoun-II"/>
    <s v="LIT_439"/>
    <s v="Douala"/>
    <s v="IHS"/>
    <s v="Grid-Gen"/>
    <s v="LITTORAL"/>
    <s v="Douala"/>
    <s v="ZTE"/>
    <n v="0"/>
    <n v="0"/>
    <n v="0"/>
    <n v="0"/>
    <n v="0"/>
    <n v="4.5657800492534956E-3"/>
    <n v="0"/>
    <n v="0"/>
    <n v="0"/>
    <n v="0"/>
    <n v="0"/>
    <n v="0"/>
    <n v="0"/>
    <n v="0"/>
    <n v="0"/>
    <n v="0"/>
    <n v="0"/>
    <n v="0"/>
    <n v="0"/>
    <n v="0"/>
    <n v="0"/>
    <n v="0"/>
    <x v="0"/>
    <m/>
    <x v="13"/>
    <x v="9"/>
    <s v="no impacts"/>
    <x v="7"/>
    <s v=""/>
    <s v="LIT_439"/>
  </r>
  <r>
    <s v="Logpom-Sodikombo"/>
    <s v="LIT_275"/>
    <s v="Douala"/>
    <s v="IHS"/>
    <s v="Grid-Gen"/>
    <s v="LITTORAL"/>
    <s v="Douala"/>
    <s v="ZTE"/>
    <n v="12.115582721946847"/>
    <n v="4.1024425496457244"/>
    <n v="4.9759868505535512E-3"/>
    <n v="0"/>
    <n v="0"/>
    <n v="2.7287669825616584E-3"/>
    <n v="0"/>
    <n v="0"/>
    <n v="0"/>
    <n v="0"/>
    <n v="0"/>
    <n v="0"/>
    <n v="0"/>
    <n v="0"/>
    <n v="0"/>
    <n v="0"/>
    <n v="0"/>
    <n v="0"/>
    <n v="0"/>
    <n v="0"/>
    <n v="0"/>
    <n v="0"/>
    <x v="0"/>
    <m/>
    <x v="13"/>
    <x v="9"/>
    <s v="no impacts"/>
    <x v="7"/>
    <s v=""/>
    <s v="LIT_275"/>
  </r>
  <r>
    <s v="Mbankomo-MTN"/>
    <s v="CTR_222"/>
    <s v="CENTRE"/>
    <s v="IHS"/>
    <s v="Grid-Gen"/>
    <s v="CENTRE"/>
    <s v="Mbankomo"/>
    <s v="ZTE"/>
    <n v="0"/>
    <n v="0"/>
    <n v="0"/>
    <n v="0"/>
    <n v="0"/>
    <n v="0"/>
    <n v="0"/>
    <n v="0"/>
    <n v="0"/>
    <n v="0"/>
    <n v="0"/>
    <n v="0"/>
    <n v="0"/>
    <n v="0"/>
    <n v="0"/>
    <n v="0"/>
    <n v="0"/>
    <n v="0"/>
    <n v="0"/>
    <n v="0"/>
    <n v="0"/>
    <n v="0"/>
    <x v="2"/>
    <m/>
    <x v="3"/>
    <x v="3"/>
    <s v="EXCLU"/>
    <x v="2"/>
    <s v=""/>
    <s v="CTR_222"/>
  </r>
  <r>
    <s v="Ngo-Njo"/>
    <s v="LIT_441"/>
    <s v="Douala"/>
    <s v="IHS"/>
    <s v="Grid-Gen"/>
    <s v="LITTORAL"/>
    <s v="Douala"/>
    <s v="ZTE"/>
    <n v="0"/>
    <n v="57.767140937069307"/>
    <n v="13.868556899607057"/>
    <n v="13.868556899607057"/>
    <n v="43.311488929410174"/>
    <n v="0"/>
    <n v="0"/>
    <n v="0"/>
    <n v="0"/>
    <n v="0"/>
    <n v="0"/>
    <n v="0"/>
    <n v="0"/>
    <n v="0"/>
    <n v="0"/>
    <n v="0"/>
    <n v="0"/>
    <n v="0"/>
    <n v="0"/>
    <n v="0"/>
    <n v="0"/>
    <n v="0"/>
    <x v="0"/>
    <m/>
    <x v="13"/>
    <x v="9"/>
    <s v="no impacts"/>
    <x v="7"/>
    <s v=""/>
    <s v="LIT_441"/>
  </r>
  <r>
    <s v="Boko-Plage-IHS"/>
    <s v="LIT_363"/>
    <s v="Douala"/>
    <s v="CAMUSAT"/>
    <s v="Good Grid + GE"/>
    <s v="LITTORAL"/>
    <s v="Douala"/>
    <s v="ZTE"/>
    <n v="18.008702804815758"/>
    <n v="21.816527695736418"/>
    <n v="23.606866362471571"/>
    <n v="28.974939574754661"/>
    <n v="21.169221363284851"/>
    <n v="0"/>
    <n v="0"/>
    <n v="0"/>
    <n v="0"/>
    <n v="0"/>
    <n v="0"/>
    <n v="0"/>
    <n v="0"/>
    <n v="0"/>
    <n v="0"/>
    <n v="0"/>
    <n v="0"/>
    <n v="0"/>
    <n v="0"/>
    <n v="0"/>
    <n v="0"/>
    <n v="0"/>
    <x v="0"/>
    <m/>
    <x v="13"/>
    <x v="9"/>
    <s v="no impacts"/>
    <x v="7"/>
    <s v=""/>
    <s v="LIT_363"/>
  </r>
  <r>
    <s v="Minkwele-II"/>
    <s v="LIT_621"/>
    <s v="Douala"/>
    <s v="IHS"/>
    <s v="Grid-Gen"/>
    <s v="LITTORAL"/>
    <s v="Douala"/>
    <s v="ZTE"/>
    <n v="0"/>
    <n v="7.0248271424209499"/>
    <n v="0"/>
    <n v="7.0918335316594057"/>
    <n v="10.879148082515059"/>
    <n v="0"/>
    <n v="6.384904532392782"/>
    <n v="0"/>
    <n v="0.13230061095844323"/>
    <n v="0"/>
    <n v="0"/>
    <n v="0"/>
    <n v="0"/>
    <n v="0"/>
    <n v="0"/>
    <n v="0"/>
    <n v="0"/>
    <n v="0"/>
    <n v="0"/>
    <n v="0"/>
    <n v="0"/>
    <n v="0"/>
    <x v="0"/>
    <m/>
    <x v="13"/>
    <x v="9"/>
    <s v="no impacts"/>
    <x v="7"/>
    <s v=""/>
    <s v="LIT_621"/>
  </r>
  <r>
    <s v="Mbanga-Pongo-IHS"/>
    <s v="LIT_598"/>
    <s v="LITTORAL"/>
    <s v="IHS"/>
    <s v="Hybrid-Gen"/>
    <s v="LITTORAL"/>
    <s v="Mbanga Pongo"/>
    <s v="ZTE"/>
    <n v="5.1944665599415574"/>
    <n v="10.797017546863454"/>
    <n v="4.4570039065955553"/>
    <n v="0.57985406625517599"/>
    <n v="8.9089426509489673"/>
    <n v="0"/>
    <n v="0"/>
    <n v="0"/>
    <n v="0"/>
    <n v="0"/>
    <n v="0"/>
    <n v="0"/>
    <n v="0"/>
    <n v="0"/>
    <n v="0"/>
    <n v="0"/>
    <n v="0"/>
    <n v="0"/>
    <n v="0"/>
    <n v="0"/>
    <n v="0"/>
    <n v="0"/>
    <x v="0"/>
    <m/>
    <x v="13"/>
    <x v="9"/>
    <s v="no impacts"/>
    <x v="7"/>
    <s v=""/>
    <s v="LIT_598"/>
  </r>
  <r>
    <s v="Carington"/>
    <s v="CTR_070"/>
    <s v="Yaounde"/>
    <s v="IHS"/>
    <s v="GridOnly"/>
    <s v="CENTRE"/>
    <s v="Yaounde"/>
    <s v="ZTE"/>
    <n v="8.4020340550119421"/>
    <n v="0"/>
    <n v="2.6205793974882505"/>
    <n v="13.791687712059083"/>
    <n v="8.7669932626208151"/>
    <n v="0"/>
    <n v="0"/>
    <n v="0"/>
    <n v="0"/>
    <n v="0"/>
    <n v="0"/>
    <n v="0"/>
    <n v="0"/>
    <n v="0"/>
    <n v="0"/>
    <n v="0"/>
    <n v="0"/>
    <n v="0"/>
    <n v="0"/>
    <n v="0"/>
    <n v="0"/>
    <n v="0"/>
    <x v="0"/>
    <m/>
    <x v="13"/>
    <x v="9"/>
    <s v="no impacts"/>
    <x v="7"/>
    <s v=""/>
    <s v="CTR_070"/>
  </r>
  <r>
    <s v="Towe-South-IHS"/>
    <s v="SUO_193"/>
    <s v="SUD-OUEST"/>
    <s v="IHS"/>
    <m/>
    <s v="SUD-OUEST"/>
    <s v="Limbe"/>
    <s v="Huawei"/>
    <n v="0"/>
    <n v="4.6460379016816343E-2"/>
    <n v="0"/>
    <n v="0"/>
    <n v="3.8175985138385951"/>
    <n v="0"/>
    <n v="0"/>
    <n v="0"/>
    <n v="0"/>
    <n v="0"/>
    <n v="0"/>
    <n v="0"/>
    <n v="0"/>
    <n v="0"/>
    <n v="0"/>
    <n v="0"/>
    <n v="0"/>
    <n v="0"/>
    <n v="0"/>
    <n v="0"/>
    <n v="0"/>
    <n v="0"/>
    <x v="0"/>
    <m/>
    <x v="13"/>
    <x v="9"/>
    <s v="no impacts"/>
    <x v="7"/>
    <s v=""/>
    <s v="SUO_193"/>
  </r>
  <r>
    <s v="Gazawa-MTN-IHS"/>
    <s v="EXN_130"/>
    <s v="EXTREME-NORD"/>
    <s v="IHS"/>
    <s v="Grid-Gen"/>
    <s v="EXTREME-NORD"/>
    <s v="Gazawa"/>
    <s v="Huawei"/>
    <n v="0"/>
    <n v="0"/>
    <n v="0"/>
    <n v="0"/>
    <n v="0"/>
    <n v="0"/>
    <n v="0"/>
    <n v="0"/>
    <n v="0"/>
    <n v="0"/>
    <n v="0"/>
    <n v="0"/>
    <n v="0"/>
    <n v="0"/>
    <n v="0"/>
    <n v="0"/>
    <n v="0"/>
    <n v="0"/>
    <n v="0"/>
    <n v="0"/>
    <n v="0"/>
    <n v="0"/>
    <x v="1"/>
    <m/>
    <x v="13"/>
    <x v="9"/>
    <s v="no impacts"/>
    <x v="7"/>
    <s v=""/>
    <s v="EXN_130"/>
  </r>
  <r>
    <s v="Bfsam-Baleng-IHS"/>
    <s v="OST_169"/>
    <s v="Bafoussam"/>
    <s v="IHS"/>
    <s v="Grid-Gen"/>
    <s v="OUEST"/>
    <s v="Bafoussam"/>
    <s v="Huawei"/>
    <n v="5.4664515042818447E-2"/>
    <n v="4.4498520401902782E-2"/>
    <n v="0"/>
    <n v="2.2153129128820632"/>
    <n v="2.8583209914591374"/>
    <n v="0"/>
    <n v="0"/>
    <n v="0"/>
    <n v="0"/>
    <n v="0"/>
    <n v="0"/>
    <n v="0"/>
    <n v="0"/>
    <n v="0"/>
    <n v="0"/>
    <n v="0"/>
    <n v="0"/>
    <n v="0"/>
    <n v="0"/>
    <n v="0"/>
    <n v="0"/>
    <n v="0"/>
    <x v="0"/>
    <m/>
    <x v="13"/>
    <x v="9"/>
    <s v="no impacts"/>
    <x v="7"/>
    <s v=""/>
    <s v="OST_169"/>
  </r>
  <r>
    <s v="Bsadi-BlocJ"/>
    <s v="LIT_247"/>
    <s v="Douala"/>
    <s v="IHS"/>
    <s v="Grid-Gen"/>
    <s v="LITTORAL"/>
    <s v="Douala"/>
    <s v="ZTE"/>
    <n v="0"/>
    <n v="0"/>
    <n v="0"/>
    <n v="5.0362159100313049"/>
    <n v="2.7981454372162435"/>
    <n v="0"/>
    <n v="0"/>
    <n v="0"/>
    <n v="0"/>
    <n v="0"/>
    <n v="0"/>
    <n v="0"/>
    <n v="0"/>
    <n v="0"/>
    <n v="0"/>
    <n v="0"/>
    <n v="0"/>
    <n v="0"/>
    <n v="0"/>
    <n v="0"/>
    <n v="0"/>
    <n v="0"/>
    <x v="0"/>
    <m/>
    <x v="13"/>
    <x v="9"/>
    <s v="no impacts"/>
    <x v="7"/>
    <s v=""/>
    <s v="LIT_247"/>
  </r>
  <r>
    <s v="Moutourwa-MTN"/>
    <s v="EXN_027"/>
    <s v="EXTREME-NORD"/>
    <s v="IHS"/>
    <s v="Grid-Gen"/>
    <s v="EXTREME-NORD"/>
    <s v="Moutourwa"/>
    <s v="Huawei"/>
    <n v="0"/>
    <n v="0"/>
    <n v="0"/>
    <n v="0"/>
    <n v="0"/>
    <n v="0"/>
    <n v="0"/>
    <n v="0"/>
    <n v="0"/>
    <n v="0"/>
    <n v="0"/>
    <n v="0"/>
    <n v="0"/>
    <n v="0"/>
    <n v="0"/>
    <n v="0"/>
    <n v="0"/>
    <n v="0"/>
    <n v="0"/>
    <n v="0"/>
    <n v="0"/>
    <n v="0"/>
    <x v="1"/>
    <m/>
    <x v="13"/>
    <x v="9"/>
    <s v="no impacts"/>
    <x v="7"/>
    <s v=""/>
    <s v="EXN_027"/>
  </r>
  <r>
    <s v="Mouda-IHS"/>
    <s v="EXN_186"/>
    <s v="EXTREME-NORD"/>
    <s v="IHS"/>
    <s v="Hybrid-Gen"/>
    <s v="EXTREME-NORD"/>
    <s v="Mouda"/>
    <s v="Huawei"/>
    <n v="0"/>
    <n v="0"/>
    <n v="0"/>
    <n v="0"/>
    <n v="0"/>
    <n v="0"/>
    <n v="0"/>
    <n v="0"/>
    <n v="0"/>
    <n v="0"/>
    <n v="0"/>
    <n v="0"/>
    <n v="0"/>
    <n v="0"/>
    <n v="0"/>
    <n v="0"/>
    <n v="0"/>
    <n v="0"/>
    <n v="0"/>
    <n v="0"/>
    <n v="0"/>
    <n v="0"/>
    <x v="1"/>
    <m/>
    <x v="13"/>
    <x v="9"/>
    <s v="no impacts"/>
    <x v="7"/>
    <s v=""/>
    <s v="EXN_186"/>
  </r>
  <r>
    <s v="Djamboutou-MTN-IHS"/>
    <s v="NRD_118"/>
    <s v="Garoua"/>
    <s v="IHS"/>
    <s v="Grid-Gen"/>
    <s v="NORD"/>
    <s v="Garoua"/>
    <s v="Huawei"/>
    <n v="0"/>
    <n v="1.974575025753853"/>
    <n v="3.7553897606675171"/>
    <n v="9.5297638920992025"/>
    <n v="1.194468700150956"/>
    <n v="0"/>
    <n v="0"/>
    <n v="0"/>
    <n v="0.81194194039944867"/>
    <n v="0"/>
    <n v="0"/>
    <n v="0"/>
    <n v="0"/>
    <n v="0"/>
    <n v="0"/>
    <n v="0"/>
    <n v="0"/>
    <n v="0"/>
    <n v="0"/>
    <n v="0"/>
    <n v="0"/>
    <n v="0"/>
    <x v="0"/>
    <m/>
    <x v="13"/>
    <x v="9"/>
    <s v="no impacts"/>
    <x v="7"/>
    <s v=""/>
    <s v="NRD_118"/>
  </r>
  <r>
    <s v="Guider-CRTV"/>
    <s v="NRD_100"/>
    <s v="NORD"/>
    <s v="CAMUSAT"/>
    <s v="Medium Grid + Solar + GE"/>
    <s v="NORD"/>
    <s v="Guider"/>
    <s v="Huawei"/>
    <n v="6.1966196105960352"/>
    <n v="3.331235928123208"/>
    <n v="0"/>
    <n v="0"/>
    <n v="1.1197397220010674"/>
    <n v="0"/>
    <n v="0"/>
    <n v="0"/>
    <n v="0"/>
    <n v="0"/>
    <n v="0"/>
    <n v="0"/>
    <n v="0"/>
    <n v="0"/>
    <n v="0"/>
    <n v="0"/>
    <n v="0"/>
    <n v="3.3099230095339198"/>
    <n v="0"/>
    <n v="0"/>
    <n v="0"/>
    <n v="0"/>
    <x v="0"/>
    <m/>
    <x v="13"/>
    <x v="9"/>
    <s v="no impacts"/>
    <x v="7"/>
    <s v=""/>
    <s v="NRD_100"/>
  </r>
  <r>
    <s v="Badjouma-Zagam"/>
    <s v="EXN_239"/>
    <s v="EXTREME-NORD"/>
    <s v="CAMUSAT"/>
    <s v="Hybrid Solar - S3"/>
    <s v="EXTREME-NORD"/>
    <s v="Badjouma"/>
    <s v="Huawei"/>
    <n v="0"/>
    <n v="0"/>
    <n v="0"/>
    <n v="0"/>
    <n v="0"/>
    <n v="0"/>
    <n v="0"/>
    <n v="0"/>
    <n v="0"/>
    <n v="0"/>
    <n v="0"/>
    <n v="0"/>
    <n v="0"/>
    <n v="0"/>
    <n v="0"/>
    <n v="0"/>
    <n v="0"/>
    <n v="0"/>
    <n v="0"/>
    <n v="0"/>
    <n v="0"/>
    <n v="0"/>
    <x v="1"/>
    <m/>
    <x v="13"/>
    <x v="9"/>
    <s v="no impacts"/>
    <x v="7"/>
    <s v=""/>
    <s v="EXN_239"/>
  </r>
  <r>
    <s v="Madagascar-Nodal"/>
    <s v="LIT_814"/>
    <s v="Douala"/>
    <m/>
    <m/>
    <s v="LITTORAL"/>
    <s v="Douala"/>
    <s v="ZTE"/>
    <n v="0"/>
    <n v="0"/>
    <n v="0"/>
    <n v="0"/>
    <n v="0.70953292070096141"/>
    <n v="0"/>
    <n v="0"/>
    <n v="0"/>
    <n v="0"/>
    <n v="0"/>
    <n v="0"/>
    <n v="0"/>
    <n v="0"/>
    <n v="0"/>
    <n v="0"/>
    <n v="0"/>
    <n v="0"/>
    <n v="0"/>
    <n v="0"/>
    <n v="0"/>
    <n v="0"/>
    <n v="0"/>
    <x v="0"/>
    <m/>
    <x v="13"/>
    <x v="9"/>
    <s v="no impacts"/>
    <x v="7"/>
    <s v=""/>
    <s v="LIT_814"/>
  </r>
  <r>
    <s v="Gamdougoum-IHS"/>
    <s v="EXN_163"/>
    <s v="EXTREME-NORD"/>
    <s v="IHS"/>
    <s v="Solar-Gen"/>
    <s v="EXTREME-NORD"/>
    <s v="Gamdougoum"/>
    <s v="Huawei"/>
    <n v="0"/>
    <n v="0"/>
    <n v="0"/>
    <n v="0"/>
    <n v="0"/>
    <n v="0"/>
    <n v="0"/>
    <n v="0"/>
    <n v="0"/>
    <n v="0"/>
    <n v="0"/>
    <n v="0"/>
    <n v="0"/>
    <n v="0"/>
    <n v="0"/>
    <n v="0"/>
    <n v="0"/>
    <n v="0"/>
    <n v="0"/>
    <n v="0"/>
    <n v="0"/>
    <n v="0"/>
    <x v="1"/>
    <m/>
    <x v="13"/>
    <x v="9"/>
    <s v="no impacts"/>
    <x v="7"/>
    <s v=""/>
    <s v="EXN_163"/>
  </r>
  <r>
    <s v="Tiko-Likomba-IHS"/>
    <s v="SUO_209"/>
    <s v="SUD-OUEST"/>
    <s v="IHS"/>
    <s v="Grid-Gen"/>
    <s v="SUD-OUEST"/>
    <s v="Tiko"/>
    <s v="Huawei"/>
    <n v="0"/>
    <n v="0"/>
    <n v="0"/>
    <n v="0"/>
    <n v="0"/>
    <n v="0"/>
    <n v="0"/>
    <n v="0"/>
    <n v="0"/>
    <n v="0"/>
    <n v="0"/>
    <n v="0"/>
    <n v="0"/>
    <n v="0"/>
    <n v="0"/>
    <n v="0"/>
    <n v="0"/>
    <n v="0"/>
    <n v="0"/>
    <n v="0"/>
    <n v="0"/>
    <n v="0"/>
    <x v="1"/>
    <m/>
    <x v="13"/>
    <x v="9"/>
    <s v="no impacts"/>
    <x v="7"/>
    <s v=""/>
    <s v="SUO_209"/>
  </r>
  <r>
    <s v="Yassa-II"/>
    <s v="LIT_642"/>
    <s v="Douala"/>
    <s v="CAMUSAT"/>
    <s v="Good Grid + GE"/>
    <s v="LITTORAL"/>
    <s v="Douala"/>
    <s v="ZTE"/>
    <n v="0"/>
    <n v="0"/>
    <n v="0"/>
    <n v="2.3167766734297483E-2"/>
    <n v="7.1643509600980121E-2"/>
    <n v="0"/>
    <n v="2.4344881903245626E-2"/>
    <n v="0"/>
    <n v="0"/>
    <n v="0"/>
    <n v="0"/>
    <n v="0"/>
    <n v="0"/>
    <n v="0"/>
    <n v="0"/>
    <n v="0"/>
    <n v="0"/>
    <n v="0"/>
    <n v="0"/>
    <n v="0"/>
    <n v="0"/>
    <n v="0"/>
    <x v="0"/>
    <m/>
    <x v="13"/>
    <x v="9"/>
    <s v="no impacts"/>
    <x v="7"/>
    <s v=""/>
    <s v="LIT_642"/>
  </r>
  <r>
    <s v="Ngambe"/>
    <s v="SUO_029"/>
    <s v="LITTORAL"/>
    <s v="IHS"/>
    <s v="Grid-Hybrid-Gen"/>
    <s v="SUD-OUEST"/>
    <s v="Ngambe"/>
    <s v="ZTE"/>
    <n v="0"/>
    <n v="0"/>
    <n v="0"/>
    <n v="0"/>
    <n v="0"/>
    <n v="0"/>
    <n v="0"/>
    <n v="0"/>
    <n v="0"/>
    <n v="0"/>
    <n v="0"/>
    <n v="0"/>
    <n v="0"/>
    <n v="0"/>
    <n v="0"/>
    <n v="0"/>
    <n v="0"/>
    <n v="0"/>
    <n v="0"/>
    <n v="0"/>
    <n v="0"/>
    <n v="0"/>
    <x v="1"/>
    <m/>
    <x v="13"/>
    <x v="9"/>
    <s v="no impacts"/>
    <x v="7"/>
    <s v=""/>
    <s v="SUO_029"/>
  </r>
  <r>
    <s v="Yassa-Dispensaire"/>
    <s v="LIT_639"/>
    <s v="Douala"/>
    <s v="CAMUSAT"/>
    <s v="Good Grid + GE"/>
    <s v="LITTORAL"/>
    <s v="Douala"/>
    <s v="ZTE"/>
    <n v="0"/>
    <n v="0"/>
    <n v="0"/>
    <n v="0"/>
    <n v="6.7042059395090808E-2"/>
    <n v="0"/>
    <n v="0"/>
    <n v="0"/>
    <n v="0"/>
    <n v="0"/>
    <n v="0"/>
    <n v="0"/>
    <n v="0"/>
    <n v="0"/>
    <n v="0"/>
    <n v="0"/>
    <n v="0"/>
    <n v="0"/>
    <n v="0"/>
    <n v="0"/>
    <n v="0"/>
    <n v="0"/>
    <x v="0"/>
    <m/>
    <x v="13"/>
    <x v="9"/>
    <s v="no impacts"/>
    <x v="7"/>
    <s v=""/>
    <s v="LIT_639"/>
  </r>
  <r>
    <s v="Du-Levant"/>
    <s v="LIT_046"/>
    <s v="Douala"/>
    <s v="IHS"/>
    <s v="Grid-Gen"/>
    <s v="LITTORAL"/>
    <s v="Douala"/>
    <s v="ZTE"/>
    <n v="0"/>
    <n v="0"/>
    <n v="0"/>
    <n v="0"/>
    <n v="1.4803115003438603E-3"/>
    <n v="0"/>
    <n v="0"/>
    <n v="0"/>
    <n v="0"/>
    <n v="0"/>
    <n v="0"/>
    <n v="0"/>
    <n v="0"/>
    <n v="0"/>
    <n v="0"/>
    <n v="0"/>
    <n v="0"/>
    <n v="0"/>
    <n v="0"/>
    <n v="0"/>
    <n v="0"/>
    <n v="0"/>
    <x v="0"/>
    <m/>
    <x v="13"/>
    <x v="9"/>
    <s v="no impacts"/>
    <x v="7"/>
    <s v=""/>
    <s v="LIT_046"/>
  </r>
  <r>
    <s v="Tiko-Market-IHS"/>
    <s v="SUO_104"/>
    <s v="SUD-OUEST"/>
    <s v="IHS"/>
    <s v="Grid-Gen"/>
    <s v="SUD-OUEST"/>
    <s v="Tiko"/>
    <s v="Huawei"/>
    <n v="0"/>
    <n v="0"/>
    <n v="0"/>
    <n v="0"/>
    <n v="0"/>
    <n v="0"/>
    <n v="0"/>
    <n v="0"/>
    <n v="0"/>
    <n v="0"/>
    <n v="0"/>
    <n v="0"/>
    <n v="0"/>
    <n v="0"/>
    <n v="0"/>
    <n v="0"/>
    <n v="0"/>
    <n v="0"/>
    <n v="0"/>
    <n v="0"/>
    <n v="0"/>
    <n v="0"/>
    <x v="1"/>
    <m/>
    <x v="13"/>
    <x v="9"/>
    <s v="no impacts"/>
    <x v="7"/>
    <s v=""/>
    <s v="SUO_104"/>
  </r>
  <r>
    <s v="Messamena"/>
    <s v="EST_046"/>
    <s v="CENTRE"/>
    <s v="IHS"/>
    <s v="Solar-Gen"/>
    <s v="EST"/>
    <s v="Messamena"/>
    <s v="ZTE"/>
    <n v="0"/>
    <n v="0"/>
    <n v="0"/>
    <n v="0"/>
    <n v="0"/>
    <n v="0"/>
    <n v="0"/>
    <n v="0"/>
    <n v="0"/>
    <n v="0"/>
    <n v="0"/>
    <n v="0"/>
    <n v="0"/>
    <n v="0"/>
    <n v="0"/>
    <n v="0"/>
    <n v="0"/>
    <n v="0"/>
    <n v="0"/>
    <n v="0"/>
    <n v="0"/>
    <n v="0"/>
    <x v="2"/>
    <m/>
    <x v="3"/>
    <x v="3"/>
    <s v="EXCLU"/>
    <x v="2"/>
    <s v=""/>
    <s v="EST_046"/>
  </r>
  <r>
    <s v="Nji-Camtel"/>
    <s v="CTR_139"/>
    <s v="CENTRE"/>
    <s v="CAMUSAT"/>
    <s v="Hybrid Solar - S3"/>
    <s v="CENTRE"/>
    <s v="Nji"/>
    <s v="ZTE"/>
    <n v="0"/>
    <n v="0"/>
    <n v="0"/>
    <n v="0"/>
    <n v="0"/>
    <n v="0"/>
    <n v="0"/>
    <n v="0"/>
    <n v="0"/>
    <n v="0"/>
    <n v="0"/>
    <n v="0"/>
    <n v="0"/>
    <n v="0"/>
    <n v="0"/>
    <n v="0"/>
    <n v="0"/>
    <n v="0"/>
    <n v="0"/>
    <n v="0"/>
    <n v="0"/>
    <n v="0"/>
    <x v="2"/>
    <m/>
    <x v="3"/>
    <x v="3"/>
    <s v="EXCLU"/>
    <x v="2"/>
    <s v="(05/03/2026   groupe whatsapp ): impacted by EST_076_N_Diang-MTN , Diang-MTN_G9U9L8L7_EST_076 -{ P1 en cours  } ..;..;(05/03/2026 com ran 17h): Indisponibilités des services mobiles Voix &amp; Data dans la localité de Mamfe_N_SUO_009 et environs"/>
    <s v="SUO_009"/>
  </r>
  <r>
    <s v="Nguelemendouka-FH"/>
    <s v="EST_024"/>
    <s v="CENTRE"/>
    <s v="IHS"/>
    <s v="Hybrid-Gen-Lithium"/>
    <s v="EST"/>
    <s v="Nguelemendouka"/>
    <s v="ZTE"/>
    <n v="0"/>
    <n v="0"/>
    <n v="0"/>
    <n v="0"/>
    <n v="0"/>
    <n v="0"/>
    <n v="0"/>
    <n v="0"/>
    <n v="0"/>
    <n v="0"/>
    <n v="0"/>
    <n v="0"/>
    <n v="0"/>
    <n v="0"/>
    <n v="0"/>
    <n v="0"/>
    <n v="0"/>
    <n v="0"/>
    <n v="0"/>
    <n v="0"/>
    <n v="0"/>
    <n v="0"/>
    <x v="2"/>
    <m/>
    <x v="3"/>
    <x v="3"/>
    <s v="EXCLU"/>
    <x v="2"/>
    <s v="(05/03/2026   groupe whatsapp ): impacted by EST_076_N_Diang-MTN , Diang-MTN_G9U9L8L7_EST_076 -{ P1 en cours  } ..;..;(05/03/2026 com ran 17h): Indisponibilités des services mobiles Voix &amp; Data dans la localité de Mamfe_N_SUO_009 et environs"/>
    <s v="SUO_009"/>
  </r>
  <r>
    <s v="Nguem-MTN"/>
    <s v="EST_077"/>
    <s v="CENTRE"/>
    <s v="IHS"/>
    <s v="Grid-Gen"/>
    <s v="EST"/>
    <s v="Nguem"/>
    <s v="ZTE"/>
    <n v="0"/>
    <n v="0"/>
    <n v="0"/>
    <n v="0"/>
    <n v="0"/>
    <n v="0"/>
    <n v="0"/>
    <n v="0"/>
    <n v="0"/>
    <n v="0"/>
    <n v="0"/>
    <n v="0"/>
    <n v="0"/>
    <n v="0"/>
    <n v="0"/>
    <n v="0"/>
    <n v="0"/>
    <n v="0"/>
    <n v="0"/>
    <n v="0"/>
    <n v="0"/>
    <n v="0"/>
    <x v="2"/>
    <m/>
    <x v="3"/>
    <x v="3"/>
    <s v="EXCLU"/>
    <x v="2"/>
    <s v="(05/03/2026   groupe whatsapp ): impacted by EST_076_N_Diang-MTN , Diang-MTN_G9U9L8L7_EST_076 -{ P1 en cours  } ..;..;(05/03/2026 com ran 17h): Indisponibilités des services mobiles Voix &amp; Data dans la localité de Mamfe_N_SUO_009 et environs"/>
    <s v="SUO_009"/>
  </r>
  <r>
    <s v="Ndogp-Ecole-Publique"/>
    <s v="LIT_693"/>
    <s v="Douala"/>
    <s v="CAMUSAT"/>
    <s v="Good Grid no GE - 8h"/>
    <s v="LITTORAL"/>
    <s v="Douala"/>
    <s v="ZTE"/>
    <n v="0"/>
    <n v="0"/>
    <n v="0"/>
    <n v="10.211349245076804"/>
    <n v="0"/>
    <n v="0"/>
    <n v="0"/>
    <n v="0"/>
    <n v="0"/>
    <n v="0"/>
    <n v="0"/>
    <n v="0"/>
    <n v="0"/>
    <n v="0"/>
    <n v="0"/>
    <n v="0"/>
    <n v="0"/>
    <n v="0"/>
    <n v="0"/>
    <n v="0"/>
    <n v="0"/>
    <n v="0"/>
    <x v="0"/>
    <m/>
    <x v="13"/>
    <x v="9"/>
    <s v="no impacts"/>
    <x v="7"/>
    <s v=""/>
    <s v="LIT_693"/>
  </r>
  <r>
    <s v="Ndogpassi-Lycee-II"/>
    <s v="LIT_409"/>
    <s v="Douala"/>
    <s v="IHS"/>
    <s v="Grid-Gen"/>
    <s v="LITTORAL"/>
    <s v="Douala"/>
    <s v="ZTE"/>
    <n v="0"/>
    <n v="0"/>
    <n v="0"/>
    <n v="5.3193299432416499"/>
    <n v="0"/>
    <n v="0"/>
    <n v="0"/>
    <n v="0"/>
    <n v="0"/>
    <n v="0"/>
    <n v="0"/>
    <n v="0"/>
    <n v="0"/>
    <n v="0"/>
    <n v="0"/>
    <n v="0"/>
    <n v="0"/>
    <n v="0"/>
    <n v="0"/>
    <n v="0"/>
    <n v="0"/>
    <n v="0"/>
    <x v="0"/>
    <m/>
    <x v="13"/>
    <x v="9"/>
    <s v="no impacts"/>
    <x v="7"/>
    <s v=""/>
    <s v="LIT_409"/>
  </r>
  <r>
    <s v="Mbouda-Lepi"/>
    <s v="OST_071"/>
    <s v="OUEST"/>
    <s v="IHS"/>
    <s v="Grid-Gen"/>
    <s v="OUEST"/>
    <s v="Mbouda"/>
    <s v="Huawei"/>
    <n v="0"/>
    <n v="0"/>
    <n v="0"/>
    <n v="4.9775028322104369"/>
    <n v="0"/>
    <n v="0"/>
    <n v="0"/>
    <n v="0"/>
    <n v="0"/>
    <n v="0"/>
    <n v="0"/>
    <n v="0"/>
    <n v="0"/>
    <n v="0"/>
    <n v="0"/>
    <n v="0"/>
    <n v="0"/>
    <n v="0"/>
    <n v="0"/>
    <n v="0"/>
    <n v="0"/>
    <n v="0"/>
    <x v="0"/>
    <m/>
    <x v="13"/>
    <x v="9"/>
    <s v="no impacts"/>
    <x v="7"/>
    <s v=""/>
    <s v="OST_071"/>
  </r>
  <r>
    <s v="Dschang-Q-Admin"/>
    <s v="OST_112"/>
    <s v="OUEST"/>
    <s v="IHS"/>
    <s v="Grid-Gen"/>
    <s v="OUEST"/>
    <s v="Dschang"/>
    <s v="Huawei"/>
    <n v="0"/>
    <n v="0"/>
    <n v="0"/>
    <n v="4.6290054018885218"/>
    <n v="0"/>
    <n v="0"/>
    <n v="0"/>
    <n v="0"/>
    <n v="0"/>
    <n v="0"/>
    <n v="0"/>
    <n v="0"/>
    <n v="0"/>
    <n v="0"/>
    <n v="0"/>
    <n v="0"/>
    <n v="0"/>
    <n v="0"/>
    <n v="0"/>
    <n v="0"/>
    <n v="0"/>
    <n v="0"/>
    <x v="0"/>
    <m/>
    <x v="13"/>
    <x v="9"/>
    <s v="no impacts"/>
    <x v="7"/>
    <s v=""/>
    <s v="OST_112"/>
  </r>
  <r>
    <s v="Andom"/>
    <s v="EST_150"/>
    <s v="CENTRE"/>
    <s v="CAMUSAT"/>
    <m/>
    <s v="EST"/>
    <s v="Andom"/>
    <s v="ZTE"/>
    <n v="0"/>
    <n v="0"/>
    <n v="0"/>
    <n v="0"/>
    <n v="0"/>
    <n v="0"/>
    <n v="0"/>
    <n v="0"/>
    <n v="0"/>
    <n v="0"/>
    <n v="0"/>
    <n v="0"/>
    <n v="0"/>
    <n v="0"/>
    <n v="0"/>
    <n v="0"/>
    <n v="0"/>
    <n v="0"/>
    <n v="0"/>
    <n v="0"/>
    <n v="0"/>
    <n v="0"/>
    <x v="2"/>
    <m/>
    <x v="3"/>
    <x v="3"/>
    <s v="EXCLU"/>
    <x v="2"/>
    <s v="(05/03/2026   groupe whatsapp ): impacted by EST_076_N_Diang-MTN , Diang-MTN_G9U9L8L7_EST_076 -{ P1 en cours  } ..;..;(05/03/2026 com ran 17h): Indisponibilités des services mobiles Voix &amp; Data dans la localité de Mamfe_N_SUO_009 et environs"/>
    <s v="SUO_009"/>
  </r>
  <r>
    <s v="Meba-CAMTEL"/>
    <s v="CTR_407"/>
    <s v="CENTRE"/>
    <s v="CAMUSAT"/>
    <s v="Hybrid Solar - S3"/>
    <s v="CENTRE"/>
    <s v="Meba"/>
    <s v="ZTE"/>
    <n v="0"/>
    <n v="0"/>
    <n v="0"/>
    <n v="0"/>
    <n v="0"/>
    <n v="0"/>
    <n v="0"/>
    <n v="0"/>
    <n v="0"/>
    <n v="0"/>
    <n v="0"/>
    <n v="0"/>
    <n v="0"/>
    <n v="0"/>
    <n v="0"/>
    <n v="0"/>
    <n v="0"/>
    <n v="0"/>
    <n v="0"/>
    <n v="0"/>
    <n v="0"/>
    <n v="0"/>
    <x v="2"/>
    <m/>
    <x v="3"/>
    <x v="3"/>
    <s v="EXCLU"/>
    <x v="2"/>
    <s v="(05/03/2026   groupe whatsapp ): impacted by EST_076_N_Diang-MTN , Diang-MTN_G9U9L8L7_EST_076 -{ P1 en cours  } ..;..;(05/03/2026 com ran 17h): Indisponibilités des services mobiles Voix &amp; Data dans la localité de Mamfe_N_SUO_009 et environs"/>
    <s v="SUO_009"/>
  </r>
  <r>
    <s v="Mbouda-Batang-IHS"/>
    <s v="OST_142"/>
    <s v="OUEST"/>
    <s v="IHS"/>
    <s v="Grid-Gen"/>
    <s v="OUEST"/>
    <s v="Mbouda"/>
    <s v="Huawei"/>
    <n v="0"/>
    <n v="0"/>
    <n v="0"/>
    <n v="3.5224814729206435"/>
    <n v="0"/>
    <n v="0"/>
    <n v="0"/>
    <n v="0"/>
    <n v="0"/>
    <n v="0"/>
    <n v="0"/>
    <n v="0"/>
    <n v="0"/>
    <n v="0"/>
    <n v="0"/>
    <n v="0"/>
    <n v="0"/>
    <n v="0"/>
    <n v="0"/>
    <n v="0"/>
    <n v="0"/>
    <n v="0"/>
    <x v="0"/>
    <m/>
    <x v="13"/>
    <x v="9"/>
    <s v="no impacts"/>
    <x v="7"/>
    <s v=""/>
    <s v="OST_142"/>
  </r>
  <r>
    <s v="Yoko"/>
    <s v="CTR_335"/>
    <s v="CENTRE"/>
    <s v="IHS"/>
    <s v="Grid-Gen"/>
    <s v="CENTRE"/>
    <s v="Yoko"/>
    <s v="ZTE"/>
    <n v="0"/>
    <n v="0"/>
    <n v="0"/>
    <n v="0"/>
    <n v="0"/>
    <n v="0"/>
    <n v="0"/>
    <n v="0"/>
    <n v="0"/>
    <n v="0"/>
    <n v="0"/>
    <n v="0"/>
    <n v="0"/>
    <n v="0"/>
    <n v="0"/>
    <n v="0"/>
    <n v="0"/>
    <n v="0"/>
    <n v="0"/>
    <n v="0"/>
    <n v="0"/>
    <n v="0"/>
    <x v="2"/>
    <m/>
    <x v="3"/>
    <x v="3"/>
    <s v="EXCLU"/>
    <x v="2"/>
    <s v=""/>
    <s v="CTR_335"/>
  </r>
  <r>
    <s v="Mak-Village"/>
    <s v="LIT_531"/>
    <s v="Douala"/>
    <s v="IHS"/>
    <s v="Grid-Gen"/>
    <s v="LITTORAL"/>
    <s v="Douala"/>
    <s v="ZTE"/>
    <n v="0"/>
    <n v="4.1730337896259782"/>
    <n v="0"/>
    <n v="2.9638868200198045"/>
    <n v="0"/>
    <n v="0"/>
    <n v="0"/>
    <n v="0"/>
    <n v="0"/>
    <n v="0"/>
    <n v="0"/>
    <n v="0"/>
    <n v="0"/>
    <n v="0"/>
    <n v="0"/>
    <n v="0"/>
    <n v="0"/>
    <n v="1.8905183016438626E-3"/>
    <n v="0"/>
    <n v="0"/>
    <n v="0"/>
    <n v="0"/>
    <x v="0"/>
    <m/>
    <x v="13"/>
    <x v="9"/>
    <s v="no impacts"/>
    <x v="7"/>
    <s v=""/>
    <s v="LIT_531"/>
  </r>
  <r>
    <s v="Franqueville"/>
    <s v="LIT_596"/>
    <s v="Douala"/>
    <s v="CAMUSAT"/>
    <s v="Good Grid no GE - 8h"/>
    <s v="LITTORAL"/>
    <s v="Douala"/>
    <s v="ZTE"/>
    <n v="0"/>
    <n v="0"/>
    <n v="0"/>
    <n v="2.1085521340741318"/>
    <n v="0"/>
    <n v="0"/>
    <n v="0"/>
    <n v="0"/>
    <n v="0"/>
    <n v="0"/>
    <n v="0"/>
    <n v="0"/>
    <n v="0"/>
    <n v="0"/>
    <n v="0"/>
    <n v="0"/>
    <n v="0"/>
    <n v="0"/>
    <n v="0"/>
    <n v="0"/>
    <n v="0"/>
    <n v="0"/>
    <x v="0"/>
    <m/>
    <x v="13"/>
    <x v="9"/>
    <s v="no impacts"/>
    <x v="7"/>
    <s v=""/>
    <s v="LIT_596"/>
  </r>
  <r>
    <s v="Gra-Yelwa-II"/>
    <s v="NRD_072"/>
    <s v="Garoua"/>
    <s v="IHS"/>
    <s v="Grid-Gen"/>
    <s v="NORD"/>
    <s v="Garoua"/>
    <s v="Huawei"/>
    <n v="0"/>
    <n v="0"/>
    <n v="0"/>
    <n v="1.5103636073086726"/>
    <n v="0"/>
    <n v="0"/>
    <n v="0"/>
    <n v="0"/>
    <n v="0"/>
    <n v="0"/>
    <n v="0"/>
    <n v="0"/>
    <n v="0"/>
    <n v="0"/>
    <n v="0"/>
    <n v="0"/>
    <n v="0"/>
    <n v="0"/>
    <n v="0"/>
    <n v="0"/>
    <n v="0"/>
    <n v="0"/>
    <x v="0"/>
    <m/>
    <x v="13"/>
    <x v="9"/>
    <s v="no impacts"/>
    <x v="7"/>
    <s v=""/>
    <s v="NRD_072"/>
  </r>
  <r>
    <s v="Sable"/>
    <s v="LIT_267"/>
    <s v="Douala"/>
    <s v="IHS"/>
    <s v="Grid-Gen"/>
    <s v="LITTORAL"/>
    <s v="Douala"/>
    <s v="ZTE"/>
    <n v="0"/>
    <n v="0"/>
    <n v="0"/>
    <n v="0.92453478981716974"/>
    <n v="0"/>
    <n v="0"/>
    <n v="0"/>
    <n v="0"/>
    <n v="0"/>
    <n v="0"/>
    <n v="0"/>
    <n v="0"/>
    <n v="0"/>
    <n v="0"/>
    <n v="0"/>
    <n v="0"/>
    <n v="0"/>
    <n v="26.778799371063798"/>
    <n v="0"/>
    <n v="0"/>
    <n v="0"/>
    <n v="0"/>
    <x v="0"/>
    <m/>
    <x v="13"/>
    <x v="9"/>
    <s v="no impacts"/>
    <x v="7"/>
    <s v=""/>
    <s v="LIT_267"/>
  </r>
  <r>
    <s v="Abong-Mbang-II"/>
    <s v="EST_036"/>
    <s v="CENTRE"/>
    <s v="IHS"/>
    <s v="Grid-Gen"/>
    <s v="EST"/>
    <s v="Abong-Mbang"/>
    <s v="ZTE"/>
    <n v="0"/>
    <n v="0"/>
    <n v="0"/>
    <n v="0"/>
    <n v="0"/>
    <n v="0"/>
    <n v="0"/>
    <n v="0"/>
    <n v="0"/>
    <n v="0"/>
    <n v="0"/>
    <n v="0"/>
    <n v="0"/>
    <n v="0"/>
    <n v="0"/>
    <n v="0"/>
    <n v="0"/>
    <n v="0"/>
    <n v="0"/>
    <n v="0"/>
    <n v="0"/>
    <n v="0"/>
    <x v="2"/>
    <m/>
    <x v="3"/>
    <x v="3"/>
    <s v="EXCLU"/>
    <x v="2"/>
    <s v=""/>
    <s v="EST_036"/>
  </r>
  <r>
    <s v="EST_201_Z_Bertoua-Qtier-Toungou"/>
    <s v="EST_201"/>
    <s v="CENTRE"/>
    <s v="ESCO"/>
    <s v="Hybrid Solar - S1"/>
    <s v="EST"/>
    <s v="Bertoua"/>
    <s v="ZTE"/>
    <n v="0"/>
    <n v="0"/>
    <n v="0"/>
    <n v="0.68887990000941646"/>
    <n v="0"/>
    <n v="0"/>
    <n v="0"/>
    <n v="0"/>
    <n v="0"/>
    <n v="0"/>
    <n v="0"/>
    <n v="0"/>
    <n v="0"/>
    <n v="0"/>
    <n v="0"/>
    <n v="0"/>
    <n v="0"/>
    <n v="0"/>
    <n v="0"/>
    <n v="0"/>
    <n v="0"/>
    <n v="0"/>
    <x v="0"/>
    <m/>
    <x v="13"/>
    <x v="9"/>
    <s v="no impacts"/>
    <x v="7"/>
    <s v=""/>
    <s v="EST_201"/>
  </r>
  <r>
    <s v="Japoma-Stade-Camtel"/>
    <s v="LIT_733"/>
    <s v="Douala"/>
    <s v="CAMUSAT"/>
    <s v="Good Grid no GE - 8h"/>
    <s v="LITTORAL"/>
    <s v="Douala"/>
    <s v="ZTE"/>
    <n v="0"/>
    <n v="0.29117548860980513"/>
    <n v="0"/>
    <n v="0.33929452991013997"/>
    <n v="0"/>
    <n v="0"/>
    <n v="0"/>
    <n v="0"/>
    <n v="0"/>
    <n v="0"/>
    <n v="0"/>
    <n v="0"/>
    <n v="0"/>
    <n v="0"/>
    <n v="0"/>
    <n v="0"/>
    <n v="0"/>
    <n v="0"/>
    <n v="0"/>
    <n v="0"/>
    <n v="0"/>
    <n v="0"/>
    <x v="0"/>
    <m/>
    <x v="13"/>
    <x v="9"/>
    <s v="no impacts"/>
    <x v="7"/>
    <s v=""/>
    <s v="LIT_733"/>
  </r>
  <r>
    <s v="Baloum-IHS"/>
    <s v="OST_167"/>
    <s v="OUEST"/>
    <s v="IHS"/>
    <s v="Gen Only"/>
    <s v="OUEST"/>
    <s v="Baloum"/>
    <s v="NOKIA"/>
    <n v="0"/>
    <n v="0"/>
    <n v="0"/>
    <n v="0.28512029463099731"/>
    <n v="0"/>
    <n v="0"/>
    <n v="0"/>
    <n v="0"/>
    <n v="0"/>
    <n v="0"/>
    <n v="0"/>
    <n v="17403.285923414747"/>
    <n v="0"/>
    <n v="0"/>
    <n v="0"/>
    <n v="0"/>
    <n v="0"/>
    <n v="0"/>
    <n v="0"/>
    <n v="0"/>
    <n v="0"/>
    <n v="0"/>
    <x v="0"/>
    <m/>
    <x v="13"/>
    <x v="9"/>
    <s v="no impacts"/>
    <x v="7"/>
    <s v=""/>
    <s v="OST_167"/>
  </r>
  <r>
    <s v="Garoua-Boulai-Entrance"/>
    <s v="EST_144"/>
    <s v="CENTRE"/>
    <s v="CAMUSAT"/>
    <s v="Hybrid Solar - S3"/>
    <s v="EST"/>
    <s v="Garoua-Boulai"/>
    <s v="ZTE"/>
    <n v="0"/>
    <n v="0"/>
    <n v="0"/>
    <n v="0.15388105572249197"/>
    <n v="0"/>
    <n v="0"/>
    <n v="0"/>
    <n v="0"/>
    <n v="0"/>
    <n v="0"/>
    <n v="0"/>
    <n v="0"/>
    <n v="0"/>
    <n v="0"/>
    <n v="0"/>
    <n v="0"/>
    <n v="0"/>
    <n v="0"/>
    <n v="0"/>
    <n v="0"/>
    <n v="0"/>
    <n v="0"/>
    <x v="0"/>
    <m/>
    <x v="13"/>
    <x v="9"/>
    <s v="no impacts"/>
    <x v="7"/>
    <s v=""/>
    <s v="EST_144"/>
  </r>
  <r>
    <s v="Aeroport"/>
    <s v="LIT_033"/>
    <s v="Douala"/>
    <s v="IHS"/>
    <s v="Grid-Gen (LL)"/>
    <s v="LITTORAL"/>
    <s v="Douala"/>
    <s v="ZTE"/>
    <n v="0"/>
    <n v="0"/>
    <n v="0"/>
    <n v="2.5307976132384814E-2"/>
    <n v="0"/>
    <n v="0"/>
    <n v="2.751952584374202E-2"/>
    <n v="0"/>
    <n v="0"/>
    <n v="0"/>
    <n v="0"/>
    <n v="0"/>
    <n v="0"/>
    <n v="0"/>
    <n v="0"/>
    <n v="0"/>
    <n v="0"/>
    <n v="0"/>
    <n v="0"/>
    <n v="0"/>
    <n v="0"/>
    <n v="0"/>
    <x v="0"/>
    <m/>
    <x v="13"/>
    <x v="9"/>
    <s v="no impacts"/>
    <x v="7"/>
    <s v=""/>
    <s v="LIT_033"/>
  </r>
  <r>
    <s v="Eseka"/>
    <s v="CTR_067"/>
    <s v="CENTRE"/>
    <s v="IHS"/>
    <s v="Grid-Gen"/>
    <s v="CENTRE"/>
    <s v="Eseka"/>
    <s v="ZTE"/>
    <n v="0"/>
    <n v="0"/>
    <n v="0"/>
    <n v="0"/>
    <n v="0"/>
    <n v="0"/>
    <n v="0"/>
    <n v="0"/>
    <n v="0"/>
    <n v="0"/>
    <n v="0"/>
    <n v="0"/>
    <n v="0"/>
    <n v="0"/>
    <n v="0"/>
    <n v="0"/>
    <n v="0"/>
    <n v="0"/>
    <n v="0"/>
    <n v="0"/>
    <n v="0"/>
    <n v="0"/>
    <x v="2"/>
    <m/>
    <x v="3"/>
    <x v="3"/>
    <s v="EXCLU"/>
    <x v="2"/>
    <s v=""/>
    <s v="CTR_067"/>
  </r>
  <r>
    <s v="Ndogbong-Citadelle"/>
    <s v="LIT_344"/>
    <s v="Douala"/>
    <s v="IHS"/>
    <s v="Grid-Gen"/>
    <s v="LITTORAL"/>
    <s v="Douala"/>
    <s v="ZTE"/>
    <n v="0"/>
    <n v="6.2966743999566264"/>
    <n v="0"/>
    <n v="2.3185601812614315E-3"/>
    <n v="0"/>
    <n v="0"/>
    <n v="0"/>
    <n v="0"/>
    <n v="0"/>
    <n v="0"/>
    <n v="0"/>
    <n v="0"/>
    <n v="0"/>
    <n v="0"/>
    <n v="0"/>
    <n v="0"/>
    <n v="0"/>
    <n v="0"/>
    <n v="0"/>
    <n v="0"/>
    <n v="0"/>
    <n v="0"/>
    <x v="0"/>
    <m/>
    <x v="13"/>
    <x v="9"/>
    <s v="no impacts"/>
    <x v="7"/>
    <s v=""/>
    <s v="LIT_344"/>
  </r>
  <r>
    <s v="Ange-Raphael"/>
    <s v="LIT_056"/>
    <s v="Douala"/>
    <s v="IHS"/>
    <s v="GridOnly"/>
    <s v="LITTORAL"/>
    <s v="Douala"/>
    <s v="ZTE"/>
    <n v="0"/>
    <n v="0"/>
    <n v="0"/>
    <n v="2.2472198679918932E-3"/>
    <n v="0"/>
    <n v="0"/>
    <n v="0"/>
    <n v="0"/>
    <n v="0"/>
    <n v="0"/>
    <n v="0"/>
    <n v="0"/>
    <n v="0"/>
    <n v="0"/>
    <n v="0"/>
    <n v="0"/>
    <n v="0"/>
    <n v="0"/>
    <n v="0"/>
    <n v="0"/>
    <n v="0"/>
    <n v="0"/>
    <x v="0"/>
    <m/>
    <x v="13"/>
    <x v="9"/>
    <s v="no impacts"/>
    <x v="7"/>
    <s v=""/>
    <s v="LIT_056"/>
  </r>
  <r>
    <s v="Socaver"/>
    <s v="LIT_024"/>
    <s v="Douala"/>
    <s v="IHS"/>
    <s v="Grid-Gen"/>
    <s v="LITTORAL"/>
    <s v="Douala"/>
    <s v="ZTE"/>
    <n v="0"/>
    <n v="0"/>
    <n v="0"/>
    <n v="2.2115497113572098E-3"/>
    <n v="0"/>
    <n v="0"/>
    <n v="0"/>
    <n v="0"/>
    <n v="0"/>
    <n v="0"/>
    <n v="0"/>
    <n v="0"/>
    <n v="0"/>
    <n v="0"/>
    <n v="0"/>
    <n v="0"/>
    <n v="0"/>
    <n v="0"/>
    <n v="0"/>
    <n v="0"/>
    <n v="0"/>
    <n v="0"/>
    <x v="0"/>
    <m/>
    <x v="13"/>
    <x v="9"/>
    <s v="no impacts"/>
    <x v="7"/>
    <s v=""/>
    <s v="LIT_024"/>
  </r>
  <r>
    <s v="Fin-Goudron-Mt-Essec"/>
    <s v="LIT_160"/>
    <s v="Douala"/>
    <s v="IHS"/>
    <s v="Grid-Gen"/>
    <s v="LITTORAL"/>
    <s v="Douala"/>
    <s v="ZTE"/>
    <n v="0"/>
    <n v="0"/>
    <n v="0"/>
    <n v="2.211549711357039E-3"/>
    <n v="0"/>
    <n v="0"/>
    <n v="0"/>
    <n v="0"/>
    <n v="0"/>
    <n v="0"/>
    <n v="0"/>
    <n v="0"/>
    <n v="0"/>
    <n v="0"/>
    <n v="0"/>
    <n v="0"/>
    <n v="0"/>
    <n v="0"/>
    <n v="0"/>
    <n v="0"/>
    <n v="0"/>
    <n v="0"/>
    <x v="0"/>
    <m/>
    <x v="13"/>
    <x v="9"/>
    <s v="no impacts"/>
    <x v="7"/>
    <s v=""/>
    <s v="LIT_160"/>
  </r>
  <r>
    <s v="Santa-New"/>
    <s v="NRO_104"/>
    <s v="NORD-OUEST"/>
    <s v="IHS"/>
    <s v="Grid-Gen"/>
    <s v="NORD-OUEST"/>
    <s v="Santa"/>
    <s v="Huawei"/>
    <n v="0"/>
    <n v="0"/>
    <n v="0"/>
    <n v="0"/>
    <n v="0"/>
    <n v="0"/>
    <n v="0"/>
    <n v="0"/>
    <n v="0"/>
    <n v="0"/>
    <n v="0"/>
    <n v="0"/>
    <n v="0"/>
    <n v="0"/>
    <n v="0"/>
    <n v="0"/>
    <n v="0"/>
    <n v="0"/>
    <n v="0"/>
    <n v="0"/>
    <n v="0"/>
    <n v="0"/>
    <x v="1"/>
    <m/>
    <x v="13"/>
    <x v="9"/>
    <s v="no impacts"/>
    <x v="7"/>
    <s v=""/>
    <s v="NRO_104"/>
  </r>
  <r>
    <s v="Kette"/>
    <s v="EST_045"/>
    <s v="CENTRE"/>
    <s v="IHS"/>
    <s v="Solar-Gen-Lithium"/>
    <s v="EST"/>
    <s v="Kette"/>
    <s v="ZTE"/>
    <n v="0"/>
    <n v="0"/>
    <n v="0"/>
    <n v="0"/>
    <n v="0"/>
    <n v="0"/>
    <n v="0"/>
    <n v="0"/>
    <n v="0"/>
    <n v="0"/>
    <n v="0"/>
    <n v="0"/>
    <n v="0"/>
    <n v="0"/>
    <n v="0"/>
    <n v="0"/>
    <n v="0"/>
    <n v="0"/>
    <n v="0"/>
    <n v="0"/>
    <n v="0"/>
    <n v="0"/>
    <x v="2"/>
    <m/>
    <x v="3"/>
    <x v="3"/>
    <s v="EXCLU"/>
    <x v="2"/>
    <s v=""/>
    <s v="EST_045"/>
  </r>
  <r>
    <s v="Eseka-Town-MTN-IHS"/>
    <s v="CTR_185"/>
    <s v="CENTRE"/>
    <s v="IHS"/>
    <s v="Grid-Gen"/>
    <s v="CENTRE"/>
    <s v="Eseka"/>
    <s v="ZTE"/>
    <n v="0"/>
    <n v="0"/>
    <n v="0"/>
    <n v="0"/>
    <n v="0"/>
    <n v="0"/>
    <n v="0"/>
    <n v="0"/>
    <n v="0"/>
    <n v="0"/>
    <n v="0"/>
    <n v="0"/>
    <n v="0"/>
    <n v="0"/>
    <n v="0"/>
    <n v="0"/>
    <n v="0"/>
    <n v="0"/>
    <n v="0"/>
    <n v="0"/>
    <n v="0"/>
    <n v="0"/>
    <x v="2"/>
    <m/>
    <x v="3"/>
    <x v="3"/>
    <s v="EXCLU"/>
    <x v="2"/>
    <s v=""/>
    <s v="CTR_185"/>
  </r>
  <r>
    <s v="Makepe-Chefferie"/>
    <s v="LIT_397"/>
    <s v="Douala"/>
    <s v="IHS"/>
    <s v="Grid-Gen"/>
    <s v="LITTORAL"/>
    <s v="Douala"/>
    <s v="ZTE"/>
    <n v="0"/>
    <n v="0"/>
    <n v="0"/>
    <n v="2.0331989281831089E-3"/>
    <n v="0"/>
    <n v="0"/>
    <n v="0"/>
    <n v="0"/>
    <n v="0"/>
    <n v="0"/>
    <n v="0"/>
    <n v="0"/>
    <n v="0"/>
    <n v="0"/>
    <n v="0"/>
    <n v="0"/>
    <n v="0"/>
    <n v="0"/>
    <n v="0"/>
    <n v="0"/>
    <n v="0"/>
    <n v="0"/>
    <x v="0"/>
    <m/>
    <x v="13"/>
    <x v="9"/>
    <s v="no impacts"/>
    <x v="7"/>
    <s v=""/>
    <s v="LIT_397"/>
  </r>
  <r>
    <s v="Makepe-Lycee"/>
    <s v="LIT_285"/>
    <s v="Douala"/>
    <s v="IHS"/>
    <s v="GridOnly"/>
    <s v="LITTORAL"/>
    <s v="Douala"/>
    <s v="ZTE"/>
    <n v="0"/>
    <n v="0"/>
    <n v="0"/>
    <n v="1.926188458278717E-3"/>
    <n v="0"/>
    <n v="0"/>
    <n v="0"/>
    <n v="0"/>
    <n v="0"/>
    <n v="0"/>
    <n v="0"/>
    <n v="0"/>
    <n v="0"/>
    <n v="0"/>
    <n v="0"/>
    <n v="0"/>
    <n v="0"/>
    <n v="0"/>
    <n v="0"/>
    <n v="0"/>
    <n v="0"/>
    <n v="0"/>
    <x v="0"/>
    <m/>
    <x v="13"/>
    <x v="9"/>
    <s v="no impacts"/>
    <x v="7"/>
    <s v=""/>
    <s v="LIT_285"/>
  </r>
  <r>
    <s v="Logpom-Kosovo"/>
    <s v="LIT_276"/>
    <s v="Douala"/>
    <s v="IHS"/>
    <s v="Grid-Gen"/>
    <s v="LITTORAL"/>
    <s v="Douala"/>
    <s v="ZTE"/>
    <n v="0"/>
    <n v="0"/>
    <n v="0"/>
    <n v="1.9083533799613751E-3"/>
    <n v="0"/>
    <n v="0"/>
    <n v="0"/>
    <n v="0"/>
    <n v="0"/>
    <n v="0"/>
    <n v="0"/>
    <n v="0"/>
    <n v="0"/>
    <n v="0"/>
    <n v="0"/>
    <n v="0"/>
    <n v="0"/>
    <n v="0"/>
    <n v="0"/>
    <n v="0"/>
    <n v="0"/>
    <n v="0"/>
    <x v="0"/>
    <m/>
    <x v="13"/>
    <x v="9"/>
    <s v="no impacts"/>
    <x v="7"/>
    <s v=""/>
    <s v="LIT_276"/>
  </r>
  <r>
    <s v="Akum"/>
    <s v="NRO_001"/>
    <s v="NORD-OUEST"/>
    <s v="CAMUSAT"/>
    <s v="Medium Grid + Solar + GE"/>
    <s v="NORD-OUEST"/>
    <s v="Akum"/>
    <s v="Huawei"/>
    <n v="0"/>
    <n v="0"/>
    <n v="0"/>
    <n v="0"/>
    <n v="0"/>
    <n v="0"/>
    <n v="0"/>
    <n v="0"/>
    <n v="0"/>
    <n v="0"/>
    <n v="0"/>
    <n v="0"/>
    <n v="0"/>
    <n v="0"/>
    <n v="0"/>
    <n v="0"/>
    <n v="0"/>
    <n v="0"/>
    <n v="0"/>
    <n v="0"/>
    <n v="0"/>
    <n v="0"/>
    <x v="1"/>
    <m/>
    <x v="13"/>
    <x v="9"/>
    <s v="no impacts"/>
    <x v="7"/>
    <s v=""/>
    <s v="NRO_001"/>
  </r>
  <r>
    <s v="Ndogbong-Guinness"/>
    <s v="LIT_432"/>
    <s v="Douala"/>
    <s v="IHS"/>
    <s v="Grid-Gen"/>
    <s v="LITTORAL"/>
    <s v="Douala"/>
    <s v="ZTE"/>
    <n v="0"/>
    <n v="0"/>
    <n v="0"/>
    <n v="1.6408272052003947E-3"/>
    <n v="0"/>
    <n v="0"/>
    <n v="0"/>
    <n v="0"/>
    <n v="0"/>
    <n v="0"/>
    <n v="0"/>
    <n v="0"/>
    <n v="0"/>
    <n v="0"/>
    <n v="0"/>
    <n v="0"/>
    <n v="0"/>
    <n v="0"/>
    <n v="0"/>
    <n v="0"/>
    <n v="0"/>
    <n v="0"/>
    <x v="0"/>
    <m/>
    <x v="13"/>
    <x v="9"/>
    <s v="no impacts"/>
    <x v="7"/>
    <s v=""/>
    <s v="LIT_432"/>
  </r>
  <r>
    <s v="Ndogbong-Hotel-Pacifique"/>
    <s v="LIT_619"/>
    <s v="Douala"/>
    <s v="CAMUSAT"/>
    <s v="Good Grid no GE - 12h"/>
    <s v="LITTORAL"/>
    <s v="Douala"/>
    <s v="ZTE"/>
    <n v="0"/>
    <n v="0"/>
    <n v="0"/>
    <n v="1.6051570485655401E-3"/>
    <n v="0"/>
    <n v="0"/>
    <n v="0"/>
    <n v="0"/>
    <n v="0"/>
    <n v="0"/>
    <n v="0"/>
    <n v="0"/>
    <n v="0"/>
    <n v="0"/>
    <n v="0"/>
    <n v="0"/>
    <n v="0"/>
    <n v="0"/>
    <n v="0"/>
    <n v="0"/>
    <n v="0"/>
    <n v="0"/>
    <x v="0"/>
    <m/>
    <x v="13"/>
    <x v="9"/>
    <s v="no impacts"/>
    <x v="7"/>
    <s v=""/>
    <s v="LIT_619"/>
  </r>
  <r>
    <s v="Logpom-H-Soeurs"/>
    <s v="LIT_210"/>
    <s v="Douala"/>
    <s v="IHS"/>
    <s v="Grid-Gen"/>
    <s v="LITTORAL"/>
    <s v="Douala"/>
    <s v="ZTE"/>
    <n v="0"/>
    <n v="0"/>
    <n v="0"/>
    <n v="1.5873219702480276E-3"/>
    <n v="0"/>
    <n v="0"/>
    <n v="0"/>
    <n v="0"/>
    <n v="0"/>
    <n v="0"/>
    <n v="0"/>
    <n v="0"/>
    <n v="0"/>
    <n v="0"/>
    <n v="0"/>
    <n v="0"/>
    <n v="0"/>
    <n v="0"/>
    <n v="0"/>
    <n v="0"/>
    <n v="0"/>
    <n v="0"/>
    <x v="0"/>
    <m/>
    <x v="13"/>
    <x v="9"/>
    <s v="no impacts"/>
    <x v="7"/>
    <s v=""/>
    <s v="LIT_210"/>
  </r>
  <r>
    <s v="Logpom-IHS"/>
    <s v="LIT_376"/>
    <s v="Douala"/>
    <s v="IHS"/>
    <s v="Grid-Gen"/>
    <s v="LITTORAL"/>
    <s v="Douala"/>
    <s v="ZTE"/>
    <n v="0"/>
    <n v="0"/>
    <n v="0"/>
    <n v="1.5694868919306861E-3"/>
    <n v="0"/>
    <n v="0"/>
    <n v="0"/>
    <n v="0"/>
    <n v="0"/>
    <n v="0"/>
    <n v="0"/>
    <n v="0"/>
    <n v="0"/>
    <n v="0"/>
    <n v="0"/>
    <n v="0"/>
    <n v="0"/>
    <n v="0"/>
    <n v="0"/>
    <n v="0"/>
    <n v="0"/>
    <n v="0"/>
    <x v="0"/>
    <m/>
    <x v="13"/>
    <x v="9"/>
    <s v="no impacts"/>
    <x v="7"/>
    <s v=""/>
    <s v="LIT_376"/>
  </r>
  <r>
    <s v="Ndogbong-Seven"/>
    <s v="LIT_652"/>
    <s v="Douala"/>
    <s v="CAMUSAT"/>
    <s v="Good Grid no GE - 8h"/>
    <s v="LITTORAL"/>
    <s v="Douala"/>
    <s v="ZTE"/>
    <n v="0"/>
    <n v="0"/>
    <n v="0"/>
    <n v="1.5159816569784899E-3"/>
    <n v="0"/>
    <n v="0"/>
    <n v="0"/>
    <n v="0"/>
    <n v="0"/>
    <n v="0"/>
    <n v="0"/>
    <n v="0"/>
    <n v="0"/>
    <n v="0"/>
    <n v="0"/>
    <n v="0"/>
    <n v="0"/>
    <n v="0"/>
    <n v="0"/>
    <n v="0"/>
    <n v="0"/>
    <n v="0"/>
    <x v="0"/>
    <m/>
    <x v="13"/>
    <x v="9"/>
    <s v="no impacts"/>
    <x v="7"/>
    <s v=""/>
    <s v="LIT_652"/>
  </r>
  <r>
    <s v="Makepe-St-Tropez"/>
    <s v="LIT_224"/>
    <s v="Douala"/>
    <s v="IHS"/>
    <s v="Grid-Gen"/>
    <s v="LITTORAL"/>
    <s v="Douala"/>
    <s v="ZTE"/>
    <n v="0"/>
    <n v="0"/>
    <n v="0"/>
    <n v="1.3733010304392435E-3"/>
    <n v="0"/>
    <n v="0"/>
    <n v="0"/>
    <n v="0"/>
    <n v="0"/>
    <n v="0"/>
    <n v="0"/>
    <n v="0"/>
    <n v="0"/>
    <n v="0"/>
    <n v="0"/>
    <n v="0"/>
    <n v="0"/>
    <n v="0"/>
    <n v="0"/>
    <n v="0"/>
    <n v="0"/>
    <n v="0"/>
    <x v="0"/>
    <m/>
    <x v="13"/>
    <x v="9"/>
    <s v="no impacts"/>
    <x v="7"/>
    <s v=""/>
    <s v="LIT_224"/>
  </r>
  <r>
    <s v="Foumban-Nkoungougnet"/>
    <s v="OST_082"/>
    <s v="OUEST"/>
    <s v="IHS"/>
    <s v="Grid-Gen"/>
    <s v="OUEST"/>
    <s v="Foumban"/>
    <s v="Huawei"/>
    <n v="0"/>
    <n v="0"/>
    <n v="0"/>
    <n v="8.9175391586979543E-5"/>
    <n v="0"/>
    <n v="0"/>
    <n v="0"/>
    <n v="0"/>
    <n v="0"/>
    <n v="0"/>
    <n v="0"/>
    <n v="0"/>
    <n v="0"/>
    <n v="0"/>
    <n v="0"/>
    <n v="0"/>
    <n v="0"/>
    <n v="0"/>
    <n v="0"/>
    <n v="0"/>
    <n v="0"/>
    <n v="0"/>
    <x v="0"/>
    <m/>
    <x v="13"/>
    <x v="9"/>
    <s v="no impacts"/>
    <x v="7"/>
    <s v=""/>
    <s v="OST_082"/>
  </r>
  <r>
    <s v="BTS-Mobile-Tagidor-Hotel"/>
    <s v="OST_306"/>
    <s v="Bafoussam"/>
    <s v="CAMUSAT"/>
    <s v="Medium Grid + GE"/>
    <s v="OUEST"/>
    <s v="Bafoussam"/>
    <s v="Huawei"/>
    <n v="18.491409199476074"/>
    <n v="18.491409199476074"/>
    <n v="18.491409199476074"/>
    <n v="18.491409199476074"/>
    <n v="0"/>
    <n v="0"/>
    <n v="0"/>
    <n v="0"/>
    <n v="0"/>
    <n v="0"/>
    <n v="0"/>
    <n v="0"/>
    <n v="0"/>
    <n v="0"/>
    <n v="0"/>
    <n v="0"/>
    <n v="0"/>
    <n v="0"/>
    <n v="0"/>
    <n v="0"/>
    <n v="0"/>
    <n v="0"/>
    <x v="0"/>
    <m/>
    <x v="15"/>
    <x v="10"/>
    <s v="Projet OCM (HUAWEI)"/>
    <x v="6"/>
    <s v="(05/03/2026 com ran 17h): Site en cours de démentelement..;..;(05/03/2026 com ran 10h): Site en cours de démentelement"/>
    <s v="OST_306"/>
  </r>
  <r>
    <s v="Biyouha"/>
    <s v="CTR_855"/>
    <s v="CENTRE"/>
    <s v="CAMUSAT"/>
    <s v="HGB"/>
    <s v="CENTRE"/>
    <s v="Biyouha"/>
    <s v="ZTE"/>
    <n v="0"/>
    <n v="0"/>
    <n v="0"/>
    <n v="0"/>
    <n v="0"/>
    <n v="0"/>
    <n v="0"/>
    <n v="0"/>
    <n v="0"/>
    <n v="0"/>
    <n v="0"/>
    <n v="0"/>
    <n v="0"/>
    <n v="0"/>
    <n v="0"/>
    <n v="0"/>
    <n v="0"/>
    <n v="0"/>
    <n v="0"/>
    <n v="0"/>
    <n v="0"/>
    <n v="0"/>
    <x v="2"/>
    <m/>
    <x v="3"/>
    <x v="3"/>
    <s v="EXCLU"/>
    <x v="2"/>
    <s v=""/>
    <s v="CTR_855"/>
  </r>
  <r>
    <s v="Indoor-BEAC"/>
    <s v="CTR_878"/>
    <s v="Yaounde"/>
    <s v="CAMUSAT"/>
    <s v="Good Grid no GE - 8h"/>
    <s v="CENTRE"/>
    <s v="Yaounde"/>
    <s v="ZTE"/>
    <n v="13.868556899607057"/>
    <n v="13.868556899607057"/>
    <n v="13.868556899607057"/>
    <n v="13.868556899607057"/>
    <n v="0"/>
    <n v="0"/>
    <n v="0"/>
    <n v="0"/>
    <n v="0"/>
    <n v="0"/>
    <n v="0"/>
    <n v="0"/>
    <n v="0"/>
    <n v="0"/>
    <n v="0"/>
    <n v="0"/>
    <n v="0"/>
    <n v="0"/>
    <n v="0"/>
    <n v="0"/>
    <n v="0"/>
    <n v="0"/>
    <x v="0"/>
    <m/>
    <x v="8"/>
    <x v="5"/>
    <s v="ACCESS-ISSUE"/>
    <x v="4"/>
    <s v="(05/03/2026 cell zte): 02/05/2026 : Need BO RAN analysis..;..;(05/03/2026 cell zte): 02/05/2026 : Need BO RAN analysis || FME should check and clean jumper, port 2 of RRU 51 || Probeme d'access..;..;(05/03/2026 cell zte): 02/05/2026 : Need BO RAN analysis || FME should check and clean jumper, port 2 of RRU 51 || Probeme d'access"/>
    <s v="CTR_878"/>
  </r>
  <r>
    <s v="Ngoumou-I"/>
    <s v="CTR_577"/>
    <s v="CENTRE"/>
    <s v="CAMUSAT"/>
    <s v="Medium Grid + GE"/>
    <s v="CENTRE"/>
    <s v="Ngoumou"/>
    <s v="ZTE"/>
    <n v="0"/>
    <n v="0"/>
    <n v="0"/>
    <n v="0"/>
    <n v="0"/>
    <n v="0"/>
    <n v="0"/>
    <n v="0"/>
    <n v="0"/>
    <n v="0"/>
    <n v="0"/>
    <n v="0"/>
    <n v="0"/>
    <n v="0"/>
    <n v="0"/>
    <n v="0"/>
    <n v="0"/>
    <n v="0"/>
    <n v="0"/>
    <n v="0"/>
    <n v="0"/>
    <n v="0"/>
    <x v="2"/>
    <m/>
    <x v="3"/>
    <x v="3"/>
    <s v="EXCLU"/>
    <x v="2"/>
    <s v=""/>
    <s v="CTR_577"/>
  </r>
  <r>
    <s v="Minisite-Tradex-Village"/>
    <s v="LIT_663"/>
    <s v="Douala"/>
    <s v="CAMUSAT"/>
    <s v="Good Grid no GE - 8h"/>
    <s v="LITTORAL"/>
    <s v="Douala"/>
    <s v="ZTE"/>
    <n v="2.1888991618939992"/>
    <n v="2.6853385668587149"/>
    <n v="2.1821218321333893"/>
    <n v="2.155547565440469"/>
    <n v="0"/>
    <n v="0"/>
    <n v="0"/>
    <n v="0"/>
    <n v="0"/>
    <n v="0"/>
    <n v="0"/>
    <n v="0"/>
    <n v="0"/>
    <n v="0"/>
    <n v="0"/>
    <n v="0"/>
    <n v="0"/>
    <n v="0"/>
    <n v="0"/>
    <n v="0"/>
    <n v="0"/>
    <n v="0"/>
    <x v="0"/>
    <m/>
    <x v="13"/>
    <x v="9"/>
    <s v="no impacts"/>
    <x v="7"/>
    <s v="(05/03/2026 ticket)..INC-20260503-00011039"/>
    <s v="LIT_663"/>
  </r>
  <r>
    <s v="Minisite-PK8-ESG-ISTA"/>
    <s v="LIT_630"/>
    <s v="Douala"/>
    <s v="CAMUSAT"/>
    <s v="Good Grid no GE - 8h"/>
    <s v="LITTORAL"/>
    <s v="Douala"/>
    <s v="ZTE"/>
    <n v="9.363416116632774E-3"/>
    <n v="3.4288473117543155"/>
    <n v="0"/>
    <n v="3.4778402718922325E-3"/>
    <n v="0"/>
    <n v="0"/>
    <n v="0"/>
    <n v="0"/>
    <n v="0"/>
    <n v="0"/>
    <n v="0"/>
    <n v="0"/>
    <n v="0"/>
    <n v="0"/>
    <n v="0"/>
    <n v="0"/>
    <n v="0"/>
    <n v="0"/>
    <n v="0"/>
    <n v="0"/>
    <n v="0"/>
    <n v="0"/>
    <x v="0"/>
    <m/>
    <x v="1"/>
    <x v="1"/>
    <s v="AKTIVCO Coupure ENEO &amp; Baisse de tension"/>
    <x v="1"/>
    <s v="(05/03/2026 com ran 17h): 02.05.2026:  grid only site probable grid outage / FME will check..;..;(05/03/2026 com ran 10h): 02.05.2026:  grid only site probable grid outage / FME will check"/>
    <s v="LIT_630"/>
  </r>
  <r>
    <s v="CBC"/>
    <s v="CTR_805"/>
    <s v="Yaounde"/>
    <m/>
    <m/>
    <s v="CENTRE"/>
    <s v="Yaounde"/>
    <s v="ZTE"/>
    <n v="1.7335696124508495E-2"/>
    <n v="8.9175391586828202E-5"/>
    <n v="7.134031326964783E-5"/>
    <n v="7.1340313269474141E-5"/>
    <n v="0"/>
    <n v="0"/>
    <n v="0"/>
    <n v="0"/>
    <n v="0"/>
    <n v="0"/>
    <n v="0"/>
    <n v="0"/>
    <n v="0"/>
    <n v="0"/>
    <n v="0"/>
    <n v="0"/>
    <n v="0"/>
    <n v="0"/>
    <n v="0"/>
    <n v="0"/>
    <n v="0"/>
    <n v="0"/>
    <x v="0"/>
    <m/>
    <x v="13"/>
    <x v="9"/>
    <s v="no impacts"/>
    <x v="7"/>
    <s v=""/>
    <s v="CTR_805"/>
  </r>
  <r>
    <s v="Bandjoun-IUT"/>
    <s v="OST_239"/>
    <s v="OUEST"/>
    <s v="CAMUSAT"/>
    <s v="Good Grid + GE"/>
    <s v="OUEST"/>
    <s v="Bandjoun"/>
    <s v="Huawei"/>
    <n v="4.2917262358282464"/>
    <n v="2.4090910388005695"/>
    <n v="3.3723992888797576"/>
    <n v="0"/>
    <n v="0"/>
    <n v="0"/>
    <n v="0"/>
    <n v="0"/>
    <n v="0"/>
    <n v="0"/>
    <n v="0"/>
    <n v="0"/>
    <n v="0"/>
    <n v="0"/>
    <n v="0"/>
    <n v="0"/>
    <n v="0"/>
    <n v="0"/>
    <n v="0"/>
    <n v="0"/>
    <n v="0"/>
    <n v="0"/>
    <x v="0"/>
    <m/>
    <x v="13"/>
    <x v="9"/>
    <s v="no impacts"/>
    <x v="7"/>
    <s v=""/>
    <s v="OST_239"/>
  </r>
  <r>
    <s v="Maroua-Diguirwo-IHS"/>
    <s v="EXN_114"/>
    <s v="Maroua"/>
    <s v="IHS"/>
    <s v="Grid-Gen"/>
    <s v="EXTREME-NORD"/>
    <s v="Maroua"/>
    <s v="Huawei"/>
    <n v="0"/>
    <n v="0"/>
    <n v="0"/>
    <n v="0"/>
    <n v="0"/>
    <n v="0"/>
    <n v="0"/>
    <n v="0"/>
    <n v="0"/>
    <n v="0"/>
    <n v="0"/>
    <n v="0"/>
    <n v="0"/>
    <n v="0"/>
    <n v="0"/>
    <n v="0"/>
    <n v="0"/>
    <n v="0"/>
    <n v="0"/>
    <n v="0"/>
    <n v="0"/>
    <n v="0"/>
    <x v="0"/>
    <m/>
    <x v="13"/>
    <x v="9"/>
    <s v="no impacts"/>
    <x v="7"/>
    <s v=""/>
    <s v="EXN_114"/>
  </r>
  <r>
    <s v="Maroua-Diguirwo-II"/>
    <s v="EXN_196"/>
    <s v="Maroua"/>
    <s v="CAMUSAT"/>
    <s v="Good Grid + GE"/>
    <s v="EXTREME-NORD"/>
    <s v="Maroua"/>
    <s v="Huawei"/>
    <n v="0"/>
    <n v="0"/>
    <n v="0"/>
    <n v="0"/>
    <n v="0"/>
    <n v="0"/>
    <n v="0"/>
    <n v="0"/>
    <n v="0"/>
    <n v="0"/>
    <n v="0"/>
    <n v="0"/>
    <n v="0"/>
    <n v="0"/>
    <n v="0"/>
    <n v="0"/>
    <n v="0"/>
    <n v="0"/>
    <n v="0"/>
    <n v="0"/>
    <n v="0"/>
    <n v="0"/>
    <x v="0"/>
    <m/>
    <x v="13"/>
    <x v="9"/>
    <s v="no impacts"/>
    <x v="7"/>
    <s v=""/>
    <s v="EXN_196"/>
  </r>
  <r>
    <s v="Stamatiades"/>
    <s v="LIT_014"/>
    <s v="Douala"/>
    <s v="IHS"/>
    <s v="GridOnly"/>
    <s v="LITTORAL"/>
    <s v="Douala"/>
    <s v="ZTE"/>
    <n v="0"/>
    <n v="0"/>
    <n v="0"/>
    <n v="0"/>
    <n v="0"/>
    <n v="0"/>
    <n v="0"/>
    <n v="0"/>
    <n v="0"/>
    <n v="0"/>
    <n v="0"/>
    <n v="0"/>
    <n v="0"/>
    <n v="0"/>
    <n v="0"/>
    <n v="0"/>
    <n v="0"/>
    <n v="0"/>
    <n v="0"/>
    <n v="0"/>
    <n v="0"/>
    <n v="0"/>
    <x v="0"/>
    <m/>
    <x v="13"/>
    <x v="9"/>
    <s v="no impacts"/>
    <x v="7"/>
    <s v=""/>
    <s v="LIT_014"/>
  </r>
  <r>
    <s v="Foumban-Njinka"/>
    <s v="OST_101"/>
    <s v="OUEST"/>
    <s v="IHS"/>
    <s v="Grid-Gen"/>
    <s v="OUEST"/>
    <s v="Foumban"/>
    <s v="Huawei"/>
    <n v="0.45531171436480011"/>
    <n v="3.0587159314333982E-2"/>
    <n v="0"/>
    <n v="0"/>
    <n v="0"/>
    <n v="0"/>
    <n v="0"/>
    <n v="0"/>
    <n v="0"/>
    <n v="0"/>
    <n v="0"/>
    <n v="0"/>
    <n v="0"/>
    <n v="0"/>
    <n v="0"/>
    <n v="0"/>
    <n v="0"/>
    <n v="0"/>
    <n v="0"/>
    <n v="0"/>
    <n v="0"/>
    <n v="0"/>
    <x v="0"/>
    <m/>
    <x v="13"/>
    <x v="9"/>
    <s v="no impacts"/>
    <x v="7"/>
    <s v=""/>
    <s v="OST_101"/>
  </r>
  <r>
    <s v="Ngd-Bamyangal-rural"/>
    <s v="ADM_151"/>
    <s v="Ngaoundere"/>
    <s v="CAMUSAT"/>
    <s v="Medium Grid + Solar + GE"/>
    <s v="ADAMAOUA"/>
    <s v="Ngaoundere"/>
    <s v="Huawei"/>
    <n v="0.15775126771736681"/>
    <n v="6.7416596039756513E-2"/>
    <n v="0"/>
    <n v="0"/>
    <n v="0"/>
    <n v="0"/>
    <n v="0"/>
    <n v="0"/>
    <n v="0"/>
    <n v="0"/>
    <n v="0"/>
    <n v="0"/>
    <n v="0"/>
    <n v="0"/>
    <n v="0"/>
    <n v="0"/>
    <n v="0"/>
    <n v="0"/>
    <n v="0"/>
    <n v="0"/>
    <n v="0"/>
    <n v="0"/>
    <x v="0"/>
    <m/>
    <x v="13"/>
    <x v="9"/>
    <s v="no impacts"/>
    <x v="7"/>
    <s v=""/>
    <s v="ADM_151"/>
  </r>
  <r>
    <s v="Ngoumou-Camrail"/>
    <s v="CTR_098"/>
    <s v="CENTRE"/>
    <s v="CAMUSAT"/>
    <s v="Medium Grid + Solar + GE"/>
    <s v="CENTRE"/>
    <s v="Ngoumou"/>
    <s v="NOKIA"/>
    <n v="0"/>
    <n v="0"/>
    <n v="0"/>
    <n v="0"/>
    <n v="0"/>
    <n v="0"/>
    <n v="0"/>
    <n v="0"/>
    <n v="0"/>
    <n v="0"/>
    <n v="0"/>
    <n v="0"/>
    <n v="0"/>
    <n v="0"/>
    <n v="0"/>
    <n v="0"/>
    <n v="0"/>
    <n v="0"/>
    <n v="0"/>
    <n v="0"/>
    <n v="0"/>
    <n v="0"/>
    <x v="0"/>
    <m/>
    <x v="13"/>
    <x v="9"/>
    <s v="no impacts"/>
    <x v="7"/>
    <s v=""/>
    <s v="CTR_098"/>
  </r>
  <r>
    <s v="Cogefar"/>
    <s v="LIT_198"/>
    <s v="Douala"/>
    <s v="IHS"/>
    <s v="Grid-Gen"/>
    <s v="LITTORAL"/>
    <s v="Douala"/>
    <s v="ZTE"/>
    <n v="0"/>
    <n v="0"/>
    <n v="0"/>
    <n v="0"/>
    <n v="0"/>
    <n v="0"/>
    <n v="0"/>
    <n v="0"/>
    <n v="0"/>
    <n v="0"/>
    <n v="0"/>
    <n v="0"/>
    <n v="0"/>
    <n v="0"/>
    <n v="0"/>
    <n v="0"/>
    <n v="0"/>
    <n v="0"/>
    <n v="0"/>
    <n v="0"/>
    <n v="0"/>
    <n v="0"/>
    <x v="0"/>
    <m/>
    <x v="13"/>
    <x v="9"/>
    <s v="no impacts"/>
    <x v="7"/>
    <s v=""/>
    <s v="LIT_198"/>
  </r>
  <r>
    <s v="Nkolmeyos-IHS"/>
    <s v="SUD_111"/>
    <s v="CENTRE"/>
    <s v="IHS"/>
    <s v="Gen-Lithium"/>
    <s v="SUD"/>
    <s v="Nkolmeyos"/>
    <s v="ZTE"/>
    <n v="0"/>
    <n v="0"/>
    <n v="0"/>
    <n v="0"/>
    <n v="0"/>
    <n v="0"/>
    <n v="0"/>
    <n v="0"/>
    <n v="0"/>
    <n v="0"/>
    <n v="0"/>
    <n v="0"/>
    <n v="0"/>
    <n v="0"/>
    <n v="0"/>
    <n v="0"/>
    <n v="0"/>
    <n v="0"/>
    <n v="0"/>
    <n v="0"/>
    <n v="0"/>
    <n v="0"/>
    <x v="0"/>
    <m/>
    <x v="13"/>
    <x v="9"/>
    <s v="no impacts"/>
    <x v="7"/>
    <s v=""/>
    <s v="SUD_111"/>
  </r>
  <r>
    <s v="Meyo-Elie"/>
    <s v="SUD_124"/>
    <s v="CENTRE"/>
    <s v="CAMUSAT"/>
    <s v="Hybrid Solar - S3"/>
    <s v="SUD"/>
    <s v="Ambam"/>
    <s v="ZTE"/>
    <n v="0"/>
    <n v="0"/>
    <n v="0"/>
    <n v="0"/>
    <n v="0"/>
    <n v="0"/>
    <n v="0"/>
    <n v="0"/>
    <n v="0"/>
    <n v="0"/>
    <n v="0"/>
    <n v="0"/>
    <n v="0"/>
    <n v="0"/>
    <n v="0"/>
    <n v="0"/>
    <n v="0"/>
    <n v="0"/>
    <n v="0"/>
    <n v="0"/>
    <n v="0"/>
    <n v="0"/>
    <x v="0"/>
    <m/>
    <x v="13"/>
    <x v="9"/>
    <s v="no impacts"/>
    <x v="7"/>
    <s v=""/>
    <s v="SUD_124"/>
  </r>
  <r>
    <s v="Hila"/>
    <s v="LIT_008"/>
    <s v="Douala"/>
    <s v="IHS"/>
    <s v="GridOnly"/>
    <s v="LITTORAL"/>
    <s v="Douala"/>
    <s v="ZTE"/>
    <n v="0"/>
    <n v="0"/>
    <n v="5.0308653865360862"/>
    <n v="0"/>
    <n v="0"/>
    <n v="0"/>
    <n v="0"/>
    <n v="0"/>
    <n v="1.0041684145043421"/>
    <n v="0"/>
    <n v="0"/>
    <n v="0"/>
    <n v="0"/>
    <n v="0"/>
    <n v="0"/>
    <n v="0"/>
    <n v="0"/>
    <n v="0"/>
    <n v="0"/>
    <n v="0"/>
    <n v="0"/>
    <n v="0"/>
    <x v="0"/>
    <m/>
    <x v="13"/>
    <x v="9"/>
    <s v="no impacts"/>
    <x v="7"/>
    <s v=""/>
    <s v="LIT_008"/>
  </r>
  <r>
    <s v="Banyangui"/>
    <s v="LIT_382"/>
    <s v="Douala"/>
    <s v="IHS"/>
    <s v="GridOnly"/>
    <s v="LITTORAL"/>
    <s v="Douala"/>
    <s v="ZTE"/>
    <n v="0"/>
    <n v="0"/>
    <n v="0"/>
    <n v="0"/>
    <n v="0"/>
    <n v="0"/>
    <n v="0"/>
    <n v="0"/>
    <n v="0"/>
    <n v="0"/>
    <n v="0"/>
    <n v="0"/>
    <n v="0"/>
    <n v="0"/>
    <n v="0"/>
    <n v="0"/>
    <n v="0"/>
    <n v="0"/>
    <n v="0"/>
    <n v="0"/>
    <n v="0"/>
    <n v="0"/>
    <x v="0"/>
    <m/>
    <x v="13"/>
    <x v="9"/>
    <s v="no impacts"/>
    <x v="7"/>
    <s v=""/>
    <s v="LIT_382"/>
  </r>
  <r>
    <s v="Lycee-Koumassi-IHS"/>
    <s v="LIT_427"/>
    <s v="Douala"/>
    <s v="IHS"/>
    <s v="Grid-Gen"/>
    <s v="LITTORAL"/>
    <s v="Douala"/>
    <s v="ZTE"/>
    <n v="0"/>
    <n v="0"/>
    <n v="0"/>
    <n v="0"/>
    <n v="0"/>
    <n v="0"/>
    <n v="0"/>
    <n v="0"/>
    <n v="0"/>
    <n v="0"/>
    <n v="0"/>
    <n v="0"/>
    <n v="0"/>
    <n v="0"/>
    <n v="0"/>
    <n v="0"/>
    <n v="0"/>
    <n v="0"/>
    <n v="0"/>
    <n v="0"/>
    <n v="0"/>
    <n v="0"/>
    <x v="0"/>
    <m/>
    <x v="13"/>
    <x v="9"/>
    <s v="no impacts"/>
    <x v="7"/>
    <s v=""/>
    <s v="LIT_427"/>
  </r>
  <r>
    <s v="PK18-Crf-Lapaix"/>
    <s v="LIT_731"/>
    <s v="Douala"/>
    <s v="CAMUSAT"/>
    <s v="Good Grid + GE"/>
    <s v="LITTORAL"/>
    <s v="Douala"/>
    <s v="ZTE"/>
    <n v="0"/>
    <n v="0"/>
    <n v="0"/>
    <n v="0"/>
    <n v="0"/>
    <n v="0"/>
    <n v="0"/>
    <n v="0"/>
    <n v="0"/>
    <n v="0"/>
    <n v="0"/>
    <n v="0"/>
    <n v="0"/>
    <n v="0"/>
    <n v="0"/>
    <n v="0"/>
    <n v="0"/>
    <n v="0"/>
    <n v="0"/>
    <n v="0"/>
    <n v="0"/>
    <n v="0"/>
    <x v="0"/>
    <m/>
    <x v="13"/>
    <x v="9"/>
    <s v="no impacts"/>
    <x v="7"/>
    <s v=""/>
    <s v="LIT_731"/>
  </r>
  <r>
    <s v="NRD_260_H_Garoua-Djagara"/>
    <s v="NRD_260"/>
    <s v="Garoua"/>
    <s v="ESCO"/>
    <s v="Hybrid Solar - S1"/>
    <s v="NRD"/>
    <s v="Garoua"/>
    <s v="Huawei"/>
    <n v="0"/>
    <n v="0"/>
    <n v="0"/>
    <n v="0"/>
    <n v="0"/>
    <n v="0"/>
    <n v="0"/>
    <n v="0"/>
    <n v="8.9175391586979543E-5"/>
    <n v="0"/>
    <n v="0"/>
    <n v="0"/>
    <n v="0"/>
    <n v="0"/>
    <n v="0"/>
    <n v="0"/>
    <n v="0"/>
    <n v="0"/>
    <n v="0"/>
    <n v="0"/>
    <n v="0"/>
    <n v="0"/>
    <x v="0"/>
    <m/>
    <x v="13"/>
    <x v="9"/>
    <s v="no impacts"/>
    <x v="7"/>
    <s v=""/>
    <s v="NRD_260"/>
  </r>
  <r>
    <s v="Ndokoti-GUINNESS"/>
    <s v="LIT_525"/>
    <s v="Douala"/>
    <s v="IHS"/>
    <s v="Grid-Gen"/>
    <s v="LITTORAL"/>
    <s v="Douala"/>
    <s v="ZTE"/>
    <n v="0"/>
    <n v="0"/>
    <n v="0"/>
    <n v="0"/>
    <n v="0"/>
    <n v="0"/>
    <n v="0"/>
    <n v="0"/>
    <n v="0"/>
    <n v="0"/>
    <n v="0"/>
    <n v="0"/>
    <n v="0"/>
    <n v="0"/>
    <n v="0"/>
    <n v="0"/>
    <n v="0"/>
    <n v="0"/>
    <n v="0"/>
    <n v="0"/>
    <n v="0"/>
    <n v="0"/>
    <x v="0"/>
    <m/>
    <x v="13"/>
    <x v="9"/>
    <s v="no impacts"/>
    <x v="7"/>
    <s v=""/>
    <s v="LIT_525"/>
  </r>
  <r>
    <s v="Soudanaise-micro"/>
    <s v="LIT_703"/>
    <s v="Douala"/>
    <m/>
    <m/>
    <s v="LITTORAL"/>
    <s v="Douala"/>
    <s v="ZTE"/>
    <n v="0"/>
    <n v="0"/>
    <n v="0"/>
    <n v="0"/>
    <n v="0"/>
    <n v="0"/>
    <n v="0"/>
    <n v="0"/>
    <n v="0"/>
    <n v="0"/>
    <n v="0"/>
    <n v="0"/>
    <n v="0"/>
    <n v="0"/>
    <n v="0"/>
    <n v="0"/>
    <n v="0"/>
    <n v="0"/>
    <n v="0"/>
    <n v="0"/>
    <n v="0"/>
    <n v="0"/>
    <x v="0"/>
    <m/>
    <x v="13"/>
    <x v="9"/>
    <s v="no impacts"/>
    <x v="7"/>
    <s v=""/>
    <s v="LIT_703"/>
  </r>
  <r>
    <s v="Nkong-Marche"/>
    <s v="LIT_071"/>
    <s v="LITTORAL"/>
    <s v="IHS"/>
    <s v="Grid-Gen"/>
    <s v="LITTORAL"/>
    <s v="Nkongsamba"/>
    <s v="ZTE"/>
    <n v="0"/>
    <n v="0"/>
    <n v="0"/>
    <n v="0"/>
    <n v="0"/>
    <n v="0"/>
    <n v="0"/>
    <n v="0"/>
    <n v="3.7453664466531404E-4"/>
    <n v="0"/>
    <n v="0"/>
    <n v="0"/>
    <n v="0"/>
    <n v="0"/>
    <n v="0"/>
    <n v="0"/>
    <n v="0"/>
    <n v="0"/>
    <n v="0"/>
    <n v="0"/>
    <n v="0"/>
    <n v="0"/>
    <x v="0"/>
    <m/>
    <x v="13"/>
    <x v="9"/>
    <s v="no impacts"/>
    <x v="7"/>
    <s v=""/>
    <s v="LIT_071"/>
  </r>
  <r>
    <s v="Bomkoul"/>
    <s v="LIT_392"/>
    <s v="Douala"/>
    <s v="IHS"/>
    <s v="Grid-Gen"/>
    <s v="LITTORAL"/>
    <s v="Douala"/>
    <s v="ZTE"/>
    <n v="0"/>
    <n v="0"/>
    <n v="0"/>
    <n v="0"/>
    <n v="0"/>
    <n v="0"/>
    <n v="0"/>
    <n v="0"/>
    <n v="0"/>
    <n v="0"/>
    <n v="0"/>
    <n v="0"/>
    <n v="0"/>
    <n v="0"/>
    <n v="0"/>
    <n v="0"/>
    <n v="0"/>
    <n v="0"/>
    <n v="0"/>
    <n v="0"/>
    <n v="0"/>
    <n v="0"/>
    <x v="0"/>
    <m/>
    <x v="13"/>
    <x v="9"/>
    <s v="no impacts"/>
    <x v="7"/>
    <s v=""/>
    <s v="LIT_392"/>
  </r>
  <r>
    <s v="Nkong"/>
    <s v="LIT_021"/>
    <s v="LITTORAL"/>
    <s v="IHS"/>
    <s v="Grid-Gen"/>
    <s v="LITTORAL"/>
    <s v="Nkongsamba"/>
    <s v="ZTE"/>
    <n v="0"/>
    <n v="0"/>
    <n v="0"/>
    <n v="0"/>
    <n v="0"/>
    <n v="0"/>
    <n v="0"/>
    <n v="0"/>
    <n v="3.7453664466531404E-4"/>
    <n v="0"/>
    <n v="0"/>
    <n v="0"/>
    <n v="0"/>
    <n v="0"/>
    <n v="0"/>
    <n v="0"/>
    <n v="0"/>
    <n v="0"/>
    <n v="0"/>
    <n v="0"/>
    <n v="0"/>
    <n v="0"/>
    <x v="0"/>
    <m/>
    <x v="13"/>
    <x v="9"/>
    <s v="no impacts"/>
    <x v="7"/>
    <s v=""/>
    <s v="LIT_021"/>
  </r>
  <r>
    <s v="Sodiko-Gare-Rtiere-IHS"/>
    <s v="LIT_137"/>
    <s v="Douala"/>
    <s v="IHS"/>
    <s v="Grid-Gen"/>
    <s v="LITTORAL"/>
    <s v="Douala"/>
    <s v="ZTE"/>
    <n v="0"/>
    <n v="0"/>
    <n v="0"/>
    <n v="0"/>
    <n v="0"/>
    <n v="0"/>
    <n v="0"/>
    <n v="0"/>
    <n v="0"/>
    <n v="0"/>
    <n v="0"/>
    <n v="0"/>
    <n v="0"/>
    <n v="0"/>
    <n v="0"/>
    <n v="0"/>
    <n v="0"/>
    <n v="0"/>
    <n v="0"/>
    <n v="0"/>
    <n v="0"/>
    <n v="0"/>
    <x v="0"/>
    <m/>
    <x v="13"/>
    <x v="9"/>
    <s v="no impacts"/>
    <x v="7"/>
    <s v=""/>
    <s v="LIT_137"/>
  </r>
  <r>
    <s v="Bsadi-IPPB-Santa-Lucia"/>
    <s v="LIT_686"/>
    <s v="Douala"/>
    <s v="CAMUSAT"/>
    <s v="Good Grid no GE - 8h"/>
    <s v="LITTORAL"/>
    <s v="Douala"/>
    <s v="ZTE"/>
    <n v="0"/>
    <n v="2.9659200189479873"/>
    <n v="0.53389306943124704"/>
    <n v="0"/>
    <n v="0"/>
    <n v="0"/>
    <n v="0"/>
    <n v="0"/>
    <n v="0"/>
    <n v="0"/>
    <n v="0"/>
    <n v="0"/>
    <n v="0"/>
    <n v="0"/>
    <n v="0"/>
    <n v="0"/>
    <n v="0"/>
    <n v="0"/>
    <n v="0"/>
    <n v="0"/>
    <n v="0"/>
    <n v="0"/>
    <x v="0"/>
    <m/>
    <x v="13"/>
    <x v="9"/>
    <s v="no impacts"/>
    <x v="7"/>
    <s v=""/>
    <s v="LIT_686"/>
  </r>
  <r>
    <s v="Zili-Nkoteng-IHS"/>
    <s v="CTR_910"/>
    <s v="CENTRE"/>
    <s v="IHS"/>
    <s v="Hybrid-Gen"/>
    <s v="CENTRE"/>
    <s v="Nkoteng"/>
    <s v="ZTE"/>
    <n v="0"/>
    <n v="0"/>
    <n v="0"/>
    <n v="0"/>
    <n v="0"/>
    <n v="0"/>
    <n v="0"/>
    <n v="0"/>
    <n v="0"/>
    <n v="0"/>
    <n v="0"/>
    <n v="0"/>
    <n v="0"/>
    <n v="0"/>
    <n v="0"/>
    <n v="0"/>
    <n v="0"/>
    <n v="0"/>
    <n v="0"/>
    <n v="0"/>
    <n v="0"/>
    <n v="0"/>
    <x v="2"/>
    <m/>
    <x v="3"/>
    <x v="3"/>
    <s v="EXCLU"/>
    <x v="2"/>
    <s v=""/>
    <s v="CTR_910"/>
  </r>
  <r>
    <s v="LIT_869_Z_Bonamikano"/>
    <s v="LIT_869"/>
    <s v="Douala"/>
    <s v="I_HS"/>
    <s v="Grid-Gen"/>
    <s v="LITTORAL"/>
    <s v="Douala"/>
    <s v="ZTE"/>
    <n v="0"/>
    <n v="0"/>
    <n v="0"/>
    <n v="0"/>
    <n v="0"/>
    <n v="0"/>
    <n v="0"/>
    <n v="0"/>
    <n v="0"/>
    <n v="0"/>
    <n v="0"/>
    <n v="0"/>
    <n v="0"/>
    <n v="0"/>
    <n v="0"/>
    <n v="0"/>
    <n v="0"/>
    <n v="0"/>
    <n v="0"/>
    <n v="0"/>
    <n v="0"/>
    <n v="0"/>
    <x v="0"/>
    <m/>
    <x v="13"/>
    <x v="9"/>
    <s v="no impacts"/>
    <x v="7"/>
    <s v=""/>
    <s v="LIT_869"/>
  </r>
  <r>
    <s v="Kribi-gd-batanga"/>
    <s v="LIT_107"/>
    <s v="LITTORAL"/>
    <s v="IHS"/>
    <s v="Grid-Gen"/>
    <s v="LITTORAL"/>
    <s v="Kribi"/>
    <s v="ZTE"/>
    <n v="0"/>
    <n v="2.389900494531037E-2"/>
    <n v="0"/>
    <n v="0"/>
    <n v="0"/>
    <n v="0"/>
    <n v="0"/>
    <n v="0"/>
    <n v="0"/>
    <n v="0"/>
    <n v="0"/>
    <n v="0"/>
    <n v="0"/>
    <n v="0"/>
    <n v="0"/>
    <n v="0"/>
    <n v="0"/>
    <n v="0"/>
    <n v="0"/>
    <n v="0"/>
    <n v="0"/>
    <n v="0"/>
    <x v="0"/>
    <m/>
    <x v="13"/>
    <x v="9"/>
    <s v="no impacts"/>
    <x v="7"/>
    <s v=""/>
    <s v="LIT_107"/>
  </r>
  <r>
    <s v="Bouam"/>
    <s v="EST_003"/>
    <s v="CENTRE"/>
    <s v="IHS"/>
    <s v="Grid-Gen"/>
    <s v="EST"/>
    <s v="Bouam"/>
    <s v="ZTE"/>
    <n v="0"/>
    <n v="0"/>
    <n v="0"/>
    <n v="0"/>
    <n v="0"/>
    <n v="0"/>
    <n v="0"/>
    <n v="0"/>
    <n v="0"/>
    <n v="0"/>
    <n v="0"/>
    <n v="0"/>
    <n v="0"/>
    <n v="0"/>
    <n v="0"/>
    <n v="0"/>
    <n v="0"/>
    <n v="0"/>
    <n v="0"/>
    <n v="0"/>
    <n v="0"/>
    <n v="0"/>
    <x v="2"/>
    <m/>
    <x v="3"/>
    <x v="3"/>
    <s v="EXCLU"/>
    <x v="2"/>
    <s v=""/>
    <s v="EST_003"/>
  </r>
  <r>
    <s v="Akonolinga"/>
    <s v="CTR_057"/>
    <s v="CENTRE"/>
    <s v="CAMUSAT"/>
    <s v="Medium Grid + Solar + GE"/>
    <s v="CENTRE"/>
    <s v="Akonolinga"/>
    <s v="NOKIA"/>
    <n v="0"/>
    <n v="0"/>
    <n v="0"/>
    <n v="0"/>
    <n v="0"/>
    <n v="0"/>
    <n v="0"/>
    <n v="0"/>
    <n v="0"/>
    <n v="0"/>
    <n v="0"/>
    <n v="0"/>
    <n v="0"/>
    <n v="0"/>
    <n v="0"/>
    <n v="0"/>
    <n v="0"/>
    <n v="0"/>
    <n v="0"/>
    <n v="0"/>
    <n v="0"/>
    <n v="0"/>
    <x v="2"/>
    <m/>
    <x v="3"/>
    <x v="3"/>
    <s v="EXCLU"/>
    <x v="2"/>
    <s v=""/>
    <s v="CTR_057"/>
  </r>
  <r>
    <s v="Ndogpassi-Crf-Lotus-MTN"/>
    <s v="LIT_683"/>
    <s v="Douala"/>
    <s v="MTN sharing"/>
    <s v="MTN sharing"/>
    <s v="LITTORAL"/>
    <s v="Douala"/>
    <s v="ZTE"/>
    <n v="0"/>
    <n v="4.337651562495541"/>
    <n v="0"/>
    <n v="0"/>
    <n v="0"/>
    <n v="0"/>
    <n v="0"/>
    <n v="0"/>
    <n v="0"/>
    <n v="0"/>
    <n v="0"/>
    <n v="0"/>
    <n v="0"/>
    <n v="0"/>
    <n v="0"/>
    <n v="0"/>
    <n v="0"/>
    <n v="0"/>
    <n v="0"/>
    <n v="0"/>
    <n v="0"/>
    <n v="0"/>
    <x v="0"/>
    <m/>
    <x v="13"/>
    <x v="9"/>
    <s v="no impacts"/>
    <x v="7"/>
    <s v=""/>
    <s v="LIT_683"/>
  </r>
  <r>
    <s v="Menloh-Maloume-Camrail"/>
    <s v="CTR_451"/>
    <s v="CENTRE"/>
    <s v="CAMUSAT"/>
    <s v="Hybrid Solar - S3"/>
    <s v="CENTRE"/>
    <s v="Eseka"/>
    <s v="NOKIA"/>
    <n v="0"/>
    <n v="0"/>
    <n v="0"/>
    <n v="0"/>
    <n v="0"/>
    <n v="0"/>
    <n v="0"/>
    <n v="0"/>
    <n v="0"/>
    <n v="0"/>
    <n v="0"/>
    <n v="0"/>
    <n v="0"/>
    <n v="0"/>
    <n v="0"/>
    <n v="0"/>
    <n v="0"/>
    <n v="0"/>
    <n v="0"/>
    <n v="0"/>
    <n v="0"/>
    <n v="0"/>
    <x v="0"/>
    <m/>
    <x v="13"/>
    <x v="9"/>
    <s v="no impacts"/>
    <x v="7"/>
    <s v=""/>
    <s v="CTR_451"/>
  </r>
  <r>
    <s v="Deido-plage"/>
    <s v="LIT_345"/>
    <s v="Douala"/>
    <s v="IHS"/>
    <s v="Grid-Gen"/>
    <s v="LITTORAL"/>
    <s v="Douala"/>
    <s v="ZTE"/>
    <n v="0"/>
    <n v="0"/>
    <n v="0"/>
    <n v="0"/>
    <n v="0"/>
    <n v="0"/>
    <n v="0"/>
    <n v="0"/>
    <n v="0"/>
    <n v="0"/>
    <n v="0"/>
    <n v="0"/>
    <n v="0"/>
    <n v="0"/>
    <n v="0"/>
    <n v="0"/>
    <n v="0"/>
    <n v="0"/>
    <n v="0"/>
    <n v="0"/>
    <n v="0"/>
    <n v="0"/>
    <x v="0"/>
    <m/>
    <x v="13"/>
    <x v="9"/>
    <s v="no impacts"/>
    <x v="7"/>
    <s v=""/>
    <s v="LIT_345"/>
  </r>
  <r>
    <s v="Nkong-CRTV-II"/>
    <s v="LIT_558"/>
    <s v="LITTORAL"/>
    <s v="IHS"/>
    <s v="Grid-Gen"/>
    <s v="LITTORAL"/>
    <s v="Nkongsamba"/>
    <s v="ZTE"/>
    <n v="0"/>
    <n v="0"/>
    <n v="0"/>
    <n v="0"/>
    <n v="0"/>
    <n v="0"/>
    <n v="0"/>
    <n v="0"/>
    <n v="4.2804187961750177E-4"/>
    <n v="0"/>
    <n v="0"/>
    <n v="0"/>
    <n v="0"/>
    <n v="0"/>
    <n v="0"/>
    <n v="0"/>
    <n v="0"/>
    <n v="0"/>
    <n v="0"/>
    <n v="0"/>
    <n v="0"/>
    <n v="0"/>
    <x v="0"/>
    <m/>
    <x v="13"/>
    <x v="9"/>
    <s v="no impacts"/>
    <x v="7"/>
    <s v=""/>
    <s v="LIT_558"/>
  </r>
  <r>
    <s v="NEW-BELL-CAMTEL"/>
    <s v="LIT_752"/>
    <s v="Douala"/>
    <s v="CAMUSAT"/>
    <s v="Good Grid + GE"/>
    <s v="LITTORAL"/>
    <s v="Douala"/>
    <s v="ZTE"/>
    <n v="0"/>
    <n v="0"/>
    <n v="0"/>
    <n v="0"/>
    <n v="0"/>
    <n v="0"/>
    <n v="0"/>
    <n v="0"/>
    <n v="0"/>
    <n v="0"/>
    <n v="0"/>
    <n v="0"/>
    <n v="0"/>
    <n v="0"/>
    <n v="0"/>
    <n v="0"/>
    <n v="0"/>
    <n v="0"/>
    <n v="0"/>
    <n v="0"/>
    <n v="0"/>
    <n v="0"/>
    <x v="0"/>
    <m/>
    <x v="13"/>
    <x v="9"/>
    <s v="no impacts"/>
    <x v="7"/>
    <s v=""/>
    <s v="LIT_752"/>
  </r>
  <r>
    <s v="Barriere-IHS"/>
    <s v="CTR_526"/>
    <s v="Yaounde"/>
    <s v="IHS"/>
    <s v="Grid-Gen"/>
    <s v="CENTRE"/>
    <s v="Yaounde"/>
    <s v="ZTE"/>
    <n v="0"/>
    <n v="0"/>
    <n v="0"/>
    <n v="0"/>
    <n v="0"/>
    <n v="0"/>
    <n v="0"/>
    <n v="0"/>
    <n v="0"/>
    <n v="0"/>
    <n v="0"/>
    <n v="0"/>
    <n v="0"/>
    <n v="0"/>
    <n v="0"/>
    <n v="0"/>
    <n v="0"/>
    <n v="0"/>
    <n v="0"/>
    <n v="0"/>
    <n v="0"/>
    <n v="0"/>
    <x v="0"/>
    <m/>
    <x v="13"/>
    <x v="9"/>
    <s v="no impacts"/>
    <x v="7"/>
    <s v=""/>
    <s v="CTR_526"/>
  </r>
  <r>
    <s v="Bpriso-Nodal"/>
    <s v="LIT_104"/>
    <s v="Douala"/>
    <m/>
    <m/>
    <s v="LITTORAL"/>
    <s v="Douala"/>
    <s v="ZTE"/>
    <n v="0"/>
    <n v="0"/>
    <n v="0"/>
    <n v="0"/>
    <n v="0"/>
    <n v="0"/>
    <n v="0"/>
    <n v="0"/>
    <n v="0"/>
    <n v="0"/>
    <n v="0"/>
    <n v="0"/>
    <n v="0"/>
    <n v="0"/>
    <n v="0"/>
    <n v="0"/>
    <n v="0"/>
    <n v="0"/>
    <n v="0"/>
    <n v="0"/>
    <n v="0"/>
    <n v="0"/>
    <x v="0"/>
    <m/>
    <x v="13"/>
    <x v="9"/>
    <s v="no impacts"/>
    <x v="7"/>
    <s v=""/>
    <s v="LIT_104"/>
  </r>
  <r>
    <s v="Otele-Camrail"/>
    <s v="CTR_452"/>
    <s v="CENTRE"/>
    <s v="CAMUSAT"/>
    <s v="Medium Grid + Solar + GE"/>
    <s v="CENTRE"/>
    <s v="Ngoumou"/>
    <s v="NOKIA"/>
    <n v="0"/>
    <n v="0"/>
    <n v="0"/>
    <n v="0"/>
    <n v="0"/>
    <n v="0"/>
    <n v="0"/>
    <n v="0"/>
    <n v="0"/>
    <n v="0"/>
    <n v="0"/>
    <n v="0"/>
    <n v="0"/>
    <n v="0"/>
    <n v="0"/>
    <n v="0"/>
    <n v="0"/>
    <n v="0"/>
    <n v="0"/>
    <n v="0"/>
    <n v="0"/>
    <n v="0"/>
    <x v="0"/>
    <m/>
    <x v="13"/>
    <x v="9"/>
    <s v="no impacts"/>
    <x v="7"/>
    <s v=""/>
    <s v="CTR_452"/>
  </r>
  <r>
    <s v="Down-Beach"/>
    <s v="SUO_014"/>
    <s v="SUD-OUEST"/>
    <s v="IHS"/>
    <s v="Grid-Gen"/>
    <s v="SUD-OUEST"/>
    <s v="Limbe"/>
    <s v="Huawei"/>
    <n v="0"/>
    <n v="0"/>
    <n v="0"/>
    <n v="0"/>
    <n v="0"/>
    <n v="0"/>
    <n v="0"/>
    <n v="0"/>
    <n v="0"/>
    <n v="0"/>
    <n v="0"/>
    <n v="0"/>
    <n v="0"/>
    <n v="0"/>
    <n v="0"/>
    <n v="0"/>
    <n v="0"/>
    <n v="0"/>
    <n v="0"/>
    <n v="0"/>
    <n v="0"/>
    <n v="0"/>
    <x v="0"/>
    <m/>
    <x v="13"/>
    <x v="9"/>
    <s v="no impacts"/>
    <x v="7"/>
    <s v=""/>
    <s v="SUO_014"/>
  </r>
  <r>
    <s v="Borongo-IHS"/>
    <s v="EST_154"/>
    <s v="CENTRE"/>
    <m/>
    <m/>
    <s v="EST"/>
    <s v="Nganha "/>
    <s v="ZTE"/>
    <n v="0"/>
    <n v="0"/>
    <n v="0"/>
    <n v="0"/>
    <n v="0"/>
    <n v="0"/>
    <n v="0"/>
    <n v="0"/>
    <n v="0"/>
    <n v="0"/>
    <n v="0"/>
    <n v="0"/>
    <n v="0"/>
    <n v="0"/>
    <n v="0"/>
    <n v="0"/>
    <n v="0"/>
    <n v="0"/>
    <n v="0"/>
    <n v="0"/>
    <n v="0"/>
    <n v="0"/>
    <x v="2"/>
    <m/>
    <x v="3"/>
    <x v="3"/>
    <s v="EXCLU"/>
    <x v="2"/>
    <s v=""/>
    <s v="EST_154"/>
  </r>
  <r>
    <s v="Boko-Douala-II-IHS"/>
    <s v="LIT_575"/>
    <s v="Douala"/>
    <s v="IHS"/>
    <s v="Grid-Gen"/>
    <s v="LITTORAL"/>
    <s v="Douala"/>
    <s v="ZTE"/>
    <n v="0"/>
    <n v="0"/>
    <n v="0"/>
    <n v="0"/>
    <n v="0"/>
    <n v="0"/>
    <n v="0"/>
    <n v="0"/>
    <n v="0"/>
    <n v="0"/>
    <n v="0"/>
    <n v="0"/>
    <n v="0"/>
    <n v="0"/>
    <n v="0"/>
    <n v="0"/>
    <n v="0"/>
    <n v="0"/>
    <n v="0"/>
    <n v="0"/>
    <n v="0"/>
    <n v="0"/>
    <x v="0"/>
    <m/>
    <x v="13"/>
    <x v="9"/>
    <s v="no impacts"/>
    <x v="7"/>
    <s v=""/>
    <s v="LIT_575"/>
  </r>
  <r>
    <s v="Doume-MTN-IHS"/>
    <s v="EST_092"/>
    <s v="CENTRE"/>
    <s v="IHS"/>
    <s v="Grid-Gen"/>
    <s v="EST"/>
    <s v="Doume"/>
    <s v="ZTE"/>
    <n v="0"/>
    <n v="0"/>
    <n v="0"/>
    <n v="0"/>
    <n v="0"/>
    <n v="0"/>
    <n v="0"/>
    <n v="0"/>
    <n v="0"/>
    <n v="0"/>
    <n v="0"/>
    <n v="0"/>
    <n v="0"/>
    <n v="0"/>
    <n v="0"/>
    <n v="0"/>
    <n v="0"/>
    <n v="0"/>
    <n v="0"/>
    <n v="0"/>
    <n v="0"/>
    <n v="0"/>
    <x v="2"/>
    <m/>
    <x v="3"/>
    <x v="3"/>
    <s v="EXCLU"/>
    <x v="2"/>
    <s v=""/>
    <s v="EST_092"/>
  </r>
  <r>
    <s v="Makepe-Indoor"/>
    <s v="LIT_599"/>
    <s v="Douala"/>
    <m/>
    <m/>
    <s v="LITTORAL"/>
    <s v="Douala"/>
    <s v="ZTE"/>
    <n v="0"/>
    <n v="0"/>
    <n v="0"/>
    <n v="0"/>
    <n v="0"/>
    <n v="0"/>
    <n v="0"/>
    <n v="0"/>
    <n v="0"/>
    <n v="0"/>
    <n v="0"/>
    <n v="0"/>
    <n v="0"/>
    <n v="0"/>
    <n v="0"/>
    <n v="0"/>
    <n v="0"/>
    <n v="0"/>
    <n v="0"/>
    <n v="0"/>
    <n v="0"/>
    <n v="0"/>
    <x v="0"/>
    <m/>
    <x v="13"/>
    <x v="9"/>
    <s v="no impacts"/>
    <x v="7"/>
    <s v=""/>
    <s v="LIT_599"/>
  </r>
  <r>
    <s v="Beedi-Hte-Tension"/>
    <s v="LIT_256"/>
    <s v="Douala"/>
    <s v="IHS"/>
    <s v="Grid-Gen"/>
    <s v="LITTORAL"/>
    <s v="Douala"/>
    <s v="ZTE"/>
    <n v="0"/>
    <n v="0"/>
    <n v="0"/>
    <n v="0"/>
    <n v="0"/>
    <n v="0"/>
    <n v="0"/>
    <n v="0"/>
    <n v="0"/>
    <n v="0"/>
    <n v="0"/>
    <n v="0"/>
    <n v="0"/>
    <n v="0"/>
    <n v="0"/>
    <n v="0"/>
    <n v="0"/>
    <n v="0"/>
    <n v="0"/>
    <n v="0"/>
    <n v="0"/>
    <n v="0"/>
    <x v="0"/>
    <m/>
    <x v="13"/>
    <x v="9"/>
    <s v="no impacts"/>
    <x v="7"/>
    <s v=""/>
    <s v="LIT_256"/>
  </r>
  <r>
    <s v="ZI-Cimencam"/>
    <s v="LIT_258"/>
    <s v="Douala"/>
    <s v="OCM/Strategique"/>
    <s v="Grid-Gen"/>
    <s v="LITTORAL"/>
    <s v="Douala"/>
    <s v="ZTE"/>
    <n v="0"/>
    <n v="0"/>
    <n v="0"/>
    <n v="0"/>
    <n v="0"/>
    <n v="0"/>
    <n v="0"/>
    <n v="0"/>
    <n v="0"/>
    <n v="0"/>
    <n v="0"/>
    <n v="0"/>
    <n v="0"/>
    <n v="0"/>
    <n v="0"/>
    <n v="0"/>
    <n v="0"/>
    <n v="0"/>
    <n v="0"/>
    <n v="0"/>
    <n v="0"/>
    <n v="0"/>
    <x v="0"/>
    <m/>
    <x v="13"/>
    <x v="9"/>
    <s v="no impacts"/>
    <x v="7"/>
    <s v=""/>
    <s v="LIT_258"/>
  </r>
  <r>
    <s v="Djoum-Caminex"/>
    <s v="SUD_252"/>
    <s v="CENTRE"/>
    <s v="IHS"/>
    <s v="Gen-Lithium"/>
    <s v="SUD"/>
    <s v="Djoum"/>
    <s v="ZTE"/>
    <n v="0"/>
    <n v="0"/>
    <n v="0"/>
    <n v="0"/>
    <n v="0"/>
    <n v="0"/>
    <n v="0"/>
    <n v="0"/>
    <n v="0"/>
    <n v="0"/>
    <n v="0"/>
    <n v="0"/>
    <n v="0"/>
    <n v="0"/>
    <n v="0"/>
    <n v="0"/>
    <n v="0"/>
    <n v="0"/>
    <n v="0"/>
    <n v="0"/>
    <n v="0"/>
    <n v="0"/>
    <x v="2"/>
    <m/>
    <x v="3"/>
    <x v="3"/>
    <s v="EXCLU"/>
    <x v="2"/>
    <s v="(hourly IHS): 03/05/2026 14:10 1:02:05 48.1V Sylvain KAMDEM (671881683/ DTR) is on site to swap GE/Serge informed"/>
    <s v="SUD_252"/>
  </r>
  <r>
    <s v="Minisite-Soa"/>
    <s v="CTR_689"/>
    <s v="Yaounde"/>
    <s v="CAMUSAT"/>
    <s v="Good Grid no GE - 8h"/>
    <s v="CENTRE"/>
    <s v="Yaounde"/>
    <s v="NOKIA"/>
    <n v="0"/>
    <n v="0"/>
    <n v="0"/>
    <n v="0"/>
    <n v="0"/>
    <n v="0"/>
    <n v="0"/>
    <n v="0"/>
    <n v="0"/>
    <n v="0"/>
    <n v="0"/>
    <n v="0"/>
    <n v="0"/>
    <n v="0"/>
    <n v="0"/>
    <n v="0"/>
    <n v="0"/>
    <n v="0"/>
    <n v="0"/>
    <n v="0"/>
    <n v="0"/>
    <n v="0"/>
    <x v="2"/>
    <m/>
    <x v="3"/>
    <x v="3"/>
    <s v="EXCLU"/>
    <x v="2"/>
    <s v=""/>
    <s v="CTR_689"/>
  </r>
  <r>
    <s v="Logpom-Andem-IHS"/>
    <s v="LIT_140"/>
    <s v="Douala"/>
    <s v="IHS"/>
    <s v="Grid-Gen"/>
    <s v="LITTORAL"/>
    <s v="Douala"/>
    <s v="ZTE"/>
    <n v="0"/>
    <n v="0"/>
    <n v="0"/>
    <n v="0"/>
    <n v="0"/>
    <n v="0"/>
    <n v="0"/>
    <n v="0"/>
    <n v="0"/>
    <n v="0"/>
    <n v="0"/>
    <n v="0"/>
    <n v="0"/>
    <n v="0"/>
    <n v="0"/>
    <n v="0"/>
    <n v="0"/>
    <n v="0"/>
    <n v="0"/>
    <n v="0"/>
    <n v="0"/>
    <n v="0"/>
    <x v="0"/>
    <m/>
    <x v="13"/>
    <x v="9"/>
    <s v="no impacts"/>
    <x v="7"/>
    <s v=""/>
    <s v="LIT_140"/>
  </r>
  <r>
    <s v="Djerkoka-MTN-IHS"/>
    <s v="ADM_095"/>
    <s v="ADAMAOUA"/>
    <s v="IHS"/>
    <s v="Hybrid-Gen"/>
    <s v="ADAMAOUA"/>
    <s v="Djerkoka"/>
    <s v="NOKIA"/>
    <n v="0"/>
    <n v="0"/>
    <n v="0"/>
    <n v="0"/>
    <n v="0"/>
    <n v="0"/>
    <n v="0"/>
    <n v="0"/>
    <n v="0"/>
    <n v="0"/>
    <n v="0"/>
    <n v="23200.200916294987"/>
    <n v="0"/>
    <n v="0"/>
    <n v="0"/>
    <n v="0"/>
    <n v="0"/>
    <n v="0"/>
    <n v="0"/>
    <n v="0"/>
    <n v="0"/>
    <n v="0"/>
    <x v="0"/>
    <m/>
    <x v="13"/>
    <x v="9"/>
    <s v="no impacts"/>
    <x v="7"/>
    <s v=""/>
    <s v="ADM_095"/>
  </r>
  <r>
    <s v="Ngd-Madagascar"/>
    <s v="ADM_135"/>
    <s v="Ngaoundere"/>
    <s v="IHS"/>
    <s v="Grid-Gen"/>
    <s v="ADAMAOUA"/>
    <s v="Ngaoundere"/>
    <s v="Huawei"/>
    <n v="0"/>
    <n v="0"/>
    <n v="0.54751906926573701"/>
    <n v="0"/>
    <n v="0"/>
    <n v="0"/>
    <n v="0"/>
    <n v="0"/>
    <n v="0"/>
    <n v="0"/>
    <n v="0"/>
    <n v="0"/>
    <n v="0"/>
    <n v="0"/>
    <n v="0"/>
    <n v="0"/>
    <n v="0"/>
    <n v="0"/>
    <n v="0"/>
    <n v="0"/>
    <n v="0"/>
    <n v="0"/>
    <x v="0"/>
    <m/>
    <x v="13"/>
    <x v="9"/>
    <s v="no impacts"/>
    <x v="7"/>
    <s v=""/>
    <s v="ADM_135"/>
  </r>
  <r>
    <s v="Denver"/>
    <s v="LIT_106"/>
    <s v="Douala"/>
    <s v="IHS"/>
    <s v="Grid-Gen"/>
    <s v="LITTORAL"/>
    <s v="Douala"/>
    <s v="ZTE"/>
    <n v="0"/>
    <n v="0"/>
    <n v="0"/>
    <n v="0"/>
    <n v="0"/>
    <n v="0"/>
    <n v="0"/>
    <n v="0"/>
    <n v="0"/>
    <n v="0"/>
    <n v="0"/>
    <n v="0"/>
    <n v="0"/>
    <n v="0"/>
    <n v="0"/>
    <n v="0"/>
    <n v="0"/>
    <n v="0"/>
    <n v="0"/>
    <n v="0"/>
    <n v="0"/>
    <n v="0"/>
    <x v="0"/>
    <m/>
    <x v="13"/>
    <x v="9"/>
    <s v="no impacts"/>
    <x v="7"/>
    <s v=""/>
    <s v="LIT_106"/>
  </r>
  <r>
    <s v="Ndemba"/>
    <s v="EST_075"/>
    <s v="CENTRE"/>
    <s v="IHS"/>
    <s v="Grid-Gen"/>
    <s v="EST"/>
    <s v="Ndemba"/>
    <s v="ZTE"/>
    <n v="0"/>
    <n v="0"/>
    <n v="0"/>
    <n v="0"/>
    <n v="0"/>
    <n v="0"/>
    <n v="0"/>
    <n v="0"/>
    <n v="0"/>
    <n v="0"/>
    <n v="0"/>
    <n v="0"/>
    <n v="0"/>
    <n v="0"/>
    <n v="0"/>
    <n v="0"/>
    <n v="0"/>
    <n v="0"/>
    <n v="0"/>
    <n v="0"/>
    <n v="0"/>
    <n v="0"/>
    <x v="2"/>
    <m/>
    <x v="3"/>
    <x v="3"/>
    <s v="EXCLU"/>
    <x v="2"/>
    <s v=""/>
    <s v="EST_075"/>
  </r>
  <r>
    <s v="Afanoya-MTN-IHS"/>
    <s v="CTR_463"/>
    <s v="CENTRE"/>
    <s v="IHS"/>
    <s v="Grid-Gen"/>
    <s v="CENTRE"/>
    <s v="Afanoya"/>
    <s v="ZTE"/>
    <n v="0"/>
    <n v="0"/>
    <n v="0"/>
    <n v="0"/>
    <n v="0"/>
    <n v="0"/>
    <n v="0"/>
    <n v="0"/>
    <n v="0"/>
    <n v="0"/>
    <n v="0"/>
    <n v="0"/>
    <n v="0"/>
    <n v="0"/>
    <n v="0"/>
    <n v="0"/>
    <n v="0"/>
    <n v="0"/>
    <n v="0"/>
    <n v="0"/>
    <n v="0"/>
    <n v="0"/>
    <x v="2"/>
    <m/>
    <x v="3"/>
    <x v="3"/>
    <s v="EXCLU"/>
    <x v="2"/>
    <s v=""/>
    <s v="CTR_463"/>
  </r>
  <r>
    <s v="Centenaire"/>
    <s v="LIT_045"/>
    <s v="Douala"/>
    <s v="IHS"/>
    <s v="Grid-Gen (LL)"/>
    <s v="LITTORAL"/>
    <s v="Douala"/>
    <s v="ZTE"/>
    <n v="0"/>
    <n v="0"/>
    <n v="0"/>
    <n v="0"/>
    <n v="0"/>
    <n v="0"/>
    <n v="0"/>
    <n v="0"/>
    <n v="0"/>
    <n v="0"/>
    <n v="0"/>
    <n v="0"/>
    <n v="0"/>
    <n v="0"/>
    <n v="0"/>
    <n v="0"/>
    <n v="0"/>
    <n v="0"/>
    <n v="0"/>
    <n v="0"/>
    <n v="0"/>
    <n v="0"/>
    <x v="0"/>
    <m/>
    <x v="13"/>
    <x v="9"/>
    <s v="no impacts"/>
    <x v="7"/>
    <s v=""/>
    <s v="LIT_045"/>
  </r>
  <r>
    <s v="Ndogpassi-Pays-Bas-IHS"/>
    <s v="LIT_634"/>
    <s v="Douala"/>
    <s v="IHS"/>
    <s v="Grid-Gen"/>
    <s v="LITTORAL"/>
    <s v="Douala"/>
    <s v="ZTE"/>
    <n v="0"/>
    <n v="0"/>
    <n v="0"/>
    <n v="0"/>
    <n v="0"/>
    <n v="0"/>
    <n v="0"/>
    <n v="0"/>
    <n v="0"/>
    <n v="0"/>
    <n v="0"/>
    <n v="0"/>
    <n v="0"/>
    <n v="0"/>
    <n v="0"/>
    <n v="0"/>
    <n v="0"/>
    <n v="0"/>
    <n v="0"/>
    <n v="0"/>
    <n v="0"/>
    <n v="0"/>
    <x v="0"/>
    <m/>
    <x v="13"/>
    <x v="9"/>
    <s v="no impacts"/>
    <x v="7"/>
    <s v=""/>
    <s v="LIT_634"/>
  </r>
  <r>
    <s v="Brazzaville"/>
    <s v="LIT_081"/>
    <s v="Douala"/>
    <s v="IHS"/>
    <s v="Grid-Gen"/>
    <s v="LITTORAL"/>
    <s v="Douala"/>
    <s v="ZTE"/>
    <n v="0"/>
    <n v="17.909575439527671"/>
    <n v="22.486769938904157"/>
    <n v="0"/>
    <n v="0"/>
    <n v="0"/>
    <n v="0"/>
    <n v="0"/>
    <n v="0"/>
    <n v="0"/>
    <n v="0"/>
    <n v="0"/>
    <n v="0"/>
    <n v="0"/>
    <n v="0"/>
    <n v="0"/>
    <n v="0"/>
    <n v="0"/>
    <n v="0"/>
    <n v="0"/>
    <n v="0"/>
    <n v="0"/>
    <x v="0"/>
    <m/>
    <x v="13"/>
    <x v="9"/>
    <s v="no impacts"/>
    <x v="7"/>
    <s v=""/>
    <s v="LIT_081"/>
  </r>
  <r>
    <s v="Dschang-Foreke"/>
    <s v="OST_122"/>
    <s v="OUEST"/>
    <s v="IHS"/>
    <s v="GridOnly"/>
    <s v="OUEST"/>
    <s v="Dschang"/>
    <s v="Huawei"/>
    <n v="0"/>
    <n v="0"/>
    <n v="4.0236293385611512"/>
    <n v="0"/>
    <n v="0"/>
    <n v="0"/>
    <n v="0"/>
    <n v="0"/>
    <n v="1.6598929039217194"/>
    <n v="0"/>
    <n v="0"/>
    <n v="0"/>
    <n v="0"/>
    <n v="0"/>
    <n v="0"/>
    <n v="0"/>
    <n v="0"/>
    <n v="0"/>
    <n v="0"/>
    <n v="0"/>
    <n v="0"/>
    <n v="0"/>
    <x v="0"/>
    <m/>
    <x v="13"/>
    <x v="9"/>
    <s v="no impacts"/>
    <x v="7"/>
    <s v=""/>
    <s v="OST_122"/>
  </r>
  <r>
    <s v="Garoua-Camp-Chinois-II"/>
    <s v="NRD_163"/>
    <s v="Garoua"/>
    <s v="CAMUSAT"/>
    <s v="Medium Grid + GE"/>
    <s v="NORD"/>
    <s v="Garoua"/>
    <s v="Huawei"/>
    <n v="0"/>
    <n v="0"/>
    <n v="2.9168378834185131"/>
    <n v="0"/>
    <n v="0"/>
    <n v="0"/>
    <n v="0"/>
    <n v="0"/>
    <n v="1.9651581044022677"/>
    <n v="0"/>
    <n v="0"/>
    <n v="0"/>
    <n v="0"/>
    <n v="0"/>
    <n v="0"/>
    <n v="0"/>
    <n v="0"/>
    <n v="0"/>
    <n v="0"/>
    <n v="0"/>
    <n v="0"/>
    <n v="0"/>
    <x v="0"/>
    <m/>
    <x v="13"/>
    <x v="9"/>
    <s v="no impacts"/>
    <x v="7"/>
    <s v=""/>
    <s v="NRD_163"/>
  </r>
  <r>
    <s v="Bamenda-Meta-Quater-IHS"/>
    <s v="NRO_070"/>
    <s v="NORD-OUEST"/>
    <s v="IHS"/>
    <s v="Grid-Gen"/>
    <s v="NORD-OUEST"/>
    <s v="Bamenda"/>
    <s v="Huawei"/>
    <n v="3.0835066902945787"/>
    <n v="1.9801217351105631"/>
    <n v="2.7020143650854801E-2"/>
    <n v="0"/>
    <n v="0"/>
    <n v="0"/>
    <n v="0"/>
    <n v="0"/>
    <n v="0"/>
    <n v="0"/>
    <n v="0"/>
    <n v="0"/>
    <n v="0"/>
    <n v="0"/>
    <n v="0"/>
    <n v="0"/>
    <n v="0"/>
    <n v="0.40492761811815664"/>
    <n v="0"/>
    <n v="0"/>
    <n v="0"/>
    <n v="0"/>
    <x v="0"/>
    <m/>
    <x v="13"/>
    <x v="9"/>
    <s v="no impacts"/>
    <x v="7"/>
    <s v=""/>
    <s v="NRO_070"/>
  </r>
  <r>
    <s v="Limbe-Bota-IHS"/>
    <s v="SUO_207"/>
    <s v="SUD-OUEST"/>
    <s v="IHS"/>
    <s v="Grid-Gen"/>
    <s v="SUD-OUEST"/>
    <s v="Limbe"/>
    <s v="Huawei"/>
    <n v="0"/>
    <n v="0"/>
    <n v="7.936609851241179E-3"/>
    <n v="0"/>
    <n v="0"/>
    <n v="0"/>
    <n v="0"/>
    <n v="0"/>
    <n v="0"/>
    <n v="0"/>
    <n v="0"/>
    <n v="0"/>
    <n v="0"/>
    <n v="0"/>
    <n v="0"/>
    <n v="0"/>
    <n v="0"/>
    <n v="0"/>
    <n v="0"/>
    <n v="0"/>
    <n v="0"/>
    <n v="0"/>
    <x v="0"/>
    <m/>
    <x v="13"/>
    <x v="9"/>
    <s v="no impacts"/>
    <x v="7"/>
    <s v=""/>
    <s v="SUO_207"/>
  </r>
  <r>
    <s v="Touboro"/>
    <s v="ADM_005"/>
    <s v="ADAMAOUA"/>
    <s v="IHS"/>
    <s v="Grid-Gen"/>
    <s v="ADAMAOUA"/>
    <s v="Touboro"/>
    <s v="Huawei"/>
    <n v="0"/>
    <n v="0"/>
    <n v="3.8167067599227237E-3"/>
    <n v="0"/>
    <n v="0"/>
    <n v="0"/>
    <n v="0"/>
    <n v="0"/>
    <n v="0"/>
    <n v="0"/>
    <n v="0"/>
    <n v="0"/>
    <n v="0"/>
    <n v="0"/>
    <n v="0"/>
    <n v="0"/>
    <n v="0"/>
    <n v="0"/>
    <n v="0"/>
    <n v="0"/>
    <n v="0"/>
    <n v="0"/>
    <x v="0"/>
    <m/>
    <x v="13"/>
    <x v="9"/>
    <s v="no impacts"/>
    <x v="7"/>
    <s v=""/>
    <s v="ADM_005"/>
  </r>
  <r>
    <s v="NRD_256_H_GUIDER-OURO-ALHADJI"/>
    <s v="NRD_256"/>
    <s v="NORD"/>
    <s v="ESCO"/>
    <s v="Hybrid Solar - S3"/>
    <s v="NRD"/>
    <s v="Guider"/>
    <s v="Huawei"/>
    <n v="6.1493566530549346"/>
    <n v="3.272201818892627"/>
    <n v="0"/>
    <n v="0"/>
    <n v="0"/>
    <n v="0"/>
    <n v="0"/>
    <n v="0"/>
    <n v="0"/>
    <n v="0"/>
    <n v="0"/>
    <n v="0"/>
    <n v="0"/>
    <n v="0"/>
    <n v="0"/>
    <n v="0"/>
    <n v="0"/>
    <n v="3.3571681319967008"/>
    <n v="0"/>
    <n v="0"/>
    <n v="0"/>
    <n v="0"/>
    <x v="0"/>
    <m/>
    <x v="13"/>
    <x v="9"/>
    <s v="no impacts"/>
    <x v="7"/>
    <s v=""/>
    <s v="NRD_256"/>
  </r>
  <r>
    <s v="Bfsam-Akwa"/>
    <s v="OST_109"/>
    <s v="Bafoussam"/>
    <s v="IHS"/>
    <s v="GridOnly"/>
    <s v="OUEST"/>
    <s v="Bafoussam"/>
    <s v="Huawei"/>
    <n v="3.3830825007918772"/>
    <n v="2.097155519029315"/>
    <n v="0"/>
    <n v="0"/>
    <n v="0"/>
    <n v="0"/>
    <n v="0"/>
    <n v="0"/>
    <n v="0"/>
    <n v="0"/>
    <n v="0"/>
    <n v="0"/>
    <n v="0"/>
    <n v="0"/>
    <n v="0"/>
    <n v="0"/>
    <n v="0"/>
    <n v="0"/>
    <n v="0"/>
    <n v="0"/>
    <n v="0"/>
    <n v="0"/>
    <x v="0"/>
    <m/>
    <x v="13"/>
    <x v="9"/>
    <s v="no impacts"/>
    <x v="7"/>
    <s v=""/>
    <s v="OST_109"/>
  </r>
  <r>
    <s v="Mom"/>
    <s v="CTR_202"/>
    <s v="CENTRE"/>
    <s v="IHS"/>
    <s v="Grid-Gen"/>
    <s v="CENTRE"/>
    <s v="Mom"/>
    <s v="ZTE"/>
    <n v="0"/>
    <n v="0"/>
    <n v="0"/>
    <n v="0"/>
    <n v="0"/>
    <n v="0"/>
    <n v="0"/>
    <n v="0"/>
    <n v="0"/>
    <n v="0"/>
    <n v="0"/>
    <n v="0"/>
    <n v="0"/>
    <n v="0"/>
    <n v="0"/>
    <n v="0"/>
    <n v="0"/>
    <n v="0"/>
    <n v="0"/>
    <n v="0"/>
    <n v="0"/>
    <n v="0"/>
    <x v="2"/>
    <m/>
    <x v="3"/>
    <x v="3"/>
    <s v="EXCLU"/>
    <x v="2"/>
    <s v=""/>
    <s v="CTR_202"/>
  </r>
  <r>
    <s v="Bondjock"/>
    <s v="CTR_205"/>
    <s v="CENTRE"/>
    <s v="IHS"/>
    <s v="Grid-Gen"/>
    <s v="CENTRE"/>
    <s v="Bondjock"/>
    <s v="ZTE"/>
    <n v="0"/>
    <n v="0"/>
    <n v="0"/>
    <n v="0"/>
    <n v="0"/>
    <n v="0"/>
    <n v="0"/>
    <n v="0"/>
    <n v="0"/>
    <n v="0"/>
    <n v="0"/>
    <n v="0"/>
    <n v="0"/>
    <n v="0"/>
    <n v="0"/>
    <n v="0"/>
    <n v="0"/>
    <n v="0"/>
    <n v="0"/>
    <n v="0"/>
    <n v="0"/>
    <n v="0"/>
    <x v="2"/>
    <m/>
    <x v="3"/>
    <x v="3"/>
    <s v="EXCLU"/>
    <x v="2"/>
    <s v=""/>
    <s v="CTR_205"/>
  </r>
  <r>
    <s v="BTS-Mobile-Bachuo-Akagbe"/>
    <s v="SUO_168"/>
    <s v="SUD-OUEST"/>
    <m/>
    <m/>
    <s v="SUD-OUEST"/>
    <s v="Bachuo"/>
    <s v="NOKIA"/>
    <n v="0"/>
    <n v="0"/>
    <n v="0"/>
    <n v="0"/>
    <n v="0"/>
    <n v="0"/>
    <n v="0"/>
    <n v="0"/>
    <n v="0"/>
    <n v="0"/>
    <n v="0"/>
    <n v="0"/>
    <n v="0"/>
    <n v="0"/>
    <n v="0"/>
    <n v="0"/>
    <n v="0"/>
    <n v="0"/>
    <n v="0"/>
    <n v="0"/>
    <n v="0"/>
    <n v="0"/>
    <x v="2"/>
    <m/>
    <x v="3"/>
    <x v="3"/>
    <s v="EXCLU"/>
    <x v="2"/>
    <s v=""/>
    <s v="SUO_168"/>
  </r>
  <r>
    <s v="Otele"/>
    <s v="CTR_201"/>
    <s v="CENTRE"/>
    <s v="IHS"/>
    <s v="Grid-Gen"/>
    <s v="CENTRE"/>
    <s v="Otele"/>
    <s v="ZTE"/>
    <n v="0"/>
    <n v="0"/>
    <n v="0"/>
    <n v="0"/>
    <n v="0"/>
    <n v="0"/>
    <n v="0"/>
    <n v="0"/>
    <n v="0"/>
    <n v="0"/>
    <n v="0"/>
    <n v="0"/>
    <n v="0"/>
    <n v="0"/>
    <n v="0"/>
    <n v="0"/>
    <n v="0"/>
    <n v="0"/>
    <n v="0"/>
    <n v="0"/>
    <n v="0"/>
    <n v="0"/>
    <x v="2"/>
    <m/>
    <x v="3"/>
    <x v="3"/>
    <s v="EXCLU"/>
    <x v="2"/>
    <s v=""/>
    <s v="CTR_201"/>
  </r>
  <r>
    <s v="Foumban-CAMTEL"/>
    <s v="OST_047"/>
    <s v="OUEST"/>
    <s v="CAMUSAT"/>
    <s v="Medium Grid + Solar + GE"/>
    <s v="OUEST"/>
    <s v="Foumban"/>
    <s v="Huawei"/>
    <n v="1.2907067827516243"/>
    <n v="0.94418904612293919"/>
    <n v="0"/>
    <n v="0"/>
    <n v="0"/>
    <n v="0"/>
    <n v="0"/>
    <n v="0"/>
    <n v="0"/>
    <n v="0"/>
    <n v="0"/>
    <n v="0"/>
    <n v="0"/>
    <n v="0"/>
    <n v="0"/>
    <n v="0"/>
    <n v="0"/>
    <n v="0"/>
    <n v="0"/>
    <n v="0"/>
    <n v="0"/>
    <n v="0"/>
    <x v="0"/>
    <m/>
    <x v="13"/>
    <x v="9"/>
    <s v="no impacts"/>
    <x v="7"/>
    <s v=""/>
    <s v="OST_047"/>
  </r>
  <r>
    <s v="Ngaoundere-Cifan-MTN-IHS"/>
    <s v="ADM_120"/>
    <s v="Ngaoundere"/>
    <s v="IHS"/>
    <s v="Grid-Gen"/>
    <s v="ADAMAOUA"/>
    <s v="Ngaoundere"/>
    <s v="Huawei"/>
    <n v="1.4886583169964016"/>
    <n v="0.85091158652295884"/>
    <n v="0"/>
    <n v="0"/>
    <n v="0"/>
    <n v="0"/>
    <n v="0"/>
    <n v="0"/>
    <n v="0"/>
    <n v="0"/>
    <n v="0"/>
    <n v="0"/>
    <n v="0"/>
    <n v="0"/>
    <n v="0"/>
    <n v="0"/>
    <n v="0"/>
    <n v="0"/>
    <n v="0"/>
    <n v="0"/>
    <n v="0"/>
    <n v="0"/>
    <x v="0"/>
    <m/>
    <x v="13"/>
    <x v="9"/>
    <s v="no impacts"/>
    <x v="7"/>
    <s v=""/>
    <s v="ADM_120"/>
  </r>
  <r>
    <s v="Maroua-Douggoy"/>
    <s v="EXN_016"/>
    <s v="Maroua"/>
    <s v="IHS"/>
    <s v="Grid-Gen"/>
    <s v="EXTREME-NORD"/>
    <s v="Maroua"/>
    <s v="Huawei"/>
    <n v="0.16336931738734653"/>
    <n v="0.75981000647770047"/>
    <n v="0"/>
    <n v="0"/>
    <n v="0"/>
    <n v="0"/>
    <n v="0"/>
    <n v="0"/>
    <n v="0"/>
    <n v="0"/>
    <n v="0"/>
    <n v="0"/>
    <n v="0"/>
    <n v="0"/>
    <n v="0"/>
    <n v="0"/>
    <n v="0"/>
    <n v="0"/>
    <n v="0"/>
    <n v="0"/>
    <n v="0"/>
    <n v="0"/>
    <x v="0"/>
    <m/>
    <x v="13"/>
    <x v="9"/>
    <s v="no impacts"/>
    <x v="7"/>
    <s v=""/>
    <s v="EXN_016"/>
  </r>
  <r>
    <s v="Maroua-Massalare"/>
    <s v="EXN_087"/>
    <s v="Maroua"/>
    <s v="IHS"/>
    <s v="Grid-Gen"/>
    <s v="EXTREME-NORD"/>
    <s v="Maroua"/>
    <s v="Huawei"/>
    <n v="0.27136071659917876"/>
    <n v="0.69528269312536206"/>
    <n v="0"/>
    <n v="0"/>
    <n v="0"/>
    <n v="0"/>
    <n v="0"/>
    <n v="0"/>
    <n v="0"/>
    <n v="0"/>
    <n v="0"/>
    <n v="0"/>
    <n v="0"/>
    <n v="0"/>
    <n v="0"/>
    <n v="0"/>
    <n v="0"/>
    <n v="0"/>
    <n v="0"/>
    <n v="0"/>
    <n v="0"/>
    <n v="0"/>
    <x v="0"/>
    <m/>
    <x v="13"/>
    <x v="9"/>
    <s v="no impacts"/>
    <x v="7"/>
    <s v=""/>
    <s v="EXN_087"/>
  </r>
  <r>
    <s v="Carrefour-Mezzanine"/>
    <s v="LIT_734"/>
    <s v="Douala"/>
    <s v="OCM"/>
    <e v="#N/A"/>
    <s v="LITTORAL"/>
    <s v="Douala"/>
    <s v="ZTE"/>
    <n v="0"/>
    <n v="0"/>
    <n v="0"/>
    <n v="0"/>
    <n v="0"/>
    <n v="0"/>
    <n v="0"/>
    <n v="0"/>
    <n v="0"/>
    <n v="0"/>
    <n v="0"/>
    <n v="0"/>
    <n v="0"/>
    <n v="0"/>
    <n v="0"/>
    <n v="0"/>
    <n v="0"/>
    <n v="0"/>
    <n v="0"/>
    <n v="0"/>
    <n v="0"/>
    <n v="0"/>
    <x v="2"/>
    <m/>
    <x v="3"/>
    <x v="3"/>
    <s v="EXCLU"/>
    <x v="2"/>
    <s v=""/>
    <s v="LIT_734"/>
  </r>
  <r>
    <s v="Foumban-Camtel-II"/>
    <s v="OST_235"/>
    <s v="OUEST"/>
    <s v="CAMUSAT"/>
    <s v="Medium Grid + GE"/>
    <s v="OUEST"/>
    <s v="Foumban"/>
    <s v="Huawei"/>
    <n v="1.0848186386556062"/>
    <n v="0.62618959972377042"/>
    <n v="0"/>
    <n v="0"/>
    <n v="0"/>
    <n v="0"/>
    <n v="0"/>
    <n v="0"/>
    <n v="0"/>
    <n v="0"/>
    <n v="0"/>
    <n v="0"/>
    <n v="0"/>
    <n v="0"/>
    <n v="0"/>
    <n v="0"/>
    <n v="0"/>
    <n v="0"/>
    <n v="0"/>
    <n v="0"/>
    <n v="0"/>
    <n v="0"/>
    <x v="0"/>
    <m/>
    <x v="13"/>
    <x v="9"/>
    <s v="no impacts"/>
    <x v="7"/>
    <s v=""/>
    <s v="OST_235"/>
  </r>
  <r>
    <s v="Meiganga-Universite"/>
    <s v="ADM_171"/>
    <s v="ADAMAOUA"/>
    <s v="CAMUSAT"/>
    <s v="Hybrid Solar - S3"/>
    <s v="ADAMAOUA"/>
    <s v="Meiganga"/>
    <s v="Huawei"/>
    <n v="0"/>
    <n v="0.53630080500409483"/>
    <n v="0"/>
    <n v="0"/>
    <n v="0"/>
    <n v="0"/>
    <n v="0"/>
    <n v="0"/>
    <n v="0"/>
    <n v="0"/>
    <n v="0"/>
    <n v="0"/>
    <n v="5.9406148964281336"/>
    <n v="0"/>
    <n v="0"/>
    <n v="0"/>
    <n v="0"/>
    <n v="0"/>
    <n v="0"/>
    <n v="0"/>
    <n v="0"/>
    <n v="0"/>
    <x v="0"/>
    <m/>
    <x v="13"/>
    <x v="9"/>
    <s v="no impacts"/>
    <x v="7"/>
    <s v=""/>
    <s v="ADM_171"/>
  </r>
  <r>
    <s v="Ndom"/>
    <s v="SUO_028"/>
    <s v="CENTRE"/>
    <s v="IHS"/>
    <s v="Grid Gen"/>
    <s v="SUD-OUEST"/>
    <s v="Ndom"/>
    <s v="ZTE"/>
    <n v="0"/>
    <n v="0"/>
    <n v="0"/>
    <n v="0"/>
    <n v="0"/>
    <n v="0"/>
    <n v="0"/>
    <n v="0"/>
    <n v="0"/>
    <n v="0"/>
    <n v="0"/>
    <n v="0"/>
    <n v="0"/>
    <n v="0"/>
    <n v="0"/>
    <n v="0"/>
    <n v="0"/>
    <n v="0"/>
    <n v="0"/>
    <n v="0"/>
    <n v="0"/>
    <n v="0"/>
    <x v="1"/>
    <m/>
    <x v="13"/>
    <x v="9"/>
    <s v="no impacts"/>
    <x v="7"/>
    <s v=""/>
    <s v="SUO_028"/>
  </r>
  <r>
    <s v="Limbe-Federal-Qter"/>
    <s v="SUO_065"/>
    <s v="SUD-OUEST"/>
    <s v="IHS"/>
    <s v="Grid-Gen"/>
    <s v="SUD-OUEST"/>
    <s v="Limbe"/>
    <s v="Huawei"/>
    <n v="4.3220637040461369"/>
    <n v="0.15391672587912658"/>
    <n v="0"/>
    <n v="0"/>
    <n v="0"/>
    <n v="0"/>
    <n v="0"/>
    <n v="0"/>
    <n v="0"/>
    <n v="0"/>
    <n v="0"/>
    <n v="0"/>
    <n v="0"/>
    <n v="0"/>
    <n v="0"/>
    <n v="0"/>
    <n v="0"/>
    <n v="0"/>
    <n v="0"/>
    <n v="0"/>
    <n v="0"/>
    <n v="0"/>
    <x v="0"/>
    <m/>
    <x v="13"/>
    <x v="9"/>
    <s v="no impacts"/>
    <x v="7"/>
    <s v=""/>
    <s v="SUO_065"/>
  </r>
  <r>
    <s v="Japoma-Village"/>
    <s v="LIT_254"/>
    <s v="Douala"/>
    <s v="IHS"/>
    <s v="Grid-Gen"/>
    <s v="LITTORAL"/>
    <s v="Douala"/>
    <s v="ZTE"/>
    <n v="0"/>
    <n v="0.13804350617664471"/>
    <n v="0"/>
    <n v="0"/>
    <n v="0"/>
    <n v="0"/>
    <n v="39.393478924644647"/>
    <n v="0"/>
    <n v="0"/>
    <n v="0"/>
    <n v="0"/>
    <n v="0"/>
    <n v="0"/>
    <n v="0"/>
    <n v="0"/>
    <n v="0"/>
    <n v="0"/>
    <n v="0"/>
    <n v="0"/>
    <n v="0"/>
    <n v="0"/>
    <n v="0"/>
    <x v="0"/>
    <m/>
    <x v="13"/>
    <x v="9"/>
    <s v="no impacts"/>
    <x v="7"/>
    <s v=""/>
    <s v="LIT_254"/>
  </r>
  <r>
    <s v="LIT_853_Z_Japoma-Petit-Chateau"/>
    <s v="LIT_853"/>
    <s v="Douala"/>
    <m/>
    <e v="#N/A"/>
    <s v="LITTORAL"/>
    <s v="Douala"/>
    <s v="ZTE"/>
    <n v="0"/>
    <n v="0.13634917373649205"/>
    <n v="0"/>
    <n v="0"/>
    <n v="0"/>
    <n v="0"/>
    <n v="39.707162282091019"/>
    <n v="0"/>
    <n v="0"/>
    <n v="0"/>
    <n v="0"/>
    <n v="0"/>
    <n v="0"/>
    <n v="0"/>
    <n v="0"/>
    <n v="0"/>
    <n v="0"/>
    <n v="0"/>
    <n v="0"/>
    <n v="0"/>
    <n v="0"/>
    <n v="0"/>
    <x v="0"/>
    <m/>
    <x v="13"/>
    <x v="9"/>
    <s v="no impacts"/>
    <x v="7"/>
    <s v=""/>
    <s v="LIT_853"/>
  </r>
  <r>
    <s v="Ngd-Aoudi-IHS"/>
    <s v="ADM_115"/>
    <s v="Ngaoundere"/>
    <s v="IHS"/>
    <s v="Grid-Gen"/>
    <s v="ADAMAOUA"/>
    <s v="Ngaoundere"/>
    <s v="Huawei"/>
    <n v="0.74819937049307572"/>
    <n v="0.10906150391087596"/>
    <n v="0"/>
    <n v="0"/>
    <n v="0"/>
    <n v="0"/>
    <n v="0"/>
    <n v="0"/>
    <n v="0"/>
    <n v="0"/>
    <n v="0"/>
    <n v="0"/>
    <n v="0"/>
    <n v="0"/>
    <n v="0"/>
    <n v="0"/>
    <n v="0"/>
    <n v="0"/>
    <n v="0"/>
    <n v="0"/>
    <n v="0"/>
    <n v="0"/>
    <x v="0"/>
    <m/>
    <x v="13"/>
    <x v="9"/>
    <s v="no impacts"/>
    <x v="7"/>
    <s v=""/>
    <s v="ADM_115"/>
  </r>
  <r>
    <s v="Djamboutou"/>
    <s v="NRD_003"/>
    <s v="Garoua"/>
    <s v="IHS"/>
    <s v="Grid-Gen"/>
    <s v="NORD"/>
    <s v="Garoua"/>
    <s v="Huawei"/>
    <n v="1.5203512511664143"/>
    <n v="9.8627983095199379E-2"/>
    <n v="0"/>
    <n v="0"/>
    <n v="0"/>
    <n v="0"/>
    <n v="0"/>
    <n v="0"/>
    <n v="0"/>
    <n v="0"/>
    <n v="0"/>
    <n v="0"/>
    <n v="0"/>
    <n v="0"/>
    <n v="0"/>
    <n v="0"/>
    <n v="0"/>
    <n v="0"/>
    <n v="0"/>
    <n v="0"/>
    <n v="0"/>
    <n v="0"/>
    <x v="0"/>
    <m/>
    <x v="13"/>
    <x v="9"/>
    <s v="no impacts"/>
    <x v="7"/>
    <s v=""/>
    <s v="NRD_003"/>
  </r>
  <r>
    <s v="Japoma-II"/>
    <s v="LIT_646"/>
    <s v="Douala"/>
    <m/>
    <m/>
    <s v="LITTORAL"/>
    <s v="Douala"/>
    <s v="ZTE"/>
    <n v="0"/>
    <n v="7.9936821018568263E-2"/>
    <n v="0"/>
    <n v="0"/>
    <n v="0"/>
    <n v="0"/>
    <n v="25.63542817029218"/>
    <n v="0"/>
    <n v="0"/>
    <n v="0"/>
    <n v="0"/>
    <n v="0"/>
    <n v="0"/>
    <n v="0"/>
    <n v="0"/>
    <n v="0"/>
    <n v="0"/>
    <n v="0"/>
    <n v="0"/>
    <n v="0"/>
    <n v="0"/>
    <n v="0"/>
    <x v="0"/>
    <m/>
    <x v="13"/>
    <x v="9"/>
    <s v="no impacts"/>
    <x v="7"/>
    <s v=""/>
    <s v="LIT_646"/>
  </r>
  <r>
    <s v="Limbe-Down-Beach-II"/>
    <s v="SUO_050"/>
    <s v="SUD-OUEST"/>
    <s v="IHS"/>
    <s v="GridOnly"/>
    <s v="SUD-OUEST"/>
    <s v="Limbe"/>
    <s v="Huawei"/>
    <n v="2.8344219865138274"/>
    <n v="7.6958362939563346E-2"/>
    <n v="0"/>
    <n v="0"/>
    <n v="0"/>
    <n v="0"/>
    <n v="0"/>
    <n v="0"/>
    <n v="0"/>
    <n v="0"/>
    <n v="0"/>
    <n v="0"/>
    <n v="0"/>
    <n v="0"/>
    <n v="0"/>
    <n v="0"/>
    <n v="0"/>
    <n v="0"/>
    <n v="0"/>
    <n v="0"/>
    <n v="0"/>
    <n v="0"/>
    <x v="0"/>
    <m/>
    <x v="13"/>
    <x v="9"/>
    <s v="no impacts"/>
    <x v="7"/>
    <s v=""/>
    <s v="SUO_050"/>
  </r>
  <r>
    <s v="Limbe-Fini-Hotel"/>
    <s v="SUO_078"/>
    <s v="SUD-OUEST"/>
    <s v="IHS"/>
    <s v="Grid-Gen"/>
    <s v="SUD-OUEST"/>
    <s v="Limbe"/>
    <s v="Huawei"/>
    <n v="0.4318764214557419"/>
    <n v="7.6601661373215404E-2"/>
    <n v="0"/>
    <n v="0"/>
    <n v="0"/>
    <n v="0"/>
    <n v="0"/>
    <n v="0"/>
    <n v="0"/>
    <n v="0"/>
    <n v="0"/>
    <n v="0"/>
    <n v="0"/>
    <n v="0"/>
    <n v="0"/>
    <n v="0"/>
    <n v="0"/>
    <n v="0"/>
    <n v="0"/>
    <n v="0"/>
    <n v="0"/>
    <n v="0"/>
    <x v="0"/>
    <m/>
    <x v="13"/>
    <x v="9"/>
    <s v="no impacts"/>
    <x v="7"/>
    <s v=""/>
    <s v="SUO_078"/>
  </r>
  <r>
    <s v="CTN"/>
    <s v="LIT_003"/>
    <s v="Douala"/>
    <s v="CAMUSAT"/>
    <s v="Good Grid 100%"/>
    <s v="LITTORAL"/>
    <s v="Douala"/>
    <s v="ZTE"/>
    <n v="0"/>
    <n v="0"/>
    <n v="0"/>
    <n v="0"/>
    <n v="0"/>
    <n v="0"/>
    <n v="0"/>
    <n v="0"/>
    <n v="0"/>
    <n v="0"/>
    <n v="0"/>
    <n v="0"/>
    <n v="0"/>
    <n v="0"/>
    <n v="0"/>
    <n v="0"/>
    <n v="0"/>
    <n v="0"/>
    <n v="0"/>
    <n v="0"/>
    <n v="0"/>
    <n v="0"/>
    <x v="0"/>
    <m/>
    <x v="13"/>
    <x v="9"/>
    <s v="no impacts"/>
    <x v="7"/>
    <s v=""/>
    <s v="LIT_003"/>
  </r>
  <r>
    <s v="Kapanyaye-IHS"/>
    <s v="NRD_109"/>
    <s v="NORD"/>
    <s v="IHS"/>
    <s v="Solar-Gen"/>
    <s v="NORD"/>
    <s v="Kapanyaye"/>
    <s v="NOKIA"/>
    <n v="0"/>
    <n v="0"/>
    <n v="0"/>
    <n v="0"/>
    <n v="0"/>
    <n v="0"/>
    <n v="0"/>
    <n v="0"/>
    <n v="0"/>
    <n v="0"/>
    <n v="0"/>
    <n v="52206.384710914783"/>
    <n v="2.2551924884225978E-2"/>
    <n v="0"/>
    <n v="0"/>
    <n v="0"/>
    <n v="0"/>
    <n v="0"/>
    <n v="0"/>
    <n v="0"/>
    <n v="0"/>
    <n v="0"/>
    <x v="0"/>
    <m/>
    <x v="13"/>
    <x v="9"/>
    <s v="no impacts"/>
    <x v="7"/>
    <s v=""/>
    <s v="NRD_109"/>
  </r>
  <r>
    <s v="Sabga"/>
    <s v="NRO_048"/>
    <s v="NORD-OUEST"/>
    <s v="IHS"/>
    <s v="Grid-Gen"/>
    <s v="NORD-OUEST"/>
    <s v="Sabga"/>
    <s v="Huawei"/>
    <n v="0"/>
    <n v="0"/>
    <n v="0"/>
    <n v="0"/>
    <n v="0"/>
    <n v="0"/>
    <n v="0"/>
    <n v="0"/>
    <n v="0"/>
    <n v="0"/>
    <n v="0"/>
    <n v="0"/>
    <n v="0"/>
    <n v="0"/>
    <n v="0"/>
    <n v="0"/>
    <n v="0"/>
    <n v="0"/>
    <n v="0"/>
    <n v="0"/>
    <n v="0"/>
    <n v="0"/>
    <x v="1"/>
    <m/>
    <x v="13"/>
    <x v="9"/>
    <s v="no impacts"/>
    <x v="7"/>
    <s v=""/>
    <s v="NRO_048"/>
  </r>
  <r>
    <s v="Ndogbat"/>
    <s v="LIT_372"/>
    <s v="Douala"/>
    <s v="IHS"/>
    <s v="Grid-Lithium"/>
    <s v="LITTORAL"/>
    <s v="Douala"/>
    <s v="ZTE"/>
    <n v="0"/>
    <n v="0"/>
    <n v="0"/>
    <n v="0"/>
    <n v="0"/>
    <n v="0"/>
    <n v="0"/>
    <n v="0"/>
    <n v="6.581143899119074E-2"/>
    <n v="0"/>
    <n v="0"/>
    <n v="0"/>
    <n v="0"/>
    <n v="0"/>
    <n v="0"/>
    <n v="0"/>
    <n v="0"/>
    <n v="0"/>
    <n v="0"/>
    <n v="0"/>
    <n v="0"/>
    <n v="0"/>
    <x v="0"/>
    <m/>
    <x v="13"/>
    <x v="9"/>
    <s v="no impacts"/>
    <x v="7"/>
    <s v=""/>
    <s v="LIT_372"/>
  </r>
  <r>
    <s v="La-Rose"/>
    <s v="LIT_009"/>
    <s v="Douala"/>
    <s v="IHS"/>
    <s v="Grid-Gen"/>
    <s v="LITTORAL"/>
    <s v="Douala"/>
    <s v="ZTE"/>
    <n v="0"/>
    <n v="0"/>
    <n v="0"/>
    <n v="0"/>
    <n v="0"/>
    <n v="0"/>
    <n v="0"/>
    <n v="0"/>
    <n v="0"/>
    <n v="0"/>
    <n v="0"/>
    <n v="0"/>
    <n v="0"/>
    <n v="0"/>
    <n v="0"/>
    <n v="0"/>
    <n v="0"/>
    <n v="0"/>
    <n v="0"/>
    <n v="0"/>
    <n v="0"/>
    <n v="0"/>
    <x v="0"/>
    <m/>
    <x v="13"/>
    <x v="9"/>
    <s v="no impacts"/>
    <x v="7"/>
    <s v=""/>
    <s v="LIT_009"/>
  </r>
  <r>
    <s v="Bsadi-Hopital"/>
    <s v="LIT_446"/>
    <s v="Douala"/>
    <s v="IHS"/>
    <s v="Grid-Gen"/>
    <s v="LITTORAL"/>
    <s v="Douala"/>
    <s v="ZTE"/>
    <n v="0"/>
    <n v="0"/>
    <n v="0"/>
    <n v="0"/>
    <n v="0"/>
    <n v="0"/>
    <n v="0"/>
    <n v="0"/>
    <n v="0"/>
    <n v="0"/>
    <n v="0"/>
    <n v="0"/>
    <n v="0"/>
    <n v="0"/>
    <n v="0"/>
    <n v="0"/>
    <n v="0"/>
    <n v="0"/>
    <n v="0"/>
    <n v="0"/>
    <n v="0"/>
    <n v="0"/>
    <x v="0"/>
    <m/>
    <x v="13"/>
    <x v="9"/>
    <s v="no impacts"/>
    <x v="7"/>
    <s v=""/>
    <s v="LIT_446"/>
  </r>
  <r>
    <s v="Ngd-Ville"/>
    <s v="ADM_018"/>
    <s v="Ngaoundere"/>
    <s v="IHS"/>
    <s v="Grid-Gen"/>
    <s v="ADAMAOUA"/>
    <s v="Ngaoundere"/>
    <s v="Huawei"/>
    <n v="0"/>
    <n v="0"/>
    <n v="0"/>
    <n v="0"/>
    <n v="0"/>
    <n v="0"/>
    <n v="0"/>
    <n v="0"/>
    <n v="0"/>
    <n v="0"/>
    <n v="0"/>
    <n v="0"/>
    <n v="0"/>
    <n v="0"/>
    <n v="0"/>
    <n v="0"/>
    <n v="0"/>
    <n v="0"/>
    <n v="0"/>
    <n v="0"/>
    <n v="0"/>
    <n v="0"/>
    <x v="0"/>
    <m/>
    <x v="13"/>
    <x v="9"/>
    <s v="no impacts"/>
    <x v="7"/>
    <s v=""/>
    <s v="ADM_018"/>
  </r>
  <r>
    <s v="Minisite-Elig-Edzoa"/>
    <s v="CTR_684"/>
    <s v="Yaounde"/>
    <s v="CAMUSAT"/>
    <s v="Good Grid no GE - 8h"/>
    <s v="CENTRE"/>
    <s v="Yaounde"/>
    <s v="ZTE"/>
    <n v="0"/>
    <n v="0"/>
    <n v="0"/>
    <n v="0"/>
    <n v="0"/>
    <n v="0"/>
    <n v="0"/>
    <n v="0"/>
    <n v="0"/>
    <n v="0"/>
    <n v="0"/>
    <n v="0"/>
    <n v="0"/>
    <n v="0"/>
    <n v="0"/>
    <n v="0"/>
    <n v="0"/>
    <n v="0"/>
    <n v="0"/>
    <n v="0"/>
    <n v="0"/>
    <n v="0"/>
    <x v="0"/>
    <m/>
    <x v="13"/>
    <x v="9"/>
    <s v="no impacts"/>
    <x v="7"/>
    <s v=""/>
    <s v="CTR_684"/>
  </r>
  <r>
    <s v="Bamenda-CRTV"/>
    <s v="NRO_008"/>
    <s v="NORD-OUEST"/>
    <s v="CAMUSAT"/>
    <s v="Good Grid + GE"/>
    <s v="NORD-OUEST"/>
    <s v="Bamenda"/>
    <s v="Huawei"/>
    <n v="0"/>
    <n v="0"/>
    <n v="0"/>
    <n v="0"/>
    <n v="0"/>
    <n v="0"/>
    <n v="0"/>
    <n v="0"/>
    <n v="0"/>
    <n v="0"/>
    <n v="0"/>
    <n v="0"/>
    <n v="0"/>
    <n v="0"/>
    <n v="0"/>
    <n v="0"/>
    <n v="0"/>
    <n v="0.42486723567700524"/>
    <n v="0"/>
    <n v="0"/>
    <n v="0"/>
    <n v="0"/>
    <x v="0"/>
    <m/>
    <x v="13"/>
    <x v="9"/>
    <s v="no impacts"/>
    <x v="7"/>
    <s v=""/>
    <s v="NRO_008"/>
  </r>
  <r>
    <s v="Makombe"/>
    <s v="LIT_419"/>
    <s v="Douala"/>
    <s v="IHS"/>
    <s v="Grid-Gen"/>
    <s v="LITTORAL"/>
    <s v="Douala"/>
    <s v="ZTE"/>
    <n v="0"/>
    <n v="0"/>
    <n v="0"/>
    <n v="0"/>
    <n v="0"/>
    <n v="0"/>
    <n v="0"/>
    <n v="0"/>
    <n v="0"/>
    <n v="0"/>
    <n v="0"/>
    <n v="0"/>
    <n v="0"/>
    <n v="0"/>
    <n v="0"/>
    <n v="0"/>
    <n v="0"/>
    <n v="0"/>
    <n v="0"/>
    <n v="0"/>
    <n v="0"/>
    <n v="0"/>
    <x v="0"/>
    <m/>
    <x v="13"/>
    <x v="9"/>
    <s v="no impacts"/>
    <x v="7"/>
    <s v=""/>
    <s v="LIT_419"/>
  </r>
  <r>
    <s v="Bilongue-II"/>
    <s v="LIT_451"/>
    <s v="Douala"/>
    <s v="IHS"/>
    <s v="Grid-Gen"/>
    <s v="LITTORAL"/>
    <s v="Douala"/>
    <s v="ZTE"/>
    <n v="0"/>
    <n v="0"/>
    <n v="0"/>
    <n v="0"/>
    <n v="0"/>
    <n v="0"/>
    <n v="0"/>
    <n v="0"/>
    <n v="0"/>
    <n v="0"/>
    <n v="0"/>
    <n v="0"/>
    <n v="0"/>
    <n v="0"/>
    <n v="0"/>
    <n v="0"/>
    <n v="0"/>
    <n v="0"/>
    <n v="0"/>
    <n v="0"/>
    <n v="0"/>
    <n v="0"/>
    <x v="0"/>
    <m/>
    <x v="13"/>
    <x v="9"/>
    <s v="no impacts"/>
    <x v="7"/>
    <s v=""/>
    <s v="LIT_451"/>
  </r>
  <r>
    <s v="PK10-Plateau"/>
    <s v="LIT_223"/>
    <s v="Douala"/>
    <s v="IHS"/>
    <s v="Grid-Gen"/>
    <s v="LITTORAL"/>
    <s v="Douala"/>
    <s v="ZTE"/>
    <n v="0"/>
    <n v="0"/>
    <n v="0"/>
    <n v="0"/>
    <n v="0"/>
    <n v="0"/>
    <n v="0"/>
    <n v="0"/>
    <n v="0"/>
    <n v="0"/>
    <n v="0"/>
    <n v="0"/>
    <n v="0"/>
    <n v="0"/>
    <n v="0"/>
    <n v="0"/>
    <n v="0"/>
    <n v="0"/>
    <n v="0"/>
    <n v="0"/>
    <n v="0"/>
    <n v="0"/>
    <x v="0"/>
    <m/>
    <x v="13"/>
    <x v="9"/>
    <s v="no impacts"/>
    <x v="7"/>
    <s v=""/>
    <s v="LIT_223"/>
  </r>
  <r>
    <s v="Sokelle-IHS"/>
    <s v="LIT_506"/>
    <s v="LITTORAL"/>
    <s v="IHS"/>
    <s v="Gen Only"/>
    <s v="LITTORAL"/>
    <s v="Sokelle"/>
    <s v="ZTE"/>
    <n v="0"/>
    <n v="0"/>
    <n v="0"/>
    <n v="0"/>
    <n v="0"/>
    <n v="0"/>
    <n v="0"/>
    <n v="0"/>
    <n v="0"/>
    <n v="0"/>
    <n v="0"/>
    <n v="0"/>
    <n v="0"/>
    <n v="0"/>
    <n v="0"/>
    <n v="0"/>
    <n v="0"/>
    <n v="0"/>
    <n v="0"/>
    <n v="0"/>
    <n v="0"/>
    <n v="0"/>
    <x v="0"/>
    <m/>
    <x v="2"/>
    <x v="2"/>
    <s v="BSS Hardware issue"/>
    <x v="0"/>
    <s v="(05/03/2026 cell nokia): 02/05/2026 : Feedback RM : Intervention ce jour apres le Songloulou_x000a_30/04/2026 : Escalade faite au RM || En attente du feeback du RM _x000a_29/04/2026: FME est sur le site couper de songloulou. intervention demain 30/04/2026_x000a_28/04/2026 : FME en route pour le site || ETA : 12h||FME sur sokelle||Forte pluie dans la zone|| Intervention renvoyer pour demain 29/04/2026_x000a_27/04/2026 : Check and replace FRGU || ETA : 28/04/2026 "/>
    <s v="LIT_506"/>
  </r>
  <r>
    <s v="Doume"/>
    <s v="EST_020"/>
    <s v="CENTRE"/>
    <s v="IHS"/>
    <s v="Grid-Gen-Lithium"/>
    <s v="EST"/>
    <s v="Doume"/>
    <s v="ZTE"/>
    <n v="0"/>
    <n v="0"/>
    <n v="0"/>
    <n v="0"/>
    <n v="0"/>
    <n v="0"/>
    <n v="0"/>
    <n v="0"/>
    <n v="0"/>
    <n v="0"/>
    <n v="0"/>
    <n v="0"/>
    <n v="0"/>
    <n v="0"/>
    <n v="0"/>
    <n v="0"/>
    <n v="0"/>
    <n v="0"/>
    <n v="0"/>
    <n v="0"/>
    <n v="0"/>
    <n v="0"/>
    <x v="2"/>
    <m/>
    <x v="3"/>
    <x v="3"/>
    <s v="EXCLU"/>
    <x v="2"/>
    <s v=""/>
    <s v="EST_020"/>
  </r>
  <r>
    <s v="Ebolowa-NewBell"/>
    <s v="SUD_262"/>
    <s v="CENTRE"/>
    <s v="IHS"/>
    <s v="Grid-Gen"/>
    <s v="SUD"/>
    <s v="Ebolowa"/>
    <s v="ZTE"/>
    <n v="0"/>
    <n v="0"/>
    <n v="0"/>
    <n v="0"/>
    <n v="0"/>
    <n v="0"/>
    <n v="0"/>
    <n v="0"/>
    <n v="0"/>
    <n v="0"/>
    <n v="0"/>
    <n v="0"/>
    <n v="0"/>
    <n v="0"/>
    <n v="0"/>
    <n v="0"/>
    <n v="0"/>
    <n v="0"/>
    <n v="0"/>
    <n v="0"/>
    <n v="0"/>
    <n v="0"/>
    <x v="0"/>
    <m/>
    <x v="13"/>
    <x v="9"/>
    <s v="no impacts"/>
    <x v="7"/>
    <s v=""/>
    <s v="SUD_262"/>
  </r>
  <r>
    <s v="Ndogp-Lycee"/>
    <s v="LIT_038"/>
    <s v="Douala"/>
    <s v="IHS"/>
    <s v="Grid-Gen"/>
    <s v="LITTORAL"/>
    <s v="Douala"/>
    <s v="ZTE"/>
    <n v="0"/>
    <n v="0"/>
    <n v="0"/>
    <n v="0"/>
    <n v="0"/>
    <n v="0"/>
    <n v="0"/>
    <n v="0"/>
    <n v="0"/>
    <n v="0"/>
    <n v="0"/>
    <n v="0"/>
    <n v="0"/>
    <n v="0"/>
    <n v="0"/>
    <n v="0"/>
    <n v="0"/>
    <n v="0"/>
    <n v="0"/>
    <n v="0"/>
    <n v="0"/>
    <n v="0"/>
    <x v="0"/>
    <m/>
    <x v="13"/>
    <x v="9"/>
    <s v="no impacts"/>
    <x v="7"/>
    <s v=""/>
    <s v="LIT_038"/>
  </r>
  <r>
    <s v="Matomb"/>
    <s v="CTR_005"/>
    <s v="CENTRE"/>
    <s v="IHS"/>
    <s v="Grid-Gen"/>
    <s v="CENTRE"/>
    <s v="Matomb"/>
    <s v="ZTE"/>
    <n v="0"/>
    <n v="0"/>
    <n v="0"/>
    <n v="0"/>
    <n v="0"/>
    <n v="0"/>
    <n v="0"/>
    <n v="0"/>
    <n v="0"/>
    <n v="0"/>
    <n v="0"/>
    <n v="0"/>
    <n v="0"/>
    <n v="0"/>
    <n v="0"/>
    <n v="0"/>
    <n v="0"/>
    <n v="0"/>
    <n v="0"/>
    <n v="0"/>
    <n v="0"/>
    <n v="0"/>
    <x v="2"/>
    <m/>
    <x v="3"/>
    <x v="3"/>
    <s v="EXCLU"/>
    <x v="2"/>
    <s v=""/>
    <s v="CTR_005"/>
  </r>
  <r>
    <s v="Song-Mahop"/>
    <s v="LIT_300"/>
    <s v="Douala"/>
    <s v="IHS"/>
    <s v="Grid-Gen"/>
    <s v="LITTORAL"/>
    <s v="Douala"/>
    <s v="ZTE"/>
    <n v="0"/>
    <n v="0"/>
    <n v="0"/>
    <n v="0"/>
    <n v="0"/>
    <n v="0"/>
    <n v="0"/>
    <n v="0"/>
    <n v="0"/>
    <n v="0"/>
    <n v="0"/>
    <n v="0"/>
    <n v="0"/>
    <n v="0"/>
    <n v="0"/>
    <n v="0"/>
    <n v="0"/>
    <n v="0"/>
    <n v="0"/>
    <n v="0"/>
    <n v="0"/>
    <n v="0"/>
    <x v="0"/>
    <m/>
    <x v="13"/>
    <x v="9"/>
    <s v="no impacts"/>
    <x v="7"/>
    <s v=""/>
    <s v="LIT_300"/>
  </r>
  <r>
    <s v="Ngoung"/>
    <s v="CTR_115"/>
    <s v="CENTRE"/>
    <s v="IHS"/>
    <s v="Grid-Gen"/>
    <s v="CENTRE"/>
    <s v="Ngoung"/>
    <s v="ZTE"/>
    <n v="0"/>
    <n v="0"/>
    <n v="0"/>
    <n v="0"/>
    <n v="0"/>
    <n v="0"/>
    <n v="0"/>
    <n v="0"/>
    <n v="0"/>
    <n v="0"/>
    <n v="0"/>
    <n v="0"/>
    <n v="0"/>
    <n v="0"/>
    <n v="0"/>
    <n v="0"/>
    <n v="0"/>
    <n v="0"/>
    <n v="0"/>
    <n v="0"/>
    <n v="0"/>
    <n v="0"/>
    <x v="0"/>
    <m/>
    <x v="13"/>
    <x v="9"/>
    <s v="no impacts"/>
    <x v="7"/>
    <s v=""/>
    <s v="CTR_115"/>
  </r>
  <r>
    <s v="Bantoum-II-IHS"/>
    <s v="OST_301"/>
    <s v="OUEST"/>
    <s v="IHS"/>
    <s v="Grid-Gen"/>
    <s v="OUEST"/>
    <s v="Bantoum"/>
    <s v="Huawei"/>
    <n v="0"/>
    <n v="0"/>
    <n v="0"/>
    <n v="0"/>
    <n v="0"/>
    <n v="0"/>
    <n v="0"/>
    <n v="0"/>
    <n v="0"/>
    <n v="0"/>
    <n v="0"/>
    <n v="0"/>
    <n v="0"/>
    <n v="0"/>
    <n v="0"/>
    <n v="0"/>
    <n v="0"/>
    <n v="0"/>
    <n v="0"/>
    <n v="0"/>
    <n v="0"/>
    <n v="0"/>
    <x v="0"/>
    <m/>
    <x v="13"/>
    <x v="9"/>
    <s v="no impacts"/>
    <x v="7"/>
    <s v=""/>
    <s v="OST_301"/>
  </r>
  <r>
    <s v="Bamendjing-MTN-IHS"/>
    <s v="OST_221"/>
    <s v="OUEST"/>
    <s v="IHS"/>
    <s v="Grid-Gen"/>
    <s v="OUEST"/>
    <s v="Bamendjing"/>
    <s v="Huawei"/>
    <n v="0"/>
    <n v="0"/>
    <n v="0"/>
    <n v="0"/>
    <n v="0"/>
    <n v="0"/>
    <n v="0"/>
    <n v="0"/>
    <n v="0"/>
    <n v="0"/>
    <n v="0"/>
    <n v="0"/>
    <n v="0"/>
    <n v="0"/>
    <n v="0"/>
    <n v="0"/>
    <n v="0"/>
    <n v="0"/>
    <n v="0"/>
    <n v="0"/>
    <n v="0"/>
    <n v="0"/>
    <x v="0"/>
    <m/>
    <x v="13"/>
    <x v="9"/>
    <s v="no impacts"/>
    <x v="7"/>
    <s v=""/>
    <s v="OST_221"/>
  </r>
  <r>
    <s v="Bandjoun-Marche-Hiala"/>
    <s v="OST_276"/>
    <s v="OUEST"/>
    <s v="CAMUSAT"/>
    <s v="Medium Grid + GE"/>
    <s v="OUEST"/>
    <s v="Bandjoun"/>
    <s v="Huawei"/>
    <n v="0"/>
    <n v="0"/>
    <n v="0"/>
    <n v="0"/>
    <n v="0"/>
    <n v="0"/>
    <n v="0"/>
    <n v="0"/>
    <n v="0"/>
    <n v="0"/>
    <n v="0"/>
    <n v="0"/>
    <n v="0"/>
    <n v="0"/>
    <n v="0"/>
    <n v="0"/>
    <n v="0"/>
    <n v="0"/>
    <n v="0"/>
    <n v="0"/>
    <n v="0"/>
    <n v="0"/>
    <x v="0"/>
    <m/>
    <x v="13"/>
    <x v="9"/>
    <s v="no impacts"/>
    <x v="7"/>
    <s v=""/>
    <s v="OST_276"/>
  </r>
  <r>
    <s v="Boga-Mahole"/>
    <s v="CTR_234"/>
    <s v="CENTRE"/>
    <s v="IHS"/>
    <s v="Grid-Gen"/>
    <s v="CENTRE"/>
    <s v="Boga-Mahole"/>
    <s v="ZTE"/>
    <n v="0"/>
    <n v="0"/>
    <n v="0"/>
    <n v="0"/>
    <n v="0"/>
    <n v="0"/>
    <n v="0"/>
    <n v="0"/>
    <n v="0"/>
    <n v="0"/>
    <n v="0"/>
    <n v="0"/>
    <n v="0"/>
    <n v="0"/>
    <n v="0"/>
    <n v="0"/>
    <n v="0"/>
    <n v="0"/>
    <n v="0"/>
    <n v="0"/>
    <n v="0"/>
    <n v="0"/>
    <x v="0"/>
    <m/>
    <x v="13"/>
    <x v="9"/>
    <s v="no impacts"/>
    <x v="7"/>
    <s v=""/>
    <s v="CTR_234"/>
  </r>
  <r>
    <s v="Jabane"/>
    <s v="SUO_173"/>
    <s v="SUD-OUEST"/>
    <s v="CAMUSAT"/>
    <s v="Good Grid no GE - 8h"/>
    <s v="SUD-OUEST"/>
    <s v="Jabane"/>
    <s v="NOKIA"/>
    <n v="0"/>
    <n v="0"/>
    <n v="0"/>
    <n v="0"/>
    <n v="0"/>
    <n v="0"/>
    <n v="0"/>
    <n v="0"/>
    <n v="0"/>
    <n v="0"/>
    <n v="0"/>
    <n v="0"/>
    <n v="0"/>
    <n v="0"/>
    <n v="0"/>
    <n v="0"/>
    <n v="0"/>
    <n v="0"/>
    <n v="0"/>
    <n v="0"/>
    <n v="0"/>
    <n v="0"/>
    <x v="0"/>
    <m/>
    <x v="13"/>
    <x v="9"/>
    <s v="no impacts"/>
    <x v="7"/>
    <s v="(05/03/2026 cell huawei): 22/04/2026 : Feeddback BO TX : Please could plan a session with all the stakeholders? I mean : BIR IT Engineer, BO TX Engineer, BO IP Engineer &amp; BO RAN Engineer. During that session, we will be troubleshooting together at the same time_x000a_09/04/2026 : Analyse de la chaine de routage toujours encours cote BO RAN Projet Huawei_x000a_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_x000a_06/04/2026 : Support du BO PRojet Huawei attendu || Site down_x000a_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_x000a__x000a_Seule, la 2G est up, meme routage. bien vouloir verifier si leur GW sont bien sur larose.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
    <s v="SUO_173"/>
  </r>
  <r>
    <s v="LIT_263_Z_CCC"/>
    <s v="LIT_263"/>
    <s v="Douala"/>
    <s v="IHS"/>
    <s v="Grid-Gen"/>
    <s v="LITTORAL"/>
    <s v="Douala"/>
    <s v="ZTE"/>
    <n v="0"/>
    <n v="0"/>
    <n v="0"/>
    <n v="0"/>
    <n v="0"/>
    <n v="0"/>
    <n v="0"/>
    <n v="0"/>
    <n v="0"/>
    <n v="0"/>
    <n v="0"/>
    <n v="0"/>
    <n v="0"/>
    <n v="0"/>
    <n v="0"/>
    <n v="0"/>
    <n v="0"/>
    <n v="0"/>
    <n v="0"/>
    <n v="0"/>
    <n v="0"/>
    <n v="0"/>
    <x v="0"/>
    <m/>
    <x v="13"/>
    <x v="9"/>
    <s v="no impacts"/>
    <x v="7"/>
    <s v=""/>
    <s v="LIT_263"/>
  </r>
  <r>
    <s v="Oyack-Lycee"/>
    <s v="LIT_299"/>
    <s v="Douala"/>
    <s v="IHS"/>
    <s v="Grid-Gen"/>
    <s v="LITTORAL"/>
    <s v="Douala"/>
    <s v="ZTE"/>
    <n v="0"/>
    <n v="0"/>
    <n v="0"/>
    <n v="0"/>
    <n v="0"/>
    <n v="0"/>
    <n v="0"/>
    <n v="0"/>
    <n v="0"/>
    <n v="0"/>
    <n v="0"/>
    <n v="0"/>
    <n v="0"/>
    <n v="0"/>
    <n v="0"/>
    <n v="0"/>
    <n v="0"/>
    <n v="0"/>
    <n v="0"/>
    <n v="0"/>
    <n v="0"/>
    <n v="0"/>
    <x v="0"/>
    <m/>
    <x v="13"/>
    <x v="9"/>
    <s v="no impacts"/>
    <x v="7"/>
    <s v=""/>
    <s v="LIT_299"/>
  </r>
  <r>
    <s v="PK13-II"/>
    <s v="LIT_448"/>
    <s v="Douala"/>
    <s v="IHS"/>
    <s v="Grid-Gen"/>
    <s v="LITTORAL"/>
    <s v="Douala"/>
    <s v="ZTE"/>
    <n v="0"/>
    <n v="0"/>
    <n v="0"/>
    <n v="0"/>
    <n v="0"/>
    <n v="0"/>
    <n v="0"/>
    <n v="0"/>
    <n v="0"/>
    <n v="0"/>
    <n v="0"/>
    <n v="0"/>
    <n v="0"/>
    <n v="0"/>
    <n v="0"/>
    <n v="0"/>
    <n v="0"/>
    <n v="0"/>
    <n v="0"/>
    <n v="0"/>
    <n v="0"/>
    <n v="0"/>
    <x v="0"/>
    <m/>
    <x v="13"/>
    <x v="9"/>
    <s v="no impacts"/>
    <x v="7"/>
    <s v=""/>
    <s v="LIT_448"/>
  </r>
  <r>
    <s v="PK17-University-IHS"/>
    <s v="LIT_234"/>
    <s v="Douala"/>
    <s v="IHS"/>
    <s v="Grid-Gen"/>
    <s v="LITTORAL"/>
    <s v="Douala"/>
    <s v="ZTE"/>
    <n v="0"/>
    <n v="0"/>
    <n v="0"/>
    <n v="0"/>
    <n v="0"/>
    <n v="0"/>
    <n v="0"/>
    <n v="0"/>
    <n v="0"/>
    <n v="0"/>
    <n v="0"/>
    <n v="0"/>
    <n v="0"/>
    <n v="0"/>
    <n v="0"/>
    <n v="0"/>
    <n v="0"/>
    <n v="0"/>
    <n v="0"/>
    <n v="0"/>
    <n v="0"/>
    <n v="0"/>
    <x v="0"/>
    <m/>
    <x v="13"/>
    <x v="9"/>
    <s v="no impacts"/>
    <x v="7"/>
    <s v=""/>
    <s v="LIT_234"/>
  </r>
  <r>
    <s v="Emene-City"/>
    <s v="LIT_384"/>
    <s v="Douala"/>
    <s v="IHS"/>
    <s v="Grid-Gen"/>
    <s v="LITTORAL"/>
    <s v="Douala"/>
    <s v="ZTE"/>
    <n v="0"/>
    <n v="0"/>
    <n v="0"/>
    <n v="0"/>
    <n v="0"/>
    <n v="0"/>
    <n v="0"/>
    <n v="0"/>
    <n v="0"/>
    <n v="0"/>
    <n v="0"/>
    <n v="0"/>
    <n v="0"/>
    <n v="0"/>
    <n v="0"/>
    <n v="0"/>
    <n v="0"/>
    <n v="0"/>
    <n v="0"/>
    <n v="0"/>
    <n v="0"/>
    <n v="0"/>
    <x v="0"/>
    <m/>
    <x v="13"/>
    <x v="9"/>
    <s v="no impacts"/>
    <x v="7"/>
    <s v=""/>
    <s v="LIT_384"/>
  </r>
  <r>
    <s v="Logpom-Denver-City"/>
    <s v="LIT_440"/>
    <s v="Douala"/>
    <s v="IHS"/>
    <s v="Grid-Gen"/>
    <s v="LITTORAL"/>
    <s v="Douala"/>
    <s v="ZTE"/>
    <n v="0"/>
    <n v="0"/>
    <n v="0"/>
    <n v="0"/>
    <n v="0"/>
    <n v="0"/>
    <n v="0"/>
    <n v="0"/>
    <n v="0"/>
    <n v="0"/>
    <n v="0"/>
    <n v="0"/>
    <n v="0"/>
    <n v="0"/>
    <n v="0"/>
    <n v="0"/>
    <n v="0"/>
    <n v="0"/>
    <n v="0"/>
    <n v="0"/>
    <n v="0"/>
    <n v="0"/>
    <x v="0"/>
    <m/>
    <x v="13"/>
    <x v="9"/>
    <s v="no impacts"/>
    <x v="7"/>
    <s v=""/>
    <s v="LIT_440"/>
  </r>
  <r>
    <s v="Logbessou-II"/>
    <s v="LIT_669"/>
    <s v="Douala"/>
    <s v="CAMUSAT"/>
    <s v="Good Grid + GE"/>
    <s v="LITTORAL"/>
    <s v="Douala"/>
    <s v="ZTE"/>
    <n v="0"/>
    <n v="0"/>
    <n v="0"/>
    <n v="0"/>
    <n v="0"/>
    <n v="0"/>
    <n v="0"/>
    <n v="0"/>
    <n v="0"/>
    <n v="0"/>
    <n v="0"/>
    <n v="0"/>
    <n v="0"/>
    <n v="0"/>
    <n v="0"/>
    <n v="0"/>
    <n v="0"/>
    <n v="0"/>
    <n v="0"/>
    <n v="0"/>
    <n v="0"/>
    <n v="0"/>
    <x v="0"/>
    <m/>
    <x v="13"/>
    <x v="9"/>
    <s v="no impacts"/>
    <x v="7"/>
    <s v=""/>
    <s v="LIT_669"/>
  </r>
  <r>
    <s v="Ndogp-ZR"/>
    <s v="LIT_251"/>
    <s v="Douala"/>
    <s v="IHS"/>
    <s v="Grid-Gen"/>
    <s v="LITTORAL"/>
    <s v="Douala"/>
    <s v="ZTE"/>
    <n v="0"/>
    <n v="0"/>
    <n v="0"/>
    <n v="0"/>
    <n v="0"/>
    <n v="0"/>
    <n v="0"/>
    <n v="0"/>
    <n v="0"/>
    <n v="0"/>
    <n v="0"/>
    <n v="0"/>
    <n v="0"/>
    <n v="0"/>
    <n v="0"/>
    <n v="0"/>
    <n v="0"/>
    <n v="0"/>
    <n v="0"/>
    <n v="0"/>
    <n v="0"/>
    <n v="0"/>
    <x v="0"/>
    <m/>
    <x v="13"/>
    <x v="9"/>
    <s v="no impacts"/>
    <x v="7"/>
    <s v=""/>
    <s v="LIT_251"/>
  </r>
  <r>
    <s v="NR-PK5"/>
    <s v="LIT_096"/>
    <s v="Douala"/>
    <s v="IHS"/>
    <s v="Grid-Gen"/>
    <s v="LITTORAL"/>
    <s v="Douala"/>
    <s v="ZTE"/>
    <n v="0"/>
    <n v="0"/>
    <n v="0"/>
    <n v="0"/>
    <n v="0"/>
    <n v="0"/>
    <n v="0"/>
    <n v="0"/>
    <n v="0"/>
    <n v="0"/>
    <n v="0"/>
    <n v="0"/>
    <n v="0"/>
    <n v="0"/>
    <n v="0"/>
    <n v="0"/>
    <n v="0"/>
    <n v="0"/>
    <n v="0"/>
    <n v="0"/>
    <n v="0"/>
    <n v="0"/>
    <x v="0"/>
    <m/>
    <x v="13"/>
    <x v="9"/>
    <s v="no impacts"/>
    <x v="7"/>
    <s v="(05/03/2026 ticket)..INC-20260503-00003029"/>
    <s v="LIT_096"/>
  </r>
  <r>
    <s v="Ambam"/>
    <s v="CTR_394"/>
    <s v="CENTRE"/>
    <s v="IHS"/>
    <s v="Grid-Gen"/>
    <s v="CENTRE"/>
    <s v="Ambam"/>
    <s v="ZTE"/>
    <n v="0"/>
    <n v="0"/>
    <n v="0"/>
    <n v="0"/>
    <n v="0"/>
    <n v="0"/>
    <n v="0"/>
    <n v="0"/>
    <n v="0"/>
    <n v="0"/>
    <n v="0"/>
    <n v="0"/>
    <n v="0"/>
    <n v="0"/>
    <n v="0"/>
    <n v="0"/>
    <n v="0"/>
    <n v="0"/>
    <n v="0"/>
    <n v="0"/>
    <n v="0"/>
    <n v="0"/>
    <x v="0"/>
    <m/>
    <x v="13"/>
    <x v="9"/>
    <s v="no impacts"/>
    <x v="7"/>
    <s v=""/>
    <s v="CTR_394"/>
  </r>
  <r>
    <s v="Mundemba"/>
    <s v="SUO_020"/>
    <s v="SUD-OUEST"/>
    <s v="IHS"/>
    <s v="Hybrid-Gen"/>
    <s v="SUD-OUEST"/>
    <s v="Mundemba"/>
    <s v="NOKIA"/>
    <n v="0"/>
    <n v="0"/>
    <n v="0"/>
    <n v="0"/>
    <n v="0"/>
    <n v="0"/>
    <n v="0"/>
    <n v="0"/>
    <n v="0"/>
    <n v="0"/>
    <n v="0"/>
    <n v="0"/>
    <n v="0"/>
    <n v="0"/>
    <n v="0"/>
    <n v="0"/>
    <n v="0"/>
    <n v="0"/>
    <n v="0"/>
    <n v="0"/>
    <n v="0"/>
    <n v="0"/>
    <x v="1"/>
    <m/>
    <x v="13"/>
    <x v="9"/>
    <s v="no impacts"/>
    <x v="7"/>
    <s v=""/>
    <s v="SUO_020"/>
  </r>
  <r>
    <s v="Nguti"/>
    <s v="SUO_022"/>
    <s v="SUD-OUEST"/>
    <s v="CAMUSAT"/>
    <s v="HGB"/>
    <s v="SUD-OUEST"/>
    <s v="Nguti"/>
    <s v="NOKIA"/>
    <n v="0"/>
    <n v="0"/>
    <n v="0"/>
    <n v="0"/>
    <n v="0"/>
    <n v="0"/>
    <n v="0"/>
    <n v="0"/>
    <n v="0"/>
    <n v="0"/>
    <n v="0"/>
    <n v="0"/>
    <n v="0"/>
    <n v="0"/>
    <n v="0"/>
    <n v="0"/>
    <n v="0"/>
    <n v="0"/>
    <n v="0"/>
    <n v="0"/>
    <n v="0"/>
    <n v="0"/>
    <x v="1"/>
    <m/>
    <x v="13"/>
    <x v="9"/>
    <s v="no impacts"/>
    <x v="7"/>
    <s v=""/>
    <s v="SUO_022"/>
  </r>
  <r>
    <s v="Konye"/>
    <s v="SUO_032"/>
    <s v="SUD-OUEST"/>
    <s v="IHS"/>
    <s v="Hybrid-Gen"/>
    <s v="SUD-OUEST"/>
    <s v="Konye"/>
    <s v="NOKIA"/>
    <n v="0"/>
    <n v="0"/>
    <n v="0"/>
    <n v="0"/>
    <n v="0"/>
    <n v="0"/>
    <n v="0"/>
    <n v="0"/>
    <n v="0"/>
    <n v="0"/>
    <n v="0"/>
    <n v="0"/>
    <n v="0"/>
    <n v="0"/>
    <n v="0"/>
    <n v="0"/>
    <n v="0"/>
    <n v="0"/>
    <n v="0"/>
    <n v="0"/>
    <n v="0"/>
    <n v="0"/>
    <x v="1"/>
    <m/>
    <x v="13"/>
    <x v="9"/>
    <s v="no impacts"/>
    <x v="7"/>
    <s v=""/>
    <s v="SUO_032"/>
  </r>
  <r>
    <s v="Kurume"/>
    <s v="SUO_034"/>
    <s v="SUD-OUEST"/>
    <s v="CAMUSAT"/>
    <e v="#N/A"/>
    <s v="SUD-OUEST"/>
    <s v="Kurume"/>
    <s v="NOKIA"/>
    <n v="0"/>
    <n v="0"/>
    <n v="0"/>
    <n v="0"/>
    <n v="0"/>
    <n v="0"/>
    <n v="0"/>
    <n v="0"/>
    <n v="0"/>
    <n v="0"/>
    <n v="0"/>
    <n v="0"/>
    <n v="0"/>
    <n v="0"/>
    <n v="0"/>
    <n v="0"/>
    <n v="0"/>
    <n v="0"/>
    <n v="0"/>
    <n v="0"/>
    <n v="0"/>
    <n v="0"/>
    <x v="1"/>
    <m/>
    <x v="13"/>
    <x v="9"/>
    <s v="no impacts"/>
    <x v="7"/>
    <s v=""/>
    <s v="SUO_034"/>
  </r>
  <r>
    <s v="Mbakwa-Supe-MTN"/>
    <s v="SUO_049"/>
    <s v="SUD-OUEST"/>
    <s v="IHS"/>
    <s v="Vandalized"/>
    <s v="SUD-OUEST"/>
    <s v="Mbakwa"/>
    <s v="Huawei"/>
    <n v="0"/>
    <n v="0"/>
    <n v="0"/>
    <n v="0"/>
    <n v="0"/>
    <n v="0"/>
    <n v="0"/>
    <n v="0"/>
    <n v="0"/>
    <n v="0"/>
    <n v="0"/>
    <n v="0"/>
    <n v="0"/>
    <n v="0"/>
    <n v="0"/>
    <n v="0"/>
    <n v="0"/>
    <n v="0"/>
    <n v="0"/>
    <n v="0"/>
    <n v="0"/>
    <n v="0"/>
    <x v="2"/>
    <m/>
    <x v="3"/>
    <x v="3"/>
    <s v="EXCLU"/>
    <x v="2"/>
    <s v=""/>
    <s v="SUO_049"/>
  </r>
  <r>
    <s v="Ekona-MTN"/>
    <s v="SUO_087"/>
    <s v="SUD-OUEST"/>
    <s v="IHS"/>
    <s v="Vandalized"/>
    <s v="SUD-OUEST"/>
    <s v="Ekona"/>
    <s v="NOKIA"/>
    <n v="0"/>
    <n v="0"/>
    <n v="0"/>
    <n v="0"/>
    <n v="0"/>
    <n v="0"/>
    <n v="0"/>
    <n v="0"/>
    <n v="0"/>
    <n v="0"/>
    <n v="0"/>
    <n v="0"/>
    <n v="0"/>
    <n v="0"/>
    <n v="0"/>
    <n v="0"/>
    <n v="0"/>
    <n v="0"/>
    <n v="0"/>
    <n v="0"/>
    <n v="0"/>
    <n v="0"/>
    <x v="1"/>
    <m/>
    <x v="13"/>
    <x v="9"/>
    <s v="no impacts"/>
    <x v="7"/>
    <s v=""/>
    <s v="SUO_087"/>
  </r>
  <r>
    <s v="Nomayos-IHS"/>
    <s v="CTR_527"/>
    <s v="CENTRE"/>
    <s v="IHS"/>
    <s v="Grid-Gen"/>
    <s v="CENTRE"/>
    <s v="Nomayos"/>
    <s v="ZTE"/>
    <n v="0"/>
    <n v="0"/>
    <n v="0"/>
    <n v="0"/>
    <n v="0"/>
    <n v="0"/>
    <n v="0"/>
    <n v="0"/>
    <n v="0"/>
    <n v="0"/>
    <n v="0"/>
    <n v="0"/>
    <n v="0"/>
    <n v="0"/>
    <n v="0"/>
    <n v="0"/>
    <n v="0"/>
    <n v="0"/>
    <n v="0"/>
    <n v="0"/>
    <n v="0"/>
    <n v="0"/>
    <x v="0"/>
    <m/>
    <x v="6"/>
    <x v="1"/>
    <s v="Defaut GE &amp; Power Cabinet"/>
    <x v="1"/>
    <s v="(05/03/2026 cell zte): 02/05/2026 : Power issue || Mail sent to IHS "/>
    <s v="CTR_527"/>
  </r>
  <r>
    <s v="Munyengue-Trouble-IHS"/>
    <s v="SUO_098"/>
    <s v="SUD-OUEST"/>
    <s v="IHS"/>
    <s v="Gen Only"/>
    <s v="SUD-OUEST"/>
    <s v="Muyengue"/>
    <s v="NOKIA"/>
    <n v="0"/>
    <n v="0"/>
    <n v="0"/>
    <n v="0"/>
    <n v="0"/>
    <n v="0"/>
    <n v="0"/>
    <n v="0"/>
    <n v="0"/>
    <n v="0"/>
    <n v="0"/>
    <n v="0"/>
    <n v="0"/>
    <n v="0"/>
    <n v="0"/>
    <n v="0"/>
    <n v="0"/>
    <n v="0"/>
    <n v="0"/>
    <n v="0"/>
    <n v="0"/>
    <n v="0"/>
    <x v="1"/>
    <m/>
    <x v="13"/>
    <x v="9"/>
    <s v="no impacts"/>
    <x v="7"/>
    <s v=""/>
    <s v="SUO_098"/>
  </r>
  <r>
    <s v="Muyengue-II-IHS"/>
    <s v="SUO_026"/>
    <s v="SUD-OUEST"/>
    <s v="IHS"/>
    <s v="Grid-Gen"/>
    <s v="SUD-OUEST"/>
    <s v="Muyengue"/>
    <s v="NOKIA"/>
    <n v="0"/>
    <n v="0"/>
    <n v="0"/>
    <n v="0"/>
    <n v="0"/>
    <n v="0"/>
    <n v="0"/>
    <n v="0"/>
    <n v="0"/>
    <n v="0"/>
    <n v="0"/>
    <n v="0"/>
    <n v="0"/>
    <n v="0"/>
    <n v="0"/>
    <n v="0"/>
    <n v="0"/>
    <n v="0"/>
    <n v="0"/>
    <n v="0"/>
    <n v="0"/>
    <n v="0"/>
    <x v="1"/>
    <m/>
    <x v="13"/>
    <x v="9"/>
    <s v="no impacts"/>
    <x v="7"/>
    <s v=""/>
    <s v="SUO_026"/>
  </r>
  <r>
    <s v="Babensi-IHS"/>
    <s v="SUO_099"/>
    <s v="SUD-OUEST"/>
    <s v="IHS"/>
    <s v="Gen Only"/>
    <s v="SUD-OUEST"/>
    <s v="Babensi"/>
    <s v="NOKIA"/>
    <n v="0"/>
    <n v="0"/>
    <n v="0"/>
    <n v="0"/>
    <n v="0"/>
    <n v="0"/>
    <n v="0"/>
    <n v="0"/>
    <n v="0"/>
    <n v="0"/>
    <n v="0"/>
    <n v="0"/>
    <n v="0"/>
    <n v="0"/>
    <n v="0"/>
    <n v="0"/>
    <n v="0"/>
    <n v="0"/>
    <n v="0"/>
    <n v="0"/>
    <n v="0"/>
    <n v="0"/>
    <x v="1"/>
    <m/>
    <x v="13"/>
    <x v="9"/>
    <s v="no impacts"/>
    <x v="7"/>
    <s v=""/>
    <s v="SUO_099"/>
  </r>
  <r>
    <s v="Ekona-II-IHS"/>
    <s v="SUO_128"/>
    <s v="SUD-OUEST"/>
    <s v="IHS"/>
    <s v="Vandalized"/>
    <s v="SUD-OUEST"/>
    <s v="Ekona"/>
    <s v="NOKIA"/>
    <n v="0"/>
    <n v="0"/>
    <n v="0"/>
    <n v="0"/>
    <n v="0"/>
    <n v="0"/>
    <n v="0"/>
    <n v="0"/>
    <n v="0"/>
    <n v="0"/>
    <n v="0"/>
    <n v="0"/>
    <n v="0"/>
    <n v="0"/>
    <n v="0"/>
    <n v="0"/>
    <n v="0"/>
    <n v="0"/>
    <n v="0"/>
    <n v="0"/>
    <n v="0"/>
    <n v="0"/>
    <x v="1"/>
    <m/>
    <x v="13"/>
    <x v="9"/>
    <s v="no impacts"/>
    <x v="7"/>
    <s v=""/>
    <s v="SUO_128"/>
  </r>
  <r>
    <s v="Akwaya-IHS"/>
    <s v="SUO_092"/>
    <s v="SUD-OUEST"/>
    <s v="IHS"/>
    <s v="Solar-Gen"/>
    <s v="SUD-OUEST"/>
    <s v="Akwaya"/>
    <s v="NOKIA"/>
    <n v="0"/>
    <n v="0"/>
    <n v="0"/>
    <n v="0"/>
    <n v="0"/>
    <n v="0"/>
    <n v="0"/>
    <n v="0"/>
    <n v="0"/>
    <n v="0"/>
    <n v="0"/>
    <n v="0"/>
    <n v="0"/>
    <n v="0"/>
    <n v="0"/>
    <n v="0"/>
    <n v="0"/>
    <n v="0"/>
    <n v="0"/>
    <n v="0"/>
    <n v="0"/>
    <n v="0"/>
    <x v="1"/>
    <m/>
    <x v="13"/>
    <x v="9"/>
    <s v="no impacts"/>
    <x v="7"/>
    <s v=""/>
    <s v="SUO_092"/>
  </r>
  <r>
    <s v="Njikwa-Town-IHS"/>
    <s v="NRO_022"/>
    <s v="NORD-OUEST"/>
    <m/>
    <m/>
    <s v="NORD-OUEST"/>
    <s v="Njikwa"/>
    <s v="NOKIA"/>
    <n v="0"/>
    <n v="0"/>
    <n v="0"/>
    <n v="0"/>
    <n v="0"/>
    <n v="0"/>
    <n v="0"/>
    <n v="0"/>
    <n v="0"/>
    <n v="0"/>
    <n v="0"/>
    <n v="0"/>
    <n v="0"/>
    <n v="0"/>
    <n v="0"/>
    <n v="0"/>
    <n v="0"/>
    <n v="0"/>
    <n v="0"/>
    <n v="0"/>
    <n v="0"/>
    <n v="0"/>
    <x v="1"/>
    <m/>
    <x v="13"/>
    <x v="9"/>
    <s v="no impacts"/>
    <x v="7"/>
    <s v=""/>
    <s v="NRO_022"/>
  </r>
  <r>
    <s v="Bova-Bokombo-IHS"/>
    <s v="SUO_025"/>
    <s v="SUD-OUEST"/>
    <s v="IHS"/>
    <s v="Gen Only"/>
    <s v="SUD-OUEST"/>
    <s v="Bova-Bokombo"/>
    <s v="NOKIA"/>
    <n v="0"/>
    <n v="0"/>
    <n v="0"/>
    <n v="0"/>
    <n v="0"/>
    <n v="0"/>
    <n v="0"/>
    <n v="0"/>
    <n v="0"/>
    <n v="0"/>
    <n v="0"/>
    <n v="0"/>
    <n v="0"/>
    <n v="0"/>
    <n v="0"/>
    <n v="0"/>
    <n v="0"/>
    <n v="0"/>
    <n v="0"/>
    <n v="0"/>
    <n v="0"/>
    <n v="0"/>
    <x v="1"/>
    <m/>
    <x v="13"/>
    <x v="9"/>
    <s v="no impacts"/>
    <x v="7"/>
    <s v=""/>
    <s v="SUO_025"/>
  </r>
  <r>
    <s v="Abuenshie"/>
    <s v="NRO_045"/>
    <s v="NORD-OUEST"/>
    <s v="IHS"/>
    <s v="Vandalized"/>
    <s v="NORD-OUEST"/>
    <s v="Abuenshie"/>
    <s v="NOKIA"/>
    <n v="0"/>
    <n v="0"/>
    <n v="0"/>
    <n v="0"/>
    <n v="0"/>
    <n v="0"/>
    <n v="0"/>
    <n v="0"/>
    <n v="0"/>
    <n v="0"/>
    <n v="0"/>
    <n v="0"/>
    <n v="0"/>
    <n v="0"/>
    <n v="0"/>
    <n v="0"/>
    <n v="0"/>
    <n v="0"/>
    <n v="0"/>
    <n v="0"/>
    <n v="0"/>
    <n v="0"/>
    <x v="1"/>
    <m/>
    <x v="13"/>
    <x v="9"/>
    <s v="no impacts"/>
    <x v="7"/>
    <s v=""/>
    <s v="NRO_045"/>
  </r>
  <r>
    <s v="Tugi"/>
    <s v="NRO_076"/>
    <s v="NORD-OUEST"/>
    <m/>
    <m/>
    <s v="NORD-OUEST"/>
    <s v="Tugi"/>
    <s v="NOKIA"/>
    <n v="0"/>
    <n v="0"/>
    <n v="0"/>
    <n v="0"/>
    <n v="0"/>
    <n v="0"/>
    <n v="0"/>
    <n v="0"/>
    <n v="0"/>
    <n v="0"/>
    <n v="0"/>
    <n v="0"/>
    <n v="0"/>
    <n v="0"/>
    <n v="0"/>
    <n v="0"/>
    <n v="0"/>
    <n v="0"/>
    <n v="0"/>
    <n v="0"/>
    <n v="0"/>
    <n v="0"/>
    <x v="1"/>
    <m/>
    <x v="13"/>
    <x v="9"/>
    <s v="no impacts"/>
    <x v="7"/>
    <s v=""/>
    <s v="NRO_076"/>
  </r>
  <r>
    <s v="Jikejem"/>
    <s v="NRO_071"/>
    <s v="NORD-OUEST"/>
    <s v="IHS"/>
    <s v="Hybrid-Gen"/>
    <s v="NORD-OUEST"/>
    <s v="Jikejem"/>
    <s v="NOKIA"/>
    <n v="0"/>
    <n v="0"/>
    <n v="0"/>
    <n v="0"/>
    <n v="0"/>
    <n v="0"/>
    <n v="0"/>
    <n v="0"/>
    <n v="0"/>
    <n v="0"/>
    <n v="0"/>
    <n v="0"/>
    <n v="0"/>
    <n v="0"/>
    <n v="0"/>
    <n v="0"/>
    <n v="0"/>
    <n v="0"/>
    <n v="0"/>
    <n v="0"/>
    <n v="0"/>
    <n v="0"/>
    <x v="1"/>
    <m/>
    <x v="13"/>
    <x v="9"/>
    <s v="no impacts"/>
    <x v="7"/>
    <s v=""/>
    <s v="NRO_071"/>
  </r>
  <r>
    <s v="Bai-Kuke-IHS"/>
    <s v="SUO_153"/>
    <s v="SUD-OUEST"/>
    <s v="IHS"/>
    <s v="Vandalized"/>
    <s v="SUD-OUEST"/>
    <s v="Bai-Kuke"/>
    <s v="NOKIA"/>
    <n v="0"/>
    <n v="0"/>
    <n v="0"/>
    <n v="0"/>
    <n v="0"/>
    <n v="0"/>
    <n v="0"/>
    <n v="0"/>
    <n v="0"/>
    <n v="0"/>
    <n v="0"/>
    <n v="0"/>
    <n v="0"/>
    <n v="0"/>
    <n v="0"/>
    <n v="0"/>
    <n v="0"/>
    <n v="0"/>
    <n v="0"/>
    <n v="0"/>
    <n v="0"/>
    <n v="0"/>
    <x v="1"/>
    <m/>
    <x v="13"/>
    <x v="9"/>
    <s v="no impacts"/>
    <x v="7"/>
    <s v=""/>
    <s v="SUO_153"/>
  </r>
  <r>
    <s v="Kwaja"/>
    <s v="NRO_096"/>
    <s v="NORD-OUEST"/>
    <s v="IHS"/>
    <s v="Vandalized"/>
    <s v="NORD-OUEST"/>
    <s v="Kwaja"/>
    <s v="NOKIA"/>
    <n v="0"/>
    <n v="0"/>
    <n v="0"/>
    <n v="0"/>
    <n v="0"/>
    <n v="0"/>
    <n v="0"/>
    <n v="0"/>
    <n v="0"/>
    <n v="0"/>
    <n v="0"/>
    <n v="0"/>
    <n v="0"/>
    <n v="0"/>
    <n v="0"/>
    <n v="0"/>
    <n v="0"/>
    <n v="0"/>
    <n v="0"/>
    <n v="0"/>
    <n v="0"/>
    <n v="0"/>
    <x v="1"/>
    <m/>
    <x v="13"/>
    <x v="9"/>
    <s v="no impacts"/>
    <x v="7"/>
    <s v=""/>
    <s v="NRO_096"/>
  </r>
  <r>
    <s v="Jikejem-II"/>
    <s v="NRO_111"/>
    <s v="NORD-OUEST"/>
    <m/>
    <m/>
    <s v="NORD-OUEST"/>
    <s v="Jikejem"/>
    <s v="NOKIA"/>
    <n v="0"/>
    <n v="0"/>
    <n v="0"/>
    <n v="0"/>
    <n v="0"/>
    <n v="0"/>
    <n v="0"/>
    <n v="0"/>
    <n v="0"/>
    <n v="0"/>
    <n v="0"/>
    <n v="0"/>
    <n v="0"/>
    <n v="0"/>
    <n v="0"/>
    <n v="0"/>
    <n v="0"/>
    <n v="0"/>
    <n v="0"/>
    <n v="0"/>
    <n v="0"/>
    <n v="0"/>
    <x v="1"/>
    <m/>
    <x v="13"/>
    <x v="9"/>
    <s v="no impacts"/>
    <x v="7"/>
    <s v=""/>
    <s v="NRO_111"/>
  </r>
  <r>
    <s v="Gossi-IHS"/>
    <s v="EXN_232"/>
    <s v="EXTREME-NORD"/>
    <s v="CAMUSAT"/>
    <s v="Hybrid Solar - S3"/>
    <s v="EXTREME-NORD"/>
    <s v="Gossi"/>
    <s v="NOKIA"/>
    <n v="0"/>
    <n v="0"/>
    <n v="0"/>
    <n v="0"/>
    <n v="0"/>
    <n v="0"/>
    <n v="0"/>
    <n v="0"/>
    <n v="0"/>
    <n v="0"/>
    <n v="0"/>
    <n v="0"/>
    <n v="0"/>
    <n v="0"/>
    <n v="0"/>
    <n v="0"/>
    <n v="0"/>
    <n v="0"/>
    <n v="0"/>
    <n v="0"/>
    <n v="0"/>
    <n v="0"/>
    <x v="1"/>
    <m/>
    <x v="13"/>
    <x v="9"/>
    <s v="no impacts"/>
    <x v="7"/>
    <s v=""/>
    <s v="EXN_232"/>
  </r>
  <r>
    <s v="Boumnyebel"/>
    <s v="CTR_058"/>
    <s v="CENTRE"/>
    <s v="IHS"/>
    <s v="Grid-Gen"/>
    <s v="CENTRE"/>
    <s v="Boumnyebel"/>
    <s v="ZTE"/>
    <n v="0"/>
    <n v="0"/>
    <n v="0"/>
    <n v="0"/>
    <n v="0"/>
    <n v="0"/>
    <n v="0"/>
    <n v="0"/>
    <n v="0"/>
    <n v="0"/>
    <n v="0"/>
    <n v="0"/>
    <n v="0"/>
    <n v="0"/>
    <n v="0"/>
    <n v="0"/>
    <n v="0"/>
    <n v="0"/>
    <n v="0"/>
    <n v="0"/>
    <n v="0"/>
    <n v="0"/>
    <x v="2"/>
    <m/>
    <x v="3"/>
    <x v="3"/>
    <s v="EXCLU"/>
    <x v="2"/>
    <s v=""/>
    <s v="CTR_058"/>
  </r>
  <r>
    <s v="Mora"/>
    <s v="EXN_005"/>
    <s v="EXTREME-NORD"/>
    <s v="CAMUSAT"/>
    <s v="Bad Grid + Solar + GE"/>
    <s v="EXTREME-NORD"/>
    <s v="Mora"/>
    <s v="Huawei"/>
    <n v="0"/>
    <n v="0"/>
    <n v="0"/>
    <n v="0"/>
    <n v="0"/>
    <n v="0"/>
    <n v="0"/>
    <n v="0"/>
    <n v="0"/>
    <n v="0"/>
    <n v="0"/>
    <n v="0"/>
    <n v="0"/>
    <n v="0"/>
    <n v="0"/>
    <n v="0"/>
    <n v="0"/>
    <n v="0"/>
    <n v="0"/>
    <n v="0"/>
    <n v="0"/>
    <n v="0"/>
    <x v="1"/>
    <m/>
    <x v="13"/>
    <x v="9"/>
    <s v="no impacts"/>
    <x v="7"/>
    <s v=""/>
    <s v="EXN_005"/>
  </r>
  <r>
    <s v="Balatchi-IHS"/>
    <s v="NRO_027"/>
    <s v="NORD-OUEST"/>
    <s v="IHS"/>
    <s v="Hybrid-Gen"/>
    <s v="NORD-OUEST"/>
    <s v="Balatchi"/>
    <s v="Huawei"/>
    <n v="0"/>
    <n v="0"/>
    <n v="0"/>
    <n v="0"/>
    <n v="0"/>
    <n v="0"/>
    <n v="0"/>
    <n v="0"/>
    <n v="0"/>
    <n v="0"/>
    <n v="0"/>
    <n v="0"/>
    <n v="0"/>
    <n v="0"/>
    <n v="0"/>
    <n v="0"/>
    <n v="0"/>
    <n v="0"/>
    <n v="0"/>
    <n v="0"/>
    <n v="0"/>
    <n v="0"/>
    <x v="1"/>
    <m/>
    <x v="13"/>
    <x v="9"/>
    <s v="no impacts"/>
    <x v="7"/>
    <s v=""/>
    <s v="NRO_027"/>
  </r>
  <r>
    <s v="Gd-Moulin"/>
    <s v="LIT_054"/>
    <s v="Douala"/>
    <s v="IHS"/>
    <s v="Grid-Gen"/>
    <s v="LITTORAL"/>
    <s v="Douala"/>
    <s v="ZTE"/>
    <n v="0"/>
    <n v="0"/>
    <n v="0"/>
    <n v="0"/>
    <n v="0"/>
    <n v="0"/>
    <n v="0"/>
    <n v="0"/>
    <n v="0"/>
    <n v="0"/>
    <n v="0"/>
    <n v="0"/>
    <n v="0"/>
    <n v="0"/>
    <n v="0"/>
    <n v="0"/>
    <n v="0"/>
    <n v="0"/>
    <n v="0"/>
    <n v="0"/>
    <n v="0"/>
    <n v="0"/>
    <x v="0"/>
    <m/>
    <x v="13"/>
    <x v="9"/>
    <s v="no impacts"/>
    <x v="7"/>
    <s v=""/>
    <s v="LIT_054"/>
  </r>
  <r>
    <s v="Koutaba-IHS"/>
    <s v="OST_138"/>
    <s v="OUEST"/>
    <s v="IHS"/>
    <s v="Grid-Gen"/>
    <s v="OUEST"/>
    <s v="Koutaba"/>
    <s v="Huawei"/>
    <n v="0"/>
    <n v="0"/>
    <n v="0"/>
    <n v="0"/>
    <n v="0"/>
    <n v="0"/>
    <n v="0"/>
    <n v="0"/>
    <n v="0"/>
    <n v="0"/>
    <n v="0"/>
    <n v="0"/>
    <n v="0"/>
    <n v="0"/>
    <n v="0"/>
    <n v="0"/>
    <n v="0"/>
    <n v="0"/>
    <n v="0"/>
    <n v="0"/>
    <n v="0"/>
    <n v="0"/>
    <x v="0"/>
    <m/>
    <x v="13"/>
    <x v="9"/>
    <s v="no impacts"/>
    <x v="7"/>
    <s v=""/>
    <s v="OST_138"/>
  </r>
  <r>
    <s v="Bfsam-Tougang-EEC"/>
    <s v="OST_077"/>
    <s v="Bafoussam"/>
    <s v="IHS"/>
    <s v="Grid-Gen"/>
    <s v="OUEST"/>
    <s v="Bafoussam"/>
    <s v="Huawei"/>
    <n v="0"/>
    <n v="0"/>
    <n v="0"/>
    <n v="0"/>
    <n v="0"/>
    <n v="0"/>
    <n v="0"/>
    <n v="0"/>
    <n v="0"/>
    <n v="0"/>
    <n v="0"/>
    <n v="0"/>
    <n v="0"/>
    <n v="0"/>
    <n v="0"/>
    <n v="0"/>
    <n v="0"/>
    <n v="0"/>
    <n v="0"/>
    <n v="0"/>
    <n v="0"/>
    <n v="0"/>
    <x v="0"/>
    <m/>
    <x v="13"/>
    <x v="9"/>
    <s v="no impacts"/>
    <x v="7"/>
    <s v=""/>
    <s v="OST_077"/>
  </r>
  <r>
    <s v="Loum-Camtel"/>
    <s v="LIT_086"/>
    <s v="LITTORAL"/>
    <s v="CAMUSAT"/>
    <s v="Medium Grid + Solar + GE"/>
    <s v="LITTORAL"/>
    <s v="Loum"/>
    <s v="ZTE"/>
    <n v="0"/>
    <n v="0"/>
    <n v="0"/>
    <n v="0"/>
    <n v="0"/>
    <n v="0"/>
    <n v="0"/>
    <n v="0"/>
    <n v="0"/>
    <n v="0"/>
    <n v="0"/>
    <n v="0"/>
    <n v="0"/>
    <n v="0"/>
    <n v="0"/>
    <n v="0"/>
    <n v="0"/>
    <n v="0"/>
    <n v="0"/>
    <n v="0"/>
    <n v="0"/>
    <n v="0"/>
    <x v="2"/>
    <m/>
    <x v="3"/>
    <x v="3"/>
    <s v="EXCLU"/>
    <x v="2"/>
    <s v=""/>
    <s v="LIT_086"/>
  </r>
  <r>
    <s v="Mamfe"/>
    <s v="SUO_009"/>
    <s v="SUD-OUEST"/>
    <s v="CAMUSAT"/>
    <s v="Bad Grid + GE"/>
    <s v="SUD-OUEST"/>
    <s v="Mamfe"/>
    <s v="NOKIA"/>
    <n v="0"/>
    <n v="0"/>
    <n v="0"/>
    <n v="0"/>
    <n v="0"/>
    <n v="0"/>
    <n v="0"/>
    <n v="0"/>
    <n v="0"/>
    <n v="0"/>
    <n v="0"/>
    <n v="0"/>
    <n v="0"/>
    <n v="0"/>
    <n v="0"/>
    <n v="0"/>
    <n v="0"/>
    <n v="0"/>
    <n v="0"/>
    <n v="0"/>
    <n v="0"/>
    <n v="0"/>
    <x v="1"/>
    <m/>
    <x v="4"/>
    <x v="1"/>
    <s v="AKTIVCO Defaut GE &amp; Power Cabinet"/>
    <x v="1"/>
    <s v="(05/03/2026 incident) :impacted by Mamfe_N_SUO_009 , probleme d'energie|| Action : RCA CAMUSAT attendu..;..;(05/03/2026 com ran 17h): Indisponibilités des services mobiles Voix &amp; Data dans la localité de Mamfe_N_SUO_009 et environs"/>
    <s v="SUO_009"/>
  </r>
  <r>
    <s v="Bamendjing-IHS"/>
    <s v="OST_030"/>
    <s v="OUEST"/>
    <s v="IHS"/>
    <s v="Grid-Hybrid-Gen"/>
    <s v="OUEST"/>
    <s v="Bamendjing"/>
    <s v="Huawei"/>
    <n v="0"/>
    <n v="0"/>
    <n v="0"/>
    <n v="0"/>
    <n v="0"/>
    <n v="0"/>
    <n v="0"/>
    <n v="0"/>
    <n v="0"/>
    <n v="0"/>
    <n v="0"/>
    <n v="0"/>
    <n v="0"/>
    <n v="0"/>
    <n v="0"/>
    <n v="0"/>
    <n v="0"/>
    <n v="0"/>
    <n v="0"/>
    <n v="0"/>
    <n v="0"/>
    <n v="0"/>
    <x v="0"/>
    <m/>
    <x v="13"/>
    <x v="9"/>
    <s v="no impacts"/>
    <x v="7"/>
    <s v=""/>
    <s v="OST_030"/>
  </r>
  <r>
    <s v="Bamendou"/>
    <s v="OST_056"/>
    <s v="OUEST"/>
    <s v="IHS"/>
    <s v="Grid-Gen"/>
    <s v="OUEST"/>
    <s v="Bamendou"/>
    <s v="Huawei"/>
    <n v="0"/>
    <n v="0"/>
    <n v="0"/>
    <n v="0"/>
    <n v="0"/>
    <n v="0"/>
    <n v="0"/>
    <n v="0"/>
    <n v="0"/>
    <n v="0"/>
    <n v="0"/>
    <n v="0"/>
    <n v="0"/>
    <n v="0"/>
    <n v="0"/>
    <n v="0"/>
    <n v="0"/>
    <n v="0"/>
    <n v="0"/>
    <n v="0"/>
    <n v="0"/>
    <n v="0"/>
    <x v="0"/>
    <m/>
    <x v="13"/>
    <x v="9"/>
    <s v="no impacts"/>
    <x v="7"/>
    <s v=""/>
    <s v="OST_056"/>
  </r>
  <r>
    <s v="Fotokol"/>
    <s v="EXN_013"/>
    <s v="EXTREME-NORD"/>
    <s v="IHS"/>
    <s v="Solar-Gen"/>
    <s v="EXTREME-NORD"/>
    <s v="Fotokol"/>
    <s v="NOKIA"/>
    <n v="0"/>
    <n v="0"/>
    <n v="0"/>
    <n v="0"/>
    <n v="0"/>
    <n v="0"/>
    <n v="0"/>
    <n v="0"/>
    <n v="0"/>
    <n v="0"/>
    <n v="0"/>
    <n v="0"/>
    <n v="0"/>
    <n v="0"/>
    <n v="0"/>
    <n v="0"/>
    <n v="0"/>
    <n v="0"/>
    <n v="0"/>
    <n v="0"/>
    <n v="0"/>
    <n v="0"/>
    <x v="1"/>
    <m/>
    <x v="6"/>
    <x v="1"/>
    <s v="Defaut GE &amp; Power Cabinet"/>
    <x v="1"/>
    <s v="(hourly IHS): 03/05/2026 15:58 0:10:35 47.1V FME is managing with level 0/Idrissou informed"/>
    <s v="EXN_013"/>
  </r>
  <r>
    <s v="Bafut-MTN"/>
    <s v="NRO_036"/>
    <s v="NORD-OUEST"/>
    <s v="IHS"/>
    <s v="Grid-Gen"/>
    <s v="NORD-OUEST"/>
    <s v="Bafut"/>
    <s v="Huawei"/>
    <n v="0"/>
    <n v="0"/>
    <n v="0"/>
    <n v="0"/>
    <n v="0"/>
    <n v="0"/>
    <n v="0"/>
    <n v="0"/>
    <n v="0"/>
    <n v="0"/>
    <n v="0"/>
    <n v="0"/>
    <n v="0"/>
    <n v="0"/>
    <n v="0"/>
    <n v="0"/>
    <n v="0"/>
    <n v="0"/>
    <n v="0"/>
    <n v="0"/>
    <n v="0"/>
    <n v="0"/>
    <x v="1"/>
    <m/>
    <x v="13"/>
    <x v="9"/>
    <s v="no impacts"/>
    <x v="7"/>
    <s v=""/>
    <s v="NRO_036"/>
  </r>
  <r>
    <s v="Yoke"/>
    <s v="SUO_070"/>
    <s v="SUD-OUEST"/>
    <s v="IHS"/>
    <m/>
    <s v="SUD-OUEST"/>
    <s v="Yoke"/>
    <s v="Huawei"/>
    <n v="0"/>
    <n v="0"/>
    <n v="0"/>
    <n v="0"/>
    <n v="0"/>
    <n v="0"/>
    <n v="0"/>
    <n v="0"/>
    <n v="0"/>
    <n v="0"/>
    <n v="0"/>
    <n v="0"/>
    <n v="0"/>
    <n v="0"/>
    <n v="0"/>
    <n v="0"/>
    <n v="0"/>
    <n v="0"/>
    <n v="0"/>
    <n v="0"/>
    <n v="0"/>
    <n v="0"/>
    <x v="0"/>
    <m/>
    <x v="13"/>
    <x v="9"/>
    <s v="no impacts"/>
    <x v="7"/>
    <s v=""/>
    <s v="SUO_070"/>
  </r>
  <r>
    <s v="Mozogo"/>
    <s v="EXN_042"/>
    <s v="EXTREME-NORD"/>
    <s v="IHS"/>
    <s v="Solar-Gen"/>
    <s v="EXTREME-NORD"/>
    <s v="Mozogo"/>
    <s v="NOKIA"/>
    <n v="0"/>
    <n v="0"/>
    <n v="0"/>
    <n v="0"/>
    <n v="0"/>
    <n v="0"/>
    <n v="0"/>
    <n v="0"/>
    <n v="0"/>
    <n v="0"/>
    <n v="0"/>
    <n v="0"/>
    <n v="0"/>
    <n v="0"/>
    <n v="0"/>
    <n v="0"/>
    <n v="0"/>
    <n v="0"/>
    <n v="0"/>
    <n v="0"/>
    <n v="0"/>
    <n v="0"/>
    <x v="1"/>
    <m/>
    <x v="13"/>
    <x v="9"/>
    <s v="no impacts"/>
    <x v="7"/>
    <s v=""/>
    <s v="EXN_042"/>
  </r>
  <r>
    <s v="Malanden"/>
    <s v="OST_275"/>
    <s v="OUEST"/>
    <s v="CAMUSAT"/>
    <s v="Hybrid Solar - S3"/>
    <s v="OUEST"/>
    <s v="Malanden"/>
    <s v="Huawei"/>
    <n v="0"/>
    <n v="0"/>
    <n v="0"/>
    <n v="0"/>
    <n v="0"/>
    <n v="0"/>
    <n v="0"/>
    <n v="0"/>
    <n v="0"/>
    <n v="0"/>
    <n v="0"/>
    <n v="0"/>
    <n v="0"/>
    <n v="0"/>
    <n v="0"/>
    <n v="0"/>
    <n v="0"/>
    <n v="0"/>
    <n v="0"/>
    <n v="0"/>
    <n v="0"/>
    <n v="0"/>
    <x v="0"/>
    <m/>
    <x v="13"/>
    <x v="9"/>
    <s v="no impacts"/>
    <x v="7"/>
    <s v=""/>
    <s v="OST_275"/>
  </r>
  <r>
    <s v="H-ville"/>
    <s v="CTR_077"/>
    <s v="Yaounde"/>
    <s v="IHS"/>
    <s v="Grid Only"/>
    <s v="CENTRE"/>
    <s v="Yaounde"/>
    <s v="NOKIA"/>
    <n v="0"/>
    <n v="0"/>
    <n v="0"/>
    <n v="0"/>
    <n v="0"/>
    <n v="0"/>
    <n v="0"/>
    <n v="0"/>
    <n v="0"/>
    <n v="0"/>
    <n v="0"/>
    <n v="0"/>
    <n v="0"/>
    <n v="0"/>
    <n v="0"/>
    <n v="0"/>
    <n v="0"/>
    <n v="0"/>
    <n v="0"/>
    <n v="0"/>
    <n v="0"/>
    <n v="0"/>
    <x v="2"/>
    <m/>
    <x v="3"/>
    <x v="3"/>
    <s v="EXCLU"/>
    <x v="2"/>
    <s v=""/>
    <s v="CTR_077"/>
  </r>
  <r>
    <s v="Kotto-Logpom"/>
    <s v="LIT_612"/>
    <s v="Douala"/>
    <s v="CAMUSAT"/>
    <s v="Good Grid no GE - 8h"/>
    <s v="LITTORAL"/>
    <s v="Douala"/>
    <s v="ZTE"/>
    <n v="0"/>
    <n v="0"/>
    <n v="0"/>
    <n v="0"/>
    <n v="0"/>
    <n v="0"/>
    <n v="0"/>
    <n v="0"/>
    <n v="0"/>
    <n v="0"/>
    <n v="0"/>
    <n v="0"/>
    <n v="0"/>
    <n v="0"/>
    <n v="0"/>
    <n v="0"/>
    <n v="0"/>
    <n v="0"/>
    <n v="0"/>
    <n v="0"/>
    <n v="0"/>
    <n v="0"/>
    <x v="2"/>
    <m/>
    <x v="3"/>
    <x v="3"/>
    <s v="EXCLU"/>
    <x v="2"/>
    <s v=""/>
    <s v="LIT_612"/>
  </r>
  <r>
    <s v="Tongo-IHS"/>
    <s v="NRD_112"/>
    <s v="NORD"/>
    <s v="IHS"/>
    <s v="Hybrid-Gen"/>
    <s v="NORD"/>
    <s v="Tongo"/>
    <s v="Huawei"/>
    <n v="0"/>
    <n v="0"/>
    <n v="0"/>
    <n v="0"/>
    <n v="0"/>
    <n v="0"/>
    <n v="0"/>
    <n v="0"/>
    <n v="0"/>
    <n v="0"/>
    <n v="0"/>
    <n v="0"/>
    <n v="0"/>
    <n v="0"/>
    <n v="0"/>
    <n v="0"/>
    <n v="0"/>
    <n v="0"/>
    <n v="0"/>
    <n v="0"/>
    <n v="0"/>
    <n v="0"/>
    <x v="0"/>
    <m/>
    <x v="13"/>
    <x v="9"/>
    <s v="no impacts"/>
    <x v="7"/>
    <s v=""/>
    <s v="NRD_112"/>
  </r>
  <r>
    <s v="Koupa-Matapit-IHS"/>
    <s v="OST_209"/>
    <s v="OUEST"/>
    <s v="IHS"/>
    <s v="Hybrid-Gen"/>
    <s v="OUEST"/>
    <s v="Koupa-Matapit"/>
    <s v="Huawei"/>
    <n v="0"/>
    <n v="0"/>
    <n v="0"/>
    <n v="0"/>
    <n v="0"/>
    <n v="0"/>
    <n v="0"/>
    <n v="0"/>
    <n v="0"/>
    <n v="0"/>
    <n v="0"/>
    <n v="0"/>
    <n v="0"/>
    <n v="0"/>
    <n v="0"/>
    <n v="0"/>
    <n v="0"/>
    <n v="0"/>
    <n v="0"/>
    <n v="0"/>
    <n v="0"/>
    <n v="0"/>
    <x v="0"/>
    <m/>
    <x v="13"/>
    <x v="9"/>
    <s v="no impacts"/>
    <x v="7"/>
    <s v=""/>
    <s v="OST_209"/>
  </r>
  <r>
    <s v="Bandja"/>
    <s v="OST_022"/>
    <s v="OUEST"/>
    <s v="IHS"/>
    <s v="Grid-Gen"/>
    <s v="OUEST"/>
    <s v="Bandja"/>
    <s v="Huawei"/>
    <n v="0"/>
    <n v="0"/>
    <n v="0"/>
    <n v="0"/>
    <n v="0"/>
    <n v="0"/>
    <n v="0"/>
    <n v="0"/>
    <n v="0"/>
    <n v="0"/>
    <n v="0"/>
    <n v="0"/>
    <n v="0"/>
    <n v="0"/>
    <n v="0"/>
    <n v="0"/>
    <n v="0"/>
    <n v="0"/>
    <n v="0"/>
    <n v="0"/>
    <n v="0"/>
    <n v="0"/>
    <x v="0"/>
    <m/>
    <x v="13"/>
    <x v="9"/>
    <s v="no impacts"/>
    <x v="7"/>
    <s v=""/>
    <s v="OST_022"/>
  </r>
  <r>
    <s v="Dizangue"/>
    <s v="LIT_113"/>
    <s v="LITTORAL"/>
    <s v="IHS"/>
    <s v="Grid-Gen"/>
    <s v="LITTORAL"/>
    <s v="Dizangue"/>
    <s v="ZTE"/>
    <n v="0"/>
    <n v="0"/>
    <n v="0"/>
    <n v="0"/>
    <n v="0"/>
    <n v="0"/>
    <n v="0"/>
    <n v="0"/>
    <n v="0"/>
    <n v="0"/>
    <n v="0"/>
    <n v="0"/>
    <n v="0"/>
    <n v="0"/>
    <n v="0"/>
    <n v="0"/>
    <n v="0"/>
    <n v="0"/>
    <n v="0"/>
    <n v="0"/>
    <n v="0"/>
    <n v="0"/>
    <x v="0"/>
    <m/>
    <x v="13"/>
    <x v="9"/>
    <s v="no impacts"/>
    <x v="7"/>
    <s v=""/>
    <s v="LIT_113"/>
  </r>
  <r>
    <s v="Nsimalene-Yemwak"/>
    <s v="SUD_122"/>
    <s v="CENTRE"/>
    <s v="CAMUSAT"/>
    <s v="Hybrid Solar - S3"/>
    <s v="SUD"/>
    <s v="Nsimalene-Yemwak"/>
    <s v="ZTE"/>
    <n v="0"/>
    <n v="0"/>
    <n v="0"/>
    <n v="0"/>
    <n v="0"/>
    <n v="0"/>
    <n v="0"/>
    <n v="0"/>
    <n v="0"/>
    <n v="0"/>
    <n v="0"/>
    <n v="0"/>
    <n v="0"/>
    <n v="0"/>
    <n v="0"/>
    <n v="0"/>
    <n v="0"/>
    <n v="0"/>
    <n v="0"/>
    <n v="0"/>
    <n v="0"/>
    <n v="0"/>
    <x v="0"/>
    <m/>
    <x v="9"/>
    <x v="6"/>
    <s v="Sites strategiques, MLL, Pylone, etc."/>
    <x v="1"/>
    <s v="(05/03/2026 cell zte): 28/04/2026 : Relance faite a camusat ce jour_x000a_27/04/2026 : Retour camusat attendu_x000a_23/04/2026 : Relance faite a camusat ce jour_x000a_22/04/2026 : Feedback camusat attendu_x000a_21/04/2026 : Le RM a partage les evidences des guepes sur Nsimalene || Mail  envoye a camusat pour support_x000a_20/04/2026 : Fme actuellement sur esambout pour remplacement de la fibre et sera sur Nsimalene dans l'apres midi ETA 15h || Feedback Fme : Presence des gepes sur le site _x000a_19/04/2026 : Check and clean RRU 51,52 _x000a_18/04/2026 : Site down..;..;(05/03/2026 cell zte): 02/05/2026 : En attente du suuport de Camusat_x000a_28/04/2026 : Relance faite a camusat ce jour_x000a_27/04/2026 : Retour camusat attendu_x000a_23/04/2026 : Relance faite a camusat ce jour_x000a_22/04/2026 : Feedback camusat attendu_x000a_21/04/2026 : Le RM a partage les evidences des guepes sur Nsimalene || Mail  envoye a camusat pour support_x000a_20/04/2026 : Fme actuellement sur esambout pour remplacement de la fibre et sera sur Nsimalene dans l'apres midi ETA 15h || Feedback Fme : Presence des gepes sur le site _x000a_19/04/2026 : Check and clean RRU 51,52 _x000a_18/04/2026 : Site down..;..;(05/03/2026 cell zte): 02/05/2026 : En attente du suuport de Camusat_x000a_28/04/2026 : Relance faite a camusat ce jour_x000a_27/04/2026 : Retour camusat attendu_x000a_23/04/2026 : Relance faite a camusat ce jour_x000a_22/04/2026 : Feedback camusat attendu_x000a_21/04/2026 : Le RM a partage les evidences des guepes sur Nsimalene || Mail  envoye a camusat pour support_x000a_20/04/2026 : Fme actuellement sur esambout pour remplacement de la fibre et sera sur Nsimalene dans l'apres midi ETA 15h || Feedback Fme : Presence des gepes sur le site _x000a_19/04/2026 : Check and clean RRU 51,52 _x000a_18/04/2026 : Site down"/>
    <s v="SUD_122"/>
  </r>
  <r>
    <s v="Akom-II-IHS"/>
    <s v="SUD_054"/>
    <s v="CENTRE"/>
    <s v="IHS"/>
    <s v="Gen-Lithium"/>
    <s v="SUD"/>
    <s v="Akom II"/>
    <s v="ZTE"/>
    <n v="0"/>
    <n v="0"/>
    <n v="0"/>
    <n v="0"/>
    <n v="0"/>
    <n v="0"/>
    <n v="0"/>
    <n v="0"/>
    <n v="0"/>
    <n v="0"/>
    <n v="0"/>
    <n v="0"/>
    <n v="0"/>
    <n v="0"/>
    <n v="0"/>
    <n v="0"/>
    <n v="0"/>
    <n v="0"/>
    <n v="0"/>
    <n v="0"/>
    <n v="0"/>
    <n v="0"/>
    <x v="0"/>
    <m/>
    <x v="13"/>
    <x v="9"/>
    <s v="no impacts"/>
    <x v="7"/>
    <s v=""/>
    <s v="SUD_054"/>
  </r>
  <r>
    <s v="Manjo-PHP"/>
    <s v="LIT_592"/>
    <s v="LITTORAL"/>
    <s v="CAMUSAT"/>
    <s v="Good Grid no GE - 8h"/>
    <s v="LITTORAL"/>
    <s v="Manjo"/>
    <s v="ZTE"/>
    <n v="0"/>
    <n v="0"/>
    <n v="0"/>
    <n v="0"/>
    <n v="0"/>
    <n v="0"/>
    <n v="0"/>
    <n v="0"/>
    <n v="0"/>
    <n v="0"/>
    <n v="0"/>
    <n v="0"/>
    <n v="0"/>
    <n v="0"/>
    <n v="0"/>
    <n v="0"/>
    <n v="0"/>
    <n v="0"/>
    <n v="0"/>
    <n v="0"/>
    <n v="0"/>
    <n v="0"/>
    <x v="0"/>
    <m/>
    <x v="13"/>
    <x v="9"/>
    <s v="no impacts"/>
    <x v="7"/>
    <s v=""/>
    <s v="LIT_592"/>
  </r>
  <r>
    <s v="MBANGASSINA"/>
    <s v="CTR_226"/>
    <s v="CENTRE"/>
    <s v="IHS"/>
    <s v="Grid-Gen-Lithium"/>
    <s v="CENTRE"/>
    <s v="Mbangassina"/>
    <s v="ZTE"/>
    <n v="0"/>
    <n v="0"/>
    <n v="0"/>
    <n v="0"/>
    <n v="0"/>
    <n v="0"/>
    <n v="0"/>
    <n v="0"/>
    <n v="0"/>
    <n v="0"/>
    <n v="0"/>
    <n v="0"/>
    <n v="0"/>
    <n v="0"/>
    <n v="0"/>
    <n v="0"/>
    <n v="0"/>
    <n v="0"/>
    <n v="0"/>
    <n v="0"/>
    <n v="0"/>
    <n v="0"/>
    <x v="0"/>
    <m/>
    <x v="13"/>
    <x v="9"/>
    <s v="no impacts"/>
    <x v="7"/>
    <s v=""/>
    <s v="CTR_226"/>
  </r>
  <r>
    <s v="Bonepoupa-IHS"/>
    <s v="LIT_145"/>
    <s v="LITTORAL"/>
    <s v="IHS"/>
    <s v="Solar-Grid-Gen-Lithium"/>
    <s v="LITTORAL"/>
    <s v="Bonepoupa"/>
    <s v="ZTE"/>
    <n v="0"/>
    <n v="0"/>
    <n v="0"/>
    <n v="0"/>
    <n v="0"/>
    <n v="0"/>
    <n v="0"/>
    <n v="0"/>
    <n v="0"/>
    <n v="0"/>
    <n v="0"/>
    <n v="0"/>
    <n v="0"/>
    <n v="0"/>
    <n v="0"/>
    <n v="0"/>
    <n v="0"/>
    <n v="0"/>
    <n v="0"/>
    <n v="0"/>
    <n v="0"/>
    <n v="0"/>
    <x v="0"/>
    <m/>
    <x v="13"/>
    <x v="9"/>
    <s v="no impacts"/>
    <x v="7"/>
    <s v=""/>
    <s v="LIT_145"/>
  </r>
  <r>
    <s v="Bana"/>
    <s v="OST_007"/>
    <s v="OUEST"/>
    <s v="IHS"/>
    <s v="Grid-Gen"/>
    <s v="OUEST"/>
    <s v="Bana"/>
    <s v="NOKIA"/>
    <n v="0"/>
    <n v="0"/>
    <n v="0"/>
    <n v="0"/>
    <n v="0"/>
    <n v="0"/>
    <n v="0"/>
    <n v="0"/>
    <n v="0"/>
    <n v="0"/>
    <n v="0"/>
    <n v="0"/>
    <n v="0"/>
    <n v="0"/>
    <n v="0"/>
    <n v="0"/>
    <n v="0"/>
    <n v="0"/>
    <n v="0"/>
    <n v="0"/>
    <n v="0"/>
    <n v="0"/>
    <x v="0"/>
    <m/>
    <x v="13"/>
    <x v="9"/>
    <s v="no impacts"/>
    <x v="7"/>
    <s v=""/>
    <s v="OST_007"/>
  </r>
  <r>
    <s v="Malantouen"/>
    <s v="OST_039"/>
    <s v="OUEST"/>
    <s v="IHS"/>
    <s v="Grid-Gen"/>
    <s v="OUEST"/>
    <s v="Malantouen"/>
    <s v="NOKIA"/>
    <n v="0"/>
    <n v="0"/>
    <n v="0"/>
    <n v="0"/>
    <n v="0"/>
    <n v="0"/>
    <n v="0"/>
    <n v="0"/>
    <n v="0"/>
    <n v="0"/>
    <n v="0"/>
    <n v="0"/>
    <n v="0"/>
    <n v="0"/>
    <n v="0"/>
    <n v="0"/>
    <n v="0"/>
    <n v="0"/>
    <n v="0"/>
    <n v="0"/>
    <n v="0"/>
    <n v="0"/>
    <x v="0"/>
    <m/>
    <x v="13"/>
    <x v="9"/>
    <s v="no impacts"/>
    <x v="7"/>
    <s v=""/>
    <s v="OST_039"/>
  </r>
  <r>
    <s v="Ndjole"/>
    <s v="CTR_893"/>
    <s v="CENTRE"/>
    <m/>
    <m/>
    <s v="CENTRE"/>
    <s v="Ndjole"/>
    <s v="ZTE"/>
    <n v="0"/>
    <n v="0"/>
    <n v="0"/>
    <n v="0"/>
    <n v="0"/>
    <n v="0"/>
    <n v="0"/>
    <n v="0"/>
    <n v="0"/>
    <n v="0"/>
    <n v="0"/>
    <n v="0"/>
    <n v="0"/>
    <n v="0"/>
    <n v="0"/>
    <n v="0"/>
    <n v="0"/>
    <n v="0"/>
    <n v="0"/>
    <n v="0"/>
    <n v="0"/>
    <n v="0"/>
    <x v="0"/>
    <m/>
    <x v="13"/>
    <x v="9"/>
    <s v="no impacts"/>
    <x v="7"/>
    <s v=""/>
    <s v="CTR_893"/>
  </r>
  <r>
    <s v="Foumban-Lycee-MTN"/>
    <s v="OST_128"/>
    <s v="OUEST"/>
    <s v="IHS"/>
    <s v="Grid-Gen"/>
    <s v="OUEST"/>
    <s v="Foumban"/>
    <s v="Huawei"/>
    <n v="0"/>
    <n v="0"/>
    <n v="0"/>
    <n v="0"/>
    <n v="0"/>
    <n v="0"/>
    <n v="0"/>
    <n v="0"/>
    <n v="0"/>
    <n v="0"/>
    <n v="0"/>
    <n v="0"/>
    <n v="0"/>
    <n v="0"/>
    <n v="0"/>
    <n v="0"/>
    <n v="0"/>
    <n v="0"/>
    <n v="0"/>
    <n v="0"/>
    <n v="0"/>
    <n v="0"/>
    <x v="0"/>
    <m/>
    <x v="13"/>
    <x v="9"/>
    <s v="no impacts"/>
    <x v="7"/>
    <s v=""/>
    <s v="OST_128"/>
  </r>
  <r>
    <s v="Foumban-Njintout-II"/>
    <s v="OST_178"/>
    <s v="OUEST"/>
    <s v="IHS"/>
    <s v="Grid-Gen"/>
    <s v="OUEST"/>
    <s v="Foumban"/>
    <s v="Huawei"/>
    <n v="0"/>
    <n v="0"/>
    <n v="0"/>
    <n v="0"/>
    <n v="0"/>
    <n v="0"/>
    <n v="0"/>
    <n v="0"/>
    <n v="0"/>
    <n v="0"/>
    <n v="0"/>
    <n v="0"/>
    <n v="0"/>
    <n v="0"/>
    <n v="0"/>
    <n v="0"/>
    <n v="0"/>
    <n v="0"/>
    <n v="0"/>
    <n v="0"/>
    <n v="0"/>
    <n v="0"/>
    <x v="0"/>
    <m/>
    <x v="13"/>
    <x v="9"/>
    <s v="no impacts"/>
    <x v="7"/>
    <s v=""/>
    <s v="OST_178"/>
  </r>
  <r>
    <s v="Manmenye"/>
    <s v="CTR_117"/>
    <s v="CENTRE"/>
    <s v="IHS"/>
    <s v="Grid-Hybrid-Gen"/>
    <s v="CENTRE"/>
    <s v="Manmenye"/>
    <s v="ZTE"/>
    <n v="0"/>
    <n v="0"/>
    <n v="0"/>
    <n v="0"/>
    <n v="0"/>
    <n v="0"/>
    <n v="0"/>
    <n v="0"/>
    <n v="0"/>
    <n v="0"/>
    <n v="0"/>
    <n v="0"/>
    <n v="0"/>
    <n v="0"/>
    <n v="0"/>
    <n v="0"/>
    <n v="0"/>
    <n v="0"/>
    <n v="0"/>
    <n v="0"/>
    <n v="0"/>
    <n v="0"/>
    <x v="0"/>
    <m/>
    <x v="13"/>
    <x v="9"/>
    <s v="no impacts"/>
    <x v="7"/>
    <s v=""/>
    <s v="CTR_117"/>
  </r>
  <r>
    <s v="Obala-Mairie"/>
    <s v="CTR_113"/>
    <s v="CENTRE"/>
    <s v="IHS"/>
    <s v="Grid-Gen"/>
    <s v="CENTRE"/>
    <s v="Obala"/>
    <s v="ZTE"/>
    <n v="0"/>
    <n v="0"/>
    <n v="0"/>
    <n v="0"/>
    <n v="0"/>
    <n v="0"/>
    <n v="0"/>
    <n v="0"/>
    <n v="0"/>
    <n v="0"/>
    <n v="0"/>
    <n v="0"/>
    <n v="0"/>
    <n v="0"/>
    <n v="0"/>
    <n v="0"/>
    <n v="0"/>
    <n v="0"/>
    <n v="0"/>
    <n v="0"/>
    <n v="0"/>
    <n v="0"/>
    <x v="0"/>
    <m/>
    <x v="13"/>
    <x v="9"/>
    <s v="no impacts"/>
    <x v="7"/>
    <s v=""/>
    <s v="CTR_113"/>
  </r>
  <r>
    <s v="Penja-Shell-IHS"/>
    <s v="LIT_493"/>
    <s v="LITTORAL"/>
    <s v="IHS"/>
    <s v="Grid-Gen"/>
    <s v="LITTORAL"/>
    <s v="Penja"/>
    <s v="ZTE"/>
    <n v="0"/>
    <n v="0"/>
    <n v="0"/>
    <n v="0"/>
    <n v="0"/>
    <n v="0"/>
    <n v="0"/>
    <n v="0"/>
    <n v="0"/>
    <n v="0"/>
    <n v="0"/>
    <n v="0"/>
    <n v="0"/>
    <n v="0"/>
    <n v="0"/>
    <n v="0"/>
    <n v="0"/>
    <n v="0"/>
    <n v="0"/>
    <n v="0"/>
    <n v="0"/>
    <n v="0"/>
    <x v="0"/>
    <m/>
    <x v="13"/>
    <x v="9"/>
    <s v="no impacts"/>
    <x v="7"/>
    <s v=""/>
    <s v="LIT_493"/>
  </r>
  <r>
    <s v="Mouanko"/>
    <s v="LIT_191"/>
    <s v="LITTORAL"/>
    <s v="IHS"/>
    <s v="Grid-Gen"/>
    <s v="LITTORAL"/>
    <s v="Mouanko"/>
    <s v="ZTE"/>
    <n v="0"/>
    <n v="0"/>
    <n v="0"/>
    <n v="0"/>
    <n v="0"/>
    <n v="0"/>
    <n v="0"/>
    <n v="0"/>
    <n v="0"/>
    <n v="0"/>
    <n v="0"/>
    <n v="0"/>
    <n v="0"/>
    <n v="0"/>
    <n v="0"/>
    <n v="0"/>
    <n v="0"/>
    <n v="0"/>
    <n v="0"/>
    <n v="0"/>
    <n v="0"/>
    <n v="0"/>
    <x v="0"/>
    <m/>
    <x v="13"/>
    <x v="9"/>
    <s v="no impacts"/>
    <x v="7"/>
    <s v=""/>
    <s v="LIT_191"/>
  </r>
  <r>
    <s v="Awae"/>
    <s v="CTR_112"/>
    <s v="CENTRE"/>
    <s v="IHS"/>
    <s v="Grid-Gen"/>
    <s v="CENTRE"/>
    <s v="Awae"/>
    <s v="ZTE"/>
    <n v="0"/>
    <n v="0"/>
    <n v="0"/>
    <n v="0"/>
    <n v="0"/>
    <n v="0"/>
    <n v="0"/>
    <n v="0"/>
    <n v="0"/>
    <n v="0"/>
    <n v="0"/>
    <n v="0"/>
    <n v="0"/>
    <n v="0"/>
    <n v="0"/>
    <n v="0"/>
    <n v="0"/>
    <n v="0"/>
    <n v="0"/>
    <n v="0"/>
    <n v="0"/>
    <n v="0"/>
    <x v="0"/>
    <m/>
    <x v="13"/>
    <x v="9"/>
    <s v="no impacts"/>
    <x v="7"/>
    <s v=""/>
    <s v="CTR_112"/>
  </r>
  <r>
    <s v="Nkong-8Bis-MTN"/>
    <s v="LIT_288"/>
    <s v="LITTORAL"/>
    <s v="IHS"/>
    <s v="Grid-Gen"/>
    <s v="LITTORAL"/>
    <s v="Nkongsamba"/>
    <s v="ZTE"/>
    <n v="0"/>
    <n v="0"/>
    <n v="0"/>
    <n v="0"/>
    <n v="0"/>
    <n v="0"/>
    <n v="0"/>
    <n v="0"/>
    <n v="0"/>
    <n v="0"/>
    <n v="0"/>
    <n v="0"/>
    <n v="0"/>
    <n v="0"/>
    <n v="0"/>
    <n v="0"/>
    <n v="0"/>
    <n v="0"/>
    <n v="0"/>
    <n v="0"/>
    <n v="0"/>
    <n v="0"/>
    <x v="0"/>
    <m/>
    <x v="13"/>
    <x v="9"/>
    <s v="no impacts"/>
    <x v="7"/>
    <s v=""/>
    <s v="LIT_288"/>
  </r>
  <r>
    <s v="Kotto-Bloc"/>
    <s v="LIT_246"/>
    <s v="Douala"/>
    <s v="IHS"/>
    <s v="Grid-Gen"/>
    <s v="LITTORAL"/>
    <s v="Douala"/>
    <s v="ZTE"/>
    <n v="0"/>
    <n v="0"/>
    <n v="0"/>
    <n v="0"/>
    <n v="0"/>
    <n v="0"/>
    <n v="0"/>
    <n v="0"/>
    <n v="0"/>
    <n v="0"/>
    <n v="0"/>
    <n v="0"/>
    <n v="0"/>
    <n v="0"/>
    <n v="0"/>
    <n v="0"/>
    <n v="0"/>
    <n v="0"/>
    <n v="0"/>
    <n v="0"/>
    <n v="0"/>
    <n v="0"/>
    <x v="0"/>
    <m/>
    <x v="13"/>
    <x v="9"/>
    <s v="no impacts"/>
    <x v="7"/>
    <s v=""/>
    <s v="LIT_246"/>
  </r>
  <r>
    <s v="LIT_878_Z_Souza-New-IHS"/>
    <s v="LIT_878"/>
    <s v="LITTORAL"/>
    <s v="IHS"/>
    <s v="Grid-Gen"/>
    <s v="LIT"/>
    <s v="Souza"/>
    <s v="ZTE"/>
    <n v="0"/>
    <n v="0"/>
    <n v="0"/>
    <n v="0"/>
    <n v="0"/>
    <n v="0"/>
    <n v="0"/>
    <n v="0"/>
    <n v="0"/>
    <n v="0"/>
    <n v="0"/>
    <n v="0"/>
    <n v="0"/>
    <n v="0"/>
    <n v="0"/>
    <n v="0"/>
    <n v="0"/>
    <n v="0"/>
    <n v="0"/>
    <n v="0"/>
    <n v="0"/>
    <n v="0"/>
    <x v="0"/>
    <m/>
    <x v="13"/>
    <x v="9"/>
    <s v="no impacts"/>
    <x v="7"/>
    <s v=""/>
    <s v="LIT_878"/>
  </r>
  <r>
    <s v="Kouedjou-IHS"/>
    <s v="LIT_502"/>
    <s v="LITTORAL"/>
    <s v="IHS"/>
    <s v="Gen Only"/>
    <s v="LITTORAL"/>
    <s v="Kouedjou"/>
    <s v="NOKIA"/>
    <n v="0"/>
    <n v="0"/>
    <n v="0"/>
    <n v="0"/>
    <n v="0"/>
    <n v="0"/>
    <n v="0"/>
    <n v="0"/>
    <n v="0"/>
    <n v="0"/>
    <n v="0"/>
    <n v="17402.278788812699"/>
    <n v="0"/>
    <n v="0"/>
    <n v="0"/>
    <n v="0"/>
    <n v="0"/>
    <n v="0"/>
    <n v="0"/>
    <n v="0"/>
    <n v="0"/>
    <n v="0"/>
    <x v="0"/>
    <m/>
    <x v="13"/>
    <x v="9"/>
    <s v="no impacts"/>
    <x v="7"/>
    <s v=""/>
    <s v="LIT_502"/>
  </r>
  <r>
    <s v="Bfsam-Stade"/>
    <s v="OST_110"/>
    <s v="Bafoussam"/>
    <s v="IHS"/>
    <s v="GridOnly"/>
    <s v="OUEST"/>
    <s v="Bafoussam"/>
    <s v="Huawei"/>
    <n v="0"/>
    <n v="0"/>
    <n v="0"/>
    <n v="0"/>
    <n v="0"/>
    <n v="0"/>
    <n v="0"/>
    <n v="0"/>
    <n v="0"/>
    <n v="0"/>
    <n v="0"/>
    <n v="0"/>
    <n v="0"/>
    <n v="0"/>
    <n v="0"/>
    <n v="0"/>
    <n v="0"/>
    <n v="0"/>
    <n v="0"/>
    <n v="0"/>
    <n v="0"/>
    <n v="0"/>
    <x v="0"/>
    <m/>
    <x v="13"/>
    <x v="9"/>
    <s v="no impacts"/>
    <x v="7"/>
    <s v=""/>
    <s v="OST_110"/>
  </r>
  <r>
    <s v="Ebeba"/>
    <s v="CTR_116"/>
    <s v="CENTRE"/>
    <s v="IHS"/>
    <s v="Grid-Gen-Lithium"/>
    <s v="CENTRE"/>
    <s v="Ebeba"/>
    <s v="ZTE"/>
    <n v="0"/>
    <n v="0"/>
    <n v="0"/>
    <n v="0"/>
    <n v="0"/>
    <n v="0"/>
    <n v="0"/>
    <n v="0"/>
    <n v="0"/>
    <n v="0"/>
    <n v="0"/>
    <n v="0"/>
    <n v="0"/>
    <n v="0"/>
    <n v="0"/>
    <n v="0"/>
    <n v="0"/>
    <n v="0"/>
    <n v="0"/>
    <n v="0"/>
    <n v="0"/>
    <n v="0"/>
    <x v="0"/>
    <m/>
    <x v="13"/>
    <x v="9"/>
    <s v="no impacts"/>
    <x v="7"/>
    <s v=""/>
    <s v="CTR_116"/>
  </r>
  <r>
    <s v="H-Astoria"/>
    <s v="LIT_244"/>
    <s v="Douala"/>
    <s v="IHS"/>
    <s v="Grid-Gen (LL)"/>
    <s v="LITTORAL"/>
    <s v="Douala"/>
    <s v="ZTE"/>
    <n v="0"/>
    <n v="0"/>
    <n v="0"/>
    <n v="0"/>
    <n v="0"/>
    <n v="0"/>
    <n v="0"/>
    <n v="0"/>
    <n v="0"/>
    <n v="0"/>
    <n v="0"/>
    <n v="0"/>
    <n v="0"/>
    <n v="0"/>
    <n v="0"/>
    <n v="0"/>
    <n v="0"/>
    <n v="0"/>
    <n v="0"/>
    <n v="0"/>
    <n v="0"/>
    <n v="0"/>
    <x v="0"/>
    <m/>
    <x v="13"/>
    <x v="9"/>
    <s v="no impacts"/>
    <x v="7"/>
    <s v=""/>
    <s v="LIT_244"/>
  </r>
  <r>
    <s v="Bfsam-Djemoun"/>
    <s v="OST_001"/>
    <s v="Bafoussam"/>
    <s v="OCM/Strategique"/>
    <m/>
    <s v="OUEST"/>
    <s v="Bafoussam"/>
    <s v="Huawei"/>
    <n v="0"/>
    <n v="0"/>
    <n v="0"/>
    <n v="0"/>
    <n v="0"/>
    <n v="0"/>
    <n v="0"/>
    <n v="0"/>
    <n v="0"/>
    <n v="0"/>
    <n v="0"/>
    <n v="0"/>
    <n v="0"/>
    <n v="0"/>
    <n v="0"/>
    <n v="0"/>
    <n v="0"/>
    <n v="0"/>
    <n v="0"/>
    <n v="0"/>
    <n v="0"/>
    <n v="0"/>
    <x v="0"/>
    <m/>
    <x v="13"/>
    <x v="9"/>
    <s v="no impacts"/>
    <x v="7"/>
    <s v=""/>
    <s v="OST_001"/>
  </r>
  <r>
    <s v="Binguela-Camrail"/>
    <s v="CTR_453"/>
    <s v="CENTRE"/>
    <s v="CAMUSAT"/>
    <s v="Hybrid Solar - S1"/>
    <s v="CENTRE"/>
    <s v="Mbankomo"/>
    <s v="NOKIA"/>
    <n v="0"/>
    <n v="0"/>
    <n v="0"/>
    <n v="0"/>
    <n v="0"/>
    <n v="0"/>
    <n v="0"/>
    <n v="0"/>
    <n v="0"/>
    <n v="0"/>
    <n v="0"/>
    <n v="0"/>
    <n v="0"/>
    <n v="0"/>
    <n v="0"/>
    <n v="0"/>
    <n v="0"/>
    <n v="0"/>
    <n v="0"/>
    <n v="0"/>
    <n v="0"/>
    <n v="0"/>
    <x v="0"/>
    <m/>
    <x v="13"/>
    <x v="9"/>
    <s v="no impacts"/>
    <x v="7"/>
    <s v=""/>
    <s v="CTR_453"/>
  </r>
  <r>
    <s v="Bpriso-Vanitex-New"/>
    <s v="LIT_410"/>
    <s v="Douala"/>
    <s v="IHS"/>
    <s v="Grid-Gen"/>
    <s v="LITTORAL"/>
    <s v="Douala"/>
    <s v="ZTE"/>
    <n v="0"/>
    <n v="0"/>
    <n v="0"/>
    <n v="0"/>
    <n v="0"/>
    <n v="0"/>
    <n v="0"/>
    <n v="0"/>
    <n v="0"/>
    <n v="0"/>
    <n v="0"/>
    <n v="0"/>
    <n v="0"/>
    <n v="0"/>
    <n v="0"/>
    <n v="0"/>
    <n v="0"/>
    <n v="0"/>
    <n v="0"/>
    <n v="0"/>
    <n v="0"/>
    <n v="0"/>
    <x v="0"/>
    <m/>
    <x v="13"/>
    <x v="9"/>
    <s v="no impacts"/>
    <x v="7"/>
    <s v=""/>
    <s v="LIT_410"/>
  </r>
  <r>
    <s v="Safacam"/>
    <s v="LIT_040"/>
    <s v="LITTORAL"/>
    <s v="IHS"/>
    <s v="Grid-Gen"/>
    <s v="LITTORAL"/>
    <s v="Dizangue"/>
    <s v="ZTE"/>
    <n v="0"/>
    <n v="0"/>
    <n v="0"/>
    <n v="0"/>
    <n v="0"/>
    <n v="0"/>
    <n v="0"/>
    <n v="0"/>
    <n v="0"/>
    <n v="0"/>
    <n v="0"/>
    <n v="0"/>
    <n v="0"/>
    <n v="0"/>
    <n v="0"/>
    <n v="0"/>
    <n v="0"/>
    <n v="0"/>
    <n v="0"/>
    <n v="0"/>
    <n v="0"/>
    <n v="0"/>
    <x v="0"/>
    <m/>
    <x v="13"/>
    <x v="9"/>
    <s v="no impacts"/>
    <x v="7"/>
    <s v=""/>
    <s v="LIT_040"/>
  </r>
  <r>
    <s v="Nkolve-IHS"/>
    <s v="CTR_531"/>
    <s v="CENTRE"/>
    <s v="IHS"/>
    <s v="Hybrid-Gen"/>
    <s v="CENTRE"/>
    <s v="Nkolve"/>
    <s v="ZTE"/>
    <n v="0"/>
    <n v="0"/>
    <n v="0"/>
    <n v="0"/>
    <n v="0"/>
    <n v="0"/>
    <n v="0"/>
    <n v="0"/>
    <n v="0"/>
    <n v="0"/>
    <n v="0"/>
    <n v="0"/>
    <n v="0"/>
    <n v="0"/>
    <n v="0"/>
    <n v="0"/>
    <n v="0"/>
    <n v="0"/>
    <n v="0"/>
    <n v="0"/>
    <n v="0"/>
    <n v="0"/>
    <x v="0"/>
    <m/>
    <x v="13"/>
    <x v="9"/>
    <s v="no impacts"/>
    <x v="7"/>
    <s v=""/>
    <s v="CTR_531"/>
  </r>
  <r>
    <s v="Lengom-IHS"/>
    <s v="CTR_533"/>
    <s v="Yaounde"/>
    <s v="IHS"/>
    <s v="Grid-Gen"/>
    <s v="CENTRE"/>
    <s v="Yaounde"/>
    <s v="ZTE"/>
    <n v="0"/>
    <n v="0"/>
    <n v="0"/>
    <n v="0"/>
    <n v="0"/>
    <n v="0"/>
    <n v="0"/>
    <n v="0"/>
    <n v="0"/>
    <n v="0"/>
    <n v="0"/>
    <n v="0"/>
    <n v="0"/>
    <n v="0"/>
    <n v="0"/>
    <n v="0"/>
    <n v="0"/>
    <n v="0"/>
    <n v="0"/>
    <n v="0"/>
    <n v="0"/>
    <n v="0"/>
    <x v="0"/>
    <m/>
    <x v="13"/>
    <x v="9"/>
    <s v="no impacts"/>
    <x v="7"/>
    <s v=""/>
    <s v="CTR_533"/>
  </r>
  <r>
    <s v="Nguibassal"/>
    <s v="CTR_858"/>
    <s v="CENTRE"/>
    <s v="ESCO"/>
    <s v="Hybrid solar - S3"/>
    <s v="CENTRE"/>
    <s v="Nguibassal"/>
    <s v="ZTE"/>
    <n v="0"/>
    <n v="0"/>
    <n v="0"/>
    <n v="0"/>
    <n v="0"/>
    <n v="0"/>
    <n v="0"/>
    <n v="0"/>
    <n v="0"/>
    <n v="0"/>
    <n v="0"/>
    <n v="0"/>
    <n v="0"/>
    <n v="0"/>
    <n v="0"/>
    <n v="0"/>
    <n v="0"/>
    <n v="0"/>
    <n v="0"/>
    <n v="0"/>
    <n v="0"/>
    <n v="0"/>
    <x v="0"/>
    <m/>
    <x v="13"/>
    <x v="9"/>
    <s v="no impacts"/>
    <x v="7"/>
    <s v=""/>
    <s v="CTR_858"/>
  </r>
  <r>
    <s v="BP-Cite"/>
    <s v="LIT_034"/>
    <s v="Douala"/>
    <s v="IHS"/>
    <s v="GridOnly"/>
    <s v="LITTORAL"/>
    <s v="Douala"/>
    <s v="ZTE"/>
    <n v="0"/>
    <n v="0"/>
    <n v="0"/>
    <n v="0"/>
    <n v="0"/>
    <n v="0"/>
    <n v="0"/>
    <n v="0"/>
    <n v="0.10276572126483552"/>
    <n v="0"/>
    <n v="0"/>
    <n v="0"/>
    <n v="0"/>
    <n v="0"/>
    <n v="0"/>
    <n v="0"/>
    <n v="0"/>
    <n v="0"/>
    <n v="0"/>
    <n v="0"/>
    <n v="0"/>
    <n v="0"/>
    <x v="0"/>
    <m/>
    <x v="13"/>
    <x v="9"/>
    <s v="no impacts"/>
    <x v="7"/>
    <s v=""/>
    <s v="LIT_034"/>
  </r>
  <r>
    <s v="Nkoteng-IHS"/>
    <s v="CTR_152"/>
    <s v="CENTRE"/>
    <s v="IHS"/>
    <s v="Grid-Gen"/>
    <s v="CENTRE"/>
    <s v="Nkoteng"/>
    <s v="ZTE"/>
    <n v="0"/>
    <n v="0"/>
    <n v="0"/>
    <n v="0"/>
    <n v="0"/>
    <n v="0"/>
    <n v="0"/>
    <n v="0"/>
    <n v="0"/>
    <n v="0"/>
    <n v="0"/>
    <n v="0"/>
    <n v="0"/>
    <n v="0"/>
    <n v="0"/>
    <n v="0"/>
    <n v="0"/>
    <n v="0"/>
    <n v="0"/>
    <n v="0"/>
    <n v="0"/>
    <n v="0"/>
    <x v="0"/>
    <m/>
    <x v="13"/>
    <x v="9"/>
    <s v="no impacts"/>
    <x v="7"/>
    <s v=""/>
    <s v="CTR_152"/>
  </r>
  <r>
    <s v="Carrefour-Elat"/>
    <s v="CTR_835"/>
    <s v="CENTRE"/>
    <s v="CAMUSAT"/>
    <s v="Good Grid + GE"/>
    <s v="CENTRE"/>
    <s v="Elat"/>
    <s v="ZTE"/>
    <n v="0"/>
    <n v="0"/>
    <n v="0"/>
    <n v="0"/>
    <n v="0"/>
    <n v="0"/>
    <n v="0"/>
    <n v="0"/>
    <n v="0"/>
    <n v="0"/>
    <n v="0"/>
    <n v="0"/>
    <n v="0"/>
    <n v="0"/>
    <n v="0"/>
    <n v="0"/>
    <n v="0"/>
    <n v="0"/>
    <n v="0"/>
    <n v="0"/>
    <n v="0"/>
    <n v="0"/>
    <x v="0"/>
    <m/>
    <x v="13"/>
    <x v="9"/>
    <s v="no impacts"/>
    <x v="7"/>
    <s v=""/>
    <s v="CTR_835"/>
  </r>
  <r>
    <s v="Njombe-PHP"/>
    <s v="LIT_590"/>
    <s v="LITTORAL"/>
    <s v="CAMUSAT"/>
    <s v="Good Grid no GE - 8h"/>
    <s v="LITTORAL"/>
    <s v="Njombe"/>
    <s v="ZTE"/>
    <n v="0"/>
    <n v="0"/>
    <n v="0"/>
    <n v="0"/>
    <n v="0"/>
    <n v="0"/>
    <n v="0"/>
    <n v="0"/>
    <n v="0"/>
    <n v="0"/>
    <n v="0"/>
    <n v="0"/>
    <n v="0"/>
    <n v="0"/>
    <n v="0"/>
    <n v="0"/>
    <n v="0"/>
    <n v="0"/>
    <n v="0"/>
    <n v="0"/>
    <n v="0"/>
    <n v="0"/>
    <x v="0"/>
    <m/>
    <x v="13"/>
    <x v="9"/>
    <s v="no impacts"/>
    <x v="7"/>
    <s v=""/>
    <s v="LIT_590"/>
  </r>
  <r>
    <s v="Mimbo"/>
    <s v="SUD_099"/>
    <s v="CENTRE"/>
    <s v="CAMUSAT"/>
    <s v="HGB"/>
    <s v="SUD"/>
    <s v="Mimbo"/>
    <s v="ZTE"/>
    <n v="0"/>
    <n v="0"/>
    <n v="0"/>
    <n v="0"/>
    <n v="0"/>
    <n v="0"/>
    <n v="0"/>
    <n v="0"/>
    <n v="0"/>
    <n v="0"/>
    <n v="0"/>
    <n v="0"/>
    <n v="0"/>
    <n v="0"/>
    <n v="0"/>
    <n v="0"/>
    <n v="0"/>
    <n v="0"/>
    <n v="0"/>
    <n v="0"/>
    <n v="0"/>
    <n v="0"/>
    <x v="0"/>
    <m/>
    <x v="13"/>
    <x v="9"/>
    <s v="no impacts"/>
    <x v="7"/>
    <s v=""/>
    <s v="SUD_099"/>
  </r>
  <r>
    <s v="Olama-IHS"/>
    <s v="CTR_441"/>
    <s v="CENTRE"/>
    <s v="IHS"/>
    <s v="Grid-Gen"/>
    <s v="CENTRE"/>
    <s v="Olama"/>
    <s v="ZTE"/>
    <n v="0"/>
    <n v="0"/>
    <n v="0"/>
    <n v="0"/>
    <n v="0"/>
    <n v="0"/>
    <n v="0"/>
    <n v="0"/>
    <n v="0"/>
    <n v="0"/>
    <n v="0"/>
    <n v="0"/>
    <n v="0"/>
    <n v="0"/>
    <n v="0"/>
    <n v="0"/>
    <n v="0"/>
    <n v="0"/>
    <n v="0"/>
    <n v="0"/>
    <n v="0"/>
    <n v="0"/>
    <x v="0"/>
    <m/>
    <x v="13"/>
    <x v="9"/>
    <s v="no impacts"/>
    <x v="7"/>
    <s v=""/>
    <s v="CTR_441"/>
  </r>
  <r>
    <s v="Nkong-C-Fultang"/>
    <s v="LIT_353"/>
    <s v="LITTORAL"/>
    <m/>
    <m/>
    <s v="LITTORAL"/>
    <s v="Nkongsamba"/>
    <s v="ZTE"/>
    <n v="0"/>
    <n v="0"/>
    <n v="0"/>
    <n v="0"/>
    <n v="0"/>
    <n v="0"/>
    <n v="0"/>
    <n v="0"/>
    <n v="4.2804187961750177E-4"/>
    <n v="0"/>
    <n v="0"/>
    <n v="0"/>
    <n v="0"/>
    <n v="0"/>
    <n v="0"/>
    <n v="0"/>
    <n v="0"/>
    <n v="0"/>
    <n v="0"/>
    <n v="0"/>
    <n v="0"/>
    <n v="0"/>
    <x v="0"/>
    <m/>
    <x v="13"/>
    <x v="9"/>
    <s v="no impacts"/>
    <x v="7"/>
    <s v=""/>
    <s v="LIT_353"/>
  </r>
  <r>
    <s v="SABC-Bali"/>
    <s v="LIT_242"/>
    <s v="Douala"/>
    <s v="IHS"/>
    <s v="Grid-Gen"/>
    <s v="LITTORAL"/>
    <s v="Douala"/>
    <s v="ZTE"/>
    <n v="0"/>
    <n v="0"/>
    <n v="0"/>
    <n v="0"/>
    <n v="0"/>
    <n v="0"/>
    <n v="0"/>
    <n v="0"/>
    <n v="0"/>
    <n v="0"/>
    <n v="0"/>
    <n v="0"/>
    <n v="0"/>
    <n v="0"/>
    <n v="0"/>
    <n v="0"/>
    <n v="0"/>
    <n v="0"/>
    <n v="0"/>
    <n v="0"/>
    <n v="0"/>
    <n v="0"/>
    <x v="0"/>
    <m/>
    <x v="13"/>
    <x v="9"/>
    <s v="no impacts"/>
    <x v="7"/>
    <s v=""/>
    <s v="LIT_242"/>
  </r>
  <r>
    <s v="Omnisport"/>
    <s v="LIT_102"/>
    <s v="Douala"/>
    <s v="IHS"/>
    <s v="GridOnly"/>
    <s v="LITTORAL"/>
    <s v="Douala"/>
    <s v="ZTE"/>
    <n v="0"/>
    <n v="0"/>
    <n v="0"/>
    <n v="0"/>
    <n v="0"/>
    <n v="0"/>
    <n v="0"/>
    <n v="0"/>
    <n v="0"/>
    <n v="0"/>
    <n v="0"/>
    <n v="0"/>
    <n v="0"/>
    <n v="0"/>
    <n v="0"/>
    <n v="0"/>
    <n v="0"/>
    <n v="0"/>
    <n v="0"/>
    <n v="0"/>
    <n v="0"/>
    <n v="0"/>
    <x v="0"/>
    <m/>
    <x v="0"/>
    <x v="0"/>
    <s v="MPR ISSUE"/>
    <x v="0"/>
    <s v="(05/03/2026 incident) :impacted by LIT_620_Z_Notre-Dame-de-Yassa  ,Plantage MPR || Action reset MPR "/>
    <s v="LIT_620"/>
  </r>
  <r>
    <s v="Liberte"/>
    <s v="LIT_019"/>
    <s v="Douala"/>
    <m/>
    <m/>
    <s v="LITTORAL"/>
    <s v="Douala"/>
    <s v="ZTE"/>
    <n v="0"/>
    <n v="0"/>
    <n v="0"/>
    <n v="0"/>
    <n v="0"/>
    <n v="0"/>
    <n v="0"/>
    <n v="0"/>
    <n v="0"/>
    <n v="0"/>
    <n v="0"/>
    <n v="0"/>
    <n v="0"/>
    <n v="0"/>
    <n v="0"/>
    <n v="0"/>
    <n v="0"/>
    <n v="0"/>
    <n v="0"/>
    <n v="0"/>
    <n v="0"/>
    <n v="0"/>
    <x v="0"/>
    <m/>
    <x v="13"/>
    <x v="9"/>
    <s v="no impacts"/>
    <x v="7"/>
    <s v=""/>
    <s v="LIT_019"/>
  </r>
  <r>
    <s v="Liberte-Indoor"/>
    <s v="LIT_673"/>
    <s v="Douala"/>
    <m/>
    <m/>
    <s v="LITTORAL"/>
    <s v="Douala"/>
    <s v="ZTE"/>
    <n v="0"/>
    <n v="0"/>
    <n v="0"/>
    <n v="0"/>
    <n v="0"/>
    <n v="0"/>
    <n v="0"/>
    <n v="0"/>
    <n v="0"/>
    <n v="0"/>
    <n v="0"/>
    <n v="0"/>
    <n v="0"/>
    <n v="0"/>
    <n v="0"/>
    <n v="0"/>
    <n v="0"/>
    <n v="1.8548481450091792E-3"/>
    <n v="0"/>
    <n v="0"/>
    <n v="0"/>
    <n v="0"/>
    <x v="0"/>
    <m/>
    <x v="13"/>
    <x v="9"/>
    <s v="no impacts"/>
    <x v="7"/>
    <s v=""/>
    <s v="LIT_673"/>
  </r>
  <r>
    <s v="kalat-IHS"/>
    <s v="SUD_082"/>
    <s v="CENTRE"/>
    <s v="IHS"/>
    <s v="Grid-Gen"/>
    <s v="SUD"/>
    <s v="Ebolowa"/>
    <s v="ZTE"/>
    <n v="0"/>
    <n v="0"/>
    <n v="0"/>
    <n v="0"/>
    <n v="0"/>
    <n v="0"/>
    <n v="0"/>
    <n v="0"/>
    <n v="0"/>
    <n v="0"/>
    <n v="0"/>
    <n v="0"/>
    <n v="0"/>
    <n v="0"/>
    <n v="0"/>
    <n v="0"/>
    <n v="0"/>
    <n v="0"/>
    <n v="0"/>
    <n v="0"/>
    <n v="0"/>
    <n v="0"/>
    <x v="0"/>
    <m/>
    <x v="13"/>
    <x v="9"/>
    <s v="no impacts"/>
    <x v="7"/>
    <s v=""/>
    <s v="SUD_082"/>
  </r>
  <r>
    <s v="Ebolowa-Si-MTN"/>
    <s v="SUD_263"/>
    <s v="CENTRE"/>
    <s v="IHS"/>
    <s v="Grid-Gen"/>
    <s v="SUD"/>
    <s v="Ebolowa"/>
    <s v="ZTE"/>
    <n v="0"/>
    <n v="0"/>
    <n v="0"/>
    <n v="0"/>
    <n v="0"/>
    <n v="0"/>
    <n v="0"/>
    <n v="0"/>
    <n v="0"/>
    <n v="0"/>
    <n v="0"/>
    <n v="0"/>
    <n v="0"/>
    <n v="0"/>
    <n v="0"/>
    <n v="0"/>
    <n v="0"/>
    <n v="0"/>
    <n v="0"/>
    <n v="0"/>
    <n v="0"/>
    <n v="0"/>
    <x v="0"/>
    <m/>
    <x v="13"/>
    <x v="9"/>
    <s v="no impacts"/>
    <x v="7"/>
    <s v=""/>
    <s v="SUD_263"/>
  </r>
  <r>
    <s v="Bberi-Warehouse-IHS"/>
    <s v="LIT_597"/>
    <s v="Douala"/>
    <s v="IHS"/>
    <s v="Grid-Gen"/>
    <s v="LITTORAL"/>
    <s v="Douala"/>
    <s v="ZTE"/>
    <n v="0"/>
    <n v="0"/>
    <n v="0"/>
    <n v="0"/>
    <n v="0"/>
    <n v="0"/>
    <n v="0"/>
    <n v="0"/>
    <n v="0"/>
    <n v="0"/>
    <n v="0"/>
    <n v="0"/>
    <n v="0"/>
    <n v="0"/>
    <n v="0"/>
    <n v="0"/>
    <n v="0"/>
    <n v="0"/>
    <n v="0"/>
    <n v="0"/>
    <n v="0"/>
    <n v="0"/>
    <x v="0"/>
    <m/>
    <x v="13"/>
    <x v="9"/>
    <s v="no impacts"/>
    <x v="7"/>
    <s v=""/>
    <s v="LIT_597"/>
  </r>
  <r>
    <s v="Bali-SNEC"/>
    <s v="LIT_015"/>
    <s v="Douala"/>
    <s v="CAMUSAT"/>
    <s v="Good Grid + GE"/>
    <s v="LITTORAL"/>
    <s v="Douala"/>
    <s v="ZTE"/>
    <n v="0"/>
    <n v="0"/>
    <n v="0"/>
    <n v="0"/>
    <n v="0"/>
    <n v="0"/>
    <n v="0"/>
    <n v="0"/>
    <n v="0"/>
    <n v="0"/>
    <n v="0"/>
    <n v="0"/>
    <n v="0"/>
    <n v="0"/>
    <n v="0"/>
    <n v="0"/>
    <n v="0"/>
    <n v="0"/>
    <n v="0"/>
    <n v="0"/>
    <n v="0"/>
    <n v="0"/>
    <x v="0"/>
    <m/>
    <x v="13"/>
    <x v="9"/>
    <s v="no impacts"/>
    <x v="7"/>
    <s v=""/>
    <s v="LIT_015"/>
  </r>
  <r>
    <s v="SNAC"/>
    <s v="LIT_043"/>
    <s v="Douala"/>
    <s v="IHS"/>
    <s v="GridOnly"/>
    <s v="LITTORAL"/>
    <s v="Douala"/>
    <s v="ZTE"/>
    <n v="0"/>
    <n v="0"/>
    <n v="0"/>
    <n v="0"/>
    <n v="0"/>
    <n v="0"/>
    <n v="0"/>
    <n v="0"/>
    <n v="0"/>
    <n v="0"/>
    <n v="0"/>
    <n v="0"/>
    <n v="0"/>
    <n v="0"/>
    <n v="0"/>
    <n v="0"/>
    <n v="0"/>
    <n v="0"/>
    <n v="0"/>
    <n v="0"/>
    <n v="0"/>
    <n v="0"/>
    <x v="0"/>
    <m/>
    <x v="13"/>
    <x v="9"/>
    <s v="no impacts"/>
    <x v="7"/>
    <s v=""/>
    <s v="LIT_043"/>
  </r>
  <r>
    <s v="Bonadibong-Crf-Tif"/>
    <s v="LIT_412"/>
    <s v="Douala"/>
    <s v="IHS"/>
    <s v="GridOnly"/>
    <s v="LITTORAL"/>
    <s v="Douala"/>
    <s v="ZTE"/>
    <n v="0"/>
    <n v="0"/>
    <n v="0"/>
    <n v="0"/>
    <n v="0"/>
    <n v="0"/>
    <n v="0"/>
    <n v="0"/>
    <n v="0"/>
    <n v="0"/>
    <n v="0"/>
    <n v="0"/>
    <n v="0"/>
    <n v="0"/>
    <n v="0"/>
    <n v="0"/>
    <n v="0"/>
    <n v="0"/>
    <n v="0"/>
    <n v="0"/>
    <n v="0"/>
    <n v="0"/>
    <x v="0"/>
    <m/>
    <x v="13"/>
    <x v="9"/>
    <s v="no impacts"/>
    <x v="7"/>
    <s v=""/>
    <s v="LIT_412"/>
  </r>
  <r>
    <s v="Bali-Koumassi"/>
    <s v="LIT_413"/>
    <s v="Douala"/>
    <s v="IHS"/>
    <s v="Grid-Gen"/>
    <s v="LITTORAL"/>
    <s v="Douala"/>
    <s v="ZTE"/>
    <n v="0"/>
    <n v="0"/>
    <n v="0"/>
    <n v="0"/>
    <n v="0"/>
    <n v="0"/>
    <n v="0"/>
    <n v="0"/>
    <n v="0"/>
    <n v="0"/>
    <n v="0"/>
    <n v="0"/>
    <n v="0"/>
    <n v="0"/>
    <n v="0"/>
    <n v="0"/>
    <n v="0"/>
    <n v="0"/>
    <n v="0"/>
    <n v="0"/>
    <n v="0"/>
    <n v="0"/>
    <x v="0"/>
    <m/>
    <x v="13"/>
    <x v="9"/>
    <s v="no impacts"/>
    <x v="7"/>
    <s v=""/>
    <s v="LIT_413"/>
  </r>
  <r>
    <s v="Camatrans-New"/>
    <s v="LIT_311"/>
    <s v="Douala"/>
    <s v="IHS"/>
    <s v="Grid-Gen"/>
    <s v="LITTORAL"/>
    <s v="Douala"/>
    <s v="ZTE"/>
    <n v="0"/>
    <n v="0"/>
    <n v="0"/>
    <n v="0"/>
    <n v="0"/>
    <n v="0"/>
    <n v="0"/>
    <n v="0"/>
    <n v="0"/>
    <n v="0"/>
    <n v="0"/>
    <n v="0"/>
    <n v="0"/>
    <n v="0"/>
    <n v="0"/>
    <n v="0"/>
    <n v="0"/>
    <n v="0"/>
    <n v="0"/>
    <n v="0"/>
    <n v="0"/>
    <n v="0"/>
    <x v="0"/>
    <m/>
    <x v="13"/>
    <x v="9"/>
    <s v="no impacts"/>
    <x v="7"/>
    <s v=""/>
    <s v="LIT_311"/>
  </r>
  <r>
    <s v="Base-Navale"/>
    <s v="LIT_347"/>
    <s v="Douala"/>
    <s v="IHS"/>
    <s v="Grid-Gen"/>
    <s v="LITTORAL"/>
    <s v="Douala"/>
    <s v="ZTE"/>
    <n v="0"/>
    <n v="0"/>
    <n v="0"/>
    <n v="0"/>
    <n v="0"/>
    <n v="0"/>
    <n v="0"/>
    <n v="0"/>
    <n v="0"/>
    <n v="0"/>
    <n v="0"/>
    <n v="0"/>
    <n v="0"/>
    <n v="0"/>
    <n v="0"/>
    <n v="0"/>
    <n v="0"/>
    <n v="0"/>
    <n v="0"/>
    <n v="0"/>
    <n v="0"/>
    <n v="0"/>
    <x v="0"/>
    <m/>
    <x v="13"/>
    <x v="9"/>
    <s v="no impacts"/>
    <x v="7"/>
    <s v=""/>
    <s v="LIT_347"/>
  </r>
  <r>
    <s v="LIT_833_Z_Boko4-MTN-IHS"/>
    <s v="LIT_833"/>
    <s v="Yaounde"/>
    <s v="MTN sharing"/>
    <s v="Grid-Gen"/>
    <s v="LITTORAL"/>
    <s v="Yaounde"/>
    <s v="ZTE"/>
    <n v="0"/>
    <n v="0"/>
    <n v="0"/>
    <n v="0"/>
    <n v="0"/>
    <n v="0"/>
    <n v="0"/>
    <n v="0"/>
    <n v="0"/>
    <n v="0"/>
    <n v="0"/>
    <n v="0"/>
    <n v="0"/>
    <n v="0"/>
    <n v="0"/>
    <n v="0"/>
    <n v="0"/>
    <n v="0"/>
    <n v="0"/>
    <n v="0"/>
    <n v="0"/>
    <n v="0"/>
    <x v="0"/>
    <m/>
    <x v="13"/>
    <x v="9"/>
    <s v="no impacts"/>
    <x v="7"/>
    <s v=""/>
    <s v="LIT_833"/>
  </r>
  <r>
    <s v="LIT_857_Z_Bois-des-Singes-III-IHS"/>
    <s v="LIT_857"/>
    <s v="Yaounde"/>
    <s v="ESCO"/>
    <s v="Grid-Gen"/>
    <s v="LITTORAL"/>
    <s v="Yaounde"/>
    <s v="ZTE"/>
    <n v="0"/>
    <n v="0"/>
    <n v="0"/>
    <n v="0"/>
    <n v="0"/>
    <n v="0"/>
    <n v="0"/>
    <n v="0"/>
    <n v="0"/>
    <n v="0"/>
    <n v="0"/>
    <n v="0"/>
    <n v="0"/>
    <n v="0"/>
    <n v="0"/>
    <n v="0"/>
    <n v="0"/>
    <n v="0"/>
    <n v="0"/>
    <n v="0"/>
    <n v="0"/>
    <n v="0"/>
    <x v="0"/>
    <m/>
    <x v="13"/>
    <x v="9"/>
    <s v="no impacts"/>
    <x v="7"/>
    <s v=""/>
    <s v="LIT_857"/>
  </r>
  <r>
    <s v="Emana"/>
    <s v="CTR_023"/>
    <s v="Yaounde"/>
    <m/>
    <m/>
    <s v="CENTRE"/>
    <s v="Yaounde"/>
    <s v="ZTE"/>
    <n v="0"/>
    <n v="0"/>
    <n v="0"/>
    <n v="0"/>
    <n v="0"/>
    <n v="0"/>
    <n v="0"/>
    <n v="0"/>
    <n v="0"/>
    <n v="0"/>
    <n v="0"/>
    <n v="0"/>
    <n v="0"/>
    <n v="0"/>
    <n v="0"/>
    <n v="0"/>
    <n v="0"/>
    <n v="0"/>
    <n v="0"/>
    <n v="0"/>
    <n v="0"/>
    <n v="0"/>
    <x v="0"/>
    <m/>
    <x v="13"/>
    <x v="9"/>
    <s v="no impacts"/>
    <x v="7"/>
    <s v=""/>
    <s v="CTR_023"/>
  </r>
  <r>
    <s v="Mabanda"/>
    <s v="LIT_094"/>
    <s v="LITTORAL"/>
    <m/>
    <m/>
    <s v="LITTORAL"/>
    <m/>
    <s v="ZTE"/>
    <n v="0"/>
    <n v="0"/>
    <n v="0"/>
    <n v="0"/>
    <n v="0"/>
    <n v="0"/>
    <n v="0"/>
    <n v="0"/>
    <n v="0"/>
    <n v="0"/>
    <n v="0"/>
    <n v="0"/>
    <n v="0"/>
    <n v="0"/>
    <n v="0"/>
    <n v="0"/>
    <n v="0"/>
    <n v="0"/>
    <n v="0"/>
    <n v="0"/>
    <n v="0"/>
    <n v="0"/>
    <x v="0"/>
    <m/>
    <x v="13"/>
    <x v="9"/>
    <s v="no impacts"/>
    <x v="7"/>
    <s v=""/>
    <s v="LIT_094"/>
  </r>
  <r>
    <s v="Manjo-new"/>
    <s v="LIT_555"/>
    <s v="LITTORAL"/>
    <m/>
    <m/>
    <s v="LITTORAL"/>
    <m/>
    <s v="ZTE"/>
    <n v="0"/>
    <n v="0"/>
    <n v="0"/>
    <n v="0"/>
    <n v="0"/>
    <n v="0"/>
    <n v="0"/>
    <n v="0"/>
    <n v="0"/>
    <n v="0"/>
    <n v="0"/>
    <n v="0"/>
    <n v="0"/>
    <n v="0"/>
    <n v="0"/>
    <n v="0"/>
    <n v="0"/>
    <n v="0"/>
    <n v="0"/>
    <n v="0"/>
    <n v="0"/>
    <n v="0"/>
    <x v="0"/>
    <m/>
    <x v="13"/>
    <x v="9"/>
    <s v="no impacts"/>
    <x v="7"/>
    <s v=""/>
    <s v="LIT_555"/>
  </r>
  <r>
    <s v="Olembe-staduim"/>
    <s v="CTR_853"/>
    <s v="CENTRE"/>
    <m/>
    <m/>
    <s v="CENTRE"/>
    <m/>
    <s v="ZTE"/>
    <n v="0"/>
    <n v="0"/>
    <n v="0"/>
    <n v="0"/>
    <n v="0"/>
    <n v="0"/>
    <n v="0"/>
    <n v="0"/>
    <n v="0"/>
    <n v="0"/>
    <n v="0"/>
    <n v="0"/>
    <n v="0"/>
    <n v="0"/>
    <n v="0"/>
    <n v="0"/>
    <n v="0"/>
    <n v="0"/>
    <n v="0"/>
    <n v="0"/>
    <n v="0"/>
    <n v="0"/>
    <x v="0"/>
    <m/>
    <x v="13"/>
    <x v="9"/>
    <s v="no impacts"/>
    <x v="7"/>
    <s v=""/>
    <s v="CTR_853"/>
  </r>
  <r>
    <s v="Labogenie"/>
    <s v="CTR_015"/>
    <s v="Yaounde"/>
    <s v="IHS"/>
    <s v="GridOnly"/>
    <s v="CENTRE"/>
    <s v="Yaounde"/>
    <s v="ZTE"/>
    <n v="0"/>
    <n v="0"/>
    <n v="0"/>
    <n v="0"/>
    <n v="0"/>
    <n v="0"/>
    <n v="0"/>
    <n v="0"/>
    <n v="0"/>
    <n v="0"/>
    <n v="0"/>
    <n v="0"/>
    <n v="0"/>
    <n v="0"/>
    <n v="0"/>
    <n v="0"/>
    <n v="0"/>
    <n v="0"/>
    <n v="0"/>
    <n v="0"/>
    <n v="0"/>
    <n v="0"/>
    <x v="0"/>
    <m/>
    <x v="13"/>
    <x v="9"/>
    <s v="no impacts"/>
    <x v="7"/>
    <s v=""/>
    <s v="CTR_015"/>
  </r>
  <r>
    <s v="Ndisamba"/>
    <s v="CTR_008"/>
    <s v="Yaounde"/>
    <s v="IHS"/>
    <s v="Grid-Gen"/>
    <s v="CENTRE"/>
    <s v="Yaounde"/>
    <s v="ZTE"/>
    <n v="0"/>
    <n v="0"/>
    <n v="0"/>
    <n v="0"/>
    <n v="0"/>
    <n v="0"/>
    <n v="0"/>
    <n v="0"/>
    <n v="0"/>
    <n v="0"/>
    <n v="0"/>
    <n v="0"/>
    <n v="0"/>
    <n v="0"/>
    <n v="0"/>
    <n v="0"/>
    <n v="0"/>
    <n v="0"/>
    <n v="0"/>
    <n v="0"/>
    <n v="0"/>
    <n v="0"/>
    <x v="0"/>
    <m/>
    <x v="13"/>
    <x v="9"/>
    <s v="no impacts"/>
    <x v="7"/>
    <s v=""/>
    <s v="CTR_008"/>
  </r>
  <r>
    <s v="Foumban"/>
    <s v="OST_004"/>
    <s v="OUEST"/>
    <s v="IHS"/>
    <s v="Grid-Gen"/>
    <s v="OUEST"/>
    <s v="Foumban"/>
    <s v="Huawei"/>
    <n v="0"/>
    <n v="0"/>
    <n v="0"/>
    <n v="0"/>
    <n v="0"/>
    <n v="0"/>
    <n v="0"/>
    <n v="0"/>
    <n v="0"/>
    <n v="0"/>
    <n v="0"/>
    <n v="0"/>
    <n v="0"/>
    <n v="0"/>
    <n v="0"/>
    <n v="0"/>
    <n v="0"/>
    <n v="0"/>
    <n v="0"/>
    <n v="0"/>
    <n v="0"/>
    <n v="0"/>
    <x v="0"/>
    <m/>
    <x v="13"/>
    <x v="9"/>
    <s v="no impacts"/>
    <x v="7"/>
    <s v=""/>
    <s v="OST_004"/>
  </r>
  <r>
    <s v="Zingui"/>
    <s v="SUD_136"/>
    <s v="CENTRE"/>
    <m/>
    <m/>
    <s v="SUD"/>
    <m/>
    <s v="ZTE"/>
    <n v="0"/>
    <n v="0"/>
    <n v="0"/>
    <n v="0"/>
    <n v="0"/>
    <n v="0"/>
    <n v="0"/>
    <n v="0"/>
    <n v="0"/>
    <n v="0"/>
    <n v="0"/>
    <n v="0"/>
    <n v="0"/>
    <n v="0"/>
    <n v="0"/>
    <n v="0"/>
    <n v="0"/>
    <n v="0"/>
    <n v="0"/>
    <n v="0"/>
    <n v="0"/>
    <n v="0"/>
    <x v="0"/>
    <m/>
    <x v="13"/>
    <x v="9"/>
    <s v="no impacts"/>
    <x v="7"/>
    <s v=""/>
    <s v="SUD_136"/>
  </r>
  <r>
    <s v="Maga-Ville"/>
    <s v="EXN_110"/>
    <s v="EXTREME-NORD"/>
    <s v="IHS"/>
    <s v="Hybrid-Gen"/>
    <s v="EXTREME-NORD"/>
    <s v="Maga"/>
    <s v="Huawei"/>
    <n v="0"/>
    <n v="0"/>
    <n v="0"/>
    <n v="0"/>
    <n v="0"/>
    <n v="0"/>
    <n v="0"/>
    <n v="0"/>
    <n v="0"/>
    <n v="0"/>
    <n v="0"/>
    <n v="0"/>
    <n v="0"/>
    <n v="3.4778402718922009E-3"/>
    <n v="0"/>
    <n v="0"/>
    <n v="0"/>
    <n v="0"/>
    <n v="0"/>
    <n v="0"/>
    <n v="0"/>
    <n v="0"/>
    <x v="1"/>
    <m/>
    <x v="13"/>
    <x v="9"/>
    <s v="no impacts"/>
    <x v="7"/>
    <s v=""/>
    <s v="EXN_110"/>
  </r>
  <r>
    <s v="LIT_863_Z_Kotto-Logpom-New"/>
    <s v="LIT_863"/>
    <s v="Douala"/>
    <m/>
    <e v="#N/A"/>
    <s v="LITTORAL"/>
    <s v="Douala"/>
    <s v="ZTE"/>
    <n v="0"/>
    <n v="0"/>
    <n v="0"/>
    <n v="0"/>
    <n v="0"/>
    <n v="0"/>
    <n v="0"/>
    <n v="0"/>
    <n v="0"/>
    <n v="0"/>
    <n v="0"/>
    <n v="0"/>
    <n v="0"/>
    <n v="0"/>
    <n v="0"/>
    <n v="0"/>
    <n v="0"/>
    <n v="0"/>
    <n v="0"/>
    <n v="0"/>
    <n v="0"/>
    <n v="0"/>
    <x v="0"/>
    <m/>
    <x v="13"/>
    <x v="9"/>
    <s v="no impacts"/>
    <x v="7"/>
    <s v=""/>
    <s v="LIT_863"/>
  </r>
  <r>
    <s v="Guere-IHS"/>
    <s v="EXN_126"/>
    <s v="EXTREME-NORD"/>
    <s v="IHS"/>
    <s v="Gen Only"/>
    <s v="EXTREME-NORD"/>
    <s v="Guere"/>
    <s v="Huawei"/>
    <n v="0"/>
    <n v="0"/>
    <n v="0"/>
    <n v="0"/>
    <n v="0"/>
    <n v="0"/>
    <n v="0"/>
    <n v="0"/>
    <n v="0"/>
    <n v="0"/>
    <n v="0"/>
    <n v="0"/>
    <n v="0"/>
    <n v="4.0128926214140796E-3"/>
    <n v="0"/>
    <n v="0"/>
    <n v="0"/>
    <n v="0"/>
    <n v="0"/>
    <n v="0"/>
    <n v="0"/>
    <n v="0"/>
    <x v="1"/>
    <m/>
    <x v="13"/>
    <x v="9"/>
    <s v="no impacts"/>
    <x v="7"/>
    <s v=""/>
    <s v="EXN_126"/>
  </r>
  <r>
    <s v="Bonantone"/>
    <s v="LIT_085"/>
    <s v="Douala"/>
    <s v="IHS"/>
    <s v="Grid-Gen"/>
    <s v="LITTORAL"/>
    <s v="Douala"/>
    <s v="ZTE"/>
    <n v="0"/>
    <n v="0"/>
    <n v="0"/>
    <n v="0"/>
    <n v="0"/>
    <n v="0"/>
    <n v="0"/>
    <n v="0"/>
    <n v="0"/>
    <n v="0"/>
    <n v="0"/>
    <n v="0"/>
    <n v="0"/>
    <n v="0"/>
    <n v="0"/>
    <n v="0"/>
    <n v="0"/>
    <n v="0"/>
    <n v="0"/>
    <n v="0"/>
    <n v="0"/>
    <n v="0"/>
    <x v="0"/>
    <m/>
    <x v="13"/>
    <x v="9"/>
    <s v="no impacts"/>
    <x v="7"/>
    <s v=""/>
    <s v="LIT_085"/>
  </r>
  <r>
    <s v="Newb-Q-Haoussa"/>
    <s v="LIT_395"/>
    <s v="Douala"/>
    <s v="CAMUSAT"/>
    <s v="Grid-Gen"/>
    <s v="LITTORAL"/>
    <s v="Douala"/>
    <s v="ZTE"/>
    <n v="0"/>
    <n v="0"/>
    <n v="0"/>
    <n v="0"/>
    <n v="0"/>
    <n v="0"/>
    <n v="0"/>
    <n v="0"/>
    <n v="0"/>
    <n v="0"/>
    <n v="0"/>
    <n v="0"/>
    <n v="0"/>
    <n v="0"/>
    <n v="0"/>
    <n v="0"/>
    <n v="0"/>
    <n v="0"/>
    <n v="0"/>
    <n v="0"/>
    <n v="0"/>
    <n v="0"/>
    <x v="0"/>
    <m/>
    <x v="13"/>
    <x v="9"/>
    <s v="no impacts"/>
    <x v="7"/>
    <s v=""/>
    <s v="LIT_395"/>
  </r>
  <r>
    <s v="Minisite-SOUDANAISE"/>
    <s v="LIT_665"/>
    <s v="Douala"/>
    <m/>
    <m/>
    <s v="LITTORAL"/>
    <s v="Douala"/>
    <s v="ZTE"/>
    <n v="0"/>
    <n v="0"/>
    <n v="0"/>
    <n v="0"/>
    <n v="0"/>
    <n v="0"/>
    <n v="0"/>
    <n v="0"/>
    <n v="0"/>
    <n v="0"/>
    <n v="0"/>
    <n v="0"/>
    <n v="0"/>
    <n v="0"/>
    <n v="0"/>
    <n v="0"/>
    <n v="0"/>
    <n v="0"/>
    <n v="0"/>
    <n v="0"/>
    <n v="0"/>
    <n v="0"/>
    <x v="0"/>
    <m/>
    <x v="13"/>
    <x v="9"/>
    <s v="no impacts"/>
    <x v="7"/>
    <s v=""/>
    <s v="LIT_665"/>
  </r>
  <r>
    <s v="Beka"/>
    <s v="NRD_020"/>
    <s v="NORD"/>
    <s v="IHS"/>
    <s v="Solar-Gen"/>
    <s v="NORD"/>
    <s v="Beka"/>
    <s v="Huawei"/>
    <n v="0"/>
    <n v="0"/>
    <n v="0"/>
    <n v="0"/>
    <n v="0"/>
    <n v="0"/>
    <n v="0"/>
    <n v="0"/>
    <n v="0"/>
    <n v="0"/>
    <n v="0"/>
    <n v="0"/>
    <n v="0"/>
    <n v="0"/>
    <n v="0"/>
    <n v="0"/>
    <n v="0"/>
    <n v="0"/>
    <n v="0"/>
    <n v="0"/>
    <n v="0"/>
    <n v="0"/>
    <x v="0"/>
    <m/>
    <x v="13"/>
    <x v="9"/>
    <s v="no impacts"/>
    <x v="7"/>
    <s v=""/>
    <s v="NRD_020"/>
  </r>
  <r>
    <s v="Nkong-Zem"/>
    <s v="OST_073"/>
    <s v="OUEST"/>
    <s v="IHS"/>
    <s v="Grid-Gen"/>
    <s v="OUEST"/>
    <s v="Nkong-Zem"/>
    <s v="Huawei"/>
    <n v="0"/>
    <n v="0"/>
    <n v="0"/>
    <n v="0"/>
    <n v="0"/>
    <n v="0"/>
    <n v="0"/>
    <n v="0"/>
    <n v="0"/>
    <n v="0"/>
    <n v="0"/>
    <n v="0"/>
    <n v="0"/>
    <n v="0"/>
    <n v="0"/>
    <n v="0"/>
    <n v="0"/>
    <n v="0"/>
    <n v="0"/>
    <n v="0"/>
    <n v="0"/>
    <n v="0"/>
    <x v="0"/>
    <m/>
    <x v="13"/>
    <x v="9"/>
    <s v="no impacts"/>
    <x v="7"/>
    <s v=""/>
    <s v="OST_073"/>
  </r>
  <r>
    <s v="Hopital-Mbouo"/>
    <s v="OST_296"/>
    <s v="Bafoussam"/>
    <s v="CAMUSAT"/>
    <s v="Good Grid + GE"/>
    <s v="OUEST"/>
    <s v="Bafoussam"/>
    <s v="Huawei"/>
    <n v="0"/>
    <n v="0"/>
    <n v="0"/>
    <n v="0"/>
    <n v="0"/>
    <n v="0"/>
    <n v="0"/>
    <n v="0"/>
    <n v="0"/>
    <n v="0"/>
    <n v="0"/>
    <n v="0"/>
    <n v="0"/>
    <n v="0"/>
    <n v="0"/>
    <n v="0"/>
    <n v="0"/>
    <n v="0"/>
    <n v="0"/>
    <n v="0"/>
    <n v="0"/>
    <n v="0"/>
    <x v="0"/>
    <m/>
    <x v="13"/>
    <x v="9"/>
    <s v="no impacts"/>
    <x v="7"/>
    <s v=""/>
    <s v="OST_296"/>
  </r>
  <r>
    <s v="Bfsam-Banengo"/>
    <s v="OST_003"/>
    <s v="Bafoussam"/>
    <s v="OCM/Strategique"/>
    <m/>
    <s v="OUEST"/>
    <s v="Bafoussam"/>
    <s v="Huawei"/>
    <n v="0"/>
    <n v="0"/>
    <n v="0"/>
    <n v="0"/>
    <n v="0"/>
    <n v="0"/>
    <n v="0"/>
    <n v="0"/>
    <n v="0"/>
    <n v="0"/>
    <n v="0"/>
    <n v="0"/>
    <n v="0"/>
    <n v="0"/>
    <n v="0"/>
    <n v="0"/>
    <n v="0"/>
    <n v="0"/>
    <n v="0"/>
    <n v="0"/>
    <n v="0"/>
    <n v="0"/>
    <x v="0"/>
    <m/>
    <x v="13"/>
    <x v="9"/>
    <s v="no impacts"/>
    <x v="7"/>
    <s v=""/>
    <s v="OST_003"/>
  </r>
  <r>
    <s v="Meiganga-EELC-MTN-IHS"/>
    <s v="ADM_106"/>
    <s v="Ngaoundere"/>
    <s v="IHS"/>
    <s v="Grid-Gen"/>
    <s v="ADAMAOUA"/>
    <s v="Meiganga"/>
    <s v="Huawei"/>
    <n v="0"/>
    <n v="0"/>
    <n v="0"/>
    <n v="0"/>
    <n v="0"/>
    <n v="0"/>
    <n v="0"/>
    <n v="0"/>
    <n v="0"/>
    <n v="0"/>
    <n v="0"/>
    <n v="0"/>
    <n v="0"/>
    <n v="0"/>
    <n v="0"/>
    <n v="0"/>
    <n v="0"/>
    <n v="0"/>
    <n v="0"/>
    <n v="0"/>
    <n v="0"/>
    <n v="0"/>
    <x v="0"/>
    <m/>
    <x v="13"/>
    <x v="9"/>
    <s v="no impacts"/>
    <x v="7"/>
    <s v=""/>
    <s v="ADM_106"/>
  </r>
  <r>
    <s v="Banekane"/>
    <s v="OST_052"/>
    <s v="OUEST"/>
    <s v="IHS"/>
    <s v="Grid-Gen"/>
    <s v="OUEST"/>
    <s v="Banekane"/>
    <s v="Huawei"/>
    <n v="0"/>
    <n v="0"/>
    <n v="0"/>
    <n v="0"/>
    <n v="0"/>
    <n v="0"/>
    <n v="0"/>
    <n v="0"/>
    <n v="0"/>
    <n v="0"/>
    <n v="0"/>
    <n v="0"/>
    <n v="0"/>
    <n v="0"/>
    <n v="0"/>
    <n v="0"/>
    <n v="0"/>
    <n v="0"/>
    <n v="0"/>
    <n v="0"/>
    <n v="0"/>
    <n v="0"/>
    <x v="0"/>
    <m/>
    <x v="13"/>
    <x v="9"/>
    <s v="no impacts"/>
    <x v="7"/>
    <s v=""/>
    <s v="OST_052"/>
  </r>
  <r>
    <s v="Koloko"/>
    <s v="LIT_079"/>
    <s v="Douala"/>
    <s v="IHS"/>
    <s v="Grid-Gen"/>
    <s v="LITTORAL"/>
    <s v="Douala"/>
    <s v="ZTE"/>
    <n v="0"/>
    <n v="0"/>
    <n v="0"/>
    <n v="0"/>
    <n v="0"/>
    <n v="0"/>
    <n v="0"/>
    <n v="0"/>
    <n v="0"/>
    <n v="0"/>
    <n v="0"/>
    <n v="0"/>
    <n v="0"/>
    <n v="0"/>
    <n v="0"/>
    <n v="0"/>
    <n v="0"/>
    <n v="0"/>
    <n v="0"/>
    <n v="0"/>
    <n v="0"/>
    <n v="0"/>
    <x v="0"/>
    <m/>
    <x v="13"/>
    <x v="9"/>
    <s v="no impacts"/>
    <x v="7"/>
    <s v=""/>
    <s v="LIT_079"/>
  </r>
  <r>
    <s v="Bfsam-Bamendzi"/>
    <s v="OST_024"/>
    <s v="Bafoussam"/>
    <s v="IHS"/>
    <s v="Grid-Gen"/>
    <s v="OUEST"/>
    <s v="Bafoussam"/>
    <s v="Huawei"/>
    <n v="0"/>
    <n v="0"/>
    <n v="0"/>
    <n v="0"/>
    <n v="0"/>
    <n v="0"/>
    <n v="0"/>
    <n v="0"/>
    <n v="0"/>
    <n v="0"/>
    <n v="0"/>
    <n v="0"/>
    <n v="0"/>
    <n v="0"/>
    <n v="0"/>
    <n v="0"/>
    <n v="0"/>
    <n v="0"/>
    <n v="0"/>
    <n v="0"/>
    <n v="0"/>
    <n v="0"/>
    <x v="0"/>
    <m/>
    <x v="13"/>
    <x v="9"/>
    <s v="no impacts"/>
    <x v="7"/>
    <s v=""/>
    <s v="OST_024"/>
  </r>
  <r>
    <s v="Limbe-Kie"/>
    <s v="SUO_002"/>
    <s v="SUD-OUEST"/>
    <s v="IHS"/>
    <s v="Grid-Gen"/>
    <s v="SUD-OUEST"/>
    <s v="Limbe"/>
    <s v="Huawei"/>
    <n v="0"/>
    <n v="0"/>
    <n v="0"/>
    <n v="0"/>
    <n v="0"/>
    <n v="0"/>
    <n v="0"/>
    <n v="0"/>
    <n v="0"/>
    <n v="0"/>
    <n v="0"/>
    <n v="0"/>
    <n v="0"/>
    <n v="0"/>
    <n v="0"/>
    <n v="0"/>
    <n v="0"/>
    <n v="0"/>
    <n v="0"/>
    <n v="0"/>
    <n v="0"/>
    <n v="0"/>
    <x v="0"/>
    <m/>
    <x v="13"/>
    <x v="9"/>
    <s v="no impacts"/>
    <x v="7"/>
    <s v=""/>
    <s v="SUO_002"/>
  </r>
  <r>
    <s v="Limbe-GRA-IHS"/>
    <s v="SUO_192"/>
    <s v="SUD-OUEST"/>
    <s v="IHS"/>
    <m/>
    <s v="SUD-OUEST"/>
    <s v="Limbe"/>
    <s v="Huawei"/>
    <n v="0"/>
    <n v="0"/>
    <n v="0"/>
    <n v="0"/>
    <n v="0"/>
    <n v="0"/>
    <n v="0"/>
    <n v="0"/>
    <n v="0"/>
    <n v="0"/>
    <n v="0"/>
    <n v="0"/>
    <n v="0"/>
    <n v="0"/>
    <n v="0"/>
    <n v="0"/>
    <n v="0"/>
    <n v="0"/>
    <n v="0"/>
    <n v="0"/>
    <n v="0"/>
    <n v="0"/>
    <x v="0"/>
    <m/>
    <x v="13"/>
    <x v="9"/>
    <s v="no impacts"/>
    <x v="7"/>
    <s v=""/>
    <s v="SUO_192"/>
  </r>
  <r>
    <s v="Upper-Mawo-IHS"/>
    <s v="SUO_166"/>
    <s v="SUD-OUEST"/>
    <s v="IHS"/>
    <s v="Grid-Gen"/>
    <s v="SUD-OUEST"/>
    <s v="Limbe"/>
    <s v="Huawei"/>
    <n v="0"/>
    <n v="0"/>
    <n v="0"/>
    <n v="0"/>
    <n v="0"/>
    <n v="0"/>
    <n v="0"/>
    <n v="0"/>
    <n v="0"/>
    <n v="0"/>
    <n v="0"/>
    <n v="0"/>
    <n v="0"/>
    <n v="0"/>
    <n v="0"/>
    <n v="0"/>
    <n v="0"/>
    <n v="0"/>
    <n v="0"/>
    <n v="0"/>
    <n v="0"/>
    <n v="0"/>
    <x v="0"/>
    <m/>
    <x v="13"/>
    <x v="9"/>
    <s v="no impacts"/>
    <x v="7"/>
    <s v=""/>
    <s v="SUO_166"/>
  </r>
  <r>
    <s v="Gobo"/>
    <s v="EXN_048"/>
    <s v="EXTREME-NORD"/>
    <s v="IHS"/>
    <s v="Solar-Gen"/>
    <s v="EXTREME-NORD"/>
    <s v="Gobo"/>
    <s v="Huawei"/>
    <n v="0"/>
    <n v="0"/>
    <n v="0"/>
    <n v="0"/>
    <n v="0"/>
    <n v="0"/>
    <n v="0"/>
    <n v="0"/>
    <n v="0"/>
    <n v="0"/>
    <n v="0"/>
    <n v="0"/>
    <n v="0"/>
    <n v="1.298393701506422E-2"/>
    <n v="0"/>
    <n v="0"/>
    <n v="0"/>
    <n v="0"/>
    <n v="0"/>
    <n v="0"/>
    <n v="0"/>
    <n v="0"/>
    <x v="1"/>
    <m/>
    <x v="13"/>
    <x v="9"/>
    <s v="no impacts"/>
    <x v="7"/>
    <s v=""/>
    <s v="EXN_048"/>
  </r>
  <r>
    <s v="Bougoudoum-IHS"/>
    <s v="EXN_135"/>
    <s v="EXTREME-NORD"/>
    <s v="IHS"/>
    <s v="Gen Only"/>
    <s v="EXTREME-NORD"/>
    <s v="Bougoudoum"/>
    <s v="Huawei"/>
    <n v="0"/>
    <n v="0"/>
    <n v="0"/>
    <n v="0"/>
    <n v="0"/>
    <n v="0"/>
    <n v="0"/>
    <n v="0"/>
    <n v="0"/>
    <n v="0"/>
    <n v="0"/>
    <n v="0"/>
    <n v="0"/>
    <n v="1.326929826814255E-2"/>
    <n v="0"/>
    <n v="0"/>
    <n v="0"/>
    <n v="0"/>
    <n v="0"/>
    <n v="0"/>
    <n v="0"/>
    <n v="0"/>
    <x v="1"/>
    <m/>
    <x v="13"/>
    <x v="9"/>
    <s v="no impacts"/>
    <x v="7"/>
    <s v=""/>
    <s v="EXN_135"/>
  </r>
  <r>
    <s v="Kalfou"/>
    <s v="EXN_058"/>
    <s v="EXTREME-NORD"/>
    <s v="IHS"/>
    <s v="Grid-Gen"/>
    <s v="EXTREME-NORD"/>
    <s v="Kalfou"/>
    <s v="Huawei"/>
    <n v="0"/>
    <n v="0"/>
    <n v="0"/>
    <n v="0"/>
    <n v="0"/>
    <n v="0"/>
    <n v="0"/>
    <n v="0"/>
    <n v="0"/>
    <n v="0"/>
    <n v="0"/>
    <n v="0"/>
    <n v="0"/>
    <n v="1.3394143816364326E-2"/>
    <n v="0"/>
    <n v="0"/>
    <n v="0"/>
    <n v="0"/>
    <n v="0"/>
    <n v="0"/>
    <n v="0"/>
    <n v="0"/>
    <x v="1"/>
    <m/>
    <x v="13"/>
    <x v="9"/>
    <s v="no impacts"/>
    <x v="7"/>
    <s v=""/>
    <s v="EXN_058"/>
  </r>
  <r>
    <s v="Bangourain"/>
    <s v="OST_090"/>
    <s v="NORD-OUEST"/>
    <s v="IHS"/>
    <s v="Grid-Gen"/>
    <s v="OUEST"/>
    <s v="Bangourain"/>
    <s v="NOKIA"/>
    <n v="0"/>
    <n v="0"/>
    <n v="0"/>
    <n v="0"/>
    <n v="0"/>
    <n v="0"/>
    <n v="0"/>
    <n v="0"/>
    <n v="0"/>
    <n v="0"/>
    <n v="0"/>
    <n v="0"/>
    <n v="0"/>
    <n v="0"/>
    <n v="0"/>
    <n v="0"/>
    <n v="0"/>
    <n v="0"/>
    <n v="0"/>
    <n v="0"/>
    <n v="0"/>
    <n v="0"/>
    <x v="0"/>
    <m/>
    <x v="13"/>
    <x v="9"/>
    <s v="no impacts"/>
    <x v="7"/>
    <s v=""/>
    <s v="OST_090"/>
  </r>
  <r>
    <s v="Kekem"/>
    <s v="OST_103"/>
    <s v="OUEST"/>
    <s v="IHS"/>
    <s v="Grid-Gen"/>
    <s v="OUEST"/>
    <s v="Kekem"/>
    <s v="Huawei"/>
    <n v="0"/>
    <n v="0"/>
    <n v="0"/>
    <n v="0"/>
    <n v="0"/>
    <n v="0"/>
    <n v="0"/>
    <n v="0"/>
    <n v="0"/>
    <n v="0"/>
    <n v="0"/>
    <n v="0"/>
    <n v="0"/>
    <n v="0"/>
    <n v="0"/>
    <n v="0"/>
    <n v="0"/>
    <n v="0"/>
    <n v="0"/>
    <n v="0"/>
    <n v="0"/>
    <n v="0"/>
    <x v="0"/>
    <m/>
    <x v="13"/>
    <x v="9"/>
    <s v="no impacts"/>
    <x v="7"/>
    <s v=""/>
    <s v="OST_103"/>
  </r>
  <r>
    <s v="Garoua-Camp-Chinois-IHS"/>
    <s v="NRD_073"/>
    <s v="Garoua"/>
    <s v="IHS"/>
    <s v="Grid-Gen"/>
    <s v="NORD"/>
    <s v="Garoua"/>
    <s v="Huawei"/>
    <n v="0"/>
    <n v="0"/>
    <n v="0"/>
    <n v="0"/>
    <n v="0"/>
    <n v="0"/>
    <n v="0"/>
    <n v="0"/>
    <n v="0"/>
    <n v="0"/>
    <n v="0"/>
    <n v="0"/>
    <n v="0"/>
    <n v="0"/>
    <n v="0"/>
    <n v="0"/>
    <n v="0"/>
    <n v="0"/>
    <n v="0"/>
    <n v="0"/>
    <n v="0"/>
    <n v="0"/>
    <x v="0"/>
    <m/>
    <x v="13"/>
    <x v="9"/>
    <s v="no impacts"/>
    <x v="7"/>
    <s v=""/>
    <s v="NRD_073"/>
  </r>
  <r>
    <s v="Camp-Bertaud"/>
    <s v="LIT_281"/>
    <s v="Douala"/>
    <s v="IHS"/>
    <m/>
    <s v="LITTORAL"/>
    <s v="Douala"/>
    <s v="ZTE"/>
    <n v="0"/>
    <n v="0"/>
    <n v="0"/>
    <n v="0"/>
    <n v="0"/>
    <n v="0"/>
    <n v="0"/>
    <n v="0"/>
    <n v="0"/>
    <n v="0"/>
    <n v="0"/>
    <n v="0"/>
    <n v="0"/>
    <n v="0"/>
    <n v="0"/>
    <n v="0"/>
    <n v="0"/>
    <n v="0"/>
    <n v="0"/>
    <n v="0"/>
    <n v="0"/>
    <n v="0"/>
    <x v="0"/>
    <m/>
    <x v="13"/>
    <x v="9"/>
    <s v="no impacts"/>
    <x v="7"/>
    <s v=""/>
    <s v="LIT_281"/>
  </r>
  <r>
    <s v="Yagoua"/>
    <s v="EXN_004"/>
    <s v="EXTREME-NORD"/>
    <s v="CAMUSAT"/>
    <s v="Bad Grid + Solar + GE"/>
    <s v="EXTREME-NORD"/>
    <s v="Yagoua"/>
    <s v="Huawei"/>
    <n v="0"/>
    <n v="0"/>
    <n v="0"/>
    <n v="0"/>
    <n v="0"/>
    <n v="0"/>
    <n v="4.7828864576110135"/>
    <n v="2.7963619293845046"/>
    <n v="2.6274637377187653"/>
    <n v="0"/>
    <n v="0"/>
    <n v="0"/>
    <n v="0"/>
    <n v="1.5730539075943184E-2"/>
    <n v="0"/>
    <n v="0"/>
    <n v="0"/>
    <n v="0"/>
    <n v="0"/>
    <n v="0"/>
    <n v="0"/>
    <n v="0"/>
    <x v="1"/>
    <m/>
    <x v="13"/>
    <x v="9"/>
    <s v="no impacts"/>
    <x v="7"/>
    <s v=""/>
    <s v="EXN_004"/>
  </r>
  <r>
    <s v="Bfsam-Q-Haoussa"/>
    <s v="OST_100"/>
    <s v="Bafoussam"/>
    <s v="IHS"/>
    <s v="Grid-Gen"/>
    <s v="OUEST"/>
    <s v="Bafoussam"/>
    <s v="Huawei"/>
    <n v="0"/>
    <n v="0"/>
    <n v="0"/>
    <n v="0"/>
    <n v="0"/>
    <n v="0"/>
    <n v="0"/>
    <n v="0"/>
    <n v="0"/>
    <n v="0"/>
    <n v="0"/>
    <n v="0"/>
    <n v="0"/>
    <n v="0"/>
    <n v="0"/>
    <n v="0"/>
    <n v="0"/>
    <n v="0"/>
    <n v="0"/>
    <n v="0"/>
    <n v="0"/>
    <n v="0"/>
    <x v="0"/>
    <m/>
    <x v="13"/>
    <x v="9"/>
    <s v="no impacts"/>
    <x v="7"/>
    <s v=""/>
    <s v="OST_100"/>
  </r>
  <r>
    <s v="Ebolowa-Ville"/>
    <s v="CTR_392"/>
    <s v="CENTRE"/>
    <s v="IHS"/>
    <s v="Grid-Gen"/>
    <s v="CENTRE"/>
    <s v="Ebolowa"/>
    <s v="ZTE"/>
    <n v="0"/>
    <n v="0"/>
    <n v="0"/>
    <n v="0"/>
    <n v="0"/>
    <n v="0"/>
    <n v="0"/>
    <n v="0"/>
    <n v="0"/>
    <n v="0"/>
    <n v="0"/>
    <n v="0"/>
    <n v="0"/>
    <n v="0"/>
    <n v="0"/>
    <n v="0"/>
    <n v="0"/>
    <n v="0"/>
    <n v="0"/>
    <n v="0"/>
    <n v="0"/>
    <n v="0"/>
    <x v="0"/>
    <m/>
    <x v="13"/>
    <x v="9"/>
    <s v="no impacts"/>
    <x v="7"/>
    <s v=""/>
    <s v="CTR_392"/>
  </r>
  <r>
    <s v="Ekoumdoum-MTN-IHS"/>
    <s v="CTR_465"/>
    <s v="Yaounde"/>
    <s v="CAMUSAT"/>
    <s v="Grid-Gen"/>
    <s v="CENTRE"/>
    <s v="Yaounde"/>
    <s v="ZTE"/>
    <n v="0"/>
    <n v="0"/>
    <n v="0"/>
    <n v="0"/>
    <n v="0"/>
    <n v="0"/>
    <n v="0"/>
    <n v="0"/>
    <n v="0"/>
    <n v="0"/>
    <n v="0"/>
    <n v="0"/>
    <n v="0"/>
    <n v="0"/>
    <n v="0"/>
    <n v="0"/>
    <n v="0"/>
    <n v="0"/>
    <n v="0"/>
    <n v="0"/>
    <n v="0"/>
    <n v="0"/>
    <x v="0"/>
    <m/>
    <x v="13"/>
    <x v="9"/>
    <s v="no impacts"/>
    <x v="7"/>
    <s v=""/>
    <s v="CTR_465"/>
  </r>
  <r>
    <s v="Santa-Barbara-Dla-IHS"/>
    <s v="LIT_171"/>
    <s v="Douala"/>
    <s v="IHS"/>
    <s v="Grid-Gen (LL)"/>
    <s v="LITTORAL"/>
    <s v="Douala"/>
    <s v="ZTE"/>
    <n v="0"/>
    <n v="0"/>
    <n v="0"/>
    <n v="0"/>
    <n v="0"/>
    <n v="0"/>
    <n v="0"/>
    <n v="0"/>
    <n v="0"/>
    <n v="0"/>
    <n v="0"/>
    <n v="0"/>
    <n v="0"/>
    <n v="0"/>
    <n v="0"/>
    <n v="0"/>
    <n v="0"/>
    <n v="0"/>
    <n v="0"/>
    <n v="0"/>
    <n v="0"/>
    <n v="0"/>
    <x v="0"/>
    <m/>
    <x v="13"/>
    <x v="9"/>
    <s v="no impacts"/>
    <x v="7"/>
    <s v=""/>
    <s v="LIT_171"/>
  </r>
  <r>
    <s v="Bberi-Q-Princes"/>
    <s v="LIT_535"/>
    <s v="Douala"/>
    <s v="IHS"/>
    <s v="Grid-Gen (LL)"/>
    <s v="LITTORAL"/>
    <s v="Douala"/>
    <s v="ZTE"/>
    <n v="0"/>
    <n v="0"/>
    <n v="0"/>
    <n v="0"/>
    <n v="0"/>
    <n v="0"/>
    <n v="1.979693693230913E-3"/>
    <n v="0"/>
    <n v="0"/>
    <n v="0"/>
    <n v="0"/>
    <n v="0"/>
    <n v="0"/>
    <n v="0"/>
    <n v="0"/>
    <n v="0"/>
    <n v="0"/>
    <n v="0"/>
    <n v="0"/>
    <n v="0"/>
    <n v="0"/>
    <n v="0"/>
    <x v="0"/>
    <m/>
    <x v="13"/>
    <x v="9"/>
    <s v="no impacts"/>
    <x v="7"/>
    <s v=""/>
    <s v="LIT_535"/>
  </r>
  <r>
    <s v="Logbaba"/>
    <s v="LIT_058"/>
    <s v="Douala"/>
    <s v="IHS"/>
    <s v="Grid-Gen"/>
    <s v="LITTORAL"/>
    <s v="Douala"/>
    <s v="ZTE"/>
    <n v="0"/>
    <n v="0"/>
    <n v="0"/>
    <n v="0"/>
    <n v="0"/>
    <n v="0"/>
    <n v="0"/>
    <n v="0"/>
    <n v="0"/>
    <n v="0"/>
    <n v="0"/>
    <n v="0"/>
    <n v="0"/>
    <n v="0"/>
    <n v="0"/>
    <n v="0"/>
    <n v="0"/>
    <n v="0"/>
    <n v="0"/>
    <n v="0"/>
    <n v="0"/>
    <n v="0"/>
    <x v="0"/>
    <m/>
    <x v="13"/>
    <x v="9"/>
    <s v="no impacts"/>
    <x v="7"/>
    <s v=""/>
    <s v="LIT_058"/>
  </r>
  <r>
    <s v="Dschang-Lycee-Technique-IHS"/>
    <s v="OST_267"/>
    <s v="OUEST"/>
    <s v="IHS"/>
    <s v="Grid-Gen"/>
    <s v="OUEST"/>
    <s v="Dschang"/>
    <s v="Huawei"/>
    <n v="0"/>
    <n v="0"/>
    <n v="0"/>
    <n v="0"/>
    <n v="0"/>
    <n v="0"/>
    <n v="0"/>
    <n v="0"/>
    <n v="0"/>
    <n v="0"/>
    <n v="0"/>
    <n v="0"/>
    <n v="0"/>
    <n v="0"/>
    <n v="0"/>
    <n v="0"/>
    <n v="0"/>
    <n v="0"/>
    <n v="0"/>
    <n v="0"/>
    <n v="0"/>
    <n v="0"/>
    <x v="0"/>
    <m/>
    <x v="13"/>
    <x v="9"/>
    <s v="no impacts"/>
    <x v="7"/>
    <s v=""/>
    <s v="OST_267"/>
  </r>
  <r>
    <s v="Dschang-Universite"/>
    <s v="OST_106"/>
    <s v="OUEST"/>
    <s v="IHS"/>
    <s v="Grid-Gen"/>
    <s v="OUEST"/>
    <s v="Dschang"/>
    <s v="Huawei"/>
    <n v="0"/>
    <n v="0"/>
    <n v="0"/>
    <n v="0"/>
    <n v="0"/>
    <n v="0"/>
    <n v="0"/>
    <n v="0"/>
    <n v="0"/>
    <n v="0"/>
    <n v="0"/>
    <n v="0"/>
    <n v="0"/>
    <n v="0"/>
    <n v="0"/>
    <n v="0"/>
    <n v="0"/>
    <n v="0"/>
    <n v="0"/>
    <n v="0"/>
    <n v="0"/>
    <n v="0"/>
    <x v="0"/>
    <m/>
    <x v="13"/>
    <x v="9"/>
    <s v="no impacts"/>
    <x v="7"/>
    <s v=""/>
    <s v="OST_106"/>
  </r>
  <r>
    <s v="Dschang-Meka"/>
    <s v="OST_074"/>
    <s v="OUEST"/>
    <s v="IHS"/>
    <s v="Grid-Gen"/>
    <s v="OUEST"/>
    <s v="Dschang"/>
    <s v="Huawei"/>
    <n v="0"/>
    <n v="0"/>
    <n v="0"/>
    <n v="0"/>
    <n v="0"/>
    <n v="0"/>
    <n v="0"/>
    <n v="0"/>
    <n v="0"/>
    <n v="0"/>
    <n v="0"/>
    <n v="0"/>
    <n v="0"/>
    <n v="0"/>
    <n v="0"/>
    <n v="0"/>
    <n v="0"/>
    <n v="0"/>
    <n v="0"/>
    <n v="0"/>
    <n v="0"/>
    <n v="0"/>
    <x v="0"/>
    <m/>
    <x v="13"/>
    <x v="9"/>
    <s v="no impacts"/>
    <x v="7"/>
    <s v=""/>
    <s v="OST_074"/>
  </r>
  <r>
    <s v="Dschang"/>
    <s v="OST_011"/>
    <s v="OUEST"/>
    <s v="CAMUSAT"/>
    <s v="Medium Grid + Solar + GE"/>
    <s v="OUEST"/>
    <s v="Dschang"/>
    <s v="Huawei"/>
    <n v="0"/>
    <n v="0"/>
    <n v="0"/>
    <n v="0"/>
    <n v="0"/>
    <n v="0"/>
    <n v="0"/>
    <n v="0"/>
    <n v="0"/>
    <n v="0"/>
    <n v="0"/>
    <n v="0"/>
    <n v="0"/>
    <n v="0"/>
    <n v="0"/>
    <n v="0"/>
    <n v="0"/>
    <n v="0"/>
    <n v="0"/>
    <n v="0"/>
    <n v="0"/>
    <n v="0"/>
    <x v="0"/>
    <m/>
    <x v="13"/>
    <x v="9"/>
    <s v="no impacts"/>
    <x v="7"/>
    <s v=""/>
    <s v="OST_011"/>
  </r>
  <r>
    <s v="Mbouda"/>
    <s v="OST_141"/>
    <s v="OUEST"/>
    <s v="CAMUSAT"/>
    <e v="#N/A"/>
    <s v="OUEST"/>
    <s v="Mbouda"/>
    <s v="Huawei"/>
    <n v="0"/>
    <n v="0"/>
    <n v="0"/>
    <n v="0"/>
    <n v="0"/>
    <n v="0"/>
    <n v="0"/>
    <n v="0"/>
    <n v="0"/>
    <n v="0"/>
    <n v="0"/>
    <n v="0"/>
    <n v="0"/>
    <n v="0"/>
    <n v="0"/>
    <n v="0"/>
    <n v="0"/>
    <n v="0"/>
    <n v="0"/>
    <n v="0"/>
    <n v="0"/>
    <n v="0"/>
    <x v="0"/>
    <m/>
    <x v="13"/>
    <x v="9"/>
    <s v="no impacts"/>
    <x v="7"/>
    <s v=""/>
    <s v="OST_141"/>
  </r>
  <r>
    <s v="Mbatu-IHS"/>
    <s v="NRO_065"/>
    <s v="NORD-OUEST"/>
    <s v="IHS"/>
    <s v="Grid-Gen"/>
    <s v="NORD-OUEST"/>
    <s v="Bamenda"/>
    <s v="Huawei"/>
    <n v="8.5668123435863635"/>
    <n v="4.5754109915447465"/>
    <n v="5.8353700992771795"/>
    <n v="24.082617076588104"/>
    <n v="8.5563788227706858"/>
    <n v="1.6507256736665785"/>
    <n v="0"/>
    <n v="1.706906170366375"/>
    <n v="18.708444267520466"/>
    <n v="9.3085197455719086"/>
    <n v="0.95984824488561293"/>
    <n v="0"/>
    <n v="0.30979531037316688"/>
    <n v="3.9058821515097035E-2"/>
    <n v="0"/>
    <n v="0"/>
    <n v="0"/>
    <n v="2.5733699451821042"/>
    <n v="0"/>
    <n v="0"/>
    <n v="0"/>
    <n v="0"/>
    <x v="1"/>
    <m/>
    <x v="13"/>
    <x v="9"/>
    <s v="no impacts"/>
    <x v="7"/>
    <s v=""/>
    <s v="NRO_065"/>
  </r>
  <r>
    <s v="PK10-Bassang"/>
    <s v="LIT_452"/>
    <s v="Douala"/>
    <s v="IHS"/>
    <s v="Grid-Gen"/>
    <s v="LITTORAL"/>
    <s v="Douala"/>
    <s v="ZTE"/>
    <n v="0"/>
    <n v="0"/>
    <n v="0"/>
    <n v="0"/>
    <n v="0"/>
    <n v="0"/>
    <n v="0"/>
    <n v="0"/>
    <n v="0"/>
    <n v="0"/>
    <n v="0"/>
    <n v="0"/>
    <n v="0"/>
    <n v="0"/>
    <n v="0"/>
    <n v="0"/>
    <n v="0"/>
    <n v="0"/>
    <n v="0"/>
    <n v="0"/>
    <n v="0"/>
    <n v="0"/>
    <x v="0"/>
    <m/>
    <x v="13"/>
    <x v="9"/>
    <s v="no impacts"/>
    <x v="7"/>
    <s v=""/>
    <s v="LIT_452"/>
  </r>
  <r>
    <s v="Bfsam-Njinkwo"/>
    <s v="OST_076"/>
    <s v="Bafoussam"/>
    <s v="IHS"/>
    <s v="Grid-Gen"/>
    <s v="OUEST"/>
    <s v="Bafoussam"/>
    <s v="Huawei"/>
    <n v="0"/>
    <n v="0"/>
    <n v="0"/>
    <n v="0"/>
    <n v="0"/>
    <n v="0"/>
    <n v="0"/>
    <n v="0"/>
    <n v="0"/>
    <n v="0"/>
    <n v="0"/>
    <n v="0"/>
    <n v="0"/>
    <n v="0"/>
    <n v="0"/>
    <n v="0"/>
    <n v="0"/>
    <n v="0"/>
    <n v="0"/>
    <n v="0"/>
    <n v="0"/>
    <n v="0"/>
    <x v="0"/>
    <m/>
    <x v="13"/>
    <x v="9"/>
    <s v="no impacts"/>
    <x v="7"/>
    <s v=""/>
    <s v="OST_076"/>
  </r>
  <r>
    <s v="Bfsam-Marche-New"/>
    <s v="OST_223"/>
    <s v="Bafoussam"/>
    <s v="IHS"/>
    <s v="Grid-Gen"/>
    <s v="OUEST"/>
    <s v="Bafoussam"/>
    <s v="Huawei"/>
    <n v="0"/>
    <n v="0"/>
    <n v="0"/>
    <n v="0"/>
    <n v="0"/>
    <n v="0"/>
    <n v="0"/>
    <n v="0"/>
    <n v="0"/>
    <n v="0"/>
    <n v="0"/>
    <n v="0"/>
    <n v="0"/>
    <n v="0"/>
    <n v="0"/>
    <n v="0"/>
    <n v="0"/>
    <n v="0"/>
    <n v="0"/>
    <n v="0"/>
    <n v="0"/>
    <n v="0"/>
    <x v="0"/>
    <m/>
    <x v="13"/>
    <x v="9"/>
    <s v="no impacts"/>
    <x v="7"/>
    <s v=""/>
    <s v="OST_223"/>
  </r>
  <r>
    <s v="Newb-Mairie"/>
    <s v="LIT_090"/>
    <s v="Douala"/>
    <s v="IHS"/>
    <s v="Grid-Gen"/>
    <s v="LITTORAL"/>
    <s v="Douala"/>
    <s v="ZTE"/>
    <n v="0"/>
    <n v="0"/>
    <n v="0"/>
    <n v="0"/>
    <n v="0"/>
    <n v="0"/>
    <n v="0"/>
    <n v="0"/>
    <n v="0"/>
    <n v="0"/>
    <n v="0"/>
    <n v="0"/>
    <n v="0"/>
    <n v="0"/>
    <n v="0"/>
    <n v="0"/>
    <n v="0"/>
    <n v="0"/>
    <n v="0"/>
    <n v="0"/>
    <n v="0"/>
    <n v="0"/>
    <x v="0"/>
    <m/>
    <x v="13"/>
    <x v="9"/>
    <s v="no impacts"/>
    <x v="7"/>
    <s v=""/>
    <s v="LIT_090"/>
  </r>
  <r>
    <s v="Bfsam-Leproserie-IHS"/>
    <s v="OST_166"/>
    <s v="Bafoussam"/>
    <s v="IHS"/>
    <s v="Grid-Gen"/>
    <s v="OUEST"/>
    <s v="Bafoussam"/>
    <s v="Huawei"/>
    <n v="0"/>
    <n v="0"/>
    <n v="0"/>
    <n v="0"/>
    <n v="0"/>
    <n v="0"/>
    <n v="0"/>
    <n v="0"/>
    <n v="0.63350198183390272"/>
    <n v="0"/>
    <n v="0"/>
    <n v="0"/>
    <n v="0"/>
    <n v="0"/>
    <n v="0"/>
    <n v="0"/>
    <n v="0"/>
    <n v="0"/>
    <n v="0"/>
    <n v="0"/>
    <n v="0"/>
    <n v="0"/>
    <x v="0"/>
    <m/>
    <x v="13"/>
    <x v="9"/>
    <s v="no impacts"/>
    <x v="7"/>
    <s v=""/>
    <s v="OST_166"/>
  </r>
  <r>
    <s v="Bmouang-Terminus"/>
    <s v="LIT_044"/>
    <s v="Douala"/>
    <s v="IHS"/>
    <s v="Grid-Gen"/>
    <s v="LITTORAL"/>
    <s v="Douala"/>
    <s v="ZTE"/>
    <n v="1.0344345424090672E-3"/>
    <n v="0"/>
    <n v="0"/>
    <n v="0"/>
    <n v="0"/>
    <n v="0"/>
    <n v="0"/>
    <n v="0"/>
    <n v="0"/>
    <n v="0"/>
    <n v="0"/>
    <n v="0"/>
    <n v="0"/>
    <n v="0"/>
    <n v="0"/>
    <n v="0"/>
    <n v="0"/>
    <n v="0"/>
    <n v="0"/>
    <n v="0"/>
    <n v="0"/>
    <n v="0"/>
    <x v="0"/>
    <m/>
    <x v="13"/>
    <x v="9"/>
    <s v="no impacts"/>
    <x v="7"/>
    <s v=""/>
    <s v="LIT_044"/>
  </r>
  <r>
    <s v="Deido-Lycee"/>
    <s v="LIT_004"/>
    <s v="Douala"/>
    <m/>
    <m/>
    <s v="LITTORAL"/>
    <s v="Douala"/>
    <s v="ZTE"/>
    <n v="0"/>
    <n v="0"/>
    <n v="0"/>
    <n v="0"/>
    <n v="0"/>
    <n v="0"/>
    <n v="0"/>
    <n v="0"/>
    <n v="0"/>
    <n v="0"/>
    <n v="0"/>
    <n v="0"/>
    <n v="0"/>
    <n v="0"/>
    <n v="0"/>
    <n v="0"/>
    <n v="0"/>
    <n v="0"/>
    <n v="0"/>
    <n v="0"/>
    <n v="0"/>
    <n v="0"/>
    <x v="0"/>
    <m/>
    <x v="13"/>
    <x v="9"/>
    <s v="no impacts"/>
    <x v="7"/>
    <s v=""/>
    <s v="LIT_004"/>
  </r>
  <r>
    <s v="Bonateki-MRS"/>
    <s v="LIT_396"/>
    <s v="Douala"/>
    <s v="IHS"/>
    <s v="Grid-Gen"/>
    <s v="LITTORAL"/>
    <s v="Douala"/>
    <s v="ZTE"/>
    <n v="0"/>
    <n v="0"/>
    <n v="0"/>
    <n v="0"/>
    <n v="0"/>
    <n v="0"/>
    <n v="0"/>
    <n v="0"/>
    <n v="0"/>
    <n v="0"/>
    <n v="0"/>
    <n v="0"/>
    <n v="0"/>
    <n v="0"/>
    <n v="0"/>
    <n v="0"/>
    <n v="0"/>
    <n v="0"/>
    <n v="0"/>
    <n v="0"/>
    <n v="0"/>
    <n v="0"/>
    <x v="0"/>
    <m/>
    <x v="13"/>
    <x v="9"/>
    <s v="no impacts"/>
    <x v="7"/>
    <s v=""/>
    <s v="LIT_396"/>
  </r>
  <r>
    <s v="Bep-Safari"/>
    <s v="LIT_524"/>
    <s v="Douala"/>
    <s v="IHS"/>
    <s v="Grid-Gen"/>
    <s v="LITTORAL"/>
    <s v="Douala"/>
    <s v="ZTE"/>
    <n v="0"/>
    <n v="0"/>
    <n v="0"/>
    <n v="0"/>
    <n v="0"/>
    <n v="0"/>
    <n v="0"/>
    <n v="0"/>
    <n v="0"/>
    <n v="0"/>
    <n v="0"/>
    <n v="0"/>
    <n v="0"/>
    <n v="0"/>
    <n v="0"/>
    <n v="0"/>
    <n v="0"/>
    <n v="0"/>
    <n v="0"/>
    <n v="0"/>
    <n v="0"/>
    <n v="0"/>
    <x v="0"/>
    <m/>
    <x v="13"/>
    <x v="9"/>
    <s v="no impacts"/>
    <x v="7"/>
    <s v=""/>
    <s v="LIT_524"/>
  </r>
  <r>
    <s v="Deido-Bonateki"/>
    <s v="LIT_414"/>
    <s v="Douala"/>
    <s v="IHS"/>
    <s v="Grid-Gen"/>
    <s v="LITTORAL"/>
    <s v="Douala"/>
    <s v="ZTE"/>
    <n v="0.15958828078405901"/>
    <n v="0"/>
    <n v="0"/>
    <n v="0"/>
    <n v="0"/>
    <n v="0"/>
    <n v="0"/>
    <n v="0"/>
    <n v="1.2432119691923991"/>
    <n v="0"/>
    <n v="0"/>
    <n v="0"/>
    <n v="0"/>
    <n v="0"/>
    <n v="0"/>
    <n v="0"/>
    <n v="0"/>
    <n v="0"/>
    <n v="0"/>
    <n v="0"/>
    <n v="0"/>
    <n v="0"/>
    <x v="0"/>
    <m/>
    <x v="13"/>
    <x v="9"/>
    <s v="no impacts"/>
    <x v="7"/>
    <s v=""/>
    <s v="LIT_414"/>
  </r>
  <r>
    <s v="Batoufam-Chefferie"/>
    <s v="OST_277"/>
    <s v="OUEST"/>
    <s v="CAMUSAT"/>
    <s v="Good Grid + GE"/>
    <s v="OUEST"/>
    <s v="Batoufam"/>
    <s v="Huawei"/>
    <n v="0"/>
    <n v="0"/>
    <n v="0"/>
    <n v="0"/>
    <n v="0"/>
    <n v="0"/>
    <n v="0"/>
    <n v="0"/>
    <n v="0"/>
    <n v="0"/>
    <n v="0"/>
    <n v="0"/>
    <n v="0"/>
    <n v="0"/>
    <n v="0"/>
    <n v="0"/>
    <n v="0"/>
    <n v="0"/>
    <n v="0"/>
    <n v="0"/>
    <n v="0"/>
    <n v="0"/>
    <x v="0"/>
    <m/>
    <x v="13"/>
    <x v="9"/>
    <s v="no impacts"/>
    <x v="7"/>
    <s v=""/>
    <s v="OST_277"/>
  </r>
  <r>
    <s v="Garoua-Djamboutou-CICAM"/>
    <s v="NRD_047"/>
    <s v="Garoua"/>
    <s v="IHS"/>
    <s v="Grid-Gen"/>
    <s v="NORD"/>
    <s v="Garoua"/>
    <s v="Huawei"/>
    <n v="0"/>
    <n v="0"/>
    <n v="0"/>
    <n v="0"/>
    <n v="0"/>
    <n v="0"/>
    <n v="0"/>
    <n v="0"/>
    <n v="0"/>
    <n v="0"/>
    <n v="0"/>
    <n v="0"/>
    <n v="0"/>
    <n v="0"/>
    <n v="0"/>
    <n v="0"/>
    <n v="0"/>
    <n v="0"/>
    <n v="0"/>
    <n v="0"/>
    <n v="0"/>
    <n v="0"/>
    <x v="0"/>
    <m/>
    <x v="13"/>
    <x v="9"/>
    <s v="no impacts"/>
    <x v="7"/>
    <s v=""/>
    <s v="NRD_047"/>
  </r>
  <r>
    <s v="Garoua-Lidire"/>
    <s v="NRD_075"/>
    <s v="Garoua"/>
    <s v="IHS"/>
    <s v="Grid-Gen"/>
    <s v="NORD"/>
    <s v="Garoua"/>
    <s v="Huawei"/>
    <n v="0"/>
    <n v="0"/>
    <n v="0"/>
    <n v="0"/>
    <n v="0"/>
    <n v="0"/>
    <n v="0"/>
    <n v="0"/>
    <n v="0"/>
    <n v="0"/>
    <n v="0"/>
    <n v="0"/>
    <n v="0"/>
    <n v="0"/>
    <n v="0"/>
    <n v="0"/>
    <n v="0"/>
    <n v="0"/>
    <n v="0"/>
    <n v="0"/>
    <n v="0"/>
    <n v="0"/>
    <x v="0"/>
    <m/>
    <x v="13"/>
    <x v="9"/>
    <s v="no impacts"/>
    <x v="7"/>
    <s v=""/>
    <s v="NRD_075"/>
  </r>
  <r>
    <s v="Plateau"/>
    <s v="NRD_002"/>
    <s v="Garoua"/>
    <s v="CAMUSAT"/>
    <s v="Good Grid + Solar + GE"/>
    <s v="NORD"/>
    <s v="Garoua"/>
    <s v="Huawei"/>
    <n v="0"/>
    <n v="0"/>
    <n v="0"/>
    <n v="0"/>
    <n v="0"/>
    <n v="0"/>
    <n v="0"/>
    <n v="0"/>
    <n v="0"/>
    <n v="0"/>
    <n v="0"/>
    <n v="0"/>
    <n v="0"/>
    <n v="0"/>
    <n v="0"/>
    <n v="0"/>
    <n v="0"/>
    <n v="0"/>
    <n v="0"/>
    <n v="0"/>
    <n v="0"/>
    <n v="0"/>
    <x v="0"/>
    <m/>
    <x v="13"/>
    <x v="9"/>
    <s v="no impacts"/>
    <x v="7"/>
    <s v=""/>
    <s v="NRD_002"/>
  </r>
  <r>
    <s v="Garoua-Orange"/>
    <s v="NRD_001"/>
    <s v="Garoua"/>
    <s v="OCM/Strategique"/>
    <m/>
    <s v="NORD"/>
    <s v="Garoua"/>
    <s v="Huawei"/>
    <n v="0"/>
    <n v="0"/>
    <n v="0"/>
    <n v="0"/>
    <n v="0"/>
    <n v="0"/>
    <n v="0"/>
    <n v="0"/>
    <n v="0"/>
    <n v="0"/>
    <n v="0"/>
    <n v="0"/>
    <n v="0"/>
    <n v="0"/>
    <n v="0"/>
    <n v="0"/>
    <n v="0"/>
    <n v="0"/>
    <n v="0"/>
    <n v="0"/>
    <n v="0"/>
    <n v="0"/>
    <x v="0"/>
    <m/>
    <x v="13"/>
    <x v="9"/>
    <s v="no impacts"/>
    <x v="7"/>
    <s v=""/>
    <s v="NRD_001"/>
  </r>
  <r>
    <s v="Gra-Plateau-MTN"/>
    <s v="NRD_035"/>
    <s v="Garoua"/>
    <s v="IHS"/>
    <s v="Grid-Gen"/>
    <s v="NORD"/>
    <s v="Garoua"/>
    <s v="Huawei"/>
    <n v="0"/>
    <n v="0"/>
    <n v="0"/>
    <n v="0"/>
    <n v="0"/>
    <n v="0"/>
    <n v="0"/>
    <n v="0"/>
    <n v="0"/>
    <n v="0"/>
    <n v="0"/>
    <n v="0"/>
    <n v="0"/>
    <n v="0"/>
    <n v="0"/>
    <n v="0"/>
    <n v="0"/>
    <n v="0"/>
    <n v="0"/>
    <n v="0"/>
    <n v="0"/>
    <n v="0"/>
    <x v="0"/>
    <m/>
    <x v="13"/>
    <x v="9"/>
    <s v="no impacts"/>
    <x v="7"/>
    <s v=""/>
    <s v="NRD_035"/>
  </r>
  <r>
    <s v="Zokok"/>
    <s v="EXN_009"/>
    <s v="Maroua"/>
    <s v="OCM/Strategique"/>
    <m/>
    <s v="EXTREME-NORD"/>
    <s v="Maroua"/>
    <s v="Huawei"/>
    <n v="0"/>
    <n v="0"/>
    <n v="0"/>
    <n v="0"/>
    <n v="0"/>
    <n v="0"/>
    <n v="0"/>
    <n v="0"/>
    <n v="0"/>
    <n v="0"/>
    <n v="0"/>
    <n v="0"/>
    <n v="0"/>
    <n v="0"/>
    <n v="0"/>
    <n v="0"/>
    <n v="0"/>
    <n v="0"/>
    <n v="0"/>
    <n v="0"/>
    <n v="0"/>
    <n v="0"/>
    <x v="0"/>
    <m/>
    <x v="13"/>
    <x v="9"/>
    <s v="no impacts"/>
    <x v="7"/>
    <s v=""/>
    <s v="EXN_009"/>
  </r>
  <r>
    <s v="Ngd-burkina-rural"/>
    <s v="ADM_147"/>
    <s v="Ngaoundere"/>
    <s v="CAMUSAT"/>
    <s v="Hybrid Solar - S3"/>
    <s v="ADAMAOUA"/>
    <s v="Ngaoundere"/>
    <s v="Huawei"/>
    <n v="0"/>
    <n v="0"/>
    <n v="0"/>
    <n v="0"/>
    <n v="0"/>
    <n v="0"/>
    <n v="0"/>
    <n v="0"/>
    <n v="0"/>
    <n v="0"/>
    <n v="0"/>
    <n v="0"/>
    <n v="0"/>
    <n v="0"/>
    <n v="0"/>
    <n v="0"/>
    <n v="0"/>
    <n v="0"/>
    <n v="0"/>
    <n v="0"/>
    <n v="0"/>
    <n v="0"/>
    <x v="0"/>
    <m/>
    <x v="13"/>
    <x v="9"/>
    <s v="no impacts"/>
    <x v="7"/>
    <s v=""/>
    <s v="ADM_147"/>
  </r>
  <r>
    <s v="Ngd-Baladji"/>
    <s v="ADM_035"/>
    <s v="Ngaoundere"/>
    <s v="IHS"/>
    <s v="Grid-Gen"/>
    <s v="ADAMAOUA"/>
    <s v="Ngaoundere"/>
    <s v="Huawei"/>
    <n v="0"/>
    <n v="0"/>
    <n v="0"/>
    <n v="0"/>
    <n v="0"/>
    <n v="0"/>
    <n v="0"/>
    <n v="0"/>
    <n v="0"/>
    <n v="0"/>
    <n v="0"/>
    <n v="0"/>
    <n v="0"/>
    <n v="0"/>
    <n v="0"/>
    <n v="0"/>
    <n v="0"/>
    <n v="0"/>
    <n v="0"/>
    <n v="0"/>
    <n v="0"/>
    <n v="0"/>
    <x v="0"/>
    <m/>
    <x v="13"/>
    <x v="9"/>
    <s v="no impacts"/>
    <x v="7"/>
    <s v=""/>
    <s v="ADM_035"/>
  </r>
  <r>
    <s v="Ngd-Troua-Mala-II"/>
    <s v="ADM_074"/>
    <s v="Ngaoundere"/>
    <s v="IHS"/>
    <s v="Grid-Gen"/>
    <s v="ADAMAOUA"/>
    <s v="Ngaoundere"/>
    <s v="Huawei"/>
    <n v="0"/>
    <n v="0"/>
    <n v="0"/>
    <n v="0"/>
    <n v="0"/>
    <n v="0"/>
    <n v="0"/>
    <n v="0"/>
    <n v="0"/>
    <n v="0"/>
    <n v="0"/>
    <n v="0"/>
    <n v="0"/>
    <n v="0"/>
    <n v="0"/>
    <n v="0"/>
    <n v="0"/>
    <n v="0"/>
    <n v="0"/>
    <n v="0"/>
    <n v="0"/>
    <n v="0"/>
    <x v="0"/>
    <m/>
    <x v="13"/>
    <x v="9"/>
    <s v="no impacts"/>
    <x v="7"/>
    <s v=""/>
    <s v="ADM_074"/>
  </r>
  <r>
    <s v="Ngd-Balam"/>
    <s v="ADM_165"/>
    <s v="Ngaoundere"/>
    <s v="CAMUSAT"/>
    <s v="Hybrid Solar - S1"/>
    <s v="ADAMAOUA"/>
    <s v="Ngaoundere"/>
    <s v="Huawei"/>
    <n v="0"/>
    <n v="0"/>
    <n v="0"/>
    <n v="0"/>
    <n v="0"/>
    <n v="0"/>
    <n v="0"/>
    <n v="0"/>
    <n v="0"/>
    <n v="0"/>
    <n v="0"/>
    <n v="0"/>
    <n v="0"/>
    <n v="0"/>
    <n v="0"/>
    <n v="0"/>
    <n v="0"/>
    <n v="0"/>
    <n v="0"/>
    <n v="0"/>
    <n v="0"/>
    <n v="0"/>
    <x v="0"/>
    <m/>
    <x v="13"/>
    <x v="9"/>
    <s v="no impacts"/>
    <x v="7"/>
    <s v=""/>
    <s v="ADM_165"/>
  </r>
  <r>
    <s v="Ngd-La-Gare"/>
    <s v="ADM_002"/>
    <s v="Ngaoundere"/>
    <s v="OCM/Strategique"/>
    <m/>
    <s v="ADAMAOUA"/>
    <s v="Ngaoundere"/>
    <s v="Huawei"/>
    <n v="0"/>
    <n v="0"/>
    <n v="0"/>
    <n v="0"/>
    <n v="0"/>
    <n v="0"/>
    <n v="0"/>
    <n v="0"/>
    <n v="0"/>
    <n v="0"/>
    <n v="0"/>
    <n v="0"/>
    <n v="0"/>
    <n v="0"/>
    <n v="0"/>
    <n v="0"/>
    <n v="0"/>
    <n v="0"/>
    <n v="0"/>
    <n v="0"/>
    <n v="0"/>
    <n v="0"/>
    <x v="0"/>
    <m/>
    <x v="13"/>
    <x v="9"/>
    <s v="no impacts"/>
    <x v="7"/>
    <s v=""/>
    <s v="ADM_002"/>
  </r>
  <r>
    <s v="Ngd-Gadamadanga"/>
    <s v="ADM_087"/>
    <s v="Ngaoundere"/>
    <s v="IHS"/>
    <s v="Grid-Gen"/>
    <s v="ADAMAOUA"/>
    <s v="Ngaoundere"/>
    <s v="Huawei"/>
    <n v="0"/>
    <n v="0"/>
    <n v="0"/>
    <n v="0"/>
    <n v="0"/>
    <n v="0"/>
    <n v="0"/>
    <n v="0"/>
    <n v="0"/>
    <n v="0"/>
    <n v="0"/>
    <n v="0"/>
    <n v="0"/>
    <n v="0"/>
    <n v="0"/>
    <n v="0"/>
    <n v="0"/>
    <n v="0"/>
    <n v="0"/>
    <n v="0"/>
    <n v="0"/>
    <n v="0"/>
    <x v="0"/>
    <m/>
    <x v="13"/>
    <x v="9"/>
    <s v="no impacts"/>
    <x v="7"/>
    <s v=""/>
    <s v="ADM_087"/>
  </r>
  <r>
    <s v="Ngd-Bamyangal-II-IHS"/>
    <s v="ADM_085"/>
    <s v="Ngaoundere"/>
    <s v="IHS"/>
    <s v="Grid-Gen"/>
    <s v="ADAMAOUA"/>
    <s v="Ngaoundere"/>
    <s v="Huawei"/>
    <n v="0"/>
    <n v="0"/>
    <n v="0"/>
    <n v="0"/>
    <n v="0"/>
    <n v="0"/>
    <n v="0"/>
    <n v="0"/>
    <n v="0"/>
    <n v="0"/>
    <n v="0"/>
    <n v="0"/>
    <n v="0"/>
    <n v="0"/>
    <n v="0"/>
    <n v="0"/>
    <n v="0"/>
    <n v="0"/>
    <n v="0"/>
    <n v="0"/>
    <n v="0"/>
    <n v="0"/>
    <x v="0"/>
    <m/>
    <x v="13"/>
    <x v="9"/>
    <s v="no impacts"/>
    <x v="7"/>
    <s v=""/>
    <s v="ADM_085"/>
  </r>
  <r>
    <s v="Boko-Douala"/>
    <s v="LIT_240"/>
    <s v="Douala"/>
    <s v="IHS"/>
    <s v="Grid-Gen"/>
    <s v="LITTORAL"/>
    <s v="Douala"/>
    <s v="ZTE"/>
    <n v="0"/>
    <n v="0"/>
    <n v="0"/>
    <n v="0"/>
    <n v="0"/>
    <n v="0"/>
    <n v="0"/>
    <n v="0"/>
    <n v="0"/>
    <n v="0"/>
    <n v="0"/>
    <n v="0"/>
    <n v="0"/>
    <n v="0"/>
    <n v="0"/>
    <n v="0"/>
    <n v="0"/>
    <n v="0"/>
    <n v="0"/>
    <n v="0"/>
    <n v="0"/>
    <n v="0"/>
    <x v="0"/>
    <m/>
    <x v="13"/>
    <x v="9"/>
    <s v="no impacts"/>
    <x v="7"/>
    <s v=""/>
    <s v="LIT_240"/>
  </r>
  <r>
    <s v="Bpriso-ASECNA"/>
    <s v="LIT_060"/>
    <s v="Douala"/>
    <s v="IHS"/>
    <s v="Grid-Gen"/>
    <s v="LITTORAL"/>
    <s v="Douala"/>
    <s v="ZTE"/>
    <n v="0"/>
    <n v="0"/>
    <n v="0"/>
    <n v="0"/>
    <n v="0"/>
    <n v="0"/>
    <n v="0"/>
    <n v="0"/>
    <n v="0"/>
    <n v="0"/>
    <n v="0"/>
    <n v="0"/>
    <n v="0"/>
    <n v="0"/>
    <n v="0"/>
    <n v="0"/>
    <n v="0"/>
    <n v="0"/>
    <n v="0"/>
    <n v="0"/>
    <n v="0"/>
    <n v="0"/>
    <x v="0"/>
    <m/>
    <x v="13"/>
    <x v="9"/>
    <s v="no impacts"/>
    <x v="7"/>
    <s v=""/>
    <s v="LIT_060"/>
  </r>
  <r>
    <s v="Koupa-Kagnam"/>
    <s v="OST_114"/>
    <s v="OUEST"/>
    <s v="IHS"/>
    <s v="Grid-Gen"/>
    <s v="OUEST"/>
    <s v="Koupa-Kagnam"/>
    <s v="Huawei"/>
    <n v="0"/>
    <n v="0"/>
    <n v="0"/>
    <n v="0"/>
    <n v="0"/>
    <n v="0"/>
    <n v="0"/>
    <n v="0"/>
    <n v="0"/>
    <n v="0"/>
    <n v="0"/>
    <n v="0"/>
    <n v="0"/>
    <n v="0"/>
    <n v="0"/>
    <n v="0"/>
    <n v="0"/>
    <n v="0"/>
    <n v="0"/>
    <n v="0"/>
    <n v="0"/>
    <n v="0"/>
    <x v="0"/>
    <m/>
    <x v="13"/>
    <x v="9"/>
    <s v="no impacts"/>
    <x v="7"/>
    <s v=""/>
    <s v="OST_114"/>
  </r>
  <r>
    <s v="Rey-Bouba"/>
    <s v="NRD_023"/>
    <s v="NORD"/>
    <s v="IHS"/>
    <s v="Grid-Gen"/>
    <s v="NORD"/>
    <s v="Rey-bouba"/>
    <s v="Huawei"/>
    <n v="0"/>
    <n v="0"/>
    <n v="0"/>
    <n v="0"/>
    <n v="0"/>
    <n v="0"/>
    <n v="0"/>
    <n v="0"/>
    <n v="0"/>
    <n v="0"/>
    <n v="0"/>
    <n v="0"/>
    <n v="0"/>
    <n v="0"/>
    <n v="0"/>
    <n v="0"/>
    <n v="0"/>
    <n v="0"/>
    <n v="0"/>
    <n v="0"/>
    <n v="0"/>
    <n v="0"/>
    <x v="0"/>
    <m/>
    <x v="13"/>
    <x v="9"/>
    <s v="no impacts"/>
    <x v="7"/>
    <s v=""/>
    <s v="NRD_023"/>
  </r>
  <r>
    <s v="Tchollire"/>
    <s v="NRD_008"/>
    <s v="NORD"/>
    <s v="IHS"/>
    <s v="Grid-Hybrid-Gen"/>
    <s v="NORD"/>
    <s v="Tchollire"/>
    <s v="Huawei"/>
    <n v="0"/>
    <n v="0"/>
    <n v="0"/>
    <n v="0"/>
    <n v="0"/>
    <n v="0"/>
    <n v="0"/>
    <n v="0"/>
    <n v="0"/>
    <n v="0"/>
    <n v="0"/>
    <n v="0"/>
    <n v="0"/>
    <n v="0"/>
    <n v="0"/>
    <n v="0"/>
    <n v="0"/>
    <n v="0"/>
    <n v="0"/>
    <n v="0"/>
    <n v="0"/>
    <n v="0"/>
    <x v="0"/>
    <m/>
    <x v="13"/>
    <x v="9"/>
    <s v="no impacts"/>
    <x v="7"/>
    <s v=""/>
    <s v="NRD_008"/>
  </r>
  <r>
    <s v="Gouna"/>
    <s v="NRD_031"/>
    <s v="NORD"/>
    <s v="IHS"/>
    <s v="Solar-Gen"/>
    <s v="NORD"/>
    <s v="Gouna"/>
    <s v="Huawei"/>
    <n v="0"/>
    <n v="0"/>
    <n v="0"/>
    <n v="0"/>
    <n v="0"/>
    <n v="0"/>
    <n v="0"/>
    <n v="0"/>
    <n v="0"/>
    <n v="0"/>
    <n v="0"/>
    <n v="0"/>
    <n v="0"/>
    <n v="0"/>
    <n v="0"/>
    <n v="0"/>
    <n v="0"/>
    <n v="0"/>
    <n v="0"/>
    <n v="0"/>
    <n v="0"/>
    <n v="0"/>
    <x v="0"/>
    <m/>
    <x v="13"/>
    <x v="9"/>
    <s v="no impacts"/>
    <x v="7"/>
    <s v=""/>
    <s v="NRD_031"/>
  </r>
  <r>
    <s v="Pitchoumba"/>
    <s v="NRD_171"/>
    <s v="NORD"/>
    <s v="CAMUSAT"/>
    <s v="Hybrid Solar - S3"/>
    <s v="NORD"/>
    <s v="PITCHOUMBA"/>
    <s v="Huawei"/>
    <n v="0"/>
    <n v="0"/>
    <n v="0"/>
    <n v="0"/>
    <n v="0"/>
    <n v="0"/>
    <n v="0"/>
    <n v="0"/>
    <n v="0"/>
    <n v="0"/>
    <n v="0"/>
    <n v="0"/>
    <n v="0"/>
    <n v="0"/>
    <n v="0"/>
    <n v="0"/>
    <n v="0"/>
    <n v="0"/>
    <n v="0"/>
    <n v="0"/>
    <n v="0"/>
    <n v="0"/>
    <x v="0"/>
    <m/>
    <x v="13"/>
    <x v="9"/>
    <s v="no impacts"/>
    <x v="7"/>
    <s v=""/>
    <s v="NRD_171"/>
  </r>
  <r>
    <s v="Lagdo-Marche"/>
    <s v="NRD_077"/>
    <s v="NORD"/>
    <s v="IHS"/>
    <s v="Grid-Gen"/>
    <s v="NORD"/>
    <s v="Lagdo"/>
    <s v="Huawei"/>
    <n v="0"/>
    <n v="0"/>
    <n v="0"/>
    <n v="0"/>
    <n v="0"/>
    <n v="0"/>
    <n v="0"/>
    <n v="0"/>
    <n v="0"/>
    <n v="0"/>
    <n v="0"/>
    <n v="0"/>
    <n v="0"/>
    <n v="0"/>
    <n v="0"/>
    <n v="0"/>
    <n v="0"/>
    <n v="0"/>
    <n v="0"/>
    <n v="0"/>
    <n v="0"/>
    <n v="0"/>
    <x v="0"/>
    <m/>
    <x v="13"/>
    <x v="9"/>
    <s v="no impacts"/>
    <x v="7"/>
    <s v=""/>
    <s v="NRD_077"/>
  </r>
  <r>
    <s v="Lagdo"/>
    <s v="NRD_012"/>
    <s v="NORD"/>
    <s v="IHS"/>
    <s v="Grid-Gen"/>
    <s v="NORD"/>
    <s v="Lagdo"/>
    <s v="Huawei"/>
    <n v="0"/>
    <n v="0"/>
    <n v="0"/>
    <n v="0"/>
    <n v="0"/>
    <n v="0"/>
    <n v="0"/>
    <n v="0"/>
    <n v="0"/>
    <n v="0"/>
    <n v="0"/>
    <n v="0"/>
    <n v="0"/>
    <n v="0"/>
    <n v="0"/>
    <n v="0"/>
    <n v="0"/>
    <n v="0"/>
    <n v="0"/>
    <n v="0"/>
    <n v="0"/>
    <n v="0"/>
    <x v="0"/>
    <m/>
    <x v="13"/>
    <x v="9"/>
    <s v="no impacts"/>
    <x v="7"/>
    <s v=""/>
    <s v="NRD_012"/>
  </r>
  <r>
    <s v="Djarako"/>
    <s v="NRD_030"/>
    <s v="NORD"/>
    <s v="IHS"/>
    <s v="Gen Only"/>
    <s v="NORD"/>
    <s v="Djarako"/>
    <s v="Huawei"/>
    <n v="0"/>
    <n v="0"/>
    <n v="0"/>
    <n v="0"/>
    <n v="0"/>
    <n v="0"/>
    <n v="0"/>
    <n v="0"/>
    <n v="0"/>
    <n v="0"/>
    <n v="0"/>
    <n v="0"/>
    <n v="0"/>
    <n v="0"/>
    <n v="0"/>
    <n v="0"/>
    <n v="0"/>
    <n v="0"/>
    <n v="0"/>
    <n v="0"/>
    <n v="0"/>
    <n v="0"/>
    <x v="0"/>
    <m/>
    <x v="13"/>
    <x v="9"/>
    <s v="no impacts"/>
    <x v="7"/>
    <s v=""/>
    <s v="NRD_030"/>
  </r>
  <r>
    <s v="Bonawon"/>
    <s v="LIT_400"/>
    <s v="Douala"/>
    <s v="IHS"/>
    <s v="Grid-Gen"/>
    <s v="LITTORAL"/>
    <s v="Douala"/>
    <s v="ZTE"/>
    <n v="0"/>
    <n v="0"/>
    <n v="0"/>
    <n v="0"/>
    <n v="0"/>
    <n v="0"/>
    <n v="0"/>
    <n v="0"/>
    <n v="0"/>
    <n v="0"/>
    <n v="0"/>
    <n v="0"/>
    <n v="0"/>
    <n v="0"/>
    <n v="0"/>
    <n v="0"/>
    <n v="0"/>
    <n v="0"/>
    <n v="0"/>
    <n v="0"/>
    <n v="0"/>
    <n v="0"/>
    <x v="0"/>
    <m/>
    <x v="13"/>
    <x v="9"/>
    <s v="no impacts"/>
    <x v="7"/>
    <s v=""/>
    <s v="LIT_400"/>
  </r>
  <r>
    <s v="Bonaminkano-IHS"/>
    <s v="LIT_130"/>
    <s v="Douala"/>
    <s v="IHS"/>
    <s v="Grid-Gen"/>
    <s v="LITTORAL"/>
    <s v="Douala"/>
    <s v="ZTE"/>
    <n v="0"/>
    <n v="0"/>
    <n v="0"/>
    <n v="0"/>
    <n v="0"/>
    <n v="0"/>
    <n v="0"/>
    <n v="0"/>
    <n v="0"/>
    <n v="0"/>
    <n v="0"/>
    <n v="0"/>
    <n v="0"/>
    <n v="0"/>
    <n v="0"/>
    <n v="0"/>
    <n v="0"/>
    <n v="0"/>
    <n v="0"/>
    <n v="0"/>
    <n v="0"/>
    <n v="0"/>
    <x v="0"/>
    <m/>
    <x v="13"/>
    <x v="9"/>
    <s v="no impacts"/>
    <x v="7"/>
    <s v=""/>
    <s v="LIT_130"/>
  </r>
  <r>
    <s v="Oyak"/>
    <s v="LIT_222"/>
    <s v="Douala"/>
    <s v="IHS"/>
    <s v="Grid-Gen"/>
    <s v="LITTORAL"/>
    <s v="Douala"/>
    <s v="ZTE"/>
    <n v="0"/>
    <n v="0"/>
    <n v="0"/>
    <n v="0"/>
    <n v="0"/>
    <n v="0"/>
    <n v="0"/>
    <n v="0"/>
    <n v="0"/>
    <n v="0"/>
    <n v="0"/>
    <n v="0"/>
    <n v="0"/>
    <n v="0"/>
    <n v="0"/>
    <n v="0"/>
    <n v="0"/>
    <n v="0"/>
    <n v="0"/>
    <n v="0"/>
    <n v="0"/>
    <n v="0"/>
    <x v="0"/>
    <m/>
    <x v="13"/>
    <x v="9"/>
    <s v="no impacts"/>
    <x v="7"/>
    <s v=""/>
    <s v="LIT_222"/>
  </r>
  <r>
    <s v="Chevreuil"/>
    <s v="LIT_018"/>
    <s v="Douala"/>
    <s v="IHS"/>
    <s v="Grid-Gen"/>
    <s v="LITTORAL"/>
    <s v="Douala"/>
    <s v="ZTE"/>
    <n v="0"/>
    <n v="0"/>
    <n v="0"/>
    <n v="0"/>
    <n v="0"/>
    <n v="0"/>
    <n v="0"/>
    <n v="0"/>
    <n v="0"/>
    <n v="0"/>
    <n v="0"/>
    <n v="0"/>
    <n v="0"/>
    <n v="0"/>
    <n v="0"/>
    <n v="0"/>
    <n v="0"/>
    <n v="0"/>
    <n v="0"/>
    <n v="0"/>
    <n v="0"/>
    <n v="0"/>
    <x v="0"/>
    <m/>
    <x v="13"/>
    <x v="9"/>
    <s v="no impacts"/>
    <x v="7"/>
    <s v=""/>
    <s v="LIT_018"/>
  </r>
  <r>
    <s v="Bfsam-Eveche-Carrefour"/>
    <s v="OST_066"/>
    <s v="Bafoussam"/>
    <s v="IHS"/>
    <s v="Grid-Gen"/>
    <s v="OUEST"/>
    <s v="Bafoussam"/>
    <s v="Huawei"/>
    <n v="0"/>
    <n v="0"/>
    <n v="0"/>
    <n v="0"/>
    <n v="0"/>
    <n v="0"/>
    <n v="0"/>
    <n v="0"/>
    <n v="0"/>
    <n v="0"/>
    <n v="0"/>
    <n v="0"/>
    <n v="0"/>
    <n v="0"/>
    <n v="0"/>
    <n v="0"/>
    <n v="0"/>
    <n v="0"/>
    <n v="0"/>
    <n v="0"/>
    <n v="0"/>
    <n v="0"/>
    <x v="0"/>
    <m/>
    <x v="13"/>
    <x v="9"/>
    <s v="no impacts"/>
    <x v="7"/>
    <s v=""/>
    <s v="OST_066"/>
  </r>
  <r>
    <s v="Bilongue"/>
    <s v="LIT_425"/>
    <s v="Douala"/>
    <s v="IHS"/>
    <s v="Grid-Gen"/>
    <s v="LITTORAL"/>
    <s v="Douala"/>
    <s v="ZTE"/>
    <n v="0"/>
    <n v="0"/>
    <n v="0"/>
    <n v="0"/>
    <n v="0"/>
    <n v="0"/>
    <n v="0"/>
    <n v="0"/>
    <n v="0.4585755336968832"/>
    <n v="0"/>
    <n v="0"/>
    <n v="0"/>
    <n v="0"/>
    <n v="0"/>
    <n v="0"/>
    <n v="0"/>
    <n v="0"/>
    <n v="0"/>
    <n v="0"/>
    <n v="0"/>
    <n v="0"/>
    <n v="0"/>
    <x v="0"/>
    <m/>
    <x v="13"/>
    <x v="9"/>
    <s v="no impacts"/>
    <x v="7"/>
    <s v=""/>
    <s v="LIT_425"/>
  </r>
  <r>
    <s v="Ferme-Suisse"/>
    <s v="LIT_006"/>
    <s v="LITTORAL"/>
    <s v="IHS"/>
    <s v="Grid-Gen"/>
    <s v="LITTORAL"/>
    <s v="Ferme-Suisse"/>
    <s v="ZTE"/>
    <n v="0"/>
    <n v="0"/>
    <n v="0"/>
    <n v="0"/>
    <n v="0"/>
    <n v="0"/>
    <n v="0"/>
    <n v="0"/>
    <n v="0"/>
    <n v="0"/>
    <n v="0"/>
    <n v="0"/>
    <n v="0"/>
    <n v="0"/>
    <n v="0"/>
    <n v="0"/>
    <n v="0"/>
    <n v="0"/>
    <n v="0"/>
    <n v="0"/>
    <n v="0"/>
    <n v="0"/>
    <x v="0"/>
    <m/>
    <x v="13"/>
    <x v="9"/>
    <s v="no impacts"/>
    <x v="7"/>
    <s v=""/>
    <s v="LIT_006"/>
  </r>
  <r>
    <s v="Kompigna"/>
    <s v="LIT_111"/>
    <s v="LITTORAL"/>
    <s v="IHS"/>
    <s v="Grid-Gen"/>
    <s v="LITTORAL"/>
    <s v="Kompigna"/>
    <s v="ZTE"/>
    <n v="0"/>
    <n v="0"/>
    <n v="0"/>
    <n v="0"/>
    <n v="0"/>
    <n v="0"/>
    <n v="0"/>
    <n v="0"/>
    <n v="0"/>
    <n v="0"/>
    <n v="0"/>
    <n v="0"/>
    <n v="0"/>
    <n v="0"/>
    <n v="0"/>
    <n v="0"/>
    <n v="0"/>
    <n v="0"/>
    <n v="0"/>
    <n v="0"/>
    <n v="0"/>
    <n v="0"/>
    <x v="0"/>
    <m/>
    <x v="13"/>
    <x v="9"/>
    <s v="no impacts"/>
    <x v="7"/>
    <s v=""/>
    <s v="LIT_111"/>
  </r>
  <r>
    <s v="Kopongo"/>
    <s v="LIT_509"/>
    <s v="LITTORAL"/>
    <s v="IHS"/>
    <s v="Grid-Gen"/>
    <s v="LITTORAL"/>
    <s v="Kopongo"/>
    <s v="ZTE"/>
    <n v="0"/>
    <n v="0"/>
    <n v="0"/>
    <n v="0"/>
    <n v="0"/>
    <n v="0"/>
    <n v="0"/>
    <n v="0"/>
    <n v="0"/>
    <n v="0"/>
    <n v="0"/>
    <n v="0"/>
    <n v="0"/>
    <n v="0"/>
    <n v="0"/>
    <n v="0"/>
    <n v="0"/>
    <n v="0"/>
    <n v="0"/>
    <n v="0"/>
    <n v="0"/>
    <n v="0"/>
    <x v="0"/>
    <m/>
    <x v="13"/>
    <x v="9"/>
    <s v="no impacts"/>
    <x v="7"/>
    <s v=""/>
    <s v="LIT_509"/>
  </r>
  <r>
    <s v="Bagofit"/>
    <s v="EST_082"/>
    <s v="CENTRE"/>
    <s v="IHS"/>
    <s v="GenOnly"/>
    <s v="EST"/>
    <s v="Bagofit"/>
    <s v="ZTE"/>
    <n v="0"/>
    <n v="0"/>
    <n v="0"/>
    <n v="0"/>
    <n v="0"/>
    <n v="0"/>
    <n v="0"/>
    <n v="0"/>
    <n v="0"/>
    <n v="0"/>
    <n v="0"/>
    <n v="0"/>
    <n v="0"/>
    <n v="0"/>
    <n v="0"/>
    <n v="0"/>
    <n v="0"/>
    <n v="0"/>
    <n v="0"/>
    <n v="0"/>
    <n v="0"/>
    <n v="0"/>
    <x v="0"/>
    <m/>
    <x v="13"/>
    <x v="9"/>
    <s v="no impacts"/>
    <x v="7"/>
    <s v=""/>
    <s v="EST_082"/>
  </r>
  <r>
    <s v="Ntoumba"/>
    <s v="CTR_355"/>
    <s v="CENTRE"/>
    <s v="IHS"/>
    <s v="Grid-Gen"/>
    <s v="CENTRE"/>
    <s v="Ntoumba"/>
    <s v="ZTE"/>
    <n v="0"/>
    <n v="0"/>
    <n v="0"/>
    <n v="0"/>
    <n v="0"/>
    <n v="0"/>
    <n v="0"/>
    <n v="0"/>
    <n v="0"/>
    <n v="0"/>
    <n v="0"/>
    <n v="0"/>
    <n v="0"/>
    <n v="0"/>
    <n v="0"/>
    <n v="0"/>
    <n v="0"/>
    <n v="0"/>
    <n v="0"/>
    <n v="0"/>
    <n v="0"/>
    <n v="0"/>
    <x v="0"/>
    <m/>
    <x v="13"/>
    <x v="9"/>
    <s v="no impacts"/>
    <x v="7"/>
    <s v=""/>
    <s v="CTR_355"/>
  </r>
  <r>
    <s v="Meyo-Centre"/>
    <s v="CTR_145"/>
    <s v="CENTRE"/>
    <s v="IHS"/>
    <s v="Solar-Gen-Lithium"/>
    <s v="CENTRE"/>
    <s v="Meyo"/>
    <s v="ZTE"/>
    <n v="0"/>
    <n v="0"/>
    <n v="0"/>
    <n v="0"/>
    <n v="0"/>
    <n v="0"/>
    <n v="0"/>
    <n v="0"/>
    <n v="0"/>
    <n v="0"/>
    <n v="0"/>
    <n v="0"/>
    <n v="0"/>
    <n v="0"/>
    <n v="0"/>
    <n v="0"/>
    <n v="0"/>
    <n v="0"/>
    <n v="0"/>
    <n v="0"/>
    <n v="0"/>
    <n v="0"/>
    <x v="0"/>
    <m/>
    <x v="13"/>
    <x v="9"/>
    <s v="no impacts"/>
    <x v="7"/>
    <s v=""/>
    <s v="CTR_145"/>
  </r>
  <r>
    <s v="Mengang-MTN"/>
    <s v="CTR_306"/>
    <s v="CENTRE"/>
    <s v="IHS"/>
    <s v="Grid-Gen"/>
    <s v="CENTRE"/>
    <s v="Mengang"/>
    <s v="ZTE"/>
    <n v="0"/>
    <n v="0"/>
    <n v="0"/>
    <n v="0"/>
    <n v="0"/>
    <n v="0"/>
    <n v="0"/>
    <n v="0"/>
    <n v="0"/>
    <n v="0"/>
    <n v="0"/>
    <n v="0"/>
    <n v="0"/>
    <n v="0"/>
    <n v="0"/>
    <n v="0"/>
    <n v="0"/>
    <n v="0"/>
    <n v="0"/>
    <n v="0"/>
    <n v="0"/>
    <n v="0"/>
    <x v="0"/>
    <m/>
    <x v="13"/>
    <x v="9"/>
    <s v="no impacts"/>
    <x v="7"/>
    <s v=""/>
    <s v="CTR_306"/>
  </r>
  <r>
    <s v="Missole"/>
    <s v="LIT_227"/>
    <s v="LITTORAL"/>
    <s v="IHS"/>
    <s v="Hybrid-Gen"/>
    <s v="LITTORAL"/>
    <s v="Missole"/>
    <s v="ZTE"/>
    <n v="0"/>
    <n v="0"/>
    <n v="0"/>
    <n v="0"/>
    <n v="0"/>
    <n v="0"/>
    <n v="0"/>
    <n v="0"/>
    <n v="0"/>
    <n v="0"/>
    <n v="0"/>
    <n v="0"/>
    <n v="0"/>
    <n v="0"/>
    <n v="0"/>
    <n v="0"/>
    <n v="0"/>
    <n v="0"/>
    <n v="0"/>
    <n v="0"/>
    <n v="0"/>
    <n v="0"/>
    <x v="0"/>
    <m/>
    <x v="2"/>
    <x v="2"/>
    <s v="BSS Hardware issue"/>
    <x v="0"/>
    <s v="(05/03/2026 cell zte): 02/04/2026 : Intervention prevu pour ce jour_x000a_30/04/2026 : Besoin d'analyse BO RAN || Site unstble Activate FME to Check and clean jumper, port 3 of RRU61 || Fme active ||  Escalade faite au RM || Feedback RM  : Pending/01-05-2026..;..;(05/03/2026 cell zte): 02/05/2026 : Intervention prevu pour ce jour || FME sur site || Intervention en cours _x000a_30/04/2026 : Besoin d'analyse BO RAN || Site unstble Activate FME Maruis to Check and clean jumper, port 3 of RRU61 || Fme active ||  Escalade faite au RM || Feedback RM  : Pending/01-05-2026..;..;(05/03/2026 cell zte): 02/05/2026 : Intervention prevu pour ce jour || FME sur site || Intervention en cours _x000a_30/04/2026 : Besoin d'analyse BO RAN || Site unstble Activate FME Maruis to Check and clean jumper, port 3 of RRU61 || Fme active ||  Escalade faite au RM || Feedback RM  : Pending/01-05-2026"/>
    <s v="LIT_227"/>
  </r>
  <r>
    <s v="Ndokohok-IHS"/>
    <s v="OST_025"/>
    <s v="CENTRE"/>
    <s v="IHS"/>
    <s v="Grid-Gen"/>
    <s v="OUEST"/>
    <s v="Makenene"/>
    <s v="ZTE"/>
    <n v="0"/>
    <n v="0"/>
    <n v="0"/>
    <n v="0"/>
    <n v="0"/>
    <n v="0"/>
    <n v="0"/>
    <n v="0"/>
    <n v="0"/>
    <n v="0"/>
    <n v="0"/>
    <n v="0"/>
    <n v="0"/>
    <n v="0"/>
    <n v="0"/>
    <n v="0"/>
    <n v="0"/>
    <n v="0"/>
    <n v="0"/>
    <n v="0"/>
    <n v="0"/>
    <n v="0"/>
    <x v="0"/>
    <m/>
    <x v="13"/>
    <x v="9"/>
    <s v="no impacts"/>
    <x v="7"/>
    <s v=""/>
    <s v="OST_025"/>
  </r>
  <r>
    <s v="Dibombari"/>
    <s v="LIT_187"/>
    <s v="LITTORAL"/>
    <s v="IHS"/>
    <s v="Grid-Gen"/>
    <s v="LITTORAL"/>
    <s v="Dibombari"/>
    <s v="ZTE"/>
    <n v="0"/>
    <n v="0"/>
    <n v="0"/>
    <n v="0"/>
    <n v="0"/>
    <n v="0"/>
    <n v="0"/>
    <n v="0"/>
    <n v="0"/>
    <n v="0"/>
    <n v="0"/>
    <n v="0"/>
    <n v="0"/>
    <n v="0"/>
    <n v="0"/>
    <n v="0"/>
    <n v="0"/>
    <n v="0"/>
    <n v="0"/>
    <n v="0"/>
    <n v="0"/>
    <n v="0"/>
    <x v="0"/>
    <m/>
    <x v="13"/>
    <x v="9"/>
    <s v="no impacts"/>
    <x v="7"/>
    <s v=""/>
    <s v="LIT_187"/>
  </r>
  <r>
    <s v="Sud-Cameroun-Hevea-Camtel"/>
    <s v="SUD_055"/>
    <s v="LITTORAL"/>
    <s v="CAMUSAT"/>
    <s v="Good Grid no GE - 8h"/>
    <s v="SUD"/>
    <s v="Niete"/>
    <s v="ZTE"/>
    <n v="0"/>
    <n v="0"/>
    <n v="0"/>
    <n v="0"/>
    <n v="0"/>
    <n v="0"/>
    <n v="0"/>
    <n v="0"/>
    <n v="0"/>
    <n v="0"/>
    <n v="0"/>
    <n v="0"/>
    <n v="0"/>
    <n v="0"/>
    <n v="0"/>
    <n v="0"/>
    <n v="0"/>
    <n v="0"/>
    <n v="0"/>
    <n v="0"/>
    <n v="0"/>
    <n v="0"/>
    <x v="0"/>
    <m/>
    <x v="13"/>
    <x v="9"/>
    <s v="no impacts"/>
    <x v="7"/>
    <s v=""/>
    <s v="SUD_055"/>
  </r>
  <r>
    <s v="Bonalea"/>
    <s v="LIT_296"/>
    <s v="LITTORAL"/>
    <s v="IHS"/>
    <s v="Grid-Gen"/>
    <s v="LITTORAL"/>
    <s v="Bonalea"/>
    <s v="ZTE"/>
    <n v="0"/>
    <n v="0"/>
    <n v="0"/>
    <n v="0"/>
    <n v="0"/>
    <n v="0"/>
    <n v="0"/>
    <n v="0"/>
    <n v="0"/>
    <n v="0"/>
    <n v="0"/>
    <n v="0"/>
    <n v="0"/>
    <n v="0"/>
    <n v="0"/>
    <n v="0"/>
    <n v="0"/>
    <n v="0"/>
    <n v="0"/>
    <n v="0"/>
    <n v="0"/>
    <n v="0"/>
    <x v="0"/>
    <m/>
    <x v="9"/>
    <x v="6"/>
    <s v="Sites strategiques, MLL, Pylone, etc."/>
    <x v="1"/>
    <s v="(05/03/2026 com ran 17h): 03.05.2026: Site Foudorye. Suite de l'intervention prevue demain 04.05.2026_x000a_03.05.2026: FME Pas sur site ESCALADE fait au RM. Update ASAP_x000a_03.05.2026: FME ric EWANE a pris la route pour le site ETA=ASAP_x000a_02.05.2025 FME: Acording to the security there was a thunder over the village last night that probably affected the equipements. Suite des Investigation demain 03.05.2026(Le FME sera sur site)_x000a_02.05.2026: FME Eric activated is managing ETA=ASAP_x000a_02.05.2026: Power Issue solved but site remain down. Need FME on the site to check MPR status as it's not supervised_x000a_02/05/2026 IHS: Fme is on the way ETA = 07:10 Am..;..;(05/03/2026 com ran 10h): 03.05.2026: FME ric EWANE a pris la route pour le site ETA=ASAP_x000a_02.05.2025 FME: Acording to the security there was a thunder over the village last night that probably affected the equipements. Suite des Investigation demain 03.05.2026(Le FME sera sur site)_x000a_02.05.2026: FME Eric activated is managing ETA=ASAP_x000a_02.05.2026: Power Issue solved but site remain down. Need FME on the site to check MPR status as it's not supervised_x000a_02/05/2026 IHS: Fme is on the way ETA = 07:10 Am"/>
    <s v="LIT_296"/>
  </r>
  <r>
    <s v="Dogba-IHS"/>
    <s v="EXN_171"/>
    <s v="EXTREME-NORD"/>
    <s v="IHS"/>
    <s v="Gen Only"/>
    <s v="EXTREME-NORD"/>
    <s v="Dogba"/>
    <s v="NOKIA"/>
    <n v="0.2845787430767871"/>
    <n v="0"/>
    <n v="0"/>
    <n v="3.38886099494609E-3"/>
    <n v="0.54404468898060421"/>
    <n v="0"/>
    <n v="0"/>
    <n v="0"/>
    <n v="0"/>
    <n v="1.7836110499716445E-3"/>
    <n v="1.5767339689282551"/>
    <n v="17402.278788812699"/>
    <n v="3.413273167473144"/>
    <n v="0.42553565423980527"/>
    <n v="0"/>
    <n v="0"/>
    <n v="0"/>
    <n v="0"/>
    <n v="0"/>
    <n v="0"/>
    <n v="0"/>
    <n v="0"/>
    <x v="1"/>
    <m/>
    <x v="13"/>
    <x v="9"/>
    <s v="no impacts"/>
    <x v="7"/>
    <s v=""/>
    <s v="EXN_171"/>
  </r>
  <r>
    <s v="Bare"/>
    <s v="LIT_112"/>
    <s v="LITTORAL"/>
    <s v="IHS"/>
    <s v="Grid-Gen"/>
    <s v="LITTORAL"/>
    <s v="Bare"/>
    <s v="ZTE"/>
    <n v="0"/>
    <n v="0"/>
    <n v="0"/>
    <n v="0"/>
    <n v="0"/>
    <n v="0"/>
    <n v="0"/>
    <n v="0"/>
    <n v="0"/>
    <n v="0"/>
    <n v="0"/>
    <n v="0"/>
    <n v="0"/>
    <n v="0"/>
    <n v="0"/>
    <n v="0"/>
    <n v="0"/>
    <n v="0"/>
    <n v="0"/>
    <n v="0"/>
    <n v="0"/>
    <n v="0"/>
    <x v="0"/>
    <m/>
    <x v="2"/>
    <x v="2"/>
    <s v="BSS Hardware issue"/>
    <x v="0"/>
    <s v="(05/03/2026 cell zte): 02/04/2026 : Intervention prevu pour ce jour_x000a_30/04/2026 : Escalade faite au RM || Feedback RM  : Pending/ 02-05-2026_x000a_29/04/2026 : Intervention prevu pour demain 30042026_x000a_28/04/2026 : Fme active ETA attendu || Intervention prevu pour demain_x000a_27/04/2026 : Besoin d'analyse BO RAN || Check and clean jumper, port 2 of RRU 61..;..;(05/03/2026 cell zte): 02/04/2026 : Intervention prevu pour ce jour_x000a_30/04/2026 : Escalade faite au RM || Feedback RM  : Pending/ 02-05-2026_x000a_29/04/2026 : Intervention prevu pour demain 30042026_x000a_28/04/2026 : Fme Yannick tchoupaactive ETA attendu || Intervention prevu pour demain_x000a_27/04/2026 : Besoin d'analyse BO RAN || Check and clean jumper, port 2 of RRU 61..;..;(05/03/2026 cell zte): 02/04/2026 : Intervention prevu pour ce jour_x000a_30/04/2026 : Escalade faite au RM || Feedback RM  : Pending/ 02-05-2026_x000a_29/04/2026 : Intervention prevu pour demain 30042026_x000a_28/04/2026 : Fme Yannick tchoupaactive ETA attendu || Intervention prevu pour demain_x000a_27/04/2026 : Besoin d'analyse BO RAN || Check and clean jumper, port 2 of RRU 61"/>
    <s v="LIT_112"/>
  </r>
  <r>
    <s v="Makalingai-MTN"/>
    <s v="EXN_029"/>
    <s v="EXTREME-NORD"/>
    <s v="IHS"/>
    <s v="Grid-Gen"/>
    <s v="EXTREME-NORD"/>
    <s v="Makalingai"/>
    <s v="NOKIA"/>
    <n v="0"/>
    <n v="0"/>
    <n v="0"/>
    <n v="1.7140465031664064E-2"/>
    <n v="0"/>
    <n v="0"/>
    <n v="0"/>
    <n v="0"/>
    <n v="0"/>
    <n v="5.7075553599091585E-3"/>
    <n v="0"/>
    <n v="204778.94950304338"/>
    <n v="0.8317615017804213"/>
    <n v="0.44588539602536847"/>
    <n v="0"/>
    <n v="0"/>
    <n v="0"/>
    <n v="0"/>
    <n v="0"/>
    <n v="0"/>
    <n v="0"/>
    <n v="0"/>
    <x v="1"/>
    <m/>
    <x v="13"/>
    <x v="9"/>
    <s v="no impacts"/>
    <x v="7"/>
    <s v=""/>
    <s v="EXN_029"/>
  </r>
  <r>
    <s v="Kola-IHS"/>
    <s v="LIT_764"/>
    <s v="LITTORAL"/>
    <s v="IHS"/>
    <s v="Grid-Gen"/>
    <s v="LITTORAL"/>
    <s v="Baaba"/>
    <s v="ZTE"/>
    <n v="0"/>
    <n v="0"/>
    <n v="0"/>
    <n v="0"/>
    <n v="0"/>
    <n v="0"/>
    <n v="0"/>
    <n v="0"/>
    <n v="0"/>
    <n v="0"/>
    <n v="0"/>
    <n v="0"/>
    <n v="0"/>
    <n v="0"/>
    <n v="0"/>
    <n v="0"/>
    <n v="0"/>
    <n v="0"/>
    <n v="0"/>
    <n v="0"/>
    <n v="0"/>
    <n v="0"/>
    <x v="0"/>
    <m/>
    <x v="13"/>
    <x v="9"/>
    <s v="no impacts"/>
    <x v="7"/>
    <s v=""/>
    <s v="LIT_764"/>
  </r>
  <r>
    <s v="Ndoulou-IHS"/>
    <s v="LIT_431"/>
    <s v="LITTORAL"/>
    <s v="IHS"/>
    <s v="Grid-Gen"/>
    <s v="LITTORAL"/>
    <s v="Ndoulou"/>
    <s v="ZTE"/>
    <n v="0"/>
    <n v="0"/>
    <n v="0"/>
    <n v="0"/>
    <n v="0"/>
    <n v="0"/>
    <n v="0"/>
    <n v="0"/>
    <n v="0"/>
    <n v="0"/>
    <n v="0"/>
    <n v="0"/>
    <n v="0"/>
    <n v="0"/>
    <n v="0"/>
    <n v="0"/>
    <n v="0"/>
    <n v="0"/>
    <n v="0"/>
    <n v="0"/>
    <n v="0"/>
    <n v="0"/>
    <x v="0"/>
    <m/>
    <x v="13"/>
    <x v="9"/>
    <s v="no impacts"/>
    <x v="7"/>
    <s v=""/>
    <s v="LIT_431"/>
  </r>
  <r>
    <s v="Manengole"/>
    <s v="LIT_356"/>
    <s v="LITTORAL"/>
    <s v="IHS"/>
    <s v="Grid-Gen"/>
    <s v="LITTORAL"/>
    <s v="Manengole"/>
    <s v="ZTE"/>
    <n v="0"/>
    <n v="0"/>
    <n v="0"/>
    <n v="0"/>
    <n v="0"/>
    <n v="0"/>
    <n v="0"/>
    <n v="0"/>
    <n v="0"/>
    <n v="0"/>
    <n v="0"/>
    <n v="0"/>
    <n v="0"/>
    <n v="0"/>
    <n v="0"/>
    <n v="0"/>
    <n v="0"/>
    <n v="0"/>
    <n v="0"/>
    <n v="0"/>
    <n v="0"/>
    <n v="0"/>
    <x v="0"/>
    <m/>
    <x v="13"/>
    <x v="9"/>
    <s v="no impacts"/>
    <x v="7"/>
    <s v=""/>
    <s v="LIT_356"/>
  </r>
  <r>
    <s v="Logbadjeck-IHS"/>
    <s v="LIT_503"/>
    <s v="LITTORAL"/>
    <s v="IHS"/>
    <s v="Grid-Gen"/>
    <s v="LITTORAL"/>
    <s v="Logbadjeck"/>
    <s v="ZTE"/>
    <n v="0"/>
    <n v="0"/>
    <n v="0"/>
    <n v="0"/>
    <n v="0"/>
    <n v="0"/>
    <n v="0"/>
    <n v="0"/>
    <n v="0"/>
    <n v="0"/>
    <n v="0"/>
    <n v="0"/>
    <n v="0"/>
    <n v="0"/>
    <n v="0"/>
    <n v="0"/>
    <n v="0"/>
    <n v="0"/>
    <n v="0"/>
    <n v="0"/>
    <n v="0"/>
    <n v="0"/>
    <x v="0"/>
    <m/>
    <x v="13"/>
    <x v="9"/>
    <s v="no impacts"/>
    <x v="7"/>
    <s v=""/>
    <s v="LIT_503"/>
  </r>
  <r>
    <s v="Dizangue-KM14-IHS"/>
    <s v="LIT_496"/>
    <s v="LITTORAL"/>
    <s v="IHS"/>
    <s v="Grid-Gen"/>
    <s v="LITTORAL"/>
    <s v="Dizangue"/>
    <s v="ZTE"/>
    <n v="0"/>
    <n v="0"/>
    <n v="0"/>
    <n v="0"/>
    <n v="0"/>
    <n v="0"/>
    <n v="0"/>
    <n v="0"/>
    <n v="0"/>
    <n v="0"/>
    <n v="0"/>
    <n v="0"/>
    <n v="0"/>
    <n v="0"/>
    <n v="0"/>
    <n v="0"/>
    <n v="0"/>
    <n v="0"/>
    <n v="0"/>
    <n v="0"/>
    <n v="0"/>
    <n v="0"/>
    <x v="0"/>
    <m/>
    <x v="13"/>
    <x v="9"/>
    <s v="no impacts"/>
    <x v="7"/>
    <s v=""/>
    <s v="LIT_496"/>
  </r>
  <r>
    <s v="Meyo-Nkoulou"/>
    <s v="SUD_117"/>
    <s v="CENTRE"/>
    <m/>
    <m/>
    <s v="SUD"/>
    <s v="Kyé-Ossi"/>
    <s v="ZTE"/>
    <n v="0"/>
    <n v="0"/>
    <n v="0"/>
    <n v="0"/>
    <n v="0"/>
    <n v="0"/>
    <n v="0"/>
    <n v="0"/>
    <n v="0"/>
    <n v="0"/>
    <n v="0"/>
    <n v="0"/>
    <n v="0"/>
    <n v="0"/>
    <n v="0"/>
    <n v="0"/>
    <n v="0"/>
    <n v="0"/>
    <n v="0"/>
    <n v="0"/>
    <n v="0"/>
    <n v="0"/>
    <x v="0"/>
    <m/>
    <x v="13"/>
    <x v="9"/>
    <s v="no impacts"/>
    <x v="7"/>
    <s v=""/>
    <s v="SUD_117"/>
  </r>
  <r>
    <s v="Mbongo-IHS"/>
    <s v="LIT_480"/>
    <s v="LITTORAL"/>
    <s v="IHS"/>
    <s v="Grid-Gen"/>
    <s v="LITTORAL"/>
    <s v="Mbongo"/>
    <s v="ZTE"/>
    <n v="0"/>
    <n v="0"/>
    <n v="0"/>
    <n v="0"/>
    <n v="0"/>
    <n v="0"/>
    <n v="0"/>
    <n v="0"/>
    <n v="0"/>
    <n v="0"/>
    <n v="0"/>
    <n v="0"/>
    <n v="0"/>
    <n v="0"/>
    <n v="0"/>
    <n v="0"/>
    <n v="0"/>
    <n v="0"/>
    <n v="0"/>
    <n v="0"/>
    <n v="0"/>
    <n v="0"/>
    <x v="0"/>
    <m/>
    <x v="13"/>
    <x v="9"/>
    <s v="no impacts"/>
    <x v="7"/>
    <s v=""/>
    <s v="LIT_480"/>
  </r>
  <r>
    <s v="Apouh"/>
    <s v="LIT_512"/>
    <s v="LITTORAL"/>
    <s v="IHS"/>
    <s v="Grid-Gen"/>
    <s v="LITTORAL"/>
    <s v="Apouh"/>
    <s v="ZTE"/>
    <n v="0"/>
    <n v="0"/>
    <n v="0"/>
    <n v="0"/>
    <n v="0"/>
    <n v="0"/>
    <n v="0"/>
    <n v="0"/>
    <n v="0"/>
    <n v="0"/>
    <n v="0"/>
    <n v="0"/>
    <n v="0"/>
    <n v="0"/>
    <n v="0"/>
    <n v="0"/>
    <n v="0"/>
    <n v="0"/>
    <n v="0"/>
    <n v="0"/>
    <n v="0"/>
    <n v="0"/>
    <x v="0"/>
    <m/>
    <x v="13"/>
    <x v="9"/>
    <s v="no impacts"/>
    <x v="7"/>
    <s v="(05/03/2026 com ran 17h): 03.05.2026: Spare(ODU) Remplacee mais site toujours down. Le FME n'ayant pas la main sur le FE Dizangue pour troubleshooting. Recommande au FME de S''y rendre pour travaux Conjoint. Update ASAP_x000a_03.05.2026: Spare(ODU) recu Ce matin FME en Rpoute ETA=13H_x000a_02.05.2026: Spare(ODU) received to EDEA and Intervention will be done after Songoulou ETA=15H30_x000a_01.05.2026: Spare MAD par OCM. ODU shipping to Edea ongoing ETD=01.05.2026_x000a_30.04.26: ODU remis ce jour par OCM, ETD à préciser_x000a_28/04/2026 Odu MPT-MC 3DB20858AC  8GHz fautlty pas disponible au WH  commande passé a OCM ..;..;(05/03/2026 com ran 10h): 03.05.2026: Spare(ODU) recu Ce matin FME en Rpoute ETA=13H_x000a_02.05.2026: Spare(ODU) received to EDEA and Intervention will be done after Songoulou ETA=15H30_x000a_01.05.2026: Spare MAD par OCM. ODU shipping to Edea ongoing ETD=01.05.2026_x000a_30.04.26: ODU remis ce jour par OCM, ETD à préciser_x000a_28/04/2026 Odu MPT-MC 3DB20858AC  8GHz fautlty pas disponible au WH  commande passé a OCM "/>
    <s v="LIT_512"/>
  </r>
  <r>
    <s v="Ndokok"/>
    <s v="CTR_059"/>
    <s v="LITTORAL"/>
    <s v="IHS"/>
    <s v="Grid-Gen"/>
    <s v="CENTRE"/>
    <s v="Ndokok"/>
    <s v="ZTE"/>
    <n v="0"/>
    <n v="0"/>
    <n v="0"/>
    <n v="0"/>
    <n v="0"/>
    <n v="0"/>
    <n v="0"/>
    <n v="0"/>
    <n v="0"/>
    <n v="0"/>
    <n v="0"/>
    <n v="0"/>
    <n v="0"/>
    <n v="0"/>
    <n v="0"/>
    <n v="0"/>
    <n v="0"/>
    <n v="0"/>
    <n v="0"/>
    <n v="0"/>
    <n v="0"/>
    <n v="0"/>
    <x v="0"/>
    <m/>
    <x v="13"/>
    <x v="9"/>
    <s v="no impacts"/>
    <x v="7"/>
    <s v=""/>
    <s v="CTR_059"/>
  </r>
  <r>
    <s v="MISSOLE-II-PK35-IHS"/>
    <s v="LIT_750"/>
    <s v="LITTORAL"/>
    <m/>
    <m/>
    <s v="LITTORAL"/>
    <s v="Missole"/>
    <s v="ZTE"/>
    <n v="0"/>
    <n v="0"/>
    <n v="0"/>
    <n v="0"/>
    <n v="0"/>
    <n v="0"/>
    <n v="0"/>
    <n v="0"/>
    <n v="0"/>
    <n v="0"/>
    <n v="0"/>
    <n v="0"/>
    <n v="0"/>
    <n v="0"/>
    <n v="0"/>
    <n v="0"/>
    <n v="0"/>
    <n v="0"/>
    <n v="0"/>
    <n v="0"/>
    <n v="0"/>
    <n v="0"/>
    <x v="0"/>
    <m/>
    <x v="13"/>
    <x v="9"/>
    <s v="no impacts"/>
    <x v="7"/>
    <s v=""/>
    <s v="LIT_750"/>
  </r>
  <r>
    <s v="Yembon"/>
    <s v="SUD_243"/>
    <s v="CENTRE"/>
    <s v="CAMUSAT"/>
    <s v="HGB"/>
    <s v="SUD"/>
    <s v="Yembon"/>
    <s v="ZTE"/>
    <n v="0"/>
    <n v="0"/>
    <n v="0"/>
    <n v="0"/>
    <n v="0"/>
    <n v="0"/>
    <n v="0"/>
    <n v="0"/>
    <n v="0"/>
    <n v="0"/>
    <n v="0"/>
    <n v="0"/>
    <n v="0"/>
    <n v="0"/>
    <n v="0"/>
    <n v="0"/>
    <n v="0"/>
    <n v="0"/>
    <n v="0"/>
    <n v="0"/>
    <n v="0"/>
    <n v="0"/>
    <x v="0"/>
    <m/>
    <x v="13"/>
    <x v="9"/>
    <s v="no impacts"/>
    <x v="7"/>
    <s v=""/>
    <s v="SUD_243"/>
  </r>
  <r>
    <s v="Mbomela-IHS"/>
    <s v="SUD_105"/>
    <s v="CENTRE"/>
    <s v="IHS"/>
    <s v="Gen-Lithium"/>
    <s v="SUD"/>
    <s v="Mbomela"/>
    <s v="ZTE"/>
    <n v="0"/>
    <n v="0"/>
    <n v="0"/>
    <n v="0"/>
    <n v="0"/>
    <n v="0"/>
    <n v="0"/>
    <n v="0"/>
    <n v="0"/>
    <n v="0"/>
    <n v="0"/>
    <n v="0"/>
    <n v="0"/>
    <n v="0"/>
    <n v="0"/>
    <n v="0"/>
    <n v="0"/>
    <n v="0"/>
    <n v="0"/>
    <n v="0"/>
    <n v="0"/>
    <n v="0"/>
    <x v="0"/>
    <m/>
    <x v="13"/>
    <x v="9"/>
    <s v="no impacts"/>
    <x v="7"/>
    <s v=""/>
    <s v="SUD_105"/>
  </r>
  <r>
    <s v="Mekoto"/>
    <s v="SUD_126"/>
    <s v="CENTRE"/>
    <s v="CAMUSAT"/>
    <s v="Hybrid Solar S3"/>
    <s v="SUD"/>
    <s v="Ekombitié"/>
    <s v="ZTE"/>
    <n v="0"/>
    <n v="0"/>
    <n v="0"/>
    <n v="0"/>
    <n v="0"/>
    <n v="0"/>
    <n v="0"/>
    <n v="0"/>
    <n v="0"/>
    <n v="0"/>
    <n v="0"/>
    <n v="0"/>
    <n v="0"/>
    <n v="0"/>
    <n v="0"/>
    <n v="0"/>
    <n v="0"/>
    <n v="0"/>
    <n v="0"/>
    <n v="0"/>
    <n v="0"/>
    <n v="0"/>
    <x v="0"/>
    <m/>
    <x v="13"/>
    <x v="9"/>
    <s v="no impacts"/>
    <x v="7"/>
    <s v=""/>
    <s v="SUD_126"/>
  </r>
  <r>
    <s v="Avobengon"/>
    <s v="SUD_244"/>
    <s v="CENTRE"/>
    <s v="IHS"/>
    <s v="Gen-Lithium"/>
    <s v="SUD"/>
    <s v="Avobengon"/>
    <s v="ZTE"/>
    <n v="0"/>
    <n v="0"/>
    <n v="0"/>
    <n v="0"/>
    <n v="0"/>
    <n v="0"/>
    <n v="0"/>
    <n v="0"/>
    <n v="0"/>
    <n v="0"/>
    <n v="0"/>
    <n v="0"/>
    <n v="0"/>
    <n v="0"/>
    <n v="0"/>
    <n v="0"/>
    <n v="0"/>
    <n v="0"/>
    <n v="0"/>
    <n v="0"/>
    <n v="0"/>
    <n v="0"/>
    <x v="0"/>
    <m/>
    <x v="13"/>
    <x v="9"/>
    <s v="no impacts"/>
    <x v="7"/>
    <s v=""/>
    <s v="SUD_244"/>
  </r>
  <r>
    <s v="Koungoulou-MTN"/>
    <s v="SUD_248"/>
    <s v="CENTRE"/>
    <s v="IHS"/>
    <s v="Gen-Lithium"/>
    <s v="SUD"/>
    <s v="Koungoulou"/>
    <s v="ZTE"/>
    <n v="0"/>
    <n v="0"/>
    <n v="0"/>
    <n v="0"/>
    <n v="0"/>
    <n v="0"/>
    <n v="0"/>
    <n v="0"/>
    <n v="0"/>
    <n v="0"/>
    <n v="0"/>
    <n v="0"/>
    <n v="0"/>
    <n v="0"/>
    <n v="0"/>
    <n v="0"/>
    <n v="0"/>
    <n v="0"/>
    <n v="0"/>
    <n v="0"/>
    <n v="0"/>
    <n v="0"/>
    <x v="0"/>
    <m/>
    <x v="13"/>
    <x v="9"/>
    <s v="no impacts"/>
    <x v="7"/>
    <s v=""/>
    <s v="SUD_248"/>
  </r>
  <r>
    <s v="Bikoula-MTN"/>
    <s v="SUD_232"/>
    <s v="CENTRE"/>
    <s v="IHS"/>
    <s v="Gen-Lithium"/>
    <s v="SUD"/>
    <s v="Bikoula"/>
    <s v="ZTE"/>
    <n v="0"/>
    <n v="0"/>
    <n v="0"/>
    <n v="0"/>
    <n v="0"/>
    <n v="0"/>
    <n v="0"/>
    <n v="0"/>
    <n v="0"/>
    <n v="0"/>
    <n v="0"/>
    <n v="0"/>
    <n v="0"/>
    <n v="0"/>
    <n v="0"/>
    <n v="0"/>
    <n v="0"/>
    <n v="0"/>
    <n v="0"/>
    <n v="0"/>
    <n v="0"/>
    <n v="0"/>
    <x v="0"/>
    <m/>
    <x v="13"/>
    <x v="9"/>
    <s v="no impacts"/>
    <x v="7"/>
    <s v=""/>
    <s v="SUD_232"/>
  </r>
  <r>
    <s v="Ngoulemakong-MTN"/>
    <s v="EST_067"/>
    <s v="CENTRE"/>
    <s v="IHS"/>
    <s v="Grid-Hybrid-Gen"/>
    <s v="EST"/>
    <s v="Ngoulemakong"/>
    <s v="ZTE"/>
    <n v="0"/>
    <n v="0"/>
    <n v="0"/>
    <n v="0"/>
    <n v="0"/>
    <n v="0"/>
    <n v="0"/>
    <n v="0"/>
    <n v="0"/>
    <n v="0"/>
    <n v="0"/>
    <n v="0"/>
    <n v="0"/>
    <n v="0"/>
    <n v="0"/>
    <n v="0"/>
    <n v="0"/>
    <n v="0"/>
    <n v="0"/>
    <n v="0"/>
    <n v="0"/>
    <n v="0"/>
    <x v="0"/>
    <m/>
    <x v="13"/>
    <x v="9"/>
    <s v="no impacts"/>
    <x v="7"/>
    <s v=""/>
    <s v="EST_067"/>
  </r>
  <r>
    <s v="Motcheboum"/>
    <s v="EST_062"/>
    <s v="CENTRE"/>
    <s v="IHS"/>
    <s v="Grid-Gen"/>
    <s v="EST"/>
    <s v="Motcheboum"/>
    <s v="ZTE"/>
    <n v="0"/>
    <n v="0"/>
    <n v="0"/>
    <n v="0"/>
    <n v="0"/>
    <n v="0"/>
    <n v="0"/>
    <n v="0"/>
    <n v="0"/>
    <n v="0"/>
    <n v="0"/>
    <n v="0"/>
    <n v="0"/>
    <n v="0"/>
    <n v="0"/>
    <n v="0"/>
    <n v="0"/>
    <n v="0"/>
    <n v="0"/>
    <n v="0"/>
    <n v="0"/>
    <n v="0"/>
    <x v="0"/>
    <m/>
    <x v="13"/>
    <x v="9"/>
    <s v="no impacts"/>
    <x v="7"/>
    <s v=""/>
    <s v="EST_062"/>
  </r>
  <r>
    <s v="Nkoum"/>
    <s v="EST_022"/>
    <s v="CENTRE"/>
    <s v="IHS"/>
    <s v="Grid-Gen"/>
    <s v="EST"/>
    <s v="Nkoum"/>
    <s v="ZTE"/>
    <n v="0"/>
    <n v="0"/>
    <n v="0"/>
    <n v="0"/>
    <n v="0"/>
    <n v="0"/>
    <n v="0"/>
    <n v="0"/>
    <n v="0"/>
    <n v="0"/>
    <n v="0"/>
    <n v="0"/>
    <n v="0"/>
    <n v="0"/>
    <n v="0"/>
    <n v="0"/>
    <n v="0"/>
    <n v="0"/>
    <n v="0"/>
    <n v="0"/>
    <n v="0"/>
    <n v="0"/>
    <x v="0"/>
    <m/>
    <x v="13"/>
    <x v="9"/>
    <s v="no impacts"/>
    <x v="7"/>
    <s v=""/>
    <s v="EST_022"/>
  </r>
  <r>
    <s v="Messok"/>
    <s v="SUD_106"/>
    <s v="CENTRE"/>
    <s v="CAMUSAT"/>
    <s v="Hybrid Solar - S3"/>
    <s v="SUD"/>
    <s v="Messok"/>
    <s v="ZTE"/>
    <n v="0"/>
    <n v="0"/>
    <n v="0"/>
    <n v="0"/>
    <n v="0"/>
    <n v="0"/>
    <n v="0"/>
    <n v="0"/>
    <n v="0"/>
    <n v="0"/>
    <n v="0"/>
    <n v="0"/>
    <n v="0"/>
    <n v="0"/>
    <n v="0"/>
    <n v="0"/>
    <n v="0"/>
    <n v="0"/>
    <n v="0"/>
    <n v="0"/>
    <n v="0"/>
    <n v="0"/>
    <x v="0"/>
    <m/>
    <x v="13"/>
    <x v="9"/>
    <s v="no impacts"/>
    <x v="7"/>
    <s v=""/>
    <s v="SUD_106"/>
  </r>
  <r>
    <s v="Godola-MTN"/>
    <s v="EXN_028"/>
    <s v="EXTREME-NORD"/>
    <s v="IHS"/>
    <s v="Grid-Gen"/>
    <s v="EXTREME-NORD"/>
    <s v="Godola"/>
    <s v="Huawei"/>
    <n v="0"/>
    <n v="0"/>
    <n v="0"/>
    <n v="0"/>
    <n v="0"/>
    <n v="0"/>
    <n v="0"/>
    <n v="0"/>
    <n v="0"/>
    <n v="0"/>
    <n v="0"/>
    <n v="0"/>
    <n v="0"/>
    <n v="0.561804966997971"/>
    <n v="0"/>
    <n v="0"/>
    <n v="0"/>
    <n v="0"/>
    <n v="0"/>
    <n v="0"/>
    <n v="0"/>
    <n v="0"/>
    <x v="1"/>
    <m/>
    <x v="13"/>
    <x v="9"/>
    <s v="no impacts"/>
    <x v="7"/>
    <s v=""/>
    <s v="EXN_028"/>
  </r>
  <r>
    <s v="Doulek"/>
    <s v="EXN_272"/>
    <s v="EXTREME-NORD"/>
    <s v="ESCO"/>
    <s v="Hybrid Solar - S3"/>
    <s v="EXTREME-NORD"/>
    <s v="Doulek"/>
    <s v="Huawei"/>
    <n v="0"/>
    <n v="0"/>
    <n v="0"/>
    <n v="0"/>
    <n v="0"/>
    <n v="0"/>
    <n v="0"/>
    <n v="0"/>
    <n v="0"/>
    <n v="0"/>
    <n v="0"/>
    <n v="0"/>
    <n v="0"/>
    <n v="0.56617456118573306"/>
    <n v="0"/>
    <n v="0"/>
    <n v="0"/>
    <n v="0"/>
    <n v="0"/>
    <n v="0"/>
    <n v="0"/>
    <n v="0"/>
    <x v="1"/>
    <m/>
    <x v="13"/>
    <x v="9"/>
    <s v="no impacts"/>
    <x v="7"/>
    <s v=""/>
    <s v="EXN_272"/>
  </r>
  <r>
    <s v="DOUBLE-IHS"/>
    <s v="EXN_109"/>
    <s v="EXTREME-NORD"/>
    <s v="IHS"/>
    <s v="Grid-Gen"/>
    <s v="EXTREME-NORD"/>
    <s v="Double(Djakaramani)"/>
    <s v="Huawei"/>
    <n v="0"/>
    <n v="0"/>
    <n v="0"/>
    <n v="0"/>
    <n v="0"/>
    <n v="0"/>
    <n v="0"/>
    <n v="0"/>
    <n v="0"/>
    <n v="0"/>
    <n v="0"/>
    <n v="0"/>
    <n v="0"/>
    <n v="0.56679878892684188"/>
    <n v="0"/>
    <n v="0"/>
    <n v="0"/>
    <n v="0"/>
    <n v="0"/>
    <n v="0"/>
    <n v="0"/>
    <n v="0"/>
    <x v="1"/>
    <m/>
    <x v="13"/>
    <x v="9"/>
    <s v="no impacts"/>
    <x v="7"/>
    <s v=""/>
    <s v="EXN_109"/>
  </r>
  <r>
    <s v="Ndonkol-MTN-IHS"/>
    <s v="SUD_062"/>
    <s v="LITTORAL"/>
    <s v="IHS"/>
    <s v="Grid-Gen"/>
    <s v="SUD"/>
    <s v="Ndonkol"/>
    <s v="ZTE"/>
    <n v="0"/>
    <n v="0"/>
    <n v="0"/>
    <n v="0"/>
    <n v="0"/>
    <n v="0"/>
    <n v="0"/>
    <n v="0"/>
    <n v="0"/>
    <n v="0"/>
    <n v="0"/>
    <n v="0"/>
    <n v="0"/>
    <n v="0"/>
    <n v="0"/>
    <n v="0"/>
    <n v="0"/>
    <n v="0"/>
    <n v="0"/>
    <n v="0"/>
    <n v="0"/>
    <n v="0"/>
    <x v="0"/>
    <m/>
    <x v="13"/>
    <x v="9"/>
    <s v="no impacts"/>
    <x v="7"/>
    <s v=""/>
    <s v="SUD_062"/>
  </r>
  <r>
    <s v="Adouma"/>
    <s v="EST_134"/>
    <s v="CENTRE"/>
    <s v="CAMUSAT"/>
    <s v="Hybrid Solar - S3"/>
    <s v="EST"/>
    <s v="Adouma"/>
    <s v="ZTE"/>
    <n v="0"/>
    <n v="0"/>
    <n v="0"/>
    <n v="0"/>
    <n v="0"/>
    <n v="0"/>
    <n v="0"/>
    <n v="0"/>
    <n v="0"/>
    <n v="0"/>
    <n v="0"/>
    <n v="0"/>
    <n v="0"/>
    <n v="0"/>
    <n v="0"/>
    <n v="0"/>
    <n v="0"/>
    <n v="0"/>
    <n v="0"/>
    <n v="0"/>
    <n v="0"/>
    <n v="0"/>
    <x v="0"/>
    <m/>
    <x v="13"/>
    <x v="9"/>
    <s v="no impacts"/>
    <x v="7"/>
    <s v=""/>
    <s v="EST_134"/>
  </r>
  <r>
    <s v="GADJI"/>
    <s v="EST_147"/>
    <s v="CENTRE"/>
    <m/>
    <m/>
    <s v="EST"/>
    <s v="Gadji"/>
    <s v="ZTE"/>
    <n v="0"/>
    <n v="0"/>
    <n v="0"/>
    <n v="0"/>
    <n v="0"/>
    <n v="0"/>
    <n v="0"/>
    <n v="0"/>
    <n v="0"/>
    <n v="0"/>
    <n v="0"/>
    <n v="0"/>
    <n v="0"/>
    <n v="0"/>
    <n v="0"/>
    <n v="0"/>
    <n v="0"/>
    <n v="0"/>
    <n v="0"/>
    <n v="0"/>
    <n v="0"/>
    <n v="0"/>
    <x v="0"/>
    <m/>
    <x v="13"/>
    <x v="9"/>
    <s v="no impacts"/>
    <x v="7"/>
    <s v=""/>
    <s v="EST_147"/>
  </r>
  <r>
    <s v="Badongoue-MTN-IHS"/>
    <s v="EST_089"/>
    <s v="CENTRE"/>
    <s v="IHS"/>
    <s v="Grid-Gen-Lithium"/>
    <s v="EST"/>
    <s v="Badongoue"/>
    <s v="ZTE"/>
    <n v="0"/>
    <n v="0"/>
    <n v="0"/>
    <n v="0"/>
    <n v="0"/>
    <n v="0"/>
    <n v="0"/>
    <n v="0"/>
    <n v="0"/>
    <n v="0"/>
    <n v="0"/>
    <n v="0"/>
    <n v="0"/>
    <n v="0"/>
    <n v="0"/>
    <n v="0"/>
    <n v="0"/>
    <n v="0"/>
    <n v="0"/>
    <n v="0"/>
    <n v="0"/>
    <n v="0"/>
    <x v="0"/>
    <m/>
    <x v="13"/>
    <x v="9"/>
    <s v="no impacts"/>
    <x v="7"/>
    <s v=""/>
    <s v="EST_089"/>
  </r>
  <r>
    <s v="Dimako"/>
    <s v="EST_019"/>
    <s v="CENTRE"/>
    <s v="IHS"/>
    <s v="Grid-Gen"/>
    <s v="EST"/>
    <s v="Dimako"/>
    <s v="ZTE"/>
    <n v="0"/>
    <n v="0"/>
    <n v="0"/>
    <n v="0"/>
    <n v="0"/>
    <n v="0"/>
    <n v="0"/>
    <n v="0"/>
    <n v="0"/>
    <n v="0"/>
    <n v="0"/>
    <n v="0"/>
    <n v="0"/>
    <n v="0"/>
    <n v="0"/>
    <n v="0"/>
    <n v="0"/>
    <n v="0"/>
    <n v="0"/>
    <n v="0"/>
    <n v="0"/>
    <n v="0"/>
    <x v="0"/>
    <m/>
    <x v="13"/>
    <x v="9"/>
    <s v="no impacts"/>
    <x v="7"/>
    <s v=""/>
    <s v="EST_019"/>
  </r>
  <r>
    <s v="Atok"/>
    <s v="EST_017"/>
    <s v="CENTRE"/>
    <s v="IHS"/>
    <s v="Grid-Gen-Lithium"/>
    <s v="EST"/>
    <s v="Atok"/>
    <s v="ZTE"/>
    <n v="0"/>
    <n v="0"/>
    <n v="0"/>
    <n v="0"/>
    <n v="0"/>
    <n v="0"/>
    <n v="0"/>
    <n v="0"/>
    <n v="0"/>
    <n v="0"/>
    <n v="0"/>
    <n v="0"/>
    <n v="0"/>
    <n v="0"/>
    <n v="0"/>
    <n v="0"/>
    <n v="0"/>
    <n v="0"/>
    <n v="0"/>
    <n v="0"/>
    <n v="0"/>
    <n v="0"/>
    <x v="0"/>
    <m/>
    <x v="13"/>
    <x v="9"/>
    <s v="no impacts"/>
    <x v="7"/>
    <s v=""/>
    <s v="EST_017"/>
  </r>
  <r>
    <s v="Guendjen"/>
    <s v="EXN_205"/>
    <s v="EXTREME-NORD"/>
    <s v="CAMUSAT"/>
    <s v="Hybrid Solar - S3"/>
    <s v="EXTREME-NORD"/>
    <s v="Kalfou"/>
    <s v="Huawei"/>
    <n v="0"/>
    <n v="0"/>
    <n v="0"/>
    <n v="0"/>
    <n v="0"/>
    <n v="0"/>
    <n v="0"/>
    <n v="0"/>
    <n v="0"/>
    <n v="0"/>
    <n v="0"/>
    <n v="0"/>
    <n v="0"/>
    <n v="0.64454189531237061"/>
    <n v="0"/>
    <n v="0"/>
    <n v="0"/>
    <n v="0"/>
    <n v="0"/>
    <n v="0"/>
    <n v="0"/>
    <n v="0"/>
    <x v="1"/>
    <m/>
    <x v="13"/>
    <x v="9"/>
    <s v="no impacts"/>
    <x v="7"/>
    <s v=""/>
    <s v="EXN_205"/>
  </r>
  <r>
    <s v="Bigoens-IHS"/>
    <s v="EST_029"/>
    <s v="CENTRE"/>
    <s v="IHS"/>
    <s v="Gen-Lithium"/>
    <s v="EST"/>
    <s v="Bigoens"/>
    <s v="ZTE"/>
    <n v="0"/>
    <n v="0"/>
    <n v="0"/>
    <n v="0"/>
    <n v="0"/>
    <n v="0"/>
    <n v="0"/>
    <n v="0"/>
    <n v="0"/>
    <n v="0"/>
    <n v="0"/>
    <n v="0"/>
    <n v="0"/>
    <n v="0"/>
    <n v="0"/>
    <n v="0"/>
    <n v="0"/>
    <n v="0"/>
    <n v="0"/>
    <n v="0"/>
    <n v="0"/>
    <n v="0"/>
    <x v="0"/>
    <m/>
    <x v="13"/>
    <x v="9"/>
    <s v="no impacts"/>
    <x v="7"/>
    <s v=""/>
    <s v="EST_029"/>
  </r>
  <r>
    <s v="Andom-MTN"/>
    <s v="CTR_305"/>
    <s v="CENTRE"/>
    <s v="IHS"/>
    <s v="Hybrid-Gen"/>
    <s v="CENTRE"/>
    <s v="Andom"/>
    <s v="ZTE"/>
    <n v="0"/>
    <n v="0"/>
    <n v="0"/>
    <n v="0"/>
    <n v="0"/>
    <n v="0"/>
    <n v="0"/>
    <n v="0"/>
    <n v="0"/>
    <n v="0"/>
    <n v="0"/>
    <n v="0"/>
    <n v="0"/>
    <n v="0"/>
    <n v="0"/>
    <n v="0"/>
    <n v="0"/>
    <n v="0"/>
    <n v="0"/>
    <n v="0"/>
    <n v="0"/>
    <n v="0"/>
    <x v="0"/>
    <m/>
    <x v="13"/>
    <x v="9"/>
    <s v="no impacts"/>
    <x v="7"/>
    <s v=""/>
    <s v="CTR_305"/>
  </r>
  <r>
    <s v="Yagoua-Quinf"/>
    <s v="EXN_069"/>
    <s v="EXTREME-NORD"/>
    <s v="IHS"/>
    <s v="Grid-Gen"/>
    <s v="EXTREME-NORD"/>
    <s v="Yagoua"/>
    <s v="Huawei"/>
    <n v="0"/>
    <n v="0"/>
    <n v="0"/>
    <n v="0"/>
    <n v="0"/>
    <n v="0"/>
    <n v="4.5036248013172271"/>
    <n v="2.8459612821851823"/>
    <n v="2.5435318591570999"/>
    <n v="0.56467641460707174"/>
    <n v="0"/>
    <n v="0"/>
    <n v="0"/>
    <n v="0.66412481130487144"/>
    <n v="0"/>
    <n v="0"/>
    <n v="0"/>
    <n v="0"/>
    <n v="0"/>
    <n v="0"/>
    <n v="0"/>
    <n v="0"/>
    <x v="1"/>
    <m/>
    <x v="13"/>
    <x v="9"/>
    <s v="no impacts"/>
    <x v="7"/>
    <s v=""/>
    <s v="EXN_069"/>
  </r>
  <r>
    <s v="Nyazanga"/>
    <s v="SUD_249"/>
    <s v="CENTRE"/>
    <s v="IHS"/>
    <s v="Grid-Gen-Lithium"/>
    <s v="SUD"/>
    <s v="Nyazanga"/>
    <s v="ZTE"/>
    <n v="0"/>
    <n v="0"/>
    <n v="0"/>
    <n v="0"/>
    <n v="0"/>
    <n v="0"/>
    <n v="0"/>
    <n v="0"/>
    <n v="0"/>
    <n v="0"/>
    <n v="0"/>
    <n v="0"/>
    <n v="0"/>
    <n v="0"/>
    <n v="0"/>
    <n v="0"/>
    <n v="0"/>
    <n v="0"/>
    <n v="0"/>
    <n v="0"/>
    <n v="0"/>
    <n v="0"/>
    <x v="0"/>
    <m/>
    <x v="13"/>
    <x v="9"/>
    <s v="no impacts"/>
    <x v="7"/>
    <s v=""/>
    <s v="SUD_249"/>
  </r>
  <r>
    <s v="Melane"/>
    <s v="SUD_256"/>
    <s v="CENTRE"/>
    <s v="IHS"/>
    <s v="Grid-Gen"/>
    <s v="SUD"/>
    <s v="Melane"/>
    <s v="ZTE"/>
    <n v="0"/>
    <n v="0"/>
    <n v="0"/>
    <n v="0"/>
    <n v="0"/>
    <n v="0"/>
    <n v="0"/>
    <n v="0"/>
    <n v="0"/>
    <n v="0"/>
    <n v="0"/>
    <n v="0"/>
    <n v="0"/>
    <n v="0"/>
    <n v="0"/>
    <n v="0"/>
    <n v="0"/>
    <n v="0"/>
    <n v="0"/>
    <n v="0"/>
    <n v="0"/>
    <n v="0"/>
    <x v="0"/>
    <m/>
    <x v="13"/>
    <x v="9"/>
    <s v="no impacts"/>
    <x v="7"/>
    <s v=""/>
    <s v="SUD_256"/>
  </r>
  <r>
    <s v="Kpwang-MTN"/>
    <s v="SUD_239"/>
    <s v="CENTRE"/>
    <s v="IHS"/>
    <s v="Grid-Gen"/>
    <s v="SUD"/>
    <s v="Kpwang"/>
    <s v="ZTE"/>
    <n v="0"/>
    <n v="0"/>
    <n v="0"/>
    <n v="0"/>
    <n v="0"/>
    <n v="0"/>
    <n v="0"/>
    <n v="0"/>
    <n v="0"/>
    <n v="0"/>
    <n v="0"/>
    <n v="0"/>
    <n v="0"/>
    <n v="0"/>
    <n v="0"/>
    <n v="0"/>
    <n v="0"/>
    <n v="0"/>
    <n v="0"/>
    <n v="0"/>
    <n v="0"/>
    <n v="0"/>
    <x v="0"/>
    <m/>
    <x v="13"/>
    <x v="9"/>
    <s v="no impacts"/>
    <x v="7"/>
    <s v=""/>
    <s v="SUD_239"/>
  </r>
  <r>
    <s v="Ebanga-Ngoulou-New"/>
    <s v="SUD_019"/>
    <s v="CENTRE"/>
    <s v="CAMUSAT"/>
    <s v="Medium Grid + GE"/>
    <s v="SUD"/>
    <s v="Ebanga-Ngoulou"/>
    <s v="ZTE"/>
    <n v="0"/>
    <n v="0"/>
    <n v="0"/>
    <n v="0"/>
    <n v="0"/>
    <n v="0"/>
    <n v="0"/>
    <n v="0"/>
    <n v="0"/>
    <n v="0"/>
    <n v="0"/>
    <n v="0"/>
    <n v="0"/>
    <n v="0"/>
    <n v="0"/>
    <n v="0"/>
    <n v="0"/>
    <n v="0"/>
    <n v="0"/>
    <n v="0"/>
    <n v="0"/>
    <n v="0"/>
    <x v="0"/>
    <m/>
    <x v="13"/>
    <x v="9"/>
    <s v="no impacts"/>
    <x v="7"/>
    <s v=""/>
    <s v="SUD_019"/>
  </r>
  <r>
    <s v="EMINEMVOM-IHS"/>
    <s v="SUD_107"/>
    <s v="CENTRE"/>
    <s v="IHS"/>
    <s v="Hybrid-Gen-Lithium"/>
    <s v="SUD"/>
    <s v="Eminevom"/>
    <s v="ZTE"/>
    <n v="0"/>
    <n v="0"/>
    <n v="0"/>
    <n v="0"/>
    <n v="0"/>
    <n v="0"/>
    <n v="0"/>
    <n v="0"/>
    <n v="0"/>
    <n v="0"/>
    <n v="0"/>
    <n v="0"/>
    <n v="0"/>
    <n v="0"/>
    <n v="0"/>
    <n v="0"/>
    <n v="0"/>
    <n v="0"/>
    <n v="0"/>
    <n v="0"/>
    <n v="0"/>
    <n v="0"/>
    <x v="0"/>
    <m/>
    <x v="13"/>
    <x v="9"/>
    <s v="no impacts"/>
    <x v="7"/>
    <s v=""/>
    <s v="SUD_107"/>
  </r>
  <r>
    <s v="Evelessi-IHS"/>
    <s v="SUD_138"/>
    <s v="CENTRE"/>
    <s v="IHS"/>
    <s v="Gen-Lithium"/>
    <s v="SUD"/>
    <s v="Sangmelima"/>
    <s v="ZTE"/>
    <n v="0"/>
    <n v="0"/>
    <n v="0"/>
    <n v="0"/>
    <n v="0"/>
    <n v="0"/>
    <n v="0"/>
    <n v="0"/>
    <n v="0"/>
    <n v="0"/>
    <n v="0"/>
    <n v="0"/>
    <n v="0"/>
    <n v="0"/>
    <n v="0"/>
    <n v="0"/>
    <n v="0"/>
    <n v="0"/>
    <n v="0"/>
    <n v="0"/>
    <n v="0"/>
    <n v="0"/>
    <x v="0"/>
    <m/>
    <x v="13"/>
    <x v="9"/>
    <s v="no impacts"/>
    <x v="7"/>
    <s v=""/>
    <s v="SUD_138"/>
  </r>
  <r>
    <s v="Olounou-MTN"/>
    <s v="CTR_298"/>
    <s v="CENTRE"/>
    <s v="IHS"/>
    <s v="Grid-Gen-Lithium"/>
    <s v="CENTRE"/>
    <s v="Olounou"/>
    <s v="ZTE"/>
    <n v="0"/>
    <n v="0"/>
    <n v="0"/>
    <n v="0"/>
    <n v="0"/>
    <n v="0"/>
    <n v="0"/>
    <n v="0"/>
    <n v="0"/>
    <n v="0"/>
    <n v="0"/>
    <n v="0"/>
    <n v="0"/>
    <n v="0"/>
    <n v="0"/>
    <n v="0"/>
    <n v="0"/>
    <n v="0"/>
    <n v="0"/>
    <n v="0"/>
    <n v="0"/>
    <n v="0"/>
    <x v="0"/>
    <m/>
    <x v="13"/>
    <x v="9"/>
    <s v="no impacts"/>
    <x v="7"/>
    <s v=""/>
    <s v="CTR_298"/>
  </r>
  <r>
    <s v="Koundou-MTN"/>
    <s v="CTR_823"/>
    <s v="CENTRE"/>
    <s v="CAMUSAT"/>
    <s v="HGB"/>
    <s v="CENTRE"/>
    <s v="Koundou"/>
    <s v="ZTE"/>
    <n v="0"/>
    <n v="0"/>
    <n v="0"/>
    <n v="0"/>
    <n v="0"/>
    <n v="0"/>
    <n v="0"/>
    <n v="0"/>
    <n v="0"/>
    <n v="0"/>
    <n v="0"/>
    <n v="0"/>
    <n v="0"/>
    <n v="0"/>
    <n v="0"/>
    <n v="0"/>
    <n v="0"/>
    <n v="0"/>
    <n v="0"/>
    <n v="0"/>
    <n v="0"/>
    <n v="0"/>
    <x v="0"/>
    <m/>
    <x v="13"/>
    <x v="9"/>
    <s v="no impacts"/>
    <x v="7"/>
    <s v=""/>
    <s v="CTR_823"/>
  </r>
  <r>
    <s v="Mvoutessi-MTN"/>
    <s v="SUD_237"/>
    <s v="CENTRE"/>
    <s v="IHS"/>
    <s v="Gen Only"/>
    <s v="SUD"/>
    <s v="Mvoutessi"/>
    <s v="ZTE"/>
    <n v="0"/>
    <n v="0"/>
    <n v="0"/>
    <n v="0"/>
    <n v="0"/>
    <n v="0"/>
    <n v="0"/>
    <n v="0"/>
    <n v="0"/>
    <n v="0"/>
    <n v="0"/>
    <n v="0"/>
    <n v="0"/>
    <n v="0"/>
    <n v="0"/>
    <n v="0"/>
    <n v="0"/>
    <n v="0"/>
    <n v="0"/>
    <n v="0"/>
    <n v="0"/>
    <n v="0"/>
    <x v="0"/>
    <m/>
    <x v="13"/>
    <x v="9"/>
    <s v="no impacts"/>
    <x v="7"/>
    <s v=""/>
    <s v="SUD_237"/>
  </r>
  <r>
    <s v="Nkout"/>
    <s v="SUD_012"/>
    <s v="CENTRE"/>
    <s v="IHS"/>
    <s v="Grid-Gen"/>
    <s v="SUD"/>
    <s v="Nkout"/>
    <s v="ZTE"/>
    <n v="0"/>
    <n v="0"/>
    <n v="0"/>
    <n v="0"/>
    <n v="0"/>
    <n v="0"/>
    <n v="0"/>
    <n v="0"/>
    <n v="0"/>
    <n v="0"/>
    <n v="0"/>
    <n v="0"/>
    <n v="0"/>
    <n v="0"/>
    <n v="0"/>
    <n v="0"/>
    <n v="0"/>
    <n v="0"/>
    <n v="0"/>
    <n v="0"/>
    <n v="0"/>
    <n v="0"/>
    <x v="0"/>
    <m/>
    <x v="13"/>
    <x v="9"/>
    <s v="no impacts"/>
    <x v="7"/>
    <s v=""/>
    <s v="SUD_012"/>
  </r>
  <r>
    <s v="Nguinda"/>
    <s v="CTR_353"/>
    <s v="CENTRE"/>
    <s v="IHS"/>
    <s v="Grid-Gen"/>
    <s v="CENTRE"/>
    <s v="Nguinda"/>
    <s v="ZTE"/>
    <n v="0"/>
    <n v="0"/>
    <n v="0"/>
    <n v="0"/>
    <n v="0"/>
    <n v="0"/>
    <n v="0"/>
    <n v="0"/>
    <n v="0"/>
    <n v="0"/>
    <n v="0"/>
    <n v="0"/>
    <n v="0"/>
    <n v="0"/>
    <n v="0"/>
    <n v="0"/>
    <n v="0"/>
    <n v="0"/>
    <n v="0"/>
    <n v="0"/>
    <n v="0"/>
    <n v="0"/>
    <x v="0"/>
    <m/>
    <x v="13"/>
    <x v="9"/>
    <s v="no impacts"/>
    <x v="7"/>
    <s v=""/>
    <s v="CTR_353"/>
  </r>
  <r>
    <s v="Ayoumgong-MTN"/>
    <s v="CTR_349"/>
    <s v="CENTRE"/>
    <s v="IHS"/>
    <s v="Grid-Gen"/>
    <s v="CENTRE"/>
    <s v="Ayoumgong"/>
    <s v="ZTE"/>
    <n v="0"/>
    <n v="0"/>
    <n v="0"/>
    <n v="0"/>
    <n v="0"/>
    <n v="0"/>
    <n v="0"/>
    <n v="0"/>
    <n v="0"/>
    <n v="0"/>
    <n v="0"/>
    <n v="0"/>
    <n v="0"/>
    <n v="0"/>
    <n v="0"/>
    <n v="0"/>
    <n v="0"/>
    <n v="0"/>
    <n v="0"/>
    <n v="0"/>
    <n v="0"/>
    <n v="0"/>
    <x v="0"/>
    <m/>
    <x v="13"/>
    <x v="9"/>
    <s v="no impacts"/>
    <x v="7"/>
    <s v=""/>
    <s v="CTR_349"/>
  </r>
  <r>
    <s v="Essa-Mintsang-IHS"/>
    <s v="CTR_147"/>
    <s v="CENTRE"/>
    <s v="IHS"/>
    <s v="Grid-Hybrid-Gen"/>
    <s v="CENTRE"/>
    <s v="Essa-Mintsang"/>
    <s v="ZTE"/>
    <n v="0"/>
    <n v="0"/>
    <n v="0"/>
    <n v="0"/>
    <n v="0"/>
    <n v="0"/>
    <n v="0"/>
    <n v="0"/>
    <n v="0"/>
    <n v="0"/>
    <n v="0"/>
    <n v="0"/>
    <n v="0"/>
    <n v="0"/>
    <n v="0"/>
    <n v="0"/>
    <n v="0"/>
    <n v="0"/>
    <n v="0"/>
    <n v="0"/>
    <n v="0"/>
    <n v="0"/>
    <x v="0"/>
    <m/>
    <x v="13"/>
    <x v="9"/>
    <s v="no impacts"/>
    <x v="7"/>
    <s v=""/>
    <s v="CTR_147"/>
  </r>
  <r>
    <s v="Nkototououtou"/>
    <s v="SUD_119"/>
    <s v="CENTRE"/>
    <s v="CAMUSAT"/>
    <s v="Hybrid Solar - S3"/>
    <s v="SUD"/>
    <s v="Sangmelima"/>
    <s v="ZTE"/>
    <n v="0"/>
    <n v="0"/>
    <n v="0"/>
    <n v="0"/>
    <n v="0"/>
    <n v="0"/>
    <n v="0"/>
    <n v="0"/>
    <n v="0"/>
    <n v="0"/>
    <n v="0"/>
    <n v="0"/>
    <n v="0"/>
    <n v="0"/>
    <n v="0"/>
    <n v="0"/>
    <n v="0"/>
    <n v="0"/>
    <n v="0"/>
    <n v="0"/>
    <n v="0"/>
    <n v="0"/>
    <x v="0"/>
    <m/>
    <x v="13"/>
    <x v="9"/>
    <s v="no impacts"/>
    <x v="7"/>
    <s v=""/>
    <s v="SUD_119"/>
  </r>
  <r>
    <s v="Mekouda"/>
    <s v="CTR_146"/>
    <s v="CENTRE"/>
    <s v="IHS"/>
    <s v="Grid-Gen"/>
    <s v="CENTRE"/>
    <s v="Mekouda"/>
    <s v="ZTE"/>
    <n v="0"/>
    <n v="0"/>
    <n v="0"/>
    <n v="0"/>
    <n v="0"/>
    <n v="0"/>
    <n v="0"/>
    <n v="0"/>
    <n v="0"/>
    <n v="0"/>
    <n v="0"/>
    <n v="0"/>
    <n v="0"/>
    <n v="0"/>
    <n v="0"/>
    <n v="0"/>
    <n v="0"/>
    <n v="0"/>
    <n v="0"/>
    <n v="0"/>
    <n v="0"/>
    <n v="0"/>
    <x v="0"/>
    <m/>
    <x v="13"/>
    <x v="9"/>
    <s v="no impacts"/>
    <x v="7"/>
    <s v=""/>
    <s v="CTR_146"/>
  </r>
  <r>
    <s v="Kamkop-IHS"/>
    <s v="OST_146"/>
    <s v="OUEST"/>
    <s v="IHS"/>
    <s v="Grid-Gen"/>
    <s v="OUEST"/>
    <s v="Kamkop"/>
    <s v="Huawei"/>
    <n v="0"/>
    <n v="0"/>
    <n v="0"/>
    <n v="0"/>
    <n v="0"/>
    <n v="0"/>
    <n v="0"/>
    <n v="0"/>
    <n v="0"/>
    <n v="0"/>
    <n v="0"/>
    <n v="0"/>
    <n v="0"/>
    <n v="0"/>
    <n v="0"/>
    <n v="0"/>
    <n v="0"/>
    <n v="0"/>
    <n v="0"/>
    <n v="0"/>
    <n v="0"/>
    <n v="0"/>
    <x v="0"/>
    <m/>
    <x v="13"/>
    <x v="9"/>
    <s v="no impacts"/>
    <x v="7"/>
    <s v=""/>
    <s v="OST_146"/>
  </r>
  <r>
    <s v="Kake"/>
    <s v="LIT_769"/>
    <s v="LITTORAL"/>
    <s v="CAMUSAT"/>
    <s v="Hybrid Solar - S3"/>
    <s v="LITTORAL"/>
    <s v="Kake"/>
    <s v="ZTE"/>
    <n v="0"/>
    <n v="0"/>
    <n v="0"/>
    <n v="0"/>
    <n v="0"/>
    <n v="0"/>
    <n v="0"/>
    <n v="0"/>
    <n v="0"/>
    <n v="0"/>
    <n v="0"/>
    <n v="0"/>
    <n v="0"/>
    <n v="0"/>
    <n v="0"/>
    <n v="0"/>
    <n v="0"/>
    <n v="0"/>
    <n v="0"/>
    <n v="0"/>
    <n v="0"/>
    <n v="0"/>
    <x v="0"/>
    <m/>
    <x v="13"/>
    <x v="9"/>
    <s v="no impacts"/>
    <x v="7"/>
    <s v=""/>
    <s v="LIT_769"/>
  </r>
  <r>
    <s v="Mokom-IHS"/>
    <s v="SUD_113"/>
    <s v="CENTRE"/>
    <s v="IHS"/>
    <s v="Gen-Lithium"/>
    <s v="SUD"/>
    <s v="Mintom"/>
    <s v="ZTE"/>
    <n v="0"/>
    <n v="0"/>
    <n v="0"/>
    <n v="0"/>
    <n v="0"/>
    <n v="0"/>
    <n v="0"/>
    <n v="0"/>
    <n v="0"/>
    <n v="0"/>
    <n v="0"/>
    <n v="0"/>
    <n v="0"/>
    <n v="0"/>
    <n v="0"/>
    <n v="0"/>
    <n v="0"/>
    <n v="0"/>
    <n v="0"/>
    <n v="0"/>
    <n v="0"/>
    <n v="0"/>
    <x v="0"/>
    <m/>
    <x v="13"/>
    <x v="9"/>
    <s v="no impacts"/>
    <x v="7"/>
    <s v=""/>
    <s v="SUD_113"/>
  </r>
  <r>
    <s v="Bafia-CRTV"/>
    <s v="CTR_101"/>
    <s v="CENTRE"/>
    <s v="CAMUSAT"/>
    <s v="Medium Grid + GE"/>
    <s v="CENTRE"/>
    <s v="Bafia"/>
    <s v="ZTE"/>
    <n v="36.982818398952155"/>
    <n v="36.982818398952155"/>
    <n v="36.982818398952155"/>
    <n v="36.982818398952155"/>
    <n v="30.688623074881647"/>
    <n v="18.491409199476077"/>
    <n v="0.74366926060045702"/>
    <n v="0"/>
    <n v="3.5249962189633965"/>
    <n v="0"/>
    <n v="1.9771254419532405"/>
    <n v="0"/>
    <n v="0"/>
    <n v="0.87202831925075575"/>
    <n v="0"/>
    <n v="0"/>
    <n v="0"/>
    <n v="0"/>
    <n v="0"/>
    <n v="0"/>
    <n v="0"/>
    <n v="0"/>
    <x v="2"/>
    <s v="site vandalise"/>
    <x v="3"/>
    <x v="3"/>
    <s v="EXCLU"/>
    <x v="2"/>
    <s v=""/>
    <s v="CTR_101"/>
  </r>
  <r>
    <s v="Akom-Centre-Hill-IHS"/>
    <s v="SUD_112"/>
    <s v="CENTRE"/>
    <s v="IHS"/>
    <s v="Hybrid-Gen"/>
    <s v="SUD"/>
    <s v="Akom"/>
    <s v="ZTE"/>
    <n v="0"/>
    <n v="0"/>
    <n v="0"/>
    <n v="0"/>
    <n v="0"/>
    <n v="0"/>
    <n v="0"/>
    <n v="0"/>
    <n v="0"/>
    <n v="0"/>
    <n v="0"/>
    <n v="0"/>
    <n v="0"/>
    <n v="0"/>
    <n v="0"/>
    <n v="0"/>
    <n v="0"/>
    <n v="0"/>
    <n v="0"/>
    <n v="0"/>
    <n v="0"/>
    <n v="0"/>
    <x v="0"/>
    <m/>
    <x v="13"/>
    <x v="9"/>
    <s v="no impacts"/>
    <x v="7"/>
    <s v=""/>
    <s v="SUD_112"/>
  </r>
  <r>
    <s v="Ndoungue"/>
    <s v="LIT_109"/>
    <s v="LITTORAL"/>
    <s v="IHS"/>
    <s v="Grid-Gen"/>
    <s v="LITTORAL"/>
    <s v="Ndoungue"/>
    <s v="ZTE"/>
    <n v="0"/>
    <n v="0"/>
    <n v="0"/>
    <n v="0"/>
    <n v="0"/>
    <n v="0"/>
    <n v="0"/>
    <n v="0"/>
    <n v="0"/>
    <n v="0"/>
    <n v="0"/>
    <n v="0"/>
    <n v="0"/>
    <n v="0"/>
    <n v="0"/>
    <n v="0"/>
    <n v="0"/>
    <n v="0"/>
    <n v="0"/>
    <n v="0"/>
    <n v="0"/>
    <n v="0"/>
    <x v="0"/>
    <m/>
    <x v="13"/>
    <x v="9"/>
    <s v="no impacts"/>
    <x v="7"/>
    <s v=""/>
    <s v="LIT_109"/>
  </r>
  <r>
    <s v="Wasse"/>
    <s v="EST_153"/>
    <s v="CENTRE"/>
    <s v="ESCO"/>
    <s v="Hybrid Solar - S3"/>
    <s v="EST"/>
    <s v="Wasse"/>
    <s v="ZTE"/>
    <n v="0"/>
    <n v="0"/>
    <n v="0"/>
    <n v="0"/>
    <n v="0"/>
    <n v="0"/>
    <n v="0"/>
    <n v="0"/>
    <n v="0"/>
    <n v="0"/>
    <n v="0"/>
    <n v="0"/>
    <n v="0"/>
    <n v="0"/>
    <n v="0"/>
    <n v="0"/>
    <n v="0"/>
    <n v="0"/>
    <n v="0"/>
    <n v="0"/>
    <n v="0"/>
    <n v="0"/>
    <x v="0"/>
    <m/>
    <x v="13"/>
    <x v="9"/>
    <s v="no impacts"/>
    <x v="7"/>
    <s v=""/>
    <s v="EST_153"/>
  </r>
  <r>
    <s v="Paki-IHS"/>
    <s v="EST_155"/>
    <s v="CENTRE"/>
    <m/>
    <m/>
    <s v="EST"/>
    <s v="Doumé"/>
    <s v="ZTE"/>
    <n v="0"/>
    <n v="0"/>
    <n v="0"/>
    <n v="0"/>
    <n v="0"/>
    <n v="0"/>
    <n v="0"/>
    <n v="0"/>
    <n v="0"/>
    <n v="0"/>
    <n v="0"/>
    <n v="0"/>
    <n v="0"/>
    <n v="0"/>
    <n v="0"/>
    <n v="0"/>
    <n v="0"/>
    <n v="0"/>
    <n v="0"/>
    <n v="0"/>
    <n v="0"/>
    <n v="0"/>
    <x v="0"/>
    <m/>
    <x v="13"/>
    <x v="9"/>
    <s v="no impacts"/>
    <x v="7"/>
    <s v=""/>
    <s v="EST_155"/>
  </r>
  <r>
    <s v="Nintyaminyoumin"/>
    <s v="SUD_130"/>
    <s v="CENTRE"/>
    <m/>
    <m/>
    <s v="SUD"/>
    <s v="Sangmelima"/>
    <s v="ZTE"/>
    <n v="0"/>
    <n v="0"/>
    <n v="0"/>
    <n v="0"/>
    <n v="0"/>
    <n v="0"/>
    <n v="0"/>
    <n v="0"/>
    <n v="0"/>
    <n v="0"/>
    <n v="0"/>
    <n v="0"/>
    <n v="0"/>
    <n v="0"/>
    <n v="0"/>
    <n v="0"/>
    <n v="0"/>
    <n v="0"/>
    <n v="0"/>
    <n v="0"/>
    <n v="0"/>
    <n v="0"/>
    <x v="0"/>
    <m/>
    <x v="13"/>
    <x v="9"/>
    <s v="no impacts"/>
    <x v="7"/>
    <s v=""/>
    <s v="SUD_130"/>
  </r>
  <r>
    <s v="Loum-RoundAbout"/>
    <s v="LIT_768"/>
    <s v="LITTORAL"/>
    <s v="MTN sharing"/>
    <m/>
    <s v="LITTORAL"/>
    <s v="Loum"/>
    <s v="ZTE"/>
    <n v="0"/>
    <n v="0"/>
    <n v="0"/>
    <n v="0"/>
    <n v="0"/>
    <n v="0"/>
    <n v="0"/>
    <n v="0"/>
    <n v="0"/>
    <n v="0"/>
    <n v="0"/>
    <n v="0"/>
    <n v="0"/>
    <n v="0"/>
    <n v="0"/>
    <n v="0"/>
    <n v="0"/>
    <n v="0"/>
    <n v="0"/>
    <n v="0"/>
    <n v="0"/>
    <n v="0"/>
    <x v="0"/>
    <m/>
    <x v="13"/>
    <x v="9"/>
    <s v="no impacts"/>
    <x v="7"/>
    <s v=""/>
    <s v="LIT_768"/>
  </r>
  <r>
    <s v="Ouro-Be-IHS"/>
    <s v="NRD_124"/>
    <s v="NORD"/>
    <s v="IHS"/>
    <s v="Grid-Hybrid-Gen"/>
    <s v="NORD"/>
    <s v="Ouro-Be"/>
    <s v="Huawei"/>
    <n v="0"/>
    <n v="0"/>
    <n v="0"/>
    <n v="0"/>
    <n v="0"/>
    <n v="0"/>
    <n v="0"/>
    <n v="0"/>
    <n v="0"/>
    <n v="0"/>
    <n v="0"/>
    <n v="0"/>
    <n v="0"/>
    <n v="0"/>
    <n v="0"/>
    <n v="0"/>
    <n v="0"/>
    <n v="0"/>
    <n v="0"/>
    <n v="0"/>
    <n v="0"/>
    <n v="0"/>
    <x v="0"/>
    <m/>
    <x v="13"/>
    <x v="9"/>
    <s v="no impacts"/>
    <x v="7"/>
    <s v=""/>
    <s v="NRD_124"/>
  </r>
  <r>
    <s v="Petit-Zambi"/>
    <s v="SUD_135"/>
    <s v="CENTRE"/>
    <s v="CAMUSAT"/>
    <s v="Hybrid Solar - S3"/>
    <s v="SUD"/>
    <s v="Bipindi"/>
    <s v="ZTE"/>
    <n v="0"/>
    <n v="0"/>
    <n v="0"/>
    <n v="0"/>
    <n v="0"/>
    <n v="0"/>
    <n v="0"/>
    <n v="0"/>
    <n v="0"/>
    <n v="0"/>
    <n v="0"/>
    <n v="0"/>
    <n v="0"/>
    <n v="0"/>
    <n v="0"/>
    <n v="0"/>
    <n v="0"/>
    <n v="0"/>
    <n v="0"/>
    <n v="0"/>
    <n v="0"/>
    <n v="0"/>
    <x v="0"/>
    <m/>
    <x v="13"/>
    <x v="9"/>
    <s v="no impacts"/>
    <x v="7"/>
    <s v=""/>
    <s v="SUD_135"/>
  </r>
  <r>
    <s v="Campo-Maan"/>
    <s v="SUD_085"/>
    <s v="CENTRE"/>
    <s v="CAMUSAT"/>
    <s v="Hybrid Solar - S3"/>
    <s v="SUD"/>
    <s v="Campo"/>
    <s v="NOKIA"/>
    <n v="0"/>
    <n v="0"/>
    <n v="0"/>
    <n v="0"/>
    <n v="0"/>
    <n v="0"/>
    <n v="0"/>
    <n v="0"/>
    <n v="0"/>
    <n v="0"/>
    <n v="0"/>
    <n v="0"/>
    <n v="0"/>
    <n v="0"/>
    <n v="0"/>
    <n v="0"/>
    <n v="0"/>
    <n v="0"/>
    <n v="0"/>
    <n v="0"/>
    <n v="0"/>
    <n v="0"/>
    <x v="0"/>
    <m/>
    <x v="13"/>
    <x v="9"/>
    <s v="no impacts"/>
    <x v="7"/>
    <s v=""/>
    <s v="SUD_085"/>
  </r>
  <r>
    <s v="Bato"/>
    <s v="OST_273"/>
    <s v="OUEST"/>
    <s v="CAMUSAT"/>
    <s v="Bad Grid + GE"/>
    <s v="OUEST"/>
    <s v="Bato"/>
    <s v="Huawei"/>
    <n v="0"/>
    <n v="0"/>
    <n v="0"/>
    <n v="0"/>
    <n v="0"/>
    <n v="0"/>
    <n v="0"/>
    <n v="0"/>
    <n v="0"/>
    <n v="0"/>
    <n v="0"/>
    <n v="0"/>
    <n v="0"/>
    <n v="0"/>
    <n v="0"/>
    <n v="0"/>
    <n v="0"/>
    <n v="0"/>
    <n v="0"/>
    <n v="0"/>
    <n v="0"/>
    <n v="0"/>
    <x v="0"/>
    <m/>
    <x v="13"/>
    <x v="9"/>
    <s v="no impacts"/>
    <x v="7"/>
    <s v=""/>
    <s v="OST_273"/>
  </r>
  <r>
    <s v="Ambam-FH"/>
    <s v="SUD_020"/>
    <s v="CENTRE"/>
    <s v="IHS"/>
    <s v="Solar-Gen"/>
    <s v="SUD"/>
    <s v="Ambam"/>
    <s v="ZTE"/>
    <n v="0"/>
    <n v="0"/>
    <n v="0"/>
    <n v="0"/>
    <n v="0"/>
    <n v="0"/>
    <n v="0"/>
    <n v="0"/>
    <n v="0"/>
    <n v="0"/>
    <n v="0"/>
    <n v="0"/>
    <n v="0"/>
    <n v="0"/>
    <n v="0"/>
    <n v="0"/>
    <n v="0"/>
    <n v="0"/>
    <n v="0"/>
    <n v="0"/>
    <n v="0"/>
    <n v="0"/>
    <x v="0"/>
    <m/>
    <x v="13"/>
    <x v="9"/>
    <s v="no impacts"/>
    <x v="7"/>
    <s v=""/>
    <s v="SUD_020"/>
  </r>
  <r>
    <s v="Ntui"/>
    <s v="CTR_114"/>
    <s v="CENTRE"/>
    <s v="CAMUSAT"/>
    <s v="Medium Grid + Solar + GE"/>
    <s v="CENTRE"/>
    <s v="Ntui"/>
    <s v="ZTE"/>
    <n v="0"/>
    <n v="0"/>
    <n v="0"/>
    <n v="0"/>
    <n v="0"/>
    <n v="0"/>
    <n v="0"/>
    <n v="0"/>
    <n v="0"/>
    <n v="0"/>
    <n v="0"/>
    <n v="0"/>
    <n v="0"/>
    <n v="0"/>
    <n v="0"/>
    <n v="0"/>
    <n v="0"/>
    <n v="0"/>
    <n v="0"/>
    <n v="0"/>
    <n v="0"/>
    <n v="0"/>
    <x v="0"/>
    <m/>
    <x v="13"/>
    <x v="9"/>
    <s v="no impacts"/>
    <x v="7"/>
    <s v=""/>
    <s v="CTR_114"/>
  </r>
  <r>
    <s v="Figuil"/>
    <s v="NRD_005"/>
    <s v="NORD"/>
    <s v="IHS"/>
    <s v="Grid Only"/>
    <s v="NORD"/>
    <s v="Figuil"/>
    <s v="Huawei"/>
    <n v="0"/>
    <n v="0"/>
    <n v="0"/>
    <n v="0"/>
    <n v="0"/>
    <n v="0"/>
    <n v="0"/>
    <n v="0"/>
    <n v="0"/>
    <n v="0"/>
    <n v="0"/>
    <n v="0"/>
    <n v="0"/>
    <n v="0"/>
    <n v="0"/>
    <n v="0"/>
    <n v="0"/>
    <n v="0"/>
    <n v="0"/>
    <n v="0"/>
    <n v="0"/>
    <n v="0"/>
    <x v="0"/>
    <m/>
    <x v="13"/>
    <x v="9"/>
    <s v="no impacts"/>
    <x v="7"/>
    <s v=""/>
    <s v="NRD_005"/>
  </r>
  <r>
    <s v="Lagdo-MTN-IHS"/>
    <s v="NRD_090"/>
    <s v="NORD"/>
    <s v="IHS"/>
    <s v="Grid Only"/>
    <s v="NORD"/>
    <s v="Lagdo"/>
    <s v="Huawei"/>
    <n v="0"/>
    <n v="0"/>
    <n v="0"/>
    <n v="0"/>
    <n v="0"/>
    <n v="0"/>
    <n v="0"/>
    <n v="0"/>
    <n v="0"/>
    <n v="0"/>
    <n v="0"/>
    <n v="0"/>
    <n v="0"/>
    <n v="0"/>
    <n v="0"/>
    <n v="0"/>
    <n v="0"/>
    <n v="0"/>
    <n v="0"/>
    <n v="0"/>
    <n v="0"/>
    <n v="0"/>
    <x v="0"/>
    <m/>
    <x v="13"/>
    <x v="9"/>
    <s v="no impacts"/>
    <x v="7"/>
    <s v=""/>
    <s v="NRD_090"/>
  </r>
  <r>
    <s v="Crf-Figuil"/>
    <s v="NRD_074"/>
    <s v="NORD"/>
    <s v="IHS"/>
    <s v="Grid-Gen"/>
    <s v="NORD"/>
    <s v="Figuil"/>
    <s v="Huawei"/>
    <n v="0"/>
    <n v="0"/>
    <n v="0"/>
    <n v="0"/>
    <n v="0"/>
    <n v="0"/>
    <n v="0"/>
    <n v="0"/>
    <n v="0"/>
    <n v="0"/>
    <n v="0"/>
    <n v="0"/>
    <n v="0"/>
    <n v="0"/>
    <n v="0"/>
    <n v="0"/>
    <n v="0"/>
    <n v="0"/>
    <n v="0"/>
    <n v="0"/>
    <n v="0"/>
    <n v="0"/>
    <x v="0"/>
    <m/>
    <x v="13"/>
    <x v="9"/>
    <s v="no impacts"/>
    <x v="7"/>
    <s v=""/>
    <s v="NRD_074"/>
  </r>
  <r>
    <s v="Bamena"/>
    <s v="OST_260"/>
    <s v="OUEST"/>
    <s v="CAMUSAT"/>
    <s v="HGB"/>
    <s v="OUEST"/>
    <s v="Bamena"/>
    <s v="Huawei"/>
    <n v="0"/>
    <n v="0"/>
    <n v="0"/>
    <n v="0"/>
    <n v="0"/>
    <n v="0"/>
    <n v="0"/>
    <n v="0"/>
    <n v="0"/>
    <n v="0"/>
    <n v="0"/>
    <n v="0"/>
    <n v="0"/>
    <n v="0"/>
    <n v="0"/>
    <n v="0"/>
    <n v="0"/>
    <n v="0"/>
    <n v="0"/>
    <n v="0"/>
    <n v="0"/>
    <n v="0"/>
    <x v="0"/>
    <m/>
    <x v="13"/>
    <x v="9"/>
    <s v="no impacts"/>
    <x v="7"/>
    <s v=""/>
    <s v="OST_260"/>
  </r>
  <r>
    <s v="Padarme-IHS"/>
    <s v="NRD_164"/>
    <s v="NORD"/>
    <s v="IHS"/>
    <s v="Hybrid-Gen"/>
    <s v="NORD"/>
    <s v="Padarme"/>
    <s v="Huawei"/>
    <n v="0"/>
    <n v="0"/>
    <n v="0"/>
    <n v="0"/>
    <n v="0"/>
    <n v="0"/>
    <n v="0"/>
    <n v="0"/>
    <n v="0"/>
    <n v="0"/>
    <n v="0"/>
    <n v="0"/>
    <n v="0"/>
    <n v="0"/>
    <n v="0"/>
    <n v="0"/>
    <n v="0"/>
    <n v="0"/>
    <n v="0"/>
    <n v="0"/>
    <n v="0"/>
    <n v="0"/>
    <x v="0"/>
    <m/>
    <x v="13"/>
    <x v="9"/>
    <s v="no impacts"/>
    <x v="7"/>
    <s v=""/>
    <s v="NRD_164"/>
  </r>
  <r>
    <s v="Mogode"/>
    <s v="EXN_024"/>
    <s v="EXTREME-NORD"/>
    <s v="IHS"/>
    <s v="Solar-Grid-Gen"/>
    <s v="EXTREME-NORD"/>
    <s v="Mogode"/>
    <s v="NOKIA"/>
    <n v="0"/>
    <n v="0.31520709864690521"/>
    <n v="0.19478381103087353"/>
    <n v="5.8687640842079856E-2"/>
    <n v="0"/>
    <n v="0.13400404777401764"/>
    <n v="0"/>
    <n v="0"/>
    <n v="0"/>
    <n v="0"/>
    <n v="0"/>
    <n v="0"/>
    <n v="0.43793893513441406"/>
    <n v="1.0679466545673495"/>
    <n v="0"/>
    <n v="0"/>
    <n v="0"/>
    <n v="0"/>
    <n v="0"/>
    <n v="0"/>
    <n v="0"/>
    <n v="0"/>
    <x v="1"/>
    <m/>
    <x v="13"/>
    <x v="9"/>
    <s v="no impacts"/>
    <x v="7"/>
    <s v=""/>
    <s v="EXN_024"/>
  </r>
  <r>
    <s v="Ndokoa-IHS"/>
    <s v="CTR_757"/>
    <s v="CENTRE"/>
    <s v="IHS"/>
    <s v="Solar-Gen-Lithium"/>
    <s v="CENTRE"/>
    <s v="Ndokoa"/>
    <s v="ZTE"/>
    <n v="0"/>
    <n v="0"/>
    <n v="0"/>
    <n v="0"/>
    <n v="0"/>
    <n v="0"/>
    <n v="0"/>
    <n v="0"/>
    <n v="0"/>
    <n v="0"/>
    <n v="0"/>
    <n v="0"/>
    <n v="0"/>
    <n v="0"/>
    <n v="0"/>
    <n v="0"/>
    <n v="0"/>
    <n v="0"/>
    <n v="0"/>
    <n v="0"/>
    <n v="0"/>
    <n v="0"/>
    <x v="0"/>
    <m/>
    <x v="7"/>
    <x v="4"/>
    <s v="SPARE-ISSUE"/>
    <x v="3"/>
    <s v="(05/03/2026 com ran 17h): 02.05.2026: Carte Core Evo Faulty. Spare pas disponible chez Huawei Commande passee a OCM_x000a_01.05.2026: Carte Core Faulty Spare pas disponible dans les WH AFRO. Commande pas au SPM pour envoi du mail a OCM Car spare egalement indisponible chez Huawei_x000a_Impacted by CTR_699_N_Batchenga-Nachtigal-IHS (TX issue)..;..;(05/03/2026 com ran 10h): 02.05.2026: Carte Core Evo Faulty. Spare pas disponible chez Huawei Commande passee a OCM_x000a_01.05.2026: Carte Core Faulty Spare pas disponible dans les WH AFRO. Commande pas au SPM pour envoi du mail a OCM Car spare egalement indisponible chez Huawei_x000a_Impacted by CTR_699_N_Batchenga-Nachtigal-IHS (TX issue)"/>
    <s v="CTR_757"/>
  </r>
  <r>
    <s v="Bibemi"/>
    <s v="NRD_021"/>
    <s v="NORD"/>
    <s v="IHS"/>
    <s v="Solar-Grid-Gen"/>
    <s v="NORD"/>
    <s v="Bibemi"/>
    <s v="Huawei"/>
    <n v="0"/>
    <n v="0"/>
    <n v="0"/>
    <n v="0"/>
    <n v="0"/>
    <n v="0"/>
    <n v="0"/>
    <n v="0"/>
    <n v="0"/>
    <n v="0"/>
    <n v="0"/>
    <n v="0"/>
    <n v="0"/>
    <n v="0"/>
    <n v="0"/>
    <n v="0"/>
    <n v="0"/>
    <n v="0"/>
    <n v="0"/>
    <n v="0"/>
    <n v="0"/>
    <n v="0"/>
    <x v="0"/>
    <m/>
    <x v="13"/>
    <x v="9"/>
    <s v="no impacts"/>
    <x v="7"/>
    <s v=""/>
    <s v="NRD_021"/>
  </r>
  <r>
    <s v="Boula-Ibi-IHS"/>
    <s v="NRD_105"/>
    <s v="NORD"/>
    <s v="IHS"/>
    <s v="Hybrid-Gen"/>
    <s v="NORD"/>
    <s v="Boula-Ibi"/>
    <s v="Huawei"/>
    <n v="0"/>
    <n v="0"/>
    <n v="0"/>
    <n v="0"/>
    <n v="0"/>
    <n v="0"/>
    <n v="0"/>
    <n v="0"/>
    <n v="0"/>
    <n v="0"/>
    <n v="0"/>
    <n v="0"/>
    <n v="0"/>
    <n v="0"/>
    <n v="0"/>
    <n v="0"/>
    <n v="0"/>
    <n v="0"/>
    <n v="0"/>
    <n v="0"/>
    <n v="0"/>
    <n v="0"/>
    <x v="0"/>
    <m/>
    <x v="13"/>
    <x v="9"/>
    <s v="no impacts"/>
    <x v="7"/>
    <s v=""/>
    <s v="NRD_105"/>
  </r>
  <r>
    <s v="Adoumri-Houla-IHS"/>
    <s v="NRD_126"/>
    <s v="NORD"/>
    <s v="IHS"/>
    <s v="Grid-Gen"/>
    <s v="NORD"/>
    <s v="Adoumri"/>
    <s v="Huawei"/>
    <n v="0"/>
    <n v="0"/>
    <n v="0"/>
    <n v="0"/>
    <n v="0"/>
    <n v="0"/>
    <n v="0"/>
    <n v="0"/>
    <n v="0"/>
    <n v="0"/>
    <n v="0"/>
    <n v="0"/>
    <n v="0"/>
    <n v="0"/>
    <n v="0"/>
    <n v="0"/>
    <n v="0"/>
    <n v="0"/>
    <n v="0"/>
    <n v="0"/>
    <n v="0"/>
    <n v="0"/>
    <x v="0"/>
    <m/>
    <x v="13"/>
    <x v="9"/>
    <s v="no impacts"/>
    <x v="7"/>
    <s v=""/>
    <s v="NRD_126"/>
  </r>
  <r>
    <s v="Poli-New"/>
    <s v="ADM_152"/>
    <s v="ADAMAOUA"/>
    <s v="IHS"/>
    <s v="Hybrid-Gen"/>
    <s v="ADAMAOUA"/>
    <s v="Poli"/>
    <s v="Huawei"/>
    <n v="0"/>
    <n v="0"/>
    <n v="0"/>
    <n v="0"/>
    <n v="0"/>
    <n v="0"/>
    <n v="0"/>
    <n v="0"/>
    <n v="0"/>
    <n v="0"/>
    <n v="0"/>
    <n v="0"/>
    <n v="0"/>
    <n v="0"/>
    <n v="0"/>
    <n v="0"/>
    <n v="0"/>
    <n v="0"/>
    <n v="0"/>
    <n v="0"/>
    <n v="0"/>
    <n v="0"/>
    <x v="0"/>
    <m/>
    <x v="13"/>
    <x v="9"/>
    <s v="no impacts"/>
    <x v="7"/>
    <s v=""/>
    <s v="ADM_152"/>
  </r>
  <r>
    <s v="Badjouma"/>
    <s v="NRD_026"/>
    <s v="NORD"/>
    <s v="IHS"/>
    <s v="Solar-Gen"/>
    <s v="NORD"/>
    <s v="Badjouma"/>
    <s v="Huawei"/>
    <n v="0"/>
    <n v="0"/>
    <n v="0"/>
    <n v="0"/>
    <n v="0"/>
    <n v="0"/>
    <n v="0"/>
    <n v="0"/>
    <n v="0"/>
    <n v="0"/>
    <n v="0"/>
    <n v="0"/>
    <n v="0"/>
    <n v="0"/>
    <n v="0"/>
    <n v="0"/>
    <n v="0"/>
    <n v="0"/>
    <n v="0"/>
    <n v="0"/>
    <n v="0"/>
    <n v="0"/>
    <x v="0"/>
    <m/>
    <x v="13"/>
    <x v="9"/>
    <s v="no impacts"/>
    <x v="7"/>
    <s v=""/>
    <s v="NRD_026"/>
  </r>
  <r>
    <s v="Yagoua-Quinf-II"/>
    <s v="EXN_236"/>
    <s v="EXTREME-NORD"/>
    <s v="CAMUSAT"/>
    <s v="Bad Grid + GE"/>
    <s v="EXTREME-NORD"/>
    <s v="Yagoua"/>
    <s v="Huawei"/>
    <n v="0.97591765044958656"/>
    <n v="4.3874292660793922E-2"/>
    <n v="0.88007193957190111"/>
    <n v="0"/>
    <n v="3.3826901290688944"/>
    <n v="0"/>
    <n v="4.722354201801771"/>
    <n v="5.5442124457456909"/>
    <n v="10.539336335333713"/>
    <n v="1.7148071100609819"/>
    <n v="8.6556310336069959"/>
    <n v="0"/>
    <n v="0"/>
    <n v="1.1878697211735196"/>
    <n v="0"/>
    <n v="0"/>
    <n v="0"/>
    <n v="2.2765050665890478"/>
    <n v="0"/>
    <n v="0"/>
    <n v="0"/>
    <n v="0"/>
    <x v="1"/>
    <m/>
    <x v="13"/>
    <x v="9"/>
    <s v="no impacts"/>
    <x v="7"/>
    <s v=""/>
    <s v="EXN_236"/>
  </r>
  <r>
    <s v="Tiko-Long-Street-IHS"/>
    <s v="LIT_174"/>
    <s v="SUD-OUEST"/>
    <s v="IHS"/>
    <s v="Grid-Gen"/>
    <s v="LITTORAL"/>
    <s v="Tiko"/>
    <s v="Huawei"/>
    <n v="0"/>
    <n v="0"/>
    <n v="0"/>
    <n v="0"/>
    <n v="0"/>
    <n v="0"/>
    <n v="0"/>
    <n v="0"/>
    <n v="0"/>
    <n v="0"/>
    <n v="0"/>
    <n v="0"/>
    <n v="0"/>
    <n v="0"/>
    <n v="0"/>
    <n v="0"/>
    <n v="0"/>
    <n v="0"/>
    <n v="0"/>
    <n v="0"/>
    <n v="0"/>
    <n v="0"/>
    <x v="0"/>
    <m/>
    <x v="13"/>
    <x v="9"/>
    <s v="no impacts"/>
    <x v="7"/>
    <s v=""/>
    <s v="LIT_174"/>
  </r>
  <r>
    <s v="Melong"/>
    <s v="LIT_063"/>
    <s v="LITTORAL"/>
    <s v="IHS"/>
    <s v="Grid-Gen"/>
    <s v="LITTORAL"/>
    <s v="Melong"/>
    <s v="ZTE"/>
    <n v="0"/>
    <n v="0"/>
    <n v="0"/>
    <n v="0"/>
    <n v="0"/>
    <n v="0"/>
    <n v="0"/>
    <n v="0"/>
    <n v="0"/>
    <n v="0"/>
    <n v="0"/>
    <n v="0"/>
    <n v="0"/>
    <n v="0"/>
    <n v="0"/>
    <n v="0"/>
    <n v="0"/>
    <n v="0"/>
    <n v="0"/>
    <n v="0"/>
    <n v="0"/>
    <n v="0"/>
    <x v="0"/>
    <m/>
    <x v="13"/>
    <x v="9"/>
    <s v="no impacts"/>
    <x v="7"/>
    <s v=""/>
    <s v="LIT_063"/>
  </r>
  <r>
    <s v="Baliama"/>
    <s v="CTR_352"/>
    <s v="CENTRE"/>
    <s v="IHS"/>
    <s v="Grid-Gen"/>
    <s v="CENTRE"/>
    <s v="Baliama"/>
    <s v="ZTE"/>
    <n v="0"/>
    <n v="0"/>
    <n v="0"/>
    <n v="0"/>
    <n v="0"/>
    <n v="0"/>
    <n v="0"/>
    <n v="0"/>
    <n v="0"/>
    <n v="0"/>
    <n v="0"/>
    <n v="0"/>
    <n v="0"/>
    <n v="0"/>
    <n v="0"/>
    <n v="0"/>
    <n v="0"/>
    <n v="0"/>
    <n v="0"/>
    <n v="0"/>
    <n v="0"/>
    <n v="0"/>
    <x v="0"/>
    <m/>
    <x v="13"/>
    <x v="9"/>
    <s v="no impacts"/>
    <x v="7"/>
    <s v=""/>
    <s v="CTR_352"/>
  </r>
  <r>
    <s v="Deuk"/>
    <s v="CTR_277"/>
    <s v="CENTRE"/>
    <s v="IHS"/>
    <s v="Solar-Gen"/>
    <s v="CENTRE"/>
    <s v="Deuk"/>
    <s v="ZTE"/>
    <n v="0"/>
    <n v="0"/>
    <n v="0"/>
    <n v="0"/>
    <n v="0"/>
    <n v="0"/>
    <n v="0"/>
    <n v="0"/>
    <n v="0"/>
    <n v="0"/>
    <n v="0"/>
    <n v="0"/>
    <n v="0"/>
    <n v="0"/>
    <n v="0"/>
    <n v="0"/>
    <n v="0"/>
    <n v="0"/>
    <n v="0"/>
    <n v="0"/>
    <n v="0"/>
    <n v="0"/>
    <x v="0"/>
    <m/>
    <x v="13"/>
    <x v="9"/>
    <s v="no impacts"/>
    <x v="7"/>
    <s v=""/>
    <s v="CTR_277"/>
  </r>
  <r>
    <s v="Ngoro"/>
    <s v="CTR_278"/>
    <s v="CENTRE"/>
    <s v="IHS"/>
    <s v="SolarAER-Gen-Lithium"/>
    <s v="CENTRE"/>
    <s v="Ngoro"/>
    <s v="ZTE"/>
    <n v="0"/>
    <n v="0"/>
    <n v="0"/>
    <n v="0"/>
    <n v="0"/>
    <n v="0"/>
    <n v="0"/>
    <n v="0"/>
    <n v="0"/>
    <n v="0"/>
    <n v="0"/>
    <n v="0"/>
    <n v="0"/>
    <n v="0"/>
    <n v="0"/>
    <n v="0"/>
    <n v="0"/>
    <n v="0"/>
    <n v="0"/>
    <n v="0"/>
    <n v="0"/>
    <n v="0"/>
    <x v="0"/>
    <m/>
    <x v="13"/>
    <x v="9"/>
    <s v="no impacts"/>
    <x v="7"/>
    <s v=""/>
    <s v="CTR_278"/>
  </r>
  <r>
    <s v="Manoka-IHS"/>
    <s v="LIT_497"/>
    <s v="LITTORAL"/>
    <s v="IHS"/>
    <s v="Solar-Gen-Lithium"/>
    <s v="LITTORAL"/>
    <s v="Manoka"/>
    <s v="ZTE"/>
    <n v="0"/>
    <n v="0"/>
    <n v="0"/>
    <n v="0"/>
    <n v="0"/>
    <n v="0"/>
    <n v="0"/>
    <n v="0"/>
    <n v="0"/>
    <n v="0"/>
    <n v="0"/>
    <n v="0"/>
    <n v="0"/>
    <n v="0"/>
    <n v="0"/>
    <n v="0"/>
    <n v="0"/>
    <n v="0"/>
    <n v="0"/>
    <n v="0"/>
    <n v="0"/>
    <n v="0"/>
    <x v="0"/>
    <m/>
    <x v="13"/>
    <x v="9"/>
    <s v="no impacts"/>
    <x v="7"/>
    <s v="(05/03/2026 cell zte): 02/04/2026 : Need BO RAN analysis ..;..;(05/03/2026 cell zte): 02/04/2026 : Need BO RAN analysis "/>
    <s v="LIT_497"/>
  </r>
  <r>
    <s v="Dikoum-Camtel"/>
    <s v="SUD_098"/>
    <s v="CENTRE"/>
    <s v="CAMUSAT"/>
    <s v="Good Grid no GE - 12h"/>
    <s v="SUD"/>
    <s v="Dikoum"/>
    <s v="NOKIA"/>
    <n v="0"/>
    <n v="0"/>
    <n v="0"/>
    <n v="0"/>
    <n v="0"/>
    <n v="0"/>
    <n v="0"/>
    <n v="0"/>
    <n v="0"/>
    <n v="0"/>
    <n v="0"/>
    <n v="0"/>
    <n v="0"/>
    <n v="0"/>
    <n v="0"/>
    <n v="0"/>
    <n v="0"/>
    <n v="0"/>
    <n v="0"/>
    <n v="0"/>
    <n v="0"/>
    <n v="0"/>
    <x v="0"/>
    <m/>
    <x v="13"/>
    <x v="9"/>
    <s v="no impacts"/>
    <x v="7"/>
    <s v=""/>
    <s v="SUD_098"/>
  </r>
  <r>
    <s v="Kousseri-Ngueli-MTN-IHS"/>
    <s v="EXN_141"/>
    <s v="EXTREME-NORD"/>
    <s v="IHS"/>
    <s v="Grid-Gen"/>
    <s v="EXTREME-NORD"/>
    <s v="Kousseri"/>
    <s v="Huawei"/>
    <n v="0"/>
    <n v="0"/>
    <n v="0"/>
    <n v="0"/>
    <n v="8.0257852428281603E-4"/>
    <n v="0.12395379430590157"/>
    <n v="0.4372982852642302"/>
    <n v="0.18218532501219922"/>
    <n v="0"/>
    <n v="0"/>
    <n v="0"/>
    <n v="0"/>
    <n v="0"/>
    <n v="1.3029416464773582"/>
    <n v="0"/>
    <n v="0"/>
    <n v="0"/>
    <n v="0"/>
    <n v="0"/>
    <n v="0"/>
    <n v="0"/>
    <n v="0"/>
    <x v="1"/>
    <m/>
    <x v="13"/>
    <x v="9"/>
    <s v="no impacts"/>
    <x v="7"/>
    <s v=""/>
    <s v="EXN_141"/>
  </r>
  <r>
    <s v="Ndandouck-IHS"/>
    <s v="CTR_141"/>
    <s v="CENTRE"/>
    <s v="IHS"/>
    <s v="Solar-Gen"/>
    <s v="CENTRE"/>
    <s v="Ndandouck"/>
    <s v="ZTE"/>
    <n v="0"/>
    <n v="0"/>
    <n v="0"/>
    <n v="0"/>
    <n v="0"/>
    <n v="0"/>
    <n v="0"/>
    <n v="0"/>
    <n v="0"/>
    <n v="0"/>
    <n v="0"/>
    <n v="0"/>
    <n v="0"/>
    <n v="0"/>
    <n v="0"/>
    <n v="0"/>
    <n v="0"/>
    <n v="0"/>
    <n v="0"/>
    <n v="0"/>
    <n v="0"/>
    <n v="0"/>
    <x v="0"/>
    <m/>
    <x v="0"/>
    <x v="0"/>
    <s v="ODU HS"/>
    <x v="0"/>
    <s v="(05/03/2026   groupe whatsapp ): impacted by EST_076_N_Diang-MTN , Diang-MTN_G9U9L8L7_EST_076 -{ P1 en cours  } ..;..;(05/03/2026 com ran 17h): Indisponibilités des services mobiles Voix &amp; Data dans la localité de Mamfe_N_SUO_009 et environs  || (front office ): probleme avec l'ODU"/>
    <s v="EST_076"/>
  </r>
  <r>
    <s v="Melong-Carrefour-MTN"/>
    <s v="LIT_679"/>
    <s v="LITTORAL"/>
    <s v="MTN sharing"/>
    <s v="MTN sharing"/>
    <s v="LITTORAL"/>
    <s v="Melong"/>
    <s v="ZTE"/>
    <n v="0"/>
    <n v="0"/>
    <n v="0"/>
    <n v="0"/>
    <n v="0"/>
    <n v="0"/>
    <n v="0"/>
    <n v="0"/>
    <n v="0"/>
    <n v="0"/>
    <n v="0"/>
    <n v="0"/>
    <n v="0"/>
    <n v="0"/>
    <n v="0"/>
    <n v="0"/>
    <n v="0"/>
    <n v="0"/>
    <n v="0"/>
    <n v="0"/>
    <n v="0"/>
    <n v="0"/>
    <x v="0"/>
    <m/>
    <x v="13"/>
    <x v="9"/>
    <s v="no impacts"/>
    <x v="7"/>
    <s v=""/>
    <s v="LIT_679"/>
  </r>
  <r>
    <s v="Kobdombo"/>
    <s v="EST_057"/>
    <s v="CENTRE"/>
    <s v="IHS"/>
    <s v="Grid-Gen"/>
    <s v="EST"/>
    <s v="Kobdombo"/>
    <s v="ZTE"/>
    <n v="0"/>
    <n v="0"/>
    <n v="0"/>
    <n v="0"/>
    <n v="0"/>
    <n v="0"/>
    <n v="0"/>
    <n v="0"/>
    <n v="0"/>
    <n v="0"/>
    <n v="0"/>
    <n v="0"/>
    <n v="0"/>
    <n v="0"/>
    <n v="0"/>
    <n v="0"/>
    <n v="0"/>
    <n v="0"/>
    <n v="0"/>
    <n v="0"/>
    <n v="0"/>
    <n v="0"/>
    <x v="0"/>
    <m/>
    <x v="13"/>
    <x v="9"/>
    <s v="no impacts"/>
    <x v="7"/>
    <s v=""/>
    <s v="EST_057"/>
  </r>
  <r>
    <s v="Penja"/>
    <s v="LIT_208"/>
    <s v="LITTORAL"/>
    <s v="IHS"/>
    <s v="Grid-Gen"/>
    <s v="LITTORAL"/>
    <s v="Penja"/>
    <s v="ZTE"/>
    <n v="0"/>
    <n v="0"/>
    <n v="0"/>
    <n v="0"/>
    <n v="0"/>
    <n v="0"/>
    <n v="0"/>
    <n v="0"/>
    <n v="0"/>
    <n v="0"/>
    <n v="0"/>
    <n v="0"/>
    <n v="0"/>
    <n v="0"/>
    <n v="0"/>
    <n v="0"/>
    <n v="0"/>
    <n v="0"/>
    <n v="0"/>
    <n v="0"/>
    <n v="0"/>
    <n v="0"/>
    <x v="0"/>
    <m/>
    <x v="13"/>
    <x v="9"/>
    <s v="no impacts"/>
    <x v="7"/>
    <s v=""/>
    <s v="LIT_208"/>
  </r>
  <r>
    <s v="Okola"/>
    <s v="CTR_191"/>
    <s v="CENTRE"/>
    <s v="IHS"/>
    <s v="Grid-Gen"/>
    <s v="CENTRE"/>
    <s v="Okola"/>
    <s v="ZTE"/>
    <n v="0"/>
    <n v="0"/>
    <n v="0"/>
    <n v="0"/>
    <n v="0"/>
    <n v="0"/>
    <n v="0"/>
    <n v="0"/>
    <n v="0"/>
    <n v="0"/>
    <n v="0"/>
    <n v="0"/>
    <n v="0"/>
    <n v="0"/>
    <n v="0"/>
    <n v="0"/>
    <n v="0"/>
    <n v="0"/>
    <n v="0"/>
    <n v="0"/>
    <n v="0"/>
    <n v="0"/>
    <x v="0"/>
    <m/>
    <x v="13"/>
    <x v="9"/>
    <s v="no impacts"/>
    <x v="7"/>
    <s v=""/>
    <s v="CTR_191"/>
  </r>
  <r>
    <s v="Lom-Pangar-MTN"/>
    <s v="EST_083"/>
    <s v="CENTRE"/>
    <s v="IHS"/>
    <s v="Grid-Gen-Lithium"/>
    <s v="EST"/>
    <s v="Lom-Pangar"/>
    <s v="NOKIA"/>
    <n v="0"/>
    <n v="0"/>
    <n v="0"/>
    <n v="0"/>
    <n v="0"/>
    <n v="0"/>
    <n v="0"/>
    <n v="0"/>
    <n v="0"/>
    <n v="0"/>
    <n v="0"/>
    <n v="0"/>
    <n v="0"/>
    <n v="0"/>
    <n v="0"/>
    <n v="0"/>
    <n v="0"/>
    <n v="0"/>
    <n v="0"/>
    <n v="0"/>
    <n v="0"/>
    <n v="0"/>
    <x v="0"/>
    <m/>
    <x v="13"/>
    <x v="9"/>
    <s v="no impacts"/>
    <x v="7"/>
    <s v=""/>
    <s v="EST_083"/>
  </r>
  <r>
    <s v="Penka-Michel-IHS"/>
    <s v="OST_210"/>
    <s v="OUEST"/>
    <s v="IHS"/>
    <s v="Grid-Gen"/>
    <s v="OUEST"/>
    <s v="Penka-Michel"/>
    <s v="Huawei"/>
    <n v="0"/>
    <n v="0"/>
    <n v="0"/>
    <n v="0"/>
    <n v="0"/>
    <n v="0"/>
    <n v="0"/>
    <n v="0"/>
    <n v="0"/>
    <n v="0"/>
    <n v="0"/>
    <n v="0"/>
    <n v="0"/>
    <n v="0"/>
    <n v="0"/>
    <n v="0"/>
    <n v="0"/>
    <n v="0"/>
    <n v="0"/>
    <n v="0"/>
    <n v="0"/>
    <n v="0"/>
    <x v="0"/>
    <m/>
    <x v="13"/>
    <x v="9"/>
    <s v="no impacts"/>
    <x v="7"/>
    <s v=""/>
    <s v="OST_210"/>
  </r>
  <r>
    <s v="Minta"/>
    <s v="CTR_233"/>
    <s v="CENTRE"/>
    <s v="IHS"/>
    <s v="Grid-Hybrid-Gen"/>
    <s v="CENTRE"/>
    <s v="Minta"/>
    <s v="ZTE"/>
    <n v="0"/>
    <n v="0"/>
    <n v="0"/>
    <n v="0"/>
    <n v="0"/>
    <n v="0"/>
    <n v="0"/>
    <n v="0"/>
    <n v="0"/>
    <n v="0"/>
    <n v="0"/>
    <n v="0"/>
    <n v="0"/>
    <n v="0"/>
    <n v="0"/>
    <n v="0"/>
    <n v="0"/>
    <n v="0"/>
    <n v="0"/>
    <n v="0"/>
    <n v="0"/>
    <n v="0"/>
    <x v="0"/>
    <m/>
    <x v="0"/>
    <x v="0"/>
    <s v="ODU HS"/>
    <x v="0"/>
    <s v="(05/03/2026   groupe whatsapp ): impacted by EST_076_N_Diang-MTN , Diang-MTN_G9U9L8L7_EST_076 -{ P1 en cours  } ..;..;(05/03/2026 com ran 17h): Indisponibilités des services mobiles Voix &amp; Data dans la localité de Mamfe_N_SUO_009 et environs  || (front office ): probleme avec l'ODU"/>
    <s v="EST_076"/>
  </r>
  <r>
    <s v="Lendi-Entree"/>
    <s v="LIT_297"/>
    <s v="Douala"/>
    <s v="IHS"/>
    <s v="Grid-Gen"/>
    <s v="LITTORAL"/>
    <s v="Douala"/>
    <s v="ZTE"/>
    <n v="0"/>
    <n v="0"/>
    <n v="0"/>
    <n v="0"/>
    <n v="0"/>
    <n v="0"/>
    <n v="0"/>
    <n v="0"/>
    <n v="0"/>
    <n v="0"/>
    <n v="0"/>
    <n v="0"/>
    <n v="0"/>
    <n v="0"/>
    <n v="0"/>
    <n v="0"/>
    <n v="0"/>
    <n v="0"/>
    <n v="0"/>
    <n v="0"/>
    <n v="0"/>
    <n v="0"/>
    <x v="0"/>
    <m/>
    <x v="13"/>
    <x v="9"/>
    <s v="no impacts"/>
    <x v="7"/>
    <s v=""/>
    <s v="LIT_297"/>
  </r>
  <r>
    <s v="Mbengwi"/>
    <s v="NRO_011"/>
    <s v="NORD-OUEST"/>
    <m/>
    <m/>
    <s v="NORD-OUEST"/>
    <s v="Mbengwi"/>
    <s v="Huawei"/>
    <n v="0"/>
    <n v="0"/>
    <n v="0"/>
    <n v="0"/>
    <n v="0"/>
    <n v="0"/>
    <n v="0"/>
    <n v="0"/>
    <n v="0"/>
    <n v="0"/>
    <n v="0"/>
    <n v="0"/>
    <n v="0"/>
    <n v="1.5709850385095012"/>
    <n v="0"/>
    <n v="0"/>
    <n v="0"/>
    <n v="0"/>
    <n v="0"/>
    <n v="0"/>
    <n v="0"/>
    <n v="0"/>
    <x v="1"/>
    <m/>
    <x v="0"/>
    <x v="0"/>
    <s v="IP &amp; VLAN"/>
    <x v="0"/>
    <s v="(05/03/2026 groupe whatsapp) :  impacted by NRO_011_H_MBENGWI, Boucle Ethernet les Vlan Huawei (1454, 1453, 1452, 1451) || Action Desactivation de la boucle par BOTX..;..;(05/03/2026 com ran 17h): Indisponibilité  des services voix &amp; data dans la zone de NRO_011_H_MBENGWI et environs"/>
    <s v="NRO_011"/>
  </r>
  <r>
    <s v="Mbitom-camrail"/>
    <s v="EST_105"/>
    <s v="CENTRE"/>
    <s v="CAMUSAT"/>
    <s v="Hybrid solar - S1"/>
    <s v="EST"/>
    <s v="Betare-Oya"/>
    <s v="NOKIA"/>
    <n v="0"/>
    <n v="0"/>
    <n v="0"/>
    <n v="0"/>
    <n v="0"/>
    <n v="0"/>
    <n v="0"/>
    <n v="0"/>
    <n v="0"/>
    <n v="0"/>
    <n v="0"/>
    <n v="0"/>
    <n v="0"/>
    <n v="0"/>
    <n v="0"/>
    <n v="0"/>
    <n v="0"/>
    <n v="0"/>
    <n v="0"/>
    <n v="0"/>
    <n v="0"/>
    <n v="0"/>
    <x v="0"/>
    <m/>
    <x v="13"/>
    <x v="9"/>
    <s v="no impacts"/>
    <x v="7"/>
    <s v=""/>
    <s v="EST_105"/>
  </r>
  <r>
    <s v="Bembaran-Camtel"/>
    <s v="ADM_185"/>
    <s v="ADAMAOUA"/>
    <s v="CAMUSAT"/>
    <s v="Hibrid solar - s3"/>
    <s v="ADAMAOUA"/>
    <s v="Bembaran"/>
    <s v="Huawei"/>
    <n v="0"/>
    <n v="0"/>
    <n v="0"/>
    <n v="0"/>
    <n v="0"/>
    <n v="0"/>
    <n v="0"/>
    <n v="0"/>
    <n v="0"/>
    <n v="0"/>
    <n v="0"/>
    <n v="0"/>
    <n v="0"/>
    <n v="0"/>
    <n v="0"/>
    <n v="0"/>
    <n v="0"/>
    <n v="0"/>
    <n v="0"/>
    <n v="0"/>
    <n v="0"/>
    <n v="0"/>
    <x v="0"/>
    <m/>
    <x v="13"/>
    <x v="9"/>
    <s v="no impacts"/>
    <x v="7"/>
    <s v=""/>
    <s v="ADM_185"/>
  </r>
  <r>
    <s v="Mbargue-Camrail"/>
    <s v="CTR_457"/>
    <s v="CENTRE"/>
    <s v="IHS"/>
    <e v="#N/A"/>
    <s v="CENTRE"/>
    <s v="Minta"/>
    <s v="NOKIA"/>
    <n v="0"/>
    <n v="0"/>
    <n v="0"/>
    <n v="0"/>
    <n v="0"/>
    <n v="0"/>
    <n v="0"/>
    <n v="0"/>
    <n v="0"/>
    <n v="0"/>
    <n v="0"/>
    <n v="0"/>
    <n v="0"/>
    <n v="0"/>
    <n v="0"/>
    <n v="0"/>
    <n v="0"/>
    <n v="0"/>
    <n v="0"/>
    <n v="0"/>
    <n v="0"/>
    <n v="0"/>
    <x v="0"/>
    <m/>
    <x v="13"/>
    <x v="9"/>
    <s v="no impacts"/>
    <x v="7"/>
    <s v=""/>
    <s v="CTR_457"/>
  </r>
  <r>
    <s v="Mbandjock"/>
    <s v="CTR_030"/>
    <s v="CENTRE"/>
    <s v="CAMUSAT"/>
    <s v="Medium Grid + Solar + GE"/>
    <s v="CENTRE"/>
    <s v="Mbandjock"/>
    <s v="ZTE"/>
    <n v="0"/>
    <n v="0"/>
    <n v="0"/>
    <n v="0"/>
    <n v="0"/>
    <n v="0"/>
    <n v="0"/>
    <n v="0"/>
    <n v="0"/>
    <n v="0"/>
    <n v="0"/>
    <n v="0"/>
    <n v="0"/>
    <n v="0"/>
    <n v="0"/>
    <n v="0"/>
    <n v="0"/>
    <n v="0"/>
    <n v="0"/>
    <n v="0"/>
    <n v="0"/>
    <n v="0"/>
    <x v="0"/>
    <m/>
    <x v="13"/>
    <x v="9"/>
    <s v="no impacts"/>
    <x v="7"/>
    <s v=""/>
    <s v="CTR_030"/>
  </r>
  <r>
    <s v="Pella"/>
    <s v="CTR_894"/>
    <s v="CENTRE"/>
    <s v="CAMUSAT"/>
    <s v="HGB"/>
    <s v="CENTRE"/>
    <s v="Pella"/>
    <s v="ZTE"/>
    <n v="0"/>
    <n v="0"/>
    <n v="0"/>
    <n v="0"/>
    <n v="0"/>
    <n v="0"/>
    <n v="0"/>
    <n v="0"/>
    <n v="0"/>
    <n v="0"/>
    <n v="0"/>
    <n v="0"/>
    <n v="0"/>
    <n v="0"/>
    <n v="0"/>
    <n v="0"/>
    <n v="0"/>
    <n v="0"/>
    <n v="0"/>
    <n v="0"/>
    <n v="0"/>
    <n v="0"/>
    <x v="0"/>
    <m/>
    <x v="0"/>
    <x v="0"/>
    <s v="ODU HS"/>
    <x v="0"/>
    <s v="(05/03/2026   groupe whatsapp ): impacted by EST_076_N_Diang-MTN , Diang-MTN_G9U9L8L7_EST_076 -{ P1 en cours  } ..;..;(05/03/2026 com ran 17h): Indisponibilités des services mobiles Voix &amp; Data dans la localité de Mamfe_N_SUO_009 et environs  || (front office): probleme d'ODU HS"/>
    <s v="EST_076"/>
  </r>
  <r>
    <s v="MENGUE-BIBEY-IHS"/>
    <s v="CTR_870"/>
    <s v="CENTRE"/>
    <s v="IHS"/>
    <s v="Hybrid Gen"/>
    <s v="CENTRE"/>
    <s v="Mengue Bibey"/>
    <s v="ZTE"/>
    <n v="0"/>
    <n v="0"/>
    <n v="0"/>
    <n v="0"/>
    <n v="0"/>
    <n v="0"/>
    <n v="0"/>
    <n v="0"/>
    <n v="0"/>
    <n v="0"/>
    <n v="0"/>
    <n v="0"/>
    <n v="0"/>
    <n v="0"/>
    <n v="0"/>
    <n v="0"/>
    <n v="0"/>
    <n v="0"/>
    <n v="0"/>
    <n v="0"/>
    <n v="0"/>
    <n v="0"/>
    <x v="0"/>
    <m/>
    <x v="0"/>
    <x v="0"/>
    <s v="ODU HS"/>
    <x v="0"/>
    <s v="(05/03/2026   groupe whatsapp ): impacted by EST_076_N_Diang-MTN , Diang-MTN_G9U9L8L7_EST_076 -{ P1 en cours  } ..;..;(05/03/2026 com ran 17h): Indisponibilités des services mobiles Voix &amp; Data dans la localité de Mamfe_N_SUO_009 et environs  || (front office ): probleme avec l'ODU"/>
    <s v="EST_076"/>
  </r>
  <r>
    <s v="Yabassi-Greenfil"/>
    <s v="LIT_586"/>
    <s v="LITTORAL"/>
    <s v="CAMUSAT"/>
    <s v="Hybrid Solar - S3"/>
    <s v="LITTORAL"/>
    <s v="Yabassi"/>
    <s v="ZTE"/>
    <n v="0"/>
    <n v="0"/>
    <n v="0"/>
    <n v="0"/>
    <n v="0"/>
    <n v="0"/>
    <n v="0"/>
    <n v="0"/>
    <n v="0"/>
    <n v="0"/>
    <n v="0"/>
    <n v="0"/>
    <n v="0"/>
    <n v="0"/>
    <n v="0"/>
    <n v="0"/>
    <n v="0"/>
    <n v="0"/>
    <n v="0"/>
    <n v="0"/>
    <n v="0"/>
    <n v="0"/>
    <x v="0"/>
    <m/>
    <x v="13"/>
    <x v="9"/>
    <s v="no impacts"/>
    <x v="7"/>
    <s v=""/>
    <s v="LIT_586"/>
  </r>
  <r>
    <s v="Ebebda-MTN"/>
    <s v="CTR_822"/>
    <s v="CENTRE"/>
    <s v="CAMUSAT"/>
    <s v="Hybrid Solar 3"/>
    <s v="CENTRE"/>
    <s v="Ebebda"/>
    <s v="ZTE"/>
    <n v="0"/>
    <n v="0"/>
    <n v="0"/>
    <n v="0"/>
    <n v="0"/>
    <n v="0"/>
    <n v="0"/>
    <n v="0"/>
    <n v="0"/>
    <n v="0"/>
    <n v="0"/>
    <n v="0"/>
    <n v="0"/>
    <n v="0"/>
    <n v="0"/>
    <n v="0"/>
    <n v="0"/>
    <n v="0"/>
    <n v="0"/>
    <n v="0"/>
    <n v="0"/>
    <n v="0"/>
    <x v="0"/>
    <m/>
    <x v="13"/>
    <x v="9"/>
    <s v="no impacts"/>
    <x v="7"/>
    <s v=""/>
    <s v="CTR_822"/>
  </r>
  <r>
    <s v="Bipindi-IHS"/>
    <s v="SUD_040"/>
    <s v="CENTRE"/>
    <s v="IHS"/>
    <s v="Solar-Gen-Hybrid"/>
    <s v="SUD"/>
    <s v="Bipindi"/>
    <s v="ZTE"/>
    <n v="0"/>
    <n v="0"/>
    <n v="0"/>
    <n v="0"/>
    <n v="0"/>
    <n v="0"/>
    <n v="0"/>
    <n v="0"/>
    <n v="0"/>
    <n v="0"/>
    <n v="0"/>
    <n v="0"/>
    <n v="0"/>
    <n v="0"/>
    <n v="0"/>
    <n v="0"/>
    <n v="0"/>
    <n v="0"/>
    <n v="0"/>
    <n v="0"/>
    <n v="0"/>
    <n v="0"/>
    <x v="0"/>
    <m/>
    <x v="13"/>
    <x v="9"/>
    <s v="no impacts"/>
    <x v="7"/>
    <s v=""/>
    <s v="SUD_040"/>
  </r>
  <r>
    <s v="Mbengwi-Mile17-IHS"/>
    <s v="NRO_144"/>
    <s v="NORD-OUEST"/>
    <m/>
    <m/>
    <s v="NORD-OUEST"/>
    <s v="Mbengwi"/>
    <s v="Huawei"/>
    <n v="0"/>
    <n v="0"/>
    <n v="0"/>
    <n v="0"/>
    <n v="0"/>
    <n v="0"/>
    <n v="0"/>
    <n v="0"/>
    <n v="0"/>
    <n v="0"/>
    <n v="0"/>
    <n v="0"/>
    <n v="0"/>
    <n v="1.9143816364326425"/>
    <n v="0"/>
    <n v="0"/>
    <n v="0"/>
    <n v="0"/>
    <n v="0"/>
    <n v="0"/>
    <n v="0"/>
    <n v="0"/>
    <x v="1"/>
    <m/>
    <x v="0"/>
    <x v="0"/>
    <s v="IP &amp; VLAN"/>
    <x v="0"/>
    <s v="(05/03/2026 groupe whatsapp) :  impacted by NRO_011_H_MBENGWI, Boucle Ethernet les Vlan Huawei (1454, 1453, 1452, 1451) || Action Desactivation de la boucle par BOTX..;..;(05/03/2026 com ran 17h): Impacted by NRO_011_H_MBENGWI"/>
    <s v="NRO_011"/>
  </r>
  <r>
    <s v="Wum-II-IHS"/>
    <s v="NRO_149"/>
    <s v="NORD-OUEST"/>
    <m/>
    <m/>
    <s v="NORD-OUEST"/>
    <s v="Wum"/>
    <s v="Huawei"/>
    <n v="0"/>
    <n v="0"/>
    <n v="0"/>
    <n v="0"/>
    <n v="0"/>
    <n v="0"/>
    <n v="0"/>
    <n v="0"/>
    <n v="0"/>
    <n v="0"/>
    <n v="0"/>
    <n v="0"/>
    <n v="0"/>
    <n v="1.9240482488806705"/>
    <n v="0"/>
    <n v="0"/>
    <n v="0"/>
    <n v="0"/>
    <n v="0"/>
    <n v="0"/>
    <n v="0"/>
    <n v="0"/>
    <x v="1"/>
    <m/>
    <x v="13"/>
    <x v="9"/>
    <s v="no impacts"/>
    <x v="7"/>
    <s v=""/>
    <s v="NRO_149"/>
  </r>
  <r>
    <s v="Wum"/>
    <s v="NRO_007"/>
    <s v="NORD-OUEST"/>
    <s v="IHS"/>
    <s v="Grid-Gen"/>
    <s v="NORD-OUEST"/>
    <s v="Wum"/>
    <s v="Huawei"/>
    <n v="0"/>
    <n v="0"/>
    <n v="0"/>
    <n v="0"/>
    <n v="0"/>
    <n v="0"/>
    <n v="0"/>
    <n v="0"/>
    <n v="0"/>
    <n v="0"/>
    <n v="0"/>
    <n v="0"/>
    <n v="0"/>
    <n v="1.9251183535797147"/>
    <n v="0"/>
    <n v="0"/>
    <n v="0"/>
    <n v="0"/>
    <n v="0"/>
    <n v="0"/>
    <n v="0"/>
    <n v="0"/>
    <x v="1"/>
    <m/>
    <x v="13"/>
    <x v="9"/>
    <s v="no impacts"/>
    <x v="7"/>
    <s v=""/>
    <s v="NRO_007"/>
  </r>
  <r>
    <s v="Ndogkeng"/>
    <s v="LIT_117"/>
    <s v="LITTORAL"/>
    <s v="IHS"/>
    <s v="Grid-Gen"/>
    <s v="LITTORAL"/>
    <s v="Ndogkeng"/>
    <s v="ZTE"/>
    <n v="0"/>
    <n v="0"/>
    <n v="0"/>
    <n v="0"/>
    <n v="0"/>
    <n v="0"/>
    <n v="0"/>
    <n v="0"/>
    <n v="0"/>
    <n v="0"/>
    <n v="0"/>
    <n v="0"/>
    <n v="0"/>
    <n v="0"/>
    <n v="0"/>
    <n v="0"/>
    <n v="0"/>
    <n v="0"/>
    <n v="0"/>
    <n v="0"/>
    <n v="0"/>
    <n v="0"/>
    <x v="0"/>
    <m/>
    <x v="13"/>
    <x v="9"/>
    <s v="no impacts"/>
    <x v="7"/>
    <s v=""/>
    <s v="LIT_117"/>
  </r>
  <r>
    <s v="Yabassi"/>
    <s v="LIT_110"/>
    <s v="LITTORAL"/>
    <s v="IHS"/>
    <s v="Gen-Lithium"/>
    <s v="LITTORAL"/>
    <s v="Yabassi"/>
    <s v="ZTE"/>
    <n v="0"/>
    <n v="0"/>
    <n v="0"/>
    <n v="0"/>
    <n v="0"/>
    <n v="0"/>
    <n v="0"/>
    <n v="0"/>
    <n v="0"/>
    <n v="0"/>
    <n v="0"/>
    <n v="0"/>
    <n v="0"/>
    <n v="0"/>
    <n v="0"/>
    <n v="0"/>
    <n v="0"/>
    <n v="0"/>
    <n v="0"/>
    <n v="0"/>
    <n v="0"/>
    <n v="0"/>
    <x v="0"/>
    <m/>
    <x v="13"/>
    <x v="9"/>
    <s v="no impacts"/>
    <x v="7"/>
    <s v=""/>
    <s v="LIT_110"/>
  </r>
  <r>
    <s v="Esse-IHS"/>
    <s v="CTR_134"/>
    <s v="CENTRE"/>
    <s v="IHS"/>
    <s v="Grid-Gen"/>
    <s v="CENTRE"/>
    <s v="Esse"/>
    <s v="ZTE"/>
    <n v="0"/>
    <n v="0"/>
    <n v="0"/>
    <n v="0"/>
    <n v="0"/>
    <n v="0"/>
    <n v="0"/>
    <n v="0"/>
    <n v="0"/>
    <n v="0"/>
    <n v="0"/>
    <n v="0"/>
    <n v="0"/>
    <n v="0"/>
    <n v="0"/>
    <n v="0"/>
    <n v="0"/>
    <n v="0"/>
    <n v="0"/>
    <n v="0"/>
    <n v="0"/>
    <n v="0"/>
    <x v="0"/>
    <m/>
    <x v="13"/>
    <x v="9"/>
    <s v="no impacts"/>
    <x v="7"/>
    <s v=""/>
    <s v="CTR_134"/>
  </r>
  <r>
    <s v="Obala-ville-IHS"/>
    <s v="CTR_627"/>
    <s v="CENTRE"/>
    <s v="IHS"/>
    <s v="Grid-Gen"/>
    <s v="CENTRE"/>
    <s v="Obala"/>
    <s v="ZTE"/>
    <n v="0"/>
    <n v="0"/>
    <n v="0"/>
    <n v="0"/>
    <n v="0"/>
    <n v="0"/>
    <n v="0"/>
    <n v="0"/>
    <n v="0"/>
    <n v="0"/>
    <n v="0"/>
    <n v="0"/>
    <n v="0"/>
    <n v="0"/>
    <n v="0"/>
    <n v="0"/>
    <n v="0"/>
    <n v="0"/>
    <n v="0"/>
    <n v="0"/>
    <n v="0"/>
    <n v="0"/>
    <x v="0"/>
    <m/>
    <x v="13"/>
    <x v="9"/>
    <s v="no impacts"/>
    <x v="7"/>
    <s v=""/>
    <s v="CTR_627"/>
  </r>
  <r>
    <s v="Kolomine-IHS"/>
    <s v="EST_125"/>
    <s v="CENTRE"/>
    <s v="IHS"/>
    <s v="Hybrid-Gen"/>
    <s v="EST"/>
    <s v="Kolomine"/>
    <s v="ZTE"/>
    <n v="0"/>
    <n v="0"/>
    <n v="0"/>
    <n v="0"/>
    <n v="0"/>
    <n v="0"/>
    <n v="0"/>
    <n v="0"/>
    <n v="0"/>
    <n v="0"/>
    <n v="0"/>
    <n v="0"/>
    <n v="0"/>
    <n v="0"/>
    <n v="0"/>
    <n v="0"/>
    <n v="0"/>
    <n v="0"/>
    <n v="0"/>
    <n v="0"/>
    <n v="0"/>
    <n v="0"/>
    <x v="0"/>
    <m/>
    <x v="13"/>
    <x v="9"/>
    <s v="no impacts"/>
    <x v="7"/>
    <s v=""/>
    <s v="EST_125"/>
  </r>
  <r>
    <s v="Missole-Entree"/>
    <s v="LIT_306"/>
    <s v="LITTORAL"/>
    <s v="IHS"/>
    <s v="Hybrid-Gen"/>
    <s v="LITTORAL"/>
    <s v="Missole"/>
    <s v="ZTE"/>
    <n v="0"/>
    <n v="0"/>
    <n v="0"/>
    <n v="0"/>
    <n v="0"/>
    <n v="0"/>
    <n v="0"/>
    <n v="0"/>
    <n v="0"/>
    <n v="0"/>
    <n v="0"/>
    <n v="0"/>
    <n v="0"/>
    <n v="0"/>
    <n v="0"/>
    <n v="0"/>
    <n v="0"/>
    <n v="0"/>
    <n v="0"/>
    <n v="0"/>
    <n v="0"/>
    <n v="0"/>
    <x v="0"/>
    <m/>
    <x v="13"/>
    <x v="9"/>
    <s v="no impacts"/>
    <x v="7"/>
    <s v=""/>
    <s v="LIT_306"/>
  </r>
  <r>
    <s v="Baigon"/>
    <s v="OST_070"/>
    <s v="OUEST"/>
    <s v="IHS"/>
    <s v="Grid-Gen"/>
    <s v="OUEST"/>
    <s v="Baigon"/>
    <s v="Huawei"/>
    <n v="0"/>
    <n v="0"/>
    <n v="0"/>
    <n v="0"/>
    <n v="0"/>
    <n v="0"/>
    <n v="0"/>
    <n v="0"/>
    <n v="0"/>
    <n v="0"/>
    <n v="0"/>
    <n v="0"/>
    <n v="0"/>
    <n v="0"/>
    <n v="0"/>
    <n v="0"/>
    <n v="0"/>
    <n v="0"/>
    <n v="0"/>
    <n v="0"/>
    <n v="0"/>
    <n v="0"/>
    <x v="0"/>
    <m/>
    <x v="13"/>
    <x v="9"/>
    <s v="no impacts"/>
    <x v="7"/>
    <s v=""/>
    <s v="OST_070"/>
  </r>
  <r>
    <s v="Bangangte-Ville"/>
    <s v="OST_018"/>
    <s v="OUEST"/>
    <s v="IHS"/>
    <s v="Grid Only"/>
    <s v="OUEST"/>
    <s v="Bangangte"/>
    <s v="Huawei"/>
    <n v="0"/>
    <n v="0"/>
    <n v="0"/>
    <n v="0"/>
    <n v="0"/>
    <n v="0"/>
    <n v="0"/>
    <n v="0"/>
    <n v="0"/>
    <n v="0"/>
    <n v="0"/>
    <n v="0"/>
    <n v="0"/>
    <n v="0"/>
    <n v="0"/>
    <n v="0"/>
    <n v="0"/>
    <n v="0"/>
    <n v="0"/>
    <n v="0"/>
    <n v="0"/>
    <n v="0"/>
    <x v="0"/>
    <m/>
    <x v="13"/>
    <x v="9"/>
    <s v="no impacts"/>
    <x v="7"/>
    <s v=""/>
    <s v="OST_018"/>
  </r>
  <r>
    <s v="Kenzou"/>
    <s v="EST_016"/>
    <s v="CENTRE"/>
    <s v="IHS"/>
    <s v="Solar-Gen"/>
    <s v="EST"/>
    <s v="Kenzou"/>
    <s v="ZTE"/>
    <n v="0"/>
    <n v="0"/>
    <n v="0"/>
    <n v="0"/>
    <n v="0"/>
    <n v="0"/>
    <n v="0"/>
    <n v="0"/>
    <n v="0"/>
    <n v="0"/>
    <n v="0"/>
    <n v="0"/>
    <n v="0"/>
    <n v="0"/>
    <n v="0"/>
    <n v="0"/>
    <n v="0"/>
    <n v="0"/>
    <n v="0"/>
    <n v="0"/>
    <n v="0"/>
    <n v="0"/>
    <x v="0"/>
    <m/>
    <x v="13"/>
    <x v="9"/>
    <s v="no impacts"/>
    <x v="7"/>
    <s v=""/>
    <s v="EST_016"/>
  </r>
  <r>
    <s v="Nkoundja"/>
    <s v="OST_006"/>
    <s v="OUEST"/>
    <s v="IHS"/>
    <s v="Grid-Gen"/>
    <s v="OUEST"/>
    <s v="Nkoundja"/>
    <s v="Huawei"/>
    <n v="0"/>
    <n v="0"/>
    <n v="0"/>
    <n v="0"/>
    <n v="0"/>
    <n v="0"/>
    <n v="0"/>
    <n v="0"/>
    <n v="0"/>
    <n v="0"/>
    <n v="0"/>
    <n v="0"/>
    <n v="0"/>
    <n v="0"/>
    <n v="0"/>
    <n v="0"/>
    <n v="0"/>
    <n v="0"/>
    <n v="0"/>
    <n v="0"/>
    <n v="0"/>
    <n v="0"/>
    <x v="0"/>
    <m/>
    <x v="13"/>
    <x v="9"/>
    <s v="no impacts"/>
    <x v="7"/>
    <s v=""/>
    <s v="OST_006"/>
  </r>
  <r>
    <s v="Mbanga"/>
    <s v="LIT_031"/>
    <s v="LITTORAL"/>
    <s v="IHS"/>
    <s v="Grid-Gen"/>
    <s v="LITTORAL"/>
    <s v="Mbanga"/>
    <s v="ZTE"/>
    <n v="0"/>
    <n v="0"/>
    <n v="0"/>
    <n v="0"/>
    <n v="0"/>
    <n v="0"/>
    <n v="0"/>
    <n v="0"/>
    <n v="0"/>
    <n v="0"/>
    <n v="0"/>
    <n v="0"/>
    <n v="0"/>
    <n v="0"/>
    <n v="0"/>
    <n v="0"/>
    <n v="0"/>
    <n v="0"/>
    <n v="0"/>
    <n v="0"/>
    <n v="0"/>
    <n v="0"/>
    <x v="0"/>
    <m/>
    <x v="13"/>
    <x v="9"/>
    <s v="no impacts"/>
    <x v="7"/>
    <s v=""/>
    <s v="LIT_031"/>
  </r>
  <r>
    <s v="Mbanga2-IHS"/>
    <s v="LIT_430"/>
    <s v="LITTORAL"/>
    <s v="IHS"/>
    <s v="Grid-Gen"/>
    <s v="LITTORAL"/>
    <s v="Mbanga"/>
    <s v="ZTE"/>
    <n v="0"/>
    <n v="0"/>
    <n v="0"/>
    <n v="0"/>
    <n v="0"/>
    <n v="0"/>
    <n v="0"/>
    <n v="0"/>
    <n v="0"/>
    <n v="0"/>
    <n v="0"/>
    <n v="0"/>
    <n v="0"/>
    <n v="0"/>
    <n v="0"/>
    <n v="0"/>
    <n v="0"/>
    <n v="0"/>
    <n v="0"/>
    <n v="0"/>
    <n v="0"/>
    <n v="0"/>
    <x v="0"/>
    <m/>
    <x v="13"/>
    <x v="9"/>
    <s v="no impacts"/>
    <x v="7"/>
    <s v=""/>
    <s v="LIT_430"/>
  </r>
  <r>
    <s v="Mbankomo-IHS"/>
    <s v="CTR_528"/>
    <s v="CENTRE"/>
    <s v="IHS"/>
    <s v="Grid-Gen"/>
    <s v="CENTRE"/>
    <s v="Mbankomo"/>
    <s v="ZTE"/>
    <n v="0"/>
    <n v="0"/>
    <n v="0"/>
    <n v="0"/>
    <n v="0"/>
    <n v="0"/>
    <n v="0"/>
    <n v="0"/>
    <n v="0"/>
    <n v="0"/>
    <n v="0"/>
    <n v="0"/>
    <n v="0"/>
    <n v="0"/>
    <n v="0"/>
    <n v="0"/>
    <n v="0"/>
    <n v="0"/>
    <n v="0"/>
    <n v="0"/>
    <n v="0"/>
    <n v="0"/>
    <x v="0"/>
    <m/>
    <x v="13"/>
    <x v="9"/>
    <s v="no impacts"/>
    <x v="7"/>
    <s v=""/>
    <s v="CTR_528"/>
  </r>
  <r>
    <s v="Akok"/>
    <s v="CTR_663"/>
    <s v="CENTRE"/>
    <s v="CAMUSAT"/>
    <s v="Good Grid + Solar + GE"/>
    <s v="CENTRE"/>
    <s v="Akok"/>
    <s v="ZTE"/>
    <n v="0"/>
    <n v="0"/>
    <n v="0"/>
    <n v="0"/>
    <n v="0"/>
    <n v="0"/>
    <n v="0"/>
    <n v="0"/>
    <n v="0"/>
    <n v="0"/>
    <n v="0"/>
    <n v="0"/>
    <n v="0"/>
    <n v="0"/>
    <n v="0"/>
    <n v="0"/>
    <n v="0"/>
    <n v="0"/>
    <n v="0"/>
    <n v="0"/>
    <n v="0"/>
    <n v="0"/>
    <x v="0"/>
    <m/>
    <x v="13"/>
    <x v="9"/>
    <s v="no impacts"/>
    <x v="7"/>
    <s v=""/>
    <s v="CTR_663"/>
  </r>
  <r>
    <s v="Loum-Joli-IHS"/>
    <s v="LIT_521"/>
    <s v="LITTORAL"/>
    <s v="IHS"/>
    <s v="Grid-Gen"/>
    <s v="LITTORAL"/>
    <s v="Loum"/>
    <s v="ZTE"/>
    <n v="0"/>
    <n v="0"/>
    <n v="0"/>
    <n v="0"/>
    <n v="0"/>
    <n v="0"/>
    <n v="0"/>
    <n v="0"/>
    <n v="0"/>
    <n v="0"/>
    <n v="0"/>
    <n v="0"/>
    <n v="0"/>
    <n v="0"/>
    <n v="0"/>
    <n v="0"/>
    <n v="0"/>
    <n v="0"/>
    <n v="0"/>
    <n v="0"/>
    <n v="0"/>
    <n v="0"/>
    <x v="0"/>
    <m/>
    <x v="13"/>
    <x v="9"/>
    <s v="no impacts"/>
    <x v="7"/>
    <s v=""/>
    <s v="LIT_521"/>
  </r>
  <r>
    <s v="Akum-IHS"/>
    <s v="NRO_139"/>
    <s v="NORD-OUEST"/>
    <s v="IHS"/>
    <m/>
    <s v="NORD-OUEST"/>
    <s v="Akum"/>
    <s v="Huawei"/>
    <n v="0"/>
    <n v="0"/>
    <n v="0"/>
    <n v="0"/>
    <n v="0"/>
    <n v="0"/>
    <n v="0"/>
    <n v="0"/>
    <n v="0"/>
    <n v="0"/>
    <n v="0"/>
    <n v="0"/>
    <n v="0"/>
    <n v="2.5181882128680808"/>
    <n v="0"/>
    <n v="0"/>
    <n v="0"/>
    <n v="0"/>
    <n v="0"/>
    <n v="0"/>
    <n v="0"/>
    <n v="0"/>
    <x v="1"/>
    <m/>
    <x v="0"/>
    <x v="0"/>
    <s v="IP &amp; VLAN"/>
    <x v="0"/>
    <s v="(05/03/2026 groupe whatsapp) :  impacted by NRO_011_H_MBENGWI, Boucle Ethernet les Vlan Huawei (1454, 1453, 1452, 1451) || Action Desactivation de la boucle par BOTX"/>
    <s v="NRO_011"/>
  </r>
  <r>
    <s v="Ngambe-Tikar-IHS"/>
    <s v="OST_031"/>
    <s v="OUEST"/>
    <s v="IHS"/>
    <s v="Grid-Gen"/>
    <s v="OUEST"/>
    <s v="Ngambe-Tikar"/>
    <s v="ZTE"/>
    <n v="0"/>
    <n v="0"/>
    <n v="0"/>
    <n v="0"/>
    <n v="0"/>
    <n v="0"/>
    <n v="0"/>
    <n v="0"/>
    <n v="0"/>
    <n v="0"/>
    <n v="0"/>
    <n v="0"/>
    <n v="0"/>
    <n v="0"/>
    <n v="0"/>
    <n v="0"/>
    <n v="0"/>
    <n v="0"/>
    <n v="0"/>
    <n v="0"/>
    <n v="0"/>
    <n v="0"/>
    <x v="0"/>
    <m/>
    <x v="13"/>
    <x v="9"/>
    <s v="no impacts"/>
    <x v="7"/>
    <s v=""/>
    <s v="OST_031"/>
  </r>
  <r>
    <s v="Ndokayo"/>
    <s v="EST_054"/>
    <s v="CENTRE"/>
    <s v="IHS"/>
    <s v="Solar-Gen-Lithium"/>
    <s v="EST"/>
    <s v="Ndokayo"/>
    <s v="ZTE"/>
    <n v="0"/>
    <n v="0"/>
    <n v="0"/>
    <n v="0"/>
    <n v="0"/>
    <n v="0"/>
    <n v="0"/>
    <n v="0"/>
    <n v="0"/>
    <n v="0"/>
    <n v="0"/>
    <n v="0"/>
    <n v="0"/>
    <n v="0"/>
    <n v="0"/>
    <n v="0"/>
    <n v="0"/>
    <n v="0"/>
    <n v="0"/>
    <n v="0"/>
    <n v="0"/>
    <n v="0"/>
    <x v="0"/>
    <m/>
    <x v="13"/>
    <x v="9"/>
    <s v="no impacts"/>
    <x v="7"/>
    <s v=""/>
    <s v="EST_054"/>
  </r>
  <r>
    <s v="Ouli-IHS"/>
    <s v="EST_114"/>
    <s v="CENTRE"/>
    <s v="IHS"/>
    <s v="Gen Only"/>
    <s v="EST"/>
    <s v="Ouli"/>
    <s v="ZTE"/>
    <n v="0"/>
    <n v="0"/>
    <n v="0"/>
    <n v="0"/>
    <n v="0"/>
    <n v="0"/>
    <n v="0"/>
    <n v="0"/>
    <n v="0"/>
    <n v="0"/>
    <n v="0"/>
    <n v="0"/>
    <n v="0"/>
    <n v="0"/>
    <n v="0"/>
    <n v="0"/>
    <n v="0"/>
    <n v="0"/>
    <n v="0"/>
    <n v="0"/>
    <n v="0"/>
    <n v="0"/>
    <x v="0"/>
    <m/>
    <x v="13"/>
    <x v="9"/>
    <s v="no impacts"/>
    <x v="7"/>
    <s v=""/>
    <s v="EST_114"/>
  </r>
  <r>
    <s v="Pouma"/>
    <s v="LIT_069"/>
    <s v="LITTORAL"/>
    <s v="IHS"/>
    <s v="Grid-Gen"/>
    <s v="LITTORAL"/>
    <s v="Pouma"/>
    <s v="ZTE"/>
    <n v="0"/>
    <n v="0"/>
    <n v="0"/>
    <n v="0"/>
    <n v="0"/>
    <n v="0"/>
    <n v="0"/>
    <n v="0"/>
    <n v="0"/>
    <n v="0"/>
    <n v="0"/>
    <n v="0"/>
    <n v="0"/>
    <n v="0"/>
    <n v="0"/>
    <n v="0"/>
    <n v="0"/>
    <n v="0"/>
    <n v="0"/>
    <n v="0"/>
    <n v="0"/>
    <n v="0"/>
    <x v="0"/>
    <m/>
    <x v="13"/>
    <x v="9"/>
    <s v="no impacts"/>
    <x v="7"/>
    <s v=""/>
    <s v="LIT_069"/>
  </r>
  <r>
    <s v="Kouoptamo"/>
    <s v="OST_058"/>
    <s v="OUEST"/>
    <s v="IHS"/>
    <s v="Grid-Gen"/>
    <s v="OUEST"/>
    <s v="Kouoptamo"/>
    <s v="Huawei"/>
    <n v="0"/>
    <n v="0"/>
    <n v="0"/>
    <n v="0"/>
    <n v="0"/>
    <n v="0"/>
    <n v="0"/>
    <n v="0"/>
    <n v="0"/>
    <n v="0"/>
    <n v="0"/>
    <n v="0"/>
    <n v="0"/>
    <n v="0"/>
    <n v="0"/>
    <n v="0"/>
    <n v="0"/>
    <n v="0"/>
    <n v="0"/>
    <n v="0"/>
    <n v="0"/>
    <n v="0"/>
    <x v="0"/>
    <m/>
    <x v="13"/>
    <x v="9"/>
    <s v="no impacts"/>
    <x v="7"/>
    <s v=""/>
    <s v="OST_058"/>
  </r>
  <r>
    <s v="Gomala-IHS"/>
    <s v="EST_126"/>
    <s v="CENTRE"/>
    <s v="IHS"/>
    <s v="Solar-Gen-Lithium"/>
    <s v="EST"/>
    <s v="Gomala"/>
    <s v="ZTE"/>
    <n v="0"/>
    <n v="0"/>
    <n v="0"/>
    <n v="0"/>
    <n v="0"/>
    <n v="0"/>
    <n v="0"/>
    <n v="0"/>
    <n v="0"/>
    <n v="0"/>
    <n v="0"/>
    <n v="0"/>
    <n v="0"/>
    <n v="0"/>
    <n v="0"/>
    <n v="0"/>
    <n v="0"/>
    <n v="0"/>
    <n v="0"/>
    <n v="0"/>
    <n v="0"/>
    <n v="0"/>
    <x v="0"/>
    <m/>
    <x v="13"/>
    <x v="9"/>
    <s v="no impacts"/>
    <x v="7"/>
    <s v=""/>
    <s v="EST_126"/>
  </r>
  <r>
    <s v="Njombe-Market-IHS"/>
    <s v="LIT_492"/>
    <s v="LITTORAL"/>
    <s v="IHS"/>
    <s v="Grid-Gen"/>
    <s v="LITTORAL"/>
    <s v="Njombe"/>
    <s v="ZTE"/>
    <n v="0"/>
    <n v="0"/>
    <n v="0"/>
    <n v="0"/>
    <n v="0"/>
    <n v="0"/>
    <n v="0"/>
    <n v="0"/>
    <n v="0"/>
    <n v="0"/>
    <n v="0"/>
    <n v="0"/>
    <n v="0"/>
    <n v="0"/>
    <n v="0"/>
    <n v="0"/>
    <n v="0"/>
    <n v="0"/>
    <n v="0"/>
    <n v="0"/>
    <n v="0"/>
    <n v="0"/>
    <x v="0"/>
    <m/>
    <x v="13"/>
    <x v="9"/>
    <s v="no impacts"/>
    <x v="7"/>
    <s v=""/>
    <s v="LIT_492"/>
  </r>
  <r>
    <s v="Boumnyebel-MTN"/>
    <s v="CTR_286"/>
    <s v="CENTRE"/>
    <s v="IHS"/>
    <s v="Grid-Gen"/>
    <s v="CENTRE"/>
    <s v="Boumnyebel"/>
    <s v="ZTE"/>
    <n v="0"/>
    <n v="0"/>
    <n v="0"/>
    <n v="0"/>
    <n v="0"/>
    <n v="0"/>
    <n v="0"/>
    <n v="0"/>
    <n v="0"/>
    <n v="0"/>
    <n v="0"/>
    <n v="0"/>
    <n v="0"/>
    <n v="0"/>
    <n v="0"/>
    <n v="0"/>
    <n v="0"/>
    <n v="0"/>
    <n v="0"/>
    <n v="0"/>
    <n v="0"/>
    <n v="0"/>
    <x v="0"/>
    <m/>
    <x v="13"/>
    <x v="9"/>
    <s v="no impacts"/>
    <x v="7"/>
    <s v=""/>
    <s v="CTR_286"/>
  </r>
  <r>
    <s v="Nkolnkoumou"/>
    <s v="CTR_676"/>
    <s v="Yaounde"/>
    <s v="IHS"/>
    <s v="Grid-Gen-Lithium"/>
    <s v="CENTRE"/>
    <s v="Yaounde"/>
    <s v="ZTE"/>
    <n v="0"/>
    <n v="0"/>
    <n v="0"/>
    <n v="0"/>
    <n v="0"/>
    <n v="0"/>
    <n v="0"/>
    <n v="0"/>
    <n v="0"/>
    <n v="0"/>
    <n v="0"/>
    <n v="0"/>
    <n v="0"/>
    <n v="0"/>
    <n v="0"/>
    <n v="0"/>
    <n v="0"/>
    <n v="0"/>
    <n v="0"/>
    <n v="0"/>
    <n v="0"/>
    <n v="0"/>
    <x v="0"/>
    <m/>
    <x v="13"/>
    <x v="9"/>
    <s v="no impacts"/>
    <x v="7"/>
    <s v=""/>
    <s v="CTR_676"/>
  </r>
  <r>
    <s v="Mengbwa-Camtel"/>
    <s v="SUD_078"/>
    <s v="CENTRE"/>
    <s v="CAMUSAT"/>
    <s v="Bad Grid + GE"/>
    <s v="SUD"/>
    <s v="Mengbwa"/>
    <s v="NOKIA"/>
    <n v="0"/>
    <n v="0"/>
    <n v="0"/>
    <n v="0"/>
    <n v="0"/>
    <n v="0"/>
    <n v="0"/>
    <n v="0"/>
    <n v="0"/>
    <n v="0"/>
    <n v="0"/>
    <n v="0"/>
    <n v="0"/>
    <n v="0"/>
    <n v="0"/>
    <n v="0"/>
    <n v="0"/>
    <n v="0"/>
    <n v="0"/>
    <n v="0"/>
    <n v="0"/>
    <n v="0"/>
    <x v="0"/>
    <m/>
    <x v="13"/>
    <x v="9"/>
    <s v="no impacts"/>
    <x v="7"/>
    <s v=""/>
    <s v="SUD_078"/>
  </r>
  <r>
    <s v="Awae-MTN-IHS"/>
    <s v="CTR_187"/>
    <s v="CENTRE"/>
    <s v="IHS"/>
    <s v="Grid-Gen"/>
    <s v="CENTRE"/>
    <s v="Awae"/>
    <s v="ZTE"/>
    <n v="0"/>
    <n v="0"/>
    <n v="0"/>
    <n v="0"/>
    <n v="0"/>
    <n v="0"/>
    <n v="0"/>
    <n v="0"/>
    <n v="0"/>
    <n v="0"/>
    <n v="0"/>
    <n v="0"/>
    <n v="0"/>
    <n v="0"/>
    <n v="0"/>
    <n v="0"/>
    <n v="0"/>
    <n v="0"/>
    <n v="0"/>
    <n v="0"/>
    <n v="0"/>
    <n v="0"/>
    <x v="0"/>
    <m/>
    <x v="13"/>
    <x v="9"/>
    <s v="no impacts"/>
    <x v="7"/>
    <s v=""/>
    <s v="CTR_187"/>
  </r>
  <r>
    <s v="Obala-Carrefour-MTN-IHS"/>
    <s v="CTR_174"/>
    <s v="CENTRE"/>
    <s v="IHS"/>
    <s v="Hybrid-Gen"/>
    <s v="CENTRE"/>
    <s v="Obala"/>
    <s v="ZTE"/>
    <n v="0"/>
    <n v="0"/>
    <n v="0"/>
    <n v="0"/>
    <n v="0"/>
    <n v="0"/>
    <n v="0"/>
    <n v="0"/>
    <n v="0"/>
    <n v="0"/>
    <n v="0"/>
    <n v="0"/>
    <n v="0"/>
    <n v="0"/>
    <n v="0"/>
    <n v="0"/>
    <n v="0"/>
    <n v="0"/>
    <n v="0"/>
    <n v="0"/>
    <n v="0"/>
    <n v="0"/>
    <x v="0"/>
    <m/>
    <x v="13"/>
    <x v="9"/>
    <s v="no impacts"/>
    <x v="7"/>
    <s v=""/>
    <s v="CTR_174"/>
  </r>
  <r>
    <s v="Nkoteng-Ville-IHS"/>
    <s v="CTR_506"/>
    <s v="CENTRE"/>
    <s v="IHS"/>
    <s v="Grid-Gen"/>
    <s v="CENTRE"/>
    <s v="Nkoteng"/>
    <s v="ZTE"/>
    <n v="0"/>
    <n v="0"/>
    <n v="0"/>
    <n v="0"/>
    <n v="0"/>
    <n v="0"/>
    <n v="0"/>
    <n v="0"/>
    <n v="0"/>
    <n v="0"/>
    <n v="0"/>
    <n v="0"/>
    <n v="0"/>
    <n v="0"/>
    <n v="0"/>
    <n v="0"/>
    <n v="0"/>
    <n v="0"/>
    <n v="0"/>
    <n v="0"/>
    <n v="0"/>
    <n v="0"/>
    <x v="0"/>
    <m/>
    <x v="13"/>
    <x v="9"/>
    <s v="no impacts"/>
    <x v="7"/>
    <s v=""/>
    <s v="CTR_506"/>
  </r>
  <r>
    <s v="Botmakak"/>
    <s v="CTR_189"/>
    <s v="CENTRE"/>
    <s v="IHS"/>
    <s v="Grid-Gen"/>
    <s v="CENTRE"/>
    <s v="Botmakak"/>
    <s v="ZTE"/>
    <n v="0"/>
    <n v="0"/>
    <n v="0"/>
    <n v="0"/>
    <n v="0"/>
    <n v="0"/>
    <n v="0"/>
    <n v="0"/>
    <n v="0"/>
    <n v="0"/>
    <n v="0"/>
    <n v="0"/>
    <n v="0"/>
    <n v="0"/>
    <n v="0"/>
    <n v="0"/>
    <n v="0"/>
    <n v="0"/>
    <n v="0"/>
    <n v="0"/>
    <n v="0"/>
    <n v="0"/>
    <x v="0"/>
    <m/>
    <x v="13"/>
    <x v="9"/>
    <s v="no impacts"/>
    <x v="7"/>
    <s v=""/>
    <s v="CTR_189"/>
  </r>
  <r>
    <s v="Djoum-Ville-IHS"/>
    <s v="SUD_064"/>
    <s v="CENTRE"/>
    <s v="IHS"/>
    <s v="Grid-Gen"/>
    <s v="SUD"/>
    <s v="Djoum"/>
    <s v="ZTE"/>
    <n v="0"/>
    <n v="0"/>
    <n v="0"/>
    <n v="0"/>
    <n v="0"/>
    <n v="0"/>
    <n v="0"/>
    <n v="0"/>
    <n v="0"/>
    <n v="0"/>
    <n v="0"/>
    <n v="0"/>
    <n v="0"/>
    <n v="0"/>
    <n v="0"/>
    <n v="0"/>
    <n v="0"/>
    <n v="0"/>
    <n v="0"/>
    <n v="0"/>
    <n v="0"/>
    <n v="0"/>
    <x v="0"/>
    <m/>
    <x v="13"/>
    <x v="9"/>
    <s v="no impacts"/>
    <x v="7"/>
    <s v=""/>
    <s v="SUD_064"/>
  </r>
  <r>
    <s v="SANGLA"/>
    <s v="CTR_892"/>
    <s v="CENTRE"/>
    <s v="CAMUSAT"/>
    <s v="Hybrid Solar - S3"/>
    <s v="CENTRE"/>
    <s v="Sangla"/>
    <s v="ZTE"/>
    <n v="0"/>
    <n v="0"/>
    <n v="0"/>
    <n v="0"/>
    <n v="0"/>
    <n v="0"/>
    <n v="0"/>
    <n v="0"/>
    <n v="0"/>
    <n v="0"/>
    <n v="0"/>
    <n v="0"/>
    <n v="0"/>
    <n v="0"/>
    <n v="0"/>
    <n v="0"/>
    <n v="0"/>
    <n v="0"/>
    <n v="0"/>
    <n v="0"/>
    <n v="0"/>
    <n v="0"/>
    <x v="0"/>
    <m/>
    <x v="13"/>
    <x v="9"/>
    <s v="no impacts"/>
    <x v="7"/>
    <s v=""/>
    <s v="CTR_892"/>
  </r>
  <r>
    <s v="Mbankomo-Dajoll"/>
    <s v="CTR_710"/>
    <s v="CENTRE"/>
    <s v="CAMUSAT"/>
    <s v="Good Grid + GE"/>
    <s v="CENTRE"/>
    <s v="Mbankomo"/>
    <s v="ZTE"/>
    <n v="0"/>
    <n v="0"/>
    <n v="0"/>
    <n v="0"/>
    <n v="0"/>
    <n v="0"/>
    <n v="0"/>
    <n v="0"/>
    <n v="0"/>
    <n v="0"/>
    <n v="0"/>
    <n v="0"/>
    <n v="0"/>
    <n v="0"/>
    <n v="0"/>
    <n v="0"/>
    <n v="0"/>
    <n v="0"/>
    <n v="0"/>
    <n v="0"/>
    <n v="0"/>
    <n v="0"/>
    <x v="0"/>
    <m/>
    <x v="13"/>
    <x v="9"/>
    <s v="no impacts"/>
    <x v="7"/>
    <s v=""/>
    <s v="CTR_710"/>
  </r>
  <r>
    <s v="Oveng-Mission-Catholique"/>
    <s v="CTR_898"/>
    <s v="CENTRE"/>
    <s v="CAMUSAT"/>
    <s v="Medium Grid + GE"/>
    <s v="CENTRE"/>
    <s v="Mbankomo"/>
    <s v="NOKIA"/>
    <n v="0"/>
    <n v="0"/>
    <n v="0"/>
    <n v="0"/>
    <n v="0"/>
    <n v="0"/>
    <n v="0"/>
    <n v="0"/>
    <n v="0"/>
    <n v="0"/>
    <n v="0"/>
    <n v="0"/>
    <n v="0"/>
    <n v="0"/>
    <n v="0"/>
    <n v="0"/>
    <n v="0"/>
    <n v="0"/>
    <n v="0"/>
    <n v="0"/>
    <n v="0"/>
    <n v="0"/>
    <x v="0"/>
    <m/>
    <x v="13"/>
    <x v="9"/>
    <s v="no impacts"/>
    <x v="7"/>
    <s v=""/>
    <s v="CTR_898"/>
  </r>
  <r>
    <s v="DZENG"/>
    <s v="CTR_856"/>
    <s v="CENTRE"/>
    <s v="IHS"/>
    <s v="Grid-Gen"/>
    <s v="CENTRE"/>
    <s v="Binguela"/>
    <s v="ZTE"/>
    <n v="0"/>
    <n v="0"/>
    <n v="0"/>
    <n v="0"/>
    <n v="0"/>
    <n v="0"/>
    <n v="0"/>
    <n v="0"/>
    <n v="0"/>
    <n v="0"/>
    <n v="0"/>
    <n v="0"/>
    <n v="0"/>
    <n v="0"/>
    <n v="0"/>
    <n v="0"/>
    <n v="0"/>
    <n v="0"/>
    <n v="0"/>
    <n v="0"/>
    <n v="0"/>
    <n v="0"/>
    <x v="0"/>
    <m/>
    <x v="13"/>
    <x v="9"/>
    <s v="no impacts"/>
    <x v="7"/>
    <s v=""/>
    <s v="CTR_856"/>
  </r>
  <r>
    <s v="Essiezik"/>
    <s v="CTR_348"/>
    <s v="CENTRE"/>
    <s v="IHS"/>
    <s v="Gen-Lithium"/>
    <s v="CENTRE"/>
    <s v="Essiezik"/>
    <s v="ZTE"/>
    <n v="0"/>
    <n v="0"/>
    <n v="0"/>
    <n v="0"/>
    <n v="0"/>
    <n v="0"/>
    <n v="0"/>
    <n v="0"/>
    <n v="0"/>
    <n v="0"/>
    <n v="0"/>
    <n v="0"/>
    <n v="0"/>
    <n v="0"/>
    <n v="0"/>
    <n v="0"/>
    <n v="0"/>
    <n v="0"/>
    <n v="0"/>
    <n v="0"/>
    <n v="0"/>
    <n v="0"/>
    <x v="0"/>
    <m/>
    <x v="13"/>
    <x v="9"/>
    <s v="no impacts"/>
    <x v="7"/>
    <s v=""/>
    <s v="CTR_348"/>
  </r>
  <r>
    <s v="Bangoulap"/>
    <s v="OST_314"/>
    <s v="OUEST"/>
    <m/>
    <m/>
    <s v="OUEST"/>
    <s v="Bangangté"/>
    <s v="Huawei"/>
    <n v="0"/>
    <n v="0"/>
    <n v="0"/>
    <n v="0"/>
    <n v="0"/>
    <n v="0"/>
    <n v="0"/>
    <n v="0"/>
    <n v="0"/>
    <n v="0"/>
    <n v="0"/>
    <n v="0"/>
    <n v="0"/>
    <n v="0"/>
    <n v="0"/>
    <n v="0"/>
    <n v="0"/>
    <n v="0"/>
    <n v="0"/>
    <n v="0"/>
    <n v="0"/>
    <n v="0"/>
    <x v="0"/>
    <m/>
    <x v="13"/>
    <x v="9"/>
    <s v="no impacts"/>
    <x v="7"/>
    <s v=""/>
    <s v="OST_314"/>
  </r>
  <r>
    <s v="Nguila"/>
    <s v="CTR_299"/>
    <s v="CENTRE"/>
    <s v="IHS"/>
    <s v="Gen Only"/>
    <s v="CENTRE"/>
    <s v="Nguila"/>
    <s v="ZTE"/>
    <n v="0"/>
    <n v="0"/>
    <n v="0"/>
    <n v="0"/>
    <n v="0"/>
    <n v="0"/>
    <n v="0"/>
    <n v="0"/>
    <n v="0"/>
    <n v="0"/>
    <n v="0"/>
    <n v="0"/>
    <n v="0"/>
    <n v="0"/>
    <n v="0"/>
    <n v="0"/>
    <n v="0"/>
    <n v="0"/>
    <n v="0"/>
    <n v="0"/>
    <n v="0"/>
    <n v="0"/>
    <x v="0"/>
    <m/>
    <x v="13"/>
    <x v="9"/>
    <s v="no impacts"/>
    <x v="7"/>
    <s v=""/>
    <s v="CTR_299"/>
  </r>
  <r>
    <s v="Kousseri-Market-MTN-IHS"/>
    <s v="EXN_180"/>
    <s v="EXTREME-NORD"/>
    <s v="IHS"/>
    <s v="Grid-Gen"/>
    <s v="EXTREME-NORD"/>
    <s v="Kousseri"/>
    <s v="Huawei"/>
    <n v="0"/>
    <n v="0"/>
    <n v="0"/>
    <n v="0"/>
    <n v="5.3505234952187721E-4"/>
    <n v="4.2001609437467363E-2"/>
    <n v="0.46886637388602093"/>
    <n v="0.19472338506932857"/>
    <n v="0.49886497561588089"/>
    <n v="0"/>
    <n v="0"/>
    <n v="0"/>
    <n v="2.9908534584357067"/>
    <n v="3.5423675852445413"/>
    <n v="0"/>
    <n v="0"/>
    <n v="0"/>
    <n v="0"/>
    <n v="0"/>
    <n v="0"/>
    <n v="0"/>
    <n v="0"/>
    <x v="1"/>
    <m/>
    <x v="13"/>
    <x v="9"/>
    <s v="no impacts"/>
    <x v="7"/>
    <s v=""/>
    <s v="EXN_180"/>
  </r>
  <r>
    <s v="Talba"/>
    <s v="CTR_206"/>
    <s v="CENTRE"/>
    <s v="IHS"/>
    <s v="Grid-Gen"/>
    <s v="CENTRE"/>
    <s v="Talba"/>
    <s v="ZTE"/>
    <n v="0"/>
    <n v="0"/>
    <n v="0"/>
    <n v="0"/>
    <n v="0"/>
    <n v="0"/>
    <n v="0"/>
    <n v="0"/>
    <n v="0"/>
    <n v="0"/>
    <n v="0"/>
    <n v="0"/>
    <n v="0"/>
    <n v="0"/>
    <n v="0"/>
    <n v="0"/>
    <n v="0"/>
    <n v="0"/>
    <n v="0"/>
    <n v="0"/>
    <n v="0"/>
    <n v="0"/>
    <x v="0"/>
    <m/>
    <x v="13"/>
    <x v="9"/>
    <s v="no impacts"/>
    <x v="7"/>
    <s v=""/>
    <s v="CTR_206"/>
  </r>
  <r>
    <s v="Batcham-II"/>
    <s v="OST_243"/>
    <s v="OUEST"/>
    <s v="CAMUSAT"/>
    <s v="HGB"/>
    <s v="OUEST"/>
    <s v="Batcham"/>
    <s v="Huawei"/>
    <n v="0"/>
    <n v="0"/>
    <n v="0"/>
    <n v="0"/>
    <n v="0"/>
    <n v="0"/>
    <n v="0"/>
    <n v="0"/>
    <n v="0"/>
    <n v="0"/>
    <n v="0"/>
    <n v="0"/>
    <n v="0"/>
    <n v="0"/>
    <n v="0"/>
    <n v="0"/>
    <n v="0"/>
    <n v="0"/>
    <n v="0"/>
    <n v="0"/>
    <n v="0"/>
    <n v="0"/>
    <x v="0"/>
    <m/>
    <x v="13"/>
    <x v="9"/>
    <s v="no impacts"/>
    <x v="7"/>
    <s v=""/>
    <s v="OST_243"/>
  </r>
  <r>
    <s v="Badoumguia"/>
    <s v="OST_303"/>
    <s v="OUEST"/>
    <s v="CAMUSAT"/>
    <s v="Hybrid Solar - S3"/>
    <s v="OUEST"/>
    <s v="Badoumguia"/>
    <s v="Huawei"/>
    <n v="0"/>
    <n v="0"/>
    <n v="0"/>
    <n v="0"/>
    <n v="0"/>
    <n v="0"/>
    <n v="0"/>
    <n v="0"/>
    <n v="0"/>
    <n v="0"/>
    <n v="0"/>
    <n v="0"/>
    <n v="0"/>
    <n v="0"/>
    <n v="0"/>
    <n v="0"/>
    <n v="0"/>
    <n v="0"/>
    <n v="0"/>
    <n v="0"/>
    <n v="0"/>
    <n v="0"/>
    <x v="0"/>
    <m/>
    <x v="13"/>
    <x v="9"/>
    <s v="no impacts"/>
    <x v="7"/>
    <s v=""/>
    <s v="OST_303"/>
  </r>
  <r>
    <s v="Gbiti-IHS"/>
    <s v="EST_101"/>
    <s v="CENTRE"/>
    <s v="IHS"/>
    <s v="Hybrid-Gen"/>
    <s v="EST"/>
    <s v="Gbiti"/>
    <s v="ZTE"/>
    <n v="0"/>
    <n v="0"/>
    <n v="0"/>
    <n v="0"/>
    <n v="0"/>
    <n v="0"/>
    <n v="0"/>
    <n v="0"/>
    <n v="0"/>
    <n v="0"/>
    <n v="0"/>
    <n v="0"/>
    <n v="0"/>
    <n v="0"/>
    <n v="0"/>
    <n v="0"/>
    <n v="0"/>
    <n v="0"/>
    <n v="0"/>
    <n v="0"/>
    <n v="0"/>
    <n v="0"/>
    <x v="0"/>
    <m/>
    <x v="13"/>
    <x v="9"/>
    <s v="no impacts"/>
    <x v="7"/>
    <s v=""/>
    <s v="EST_101"/>
  </r>
  <r>
    <s v="Bangangte"/>
    <s v="OST_012"/>
    <s v="OUEST"/>
    <s v="IHS"/>
    <s v="Grid-Gen"/>
    <s v="OUEST"/>
    <s v="Bangangte"/>
    <s v="Huawei"/>
    <n v="0"/>
    <n v="0"/>
    <n v="0"/>
    <n v="0"/>
    <n v="0"/>
    <n v="0"/>
    <n v="0"/>
    <n v="0"/>
    <n v="0"/>
    <n v="0"/>
    <n v="0"/>
    <n v="0"/>
    <n v="0"/>
    <n v="0"/>
    <n v="0"/>
    <n v="0"/>
    <n v="0"/>
    <n v="0"/>
    <n v="0"/>
    <n v="0"/>
    <n v="0"/>
    <n v="0"/>
    <x v="0"/>
    <m/>
    <x v="13"/>
    <x v="9"/>
    <s v="no impacts"/>
    <x v="7"/>
    <s v=""/>
    <s v="OST_012"/>
  </r>
  <r>
    <s v="Bambit-MTN"/>
    <s v="OST_048"/>
    <s v="OUEST"/>
    <s v="IHS"/>
    <s v="Grid-Gen"/>
    <s v="OUEST"/>
    <s v="Bambit"/>
    <s v="Huawei"/>
    <n v="0"/>
    <n v="0"/>
    <n v="0"/>
    <n v="0"/>
    <n v="0"/>
    <n v="0"/>
    <n v="0"/>
    <n v="0"/>
    <n v="0"/>
    <n v="0"/>
    <n v="0"/>
    <n v="0"/>
    <n v="0"/>
    <n v="0"/>
    <n v="0"/>
    <n v="0"/>
    <n v="0"/>
    <n v="0"/>
    <n v="0"/>
    <n v="0"/>
    <n v="0"/>
    <n v="0"/>
    <x v="0"/>
    <m/>
    <x v="13"/>
    <x v="9"/>
    <s v="no impacts"/>
    <x v="7"/>
    <s v=""/>
    <s v="OST_048"/>
  </r>
  <r>
    <s v="Saa-IHS"/>
    <s v="CTR_829"/>
    <s v="CENTRE"/>
    <s v="IHS"/>
    <s v="Grid-Gen"/>
    <s v="CENTRE"/>
    <s v="Saa"/>
    <s v="ZTE"/>
    <n v="0"/>
    <n v="0"/>
    <n v="0"/>
    <n v="0"/>
    <n v="0"/>
    <n v="0"/>
    <n v="0"/>
    <n v="0"/>
    <n v="0"/>
    <n v="0"/>
    <n v="0"/>
    <n v="0"/>
    <n v="0"/>
    <n v="0"/>
    <n v="0"/>
    <n v="0"/>
    <n v="0"/>
    <n v="0"/>
    <n v="0"/>
    <n v="0"/>
    <n v="0"/>
    <n v="0"/>
    <x v="0"/>
    <m/>
    <x v="13"/>
    <x v="9"/>
    <s v="no impacts"/>
    <x v="7"/>
    <s v=""/>
    <s v="CTR_829"/>
  </r>
  <r>
    <s v="Basseu-MTN"/>
    <s v="OST_322"/>
    <s v="OUEST"/>
    <m/>
    <m/>
    <s v="OUEST"/>
    <s v="Bandja"/>
    <s v="Huawei"/>
    <n v="0"/>
    <n v="0"/>
    <n v="0"/>
    <n v="0"/>
    <n v="0"/>
    <n v="0"/>
    <n v="0"/>
    <n v="0"/>
    <n v="0"/>
    <n v="0"/>
    <n v="0"/>
    <n v="0"/>
    <n v="0"/>
    <n v="0"/>
    <n v="0"/>
    <n v="0"/>
    <n v="0"/>
    <n v="0"/>
    <n v="0"/>
    <n v="0"/>
    <n v="0"/>
    <n v="0"/>
    <x v="0"/>
    <m/>
    <x v="13"/>
    <x v="9"/>
    <s v="no impacts"/>
    <x v="7"/>
    <s v=""/>
    <s v="OST_322"/>
  </r>
  <r>
    <s v="Tchabal"/>
    <s v="ADM_016"/>
    <s v="ADAMAOUA"/>
    <s v="IHS"/>
    <s v="Solar-Grid-Gen"/>
    <s v="ADAMAOUA"/>
    <s v="Tchabal"/>
    <s v="Huawei"/>
    <n v="0"/>
    <n v="0"/>
    <n v="0"/>
    <n v="0"/>
    <n v="0"/>
    <n v="0"/>
    <n v="0"/>
    <n v="0"/>
    <n v="0"/>
    <n v="0"/>
    <n v="0"/>
    <n v="0"/>
    <n v="0"/>
    <n v="0"/>
    <n v="0"/>
    <n v="0"/>
    <n v="0"/>
    <n v="0"/>
    <n v="0"/>
    <n v="0"/>
    <n v="0"/>
    <n v="0"/>
    <x v="0"/>
    <m/>
    <x v="13"/>
    <x v="9"/>
    <s v="no impacts"/>
    <x v="7"/>
    <s v=""/>
    <s v="ADM_016"/>
  </r>
  <r>
    <s v="Nkolbewae-IHS"/>
    <s v="CTR_440"/>
    <s v="CENTRE"/>
    <s v="IHS"/>
    <s v="Grid-Gen"/>
    <s v="CENTRE"/>
    <s v="Nkol-bewaa"/>
    <s v="ZTE"/>
    <n v="0"/>
    <n v="0"/>
    <n v="0"/>
    <n v="0"/>
    <n v="0"/>
    <n v="0"/>
    <n v="0"/>
    <n v="0"/>
    <n v="0"/>
    <n v="0"/>
    <n v="0"/>
    <n v="0"/>
    <n v="0"/>
    <n v="0"/>
    <n v="0"/>
    <n v="0"/>
    <n v="0"/>
    <n v="0"/>
    <n v="0"/>
    <n v="0"/>
    <n v="0"/>
    <n v="0"/>
    <x v="0"/>
    <m/>
    <x v="13"/>
    <x v="9"/>
    <s v="no impacts"/>
    <x v="7"/>
    <s v=""/>
    <s v="CTR_440"/>
  </r>
  <r>
    <s v="Bangangte-Centre"/>
    <s v="OST_180"/>
    <s v="OUEST"/>
    <s v="IHS"/>
    <s v="Grid-Gen"/>
    <s v="OUEST"/>
    <s v="Bangangte"/>
    <s v="Huawei"/>
    <n v="0"/>
    <n v="0"/>
    <n v="0"/>
    <n v="0"/>
    <n v="0"/>
    <n v="0"/>
    <n v="0"/>
    <n v="0"/>
    <n v="0"/>
    <n v="0"/>
    <n v="0"/>
    <n v="0"/>
    <n v="0"/>
    <n v="0"/>
    <n v="0"/>
    <n v="0"/>
    <n v="0"/>
    <n v="0"/>
    <n v="0"/>
    <n v="0"/>
    <n v="0"/>
    <n v="0"/>
    <x v="0"/>
    <m/>
    <x v="13"/>
    <x v="9"/>
    <s v="no impacts"/>
    <x v="7"/>
    <s v=""/>
    <s v="OST_180"/>
  </r>
  <r>
    <s v="Makenene"/>
    <s v="CTR_081"/>
    <s v="CENTRE"/>
    <s v="IHS"/>
    <s v="Grid-Gen"/>
    <s v="CENTRE"/>
    <s v="Makenene"/>
    <s v="ZTE"/>
    <n v="0"/>
    <n v="0"/>
    <n v="0"/>
    <n v="0"/>
    <n v="0"/>
    <n v="0"/>
    <n v="0"/>
    <n v="0"/>
    <n v="0"/>
    <n v="0"/>
    <n v="0"/>
    <n v="0"/>
    <n v="0"/>
    <n v="0"/>
    <n v="0"/>
    <n v="0"/>
    <n v="0"/>
    <n v="0"/>
    <n v="0"/>
    <n v="0"/>
    <n v="0"/>
    <n v="0"/>
    <x v="0"/>
    <m/>
    <x v="13"/>
    <x v="9"/>
    <s v="no impacts"/>
    <x v="7"/>
    <s v=""/>
    <s v="CTR_081"/>
  </r>
  <r>
    <s v="Ngom"/>
    <s v="SUD_115"/>
    <s v="CENTRE"/>
    <m/>
    <m/>
    <s v="SUD"/>
    <s v="Ngom"/>
    <s v="ZTE"/>
    <n v="0"/>
    <n v="0"/>
    <n v="0"/>
    <n v="0"/>
    <n v="0"/>
    <n v="0"/>
    <n v="0"/>
    <n v="0"/>
    <n v="0"/>
    <n v="0"/>
    <n v="0"/>
    <n v="0"/>
    <n v="0"/>
    <n v="0"/>
    <n v="0"/>
    <n v="0"/>
    <n v="0"/>
    <n v="0"/>
    <n v="0"/>
    <n v="0"/>
    <n v="0"/>
    <n v="0"/>
    <x v="0"/>
    <m/>
    <x v="13"/>
    <x v="9"/>
    <s v="no impacts"/>
    <x v="7"/>
    <s v=""/>
    <s v="SUD_115"/>
  </r>
  <r>
    <s v="Loum-PHP"/>
    <s v="LIT_593"/>
    <s v="LITTORAL"/>
    <s v="CAMUSAT"/>
    <s v="Medium Grid + GE"/>
    <s v="LITTORAL"/>
    <s v="Loum"/>
    <s v="ZTE"/>
    <n v="0"/>
    <n v="0"/>
    <n v="0"/>
    <n v="0"/>
    <n v="0"/>
    <n v="0"/>
    <n v="0"/>
    <n v="0"/>
    <n v="0"/>
    <n v="0"/>
    <n v="0"/>
    <n v="0"/>
    <n v="0"/>
    <n v="0"/>
    <n v="0"/>
    <n v="0"/>
    <n v="0"/>
    <n v="0"/>
    <n v="0"/>
    <n v="0"/>
    <n v="0"/>
    <n v="0"/>
    <x v="0"/>
    <m/>
    <x v="13"/>
    <x v="9"/>
    <s v="no impacts"/>
    <x v="7"/>
    <s v=""/>
    <s v="LIT_593"/>
  </r>
  <r>
    <s v="Bafou-Dzinmezo"/>
    <s v="OST_254"/>
    <s v="OUEST"/>
    <s v="CAMUSAT"/>
    <s v="Hybrid Solar - S2"/>
    <s v="OUEST"/>
    <s v="Bafou"/>
    <s v="Huawei"/>
    <n v="0"/>
    <n v="0"/>
    <n v="0"/>
    <n v="0"/>
    <n v="0"/>
    <n v="0"/>
    <n v="0"/>
    <n v="0"/>
    <n v="0"/>
    <n v="0"/>
    <n v="0"/>
    <n v="0"/>
    <n v="0"/>
    <n v="0"/>
    <n v="0"/>
    <n v="0"/>
    <n v="0"/>
    <n v="0"/>
    <n v="0"/>
    <n v="0"/>
    <n v="0"/>
    <n v="0"/>
    <x v="0"/>
    <m/>
    <x v="13"/>
    <x v="9"/>
    <s v="no impacts"/>
    <x v="7"/>
    <s v=""/>
    <s v="OST_254"/>
  </r>
  <r>
    <s v="Awae-Metet"/>
    <s v="CTR_880"/>
    <s v="CENTRE"/>
    <s v="CAMUSAT"/>
    <s v="Good Grid + GE"/>
    <s v="CENTRE"/>
    <s v="Ebolmadzom"/>
    <s v="ZTE"/>
    <n v="0"/>
    <n v="0"/>
    <n v="0"/>
    <n v="0"/>
    <n v="0"/>
    <n v="0"/>
    <n v="0"/>
    <n v="0"/>
    <n v="0"/>
    <n v="0"/>
    <n v="0"/>
    <n v="0"/>
    <n v="0"/>
    <n v="0"/>
    <n v="0"/>
    <n v="0"/>
    <n v="0"/>
    <n v="0"/>
    <n v="0"/>
    <n v="0"/>
    <n v="0"/>
    <n v="0"/>
    <x v="0"/>
    <m/>
    <x v="13"/>
    <x v="9"/>
    <s v="no impacts"/>
    <x v="7"/>
    <s v=""/>
    <s v="CTR_880"/>
  </r>
  <r>
    <s v="Abouta-MTN"/>
    <s v="SUD_238"/>
    <s v="CENTRE"/>
    <s v="IHS"/>
    <s v="Solar-Grid-Gen-Lithium"/>
    <s v="SUD"/>
    <s v="Abouta"/>
    <s v="ZTE"/>
    <n v="0"/>
    <n v="0"/>
    <n v="0"/>
    <n v="0"/>
    <n v="0"/>
    <n v="0"/>
    <n v="0"/>
    <n v="0"/>
    <n v="0"/>
    <n v="0"/>
    <n v="0"/>
    <n v="0"/>
    <n v="0"/>
    <n v="0"/>
    <n v="0"/>
    <n v="0"/>
    <n v="0"/>
    <n v="0"/>
    <n v="0"/>
    <n v="0"/>
    <n v="0"/>
    <n v="0"/>
    <x v="0"/>
    <m/>
    <x v="13"/>
    <x v="9"/>
    <s v="no impacts"/>
    <x v="7"/>
    <s v=""/>
    <s v="SUD_238"/>
  </r>
  <r>
    <s v="Tongo-Ngandima-IHS"/>
    <s v="EST_116"/>
    <s v="CENTRE"/>
    <s v="IHS"/>
    <s v="Hybrid-Gen"/>
    <s v="EST"/>
    <s v="Tongo-Ngandima"/>
    <s v="NOKIA"/>
    <n v="0"/>
    <n v="0"/>
    <n v="0"/>
    <n v="0"/>
    <n v="0"/>
    <n v="0"/>
    <n v="0"/>
    <n v="0"/>
    <n v="0"/>
    <n v="0"/>
    <n v="0"/>
    <n v="0"/>
    <n v="0"/>
    <n v="0"/>
    <n v="0"/>
    <n v="0"/>
    <n v="0"/>
    <n v="0"/>
    <n v="0"/>
    <n v="0"/>
    <n v="0"/>
    <n v="0"/>
    <x v="0"/>
    <m/>
    <x v="13"/>
    <x v="9"/>
    <s v="no impacts"/>
    <x v="7"/>
    <s v=""/>
    <s v="EST_116"/>
  </r>
  <r>
    <s v="Dibang"/>
    <s v="CTR_204"/>
    <s v="CENTRE"/>
    <s v="IHS"/>
    <s v="Grid-Gen"/>
    <s v="CENTRE"/>
    <s v="Dibang"/>
    <s v="ZTE"/>
    <n v="0"/>
    <n v="0"/>
    <n v="0"/>
    <n v="0"/>
    <n v="0"/>
    <n v="0"/>
    <n v="0"/>
    <n v="0"/>
    <n v="0"/>
    <n v="0"/>
    <n v="0"/>
    <n v="0"/>
    <n v="0"/>
    <n v="0"/>
    <n v="0"/>
    <n v="0"/>
    <n v="0"/>
    <n v="0"/>
    <n v="0"/>
    <n v="0"/>
    <n v="0"/>
    <n v="0"/>
    <x v="0"/>
    <m/>
    <x v="13"/>
    <x v="9"/>
    <s v="no impacts"/>
    <x v="7"/>
    <s v=""/>
    <s v="CTR_204"/>
  </r>
  <r>
    <s v="Mbandjock-II"/>
    <s v="CTR_510"/>
    <s v="CENTRE"/>
    <s v="CAMUSAT"/>
    <s v="Good Grid no GE - 8h"/>
    <s v="CENTRE"/>
    <s v="Mbandjock"/>
    <s v="ZTE"/>
    <n v="0"/>
    <n v="0"/>
    <n v="0"/>
    <n v="0"/>
    <n v="0"/>
    <n v="0"/>
    <n v="0"/>
    <n v="0"/>
    <n v="0"/>
    <n v="0"/>
    <n v="0"/>
    <n v="0"/>
    <n v="0"/>
    <n v="0"/>
    <n v="0"/>
    <n v="0"/>
    <n v="0"/>
    <n v="0"/>
    <n v="0"/>
    <n v="0"/>
    <n v="0"/>
    <n v="0"/>
    <x v="0"/>
    <m/>
    <x v="13"/>
    <x v="9"/>
    <s v="no impacts"/>
    <x v="7"/>
    <s v=""/>
    <s v="CTR_510"/>
  </r>
  <r>
    <s v="Djohong"/>
    <s v="ADM_022"/>
    <s v="ADAMAOUA"/>
    <s v="IHS"/>
    <s v="Solar-Gen"/>
    <s v="ADAMAOUA"/>
    <s v="Djohong"/>
    <s v="Huawei"/>
    <n v="0"/>
    <n v="0"/>
    <n v="0"/>
    <n v="0"/>
    <n v="0"/>
    <n v="0"/>
    <n v="0"/>
    <n v="0"/>
    <n v="0"/>
    <n v="0"/>
    <n v="0"/>
    <n v="0"/>
    <n v="0"/>
    <n v="0"/>
    <n v="0"/>
    <n v="0"/>
    <n v="0"/>
    <n v="0"/>
    <n v="0"/>
    <n v="0"/>
    <n v="0"/>
    <n v="0"/>
    <x v="0"/>
    <m/>
    <x v="13"/>
    <x v="9"/>
    <s v="no impacts"/>
    <x v="7"/>
    <s v=""/>
    <s v="ADM_022"/>
  </r>
  <r>
    <s v="Ke-Eke-MTN"/>
    <s v="SUD_255"/>
    <s v="CENTRE"/>
    <s v="IHS"/>
    <s v="Grid-Gen"/>
    <s v="SUD"/>
    <s v="Ke-Eke"/>
    <s v="ZTE"/>
    <n v="0"/>
    <n v="0"/>
    <n v="0"/>
    <n v="0"/>
    <n v="0"/>
    <n v="0"/>
    <n v="0"/>
    <n v="0"/>
    <n v="0"/>
    <n v="0"/>
    <n v="0"/>
    <n v="0"/>
    <n v="0"/>
    <n v="0"/>
    <n v="0"/>
    <n v="0"/>
    <n v="0"/>
    <n v="0"/>
    <n v="0"/>
    <n v="0"/>
    <n v="0"/>
    <n v="0"/>
    <x v="0"/>
    <m/>
    <x v="13"/>
    <x v="9"/>
    <s v="no impacts"/>
    <x v="7"/>
    <s v=""/>
    <s v="SUD_255"/>
  </r>
  <r>
    <s v="Nkondjock-MTN"/>
    <s v="LIT_239"/>
    <s v="LITTORAL"/>
    <s v="IHS"/>
    <s v="Grid-Gen"/>
    <s v="LITTORAL"/>
    <s v="Nkondjock"/>
    <s v="ZTE"/>
    <n v="0"/>
    <n v="0"/>
    <n v="0"/>
    <n v="0"/>
    <n v="0"/>
    <n v="0"/>
    <n v="0"/>
    <n v="0"/>
    <n v="0"/>
    <n v="0"/>
    <n v="0"/>
    <n v="0"/>
    <n v="0"/>
    <n v="0"/>
    <n v="0"/>
    <n v="0"/>
    <n v="0"/>
    <n v="0"/>
    <n v="0"/>
    <n v="0"/>
    <n v="0"/>
    <n v="0"/>
    <x v="0"/>
    <m/>
    <x v="13"/>
    <x v="9"/>
    <s v="no impacts"/>
    <x v="7"/>
    <s v=""/>
    <s v="LIT_239"/>
  </r>
  <r>
    <s v="Ekabita-Essele"/>
    <s v="CTR_437"/>
    <s v="CENTRE"/>
    <s v="IHS"/>
    <s v="Grid-Gen"/>
    <s v="CENTRE"/>
    <s v="Ekabita-Essele"/>
    <s v="ZTE"/>
    <n v="0"/>
    <n v="0"/>
    <n v="0"/>
    <n v="0"/>
    <n v="0"/>
    <n v="0"/>
    <n v="0"/>
    <n v="0"/>
    <n v="0"/>
    <n v="0"/>
    <n v="0"/>
    <n v="0"/>
    <n v="0"/>
    <n v="0"/>
    <n v="0"/>
    <n v="0"/>
    <n v="0"/>
    <n v="0"/>
    <n v="0"/>
    <n v="0"/>
    <n v="0"/>
    <n v="0"/>
    <x v="0"/>
    <m/>
    <x v="6"/>
    <x v="1"/>
    <s v="Defaut GE &amp; Power Cabinet"/>
    <x v="1"/>
    <s v="(hourly IHS): 03/05/2026 19:48 1:23:56 No comm Francis is on site/Felix B informed"/>
    <s v="CTR_437"/>
  </r>
  <r>
    <s v="Nkometou-Razel"/>
    <s v="CTR_825"/>
    <s v="CENTRE"/>
    <s v="CAMUSAT"/>
    <s v="Hybrid Solar - S3"/>
    <s v="CENTRE"/>
    <s v="Nkometou"/>
    <s v="ZTE"/>
    <n v="0"/>
    <n v="0"/>
    <n v="0"/>
    <n v="0"/>
    <n v="0"/>
    <n v="0"/>
    <n v="0"/>
    <n v="0"/>
    <n v="0"/>
    <n v="0"/>
    <n v="0"/>
    <n v="0"/>
    <n v="0"/>
    <n v="0"/>
    <n v="0"/>
    <n v="0"/>
    <n v="0"/>
    <n v="0"/>
    <n v="0"/>
    <n v="0"/>
    <n v="0"/>
    <n v="0"/>
    <x v="0"/>
    <m/>
    <x v="13"/>
    <x v="9"/>
    <s v="no impacts"/>
    <x v="7"/>
    <s v=""/>
    <s v="CTR_825"/>
  </r>
  <r>
    <s v="Yegeassi"/>
    <s v="CTR_770"/>
    <s v="CENTRE"/>
    <s v="CAMUSAT"/>
    <s v="Hybrid Solar - S1"/>
    <s v="CENTRE"/>
    <s v="Yegeassi"/>
    <s v="ZTE"/>
    <n v="0"/>
    <n v="0"/>
    <n v="0"/>
    <n v="0"/>
    <n v="0"/>
    <n v="0"/>
    <n v="0"/>
    <n v="0"/>
    <n v="0"/>
    <n v="0"/>
    <n v="0"/>
    <n v="0"/>
    <n v="0"/>
    <n v="0"/>
    <n v="0"/>
    <n v="0"/>
    <n v="0"/>
    <n v="0"/>
    <n v="0"/>
    <n v="0"/>
    <n v="0"/>
    <n v="0"/>
    <x v="0"/>
    <m/>
    <x v="7"/>
    <x v="4"/>
    <s v="Warehouse HUAWEI"/>
    <x v="3"/>
    <s v="(05/03/2026 com ran 17h): 03.05.2026: Carte MPT-ACC recue et remplacee mais site toujours down. Apres Investigation, il s'avere que le Chassis et l'OD auraient pris un Coup. Commande en Cours_x000a_03.05.2026: Cart Disponible a Nanga-Eboko Expedition ce Jour ETD=03.05.2026 16H_x000a_02.05.2026: Apres remplacement et Configuration de la Micro sD, le FME supporte par le BO TX Du Bois font le constat que la carte MPT-ACC esty faulty. Verification de la disponibilite de la spare en cours. Update ASAP_x000a_02.05.2026: FME Sur site remplacement de la micro sD en cours avec le BO TX_x000a_01.05.2026: Carte Micro sD Faulty Command en Cours_x000a_01.05.2026: Relance du FME Synphorien en cour_x000a_30.04.26: Besoin d'un FME sur site pour vérifier le statut du MPR; CM-20260430-00007051; FME Totat activé pour investigations, update ASAP_x000a_30/04/2026 CAMUSAT:FME is on the way ETA 16H..;..;(05/03/2026 com ran 10h): 03.05.2026: Cart Disponible a Nanga-Eboko Expedition ce Jour ETD=03.05.2026 16H_x000a_02.05.2026: Apres remplacement et Configuration de la Micro sD, le FME supporte par le BO TX Du Bois font le constat que la carte MPT-ACC esty faulty. Verification de la disponibilite de la spare en cours. Update ASAP_x000a_02.05.2026: FME Sur site remplacement de la micro sD en cours avec le BO TX_x000a_01.05.2026: Carte Micro sD Faulty Command en Cours_x000a_01.05.2026: Relance du FME Synphorien en cour_x000a_30.04.26: Besoin d'un FME sur site pour vérifier le statut du MPR; CM-20260430-00007051; FME Totat activé pour investigations, update ASAP_x000a_30/04/2026 CAMUSAT:FME is on the way ETA 16H"/>
    <s v="CTR_770"/>
  </r>
  <r>
    <s v="Abang-Minko-IHS"/>
    <s v="SUD_044"/>
    <s v="CENTRE"/>
    <s v="IHS"/>
    <s v="Solar-Grid-Gen"/>
    <s v="SUD"/>
    <s v="Abang-Minko"/>
    <s v="ZTE"/>
    <n v="0"/>
    <n v="0"/>
    <n v="0"/>
    <n v="0"/>
    <n v="0"/>
    <n v="0"/>
    <n v="0"/>
    <n v="0"/>
    <n v="0"/>
    <n v="0"/>
    <n v="0"/>
    <n v="0"/>
    <n v="0"/>
    <n v="0"/>
    <n v="0"/>
    <n v="0"/>
    <n v="0"/>
    <n v="0"/>
    <n v="0"/>
    <n v="0"/>
    <n v="0"/>
    <n v="0"/>
    <x v="0"/>
    <m/>
    <x v="13"/>
    <x v="9"/>
    <s v="no impacts"/>
    <x v="7"/>
    <s v=""/>
    <s v="SUD_044"/>
  </r>
  <r>
    <s v="Bazou"/>
    <s v="OST_037"/>
    <s v="OUEST"/>
    <s v="IHS"/>
    <s v="Grid-Gen"/>
    <s v="OUEST"/>
    <s v="Bazou"/>
    <s v="Huawei"/>
    <n v="0"/>
    <n v="0"/>
    <n v="0"/>
    <n v="0"/>
    <n v="0"/>
    <n v="0"/>
    <n v="0"/>
    <n v="0"/>
    <n v="0"/>
    <n v="0"/>
    <n v="0"/>
    <n v="0"/>
    <n v="0"/>
    <n v="0"/>
    <n v="0"/>
    <n v="0"/>
    <n v="0"/>
    <n v="0"/>
    <n v="0"/>
    <n v="0"/>
    <n v="0"/>
    <n v="0"/>
    <x v="0"/>
    <m/>
    <x v="13"/>
    <x v="9"/>
    <s v="no impacts"/>
    <x v="7"/>
    <s v=""/>
    <s v="OST_037"/>
  </r>
  <r>
    <s v="Efok"/>
    <s v="CTR_221"/>
    <s v="CENTRE"/>
    <s v="IHS"/>
    <s v="Grid-Gen"/>
    <s v="CENTRE"/>
    <s v="Efok"/>
    <s v="ZTE"/>
    <n v="0"/>
    <n v="0"/>
    <n v="0"/>
    <n v="0"/>
    <n v="0"/>
    <n v="0"/>
    <n v="0"/>
    <n v="0"/>
    <n v="0"/>
    <n v="0"/>
    <n v="0"/>
    <n v="0"/>
    <n v="0"/>
    <n v="0"/>
    <n v="0"/>
    <n v="0"/>
    <n v="0"/>
    <n v="0"/>
    <n v="0"/>
    <n v="0"/>
    <n v="0"/>
    <n v="0"/>
    <x v="0"/>
    <m/>
    <x v="13"/>
    <x v="9"/>
    <s v="no impacts"/>
    <x v="7"/>
    <s v=""/>
    <s v="CTR_221"/>
  </r>
  <r>
    <s v="Mintom-MTN"/>
    <s v="SUD_246"/>
    <s v="CENTRE"/>
    <s v="IHS"/>
    <s v="Solar-Gen-Lithium"/>
    <s v="SUD"/>
    <s v="Mintom"/>
    <s v="ZTE"/>
    <n v="0"/>
    <n v="0"/>
    <n v="0"/>
    <n v="0"/>
    <n v="0"/>
    <n v="0"/>
    <n v="0"/>
    <n v="0"/>
    <n v="0"/>
    <n v="0"/>
    <n v="0"/>
    <n v="0"/>
    <n v="0"/>
    <n v="0"/>
    <n v="0"/>
    <n v="0"/>
    <n v="0"/>
    <n v="0"/>
    <n v="0"/>
    <n v="0"/>
    <n v="0"/>
    <n v="0"/>
    <x v="0"/>
    <m/>
    <x v="13"/>
    <x v="9"/>
    <s v="no impacts"/>
    <x v="7"/>
    <s v=""/>
    <s v="SUD_246"/>
  </r>
  <r>
    <s v="BTS-Mobile-Mbandjock"/>
    <s v="CTR_636"/>
    <s v="CENTRE"/>
    <s v="CAMUSAT"/>
    <s v="HGB"/>
    <s v="CENTRE"/>
    <s v="Mbandjock"/>
    <s v="NOKIA"/>
    <n v="0"/>
    <n v="0"/>
    <n v="0"/>
    <n v="0"/>
    <n v="0"/>
    <n v="0"/>
    <n v="0"/>
    <n v="0"/>
    <n v="0"/>
    <n v="0"/>
    <n v="0"/>
    <n v="0"/>
    <n v="0"/>
    <n v="0"/>
    <n v="0"/>
    <n v="0"/>
    <n v="0"/>
    <n v="0"/>
    <n v="0"/>
    <n v="0"/>
    <n v="0"/>
    <n v="0"/>
    <x v="0"/>
    <m/>
    <x v="13"/>
    <x v="9"/>
    <s v="no impacts"/>
    <x v="7"/>
    <s v=""/>
    <s v="CTR_636"/>
  </r>
  <r>
    <s v="Niete-V14"/>
    <s v="LIT_193"/>
    <s v="LITTORAL"/>
    <s v="IHS"/>
    <s v="Grid-Gen"/>
    <s v="LITTORAL"/>
    <s v="Niete"/>
    <s v="ZTE"/>
    <n v="0"/>
    <n v="0"/>
    <n v="0"/>
    <n v="0"/>
    <n v="0"/>
    <n v="0"/>
    <n v="0"/>
    <n v="0"/>
    <n v="0"/>
    <n v="0"/>
    <n v="0"/>
    <n v="0"/>
    <n v="0"/>
    <n v="0"/>
    <n v="0"/>
    <n v="0"/>
    <n v="0"/>
    <n v="0"/>
    <n v="0"/>
    <n v="0"/>
    <n v="0"/>
    <n v="0"/>
    <x v="0"/>
    <m/>
    <x v="13"/>
    <x v="9"/>
    <s v="no impacts"/>
    <x v="7"/>
    <s v=""/>
    <s v="LIT_193"/>
  </r>
  <r>
    <s v="Niete-V15-IHS"/>
    <s v="LIT_495"/>
    <s v="LITTORAL"/>
    <s v="IHS"/>
    <s v="Grid-Gen"/>
    <s v="LITTORAL"/>
    <s v="Niete"/>
    <s v="ZTE"/>
    <n v="0"/>
    <n v="0"/>
    <n v="0"/>
    <n v="0"/>
    <n v="0"/>
    <n v="0"/>
    <n v="0"/>
    <n v="0"/>
    <n v="0"/>
    <n v="0"/>
    <n v="0"/>
    <n v="0"/>
    <n v="0"/>
    <n v="0"/>
    <n v="0"/>
    <n v="0"/>
    <n v="0"/>
    <n v="0"/>
    <n v="0"/>
    <n v="0"/>
    <n v="0"/>
    <n v="0"/>
    <x v="0"/>
    <m/>
    <x v="13"/>
    <x v="9"/>
    <s v="no impacts"/>
    <x v="7"/>
    <s v=""/>
    <s v="LIT_495"/>
  </r>
  <r>
    <s v="Niete-V13"/>
    <s v="LIT_194"/>
    <s v="LITTORAL"/>
    <s v="IHS"/>
    <s v="Grid-Gen-Lithium"/>
    <s v="LITTORAL"/>
    <s v="Niete"/>
    <s v="NOKIA"/>
    <n v="0"/>
    <n v="0"/>
    <n v="0"/>
    <n v="0"/>
    <n v="0"/>
    <n v="0"/>
    <n v="0"/>
    <n v="0"/>
    <n v="0"/>
    <n v="0"/>
    <n v="0"/>
    <n v="0"/>
    <n v="0"/>
    <n v="0"/>
    <n v="0"/>
    <n v="0"/>
    <n v="0"/>
    <n v="0"/>
    <n v="0"/>
    <n v="0"/>
    <n v="0"/>
    <n v="0"/>
    <x v="0"/>
    <m/>
    <x v="13"/>
    <x v="9"/>
    <s v="no impacts"/>
    <x v="7"/>
    <s v=""/>
    <s v="LIT_194"/>
  </r>
  <r>
    <s v="NR-Cite"/>
    <s v="LIT_404"/>
    <s v="Douala"/>
    <s v="IHS"/>
    <s v="Grid-Gen"/>
    <s v="LITTORAL"/>
    <s v="Douala"/>
    <s v="ZTE"/>
    <n v="0"/>
    <n v="0"/>
    <n v="0"/>
    <n v="0"/>
    <n v="0"/>
    <n v="0"/>
    <n v="0"/>
    <n v="0"/>
    <n v="0"/>
    <n v="0"/>
    <n v="0"/>
    <n v="0"/>
    <n v="0"/>
    <n v="0"/>
    <n v="0"/>
    <n v="0"/>
    <n v="0"/>
    <n v="0"/>
    <n v="0"/>
    <n v="0"/>
    <n v="0"/>
    <n v="0"/>
    <x v="0"/>
    <m/>
    <x v="13"/>
    <x v="9"/>
    <s v="no impacts"/>
    <x v="7"/>
    <s v=""/>
    <s v="LIT_404"/>
  </r>
  <r>
    <s v="Bazou-IHS"/>
    <s v="OST_152"/>
    <s v="OUEST"/>
    <s v="IHS"/>
    <s v="Grid-Gen"/>
    <s v="OUEST"/>
    <s v="Bazou"/>
    <s v="Huawei"/>
    <n v="0"/>
    <n v="0"/>
    <n v="0"/>
    <n v="0"/>
    <n v="0"/>
    <n v="0"/>
    <n v="0"/>
    <n v="0"/>
    <n v="0"/>
    <n v="0"/>
    <n v="0"/>
    <n v="0"/>
    <n v="0"/>
    <n v="0"/>
    <n v="0"/>
    <n v="0"/>
    <n v="0"/>
    <n v="0"/>
    <n v="0"/>
    <n v="0"/>
    <n v="0"/>
    <n v="0"/>
    <x v="0"/>
    <m/>
    <x v="13"/>
    <x v="9"/>
    <s v="no impacts"/>
    <x v="7"/>
    <s v=""/>
    <s v="OST_152"/>
  </r>
  <r>
    <s v="Babadjou"/>
    <s v="OST_060"/>
    <s v="OUEST"/>
    <s v="IHS"/>
    <s v="Grid-Gen"/>
    <s v="OUEST"/>
    <s v="Babadjou"/>
    <s v="Huawei"/>
    <n v="0"/>
    <n v="0"/>
    <n v="0"/>
    <n v="0"/>
    <n v="0"/>
    <n v="0"/>
    <n v="0"/>
    <n v="0"/>
    <n v="0"/>
    <n v="0"/>
    <n v="0"/>
    <n v="0"/>
    <n v="0"/>
    <n v="0"/>
    <n v="0"/>
    <n v="0"/>
    <n v="0"/>
    <n v="0"/>
    <n v="0"/>
    <n v="0"/>
    <n v="0"/>
    <n v="0"/>
    <x v="0"/>
    <m/>
    <x v="13"/>
    <x v="9"/>
    <s v="no impacts"/>
    <x v="7"/>
    <s v=""/>
    <s v="OST_060"/>
  </r>
  <r>
    <s v="EDZENDOUAN"/>
    <s v="CTR_795"/>
    <s v="CENTRE"/>
    <s v="CAMUSAT"/>
    <s v="HGB"/>
    <s v="CENTRE"/>
    <s v="Edzendouan"/>
    <s v="ZTE"/>
    <n v="0"/>
    <n v="0"/>
    <n v="0"/>
    <n v="0"/>
    <n v="0"/>
    <n v="0"/>
    <n v="0"/>
    <n v="0"/>
    <n v="0"/>
    <n v="0"/>
    <n v="0"/>
    <n v="0"/>
    <n v="0"/>
    <n v="0"/>
    <n v="0"/>
    <n v="0"/>
    <n v="0"/>
    <n v="0"/>
    <n v="0"/>
    <n v="0"/>
    <n v="0"/>
    <n v="0"/>
    <x v="0"/>
    <m/>
    <x v="13"/>
    <x v="9"/>
    <s v="no impacts"/>
    <x v="7"/>
    <s v=""/>
    <s v="CTR_795"/>
  </r>
  <r>
    <s v="Bangang"/>
    <s v="OST_311"/>
    <s v="OUEST"/>
    <m/>
    <m/>
    <s v="OUEST"/>
    <s v="MBOUDA"/>
    <s v="Huawei"/>
    <n v="0"/>
    <n v="0"/>
    <n v="0"/>
    <n v="0"/>
    <n v="0"/>
    <n v="0"/>
    <n v="0"/>
    <n v="0"/>
    <n v="0"/>
    <n v="0"/>
    <n v="0"/>
    <n v="0"/>
    <n v="0"/>
    <n v="0"/>
    <n v="0"/>
    <n v="0"/>
    <n v="0"/>
    <n v="0"/>
    <n v="0"/>
    <n v="0"/>
    <n v="0"/>
    <n v="0"/>
    <x v="0"/>
    <m/>
    <x v="13"/>
    <x v="9"/>
    <s v="no impacts"/>
    <x v="7"/>
    <s v=""/>
    <s v="OST_311"/>
  </r>
  <r>
    <s v="Mbongouen-MTN"/>
    <s v="SUD_214"/>
    <s v="CENTRE"/>
    <s v="IHS"/>
    <s v="Grid-Gen"/>
    <s v="SUD"/>
    <s v="Mbongouen"/>
    <s v="ZTE"/>
    <n v="0"/>
    <n v="0"/>
    <n v="0"/>
    <n v="0"/>
    <n v="0"/>
    <n v="0"/>
    <n v="0"/>
    <n v="0"/>
    <n v="0"/>
    <n v="0"/>
    <n v="0"/>
    <n v="0"/>
    <n v="0"/>
    <n v="0"/>
    <n v="0"/>
    <n v="0"/>
    <n v="0"/>
    <n v="0"/>
    <n v="0"/>
    <n v="0"/>
    <n v="0"/>
    <n v="0"/>
    <x v="0"/>
    <m/>
    <x v="13"/>
    <x v="9"/>
    <s v="no impacts"/>
    <x v="7"/>
    <s v=""/>
    <s v="SUD_214"/>
  </r>
  <r>
    <s v="Kienke"/>
    <s v="LIT_195"/>
    <s v="LITTORAL"/>
    <s v="IHS"/>
    <s v="Grid-Gen"/>
    <s v="LITTORAL"/>
    <s v="Kiienke"/>
    <s v="ZTE"/>
    <n v="0"/>
    <n v="0"/>
    <n v="0"/>
    <n v="0"/>
    <n v="0"/>
    <n v="0"/>
    <n v="0"/>
    <n v="0"/>
    <n v="0"/>
    <n v="0"/>
    <n v="0"/>
    <n v="0"/>
    <n v="0"/>
    <n v="0"/>
    <n v="0"/>
    <n v="0"/>
    <n v="0"/>
    <n v="0"/>
    <n v="0"/>
    <n v="0"/>
    <n v="0"/>
    <n v="0"/>
    <x v="0"/>
    <m/>
    <x v="13"/>
    <x v="9"/>
    <s v="no impacts"/>
    <x v="7"/>
    <s v=""/>
    <s v="LIT_195"/>
  </r>
  <r>
    <s v="Saa"/>
    <s v="CTR_192"/>
    <s v="CENTRE"/>
    <s v="IHS"/>
    <s v="Grid-Gen"/>
    <s v="CENTRE"/>
    <s v="Saa"/>
    <s v="ZTE"/>
    <n v="0"/>
    <n v="0"/>
    <n v="0"/>
    <n v="0"/>
    <n v="0"/>
    <n v="0"/>
    <n v="0"/>
    <n v="0"/>
    <n v="0"/>
    <n v="0"/>
    <n v="0"/>
    <n v="0"/>
    <n v="0"/>
    <n v="0"/>
    <n v="0"/>
    <n v="0"/>
    <n v="0"/>
    <n v="0"/>
    <n v="0"/>
    <n v="0"/>
    <n v="0"/>
    <n v="0"/>
    <x v="0"/>
    <m/>
    <x v="13"/>
    <x v="9"/>
    <s v="no impacts"/>
    <x v="7"/>
    <s v=""/>
    <s v="CTR_192"/>
  </r>
  <r>
    <s v="BIAKOA-MTN-IHS"/>
    <s v="CTR_443"/>
    <s v="CENTRE"/>
    <s v="IHS"/>
    <s v="Solar-Grid-Gen-Lithium"/>
    <s v="CENTRE"/>
    <s v="Biakoa"/>
    <s v="ZTE"/>
    <n v="0"/>
    <n v="0"/>
    <n v="0"/>
    <n v="0"/>
    <n v="0"/>
    <n v="0"/>
    <n v="0"/>
    <n v="0"/>
    <n v="0"/>
    <n v="0"/>
    <n v="0"/>
    <n v="0"/>
    <n v="0"/>
    <n v="0"/>
    <n v="0"/>
    <n v="0"/>
    <n v="0"/>
    <n v="0"/>
    <n v="0"/>
    <n v="0"/>
    <n v="0"/>
    <n v="0"/>
    <x v="0"/>
    <m/>
    <x v="13"/>
    <x v="9"/>
    <s v="no impacts"/>
    <x v="7"/>
    <s v=""/>
    <s v="CTR_443"/>
  </r>
  <r>
    <s v="Bihaing-IHS"/>
    <s v="LIT_517"/>
    <s v="LITTORAL"/>
    <s v="HIS"/>
    <s v="Grid-Gen"/>
    <s v="LITTORAL"/>
    <s v="Bihaing"/>
    <s v="ZTE"/>
    <n v="0"/>
    <n v="0"/>
    <n v="0"/>
    <n v="0"/>
    <n v="0"/>
    <n v="0"/>
    <n v="0"/>
    <n v="0"/>
    <n v="0"/>
    <n v="0"/>
    <n v="0"/>
    <n v="0"/>
    <n v="0"/>
    <n v="0"/>
    <n v="0"/>
    <n v="0"/>
    <n v="0"/>
    <n v="0"/>
    <n v="0"/>
    <n v="0"/>
    <n v="0"/>
    <n v="0"/>
    <x v="0"/>
    <m/>
    <x v="13"/>
    <x v="9"/>
    <s v="no impacts"/>
    <x v="7"/>
    <s v=""/>
    <s v="LIT_517"/>
  </r>
  <r>
    <s v="Penja-PHP"/>
    <s v="LIT_594"/>
    <s v="LITTORAL"/>
    <s v="CAMUSAT"/>
    <s v="Good Grid + GE"/>
    <s v="LITTORAL"/>
    <s v="Penja"/>
    <s v="ZTE"/>
    <n v="0"/>
    <n v="0"/>
    <n v="0"/>
    <n v="0"/>
    <n v="0"/>
    <n v="0"/>
    <n v="0"/>
    <n v="0"/>
    <n v="0"/>
    <n v="0"/>
    <n v="0"/>
    <n v="0"/>
    <n v="0"/>
    <n v="0"/>
    <n v="0"/>
    <n v="0"/>
    <n v="0"/>
    <n v="0"/>
    <n v="0"/>
    <n v="0"/>
    <n v="0"/>
    <n v="0"/>
    <x v="0"/>
    <m/>
    <x v="13"/>
    <x v="9"/>
    <s v="no impacts"/>
    <x v="7"/>
    <s v=""/>
    <s v="LIT_594"/>
  </r>
  <r>
    <s v="Bikok"/>
    <s v="CTR_260"/>
    <s v="CENTRE"/>
    <s v="IHS"/>
    <s v="Grid-Hybrid-Gen"/>
    <s v="CENTRE"/>
    <s v="Bikok"/>
    <s v="ZTE"/>
    <n v="0"/>
    <n v="0"/>
    <n v="0"/>
    <n v="0"/>
    <n v="0"/>
    <n v="0"/>
    <n v="0"/>
    <n v="0"/>
    <n v="0"/>
    <n v="0"/>
    <n v="0"/>
    <n v="0"/>
    <n v="0"/>
    <n v="0"/>
    <n v="0"/>
    <n v="0"/>
    <n v="0"/>
    <n v="0"/>
    <n v="0"/>
    <n v="0"/>
    <n v="0"/>
    <n v="0"/>
    <x v="0"/>
    <m/>
    <x v="13"/>
    <x v="9"/>
    <s v="no impacts"/>
    <x v="7"/>
    <s v=""/>
    <s v="CTR_260"/>
  </r>
  <r>
    <s v="Mengue-Bibey-Camrail"/>
    <s v="CTR_455"/>
    <s v="CENTRE"/>
    <s v="CAMUSAT"/>
    <e v="#N/A"/>
    <s v="CENTRE"/>
    <s v="Mengue-Bibey"/>
    <s v="NOKIA"/>
    <n v="0"/>
    <n v="0"/>
    <n v="0"/>
    <n v="0"/>
    <n v="0"/>
    <n v="0"/>
    <n v="0"/>
    <n v="0"/>
    <n v="0"/>
    <n v="0"/>
    <n v="0"/>
    <n v="0"/>
    <n v="0"/>
    <n v="0"/>
    <n v="0"/>
    <n v="0"/>
    <n v="0"/>
    <n v="0"/>
    <n v="0"/>
    <n v="0"/>
    <n v="0"/>
    <n v="0"/>
    <x v="0"/>
    <m/>
    <x v="8"/>
    <x v="5"/>
    <s v="ACCESS-ISSUE"/>
    <x v="4"/>
    <s v="(05/03/2026 cell zte): _x000a_29/04/2026 : Feedback camrail attendu_x000a_28/04/2026 : Demande de Work_permit par OCM a Camrail || Feedback camrail attendu attendu_x000a_27/04/2026 : Besoin d'analyse BO RAN || FME should check Antenna Fider status..;..;(05/03/2026 cell zte): _x000a_02/04/2026 : Demande du work permis initier || Nous attendons le retour de Camrail_x000a_29/04/2026 : Feedback camrail attendu_x000a_28/04/2026 : Demande de Work_permit par OCM a Camrail || Feedback camrail attendu attendu_x000a_27/04/2026 : Besoin d'analyse BO RAN || FME should check Antenna Fider status..;..;(05/03/2026 cell zte): _x000a_02/04/2026 : Demande du work permis initier || Nous attendons le retour de Camrail_x000a_29/04/2026 : Feedback camrail attendu_x000a_28/04/2026 : Demande de Work_permit par OCM a Camrail || Feedback camrail attendu attendu_x000a_27/04/2026 : Besoin d'analyse BO RAN || FME should check Antenna Fider status"/>
    <s v="CTR_455"/>
  </r>
  <r>
    <s v="Botko"/>
    <s v="LIT_319"/>
    <s v="LITTORAL"/>
    <s v="IHS"/>
    <s v="Grid-Gen"/>
    <s v="LITTORAL"/>
    <s v="Botko"/>
    <s v="ZTE"/>
    <n v="0"/>
    <n v="0"/>
    <n v="0"/>
    <n v="0"/>
    <n v="0"/>
    <n v="0"/>
    <n v="0"/>
    <n v="0"/>
    <n v="0"/>
    <n v="0"/>
    <n v="0"/>
    <n v="0"/>
    <n v="0"/>
    <n v="0"/>
    <n v="0"/>
    <n v="0"/>
    <n v="0"/>
    <n v="0"/>
    <n v="0"/>
    <n v="0"/>
    <n v="0"/>
    <n v="0"/>
    <x v="0"/>
    <m/>
    <x v="13"/>
    <x v="9"/>
    <s v="no impacts"/>
    <x v="7"/>
    <s v=""/>
    <s v="LIT_319"/>
  </r>
  <r>
    <s v="Belabo"/>
    <s v="EST_002"/>
    <s v="CENTRE"/>
    <s v="CAMUSAT"/>
    <s v="Good Grid + GE"/>
    <s v="EST"/>
    <s v="Belabo"/>
    <s v="NOKIA"/>
    <n v="0"/>
    <n v="0"/>
    <n v="0"/>
    <n v="0"/>
    <n v="0"/>
    <n v="0"/>
    <n v="0"/>
    <n v="0"/>
    <n v="0"/>
    <n v="0"/>
    <n v="0"/>
    <n v="0"/>
    <n v="0"/>
    <n v="0"/>
    <n v="0"/>
    <n v="0"/>
    <n v="0"/>
    <n v="0"/>
    <n v="0"/>
    <n v="0"/>
    <n v="0"/>
    <n v="0"/>
    <x v="0"/>
    <m/>
    <x v="13"/>
    <x v="9"/>
    <s v="no impacts"/>
    <x v="7"/>
    <s v=""/>
    <s v="EST_002"/>
  </r>
  <r>
    <s v="Gado-Badzere"/>
    <s v="EST_055"/>
    <s v="CENTRE"/>
    <s v="IHS"/>
    <s v="Solar-Gen-Lithium"/>
    <s v="EST"/>
    <s v="Gado-Badzere"/>
    <s v="ZTE"/>
    <n v="0"/>
    <n v="0"/>
    <n v="0"/>
    <n v="0"/>
    <n v="0"/>
    <n v="0"/>
    <n v="0"/>
    <n v="0"/>
    <n v="0"/>
    <n v="0"/>
    <n v="0"/>
    <n v="0"/>
    <n v="0"/>
    <n v="0"/>
    <n v="0"/>
    <n v="0"/>
    <n v="0"/>
    <n v="0"/>
    <n v="0"/>
    <n v="0"/>
    <n v="0"/>
    <n v="0"/>
    <x v="0"/>
    <m/>
    <x v="13"/>
    <x v="9"/>
    <s v="no impacts"/>
    <x v="7"/>
    <s v=""/>
    <s v="EST_055"/>
  </r>
  <r>
    <s v="Angongo"/>
    <s v="CTR_358"/>
    <s v="CENTRE"/>
    <s v="IHS"/>
    <s v="Grid-Gen"/>
    <s v="CENTRE"/>
    <s v="Angongo"/>
    <s v="ZTE"/>
    <n v="0"/>
    <n v="0"/>
    <n v="0"/>
    <n v="0"/>
    <n v="0"/>
    <n v="0"/>
    <n v="0"/>
    <n v="0"/>
    <n v="0"/>
    <n v="0"/>
    <n v="0"/>
    <n v="0"/>
    <n v="0"/>
    <n v="0"/>
    <n v="0"/>
    <n v="0"/>
    <n v="0"/>
    <n v="0"/>
    <n v="0"/>
    <n v="0"/>
    <n v="0"/>
    <n v="0"/>
    <x v="0"/>
    <m/>
    <x v="13"/>
    <x v="9"/>
    <s v="no impacts"/>
    <x v="7"/>
    <s v=""/>
    <s v="CTR_358"/>
  </r>
  <r>
    <s v="Ombessa"/>
    <s v="CTR_095"/>
    <s v="CENTRE"/>
    <s v="IHS"/>
    <s v="Grid-Gen"/>
    <s v="CENTRE"/>
    <s v="Ombessa"/>
    <s v="ZTE"/>
    <n v="0"/>
    <n v="0"/>
    <n v="0"/>
    <n v="0"/>
    <n v="0"/>
    <n v="0"/>
    <n v="0"/>
    <n v="0"/>
    <n v="0"/>
    <n v="0"/>
    <n v="0"/>
    <n v="0"/>
    <n v="0"/>
    <n v="0"/>
    <n v="0"/>
    <n v="0"/>
    <n v="0"/>
    <n v="0"/>
    <n v="0"/>
    <n v="0"/>
    <n v="0"/>
    <n v="0"/>
    <x v="0"/>
    <m/>
    <x v="13"/>
    <x v="9"/>
    <s v="no impacts"/>
    <x v="7"/>
    <s v=""/>
    <s v="CTR_095"/>
  </r>
  <r>
    <s v="Nkongtock-IHS"/>
    <s v="CTR_733"/>
    <s v="CENTRE"/>
    <s v="IHS"/>
    <s v="Solar-Gen"/>
    <s v="CENTRE"/>
    <s v="Nkongtock"/>
    <s v="ZTE"/>
    <n v="0"/>
    <n v="0"/>
    <n v="0"/>
    <n v="0"/>
    <n v="0"/>
    <n v="0"/>
    <n v="0"/>
    <n v="0"/>
    <n v="0"/>
    <n v="0"/>
    <n v="0"/>
    <n v="0"/>
    <n v="0"/>
    <n v="0"/>
    <n v="0"/>
    <n v="0"/>
    <n v="0"/>
    <n v="0"/>
    <n v="0"/>
    <n v="0"/>
    <n v="0"/>
    <n v="0"/>
    <x v="0"/>
    <m/>
    <x v="13"/>
    <x v="9"/>
    <s v="no impacts"/>
    <x v="7"/>
    <s v=""/>
    <s v="CTR_733"/>
  </r>
  <r>
    <s v="Ekali-MTN"/>
    <s v="CTR_309"/>
    <s v="CENTRE"/>
    <s v="IHS"/>
    <s v="Grid-Gen"/>
    <s v="CENTRE"/>
    <s v="Ekali"/>
    <s v="ZTE"/>
    <n v="0"/>
    <n v="0"/>
    <n v="0"/>
    <n v="0"/>
    <n v="0"/>
    <n v="0"/>
    <n v="0"/>
    <n v="0"/>
    <n v="0"/>
    <n v="0"/>
    <n v="0"/>
    <n v="0"/>
    <n v="0"/>
    <n v="0"/>
    <n v="0"/>
    <n v="0"/>
    <n v="0"/>
    <n v="0"/>
    <n v="0"/>
    <n v="0"/>
    <n v="0"/>
    <n v="0"/>
    <x v="0"/>
    <m/>
    <x v="13"/>
    <x v="9"/>
    <s v="no impacts"/>
    <x v="7"/>
    <s v=""/>
    <s v="CTR_309"/>
  </r>
  <r>
    <s v="Niete-FH"/>
    <s v="SUD_005"/>
    <s v="LITTORAL"/>
    <s v="IHS"/>
    <s v="Grid-Gen-Lithium"/>
    <s v="SUD"/>
    <s v="Niete"/>
    <s v="ZTE"/>
    <n v="0"/>
    <n v="0"/>
    <n v="0"/>
    <n v="0"/>
    <n v="0"/>
    <n v="0"/>
    <n v="0"/>
    <n v="0"/>
    <n v="0"/>
    <n v="0"/>
    <n v="0"/>
    <n v="0"/>
    <n v="0"/>
    <n v="0"/>
    <n v="0"/>
    <n v="0"/>
    <n v="0"/>
    <n v="0"/>
    <n v="0"/>
    <n v="0"/>
    <n v="0"/>
    <n v="0"/>
    <x v="0"/>
    <m/>
    <x v="13"/>
    <x v="9"/>
    <s v="no impacts"/>
    <x v="7"/>
    <s v=""/>
    <s v="SUD_005"/>
  </r>
  <r>
    <s v="Nkolafamba"/>
    <s v="CTR_780"/>
    <s v="CENTRE"/>
    <s v="CAMUSAT"/>
    <s v="HGB"/>
    <s v="CENTRE"/>
    <s v="Nkolafamba"/>
    <s v="ZTE"/>
    <n v="0"/>
    <n v="0"/>
    <n v="0"/>
    <n v="0"/>
    <n v="0"/>
    <n v="0"/>
    <n v="0"/>
    <n v="0"/>
    <n v="0"/>
    <n v="0"/>
    <n v="0"/>
    <n v="0"/>
    <n v="0"/>
    <n v="0"/>
    <n v="0"/>
    <n v="0"/>
    <n v="0"/>
    <n v="0"/>
    <n v="0"/>
    <n v="0"/>
    <n v="0"/>
    <n v="0"/>
    <x v="0"/>
    <m/>
    <x v="13"/>
    <x v="9"/>
    <s v="no impacts"/>
    <x v="7"/>
    <s v=""/>
    <s v="CTR_780"/>
  </r>
  <r>
    <s v="Lolodorf"/>
    <s v="SUD_024"/>
    <s v="CENTRE"/>
    <s v="IHS"/>
    <s v="Solar-Gen"/>
    <s v="SUD"/>
    <s v="Lolodorf"/>
    <s v="ZTE"/>
    <n v="0"/>
    <n v="0"/>
    <n v="0"/>
    <n v="0"/>
    <n v="0"/>
    <n v="0"/>
    <n v="0"/>
    <n v="0"/>
    <n v="0"/>
    <n v="0"/>
    <n v="0"/>
    <n v="0"/>
    <n v="0"/>
    <n v="0"/>
    <n v="0"/>
    <n v="0"/>
    <n v="0"/>
    <n v="0"/>
    <n v="0"/>
    <n v="0"/>
    <n v="0"/>
    <n v="0"/>
    <x v="0"/>
    <m/>
    <x v="13"/>
    <x v="9"/>
    <s v="no impacts"/>
    <x v="7"/>
    <s v=""/>
    <s v="SUD_024"/>
  </r>
  <r>
    <s v="Poutkak"/>
    <s v="LIT_513"/>
    <s v="LITTORAL"/>
    <s v="IHS"/>
    <s v="Hybrid-Gen"/>
    <s v="LITTORAL"/>
    <s v="Poutkak"/>
    <s v="ZTE"/>
    <n v="0"/>
    <n v="0"/>
    <n v="0"/>
    <n v="0"/>
    <n v="0"/>
    <n v="0"/>
    <n v="0"/>
    <n v="0"/>
    <n v="0"/>
    <n v="0"/>
    <n v="0"/>
    <n v="0"/>
    <n v="0"/>
    <n v="0"/>
    <n v="0"/>
    <n v="0"/>
    <n v="0"/>
    <n v="0"/>
    <n v="0"/>
    <n v="0"/>
    <n v="0"/>
    <n v="0"/>
    <x v="0"/>
    <m/>
    <x v="13"/>
    <x v="9"/>
    <s v="no impacts"/>
    <x v="7"/>
    <s v=""/>
    <s v="LIT_513"/>
  </r>
  <r>
    <s v="Akoeman"/>
    <s v="CTR_517"/>
    <s v="CENTRE"/>
    <s v="IHS"/>
    <s v="Grid-Hybrid-Gen"/>
    <s v="CENTRE"/>
    <s v="Akoeman"/>
    <s v="NOKIA"/>
    <n v="0"/>
    <n v="0"/>
    <n v="0"/>
    <n v="0"/>
    <n v="0"/>
    <n v="0"/>
    <n v="0"/>
    <n v="0"/>
    <n v="0"/>
    <n v="0"/>
    <n v="0"/>
    <n v="0"/>
    <n v="0"/>
    <n v="0"/>
    <n v="0"/>
    <n v="0"/>
    <n v="0"/>
    <n v="0"/>
    <n v="0"/>
    <n v="0"/>
    <n v="0"/>
    <n v="0"/>
    <x v="0"/>
    <m/>
    <x v="13"/>
    <x v="9"/>
    <s v="no impacts"/>
    <x v="7"/>
    <s v=""/>
    <s v="CTR_517"/>
  </r>
  <r>
    <s v="Ngomo"/>
    <s v="CTR_083"/>
    <s v="CENTRE"/>
    <s v="IHS"/>
    <s v="Grid-Gen"/>
    <s v="CENTRE"/>
    <s v="Ngomo"/>
    <s v="ZTE"/>
    <n v="0"/>
    <n v="0"/>
    <n v="0"/>
    <n v="0"/>
    <n v="0"/>
    <n v="0"/>
    <n v="0"/>
    <n v="0"/>
    <n v="0"/>
    <n v="0"/>
    <n v="0"/>
    <n v="0"/>
    <n v="0"/>
    <n v="0"/>
    <n v="0"/>
    <n v="0"/>
    <n v="0"/>
    <n v="0"/>
    <n v="0"/>
    <n v="0"/>
    <n v="0"/>
    <n v="0"/>
    <x v="0"/>
    <m/>
    <x v="13"/>
    <x v="9"/>
    <s v="no impacts"/>
    <x v="7"/>
    <s v=""/>
    <s v="CTR_083"/>
  </r>
  <r>
    <s v="MBPIKILIKI"/>
    <s v="SUD_110"/>
    <s v="CENTRE"/>
    <m/>
    <m/>
    <s v="SUD"/>
    <s v="Mbikiliki"/>
    <s v="ZTE"/>
    <n v="0"/>
    <n v="0"/>
    <n v="0"/>
    <n v="0"/>
    <n v="0"/>
    <n v="0"/>
    <n v="0"/>
    <n v="0"/>
    <n v="0"/>
    <n v="0"/>
    <n v="0"/>
    <n v="0"/>
    <n v="0"/>
    <n v="0"/>
    <n v="0"/>
    <n v="0"/>
    <n v="0"/>
    <n v="0"/>
    <n v="0"/>
    <n v="0"/>
    <n v="0"/>
    <n v="0"/>
    <x v="0"/>
    <m/>
    <x v="13"/>
    <x v="9"/>
    <s v="no impacts"/>
    <x v="7"/>
    <s v=""/>
    <s v="SUD_110"/>
  </r>
  <r>
    <s v="Minkama-IHS"/>
    <s v="CTR_909"/>
    <s v="CENTRE"/>
    <m/>
    <m/>
    <s v="CENTRE"/>
    <s v="Obala"/>
    <s v="ZTE"/>
    <n v="0"/>
    <n v="0"/>
    <n v="0"/>
    <n v="0"/>
    <n v="0"/>
    <n v="0"/>
    <n v="0"/>
    <n v="0"/>
    <n v="0"/>
    <n v="0"/>
    <n v="0"/>
    <n v="0"/>
    <n v="0"/>
    <n v="0"/>
    <n v="0"/>
    <n v="0"/>
    <n v="0"/>
    <n v="0"/>
    <n v="0"/>
    <n v="0"/>
    <n v="0"/>
    <n v="0"/>
    <x v="0"/>
    <m/>
    <x v="13"/>
    <x v="9"/>
    <s v="no impacts"/>
    <x v="7"/>
    <s v=""/>
    <s v="CTR_909"/>
  </r>
  <r>
    <s v="Nomale"/>
    <s v="CTR_297"/>
    <s v="CENTRE"/>
    <s v="IHS"/>
    <s v="Grid-Gen"/>
    <s v="CENTRE"/>
    <s v="Nomale"/>
    <s v="ZTE"/>
    <n v="0"/>
    <n v="0"/>
    <n v="0"/>
    <n v="0"/>
    <n v="0"/>
    <n v="0"/>
    <n v="0"/>
    <n v="0"/>
    <n v="0"/>
    <n v="0"/>
    <n v="0"/>
    <n v="0"/>
    <n v="0"/>
    <n v="0"/>
    <n v="0"/>
    <n v="0"/>
    <n v="0"/>
    <n v="0"/>
    <n v="0"/>
    <n v="0"/>
    <n v="0"/>
    <n v="0"/>
    <x v="0"/>
    <m/>
    <x v="6"/>
    <x v="1"/>
    <s v="Defaut GE &amp; Power Cabinet"/>
    <x v="1"/>
    <s v="(hourly IHS): 03/05/2026 09:38 0:21:18 44.7V HERMAN ABENA (699999625 /BROADCOM ) is on site for PWC swap // await End of work (Cedric is informed )"/>
    <s v="CTR_297"/>
  </r>
  <r>
    <s v="Tangui"/>
    <s v="LIT_233"/>
    <s v="LITTORAL"/>
    <s v="IHS"/>
    <s v="Grid-Gen"/>
    <s v="LITTORAL"/>
    <s v="Mbanga"/>
    <s v="ZTE"/>
    <n v="0"/>
    <n v="0"/>
    <n v="0"/>
    <n v="0"/>
    <n v="0"/>
    <n v="0"/>
    <n v="0"/>
    <n v="0"/>
    <n v="0"/>
    <n v="0"/>
    <n v="0"/>
    <n v="0"/>
    <n v="0"/>
    <n v="0"/>
    <n v="0"/>
    <n v="0"/>
    <n v="0"/>
    <n v="0"/>
    <n v="0"/>
    <n v="0"/>
    <n v="0"/>
    <n v="0"/>
    <x v="0"/>
    <m/>
    <x v="13"/>
    <x v="9"/>
    <s v="no impacts"/>
    <x v="7"/>
    <s v=""/>
    <s v="LIT_233"/>
  </r>
  <r>
    <s v="Borongoue-IHS"/>
    <s v="EST_130"/>
    <s v="CENTRE"/>
    <s v="IHS"/>
    <s v="Solar-Gen"/>
    <s v="EST"/>
    <s v="Borongoue"/>
    <s v="NOKIA"/>
    <n v="0"/>
    <n v="0"/>
    <n v="0"/>
    <n v="0"/>
    <n v="0"/>
    <n v="0"/>
    <n v="0"/>
    <n v="0"/>
    <n v="0"/>
    <n v="0"/>
    <n v="0"/>
    <n v="0"/>
    <n v="0"/>
    <n v="0"/>
    <n v="0"/>
    <n v="0"/>
    <n v="0"/>
    <n v="0"/>
    <n v="0"/>
    <n v="0"/>
    <n v="0"/>
    <n v="0"/>
    <x v="0"/>
    <m/>
    <x v="13"/>
    <x v="9"/>
    <s v="no impacts"/>
    <x v="7"/>
    <s v=""/>
    <s v="EST_130"/>
  </r>
  <r>
    <s v="Lounghe-Camrail"/>
    <s v="LIT_389"/>
    <s v="LITTORAL"/>
    <s v="CAMUSAT"/>
    <s v="Pure Solar"/>
    <s v="LITTORAL"/>
    <s v="Dibamba"/>
    <s v="ZTE"/>
    <n v="0"/>
    <n v="0"/>
    <n v="0"/>
    <n v="0"/>
    <n v="0"/>
    <n v="0"/>
    <n v="0"/>
    <n v="0"/>
    <n v="0"/>
    <n v="0"/>
    <n v="0"/>
    <n v="0"/>
    <n v="0"/>
    <n v="0"/>
    <n v="0"/>
    <n v="0"/>
    <n v="0"/>
    <n v="0"/>
    <n v="0"/>
    <n v="0"/>
    <n v="0"/>
    <n v="0"/>
    <x v="0"/>
    <m/>
    <x v="7"/>
    <x v="4"/>
    <s v="SPARE-ISSUE"/>
    <x v="3"/>
    <s v="(05/03/2026 com ran 17h): 02.05.2026: Alignement already performed but not change/ODU replacement suggested but not available in the system, SPM informed Update ASAP_x000a_02.05.2026: Yannick activated for intervnetion ETA=14H30_x000a_01.05.2026: Lien SIKOUM_LOUNGAHE-CAMRAIL Depointe. Besoin d'un FME sur site pour effectuer le repointage dudit lien(gagner 30dbm)..;..;(05/03/2026 com ran 10h): 02.05.2026: Alignement already performed but not change/ODU replacement suggested but not available in the system, SPM informed Update ASAP_x000a_02.05.2026: Yannick activated for intervnetion ETA=14H30_x000a_01.05.2026: Lien SIKOUM_LOUNGAHE-CAMRAIL Depointe. Besoin d'un FME sur site pour effectuer le repointage dudit lien(gagner 30dbm)"/>
    <s v="LIT_389"/>
  </r>
  <r>
    <s v="Bangoua"/>
    <s v="OST_183"/>
    <s v="OUEST"/>
    <s v="IHS"/>
    <s v="Grid-Gen"/>
    <s v="OUEST"/>
    <s v="Bangoua"/>
    <s v="Huawei"/>
    <n v="0"/>
    <n v="0"/>
    <n v="0"/>
    <n v="0"/>
    <n v="0"/>
    <n v="0"/>
    <n v="0"/>
    <n v="0"/>
    <n v="0"/>
    <n v="0"/>
    <n v="0"/>
    <n v="0"/>
    <n v="0"/>
    <n v="0"/>
    <n v="0"/>
    <n v="0"/>
    <n v="0"/>
    <n v="0"/>
    <n v="0"/>
    <n v="0"/>
    <n v="0"/>
    <n v="0"/>
    <x v="0"/>
    <m/>
    <x v="13"/>
    <x v="9"/>
    <s v="no impacts"/>
    <x v="7"/>
    <s v=""/>
    <s v="OST_183"/>
  </r>
  <r>
    <s v="Batchingou"/>
    <s v="OST_033"/>
    <s v="OUEST"/>
    <s v="IHS"/>
    <s v="Grid-Gen"/>
    <s v="OUEST"/>
    <s v="Batchingou"/>
    <s v="Huawei"/>
    <n v="0"/>
    <n v="0"/>
    <n v="0"/>
    <n v="0"/>
    <n v="0"/>
    <n v="0"/>
    <n v="0"/>
    <n v="0"/>
    <n v="0"/>
    <n v="0"/>
    <n v="0"/>
    <n v="0"/>
    <n v="0"/>
    <n v="0"/>
    <n v="0"/>
    <n v="0"/>
    <n v="0"/>
    <n v="0"/>
    <n v="0"/>
    <n v="0"/>
    <n v="0"/>
    <n v="0"/>
    <x v="0"/>
    <m/>
    <x v="13"/>
    <x v="9"/>
    <s v="no impacts"/>
    <x v="7"/>
    <s v=""/>
    <s v="OST_033"/>
  </r>
  <r>
    <s v="Niete-DG"/>
    <s v="SUD_011"/>
    <s v="LITTORAL"/>
    <s v="IHS"/>
    <s v="Grid-Gen"/>
    <s v="SUD"/>
    <s v="Niete"/>
    <s v="ZTE"/>
    <n v="0"/>
    <n v="0"/>
    <n v="0"/>
    <n v="0"/>
    <n v="0"/>
    <n v="0"/>
    <n v="0"/>
    <n v="0"/>
    <n v="0"/>
    <n v="0"/>
    <n v="0"/>
    <n v="0"/>
    <n v="0"/>
    <n v="0"/>
    <n v="0"/>
    <n v="0"/>
    <n v="0"/>
    <n v="0"/>
    <n v="0"/>
    <n v="0"/>
    <n v="0"/>
    <n v="0"/>
    <x v="0"/>
    <m/>
    <x v="13"/>
    <x v="9"/>
    <s v="no impacts"/>
    <x v="7"/>
    <s v=""/>
    <s v="SUD_011"/>
  </r>
  <r>
    <s v="Adjap-IHS"/>
    <s v="SUD_070"/>
    <s v="CENTRE"/>
    <s v="IHS"/>
    <s v="Grid-Gen"/>
    <s v="SUD"/>
    <s v="Adjap"/>
    <s v="NOKIA"/>
    <n v="0"/>
    <n v="0"/>
    <n v="0"/>
    <n v="0"/>
    <n v="0"/>
    <n v="0"/>
    <n v="0"/>
    <n v="0"/>
    <n v="0"/>
    <n v="0"/>
    <n v="0"/>
    <n v="0"/>
    <n v="0"/>
    <n v="0"/>
    <n v="0"/>
    <n v="0"/>
    <n v="0"/>
    <n v="0"/>
    <n v="0"/>
    <n v="0"/>
    <n v="0"/>
    <n v="0"/>
    <x v="0"/>
    <m/>
    <x v="13"/>
    <x v="9"/>
    <s v="no impacts"/>
    <x v="7"/>
    <s v=""/>
    <s v="SUD_070"/>
  </r>
  <r>
    <s v="Minka-MTN-IHS"/>
    <s v="CTR_186"/>
    <s v="CENTRE"/>
    <s v="IHS"/>
    <s v="Hybrid-Gen"/>
    <s v="CENTRE"/>
    <s v="Minka"/>
    <s v="ZTE"/>
    <n v="0"/>
    <n v="0"/>
    <n v="0"/>
    <n v="0"/>
    <n v="0"/>
    <n v="0"/>
    <n v="0"/>
    <n v="0"/>
    <n v="0"/>
    <n v="0"/>
    <n v="0"/>
    <n v="0"/>
    <n v="0"/>
    <n v="0"/>
    <n v="0"/>
    <n v="0"/>
    <n v="0"/>
    <n v="0"/>
    <n v="0"/>
    <n v="0"/>
    <n v="0"/>
    <n v="0"/>
    <x v="0"/>
    <m/>
    <x v="13"/>
    <x v="9"/>
    <s v="no impacts"/>
    <x v="7"/>
    <s v=""/>
    <s v="CTR_186"/>
  </r>
  <r>
    <s v="Tonga"/>
    <s v="OST_053"/>
    <s v="OUEST"/>
    <s v="IHS"/>
    <s v="Grid-Gen"/>
    <s v="OUEST"/>
    <s v="Tonga"/>
    <s v="Huawei"/>
    <n v="0"/>
    <n v="0"/>
    <n v="0"/>
    <n v="0"/>
    <n v="0"/>
    <n v="0"/>
    <n v="0"/>
    <n v="0"/>
    <n v="0"/>
    <n v="0"/>
    <n v="0"/>
    <n v="0"/>
    <n v="0"/>
    <n v="0"/>
    <n v="0"/>
    <n v="0"/>
    <n v="0"/>
    <n v="0"/>
    <n v="0"/>
    <n v="0"/>
    <n v="0"/>
    <n v="0"/>
    <x v="0"/>
    <m/>
    <x v="13"/>
    <x v="9"/>
    <s v="no impacts"/>
    <x v="7"/>
    <s v=""/>
    <s v="OST_053"/>
  </r>
  <r>
    <s v="Minisite-Bonapriso-Castel-Hall"/>
    <s v="LIT_628"/>
    <s v="Douala"/>
    <m/>
    <m/>
    <s v="LITTORAL"/>
    <s v="Douala"/>
    <s v="NOKIA"/>
    <n v="0"/>
    <n v="0"/>
    <n v="0"/>
    <n v="0"/>
    <n v="0"/>
    <n v="0"/>
    <n v="0"/>
    <n v="0"/>
    <n v="0"/>
    <n v="0"/>
    <n v="0"/>
    <n v="0"/>
    <n v="0"/>
    <n v="0"/>
    <n v="0"/>
    <n v="0"/>
    <n v="0"/>
    <n v="0"/>
    <n v="0"/>
    <n v="0"/>
    <n v="0"/>
    <n v="0"/>
    <x v="0"/>
    <m/>
    <x v="13"/>
    <x v="9"/>
    <s v="no impacts"/>
    <x v="7"/>
    <s v=""/>
    <s v="LIT_628"/>
  </r>
  <r>
    <s v="Babette"/>
    <s v="OST_257"/>
    <s v="OUEST"/>
    <s v="CAMUSAT"/>
    <s v="Hybrid Solar - S3"/>
    <s v="OUEST"/>
    <s v="Babette"/>
    <s v="Huawei"/>
    <n v="0"/>
    <n v="0"/>
    <n v="0"/>
    <n v="0"/>
    <n v="0"/>
    <n v="0"/>
    <n v="0"/>
    <n v="0"/>
    <n v="0"/>
    <n v="0"/>
    <n v="0"/>
    <n v="0"/>
    <n v="0"/>
    <n v="0"/>
    <n v="0"/>
    <n v="0"/>
    <n v="0"/>
    <n v="0"/>
    <n v="0"/>
    <n v="0"/>
    <n v="0"/>
    <n v="0"/>
    <x v="0"/>
    <m/>
    <x v="13"/>
    <x v="9"/>
    <s v="no impacts"/>
    <x v="7"/>
    <s v=""/>
    <s v="OST_257"/>
  </r>
  <r>
    <s v="Nkoteng-II"/>
    <s v="CTR_220"/>
    <s v="CENTRE"/>
    <s v="IHS"/>
    <s v="Grid-Gen"/>
    <s v="CENTRE"/>
    <s v="Nkoteng"/>
    <s v="ZTE"/>
    <n v="0"/>
    <n v="0"/>
    <n v="0"/>
    <n v="0"/>
    <n v="0"/>
    <n v="0"/>
    <n v="0"/>
    <n v="0"/>
    <n v="0"/>
    <n v="0"/>
    <n v="0"/>
    <n v="0"/>
    <n v="0"/>
    <n v="0"/>
    <n v="0"/>
    <n v="0"/>
    <n v="0"/>
    <n v="0"/>
    <n v="0"/>
    <n v="0"/>
    <n v="0"/>
    <n v="0"/>
    <x v="0"/>
    <m/>
    <x v="13"/>
    <x v="9"/>
    <s v="no impacts"/>
    <x v="7"/>
    <s v=""/>
    <s v="CTR_220"/>
  </r>
  <r>
    <s v="Talla-Monatele-IHS"/>
    <s v="CTR_135"/>
    <s v="CENTRE"/>
    <s v="IHS"/>
    <s v="Grid-Gen"/>
    <s v="CENTRE"/>
    <s v="Monatele"/>
    <s v="ZTE"/>
    <n v="0"/>
    <n v="0"/>
    <n v="0"/>
    <n v="0"/>
    <n v="0"/>
    <n v="0"/>
    <n v="0"/>
    <n v="0"/>
    <n v="0"/>
    <n v="0"/>
    <n v="0"/>
    <n v="0"/>
    <n v="0"/>
    <n v="0"/>
    <n v="0"/>
    <n v="0"/>
    <n v="0"/>
    <n v="0"/>
    <n v="0"/>
    <n v="0"/>
    <n v="0"/>
    <n v="0"/>
    <x v="0"/>
    <m/>
    <x v="13"/>
    <x v="9"/>
    <s v="no impacts"/>
    <x v="7"/>
    <s v=""/>
    <s v="CTR_135"/>
  </r>
  <r>
    <s v="Enganme-IHS"/>
    <s v="CTR_143"/>
    <s v="CENTRE"/>
    <s v="IHS"/>
    <s v="Solar-Gen"/>
    <s v="CENTRE"/>
    <s v="Enganme"/>
    <s v="ZTE"/>
    <n v="0"/>
    <n v="0"/>
    <n v="0"/>
    <n v="0"/>
    <n v="0"/>
    <n v="0"/>
    <n v="0"/>
    <n v="0"/>
    <n v="0"/>
    <n v="0"/>
    <n v="0"/>
    <n v="0"/>
    <n v="0"/>
    <n v="0"/>
    <n v="0"/>
    <n v="0"/>
    <n v="0"/>
    <n v="0"/>
    <n v="0"/>
    <n v="0"/>
    <n v="0"/>
    <n v="0"/>
    <x v="0"/>
    <m/>
    <x v="13"/>
    <x v="9"/>
    <s v="no impacts"/>
    <x v="7"/>
    <s v=""/>
    <s v="CTR_143"/>
  </r>
  <r>
    <s v="Mfessang"/>
    <s v="OST_189"/>
    <s v="OUEST"/>
    <s v="IHS"/>
    <s v="Hybrid-Gen"/>
    <s v="OUEST"/>
    <s v="Mfessang"/>
    <s v="Huawei"/>
    <n v="0"/>
    <n v="0"/>
    <n v="0"/>
    <n v="0"/>
    <n v="0"/>
    <n v="0"/>
    <n v="0"/>
    <n v="0"/>
    <n v="0"/>
    <n v="0"/>
    <n v="0"/>
    <n v="0"/>
    <n v="0"/>
    <n v="0"/>
    <n v="0"/>
    <n v="0"/>
    <n v="0"/>
    <n v="0"/>
    <n v="0"/>
    <n v="0"/>
    <n v="0"/>
    <n v="0"/>
    <x v="0"/>
    <m/>
    <x v="13"/>
    <x v="9"/>
    <s v="no impacts"/>
    <x v="7"/>
    <s v=""/>
    <s v="OST_189"/>
  </r>
  <r>
    <s v="Demdeng"/>
    <s v="OST_088"/>
    <s v="OUEST"/>
    <s v="IHS"/>
    <s v="Grid-Gen"/>
    <s v="OUEST"/>
    <s v="Demdeng"/>
    <s v="Huawei"/>
    <n v="0"/>
    <n v="0"/>
    <n v="0"/>
    <n v="0"/>
    <n v="0"/>
    <n v="0"/>
    <n v="0"/>
    <n v="0"/>
    <n v="0"/>
    <n v="0"/>
    <n v="0"/>
    <n v="0"/>
    <n v="0"/>
    <n v="0"/>
    <n v="0"/>
    <n v="0"/>
    <n v="0"/>
    <n v="0"/>
    <n v="0"/>
    <n v="0"/>
    <n v="0"/>
    <n v="0"/>
    <x v="0"/>
    <m/>
    <x v="13"/>
    <x v="9"/>
    <s v="no impacts"/>
    <x v="7"/>
    <s v=""/>
    <s v="OST_088"/>
  </r>
  <r>
    <s v="Bayomen-Kalong-MTN"/>
    <s v="CTR_364"/>
    <s v="CENTRE"/>
    <s v="IHS"/>
    <s v=""/>
    <s v="CENTRE"/>
    <s v="Bayomen-Kalong"/>
    <s v="ZTE"/>
    <n v="0"/>
    <n v="0"/>
    <n v="0"/>
    <n v="0"/>
    <n v="0"/>
    <n v="0"/>
    <n v="0"/>
    <n v="0"/>
    <n v="0"/>
    <n v="0"/>
    <n v="0"/>
    <n v="0"/>
    <n v="0"/>
    <n v="0"/>
    <n v="0"/>
    <n v="0"/>
    <n v="0"/>
    <n v="0"/>
    <n v="0"/>
    <n v="0"/>
    <n v="0"/>
    <n v="0"/>
    <x v="0"/>
    <m/>
    <x v="13"/>
    <x v="9"/>
    <s v="no impacts"/>
    <x v="7"/>
    <s v=""/>
    <s v="CTR_364"/>
  </r>
  <r>
    <s v="Kotto-Eglise-EPC"/>
    <s v="LIT_454"/>
    <s v="Douala"/>
    <s v="IHS"/>
    <s v="Grid-Gen"/>
    <s v="LITTORAL"/>
    <s v="Douala"/>
    <s v="ZTE"/>
    <n v="0"/>
    <n v="0"/>
    <n v="0"/>
    <n v="0"/>
    <n v="0"/>
    <n v="0"/>
    <n v="0"/>
    <n v="0"/>
    <n v="0"/>
    <n v="0"/>
    <n v="0"/>
    <n v="0"/>
    <n v="0"/>
    <n v="0"/>
    <n v="0"/>
    <n v="0"/>
    <n v="0"/>
    <n v="0"/>
    <n v="0"/>
    <n v="0"/>
    <n v="0"/>
    <n v="0"/>
    <x v="0"/>
    <m/>
    <x v="13"/>
    <x v="9"/>
    <s v="no impacts"/>
    <x v="7"/>
    <s v=""/>
    <s v="LIT_454"/>
  </r>
  <r>
    <s v="Pouma-Makob"/>
    <s v="LIT_201"/>
    <s v="LITTORAL"/>
    <s v="IHS"/>
    <s v="Grid-Gen"/>
    <s v="LITTORAL"/>
    <s v="Pouma"/>
    <s v="ZTE"/>
    <n v="0"/>
    <n v="0"/>
    <n v="0"/>
    <n v="0"/>
    <n v="0"/>
    <n v="0"/>
    <n v="0"/>
    <n v="0"/>
    <n v="0"/>
    <n v="0"/>
    <n v="0"/>
    <n v="0"/>
    <n v="0"/>
    <n v="0"/>
    <n v="0"/>
    <n v="0"/>
    <n v="0"/>
    <n v="0"/>
    <n v="0"/>
    <n v="0"/>
    <n v="0"/>
    <n v="0"/>
    <x v="0"/>
    <m/>
    <x v="13"/>
    <x v="9"/>
    <s v="no impacts"/>
    <x v="7"/>
    <s v=""/>
    <s v="LIT_201"/>
  </r>
  <r>
    <s v="Bali-Njenka-IHS"/>
    <s v="NRO_151"/>
    <s v="NORD-OUEST"/>
    <m/>
    <m/>
    <s v="NORD-OUEST"/>
    <s v="Bali"/>
    <s v="Huawei"/>
    <n v="0"/>
    <n v="0"/>
    <n v="0"/>
    <n v="0"/>
    <n v="0"/>
    <n v="0"/>
    <n v="0"/>
    <n v="0"/>
    <n v="0"/>
    <n v="0"/>
    <n v="0"/>
    <n v="0"/>
    <n v="0"/>
    <n v="10.344113568071499"/>
    <n v="0"/>
    <n v="0"/>
    <n v="0"/>
    <n v="0"/>
    <n v="0"/>
    <n v="0"/>
    <n v="0"/>
    <n v="0"/>
    <x v="1"/>
    <m/>
    <x v="0"/>
    <x v="0"/>
    <s v="IP &amp; VLAN"/>
    <x v="0"/>
    <s v="(05/03/2026 groupe whatsapp) :  impacted by NRO_011_H_MBENGWI, Boucle Ethernet les Vlan Huawei (1454, 1453, 1452, 1451) || Action Desactivation de la boucle par BOTX..;..;(05/03/2026 com ran 17h): Impacted by NRO_017_H_Bali..;..;(05/03/2026 com ran 10h): Impacted by NRO_017_H_Bali"/>
    <s v="NRO_011"/>
  </r>
  <r>
    <s v="Bali"/>
    <s v="NRO_017"/>
    <s v="NORD-OUEST"/>
    <s v="IHS"/>
    <s v="Grid-Gen"/>
    <s v="NORD-OUEST"/>
    <s v="Bali"/>
    <s v="Huawei"/>
    <n v="0"/>
    <n v="0"/>
    <n v="0"/>
    <n v="0"/>
    <n v="0"/>
    <n v="0"/>
    <n v="0"/>
    <n v="0"/>
    <n v="0"/>
    <n v="0"/>
    <n v="0"/>
    <n v="0"/>
    <n v="0"/>
    <n v="10.352870591525342"/>
    <n v="0"/>
    <n v="0"/>
    <n v="0"/>
    <n v="0"/>
    <n v="0"/>
    <n v="0"/>
    <n v="0"/>
    <n v="0"/>
    <x v="1"/>
    <m/>
    <x v="6"/>
    <x v="1"/>
    <s v="Defaut GE &amp; Power Cabinet"/>
    <x v="1"/>
    <s v="(05/03/2026 groupe whatsapp) :  impacted by NRO_011_H_MBENGWI, Boucle Ethernet les Vlan Huawei (1454, 1453, 1452, 1451) || Action Desactivation de la boucle par BOTX..;..;(hourly IHS): 03/05/2026 12:37 3:31:58 42.1V Team is managing, ETA 07:00 PM..;..;(05/03/2026 com ran 17h): Indisponibilité des services voix &amp; data dans la zone de NRO_017_H_Bali_U et environs..;..;(05/03/2026 com ran 10h): Indisponibilité des services voix &amp; data dans la zone de NRO_017_H_Bali_U et environs"/>
    <s v="NRO_011"/>
  </r>
  <r>
    <s v="Zamakoe-MTN"/>
    <s v="CTR_366"/>
    <s v="CENTRE"/>
    <s v="IHS"/>
    <s v="Grid-Gen"/>
    <s v="CENTRE"/>
    <s v="Zamakoe"/>
    <s v="ZTE"/>
    <n v="0"/>
    <n v="0"/>
    <n v="0"/>
    <n v="0"/>
    <n v="0"/>
    <n v="0"/>
    <n v="0"/>
    <n v="0"/>
    <n v="0"/>
    <n v="0"/>
    <n v="0"/>
    <n v="0"/>
    <n v="0"/>
    <n v="0"/>
    <n v="0"/>
    <n v="0"/>
    <n v="0"/>
    <n v="0"/>
    <n v="0"/>
    <n v="0"/>
    <n v="0"/>
    <n v="0"/>
    <x v="0"/>
    <m/>
    <x v="7"/>
    <x v="4"/>
    <s v="SPARE-ISSUE"/>
    <x v="3"/>
    <s v="(05/03/2026 com ran 17h): 28/04/2026 ODU MPT 7-8 GHz 3DB20859AB faulty en attente de MAD_x000a_27/04/2026 ODU en cours de dementelement_x000a_21.04.26; Dementellement des ODUs en cours pour MAD à Huawei, update ASAP_x000a_08.04.26; ODU MPT 7-8 GHz 3DB20859AB faulty et commande passée à OCM_x000a_08.04.26; Besoin d'un FME sur site pour vérifier la chaine antennaire de l'ODU 3.1; CM-20260408-00002730; FME Rodrigue activé pour investigations, update ASAP..;..;(05/03/2026 com ran 10h): 28/04/2026 ODU MPT 7-8 GHz 3DB20859AB faulty en attente de MAD_x000a_27/04/2026 ODU en cours de dementelement_x000a_21.04.26; Dementellement des ODUs en cours pour MAD à Huawei, update ASAP_x000a_08.04.26; ODU MPT 7-8 GHz 3DB20859AB faulty et commande passée à OCM_x000a_08.04.26; Besoin d'un FME sur site pour vérifier la chaine antennaire de l'ODU 3.1; CM-20260408-00002730; FME Rodrigue activé pour investigations, update ASAP"/>
    <s v="CTR_366"/>
  </r>
  <r>
    <s v="Loum"/>
    <s v="LIT_029"/>
    <s v="LITTORAL"/>
    <s v="IHS"/>
    <s v="Grid-Gen"/>
    <s v="LITTORAL"/>
    <s v="Loum"/>
    <s v="ZTE"/>
    <n v="0"/>
    <n v="0"/>
    <n v="0"/>
    <n v="0"/>
    <n v="0"/>
    <n v="0"/>
    <n v="0"/>
    <n v="0"/>
    <n v="0"/>
    <n v="0"/>
    <n v="0"/>
    <n v="0"/>
    <n v="0"/>
    <n v="0"/>
    <n v="0"/>
    <n v="0"/>
    <n v="0"/>
    <n v="0"/>
    <n v="0"/>
    <n v="0"/>
    <n v="0"/>
    <n v="0"/>
    <x v="0"/>
    <m/>
    <x v="13"/>
    <x v="9"/>
    <s v="no impacts"/>
    <x v="7"/>
    <s v=""/>
    <s v="LIT_029"/>
  </r>
  <r>
    <s v="DIDANGO-II"/>
    <s v="OST_316"/>
    <s v="OUEST"/>
    <m/>
    <m/>
    <s v="OUEST"/>
    <s v="Koutaba"/>
    <s v="Huawei"/>
    <n v="0"/>
    <n v="0"/>
    <n v="0"/>
    <n v="0"/>
    <n v="0"/>
    <n v="0"/>
    <n v="0"/>
    <n v="0"/>
    <n v="0"/>
    <n v="0"/>
    <n v="0"/>
    <n v="0"/>
    <n v="0"/>
    <n v="0"/>
    <n v="0"/>
    <n v="0"/>
    <n v="0"/>
    <n v="0"/>
    <n v="0"/>
    <n v="0"/>
    <n v="0"/>
    <n v="0"/>
    <x v="0"/>
    <m/>
    <x v="13"/>
    <x v="9"/>
    <s v="no impacts"/>
    <x v="7"/>
    <s v=""/>
    <s v="OST_316"/>
  </r>
  <r>
    <s v="Sombo"/>
    <s v="CTR_013"/>
    <s v="CENTRE"/>
    <s v="IHS"/>
    <s v="Grid-Gen"/>
    <s v="CENTRE"/>
    <s v="Sombo"/>
    <s v="ZTE"/>
    <n v="0"/>
    <n v="0"/>
    <n v="0"/>
    <n v="0"/>
    <n v="0"/>
    <n v="0"/>
    <n v="0"/>
    <n v="0"/>
    <n v="0"/>
    <n v="0"/>
    <n v="0"/>
    <n v="0"/>
    <n v="0"/>
    <n v="0"/>
    <n v="0"/>
    <n v="0"/>
    <n v="0"/>
    <n v="0"/>
    <n v="0"/>
    <n v="0"/>
    <n v="0"/>
    <n v="0"/>
    <x v="0"/>
    <m/>
    <x v="13"/>
    <x v="9"/>
    <s v="no impacts"/>
    <x v="7"/>
    <s v=""/>
    <s v="CTR_013"/>
  </r>
  <r>
    <s v="Akono"/>
    <s v="CTR_063"/>
    <s v="CENTRE"/>
    <s v="IHS"/>
    <s v="Grid-Gen"/>
    <s v="CENTRE"/>
    <s v="Akono"/>
    <s v="ZTE"/>
    <n v="0"/>
    <n v="0"/>
    <n v="0"/>
    <n v="0"/>
    <n v="0"/>
    <n v="0"/>
    <n v="0"/>
    <n v="0"/>
    <n v="0"/>
    <n v="0"/>
    <n v="0"/>
    <n v="0"/>
    <n v="0"/>
    <n v="0"/>
    <n v="0"/>
    <n v="0"/>
    <n v="0"/>
    <n v="0"/>
    <n v="0"/>
    <n v="0"/>
    <n v="0"/>
    <n v="0"/>
    <x v="0"/>
    <m/>
    <x v="13"/>
    <x v="9"/>
    <s v="no impacts"/>
    <x v="7"/>
    <s v=""/>
    <s v="CTR_063"/>
  </r>
  <r>
    <s v="Balengou"/>
    <s v="OST_049"/>
    <s v="OUEST"/>
    <s v="IHS"/>
    <s v="Grid-Gen"/>
    <s v="OUEST"/>
    <s v="Balengou"/>
    <s v="Huawei"/>
    <n v="0"/>
    <n v="0"/>
    <n v="0"/>
    <n v="0"/>
    <n v="0"/>
    <n v="0"/>
    <n v="0"/>
    <n v="0"/>
    <n v="0"/>
    <n v="0"/>
    <n v="0"/>
    <n v="0"/>
    <n v="0"/>
    <n v="0"/>
    <n v="0"/>
    <n v="0"/>
    <n v="0"/>
    <n v="0"/>
    <n v="0"/>
    <n v="0"/>
    <n v="0"/>
    <n v="0"/>
    <x v="0"/>
    <m/>
    <x v="13"/>
    <x v="9"/>
    <s v="no impacts"/>
    <x v="7"/>
    <s v=""/>
    <s v="OST_049"/>
  </r>
  <r>
    <s v="Bokito-MTN"/>
    <s v="CTR_193"/>
    <s v="CENTRE"/>
    <s v="IHS"/>
    <s v="Grid-Gen"/>
    <s v="CENTRE"/>
    <s v="Bokito"/>
    <s v="ZTE"/>
    <n v="0"/>
    <n v="0"/>
    <n v="0"/>
    <n v="0"/>
    <n v="0"/>
    <n v="0"/>
    <n v="0"/>
    <n v="0"/>
    <n v="0"/>
    <n v="0"/>
    <n v="0"/>
    <n v="0"/>
    <n v="0"/>
    <n v="0"/>
    <n v="0"/>
    <n v="0"/>
    <n v="0"/>
    <n v="0"/>
    <n v="0"/>
    <n v="0"/>
    <n v="0"/>
    <n v="0"/>
    <x v="0"/>
    <m/>
    <x v="6"/>
    <x v="1"/>
    <s v="Defaut GE &amp; Power Cabinet"/>
    <x v="1"/>
    <s v="(hourly IHS): 03/05/2026 17:54 1:18:53 47V FME Francis informed, ETA /Cedric informed"/>
    <s v="CTR_193"/>
  </r>
  <r>
    <s v="Bissiang"/>
    <s v="LIT_505"/>
    <s v="LITTORAL"/>
    <s v="IHS"/>
    <s v="Hybrid-Gen"/>
    <s v="LITTORAL"/>
    <s v="Bissiang"/>
    <s v="ZTE"/>
    <n v="0"/>
    <n v="0"/>
    <n v="0"/>
    <n v="0"/>
    <n v="0"/>
    <n v="0"/>
    <n v="0"/>
    <n v="0"/>
    <n v="0"/>
    <n v="0"/>
    <n v="0"/>
    <n v="0"/>
    <n v="0"/>
    <n v="0"/>
    <n v="0"/>
    <n v="0"/>
    <n v="0"/>
    <n v="0"/>
    <n v="0"/>
    <n v="0"/>
    <n v="0"/>
    <n v="0"/>
    <x v="0"/>
    <m/>
    <x v="13"/>
    <x v="9"/>
    <s v="no impacts"/>
    <x v="7"/>
    <s v=""/>
    <s v="LIT_505"/>
  </r>
  <r>
    <s v="Shell-Newbell"/>
    <s v="LIT_053"/>
    <s v="Douala"/>
    <s v="IHS"/>
    <s v="Grid-Gen"/>
    <s v="LITTORAL"/>
    <s v="Douala"/>
    <s v="ZTE"/>
    <n v="0"/>
    <n v="0"/>
    <n v="0"/>
    <n v="0"/>
    <n v="0"/>
    <n v="0"/>
    <n v="0"/>
    <n v="0"/>
    <n v="0"/>
    <n v="0"/>
    <n v="0"/>
    <n v="0"/>
    <n v="0"/>
    <n v="0"/>
    <n v="0"/>
    <n v="0"/>
    <n v="0"/>
    <n v="0"/>
    <n v="0"/>
    <n v="0"/>
    <n v="0"/>
    <n v="0"/>
    <x v="0"/>
    <m/>
    <x v="13"/>
    <x v="9"/>
    <s v="no impacts"/>
    <x v="7"/>
    <s v=""/>
    <s v="LIT_053"/>
  </r>
  <r>
    <s v="Afambassi-MTN"/>
    <s v="CTR_365"/>
    <s v="CENTRE"/>
    <s v="IHS"/>
    <m/>
    <s v="CENTRE"/>
    <s v="Afambassi"/>
    <s v="ZTE"/>
    <n v="0"/>
    <n v="0"/>
    <n v="0"/>
    <n v="0"/>
    <n v="0"/>
    <n v="0"/>
    <n v="0"/>
    <n v="0"/>
    <n v="0"/>
    <n v="0"/>
    <n v="0"/>
    <n v="0"/>
    <n v="0"/>
    <n v="0"/>
    <n v="0"/>
    <n v="0"/>
    <n v="0"/>
    <n v="0"/>
    <n v="0"/>
    <n v="0"/>
    <n v="0"/>
    <n v="0"/>
    <x v="0"/>
    <m/>
    <x v="13"/>
    <x v="9"/>
    <s v="no impacts"/>
    <x v="7"/>
    <s v=""/>
    <s v="CTR_365"/>
  </r>
  <r>
    <s v="Ezezang-MTN"/>
    <s v="CTR_230"/>
    <s v="CENTRE"/>
    <s v="IHS"/>
    <s v="Solar-Gen-Lithium"/>
    <s v="CENTRE"/>
    <s v="Ezezang"/>
    <s v="ZTE"/>
    <n v="0"/>
    <n v="0"/>
    <n v="0"/>
    <n v="0"/>
    <n v="0"/>
    <n v="0"/>
    <n v="0"/>
    <n v="0"/>
    <n v="0"/>
    <n v="0"/>
    <n v="0"/>
    <n v="0"/>
    <n v="0"/>
    <n v="0"/>
    <n v="0"/>
    <n v="0"/>
    <n v="0"/>
    <n v="0"/>
    <n v="0"/>
    <n v="0"/>
    <n v="0"/>
    <n v="0"/>
    <x v="0"/>
    <m/>
    <x v="13"/>
    <x v="9"/>
    <s v="no impacts"/>
    <x v="7"/>
    <s v=""/>
    <s v="CTR_230"/>
  </r>
  <r>
    <s v="Yop-IHS"/>
    <s v="CTR_673"/>
    <s v="CENTRE"/>
    <s v="IHS"/>
    <s v="Solar-Grid-Gen"/>
    <s v="CENTRE"/>
    <s v="Yop"/>
    <s v="ZTE"/>
    <n v="0"/>
    <n v="0"/>
    <n v="0"/>
    <n v="0"/>
    <n v="0"/>
    <n v="0"/>
    <n v="0"/>
    <n v="0"/>
    <n v="0"/>
    <n v="0"/>
    <n v="0"/>
    <n v="0"/>
    <n v="0"/>
    <n v="0"/>
    <n v="0"/>
    <n v="0"/>
    <n v="0"/>
    <n v="0"/>
    <n v="0"/>
    <n v="0"/>
    <n v="0"/>
    <n v="0"/>
    <x v="0"/>
    <m/>
    <x v="13"/>
    <x v="9"/>
    <s v="no impacts"/>
    <x v="7"/>
    <s v=""/>
    <s v="CTR_673"/>
  </r>
  <r>
    <s v="Taete-MTN-IHS"/>
    <s v="CTR_184"/>
    <s v="CENTRE"/>
    <s v="IHS"/>
    <s v="Grid-Gen-Lithium"/>
    <s v="CENTRE"/>
    <s v="Taete"/>
    <s v="ZTE"/>
    <n v="0"/>
    <n v="0"/>
    <n v="0"/>
    <n v="0"/>
    <n v="0"/>
    <n v="0"/>
    <n v="0"/>
    <n v="0"/>
    <n v="0"/>
    <n v="0"/>
    <n v="0"/>
    <n v="0"/>
    <n v="0"/>
    <n v="0"/>
    <n v="0"/>
    <n v="0"/>
    <n v="0"/>
    <n v="0"/>
    <n v="0"/>
    <n v="0"/>
    <n v="0"/>
    <n v="0"/>
    <x v="0"/>
    <m/>
    <x v="13"/>
    <x v="9"/>
    <s v="no impacts"/>
    <x v="7"/>
    <s v=""/>
    <s v="CTR_184"/>
  </r>
  <r>
    <s v="Sikoum"/>
    <s v="LIT_012"/>
    <s v="LITTORAL"/>
    <s v="IHS"/>
    <s v="Solar-Gen-Lithium"/>
    <s v="LITTORAL"/>
    <s v="Sikoum"/>
    <s v="ZTE"/>
    <n v="0"/>
    <n v="0"/>
    <n v="0"/>
    <n v="0"/>
    <n v="0"/>
    <n v="0"/>
    <n v="0"/>
    <n v="0"/>
    <n v="0"/>
    <n v="0"/>
    <n v="0"/>
    <n v="0"/>
    <n v="0"/>
    <n v="0"/>
    <n v="0"/>
    <n v="0"/>
    <n v="0"/>
    <n v="0"/>
    <n v="0"/>
    <n v="0"/>
    <n v="0"/>
    <n v="0"/>
    <x v="0"/>
    <m/>
    <x v="13"/>
    <x v="9"/>
    <s v="no impacts"/>
    <x v="7"/>
    <s v=""/>
    <s v="LIT_012"/>
  </r>
  <r>
    <s v="Memiam-MTN"/>
    <s v="SUD_235"/>
    <s v="CENTRE"/>
    <s v="IHS"/>
    <s v="Grid-Gen"/>
    <s v="SUD"/>
    <s v="Memiam"/>
    <s v="ZTE"/>
    <n v="0"/>
    <n v="0"/>
    <n v="0"/>
    <n v="0"/>
    <n v="0"/>
    <n v="0"/>
    <n v="0"/>
    <n v="0"/>
    <n v="0"/>
    <n v="0"/>
    <n v="0"/>
    <n v="0"/>
    <n v="0"/>
    <n v="0"/>
    <n v="0"/>
    <n v="0"/>
    <n v="0"/>
    <n v="0"/>
    <n v="0"/>
    <n v="0"/>
    <n v="0"/>
    <n v="0"/>
    <x v="0"/>
    <m/>
    <x v="13"/>
    <x v="9"/>
    <s v="no impacts"/>
    <x v="7"/>
    <s v=""/>
    <s v="SUD_235"/>
  </r>
  <r>
    <s v="Sikoum-II"/>
    <s v="LIT_388"/>
    <s v="LITTORAL"/>
    <s v="IHS"/>
    <s v="Gen-Lithium"/>
    <s v="LITTORAL"/>
    <s v="Sikoum"/>
    <s v="ZTE"/>
    <n v="0"/>
    <n v="0"/>
    <n v="0"/>
    <n v="0"/>
    <n v="0"/>
    <n v="0"/>
    <n v="0"/>
    <n v="0"/>
    <n v="0"/>
    <n v="0"/>
    <n v="0"/>
    <n v="0"/>
    <n v="0"/>
    <n v="0"/>
    <n v="0"/>
    <n v="0"/>
    <n v="0"/>
    <n v="0"/>
    <n v="0"/>
    <n v="0"/>
    <n v="0"/>
    <n v="0"/>
    <x v="0"/>
    <m/>
    <x v="13"/>
    <x v="9"/>
    <s v="no impacts"/>
    <x v="7"/>
    <s v=""/>
    <s v="LIT_388"/>
  </r>
  <r>
    <s v="Nkongkarak-MTN-IHS"/>
    <s v="CTR_696"/>
    <s v="CENTRE"/>
    <s v="IHS"/>
    <s v="Hybrid-Gen"/>
    <s v="CENTRE"/>
    <s v="Nkongkarak"/>
    <s v="ZTE"/>
    <n v="0"/>
    <n v="0"/>
    <n v="0"/>
    <n v="0"/>
    <n v="0"/>
    <n v="0"/>
    <n v="0"/>
    <n v="0"/>
    <n v="0"/>
    <n v="0"/>
    <n v="0"/>
    <n v="0"/>
    <n v="0"/>
    <n v="0"/>
    <n v="0"/>
    <n v="0"/>
    <n v="0"/>
    <n v="0"/>
    <n v="0"/>
    <n v="0"/>
    <n v="0"/>
    <n v="0"/>
    <x v="0"/>
    <m/>
    <x v="13"/>
    <x v="9"/>
    <s v="no impacts"/>
    <x v="7"/>
    <s v=""/>
    <s v="CTR_696"/>
  </r>
  <r>
    <s v="Metet"/>
    <s v="CTR_053"/>
    <s v="CENTRE"/>
    <s v="IHS"/>
    <s v="Grid-Gen"/>
    <s v="CENTRE"/>
    <s v="Metet"/>
    <s v="ZTE"/>
    <n v="0"/>
    <n v="0"/>
    <n v="0"/>
    <n v="0"/>
    <n v="0"/>
    <n v="0"/>
    <n v="0"/>
    <n v="0"/>
    <n v="0"/>
    <n v="0"/>
    <n v="0"/>
    <n v="0"/>
    <n v="0"/>
    <n v="0"/>
    <n v="0"/>
    <n v="0"/>
    <n v="0"/>
    <n v="0"/>
    <n v="0"/>
    <n v="0"/>
    <n v="0"/>
    <n v="0"/>
    <x v="0"/>
    <m/>
    <x v="13"/>
    <x v="9"/>
    <s v="no impacts"/>
    <x v="7"/>
    <s v=""/>
    <s v="CTR_053"/>
  </r>
  <r>
    <s v="Yambassa"/>
    <s v="CTR_232"/>
    <s v="CENTRE"/>
    <s v="IHS"/>
    <s v="Grid-Gen"/>
    <s v="CENTRE"/>
    <s v="Yambassa"/>
    <s v="ZTE"/>
    <n v="0"/>
    <n v="0"/>
    <n v="0"/>
    <n v="0"/>
    <n v="0"/>
    <n v="0"/>
    <n v="0"/>
    <n v="0"/>
    <n v="0"/>
    <n v="0"/>
    <n v="0"/>
    <n v="0"/>
    <n v="0"/>
    <n v="0"/>
    <n v="0"/>
    <n v="0"/>
    <n v="0"/>
    <n v="0"/>
    <n v="0"/>
    <n v="0"/>
    <n v="0"/>
    <n v="0"/>
    <x v="0"/>
    <m/>
    <x v="13"/>
    <x v="9"/>
    <s v="no impacts"/>
    <x v="7"/>
    <s v=""/>
    <s v="CTR_232"/>
  </r>
  <r>
    <s v="Sackbayeme"/>
    <s v="LIT_138"/>
    <s v="LITTORAL"/>
    <s v="IHS"/>
    <s v="Grid-Gen"/>
    <s v="LITTORAL"/>
    <s v="Sacbayeme"/>
    <s v="ZTE"/>
    <n v="0"/>
    <n v="0"/>
    <n v="0"/>
    <n v="0"/>
    <n v="0"/>
    <n v="0"/>
    <n v="0"/>
    <n v="0"/>
    <n v="0"/>
    <n v="0"/>
    <n v="0"/>
    <n v="0"/>
    <n v="0"/>
    <n v="0"/>
    <n v="0"/>
    <n v="0"/>
    <n v="0"/>
    <n v="0"/>
    <n v="0"/>
    <n v="0"/>
    <n v="0"/>
    <n v="0"/>
    <x v="0"/>
    <m/>
    <x v="13"/>
    <x v="9"/>
    <s v="no impacts"/>
    <x v="7"/>
    <s v=""/>
    <s v="LIT_138"/>
  </r>
  <r>
    <s v="Bamoko"/>
    <s v="CTR_091"/>
    <s v="CENTRE"/>
    <s v="IHS"/>
    <s v="Solar-Gen"/>
    <s v="CENTRE"/>
    <s v="Bamoko"/>
    <s v="ZTE"/>
    <n v="0"/>
    <n v="0"/>
    <n v="0"/>
    <n v="0"/>
    <n v="0"/>
    <n v="0"/>
    <n v="0"/>
    <n v="0"/>
    <n v="0"/>
    <n v="0"/>
    <n v="0"/>
    <n v="0"/>
    <n v="0"/>
    <n v="0"/>
    <n v="0"/>
    <n v="0"/>
    <n v="0"/>
    <n v="0"/>
    <n v="0"/>
    <n v="0"/>
    <n v="0"/>
    <n v="0"/>
    <x v="0"/>
    <m/>
    <x v="13"/>
    <x v="9"/>
    <s v="no impacts"/>
    <x v="7"/>
    <s v=""/>
    <s v="CTR_091"/>
  </r>
  <r>
    <s v="Penja-Market-MTN"/>
    <s v="LIT_767"/>
    <s v="LITTORAL"/>
    <m/>
    <m/>
    <s v="LITTORAL"/>
    <s v="Penja"/>
    <s v="ZTE"/>
    <n v="0"/>
    <n v="0"/>
    <n v="0"/>
    <n v="0"/>
    <n v="0"/>
    <n v="0"/>
    <n v="0"/>
    <n v="0"/>
    <n v="0"/>
    <n v="0"/>
    <n v="0"/>
    <n v="0"/>
    <n v="0"/>
    <n v="0"/>
    <n v="0"/>
    <n v="0"/>
    <n v="0"/>
    <n v="0"/>
    <n v="0"/>
    <n v="0"/>
    <n v="0"/>
    <n v="0"/>
    <x v="0"/>
    <m/>
    <x v="13"/>
    <x v="9"/>
    <s v="no impacts"/>
    <x v="7"/>
    <s v=""/>
    <s v="LIT_767"/>
  </r>
  <r>
    <s v="Ngwei-II-IHS"/>
    <s v="LIT_664"/>
    <s v="LITTORAL"/>
    <s v="IHS"/>
    <s v="Solar-Gen"/>
    <s v="LITTORAL"/>
    <s v="Ngwei"/>
    <s v="ZTE"/>
    <n v="0"/>
    <n v="0"/>
    <n v="0"/>
    <n v="0"/>
    <n v="0"/>
    <n v="0"/>
    <n v="0"/>
    <n v="0"/>
    <n v="0"/>
    <n v="0"/>
    <n v="0"/>
    <n v="0"/>
    <n v="0"/>
    <n v="0"/>
    <n v="0"/>
    <n v="0"/>
    <n v="0"/>
    <n v="0"/>
    <n v="0"/>
    <n v="0"/>
    <n v="0"/>
    <n v="0"/>
    <x v="0"/>
    <m/>
    <x v="13"/>
    <x v="9"/>
    <s v="no impacts"/>
    <x v="7"/>
    <s v=""/>
    <s v="LIT_664"/>
  </r>
  <r>
    <s v="Pama"/>
    <s v="SUD_004"/>
    <s v="LITTORAL"/>
    <s v="IHS"/>
    <s v="Grid-Gen"/>
    <s v="SUD"/>
    <s v="Pama"/>
    <s v="NOKIA"/>
    <n v="0"/>
    <n v="0"/>
    <n v="0"/>
    <n v="0"/>
    <n v="0"/>
    <n v="0"/>
    <n v="0"/>
    <n v="0"/>
    <n v="0"/>
    <n v="0"/>
    <n v="0"/>
    <n v="0"/>
    <n v="0"/>
    <n v="0"/>
    <n v="0"/>
    <n v="0"/>
    <n v="0"/>
    <n v="0"/>
    <n v="0"/>
    <n v="0"/>
    <n v="0"/>
    <n v="0"/>
    <x v="0"/>
    <m/>
    <x v="13"/>
    <x v="9"/>
    <s v="no impacts"/>
    <x v="7"/>
    <s v=""/>
    <s v="SUD_004"/>
  </r>
  <r>
    <s v="Ntui-Ecole-Publique"/>
    <s v="CTR_826"/>
    <s v="CENTRE"/>
    <s v="CAMUSAT"/>
    <s v="HGB"/>
    <s v="CENTRE"/>
    <s v="Ntui"/>
    <s v="ZTE"/>
    <n v="0"/>
    <n v="0"/>
    <n v="0"/>
    <n v="0"/>
    <n v="0"/>
    <n v="0"/>
    <n v="0"/>
    <n v="0"/>
    <n v="0"/>
    <n v="0"/>
    <n v="0"/>
    <n v="0"/>
    <n v="0"/>
    <n v="0"/>
    <n v="0"/>
    <n v="0"/>
    <n v="0"/>
    <n v="0"/>
    <n v="0"/>
    <n v="0"/>
    <n v="0"/>
    <n v="0"/>
    <x v="0"/>
    <m/>
    <x v="13"/>
    <x v="9"/>
    <s v="no impacts"/>
    <x v="7"/>
    <s v=""/>
    <s v="CTR_826"/>
  </r>
  <r>
    <s v="Mamb"/>
    <s v="CTR_356"/>
    <s v="CENTRE"/>
    <s v="IHS"/>
    <s v="Grid-Gen"/>
    <s v="CENTRE"/>
    <s v="Mamb"/>
    <s v="ZTE"/>
    <n v="0"/>
    <n v="0"/>
    <n v="0"/>
    <n v="0"/>
    <n v="0"/>
    <n v="0"/>
    <n v="0"/>
    <n v="0"/>
    <n v="0"/>
    <n v="0"/>
    <n v="0"/>
    <n v="0"/>
    <n v="0"/>
    <n v="0"/>
    <n v="0"/>
    <n v="0"/>
    <n v="0"/>
    <n v="0"/>
    <n v="0"/>
    <n v="0"/>
    <n v="0"/>
    <n v="0"/>
    <x v="0"/>
    <m/>
    <x v="13"/>
    <x v="9"/>
    <s v="no impacts"/>
    <x v="7"/>
    <s v=""/>
    <s v="CTR_356"/>
  </r>
  <r>
    <s v="MONATELE-IHS"/>
    <s v="CTR_869"/>
    <s v="CENTRE"/>
    <s v="IHS"/>
    <s v="Grid-Gen"/>
    <s v="CENTRE"/>
    <s v="Monatele"/>
    <s v="ZTE"/>
    <n v="0"/>
    <n v="0"/>
    <n v="0"/>
    <n v="0"/>
    <n v="0"/>
    <n v="0"/>
    <n v="0"/>
    <n v="0"/>
    <n v="0"/>
    <n v="0"/>
    <n v="0"/>
    <n v="0"/>
    <n v="0"/>
    <n v="0"/>
    <n v="0"/>
    <n v="0"/>
    <n v="0"/>
    <n v="0"/>
    <n v="0"/>
    <n v="0"/>
    <n v="0"/>
    <n v="0"/>
    <x v="0"/>
    <m/>
    <x v="13"/>
    <x v="9"/>
    <s v="no impacts"/>
    <x v="7"/>
    <s v=""/>
    <s v="CTR_869"/>
  </r>
  <r>
    <s v="Mbanga-Mouyouka-IHS"/>
    <s v="LIT_789"/>
    <s v="LITTORAL"/>
    <m/>
    <m/>
    <s v="LITTORAL"/>
    <s v="Mouyouka"/>
    <s v="ZTE"/>
    <n v="0"/>
    <n v="0"/>
    <n v="0"/>
    <n v="0"/>
    <n v="0"/>
    <n v="0"/>
    <n v="0"/>
    <n v="0"/>
    <n v="0"/>
    <n v="0"/>
    <n v="0"/>
    <n v="0"/>
    <n v="0"/>
    <n v="0"/>
    <n v="0"/>
    <n v="0"/>
    <n v="0"/>
    <n v="0"/>
    <n v="0"/>
    <n v="0"/>
    <n v="0"/>
    <n v="0"/>
    <x v="0"/>
    <m/>
    <x v="13"/>
    <x v="9"/>
    <s v="no impacts"/>
    <x v="7"/>
    <s v=""/>
    <s v="LIT_789"/>
  </r>
  <r>
    <s v="Bidou-IHS"/>
    <s v="SUD_125"/>
    <s v="NORD-OUEST"/>
    <m/>
    <m/>
    <s v="SUD"/>
    <s v="Bamenda"/>
    <s v="ZTE"/>
    <n v="0"/>
    <n v="0"/>
    <n v="0"/>
    <n v="0"/>
    <n v="0"/>
    <n v="0"/>
    <n v="0"/>
    <n v="0"/>
    <n v="0"/>
    <n v="0"/>
    <n v="0"/>
    <n v="0"/>
    <n v="0"/>
    <n v="0"/>
    <n v="0"/>
    <n v="0"/>
    <n v="0"/>
    <n v="0"/>
    <n v="0"/>
    <n v="0"/>
    <n v="0"/>
    <n v="0"/>
    <x v="0"/>
    <m/>
    <x v="13"/>
    <x v="9"/>
    <s v="no impacts"/>
    <x v="7"/>
    <s v=""/>
    <s v="SUD_125"/>
  </r>
  <r>
    <s v="Makoda-MTN"/>
    <s v="CTR_360"/>
    <s v="CENTRE"/>
    <s v="IHS"/>
    <s v="Gen-Lithium"/>
    <s v="CENTRE"/>
    <s v="Makoda"/>
    <s v="ZTE"/>
    <n v="0"/>
    <n v="0"/>
    <n v="0"/>
    <n v="0"/>
    <n v="0"/>
    <n v="0"/>
    <n v="0"/>
    <n v="0"/>
    <n v="0"/>
    <n v="0"/>
    <n v="0"/>
    <n v="0"/>
    <n v="0"/>
    <n v="0"/>
    <n v="0"/>
    <n v="0"/>
    <n v="0"/>
    <n v="0"/>
    <n v="0"/>
    <n v="0"/>
    <n v="0"/>
    <n v="0"/>
    <x v="0"/>
    <m/>
    <x v="13"/>
    <x v="9"/>
    <s v="no impacts"/>
    <x v="7"/>
    <s v=""/>
    <s v="CTR_360"/>
  </r>
  <r>
    <s v="Manjo-Q2-MTN"/>
    <s v="LIT_772"/>
    <s v="LITTORAL"/>
    <m/>
    <m/>
    <s v="LITTORAL"/>
    <s v="Manjo"/>
    <s v="ZTE"/>
    <n v="0"/>
    <n v="0"/>
    <n v="0"/>
    <n v="0"/>
    <n v="0"/>
    <n v="0"/>
    <n v="0"/>
    <n v="0"/>
    <n v="0"/>
    <n v="0"/>
    <n v="0"/>
    <n v="0"/>
    <n v="0"/>
    <n v="0"/>
    <n v="0"/>
    <n v="0"/>
    <n v="0"/>
    <n v="0"/>
    <n v="0"/>
    <n v="0"/>
    <n v="0"/>
    <n v="0"/>
    <x v="0"/>
    <m/>
    <x v="13"/>
    <x v="9"/>
    <s v="no impacts"/>
    <x v="7"/>
    <s v=""/>
    <s v="LIT_772"/>
  </r>
  <r>
    <s v="BISSIANG-Kribi"/>
    <s v="SUD_128"/>
    <s v="CENTRE"/>
    <s v="CAMUSAT"/>
    <s v="Hybrid Solar - S3"/>
    <s v="SUD"/>
    <s v="BISSIANG"/>
    <s v="ZTE"/>
    <n v="0"/>
    <n v="0"/>
    <n v="0"/>
    <n v="0"/>
    <n v="0"/>
    <n v="0"/>
    <n v="0"/>
    <n v="0"/>
    <n v="0"/>
    <n v="0"/>
    <n v="0"/>
    <n v="0"/>
    <n v="0"/>
    <n v="0"/>
    <n v="0"/>
    <n v="0"/>
    <n v="0"/>
    <n v="0"/>
    <n v="0"/>
    <n v="0"/>
    <n v="0"/>
    <n v="0"/>
    <x v="0"/>
    <m/>
    <x v="13"/>
    <x v="9"/>
    <s v="no impacts"/>
    <x v="7"/>
    <s v=""/>
    <s v="SUD_128"/>
  </r>
  <r>
    <s v="Ndokoma"/>
    <s v="LIT_308"/>
    <s v="LITTORAL"/>
    <s v="IHS"/>
    <s v="Grid-Gen-Lithium"/>
    <s v="LITTORAL"/>
    <s v="Ndokoma"/>
    <s v="ZTE"/>
    <n v="0"/>
    <n v="0"/>
    <n v="0"/>
    <n v="0"/>
    <n v="0"/>
    <n v="0"/>
    <n v="0"/>
    <n v="0"/>
    <n v="0"/>
    <n v="0"/>
    <n v="0"/>
    <n v="0"/>
    <n v="0"/>
    <n v="0"/>
    <n v="0"/>
    <n v="0"/>
    <n v="0"/>
    <n v="0"/>
    <n v="0"/>
    <n v="0"/>
    <n v="0"/>
    <n v="0"/>
    <x v="0"/>
    <m/>
    <x v="13"/>
    <x v="9"/>
    <s v="no impacts"/>
    <x v="7"/>
    <s v=""/>
    <s v="LIT_308"/>
  </r>
  <r>
    <s v="Ngwei"/>
    <s v="LIT_108"/>
    <s v="LITTORAL"/>
    <s v="IHS"/>
    <s v="Solar-Grid-Gen"/>
    <s v="LITTORAL"/>
    <s v="Ngwei"/>
    <s v="ZTE"/>
    <n v="0"/>
    <n v="0"/>
    <n v="0"/>
    <n v="0"/>
    <n v="0"/>
    <n v="0"/>
    <n v="0"/>
    <n v="0"/>
    <n v="0"/>
    <n v="0"/>
    <n v="0"/>
    <n v="0"/>
    <n v="0"/>
    <n v="0"/>
    <n v="0"/>
    <n v="0"/>
    <n v="0"/>
    <n v="0"/>
    <n v="0"/>
    <n v="0"/>
    <n v="0"/>
    <n v="0"/>
    <x v="0"/>
    <m/>
    <x v="13"/>
    <x v="9"/>
    <s v="no impacts"/>
    <x v="7"/>
    <s v=""/>
    <s v="LIT_108"/>
  </r>
  <r>
    <s v="Essazok"/>
    <s v="CTR_749"/>
    <s v="CENTRE"/>
    <s v="CAMUSAT"/>
    <s v="Hybrid Solar - S3"/>
    <s v="CENTRE"/>
    <s v="Essazok"/>
    <s v="ZTE"/>
    <n v="0"/>
    <n v="0"/>
    <n v="0"/>
    <n v="0"/>
    <n v="0"/>
    <n v="0"/>
    <n v="0"/>
    <n v="0"/>
    <n v="0"/>
    <n v="0"/>
    <n v="0"/>
    <n v="0"/>
    <n v="0"/>
    <n v="0"/>
    <n v="0"/>
    <n v="0"/>
    <n v="0"/>
    <n v="0"/>
    <n v="0"/>
    <n v="0"/>
    <n v="0"/>
    <n v="0"/>
    <x v="0"/>
    <m/>
    <x v="13"/>
    <x v="9"/>
    <s v="no impacts"/>
    <x v="7"/>
    <s v=""/>
    <s v="CTR_749"/>
  </r>
  <r>
    <s v="Nkometou-Edouma-IHS"/>
    <s v="CTR_695"/>
    <s v="Yaounde"/>
    <s v="IHS"/>
    <s v="Grid-Gen-Lithium"/>
    <s v="CENTRE"/>
    <s v="Yaounde"/>
    <s v="ZTE"/>
    <n v="0"/>
    <n v="0"/>
    <n v="0"/>
    <n v="0"/>
    <n v="0"/>
    <n v="0"/>
    <n v="0"/>
    <n v="0"/>
    <n v="0"/>
    <n v="0"/>
    <n v="0"/>
    <n v="0"/>
    <n v="0"/>
    <n v="0"/>
    <n v="0"/>
    <n v="0"/>
    <n v="0"/>
    <n v="0"/>
    <n v="0"/>
    <n v="0"/>
    <n v="0"/>
    <n v="0"/>
    <x v="0"/>
    <m/>
    <x v="13"/>
    <x v="9"/>
    <s v="no impacts"/>
    <x v="7"/>
    <s v=""/>
    <s v="CTR_695"/>
  </r>
  <r>
    <s v="Njombe"/>
    <s v="LIT_039"/>
    <s v="LITTORAL"/>
    <s v="IHS"/>
    <s v="Grid-Gen"/>
    <s v="LITTORAL"/>
    <s v="Njombe"/>
    <s v="ZTE"/>
    <n v="0"/>
    <n v="0"/>
    <n v="0"/>
    <n v="0"/>
    <n v="0"/>
    <n v="0"/>
    <n v="0"/>
    <n v="0"/>
    <n v="0"/>
    <n v="0"/>
    <n v="0"/>
    <n v="0"/>
    <n v="0"/>
    <n v="0"/>
    <n v="0"/>
    <n v="0"/>
    <n v="0"/>
    <n v="0"/>
    <n v="0"/>
    <n v="0"/>
    <n v="0"/>
    <n v="0"/>
    <x v="0"/>
    <m/>
    <x v="13"/>
    <x v="9"/>
    <s v="no impacts"/>
    <x v="7"/>
    <s v=""/>
    <s v="LIT_039"/>
  </r>
  <r>
    <s v="Edea-Ndokok"/>
    <s v="LIT_230"/>
    <s v="LITTORAL"/>
    <s v="IHS"/>
    <s v="Grid-Gen"/>
    <s v="LITTORAL"/>
    <s v="Edea"/>
    <s v="ZTE"/>
    <n v="0"/>
    <n v="0"/>
    <n v="0"/>
    <n v="0"/>
    <n v="0"/>
    <n v="0"/>
    <n v="0"/>
    <n v="0"/>
    <n v="0"/>
    <n v="0"/>
    <n v="0"/>
    <n v="0"/>
    <n v="0"/>
    <n v="0"/>
    <n v="0"/>
    <n v="0"/>
    <n v="0"/>
    <n v="0"/>
    <n v="0"/>
    <n v="0"/>
    <n v="0"/>
    <n v="0"/>
    <x v="0"/>
    <m/>
    <x v="13"/>
    <x v="9"/>
    <s v="no impacts"/>
    <x v="7"/>
    <s v=""/>
    <s v="LIT_230"/>
  </r>
  <r>
    <s v="Mengueme"/>
    <s v="CTR_354"/>
    <s v="CENTRE"/>
    <s v="IHS"/>
    <s v="Grid-Gen"/>
    <s v="CENTRE"/>
    <s v="Mengueme"/>
    <s v="ZTE"/>
    <n v="0"/>
    <n v="0"/>
    <n v="0"/>
    <n v="0"/>
    <n v="0"/>
    <n v="0"/>
    <n v="0"/>
    <n v="0"/>
    <n v="0"/>
    <n v="0"/>
    <n v="0"/>
    <n v="0"/>
    <n v="0"/>
    <n v="0"/>
    <n v="0"/>
    <n v="0"/>
    <n v="0"/>
    <n v="0"/>
    <n v="0"/>
    <n v="0"/>
    <n v="0"/>
    <n v="0"/>
    <x v="0"/>
    <m/>
    <x v="13"/>
    <x v="9"/>
    <s v="no impacts"/>
    <x v="7"/>
    <s v=""/>
    <s v="CTR_354"/>
  </r>
  <r>
    <s v="Mandoumba"/>
    <s v="CTR_066"/>
    <s v="CENTRE"/>
    <s v="IHS"/>
    <s v="Solar-Grid-Gen-Lithium"/>
    <s v="CENTRE"/>
    <s v="Mandoumba"/>
    <s v="ZTE"/>
    <n v="0"/>
    <n v="0"/>
    <n v="0"/>
    <n v="0"/>
    <n v="0"/>
    <n v="0"/>
    <n v="0"/>
    <n v="0"/>
    <n v="0"/>
    <n v="0"/>
    <n v="0"/>
    <n v="0"/>
    <n v="0"/>
    <n v="0"/>
    <n v="0"/>
    <n v="0"/>
    <n v="0"/>
    <n v="0"/>
    <n v="0"/>
    <n v="0"/>
    <n v="0"/>
    <n v="0"/>
    <x v="0"/>
    <m/>
    <x v="13"/>
    <x v="9"/>
    <s v="no impacts"/>
    <x v="7"/>
    <s v=""/>
    <s v="CTR_066"/>
  </r>
  <r>
    <s v="Djoum-CIFAN"/>
    <s v="SUD_231"/>
    <s v="CENTRE"/>
    <s v="IHS"/>
    <s v="Grid-Gen-Lithium"/>
    <s v="SUD"/>
    <s v="Djoum"/>
    <s v="ZTE"/>
    <n v="0"/>
    <n v="0"/>
    <n v="0"/>
    <n v="0"/>
    <n v="0"/>
    <n v="0"/>
    <n v="0"/>
    <n v="0"/>
    <n v="0"/>
    <n v="0"/>
    <n v="0"/>
    <n v="0"/>
    <n v="0"/>
    <n v="0"/>
    <n v="0"/>
    <n v="0"/>
    <n v="0"/>
    <n v="0"/>
    <n v="0"/>
    <n v="0"/>
    <n v="0"/>
    <n v="0"/>
    <x v="0"/>
    <m/>
    <x v="13"/>
    <x v="9"/>
    <s v="no impacts"/>
    <x v="7"/>
    <s v=""/>
    <s v="SUD_231"/>
  </r>
  <r>
    <s v="Avebe-MTN"/>
    <s v="SUD_236"/>
    <s v="CENTRE"/>
    <s v="IHS"/>
    <s v="Grid-Gen"/>
    <s v="SUD"/>
    <s v="Avebe"/>
    <s v="ZTE"/>
    <n v="0"/>
    <n v="0"/>
    <n v="0"/>
    <n v="0"/>
    <n v="0"/>
    <n v="0"/>
    <n v="0"/>
    <n v="0"/>
    <n v="0"/>
    <n v="0"/>
    <n v="0"/>
    <n v="0"/>
    <n v="0"/>
    <n v="0"/>
    <n v="0"/>
    <n v="0"/>
    <n v="0"/>
    <n v="0"/>
    <n v="0"/>
    <n v="0"/>
    <n v="0"/>
    <n v="0"/>
    <x v="0"/>
    <m/>
    <x v="13"/>
    <x v="9"/>
    <s v="no impacts"/>
    <x v="7"/>
    <s v=""/>
    <s v="SUD_236"/>
  </r>
  <r>
    <s v="Goufan"/>
    <s v="CTR_231"/>
    <s v="CENTRE"/>
    <s v="IHS"/>
    <s v="Grid-Gen"/>
    <s v="CENTRE"/>
    <s v="Goufan"/>
    <s v="ZTE"/>
    <n v="0"/>
    <n v="0"/>
    <n v="0"/>
    <n v="0"/>
    <n v="0"/>
    <n v="0"/>
    <n v="0"/>
    <n v="0"/>
    <n v="0"/>
    <n v="0"/>
    <n v="0"/>
    <n v="0"/>
    <n v="0"/>
    <n v="0"/>
    <n v="0"/>
    <n v="0"/>
    <n v="0"/>
    <n v="0"/>
    <n v="0"/>
    <n v="0"/>
    <n v="0"/>
    <n v="0"/>
    <x v="0"/>
    <m/>
    <x v="13"/>
    <x v="9"/>
    <s v="no impacts"/>
    <x v="7"/>
    <s v=""/>
    <s v="CTR_231"/>
  </r>
  <r>
    <s v="Mvoundou-Ngoke-MTN-IHS"/>
    <s v="CTR_183"/>
    <s v="CENTRE"/>
    <s v="IHS"/>
    <s v="Gen-Lithium"/>
    <s v="CENTRE"/>
    <s v="Mvoundou-Ngoke"/>
    <s v="ZTE"/>
    <n v="0"/>
    <n v="0"/>
    <n v="0"/>
    <n v="0"/>
    <n v="0"/>
    <n v="0"/>
    <n v="0"/>
    <n v="0"/>
    <n v="0"/>
    <n v="0"/>
    <n v="0"/>
    <n v="0"/>
    <n v="0"/>
    <n v="0"/>
    <n v="0"/>
    <n v="0"/>
    <n v="0"/>
    <n v="0"/>
    <n v="0"/>
    <n v="0"/>
    <n v="0"/>
    <n v="0"/>
    <x v="0"/>
    <m/>
    <x v="13"/>
    <x v="9"/>
    <s v="no impacts"/>
    <x v="7"/>
    <s v=""/>
    <s v="CTR_183"/>
  </r>
  <r>
    <s v="Ebombe"/>
    <s v="CTR_003"/>
    <s v="LITTORAL"/>
    <s v="IHS"/>
    <s v="Solar-Gen-Lithium"/>
    <s v="CENTRE"/>
    <s v="Ebombe"/>
    <s v="ZTE"/>
    <n v="0"/>
    <n v="0"/>
    <n v="0"/>
    <n v="0"/>
    <n v="0"/>
    <n v="0"/>
    <n v="0"/>
    <n v="0"/>
    <n v="0"/>
    <n v="0"/>
    <n v="0"/>
    <n v="0"/>
    <n v="0"/>
    <n v="0"/>
    <n v="0"/>
    <n v="0"/>
    <n v="0"/>
    <n v="0"/>
    <n v="0"/>
    <n v="0"/>
    <n v="0"/>
    <n v="0"/>
    <x v="0"/>
    <m/>
    <x v="13"/>
    <x v="9"/>
    <s v="no impacts"/>
    <x v="7"/>
    <s v=""/>
    <s v="CTR_003"/>
  </r>
  <r>
    <s v="Lobo"/>
    <s v="CTR_227"/>
    <s v="CENTRE"/>
    <s v="IHS"/>
    <s v="Grid-Gen-Lithium"/>
    <s v="CENTRE"/>
    <s v="Lobo"/>
    <s v="ZTE"/>
    <n v="0"/>
    <n v="0"/>
    <n v="0"/>
    <n v="0"/>
    <n v="0"/>
    <n v="0"/>
    <n v="0"/>
    <n v="0"/>
    <n v="0"/>
    <n v="0"/>
    <n v="0"/>
    <n v="0"/>
    <n v="0"/>
    <n v="0"/>
    <n v="0"/>
    <n v="0"/>
    <n v="0"/>
    <n v="0"/>
    <n v="0"/>
    <n v="0"/>
    <n v="0"/>
    <n v="0"/>
    <x v="0"/>
    <m/>
    <x v="13"/>
    <x v="9"/>
    <s v="no impacts"/>
    <x v="7"/>
    <s v=""/>
    <s v="CTR_227"/>
  </r>
  <r>
    <s v="Campo"/>
    <s v="LIT_132"/>
    <s v="LITTORAL"/>
    <s v="IHS"/>
    <s v="Grid-Gen"/>
    <s v="LITTORAL"/>
    <s v="Campo"/>
    <s v="ZTE"/>
    <n v="0"/>
    <n v="0"/>
    <n v="0"/>
    <n v="0"/>
    <n v="0"/>
    <n v="0"/>
    <n v="0"/>
    <n v="0"/>
    <n v="0"/>
    <n v="0"/>
    <n v="0"/>
    <n v="0"/>
    <n v="0"/>
    <n v="0"/>
    <n v="0"/>
    <n v="0"/>
    <n v="0"/>
    <n v="0"/>
    <n v="0"/>
    <n v="0"/>
    <n v="0"/>
    <n v="0"/>
    <x v="0"/>
    <m/>
    <x v="13"/>
    <x v="9"/>
    <s v="no impacts"/>
    <x v="7"/>
    <s v=""/>
    <s v="LIT_132"/>
  </r>
  <r>
    <s v="Nkenglikok"/>
    <s v="CTR_060"/>
    <s v="CENTRE"/>
    <s v="IHS"/>
    <s v="Solar-Grid-Gen"/>
    <s v="CENTRE"/>
    <s v="Nkeng-likok"/>
    <s v="ZTE"/>
    <n v="0"/>
    <n v="0"/>
    <n v="0"/>
    <n v="0"/>
    <n v="0"/>
    <n v="0"/>
    <n v="0"/>
    <n v="0"/>
    <n v="0"/>
    <n v="0"/>
    <n v="0"/>
    <n v="0"/>
    <n v="0"/>
    <n v="0"/>
    <n v="0"/>
    <n v="0"/>
    <n v="0"/>
    <n v="0"/>
    <n v="0"/>
    <n v="0"/>
    <n v="0"/>
    <n v="0"/>
    <x v="0"/>
    <m/>
    <x v="13"/>
    <x v="9"/>
    <s v="no impacts"/>
    <x v="7"/>
    <s v=""/>
    <s v="CTR_060"/>
  </r>
  <r>
    <s v="Monatele"/>
    <s v="CTR_073"/>
    <s v="CENTRE"/>
    <s v="IHS"/>
    <s v="Grid-Gen"/>
    <s v="CENTRE"/>
    <s v="Monatele"/>
    <s v="ZTE"/>
    <n v="0"/>
    <n v="0"/>
    <n v="0"/>
    <n v="0"/>
    <n v="0"/>
    <n v="0"/>
    <n v="0"/>
    <n v="0"/>
    <n v="0"/>
    <n v="0"/>
    <n v="0"/>
    <n v="0"/>
    <n v="0"/>
    <n v="0"/>
    <n v="0"/>
    <n v="0"/>
    <n v="0"/>
    <n v="0"/>
    <n v="0"/>
    <n v="0"/>
    <n v="0"/>
    <n v="0"/>
    <x v="0"/>
    <m/>
    <x v="13"/>
    <x v="9"/>
    <s v="no impacts"/>
    <x v="7"/>
    <s v=""/>
    <s v="CTR_073"/>
  </r>
  <r>
    <s v="Mbambou-IHS"/>
    <s v="LIT_143"/>
    <s v="LITTORAL"/>
    <s v="IHS"/>
    <s v="Gen-Lithium"/>
    <s v="LITTORAL"/>
    <s v="Mbambou"/>
    <s v="ZTE"/>
    <n v="0"/>
    <n v="0"/>
    <n v="0"/>
    <n v="0"/>
    <n v="0"/>
    <n v="0"/>
    <n v="0"/>
    <n v="0"/>
    <n v="0"/>
    <n v="0"/>
    <n v="0"/>
    <n v="0"/>
    <n v="0"/>
    <n v="0"/>
    <n v="0"/>
    <n v="0"/>
    <n v="0"/>
    <n v="0"/>
    <n v="0"/>
    <n v="0"/>
    <n v="0"/>
    <n v="0"/>
    <x v="0"/>
    <m/>
    <x v="13"/>
    <x v="9"/>
    <s v="no impacts"/>
    <x v="7"/>
    <s v=""/>
    <s v="LIT_143"/>
  </r>
  <r>
    <s v="Mengong"/>
    <s v="SUD_017"/>
    <s v="CENTRE"/>
    <s v="IHS"/>
    <s v="GenOnly"/>
    <s v="SUD"/>
    <s v="Abiete"/>
    <s v="ZTE"/>
    <n v="0"/>
    <n v="0"/>
    <n v="0"/>
    <n v="0"/>
    <n v="0"/>
    <n v="0"/>
    <n v="0"/>
    <n v="0"/>
    <n v="0"/>
    <n v="0"/>
    <n v="0"/>
    <n v="0"/>
    <n v="0"/>
    <n v="0"/>
    <n v="0"/>
    <n v="0"/>
    <n v="0"/>
    <n v="0"/>
    <n v="0"/>
    <n v="0"/>
    <n v="0"/>
    <n v="0"/>
    <x v="0"/>
    <m/>
    <x v="13"/>
    <x v="9"/>
    <s v="no impacts"/>
    <x v="7"/>
    <s v=""/>
    <s v="SUD_017"/>
  </r>
  <r>
    <s v="Minisite-Tsinga"/>
    <s v="CTR_690"/>
    <s v="Yaounde"/>
    <s v="CAMUSAT"/>
    <s v="Good Grid no GE - 8h"/>
    <s v="CENTRE"/>
    <s v="Yaounde"/>
    <s v="ZTE"/>
    <n v="0"/>
    <n v="0"/>
    <n v="0"/>
    <n v="0"/>
    <n v="0"/>
    <n v="0"/>
    <n v="0"/>
    <n v="0"/>
    <n v="0"/>
    <n v="0"/>
    <n v="0"/>
    <n v="0"/>
    <n v="0"/>
    <n v="0"/>
    <n v="0"/>
    <n v="0"/>
    <n v="0"/>
    <n v="0"/>
    <n v="0"/>
    <n v="0"/>
    <n v="0"/>
    <n v="0"/>
    <x v="0"/>
    <m/>
    <x v="13"/>
    <x v="9"/>
    <s v="no impacts"/>
    <x v="7"/>
    <s v=""/>
    <s v="CTR_690"/>
  </r>
  <r>
    <s v="Olamze-IHS"/>
    <s v="SUD_038"/>
    <s v="CENTRE"/>
    <s v="IHS"/>
    <s v="Grid-Gen"/>
    <s v="SUD"/>
    <s v="Olamze"/>
    <s v="ZTE"/>
    <n v="0"/>
    <n v="0"/>
    <n v="0"/>
    <n v="0"/>
    <n v="0"/>
    <n v="0"/>
    <n v="0"/>
    <n v="0"/>
    <n v="0"/>
    <n v="0"/>
    <n v="0"/>
    <n v="0"/>
    <n v="0"/>
    <n v="0"/>
    <n v="0"/>
    <n v="0"/>
    <n v="0"/>
    <n v="0"/>
    <n v="0"/>
    <n v="0"/>
    <n v="0"/>
    <n v="0"/>
    <x v="0"/>
    <m/>
    <x v="13"/>
    <x v="9"/>
    <s v="no impacts"/>
    <x v="7"/>
    <s v=""/>
    <s v="SUD_038"/>
  </r>
  <r>
    <s v="Mfou-Entree"/>
    <s v="CTR_653"/>
    <s v="CENTRE"/>
    <s v="CAMUSAT"/>
    <s v="Hybrid Solar - S1"/>
    <s v="CENTRE"/>
    <s v="Mfou"/>
    <s v="ZTE"/>
    <n v="0"/>
    <n v="0"/>
    <n v="0"/>
    <n v="0"/>
    <n v="0"/>
    <n v="0"/>
    <n v="0"/>
    <n v="0"/>
    <n v="0"/>
    <n v="0"/>
    <n v="0"/>
    <n v="0"/>
    <n v="0"/>
    <n v="0"/>
    <n v="0"/>
    <n v="0"/>
    <n v="0"/>
    <n v="0"/>
    <n v="0"/>
    <n v="0"/>
    <n v="0"/>
    <n v="0"/>
    <x v="0"/>
    <m/>
    <x v="13"/>
    <x v="9"/>
    <s v="no impacts"/>
    <x v="7"/>
    <s v=""/>
    <s v="CTR_653"/>
  </r>
  <r>
    <s v="Boutourou"/>
    <s v="CTR_092"/>
    <s v="CENTRE"/>
    <s v="IHS"/>
    <s v="Grid-Gen-Lithium"/>
    <s v="CENTRE"/>
    <s v="Boutourou"/>
    <s v="ZTE"/>
    <n v="0"/>
    <n v="0"/>
    <n v="0"/>
    <n v="0"/>
    <n v="0"/>
    <n v="0"/>
    <n v="0"/>
    <n v="0"/>
    <n v="0"/>
    <n v="0"/>
    <n v="0"/>
    <n v="0"/>
    <n v="0"/>
    <n v="0"/>
    <n v="0"/>
    <n v="0"/>
    <n v="0"/>
    <n v="0"/>
    <n v="0"/>
    <n v="0"/>
    <n v="0"/>
    <n v="0"/>
    <x v="0"/>
    <m/>
    <x v="13"/>
    <x v="9"/>
    <s v="no impacts"/>
    <x v="7"/>
    <s v=""/>
    <s v="CTR_092"/>
  </r>
  <r>
    <s v="Nkak"/>
    <s v="LIT_231"/>
    <s v="LITTORAL"/>
    <s v="IHS"/>
    <s v="Solar-Gen-Lithium"/>
    <s v="LITTORAL"/>
    <s v="Mapubbi"/>
    <s v="ZTE"/>
    <n v="0"/>
    <n v="0"/>
    <n v="0"/>
    <n v="0"/>
    <n v="0"/>
    <n v="0"/>
    <n v="0"/>
    <n v="0"/>
    <n v="0"/>
    <n v="0"/>
    <n v="0"/>
    <n v="0"/>
    <n v="0"/>
    <n v="0"/>
    <n v="0"/>
    <n v="0"/>
    <n v="0"/>
    <n v="0"/>
    <n v="0"/>
    <n v="0"/>
    <n v="0"/>
    <n v="0"/>
    <x v="0"/>
    <m/>
    <x v="13"/>
    <x v="9"/>
    <s v="no impacts"/>
    <x v="7"/>
    <s v=""/>
    <s v="LIT_231"/>
  </r>
  <r>
    <s v="Ambassade-Gabon"/>
    <s v="CTR_745"/>
    <s v="Yaounde"/>
    <s v="CAMUSAT"/>
    <s v="Good Grid no GE - 8h"/>
    <s v="CENTRE"/>
    <s v="Yaounde"/>
    <s v="ZTE"/>
    <n v="0"/>
    <n v="0"/>
    <n v="0"/>
    <n v="0"/>
    <n v="0"/>
    <n v="0"/>
    <n v="0"/>
    <n v="0"/>
    <n v="0"/>
    <n v="0"/>
    <n v="0"/>
    <n v="0"/>
    <n v="0"/>
    <n v="0"/>
    <n v="0"/>
    <n v="0"/>
    <n v="0"/>
    <n v="0"/>
    <n v="0"/>
    <n v="0"/>
    <n v="0"/>
    <n v="0"/>
    <x v="0"/>
    <m/>
    <x v="13"/>
    <x v="9"/>
    <s v="no impacts"/>
    <x v="7"/>
    <s v=""/>
    <s v="CTR_745"/>
  </r>
  <r>
    <s v="Dibamba-Camrail"/>
    <s v="LIT_385"/>
    <s v="Douala"/>
    <s v="CAMUSAT"/>
    <s v="Hybrid Solar - S3"/>
    <s v="LITTORAL"/>
    <s v="Douala"/>
    <s v="ZTE"/>
    <n v="0"/>
    <n v="0"/>
    <n v="0"/>
    <n v="0"/>
    <n v="0"/>
    <n v="0"/>
    <n v="0"/>
    <n v="0"/>
    <n v="0"/>
    <n v="0"/>
    <n v="0"/>
    <n v="0"/>
    <n v="0"/>
    <n v="0"/>
    <n v="0"/>
    <n v="0"/>
    <n v="0"/>
    <n v="0"/>
    <n v="0"/>
    <n v="0"/>
    <n v="0"/>
    <n v="0"/>
    <x v="0"/>
    <m/>
    <x v="13"/>
    <x v="9"/>
    <s v="no impacts"/>
    <x v="7"/>
    <s v=""/>
    <s v="LIT_385"/>
  </r>
  <r>
    <s v="Campo-Beach-IHS"/>
    <s v="LIT_494"/>
    <s v="LITTORAL"/>
    <s v="IHS"/>
    <s v="Grid-Gen"/>
    <s v="LITTORAL"/>
    <s v="Campo"/>
    <s v="ZTE"/>
    <n v="0"/>
    <n v="0"/>
    <n v="0"/>
    <n v="0"/>
    <n v="0"/>
    <n v="0"/>
    <n v="0"/>
    <n v="0"/>
    <n v="0"/>
    <n v="0"/>
    <n v="0"/>
    <n v="0"/>
    <n v="0"/>
    <n v="0"/>
    <n v="0"/>
    <n v="0"/>
    <n v="0"/>
    <n v="0"/>
    <n v="0"/>
    <n v="0"/>
    <n v="0"/>
    <n v="0"/>
    <x v="0"/>
    <m/>
    <x v="13"/>
    <x v="9"/>
    <s v="no impacts"/>
    <x v="7"/>
    <s v=""/>
    <s v="LIT_494"/>
  </r>
  <r>
    <s v="Abong-Mbang"/>
    <s v="EST_009"/>
    <s v="CENTRE"/>
    <s v="CAMUSAT"/>
    <s v="Bad Grid + Solar + GE"/>
    <s v="EST"/>
    <s v="Abong-Mbang"/>
    <s v="NOKIA"/>
    <n v="0"/>
    <n v="0"/>
    <n v="0"/>
    <n v="0"/>
    <n v="0"/>
    <n v="0"/>
    <n v="0"/>
    <n v="0"/>
    <n v="0"/>
    <n v="0"/>
    <n v="0"/>
    <n v="0"/>
    <n v="0"/>
    <n v="0"/>
    <n v="0"/>
    <n v="0"/>
    <n v="0"/>
    <n v="0"/>
    <n v="0"/>
    <n v="0"/>
    <n v="0"/>
    <n v="0"/>
    <x v="0"/>
    <m/>
    <x v="13"/>
    <x v="9"/>
    <s v="no impacts"/>
    <x v="7"/>
    <s v=""/>
    <s v="EST_009"/>
  </r>
  <r>
    <s v="Fifinda-MTN"/>
    <s v="SUD_215"/>
    <s v="LITTORAL"/>
    <s v="IHS"/>
    <s v="Grid-Gen"/>
    <s v="SUD"/>
    <s v="Fifinda"/>
    <s v="ZTE"/>
    <n v="0"/>
    <n v="0"/>
    <n v="0"/>
    <n v="0"/>
    <n v="0"/>
    <n v="0"/>
    <n v="0"/>
    <n v="0"/>
    <n v="0"/>
    <n v="0"/>
    <n v="0"/>
    <n v="0"/>
    <n v="0"/>
    <n v="0"/>
    <n v="0"/>
    <n v="0"/>
    <n v="0"/>
    <n v="0"/>
    <n v="0"/>
    <n v="0"/>
    <n v="0"/>
    <n v="0"/>
    <x v="0"/>
    <m/>
    <x v="14"/>
    <x v="0"/>
    <s v="fiber AOF"/>
    <x v="0"/>
    <s v="(05/03/2026 com ran 17h): 03.05.2026: Le FME Etant Toujours sur Apouh et vu le climat actuel(Pluie dans la zone), l'intervention se fera demain 04.05.2026_x000a_03.05.2026: Spare(Fibre Optique) recu. FME Yannick Mbah will have a look ETA=03:00 PM_x000a_02.05.2026: Spare pas recu d'apres le RM. Relance du transporteur en Cours et Update ASAP_x000a_02.05.2026 SPM: This was outbound yesterday we will just have to formalize things through mail!!!! ETD=02.05.2026_x000a_22.04.26: Expédition de la carte flash en cours de Douala, ETD=22.04.26. Par ailleurs, FO MPR&lt;&gt;ODU pas disponible, commande passée à OCM_x000a_21.04.26; Expédition du matériel en cours de Douala, ETD=22.04.26_x000a_20.04.26; Carte flash et FO MPR&lt;&gt;ODU faulty, commande en cours_x000a_20.04.26; Carte flash faulty, commande en cours, en parrallèle, FME en route pour le site de Pama pour vérifier la chaine antennaire de l'ODU, ETA=11H UTC_x000a_19.04.26; Besoin d'un FME sur SUD_004_Pama pour vérifier la chaine antennaire de l'ODU 5.3; FME Lucien activé pour investigations, update ASAP..;..;(05/03/2026 com ran 10h): 03.05.2026: Spare(Fibre Optique) recu. FME Yannick Mbah will have a look ETA=03:00 PM_x000a_02.05.2026: Spare pas recu d'apres le RM. Relance du transporteur en Cours et Update ASAP_x000a_02.05.2026 SPM: This was outbound yesterday we will just have to formalize things through mail!!!! ETD=02.05.2026_x000a_22.04.26: Expédition de la carte flash en cours de Douala, ETD=22.04.26. Par ailleurs, FO MPR&lt;&gt;ODU pas disponible, commande passée à OCM_x000a_21.04.26; Expédition du matériel en cours de Douala, ETD=22.04.26_x000a_20.04.26; Carte flash et FO MPR&lt;&gt;ODU faulty, commande en cours_x000a_20.04.26; Carte flash faulty, commande en cours, en parrallèle, FME en route pour le site de Pama pour vérifier la chaine antennaire de l'ODU, ETA=11H UTC_x000a_19.04.26; Besoin d'un FME sur SUD_004_Pama pour vérifier la chaine antennaire de l'ODU 5.3; FME Lucien activé pour investigations, update ASAP"/>
    <s v="SUD_215"/>
  </r>
  <r>
    <s v="Dehane-PHP"/>
    <s v="LIT_591"/>
    <s v="LITTORAL"/>
    <s v="CAMUSAT"/>
    <s v="Good Grid + GE"/>
    <s v="LITTORAL"/>
    <s v="Dehane"/>
    <s v="ZTE"/>
    <n v="0"/>
    <n v="0"/>
    <n v="0"/>
    <n v="0"/>
    <n v="0"/>
    <n v="0"/>
    <n v="0"/>
    <n v="0"/>
    <n v="0"/>
    <n v="0"/>
    <n v="0"/>
    <n v="0"/>
    <n v="0"/>
    <n v="0"/>
    <n v="0"/>
    <n v="0"/>
    <n v="0"/>
    <n v="0"/>
    <n v="0"/>
    <n v="0"/>
    <n v="0"/>
    <n v="0"/>
    <x v="0"/>
    <m/>
    <x v="13"/>
    <x v="9"/>
    <s v="no impacts"/>
    <x v="7"/>
    <s v=""/>
    <s v="LIT_591"/>
  </r>
  <r>
    <s v="Ndoussan"/>
    <s v="CTR_054"/>
    <s v="CENTRE"/>
    <s v="IHS"/>
    <s v="Gen-Lithium"/>
    <s v="CENTRE"/>
    <s v="Ndoussan"/>
    <s v="ZTE"/>
    <n v="0"/>
    <n v="0"/>
    <n v="0"/>
    <n v="0"/>
    <n v="0"/>
    <n v="0"/>
    <n v="0"/>
    <n v="0"/>
    <n v="0"/>
    <n v="0"/>
    <n v="0"/>
    <n v="0"/>
    <n v="0"/>
    <n v="0"/>
    <n v="0"/>
    <n v="0"/>
    <n v="0"/>
    <n v="0"/>
    <n v="0"/>
    <n v="0"/>
    <n v="0"/>
    <n v="0"/>
    <x v="0"/>
    <m/>
    <x v="13"/>
    <x v="9"/>
    <s v="no impacts"/>
    <x v="7"/>
    <s v=""/>
    <s v="CTR_054"/>
  </r>
  <r>
    <s v="Nkog-Edzen"/>
    <s v="CTR_041"/>
    <s v="CENTRE"/>
    <m/>
    <m/>
    <s v="CENTRE"/>
    <s v="Nkog-Edzen"/>
    <s v="ZTE"/>
    <n v="0"/>
    <n v="0"/>
    <n v="0"/>
    <n v="0"/>
    <n v="0"/>
    <n v="0"/>
    <n v="0"/>
    <n v="0"/>
    <n v="0"/>
    <n v="0"/>
    <n v="0"/>
    <n v="0"/>
    <n v="0"/>
    <n v="0"/>
    <n v="0"/>
    <n v="0"/>
    <n v="0"/>
    <n v="0"/>
    <n v="0"/>
    <n v="0"/>
    <n v="0"/>
    <n v="0"/>
    <x v="0"/>
    <m/>
    <x v="13"/>
    <x v="9"/>
    <s v="no impacts"/>
    <x v="7"/>
    <s v=""/>
    <s v="CTR_041"/>
  </r>
  <r>
    <s v="Nakong"/>
    <s v="NRD_157"/>
    <s v="NORD"/>
    <s v="CAMUSAT"/>
    <s v="Bad Grid + Solar + GE"/>
    <s v="NORD"/>
    <s v="Nakong"/>
    <s v="Huawei"/>
    <n v="0"/>
    <n v="0"/>
    <n v="0"/>
    <n v="0"/>
    <n v="0"/>
    <n v="0"/>
    <n v="0"/>
    <n v="0"/>
    <n v="0"/>
    <n v="0"/>
    <n v="0"/>
    <n v="0"/>
    <n v="0"/>
    <n v="0"/>
    <n v="0"/>
    <n v="0"/>
    <n v="0"/>
    <n v="0"/>
    <n v="0"/>
    <n v="0"/>
    <n v="0"/>
    <n v="0"/>
    <x v="0"/>
    <m/>
    <x v="13"/>
    <x v="9"/>
    <s v="no impacts"/>
    <x v="7"/>
    <s v=""/>
    <s v="NRD_157"/>
  </r>
  <r>
    <s v="Balessing"/>
    <s v="OST_008"/>
    <s v="OUEST"/>
    <s v="OCM/Strategique"/>
    <s v="OCM/Stratégique"/>
    <s v="OUEST"/>
    <s v="Balessing"/>
    <s v="Huawei"/>
    <n v="0"/>
    <n v="0"/>
    <n v="0"/>
    <n v="0"/>
    <n v="0"/>
    <n v="0"/>
    <n v="0"/>
    <n v="0"/>
    <n v="0"/>
    <n v="0"/>
    <n v="0"/>
    <n v="0"/>
    <n v="0"/>
    <n v="0"/>
    <n v="0"/>
    <n v="0"/>
    <n v="0"/>
    <n v="0"/>
    <n v="0"/>
    <n v="0"/>
    <n v="0"/>
    <n v="0"/>
    <x v="0"/>
    <m/>
    <x v="13"/>
    <x v="9"/>
    <s v="no impacts"/>
    <x v="7"/>
    <s v=""/>
    <s v="OST_008"/>
  </r>
  <r>
    <s v="Mbouda-SIK-IHS"/>
    <s v="OST_144"/>
    <s v="OUEST"/>
    <s v="IHS"/>
    <s v="Grid-Gen"/>
    <s v="OUEST"/>
    <s v="Mbouda"/>
    <s v="Huawei"/>
    <n v="0"/>
    <n v="0"/>
    <n v="0"/>
    <n v="0"/>
    <n v="0"/>
    <n v="0"/>
    <n v="0"/>
    <n v="0"/>
    <n v="0"/>
    <n v="0"/>
    <n v="0"/>
    <n v="0"/>
    <n v="0"/>
    <n v="0"/>
    <n v="0"/>
    <n v="0"/>
    <n v="0"/>
    <n v="0"/>
    <n v="0"/>
    <n v="0"/>
    <n v="0"/>
    <n v="0"/>
    <x v="0"/>
    <m/>
    <x v="13"/>
    <x v="9"/>
    <s v="no impacts"/>
    <x v="7"/>
    <s v=""/>
    <s v="OST_144"/>
  </r>
  <r>
    <s v="Yenon"/>
    <s v="OST_013"/>
    <s v="OUEST"/>
    <s v="IHS"/>
    <s v="Grid-Gen"/>
    <s v="OUEST"/>
    <s v="Yenon"/>
    <s v="Huawei"/>
    <n v="0"/>
    <n v="0"/>
    <n v="0"/>
    <n v="0"/>
    <n v="0"/>
    <n v="0"/>
    <n v="0"/>
    <n v="0"/>
    <n v="0"/>
    <n v="0"/>
    <n v="0"/>
    <n v="0"/>
    <n v="0"/>
    <n v="0"/>
    <n v="0"/>
    <n v="0"/>
    <n v="0"/>
    <n v="0"/>
    <n v="0"/>
    <n v="0"/>
    <n v="0"/>
    <n v="0"/>
    <x v="0"/>
    <m/>
    <x v="13"/>
    <x v="9"/>
    <s v="no impacts"/>
    <x v="7"/>
    <s v=""/>
    <s v="OST_013"/>
  </r>
  <r>
    <s v="Baham"/>
    <s v="OST_035"/>
    <s v="OUEST"/>
    <s v="IHS"/>
    <s v="Grid-Gen"/>
    <s v="OUEST"/>
    <s v="Baham"/>
    <s v="Huawei"/>
    <n v="0"/>
    <n v="0"/>
    <n v="0"/>
    <n v="0"/>
    <n v="0"/>
    <n v="0"/>
    <n v="0"/>
    <n v="0"/>
    <n v="0"/>
    <n v="0"/>
    <n v="0"/>
    <n v="0"/>
    <n v="0"/>
    <n v="0"/>
    <n v="0"/>
    <n v="0"/>
    <n v="0"/>
    <n v="0"/>
    <n v="0"/>
    <n v="0"/>
    <n v="0"/>
    <n v="0"/>
    <x v="0"/>
    <m/>
    <x v="13"/>
    <x v="9"/>
    <s v="no impacts"/>
    <x v="7"/>
    <s v=""/>
    <s v="OST_035"/>
  </r>
  <r>
    <s v="Batcham"/>
    <s v="OST_040"/>
    <s v="OUEST"/>
    <s v="IHS"/>
    <s v="Grid-Gen"/>
    <s v="OUEST"/>
    <s v="Batcham"/>
    <s v="Huawei"/>
    <n v="0"/>
    <n v="0"/>
    <n v="0"/>
    <n v="0"/>
    <n v="0"/>
    <n v="0"/>
    <n v="0"/>
    <n v="0"/>
    <n v="0"/>
    <n v="0"/>
    <n v="0"/>
    <n v="0"/>
    <n v="0"/>
    <n v="0"/>
    <n v="0"/>
    <n v="0"/>
    <n v="0"/>
    <n v="0"/>
    <n v="0"/>
    <n v="0"/>
    <n v="0"/>
    <n v="0"/>
    <x v="0"/>
    <m/>
    <x v="13"/>
    <x v="9"/>
    <s v="no impacts"/>
    <x v="7"/>
    <s v=""/>
    <s v="OST_040"/>
  </r>
  <r>
    <s v="Batie"/>
    <s v="OST_034"/>
    <s v="OUEST"/>
    <s v="IHS"/>
    <s v="Grid-Gen"/>
    <s v="OUEST"/>
    <s v="Batie"/>
    <s v="Huawei"/>
    <n v="0"/>
    <n v="0"/>
    <n v="0"/>
    <n v="0"/>
    <n v="0"/>
    <n v="0"/>
    <n v="0"/>
    <n v="0"/>
    <n v="0"/>
    <n v="0"/>
    <n v="0"/>
    <n v="0"/>
    <n v="0"/>
    <n v="0"/>
    <n v="0"/>
    <n v="0"/>
    <n v="0"/>
    <n v="0"/>
    <n v="0"/>
    <n v="0"/>
    <n v="0"/>
    <n v="0"/>
    <x v="0"/>
    <m/>
    <x v="13"/>
    <x v="9"/>
    <s v="no impacts"/>
    <x v="7"/>
    <s v=""/>
    <s v="OST_034"/>
  </r>
  <r>
    <s v="Bafounda-IHS"/>
    <s v="OST_150"/>
    <s v="NORD-OUEST"/>
    <s v="IHS"/>
    <s v="Grid-Gen"/>
    <s v="OUEST"/>
    <s v="Bafounda"/>
    <s v="Huawei"/>
    <n v="0"/>
    <n v="0"/>
    <n v="0"/>
    <n v="0"/>
    <n v="0"/>
    <n v="0"/>
    <n v="0"/>
    <n v="0"/>
    <n v="0"/>
    <n v="0"/>
    <n v="0"/>
    <n v="0"/>
    <n v="0"/>
    <n v="0"/>
    <n v="0"/>
    <n v="0"/>
    <n v="0"/>
    <n v="0"/>
    <n v="0"/>
    <n v="0"/>
    <n v="0"/>
    <n v="0"/>
    <x v="0"/>
    <m/>
    <x v="13"/>
    <x v="9"/>
    <s v="no impacts"/>
    <x v="7"/>
    <s v=""/>
    <s v="OST_150"/>
  </r>
  <r>
    <s v="Bameka-IHS"/>
    <s v="OST_162"/>
    <s v="OUEST"/>
    <s v="IHS"/>
    <s v="Grid-Gen"/>
    <s v="OUEST"/>
    <s v="Bameka"/>
    <s v="Huawei"/>
    <n v="0"/>
    <n v="0"/>
    <n v="0"/>
    <n v="0"/>
    <n v="0"/>
    <n v="0"/>
    <n v="0"/>
    <n v="0"/>
    <n v="0"/>
    <n v="0"/>
    <n v="0"/>
    <n v="0"/>
    <n v="0"/>
    <n v="0"/>
    <n v="0"/>
    <n v="0"/>
    <n v="0"/>
    <n v="0"/>
    <n v="0"/>
    <n v="0"/>
    <n v="0"/>
    <n v="0"/>
    <x v="0"/>
    <m/>
    <x v="13"/>
    <x v="9"/>
    <s v="no impacts"/>
    <x v="7"/>
    <s v=""/>
    <s v="OST_162"/>
  </r>
  <r>
    <s v="Bamendjou-II"/>
    <s v="OST_298"/>
    <s v="OUEST"/>
    <s v="CAMUSAT"/>
    <s v="Hybrid Solar - S3"/>
    <s v="OUEST"/>
    <s v="Bamendjou"/>
    <s v="Huawei"/>
    <n v="0"/>
    <n v="0"/>
    <n v="0"/>
    <n v="0"/>
    <n v="0"/>
    <n v="0"/>
    <n v="0"/>
    <n v="0"/>
    <n v="0"/>
    <n v="0"/>
    <n v="0"/>
    <n v="0"/>
    <n v="0"/>
    <n v="0"/>
    <n v="0"/>
    <n v="0"/>
    <n v="0"/>
    <n v="0"/>
    <n v="0"/>
    <n v="0"/>
    <n v="0"/>
    <n v="0"/>
    <x v="0"/>
    <m/>
    <x v="13"/>
    <x v="9"/>
    <s v="no impacts"/>
    <x v="7"/>
    <s v=""/>
    <s v="OST_298"/>
  </r>
  <r>
    <s v="Foumban-Kounga"/>
    <s v="OST_028"/>
    <s v="OUEST"/>
    <s v="IHS"/>
    <s v="Grid-Gen"/>
    <s v="OUEST"/>
    <s v="Foumban"/>
    <s v="Huawei"/>
    <n v="0"/>
    <n v="0"/>
    <n v="0"/>
    <n v="0"/>
    <n v="0"/>
    <n v="0"/>
    <n v="0"/>
    <n v="0"/>
    <n v="0"/>
    <n v="0"/>
    <n v="0"/>
    <n v="0"/>
    <n v="0"/>
    <n v="0"/>
    <n v="0"/>
    <n v="0"/>
    <n v="0"/>
    <n v="0"/>
    <n v="0"/>
    <n v="0"/>
    <n v="0"/>
    <n v="0"/>
    <x v="0"/>
    <m/>
    <x v="13"/>
    <x v="9"/>
    <s v="no impacts"/>
    <x v="7"/>
    <s v=""/>
    <s v="OST_028"/>
  </r>
  <r>
    <s v="Bakassi"/>
    <s v="SUO_018"/>
    <s v="SUD-OUEST"/>
    <s v="IHS"/>
    <s v="Solar-Gen"/>
    <s v="SUD-OUEST"/>
    <s v="Bakassi"/>
    <s v="Huawei"/>
    <n v="0"/>
    <n v="0"/>
    <n v="0"/>
    <n v="0"/>
    <n v="0"/>
    <n v="0"/>
    <n v="0"/>
    <n v="0"/>
    <n v="0"/>
    <n v="0"/>
    <n v="0"/>
    <n v="0"/>
    <n v="0"/>
    <n v="0"/>
    <n v="0"/>
    <n v="0"/>
    <n v="0"/>
    <n v="0"/>
    <n v="0"/>
    <n v="0"/>
    <n v="0"/>
    <n v="0"/>
    <x v="0"/>
    <m/>
    <x v="13"/>
    <x v="9"/>
    <s v="no impacts"/>
    <x v="7"/>
    <s v=""/>
    <s v="SUO_018"/>
  </r>
  <r>
    <s v="Botatango-MTN"/>
    <s v="CTR_223"/>
    <s v="CENTRE"/>
    <s v="IHS"/>
    <s v="Solar-Gen"/>
    <s v="CENTRE"/>
    <s v="Botatango"/>
    <s v="ZTE"/>
    <n v="0"/>
    <n v="0"/>
    <n v="0"/>
    <n v="0"/>
    <n v="0"/>
    <n v="0"/>
    <n v="0"/>
    <n v="0"/>
    <n v="0"/>
    <n v="0"/>
    <n v="0"/>
    <n v="0"/>
    <n v="0"/>
    <n v="0"/>
    <n v="0"/>
    <n v="0"/>
    <n v="0"/>
    <n v="0"/>
    <n v="0"/>
    <n v="0"/>
    <n v="0"/>
    <n v="0"/>
    <x v="0"/>
    <m/>
    <x v="13"/>
    <x v="9"/>
    <s v="no impacts"/>
    <x v="7"/>
    <s v=""/>
    <s v="CTR_223"/>
  </r>
  <r>
    <s v="Foumbot-Mangoum"/>
    <s v="OST_136"/>
    <s v="OUEST"/>
    <s v="IHS"/>
    <s v="Grid-Gen"/>
    <s v="OUEST"/>
    <s v="Foumbot"/>
    <s v="Huawei"/>
    <n v="0"/>
    <n v="0"/>
    <n v="0"/>
    <n v="0"/>
    <n v="0"/>
    <n v="0"/>
    <n v="0"/>
    <n v="0"/>
    <n v="0"/>
    <n v="0"/>
    <n v="0"/>
    <n v="0"/>
    <n v="0"/>
    <n v="0"/>
    <n v="0"/>
    <n v="0"/>
    <n v="0"/>
    <n v="0"/>
    <n v="0"/>
    <n v="0"/>
    <n v="0"/>
    <n v="0"/>
    <x v="0"/>
    <m/>
    <x v="13"/>
    <x v="9"/>
    <s v="no impacts"/>
    <x v="7"/>
    <s v=""/>
    <s v="OST_136"/>
  </r>
  <r>
    <s v="OZOM-I"/>
    <s v="CTR_743"/>
    <s v="CENTRE"/>
    <s v="CAMUSAT"/>
    <s v="Hybrid Solar - S1"/>
    <s v="CENTRE"/>
    <s v="Ozom"/>
    <s v="ZTE"/>
    <n v="0"/>
    <n v="0"/>
    <n v="0"/>
    <n v="0"/>
    <n v="0"/>
    <n v="0"/>
    <n v="0"/>
    <n v="0"/>
    <n v="0"/>
    <n v="0"/>
    <n v="0"/>
    <n v="0"/>
    <n v="0"/>
    <n v="0"/>
    <n v="0"/>
    <n v="0"/>
    <n v="0"/>
    <n v="0"/>
    <n v="0"/>
    <n v="0"/>
    <n v="0"/>
    <n v="0"/>
    <x v="0"/>
    <m/>
    <x v="13"/>
    <x v="9"/>
    <s v="no impacts"/>
    <x v="7"/>
    <s v=""/>
    <s v="CTR_743"/>
  </r>
  <r>
    <s v="Loum-Nkombi-II-IHS"/>
    <s v="LIT_520"/>
    <s v="LITTORAL"/>
    <s v="IHS"/>
    <s v="Grid-Gen"/>
    <s v="LITTORAL"/>
    <s v="Loum"/>
    <s v="ZTE"/>
    <n v="0"/>
    <n v="0"/>
    <n v="0"/>
    <n v="0"/>
    <n v="0"/>
    <n v="0"/>
    <n v="0"/>
    <n v="0"/>
    <n v="0"/>
    <n v="0"/>
    <n v="0"/>
    <n v="0"/>
    <n v="0"/>
    <n v="0"/>
    <n v="0"/>
    <n v="0"/>
    <n v="0"/>
    <n v="0"/>
    <n v="0"/>
    <n v="0"/>
    <n v="0"/>
    <n v="0"/>
    <x v="0"/>
    <m/>
    <x v="13"/>
    <x v="9"/>
    <s v="no impacts"/>
    <x v="7"/>
    <s v=""/>
    <s v="LIT_520"/>
  </r>
  <r>
    <s v="Ndikinimeki-New"/>
    <s v="CTR_544"/>
    <s v="CENTRE"/>
    <m/>
    <m/>
    <s v="CENTRE"/>
    <s v="Ndikinimeki"/>
    <s v="ZTE"/>
    <n v="0"/>
    <n v="0"/>
    <n v="0"/>
    <n v="0"/>
    <n v="0"/>
    <n v="0"/>
    <n v="0"/>
    <n v="0"/>
    <n v="0"/>
    <n v="0"/>
    <n v="0"/>
    <n v="0"/>
    <n v="0"/>
    <n v="0"/>
    <n v="0"/>
    <n v="0"/>
    <n v="0"/>
    <n v="0"/>
    <n v="0"/>
    <n v="0"/>
    <n v="0"/>
    <n v="0"/>
    <x v="0"/>
    <m/>
    <x v="13"/>
    <x v="9"/>
    <s v="no impacts"/>
    <x v="7"/>
    <s v=""/>
    <s v="CTR_544"/>
  </r>
  <r>
    <s v="Madagascar"/>
    <s v="LIT_049"/>
    <s v="Douala"/>
    <s v="IHS"/>
    <s v="Grid-Gen"/>
    <s v="LITTORAL"/>
    <s v="Douala"/>
    <s v="ZTE"/>
    <n v="0"/>
    <n v="0"/>
    <n v="0"/>
    <n v="0"/>
    <n v="0"/>
    <n v="0"/>
    <n v="0"/>
    <n v="0"/>
    <n v="0"/>
    <n v="0"/>
    <n v="0"/>
    <n v="0"/>
    <n v="0"/>
    <n v="0"/>
    <n v="0"/>
    <n v="0"/>
    <n v="0"/>
    <n v="0"/>
    <n v="0"/>
    <n v="0"/>
    <n v="0"/>
    <n v="0"/>
    <x v="0"/>
    <m/>
    <x v="13"/>
    <x v="9"/>
    <s v="no impacts"/>
    <x v="7"/>
    <s v=""/>
    <s v="LIT_049"/>
  </r>
  <r>
    <s v="Nyabi"/>
    <s v="EST_133"/>
    <s v="CENTRE"/>
    <s v="CAMUSAT"/>
    <s v="HGB"/>
    <s v="EST"/>
    <s v="Nyabi"/>
    <s v="ZTE"/>
    <n v="0"/>
    <n v="0"/>
    <n v="0"/>
    <n v="0"/>
    <n v="0"/>
    <n v="0"/>
    <n v="0"/>
    <n v="0"/>
    <n v="0"/>
    <n v="0"/>
    <n v="0"/>
    <n v="0"/>
    <n v="0"/>
    <n v="0"/>
    <n v="0"/>
    <n v="0"/>
    <n v="0"/>
    <n v="0"/>
    <n v="0"/>
    <n v="0"/>
    <n v="0"/>
    <n v="0"/>
    <x v="0"/>
    <m/>
    <x v="13"/>
    <x v="9"/>
    <s v="no impacts"/>
    <x v="7"/>
    <s v=""/>
    <s v="EST_133"/>
  </r>
  <r>
    <s v="Njombe-SDH-IHS"/>
    <s v="LIT_787"/>
    <s v="LITTORAL"/>
    <m/>
    <m/>
    <s v="LITTORAL"/>
    <s v="Njombe-Penja"/>
    <s v="ZTE"/>
    <n v="0"/>
    <n v="0"/>
    <n v="0"/>
    <n v="0"/>
    <n v="0"/>
    <n v="0"/>
    <n v="0"/>
    <n v="0"/>
    <n v="0"/>
    <n v="0"/>
    <n v="0"/>
    <n v="0"/>
    <n v="0"/>
    <n v="0"/>
    <n v="0"/>
    <n v="0"/>
    <n v="0"/>
    <n v="0"/>
    <n v="0"/>
    <n v="0"/>
    <n v="0"/>
    <n v="0"/>
    <x v="0"/>
    <m/>
    <x v="13"/>
    <x v="9"/>
    <s v="no impacts"/>
    <x v="7"/>
    <s v=""/>
    <s v="LIT_787"/>
  </r>
  <r>
    <s v="Gara-Guider-IHS"/>
    <s v="NRD_115"/>
    <s v="NORD"/>
    <s v="IHS"/>
    <s v="Hybrid-Gen"/>
    <s v="NORD"/>
    <s v="Guider"/>
    <s v="Huawei"/>
    <n v="0"/>
    <n v="0"/>
    <n v="0"/>
    <n v="0"/>
    <n v="0"/>
    <n v="0"/>
    <n v="0"/>
    <n v="0"/>
    <n v="0"/>
    <n v="0"/>
    <n v="0"/>
    <n v="0"/>
    <n v="0"/>
    <n v="0"/>
    <n v="0"/>
    <n v="0"/>
    <n v="0"/>
    <n v="0"/>
    <n v="0"/>
    <n v="0"/>
    <n v="0"/>
    <n v="0"/>
    <x v="0"/>
    <m/>
    <x v="13"/>
    <x v="9"/>
    <s v="no impacts"/>
    <x v="7"/>
    <s v=""/>
    <s v="NRD_115"/>
  </r>
  <r>
    <s v="BIBA-MTN"/>
    <s v="CTR_304"/>
    <s v="CENTRE"/>
    <s v="IHS"/>
    <s v="Grid-Gen"/>
    <s v="CENTRE"/>
    <s v="Biba"/>
    <s v="ZTE"/>
    <n v="0"/>
    <n v="0"/>
    <n v="0"/>
    <n v="0"/>
    <n v="0"/>
    <n v="0"/>
    <n v="0"/>
    <n v="0"/>
    <n v="0"/>
    <n v="0"/>
    <n v="0"/>
    <n v="0"/>
    <n v="0"/>
    <n v="0"/>
    <n v="0"/>
    <n v="0"/>
    <n v="0"/>
    <n v="0"/>
    <n v="0"/>
    <n v="0"/>
    <n v="0"/>
    <n v="0"/>
    <x v="0"/>
    <m/>
    <x v="13"/>
    <x v="9"/>
    <s v="no impacts"/>
    <x v="7"/>
    <s v=""/>
    <s v="CTR_3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938BFF-5AFD-4490-B535-3989C1BDDE9E}"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4:E26" firstHeaderRow="1" firstDataRow="1" firstDataCol="1" rowPageCount="1" colPageCount="1"/>
  <pivotFields count="38">
    <pivotField showAll="0"/>
    <pivotField showAll="0"/>
    <pivotField showAll="0"/>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showAll="0"/>
    <pivotField numFmtId="2" showAll="0"/>
    <pivotField numFmtId="2" showAll="0"/>
    <pivotField numFmtId="2" showAll="0"/>
    <pivotField numFmtId="2" showAll="0"/>
    <pivotField numFmtId="2" showAll="0"/>
    <pivotField numFmtId="2" showAll="0"/>
    <pivotField numFmtId="2" showAll="0"/>
    <pivotField dataField="1" numFmtId="2" showAll="0"/>
    <pivotField axis="axisPage" multipleItemSelectionAllowed="1" showAll="0">
      <items count="4">
        <item h="1" x="2"/>
        <item h="1" x="1"/>
        <item x="0"/>
        <item t="default"/>
      </items>
    </pivotField>
    <pivotField showAll="0"/>
    <pivotField showAll="0"/>
    <pivotField axis="axisRow" showAll="0">
      <items count="12">
        <item x="5"/>
        <item x="6"/>
        <item x="3"/>
        <item x="9"/>
        <item x="7"/>
        <item x="1"/>
        <item x="2"/>
        <item x="4"/>
        <item x="8"/>
        <item x="10"/>
        <item x="0"/>
        <item t="default"/>
      </items>
    </pivotField>
    <pivotField showAll="0"/>
    <pivotField showAll="0"/>
    <pivotField showAll="0"/>
    <pivotField showAll="0"/>
  </pivotFields>
  <rowFields count="1">
    <field x="33"/>
  </rowFields>
  <rowItems count="12">
    <i>
      <x/>
    </i>
    <i>
      <x v="1"/>
    </i>
    <i>
      <x v="2"/>
    </i>
    <i>
      <x v="3"/>
    </i>
    <i>
      <x v="4"/>
    </i>
    <i>
      <x v="5"/>
    </i>
    <i>
      <x v="6"/>
    </i>
    <i>
      <x v="7"/>
    </i>
    <i>
      <x v="8"/>
    </i>
    <i>
      <x v="9"/>
    </i>
    <i>
      <x v="10"/>
    </i>
    <i t="grand">
      <x/>
    </i>
  </rowItems>
  <colItems count="1">
    <i/>
  </colItems>
  <pageFields count="1">
    <pageField fld="30" hier="-1"/>
  </pageFields>
  <dataFields count="1">
    <dataField name="Sum of NUR  DU 05/03/2026" fld="29" baseField="0" baseItem="0" numFmtId="1"/>
  </dataFields>
  <formats count="24">
    <format dxfId="29">
      <pivotArea type="all" dataOnly="0" outline="0" fieldPosition="0"/>
    </format>
    <format dxfId="28">
      <pivotArea outline="0" collapsedLevelsAreSubtotals="1" fieldPosition="0"/>
    </format>
    <format dxfId="27">
      <pivotArea field="33" type="button" dataOnly="0" labelOnly="1" outline="0" axis="axisRow" fieldPosition="0"/>
    </format>
    <format dxfId="26">
      <pivotArea dataOnly="0" labelOnly="1" fieldPosition="0">
        <references count="1">
          <reference field="33" count="0"/>
        </references>
      </pivotArea>
    </format>
    <format dxfId="25">
      <pivotArea dataOnly="0" labelOnly="1" grandRow="1" outline="0" fieldPosition="0"/>
    </format>
    <format dxfId="24">
      <pivotArea dataOnly="0" labelOnly="1" outline="0" axis="axisValues" fieldPosition="0"/>
    </format>
    <format dxfId="23">
      <pivotArea type="all" dataOnly="0" outline="0" fieldPosition="0"/>
    </format>
    <format dxfId="22">
      <pivotArea outline="0" collapsedLevelsAreSubtotals="1" fieldPosition="0"/>
    </format>
    <format dxfId="21">
      <pivotArea field="33" type="button" dataOnly="0" labelOnly="1" outline="0" axis="axisRow" fieldPosition="0"/>
    </format>
    <format dxfId="20">
      <pivotArea dataOnly="0" labelOnly="1" fieldPosition="0">
        <references count="1">
          <reference field="33" count="0"/>
        </references>
      </pivotArea>
    </format>
    <format dxfId="19">
      <pivotArea dataOnly="0" labelOnly="1" grandRow="1" outline="0" fieldPosition="0"/>
    </format>
    <format dxfId="18">
      <pivotArea dataOnly="0" labelOnly="1" outline="0" axis="axisValues" fieldPosition="0"/>
    </format>
    <format dxfId="17">
      <pivotArea type="all" dataOnly="0" outline="0" fieldPosition="0"/>
    </format>
    <format dxfId="16">
      <pivotArea outline="0" collapsedLevelsAreSubtotals="1" fieldPosition="0"/>
    </format>
    <format dxfId="15">
      <pivotArea field="33" type="button" dataOnly="0" labelOnly="1" outline="0" axis="axisRow" fieldPosition="0"/>
    </format>
    <format dxfId="14">
      <pivotArea dataOnly="0" labelOnly="1" fieldPosition="0">
        <references count="1">
          <reference field="33" count="0"/>
        </references>
      </pivotArea>
    </format>
    <format dxfId="13">
      <pivotArea dataOnly="0" labelOnly="1" grandRow="1" outline="0" fieldPosition="0"/>
    </format>
    <format dxfId="12">
      <pivotArea dataOnly="0" labelOnly="1" outline="0" axis="axisValues" fieldPosition="0"/>
    </format>
    <format dxfId="11">
      <pivotArea type="all" dataOnly="0" outline="0" fieldPosition="0"/>
    </format>
    <format dxfId="10">
      <pivotArea outline="0" collapsedLevelsAreSubtotals="1" fieldPosition="0"/>
    </format>
    <format dxfId="9">
      <pivotArea field="33" type="button" dataOnly="0" labelOnly="1" outline="0" axis="axisRow" fieldPosition="0"/>
    </format>
    <format dxfId="8">
      <pivotArea dataOnly="0" labelOnly="1" fieldPosition="0">
        <references count="1">
          <reference field="33" count="0"/>
        </references>
      </pivotArea>
    </format>
    <format dxfId="7">
      <pivotArea dataOnly="0" labelOnly="1" grandRow="1" outline="0" fieldPosition="0"/>
    </format>
    <format dxfId="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8EA61C-086E-4EC7-8841-C5D7D10063A2}"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B25" firstHeaderRow="1" firstDataRow="1" firstDataCol="1" rowPageCount="1" colPageCount="1"/>
  <pivotFields count="38">
    <pivotField showAll="0"/>
    <pivotField showAll="0"/>
    <pivotField showAll="0"/>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showAll="0"/>
    <pivotField numFmtId="2" showAll="0"/>
    <pivotField numFmtId="2" showAll="0"/>
    <pivotField numFmtId="2" showAll="0"/>
    <pivotField numFmtId="2" showAll="0"/>
    <pivotField numFmtId="2" showAll="0"/>
    <pivotField numFmtId="2" showAll="0"/>
    <pivotField numFmtId="2" showAll="0"/>
    <pivotField dataField="1" numFmtId="2" showAll="0"/>
    <pivotField axis="axisPage" multipleItemSelectionAllowed="1" showAll="0">
      <items count="4">
        <item h="1" x="2"/>
        <item h="1" x="1"/>
        <item x="0"/>
        <item t="default"/>
      </items>
    </pivotField>
    <pivotField showAll="0"/>
    <pivotField showAll="0"/>
    <pivotField showAll="0"/>
    <pivotField showAll="0"/>
    <pivotField axis="axisRow" showAll="0">
      <items count="9">
        <item x="4"/>
        <item x="0"/>
        <item x="2"/>
        <item x="7"/>
        <item x="5"/>
        <item x="1"/>
        <item x="6"/>
        <item x="3"/>
        <item t="default"/>
      </items>
    </pivotField>
    <pivotField showAll="0"/>
    <pivotField showAll="0"/>
  </pivotFields>
  <rowFields count="1">
    <field x="35"/>
  </rowFields>
  <rowItems count="9">
    <i>
      <x/>
    </i>
    <i>
      <x v="1"/>
    </i>
    <i>
      <x v="2"/>
    </i>
    <i>
      <x v="3"/>
    </i>
    <i>
      <x v="4"/>
    </i>
    <i>
      <x v="5"/>
    </i>
    <i>
      <x v="6"/>
    </i>
    <i>
      <x v="7"/>
    </i>
    <i t="grand">
      <x/>
    </i>
  </rowItems>
  <colItems count="1">
    <i/>
  </colItems>
  <pageFields count="1">
    <pageField fld="30" hier="-1"/>
  </pageFields>
  <dataFields count="1">
    <dataField name="Sum of NUR  DU 05/03/2026" fld="29" baseField="0" baseItem="0" numFmtId="1"/>
  </dataFields>
  <formats count="24">
    <format dxfId="53">
      <pivotArea type="all" dataOnly="0" outline="0" fieldPosition="0"/>
    </format>
    <format dxfId="52">
      <pivotArea outline="0" collapsedLevelsAreSubtotals="1" fieldPosition="0"/>
    </format>
    <format dxfId="51">
      <pivotArea field="35" type="button" dataOnly="0" labelOnly="1" outline="0" axis="axisRow" fieldPosition="0"/>
    </format>
    <format dxfId="50">
      <pivotArea dataOnly="0" labelOnly="1" fieldPosition="0">
        <references count="1">
          <reference field="35" count="0"/>
        </references>
      </pivotArea>
    </format>
    <format dxfId="49">
      <pivotArea dataOnly="0" labelOnly="1" grandRow="1" outline="0" fieldPosition="0"/>
    </format>
    <format dxfId="48">
      <pivotArea dataOnly="0" labelOnly="1" outline="0" axis="axisValues" fieldPosition="0"/>
    </format>
    <format dxfId="47">
      <pivotArea type="all" dataOnly="0" outline="0" fieldPosition="0"/>
    </format>
    <format dxfId="46">
      <pivotArea outline="0" collapsedLevelsAreSubtotals="1" fieldPosition="0"/>
    </format>
    <format dxfId="45">
      <pivotArea field="35" type="button" dataOnly="0" labelOnly="1" outline="0" axis="axisRow" fieldPosition="0"/>
    </format>
    <format dxfId="44">
      <pivotArea dataOnly="0" labelOnly="1" fieldPosition="0">
        <references count="1">
          <reference field="35" count="0"/>
        </references>
      </pivotArea>
    </format>
    <format dxfId="43">
      <pivotArea dataOnly="0" labelOnly="1" grandRow="1" outline="0" fieldPosition="0"/>
    </format>
    <format dxfId="42">
      <pivotArea dataOnly="0" labelOnly="1" outline="0" axis="axisValues" fieldPosition="0"/>
    </format>
    <format dxfId="41">
      <pivotArea type="all" dataOnly="0" outline="0" fieldPosition="0"/>
    </format>
    <format dxfId="40">
      <pivotArea outline="0" collapsedLevelsAreSubtotals="1" fieldPosition="0"/>
    </format>
    <format dxfId="39">
      <pivotArea field="35" type="button" dataOnly="0" labelOnly="1" outline="0" axis="axisRow" fieldPosition="0"/>
    </format>
    <format dxfId="38">
      <pivotArea dataOnly="0" labelOnly="1" fieldPosition="0">
        <references count="1">
          <reference field="35" count="0"/>
        </references>
      </pivotArea>
    </format>
    <format dxfId="37">
      <pivotArea dataOnly="0" labelOnly="1" grandRow="1" outline="0" fieldPosition="0"/>
    </format>
    <format dxfId="36">
      <pivotArea dataOnly="0" labelOnly="1" outline="0" axis="axisValues" fieldPosition="0"/>
    </format>
    <format dxfId="35">
      <pivotArea type="all" dataOnly="0" outline="0" fieldPosition="0"/>
    </format>
    <format dxfId="34">
      <pivotArea outline="0" collapsedLevelsAreSubtotals="1" fieldPosition="0"/>
    </format>
    <format dxfId="33">
      <pivotArea field="35" type="button" dataOnly="0" labelOnly="1" outline="0" axis="axisRow" fieldPosition="0"/>
    </format>
    <format dxfId="32">
      <pivotArea dataOnly="0" labelOnly="1" fieldPosition="0">
        <references count="1">
          <reference field="35" count="0"/>
        </references>
      </pivotArea>
    </format>
    <format dxfId="31">
      <pivotArea dataOnly="0" labelOnly="1" grandRow="1" outline="0" fieldPosition="0"/>
    </format>
    <format dxfId="3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F9A4AE-C69B-4BEF-94AC-C114BAEE8543}"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2:H29" firstHeaderRow="1" firstDataRow="1" firstDataCol="1" rowPageCount="1" colPageCount="1"/>
  <pivotFields count="38">
    <pivotField showAll="0"/>
    <pivotField showAll="0"/>
    <pivotField showAll="0"/>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showAll="0"/>
    <pivotField numFmtId="2" showAll="0"/>
    <pivotField numFmtId="2" showAll="0"/>
    <pivotField numFmtId="2" showAll="0"/>
    <pivotField numFmtId="2" showAll="0"/>
    <pivotField numFmtId="2" showAll="0"/>
    <pivotField numFmtId="2" showAll="0"/>
    <pivotField numFmtId="2" showAll="0"/>
    <pivotField dataField="1" numFmtId="2" showAll="0"/>
    <pivotField axis="axisPage" multipleItemSelectionAllowed="1" showAll="0">
      <items count="4">
        <item h="1" x="2"/>
        <item h="1" x="1"/>
        <item x="0"/>
        <item t="default"/>
      </items>
    </pivotField>
    <pivotField showAll="0"/>
    <pivotField axis="axisRow" showAll="0">
      <items count="17">
        <item x="8"/>
        <item x="4"/>
        <item x="1"/>
        <item x="2"/>
        <item x="9"/>
        <item x="3"/>
        <item x="14"/>
        <item x="6"/>
        <item x="5"/>
        <item x="13"/>
        <item x="10"/>
        <item x="11"/>
        <item x="0"/>
        <item x="7"/>
        <item x="12"/>
        <item x="15"/>
        <item t="default"/>
      </items>
    </pivotField>
    <pivotField showAll="0"/>
    <pivotField showAll="0"/>
    <pivotField showAll="0"/>
    <pivotField showAll="0"/>
    <pivotField showAll="0"/>
  </pivotFields>
  <rowFields count="1">
    <field x="32"/>
  </rowFields>
  <rowItems count="17">
    <i>
      <x/>
    </i>
    <i>
      <x v="1"/>
    </i>
    <i>
      <x v="2"/>
    </i>
    <i>
      <x v="3"/>
    </i>
    <i>
      <x v="4"/>
    </i>
    <i>
      <x v="5"/>
    </i>
    <i>
      <x v="6"/>
    </i>
    <i>
      <x v="7"/>
    </i>
    <i>
      <x v="8"/>
    </i>
    <i>
      <x v="9"/>
    </i>
    <i>
      <x v="10"/>
    </i>
    <i>
      <x v="11"/>
    </i>
    <i>
      <x v="12"/>
    </i>
    <i>
      <x v="13"/>
    </i>
    <i>
      <x v="14"/>
    </i>
    <i>
      <x v="15"/>
    </i>
    <i t="grand">
      <x/>
    </i>
  </rowItems>
  <colItems count="1">
    <i/>
  </colItems>
  <pageFields count="1">
    <pageField fld="30" hier="-1"/>
  </pageFields>
  <dataFields count="1">
    <dataField name="Sum of NUR  DU 05/03/2026" fld="29" baseField="0" baseItem="0" numFmtId="1"/>
  </dataFields>
  <formats count="24">
    <format dxfId="77">
      <pivotArea type="all" dataOnly="0" outline="0" fieldPosition="0"/>
    </format>
    <format dxfId="76">
      <pivotArea outline="0" collapsedLevelsAreSubtotals="1" fieldPosition="0"/>
    </format>
    <format dxfId="75">
      <pivotArea field="32" type="button" dataOnly="0" labelOnly="1" outline="0" axis="axisRow" fieldPosition="0"/>
    </format>
    <format dxfId="74">
      <pivotArea dataOnly="0" labelOnly="1" fieldPosition="0">
        <references count="1">
          <reference field="32" count="0"/>
        </references>
      </pivotArea>
    </format>
    <format dxfId="73">
      <pivotArea dataOnly="0" labelOnly="1" grandRow="1" outline="0" fieldPosition="0"/>
    </format>
    <format dxfId="72">
      <pivotArea dataOnly="0" labelOnly="1" outline="0" axis="axisValues" fieldPosition="0"/>
    </format>
    <format dxfId="71">
      <pivotArea type="all" dataOnly="0" outline="0" fieldPosition="0"/>
    </format>
    <format dxfId="70">
      <pivotArea outline="0" collapsedLevelsAreSubtotals="1" fieldPosition="0"/>
    </format>
    <format dxfId="69">
      <pivotArea field="32" type="button" dataOnly="0" labelOnly="1" outline="0" axis="axisRow" fieldPosition="0"/>
    </format>
    <format dxfId="68">
      <pivotArea dataOnly="0" labelOnly="1" fieldPosition="0">
        <references count="1">
          <reference field="32" count="0"/>
        </references>
      </pivotArea>
    </format>
    <format dxfId="67">
      <pivotArea dataOnly="0" labelOnly="1" grandRow="1" outline="0" fieldPosition="0"/>
    </format>
    <format dxfId="66">
      <pivotArea dataOnly="0" labelOnly="1" outline="0" axis="axisValues" fieldPosition="0"/>
    </format>
    <format dxfId="65">
      <pivotArea type="all" dataOnly="0" outline="0" fieldPosition="0"/>
    </format>
    <format dxfId="64">
      <pivotArea outline="0" collapsedLevelsAreSubtotals="1" fieldPosition="0"/>
    </format>
    <format dxfId="63">
      <pivotArea field="32" type="button" dataOnly="0" labelOnly="1" outline="0" axis="axisRow" fieldPosition="0"/>
    </format>
    <format dxfId="62">
      <pivotArea dataOnly="0" labelOnly="1" fieldPosition="0">
        <references count="1">
          <reference field="32" count="0"/>
        </references>
      </pivotArea>
    </format>
    <format dxfId="61">
      <pivotArea dataOnly="0" labelOnly="1" grandRow="1" outline="0" fieldPosition="0"/>
    </format>
    <format dxfId="60">
      <pivotArea dataOnly="0" labelOnly="1" outline="0" axis="axisValues" fieldPosition="0"/>
    </format>
    <format dxfId="59">
      <pivotArea type="all" dataOnly="0" outline="0" fieldPosition="0"/>
    </format>
    <format dxfId="58">
      <pivotArea outline="0" collapsedLevelsAreSubtotals="1" fieldPosition="0"/>
    </format>
    <format dxfId="57">
      <pivotArea field="32" type="button" dataOnly="0" labelOnly="1" outline="0" axis="axisRow" fieldPosition="0"/>
    </format>
    <format dxfId="56">
      <pivotArea dataOnly="0" labelOnly="1" fieldPosition="0">
        <references count="1">
          <reference field="32" count="0"/>
        </references>
      </pivotArea>
    </format>
    <format dxfId="55">
      <pivotArea dataOnly="0" labelOnly="1" grandRow="1" outline="0" fieldPosition="0"/>
    </format>
    <format dxfId="5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7F160-12DC-4151-AB51-F8931484DA47}">
  <dimension ref="A1:K57"/>
  <sheetViews>
    <sheetView topLeftCell="A26" zoomScale="55" zoomScaleNormal="55" workbookViewId="0">
      <selection activeCell="D23" sqref="D23"/>
    </sheetView>
  </sheetViews>
  <sheetFormatPr defaultRowHeight="14.4" x14ac:dyDescent="0.3"/>
  <cols>
    <col min="1" max="1" width="19.44140625" bestFit="1" customWidth="1"/>
    <col min="2" max="2" width="26.5546875" bestFit="1" customWidth="1"/>
    <col min="3" max="3" width="13" customWidth="1"/>
    <col min="4" max="4" width="19.44140625" bestFit="1" customWidth="1"/>
    <col min="5" max="5" width="26.5546875" bestFit="1" customWidth="1"/>
    <col min="6" max="6" width="21.44140625" customWidth="1"/>
    <col min="7" max="7" width="19.44140625" bestFit="1" customWidth="1"/>
    <col min="8" max="8" width="26.5546875" bestFit="1" customWidth="1"/>
    <col min="9" max="9" width="24.109375" bestFit="1" customWidth="1"/>
    <col min="10" max="23" width="18.44140625" bestFit="1" customWidth="1"/>
    <col min="24" max="24" width="10.33203125" bestFit="1" customWidth="1"/>
  </cols>
  <sheetData>
    <row r="1" spans="1:8" ht="15.6" x14ac:dyDescent="0.3">
      <c r="A1" s="114"/>
      <c r="B1" s="114"/>
      <c r="C1" s="114"/>
      <c r="D1" s="114"/>
      <c r="E1" s="114"/>
      <c r="F1" s="114"/>
      <c r="G1" s="114"/>
      <c r="H1" s="114"/>
    </row>
    <row r="2" spans="1:8" ht="15.6" x14ac:dyDescent="0.3">
      <c r="A2" s="114"/>
      <c r="B2" s="114"/>
      <c r="C2" s="114"/>
      <c r="D2" s="114"/>
      <c r="E2" s="114"/>
      <c r="F2" s="114"/>
      <c r="G2" s="114"/>
      <c r="H2" s="114"/>
    </row>
    <row r="3" spans="1:8" ht="15.6" x14ac:dyDescent="0.3">
      <c r="C3" s="114"/>
      <c r="F3" s="114"/>
    </row>
    <row r="4" spans="1:8" ht="15.6" x14ac:dyDescent="0.3">
      <c r="C4" s="114"/>
      <c r="F4" s="114"/>
    </row>
    <row r="5" spans="1:8" ht="15.6" x14ac:dyDescent="0.3">
      <c r="C5" s="114"/>
      <c r="F5" s="114"/>
    </row>
    <row r="6" spans="1:8" ht="15.6" x14ac:dyDescent="0.3">
      <c r="C6" s="114"/>
      <c r="F6" s="114"/>
    </row>
    <row r="7" spans="1:8" ht="15.6" x14ac:dyDescent="0.3">
      <c r="C7" s="114"/>
      <c r="F7" s="114"/>
    </row>
    <row r="8" spans="1:8" ht="15.6" x14ac:dyDescent="0.3">
      <c r="C8" s="114"/>
      <c r="F8" s="114"/>
    </row>
    <row r="9" spans="1:8" ht="15.6" x14ac:dyDescent="0.3">
      <c r="C9" s="114"/>
      <c r="F9" s="114"/>
    </row>
    <row r="10" spans="1:8" ht="15.6" x14ac:dyDescent="0.3">
      <c r="A10" s="114"/>
      <c r="B10" s="114"/>
      <c r="C10" s="114"/>
      <c r="D10" s="114"/>
      <c r="E10" s="114"/>
      <c r="F10" s="114"/>
      <c r="G10" s="207" t="s">
        <v>5367</v>
      </c>
      <c r="H10" s="114" t="s">
        <v>5560</v>
      </c>
    </row>
    <row r="11" spans="1:8" ht="15.6" x14ac:dyDescent="0.3">
      <c r="A11" s="114"/>
      <c r="B11" s="114"/>
      <c r="C11" s="114"/>
      <c r="D11" s="114"/>
      <c r="E11" s="114"/>
      <c r="F11" s="114"/>
      <c r="G11" s="114"/>
      <c r="H11" s="114"/>
    </row>
    <row r="12" spans="1:8" ht="15.6" x14ac:dyDescent="0.3">
      <c r="A12" s="114"/>
      <c r="B12" s="114"/>
      <c r="C12" s="114"/>
      <c r="D12" s="207" t="s">
        <v>5367</v>
      </c>
      <c r="E12" s="114" t="s">
        <v>5560</v>
      </c>
      <c r="F12" s="114"/>
      <c r="G12" s="207" t="s">
        <v>5488</v>
      </c>
      <c r="H12" s="114" t="s">
        <v>6071</v>
      </c>
    </row>
    <row r="13" spans="1:8" ht="15.6" x14ac:dyDescent="0.3">
      <c r="A13" s="114"/>
      <c r="B13" s="114"/>
      <c r="C13" s="114"/>
      <c r="D13" s="114"/>
      <c r="E13" s="114"/>
      <c r="F13" s="114"/>
      <c r="G13" s="114" t="s">
        <v>25</v>
      </c>
      <c r="H13" s="114">
        <v>21.736590874717848</v>
      </c>
    </row>
    <row r="14" spans="1:8" ht="15.6" x14ac:dyDescent="0.3">
      <c r="A14" s="207" t="s">
        <v>5367</v>
      </c>
      <c r="B14" s="114" t="s">
        <v>5560</v>
      </c>
      <c r="C14" s="114"/>
      <c r="D14" s="207" t="s">
        <v>5488</v>
      </c>
      <c r="E14" s="114" t="s">
        <v>6071</v>
      </c>
      <c r="F14" s="114"/>
      <c r="G14" s="114" t="s">
        <v>33</v>
      </c>
      <c r="H14" s="114">
        <v>204.99121800743652</v>
      </c>
    </row>
    <row r="15" spans="1:8" ht="15.6" x14ac:dyDescent="0.3">
      <c r="A15" s="114"/>
      <c r="B15" s="114"/>
      <c r="C15" s="114"/>
      <c r="D15" s="114" t="s">
        <v>25</v>
      </c>
      <c r="E15" s="114">
        <v>21.736590874717848</v>
      </c>
      <c r="F15" s="114"/>
      <c r="G15" s="114" t="s">
        <v>5326</v>
      </c>
      <c r="H15" s="114">
        <v>358.67596302288882</v>
      </c>
    </row>
    <row r="16" spans="1:8" ht="15.6" x14ac:dyDescent="0.3">
      <c r="A16" s="207" t="s">
        <v>5488</v>
      </c>
      <c r="B16" s="114" t="s">
        <v>6071</v>
      </c>
      <c r="C16" s="114"/>
      <c r="D16" s="114" t="s">
        <v>5321</v>
      </c>
      <c r="E16" s="114">
        <v>23.112121289947005</v>
      </c>
      <c r="F16" s="114"/>
      <c r="G16" s="114" t="s">
        <v>5318</v>
      </c>
      <c r="H16" s="114">
        <v>181.43321540749994</v>
      </c>
    </row>
    <row r="17" spans="1:11" ht="15.6" x14ac:dyDescent="0.3">
      <c r="A17" s="114" t="s">
        <v>25</v>
      </c>
      <c r="B17" s="114">
        <v>21.736590874717848</v>
      </c>
      <c r="C17" s="114"/>
      <c r="D17" s="114" t="s">
        <v>5334</v>
      </c>
      <c r="E17" s="114">
        <v>35.103108154768542</v>
      </c>
      <c r="F17" s="114"/>
      <c r="G17" s="114" t="s">
        <v>5321</v>
      </c>
      <c r="H17" s="114">
        <v>23.112121289947005</v>
      </c>
    </row>
    <row r="18" spans="1:11" ht="15.6" x14ac:dyDescent="0.3">
      <c r="A18" s="114" t="s">
        <v>5316</v>
      </c>
      <c r="B18" s="114">
        <v>518.31809183453174</v>
      </c>
      <c r="C18" s="114"/>
      <c r="D18" s="114" t="s">
        <v>5998</v>
      </c>
      <c r="E18" s="114">
        <v>34.280657027628131</v>
      </c>
      <c r="F18" s="114"/>
      <c r="G18" s="114" t="s">
        <v>5334</v>
      </c>
      <c r="H18" s="114">
        <v>35.103108154768542</v>
      </c>
    </row>
    <row r="19" spans="1:11" ht="15.6" x14ac:dyDescent="0.3">
      <c r="A19" s="114" t="s">
        <v>5334</v>
      </c>
      <c r="B19" s="114">
        <v>35.103108154768542</v>
      </c>
      <c r="C19" s="114"/>
      <c r="D19" s="114" t="s">
        <v>5344</v>
      </c>
      <c r="E19" s="114">
        <v>197.25816448526311</v>
      </c>
      <c r="F19" s="114"/>
      <c r="G19" s="114" t="s">
        <v>5339</v>
      </c>
      <c r="H19" s="114">
        <v>0</v>
      </c>
      <c r="J19" s="88"/>
      <c r="K19" s="88"/>
    </row>
    <row r="20" spans="1:11" ht="15.6" x14ac:dyDescent="0.3">
      <c r="A20" s="114" t="s">
        <v>5998</v>
      </c>
      <c r="B20" s="114">
        <v>34.280657027628131</v>
      </c>
      <c r="C20" s="114"/>
      <c r="D20" s="114" t="s">
        <v>5324</v>
      </c>
      <c r="E20" s="114">
        <v>1036.1962767796629</v>
      </c>
      <c r="F20" s="114"/>
      <c r="G20" s="114" t="s">
        <v>11</v>
      </c>
      <c r="H20" s="114">
        <v>352.63806094382562</v>
      </c>
      <c r="J20" s="88"/>
      <c r="K20" s="88"/>
    </row>
    <row r="21" spans="1:11" ht="15.6" x14ac:dyDescent="0.3">
      <c r="A21" s="114" t="s">
        <v>5344</v>
      </c>
      <c r="B21" s="114">
        <v>197.25816448526311</v>
      </c>
      <c r="C21" s="114"/>
      <c r="D21" s="114" t="s">
        <v>5319</v>
      </c>
      <c r="E21" s="114">
        <v>181.43321540749994</v>
      </c>
      <c r="F21" s="114"/>
      <c r="G21" s="114" t="s">
        <v>5328</v>
      </c>
      <c r="H21" s="114">
        <v>92.070631190555673</v>
      </c>
    </row>
    <row r="22" spans="1:11" ht="15.6" x14ac:dyDescent="0.3">
      <c r="A22" s="114" t="s">
        <v>5322</v>
      </c>
      <c r="B22" s="114">
        <v>1059.3083980696099</v>
      </c>
      <c r="C22" s="114"/>
      <c r="D22" s="114" t="s">
        <v>5336</v>
      </c>
      <c r="E22" s="114">
        <v>59.887942407772094</v>
      </c>
      <c r="F22" s="114"/>
      <c r="G22" s="114" t="s">
        <v>5998</v>
      </c>
      <c r="H22" s="114">
        <v>34.280657027628131</v>
      </c>
    </row>
    <row r="23" spans="1:11" ht="15.6" x14ac:dyDescent="0.3">
      <c r="A23" s="114" t="s">
        <v>5561</v>
      </c>
      <c r="B23" s="114">
        <v>9.2457045997380387</v>
      </c>
      <c r="C23" s="114"/>
      <c r="D23" s="114" t="s">
        <v>5343</v>
      </c>
      <c r="E23" s="114">
        <v>9.2457045997380387</v>
      </c>
      <c r="F23" s="114"/>
      <c r="G23" s="114" t="s">
        <v>5344</v>
      </c>
      <c r="H23" s="114">
        <v>197.25816448526311</v>
      </c>
    </row>
    <row r="24" spans="1:11" ht="15.6" x14ac:dyDescent="0.3">
      <c r="A24" s="114" t="s">
        <v>5336</v>
      </c>
      <c r="B24" s="114">
        <v>59.887942407772094</v>
      </c>
      <c r="C24" s="114"/>
      <c r="D24" s="114" t="s">
        <v>5340</v>
      </c>
      <c r="E24" s="114">
        <v>0</v>
      </c>
      <c r="F24" s="114"/>
      <c r="G24" s="114" t="s">
        <v>15</v>
      </c>
      <c r="H24" s="114">
        <v>27.820403614956355</v>
      </c>
    </row>
    <row r="25" spans="1:11" ht="15.6" x14ac:dyDescent="0.3">
      <c r="A25" s="114" t="s">
        <v>5489</v>
      </c>
      <c r="B25" s="114">
        <v>1935.1386574540293</v>
      </c>
      <c r="C25" s="114"/>
      <c r="D25" s="114" t="s">
        <v>5315</v>
      </c>
      <c r="E25" s="114">
        <v>336.88487642703183</v>
      </c>
      <c r="F25" s="114"/>
      <c r="G25" s="114" t="s">
        <v>5314</v>
      </c>
      <c r="H25" s="114">
        <v>336.88487642703183</v>
      </c>
    </row>
    <row r="26" spans="1:11" ht="15.6" x14ac:dyDescent="0.3">
      <c r="A26" s="114"/>
      <c r="B26" s="114"/>
      <c r="C26" s="114"/>
      <c r="D26" s="114" t="s">
        <v>5489</v>
      </c>
      <c r="E26" s="114">
        <v>1935.1386574540293</v>
      </c>
      <c r="F26" s="114"/>
      <c r="G26" s="114" t="s">
        <v>5336</v>
      </c>
      <c r="H26" s="114">
        <v>59.887942407772094</v>
      </c>
    </row>
    <row r="27" spans="1:11" ht="15.6" x14ac:dyDescent="0.3">
      <c r="A27" s="114"/>
      <c r="B27" s="114"/>
      <c r="C27" s="114"/>
      <c r="D27" s="114"/>
      <c r="E27" s="114"/>
      <c r="F27" s="114"/>
      <c r="G27" s="114" t="s">
        <v>5343</v>
      </c>
      <c r="H27" s="114">
        <v>9.2457045997380387</v>
      </c>
    </row>
    <row r="28" spans="1:11" ht="15.6" x14ac:dyDescent="0.3">
      <c r="A28" s="114"/>
      <c r="B28" s="114"/>
      <c r="C28" s="114"/>
      <c r="D28" s="114"/>
      <c r="E28" s="114"/>
      <c r="F28" s="114"/>
      <c r="G28" s="114" t="s">
        <v>5340</v>
      </c>
      <c r="H28" s="114">
        <v>0</v>
      </c>
    </row>
    <row r="29" spans="1:11" ht="15.6" x14ac:dyDescent="0.3">
      <c r="A29" s="114"/>
      <c r="B29" s="114"/>
      <c r="C29" s="114"/>
      <c r="D29" s="114"/>
      <c r="E29" s="114"/>
      <c r="F29" s="114"/>
      <c r="G29" s="114" t="s">
        <v>5489</v>
      </c>
      <c r="H29" s="114">
        <v>1935.138657454029</v>
      </c>
    </row>
    <row r="32" spans="1:11" x14ac:dyDescent="0.3">
      <c r="D32" s="117"/>
      <c r="E32" s="117"/>
      <c r="F32" s="117"/>
    </row>
    <row r="33" spans="1:9" x14ac:dyDescent="0.3">
      <c r="D33" s="117"/>
      <c r="E33" s="117"/>
      <c r="F33" s="117"/>
    </row>
    <row r="34" spans="1:9" x14ac:dyDescent="0.3">
      <c r="A34" s="117"/>
      <c r="B34" s="117"/>
      <c r="C34" s="117"/>
      <c r="D34" s="117"/>
      <c r="E34" s="117"/>
      <c r="F34" s="117"/>
    </row>
    <row r="37" spans="1:9" x14ac:dyDescent="0.3">
      <c r="F37" s="89"/>
      <c r="G37" s="90"/>
      <c r="H37" s="90"/>
    </row>
    <row r="38" spans="1:9" x14ac:dyDescent="0.3">
      <c r="F38" s="89"/>
      <c r="G38" s="90"/>
      <c r="H38" s="90"/>
    </row>
    <row r="39" spans="1:9" x14ac:dyDescent="0.3">
      <c r="B39" s="102"/>
      <c r="C39" s="102"/>
      <c r="D39" s="105" t="s">
        <v>5570</v>
      </c>
      <c r="E39" s="115" t="s">
        <v>6072</v>
      </c>
      <c r="F39" s="102"/>
      <c r="G39" s="103"/>
      <c r="H39" s="104"/>
      <c r="I39" s="104"/>
    </row>
    <row r="40" spans="1:9" x14ac:dyDescent="0.3">
      <c r="B40" s="99" t="s">
        <v>5563</v>
      </c>
      <c r="C40" s="98" t="s">
        <v>5564</v>
      </c>
      <c r="D40" s="91"/>
      <c r="E40" s="92" t="s">
        <v>5563</v>
      </c>
      <c r="F40" s="92" t="s">
        <v>5564</v>
      </c>
      <c r="G40" s="91"/>
      <c r="H40" s="92" t="s">
        <v>5563</v>
      </c>
      <c r="I40" s="92" t="s">
        <v>5564</v>
      </c>
    </row>
    <row r="41" spans="1:9" x14ac:dyDescent="0.3">
      <c r="B41" s="100" t="s">
        <v>25</v>
      </c>
      <c r="C41" s="100">
        <f>GETPIVOTDATA("NUR  DU 05/03/2026",$A$16,"CATEGORIE","ACCESS-ISSUE")</f>
        <v>21.736590874717848</v>
      </c>
      <c r="D41" s="93"/>
      <c r="E41" s="94" t="s">
        <v>25</v>
      </c>
      <c r="F41" s="94">
        <f>GETPIVOTDATA("NUR  DU 05/03/2026",$D$14,"SUB RCA","ACCESS-ISSUE")</f>
        <v>21.736590874717848</v>
      </c>
      <c r="G41" s="93"/>
      <c r="H41" s="94" t="s">
        <v>25</v>
      </c>
      <c r="I41" s="94">
        <f>GETPIVOTDATA("NUR  DU 05/03/2026",$G$12,"OCM NOMENCLATURE","ACCESS-ISSUE")</f>
        <v>21.736590874717848</v>
      </c>
    </row>
    <row r="42" spans="1:9" x14ac:dyDescent="0.3">
      <c r="B42" s="100" t="s">
        <v>5316</v>
      </c>
      <c r="C42" s="100">
        <f>GETPIVOTDATA("NUR  DU 05/03/2026",$A$16,"CATEGORIE","ACTIVE")</f>
        <v>518.31809183453174</v>
      </c>
      <c r="D42" s="93"/>
      <c r="E42" s="94" t="s">
        <v>5566</v>
      </c>
      <c r="F42" s="94">
        <f>GETPIVOTDATA("NUR  DU 05/03/2026",$D$14,"SUB RCA","ENVTECH")</f>
        <v>23.112121289947005</v>
      </c>
      <c r="G42" s="93"/>
      <c r="H42" s="94" t="s">
        <v>5565</v>
      </c>
      <c r="I42" s="94">
        <f>GETPIVOTDATA("NUR  DU 05/03/2026",$G$12,"OCM NOMENCLATURE","AKTIVCO")</f>
        <v>204.99121800743652</v>
      </c>
    </row>
    <row r="43" spans="1:9" x14ac:dyDescent="0.3">
      <c r="B43" s="100" t="s">
        <v>5344</v>
      </c>
      <c r="C43" s="100">
        <f>GETPIVOTDATA("NUR  DU 05/03/2026",$A$16,"CATEGORIE","No root cause")</f>
        <v>197.25816448526311</v>
      </c>
      <c r="D43" s="93"/>
      <c r="E43" s="94" t="s">
        <v>5344</v>
      </c>
      <c r="F43" s="94">
        <f>GETPIVOTDATA("NUR  DU 05/03/2026",$D$14,"SUB RCA","No root cause")</f>
        <v>197.25816448526311</v>
      </c>
      <c r="G43" s="93"/>
      <c r="H43" s="94" t="s">
        <v>5326</v>
      </c>
      <c r="I43" s="94">
        <f>GETPIVOTDATA("NUR  DU 05/03/2026",$G$12,"OCM NOMENCLATURE","AKTIVCO GRID ONLY")</f>
        <v>358.67596302288882</v>
      </c>
    </row>
    <row r="44" spans="1:9" x14ac:dyDescent="0.3">
      <c r="B44" s="100" t="s">
        <v>5322</v>
      </c>
      <c r="C44" s="100">
        <f>GETPIVOTDATA("NUR  DU 05/03/2026",$A$16,"CATEGORIE","PASSIVE")</f>
        <v>1059.3083980696099</v>
      </c>
      <c r="D44" s="95"/>
      <c r="E44" s="94" t="s">
        <v>5324</v>
      </c>
      <c r="F44" s="94">
        <f>GETPIVOTDATA("NUR  DU 05/03/2026",$D$14,"SUB RCA","POWER ISSUE")</f>
        <v>1036.1962767796629</v>
      </c>
      <c r="G44" s="95"/>
      <c r="H44" s="94" t="s">
        <v>5567</v>
      </c>
      <c r="I44" s="94">
        <f>GETPIVOTDATA("NUR  DU 05/03/2026",$G$12,"OCM NOMENCLATURE","BSS")</f>
        <v>181.43321540749994</v>
      </c>
    </row>
    <row r="45" spans="1:9" x14ac:dyDescent="0.3">
      <c r="B45" s="100" t="s">
        <v>5561</v>
      </c>
      <c r="C45" s="100">
        <f>GETPIVOTDATA("NUR  DU 05/03/2026",$A$16,"CATEGORIE","PLANNED WORKS")</f>
        <v>9.2457045997380387</v>
      </c>
      <c r="D45" s="93"/>
      <c r="E45" s="94" t="s">
        <v>5319</v>
      </c>
      <c r="F45" s="94">
        <f>GETPIVOTDATA("NUR  DU 05/03/2026",$D$14,"SUB RCA","RAN ISSUE")</f>
        <v>181.43321540749994</v>
      </c>
      <c r="G45" s="93"/>
      <c r="H45" s="94" t="s">
        <v>5321</v>
      </c>
      <c r="I45" s="94">
        <f>GETPIVOTDATA("NUR  DU 05/03/2026",$G$12,"OCM NOMENCLATURE","ENVTECH")</f>
        <v>23.112121289947005</v>
      </c>
    </row>
    <row r="46" spans="1:9" x14ac:dyDescent="0.3">
      <c r="B46" s="100" t="s">
        <v>5336</v>
      </c>
      <c r="C46" s="100">
        <f>GETPIVOTDATA("NUR  DU 05/03/2026",$A$16,"CATEGORIE","SPARE-ISSUE")</f>
        <v>59.887942407772094</v>
      </c>
      <c r="D46" s="93"/>
      <c r="E46" s="94" t="s">
        <v>5336</v>
      </c>
      <c r="F46" s="94">
        <f>GETPIVOTDATA("NUR  DU 05/03/2026",$D$14,"SUB RCA","SPARE-ISSUE")</f>
        <v>59.887942407772094</v>
      </c>
      <c r="G46" s="93"/>
      <c r="H46" s="94" t="s">
        <v>5339</v>
      </c>
      <c r="I46" s="94">
        <f>GETPIVOTDATA("NUR  DU 05/03/2026",$G$12,"OCM NOMENCLATURE","Fiber AOF")</f>
        <v>0</v>
      </c>
    </row>
    <row r="47" spans="1:9" x14ac:dyDescent="0.3">
      <c r="B47" s="101" t="s">
        <v>5489</v>
      </c>
      <c r="C47" s="101">
        <f>GETPIVOTDATA("NUR  DU 05/03/2026",$A$16)</f>
        <v>1935.1386574540293</v>
      </c>
      <c r="D47" s="93"/>
      <c r="E47" s="94" t="s">
        <v>5561</v>
      </c>
      <c r="F47" s="94">
        <f>GETPIVOTDATA("NUR  DU 05/03/2026",$D$14,"SUB RCA","TRAVAUX OCM")</f>
        <v>9.2457045997380387</v>
      </c>
      <c r="G47" s="93"/>
      <c r="H47" s="94" t="s">
        <v>11</v>
      </c>
      <c r="I47" s="94">
        <f>GETPIVOTDATA("NUR  DU 05/03/2026",$G$12,"OCM NOMENCLATURE","IHS")</f>
        <v>352.63806094382562</v>
      </c>
    </row>
    <row r="48" spans="1:9" x14ac:dyDescent="0.3">
      <c r="B48" s="93"/>
      <c r="C48" s="93"/>
      <c r="D48" s="93"/>
      <c r="E48" s="96" t="s">
        <v>5315</v>
      </c>
      <c r="F48" s="96">
        <f>GETPIVOTDATA("NUR  DU 05/03/2026",$D$14,"SUB RCA","TX ISSUE")</f>
        <v>336.88487642703183</v>
      </c>
      <c r="G48" s="93"/>
      <c r="H48" s="94" t="s">
        <v>5328</v>
      </c>
      <c r="I48" s="94">
        <f>GETPIVOTDATA("NUR  DU 05/03/2026",$G$12,"OCM NOMENCLATURE","IHS GRID ONLY")</f>
        <v>92.070631190555673</v>
      </c>
    </row>
    <row r="49" spans="1:9" x14ac:dyDescent="0.3">
      <c r="B49" s="93"/>
      <c r="C49" s="93"/>
      <c r="D49" s="93"/>
      <c r="E49" s="97" t="s">
        <v>5489</v>
      </c>
      <c r="F49" s="97">
        <f>GETPIVOTDATA("NUR  DU 05/03/2026",$D$14)</f>
        <v>1935.1386574540293</v>
      </c>
      <c r="G49" s="93"/>
      <c r="H49" s="94" t="s">
        <v>5344</v>
      </c>
      <c r="I49" s="94">
        <f>GETPIVOTDATA("NUR  DU 05/03/2026",$G$12,"OCM NOMENCLATURE","No root cause")</f>
        <v>197.25816448526311</v>
      </c>
    </row>
    <row r="50" spans="1:9" x14ac:dyDescent="0.3">
      <c r="B50" s="93"/>
      <c r="C50" s="93"/>
      <c r="D50" s="93"/>
      <c r="E50" s="93"/>
      <c r="F50" s="93"/>
      <c r="G50" s="93"/>
      <c r="H50" s="94" t="s">
        <v>5568</v>
      </c>
      <c r="I50" s="94">
        <f>GETPIVOTDATA("NUR  DU 05/03/2026",$G$12,"OCM NOMENCLATURE","Partners")</f>
        <v>27.820403614956355</v>
      </c>
    </row>
    <row r="51" spans="1:9" x14ac:dyDescent="0.3">
      <c r="B51" s="93"/>
      <c r="C51" s="93"/>
      <c r="D51" s="93"/>
      <c r="E51" s="93"/>
      <c r="F51" s="93"/>
      <c r="G51" s="93"/>
      <c r="H51" s="94" t="s">
        <v>5569</v>
      </c>
      <c r="I51" s="94">
        <f>GETPIVOTDATA("NUR  DU 05/03/2026",$G$12,"OCM NOMENCLATURE","PDH")</f>
        <v>336.88487642703183</v>
      </c>
    </row>
    <row r="52" spans="1:9" x14ac:dyDescent="0.3">
      <c r="B52" s="93"/>
      <c r="C52" s="93"/>
      <c r="D52" s="93"/>
      <c r="E52" s="93"/>
      <c r="F52" s="93"/>
      <c r="G52" s="93"/>
      <c r="H52" s="94" t="s">
        <v>5336</v>
      </c>
      <c r="I52" s="94">
        <f>GETPIVOTDATA("NUR  DU 05/03/2026",$G$12,"OCM NOMENCLATURE","SPARE-ISSUE")</f>
        <v>59.887942407772094</v>
      </c>
    </row>
    <row r="53" spans="1:9" x14ac:dyDescent="0.3">
      <c r="B53" s="93"/>
      <c r="C53" s="93"/>
      <c r="D53" s="93"/>
      <c r="E53" s="93"/>
      <c r="F53" s="93"/>
      <c r="G53" s="93"/>
      <c r="H53" s="94" t="s">
        <v>5561</v>
      </c>
      <c r="I53" s="94">
        <f>GETPIVOTDATA("NUR  DU 05/03/2026",$G$12,"OCM NOMENCLATURE","TRAVAUX OCM")</f>
        <v>9.2457045997380387</v>
      </c>
    </row>
    <row r="54" spans="1:9" x14ac:dyDescent="0.3">
      <c r="B54" s="93"/>
      <c r="C54" s="93"/>
      <c r="D54" s="93"/>
      <c r="E54" s="93"/>
      <c r="F54" s="93"/>
      <c r="G54" s="93"/>
      <c r="H54" s="98" t="s">
        <v>5489</v>
      </c>
      <c r="I54" s="98">
        <f>GETPIVOTDATA("NUR  DU 05/03/2026",$G$12)</f>
        <v>1935.138657454029</v>
      </c>
    </row>
    <row r="55" spans="1:9" x14ac:dyDescent="0.3">
      <c r="A55" s="93"/>
      <c r="B55" s="93"/>
      <c r="C55" s="93"/>
      <c r="D55" s="93"/>
      <c r="E55" s="93"/>
      <c r="F55" s="93"/>
    </row>
    <row r="57" spans="1:9" x14ac:dyDescent="0.3">
      <c r="B57" t="s">
        <v>886</v>
      </c>
    </row>
  </sheetData>
  <conditionalFormatting sqref="B41:C46">
    <cfRule type="colorScale" priority="3">
      <colorScale>
        <cfvo type="min"/>
        <cfvo type="max"/>
        <color rgb="FFFCFCFF"/>
        <color rgb="FFF8696B"/>
      </colorScale>
    </cfRule>
  </conditionalFormatting>
  <conditionalFormatting sqref="E41:F48">
    <cfRule type="colorScale" priority="2">
      <colorScale>
        <cfvo type="min"/>
        <cfvo type="max"/>
        <color rgb="FFFCFCFF"/>
        <color rgb="FFF8696B"/>
      </colorScale>
    </cfRule>
  </conditionalFormatting>
  <conditionalFormatting sqref="H41:I53">
    <cfRule type="colorScale" priority="621">
      <colorScale>
        <cfvo type="min"/>
        <cfvo type="max"/>
        <color rgb="FFFCFCFF"/>
        <color rgb="FFF8696B"/>
      </colorScale>
    </cfRule>
  </conditionalFormatting>
  <pageMargins left="0.7" right="0.7" top="0.75" bottom="0.75" header="0.3" footer="0.3"/>
  <pageSetup paperSize="9"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FD657-C093-4DDA-AB1B-DF003FDEFD5C}">
  <sheetPr codeName="Sheet1"/>
  <dimension ref="A1:BH2458"/>
  <sheetViews>
    <sheetView tabSelected="1" zoomScale="65" zoomScaleNormal="70" workbookViewId="0">
      <pane xSplit="5" ySplit="2" topLeftCell="F2190" activePane="bottomRight" state="frozen"/>
      <selection pane="topRight" activeCell="F1" sqref="F1"/>
      <selection pane="bottomLeft" activeCell="A3" sqref="A3"/>
      <selection pane="bottomRight" activeCell="E2195" sqref="E2195"/>
    </sheetView>
  </sheetViews>
  <sheetFormatPr defaultColWidth="8.88671875" defaultRowHeight="14.4" x14ac:dyDescent="0.3"/>
  <cols>
    <col min="1" max="1" width="14.44140625" style="37" customWidth="1"/>
    <col min="2" max="2" width="13.88671875" style="37" customWidth="1"/>
    <col min="3" max="3" width="18.44140625" style="37" customWidth="1"/>
    <col min="4" max="4" width="18.5546875" style="37" customWidth="1"/>
    <col min="5" max="5" width="18" style="37" customWidth="1"/>
    <col min="6" max="6" width="8.88671875" style="37"/>
    <col min="7" max="7" width="12.88671875" style="37" customWidth="1"/>
    <col min="8" max="8" width="12.88671875" style="55" customWidth="1"/>
    <col min="9" max="11" width="12.88671875" style="37" hidden="1" customWidth="1"/>
    <col min="12" max="18" width="14.44140625" style="38" hidden="1" customWidth="1"/>
    <col min="19" max="26" width="13.33203125" style="39" hidden="1" customWidth="1"/>
    <col min="27" max="27" width="14.33203125" style="39" customWidth="1"/>
    <col min="28" max="30" width="13.33203125" style="39" customWidth="1"/>
    <col min="31" max="32" width="13.44140625" style="28" customWidth="1"/>
    <col min="33" max="33" width="23.77734375" style="39" customWidth="1"/>
    <col min="34" max="34" width="17.77734375" style="39" customWidth="1"/>
    <col min="35" max="35" width="19.44140625" style="87" customWidth="1"/>
    <col min="36" max="36" width="17.21875" style="39" customWidth="1"/>
    <col min="37" max="38" width="42.21875" style="108" customWidth="1"/>
    <col min="39" max="40" width="34.88671875" style="28" customWidth="1"/>
    <col min="41" max="41" width="42.21875" style="28" customWidth="1"/>
    <col min="42" max="44" width="23.44140625" style="28" customWidth="1"/>
    <col min="45" max="45" width="18.44140625" style="37" customWidth="1"/>
    <col min="46" max="46" width="18" style="28" customWidth="1"/>
    <col min="47" max="49" width="28.21875" style="28" customWidth="1"/>
    <col min="50" max="50" width="22.5546875" style="28" customWidth="1"/>
    <col min="51" max="52" width="24.21875" style="28" customWidth="1"/>
    <col min="53" max="53" width="18.109375" style="28" customWidth="1"/>
    <col min="54" max="54" width="35" style="28" customWidth="1"/>
    <col min="55" max="55" width="25" style="28" customWidth="1"/>
    <col min="56" max="56" width="22.44140625" style="28" customWidth="1"/>
    <col min="57" max="57" width="25" style="28" customWidth="1"/>
    <col min="58" max="58" width="29.5546875" style="28" customWidth="1"/>
    <col min="59" max="16384" width="8.88671875" style="28"/>
  </cols>
  <sheetData>
    <row r="1" spans="1:60" s="26" customFormat="1" x14ac:dyDescent="0.3">
      <c r="A1" s="11"/>
      <c r="B1" s="16"/>
      <c r="C1" s="11"/>
      <c r="D1" s="11"/>
      <c r="E1" s="11"/>
      <c r="F1" s="11"/>
      <c r="G1" s="11"/>
      <c r="H1" s="56"/>
      <c r="I1" s="36">
        <f t="shared" ref="I1:S1" si="0">SUBTOTAL(9,I3:I2458)</f>
        <v>2961.4907322854556</v>
      </c>
      <c r="J1" s="36">
        <f t="shared" si="0"/>
        <v>3313.6944108108191</v>
      </c>
      <c r="K1" s="36">
        <f t="shared" si="0"/>
        <v>3288.5808217134295</v>
      </c>
      <c r="L1" s="36">
        <f t="shared" si="0"/>
        <v>2931.9361761215864</v>
      </c>
      <c r="M1" s="36">
        <f t="shared" si="0"/>
        <v>3209.9119874058147</v>
      </c>
      <c r="N1" s="36">
        <f t="shared" si="0"/>
        <v>2613.8487615817403</v>
      </c>
      <c r="O1" s="36">
        <f t="shared" si="0"/>
        <v>2422.1886090395146</v>
      </c>
      <c r="P1" s="36">
        <f t="shared" si="0"/>
        <v>2845.6172515031808</v>
      </c>
      <c r="Q1" s="36">
        <f t="shared" si="0"/>
        <v>3700.0174209332517</v>
      </c>
      <c r="R1" s="36">
        <f t="shared" si="0"/>
        <v>2721.207524114498</v>
      </c>
      <c r="S1" s="75">
        <f t="shared" si="0"/>
        <v>2735.1020425969291</v>
      </c>
      <c r="T1" s="75">
        <v>42426083.507366441</v>
      </c>
      <c r="U1" s="75"/>
      <c r="V1" s="107">
        <v>2818.6535745125943</v>
      </c>
      <c r="W1" s="109">
        <v>3224.5483595028554</v>
      </c>
      <c r="X1" s="109">
        <v>2912.9427793745695</v>
      </c>
      <c r="Y1" s="75">
        <f>SUBTOTAL(9,Y3:Y2458)</f>
        <v>2722.6223071072541</v>
      </c>
      <c r="Z1" s="75">
        <f>SUBTOTAL(9,Z3:Z2458)</f>
        <v>2436.7910894488959</v>
      </c>
      <c r="AA1" s="17"/>
      <c r="AB1" s="18"/>
      <c r="AC1" s="18"/>
      <c r="AD1" s="75">
        <f>SUBTOTAL(9,AD3:AD2458)</f>
        <v>2267.0743661982237</v>
      </c>
      <c r="AE1" s="19"/>
      <c r="AF1" s="19"/>
      <c r="AG1" s="16"/>
      <c r="AH1" s="16"/>
      <c r="AI1" s="85"/>
      <c r="AJ1" s="16"/>
      <c r="AK1" s="19"/>
      <c r="AL1" s="19"/>
      <c r="AM1" s="19"/>
      <c r="AN1" s="19"/>
      <c r="AO1" s="19"/>
      <c r="AP1" s="20"/>
      <c r="AQ1" s="19"/>
      <c r="AR1" s="20"/>
      <c r="AS1" s="11"/>
      <c r="AT1" s="20"/>
      <c r="AU1" s="21"/>
      <c r="AV1" s="21"/>
      <c r="AW1" s="21"/>
      <c r="AX1" s="21"/>
      <c r="AY1" s="21"/>
      <c r="AZ1" s="21"/>
      <c r="BA1" s="21"/>
    </row>
    <row r="2" spans="1:60" s="53" customFormat="1" x14ac:dyDescent="0.3">
      <c r="A2" s="44" t="s">
        <v>0</v>
      </c>
      <c r="B2" s="44" t="s">
        <v>1</v>
      </c>
      <c r="C2" s="44" t="s">
        <v>5365</v>
      </c>
      <c r="D2" s="44" t="s">
        <v>2</v>
      </c>
      <c r="E2" s="44" t="s">
        <v>5518</v>
      </c>
      <c r="F2" s="44" t="s">
        <v>3</v>
      </c>
      <c r="G2" s="44" t="s">
        <v>4</v>
      </c>
      <c r="H2" s="44" t="s">
        <v>5368</v>
      </c>
      <c r="I2" s="44" t="s">
        <v>5524</v>
      </c>
      <c r="J2" s="44" t="s">
        <v>5523</v>
      </c>
      <c r="K2" s="44" t="s">
        <v>5538</v>
      </c>
      <c r="L2" s="44" t="s">
        <v>5539</v>
      </c>
      <c r="M2" s="45" t="s">
        <v>5540</v>
      </c>
      <c r="N2" s="45" t="s">
        <v>5541</v>
      </c>
      <c r="O2" s="45" t="s">
        <v>5542</v>
      </c>
      <c r="P2" s="45" t="s">
        <v>5543</v>
      </c>
      <c r="Q2" s="45" t="s">
        <v>5548</v>
      </c>
      <c r="R2" s="45" t="s">
        <v>5557</v>
      </c>
      <c r="S2" s="45" t="s">
        <v>5558</v>
      </c>
      <c r="T2" s="46" t="s">
        <v>5562</v>
      </c>
      <c r="U2" s="46" t="s">
        <v>5571</v>
      </c>
      <c r="V2" s="46" t="s">
        <v>5572</v>
      </c>
      <c r="W2" s="46" t="s">
        <v>5574</v>
      </c>
      <c r="X2" s="46" t="s">
        <v>5604</v>
      </c>
      <c r="Y2" s="46" t="s">
        <v>5601</v>
      </c>
      <c r="Z2" s="46" t="s">
        <v>5916</v>
      </c>
      <c r="AA2" s="46" t="s">
        <v>5495</v>
      </c>
      <c r="AB2" s="46" t="s">
        <v>5496</v>
      </c>
      <c r="AC2" s="46" t="s">
        <v>5497</v>
      </c>
      <c r="AD2" s="46" t="s">
        <v>5661</v>
      </c>
      <c r="AE2" s="44" t="s">
        <v>5367</v>
      </c>
      <c r="AF2" s="44" t="s">
        <v>5531</v>
      </c>
      <c r="AG2" s="15" t="s">
        <v>7</v>
      </c>
      <c r="AH2" s="15" t="s">
        <v>8</v>
      </c>
      <c r="AI2" s="86" t="s">
        <v>6</v>
      </c>
      <c r="AJ2" s="15" t="s">
        <v>5</v>
      </c>
      <c r="AK2" s="59" t="s">
        <v>5613</v>
      </c>
      <c r="AL2" s="59" t="s">
        <v>6005</v>
      </c>
      <c r="AM2" s="54" t="s">
        <v>5573</v>
      </c>
      <c r="AN2" s="54" t="s">
        <v>6032</v>
      </c>
      <c r="AO2" s="59" t="s">
        <v>5614</v>
      </c>
      <c r="AP2" s="47" t="s">
        <v>5615</v>
      </c>
      <c r="AQ2" s="47" t="s">
        <v>5662</v>
      </c>
      <c r="AR2" s="47" t="s">
        <v>5663</v>
      </c>
      <c r="AS2" s="47" t="s">
        <v>5612</v>
      </c>
      <c r="AT2" s="48" t="s">
        <v>5605</v>
      </c>
      <c r="AU2" s="49" t="s">
        <v>5607</v>
      </c>
      <c r="AV2" s="49" t="s">
        <v>5608</v>
      </c>
      <c r="AW2" s="49" t="s">
        <v>5608</v>
      </c>
      <c r="AX2" s="50" t="s">
        <v>5606</v>
      </c>
      <c r="AY2" s="51" t="s">
        <v>5609</v>
      </c>
      <c r="AZ2" s="51" t="s">
        <v>5610</v>
      </c>
      <c r="BA2" s="49" t="s">
        <v>5611</v>
      </c>
      <c r="BB2" s="52" t="s">
        <v>5939</v>
      </c>
      <c r="BC2" s="53" t="s">
        <v>5575</v>
      </c>
      <c r="BD2" s="53" t="s">
        <v>5544</v>
      </c>
      <c r="BE2" s="53" t="s">
        <v>5546</v>
      </c>
      <c r="BF2" s="53" t="s">
        <v>5545</v>
      </c>
      <c r="BG2" s="53" t="s">
        <v>5577</v>
      </c>
      <c r="BH2" s="53" t="s">
        <v>5578</v>
      </c>
    </row>
    <row r="3" spans="1:60" s="9" customFormat="1" ht="19.5" customHeight="1" x14ac:dyDescent="0.3">
      <c r="A3" s="1" t="s">
        <v>2523</v>
      </c>
      <c r="B3" s="1" t="s">
        <v>2524</v>
      </c>
      <c r="C3" s="3" t="str">
        <f>_xlfn.XLOOKUP(B3,'[1]daily break down'!$D:$D,'[1]daily break down'!$E:$E,"")</f>
        <v>Douala</v>
      </c>
      <c r="D3" s="1" t="s">
        <v>21</v>
      </c>
      <c r="E3" s="1" t="s">
        <v>125</v>
      </c>
      <c r="F3" s="3" t="s">
        <v>31</v>
      </c>
      <c r="G3" s="1" t="s">
        <v>32</v>
      </c>
      <c r="H3" s="42" t="str">
        <f>_xlfn.XLOOKUP(B3,[2]CALCULATION!$B:$B,[2]CALCULATION!$H:$H,"")</f>
        <v>ZTE</v>
      </c>
      <c r="I3" s="34">
        <v>0</v>
      </c>
      <c r="J3" s="34">
        <v>4.9197171784620712</v>
      </c>
      <c r="K3" s="34">
        <v>5.0473093287447215</v>
      </c>
      <c r="L3" s="34">
        <v>0</v>
      </c>
      <c r="M3" s="34">
        <v>12.9598239891791</v>
      </c>
      <c r="N3" s="34">
        <v>27.407628562378534</v>
      </c>
      <c r="O3" s="34">
        <v>0</v>
      </c>
      <c r="P3" s="34">
        <v>1.37615464297027</v>
      </c>
      <c r="Q3" s="34">
        <v>0</v>
      </c>
      <c r="R3" s="34">
        <v>0</v>
      </c>
      <c r="S3" s="35">
        <v>0</v>
      </c>
      <c r="T3" s="35">
        <v>22.302890281451802</v>
      </c>
      <c r="U3" s="35">
        <v>0</v>
      </c>
      <c r="V3" s="35">
        <v>0</v>
      </c>
      <c r="W3" s="35">
        <v>22.302890281451802</v>
      </c>
      <c r="X3" s="35">
        <v>0</v>
      </c>
      <c r="Y3" s="35">
        <v>0</v>
      </c>
      <c r="Z3" s="35">
        <v>0</v>
      </c>
      <c r="AA3" s="35">
        <v>23.540070501061116</v>
      </c>
      <c r="AB3" s="35">
        <v>20.029746422269142</v>
      </c>
      <c r="AC3" s="35">
        <v>77.566337686897995</v>
      </c>
      <c r="AD3" s="35">
        <v>50.535694412341336</v>
      </c>
      <c r="AE3" s="58" t="s">
        <v>5560</v>
      </c>
      <c r="AF3" s="58"/>
      <c r="AG3" s="57" t="str" cm="1">
        <f t="array" ref="AG3">IFERROR(_xlfn.IFS(
AI3="MPR ISSUE","PDH",
AI3="BSS Hardware Issue","BSS",
AI3="Sites strategiques, MLL, Pylone, etc.","ENVTECH",
AI3="AKTIVCO DEFAUT GE &amp; POWER Cabinet","AKTIVCO",
AI3="AKTIVCO Coupure ENEO &amp; Baisse de tension","AKTIVCO GRID ONLY",
AI3="Coupure ENEO &amp; Baisse de tension","IHS GRID ONLY",
AI3="Defaut GE &amp; POWER Cabinet","IHS",
AI3="Sharing","Partners",
AI3="Sites strategiques &amp; DataCenter","SST &amp; DC",
AI3="Exclu","Exclu",
AI3="SAT","SAT",
AI3="SPARE-ISSUE","SPARE-ISSUE",
AI3="Fiber CAmtel","TRANS_FO_CAMTEL",
AI3="Fiber AOF","Fiber AOF",
AI3="Projet OCM (HUAWEI)","TRAVAUX-HUAWEI",
AI3="Projet OCM (NOKIA)","TRAVAUX-NOKIA",
AI3="ACCESS-ISSUE","ACCESS-ISSUE",
AI3="Projet OCM (ZTE, NOKIA, autres projets)","TRAVAUX OCM",
AI3="No root CAuse","No root cause",
AI3="ODU HS","PDH",
AI3="IP &amp; VLAN","PDH",
AI3="Warehouse HUAWEI","SPARE-ISSUE",
AI3="SPARE-HS","SPARE-ISSUE",
AI3="Power Telco","BSS",AI3="no impacts","no impacts"
),"")</f>
        <v>PDH</v>
      </c>
      <c r="AH3" s="57" t="str" cm="1">
        <f t="array" ref="AH3">IFERROR(_xlfn.IFS(
AI3="MPR ISSUE","TX ISSUE",
AI3="BSS Hardware Issue","RAN ISSUE",
AI3="Sites strategiques, MLL, Pylone, etc.","ENVTECH",
AI3="AKTIVCO DEFAUT GE &amp; POWER Cabinet","POWER ISSUE",
AI3="AKTIVCO Coupure ENEO &amp; Baisse de tension","POWER ISSUE",
AI3="Coupure ENEO &amp; Baisse de tension","POWER ISSUE",
AI3="Defaut GE &amp; POWER Cabinet","POWER ISSUE",
AI3="Sharing","POWER ISSUE",
AI3="Sites strategiques &amp; DataCenter","POWER ISSUE",
AI3="Exclu","Exclu",
AI3="SAT","TX ISSUE",
AI3="SPARE-ISSUE","SPARE-ISSUE",
AI3="Fiber CAmtel","TX ISSUE",
AI3="Fiber AOF","TX ISSUE",
AI3="Projet OCM (HUAWEI)","TRAVAUX-HUAWEI",
AI3="Projet OCM (NOKIA)","TRAVAUX -NOKIA",
AI3="ACCESS-ISSUE","ACCESS-ISSUE",
AI3="Projet OCM (ZTE, NOKIA, autres projets)","TRAVAUX OCM",
AI3="No root CAuse","No root cause",
AI3="ODU HS","TX ISSUE",
AI3="IP &amp; VLAN","TX ISSUE",
AI3="Warehouse HUAWEI","SPARE-ISSUE",
AI3="SPARE-HS","SPARE-ISSUE",
AI3="Power Telco","RAN ISSUE",AI3="no impacts","no impacts"
),"")</f>
        <v>TX ISSUE</v>
      </c>
      <c r="AI3" s="85" t="s">
        <v>5914</v>
      </c>
      <c r="AJ3" s="57" t="str" cm="1">
        <f t="array" ref="AJ3">IFERROR(_xlfn.IFS(
AI3="MPR ISSUE","ACTIVE",
AI3="BSS Hardware Issue","ACTIVE",
AI3="Sites strategiques, MLL, Pylone, etc.","PASSIVE",
AI3="AKTIVCO DEFAUT GE &amp; POWER Cabinet","PASSIVE",
AI3="AKTIVCO Coupure ENEO &amp; Baisse de tension","PASSIVE",
AI3="Coupure ENEO &amp; Baisse de tension","PASSIVE",
AI3="Defaut GE &amp; POWER Cabinet","PASSIVE",
AI3="Sharing","PASSIVE",
AI3="Sites strategiques &amp; DataCenter","PASSIVE",
AI3="Exclu","Exclu",
AI3="SAT","ACTIVE",
AI3="SPARE-ISSUE","SPARE-ISSUE",
AI3="Fiber CAmtel","ACTIVE",
AI3="Fiber AOF","ACTIVE",
AI3="Projet OCM (HUAWEI)","PLANNED WORKS",
AI3="Projet OCM (NOKIA)","PLANNED WORKS",
AI3="ACCESS-ISSUE","ACCESS-ISSUE",
AI3="Projet OCM (ZTE, NOKIA, autres projets)","PLANNED WORKS",
AI3="No root CAuse","No root cause",
AI3="ODU HS","ACTIVE",
AI3="IP &amp; VLAN","ACTIVE",
AI3="Warehouse HUAWEI","SPARE-ISSUE",
AI3="SPARE-HS","SPARE-ISSUE",
AI3="Power Telco","ACTIVE", AI3="no impacts","no impacts"
),"")</f>
        <v>ACTIVE</v>
      </c>
      <c r="AK3" s="23" t="s">
        <v>5921</v>
      </c>
      <c r="AL3" s="127" t="str">
        <f>IFERROR(MID(AM3, SEARCH("CTR_", AM3), 7), IFERROR(MID(AM3, SEARCH("SUO_", AM3), 7), IFERROR(MID(AM3, SEARCH("SUD_", AM3), 7), IFERROR(MID(AM3, SEARCH("NRO_", AM3), 7), IFERROR(MID(AM3, SEARCH("ADM_", AM3), 7), IFERROR(MID(AM3, SEARCH("NRD_", AM3), 7), IFERROR(MID(AM3, SEARCH("EXN_", AM3), 7), IFERROR(MID(AM3, SEARCH("LIT_", AM3), 7), IFERROR(MID(AM3, SEARCH("EST_", AM3), 7), MID(AM3, SEARCH("OST_",AM3), 7))))))))))</f>
        <v>LIT_528</v>
      </c>
      <c r="AM3" s="9" t="s">
        <v>5920</v>
      </c>
      <c r="AN3" s="9" t="s">
        <v>5537</v>
      </c>
      <c r="AO3" s="23" t="str">
        <f>_xlfn.XLOOKUP(B3,'INCIDENT-05-03-2026'!E:E,'INCIDENT-05-03-2026'!F:F,"")</f>
        <v/>
      </c>
      <c r="AP3" s="7" t="s">
        <v>5940</v>
      </c>
      <c r="AQ3" s="6"/>
      <c r="AR3" s="7"/>
      <c r="AS3" s="3" t="str">
        <f>_xlfn.XLOOKUP(B3,'[3]tt num | region | site id'!$C:$C,'[3]tt num | region | site id'!$Q:$Q,"")</f>
        <v/>
      </c>
      <c r="AT3" s="24" t="str">
        <f>_xlfn.XLOOKUP(B3,'[4]Cells Huawei 03052026 12h'!$B:$B,'[4]Cells Huawei 03052026 12h'!$T:$T,"")</f>
        <v/>
      </c>
      <c r="AU3" s="24" t="str">
        <f>_xlfn.XLOOKUP(B3,'[5]cells down 02052026 8h50'!$B:$B,'[5]cells down 02052026 8h50'!$R:$R,"")</f>
        <v/>
      </c>
      <c r="AV3" s="24" t="str">
        <f>_xlfn.XLOOKUP(B3,'[5]cells down 02052026 13h50'!$B:$B,'[5]cells down 02052026 13h50'!$R:$R,"")</f>
        <v/>
      </c>
      <c r="AW3" s="24" t="str">
        <f>_xlfn.XLOOKUP(B3,'[5]cells down 02052026 13h50'!$B:$B,'[5]cells down 02052026 13h50'!$R:$R,"")</f>
        <v/>
      </c>
      <c r="AX3" s="24" t="str">
        <f>_xlfn.XLOOKUP(B3,'[6]cell downs 03052026 8h40 '!$B:$B,'[6]cell downs 03052026 8h40 '!$R:$R,"")</f>
        <v/>
      </c>
      <c r="AY3" s="24" t="str">
        <f>_xlfn.XLOOKUP(B3,'[7]ALL SITES DOWN'!$D:$D,'[7]ALL SITES DOWN'!$J:$J,"")</f>
        <v>(05/03/2026 com ran 17h): Impacted by LIT_528_Z_Newb-Ancien-Etage-New(LIT-528)</v>
      </c>
      <c r="AZ3" s="24" t="str">
        <f>_xlfn.XLOOKUP(B3,'[8]ALL SITES DOWN'!$D:$D,'[8]ALL SITES DOWN'!$J:$J,"")</f>
        <v>(05/03/2026 com ran 10h): Impacted by LIT_528_Z_Newb-Ancien-Etage-New(LIT-528)</v>
      </c>
      <c r="BA3" s="9" t="str">
        <f>_xlfn.XLOOKUP(B3,[9]sheet1!$AC:$AC,[9]sheet1!$AF:$AF,"")</f>
        <v>(05/03/2026 ticket)..INC-20260503-00012977...Others Transmission equipement fault</v>
      </c>
      <c r="BB3" s="14" t="s">
        <v>5980</v>
      </c>
      <c r="BC3" s="14" t="s">
        <v>5537</v>
      </c>
      <c r="BD3" s="14" t="str">
        <f>_xlfn.XLOOKUP(B3,'[10]cell downs 18042026 17h'!$B:$B,'[10]cell downs 18042026 17h'!$B:$B,"")</f>
        <v/>
      </c>
      <c r="BE3" s="14" t="str">
        <f>_xlfn.XLOOKUP(B3,'[11]Cells Huawei 19042026 15h'!$B:$B,'[11]Cells Huawei 19042026 15h'!$B:$B,"")</f>
        <v/>
      </c>
      <c r="BF3" s="9" t="str">
        <f>_xlfn.XLOOKUP(B3,'[12]cells down 19042026 9H40'!$B:$B,'[12]cells down 19042026 9H40'!$B:$B,"")</f>
        <v/>
      </c>
      <c r="BG3" s="9" t="s">
        <v>5537</v>
      </c>
      <c r="BH3" s="9" t="s">
        <v>302</v>
      </c>
    </row>
    <row r="4" spans="1:60" s="9" customFormat="1" x14ac:dyDescent="0.3">
      <c r="A4" s="1" t="s">
        <v>1565</v>
      </c>
      <c r="B4" s="8" t="s">
        <v>1566</v>
      </c>
      <c r="C4" s="3" t="str">
        <f>_xlfn.XLOOKUP(B4,'[1]daily break down'!$D:$D,'[1]daily break down'!$E:$E,"")</f>
        <v>Yaounde</v>
      </c>
      <c r="D4" s="1" t="s">
        <v>21</v>
      </c>
      <c r="E4" s="1" t="s">
        <v>30</v>
      </c>
      <c r="F4" s="3" t="s">
        <v>37</v>
      </c>
      <c r="G4" s="1" t="s">
        <v>38</v>
      </c>
      <c r="H4" s="42" t="str">
        <f>_xlfn.XLOOKUP(B4,[2]CALCULATION!$B:$B,[2]CALCULATION!$H:$H,"")</f>
        <v>ZTE</v>
      </c>
      <c r="I4" s="34">
        <v>0</v>
      </c>
      <c r="J4" s="34">
        <v>0</v>
      </c>
      <c r="K4" s="34">
        <v>0</v>
      </c>
      <c r="L4" s="34">
        <v>0</v>
      </c>
      <c r="M4" s="34">
        <v>0</v>
      </c>
      <c r="N4" s="34">
        <v>0</v>
      </c>
      <c r="O4" s="34">
        <v>0</v>
      </c>
      <c r="P4" s="34">
        <v>2.0062322897672304</v>
      </c>
      <c r="Q4" s="34">
        <v>48.931036745968562</v>
      </c>
      <c r="R4" s="34">
        <v>12.206844817696965</v>
      </c>
      <c r="S4" s="35">
        <v>12.24872158158621</v>
      </c>
      <c r="T4" s="35">
        <v>13.868556899607057</v>
      </c>
      <c r="U4" s="35">
        <v>13.868556899607057</v>
      </c>
      <c r="V4" s="35">
        <v>13.868556899607057</v>
      </c>
      <c r="W4" s="35">
        <v>13.868556899607057</v>
      </c>
      <c r="X4" s="35">
        <v>13.339711157339634</v>
      </c>
      <c r="Y4" s="35">
        <v>12.01030225463926</v>
      </c>
      <c r="Z4" s="35">
        <v>49.656121854962294</v>
      </c>
      <c r="AA4" s="35">
        <v>30.931516252412983</v>
      </c>
      <c r="AB4" s="35">
        <v>26.423962806559427</v>
      </c>
      <c r="AC4" s="35">
        <v>68.9212136683105</v>
      </c>
      <c r="AD4" s="35">
        <v>49.229471111453563</v>
      </c>
      <c r="AE4" s="58" t="s">
        <v>5560</v>
      </c>
      <c r="AF4" s="58"/>
      <c r="AG4" s="57" t="str" cm="1">
        <f t="array" ref="AG4">IFERROR(_xlfn.IFS(
AI4="MPR ISSUE","PDH",
AI4="BSS Hardware Issue","BSS",
AI4="Sites strategiques, MLL, Pylone, etc.","ENVTECH",
AI4="AKTIVCO DEFAUT GE &amp; POWER Cabinet","AKTIVCO",
AI4="AKTIVCO Coupure ENEO &amp; Baisse de tension","AKTIVCO GRID ONLY",
AI4="Coupure ENEO &amp; Baisse de tension","IHS GRID ONLY",
AI4="Defaut GE &amp; POWER Cabinet","IHS",
AI4="Sharing","Partners",
AI4="Sites strategiques &amp; DataCenter","SST &amp; DC",
AI4="Exclu","Exclu",
AI4="SAT","SAT",
AI4="SPARE-ISSUE","SPARE-ISSUE",
AI4="Fiber CAmtel","TRANS_FO_CAMTEL",
AI4="Fiber AOF","Fiber AOF",
AI4="Projet OCM (HUAWEI)","TRAVAUX-HUAWEI",
AI4="Projet OCM (NOKIA)","TRAVAUX-NOKIA",
AI4="ACCESS-ISSUE","ACCESS-ISSUE",
AI4="Projet OCM (ZTE, NOKIA, autres projets)","TRAVAUX OCM",
AI4="No root CAuse","No root cause",
AI4="ODU HS","PDH",
AI4="IP &amp; VLAN","PDH",
AI4="Warehouse HUAWEI","SPARE-ISSUE",
AI4="SPARE-HS","SPARE-ISSUE",
AI4="Power Telco","BSS",AI4="no impacts","no impacts"
),"")</f>
        <v>PDH</v>
      </c>
      <c r="AH4" s="57" t="str" cm="1">
        <f t="array" ref="AH4">IFERROR(_xlfn.IFS(
AI4="MPR ISSUE","TX ISSUE",
AI4="BSS Hardware Issue","RAN ISSUE",
AI4="Sites strategiques, MLL, Pylone, etc.","ENVTECH",
AI4="AKTIVCO DEFAUT GE &amp; POWER Cabinet","POWER ISSUE",
AI4="AKTIVCO Coupure ENEO &amp; Baisse de tension","POWER ISSUE",
AI4="Coupure ENEO &amp; Baisse de tension","POWER ISSUE",
AI4="Defaut GE &amp; POWER Cabinet","POWER ISSUE",
AI4="Sharing","POWER ISSUE",
AI4="Sites strategiques &amp; DataCenter","POWER ISSUE",
AI4="Exclu","Exclu",
AI4="SAT","TX ISSUE",
AI4="SPARE-ISSUE","SPARE-ISSUE",
AI4="Fiber CAmtel","TX ISSUE",
AI4="Fiber AOF","TX ISSUE",
AI4="Projet OCM (HUAWEI)","TRAVAUX-HUAWEI",
AI4="Projet OCM (NOKIA)","TRAVAUX -NOKIA",
AI4="ACCESS-ISSUE","ACCESS-ISSUE",
AI4="Projet OCM (ZTE, NOKIA, autres projets)","TRAVAUX OCM",
AI4="No root CAuse","No root cause",
AI4="ODU HS","TX ISSUE",
AI4="IP &amp; VLAN","TX ISSUE",
AI4="Warehouse HUAWEI","SPARE-ISSUE",
AI4="SPARE-HS","SPARE-ISSUE",
AI4="Power Telco","RAN ISSUE",AI4="no impacts","no impacts"
),"")</f>
        <v>TX ISSUE</v>
      </c>
      <c r="AI4" s="85" t="s">
        <v>5914</v>
      </c>
      <c r="AJ4" s="57" t="str" cm="1">
        <f t="array" ref="AJ4">IFERROR(_xlfn.IFS(
AI4="MPR ISSUE","ACTIVE",
AI4="BSS Hardware Issue","ACTIVE",
AI4="Sites strategiques, MLL, Pylone, etc.","PASSIVE",
AI4="AKTIVCO DEFAUT GE &amp; POWER Cabinet","PASSIVE",
AI4="AKTIVCO Coupure ENEO &amp; Baisse de tension","PASSIVE",
AI4="Coupure ENEO &amp; Baisse de tension","PASSIVE",
AI4="Defaut GE &amp; POWER Cabinet","PASSIVE",
AI4="Sharing","PASSIVE",
AI4="Sites strategiques &amp; DataCenter","PASSIVE",
AI4="Exclu","Exclu",
AI4="SAT","ACTIVE",
AI4="SPARE-ISSUE","SPARE-ISSUE",
AI4="Fiber CAmtel","ACTIVE",
AI4="Fiber AOF","ACTIVE",
AI4="Projet OCM (HUAWEI)","PLANNED WORKS",
AI4="Projet OCM (NOKIA)","PLANNED WORKS",
AI4="ACCESS-ISSUE","ACCESS-ISSUE",
AI4="Projet OCM (ZTE, NOKIA, autres projets)","PLANNED WORKS",
AI4="No root CAuse","No root cause",
AI4="ODU HS","ACTIVE",
AI4="IP &amp; VLAN","ACTIVE",
AI4="Warehouse HUAWEI","SPARE-ISSUE",
AI4="SPARE-HS","SPARE-ISSUE",
AI4="Power Telco","ACTIVE", AI4="no impacts","no impacts"
),"")</f>
        <v>ACTIVE</v>
      </c>
      <c r="AK4" s="23" t="s">
        <v>5684</v>
      </c>
      <c r="AL4" s="23" t="str">
        <f>B4</f>
        <v>CTR_841</v>
      </c>
      <c r="AN4" s="9" t="s">
        <v>5537</v>
      </c>
      <c r="AO4" s="23" t="str">
        <f>_xlfn.XLOOKUP(B4,'INCIDENT-05-03-2026'!E:E,'INCIDENT-05-03-2026'!F:F,"")</f>
        <v/>
      </c>
      <c r="AP4" s="7" t="s">
        <v>5941</v>
      </c>
      <c r="AQ4" s="6"/>
      <c r="AR4" s="7"/>
      <c r="AS4" s="3" t="str">
        <f>_xlfn.XLOOKUP(B4,'[3]tt num | region | site id'!$C:$C,'[3]tt num | region | site id'!$Q:$Q,"")</f>
        <v/>
      </c>
      <c r="AT4" s="24" t="str">
        <f>_xlfn.XLOOKUP(B4,'[4]Cells Huawei 03052026 12h'!$B:$B,'[4]Cells Huawei 03052026 12h'!$T:$T,"")</f>
        <v/>
      </c>
      <c r="AU4" s="24" t="str">
        <f>_xlfn.XLOOKUP(B4,'[5]cells down 02052026 8h50'!$B:$B,'[5]cells down 02052026 8h50'!$R:$R,"")</f>
        <v/>
      </c>
      <c r="AV4" s="24" t="str">
        <f>_xlfn.XLOOKUP(B4,'[5]cells down 02052026 13h50'!$B:$B,'[5]cells down 02052026 13h50'!$R:$R,"")</f>
        <v/>
      </c>
      <c r="AW4" s="24" t="str">
        <f>_xlfn.XLOOKUP(B4,'[5]cells down 02052026 13h50'!$B:$B,'[5]cells down 02052026 13h50'!$R:$R,"")</f>
        <v/>
      </c>
      <c r="AX4" s="24" t="str">
        <f>_xlfn.XLOOKUP(B4,'[6]cell downs 03052026 8h40 '!$B:$B,'[6]cell downs 03052026 8h40 '!$R:$R,"")</f>
        <v/>
      </c>
      <c r="AY4" s="24" t="str">
        <f>_xlfn.XLOOKUP(B4,'[7]ALL SITES DOWN'!$D:$D,'[7]ALL SITES DOWN'!$J:$J,"")</f>
        <v>(05/03/2026 com ran 17h): 03.05.2026: FME Henry activated ETA=ASAP
03.05.2026: Need FME on the site to check MPR status</v>
      </c>
      <c r="AZ4" s="24" t="str">
        <f>_xlfn.XLOOKUP(B4,'[8]ALL SITES DOWN'!$D:$D,'[8]ALL SITES DOWN'!$J:$J,"")</f>
        <v>(05/03/2026 com ran 10h): 01.05.2026 CAMUSAT: Grid outage and grid only site / Grid return awaited
30.04.26; Power alarms; Camusat feedback awaiting</v>
      </c>
      <c r="BA4" s="9" t="str">
        <f>_xlfn.XLOOKUP(B4,[9]sheet1!$AC:$AC,[9]sheet1!$AF:$AF,"")</f>
        <v>(05/03/2026 ticket)..INC-20260503-00014533...2026-05-04 01:28:32...no power issue u=54v load=47A / no action done
Relance 1
BO TX ANALYSE ONGOING...user:OCM_NOC.CAMUSAT</v>
      </c>
      <c r="BB4" s="14" t="s">
        <v>5980</v>
      </c>
      <c r="BC4" s="14" t="s">
        <v>5537</v>
      </c>
      <c r="BD4" s="14" t="str">
        <f>_xlfn.XLOOKUP(B4,'[10]cell downs 18042026 17h'!$B:$B,'[10]cell downs 18042026 17h'!$B:$B,"")</f>
        <v/>
      </c>
      <c r="BE4" s="14" t="str">
        <f>_xlfn.XLOOKUP(B4,'[11]Cells Huawei 19042026 15h'!$B:$B,'[11]Cells Huawei 19042026 15h'!$B:$B,"")</f>
        <v/>
      </c>
      <c r="BF4" s="9" t="str">
        <f>_xlfn.XLOOKUP(B4,'[12]cells down 19042026 9H40'!$B:$B,'[12]cells down 19042026 9H40'!$B:$B,"")</f>
        <v/>
      </c>
      <c r="BG4" s="9" t="s">
        <v>5537</v>
      </c>
      <c r="BH4" s="9" t="s">
        <v>302</v>
      </c>
    </row>
    <row r="5" spans="1:60" s="9" customFormat="1" ht="23.55" customHeight="1" x14ac:dyDescent="0.3">
      <c r="A5" s="1" t="s">
        <v>571</v>
      </c>
      <c r="B5" s="8" t="s">
        <v>572</v>
      </c>
      <c r="C5" s="3" t="str">
        <f>_xlfn.XLOOKUP(B5,'[1]daily break down'!$D:$D,'[1]daily break down'!$E:$E,"")</f>
        <v>Douala</v>
      </c>
      <c r="D5" s="1" t="s">
        <v>21</v>
      </c>
      <c r="E5" s="1" t="s">
        <v>30</v>
      </c>
      <c r="F5" s="3" t="s">
        <v>31</v>
      </c>
      <c r="G5" s="1" t="s">
        <v>32</v>
      </c>
      <c r="H5" s="42" t="str">
        <f>_xlfn.XLOOKUP(B5,[2]CALCULATION!$B:$B,[2]CALCULATION!$H:$H,"")</f>
        <v>ZTE</v>
      </c>
      <c r="I5" s="34">
        <v>0</v>
      </c>
      <c r="J5" s="34">
        <v>0</v>
      </c>
      <c r="K5" s="34">
        <v>0</v>
      </c>
      <c r="L5" s="34">
        <v>11.67425370898289</v>
      </c>
      <c r="M5" s="34">
        <v>0</v>
      </c>
      <c r="N5" s="34">
        <v>0</v>
      </c>
      <c r="O5" s="34">
        <v>0.85897304192242108</v>
      </c>
      <c r="P5" s="34">
        <v>10.660311671560615</v>
      </c>
      <c r="Q5" s="34">
        <v>1.062399945210639</v>
      </c>
      <c r="R5" s="34">
        <v>3.8822150025825199</v>
      </c>
      <c r="S5" s="35">
        <v>4.6973850921574165</v>
      </c>
      <c r="T5" s="35">
        <v>2.801462761783279</v>
      </c>
      <c r="U5" s="35">
        <v>6.6491312176650039</v>
      </c>
      <c r="V5" s="35">
        <v>1.8401342053973226</v>
      </c>
      <c r="W5" s="35">
        <v>2.801462761783279</v>
      </c>
      <c r="X5" s="35">
        <v>2.3936458609777054</v>
      </c>
      <c r="Y5" s="35">
        <v>0</v>
      </c>
      <c r="Z5" s="35">
        <v>48.400389660791085</v>
      </c>
      <c r="AA5" s="35">
        <v>13.089307339064542</v>
      </c>
      <c r="AB5" s="35">
        <v>16.622391291043179</v>
      </c>
      <c r="AC5" s="35">
        <v>66.586631065496078</v>
      </c>
      <c r="AD5" s="35">
        <v>42.173646602916961</v>
      </c>
      <c r="AE5" s="58" t="s">
        <v>5560</v>
      </c>
      <c r="AF5" s="58"/>
      <c r="AG5" s="57" t="str" cm="1">
        <f t="array" ref="AG5">IFERROR(_xlfn.IFS(
AI5="MPR ISSUE","PDH",
AI5="BSS Hardware Issue","BSS",
AI5="Sites strategiques, MLL, Pylone, etc.","ENVTECH",
AI5="AKTIVCO DEFAUT GE &amp; POWER Cabinet","AKTIVCO",
AI5="AKTIVCO Coupure ENEO &amp; Baisse de tension","AKTIVCO GRID ONLY",
AI5="Coupure ENEO &amp; Baisse de tension","IHS GRID ONLY",
AI5="Defaut GE &amp; POWER Cabinet","IHS",
AI5="Sharing","Partners",
AI5="Sites strategiques &amp; DataCenter","SST &amp; DC",
AI5="Exclu","Exclu",
AI5="SAT","SAT",
AI5="SPARE-ISSUE","SPARE-ISSUE",
AI5="Fiber CAmtel","TRANS_FO_CAMTEL",
AI5="Fiber AOF","Fiber AOF",
AI5="Projet OCM (HUAWEI)","TRAVAUX-HUAWEI",
AI5="Projet OCM (NOKIA)","TRAVAUX-NOKIA",
AI5="ACCESS-ISSUE","ACCESS-ISSUE",
AI5="Projet OCM (ZTE, NOKIA, autres projets)","TRAVAUX OCM",
AI5="No root CAuse","No root cause",
AI5="ODU HS","PDH",
AI5="IP &amp; VLAN","PDH",
AI5="Warehouse HUAWEI","SPARE-ISSUE",
AI5="SPARE-HS","SPARE-ISSUE",
AI5="Power Telco","BSS",AI5="no impacts","no impacts"
),"")</f>
        <v>AKTIVCO GRID ONLY</v>
      </c>
      <c r="AH5" s="57" t="str" cm="1">
        <f t="array" ref="AH5">IFERROR(_xlfn.IFS(
AI5="MPR ISSUE","TX ISSUE",
AI5="BSS Hardware Issue","RAN ISSUE",
AI5="Sites strategiques, MLL, Pylone, etc.","ENVTECH",
AI5="AKTIVCO DEFAUT GE &amp; POWER Cabinet","POWER ISSUE",
AI5="AKTIVCO Coupure ENEO &amp; Baisse de tension","POWER ISSUE",
AI5="Coupure ENEO &amp; Baisse de tension","POWER ISSUE",
AI5="Defaut GE &amp; POWER Cabinet","POWER ISSUE",
AI5="Sharing","POWER ISSUE",
AI5="Sites strategiques &amp; DataCenter","POWER ISSUE",
AI5="Exclu","Exclu",
AI5="SAT","TX ISSUE",
AI5="SPARE-ISSUE","SPARE-ISSUE",
AI5="Fiber CAmtel","TX ISSUE",
AI5="Fiber AOF","TX ISSUE",
AI5="Projet OCM (HUAWEI)","TRAVAUX-HUAWEI",
AI5="Projet OCM (NOKIA)","TRAVAUX -NOKIA",
AI5="ACCESS-ISSUE","ACCESS-ISSUE",
AI5="Projet OCM (ZTE, NOKIA, autres projets)","TRAVAUX OCM",
AI5="No root CAuse","No root cause",
AI5="ODU HS","TX ISSUE",
AI5="IP &amp; VLAN","TX ISSUE",
AI5="Warehouse HUAWEI","SPARE-ISSUE",
AI5="SPARE-HS","SPARE-ISSUE",
AI5="Power Telco","RAN ISSUE",AI5="no impacts","no impacts"
),"")</f>
        <v>POWER ISSUE</v>
      </c>
      <c r="AI5" s="85" t="s">
        <v>5327</v>
      </c>
      <c r="AJ5" s="57" t="str" cm="1">
        <f t="array" ref="AJ5">IFERROR(_xlfn.IFS(
AI5="MPR ISSUE","ACTIVE",
AI5="BSS Hardware Issue","ACTIVE",
AI5="Sites strategiques, MLL, Pylone, etc.","PASSIVE",
AI5="AKTIVCO DEFAUT GE &amp; POWER Cabinet","PASSIVE",
AI5="AKTIVCO Coupure ENEO &amp; Baisse de tension","PASSIVE",
AI5="Coupure ENEO &amp; Baisse de tension","PASSIVE",
AI5="Defaut GE &amp; POWER Cabinet","PASSIVE",
AI5="Sharing","PASSIVE",
AI5="Sites strategiques &amp; DataCenter","PASSIVE",
AI5="Exclu","Exclu",
AI5="SAT","ACTIVE",
AI5="SPARE-ISSUE","SPARE-ISSUE",
AI5="Fiber CAmtel","ACTIVE",
AI5="Fiber AOF","ACTIVE",
AI5="Projet OCM (HUAWEI)","PLANNED WORKS",
AI5="Projet OCM (NOKIA)","PLANNED WORKS",
AI5="ACCESS-ISSUE","ACCESS-ISSUE",
AI5="Projet OCM (ZTE, NOKIA, autres projets)","PLANNED WORKS",
AI5="No root CAuse","No root cause",
AI5="ODU HS","ACTIVE",
AI5="IP &amp; VLAN","ACTIVE",
AI5="Warehouse HUAWEI","SPARE-ISSUE",
AI5="SPARE-HS","SPARE-ISSUE",
AI5="Power Telco","ACTIVE", AI5="no impacts","no impacts"
),"")</f>
        <v>PASSIVE</v>
      </c>
      <c r="AK5" s="23" t="s">
        <v>5795</v>
      </c>
      <c r="AL5" s="23" t="str">
        <f>B5</f>
        <v>LIT_696</v>
      </c>
      <c r="AN5" s="9" t="s">
        <v>5537</v>
      </c>
      <c r="AO5" s="23" t="str">
        <f>_xlfn.XLOOKUP(B5,'INCIDENT-05-03-2026'!E:E,'INCIDENT-05-03-2026'!F:F,"")</f>
        <v/>
      </c>
      <c r="AP5" s="7" t="s">
        <v>5942</v>
      </c>
      <c r="AQ5" s="6"/>
      <c r="AR5" s="7"/>
      <c r="AS5" s="3" t="str">
        <f>_xlfn.XLOOKUP(B5,'[3]tt num | region | site id'!$C:$C,'[3]tt num | region | site id'!$Q:$Q,"")</f>
        <v/>
      </c>
      <c r="AT5" s="24" t="str">
        <f>_xlfn.XLOOKUP(B5,'[4]Cells Huawei 03052026 12h'!$B:$B,'[4]Cells Huawei 03052026 12h'!$T:$T,"")</f>
        <v/>
      </c>
      <c r="AU5" s="24" t="str">
        <f>_xlfn.XLOOKUP(B5,'[5]cells down 02052026 8h50'!$B:$B,'[5]cells down 02052026 8h50'!$R:$R,"")</f>
        <v xml:space="preserve">(05/03/2026 cell zte): 30/04/2026 : Power issue || Mail sent to camusat || Feedback camusat : FME en route pour le site ETA 12 :15.
</v>
      </c>
      <c r="AV5" s="24" t="str">
        <f>_xlfn.XLOOKUP(B5,'[5]cells down 02052026 13h50'!$B:$B,'[5]cells down 02052026 13h50'!$R:$R,"")</f>
        <v xml:space="preserve">(05/03/2026 cell zte): 
30/04/2026 : Power issue || Mail sent to camusat || Feedback camusat : FME en route pour le site ETA 12 :15.
</v>
      </c>
      <c r="AW5" s="24" t="str">
        <f>_xlfn.XLOOKUP(B5,'[5]cells down 02052026 13h50'!$B:$B,'[5]cells down 02052026 13h50'!$R:$R,"")</f>
        <v xml:space="preserve">(05/03/2026 cell zte): 
30/04/2026 : Power issue || Mail sent to camusat || Feedback camusat : FME en route pour le site ETA 12 :15.
</v>
      </c>
      <c r="AX5" s="24" t="str">
        <f>_xlfn.XLOOKUP(B5,'[6]cell downs 03052026 8h40 '!$B:$B,'[6]cell downs 03052026 8h40 '!$R:$R,"")</f>
        <v/>
      </c>
      <c r="AY5" s="24" t="str">
        <f>_xlfn.XLOOKUP(B5,'[7]ALL SITES DOWN'!$D:$D,'[7]ALL SITES DOWN'!$J:$J,"")</f>
        <v/>
      </c>
      <c r="AZ5" s="24" t="str">
        <f>_xlfn.XLOOKUP(B5,'[8]ALL SITES DOWN'!$D:$D,'[8]ALL SITES DOWN'!$J:$J,"")</f>
        <v/>
      </c>
      <c r="BA5" s="9" t="str">
        <f>_xlfn.XLOOKUP(B5,[9]sheet1!$AC:$AC,[9]sheet1!$AF:$AF,"")</f>
        <v>(05/03/2026 ticket)..INC-20260503-00016442...2026-05-03 22:57:02...TX FME Kingsly 675245958 Huawei is on site for works (reinstallation of OCM side on site)...user:OCM_NOC.IHS</v>
      </c>
      <c r="BB5" s="14" t="s">
        <v>5980</v>
      </c>
      <c r="BC5" s="14" t="s">
        <v>5537</v>
      </c>
      <c r="BD5" s="14" t="str">
        <f>_xlfn.XLOOKUP(B5,'[10]cell downs 18042026 17h'!$B:$B,'[10]cell downs 18042026 17h'!$B:$B,"")</f>
        <v/>
      </c>
      <c r="BE5" s="14" t="str">
        <f>_xlfn.XLOOKUP(B5,'[11]Cells Huawei 19042026 15h'!$B:$B,'[11]Cells Huawei 19042026 15h'!$B:$B,"")</f>
        <v/>
      </c>
      <c r="BF5" s="9" t="str">
        <f>_xlfn.XLOOKUP(B5,'[12]cells down 19042026 9H40'!$B:$B,'[12]cells down 19042026 9H40'!$B:$B,"")</f>
        <v/>
      </c>
      <c r="BG5" s="9" t="s">
        <v>5537</v>
      </c>
      <c r="BH5" s="9" t="s">
        <v>5537</v>
      </c>
    </row>
    <row r="6" spans="1:60" s="9" customFormat="1" ht="19.95" customHeight="1" x14ac:dyDescent="0.3">
      <c r="A6" s="1" t="s">
        <v>3239</v>
      </c>
      <c r="B6" s="8" t="s">
        <v>3240</v>
      </c>
      <c r="C6" s="3" t="str">
        <f>_xlfn.XLOOKUP(B6,'[1]daily break down'!$D:$D,'[1]daily break down'!$E:$E,"")</f>
        <v>Yaounde</v>
      </c>
      <c r="D6" s="1" t="s">
        <v>21</v>
      </c>
      <c r="E6" s="1" t="s">
        <v>36</v>
      </c>
      <c r="F6" s="3" t="s">
        <v>37</v>
      </c>
      <c r="G6" s="1" t="s">
        <v>38</v>
      </c>
      <c r="H6" s="42" t="str">
        <f>_xlfn.XLOOKUP(B6,[2]CALCULATION!$B:$B,[2]CALCULATION!$H:$H,"")</f>
        <v>ZTE</v>
      </c>
      <c r="I6" s="34">
        <v>3.7152786695316937</v>
      </c>
      <c r="J6" s="34">
        <v>1.0600992201076957</v>
      </c>
      <c r="K6" s="34">
        <v>0.65361995017592467</v>
      </c>
      <c r="L6" s="34">
        <v>5.3487399873870876E-2</v>
      </c>
      <c r="M6" s="34">
        <v>2.0929286054680913</v>
      </c>
      <c r="N6" s="34">
        <v>5.3005852759300462E-2</v>
      </c>
      <c r="O6" s="34">
        <v>0.54500432322298287</v>
      </c>
      <c r="P6" s="34">
        <v>6.9734621168668474</v>
      </c>
      <c r="Q6" s="34">
        <v>4.3984691795578623</v>
      </c>
      <c r="R6" s="34">
        <v>0.6251016599464092</v>
      </c>
      <c r="S6" s="35">
        <v>0</v>
      </c>
      <c r="T6" s="35">
        <v>0</v>
      </c>
      <c r="U6" s="35">
        <v>0</v>
      </c>
      <c r="V6" s="35">
        <v>0</v>
      </c>
      <c r="W6" s="35">
        <v>0</v>
      </c>
      <c r="X6" s="35">
        <v>0</v>
      </c>
      <c r="Y6" s="35">
        <v>0</v>
      </c>
      <c r="Z6" s="35">
        <v>34.813823184460368</v>
      </c>
      <c r="AA6" s="35">
        <v>21.817260769996285</v>
      </c>
      <c r="AB6" s="35">
        <v>18.551669267725451</v>
      </c>
      <c r="AC6" s="35">
        <v>55.802789706851222</v>
      </c>
      <c r="AD6" s="35">
        <v>38.44402853041808</v>
      </c>
      <c r="AE6" s="58" t="s">
        <v>5560</v>
      </c>
      <c r="AF6" s="58"/>
      <c r="AG6" s="57" t="str" cm="1">
        <f t="array" ref="AG6">IFERROR(_xlfn.IFS(
AI6="MPR ISSUE","PDH",
AI6="BSS Hardware Issue","BSS",
AI6="Sites strategiques, MLL, Pylone, etc.","ENVTECH",
AI6="AKTIVCO DEFAUT GE &amp; POWER Cabinet","AKTIVCO",
AI6="AKTIVCO Coupure ENEO &amp; Baisse de tension","AKTIVCO GRID ONLY",
AI6="Coupure ENEO &amp; Baisse de tension","IHS GRID ONLY",
AI6="Defaut GE &amp; POWER Cabinet","IHS",
AI6="Sharing","Partners",
AI6="Sites strategiques &amp; DataCenter","SST &amp; DC",
AI6="Exclu","Exclu",
AI6="SAT","SAT",
AI6="SPARE-ISSUE","SPARE-ISSUE",
AI6="Fiber CAmtel","TRANS_FO_CAMTEL",
AI6="Fiber AOF","Fiber AOF",
AI6="Projet OCM (HUAWEI)","TRAVAUX-HUAWEI",
AI6="Projet OCM (NOKIA)","TRAVAUX-NOKIA",
AI6="ACCESS-ISSUE","ACCESS-ISSUE",
AI6="Projet OCM (ZTE, NOKIA, autres projets)","TRAVAUX OCM",
AI6="No root CAuse","No root cause",
AI6="ODU HS","PDH",
AI6="IP &amp; VLAN","PDH",
AI6="Warehouse HUAWEI","SPARE-ISSUE",
AI6="SPARE-HS","SPARE-ISSUE",
AI6="Power Telco","BSS",AI6="no impacts","no impacts"
),"")</f>
        <v>PDH</v>
      </c>
      <c r="AH6" s="57" t="str" cm="1">
        <f t="array" ref="AH6">IFERROR(_xlfn.IFS(
AI6="MPR ISSUE","TX ISSUE",
AI6="BSS Hardware Issue","RAN ISSUE",
AI6="Sites strategiques, MLL, Pylone, etc.","ENVTECH",
AI6="AKTIVCO DEFAUT GE &amp; POWER Cabinet","POWER ISSUE",
AI6="AKTIVCO Coupure ENEO &amp; Baisse de tension","POWER ISSUE",
AI6="Coupure ENEO &amp; Baisse de tension","POWER ISSUE",
AI6="Defaut GE &amp; POWER Cabinet","POWER ISSUE",
AI6="Sharing","POWER ISSUE",
AI6="Sites strategiques &amp; DataCenter","POWER ISSUE",
AI6="Exclu","Exclu",
AI6="SAT","TX ISSUE",
AI6="SPARE-ISSUE","SPARE-ISSUE",
AI6="Fiber CAmtel","TX ISSUE",
AI6="Fiber AOF","TX ISSUE",
AI6="Projet OCM (HUAWEI)","TRAVAUX-HUAWEI",
AI6="Projet OCM (NOKIA)","TRAVAUX -NOKIA",
AI6="ACCESS-ISSUE","ACCESS-ISSUE",
AI6="Projet OCM (ZTE, NOKIA, autres projets)","TRAVAUX OCM",
AI6="No root CAuse","No root cause",
AI6="ODU HS","TX ISSUE",
AI6="IP &amp; VLAN","TX ISSUE",
AI6="Warehouse HUAWEI","SPARE-ISSUE",
AI6="SPARE-HS","SPARE-ISSUE",
AI6="Power Telco","RAN ISSUE",AI6="no impacts","no impacts"
),"")</f>
        <v>TX ISSUE</v>
      </c>
      <c r="AI6" s="85" t="s">
        <v>5914</v>
      </c>
      <c r="AJ6" s="57" t="str" cm="1">
        <f t="array" ref="AJ6">IFERROR(_xlfn.IFS(
AI6="MPR ISSUE","ACTIVE",
AI6="BSS Hardware Issue","ACTIVE",
AI6="Sites strategiques, MLL, Pylone, etc.","PASSIVE",
AI6="AKTIVCO DEFAUT GE &amp; POWER Cabinet","PASSIVE",
AI6="AKTIVCO Coupure ENEO &amp; Baisse de tension","PASSIVE",
AI6="Coupure ENEO &amp; Baisse de tension","PASSIVE",
AI6="Defaut GE &amp; POWER Cabinet","PASSIVE",
AI6="Sharing","PASSIVE",
AI6="Sites strategiques &amp; DataCenter","PASSIVE",
AI6="Exclu","Exclu",
AI6="SAT","ACTIVE",
AI6="SPARE-ISSUE","SPARE-ISSUE",
AI6="Fiber CAmtel","ACTIVE",
AI6="Fiber AOF","ACTIVE",
AI6="Projet OCM (HUAWEI)","PLANNED WORKS",
AI6="Projet OCM (NOKIA)","PLANNED WORKS",
AI6="ACCESS-ISSUE","ACCESS-ISSUE",
AI6="Projet OCM (ZTE, NOKIA, autres projets)","PLANNED WORKS",
AI6="No root CAuse","No root cause",
AI6="ODU HS","ACTIVE",
AI6="IP &amp; VLAN","ACTIVE",
AI6="Warehouse HUAWEI","SPARE-ISSUE",
AI6="SPARE-HS","SPARE-ISSUE",
AI6="Power Telco","ACTIVE", AI6="no impacts","no impacts"
),"")</f>
        <v>ACTIVE</v>
      </c>
      <c r="AK6" s="23" t="s">
        <v>5850</v>
      </c>
      <c r="AL6" s="23" t="str">
        <f>B6</f>
        <v>CTR_560</v>
      </c>
      <c r="AN6" s="9" t="s">
        <v>5537</v>
      </c>
      <c r="AO6" s="23" t="str">
        <f>_xlfn.XLOOKUP(B6,'INCIDENT-05-03-2026'!E:E,'INCIDENT-05-03-2026'!F:F,"")</f>
        <v/>
      </c>
      <c r="AP6" s="7" t="s">
        <v>5941</v>
      </c>
      <c r="AQ6" s="6"/>
      <c r="AR6" s="7"/>
      <c r="AS6" s="3" t="str">
        <f>_xlfn.XLOOKUP(B6,'[3]tt num | region | site id'!$C:$C,'[3]tt num | region | site id'!$Q:$Q,"")</f>
        <v/>
      </c>
      <c r="AT6" s="24" t="str">
        <f>_xlfn.XLOOKUP(B6,'[4]Cells Huawei 03052026 12h'!$B:$B,'[4]Cells Huawei 03052026 12h'!$T:$T,"")</f>
        <v/>
      </c>
      <c r="AU6" s="24" t="str">
        <f>_xlfn.XLOOKUP(B6,'[5]cells down 02052026 8h50'!$B:$B,'[5]cells down 02052026 8h50'!$R:$R,"")</f>
        <v/>
      </c>
      <c r="AV6" s="24" t="str">
        <f>_xlfn.XLOOKUP(B6,'[5]cells down 02052026 13h50'!$B:$B,'[5]cells down 02052026 13h50'!$R:$R,"")</f>
        <v/>
      </c>
      <c r="AW6" s="24" t="str">
        <f>_xlfn.XLOOKUP(B6,'[5]cells down 02052026 13h50'!$B:$B,'[5]cells down 02052026 13h50'!$R:$R,"")</f>
        <v/>
      </c>
      <c r="AX6" s="24" t="str">
        <f>_xlfn.XLOOKUP(B6,'[6]cell downs 03052026 8h40 '!$B:$B,'[6]cell downs 03052026 8h40 '!$R:$R,"")</f>
        <v/>
      </c>
      <c r="AY6" s="24" t="str">
        <f>_xlfn.XLOOKUP(B6,'[7]ALL SITES DOWN'!$D:$D,'[7]ALL SITES DOWN'!$J:$J,"")</f>
        <v/>
      </c>
      <c r="AZ6" s="24" t="str">
        <f>_xlfn.XLOOKUP(B6,'[8]ALL SITES DOWN'!$D:$D,'[8]ALL SITES DOWN'!$J:$J,"")</f>
        <v>(05/03/2026 com ran 10h): 03.05.2026:FME Mohamadou activated for intervention ETA=03:00 PM
03.05.2026: BV activer le FME pour check statut du chassis et refaire le ligne antennaire. interpeller le BoTx pour assistance si pas toujours OK.</v>
      </c>
      <c r="BA6" s="9" t="str">
        <f>_xlfn.XLOOKUP(B6,[9]sheet1!$AC:$AC,[9]sheet1!$AF:$AF,"")</f>
        <v/>
      </c>
      <c r="BB6" s="14" t="s">
        <v>5980</v>
      </c>
      <c r="BC6" s="14" t="s">
        <v>5537</v>
      </c>
      <c r="BD6" s="14" t="str">
        <f>_xlfn.XLOOKUP(B6,'[10]cell downs 18042026 17h'!$B:$B,'[10]cell downs 18042026 17h'!$B:$B,"")</f>
        <v/>
      </c>
      <c r="BE6" s="14" t="str">
        <f>_xlfn.XLOOKUP(B6,'[11]Cells Huawei 19042026 15h'!$B:$B,'[11]Cells Huawei 19042026 15h'!$B:$B,"")</f>
        <v/>
      </c>
      <c r="BF6" s="9" t="str">
        <f>_xlfn.XLOOKUP(B6,'[12]cells down 19042026 9H40'!$B:$B,'[12]cells down 19042026 9H40'!$B:$B,"")</f>
        <v/>
      </c>
      <c r="BG6" s="9" t="s">
        <v>5537</v>
      </c>
      <c r="BH6" s="9" t="s">
        <v>5537</v>
      </c>
    </row>
    <row r="7" spans="1:60" s="9" customFormat="1" x14ac:dyDescent="0.3">
      <c r="A7" s="1" t="s">
        <v>708</v>
      </c>
      <c r="B7" s="8" t="s">
        <v>709</v>
      </c>
      <c r="C7" s="3" t="str">
        <f>_xlfn.XLOOKUP(B7,'[1]daily break down'!$D:$D,'[1]daily break down'!$E:$E,"")</f>
        <v>Yaounde</v>
      </c>
      <c r="D7" s="1" t="s">
        <v>21</v>
      </c>
      <c r="E7" s="1" t="s">
        <v>710</v>
      </c>
      <c r="F7" s="3" t="s">
        <v>37</v>
      </c>
      <c r="G7" s="1" t="s">
        <v>708</v>
      </c>
      <c r="H7" s="42" t="str">
        <f>_xlfn.XLOOKUP(B7,[2]CALCULATION!$B:$B,[2]CALCULATION!$H:$H,"")</f>
        <v>ZTE</v>
      </c>
      <c r="I7" s="34">
        <v>0</v>
      </c>
      <c r="J7" s="34">
        <v>0</v>
      </c>
      <c r="K7" s="34">
        <v>0</v>
      </c>
      <c r="L7" s="34">
        <v>0</v>
      </c>
      <c r="M7" s="34">
        <v>8.6248298533528516</v>
      </c>
      <c r="N7" s="34">
        <v>8.5509212888055615</v>
      </c>
      <c r="O7" s="34">
        <v>0</v>
      </c>
      <c r="P7" s="34">
        <v>4.9264410029877332</v>
      </c>
      <c r="Q7" s="34">
        <v>33.859289792913337</v>
      </c>
      <c r="R7" s="34">
        <v>36.982818398952162</v>
      </c>
      <c r="S7" s="35">
        <v>36.982604378012347</v>
      </c>
      <c r="T7" s="35">
        <v>36.982818398952162</v>
      </c>
      <c r="U7" s="35">
        <v>36.982818398952162</v>
      </c>
      <c r="V7" s="35">
        <v>36.982729223560575</v>
      </c>
      <c r="W7" s="35">
        <v>36.982818398952162</v>
      </c>
      <c r="X7" s="35">
        <v>36.982818398952162</v>
      </c>
      <c r="Y7" s="35">
        <v>36.982818398952162</v>
      </c>
      <c r="Z7" s="35">
        <v>36.982818398952162</v>
      </c>
      <c r="AA7" s="35">
        <v>32.372936225315634</v>
      </c>
      <c r="AB7" s="35">
        <v>27.540622418066651</v>
      </c>
      <c r="AC7" s="35">
        <v>44.323621535370265</v>
      </c>
      <c r="AD7" s="35">
        <v>36.982818398952162</v>
      </c>
      <c r="AE7" s="58" t="s">
        <v>5560</v>
      </c>
      <c r="AF7" s="58"/>
      <c r="AG7" s="57" t="str" cm="1">
        <f t="array" ref="AG7">IFERROR(_xlfn.IFS(
AI7="MPR ISSUE","PDH",
AI7="BSS Hardware Issue","BSS",
AI7="Sites strategiques, MLL, Pylone, etc.","ENVTECH",
AI7="AKTIVCO DEFAUT GE &amp; POWER Cabinet","AKTIVCO",
AI7="AKTIVCO Coupure ENEO &amp; Baisse de tension","AKTIVCO GRID ONLY",
AI7="Coupure ENEO &amp; Baisse de tension","IHS GRID ONLY",
AI7="Defaut GE &amp; POWER Cabinet","IHS",
AI7="Sharing","Partners",
AI7="Sites strategiques &amp; DataCenter","SST &amp; DC",
AI7="Exclu","Exclu",
AI7="SAT","SAT",
AI7="SPARE-ISSUE","SPARE-ISSUE",
AI7="Fiber CAmtel","TRANS_FO_CAMTEL",
AI7="Fiber AOF","Fiber AOF",
AI7="Projet OCM (HUAWEI)","TRAVAUX-HUAWEI",
AI7="Projet OCM (NOKIA)","TRAVAUX-NOKIA",
AI7="ACCESS-ISSUE","ACCESS-ISSUE",
AI7="Projet OCM (ZTE, NOKIA, autres projets)","TRAVAUX OCM",
AI7="No root CAuse","No root cause",
AI7="ODU HS","PDH",
AI7="IP &amp; VLAN","PDH",
AI7="Warehouse HUAWEI","SPARE-ISSUE",
AI7="SPARE-HS","SPARE-ISSUE",
AI7="Power Telco","BSS",AI7="no impacts","no impacts"
),"")</f>
        <v>BSS</v>
      </c>
      <c r="AH7" s="57" t="str" cm="1">
        <f t="array" ref="AH7">IFERROR(_xlfn.IFS(
AI7="MPR ISSUE","TX ISSUE",
AI7="BSS Hardware Issue","RAN ISSUE",
AI7="Sites strategiques, MLL, Pylone, etc.","ENVTECH",
AI7="AKTIVCO DEFAUT GE &amp; POWER Cabinet","POWER ISSUE",
AI7="AKTIVCO Coupure ENEO &amp; Baisse de tension","POWER ISSUE",
AI7="Coupure ENEO &amp; Baisse de tension","POWER ISSUE",
AI7="Defaut GE &amp; POWER Cabinet","POWER ISSUE",
AI7="Sharing","POWER ISSUE",
AI7="Sites strategiques &amp; DataCenter","POWER ISSUE",
AI7="Exclu","Exclu",
AI7="SAT","TX ISSUE",
AI7="SPARE-ISSUE","SPARE-ISSUE",
AI7="Fiber CAmtel","TX ISSUE",
AI7="Fiber AOF","TX ISSUE",
AI7="Projet OCM (HUAWEI)","TRAVAUX-HUAWEI",
AI7="Projet OCM (NOKIA)","TRAVAUX -NOKIA",
AI7="ACCESS-ISSUE","ACCESS-ISSUE",
AI7="Projet OCM (ZTE, NOKIA, autres projets)","TRAVAUX OCM",
AI7="No root CAuse","No root cause",
AI7="ODU HS","TX ISSUE",
AI7="IP &amp; VLAN","TX ISSUE",
AI7="Warehouse HUAWEI","SPARE-ISSUE",
AI7="SPARE-HS","SPARE-ISSUE",
AI7="Power Telco","RAN ISSUE",AI7="no impacts","no impacts"
),"")</f>
        <v>RAN ISSUE</v>
      </c>
      <c r="AI7" s="85" t="s">
        <v>5320</v>
      </c>
      <c r="AJ7" s="57" t="str" cm="1">
        <f t="array" ref="AJ7">IFERROR(_xlfn.IFS(
AI7="MPR ISSUE","ACTIVE",
AI7="BSS Hardware Issue","ACTIVE",
AI7="Sites strategiques, MLL, Pylone, etc.","PASSIVE",
AI7="AKTIVCO DEFAUT GE &amp; POWER Cabinet","PASSIVE",
AI7="AKTIVCO Coupure ENEO &amp; Baisse de tension","PASSIVE",
AI7="Coupure ENEO &amp; Baisse de tension","PASSIVE",
AI7="Defaut GE &amp; POWER Cabinet","PASSIVE",
AI7="Sharing","PASSIVE",
AI7="Sites strategiques &amp; DataCenter","PASSIVE",
AI7="Exclu","Exclu",
AI7="SAT","ACTIVE",
AI7="SPARE-ISSUE","SPARE-ISSUE",
AI7="Fiber CAmtel","ACTIVE",
AI7="Fiber AOF","ACTIVE",
AI7="Projet OCM (HUAWEI)","PLANNED WORKS",
AI7="Projet OCM (NOKIA)","PLANNED WORKS",
AI7="ACCESS-ISSUE","ACCESS-ISSUE",
AI7="Projet OCM (ZTE, NOKIA, autres projets)","PLANNED WORKS",
AI7="No root CAuse","No root cause",
AI7="ODU HS","ACTIVE",
AI7="IP &amp; VLAN","ACTIVE",
AI7="Warehouse HUAWEI","SPARE-ISSUE",
AI7="SPARE-HS","SPARE-ISSUE",
AI7="Power Telco","ACTIVE", AI7="no impacts","no impacts"
),"")</f>
        <v>ACTIVE</v>
      </c>
      <c r="AK7" s="23" t="s">
        <v>6049</v>
      </c>
      <c r="AL7" s="23" t="str">
        <f>B7</f>
        <v>CTR_667</v>
      </c>
      <c r="AN7" s="9" t="s">
        <v>6034</v>
      </c>
      <c r="AO7" s="23" t="str">
        <f>_xlfn.XLOOKUP(B7,'INCIDENT-05-03-2026'!E:E,'INCIDENT-05-03-2026'!F:F,"")</f>
        <v/>
      </c>
      <c r="AP7" s="7" t="s">
        <v>5941</v>
      </c>
      <c r="AQ7" s="6"/>
      <c r="AR7" s="7"/>
      <c r="AS7" s="3" t="str">
        <f>_xlfn.XLOOKUP(B7,'[3]tt num | region | site id'!$C:$C,'[3]tt num | region | site id'!$Q:$Q,"")</f>
        <v/>
      </c>
      <c r="AT7" s="24" t="str">
        <f>_xlfn.XLOOKUP(B7,'[4]Cells Huawei 03052026 12h'!$B:$B,'[4]Cells Huawei 03052026 12h'!$T:$T,"")</f>
        <v/>
      </c>
      <c r="AU7" s="24" t="str">
        <f>_xlfn.XLOOKUP(B7,'[5]cells down 02052026 8h50'!$B:$B,'[5]cells down 02052026 8h50'!$R:$R,"")</f>
        <v/>
      </c>
      <c r="AV7" s="24" t="str">
        <f>_xlfn.XLOOKUP(B7,'[5]cells down 02052026 13h50'!$B:$B,'[5]cells down 02052026 13h50'!$R:$R,"")</f>
        <v/>
      </c>
      <c r="AW7" s="24" t="str">
        <f>_xlfn.XLOOKUP(B7,'[5]cells down 02052026 13h50'!$B:$B,'[5]cells down 02052026 13h50'!$R:$R,"")</f>
        <v/>
      </c>
      <c r="AX7" s="24" t="str">
        <f>_xlfn.XLOOKUP(B7,'[6]cell downs 03052026 8h40 '!$B:$B,'[6]cell downs 03052026 8h40 '!$R:$R,"")</f>
        <v/>
      </c>
      <c r="AY7" s="24" t="str">
        <f>_xlfn.XLOOKUP(B7,'[7]ALL SITES DOWN'!$D:$D,'[7]ALL SITES DOWN'!$J:$J,"")</f>
        <v/>
      </c>
      <c r="AZ7" s="24" t="str">
        <f>_xlfn.XLOOKUP(B7,'[8]ALL SITES DOWN'!$D:$D,'[8]ALL SITES DOWN'!$J:$J,"")</f>
        <v/>
      </c>
      <c r="BA7" s="9" t="str">
        <f>_xlfn.XLOOKUP(B7,[9]sheet1!$AC:$AC,[9]sheet1!$AF:$AF,"")</f>
        <v>(05/03/2026 ticket)..INC-20260503-00010751...Others Transmission equipement fault</v>
      </c>
      <c r="BB7" s="14" t="s">
        <v>5980</v>
      </c>
      <c r="BC7" s="14" t="s">
        <v>5537</v>
      </c>
      <c r="BD7" s="14" t="str">
        <f>_xlfn.XLOOKUP(B7,'[10]cell downs 18042026 17h'!$B:$B,'[10]cell downs 18042026 17h'!$B:$B,"")</f>
        <v/>
      </c>
      <c r="BE7" s="14" t="str">
        <f>_xlfn.XLOOKUP(B7,'[11]Cells Huawei 19042026 15h'!$B:$B,'[11]Cells Huawei 19042026 15h'!$B:$B,"")</f>
        <v/>
      </c>
      <c r="BF7" s="9" t="str">
        <f>_xlfn.XLOOKUP(B7,'[12]cells down 19042026 9H40'!$B:$B,'[12]cells down 19042026 9H40'!$B:$B,"")</f>
        <v/>
      </c>
      <c r="BG7" s="9" t="s">
        <v>5537</v>
      </c>
      <c r="BH7" s="9" t="s">
        <v>12</v>
      </c>
    </row>
    <row r="8" spans="1:60" s="9" customFormat="1" ht="28.5" customHeight="1" x14ac:dyDescent="0.3">
      <c r="A8" s="1" t="s">
        <v>399</v>
      </c>
      <c r="B8" s="8" t="s">
        <v>400</v>
      </c>
      <c r="C8" s="3" t="str">
        <f>_xlfn.XLOOKUP(B8,'[1]daily break down'!$D:$D,'[1]daily break down'!$E:$E,"")</f>
        <v>Douala</v>
      </c>
      <c r="D8" s="1" t="s">
        <v>21</v>
      </c>
      <c r="E8" s="1" t="s">
        <v>5491</v>
      </c>
      <c r="F8" s="3" t="s">
        <v>31</v>
      </c>
      <c r="G8" s="1" t="s">
        <v>32</v>
      </c>
      <c r="H8" s="42" t="str">
        <f>_xlfn.XLOOKUP(B8,[2]CALCULATION!$B:$B,[2]CALCULATION!$H:$H,"")</f>
        <v>ZTE</v>
      </c>
      <c r="I8" s="34">
        <v>0</v>
      </c>
      <c r="J8" s="34">
        <v>0</v>
      </c>
      <c r="K8" s="34">
        <v>0</v>
      </c>
      <c r="L8" s="34">
        <v>0</v>
      </c>
      <c r="M8" s="34">
        <v>0</v>
      </c>
      <c r="N8" s="34">
        <v>0</v>
      </c>
      <c r="O8" s="34">
        <v>0.23062539772224599</v>
      </c>
      <c r="P8" s="34">
        <v>3.5359469570502764</v>
      </c>
      <c r="Q8" s="34">
        <v>0.11619553523783435</v>
      </c>
      <c r="R8" s="34">
        <v>29.782440580653081</v>
      </c>
      <c r="S8" s="35">
        <v>0</v>
      </c>
      <c r="T8" s="35">
        <v>4.4848622989273261</v>
      </c>
      <c r="U8" s="35">
        <v>0</v>
      </c>
      <c r="V8" s="35">
        <v>0</v>
      </c>
      <c r="W8" s="35">
        <v>4.4848622989273261</v>
      </c>
      <c r="X8" s="35">
        <v>7.3005396181295712</v>
      </c>
      <c r="Y8" s="35">
        <v>3.0113816335790284</v>
      </c>
      <c r="Z8" s="35">
        <v>1.4239883230175248</v>
      </c>
      <c r="AA8" s="35">
        <v>16.795458996279113</v>
      </c>
      <c r="AB8" s="35">
        <v>14.292116751838593</v>
      </c>
      <c r="AC8" s="35">
        <v>56.087370613329483</v>
      </c>
      <c r="AD8" s="35">
        <v>36.445340478779109</v>
      </c>
      <c r="AE8" s="58" t="s">
        <v>5560</v>
      </c>
      <c r="AF8" s="58"/>
      <c r="AG8" s="57" t="str" cm="1">
        <f t="array" ref="AG8">IFERROR(_xlfn.IFS(
AI8="MPR ISSUE","PDH",
AI8="BSS Hardware Issue","BSS",
AI8="Sites strategiques, MLL, Pylone, etc.","ENVTECH",
AI8="AKTIVCO DEFAUT GE &amp; POWER Cabinet","AKTIVCO",
AI8="AKTIVCO Coupure ENEO &amp; Baisse de tension","AKTIVCO GRID ONLY",
AI8="Coupure ENEO &amp; Baisse de tension","IHS GRID ONLY",
AI8="Defaut GE &amp; POWER Cabinet","IHS",
AI8="Sharing","Partners",
AI8="Sites strategiques &amp; DataCenter","SST &amp; DC",
AI8="Exclu","Exclu",
AI8="SAT","SAT",
AI8="SPARE-ISSUE","SPARE-ISSUE",
AI8="Fiber CAmtel","TRANS_FO_CAMTEL",
AI8="Fiber AOF","Fiber AOF",
AI8="Projet OCM (HUAWEI)","TRAVAUX-HUAWEI",
AI8="Projet OCM (NOKIA)","TRAVAUX-NOKIA",
AI8="ACCESS-ISSUE","ACCESS-ISSUE",
AI8="Projet OCM (ZTE, NOKIA, autres projets)","TRAVAUX OCM",
AI8="No root CAuse","No root cause",
AI8="ODU HS","PDH",
AI8="IP &amp; VLAN","PDH",
AI8="Warehouse HUAWEI","SPARE-ISSUE",
AI8="SPARE-HS","SPARE-ISSUE",
AI8="Power Telco","BSS",AI8="no impacts","no impacts"
),"")</f>
        <v>AKTIVCO GRID ONLY</v>
      </c>
      <c r="AH8" s="57" t="str" cm="1">
        <f t="array" ref="AH8">IFERROR(_xlfn.IFS(
AI8="MPR ISSUE","TX ISSUE",
AI8="BSS Hardware Issue","RAN ISSUE",
AI8="Sites strategiques, MLL, Pylone, etc.","ENVTECH",
AI8="AKTIVCO DEFAUT GE &amp; POWER Cabinet","POWER ISSUE",
AI8="AKTIVCO Coupure ENEO &amp; Baisse de tension","POWER ISSUE",
AI8="Coupure ENEO &amp; Baisse de tension","POWER ISSUE",
AI8="Defaut GE &amp; POWER Cabinet","POWER ISSUE",
AI8="Sharing","POWER ISSUE",
AI8="Sites strategiques &amp; DataCenter","POWER ISSUE",
AI8="Exclu","Exclu",
AI8="SAT","TX ISSUE",
AI8="SPARE-ISSUE","SPARE-ISSUE",
AI8="Fiber CAmtel","TX ISSUE",
AI8="Fiber AOF","TX ISSUE",
AI8="Projet OCM (HUAWEI)","TRAVAUX-HUAWEI",
AI8="Projet OCM (NOKIA)","TRAVAUX -NOKIA",
AI8="ACCESS-ISSUE","ACCESS-ISSUE",
AI8="Projet OCM (ZTE, NOKIA, autres projets)","TRAVAUX OCM",
AI8="No root CAuse","No root cause",
AI8="ODU HS","TX ISSUE",
AI8="IP &amp; VLAN","TX ISSUE",
AI8="Warehouse HUAWEI","SPARE-ISSUE",
AI8="SPARE-HS","SPARE-ISSUE",
AI8="Power Telco","RAN ISSUE",AI8="no impacts","no impacts"
),"")</f>
        <v>POWER ISSUE</v>
      </c>
      <c r="AI8" s="85" t="s">
        <v>5327</v>
      </c>
      <c r="AJ8" s="57" t="str" cm="1">
        <f t="array" ref="AJ8">IFERROR(_xlfn.IFS(
AI8="MPR ISSUE","ACTIVE",
AI8="BSS Hardware Issue","ACTIVE",
AI8="Sites strategiques, MLL, Pylone, etc.","PASSIVE",
AI8="AKTIVCO DEFAUT GE &amp; POWER Cabinet","PASSIVE",
AI8="AKTIVCO Coupure ENEO &amp; Baisse de tension","PASSIVE",
AI8="Coupure ENEO &amp; Baisse de tension","PASSIVE",
AI8="Defaut GE &amp; POWER Cabinet","PASSIVE",
AI8="Sharing","PASSIVE",
AI8="Sites strategiques &amp; DataCenter","PASSIVE",
AI8="Exclu","Exclu",
AI8="SAT","ACTIVE",
AI8="SPARE-ISSUE","SPARE-ISSUE",
AI8="Fiber CAmtel","ACTIVE",
AI8="Fiber AOF","ACTIVE",
AI8="Projet OCM (HUAWEI)","PLANNED WORKS",
AI8="Projet OCM (NOKIA)","PLANNED WORKS",
AI8="ACCESS-ISSUE","ACCESS-ISSUE",
AI8="Projet OCM (ZTE, NOKIA, autres projets)","PLANNED WORKS",
AI8="No root CAuse","No root cause",
AI8="ODU HS","ACTIVE",
AI8="IP &amp; VLAN","ACTIVE",
AI8="Warehouse HUAWEI","SPARE-ISSUE",
AI8="SPARE-HS","SPARE-ISSUE",
AI8="Power Telco","ACTIVE", AI8="no impacts","no impacts"
),"")</f>
        <v>PASSIVE</v>
      </c>
      <c r="AK8" s="23" t="s">
        <v>5923</v>
      </c>
      <c r="AL8" s="127" t="str">
        <f>IFERROR(MID(AM8, SEARCH("CTR_", AM8), 7), IFERROR(MID(AM8, SEARCH("SUO_", AM8), 7), IFERROR(MID(AM8, SEARCH("SUD_", AM8), 7), IFERROR(MID(AM8, SEARCH("NRO_", AM8), 7), IFERROR(MID(AM8, SEARCH("ADM_", AM8), 7), IFERROR(MID(AM8, SEARCH("NRD_", AM8), 7), IFERROR(MID(AM8, SEARCH("EXN_", AM8), 7), IFERROR(MID(AM8, SEARCH("LIT_", AM8), 7), IFERROR(MID(AM8, SEARCH("EST_", AM8), 7), MID(AM8, SEARCH("OST_",AM8), 7))))))))))</f>
        <v>LIT_713</v>
      </c>
      <c r="AM8" s="9" t="s">
        <v>5922</v>
      </c>
      <c r="AN8" s="9" t="s">
        <v>5537</v>
      </c>
      <c r="AO8" s="23" t="str">
        <f>_xlfn.XLOOKUP(B8,'INCIDENT-05-03-2026'!E:E,'INCIDENT-05-03-2026'!F:F,"")</f>
        <v/>
      </c>
      <c r="AP8" s="7" t="s">
        <v>5943</v>
      </c>
      <c r="AQ8" s="6"/>
      <c r="AR8" s="7"/>
      <c r="AS8" s="3" t="str">
        <f>_xlfn.XLOOKUP(B8,'[3]tt num | region | site id'!$C:$C,'[3]tt num | region | site id'!$Q:$Q,"")</f>
        <v/>
      </c>
      <c r="AT8" s="24" t="str">
        <f>_xlfn.XLOOKUP(B8,'[4]Cells Huawei 03052026 12h'!$B:$B,'[4]Cells Huawei 03052026 12h'!$T:$T,"")</f>
        <v/>
      </c>
      <c r="AU8" s="24" t="str">
        <f>_xlfn.XLOOKUP(B8,'[5]cells down 02052026 8h50'!$B:$B,'[5]cells down 02052026 8h50'!$R:$R,"")</f>
        <v/>
      </c>
      <c r="AV8" s="24" t="str">
        <f>_xlfn.XLOOKUP(B8,'[5]cells down 02052026 13h50'!$B:$B,'[5]cells down 02052026 13h50'!$R:$R,"")</f>
        <v/>
      </c>
      <c r="AW8" s="24" t="str">
        <f>_xlfn.XLOOKUP(B8,'[5]cells down 02052026 13h50'!$B:$B,'[5]cells down 02052026 13h50'!$R:$R,"")</f>
        <v/>
      </c>
      <c r="AX8" s="24" t="str">
        <f>_xlfn.XLOOKUP(B8,'[6]cell downs 03052026 8h40 '!$B:$B,'[6]cell downs 03052026 8h40 '!$R:$R,"")</f>
        <v/>
      </c>
      <c r="AY8" s="24" t="str">
        <f>_xlfn.XLOOKUP(B8,'[7]ALL SITES DOWN'!$D:$D,'[7]ALL SITES DOWN'!$J:$J,"")</f>
        <v>(05/03/2026 com ran 17h): Impacted by LIT_713_Z_Kotto-Baden-Baden(LIT-713)</v>
      </c>
      <c r="AZ8" s="24" t="str">
        <f>_xlfn.XLOOKUP(B8,'[8]ALL SITES DOWN'!$D:$D,'[8]ALL SITES DOWN'!$J:$J,"")</f>
        <v/>
      </c>
      <c r="BA8" s="9" t="str">
        <f>_xlfn.XLOOKUP(B8,[9]sheet1!$AC:$AC,[9]sheet1!$AF:$AF,"")</f>
        <v/>
      </c>
      <c r="BB8" s="14" t="s">
        <v>5980</v>
      </c>
      <c r="BC8" s="14" t="s">
        <v>5537</v>
      </c>
      <c r="BD8" s="14" t="str">
        <f>_xlfn.XLOOKUP(B8,'[10]cell downs 18042026 17h'!$B:$B,'[10]cell downs 18042026 17h'!$B:$B,"")</f>
        <v/>
      </c>
      <c r="BE8" s="14" t="str">
        <f>_xlfn.XLOOKUP(B8,'[11]Cells Huawei 19042026 15h'!$B:$B,'[11]Cells Huawei 19042026 15h'!$B:$B,"")</f>
        <v/>
      </c>
      <c r="BF8" s="9" t="str">
        <f>_xlfn.XLOOKUP(B8,'[12]cells down 19042026 9H40'!$B:$B,'[12]cells down 19042026 9H40'!$B:$B,"")</f>
        <v/>
      </c>
      <c r="BG8" s="9" t="s">
        <v>5537</v>
      </c>
      <c r="BH8" s="9" t="s">
        <v>5537</v>
      </c>
    </row>
    <row r="9" spans="1:60" s="9" customFormat="1" x14ac:dyDescent="0.3">
      <c r="A9" s="1" t="s">
        <v>2036</v>
      </c>
      <c r="B9" s="8" t="s">
        <v>2037</v>
      </c>
      <c r="C9" s="3" t="str">
        <f>_xlfn.XLOOKUP(B9,'[1]daily break down'!$D:$D,'[1]daily break down'!$E:$E,"")</f>
        <v>Yaounde</v>
      </c>
      <c r="D9" s="1" t="s">
        <v>21</v>
      </c>
      <c r="E9" s="1" t="s">
        <v>30</v>
      </c>
      <c r="F9" s="3" t="s">
        <v>37</v>
      </c>
      <c r="G9" s="1" t="s">
        <v>38</v>
      </c>
      <c r="H9" s="42" t="str">
        <f>_xlfn.XLOOKUP(B9,[2]CALCULATION!$B:$B,[2]CALCULATION!$H:$H,"")</f>
        <v>ZTE</v>
      </c>
      <c r="I9" s="34">
        <v>3.4843679105563679</v>
      </c>
      <c r="J9" s="34">
        <v>9.195320503491395</v>
      </c>
      <c r="K9" s="34">
        <v>9.1744534618600397</v>
      </c>
      <c r="L9" s="34">
        <v>9.227762510950738</v>
      </c>
      <c r="M9" s="34">
        <v>13.025207386290678</v>
      </c>
      <c r="N9" s="34">
        <v>24.07815830700876</v>
      </c>
      <c r="O9" s="34">
        <v>0</v>
      </c>
      <c r="P9" s="34">
        <v>2.9564852625180862</v>
      </c>
      <c r="Q9" s="34">
        <v>2.8731241064625768</v>
      </c>
      <c r="R9" s="34">
        <v>3.2196775132478965</v>
      </c>
      <c r="S9" s="35">
        <v>0.76334135198454478</v>
      </c>
      <c r="T9" s="35">
        <v>2.9626918697725384</v>
      </c>
      <c r="U9" s="35">
        <v>16.532974919599468</v>
      </c>
      <c r="V9" s="35">
        <v>17.700887188135827</v>
      </c>
      <c r="W9" s="35">
        <v>2.9626918697725384</v>
      </c>
      <c r="X9" s="35">
        <v>6.7759742946583232</v>
      </c>
      <c r="Y9" s="35">
        <v>4.5641035518915176</v>
      </c>
      <c r="Z9" s="35">
        <v>22.417337979014537</v>
      </c>
      <c r="AA9" s="35">
        <v>17.12393439084925</v>
      </c>
      <c r="AB9" s="35">
        <v>14.817959885893421</v>
      </c>
      <c r="AC9" s="35">
        <v>54.32403604331239</v>
      </c>
      <c r="AD9" s="35">
        <v>35.749219536972838</v>
      </c>
      <c r="AE9" s="58" t="s">
        <v>5560</v>
      </c>
      <c r="AF9" s="58"/>
      <c r="AG9" s="57" t="str" cm="1">
        <f t="array" ref="AG9">IFERROR(_xlfn.IFS(
AI9="MPR ISSUE","PDH",
AI9="BSS Hardware Issue","BSS",
AI9="Sites strategiques, MLL, Pylone, etc.","ENVTECH",
AI9="AKTIVCO DEFAUT GE &amp; POWER Cabinet","AKTIVCO",
AI9="AKTIVCO Coupure ENEO &amp; Baisse de tension","AKTIVCO GRID ONLY",
AI9="Coupure ENEO &amp; Baisse de tension","IHS GRID ONLY",
AI9="Defaut GE &amp; POWER Cabinet","IHS",
AI9="Sharing","Partners",
AI9="Sites strategiques &amp; DataCenter","SST &amp; DC",
AI9="Exclu","Exclu",
AI9="SAT","SAT",
AI9="SPARE-ISSUE","SPARE-ISSUE",
AI9="Fiber CAmtel","TRANS_FO_CAMTEL",
AI9="Fiber AOF","Fiber AOF",
AI9="Projet OCM (HUAWEI)","TRAVAUX-HUAWEI",
AI9="Projet OCM (NOKIA)","TRAVAUX-NOKIA",
AI9="ACCESS-ISSUE","ACCESS-ISSUE",
AI9="Projet OCM (ZTE, NOKIA, autres projets)","TRAVAUX OCM",
AI9="No root CAuse","No root cause",
AI9="ODU HS","PDH",
AI9="IP &amp; VLAN","PDH",
AI9="Warehouse HUAWEI","SPARE-ISSUE",
AI9="SPARE-HS","SPARE-ISSUE",
AI9="Power Telco","BSS",AI9="no impacts","no impacts"
),"")</f>
        <v>AKTIVCO GRID ONLY</v>
      </c>
      <c r="AH9" s="57" t="str" cm="1">
        <f t="array" ref="AH9">IFERROR(_xlfn.IFS(
AI9="MPR ISSUE","TX ISSUE",
AI9="BSS Hardware Issue","RAN ISSUE",
AI9="Sites strategiques, MLL, Pylone, etc.","ENVTECH",
AI9="AKTIVCO DEFAUT GE &amp; POWER Cabinet","POWER ISSUE",
AI9="AKTIVCO Coupure ENEO &amp; Baisse de tension","POWER ISSUE",
AI9="Coupure ENEO &amp; Baisse de tension","POWER ISSUE",
AI9="Defaut GE &amp; POWER Cabinet","POWER ISSUE",
AI9="Sharing","POWER ISSUE",
AI9="Sites strategiques &amp; DataCenter","POWER ISSUE",
AI9="Exclu","Exclu",
AI9="SAT","TX ISSUE",
AI9="SPARE-ISSUE","SPARE-ISSUE",
AI9="Fiber CAmtel","TX ISSUE",
AI9="Fiber AOF","TX ISSUE",
AI9="Projet OCM (HUAWEI)","TRAVAUX-HUAWEI",
AI9="Projet OCM (NOKIA)","TRAVAUX -NOKIA",
AI9="ACCESS-ISSUE","ACCESS-ISSUE",
AI9="Projet OCM (ZTE, NOKIA, autres projets)","TRAVAUX OCM",
AI9="No root CAuse","No root cause",
AI9="ODU HS","TX ISSUE",
AI9="IP &amp; VLAN","TX ISSUE",
AI9="Warehouse HUAWEI","SPARE-ISSUE",
AI9="SPARE-HS","SPARE-ISSUE",
AI9="Power Telco","RAN ISSUE",AI9="no impacts","no impacts"
),"")</f>
        <v>POWER ISSUE</v>
      </c>
      <c r="AI9" s="85" t="s">
        <v>5327</v>
      </c>
      <c r="AJ9" s="57" t="str" cm="1">
        <f t="array" ref="AJ9">IFERROR(_xlfn.IFS(
AI9="MPR ISSUE","ACTIVE",
AI9="BSS Hardware Issue","ACTIVE",
AI9="Sites strategiques, MLL, Pylone, etc.","PASSIVE",
AI9="AKTIVCO DEFAUT GE &amp; POWER Cabinet","PASSIVE",
AI9="AKTIVCO Coupure ENEO &amp; Baisse de tension","PASSIVE",
AI9="Coupure ENEO &amp; Baisse de tension","PASSIVE",
AI9="Defaut GE &amp; POWER Cabinet","PASSIVE",
AI9="Sharing","PASSIVE",
AI9="Sites strategiques &amp; DataCenter","PASSIVE",
AI9="Exclu","Exclu",
AI9="SAT","ACTIVE",
AI9="SPARE-ISSUE","SPARE-ISSUE",
AI9="Fiber CAmtel","ACTIVE",
AI9="Fiber AOF","ACTIVE",
AI9="Projet OCM (HUAWEI)","PLANNED WORKS",
AI9="Projet OCM (NOKIA)","PLANNED WORKS",
AI9="ACCESS-ISSUE","ACCESS-ISSUE",
AI9="Projet OCM (ZTE, NOKIA, autres projets)","PLANNED WORKS",
AI9="No root CAuse","No root cause",
AI9="ODU HS","ACTIVE",
AI9="IP &amp; VLAN","ACTIVE",
AI9="Warehouse HUAWEI","SPARE-ISSUE",
AI9="SPARE-HS","SPARE-ISSUE",
AI9="Power Telco","ACTIVE", AI9="no impacts","no impacts"
),"")</f>
        <v>PASSIVE</v>
      </c>
      <c r="AK9" s="23" t="s">
        <v>5704</v>
      </c>
      <c r="AL9" s="23" t="str">
        <f>B9</f>
        <v>CTR_566</v>
      </c>
      <c r="AN9" s="9" t="s">
        <v>5537</v>
      </c>
      <c r="AO9" s="23" t="str">
        <f>_xlfn.XLOOKUP(B9,'INCIDENT-05-03-2026'!E:E,'INCIDENT-05-03-2026'!F:F,"")</f>
        <v/>
      </c>
      <c r="AP9" s="7" t="s">
        <v>5941</v>
      </c>
      <c r="AQ9" s="6"/>
      <c r="AR9" s="7"/>
      <c r="AS9" s="3" t="str">
        <f>_xlfn.XLOOKUP(B9,'[3]tt num | region | site id'!$C:$C,'[3]tt num | region | site id'!$Q:$Q,"")</f>
        <v/>
      </c>
      <c r="AT9" s="24" t="str">
        <f>_xlfn.XLOOKUP(B9,'[4]Cells Huawei 03052026 12h'!$B:$B,'[4]Cells Huawei 03052026 12h'!$T:$T,"")</f>
        <v/>
      </c>
      <c r="AU9" s="24" t="str">
        <f>_xlfn.XLOOKUP(B9,'[5]cells down 02052026 8h50'!$B:$B,'[5]cells down 02052026 8h50'!$R:$R,"")</f>
        <v/>
      </c>
      <c r="AV9" s="24" t="str">
        <f>_xlfn.XLOOKUP(B9,'[5]cells down 02052026 13h50'!$B:$B,'[5]cells down 02052026 13h50'!$R:$R,"")</f>
        <v/>
      </c>
      <c r="AW9" s="24" t="str">
        <f>_xlfn.XLOOKUP(B9,'[5]cells down 02052026 13h50'!$B:$B,'[5]cells down 02052026 13h50'!$R:$R,"")</f>
        <v/>
      </c>
      <c r="AX9" s="24" t="str">
        <f>_xlfn.XLOOKUP(B9,'[6]cell downs 03052026 8h40 '!$B:$B,'[6]cell downs 03052026 8h40 '!$R:$R,"")</f>
        <v/>
      </c>
      <c r="AY9" s="24" t="str">
        <f>_xlfn.XLOOKUP(B9,'[7]ALL SITES DOWN'!$D:$D,'[7]ALL SITES DOWN'!$J:$J,"")</f>
        <v>(05/03/2026 com ran 17h): 03.05.2026 CAMUSAT: Grid outage and Grid only site / Grid return awaited</v>
      </c>
      <c r="AZ9" s="24" t="str">
        <f>_xlfn.XLOOKUP(B9,'[8]ALL SITES DOWN'!$D:$D,'[8]ALL SITES DOWN'!$J:$J,"")</f>
        <v/>
      </c>
      <c r="BA9" s="9" t="str">
        <f>_xlfn.XLOOKUP(B9,[9]sheet1!$AC:$AC,[9]sheet1!$AF:$AF,"")</f>
        <v xml:space="preserve">(05/03/2026 ticket)..INC-20260503-00003219...2026-05-03 10:01:18...
01.05.2026: FSMF réçu faulty, 02 nouvelles pièces de rechange envoyées ETD 03/05/2026...user:TCHOUPOU BAUDOIN VALDAS </v>
      </c>
      <c r="BB9" s="14" t="s">
        <v>5980</v>
      </c>
      <c r="BC9" s="14" t="s">
        <v>5537</v>
      </c>
      <c r="BD9" s="14" t="str">
        <f>_xlfn.XLOOKUP(B9,'[10]cell downs 18042026 17h'!$B:$B,'[10]cell downs 18042026 17h'!$B:$B,"")</f>
        <v/>
      </c>
      <c r="BE9" s="14" t="str">
        <f>_xlfn.XLOOKUP(B9,'[11]Cells Huawei 19042026 15h'!$B:$B,'[11]Cells Huawei 19042026 15h'!$B:$B,"")</f>
        <v/>
      </c>
      <c r="BF9" s="9" t="str">
        <f>_xlfn.XLOOKUP(B9,'[12]cells down 19042026 9H40'!$B:$B,'[12]cells down 19042026 9H40'!$B:$B,"")</f>
        <v/>
      </c>
      <c r="BG9" s="9" t="s">
        <v>5537</v>
      </c>
      <c r="BH9" s="9" t="s">
        <v>5537</v>
      </c>
    </row>
    <row r="10" spans="1:60" s="9" customFormat="1" ht="19.5" customHeight="1" x14ac:dyDescent="0.3">
      <c r="A10" s="1" t="s">
        <v>517</v>
      </c>
      <c r="B10" s="8" t="s">
        <v>518</v>
      </c>
      <c r="C10" s="3" t="str">
        <f>_xlfn.XLOOKUP(B10,'[1]daily break down'!$D:$D,'[1]daily break down'!$E:$E,"")</f>
        <v>Yaounde</v>
      </c>
      <c r="D10" s="1" t="s">
        <v>21</v>
      </c>
      <c r="E10" s="1" t="s">
        <v>36</v>
      </c>
      <c r="F10" s="3" t="s">
        <v>37</v>
      </c>
      <c r="G10" s="1" t="s">
        <v>38</v>
      </c>
      <c r="H10" s="42" t="str">
        <f>_xlfn.XLOOKUP(B10,[2]CALCULATION!$B:$B,[2]CALCULATION!$H:$H,"")</f>
        <v>ZTE</v>
      </c>
      <c r="I10" s="34">
        <v>0</v>
      </c>
      <c r="J10" s="34">
        <v>0.67981968022418093</v>
      </c>
      <c r="K10" s="34">
        <v>1.4655262204187376</v>
      </c>
      <c r="L10" s="34">
        <v>1.4481726892159115</v>
      </c>
      <c r="M10" s="34">
        <v>0.98413962155390633</v>
      </c>
      <c r="N10" s="34">
        <v>3.1526711240094398</v>
      </c>
      <c r="O10" s="34">
        <v>0</v>
      </c>
      <c r="P10" s="34">
        <v>1.5383111750320317</v>
      </c>
      <c r="Q10" s="34">
        <v>2.311247799151336</v>
      </c>
      <c r="R10" s="34">
        <v>0</v>
      </c>
      <c r="S10" s="35">
        <v>1.2546620894721672</v>
      </c>
      <c r="T10" s="35">
        <v>3.4888445152140353</v>
      </c>
      <c r="U10" s="35">
        <v>2.4707469045438075</v>
      </c>
      <c r="V10" s="35">
        <v>0</v>
      </c>
      <c r="W10" s="35">
        <v>3.4888445152140353</v>
      </c>
      <c r="X10" s="35">
        <v>3.3742184668681321</v>
      </c>
      <c r="Y10" s="35">
        <v>3.6918612117008455E-3</v>
      </c>
      <c r="Z10" s="35">
        <v>41.605670698821186</v>
      </c>
      <c r="AA10" s="35">
        <v>20.908520476881328</v>
      </c>
      <c r="AB10" s="35">
        <v>20.249370135765069</v>
      </c>
      <c r="AC10" s="35">
        <v>48.552218151015524</v>
      </c>
      <c r="AD10" s="35">
        <v>35.103108154768542</v>
      </c>
      <c r="AE10" s="58" t="s">
        <v>5560</v>
      </c>
      <c r="AF10" s="58"/>
      <c r="AG10" s="57" t="str" cm="1">
        <f t="array" ref="AG10">IFERROR(_xlfn.IFS(
AI10="MPR ISSUE","PDH",
AI10="BSS Hardware Issue","BSS",
AI10="Sites strategiques, MLL, Pylone, etc.","ENVTECH",
AI10="AKTIVCO DEFAUT GE &amp; POWER Cabinet","AKTIVCO",
AI10="AKTIVCO Coupure ENEO &amp; Baisse de tension","AKTIVCO GRID ONLY",
AI10="Coupure ENEO &amp; Baisse de tension","IHS GRID ONLY",
AI10="Defaut GE &amp; POWER Cabinet","IHS",
AI10="Sharing","Partners",
AI10="Sites strategiques &amp; DataCenter","SST &amp; DC",
AI10="Exclu","Exclu",
AI10="SAT","SAT",
AI10="SPARE-ISSUE","SPARE-ISSUE",
AI10="Fiber CAmtel","TRANS_FO_CAMTEL",
AI10="Fiber AOF","Fiber AOF",
AI10="Projet OCM (HUAWEI)","TRAVAUX-HUAWEI",
AI10="Projet OCM (NOKIA)","TRAVAUX-NOKIA",
AI10="ACCESS-ISSUE","ACCESS-ISSUE",
AI10="Projet OCM (ZTE, NOKIA, autres projets)","TRAVAUX OCM",
AI10="No root CAuse","No root cause",
AI10="ODU HS","PDH",
AI10="IP &amp; VLAN","PDH",
AI10="Warehouse HUAWEI","SPARE-ISSUE",
AI10="SPARE-HS","SPARE-ISSUE",
AI10="Power Telco","BSS",AI10="no impacts","no impacts"
),"")</f>
        <v>Exclu</v>
      </c>
      <c r="AH10" s="57" t="str" cm="1">
        <f t="array" ref="AH10">IFERROR(_xlfn.IFS(
AI10="MPR ISSUE","TX ISSUE",
AI10="BSS Hardware Issue","RAN ISSUE",
AI10="Sites strategiques, MLL, Pylone, etc.","ENVTECH",
AI10="AKTIVCO DEFAUT GE &amp; POWER Cabinet","POWER ISSUE",
AI10="AKTIVCO Coupure ENEO &amp; Baisse de tension","POWER ISSUE",
AI10="Coupure ENEO &amp; Baisse de tension","POWER ISSUE",
AI10="Defaut GE &amp; POWER Cabinet","POWER ISSUE",
AI10="Sharing","POWER ISSUE",
AI10="Sites strategiques &amp; DataCenter","POWER ISSUE",
AI10="Exclu","Exclu",
AI10="SAT","TX ISSUE",
AI10="SPARE-ISSUE","SPARE-ISSUE",
AI10="Fiber CAmtel","TX ISSUE",
AI10="Fiber AOF","TX ISSUE",
AI10="Projet OCM (HUAWEI)","TRAVAUX-HUAWEI",
AI10="Projet OCM (NOKIA)","TRAVAUX -NOKIA",
AI10="ACCESS-ISSUE","ACCESS-ISSUE",
AI10="Projet OCM (ZTE, NOKIA, autres projets)","TRAVAUX OCM",
AI10="No root CAuse","No root cause",
AI10="ODU HS","TX ISSUE",
AI10="IP &amp; VLAN","TX ISSUE",
AI10="Warehouse HUAWEI","SPARE-ISSUE",
AI10="SPARE-HS","SPARE-ISSUE",
AI10="Power Telco","RAN ISSUE",AI10="no impacts","no impacts"
),"")</f>
        <v>Exclu</v>
      </c>
      <c r="AI10" s="124" t="s">
        <v>5559</v>
      </c>
      <c r="AJ10" s="57" t="str" cm="1">
        <f t="array" ref="AJ10">IFERROR(_xlfn.IFS(
AI10="MPR ISSUE","ACTIVE",
AI10="BSS Hardware Issue","ACTIVE",
AI10="Sites strategiques, MLL, Pylone, etc.","PASSIVE",
AI10="AKTIVCO DEFAUT GE &amp; POWER Cabinet","PASSIVE",
AI10="AKTIVCO Coupure ENEO &amp; Baisse de tension","PASSIVE",
AI10="Coupure ENEO &amp; Baisse de tension","PASSIVE",
AI10="Defaut GE &amp; POWER Cabinet","PASSIVE",
AI10="Sharing","PASSIVE",
AI10="Sites strategiques &amp; DataCenter","PASSIVE",
AI10="Exclu","Exclu",
AI10="SAT","ACTIVE",
AI10="SPARE-ISSUE","SPARE-ISSUE",
AI10="Fiber CAmtel","ACTIVE",
AI10="Fiber AOF","ACTIVE",
AI10="Projet OCM (HUAWEI)","PLANNED WORKS",
AI10="Projet OCM (NOKIA)","PLANNED WORKS",
AI10="ACCESS-ISSUE","ACCESS-ISSUE",
AI10="Projet OCM (ZTE, NOKIA, autres projets)","PLANNED WORKS",
AI10="No root CAuse","No root cause",
AI10="ODU HS","ACTIVE",
AI10="IP &amp; VLAN","ACTIVE",
AI10="Warehouse HUAWEI","SPARE-ISSUE",
AI10="SPARE-HS","SPARE-ISSUE",
AI10="Power Telco","ACTIVE", AI10="no impacts","no impacts"
),"")</f>
        <v>Exclu</v>
      </c>
      <c r="AK10" s="123" t="s">
        <v>5783</v>
      </c>
      <c r="AL10" s="23" t="str">
        <f>B10</f>
        <v>CTR_762</v>
      </c>
      <c r="AN10" s="9" t="s">
        <v>5537</v>
      </c>
      <c r="AO10" s="23" t="str">
        <f>_xlfn.XLOOKUP(B10,'INCIDENT-05-03-2026'!E:E,'INCIDENT-05-03-2026'!F:F,"")</f>
        <v/>
      </c>
      <c r="AP10" s="7" t="s">
        <v>5941</v>
      </c>
      <c r="AQ10" s="6"/>
      <c r="AR10" s="7"/>
      <c r="AS10" s="3" t="str">
        <f>_xlfn.XLOOKUP(B10,'[3]tt num | region | site id'!$C:$C,'[3]tt num | region | site id'!$Q:$Q,"")</f>
        <v/>
      </c>
      <c r="AT10" s="24" t="str">
        <f>_xlfn.XLOOKUP(B10,'[4]Cells Huawei 03052026 12h'!$B:$B,'[4]Cells Huawei 03052026 12h'!$T:$T,"")</f>
        <v/>
      </c>
      <c r="AU10" s="24" t="str">
        <f>_xlfn.XLOOKUP(B10,'[5]cells down 02052026 8h50'!$B:$B,'[5]cells down 02052026 8h50'!$R:$R,"")</f>
        <v/>
      </c>
      <c r="AV10" s="24" t="str">
        <f>_xlfn.XLOOKUP(B10,'[5]cells down 02052026 13h50'!$B:$B,'[5]cells down 02052026 13h50'!$R:$R,"")</f>
        <v/>
      </c>
      <c r="AW10" s="24" t="str">
        <f>_xlfn.XLOOKUP(B10,'[5]cells down 02052026 13h50'!$B:$B,'[5]cells down 02052026 13h50'!$R:$R,"")</f>
        <v/>
      </c>
      <c r="AX10" s="24" t="str">
        <f>_xlfn.XLOOKUP(B10,'[6]cell downs 03052026 8h40 '!$B:$B,'[6]cell downs 03052026 8h40 '!$R:$R,"")</f>
        <v/>
      </c>
      <c r="AY10" s="24" t="str">
        <f>_xlfn.XLOOKUP(B10,'[7]ALL SITES DOWN'!$D:$D,'[7]ALL SITES DOWN'!$J:$J,"")</f>
        <v/>
      </c>
      <c r="AZ10" s="24" t="str">
        <f>_xlfn.XLOOKUP(B10,'[8]ALL SITES DOWN'!$D:$D,'[8]ALL SITES DOWN'!$J:$J,"")</f>
        <v>(05/03/2026 com ran 10h): 02.05.2026: Site Vandaliser. Inventaire cote Active et Passive en cours. Update ASAP
02/05/2026 CAMUSAT: site vandilisé  le regional de spider est dans le site pour investigation.note que  la tension du site actuel est 53 V load 18 A ,Fme sera sur demain pour plus d'information</v>
      </c>
      <c r="BA10" s="9" t="str">
        <f>_xlfn.XLOOKUP(B10,[9]sheet1!$AC:$AC,[9]sheet1!$AF:$AF,"")</f>
        <v/>
      </c>
      <c r="BB10" s="14" t="s">
        <v>5980</v>
      </c>
      <c r="BC10" s="14" t="s">
        <v>5537</v>
      </c>
      <c r="BD10" s="14" t="str">
        <f>_xlfn.XLOOKUP(B10,'[10]cell downs 18042026 17h'!$B:$B,'[10]cell downs 18042026 17h'!$B:$B,"")</f>
        <v/>
      </c>
      <c r="BE10" s="14" t="str">
        <f>_xlfn.XLOOKUP(B10,'[11]Cells Huawei 19042026 15h'!$B:$B,'[11]Cells Huawei 19042026 15h'!$B:$B,"")</f>
        <v/>
      </c>
      <c r="BF10" s="9" t="str">
        <f>_xlfn.XLOOKUP(B10,'[12]cells down 19042026 9H40'!$B:$B,'[12]cells down 19042026 9H40'!$B:$B,"")</f>
        <v/>
      </c>
      <c r="BG10" s="9" t="s">
        <v>5537</v>
      </c>
      <c r="BH10" s="9" t="s">
        <v>5537</v>
      </c>
    </row>
    <row r="11" spans="1:60" s="9" customFormat="1" ht="19.05" customHeight="1" x14ac:dyDescent="0.3">
      <c r="A11" s="1" t="s">
        <v>2370</v>
      </c>
      <c r="B11" s="1" t="s">
        <v>2371</v>
      </c>
      <c r="C11" s="3" t="str">
        <f>_xlfn.XLOOKUP(B11,'[1]daily break down'!$D:$D,'[1]daily break down'!$E:$E,"")</f>
        <v>Yaounde</v>
      </c>
      <c r="D11" s="1" t="s">
        <v>21</v>
      </c>
      <c r="E11" s="1" t="s">
        <v>36</v>
      </c>
      <c r="F11" s="3" t="s">
        <v>37</v>
      </c>
      <c r="G11" s="1" t="s">
        <v>38</v>
      </c>
      <c r="H11" s="42" t="str">
        <f>_xlfn.XLOOKUP(B11,[2]CALCULATION!$B:$B,[2]CALCULATION!$H:$H,"")</f>
        <v>ZTE</v>
      </c>
      <c r="I11" s="34">
        <v>0.20198226194450908</v>
      </c>
      <c r="J11" s="34">
        <v>3.5356437607188815</v>
      </c>
      <c r="K11" s="34">
        <v>0.21411011520033768</v>
      </c>
      <c r="L11" s="34">
        <v>0</v>
      </c>
      <c r="M11" s="34">
        <v>0</v>
      </c>
      <c r="N11" s="34">
        <v>0</v>
      </c>
      <c r="O11" s="34">
        <v>0</v>
      </c>
      <c r="P11" s="34">
        <v>0</v>
      </c>
      <c r="Q11" s="34">
        <v>0</v>
      </c>
      <c r="R11" s="34">
        <v>0</v>
      </c>
      <c r="S11" s="35">
        <v>1.4464248515408076</v>
      </c>
      <c r="T11" s="35">
        <v>0</v>
      </c>
      <c r="U11" s="35">
        <v>3.9678947188192883</v>
      </c>
      <c r="V11" s="35">
        <v>0</v>
      </c>
      <c r="W11" s="35">
        <v>0</v>
      </c>
      <c r="X11" s="35">
        <v>0</v>
      </c>
      <c r="Y11" s="35">
        <v>1.2382003121852099</v>
      </c>
      <c r="Z11" s="35">
        <v>0</v>
      </c>
      <c r="AA11" s="35">
        <v>0</v>
      </c>
      <c r="AB11" s="35">
        <v>0</v>
      </c>
      <c r="AC11" s="35">
        <v>66.29213206469278</v>
      </c>
      <c r="AD11" s="35">
        <v>34.570588386367717</v>
      </c>
      <c r="AE11" s="58" t="s">
        <v>5560</v>
      </c>
      <c r="AF11" s="58"/>
      <c r="AG11" s="57" t="str" cm="1">
        <f t="array" ref="AG11">IFERROR(_xlfn.IFS(
AI11="MPR ISSUE","PDH",
AI11="BSS Hardware Issue","BSS",
AI11="Sites strategiques, MLL, Pylone, etc.","ENVTECH",
AI11="AKTIVCO DEFAUT GE &amp; POWER Cabinet","AKTIVCO",
AI11="AKTIVCO Coupure ENEO &amp; Baisse de tension","AKTIVCO GRID ONLY",
AI11="Coupure ENEO &amp; Baisse de tension","IHS GRID ONLY",
AI11="Defaut GE &amp; POWER Cabinet","IHS",
AI11="Sharing","Partners",
AI11="Sites strategiques &amp; DataCenter","SST &amp; DC",
AI11="Exclu","Exclu",
AI11="SAT","SAT",
AI11="SPARE-ISSUE","SPARE-ISSUE",
AI11="Fiber CAmtel","TRANS_FO_CAMTEL",
AI11="Fiber AOF","Fiber AOF",
AI11="Projet OCM (HUAWEI)","TRAVAUX-HUAWEI",
AI11="Projet OCM (NOKIA)","TRAVAUX-NOKIA",
AI11="ACCESS-ISSUE","ACCESS-ISSUE",
AI11="Projet OCM (ZTE, NOKIA, autres projets)","TRAVAUX OCM",
AI11="No root CAuse","No root cause",
AI11="ODU HS","PDH",
AI11="IP &amp; VLAN","PDH",
AI11="Warehouse HUAWEI","SPARE-ISSUE",
AI11="SPARE-HS","SPARE-ISSUE",
AI11="Power Telco","BSS",AI11="no impacts","no impacts"
),"")</f>
        <v>AKTIVCO</v>
      </c>
      <c r="AH11" s="57" t="str" cm="1">
        <f t="array" ref="AH11">IFERROR(_xlfn.IFS(
AI11="MPR ISSUE","TX ISSUE",
AI11="BSS Hardware Issue","RAN ISSUE",
AI11="Sites strategiques, MLL, Pylone, etc.","ENVTECH",
AI11="AKTIVCO DEFAUT GE &amp; POWER Cabinet","POWER ISSUE",
AI11="AKTIVCO Coupure ENEO &amp; Baisse de tension","POWER ISSUE",
AI11="Coupure ENEO &amp; Baisse de tension","POWER ISSUE",
AI11="Defaut GE &amp; POWER Cabinet","POWER ISSUE",
AI11="Sharing","POWER ISSUE",
AI11="Sites strategiques &amp; DataCenter","POWER ISSUE",
AI11="Exclu","Exclu",
AI11="SAT","TX ISSUE",
AI11="SPARE-ISSUE","SPARE-ISSUE",
AI11="Fiber CAmtel","TX ISSUE",
AI11="Fiber AOF","TX ISSUE",
AI11="Projet OCM (HUAWEI)","TRAVAUX-HUAWEI",
AI11="Projet OCM (NOKIA)","TRAVAUX -NOKIA",
AI11="ACCESS-ISSUE","ACCESS-ISSUE",
AI11="Projet OCM (ZTE, NOKIA, autres projets)","TRAVAUX OCM",
AI11="No root CAuse","No root cause",
AI11="ODU HS","TX ISSUE",
AI11="IP &amp; VLAN","TX ISSUE",
AI11="Warehouse HUAWEI","SPARE-ISSUE",
AI11="SPARE-HS","SPARE-ISSUE",
AI11="Power Telco","RAN ISSUE",AI11="no impacts","no impacts"
),"")</f>
        <v>POWER ISSUE</v>
      </c>
      <c r="AI11" s="85" t="s">
        <v>5325</v>
      </c>
      <c r="AJ11" s="57" t="str" cm="1">
        <f t="array" ref="AJ11">IFERROR(_xlfn.IFS(
AI11="MPR ISSUE","ACTIVE",
AI11="BSS Hardware Issue","ACTIVE",
AI11="Sites strategiques, MLL, Pylone, etc.","PASSIVE",
AI11="AKTIVCO DEFAUT GE &amp; POWER Cabinet","PASSIVE",
AI11="AKTIVCO Coupure ENEO &amp; Baisse de tension","PASSIVE",
AI11="Coupure ENEO &amp; Baisse de tension","PASSIVE",
AI11="Defaut GE &amp; POWER Cabinet","PASSIVE",
AI11="Sharing","PASSIVE",
AI11="Sites strategiques &amp; DataCenter","PASSIVE",
AI11="Exclu","Exclu",
AI11="SAT","ACTIVE",
AI11="SPARE-ISSUE","SPARE-ISSUE",
AI11="Fiber CAmtel","ACTIVE",
AI11="Fiber AOF","ACTIVE",
AI11="Projet OCM (HUAWEI)","PLANNED WORKS",
AI11="Projet OCM (NOKIA)","PLANNED WORKS",
AI11="ACCESS-ISSUE","ACCESS-ISSUE",
AI11="Projet OCM (ZTE, NOKIA, autres projets)","PLANNED WORKS",
AI11="No root CAuse","No root cause",
AI11="ODU HS","ACTIVE",
AI11="IP &amp; VLAN","ACTIVE",
AI11="Warehouse HUAWEI","SPARE-ISSUE",
AI11="SPARE-HS","SPARE-ISSUE",
AI11="Power Telco","ACTIVE", AI11="no impacts","no impacts"
),"")</f>
        <v>PASSIVE</v>
      </c>
      <c r="AK11" s="23" t="s">
        <v>6067</v>
      </c>
      <c r="AL11" s="127" t="s">
        <v>149</v>
      </c>
      <c r="AM11" s="9" t="s">
        <v>6068</v>
      </c>
      <c r="AN11" s="9" t="s">
        <v>6035</v>
      </c>
      <c r="AO11" s="23" t="str">
        <f>_xlfn.XLOOKUP(B11,'INCIDENT-05-03-2026'!E:E,'INCIDENT-05-03-2026'!F:F,"")</f>
        <v/>
      </c>
      <c r="AP11" s="7" t="s">
        <v>5941</v>
      </c>
      <c r="AQ11" s="6"/>
      <c r="AR11" s="7"/>
      <c r="AS11" s="3" t="str">
        <f>_xlfn.XLOOKUP(B11,'[3]tt num | region | site id'!$C:$C,'[3]tt num | region | site id'!$Q:$Q,"")</f>
        <v/>
      </c>
      <c r="AT11" s="24" t="str">
        <f>_xlfn.XLOOKUP(B11,'[4]Cells Huawei 03052026 12h'!$B:$B,'[4]Cells Huawei 03052026 12h'!$T:$T,"")</f>
        <v/>
      </c>
      <c r="AU11" s="24" t="str">
        <f>_xlfn.XLOOKUP(B11,'[5]cells down 02052026 8h50'!$B:$B,'[5]cells down 02052026 8h50'!$R:$R,"")</f>
        <v/>
      </c>
      <c r="AV11" s="24" t="str">
        <f>_xlfn.XLOOKUP(B11,'[5]cells down 02052026 13h50'!$B:$B,'[5]cells down 02052026 13h50'!$R:$R,"")</f>
        <v/>
      </c>
      <c r="AW11" s="24" t="str">
        <f>_xlfn.XLOOKUP(B11,'[5]cells down 02052026 13h50'!$B:$B,'[5]cells down 02052026 13h50'!$R:$R,"")</f>
        <v/>
      </c>
      <c r="AX11" s="24" t="str">
        <f>_xlfn.XLOOKUP(B11,'[6]cell downs 03052026 8h40 '!$B:$B,'[6]cell downs 03052026 8h40 '!$R:$R,"")</f>
        <v/>
      </c>
      <c r="AY11" s="24" t="str">
        <f>_xlfn.XLOOKUP(B11,'[7]ALL SITES DOWN'!$D:$D,'[7]ALL SITES DOWN'!$J:$J,"")</f>
        <v/>
      </c>
      <c r="AZ11" s="24" t="str">
        <f>_xlfn.XLOOKUP(B11,'[8]ALL SITES DOWN'!$D:$D,'[8]ALL SITES DOWN'!$J:$J,"")</f>
        <v/>
      </c>
      <c r="BA11" s="9" t="str">
        <f>_xlfn.XLOOKUP(B11,[9]sheet1!$AC:$AC,[9]sheet1!$AF:$AF,"")</f>
        <v/>
      </c>
      <c r="BB11" s="14" t="s">
        <v>5981</v>
      </c>
      <c r="BC11" s="14" t="s">
        <v>5537</v>
      </c>
      <c r="BD11" s="14" t="str">
        <f>_xlfn.XLOOKUP(B11,'[10]cell downs 18042026 17h'!$B:$B,'[10]cell downs 18042026 17h'!$B:$B,"")</f>
        <v/>
      </c>
      <c r="BE11" s="14" t="str">
        <f>_xlfn.XLOOKUP(B11,'[11]Cells Huawei 19042026 15h'!$B:$B,'[11]Cells Huawei 19042026 15h'!$B:$B,"")</f>
        <v/>
      </c>
      <c r="BF11" s="9" t="str">
        <f>_xlfn.XLOOKUP(B11,'[12]cells down 19042026 9H40'!$B:$B,'[12]cells down 19042026 9H40'!$B:$B,"")</f>
        <v/>
      </c>
      <c r="BG11" s="9" t="s">
        <v>5537</v>
      </c>
      <c r="BH11" s="9" t="s">
        <v>5537</v>
      </c>
    </row>
    <row r="12" spans="1:60" s="9" customFormat="1" x14ac:dyDescent="0.3">
      <c r="A12" s="1" t="s">
        <v>1608</v>
      </c>
      <c r="B12" s="1" t="s">
        <v>1609</v>
      </c>
      <c r="C12" s="3" t="str">
        <f>_xlfn.XLOOKUP(B12,'[1]daily break down'!$D:$D,'[1]daily break down'!$E:$E,"")</f>
        <v>Douala</v>
      </c>
      <c r="D12" s="1" t="s">
        <v>11</v>
      </c>
      <c r="E12" s="1" t="s">
        <v>145</v>
      </c>
      <c r="F12" s="3" t="s">
        <v>31</v>
      </c>
      <c r="G12" s="1" t="s">
        <v>32</v>
      </c>
      <c r="H12" s="42" t="str">
        <f>_xlfn.XLOOKUP(B12,[2]CALCULATION!$B:$B,[2]CALCULATION!$H:$H,"")</f>
        <v>ZTE</v>
      </c>
      <c r="I12" s="34">
        <v>0</v>
      </c>
      <c r="J12" s="34">
        <v>16.35804847146245</v>
      </c>
      <c r="K12" s="34">
        <v>13.868556899607057</v>
      </c>
      <c r="L12" s="34">
        <v>17.771050386236453</v>
      </c>
      <c r="M12" s="34">
        <v>0</v>
      </c>
      <c r="N12" s="34">
        <v>0</v>
      </c>
      <c r="O12" s="34">
        <v>0</v>
      </c>
      <c r="P12" s="34">
        <v>0</v>
      </c>
      <c r="Q12" s="34">
        <v>0</v>
      </c>
      <c r="R12" s="34">
        <v>0</v>
      </c>
      <c r="S12" s="35">
        <v>14.670600371540351</v>
      </c>
      <c r="T12" s="35">
        <v>0</v>
      </c>
      <c r="U12" s="35">
        <v>0</v>
      </c>
      <c r="V12" s="35">
        <v>0</v>
      </c>
      <c r="W12" s="35">
        <v>0</v>
      </c>
      <c r="X12" s="35">
        <v>0</v>
      </c>
      <c r="Y12" s="35">
        <v>0</v>
      </c>
      <c r="Z12" s="35">
        <v>0</v>
      </c>
      <c r="AA12" s="35">
        <v>25.371164706305528</v>
      </c>
      <c r="AB12" s="35">
        <v>21.587831634994949</v>
      </c>
      <c r="AC12" s="35">
        <v>42.107440458601737</v>
      </c>
      <c r="AD12" s="35">
        <v>32.828832472969154</v>
      </c>
      <c r="AE12" s="58" t="s">
        <v>5560</v>
      </c>
      <c r="AF12" s="58"/>
      <c r="AG12" s="57" t="str" cm="1">
        <f t="array" ref="AG12">IFERROR(_xlfn.IFS(
AI12="MPR ISSUE","PDH",
AI12="BSS Hardware Issue","BSS",
AI12="Sites strategiques, MLL, Pylone, etc.","ENVTECH",
AI12="AKTIVCO DEFAUT GE &amp; POWER Cabinet","AKTIVCO",
AI12="AKTIVCO Coupure ENEO &amp; Baisse de tension","AKTIVCO GRID ONLY",
AI12="Coupure ENEO &amp; Baisse de tension","IHS GRID ONLY",
AI12="Defaut GE &amp; POWER Cabinet","IHS",
AI12="Sharing","Partners",
AI12="Sites strategiques &amp; DataCenter","SST &amp; DC",
AI12="Exclu","Exclu",
AI12="SAT","SAT",
AI12="SPARE-ISSUE","SPARE-ISSUE",
AI12="Fiber CAmtel","TRANS_FO_CAMTEL",
AI12="Fiber AOF","Fiber AOF",
AI12="Projet OCM (HUAWEI)","TRAVAUX-HUAWEI",
AI12="Projet OCM (NOKIA)","TRAVAUX-NOKIA",
AI12="ACCESS-ISSUE","ACCESS-ISSUE",
AI12="Projet OCM (ZTE, NOKIA, autres projets)","TRAVAUX OCM",
AI12="No root CAuse","No root cause",
AI12="ODU HS","PDH",
AI12="IP &amp; VLAN","PDH",
AI12="Warehouse HUAWEI","SPARE-ISSUE",
AI12="SPARE-HS","SPARE-ISSUE",
AI12="Power Telco","BSS",AI12="no impacts","no impacts"
),"")</f>
        <v>IHS GRID ONLY</v>
      </c>
      <c r="AH12" s="57" t="str" cm="1">
        <f t="array" ref="AH12">IFERROR(_xlfn.IFS(
AI12="MPR ISSUE","TX ISSUE",
AI12="BSS Hardware Issue","RAN ISSUE",
AI12="Sites strategiques, MLL, Pylone, etc.","ENVTECH",
AI12="AKTIVCO DEFAUT GE &amp; POWER Cabinet","POWER ISSUE",
AI12="AKTIVCO Coupure ENEO &amp; Baisse de tension","POWER ISSUE",
AI12="Coupure ENEO &amp; Baisse de tension","POWER ISSUE",
AI12="Defaut GE &amp; POWER Cabinet","POWER ISSUE",
AI12="Sharing","POWER ISSUE",
AI12="Sites strategiques &amp; DataCenter","POWER ISSUE",
AI12="Exclu","Exclu",
AI12="SAT","TX ISSUE",
AI12="SPARE-ISSUE","SPARE-ISSUE",
AI12="Fiber CAmtel","TX ISSUE",
AI12="Fiber AOF","TX ISSUE",
AI12="Projet OCM (HUAWEI)","TRAVAUX-HUAWEI",
AI12="Projet OCM (NOKIA)","TRAVAUX -NOKIA",
AI12="ACCESS-ISSUE","ACCESS-ISSUE",
AI12="Projet OCM (ZTE, NOKIA, autres projets)","TRAVAUX OCM",
AI12="No root CAuse","No root cause",
AI12="ODU HS","TX ISSUE",
AI12="IP &amp; VLAN","TX ISSUE",
AI12="Warehouse HUAWEI","SPARE-ISSUE",
AI12="SPARE-HS","SPARE-ISSUE",
AI12="Power Telco","RAN ISSUE",AI12="no impacts","no impacts"
),"")</f>
        <v>POWER ISSUE</v>
      </c>
      <c r="AI12" s="85" t="s">
        <v>5329</v>
      </c>
      <c r="AJ12" s="57" t="str" cm="1">
        <f t="array" ref="AJ12">IFERROR(_xlfn.IFS(
AI12="MPR ISSUE","ACTIVE",
AI12="BSS Hardware Issue","ACTIVE",
AI12="Sites strategiques, MLL, Pylone, etc.","PASSIVE",
AI12="AKTIVCO DEFAUT GE &amp; POWER Cabinet","PASSIVE",
AI12="AKTIVCO Coupure ENEO &amp; Baisse de tension","PASSIVE",
AI12="Coupure ENEO &amp; Baisse de tension","PASSIVE",
AI12="Defaut GE &amp; POWER Cabinet","PASSIVE",
AI12="Sharing","PASSIVE",
AI12="Sites strategiques &amp; DataCenter","PASSIVE",
AI12="Exclu","Exclu",
AI12="SAT","ACTIVE",
AI12="SPARE-ISSUE","SPARE-ISSUE",
AI12="Fiber CAmtel","ACTIVE",
AI12="Fiber AOF","ACTIVE",
AI12="Projet OCM (HUAWEI)","PLANNED WORKS",
AI12="Projet OCM (NOKIA)","PLANNED WORKS",
AI12="ACCESS-ISSUE","ACCESS-ISSUE",
AI12="Projet OCM (ZTE, NOKIA, autres projets)","PLANNED WORKS",
AI12="No root CAuse","No root cause",
AI12="ODU HS","ACTIVE",
AI12="IP &amp; VLAN","ACTIVE",
AI12="Warehouse HUAWEI","SPARE-ISSUE",
AI12="SPARE-HS","SPARE-ISSUE",
AI12="Power Telco","ACTIVE", AI12="no impacts","no impacts"
),"")</f>
        <v>PASSIVE</v>
      </c>
      <c r="AK12" s="23" t="s">
        <v>5835</v>
      </c>
      <c r="AL12" s="23" t="str">
        <f>B12</f>
        <v>LIT_168</v>
      </c>
      <c r="AN12" s="9" t="s">
        <v>5537</v>
      </c>
      <c r="AO12" s="23" t="str">
        <f>_xlfn.XLOOKUP(B12,'INCIDENT-05-03-2026'!E:E,'INCIDENT-05-03-2026'!F:F,"")</f>
        <v/>
      </c>
      <c r="AP12" s="7" t="s">
        <v>5944</v>
      </c>
      <c r="AQ12" s="6"/>
      <c r="AR12" s="7"/>
      <c r="AS12" s="3" t="str">
        <f>_xlfn.XLOOKUP(B12,'[3]tt num | region | site id'!$C:$C,'[3]tt num | region | site id'!$Q:$Q,"")</f>
        <v>(hourly IHS): 03/05/2026 05:14 17:46:39 46.3V Grid outage without space for MDG. Awaiting grid return. Escalation to Cyrille Fopa</v>
      </c>
      <c r="AT12" s="24" t="str">
        <f>_xlfn.XLOOKUP(B12,'[4]Cells Huawei 03052026 12h'!$B:$B,'[4]Cells Huawei 03052026 12h'!$T:$T,"")</f>
        <v/>
      </c>
      <c r="AU12" s="24" t="str">
        <f>_xlfn.XLOOKUP(B12,'[5]cells down 02052026 8h50'!$B:$B,'[5]cells down 02052026 8h50'!$R:$R,"")</f>
        <v/>
      </c>
      <c r="AV12" s="24" t="str">
        <f>_xlfn.XLOOKUP(B12,'[5]cells down 02052026 13h50'!$B:$B,'[5]cells down 02052026 13h50'!$R:$R,"")</f>
        <v/>
      </c>
      <c r="AW12" s="24" t="str">
        <f>_xlfn.XLOOKUP(B12,'[5]cells down 02052026 13h50'!$B:$B,'[5]cells down 02052026 13h50'!$R:$R,"")</f>
        <v/>
      </c>
      <c r="AX12" s="24" t="str">
        <f>_xlfn.XLOOKUP(B12,'[6]cell downs 03052026 8h40 '!$B:$B,'[6]cell downs 03052026 8h40 '!$R:$R,"")</f>
        <v/>
      </c>
      <c r="AY12" s="24" t="str">
        <f>_xlfn.XLOOKUP(B12,'[7]ALL SITES DOWN'!$D:$D,'[7]ALL SITES DOWN'!$J:$J,"")</f>
        <v>(05/03/2026 com ran 17h): 03/05/2026 Feedback IHS: Grid outage without space for MDG. Awaiting grid return. ( Abdul is informed )</v>
      </c>
      <c r="AZ12" s="24" t="str">
        <f>_xlfn.XLOOKUP(B12,'[8]ALL SITES DOWN'!$D:$D,'[8]ALL SITES DOWN'!$J:$J,"")</f>
        <v>(05/03/2026 com ran 10h): 03/05/2026 Feedback IHS: Grid outage without space for MDG. Awaiting grid return. ( Abdul is informed )</v>
      </c>
      <c r="BA12" s="9" t="str">
        <f>_xlfn.XLOOKUP(B12,[9]sheet1!$AC:$AC,[9]sheet1!$AF:$AF,"")</f>
        <v>(05/03/2026 ticket)..INC-20260503-00002051...2026-05-04 02:01:48...Update please 
Continuité du délestage dans la zone, confirmé par notre FME / En attente retour ENEO...user:OCM_NOC.CAMUSAT</v>
      </c>
      <c r="BB12" s="14" t="s">
        <v>5980</v>
      </c>
      <c r="BC12" s="14" t="s">
        <v>5537</v>
      </c>
      <c r="BD12" s="14" t="str">
        <f>_xlfn.XLOOKUP(B12,'[10]cell downs 18042026 17h'!$B:$B,'[10]cell downs 18042026 17h'!$B:$B,"")</f>
        <v/>
      </c>
      <c r="BE12" s="14" t="str">
        <f>_xlfn.XLOOKUP(B12,'[11]Cells Huawei 19042026 15h'!$B:$B,'[11]Cells Huawei 19042026 15h'!$B:$B,"")</f>
        <v/>
      </c>
      <c r="BF12" s="9" t="str">
        <f>_xlfn.XLOOKUP(B12,'[12]cells down 19042026 9H40'!$B:$B,'[12]cells down 19042026 9H40'!$B:$B,"")</f>
        <v/>
      </c>
      <c r="BG12" s="9" t="s">
        <v>1609</v>
      </c>
      <c r="BH12" s="9" t="s">
        <v>302</v>
      </c>
    </row>
    <row r="13" spans="1:60" s="9" customFormat="1" ht="25.5" customHeight="1" x14ac:dyDescent="0.3">
      <c r="A13" s="1" t="s">
        <v>374</v>
      </c>
      <c r="B13" s="8" t="s">
        <v>375</v>
      </c>
      <c r="C13" s="3" t="str">
        <f>_xlfn.XLOOKUP(B13,'[1]daily break down'!$D:$D,'[1]daily break down'!$E:$E,"")</f>
        <v>Douala</v>
      </c>
      <c r="D13" s="1" t="s">
        <v>21</v>
      </c>
      <c r="E13" s="1" t="s">
        <v>30</v>
      </c>
      <c r="F13" s="3" t="s">
        <v>31</v>
      </c>
      <c r="G13" s="1" t="s">
        <v>32</v>
      </c>
      <c r="H13" s="42" t="str">
        <f>_xlfn.XLOOKUP(B13,[2]CALCULATION!$B:$B,[2]CALCULATION!$H:$H,"")</f>
        <v>ZTE</v>
      </c>
      <c r="I13" s="34">
        <v>0</v>
      </c>
      <c r="J13" s="34">
        <v>0</v>
      </c>
      <c r="K13" s="34">
        <v>0</v>
      </c>
      <c r="L13" s="34">
        <v>0</v>
      </c>
      <c r="M13" s="34">
        <v>0</v>
      </c>
      <c r="N13" s="34">
        <v>0</v>
      </c>
      <c r="O13" s="34">
        <v>0.99871088053921819</v>
      </c>
      <c r="P13" s="34">
        <v>9.568519517282903</v>
      </c>
      <c r="Q13" s="34">
        <v>1.134560672082825</v>
      </c>
      <c r="R13" s="34">
        <v>0</v>
      </c>
      <c r="S13" s="35">
        <v>0</v>
      </c>
      <c r="T13" s="35">
        <v>0</v>
      </c>
      <c r="U13" s="35">
        <v>0</v>
      </c>
      <c r="V13" s="35">
        <v>0</v>
      </c>
      <c r="W13" s="35">
        <v>0</v>
      </c>
      <c r="X13" s="35">
        <v>2.3889374003019124</v>
      </c>
      <c r="Y13" s="35">
        <v>5.6234001934749006E-2</v>
      </c>
      <c r="Z13" s="35">
        <v>11.687826203582423</v>
      </c>
      <c r="AA13" s="35">
        <v>17.176765224272508</v>
      </c>
      <c r="AB13" s="35">
        <v>14.831453940859065</v>
      </c>
      <c r="AC13" s="35">
        <v>47.807608669481496</v>
      </c>
      <c r="AD13" s="35">
        <v>32.363051567632048</v>
      </c>
      <c r="AE13" s="58" t="s">
        <v>5560</v>
      </c>
      <c r="AF13" s="58"/>
      <c r="AG13" s="57" t="str" cm="1">
        <f t="array" ref="AG13">IFERROR(_xlfn.IFS(
AI13="MPR ISSUE","PDH",
AI13="BSS Hardware Issue","BSS",
AI13="Sites strategiques, MLL, Pylone, etc.","ENVTECH",
AI13="AKTIVCO DEFAUT GE &amp; POWER Cabinet","AKTIVCO",
AI13="AKTIVCO Coupure ENEO &amp; Baisse de tension","AKTIVCO GRID ONLY",
AI13="Coupure ENEO &amp; Baisse de tension","IHS GRID ONLY",
AI13="Defaut GE &amp; POWER Cabinet","IHS",
AI13="Sharing","Partners",
AI13="Sites strategiques &amp; DataCenter","SST &amp; DC",
AI13="Exclu","Exclu",
AI13="SAT","SAT",
AI13="SPARE-ISSUE","SPARE-ISSUE",
AI13="Fiber CAmtel","TRANS_FO_CAMTEL",
AI13="Fiber AOF","Fiber AOF",
AI13="Projet OCM (HUAWEI)","TRAVAUX-HUAWEI",
AI13="Projet OCM (NOKIA)","TRAVAUX-NOKIA",
AI13="ACCESS-ISSUE","ACCESS-ISSUE",
AI13="Projet OCM (ZTE, NOKIA, autres projets)","TRAVAUX OCM",
AI13="No root CAuse","No root cause",
AI13="ODU HS","PDH",
AI13="IP &amp; VLAN","PDH",
AI13="Warehouse HUAWEI","SPARE-ISSUE",
AI13="SPARE-HS","SPARE-ISSUE",
AI13="Power Telco","BSS",AI13="no impacts","no impacts"
),"")</f>
        <v>AKTIVCO GRID ONLY</v>
      </c>
      <c r="AH13" s="57" t="str" cm="1">
        <f t="array" ref="AH13">IFERROR(_xlfn.IFS(
AI13="MPR ISSUE","TX ISSUE",
AI13="BSS Hardware Issue","RAN ISSUE",
AI13="Sites strategiques, MLL, Pylone, etc.","ENVTECH",
AI13="AKTIVCO DEFAUT GE &amp; POWER Cabinet","POWER ISSUE",
AI13="AKTIVCO Coupure ENEO &amp; Baisse de tension","POWER ISSUE",
AI13="Coupure ENEO &amp; Baisse de tension","POWER ISSUE",
AI13="Defaut GE &amp; POWER Cabinet","POWER ISSUE",
AI13="Sharing","POWER ISSUE",
AI13="Sites strategiques &amp; DataCenter","POWER ISSUE",
AI13="Exclu","Exclu",
AI13="SAT","TX ISSUE",
AI13="SPARE-ISSUE","SPARE-ISSUE",
AI13="Fiber CAmtel","TX ISSUE",
AI13="Fiber AOF","TX ISSUE",
AI13="Projet OCM (HUAWEI)","TRAVAUX-HUAWEI",
AI13="Projet OCM (NOKIA)","TRAVAUX -NOKIA",
AI13="ACCESS-ISSUE","ACCESS-ISSUE",
AI13="Projet OCM (ZTE, NOKIA, autres projets)","TRAVAUX OCM",
AI13="No root CAuse","No root cause",
AI13="ODU HS","TX ISSUE",
AI13="IP &amp; VLAN","TX ISSUE",
AI13="Warehouse HUAWEI","SPARE-ISSUE",
AI13="SPARE-HS","SPARE-ISSUE",
AI13="Power Telco","RAN ISSUE",AI13="no impacts","no impacts"
),"")</f>
        <v>POWER ISSUE</v>
      </c>
      <c r="AI13" s="85" t="s">
        <v>5327</v>
      </c>
      <c r="AJ13" s="57" t="str" cm="1">
        <f t="array" ref="AJ13">IFERROR(_xlfn.IFS(
AI13="MPR ISSUE","ACTIVE",
AI13="BSS Hardware Issue","ACTIVE",
AI13="Sites strategiques, MLL, Pylone, etc.","PASSIVE",
AI13="AKTIVCO DEFAUT GE &amp; POWER Cabinet","PASSIVE",
AI13="AKTIVCO Coupure ENEO &amp; Baisse de tension","PASSIVE",
AI13="Coupure ENEO &amp; Baisse de tension","PASSIVE",
AI13="Defaut GE &amp; POWER Cabinet","PASSIVE",
AI13="Sharing","PASSIVE",
AI13="Sites strategiques &amp; DataCenter","PASSIVE",
AI13="Exclu","Exclu",
AI13="SAT","ACTIVE",
AI13="SPARE-ISSUE","SPARE-ISSUE",
AI13="Fiber CAmtel","ACTIVE",
AI13="Fiber AOF","ACTIVE",
AI13="Projet OCM (HUAWEI)","PLANNED WORKS",
AI13="Projet OCM (NOKIA)","PLANNED WORKS",
AI13="ACCESS-ISSUE","ACCESS-ISSUE",
AI13="Projet OCM (ZTE, NOKIA, autres projets)","PLANNED WORKS",
AI13="No root CAuse","No root cause",
AI13="ODU HS","ACTIVE",
AI13="IP &amp; VLAN","ACTIVE",
AI13="Warehouse HUAWEI","SPARE-ISSUE",
AI13="SPARE-HS","SPARE-ISSUE",
AI13="Power Telco","ACTIVE", AI13="no impacts","no impacts"
),"")</f>
        <v>PASSIVE</v>
      </c>
      <c r="AK13" s="23" t="s">
        <v>5768</v>
      </c>
      <c r="AL13" s="23" t="str">
        <f>B13</f>
        <v>LIT_713</v>
      </c>
      <c r="AN13" s="9" t="s">
        <v>5537</v>
      </c>
      <c r="AO13" s="23" t="str">
        <f>_xlfn.XLOOKUP(B13,'INCIDENT-05-03-2026'!E:E,'INCIDENT-05-03-2026'!F:F,"")</f>
        <v/>
      </c>
      <c r="AP13" s="7" t="s">
        <v>5945</v>
      </c>
      <c r="AQ13" s="6"/>
      <c r="AR13" s="7"/>
      <c r="AS13" s="3" t="str">
        <f>_xlfn.XLOOKUP(B13,'[3]tt num | region | site id'!$C:$C,'[3]tt num | region | site id'!$Q:$Q,"")</f>
        <v/>
      </c>
      <c r="AT13" s="24" t="str">
        <f>_xlfn.XLOOKUP(B13,'[4]Cells Huawei 03052026 12h'!$B:$B,'[4]Cells Huawei 03052026 12h'!$T:$T,"")</f>
        <v/>
      </c>
      <c r="AU13" s="24" t="str">
        <f>_xlfn.XLOOKUP(B13,'[5]cells down 02052026 8h50'!$B:$B,'[5]cells down 02052026 8h50'!$R:$R,"")</f>
        <v/>
      </c>
      <c r="AV13" s="24" t="str">
        <f>_xlfn.XLOOKUP(B13,'[5]cells down 02052026 13h50'!$B:$B,'[5]cells down 02052026 13h50'!$R:$R,"")</f>
        <v/>
      </c>
      <c r="AW13" s="24" t="str">
        <f>_xlfn.XLOOKUP(B13,'[5]cells down 02052026 13h50'!$B:$B,'[5]cells down 02052026 13h50'!$R:$R,"")</f>
        <v/>
      </c>
      <c r="AX13" s="24" t="str">
        <f>_xlfn.XLOOKUP(B13,'[6]cell downs 03052026 8h40 '!$B:$B,'[6]cell downs 03052026 8h40 '!$R:$R,"")</f>
        <v/>
      </c>
      <c r="AY13" s="24" t="str">
        <f>_xlfn.XLOOKUP(B13,'[7]ALL SITES DOWN'!$D:$D,'[7]ALL SITES DOWN'!$J:$J,"")</f>
        <v>(05/03/2026 com ran 17h): 03.05.2026 CAMUSAT: Grid outage and Grid only site / Grid return awaited</v>
      </c>
      <c r="AZ13" s="24" t="str">
        <f>_xlfn.XLOOKUP(B13,'[8]ALL SITES DOWN'!$D:$D,'[8]ALL SITES DOWN'!$J:$J,"")</f>
        <v/>
      </c>
      <c r="BA13" s="9" t="str">
        <f>_xlfn.XLOOKUP(B13,[9]sheet1!$AC:$AC,[9]sheet1!$AF:$AF,"")</f>
        <v>(05/03/2026 ticket)..INC-20260503-00014289...Others Transmission equipement fault</v>
      </c>
      <c r="BB13" s="14" t="s">
        <v>5980</v>
      </c>
      <c r="BC13" s="14" t="s">
        <v>5537</v>
      </c>
      <c r="BD13" s="14" t="str">
        <f>_xlfn.XLOOKUP(B13,'[10]cell downs 18042026 17h'!$B:$B,'[10]cell downs 18042026 17h'!$B:$B,"")</f>
        <v/>
      </c>
      <c r="BE13" s="14" t="str">
        <f>_xlfn.XLOOKUP(B13,'[11]Cells Huawei 19042026 15h'!$B:$B,'[11]Cells Huawei 19042026 15h'!$B:$B,"")</f>
        <v/>
      </c>
      <c r="BF13" s="9" t="str">
        <f>_xlfn.XLOOKUP(B13,'[12]cells down 19042026 9H40'!$B:$B,'[12]cells down 19042026 9H40'!$B:$B,"")</f>
        <v/>
      </c>
      <c r="BG13" s="9" t="s">
        <v>5537</v>
      </c>
      <c r="BH13" s="9" t="s">
        <v>12</v>
      </c>
    </row>
    <row r="14" spans="1:60" s="9" customFormat="1" ht="18.45" customHeight="1" x14ac:dyDescent="0.3">
      <c r="A14" s="1" t="s">
        <v>322</v>
      </c>
      <c r="B14" s="1" t="s">
        <v>323</v>
      </c>
      <c r="C14" s="3" t="str">
        <f>_xlfn.XLOOKUP(B14,'[1]daily break down'!$D:$D,'[1]daily break down'!$E:$E,"")</f>
        <v>Douala</v>
      </c>
      <c r="D14" s="1" t="s">
        <v>21</v>
      </c>
      <c r="E14" s="1" t="s">
        <v>30</v>
      </c>
      <c r="F14" s="3" t="s">
        <v>31</v>
      </c>
      <c r="G14" s="1" t="s">
        <v>32</v>
      </c>
      <c r="H14" s="42" t="str">
        <f>_xlfn.XLOOKUP(B14,[2]CALCULATION!$B:$B,[2]CALCULATION!$H:$H,"")</f>
        <v>ZTE</v>
      </c>
      <c r="I14" s="34">
        <v>0</v>
      </c>
      <c r="J14" s="34">
        <v>3.4078732596530577</v>
      </c>
      <c r="K14" s="34">
        <v>0</v>
      </c>
      <c r="L14" s="34">
        <v>1.3554659521219862E-3</v>
      </c>
      <c r="M14" s="34">
        <v>0</v>
      </c>
      <c r="N14" s="34">
        <v>0</v>
      </c>
      <c r="O14" s="34">
        <v>0</v>
      </c>
      <c r="P14" s="34">
        <v>0</v>
      </c>
      <c r="Q14" s="34">
        <v>1.054570345829303</v>
      </c>
      <c r="R14" s="34">
        <v>0</v>
      </c>
      <c r="S14" s="35">
        <v>14.176800558166612</v>
      </c>
      <c r="T14" s="35">
        <v>0</v>
      </c>
      <c r="U14" s="35">
        <v>0</v>
      </c>
      <c r="V14" s="35">
        <v>0</v>
      </c>
      <c r="W14" s="35">
        <v>0</v>
      </c>
      <c r="X14" s="35">
        <v>0.60822967585815291</v>
      </c>
      <c r="Y14" s="35">
        <v>0</v>
      </c>
      <c r="Z14" s="35">
        <v>0</v>
      </c>
      <c r="AA14" s="35">
        <v>26.588521995611671</v>
      </c>
      <c r="AB14" s="35">
        <v>22.623473790507667</v>
      </c>
      <c r="AC14" s="35">
        <v>36.474646888481772</v>
      </c>
      <c r="AD14" s="35">
        <v>30.412910599173024</v>
      </c>
      <c r="AE14" s="58" t="s">
        <v>5560</v>
      </c>
      <c r="AF14" s="58"/>
      <c r="AG14" s="57" t="str" cm="1">
        <f t="array" ref="AG14">IFERROR(_xlfn.IFS(
AI14="MPR ISSUE","PDH",
AI14="BSS Hardware Issue","BSS",
AI14="Sites strategiques, MLL, Pylone, etc.","ENVTECH",
AI14="AKTIVCO DEFAUT GE &amp; POWER Cabinet","AKTIVCO",
AI14="AKTIVCO Coupure ENEO &amp; Baisse de tension","AKTIVCO GRID ONLY",
AI14="Coupure ENEO &amp; Baisse de tension","IHS GRID ONLY",
AI14="Defaut GE &amp; POWER Cabinet","IHS",
AI14="Sharing","Partners",
AI14="Sites strategiques &amp; DataCenter","SST &amp; DC",
AI14="Exclu","Exclu",
AI14="SAT","SAT",
AI14="SPARE-ISSUE","SPARE-ISSUE",
AI14="Fiber CAmtel","TRANS_FO_CAMTEL",
AI14="Fiber AOF","Fiber AOF",
AI14="Projet OCM (HUAWEI)","TRAVAUX-HUAWEI",
AI14="Projet OCM (NOKIA)","TRAVAUX-NOKIA",
AI14="ACCESS-ISSUE","ACCESS-ISSUE",
AI14="Projet OCM (ZTE, NOKIA, autres projets)","TRAVAUX OCM",
AI14="No root CAuse","No root cause",
AI14="ODU HS","PDH",
AI14="IP &amp; VLAN","PDH",
AI14="Warehouse HUAWEI","SPARE-ISSUE",
AI14="SPARE-HS","SPARE-ISSUE",
AI14="Power Telco","BSS",AI14="no impacts","no impacts"
),"")</f>
        <v>AKTIVCO GRID ONLY</v>
      </c>
      <c r="AH14" s="57" t="str" cm="1">
        <f t="array" ref="AH14">IFERROR(_xlfn.IFS(
AI14="MPR ISSUE","TX ISSUE",
AI14="BSS Hardware Issue","RAN ISSUE",
AI14="Sites strategiques, MLL, Pylone, etc.","ENVTECH",
AI14="AKTIVCO DEFAUT GE &amp; POWER Cabinet","POWER ISSUE",
AI14="AKTIVCO Coupure ENEO &amp; Baisse de tension","POWER ISSUE",
AI14="Coupure ENEO &amp; Baisse de tension","POWER ISSUE",
AI14="Defaut GE &amp; POWER Cabinet","POWER ISSUE",
AI14="Sharing","POWER ISSUE",
AI14="Sites strategiques &amp; DataCenter","POWER ISSUE",
AI14="Exclu","Exclu",
AI14="SAT","TX ISSUE",
AI14="SPARE-ISSUE","SPARE-ISSUE",
AI14="Fiber CAmtel","TX ISSUE",
AI14="Fiber AOF","TX ISSUE",
AI14="Projet OCM (HUAWEI)","TRAVAUX-HUAWEI",
AI14="Projet OCM (NOKIA)","TRAVAUX -NOKIA",
AI14="ACCESS-ISSUE","ACCESS-ISSUE",
AI14="Projet OCM (ZTE, NOKIA, autres projets)","TRAVAUX OCM",
AI14="No root CAuse","No root cause",
AI14="ODU HS","TX ISSUE",
AI14="IP &amp; VLAN","TX ISSUE",
AI14="Warehouse HUAWEI","SPARE-ISSUE",
AI14="SPARE-HS","SPARE-ISSUE",
AI14="Power Telco","RAN ISSUE",AI14="no impacts","no impacts"
),"")</f>
        <v>POWER ISSUE</v>
      </c>
      <c r="AI14" s="85" t="s">
        <v>5327</v>
      </c>
      <c r="AJ14" s="57" t="str" cm="1">
        <f t="array" ref="AJ14">IFERROR(_xlfn.IFS(
AI14="MPR ISSUE","ACTIVE",
AI14="BSS Hardware Issue","ACTIVE",
AI14="Sites strategiques, MLL, Pylone, etc.","PASSIVE",
AI14="AKTIVCO DEFAUT GE &amp; POWER Cabinet","PASSIVE",
AI14="AKTIVCO Coupure ENEO &amp; Baisse de tension","PASSIVE",
AI14="Coupure ENEO &amp; Baisse de tension","PASSIVE",
AI14="Defaut GE &amp; POWER Cabinet","PASSIVE",
AI14="Sharing","PASSIVE",
AI14="Sites strategiques &amp; DataCenter","PASSIVE",
AI14="Exclu","Exclu",
AI14="SAT","ACTIVE",
AI14="SPARE-ISSUE","SPARE-ISSUE",
AI14="Fiber CAmtel","ACTIVE",
AI14="Fiber AOF","ACTIVE",
AI14="Projet OCM (HUAWEI)","PLANNED WORKS",
AI14="Projet OCM (NOKIA)","PLANNED WORKS",
AI14="ACCESS-ISSUE","ACCESS-ISSUE",
AI14="Projet OCM (ZTE, NOKIA, autres projets)","PLANNED WORKS",
AI14="No root CAuse","No root cause",
AI14="ODU HS","ACTIVE",
AI14="IP &amp; VLAN","ACTIVE",
AI14="Warehouse HUAWEI","SPARE-ISSUE",
AI14="SPARE-HS","SPARE-ISSUE",
AI14="Power Telco","ACTIVE", AI14="no impacts","no impacts"
),"")</f>
        <v>PASSIVE</v>
      </c>
      <c r="AK14" s="23" t="s">
        <v>5798</v>
      </c>
      <c r="AL14" s="23" t="str">
        <f>B14</f>
        <v>LIT_671</v>
      </c>
      <c r="AN14" s="9" t="s">
        <v>5537</v>
      </c>
      <c r="AO14" s="23" t="str">
        <f>_xlfn.XLOOKUP(B14,'INCIDENT-05-03-2026'!E:E,'INCIDENT-05-03-2026'!F:F,"")</f>
        <v/>
      </c>
      <c r="AP14" s="7" t="s">
        <v>5946</v>
      </c>
      <c r="AQ14" s="6"/>
      <c r="AR14" s="7"/>
      <c r="AS14" s="3" t="str">
        <f>_xlfn.XLOOKUP(B14,'[3]tt num | region | site id'!$C:$C,'[3]tt num | region | site id'!$Q:$Q,"")</f>
        <v/>
      </c>
      <c r="AT14" s="24" t="str">
        <f>_xlfn.XLOOKUP(B14,'[4]Cells Huawei 03052026 12h'!$B:$B,'[4]Cells Huawei 03052026 12h'!$T:$T,"")</f>
        <v/>
      </c>
      <c r="AU14" s="24" t="str">
        <f>_xlfn.XLOOKUP(B14,'[5]cells down 02052026 8h50'!$B:$B,'[5]cells down 02052026 8h50'!$R:$R,"")</f>
        <v/>
      </c>
      <c r="AV14" s="24" t="str">
        <f>_xlfn.XLOOKUP(B14,'[5]cells down 02052026 13h50'!$B:$B,'[5]cells down 02052026 13h50'!$R:$R,"")</f>
        <v/>
      </c>
      <c r="AW14" s="24" t="str">
        <f>_xlfn.XLOOKUP(B14,'[5]cells down 02052026 13h50'!$B:$B,'[5]cells down 02052026 13h50'!$R:$R,"")</f>
        <v/>
      </c>
      <c r="AX14" s="24" t="str">
        <f>_xlfn.XLOOKUP(B14,'[6]cell downs 03052026 8h40 '!$B:$B,'[6]cell downs 03052026 8h40 '!$R:$R,"")</f>
        <v/>
      </c>
      <c r="AY14" s="24" t="str">
        <f>_xlfn.XLOOKUP(B14,'[7]ALL SITES DOWN'!$D:$D,'[7]ALL SITES DOWN'!$J:$J,"")</f>
        <v xml:space="preserve">(05/03/2026 com ran 17h): 03/05/2026 Camusat : grid outage grid only site </v>
      </c>
      <c r="AZ14" s="24" t="str">
        <f>_xlfn.XLOOKUP(B14,'[8]ALL SITES DOWN'!$D:$D,'[8]ALL SITES DOWN'!$J:$J,"")</f>
        <v xml:space="preserve">(05/03/2026 com ran 10h): 03/05/2026 Camusat : grid outage grid only site </v>
      </c>
      <c r="BA14" s="9" t="str">
        <f>_xlfn.XLOOKUP(B14,[9]sheet1!$AC:$AC,[9]sheet1!$AF:$AF,"")</f>
        <v>(05/03/2026 ticket)..INC-20260503-00016577</v>
      </c>
      <c r="BB14" s="14" t="s">
        <v>5980</v>
      </c>
      <c r="BC14" s="14" t="s">
        <v>5537</v>
      </c>
      <c r="BD14" s="14" t="str">
        <f>_xlfn.XLOOKUP(B14,'[10]cell downs 18042026 17h'!$B:$B,'[10]cell downs 18042026 17h'!$B:$B,"")</f>
        <v/>
      </c>
      <c r="BE14" s="14" t="str">
        <f>_xlfn.XLOOKUP(B14,'[11]Cells Huawei 19042026 15h'!$B:$B,'[11]Cells Huawei 19042026 15h'!$B:$B,"")</f>
        <v/>
      </c>
      <c r="BF14" s="9" t="str">
        <f>_xlfn.XLOOKUP(B14,'[12]cells down 19042026 9H40'!$B:$B,'[12]cells down 19042026 9H40'!$B:$B,"")</f>
        <v/>
      </c>
      <c r="BG14" s="9" t="s">
        <v>5537</v>
      </c>
      <c r="BH14" s="9" t="s">
        <v>594</v>
      </c>
    </row>
    <row r="15" spans="1:60" s="9" customFormat="1" x14ac:dyDescent="0.3">
      <c r="A15" s="1" t="s">
        <v>143</v>
      </c>
      <c r="B15" s="1" t="s">
        <v>144</v>
      </c>
      <c r="C15" s="3" t="str">
        <f>_xlfn.XLOOKUP(B15,'[1]daily break down'!$D:$D,'[1]daily break down'!$E:$E,"")</f>
        <v>Douala</v>
      </c>
      <c r="D15" s="1" t="s">
        <v>11</v>
      </c>
      <c r="E15" s="1" t="s">
        <v>145</v>
      </c>
      <c r="F15" s="3" t="s">
        <v>31</v>
      </c>
      <c r="G15" s="1" t="s">
        <v>32</v>
      </c>
      <c r="H15" s="42" t="str">
        <f>_xlfn.XLOOKUP(B15,[2]CALCULATION!$B:$B,[2]CALCULATION!$H:$H,"")</f>
        <v>ZTE</v>
      </c>
      <c r="I15" s="34">
        <v>1.6895526391635487</v>
      </c>
      <c r="J15" s="34">
        <v>6.3224995933602157</v>
      </c>
      <c r="K15" s="34">
        <v>6.4643419712184658</v>
      </c>
      <c r="L15" s="34">
        <v>0</v>
      </c>
      <c r="M15" s="34">
        <v>12.078325243341807</v>
      </c>
      <c r="N15" s="34">
        <v>14.232178476342126</v>
      </c>
      <c r="O15" s="34">
        <v>0</v>
      </c>
      <c r="P15" s="34">
        <v>4.2477270976192312</v>
      </c>
      <c r="Q15" s="34">
        <v>1.1615808157336787</v>
      </c>
      <c r="R15" s="34">
        <v>0</v>
      </c>
      <c r="S15" s="35">
        <v>0</v>
      </c>
      <c r="T15" s="35">
        <v>15.989789774364855</v>
      </c>
      <c r="U15" s="35">
        <v>21.193566245188094</v>
      </c>
      <c r="V15" s="35">
        <v>23.220647741508362</v>
      </c>
      <c r="W15" s="35">
        <v>15.989789774364855</v>
      </c>
      <c r="X15" s="35">
        <v>0</v>
      </c>
      <c r="Y15" s="35">
        <v>0</v>
      </c>
      <c r="Z15" s="35">
        <v>5.4018171804596031</v>
      </c>
      <c r="AA15" s="35">
        <v>23.540070501061116</v>
      </c>
      <c r="AB15" s="35">
        <v>20.029427665065235</v>
      </c>
      <c r="AC15" s="35">
        <v>38.783168843448991</v>
      </c>
      <c r="AD15" s="35">
        <v>30.310608589944451</v>
      </c>
      <c r="AE15" s="58" t="s">
        <v>5560</v>
      </c>
      <c r="AF15" s="58"/>
      <c r="AG15" s="57" t="str" cm="1">
        <f t="array" ref="AG15">IFERROR(_xlfn.IFS(
AI15="MPR ISSUE","PDH",
AI15="BSS Hardware Issue","BSS",
AI15="Sites strategiques, MLL, Pylone, etc.","ENVTECH",
AI15="AKTIVCO DEFAUT GE &amp; POWER Cabinet","AKTIVCO",
AI15="AKTIVCO Coupure ENEO &amp; Baisse de tension","AKTIVCO GRID ONLY",
AI15="Coupure ENEO &amp; Baisse de tension","IHS GRID ONLY",
AI15="Defaut GE &amp; POWER Cabinet","IHS",
AI15="Sharing","Partners",
AI15="Sites strategiques &amp; DataCenter","SST &amp; DC",
AI15="Exclu","Exclu",
AI15="SAT","SAT",
AI15="SPARE-ISSUE","SPARE-ISSUE",
AI15="Fiber CAmtel","TRANS_FO_CAMTEL",
AI15="Fiber AOF","Fiber AOF",
AI15="Projet OCM (HUAWEI)","TRAVAUX-HUAWEI",
AI15="Projet OCM (NOKIA)","TRAVAUX-NOKIA",
AI15="ACCESS-ISSUE","ACCESS-ISSUE",
AI15="Projet OCM (ZTE, NOKIA, autres projets)","TRAVAUX OCM",
AI15="No root CAuse","No root cause",
AI15="ODU HS","PDH",
AI15="IP &amp; VLAN","PDH",
AI15="Warehouse HUAWEI","SPARE-ISSUE",
AI15="SPARE-HS","SPARE-ISSUE",
AI15="Power Telco","BSS",AI15="no impacts","no impacts"
),"")</f>
        <v>IHS GRID ONLY</v>
      </c>
      <c r="AH15" s="57" t="str" cm="1">
        <f t="array" ref="AH15">IFERROR(_xlfn.IFS(
AI15="MPR ISSUE","TX ISSUE",
AI15="BSS Hardware Issue","RAN ISSUE",
AI15="Sites strategiques, MLL, Pylone, etc.","ENVTECH",
AI15="AKTIVCO DEFAUT GE &amp; POWER Cabinet","POWER ISSUE",
AI15="AKTIVCO Coupure ENEO &amp; Baisse de tension","POWER ISSUE",
AI15="Coupure ENEO &amp; Baisse de tension","POWER ISSUE",
AI15="Defaut GE &amp; POWER Cabinet","POWER ISSUE",
AI15="Sharing","POWER ISSUE",
AI15="Sites strategiques &amp; DataCenter","POWER ISSUE",
AI15="Exclu","Exclu",
AI15="SAT","TX ISSUE",
AI15="SPARE-ISSUE","SPARE-ISSUE",
AI15="Fiber CAmtel","TX ISSUE",
AI15="Fiber AOF","TX ISSUE",
AI15="Projet OCM (HUAWEI)","TRAVAUX-HUAWEI",
AI15="Projet OCM (NOKIA)","TRAVAUX -NOKIA",
AI15="ACCESS-ISSUE","ACCESS-ISSUE",
AI15="Projet OCM (ZTE, NOKIA, autres projets)","TRAVAUX OCM",
AI15="No root CAuse","No root cause",
AI15="ODU HS","TX ISSUE",
AI15="IP &amp; VLAN","TX ISSUE",
AI15="Warehouse HUAWEI","SPARE-ISSUE",
AI15="SPARE-HS","SPARE-ISSUE",
AI15="Power Telco","RAN ISSUE",AI15="no impacts","no impacts"
),"")</f>
        <v>POWER ISSUE</v>
      </c>
      <c r="AI15" s="85" t="s">
        <v>5329</v>
      </c>
      <c r="AJ15" s="57" t="str" cm="1">
        <f t="array" ref="AJ15">IFERROR(_xlfn.IFS(
AI15="MPR ISSUE","ACTIVE",
AI15="BSS Hardware Issue","ACTIVE",
AI15="Sites strategiques, MLL, Pylone, etc.","PASSIVE",
AI15="AKTIVCO DEFAUT GE &amp; POWER Cabinet","PASSIVE",
AI15="AKTIVCO Coupure ENEO &amp; Baisse de tension","PASSIVE",
AI15="Coupure ENEO &amp; Baisse de tension","PASSIVE",
AI15="Defaut GE &amp; POWER Cabinet","PASSIVE",
AI15="Sharing","PASSIVE",
AI15="Sites strategiques &amp; DataCenter","PASSIVE",
AI15="Exclu","Exclu",
AI15="SAT","ACTIVE",
AI15="SPARE-ISSUE","SPARE-ISSUE",
AI15="Fiber CAmtel","ACTIVE",
AI15="Fiber AOF","ACTIVE",
AI15="Projet OCM (HUAWEI)","PLANNED WORKS",
AI15="Projet OCM (NOKIA)","PLANNED WORKS",
AI15="ACCESS-ISSUE","ACCESS-ISSUE",
AI15="Projet OCM (ZTE, NOKIA, autres projets)","PLANNED WORKS",
AI15="No root CAuse","No root cause",
AI15="ODU HS","ACTIVE",
AI15="IP &amp; VLAN","ACTIVE",
AI15="Warehouse HUAWEI","SPARE-ISSUE",
AI15="SPARE-HS","SPARE-ISSUE",
AI15="Power Telco","ACTIVE", AI15="no impacts","no impacts"
),"")</f>
        <v>PASSIVE</v>
      </c>
      <c r="AK15" s="23" t="s">
        <v>5804</v>
      </c>
      <c r="AL15" s="23" t="str">
        <f>B15</f>
        <v>LIT_528</v>
      </c>
      <c r="AN15" s="9" t="s">
        <v>5537</v>
      </c>
      <c r="AO15" s="23" t="str">
        <f>_xlfn.XLOOKUP(B15,'INCIDENT-05-03-2026'!E:E,'INCIDENT-05-03-2026'!F:F,"")</f>
        <v/>
      </c>
      <c r="AP15" s="7" t="s">
        <v>5947</v>
      </c>
      <c r="AQ15" s="6"/>
      <c r="AR15" s="7"/>
      <c r="AS15" s="3" t="str">
        <f>_xlfn.XLOOKUP(B15,'[3]tt num | region | site id'!$C:$C,'[3]tt num | region | site id'!$Q:$Q,"")</f>
        <v>(hourly IHS): 03/05/2026 06:35 5:24:52 51V Grid outage without space for MDG. Awaiting grid return. ( Abdul ; Cyrille and Armel are informed )</v>
      </c>
      <c r="AT15" s="24" t="str">
        <f>_xlfn.XLOOKUP(B15,'[4]Cells Huawei 03052026 12h'!$B:$B,'[4]Cells Huawei 03052026 12h'!$T:$T,"")</f>
        <v/>
      </c>
      <c r="AU15" s="24" t="str">
        <f>_xlfn.XLOOKUP(B15,'[5]cells down 02052026 8h50'!$B:$B,'[5]cells down 02052026 8h50'!$R:$R,"")</f>
        <v/>
      </c>
      <c r="AV15" s="24" t="str">
        <f>_xlfn.XLOOKUP(B15,'[5]cells down 02052026 13h50'!$B:$B,'[5]cells down 02052026 13h50'!$R:$R,"")</f>
        <v xml:space="preserve">(05/03/2026 cell zte): 02/04/2026 : Power issue || Mail sent to IHS </v>
      </c>
      <c r="AW15" s="24" t="str">
        <f>_xlfn.XLOOKUP(B15,'[5]cells down 02052026 13h50'!$B:$B,'[5]cells down 02052026 13h50'!$R:$R,"")</f>
        <v xml:space="preserve">(05/03/2026 cell zte): 02/04/2026 : Power issue || Mail sent to IHS </v>
      </c>
      <c r="AX15" s="24" t="str">
        <f>_xlfn.XLOOKUP(B15,'[6]cell downs 03052026 8h40 '!$B:$B,'[6]cell downs 03052026 8h40 '!$R:$R,"")</f>
        <v/>
      </c>
      <c r="AY15" s="24" t="str">
        <f>_xlfn.XLOOKUP(B15,'[7]ALL SITES DOWN'!$D:$D,'[7]ALL SITES DOWN'!$J:$J,"")</f>
        <v>(05/03/2026 com ran 17h): 03/05/2026 Grid outage without space for MDG. Awaiting grid return.  ( Abdul is informed )</v>
      </c>
      <c r="AZ15" s="24" t="str">
        <f>_xlfn.XLOOKUP(B15,'[8]ALL SITES DOWN'!$D:$D,'[8]ALL SITES DOWN'!$J:$J,"")</f>
        <v>(05/03/2026 com ran 10h): 03/05/2026 Grid outage without space for MDG. Awaiting grid return.  ( Abdul is informed )</v>
      </c>
      <c r="BA15" s="9" t="str">
        <f>_xlfn.XLOOKUP(B15,[9]sheet1!$AC:$AC,[9]sheet1!$AF:$AF,"")</f>
        <v>(05/03/2026 ticket)..INC-20260503-00014878...Others Transmission equipement fault</v>
      </c>
      <c r="BB15" s="14" t="s">
        <v>5982</v>
      </c>
      <c r="BC15" s="14" t="s">
        <v>5537</v>
      </c>
      <c r="BD15" s="14" t="str">
        <f>_xlfn.XLOOKUP(B15,'[10]cell downs 18042026 17h'!$B:$B,'[10]cell downs 18042026 17h'!$B:$B,"")</f>
        <v/>
      </c>
      <c r="BE15" s="14" t="str">
        <f>_xlfn.XLOOKUP(B15,'[11]Cells Huawei 19042026 15h'!$B:$B,'[11]Cells Huawei 19042026 15h'!$B:$B,"")</f>
        <v/>
      </c>
      <c r="BF15" s="9" t="str">
        <f>_xlfn.XLOOKUP(B15,'[12]cells down 19042026 9H40'!$B:$B,'[12]cells down 19042026 9H40'!$B:$B,"")</f>
        <v/>
      </c>
      <c r="BG15" s="9" t="s">
        <v>144</v>
      </c>
      <c r="BH15" s="9" t="s">
        <v>12</v>
      </c>
    </row>
    <row r="16" spans="1:60" s="9" customFormat="1" ht="17.55" customHeight="1" x14ac:dyDescent="0.3">
      <c r="A16" s="1" t="s">
        <v>118</v>
      </c>
      <c r="B16" s="1" t="s">
        <v>119</v>
      </c>
      <c r="C16" s="3" t="str">
        <f>_xlfn.XLOOKUP(B16,'[1]daily break down'!$D:$D,'[1]daily break down'!$E:$E,"")</f>
        <v>Douala</v>
      </c>
      <c r="D16" s="1" t="s">
        <v>21</v>
      </c>
      <c r="E16" s="1" t="s">
        <v>30</v>
      </c>
      <c r="F16" s="3" t="s">
        <v>31</v>
      </c>
      <c r="G16" s="1" t="s">
        <v>32</v>
      </c>
      <c r="H16" s="42" t="str">
        <f>_xlfn.XLOOKUP(B16,[2]CALCULATION!$B:$B,[2]CALCULATION!$H:$H,"")</f>
        <v>ZTE</v>
      </c>
      <c r="I16" s="34">
        <v>28.954821606412636</v>
      </c>
      <c r="J16" s="34">
        <v>31.4269596470652</v>
      </c>
      <c r="K16" s="34">
        <v>27.418953837110092</v>
      </c>
      <c r="L16" s="34">
        <v>25.985637768132563</v>
      </c>
      <c r="M16" s="34">
        <v>39.527634383748101</v>
      </c>
      <c r="N16" s="34">
        <v>35.308372071123436</v>
      </c>
      <c r="O16" s="34">
        <v>29.162225732165645</v>
      </c>
      <c r="P16" s="34">
        <v>28.579464548144728</v>
      </c>
      <c r="Q16" s="34">
        <v>25.403768338027525</v>
      </c>
      <c r="R16" s="34">
        <v>29.19416835743209</v>
      </c>
      <c r="S16" s="35">
        <v>26.396236941155653</v>
      </c>
      <c r="T16" s="35">
        <v>22.973542731420842</v>
      </c>
      <c r="U16" s="35">
        <v>29.444626362243277</v>
      </c>
      <c r="V16" s="35">
        <v>26.883259424768784</v>
      </c>
      <c r="W16" s="35">
        <v>22.973542731420842</v>
      </c>
      <c r="X16" s="35">
        <v>26.516124337605191</v>
      </c>
      <c r="Y16" s="35">
        <v>25.787953760062553</v>
      </c>
      <c r="Z16" s="35">
        <v>27.385102858463672</v>
      </c>
      <c r="AA16" s="35">
        <v>11.506755352525289</v>
      </c>
      <c r="AB16" s="35">
        <v>16.943857931189246</v>
      </c>
      <c r="AC16" s="35">
        <v>41.817319099431565</v>
      </c>
      <c r="AD16" s="35">
        <v>29.138665593708357</v>
      </c>
      <c r="AE16" s="58" t="s">
        <v>5560</v>
      </c>
      <c r="AF16" s="58"/>
      <c r="AG16" s="57" t="str" cm="1">
        <f t="array" ref="AG16">IFERROR(_xlfn.IFS(
AI16="MPR ISSUE","PDH",
AI16="BSS Hardware Issue","BSS",
AI16="Sites strategiques, MLL, Pylone, etc.","ENVTECH",
AI16="AKTIVCO DEFAUT GE &amp; POWER Cabinet","AKTIVCO",
AI16="AKTIVCO Coupure ENEO &amp; Baisse de tension","AKTIVCO GRID ONLY",
AI16="Coupure ENEO &amp; Baisse de tension","IHS GRID ONLY",
AI16="Defaut GE &amp; POWER Cabinet","IHS",
AI16="Sharing","Partners",
AI16="Sites strategiques &amp; DataCenter","SST &amp; DC",
AI16="Exclu","Exclu",
AI16="SAT","SAT",
AI16="SPARE-ISSUE","SPARE-ISSUE",
AI16="Fiber CAmtel","TRANS_FO_CAMTEL",
AI16="Fiber AOF","Fiber AOF",
AI16="Projet OCM (HUAWEI)","TRAVAUX-HUAWEI",
AI16="Projet OCM (NOKIA)","TRAVAUX-NOKIA",
AI16="ACCESS-ISSUE","ACCESS-ISSUE",
AI16="Projet OCM (ZTE, NOKIA, autres projets)","TRAVAUX OCM",
AI16="No root CAuse","No root cause",
AI16="ODU HS","PDH",
AI16="IP &amp; VLAN","PDH",
AI16="Warehouse HUAWEI","SPARE-ISSUE",
AI16="SPARE-HS","SPARE-ISSUE",
AI16="Power Telco","BSS",AI16="no impacts","no impacts"
),"")</f>
        <v>AKTIVCO GRID ONLY</v>
      </c>
      <c r="AH16" s="57" t="str" cm="1">
        <f t="array" ref="AH16">IFERROR(_xlfn.IFS(
AI16="MPR ISSUE","TX ISSUE",
AI16="BSS Hardware Issue","RAN ISSUE",
AI16="Sites strategiques, MLL, Pylone, etc.","ENVTECH",
AI16="AKTIVCO DEFAUT GE &amp; POWER Cabinet","POWER ISSUE",
AI16="AKTIVCO Coupure ENEO &amp; Baisse de tension","POWER ISSUE",
AI16="Coupure ENEO &amp; Baisse de tension","POWER ISSUE",
AI16="Defaut GE &amp; POWER Cabinet","POWER ISSUE",
AI16="Sharing","POWER ISSUE",
AI16="Sites strategiques &amp; DataCenter","POWER ISSUE",
AI16="Exclu","Exclu",
AI16="SAT","TX ISSUE",
AI16="SPARE-ISSUE","SPARE-ISSUE",
AI16="Fiber CAmtel","TX ISSUE",
AI16="Fiber AOF","TX ISSUE",
AI16="Projet OCM (HUAWEI)","TRAVAUX-HUAWEI",
AI16="Projet OCM (NOKIA)","TRAVAUX -NOKIA",
AI16="ACCESS-ISSUE","ACCESS-ISSUE",
AI16="Projet OCM (ZTE, NOKIA, autres projets)","TRAVAUX OCM",
AI16="No root CAuse","No root cause",
AI16="ODU HS","TX ISSUE",
AI16="IP &amp; VLAN","TX ISSUE",
AI16="Warehouse HUAWEI","SPARE-ISSUE",
AI16="SPARE-HS","SPARE-ISSUE",
AI16="Power Telco","RAN ISSUE",AI16="no impacts","no impacts"
),"")</f>
        <v>POWER ISSUE</v>
      </c>
      <c r="AI16" s="85" t="s">
        <v>5327</v>
      </c>
      <c r="AJ16" s="57" t="str" cm="1">
        <f t="array" ref="AJ16">IFERROR(_xlfn.IFS(
AI16="MPR ISSUE","ACTIVE",
AI16="BSS Hardware Issue","ACTIVE",
AI16="Sites strategiques, MLL, Pylone, etc.","PASSIVE",
AI16="AKTIVCO DEFAUT GE &amp; POWER Cabinet","PASSIVE",
AI16="AKTIVCO Coupure ENEO &amp; Baisse de tension","PASSIVE",
AI16="Coupure ENEO &amp; Baisse de tension","PASSIVE",
AI16="Defaut GE &amp; POWER Cabinet","PASSIVE",
AI16="Sharing","PASSIVE",
AI16="Sites strategiques &amp; DataCenter","PASSIVE",
AI16="Exclu","Exclu",
AI16="SAT","ACTIVE",
AI16="SPARE-ISSUE","SPARE-ISSUE",
AI16="Fiber CAmtel","ACTIVE",
AI16="Fiber AOF","ACTIVE",
AI16="Projet OCM (HUAWEI)","PLANNED WORKS",
AI16="Projet OCM (NOKIA)","PLANNED WORKS",
AI16="ACCESS-ISSUE","ACCESS-ISSUE",
AI16="Projet OCM (ZTE, NOKIA, autres projets)","PLANNED WORKS",
AI16="No root CAuse","No root cause",
AI16="ODU HS","ACTIVE",
AI16="IP &amp; VLAN","ACTIVE",
AI16="Warehouse HUAWEI","SPARE-ISSUE",
AI16="SPARE-HS","SPARE-ISSUE",
AI16="Power Telco","ACTIVE", AI16="no impacts","no impacts"
),"")</f>
        <v>PASSIVE</v>
      </c>
      <c r="AK16" s="23" t="s">
        <v>5924</v>
      </c>
      <c r="AL16" s="23" t="str">
        <f>B16</f>
        <v>LIT_613</v>
      </c>
      <c r="AN16" s="9" t="s">
        <v>5537</v>
      </c>
      <c r="AO16" s="23" t="str">
        <f>_xlfn.XLOOKUP(B16,'INCIDENT-05-03-2026'!E:E,'INCIDENT-05-03-2026'!F:F,"")</f>
        <v/>
      </c>
      <c r="AP16" s="7" t="s">
        <v>5941</v>
      </c>
      <c r="AQ16" s="6"/>
      <c r="AR16" s="7"/>
      <c r="AS16" s="3" t="str">
        <f>_xlfn.XLOOKUP(B16,'[3]tt num | region | site id'!$C:$C,'[3]tt num | region | site id'!$Q:$Q,"")</f>
        <v/>
      </c>
      <c r="AT16" s="24" t="str">
        <f>_xlfn.XLOOKUP(B16,'[4]Cells Huawei 03052026 12h'!$B:$B,'[4]Cells Huawei 03052026 12h'!$T:$T,"")</f>
        <v/>
      </c>
      <c r="AU16" s="24" t="str">
        <f>_xlfn.XLOOKUP(B16,'[5]cells down 02052026 8h50'!$B:$B,'[5]cells down 02052026 8h50'!$R:$R,"")</f>
        <v/>
      </c>
      <c r="AV16" s="24" t="str">
        <f>_xlfn.XLOOKUP(B16,'[5]cells down 02052026 13h50'!$B:$B,'[5]cells down 02052026 13h50'!$R:$R,"")</f>
        <v/>
      </c>
      <c r="AW16" s="24" t="str">
        <f>_xlfn.XLOOKUP(B16,'[5]cells down 02052026 13h50'!$B:$B,'[5]cells down 02052026 13h50'!$R:$R,"")</f>
        <v/>
      </c>
      <c r="AX16" s="24" t="str">
        <f>_xlfn.XLOOKUP(B16,'[6]cell downs 03052026 8h40 '!$B:$B,'[6]cell downs 03052026 8h40 '!$R:$R,"")</f>
        <v/>
      </c>
      <c r="AY16" s="24" t="str">
        <f>_xlfn.XLOOKUP(B16,'[7]ALL SITES DOWN'!$D:$D,'[7]ALL SITES DOWN'!$J:$J,"")</f>
        <v/>
      </c>
      <c r="AZ16" s="24" t="str">
        <f>_xlfn.XLOOKUP(B16,'[8]ALL SITES DOWN'!$D:$D,'[8]ALL SITES DOWN'!$J:$J,"")</f>
        <v/>
      </c>
      <c r="BA16" s="9" t="str">
        <f>_xlfn.XLOOKUP(B16,[9]sheet1!$AC:$AC,[9]sheet1!$AF:$AF,"")</f>
        <v>(05/03/2026 ticket)..INC-20260503-00013856</v>
      </c>
      <c r="BB16" s="14" t="s">
        <v>5983</v>
      </c>
      <c r="BC16" s="14" t="s">
        <v>5537</v>
      </c>
      <c r="BD16" s="14" t="str">
        <f>_xlfn.XLOOKUP(B16,'[10]cell downs 18042026 17h'!$B:$B,'[10]cell downs 18042026 17h'!$B:$B,"")</f>
        <v/>
      </c>
      <c r="BE16" s="14" t="str">
        <f>_xlfn.XLOOKUP(B16,'[11]Cells Huawei 19042026 15h'!$B:$B,'[11]Cells Huawei 19042026 15h'!$B:$B,"")</f>
        <v/>
      </c>
      <c r="BF16" s="9" t="str">
        <f>_xlfn.XLOOKUP(B16,'[12]cells down 19042026 9H40'!$B:$B,'[12]cells down 19042026 9H40'!$B:$B,"")</f>
        <v>LIT_613</v>
      </c>
      <c r="BG16" s="9" t="s">
        <v>5537</v>
      </c>
      <c r="BH16" s="9" t="s">
        <v>5537</v>
      </c>
    </row>
    <row r="17" spans="1:60" s="9" customFormat="1" ht="21" customHeight="1" x14ac:dyDescent="0.3">
      <c r="A17" s="1" t="s">
        <v>1903</v>
      </c>
      <c r="B17" s="8" t="s">
        <v>1904</v>
      </c>
      <c r="C17" s="3" t="str">
        <f>_xlfn.XLOOKUP(B17,'[1]daily break down'!$D:$D,'[1]daily break down'!$E:$E,"")</f>
        <v>Yaounde</v>
      </c>
      <c r="D17" s="1" t="s">
        <v>11</v>
      </c>
      <c r="E17" s="1" t="s">
        <v>145</v>
      </c>
      <c r="F17" s="3" t="s">
        <v>37</v>
      </c>
      <c r="G17" s="1" t="s">
        <v>38</v>
      </c>
      <c r="H17" s="42" t="str">
        <f>_xlfn.XLOOKUP(B17,[2]CALCULATION!$B:$B,[2]CALCULATION!$H:$H,"")</f>
        <v>ZTE</v>
      </c>
      <c r="I17" s="34">
        <v>0</v>
      </c>
      <c r="J17" s="34">
        <v>0</v>
      </c>
      <c r="K17" s="34">
        <v>0</v>
      </c>
      <c r="L17" s="34">
        <v>0</v>
      </c>
      <c r="M17" s="34">
        <v>0</v>
      </c>
      <c r="N17" s="34">
        <v>0</v>
      </c>
      <c r="O17" s="34">
        <v>0</v>
      </c>
      <c r="P17" s="34">
        <v>0</v>
      </c>
      <c r="Q17" s="34">
        <v>0</v>
      </c>
      <c r="R17" s="34">
        <v>0</v>
      </c>
      <c r="S17" s="35">
        <v>0</v>
      </c>
      <c r="T17" s="35">
        <v>12.750083468166519</v>
      </c>
      <c r="U17" s="35">
        <v>16.384141191040801</v>
      </c>
      <c r="V17" s="35">
        <v>37.422542254867551</v>
      </c>
      <c r="W17" s="35">
        <v>12.750083468166519</v>
      </c>
      <c r="X17" s="35">
        <v>49.147019544392215</v>
      </c>
      <c r="Y17" s="35">
        <v>17.51977196782266</v>
      </c>
      <c r="Z17" s="35">
        <v>30.377169102224943</v>
      </c>
      <c r="AA17" s="35">
        <v>14.35687265446087</v>
      </c>
      <c r="AB17" s="35">
        <v>12.224338770056203</v>
      </c>
      <c r="AC17" s="35">
        <v>43.677235387979415</v>
      </c>
      <c r="AD17" s="35">
        <v>28.931190127642076</v>
      </c>
      <c r="AE17" s="58" t="s">
        <v>5560</v>
      </c>
      <c r="AF17" s="58"/>
      <c r="AG17" s="57" t="str" cm="1">
        <f t="array" ref="AG17">IFERROR(_xlfn.IFS(
AI17="MPR ISSUE","PDH",
AI17="BSS Hardware Issue","BSS",
AI17="Sites strategiques, MLL, Pylone, etc.","ENVTECH",
AI17="AKTIVCO DEFAUT GE &amp; POWER Cabinet","AKTIVCO",
AI17="AKTIVCO Coupure ENEO &amp; Baisse de tension","AKTIVCO GRID ONLY",
AI17="Coupure ENEO &amp; Baisse de tension","IHS GRID ONLY",
AI17="Defaut GE &amp; POWER Cabinet","IHS",
AI17="Sharing","Partners",
AI17="Sites strategiques &amp; DataCenter","SST &amp; DC",
AI17="Exclu","Exclu",
AI17="SAT","SAT",
AI17="SPARE-ISSUE","SPARE-ISSUE",
AI17="Fiber CAmtel","TRANS_FO_CAMTEL",
AI17="Fiber AOF","Fiber AOF",
AI17="Projet OCM (HUAWEI)","TRAVAUX-HUAWEI",
AI17="Projet OCM (NOKIA)","TRAVAUX-NOKIA",
AI17="ACCESS-ISSUE","ACCESS-ISSUE",
AI17="Projet OCM (ZTE, NOKIA, autres projets)","TRAVAUX OCM",
AI17="No root CAuse","No root cause",
AI17="ODU HS","PDH",
AI17="IP &amp; VLAN","PDH",
AI17="Warehouse HUAWEI","SPARE-ISSUE",
AI17="SPARE-HS","SPARE-ISSUE",
AI17="Power Telco","BSS",AI17="no impacts","no impacts"
),"")</f>
        <v>IHS GRID ONLY</v>
      </c>
      <c r="AH17" s="57" t="str" cm="1">
        <f t="array" ref="AH17">IFERROR(_xlfn.IFS(
AI17="MPR ISSUE","TX ISSUE",
AI17="BSS Hardware Issue","RAN ISSUE",
AI17="Sites strategiques, MLL, Pylone, etc.","ENVTECH",
AI17="AKTIVCO DEFAUT GE &amp; POWER Cabinet","POWER ISSUE",
AI17="AKTIVCO Coupure ENEO &amp; Baisse de tension","POWER ISSUE",
AI17="Coupure ENEO &amp; Baisse de tension","POWER ISSUE",
AI17="Defaut GE &amp; POWER Cabinet","POWER ISSUE",
AI17="Sharing","POWER ISSUE",
AI17="Sites strategiques &amp; DataCenter","POWER ISSUE",
AI17="Exclu","Exclu",
AI17="SAT","TX ISSUE",
AI17="SPARE-ISSUE","SPARE-ISSUE",
AI17="Fiber CAmtel","TX ISSUE",
AI17="Fiber AOF","TX ISSUE",
AI17="Projet OCM (HUAWEI)","TRAVAUX-HUAWEI",
AI17="Projet OCM (NOKIA)","TRAVAUX -NOKIA",
AI17="ACCESS-ISSUE","ACCESS-ISSUE",
AI17="Projet OCM (ZTE, NOKIA, autres projets)","TRAVAUX OCM",
AI17="No root CAuse","No root cause",
AI17="ODU HS","TX ISSUE",
AI17="IP &amp; VLAN","TX ISSUE",
AI17="Warehouse HUAWEI","SPARE-ISSUE",
AI17="SPARE-HS","SPARE-ISSUE",
AI17="Power Telco","RAN ISSUE",AI17="no impacts","no impacts"
),"")</f>
        <v>POWER ISSUE</v>
      </c>
      <c r="AI17" s="85" t="s">
        <v>5329</v>
      </c>
      <c r="AJ17" s="57" t="str" cm="1">
        <f t="array" ref="AJ17">IFERROR(_xlfn.IFS(
AI17="MPR ISSUE","ACTIVE",
AI17="BSS Hardware Issue","ACTIVE",
AI17="Sites strategiques, MLL, Pylone, etc.","PASSIVE",
AI17="AKTIVCO DEFAUT GE &amp; POWER Cabinet","PASSIVE",
AI17="AKTIVCO Coupure ENEO &amp; Baisse de tension","PASSIVE",
AI17="Coupure ENEO &amp; Baisse de tension","PASSIVE",
AI17="Defaut GE &amp; POWER Cabinet","PASSIVE",
AI17="Sharing","PASSIVE",
AI17="Sites strategiques &amp; DataCenter","PASSIVE",
AI17="Exclu","Exclu",
AI17="SAT","ACTIVE",
AI17="SPARE-ISSUE","SPARE-ISSUE",
AI17="Fiber CAmtel","ACTIVE",
AI17="Fiber AOF","ACTIVE",
AI17="Projet OCM (HUAWEI)","PLANNED WORKS",
AI17="Projet OCM (NOKIA)","PLANNED WORKS",
AI17="ACCESS-ISSUE","ACCESS-ISSUE",
AI17="Projet OCM (ZTE, NOKIA, autres projets)","PLANNED WORKS",
AI17="No root CAuse","No root cause",
AI17="ODU HS","ACTIVE",
AI17="IP &amp; VLAN","ACTIVE",
AI17="Warehouse HUAWEI","SPARE-ISSUE",
AI17="SPARE-HS","SPARE-ISSUE",
AI17="Power Telco","ACTIVE", AI17="no impacts","no impacts"
),"")</f>
        <v>PASSIVE</v>
      </c>
      <c r="AK17" s="120" t="s">
        <v>5673</v>
      </c>
      <c r="AL17" s="127" t="str">
        <f>IFERROR(MID(AM17, SEARCH("CTR_", AM17), 7), IFERROR(MID(AM17, SEARCH("SUO_", AM17), 7), IFERROR(MID(AM17, SEARCH("SUD_", AM17), 7), IFERROR(MID(AM17, SEARCH("NRO_", AM17), 7), IFERROR(MID(AM17, SEARCH("ADM_", AM17), 7), IFERROR(MID(AM17, SEARCH("NRD_", AM17), 7), IFERROR(MID(AM17, SEARCH("EXN_", AM17), 7), IFERROR(MID(AM17, SEARCH("LIT_", AM17), 7), IFERROR(MID(AM17, SEARCH("EST_", AM17), 7), MID(AM17, SEARCH("OST_",AM17), 7))))))))))</f>
        <v>CTR_217</v>
      </c>
      <c r="AM17" s="9" t="s">
        <v>5999</v>
      </c>
      <c r="AN17" s="9" t="s">
        <v>5537</v>
      </c>
      <c r="AO17" s="23" t="str">
        <f>_xlfn.XLOOKUP(B17,'INCIDENT-05-03-2026'!E:E,'INCIDENT-05-03-2026'!F:F,"")</f>
        <v/>
      </c>
      <c r="AP17" s="7" t="s">
        <v>5948</v>
      </c>
      <c r="AQ17" s="6"/>
      <c r="AR17" s="7"/>
      <c r="AS17" s="3" t="str">
        <f>_xlfn.XLOOKUP(B17,'[3]tt num | region | site id'!$C:$C,'[3]tt num | region | site id'!$Q:$Q,"")</f>
        <v>(hourly IHS): 03/05/2026 13:23 2:46:25 55.6V Grid outage no space // awaiting grid return//</v>
      </c>
      <c r="AT17" s="24" t="str">
        <f>_xlfn.XLOOKUP(B17,'[4]Cells Huawei 03052026 12h'!$B:$B,'[4]Cells Huawei 03052026 12h'!$T:$T,"")</f>
        <v/>
      </c>
      <c r="AU17" s="24" t="str">
        <f>_xlfn.XLOOKUP(B17,'[5]cells down 02052026 8h50'!$B:$B,'[5]cells down 02052026 8h50'!$R:$R,"")</f>
        <v/>
      </c>
      <c r="AV17" s="24" t="str">
        <f>_xlfn.XLOOKUP(B17,'[5]cells down 02052026 13h50'!$B:$B,'[5]cells down 02052026 13h50'!$R:$R,"")</f>
        <v/>
      </c>
      <c r="AW17" s="24" t="str">
        <f>_xlfn.XLOOKUP(B17,'[5]cells down 02052026 13h50'!$B:$B,'[5]cells down 02052026 13h50'!$R:$R,"")</f>
        <v/>
      </c>
      <c r="AX17" s="24" t="str">
        <f>_xlfn.XLOOKUP(B17,'[6]cell downs 03052026 8h40 '!$B:$B,'[6]cell downs 03052026 8h40 '!$R:$R,"")</f>
        <v/>
      </c>
      <c r="AY17" s="24" t="str">
        <f>_xlfn.XLOOKUP(B17,'[7]ALL SITES DOWN'!$D:$D,'[7]ALL SITES DOWN'!$J:$J,"")</f>
        <v>(05/03/2026 com ran 17h): Impacted by CTR_217_Z_Madagascar-Yde-New(CTR-217)</v>
      </c>
      <c r="AZ17" s="24" t="str">
        <f>_xlfn.XLOOKUP(B17,'[8]ALL SITES DOWN'!$D:$D,'[8]ALL SITES DOWN'!$J:$J,"")</f>
        <v/>
      </c>
      <c r="BA17" s="9" t="str">
        <f>_xlfn.XLOOKUP(B17,[9]sheet1!$AC:$AC,[9]sheet1!$AF:$AF,"")</f>
        <v>(05/03/2026 ticket)..INC-20260503-00007694...2026-05-04 02:15:48...Update please 
Grid outage no space // awaiting grid return...power issue ( grid outage)
...user:OCM_NOC.IHS</v>
      </c>
      <c r="BB17" s="14" t="s">
        <v>5980</v>
      </c>
      <c r="BC17" s="14" t="s">
        <v>5537</v>
      </c>
      <c r="BD17" s="14" t="str">
        <f>_xlfn.XLOOKUP(B17,'[10]cell downs 18042026 17h'!$B:$B,'[10]cell downs 18042026 17h'!$B:$B,"")</f>
        <v/>
      </c>
      <c r="BE17" s="14" t="str">
        <f>_xlfn.XLOOKUP(B17,'[11]Cells Huawei 19042026 15h'!$B:$B,'[11]Cells Huawei 19042026 15h'!$B:$B,"")</f>
        <v/>
      </c>
      <c r="BF17" s="9" t="str">
        <f>_xlfn.XLOOKUP(B17,'[12]cells down 19042026 9H40'!$B:$B,'[12]cells down 19042026 9H40'!$B:$B,"")</f>
        <v/>
      </c>
      <c r="BG17" s="9" t="s">
        <v>1904</v>
      </c>
      <c r="BH17" s="9" t="s">
        <v>5537</v>
      </c>
    </row>
    <row r="18" spans="1:60" s="9" customFormat="1" ht="22.5" customHeight="1" x14ac:dyDescent="0.3">
      <c r="A18" s="1" t="s">
        <v>4864</v>
      </c>
      <c r="B18" s="1" t="s">
        <v>4865</v>
      </c>
      <c r="C18" s="3" t="str">
        <f>_xlfn.XLOOKUP(B18,'[1]daily break down'!$D:$D,'[1]daily break down'!$E:$E,"")</f>
        <v>SUD-OUEST</v>
      </c>
      <c r="D18" s="1" t="s">
        <v>11</v>
      </c>
      <c r="E18" s="1" t="s">
        <v>5506</v>
      </c>
      <c r="F18" s="3" t="s">
        <v>13</v>
      </c>
      <c r="G18" s="1" t="s">
        <v>1431</v>
      </c>
      <c r="H18" s="40" t="str">
        <f>_xlfn.XLOOKUP(B18,[2]CALCULATION!$B:$B,[2]CALCULATION!$H:$H,"")</f>
        <v>Huawei</v>
      </c>
      <c r="I18" s="34">
        <v>27.737113799214111</v>
      </c>
      <c r="J18" s="34">
        <v>27.736578746864588</v>
      </c>
      <c r="K18" s="34">
        <v>27.737113799214111</v>
      </c>
      <c r="L18" s="34">
        <v>27.737113799214111</v>
      </c>
      <c r="M18" s="34">
        <v>37.30204846575522</v>
      </c>
      <c r="N18" s="34">
        <v>22.918521514811676</v>
      </c>
      <c r="O18" s="34">
        <v>0</v>
      </c>
      <c r="P18" s="34">
        <v>7.3658873450845094E-3</v>
      </c>
      <c r="Q18" s="34">
        <v>0</v>
      </c>
      <c r="R18" s="34">
        <v>0</v>
      </c>
      <c r="S18" s="35">
        <v>0</v>
      </c>
      <c r="T18" s="35">
        <v>20.969361475660108</v>
      </c>
      <c r="U18" s="35">
        <v>0</v>
      </c>
      <c r="V18" s="35">
        <v>0</v>
      </c>
      <c r="W18" s="35">
        <v>20.969361475660108</v>
      </c>
      <c r="X18" s="35">
        <v>22.72583132867053</v>
      </c>
      <c r="Y18" s="35">
        <v>1.3598890515448032</v>
      </c>
      <c r="Z18" s="35">
        <v>27.737113799214111</v>
      </c>
      <c r="AA18" s="35">
        <v>64.742125583012609</v>
      </c>
      <c r="AB18" s="35">
        <v>55.081244836133287</v>
      </c>
      <c r="AC18" s="35">
        <v>0</v>
      </c>
      <c r="AD18" s="35">
        <v>27.736578746864588</v>
      </c>
      <c r="AE18" s="58" t="s">
        <v>5603</v>
      </c>
      <c r="AF18" s="58"/>
      <c r="AG18" s="57" t="str" cm="1">
        <f t="array" ref="AG18">IFERROR(_xlfn.IFS(
AI18="MPR ISSUE","PDH",
AI18="BSS Hardware Issue","BSS",
AI18="Sites strategiques, MLL, Pylone, etc.","ENVTECH",
AI18="AKTIVCO DEFAUT GE &amp; POWER Cabinet","AKTIVCO",
AI18="AKTIVCO Coupure ENEO &amp; Baisse de tension","AKTIVCO GRID ONLY",
AI18="Coupure ENEO &amp; Baisse de tension","IHS GRID ONLY",
AI18="Defaut GE &amp; POWER Cabinet","IHS",
AI18="Sharing","Partners",
AI18="Sites strategiques &amp; DataCenter","SST &amp; DC",
AI18="Exclu","Exclu",
AI18="SAT","SAT",
AI18="SPARE-ISSUE","SPARE-ISSUE",
AI18="Fiber CAmtel","TRANS_FO_CAMTEL",
AI18="Fiber AOF","Fiber AOF",
AI18="Projet OCM (HUAWEI)","TRAVAUX-HUAWEI",
AI18="Projet OCM (NOKIA)","TRAVAUX-NOKIA",
AI18="ACCESS-ISSUE","ACCESS-ISSUE",
AI18="Projet OCM (ZTE, NOKIA, autres projets)","TRAVAUX OCM",
AI18="No root CAuse","No root cause",
AI18="ODU HS","PDH",
AI18="IP &amp; VLAN","PDH",
AI18="Warehouse HUAWEI","SPARE-ISSUE",
AI18="SPARE-HS","SPARE-ISSUE",
AI18="Power Telco","BSS",AI18="no impacts","no impacts"
),"")</f>
        <v>PDH</v>
      </c>
      <c r="AH18" s="57" t="str" cm="1">
        <f t="array" ref="AH18">IFERROR(_xlfn.IFS(
AI18="MPR ISSUE","TX ISSUE",
AI18="BSS Hardware Issue","RAN ISSUE",
AI18="Sites strategiques, MLL, Pylone, etc.","ENVTECH",
AI18="AKTIVCO DEFAUT GE &amp; POWER Cabinet","POWER ISSUE",
AI18="AKTIVCO Coupure ENEO &amp; Baisse de tension","POWER ISSUE",
AI18="Coupure ENEO &amp; Baisse de tension","POWER ISSUE",
AI18="Defaut GE &amp; POWER Cabinet","POWER ISSUE",
AI18="Sharing","POWER ISSUE",
AI18="Sites strategiques &amp; DataCenter","POWER ISSUE",
AI18="Exclu","Exclu",
AI18="SAT","TX ISSUE",
AI18="SPARE-ISSUE","SPARE-ISSUE",
AI18="Fiber CAmtel","TX ISSUE",
AI18="Fiber AOF","TX ISSUE",
AI18="Projet OCM (HUAWEI)","TRAVAUX-HUAWEI",
AI18="Projet OCM (NOKIA)","TRAVAUX -NOKIA",
AI18="ACCESS-ISSUE","ACCESS-ISSUE",
AI18="Projet OCM (ZTE, NOKIA, autres projets)","TRAVAUX OCM",
AI18="No root CAuse","No root cause",
AI18="ODU HS","TX ISSUE",
AI18="IP &amp; VLAN","TX ISSUE",
AI18="Warehouse HUAWEI","SPARE-ISSUE",
AI18="SPARE-HS","SPARE-ISSUE",
AI18="Power Telco","RAN ISSUE",AI18="no impacts","no impacts"
),"")</f>
        <v>TX ISSUE</v>
      </c>
      <c r="AI18" s="85" t="s">
        <v>5352</v>
      </c>
      <c r="AJ18" s="57" t="str" cm="1">
        <f t="array" ref="AJ18">IFERROR(_xlfn.IFS(
AI18="MPR ISSUE","ACTIVE",
AI18="BSS Hardware Issue","ACTIVE",
AI18="Sites strategiques, MLL, Pylone, etc.","PASSIVE",
AI18="AKTIVCO DEFAUT GE &amp; POWER Cabinet","PASSIVE",
AI18="AKTIVCO Coupure ENEO &amp; Baisse de tension","PASSIVE",
AI18="Coupure ENEO &amp; Baisse de tension","PASSIVE",
AI18="Defaut GE &amp; POWER Cabinet","PASSIVE",
AI18="Sharing","PASSIVE",
AI18="Sites strategiques &amp; DataCenter","PASSIVE",
AI18="Exclu","Exclu",
AI18="SAT","ACTIVE",
AI18="SPARE-ISSUE","SPARE-ISSUE",
AI18="Fiber CAmtel","ACTIVE",
AI18="Fiber AOF","ACTIVE",
AI18="Projet OCM (HUAWEI)","PLANNED WORKS",
AI18="Projet OCM (NOKIA)","PLANNED WORKS",
AI18="ACCESS-ISSUE","ACCESS-ISSUE",
AI18="Projet OCM (ZTE, NOKIA, autres projets)","PLANNED WORKS",
AI18="No root CAuse","No root cause",
AI18="ODU HS","ACTIVE",
AI18="IP &amp; VLAN","ACTIVE",
AI18="Warehouse HUAWEI","SPARE-ISSUE",
AI18="SPARE-HS","SPARE-ISSUE",
AI18="Power Telco","ACTIVE", AI18="no impacts","no impacts"
),"")</f>
        <v>ACTIVE</v>
      </c>
      <c r="AK18" s="23" t="s">
        <v>5737</v>
      </c>
      <c r="AL18" s="23" t="str">
        <f t="shared" ref="AL18:AL28" si="1">B18</f>
        <v>SUO_211</v>
      </c>
      <c r="AN18" s="9" t="s">
        <v>5537</v>
      </c>
      <c r="AO18" s="23" t="str">
        <f>_xlfn.XLOOKUP(B18,'INCIDENT-05-03-2026'!E:E,'INCIDENT-05-03-2026'!F:F,"")</f>
        <v/>
      </c>
      <c r="AP18" s="7" t="s">
        <v>5537</v>
      </c>
      <c r="AQ18" s="6"/>
      <c r="AR18" s="7"/>
      <c r="AS18" s="3" t="str">
        <f>_xlfn.XLOOKUP(B18,'[3]tt num | region | site id'!$C:$C,'[3]tt num | region | site id'!$Q:$Q,"")</f>
        <v/>
      </c>
      <c r="AT18" s="24" t="str">
        <f>_xlfn.XLOOKUP(B18,'[4]Cells Huawei 03052026 12h'!$B:$B,'[4]Cells Huawei 03052026 12h'!$T:$T,"")</f>
        <v/>
      </c>
      <c r="AU18" s="24" t="str">
        <f>_xlfn.XLOOKUP(B18,'[5]cells down 02052026 8h50'!$B:$B,'[5]cells down 02052026 8h50'!$R:$R,"")</f>
        <v/>
      </c>
      <c r="AV18" s="24" t="str">
        <f>_xlfn.XLOOKUP(B18,'[5]cells down 02052026 13h50'!$B:$B,'[5]cells down 02052026 13h50'!$R:$R,"")</f>
        <v/>
      </c>
      <c r="AW18" s="24" t="str">
        <f>_xlfn.XLOOKUP(B18,'[5]cells down 02052026 13h50'!$B:$B,'[5]cells down 02052026 13h50'!$R:$R,"")</f>
        <v/>
      </c>
      <c r="AX18" s="24" t="str">
        <f>_xlfn.XLOOKUP(B18,'[6]cell downs 03052026 8h40 '!$B:$B,'[6]cell downs 03052026 8h40 '!$R:$R,"")</f>
        <v/>
      </c>
      <c r="AY18" s="24" t="str">
        <f>_xlfn.XLOOKUP(B18,'[7]ALL SITES DOWN'!$D:$D,'[7]ALL SITES DOWN'!$J:$J,"")</f>
        <v xml:space="preserve">(05/03/2026 com ran 17h): 03.05.2026: FME Sur site suite des travaux avec le BO TX. Update ASAP
02.05.2026: Travaux effectues ce Jour cote Mutengue(Check et notoyagde des ODU, Exitateur et realigmenet) la suite se fera sur Q12 demain 03.05.2026
02.05.2026: Suite des Investigation ce Jour par le FME Desmond qui est actuellement sur site
01.05.2026: FME Desmond is on the site. Work Ongoing
30.04.26: Besoin d'un FME sur le site pour reset du MPR; FME Desmond activé pour investigations, update ASAP
30/04/2026 IHS:Gen Overload.	</v>
      </c>
      <c r="AZ18" s="24" t="str">
        <f>_xlfn.XLOOKUP(B18,'[8]ALL SITES DOWN'!$D:$D,'[8]ALL SITES DOWN'!$J:$J,"")</f>
        <v xml:space="preserve">(05/03/2026 com ran 10h): 03.05.2026: FME Sur site suite des travaux avec le BO TX. Update ASAP
02.05.2026: Travaux effectues ce Jour cote Mutengue(Check et notoyagde des ODU, Exitateur et realigmenet) la suite se fera sur Q12 demain 03.05.2026
02.05.2026: Suite des Investigation ce Jour par le FME Desmond qui est actuellement sur site
01.05.2026: FME Desmond is on the site. Work Ongoing
30.04.26: Besoin d'un FME sur le site pour reset du MPR; FME Desmond activé pour investigations, update ASAP
30/04/2026 IHS:Gen Overload.	</v>
      </c>
      <c r="BA18" s="9" t="str">
        <f>_xlfn.XLOOKUP(B18,[9]sheet1!$AC:$AC,[9]sheet1!$AF:$AF,"")</f>
        <v/>
      </c>
      <c r="BB18" s="14" t="s">
        <v>5537</v>
      </c>
      <c r="BC18" s="14" t="s">
        <v>5537</v>
      </c>
      <c r="BD18" s="14" t="str">
        <f>_xlfn.XLOOKUP(B18,'[10]cell downs 18042026 17h'!$B:$B,'[10]cell downs 18042026 17h'!$B:$B,"")</f>
        <v/>
      </c>
      <c r="BE18" s="14" t="str">
        <f>_xlfn.XLOOKUP(B18,'[11]Cells Huawei 19042026 15h'!$B:$B,'[11]Cells Huawei 19042026 15h'!$B:$B,"")</f>
        <v>SUO_211</v>
      </c>
      <c r="BF18" s="9" t="str">
        <f>_xlfn.XLOOKUP(B18,'[12]cells down 19042026 9H40'!$B:$B,'[12]cells down 19042026 9H40'!$B:$B,"")</f>
        <v/>
      </c>
      <c r="BG18" s="9" t="s">
        <v>4865</v>
      </c>
      <c r="BH18" s="9" t="s">
        <v>5537</v>
      </c>
    </row>
    <row r="19" spans="1:60" s="9" customFormat="1" ht="22.05" customHeight="1" x14ac:dyDescent="0.3">
      <c r="A19" s="1" t="s">
        <v>1899</v>
      </c>
      <c r="B19" s="8" t="s">
        <v>1900</v>
      </c>
      <c r="C19" s="3" t="str">
        <f>_xlfn.XLOOKUP(B19,'[1]daily break down'!$D:$D,'[1]daily break down'!$E:$E,"")</f>
        <v>Yaounde</v>
      </c>
      <c r="D19" s="1" t="s">
        <v>11</v>
      </c>
      <c r="E19" s="1" t="s">
        <v>302</v>
      </c>
      <c r="F19" s="3" t="s">
        <v>37</v>
      </c>
      <c r="G19" s="1" t="s">
        <v>38</v>
      </c>
      <c r="H19" s="42" t="str">
        <f>_xlfn.XLOOKUP(B19,[2]CALCULATION!$B:$B,[2]CALCULATION!$H:$H,"")</f>
        <v>ZTE</v>
      </c>
      <c r="I19" s="34">
        <v>0</v>
      </c>
      <c r="J19" s="34">
        <v>0</v>
      </c>
      <c r="K19" s="34">
        <v>0</v>
      </c>
      <c r="L19" s="34">
        <v>0</v>
      </c>
      <c r="M19" s="34">
        <v>0</v>
      </c>
      <c r="N19" s="34">
        <v>0</v>
      </c>
      <c r="O19" s="34">
        <v>0</v>
      </c>
      <c r="P19" s="34">
        <v>0</v>
      </c>
      <c r="Q19" s="34">
        <v>0</v>
      </c>
      <c r="R19" s="34">
        <v>0</v>
      </c>
      <c r="S19" s="35">
        <v>0</v>
      </c>
      <c r="T19" s="35">
        <v>0</v>
      </c>
      <c r="U19" s="35">
        <v>0.14999300864929954</v>
      </c>
      <c r="V19" s="35">
        <v>0</v>
      </c>
      <c r="W19" s="35">
        <v>0</v>
      </c>
      <c r="X19" s="35">
        <v>0</v>
      </c>
      <c r="Y19" s="35">
        <v>0</v>
      </c>
      <c r="Z19" s="35">
        <v>28.570957215787327</v>
      </c>
      <c r="AA19" s="35">
        <v>14.356497967699003</v>
      </c>
      <c r="AB19" s="35">
        <v>12.224338770056203</v>
      </c>
      <c r="AC19" s="35">
        <v>39.706577625435834</v>
      </c>
      <c r="AD19" s="35">
        <v>26.860484029757462</v>
      </c>
      <c r="AE19" s="58" t="s">
        <v>5560</v>
      </c>
      <c r="AF19" s="58"/>
      <c r="AG19" s="57" t="str" cm="1">
        <f t="array" ref="AG19">IFERROR(_xlfn.IFS(
AI19="MPR ISSUE","PDH",
AI19="BSS Hardware Issue","BSS",
AI19="Sites strategiques, MLL, Pylone, etc.","ENVTECH",
AI19="AKTIVCO DEFAUT GE &amp; POWER Cabinet","AKTIVCO",
AI19="AKTIVCO Coupure ENEO &amp; Baisse de tension","AKTIVCO GRID ONLY",
AI19="Coupure ENEO &amp; Baisse de tension","IHS GRID ONLY",
AI19="Defaut GE &amp; POWER Cabinet","IHS",
AI19="Sharing","Partners",
AI19="Sites strategiques &amp; DataCenter","SST &amp; DC",
AI19="Exclu","Exclu",
AI19="SAT","SAT",
AI19="SPARE-ISSUE","SPARE-ISSUE",
AI19="Fiber CAmtel","TRANS_FO_CAMTEL",
AI19="Fiber AOF","Fiber AOF",
AI19="Projet OCM (HUAWEI)","TRAVAUX-HUAWEI",
AI19="Projet OCM (NOKIA)","TRAVAUX-NOKIA",
AI19="ACCESS-ISSUE","ACCESS-ISSUE",
AI19="Projet OCM (ZTE, NOKIA, autres projets)","TRAVAUX OCM",
AI19="No root CAuse","No root cause",
AI19="ODU HS","PDH",
AI19="IP &amp; VLAN","PDH",
AI19="Warehouse HUAWEI","SPARE-ISSUE",
AI19="SPARE-HS","SPARE-ISSUE",
AI19="Power Telco","BSS",AI19="no impacts","no impacts"
),"")</f>
        <v>IHS</v>
      </c>
      <c r="AH19" s="57" t="str" cm="1">
        <f t="array" ref="AH19">IFERROR(_xlfn.IFS(
AI19="MPR ISSUE","TX ISSUE",
AI19="BSS Hardware Issue","RAN ISSUE",
AI19="Sites strategiques, MLL, Pylone, etc.","ENVTECH",
AI19="AKTIVCO DEFAUT GE &amp; POWER Cabinet","POWER ISSUE",
AI19="AKTIVCO Coupure ENEO &amp; Baisse de tension","POWER ISSUE",
AI19="Coupure ENEO &amp; Baisse de tension","POWER ISSUE",
AI19="Defaut GE &amp; POWER Cabinet","POWER ISSUE",
AI19="Sharing","POWER ISSUE",
AI19="Sites strategiques &amp; DataCenter","POWER ISSUE",
AI19="Exclu","Exclu",
AI19="SAT","TX ISSUE",
AI19="SPARE-ISSUE","SPARE-ISSUE",
AI19="Fiber CAmtel","TX ISSUE",
AI19="Fiber AOF","TX ISSUE",
AI19="Projet OCM (HUAWEI)","TRAVAUX-HUAWEI",
AI19="Projet OCM (NOKIA)","TRAVAUX -NOKIA",
AI19="ACCESS-ISSUE","ACCESS-ISSUE",
AI19="Projet OCM (ZTE, NOKIA, autres projets)","TRAVAUX OCM",
AI19="No root CAuse","No root cause",
AI19="ODU HS","TX ISSUE",
AI19="IP &amp; VLAN","TX ISSUE",
AI19="Warehouse HUAWEI","SPARE-ISSUE",
AI19="SPARE-HS","SPARE-ISSUE",
AI19="Power Telco","RAN ISSUE",AI19="no impacts","no impacts"
),"")</f>
        <v>POWER ISSUE</v>
      </c>
      <c r="AI19" s="85" t="s">
        <v>5330</v>
      </c>
      <c r="AJ19" s="57" t="str" cm="1">
        <f t="array" ref="AJ19">IFERROR(_xlfn.IFS(
AI19="MPR ISSUE","ACTIVE",
AI19="BSS Hardware Issue","ACTIVE",
AI19="Sites strategiques, MLL, Pylone, etc.","PASSIVE",
AI19="AKTIVCO DEFAUT GE &amp; POWER Cabinet","PASSIVE",
AI19="AKTIVCO Coupure ENEO &amp; Baisse de tension","PASSIVE",
AI19="Coupure ENEO &amp; Baisse de tension","PASSIVE",
AI19="Defaut GE &amp; POWER Cabinet","PASSIVE",
AI19="Sharing","PASSIVE",
AI19="Sites strategiques &amp; DataCenter","PASSIVE",
AI19="Exclu","Exclu",
AI19="SAT","ACTIVE",
AI19="SPARE-ISSUE","SPARE-ISSUE",
AI19="Fiber CAmtel","ACTIVE",
AI19="Fiber AOF","ACTIVE",
AI19="Projet OCM (HUAWEI)","PLANNED WORKS",
AI19="Projet OCM (NOKIA)","PLANNED WORKS",
AI19="ACCESS-ISSUE","ACCESS-ISSUE",
AI19="Projet OCM (ZTE, NOKIA, autres projets)","PLANNED WORKS",
AI19="No root CAuse","No root cause",
AI19="ODU HS","ACTIVE",
AI19="IP &amp; VLAN","ACTIVE",
AI19="Warehouse HUAWEI","SPARE-ISSUE",
AI19="SPARE-HS","SPARE-ISSUE",
AI19="Power Telco","ACTIVE", AI19="no impacts","no impacts"
),"")</f>
        <v>PASSIVE</v>
      </c>
      <c r="AK19" s="23" t="s">
        <v>5849</v>
      </c>
      <c r="AL19" s="23" t="str">
        <f t="shared" si="1"/>
        <v>CTR_217</v>
      </c>
      <c r="AN19" s="9" t="s">
        <v>5537</v>
      </c>
      <c r="AO19" s="23" t="str">
        <f>_xlfn.XLOOKUP(B19,'INCIDENT-05-03-2026'!E:E,'INCIDENT-05-03-2026'!F:F,"")</f>
        <v/>
      </c>
      <c r="AP19" s="7" t="s">
        <v>5949</v>
      </c>
      <c r="AQ19" s="6"/>
      <c r="AR19" s="7"/>
      <c r="AS19" s="3" t="str">
        <f>_xlfn.XLOOKUP(B19,'[3]tt num | region | site id'!$C:$C,'[3]tt num | region | site id'!$Q:$Q,"")</f>
        <v>(hourly IHS): 03/05/2026 13:23 9:37:39 53.6V Grid outage no space // awaiting grid return</v>
      </c>
      <c r="AT19" s="24" t="str">
        <f>_xlfn.XLOOKUP(B19,'[4]Cells Huawei 03052026 12h'!$B:$B,'[4]Cells Huawei 03052026 12h'!$T:$T,"")</f>
        <v/>
      </c>
      <c r="AU19" s="24" t="str">
        <f>_xlfn.XLOOKUP(B19,'[5]cells down 02052026 8h50'!$B:$B,'[5]cells down 02052026 8h50'!$R:$R,"")</f>
        <v/>
      </c>
      <c r="AV19" s="24" t="str">
        <f>_xlfn.XLOOKUP(B19,'[5]cells down 02052026 13h50'!$B:$B,'[5]cells down 02052026 13h50'!$R:$R,"")</f>
        <v/>
      </c>
      <c r="AW19" s="24" t="str">
        <f>_xlfn.XLOOKUP(B19,'[5]cells down 02052026 13h50'!$B:$B,'[5]cells down 02052026 13h50'!$R:$R,"")</f>
        <v/>
      </c>
      <c r="AX19" s="24" t="str">
        <f>_xlfn.XLOOKUP(B19,'[6]cell downs 03052026 8h40 '!$B:$B,'[6]cell downs 03052026 8h40 '!$R:$R,"")</f>
        <v/>
      </c>
      <c r="AY19" s="24" t="str">
        <f>_xlfn.XLOOKUP(B19,'[7]ALL SITES DOWN'!$D:$D,'[7]ALL SITES DOWN'!$J:$J,"")</f>
        <v xml:space="preserve">(05/03/2026 com ran 17h): 03.05.2026 IHS: Grid outage no space // awaiting grid return </v>
      </c>
      <c r="AZ19" s="24" t="str">
        <f>_xlfn.XLOOKUP(B19,'[8]ALL SITES DOWN'!$D:$D,'[8]ALL SITES DOWN'!$J:$J,"")</f>
        <v/>
      </c>
      <c r="BA19" s="9" t="str">
        <f>_xlfn.XLOOKUP(B19,[9]sheet1!$AC:$AC,[9]sheet1!$AF:$AF,"")</f>
        <v>(05/03/2026 ticket)..INC-20260503-00013046...2026-05-04 02:11:08...Relance 1
No Power Issue on Site, U = 53V and Site is on GRID. TX FME Yaya 694806622 is informed.
BO TX ANALYSE ONGOING...user:OCM_NOC.IHS</v>
      </c>
      <c r="BB19" s="14" t="s">
        <v>5980</v>
      </c>
      <c r="BC19" s="14" t="s">
        <v>5537</v>
      </c>
      <c r="BD19" s="14" t="str">
        <f>_xlfn.XLOOKUP(B19,'[10]cell downs 18042026 17h'!$B:$B,'[10]cell downs 18042026 17h'!$B:$B,"")</f>
        <v/>
      </c>
      <c r="BE19" s="14" t="str">
        <f>_xlfn.XLOOKUP(B19,'[11]Cells Huawei 19042026 15h'!$B:$B,'[11]Cells Huawei 19042026 15h'!$B:$B,"")</f>
        <v/>
      </c>
      <c r="BF19" s="9" t="str">
        <f>_xlfn.XLOOKUP(B19,'[12]cells down 19042026 9H40'!$B:$B,'[12]cells down 19042026 9H40'!$B:$B,"")</f>
        <v/>
      </c>
      <c r="BG19" s="9" t="s">
        <v>1900</v>
      </c>
      <c r="BH19" s="9" t="s">
        <v>5537</v>
      </c>
    </row>
    <row r="20" spans="1:60" s="9" customFormat="1" x14ac:dyDescent="0.3">
      <c r="A20" s="1" t="s">
        <v>1588</v>
      </c>
      <c r="B20" s="8" t="s">
        <v>1589</v>
      </c>
      <c r="C20" s="3" t="str">
        <f>_xlfn.XLOOKUP(B20,'[1]daily break down'!$D:$D,'[1]daily break down'!$E:$E,"")</f>
        <v>Yaounde</v>
      </c>
      <c r="D20" s="1" t="s">
        <v>11</v>
      </c>
      <c r="E20" s="1" t="s">
        <v>302</v>
      </c>
      <c r="F20" s="3" t="s">
        <v>37</v>
      </c>
      <c r="G20" s="1" t="s">
        <v>38</v>
      </c>
      <c r="H20" s="42" t="str">
        <f>_xlfn.XLOOKUP(B20,[2]CALCULATION!$B:$B,[2]CALCULATION!$H:$H,"")</f>
        <v>ZTE</v>
      </c>
      <c r="I20" s="34">
        <v>0</v>
      </c>
      <c r="J20" s="34">
        <v>0</v>
      </c>
      <c r="K20" s="34">
        <v>0</v>
      </c>
      <c r="L20" s="34">
        <v>0</v>
      </c>
      <c r="M20" s="34">
        <v>0</v>
      </c>
      <c r="N20" s="34">
        <v>0</v>
      </c>
      <c r="O20" s="34">
        <v>1.1331873710523839</v>
      </c>
      <c r="P20" s="34">
        <v>1.8005224964543862</v>
      </c>
      <c r="Q20" s="34">
        <v>36.075494459711273</v>
      </c>
      <c r="R20" s="34">
        <v>5.5752454820179966E-2</v>
      </c>
      <c r="S20" s="35">
        <v>0.52600996481495754</v>
      </c>
      <c r="T20" s="35">
        <v>0</v>
      </c>
      <c r="U20" s="35">
        <v>0.38730656074056991</v>
      </c>
      <c r="V20" s="35">
        <v>0</v>
      </c>
      <c r="W20" s="35">
        <v>0</v>
      </c>
      <c r="X20" s="35">
        <v>0</v>
      </c>
      <c r="Y20" s="35">
        <v>0</v>
      </c>
      <c r="Z20" s="35">
        <v>0</v>
      </c>
      <c r="AA20" s="35">
        <v>14.329395625257284</v>
      </c>
      <c r="AB20" s="35">
        <v>10.172604900870757</v>
      </c>
      <c r="AC20" s="35">
        <v>39.706577625435834</v>
      </c>
      <c r="AD20" s="35">
        <v>26.167823093144762</v>
      </c>
      <c r="AE20" s="58" t="s">
        <v>5560</v>
      </c>
      <c r="AF20" s="58"/>
      <c r="AG20" s="57" t="str" cm="1">
        <f t="array" ref="AG20">IFERROR(_xlfn.IFS(
AI20="MPR ISSUE","PDH",
AI20="BSS Hardware Issue","BSS",
AI20="Sites strategiques, MLL, Pylone, etc.","ENVTECH",
AI20="AKTIVCO DEFAUT GE &amp; POWER Cabinet","AKTIVCO",
AI20="AKTIVCO Coupure ENEO &amp; Baisse de tension","AKTIVCO GRID ONLY",
AI20="Coupure ENEO &amp; Baisse de tension","IHS GRID ONLY",
AI20="Defaut GE &amp; POWER Cabinet","IHS",
AI20="Sharing","Partners",
AI20="Sites strategiques &amp; DataCenter","SST &amp; DC",
AI20="Exclu","Exclu",
AI20="SAT","SAT",
AI20="SPARE-ISSUE","SPARE-ISSUE",
AI20="Fiber CAmtel","TRANS_FO_CAMTEL",
AI20="Fiber AOF","Fiber AOF",
AI20="Projet OCM (HUAWEI)","TRAVAUX-HUAWEI",
AI20="Projet OCM (NOKIA)","TRAVAUX-NOKIA",
AI20="ACCESS-ISSUE","ACCESS-ISSUE",
AI20="Projet OCM (ZTE, NOKIA, autres projets)","TRAVAUX OCM",
AI20="No root CAuse","No root cause",
AI20="ODU HS","PDH",
AI20="IP &amp; VLAN","PDH",
AI20="Warehouse HUAWEI","SPARE-ISSUE",
AI20="SPARE-HS","SPARE-ISSUE",
AI20="Power Telco","BSS",AI20="no impacts","no impacts"
),"")</f>
        <v>IHS</v>
      </c>
      <c r="AH20" s="57" t="str" cm="1">
        <f t="array" ref="AH20">IFERROR(_xlfn.IFS(
AI20="MPR ISSUE","TX ISSUE",
AI20="BSS Hardware Issue","RAN ISSUE",
AI20="Sites strategiques, MLL, Pylone, etc.","ENVTECH",
AI20="AKTIVCO DEFAUT GE &amp; POWER Cabinet","POWER ISSUE",
AI20="AKTIVCO Coupure ENEO &amp; Baisse de tension","POWER ISSUE",
AI20="Coupure ENEO &amp; Baisse de tension","POWER ISSUE",
AI20="Defaut GE &amp; POWER Cabinet","POWER ISSUE",
AI20="Sharing","POWER ISSUE",
AI20="Sites strategiques &amp; DataCenter","POWER ISSUE",
AI20="Exclu","Exclu",
AI20="SAT","TX ISSUE",
AI20="SPARE-ISSUE","SPARE-ISSUE",
AI20="Fiber CAmtel","TX ISSUE",
AI20="Fiber AOF","TX ISSUE",
AI20="Projet OCM (HUAWEI)","TRAVAUX-HUAWEI",
AI20="Projet OCM (NOKIA)","TRAVAUX -NOKIA",
AI20="ACCESS-ISSUE","ACCESS-ISSUE",
AI20="Projet OCM (ZTE, NOKIA, autres projets)","TRAVAUX OCM",
AI20="No root CAuse","No root cause",
AI20="ODU HS","TX ISSUE",
AI20="IP &amp; VLAN","TX ISSUE",
AI20="Warehouse HUAWEI","SPARE-ISSUE",
AI20="SPARE-HS","SPARE-ISSUE",
AI20="Power Telco","RAN ISSUE",AI20="no impacts","no impacts"
),"")</f>
        <v>POWER ISSUE</v>
      </c>
      <c r="AI20" s="85" t="s">
        <v>5330</v>
      </c>
      <c r="AJ20" s="57" t="str" cm="1">
        <f t="array" ref="AJ20">IFERROR(_xlfn.IFS(
AI20="MPR ISSUE","ACTIVE",
AI20="BSS Hardware Issue","ACTIVE",
AI20="Sites strategiques, MLL, Pylone, etc.","PASSIVE",
AI20="AKTIVCO DEFAUT GE &amp; POWER Cabinet","PASSIVE",
AI20="AKTIVCO Coupure ENEO &amp; Baisse de tension","PASSIVE",
AI20="Coupure ENEO &amp; Baisse de tension","PASSIVE",
AI20="Defaut GE &amp; POWER Cabinet","PASSIVE",
AI20="Sharing","PASSIVE",
AI20="Sites strategiques &amp; DataCenter","PASSIVE",
AI20="Exclu","Exclu",
AI20="SAT","ACTIVE",
AI20="SPARE-ISSUE","SPARE-ISSUE",
AI20="Fiber CAmtel","ACTIVE",
AI20="Fiber AOF","ACTIVE",
AI20="Projet OCM (HUAWEI)","PLANNED WORKS",
AI20="Projet OCM (NOKIA)","PLANNED WORKS",
AI20="ACCESS-ISSUE","ACCESS-ISSUE",
AI20="Projet OCM (ZTE, NOKIA, autres projets)","PLANNED WORKS",
AI20="No root CAuse","No root cause",
AI20="ODU HS","ACTIVE",
AI20="IP &amp; VLAN","ACTIVE",
AI20="Warehouse HUAWEI","SPARE-ISSUE",
AI20="SPARE-HS","SPARE-ISSUE",
AI20="Power Telco","ACTIVE", AI20="no impacts","no impacts"
),"")</f>
        <v>PASSIVE</v>
      </c>
      <c r="AK20" s="23" t="s">
        <v>5834</v>
      </c>
      <c r="AL20" s="23" t="str">
        <f t="shared" si="1"/>
        <v>CTR_090</v>
      </c>
      <c r="AN20" s="9" t="s">
        <v>5537</v>
      </c>
      <c r="AO20" s="23" t="str">
        <f>_xlfn.XLOOKUP(B20,'INCIDENT-05-03-2026'!E:E,'INCIDENT-05-03-2026'!F:F,"")</f>
        <v/>
      </c>
      <c r="AP20" s="7" t="s">
        <v>5941</v>
      </c>
      <c r="AQ20" s="6"/>
      <c r="AR20" s="7"/>
      <c r="AS20" s="3" t="str">
        <f>_xlfn.XLOOKUP(B20,'[3]tt num | region | site id'!$C:$C,'[3]tt num | region | site id'!$Q:$Q,"")</f>
        <v>(hourly IHS): 03/05/2026 13:23 9:37:39 47V Grid only no space // awaiting grid return</v>
      </c>
      <c r="AT20" s="24" t="str">
        <f>_xlfn.XLOOKUP(B20,'[4]Cells Huawei 03052026 12h'!$B:$B,'[4]Cells Huawei 03052026 12h'!$T:$T,"")</f>
        <v/>
      </c>
      <c r="AU20" s="24" t="str">
        <f>_xlfn.XLOOKUP(B20,'[5]cells down 02052026 8h50'!$B:$B,'[5]cells down 02052026 8h50'!$R:$R,"")</f>
        <v/>
      </c>
      <c r="AV20" s="24" t="str">
        <f>_xlfn.XLOOKUP(B20,'[5]cells down 02052026 13h50'!$B:$B,'[5]cells down 02052026 13h50'!$R:$R,"")</f>
        <v/>
      </c>
      <c r="AW20" s="24" t="str">
        <f>_xlfn.XLOOKUP(B20,'[5]cells down 02052026 13h50'!$B:$B,'[5]cells down 02052026 13h50'!$R:$R,"")</f>
        <v/>
      </c>
      <c r="AX20" s="24" t="str">
        <f>_xlfn.XLOOKUP(B20,'[6]cell downs 03052026 8h40 '!$B:$B,'[6]cell downs 03052026 8h40 '!$R:$R,"")</f>
        <v/>
      </c>
      <c r="AY20" s="24" t="str">
        <f>_xlfn.XLOOKUP(B20,'[7]ALL SITES DOWN'!$D:$D,'[7]ALL SITES DOWN'!$J:$J,"")</f>
        <v xml:space="preserve">(05/03/2026 com ran 17h): 03.05.2026 IHS: Grid outage no space // awaiting grid return </v>
      </c>
      <c r="AZ20" s="24" t="str">
        <f>_xlfn.XLOOKUP(B20,'[8]ALL SITES DOWN'!$D:$D,'[8]ALL SITES DOWN'!$J:$J,"")</f>
        <v/>
      </c>
      <c r="BA20" s="9" t="str">
        <f>_xlfn.XLOOKUP(B20,[9]sheet1!$AC:$AC,[9]sheet1!$AF:$AF,"")</f>
        <v>(05/03/2026 ticket)..INC-20260503-00007946...2026-05-03 15:20:59...investigation ongoing / Our FME is on the way to site ETA=17H...user:OCM_NOC.CAMUSAT</v>
      </c>
      <c r="BB20" s="14" t="s">
        <v>5980</v>
      </c>
      <c r="BC20" s="14" t="s">
        <v>5537</v>
      </c>
      <c r="BD20" s="14" t="str">
        <f>_xlfn.XLOOKUP(B20,'[10]cell downs 18042026 17h'!$B:$B,'[10]cell downs 18042026 17h'!$B:$B,"")</f>
        <v/>
      </c>
      <c r="BE20" s="14" t="str">
        <f>_xlfn.XLOOKUP(B20,'[11]Cells Huawei 19042026 15h'!$B:$B,'[11]Cells Huawei 19042026 15h'!$B:$B,"")</f>
        <v/>
      </c>
      <c r="BF20" s="9" t="str">
        <f>_xlfn.XLOOKUP(B20,'[12]cells down 19042026 9H40'!$B:$B,'[12]cells down 19042026 9H40'!$B:$B,"")</f>
        <v>CTR_090</v>
      </c>
      <c r="BG20" s="9" t="s">
        <v>1589</v>
      </c>
      <c r="BH20" s="9" t="s">
        <v>5537</v>
      </c>
    </row>
    <row r="21" spans="1:60" s="9" customFormat="1" x14ac:dyDescent="0.3">
      <c r="A21" s="1" t="s">
        <v>444</v>
      </c>
      <c r="B21" s="8" t="s">
        <v>445</v>
      </c>
      <c r="C21" s="3" t="str">
        <f>_xlfn.XLOOKUP(B21,'[1]daily break down'!$D:$D,'[1]daily break down'!$E:$E,"")</f>
        <v>Yaounde</v>
      </c>
      <c r="D21" s="1" t="s">
        <v>21</v>
      </c>
      <c r="E21" s="1" t="s">
        <v>36</v>
      </c>
      <c r="F21" s="3" t="s">
        <v>37</v>
      </c>
      <c r="G21" s="1" t="s">
        <v>38</v>
      </c>
      <c r="H21" s="42" t="str">
        <f>_xlfn.XLOOKUP(B21,[2]CALCULATION!$B:$B,[2]CALCULATION!$H:$H,"")</f>
        <v>ZTE</v>
      </c>
      <c r="I21" s="34">
        <v>3.509087329104279</v>
      </c>
      <c r="J21" s="34">
        <v>1.3809701141159645</v>
      </c>
      <c r="K21" s="34">
        <v>6.2663369317387323</v>
      </c>
      <c r="L21" s="34">
        <v>5.6414136225754987</v>
      </c>
      <c r="M21" s="34">
        <v>22.084606757925194</v>
      </c>
      <c r="N21" s="34">
        <v>17.864238670444848</v>
      </c>
      <c r="O21" s="34">
        <v>12.382484668966681</v>
      </c>
      <c r="P21" s="34">
        <v>12.046667979328427</v>
      </c>
      <c r="Q21" s="34">
        <v>33.366167712515654</v>
      </c>
      <c r="R21" s="34">
        <v>33.624901193666126</v>
      </c>
      <c r="S21" s="35">
        <v>22.248011745469174</v>
      </c>
      <c r="T21" s="35">
        <v>0</v>
      </c>
      <c r="U21" s="35">
        <v>0</v>
      </c>
      <c r="V21" s="35">
        <v>0</v>
      </c>
      <c r="W21" s="35">
        <v>0</v>
      </c>
      <c r="X21" s="35">
        <v>21.697335867341263</v>
      </c>
      <c r="Y21" s="35">
        <v>27.601692049550127</v>
      </c>
      <c r="Z21" s="35">
        <v>4.2000360981985141</v>
      </c>
      <c r="AA21" s="35">
        <v>11.358504290413215</v>
      </c>
      <c r="AB21" s="35">
        <v>11.583424285388849</v>
      </c>
      <c r="AC21" s="35">
        <v>39.184646461661714</v>
      </c>
      <c r="AD21" s="35">
        <v>25.945027294803857</v>
      </c>
      <c r="AE21" s="58" t="s">
        <v>5560</v>
      </c>
      <c r="AF21" s="58"/>
      <c r="AG21" s="57" t="str" cm="1">
        <f t="array" ref="AG21">IFERROR(_xlfn.IFS(
AI21="MPR ISSUE","PDH",
AI21="BSS Hardware Issue","BSS",
AI21="Sites strategiques, MLL, Pylone, etc.","ENVTECH",
AI21="AKTIVCO DEFAUT GE &amp; POWER Cabinet","AKTIVCO",
AI21="AKTIVCO Coupure ENEO &amp; Baisse de tension","AKTIVCO GRID ONLY",
AI21="Coupure ENEO &amp; Baisse de tension","IHS GRID ONLY",
AI21="Defaut GE &amp; POWER Cabinet","IHS",
AI21="Sharing","Partners",
AI21="Sites strategiques &amp; DataCenter","SST &amp; DC",
AI21="Exclu","Exclu",
AI21="SAT","SAT",
AI21="SPARE-ISSUE","SPARE-ISSUE",
AI21="Fiber CAmtel","TRANS_FO_CAMTEL",
AI21="Fiber AOF","Fiber AOF",
AI21="Projet OCM (HUAWEI)","TRAVAUX-HUAWEI",
AI21="Projet OCM (NOKIA)","TRAVAUX-NOKIA",
AI21="ACCESS-ISSUE","ACCESS-ISSUE",
AI21="Projet OCM (ZTE, NOKIA, autres projets)","TRAVAUX OCM",
AI21="No root CAuse","No root cause",
AI21="ODU HS","PDH",
AI21="IP &amp; VLAN","PDH",
AI21="Warehouse HUAWEI","SPARE-ISSUE",
AI21="SPARE-HS","SPARE-ISSUE",
AI21="Power Telco","BSS",AI21="no impacts","no impacts"
),"")</f>
        <v>AKTIVCO</v>
      </c>
      <c r="AH21" s="57" t="str" cm="1">
        <f t="array" ref="AH21">IFERROR(_xlfn.IFS(
AI21="MPR ISSUE","TX ISSUE",
AI21="BSS Hardware Issue","RAN ISSUE",
AI21="Sites strategiques, MLL, Pylone, etc.","ENVTECH",
AI21="AKTIVCO DEFAUT GE &amp; POWER Cabinet","POWER ISSUE",
AI21="AKTIVCO Coupure ENEO &amp; Baisse de tension","POWER ISSUE",
AI21="Coupure ENEO &amp; Baisse de tension","POWER ISSUE",
AI21="Defaut GE &amp; POWER Cabinet","POWER ISSUE",
AI21="Sharing","POWER ISSUE",
AI21="Sites strategiques &amp; DataCenter","POWER ISSUE",
AI21="Exclu","Exclu",
AI21="SAT","TX ISSUE",
AI21="SPARE-ISSUE","SPARE-ISSUE",
AI21="Fiber CAmtel","TX ISSUE",
AI21="Fiber AOF","TX ISSUE",
AI21="Projet OCM (HUAWEI)","TRAVAUX-HUAWEI",
AI21="Projet OCM (NOKIA)","TRAVAUX -NOKIA",
AI21="ACCESS-ISSUE","ACCESS-ISSUE",
AI21="Projet OCM (ZTE, NOKIA, autres projets)","TRAVAUX OCM",
AI21="No root CAuse","No root cause",
AI21="ODU HS","TX ISSUE",
AI21="IP &amp; VLAN","TX ISSUE",
AI21="Warehouse HUAWEI","SPARE-ISSUE",
AI21="SPARE-HS","SPARE-ISSUE",
AI21="Power Telco","RAN ISSUE",AI21="no impacts","no impacts"
),"")</f>
        <v>POWER ISSUE</v>
      </c>
      <c r="AI21" s="85" t="s">
        <v>5325</v>
      </c>
      <c r="AJ21" s="57" t="str" cm="1">
        <f t="array" ref="AJ21">IFERROR(_xlfn.IFS(
AI21="MPR ISSUE","ACTIVE",
AI21="BSS Hardware Issue","ACTIVE",
AI21="Sites strategiques, MLL, Pylone, etc.","PASSIVE",
AI21="AKTIVCO DEFAUT GE &amp; POWER Cabinet","PASSIVE",
AI21="AKTIVCO Coupure ENEO &amp; Baisse de tension","PASSIVE",
AI21="Coupure ENEO &amp; Baisse de tension","PASSIVE",
AI21="Defaut GE &amp; POWER Cabinet","PASSIVE",
AI21="Sharing","PASSIVE",
AI21="Sites strategiques &amp; DataCenter","PASSIVE",
AI21="Exclu","Exclu",
AI21="SAT","ACTIVE",
AI21="SPARE-ISSUE","SPARE-ISSUE",
AI21="Fiber CAmtel","ACTIVE",
AI21="Fiber AOF","ACTIVE",
AI21="Projet OCM (HUAWEI)","PLANNED WORKS",
AI21="Projet OCM (NOKIA)","PLANNED WORKS",
AI21="ACCESS-ISSUE","ACCESS-ISSUE",
AI21="Projet OCM (ZTE, NOKIA, autres projets)","PLANNED WORKS",
AI21="No root CAuse","No root cause",
AI21="ODU HS","ACTIVE",
AI21="IP &amp; VLAN","ACTIVE",
AI21="Warehouse HUAWEI","SPARE-ISSUE",
AI21="SPARE-HS","SPARE-ISSUE",
AI21="Power Telco","ACTIVE", AI21="no impacts","no impacts"
),"")</f>
        <v>PASSIVE</v>
      </c>
      <c r="AK21" s="23" t="s">
        <v>5664</v>
      </c>
      <c r="AL21" s="23" t="str">
        <f t="shared" si="1"/>
        <v>CTR_258</v>
      </c>
      <c r="AN21" s="9" t="s">
        <v>5537</v>
      </c>
      <c r="AO21" s="23" t="str">
        <f>_xlfn.XLOOKUP(B21,'INCIDENT-05-03-2026'!E:E,'INCIDENT-05-03-2026'!F:F,"")</f>
        <v/>
      </c>
      <c r="AP21" s="7" t="s">
        <v>5941</v>
      </c>
      <c r="AQ21" s="6"/>
      <c r="AR21" s="7"/>
      <c r="AS21" s="3" t="str">
        <f>_xlfn.XLOOKUP(B21,'[3]tt num | region | site id'!$C:$C,'[3]tt num | region | site id'!$Q:$Q,"")</f>
        <v/>
      </c>
      <c r="AT21" s="24" t="str">
        <f>_xlfn.XLOOKUP(B21,'[4]Cells Huawei 03052026 12h'!$B:$B,'[4]Cells Huawei 03052026 12h'!$T:$T,"")</f>
        <v/>
      </c>
      <c r="AU21" s="24" t="str">
        <f>_xlfn.XLOOKUP(B21,'[5]cells down 02052026 8h50'!$B:$B,'[5]cells down 02052026 8h50'!$R:$R,"")</f>
        <v/>
      </c>
      <c r="AV21" s="24" t="str">
        <f>_xlfn.XLOOKUP(B21,'[5]cells down 02052026 13h50'!$B:$B,'[5]cells down 02052026 13h50'!$R:$R,"")</f>
        <v/>
      </c>
      <c r="AW21" s="24" t="str">
        <f>_xlfn.XLOOKUP(B21,'[5]cells down 02052026 13h50'!$B:$B,'[5]cells down 02052026 13h50'!$R:$R,"")</f>
        <v/>
      </c>
      <c r="AX21" s="24" t="str">
        <f>_xlfn.XLOOKUP(B21,'[6]cell downs 03052026 8h40 '!$B:$B,'[6]cell downs 03052026 8h40 '!$R:$R,"")</f>
        <v/>
      </c>
      <c r="AY21" s="24" t="str">
        <f>_xlfn.XLOOKUP(B21,'[7]ALL SITES DOWN'!$D:$D,'[7]ALL SITES DOWN'!$J:$J,"")</f>
        <v/>
      </c>
      <c r="AZ21" s="24" t="str">
        <f>_xlfn.XLOOKUP(B21,'[8]ALL SITES DOWN'!$D:$D,'[8]ALL SITES DOWN'!$J:$J,"")</f>
        <v/>
      </c>
      <c r="BA21" s="9" t="str">
        <f>_xlfn.XLOOKUP(B21,[9]sheet1!$AC:$AC,[9]sheet1!$AF:$AF,"")</f>
        <v>(05/03/2026 ticket)..INC-20260503-00005701...2026-05-03 15:12:08...Echec de démarrage du GE dû aux Mauvaises phase ENEO / Notre FME a disjoncté et a mis le site sur GE...user:OCM_NOC.CAMUSAT</v>
      </c>
      <c r="BB21" s="14" t="s">
        <v>5980</v>
      </c>
      <c r="BC21" s="14" t="s">
        <v>5537</v>
      </c>
      <c r="BD21" s="14" t="str">
        <f>_xlfn.XLOOKUP(B21,'[10]cell downs 18042026 17h'!$B:$B,'[10]cell downs 18042026 17h'!$B:$B,"")</f>
        <v/>
      </c>
      <c r="BE21" s="14" t="str">
        <f>_xlfn.XLOOKUP(B21,'[11]Cells Huawei 19042026 15h'!$B:$B,'[11]Cells Huawei 19042026 15h'!$B:$B,"")</f>
        <v/>
      </c>
      <c r="BF21" s="9" t="str">
        <f>_xlfn.XLOOKUP(B21,'[12]cells down 19042026 9H40'!$B:$B,'[12]cells down 19042026 9H40'!$B:$B,"")</f>
        <v/>
      </c>
      <c r="BG21" s="9" t="s">
        <v>5537</v>
      </c>
      <c r="BH21" s="9" t="s">
        <v>5537</v>
      </c>
    </row>
    <row r="22" spans="1:60" s="9" customFormat="1" x14ac:dyDescent="0.3">
      <c r="A22" s="1" t="s">
        <v>2711</v>
      </c>
      <c r="B22" s="8" t="s">
        <v>2712</v>
      </c>
      <c r="C22" s="3" t="str">
        <f>_xlfn.XLOOKUP(B22,'[1]daily break down'!$D:$D,'[1]daily break down'!$E:$E,"")</f>
        <v>LITTORAL</v>
      </c>
      <c r="D22" s="1" t="s">
        <v>21</v>
      </c>
      <c r="E22" s="1" t="s">
        <v>563</v>
      </c>
      <c r="F22" s="3" t="s">
        <v>69</v>
      </c>
      <c r="G22" s="1" t="s">
        <v>502</v>
      </c>
      <c r="H22" s="42" t="str">
        <f>_xlfn.XLOOKUP(B22,[2]CALCULATION!$B:$B,[2]CALCULATION!$H:$H,"")</f>
        <v>ZTE</v>
      </c>
      <c r="I22" s="34">
        <v>0</v>
      </c>
      <c r="J22" s="34">
        <v>0</v>
      </c>
      <c r="K22" s="34">
        <v>0</v>
      </c>
      <c r="L22" s="34">
        <v>0</v>
      </c>
      <c r="M22" s="34">
        <v>0</v>
      </c>
      <c r="N22" s="34">
        <v>0</v>
      </c>
      <c r="O22" s="34">
        <v>0</v>
      </c>
      <c r="P22" s="34">
        <v>0</v>
      </c>
      <c r="Q22" s="34">
        <v>3.2386897067342399</v>
      </c>
      <c r="R22" s="34">
        <v>0</v>
      </c>
      <c r="S22" s="35">
        <v>0</v>
      </c>
      <c r="T22" s="35">
        <v>8.4181569658114408E-3</v>
      </c>
      <c r="U22" s="35">
        <v>0</v>
      </c>
      <c r="V22" s="35">
        <v>0</v>
      </c>
      <c r="W22" s="35">
        <v>8.4181569658114408E-3</v>
      </c>
      <c r="X22" s="35">
        <v>3.4362131990993983</v>
      </c>
      <c r="Y22" s="35">
        <v>0</v>
      </c>
      <c r="Z22" s="35">
        <v>14.279958651154427</v>
      </c>
      <c r="AA22" s="35">
        <v>16.394419265494047</v>
      </c>
      <c r="AB22" s="35">
        <v>27.88615522710813</v>
      </c>
      <c r="AC22" s="35">
        <v>26.862474472877224</v>
      </c>
      <c r="AD22" s="35">
        <v>25.71129859345438</v>
      </c>
      <c r="AE22" s="58" t="s">
        <v>5560</v>
      </c>
      <c r="AF22" s="58"/>
      <c r="AG22" s="57" t="str" cm="1">
        <f t="array" ref="AG22">IFERROR(_xlfn.IFS(
AI22="MPR ISSUE","PDH",
AI22="BSS Hardware Issue","BSS",
AI22="Sites strategiques, MLL, Pylone, etc.","ENVTECH",
AI22="AKTIVCO DEFAUT GE &amp; POWER Cabinet","AKTIVCO",
AI22="AKTIVCO Coupure ENEO &amp; Baisse de tension","AKTIVCO GRID ONLY",
AI22="Coupure ENEO &amp; Baisse de tension","IHS GRID ONLY",
AI22="Defaut GE &amp; POWER Cabinet","IHS",
AI22="Sharing","Partners",
AI22="Sites strategiques &amp; DataCenter","SST &amp; DC",
AI22="Exclu","Exclu",
AI22="SAT","SAT",
AI22="SPARE-ISSUE","SPARE-ISSUE",
AI22="Fiber CAmtel","TRANS_FO_CAMTEL",
AI22="Fiber AOF","Fiber AOF",
AI22="Projet OCM (HUAWEI)","TRAVAUX-HUAWEI",
AI22="Projet OCM (NOKIA)","TRAVAUX-NOKIA",
AI22="ACCESS-ISSUE","ACCESS-ISSUE",
AI22="Projet OCM (ZTE, NOKIA, autres projets)","TRAVAUX OCM",
AI22="No root CAuse","No root cause",
AI22="ODU HS","PDH",
AI22="IP &amp; VLAN","PDH",
AI22="Warehouse HUAWEI","SPARE-ISSUE",
AI22="SPARE-HS","SPARE-ISSUE",
AI22="Power Telco","BSS",AI22="no impacts","no impacts"
),"")</f>
        <v>PDH</v>
      </c>
      <c r="AH22" s="57" t="str" cm="1">
        <f t="array" ref="AH22">IFERROR(_xlfn.IFS(
AI22="MPR ISSUE","TX ISSUE",
AI22="BSS Hardware Issue","RAN ISSUE",
AI22="Sites strategiques, MLL, Pylone, etc.","ENVTECH",
AI22="AKTIVCO DEFAUT GE &amp; POWER Cabinet","POWER ISSUE",
AI22="AKTIVCO Coupure ENEO &amp; Baisse de tension","POWER ISSUE",
AI22="Coupure ENEO &amp; Baisse de tension","POWER ISSUE",
AI22="Defaut GE &amp; POWER Cabinet","POWER ISSUE",
AI22="Sharing","POWER ISSUE",
AI22="Sites strategiques &amp; DataCenter","POWER ISSUE",
AI22="Exclu","Exclu",
AI22="SAT","TX ISSUE",
AI22="SPARE-ISSUE","SPARE-ISSUE",
AI22="Fiber CAmtel","TX ISSUE",
AI22="Fiber AOF","TX ISSUE",
AI22="Projet OCM (HUAWEI)","TRAVAUX-HUAWEI",
AI22="Projet OCM (NOKIA)","TRAVAUX -NOKIA",
AI22="ACCESS-ISSUE","ACCESS-ISSUE",
AI22="Projet OCM (ZTE, NOKIA, autres projets)","TRAVAUX OCM",
AI22="No root CAuse","No root cause",
AI22="ODU HS","TX ISSUE",
AI22="IP &amp; VLAN","TX ISSUE",
AI22="Warehouse HUAWEI","SPARE-ISSUE",
AI22="SPARE-HS","SPARE-ISSUE",
AI22="Power Telco","RAN ISSUE",AI22="no impacts","no impacts"
),"")</f>
        <v>TX ISSUE</v>
      </c>
      <c r="AI22" s="125" t="s">
        <v>5914</v>
      </c>
      <c r="AJ22" s="57" t="str" cm="1">
        <f t="array" ref="AJ22">IFERROR(_xlfn.IFS(
AI22="MPR ISSUE","ACTIVE",
AI22="BSS Hardware Issue","ACTIVE",
AI22="Sites strategiques, MLL, Pylone, etc.","PASSIVE",
AI22="AKTIVCO DEFAUT GE &amp; POWER Cabinet","PASSIVE",
AI22="AKTIVCO Coupure ENEO &amp; Baisse de tension","PASSIVE",
AI22="Coupure ENEO &amp; Baisse de tension","PASSIVE",
AI22="Defaut GE &amp; POWER Cabinet","PASSIVE",
AI22="Sharing","PASSIVE",
AI22="Sites strategiques &amp; DataCenter","PASSIVE",
AI22="Exclu","Exclu",
AI22="SAT","ACTIVE",
AI22="SPARE-ISSUE","SPARE-ISSUE",
AI22="Fiber CAmtel","ACTIVE",
AI22="Fiber AOF","ACTIVE",
AI22="Projet OCM (HUAWEI)","PLANNED WORKS",
AI22="Projet OCM (NOKIA)","PLANNED WORKS",
AI22="ACCESS-ISSUE","ACCESS-ISSUE",
AI22="Projet OCM (ZTE, NOKIA, autres projets)","PLANNED WORKS",
AI22="No root CAuse","No root cause",
AI22="ODU HS","ACTIVE",
AI22="IP &amp; VLAN","ACTIVE",
AI22="Warehouse HUAWEI","SPARE-ISSUE",
AI22="SPARE-HS","SPARE-ISSUE",
AI22="Power Telco","ACTIVE", AI22="no impacts","no impacts"
),"")</f>
        <v>ACTIVE</v>
      </c>
      <c r="AK22" s="23" t="s">
        <v>5793</v>
      </c>
      <c r="AL22" s="23" t="str">
        <f t="shared" si="1"/>
        <v>SUD_086</v>
      </c>
      <c r="AN22" s="9" t="s">
        <v>5537</v>
      </c>
      <c r="AO22" s="23" t="str">
        <f>_xlfn.XLOOKUP(B22,'INCIDENT-05-03-2026'!E:E,'INCIDENT-05-03-2026'!F:F,"")</f>
        <v/>
      </c>
      <c r="AP22" s="7" t="s">
        <v>5941</v>
      </c>
      <c r="AQ22" s="6"/>
      <c r="AR22" s="7"/>
      <c r="AS22" s="3" t="str">
        <f>_xlfn.XLOOKUP(B22,'[3]tt num | region | site id'!$C:$C,'[3]tt num | region | site id'!$Q:$Q,"")</f>
        <v/>
      </c>
      <c r="AT22" s="24" t="str">
        <f>_xlfn.XLOOKUP(B22,'[4]Cells Huawei 03052026 12h'!$B:$B,'[4]Cells Huawei 03052026 12h'!$T:$T,"")</f>
        <v/>
      </c>
      <c r="AU22" s="24" t="str">
        <f>_xlfn.XLOOKUP(B22,'[5]cells down 02052026 8h50'!$B:$B,'[5]cells down 02052026 8h50'!$R:$R,"")</f>
        <v/>
      </c>
      <c r="AV22" s="24" t="str">
        <f>_xlfn.XLOOKUP(B22,'[5]cells down 02052026 13h50'!$B:$B,'[5]cells down 02052026 13h50'!$R:$R,"")</f>
        <v/>
      </c>
      <c r="AW22" s="24" t="str">
        <f>_xlfn.XLOOKUP(B22,'[5]cells down 02052026 13h50'!$B:$B,'[5]cells down 02052026 13h50'!$R:$R,"")</f>
        <v/>
      </c>
      <c r="AX22" s="24" t="str">
        <f>_xlfn.XLOOKUP(B22,'[6]cell downs 03052026 8h40 '!$B:$B,'[6]cell downs 03052026 8h40 '!$R:$R,"")</f>
        <v/>
      </c>
      <c r="AY22" s="24" t="str">
        <f>_xlfn.XLOOKUP(B22,'[7]ALL SITES DOWN'!$D:$D,'[7]ALL SITES DOWN'!$J:$J,"")</f>
        <v/>
      </c>
      <c r="AZ22" s="24" t="str">
        <f>_xlfn.XLOOKUP(B22,'[8]ALL SITES DOWN'!$D:$D,'[8]ALL SITES DOWN'!$J:$J,"")</f>
        <v>(05/03/2026 com ran 10h): 03.05.2026: FME Lucien activated is managing ETA=ASAP
03/05/2026 Beoin d'un fme sur site pour verifier le status du MPR et la chaine antennaire de l ODU 4/1 FME lucien activé ETA=ASAP</v>
      </c>
      <c r="BA22" s="9" t="str">
        <f>_xlfn.XLOOKUP(B22,[9]sheet1!$AC:$AC,[9]sheet1!$AF:$AF,"")</f>
        <v/>
      </c>
      <c r="BB22" s="14" t="s">
        <v>5980</v>
      </c>
      <c r="BC22" s="14" t="s">
        <v>5537</v>
      </c>
      <c r="BD22" s="14" t="str">
        <f>_xlfn.XLOOKUP(B22,'[10]cell downs 18042026 17h'!$B:$B,'[10]cell downs 18042026 17h'!$B:$B,"")</f>
        <v/>
      </c>
      <c r="BE22" s="14" t="str">
        <f>_xlfn.XLOOKUP(B22,'[11]Cells Huawei 19042026 15h'!$B:$B,'[11]Cells Huawei 19042026 15h'!$B:$B,"")</f>
        <v/>
      </c>
      <c r="BF22" s="9" t="str">
        <f>_xlfn.XLOOKUP(B22,'[12]cells down 19042026 9H40'!$B:$B,'[12]cells down 19042026 9H40'!$B:$B,"")</f>
        <v/>
      </c>
      <c r="BG22" s="9" t="s">
        <v>5537</v>
      </c>
      <c r="BH22" s="9" t="s">
        <v>5537</v>
      </c>
    </row>
    <row r="23" spans="1:60" s="9" customFormat="1" x14ac:dyDescent="0.3">
      <c r="A23" s="1" t="s">
        <v>2899</v>
      </c>
      <c r="B23" s="8" t="s">
        <v>2900</v>
      </c>
      <c r="C23" s="3" t="str">
        <f>_xlfn.XLOOKUP(B23,'[1]daily break down'!$D:$D,'[1]daily break down'!$E:$E,"")</f>
        <v>LITTORAL</v>
      </c>
      <c r="D23" s="1" t="s">
        <v>21</v>
      </c>
      <c r="E23" s="1" t="s">
        <v>563</v>
      </c>
      <c r="F23" s="3" t="s">
        <v>31</v>
      </c>
      <c r="G23" s="1" t="s">
        <v>2319</v>
      </c>
      <c r="H23" s="42" t="str">
        <f>_xlfn.XLOOKUP(B23,[2]CALCULATION!$B:$B,[2]CALCULATION!$H:$H,"")</f>
        <v>ZTE</v>
      </c>
      <c r="I23" s="34">
        <v>0</v>
      </c>
      <c r="J23" s="34">
        <v>0</v>
      </c>
      <c r="K23" s="34">
        <v>0</v>
      </c>
      <c r="L23" s="34">
        <v>0</v>
      </c>
      <c r="M23" s="34">
        <v>8.7659409930000654E-2</v>
      </c>
      <c r="N23" s="34">
        <v>0</v>
      </c>
      <c r="O23" s="34">
        <v>0</v>
      </c>
      <c r="P23" s="34">
        <v>0</v>
      </c>
      <c r="Q23" s="34">
        <v>0</v>
      </c>
      <c r="R23" s="34">
        <v>0</v>
      </c>
      <c r="S23" s="35">
        <v>0</v>
      </c>
      <c r="T23" s="35">
        <v>0</v>
      </c>
      <c r="U23" s="35">
        <v>0</v>
      </c>
      <c r="V23" s="35">
        <v>0</v>
      </c>
      <c r="W23" s="35">
        <v>0</v>
      </c>
      <c r="X23" s="35">
        <v>0</v>
      </c>
      <c r="Y23" s="35">
        <v>0</v>
      </c>
      <c r="Z23" s="35">
        <v>0</v>
      </c>
      <c r="AA23" s="35">
        <v>12.018077886886562</v>
      </c>
      <c r="AB23" s="35">
        <v>10.270994624478513</v>
      </c>
      <c r="AC23" s="35">
        <v>37.582737426866032</v>
      </c>
      <c r="AD23" s="35">
        <v>24.763239335336575</v>
      </c>
      <c r="AE23" s="58" t="s">
        <v>5560</v>
      </c>
      <c r="AF23" s="58"/>
      <c r="AG23" s="57" t="str" cm="1">
        <f t="array" ref="AG23">IFERROR(_xlfn.IFS(
AI23="MPR ISSUE","PDH",
AI23="BSS Hardware Issue","BSS",
AI23="Sites strategiques, MLL, Pylone, etc.","ENVTECH",
AI23="AKTIVCO DEFAUT GE &amp; POWER Cabinet","AKTIVCO",
AI23="AKTIVCO Coupure ENEO &amp; Baisse de tension","AKTIVCO GRID ONLY",
AI23="Coupure ENEO &amp; Baisse de tension","IHS GRID ONLY",
AI23="Defaut GE &amp; POWER Cabinet","IHS",
AI23="Sharing","Partners",
AI23="Sites strategiques &amp; DataCenter","SST &amp; DC",
AI23="Exclu","Exclu",
AI23="SAT","SAT",
AI23="SPARE-ISSUE","SPARE-ISSUE",
AI23="Fiber CAmtel","TRANS_FO_CAMTEL",
AI23="Fiber AOF","Fiber AOF",
AI23="Projet OCM (HUAWEI)","TRAVAUX-HUAWEI",
AI23="Projet OCM (NOKIA)","TRAVAUX-NOKIA",
AI23="ACCESS-ISSUE","ACCESS-ISSUE",
AI23="Projet OCM (ZTE, NOKIA, autres projets)","TRAVAUX OCM",
AI23="No root CAuse","No root cause",
AI23="ODU HS","PDH",
AI23="IP &amp; VLAN","PDH",
AI23="Warehouse HUAWEI","SPARE-ISSUE",
AI23="SPARE-HS","SPARE-ISSUE",
AI23="Power Telco","BSS",AI23="no impacts","no impacts"
),"")</f>
        <v>PDH</v>
      </c>
      <c r="AH23" s="57" t="str" cm="1">
        <f t="array" ref="AH23">IFERROR(_xlfn.IFS(
AI23="MPR ISSUE","TX ISSUE",
AI23="BSS Hardware Issue","RAN ISSUE",
AI23="Sites strategiques, MLL, Pylone, etc.","ENVTECH",
AI23="AKTIVCO DEFAUT GE &amp; POWER Cabinet","POWER ISSUE",
AI23="AKTIVCO Coupure ENEO &amp; Baisse de tension","POWER ISSUE",
AI23="Coupure ENEO &amp; Baisse de tension","POWER ISSUE",
AI23="Defaut GE &amp; POWER Cabinet","POWER ISSUE",
AI23="Sharing","POWER ISSUE",
AI23="Sites strategiques &amp; DataCenter","POWER ISSUE",
AI23="Exclu","Exclu",
AI23="SAT","TX ISSUE",
AI23="SPARE-ISSUE","SPARE-ISSUE",
AI23="Fiber CAmtel","TX ISSUE",
AI23="Fiber AOF","TX ISSUE",
AI23="Projet OCM (HUAWEI)","TRAVAUX-HUAWEI",
AI23="Projet OCM (NOKIA)","TRAVAUX -NOKIA",
AI23="ACCESS-ISSUE","ACCESS-ISSUE",
AI23="Projet OCM (ZTE, NOKIA, autres projets)","TRAVAUX OCM",
AI23="No root CAuse","No root cause",
AI23="ODU HS","TX ISSUE",
AI23="IP &amp; VLAN","TX ISSUE",
AI23="Warehouse HUAWEI","SPARE-ISSUE",
AI23="SPARE-HS","SPARE-ISSUE",
AI23="Power Telco","RAN ISSUE",AI23="no impacts","no impacts"
),"")</f>
        <v>TX ISSUE</v>
      </c>
      <c r="AI23" s="85" t="s">
        <v>5914</v>
      </c>
      <c r="AJ23" s="57" t="str" cm="1">
        <f t="array" ref="AJ23">IFERROR(_xlfn.IFS(
AI23="MPR ISSUE","ACTIVE",
AI23="BSS Hardware Issue","ACTIVE",
AI23="Sites strategiques, MLL, Pylone, etc.","PASSIVE",
AI23="AKTIVCO DEFAUT GE &amp; POWER Cabinet","PASSIVE",
AI23="AKTIVCO Coupure ENEO &amp; Baisse de tension","PASSIVE",
AI23="Coupure ENEO &amp; Baisse de tension","PASSIVE",
AI23="Defaut GE &amp; POWER Cabinet","PASSIVE",
AI23="Sharing","PASSIVE",
AI23="Sites strategiques &amp; DataCenter","PASSIVE",
AI23="Exclu","Exclu",
AI23="SAT","ACTIVE",
AI23="SPARE-ISSUE","SPARE-ISSUE",
AI23="Fiber CAmtel","ACTIVE",
AI23="Fiber AOF","ACTIVE",
AI23="Projet OCM (HUAWEI)","PLANNED WORKS",
AI23="Projet OCM (NOKIA)","PLANNED WORKS",
AI23="ACCESS-ISSUE","ACCESS-ISSUE",
AI23="Projet OCM (ZTE, NOKIA, autres projets)","PLANNED WORKS",
AI23="No root CAuse","No root cause",
AI23="ODU HS","ACTIVE",
AI23="IP &amp; VLAN","ACTIVE",
AI23="Warehouse HUAWEI","SPARE-ISSUE",
AI23="SPARE-HS","SPARE-ISSUE",
AI23="Power Telco","ACTIVE", AI23="no impacts","no impacts"
),"")</f>
        <v>ACTIVE</v>
      </c>
      <c r="AK23" s="23" t="s">
        <v>5995</v>
      </c>
      <c r="AL23" s="23" t="str">
        <f t="shared" si="1"/>
        <v>LIT_617</v>
      </c>
      <c r="AN23" s="9" t="s">
        <v>5537</v>
      </c>
      <c r="AO23" s="23" t="str">
        <f>_xlfn.XLOOKUP(B23,'INCIDENT-05-03-2026'!E:E,'INCIDENT-05-03-2026'!F:F,"")</f>
        <v/>
      </c>
      <c r="AP23" s="7" t="s">
        <v>5950</v>
      </c>
      <c r="AQ23" s="6"/>
      <c r="AR23" s="7"/>
      <c r="AS23" s="3" t="str">
        <f>_xlfn.XLOOKUP(B23,'[3]tt num | region | site id'!$C:$C,'[3]tt num | region | site id'!$Q:$Q,"")</f>
        <v/>
      </c>
      <c r="AT23" s="24" t="str">
        <f>_xlfn.XLOOKUP(B23,'[4]Cells Huawei 03052026 12h'!$B:$B,'[4]Cells Huawei 03052026 12h'!$T:$T,"")</f>
        <v/>
      </c>
      <c r="AU23" s="24" t="str">
        <f>_xlfn.XLOOKUP(B23,'[5]cells down 02052026 8h50'!$B:$B,'[5]cells down 02052026 8h50'!$R:$R,"")</f>
        <v/>
      </c>
      <c r="AV23" s="24" t="str">
        <f>_xlfn.XLOOKUP(B23,'[5]cells down 02052026 13h50'!$B:$B,'[5]cells down 02052026 13h50'!$R:$R,"")</f>
        <v/>
      </c>
      <c r="AW23" s="24" t="str">
        <f>_xlfn.XLOOKUP(B23,'[5]cells down 02052026 13h50'!$B:$B,'[5]cells down 02052026 13h50'!$R:$R,"")</f>
        <v/>
      </c>
      <c r="AX23" s="24" t="str">
        <f>_xlfn.XLOOKUP(B23,'[6]cell downs 03052026 8h40 '!$B:$B,'[6]cell downs 03052026 8h40 '!$R:$R,"")</f>
        <v/>
      </c>
      <c r="AY23" s="24" t="str">
        <f>_xlfn.XLOOKUP(B23,'[7]ALL SITES DOWN'!$D:$D,'[7]ALL SITES DOWN'!$J:$J,"")</f>
        <v>(05/03/2026 com ran 17h): Power status check Ongoing</v>
      </c>
      <c r="AZ23" s="24" t="str">
        <f>_xlfn.XLOOKUP(B23,'[8]ALL SITES DOWN'!$D:$D,'[8]ALL SITES DOWN'!$J:$J,"")</f>
        <v/>
      </c>
      <c r="BA23" s="9" t="str">
        <f>_xlfn.XLOOKUP(B23,[9]sheet1!$AC:$AC,[9]sheet1!$AF:$AF,"")</f>
        <v>(05/03/2026 ticket)..INC-20260503-00018096...Others Transmission equipement fault</v>
      </c>
      <c r="BB23" s="14" t="s">
        <v>5980</v>
      </c>
      <c r="BC23" s="14" t="s">
        <v>5537</v>
      </c>
      <c r="BD23" s="14" t="str">
        <f>_xlfn.XLOOKUP(B23,'[10]cell downs 18042026 17h'!$B:$B,'[10]cell downs 18042026 17h'!$B:$B,"")</f>
        <v/>
      </c>
      <c r="BE23" s="14" t="str">
        <f>_xlfn.XLOOKUP(B23,'[11]Cells Huawei 19042026 15h'!$B:$B,'[11]Cells Huawei 19042026 15h'!$B:$B,"")</f>
        <v/>
      </c>
      <c r="BF23" s="9" t="str">
        <f>_xlfn.XLOOKUP(B23,'[12]cells down 19042026 9H40'!$B:$B,'[12]cells down 19042026 9H40'!$B:$B,"")</f>
        <v/>
      </c>
      <c r="BG23" s="9" t="s">
        <v>5537</v>
      </c>
      <c r="BH23" s="9" t="s">
        <v>5537</v>
      </c>
    </row>
    <row r="24" spans="1:60" s="9" customFormat="1" ht="41.55" customHeight="1" x14ac:dyDescent="0.3">
      <c r="A24" s="1" t="s">
        <v>162</v>
      </c>
      <c r="B24" s="1" t="s">
        <v>163</v>
      </c>
      <c r="C24" s="3" t="str">
        <f>_xlfn.XLOOKUP(B24,'[1]daily break down'!$D:$D,'[1]daily break down'!$E:$E,"")</f>
        <v>Douala</v>
      </c>
      <c r="D24" s="1" t="s">
        <v>21</v>
      </c>
      <c r="E24" s="1" t="s">
        <v>30</v>
      </c>
      <c r="F24" s="3" t="s">
        <v>31</v>
      </c>
      <c r="G24" s="1" t="s">
        <v>32</v>
      </c>
      <c r="H24" s="42" t="str">
        <f>_xlfn.XLOOKUP(B24,[2]CALCULATION!$B:$B,[2]CALCULATION!$H:$H,"")</f>
        <v>ZTE</v>
      </c>
      <c r="I24" s="34">
        <v>33.805463526551428</v>
      </c>
      <c r="J24" s="34">
        <v>13.868556899607057</v>
      </c>
      <c r="K24" s="34">
        <v>26.730270122962168</v>
      </c>
      <c r="L24" s="34">
        <v>22.349671691878328</v>
      </c>
      <c r="M24" s="34">
        <v>13.868556899607057</v>
      </c>
      <c r="N24" s="34">
        <v>13.868556899607057</v>
      </c>
      <c r="O24" s="34">
        <v>59.033734693935777</v>
      </c>
      <c r="P24" s="34">
        <v>28.947901596025492</v>
      </c>
      <c r="Q24" s="34">
        <v>9.9759975516004467</v>
      </c>
      <c r="R24" s="34">
        <v>13.868556899607057</v>
      </c>
      <c r="S24" s="35">
        <v>13.868556899607057</v>
      </c>
      <c r="T24" s="35">
        <v>0</v>
      </c>
      <c r="U24" s="35">
        <v>0</v>
      </c>
      <c r="V24" s="35">
        <v>0</v>
      </c>
      <c r="W24" s="35">
        <v>0</v>
      </c>
      <c r="X24" s="35">
        <v>1.3828427973392945</v>
      </c>
      <c r="Y24" s="35">
        <v>0</v>
      </c>
      <c r="Z24" s="35">
        <v>13.530475155022494</v>
      </c>
      <c r="AA24" s="35">
        <v>11.136315040626036</v>
      </c>
      <c r="AB24" s="35">
        <v>9.5215964380794986</v>
      </c>
      <c r="AC24" s="35">
        <v>36.57841067531691</v>
      </c>
      <c r="AD24" s="35">
        <v>23.861997157801934</v>
      </c>
      <c r="AE24" s="58" t="s">
        <v>5560</v>
      </c>
      <c r="AF24" s="58"/>
      <c r="AG24" s="57" t="str" cm="1">
        <f t="array" ref="AG24">IFERROR(_xlfn.IFS(
AI24="MPR ISSUE","PDH",
AI24="BSS Hardware Issue","BSS",
AI24="Sites strategiques, MLL, Pylone, etc.","ENVTECH",
AI24="AKTIVCO DEFAUT GE &amp; POWER Cabinet","AKTIVCO",
AI24="AKTIVCO Coupure ENEO &amp; Baisse de tension","AKTIVCO GRID ONLY",
AI24="Coupure ENEO &amp; Baisse de tension","IHS GRID ONLY",
AI24="Defaut GE &amp; POWER Cabinet","IHS",
AI24="Sharing","Partners",
AI24="Sites strategiques &amp; DataCenter","SST &amp; DC",
AI24="Exclu","Exclu",
AI24="SAT","SAT",
AI24="SPARE-ISSUE","SPARE-ISSUE",
AI24="Fiber CAmtel","TRANS_FO_CAMTEL",
AI24="Fiber AOF","Fiber AOF",
AI24="Projet OCM (HUAWEI)","TRAVAUX-HUAWEI",
AI24="Projet OCM (NOKIA)","TRAVAUX-NOKIA",
AI24="ACCESS-ISSUE","ACCESS-ISSUE",
AI24="Projet OCM (ZTE, NOKIA, autres projets)","TRAVAUX OCM",
AI24="No root CAuse","No root cause",
AI24="ODU HS","PDH",
AI24="IP &amp; VLAN","PDH",
AI24="Warehouse HUAWEI","SPARE-ISSUE",
AI24="SPARE-HS","SPARE-ISSUE",
AI24="Power Telco","BSS",AI24="no impacts","no impacts"
),"")</f>
        <v>AKTIVCO GRID ONLY</v>
      </c>
      <c r="AH24" s="57" t="str" cm="1">
        <f t="array" ref="AH24">IFERROR(_xlfn.IFS(
AI24="MPR ISSUE","TX ISSUE",
AI24="BSS Hardware Issue","RAN ISSUE",
AI24="Sites strategiques, MLL, Pylone, etc.","ENVTECH",
AI24="AKTIVCO DEFAUT GE &amp; POWER Cabinet","POWER ISSUE",
AI24="AKTIVCO Coupure ENEO &amp; Baisse de tension","POWER ISSUE",
AI24="Coupure ENEO &amp; Baisse de tension","POWER ISSUE",
AI24="Defaut GE &amp; POWER Cabinet","POWER ISSUE",
AI24="Sharing","POWER ISSUE",
AI24="Sites strategiques &amp; DataCenter","POWER ISSUE",
AI24="Exclu","Exclu",
AI24="SAT","TX ISSUE",
AI24="SPARE-ISSUE","SPARE-ISSUE",
AI24="Fiber CAmtel","TX ISSUE",
AI24="Fiber AOF","TX ISSUE",
AI24="Projet OCM (HUAWEI)","TRAVAUX-HUAWEI",
AI24="Projet OCM (NOKIA)","TRAVAUX -NOKIA",
AI24="ACCESS-ISSUE","ACCESS-ISSUE",
AI24="Projet OCM (ZTE, NOKIA, autres projets)","TRAVAUX OCM",
AI24="No root CAuse","No root cause",
AI24="ODU HS","TX ISSUE",
AI24="IP &amp; VLAN","TX ISSUE",
AI24="Warehouse HUAWEI","SPARE-ISSUE",
AI24="SPARE-HS","SPARE-ISSUE",
AI24="Power Telco","RAN ISSUE",AI24="no impacts","no impacts"
),"")</f>
        <v>POWER ISSUE</v>
      </c>
      <c r="AI24" s="85" t="s">
        <v>5327</v>
      </c>
      <c r="AJ24" s="57" t="str" cm="1">
        <f t="array" ref="AJ24">IFERROR(_xlfn.IFS(
AI24="MPR ISSUE","ACTIVE",
AI24="BSS Hardware Issue","ACTIVE",
AI24="Sites strategiques, MLL, Pylone, etc.","PASSIVE",
AI24="AKTIVCO DEFAUT GE &amp; POWER Cabinet","PASSIVE",
AI24="AKTIVCO Coupure ENEO &amp; Baisse de tension","PASSIVE",
AI24="Coupure ENEO &amp; Baisse de tension","PASSIVE",
AI24="Defaut GE &amp; POWER Cabinet","PASSIVE",
AI24="Sharing","PASSIVE",
AI24="Sites strategiques &amp; DataCenter","PASSIVE",
AI24="Exclu","Exclu",
AI24="SAT","ACTIVE",
AI24="SPARE-ISSUE","SPARE-ISSUE",
AI24="Fiber CAmtel","ACTIVE",
AI24="Fiber AOF","ACTIVE",
AI24="Projet OCM (HUAWEI)","PLANNED WORKS",
AI24="Projet OCM (NOKIA)","PLANNED WORKS",
AI24="ACCESS-ISSUE","ACCESS-ISSUE",
AI24="Projet OCM (ZTE, NOKIA, autres projets)","PLANNED WORKS",
AI24="No root CAuse","No root cause",
AI24="ODU HS","ACTIVE",
AI24="IP &amp; VLAN","ACTIVE",
AI24="Warehouse HUAWEI","SPARE-ISSUE",
AI24="SPARE-HS","SPARE-ISSUE",
AI24="Power Telco","ACTIVE", AI24="no impacts","no impacts"
),"")</f>
        <v>PASSIVE</v>
      </c>
      <c r="AK24" s="23" t="s">
        <v>5996</v>
      </c>
      <c r="AL24" s="23" t="str">
        <f t="shared" si="1"/>
        <v>LIT_618</v>
      </c>
      <c r="AN24" s="9" t="s">
        <v>5537</v>
      </c>
      <c r="AO24" s="23" t="str">
        <f>_xlfn.XLOOKUP(B24,'INCIDENT-05-03-2026'!E:E,'INCIDENT-05-03-2026'!F:F,"")</f>
        <v/>
      </c>
      <c r="AP24" s="7" t="s">
        <v>5941</v>
      </c>
      <c r="AQ24" s="6"/>
      <c r="AR24" s="7"/>
      <c r="AS24" s="3" t="str">
        <f>_xlfn.XLOOKUP(B24,'[3]tt num | region | site id'!$C:$C,'[3]tt num | region | site id'!$Q:$Q,"")</f>
        <v/>
      </c>
      <c r="AT24" s="24" t="str">
        <f>_xlfn.XLOOKUP(B24,'[4]Cells Huawei 03052026 12h'!$B:$B,'[4]Cells Huawei 03052026 12h'!$T:$T,"")</f>
        <v/>
      </c>
      <c r="AU24" s="24" t="str">
        <f>_xlfn.XLOOKUP(B24,'[5]cells down 02052026 8h50'!$B:$B,'[5]cells down 02052026 8h50'!$R:$R,"")</f>
        <v/>
      </c>
      <c r="AV24" s="24" t="str">
        <f>_xlfn.XLOOKUP(B24,'[5]cells down 02052026 13h50'!$B:$B,'[5]cells down 02052026 13h50'!$R:$R,"")</f>
        <v/>
      </c>
      <c r="AW24" s="24" t="str">
        <f>_xlfn.XLOOKUP(B24,'[5]cells down 02052026 13h50'!$B:$B,'[5]cells down 02052026 13h50'!$R:$R,"")</f>
        <v/>
      </c>
      <c r="AX24" s="24" t="str">
        <f>_xlfn.XLOOKUP(B24,'[6]cell downs 03052026 8h40 '!$B:$B,'[6]cell downs 03052026 8h40 '!$R:$R,"")</f>
        <v/>
      </c>
      <c r="AY24" s="24" t="str">
        <f>_xlfn.XLOOKUP(B24,'[7]ALL SITES DOWN'!$D:$D,'[7]ALL SITES DOWN'!$J:$J,"")</f>
        <v/>
      </c>
      <c r="AZ24" s="24" t="str">
        <f>_xlfn.XLOOKUP(B24,'[8]ALL SITES DOWN'!$D:$D,'[8]ALL SITES DOWN'!$J:$J,"")</f>
        <v/>
      </c>
      <c r="BA24" s="9" t="str">
        <f>_xlfn.XLOOKUP(B24,[9]sheet1!$AC:$AC,[9]sheet1!$AF:$AF,"")</f>
        <v/>
      </c>
      <c r="BB24" s="14" t="s">
        <v>5980</v>
      </c>
      <c r="BC24" s="14" t="s">
        <v>5537</v>
      </c>
      <c r="BD24" s="14" t="str">
        <f>_xlfn.XLOOKUP(B24,'[10]cell downs 18042026 17h'!$B:$B,'[10]cell downs 18042026 17h'!$B:$B,"")</f>
        <v/>
      </c>
      <c r="BE24" s="14" t="str">
        <f>_xlfn.XLOOKUP(B24,'[11]Cells Huawei 19042026 15h'!$B:$B,'[11]Cells Huawei 19042026 15h'!$B:$B,"")</f>
        <v/>
      </c>
      <c r="BF24" s="9" t="str">
        <f>_xlfn.XLOOKUP(B24,'[12]cells down 19042026 9H40'!$B:$B,'[12]cells down 19042026 9H40'!$B:$B,"")</f>
        <v>LIT_618</v>
      </c>
      <c r="BG24" s="9" t="s">
        <v>5537</v>
      </c>
      <c r="BH24" s="9" t="s">
        <v>594</v>
      </c>
    </row>
    <row r="25" spans="1:60" s="9" customFormat="1" ht="55.05" customHeight="1" x14ac:dyDescent="0.3">
      <c r="A25" s="1" t="s">
        <v>537</v>
      </c>
      <c r="B25" s="8" t="s">
        <v>538</v>
      </c>
      <c r="C25" s="3" t="str">
        <f>_xlfn.XLOOKUP(B25,'[1]daily break down'!$D:$D,'[1]daily break down'!$E:$E,"")</f>
        <v>SUD-OUEST</v>
      </c>
      <c r="D25" s="1" t="s">
        <v>11</v>
      </c>
      <c r="E25" s="1" t="s">
        <v>12</v>
      </c>
      <c r="F25" s="3" t="s">
        <v>13</v>
      </c>
      <c r="G25" s="1" t="s">
        <v>14</v>
      </c>
      <c r="H25" s="40" t="str">
        <f>_xlfn.XLOOKUP(B25,[2]CALCULATION!$B:$B,[2]CALCULATION!$H:$H,"")</f>
        <v>Huawei</v>
      </c>
      <c r="I25" s="34">
        <v>0.77484497749926529</v>
      </c>
      <c r="J25" s="34">
        <v>6.0728441670733074E-2</v>
      </c>
      <c r="K25" s="34">
        <v>3.5627887499179591</v>
      </c>
      <c r="L25" s="34">
        <v>0.14482083593725473</v>
      </c>
      <c r="M25" s="34">
        <v>1.3247539472595331</v>
      </c>
      <c r="N25" s="34">
        <v>0</v>
      </c>
      <c r="O25" s="34">
        <v>1.0472757987974879</v>
      </c>
      <c r="P25" s="34">
        <v>12.334633153841105</v>
      </c>
      <c r="Q25" s="34">
        <v>23.114261499345094</v>
      </c>
      <c r="R25" s="34">
        <v>23.113993973170334</v>
      </c>
      <c r="S25" s="35">
        <v>23.114261499345094</v>
      </c>
      <c r="T25" s="35">
        <v>23.114261499345094</v>
      </c>
      <c r="U25" s="35">
        <v>23.114261499345094</v>
      </c>
      <c r="V25" s="35">
        <v>23.113993973170334</v>
      </c>
      <c r="W25" s="35">
        <v>23.114261499345094</v>
      </c>
      <c r="X25" s="35">
        <v>23.114261499345094</v>
      </c>
      <c r="Y25" s="35">
        <v>23.113993973170334</v>
      </c>
      <c r="Z25" s="35">
        <v>23.113993973170334</v>
      </c>
      <c r="AA25" s="35">
        <v>32.372936225315634</v>
      </c>
      <c r="AB25" s="35">
        <v>55.081244836133287</v>
      </c>
      <c r="AC25" s="35">
        <v>0</v>
      </c>
      <c r="AD25" s="35">
        <v>23.114261499345094</v>
      </c>
      <c r="AE25" s="58" t="s">
        <v>5560</v>
      </c>
      <c r="AF25" s="58"/>
      <c r="AG25" s="57" t="str" cm="1">
        <f t="array" ref="AG25">IFERROR(_xlfn.IFS(
AI25="MPR ISSUE","PDH",
AI25="BSS Hardware Issue","BSS",
AI25="Sites strategiques, MLL, Pylone, etc.","ENVTECH",
AI25="AKTIVCO DEFAUT GE &amp; POWER Cabinet","AKTIVCO",
AI25="AKTIVCO Coupure ENEO &amp; Baisse de tension","AKTIVCO GRID ONLY",
AI25="Coupure ENEO &amp; Baisse de tension","IHS GRID ONLY",
AI25="Defaut GE &amp; POWER Cabinet","IHS",
AI25="Sharing","Partners",
AI25="Sites strategiques &amp; DataCenter","SST &amp; DC",
AI25="Exclu","Exclu",
AI25="SAT","SAT",
AI25="SPARE-ISSUE","SPARE-ISSUE",
AI25="Fiber CAmtel","TRANS_FO_CAMTEL",
AI25="Fiber AOF","Fiber AOF",
AI25="Projet OCM (HUAWEI)","TRAVAUX-HUAWEI",
AI25="Projet OCM (NOKIA)","TRAVAUX-NOKIA",
AI25="ACCESS-ISSUE","ACCESS-ISSUE",
AI25="Projet OCM (ZTE, NOKIA, autres projets)","TRAVAUX OCM",
AI25="No root CAuse","No root cause",
AI25="ODU HS","PDH",
AI25="IP &amp; VLAN","PDH",
AI25="Warehouse HUAWEI","SPARE-ISSUE",
AI25="SPARE-HS","SPARE-ISSUE",
AI25="Power Telco","BSS",AI25="no impacts","no impacts"
),"")</f>
        <v>SPARE-ISSUE</v>
      </c>
      <c r="AH25" s="57" t="str" cm="1">
        <f t="array" ref="AH25">IFERROR(_xlfn.IFS(
AI25="MPR ISSUE","TX ISSUE",
AI25="BSS Hardware Issue","RAN ISSUE",
AI25="Sites strategiques, MLL, Pylone, etc.","ENVTECH",
AI25="AKTIVCO DEFAUT GE &amp; POWER Cabinet","POWER ISSUE",
AI25="AKTIVCO Coupure ENEO &amp; Baisse de tension","POWER ISSUE",
AI25="Coupure ENEO &amp; Baisse de tension","POWER ISSUE",
AI25="Defaut GE &amp; POWER Cabinet","POWER ISSUE",
AI25="Sharing","POWER ISSUE",
AI25="Sites strategiques &amp; DataCenter","POWER ISSUE",
AI25="Exclu","Exclu",
AI25="SAT","TX ISSUE",
AI25="SPARE-ISSUE","SPARE-ISSUE",
AI25="Fiber CAmtel","TX ISSUE",
AI25="Fiber AOF","TX ISSUE",
AI25="Projet OCM (HUAWEI)","TRAVAUX-HUAWEI",
AI25="Projet OCM (NOKIA)","TRAVAUX -NOKIA",
AI25="ACCESS-ISSUE","ACCESS-ISSUE",
AI25="Projet OCM (ZTE, NOKIA, autres projets)","TRAVAUX OCM",
AI25="No root CAuse","No root cause",
AI25="ODU HS","TX ISSUE",
AI25="IP &amp; VLAN","TX ISSUE",
AI25="Warehouse HUAWEI","SPARE-ISSUE",
AI25="SPARE-HS","SPARE-ISSUE",
AI25="Power Telco","RAN ISSUE",AI25="no impacts","no impacts"
),"")</f>
        <v>SPARE-ISSUE</v>
      </c>
      <c r="AI25" s="85" t="s">
        <v>5336</v>
      </c>
      <c r="AJ25" s="57" t="str" cm="1">
        <f t="array" ref="AJ25">IFERROR(_xlfn.IFS(
AI25="MPR ISSUE","ACTIVE",
AI25="BSS Hardware Issue","ACTIVE",
AI25="Sites strategiques, MLL, Pylone, etc.","PASSIVE",
AI25="AKTIVCO DEFAUT GE &amp; POWER Cabinet","PASSIVE",
AI25="AKTIVCO Coupure ENEO &amp; Baisse de tension","PASSIVE",
AI25="Coupure ENEO &amp; Baisse de tension","PASSIVE",
AI25="Defaut GE &amp; POWER Cabinet","PASSIVE",
AI25="Sharing","PASSIVE",
AI25="Sites strategiques &amp; DataCenter","PASSIVE",
AI25="Exclu","Exclu",
AI25="SAT","ACTIVE",
AI25="SPARE-ISSUE","SPARE-ISSUE",
AI25="Fiber CAmtel","ACTIVE",
AI25="Fiber AOF","ACTIVE",
AI25="Projet OCM (HUAWEI)","PLANNED WORKS",
AI25="Projet OCM (NOKIA)","PLANNED WORKS",
AI25="ACCESS-ISSUE","ACCESS-ISSUE",
AI25="Projet OCM (ZTE, NOKIA, autres projets)","PLANNED WORKS",
AI25="No root CAuse","No root cause",
AI25="ODU HS","ACTIVE",
AI25="IP &amp; VLAN","ACTIVE",
AI25="Warehouse HUAWEI","SPARE-ISSUE",
AI25="SPARE-HS","SPARE-ISSUE",
AI25="Power Telco","ACTIVE", AI25="no impacts","no impacts"
),"")</f>
        <v>SPARE-ISSUE</v>
      </c>
      <c r="AK25" s="120" t="s">
        <v>5666</v>
      </c>
      <c r="AL25" s="23" t="str">
        <f t="shared" si="1"/>
        <v>SUO_195</v>
      </c>
      <c r="AN25" s="9" t="s">
        <v>5537</v>
      </c>
      <c r="AO25" s="23" t="str">
        <f>_xlfn.XLOOKUP(B25,'INCIDENT-05-03-2026'!E:E,'INCIDENT-05-03-2026'!F:F,"")</f>
        <v/>
      </c>
      <c r="AP25" s="7" t="s">
        <v>5951</v>
      </c>
      <c r="AQ25" s="6"/>
      <c r="AR25" s="7"/>
      <c r="AS25" s="3" t="str">
        <f>_xlfn.XLOOKUP(B25,'[3]tt num | region | site id'!$C:$C,'[3]tt num | region | site id'!$Q:$Q,"")</f>
        <v/>
      </c>
      <c r="AT25" s="24" t="str">
        <f>_xlfn.XLOOKUP(B25,'[4]Cells Huawei 03052026 12h'!$B:$B,'[4]Cells Huawei 03052026 12h'!$T:$T,"")</f>
        <v/>
      </c>
      <c r="AU25" s="24" t="str">
        <f>_xlfn.XLOOKUP(B25,'[5]cells down 02052026 8h50'!$B:$B,'[5]cells down 02052026 8h50'!$R:$R,"")</f>
        <v/>
      </c>
      <c r="AV25" s="24" t="str">
        <f>_xlfn.XLOOKUP(B25,'[5]cells down 02052026 13h50'!$B:$B,'[5]cells down 02052026 13h50'!$R:$R,"")</f>
        <v/>
      </c>
      <c r="AW25" s="24" t="str">
        <f>_xlfn.XLOOKUP(B25,'[5]cells down 02052026 13h50'!$B:$B,'[5]cells down 02052026 13h50'!$R:$R,"")</f>
        <v/>
      </c>
      <c r="AX25" s="24" t="str">
        <f>_xlfn.XLOOKUP(B25,'[6]cell downs 03052026 8h40 '!$B:$B,'[6]cell downs 03052026 8h40 '!$R:$R,"")</f>
        <v/>
      </c>
      <c r="AY25" s="24" t="str">
        <f>_xlfn.XLOOKUP(B25,'[7]ALL SITES DOWN'!$D:$D,'[7]ALL SITES DOWN'!$J:$J,"")</f>
        <v>(05/03/2026 com ran 17h): 20.04.26; Carte EAC 3DB19417AA faulty, commande passée vers OCM
19.04.26; Besoin d'un FME sur SUO_077_H_Buea-David-Square pour vérifier la chaine antennaire de l'ODU 3.2; FME Fabien activé pour investigations, update ASAP
19.04.26; Reste down après l'incident P2 sur Buea-David</v>
      </c>
      <c r="AZ25" s="24" t="str">
        <f>_xlfn.XLOOKUP(B25,'[8]ALL SITES DOWN'!$D:$D,'[8]ALL SITES DOWN'!$J:$J,"")</f>
        <v>(05/03/2026 com ran 10h): 20.04.26; Carte EAC 3DB19417AA faulty, commande passée vers OCM
19.04.26; Besoin d'un FME sur SUO_077_H_Buea-David-Square pour vérifier la chaine antennaire de l'ODU 3.2; FME Fabien activé pour investigations, update ASAP
19.04.26; Reste down après l'incident P2 sur Buea-David</v>
      </c>
      <c r="BA25" s="9" t="str">
        <f>_xlfn.XLOOKUP(B25,[9]sheet1!$AC:$AC,[9]sheet1!$AF:$AF,"")</f>
        <v/>
      </c>
      <c r="BB25" s="14" t="s">
        <v>5980</v>
      </c>
      <c r="BC25" s="14" t="s">
        <v>5537</v>
      </c>
      <c r="BD25" s="14" t="str">
        <f>_xlfn.XLOOKUP(B25,'[10]cell downs 18042026 17h'!$B:$B,'[10]cell downs 18042026 17h'!$B:$B,"")</f>
        <v/>
      </c>
      <c r="BE25" s="14" t="str">
        <f>_xlfn.XLOOKUP(B25,'[11]Cells Huawei 19042026 15h'!$B:$B,'[11]Cells Huawei 19042026 15h'!$B:$B,"")</f>
        <v/>
      </c>
      <c r="BF25" s="9" t="str">
        <f>_xlfn.XLOOKUP(B25,'[12]cells down 19042026 9H40'!$B:$B,'[12]cells down 19042026 9H40'!$B:$B,"")</f>
        <v/>
      </c>
      <c r="BG25" s="9" t="s">
        <v>538</v>
      </c>
      <c r="BH25" s="9" t="s">
        <v>12</v>
      </c>
    </row>
    <row r="26" spans="1:60" s="9" customFormat="1" ht="22.05" customHeight="1" x14ac:dyDescent="0.3">
      <c r="A26" s="1" t="s">
        <v>1847</v>
      </c>
      <c r="B26" s="8" t="s">
        <v>1848</v>
      </c>
      <c r="C26" s="3" t="str">
        <f>_xlfn.XLOOKUP(B26,'[1]daily break down'!$D:$D,'[1]daily break down'!$E:$E,"")</f>
        <v>NORD-OUEST</v>
      </c>
      <c r="D26" s="1" t="s">
        <v>11</v>
      </c>
      <c r="E26" s="1" t="s">
        <v>705</v>
      </c>
      <c r="F26" s="3" t="s">
        <v>51</v>
      </c>
      <c r="G26" s="1" t="s">
        <v>52</v>
      </c>
      <c r="H26" s="40" t="str">
        <f>_xlfn.XLOOKUP(B26,[2]CALCULATION!$B:$B,[2]CALCULATION!$H:$H,"")</f>
        <v>Huawei</v>
      </c>
      <c r="I26" s="34">
        <v>6.5439399257490027</v>
      </c>
      <c r="J26" s="34">
        <v>0.1916200814421016</v>
      </c>
      <c r="K26" s="34">
        <v>4.0902076859199905</v>
      </c>
      <c r="L26" s="34">
        <v>7.4728978149888855E-3</v>
      </c>
      <c r="M26" s="34">
        <v>7.3837224234019052E-3</v>
      </c>
      <c r="N26" s="34">
        <v>7.5620732065758639E-3</v>
      </c>
      <c r="O26" s="34">
        <v>0</v>
      </c>
      <c r="P26" s="34">
        <v>0</v>
      </c>
      <c r="Q26" s="34">
        <v>0.81732813405130222</v>
      </c>
      <c r="R26" s="34">
        <v>0</v>
      </c>
      <c r="S26" s="35">
        <v>2.9427879223703252E-3</v>
      </c>
      <c r="T26" s="35">
        <v>0</v>
      </c>
      <c r="U26" s="35">
        <v>3.4362845394126689</v>
      </c>
      <c r="V26" s="35">
        <v>4.9809806724823282</v>
      </c>
      <c r="W26" s="35">
        <v>0</v>
      </c>
      <c r="X26" s="35">
        <v>0</v>
      </c>
      <c r="Y26" s="35">
        <v>0</v>
      </c>
      <c r="Z26" s="35">
        <v>1.6573424877223324</v>
      </c>
      <c r="AA26" s="35">
        <v>32.372936225315634</v>
      </c>
      <c r="AB26" s="35">
        <v>55.081244836133287</v>
      </c>
      <c r="AC26" s="35">
        <v>0</v>
      </c>
      <c r="AD26" s="35">
        <v>23.114261499345094</v>
      </c>
      <c r="AE26" s="58" t="s">
        <v>5560</v>
      </c>
      <c r="AF26" s="58"/>
      <c r="AG26" s="57" t="str" cm="1">
        <f t="array" ref="AG26">IFERROR(_xlfn.IFS(
AI26="MPR ISSUE","PDH",
AI26="BSS Hardware Issue","BSS",
AI26="Sites strategiques, MLL, Pylone, etc.","ENVTECH",
AI26="AKTIVCO DEFAUT GE &amp; POWER Cabinet","AKTIVCO",
AI26="AKTIVCO Coupure ENEO &amp; Baisse de tension","AKTIVCO GRID ONLY",
AI26="Coupure ENEO &amp; Baisse de tension","IHS GRID ONLY",
AI26="Defaut GE &amp; POWER Cabinet","IHS",
AI26="Sharing","Partners",
AI26="Sites strategiques &amp; DataCenter","SST &amp; DC",
AI26="Exclu","Exclu",
AI26="SAT","SAT",
AI26="SPARE-ISSUE","SPARE-ISSUE",
AI26="Fiber CAmtel","TRANS_FO_CAMTEL",
AI26="Fiber AOF","Fiber AOF",
AI26="Projet OCM (HUAWEI)","TRAVAUX-HUAWEI",
AI26="Projet OCM (NOKIA)","TRAVAUX-NOKIA",
AI26="ACCESS-ISSUE","ACCESS-ISSUE",
AI26="Projet OCM (ZTE, NOKIA, autres projets)","TRAVAUX OCM",
AI26="No root CAuse","No root cause",
AI26="ODU HS","PDH",
AI26="IP &amp; VLAN","PDH",
AI26="Warehouse HUAWEI","SPARE-ISSUE",
AI26="SPARE-HS","SPARE-ISSUE",
AI26="Power Telco","BSS",AI26="no impacts","no impacts"
),"")</f>
        <v>IHS</v>
      </c>
      <c r="AH26" s="57" t="str" cm="1">
        <f t="array" ref="AH26">IFERROR(_xlfn.IFS(
AI26="MPR ISSUE","TX ISSUE",
AI26="BSS Hardware Issue","RAN ISSUE",
AI26="Sites strategiques, MLL, Pylone, etc.","ENVTECH",
AI26="AKTIVCO DEFAUT GE &amp; POWER Cabinet","POWER ISSUE",
AI26="AKTIVCO Coupure ENEO &amp; Baisse de tension","POWER ISSUE",
AI26="Coupure ENEO &amp; Baisse de tension","POWER ISSUE",
AI26="Defaut GE &amp; POWER Cabinet","POWER ISSUE",
AI26="Sharing","POWER ISSUE",
AI26="Sites strategiques &amp; DataCenter","POWER ISSUE",
AI26="Exclu","Exclu",
AI26="SAT","TX ISSUE",
AI26="SPARE-ISSUE","SPARE-ISSUE",
AI26="Fiber CAmtel","TX ISSUE",
AI26="Fiber AOF","TX ISSUE",
AI26="Projet OCM (HUAWEI)","TRAVAUX-HUAWEI",
AI26="Projet OCM (NOKIA)","TRAVAUX -NOKIA",
AI26="ACCESS-ISSUE","ACCESS-ISSUE",
AI26="Projet OCM (ZTE, NOKIA, autres projets)","TRAVAUX OCM",
AI26="No root CAuse","No root cause",
AI26="ODU HS","TX ISSUE",
AI26="IP &amp; VLAN","TX ISSUE",
AI26="Warehouse HUAWEI","SPARE-ISSUE",
AI26="SPARE-HS","SPARE-ISSUE",
AI26="Power Telco","RAN ISSUE",AI26="no impacts","no impacts"
),"")</f>
        <v>POWER ISSUE</v>
      </c>
      <c r="AI26" s="85" t="s">
        <v>5330</v>
      </c>
      <c r="AJ26" s="57" t="str" cm="1">
        <f t="array" ref="AJ26">IFERROR(_xlfn.IFS(
AI26="MPR ISSUE","ACTIVE",
AI26="BSS Hardware Issue","ACTIVE",
AI26="Sites strategiques, MLL, Pylone, etc.","PASSIVE",
AI26="AKTIVCO DEFAUT GE &amp; POWER Cabinet","PASSIVE",
AI26="AKTIVCO Coupure ENEO &amp; Baisse de tension","PASSIVE",
AI26="Coupure ENEO &amp; Baisse de tension","PASSIVE",
AI26="Defaut GE &amp; POWER Cabinet","PASSIVE",
AI26="Sharing","PASSIVE",
AI26="Sites strategiques &amp; DataCenter","PASSIVE",
AI26="Exclu","Exclu",
AI26="SAT","ACTIVE",
AI26="SPARE-ISSUE","SPARE-ISSUE",
AI26="Fiber CAmtel","ACTIVE",
AI26="Fiber AOF","ACTIVE",
AI26="Projet OCM (HUAWEI)","PLANNED WORKS",
AI26="Projet OCM (NOKIA)","PLANNED WORKS",
AI26="ACCESS-ISSUE","ACCESS-ISSUE",
AI26="Projet OCM (ZTE, NOKIA, autres projets)","PLANNED WORKS",
AI26="No root CAuse","No root cause",
AI26="ODU HS","ACTIVE",
AI26="IP &amp; VLAN","ACTIVE",
AI26="Warehouse HUAWEI","SPARE-ISSUE",
AI26="SPARE-HS","SPARE-ISSUE",
AI26="Power Telco","ACTIVE", AI26="no impacts","no impacts"
),"")</f>
        <v>PASSIVE</v>
      </c>
      <c r="AK26" s="23" t="s">
        <v>5826</v>
      </c>
      <c r="AL26" s="23" t="str">
        <f t="shared" si="1"/>
        <v>NRO_227</v>
      </c>
      <c r="AN26" s="9" t="s">
        <v>5537</v>
      </c>
      <c r="AO26" s="23" t="str">
        <f>_xlfn.XLOOKUP(B26,'INCIDENT-05-03-2026'!E:E,'INCIDENT-05-03-2026'!F:F,"")</f>
        <v/>
      </c>
      <c r="AP26" s="7" t="s">
        <v>5952</v>
      </c>
      <c r="AQ26" s="6"/>
      <c r="AR26" s="7"/>
      <c r="AS26" s="3"/>
      <c r="AT26" s="24" t="str">
        <f>_xlfn.XLOOKUP(B26,'[4]Cells Huawei 03052026 12h'!$B:$B,'[4]Cells Huawei 03052026 12h'!$T:$T,"")</f>
        <v/>
      </c>
      <c r="AU26" s="24" t="str">
        <f>_xlfn.XLOOKUP(B26,'[5]cells down 02052026 8h50'!$B:$B,'[5]cells down 02052026 8h50'!$R:$R,"")</f>
        <v/>
      </c>
      <c r="AV26" s="24" t="str">
        <f>_xlfn.XLOOKUP(B26,'[5]cells down 02052026 13h50'!$B:$B,'[5]cells down 02052026 13h50'!$R:$R,"")</f>
        <v/>
      </c>
      <c r="AW26" s="24" t="str">
        <f>_xlfn.XLOOKUP(B26,'[5]cells down 02052026 13h50'!$B:$B,'[5]cells down 02052026 13h50'!$R:$R,"")</f>
        <v/>
      </c>
      <c r="AX26" s="24" t="str">
        <f>_xlfn.XLOOKUP(B26,'[6]cell downs 03052026 8h40 '!$B:$B,'[6]cell downs 03052026 8h40 '!$R:$R,"")</f>
        <v/>
      </c>
      <c r="AY26" s="24" t="str">
        <f>_xlfn.XLOOKUP(B26,'[7]ALL SITES DOWN'!$D:$D,'[7]ALL SITES DOWN'!$J:$J,"")</f>
        <v>(05/03/2026 com ran 17h): 03/05/2026 Feedback IHS: fme Pascal is informed and will manage in the morning</v>
      </c>
      <c r="AZ26" s="24" t="str">
        <f>_xlfn.XLOOKUP(B26,'[8]ALL SITES DOWN'!$D:$D,'[8]ALL SITES DOWN'!$J:$J,"")</f>
        <v>(05/03/2026 com ran 10h): 03/05/2026 Feedback IHS: fme Pascal is informed and will manage in the morning</v>
      </c>
      <c r="BA26" s="9" t="str">
        <f>_xlfn.XLOOKUP(B26,[9]sheet1!$AC:$AC,[9]sheet1!$AF:$AF,"")</f>
        <v/>
      </c>
      <c r="BB26" s="14" t="s">
        <v>5980</v>
      </c>
      <c r="BC26" s="14" t="s">
        <v>5537</v>
      </c>
      <c r="BD26" s="14" t="str">
        <f>_xlfn.XLOOKUP(B26,'[10]cell downs 18042026 17h'!$B:$B,'[10]cell downs 18042026 17h'!$B:$B,"")</f>
        <v/>
      </c>
      <c r="BE26" s="14" t="str">
        <f>_xlfn.XLOOKUP(B26,'[11]Cells Huawei 19042026 15h'!$B:$B,'[11]Cells Huawei 19042026 15h'!$B:$B,"")</f>
        <v/>
      </c>
      <c r="BF26" s="9" t="str">
        <f>_xlfn.XLOOKUP(B26,'[12]cells down 19042026 9H40'!$B:$B,'[12]cells down 19042026 9H40'!$B:$B,"")</f>
        <v/>
      </c>
      <c r="BG26" s="9" t="s">
        <v>1848</v>
      </c>
      <c r="BH26" s="9" t="s">
        <v>5537</v>
      </c>
    </row>
    <row r="27" spans="1:60" s="9" customFormat="1" ht="16.05" customHeight="1" x14ac:dyDescent="0.3">
      <c r="A27" s="25" t="s">
        <v>5374</v>
      </c>
      <c r="B27" s="25" t="s">
        <v>5375</v>
      </c>
      <c r="C27" s="3" t="str">
        <f>_xlfn.XLOOKUP(B27,'[1]daily break down'!$D:$D,'[1]daily break down'!$E:$E,"")</f>
        <v>OUEST</v>
      </c>
      <c r="D27" s="25" t="s">
        <v>357</v>
      </c>
      <c r="E27" s="25" t="s">
        <v>987</v>
      </c>
      <c r="F27" s="25" t="s">
        <v>5376</v>
      </c>
      <c r="G27" s="25" t="s">
        <v>5377</v>
      </c>
      <c r="H27" s="40" t="str">
        <f>_xlfn.XLOOKUP(B27,[2]CALCULATION!$B:$B,[2]CALCULATION!$H:$H,"")</f>
        <v>Huawei</v>
      </c>
      <c r="I27" s="34">
        <v>23.113993973170334</v>
      </c>
      <c r="J27" s="34">
        <v>23.114261499345094</v>
      </c>
      <c r="K27" s="34">
        <v>23.114261499345094</v>
      </c>
      <c r="L27" s="34">
        <v>23.113993973170334</v>
      </c>
      <c r="M27" s="34">
        <v>23.114261499345094</v>
      </c>
      <c r="N27" s="34">
        <v>23.114261499345094</v>
      </c>
      <c r="O27" s="34">
        <v>23.114261499345094</v>
      </c>
      <c r="P27" s="34">
        <v>23.114261499345094</v>
      </c>
      <c r="Q27" s="34">
        <v>23.113993973170334</v>
      </c>
      <c r="R27" s="34">
        <v>23.114261499345094</v>
      </c>
      <c r="S27" s="35">
        <v>23.114261499345094</v>
      </c>
      <c r="T27" s="35">
        <v>23.114261499345094</v>
      </c>
      <c r="U27" s="35">
        <v>23.114261499345094</v>
      </c>
      <c r="V27" s="35">
        <v>23.113993973170334</v>
      </c>
      <c r="W27" s="35">
        <v>23.114261499345094</v>
      </c>
      <c r="X27" s="35">
        <v>23.114261499345094</v>
      </c>
      <c r="Y27" s="35">
        <v>23.114261499345094</v>
      </c>
      <c r="Z27" s="35">
        <v>23.114261499345094</v>
      </c>
      <c r="AA27" s="35">
        <v>32.371062791506304</v>
      </c>
      <c r="AB27" s="35">
        <v>55.081244836133287</v>
      </c>
      <c r="AC27" s="35">
        <v>0</v>
      </c>
      <c r="AD27" s="35">
        <v>23.113993973170334</v>
      </c>
      <c r="AE27" s="58" t="s">
        <v>5559</v>
      </c>
      <c r="AF27" s="58"/>
      <c r="AG27" s="57" t="str" cm="1">
        <f t="array" ref="AG27">IFERROR(_xlfn.IFS(
AI27="MPR ISSUE","PDH",
AI27="BSS Hardware Issue","BSS",
AI27="Sites strategiques, MLL, Pylone, etc.","ENVTECH",
AI27="AKTIVCO DEFAUT GE &amp; POWER Cabinet","AKTIVCO",
AI27="AKTIVCO Coupure ENEO &amp; Baisse de tension","AKTIVCO GRID ONLY",
AI27="Coupure ENEO &amp; Baisse de tension","IHS GRID ONLY",
AI27="Defaut GE &amp; POWER Cabinet","IHS",
AI27="Sharing","Partners",
AI27="Sites strategiques &amp; DataCenter","SST &amp; DC",
AI27="Exclu","Exclu",
AI27="SAT","SAT",
AI27="SPARE-ISSUE","SPARE-ISSUE",
AI27="Fiber CAmtel","TRANS_FO_CAMTEL",
AI27="Fiber AOF","Fiber AOF",
AI27="Projet OCM (HUAWEI)","TRAVAUX-HUAWEI",
AI27="Projet OCM (NOKIA)","TRAVAUX-NOKIA",
AI27="ACCESS-ISSUE","ACCESS-ISSUE",
AI27="Projet OCM (ZTE, NOKIA, autres projets)","TRAVAUX OCM",
AI27="No root CAuse","No root cause",
AI27="ODU HS","PDH",
AI27="IP &amp; VLAN","PDH",
AI27="Warehouse HUAWEI","SPARE-ISSUE",
AI27="SPARE-HS","SPARE-ISSUE",
AI27="Power Telco","BSS",AI27="no impacts","no impacts"
),"")</f>
        <v>Exclu</v>
      </c>
      <c r="AH27" s="57" t="str" cm="1">
        <f t="array" ref="AH27">IFERROR(_xlfn.IFS(
AI27="MPR ISSUE","TX ISSUE",
AI27="BSS Hardware Issue","RAN ISSUE",
AI27="Sites strategiques, MLL, Pylone, etc.","ENVTECH",
AI27="AKTIVCO DEFAUT GE &amp; POWER Cabinet","POWER ISSUE",
AI27="AKTIVCO Coupure ENEO &amp; Baisse de tension","POWER ISSUE",
AI27="Coupure ENEO &amp; Baisse de tension","POWER ISSUE",
AI27="Defaut GE &amp; POWER Cabinet","POWER ISSUE",
AI27="Sharing","POWER ISSUE",
AI27="Sites strategiques &amp; DataCenter","POWER ISSUE",
AI27="Exclu","Exclu",
AI27="SAT","TX ISSUE",
AI27="SPARE-ISSUE","SPARE-ISSUE",
AI27="Fiber CAmtel","TX ISSUE",
AI27="Fiber AOF","TX ISSUE",
AI27="Projet OCM (HUAWEI)","TRAVAUX-HUAWEI",
AI27="Projet OCM (NOKIA)","TRAVAUX -NOKIA",
AI27="ACCESS-ISSUE","ACCESS-ISSUE",
AI27="Projet OCM (ZTE, NOKIA, autres projets)","TRAVAUX OCM",
AI27="No root CAuse","No root cause",
AI27="ODU HS","TX ISSUE",
AI27="IP &amp; VLAN","TX ISSUE",
AI27="Warehouse HUAWEI","SPARE-ISSUE",
AI27="SPARE-HS","SPARE-ISSUE",
AI27="Power Telco","RAN ISSUE",AI27="no impacts","no impacts"
),"")</f>
        <v>Exclu</v>
      </c>
      <c r="AI27" s="85" t="s">
        <v>5559</v>
      </c>
      <c r="AJ27" s="57" t="str" cm="1">
        <f t="array" ref="AJ27">IFERROR(_xlfn.IFS(
AI27="MPR ISSUE","ACTIVE",
AI27="BSS Hardware Issue","ACTIVE",
AI27="Sites strategiques, MLL, Pylone, etc.","PASSIVE",
AI27="AKTIVCO DEFAUT GE &amp; POWER Cabinet","PASSIVE",
AI27="AKTIVCO Coupure ENEO &amp; Baisse de tension","PASSIVE",
AI27="Coupure ENEO &amp; Baisse de tension","PASSIVE",
AI27="Defaut GE &amp; POWER Cabinet","PASSIVE",
AI27="Sharing","PASSIVE",
AI27="Sites strategiques &amp; DataCenter","PASSIVE",
AI27="Exclu","Exclu",
AI27="SAT","ACTIVE",
AI27="SPARE-ISSUE","SPARE-ISSUE",
AI27="Fiber CAmtel","ACTIVE",
AI27="Fiber AOF","ACTIVE",
AI27="Projet OCM (HUAWEI)","PLANNED WORKS",
AI27="Projet OCM (NOKIA)","PLANNED WORKS",
AI27="ACCESS-ISSUE","ACCESS-ISSUE",
AI27="Projet OCM (ZTE, NOKIA, autres projets)","PLANNED WORKS",
AI27="No root CAuse","No root cause",
AI27="ODU HS","ACTIVE",
AI27="IP &amp; VLAN","ACTIVE",
AI27="Warehouse HUAWEI","SPARE-ISSUE",
AI27="SPARE-HS","SPARE-ISSUE",
AI27="Power Telco","ACTIVE", AI27="no impacts","no impacts"
),"")</f>
        <v>Exclu</v>
      </c>
      <c r="AK27" s="23" t="s">
        <v>5537</v>
      </c>
      <c r="AL27" s="23" t="str">
        <f t="shared" si="1"/>
        <v>OST_406</v>
      </c>
      <c r="AN27" s="9" t="s">
        <v>5537</v>
      </c>
      <c r="AO27" s="23" t="str">
        <f>_xlfn.XLOOKUP(B27,'INCIDENT-05-03-2026'!E:E,'INCIDENT-05-03-2026'!F:F,"")</f>
        <v/>
      </c>
      <c r="AP27" s="7" t="s">
        <v>5537</v>
      </c>
      <c r="AQ27" s="6"/>
      <c r="AR27" s="7"/>
      <c r="AS27" s="3" t="str">
        <f>_xlfn.XLOOKUP(B27,'[3]tt num | region | site id'!$C:$C,'[3]tt num | region | site id'!$Q:$Q,"")</f>
        <v/>
      </c>
      <c r="AT27" s="24" t="str">
        <f>_xlfn.XLOOKUP(B27,'[4]Cells Huawei 03052026 12h'!$B:$B,'[4]Cells Huawei 03052026 12h'!$T:$T,"")</f>
        <v/>
      </c>
      <c r="AU27" s="24" t="str">
        <f>_xlfn.XLOOKUP(B27,'[5]cells down 02052026 8h50'!$B:$B,'[5]cells down 02052026 8h50'!$R:$R,"")</f>
        <v/>
      </c>
      <c r="AV27" s="24" t="str">
        <f>_xlfn.XLOOKUP(B27,'[5]cells down 02052026 13h50'!$B:$B,'[5]cells down 02052026 13h50'!$R:$R,"")</f>
        <v/>
      </c>
      <c r="AW27" s="24" t="str">
        <f>_xlfn.XLOOKUP(B27,'[5]cells down 02052026 13h50'!$B:$B,'[5]cells down 02052026 13h50'!$R:$R,"")</f>
        <v/>
      </c>
      <c r="AX27" s="24" t="str">
        <f>_xlfn.XLOOKUP(B27,'[6]cell downs 03052026 8h40 '!$B:$B,'[6]cell downs 03052026 8h40 '!$R:$R,"")</f>
        <v/>
      </c>
      <c r="AY27" s="24" t="str">
        <f>_xlfn.XLOOKUP(B27,'[7]ALL SITES DOWN'!$D:$D,'[7]ALL SITES DOWN'!$J:$J,"")</f>
        <v/>
      </c>
      <c r="AZ27" s="24" t="str">
        <f>_xlfn.XLOOKUP(B27,'[8]ALL SITES DOWN'!$D:$D,'[8]ALL SITES DOWN'!$J:$J,"")</f>
        <v/>
      </c>
      <c r="BA27" s="9" t="str">
        <f>_xlfn.XLOOKUP(B27,[9]sheet1!$AC:$AC,[9]sheet1!$AF:$AF,"")</f>
        <v/>
      </c>
      <c r="BB27" s="14" t="s">
        <v>5537</v>
      </c>
      <c r="BC27" s="14" t="s">
        <v>5537</v>
      </c>
      <c r="BD27" s="14" t="str">
        <f>_xlfn.XLOOKUP(B27,'[10]cell downs 18042026 17h'!$B:$B,'[10]cell downs 18042026 17h'!$B:$B,"")</f>
        <v/>
      </c>
      <c r="BE27" s="14" t="str">
        <f>_xlfn.XLOOKUP(B27,'[11]Cells Huawei 19042026 15h'!$B:$B,'[11]Cells Huawei 19042026 15h'!$B:$B,"")</f>
        <v/>
      </c>
      <c r="BF27" s="9" t="str">
        <f>_xlfn.XLOOKUP(B27,'[12]cells down 19042026 9H40'!$B:$B,'[12]cells down 19042026 9H40'!$B:$B,"")</f>
        <v/>
      </c>
      <c r="BG27" s="9" t="s">
        <v>5537</v>
      </c>
      <c r="BH27" s="9" t="s">
        <v>12</v>
      </c>
    </row>
    <row r="28" spans="1:60" s="9" customFormat="1" ht="21" customHeight="1" x14ac:dyDescent="0.3">
      <c r="A28" s="1" t="s">
        <v>358</v>
      </c>
      <c r="B28" s="1" t="s">
        <v>359</v>
      </c>
      <c r="C28" s="3" t="str">
        <f>_xlfn.XLOOKUP(B28,'[1]daily break down'!$D:$D,'[1]daily break down'!$E:$E,"")</f>
        <v>ADAMAOUA</v>
      </c>
      <c r="D28" s="1" t="s">
        <v>11</v>
      </c>
      <c r="E28" s="1" t="s">
        <v>96</v>
      </c>
      <c r="F28" s="3" t="s">
        <v>90</v>
      </c>
      <c r="G28" s="1" t="s">
        <v>358</v>
      </c>
      <c r="H28" s="41" t="str">
        <f>_xlfn.XLOOKUP(B28,[2]CALCULATION!$B:$B,[2]CALCULATION!$H:$H,"")</f>
        <v>NOKIA</v>
      </c>
      <c r="I28" s="34">
        <v>15.927259794209284</v>
      </c>
      <c r="J28" s="34">
        <v>13.16420688192124</v>
      </c>
      <c r="K28" s="34">
        <v>19.063676967619067</v>
      </c>
      <c r="L28" s="34">
        <v>11.608613471280727</v>
      </c>
      <c r="M28" s="34">
        <v>4.6783619361473292</v>
      </c>
      <c r="N28" s="34">
        <v>0.49776258332135365</v>
      </c>
      <c r="O28" s="34">
        <v>5.1030203632367996</v>
      </c>
      <c r="P28" s="34">
        <v>7.0765152238142859</v>
      </c>
      <c r="Q28" s="34">
        <v>6.7234368204745447</v>
      </c>
      <c r="R28" s="34">
        <v>14.918096229250185</v>
      </c>
      <c r="S28" s="35">
        <v>10.729919080646033</v>
      </c>
      <c r="T28" s="35">
        <v>84289.684418134129</v>
      </c>
      <c r="U28" s="35">
        <v>1.8878298562388596</v>
      </c>
      <c r="V28" s="35">
        <v>4.2159553812722237</v>
      </c>
      <c r="W28" s="35">
        <v>13.362161504254907</v>
      </c>
      <c r="X28" s="35">
        <v>8.9171713640163883</v>
      </c>
      <c r="Y28" s="35">
        <v>6.4778860114509973</v>
      </c>
      <c r="Z28" s="35">
        <v>15.591217365410856</v>
      </c>
      <c r="AA28" s="35">
        <v>29.990927584539321</v>
      </c>
      <c r="AB28" s="35">
        <v>54.443125309874503</v>
      </c>
      <c r="AC28" s="35">
        <v>0</v>
      </c>
      <c r="AD28" s="35">
        <v>22.559886800629506</v>
      </c>
      <c r="AE28" s="58" t="s">
        <v>5560</v>
      </c>
      <c r="AF28" s="58"/>
      <c r="AG28" s="57" t="str" cm="1">
        <f t="array" ref="AG28">IFERROR(_xlfn.IFS(
AI28="MPR ISSUE","PDH",
AI28="BSS Hardware Issue","BSS",
AI28="Sites strategiques, MLL, Pylone, etc.","ENVTECH",
AI28="AKTIVCO DEFAUT GE &amp; POWER Cabinet","AKTIVCO",
AI28="AKTIVCO Coupure ENEO &amp; Baisse de tension","AKTIVCO GRID ONLY",
AI28="Coupure ENEO &amp; Baisse de tension","IHS GRID ONLY",
AI28="Defaut GE &amp; POWER Cabinet","IHS",
AI28="Sharing","Partners",
AI28="Sites strategiques &amp; DataCenter","SST &amp; DC",
AI28="Exclu","Exclu",
AI28="SAT","SAT",
AI28="SPARE-ISSUE","SPARE-ISSUE",
AI28="Fiber CAmtel","TRANS_FO_CAMTEL",
AI28="Fiber AOF","Fiber AOF",
AI28="Projet OCM (HUAWEI)","TRAVAUX-HUAWEI",
AI28="Projet OCM (NOKIA)","TRAVAUX-NOKIA",
AI28="ACCESS-ISSUE","ACCESS-ISSUE",
AI28="Projet OCM (ZTE, NOKIA, autres projets)","TRAVAUX OCM",
AI28="No root CAuse","No root cause",
AI28="ODU HS","PDH",
AI28="IP &amp; VLAN","PDH",
AI28="Warehouse HUAWEI","SPARE-ISSUE",
AI28="SPARE-HS","SPARE-ISSUE",
AI28="Power Telco","BSS",AI28="no impacts","no impacts"
),"")</f>
        <v>PDH</v>
      </c>
      <c r="AH28" s="57" t="str" cm="1">
        <f t="array" ref="AH28">IFERROR(_xlfn.IFS(
AI28="MPR ISSUE","TX ISSUE",
AI28="BSS Hardware Issue","RAN ISSUE",
AI28="Sites strategiques, MLL, Pylone, etc.","ENVTECH",
AI28="AKTIVCO DEFAUT GE &amp; POWER Cabinet","POWER ISSUE",
AI28="AKTIVCO Coupure ENEO &amp; Baisse de tension","POWER ISSUE",
AI28="Coupure ENEO &amp; Baisse de tension","POWER ISSUE",
AI28="Defaut GE &amp; POWER Cabinet","POWER ISSUE",
AI28="Sharing","POWER ISSUE",
AI28="Sites strategiques &amp; DataCenter","POWER ISSUE",
AI28="Exclu","Exclu",
AI28="SAT","TX ISSUE",
AI28="SPARE-ISSUE","SPARE-ISSUE",
AI28="Fiber CAmtel","TX ISSUE",
AI28="Fiber AOF","TX ISSUE",
AI28="Projet OCM (HUAWEI)","TRAVAUX-HUAWEI",
AI28="Projet OCM (NOKIA)","TRAVAUX -NOKIA",
AI28="ACCESS-ISSUE","ACCESS-ISSUE",
AI28="Projet OCM (ZTE, NOKIA, autres projets)","TRAVAUX OCM",
AI28="No root CAuse","No root cause",
AI28="ODU HS","TX ISSUE",
AI28="IP &amp; VLAN","TX ISSUE",
AI28="Warehouse HUAWEI","SPARE-ISSUE",
AI28="SPARE-HS","SPARE-ISSUE",
AI28="Power Telco","RAN ISSUE",AI28="no impacts","no impacts"
),"")</f>
        <v>TX ISSUE</v>
      </c>
      <c r="AI28" s="85" t="s">
        <v>5914</v>
      </c>
      <c r="AJ28" s="57" t="str" cm="1">
        <f t="array" ref="AJ28">IFERROR(_xlfn.IFS(
AI28="MPR ISSUE","ACTIVE",
AI28="BSS Hardware Issue","ACTIVE",
AI28="Sites strategiques, MLL, Pylone, etc.","PASSIVE",
AI28="AKTIVCO DEFAUT GE &amp; POWER Cabinet","PASSIVE",
AI28="AKTIVCO Coupure ENEO &amp; Baisse de tension","PASSIVE",
AI28="Coupure ENEO &amp; Baisse de tension","PASSIVE",
AI28="Defaut GE &amp; POWER Cabinet","PASSIVE",
AI28="Sharing","PASSIVE",
AI28="Sites strategiques &amp; DataCenter","PASSIVE",
AI28="Exclu","Exclu",
AI28="SAT","ACTIVE",
AI28="SPARE-ISSUE","SPARE-ISSUE",
AI28="Fiber CAmtel","ACTIVE",
AI28="Fiber AOF","ACTIVE",
AI28="Projet OCM (HUAWEI)","PLANNED WORKS",
AI28="Projet OCM (NOKIA)","PLANNED WORKS",
AI28="ACCESS-ISSUE","ACCESS-ISSUE",
AI28="Projet OCM (ZTE, NOKIA, autres projets)","PLANNED WORKS",
AI28="No root CAuse","No root cause",
AI28="ODU HS","ACTIVE",
AI28="IP &amp; VLAN","ACTIVE",
AI28="Warehouse HUAWEI","SPARE-ISSUE",
AI28="SPARE-HS","SPARE-ISSUE",
AI28="Power Telco","ACTIVE", AI28="no impacts","no impacts"
),"")</f>
        <v>ACTIVE</v>
      </c>
      <c r="AK28" s="23" t="s">
        <v>5697</v>
      </c>
      <c r="AL28" s="23" t="str">
        <f t="shared" si="1"/>
        <v>ADM_024</v>
      </c>
      <c r="AN28" s="9" t="s">
        <v>5537</v>
      </c>
      <c r="AO28" s="23" t="str">
        <f>_xlfn.XLOOKUP(B28,'INCIDENT-05-03-2026'!E:E,'INCIDENT-05-03-2026'!F:F,"")</f>
        <v/>
      </c>
      <c r="AP28" s="7" t="s">
        <v>5953</v>
      </c>
      <c r="AQ28" s="6"/>
      <c r="AR28" s="7"/>
      <c r="AS28" s="3" t="str">
        <f>_xlfn.XLOOKUP(B28,'[3]tt num | region | site id'!$C:$C,'[3]tt num | region | site id'!$Q:$Q,"")</f>
        <v/>
      </c>
      <c r="AT28" s="24" t="str">
        <f>_xlfn.XLOOKUP(B28,'[4]Cells Huawei 03052026 12h'!$B:$B,'[4]Cells Huawei 03052026 12h'!$T:$T,"")</f>
        <v/>
      </c>
      <c r="AU28" s="24" t="str">
        <f>_xlfn.XLOOKUP(B28,'[5]cells down 02052026 8h50'!$B:$B,'[5]cells down 02052026 8h50'!$R:$R,"")</f>
        <v/>
      </c>
      <c r="AV28" s="24" t="str">
        <f>_xlfn.XLOOKUP(B28,'[5]cells down 02052026 13h50'!$B:$B,'[5]cells down 02052026 13h50'!$R:$R,"")</f>
        <v/>
      </c>
      <c r="AW28" s="24" t="str">
        <f>_xlfn.XLOOKUP(B28,'[5]cells down 02052026 13h50'!$B:$B,'[5]cells down 02052026 13h50'!$R:$R,"")</f>
        <v/>
      </c>
      <c r="AX28" s="24" t="str">
        <f>_xlfn.XLOOKUP(B28,'[6]cell downs 03052026 8h40 '!$B:$B,'[6]cell downs 03052026 8h40 '!$R:$R,"")</f>
        <v/>
      </c>
      <c r="AY28" s="24" t="str">
        <f>_xlfn.XLOOKUP(B28,'[7]ALL SITES DOWN'!$D:$D,'[7]ALL SITES DOWN'!$J:$J,"")</f>
        <v>(05/03/2026 com ran 17h): 03/05/2026 FME willy activé ETA asap 
03.05.2026: Need FME on the site to check MPR status as it's not supervised</v>
      </c>
      <c r="AZ28" s="24" t="str">
        <f>_xlfn.XLOOKUP(B28,'[8]ALL SITES DOWN'!$D:$D,'[8]ALL SITES DOWN'!$J:$J,"")</f>
        <v>(05/03/2026 com ran 10h): 03/05/2026 FME willy activé ETA asap 
03.05.2026: Need FME on the site to check MPR status as it's not supervised</v>
      </c>
      <c r="BA28" s="9" t="str">
        <f>_xlfn.XLOOKUP(B28,[9]sheet1!$AC:$AC,[9]sheet1!$AF:$AF,"")</f>
        <v>(05/03/2026 ticket)..INC-20260503-00016943...power ...Others Transmission equipement fault</v>
      </c>
      <c r="BB28" s="14" t="s">
        <v>5980</v>
      </c>
      <c r="BC28" s="14" t="s">
        <v>5537</v>
      </c>
      <c r="BD28" s="14" t="str">
        <f>_xlfn.XLOOKUP(B28,'[10]cell downs 18042026 17h'!$B:$B,'[10]cell downs 18042026 17h'!$B:$B,"")</f>
        <v/>
      </c>
      <c r="BE28" s="14" t="str">
        <f>_xlfn.XLOOKUP(B28,'[11]Cells Huawei 19042026 15h'!$B:$B,'[11]Cells Huawei 19042026 15h'!$B:$B,"")</f>
        <v/>
      </c>
      <c r="BF28" s="9" t="str">
        <f>_xlfn.XLOOKUP(B28,'[12]cells down 19042026 9H40'!$B:$B,'[12]cells down 19042026 9H40'!$B:$B,"")</f>
        <v/>
      </c>
      <c r="BG28" s="9" t="s">
        <v>359</v>
      </c>
      <c r="BH28" s="9" t="s">
        <v>5537</v>
      </c>
    </row>
    <row r="29" spans="1:60" s="9" customFormat="1" ht="31.5" customHeight="1" x14ac:dyDescent="0.3">
      <c r="A29" s="1" t="s">
        <v>326</v>
      </c>
      <c r="B29" s="8" t="s">
        <v>327</v>
      </c>
      <c r="C29" s="3" t="str">
        <f>_xlfn.XLOOKUP(B29,'[1]daily break down'!$D:$D,'[1]daily break down'!$E:$E,"")</f>
        <v>Douala</v>
      </c>
      <c r="D29" s="1" t="s">
        <v>21</v>
      </c>
      <c r="E29" s="1" t="s">
        <v>125</v>
      </c>
      <c r="F29" s="3" t="s">
        <v>31</v>
      </c>
      <c r="G29" s="1" t="s">
        <v>32</v>
      </c>
      <c r="H29" s="42" t="str">
        <f>_xlfn.XLOOKUP(B29,[2]CALCULATION!$B:$B,[2]CALCULATION!$H:$H,"")</f>
        <v>ZTE</v>
      </c>
      <c r="I29" s="34">
        <v>0</v>
      </c>
      <c r="J29" s="34">
        <v>0</v>
      </c>
      <c r="K29" s="34">
        <v>0</v>
      </c>
      <c r="L29" s="34">
        <v>0</v>
      </c>
      <c r="M29" s="34">
        <v>0</v>
      </c>
      <c r="N29" s="34">
        <v>0</v>
      </c>
      <c r="O29" s="34">
        <v>0.11084501174261581</v>
      </c>
      <c r="P29" s="34">
        <v>1.8771776630625534</v>
      </c>
      <c r="Q29" s="34">
        <v>0.44414695533811016</v>
      </c>
      <c r="R29" s="34">
        <v>16.078768980090342</v>
      </c>
      <c r="S29" s="35">
        <v>0</v>
      </c>
      <c r="T29" s="35">
        <v>2.5879412041674152</v>
      </c>
      <c r="U29" s="35">
        <v>0</v>
      </c>
      <c r="V29" s="35">
        <v>0</v>
      </c>
      <c r="W29" s="35">
        <v>2.5879412041674152</v>
      </c>
      <c r="X29" s="35">
        <v>3.8850329449566678</v>
      </c>
      <c r="Y29" s="35">
        <v>1.799488061911978</v>
      </c>
      <c r="Z29" s="35">
        <v>0.69499733187228385</v>
      </c>
      <c r="AA29" s="35">
        <v>16.778847883169671</v>
      </c>
      <c r="AB29" s="35">
        <v>14.276497648846865</v>
      </c>
      <c r="AC29" s="35">
        <v>23.350990277257932</v>
      </c>
      <c r="AD29" s="35">
        <v>19.366077110317807</v>
      </c>
      <c r="AE29" s="58" t="s">
        <v>5560</v>
      </c>
      <c r="AF29" s="58"/>
      <c r="AG29" s="57" t="str" cm="1">
        <f t="array" ref="AG29">IFERROR(_xlfn.IFS(
AI29="MPR ISSUE","PDH",
AI29="BSS Hardware Issue","BSS",
AI29="Sites strategiques, MLL, Pylone, etc.","ENVTECH",
AI29="AKTIVCO DEFAUT GE &amp; POWER Cabinet","AKTIVCO",
AI29="AKTIVCO Coupure ENEO &amp; Baisse de tension","AKTIVCO GRID ONLY",
AI29="Coupure ENEO &amp; Baisse de tension","IHS GRID ONLY",
AI29="Defaut GE &amp; POWER Cabinet","IHS",
AI29="Sharing","Partners",
AI29="Sites strategiques &amp; DataCenter","SST &amp; DC",
AI29="Exclu","Exclu",
AI29="SAT","SAT",
AI29="SPARE-ISSUE","SPARE-ISSUE",
AI29="Fiber CAmtel","TRANS_FO_CAMTEL",
AI29="Fiber AOF","Fiber AOF",
AI29="Projet OCM (HUAWEI)","TRAVAUX-HUAWEI",
AI29="Projet OCM (NOKIA)","TRAVAUX-NOKIA",
AI29="ACCESS-ISSUE","ACCESS-ISSUE",
AI29="Projet OCM (ZTE, NOKIA, autres projets)","TRAVAUX OCM",
AI29="No root CAuse","No root cause",
AI29="ODU HS","PDH",
AI29="IP &amp; VLAN","PDH",
AI29="Warehouse HUAWEI","SPARE-ISSUE",
AI29="SPARE-HS","SPARE-ISSUE",
AI29="Power Telco","BSS",AI29="no impacts","no impacts"
),"")</f>
        <v>AKTIVCO GRID ONLY</v>
      </c>
      <c r="AH29" s="57" t="str" cm="1">
        <f t="array" ref="AH29">IFERROR(_xlfn.IFS(
AI29="MPR ISSUE","TX ISSUE",
AI29="BSS Hardware Issue","RAN ISSUE",
AI29="Sites strategiques, MLL, Pylone, etc.","ENVTECH",
AI29="AKTIVCO DEFAUT GE &amp; POWER Cabinet","POWER ISSUE",
AI29="AKTIVCO Coupure ENEO &amp; Baisse de tension","POWER ISSUE",
AI29="Coupure ENEO &amp; Baisse de tension","POWER ISSUE",
AI29="Defaut GE &amp; POWER Cabinet","POWER ISSUE",
AI29="Sharing","POWER ISSUE",
AI29="Sites strategiques &amp; DataCenter","POWER ISSUE",
AI29="Exclu","Exclu",
AI29="SAT","TX ISSUE",
AI29="SPARE-ISSUE","SPARE-ISSUE",
AI29="Fiber CAmtel","TX ISSUE",
AI29="Fiber AOF","TX ISSUE",
AI29="Projet OCM (HUAWEI)","TRAVAUX-HUAWEI",
AI29="Projet OCM (NOKIA)","TRAVAUX -NOKIA",
AI29="ACCESS-ISSUE","ACCESS-ISSUE",
AI29="Projet OCM (ZTE, NOKIA, autres projets)","TRAVAUX OCM",
AI29="No root CAuse","No root cause",
AI29="ODU HS","TX ISSUE",
AI29="IP &amp; VLAN","TX ISSUE",
AI29="Warehouse HUAWEI","SPARE-ISSUE",
AI29="SPARE-HS","SPARE-ISSUE",
AI29="Power Telco","RAN ISSUE",AI29="no impacts","no impacts"
),"")</f>
        <v>POWER ISSUE</v>
      </c>
      <c r="AI29" s="85" t="s">
        <v>5327</v>
      </c>
      <c r="AJ29" s="57" t="str" cm="1">
        <f t="array" ref="AJ29">IFERROR(_xlfn.IFS(
AI29="MPR ISSUE","ACTIVE",
AI29="BSS Hardware Issue","ACTIVE",
AI29="Sites strategiques, MLL, Pylone, etc.","PASSIVE",
AI29="AKTIVCO DEFAUT GE &amp; POWER Cabinet","PASSIVE",
AI29="AKTIVCO Coupure ENEO &amp; Baisse de tension","PASSIVE",
AI29="Coupure ENEO &amp; Baisse de tension","PASSIVE",
AI29="Defaut GE &amp; POWER Cabinet","PASSIVE",
AI29="Sharing","PASSIVE",
AI29="Sites strategiques &amp; DataCenter","PASSIVE",
AI29="Exclu","Exclu",
AI29="SAT","ACTIVE",
AI29="SPARE-ISSUE","SPARE-ISSUE",
AI29="Fiber CAmtel","ACTIVE",
AI29="Fiber AOF","ACTIVE",
AI29="Projet OCM (HUAWEI)","PLANNED WORKS",
AI29="Projet OCM (NOKIA)","PLANNED WORKS",
AI29="ACCESS-ISSUE","ACCESS-ISSUE",
AI29="Projet OCM (ZTE, NOKIA, autres projets)","PLANNED WORKS",
AI29="No root CAuse","No root cause",
AI29="ODU HS","ACTIVE",
AI29="IP &amp; VLAN","ACTIVE",
AI29="Warehouse HUAWEI","SPARE-ISSUE",
AI29="SPARE-HS","SPARE-ISSUE",
AI29="Power Telco","ACTIVE", AI29="no impacts","no impacts"
),"")</f>
        <v>PASSIVE</v>
      </c>
      <c r="AK29" s="120" t="s">
        <v>5928</v>
      </c>
      <c r="AL29" s="127" t="str">
        <f>IFERROR(MID(AM29, SEARCH("CTR_", AM29), 7), IFERROR(MID(AM29, SEARCH("SUO_", AM29), 7), IFERROR(MID(AM29, SEARCH("SUD_", AM29), 7), IFERROR(MID(AM29, SEARCH("NRO_", AM29), 7), IFERROR(MID(AM29, SEARCH("ADM_", AM29), 7), IFERROR(MID(AM29, SEARCH("NRD_", AM29), 7), IFERROR(MID(AM29, SEARCH("EXN_", AM29), 7), IFERROR(MID(AM29, SEARCH("LIT_", AM29), 7), IFERROR(MID(AM29, SEARCH("EST_", AM29), 7), MID(AM29, SEARCH("OST_",AM29), 7))))))))))</f>
        <v>LIT_713</v>
      </c>
      <c r="AM29" s="9" t="s">
        <v>5929</v>
      </c>
      <c r="AN29" s="9" t="s">
        <v>5537</v>
      </c>
      <c r="AO29" s="23" t="str">
        <f>_xlfn.XLOOKUP(B29,'INCIDENT-05-03-2026'!E:E,'INCIDENT-05-03-2026'!F:F,"")</f>
        <v/>
      </c>
      <c r="AP29" s="7" t="s">
        <v>5943</v>
      </c>
      <c r="AQ29" s="6"/>
      <c r="AR29" s="7"/>
      <c r="AS29" s="3" t="str">
        <f>_xlfn.XLOOKUP(B29,'[3]tt num | region | site id'!$C:$C,'[3]tt num | region | site id'!$Q:$Q,"")</f>
        <v/>
      </c>
      <c r="AT29" s="24" t="str">
        <f>_xlfn.XLOOKUP(B29,'[4]Cells Huawei 03052026 12h'!$B:$B,'[4]Cells Huawei 03052026 12h'!$T:$T,"")</f>
        <v/>
      </c>
      <c r="AU29" s="24" t="str">
        <f>_xlfn.XLOOKUP(B29,'[5]cells down 02052026 8h50'!$B:$B,'[5]cells down 02052026 8h50'!$R:$R,"")</f>
        <v/>
      </c>
      <c r="AV29" s="24" t="str">
        <f>_xlfn.XLOOKUP(B29,'[5]cells down 02052026 13h50'!$B:$B,'[5]cells down 02052026 13h50'!$R:$R,"")</f>
        <v/>
      </c>
      <c r="AW29" s="24" t="str">
        <f>_xlfn.XLOOKUP(B29,'[5]cells down 02052026 13h50'!$B:$B,'[5]cells down 02052026 13h50'!$R:$R,"")</f>
        <v/>
      </c>
      <c r="AX29" s="24" t="str">
        <f>_xlfn.XLOOKUP(B29,'[6]cell downs 03052026 8h40 '!$B:$B,'[6]cell downs 03052026 8h40 '!$R:$R,"")</f>
        <v/>
      </c>
      <c r="AY29" s="24" t="str">
        <f>_xlfn.XLOOKUP(B29,'[7]ALL SITES DOWN'!$D:$D,'[7]ALL SITES DOWN'!$J:$J,"")</f>
        <v>(05/03/2026 com ran 17h): Impacted by LIT_713_Z_Kotto-Baden-Baden(LIT-713)</v>
      </c>
      <c r="AZ29" s="24" t="str">
        <f>_xlfn.XLOOKUP(B29,'[8]ALL SITES DOWN'!$D:$D,'[8]ALL SITES DOWN'!$J:$J,"")</f>
        <v/>
      </c>
      <c r="BA29" s="9" t="str">
        <f>_xlfn.XLOOKUP(B29,[9]sheet1!$AC:$AC,[9]sheet1!$AF:$AF,"")</f>
        <v>(05/03/2026 ticket)..INC-20260503-00006511...2026-05-03 17:25:07...Relance 1
no power issue u=53.4v load=53A / no action done
BO TX ANALYSE ONGOING...Instabilité Power suspecté... l'équipe maintenance power se déploie sur site pour examiner et nous faire un retour....user:OCM_NOC.CAMUSAT</v>
      </c>
      <c r="BB29" s="14" t="s">
        <v>5980</v>
      </c>
      <c r="BC29" s="14" t="s">
        <v>5537</v>
      </c>
      <c r="BD29" s="14" t="str">
        <f>_xlfn.XLOOKUP(B29,'[10]cell downs 18042026 17h'!$B:$B,'[10]cell downs 18042026 17h'!$B:$B,"")</f>
        <v/>
      </c>
      <c r="BE29" s="14" t="str">
        <f>_xlfn.XLOOKUP(B29,'[11]Cells Huawei 19042026 15h'!$B:$B,'[11]Cells Huawei 19042026 15h'!$B:$B,"")</f>
        <v/>
      </c>
      <c r="BF29" s="9" t="str">
        <f>_xlfn.XLOOKUP(B29,'[12]cells down 19042026 9H40'!$B:$B,'[12]cells down 19042026 9H40'!$B:$B,"")</f>
        <v/>
      </c>
      <c r="BG29" s="9" t="s">
        <v>5537</v>
      </c>
      <c r="BH29" s="9" t="s">
        <v>12</v>
      </c>
    </row>
    <row r="30" spans="1:60" s="9" customFormat="1" ht="16.95" customHeight="1" x14ac:dyDescent="0.3">
      <c r="A30" s="1" t="s">
        <v>274</v>
      </c>
      <c r="B30" s="8" t="s">
        <v>275</v>
      </c>
      <c r="C30" s="3" t="str">
        <f>_xlfn.XLOOKUP(B30,'[1]daily break down'!$D:$D,'[1]daily break down'!$E:$E,"")</f>
        <v>Garoua</v>
      </c>
      <c r="D30" s="1" t="s">
        <v>21</v>
      </c>
      <c r="E30" s="1" t="s">
        <v>89</v>
      </c>
      <c r="F30" s="3" t="s">
        <v>23</v>
      </c>
      <c r="G30" s="1" t="s">
        <v>24</v>
      </c>
      <c r="H30" s="40" t="str">
        <f>_xlfn.XLOOKUP(B30,[2]CALCULATION!$B:$B,[2]CALCULATION!$H:$H,"")</f>
        <v>Huawei</v>
      </c>
      <c r="I30" s="34">
        <v>3.0291453715831564</v>
      </c>
      <c r="J30" s="34">
        <v>2.7602280607134611</v>
      </c>
      <c r="K30" s="34">
        <v>8.1076304172266873</v>
      </c>
      <c r="L30" s="34">
        <v>4.4933339611280898</v>
      </c>
      <c r="M30" s="34">
        <v>3.6705126229550293</v>
      </c>
      <c r="N30" s="34">
        <v>3.1779791001418247</v>
      </c>
      <c r="O30" s="34">
        <v>2.5667174609697132</v>
      </c>
      <c r="P30" s="34">
        <v>3.5901477600568428</v>
      </c>
      <c r="Q30" s="34">
        <v>2.5879233690890984</v>
      </c>
      <c r="R30" s="34">
        <v>0.15851817608501481</v>
      </c>
      <c r="S30" s="35">
        <v>0.31924790188138685</v>
      </c>
      <c r="T30" s="35">
        <v>0.47798009890621029</v>
      </c>
      <c r="U30" s="35">
        <v>4.7293277174238728</v>
      </c>
      <c r="V30" s="35">
        <v>3.4440427984807367</v>
      </c>
      <c r="W30" s="35">
        <v>0.47798009890621029</v>
      </c>
      <c r="X30" s="35">
        <v>7.6120470960212083</v>
      </c>
      <c r="Y30" s="35">
        <v>15.478297563300259</v>
      </c>
      <c r="Z30" s="35">
        <v>8.2526831091820672</v>
      </c>
      <c r="AA30" s="35">
        <v>21.701857247341223</v>
      </c>
      <c r="AB30" s="35">
        <v>18.663712424900805</v>
      </c>
      <c r="AC30" s="35">
        <v>19.068562349655373</v>
      </c>
      <c r="AD30" s="35">
        <v>19.308683828292427</v>
      </c>
      <c r="AE30" s="58" t="s">
        <v>5560</v>
      </c>
      <c r="AF30" s="58"/>
      <c r="AG30" s="57" t="str" cm="1">
        <f t="array" ref="AG30">IFERROR(_xlfn.IFS(
AI30="MPR ISSUE","PDH",
AI30="BSS Hardware Issue","BSS",
AI30="Sites strategiques, MLL, Pylone, etc.","ENVTECH",
AI30="AKTIVCO DEFAUT GE &amp; POWER Cabinet","AKTIVCO",
AI30="AKTIVCO Coupure ENEO &amp; Baisse de tension","AKTIVCO GRID ONLY",
AI30="Coupure ENEO &amp; Baisse de tension","IHS GRID ONLY",
AI30="Defaut GE &amp; POWER Cabinet","IHS",
AI30="Sharing","Partners",
AI30="Sites strategiques &amp; DataCenter","SST &amp; DC",
AI30="Exclu","Exclu",
AI30="SAT","SAT",
AI30="SPARE-ISSUE","SPARE-ISSUE",
AI30="Fiber CAmtel","TRANS_FO_CAMTEL",
AI30="Fiber AOF","Fiber AOF",
AI30="Projet OCM (HUAWEI)","TRAVAUX-HUAWEI",
AI30="Projet OCM (NOKIA)","TRAVAUX-NOKIA",
AI30="ACCESS-ISSUE","ACCESS-ISSUE",
AI30="Projet OCM (ZTE, NOKIA, autres projets)","TRAVAUX OCM",
AI30="No root CAuse","No root cause",
AI30="ODU HS","PDH",
AI30="IP &amp; VLAN","PDH",
AI30="Warehouse HUAWEI","SPARE-ISSUE",
AI30="SPARE-HS","SPARE-ISSUE",
AI30="Power Telco","BSS",AI30="no impacts","no impacts"
),"")</f>
        <v>AKTIVCO</v>
      </c>
      <c r="AH30" s="57" t="str" cm="1">
        <f t="array" ref="AH30">IFERROR(_xlfn.IFS(
AI30="MPR ISSUE","TX ISSUE",
AI30="BSS Hardware Issue","RAN ISSUE",
AI30="Sites strategiques, MLL, Pylone, etc.","ENVTECH",
AI30="AKTIVCO DEFAUT GE &amp; POWER Cabinet","POWER ISSUE",
AI30="AKTIVCO Coupure ENEO &amp; Baisse de tension","POWER ISSUE",
AI30="Coupure ENEO &amp; Baisse de tension","POWER ISSUE",
AI30="Defaut GE &amp; POWER Cabinet","POWER ISSUE",
AI30="Sharing","POWER ISSUE",
AI30="Sites strategiques &amp; DataCenter","POWER ISSUE",
AI30="Exclu","Exclu",
AI30="SAT","TX ISSUE",
AI30="SPARE-ISSUE","SPARE-ISSUE",
AI30="Fiber CAmtel","TX ISSUE",
AI30="Fiber AOF","TX ISSUE",
AI30="Projet OCM (HUAWEI)","TRAVAUX-HUAWEI",
AI30="Projet OCM (NOKIA)","TRAVAUX -NOKIA",
AI30="ACCESS-ISSUE","ACCESS-ISSUE",
AI30="Projet OCM (ZTE, NOKIA, autres projets)","TRAVAUX OCM",
AI30="No root CAuse","No root cause",
AI30="ODU HS","TX ISSUE",
AI30="IP &amp; VLAN","TX ISSUE",
AI30="Warehouse HUAWEI","SPARE-ISSUE",
AI30="SPARE-HS","SPARE-ISSUE",
AI30="Power Telco","RAN ISSUE",AI30="no impacts","no impacts"
),"")</f>
        <v>POWER ISSUE</v>
      </c>
      <c r="AI30" s="85" t="s">
        <v>5325</v>
      </c>
      <c r="AJ30" s="57" t="str" cm="1">
        <f t="array" ref="AJ30">IFERROR(_xlfn.IFS(
AI30="MPR ISSUE","ACTIVE",
AI30="BSS Hardware Issue","ACTIVE",
AI30="Sites strategiques, MLL, Pylone, etc.","PASSIVE",
AI30="AKTIVCO DEFAUT GE &amp; POWER Cabinet","PASSIVE",
AI30="AKTIVCO Coupure ENEO &amp; Baisse de tension","PASSIVE",
AI30="Coupure ENEO &amp; Baisse de tension","PASSIVE",
AI30="Defaut GE &amp; POWER Cabinet","PASSIVE",
AI30="Sharing","PASSIVE",
AI30="Sites strategiques &amp; DataCenter","PASSIVE",
AI30="Exclu","Exclu",
AI30="SAT","ACTIVE",
AI30="SPARE-ISSUE","SPARE-ISSUE",
AI30="Fiber CAmtel","ACTIVE",
AI30="Fiber AOF","ACTIVE",
AI30="Projet OCM (HUAWEI)","PLANNED WORKS",
AI30="Projet OCM (NOKIA)","PLANNED WORKS",
AI30="ACCESS-ISSUE","ACCESS-ISSUE",
AI30="Projet OCM (ZTE, NOKIA, autres projets)","PLANNED WORKS",
AI30="No root CAuse","No root cause",
AI30="ODU HS","ACTIVE",
AI30="IP &amp; VLAN","ACTIVE",
AI30="Warehouse HUAWEI","SPARE-ISSUE",
AI30="SPARE-HS","SPARE-ISSUE",
AI30="Power Telco","ACTIVE", AI30="no impacts","no impacts"
),"")</f>
        <v>PASSIVE</v>
      </c>
      <c r="AK30" s="23" t="s">
        <v>5675</v>
      </c>
      <c r="AL30" s="23" t="str">
        <f>B30</f>
        <v>NRD_158</v>
      </c>
      <c r="AN30" s="9" t="s">
        <v>5537</v>
      </c>
      <c r="AO30" s="23" t="str">
        <f>_xlfn.XLOOKUP(B30,'INCIDENT-05-03-2026'!E:E,'INCIDENT-05-03-2026'!F:F,"")</f>
        <v/>
      </c>
      <c r="AP30" s="7" t="s">
        <v>5941</v>
      </c>
      <c r="AQ30" s="6"/>
      <c r="AR30" s="7"/>
      <c r="AS30" s="3" t="str">
        <f>_xlfn.XLOOKUP(B30,'[3]tt num | region | site id'!$C:$C,'[3]tt num | region | site id'!$Q:$Q,"")</f>
        <v/>
      </c>
      <c r="AT30" s="24" t="str">
        <f>_xlfn.XLOOKUP(B30,'[4]Cells Huawei 03052026 12h'!$B:$B,'[4]Cells Huawei 03052026 12h'!$T:$T,"")</f>
        <v/>
      </c>
      <c r="AU30" s="24" t="str">
        <f>_xlfn.XLOOKUP(B30,'[5]cells down 02052026 8h50'!$B:$B,'[5]cells down 02052026 8h50'!$R:$R,"")</f>
        <v/>
      </c>
      <c r="AV30" s="24" t="str">
        <f>_xlfn.XLOOKUP(B30,'[5]cells down 02052026 13h50'!$B:$B,'[5]cells down 02052026 13h50'!$R:$R,"")</f>
        <v/>
      </c>
      <c r="AW30" s="24" t="str">
        <f>_xlfn.XLOOKUP(B30,'[5]cells down 02052026 13h50'!$B:$B,'[5]cells down 02052026 13h50'!$R:$R,"")</f>
        <v/>
      </c>
      <c r="AX30" s="24" t="str">
        <f>_xlfn.XLOOKUP(B30,'[6]cell downs 03052026 8h40 '!$B:$B,'[6]cell downs 03052026 8h40 '!$R:$R,"")</f>
        <v/>
      </c>
      <c r="AY30" s="24" t="str">
        <f>_xlfn.XLOOKUP(B30,'[7]ALL SITES DOWN'!$D:$D,'[7]ALL SITES DOWN'!$J:$J,"")</f>
        <v/>
      </c>
      <c r="AZ30" s="24" t="str">
        <f>_xlfn.XLOOKUP(B30,'[8]ALL SITES DOWN'!$D:$D,'[8]ALL SITES DOWN'!$J:$J,"")</f>
        <v>(05/03/2026 com ran 10h): 03/05/2026 power issue and power alarm awaiting camusat</v>
      </c>
      <c r="BA30" s="9" t="str">
        <f>_xlfn.XLOOKUP(B30,[9]sheet1!$AC:$AC,[9]sheet1!$AF:$AF,"")</f>
        <v/>
      </c>
      <c r="BB30" s="14" t="s">
        <v>5980</v>
      </c>
      <c r="BC30" s="14" t="s">
        <v>5537</v>
      </c>
      <c r="BD30" s="14" t="str">
        <f>_xlfn.XLOOKUP(B30,'[10]cell downs 18042026 17h'!$B:$B,'[10]cell downs 18042026 17h'!$B:$B,"")</f>
        <v/>
      </c>
      <c r="BE30" s="14" t="str">
        <f>_xlfn.XLOOKUP(B30,'[11]Cells Huawei 19042026 15h'!$B:$B,'[11]Cells Huawei 19042026 15h'!$B:$B,"")</f>
        <v/>
      </c>
      <c r="BF30" s="9" t="str">
        <f>_xlfn.XLOOKUP(B30,'[12]cells down 19042026 9H40'!$B:$B,'[12]cells down 19042026 9H40'!$B:$B,"")</f>
        <v/>
      </c>
      <c r="BG30" s="9" t="s">
        <v>5537</v>
      </c>
      <c r="BH30" s="9" t="s">
        <v>12</v>
      </c>
    </row>
    <row r="31" spans="1:60" s="9" customFormat="1" x14ac:dyDescent="0.3">
      <c r="A31" s="1" t="s">
        <v>3311</v>
      </c>
      <c r="B31" s="8" t="s">
        <v>3312</v>
      </c>
      <c r="C31" s="3" t="str">
        <f>_xlfn.XLOOKUP(B31,'[1]daily break down'!$D:$D,'[1]daily break down'!$E:$E,"")</f>
        <v>Yaounde</v>
      </c>
      <c r="D31" s="1" t="s">
        <v>21</v>
      </c>
      <c r="E31" s="1" t="s">
        <v>36</v>
      </c>
      <c r="F31" s="3" t="s">
        <v>37</v>
      </c>
      <c r="G31" s="1" t="s">
        <v>38</v>
      </c>
      <c r="H31" s="42" t="str">
        <f>_xlfn.XLOOKUP(B31,[2]CALCULATION!$B:$B,[2]CALCULATION!$H:$H,"")</f>
        <v>ZTE</v>
      </c>
      <c r="I31" s="34">
        <v>0</v>
      </c>
      <c r="J31" s="34">
        <v>0</v>
      </c>
      <c r="K31" s="34">
        <v>0</v>
      </c>
      <c r="L31" s="34">
        <v>0</v>
      </c>
      <c r="M31" s="34">
        <v>0</v>
      </c>
      <c r="N31" s="34">
        <v>0</v>
      </c>
      <c r="O31" s="34">
        <v>0</v>
      </c>
      <c r="P31" s="34">
        <v>0.2020536022577781</v>
      </c>
      <c r="Q31" s="34">
        <v>0</v>
      </c>
      <c r="R31" s="34">
        <v>0</v>
      </c>
      <c r="S31" s="35">
        <v>4.9063230346457072</v>
      </c>
      <c r="T31" s="35">
        <v>0</v>
      </c>
      <c r="U31" s="35">
        <v>0</v>
      </c>
      <c r="V31" s="35">
        <v>0</v>
      </c>
      <c r="W31" s="35">
        <v>0</v>
      </c>
      <c r="X31" s="35">
        <v>22.891822402570515</v>
      </c>
      <c r="Y31" s="35">
        <v>0.87852028775828761</v>
      </c>
      <c r="Z31" s="35">
        <v>53.017820096851615</v>
      </c>
      <c r="AA31" s="35">
        <v>8.1381964677529588</v>
      </c>
      <c r="AB31" s="35">
        <v>7.2366385480311841</v>
      </c>
      <c r="AC31" s="35">
        <v>29.957569708470949</v>
      </c>
      <c r="AD31" s="35">
        <v>19.214086572896953</v>
      </c>
      <c r="AE31" s="58" t="s">
        <v>5560</v>
      </c>
      <c r="AF31" s="58"/>
      <c r="AG31" s="57" t="str" cm="1">
        <f t="array" ref="AG31">IFERROR(_xlfn.IFS(
AI31="MPR ISSUE","PDH",
AI31="BSS Hardware Issue","BSS",
AI31="Sites strategiques, MLL, Pylone, etc.","ENVTECH",
AI31="AKTIVCO DEFAUT GE &amp; POWER Cabinet","AKTIVCO",
AI31="AKTIVCO Coupure ENEO &amp; Baisse de tension","AKTIVCO GRID ONLY",
AI31="Coupure ENEO &amp; Baisse de tension","IHS GRID ONLY",
AI31="Defaut GE &amp; POWER Cabinet","IHS",
AI31="Sharing","Partners",
AI31="Sites strategiques &amp; DataCenter","SST &amp; DC",
AI31="Exclu","Exclu",
AI31="SAT","SAT",
AI31="SPARE-ISSUE","SPARE-ISSUE",
AI31="Fiber CAmtel","TRANS_FO_CAMTEL",
AI31="Fiber AOF","Fiber AOF",
AI31="Projet OCM (HUAWEI)","TRAVAUX-HUAWEI",
AI31="Projet OCM (NOKIA)","TRAVAUX-NOKIA",
AI31="ACCESS-ISSUE","ACCESS-ISSUE",
AI31="Projet OCM (ZTE, NOKIA, autres projets)","TRAVAUX OCM",
AI31="No root CAuse","No root cause",
AI31="ODU HS","PDH",
AI31="IP &amp; VLAN","PDH",
AI31="Warehouse HUAWEI","SPARE-ISSUE",
AI31="SPARE-HS","SPARE-ISSUE",
AI31="Power Telco","BSS",AI31="no impacts","no impacts"
),"")</f>
        <v>AKTIVCO</v>
      </c>
      <c r="AH31" s="57" t="str" cm="1">
        <f t="array" ref="AH31">IFERROR(_xlfn.IFS(
AI31="MPR ISSUE","TX ISSUE",
AI31="BSS Hardware Issue","RAN ISSUE",
AI31="Sites strategiques, MLL, Pylone, etc.","ENVTECH",
AI31="AKTIVCO DEFAUT GE &amp; POWER Cabinet","POWER ISSUE",
AI31="AKTIVCO Coupure ENEO &amp; Baisse de tension","POWER ISSUE",
AI31="Coupure ENEO &amp; Baisse de tension","POWER ISSUE",
AI31="Defaut GE &amp; POWER Cabinet","POWER ISSUE",
AI31="Sharing","POWER ISSUE",
AI31="Sites strategiques &amp; DataCenter","POWER ISSUE",
AI31="Exclu","Exclu",
AI31="SAT","TX ISSUE",
AI31="SPARE-ISSUE","SPARE-ISSUE",
AI31="Fiber CAmtel","TX ISSUE",
AI31="Fiber AOF","TX ISSUE",
AI31="Projet OCM (HUAWEI)","TRAVAUX-HUAWEI",
AI31="Projet OCM (NOKIA)","TRAVAUX -NOKIA",
AI31="ACCESS-ISSUE","ACCESS-ISSUE",
AI31="Projet OCM (ZTE, NOKIA, autres projets)","TRAVAUX OCM",
AI31="No root CAuse","No root cause",
AI31="ODU HS","TX ISSUE",
AI31="IP &amp; VLAN","TX ISSUE",
AI31="Warehouse HUAWEI","SPARE-ISSUE",
AI31="SPARE-HS","SPARE-ISSUE",
AI31="Power Telco","RAN ISSUE",AI31="no impacts","no impacts"
),"")</f>
        <v>POWER ISSUE</v>
      </c>
      <c r="AI31" s="85" t="s">
        <v>5325</v>
      </c>
      <c r="AJ31" s="57" t="str" cm="1">
        <f t="array" ref="AJ31">IFERROR(_xlfn.IFS(
AI31="MPR ISSUE","ACTIVE",
AI31="BSS Hardware Issue","ACTIVE",
AI31="Sites strategiques, MLL, Pylone, etc.","PASSIVE",
AI31="AKTIVCO DEFAUT GE &amp; POWER Cabinet","PASSIVE",
AI31="AKTIVCO Coupure ENEO &amp; Baisse de tension","PASSIVE",
AI31="Coupure ENEO &amp; Baisse de tension","PASSIVE",
AI31="Defaut GE &amp; POWER Cabinet","PASSIVE",
AI31="Sharing","PASSIVE",
AI31="Sites strategiques &amp; DataCenter","PASSIVE",
AI31="Exclu","Exclu",
AI31="SAT","ACTIVE",
AI31="SPARE-ISSUE","SPARE-ISSUE",
AI31="Fiber CAmtel","ACTIVE",
AI31="Fiber AOF","ACTIVE",
AI31="Projet OCM (HUAWEI)","PLANNED WORKS",
AI31="Projet OCM (NOKIA)","PLANNED WORKS",
AI31="ACCESS-ISSUE","ACCESS-ISSUE",
AI31="Projet OCM (ZTE, NOKIA, autres projets)","PLANNED WORKS",
AI31="No root CAuse","No root cause",
AI31="ODU HS","ACTIVE",
AI31="IP &amp; VLAN","ACTIVE",
AI31="Warehouse HUAWEI","SPARE-ISSUE",
AI31="SPARE-HS","SPARE-ISSUE",
AI31="Power Telco","ACTIVE", AI31="no impacts","no impacts"
),"")</f>
        <v>PASSIVE</v>
      </c>
      <c r="AK31" s="23" t="s">
        <v>5741</v>
      </c>
      <c r="AL31" s="23" t="str">
        <f>B31</f>
        <v>CTR_657</v>
      </c>
      <c r="AN31" s="9" t="s">
        <v>5537</v>
      </c>
      <c r="AO31" s="23" t="str">
        <f>_xlfn.XLOOKUP(B31,'INCIDENT-05-03-2026'!E:E,'INCIDENT-05-03-2026'!F:F,"")</f>
        <v/>
      </c>
      <c r="AP31" s="7" t="s">
        <v>5954</v>
      </c>
      <c r="AQ31" s="6"/>
      <c r="AR31" s="7"/>
      <c r="AS31" s="3" t="str">
        <f>_xlfn.XLOOKUP(B31,'[3]tt num | region | site id'!$C:$C,'[3]tt num | region | site id'!$Q:$Q,"")</f>
        <v/>
      </c>
      <c r="AT31" s="24" t="str">
        <f>_xlfn.XLOOKUP(B31,'[4]Cells Huawei 03052026 12h'!$B:$B,'[4]Cells Huawei 03052026 12h'!$T:$T,"")</f>
        <v/>
      </c>
      <c r="AU31" s="24" t="str">
        <f>_xlfn.XLOOKUP(B31,'[5]cells down 02052026 8h50'!$B:$B,'[5]cells down 02052026 8h50'!$R:$R,"")</f>
        <v/>
      </c>
      <c r="AV31" s="24" t="str">
        <f>_xlfn.XLOOKUP(B31,'[5]cells down 02052026 13h50'!$B:$B,'[5]cells down 02052026 13h50'!$R:$R,"")</f>
        <v/>
      </c>
      <c r="AW31" s="24" t="str">
        <f>_xlfn.XLOOKUP(B31,'[5]cells down 02052026 13h50'!$B:$B,'[5]cells down 02052026 13h50'!$R:$R,"")</f>
        <v/>
      </c>
      <c r="AX31" s="24" t="str">
        <f>_xlfn.XLOOKUP(B31,'[6]cell downs 03052026 8h40 '!$B:$B,'[6]cell downs 03052026 8h40 '!$R:$R,"")</f>
        <v/>
      </c>
      <c r="AY31" s="24" t="str">
        <f>_xlfn.XLOOKUP(B31,'[7]ALL SITES DOWN'!$D:$D,'[7]ALL SITES DOWN'!$J:$J,"")</f>
        <v/>
      </c>
      <c r="AZ31" s="24" t="str">
        <f>_xlfn.XLOOKUP(B31,'[8]ALL SITES DOWN'!$D:$D,'[8]ALL SITES DOWN'!$J:$J,"")</f>
        <v>(05/03/2026 com ran 10h): Power status check Ongoing</v>
      </c>
      <c r="BA31" s="9" t="str">
        <f>_xlfn.XLOOKUP(B31,[9]sheet1!$AC:$AC,[9]sheet1!$AF:$AF,"")</f>
        <v>(05/03/2026 ticket)..INC-20260503-00006172...generator issue on site ...Others Transmission equipement fault</v>
      </c>
      <c r="BB31" s="14" t="s">
        <v>5980</v>
      </c>
      <c r="BC31" s="14" t="s">
        <v>5537</v>
      </c>
      <c r="BD31" s="14" t="str">
        <f>_xlfn.XLOOKUP(B31,'[10]cell downs 18042026 17h'!$B:$B,'[10]cell downs 18042026 17h'!$B:$B,"")</f>
        <v/>
      </c>
      <c r="BE31" s="14" t="str">
        <f>_xlfn.XLOOKUP(B31,'[11]Cells Huawei 19042026 15h'!$B:$B,'[11]Cells Huawei 19042026 15h'!$B:$B,"")</f>
        <v/>
      </c>
      <c r="BF31" s="9" t="str">
        <f>_xlfn.XLOOKUP(B31,'[12]cells down 19042026 9H40'!$B:$B,'[12]cells down 19042026 9H40'!$B:$B,"")</f>
        <v/>
      </c>
      <c r="BG31" s="9" t="s">
        <v>5537</v>
      </c>
      <c r="BH31" s="9" t="s">
        <v>1713</v>
      </c>
    </row>
    <row r="32" spans="1:60" s="9" customFormat="1" ht="31.05" customHeight="1" x14ac:dyDescent="0.3">
      <c r="A32" s="1" t="s">
        <v>2996</v>
      </c>
      <c r="B32" s="8" t="s">
        <v>2997</v>
      </c>
      <c r="C32" s="3" t="str">
        <f>_xlfn.XLOOKUP(B32,'[1]daily break down'!$D:$D,'[1]daily break down'!$E:$E,"")</f>
        <v>Ngaoundere</v>
      </c>
      <c r="D32" s="1" t="s">
        <v>11</v>
      </c>
      <c r="E32" s="1" t="s">
        <v>12</v>
      </c>
      <c r="F32" s="3" t="s">
        <v>90</v>
      </c>
      <c r="G32" s="1" t="s">
        <v>91</v>
      </c>
      <c r="H32" s="40" t="str">
        <f>_xlfn.XLOOKUP(B32,[2]CALCULATION!$B:$B,[2]CALCULATION!$H:$H,"")</f>
        <v>Huawei</v>
      </c>
      <c r="I32" s="34">
        <v>0</v>
      </c>
      <c r="J32" s="34">
        <v>4.6192852842055401E-3</v>
      </c>
      <c r="K32" s="34">
        <v>0</v>
      </c>
      <c r="L32" s="34">
        <v>0</v>
      </c>
      <c r="M32" s="34">
        <v>0</v>
      </c>
      <c r="N32" s="34">
        <v>0</v>
      </c>
      <c r="O32" s="34">
        <v>0</v>
      </c>
      <c r="P32" s="34">
        <v>0</v>
      </c>
      <c r="Q32" s="34">
        <v>3.5812837261330985E-2</v>
      </c>
      <c r="R32" s="34">
        <v>0</v>
      </c>
      <c r="S32" s="35">
        <v>0</v>
      </c>
      <c r="T32" s="35">
        <v>0</v>
      </c>
      <c r="U32" s="35">
        <v>0</v>
      </c>
      <c r="V32" s="35">
        <v>0</v>
      </c>
      <c r="W32" s="35">
        <v>0</v>
      </c>
      <c r="X32" s="35">
        <v>1.0165994640915667E-2</v>
      </c>
      <c r="Y32" s="35">
        <v>3.3488926556574294</v>
      </c>
      <c r="Z32" s="35">
        <v>1.7731099810805488</v>
      </c>
      <c r="AA32" s="35">
        <v>0.80495206007777498</v>
      </c>
      <c r="AB32" s="35">
        <v>18.587635705566946</v>
      </c>
      <c r="AC32" s="35">
        <v>24.634836287147021</v>
      </c>
      <c r="AD32" s="35">
        <v>19.201816039014588</v>
      </c>
      <c r="AE32" s="58" t="s">
        <v>5560</v>
      </c>
      <c r="AF32" s="58"/>
      <c r="AG32" s="57" t="str" cm="1">
        <f t="array" ref="AG32">IFERROR(_xlfn.IFS(
AI32="MPR ISSUE","PDH",
AI32="BSS Hardware Issue","BSS",
AI32="Sites strategiques, MLL, Pylone, etc.","ENVTECH",
AI32="AKTIVCO DEFAUT GE &amp; POWER Cabinet","AKTIVCO",
AI32="AKTIVCO Coupure ENEO &amp; Baisse de tension","AKTIVCO GRID ONLY",
AI32="Coupure ENEO &amp; Baisse de tension","IHS GRID ONLY",
AI32="Defaut GE &amp; POWER Cabinet","IHS",
AI32="Sharing","Partners",
AI32="Sites strategiques &amp; DataCenter","SST &amp; DC",
AI32="Exclu","Exclu",
AI32="SAT","SAT",
AI32="SPARE-ISSUE","SPARE-ISSUE",
AI32="Fiber CAmtel","TRANS_FO_CAMTEL",
AI32="Fiber AOF","Fiber AOF",
AI32="Projet OCM (HUAWEI)","TRAVAUX-HUAWEI",
AI32="Projet OCM (NOKIA)","TRAVAUX-NOKIA",
AI32="ACCESS-ISSUE","ACCESS-ISSUE",
AI32="Projet OCM (ZTE, NOKIA, autres projets)","TRAVAUX OCM",
AI32="No root CAuse","No root cause",
AI32="ODU HS","PDH",
AI32="IP &amp; VLAN","PDH",
AI32="Warehouse HUAWEI","SPARE-ISSUE",
AI32="SPARE-HS","SPARE-ISSUE",
AI32="Power Telco","BSS",AI32="no impacts","no impacts"
),"")</f>
        <v>IHS</v>
      </c>
      <c r="AH32" s="57" t="str" cm="1">
        <f t="array" ref="AH32">IFERROR(_xlfn.IFS(
AI32="MPR ISSUE","TX ISSUE",
AI32="BSS Hardware Issue","RAN ISSUE",
AI32="Sites strategiques, MLL, Pylone, etc.","ENVTECH",
AI32="AKTIVCO DEFAUT GE &amp; POWER Cabinet","POWER ISSUE",
AI32="AKTIVCO Coupure ENEO &amp; Baisse de tension","POWER ISSUE",
AI32="Coupure ENEO &amp; Baisse de tension","POWER ISSUE",
AI32="Defaut GE &amp; POWER Cabinet","POWER ISSUE",
AI32="Sharing","POWER ISSUE",
AI32="Sites strategiques &amp; DataCenter","POWER ISSUE",
AI32="Exclu","Exclu",
AI32="SAT","TX ISSUE",
AI32="SPARE-ISSUE","SPARE-ISSUE",
AI32="Fiber CAmtel","TX ISSUE",
AI32="Fiber AOF","TX ISSUE",
AI32="Projet OCM (HUAWEI)","TRAVAUX-HUAWEI",
AI32="Projet OCM (NOKIA)","TRAVAUX -NOKIA",
AI32="ACCESS-ISSUE","ACCESS-ISSUE",
AI32="Projet OCM (ZTE, NOKIA, autres projets)","TRAVAUX OCM",
AI32="No root CAuse","No root cause",
AI32="ODU HS","TX ISSUE",
AI32="IP &amp; VLAN","TX ISSUE",
AI32="Warehouse HUAWEI","SPARE-ISSUE",
AI32="SPARE-HS","SPARE-ISSUE",
AI32="Power Telco","RAN ISSUE",AI32="no impacts","no impacts"
),"")</f>
        <v>POWER ISSUE</v>
      </c>
      <c r="AI32" s="121" t="s">
        <v>5330</v>
      </c>
      <c r="AJ32" s="57" t="str" cm="1">
        <f t="array" ref="AJ32">IFERROR(_xlfn.IFS(
AI32="MPR ISSUE","ACTIVE",
AI32="BSS Hardware Issue","ACTIVE",
AI32="Sites strategiques, MLL, Pylone, etc.","PASSIVE",
AI32="AKTIVCO DEFAUT GE &amp; POWER Cabinet","PASSIVE",
AI32="AKTIVCO Coupure ENEO &amp; Baisse de tension","PASSIVE",
AI32="Coupure ENEO &amp; Baisse de tension","PASSIVE",
AI32="Defaut GE &amp; POWER Cabinet","PASSIVE",
AI32="Sharing","PASSIVE",
AI32="Sites strategiques &amp; DataCenter","PASSIVE",
AI32="Exclu","Exclu",
AI32="SAT","ACTIVE",
AI32="SPARE-ISSUE","SPARE-ISSUE",
AI32="Fiber CAmtel","ACTIVE",
AI32="Fiber AOF","ACTIVE",
AI32="Projet OCM (HUAWEI)","PLANNED WORKS",
AI32="Projet OCM (NOKIA)","PLANNED WORKS",
AI32="ACCESS-ISSUE","ACCESS-ISSUE",
AI32="Projet OCM (ZTE, NOKIA, autres projets)","PLANNED WORKS",
AI32="No root CAuse","No root cause",
AI32="ODU HS","ACTIVE",
AI32="IP &amp; VLAN","ACTIVE",
AI32="Warehouse HUAWEI","SPARE-ISSUE",
AI32="SPARE-HS","SPARE-ISSUE",
AI32="Power Telco","ACTIVE", AI32="no impacts","no impacts"
),"")</f>
        <v>PASSIVE</v>
      </c>
      <c r="AK32" s="122" t="s">
        <v>6050</v>
      </c>
      <c r="AL32" s="127" t="str">
        <f>IFERROR(MID(AM32, SEARCH("CTR_", AM32), 7), IFERROR(MID(AM32, SEARCH("SUO_", AM32), 7), IFERROR(MID(AM32, SEARCH("SUD_", AM32), 7), IFERROR(MID(AM32, SEARCH("NRO_", AM32), 7), IFERROR(MID(AM32, SEARCH("ADM_", AM32), 7), IFERROR(MID(AM32, SEARCH("NRD_", AM32), 7), IFERROR(MID(AM32, SEARCH("EXN_", AM32), 7), IFERROR(MID(AM32, SEARCH("LIT_", AM32), 7), IFERROR(MID(AM32, SEARCH("EST_", AM32), 7), MID(AM32, SEARCH("OST_",AM32), 7))))))))))</f>
        <v>NRO_227</v>
      </c>
      <c r="AM32" s="9" t="s">
        <v>5918</v>
      </c>
      <c r="AN32" s="9" t="s">
        <v>6036</v>
      </c>
      <c r="AO32" s="23" t="str">
        <f>_xlfn.XLOOKUP(B32,'INCIDENT-05-03-2026'!E:E,'INCIDENT-05-03-2026'!F:F,"")</f>
        <v/>
      </c>
      <c r="AP32" s="7" t="s">
        <v>5941</v>
      </c>
      <c r="AQ32" s="6"/>
      <c r="AR32" s="7"/>
      <c r="AS32" s="3" t="str">
        <f>_xlfn.XLOOKUP(B32,'[3]tt num | region | site id'!$C:$C,'[3]tt num | region | site id'!$Q:$Q,"")</f>
        <v/>
      </c>
      <c r="AT32" s="24" t="str">
        <f>_xlfn.XLOOKUP(B32,'[4]Cells Huawei 03052026 12h'!$B:$B,'[4]Cells Huawei 03052026 12h'!$T:$T,"")</f>
        <v>(05/03/2026 cell huawei): 03/05/2026 : Besoin d'analyse BO RAN</v>
      </c>
      <c r="AU32" s="24" t="str">
        <f>_xlfn.XLOOKUP(B32,'[5]cells down 02052026 8h50'!$B:$B,'[5]cells down 02052026 8h50'!$R:$R,"")</f>
        <v/>
      </c>
      <c r="AV32" s="24" t="str">
        <f>_xlfn.XLOOKUP(B32,'[5]cells down 02052026 13h50'!$B:$B,'[5]cells down 02052026 13h50'!$R:$R,"")</f>
        <v/>
      </c>
      <c r="AW32" s="24" t="str">
        <f>_xlfn.XLOOKUP(B32,'[5]cells down 02052026 13h50'!$B:$B,'[5]cells down 02052026 13h50'!$R:$R,"")</f>
        <v/>
      </c>
      <c r="AX32" s="24" t="str">
        <f>_xlfn.XLOOKUP(B32,'[6]cell downs 03052026 8h40 '!$B:$B,'[6]cell downs 03052026 8h40 '!$R:$R,"")</f>
        <v/>
      </c>
      <c r="AY32" s="24" t="str">
        <f>_xlfn.XLOOKUP(B32,'[7]ALL SITES DOWN'!$D:$D,'[7]ALL SITES DOWN'!$J:$J,"")</f>
        <v/>
      </c>
      <c r="AZ32" s="24" t="str">
        <f>_xlfn.XLOOKUP(B32,'[8]ALL SITES DOWN'!$D:$D,'[8]ALL SITES DOWN'!$J:$J,"")</f>
        <v/>
      </c>
      <c r="BA32" s="9" t="str">
        <f>_xlfn.XLOOKUP(B32,[9]sheet1!$AC:$AC,[9]sheet1!$AF:$AF,"")</f>
        <v/>
      </c>
      <c r="BB32" s="14" t="s">
        <v>5984</v>
      </c>
      <c r="BC32" s="14" t="s">
        <v>5537</v>
      </c>
      <c r="BD32" s="14" t="str">
        <f>_xlfn.XLOOKUP(B32,'[10]cell downs 18042026 17h'!$B:$B,'[10]cell downs 18042026 17h'!$B:$B,"")</f>
        <v/>
      </c>
      <c r="BE32" s="14" t="str">
        <f>_xlfn.XLOOKUP(B32,'[11]Cells Huawei 19042026 15h'!$B:$B,'[11]Cells Huawei 19042026 15h'!$B:$B,"")</f>
        <v/>
      </c>
      <c r="BF32" s="9" t="str">
        <f>_xlfn.XLOOKUP(B32,'[12]cells down 19042026 9H40'!$B:$B,'[12]cells down 19042026 9H40'!$B:$B,"")</f>
        <v/>
      </c>
      <c r="BG32" s="9" t="s">
        <v>2997</v>
      </c>
      <c r="BH32" s="9" t="s">
        <v>12</v>
      </c>
    </row>
    <row r="33" spans="1:60" s="9" customFormat="1" ht="28.5" customHeight="1" x14ac:dyDescent="0.3">
      <c r="A33" s="1" t="s">
        <v>295</v>
      </c>
      <c r="B33" s="8" t="s">
        <v>296</v>
      </c>
      <c r="C33" s="3" t="str">
        <f>_xlfn.XLOOKUP(B33,'[1]daily break down'!$D:$D,'[1]daily break down'!$E:$E,"")</f>
        <v>Douala</v>
      </c>
      <c r="D33" s="1" t="s">
        <v>21</v>
      </c>
      <c r="E33" s="1" t="s">
        <v>30</v>
      </c>
      <c r="F33" s="3" t="s">
        <v>31</v>
      </c>
      <c r="G33" s="1" t="s">
        <v>32</v>
      </c>
      <c r="H33" s="42" t="str">
        <f>_xlfn.XLOOKUP(B33,[2]CALCULATION!$B:$B,[2]CALCULATION!$H:$H,"")</f>
        <v>ZTE</v>
      </c>
      <c r="I33" s="34">
        <v>0</v>
      </c>
      <c r="J33" s="34">
        <v>0</v>
      </c>
      <c r="K33" s="34">
        <v>0</v>
      </c>
      <c r="L33" s="34">
        <v>0</v>
      </c>
      <c r="M33" s="34">
        <v>0</v>
      </c>
      <c r="N33" s="34">
        <v>0</v>
      </c>
      <c r="O33" s="34">
        <v>0</v>
      </c>
      <c r="P33" s="34">
        <v>0</v>
      </c>
      <c r="Q33" s="34">
        <v>0</v>
      </c>
      <c r="R33" s="34">
        <v>0</v>
      </c>
      <c r="S33" s="35">
        <v>0</v>
      </c>
      <c r="T33" s="35">
        <v>0</v>
      </c>
      <c r="U33" s="35">
        <v>0</v>
      </c>
      <c r="V33" s="35">
        <v>0</v>
      </c>
      <c r="W33" s="35">
        <v>0</v>
      </c>
      <c r="X33" s="35">
        <v>0</v>
      </c>
      <c r="Y33" s="35">
        <v>0</v>
      </c>
      <c r="Z33" s="35">
        <v>0</v>
      </c>
      <c r="AA33" s="35">
        <v>14.565573180820834</v>
      </c>
      <c r="AB33" s="35">
        <v>12.395192631353471</v>
      </c>
      <c r="AC33" s="35">
        <v>24.377991844453653</v>
      </c>
      <c r="AD33" s="35">
        <v>18.9540154608727</v>
      </c>
      <c r="AE33" s="58" t="s">
        <v>5560</v>
      </c>
      <c r="AF33" s="58"/>
      <c r="AG33" s="57" t="str" cm="1">
        <f t="array" ref="AG33">IFERROR(_xlfn.IFS(
AI33="MPR ISSUE","PDH",
AI33="BSS Hardware Issue","BSS",
AI33="Sites strategiques, MLL, Pylone, etc.","ENVTECH",
AI33="AKTIVCO DEFAUT GE &amp; POWER Cabinet","AKTIVCO",
AI33="AKTIVCO Coupure ENEO &amp; Baisse de tension","AKTIVCO GRID ONLY",
AI33="Coupure ENEO &amp; Baisse de tension","IHS GRID ONLY",
AI33="Defaut GE &amp; POWER Cabinet","IHS",
AI33="Sharing","Partners",
AI33="Sites strategiques &amp; DataCenter","SST &amp; DC",
AI33="Exclu","Exclu",
AI33="SAT","SAT",
AI33="SPARE-ISSUE","SPARE-ISSUE",
AI33="Fiber CAmtel","TRANS_FO_CAMTEL",
AI33="Fiber AOF","Fiber AOF",
AI33="Projet OCM (HUAWEI)","TRAVAUX-HUAWEI",
AI33="Projet OCM (NOKIA)","TRAVAUX-NOKIA",
AI33="ACCESS-ISSUE","ACCESS-ISSUE",
AI33="Projet OCM (ZTE, NOKIA, autres projets)","TRAVAUX OCM",
AI33="No root CAuse","No root cause",
AI33="ODU HS","PDH",
AI33="IP &amp; VLAN","PDH",
AI33="Warehouse HUAWEI","SPARE-ISSUE",
AI33="SPARE-HS","SPARE-ISSUE",
AI33="Power Telco","BSS",AI33="no impacts","no impacts"
),"")</f>
        <v>AKTIVCO GRID ONLY</v>
      </c>
      <c r="AH33" s="57" t="str" cm="1">
        <f t="array" ref="AH33">IFERROR(_xlfn.IFS(
AI33="MPR ISSUE","TX ISSUE",
AI33="BSS Hardware Issue","RAN ISSUE",
AI33="Sites strategiques, MLL, Pylone, etc.","ENVTECH",
AI33="AKTIVCO DEFAUT GE &amp; POWER Cabinet","POWER ISSUE",
AI33="AKTIVCO Coupure ENEO &amp; Baisse de tension","POWER ISSUE",
AI33="Coupure ENEO &amp; Baisse de tension","POWER ISSUE",
AI33="Defaut GE &amp; POWER Cabinet","POWER ISSUE",
AI33="Sharing","POWER ISSUE",
AI33="Sites strategiques &amp; DataCenter","POWER ISSUE",
AI33="Exclu","Exclu",
AI33="SAT","TX ISSUE",
AI33="SPARE-ISSUE","SPARE-ISSUE",
AI33="Fiber CAmtel","TX ISSUE",
AI33="Fiber AOF","TX ISSUE",
AI33="Projet OCM (HUAWEI)","TRAVAUX-HUAWEI",
AI33="Projet OCM (NOKIA)","TRAVAUX -NOKIA",
AI33="ACCESS-ISSUE","ACCESS-ISSUE",
AI33="Projet OCM (ZTE, NOKIA, autres projets)","TRAVAUX OCM",
AI33="No root CAuse","No root cause",
AI33="ODU HS","TX ISSUE",
AI33="IP &amp; VLAN","TX ISSUE",
AI33="Warehouse HUAWEI","SPARE-ISSUE",
AI33="SPARE-HS","SPARE-ISSUE",
AI33="Power Telco","RAN ISSUE",AI33="no impacts","no impacts"
),"")</f>
        <v>POWER ISSUE</v>
      </c>
      <c r="AI33" s="85" t="s">
        <v>5327</v>
      </c>
      <c r="AJ33" s="57" t="str" cm="1">
        <f t="array" ref="AJ33">IFERROR(_xlfn.IFS(
AI33="MPR ISSUE","ACTIVE",
AI33="BSS Hardware Issue","ACTIVE",
AI33="Sites strategiques, MLL, Pylone, etc.","PASSIVE",
AI33="AKTIVCO DEFAUT GE &amp; POWER Cabinet","PASSIVE",
AI33="AKTIVCO Coupure ENEO &amp; Baisse de tension","PASSIVE",
AI33="Coupure ENEO &amp; Baisse de tension","PASSIVE",
AI33="Defaut GE &amp; POWER Cabinet","PASSIVE",
AI33="Sharing","PASSIVE",
AI33="Sites strategiques &amp; DataCenter","PASSIVE",
AI33="Exclu","Exclu",
AI33="SAT","ACTIVE",
AI33="SPARE-ISSUE","SPARE-ISSUE",
AI33="Fiber CAmtel","ACTIVE",
AI33="Fiber AOF","ACTIVE",
AI33="Projet OCM (HUAWEI)","PLANNED WORKS",
AI33="Projet OCM (NOKIA)","PLANNED WORKS",
AI33="ACCESS-ISSUE","ACCESS-ISSUE",
AI33="Projet OCM (ZTE, NOKIA, autres projets)","PLANNED WORKS",
AI33="No root CAuse","No root cause",
AI33="ODU HS","ACTIVE",
AI33="IP &amp; VLAN","ACTIVE",
AI33="Warehouse HUAWEI","SPARE-ISSUE",
AI33="SPARE-HS","SPARE-ISSUE",
AI33="Power Telco","ACTIVE", AI33="no impacts","no impacts"
),"")</f>
        <v>PASSIVE</v>
      </c>
      <c r="AK33" s="23" t="s">
        <v>5868</v>
      </c>
      <c r="AL33" s="23" t="str">
        <f>B33</f>
        <v>LIT_712</v>
      </c>
      <c r="AN33" s="9" t="s">
        <v>5537</v>
      </c>
      <c r="AO33" s="23" t="str">
        <f>_xlfn.XLOOKUP(B33,'INCIDENT-05-03-2026'!E:E,'INCIDENT-05-03-2026'!F:F,"")</f>
        <v/>
      </c>
      <c r="AP33" s="7" t="s">
        <v>5945</v>
      </c>
      <c r="AQ33" s="6"/>
      <c r="AR33" s="7"/>
      <c r="AS33" s="3" t="str">
        <f>_xlfn.XLOOKUP(B33,'[3]tt num | region | site id'!$C:$C,'[3]tt num | region | site id'!$Q:$Q,"")</f>
        <v/>
      </c>
      <c r="AT33" s="24" t="str">
        <f>_xlfn.XLOOKUP(B33,'[4]Cells Huawei 03052026 12h'!$B:$B,'[4]Cells Huawei 03052026 12h'!$T:$T,"")</f>
        <v/>
      </c>
      <c r="AU33" s="24" t="str">
        <f>_xlfn.XLOOKUP(B33,'[5]cells down 02052026 8h50'!$B:$B,'[5]cells down 02052026 8h50'!$R:$R,"")</f>
        <v/>
      </c>
      <c r="AV33" s="24" t="str">
        <f>_xlfn.XLOOKUP(B33,'[5]cells down 02052026 13h50'!$B:$B,'[5]cells down 02052026 13h50'!$R:$R,"")</f>
        <v/>
      </c>
      <c r="AW33" s="24" t="str">
        <f>_xlfn.XLOOKUP(B33,'[5]cells down 02052026 13h50'!$B:$B,'[5]cells down 02052026 13h50'!$R:$R,"")</f>
        <v/>
      </c>
      <c r="AX33" s="24" t="str">
        <f>_xlfn.XLOOKUP(B33,'[6]cell downs 03052026 8h40 '!$B:$B,'[6]cell downs 03052026 8h40 '!$R:$R,"")</f>
        <v/>
      </c>
      <c r="AY33" s="24" t="str">
        <f>_xlfn.XLOOKUP(B33,'[7]ALL SITES DOWN'!$D:$D,'[7]ALL SITES DOWN'!$J:$J,"")</f>
        <v>(05/03/2026 com ran 17h): 03.05.2026 CAMUSAT: Grid outage and Grid only site / Grid return awaited</v>
      </c>
      <c r="AZ33" s="24" t="str">
        <f>_xlfn.XLOOKUP(B33,'[8]ALL SITES DOWN'!$D:$D,'[8]ALL SITES DOWN'!$J:$J,"")</f>
        <v/>
      </c>
      <c r="BA33" s="9" t="str">
        <f>_xlfn.XLOOKUP(B33,[9]sheet1!$AC:$AC,[9]sheet1!$AF:$AF,"")</f>
        <v>(05/03/2026 ticket)..INC-20260503-00005479...Others Transmission equipement fault</v>
      </c>
      <c r="BB33" s="14" t="s">
        <v>5980</v>
      </c>
      <c r="BC33" s="14" t="s">
        <v>5537</v>
      </c>
      <c r="BD33" s="14" t="str">
        <f>_xlfn.XLOOKUP(B33,'[10]cell downs 18042026 17h'!$B:$B,'[10]cell downs 18042026 17h'!$B:$B,"")</f>
        <v/>
      </c>
      <c r="BE33" s="14" t="str">
        <f>_xlfn.XLOOKUP(B33,'[11]Cells Huawei 19042026 15h'!$B:$B,'[11]Cells Huawei 19042026 15h'!$B:$B,"")</f>
        <v/>
      </c>
      <c r="BF33" s="9" t="str">
        <f>_xlfn.XLOOKUP(B33,'[12]cells down 19042026 9H40'!$B:$B,'[12]cells down 19042026 9H40'!$B:$B,"")</f>
        <v/>
      </c>
      <c r="BG33" s="9" t="s">
        <v>5537</v>
      </c>
      <c r="BH33" s="9" t="s">
        <v>5537</v>
      </c>
    </row>
    <row r="34" spans="1:60" s="9" customFormat="1" x14ac:dyDescent="0.3">
      <c r="A34" s="1" t="s">
        <v>5602</v>
      </c>
      <c r="B34" s="8" t="s">
        <v>972</v>
      </c>
      <c r="C34" s="3" t="str">
        <f>_xlfn.XLOOKUP(B34,'[1]daily break down'!$D:$D,'[1]daily break down'!$E:$E,"")</f>
        <v>EXTREME-NORD</v>
      </c>
      <c r="D34" s="1" t="s">
        <v>11</v>
      </c>
      <c r="E34" s="1" t="s">
        <v>12</v>
      </c>
      <c r="F34" s="3" t="s">
        <v>55</v>
      </c>
      <c r="G34" s="1" t="s">
        <v>973</v>
      </c>
      <c r="H34" s="41" t="str">
        <f>_xlfn.XLOOKUP(B34,[2]CALCULATION!$B:$B,[2]CALCULATION!$H:$H,"")</f>
        <v>NOKIA</v>
      </c>
      <c r="I34" s="34">
        <v>15.903667082885152</v>
      </c>
      <c r="J34" s="34">
        <v>3.0737402174271398</v>
      </c>
      <c r="K34" s="34">
        <v>0.17469681274573265</v>
      </c>
      <c r="L34" s="34">
        <v>0</v>
      </c>
      <c r="M34" s="34">
        <v>0</v>
      </c>
      <c r="N34" s="34">
        <v>0</v>
      </c>
      <c r="O34" s="34">
        <v>13.968480603866711</v>
      </c>
      <c r="P34" s="34">
        <v>13.49893199931083</v>
      </c>
      <c r="Q34" s="34">
        <v>9.6659110355023365</v>
      </c>
      <c r="R34" s="34">
        <v>7.8209222103247216</v>
      </c>
      <c r="S34" s="35">
        <v>0</v>
      </c>
      <c r="T34" s="35">
        <v>106615.99679482241</v>
      </c>
      <c r="U34" s="35">
        <v>13.788672457605864</v>
      </c>
      <c r="V34" s="35">
        <v>13.16416467728264</v>
      </c>
      <c r="W34" s="35">
        <v>23.113405415585859</v>
      </c>
      <c r="X34" s="35">
        <v>23.113565931290715</v>
      </c>
      <c r="Y34" s="35">
        <v>23.113458920820811</v>
      </c>
      <c r="Z34" s="35">
        <v>23.113084384176148</v>
      </c>
      <c r="AA34" s="35">
        <v>31.633179661802732</v>
      </c>
      <c r="AB34" s="35">
        <v>42.901889774849664</v>
      </c>
      <c r="AC34" s="35">
        <v>0</v>
      </c>
      <c r="AD34" s="35">
        <v>18.91987435951615</v>
      </c>
      <c r="AE34" s="58" t="s">
        <v>5603</v>
      </c>
      <c r="AF34" s="58"/>
      <c r="AG34" s="57" t="str" cm="1">
        <f t="array" ref="AG34">IFERROR(_xlfn.IFS(
AI34="MPR ISSUE","PDH",
AI34="BSS Hardware Issue","BSS",
AI34="Sites strategiques, MLL, Pylone, etc.","ENVTECH",
AI34="AKTIVCO DEFAUT GE &amp; POWER Cabinet","AKTIVCO",
AI34="AKTIVCO Coupure ENEO &amp; Baisse de tension","AKTIVCO GRID ONLY",
AI34="Coupure ENEO &amp; Baisse de tension","IHS GRID ONLY",
AI34="Defaut GE &amp; POWER Cabinet","IHS",
AI34="Sharing","Partners",
AI34="Sites strategiques &amp; DataCenter","SST &amp; DC",
AI34="Exclu","Exclu",
AI34="SAT","SAT",
AI34="SPARE-ISSUE","SPARE-ISSUE",
AI34="Fiber CAmtel","TRANS_FO_CAMTEL",
AI34="Fiber AOF","Fiber AOF",
AI34="Projet OCM (HUAWEI)","TRAVAUX-HUAWEI",
AI34="Projet OCM (NOKIA)","TRAVAUX-NOKIA",
AI34="ACCESS-ISSUE","ACCESS-ISSUE",
AI34="Projet OCM (ZTE, NOKIA, autres projets)","TRAVAUX OCM",
AI34="No root CAuse","No root cause",
AI34="ODU HS","PDH",
AI34="IP &amp; VLAN","PDH",
AI34="Warehouse HUAWEI","SPARE-ISSUE",
AI34="SPARE-HS","SPARE-ISSUE",
AI34="Power Telco","BSS",AI34="no impacts","no impacts"
),"")</f>
        <v>IHS</v>
      </c>
      <c r="AH34" s="57" t="str" cm="1">
        <f t="array" ref="AH34">IFERROR(_xlfn.IFS(
AI34="MPR ISSUE","TX ISSUE",
AI34="BSS Hardware Issue","RAN ISSUE",
AI34="Sites strategiques, MLL, Pylone, etc.","ENVTECH",
AI34="AKTIVCO DEFAUT GE &amp; POWER Cabinet","POWER ISSUE",
AI34="AKTIVCO Coupure ENEO &amp; Baisse de tension","POWER ISSUE",
AI34="Coupure ENEO &amp; Baisse de tension","POWER ISSUE",
AI34="Defaut GE &amp; POWER Cabinet","POWER ISSUE",
AI34="Sharing","POWER ISSUE",
AI34="Sites strategiques &amp; DataCenter","POWER ISSUE",
AI34="Exclu","Exclu",
AI34="SAT","TX ISSUE",
AI34="SPARE-ISSUE","SPARE-ISSUE",
AI34="Fiber CAmtel","TX ISSUE",
AI34="Fiber AOF","TX ISSUE",
AI34="Projet OCM (HUAWEI)","TRAVAUX-HUAWEI",
AI34="Projet OCM (NOKIA)","TRAVAUX -NOKIA",
AI34="ACCESS-ISSUE","ACCESS-ISSUE",
AI34="Projet OCM (ZTE, NOKIA, autres projets)","TRAVAUX OCM",
AI34="No root CAuse","No root cause",
AI34="ODU HS","TX ISSUE",
AI34="IP &amp; VLAN","TX ISSUE",
AI34="Warehouse HUAWEI","SPARE-ISSUE",
AI34="SPARE-HS","SPARE-ISSUE",
AI34="Power Telco","RAN ISSUE",AI34="no impacts","no impacts"
),"")</f>
        <v>POWER ISSUE</v>
      </c>
      <c r="AI34" s="85" t="s">
        <v>5330</v>
      </c>
      <c r="AJ34" s="57" t="str" cm="1">
        <f t="array" ref="AJ34">IFERROR(_xlfn.IFS(
AI34="MPR ISSUE","ACTIVE",
AI34="BSS Hardware Issue","ACTIVE",
AI34="Sites strategiques, MLL, Pylone, etc.","PASSIVE",
AI34="AKTIVCO DEFAUT GE &amp; POWER Cabinet","PASSIVE",
AI34="AKTIVCO Coupure ENEO &amp; Baisse de tension","PASSIVE",
AI34="Coupure ENEO &amp; Baisse de tension","PASSIVE",
AI34="Defaut GE &amp; POWER Cabinet","PASSIVE",
AI34="Sharing","PASSIVE",
AI34="Sites strategiques &amp; DataCenter","PASSIVE",
AI34="Exclu","Exclu",
AI34="SAT","ACTIVE",
AI34="SPARE-ISSUE","SPARE-ISSUE",
AI34="Fiber CAmtel","ACTIVE",
AI34="Fiber AOF","ACTIVE",
AI34="Projet OCM (HUAWEI)","PLANNED WORKS",
AI34="Projet OCM (NOKIA)","PLANNED WORKS",
AI34="ACCESS-ISSUE","ACCESS-ISSUE",
AI34="Projet OCM (ZTE, NOKIA, autres projets)","PLANNED WORKS",
AI34="No root CAuse","No root cause",
AI34="ODU HS","ACTIVE",
AI34="IP &amp; VLAN","ACTIVE",
AI34="Warehouse HUAWEI","SPARE-ISSUE",
AI34="SPARE-HS","SPARE-ISSUE",
AI34="Power Telco","ACTIVE", AI34="no impacts","no impacts"
),"")</f>
        <v>PASSIVE</v>
      </c>
      <c r="AK34" s="23" t="s">
        <v>5667</v>
      </c>
      <c r="AL34" s="23" t="str">
        <f>B34</f>
        <v>EXN_174</v>
      </c>
      <c r="AN34" s="9" t="s">
        <v>5537</v>
      </c>
      <c r="AO34" s="23" t="str">
        <f>_xlfn.XLOOKUP(B34,'INCIDENT-05-03-2026'!E:E,'INCIDENT-05-03-2026'!F:F,"")</f>
        <v/>
      </c>
      <c r="AP34" s="7" t="s">
        <v>5537</v>
      </c>
      <c r="AQ34" s="6"/>
      <c r="AR34" s="7"/>
      <c r="AS34" s="3" t="str">
        <f>_xlfn.XLOOKUP(B34,'[3]tt num | region | site id'!$C:$C,'[3]tt num | region | site id'!$Q:$Q,"")</f>
        <v/>
      </c>
      <c r="AT34" s="24" t="str">
        <f>_xlfn.XLOOKUP(B34,'[4]Cells Huawei 03052026 12h'!$B:$B,'[4]Cells Huawei 03052026 12h'!$T:$T,"")</f>
        <v/>
      </c>
      <c r="AU34" s="24" t="str">
        <f>_xlfn.XLOOKUP(B34,'[5]cells down 02052026 8h50'!$B:$B,'[5]cells down 02052026 8h50'!$R:$R,"")</f>
        <v/>
      </c>
      <c r="AV34" s="24" t="str">
        <f>_xlfn.XLOOKUP(B34,'[5]cells down 02052026 13h50'!$B:$B,'[5]cells down 02052026 13h50'!$R:$R,"")</f>
        <v/>
      </c>
      <c r="AW34" s="24" t="str">
        <f>_xlfn.XLOOKUP(B34,'[5]cells down 02052026 13h50'!$B:$B,'[5]cells down 02052026 13h50'!$R:$R,"")</f>
        <v/>
      </c>
      <c r="AX34" s="24" t="str">
        <f>_xlfn.XLOOKUP(B34,'[6]cell downs 03052026 8h40 '!$B:$B,'[6]cell downs 03052026 8h40 '!$R:$R,"")</f>
        <v xml:space="preserve">(05/03/2026 cell nokia): 30/04/2026 : Power issue </v>
      </c>
      <c r="AY34" s="24" t="str">
        <f>_xlfn.XLOOKUP(B34,'[7]ALL SITES DOWN'!$D:$D,'[7]ALL SITES DOWN'!$J:$J,"")</f>
        <v/>
      </c>
      <c r="AZ34" s="24" t="str">
        <f>_xlfn.XLOOKUP(B34,'[8]ALL SITES DOWN'!$D:$D,'[8]ALL SITES DOWN'!$J:$J,"")</f>
        <v/>
      </c>
      <c r="BA34" s="9" t="str">
        <f>_xlfn.XLOOKUP(B34,[9]sheet1!$AC:$AC,[9]sheet1!$AF:$AF,"")</f>
        <v/>
      </c>
      <c r="BB34" s="14" t="s">
        <v>5537</v>
      </c>
      <c r="BC34" s="14" t="s">
        <v>5537</v>
      </c>
      <c r="BD34" s="14" t="str">
        <f>_xlfn.XLOOKUP(B34,'[10]cell downs 18042026 17h'!$B:$B,'[10]cell downs 18042026 17h'!$B:$B,"")</f>
        <v>EXN_174</v>
      </c>
      <c r="BE34" s="14" t="str">
        <f>_xlfn.XLOOKUP(B34,'[11]Cells Huawei 19042026 15h'!$B:$B,'[11]Cells Huawei 19042026 15h'!$B:$B,"")</f>
        <v/>
      </c>
      <c r="BF34" s="9" t="str">
        <f>_xlfn.XLOOKUP(B34,'[12]cells down 19042026 9H40'!$B:$B,'[12]cells down 19042026 9H40'!$B:$B,"")</f>
        <v/>
      </c>
      <c r="BG34" s="9" t="s">
        <v>972</v>
      </c>
      <c r="BH34" s="9" t="s">
        <v>5537</v>
      </c>
    </row>
    <row r="35" spans="1:60" s="9" customFormat="1" ht="24.45" customHeight="1" x14ac:dyDescent="0.3">
      <c r="A35" s="1" t="s">
        <v>425</v>
      </c>
      <c r="B35" s="1" t="s">
        <v>426</v>
      </c>
      <c r="C35" s="3" t="str">
        <f>_xlfn.XLOOKUP(B35,'[1]daily break down'!$D:$D,'[1]daily break down'!$E:$E,"")</f>
        <v>Douala</v>
      </c>
      <c r="D35" s="1" t="s">
        <v>21</v>
      </c>
      <c r="E35" s="1" t="s">
        <v>36</v>
      </c>
      <c r="F35" s="3" t="s">
        <v>31</v>
      </c>
      <c r="G35" s="1" t="s">
        <v>32</v>
      </c>
      <c r="H35" s="42" t="str">
        <f>_xlfn.XLOOKUP(B35,[2]CALCULATION!$B:$B,[2]CALCULATION!$H:$H,"")</f>
        <v>ZTE</v>
      </c>
      <c r="I35" s="34">
        <v>0.3438246398027584</v>
      </c>
      <c r="J35" s="34">
        <v>19.009197193186711</v>
      </c>
      <c r="K35" s="34">
        <v>7.323903570725359</v>
      </c>
      <c r="L35" s="34">
        <v>17.35476182323012</v>
      </c>
      <c r="M35" s="34">
        <v>6.6103399223246662</v>
      </c>
      <c r="N35" s="34">
        <v>5.9929251811330557</v>
      </c>
      <c r="O35" s="34">
        <v>3.8014399328830333</v>
      </c>
      <c r="P35" s="34">
        <v>9.5327958554131591</v>
      </c>
      <c r="Q35" s="34">
        <v>1.8696334249342954</v>
      </c>
      <c r="R35" s="34">
        <v>8.7031080120879025</v>
      </c>
      <c r="S35" s="35">
        <v>2.3639682906575574</v>
      </c>
      <c r="T35" s="35">
        <v>0</v>
      </c>
      <c r="U35" s="35">
        <v>0</v>
      </c>
      <c r="V35" s="35">
        <v>3.9015303924002578</v>
      </c>
      <c r="W35" s="35">
        <v>0</v>
      </c>
      <c r="X35" s="35">
        <v>10.663753841675868</v>
      </c>
      <c r="Y35" s="35">
        <v>49.104714738623372</v>
      </c>
      <c r="Z35" s="35">
        <v>4.4858788983914186</v>
      </c>
      <c r="AA35" s="35">
        <v>11.801009356178236</v>
      </c>
      <c r="AB35" s="35">
        <v>10.11788491419906</v>
      </c>
      <c r="AC35" s="35">
        <v>26.027063127781176</v>
      </c>
      <c r="AD35" s="35">
        <v>18.654689341471837</v>
      </c>
      <c r="AE35" s="58" t="s">
        <v>5560</v>
      </c>
      <c r="AF35" s="58"/>
      <c r="AG35" s="57" t="str" cm="1">
        <f t="array" ref="AG35">IFERROR(_xlfn.IFS(
AI35="MPR ISSUE","PDH",
AI35="BSS Hardware Issue","BSS",
AI35="Sites strategiques, MLL, Pylone, etc.","ENVTECH",
AI35="AKTIVCO DEFAUT GE &amp; POWER Cabinet","AKTIVCO",
AI35="AKTIVCO Coupure ENEO &amp; Baisse de tension","AKTIVCO GRID ONLY",
AI35="Coupure ENEO &amp; Baisse de tension","IHS GRID ONLY",
AI35="Defaut GE &amp; POWER Cabinet","IHS",
AI35="Sharing","Partners",
AI35="Sites strategiques &amp; DataCenter","SST &amp; DC",
AI35="Exclu","Exclu",
AI35="SAT","SAT",
AI35="SPARE-ISSUE","SPARE-ISSUE",
AI35="Fiber CAmtel","TRANS_FO_CAMTEL",
AI35="Fiber AOF","Fiber AOF",
AI35="Projet OCM (HUAWEI)","TRAVAUX-HUAWEI",
AI35="Projet OCM (NOKIA)","TRAVAUX-NOKIA",
AI35="ACCESS-ISSUE","ACCESS-ISSUE",
AI35="Projet OCM (ZTE, NOKIA, autres projets)","TRAVAUX OCM",
AI35="No root CAuse","No root cause",
AI35="ODU HS","PDH",
AI35="IP &amp; VLAN","PDH",
AI35="Warehouse HUAWEI","SPARE-ISSUE",
AI35="SPARE-HS","SPARE-ISSUE",
AI35="Power Telco","BSS",AI35="no impacts","no impacts"
),"")</f>
        <v>ACCESS-ISSUE</v>
      </c>
      <c r="AH35" s="57" t="str" cm="1">
        <f t="array" ref="AH35">IFERROR(_xlfn.IFS(
AI35="MPR ISSUE","TX ISSUE",
AI35="BSS Hardware Issue","RAN ISSUE",
AI35="Sites strategiques, MLL, Pylone, etc.","ENVTECH",
AI35="AKTIVCO DEFAUT GE &amp; POWER Cabinet","POWER ISSUE",
AI35="AKTIVCO Coupure ENEO &amp; Baisse de tension","POWER ISSUE",
AI35="Coupure ENEO &amp; Baisse de tension","POWER ISSUE",
AI35="Defaut GE &amp; POWER Cabinet","POWER ISSUE",
AI35="Sharing","POWER ISSUE",
AI35="Sites strategiques &amp; DataCenter","POWER ISSUE",
AI35="Exclu","Exclu",
AI35="SAT","TX ISSUE",
AI35="SPARE-ISSUE","SPARE-ISSUE",
AI35="Fiber CAmtel","TX ISSUE",
AI35="Fiber AOF","TX ISSUE",
AI35="Projet OCM (HUAWEI)","TRAVAUX-HUAWEI",
AI35="Projet OCM (NOKIA)","TRAVAUX -NOKIA",
AI35="ACCESS-ISSUE","ACCESS-ISSUE",
AI35="Projet OCM (ZTE, NOKIA, autres projets)","TRAVAUX OCM",
AI35="No root CAuse","No root cause",
AI35="ODU HS","TX ISSUE",
AI35="IP &amp; VLAN","TX ISSUE",
AI35="Warehouse HUAWEI","SPARE-ISSUE",
AI35="SPARE-HS","SPARE-ISSUE",
AI35="Power Telco","RAN ISSUE",AI35="no impacts","no impacts"
),"")</f>
        <v>ACCESS-ISSUE</v>
      </c>
      <c r="AI35" s="85" t="s">
        <v>25</v>
      </c>
      <c r="AJ35" s="57" t="str" cm="1">
        <f t="array" ref="AJ35">IFERROR(_xlfn.IFS(
AI35="MPR ISSUE","ACTIVE",
AI35="BSS Hardware Issue","ACTIVE",
AI35="Sites strategiques, MLL, Pylone, etc.","PASSIVE",
AI35="AKTIVCO DEFAUT GE &amp; POWER Cabinet","PASSIVE",
AI35="AKTIVCO Coupure ENEO &amp; Baisse de tension","PASSIVE",
AI35="Coupure ENEO &amp; Baisse de tension","PASSIVE",
AI35="Defaut GE &amp; POWER Cabinet","PASSIVE",
AI35="Sharing","PASSIVE",
AI35="Sites strategiques &amp; DataCenter","PASSIVE",
AI35="Exclu","Exclu",
AI35="SAT","ACTIVE",
AI35="SPARE-ISSUE","SPARE-ISSUE",
AI35="Fiber CAmtel","ACTIVE",
AI35="Fiber AOF","ACTIVE",
AI35="Projet OCM (HUAWEI)","PLANNED WORKS",
AI35="Projet OCM (NOKIA)","PLANNED WORKS",
AI35="ACCESS-ISSUE","ACCESS-ISSUE",
AI35="Projet OCM (ZTE, NOKIA, autres projets)","PLANNED WORKS",
AI35="No root CAuse","No root cause",
AI35="ODU HS","ACTIVE",
AI35="IP &amp; VLAN","ACTIVE",
AI35="Warehouse HUAWEI","SPARE-ISSUE",
AI35="SPARE-HS","SPARE-ISSUE",
AI35="Power Telco","ACTIVE", AI35="no impacts","no impacts"
),"")</f>
        <v>ACCESS-ISSUE</v>
      </c>
      <c r="AK35" s="23" t="s">
        <v>5997</v>
      </c>
      <c r="AL35" s="23" t="str">
        <f>B35</f>
        <v>LIT_568</v>
      </c>
      <c r="AN35" s="9" t="s">
        <v>5537</v>
      </c>
      <c r="AO35" s="23" t="str">
        <f>_xlfn.XLOOKUP(B35,'INCIDENT-05-03-2026'!E:E,'INCIDENT-05-03-2026'!F:F,"")</f>
        <v/>
      </c>
      <c r="AP35" s="7" t="s">
        <v>5941</v>
      </c>
      <c r="AQ35" s="6"/>
      <c r="AR35" s="7"/>
      <c r="AS35" s="3" t="str">
        <f>_xlfn.XLOOKUP(B35,'[3]tt num | region | site id'!$C:$C,'[3]tt num | region | site id'!$Q:$Q,"")</f>
        <v/>
      </c>
      <c r="AT35" s="24" t="str">
        <f>_xlfn.XLOOKUP(B35,'[4]Cells Huawei 03052026 12h'!$B:$B,'[4]Cells Huawei 03052026 12h'!$T:$T,"")</f>
        <v/>
      </c>
      <c r="AU35" s="24" t="str">
        <f>_xlfn.XLOOKUP(B35,'[5]cells down 02052026 8h50'!$B:$B,'[5]cells down 02052026 8h50'!$R:$R,"")</f>
        <v/>
      </c>
      <c r="AV35" s="24" t="str">
        <f>_xlfn.XLOOKUP(B35,'[5]cells down 02052026 13h50'!$B:$B,'[5]cells down 02052026 13h50'!$R:$R,"")</f>
        <v/>
      </c>
      <c r="AW35" s="24" t="str">
        <f>_xlfn.XLOOKUP(B35,'[5]cells down 02052026 13h50'!$B:$B,'[5]cells down 02052026 13h50'!$R:$R,"")</f>
        <v/>
      </c>
      <c r="AX35" s="24" t="str">
        <f>_xlfn.XLOOKUP(B35,'[6]cell downs 03052026 8h40 '!$B:$B,'[6]cell downs 03052026 8h40 '!$R:$R,"")</f>
        <v/>
      </c>
      <c r="AY35" s="24" t="str">
        <f>_xlfn.XLOOKUP(B35,'[7]ALL SITES DOWN'!$D:$D,'[7]ALL SITES DOWN'!$J:$J,"")</f>
        <v/>
      </c>
      <c r="AZ35" s="24" t="str">
        <f>_xlfn.XLOOKUP(B35,'[8]ALL SITES DOWN'!$D:$D,'[8]ALL SITES DOWN'!$J:$J,"")</f>
        <v/>
      </c>
      <c r="BA35" s="9" t="str">
        <f>_xlfn.XLOOKUP(B35,[9]sheet1!$AC:$AC,[9]sheet1!$AF:$AF,"")</f>
        <v/>
      </c>
      <c r="BB35" s="14" t="s">
        <v>5980</v>
      </c>
      <c r="BC35" s="14" t="s">
        <v>5537</v>
      </c>
      <c r="BD35" s="14" t="str">
        <f>_xlfn.XLOOKUP(B35,'[10]cell downs 18042026 17h'!$B:$B,'[10]cell downs 18042026 17h'!$B:$B,"")</f>
        <v/>
      </c>
      <c r="BE35" s="14" t="str">
        <f>_xlfn.XLOOKUP(B35,'[11]Cells Huawei 19042026 15h'!$B:$B,'[11]Cells Huawei 19042026 15h'!$B:$B,"")</f>
        <v/>
      </c>
      <c r="BF35" s="9" t="str">
        <f>_xlfn.XLOOKUP(B35,'[12]cells down 19042026 9H40'!$B:$B,'[12]cells down 19042026 9H40'!$B:$B,"")</f>
        <v/>
      </c>
      <c r="BG35" s="9" t="s">
        <v>5537</v>
      </c>
      <c r="BH35" s="9" t="s">
        <v>5537</v>
      </c>
    </row>
    <row r="36" spans="1:60" s="9" customFormat="1" ht="24" customHeight="1" x14ac:dyDescent="0.3">
      <c r="A36" s="1" t="s">
        <v>2593</v>
      </c>
      <c r="B36" s="8" t="s">
        <v>2594</v>
      </c>
      <c r="C36" s="3" t="str">
        <f>_xlfn.XLOOKUP(B36,'[1]daily break down'!$D:$D,'[1]daily break down'!$E:$E,"")</f>
        <v>NORD-OUEST</v>
      </c>
      <c r="D36" s="1" t="s">
        <v>11</v>
      </c>
      <c r="E36" s="1" t="s">
        <v>12</v>
      </c>
      <c r="F36" s="3" t="s">
        <v>51</v>
      </c>
      <c r="G36" s="1" t="s">
        <v>52</v>
      </c>
      <c r="H36" s="40" t="str">
        <f>_xlfn.XLOOKUP(B36,[2]CALCULATION!$B:$B,[2]CALCULATION!$H:$H,"")</f>
        <v>Huawei</v>
      </c>
      <c r="I36" s="34">
        <v>16.300191477400816</v>
      </c>
      <c r="J36" s="34">
        <v>11.879588965651065</v>
      </c>
      <c r="K36" s="34">
        <v>9.2782357825889701</v>
      </c>
      <c r="L36" s="34">
        <v>0</v>
      </c>
      <c r="M36" s="34">
        <v>0</v>
      </c>
      <c r="N36" s="34">
        <v>0</v>
      </c>
      <c r="O36" s="34">
        <v>0</v>
      </c>
      <c r="P36" s="34">
        <v>0</v>
      </c>
      <c r="Q36" s="34">
        <v>1.4938661598650813</v>
      </c>
      <c r="R36" s="34">
        <v>0</v>
      </c>
      <c r="S36" s="35">
        <v>0</v>
      </c>
      <c r="T36" s="35">
        <v>0</v>
      </c>
      <c r="U36" s="35">
        <v>7.6873646317555711</v>
      </c>
      <c r="V36" s="35">
        <v>13.50973295893937</v>
      </c>
      <c r="W36" s="35">
        <v>0</v>
      </c>
      <c r="X36" s="35">
        <v>0</v>
      </c>
      <c r="Y36" s="35">
        <v>0</v>
      </c>
      <c r="Z36" s="35">
        <v>1.396504467330417</v>
      </c>
      <c r="AA36" s="35">
        <v>32.372936225315634</v>
      </c>
      <c r="AB36" s="35">
        <v>41.310933627099971</v>
      </c>
      <c r="AC36" s="35">
        <v>0</v>
      </c>
      <c r="AD36" s="35">
        <v>18.491409199476077</v>
      </c>
      <c r="AE36" s="58" t="s">
        <v>5560</v>
      </c>
      <c r="AF36" s="58"/>
      <c r="AG36" s="57" t="str" cm="1">
        <f t="array" ref="AG36">IFERROR(_xlfn.IFS(
AI36="MPR ISSUE","PDH",
AI36="BSS Hardware Issue","BSS",
AI36="Sites strategiques, MLL, Pylone, etc.","ENVTECH",
AI36="AKTIVCO DEFAUT GE &amp; POWER Cabinet","AKTIVCO",
AI36="AKTIVCO Coupure ENEO &amp; Baisse de tension","AKTIVCO GRID ONLY",
AI36="Coupure ENEO &amp; Baisse de tension","IHS GRID ONLY",
AI36="Defaut GE &amp; POWER Cabinet","IHS",
AI36="Sharing","Partners",
AI36="Sites strategiques &amp; DataCenter","SST &amp; DC",
AI36="Exclu","Exclu",
AI36="SAT","SAT",
AI36="SPARE-ISSUE","SPARE-ISSUE",
AI36="Fiber CAmtel","TRANS_FO_CAMTEL",
AI36="Fiber AOF","Fiber AOF",
AI36="Projet OCM (HUAWEI)","TRAVAUX-HUAWEI",
AI36="Projet OCM (NOKIA)","TRAVAUX-NOKIA",
AI36="ACCESS-ISSUE","ACCESS-ISSUE",
AI36="Projet OCM (ZTE, NOKIA, autres projets)","TRAVAUX OCM",
AI36="No root CAuse","No root cause",
AI36="ODU HS","PDH",
AI36="IP &amp; VLAN","PDH",
AI36="Warehouse HUAWEI","SPARE-ISSUE",
AI36="SPARE-HS","SPARE-ISSUE",
AI36="Power Telco","BSS",AI36="no impacts","no impacts"
),"")</f>
        <v>IHS</v>
      </c>
      <c r="AH36" s="57" t="str" cm="1">
        <f t="array" ref="AH36">IFERROR(_xlfn.IFS(
AI36="MPR ISSUE","TX ISSUE",
AI36="BSS Hardware Issue","RAN ISSUE",
AI36="Sites strategiques, MLL, Pylone, etc.","ENVTECH",
AI36="AKTIVCO DEFAUT GE &amp; POWER Cabinet","POWER ISSUE",
AI36="AKTIVCO Coupure ENEO &amp; Baisse de tension","POWER ISSUE",
AI36="Coupure ENEO &amp; Baisse de tension","POWER ISSUE",
AI36="Defaut GE &amp; POWER Cabinet","POWER ISSUE",
AI36="Sharing","POWER ISSUE",
AI36="Sites strategiques &amp; DataCenter","POWER ISSUE",
AI36="Exclu","Exclu",
AI36="SAT","TX ISSUE",
AI36="SPARE-ISSUE","SPARE-ISSUE",
AI36="Fiber CAmtel","TX ISSUE",
AI36="Fiber AOF","TX ISSUE",
AI36="Projet OCM (HUAWEI)","TRAVAUX-HUAWEI",
AI36="Projet OCM (NOKIA)","TRAVAUX -NOKIA",
AI36="ACCESS-ISSUE","ACCESS-ISSUE",
AI36="Projet OCM (ZTE, NOKIA, autres projets)","TRAVAUX OCM",
AI36="No root CAuse","No root cause",
AI36="ODU HS","TX ISSUE",
AI36="IP &amp; VLAN","TX ISSUE",
AI36="Warehouse HUAWEI","SPARE-ISSUE",
AI36="SPARE-HS","SPARE-ISSUE",
AI36="Power Telco","RAN ISSUE",AI36="no impacts","no impacts"
),"")</f>
        <v>POWER ISSUE</v>
      </c>
      <c r="AI36" s="121" t="s">
        <v>5330</v>
      </c>
      <c r="AJ36" s="57" t="str" cm="1">
        <f t="array" ref="AJ36">IFERROR(_xlfn.IFS(
AI36="MPR ISSUE","ACTIVE",
AI36="BSS Hardware Issue","ACTIVE",
AI36="Sites strategiques, MLL, Pylone, etc.","PASSIVE",
AI36="AKTIVCO DEFAUT GE &amp; POWER Cabinet","PASSIVE",
AI36="AKTIVCO Coupure ENEO &amp; Baisse de tension","PASSIVE",
AI36="Coupure ENEO &amp; Baisse de tension","PASSIVE",
AI36="Defaut GE &amp; POWER Cabinet","PASSIVE",
AI36="Sharing","PASSIVE",
AI36="Sites strategiques &amp; DataCenter","PASSIVE",
AI36="Exclu","Exclu",
AI36="SAT","ACTIVE",
AI36="SPARE-ISSUE","SPARE-ISSUE",
AI36="Fiber CAmtel","ACTIVE",
AI36="Fiber AOF","ACTIVE",
AI36="Projet OCM (HUAWEI)","PLANNED WORKS",
AI36="Projet OCM (NOKIA)","PLANNED WORKS",
AI36="ACCESS-ISSUE","ACCESS-ISSUE",
AI36="Projet OCM (ZTE, NOKIA, autres projets)","PLANNED WORKS",
AI36="No root CAuse","No root cause",
AI36="ODU HS","ACTIVE",
AI36="IP &amp; VLAN","ACTIVE",
AI36="Warehouse HUAWEI","SPARE-ISSUE",
AI36="SPARE-HS","SPARE-ISSUE",
AI36="Power Telco","ACTIVE", AI36="no impacts","no impacts"
),"")</f>
        <v>PASSIVE</v>
      </c>
      <c r="AK36" s="122" t="s">
        <v>6051</v>
      </c>
      <c r="AL36" s="127" t="str">
        <f>IFERROR(MID(AM36, SEARCH("CTR_", AM36), 7), IFERROR(MID(AM36, SEARCH("SUO_", AM36), 7), IFERROR(MID(AM36, SEARCH("SUD_", AM36), 7), IFERROR(MID(AM36, SEARCH("NRO_", AM36), 7), IFERROR(MID(AM36, SEARCH("ADM_", AM36), 7), IFERROR(MID(AM36, SEARCH("NRD_", AM36), 7), IFERROR(MID(AM36, SEARCH("EXN_", AM36), 7), IFERROR(MID(AM36, SEARCH("LIT_", AM36), 7), IFERROR(MID(AM36, SEARCH("EST_", AM36), 7), MID(AM36, SEARCH("OST_",AM36), 7))))))))))</f>
        <v>NRO_227</v>
      </c>
      <c r="AM36" s="9" t="s">
        <v>5908</v>
      </c>
      <c r="AN36" s="9" t="s">
        <v>6037</v>
      </c>
      <c r="AO36" s="23" t="str">
        <f>_xlfn.XLOOKUP(B36,'INCIDENT-05-03-2026'!E:E,'INCIDENT-05-03-2026'!F:F,"")</f>
        <v/>
      </c>
      <c r="AP36" s="7" t="s">
        <v>5955</v>
      </c>
      <c r="AQ36" s="6"/>
      <c r="AR36" s="7"/>
      <c r="AS36" s="3" t="str">
        <f>_xlfn.XLOOKUP(B36,'[3]tt num | region | site id'!$C:$C,'[3]tt num | region | site id'!$Q:$Q,"")</f>
        <v/>
      </c>
      <c r="AT36" s="24" t="str">
        <f>_xlfn.XLOOKUP(B36,'[4]Cells Huawei 03052026 12h'!$B:$B,'[4]Cells Huawei 03052026 12h'!$T:$T,"")</f>
        <v/>
      </c>
      <c r="AU36" s="24" t="str">
        <f>_xlfn.XLOOKUP(B36,'[5]cells down 02052026 8h50'!$B:$B,'[5]cells down 02052026 8h50'!$R:$R,"")</f>
        <v/>
      </c>
      <c r="AV36" s="24" t="str">
        <f>_xlfn.XLOOKUP(B36,'[5]cells down 02052026 13h50'!$B:$B,'[5]cells down 02052026 13h50'!$R:$R,"")</f>
        <v/>
      </c>
      <c r="AW36" s="24" t="str">
        <f>_xlfn.XLOOKUP(B36,'[5]cells down 02052026 13h50'!$B:$B,'[5]cells down 02052026 13h50'!$R:$R,"")</f>
        <v/>
      </c>
      <c r="AX36" s="24" t="str">
        <f>_xlfn.XLOOKUP(B36,'[6]cell downs 03052026 8h40 '!$B:$B,'[6]cell downs 03052026 8h40 '!$R:$R,"")</f>
        <v/>
      </c>
      <c r="AY36" s="24" t="str">
        <f>_xlfn.XLOOKUP(B36,'[7]ALL SITES DOWN'!$D:$D,'[7]ALL SITES DOWN'!$J:$J,"")</f>
        <v>(05/03/2026 com ran 17h): Impacted by NRO_227_H_Bda-Chinde</v>
      </c>
      <c r="AZ36" s="24" t="str">
        <f>_xlfn.XLOOKUP(B36,'[8]ALL SITES DOWN'!$D:$D,'[8]ALL SITES DOWN'!$J:$J,"")</f>
        <v>(05/03/2026 com ran 10h): Impacted by NRO_227_H_Bda-Chinde</v>
      </c>
      <c r="BA36" s="9" t="str">
        <f>_xlfn.XLOOKUP(B36,[9]sheet1!$AC:$AC,[9]sheet1!$AF:$AF,"")</f>
        <v/>
      </c>
      <c r="BB36" s="14" t="s">
        <v>5980</v>
      </c>
      <c r="BC36" s="14" t="s">
        <v>5537</v>
      </c>
      <c r="BD36" s="14" t="str">
        <f>_xlfn.XLOOKUP(B36,'[10]cell downs 18042026 17h'!$B:$B,'[10]cell downs 18042026 17h'!$B:$B,"")</f>
        <v/>
      </c>
      <c r="BE36" s="14" t="str">
        <f>_xlfn.XLOOKUP(B36,'[11]Cells Huawei 19042026 15h'!$B:$B,'[11]Cells Huawei 19042026 15h'!$B:$B,"")</f>
        <v/>
      </c>
      <c r="BF36" s="9" t="str">
        <f>_xlfn.XLOOKUP(B36,'[12]cells down 19042026 9H40'!$B:$B,'[12]cells down 19042026 9H40'!$B:$B,"")</f>
        <v/>
      </c>
      <c r="BG36" s="9" t="s">
        <v>2594</v>
      </c>
      <c r="BH36" s="9" t="s">
        <v>5537</v>
      </c>
    </row>
    <row r="37" spans="1:60" s="9" customFormat="1" ht="25.05" customHeight="1" x14ac:dyDescent="0.3">
      <c r="A37" s="1" t="s">
        <v>2595</v>
      </c>
      <c r="B37" s="8" t="s">
        <v>2596</v>
      </c>
      <c r="C37" s="3" t="str">
        <f>_xlfn.XLOOKUP(B37,'[1]daily break down'!$D:$D,'[1]daily break down'!$E:$E,"")</f>
        <v>NORD-OUEST</v>
      </c>
      <c r="D37" s="1" t="s">
        <v>11</v>
      </c>
      <c r="E37" s="1" t="s">
        <v>12</v>
      </c>
      <c r="F37" s="3" t="s">
        <v>51</v>
      </c>
      <c r="G37" s="1" t="s">
        <v>52</v>
      </c>
      <c r="H37" s="40" t="str">
        <f>_xlfn.XLOOKUP(B37,[2]CALCULATION!$B:$B,[2]CALCULATION!$H:$H,"")</f>
        <v>Huawei</v>
      </c>
      <c r="I37" s="34">
        <v>16.298675495743836</v>
      </c>
      <c r="J37" s="34">
        <v>11.220315295648525</v>
      </c>
      <c r="K37" s="34">
        <v>12.546995431366339</v>
      </c>
      <c r="L37" s="34">
        <v>11.037684093678394</v>
      </c>
      <c r="M37" s="34">
        <v>35.833722138040642</v>
      </c>
      <c r="N37" s="34">
        <v>35.428384313121192</v>
      </c>
      <c r="O37" s="34">
        <v>0</v>
      </c>
      <c r="P37" s="34">
        <v>0</v>
      </c>
      <c r="Q37" s="34">
        <v>1.4945082226845074</v>
      </c>
      <c r="R37" s="34">
        <v>0</v>
      </c>
      <c r="S37" s="35">
        <v>0</v>
      </c>
      <c r="T37" s="35">
        <v>0</v>
      </c>
      <c r="U37" s="35">
        <v>7.8033818162102344</v>
      </c>
      <c r="V37" s="35">
        <v>12.650331875137333</v>
      </c>
      <c r="W37" s="35">
        <v>0</v>
      </c>
      <c r="X37" s="35">
        <v>0</v>
      </c>
      <c r="Y37" s="35">
        <v>0</v>
      </c>
      <c r="Z37" s="35">
        <v>1.3968254987401298</v>
      </c>
      <c r="AA37" s="35">
        <v>32.372936225315634</v>
      </c>
      <c r="AB37" s="35">
        <v>41.310933627099971</v>
      </c>
      <c r="AC37" s="35">
        <v>0</v>
      </c>
      <c r="AD37" s="35">
        <v>18.491409199476077</v>
      </c>
      <c r="AE37" s="58" t="s">
        <v>5560</v>
      </c>
      <c r="AF37" s="58"/>
      <c r="AG37" s="57" t="str" cm="1">
        <f t="array" ref="AG37">IFERROR(_xlfn.IFS(
AI37="MPR ISSUE","PDH",
AI37="BSS Hardware Issue","BSS",
AI37="Sites strategiques, MLL, Pylone, etc.","ENVTECH",
AI37="AKTIVCO DEFAUT GE &amp; POWER Cabinet","AKTIVCO",
AI37="AKTIVCO Coupure ENEO &amp; Baisse de tension","AKTIVCO GRID ONLY",
AI37="Coupure ENEO &amp; Baisse de tension","IHS GRID ONLY",
AI37="Defaut GE &amp; POWER Cabinet","IHS",
AI37="Sharing","Partners",
AI37="Sites strategiques &amp; DataCenter","SST &amp; DC",
AI37="Exclu","Exclu",
AI37="SAT","SAT",
AI37="SPARE-ISSUE","SPARE-ISSUE",
AI37="Fiber CAmtel","TRANS_FO_CAMTEL",
AI37="Fiber AOF","Fiber AOF",
AI37="Projet OCM (HUAWEI)","TRAVAUX-HUAWEI",
AI37="Projet OCM (NOKIA)","TRAVAUX-NOKIA",
AI37="ACCESS-ISSUE","ACCESS-ISSUE",
AI37="Projet OCM (ZTE, NOKIA, autres projets)","TRAVAUX OCM",
AI37="No root CAuse","No root cause",
AI37="ODU HS","PDH",
AI37="IP &amp; VLAN","PDH",
AI37="Warehouse HUAWEI","SPARE-ISSUE",
AI37="SPARE-HS","SPARE-ISSUE",
AI37="Power Telco","BSS",AI37="no impacts","no impacts"
),"")</f>
        <v>IHS</v>
      </c>
      <c r="AH37" s="57" t="str" cm="1">
        <f t="array" ref="AH37">IFERROR(_xlfn.IFS(
AI37="MPR ISSUE","TX ISSUE",
AI37="BSS Hardware Issue","RAN ISSUE",
AI37="Sites strategiques, MLL, Pylone, etc.","ENVTECH",
AI37="AKTIVCO DEFAUT GE &amp; POWER Cabinet","POWER ISSUE",
AI37="AKTIVCO Coupure ENEO &amp; Baisse de tension","POWER ISSUE",
AI37="Coupure ENEO &amp; Baisse de tension","POWER ISSUE",
AI37="Defaut GE &amp; POWER Cabinet","POWER ISSUE",
AI37="Sharing","POWER ISSUE",
AI37="Sites strategiques &amp; DataCenter","POWER ISSUE",
AI37="Exclu","Exclu",
AI37="SAT","TX ISSUE",
AI37="SPARE-ISSUE","SPARE-ISSUE",
AI37="Fiber CAmtel","TX ISSUE",
AI37="Fiber AOF","TX ISSUE",
AI37="Projet OCM (HUAWEI)","TRAVAUX-HUAWEI",
AI37="Projet OCM (NOKIA)","TRAVAUX -NOKIA",
AI37="ACCESS-ISSUE","ACCESS-ISSUE",
AI37="Projet OCM (ZTE, NOKIA, autres projets)","TRAVAUX OCM",
AI37="No root CAuse","No root cause",
AI37="ODU HS","TX ISSUE",
AI37="IP &amp; VLAN","TX ISSUE",
AI37="Warehouse HUAWEI","SPARE-ISSUE",
AI37="SPARE-HS","SPARE-ISSUE",
AI37="Power Telco","RAN ISSUE",AI37="no impacts","no impacts"
),"")</f>
        <v>POWER ISSUE</v>
      </c>
      <c r="AI37" s="121" t="s">
        <v>5330</v>
      </c>
      <c r="AJ37" s="57" t="str" cm="1">
        <f t="array" ref="AJ37">IFERROR(_xlfn.IFS(
AI37="MPR ISSUE","ACTIVE",
AI37="BSS Hardware Issue","ACTIVE",
AI37="Sites strategiques, MLL, Pylone, etc.","PASSIVE",
AI37="AKTIVCO DEFAUT GE &amp; POWER Cabinet","PASSIVE",
AI37="AKTIVCO Coupure ENEO &amp; Baisse de tension","PASSIVE",
AI37="Coupure ENEO &amp; Baisse de tension","PASSIVE",
AI37="Defaut GE &amp; POWER Cabinet","PASSIVE",
AI37="Sharing","PASSIVE",
AI37="Sites strategiques &amp; DataCenter","PASSIVE",
AI37="Exclu","Exclu",
AI37="SAT","ACTIVE",
AI37="SPARE-ISSUE","SPARE-ISSUE",
AI37="Fiber CAmtel","ACTIVE",
AI37="Fiber AOF","ACTIVE",
AI37="Projet OCM (HUAWEI)","PLANNED WORKS",
AI37="Projet OCM (NOKIA)","PLANNED WORKS",
AI37="ACCESS-ISSUE","ACCESS-ISSUE",
AI37="Projet OCM (ZTE, NOKIA, autres projets)","PLANNED WORKS",
AI37="No root CAuse","No root cause",
AI37="ODU HS","ACTIVE",
AI37="IP &amp; VLAN","ACTIVE",
AI37="Warehouse HUAWEI","SPARE-ISSUE",
AI37="SPARE-HS","SPARE-ISSUE",
AI37="Power Telco","ACTIVE", AI37="no impacts","no impacts"
),"")</f>
        <v>PASSIVE</v>
      </c>
      <c r="AK37" s="122" t="s">
        <v>6052</v>
      </c>
      <c r="AL37" s="127" t="str">
        <f>IFERROR(MID(AM37, SEARCH("CTR_", AM37), 7), IFERROR(MID(AM37, SEARCH("SUO_", AM37), 7), IFERROR(MID(AM37, SEARCH("SUD_", AM37), 7), IFERROR(MID(AM37, SEARCH("NRO_", AM37), 7), IFERROR(MID(AM37, SEARCH("ADM_", AM37), 7), IFERROR(MID(AM37, SEARCH("NRD_", AM37), 7), IFERROR(MID(AM37, SEARCH("EXN_", AM37), 7), IFERROR(MID(AM37, SEARCH("LIT_", AM37), 7), IFERROR(MID(AM37, SEARCH("EST_", AM37), 7), MID(AM37, SEARCH("OST_",AM37), 7))))))))))</f>
        <v>NRO_227</v>
      </c>
      <c r="AM37" s="9" t="s">
        <v>5908</v>
      </c>
      <c r="AN37" s="9" t="s">
        <v>6037</v>
      </c>
      <c r="AO37" s="23" t="str">
        <f>_xlfn.XLOOKUP(B37,'INCIDENT-05-03-2026'!E:E,'INCIDENT-05-03-2026'!F:F,"")</f>
        <v/>
      </c>
      <c r="AP37" s="7" t="s">
        <v>5955</v>
      </c>
      <c r="AQ37" s="6"/>
      <c r="AR37" s="7"/>
      <c r="AS37" s="3" t="str">
        <f>_xlfn.XLOOKUP(B37,'[3]tt num | region | site id'!$C:$C,'[3]tt num | region | site id'!$Q:$Q,"")</f>
        <v/>
      </c>
      <c r="AT37" s="24" t="str">
        <f>_xlfn.XLOOKUP(B37,'[4]Cells Huawei 03052026 12h'!$B:$B,'[4]Cells Huawei 03052026 12h'!$T:$T,"")</f>
        <v/>
      </c>
      <c r="AU37" s="24" t="str">
        <f>_xlfn.XLOOKUP(B37,'[5]cells down 02052026 8h50'!$B:$B,'[5]cells down 02052026 8h50'!$R:$R,"")</f>
        <v/>
      </c>
      <c r="AV37" s="24" t="str">
        <f>_xlfn.XLOOKUP(B37,'[5]cells down 02052026 13h50'!$B:$B,'[5]cells down 02052026 13h50'!$R:$R,"")</f>
        <v/>
      </c>
      <c r="AW37" s="24" t="str">
        <f>_xlfn.XLOOKUP(B37,'[5]cells down 02052026 13h50'!$B:$B,'[5]cells down 02052026 13h50'!$R:$R,"")</f>
        <v/>
      </c>
      <c r="AX37" s="24" t="str">
        <f>_xlfn.XLOOKUP(B37,'[6]cell downs 03052026 8h40 '!$B:$B,'[6]cell downs 03052026 8h40 '!$R:$R,"")</f>
        <v/>
      </c>
      <c r="AY37" s="24" t="str">
        <f>_xlfn.XLOOKUP(B37,'[7]ALL SITES DOWN'!$D:$D,'[7]ALL SITES DOWN'!$J:$J,"")</f>
        <v>(05/03/2026 com ran 17h): Impacted by NRO_227_H_Bda-Chinde</v>
      </c>
      <c r="AZ37" s="24" t="str">
        <f>_xlfn.XLOOKUP(B37,'[8]ALL SITES DOWN'!$D:$D,'[8]ALL SITES DOWN'!$J:$J,"")</f>
        <v>(05/03/2026 com ran 10h): Impacted by NRO_227_H_Bda-Chinde</v>
      </c>
      <c r="BA37" s="9" t="str">
        <f>_xlfn.XLOOKUP(B37,[9]sheet1!$AC:$AC,[9]sheet1!$AF:$AF,"")</f>
        <v/>
      </c>
      <c r="BB37" s="14" t="s">
        <v>5980</v>
      </c>
      <c r="BC37" s="14" t="s">
        <v>5537</v>
      </c>
      <c r="BD37" s="14" t="str">
        <f>_xlfn.XLOOKUP(B37,'[10]cell downs 18042026 17h'!$B:$B,'[10]cell downs 18042026 17h'!$B:$B,"")</f>
        <v/>
      </c>
      <c r="BE37" s="14" t="str">
        <f>_xlfn.XLOOKUP(B37,'[11]Cells Huawei 19042026 15h'!$B:$B,'[11]Cells Huawei 19042026 15h'!$B:$B,"")</f>
        <v/>
      </c>
      <c r="BF37" s="9" t="str">
        <f>_xlfn.XLOOKUP(B37,'[12]cells down 19042026 9H40'!$B:$B,'[12]cells down 19042026 9H40'!$B:$B,"")</f>
        <v/>
      </c>
      <c r="BG37" s="9" t="s">
        <v>2596</v>
      </c>
      <c r="BH37" s="9" t="s">
        <v>5537</v>
      </c>
    </row>
    <row r="38" spans="1:60" s="9" customFormat="1" ht="19.05" customHeight="1" x14ac:dyDescent="0.3">
      <c r="A38" s="1" t="s">
        <v>109</v>
      </c>
      <c r="B38" s="1" t="s">
        <v>110</v>
      </c>
      <c r="C38" s="3" t="str">
        <f>_xlfn.XLOOKUP(B38,'[1]daily break down'!$D:$D,'[1]daily break down'!$E:$E,"")</f>
        <v>CENTRE</v>
      </c>
      <c r="D38" s="1" t="s">
        <v>11</v>
      </c>
      <c r="E38" s="1" t="s">
        <v>12</v>
      </c>
      <c r="F38" s="3" t="s">
        <v>37</v>
      </c>
      <c r="G38" s="1" t="s">
        <v>109</v>
      </c>
      <c r="H38" s="41" t="str">
        <f>_xlfn.XLOOKUP(B38,[2]CALCULATION!$B:$B,[2]CALCULATION!$H:$H,"")</f>
        <v>NOKIA</v>
      </c>
      <c r="I38" s="34">
        <v>18.542340338678692</v>
      </c>
      <c r="J38" s="34">
        <v>13.745846130854471</v>
      </c>
      <c r="K38" s="34">
        <v>0</v>
      </c>
      <c r="L38" s="34">
        <v>0</v>
      </c>
      <c r="M38" s="34">
        <v>7.5442381282584681E-2</v>
      </c>
      <c r="N38" s="34">
        <v>5.4445598000339057</v>
      </c>
      <c r="O38" s="34">
        <v>18.542178018836168</v>
      </c>
      <c r="P38" s="34">
        <v>18.542502658521219</v>
      </c>
      <c r="Q38" s="34">
        <v>18.542178018836168</v>
      </c>
      <c r="R38" s="34">
        <v>8.0829600918532165</v>
      </c>
      <c r="S38" s="35">
        <v>0</v>
      </c>
      <c r="T38" s="35">
        <v>52209.413320092572</v>
      </c>
      <c r="U38" s="35">
        <v>0</v>
      </c>
      <c r="V38" s="35">
        <v>0</v>
      </c>
      <c r="W38" s="35">
        <v>0</v>
      </c>
      <c r="X38" s="35">
        <v>8.1114827941432459</v>
      </c>
      <c r="Y38" s="35">
        <v>18.490178579072179</v>
      </c>
      <c r="Z38" s="35">
        <v>18.489964558132368</v>
      </c>
      <c r="AA38" s="35">
        <v>32.365442490078294</v>
      </c>
      <c r="AB38" s="35">
        <v>41.310933627099971</v>
      </c>
      <c r="AC38" s="35">
        <v>0</v>
      </c>
      <c r="AD38" s="35">
        <v>18.490339094777031</v>
      </c>
      <c r="AE38" s="58" t="s">
        <v>5560</v>
      </c>
      <c r="AF38" s="58"/>
      <c r="AG38" s="57" t="str" cm="1">
        <f t="array" ref="AG38">IFERROR(_xlfn.IFS(
AI38="MPR ISSUE","PDH",
AI38="BSS Hardware Issue","BSS",
AI38="Sites strategiques, MLL, Pylone, etc.","ENVTECH",
AI38="AKTIVCO DEFAUT GE &amp; POWER Cabinet","AKTIVCO",
AI38="AKTIVCO Coupure ENEO &amp; Baisse de tension","AKTIVCO GRID ONLY",
AI38="Coupure ENEO &amp; Baisse de tension","IHS GRID ONLY",
AI38="Defaut GE &amp; POWER Cabinet","IHS",
AI38="Sharing","Partners",
AI38="Sites strategiques &amp; DataCenter","SST &amp; DC",
AI38="Exclu","Exclu",
AI38="SAT","SAT",
AI38="SPARE-ISSUE","SPARE-ISSUE",
AI38="Fiber CAmtel","TRANS_FO_CAMTEL",
AI38="Fiber AOF","Fiber AOF",
AI38="Projet OCM (HUAWEI)","TRAVAUX-HUAWEI",
AI38="Projet OCM (NOKIA)","TRAVAUX-NOKIA",
AI38="ACCESS-ISSUE","ACCESS-ISSUE",
AI38="Projet OCM (ZTE, NOKIA, autres projets)","TRAVAUX OCM",
AI38="No root CAuse","No root cause",
AI38="ODU HS","PDH",
AI38="IP &amp; VLAN","PDH",
AI38="Warehouse HUAWEI","SPARE-ISSUE",
AI38="SPARE-HS","SPARE-ISSUE",
AI38="Power Telco","BSS",AI38="no impacts","no impacts"
),"")</f>
        <v>ENVTECH</v>
      </c>
      <c r="AH38" s="57" t="str" cm="1">
        <f t="array" ref="AH38">IFERROR(_xlfn.IFS(
AI38="MPR ISSUE","TX ISSUE",
AI38="BSS Hardware Issue","RAN ISSUE",
AI38="Sites strategiques, MLL, Pylone, etc.","ENVTECH",
AI38="AKTIVCO DEFAUT GE &amp; POWER Cabinet","POWER ISSUE",
AI38="AKTIVCO Coupure ENEO &amp; Baisse de tension","POWER ISSUE",
AI38="Coupure ENEO &amp; Baisse de tension","POWER ISSUE",
AI38="Defaut GE &amp; POWER Cabinet","POWER ISSUE",
AI38="Sharing","POWER ISSUE",
AI38="Sites strategiques &amp; DataCenter","POWER ISSUE",
AI38="Exclu","Exclu",
AI38="SAT","TX ISSUE",
AI38="SPARE-ISSUE","SPARE-ISSUE",
AI38="Fiber CAmtel","TX ISSUE",
AI38="Fiber AOF","TX ISSUE",
AI38="Projet OCM (HUAWEI)","TRAVAUX-HUAWEI",
AI38="Projet OCM (NOKIA)","TRAVAUX -NOKIA",
AI38="ACCESS-ISSUE","ACCESS-ISSUE",
AI38="Projet OCM (ZTE, NOKIA, autres projets)","TRAVAUX OCM",
AI38="No root CAuse","No root cause",
AI38="ODU HS","TX ISSUE",
AI38="IP &amp; VLAN","TX ISSUE",
AI38="Warehouse HUAWEI","SPARE-ISSUE",
AI38="SPARE-HS","SPARE-ISSUE",
AI38="Power Telco","RAN ISSUE",AI38="no impacts","no impacts"
),"")</f>
        <v>ENVTECH</v>
      </c>
      <c r="AI38" s="85" t="s">
        <v>5323</v>
      </c>
      <c r="AJ38" s="57" t="str" cm="1">
        <f t="array" ref="AJ38">IFERROR(_xlfn.IFS(
AI38="MPR ISSUE","ACTIVE",
AI38="BSS Hardware Issue","ACTIVE",
AI38="Sites strategiques, MLL, Pylone, etc.","PASSIVE",
AI38="AKTIVCO DEFAUT GE &amp; POWER Cabinet","PASSIVE",
AI38="AKTIVCO Coupure ENEO &amp; Baisse de tension","PASSIVE",
AI38="Coupure ENEO &amp; Baisse de tension","PASSIVE",
AI38="Defaut GE &amp; POWER Cabinet","PASSIVE",
AI38="Sharing","PASSIVE",
AI38="Sites strategiques &amp; DataCenter","PASSIVE",
AI38="Exclu","Exclu",
AI38="SAT","ACTIVE",
AI38="SPARE-ISSUE","SPARE-ISSUE",
AI38="Fiber CAmtel","ACTIVE",
AI38="Fiber AOF","ACTIVE",
AI38="Projet OCM (HUAWEI)","PLANNED WORKS",
AI38="Projet OCM (NOKIA)","PLANNED WORKS",
AI38="ACCESS-ISSUE","ACCESS-ISSUE",
AI38="Projet OCM (ZTE, NOKIA, autres projets)","PLANNED WORKS",
AI38="No root CAuse","No root cause",
AI38="ODU HS","ACTIVE",
AI38="IP &amp; VLAN","ACTIVE",
AI38="Warehouse HUAWEI","SPARE-ISSUE",
AI38="SPARE-HS","SPARE-ISSUE",
AI38="Power Telco","ACTIVE", AI38="no impacts","no impacts"
),"")</f>
        <v>PASSIVE</v>
      </c>
      <c r="AK38" s="23" t="s">
        <v>5671</v>
      </c>
      <c r="AL38" s="23" t="str">
        <f t="shared" ref="AL38:AL44" si="2">B38</f>
        <v>CTR_188</v>
      </c>
      <c r="AN38" s="9" t="s">
        <v>5537</v>
      </c>
      <c r="AO38" s="23" t="str">
        <f>_xlfn.XLOOKUP(B38,'INCIDENT-05-03-2026'!E:E,'INCIDENT-05-03-2026'!F:F,"")</f>
        <v/>
      </c>
      <c r="AP38" s="7" t="s">
        <v>5956</v>
      </c>
      <c r="AQ38" s="6"/>
      <c r="AR38" s="7"/>
      <c r="AS38" s="3" t="str">
        <f>_xlfn.XLOOKUP(B38,'[3]tt num | region | site id'!$C:$C,'[3]tt num | region | site id'!$Q:$Q,"")</f>
        <v/>
      </c>
      <c r="AT38" s="24" t="str">
        <f>_xlfn.XLOOKUP(B38,'[4]Cells Huawei 03052026 12h'!$B:$B,'[4]Cells Huawei 03052026 12h'!$T:$T,"")</f>
        <v/>
      </c>
      <c r="AU38" s="24" t="str">
        <f>_xlfn.XLOOKUP(B38,'[5]cells down 02052026 8h50'!$B:$B,'[5]cells down 02052026 8h50'!$R:$R,"")</f>
        <v/>
      </c>
      <c r="AV38" s="24" t="str">
        <f>_xlfn.XLOOKUP(B38,'[5]cells down 02052026 13h50'!$B:$B,'[5]cells down 02052026 13h50'!$R:$R,"")</f>
        <v/>
      </c>
      <c r="AW38" s="24" t="str">
        <f>_xlfn.XLOOKUP(B38,'[5]cells down 02052026 13h50'!$B:$B,'[5]cells down 02052026 13h50'!$R:$R,"")</f>
        <v/>
      </c>
      <c r="AX38" s="24" t="str">
        <f>_xlfn.XLOOKUP(B38,'[6]cell downs 03052026 8h40 '!$B:$B,'[6]cell downs 03052026 8h40 '!$R:$R,"")</f>
        <v/>
      </c>
      <c r="AY38" s="24" t="str">
        <f>_xlfn.XLOOKUP(B38,'[7]ALL SITES DOWN'!$D:$D,'[7]ALL SITES DOWN'!$J:$J,"")</f>
        <v xml:space="preserve">(05/03/2026 com ran 17h): 30/04/2026 ETR mi-juin
28/04/2026 Site urelay point transmis a OCM </v>
      </c>
      <c r="AZ38" s="24" t="str">
        <f>_xlfn.XLOOKUP(B38,'[8]ALL SITES DOWN'!$D:$D,'[8]ALL SITES DOWN'!$J:$J,"")</f>
        <v xml:space="preserve">(05/03/2026 com ran 10h): 30/04/2026 ETR mi-juin
28/04/2026 Site urelay point transmis a OCM </v>
      </c>
      <c r="BA38" s="9" t="str">
        <f>_xlfn.XLOOKUP(B38,[9]sheet1!$AC:$AC,[9]sheet1!$AF:$AF,"")</f>
        <v/>
      </c>
      <c r="BB38" s="14" t="s">
        <v>5980</v>
      </c>
      <c r="BC38" s="14" t="s">
        <v>5537</v>
      </c>
      <c r="BD38" s="14" t="str">
        <f>_xlfn.XLOOKUP(B38,'[10]cell downs 18042026 17h'!$B:$B,'[10]cell downs 18042026 17h'!$B:$B,"")</f>
        <v/>
      </c>
      <c r="BE38" s="14" t="str">
        <f>_xlfn.XLOOKUP(B38,'[11]Cells Huawei 19042026 15h'!$B:$B,'[11]Cells Huawei 19042026 15h'!$B:$B,"")</f>
        <v/>
      </c>
      <c r="BF38" s="9" t="str">
        <f>_xlfn.XLOOKUP(B38,'[12]cells down 19042026 9H40'!$B:$B,'[12]cells down 19042026 9H40'!$B:$B,"")</f>
        <v/>
      </c>
      <c r="BG38" s="9" t="s">
        <v>5537</v>
      </c>
      <c r="BH38" s="9" t="s">
        <v>12</v>
      </c>
    </row>
    <row r="39" spans="1:60" s="9" customFormat="1" ht="31.95" customHeight="1" x14ac:dyDescent="0.3">
      <c r="A39" s="1" t="s">
        <v>94</v>
      </c>
      <c r="B39" s="8" t="s">
        <v>95</v>
      </c>
      <c r="C39" s="3" t="str">
        <f>_xlfn.XLOOKUP(B39,'[1]daily break down'!$D:$D,'[1]daily break down'!$E:$E,"")</f>
        <v>EXTREME-NORD</v>
      </c>
      <c r="D39" s="1" t="s">
        <v>11</v>
      </c>
      <c r="E39" s="1" t="s">
        <v>96</v>
      </c>
      <c r="F39" s="3" t="s">
        <v>55</v>
      </c>
      <c r="G39" s="1" t="s">
        <v>94</v>
      </c>
      <c r="H39" s="41" t="str">
        <f>_xlfn.XLOOKUP(B39,[2]CALCULATION!$B:$B,[2]CALCULATION!$H:$H,"")</f>
        <v>NOKIA</v>
      </c>
      <c r="I39" s="34">
        <v>0</v>
      </c>
      <c r="J39" s="34">
        <v>0</v>
      </c>
      <c r="K39" s="34">
        <v>0</v>
      </c>
      <c r="L39" s="34">
        <v>0</v>
      </c>
      <c r="M39" s="34">
        <v>18.542502658521219</v>
      </c>
      <c r="N39" s="34">
        <v>18.542502658521219</v>
      </c>
      <c r="O39" s="34">
        <v>18.542610871749567</v>
      </c>
      <c r="P39" s="34">
        <v>18.542556765135394</v>
      </c>
      <c r="Q39" s="34">
        <v>18.542340338678692</v>
      </c>
      <c r="R39" s="34">
        <v>18.542664978363742</v>
      </c>
      <c r="S39" s="35">
        <v>18.542827298206269</v>
      </c>
      <c r="T39" s="35">
        <v>89213.718006009702</v>
      </c>
      <c r="U39" s="35">
        <v>18.542664978363742</v>
      </c>
      <c r="V39" s="35">
        <v>18.490606620951795</v>
      </c>
      <c r="W39" s="35">
        <v>18.490553115716843</v>
      </c>
      <c r="X39" s="35">
        <v>18.490713631421698</v>
      </c>
      <c r="Y39" s="35">
        <v>18.490606620951795</v>
      </c>
      <c r="Z39" s="35">
        <v>18.490232084307127</v>
      </c>
      <c r="AA39" s="35">
        <v>32.365067803316428</v>
      </c>
      <c r="AB39" s="35">
        <v>41.310933627099971</v>
      </c>
      <c r="AC39" s="35">
        <v>0</v>
      </c>
      <c r="AD39" s="35">
        <v>18.490285589542079</v>
      </c>
      <c r="AE39" s="58" t="s">
        <v>5559</v>
      </c>
      <c r="AF39" s="58"/>
      <c r="AG39" s="57" t="str" cm="1">
        <f t="array" ref="AG39">IFERROR(_xlfn.IFS(
AI39="MPR ISSUE","PDH",
AI39="BSS Hardware Issue","BSS",
AI39="Sites strategiques, MLL, Pylone, etc.","ENVTECH",
AI39="AKTIVCO DEFAUT GE &amp; POWER Cabinet","AKTIVCO",
AI39="AKTIVCO Coupure ENEO &amp; Baisse de tension","AKTIVCO GRID ONLY",
AI39="Coupure ENEO &amp; Baisse de tension","IHS GRID ONLY",
AI39="Defaut GE &amp; POWER Cabinet","IHS",
AI39="Sharing","Partners",
AI39="Sites strategiques &amp; DataCenter","SST &amp; DC",
AI39="Exclu","Exclu",
AI39="SAT","SAT",
AI39="SPARE-ISSUE","SPARE-ISSUE",
AI39="Fiber CAmtel","TRANS_FO_CAMTEL",
AI39="Fiber AOF","Fiber AOF",
AI39="Projet OCM (HUAWEI)","TRAVAUX-HUAWEI",
AI39="Projet OCM (NOKIA)","TRAVAUX-NOKIA",
AI39="ACCESS-ISSUE","ACCESS-ISSUE",
AI39="Projet OCM (ZTE, NOKIA, autres projets)","TRAVAUX OCM",
AI39="No root CAuse","No root cause",
AI39="ODU HS","PDH",
AI39="IP &amp; VLAN","PDH",
AI39="Warehouse HUAWEI","SPARE-ISSUE",
AI39="SPARE-HS","SPARE-ISSUE",
AI39="Power Telco","BSS",AI39="no impacts","no impacts"
),"")</f>
        <v>Exclu</v>
      </c>
      <c r="AH39" s="57" t="str" cm="1">
        <f t="array" ref="AH39">IFERROR(_xlfn.IFS(
AI39="MPR ISSUE","TX ISSUE",
AI39="BSS Hardware Issue","RAN ISSUE",
AI39="Sites strategiques, MLL, Pylone, etc.","ENVTECH",
AI39="AKTIVCO DEFAUT GE &amp; POWER Cabinet","POWER ISSUE",
AI39="AKTIVCO Coupure ENEO &amp; Baisse de tension","POWER ISSUE",
AI39="Coupure ENEO &amp; Baisse de tension","POWER ISSUE",
AI39="Defaut GE &amp; POWER Cabinet","POWER ISSUE",
AI39="Sharing","POWER ISSUE",
AI39="Sites strategiques &amp; DataCenter","POWER ISSUE",
AI39="Exclu","Exclu",
AI39="SAT","TX ISSUE",
AI39="SPARE-ISSUE","SPARE-ISSUE",
AI39="Fiber CAmtel","TX ISSUE",
AI39="Fiber AOF","TX ISSUE",
AI39="Projet OCM (HUAWEI)","TRAVAUX-HUAWEI",
AI39="Projet OCM (NOKIA)","TRAVAUX -NOKIA",
AI39="ACCESS-ISSUE","ACCESS-ISSUE",
AI39="Projet OCM (ZTE, NOKIA, autres projets)","TRAVAUX OCM",
AI39="No root CAuse","No root cause",
AI39="ODU HS","TX ISSUE",
AI39="IP &amp; VLAN","TX ISSUE",
AI39="Warehouse HUAWEI","SPARE-ISSUE",
AI39="SPARE-HS","SPARE-ISSUE",
AI39="Power Telco","RAN ISSUE",AI39="no impacts","no impacts"
),"")</f>
        <v>Exclu</v>
      </c>
      <c r="AI39" s="85" t="s">
        <v>5559</v>
      </c>
      <c r="AJ39" s="57" t="str" cm="1">
        <f t="array" ref="AJ39">IFERROR(_xlfn.IFS(
AI39="MPR ISSUE","ACTIVE",
AI39="BSS Hardware Issue","ACTIVE",
AI39="Sites strategiques, MLL, Pylone, etc.","PASSIVE",
AI39="AKTIVCO DEFAUT GE &amp; POWER Cabinet","PASSIVE",
AI39="AKTIVCO Coupure ENEO &amp; Baisse de tension","PASSIVE",
AI39="Coupure ENEO &amp; Baisse de tension","PASSIVE",
AI39="Defaut GE &amp; POWER Cabinet","PASSIVE",
AI39="Sharing","PASSIVE",
AI39="Sites strategiques &amp; DataCenter","PASSIVE",
AI39="Exclu","Exclu",
AI39="SAT","ACTIVE",
AI39="SPARE-ISSUE","SPARE-ISSUE",
AI39="Fiber CAmtel","ACTIVE",
AI39="Fiber AOF","ACTIVE",
AI39="Projet OCM (HUAWEI)","PLANNED WORKS",
AI39="Projet OCM (NOKIA)","PLANNED WORKS",
AI39="ACCESS-ISSUE","ACCESS-ISSUE",
AI39="Projet OCM (ZTE, NOKIA, autres projets)","PLANNED WORKS",
AI39="No root CAuse","No root cause",
AI39="ODU HS","ACTIVE",
AI39="IP &amp; VLAN","ACTIVE",
AI39="Warehouse HUAWEI","SPARE-ISSUE",
AI39="SPARE-HS","SPARE-ISSUE",
AI39="Power Telco","ACTIVE", AI39="no impacts","no impacts"
),"")</f>
        <v>Exclu</v>
      </c>
      <c r="AK39" s="23" t="s">
        <v>5537</v>
      </c>
      <c r="AL39" s="23" t="str">
        <f t="shared" si="2"/>
        <v>EXN_225</v>
      </c>
      <c r="AN39" s="9" t="s">
        <v>5537</v>
      </c>
      <c r="AO39" s="23" t="str">
        <f>_xlfn.XLOOKUP(B39,'INCIDENT-05-03-2026'!E:E,'INCIDENT-05-03-2026'!F:F,"")</f>
        <v/>
      </c>
      <c r="AP39" s="7" t="s">
        <v>5537</v>
      </c>
      <c r="AQ39" s="6"/>
      <c r="AR39" s="7"/>
      <c r="AS39" s="3" t="str">
        <f>_xlfn.XLOOKUP(B39,'[3]tt num | region | site id'!$C:$C,'[3]tt num | region | site id'!$Q:$Q,"")</f>
        <v/>
      </c>
      <c r="AT39" s="24" t="str">
        <f>_xlfn.XLOOKUP(B39,'[4]Cells Huawei 03052026 12h'!$B:$B,'[4]Cells Huawei 03052026 12h'!$T:$T,"")</f>
        <v/>
      </c>
      <c r="AU39" s="24" t="str">
        <f>_xlfn.XLOOKUP(B39,'[5]cells down 02052026 8h50'!$B:$B,'[5]cells down 02052026 8h50'!$R:$R,"")</f>
        <v/>
      </c>
      <c r="AV39" s="24" t="str">
        <f>_xlfn.XLOOKUP(B39,'[5]cells down 02052026 13h50'!$B:$B,'[5]cells down 02052026 13h50'!$R:$R,"")</f>
        <v/>
      </c>
      <c r="AW39" s="24" t="str">
        <f>_xlfn.XLOOKUP(B39,'[5]cells down 02052026 13h50'!$B:$B,'[5]cells down 02052026 13h50'!$R:$R,"")</f>
        <v/>
      </c>
      <c r="AX39" s="24" t="str">
        <f>_xlfn.XLOOKUP(B39,'[6]cell downs 03052026 8h40 '!$B:$B,'[6]cell downs 03052026 8h40 '!$R:$R,"")</f>
        <v/>
      </c>
      <c r="AY39" s="24" t="str">
        <f>_xlfn.XLOOKUP(B39,'[7]ALL SITES DOWN'!$D:$D,'[7]ALL SITES DOWN'!$J:$J,"")</f>
        <v/>
      </c>
      <c r="AZ39" s="24" t="str">
        <f>_xlfn.XLOOKUP(B39,'[8]ALL SITES DOWN'!$D:$D,'[8]ALL SITES DOWN'!$J:$J,"")</f>
        <v/>
      </c>
      <c r="BA39" s="9" t="str">
        <f>_xlfn.XLOOKUP(B39,[9]sheet1!$AC:$AC,[9]sheet1!$AF:$AF,"")</f>
        <v/>
      </c>
      <c r="BB39" s="14" t="s">
        <v>5537</v>
      </c>
      <c r="BC39" s="14" t="s">
        <v>5537</v>
      </c>
      <c r="BD39" s="14" t="str">
        <f>_xlfn.XLOOKUP(B39,'[10]cell downs 18042026 17h'!$B:$B,'[10]cell downs 18042026 17h'!$B:$B,"")</f>
        <v/>
      </c>
      <c r="BE39" s="14" t="str">
        <f>_xlfn.XLOOKUP(B39,'[11]Cells Huawei 19042026 15h'!$B:$B,'[11]Cells Huawei 19042026 15h'!$B:$B,"")</f>
        <v/>
      </c>
      <c r="BF39" s="9" t="str">
        <f>_xlfn.XLOOKUP(B39,'[12]cells down 19042026 9H40'!$B:$B,'[12]cells down 19042026 9H40'!$B:$B,"")</f>
        <v/>
      </c>
      <c r="BG39" s="9" t="s">
        <v>95</v>
      </c>
      <c r="BH39" s="9" t="s">
        <v>12</v>
      </c>
    </row>
    <row r="40" spans="1:60" s="9" customFormat="1" x14ac:dyDescent="0.3">
      <c r="A40" s="3" t="s">
        <v>2763</v>
      </c>
      <c r="B40" s="31" t="s">
        <v>2764</v>
      </c>
      <c r="C40" s="3" t="str">
        <f>_xlfn.XLOOKUP(B40,'[1]daily break down'!$D:$D,'[1]daily break down'!$E:$E,"")</f>
        <v>CENTRE</v>
      </c>
      <c r="D40" s="3" t="s">
        <v>357</v>
      </c>
      <c r="E40" s="3" t="s">
        <v>5492</v>
      </c>
      <c r="F40" s="3" t="s">
        <v>37</v>
      </c>
      <c r="G40" s="3" t="s">
        <v>2765</v>
      </c>
      <c r="H40" s="42" t="str">
        <f>_xlfn.XLOOKUP(B40,[2]CALCULATION!$B:$B,[2]CALCULATION!$H:$H,"")</f>
        <v>ZTE</v>
      </c>
      <c r="I40" s="34">
        <v>5.7989687044313749</v>
      </c>
      <c r="J40" s="34">
        <v>0</v>
      </c>
      <c r="K40" s="34">
        <v>0</v>
      </c>
      <c r="L40" s="34">
        <v>8.9267777292663659</v>
      </c>
      <c r="M40" s="34">
        <v>10.734113225637996</v>
      </c>
      <c r="N40" s="34">
        <v>17.267209423770019</v>
      </c>
      <c r="O40" s="34">
        <v>0</v>
      </c>
      <c r="P40" s="34">
        <v>3.3758771291516494</v>
      </c>
      <c r="Q40" s="34">
        <v>3.4726145939452047</v>
      </c>
      <c r="R40" s="34">
        <v>6.2850815990503378E-2</v>
      </c>
      <c r="S40" s="35">
        <v>0</v>
      </c>
      <c r="T40" s="35">
        <v>0</v>
      </c>
      <c r="U40" s="35">
        <v>1.2523613643692235</v>
      </c>
      <c r="V40" s="35">
        <v>0</v>
      </c>
      <c r="W40" s="35">
        <v>0</v>
      </c>
      <c r="X40" s="35">
        <v>0</v>
      </c>
      <c r="Y40" s="35">
        <v>0</v>
      </c>
      <c r="Z40" s="35">
        <v>0</v>
      </c>
      <c r="AA40" s="35">
        <v>14.181019667557921</v>
      </c>
      <c r="AB40" s="35">
        <v>12.0675102257311</v>
      </c>
      <c r="AC40" s="35">
        <v>23.727741060308585</v>
      </c>
      <c r="AD40" s="35">
        <v>18.449996147623082</v>
      </c>
      <c r="AE40" s="58" t="s">
        <v>5560</v>
      </c>
      <c r="AF40" s="58"/>
      <c r="AG40" s="57" t="str" cm="1">
        <f t="array" ref="AG40">IFERROR(_xlfn.IFS(
AI40="MPR ISSUE","PDH",
AI40="BSS Hardware Issue","BSS",
AI40="Sites strategiques, MLL, Pylone, etc.","ENVTECH",
AI40="AKTIVCO DEFAUT GE &amp; POWER Cabinet","AKTIVCO",
AI40="AKTIVCO Coupure ENEO &amp; Baisse de tension","AKTIVCO GRID ONLY",
AI40="Coupure ENEO &amp; Baisse de tension","IHS GRID ONLY",
AI40="Defaut GE &amp; POWER Cabinet","IHS",
AI40="Sharing","Partners",
AI40="Sites strategiques &amp; DataCenter","SST &amp; DC",
AI40="Exclu","Exclu",
AI40="SAT","SAT",
AI40="SPARE-ISSUE","SPARE-ISSUE",
AI40="Fiber CAmtel","TRANS_FO_CAMTEL",
AI40="Fiber AOF","Fiber AOF",
AI40="Projet OCM (HUAWEI)","TRAVAUX-HUAWEI",
AI40="Projet OCM (NOKIA)","TRAVAUX-NOKIA",
AI40="ACCESS-ISSUE","ACCESS-ISSUE",
AI40="Projet OCM (ZTE, NOKIA, autres projets)","TRAVAUX OCM",
AI40="No root CAuse","No root cause",
AI40="ODU HS","PDH",
AI40="IP &amp; VLAN","PDH",
AI40="Warehouse HUAWEI","SPARE-ISSUE",
AI40="SPARE-HS","SPARE-ISSUE",
AI40="Power Telco","BSS",AI40="no impacts","no impacts"
),"")</f>
        <v>PDH</v>
      </c>
      <c r="AH40" s="57" t="str" cm="1">
        <f t="array" ref="AH40">IFERROR(_xlfn.IFS(
AI40="MPR ISSUE","TX ISSUE",
AI40="BSS Hardware Issue","RAN ISSUE",
AI40="Sites strategiques, MLL, Pylone, etc.","ENVTECH",
AI40="AKTIVCO DEFAUT GE &amp; POWER Cabinet","POWER ISSUE",
AI40="AKTIVCO Coupure ENEO &amp; Baisse de tension","POWER ISSUE",
AI40="Coupure ENEO &amp; Baisse de tension","POWER ISSUE",
AI40="Defaut GE &amp; POWER Cabinet","POWER ISSUE",
AI40="Sharing","POWER ISSUE",
AI40="Sites strategiques &amp; DataCenter","POWER ISSUE",
AI40="Exclu","Exclu",
AI40="SAT","TX ISSUE",
AI40="SPARE-ISSUE","SPARE-ISSUE",
AI40="Fiber CAmtel","TX ISSUE",
AI40="Fiber AOF","TX ISSUE",
AI40="Projet OCM (HUAWEI)","TRAVAUX-HUAWEI",
AI40="Projet OCM (NOKIA)","TRAVAUX -NOKIA",
AI40="ACCESS-ISSUE","ACCESS-ISSUE",
AI40="Projet OCM (ZTE, NOKIA, autres projets)","TRAVAUX OCM",
AI40="No root CAuse","No root cause",
AI40="ODU HS","TX ISSUE",
AI40="IP &amp; VLAN","TX ISSUE",
AI40="Warehouse HUAWEI","SPARE-ISSUE",
AI40="SPARE-HS","SPARE-ISSUE",
AI40="Power Telco","RAN ISSUE",AI40="no impacts","no impacts"
),"")</f>
        <v>TX ISSUE</v>
      </c>
      <c r="AI40" s="85" t="s">
        <v>5353</v>
      </c>
      <c r="AJ40" s="57" t="str" cm="1">
        <f t="array" ref="AJ40">IFERROR(_xlfn.IFS(
AI40="MPR ISSUE","ACTIVE",
AI40="BSS Hardware Issue","ACTIVE",
AI40="Sites strategiques, MLL, Pylone, etc.","PASSIVE",
AI40="AKTIVCO DEFAUT GE &amp; POWER Cabinet","PASSIVE",
AI40="AKTIVCO Coupure ENEO &amp; Baisse de tension","PASSIVE",
AI40="Coupure ENEO &amp; Baisse de tension","PASSIVE",
AI40="Defaut GE &amp; POWER Cabinet","PASSIVE",
AI40="Sharing","PASSIVE",
AI40="Sites strategiques &amp; DataCenter","PASSIVE",
AI40="Exclu","Exclu",
AI40="SAT","ACTIVE",
AI40="SPARE-ISSUE","SPARE-ISSUE",
AI40="Fiber CAmtel","ACTIVE",
AI40="Fiber AOF","ACTIVE",
AI40="Projet OCM (HUAWEI)","PLANNED WORKS",
AI40="Projet OCM (NOKIA)","PLANNED WORKS",
AI40="ACCESS-ISSUE","ACCESS-ISSUE",
AI40="Projet OCM (ZTE, NOKIA, autres projets)","PLANNED WORKS",
AI40="No root CAuse","No root cause",
AI40="ODU HS","ACTIVE",
AI40="IP &amp; VLAN","ACTIVE",
AI40="Warehouse HUAWEI","SPARE-ISSUE",
AI40="SPARE-HS","SPARE-ISSUE",
AI40="Power Telco","ACTIVE", AI40="no impacts","no impacts"
),"")</f>
        <v>ACTIVE</v>
      </c>
      <c r="AK40" s="23" t="s">
        <v>5839</v>
      </c>
      <c r="AL40" s="23" t="str">
        <f t="shared" si="2"/>
        <v>CTR_939</v>
      </c>
      <c r="AN40" s="9" t="s">
        <v>5537</v>
      </c>
      <c r="AO40" s="23" t="str">
        <f>_xlfn.XLOOKUP(B40,'INCIDENT-05-03-2026'!E:E,'INCIDENT-05-03-2026'!F:F,"")</f>
        <v/>
      </c>
      <c r="AP40" s="7" t="s">
        <v>5957</v>
      </c>
      <c r="AQ40" s="6"/>
      <c r="AR40" s="7"/>
      <c r="AS40" s="3" t="str">
        <f>_xlfn.XLOOKUP(B40,'[3]tt num | region | site id'!$C:$C,'[3]tt num | region | site id'!$Q:$Q,"")</f>
        <v/>
      </c>
      <c r="AT40" s="24" t="str">
        <f>_xlfn.XLOOKUP(B40,'[4]Cells Huawei 03052026 12h'!$B:$B,'[4]Cells Huawei 03052026 12h'!$T:$T,"")</f>
        <v/>
      </c>
      <c r="AU40" s="24" t="str">
        <f>_xlfn.XLOOKUP(B40,'[5]cells down 02052026 8h50'!$B:$B,'[5]cells down 02052026 8h50'!$R:$R,"")</f>
        <v/>
      </c>
      <c r="AV40" s="24" t="str">
        <f>_xlfn.XLOOKUP(B40,'[5]cells down 02052026 13h50'!$B:$B,'[5]cells down 02052026 13h50'!$R:$R,"")</f>
        <v/>
      </c>
      <c r="AW40" s="24" t="str">
        <f>_xlfn.XLOOKUP(B40,'[5]cells down 02052026 13h50'!$B:$B,'[5]cells down 02052026 13h50'!$R:$R,"")</f>
        <v/>
      </c>
      <c r="AX40" s="24" t="str">
        <f>_xlfn.XLOOKUP(B40,'[6]cell downs 03052026 8h40 '!$B:$B,'[6]cell downs 03052026 8h40 '!$R:$R,"")</f>
        <v/>
      </c>
      <c r="AY40" s="24" t="str">
        <f>_xlfn.XLOOKUP(B40,'[7]ALL SITES DOWN'!$D:$D,'[7]ALL SITES DOWN'!$J:$J,"")</f>
        <v>(05/03/2026 com ran 17h): 03.05.2026: Possible Souci de VLAN. Check et Normalisation en cours. Update ASAP</v>
      </c>
      <c r="AZ40" s="24" t="str">
        <f>_xlfn.XLOOKUP(B40,'[8]ALL SITES DOWN'!$D:$D,'[8]ALL SITES DOWN'!$J:$J,"")</f>
        <v/>
      </c>
      <c r="BA40" s="9" t="str">
        <f>_xlfn.XLOOKUP(B40,[9]sheet1!$AC:$AC,[9]sheet1!$AF:$AF,"")</f>
        <v/>
      </c>
      <c r="BB40" s="14" t="s">
        <v>5980</v>
      </c>
      <c r="BC40" s="14" t="s">
        <v>5537</v>
      </c>
      <c r="BD40" s="14" t="str">
        <f>_xlfn.XLOOKUP(B40,'[10]cell downs 18042026 17h'!$B:$B,'[10]cell downs 18042026 17h'!$B:$B,"")</f>
        <v/>
      </c>
      <c r="BE40" s="14" t="str">
        <f>_xlfn.XLOOKUP(B40,'[11]Cells Huawei 19042026 15h'!$B:$B,'[11]Cells Huawei 19042026 15h'!$B:$B,"")</f>
        <v/>
      </c>
      <c r="BF40" s="9" t="str">
        <f>_xlfn.XLOOKUP(B40,'[12]cells down 19042026 9H40'!$B:$B,'[12]cells down 19042026 9H40'!$B:$B,"")</f>
        <v/>
      </c>
      <c r="BG40" s="9" t="s">
        <v>5537</v>
      </c>
      <c r="BH40" s="9" t="s">
        <v>12</v>
      </c>
    </row>
    <row r="41" spans="1:60" s="9" customFormat="1" ht="24" customHeight="1" x14ac:dyDescent="0.3">
      <c r="A41" s="1" t="s">
        <v>1571</v>
      </c>
      <c r="B41" s="1" t="s">
        <v>1572</v>
      </c>
      <c r="C41" s="3" t="str">
        <f>_xlfn.XLOOKUP(B41,'[1]daily break down'!$D:$D,'[1]daily break down'!$E:$E,"")</f>
        <v>Yaounde</v>
      </c>
      <c r="D41" s="1" t="s">
        <v>11</v>
      </c>
      <c r="E41" s="1" t="s">
        <v>302</v>
      </c>
      <c r="F41" s="3" t="s">
        <v>37</v>
      </c>
      <c r="G41" s="1" t="s">
        <v>38</v>
      </c>
      <c r="H41" s="42" t="str">
        <f>_xlfn.XLOOKUP(B41,[2]CALCULATION!$B:$B,[2]CALCULATION!$H:$H,"")</f>
        <v>ZTE</v>
      </c>
      <c r="I41" s="34">
        <v>31.584835760330794</v>
      </c>
      <c r="J41" s="34">
        <v>23.161149920241538</v>
      </c>
      <c r="K41" s="34">
        <v>23.114261499345105</v>
      </c>
      <c r="L41" s="34">
        <v>13.341280644231563</v>
      </c>
      <c r="M41" s="34">
        <v>0</v>
      </c>
      <c r="N41" s="34">
        <v>0</v>
      </c>
      <c r="O41" s="34">
        <v>0</v>
      </c>
      <c r="P41" s="34">
        <v>3.4133664637748162</v>
      </c>
      <c r="Q41" s="34">
        <v>20.528852876298753</v>
      </c>
      <c r="R41" s="34">
        <v>0.29262012995351455</v>
      </c>
      <c r="S41" s="35">
        <v>0</v>
      </c>
      <c r="T41" s="35">
        <v>0</v>
      </c>
      <c r="U41" s="35">
        <v>0</v>
      </c>
      <c r="V41" s="35">
        <v>0</v>
      </c>
      <c r="W41" s="35">
        <v>0</v>
      </c>
      <c r="X41" s="35">
        <v>0</v>
      </c>
      <c r="Y41" s="35">
        <v>0</v>
      </c>
      <c r="Z41" s="35">
        <v>0</v>
      </c>
      <c r="AA41" s="35">
        <v>15.705370310420488</v>
      </c>
      <c r="AB41" s="35">
        <v>13.485236016333968</v>
      </c>
      <c r="AC41" s="35">
        <v>22.161810767685132</v>
      </c>
      <c r="AD41" s="35">
        <v>18.327005447546323</v>
      </c>
      <c r="AE41" s="58" t="s">
        <v>5560</v>
      </c>
      <c r="AF41" s="58"/>
      <c r="AG41" s="57" t="str" cm="1">
        <f t="array" ref="AG41">IFERROR(_xlfn.IFS(
AI41="MPR ISSUE","PDH",
AI41="BSS Hardware Issue","BSS",
AI41="Sites strategiques, MLL, Pylone, etc.","ENVTECH",
AI41="AKTIVCO DEFAUT GE &amp; POWER Cabinet","AKTIVCO",
AI41="AKTIVCO Coupure ENEO &amp; Baisse de tension","AKTIVCO GRID ONLY",
AI41="Coupure ENEO &amp; Baisse de tension","IHS GRID ONLY",
AI41="Defaut GE &amp; POWER Cabinet","IHS",
AI41="Sharing","Partners",
AI41="Sites strategiques &amp; DataCenter","SST &amp; DC",
AI41="Exclu","Exclu",
AI41="SAT","SAT",
AI41="SPARE-ISSUE","SPARE-ISSUE",
AI41="Fiber CAmtel","TRANS_FO_CAMTEL",
AI41="Fiber AOF","Fiber AOF",
AI41="Projet OCM (HUAWEI)","TRAVAUX-HUAWEI",
AI41="Projet OCM (NOKIA)","TRAVAUX-NOKIA",
AI41="ACCESS-ISSUE","ACCESS-ISSUE",
AI41="Projet OCM (ZTE, NOKIA, autres projets)","TRAVAUX OCM",
AI41="No root CAuse","No root cause",
AI41="ODU HS","PDH",
AI41="IP &amp; VLAN","PDH",
AI41="Warehouse HUAWEI","SPARE-ISSUE",
AI41="SPARE-HS","SPARE-ISSUE",
AI41="Power Telco","BSS",AI41="no impacts","no impacts"
),"")</f>
        <v>IHS</v>
      </c>
      <c r="AH41" s="57" t="str" cm="1">
        <f t="array" ref="AH41">IFERROR(_xlfn.IFS(
AI41="MPR ISSUE","TX ISSUE",
AI41="BSS Hardware Issue","RAN ISSUE",
AI41="Sites strategiques, MLL, Pylone, etc.","ENVTECH",
AI41="AKTIVCO DEFAUT GE &amp; POWER Cabinet","POWER ISSUE",
AI41="AKTIVCO Coupure ENEO &amp; Baisse de tension","POWER ISSUE",
AI41="Coupure ENEO &amp; Baisse de tension","POWER ISSUE",
AI41="Defaut GE &amp; POWER Cabinet","POWER ISSUE",
AI41="Sharing","POWER ISSUE",
AI41="Sites strategiques &amp; DataCenter","POWER ISSUE",
AI41="Exclu","Exclu",
AI41="SAT","TX ISSUE",
AI41="SPARE-ISSUE","SPARE-ISSUE",
AI41="Fiber CAmtel","TX ISSUE",
AI41="Fiber AOF","TX ISSUE",
AI41="Projet OCM (HUAWEI)","TRAVAUX-HUAWEI",
AI41="Projet OCM (NOKIA)","TRAVAUX -NOKIA",
AI41="ACCESS-ISSUE","ACCESS-ISSUE",
AI41="Projet OCM (ZTE, NOKIA, autres projets)","TRAVAUX OCM",
AI41="No root CAuse","No root cause",
AI41="ODU HS","TX ISSUE",
AI41="IP &amp; VLAN","TX ISSUE",
AI41="Warehouse HUAWEI","SPARE-ISSUE",
AI41="SPARE-HS","SPARE-ISSUE",
AI41="Power Telco","RAN ISSUE",AI41="no impacts","no impacts"
),"")</f>
        <v>POWER ISSUE</v>
      </c>
      <c r="AI41" s="85" t="s">
        <v>5330</v>
      </c>
      <c r="AJ41" s="57" t="str" cm="1">
        <f t="array" ref="AJ41">IFERROR(_xlfn.IFS(
AI41="MPR ISSUE","ACTIVE",
AI41="BSS Hardware Issue","ACTIVE",
AI41="Sites strategiques, MLL, Pylone, etc.","PASSIVE",
AI41="AKTIVCO DEFAUT GE &amp; POWER Cabinet","PASSIVE",
AI41="AKTIVCO Coupure ENEO &amp; Baisse de tension","PASSIVE",
AI41="Coupure ENEO &amp; Baisse de tension","PASSIVE",
AI41="Defaut GE &amp; POWER Cabinet","PASSIVE",
AI41="Sharing","PASSIVE",
AI41="Sites strategiques &amp; DataCenter","PASSIVE",
AI41="Exclu","Exclu",
AI41="SAT","ACTIVE",
AI41="SPARE-ISSUE","SPARE-ISSUE",
AI41="Fiber CAmtel","ACTIVE",
AI41="Fiber AOF","ACTIVE",
AI41="Projet OCM (HUAWEI)","PLANNED WORKS",
AI41="Projet OCM (NOKIA)","PLANNED WORKS",
AI41="ACCESS-ISSUE","ACCESS-ISSUE",
AI41="Projet OCM (ZTE, NOKIA, autres projets)","PLANNED WORKS",
AI41="No root CAuse","No root cause",
AI41="ODU HS","ACTIVE",
AI41="IP &amp; VLAN","ACTIVE",
AI41="Warehouse HUAWEI","SPARE-ISSUE",
AI41="SPARE-HS","SPARE-ISSUE",
AI41="Power Telco","ACTIVE", AI41="no impacts","no impacts"
),"")</f>
        <v>PASSIVE</v>
      </c>
      <c r="AK41" s="23" t="s">
        <v>5845</v>
      </c>
      <c r="AL41" s="23" t="str">
        <f t="shared" si="2"/>
        <v>CTR_096</v>
      </c>
      <c r="AN41" s="9" t="s">
        <v>5537</v>
      </c>
      <c r="AO41" s="23" t="str">
        <f>_xlfn.XLOOKUP(B41,'INCIDENT-05-03-2026'!E:E,'INCIDENT-05-03-2026'!F:F,"")</f>
        <v/>
      </c>
      <c r="AP41" s="7" t="s">
        <v>5941</v>
      </c>
      <c r="AQ41" s="6"/>
      <c r="AR41" s="7"/>
      <c r="AS41" s="3" t="str">
        <f>_xlfn.XLOOKUP(B41,'[3]tt num | region | site id'!$C:$C,'[3]tt num | region | site id'!$Q:$Q,"")</f>
        <v>(hourly IHS): 03/05/2026 10:59 12:01:39 44.4V Grid outage no space // awaiting grid return</v>
      </c>
      <c r="AT41" s="24" t="str">
        <f>_xlfn.XLOOKUP(B41,'[4]Cells Huawei 03052026 12h'!$B:$B,'[4]Cells Huawei 03052026 12h'!$T:$T,"")</f>
        <v/>
      </c>
      <c r="AU41" s="24" t="str">
        <f>_xlfn.XLOOKUP(B41,'[5]cells down 02052026 8h50'!$B:$B,'[5]cells down 02052026 8h50'!$R:$R,"")</f>
        <v/>
      </c>
      <c r="AV41" s="24" t="str">
        <f>_xlfn.XLOOKUP(B41,'[5]cells down 02052026 13h50'!$B:$B,'[5]cells down 02052026 13h50'!$R:$R,"")</f>
        <v/>
      </c>
      <c r="AW41" s="24" t="str">
        <f>_xlfn.XLOOKUP(B41,'[5]cells down 02052026 13h50'!$B:$B,'[5]cells down 02052026 13h50'!$R:$R,"")</f>
        <v/>
      </c>
      <c r="AX41" s="24" t="str">
        <f>_xlfn.XLOOKUP(B41,'[6]cell downs 03052026 8h40 '!$B:$B,'[6]cell downs 03052026 8h40 '!$R:$R,"")</f>
        <v/>
      </c>
      <c r="AY41" s="24" t="str">
        <f>_xlfn.XLOOKUP(B41,'[7]ALL SITES DOWN'!$D:$D,'[7]ALL SITES DOWN'!$J:$J,"")</f>
        <v>(05/03/2026 com ran 17h): 03.05.2026 IHS: Grid outage no space // awaiting grid return</v>
      </c>
      <c r="AZ41" s="24" t="str">
        <f>_xlfn.XLOOKUP(B41,'[8]ALL SITES DOWN'!$D:$D,'[8]ALL SITES DOWN'!$J:$J,"")</f>
        <v/>
      </c>
      <c r="BA41" s="9" t="str">
        <f>_xlfn.XLOOKUP(B41,[9]sheet1!$AC:$AC,[9]sheet1!$AF:$AF,"")</f>
        <v>(05/03/2026 ticket)..INC-20260503-00007679...2026-05-03 14:37:21...Grid outage no space // awaiting grid return...user:OCM_NOC.IHS</v>
      </c>
      <c r="BB41" s="14" t="s">
        <v>5980</v>
      </c>
      <c r="BC41" s="14" t="s">
        <v>5537</v>
      </c>
      <c r="BD41" s="14" t="str">
        <f>_xlfn.XLOOKUP(B41,'[10]cell downs 18042026 17h'!$B:$B,'[10]cell downs 18042026 17h'!$B:$B,"")</f>
        <v/>
      </c>
      <c r="BE41" s="14" t="str">
        <f>_xlfn.XLOOKUP(B41,'[11]Cells Huawei 19042026 15h'!$B:$B,'[11]Cells Huawei 19042026 15h'!$B:$B,"")</f>
        <v/>
      </c>
      <c r="BF41" s="9" t="str">
        <f>_xlfn.XLOOKUP(B41,'[12]cells down 19042026 9H40'!$B:$B,'[12]cells down 19042026 9H40'!$B:$B,"")</f>
        <v/>
      </c>
      <c r="BG41" s="9" t="s">
        <v>1572</v>
      </c>
      <c r="BH41" s="9" t="s">
        <v>5537</v>
      </c>
    </row>
    <row r="42" spans="1:60" s="9" customFormat="1" ht="18.45" customHeight="1" x14ac:dyDescent="0.3">
      <c r="A42" s="1" t="s">
        <v>2946</v>
      </c>
      <c r="B42" s="8" t="s">
        <v>2947</v>
      </c>
      <c r="C42" s="3" t="str">
        <f>_xlfn.XLOOKUP(B42,'[1]daily break down'!$D:$D,'[1]daily break down'!$E:$E,"")</f>
        <v>Yaounde</v>
      </c>
      <c r="D42" s="1" t="s">
        <v>11</v>
      </c>
      <c r="E42" s="1" t="s">
        <v>12</v>
      </c>
      <c r="F42" s="3" t="s">
        <v>37</v>
      </c>
      <c r="G42" s="1" t="s">
        <v>38</v>
      </c>
      <c r="H42" s="42" t="str">
        <f>_xlfn.XLOOKUP(B42,[2]CALCULATION!$B:$B,[2]CALCULATION!$H:$H,"")</f>
        <v>ZTE</v>
      </c>
      <c r="I42" s="34">
        <v>0.18045532241541212</v>
      </c>
      <c r="J42" s="34">
        <v>7.249959336021429E-2</v>
      </c>
      <c r="K42" s="34">
        <v>0</v>
      </c>
      <c r="L42" s="34">
        <v>0</v>
      </c>
      <c r="M42" s="34">
        <v>0</v>
      </c>
      <c r="N42" s="34">
        <v>0</v>
      </c>
      <c r="O42" s="34">
        <v>0</v>
      </c>
      <c r="P42" s="34">
        <v>0</v>
      </c>
      <c r="Q42" s="34">
        <v>0</v>
      </c>
      <c r="R42" s="34">
        <v>0</v>
      </c>
      <c r="S42" s="35">
        <v>0.52347738369388697</v>
      </c>
      <c r="T42" s="35">
        <v>0</v>
      </c>
      <c r="U42" s="35">
        <v>0.43753014128235607</v>
      </c>
      <c r="V42" s="35">
        <v>0</v>
      </c>
      <c r="W42" s="35">
        <v>0</v>
      </c>
      <c r="X42" s="35">
        <v>0</v>
      </c>
      <c r="Y42" s="35">
        <v>0</v>
      </c>
      <c r="Z42" s="35">
        <v>0</v>
      </c>
      <c r="AA42" s="35">
        <v>13.609247668948759</v>
      </c>
      <c r="AB42" s="35">
        <v>11.634744195218811</v>
      </c>
      <c r="AC42" s="35">
        <v>23.269901306069372</v>
      </c>
      <c r="AD42" s="35">
        <v>17.984304417677553</v>
      </c>
      <c r="AE42" s="58" t="s">
        <v>5560</v>
      </c>
      <c r="AF42" s="58"/>
      <c r="AG42" s="57" t="str" cm="1">
        <f t="array" ref="AG42">IFERROR(_xlfn.IFS(
AI42="MPR ISSUE","PDH",
AI42="BSS Hardware Issue","BSS",
AI42="Sites strategiques, MLL, Pylone, etc.","ENVTECH",
AI42="AKTIVCO DEFAUT GE &amp; POWER Cabinet","AKTIVCO",
AI42="AKTIVCO Coupure ENEO &amp; Baisse de tension","AKTIVCO GRID ONLY",
AI42="Coupure ENEO &amp; Baisse de tension","IHS GRID ONLY",
AI42="Defaut GE &amp; POWER Cabinet","IHS",
AI42="Sharing","Partners",
AI42="Sites strategiques &amp; DataCenter","SST &amp; DC",
AI42="Exclu","Exclu",
AI42="SAT","SAT",
AI42="SPARE-ISSUE","SPARE-ISSUE",
AI42="Fiber CAmtel","TRANS_FO_CAMTEL",
AI42="Fiber AOF","Fiber AOF",
AI42="Projet OCM (HUAWEI)","TRAVAUX-HUAWEI",
AI42="Projet OCM (NOKIA)","TRAVAUX-NOKIA",
AI42="ACCESS-ISSUE","ACCESS-ISSUE",
AI42="Projet OCM (ZTE, NOKIA, autres projets)","TRAVAUX OCM",
AI42="No root CAuse","No root cause",
AI42="ODU HS","PDH",
AI42="IP &amp; VLAN","PDH",
AI42="Warehouse HUAWEI","SPARE-ISSUE",
AI42="SPARE-HS","SPARE-ISSUE",
AI42="Power Telco","BSS",AI42="no impacts","no impacts"
),"")</f>
        <v>IHS</v>
      </c>
      <c r="AH42" s="57" t="str" cm="1">
        <f t="array" ref="AH42">IFERROR(_xlfn.IFS(
AI42="MPR ISSUE","TX ISSUE",
AI42="BSS Hardware Issue","RAN ISSUE",
AI42="Sites strategiques, MLL, Pylone, etc.","ENVTECH",
AI42="AKTIVCO DEFAUT GE &amp; POWER Cabinet","POWER ISSUE",
AI42="AKTIVCO Coupure ENEO &amp; Baisse de tension","POWER ISSUE",
AI42="Coupure ENEO &amp; Baisse de tension","POWER ISSUE",
AI42="Defaut GE &amp; POWER Cabinet","POWER ISSUE",
AI42="Sharing","POWER ISSUE",
AI42="Sites strategiques &amp; DataCenter","POWER ISSUE",
AI42="Exclu","Exclu",
AI42="SAT","TX ISSUE",
AI42="SPARE-ISSUE","SPARE-ISSUE",
AI42="Fiber CAmtel","TX ISSUE",
AI42="Fiber AOF","TX ISSUE",
AI42="Projet OCM (HUAWEI)","TRAVAUX-HUAWEI",
AI42="Projet OCM (NOKIA)","TRAVAUX -NOKIA",
AI42="ACCESS-ISSUE","ACCESS-ISSUE",
AI42="Projet OCM (ZTE, NOKIA, autres projets)","TRAVAUX OCM",
AI42="No root CAuse","No root cause",
AI42="ODU HS","TX ISSUE",
AI42="IP &amp; VLAN","TX ISSUE",
AI42="Warehouse HUAWEI","SPARE-ISSUE",
AI42="SPARE-HS","SPARE-ISSUE",
AI42="Power Telco","RAN ISSUE",AI42="no impacts","no impacts"
),"")</f>
        <v>POWER ISSUE</v>
      </c>
      <c r="AI42" s="85" t="s">
        <v>5330</v>
      </c>
      <c r="AJ42" s="57" t="str" cm="1">
        <f t="array" ref="AJ42">IFERROR(_xlfn.IFS(
AI42="MPR ISSUE","ACTIVE",
AI42="BSS Hardware Issue","ACTIVE",
AI42="Sites strategiques, MLL, Pylone, etc.","PASSIVE",
AI42="AKTIVCO DEFAUT GE &amp; POWER Cabinet","PASSIVE",
AI42="AKTIVCO Coupure ENEO &amp; Baisse de tension","PASSIVE",
AI42="Coupure ENEO &amp; Baisse de tension","PASSIVE",
AI42="Defaut GE &amp; POWER Cabinet","PASSIVE",
AI42="Sharing","PASSIVE",
AI42="Sites strategiques &amp; DataCenter","PASSIVE",
AI42="Exclu","Exclu",
AI42="SAT","ACTIVE",
AI42="SPARE-ISSUE","SPARE-ISSUE",
AI42="Fiber CAmtel","ACTIVE",
AI42="Fiber AOF","ACTIVE",
AI42="Projet OCM (HUAWEI)","PLANNED WORKS",
AI42="Projet OCM (NOKIA)","PLANNED WORKS",
AI42="ACCESS-ISSUE","ACCESS-ISSUE",
AI42="Projet OCM (ZTE, NOKIA, autres projets)","PLANNED WORKS",
AI42="No root CAuse","No root cause",
AI42="ODU HS","ACTIVE",
AI42="IP &amp; VLAN","ACTIVE",
AI42="Warehouse HUAWEI","SPARE-ISSUE",
AI42="SPARE-HS","SPARE-ISSUE",
AI42="Power Telco","ACTIVE", AI42="no impacts","no impacts"
),"")</f>
        <v>PASSIVE</v>
      </c>
      <c r="AK42" s="23" t="s">
        <v>5847</v>
      </c>
      <c r="AL42" s="23" t="str">
        <f t="shared" si="2"/>
        <v>CTR_207</v>
      </c>
      <c r="AN42" s="9" t="s">
        <v>5537</v>
      </c>
      <c r="AO42" s="23" t="str">
        <f>_xlfn.XLOOKUP(B42,'INCIDENT-05-03-2026'!E:E,'INCIDENT-05-03-2026'!F:F,"")</f>
        <v/>
      </c>
      <c r="AP42" s="7" t="s">
        <v>5941</v>
      </c>
      <c r="AQ42" s="6"/>
      <c r="AR42" s="7"/>
      <c r="AS42" s="3" t="str">
        <f>_xlfn.XLOOKUP(B42,'[3]tt num | region | site id'!$C:$C,'[3]tt num | region | site id'!$Q:$Q,"")</f>
        <v/>
      </c>
      <c r="AT42" s="24" t="str">
        <f>_xlfn.XLOOKUP(B42,'[4]Cells Huawei 03052026 12h'!$B:$B,'[4]Cells Huawei 03052026 12h'!$T:$T,"")</f>
        <v/>
      </c>
      <c r="AU42" s="24" t="str">
        <f>_xlfn.XLOOKUP(B42,'[5]cells down 02052026 8h50'!$B:$B,'[5]cells down 02052026 8h50'!$R:$R,"")</f>
        <v/>
      </c>
      <c r="AV42" s="24" t="str">
        <f>_xlfn.XLOOKUP(B42,'[5]cells down 02052026 13h50'!$B:$B,'[5]cells down 02052026 13h50'!$R:$R,"")</f>
        <v/>
      </c>
      <c r="AW42" s="24" t="str">
        <f>_xlfn.XLOOKUP(B42,'[5]cells down 02052026 13h50'!$B:$B,'[5]cells down 02052026 13h50'!$R:$R,"")</f>
        <v/>
      </c>
      <c r="AX42" s="24" t="str">
        <f>_xlfn.XLOOKUP(B42,'[6]cell downs 03052026 8h40 '!$B:$B,'[6]cell downs 03052026 8h40 '!$R:$R,"")</f>
        <v/>
      </c>
      <c r="AY42" s="24" t="str">
        <f>_xlfn.XLOOKUP(B42,'[7]ALL SITES DOWN'!$D:$D,'[7]ALL SITES DOWN'!$J:$J,"")</f>
        <v>(05/03/2026 com ran 17h): 03.05.2026 CAMUSAT: Investigation ongoing / Our FME is on the way to site ETA=17H</v>
      </c>
      <c r="AZ42" s="24" t="str">
        <f>_xlfn.XLOOKUP(B42,'[8]ALL SITES DOWN'!$D:$D,'[8]ALL SITES DOWN'!$J:$J,"")</f>
        <v/>
      </c>
      <c r="BA42" s="9" t="str">
        <f>_xlfn.XLOOKUP(B42,[9]sheet1!$AC:$AC,[9]sheet1!$AF:$AF,"")</f>
        <v>(05/03/2026 ticket)..INC-20260503-00006093...2026-05-03 12:29:11...Grid outage and Grid only site / Grid return awaited...user:OCM_NOC.CAMUSAT</v>
      </c>
      <c r="BB42" s="14" t="s">
        <v>5980</v>
      </c>
      <c r="BC42" s="14" t="s">
        <v>5537</v>
      </c>
      <c r="BD42" s="14" t="str">
        <f>_xlfn.XLOOKUP(B42,'[10]cell downs 18042026 17h'!$B:$B,'[10]cell downs 18042026 17h'!$B:$B,"")</f>
        <v/>
      </c>
      <c r="BE42" s="14" t="str">
        <f>_xlfn.XLOOKUP(B42,'[11]Cells Huawei 19042026 15h'!$B:$B,'[11]Cells Huawei 19042026 15h'!$B:$B,"")</f>
        <v/>
      </c>
      <c r="BF42" s="9" t="str">
        <f>_xlfn.XLOOKUP(B42,'[12]cells down 19042026 9H40'!$B:$B,'[12]cells down 19042026 9H40'!$B:$B,"")</f>
        <v/>
      </c>
      <c r="BG42" s="9" t="s">
        <v>5537</v>
      </c>
      <c r="BH42" s="9" t="s">
        <v>5537</v>
      </c>
    </row>
    <row r="43" spans="1:60" s="9" customFormat="1" x14ac:dyDescent="0.3">
      <c r="A43" s="1" t="s">
        <v>2358</v>
      </c>
      <c r="B43" s="1" t="s">
        <v>2359</v>
      </c>
      <c r="C43" s="3" t="str">
        <f>_xlfn.XLOOKUP(B43,'[1]daily break down'!$D:$D,'[1]daily break down'!$E:$E,"")</f>
        <v>Garoua</v>
      </c>
      <c r="D43" s="1" t="s">
        <v>11</v>
      </c>
      <c r="E43" s="1" t="s">
        <v>12</v>
      </c>
      <c r="F43" s="3" t="s">
        <v>23</v>
      </c>
      <c r="G43" s="1" t="s">
        <v>24</v>
      </c>
      <c r="H43" s="40" t="str">
        <f>_xlfn.XLOOKUP(B43,[2]CALCULATION!$B:$B,[2]CALCULATION!$H:$H,"")</f>
        <v>Huawei</v>
      </c>
      <c r="I43" s="34">
        <v>14.98792208496346</v>
      </c>
      <c r="J43" s="34">
        <v>11.24460667231682</v>
      </c>
      <c r="K43" s="34">
        <v>2.5760987121646655</v>
      </c>
      <c r="L43" s="34">
        <v>19.570146076425452</v>
      </c>
      <c r="M43" s="34">
        <v>14.593570668287521</v>
      </c>
      <c r="N43" s="34">
        <v>7.9761858900274811</v>
      </c>
      <c r="O43" s="34">
        <v>12.924421358719071</v>
      </c>
      <c r="P43" s="34">
        <v>1.5379723085440014</v>
      </c>
      <c r="Q43" s="34">
        <v>1.0223780294664029</v>
      </c>
      <c r="R43" s="34">
        <v>0.73323573978478052</v>
      </c>
      <c r="S43" s="35">
        <v>0.84031755000242547</v>
      </c>
      <c r="T43" s="35">
        <v>21.898907922484469</v>
      </c>
      <c r="U43" s="35">
        <v>16.325035741496947</v>
      </c>
      <c r="V43" s="35">
        <v>21.860277142848989</v>
      </c>
      <c r="W43" s="35">
        <v>21.898907922484469</v>
      </c>
      <c r="X43" s="35">
        <v>18.943760290840189</v>
      </c>
      <c r="Y43" s="35">
        <v>24.689205925241062</v>
      </c>
      <c r="Z43" s="35">
        <v>23.163040438543174</v>
      </c>
      <c r="AA43" s="35">
        <v>12.463955133508389</v>
      </c>
      <c r="AB43" s="35">
        <v>25.012718412436119</v>
      </c>
      <c r="AC43" s="35">
        <v>14.402269971348336</v>
      </c>
      <c r="AD43" s="35">
        <v>17.687528714476091</v>
      </c>
      <c r="AE43" s="58" t="s">
        <v>5560</v>
      </c>
      <c r="AF43" s="58"/>
      <c r="AG43" s="57" t="str" cm="1">
        <f t="array" ref="AG43">IFERROR(_xlfn.IFS(
AI43="MPR ISSUE","PDH",
AI43="BSS Hardware Issue","BSS",
AI43="Sites strategiques, MLL, Pylone, etc.","ENVTECH",
AI43="AKTIVCO DEFAUT GE &amp; POWER Cabinet","AKTIVCO",
AI43="AKTIVCO Coupure ENEO &amp; Baisse de tension","AKTIVCO GRID ONLY",
AI43="Coupure ENEO &amp; Baisse de tension","IHS GRID ONLY",
AI43="Defaut GE &amp; POWER Cabinet","IHS",
AI43="Sharing","Partners",
AI43="Sites strategiques &amp; DataCenter","SST &amp; DC",
AI43="Exclu","Exclu",
AI43="SAT","SAT",
AI43="SPARE-ISSUE","SPARE-ISSUE",
AI43="Fiber CAmtel","TRANS_FO_CAMTEL",
AI43="Fiber AOF","Fiber AOF",
AI43="Projet OCM (HUAWEI)","TRAVAUX-HUAWEI",
AI43="Projet OCM (NOKIA)","TRAVAUX-NOKIA",
AI43="ACCESS-ISSUE","ACCESS-ISSUE",
AI43="Projet OCM (ZTE, NOKIA, autres projets)","TRAVAUX OCM",
AI43="No root CAuse","No root cause",
AI43="ODU HS","PDH",
AI43="IP &amp; VLAN","PDH",
AI43="Warehouse HUAWEI","SPARE-ISSUE",
AI43="SPARE-HS","SPARE-ISSUE",
AI43="Power Telco","BSS",AI43="no impacts","no impacts"
),"")</f>
        <v>IHS</v>
      </c>
      <c r="AH43" s="57" t="str" cm="1">
        <f t="array" ref="AH43">IFERROR(_xlfn.IFS(
AI43="MPR ISSUE","TX ISSUE",
AI43="BSS Hardware Issue","RAN ISSUE",
AI43="Sites strategiques, MLL, Pylone, etc.","ENVTECH",
AI43="AKTIVCO DEFAUT GE &amp; POWER Cabinet","POWER ISSUE",
AI43="AKTIVCO Coupure ENEO &amp; Baisse de tension","POWER ISSUE",
AI43="Coupure ENEO &amp; Baisse de tension","POWER ISSUE",
AI43="Defaut GE &amp; POWER Cabinet","POWER ISSUE",
AI43="Sharing","POWER ISSUE",
AI43="Sites strategiques &amp; DataCenter","POWER ISSUE",
AI43="Exclu","Exclu",
AI43="SAT","TX ISSUE",
AI43="SPARE-ISSUE","SPARE-ISSUE",
AI43="Fiber CAmtel","TX ISSUE",
AI43="Fiber AOF","TX ISSUE",
AI43="Projet OCM (HUAWEI)","TRAVAUX-HUAWEI",
AI43="Projet OCM (NOKIA)","TRAVAUX -NOKIA",
AI43="ACCESS-ISSUE","ACCESS-ISSUE",
AI43="Projet OCM (ZTE, NOKIA, autres projets)","TRAVAUX OCM",
AI43="No root CAuse","No root cause",
AI43="ODU HS","TX ISSUE",
AI43="IP &amp; VLAN","TX ISSUE",
AI43="Warehouse HUAWEI","SPARE-ISSUE",
AI43="SPARE-HS","SPARE-ISSUE",
AI43="Power Telco","RAN ISSUE",AI43="no impacts","no impacts"
),"")</f>
        <v>POWER ISSUE</v>
      </c>
      <c r="AI43" s="85" t="s">
        <v>5330</v>
      </c>
      <c r="AJ43" s="57" t="str" cm="1">
        <f t="array" ref="AJ43">IFERROR(_xlfn.IFS(
AI43="MPR ISSUE","ACTIVE",
AI43="BSS Hardware Issue","ACTIVE",
AI43="Sites strategiques, MLL, Pylone, etc.","PASSIVE",
AI43="AKTIVCO DEFAUT GE &amp; POWER Cabinet","PASSIVE",
AI43="AKTIVCO Coupure ENEO &amp; Baisse de tension","PASSIVE",
AI43="Coupure ENEO &amp; Baisse de tension","PASSIVE",
AI43="Defaut GE &amp; POWER Cabinet","PASSIVE",
AI43="Sharing","PASSIVE",
AI43="Sites strategiques &amp; DataCenter","PASSIVE",
AI43="Exclu","Exclu",
AI43="SAT","ACTIVE",
AI43="SPARE-ISSUE","SPARE-ISSUE",
AI43="Fiber CAmtel","ACTIVE",
AI43="Fiber AOF","ACTIVE",
AI43="Projet OCM (HUAWEI)","PLANNED WORKS",
AI43="Projet OCM (NOKIA)","PLANNED WORKS",
AI43="ACCESS-ISSUE","ACCESS-ISSUE",
AI43="Projet OCM (ZTE, NOKIA, autres projets)","PLANNED WORKS",
AI43="No root CAuse","No root cause",
AI43="ODU HS","ACTIVE",
AI43="IP &amp; VLAN","ACTIVE",
AI43="Warehouse HUAWEI","SPARE-ISSUE",
AI43="SPARE-HS","SPARE-ISSUE",
AI43="Power Telco","ACTIVE", AI43="no impacts","no impacts"
),"")</f>
        <v>PASSIVE</v>
      </c>
      <c r="AK43" s="23" t="s">
        <v>5665</v>
      </c>
      <c r="AL43" s="23" t="str">
        <f t="shared" si="2"/>
        <v>NRD_060</v>
      </c>
      <c r="AN43" s="9" t="s">
        <v>5537</v>
      </c>
      <c r="AO43" s="23" t="str">
        <f>_xlfn.XLOOKUP(B43,'INCIDENT-05-03-2026'!E:E,'INCIDENT-05-03-2026'!F:F,"")</f>
        <v/>
      </c>
      <c r="AP43" s="7" t="s">
        <v>5941</v>
      </c>
      <c r="AQ43" s="6"/>
      <c r="AR43" s="7"/>
      <c r="AS43" s="3" t="str">
        <f>_xlfn.XLOOKUP(B43,'[3]tt num | region | site id'!$C:$C,'[3]tt num | region | site id'!$Q:$Q,"")</f>
        <v>(hourly IHS): 03-05-2026 04:02:24 53v Merlin is informed and managing with level 0</v>
      </c>
      <c r="AT43" s="24" t="str">
        <f>_xlfn.XLOOKUP(B43,'[4]Cells Huawei 03052026 12h'!$B:$B,'[4]Cells Huawei 03052026 12h'!$T:$T,"")</f>
        <v>(05/03/2026 cell huawei): 02/05/2026 : Relance faite a IHS ce jour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v>
      </c>
      <c r="AU43" s="24" t="str">
        <f>_xlfn.XLOOKUP(B43,'[5]cells down 02052026 8h50'!$B:$B,'[5]cells down 02052026 8h50'!$R:$R,"")</f>
        <v/>
      </c>
      <c r="AV43" s="24" t="str">
        <f>_xlfn.XLOOKUP(B43,'[5]cells down 02052026 13h50'!$B:$B,'[5]cells down 02052026 13h50'!$R:$R,"")</f>
        <v/>
      </c>
      <c r="AW43" s="24" t="str">
        <f>_xlfn.XLOOKUP(B43,'[5]cells down 02052026 13h50'!$B:$B,'[5]cells down 02052026 13h50'!$R:$R,"")</f>
        <v/>
      </c>
      <c r="AX43" s="24" t="str">
        <f>_xlfn.XLOOKUP(B43,'[6]cell downs 03052026 8h40 '!$B:$B,'[6]cell downs 03052026 8h40 '!$R:$R,"")</f>
        <v/>
      </c>
      <c r="AY43" s="24" t="str">
        <f>_xlfn.XLOOKUP(B43,'[7]ALL SITES DOWN'!$D:$D,'[7]ALL SITES DOWN'!$J:$J,"")</f>
        <v/>
      </c>
      <c r="AZ43" s="24" t="str">
        <f>_xlfn.XLOOKUP(B43,'[8]ALL SITES DOWN'!$D:$D,'[8]ALL SITES DOWN'!$J:$J,"")</f>
        <v/>
      </c>
      <c r="BA43" s="9" t="str">
        <f>_xlfn.XLOOKUP(B43,[9]sheet1!$AC:$AC,[9]sheet1!$AF:$AF,"")</f>
        <v/>
      </c>
      <c r="BB43" s="14" t="s">
        <v>5985</v>
      </c>
      <c r="BC43" s="14" t="s">
        <v>5537</v>
      </c>
      <c r="BD43" s="14" t="str">
        <f>_xlfn.XLOOKUP(B43,'[10]cell downs 18042026 17h'!$B:$B,'[10]cell downs 18042026 17h'!$B:$B,"")</f>
        <v/>
      </c>
      <c r="BE43" s="14" t="str">
        <f>_xlfn.XLOOKUP(B43,'[11]Cells Huawei 19042026 15h'!$B:$B,'[11]Cells Huawei 19042026 15h'!$B:$B,"")</f>
        <v>NRD_060</v>
      </c>
      <c r="BF43" s="9" t="str">
        <f>_xlfn.XLOOKUP(B43,'[12]cells down 19042026 9H40'!$B:$B,'[12]cells down 19042026 9H40'!$B:$B,"")</f>
        <v/>
      </c>
      <c r="BG43" s="9" t="s">
        <v>2359</v>
      </c>
      <c r="BH43" s="9" t="s">
        <v>594</v>
      </c>
    </row>
    <row r="44" spans="1:60" s="9" customFormat="1" x14ac:dyDescent="0.3">
      <c r="A44" s="1" t="s">
        <v>2262</v>
      </c>
      <c r="B44" s="8" t="s">
        <v>2263</v>
      </c>
      <c r="C44" s="3" t="str">
        <f>_xlfn.XLOOKUP(B44,'[1]daily break down'!$D:$D,'[1]daily break down'!$E:$E,"")</f>
        <v>CENTRE</v>
      </c>
      <c r="D44" s="1" t="s">
        <v>11</v>
      </c>
      <c r="E44" s="1" t="s">
        <v>12</v>
      </c>
      <c r="F44" s="3" t="s">
        <v>226</v>
      </c>
      <c r="G44" s="1" t="s">
        <v>1866</v>
      </c>
      <c r="H44" s="42" t="str">
        <f>_xlfn.XLOOKUP(B44,[2]CALCULATION!$B:$B,[2]CALCULATION!$H:$H,"")</f>
        <v>ZTE</v>
      </c>
      <c r="I44" s="34">
        <v>0</v>
      </c>
      <c r="J44" s="34">
        <v>0</v>
      </c>
      <c r="K44" s="34">
        <v>0</v>
      </c>
      <c r="L44" s="34">
        <v>0</v>
      </c>
      <c r="M44" s="34">
        <v>0</v>
      </c>
      <c r="N44" s="34">
        <v>0</v>
      </c>
      <c r="O44" s="34">
        <v>0</v>
      </c>
      <c r="P44" s="34">
        <v>0</v>
      </c>
      <c r="Q44" s="34">
        <v>0</v>
      </c>
      <c r="R44" s="34">
        <v>3.0926025802364636E-2</v>
      </c>
      <c r="S44" s="35">
        <v>0</v>
      </c>
      <c r="T44" s="35">
        <v>1.1296560255455392</v>
      </c>
      <c r="U44" s="35">
        <v>0</v>
      </c>
      <c r="V44" s="35">
        <v>4.3422645349446661E-17</v>
      </c>
      <c r="W44" s="35">
        <v>1.1296560255455395</v>
      </c>
      <c r="X44" s="35">
        <v>0</v>
      </c>
      <c r="Y44" s="35">
        <v>0</v>
      </c>
      <c r="Z44" s="35">
        <v>0</v>
      </c>
      <c r="AA44" s="35">
        <v>30.562449791973911</v>
      </c>
      <c r="AB44" s="35">
        <v>13.136303130450749</v>
      </c>
      <c r="AC44" s="35">
        <v>16.768693076978639</v>
      </c>
      <c r="AD44" s="35">
        <v>17.519005059455019</v>
      </c>
      <c r="AE44" s="58" t="s">
        <v>5560</v>
      </c>
      <c r="AF44" s="58"/>
      <c r="AG44" s="57" t="str" cm="1">
        <f t="array" ref="AG44">IFERROR(_xlfn.IFS(
AI44="MPR ISSUE","PDH",
AI44="BSS Hardware Issue","BSS",
AI44="Sites strategiques, MLL, Pylone, etc.","ENVTECH",
AI44="AKTIVCO DEFAUT GE &amp; POWER Cabinet","AKTIVCO",
AI44="AKTIVCO Coupure ENEO &amp; Baisse de tension","AKTIVCO GRID ONLY",
AI44="Coupure ENEO &amp; Baisse de tension","IHS GRID ONLY",
AI44="Defaut GE &amp; POWER Cabinet","IHS",
AI44="Sharing","Partners",
AI44="Sites strategiques &amp; DataCenter","SST &amp; DC",
AI44="Exclu","Exclu",
AI44="SAT","SAT",
AI44="SPARE-ISSUE","SPARE-ISSUE",
AI44="Fiber CAmtel","TRANS_FO_CAMTEL",
AI44="Fiber AOF","Fiber AOF",
AI44="Projet OCM (HUAWEI)","TRAVAUX-HUAWEI",
AI44="Projet OCM (NOKIA)","TRAVAUX-NOKIA",
AI44="ACCESS-ISSUE","ACCESS-ISSUE",
AI44="Projet OCM (ZTE, NOKIA, autres projets)","TRAVAUX OCM",
AI44="No root CAuse","No root cause",
AI44="ODU HS","PDH",
AI44="IP &amp; VLAN","PDH",
AI44="Warehouse HUAWEI","SPARE-ISSUE",
AI44="SPARE-HS","SPARE-ISSUE",
AI44="Power Telco","BSS",AI44="no impacts","no impacts"
),"")</f>
        <v>BSS</v>
      </c>
      <c r="AH44" s="57" t="str" cm="1">
        <f t="array" ref="AH44">IFERROR(_xlfn.IFS(
AI44="MPR ISSUE","TX ISSUE",
AI44="BSS Hardware Issue","RAN ISSUE",
AI44="Sites strategiques, MLL, Pylone, etc.","ENVTECH",
AI44="AKTIVCO DEFAUT GE &amp; POWER Cabinet","POWER ISSUE",
AI44="AKTIVCO Coupure ENEO &amp; Baisse de tension","POWER ISSUE",
AI44="Coupure ENEO &amp; Baisse de tension","POWER ISSUE",
AI44="Defaut GE &amp; POWER Cabinet","POWER ISSUE",
AI44="Sharing","POWER ISSUE",
AI44="Sites strategiques &amp; DataCenter","POWER ISSUE",
AI44="Exclu","Exclu",
AI44="SAT","TX ISSUE",
AI44="SPARE-ISSUE","SPARE-ISSUE",
AI44="Fiber CAmtel","TX ISSUE",
AI44="Fiber AOF","TX ISSUE",
AI44="Projet OCM (HUAWEI)","TRAVAUX-HUAWEI",
AI44="Projet OCM (NOKIA)","TRAVAUX -NOKIA",
AI44="ACCESS-ISSUE","ACCESS-ISSUE",
AI44="Projet OCM (ZTE, NOKIA, autres projets)","TRAVAUX OCM",
AI44="No root CAuse","No root cause",
AI44="ODU HS","TX ISSUE",
AI44="IP &amp; VLAN","TX ISSUE",
AI44="Warehouse HUAWEI","SPARE-ISSUE",
AI44="SPARE-HS","SPARE-ISSUE",
AI44="Power Telco","RAN ISSUE",AI44="no impacts","no impacts"
),"")</f>
        <v>RAN ISSUE</v>
      </c>
      <c r="AI44" s="85" t="s">
        <v>5320</v>
      </c>
      <c r="AJ44" s="57" t="str" cm="1">
        <f t="array" ref="AJ44">IFERROR(_xlfn.IFS(
AI44="MPR ISSUE","ACTIVE",
AI44="BSS Hardware Issue","ACTIVE",
AI44="Sites strategiques, MLL, Pylone, etc.","PASSIVE",
AI44="AKTIVCO DEFAUT GE &amp; POWER Cabinet","PASSIVE",
AI44="AKTIVCO Coupure ENEO &amp; Baisse de tension","PASSIVE",
AI44="Coupure ENEO &amp; Baisse de tension","PASSIVE",
AI44="Defaut GE &amp; POWER Cabinet","PASSIVE",
AI44="Sharing","PASSIVE",
AI44="Sites strategiques &amp; DataCenter","PASSIVE",
AI44="Exclu","Exclu",
AI44="SAT","ACTIVE",
AI44="SPARE-ISSUE","SPARE-ISSUE",
AI44="Fiber CAmtel","ACTIVE",
AI44="Fiber AOF","ACTIVE",
AI44="Projet OCM (HUAWEI)","PLANNED WORKS",
AI44="Projet OCM (NOKIA)","PLANNED WORKS",
AI44="ACCESS-ISSUE","ACCESS-ISSUE",
AI44="Projet OCM (ZTE, NOKIA, autres projets)","PLANNED WORKS",
AI44="No root CAuse","No root cause",
AI44="ODU HS","ACTIVE",
AI44="IP &amp; VLAN","ACTIVE",
AI44="Warehouse HUAWEI","SPARE-ISSUE",
AI44="SPARE-HS","SPARE-ISSUE",
AI44="Power Telco","ACTIVE", AI44="no impacts","no impacts"
),"")</f>
        <v>ACTIVE</v>
      </c>
      <c r="AK44" s="23" t="s">
        <v>6038</v>
      </c>
      <c r="AL44" s="23" t="str">
        <f t="shared" si="2"/>
        <v>EST_070</v>
      </c>
      <c r="AN44" s="9" t="s">
        <v>6038</v>
      </c>
      <c r="AO44" s="23" t="str">
        <f>_xlfn.XLOOKUP(B44,'INCIDENT-05-03-2026'!E:E,'INCIDENT-05-03-2026'!F:F,"")</f>
        <v/>
      </c>
      <c r="AP44" s="7" t="s">
        <v>5941</v>
      </c>
      <c r="AQ44" s="6"/>
      <c r="AR44" s="7"/>
      <c r="AS44" s="3" t="str">
        <f>_xlfn.XLOOKUP(B44,'[3]tt num | region | site id'!$C:$C,'[3]tt num | region | site id'!$Q:$Q,"")</f>
        <v/>
      </c>
      <c r="AT44" s="24" t="str">
        <f>_xlfn.XLOOKUP(B44,'[4]Cells Huawei 03052026 12h'!$B:$B,'[4]Cells Huawei 03052026 12h'!$T:$T,"")</f>
        <v/>
      </c>
      <c r="AU44" s="24" t="str">
        <f>_xlfn.XLOOKUP(B44,'[5]cells down 02052026 8h50'!$B:$B,'[5]cells down 02052026 8h50'!$R:$R,"")</f>
        <v/>
      </c>
      <c r="AV44" s="24" t="str">
        <f>_xlfn.XLOOKUP(B44,'[5]cells down 02052026 13h50'!$B:$B,'[5]cells down 02052026 13h50'!$R:$R,"")</f>
        <v/>
      </c>
      <c r="AW44" s="24" t="str">
        <f>_xlfn.XLOOKUP(B44,'[5]cells down 02052026 13h50'!$B:$B,'[5]cells down 02052026 13h50'!$R:$R,"")</f>
        <v/>
      </c>
      <c r="AX44" s="24" t="str">
        <f>_xlfn.XLOOKUP(B44,'[6]cell downs 03052026 8h40 '!$B:$B,'[6]cell downs 03052026 8h40 '!$R:$R,"")</f>
        <v/>
      </c>
      <c r="AY44" s="24" t="str">
        <f>_xlfn.XLOOKUP(B44,'[7]ALL SITES DOWN'!$D:$D,'[7]ALL SITES DOWN'!$J:$J,"")</f>
        <v/>
      </c>
      <c r="AZ44" s="24" t="str">
        <f>_xlfn.XLOOKUP(B44,'[8]ALL SITES DOWN'!$D:$D,'[8]ALL SITES DOWN'!$J:$J,"")</f>
        <v/>
      </c>
      <c r="BA44" s="9" t="str">
        <f>_xlfn.XLOOKUP(B44,[9]sheet1!$AC:$AC,[9]sheet1!$AF:$AF,"")</f>
        <v/>
      </c>
      <c r="BB44" s="14" t="s">
        <v>5981</v>
      </c>
      <c r="BC44" s="14" t="s">
        <v>5537</v>
      </c>
      <c r="BD44" s="14" t="str">
        <f>_xlfn.XLOOKUP(B44,'[10]cell downs 18042026 17h'!$B:$B,'[10]cell downs 18042026 17h'!$B:$B,"")</f>
        <v/>
      </c>
      <c r="BE44" s="14" t="str">
        <f>_xlfn.XLOOKUP(B44,'[11]Cells Huawei 19042026 15h'!$B:$B,'[11]Cells Huawei 19042026 15h'!$B:$B,"")</f>
        <v/>
      </c>
      <c r="BF44" s="9" t="str">
        <f>_xlfn.XLOOKUP(B44,'[12]cells down 19042026 9H40'!$B:$B,'[12]cells down 19042026 9H40'!$B:$B,"")</f>
        <v/>
      </c>
      <c r="BG44" s="9" t="s">
        <v>2263</v>
      </c>
      <c r="BH44" s="9" t="s">
        <v>12</v>
      </c>
    </row>
    <row r="45" spans="1:60" s="9" customFormat="1" x14ac:dyDescent="0.3">
      <c r="A45" s="1" t="s">
        <v>2455</v>
      </c>
      <c r="B45" s="8" t="s">
        <v>2456</v>
      </c>
      <c r="C45" s="3" t="str">
        <f>_xlfn.XLOOKUP(B45,'[1]daily break down'!$D:$D,'[1]daily break down'!$E:$E,"")</f>
        <v>Douala</v>
      </c>
      <c r="D45" s="1" t="s">
        <v>21</v>
      </c>
      <c r="E45" s="1" t="s">
        <v>30</v>
      </c>
      <c r="F45" s="3" t="s">
        <v>31</v>
      </c>
      <c r="G45" s="1" t="s">
        <v>32</v>
      </c>
      <c r="H45" s="42" t="str">
        <f>_xlfn.XLOOKUP(B45,[2]CALCULATION!$B:$B,[2]CALCULATION!$H:$H,"")</f>
        <v>ZTE</v>
      </c>
      <c r="I45" s="34">
        <v>0.10715315053091462</v>
      </c>
      <c r="J45" s="34">
        <v>0.15905322843453681</v>
      </c>
      <c r="K45" s="34">
        <v>9.0958899418724156E-4</v>
      </c>
      <c r="L45" s="34">
        <v>0</v>
      </c>
      <c r="M45" s="34">
        <v>0.42258434565237862</v>
      </c>
      <c r="N45" s="34">
        <v>2.525268738960087</v>
      </c>
      <c r="O45" s="34">
        <v>0</v>
      </c>
      <c r="P45" s="34">
        <v>1.638294624079353</v>
      </c>
      <c r="Q45" s="34">
        <v>1.0043646003658329</v>
      </c>
      <c r="R45" s="34">
        <v>5.7749983591727963E-2</v>
      </c>
      <c r="S45" s="35">
        <v>1.1396258343249634</v>
      </c>
      <c r="T45" s="35">
        <v>0</v>
      </c>
      <c r="U45" s="35">
        <v>0.16024817868180183</v>
      </c>
      <c r="V45" s="35">
        <v>0.62957826460407607</v>
      </c>
      <c r="W45" s="35">
        <v>0</v>
      </c>
      <c r="X45" s="35">
        <v>0.19249400027965385</v>
      </c>
      <c r="Y45" s="35">
        <v>12.266342638963796</v>
      </c>
      <c r="Z45" s="35">
        <v>3.0509220022086958</v>
      </c>
      <c r="AA45" s="35">
        <v>15.181058634981156</v>
      </c>
      <c r="AB45" s="35">
        <v>12.90966675846874</v>
      </c>
      <c r="AC45" s="35">
        <v>21.06839216883688</v>
      </c>
      <c r="AD45" s="35">
        <v>17.488703261393756</v>
      </c>
      <c r="AE45" s="58" t="s">
        <v>5560</v>
      </c>
      <c r="AF45" s="58"/>
      <c r="AG45" s="57" t="str" cm="1">
        <f t="array" ref="AG45">IFERROR(_xlfn.IFS(
AI45="MPR ISSUE","PDH",
AI45="BSS Hardware Issue","BSS",
AI45="Sites strategiques, MLL, Pylone, etc.","ENVTECH",
AI45="AKTIVCO DEFAUT GE &amp; POWER Cabinet","AKTIVCO",
AI45="AKTIVCO Coupure ENEO &amp; Baisse de tension","AKTIVCO GRID ONLY",
AI45="Coupure ENEO &amp; Baisse de tension","IHS GRID ONLY",
AI45="Defaut GE &amp; POWER Cabinet","IHS",
AI45="Sharing","Partners",
AI45="Sites strategiques &amp; DataCenter","SST &amp; DC",
AI45="Exclu","Exclu",
AI45="SAT","SAT",
AI45="SPARE-ISSUE","SPARE-ISSUE",
AI45="Fiber CAmtel","TRANS_FO_CAMTEL",
AI45="Fiber AOF","Fiber AOF",
AI45="Projet OCM (HUAWEI)","TRAVAUX-HUAWEI",
AI45="Projet OCM (NOKIA)","TRAVAUX-NOKIA",
AI45="ACCESS-ISSUE","ACCESS-ISSUE",
AI45="Projet OCM (ZTE, NOKIA, autres projets)","TRAVAUX OCM",
AI45="No root CAuse","No root cause",
AI45="ODU HS","PDH",
AI45="IP &amp; VLAN","PDH",
AI45="Warehouse HUAWEI","SPARE-ISSUE",
AI45="SPARE-HS","SPARE-ISSUE",
AI45="Power Telco","BSS",AI45="no impacts","no impacts"
),"")</f>
        <v>PDH</v>
      </c>
      <c r="AH45" s="57" t="str" cm="1">
        <f t="array" ref="AH45">IFERROR(_xlfn.IFS(
AI45="MPR ISSUE","TX ISSUE",
AI45="BSS Hardware Issue","RAN ISSUE",
AI45="Sites strategiques, MLL, Pylone, etc.","ENVTECH",
AI45="AKTIVCO DEFAUT GE &amp; POWER Cabinet","POWER ISSUE",
AI45="AKTIVCO Coupure ENEO &amp; Baisse de tension","POWER ISSUE",
AI45="Coupure ENEO &amp; Baisse de tension","POWER ISSUE",
AI45="Defaut GE &amp; POWER Cabinet","POWER ISSUE",
AI45="Sharing","POWER ISSUE",
AI45="Sites strategiques &amp; DataCenter","POWER ISSUE",
AI45="Exclu","Exclu",
AI45="SAT","TX ISSUE",
AI45="SPARE-ISSUE","SPARE-ISSUE",
AI45="Fiber CAmtel","TX ISSUE",
AI45="Fiber AOF","TX ISSUE",
AI45="Projet OCM (HUAWEI)","TRAVAUX-HUAWEI",
AI45="Projet OCM (NOKIA)","TRAVAUX -NOKIA",
AI45="ACCESS-ISSUE","ACCESS-ISSUE",
AI45="Projet OCM (ZTE, NOKIA, autres projets)","TRAVAUX OCM",
AI45="No root CAuse","No root cause",
AI45="ODU HS","TX ISSUE",
AI45="IP &amp; VLAN","TX ISSUE",
AI45="Warehouse HUAWEI","SPARE-ISSUE",
AI45="SPARE-HS","SPARE-ISSUE",
AI45="Power Telco","RAN ISSUE",AI45="no impacts","no impacts"
),"")</f>
        <v>TX ISSUE</v>
      </c>
      <c r="AI45" s="85" t="s">
        <v>5914</v>
      </c>
      <c r="AJ45" s="57" t="str" cm="1">
        <f t="array" ref="AJ45">IFERROR(_xlfn.IFS(
AI45="MPR ISSUE","ACTIVE",
AI45="BSS Hardware Issue","ACTIVE",
AI45="Sites strategiques, MLL, Pylone, etc.","PASSIVE",
AI45="AKTIVCO DEFAUT GE &amp; POWER Cabinet","PASSIVE",
AI45="AKTIVCO Coupure ENEO &amp; Baisse de tension","PASSIVE",
AI45="Coupure ENEO &amp; Baisse de tension","PASSIVE",
AI45="Defaut GE &amp; POWER Cabinet","PASSIVE",
AI45="Sharing","PASSIVE",
AI45="Sites strategiques &amp; DataCenter","PASSIVE",
AI45="Exclu","Exclu",
AI45="SAT","ACTIVE",
AI45="SPARE-ISSUE","SPARE-ISSUE",
AI45="Fiber CAmtel","ACTIVE",
AI45="Fiber AOF","ACTIVE",
AI45="Projet OCM (HUAWEI)","PLANNED WORKS",
AI45="Projet OCM (NOKIA)","PLANNED WORKS",
AI45="ACCESS-ISSUE","ACCESS-ISSUE",
AI45="Projet OCM (ZTE, NOKIA, autres projets)","PLANNED WORKS",
AI45="No root CAuse","No root cause",
AI45="ODU HS","ACTIVE",
AI45="IP &amp; VLAN","ACTIVE",
AI45="Warehouse HUAWEI","SPARE-ISSUE",
AI45="SPARE-HS","SPARE-ISSUE",
AI45="Power Telco","ACTIVE", AI45="no impacts","no impacts"
),"")</f>
        <v>ACTIVE</v>
      </c>
      <c r="AK45" s="23" t="s">
        <v>5683</v>
      </c>
      <c r="AL45" s="127" t="str">
        <f>IFERROR(MID(AM45, SEARCH("CTR_", AM45), 7), IFERROR(MID(AM45, SEARCH("SUO_", AM45), 7), IFERROR(MID(AM45, SEARCH("SUD_", AM45), 7), IFERROR(MID(AM45, SEARCH("NRO_", AM45), 7), IFERROR(MID(AM45, SEARCH("ADM_", AM45), 7), IFERROR(MID(AM45, SEARCH("NRD_", AM45), 7), IFERROR(MID(AM45, SEARCH("EXN_", AM45), 7), IFERROR(MID(AM45, SEARCH("LIT_", AM45), 7), IFERROR(MID(AM45, SEARCH("EST_", AM45), 7), MID(AM45, SEARCH("OST_",AM45), 7))))))))))</f>
        <v>LIT_620</v>
      </c>
      <c r="AM45" s="9" t="s">
        <v>6000</v>
      </c>
      <c r="AN45" s="9" t="s">
        <v>5537</v>
      </c>
      <c r="AO45" s="23" t="str">
        <f>_xlfn.XLOOKUP(B45,'INCIDENT-05-03-2026'!E:E,'INCIDENT-05-03-2026'!F:F,"")</f>
        <v xml:space="preserve">(05/03/2026 incident) :impacted by LIT_620_Z_Notre-Dame-de-Yassa  ,Plantage MPR || Action reset MPR </v>
      </c>
      <c r="AP45" s="7" t="s">
        <v>5945</v>
      </c>
      <c r="AQ45" s="6"/>
      <c r="AR45" s="7"/>
      <c r="AS45" s="3" t="str">
        <f>_xlfn.XLOOKUP(B45,'[3]tt num | region | site id'!$C:$C,'[3]tt num | region | site id'!$Q:$Q,"")</f>
        <v/>
      </c>
      <c r="AT45" s="24" t="str">
        <f>_xlfn.XLOOKUP(B45,'[4]Cells Huawei 03052026 12h'!$B:$B,'[4]Cells Huawei 03052026 12h'!$T:$T,"")</f>
        <v/>
      </c>
      <c r="AU45" s="24" t="str">
        <f>_xlfn.XLOOKUP(B45,'[5]cells down 02052026 8h50'!$B:$B,'[5]cells down 02052026 8h50'!$R:$R,"")</f>
        <v/>
      </c>
      <c r="AV45" s="24" t="str">
        <f>_xlfn.XLOOKUP(B45,'[5]cells down 02052026 13h50'!$B:$B,'[5]cells down 02052026 13h50'!$R:$R,"")</f>
        <v/>
      </c>
      <c r="AW45" s="24" t="str">
        <f>_xlfn.XLOOKUP(B45,'[5]cells down 02052026 13h50'!$B:$B,'[5]cells down 02052026 13h50'!$R:$R,"")</f>
        <v/>
      </c>
      <c r="AX45" s="24" t="str">
        <f>_xlfn.XLOOKUP(B45,'[6]cell downs 03052026 8h40 '!$B:$B,'[6]cell downs 03052026 8h40 '!$R:$R,"")</f>
        <v/>
      </c>
      <c r="AY45" s="24" t="str">
        <f>_xlfn.XLOOKUP(B45,'[7]ALL SITES DOWN'!$D:$D,'[7]ALL SITES DOWN'!$J:$J,"")</f>
        <v>(05/03/2026 com ran 17h): 03.05.2026 CAMUSAT: Grid outage and grid only site / grid return awaited</v>
      </c>
      <c r="AZ45" s="24" t="str">
        <f>_xlfn.XLOOKUP(B45,'[8]ALL SITES DOWN'!$D:$D,'[8]ALL SITES DOWN'!$J:$J,"")</f>
        <v/>
      </c>
      <c r="BA45" s="9" t="str">
        <f>_xlfn.XLOOKUP(B45,[9]sheet1!$AC:$AC,[9]sheet1!$AF:$AF,"")</f>
        <v>(05/03/2026 ticket)..INC-20260503-00016258...Others Transmission equipement fault</v>
      </c>
      <c r="BB45" s="14" t="s">
        <v>5980</v>
      </c>
      <c r="BC45" s="14" t="s">
        <v>5537</v>
      </c>
      <c r="BD45" s="14" t="str">
        <f>_xlfn.XLOOKUP(B45,'[10]cell downs 18042026 17h'!$B:$B,'[10]cell downs 18042026 17h'!$B:$B,"")</f>
        <v/>
      </c>
      <c r="BE45" s="14" t="str">
        <f>_xlfn.XLOOKUP(B45,'[11]Cells Huawei 19042026 15h'!$B:$B,'[11]Cells Huawei 19042026 15h'!$B:$B,"")</f>
        <v/>
      </c>
      <c r="BF45" s="9" t="str">
        <f>_xlfn.XLOOKUP(B45,'[12]cells down 19042026 9H40'!$B:$B,'[12]cells down 19042026 9H40'!$B:$B,"")</f>
        <v/>
      </c>
      <c r="BG45" s="9" t="s">
        <v>5537</v>
      </c>
      <c r="BH45" s="9" t="s">
        <v>12</v>
      </c>
    </row>
    <row r="46" spans="1:60" s="9" customFormat="1" x14ac:dyDescent="0.3">
      <c r="A46" s="1" t="s">
        <v>1800</v>
      </c>
      <c r="B46" s="8" t="s">
        <v>1801</v>
      </c>
      <c r="C46" s="3" t="str">
        <f>_xlfn.XLOOKUP(B46,'[1]daily break down'!$D:$D,'[1]daily break down'!$E:$E,"")</f>
        <v>EXTREME-NORD</v>
      </c>
      <c r="D46" s="1" t="s">
        <v>21</v>
      </c>
      <c r="E46" s="1" t="s">
        <v>710</v>
      </c>
      <c r="F46" s="3" t="s">
        <v>55</v>
      </c>
      <c r="G46" s="1" t="s">
        <v>1625</v>
      </c>
      <c r="H46" s="40" t="str">
        <f>_xlfn.XLOOKUP(B46,[2]CALCULATION!$B:$B,[2]CALCULATION!$H:$H,"")</f>
        <v>Huawei</v>
      </c>
      <c r="I46" s="34">
        <v>0</v>
      </c>
      <c r="J46" s="34">
        <v>0</v>
      </c>
      <c r="K46" s="34">
        <v>1.8837766420399902</v>
      </c>
      <c r="L46" s="34">
        <v>0</v>
      </c>
      <c r="M46" s="34">
        <v>2.4077355728484478E-3</v>
      </c>
      <c r="N46" s="34">
        <v>0</v>
      </c>
      <c r="O46" s="34">
        <v>0</v>
      </c>
      <c r="P46" s="34">
        <v>2.0510340065005299E-3</v>
      </c>
      <c r="Q46" s="34">
        <v>0</v>
      </c>
      <c r="R46" s="34">
        <v>0</v>
      </c>
      <c r="S46" s="35">
        <v>4.8860088804421959</v>
      </c>
      <c r="T46" s="35">
        <v>26.849997003706843</v>
      </c>
      <c r="U46" s="35">
        <v>6.7212384393022351</v>
      </c>
      <c r="V46" s="35">
        <v>27.916748708026926</v>
      </c>
      <c r="W46" s="35">
        <v>26.849997003706843</v>
      </c>
      <c r="X46" s="35">
        <v>26.829486663641838</v>
      </c>
      <c r="Y46" s="35">
        <v>21.460931904244177</v>
      </c>
      <c r="Z46" s="35">
        <v>6.7397869207523264</v>
      </c>
      <c r="AA46" s="35">
        <v>16.172729598056026</v>
      </c>
      <c r="AB46" s="35">
        <v>27.821128757509921</v>
      </c>
      <c r="AC46" s="35">
        <v>7.4527638787655919</v>
      </c>
      <c r="AD46" s="35">
        <v>15.535869196108814</v>
      </c>
      <c r="AE46" s="58" t="s">
        <v>5603</v>
      </c>
      <c r="AF46" s="58"/>
      <c r="AG46" s="57" t="str" cm="1">
        <f t="array" ref="AG46">IFERROR(_xlfn.IFS(
AI46="MPR ISSUE","PDH",
AI46="BSS Hardware Issue","BSS",
AI46="Sites strategiques, MLL, Pylone, etc.","ENVTECH",
AI46="AKTIVCO DEFAUT GE &amp; POWER Cabinet","AKTIVCO",
AI46="AKTIVCO Coupure ENEO &amp; Baisse de tension","AKTIVCO GRID ONLY",
AI46="Coupure ENEO &amp; Baisse de tension","IHS GRID ONLY",
AI46="Defaut GE &amp; POWER Cabinet","IHS",
AI46="Sharing","Partners",
AI46="Sites strategiques &amp; DataCenter","SST &amp; DC",
AI46="Exclu","Exclu",
AI46="SAT","SAT",
AI46="SPARE-ISSUE","SPARE-ISSUE",
AI46="Fiber CAmtel","TRANS_FO_CAMTEL",
AI46="Fiber AOF","Fiber AOF",
AI46="Projet OCM (HUAWEI)","TRAVAUX-HUAWEI",
AI46="Projet OCM (NOKIA)","TRAVAUX-NOKIA",
AI46="ACCESS-ISSUE","ACCESS-ISSUE",
AI46="Projet OCM (ZTE, NOKIA, autres projets)","TRAVAUX OCM",
AI46="No root CAuse","No root cause",
AI46="ODU HS","PDH",
AI46="IP &amp; VLAN","PDH",
AI46="Warehouse HUAWEI","SPARE-ISSUE",
AI46="SPARE-HS","SPARE-ISSUE",
AI46="Power Telco","BSS",AI46="no impacts","no impacts"
),"")</f>
        <v>No root cause</v>
      </c>
      <c r="AH46" s="57" t="str" cm="1">
        <f t="array" ref="AH46">IFERROR(_xlfn.IFS(
AI46="MPR ISSUE","TX ISSUE",
AI46="BSS Hardware Issue","RAN ISSUE",
AI46="Sites strategiques, MLL, Pylone, etc.","ENVTECH",
AI46="AKTIVCO DEFAUT GE &amp; POWER Cabinet","POWER ISSUE",
AI46="AKTIVCO Coupure ENEO &amp; Baisse de tension","POWER ISSUE",
AI46="Coupure ENEO &amp; Baisse de tension","POWER ISSUE",
AI46="Defaut GE &amp; POWER Cabinet","POWER ISSUE",
AI46="Sharing","POWER ISSUE",
AI46="Sites strategiques &amp; DataCenter","POWER ISSUE",
AI46="Exclu","Exclu",
AI46="SAT","TX ISSUE",
AI46="SPARE-ISSUE","SPARE-ISSUE",
AI46="Fiber CAmtel","TX ISSUE",
AI46="Fiber AOF","TX ISSUE",
AI46="Projet OCM (HUAWEI)","TRAVAUX-HUAWEI",
AI46="Projet OCM (NOKIA)","TRAVAUX -NOKIA",
AI46="ACCESS-ISSUE","ACCESS-ISSUE",
AI46="Projet OCM (ZTE, NOKIA, autres projets)","TRAVAUX OCM",
AI46="No root CAuse","No root cause",
AI46="ODU HS","TX ISSUE",
AI46="IP &amp; VLAN","TX ISSUE",
AI46="Warehouse HUAWEI","SPARE-ISSUE",
AI46="SPARE-HS","SPARE-ISSUE",
AI46="Power Telco","RAN ISSUE",AI46="no impacts","no impacts"
),"")</f>
        <v>No root cause</v>
      </c>
      <c r="AI46" s="85" t="s">
        <v>5912</v>
      </c>
      <c r="AJ46" s="57" t="str" cm="1">
        <f t="array" ref="AJ46">IFERROR(_xlfn.IFS(
AI46="MPR ISSUE","ACTIVE",
AI46="BSS Hardware Issue","ACTIVE",
AI46="Sites strategiques, MLL, Pylone, etc.","PASSIVE",
AI46="AKTIVCO DEFAUT GE &amp; POWER Cabinet","PASSIVE",
AI46="AKTIVCO Coupure ENEO &amp; Baisse de tension","PASSIVE",
AI46="Coupure ENEO &amp; Baisse de tension","PASSIVE",
AI46="Defaut GE &amp; POWER Cabinet","PASSIVE",
AI46="Sharing","PASSIVE",
AI46="Sites strategiques &amp; DataCenter","PASSIVE",
AI46="Exclu","Exclu",
AI46="SAT","ACTIVE",
AI46="SPARE-ISSUE","SPARE-ISSUE",
AI46="Fiber CAmtel","ACTIVE",
AI46="Fiber AOF","ACTIVE",
AI46="Projet OCM (HUAWEI)","PLANNED WORKS",
AI46="Projet OCM (NOKIA)","PLANNED WORKS",
AI46="ACCESS-ISSUE","ACCESS-ISSUE",
AI46="Projet OCM (ZTE, NOKIA, autres projets)","PLANNED WORKS",
AI46="No root CAuse","No root cause",
AI46="ODU HS","ACTIVE",
AI46="IP &amp; VLAN","ACTIVE",
AI46="Warehouse HUAWEI","SPARE-ISSUE",
AI46="SPARE-HS","SPARE-ISSUE",
AI46="Power Telco","ACTIVE", AI46="no impacts","no impacts"
),"")</f>
        <v>No root cause</v>
      </c>
      <c r="AK46" s="23" t="s">
        <v>5537</v>
      </c>
      <c r="AL46" s="23" t="str">
        <f t="shared" ref="AL46:AL56" si="3">B46</f>
        <v>EXN_238</v>
      </c>
      <c r="AN46" s="9" t="s">
        <v>5537</v>
      </c>
      <c r="AO46" s="23" t="str">
        <f>_xlfn.XLOOKUP(B46,'INCIDENT-05-03-2026'!E:E,'INCIDENT-05-03-2026'!F:F,"")</f>
        <v/>
      </c>
      <c r="AP46" s="7" t="s">
        <v>5537</v>
      </c>
      <c r="AQ46" s="6"/>
      <c r="AR46" s="7"/>
      <c r="AS46" s="3" t="str">
        <f>_xlfn.XLOOKUP(B46,'[3]tt num | region | site id'!$C:$C,'[3]tt num | region | site id'!$Q:$Q,"")</f>
        <v/>
      </c>
      <c r="AT46" s="24" t="str">
        <f>_xlfn.XLOOKUP(B46,'[4]Cells Huawei 03052026 12h'!$B:$B,'[4]Cells Huawei 03052026 12h'!$T:$T,"")</f>
        <v/>
      </c>
      <c r="AU46" s="24" t="str">
        <f>_xlfn.XLOOKUP(B46,'[5]cells down 02052026 8h50'!$B:$B,'[5]cells down 02052026 8h50'!$R:$R,"")</f>
        <v/>
      </c>
      <c r="AV46" s="24" t="str">
        <f>_xlfn.XLOOKUP(B46,'[5]cells down 02052026 13h50'!$B:$B,'[5]cells down 02052026 13h50'!$R:$R,"")</f>
        <v/>
      </c>
      <c r="AW46" s="24" t="str">
        <f>_xlfn.XLOOKUP(B46,'[5]cells down 02052026 13h50'!$B:$B,'[5]cells down 02052026 13h50'!$R:$R,"")</f>
        <v/>
      </c>
      <c r="AX46" s="24" t="str">
        <f>_xlfn.XLOOKUP(B46,'[6]cell downs 03052026 8h40 '!$B:$B,'[6]cell downs 03052026 8h40 '!$R:$R,"")</f>
        <v/>
      </c>
      <c r="AY46" s="24" t="str">
        <f>_xlfn.XLOOKUP(B46,'[7]ALL SITES DOWN'!$D:$D,'[7]ALL SITES DOWN'!$J:$J,"")</f>
        <v/>
      </c>
      <c r="AZ46" s="24" t="str">
        <f>_xlfn.XLOOKUP(B46,'[8]ALL SITES DOWN'!$D:$D,'[8]ALL SITES DOWN'!$J:$J,"")</f>
        <v/>
      </c>
      <c r="BA46" s="9" t="str">
        <f>_xlfn.XLOOKUP(B46,[9]sheet1!$AC:$AC,[9]sheet1!$AF:$AF,"")</f>
        <v/>
      </c>
      <c r="BB46" s="14" t="s">
        <v>5537</v>
      </c>
      <c r="BC46" s="14" t="s">
        <v>5537</v>
      </c>
      <c r="BD46" s="14" t="str">
        <f>_xlfn.XLOOKUP(B46,'[10]cell downs 18042026 17h'!$B:$B,'[10]cell downs 18042026 17h'!$B:$B,"")</f>
        <v/>
      </c>
      <c r="BE46" s="14" t="str">
        <f>_xlfn.XLOOKUP(B46,'[11]Cells Huawei 19042026 15h'!$B:$B,'[11]Cells Huawei 19042026 15h'!$B:$B,"")</f>
        <v/>
      </c>
      <c r="BF46" s="9" t="str">
        <f>_xlfn.XLOOKUP(B46,'[12]cells down 19042026 9H40'!$B:$B,'[12]cells down 19042026 9H40'!$B:$B,"")</f>
        <v/>
      </c>
      <c r="BG46" s="9" t="s">
        <v>5537</v>
      </c>
      <c r="BH46" s="9" t="s">
        <v>302</v>
      </c>
    </row>
    <row r="47" spans="1:60" s="9" customFormat="1" ht="24.45" customHeight="1" x14ac:dyDescent="0.3">
      <c r="A47" s="1" t="s">
        <v>160</v>
      </c>
      <c r="B47" s="1" t="s">
        <v>161</v>
      </c>
      <c r="C47" s="3" t="str">
        <f>_xlfn.XLOOKUP(B47,'[1]daily break down'!$D:$D,'[1]daily break down'!$E:$E,"")</f>
        <v>SUD-OUEST</v>
      </c>
      <c r="D47" s="1" t="s">
        <v>11</v>
      </c>
      <c r="E47" s="1" t="s">
        <v>12</v>
      </c>
      <c r="F47" s="3" t="s">
        <v>13</v>
      </c>
      <c r="G47" s="1" t="s">
        <v>106</v>
      </c>
      <c r="H47" s="40" t="str">
        <f>_xlfn.XLOOKUP(B47,[2]CALCULATION!$B:$B,[2]CALCULATION!$H:$H,"")</f>
        <v>Huawei</v>
      </c>
      <c r="I47" s="34">
        <v>14.575646414578534</v>
      </c>
      <c r="J47" s="34">
        <v>14.485614939232319</v>
      </c>
      <c r="K47" s="34">
        <v>15.2840557253455</v>
      </c>
      <c r="L47" s="34">
        <v>23.342479161494495</v>
      </c>
      <c r="M47" s="34">
        <v>34.213690634158318</v>
      </c>
      <c r="N47" s="34">
        <v>34.282409190915246</v>
      </c>
      <c r="O47" s="34">
        <v>34.147790019775535</v>
      </c>
      <c r="P47" s="34">
        <v>34.26812329318301</v>
      </c>
      <c r="Q47" s="34">
        <v>34.223945804190819</v>
      </c>
      <c r="R47" s="34">
        <v>34.188971215610408</v>
      </c>
      <c r="S47" s="35">
        <v>34.212477848832727</v>
      </c>
      <c r="T47" s="35">
        <v>14.887492758958203</v>
      </c>
      <c r="U47" s="35">
        <v>15.181325674237298</v>
      </c>
      <c r="V47" s="35">
        <v>15.53945404685061</v>
      </c>
      <c r="W47" s="35">
        <v>14.887492758958201</v>
      </c>
      <c r="X47" s="35">
        <v>14.586971689310081</v>
      </c>
      <c r="Y47" s="35">
        <v>14.608569969152446</v>
      </c>
      <c r="Z47" s="35">
        <v>15.039732987475494</v>
      </c>
      <c r="AA47" s="35">
        <v>8.8344893668892794</v>
      </c>
      <c r="AB47" s="35">
        <v>15.133423265365797</v>
      </c>
      <c r="AC47" s="35">
        <v>16.829125051710889</v>
      </c>
      <c r="AD47" s="35">
        <v>15.118225167150353</v>
      </c>
      <c r="AE47" s="58" t="s">
        <v>5559</v>
      </c>
      <c r="AF47" s="58" t="s">
        <v>5536</v>
      </c>
      <c r="AG47" s="57" t="str" cm="1">
        <f t="array" ref="AG47">IFERROR(_xlfn.IFS(
AI47="MPR ISSUE","PDH",
AI47="BSS Hardware Issue","BSS",
AI47="Sites strategiques, MLL, Pylone, etc.","ENVTECH",
AI47="AKTIVCO DEFAUT GE &amp; POWER Cabinet","AKTIVCO",
AI47="AKTIVCO Coupure ENEO &amp; Baisse de tension","AKTIVCO GRID ONLY",
AI47="Coupure ENEO &amp; Baisse de tension","IHS GRID ONLY",
AI47="Defaut GE &amp; POWER Cabinet","IHS",
AI47="Sharing","Partners",
AI47="Sites strategiques &amp; DataCenter","SST &amp; DC",
AI47="Exclu","Exclu",
AI47="SAT","SAT",
AI47="SPARE-ISSUE","SPARE-ISSUE",
AI47="Fiber CAmtel","TRANS_FO_CAMTEL",
AI47="Fiber AOF","Fiber AOF",
AI47="Projet OCM (HUAWEI)","TRAVAUX-HUAWEI",
AI47="Projet OCM (NOKIA)","TRAVAUX-NOKIA",
AI47="ACCESS-ISSUE","ACCESS-ISSUE",
AI47="Projet OCM (ZTE, NOKIA, autres projets)","TRAVAUX OCM",
AI47="No root CAuse","No root cause",
AI47="ODU HS","PDH",
AI47="IP &amp; VLAN","PDH",
AI47="Warehouse HUAWEI","SPARE-ISSUE",
AI47="SPARE-HS","SPARE-ISSUE",
AI47="Power Telco","BSS",AI47="no impacts","no impacts"
),"")</f>
        <v>Exclu</v>
      </c>
      <c r="AH47" s="57" t="str" cm="1">
        <f t="array" ref="AH47">IFERROR(_xlfn.IFS(
AI47="MPR ISSUE","TX ISSUE",
AI47="BSS Hardware Issue","RAN ISSUE",
AI47="Sites strategiques, MLL, Pylone, etc.","ENVTECH",
AI47="AKTIVCO DEFAUT GE &amp; POWER Cabinet","POWER ISSUE",
AI47="AKTIVCO Coupure ENEO &amp; Baisse de tension","POWER ISSUE",
AI47="Coupure ENEO &amp; Baisse de tension","POWER ISSUE",
AI47="Defaut GE &amp; POWER Cabinet","POWER ISSUE",
AI47="Sharing","POWER ISSUE",
AI47="Sites strategiques &amp; DataCenter","POWER ISSUE",
AI47="Exclu","Exclu",
AI47="SAT","TX ISSUE",
AI47="SPARE-ISSUE","SPARE-ISSUE",
AI47="Fiber CAmtel","TX ISSUE",
AI47="Fiber AOF","TX ISSUE",
AI47="Projet OCM (HUAWEI)","TRAVAUX-HUAWEI",
AI47="Projet OCM (NOKIA)","TRAVAUX -NOKIA",
AI47="ACCESS-ISSUE","ACCESS-ISSUE",
AI47="Projet OCM (ZTE, NOKIA, autres projets)","TRAVAUX OCM",
AI47="No root CAuse","No root cause",
AI47="ODU HS","TX ISSUE",
AI47="IP &amp; VLAN","TX ISSUE",
AI47="Warehouse HUAWEI","SPARE-ISSUE",
AI47="SPARE-HS","SPARE-ISSUE",
AI47="Power Telco","RAN ISSUE",AI47="no impacts","no impacts"
),"")</f>
        <v>Exclu</v>
      </c>
      <c r="AI47" s="85" t="s">
        <v>5559</v>
      </c>
      <c r="AJ47" s="57" t="str" cm="1">
        <f t="array" ref="AJ47">IFERROR(_xlfn.IFS(
AI47="MPR ISSUE","ACTIVE",
AI47="BSS Hardware Issue","ACTIVE",
AI47="Sites strategiques, MLL, Pylone, etc.","PASSIVE",
AI47="AKTIVCO DEFAUT GE &amp; POWER Cabinet","PASSIVE",
AI47="AKTIVCO Coupure ENEO &amp; Baisse de tension","PASSIVE",
AI47="Coupure ENEO &amp; Baisse de tension","PASSIVE",
AI47="Defaut GE &amp; POWER Cabinet","PASSIVE",
AI47="Sharing","PASSIVE",
AI47="Sites strategiques &amp; DataCenter","PASSIVE",
AI47="Exclu","Exclu",
AI47="SAT","ACTIVE",
AI47="SPARE-ISSUE","SPARE-ISSUE",
AI47="Fiber CAmtel","ACTIVE",
AI47="Fiber AOF","ACTIVE",
AI47="Projet OCM (HUAWEI)","PLANNED WORKS",
AI47="Projet OCM (NOKIA)","PLANNED WORKS",
AI47="ACCESS-ISSUE","ACCESS-ISSUE",
AI47="Projet OCM (ZTE, NOKIA, autres projets)","PLANNED WORKS",
AI47="No root CAuse","No root cause",
AI47="ODU HS","ACTIVE",
AI47="IP &amp; VLAN","ACTIVE",
AI47="Warehouse HUAWEI","SPARE-ISSUE",
AI47="SPARE-HS","SPARE-ISSUE",
AI47="Power Telco","ACTIVE", AI47="no impacts","no impacts"
),"")</f>
        <v>Exclu</v>
      </c>
      <c r="AK47" s="23" t="s">
        <v>5537</v>
      </c>
      <c r="AL47" s="23" t="str">
        <f t="shared" si="3"/>
        <v>SUO_054</v>
      </c>
      <c r="AN47" s="9" t="s">
        <v>5537</v>
      </c>
      <c r="AO47" s="23" t="str">
        <f>_xlfn.XLOOKUP(B47,'INCIDENT-05-03-2026'!E:E,'INCIDENT-05-03-2026'!F:F,"")</f>
        <v/>
      </c>
      <c r="AP47" s="7" t="s">
        <v>5537</v>
      </c>
      <c r="AQ47" s="6"/>
      <c r="AR47" s="7"/>
      <c r="AS47" s="3" t="str">
        <f>_xlfn.XLOOKUP(B47,'[3]tt num | region | site id'!$C:$C,'[3]tt num | region | site id'!$Q:$Q,"")</f>
        <v/>
      </c>
      <c r="AT47" s="24" t="str">
        <f>_xlfn.XLOOKUP(B47,'[4]Cells Huawei 03052026 12h'!$B:$B,'[4]Cells Huawei 03052026 12h'!$T:$T,"")</f>
        <v/>
      </c>
      <c r="AU47" s="24" t="str">
        <f>_xlfn.XLOOKUP(B47,'[5]cells down 02052026 8h50'!$B:$B,'[5]cells down 02052026 8h50'!$R:$R,"")</f>
        <v/>
      </c>
      <c r="AV47" s="24" t="str">
        <f>_xlfn.XLOOKUP(B47,'[5]cells down 02052026 13h50'!$B:$B,'[5]cells down 02052026 13h50'!$R:$R,"")</f>
        <v/>
      </c>
      <c r="AW47" s="24" t="str">
        <f>_xlfn.XLOOKUP(B47,'[5]cells down 02052026 13h50'!$B:$B,'[5]cells down 02052026 13h50'!$R:$R,"")</f>
        <v/>
      </c>
      <c r="AX47" s="24" t="str">
        <f>_xlfn.XLOOKUP(B47,'[6]cell downs 03052026 8h40 '!$B:$B,'[6]cell downs 03052026 8h40 '!$R:$R,"")</f>
        <v/>
      </c>
      <c r="AY47" s="24" t="str">
        <f>_xlfn.XLOOKUP(B47,'[7]ALL SITES DOWN'!$D:$D,'[7]ALL SITES DOWN'!$J:$J,"")</f>
        <v/>
      </c>
      <c r="AZ47" s="24" t="str">
        <f>_xlfn.XLOOKUP(B47,'[8]ALL SITES DOWN'!$D:$D,'[8]ALL SITES DOWN'!$J:$J,"")</f>
        <v/>
      </c>
      <c r="BA47" s="9" t="str">
        <f>_xlfn.XLOOKUP(B47,[9]sheet1!$AC:$AC,[9]sheet1!$AF:$AF,"")</f>
        <v/>
      </c>
      <c r="BB47" s="14" t="s">
        <v>5537</v>
      </c>
      <c r="BC47" s="14" t="s">
        <v>5537</v>
      </c>
      <c r="BD47" s="14" t="str">
        <f>_xlfn.XLOOKUP(B47,'[10]cell downs 18042026 17h'!$B:$B,'[10]cell downs 18042026 17h'!$B:$B,"")</f>
        <v/>
      </c>
      <c r="BE47" s="14" t="str">
        <f>_xlfn.XLOOKUP(B47,'[11]Cells Huawei 19042026 15h'!$B:$B,'[11]Cells Huawei 19042026 15h'!$B:$B,"")</f>
        <v>SUO_054</v>
      </c>
      <c r="BF47" s="9" t="str">
        <f>_xlfn.XLOOKUP(B47,'[12]cells down 19042026 9H40'!$B:$B,'[12]cells down 19042026 9H40'!$B:$B,"")</f>
        <v/>
      </c>
      <c r="BG47" s="9" t="s">
        <v>161</v>
      </c>
      <c r="BH47" s="9" t="s">
        <v>5537</v>
      </c>
    </row>
    <row r="48" spans="1:60" s="9" customFormat="1" x14ac:dyDescent="0.3">
      <c r="A48" s="1" t="s">
        <v>791</v>
      </c>
      <c r="B48" s="1" t="s">
        <v>792</v>
      </c>
      <c r="C48" s="3" t="str">
        <f>_xlfn.XLOOKUP(B48,'[1]daily break down'!$D:$D,'[1]daily break down'!$E:$E,"")</f>
        <v>Douala</v>
      </c>
      <c r="D48" s="1" t="s">
        <v>21</v>
      </c>
      <c r="E48" s="1" t="s">
        <v>30</v>
      </c>
      <c r="F48" s="3" t="s">
        <v>31</v>
      </c>
      <c r="G48" s="1" t="s">
        <v>32</v>
      </c>
      <c r="H48" s="42" t="str">
        <f>_xlfn.XLOOKUP(B48,[2]CALCULATION!$B:$B,[2]CALCULATION!$H:$H,"")</f>
        <v>ZTE</v>
      </c>
      <c r="I48" s="34">
        <v>0</v>
      </c>
      <c r="J48" s="34">
        <v>15.021541207591754</v>
      </c>
      <c r="K48" s="34">
        <v>13.868556899607057</v>
      </c>
      <c r="L48" s="34">
        <v>3.5958728201967309</v>
      </c>
      <c r="M48" s="34">
        <v>0</v>
      </c>
      <c r="N48" s="34">
        <v>0</v>
      </c>
      <c r="O48" s="34">
        <v>20.205716927344163</v>
      </c>
      <c r="P48" s="34">
        <v>48.293147334868586</v>
      </c>
      <c r="Q48" s="34">
        <v>63.491023961784435</v>
      </c>
      <c r="R48" s="34">
        <v>0</v>
      </c>
      <c r="S48" s="35">
        <v>9.3316875123062033</v>
      </c>
      <c r="T48" s="35">
        <v>0</v>
      </c>
      <c r="U48" s="35">
        <v>0</v>
      </c>
      <c r="V48" s="35">
        <v>0</v>
      </c>
      <c r="W48" s="35">
        <v>0</v>
      </c>
      <c r="X48" s="35">
        <v>0</v>
      </c>
      <c r="Y48" s="35">
        <v>0</v>
      </c>
      <c r="Z48" s="35">
        <v>13.868556899607057</v>
      </c>
      <c r="AA48" s="35">
        <v>6.720381760847931</v>
      </c>
      <c r="AB48" s="35">
        <v>5.814131399369626</v>
      </c>
      <c r="AC48" s="35">
        <v>22.210477830528369</v>
      </c>
      <c r="AD48" s="35">
        <v>14.494050931276453</v>
      </c>
      <c r="AE48" s="58" t="s">
        <v>5560</v>
      </c>
      <c r="AF48" s="58"/>
      <c r="AG48" s="57" t="str" cm="1">
        <f t="array" ref="AG48">IFERROR(_xlfn.IFS(
AI48="MPR ISSUE","PDH",
AI48="BSS Hardware Issue","BSS",
AI48="Sites strategiques, MLL, Pylone, etc.","ENVTECH",
AI48="AKTIVCO DEFAUT GE &amp; POWER Cabinet","AKTIVCO",
AI48="AKTIVCO Coupure ENEO &amp; Baisse de tension","AKTIVCO GRID ONLY",
AI48="Coupure ENEO &amp; Baisse de tension","IHS GRID ONLY",
AI48="Defaut GE &amp; POWER Cabinet","IHS",
AI48="Sharing","Partners",
AI48="Sites strategiques &amp; DataCenter","SST &amp; DC",
AI48="Exclu","Exclu",
AI48="SAT","SAT",
AI48="SPARE-ISSUE","SPARE-ISSUE",
AI48="Fiber CAmtel","TRANS_FO_CAMTEL",
AI48="Fiber AOF","Fiber AOF",
AI48="Projet OCM (HUAWEI)","TRAVAUX-HUAWEI",
AI48="Projet OCM (NOKIA)","TRAVAUX-NOKIA",
AI48="ACCESS-ISSUE","ACCESS-ISSUE",
AI48="Projet OCM (ZTE, NOKIA, autres projets)","TRAVAUX OCM",
AI48="No root CAuse","No root cause",
AI48="ODU HS","PDH",
AI48="IP &amp; VLAN","PDH",
AI48="Warehouse HUAWEI","SPARE-ISSUE",
AI48="SPARE-HS","SPARE-ISSUE",
AI48="Power Telco","BSS",AI48="no impacts","no impacts"
),"")</f>
        <v>No root cause</v>
      </c>
      <c r="AH48" s="57" t="str" cm="1">
        <f t="array" ref="AH48">IFERROR(_xlfn.IFS(
AI48="MPR ISSUE","TX ISSUE",
AI48="BSS Hardware Issue","RAN ISSUE",
AI48="Sites strategiques, MLL, Pylone, etc.","ENVTECH",
AI48="AKTIVCO DEFAUT GE &amp; POWER Cabinet","POWER ISSUE",
AI48="AKTIVCO Coupure ENEO &amp; Baisse de tension","POWER ISSUE",
AI48="Coupure ENEO &amp; Baisse de tension","POWER ISSUE",
AI48="Defaut GE &amp; POWER Cabinet","POWER ISSUE",
AI48="Sharing","POWER ISSUE",
AI48="Sites strategiques &amp; DataCenter","POWER ISSUE",
AI48="Exclu","Exclu",
AI48="SAT","TX ISSUE",
AI48="SPARE-ISSUE","SPARE-ISSUE",
AI48="Fiber CAmtel","TX ISSUE",
AI48="Fiber AOF","TX ISSUE",
AI48="Projet OCM (HUAWEI)","TRAVAUX-HUAWEI",
AI48="Projet OCM (NOKIA)","TRAVAUX -NOKIA",
AI48="ACCESS-ISSUE","ACCESS-ISSUE",
AI48="Projet OCM (ZTE, NOKIA, autres projets)","TRAVAUX OCM",
AI48="No root CAuse","No root cause",
AI48="ODU HS","TX ISSUE",
AI48="IP &amp; VLAN","TX ISSUE",
AI48="Warehouse HUAWEI","SPARE-ISSUE",
AI48="SPARE-HS","SPARE-ISSUE",
AI48="Power Telco","RAN ISSUE",AI48="no impacts","no impacts"
),"")</f>
        <v>No root cause</v>
      </c>
      <c r="AI48" s="85" t="s">
        <v>5912</v>
      </c>
      <c r="AJ48" s="57" t="str" cm="1">
        <f t="array" ref="AJ48">IFERROR(_xlfn.IFS(
AI48="MPR ISSUE","ACTIVE",
AI48="BSS Hardware Issue","ACTIVE",
AI48="Sites strategiques, MLL, Pylone, etc.","PASSIVE",
AI48="AKTIVCO DEFAUT GE &amp; POWER Cabinet","PASSIVE",
AI48="AKTIVCO Coupure ENEO &amp; Baisse de tension","PASSIVE",
AI48="Coupure ENEO &amp; Baisse de tension","PASSIVE",
AI48="Defaut GE &amp; POWER Cabinet","PASSIVE",
AI48="Sharing","PASSIVE",
AI48="Sites strategiques &amp; DataCenter","PASSIVE",
AI48="Exclu","Exclu",
AI48="SAT","ACTIVE",
AI48="SPARE-ISSUE","SPARE-ISSUE",
AI48="Fiber CAmtel","ACTIVE",
AI48="Fiber AOF","ACTIVE",
AI48="Projet OCM (HUAWEI)","PLANNED WORKS",
AI48="Projet OCM (NOKIA)","PLANNED WORKS",
AI48="ACCESS-ISSUE","ACCESS-ISSUE",
AI48="Projet OCM (ZTE, NOKIA, autres projets)","PLANNED WORKS",
AI48="No root CAuse","No root cause",
AI48="ODU HS","ACTIVE",
AI48="IP &amp; VLAN","ACTIVE",
AI48="Warehouse HUAWEI","SPARE-ISSUE",
AI48="SPARE-HS","SPARE-ISSUE",
AI48="Power Telco","ACTIVE", AI48="no impacts","no impacts"
),"")</f>
        <v>No root cause</v>
      </c>
      <c r="AK48" s="23" t="s">
        <v>6039</v>
      </c>
      <c r="AL48" s="23" t="str">
        <f t="shared" si="3"/>
        <v>LIT_650</v>
      </c>
      <c r="AN48" s="9" t="s">
        <v>6039</v>
      </c>
      <c r="AO48" s="23" t="str">
        <f>_xlfn.XLOOKUP(B48,'INCIDENT-05-03-2026'!E:E,'INCIDENT-05-03-2026'!F:F,"")</f>
        <v/>
      </c>
      <c r="AP48" s="7" t="s">
        <v>5941</v>
      </c>
      <c r="AQ48" s="6"/>
      <c r="AR48" s="7"/>
      <c r="AS48" s="3" t="str">
        <f>_xlfn.XLOOKUP(B48,'[3]tt num | region | site id'!$C:$C,'[3]tt num | region | site id'!$Q:$Q,"")</f>
        <v/>
      </c>
      <c r="AT48" s="24" t="str">
        <f>_xlfn.XLOOKUP(B48,'[4]Cells Huawei 03052026 12h'!$B:$B,'[4]Cells Huawei 03052026 12h'!$T:$T,"")</f>
        <v/>
      </c>
      <c r="AU48" s="24" t="str">
        <f>_xlfn.XLOOKUP(B48,'[5]cells down 02052026 8h50'!$B:$B,'[5]cells down 02052026 8h50'!$R:$R,"")</f>
        <v/>
      </c>
      <c r="AV48" s="24" t="str">
        <f>_xlfn.XLOOKUP(B48,'[5]cells down 02052026 13h50'!$B:$B,'[5]cells down 02052026 13h50'!$R:$R,"")</f>
        <v/>
      </c>
      <c r="AW48" s="24" t="str">
        <f>_xlfn.XLOOKUP(B48,'[5]cells down 02052026 13h50'!$B:$B,'[5]cells down 02052026 13h50'!$R:$R,"")</f>
        <v/>
      </c>
      <c r="AX48" s="24" t="str">
        <f>_xlfn.XLOOKUP(B48,'[6]cell downs 03052026 8h40 '!$B:$B,'[6]cell downs 03052026 8h40 '!$R:$R,"")</f>
        <v/>
      </c>
      <c r="AY48" s="24" t="str">
        <f>_xlfn.XLOOKUP(B48,'[7]ALL SITES DOWN'!$D:$D,'[7]ALL SITES DOWN'!$J:$J,"")</f>
        <v/>
      </c>
      <c r="AZ48" s="24" t="str">
        <f>_xlfn.XLOOKUP(B48,'[8]ALL SITES DOWN'!$D:$D,'[8]ALL SITES DOWN'!$J:$J,"")</f>
        <v/>
      </c>
      <c r="BA48" s="9" t="str">
        <f>_xlfn.XLOOKUP(B48,[9]sheet1!$AC:$AC,[9]sheet1!$AF:$AF,"")</f>
        <v/>
      </c>
      <c r="BB48" s="14" t="s">
        <v>5980</v>
      </c>
      <c r="BC48" s="14" t="s">
        <v>5537</v>
      </c>
      <c r="BD48" s="14" t="str">
        <f>_xlfn.XLOOKUP(B48,'[10]cell downs 18042026 17h'!$B:$B,'[10]cell downs 18042026 17h'!$B:$B,"")</f>
        <v/>
      </c>
      <c r="BE48" s="14" t="str">
        <f>_xlfn.XLOOKUP(B48,'[11]Cells Huawei 19042026 15h'!$B:$B,'[11]Cells Huawei 19042026 15h'!$B:$B,"")</f>
        <v/>
      </c>
      <c r="BF48" s="9" t="str">
        <f>_xlfn.XLOOKUP(B48,'[12]cells down 19042026 9H40'!$B:$B,'[12]cells down 19042026 9H40'!$B:$B,"")</f>
        <v/>
      </c>
      <c r="BG48" s="9" t="s">
        <v>5537</v>
      </c>
      <c r="BH48" s="9" t="s">
        <v>5537</v>
      </c>
    </row>
    <row r="49" spans="1:60" s="9" customFormat="1" x14ac:dyDescent="0.3">
      <c r="A49" s="1" t="s">
        <v>3387</v>
      </c>
      <c r="B49" s="8" t="s">
        <v>3388</v>
      </c>
      <c r="C49" s="3" t="str">
        <f>_xlfn.XLOOKUP(B49,'[1]daily break down'!$D:$D,'[1]daily break down'!$E:$E,"")</f>
        <v>Yaounde</v>
      </c>
      <c r="D49" s="1" t="s">
        <v>21</v>
      </c>
      <c r="E49" s="1" t="s">
        <v>36</v>
      </c>
      <c r="F49" s="3" t="s">
        <v>37</v>
      </c>
      <c r="G49" s="1" t="s">
        <v>38</v>
      </c>
      <c r="H49" s="42" t="str">
        <f>_xlfn.XLOOKUP(B49,[2]CALCULATION!$B:$B,[2]CALCULATION!$H:$H,"")</f>
        <v>ZTE</v>
      </c>
      <c r="I49" s="34">
        <v>4.4699343383756664</v>
      </c>
      <c r="J49" s="34">
        <v>0</v>
      </c>
      <c r="K49" s="34">
        <v>0</v>
      </c>
      <c r="L49" s="34">
        <v>0.65504675644131638</v>
      </c>
      <c r="M49" s="34">
        <v>0</v>
      </c>
      <c r="N49" s="34">
        <v>0</v>
      </c>
      <c r="O49" s="34">
        <v>0</v>
      </c>
      <c r="P49" s="34">
        <v>2.7657926051484885</v>
      </c>
      <c r="Q49" s="34">
        <v>3.4638397354130461</v>
      </c>
      <c r="R49" s="34">
        <v>0.10626139661504487</v>
      </c>
      <c r="S49" s="35">
        <v>0</v>
      </c>
      <c r="T49" s="35">
        <v>0</v>
      </c>
      <c r="U49" s="35">
        <v>0.97531125778679517</v>
      </c>
      <c r="V49" s="35">
        <v>0</v>
      </c>
      <c r="W49" s="35">
        <v>0</v>
      </c>
      <c r="X49" s="35">
        <v>0</v>
      </c>
      <c r="Y49" s="35">
        <v>0</v>
      </c>
      <c r="Z49" s="35">
        <v>9.8449632312026334E-3</v>
      </c>
      <c r="AA49" s="35">
        <v>14.157164610385717</v>
      </c>
      <c r="AB49" s="35">
        <v>12.050934851127639</v>
      </c>
      <c r="AC49" s="35">
        <v>15.817992435435258</v>
      </c>
      <c r="AD49" s="35">
        <v>14.316181695217063</v>
      </c>
      <c r="AE49" s="58" t="s">
        <v>5560</v>
      </c>
      <c r="AF49" s="58"/>
      <c r="AG49" s="57" t="str" cm="1">
        <f t="array" ref="AG49">IFERROR(_xlfn.IFS(
AI49="MPR ISSUE","PDH",
AI49="BSS Hardware Issue","BSS",
AI49="Sites strategiques, MLL, Pylone, etc.","ENVTECH",
AI49="AKTIVCO DEFAUT GE &amp; POWER Cabinet","AKTIVCO",
AI49="AKTIVCO Coupure ENEO &amp; Baisse de tension","AKTIVCO GRID ONLY",
AI49="Coupure ENEO &amp; Baisse de tension","IHS GRID ONLY",
AI49="Defaut GE &amp; POWER Cabinet","IHS",
AI49="Sharing","Partners",
AI49="Sites strategiques &amp; DataCenter","SST &amp; DC",
AI49="Exclu","Exclu",
AI49="SAT","SAT",
AI49="SPARE-ISSUE","SPARE-ISSUE",
AI49="Fiber CAmtel","TRANS_FO_CAMTEL",
AI49="Fiber AOF","Fiber AOF",
AI49="Projet OCM (HUAWEI)","TRAVAUX-HUAWEI",
AI49="Projet OCM (NOKIA)","TRAVAUX-NOKIA",
AI49="ACCESS-ISSUE","ACCESS-ISSUE",
AI49="Projet OCM (ZTE, NOKIA, autres projets)","TRAVAUX OCM",
AI49="No root CAuse","No root cause",
AI49="ODU HS","PDH",
AI49="IP &amp; VLAN","PDH",
AI49="Warehouse HUAWEI","SPARE-ISSUE",
AI49="SPARE-HS","SPARE-ISSUE",
AI49="Power Telco","BSS",AI49="no impacts","no impacts"
),"")</f>
        <v>PDH</v>
      </c>
      <c r="AH49" s="57" t="str" cm="1">
        <f t="array" ref="AH49">IFERROR(_xlfn.IFS(
AI49="MPR ISSUE","TX ISSUE",
AI49="BSS Hardware Issue","RAN ISSUE",
AI49="Sites strategiques, MLL, Pylone, etc.","ENVTECH",
AI49="AKTIVCO DEFAUT GE &amp; POWER Cabinet","POWER ISSUE",
AI49="AKTIVCO Coupure ENEO &amp; Baisse de tension","POWER ISSUE",
AI49="Coupure ENEO &amp; Baisse de tension","POWER ISSUE",
AI49="Defaut GE &amp; POWER Cabinet","POWER ISSUE",
AI49="Sharing","POWER ISSUE",
AI49="Sites strategiques &amp; DataCenter","POWER ISSUE",
AI49="Exclu","Exclu",
AI49="SAT","TX ISSUE",
AI49="SPARE-ISSUE","SPARE-ISSUE",
AI49="Fiber CAmtel","TX ISSUE",
AI49="Fiber AOF","TX ISSUE",
AI49="Projet OCM (HUAWEI)","TRAVAUX-HUAWEI",
AI49="Projet OCM (NOKIA)","TRAVAUX -NOKIA",
AI49="ACCESS-ISSUE","ACCESS-ISSUE",
AI49="Projet OCM (ZTE, NOKIA, autres projets)","TRAVAUX OCM",
AI49="No root CAuse","No root cause",
AI49="ODU HS","TX ISSUE",
AI49="IP &amp; VLAN","TX ISSUE",
AI49="Warehouse HUAWEI","SPARE-ISSUE",
AI49="SPARE-HS","SPARE-ISSUE",
AI49="Power Telco","RAN ISSUE",AI49="no impacts","no impacts"
),"")</f>
        <v>TX ISSUE</v>
      </c>
      <c r="AI49" s="85" t="s">
        <v>5353</v>
      </c>
      <c r="AJ49" s="57" t="str" cm="1">
        <f t="array" ref="AJ49">IFERROR(_xlfn.IFS(
AI49="MPR ISSUE","ACTIVE",
AI49="BSS Hardware Issue","ACTIVE",
AI49="Sites strategiques, MLL, Pylone, etc.","PASSIVE",
AI49="AKTIVCO DEFAUT GE &amp; POWER Cabinet","PASSIVE",
AI49="AKTIVCO Coupure ENEO &amp; Baisse de tension","PASSIVE",
AI49="Coupure ENEO &amp; Baisse de tension","PASSIVE",
AI49="Defaut GE &amp; POWER Cabinet","PASSIVE",
AI49="Sharing","PASSIVE",
AI49="Sites strategiques &amp; DataCenter","PASSIVE",
AI49="Exclu","Exclu",
AI49="SAT","ACTIVE",
AI49="SPARE-ISSUE","SPARE-ISSUE",
AI49="Fiber CAmtel","ACTIVE",
AI49="Fiber AOF","ACTIVE",
AI49="Projet OCM (HUAWEI)","PLANNED WORKS",
AI49="Projet OCM (NOKIA)","PLANNED WORKS",
AI49="ACCESS-ISSUE","ACCESS-ISSUE",
AI49="Projet OCM (ZTE, NOKIA, autres projets)","PLANNED WORKS",
AI49="No root CAuse","No root cause",
AI49="ODU HS","ACTIVE",
AI49="IP &amp; VLAN","ACTIVE",
AI49="Warehouse HUAWEI","SPARE-ISSUE",
AI49="SPARE-HS","SPARE-ISSUE",
AI49="Power Telco","ACTIVE", AI49="no impacts","no impacts"
),"")</f>
        <v>ACTIVE</v>
      </c>
      <c r="AK49" s="23" t="s">
        <v>5841</v>
      </c>
      <c r="AL49" s="23" t="str">
        <f t="shared" si="3"/>
        <v>CTR_777</v>
      </c>
      <c r="AN49" s="9" t="s">
        <v>5537</v>
      </c>
      <c r="AO49" s="23" t="str">
        <f>_xlfn.XLOOKUP(B49,'INCIDENT-05-03-2026'!E:E,'INCIDENT-05-03-2026'!F:F,"")</f>
        <v/>
      </c>
      <c r="AP49" s="7" t="s">
        <v>5957</v>
      </c>
      <c r="AQ49" s="6"/>
      <c r="AR49" s="7"/>
      <c r="AS49" s="3" t="str">
        <f>_xlfn.XLOOKUP(B49,'[3]tt num | region | site id'!$C:$C,'[3]tt num | region | site id'!$Q:$Q,"")</f>
        <v/>
      </c>
      <c r="AT49" s="24" t="str">
        <f>_xlfn.XLOOKUP(B49,'[4]Cells Huawei 03052026 12h'!$B:$B,'[4]Cells Huawei 03052026 12h'!$T:$T,"")</f>
        <v/>
      </c>
      <c r="AU49" s="24" t="str">
        <f>_xlfn.XLOOKUP(B49,'[5]cells down 02052026 8h50'!$B:$B,'[5]cells down 02052026 8h50'!$R:$R,"")</f>
        <v/>
      </c>
      <c r="AV49" s="24" t="str">
        <f>_xlfn.XLOOKUP(B49,'[5]cells down 02052026 13h50'!$B:$B,'[5]cells down 02052026 13h50'!$R:$R,"")</f>
        <v/>
      </c>
      <c r="AW49" s="24" t="str">
        <f>_xlfn.XLOOKUP(B49,'[5]cells down 02052026 13h50'!$B:$B,'[5]cells down 02052026 13h50'!$R:$R,"")</f>
        <v/>
      </c>
      <c r="AX49" s="24" t="str">
        <f>_xlfn.XLOOKUP(B49,'[6]cell downs 03052026 8h40 '!$B:$B,'[6]cell downs 03052026 8h40 '!$R:$R,"")</f>
        <v/>
      </c>
      <c r="AY49" s="24" t="str">
        <f>_xlfn.XLOOKUP(B49,'[7]ALL SITES DOWN'!$D:$D,'[7]ALL SITES DOWN'!$J:$J,"")</f>
        <v>(05/03/2026 com ran 17h): 03.05.2026: Possible Souci de VLAN. Check et Normalisation en cours. Update ASAP</v>
      </c>
      <c r="AZ49" s="24" t="str">
        <f>_xlfn.XLOOKUP(B49,'[8]ALL SITES DOWN'!$D:$D,'[8]ALL SITES DOWN'!$J:$J,"")</f>
        <v/>
      </c>
      <c r="BA49" s="9" t="str">
        <f>_xlfn.XLOOKUP(B49,[9]sheet1!$AC:$AC,[9]sheet1!$AF:$AF,"")</f>
        <v>(05/03/2026 ticket)..INC-20260503-00009136...Others Transmission equipement fault</v>
      </c>
      <c r="BB49" s="14" t="s">
        <v>5980</v>
      </c>
      <c r="BC49" s="14" t="s">
        <v>5537</v>
      </c>
      <c r="BD49" s="14" t="str">
        <f>_xlfn.XLOOKUP(B49,'[10]cell downs 18042026 17h'!$B:$B,'[10]cell downs 18042026 17h'!$B:$B,"")</f>
        <v/>
      </c>
      <c r="BE49" s="14" t="str">
        <f>_xlfn.XLOOKUP(B49,'[11]Cells Huawei 19042026 15h'!$B:$B,'[11]Cells Huawei 19042026 15h'!$B:$B,"")</f>
        <v/>
      </c>
      <c r="BF49" s="9" t="str">
        <f>_xlfn.XLOOKUP(B49,'[12]cells down 19042026 9H40'!$B:$B,'[12]cells down 19042026 9H40'!$B:$B,"")</f>
        <v/>
      </c>
      <c r="BG49" s="9" t="s">
        <v>5537</v>
      </c>
      <c r="BH49" s="9" t="s">
        <v>5537</v>
      </c>
    </row>
    <row r="50" spans="1:60" s="9" customFormat="1" ht="32.549999999999997" customHeight="1" x14ac:dyDescent="0.3">
      <c r="A50" s="1" t="s">
        <v>2982</v>
      </c>
      <c r="B50" s="8" t="s">
        <v>2983</v>
      </c>
      <c r="C50" s="3" t="str">
        <f>_xlfn.XLOOKUP(B50,'[1]daily break down'!$D:$D,'[1]daily break down'!$E:$E,"")</f>
        <v>Ngaoundere</v>
      </c>
      <c r="D50" s="1" t="s">
        <v>21</v>
      </c>
      <c r="E50" s="1" t="s">
        <v>122</v>
      </c>
      <c r="F50" s="3" t="s">
        <v>90</v>
      </c>
      <c r="G50" s="1" t="s">
        <v>91</v>
      </c>
      <c r="H50" s="40" t="str">
        <f>_xlfn.XLOOKUP(B50,[2]CALCULATION!$B:$B,[2]CALCULATION!$H:$H,"")</f>
        <v>Huawei</v>
      </c>
      <c r="I50" s="34">
        <v>0</v>
      </c>
      <c r="J50" s="34">
        <v>0</v>
      </c>
      <c r="K50" s="34">
        <v>0</v>
      </c>
      <c r="L50" s="34">
        <v>0</v>
      </c>
      <c r="M50" s="34">
        <v>0</v>
      </c>
      <c r="N50" s="34">
        <v>0</v>
      </c>
      <c r="O50" s="34">
        <v>0</v>
      </c>
      <c r="P50" s="34">
        <v>0</v>
      </c>
      <c r="Q50" s="34">
        <v>0.1656700424902906</v>
      </c>
      <c r="R50" s="34">
        <v>3.5019711328556387</v>
      </c>
      <c r="S50" s="35">
        <v>0.61226040355788414</v>
      </c>
      <c r="T50" s="35">
        <v>0.78474344596541978</v>
      </c>
      <c r="U50" s="35">
        <v>0.19128121495407113</v>
      </c>
      <c r="V50" s="35">
        <v>1.2480096052597787</v>
      </c>
      <c r="W50" s="35">
        <v>0.78474344596541978</v>
      </c>
      <c r="X50" s="35">
        <v>1.791997329018671</v>
      </c>
      <c r="Y50" s="35">
        <v>0.37574942999089705</v>
      </c>
      <c r="Z50" s="35">
        <v>5.8165540916523266</v>
      </c>
      <c r="AA50" s="35">
        <v>11.491018508526871</v>
      </c>
      <c r="AB50" s="35">
        <v>14.657784390927237</v>
      </c>
      <c r="AC50" s="35">
        <v>14.829945038709297</v>
      </c>
      <c r="AD50" s="35">
        <v>14.295350323742342</v>
      </c>
      <c r="AE50" s="58" t="s">
        <v>5560</v>
      </c>
      <c r="AF50" s="58"/>
      <c r="AG50" s="57" t="str" cm="1">
        <f t="array" ref="AG50">IFERROR(_xlfn.IFS(
AI50="MPR ISSUE","PDH",
AI50="BSS Hardware Issue","BSS",
AI50="Sites strategiques, MLL, Pylone, etc.","ENVTECH",
AI50="AKTIVCO DEFAUT GE &amp; POWER Cabinet","AKTIVCO",
AI50="AKTIVCO Coupure ENEO &amp; Baisse de tension","AKTIVCO GRID ONLY",
AI50="Coupure ENEO &amp; Baisse de tension","IHS GRID ONLY",
AI50="Defaut GE &amp; POWER Cabinet","IHS",
AI50="Sharing","Partners",
AI50="Sites strategiques &amp; DataCenter","SST &amp; DC",
AI50="Exclu","Exclu",
AI50="SAT","SAT",
AI50="SPARE-ISSUE","SPARE-ISSUE",
AI50="Fiber CAmtel","TRANS_FO_CAMTEL",
AI50="Fiber AOF","Fiber AOF",
AI50="Projet OCM (HUAWEI)","TRAVAUX-HUAWEI",
AI50="Projet OCM (NOKIA)","TRAVAUX-NOKIA",
AI50="ACCESS-ISSUE","ACCESS-ISSUE",
AI50="Projet OCM (ZTE, NOKIA, autres projets)","TRAVAUX OCM",
AI50="No root CAuse","No root cause",
AI50="ODU HS","PDH",
AI50="IP &amp; VLAN","PDH",
AI50="Warehouse HUAWEI","SPARE-ISSUE",
AI50="SPARE-HS","SPARE-ISSUE",
AI50="Power Telco","BSS",AI50="no impacts","no impacts"
),"")</f>
        <v>AKTIVCO</v>
      </c>
      <c r="AH50" s="57" t="str" cm="1">
        <f t="array" ref="AH50">IFERROR(_xlfn.IFS(
AI50="MPR ISSUE","TX ISSUE",
AI50="BSS Hardware Issue","RAN ISSUE",
AI50="Sites strategiques, MLL, Pylone, etc.","ENVTECH",
AI50="AKTIVCO DEFAUT GE &amp; POWER Cabinet","POWER ISSUE",
AI50="AKTIVCO Coupure ENEO &amp; Baisse de tension","POWER ISSUE",
AI50="Coupure ENEO &amp; Baisse de tension","POWER ISSUE",
AI50="Defaut GE &amp; POWER Cabinet","POWER ISSUE",
AI50="Sharing","POWER ISSUE",
AI50="Sites strategiques &amp; DataCenter","POWER ISSUE",
AI50="Exclu","Exclu",
AI50="SAT","TX ISSUE",
AI50="SPARE-ISSUE","SPARE-ISSUE",
AI50="Fiber CAmtel","TX ISSUE",
AI50="Fiber AOF","TX ISSUE",
AI50="Projet OCM (HUAWEI)","TRAVAUX-HUAWEI",
AI50="Projet OCM (NOKIA)","TRAVAUX -NOKIA",
AI50="ACCESS-ISSUE","ACCESS-ISSUE",
AI50="Projet OCM (ZTE, NOKIA, autres projets)","TRAVAUX OCM",
AI50="No root CAuse","No root cause",
AI50="ODU HS","TX ISSUE",
AI50="IP &amp; VLAN","TX ISSUE",
AI50="Warehouse HUAWEI","SPARE-ISSUE",
AI50="SPARE-HS","SPARE-ISSUE",
AI50="Power Telco","RAN ISSUE",AI50="no impacts","no impacts"
),"")</f>
        <v>POWER ISSUE</v>
      </c>
      <c r="AI50" s="85" t="s">
        <v>5325</v>
      </c>
      <c r="AJ50" s="57" t="str" cm="1">
        <f t="array" ref="AJ50">IFERROR(_xlfn.IFS(
AI50="MPR ISSUE","ACTIVE",
AI50="BSS Hardware Issue","ACTIVE",
AI50="Sites strategiques, MLL, Pylone, etc.","PASSIVE",
AI50="AKTIVCO DEFAUT GE &amp; POWER Cabinet","PASSIVE",
AI50="AKTIVCO Coupure ENEO &amp; Baisse de tension","PASSIVE",
AI50="Coupure ENEO &amp; Baisse de tension","PASSIVE",
AI50="Defaut GE &amp; POWER Cabinet","PASSIVE",
AI50="Sharing","PASSIVE",
AI50="Sites strategiques &amp; DataCenter","PASSIVE",
AI50="Exclu","Exclu",
AI50="SAT","ACTIVE",
AI50="SPARE-ISSUE","SPARE-ISSUE",
AI50="Fiber CAmtel","ACTIVE",
AI50="Fiber AOF","ACTIVE",
AI50="Projet OCM (HUAWEI)","PLANNED WORKS",
AI50="Projet OCM (NOKIA)","PLANNED WORKS",
AI50="ACCESS-ISSUE","ACCESS-ISSUE",
AI50="Projet OCM (ZTE, NOKIA, autres projets)","PLANNED WORKS",
AI50="No root CAuse","No root cause",
AI50="ODU HS","ACTIVE",
AI50="IP &amp; VLAN","ACTIVE",
AI50="Warehouse HUAWEI","SPARE-ISSUE",
AI50="SPARE-HS","SPARE-ISSUE",
AI50="Power Telco","ACTIVE", AI50="no impacts","no impacts"
),"")</f>
        <v>PASSIVE</v>
      </c>
      <c r="AK50" s="120" t="s">
        <v>6073</v>
      </c>
      <c r="AL50" s="23" t="str">
        <f t="shared" si="3"/>
        <v>ADM_166</v>
      </c>
      <c r="AN50" s="9" t="s">
        <v>5537</v>
      </c>
      <c r="AO50" s="23" t="str">
        <f>_xlfn.XLOOKUP(B50,'INCIDENT-05-03-2026'!E:E,'INCIDENT-05-03-2026'!F:F,"")</f>
        <v/>
      </c>
      <c r="AP50" s="7" t="s">
        <v>5941</v>
      </c>
      <c r="AQ50" s="6"/>
      <c r="AR50" s="7"/>
      <c r="AS50" s="3" t="str">
        <f>_xlfn.XLOOKUP(B50,'[3]tt num | region | site id'!$C:$C,'[3]tt num | region | site id'!$Q:$Q,"")</f>
        <v/>
      </c>
      <c r="AT50" s="24" t="str">
        <f>_xlfn.XLOOKUP(B50,'[4]Cells Huawei 03052026 12h'!$B:$B,'[4]Cells Huawei 03052026 12h'!$T:$T,"")</f>
        <v>(05/03/2026 cell huawei): 03/05/2026 : Besoin d'analyse BO RAN</v>
      </c>
      <c r="AU50" s="24" t="str">
        <f>_xlfn.XLOOKUP(B50,'[5]cells down 02052026 8h50'!$B:$B,'[5]cells down 02052026 8h50'!$R:$R,"")</f>
        <v/>
      </c>
      <c r="AV50" s="24" t="str">
        <f>_xlfn.XLOOKUP(B50,'[5]cells down 02052026 13h50'!$B:$B,'[5]cells down 02052026 13h50'!$R:$R,"")</f>
        <v/>
      </c>
      <c r="AW50" s="24" t="str">
        <f>_xlfn.XLOOKUP(B50,'[5]cells down 02052026 13h50'!$B:$B,'[5]cells down 02052026 13h50'!$R:$R,"")</f>
        <v/>
      </c>
      <c r="AX50" s="24" t="str">
        <f>_xlfn.XLOOKUP(B50,'[6]cell downs 03052026 8h40 '!$B:$B,'[6]cell downs 03052026 8h40 '!$R:$R,"")</f>
        <v/>
      </c>
      <c r="AY50" s="24" t="str">
        <f>_xlfn.XLOOKUP(B50,'[7]ALL SITES DOWN'!$D:$D,'[7]ALL SITES DOWN'!$J:$J,"")</f>
        <v/>
      </c>
      <c r="AZ50" s="24" t="str">
        <f>_xlfn.XLOOKUP(B50,'[8]ALL SITES DOWN'!$D:$D,'[8]ALL SITES DOWN'!$J:$J,"")</f>
        <v>(05/03/2026 com ran 10h): Power status check Ongoing</v>
      </c>
      <c r="BA50" s="9" t="str">
        <f>_xlfn.XLOOKUP(B50,[9]sheet1!$AC:$AC,[9]sheet1!$AF:$AF,"")</f>
        <v/>
      </c>
      <c r="BB50" s="14" t="s">
        <v>5984</v>
      </c>
      <c r="BC50" s="14" t="s">
        <v>5537</v>
      </c>
      <c r="BD50" s="14" t="str">
        <f>_xlfn.XLOOKUP(B50,'[10]cell downs 18042026 17h'!$B:$B,'[10]cell downs 18042026 17h'!$B:$B,"")</f>
        <v/>
      </c>
      <c r="BE50" s="14" t="str">
        <f>_xlfn.XLOOKUP(B50,'[11]Cells Huawei 19042026 15h'!$B:$B,'[11]Cells Huawei 19042026 15h'!$B:$B,"")</f>
        <v/>
      </c>
      <c r="BF50" s="9" t="str">
        <f>_xlfn.XLOOKUP(B50,'[12]cells down 19042026 9H40'!$B:$B,'[12]cells down 19042026 9H40'!$B:$B,"")</f>
        <v/>
      </c>
      <c r="BG50" s="9" t="s">
        <v>5537</v>
      </c>
      <c r="BH50" s="9" t="s">
        <v>5537</v>
      </c>
    </row>
    <row r="51" spans="1:60" s="9" customFormat="1" x14ac:dyDescent="0.3">
      <c r="A51" s="1" t="s">
        <v>2526</v>
      </c>
      <c r="B51" s="8" t="s">
        <v>2527</v>
      </c>
      <c r="C51" s="3" t="str">
        <f>_xlfn.XLOOKUP(B51,'[1]daily break down'!$D:$D,'[1]daily break down'!$E:$E,"")</f>
        <v>SUD-OUEST</v>
      </c>
      <c r="D51" s="1" t="s">
        <v>11</v>
      </c>
      <c r="E51" s="1" t="s">
        <v>12</v>
      </c>
      <c r="F51" s="3" t="s">
        <v>13</v>
      </c>
      <c r="G51" s="1" t="s">
        <v>63</v>
      </c>
      <c r="H51" s="40" t="str">
        <f>_xlfn.XLOOKUP(B51,[2]CALCULATION!$B:$B,[2]CALCULATION!$H:$H,"")</f>
        <v>Huawei</v>
      </c>
      <c r="I51" s="34">
        <v>0</v>
      </c>
      <c r="J51" s="34">
        <v>0</v>
      </c>
      <c r="K51" s="34">
        <v>0</v>
      </c>
      <c r="L51" s="34">
        <v>0</v>
      </c>
      <c r="M51" s="34">
        <v>0</v>
      </c>
      <c r="N51" s="34">
        <v>8.5060839019156305</v>
      </c>
      <c r="O51" s="34">
        <v>13.868556899607057</v>
      </c>
      <c r="P51" s="34">
        <v>13.868556899607057</v>
      </c>
      <c r="Q51" s="34">
        <v>13.868289373432297</v>
      </c>
      <c r="R51" s="34">
        <v>13.868556899607057</v>
      </c>
      <c r="S51" s="35">
        <v>13.868556899607057</v>
      </c>
      <c r="T51" s="35">
        <v>13.868556899607057</v>
      </c>
      <c r="U51" s="35">
        <v>13.868556899607057</v>
      </c>
      <c r="V51" s="35">
        <v>13.868289373432297</v>
      </c>
      <c r="W51" s="35">
        <v>13.868556899607057</v>
      </c>
      <c r="X51" s="35">
        <v>13.868289373432297</v>
      </c>
      <c r="Y51" s="35">
        <v>13.868556899607057</v>
      </c>
      <c r="Z51" s="35">
        <v>13.868556899607057</v>
      </c>
      <c r="AA51" s="35">
        <v>32.372936225315634</v>
      </c>
      <c r="AB51" s="35">
        <v>27.540622418066651</v>
      </c>
      <c r="AC51" s="35">
        <v>0</v>
      </c>
      <c r="AD51" s="35">
        <v>13.868556899607057</v>
      </c>
      <c r="AE51" s="58" t="s">
        <v>5603</v>
      </c>
      <c r="AF51" s="58"/>
      <c r="AG51" s="57" t="str" cm="1">
        <f t="array" ref="AG51">IFERROR(_xlfn.IFS(
AI51="MPR ISSUE","PDH",
AI51="BSS Hardware Issue","BSS",
AI51="Sites strategiques, MLL, Pylone, etc.","ENVTECH",
AI51="AKTIVCO DEFAUT GE &amp; POWER Cabinet","AKTIVCO",
AI51="AKTIVCO Coupure ENEO &amp; Baisse de tension","AKTIVCO GRID ONLY",
AI51="Coupure ENEO &amp; Baisse de tension","IHS GRID ONLY",
AI51="Defaut GE &amp; POWER Cabinet","IHS",
AI51="Sharing","Partners",
AI51="Sites strategiques &amp; DataCenter","SST &amp; DC",
AI51="Exclu","Exclu",
AI51="SAT","SAT",
AI51="SPARE-ISSUE","SPARE-ISSUE",
AI51="Fiber CAmtel","TRANS_FO_CAMTEL",
AI51="Fiber AOF","Fiber AOF",
AI51="Projet OCM (HUAWEI)","TRAVAUX-HUAWEI",
AI51="Projet OCM (NOKIA)","TRAVAUX-NOKIA",
AI51="ACCESS-ISSUE","ACCESS-ISSUE",
AI51="Projet OCM (ZTE, NOKIA, autres projets)","TRAVAUX OCM",
AI51="No root CAuse","No root cause",
AI51="ODU HS","PDH",
AI51="IP &amp; VLAN","PDH",
AI51="Warehouse HUAWEI","SPARE-ISSUE",
AI51="SPARE-HS","SPARE-ISSUE",
AI51="Power Telco","BSS",AI51="no impacts","no impacts"
),"")</f>
        <v>SPARE-ISSUE</v>
      </c>
      <c r="AH51" s="57" t="str" cm="1">
        <f t="array" ref="AH51">IFERROR(_xlfn.IFS(
AI51="MPR ISSUE","TX ISSUE",
AI51="BSS Hardware Issue","RAN ISSUE",
AI51="Sites strategiques, MLL, Pylone, etc.","ENVTECH",
AI51="AKTIVCO DEFAUT GE &amp; POWER Cabinet","POWER ISSUE",
AI51="AKTIVCO Coupure ENEO &amp; Baisse de tension","POWER ISSUE",
AI51="Coupure ENEO &amp; Baisse de tension","POWER ISSUE",
AI51="Defaut GE &amp; POWER Cabinet","POWER ISSUE",
AI51="Sharing","POWER ISSUE",
AI51="Sites strategiques &amp; DataCenter","POWER ISSUE",
AI51="Exclu","Exclu",
AI51="SAT","TX ISSUE",
AI51="SPARE-ISSUE","SPARE-ISSUE",
AI51="Fiber CAmtel","TX ISSUE",
AI51="Fiber AOF","TX ISSUE",
AI51="Projet OCM (HUAWEI)","TRAVAUX-HUAWEI",
AI51="Projet OCM (NOKIA)","TRAVAUX -NOKIA",
AI51="ACCESS-ISSUE","ACCESS-ISSUE",
AI51="Projet OCM (ZTE, NOKIA, autres projets)","TRAVAUX OCM",
AI51="No root CAuse","No root cause",
AI51="ODU HS","TX ISSUE",
AI51="IP &amp; VLAN","TX ISSUE",
AI51="Warehouse HUAWEI","SPARE-ISSUE",
AI51="SPARE-HS","SPARE-ISSUE",
AI51="Power Telco","RAN ISSUE",AI51="no impacts","no impacts"
),"")</f>
        <v>SPARE-ISSUE</v>
      </c>
      <c r="AI51" s="85" t="s">
        <v>5336</v>
      </c>
      <c r="AJ51" s="57" t="str" cm="1">
        <f t="array" ref="AJ51">IFERROR(_xlfn.IFS(
AI51="MPR ISSUE","ACTIVE",
AI51="BSS Hardware Issue","ACTIVE",
AI51="Sites strategiques, MLL, Pylone, etc.","PASSIVE",
AI51="AKTIVCO DEFAUT GE &amp; POWER Cabinet","PASSIVE",
AI51="AKTIVCO Coupure ENEO &amp; Baisse de tension","PASSIVE",
AI51="Coupure ENEO &amp; Baisse de tension","PASSIVE",
AI51="Defaut GE &amp; POWER Cabinet","PASSIVE",
AI51="Sharing","PASSIVE",
AI51="Sites strategiques &amp; DataCenter","PASSIVE",
AI51="Exclu","Exclu",
AI51="SAT","ACTIVE",
AI51="SPARE-ISSUE","SPARE-ISSUE",
AI51="Fiber CAmtel","ACTIVE",
AI51="Fiber AOF","ACTIVE",
AI51="Projet OCM (HUAWEI)","PLANNED WORKS",
AI51="Projet OCM (NOKIA)","PLANNED WORKS",
AI51="ACCESS-ISSUE","ACCESS-ISSUE",
AI51="Projet OCM (ZTE, NOKIA, autres projets)","PLANNED WORKS",
AI51="No root CAuse","No root cause",
AI51="ODU HS","ACTIVE",
AI51="IP &amp; VLAN","ACTIVE",
AI51="Warehouse HUAWEI","SPARE-ISSUE",
AI51="SPARE-HS","SPARE-ISSUE",
AI51="Power Telco","ACTIVE", AI51="no impacts","no impacts"
),"")</f>
        <v>SPARE-ISSUE</v>
      </c>
      <c r="AK51" s="23" t="s">
        <v>5679</v>
      </c>
      <c r="AL51" s="23" t="str">
        <f t="shared" si="3"/>
        <v>SUO_214</v>
      </c>
      <c r="AN51" s="9" t="s">
        <v>5537</v>
      </c>
      <c r="AO51" s="23" t="str">
        <f>_xlfn.XLOOKUP(B51,'INCIDENT-05-03-2026'!E:E,'INCIDENT-05-03-2026'!F:F,"")</f>
        <v/>
      </c>
      <c r="AP51" s="7" t="s">
        <v>5537</v>
      </c>
      <c r="AQ51" s="6"/>
      <c r="AR51" s="7"/>
      <c r="AS51" s="3" t="str">
        <f>_xlfn.XLOOKUP(B51,'[3]tt num | region | site id'!$C:$C,'[3]tt num | region | site id'!$Q:$Q,"")</f>
        <v/>
      </c>
      <c r="AT51" s="24" t="str">
        <f>_xlfn.XLOOKUP(B51,'[4]Cells Huawei 03052026 12h'!$B:$B,'[4]Cells Huawei 03052026 12h'!$T:$T,"")</f>
        <v/>
      </c>
      <c r="AU51" s="24" t="str">
        <f>_xlfn.XLOOKUP(B51,'[5]cells down 02052026 8h50'!$B:$B,'[5]cells down 02052026 8h50'!$R:$R,"")</f>
        <v/>
      </c>
      <c r="AV51" s="24" t="str">
        <f>_xlfn.XLOOKUP(B51,'[5]cells down 02052026 13h50'!$B:$B,'[5]cells down 02052026 13h50'!$R:$R,"")</f>
        <v/>
      </c>
      <c r="AW51" s="24" t="str">
        <f>_xlfn.XLOOKUP(B51,'[5]cells down 02052026 13h50'!$B:$B,'[5]cells down 02052026 13h50'!$R:$R,"")</f>
        <v/>
      </c>
      <c r="AX51" s="24" t="str">
        <f>_xlfn.XLOOKUP(B51,'[6]cell downs 03052026 8h40 '!$B:$B,'[6]cell downs 03052026 8h40 '!$R:$R,"")</f>
        <v/>
      </c>
      <c r="AY51" s="24" t="str">
        <f>_xlfn.XLOOKUP(B51,'[7]ALL SITES DOWN'!$D:$D,'[7]ALL SITES DOWN'!$J:$J,"")</f>
        <v xml:space="preserve">(05/03/2026 com ran 17h): 03.05.2026: Carte EAC Faulty Commande passee a OCM car Spare pas disponible chez Huawei
01.05.2026:Redaction du Rapport toujours en Cours par le RM
30/04/2026 Rapport à re-envoyer relance effectuée 
17/04/2026 Carte EAC (3DB19417AA )  faulty commandée passé pas disponible point transmis a OCM 
16/04/2026 Besoin d'un fme sur site pour verifier le status du MPR et la chaine antennaire de l ODU FME desmond activé ETA asap </v>
      </c>
      <c r="AZ51" s="24" t="str">
        <f>_xlfn.XLOOKUP(B51,'[8]ALL SITES DOWN'!$D:$D,'[8]ALL SITES DOWN'!$J:$J,"")</f>
        <v xml:space="preserve">(05/03/2026 com ran 10h): 01.05.2026:Redaction du Rapport toujours en Cours par le RM
30/04/2026 Rapport à re-envoyer relance effectuée 
17/04/2026 Carte EAC (3DB19417AA )  faulty commandée passé pas disponible point transmis a OCM 
16/04/2026 Besoin d'un fme sur site pour verifier le status du MPR et la chaine antennaire de l ODU FME desmond activé ETA asap </v>
      </c>
      <c r="BA51" s="9" t="str">
        <f>_xlfn.XLOOKUP(B51,[9]sheet1!$AC:$AC,[9]sheet1!$AF:$AF,"")</f>
        <v/>
      </c>
      <c r="BB51" s="14" t="s">
        <v>5537</v>
      </c>
      <c r="BC51" s="14" t="s">
        <v>5537</v>
      </c>
      <c r="BD51" s="14" t="str">
        <f>_xlfn.XLOOKUP(B51,'[10]cell downs 18042026 17h'!$B:$B,'[10]cell downs 18042026 17h'!$B:$B,"")</f>
        <v/>
      </c>
      <c r="BE51" s="14" t="str">
        <f>_xlfn.XLOOKUP(B51,'[11]Cells Huawei 19042026 15h'!$B:$B,'[11]Cells Huawei 19042026 15h'!$B:$B,"")</f>
        <v/>
      </c>
      <c r="BF51" s="9" t="str">
        <f>_xlfn.XLOOKUP(B51,'[12]cells down 19042026 9H40'!$B:$B,'[12]cells down 19042026 9H40'!$B:$B,"")</f>
        <v/>
      </c>
      <c r="BG51" s="9" t="s">
        <v>2527</v>
      </c>
      <c r="BH51" s="9" t="s">
        <v>5537</v>
      </c>
    </row>
    <row r="52" spans="1:60" s="9" customFormat="1" x14ac:dyDescent="0.3">
      <c r="A52" s="1" t="s">
        <v>2776</v>
      </c>
      <c r="B52" s="8" t="s">
        <v>2777</v>
      </c>
      <c r="C52" s="3" t="str">
        <f>_xlfn.XLOOKUP(B52,'[1]daily break down'!$D:$D,'[1]daily break down'!$E:$E,"")</f>
        <v>Yaounde</v>
      </c>
      <c r="D52" s="1" t="s">
        <v>21</v>
      </c>
      <c r="E52" s="1" t="s">
        <v>30</v>
      </c>
      <c r="F52" s="3" t="s">
        <v>37</v>
      </c>
      <c r="G52" s="1" t="s">
        <v>2778</v>
      </c>
      <c r="H52" s="42" t="str">
        <f>_xlfn.XLOOKUP(B52,[2]CALCULATION!$B:$B,[2]CALCULATION!$H:$H,"")</f>
        <v>ZTE</v>
      </c>
      <c r="I52" s="34">
        <v>8.6820626196733777</v>
      </c>
      <c r="J52" s="34">
        <v>0</v>
      </c>
      <c r="K52" s="34">
        <v>0</v>
      </c>
      <c r="L52" s="34">
        <v>0</v>
      </c>
      <c r="M52" s="34">
        <v>0</v>
      </c>
      <c r="N52" s="34">
        <v>0.5078716901661654</v>
      </c>
      <c r="O52" s="34">
        <v>0</v>
      </c>
      <c r="P52" s="34">
        <v>0</v>
      </c>
      <c r="Q52" s="34">
        <v>0</v>
      </c>
      <c r="R52" s="34">
        <v>0</v>
      </c>
      <c r="S52" s="35">
        <v>5.3505234952230308E-4</v>
      </c>
      <c r="T52" s="35">
        <v>0</v>
      </c>
      <c r="U52" s="35">
        <v>0</v>
      </c>
      <c r="V52" s="35">
        <v>0</v>
      </c>
      <c r="W52" s="35">
        <v>0</v>
      </c>
      <c r="X52" s="35">
        <v>0</v>
      </c>
      <c r="Y52" s="35">
        <v>7.2204779515627804</v>
      </c>
      <c r="Z52" s="35">
        <v>13.868556899607057</v>
      </c>
      <c r="AA52" s="35">
        <v>32.372936225315634</v>
      </c>
      <c r="AB52" s="35">
        <v>27.540622418066651</v>
      </c>
      <c r="AC52" s="35">
        <v>0</v>
      </c>
      <c r="AD52" s="35">
        <v>13.868556899607057</v>
      </c>
      <c r="AE52" s="58" t="s">
        <v>5560</v>
      </c>
      <c r="AF52" s="58"/>
      <c r="AG52" s="57" t="str" cm="1">
        <f t="array" ref="AG52">IFERROR(_xlfn.IFS(
AI52="MPR ISSUE","PDH",
AI52="BSS Hardware Issue","BSS",
AI52="Sites strategiques, MLL, Pylone, etc.","ENVTECH",
AI52="AKTIVCO DEFAUT GE &amp; POWER Cabinet","AKTIVCO",
AI52="AKTIVCO Coupure ENEO &amp; Baisse de tension","AKTIVCO GRID ONLY",
AI52="Coupure ENEO &amp; Baisse de tension","IHS GRID ONLY",
AI52="Defaut GE &amp; POWER Cabinet","IHS",
AI52="Sharing","Partners",
AI52="Sites strategiques &amp; DataCenter","SST &amp; DC",
AI52="Exclu","Exclu",
AI52="SAT","SAT",
AI52="SPARE-ISSUE","SPARE-ISSUE",
AI52="Fiber CAmtel","TRANS_FO_CAMTEL",
AI52="Fiber AOF","Fiber AOF",
AI52="Projet OCM (HUAWEI)","TRAVAUX-HUAWEI",
AI52="Projet OCM (NOKIA)","TRAVAUX-NOKIA",
AI52="ACCESS-ISSUE","ACCESS-ISSUE",
AI52="Projet OCM (ZTE, NOKIA, autres projets)","TRAVAUX OCM",
AI52="No root CAuse","No root cause",
AI52="ODU HS","PDH",
AI52="IP &amp; VLAN","PDH",
AI52="Warehouse HUAWEI","SPARE-ISSUE",
AI52="SPARE-HS","SPARE-ISSUE",
AI52="Power Telco","BSS",AI52="no impacts","no impacts"
),"")</f>
        <v>AKTIVCO GRID ONLY</v>
      </c>
      <c r="AH52" s="57" t="str" cm="1">
        <f t="array" ref="AH52">IFERROR(_xlfn.IFS(
AI52="MPR ISSUE","TX ISSUE",
AI52="BSS Hardware Issue","RAN ISSUE",
AI52="Sites strategiques, MLL, Pylone, etc.","ENVTECH",
AI52="AKTIVCO DEFAUT GE &amp; POWER Cabinet","POWER ISSUE",
AI52="AKTIVCO Coupure ENEO &amp; Baisse de tension","POWER ISSUE",
AI52="Coupure ENEO &amp; Baisse de tension","POWER ISSUE",
AI52="Defaut GE &amp; POWER Cabinet","POWER ISSUE",
AI52="Sharing","POWER ISSUE",
AI52="Sites strategiques &amp; DataCenter","POWER ISSUE",
AI52="Exclu","Exclu",
AI52="SAT","TX ISSUE",
AI52="SPARE-ISSUE","SPARE-ISSUE",
AI52="Fiber CAmtel","TX ISSUE",
AI52="Fiber AOF","TX ISSUE",
AI52="Projet OCM (HUAWEI)","TRAVAUX-HUAWEI",
AI52="Projet OCM (NOKIA)","TRAVAUX -NOKIA",
AI52="ACCESS-ISSUE","ACCESS-ISSUE",
AI52="Projet OCM (ZTE, NOKIA, autres projets)","TRAVAUX OCM",
AI52="No root CAuse","No root cause",
AI52="ODU HS","TX ISSUE",
AI52="IP &amp; VLAN","TX ISSUE",
AI52="Warehouse HUAWEI","SPARE-ISSUE",
AI52="SPARE-HS","SPARE-ISSUE",
AI52="Power Telco","RAN ISSUE",AI52="no impacts","no impacts"
),"")</f>
        <v>POWER ISSUE</v>
      </c>
      <c r="AI52" s="85" t="s">
        <v>5327</v>
      </c>
      <c r="AJ52" s="57" t="str" cm="1">
        <f t="array" ref="AJ52">IFERROR(_xlfn.IFS(
AI52="MPR ISSUE","ACTIVE",
AI52="BSS Hardware Issue","ACTIVE",
AI52="Sites strategiques, MLL, Pylone, etc.","PASSIVE",
AI52="AKTIVCO DEFAUT GE &amp; POWER Cabinet","PASSIVE",
AI52="AKTIVCO Coupure ENEO &amp; Baisse de tension","PASSIVE",
AI52="Coupure ENEO &amp; Baisse de tension","PASSIVE",
AI52="Defaut GE &amp; POWER Cabinet","PASSIVE",
AI52="Sharing","PASSIVE",
AI52="Sites strategiques &amp; DataCenter","PASSIVE",
AI52="Exclu","Exclu",
AI52="SAT","ACTIVE",
AI52="SPARE-ISSUE","SPARE-ISSUE",
AI52="Fiber CAmtel","ACTIVE",
AI52="Fiber AOF","ACTIVE",
AI52="Projet OCM (HUAWEI)","PLANNED WORKS",
AI52="Projet OCM (NOKIA)","PLANNED WORKS",
AI52="ACCESS-ISSUE","ACCESS-ISSUE",
AI52="Projet OCM (ZTE, NOKIA, autres projets)","PLANNED WORKS",
AI52="No root CAuse","No root cause",
AI52="ODU HS","ACTIVE",
AI52="IP &amp; VLAN","ACTIVE",
AI52="Warehouse HUAWEI","SPARE-ISSUE",
AI52="SPARE-HS","SPARE-ISSUE",
AI52="Power Telco","ACTIVE", AI52="no impacts","no impacts"
),"")</f>
        <v>PASSIVE</v>
      </c>
      <c r="AK52" s="23" t="s">
        <v>5695</v>
      </c>
      <c r="AL52" s="23" t="str">
        <f t="shared" si="3"/>
        <v>CTR_850</v>
      </c>
      <c r="AN52" s="9" t="s">
        <v>5537</v>
      </c>
      <c r="AO52" s="23" t="str">
        <f>_xlfn.XLOOKUP(B52,'INCIDENT-05-03-2026'!E:E,'INCIDENT-05-03-2026'!F:F,"")</f>
        <v/>
      </c>
      <c r="AP52" s="7" t="s">
        <v>5958</v>
      </c>
      <c r="AQ52" s="6"/>
      <c r="AR52" s="7"/>
      <c r="AS52" s="3" t="str">
        <f>_xlfn.XLOOKUP(B52,'[3]tt num | region | site id'!$C:$C,'[3]tt num | region | site id'!$Q:$Q,"")</f>
        <v/>
      </c>
      <c r="AT52" s="24" t="str">
        <f>_xlfn.XLOOKUP(B52,'[4]Cells Huawei 03052026 12h'!$B:$B,'[4]Cells Huawei 03052026 12h'!$T:$T,"")</f>
        <v/>
      </c>
      <c r="AU52" s="24" t="str">
        <f>_xlfn.XLOOKUP(B52,'[5]cells down 02052026 8h50'!$B:$B,'[5]cells down 02052026 8h50'!$R:$R,"")</f>
        <v/>
      </c>
      <c r="AV52" s="24" t="str">
        <f>_xlfn.XLOOKUP(B52,'[5]cells down 02052026 13h50'!$B:$B,'[5]cells down 02052026 13h50'!$R:$R,"")</f>
        <v/>
      </c>
      <c r="AW52" s="24" t="str">
        <f>_xlfn.XLOOKUP(B52,'[5]cells down 02052026 13h50'!$B:$B,'[5]cells down 02052026 13h50'!$R:$R,"")</f>
        <v/>
      </c>
      <c r="AX52" s="24" t="str">
        <f>_xlfn.XLOOKUP(B52,'[6]cell downs 03052026 8h40 '!$B:$B,'[6]cell downs 03052026 8h40 '!$R:$R,"")</f>
        <v/>
      </c>
      <c r="AY52" s="24" t="str">
        <f>_xlfn.XLOOKUP(B52,'[7]ALL SITES DOWN'!$D:$D,'[7]ALL SITES DOWN'!$J:$J,"")</f>
        <v>(05/03/2026 com ran 17h): 02.05.2026 SAMBA: Pas moyen de Deplyer un MGE. Transfo de la Zone toujours HS. ENEO relance. Update ASAP
30.04.26: Transformateur de la zone HS - En attente actions Eneo - Escalated to L3
29.04.26: Camusat: grid outage and gen cannot be started due to noise disturbance /awaiting grid return</v>
      </c>
      <c r="AZ52" s="24" t="str">
        <f>_xlfn.XLOOKUP(B52,'[8]ALL SITES DOWN'!$D:$D,'[8]ALL SITES DOWN'!$J:$J,"")</f>
        <v>(05/03/2026 com ran 10h): 02.05.2026 SAMBA: Pas moyen de Deplyer un MGE. Transfo de la Zone toujours HS. ENEO relance. Update ASAP
30.04.26: Transformateur de la zone HS - En attente actions Eneo - Escalated to L3
29.04.26: Camusat: grid outage and gen cannot be started due to noise disturbance /awaiting grid return</v>
      </c>
      <c r="BA52" s="9" t="str">
        <f>_xlfn.XLOOKUP(B52,[9]sheet1!$AC:$AC,[9]sheet1!$AF:$AF,"")</f>
        <v/>
      </c>
      <c r="BB52" s="14" t="s">
        <v>5980</v>
      </c>
      <c r="BC52" s="14" t="s">
        <v>5537</v>
      </c>
      <c r="BD52" s="14" t="str">
        <f>_xlfn.XLOOKUP(B52,'[10]cell downs 18042026 17h'!$B:$B,'[10]cell downs 18042026 17h'!$B:$B,"")</f>
        <v/>
      </c>
      <c r="BE52" s="14" t="str">
        <f>_xlfn.XLOOKUP(B52,'[11]Cells Huawei 19042026 15h'!$B:$B,'[11]Cells Huawei 19042026 15h'!$B:$B,"")</f>
        <v/>
      </c>
      <c r="BF52" s="9" t="str">
        <f>_xlfn.XLOOKUP(B52,'[12]cells down 19042026 9H40'!$B:$B,'[12]cells down 19042026 9H40'!$B:$B,"")</f>
        <v/>
      </c>
      <c r="BG52" s="9" t="s">
        <v>5537</v>
      </c>
      <c r="BH52" s="9" t="s">
        <v>5459</v>
      </c>
    </row>
    <row r="53" spans="1:60" s="9" customFormat="1" ht="15.45" customHeight="1" x14ac:dyDescent="0.3">
      <c r="A53" s="1" t="s">
        <v>126</v>
      </c>
      <c r="B53" s="1" t="s">
        <v>127</v>
      </c>
      <c r="C53" s="3" t="str">
        <f>_xlfn.XLOOKUP(B53,'[1]daily break down'!$D:$D,'[1]daily break down'!$E:$E,"")</f>
        <v>Yaounde</v>
      </c>
      <c r="D53" s="1" t="s">
        <v>21</v>
      </c>
      <c r="E53" s="1" t="s">
        <v>30</v>
      </c>
      <c r="F53" s="3" t="s">
        <v>37</v>
      </c>
      <c r="G53" s="1" t="s">
        <v>38</v>
      </c>
      <c r="H53" s="42" t="str">
        <f>_xlfn.XLOOKUP(B53,[2]CALCULATION!$B:$B,[2]CALCULATION!$H:$H,"")</f>
        <v>ZTE</v>
      </c>
      <c r="I53" s="34">
        <v>67.128149318129317</v>
      </c>
      <c r="J53" s="34">
        <v>13.868556899607057</v>
      </c>
      <c r="K53" s="34">
        <v>36.80441411054322</v>
      </c>
      <c r="L53" s="34">
        <v>38.957429094862633</v>
      </c>
      <c r="M53" s="34">
        <v>49.231629155929944</v>
      </c>
      <c r="N53" s="34">
        <v>1.5045672068555187</v>
      </c>
      <c r="O53" s="34">
        <v>9.2821773348971099</v>
      </c>
      <c r="P53" s="34">
        <v>19.285159359991788</v>
      </c>
      <c r="Q53" s="34">
        <v>46.030963836168389</v>
      </c>
      <c r="R53" s="34">
        <v>9.3119084104522116</v>
      </c>
      <c r="S53" s="35">
        <v>12.948694900309047</v>
      </c>
      <c r="T53" s="35">
        <v>57.190300999049718</v>
      </c>
      <c r="U53" s="35">
        <v>13.868556899607057</v>
      </c>
      <c r="V53" s="35">
        <v>13.868556899607057</v>
      </c>
      <c r="W53" s="35">
        <v>57.190300999049718</v>
      </c>
      <c r="X53" s="35">
        <v>36.73847782600383</v>
      </c>
      <c r="Y53" s="35">
        <v>4.410686208205278</v>
      </c>
      <c r="Z53" s="35">
        <v>13.868556899607057</v>
      </c>
      <c r="AA53" s="35">
        <v>32.372936225315634</v>
      </c>
      <c r="AB53" s="35">
        <v>27.540622418066651</v>
      </c>
      <c r="AC53" s="35">
        <v>0</v>
      </c>
      <c r="AD53" s="35">
        <v>13.868556899607057</v>
      </c>
      <c r="AE53" s="58" t="s">
        <v>5560</v>
      </c>
      <c r="AF53" s="58"/>
      <c r="AG53" s="57" t="str" cm="1">
        <f t="array" ref="AG53">IFERROR(_xlfn.IFS(
AI53="MPR ISSUE","PDH",
AI53="BSS Hardware Issue","BSS",
AI53="Sites strategiques, MLL, Pylone, etc.","ENVTECH",
AI53="AKTIVCO DEFAUT GE &amp; POWER Cabinet","AKTIVCO",
AI53="AKTIVCO Coupure ENEO &amp; Baisse de tension","AKTIVCO GRID ONLY",
AI53="Coupure ENEO &amp; Baisse de tension","IHS GRID ONLY",
AI53="Defaut GE &amp; POWER Cabinet","IHS",
AI53="Sharing","Partners",
AI53="Sites strategiques &amp; DataCenter","SST &amp; DC",
AI53="Exclu","Exclu",
AI53="SAT","SAT",
AI53="SPARE-ISSUE","SPARE-ISSUE",
AI53="Fiber CAmtel","TRANS_FO_CAMTEL",
AI53="Fiber AOF","Fiber AOF",
AI53="Projet OCM (HUAWEI)","TRAVAUX-HUAWEI",
AI53="Projet OCM (NOKIA)","TRAVAUX-NOKIA",
AI53="ACCESS-ISSUE","ACCESS-ISSUE",
AI53="Projet OCM (ZTE, NOKIA, autres projets)","TRAVAUX OCM",
AI53="No root CAuse","No root cause",
AI53="ODU HS","PDH",
AI53="IP &amp; VLAN","PDH",
AI53="Warehouse HUAWEI","SPARE-ISSUE",
AI53="SPARE-HS","SPARE-ISSUE",
AI53="Power Telco","BSS",AI53="no impacts","no impacts"
),"")</f>
        <v>AKTIVCO GRID ONLY</v>
      </c>
      <c r="AH53" s="57" t="str" cm="1">
        <f t="array" ref="AH53">IFERROR(_xlfn.IFS(
AI53="MPR ISSUE","TX ISSUE",
AI53="BSS Hardware Issue","RAN ISSUE",
AI53="Sites strategiques, MLL, Pylone, etc.","ENVTECH",
AI53="AKTIVCO DEFAUT GE &amp; POWER Cabinet","POWER ISSUE",
AI53="AKTIVCO Coupure ENEO &amp; Baisse de tension","POWER ISSUE",
AI53="Coupure ENEO &amp; Baisse de tension","POWER ISSUE",
AI53="Defaut GE &amp; POWER Cabinet","POWER ISSUE",
AI53="Sharing","POWER ISSUE",
AI53="Sites strategiques &amp; DataCenter","POWER ISSUE",
AI53="Exclu","Exclu",
AI53="SAT","TX ISSUE",
AI53="SPARE-ISSUE","SPARE-ISSUE",
AI53="Fiber CAmtel","TX ISSUE",
AI53="Fiber AOF","TX ISSUE",
AI53="Projet OCM (HUAWEI)","TRAVAUX-HUAWEI",
AI53="Projet OCM (NOKIA)","TRAVAUX -NOKIA",
AI53="ACCESS-ISSUE","ACCESS-ISSUE",
AI53="Projet OCM (ZTE, NOKIA, autres projets)","TRAVAUX OCM",
AI53="No root CAuse","No root cause",
AI53="ODU HS","TX ISSUE",
AI53="IP &amp; VLAN","TX ISSUE",
AI53="Warehouse HUAWEI","SPARE-ISSUE",
AI53="SPARE-HS","SPARE-ISSUE",
AI53="Power Telco","RAN ISSUE",AI53="no impacts","no impacts"
),"")</f>
        <v>POWER ISSUE</v>
      </c>
      <c r="AI53" s="85" t="s">
        <v>5327</v>
      </c>
      <c r="AJ53" s="57" t="str" cm="1">
        <f t="array" ref="AJ53">IFERROR(_xlfn.IFS(
AI53="MPR ISSUE","ACTIVE",
AI53="BSS Hardware Issue","ACTIVE",
AI53="Sites strategiques, MLL, Pylone, etc.","PASSIVE",
AI53="AKTIVCO DEFAUT GE &amp; POWER Cabinet","PASSIVE",
AI53="AKTIVCO Coupure ENEO &amp; Baisse de tension","PASSIVE",
AI53="Coupure ENEO &amp; Baisse de tension","PASSIVE",
AI53="Defaut GE &amp; POWER Cabinet","PASSIVE",
AI53="Sharing","PASSIVE",
AI53="Sites strategiques &amp; DataCenter","PASSIVE",
AI53="Exclu","Exclu",
AI53="SAT","ACTIVE",
AI53="SPARE-ISSUE","SPARE-ISSUE",
AI53="Fiber CAmtel","ACTIVE",
AI53="Fiber AOF","ACTIVE",
AI53="Projet OCM (HUAWEI)","PLANNED WORKS",
AI53="Projet OCM (NOKIA)","PLANNED WORKS",
AI53="ACCESS-ISSUE","ACCESS-ISSUE",
AI53="Projet OCM (ZTE, NOKIA, autres projets)","PLANNED WORKS",
AI53="No root CAuse","No root cause",
AI53="ODU HS","ACTIVE",
AI53="IP &amp; VLAN","ACTIVE",
AI53="Warehouse HUAWEI","SPARE-ISSUE",
AI53="SPARE-HS","SPARE-ISSUE",
AI53="Power Telco","ACTIVE", AI53="no impacts","no impacts"
),"")</f>
        <v>PASSIVE</v>
      </c>
      <c r="AK53" s="23" t="s">
        <v>5706</v>
      </c>
      <c r="AL53" s="23" t="str">
        <f t="shared" si="3"/>
        <v>CTR_868</v>
      </c>
      <c r="AN53" s="9" t="s">
        <v>5537</v>
      </c>
      <c r="AO53" s="23" t="str">
        <f>_xlfn.XLOOKUP(B53,'INCIDENT-05-03-2026'!E:E,'INCIDENT-05-03-2026'!F:F,"")</f>
        <v/>
      </c>
      <c r="AP53" s="7" t="s">
        <v>5959</v>
      </c>
      <c r="AQ53" s="6"/>
      <c r="AR53" s="7"/>
      <c r="AS53" s="3" t="str">
        <f>_xlfn.XLOOKUP(B53,'[3]tt num | region | site id'!$C:$C,'[3]tt num | region | site id'!$Q:$Q,"")</f>
        <v/>
      </c>
      <c r="AT53" s="24" t="str">
        <f>_xlfn.XLOOKUP(B53,'[4]Cells Huawei 03052026 12h'!$B:$B,'[4]Cells Huawei 03052026 12h'!$T:$T,"")</f>
        <v/>
      </c>
      <c r="AU53" s="24" t="str">
        <f>_xlfn.XLOOKUP(B53,'[5]cells down 02052026 8h50'!$B:$B,'[5]cells down 02052026 8h50'!$R:$R,"")</f>
        <v/>
      </c>
      <c r="AV53" s="24" t="str">
        <f>_xlfn.XLOOKUP(B53,'[5]cells down 02052026 13h50'!$B:$B,'[5]cells down 02052026 13h50'!$R:$R,"")</f>
        <v/>
      </c>
      <c r="AW53" s="24" t="str">
        <f>_xlfn.XLOOKUP(B53,'[5]cells down 02052026 13h50'!$B:$B,'[5]cells down 02052026 13h50'!$R:$R,"")</f>
        <v/>
      </c>
      <c r="AX53" s="24" t="str">
        <f>_xlfn.XLOOKUP(B53,'[6]cell downs 03052026 8h40 '!$B:$B,'[6]cell downs 03052026 8h40 '!$R:$R,"")</f>
        <v/>
      </c>
      <c r="AY53" s="24" t="str">
        <f>_xlfn.XLOOKUP(B53,'[7]ALL SITES DOWN'!$D:$D,'[7]ALL SITES DOWN'!$J:$J,"")</f>
        <v>(05/03/2026 com ran 17h): 02.05.2026 SAMBA: Continuite de delestage confirmee ce matin
01.05.2026 CAMUSAT: Grid outage and Grid only site / Awaiting Grid return</v>
      </c>
      <c r="AZ53" s="24" t="str">
        <f>_xlfn.XLOOKUP(B53,'[8]ALL SITES DOWN'!$D:$D,'[8]ALL SITES DOWN'!$J:$J,"")</f>
        <v>(05/03/2026 com ran 10h): 02.05.2026 SAMBA: Continuite de delestage confirmee ce matin
01.05.2026 CAMUSAT: Grid outage and Grid only site / Awaiting Grid return</v>
      </c>
      <c r="BA53" s="9" t="str">
        <f>_xlfn.XLOOKUP(B53,[9]sheet1!$AC:$AC,[9]sheet1!$AF:$AF,"")</f>
        <v/>
      </c>
      <c r="BB53" s="14" t="s">
        <v>5980</v>
      </c>
      <c r="BC53" s="14" t="s">
        <v>5537</v>
      </c>
      <c r="BD53" s="14" t="str">
        <f>_xlfn.XLOOKUP(B53,'[10]cell downs 18042026 17h'!$B:$B,'[10]cell downs 18042026 17h'!$B:$B,"")</f>
        <v/>
      </c>
      <c r="BE53" s="14" t="str">
        <f>_xlfn.XLOOKUP(B53,'[11]Cells Huawei 19042026 15h'!$B:$B,'[11]Cells Huawei 19042026 15h'!$B:$B,"")</f>
        <v/>
      </c>
      <c r="BF53" s="9" t="str">
        <f>_xlfn.XLOOKUP(B53,'[12]cells down 19042026 9H40'!$B:$B,'[12]cells down 19042026 9H40'!$B:$B,"")</f>
        <v>CTR_868</v>
      </c>
      <c r="BG53" s="9" t="s">
        <v>5537</v>
      </c>
      <c r="BH53" s="9" t="s">
        <v>594</v>
      </c>
    </row>
    <row r="54" spans="1:60" s="9" customFormat="1" x14ac:dyDescent="0.3">
      <c r="A54" s="1" t="s">
        <v>462</v>
      </c>
      <c r="B54" s="8" t="s">
        <v>463</v>
      </c>
      <c r="C54" s="3" t="str">
        <f>_xlfn.XLOOKUP(B54,'[1]daily break down'!$D:$D,'[1]daily break down'!$E:$E,"")</f>
        <v>Douala</v>
      </c>
      <c r="D54" s="1" t="s">
        <v>5490</v>
      </c>
      <c r="E54" s="1"/>
      <c r="F54" s="3" t="s">
        <v>31</v>
      </c>
      <c r="G54" s="1" t="s">
        <v>32</v>
      </c>
      <c r="H54" s="42" t="str">
        <f>_xlfn.XLOOKUP(B54,[2]CALCULATION!$B:$B,[2]CALCULATION!$H:$H,"")</f>
        <v>ZTE</v>
      </c>
      <c r="I54" s="34">
        <v>3.0822225646557264</v>
      </c>
      <c r="J54" s="34">
        <v>4.159389954713169</v>
      </c>
      <c r="K54" s="34">
        <v>0.75237277881934761</v>
      </c>
      <c r="L54" s="34">
        <v>7.6864550427613834</v>
      </c>
      <c r="M54" s="34">
        <v>8.1582642045697735</v>
      </c>
      <c r="N54" s="34">
        <v>1.0884034893974031</v>
      </c>
      <c r="O54" s="34">
        <v>0.69551454914348854</v>
      </c>
      <c r="P54" s="34">
        <v>8.6973829519480201</v>
      </c>
      <c r="Q54" s="34">
        <v>8.66388867486795</v>
      </c>
      <c r="R54" s="34">
        <v>7.6120292609428901</v>
      </c>
      <c r="S54" s="35">
        <v>4.2819704479886314</v>
      </c>
      <c r="T54" s="35">
        <v>32.698582896017214</v>
      </c>
      <c r="U54" s="35">
        <v>23.491723096854464</v>
      </c>
      <c r="V54" s="35">
        <v>13.868556899607057</v>
      </c>
      <c r="W54" s="35">
        <v>32.698582896017214</v>
      </c>
      <c r="X54" s="35">
        <v>19.294237414855338</v>
      </c>
      <c r="Y54" s="35">
        <v>3.7225197113285549</v>
      </c>
      <c r="Z54" s="35">
        <v>13.868556899607057</v>
      </c>
      <c r="AA54" s="35">
        <v>32.372936225315634</v>
      </c>
      <c r="AB54" s="35">
        <v>27.540622418066651</v>
      </c>
      <c r="AC54" s="35">
        <v>0</v>
      </c>
      <c r="AD54" s="35">
        <v>13.868556899607057</v>
      </c>
      <c r="AE54" s="58" t="s">
        <v>5560</v>
      </c>
      <c r="AF54" s="58"/>
      <c r="AG54" s="57" t="str" cm="1">
        <f t="array" ref="AG54">IFERROR(_xlfn.IFS(
AI54="MPR ISSUE","PDH",
AI54="BSS Hardware Issue","BSS",
AI54="Sites strategiques, MLL, Pylone, etc.","ENVTECH",
AI54="AKTIVCO DEFAUT GE &amp; POWER Cabinet","AKTIVCO",
AI54="AKTIVCO Coupure ENEO &amp; Baisse de tension","AKTIVCO GRID ONLY",
AI54="Coupure ENEO &amp; Baisse de tension","IHS GRID ONLY",
AI54="Defaut GE &amp; POWER Cabinet","IHS",
AI54="Sharing","Partners",
AI54="Sites strategiques &amp; DataCenter","SST &amp; DC",
AI54="Exclu","Exclu",
AI54="SAT","SAT",
AI54="SPARE-ISSUE","SPARE-ISSUE",
AI54="Fiber CAmtel","TRANS_FO_CAMTEL",
AI54="Fiber AOF","Fiber AOF",
AI54="Projet OCM (HUAWEI)","TRAVAUX-HUAWEI",
AI54="Projet OCM (NOKIA)","TRAVAUX-NOKIA",
AI54="ACCESS-ISSUE","ACCESS-ISSUE",
AI54="Projet OCM (ZTE, NOKIA, autres projets)","TRAVAUX OCM",
AI54="No root CAuse","No root cause",
AI54="ODU HS","PDH",
AI54="IP &amp; VLAN","PDH",
AI54="Warehouse HUAWEI","SPARE-ISSUE",
AI54="SPARE-HS","SPARE-ISSUE",
AI54="Power Telco","BSS",AI54="no impacts","no impacts"
),"")</f>
        <v>PDH</v>
      </c>
      <c r="AH54" s="57" t="str" cm="1">
        <f t="array" ref="AH54">IFERROR(_xlfn.IFS(
AI54="MPR ISSUE","TX ISSUE",
AI54="BSS Hardware Issue","RAN ISSUE",
AI54="Sites strategiques, MLL, Pylone, etc.","ENVTECH",
AI54="AKTIVCO DEFAUT GE &amp; POWER Cabinet","POWER ISSUE",
AI54="AKTIVCO Coupure ENEO &amp; Baisse de tension","POWER ISSUE",
AI54="Coupure ENEO &amp; Baisse de tension","POWER ISSUE",
AI54="Defaut GE &amp; POWER Cabinet","POWER ISSUE",
AI54="Sharing","POWER ISSUE",
AI54="Sites strategiques &amp; DataCenter","POWER ISSUE",
AI54="Exclu","Exclu",
AI54="SAT","TX ISSUE",
AI54="SPARE-ISSUE","SPARE-ISSUE",
AI54="Fiber CAmtel","TX ISSUE",
AI54="Fiber AOF","TX ISSUE",
AI54="Projet OCM (HUAWEI)","TRAVAUX-HUAWEI",
AI54="Projet OCM (NOKIA)","TRAVAUX -NOKIA",
AI54="ACCESS-ISSUE","ACCESS-ISSUE",
AI54="Projet OCM (ZTE, NOKIA, autres projets)","TRAVAUX OCM",
AI54="No root CAuse","No root cause",
AI54="ODU HS","TX ISSUE",
AI54="IP &amp; VLAN","TX ISSUE",
AI54="Warehouse HUAWEI","SPARE-ISSUE",
AI54="SPARE-HS","SPARE-ISSUE",
AI54="Power Telco","RAN ISSUE",AI54="no impacts","no impacts"
),"")</f>
        <v>TX ISSUE</v>
      </c>
      <c r="AI54" s="85" t="s">
        <v>5914</v>
      </c>
      <c r="AJ54" s="57" t="str" cm="1">
        <f t="array" ref="AJ54">IFERROR(_xlfn.IFS(
AI54="MPR ISSUE","ACTIVE",
AI54="BSS Hardware Issue","ACTIVE",
AI54="Sites strategiques, MLL, Pylone, etc.","PASSIVE",
AI54="AKTIVCO DEFAUT GE &amp; POWER Cabinet","PASSIVE",
AI54="AKTIVCO Coupure ENEO &amp; Baisse de tension","PASSIVE",
AI54="Coupure ENEO &amp; Baisse de tension","PASSIVE",
AI54="Defaut GE &amp; POWER Cabinet","PASSIVE",
AI54="Sharing","PASSIVE",
AI54="Sites strategiques &amp; DataCenter","PASSIVE",
AI54="Exclu","Exclu",
AI54="SAT","ACTIVE",
AI54="SPARE-ISSUE","SPARE-ISSUE",
AI54="Fiber CAmtel","ACTIVE",
AI54="Fiber AOF","ACTIVE",
AI54="Projet OCM (HUAWEI)","PLANNED WORKS",
AI54="Projet OCM (NOKIA)","PLANNED WORKS",
AI54="ACCESS-ISSUE","ACCESS-ISSUE",
AI54="Projet OCM (ZTE, NOKIA, autres projets)","PLANNED WORKS",
AI54="No root CAuse","No root cause",
AI54="ODU HS","ACTIVE",
AI54="IP &amp; VLAN","ACTIVE",
AI54="Warehouse HUAWEI","SPARE-ISSUE",
AI54="SPARE-HS","SPARE-ISSUE",
AI54="Power Telco","ACTIVE", AI54="no impacts","no impacts"
),"")</f>
        <v>ACTIVE</v>
      </c>
      <c r="AK54" s="23" t="s">
        <v>5712</v>
      </c>
      <c r="AL54" s="23" t="str">
        <f t="shared" si="3"/>
        <v>LIT_753</v>
      </c>
      <c r="AN54" s="9" t="s">
        <v>5537</v>
      </c>
      <c r="AO54" s="23" t="str">
        <f>_xlfn.XLOOKUP(B54,'INCIDENT-05-03-2026'!E:E,'INCIDENT-05-03-2026'!F:F,"")</f>
        <v/>
      </c>
      <c r="AP54" s="7" t="s">
        <v>5960</v>
      </c>
      <c r="AQ54" s="6"/>
      <c r="AR54" s="7"/>
      <c r="AS54" s="3" t="str">
        <f>_xlfn.XLOOKUP(B54,'[3]tt num | region | site id'!$C:$C,'[3]tt num | region | site id'!$Q:$Q,"")</f>
        <v/>
      </c>
      <c r="AT54" s="24" t="str">
        <f>_xlfn.XLOOKUP(B54,'[4]Cells Huawei 03052026 12h'!$B:$B,'[4]Cells Huawei 03052026 12h'!$T:$T,"")</f>
        <v/>
      </c>
      <c r="AU54" s="24" t="str">
        <f>_xlfn.XLOOKUP(B54,'[5]cells down 02052026 8h50'!$B:$B,'[5]cells down 02052026 8h50'!$R:$R,"")</f>
        <v/>
      </c>
      <c r="AV54" s="24" t="str">
        <f>_xlfn.XLOOKUP(B54,'[5]cells down 02052026 13h50'!$B:$B,'[5]cells down 02052026 13h50'!$R:$R,"")</f>
        <v/>
      </c>
      <c r="AW54" s="24" t="str">
        <f>_xlfn.XLOOKUP(B54,'[5]cells down 02052026 13h50'!$B:$B,'[5]cells down 02052026 13h50'!$R:$R,"")</f>
        <v/>
      </c>
      <c r="AX54" s="24" t="str">
        <f>_xlfn.XLOOKUP(B54,'[6]cell downs 03052026 8h40 '!$B:$B,'[6]cell downs 03052026 8h40 '!$R:$R,"")</f>
        <v/>
      </c>
      <c r="AY54" s="24" t="str">
        <f>_xlfn.XLOOKUP(B54,'[7]ALL SITES DOWN'!$D:$D,'[7]ALL SITES DOWN'!$J:$J,"")</f>
        <v>(05/03/2026 com ran 17h): 03.05.2026: FME Nomo Brice Activatd ETA=ASAP
03.05.2026: Need FME on the site to check MPR status as it's not supervised
02.05.2026: ESCALATION Done to L2 MTN
01.05.2026: Power observed from aalrm view. MTN Activated for support</v>
      </c>
      <c r="AZ54" s="24" t="str">
        <f>_xlfn.XLOOKUP(B54,'[8]ALL SITES DOWN'!$D:$D,'[8]ALL SITES DOWN'!$J:$J,"")</f>
        <v>(05/03/2026 com ran 10h): 02.05.2026: ESCALATION Done to L2 MTN
02.05.2026: Power observed from aalrm view. MTN Activated for support</v>
      </c>
      <c r="BA54" s="9" t="str">
        <f>_xlfn.XLOOKUP(B54,[9]sheet1!$AC:$AC,[9]sheet1!$AF:$AF,"")</f>
        <v/>
      </c>
      <c r="BB54" s="14" t="s">
        <v>5980</v>
      </c>
      <c r="BC54" s="14" t="s">
        <v>5537</v>
      </c>
      <c r="BD54" s="14" t="str">
        <f>_xlfn.XLOOKUP(B54,'[10]cell downs 18042026 17h'!$B:$B,'[10]cell downs 18042026 17h'!$B:$B,"")</f>
        <v/>
      </c>
      <c r="BE54" s="14" t="str">
        <f>_xlfn.XLOOKUP(B54,'[11]Cells Huawei 19042026 15h'!$B:$B,'[11]Cells Huawei 19042026 15h'!$B:$B,"")</f>
        <v/>
      </c>
      <c r="BF54" s="9" t="str">
        <f>_xlfn.XLOOKUP(B54,'[12]cells down 19042026 9H40'!$B:$B,'[12]cells down 19042026 9H40'!$B:$B,"")</f>
        <v/>
      </c>
      <c r="BG54" s="9" t="s">
        <v>5537</v>
      </c>
      <c r="BH54" s="9" t="s">
        <v>5537</v>
      </c>
    </row>
    <row r="55" spans="1:60" s="9" customFormat="1" ht="31.95" customHeight="1" x14ac:dyDescent="0.3">
      <c r="A55" s="1" t="s">
        <v>71</v>
      </c>
      <c r="B55" s="8" t="s">
        <v>72</v>
      </c>
      <c r="C55" s="3" t="str">
        <f>_xlfn.XLOOKUP(B55,'[1]daily break down'!$D:$D,'[1]daily break down'!$E:$E,"")</f>
        <v>Yaounde</v>
      </c>
      <c r="D55" s="1" t="s">
        <v>5490</v>
      </c>
      <c r="E55" s="1"/>
      <c r="F55" s="3" t="s">
        <v>37</v>
      </c>
      <c r="G55" s="1" t="s">
        <v>38</v>
      </c>
      <c r="H55" s="42" t="str">
        <f>_xlfn.XLOOKUP(B55,[2]CALCULATION!$B:$B,[2]CALCULATION!$H:$H,"")</f>
        <v>ZTE</v>
      </c>
      <c r="I55" s="34">
        <v>0</v>
      </c>
      <c r="J55" s="34">
        <v>0</v>
      </c>
      <c r="K55" s="34">
        <v>1.0878149318129278</v>
      </c>
      <c r="L55" s="34">
        <v>8.5409693151044568</v>
      </c>
      <c r="M55" s="34">
        <v>27.128349071006443</v>
      </c>
      <c r="N55" s="34">
        <v>0.9366626430729984</v>
      </c>
      <c r="O55" s="34">
        <v>0</v>
      </c>
      <c r="P55" s="34">
        <v>4.0623136234315833</v>
      </c>
      <c r="Q55" s="34">
        <v>15.700611814526599</v>
      </c>
      <c r="R55" s="34">
        <v>0</v>
      </c>
      <c r="S55" s="35">
        <v>0.56694146955338143</v>
      </c>
      <c r="T55" s="35">
        <v>4.6657634983006719</v>
      </c>
      <c r="U55" s="35">
        <v>1.9730768791751918</v>
      </c>
      <c r="V55" s="35">
        <v>8.7709348149289603</v>
      </c>
      <c r="W55" s="35">
        <v>4.6657634983006719</v>
      </c>
      <c r="X55" s="35">
        <v>6.7159949262769194</v>
      </c>
      <c r="Y55" s="35">
        <v>3.4569375601042132</v>
      </c>
      <c r="Z55" s="35">
        <v>13.868556899607057</v>
      </c>
      <c r="AA55" s="35">
        <v>32.372936225315634</v>
      </c>
      <c r="AB55" s="35">
        <v>27.540622418066651</v>
      </c>
      <c r="AC55" s="35">
        <v>0</v>
      </c>
      <c r="AD55" s="35">
        <v>13.868556899607057</v>
      </c>
      <c r="AE55" s="58" t="s">
        <v>5560</v>
      </c>
      <c r="AF55" s="58"/>
      <c r="AG55" s="57" t="str" cm="1">
        <f t="array" ref="AG55">IFERROR(_xlfn.IFS(
AI55="MPR ISSUE","PDH",
AI55="BSS Hardware Issue","BSS",
AI55="Sites strategiques, MLL, Pylone, etc.","ENVTECH",
AI55="AKTIVCO DEFAUT GE &amp; POWER Cabinet","AKTIVCO",
AI55="AKTIVCO Coupure ENEO &amp; Baisse de tension","AKTIVCO GRID ONLY",
AI55="Coupure ENEO &amp; Baisse de tension","IHS GRID ONLY",
AI55="Defaut GE &amp; POWER Cabinet","IHS",
AI55="Sharing","Partners",
AI55="Sites strategiques &amp; DataCenter","SST &amp; DC",
AI55="Exclu","Exclu",
AI55="SAT","SAT",
AI55="SPARE-ISSUE","SPARE-ISSUE",
AI55="Fiber CAmtel","TRANS_FO_CAMTEL",
AI55="Fiber AOF","Fiber AOF",
AI55="Projet OCM (HUAWEI)","TRAVAUX-HUAWEI",
AI55="Projet OCM (NOKIA)","TRAVAUX-NOKIA",
AI55="ACCESS-ISSUE","ACCESS-ISSUE",
AI55="Projet OCM (ZTE, NOKIA, autres projets)","TRAVAUX OCM",
AI55="No root CAuse","No root cause",
AI55="ODU HS","PDH",
AI55="IP &amp; VLAN","PDH",
AI55="Warehouse HUAWEI","SPARE-ISSUE",
AI55="SPARE-HS","SPARE-ISSUE",
AI55="Power Telco","BSS",AI55="no impacts","no impacts"
),"")</f>
        <v>PDH</v>
      </c>
      <c r="AH55" s="57" t="str" cm="1">
        <f t="array" ref="AH55">IFERROR(_xlfn.IFS(
AI55="MPR ISSUE","TX ISSUE",
AI55="BSS Hardware Issue","RAN ISSUE",
AI55="Sites strategiques, MLL, Pylone, etc.","ENVTECH",
AI55="AKTIVCO DEFAUT GE &amp; POWER Cabinet","POWER ISSUE",
AI55="AKTIVCO Coupure ENEO &amp; Baisse de tension","POWER ISSUE",
AI55="Coupure ENEO &amp; Baisse de tension","POWER ISSUE",
AI55="Defaut GE &amp; POWER Cabinet","POWER ISSUE",
AI55="Sharing","POWER ISSUE",
AI55="Sites strategiques &amp; DataCenter","POWER ISSUE",
AI55="Exclu","Exclu",
AI55="SAT","TX ISSUE",
AI55="SPARE-ISSUE","SPARE-ISSUE",
AI55="Fiber CAmtel","TX ISSUE",
AI55="Fiber AOF","TX ISSUE",
AI55="Projet OCM (HUAWEI)","TRAVAUX-HUAWEI",
AI55="Projet OCM (NOKIA)","TRAVAUX -NOKIA",
AI55="ACCESS-ISSUE","ACCESS-ISSUE",
AI55="Projet OCM (ZTE, NOKIA, autres projets)","TRAVAUX OCM",
AI55="No root CAuse","No root cause",
AI55="ODU HS","TX ISSUE",
AI55="IP &amp; VLAN","TX ISSUE",
AI55="Warehouse HUAWEI","SPARE-ISSUE",
AI55="SPARE-HS","SPARE-ISSUE",
AI55="Power Telco","RAN ISSUE",AI55="no impacts","no impacts"
),"")</f>
        <v>TX ISSUE</v>
      </c>
      <c r="AI55" s="85" t="s">
        <v>5914</v>
      </c>
      <c r="AJ55" s="57" t="str" cm="1">
        <f t="array" ref="AJ55">IFERROR(_xlfn.IFS(
AI55="MPR ISSUE","ACTIVE",
AI55="BSS Hardware Issue","ACTIVE",
AI55="Sites strategiques, MLL, Pylone, etc.","PASSIVE",
AI55="AKTIVCO DEFAUT GE &amp; POWER Cabinet","PASSIVE",
AI55="AKTIVCO Coupure ENEO &amp; Baisse de tension","PASSIVE",
AI55="Coupure ENEO &amp; Baisse de tension","PASSIVE",
AI55="Defaut GE &amp; POWER Cabinet","PASSIVE",
AI55="Sharing","PASSIVE",
AI55="Sites strategiques &amp; DataCenter","PASSIVE",
AI55="Exclu","Exclu",
AI55="SAT","ACTIVE",
AI55="SPARE-ISSUE","SPARE-ISSUE",
AI55="Fiber CAmtel","ACTIVE",
AI55="Fiber AOF","ACTIVE",
AI55="Projet OCM (HUAWEI)","PLANNED WORKS",
AI55="Projet OCM (NOKIA)","PLANNED WORKS",
AI55="ACCESS-ISSUE","ACCESS-ISSUE",
AI55="Projet OCM (ZTE, NOKIA, autres projets)","PLANNED WORKS",
AI55="No root CAuse","No root cause",
AI55="ODU HS","ACTIVE",
AI55="IP &amp; VLAN","ACTIVE",
AI55="Warehouse HUAWEI","SPARE-ISSUE",
AI55="SPARE-HS","SPARE-ISSUE",
AI55="Power Telco","ACTIVE", AI55="no impacts","no impacts"
),"")</f>
        <v>ACTIVE</v>
      </c>
      <c r="AK55" s="23" t="s">
        <v>5713</v>
      </c>
      <c r="AL55" s="23" t="str">
        <f t="shared" si="3"/>
        <v>CTR_726</v>
      </c>
      <c r="AN55" s="9" t="s">
        <v>5537</v>
      </c>
      <c r="AO55" s="23" t="str">
        <f>_xlfn.XLOOKUP(B55,'INCIDENT-05-03-2026'!E:E,'INCIDENT-05-03-2026'!F:F,"")</f>
        <v/>
      </c>
      <c r="AP55" s="7" t="s">
        <v>5961</v>
      </c>
      <c r="AQ55" s="6"/>
      <c r="AR55" s="7"/>
      <c r="AS55" s="3" t="str">
        <f>_xlfn.XLOOKUP(B55,'[3]tt num | region | site id'!$C:$C,'[3]tt num | region | site id'!$Q:$Q,"")</f>
        <v/>
      </c>
      <c r="AT55" s="24" t="str">
        <f>_xlfn.XLOOKUP(B55,'[4]Cells Huawei 03052026 12h'!$B:$B,'[4]Cells Huawei 03052026 12h'!$T:$T,"")</f>
        <v/>
      </c>
      <c r="AU55" s="24" t="str">
        <f>_xlfn.XLOOKUP(B55,'[5]cells down 02052026 8h50'!$B:$B,'[5]cells down 02052026 8h50'!$R:$R,"")</f>
        <v/>
      </c>
      <c r="AV55" s="24" t="str">
        <f>_xlfn.XLOOKUP(B55,'[5]cells down 02052026 13h50'!$B:$B,'[5]cells down 02052026 13h50'!$R:$R,"")</f>
        <v/>
      </c>
      <c r="AW55" s="24" t="str">
        <f>_xlfn.XLOOKUP(B55,'[5]cells down 02052026 13h50'!$B:$B,'[5]cells down 02052026 13h50'!$R:$R,"")</f>
        <v/>
      </c>
      <c r="AX55" s="24" t="str">
        <f>_xlfn.XLOOKUP(B55,'[6]cell downs 03052026 8h40 '!$B:$B,'[6]cell downs 03052026 8h40 '!$R:$R,"")</f>
        <v/>
      </c>
      <c r="AY55" s="24" t="str">
        <f>_xlfn.XLOOKUP(B55,'[7]ALL SITES DOWN'!$D:$D,'[7]ALL SITES DOWN'!$J:$J,"")</f>
        <v>(05/03/2026 com ran 17h): 03.05.2026: FME ELOUNDOU activated ETA=ASAP
03.05.2026: Need FME on the site to check MPR status as it's not supervised
02.05.2026: ESCALATION Done to L2 MTN
01.05.2026: Power observed from aalrm view. MTN Activated for support</v>
      </c>
      <c r="AZ55" s="24" t="str">
        <f>_xlfn.XLOOKUP(B55,'[8]ALL SITES DOWN'!$D:$D,'[8]ALL SITES DOWN'!$J:$J,"")</f>
        <v>(05/03/2026 com ran 10h): 02.05.2026: ESCALATION Done to L2 MTN
01.05.2026: Power observed from aalrm view. MTN Activated for support</v>
      </c>
      <c r="BA55" s="9" t="str">
        <f>_xlfn.XLOOKUP(B55,[9]sheet1!$AC:$AC,[9]sheet1!$AF:$AF,"")</f>
        <v/>
      </c>
      <c r="BB55" s="14" t="s">
        <v>5980</v>
      </c>
      <c r="BC55" s="14" t="s">
        <v>5537</v>
      </c>
      <c r="BD55" s="14" t="str">
        <f>_xlfn.XLOOKUP(B55,'[10]cell downs 18042026 17h'!$B:$B,'[10]cell downs 18042026 17h'!$B:$B,"")</f>
        <v/>
      </c>
      <c r="BE55" s="14" t="str">
        <f>_xlfn.XLOOKUP(B55,'[11]Cells Huawei 19042026 15h'!$B:$B,'[11]Cells Huawei 19042026 15h'!$B:$B,"")</f>
        <v/>
      </c>
      <c r="BF55" s="9" t="str">
        <f>_xlfn.XLOOKUP(B55,'[12]cells down 19042026 9H40'!$B:$B,'[12]cells down 19042026 9H40'!$B:$B,"")</f>
        <v/>
      </c>
      <c r="BG55" s="9" t="s">
        <v>5537</v>
      </c>
      <c r="BH55" s="9" t="s">
        <v>12</v>
      </c>
    </row>
    <row r="56" spans="1:60" s="9" customFormat="1" ht="19.05" customHeight="1" x14ac:dyDescent="0.3">
      <c r="A56" s="1" t="s">
        <v>2399</v>
      </c>
      <c r="B56" s="1" t="s">
        <v>2400</v>
      </c>
      <c r="C56" s="3" t="str">
        <f>_xlfn.XLOOKUP(B56,'[1]daily break down'!$D:$D,'[1]daily break down'!$E:$E,"")</f>
        <v>Douala</v>
      </c>
      <c r="D56" s="1" t="s">
        <v>21</v>
      </c>
      <c r="E56" s="1" t="s">
        <v>125</v>
      </c>
      <c r="F56" s="3" t="s">
        <v>31</v>
      </c>
      <c r="G56" s="1" t="s">
        <v>32</v>
      </c>
      <c r="H56" s="42" t="str">
        <f>_xlfn.XLOOKUP(B56,[2]CALCULATION!$B:$B,[2]CALCULATION!$H:$H,"")</f>
        <v>ZTE</v>
      </c>
      <c r="I56" s="34">
        <v>1.5409507666230065</v>
      </c>
      <c r="J56" s="34">
        <v>2.1633593297434888</v>
      </c>
      <c r="K56" s="34">
        <v>1.5409507666230065</v>
      </c>
      <c r="L56" s="34">
        <v>1.1619196822217084</v>
      </c>
      <c r="M56" s="34">
        <v>0</v>
      </c>
      <c r="N56" s="34">
        <v>0</v>
      </c>
      <c r="O56" s="34">
        <v>0</v>
      </c>
      <c r="P56" s="34">
        <v>0</v>
      </c>
      <c r="Q56" s="34">
        <v>0</v>
      </c>
      <c r="R56" s="34">
        <v>0</v>
      </c>
      <c r="S56" s="35">
        <v>0</v>
      </c>
      <c r="T56" s="35">
        <v>0</v>
      </c>
      <c r="U56" s="35">
        <v>0</v>
      </c>
      <c r="V56" s="35">
        <v>2.3363952595789436E-3</v>
      </c>
      <c r="W56" s="35">
        <v>0</v>
      </c>
      <c r="X56" s="35">
        <v>0</v>
      </c>
      <c r="Y56" s="35">
        <v>0</v>
      </c>
      <c r="Z56" s="35">
        <v>13.868556899607057</v>
      </c>
      <c r="AA56" s="35">
        <v>32.372936225315634</v>
      </c>
      <c r="AB56" s="35">
        <v>27.540622418066651</v>
      </c>
      <c r="AC56" s="35">
        <v>0</v>
      </c>
      <c r="AD56" s="35">
        <v>13.868556899607057</v>
      </c>
      <c r="AE56" s="58" t="s">
        <v>5560</v>
      </c>
      <c r="AF56" s="58"/>
      <c r="AG56" s="57" t="str" cm="1">
        <f t="array" ref="AG56">IFERROR(_xlfn.IFS(
AI56="MPR ISSUE","PDH",
AI56="BSS Hardware Issue","BSS",
AI56="Sites strategiques, MLL, Pylone, etc.","ENVTECH",
AI56="AKTIVCO DEFAUT GE &amp; POWER Cabinet","AKTIVCO",
AI56="AKTIVCO Coupure ENEO &amp; Baisse de tension","AKTIVCO GRID ONLY",
AI56="Coupure ENEO &amp; Baisse de tension","IHS GRID ONLY",
AI56="Defaut GE &amp; POWER Cabinet","IHS",
AI56="Sharing","Partners",
AI56="Sites strategiques &amp; DataCenter","SST &amp; DC",
AI56="Exclu","Exclu",
AI56="SAT","SAT",
AI56="SPARE-ISSUE","SPARE-ISSUE",
AI56="Fiber CAmtel","TRANS_FO_CAMTEL",
AI56="Fiber AOF","Fiber AOF",
AI56="Projet OCM (HUAWEI)","TRAVAUX-HUAWEI",
AI56="Projet OCM (NOKIA)","TRAVAUX-NOKIA",
AI56="ACCESS-ISSUE","ACCESS-ISSUE",
AI56="Projet OCM (ZTE, NOKIA, autres projets)","TRAVAUX OCM",
AI56="No root CAuse","No root cause",
AI56="ODU HS","PDH",
AI56="IP &amp; VLAN","PDH",
AI56="Warehouse HUAWEI","SPARE-ISSUE",
AI56="SPARE-HS","SPARE-ISSUE",
AI56="Power Telco","BSS",AI56="no impacts","no impacts"
),"")</f>
        <v>AKTIVCO GRID ONLY</v>
      </c>
      <c r="AH56" s="57" t="str" cm="1">
        <f t="array" ref="AH56">IFERROR(_xlfn.IFS(
AI56="MPR ISSUE","TX ISSUE",
AI56="BSS Hardware Issue","RAN ISSUE",
AI56="Sites strategiques, MLL, Pylone, etc.","ENVTECH",
AI56="AKTIVCO DEFAUT GE &amp; POWER Cabinet","POWER ISSUE",
AI56="AKTIVCO Coupure ENEO &amp; Baisse de tension","POWER ISSUE",
AI56="Coupure ENEO &amp; Baisse de tension","POWER ISSUE",
AI56="Defaut GE &amp; POWER Cabinet","POWER ISSUE",
AI56="Sharing","POWER ISSUE",
AI56="Sites strategiques &amp; DataCenter","POWER ISSUE",
AI56="Exclu","Exclu",
AI56="SAT","TX ISSUE",
AI56="SPARE-ISSUE","SPARE-ISSUE",
AI56="Fiber CAmtel","TX ISSUE",
AI56="Fiber AOF","TX ISSUE",
AI56="Projet OCM (HUAWEI)","TRAVAUX-HUAWEI",
AI56="Projet OCM (NOKIA)","TRAVAUX -NOKIA",
AI56="ACCESS-ISSUE","ACCESS-ISSUE",
AI56="Projet OCM (ZTE, NOKIA, autres projets)","TRAVAUX OCM",
AI56="No root CAuse","No root cause",
AI56="ODU HS","TX ISSUE",
AI56="IP &amp; VLAN","TX ISSUE",
AI56="Warehouse HUAWEI","SPARE-ISSUE",
AI56="SPARE-HS","SPARE-ISSUE",
AI56="Power Telco","RAN ISSUE",AI56="no impacts","no impacts"
),"")</f>
        <v>POWER ISSUE</v>
      </c>
      <c r="AI56" s="85" t="s">
        <v>5327</v>
      </c>
      <c r="AJ56" s="57" t="str" cm="1">
        <f t="array" ref="AJ56">IFERROR(_xlfn.IFS(
AI56="MPR ISSUE","ACTIVE",
AI56="BSS Hardware Issue","ACTIVE",
AI56="Sites strategiques, MLL, Pylone, etc.","PASSIVE",
AI56="AKTIVCO DEFAUT GE &amp; POWER Cabinet","PASSIVE",
AI56="AKTIVCO Coupure ENEO &amp; Baisse de tension","PASSIVE",
AI56="Coupure ENEO &amp; Baisse de tension","PASSIVE",
AI56="Defaut GE &amp; POWER Cabinet","PASSIVE",
AI56="Sharing","PASSIVE",
AI56="Sites strategiques &amp; DataCenter","PASSIVE",
AI56="Exclu","Exclu",
AI56="SAT","ACTIVE",
AI56="SPARE-ISSUE","SPARE-ISSUE",
AI56="Fiber CAmtel","ACTIVE",
AI56="Fiber AOF","ACTIVE",
AI56="Projet OCM (HUAWEI)","PLANNED WORKS",
AI56="Projet OCM (NOKIA)","PLANNED WORKS",
AI56="ACCESS-ISSUE","ACCESS-ISSUE",
AI56="Projet OCM (ZTE, NOKIA, autres projets)","PLANNED WORKS",
AI56="No root CAuse","No root cause",
AI56="ODU HS","ACTIVE",
AI56="IP &amp; VLAN","ACTIVE",
AI56="Warehouse HUAWEI","SPARE-ISSUE",
AI56="SPARE-HS","SPARE-ISSUE",
AI56="Power Telco","ACTIVE", AI56="no impacts","no impacts"
),"")</f>
        <v>PASSIVE</v>
      </c>
      <c r="AK56" s="23" t="s">
        <v>5831</v>
      </c>
      <c r="AL56" s="23" t="str">
        <f t="shared" si="3"/>
        <v>LIT_554</v>
      </c>
      <c r="AN56" s="9" t="s">
        <v>5537</v>
      </c>
      <c r="AO56" s="23" t="str">
        <f>_xlfn.XLOOKUP(B56,'INCIDENT-05-03-2026'!E:E,'INCIDENT-05-03-2026'!F:F,"")</f>
        <v/>
      </c>
      <c r="AP56" s="7" t="s">
        <v>5962</v>
      </c>
      <c r="AQ56" s="6"/>
      <c r="AR56" s="7"/>
      <c r="AS56" s="3" t="str">
        <f>_xlfn.XLOOKUP(B56,'[3]tt num | region | site id'!$C:$C,'[3]tt num | region | site id'!$Q:$Q,"")</f>
        <v/>
      </c>
      <c r="AT56" s="24" t="str">
        <f>_xlfn.XLOOKUP(B56,'[4]Cells Huawei 03052026 12h'!$B:$B,'[4]Cells Huawei 03052026 12h'!$T:$T,"")</f>
        <v/>
      </c>
      <c r="AU56" s="24" t="str">
        <f>_xlfn.XLOOKUP(B56,'[5]cells down 02052026 8h50'!$B:$B,'[5]cells down 02052026 8h50'!$R:$R,"")</f>
        <v/>
      </c>
      <c r="AV56" s="24" t="str">
        <f>_xlfn.XLOOKUP(B56,'[5]cells down 02052026 13h50'!$B:$B,'[5]cells down 02052026 13h50'!$R:$R,"")</f>
        <v/>
      </c>
      <c r="AW56" s="24" t="str">
        <f>_xlfn.XLOOKUP(B56,'[5]cells down 02052026 13h50'!$B:$B,'[5]cells down 02052026 13h50'!$R:$R,"")</f>
        <v/>
      </c>
      <c r="AX56" s="24" t="str">
        <f>_xlfn.XLOOKUP(B56,'[6]cell downs 03052026 8h40 '!$B:$B,'[6]cell downs 03052026 8h40 '!$R:$R,"")</f>
        <v/>
      </c>
      <c r="AY56" s="24" t="str">
        <f>_xlfn.XLOOKUP(B56,'[7]ALL SITES DOWN'!$D:$D,'[7]ALL SITES DOWN'!$J:$J,"")</f>
        <v>(05/03/2026 com ran 17h): 02.05.2026 SAMBA: Continuite de delestage confirmee ce matin
01.05.2026 CAMUSAT:  grid only site grid outage / grid return awaited</v>
      </c>
      <c r="AZ56" s="24" t="str">
        <f>_xlfn.XLOOKUP(B56,'[8]ALL SITES DOWN'!$D:$D,'[8]ALL SITES DOWN'!$J:$J,"")</f>
        <v>(05/03/2026 com ran 10h): 02.05.2026 SAMBA: Continuite de delestage confirmee ce matin
01.05.2026 CAMUSAT:  grid only site grid outage / grid return awaited</v>
      </c>
      <c r="BA56" s="9" t="str">
        <f>_xlfn.XLOOKUP(B56,[9]sheet1!$AC:$AC,[9]sheet1!$AF:$AF,"")</f>
        <v/>
      </c>
      <c r="BB56" s="14" t="s">
        <v>5980</v>
      </c>
      <c r="BC56" s="14" t="s">
        <v>5537</v>
      </c>
      <c r="BD56" s="14" t="str">
        <f>_xlfn.XLOOKUP(B56,'[10]cell downs 18042026 17h'!$B:$B,'[10]cell downs 18042026 17h'!$B:$B,"")</f>
        <v/>
      </c>
      <c r="BE56" s="14" t="str">
        <f>_xlfn.XLOOKUP(B56,'[11]Cells Huawei 19042026 15h'!$B:$B,'[11]Cells Huawei 19042026 15h'!$B:$B,"")</f>
        <v/>
      </c>
      <c r="BF56" s="9" t="str">
        <f>_xlfn.XLOOKUP(B56,'[12]cells down 19042026 9H40'!$B:$B,'[12]cells down 19042026 9H40'!$B:$B,"")</f>
        <v/>
      </c>
      <c r="BG56" s="9" t="s">
        <v>5537</v>
      </c>
      <c r="BH56" s="9" t="s">
        <v>12</v>
      </c>
    </row>
    <row r="57" spans="1:60" s="9" customFormat="1" ht="30" customHeight="1" x14ac:dyDescent="0.3">
      <c r="A57" s="1" t="s">
        <v>1945</v>
      </c>
      <c r="B57" s="8" t="s">
        <v>1946</v>
      </c>
      <c r="C57" s="3" t="str">
        <f>_xlfn.XLOOKUP(B57,'[1]daily break down'!$D:$D,'[1]daily break down'!$E:$E,"")</f>
        <v>Douala</v>
      </c>
      <c r="D57" s="1" t="s">
        <v>11</v>
      </c>
      <c r="E57" s="1" t="s">
        <v>12</v>
      </c>
      <c r="F57" s="3" t="s">
        <v>31</v>
      </c>
      <c r="G57" s="1" t="s">
        <v>32</v>
      </c>
      <c r="H57" s="42" t="str">
        <f>_xlfn.XLOOKUP(B57,[2]CALCULATION!$B:$B,[2]CALCULATION!$H:$H,"")</f>
        <v>ZTE</v>
      </c>
      <c r="I57" s="34">
        <v>0</v>
      </c>
      <c r="J57" s="34">
        <v>0.64675344502372778</v>
      </c>
      <c r="K57" s="34">
        <v>0</v>
      </c>
      <c r="L57" s="34">
        <v>0</v>
      </c>
      <c r="M57" s="34">
        <v>0</v>
      </c>
      <c r="N57" s="34">
        <v>0</v>
      </c>
      <c r="O57" s="34">
        <v>0</v>
      </c>
      <c r="P57" s="34">
        <v>0</v>
      </c>
      <c r="Q57" s="34">
        <v>3.2588433452328984</v>
      </c>
      <c r="R57" s="34">
        <v>0</v>
      </c>
      <c r="S57" s="35">
        <v>0</v>
      </c>
      <c r="T57" s="35">
        <v>0</v>
      </c>
      <c r="U57" s="35">
        <v>0</v>
      </c>
      <c r="V57" s="35">
        <v>0</v>
      </c>
      <c r="W57" s="35">
        <v>0</v>
      </c>
      <c r="X57" s="35">
        <v>0</v>
      </c>
      <c r="Y57" s="35">
        <v>0</v>
      </c>
      <c r="Z57" s="35">
        <v>13.868556899607057</v>
      </c>
      <c r="AA57" s="35">
        <v>32.372936225315634</v>
      </c>
      <c r="AB57" s="35">
        <v>27.540622418066651</v>
      </c>
      <c r="AC57" s="35">
        <v>0</v>
      </c>
      <c r="AD57" s="35">
        <v>13.868556899607057</v>
      </c>
      <c r="AE57" s="58" t="s">
        <v>5560</v>
      </c>
      <c r="AF57" s="58"/>
      <c r="AG57" s="57" t="str" cm="1">
        <f t="array" ref="AG57">IFERROR(_xlfn.IFS(
AI57="MPR ISSUE","PDH",
AI57="BSS Hardware Issue","BSS",
AI57="Sites strategiques, MLL, Pylone, etc.","ENVTECH",
AI57="AKTIVCO DEFAUT GE &amp; POWER Cabinet","AKTIVCO",
AI57="AKTIVCO Coupure ENEO &amp; Baisse de tension","AKTIVCO GRID ONLY",
AI57="Coupure ENEO &amp; Baisse de tension","IHS GRID ONLY",
AI57="Defaut GE &amp; POWER Cabinet","IHS",
AI57="Sharing","Partners",
AI57="Sites strategiques &amp; DataCenter","SST &amp; DC",
AI57="Exclu","Exclu",
AI57="SAT","SAT",
AI57="SPARE-ISSUE","SPARE-ISSUE",
AI57="Fiber CAmtel","TRANS_FO_CAMTEL",
AI57="Fiber AOF","Fiber AOF",
AI57="Projet OCM (HUAWEI)","TRAVAUX-HUAWEI",
AI57="Projet OCM (NOKIA)","TRAVAUX-NOKIA",
AI57="ACCESS-ISSUE","ACCESS-ISSUE",
AI57="Projet OCM (ZTE, NOKIA, autres projets)","TRAVAUX OCM",
AI57="No root CAuse","No root cause",
AI57="ODU HS","PDH",
AI57="IP &amp; VLAN","PDH",
AI57="Warehouse HUAWEI","SPARE-ISSUE",
AI57="SPARE-HS","SPARE-ISSUE",
AI57="Power Telco","BSS",AI57="no impacts","no impacts"
),"")</f>
        <v>AKTIVCO GRID ONLY</v>
      </c>
      <c r="AH57" s="57" t="str" cm="1">
        <f t="array" ref="AH57">IFERROR(_xlfn.IFS(
AI57="MPR ISSUE","TX ISSUE",
AI57="BSS Hardware Issue","RAN ISSUE",
AI57="Sites strategiques, MLL, Pylone, etc.","ENVTECH",
AI57="AKTIVCO DEFAUT GE &amp; POWER Cabinet","POWER ISSUE",
AI57="AKTIVCO Coupure ENEO &amp; Baisse de tension","POWER ISSUE",
AI57="Coupure ENEO &amp; Baisse de tension","POWER ISSUE",
AI57="Defaut GE &amp; POWER Cabinet","POWER ISSUE",
AI57="Sharing","POWER ISSUE",
AI57="Sites strategiques &amp; DataCenter","POWER ISSUE",
AI57="Exclu","Exclu",
AI57="SAT","TX ISSUE",
AI57="SPARE-ISSUE","SPARE-ISSUE",
AI57="Fiber CAmtel","TX ISSUE",
AI57="Fiber AOF","TX ISSUE",
AI57="Projet OCM (HUAWEI)","TRAVAUX-HUAWEI",
AI57="Projet OCM (NOKIA)","TRAVAUX -NOKIA",
AI57="ACCESS-ISSUE","ACCESS-ISSUE",
AI57="Projet OCM (ZTE, NOKIA, autres projets)","TRAVAUX OCM",
AI57="No root CAuse","No root cause",
AI57="ODU HS","TX ISSUE",
AI57="IP &amp; VLAN","TX ISSUE",
AI57="Warehouse HUAWEI","SPARE-ISSUE",
AI57="SPARE-HS","SPARE-ISSUE",
AI57="Power Telco","RAN ISSUE",AI57="no impacts","no impacts"
),"")</f>
        <v>POWER ISSUE</v>
      </c>
      <c r="AI57" s="85" t="s">
        <v>5327</v>
      </c>
      <c r="AJ57" s="57" t="str" cm="1">
        <f t="array" ref="AJ57">IFERROR(_xlfn.IFS(
AI57="MPR ISSUE","ACTIVE",
AI57="BSS Hardware Issue","ACTIVE",
AI57="Sites strategiques, MLL, Pylone, etc.","PASSIVE",
AI57="AKTIVCO DEFAUT GE &amp; POWER Cabinet","PASSIVE",
AI57="AKTIVCO Coupure ENEO &amp; Baisse de tension","PASSIVE",
AI57="Coupure ENEO &amp; Baisse de tension","PASSIVE",
AI57="Defaut GE &amp; POWER Cabinet","PASSIVE",
AI57="Sharing","PASSIVE",
AI57="Sites strategiques &amp; DataCenter","PASSIVE",
AI57="Exclu","Exclu",
AI57="SAT","ACTIVE",
AI57="SPARE-ISSUE","SPARE-ISSUE",
AI57="Fiber CAmtel","ACTIVE",
AI57="Fiber AOF","ACTIVE",
AI57="Projet OCM (HUAWEI)","PLANNED WORKS",
AI57="Projet OCM (NOKIA)","PLANNED WORKS",
AI57="ACCESS-ISSUE","ACCESS-ISSUE",
AI57="Projet OCM (ZTE, NOKIA, autres projets)","PLANNED WORKS",
AI57="No root CAuse","No root cause",
AI57="ODU HS","ACTIVE",
AI57="IP &amp; VLAN","ACTIVE",
AI57="Warehouse HUAWEI","SPARE-ISSUE",
AI57="SPARE-HS","SPARE-ISSUE",
AI57="Power Telco","ACTIVE", AI57="no impacts","no impacts"
),"")</f>
        <v>PASSIVE</v>
      </c>
      <c r="AK57" s="23" t="s">
        <v>5915</v>
      </c>
      <c r="AL57" s="127" t="str">
        <f>IFERROR(MID(AM57, SEARCH("CTR_", AM57), 7), IFERROR(MID(AM57, SEARCH("SUO_", AM57), 7), IFERROR(MID(AM57, SEARCH("SUD_", AM57), 7), IFERROR(MID(AM57, SEARCH("NRO_", AM57), 7), IFERROR(MID(AM57, SEARCH("ADM_", AM57), 7), IFERROR(MID(AM57, SEARCH("NRD_", AM57), 7), IFERROR(MID(AM57, SEARCH("EXN_", AM57), 7), IFERROR(MID(AM57, SEARCH("LIT_", AM57), 7), IFERROR(MID(AM57, SEARCH("EST_", AM57), 7), MID(AM57, SEARCH("OST_",AM57), 7))))))))))</f>
        <v>LIT_554</v>
      </c>
      <c r="AM57" s="9" t="s">
        <v>5909</v>
      </c>
      <c r="AN57" s="9" t="s">
        <v>5537</v>
      </c>
      <c r="AO57" s="23" t="str">
        <f>_xlfn.XLOOKUP(B57,'INCIDENT-05-03-2026'!E:E,'INCIDENT-05-03-2026'!F:F,"")</f>
        <v/>
      </c>
      <c r="AP57" s="7" t="s">
        <v>5963</v>
      </c>
      <c r="AQ57" s="6"/>
      <c r="AR57" s="7"/>
      <c r="AS57" s="3" t="str">
        <f>_xlfn.XLOOKUP(B57,'[3]tt num | region | site id'!$C:$C,'[3]tt num | region | site id'!$Q:$Q,"")</f>
        <v/>
      </c>
      <c r="AT57" s="24" t="str">
        <f>_xlfn.XLOOKUP(B57,'[4]Cells Huawei 03052026 12h'!$B:$B,'[4]Cells Huawei 03052026 12h'!$T:$T,"")</f>
        <v/>
      </c>
      <c r="AU57" s="24" t="str">
        <f>_xlfn.XLOOKUP(B57,'[5]cells down 02052026 8h50'!$B:$B,'[5]cells down 02052026 8h50'!$R:$R,"")</f>
        <v/>
      </c>
      <c r="AV57" s="24" t="str">
        <f>_xlfn.XLOOKUP(B57,'[5]cells down 02052026 13h50'!$B:$B,'[5]cells down 02052026 13h50'!$R:$R,"")</f>
        <v/>
      </c>
      <c r="AW57" s="24" t="str">
        <f>_xlfn.XLOOKUP(B57,'[5]cells down 02052026 13h50'!$B:$B,'[5]cells down 02052026 13h50'!$R:$R,"")</f>
        <v/>
      </c>
      <c r="AX57" s="24" t="str">
        <f>_xlfn.XLOOKUP(B57,'[6]cell downs 03052026 8h40 '!$B:$B,'[6]cell downs 03052026 8h40 '!$R:$R,"")</f>
        <v/>
      </c>
      <c r="AY57" s="24" t="str">
        <f>_xlfn.XLOOKUP(B57,'[7]ALL SITES DOWN'!$D:$D,'[7]ALL SITES DOWN'!$J:$J,"")</f>
        <v>(05/03/2026 com ran 17h): Impacted by LIT_554_Z_Ndpssi-Vallee-de-la-Paix(LIT-554)</v>
      </c>
      <c r="AZ57" s="24" t="str">
        <f>_xlfn.XLOOKUP(B57,'[8]ALL SITES DOWN'!$D:$D,'[8]ALL SITES DOWN'!$J:$J,"")</f>
        <v>(05/03/2026 com ran 10h): Impacted by LIT_554_Z_Ndpssi-Vallee-de-la-Paix(LIT-554)</v>
      </c>
      <c r="BA57" s="9" t="str">
        <f>_xlfn.XLOOKUP(B57,[9]sheet1!$AC:$AC,[9]sheet1!$AF:$AF,"")</f>
        <v/>
      </c>
      <c r="BB57" s="14" t="s">
        <v>5980</v>
      </c>
      <c r="BC57" s="14" t="s">
        <v>5537</v>
      </c>
      <c r="BD57" s="14" t="str">
        <f>_xlfn.XLOOKUP(B57,'[10]cell downs 18042026 17h'!$B:$B,'[10]cell downs 18042026 17h'!$B:$B,"")</f>
        <v/>
      </c>
      <c r="BE57" s="14" t="str">
        <f>_xlfn.XLOOKUP(B57,'[11]Cells Huawei 19042026 15h'!$B:$B,'[11]Cells Huawei 19042026 15h'!$B:$B,"")</f>
        <v/>
      </c>
      <c r="BF57" s="9" t="str">
        <f>_xlfn.XLOOKUP(B57,'[12]cells down 19042026 9H40'!$B:$B,'[12]cells down 19042026 9H40'!$B:$B,"")</f>
        <v/>
      </c>
      <c r="BG57" s="9" t="s">
        <v>1946</v>
      </c>
      <c r="BH57" s="9" t="s">
        <v>12</v>
      </c>
    </row>
    <row r="58" spans="1:60" s="9" customFormat="1" ht="18.45" customHeight="1" x14ac:dyDescent="0.3">
      <c r="A58" s="1" t="s">
        <v>515</v>
      </c>
      <c r="B58" s="8" t="s">
        <v>516</v>
      </c>
      <c r="C58" s="3" t="str">
        <f>_xlfn.XLOOKUP(B58,'[1]daily break down'!$D:$D,'[1]daily break down'!$E:$E,"")</f>
        <v>SUD-OUEST</v>
      </c>
      <c r="D58" s="1" t="s">
        <v>21</v>
      </c>
      <c r="E58" s="1" t="s">
        <v>22</v>
      </c>
      <c r="F58" s="3" t="s">
        <v>13</v>
      </c>
      <c r="G58" s="1" t="s">
        <v>63</v>
      </c>
      <c r="H58" s="40" t="str">
        <f>_xlfn.XLOOKUP(B58,[2]CALCULATION!$B:$B,[2]CALCULATION!$H:$H,"")</f>
        <v>Huawei</v>
      </c>
      <c r="I58" s="34">
        <v>5.5856790028336381</v>
      </c>
      <c r="J58" s="34">
        <v>4.5925326667294479E-2</v>
      </c>
      <c r="K58" s="34">
        <v>0</v>
      </c>
      <c r="L58" s="34">
        <v>0</v>
      </c>
      <c r="M58" s="34">
        <v>0</v>
      </c>
      <c r="N58" s="34">
        <v>0</v>
      </c>
      <c r="O58" s="34">
        <v>0</v>
      </c>
      <c r="P58" s="34">
        <v>0</v>
      </c>
      <c r="Q58" s="34">
        <v>10.081634720474383</v>
      </c>
      <c r="R58" s="34">
        <v>0</v>
      </c>
      <c r="S58" s="35">
        <v>0</v>
      </c>
      <c r="T58" s="35">
        <v>0</v>
      </c>
      <c r="U58" s="35">
        <v>0.78920221554476899</v>
      </c>
      <c r="V58" s="35">
        <v>0</v>
      </c>
      <c r="W58" s="35">
        <v>0</v>
      </c>
      <c r="X58" s="35">
        <v>2.0780541501513841</v>
      </c>
      <c r="Y58" s="35">
        <v>3.8258918252561829</v>
      </c>
      <c r="Z58" s="35">
        <v>13.868556899607057</v>
      </c>
      <c r="AA58" s="35">
        <v>32.371062791506304</v>
      </c>
      <c r="AB58" s="35">
        <v>27.540622418066651</v>
      </c>
      <c r="AC58" s="35">
        <v>0</v>
      </c>
      <c r="AD58" s="35">
        <v>13.868289373432297</v>
      </c>
      <c r="AE58" s="58" t="s">
        <v>5560</v>
      </c>
      <c r="AF58" s="58"/>
      <c r="AG58" s="57" t="str" cm="1">
        <f t="array" ref="AG58">IFERROR(_xlfn.IFS(
AI58="MPR ISSUE","PDH",
AI58="BSS Hardware Issue","BSS",
AI58="Sites strategiques, MLL, Pylone, etc.","ENVTECH",
AI58="AKTIVCO DEFAUT GE &amp; POWER Cabinet","AKTIVCO",
AI58="AKTIVCO Coupure ENEO &amp; Baisse de tension","AKTIVCO GRID ONLY",
AI58="Coupure ENEO &amp; Baisse de tension","IHS GRID ONLY",
AI58="Defaut GE &amp; POWER Cabinet","IHS",
AI58="Sharing","Partners",
AI58="Sites strategiques &amp; DataCenter","SST &amp; DC",
AI58="Exclu","Exclu",
AI58="SAT","SAT",
AI58="SPARE-ISSUE","SPARE-ISSUE",
AI58="Fiber CAmtel","TRANS_FO_CAMTEL",
AI58="Fiber AOF","Fiber AOF",
AI58="Projet OCM (HUAWEI)","TRAVAUX-HUAWEI",
AI58="Projet OCM (NOKIA)","TRAVAUX-NOKIA",
AI58="ACCESS-ISSUE","ACCESS-ISSUE",
AI58="Projet OCM (ZTE, NOKIA, autres projets)","TRAVAUX OCM",
AI58="No root CAuse","No root cause",
AI58="ODU HS","PDH",
AI58="IP &amp; VLAN","PDH",
AI58="Warehouse HUAWEI","SPARE-ISSUE",
AI58="SPARE-HS","SPARE-ISSUE",
AI58="Power Telco","BSS",AI58="no impacts","no impacts"
),"")</f>
        <v>AKTIVCO</v>
      </c>
      <c r="AH58" s="57" t="str" cm="1">
        <f t="array" ref="AH58">IFERROR(_xlfn.IFS(
AI58="MPR ISSUE","TX ISSUE",
AI58="BSS Hardware Issue","RAN ISSUE",
AI58="Sites strategiques, MLL, Pylone, etc.","ENVTECH",
AI58="AKTIVCO DEFAUT GE &amp; POWER Cabinet","POWER ISSUE",
AI58="AKTIVCO Coupure ENEO &amp; Baisse de tension","POWER ISSUE",
AI58="Coupure ENEO &amp; Baisse de tension","POWER ISSUE",
AI58="Defaut GE &amp; POWER Cabinet","POWER ISSUE",
AI58="Sharing","POWER ISSUE",
AI58="Sites strategiques &amp; DataCenter","POWER ISSUE",
AI58="Exclu","Exclu",
AI58="SAT","TX ISSUE",
AI58="SPARE-ISSUE","SPARE-ISSUE",
AI58="Fiber CAmtel","TX ISSUE",
AI58="Fiber AOF","TX ISSUE",
AI58="Projet OCM (HUAWEI)","TRAVAUX-HUAWEI",
AI58="Projet OCM (NOKIA)","TRAVAUX -NOKIA",
AI58="ACCESS-ISSUE","ACCESS-ISSUE",
AI58="Projet OCM (ZTE, NOKIA, autres projets)","TRAVAUX OCM",
AI58="No root CAuse","No root cause",
AI58="ODU HS","TX ISSUE",
AI58="IP &amp; VLAN","TX ISSUE",
AI58="Warehouse HUAWEI","SPARE-ISSUE",
AI58="SPARE-HS","SPARE-ISSUE",
AI58="Power Telco","RAN ISSUE",AI58="no impacts","no impacts"
),"")</f>
        <v>POWER ISSUE</v>
      </c>
      <c r="AI58" s="85" t="s">
        <v>5325</v>
      </c>
      <c r="AJ58" s="57" t="str" cm="1">
        <f t="array" ref="AJ58">IFERROR(_xlfn.IFS(
AI58="MPR ISSUE","ACTIVE",
AI58="BSS Hardware Issue","ACTIVE",
AI58="Sites strategiques, MLL, Pylone, etc.","PASSIVE",
AI58="AKTIVCO DEFAUT GE &amp; POWER Cabinet","PASSIVE",
AI58="AKTIVCO Coupure ENEO &amp; Baisse de tension","PASSIVE",
AI58="Coupure ENEO &amp; Baisse de tension","PASSIVE",
AI58="Defaut GE &amp; POWER Cabinet","PASSIVE",
AI58="Sharing","PASSIVE",
AI58="Sites strategiques &amp; DataCenter","PASSIVE",
AI58="Exclu","Exclu",
AI58="SAT","ACTIVE",
AI58="SPARE-ISSUE","SPARE-ISSUE",
AI58="Fiber CAmtel","ACTIVE",
AI58="Fiber AOF","ACTIVE",
AI58="Projet OCM (HUAWEI)","PLANNED WORKS",
AI58="Projet OCM (NOKIA)","PLANNED WORKS",
AI58="ACCESS-ISSUE","ACCESS-ISSUE",
AI58="Projet OCM (ZTE, NOKIA, autres projets)","PLANNED WORKS",
AI58="No root CAuse","No root cause",
AI58="ODU HS","ACTIVE",
AI58="IP &amp; VLAN","ACTIVE",
AI58="Warehouse HUAWEI","SPARE-ISSUE",
AI58="SPARE-HS","SPARE-ISSUE",
AI58="Power Telco","ACTIVE", AI58="no impacts","no impacts"
),"")</f>
        <v>PASSIVE</v>
      </c>
      <c r="AK58" s="23" t="s">
        <v>5710</v>
      </c>
      <c r="AL58" s="23" t="str">
        <f>B58</f>
        <v>SUO_171</v>
      </c>
      <c r="AN58" s="9" t="s">
        <v>5537</v>
      </c>
      <c r="AO58" s="23" t="str">
        <f>_xlfn.XLOOKUP(B58,'INCIDENT-05-03-2026'!E:E,'INCIDENT-05-03-2026'!F:F,"")</f>
        <v/>
      </c>
      <c r="AP58" s="7" t="s">
        <v>5964</v>
      </c>
      <c r="AQ58" s="6"/>
      <c r="AR58" s="7"/>
      <c r="AS58" s="3" t="str">
        <f>_xlfn.XLOOKUP(B58,'[3]tt num | region | site id'!$C:$C,'[3]tt num | region | site id'!$Q:$Q,"")</f>
        <v/>
      </c>
      <c r="AT58" s="24" t="str">
        <f>_xlfn.XLOOKUP(B58,'[4]Cells Huawei 03052026 12h'!$B:$B,'[4]Cells Huawei 03052026 12h'!$T:$T,"")</f>
        <v/>
      </c>
      <c r="AU58" s="24" t="str">
        <f>_xlfn.XLOOKUP(B58,'[5]cells down 02052026 8h50'!$B:$B,'[5]cells down 02052026 8h50'!$R:$R,"")</f>
        <v/>
      </c>
      <c r="AV58" s="24" t="str">
        <f>_xlfn.XLOOKUP(B58,'[5]cells down 02052026 13h50'!$B:$B,'[5]cells down 02052026 13h50'!$R:$R,"")</f>
        <v/>
      </c>
      <c r="AW58" s="24" t="str">
        <f>_xlfn.XLOOKUP(B58,'[5]cells down 02052026 13h50'!$B:$B,'[5]cells down 02052026 13h50'!$R:$R,"")</f>
        <v/>
      </c>
      <c r="AX58" s="24" t="str">
        <f>_xlfn.XLOOKUP(B58,'[6]cell downs 03052026 8h40 '!$B:$B,'[6]cell downs 03052026 8h40 '!$R:$R,"")</f>
        <v/>
      </c>
      <c r="AY58" s="24" t="str">
        <f>_xlfn.XLOOKUP(B58,'[7]ALL SITES DOWN'!$D:$D,'[7]ALL SITES DOWN'!$J:$J,"")</f>
        <v>(05/03/2026 com ran 17h): 02.05.2026 CAMUSAT: The Genhead is on repair. Site is located in red zone, Mechanic is on site. In parallel, our team is with ENEO team in that area to fix the grid line
02.05.2026 SAMBA: Quotation valide. Preparation de l'expedition du Gevers Limbe ETD=03.05.2026
30.04.26: Camusat: GRID OUTAGE AND GEN FAULTY / AWAITING GRID RETURN - Escalated to L3
29.04.26: Camusat: GRID OUTAGE AND GEN FAULTY / AWAITING GRID RETURN</v>
      </c>
      <c r="AZ58" s="24" t="str">
        <f>_xlfn.XLOOKUP(B58,'[8]ALL SITES DOWN'!$D:$D,'[8]ALL SITES DOWN'!$J:$J,"")</f>
        <v>(05/03/2026 com ran 10h): 02.05.2026 CAMUSAT: The Genhead is on repair. Site is located in red zone, Mechanic is on site. In parallel, our team is with ENEO team in that area to fix the grid line
02.05.2026 SAMBA: Quotation valide. Preparation de l'expedition du Gevers Limbe ETD=03.05.2026
30.04.26: Camusat: GRID OUTAGE AND GEN FAULTY / AWAITING GRID RETURN - Escalated to L3
29.04.26: Camusat: GRID OUTAGE AND GEN FAULTY / AWAITING GRID RETURN</v>
      </c>
      <c r="BA58" s="9" t="str">
        <f>_xlfn.XLOOKUP(B58,[9]sheet1!$AC:$AC,[9]sheet1!$AF:$AF,"")</f>
        <v/>
      </c>
      <c r="BB58" s="14" t="s">
        <v>5980</v>
      </c>
      <c r="BC58" s="14" t="s">
        <v>5537</v>
      </c>
      <c r="BD58" s="14" t="str">
        <f>_xlfn.XLOOKUP(B58,'[10]cell downs 18042026 17h'!$B:$B,'[10]cell downs 18042026 17h'!$B:$B,"")</f>
        <v/>
      </c>
      <c r="BE58" s="14" t="str">
        <f>_xlfn.XLOOKUP(B58,'[11]Cells Huawei 19042026 15h'!$B:$B,'[11]Cells Huawei 19042026 15h'!$B:$B,"")</f>
        <v/>
      </c>
      <c r="BF58" s="9" t="str">
        <f>_xlfn.XLOOKUP(B58,'[12]cells down 19042026 9H40'!$B:$B,'[12]cells down 19042026 9H40'!$B:$B,"")</f>
        <v/>
      </c>
      <c r="BG58" s="9" t="s">
        <v>5537</v>
      </c>
      <c r="BH58" s="9" t="s">
        <v>5576</v>
      </c>
    </row>
    <row r="59" spans="1:60" s="9" customFormat="1" x14ac:dyDescent="0.3">
      <c r="A59" s="1" t="s">
        <v>152</v>
      </c>
      <c r="B59" s="8" t="s">
        <v>153</v>
      </c>
      <c r="C59" s="3" t="str">
        <f>_xlfn.XLOOKUP(B59,'[1]daily break down'!$D:$D,'[1]daily break down'!$E:$E,"")</f>
        <v>NORD-OUEST</v>
      </c>
      <c r="D59" s="1" t="s">
        <v>11</v>
      </c>
      <c r="E59" s="1" t="s">
        <v>154</v>
      </c>
      <c r="F59" s="3" t="s">
        <v>51</v>
      </c>
      <c r="G59" s="1" t="s">
        <v>155</v>
      </c>
      <c r="H59" s="41" t="str">
        <f>_xlfn.XLOOKUP(B59,[2]CALCULATION!$B:$B,[2]CALCULATION!$H:$H,"")</f>
        <v>NOKIA</v>
      </c>
      <c r="I59" s="34">
        <v>13.970094538327237</v>
      </c>
      <c r="J59" s="34">
        <v>13.969878111870537</v>
      </c>
      <c r="K59" s="34">
        <v>13.969769898642186</v>
      </c>
      <c r="L59" s="34">
        <v>13.969986325098887</v>
      </c>
      <c r="M59" s="34">
        <v>13.969878111870537</v>
      </c>
      <c r="N59" s="34">
        <v>13.970094538327237</v>
      </c>
      <c r="O59" s="34">
        <v>13.969878111870537</v>
      </c>
      <c r="P59" s="34">
        <v>13.970202751555588</v>
      </c>
      <c r="Q59" s="34">
        <v>13.969878111870537</v>
      </c>
      <c r="R59" s="34">
        <v>13.970094538327237</v>
      </c>
      <c r="S59" s="35">
        <v>13.970094538327237</v>
      </c>
      <c r="T59" s="35">
        <v>91410.194806995918</v>
      </c>
      <c r="U59" s="35">
        <v>13.969986325098887</v>
      </c>
      <c r="V59" s="35">
        <v>13.865774627389543</v>
      </c>
      <c r="W59" s="35">
        <v>13.865988648329351</v>
      </c>
      <c r="X59" s="35">
        <v>13.865881637859449</v>
      </c>
      <c r="Y59" s="35">
        <v>13.866095658799258</v>
      </c>
      <c r="Z59" s="35">
        <v>13.866202669269162</v>
      </c>
      <c r="AA59" s="35">
        <v>64.729386233109125</v>
      </c>
      <c r="AB59" s="35">
        <v>13.770311209033324</v>
      </c>
      <c r="AC59" s="35">
        <v>0</v>
      </c>
      <c r="AD59" s="35">
        <v>13.866202669269162</v>
      </c>
      <c r="AE59" s="58" t="s">
        <v>5559</v>
      </c>
      <c r="AF59" s="58" t="s">
        <v>5547</v>
      </c>
      <c r="AG59" s="57" t="str" cm="1">
        <f t="array" ref="AG59">IFERROR(_xlfn.IFS(
AI59="MPR ISSUE","PDH",
AI59="BSS Hardware Issue","BSS",
AI59="Sites strategiques, MLL, Pylone, etc.","ENVTECH",
AI59="AKTIVCO DEFAUT GE &amp; POWER Cabinet","AKTIVCO",
AI59="AKTIVCO Coupure ENEO &amp; Baisse de tension","AKTIVCO GRID ONLY",
AI59="Coupure ENEO &amp; Baisse de tension","IHS GRID ONLY",
AI59="Defaut GE &amp; POWER Cabinet","IHS",
AI59="Sharing","Partners",
AI59="Sites strategiques &amp; DataCenter","SST &amp; DC",
AI59="Exclu","Exclu",
AI59="SAT","SAT",
AI59="SPARE-ISSUE","SPARE-ISSUE",
AI59="Fiber CAmtel","TRANS_FO_CAMTEL",
AI59="Fiber AOF","Fiber AOF",
AI59="Projet OCM (HUAWEI)","TRAVAUX-HUAWEI",
AI59="Projet OCM (NOKIA)","TRAVAUX-NOKIA",
AI59="ACCESS-ISSUE","ACCESS-ISSUE",
AI59="Projet OCM (ZTE, NOKIA, autres projets)","TRAVAUX OCM",
AI59="No root CAuse","No root cause",
AI59="ODU HS","PDH",
AI59="IP &amp; VLAN","PDH",
AI59="Warehouse HUAWEI","SPARE-ISSUE",
AI59="SPARE-HS","SPARE-ISSUE",
AI59="Power Telco","BSS",AI59="no impacts","no impacts"
),"")</f>
        <v>Exclu</v>
      </c>
      <c r="AH59" s="57" t="str" cm="1">
        <f t="array" ref="AH59">IFERROR(_xlfn.IFS(
AI59="MPR ISSUE","TX ISSUE",
AI59="BSS Hardware Issue","RAN ISSUE",
AI59="Sites strategiques, MLL, Pylone, etc.","ENVTECH",
AI59="AKTIVCO DEFAUT GE &amp; POWER Cabinet","POWER ISSUE",
AI59="AKTIVCO Coupure ENEO &amp; Baisse de tension","POWER ISSUE",
AI59="Coupure ENEO &amp; Baisse de tension","POWER ISSUE",
AI59="Defaut GE &amp; POWER Cabinet","POWER ISSUE",
AI59="Sharing","POWER ISSUE",
AI59="Sites strategiques &amp; DataCenter","POWER ISSUE",
AI59="Exclu","Exclu",
AI59="SAT","TX ISSUE",
AI59="SPARE-ISSUE","SPARE-ISSUE",
AI59="Fiber CAmtel","TX ISSUE",
AI59="Fiber AOF","TX ISSUE",
AI59="Projet OCM (HUAWEI)","TRAVAUX-HUAWEI",
AI59="Projet OCM (NOKIA)","TRAVAUX -NOKIA",
AI59="ACCESS-ISSUE","ACCESS-ISSUE",
AI59="Projet OCM (ZTE, NOKIA, autres projets)","TRAVAUX OCM",
AI59="No root CAuse","No root cause",
AI59="ODU HS","TX ISSUE",
AI59="IP &amp; VLAN","TX ISSUE",
AI59="Warehouse HUAWEI","SPARE-ISSUE",
AI59="SPARE-HS","SPARE-ISSUE",
AI59="Power Telco","RAN ISSUE",AI59="no impacts","no impacts"
),"")</f>
        <v>Exclu</v>
      </c>
      <c r="AI59" s="85" t="s">
        <v>5559</v>
      </c>
      <c r="AJ59" s="57" t="str" cm="1">
        <f t="array" ref="AJ59">IFERROR(_xlfn.IFS(
AI59="MPR ISSUE","ACTIVE",
AI59="BSS Hardware Issue","ACTIVE",
AI59="Sites strategiques, MLL, Pylone, etc.","PASSIVE",
AI59="AKTIVCO DEFAUT GE &amp; POWER Cabinet","PASSIVE",
AI59="AKTIVCO Coupure ENEO &amp; Baisse de tension","PASSIVE",
AI59="Coupure ENEO &amp; Baisse de tension","PASSIVE",
AI59="Defaut GE &amp; POWER Cabinet","PASSIVE",
AI59="Sharing","PASSIVE",
AI59="Sites strategiques &amp; DataCenter","PASSIVE",
AI59="Exclu","Exclu",
AI59="SAT","ACTIVE",
AI59="SPARE-ISSUE","SPARE-ISSUE",
AI59="Fiber CAmtel","ACTIVE",
AI59="Fiber AOF","ACTIVE",
AI59="Projet OCM (HUAWEI)","PLANNED WORKS",
AI59="Projet OCM (NOKIA)","PLANNED WORKS",
AI59="ACCESS-ISSUE","ACCESS-ISSUE",
AI59="Projet OCM (ZTE, NOKIA, autres projets)","PLANNED WORKS",
AI59="No root CAuse","No root cause",
AI59="ODU HS","ACTIVE",
AI59="IP &amp; VLAN","ACTIVE",
AI59="Warehouse HUAWEI","SPARE-ISSUE",
AI59="SPARE-HS","SPARE-ISSUE",
AI59="Power Telco","ACTIVE", AI59="no impacts","no impacts"
),"")</f>
        <v>Exclu</v>
      </c>
      <c r="AK59" s="23" t="s">
        <v>5537</v>
      </c>
      <c r="AL59" s="23" t="str">
        <f>B59</f>
        <v>NRO_234</v>
      </c>
      <c r="AN59" s="9" t="s">
        <v>5537</v>
      </c>
      <c r="AO59" s="23" t="str">
        <f>_xlfn.XLOOKUP(B59,'INCIDENT-05-03-2026'!E:E,'INCIDENT-05-03-2026'!F:F,"")</f>
        <v/>
      </c>
      <c r="AP59" s="7" t="s">
        <v>5537</v>
      </c>
      <c r="AQ59" s="6"/>
      <c r="AR59" s="7"/>
      <c r="AS59" s="3" t="str">
        <f>_xlfn.XLOOKUP(B59,'[3]tt num | region | site id'!$C:$C,'[3]tt num | region | site id'!$Q:$Q,"")</f>
        <v/>
      </c>
      <c r="AT59" s="24" t="str">
        <f>_xlfn.XLOOKUP(B59,'[4]Cells Huawei 03052026 12h'!$B:$B,'[4]Cells Huawei 03052026 12h'!$T:$T,"")</f>
        <v/>
      </c>
      <c r="AU59" s="24" t="str">
        <f>_xlfn.XLOOKUP(B59,'[5]cells down 02052026 8h50'!$B:$B,'[5]cells down 02052026 8h50'!$R:$R,"")</f>
        <v/>
      </c>
      <c r="AV59" s="24" t="str">
        <f>_xlfn.XLOOKUP(B59,'[5]cells down 02052026 13h50'!$B:$B,'[5]cells down 02052026 13h50'!$R:$R,"")</f>
        <v/>
      </c>
      <c r="AW59" s="24" t="str">
        <f>_xlfn.XLOOKUP(B59,'[5]cells down 02052026 13h50'!$B:$B,'[5]cells down 02052026 13h50'!$R:$R,"")</f>
        <v/>
      </c>
      <c r="AX59" s="24" t="str">
        <f>_xlfn.XLOOKUP(B59,'[6]cell downs 03052026 8h40 '!$B:$B,'[6]cell downs 03052026 8h40 '!$R:$R,"")</f>
        <v/>
      </c>
      <c r="AY59" s="24" t="str">
        <f>_xlfn.XLOOKUP(B59,'[7]ALL SITES DOWN'!$D:$D,'[7]ALL SITES DOWN'!$J:$J,"")</f>
        <v/>
      </c>
      <c r="AZ59" s="24" t="str">
        <f>_xlfn.XLOOKUP(B59,'[8]ALL SITES DOWN'!$D:$D,'[8]ALL SITES DOWN'!$J:$J,"")</f>
        <v/>
      </c>
      <c r="BA59" s="9" t="str">
        <f>_xlfn.XLOOKUP(B59,[9]sheet1!$AC:$AC,[9]sheet1!$AF:$AF,"")</f>
        <v/>
      </c>
      <c r="BB59" s="14" t="s">
        <v>5537</v>
      </c>
      <c r="BC59" s="14" t="s">
        <v>5537</v>
      </c>
      <c r="BD59" s="14" t="str">
        <f>_xlfn.XLOOKUP(B59,'[10]cell downs 18042026 17h'!$B:$B,'[10]cell downs 18042026 17h'!$B:$B,"")</f>
        <v/>
      </c>
      <c r="BE59" s="14" t="str">
        <f>_xlfn.XLOOKUP(B59,'[11]Cells Huawei 19042026 15h'!$B:$B,'[11]Cells Huawei 19042026 15h'!$B:$B,"")</f>
        <v/>
      </c>
      <c r="BF59" s="9" t="str">
        <f>_xlfn.XLOOKUP(B59,'[12]cells down 19042026 9H40'!$B:$B,'[12]cells down 19042026 9H40'!$B:$B,"")</f>
        <v/>
      </c>
      <c r="BG59" s="9" t="s">
        <v>153</v>
      </c>
      <c r="BH59" s="9" t="s">
        <v>5537</v>
      </c>
    </row>
    <row r="60" spans="1:60" s="9" customFormat="1" ht="38.549999999999997" customHeight="1" x14ac:dyDescent="0.3">
      <c r="A60" s="1" t="s">
        <v>1747</v>
      </c>
      <c r="B60" s="8" t="s">
        <v>1748</v>
      </c>
      <c r="C60" s="3" t="str">
        <f>_xlfn.XLOOKUP(B60,'[1]daily break down'!$D:$D,'[1]daily break down'!$E:$E,"")</f>
        <v>Garoua</v>
      </c>
      <c r="D60" s="1" t="s">
        <v>11</v>
      </c>
      <c r="E60" s="1" t="s">
        <v>12</v>
      </c>
      <c r="F60" s="3" t="s">
        <v>23</v>
      </c>
      <c r="G60" s="1" t="s">
        <v>24</v>
      </c>
      <c r="H60" s="40" t="str">
        <f>_xlfn.XLOOKUP(B60,[2]CALCULATION!$B:$B,[2]CALCULATION!$H:$H,"")</f>
        <v>Huawei</v>
      </c>
      <c r="I60" s="34">
        <v>0</v>
      </c>
      <c r="J60" s="34">
        <v>0</v>
      </c>
      <c r="K60" s="34">
        <v>4.5486583740686521</v>
      </c>
      <c r="L60" s="34">
        <v>9.7823621063084811</v>
      </c>
      <c r="M60" s="34">
        <v>0</v>
      </c>
      <c r="N60" s="34">
        <v>1.7544366540822351</v>
      </c>
      <c r="O60" s="34">
        <v>2.3004575767693112</v>
      </c>
      <c r="P60" s="34">
        <v>1.7597515074208194</v>
      </c>
      <c r="Q60" s="34">
        <v>0.3270418311060887</v>
      </c>
      <c r="R60" s="34">
        <v>0.50774684461794395</v>
      </c>
      <c r="S60" s="35">
        <v>2.4660027737113799</v>
      </c>
      <c r="T60" s="35">
        <v>1.5462121147266381</v>
      </c>
      <c r="U60" s="35">
        <v>0</v>
      </c>
      <c r="V60" s="35">
        <v>3.0125230785913431</v>
      </c>
      <c r="W60" s="35">
        <v>1.5462121147266381</v>
      </c>
      <c r="X60" s="35">
        <v>6.2621991935690984</v>
      </c>
      <c r="Y60" s="35">
        <v>6.1742900925426554</v>
      </c>
      <c r="Z60" s="35">
        <v>9.269157727725414</v>
      </c>
      <c r="AA60" s="35">
        <v>22.810930062467776</v>
      </c>
      <c r="AB60" s="35">
        <v>28.935663320991054</v>
      </c>
      <c r="AC60" s="35">
        <v>1.650165693735814</v>
      </c>
      <c r="AD60" s="35">
        <v>13.831977153978078</v>
      </c>
      <c r="AE60" s="58" t="s">
        <v>5560</v>
      </c>
      <c r="AF60" s="58"/>
      <c r="AG60" s="57" t="str" cm="1">
        <f t="array" ref="AG60">IFERROR(_xlfn.IFS(
AI60="MPR ISSUE","PDH",
AI60="BSS Hardware Issue","BSS",
AI60="Sites strategiques, MLL, Pylone, etc.","ENVTECH",
AI60="AKTIVCO DEFAUT GE &amp; POWER Cabinet","AKTIVCO",
AI60="AKTIVCO Coupure ENEO &amp; Baisse de tension","AKTIVCO GRID ONLY",
AI60="Coupure ENEO &amp; Baisse de tension","IHS GRID ONLY",
AI60="Defaut GE &amp; POWER Cabinet","IHS",
AI60="Sharing","Partners",
AI60="Sites strategiques &amp; DataCenter","SST &amp; DC",
AI60="Exclu","Exclu",
AI60="SAT","SAT",
AI60="SPARE-ISSUE","SPARE-ISSUE",
AI60="Fiber CAmtel","TRANS_FO_CAMTEL",
AI60="Fiber AOF","Fiber AOF",
AI60="Projet OCM (HUAWEI)","TRAVAUX-HUAWEI",
AI60="Projet OCM (NOKIA)","TRAVAUX-NOKIA",
AI60="ACCESS-ISSUE","ACCESS-ISSUE",
AI60="Projet OCM (ZTE, NOKIA, autres projets)","TRAVAUX OCM",
AI60="No root CAuse","No root cause",
AI60="ODU HS","PDH",
AI60="IP &amp; VLAN","PDH",
AI60="Warehouse HUAWEI","SPARE-ISSUE",
AI60="SPARE-HS","SPARE-ISSUE",
AI60="Power Telco","BSS",AI60="no impacts","no impacts"
),"")</f>
        <v>IHS</v>
      </c>
      <c r="AH60" s="57" t="str" cm="1">
        <f t="array" ref="AH60">IFERROR(_xlfn.IFS(
AI60="MPR ISSUE","TX ISSUE",
AI60="BSS Hardware Issue","RAN ISSUE",
AI60="Sites strategiques, MLL, Pylone, etc.","ENVTECH",
AI60="AKTIVCO DEFAUT GE &amp; POWER Cabinet","POWER ISSUE",
AI60="AKTIVCO Coupure ENEO &amp; Baisse de tension","POWER ISSUE",
AI60="Coupure ENEO &amp; Baisse de tension","POWER ISSUE",
AI60="Defaut GE &amp; POWER Cabinet","POWER ISSUE",
AI60="Sharing","POWER ISSUE",
AI60="Sites strategiques &amp; DataCenter","POWER ISSUE",
AI60="Exclu","Exclu",
AI60="SAT","TX ISSUE",
AI60="SPARE-ISSUE","SPARE-ISSUE",
AI60="Fiber CAmtel","TX ISSUE",
AI60="Fiber AOF","TX ISSUE",
AI60="Projet OCM (HUAWEI)","TRAVAUX-HUAWEI",
AI60="Projet OCM (NOKIA)","TRAVAUX -NOKIA",
AI60="ACCESS-ISSUE","ACCESS-ISSUE",
AI60="Projet OCM (ZTE, NOKIA, autres projets)","TRAVAUX OCM",
AI60="No root CAuse","No root cause",
AI60="ODU HS","TX ISSUE",
AI60="IP &amp; VLAN","TX ISSUE",
AI60="Warehouse HUAWEI","SPARE-ISSUE",
AI60="SPARE-HS","SPARE-ISSUE",
AI60="Power Telco","RAN ISSUE",AI60="no impacts","no impacts"
),"")</f>
        <v>POWER ISSUE</v>
      </c>
      <c r="AI60" s="85" t="s">
        <v>5330</v>
      </c>
      <c r="AJ60" s="57" t="str" cm="1">
        <f t="array" ref="AJ60">IFERROR(_xlfn.IFS(
AI60="MPR ISSUE","ACTIVE",
AI60="BSS Hardware Issue","ACTIVE",
AI60="Sites strategiques, MLL, Pylone, etc.","PASSIVE",
AI60="AKTIVCO DEFAUT GE &amp; POWER Cabinet","PASSIVE",
AI60="AKTIVCO Coupure ENEO &amp; Baisse de tension","PASSIVE",
AI60="Coupure ENEO &amp; Baisse de tension","PASSIVE",
AI60="Defaut GE &amp; POWER Cabinet","PASSIVE",
AI60="Sharing","PASSIVE",
AI60="Sites strategiques &amp; DataCenter","PASSIVE",
AI60="Exclu","Exclu",
AI60="SAT","ACTIVE",
AI60="SPARE-ISSUE","SPARE-ISSUE",
AI60="Fiber CAmtel","ACTIVE",
AI60="Fiber AOF","ACTIVE",
AI60="Projet OCM (HUAWEI)","PLANNED WORKS",
AI60="Projet OCM (NOKIA)","PLANNED WORKS",
AI60="ACCESS-ISSUE","ACCESS-ISSUE",
AI60="Projet OCM (ZTE, NOKIA, autres projets)","PLANNED WORKS",
AI60="No root CAuse","No root cause",
AI60="ODU HS","ACTIVE",
AI60="IP &amp; VLAN","ACTIVE",
AI60="Warehouse HUAWEI","SPARE-ISSUE",
AI60="SPARE-HS","SPARE-ISSUE",
AI60="Power Telco","ACTIVE", AI60="no impacts","no impacts"
),"")</f>
        <v>PASSIVE</v>
      </c>
      <c r="AK60" s="23" t="s">
        <v>5698</v>
      </c>
      <c r="AL60" s="23" t="str">
        <f>B60</f>
        <v>NRD_085</v>
      </c>
      <c r="AN60" s="9" t="s">
        <v>5537</v>
      </c>
      <c r="AO60" s="23" t="str">
        <f>_xlfn.XLOOKUP(B60,'INCIDENT-05-03-2026'!E:E,'INCIDENT-05-03-2026'!F:F,"")</f>
        <v/>
      </c>
      <c r="AP60" s="7" t="s">
        <v>5942</v>
      </c>
      <c r="AQ60" s="6"/>
      <c r="AR60" s="7"/>
      <c r="AS60" s="3" t="str">
        <f>_xlfn.XLOOKUP(B60,'[3]tt num | region | site id'!$C:$C,'[3]tt num | region | site id'!$Q:$Q,"")</f>
        <v>(hourly IHS): 03/05/2026 20:22 2:38:39 53V PWC overload.</v>
      </c>
      <c r="AT60" s="24" t="str">
        <f>_xlfn.XLOOKUP(B60,'[4]Cells Huawei 03052026 12h'!$B:$B,'[4]Cells Huawei 03052026 12h'!$T:$T,"")</f>
        <v/>
      </c>
      <c r="AU60" s="24" t="str">
        <f>_xlfn.XLOOKUP(B60,'[5]cells down 02052026 8h50'!$B:$B,'[5]cells down 02052026 8h50'!$R:$R,"")</f>
        <v/>
      </c>
      <c r="AV60" s="24" t="str">
        <f>_xlfn.XLOOKUP(B60,'[5]cells down 02052026 13h50'!$B:$B,'[5]cells down 02052026 13h50'!$R:$R,"")</f>
        <v/>
      </c>
      <c r="AW60" s="24" t="str">
        <f>_xlfn.XLOOKUP(B60,'[5]cells down 02052026 13h50'!$B:$B,'[5]cells down 02052026 13h50'!$R:$R,"")</f>
        <v/>
      </c>
      <c r="AX60" s="24" t="str">
        <f>_xlfn.XLOOKUP(B60,'[6]cell downs 03052026 8h40 '!$B:$B,'[6]cell downs 03052026 8h40 '!$R:$R,"")</f>
        <v/>
      </c>
      <c r="AY60" s="24" t="str">
        <f>_xlfn.XLOOKUP(B60,'[7]ALL SITES DOWN'!$D:$D,'[7]ALL SITES DOWN'!$J:$J,"")</f>
        <v/>
      </c>
      <c r="AZ60" s="24" t="str">
        <f>_xlfn.XLOOKUP(B60,'[8]ALL SITES DOWN'!$D:$D,'[8]ALL SITES DOWN'!$J:$J,"")</f>
        <v/>
      </c>
      <c r="BA60" s="9" t="str">
        <f>_xlfn.XLOOKUP(B60,[9]sheet1!$AC:$AC,[9]sheet1!$AF:$AF,"")</f>
        <v>(05/03/2026 ticket)..INC-20260503-00017973</v>
      </c>
      <c r="BB60" s="14" t="s">
        <v>5980</v>
      </c>
      <c r="BC60" s="14" t="s">
        <v>5537</v>
      </c>
      <c r="BD60" s="14" t="str">
        <f>_xlfn.XLOOKUP(B60,'[10]cell downs 18042026 17h'!$B:$B,'[10]cell downs 18042026 17h'!$B:$B,"")</f>
        <v/>
      </c>
      <c r="BE60" s="14" t="str">
        <f>_xlfn.XLOOKUP(B60,'[11]Cells Huawei 19042026 15h'!$B:$B,'[11]Cells Huawei 19042026 15h'!$B:$B,"")</f>
        <v/>
      </c>
      <c r="BF60" s="9" t="str">
        <f>_xlfn.XLOOKUP(B60,'[12]cells down 19042026 9H40'!$B:$B,'[12]cells down 19042026 9H40'!$B:$B,"")</f>
        <v/>
      </c>
      <c r="BG60" s="9" t="s">
        <v>1748</v>
      </c>
      <c r="BH60" s="9" t="s">
        <v>302</v>
      </c>
    </row>
    <row r="61" spans="1:60" s="9" customFormat="1" x14ac:dyDescent="0.3">
      <c r="A61" s="1" t="s">
        <v>130</v>
      </c>
      <c r="B61" s="8" t="s">
        <v>131</v>
      </c>
      <c r="C61" s="3" t="str">
        <f>_xlfn.XLOOKUP(B61,'[1]daily break down'!$D:$D,'[1]daily break down'!$E:$E,"")</f>
        <v>Douala</v>
      </c>
      <c r="D61" s="1" t="s">
        <v>11</v>
      </c>
      <c r="E61" s="1" t="s">
        <v>12</v>
      </c>
      <c r="F61" s="3" t="s">
        <v>31</v>
      </c>
      <c r="G61" s="1" t="s">
        <v>32</v>
      </c>
      <c r="H61" s="42" t="str">
        <f>_xlfn.XLOOKUP(B61,[2]CALCULATION!$B:$B,[2]CALCULATION!$H:$H,"")</f>
        <v>ZTE</v>
      </c>
      <c r="I61" s="34">
        <v>13.868556899607057</v>
      </c>
      <c r="J61" s="34">
        <v>13.868556899607057</v>
      </c>
      <c r="K61" s="34">
        <v>13.868556899607057</v>
      </c>
      <c r="L61" s="34">
        <v>13.868556899607057</v>
      </c>
      <c r="M61" s="34">
        <v>51.126945093641304</v>
      </c>
      <c r="N61" s="34">
        <v>0</v>
      </c>
      <c r="O61" s="34">
        <v>0</v>
      </c>
      <c r="P61" s="34">
        <v>1.7710411119957321</v>
      </c>
      <c r="Q61" s="34">
        <v>1.1486325488752502</v>
      </c>
      <c r="R61" s="34">
        <v>0</v>
      </c>
      <c r="S61" s="35">
        <v>10.849220821098468</v>
      </c>
      <c r="T61" s="35">
        <v>0</v>
      </c>
      <c r="U61" s="35">
        <v>0</v>
      </c>
      <c r="V61" s="35">
        <v>0</v>
      </c>
      <c r="W61" s="35">
        <v>0</v>
      </c>
      <c r="X61" s="35">
        <v>0</v>
      </c>
      <c r="Y61" s="35">
        <v>1.1490427556765503</v>
      </c>
      <c r="Z61" s="35">
        <v>2.0634115508528028</v>
      </c>
      <c r="AA61" s="35">
        <v>7.6579729346266516</v>
      </c>
      <c r="AB61" s="35">
        <v>6.7267864003726476</v>
      </c>
      <c r="AC61" s="35">
        <v>19.105806503862176</v>
      </c>
      <c r="AD61" s="35">
        <v>13.315277100044804</v>
      </c>
      <c r="AE61" s="58" t="s">
        <v>5560</v>
      </c>
      <c r="AF61" s="58"/>
      <c r="AG61" s="57" t="str" cm="1">
        <f t="array" ref="AG61">IFERROR(_xlfn.IFS(
AI61="MPR ISSUE","PDH",
AI61="BSS Hardware Issue","BSS",
AI61="Sites strategiques, MLL, Pylone, etc.","ENVTECH",
AI61="AKTIVCO DEFAUT GE &amp; POWER Cabinet","AKTIVCO",
AI61="AKTIVCO Coupure ENEO &amp; Baisse de tension","AKTIVCO GRID ONLY",
AI61="Coupure ENEO &amp; Baisse de tension","IHS GRID ONLY",
AI61="Defaut GE &amp; POWER Cabinet","IHS",
AI61="Sharing","Partners",
AI61="Sites strategiques &amp; DataCenter","SST &amp; DC",
AI61="Exclu","Exclu",
AI61="SAT","SAT",
AI61="SPARE-ISSUE","SPARE-ISSUE",
AI61="Fiber CAmtel","TRANS_FO_CAMTEL",
AI61="Fiber AOF","Fiber AOF",
AI61="Projet OCM (HUAWEI)","TRAVAUX-HUAWEI",
AI61="Projet OCM (NOKIA)","TRAVAUX-NOKIA",
AI61="ACCESS-ISSUE","ACCESS-ISSUE",
AI61="Projet OCM (ZTE, NOKIA, autres projets)","TRAVAUX OCM",
AI61="No root CAuse","No root cause",
AI61="ODU HS","PDH",
AI61="IP &amp; VLAN","PDH",
AI61="Warehouse HUAWEI","SPARE-ISSUE",
AI61="SPARE-HS","SPARE-ISSUE",
AI61="Power Telco","BSS",AI61="no impacts","no impacts"
),"")</f>
        <v>IHS</v>
      </c>
      <c r="AH61" s="57" t="str" cm="1">
        <f t="array" ref="AH61">IFERROR(_xlfn.IFS(
AI61="MPR ISSUE","TX ISSUE",
AI61="BSS Hardware Issue","RAN ISSUE",
AI61="Sites strategiques, MLL, Pylone, etc.","ENVTECH",
AI61="AKTIVCO DEFAUT GE &amp; POWER Cabinet","POWER ISSUE",
AI61="AKTIVCO Coupure ENEO &amp; Baisse de tension","POWER ISSUE",
AI61="Coupure ENEO &amp; Baisse de tension","POWER ISSUE",
AI61="Defaut GE &amp; POWER Cabinet","POWER ISSUE",
AI61="Sharing","POWER ISSUE",
AI61="Sites strategiques &amp; DataCenter","POWER ISSUE",
AI61="Exclu","Exclu",
AI61="SAT","TX ISSUE",
AI61="SPARE-ISSUE","SPARE-ISSUE",
AI61="Fiber CAmtel","TX ISSUE",
AI61="Fiber AOF","TX ISSUE",
AI61="Projet OCM (HUAWEI)","TRAVAUX-HUAWEI",
AI61="Projet OCM (NOKIA)","TRAVAUX -NOKIA",
AI61="ACCESS-ISSUE","ACCESS-ISSUE",
AI61="Projet OCM (ZTE, NOKIA, autres projets)","TRAVAUX OCM",
AI61="No root CAuse","No root cause",
AI61="ODU HS","TX ISSUE",
AI61="IP &amp; VLAN","TX ISSUE",
AI61="Warehouse HUAWEI","SPARE-ISSUE",
AI61="SPARE-HS","SPARE-ISSUE",
AI61="Power Telco","RAN ISSUE",AI61="no impacts","no impacts"
),"")</f>
        <v>POWER ISSUE</v>
      </c>
      <c r="AI61" s="85" t="s">
        <v>5330</v>
      </c>
      <c r="AJ61" s="57" t="str" cm="1">
        <f t="array" ref="AJ61">IFERROR(_xlfn.IFS(
AI61="MPR ISSUE","ACTIVE",
AI61="BSS Hardware Issue","ACTIVE",
AI61="Sites strategiques, MLL, Pylone, etc.","PASSIVE",
AI61="AKTIVCO DEFAUT GE &amp; POWER Cabinet","PASSIVE",
AI61="AKTIVCO Coupure ENEO &amp; Baisse de tension","PASSIVE",
AI61="Coupure ENEO &amp; Baisse de tension","PASSIVE",
AI61="Defaut GE &amp; POWER Cabinet","PASSIVE",
AI61="Sharing","PASSIVE",
AI61="Sites strategiques &amp; DataCenter","PASSIVE",
AI61="Exclu","Exclu",
AI61="SAT","ACTIVE",
AI61="SPARE-ISSUE","SPARE-ISSUE",
AI61="Fiber CAmtel","ACTIVE",
AI61="Fiber AOF","ACTIVE",
AI61="Projet OCM (HUAWEI)","PLANNED WORKS",
AI61="Projet OCM (NOKIA)","PLANNED WORKS",
AI61="ACCESS-ISSUE","ACCESS-ISSUE",
AI61="Projet OCM (ZTE, NOKIA, autres projets)","PLANNED WORKS",
AI61="No root CAuse","No root cause",
AI61="ODU HS","ACTIVE",
AI61="IP &amp; VLAN","ACTIVE",
AI61="Warehouse HUAWEI","SPARE-ISSUE",
AI61="SPARE-HS","SPARE-ISSUE",
AI61="Power Telco","ACTIVE", AI61="no impacts","no impacts"
),"")</f>
        <v>PASSIVE</v>
      </c>
      <c r="AK61" s="23" t="s">
        <v>5993</v>
      </c>
      <c r="AL61" s="23" t="str">
        <f>B61</f>
        <v>LIT_341</v>
      </c>
      <c r="AN61" s="9" t="s">
        <v>5537</v>
      </c>
      <c r="AO61" s="23" t="str">
        <f>_xlfn.XLOOKUP(B61,'INCIDENT-05-03-2026'!E:E,'INCIDENT-05-03-2026'!F:F,"")</f>
        <v/>
      </c>
      <c r="AP61" s="7" t="s">
        <v>5942</v>
      </c>
      <c r="AQ61" s="6"/>
      <c r="AR61" s="7"/>
      <c r="AS61" s="3" t="str">
        <f>_xlfn.XLOOKUP(B61,'[3]tt num | region | site id'!$C:$C,'[3]tt num | region | site id'!$Q:$Q,"")</f>
        <v/>
      </c>
      <c r="AT61" s="24" t="str">
        <f>_xlfn.XLOOKUP(B61,'[4]Cells Huawei 03052026 12h'!$B:$B,'[4]Cells Huawei 03052026 12h'!$T:$T,"")</f>
        <v/>
      </c>
      <c r="AU61" s="24" t="str">
        <f>_xlfn.XLOOKUP(B61,'[5]cells down 02052026 8h50'!$B:$B,'[5]cells down 02052026 8h50'!$R:$R,"")</f>
        <v/>
      </c>
      <c r="AV61" s="24" t="str">
        <f>_xlfn.XLOOKUP(B61,'[5]cells down 02052026 13h50'!$B:$B,'[5]cells down 02052026 13h50'!$R:$R,"")</f>
        <v/>
      </c>
      <c r="AW61" s="24" t="str">
        <f>_xlfn.XLOOKUP(B61,'[5]cells down 02052026 13h50'!$B:$B,'[5]cells down 02052026 13h50'!$R:$R,"")</f>
        <v/>
      </c>
      <c r="AX61" s="24" t="str">
        <f>_xlfn.XLOOKUP(B61,'[6]cell downs 03052026 8h40 '!$B:$B,'[6]cell downs 03052026 8h40 '!$R:$R,"")</f>
        <v/>
      </c>
      <c r="AY61" s="24" t="str">
        <f>_xlfn.XLOOKUP(B61,'[7]ALL SITES DOWN'!$D:$D,'[7]ALL SITES DOWN'!$J:$J,"")</f>
        <v>(05/03/2026 com ran 17h): Power status check Ongoing</v>
      </c>
      <c r="AZ61" s="24" t="str">
        <f>_xlfn.XLOOKUP(B61,'[8]ALL SITES DOWN'!$D:$D,'[8]ALL SITES DOWN'!$J:$J,"")</f>
        <v/>
      </c>
      <c r="BA61" s="9" t="str">
        <f>_xlfn.XLOOKUP(B61,[9]sheet1!$AC:$AC,[9]sheet1!$AF:$AF,"")</f>
        <v>(05/03/2026 ticket)..INC-20260503-00011297...Others Transmission equipement fault</v>
      </c>
      <c r="BB61" s="14" t="s">
        <v>5980</v>
      </c>
      <c r="BC61" s="14" t="s">
        <v>5537</v>
      </c>
      <c r="BD61" s="14" t="str">
        <f>_xlfn.XLOOKUP(B61,'[10]cell downs 18042026 17h'!$B:$B,'[10]cell downs 18042026 17h'!$B:$B,"")</f>
        <v/>
      </c>
      <c r="BE61" s="14" t="str">
        <f>_xlfn.XLOOKUP(B61,'[11]Cells Huawei 19042026 15h'!$B:$B,'[11]Cells Huawei 19042026 15h'!$B:$B,"")</f>
        <v/>
      </c>
      <c r="BF61" s="9" t="str">
        <f>_xlfn.XLOOKUP(B61,'[12]cells down 19042026 9H40'!$B:$B,'[12]cells down 19042026 9H40'!$B:$B,"")</f>
        <v/>
      </c>
      <c r="BG61" s="9" t="s">
        <v>5537</v>
      </c>
      <c r="BH61" s="9" t="s">
        <v>5537</v>
      </c>
    </row>
    <row r="62" spans="1:60" s="9" customFormat="1" x14ac:dyDescent="0.3">
      <c r="A62" s="1" t="s">
        <v>9</v>
      </c>
      <c r="B62" s="8" t="s">
        <v>10</v>
      </c>
      <c r="C62" s="3" t="str">
        <f>_xlfn.XLOOKUP(B62,'[1]daily break down'!$D:$D,'[1]daily break down'!$E:$E,"")</f>
        <v>SUD-OUEST</v>
      </c>
      <c r="D62" s="1" t="s">
        <v>11</v>
      </c>
      <c r="E62" s="1" t="s">
        <v>12</v>
      </c>
      <c r="F62" s="3" t="s">
        <v>13</v>
      </c>
      <c r="G62" s="1" t="s">
        <v>14</v>
      </c>
      <c r="H62" s="40" t="str">
        <f>_xlfn.XLOOKUP(B62,[2]CALCULATION!$B:$B,[2]CALCULATION!$H:$H,"")</f>
        <v>Huawei</v>
      </c>
      <c r="I62" s="34">
        <v>0</v>
      </c>
      <c r="J62" s="34">
        <v>0</v>
      </c>
      <c r="K62" s="34">
        <v>2.3331849454817322</v>
      </c>
      <c r="L62" s="34">
        <v>0.32343914528597473</v>
      </c>
      <c r="M62" s="34">
        <v>2.675261747609386E-4</v>
      </c>
      <c r="N62" s="34">
        <v>0.44008055748174402</v>
      </c>
      <c r="O62" s="34">
        <v>9.179803985355262</v>
      </c>
      <c r="P62" s="34">
        <v>9.2576005969757418</v>
      </c>
      <c r="Q62" s="34">
        <v>6.1407779803842679</v>
      </c>
      <c r="R62" s="34">
        <v>14.258610062408508</v>
      </c>
      <c r="S62" s="35">
        <v>10.044591262809154</v>
      </c>
      <c r="T62" s="35">
        <v>12.645516403991634</v>
      </c>
      <c r="U62" s="35">
        <v>12.416157296829921</v>
      </c>
      <c r="V62" s="35">
        <v>10.333020149358083</v>
      </c>
      <c r="W62" s="35">
        <v>12.645516403991634</v>
      </c>
      <c r="X62" s="35">
        <v>11.397150097165509</v>
      </c>
      <c r="Y62" s="35">
        <v>18.822570933673482</v>
      </c>
      <c r="Z62" s="35">
        <v>16.765080628822062</v>
      </c>
      <c r="AA62" s="35">
        <v>11.238729422203038</v>
      </c>
      <c r="AB62" s="35">
        <v>14.342639768658771</v>
      </c>
      <c r="AC62" s="35">
        <v>13.183883384004536</v>
      </c>
      <c r="AD62" s="35">
        <v>13.295123461546146</v>
      </c>
      <c r="AE62" s="58" t="s">
        <v>5560</v>
      </c>
      <c r="AF62" s="58"/>
      <c r="AG62" s="57" t="str" cm="1">
        <f t="array" ref="AG62">IFERROR(_xlfn.IFS(
AI62="MPR ISSUE","PDH",
AI62="BSS Hardware Issue","BSS",
AI62="Sites strategiques, MLL, Pylone, etc.","ENVTECH",
AI62="AKTIVCO DEFAUT GE &amp; POWER Cabinet","AKTIVCO",
AI62="AKTIVCO Coupure ENEO &amp; Baisse de tension","AKTIVCO GRID ONLY",
AI62="Coupure ENEO &amp; Baisse de tension","IHS GRID ONLY",
AI62="Defaut GE &amp; POWER Cabinet","IHS",
AI62="Sharing","Partners",
AI62="Sites strategiques &amp; DataCenter","SST &amp; DC",
AI62="Exclu","Exclu",
AI62="SAT","SAT",
AI62="SPARE-ISSUE","SPARE-ISSUE",
AI62="Fiber CAmtel","TRANS_FO_CAMTEL",
AI62="Fiber AOF","Fiber AOF",
AI62="Projet OCM (HUAWEI)","TRAVAUX-HUAWEI",
AI62="Projet OCM (NOKIA)","TRAVAUX-NOKIA",
AI62="ACCESS-ISSUE","ACCESS-ISSUE",
AI62="Projet OCM (ZTE, NOKIA, autres projets)","TRAVAUX OCM",
AI62="No root CAuse","No root cause",
AI62="ODU HS","PDH",
AI62="IP &amp; VLAN","PDH",
AI62="Warehouse HUAWEI","SPARE-ISSUE",
AI62="SPARE-HS","SPARE-ISSUE",
AI62="Power Telco","BSS",AI62="no impacts","no impacts"
),"")</f>
        <v>Partners</v>
      </c>
      <c r="AH62" s="57" t="str" cm="1">
        <f t="array" ref="AH62">IFERROR(_xlfn.IFS(
AI62="MPR ISSUE","TX ISSUE",
AI62="BSS Hardware Issue","RAN ISSUE",
AI62="Sites strategiques, MLL, Pylone, etc.","ENVTECH",
AI62="AKTIVCO DEFAUT GE &amp; POWER Cabinet","POWER ISSUE",
AI62="AKTIVCO Coupure ENEO &amp; Baisse de tension","POWER ISSUE",
AI62="Coupure ENEO &amp; Baisse de tension","POWER ISSUE",
AI62="Defaut GE &amp; POWER Cabinet","POWER ISSUE",
AI62="Sharing","POWER ISSUE",
AI62="Sites strategiques &amp; DataCenter","POWER ISSUE",
AI62="Exclu","Exclu",
AI62="SAT","TX ISSUE",
AI62="SPARE-ISSUE","SPARE-ISSUE",
AI62="Fiber CAmtel","TX ISSUE",
AI62="Fiber AOF","TX ISSUE",
AI62="Projet OCM (HUAWEI)","TRAVAUX-HUAWEI",
AI62="Projet OCM (NOKIA)","TRAVAUX -NOKIA",
AI62="ACCESS-ISSUE","ACCESS-ISSUE",
AI62="Projet OCM (ZTE, NOKIA, autres projets)","TRAVAUX OCM",
AI62="No root CAuse","No root cause",
AI62="ODU HS","TX ISSUE",
AI62="IP &amp; VLAN","TX ISSUE",
AI62="Warehouse HUAWEI","SPARE-ISSUE",
AI62="SPARE-HS","SPARE-ISSUE",
AI62="Power Telco","RAN ISSUE",AI62="no impacts","no impacts"
),"")</f>
        <v>POWER ISSUE</v>
      </c>
      <c r="AI62" s="85" t="s">
        <v>5331</v>
      </c>
      <c r="AJ62" s="57" t="str" cm="1">
        <f t="array" ref="AJ62">IFERROR(_xlfn.IFS(
AI62="MPR ISSUE","ACTIVE",
AI62="BSS Hardware Issue","ACTIVE",
AI62="Sites strategiques, MLL, Pylone, etc.","PASSIVE",
AI62="AKTIVCO DEFAUT GE &amp; POWER Cabinet","PASSIVE",
AI62="AKTIVCO Coupure ENEO &amp; Baisse de tension","PASSIVE",
AI62="Coupure ENEO &amp; Baisse de tension","PASSIVE",
AI62="Defaut GE &amp; POWER Cabinet","PASSIVE",
AI62="Sharing","PASSIVE",
AI62="Sites strategiques &amp; DataCenter","PASSIVE",
AI62="Exclu","Exclu",
AI62="SAT","ACTIVE",
AI62="SPARE-ISSUE","SPARE-ISSUE",
AI62="Fiber CAmtel","ACTIVE",
AI62="Fiber AOF","ACTIVE",
AI62="Projet OCM (HUAWEI)","PLANNED WORKS",
AI62="Projet OCM (NOKIA)","PLANNED WORKS",
AI62="ACCESS-ISSUE","ACCESS-ISSUE",
AI62="Projet OCM (ZTE, NOKIA, autres projets)","PLANNED WORKS",
AI62="No root CAuse","No root cause",
AI62="ODU HS","ACTIVE",
AI62="IP &amp; VLAN","ACTIVE",
AI62="Warehouse HUAWEI","SPARE-ISSUE",
AI62="SPARE-HS","SPARE-ISSUE",
AI62="Power Telco","ACTIVE", AI62="no impacts","no impacts"
),"")</f>
        <v>PASSIVE</v>
      </c>
      <c r="AK62" s="23" t="s">
        <v>6070</v>
      </c>
      <c r="AL62" s="23" t="s">
        <v>17</v>
      </c>
      <c r="AM62" s="9" t="s">
        <v>6069</v>
      </c>
      <c r="AN62" s="9" t="s">
        <v>6040</v>
      </c>
      <c r="AO62" s="23" t="str">
        <f>_xlfn.XLOOKUP(B62,'INCIDENT-05-03-2026'!E:E,'INCIDENT-05-03-2026'!F:F,"")</f>
        <v/>
      </c>
      <c r="AP62" s="7" t="s">
        <v>5941</v>
      </c>
      <c r="AQ62" s="6"/>
      <c r="AR62" s="7"/>
      <c r="AS62" s="3" t="str">
        <f>_xlfn.XLOOKUP(B62,'[3]tt num | region | site id'!$C:$C,'[3]tt num | region | site id'!$Q:$Q,"")</f>
        <v/>
      </c>
      <c r="AT62" s="24" t="str">
        <f>_xlfn.XLOOKUP(B62,'[4]Cells Huawei 03052026 12h'!$B:$B,'[4]Cells Huawei 03052026 12h'!$T:$T,"")</f>
        <v/>
      </c>
      <c r="AU62" s="24" t="str">
        <f>_xlfn.XLOOKUP(B62,'[5]cells down 02052026 8h50'!$B:$B,'[5]cells down 02052026 8h50'!$R:$R,"")</f>
        <v/>
      </c>
      <c r="AV62" s="24" t="str">
        <f>_xlfn.XLOOKUP(B62,'[5]cells down 02052026 13h50'!$B:$B,'[5]cells down 02052026 13h50'!$R:$R,"")</f>
        <v/>
      </c>
      <c r="AW62" s="24" t="str">
        <f>_xlfn.XLOOKUP(B62,'[5]cells down 02052026 13h50'!$B:$B,'[5]cells down 02052026 13h50'!$R:$R,"")</f>
        <v/>
      </c>
      <c r="AX62" s="24" t="str">
        <f>_xlfn.XLOOKUP(B62,'[6]cell downs 03052026 8h40 '!$B:$B,'[6]cell downs 03052026 8h40 '!$R:$R,"")</f>
        <v/>
      </c>
      <c r="AY62" s="24" t="str">
        <f>_xlfn.XLOOKUP(B62,'[7]ALL SITES DOWN'!$D:$D,'[7]ALL SITES DOWN'!$J:$J,"")</f>
        <v/>
      </c>
      <c r="AZ62" s="24" t="str">
        <f>_xlfn.XLOOKUP(B62,'[8]ALL SITES DOWN'!$D:$D,'[8]ALL SITES DOWN'!$J:$J,"")</f>
        <v/>
      </c>
      <c r="BA62" s="9" t="str">
        <f>_xlfn.XLOOKUP(B62,[9]sheet1!$AC:$AC,[9]sheet1!$AF:$AF,"")</f>
        <v/>
      </c>
      <c r="BB62" s="14" t="s">
        <v>5980</v>
      </c>
      <c r="BC62" s="14" t="s">
        <v>5537</v>
      </c>
      <c r="BD62" s="14" t="str">
        <f>_xlfn.XLOOKUP(B62,'[10]cell downs 18042026 17h'!$B:$B,'[10]cell downs 18042026 17h'!$B:$B,"")</f>
        <v/>
      </c>
      <c r="BE62" s="14" t="str">
        <f>_xlfn.XLOOKUP(B62,'[11]Cells Huawei 19042026 15h'!$B:$B,'[11]Cells Huawei 19042026 15h'!$B:$B,"")</f>
        <v>SUO_186</v>
      </c>
      <c r="BF62" s="9" t="str">
        <f>_xlfn.XLOOKUP(B62,'[12]cells down 19042026 9H40'!$B:$B,'[12]cells down 19042026 9H40'!$B:$B,"")</f>
        <v/>
      </c>
      <c r="BG62" s="9" t="s">
        <v>10</v>
      </c>
      <c r="BH62" s="9" t="s">
        <v>302</v>
      </c>
    </row>
    <row r="63" spans="1:60" s="9" customFormat="1" ht="21" customHeight="1" x14ac:dyDescent="0.3">
      <c r="A63" s="1" t="s">
        <v>1598</v>
      </c>
      <c r="B63" s="8" t="s">
        <v>1599</v>
      </c>
      <c r="C63" s="3" t="str">
        <f>_xlfn.XLOOKUP(B63,'[1]daily break down'!$D:$D,'[1]daily break down'!$E:$E,"")</f>
        <v>Douala</v>
      </c>
      <c r="D63" s="1" t="s">
        <v>11</v>
      </c>
      <c r="E63" s="1" t="s">
        <v>12</v>
      </c>
      <c r="F63" s="3" t="s">
        <v>31</v>
      </c>
      <c r="G63" s="1" t="s">
        <v>32</v>
      </c>
      <c r="H63" s="42" t="str">
        <f>_xlfn.XLOOKUP(B63,[2]CALCULATION!$B:$B,[2]CALCULATION!$H:$H,"")</f>
        <v>ZTE</v>
      </c>
      <c r="I63" s="34">
        <v>0</v>
      </c>
      <c r="J63" s="34">
        <v>0</v>
      </c>
      <c r="K63" s="34">
        <v>0</v>
      </c>
      <c r="L63" s="34">
        <v>1.9261884582787167E-3</v>
      </c>
      <c r="M63" s="34">
        <v>0</v>
      </c>
      <c r="N63" s="34">
        <v>0</v>
      </c>
      <c r="O63" s="34">
        <v>0</v>
      </c>
      <c r="P63" s="34">
        <v>0</v>
      </c>
      <c r="Q63" s="34">
        <v>7.1571277533793927</v>
      </c>
      <c r="R63" s="34">
        <v>37.663619008483792</v>
      </c>
      <c r="S63" s="35">
        <v>8.1577648223768886</v>
      </c>
      <c r="T63" s="35">
        <v>0</v>
      </c>
      <c r="U63" s="35">
        <v>0</v>
      </c>
      <c r="V63" s="35">
        <v>0</v>
      </c>
      <c r="W63" s="35">
        <v>0</v>
      </c>
      <c r="X63" s="35">
        <v>0</v>
      </c>
      <c r="Y63" s="35">
        <v>0</v>
      </c>
      <c r="Z63" s="35">
        <v>0</v>
      </c>
      <c r="AA63" s="35">
        <v>5.8220078014779642</v>
      </c>
      <c r="AB63" s="35">
        <v>4.9927472110869715</v>
      </c>
      <c r="AC63" s="35">
        <v>19.945629690916608</v>
      </c>
      <c r="AD63" s="35">
        <v>12.908922675661252</v>
      </c>
      <c r="AE63" s="58" t="s">
        <v>5560</v>
      </c>
      <c r="AF63" s="58"/>
      <c r="AG63" s="57" t="str" cm="1">
        <f t="array" ref="AG63">IFERROR(_xlfn.IFS(
AI63="MPR ISSUE","PDH",
AI63="BSS Hardware Issue","BSS",
AI63="Sites strategiques, MLL, Pylone, etc.","ENVTECH",
AI63="AKTIVCO DEFAUT GE &amp; POWER Cabinet","AKTIVCO",
AI63="AKTIVCO Coupure ENEO &amp; Baisse de tension","AKTIVCO GRID ONLY",
AI63="Coupure ENEO &amp; Baisse de tension","IHS GRID ONLY",
AI63="Defaut GE &amp; POWER Cabinet","IHS",
AI63="Sharing","Partners",
AI63="Sites strategiques &amp; DataCenter","SST &amp; DC",
AI63="Exclu","Exclu",
AI63="SAT","SAT",
AI63="SPARE-ISSUE","SPARE-ISSUE",
AI63="Fiber CAmtel","TRANS_FO_CAMTEL",
AI63="Fiber AOF","Fiber AOF",
AI63="Projet OCM (HUAWEI)","TRAVAUX-HUAWEI",
AI63="Projet OCM (NOKIA)","TRAVAUX-NOKIA",
AI63="ACCESS-ISSUE","ACCESS-ISSUE",
AI63="Projet OCM (ZTE, NOKIA, autres projets)","TRAVAUX OCM",
AI63="No root CAuse","No root cause",
AI63="ODU HS","PDH",
AI63="IP &amp; VLAN","PDH",
AI63="Warehouse HUAWEI","SPARE-ISSUE",
AI63="SPARE-HS","SPARE-ISSUE",
AI63="Power Telco","BSS",AI63="no impacts","no impacts"
),"")</f>
        <v>IHS</v>
      </c>
      <c r="AH63" s="57" t="str" cm="1">
        <f t="array" ref="AH63">IFERROR(_xlfn.IFS(
AI63="MPR ISSUE","TX ISSUE",
AI63="BSS Hardware Issue","RAN ISSUE",
AI63="Sites strategiques, MLL, Pylone, etc.","ENVTECH",
AI63="AKTIVCO DEFAUT GE &amp; POWER Cabinet","POWER ISSUE",
AI63="AKTIVCO Coupure ENEO &amp; Baisse de tension","POWER ISSUE",
AI63="Coupure ENEO &amp; Baisse de tension","POWER ISSUE",
AI63="Defaut GE &amp; POWER Cabinet","POWER ISSUE",
AI63="Sharing","POWER ISSUE",
AI63="Sites strategiques &amp; DataCenter","POWER ISSUE",
AI63="Exclu","Exclu",
AI63="SAT","TX ISSUE",
AI63="SPARE-ISSUE","SPARE-ISSUE",
AI63="Fiber CAmtel","TX ISSUE",
AI63="Fiber AOF","TX ISSUE",
AI63="Projet OCM (HUAWEI)","TRAVAUX-HUAWEI",
AI63="Projet OCM (NOKIA)","TRAVAUX -NOKIA",
AI63="ACCESS-ISSUE","ACCESS-ISSUE",
AI63="Projet OCM (ZTE, NOKIA, autres projets)","TRAVAUX OCM",
AI63="No root CAuse","No root cause",
AI63="ODU HS","TX ISSUE",
AI63="IP &amp; VLAN","TX ISSUE",
AI63="Warehouse HUAWEI","SPARE-ISSUE",
AI63="SPARE-HS","SPARE-ISSUE",
AI63="Power Telco","RAN ISSUE",AI63="no impacts","no impacts"
),"")</f>
        <v>POWER ISSUE</v>
      </c>
      <c r="AI63" s="85" t="s">
        <v>5330</v>
      </c>
      <c r="AJ63" s="57" t="str" cm="1">
        <f t="array" ref="AJ63">IFERROR(_xlfn.IFS(
AI63="MPR ISSUE","ACTIVE",
AI63="BSS Hardware Issue","ACTIVE",
AI63="Sites strategiques, MLL, Pylone, etc.","PASSIVE",
AI63="AKTIVCO DEFAUT GE &amp; POWER Cabinet","PASSIVE",
AI63="AKTIVCO Coupure ENEO &amp; Baisse de tension","PASSIVE",
AI63="Coupure ENEO &amp; Baisse de tension","PASSIVE",
AI63="Defaut GE &amp; POWER Cabinet","PASSIVE",
AI63="Sharing","PASSIVE",
AI63="Sites strategiques &amp; DataCenter","PASSIVE",
AI63="Exclu","Exclu",
AI63="SAT","ACTIVE",
AI63="SPARE-ISSUE","SPARE-ISSUE",
AI63="Fiber CAmtel","ACTIVE",
AI63="Fiber AOF","ACTIVE",
AI63="Projet OCM (HUAWEI)","PLANNED WORKS",
AI63="Projet OCM (NOKIA)","PLANNED WORKS",
AI63="ACCESS-ISSUE","ACCESS-ISSUE",
AI63="Projet OCM (ZTE, NOKIA, autres projets)","PLANNED WORKS",
AI63="No root CAuse","No root cause",
AI63="ODU HS","ACTIVE",
AI63="IP &amp; VLAN","ACTIVE",
AI63="Warehouse HUAWEI","SPARE-ISSUE",
AI63="SPARE-HS","SPARE-ISSUE",
AI63="Power Telco","ACTIVE", AI63="no impacts","no impacts"
),"")</f>
        <v>PASSIVE</v>
      </c>
      <c r="AK63" s="23" t="s">
        <v>5994</v>
      </c>
      <c r="AL63" s="23" t="str">
        <f t="shared" ref="AL63:AL70" si="4">B63</f>
        <v>LIT_248</v>
      </c>
      <c r="AN63" s="9" t="s">
        <v>5537</v>
      </c>
      <c r="AO63" s="23" t="str">
        <f>_xlfn.XLOOKUP(B63,'INCIDENT-05-03-2026'!E:E,'INCIDENT-05-03-2026'!F:F,"")</f>
        <v/>
      </c>
      <c r="AP63" s="7" t="s">
        <v>5942</v>
      </c>
      <c r="AQ63" s="6"/>
      <c r="AR63" s="7"/>
      <c r="AS63" s="3" t="str">
        <f>_xlfn.XLOOKUP(B63,'[3]tt num | region | site id'!$C:$C,'[3]tt num | region | site id'!$Q:$Q,"")</f>
        <v/>
      </c>
      <c r="AT63" s="24" t="str">
        <f>_xlfn.XLOOKUP(B63,'[4]Cells Huawei 03052026 12h'!$B:$B,'[4]Cells Huawei 03052026 12h'!$T:$T,"")</f>
        <v/>
      </c>
      <c r="AU63" s="24" t="str">
        <f>_xlfn.XLOOKUP(B63,'[5]cells down 02052026 8h50'!$B:$B,'[5]cells down 02052026 8h50'!$R:$R,"")</f>
        <v/>
      </c>
      <c r="AV63" s="24" t="str">
        <f>_xlfn.XLOOKUP(B63,'[5]cells down 02052026 13h50'!$B:$B,'[5]cells down 02052026 13h50'!$R:$R,"")</f>
        <v/>
      </c>
      <c r="AW63" s="24" t="str">
        <f>_xlfn.XLOOKUP(B63,'[5]cells down 02052026 13h50'!$B:$B,'[5]cells down 02052026 13h50'!$R:$R,"")</f>
        <v/>
      </c>
      <c r="AX63" s="24" t="str">
        <f>_xlfn.XLOOKUP(B63,'[6]cell downs 03052026 8h40 '!$B:$B,'[6]cell downs 03052026 8h40 '!$R:$R,"")</f>
        <v/>
      </c>
      <c r="AY63" s="24" t="str">
        <f>_xlfn.XLOOKUP(B63,'[7]ALL SITES DOWN'!$D:$D,'[7]ALL SITES DOWN'!$J:$J,"")</f>
        <v/>
      </c>
      <c r="AZ63" s="24" t="str">
        <f>_xlfn.XLOOKUP(B63,'[8]ALL SITES DOWN'!$D:$D,'[8]ALL SITES DOWN'!$J:$J,"")</f>
        <v>(05/03/2026 com ran 10h): Power status check Ongoing</v>
      </c>
      <c r="BA63" s="9" t="str">
        <f>_xlfn.XLOOKUP(B63,[9]sheet1!$AC:$AC,[9]sheet1!$AF:$AF,"")</f>
        <v>(05/03/2026 ticket)..INC-20260503-00005424...Others Transmission equipement fault</v>
      </c>
      <c r="BB63" s="14" t="s">
        <v>5980</v>
      </c>
      <c r="BC63" s="14" t="s">
        <v>5537</v>
      </c>
      <c r="BD63" s="14" t="str">
        <f>_xlfn.XLOOKUP(B63,'[10]cell downs 18042026 17h'!$B:$B,'[10]cell downs 18042026 17h'!$B:$B,"")</f>
        <v/>
      </c>
      <c r="BE63" s="14" t="str">
        <f>_xlfn.XLOOKUP(B63,'[11]Cells Huawei 19042026 15h'!$B:$B,'[11]Cells Huawei 19042026 15h'!$B:$B,"")</f>
        <v/>
      </c>
      <c r="BF63" s="9" t="str">
        <f>_xlfn.XLOOKUP(B63,'[12]cells down 19042026 9H40'!$B:$B,'[12]cells down 19042026 9H40'!$B:$B,"")</f>
        <v/>
      </c>
      <c r="BG63" s="9" t="s">
        <v>5537</v>
      </c>
      <c r="BH63" s="9" t="s">
        <v>302</v>
      </c>
    </row>
    <row r="64" spans="1:60" s="9" customFormat="1" x14ac:dyDescent="0.3">
      <c r="A64" s="1" t="s">
        <v>324</v>
      </c>
      <c r="B64" s="8" t="s">
        <v>325</v>
      </c>
      <c r="C64" s="3" t="str">
        <f>_xlfn.XLOOKUP(B64,'[1]daily break down'!$D:$D,'[1]daily break down'!$E:$E,"")</f>
        <v>Yaounde</v>
      </c>
      <c r="D64" s="1" t="s">
        <v>5499</v>
      </c>
      <c r="E64" s="1" t="s">
        <v>5532</v>
      </c>
      <c r="F64" s="3" t="s">
        <v>37</v>
      </c>
      <c r="G64" s="1" t="s">
        <v>38</v>
      </c>
      <c r="H64" s="42" t="str">
        <f>_xlfn.XLOOKUP(B64,[2]CALCULATION!$B:$B,[2]CALCULATION!$H:$H,"")</f>
        <v>ZTE</v>
      </c>
      <c r="I64" s="34">
        <v>0</v>
      </c>
      <c r="J64" s="34">
        <v>0</v>
      </c>
      <c r="K64" s="34">
        <v>3.0910509284228387</v>
      </c>
      <c r="L64" s="34">
        <v>18.092117466106206</v>
      </c>
      <c r="M64" s="34">
        <v>0</v>
      </c>
      <c r="N64" s="34">
        <v>0</v>
      </c>
      <c r="O64" s="34">
        <v>0</v>
      </c>
      <c r="P64" s="34">
        <v>0</v>
      </c>
      <c r="Q64" s="34">
        <v>0</v>
      </c>
      <c r="R64" s="34">
        <v>0</v>
      </c>
      <c r="S64" s="35">
        <v>0</v>
      </c>
      <c r="T64" s="35">
        <v>11.798153998053836</v>
      </c>
      <c r="U64" s="35">
        <v>0</v>
      </c>
      <c r="V64" s="35">
        <v>0.73207645969414992</v>
      </c>
      <c r="W64" s="35">
        <v>11.798153998053838</v>
      </c>
      <c r="X64" s="35">
        <v>9.0663015469433521</v>
      </c>
      <c r="Y64" s="35">
        <v>12.327606132984052</v>
      </c>
      <c r="Z64" s="35">
        <v>12.327606132984052</v>
      </c>
      <c r="AA64" s="35">
        <v>0</v>
      </c>
      <c r="AB64" s="35">
        <v>0</v>
      </c>
      <c r="AC64" s="35">
        <v>23.639264818864135</v>
      </c>
      <c r="AD64" s="35">
        <v>12.327606132984052</v>
      </c>
      <c r="AE64" s="58" t="s">
        <v>5560</v>
      </c>
      <c r="AF64" s="58"/>
      <c r="AG64" s="57" t="str" cm="1">
        <f t="array" ref="AG64">IFERROR(_xlfn.IFS(
AI64="MPR ISSUE","PDH",
AI64="BSS Hardware Issue","BSS",
AI64="Sites strategiques, MLL, Pylone, etc.","ENVTECH",
AI64="AKTIVCO DEFAUT GE &amp; POWER Cabinet","AKTIVCO",
AI64="AKTIVCO Coupure ENEO &amp; Baisse de tension","AKTIVCO GRID ONLY",
AI64="Coupure ENEO &amp; Baisse de tension","IHS GRID ONLY",
AI64="Defaut GE &amp; POWER Cabinet","IHS",
AI64="Sharing","Partners",
AI64="Sites strategiques &amp; DataCenter","SST &amp; DC",
AI64="Exclu","Exclu",
AI64="SAT","SAT",
AI64="SPARE-ISSUE","SPARE-ISSUE",
AI64="Fiber CAmtel","TRANS_FO_CAMTEL",
AI64="Fiber AOF","Fiber AOF",
AI64="Projet OCM (HUAWEI)","TRAVAUX-HUAWEI",
AI64="Projet OCM (NOKIA)","TRAVAUX-NOKIA",
AI64="ACCESS-ISSUE","ACCESS-ISSUE",
AI64="Projet OCM (ZTE, NOKIA, autres projets)","TRAVAUX OCM",
AI64="No root CAuse","No root cause",
AI64="ODU HS","PDH",
AI64="IP &amp; VLAN","PDH",
AI64="Warehouse HUAWEI","SPARE-ISSUE",
AI64="SPARE-HS","SPARE-ISSUE",
AI64="Power Telco","BSS",AI64="no impacts","no impacts"
),"")</f>
        <v>BSS</v>
      </c>
      <c r="AH64" s="57" t="str" cm="1">
        <f t="array" ref="AH64">IFERROR(_xlfn.IFS(
AI64="MPR ISSUE","TX ISSUE",
AI64="BSS Hardware Issue","RAN ISSUE",
AI64="Sites strategiques, MLL, Pylone, etc.","ENVTECH",
AI64="AKTIVCO DEFAUT GE &amp; POWER Cabinet","POWER ISSUE",
AI64="AKTIVCO Coupure ENEO &amp; Baisse de tension","POWER ISSUE",
AI64="Coupure ENEO &amp; Baisse de tension","POWER ISSUE",
AI64="Defaut GE &amp; POWER Cabinet","POWER ISSUE",
AI64="Sharing","POWER ISSUE",
AI64="Sites strategiques &amp; DataCenter","POWER ISSUE",
AI64="Exclu","Exclu",
AI64="SAT","TX ISSUE",
AI64="SPARE-ISSUE","SPARE-ISSUE",
AI64="Fiber CAmtel","TX ISSUE",
AI64="Fiber AOF","TX ISSUE",
AI64="Projet OCM (HUAWEI)","TRAVAUX-HUAWEI",
AI64="Projet OCM (NOKIA)","TRAVAUX -NOKIA",
AI64="ACCESS-ISSUE","ACCESS-ISSUE",
AI64="Projet OCM (ZTE, NOKIA, autres projets)","TRAVAUX OCM",
AI64="No root CAuse","No root cause",
AI64="ODU HS","TX ISSUE",
AI64="IP &amp; VLAN","TX ISSUE",
AI64="Warehouse HUAWEI","SPARE-ISSUE",
AI64="SPARE-HS","SPARE-ISSUE",
AI64="Power Telco","RAN ISSUE",AI64="no impacts","no impacts"
),"")</f>
        <v>RAN ISSUE</v>
      </c>
      <c r="AI64" s="85" t="s">
        <v>5320</v>
      </c>
      <c r="AJ64" s="57" t="str" cm="1">
        <f t="array" ref="AJ64">IFERROR(_xlfn.IFS(
AI64="MPR ISSUE","ACTIVE",
AI64="BSS Hardware Issue","ACTIVE",
AI64="Sites strategiques, MLL, Pylone, etc.","PASSIVE",
AI64="AKTIVCO DEFAUT GE &amp; POWER Cabinet","PASSIVE",
AI64="AKTIVCO Coupure ENEO &amp; Baisse de tension","PASSIVE",
AI64="Coupure ENEO &amp; Baisse de tension","PASSIVE",
AI64="Defaut GE &amp; POWER Cabinet","PASSIVE",
AI64="Sharing","PASSIVE",
AI64="Sites strategiques &amp; DataCenter","PASSIVE",
AI64="Exclu","Exclu",
AI64="SAT","ACTIVE",
AI64="SPARE-ISSUE","SPARE-ISSUE",
AI64="Fiber CAmtel","ACTIVE",
AI64="Fiber AOF","ACTIVE",
AI64="Projet OCM (HUAWEI)","PLANNED WORKS",
AI64="Projet OCM (NOKIA)","PLANNED WORKS",
AI64="ACCESS-ISSUE","ACCESS-ISSUE",
AI64="Projet OCM (ZTE, NOKIA, autres projets)","PLANNED WORKS",
AI64="No root CAuse","No root cause",
AI64="ODU HS","ACTIVE",
AI64="IP &amp; VLAN","ACTIVE",
AI64="Warehouse HUAWEI","SPARE-ISSUE",
AI64="SPARE-HS","SPARE-ISSUE",
AI64="Power Telco","ACTIVE", AI64="no impacts","no impacts"
),"")</f>
        <v>ACTIVE</v>
      </c>
      <c r="AK64" s="23" t="s">
        <v>6041</v>
      </c>
      <c r="AL64" s="23" t="str">
        <f t="shared" si="4"/>
        <v>CTR_794</v>
      </c>
      <c r="AN64" s="9" t="s">
        <v>6041</v>
      </c>
      <c r="AO64" s="23" t="str">
        <f>_xlfn.XLOOKUP(B64,'INCIDENT-05-03-2026'!E:E,'INCIDENT-05-03-2026'!F:F,"")</f>
        <v/>
      </c>
      <c r="AP64" s="7" t="s">
        <v>5941</v>
      </c>
      <c r="AQ64" s="6"/>
      <c r="AR64" s="7"/>
      <c r="AS64" s="3" t="str">
        <f>_xlfn.XLOOKUP(B64,'[3]tt num | region | site id'!$C:$C,'[3]tt num | region | site id'!$Q:$Q,"")</f>
        <v/>
      </c>
      <c r="AT64" s="24" t="str">
        <f>_xlfn.XLOOKUP(B64,'[4]Cells Huawei 03052026 12h'!$B:$B,'[4]Cells Huawei 03052026 12h'!$T:$T,"")</f>
        <v/>
      </c>
      <c r="AU64" s="24" t="str">
        <f>_xlfn.XLOOKUP(B64,'[5]cells down 02052026 8h50'!$B:$B,'[5]cells down 02052026 8h50'!$R:$R,"")</f>
        <v/>
      </c>
      <c r="AV64" s="24" t="str">
        <f>_xlfn.XLOOKUP(B64,'[5]cells down 02052026 13h50'!$B:$B,'[5]cells down 02052026 13h50'!$R:$R,"")</f>
        <v/>
      </c>
      <c r="AW64" s="24" t="str">
        <f>_xlfn.XLOOKUP(B64,'[5]cells down 02052026 13h50'!$B:$B,'[5]cells down 02052026 13h50'!$R:$R,"")</f>
        <v/>
      </c>
      <c r="AX64" s="24" t="str">
        <f>_xlfn.XLOOKUP(B64,'[6]cell downs 03052026 8h40 '!$B:$B,'[6]cell downs 03052026 8h40 '!$R:$R,"")</f>
        <v/>
      </c>
      <c r="AY64" s="24" t="str">
        <f>_xlfn.XLOOKUP(B64,'[7]ALL SITES DOWN'!$D:$D,'[7]ALL SITES DOWN'!$J:$J,"")</f>
        <v/>
      </c>
      <c r="AZ64" s="24" t="str">
        <f>_xlfn.XLOOKUP(B64,'[8]ALL SITES DOWN'!$D:$D,'[8]ALL SITES DOWN'!$J:$J,"")</f>
        <v/>
      </c>
      <c r="BA64" s="9" t="str">
        <f>_xlfn.XLOOKUP(B64,[9]sheet1!$AC:$AC,[9]sheet1!$AF:$AF,"")</f>
        <v/>
      </c>
      <c r="BB64" s="14" t="s">
        <v>5980</v>
      </c>
      <c r="BC64" s="14" t="s">
        <v>5537</v>
      </c>
      <c r="BD64" s="14" t="str">
        <f>_xlfn.XLOOKUP(B64,'[10]cell downs 18042026 17h'!$B:$B,'[10]cell downs 18042026 17h'!$B:$B,"")</f>
        <v/>
      </c>
      <c r="BE64" s="14" t="str">
        <f>_xlfn.XLOOKUP(B64,'[11]Cells Huawei 19042026 15h'!$B:$B,'[11]Cells Huawei 19042026 15h'!$B:$B,"")</f>
        <v/>
      </c>
      <c r="BF64" s="9" t="str">
        <f>_xlfn.XLOOKUP(B64,'[12]cells down 19042026 9H40'!$B:$B,'[12]cells down 19042026 9H40'!$B:$B,"")</f>
        <v/>
      </c>
      <c r="BG64" s="9" t="s">
        <v>5537</v>
      </c>
      <c r="BH64" s="9" t="s">
        <v>302</v>
      </c>
    </row>
    <row r="65" spans="1:60" s="9" customFormat="1" x14ac:dyDescent="0.3">
      <c r="A65" s="1" t="s">
        <v>1079</v>
      </c>
      <c r="B65" s="1" t="s">
        <v>1080</v>
      </c>
      <c r="C65" s="3" t="str">
        <f>_xlfn.XLOOKUP(B65,'[1]daily break down'!$D:$D,'[1]daily break down'!$E:$E,"")</f>
        <v>CENTRE</v>
      </c>
      <c r="D65" s="1" t="s">
        <v>11</v>
      </c>
      <c r="E65" s="1" t="s">
        <v>66</v>
      </c>
      <c r="F65" s="3" t="s">
        <v>37</v>
      </c>
      <c r="G65" s="1" t="s">
        <v>1081</v>
      </c>
      <c r="H65" s="41" t="str">
        <f>_xlfn.XLOOKUP(B65,[2]CALCULATION!$B:$B,[2]CALCULATION!$H:$H,"")</f>
        <v>NOKIA</v>
      </c>
      <c r="I65" s="34">
        <v>12.361524154709677</v>
      </c>
      <c r="J65" s="34">
        <v>12.361560225785796</v>
      </c>
      <c r="K65" s="34">
        <v>12.361343799329093</v>
      </c>
      <c r="L65" s="34">
        <v>12.361235586100744</v>
      </c>
      <c r="M65" s="34">
        <v>12.361235586100744</v>
      </c>
      <c r="N65" s="34">
        <v>12.361235586100744</v>
      </c>
      <c r="O65" s="34">
        <v>12.361307728252978</v>
      </c>
      <c r="P65" s="34">
        <v>12.361235586100744</v>
      </c>
      <c r="Q65" s="34">
        <v>12.361271657176861</v>
      </c>
      <c r="R65" s="34">
        <v>12.361560225785796</v>
      </c>
      <c r="S65" s="35">
        <v>12.361560225785796</v>
      </c>
      <c r="T65" s="35">
        <v>59471.212265968104</v>
      </c>
      <c r="U65" s="35">
        <v>12.36137987040521</v>
      </c>
      <c r="V65" s="35">
        <v>12.32692840000799</v>
      </c>
      <c r="W65" s="35">
        <v>12.326964070164625</v>
      </c>
      <c r="X65" s="35">
        <v>12.326785719381451</v>
      </c>
      <c r="Y65" s="35">
        <v>12.326785719381451</v>
      </c>
      <c r="Z65" s="35">
        <v>12.32678571938145</v>
      </c>
      <c r="AA65" s="35">
        <v>21.575712704179306</v>
      </c>
      <c r="AB65" s="35">
        <v>27.540622418066651</v>
      </c>
      <c r="AC65" s="35">
        <v>0</v>
      </c>
      <c r="AD65" s="35">
        <v>12.326714379068182</v>
      </c>
      <c r="AE65" s="58" t="s">
        <v>5560</v>
      </c>
      <c r="AF65" s="58"/>
      <c r="AG65" s="57" t="str" cm="1">
        <f t="array" ref="AG65">IFERROR(_xlfn.IFS(
AI65="MPR ISSUE","PDH",
AI65="BSS Hardware Issue","BSS",
AI65="Sites strategiques, MLL, Pylone, etc.","ENVTECH",
AI65="AKTIVCO DEFAUT GE &amp; POWER Cabinet","AKTIVCO",
AI65="AKTIVCO Coupure ENEO &amp; Baisse de tension","AKTIVCO GRID ONLY",
AI65="Coupure ENEO &amp; Baisse de tension","IHS GRID ONLY",
AI65="Defaut GE &amp; POWER Cabinet","IHS",
AI65="Sharing","Partners",
AI65="Sites strategiques &amp; DataCenter","SST &amp; DC",
AI65="Exclu","Exclu",
AI65="SAT","SAT",
AI65="SPARE-ISSUE","SPARE-ISSUE",
AI65="Fiber CAmtel","TRANS_FO_CAMTEL",
AI65="Fiber AOF","Fiber AOF",
AI65="Projet OCM (HUAWEI)","TRAVAUX-HUAWEI",
AI65="Projet OCM (NOKIA)","TRAVAUX-NOKIA",
AI65="ACCESS-ISSUE","ACCESS-ISSUE",
AI65="Projet OCM (ZTE, NOKIA, autres projets)","TRAVAUX OCM",
AI65="No root CAuse","No root cause",
AI65="ODU HS","PDH",
AI65="IP &amp; VLAN","PDH",
AI65="Warehouse HUAWEI","SPARE-ISSUE",
AI65="SPARE-HS","SPARE-ISSUE",
AI65="Power Telco","BSS",AI65="no impacts","no impacts"
),"")</f>
        <v>SPARE-ISSUE</v>
      </c>
      <c r="AH65" s="57" t="str" cm="1">
        <f t="array" ref="AH65">IFERROR(_xlfn.IFS(
AI65="MPR ISSUE","TX ISSUE",
AI65="BSS Hardware Issue","RAN ISSUE",
AI65="Sites strategiques, MLL, Pylone, etc.","ENVTECH",
AI65="AKTIVCO DEFAUT GE &amp; POWER Cabinet","POWER ISSUE",
AI65="AKTIVCO Coupure ENEO &amp; Baisse de tension","POWER ISSUE",
AI65="Coupure ENEO &amp; Baisse de tension","POWER ISSUE",
AI65="Defaut GE &amp; POWER Cabinet","POWER ISSUE",
AI65="Sharing","POWER ISSUE",
AI65="Sites strategiques &amp; DataCenter","POWER ISSUE",
AI65="Exclu","Exclu",
AI65="SAT","TX ISSUE",
AI65="SPARE-ISSUE","SPARE-ISSUE",
AI65="Fiber CAmtel","TX ISSUE",
AI65="Fiber AOF","TX ISSUE",
AI65="Projet OCM (HUAWEI)","TRAVAUX-HUAWEI",
AI65="Projet OCM (NOKIA)","TRAVAUX -NOKIA",
AI65="ACCESS-ISSUE","ACCESS-ISSUE",
AI65="Projet OCM (ZTE, NOKIA, autres projets)","TRAVAUX OCM",
AI65="No root CAuse","No root cause",
AI65="ODU HS","TX ISSUE",
AI65="IP &amp; VLAN","TX ISSUE",
AI65="Warehouse HUAWEI","SPARE-ISSUE",
AI65="SPARE-HS","SPARE-ISSUE",
AI65="Power Telco","RAN ISSUE",AI65="no impacts","no impacts"
),"")</f>
        <v>SPARE-ISSUE</v>
      </c>
      <c r="AI65" s="85" t="s">
        <v>5336</v>
      </c>
      <c r="AJ65" s="57" t="str" cm="1">
        <f t="array" ref="AJ65">IFERROR(_xlfn.IFS(
AI65="MPR ISSUE","ACTIVE",
AI65="BSS Hardware Issue","ACTIVE",
AI65="Sites strategiques, MLL, Pylone, etc.","PASSIVE",
AI65="AKTIVCO DEFAUT GE &amp; POWER Cabinet","PASSIVE",
AI65="AKTIVCO Coupure ENEO &amp; Baisse de tension","PASSIVE",
AI65="Coupure ENEO &amp; Baisse de tension","PASSIVE",
AI65="Defaut GE &amp; POWER Cabinet","PASSIVE",
AI65="Sharing","PASSIVE",
AI65="Sites strategiques &amp; DataCenter","PASSIVE",
AI65="Exclu","Exclu",
AI65="SAT","ACTIVE",
AI65="SPARE-ISSUE","SPARE-ISSUE",
AI65="Fiber CAmtel","ACTIVE",
AI65="Fiber AOF","ACTIVE",
AI65="Projet OCM (HUAWEI)","PLANNED WORKS",
AI65="Projet OCM (NOKIA)","PLANNED WORKS",
AI65="ACCESS-ISSUE","ACCESS-ISSUE",
AI65="Projet OCM (ZTE, NOKIA, autres projets)","PLANNED WORKS",
AI65="No root CAuse","No root cause",
AI65="ODU HS","ACTIVE",
AI65="IP &amp; VLAN","ACTIVE",
AI65="Warehouse HUAWEI","SPARE-ISSUE",
AI65="SPARE-HS","SPARE-ISSUE",
AI65="Power Telco","ACTIVE", AI65="no impacts","no impacts"
),"")</f>
        <v>SPARE-ISSUE</v>
      </c>
      <c r="AK65" s="23" t="s">
        <v>5682</v>
      </c>
      <c r="AL65" s="23" t="str">
        <f t="shared" si="4"/>
        <v>CTR_170</v>
      </c>
      <c r="AN65" s="9" t="s">
        <v>5537</v>
      </c>
      <c r="AO65" s="23" t="str">
        <f>_xlfn.XLOOKUP(B65,'INCIDENT-05-03-2026'!E:E,'INCIDENT-05-03-2026'!F:F,"")</f>
        <v/>
      </c>
      <c r="AP65" s="7" t="s">
        <v>5965</v>
      </c>
      <c r="AQ65" s="6"/>
      <c r="AR65" s="7"/>
      <c r="AS65" s="3" t="str">
        <f>_xlfn.XLOOKUP(B65,'[3]tt num | region | site id'!$C:$C,'[3]tt num | region | site id'!$Q:$Q,"")</f>
        <v/>
      </c>
      <c r="AT65" s="24" t="str">
        <f>_xlfn.XLOOKUP(B65,'[4]Cells Huawei 03052026 12h'!$B:$B,'[4]Cells Huawei 03052026 12h'!$T:$T,"")</f>
        <v/>
      </c>
      <c r="AU65" s="24" t="str">
        <f>_xlfn.XLOOKUP(B65,'[5]cells down 02052026 8h50'!$B:$B,'[5]cells down 02052026 8h50'!$R:$R,"")</f>
        <v/>
      </c>
      <c r="AV65" s="24" t="str">
        <f>_xlfn.XLOOKUP(B65,'[5]cells down 02052026 13h50'!$B:$B,'[5]cells down 02052026 13h50'!$R:$R,"")</f>
        <v/>
      </c>
      <c r="AW65" s="24" t="str">
        <f>_xlfn.XLOOKUP(B65,'[5]cells down 02052026 13h50'!$B:$B,'[5]cells down 02052026 13h50'!$R:$R,"")</f>
        <v/>
      </c>
      <c r="AX65" s="24" t="str">
        <f>_xlfn.XLOOKUP(B65,'[6]cell downs 03052026 8h40 '!$B:$B,'[6]cell downs 03052026 8h40 '!$R:$R,"")</f>
        <v/>
      </c>
      <c r="AY65" s="24" t="str">
        <f>_xlfn.XLOOKUP(B65,'[7]ALL SITES DOWN'!$D:$D,'[7]ALL SITES DOWN'!$J:$J,"")</f>
        <v>(05/03/2026 com ran 17h):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v>
      </c>
      <c r="AZ65" s="24" t="str">
        <f>_xlfn.XLOOKUP(B65,'[8]ALL SITES DOWN'!$D:$D,'[8]ALL SITES DOWN'!$J:$J,"")</f>
        <v>(05/03/2026 com ran 10h):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v>
      </c>
      <c r="BA65" s="9" t="str">
        <f>_xlfn.XLOOKUP(B65,[9]sheet1!$AC:$AC,[9]sheet1!$AF:$AF,"")</f>
        <v/>
      </c>
      <c r="BB65" s="14" t="s">
        <v>5980</v>
      </c>
      <c r="BC65" s="14" t="s">
        <v>5537</v>
      </c>
      <c r="BD65" s="14" t="str">
        <f>_xlfn.XLOOKUP(B65,'[10]cell downs 18042026 17h'!$B:$B,'[10]cell downs 18042026 17h'!$B:$B,"")</f>
        <v/>
      </c>
      <c r="BE65" s="14" t="str">
        <f>_xlfn.XLOOKUP(B65,'[11]Cells Huawei 19042026 15h'!$B:$B,'[11]Cells Huawei 19042026 15h'!$B:$B,"")</f>
        <v/>
      </c>
      <c r="BF65" s="9" t="str">
        <f>_xlfn.XLOOKUP(B65,'[12]cells down 19042026 9H40'!$B:$B,'[12]cells down 19042026 9H40'!$B:$B,"")</f>
        <v/>
      </c>
      <c r="BG65" s="9" t="s">
        <v>1080</v>
      </c>
      <c r="BH65" s="9" t="s">
        <v>12</v>
      </c>
    </row>
    <row r="66" spans="1:60" s="9" customFormat="1" x14ac:dyDescent="0.3">
      <c r="A66" s="1" t="s">
        <v>250</v>
      </c>
      <c r="B66" s="8" t="s">
        <v>251</v>
      </c>
      <c r="C66" s="3" t="str">
        <f>_xlfn.XLOOKUP(B66,'[1]daily break down'!$D:$D,'[1]daily break down'!$E:$E,"")</f>
        <v>Douala</v>
      </c>
      <c r="D66" s="1" t="s">
        <v>21</v>
      </c>
      <c r="E66" s="1" t="s">
        <v>30</v>
      </c>
      <c r="F66" s="3" t="s">
        <v>31</v>
      </c>
      <c r="G66" s="1" t="s">
        <v>32</v>
      </c>
      <c r="H66" s="42" t="str">
        <f>_xlfn.XLOOKUP(B66,[2]CALCULATION!$B:$B,[2]CALCULATION!$H:$H,"")</f>
        <v>ZTE</v>
      </c>
      <c r="I66" s="34">
        <v>0</v>
      </c>
      <c r="J66" s="34">
        <v>2.8708947216728991</v>
      </c>
      <c r="K66" s="34">
        <v>2.1618611831648282</v>
      </c>
      <c r="L66" s="34">
        <v>1.5103636073086724</v>
      </c>
      <c r="M66" s="34">
        <v>6.7359880490707189</v>
      </c>
      <c r="N66" s="34">
        <v>0</v>
      </c>
      <c r="O66" s="34">
        <v>1.3461382061620928</v>
      </c>
      <c r="P66" s="34">
        <v>14.997196325688501</v>
      </c>
      <c r="Q66" s="34">
        <v>2.2229998316368613</v>
      </c>
      <c r="R66" s="34">
        <v>2.0918228306124136</v>
      </c>
      <c r="S66" s="35">
        <v>9.9106498246455104</v>
      </c>
      <c r="T66" s="35">
        <v>13.868556899607057</v>
      </c>
      <c r="U66" s="35">
        <v>1.6516352626607655</v>
      </c>
      <c r="V66" s="35">
        <v>1.3202416724452344</v>
      </c>
      <c r="W66" s="35">
        <v>13.868556899607057</v>
      </c>
      <c r="X66" s="35">
        <v>4.2516864850056946</v>
      </c>
      <c r="Y66" s="35">
        <v>15.84165161386057</v>
      </c>
      <c r="Z66" s="35">
        <v>0</v>
      </c>
      <c r="AA66" s="35">
        <v>4.9775887358168571</v>
      </c>
      <c r="AB66" s="35">
        <v>4.3286697029352865</v>
      </c>
      <c r="AC66" s="35">
        <v>18.837539152532358</v>
      </c>
      <c r="AD66" s="35">
        <v>11.987544694706262</v>
      </c>
      <c r="AE66" s="58" t="s">
        <v>5560</v>
      </c>
      <c r="AF66" s="58"/>
      <c r="AG66" s="57" t="str" cm="1">
        <f t="array" ref="AG66">IFERROR(_xlfn.IFS(
AI66="MPR ISSUE","PDH",
AI66="BSS Hardware Issue","BSS",
AI66="Sites strategiques, MLL, Pylone, etc.","ENVTECH",
AI66="AKTIVCO DEFAUT GE &amp; POWER Cabinet","AKTIVCO",
AI66="AKTIVCO Coupure ENEO &amp; Baisse de tension","AKTIVCO GRID ONLY",
AI66="Coupure ENEO &amp; Baisse de tension","IHS GRID ONLY",
AI66="Defaut GE &amp; POWER Cabinet","IHS",
AI66="Sharing","Partners",
AI66="Sites strategiques &amp; DataCenter","SST &amp; DC",
AI66="Exclu","Exclu",
AI66="SAT","SAT",
AI66="SPARE-ISSUE","SPARE-ISSUE",
AI66="Fiber CAmtel","TRANS_FO_CAMTEL",
AI66="Fiber AOF","Fiber AOF",
AI66="Projet OCM (HUAWEI)","TRAVAUX-HUAWEI",
AI66="Projet OCM (NOKIA)","TRAVAUX-NOKIA",
AI66="ACCESS-ISSUE","ACCESS-ISSUE",
AI66="Projet OCM (ZTE, NOKIA, autres projets)","TRAVAUX OCM",
AI66="No root CAuse","No root cause",
AI66="ODU HS","PDH",
AI66="IP &amp; VLAN","PDH",
AI66="Warehouse HUAWEI","SPARE-ISSUE",
AI66="SPARE-HS","SPARE-ISSUE",
AI66="Power Telco","BSS",AI66="no impacts","no impacts"
),"")</f>
        <v>No root cause</v>
      </c>
      <c r="AH66" s="57" t="str" cm="1">
        <f t="array" ref="AH66">IFERROR(_xlfn.IFS(
AI66="MPR ISSUE","TX ISSUE",
AI66="BSS Hardware Issue","RAN ISSUE",
AI66="Sites strategiques, MLL, Pylone, etc.","ENVTECH",
AI66="AKTIVCO DEFAUT GE &amp; POWER Cabinet","POWER ISSUE",
AI66="AKTIVCO Coupure ENEO &amp; Baisse de tension","POWER ISSUE",
AI66="Coupure ENEO &amp; Baisse de tension","POWER ISSUE",
AI66="Defaut GE &amp; POWER Cabinet","POWER ISSUE",
AI66="Sharing","POWER ISSUE",
AI66="Sites strategiques &amp; DataCenter","POWER ISSUE",
AI66="Exclu","Exclu",
AI66="SAT","TX ISSUE",
AI66="SPARE-ISSUE","SPARE-ISSUE",
AI66="Fiber CAmtel","TX ISSUE",
AI66="Fiber AOF","TX ISSUE",
AI66="Projet OCM (HUAWEI)","TRAVAUX-HUAWEI",
AI66="Projet OCM (NOKIA)","TRAVAUX -NOKIA",
AI66="ACCESS-ISSUE","ACCESS-ISSUE",
AI66="Projet OCM (ZTE, NOKIA, autres projets)","TRAVAUX OCM",
AI66="No root CAuse","No root cause",
AI66="ODU HS","TX ISSUE",
AI66="IP &amp; VLAN","TX ISSUE",
AI66="Warehouse HUAWEI","SPARE-ISSUE",
AI66="SPARE-HS","SPARE-ISSUE",
AI66="Power Telco","RAN ISSUE",AI66="no impacts","no impacts"
),"")</f>
        <v>No root cause</v>
      </c>
      <c r="AI66" s="85" t="s">
        <v>5912</v>
      </c>
      <c r="AJ66" s="57" t="str" cm="1">
        <f t="array" ref="AJ66">IFERROR(_xlfn.IFS(
AI66="MPR ISSUE","ACTIVE",
AI66="BSS Hardware Issue","ACTIVE",
AI66="Sites strategiques, MLL, Pylone, etc.","PASSIVE",
AI66="AKTIVCO DEFAUT GE &amp; POWER Cabinet","PASSIVE",
AI66="AKTIVCO Coupure ENEO &amp; Baisse de tension","PASSIVE",
AI66="Coupure ENEO &amp; Baisse de tension","PASSIVE",
AI66="Defaut GE &amp; POWER Cabinet","PASSIVE",
AI66="Sharing","PASSIVE",
AI66="Sites strategiques &amp; DataCenter","PASSIVE",
AI66="Exclu","Exclu",
AI66="SAT","ACTIVE",
AI66="SPARE-ISSUE","SPARE-ISSUE",
AI66="Fiber CAmtel","ACTIVE",
AI66="Fiber AOF","ACTIVE",
AI66="Projet OCM (HUAWEI)","PLANNED WORKS",
AI66="Projet OCM (NOKIA)","PLANNED WORKS",
AI66="ACCESS-ISSUE","ACCESS-ISSUE",
AI66="Projet OCM (ZTE, NOKIA, autres projets)","PLANNED WORKS",
AI66="No root CAuse","No root cause",
AI66="ODU HS","ACTIVE",
AI66="IP &amp; VLAN","ACTIVE",
AI66="Warehouse HUAWEI","SPARE-ISSUE",
AI66="SPARE-HS","SPARE-ISSUE",
AI66="Power Telco","ACTIVE", AI66="no impacts","no impacts"
),"")</f>
        <v>No root cause</v>
      </c>
      <c r="AK66" s="23" t="s">
        <v>6042</v>
      </c>
      <c r="AL66" s="23" t="str">
        <f t="shared" si="4"/>
        <v>LIT_737</v>
      </c>
      <c r="AN66" s="9" t="s">
        <v>6042</v>
      </c>
      <c r="AO66" s="23" t="str">
        <f>_xlfn.XLOOKUP(B66,'INCIDENT-05-03-2026'!E:E,'INCIDENT-05-03-2026'!F:F,"")</f>
        <v/>
      </c>
      <c r="AP66" s="7" t="s">
        <v>5941</v>
      </c>
      <c r="AQ66" s="6"/>
      <c r="AR66" s="7"/>
      <c r="AS66" s="3" t="str">
        <f>_xlfn.XLOOKUP(B66,'[3]tt num | region | site id'!$C:$C,'[3]tt num | region | site id'!$Q:$Q,"")</f>
        <v/>
      </c>
      <c r="AT66" s="24" t="str">
        <f>_xlfn.XLOOKUP(B66,'[4]Cells Huawei 03052026 12h'!$B:$B,'[4]Cells Huawei 03052026 12h'!$T:$T,"")</f>
        <v/>
      </c>
      <c r="AU66" s="24" t="str">
        <f>_xlfn.XLOOKUP(B66,'[5]cells down 02052026 8h50'!$B:$B,'[5]cells down 02052026 8h50'!$R:$R,"")</f>
        <v/>
      </c>
      <c r="AV66" s="24" t="str">
        <f>_xlfn.XLOOKUP(B66,'[5]cells down 02052026 13h50'!$B:$B,'[5]cells down 02052026 13h50'!$R:$R,"")</f>
        <v/>
      </c>
      <c r="AW66" s="24" t="str">
        <f>_xlfn.XLOOKUP(B66,'[5]cells down 02052026 13h50'!$B:$B,'[5]cells down 02052026 13h50'!$R:$R,"")</f>
        <v/>
      </c>
      <c r="AX66" s="24" t="str">
        <f>_xlfn.XLOOKUP(B66,'[6]cell downs 03052026 8h40 '!$B:$B,'[6]cell downs 03052026 8h40 '!$R:$R,"")</f>
        <v/>
      </c>
      <c r="AY66" s="24" t="str">
        <f>_xlfn.XLOOKUP(B66,'[7]ALL SITES DOWN'!$D:$D,'[7]ALL SITES DOWN'!$J:$J,"")</f>
        <v/>
      </c>
      <c r="AZ66" s="24" t="str">
        <f>_xlfn.XLOOKUP(B66,'[8]ALL SITES DOWN'!$D:$D,'[8]ALL SITES DOWN'!$J:$J,"")</f>
        <v/>
      </c>
      <c r="BA66" s="9" t="str">
        <f>_xlfn.XLOOKUP(B66,[9]sheet1!$AC:$AC,[9]sheet1!$AF:$AF,"")</f>
        <v/>
      </c>
      <c r="BB66" s="14" t="s">
        <v>5980</v>
      </c>
      <c r="BC66" s="14" t="s">
        <v>5537</v>
      </c>
      <c r="BD66" s="14" t="str">
        <f>_xlfn.XLOOKUP(B66,'[10]cell downs 18042026 17h'!$B:$B,'[10]cell downs 18042026 17h'!$B:$B,"")</f>
        <v/>
      </c>
      <c r="BE66" s="14" t="str">
        <f>_xlfn.XLOOKUP(B66,'[11]Cells Huawei 19042026 15h'!$B:$B,'[11]Cells Huawei 19042026 15h'!$B:$B,"")</f>
        <v/>
      </c>
      <c r="BF66" s="9" t="str">
        <f>_xlfn.XLOOKUP(B66,'[12]cells down 19042026 9H40'!$B:$B,'[12]cells down 19042026 9H40'!$B:$B,"")</f>
        <v/>
      </c>
      <c r="BG66" s="9" t="s">
        <v>5537</v>
      </c>
      <c r="BH66" s="9" t="s">
        <v>154</v>
      </c>
    </row>
    <row r="67" spans="1:60" s="9" customFormat="1" x14ac:dyDescent="0.3">
      <c r="A67" s="1" t="s">
        <v>276</v>
      </c>
      <c r="B67" s="8" t="s">
        <v>277</v>
      </c>
      <c r="C67" s="3" t="str">
        <f>_xlfn.XLOOKUP(B67,'[1]daily break down'!$D:$D,'[1]daily break down'!$E:$E,"")</f>
        <v>Douala</v>
      </c>
      <c r="D67" s="1" t="s">
        <v>21</v>
      </c>
      <c r="E67" s="1" t="s">
        <v>125</v>
      </c>
      <c r="F67" s="3" t="s">
        <v>31</v>
      </c>
      <c r="G67" s="1" t="s">
        <v>32</v>
      </c>
      <c r="H67" s="42" t="str">
        <f>_xlfn.XLOOKUP(B67,[2]CALCULATION!$B:$B,[2]CALCULATION!$H:$H,"")</f>
        <v>ZTE</v>
      </c>
      <c r="I67" s="34">
        <v>0</v>
      </c>
      <c r="J67" s="34">
        <v>0</v>
      </c>
      <c r="K67" s="34">
        <v>0</v>
      </c>
      <c r="L67" s="34">
        <v>19.676425308118823</v>
      </c>
      <c r="M67" s="34">
        <v>13.86805751741417</v>
      </c>
      <c r="N67" s="34">
        <v>13.709967383208772</v>
      </c>
      <c r="O67" s="34">
        <v>13.621077352874872</v>
      </c>
      <c r="P67" s="34">
        <v>12.901592458472802</v>
      </c>
      <c r="Q67" s="34">
        <v>12.210162142264</v>
      </c>
      <c r="R67" s="34">
        <v>12.980477009870645</v>
      </c>
      <c r="S67" s="35">
        <v>45.540695368301499</v>
      </c>
      <c r="T67" s="35">
        <v>6.0577378557384733</v>
      </c>
      <c r="U67" s="35">
        <v>28.765288229133677</v>
      </c>
      <c r="V67" s="35">
        <v>9.7999831636860666</v>
      </c>
      <c r="W67" s="35">
        <v>6.0577378557384733</v>
      </c>
      <c r="X67" s="35">
        <v>6.0941035804276424</v>
      </c>
      <c r="Y67" s="35">
        <v>4.3903363838451286</v>
      </c>
      <c r="Z67" s="35">
        <v>10.854624849828641</v>
      </c>
      <c r="AA67" s="35">
        <v>4.4314203326019452</v>
      </c>
      <c r="AB67" s="35">
        <v>7.7995637701412051</v>
      </c>
      <c r="AC67" s="35">
        <v>16.322994438206308</v>
      </c>
      <c r="AD67" s="35">
        <v>11.763464770726502</v>
      </c>
      <c r="AE67" s="58" t="s">
        <v>5560</v>
      </c>
      <c r="AF67" s="58"/>
      <c r="AG67" s="57" t="str" cm="1">
        <f t="array" ref="AG67">IFERROR(_xlfn.IFS(
AI67="MPR ISSUE","PDH",
AI67="BSS Hardware Issue","BSS",
AI67="Sites strategiques, MLL, Pylone, etc.","ENVTECH",
AI67="AKTIVCO DEFAUT GE &amp; POWER Cabinet","AKTIVCO",
AI67="AKTIVCO Coupure ENEO &amp; Baisse de tension","AKTIVCO GRID ONLY",
AI67="Coupure ENEO &amp; Baisse de tension","IHS GRID ONLY",
AI67="Defaut GE &amp; POWER Cabinet","IHS",
AI67="Sharing","Partners",
AI67="Sites strategiques &amp; DataCenter","SST &amp; DC",
AI67="Exclu","Exclu",
AI67="SAT","SAT",
AI67="SPARE-ISSUE","SPARE-ISSUE",
AI67="Fiber CAmtel","TRANS_FO_CAMTEL",
AI67="Fiber AOF","Fiber AOF",
AI67="Projet OCM (HUAWEI)","TRAVAUX-HUAWEI",
AI67="Projet OCM (NOKIA)","TRAVAUX-NOKIA",
AI67="ACCESS-ISSUE","ACCESS-ISSUE",
AI67="Projet OCM (ZTE, NOKIA, autres projets)","TRAVAUX OCM",
AI67="No root CAuse","No root cause",
AI67="ODU HS","PDH",
AI67="IP &amp; VLAN","PDH",
AI67="Warehouse HUAWEI","SPARE-ISSUE",
AI67="SPARE-HS","SPARE-ISSUE",
AI67="Power Telco","BSS",AI67="no impacts","no impacts"
),"")</f>
        <v>AKTIVCO</v>
      </c>
      <c r="AH67" s="57" t="str" cm="1">
        <f t="array" ref="AH67">IFERROR(_xlfn.IFS(
AI67="MPR ISSUE","TX ISSUE",
AI67="BSS Hardware Issue","RAN ISSUE",
AI67="Sites strategiques, MLL, Pylone, etc.","ENVTECH",
AI67="AKTIVCO DEFAUT GE &amp; POWER Cabinet","POWER ISSUE",
AI67="AKTIVCO Coupure ENEO &amp; Baisse de tension","POWER ISSUE",
AI67="Coupure ENEO &amp; Baisse de tension","POWER ISSUE",
AI67="Defaut GE &amp; POWER Cabinet","POWER ISSUE",
AI67="Sharing","POWER ISSUE",
AI67="Sites strategiques &amp; DataCenter","POWER ISSUE",
AI67="Exclu","Exclu",
AI67="SAT","TX ISSUE",
AI67="SPARE-ISSUE","SPARE-ISSUE",
AI67="Fiber CAmtel","TX ISSUE",
AI67="Fiber AOF","TX ISSUE",
AI67="Projet OCM (HUAWEI)","TRAVAUX-HUAWEI",
AI67="Projet OCM (NOKIA)","TRAVAUX -NOKIA",
AI67="ACCESS-ISSUE","ACCESS-ISSUE",
AI67="Projet OCM (ZTE, NOKIA, autres projets)","TRAVAUX OCM",
AI67="No root CAuse","No root cause",
AI67="ODU HS","TX ISSUE",
AI67="IP &amp; VLAN","TX ISSUE",
AI67="Warehouse HUAWEI","SPARE-ISSUE",
AI67="SPARE-HS","SPARE-ISSUE",
AI67="Power Telco","RAN ISSUE",AI67="no impacts","no impacts"
),"")</f>
        <v>POWER ISSUE</v>
      </c>
      <c r="AI67" s="85" t="s">
        <v>5325</v>
      </c>
      <c r="AJ67" s="57" t="str" cm="1">
        <f t="array" ref="AJ67">IFERROR(_xlfn.IFS(
AI67="MPR ISSUE","ACTIVE",
AI67="BSS Hardware Issue","ACTIVE",
AI67="Sites strategiques, MLL, Pylone, etc.","PASSIVE",
AI67="AKTIVCO DEFAUT GE &amp; POWER Cabinet","PASSIVE",
AI67="AKTIVCO Coupure ENEO &amp; Baisse de tension","PASSIVE",
AI67="Coupure ENEO &amp; Baisse de tension","PASSIVE",
AI67="Defaut GE &amp; POWER Cabinet","PASSIVE",
AI67="Sharing","PASSIVE",
AI67="Sites strategiques &amp; DataCenter","PASSIVE",
AI67="Exclu","Exclu",
AI67="SAT","ACTIVE",
AI67="SPARE-ISSUE","SPARE-ISSUE",
AI67="Fiber CAmtel","ACTIVE",
AI67="Fiber AOF","ACTIVE",
AI67="Projet OCM (HUAWEI)","PLANNED WORKS",
AI67="Projet OCM (NOKIA)","PLANNED WORKS",
AI67="ACCESS-ISSUE","ACCESS-ISSUE",
AI67="Projet OCM (ZTE, NOKIA, autres projets)","PLANNED WORKS",
AI67="No root CAuse","No root cause",
AI67="ODU HS","ACTIVE",
AI67="IP &amp; VLAN","ACTIVE",
AI67="Warehouse HUAWEI","SPARE-ISSUE",
AI67="SPARE-HS","SPARE-ISSUE",
AI67="Power Telco","ACTIVE", AI67="no impacts","no impacts"
),"")</f>
        <v>PASSIVE</v>
      </c>
      <c r="AK67" s="23" t="s">
        <v>6036</v>
      </c>
      <c r="AL67" s="23" t="str">
        <f t="shared" si="4"/>
        <v>LIT_654</v>
      </c>
      <c r="AN67" s="9" t="s">
        <v>6036</v>
      </c>
      <c r="AO67" s="23" t="str">
        <f>_xlfn.XLOOKUP(B67,'INCIDENT-05-03-2026'!E:E,'INCIDENT-05-03-2026'!F:F,"")</f>
        <v/>
      </c>
      <c r="AP67" s="7" t="s">
        <v>5941</v>
      </c>
      <c r="AQ67" s="6"/>
      <c r="AR67" s="7"/>
      <c r="AS67" s="3" t="str">
        <f>_xlfn.XLOOKUP(B67,'[3]tt num | region | site id'!$C:$C,'[3]tt num | region | site id'!$Q:$Q,"")</f>
        <v/>
      </c>
      <c r="AT67" s="24" t="str">
        <f>_xlfn.XLOOKUP(B67,'[4]Cells Huawei 03052026 12h'!$B:$B,'[4]Cells Huawei 03052026 12h'!$T:$T,"")</f>
        <v/>
      </c>
      <c r="AU67" s="24" t="str">
        <f>_xlfn.XLOOKUP(B67,'[5]cells down 02052026 8h50'!$B:$B,'[5]cells down 02052026 8h50'!$R:$R,"")</f>
        <v/>
      </c>
      <c r="AV67" s="24" t="str">
        <f>_xlfn.XLOOKUP(B67,'[5]cells down 02052026 13h50'!$B:$B,'[5]cells down 02052026 13h50'!$R:$R,"")</f>
        <v/>
      </c>
      <c r="AW67" s="24" t="str">
        <f>_xlfn.XLOOKUP(B67,'[5]cells down 02052026 13h50'!$B:$B,'[5]cells down 02052026 13h50'!$R:$R,"")</f>
        <v/>
      </c>
      <c r="AX67" s="24" t="str">
        <f>_xlfn.XLOOKUP(B67,'[6]cell downs 03052026 8h40 '!$B:$B,'[6]cell downs 03052026 8h40 '!$R:$R,"")</f>
        <v/>
      </c>
      <c r="AY67" s="24" t="str">
        <f>_xlfn.XLOOKUP(B67,'[7]ALL SITES DOWN'!$D:$D,'[7]ALL SITES DOWN'!$J:$J,"")</f>
        <v/>
      </c>
      <c r="AZ67" s="24" t="str">
        <f>_xlfn.XLOOKUP(B67,'[8]ALL SITES DOWN'!$D:$D,'[8]ALL SITES DOWN'!$J:$J,"")</f>
        <v/>
      </c>
      <c r="BA67" s="9" t="str">
        <f>_xlfn.XLOOKUP(B67,[9]sheet1!$AC:$AC,[9]sheet1!$AF:$AF,"")</f>
        <v/>
      </c>
      <c r="BB67" s="14" t="s">
        <v>5980</v>
      </c>
      <c r="BC67" s="14" t="s">
        <v>5537</v>
      </c>
      <c r="BD67" s="14" t="str">
        <f>_xlfn.XLOOKUP(B67,'[10]cell downs 18042026 17h'!$B:$B,'[10]cell downs 18042026 17h'!$B:$B,"")</f>
        <v/>
      </c>
      <c r="BE67" s="14" t="str">
        <f>_xlfn.XLOOKUP(B67,'[11]Cells Huawei 19042026 15h'!$B:$B,'[11]Cells Huawei 19042026 15h'!$B:$B,"")</f>
        <v/>
      </c>
      <c r="BF67" s="9" t="str">
        <f>_xlfn.XLOOKUP(B67,'[12]cells down 19042026 9H40'!$B:$B,'[12]cells down 19042026 9H40'!$B:$B,"")</f>
        <v>LIT_654</v>
      </c>
      <c r="BG67" s="9" t="s">
        <v>5537</v>
      </c>
      <c r="BH67" s="9" t="s">
        <v>318</v>
      </c>
    </row>
    <row r="68" spans="1:60" s="9" customFormat="1" x14ac:dyDescent="0.3">
      <c r="A68" s="1" t="s">
        <v>2360</v>
      </c>
      <c r="B68" s="8" t="s">
        <v>2361</v>
      </c>
      <c r="C68" s="3" t="str">
        <f>_xlfn.XLOOKUP(B68,'[1]daily break down'!$D:$D,'[1]daily break down'!$E:$E,"")</f>
        <v>Yaounde</v>
      </c>
      <c r="D68" s="1" t="s">
        <v>21</v>
      </c>
      <c r="E68" s="1" t="s">
        <v>30</v>
      </c>
      <c r="F68" s="3" t="s">
        <v>37</v>
      </c>
      <c r="G68" s="1" t="s">
        <v>38</v>
      </c>
      <c r="H68" s="42" t="str">
        <f>_xlfn.XLOOKUP(B68,[2]CALCULATION!$B:$B,[2]CALCULATION!$H:$H,"")</f>
        <v>ZTE</v>
      </c>
      <c r="I68" s="34">
        <v>0.35992971552336611</v>
      </c>
      <c r="J68" s="34">
        <v>0</v>
      </c>
      <c r="K68" s="34">
        <v>0</v>
      </c>
      <c r="L68" s="34">
        <v>0</v>
      </c>
      <c r="M68" s="34">
        <v>1.8993109952544425</v>
      </c>
      <c r="N68" s="34">
        <v>0.53728173431155268</v>
      </c>
      <c r="O68" s="34">
        <v>8.3974504398843699</v>
      </c>
      <c r="P68" s="34">
        <v>17.828211812243708</v>
      </c>
      <c r="Q68" s="34">
        <v>7.0889620840503031</v>
      </c>
      <c r="R68" s="34">
        <v>7.2796725764982178</v>
      </c>
      <c r="S68" s="35">
        <v>18.090958186015584</v>
      </c>
      <c r="T68" s="35">
        <v>1.5381149891705399</v>
      </c>
      <c r="U68" s="35">
        <v>7.0065996923805685</v>
      </c>
      <c r="V68" s="35">
        <v>0</v>
      </c>
      <c r="W68" s="35">
        <v>1.5381149891705399</v>
      </c>
      <c r="X68" s="35">
        <v>17.804616003629793</v>
      </c>
      <c r="Y68" s="35">
        <v>22.854243892555782</v>
      </c>
      <c r="Z68" s="35">
        <v>7.1104355183444472</v>
      </c>
      <c r="AA68" s="35">
        <v>0</v>
      </c>
      <c r="AB68" s="35">
        <v>0</v>
      </c>
      <c r="AC68" s="35">
        <v>22.097787758800703</v>
      </c>
      <c r="AD68" s="35">
        <v>11.523743483062383</v>
      </c>
      <c r="AE68" s="58" t="s">
        <v>5560</v>
      </c>
      <c r="AF68" s="58"/>
      <c r="AG68" s="57" t="str" cm="1">
        <f t="array" ref="AG68">IFERROR(_xlfn.IFS(
AI68="MPR ISSUE","PDH",
AI68="BSS Hardware Issue","BSS",
AI68="Sites strategiques, MLL, Pylone, etc.","ENVTECH",
AI68="AKTIVCO DEFAUT GE &amp; POWER Cabinet","AKTIVCO",
AI68="AKTIVCO Coupure ENEO &amp; Baisse de tension","AKTIVCO GRID ONLY",
AI68="Coupure ENEO &amp; Baisse de tension","IHS GRID ONLY",
AI68="Defaut GE &amp; POWER Cabinet","IHS",
AI68="Sharing","Partners",
AI68="Sites strategiques &amp; DataCenter","SST &amp; DC",
AI68="Exclu","Exclu",
AI68="SAT","SAT",
AI68="SPARE-ISSUE","SPARE-ISSUE",
AI68="Fiber CAmtel","TRANS_FO_CAMTEL",
AI68="Fiber AOF","Fiber AOF",
AI68="Projet OCM (HUAWEI)","TRAVAUX-HUAWEI",
AI68="Projet OCM (NOKIA)","TRAVAUX-NOKIA",
AI68="ACCESS-ISSUE","ACCESS-ISSUE",
AI68="Projet OCM (ZTE, NOKIA, autres projets)","TRAVAUX OCM",
AI68="No root CAuse","No root cause",
AI68="ODU HS","PDH",
AI68="IP &amp; VLAN","PDH",
AI68="Warehouse HUAWEI","SPARE-ISSUE",
AI68="SPARE-HS","SPARE-ISSUE",
AI68="Power Telco","BSS",AI68="no impacts","no impacts"
),"")</f>
        <v>AKTIVCO GRID ONLY</v>
      </c>
      <c r="AH68" s="57" t="str" cm="1">
        <f t="array" ref="AH68">IFERROR(_xlfn.IFS(
AI68="MPR ISSUE","TX ISSUE",
AI68="BSS Hardware Issue","RAN ISSUE",
AI68="Sites strategiques, MLL, Pylone, etc.","ENVTECH",
AI68="AKTIVCO DEFAUT GE &amp; POWER Cabinet","POWER ISSUE",
AI68="AKTIVCO Coupure ENEO &amp; Baisse de tension","POWER ISSUE",
AI68="Coupure ENEO &amp; Baisse de tension","POWER ISSUE",
AI68="Defaut GE &amp; POWER Cabinet","POWER ISSUE",
AI68="Sharing","POWER ISSUE",
AI68="Sites strategiques &amp; DataCenter","POWER ISSUE",
AI68="Exclu","Exclu",
AI68="SAT","TX ISSUE",
AI68="SPARE-ISSUE","SPARE-ISSUE",
AI68="Fiber CAmtel","TX ISSUE",
AI68="Fiber AOF","TX ISSUE",
AI68="Projet OCM (HUAWEI)","TRAVAUX-HUAWEI",
AI68="Projet OCM (NOKIA)","TRAVAUX -NOKIA",
AI68="ACCESS-ISSUE","ACCESS-ISSUE",
AI68="Projet OCM (ZTE, NOKIA, autres projets)","TRAVAUX OCM",
AI68="No root CAuse","No root cause",
AI68="ODU HS","TX ISSUE",
AI68="IP &amp; VLAN","TX ISSUE",
AI68="Warehouse HUAWEI","SPARE-ISSUE",
AI68="SPARE-HS","SPARE-ISSUE",
AI68="Power Telco","RAN ISSUE",AI68="no impacts","no impacts"
),"")</f>
        <v>POWER ISSUE</v>
      </c>
      <c r="AI68" s="85" t="s">
        <v>5327</v>
      </c>
      <c r="AJ68" s="57" t="str" cm="1">
        <f t="array" ref="AJ68">IFERROR(_xlfn.IFS(
AI68="MPR ISSUE","ACTIVE",
AI68="BSS Hardware Issue","ACTIVE",
AI68="Sites strategiques, MLL, Pylone, etc.","PASSIVE",
AI68="AKTIVCO DEFAUT GE &amp; POWER Cabinet","PASSIVE",
AI68="AKTIVCO Coupure ENEO &amp; Baisse de tension","PASSIVE",
AI68="Coupure ENEO &amp; Baisse de tension","PASSIVE",
AI68="Defaut GE &amp; POWER Cabinet","PASSIVE",
AI68="Sharing","PASSIVE",
AI68="Sites strategiques &amp; DataCenter","PASSIVE",
AI68="Exclu","Exclu",
AI68="SAT","ACTIVE",
AI68="SPARE-ISSUE","SPARE-ISSUE",
AI68="Fiber CAmtel","ACTIVE",
AI68="Fiber AOF","ACTIVE",
AI68="Projet OCM (HUAWEI)","PLANNED WORKS",
AI68="Projet OCM (NOKIA)","PLANNED WORKS",
AI68="ACCESS-ISSUE","ACCESS-ISSUE",
AI68="Projet OCM (ZTE, NOKIA, autres projets)","PLANNED WORKS",
AI68="No root CAuse","No root cause",
AI68="ODU HS","ACTIVE",
AI68="IP &amp; VLAN","ACTIVE",
AI68="Warehouse HUAWEI","SPARE-ISSUE",
AI68="SPARE-HS","SPARE-ISSUE",
AI68="Power Telco","ACTIVE", AI68="no impacts","no impacts"
),"")</f>
        <v>PASSIVE</v>
      </c>
      <c r="AK68" s="23" t="s">
        <v>6036</v>
      </c>
      <c r="AL68" s="23" t="str">
        <f t="shared" si="4"/>
        <v>CTR_776</v>
      </c>
      <c r="AN68" s="9" t="s">
        <v>6036</v>
      </c>
      <c r="AO68" s="23" t="str">
        <f>_xlfn.XLOOKUP(B68,'INCIDENT-05-03-2026'!E:E,'INCIDENT-05-03-2026'!F:F,"")</f>
        <v/>
      </c>
      <c r="AP68" s="7" t="s">
        <v>5941</v>
      </c>
      <c r="AQ68" s="6"/>
      <c r="AR68" s="7"/>
      <c r="AS68" s="3" t="str">
        <f>_xlfn.XLOOKUP(B68,'[3]tt num | region | site id'!$C:$C,'[3]tt num | region | site id'!$Q:$Q,"")</f>
        <v/>
      </c>
      <c r="AT68" s="24" t="str">
        <f>_xlfn.XLOOKUP(B68,'[4]Cells Huawei 03052026 12h'!$B:$B,'[4]Cells Huawei 03052026 12h'!$T:$T,"")</f>
        <v/>
      </c>
      <c r="AU68" s="24" t="str">
        <f>_xlfn.XLOOKUP(B68,'[5]cells down 02052026 8h50'!$B:$B,'[5]cells down 02052026 8h50'!$R:$R,"")</f>
        <v/>
      </c>
      <c r="AV68" s="24" t="str">
        <f>_xlfn.XLOOKUP(B68,'[5]cells down 02052026 13h50'!$B:$B,'[5]cells down 02052026 13h50'!$R:$R,"")</f>
        <v/>
      </c>
      <c r="AW68" s="24" t="str">
        <f>_xlfn.XLOOKUP(B68,'[5]cells down 02052026 13h50'!$B:$B,'[5]cells down 02052026 13h50'!$R:$R,"")</f>
        <v/>
      </c>
      <c r="AX68" s="24" t="str">
        <f>_xlfn.XLOOKUP(B68,'[6]cell downs 03052026 8h40 '!$B:$B,'[6]cell downs 03052026 8h40 '!$R:$R,"")</f>
        <v/>
      </c>
      <c r="AY68" s="24" t="str">
        <f>_xlfn.XLOOKUP(B68,'[7]ALL SITES DOWN'!$D:$D,'[7]ALL SITES DOWN'!$J:$J,"")</f>
        <v/>
      </c>
      <c r="AZ68" s="24" t="str">
        <f>_xlfn.XLOOKUP(B68,'[8]ALL SITES DOWN'!$D:$D,'[8]ALL SITES DOWN'!$J:$J,"")</f>
        <v/>
      </c>
      <c r="BA68" s="9" t="str">
        <f>_xlfn.XLOOKUP(B68,[9]sheet1!$AC:$AC,[9]sheet1!$AF:$AF,"")</f>
        <v/>
      </c>
      <c r="BB68" s="14" t="s">
        <v>5981</v>
      </c>
      <c r="BC68" s="14" t="s">
        <v>5537</v>
      </c>
      <c r="BD68" s="14" t="str">
        <f>_xlfn.XLOOKUP(B68,'[10]cell downs 18042026 17h'!$B:$B,'[10]cell downs 18042026 17h'!$B:$B,"")</f>
        <v/>
      </c>
      <c r="BE68" s="14" t="str">
        <f>_xlfn.XLOOKUP(B68,'[11]Cells Huawei 19042026 15h'!$B:$B,'[11]Cells Huawei 19042026 15h'!$B:$B,"")</f>
        <v/>
      </c>
      <c r="BF68" s="9" t="str">
        <f>_xlfn.XLOOKUP(B68,'[12]cells down 19042026 9H40'!$B:$B,'[12]cells down 19042026 9H40'!$B:$B,"")</f>
        <v/>
      </c>
      <c r="BG68" s="9" t="s">
        <v>5537</v>
      </c>
      <c r="BH68" s="9" t="s">
        <v>5537</v>
      </c>
    </row>
    <row r="69" spans="1:60" s="9" customFormat="1" ht="21.45" customHeight="1" x14ac:dyDescent="0.3">
      <c r="A69" s="1" t="s">
        <v>207</v>
      </c>
      <c r="B69" s="1" t="s">
        <v>208</v>
      </c>
      <c r="C69" s="3" t="str">
        <f>_xlfn.XLOOKUP(B69,'[1]daily break down'!$D:$D,'[1]daily break down'!$E:$E,"")</f>
        <v>NORD-OUEST</v>
      </c>
      <c r="D69" s="1" t="s">
        <v>11</v>
      </c>
      <c r="E69" s="1" t="s">
        <v>96</v>
      </c>
      <c r="F69" s="3" t="s">
        <v>51</v>
      </c>
      <c r="G69" s="1" t="s">
        <v>207</v>
      </c>
      <c r="H69" s="41" t="str">
        <f>_xlfn.XLOOKUP(B69,[2]CALCULATION!$B:$B,[2]CALCULATION!$H:$H,"")</f>
        <v>NOKIA</v>
      </c>
      <c r="I69" s="34">
        <v>12.777151908991488</v>
      </c>
      <c r="J69" s="34">
        <v>8.9200176332048482</v>
      </c>
      <c r="K69" s="34">
        <v>6.3442361943163057</v>
      </c>
      <c r="L69" s="34">
        <v>6.5170346844539724</v>
      </c>
      <c r="M69" s="34">
        <v>6.7094378044611354</v>
      </c>
      <c r="N69" s="34">
        <v>6.8227009834679757</v>
      </c>
      <c r="O69" s="34">
        <v>5.5740465770697849</v>
      </c>
      <c r="P69" s="34">
        <v>8.4872369047717839</v>
      </c>
      <c r="Q69" s="34">
        <v>9.2376646694330962</v>
      </c>
      <c r="R69" s="34">
        <v>9.2730013934011861</v>
      </c>
      <c r="S69" s="35">
        <v>9.1546710611782736</v>
      </c>
      <c r="T69" s="35">
        <v>91308.235673010247</v>
      </c>
      <c r="U69" s="35">
        <v>10.653821542222548</v>
      </c>
      <c r="V69" s="35">
        <v>11.613864133800183</v>
      </c>
      <c r="W69" s="35">
        <v>13.85325440241073</v>
      </c>
      <c r="X69" s="35">
        <v>12.335150371112311</v>
      </c>
      <c r="Y69" s="35">
        <v>11.672238345133021</v>
      </c>
      <c r="Z69" s="35">
        <v>12.164325990988292</v>
      </c>
      <c r="AA69" s="35">
        <v>46.768776303010682</v>
      </c>
      <c r="AB69" s="35">
        <v>13.770311209033324</v>
      </c>
      <c r="AC69" s="35">
        <v>0</v>
      </c>
      <c r="AD69" s="35">
        <v>11.301429231836043</v>
      </c>
      <c r="AE69" s="58" t="s">
        <v>5603</v>
      </c>
      <c r="AF69" s="58"/>
      <c r="AG69" s="57" t="str" cm="1">
        <f t="array" ref="AG69">IFERROR(_xlfn.IFS(
AI69="MPR ISSUE","PDH",
AI69="BSS Hardware Issue","BSS",
AI69="Sites strategiques, MLL, Pylone, etc.","ENVTECH",
AI69="AKTIVCO DEFAUT GE &amp; POWER Cabinet","AKTIVCO",
AI69="AKTIVCO Coupure ENEO &amp; Baisse de tension","AKTIVCO GRID ONLY",
AI69="Coupure ENEO &amp; Baisse de tension","IHS GRID ONLY",
AI69="Defaut GE &amp; POWER Cabinet","IHS",
AI69="Sharing","Partners",
AI69="Sites strategiques &amp; DataCenter","SST &amp; DC",
AI69="Exclu","Exclu",
AI69="SAT","SAT",
AI69="SPARE-ISSUE","SPARE-ISSUE",
AI69="Fiber CAmtel","TRANS_FO_CAMTEL",
AI69="Fiber AOF","Fiber AOF",
AI69="Projet OCM (HUAWEI)","TRAVAUX-HUAWEI",
AI69="Projet OCM (NOKIA)","TRAVAUX-NOKIA",
AI69="ACCESS-ISSUE","ACCESS-ISSUE",
AI69="Projet OCM (ZTE, NOKIA, autres projets)","TRAVAUX OCM",
AI69="No root CAuse","No root cause",
AI69="ODU HS","PDH",
AI69="IP &amp; VLAN","PDH",
AI69="Warehouse HUAWEI","SPARE-ISSUE",
AI69="SPARE-HS","SPARE-ISSUE",
AI69="Power Telco","BSS",AI69="no impacts","no impacts"
),"")</f>
        <v>IHS</v>
      </c>
      <c r="AH69" s="57" t="str" cm="1">
        <f t="array" ref="AH69">IFERROR(_xlfn.IFS(
AI69="MPR ISSUE","TX ISSUE",
AI69="BSS Hardware Issue","RAN ISSUE",
AI69="Sites strategiques, MLL, Pylone, etc.","ENVTECH",
AI69="AKTIVCO DEFAUT GE &amp; POWER Cabinet","POWER ISSUE",
AI69="AKTIVCO Coupure ENEO &amp; Baisse de tension","POWER ISSUE",
AI69="Coupure ENEO &amp; Baisse de tension","POWER ISSUE",
AI69="Defaut GE &amp; POWER Cabinet","POWER ISSUE",
AI69="Sharing","POWER ISSUE",
AI69="Sites strategiques &amp; DataCenter","POWER ISSUE",
AI69="Exclu","Exclu",
AI69="SAT","TX ISSUE",
AI69="SPARE-ISSUE","SPARE-ISSUE",
AI69="Fiber CAmtel","TX ISSUE",
AI69="Fiber AOF","TX ISSUE",
AI69="Projet OCM (HUAWEI)","TRAVAUX-HUAWEI",
AI69="Projet OCM (NOKIA)","TRAVAUX -NOKIA",
AI69="ACCESS-ISSUE","ACCESS-ISSUE",
AI69="Projet OCM (ZTE, NOKIA, autres projets)","TRAVAUX OCM",
AI69="No root CAuse","No root cause",
AI69="ODU HS","TX ISSUE",
AI69="IP &amp; VLAN","TX ISSUE",
AI69="Warehouse HUAWEI","SPARE-ISSUE",
AI69="SPARE-HS","SPARE-ISSUE",
AI69="Power Telco","RAN ISSUE",AI69="no impacts","no impacts"
),"")</f>
        <v>POWER ISSUE</v>
      </c>
      <c r="AI69" s="85" t="s">
        <v>5330</v>
      </c>
      <c r="AJ69" s="57" t="str" cm="1">
        <f t="array" ref="AJ69">IFERROR(_xlfn.IFS(
AI69="MPR ISSUE","ACTIVE",
AI69="BSS Hardware Issue","ACTIVE",
AI69="Sites strategiques, MLL, Pylone, etc.","PASSIVE",
AI69="AKTIVCO DEFAUT GE &amp; POWER Cabinet","PASSIVE",
AI69="AKTIVCO Coupure ENEO &amp; Baisse de tension","PASSIVE",
AI69="Coupure ENEO &amp; Baisse de tension","PASSIVE",
AI69="Defaut GE &amp; POWER Cabinet","PASSIVE",
AI69="Sharing","PASSIVE",
AI69="Sites strategiques &amp; DataCenter","PASSIVE",
AI69="Exclu","Exclu",
AI69="SAT","ACTIVE",
AI69="SPARE-ISSUE","SPARE-ISSUE",
AI69="Fiber CAmtel","ACTIVE",
AI69="Fiber AOF","ACTIVE",
AI69="Projet OCM (HUAWEI)","PLANNED WORKS",
AI69="Projet OCM (NOKIA)","PLANNED WORKS",
AI69="ACCESS-ISSUE","ACCESS-ISSUE",
AI69="Projet OCM (ZTE, NOKIA, autres projets)","PLANNED WORKS",
AI69="No root CAuse","No root cause",
AI69="ODU HS","ACTIVE",
AI69="IP &amp; VLAN","ACTIVE",
AI69="Warehouse HUAWEI","SPARE-ISSUE",
AI69="SPARE-HS","SPARE-ISSUE",
AI69="Power Telco","ACTIVE", AI69="no impacts","no impacts"
),"")</f>
        <v>PASSIVE</v>
      </c>
      <c r="AK69" s="23" t="s">
        <v>5685</v>
      </c>
      <c r="AL69" s="23" t="str">
        <f t="shared" si="4"/>
        <v>NRO_046</v>
      </c>
      <c r="AN69" s="9" t="s">
        <v>5537</v>
      </c>
      <c r="AO69" s="23" t="str">
        <f>_xlfn.XLOOKUP(B69,'INCIDENT-05-03-2026'!E:E,'INCIDENT-05-03-2026'!F:F,"")</f>
        <v/>
      </c>
      <c r="AP69" s="7" t="s">
        <v>5537</v>
      </c>
      <c r="AQ69" s="6"/>
      <c r="AR69" s="7"/>
      <c r="AS69" s="3" t="str">
        <f>_xlfn.XLOOKUP(B69,'[3]tt num | region | site id'!$C:$C,'[3]tt num | region | site id'!$Q:$Q,"")</f>
        <v/>
      </c>
      <c r="AT69" s="24" t="str">
        <f>_xlfn.XLOOKUP(B69,'[4]Cells Huawei 03052026 12h'!$B:$B,'[4]Cells Huawei 03052026 12h'!$T:$T,"")</f>
        <v/>
      </c>
      <c r="AU69" s="24" t="str">
        <f>_xlfn.XLOOKUP(B69,'[5]cells down 02052026 8h50'!$B:$B,'[5]cells down 02052026 8h50'!$R:$R,"")</f>
        <v/>
      </c>
      <c r="AV69" s="24" t="str">
        <f>_xlfn.XLOOKUP(B69,'[5]cells down 02052026 13h50'!$B:$B,'[5]cells down 02052026 13h50'!$R:$R,"")</f>
        <v/>
      </c>
      <c r="AW69" s="24" t="str">
        <f>_xlfn.XLOOKUP(B69,'[5]cells down 02052026 13h50'!$B:$B,'[5]cells down 02052026 13h50'!$R:$R,"")</f>
        <v/>
      </c>
      <c r="AX69" s="24" t="str">
        <f>_xlfn.XLOOKUP(B69,'[6]cell downs 03052026 8h40 '!$B:$B,'[6]cell downs 03052026 8h40 '!$R:$R,"")</f>
        <v>(05/03/2026 cell nokia): 02/05/2026 : Il faut  changer la baie FKOOP qui pote la BTS 
28/04/2026 : Check breaker and  interconnection ARDA(sfp, optical fiber) between system and radio module, swap its if needed</v>
      </c>
      <c r="AY69" s="24" t="str">
        <f>_xlfn.XLOOKUP(B69,'[7]ALL SITES DOWN'!$D:$D,'[7]ALL SITES DOWN'!$J:$J,"")</f>
        <v/>
      </c>
      <c r="AZ69" s="24" t="str">
        <f>_xlfn.XLOOKUP(B69,'[8]ALL SITES DOWN'!$D:$D,'[8]ALL SITES DOWN'!$J:$J,"")</f>
        <v/>
      </c>
      <c r="BA69" s="9" t="str">
        <f>_xlfn.XLOOKUP(B69,[9]sheet1!$AC:$AC,[9]sheet1!$AF:$AF,"")</f>
        <v/>
      </c>
      <c r="BB69" s="14" t="s">
        <v>5537</v>
      </c>
      <c r="BC69" s="14" t="s">
        <v>5537</v>
      </c>
      <c r="BD69" s="14" t="str">
        <f>_xlfn.XLOOKUP(B69,'[10]cell downs 18042026 17h'!$B:$B,'[10]cell downs 18042026 17h'!$B:$B,"")</f>
        <v>NRO_046</v>
      </c>
      <c r="BE69" s="14" t="str">
        <f>_xlfn.XLOOKUP(B69,'[11]Cells Huawei 19042026 15h'!$B:$B,'[11]Cells Huawei 19042026 15h'!$B:$B,"")</f>
        <v/>
      </c>
      <c r="BF69" s="9" t="str">
        <f>_xlfn.XLOOKUP(B69,'[12]cells down 19042026 9H40'!$B:$B,'[12]cells down 19042026 9H40'!$B:$B,"")</f>
        <v/>
      </c>
      <c r="BG69" s="9" t="s">
        <v>208</v>
      </c>
      <c r="BH69" s="9" t="s">
        <v>594</v>
      </c>
    </row>
    <row r="70" spans="1:60" s="9" customFormat="1" x14ac:dyDescent="0.3">
      <c r="A70" s="1" t="s">
        <v>3139</v>
      </c>
      <c r="B70" s="8" t="s">
        <v>3140</v>
      </c>
      <c r="C70" s="3" t="str">
        <f>_xlfn.XLOOKUP(B70,'[1]daily break down'!$D:$D,'[1]daily break down'!$E:$E,"")</f>
        <v>Maroua</v>
      </c>
      <c r="D70" s="1" t="s">
        <v>11</v>
      </c>
      <c r="E70" s="1" t="s">
        <v>12</v>
      </c>
      <c r="F70" s="3" t="s">
        <v>55</v>
      </c>
      <c r="G70" s="1" t="s">
        <v>84</v>
      </c>
      <c r="H70" s="40" t="str">
        <f>_xlfn.XLOOKUP(B70,[2]CALCULATION!$B:$B,[2]CALCULATION!$H:$H,"")</f>
        <v>Huawei</v>
      </c>
      <c r="I70" s="34">
        <v>0</v>
      </c>
      <c r="J70" s="34">
        <v>0</v>
      </c>
      <c r="K70" s="34">
        <v>0</v>
      </c>
      <c r="L70" s="34">
        <v>0</v>
      </c>
      <c r="M70" s="34">
        <v>0</v>
      </c>
      <c r="N70" s="34">
        <v>0</v>
      </c>
      <c r="O70" s="34">
        <v>4.8154711456968955E-3</v>
      </c>
      <c r="P70" s="34">
        <v>0</v>
      </c>
      <c r="Q70" s="34">
        <v>0</v>
      </c>
      <c r="R70" s="34">
        <v>0</v>
      </c>
      <c r="S70" s="35">
        <v>0.8269234061860613</v>
      </c>
      <c r="T70" s="35">
        <v>0.59551326501784929</v>
      </c>
      <c r="U70" s="35">
        <v>0</v>
      </c>
      <c r="V70" s="35">
        <v>0</v>
      </c>
      <c r="W70" s="35">
        <v>0.59551326501784929</v>
      </c>
      <c r="X70" s="35">
        <v>0</v>
      </c>
      <c r="Y70" s="35">
        <v>0</v>
      </c>
      <c r="Z70" s="35">
        <v>8.7284873285335589</v>
      </c>
      <c r="AA70" s="35">
        <v>16.064694915051017</v>
      </c>
      <c r="AB70" s="35">
        <v>20.17849978409512</v>
      </c>
      <c r="AC70" s="35">
        <v>3.9566356291874873</v>
      </c>
      <c r="AD70" s="35">
        <v>11.131532275784528</v>
      </c>
      <c r="AE70" s="58" t="s">
        <v>5560</v>
      </c>
      <c r="AF70" s="58"/>
      <c r="AG70" s="57" t="str" cm="1">
        <f t="array" ref="AG70">IFERROR(_xlfn.IFS(
AI70="MPR ISSUE","PDH",
AI70="BSS Hardware Issue","BSS",
AI70="Sites strategiques, MLL, Pylone, etc.","ENVTECH",
AI70="AKTIVCO DEFAUT GE &amp; POWER Cabinet","AKTIVCO",
AI70="AKTIVCO Coupure ENEO &amp; Baisse de tension","AKTIVCO GRID ONLY",
AI70="Coupure ENEO &amp; Baisse de tension","IHS GRID ONLY",
AI70="Defaut GE &amp; POWER Cabinet","IHS",
AI70="Sharing","Partners",
AI70="Sites strategiques &amp; DataCenter","SST &amp; DC",
AI70="Exclu","Exclu",
AI70="SAT","SAT",
AI70="SPARE-ISSUE","SPARE-ISSUE",
AI70="Fiber CAmtel","TRANS_FO_CAMTEL",
AI70="Fiber AOF","Fiber AOF",
AI70="Projet OCM (HUAWEI)","TRAVAUX-HUAWEI",
AI70="Projet OCM (NOKIA)","TRAVAUX-NOKIA",
AI70="ACCESS-ISSUE","ACCESS-ISSUE",
AI70="Projet OCM (ZTE, NOKIA, autres projets)","TRAVAUX OCM",
AI70="No root CAuse","No root cause",
AI70="ODU HS","PDH",
AI70="IP &amp; VLAN","PDH",
AI70="Warehouse HUAWEI","SPARE-ISSUE",
AI70="SPARE-HS","SPARE-ISSUE",
AI70="Power Telco","BSS",AI70="no impacts","no impacts"
),"")</f>
        <v>IHS</v>
      </c>
      <c r="AH70" s="57" t="str" cm="1">
        <f t="array" ref="AH70">IFERROR(_xlfn.IFS(
AI70="MPR ISSUE","TX ISSUE",
AI70="BSS Hardware Issue","RAN ISSUE",
AI70="Sites strategiques, MLL, Pylone, etc.","ENVTECH",
AI70="AKTIVCO DEFAUT GE &amp; POWER Cabinet","POWER ISSUE",
AI70="AKTIVCO Coupure ENEO &amp; Baisse de tension","POWER ISSUE",
AI70="Coupure ENEO &amp; Baisse de tension","POWER ISSUE",
AI70="Defaut GE &amp; POWER Cabinet","POWER ISSUE",
AI70="Sharing","POWER ISSUE",
AI70="Sites strategiques &amp; DataCenter","POWER ISSUE",
AI70="Exclu","Exclu",
AI70="SAT","TX ISSUE",
AI70="SPARE-ISSUE","SPARE-ISSUE",
AI70="Fiber CAmtel","TX ISSUE",
AI70="Fiber AOF","TX ISSUE",
AI70="Projet OCM (HUAWEI)","TRAVAUX-HUAWEI",
AI70="Projet OCM (NOKIA)","TRAVAUX -NOKIA",
AI70="ACCESS-ISSUE","ACCESS-ISSUE",
AI70="Projet OCM (ZTE, NOKIA, autres projets)","TRAVAUX OCM",
AI70="No root CAuse","No root cause",
AI70="ODU HS","TX ISSUE",
AI70="IP &amp; VLAN","TX ISSUE",
AI70="Warehouse HUAWEI","SPARE-ISSUE",
AI70="SPARE-HS","SPARE-ISSUE",
AI70="Power Telco","RAN ISSUE",AI70="no impacts","no impacts"
),"")</f>
        <v>POWER ISSUE</v>
      </c>
      <c r="AI70" s="85" t="s">
        <v>5330</v>
      </c>
      <c r="AJ70" s="57" t="str" cm="1">
        <f t="array" ref="AJ70">IFERROR(_xlfn.IFS(
AI70="MPR ISSUE","ACTIVE",
AI70="BSS Hardware Issue","ACTIVE",
AI70="Sites strategiques, MLL, Pylone, etc.","PASSIVE",
AI70="AKTIVCO DEFAUT GE &amp; POWER Cabinet","PASSIVE",
AI70="AKTIVCO Coupure ENEO &amp; Baisse de tension","PASSIVE",
AI70="Coupure ENEO &amp; Baisse de tension","PASSIVE",
AI70="Defaut GE &amp; POWER Cabinet","PASSIVE",
AI70="Sharing","PASSIVE",
AI70="Sites strategiques &amp; DataCenter","PASSIVE",
AI70="Exclu","Exclu",
AI70="SAT","ACTIVE",
AI70="SPARE-ISSUE","SPARE-ISSUE",
AI70="Fiber CAmtel","ACTIVE",
AI70="Fiber AOF","ACTIVE",
AI70="Projet OCM (HUAWEI)","PLANNED WORKS",
AI70="Projet OCM (NOKIA)","PLANNED WORKS",
AI70="ACCESS-ISSUE","ACCESS-ISSUE",
AI70="Projet OCM (ZTE, NOKIA, autres projets)","PLANNED WORKS",
AI70="No root CAuse","No root cause",
AI70="ODU HS","ACTIVE",
AI70="IP &amp; VLAN","ACTIVE",
AI70="Warehouse HUAWEI","SPARE-ISSUE",
AI70="SPARE-HS","SPARE-ISSUE",
AI70="Power Telco","ACTIVE", AI70="no impacts","no impacts"
),"")</f>
        <v>PASSIVE</v>
      </c>
      <c r="AK70" s="23" t="s">
        <v>6053</v>
      </c>
      <c r="AL70" s="23" t="str">
        <f t="shared" si="4"/>
        <v>EXN_054</v>
      </c>
      <c r="AN70" s="9" t="s">
        <v>6036</v>
      </c>
      <c r="AO70" s="23" t="str">
        <f>_xlfn.XLOOKUP(B70,'INCIDENT-05-03-2026'!E:E,'INCIDENT-05-03-2026'!F:F,"")</f>
        <v/>
      </c>
      <c r="AP70" s="7" t="s">
        <v>5941</v>
      </c>
      <c r="AQ70" s="6"/>
      <c r="AR70" s="7"/>
      <c r="AS70" s="3" t="str">
        <f>_xlfn.XLOOKUP(B70,'[3]tt num | region | site id'!$C:$C,'[3]tt num | region | site id'!$Q:$Q,"")</f>
        <v/>
      </c>
      <c r="AT70" s="24" t="str">
        <f>_xlfn.XLOOKUP(B70,'[4]Cells Huawei 03052026 12h'!$B:$B,'[4]Cells Huawei 03052026 12h'!$T:$T,"")</f>
        <v/>
      </c>
      <c r="AU70" s="24" t="str">
        <f>_xlfn.XLOOKUP(B70,'[5]cells down 02052026 8h50'!$B:$B,'[5]cells down 02052026 8h50'!$R:$R,"")</f>
        <v/>
      </c>
      <c r="AV70" s="24" t="str">
        <f>_xlfn.XLOOKUP(B70,'[5]cells down 02052026 13h50'!$B:$B,'[5]cells down 02052026 13h50'!$R:$R,"")</f>
        <v/>
      </c>
      <c r="AW70" s="24" t="str">
        <f>_xlfn.XLOOKUP(B70,'[5]cells down 02052026 13h50'!$B:$B,'[5]cells down 02052026 13h50'!$R:$R,"")</f>
        <v/>
      </c>
      <c r="AX70" s="24" t="str">
        <f>_xlfn.XLOOKUP(B70,'[6]cell downs 03052026 8h40 '!$B:$B,'[6]cell downs 03052026 8h40 '!$R:$R,"")</f>
        <v/>
      </c>
      <c r="AY70" s="24" t="str">
        <f>_xlfn.XLOOKUP(B70,'[7]ALL SITES DOWN'!$D:$D,'[7]ALL SITES DOWN'!$J:$J,"")</f>
        <v/>
      </c>
      <c r="AZ70" s="24" t="str">
        <f>_xlfn.XLOOKUP(B70,'[8]ALL SITES DOWN'!$D:$D,'[8]ALL SITES DOWN'!$J:$J,"")</f>
        <v>(05/03/2026 com ran 10h): Power status check Ongoing</v>
      </c>
      <c r="BA70" s="9" t="str">
        <f>_xlfn.XLOOKUP(B70,[9]sheet1!$AC:$AC,[9]sheet1!$AF:$AF,"")</f>
        <v/>
      </c>
      <c r="BB70" s="14" t="s">
        <v>5980</v>
      </c>
      <c r="BC70" s="14" t="s">
        <v>5537</v>
      </c>
      <c r="BD70" s="14" t="str">
        <f>_xlfn.XLOOKUP(B70,'[10]cell downs 18042026 17h'!$B:$B,'[10]cell downs 18042026 17h'!$B:$B,"")</f>
        <v/>
      </c>
      <c r="BE70" s="14" t="str">
        <f>_xlfn.XLOOKUP(B70,'[11]Cells Huawei 19042026 15h'!$B:$B,'[11]Cells Huawei 19042026 15h'!$B:$B,"")</f>
        <v/>
      </c>
      <c r="BF70" s="9" t="str">
        <f>_xlfn.XLOOKUP(B70,'[12]cells down 19042026 9H40'!$B:$B,'[12]cells down 19042026 9H40'!$B:$B,"")</f>
        <v/>
      </c>
      <c r="BG70" s="9" t="s">
        <v>3140</v>
      </c>
      <c r="BH70" s="9" t="s">
        <v>12</v>
      </c>
    </row>
    <row r="71" spans="1:60" s="9" customFormat="1" ht="26.55" customHeight="1" x14ac:dyDescent="0.3">
      <c r="A71" s="3" t="s">
        <v>573</v>
      </c>
      <c r="B71" s="31" t="s">
        <v>574</v>
      </c>
      <c r="C71" s="3" t="str">
        <f>_xlfn.XLOOKUP(B71,'[1]daily break down'!$D:$D,'[1]daily break down'!$E:$E,"")</f>
        <v>CENTRE</v>
      </c>
      <c r="D71" s="3" t="s">
        <v>11</v>
      </c>
      <c r="E71" s="3" t="s">
        <v>12</v>
      </c>
      <c r="F71" s="3" t="s">
        <v>226</v>
      </c>
      <c r="G71" s="3" t="s">
        <v>575</v>
      </c>
      <c r="H71" s="41" t="str">
        <f>_xlfn.XLOOKUP(B71,[2]CALCULATION!$B:$B,[2]CALCULATION!$H:$H,"")</f>
        <v>NOKIA</v>
      </c>
      <c r="I71" s="34">
        <v>0</v>
      </c>
      <c r="J71" s="34">
        <v>0</v>
      </c>
      <c r="K71" s="34">
        <v>0</v>
      </c>
      <c r="L71" s="34">
        <v>0</v>
      </c>
      <c r="M71" s="34">
        <v>0</v>
      </c>
      <c r="N71" s="34">
        <v>0.37895974408802824</v>
      </c>
      <c r="O71" s="34">
        <v>0</v>
      </c>
      <c r="P71" s="34">
        <v>0</v>
      </c>
      <c r="Q71" s="34">
        <v>2.1924840126357958</v>
      </c>
      <c r="R71" s="34">
        <v>0</v>
      </c>
      <c r="S71" s="35">
        <v>0</v>
      </c>
      <c r="T71" s="35">
        <v>287742.95461899991</v>
      </c>
      <c r="U71" s="35">
        <v>0.38095727285957653</v>
      </c>
      <c r="V71" s="35">
        <v>0</v>
      </c>
      <c r="W71" s="35">
        <v>0</v>
      </c>
      <c r="X71" s="35">
        <v>1.0101074955840346</v>
      </c>
      <c r="Y71" s="35">
        <v>1.6675263174415651</v>
      </c>
      <c r="Z71" s="35">
        <v>2.9619963017181599</v>
      </c>
      <c r="AA71" s="35">
        <v>16.861278970780429</v>
      </c>
      <c r="AB71" s="35">
        <v>7.2894459914794076</v>
      </c>
      <c r="AC71" s="35">
        <v>9.4611095789365383</v>
      </c>
      <c r="AD71" s="35">
        <v>9.7888005695810598</v>
      </c>
      <c r="AE71" s="58" t="s">
        <v>5560</v>
      </c>
      <c r="AF71" s="58"/>
      <c r="AG71" s="57" t="str" cm="1">
        <f t="array" ref="AG71">IFERROR(_xlfn.IFS(
AI71="MPR ISSUE","PDH",
AI71="BSS Hardware Issue","BSS",
AI71="Sites strategiques, MLL, Pylone, etc.","ENVTECH",
AI71="AKTIVCO DEFAUT GE &amp; POWER Cabinet","AKTIVCO",
AI71="AKTIVCO Coupure ENEO &amp; Baisse de tension","AKTIVCO GRID ONLY",
AI71="Coupure ENEO &amp; Baisse de tension","IHS GRID ONLY",
AI71="Defaut GE &amp; POWER Cabinet","IHS",
AI71="Sharing","Partners",
AI71="Sites strategiques &amp; DataCenter","SST &amp; DC",
AI71="Exclu","Exclu",
AI71="SAT","SAT",
AI71="SPARE-ISSUE","SPARE-ISSUE",
AI71="Fiber CAmtel","TRANS_FO_CAMTEL",
AI71="Fiber AOF","Fiber AOF",
AI71="Projet OCM (HUAWEI)","TRAVAUX-HUAWEI",
AI71="Projet OCM (NOKIA)","TRAVAUX-NOKIA",
AI71="ACCESS-ISSUE","ACCESS-ISSUE",
AI71="Projet OCM (ZTE, NOKIA, autres projets)","TRAVAUX OCM",
AI71="No root CAuse","No root cause",
AI71="ODU HS","PDH",
AI71="IP &amp; VLAN","PDH",
AI71="Warehouse HUAWEI","SPARE-ISSUE",
AI71="SPARE-HS","SPARE-ISSUE",
AI71="Power Telco","BSS",AI71="no impacts","no impacts"
),"")</f>
        <v>PDH</v>
      </c>
      <c r="AH71" s="57" t="str" cm="1">
        <f t="array" ref="AH71">IFERROR(_xlfn.IFS(
AI71="MPR ISSUE","TX ISSUE",
AI71="BSS Hardware Issue","RAN ISSUE",
AI71="Sites strategiques, MLL, Pylone, etc.","ENVTECH",
AI71="AKTIVCO DEFAUT GE &amp; POWER Cabinet","POWER ISSUE",
AI71="AKTIVCO Coupure ENEO &amp; Baisse de tension","POWER ISSUE",
AI71="Coupure ENEO &amp; Baisse de tension","POWER ISSUE",
AI71="Defaut GE &amp; POWER Cabinet","POWER ISSUE",
AI71="Sharing","POWER ISSUE",
AI71="Sites strategiques &amp; DataCenter","POWER ISSUE",
AI71="Exclu","Exclu",
AI71="SAT","TX ISSUE",
AI71="SPARE-ISSUE","SPARE-ISSUE",
AI71="Fiber CAmtel","TX ISSUE",
AI71="Fiber AOF","TX ISSUE",
AI71="Projet OCM (HUAWEI)","TRAVAUX-HUAWEI",
AI71="Projet OCM (NOKIA)","TRAVAUX -NOKIA",
AI71="ACCESS-ISSUE","ACCESS-ISSUE",
AI71="Projet OCM (ZTE, NOKIA, autres projets)","TRAVAUX OCM",
AI71="No root CAuse","No root cause",
AI71="ODU HS","TX ISSUE",
AI71="IP &amp; VLAN","TX ISSUE",
AI71="Warehouse HUAWEI","SPARE-ISSUE",
AI71="SPARE-HS","SPARE-ISSUE",
AI71="Power Telco","RAN ISSUE",AI71="no impacts","no impacts"
),"")</f>
        <v>TX ISSUE</v>
      </c>
      <c r="AI71" s="121" t="s">
        <v>5352</v>
      </c>
      <c r="AJ71" s="57" t="str" cm="1">
        <f t="array" ref="AJ71">IFERROR(_xlfn.IFS(
AI71="MPR ISSUE","ACTIVE",
AI71="BSS Hardware Issue","ACTIVE",
AI71="Sites strategiques, MLL, Pylone, etc.","PASSIVE",
AI71="AKTIVCO DEFAUT GE &amp; POWER Cabinet","PASSIVE",
AI71="AKTIVCO Coupure ENEO &amp; Baisse de tension","PASSIVE",
AI71="Coupure ENEO &amp; Baisse de tension","PASSIVE",
AI71="Defaut GE &amp; POWER Cabinet","PASSIVE",
AI71="Sharing","PASSIVE",
AI71="Sites strategiques &amp; DataCenter","PASSIVE",
AI71="Exclu","Exclu",
AI71="SAT","ACTIVE",
AI71="SPARE-ISSUE","SPARE-ISSUE",
AI71="Fiber CAmtel","ACTIVE",
AI71="Fiber AOF","ACTIVE",
AI71="Projet OCM (HUAWEI)","PLANNED WORKS",
AI71="Projet OCM (NOKIA)","PLANNED WORKS",
AI71="ACCESS-ISSUE","ACCESS-ISSUE",
AI71="Projet OCM (ZTE, NOKIA, autres projets)","PLANNED WORKS",
AI71="No root CAuse","No root cause",
AI71="ODU HS","ACTIVE",
AI71="IP &amp; VLAN","ACTIVE",
AI71="Warehouse HUAWEI","SPARE-ISSUE",
AI71="SPARE-HS","SPARE-ISSUE",
AI71="Power Telco","ACTIVE", AI71="no impacts","no impacts"
),"")</f>
        <v>ACTIVE</v>
      </c>
      <c r="AK71" s="122" t="s">
        <v>5925</v>
      </c>
      <c r="AL71" s="127" t="str">
        <f>IFERROR(MID(AM71, SEARCH("CTR_", AM71), 7), IFERROR(MID(AM71, SEARCH("SUO_", AM71), 7), IFERROR(MID(AM71, SEARCH("SUD_", AM71), 7), IFERROR(MID(AM71, SEARCH("NRO_", AM71), 7), IFERROR(MID(AM71, SEARCH("ADM_", AM71), 7), IFERROR(MID(AM71, SEARCH("NRD_", AM71), 7), IFERROR(MID(AM71, SEARCH("EXN_", AM71), 7), IFERROR(MID(AM71, SEARCH("LIT_", AM71), 7), IFERROR(MID(AM71, SEARCH("EST_", AM71), 7), MID(AM71, SEARCH("OST_",AM71), 7))))))))))</f>
        <v>EST_076</v>
      </c>
      <c r="AM71" s="9" t="s">
        <v>5905</v>
      </c>
      <c r="AN71" s="9" t="s">
        <v>5537</v>
      </c>
      <c r="AO71" s="23" t="str">
        <f>_xlfn.XLOOKUP(B71,'INCIDENT-05-03-2026'!E:E,'INCIDENT-05-03-2026'!F:F,"")</f>
        <v xml:space="preserve">(05/03/2026   groupe whatsapp ): impacted by EST_076_N_Diang-MTN , Diang-MTN_G9U9L8L7_EST_076 -{ P1 en cours  } </v>
      </c>
      <c r="AP71" s="7" t="s">
        <v>5941</v>
      </c>
      <c r="AQ71" s="6"/>
      <c r="AR71" s="7"/>
      <c r="AS71" s="3" t="str">
        <f>_xlfn.XLOOKUP(B71,'[3]tt num | region | site id'!$C:$C,'[3]tt num | region | site id'!$Q:$Q,"")</f>
        <v/>
      </c>
      <c r="AT71" s="24" t="str">
        <f>_xlfn.XLOOKUP(B71,'[4]Cells Huawei 03052026 12h'!$B:$B,'[4]Cells Huawei 03052026 12h'!$T:$T,"")</f>
        <v/>
      </c>
      <c r="AU71" s="24" t="str">
        <f>_xlfn.XLOOKUP(B71,'[5]cells down 02052026 8h50'!$B:$B,'[5]cells down 02052026 8h50'!$R:$R,"")</f>
        <v/>
      </c>
      <c r="AV71" s="24" t="str">
        <f>_xlfn.XLOOKUP(B71,'[5]cells down 02052026 13h50'!$B:$B,'[5]cells down 02052026 13h50'!$R:$R,"")</f>
        <v/>
      </c>
      <c r="AW71" s="24" t="str">
        <f>_xlfn.XLOOKUP(B71,'[5]cells down 02052026 13h50'!$B:$B,'[5]cells down 02052026 13h50'!$R:$R,"")</f>
        <v/>
      </c>
      <c r="AX71" s="24" t="str">
        <f>_xlfn.XLOOKUP(B71,'[6]cell downs 03052026 8h40 '!$B:$B,'[6]cell downs 03052026 8h40 '!$R:$R,"")</f>
        <v/>
      </c>
      <c r="AY71" s="24" t="str">
        <f>_xlfn.XLOOKUP(B71,'[7]ALL SITES DOWN'!$D:$D,'[7]ALL SITES DOWN'!$J:$J,"")</f>
        <v/>
      </c>
      <c r="AZ71" s="24" t="str">
        <f>_xlfn.XLOOKUP(B71,'[8]ALL SITES DOWN'!$D:$D,'[8]ALL SITES DOWN'!$J:$J,"")</f>
        <v/>
      </c>
      <c r="BA71" s="9" t="str">
        <f>_xlfn.XLOOKUP(B71,[9]sheet1!$AC:$AC,[9]sheet1!$AF:$AF,"")</f>
        <v>(05/03/2026 ticket)..INC-20260503-00017040...power ...Others Transmission equipement fault</v>
      </c>
      <c r="BB71" s="14" t="s">
        <v>5980</v>
      </c>
      <c r="BC71" s="14" t="s">
        <v>5537</v>
      </c>
      <c r="BD71" s="14" t="str">
        <f>_xlfn.XLOOKUP(B71,'[10]cell downs 18042026 17h'!$B:$B,'[10]cell downs 18042026 17h'!$B:$B,"")</f>
        <v/>
      </c>
      <c r="BE71" s="14" t="str">
        <f>_xlfn.XLOOKUP(B71,'[11]Cells Huawei 19042026 15h'!$B:$B,'[11]Cells Huawei 19042026 15h'!$B:$B,"")</f>
        <v/>
      </c>
      <c r="BF71" s="9" t="str">
        <f>_xlfn.XLOOKUP(B71,'[12]cells down 19042026 9H40'!$B:$B,'[12]cells down 19042026 9H40'!$B:$B,"")</f>
        <v/>
      </c>
      <c r="BG71" s="9" t="s">
        <v>574</v>
      </c>
      <c r="BH71" s="9" t="s">
        <v>5537</v>
      </c>
    </row>
    <row r="72" spans="1:60" s="9" customFormat="1" x14ac:dyDescent="0.3">
      <c r="A72" s="1" t="s">
        <v>2343</v>
      </c>
      <c r="B72" s="1" t="s">
        <v>2344</v>
      </c>
      <c r="C72" s="3" t="str">
        <f>_xlfn.XLOOKUP(B72,'[1]daily break down'!$D:$D,'[1]daily break down'!$E:$E,"")</f>
        <v>Douala</v>
      </c>
      <c r="D72" s="1" t="s">
        <v>11</v>
      </c>
      <c r="E72" s="1" t="s">
        <v>12</v>
      </c>
      <c r="F72" s="3" t="s">
        <v>31</v>
      </c>
      <c r="G72" s="1" t="s">
        <v>32</v>
      </c>
      <c r="H72" s="42" t="str">
        <f>_xlfn.XLOOKUP(B72,[2]CALCULATION!$B:$B,[2]CALCULATION!$H:$H,"")</f>
        <v>ZTE</v>
      </c>
      <c r="I72" s="34">
        <v>0</v>
      </c>
      <c r="J72" s="34">
        <v>28.874367568122878</v>
      </c>
      <c r="K72" s="34">
        <v>45.919351916058126</v>
      </c>
      <c r="L72" s="34">
        <v>0</v>
      </c>
      <c r="M72" s="34">
        <v>0</v>
      </c>
      <c r="N72" s="34">
        <v>0</v>
      </c>
      <c r="O72" s="34">
        <v>0</v>
      </c>
      <c r="P72" s="34">
        <v>0</v>
      </c>
      <c r="Q72" s="34">
        <v>0</v>
      </c>
      <c r="R72" s="34">
        <v>0</v>
      </c>
      <c r="S72" s="35">
        <v>8.6847200463426688</v>
      </c>
      <c r="T72" s="35">
        <v>2.6039214343399242E-3</v>
      </c>
      <c r="U72" s="35">
        <v>0</v>
      </c>
      <c r="V72" s="35">
        <v>1.4803115003438065E-3</v>
      </c>
      <c r="W72" s="35">
        <v>2.6039214343399242E-3</v>
      </c>
      <c r="X72" s="35">
        <v>0</v>
      </c>
      <c r="Y72" s="35">
        <v>0</v>
      </c>
      <c r="Z72" s="35">
        <v>0</v>
      </c>
      <c r="AA72" s="35">
        <v>4.4648923499954041</v>
      </c>
      <c r="AB72" s="35">
        <v>3.793210726562422</v>
      </c>
      <c r="AC72" s="35">
        <v>14.680352816027419</v>
      </c>
      <c r="AD72" s="35">
        <v>9.5666468340595774</v>
      </c>
      <c r="AE72" s="58" t="s">
        <v>5560</v>
      </c>
      <c r="AF72" s="58"/>
      <c r="AG72" s="57" t="str" cm="1">
        <f t="array" ref="AG72">IFERROR(_xlfn.IFS(
AI72="MPR ISSUE","PDH",
AI72="BSS Hardware Issue","BSS",
AI72="Sites strategiques, MLL, Pylone, etc.","ENVTECH",
AI72="AKTIVCO DEFAUT GE &amp; POWER Cabinet","AKTIVCO",
AI72="AKTIVCO Coupure ENEO &amp; Baisse de tension","AKTIVCO GRID ONLY",
AI72="Coupure ENEO &amp; Baisse de tension","IHS GRID ONLY",
AI72="Defaut GE &amp; POWER Cabinet","IHS",
AI72="Sharing","Partners",
AI72="Sites strategiques &amp; DataCenter","SST &amp; DC",
AI72="Exclu","Exclu",
AI72="SAT","SAT",
AI72="SPARE-ISSUE","SPARE-ISSUE",
AI72="Fiber CAmtel","TRANS_FO_CAMTEL",
AI72="Fiber AOF","Fiber AOF",
AI72="Projet OCM (HUAWEI)","TRAVAUX-HUAWEI",
AI72="Projet OCM (NOKIA)","TRAVAUX-NOKIA",
AI72="ACCESS-ISSUE","ACCESS-ISSUE",
AI72="Projet OCM (ZTE, NOKIA, autres projets)","TRAVAUX OCM",
AI72="No root CAuse","No root cause",
AI72="ODU HS","PDH",
AI72="IP &amp; VLAN","PDH",
AI72="Warehouse HUAWEI","SPARE-ISSUE",
AI72="SPARE-HS","SPARE-ISSUE",
AI72="Power Telco","BSS",AI72="no impacts","no impacts"
),"")</f>
        <v>No root cause</v>
      </c>
      <c r="AH72" s="57" t="str" cm="1">
        <f t="array" ref="AH72">IFERROR(_xlfn.IFS(
AI72="MPR ISSUE","TX ISSUE",
AI72="BSS Hardware Issue","RAN ISSUE",
AI72="Sites strategiques, MLL, Pylone, etc.","ENVTECH",
AI72="AKTIVCO DEFAUT GE &amp; POWER Cabinet","POWER ISSUE",
AI72="AKTIVCO Coupure ENEO &amp; Baisse de tension","POWER ISSUE",
AI72="Coupure ENEO &amp; Baisse de tension","POWER ISSUE",
AI72="Defaut GE &amp; POWER Cabinet","POWER ISSUE",
AI72="Sharing","POWER ISSUE",
AI72="Sites strategiques &amp; DataCenter","POWER ISSUE",
AI72="Exclu","Exclu",
AI72="SAT","TX ISSUE",
AI72="SPARE-ISSUE","SPARE-ISSUE",
AI72="Fiber CAmtel","TX ISSUE",
AI72="Fiber AOF","TX ISSUE",
AI72="Projet OCM (HUAWEI)","TRAVAUX-HUAWEI",
AI72="Projet OCM (NOKIA)","TRAVAUX -NOKIA",
AI72="ACCESS-ISSUE","ACCESS-ISSUE",
AI72="Projet OCM (ZTE, NOKIA, autres projets)","TRAVAUX OCM",
AI72="No root CAuse","No root cause",
AI72="ODU HS","TX ISSUE",
AI72="IP &amp; VLAN","TX ISSUE",
AI72="Warehouse HUAWEI","SPARE-ISSUE",
AI72="SPARE-HS","SPARE-ISSUE",
AI72="Power Telco","RAN ISSUE",AI72="no impacts","no impacts"
),"")</f>
        <v>No root cause</v>
      </c>
      <c r="AI72" s="85" t="s">
        <v>5912</v>
      </c>
      <c r="AJ72" s="57" t="str" cm="1">
        <f t="array" ref="AJ72">IFERROR(_xlfn.IFS(
AI72="MPR ISSUE","ACTIVE",
AI72="BSS Hardware Issue","ACTIVE",
AI72="Sites strategiques, MLL, Pylone, etc.","PASSIVE",
AI72="AKTIVCO DEFAUT GE &amp; POWER Cabinet","PASSIVE",
AI72="AKTIVCO Coupure ENEO &amp; Baisse de tension","PASSIVE",
AI72="Coupure ENEO &amp; Baisse de tension","PASSIVE",
AI72="Defaut GE &amp; POWER Cabinet","PASSIVE",
AI72="Sharing","PASSIVE",
AI72="Sites strategiques &amp; DataCenter","PASSIVE",
AI72="Exclu","Exclu",
AI72="SAT","ACTIVE",
AI72="SPARE-ISSUE","SPARE-ISSUE",
AI72="Fiber CAmtel","ACTIVE",
AI72="Fiber AOF","ACTIVE",
AI72="Projet OCM (HUAWEI)","PLANNED WORKS",
AI72="Projet OCM (NOKIA)","PLANNED WORKS",
AI72="ACCESS-ISSUE","ACCESS-ISSUE",
AI72="Projet OCM (ZTE, NOKIA, autres projets)","PLANNED WORKS",
AI72="No root CAuse","No root cause",
AI72="ODU HS","ACTIVE",
AI72="IP &amp; VLAN","ACTIVE",
AI72="Warehouse HUAWEI","SPARE-ISSUE",
AI72="SPARE-HS","SPARE-ISSUE",
AI72="Power Telco","ACTIVE", AI72="no impacts","no impacts"
),"")</f>
        <v>No root cause</v>
      </c>
      <c r="AK72" s="23" t="s">
        <v>5825</v>
      </c>
      <c r="AL72" s="23" t="str">
        <f t="shared" ref="AL72:AL85" si="5">B72</f>
        <v>LIT_083</v>
      </c>
      <c r="AN72" s="9" t="s">
        <v>5537</v>
      </c>
      <c r="AO72" s="23" t="str">
        <f>_xlfn.XLOOKUP(B72,'INCIDENT-05-03-2026'!E:E,'INCIDENT-05-03-2026'!F:F,"")</f>
        <v/>
      </c>
      <c r="AP72" s="7" t="s">
        <v>5941</v>
      </c>
      <c r="AQ72" s="6"/>
      <c r="AR72" s="7"/>
      <c r="AS72" s="3" t="str">
        <f>_xlfn.XLOOKUP(B72,'[3]tt num | region | site id'!$C:$C,'[3]tt num | region | site id'!$Q:$Q,"")</f>
        <v/>
      </c>
      <c r="AT72" s="24" t="str">
        <f>_xlfn.XLOOKUP(B72,'[4]Cells Huawei 03052026 12h'!$B:$B,'[4]Cells Huawei 03052026 12h'!$T:$T,"")</f>
        <v/>
      </c>
      <c r="AU72" s="24" t="str">
        <f>_xlfn.XLOOKUP(B72,'[5]cells down 02052026 8h50'!$B:$B,'[5]cells down 02052026 8h50'!$R:$R,"")</f>
        <v/>
      </c>
      <c r="AV72" s="24" t="str">
        <f>_xlfn.XLOOKUP(B72,'[5]cells down 02052026 13h50'!$B:$B,'[5]cells down 02052026 13h50'!$R:$R,"")</f>
        <v/>
      </c>
      <c r="AW72" s="24" t="str">
        <f>_xlfn.XLOOKUP(B72,'[5]cells down 02052026 13h50'!$B:$B,'[5]cells down 02052026 13h50'!$R:$R,"")</f>
        <v/>
      </c>
      <c r="AX72" s="24" t="str">
        <f>_xlfn.XLOOKUP(B72,'[6]cell downs 03052026 8h40 '!$B:$B,'[6]cell downs 03052026 8h40 '!$R:$R,"")</f>
        <v/>
      </c>
      <c r="AY72" s="24" t="str">
        <f>_xlfn.XLOOKUP(B72,'[7]ALL SITES DOWN'!$D:$D,'[7]ALL SITES DOWN'!$J:$J,"")</f>
        <v/>
      </c>
      <c r="AZ72" s="24" t="str">
        <f>_xlfn.XLOOKUP(B72,'[8]ALL SITES DOWN'!$D:$D,'[8]ALL SITES DOWN'!$J:$J,"")</f>
        <v/>
      </c>
      <c r="BA72" s="9" t="str">
        <f>_xlfn.XLOOKUP(B72,[9]sheet1!$AC:$AC,[9]sheet1!$AF:$AF,"")</f>
        <v>(05/03/2026 ticket)..INC-20260503-00014463...2026-05-03 22:44:49...NOT IHS SITE...user:OCM_NOC.IHS</v>
      </c>
      <c r="BB72" s="14" t="s">
        <v>5980</v>
      </c>
      <c r="BC72" s="14" t="s">
        <v>5537</v>
      </c>
      <c r="BD72" s="14" t="str">
        <f>_xlfn.XLOOKUP(B72,'[10]cell downs 18042026 17h'!$B:$B,'[10]cell downs 18042026 17h'!$B:$B,"")</f>
        <v/>
      </c>
      <c r="BE72" s="14" t="str">
        <f>_xlfn.XLOOKUP(B72,'[11]Cells Huawei 19042026 15h'!$B:$B,'[11]Cells Huawei 19042026 15h'!$B:$B,"")</f>
        <v/>
      </c>
      <c r="BF72" s="9" t="str">
        <f>_xlfn.XLOOKUP(B72,'[12]cells down 19042026 9H40'!$B:$B,'[12]cells down 19042026 9H40'!$B:$B,"")</f>
        <v/>
      </c>
      <c r="BG72" s="9" t="s">
        <v>2344</v>
      </c>
      <c r="BH72" s="9" t="s">
        <v>5537</v>
      </c>
    </row>
    <row r="73" spans="1:60" s="9" customFormat="1" ht="30" customHeight="1" x14ac:dyDescent="0.3">
      <c r="A73" s="1" t="s">
        <v>2935</v>
      </c>
      <c r="B73" s="8" t="s">
        <v>2936</v>
      </c>
      <c r="C73" s="3" t="str">
        <f>_xlfn.XLOOKUP(B73,'[1]daily break down'!$D:$D,'[1]daily break down'!$E:$E,"")</f>
        <v>Ngaoundere</v>
      </c>
      <c r="D73" s="1" t="s">
        <v>11</v>
      </c>
      <c r="E73" s="1" t="s">
        <v>12</v>
      </c>
      <c r="F73" s="3" t="s">
        <v>90</v>
      </c>
      <c r="G73" s="1" t="s">
        <v>91</v>
      </c>
      <c r="H73" s="40" t="str">
        <f>_xlfn.XLOOKUP(B73,[2]CALCULATION!$B:$B,[2]CALCULATION!$H:$H,"")</f>
        <v>Huawei</v>
      </c>
      <c r="I73" s="34">
        <v>0</v>
      </c>
      <c r="J73" s="34">
        <v>5.5467093567101271E-3</v>
      </c>
      <c r="K73" s="34">
        <v>0</v>
      </c>
      <c r="L73" s="34">
        <v>0</v>
      </c>
      <c r="M73" s="34">
        <v>0</v>
      </c>
      <c r="N73" s="34">
        <v>0</v>
      </c>
      <c r="O73" s="34">
        <v>0</v>
      </c>
      <c r="P73" s="34">
        <v>0</v>
      </c>
      <c r="Q73" s="34">
        <v>4.8261721926873322E-2</v>
      </c>
      <c r="R73" s="34">
        <v>0</v>
      </c>
      <c r="S73" s="35">
        <v>0</v>
      </c>
      <c r="T73" s="35">
        <v>0</v>
      </c>
      <c r="U73" s="35">
        <v>0</v>
      </c>
      <c r="V73" s="35">
        <v>0</v>
      </c>
      <c r="W73" s="35">
        <v>0</v>
      </c>
      <c r="X73" s="35">
        <v>4.9135640764425732E-2</v>
      </c>
      <c r="Y73" s="35">
        <v>4.1107180259849958</v>
      </c>
      <c r="Z73" s="35">
        <v>1.4238813125476197</v>
      </c>
      <c r="AA73" s="35">
        <v>11.924406196419792</v>
      </c>
      <c r="AB73" s="35">
        <v>15.036308570573693</v>
      </c>
      <c r="AC73" s="35">
        <v>5.2795042101968406</v>
      </c>
      <c r="AD73" s="35">
        <v>9.5038673583823421</v>
      </c>
      <c r="AE73" s="58" t="s">
        <v>5560</v>
      </c>
      <c r="AF73" s="58"/>
      <c r="AG73" s="57" t="str" cm="1">
        <f t="array" ref="AG73">IFERROR(_xlfn.IFS(
AI73="MPR ISSUE","PDH",
AI73="BSS Hardware Issue","BSS",
AI73="Sites strategiques, MLL, Pylone, etc.","ENVTECH",
AI73="AKTIVCO DEFAUT GE &amp; POWER Cabinet","AKTIVCO",
AI73="AKTIVCO Coupure ENEO &amp; Baisse de tension","AKTIVCO GRID ONLY",
AI73="Coupure ENEO &amp; Baisse de tension","IHS GRID ONLY",
AI73="Defaut GE &amp; POWER Cabinet","IHS",
AI73="Sharing","Partners",
AI73="Sites strategiques &amp; DataCenter","SST &amp; DC",
AI73="Exclu","Exclu",
AI73="SAT","SAT",
AI73="SPARE-ISSUE","SPARE-ISSUE",
AI73="Fiber CAmtel","TRANS_FO_CAMTEL",
AI73="Fiber AOF","Fiber AOF",
AI73="Projet OCM (HUAWEI)","TRAVAUX-HUAWEI",
AI73="Projet OCM (NOKIA)","TRAVAUX-NOKIA",
AI73="ACCESS-ISSUE","ACCESS-ISSUE",
AI73="Projet OCM (ZTE, NOKIA, autres projets)","TRAVAUX OCM",
AI73="No root CAuse","No root cause",
AI73="ODU HS","PDH",
AI73="IP &amp; VLAN","PDH",
AI73="Warehouse HUAWEI","SPARE-ISSUE",
AI73="SPARE-HS","SPARE-ISSUE",
AI73="Power Telco","BSS",AI73="no impacts","no impacts"
),"")</f>
        <v>No root cause</v>
      </c>
      <c r="AH73" s="57" t="str" cm="1">
        <f t="array" ref="AH73">IFERROR(_xlfn.IFS(
AI73="MPR ISSUE","TX ISSUE",
AI73="BSS Hardware Issue","RAN ISSUE",
AI73="Sites strategiques, MLL, Pylone, etc.","ENVTECH",
AI73="AKTIVCO DEFAUT GE &amp; POWER Cabinet","POWER ISSUE",
AI73="AKTIVCO Coupure ENEO &amp; Baisse de tension","POWER ISSUE",
AI73="Coupure ENEO &amp; Baisse de tension","POWER ISSUE",
AI73="Defaut GE &amp; POWER Cabinet","POWER ISSUE",
AI73="Sharing","POWER ISSUE",
AI73="Sites strategiques &amp; DataCenter","POWER ISSUE",
AI73="Exclu","Exclu",
AI73="SAT","TX ISSUE",
AI73="SPARE-ISSUE","SPARE-ISSUE",
AI73="Fiber CAmtel","TX ISSUE",
AI73="Fiber AOF","TX ISSUE",
AI73="Projet OCM (HUAWEI)","TRAVAUX-HUAWEI",
AI73="Projet OCM (NOKIA)","TRAVAUX -NOKIA",
AI73="ACCESS-ISSUE","ACCESS-ISSUE",
AI73="Projet OCM (ZTE, NOKIA, autres projets)","TRAVAUX OCM",
AI73="No root CAuse","No root cause",
AI73="ODU HS","TX ISSUE",
AI73="IP &amp; VLAN","TX ISSUE",
AI73="Warehouse HUAWEI","SPARE-ISSUE",
AI73="SPARE-HS","SPARE-ISSUE",
AI73="Power Telco","RAN ISSUE",AI73="no impacts","no impacts"
),"")</f>
        <v>No root cause</v>
      </c>
      <c r="AI73" s="208" t="s">
        <v>5912</v>
      </c>
      <c r="AJ73" s="57" t="str" cm="1">
        <f t="array" ref="AJ73">IFERROR(_xlfn.IFS(
AI73="MPR ISSUE","ACTIVE",
AI73="BSS Hardware Issue","ACTIVE",
AI73="Sites strategiques, MLL, Pylone, etc.","PASSIVE",
AI73="AKTIVCO DEFAUT GE &amp; POWER Cabinet","PASSIVE",
AI73="AKTIVCO Coupure ENEO &amp; Baisse de tension","PASSIVE",
AI73="Coupure ENEO &amp; Baisse de tension","PASSIVE",
AI73="Defaut GE &amp; POWER Cabinet","PASSIVE",
AI73="Sharing","PASSIVE",
AI73="Sites strategiques &amp; DataCenter","PASSIVE",
AI73="Exclu","Exclu",
AI73="SAT","ACTIVE",
AI73="SPARE-ISSUE","SPARE-ISSUE",
AI73="Fiber CAmtel","ACTIVE",
AI73="Fiber AOF","ACTIVE",
AI73="Projet OCM (HUAWEI)","PLANNED WORKS",
AI73="Projet OCM (NOKIA)","PLANNED WORKS",
AI73="ACCESS-ISSUE","ACCESS-ISSUE",
AI73="Projet OCM (ZTE, NOKIA, autres projets)","PLANNED WORKS",
AI73="No root CAuse","No root cause",
AI73="ODU HS","ACTIVE",
AI73="IP &amp; VLAN","ACTIVE",
AI73="Warehouse HUAWEI","SPARE-ISSUE",
AI73="SPARE-HS","SPARE-ISSUE",
AI73="Power Telco","ACTIVE", AI73="no impacts","no impacts"
),"")</f>
        <v>No root cause</v>
      </c>
      <c r="AK73" s="120" t="s">
        <v>6074</v>
      </c>
      <c r="AL73" s="23" t="str">
        <f t="shared" si="5"/>
        <v>ADM_017</v>
      </c>
      <c r="AN73" s="9" t="s">
        <v>5537</v>
      </c>
      <c r="AO73" s="23" t="str">
        <f>_xlfn.XLOOKUP(B73,'INCIDENT-05-03-2026'!E:E,'INCIDENT-05-03-2026'!F:F,"")</f>
        <v/>
      </c>
      <c r="AP73" s="7" t="s">
        <v>5941</v>
      </c>
      <c r="AQ73" s="6"/>
      <c r="AR73" s="7"/>
      <c r="AS73" s="3" t="str">
        <f>_xlfn.XLOOKUP(B73,'[3]tt num | region | site id'!$C:$C,'[3]tt num | region | site id'!$Q:$Q,"")</f>
        <v/>
      </c>
      <c r="AT73" s="24" t="str">
        <f>_xlfn.XLOOKUP(B73,'[4]Cells Huawei 03052026 12h'!$B:$B,'[4]Cells Huawei 03052026 12h'!$T:$T,"")</f>
        <v/>
      </c>
      <c r="AU73" s="24" t="str">
        <f>_xlfn.XLOOKUP(B73,'[5]cells down 02052026 8h50'!$B:$B,'[5]cells down 02052026 8h50'!$R:$R,"")</f>
        <v/>
      </c>
      <c r="AV73" s="24" t="str">
        <f>_xlfn.XLOOKUP(B73,'[5]cells down 02052026 13h50'!$B:$B,'[5]cells down 02052026 13h50'!$R:$R,"")</f>
        <v/>
      </c>
      <c r="AW73" s="24" t="str">
        <f>_xlfn.XLOOKUP(B73,'[5]cells down 02052026 13h50'!$B:$B,'[5]cells down 02052026 13h50'!$R:$R,"")</f>
        <v/>
      </c>
      <c r="AX73" s="24" t="str">
        <f>_xlfn.XLOOKUP(B73,'[6]cell downs 03052026 8h40 '!$B:$B,'[6]cell downs 03052026 8h40 '!$R:$R,"")</f>
        <v/>
      </c>
      <c r="AY73" s="24" t="str">
        <f>_xlfn.XLOOKUP(B73,'[7]ALL SITES DOWN'!$D:$D,'[7]ALL SITES DOWN'!$J:$J,"")</f>
        <v/>
      </c>
      <c r="AZ73" s="24" t="str">
        <f>_xlfn.XLOOKUP(B73,'[8]ALL SITES DOWN'!$D:$D,'[8]ALL SITES DOWN'!$J:$J,"")</f>
        <v/>
      </c>
      <c r="BA73" s="9" t="str">
        <f>_xlfn.XLOOKUP(B73,[9]sheet1!$AC:$AC,[9]sheet1!$AF:$AF,"")</f>
        <v>(05/03/2026 ticket)..INC-20260503-00008962</v>
      </c>
      <c r="BB73" s="14" t="s">
        <v>5986</v>
      </c>
      <c r="BC73" s="14" t="s">
        <v>5537</v>
      </c>
      <c r="BD73" s="14" t="str">
        <f>_xlfn.XLOOKUP(B73,'[10]cell downs 18042026 17h'!$B:$B,'[10]cell downs 18042026 17h'!$B:$B,"")</f>
        <v/>
      </c>
      <c r="BE73" s="14" t="str">
        <f>_xlfn.XLOOKUP(B73,'[11]Cells Huawei 19042026 15h'!$B:$B,'[11]Cells Huawei 19042026 15h'!$B:$B,"")</f>
        <v/>
      </c>
      <c r="BF73" s="9" t="str">
        <f>_xlfn.XLOOKUP(B73,'[12]cells down 19042026 9H40'!$B:$B,'[12]cells down 19042026 9H40'!$B:$B,"")</f>
        <v/>
      </c>
      <c r="BG73" s="9" t="s">
        <v>2936</v>
      </c>
      <c r="BH73" s="9" t="s">
        <v>12</v>
      </c>
    </row>
    <row r="74" spans="1:60" s="9" customFormat="1" ht="35.549999999999997" customHeight="1" x14ac:dyDescent="0.3">
      <c r="A74" s="1" t="s">
        <v>2937</v>
      </c>
      <c r="B74" s="8" t="s">
        <v>2938</v>
      </c>
      <c r="C74" s="3" t="str">
        <f>_xlfn.XLOOKUP(B74,'[1]daily break down'!$D:$D,'[1]daily break down'!$E:$E,"")</f>
        <v>Ngaoundere</v>
      </c>
      <c r="D74" s="1" t="s">
        <v>11</v>
      </c>
      <c r="E74" s="1" t="s">
        <v>12</v>
      </c>
      <c r="F74" s="3" t="s">
        <v>90</v>
      </c>
      <c r="G74" s="1" t="s">
        <v>91</v>
      </c>
      <c r="H74" s="40" t="str">
        <f>_xlfn.XLOOKUP(B74,[2]CALCULATION!$B:$B,[2]CALCULATION!$H:$H,"")</f>
        <v>Huawei</v>
      </c>
      <c r="I74" s="34">
        <v>0</v>
      </c>
      <c r="J74" s="34">
        <v>4.1912434045880374E-3</v>
      </c>
      <c r="K74" s="34">
        <v>0</v>
      </c>
      <c r="L74" s="34">
        <v>0</v>
      </c>
      <c r="M74" s="34">
        <v>0</v>
      </c>
      <c r="N74" s="34">
        <v>1.7921578447235273</v>
      </c>
      <c r="O74" s="34">
        <v>0</v>
      </c>
      <c r="P74" s="34">
        <v>0</v>
      </c>
      <c r="Q74" s="34">
        <v>4.9438837095821454E-2</v>
      </c>
      <c r="R74" s="34">
        <v>0</v>
      </c>
      <c r="S74" s="35">
        <v>0</v>
      </c>
      <c r="T74" s="35">
        <v>0</v>
      </c>
      <c r="U74" s="35">
        <v>0</v>
      </c>
      <c r="V74" s="35">
        <v>0.5364791557872689</v>
      </c>
      <c r="W74" s="35">
        <v>0</v>
      </c>
      <c r="X74" s="35">
        <v>4.7352132932686142E-2</v>
      </c>
      <c r="Y74" s="35">
        <v>3.9999621896339672</v>
      </c>
      <c r="Z74" s="35">
        <v>1.4362410218215749</v>
      </c>
      <c r="AA74" s="35">
        <v>11.933148887530026</v>
      </c>
      <c r="AB74" s="35">
        <v>15.017873778947404</v>
      </c>
      <c r="AC74" s="35">
        <v>5.2795042101968406</v>
      </c>
      <c r="AD74" s="35">
        <v>9.4989270416884253</v>
      </c>
      <c r="AE74" s="58" t="s">
        <v>5560</v>
      </c>
      <c r="AF74" s="58"/>
      <c r="AG74" s="57" t="str" cm="1">
        <f t="array" ref="AG74">IFERROR(_xlfn.IFS(
AI74="MPR ISSUE","PDH",
AI74="BSS Hardware Issue","BSS",
AI74="Sites strategiques, MLL, Pylone, etc.","ENVTECH",
AI74="AKTIVCO DEFAUT GE &amp; POWER Cabinet","AKTIVCO",
AI74="AKTIVCO Coupure ENEO &amp; Baisse de tension","AKTIVCO GRID ONLY",
AI74="Coupure ENEO &amp; Baisse de tension","IHS GRID ONLY",
AI74="Defaut GE &amp; POWER Cabinet","IHS",
AI74="Sharing","Partners",
AI74="Sites strategiques &amp; DataCenter","SST &amp; DC",
AI74="Exclu","Exclu",
AI74="SAT","SAT",
AI74="SPARE-ISSUE","SPARE-ISSUE",
AI74="Fiber CAmtel","TRANS_FO_CAMTEL",
AI74="Fiber AOF","Fiber AOF",
AI74="Projet OCM (HUAWEI)","TRAVAUX-HUAWEI",
AI74="Projet OCM (NOKIA)","TRAVAUX-NOKIA",
AI74="ACCESS-ISSUE","ACCESS-ISSUE",
AI74="Projet OCM (ZTE, NOKIA, autres projets)","TRAVAUX OCM",
AI74="No root CAuse","No root cause",
AI74="ODU HS","PDH",
AI74="IP &amp; VLAN","PDH",
AI74="Warehouse HUAWEI","SPARE-ISSUE",
AI74="SPARE-HS","SPARE-ISSUE",
AI74="Power Telco","BSS",AI74="no impacts","no impacts"
),"")</f>
        <v>IHS</v>
      </c>
      <c r="AH74" s="57" t="str" cm="1">
        <f t="array" ref="AH74">IFERROR(_xlfn.IFS(
AI74="MPR ISSUE","TX ISSUE",
AI74="BSS Hardware Issue","RAN ISSUE",
AI74="Sites strategiques, MLL, Pylone, etc.","ENVTECH",
AI74="AKTIVCO DEFAUT GE &amp; POWER Cabinet","POWER ISSUE",
AI74="AKTIVCO Coupure ENEO &amp; Baisse de tension","POWER ISSUE",
AI74="Coupure ENEO &amp; Baisse de tension","POWER ISSUE",
AI74="Defaut GE &amp; POWER Cabinet","POWER ISSUE",
AI74="Sharing","POWER ISSUE",
AI74="Sites strategiques &amp; DataCenter","POWER ISSUE",
AI74="Exclu","Exclu",
AI74="SAT","TX ISSUE",
AI74="SPARE-ISSUE","SPARE-ISSUE",
AI74="Fiber CAmtel","TX ISSUE",
AI74="Fiber AOF","TX ISSUE",
AI74="Projet OCM (HUAWEI)","TRAVAUX-HUAWEI",
AI74="Projet OCM (NOKIA)","TRAVAUX -NOKIA",
AI74="ACCESS-ISSUE","ACCESS-ISSUE",
AI74="Projet OCM (ZTE, NOKIA, autres projets)","TRAVAUX OCM",
AI74="No root CAuse","No root cause",
AI74="ODU HS","TX ISSUE",
AI74="IP &amp; VLAN","TX ISSUE",
AI74="Warehouse HUAWEI","SPARE-ISSUE",
AI74="SPARE-HS","SPARE-ISSUE",
AI74="Power Telco","RAN ISSUE",AI74="no impacts","no impacts"
),"")</f>
        <v>POWER ISSUE</v>
      </c>
      <c r="AI74" s="85" t="s">
        <v>5330</v>
      </c>
      <c r="AJ74" s="57" t="str" cm="1">
        <f t="array" ref="AJ74">IFERROR(_xlfn.IFS(
AI74="MPR ISSUE","ACTIVE",
AI74="BSS Hardware Issue","ACTIVE",
AI74="Sites strategiques, MLL, Pylone, etc.","PASSIVE",
AI74="AKTIVCO DEFAUT GE &amp; POWER Cabinet","PASSIVE",
AI74="AKTIVCO Coupure ENEO &amp; Baisse de tension","PASSIVE",
AI74="Coupure ENEO &amp; Baisse de tension","PASSIVE",
AI74="Defaut GE &amp; POWER Cabinet","PASSIVE",
AI74="Sharing","PASSIVE",
AI74="Sites strategiques &amp; DataCenter","PASSIVE",
AI74="Exclu","Exclu",
AI74="SAT","ACTIVE",
AI74="SPARE-ISSUE","SPARE-ISSUE",
AI74="Fiber CAmtel","ACTIVE",
AI74="Fiber AOF","ACTIVE",
AI74="Projet OCM (HUAWEI)","PLANNED WORKS",
AI74="Projet OCM (NOKIA)","PLANNED WORKS",
AI74="ACCESS-ISSUE","ACCESS-ISSUE",
AI74="Projet OCM (ZTE, NOKIA, autres projets)","PLANNED WORKS",
AI74="No root CAuse","No root cause",
AI74="ODU HS","ACTIVE",
AI74="IP &amp; VLAN","ACTIVE",
AI74="Warehouse HUAWEI","SPARE-ISSUE",
AI74="SPARE-HS","SPARE-ISSUE",
AI74="Power Telco","ACTIVE", AI74="no impacts","no impacts"
),"")</f>
        <v>PASSIVE</v>
      </c>
      <c r="AK74" s="23" t="s">
        <v>6054</v>
      </c>
      <c r="AL74" s="23" t="str">
        <f t="shared" si="5"/>
        <v>ADM_083</v>
      </c>
      <c r="AN74" s="9" t="s">
        <v>6036</v>
      </c>
      <c r="AO74" s="23" t="str">
        <f>_xlfn.XLOOKUP(B74,'INCIDENT-05-03-2026'!E:E,'INCIDENT-05-03-2026'!F:F,"")</f>
        <v/>
      </c>
      <c r="AP74" s="7" t="s">
        <v>5941</v>
      </c>
      <c r="AQ74" s="6"/>
      <c r="AR74" s="7"/>
      <c r="AS74" s="3" t="str">
        <f>_xlfn.XLOOKUP(B74,'[3]tt num | region | site id'!$C:$C,'[3]tt num | region | site id'!$Q:$Q,"")</f>
        <v/>
      </c>
      <c r="AT74" s="24" t="str">
        <f>_xlfn.XLOOKUP(B74,'[4]Cells Huawei 03052026 12h'!$B:$B,'[4]Cells Huawei 03052026 12h'!$T:$T,"")</f>
        <v/>
      </c>
      <c r="AU74" s="24" t="str">
        <f>_xlfn.XLOOKUP(B74,'[5]cells down 02052026 8h50'!$B:$B,'[5]cells down 02052026 8h50'!$R:$R,"")</f>
        <v/>
      </c>
      <c r="AV74" s="24" t="str">
        <f>_xlfn.XLOOKUP(B74,'[5]cells down 02052026 13h50'!$B:$B,'[5]cells down 02052026 13h50'!$R:$R,"")</f>
        <v/>
      </c>
      <c r="AW74" s="24" t="str">
        <f>_xlfn.XLOOKUP(B74,'[5]cells down 02052026 13h50'!$B:$B,'[5]cells down 02052026 13h50'!$R:$R,"")</f>
        <v/>
      </c>
      <c r="AX74" s="24" t="str">
        <f>_xlfn.XLOOKUP(B74,'[6]cell downs 03052026 8h40 '!$B:$B,'[6]cell downs 03052026 8h40 '!$R:$R,"")</f>
        <v/>
      </c>
      <c r="AY74" s="24" t="str">
        <f>_xlfn.XLOOKUP(B74,'[7]ALL SITES DOWN'!$D:$D,'[7]ALL SITES DOWN'!$J:$J,"")</f>
        <v/>
      </c>
      <c r="AZ74" s="24" t="str">
        <f>_xlfn.XLOOKUP(B74,'[8]ALL SITES DOWN'!$D:$D,'[8]ALL SITES DOWN'!$J:$J,"")</f>
        <v/>
      </c>
      <c r="BA74" s="9" t="str">
        <f>_xlfn.XLOOKUP(B74,[9]sheet1!$AC:$AC,[9]sheet1!$AF:$AF,"")</f>
        <v>(05/03/2026 ticket)..INC-20260503-00009053...Others Transmission equipement fault</v>
      </c>
      <c r="BB74" s="14" t="s">
        <v>5980</v>
      </c>
      <c r="BC74" s="14" t="s">
        <v>5537</v>
      </c>
      <c r="BD74" s="14" t="str">
        <f>_xlfn.XLOOKUP(B74,'[10]cell downs 18042026 17h'!$B:$B,'[10]cell downs 18042026 17h'!$B:$B,"")</f>
        <v/>
      </c>
      <c r="BE74" s="14" t="str">
        <f>_xlfn.XLOOKUP(B74,'[11]Cells Huawei 19042026 15h'!$B:$B,'[11]Cells Huawei 19042026 15h'!$B:$B,"")</f>
        <v/>
      </c>
      <c r="BF74" s="9" t="str">
        <f>_xlfn.XLOOKUP(B74,'[12]cells down 19042026 9H40'!$B:$B,'[12]cells down 19042026 9H40'!$B:$B,"")</f>
        <v/>
      </c>
      <c r="BG74" s="9" t="s">
        <v>2938</v>
      </c>
      <c r="BH74" s="9" t="s">
        <v>5537</v>
      </c>
    </row>
    <row r="75" spans="1:60" s="9" customFormat="1" ht="29.55" customHeight="1" x14ac:dyDescent="0.3">
      <c r="A75" s="22" t="s">
        <v>4807</v>
      </c>
      <c r="B75" s="8" t="s">
        <v>4808</v>
      </c>
      <c r="C75" s="3" t="str">
        <f>_xlfn.XLOOKUP(B75,'[1]daily break down'!$D:$D,'[1]daily break down'!$E:$E,"")</f>
        <v>Yaounde</v>
      </c>
      <c r="D75" s="1" t="s">
        <v>11</v>
      </c>
      <c r="E75" s="1" t="s">
        <v>145</v>
      </c>
      <c r="F75" s="3" t="s">
        <v>37</v>
      </c>
      <c r="G75" s="1" t="s">
        <v>38</v>
      </c>
      <c r="H75" s="42" t="str">
        <f>_xlfn.XLOOKUP(B75,[2]CALCULATION!$B:$B,[2]CALCULATION!$H:$H,"")</f>
        <v>ZTE</v>
      </c>
      <c r="I75" s="34">
        <v>11.589911623619923</v>
      </c>
      <c r="J75" s="34">
        <v>8.7859876210288412</v>
      </c>
      <c r="K75" s="34">
        <v>9.2457045997380387</v>
      </c>
      <c r="L75" s="34">
        <v>9.2457045997380387</v>
      </c>
      <c r="M75" s="34">
        <v>12.673802838203024</v>
      </c>
      <c r="N75" s="34">
        <v>5.6496534287581364</v>
      </c>
      <c r="O75" s="34">
        <v>9.2457045997380387</v>
      </c>
      <c r="P75" s="34">
        <v>9.2457045997380387</v>
      </c>
      <c r="Q75" s="34">
        <v>6.7088608949499626</v>
      </c>
      <c r="R75" s="34">
        <v>10.536268701863124</v>
      </c>
      <c r="S75" s="35">
        <v>9.2457045997380387</v>
      </c>
      <c r="T75" s="35">
        <v>13.868556899607057</v>
      </c>
      <c r="U75" s="35">
        <v>13.868556899607057</v>
      </c>
      <c r="V75" s="35">
        <v>13.868556899607057</v>
      </c>
      <c r="W75" s="35">
        <v>13.868556899607057</v>
      </c>
      <c r="X75" s="35">
        <v>13.868556899607057</v>
      </c>
      <c r="Y75" s="35">
        <v>48.050126557715743</v>
      </c>
      <c r="Z75" s="35">
        <v>9.2457045997380387</v>
      </c>
      <c r="AA75" s="35">
        <v>0</v>
      </c>
      <c r="AB75" s="35">
        <v>0</v>
      </c>
      <c r="AC75" s="35">
        <v>17.729448614148101</v>
      </c>
      <c r="AD75" s="35">
        <v>9.2457045997380387</v>
      </c>
      <c r="AE75" s="58" t="s">
        <v>5560</v>
      </c>
      <c r="AF75" s="58"/>
      <c r="AG75" s="57" t="str" cm="1">
        <f t="array" ref="AG75">IFERROR(_xlfn.IFS(
AI75="MPR ISSUE","PDH",
AI75="BSS Hardware Issue","BSS",
AI75="Sites strategiques, MLL, Pylone, etc.","ENVTECH",
AI75="AKTIVCO DEFAUT GE &amp; POWER Cabinet","AKTIVCO",
AI75="AKTIVCO Coupure ENEO &amp; Baisse de tension","AKTIVCO GRID ONLY",
AI75="Coupure ENEO &amp; Baisse de tension","IHS GRID ONLY",
AI75="Defaut GE &amp; POWER Cabinet","IHS",
AI75="Sharing","Partners",
AI75="Sites strategiques &amp; DataCenter","SST &amp; DC",
AI75="Exclu","Exclu",
AI75="SAT","SAT",
AI75="SPARE-ISSUE","SPARE-ISSUE",
AI75="Fiber CAmtel","TRANS_FO_CAMTEL",
AI75="Fiber AOF","Fiber AOF",
AI75="Projet OCM (HUAWEI)","TRAVAUX-HUAWEI",
AI75="Projet OCM (NOKIA)","TRAVAUX-NOKIA",
AI75="ACCESS-ISSUE","ACCESS-ISSUE",
AI75="Projet OCM (ZTE, NOKIA, autres projets)","TRAVAUX OCM",
AI75="No root CAuse","No root cause",
AI75="ODU HS","PDH",
AI75="IP &amp; VLAN","PDH",
AI75="Warehouse HUAWEI","SPARE-ISSUE",
AI75="SPARE-HS","SPARE-ISSUE",
AI75="Power Telco","BSS",AI75="no impacts","no impacts"
),"")</f>
        <v>BSS</v>
      </c>
      <c r="AH75" s="57" t="str" cm="1">
        <f t="array" ref="AH75">IFERROR(_xlfn.IFS(
AI75="MPR ISSUE","TX ISSUE",
AI75="BSS Hardware Issue","RAN ISSUE",
AI75="Sites strategiques, MLL, Pylone, etc.","ENVTECH",
AI75="AKTIVCO DEFAUT GE &amp; POWER Cabinet","POWER ISSUE",
AI75="AKTIVCO Coupure ENEO &amp; Baisse de tension","POWER ISSUE",
AI75="Coupure ENEO &amp; Baisse de tension","POWER ISSUE",
AI75="Defaut GE &amp; POWER Cabinet","POWER ISSUE",
AI75="Sharing","POWER ISSUE",
AI75="Sites strategiques &amp; DataCenter","POWER ISSUE",
AI75="Exclu","Exclu",
AI75="SAT","TX ISSUE",
AI75="SPARE-ISSUE","SPARE-ISSUE",
AI75="Fiber CAmtel","TX ISSUE",
AI75="Fiber AOF","TX ISSUE",
AI75="Projet OCM (HUAWEI)","TRAVAUX-HUAWEI",
AI75="Projet OCM (NOKIA)","TRAVAUX -NOKIA",
AI75="ACCESS-ISSUE","ACCESS-ISSUE",
AI75="Projet OCM (ZTE, NOKIA, autres projets)","TRAVAUX OCM",
AI75="No root CAuse","No root cause",
AI75="ODU HS","TX ISSUE",
AI75="IP &amp; VLAN","TX ISSUE",
AI75="Warehouse HUAWEI","SPARE-ISSUE",
AI75="SPARE-HS","SPARE-ISSUE",
AI75="Power Telco","RAN ISSUE",AI75="no impacts","no impacts"
),"")</f>
        <v>RAN ISSUE</v>
      </c>
      <c r="AI75" s="85" t="s">
        <v>5320</v>
      </c>
      <c r="AJ75" s="57" t="str" cm="1">
        <f t="array" ref="AJ75">IFERROR(_xlfn.IFS(
AI75="MPR ISSUE","ACTIVE",
AI75="BSS Hardware Issue","ACTIVE",
AI75="Sites strategiques, MLL, Pylone, etc.","PASSIVE",
AI75="AKTIVCO DEFAUT GE &amp; POWER Cabinet","PASSIVE",
AI75="AKTIVCO Coupure ENEO &amp; Baisse de tension","PASSIVE",
AI75="Coupure ENEO &amp; Baisse de tension","PASSIVE",
AI75="Defaut GE &amp; POWER Cabinet","PASSIVE",
AI75="Sharing","PASSIVE",
AI75="Sites strategiques &amp; DataCenter","PASSIVE",
AI75="Exclu","Exclu",
AI75="SAT","ACTIVE",
AI75="SPARE-ISSUE","SPARE-ISSUE",
AI75="Fiber CAmtel","ACTIVE",
AI75="Fiber AOF","ACTIVE",
AI75="Projet OCM (HUAWEI)","PLANNED WORKS",
AI75="Projet OCM (NOKIA)","PLANNED WORKS",
AI75="ACCESS-ISSUE","ACCESS-ISSUE",
AI75="Projet OCM (ZTE, NOKIA, autres projets)","PLANNED WORKS",
AI75="No root CAuse","No root cause",
AI75="ODU HS","ACTIVE",
AI75="IP &amp; VLAN","ACTIVE",
AI75="Warehouse HUAWEI","SPARE-ISSUE",
AI75="SPARE-HS","SPARE-ISSUE",
AI75="Power Telco","ACTIVE", AI75="no impacts","no impacts"
),"")</f>
        <v>ACTIVE</v>
      </c>
      <c r="AK75" s="23" t="s">
        <v>5927</v>
      </c>
      <c r="AL75" s="23" t="str">
        <f t="shared" si="5"/>
        <v>CTR_197</v>
      </c>
      <c r="AN75" s="9" t="s">
        <v>5537</v>
      </c>
      <c r="AO75" s="23" t="str">
        <f>_xlfn.XLOOKUP(B75,'INCIDENT-05-03-2026'!E:E,'INCIDENT-05-03-2026'!F:F,"")</f>
        <v/>
      </c>
      <c r="AP75" s="7" t="s">
        <v>5941</v>
      </c>
      <c r="AQ75" s="6"/>
      <c r="AR75" s="7"/>
      <c r="AS75" s="3" t="str">
        <f>_xlfn.XLOOKUP(B75,'[3]tt num | region | site id'!$C:$C,'[3]tt num | region | site id'!$Q:$Q,"")</f>
        <v/>
      </c>
      <c r="AT75" s="24" t="str">
        <f>_xlfn.XLOOKUP(B75,'[4]Cells Huawei 03052026 12h'!$B:$B,'[4]Cells Huawei 03052026 12h'!$T:$T,"")</f>
        <v/>
      </c>
      <c r="AU75" s="24" t="str">
        <f>_xlfn.XLOOKUP(B75,'[5]cells down 02052026 8h50'!$B:$B,'[5]cells down 02052026 8h50'!$R:$R,"")</f>
        <v/>
      </c>
      <c r="AV75" s="24" t="str">
        <f>_xlfn.XLOOKUP(B75,'[5]cells down 02052026 13h50'!$B:$B,'[5]cells down 02052026 13h50'!$R:$R,"")</f>
        <v/>
      </c>
      <c r="AW75" s="24" t="str">
        <f>_xlfn.XLOOKUP(B75,'[5]cells down 02052026 13h50'!$B:$B,'[5]cells down 02052026 13h50'!$R:$R,"")</f>
        <v/>
      </c>
      <c r="AX75" s="24" t="str">
        <f>_xlfn.XLOOKUP(B75,'[6]cell downs 03052026 8h40 '!$B:$B,'[6]cell downs 03052026 8h40 '!$R:$R,"")</f>
        <v/>
      </c>
      <c r="AY75" s="24" t="str">
        <f>_xlfn.XLOOKUP(B75,'[7]ALL SITES DOWN'!$D:$D,'[7]ALL SITES DOWN'!$J:$J,"")</f>
        <v/>
      </c>
      <c r="AZ75" s="24" t="str">
        <f>_xlfn.XLOOKUP(B75,'[8]ALL SITES DOWN'!$D:$D,'[8]ALL SITES DOWN'!$J:$J,"")</f>
        <v/>
      </c>
      <c r="BA75" s="9" t="str">
        <f>_xlfn.XLOOKUP(B75,[9]sheet1!$AC:$AC,[9]sheet1!$AF:$AF,"")</f>
        <v/>
      </c>
      <c r="BB75" s="14" t="s">
        <v>5980</v>
      </c>
      <c r="BC75" s="14" t="s">
        <v>5537</v>
      </c>
      <c r="BD75" s="14" t="str">
        <f>_xlfn.XLOOKUP(B75,'[10]cell downs 18042026 17h'!$B:$B,'[10]cell downs 18042026 17h'!$B:$B,"")</f>
        <v/>
      </c>
      <c r="BE75" s="14" t="str">
        <f>_xlfn.XLOOKUP(B75,'[11]Cells Huawei 19042026 15h'!$B:$B,'[11]Cells Huawei 19042026 15h'!$B:$B,"")</f>
        <v/>
      </c>
      <c r="BF75" s="9" t="str">
        <f>_xlfn.XLOOKUP(B75,'[12]cells down 19042026 9H40'!$B:$B,'[12]cells down 19042026 9H40'!$B:$B,"")</f>
        <v>CTR_197</v>
      </c>
      <c r="BG75" s="9" t="s">
        <v>4808</v>
      </c>
      <c r="BH75" s="9" t="s">
        <v>5537</v>
      </c>
    </row>
    <row r="76" spans="1:60" s="9" customFormat="1" x14ac:dyDescent="0.3">
      <c r="A76" s="1" t="s">
        <v>384</v>
      </c>
      <c r="B76" s="1" t="s">
        <v>385</v>
      </c>
      <c r="C76" s="3" t="str">
        <f>_xlfn.XLOOKUP(B76,'[1]daily break down'!$D:$D,'[1]daily break down'!$E:$E,"")</f>
        <v>NORD</v>
      </c>
      <c r="D76" s="1" t="s">
        <v>11</v>
      </c>
      <c r="E76" s="1" t="s">
        <v>154</v>
      </c>
      <c r="F76" s="3" t="s">
        <v>23</v>
      </c>
      <c r="G76" s="1" t="s">
        <v>386</v>
      </c>
      <c r="H76" s="41" t="str">
        <f>_xlfn.XLOOKUP(B76,[2]CALCULATION!$B:$B,[2]CALCULATION!$H:$H,"")</f>
        <v>NOKIA</v>
      </c>
      <c r="I76" s="34">
        <v>4.6228522998690194</v>
      </c>
      <c r="J76" s="34">
        <v>4.6228522998690194</v>
      </c>
      <c r="K76" s="34">
        <v>4.6228522998690194</v>
      </c>
      <c r="L76" s="34">
        <v>4.6228522998690194</v>
      </c>
      <c r="M76" s="34">
        <v>9.2457045997380387</v>
      </c>
      <c r="N76" s="34">
        <v>9.2457045997380387</v>
      </c>
      <c r="O76" s="34">
        <v>9.2457045997380387</v>
      </c>
      <c r="P76" s="34">
        <v>9.2457045997380387</v>
      </c>
      <c r="Q76" s="34">
        <v>9.2457045997380387</v>
      </c>
      <c r="R76" s="34">
        <v>9.2457045997380387</v>
      </c>
      <c r="S76" s="35">
        <v>9.2457045997380387</v>
      </c>
      <c r="T76" s="35">
        <v>34805.564712227446</v>
      </c>
      <c r="U76" s="35">
        <v>9.2457045997380387</v>
      </c>
      <c r="V76" s="35">
        <v>9.2457045997380387</v>
      </c>
      <c r="W76" s="35">
        <v>9.2457045997380387</v>
      </c>
      <c r="X76" s="35">
        <v>9.2457045997380387</v>
      </c>
      <c r="Y76" s="35">
        <v>9.2457045997380387</v>
      </c>
      <c r="Z76" s="35">
        <v>9.2457045997380387</v>
      </c>
      <c r="AA76" s="35">
        <v>0</v>
      </c>
      <c r="AB76" s="35">
        <v>27.540622418066651</v>
      </c>
      <c r="AC76" s="35">
        <v>0</v>
      </c>
      <c r="AD76" s="35">
        <v>9.2457045997380387</v>
      </c>
      <c r="AE76" s="58" t="s">
        <v>5559</v>
      </c>
      <c r="AF76" s="58"/>
      <c r="AG76" s="57" t="str" cm="1">
        <f t="array" ref="AG76">IFERROR(_xlfn.IFS(
AI76="MPR ISSUE","PDH",
AI76="BSS Hardware Issue","BSS",
AI76="Sites strategiques, MLL, Pylone, etc.","ENVTECH",
AI76="AKTIVCO DEFAUT GE &amp; POWER Cabinet","AKTIVCO",
AI76="AKTIVCO Coupure ENEO &amp; Baisse de tension","AKTIVCO GRID ONLY",
AI76="Coupure ENEO &amp; Baisse de tension","IHS GRID ONLY",
AI76="Defaut GE &amp; POWER Cabinet","IHS",
AI76="Sharing","Partners",
AI76="Sites strategiques &amp; DataCenter","SST &amp; DC",
AI76="Exclu","Exclu",
AI76="SAT","SAT",
AI76="SPARE-ISSUE","SPARE-ISSUE",
AI76="Fiber CAmtel","TRANS_FO_CAMTEL",
AI76="Fiber AOF","Fiber AOF",
AI76="Projet OCM (HUAWEI)","TRAVAUX-HUAWEI",
AI76="Projet OCM (NOKIA)","TRAVAUX-NOKIA",
AI76="ACCESS-ISSUE","ACCESS-ISSUE",
AI76="Projet OCM (ZTE, NOKIA, autres projets)","TRAVAUX OCM",
AI76="No root CAuse","No root cause",
AI76="ODU HS","PDH",
AI76="IP &amp; VLAN","PDH",
AI76="Warehouse HUAWEI","SPARE-ISSUE",
AI76="SPARE-HS","SPARE-ISSUE",
AI76="Power Telco","BSS",AI76="no impacts","no impacts"
),"")</f>
        <v>Exclu</v>
      </c>
      <c r="AH76" s="57" t="str" cm="1">
        <f t="array" ref="AH76">IFERROR(_xlfn.IFS(
AI76="MPR ISSUE","TX ISSUE",
AI76="BSS Hardware Issue","RAN ISSUE",
AI76="Sites strategiques, MLL, Pylone, etc.","ENVTECH",
AI76="AKTIVCO DEFAUT GE &amp; POWER Cabinet","POWER ISSUE",
AI76="AKTIVCO Coupure ENEO &amp; Baisse de tension","POWER ISSUE",
AI76="Coupure ENEO &amp; Baisse de tension","POWER ISSUE",
AI76="Defaut GE &amp; POWER Cabinet","POWER ISSUE",
AI76="Sharing","POWER ISSUE",
AI76="Sites strategiques &amp; DataCenter","POWER ISSUE",
AI76="Exclu","Exclu",
AI76="SAT","TX ISSUE",
AI76="SPARE-ISSUE","SPARE-ISSUE",
AI76="Fiber CAmtel","TX ISSUE",
AI76="Fiber AOF","TX ISSUE",
AI76="Projet OCM (HUAWEI)","TRAVAUX-HUAWEI",
AI76="Projet OCM (NOKIA)","TRAVAUX -NOKIA",
AI76="ACCESS-ISSUE","ACCESS-ISSUE",
AI76="Projet OCM (ZTE, NOKIA, autres projets)","TRAVAUX OCM",
AI76="No root CAuse","No root cause",
AI76="ODU HS","TX ISSUE",
AI76="IP &amp; VLAN","TX ISSUE",
AI76="Warehouse HUAWEI","SPARE-ISSUE",
AI76="SPARE-HS","SPARE-ISSUE",
AI76="Power Telco","RAN ISSUE",AI76="no impacts","no impacts"
),"")</f>
        <v>Exclu</v>
      </c>
      <c r="AI76" s="85" t="s">
        <v>5559</v>
      </c>
      <c r="AJ76" s="57" t="str" cm="1">
        <f t="array" ref="AJ76">IFERROR(_xlfn.IFS(
AI76="MPR ISSUE","ACTIVE",
AI76="BSS Hardware Issue","ACTIVE",
AI76="Sites strategiques, MLL, Pylone, etc.","PASSIVE",
AI76="AKTIVCO DEFAUT GE &amp; POWER Cabinet","PASSIVE",
AI76="AKTIVCO Coupure ENEO &amp; Baisse de tension","PASSIVE",
AI76="Coupure ENEO &amp; Baisse de tension","PASSIVE",
AI76="Defaut GE &amp; POWER Cabinet","PASSIVE",
AI76="Sharing","PASSIVE",
AI76="Sites strategiques &amp; DataCenter","PASSIVE",
AI76="Exclu","Exclu",
AI76="SAT","ACTIVE",
AI76="SPARE-ISSUE","SPARE-ISSUE",
AI76="Fiber CAmtel","ACTIVE",
AI76="Fiber AOF","ACTIVE",
AI76="Projet OCM (HUAWEI)","PLANNED WORKS",
AI76="Projet OCM (NOKIA)","PLANNED WORKS",
AI76="ACCESS-ISSUE","ACCESS-ISSUE",
AI76="Projet OCM (ZTE, NOKIA, autres projets)","PLANNED WORKS",
AI76="No root CAuse","No root cause",
AI76="ODU HS","ACTIVE",
AI76="IP &amp; VLAN","ACTIVE",
AI76="Warehouse HUAWEI","SPARE-ISSUE",
AI76="SPARE-HS","SPARE-ISSUE",
AI76="Power Telco","ACTIVE", AI76="no impacts","no impacts"
),"")</f>
        <v>Exclu</v>
      </c>
      <c r="AK76" s="23" t="s">
        <v>5537</v>
      </c>
      <c r="AL76" s="23" t="str">
        <f t="shared" si="5"/>
        <v>NRD_110</v>
      </c>
      <c r="AN76" s="9" t="s">
        <v>5537</v>
      </c>
      <c r="AO76" s="23" t="str">
        <f>_xlfn.XLOOKUP(B76,'INCIDENT-05-03-2026'!E:E,'INCIDENT-05-03-2026'!F:F,"")</f>
        <v/>
      </c>
      <c r="AP76" s="7" t="s">
        <v>5537</v>
      </c>
      <c r="AQ76" s="6"/>
      <c r="AR76" s="7"/>
      <c r="AS76" s="3" t="str">
        <f>_xlfn.XLOOKUP(B76,'[3]tt num | region | site id'!$C:$C,'[3]tt num | region | site id'!$Q:$Q,"")</f>
        <v/>
      </c>
      <c r="AT76" s="24" t="str">
        <f>_xlfn.XLOOKUP(B76,'[4]Cells Huawei 03052026 12h'!$B:$B,'[4]Cells Huawei 03052026 12h'!$T:$T,"")</f>
        <v/>
      </c>
      <c r="AU76" s="24" t="str">
        <f>_xlfn.XLOOKUP(B76,'[5]cells down 02052026 8h50'!$B:$B,'[5]cells down 02052026 8h50'!$R:$R,"")</f>
        <v/>
      </c>
      <c r="AV76" s="24" t="str">
        <f>_xlfn.XLOOKUP(B76,'[5]cells down 02052026 13h50'!$B:$B,'[5]cells down 02052026 13h50'!$R:$R,"")</f>
        <v/>
      </c>
      <c r="AW76" s="24" t="str">
        <f>_xlfn.XLOOKUP(B76,'[5]cells down 02052026 13h50'!$B:$B,'[5]cells down 02052026 13h50'!$R:$R,"")</f>
        <v/>
      </c>
      <c r="AX76" s="24" t="str">
        <f>_xlfn.XLOOKUP(B76,'[6]cell downs 03052026 8h40 '!$B:$B,'[6]cell downs 03052026 8h40 '!$R:$R,"")</f>
        <v/>
      </c>
      <c r="AY76" s="24" t="str">
        <f>_xlfn.XLOOKUP(B76,'[7]ALL SITES DOWN'!$D:$D,'[7]ALL SITES DOWN'!$J:$J,"")</f>
        <v/>
      </c>
      <c r="AZ76" s="24" t="str">
        <f>_xlfn.XLOOKUP(B76,'[8]ALL SITES DOWN'!$D:$D,'[8]ALL SITES DOWN'!$J:$J,"")</f>
        <v/>
      </c>
      <c r="BA76" s="9" t="str">
        <f>_xlfn.XLOOKUP(B76,[9]sheet1!$AC:$AC,[9]sheet1!$AF:$AF,"")</f>
        <v/>
      </c>
      <c r="BB76" s="14" t="s">
        <v>5537</v>
      </c>
      <c r="BC76" s="14" t="s">
        <v>5537</v>
      </c>
      <c r="BD76" s="14" t="str">
        <f>_xlfn.XLOOKUP(B76,'[10]cell downs 18042026 17h'!$B:$B,'[10]cell downs 18042026 17h'!$B:$B,"")</f>
        <v>NRD_110</v>
      </c>
      <c r="BE76" s="14" t="str">
        <f>_xlfn.XLOOKUP(B76,'[11]Cells Huawei 19042026 15h'!$B:$B,'[11]Cells Huawei 19042026 15h'!$B:$B,"")</f>
        <v/>
      </c>
      <c r="BF76" s="9" t="str">
        <f>_xlfn.XLOOKUP(B76,'[12]cells down 19042026 9H40'!$B:$B,'[12]cells down 19042026 9H40'!$B:$B,"")</f>
        <v/>
      </c>
      <c r="BG76" s="9" t="s">
        <v>385</v>
      </c>
      <c r="BH76" s="9" t="s">
        <v>12</v>
      </c>
    </row>
    <row r="77" spans="1:60" s="9" customFormat="1" x14ac:dyDescent="0.3">
      <c r="A77" s="1" t="s">
        <v>1965</v>
      </c>
      <c r="B77" s="8" t="s">
        <v>1966</v>
      </c>
      <c r="C77" s="3" t="str">
        <f>_xlfn.XLOOKUP(B77,'[1]daily break down'!$D:$D,'[1]daily break down'!$E:$E,"")</f>
        <v>Douala</v>
      </c>
      <c r="D77" s="1" t="s">
        <v>5522</v>
      </c>
      <c r="E77" s="1"/>
      <c r="F77" s="3" t="s">
        <v>31</v>
      </c>
      <c r="G77" s="1" t="s">
        <v>32</v>
      </c>
      <c r="H77" s="42" t="str">
        <f>_xlfn.XLOOKUP(B77,[2]CALCULATION!$B:$B,[2]CALCULATION!$H:$H,"")</f>
        <v>ZTE</v>
      </c>
      <c r="I77" s="34">
        <v>9.2457045997380387</v>
      </c>
      <c r="J77" s="34">
        <v>9.2457045997380387</v>
      </c>
      <c r="K77" s="34">
        <v>9.2457045997380387</v>
      </c>
      <c r="L77" s="34">
        <v>9.2457045997380387</v>
      </c>
      <c r="M77" s="34">
        <v>9.2457045997380387</v>
      </c>
      <c r="N77" s="34">
        <v>9.2457045997380387</v>
      </c>
      <c r="O77" s="34">
        <v>9.2457045997380387</v>
      </c>
      <c r="P77" s="34">
        <v>9.2457045997380387</v>
      </c>
      <c r="Q77" s="34">
        <v>9.2457045997380387</v>
      </c>
      <c r="R77" s="34">
        <v>9.2457045997380387</v>
      </c>
      <c r="S77" s="35">
        <v>9.2457045997380387</v>
      </c>
      <c r="T77" s="35">
        <v>20.494698701320942</v>
      </c>
      <c r="U77" s="35">
        <v>9.2457045997380387</v>
      </c>
      <c r="V77" s="35">
        <v>9.2457045997380387</v>
      </c>
      <c r="W77" s="35">
        <v>20.494698701320942</v>
      </c>
      <c r="X77" s="35">
        <v>0.71957406979365524</v>
      </c>
      <c r="Y77" s="35">
        <v>8.2347053502381318</v>
      </c>
      <c r="Z77" s="35">
        <v>9.2457045997380387</v>
      </c>
      <c r="AA77" s="35">
        <v>0</v>
      </c>
      <c r="AB77" s="35">
        <v>27.540622418066651</v>
      </c>
      <c r="AC77" s="35">
        <v>0</v>
      </c>
      <c r="AD77" s="35">
        <v>9.2457045997380387</v>
      </c>
      <c r="AE77" s="58" t="s">
        <v>5560</v>
      </c>
      <c r="AF77" s="58"/>
      <c r="AG77" s="57" t="str" cm="1">
        <f t="array" ref="AG77">IFERROR(_xlfn.IFS(
AI77="MPR ISSUE","PDH",
AI77="BSS Hardware Issue","BSS",
AI77="Sites strategiques, MLL, Pylone, etc.","ENVTECH",
AI77="AKTIVCO DEFAUT GE &amp; POWER Cabinet","AKTIVCO",
AI77="AKTIVCO Coupure ENEO &amp; Baisse de tension","AKTIVCO GRID ONLY",
AI77="Coupure ENEO &amp; Baisse de tension","IHS GRID ONLY",
AI77="Defaut GE &amp; POWER Cabinet","IHS",
AI77="Sharing","Partners",
AI77="Sites strategiques &amp; DataCenter","SST &amp; DC",
AI77="Exclu","Exclu",
AI77="SAT","SAT",
AI77="SPARE-ISSUE","SPARE-ISSUE",
AI77="Fiber CAmtel","TRANS_FO_CAMTEL",
AI77="Fiber AOF","Fiber AOF",
AI77="Projet OCM (HUAWEI)","TRAVAUX-HUAWEI",
AI77="Projet OCM (NOKIA)","TRAVAUX-NOKIA",
AI77="ACCESS-ISSUE","ACCESS-ISSUE",
AI77="Projet OCM (ZTE, NOKIA, autres projets)","TRAVAUX OCM",
AI77="No root CAuse","No root cause",
AI77="ODU HS","PDH",
AI77="IP &amp; VLAN","PDH",
AI77="Warehouse HUAWEI","SPARE-ISSUE",
AI77="SPARE-HS","SPARE-ISSUE",
AI77="Power Telco","BSS",AI77="no impacts","no impacts"
),"")</f>
        <v>TRAVAUX OCM</v>
      </c>
      <c r="AH77" s="57" t="str" cm="1">
        <f t="array" ref="AH77">IFERROR(_xlfn.IFS(
AI77="MPR ISSUE","TX ISSUE",
AI77="BSS Hardware Issue","RAN ISSUE",
AI77="Sites strategiques, MLL, Pylone, etc.","ENVTECH",
AI77="AKTIVCO DEFAUT GE &amp; POWER Cabinet","POWER ISSUE",
AI77="AKTIVCO Coupure ENEO &amp; Baisse de tension","POWER ISSUE",
AI77="Coupure ENEO &amp; Baisse de tension","POWER ISSUE",
AI77="Defaut GE &amp; POWER Cabinet","POWER ISSUE",
AI77="Sharing","POWER ISSUE",
AI77="Sites strategiques &amp; DataCenter","POWER ISSUE",
AI77="Exclu","Exclu",
AI77="SAT","TX ISSUE",
AI77="SPARE-ISSUE","SPARE-ISSUE",
AI77="Fiber CAmtel","TX ISSUE",
AI77="Fiber AOF","TX ISSUE",
AI77="Projet OCM (HUAWEI)","TRAVAUX-HUAWEI",
AI77="Projet OCM (NOKIA)","TRAVAUX -NOKIA",
AI77="ACCESS-ISSUE","ACCESS-ISSUE",
AI77="Projet OCM (ZTE, NOKIA, autres projets)","TRAVAUX OCM",
AI77="No root CAuse","No root cause",
AI77="ODU HS","TX ISSUE",
AI77="IP &amp; VLAN","TX ISSUE",
AI77="Warehouse HUAWEI","SPARE-ISSUE",
AI77="SPARE-HS","SPARE-ISSUE",
AI77="Power Telco","RAN ISSUE",AI77="no impacts","no impacts"
),"")</f>
        <v>TRAVAUX OCM</v>
      </c>
      <c r="AI77" s="85" t="s">
        <v>5341</v>
      </c>
      <c r="AJ77" s="57" t="str" cm="1">
        <f t="array" ref="AJ77">IFERROR(_xlfn.IFS(
AI77="MPR ISSUE","ACTIVE",
AI77="BSS Hardware Issue","ACTIVE",
AI77="Sites strategiques, MLL, Pylone, etc.","PASSIVE",
AI77="AKTIVCO DEFAUT GE &amp; POWER Cabinet","PASSIVE",
AI77="AKTIVCO Coupure ENEO &amp; Baisse de tension","PASSIVE",
AI77="Coupure ENEO &amp; Baisse de tension","PASSIVE",
AI77="Defaut GE &amp; POWER Cabinet","PASSIVE",
AI77="Sharing","PASSIVE",
AI77="Sites strategiques &amp; DataCenter","PASSIVE",
AI77="Exclu","Exclu",
AI77="SAT","ACTIVE",
AI77="SPARE-ISSUE","SPARE-ISSUE",
AI77="Fiber CAmtel","ACTIVE",
AI77="Fiber AOF","ACTIVE",
AI77="Projet OCM (HUAWEI)","PLANNED WORKS",
AI77="Projet OCM (NOKIA)","PLANNED WORKS",
AI77="ACCESS-ISSUE","ACCESS-ISSUE",
AI77="Projet OCM (ZTE, NOKIA, autres projets)","PLANNED WORKS",
AI77="No root CAuse","No root cause",
AI77="ODU HS","ACTIVE",
AI77="IP &amp; VLAN","ACTIVE",
AI77="Warehouse HUAWEI","SPARE-ISSUE",
AI77="SPARE-HS","SPARE-ISSUE",
AI77="Power Telco","ACTIVE", AI77="no impacts","no impacts"
),"")</f>
        <v>PLANNED WORKS</v>
      </c>
      <c r="AK77" s="23" t="s">
        <v>5694</v>
      </c>
      <c r="AL77" s="23" t="str">
        <f t="shared" si="5"/>
        <v>LIT_780</v>
      </c>
      <c r="AN77" s="9" t="s">
        <v>5537</v>
      </c>
      <c r="AO77" s="23" t="str">
        <f>_xlfn.XLOOKUP(B77,'INCIDENT-05-03-2026'!E:E,'INCIDENT-05-03-2026'!F:F,"")</f>
        <v/>
      </c>
      <c r="AP77" s="7" t="s">
        <v>5966</v>
      </c>
      <c r="AQ77" s="6"/>
      <c r="AR77" s="7"/>
      <c r="AS77" s="3" t="str">
        <f>_xlfn.XLOOKUP(B77,'[3]tt num | region | site id'!$C:$C,'[3]tt num | region | site id'!$Q:$Q,"")</f>
        <v/>
      </c>
      <c r="AT77" s="24" t="str">
        <f>_xlfn.XLOOKUP(B77,'[4]Cells Huawei 03052026 12h'!$B:$B,'[4]Cells Huawei 03052026 12h'!$T:$T,"")</f>
        <v/>
      </c>
      <c r="AU77" s="24" t="str">
        <f>_xlfn.XLOOKUP(B77,'[5]cells down 02052026 8h50'!$B:$B,'[5]cells down 02052026 8h50'!$R:$R,"")</f>
        <v/>
      </c>
      <c r="AV77" s="24" t="str">
        <f>_xlfn.XLOOKUP(B77,'[5]cells down 02052026 13h50'!$B:$B,'[5]cells down 02052026 13h50'!$R:$R,"")</f>
        <v/>
      </c>
      <c r="AW77" s="24" t="str">
        <f>_xlfn.XLOOKUP(B77,'[5]cells down 02052026 13h50'!$B:$B,'[5]cells down 02052026 13h50'!$R:$R,"")</f>
        <v/>
      </c>
      <c r="AX77" s="24" t="str">
        <f>_xlfn.XLOOKUP(B77,'[6]cell downs 03052026 8h40 '!$B:$B,'[6]cell downs 03052026 8h40 '!$R:$R,"")</f>
        <v/>
      </c>
      <c r="AY77" s="24" t="str">
        <f>_xlfn.XLOOKUP(B77,'[7]ALL SITES DOWN'!$D:$D,'[7]ALL SITES DOWN'!$J:$J,"")</f>
        <v>(05/03/2026 com ran 17h): 01.05.2026: Site Dementele</v>
      </c>
      <c r="AZ77" s="24" t="str">
        <f>_xlfn.XLOOKUP(B77,'[8]ALL SITES DOWN'!$D:$D,'[8]ALL SITES DOWN'!$J:$J,"")</f>
        <v>(05/03/2026 com ran 10h): 01.05.2026: Site Dementele</v>
      </c>
      <c r="BA77" s="9" t="str">
        <f>_xlfn.XLOOKUP(B77,[9]sheet1!$AC:$AC,[9]sheet1!$AF:$AF,"")</f>
        <v/>
      </c>
      <c r="BB77" s="14" t="s">
        <v>5980</v>
      </c>
      <c r="BC77" s="14" t="s">
        <v>5537</v>
      </c>
      <c r="BD77" s="14" t="str">
        <f>_xlfn.XLOOKUP(B77,'[10]cell downs 18042026 17h'!$B:$B,'[10]cell downs 18042026 17h'!$B:$B,"")</f>
        <v/>
      </c>
      <c r="BE77" s="14" t="str">
        <f>_xlfn.XLOOKUP(B77,'[11]Cells Huawei 19042026 15h'!$B:$B,'[11]Cells Huawei 19042026 15h'!$B:$B,"")</f>
        <v/>
      </c>
      <c r="BF77" s="9" t="str">
        <f>_xlfn.XLOOKUP(B77,'[12]cells down 19042026 9H40'!$B:$B,'[12]cells down 19042026 9H40'!$B:$B,"")</f>
        <v>LIT_780</v>
      </c>
      <c r="BG77" s="9" t="s">
        <v>5537</v>
      </c>
      <c r="BH77" s="9" t="s">
        <v>5537</v>
      </c>
    </row>
    <row r="78" spans="1:60" s="9" customFormat="1" x14ac:dyDescent="0.3">
      <c r="A78" s="22" t="s">
        <v>3275</v>
      </c>
      <c r="B78" s="8" t="s">
        <v>3276</v>
      </c>
      <c r="C78" s="3" t="str">
        <f>_xlfn.XLOOKUP(B78,'[1]daily break down'!$D:$D,'[1]daily break down'!$E:$E,"")</f>
        <v>Yaounde</v>
      </c>
      <c r="D78" s="1" t="s">
        <v>11</v>
      </c>
      <c r="E78" s="1" t="s">
        <v>302</v>
      </c>
      <c r="F78" s="3" t="s">
        <v>37</v>
      </c>
      <c r="G78" s="1" t="s">
        <v>38</v>
      </c>
      <c r="H78" s="42" t="str">
        <f>_xlfn.XLOOKUP(B78,[2]CALCULATION!$B:$B,[2]CALCULATION!$H:$H,"")</f>
        <v>ZTE</v>
      </c>
      <c r="I78" s="34">
        <v>7.0748188669446082</v>
      </c>
      <c r="J78" s="34">
        <v>8.7857736000890299</v>
      </c>
      <c r="K78" s="34">
        <v>9.2457045997380387</v>
      </c>
      <c r="L78" s="34">
        <v>9.2457045997380387</v>
      </c>
      <c r="M78" s="34">
        <v>9.2457045997380387</v>
      </c>
      <c r="N78" s="34">
        <v>5.4987865012712831</v>
      </c>
      <c r="O78" s="34">
        <v>9.2457045997380387</v>
      </c>
      <c r="P78" s="34">
        <v>9.2457045997380387</v>
      </c>
      <c r="Q78" s="34">
        <v>6.4778787956613666</v>
      </c>
      <c r="R78" s="34">
        <v>9.2457045997380387</v>
      </c>
      <c r="S78" s="35">
        <v>9.2457045997380387</v>
      </c>
      <c r="T78" s="35">
        <v>9.2457045997380387</v>
      </c>
      <c r="U78" s="35">
        <v>14.169256320038357</v>
      </c>
      <c r="V78" s="35">
        <v>9.2457045997380387</v>
      </c>
      <c r="W78" s="35">
        <v>9.2457045997380387</v>
      </c>
      <c r="X78" s="35">
        <v>9.2457045997380387</v>
      </c>
      <c r="Y78" s="35">
        <v>6.5584041742644112</v>
      </c>
      <c r="Z78" s="35">
        <v>9.2457045997380387</v>
      </c>
      <c r="AA78" s="35">
        <v>0</v>
      </c>
      <c r="AB78" s="35">
        <v>0</v>
      </c>
      <c r="AC78" s="35">
        <v>17.729448614148101</v>
      </c>
      <c r="AD78" s="35">
        <v>9.2457045997380387</v>
      </c>
      <c r="AE78" s="58" t="s">
        <v>5560</v>
      </c>
      <c r="AF78" s="58"/>
      <c r="AG78" s="57" t="str" cm="1">
        <f t="array" ref="AG78">IFERROR(_xlfn.IFS(
AI78="MPR ISSUE","PDH",
AI78="BSS Hardware Issue","BSS",
AI78="Sites strategiques, MLL, Pylone, etc.","ENVTECH",
AI78="AKTIVCO DEFAUT GE &amp; POWER Cabinet","AKTIVCO",
AI78="AKTIVCO Coupure ENEO &amp; Baisse de tension","AKTIVCO GRID ONLY",
AI78="Coupure ENEO &amp; Baisse de tension","IHS GRID ONLY",
AI78="Defaut GE &amp; POWER Cabinet","IHS",
AI78="Sharing","Partners",
AI78="Sites strategiques &amp; DataCenter","SST &amp; DC",
AI78="Exclu","Exclu",
AI78="SAT","SAT",
AI78="SPARE-ISSUE","SPARE-ISSUE",
AI78="Fiber CAmtel","TRANS_FO_CAMTEL",
AI78="Fiber AOF","Fiber AOF",
AI78="Projet OCM (HUAWEI)","TRAVAUX-HUAWEI",
AI78="Projet OCM (NOKIA)","TRAVAUX-NOKIA",
AI78="ACCESS-ISSUE","ACCESS-ISSUE",
AI78="Projet OCM (ZTE, NOKIA, autres projets)","TRAVAUX OCM",
AI78="No root CAuse","No root cause",
AI78="ODU HS","PDH",
AI78="IP &amp; VLAN","PDH",
AI78="Warehouse HUAWEI","SPARE-ISSUE",
AI78="SPARE-HS","SPARE-ISSUE",
AI78="Power Telco","BSS",AI78="no impacts","no impacts"
),"")</f>
        <v>BSS</v>
      </c>
      <c r="AH78" s="57" t="str" cm="1">
        <f t="array" ref="AH78">IFERROR(_xlfn.IFS(
AI78="MPR ISSUE","TX ISSUE",
AI78="BSS Hardware Issue","RAN ISSUE",
AI78="Sites strategiques, MLL, Pylone, etc.","ENVTECH",
AI78="AKTIVCO DEFAUT GE &amp; POWER Cabinet","POWER ISSUE",
AI78="AKTIVCO Coupure ENEO &amp; Baisse de tension","POWER ISSUE",
AI78="Coupure ENEO &amp; Baisse de tension","POWER ISSUE",
AI78="Defaut GE &amp; POWER Cabinet","POWER ISSUE",
AI78="Sharing","POWER ISSUE",
AI78="Sites strategiques &amp; DataCenter","POWER ISSUE",
AI78="Exclu","Exclu",
AI78="SAT","TX ISSUE",
AI78="SPARE-ISSUE","SPARE-ISSUE",
AI78="Fiber CAmtel","TX ISSUE",
AI78="Fiber AOF","TX ISSUE",
AI78="Projet OCM (HUAWEI)","TRAVAUX-HUAWEI",
AI78="Projet OCM (NOKIA)","TRAVAUX -NOKIA",
AI78="ACCESS-ISSUE","ACCESS-ISSUE",
AI78="Projet OCM (ZTE, NOKIA, autres projets)","TRAVAUX OCM",
AI78="No root CAuse","No root cause",
AI78="ODU HS","TX ISSUE",
AI78="IP &amp; VLAN","TX ISSUE",
AI78="Warehouse HUAWEI","SPARE-ISSUE",
AI78="SPARE-HS","SPARE-ISSUE",
AI78="Power Telco","RAN ISSUE",AI78="no impacts","no impacts"
),"")</f>
        <v>RAN ISSUE</v>
      </c>
      <c r="AI78" s="85" t="s">
        <v>5320</v>
      </c>
      <c r="AJ78" s="57" t="str" cm="1">
        <f t="array" ref="AJ78">IFERROR(_xlfn.IFS(
AI78="MPR ISSUE","ACTIVE",
AI78="BSS Hardware Issue","ACTIVE",
AI78="Sites strategiques, MLL, Pylone, etc.","PASSIVE",
AI78="AKTIVCO DEFAUT GE &amp; POWER Cabinet","PASSIVE",
AI78="AKTIVCO Coupure ENEO &amp; Baisse de tension","PASSIVE",
AI78="Coupure ENEO &amp; Baisse de tension","PASSIVE",
AI78="Defaut GE &amp; POWER Cabinet","PASSIVE",
AI78="Sharing","PASSIVE",
AI78="Sites strategiques &amp; DataCenter","PASSIVE",
AI78="Exclu","Exclu",
AI78="SAT","ACTIVE",
AI78="SPARE-ISSUE","SPARE-ISSUE",
AI78="Fiber CAmtel","ACTIVE",
AI78="Fiber AOF","ACTIVE",
AI78="Projet OCM (HUAWEI)","PLANNED WORKS",
AI78="Projet OCM (NOKIA)","PLANNED WORKS",
AI78="ACCESS-ISSUE","ACCESS-ISSUE",
AI78="Projet OCM (ZTE, NOKIA, autres projets)","PLANNED WORKS",
AI78="No root CAuse","No root cause",
AI78="ODU HS","ACTIVE",
AI78="IP &amp; VLAN","ACTIVE",
AI78="Warehouse HUAWEI","SPARE-ISSUE",
AI78="SPARE-HS","SPARE-ISSUE",
AI78="Power Telco","ACTIVE", AI78="no impacts","no impacts"
),"")</f>
        <v>ACTIVE</v>
      </c>
      <c r="AK78" s="23" t="s">
        <v>5927</v>
      </c>
      <c r="AL78" s="23" t="str">
        <f t="shared" si="5"/>
        <v>CTR_323</v>
      </c>
      <c r="AN78" s="9" t="s">
        <v>5537</v>
      </c>
      <c r="AO78" s="23" t="str">
        <f>_xlfn.XLOOKUP(B78,'INCIDENT-05-03-2026'!E:E,'INCIDENT-05-03-2026'!F:F,"")</f>
        <v/>
      </c>
      <c r="AP78" s="7" t="s">
        <v>5941</v>
      </c>
      <c r="AQ78" s="6"/>
      <c r="AR78" s="7"/>
      <c r="AS78" s="3" t="str">
        <f>_xlfn.XLOOKUP(B78,'[3]tt num | region | site id'!$C:$C,'[3]tt num | region | site id'!$Q:$Q,"")</f>
        <v/>
      </c>
      <c r="AT78" s="24" t="str">
        <f>_xlfn.XLOOKUP(B78,'[4]Cells Huawei 03052026 12h'!$B:$B,'[4]Cells Huawei 03052026 12h'!$T:$T,"")</f>
        <v/>
      </c>
      <c r="AU78" s="24" t="str">
        <f>_xlfn.XLOOKUP(B78,'[5]cells down 02052026 8h50'!$B:$B,'[5]cells down 02052026 8h50'!$R:$R,"")</f>
        <v/>
      </c>
      <c r="AV78" s="24" t="str">
        <f>_xlfn.XLOOKUP(B78,'[5]cells down 02052026 13h50'!$B:$B,'[5]cells down 02052026 13h50'!$R:$R,"")</f>
        <v/>
      </c>
      <c r="AW78" s="24" t="str">
        <f>_xlfn.XLOOKUP(B78,'[5]cells down 02052026 13h50'!$B:$B,'[5]cells down 02052026 13h50'!$R:$R,"")</f>
        <v/>
      </c>
      <c r="AX78" s="24" t="str">
        <f>_xlfn.XLOOKUP(B78,'[6]cell downs 03052026 8h40 '!$B:$B,'[6]cell downs 03052026 8h40 '!$R:$R,"")</f>
        <v/>
      </c>
      <c r="AY78" s="24" t="str">
        <f>_xlfn.XLOOKUP(B78,'[7]ALL SITES DOWN'!$D:$D,'[7]ALL SITES DOWN'!$J:$J,"")</f>
        <v/>
      </c>
      <c r="AZ78" s="24" t="str">
        <f>_xlfn.XLOOKUP(B78,'[8]ALL SITES DOWN'!$D:$D,'[8]ALL SITES DOWN'!$J:$J,"")</f>
        <v/>
      </c>
      <c r="BA78" s="9" t="str">
        <f>_xlfn.XLOOKUP(B78,[9]sheet1!$AC:$AC,[9]sheet1!$AF:$AF,"")</f>
        <v/>
      </c>
      <c r="BB78" s="14" t="s">
        <v>5980</v>
      </c>
      <c r="BC78" s="14" t="s">
        <v>3276</v>
      </c>
      <c r="BD78" s="14" t="str">
        <f>_xlfn.XLOOKUP(B78,'[10]cell downs 18042026 17h'!$B:$B,'[10]cell downs 18042026 17h'!$B:$B,"")</f>
        <v/>
      </c>
      <c r="BE78" s="14" t="str">
        <f>_xlfn.XLOOKUP(B78,'[11]Cells Huawei 19042026 15h'!$B:$B,'[11]Cells Huawei 19042026 15h'!$B:$B,"")</f>
        <v/>
      </c>
      <c r="BF78" s="9" t="str">
        <f>_xlfn.XLOOKUP(B78,'[12]cells down 19042026 9H40'!$B:$B,'[12]cells down 19042026 9H40'!$B:$B,"")</f>
        <v>CTR_323</v>
      </c>
      <c r="BG78" s="9" t="s">
        <v>3276</v>
      </c>
      <c r="BH78" s="9" t="s">
        <v>5459</v>
      </c>
    </row>
    <row r="79" spans="1:60" s="9" customFormat="1" x14ac:dyDescent="0.3">
      <c r="A79" s="22" t="s">
        <v>2707</v>
      </c>
      <c r="B79" s="8" t="s">
        <v>2708</v>
      </c>
      <c r="C79" s="3" t="str">
        <f>_xlfn.XLOOKUP(B79,'[1]daily break down'!$D:$D,'[1]daily break down'!$E:$E,"")</f>
        <v>Yaounde</v>
      </c>
      <c r="D79" s="1" t="s">
        <v>11</v>
      </c>
      <c r="E79" s="1" t="s">
        <v>145</v>
      </c>
      <c r="F79" s="3" t="s">
        <v>37</v>
      </c>
      <c r="G79" s="1" t="s">
        <v>38</v>
      </c>
      <c r="H79" s="42" t="str">
        <f>_xlfn.XLOOKUP(B79,[2]CALCULATION!$B:$B,[2]CALCULATION!$H:$H,"")</f>
        <v>ZTE</v>
      </c>
      <c r="I79" s="34">
        <v>7.4555621188643766</v>
      </c>
      <c r="J79" s="34">
        <v>8.8780166251466035</v>
      </c>
      <c r="K79" s="34">
        <v>9.2457045997380387</v>
      </c>
      <c r="L79" s="34">
        <v>9.2457045997380387</v>
      </c>
      <c r="M79" s="34">
        <v>7.0594093592783791</v>
      </c>
      <c r="N79" s="34">
        <v>5.358745466323092</v>
      </c>
      <c r="O79" s="34">
        <v>9.2457045997380387</v>
      </c>
      <c r="P79" s="34">
        <v>24.310816903659187</v>
      </c>
      <c r="Q79" s="34">
        <v>7.3723079732787715</v>
      </c>
      <c r="R79" s="34">
        <v>9.2457045997380387</v>
      </c>
      <c r="S79" s="35">
        <v>9.2457045997380387</v>
      </c>
      <c r="T79" s="35">
        <v>9.2457045997380387</v>
      </c>
      <c r="U79" s="35">
        <v>9.2457045997380387</v>
      </c>
      <c r="V79" s="35">
        <v>9.2457045997380387</v>
      </c>
      <c r="W79" s="35">
        <v>9.2457045997380387</v>
      </c>
      <c r="X79" s="35">
        <v>9.2457045997380387</v>
      </c>
      <c r="Y79" s="35">
        <v>5.8382058767296465</v>
      </c>
      <c r="Z79" s="35">
        <v>5.9491400638638492</v>
      </c>
      <c r="AA79" s="35">
        <v>0</v>
      </c>
      <c r="AB79" s="35">
        <v>0</v>
      </c>
      <c r="AC79" s="35">
        <v>17.729448614148101</v>
      </c>
      <c r="AD79" s="35">
        <v>9.2457045997380387</v>
      </c>
      <c r="AE79" s="58" t="s">
        <v>5560</v>
      </c>
      <c r="AF79" s="58"/>
      <c r="AG79" s="57" t="str" cm="1">
        <f t="array" ref="AG79">IFERROR(_xlfn.IFS(
AI79="MPR ISSUE","PDH",
AI79="BSS Hardware Issue","BSS",
AI79="Sites strategiques, MLL, Pylone, etc.","ENVTECH",
AI79="AKTIVCO DEFAUT GE &amp; POWER Cabinet","AKTIVCO",
AI79="AKTIVCO Coupure ENEO &amp; Baisse de tension","AKTIVCO GRID ONLY",
AI79="Coupure ENEO &amp; Baisse de tension","IHS GRID ONLY",
AI79="Defaut GE &amp; POWER Cabinet","IHS",
AI79="Sharing","Partners",
AI79="Sites strategiques &amp; DataCenter","SST &amp; DC",
AI79="Exclu","Exclu",
AI79="SAT","SAT",
AI79="SPARE-ISSUE","SPARE-ISSUE",
AI79="Fiber CAmtel","TRANS_FO_CAMTEL",
AI79="Fiber AOF","Fiber AOF",
AI79="Projet OCM (HUAWEI)","TRAVAUX-HUAWEI",
AI79="Projet OCM (NOKIA)","TRAVAUX-NOKIA",
AI79="ACCESS-ISSUE","ACCESS-ISSUE",
AI79="Projet OCM (ZTE, NOKIA, autres projets)","TRAVAUX OCM",
AI79="No root CAuse","No root cause",
AI79="ODU HS","PDH",
AI79="IP &amp; VLAN","PDH",
AI79="Warehouse HUAWEI","SPARE-ISSUE",
AI79="SPARE-HS","SPARE-ISSUE",
AI79="Power Telco","BSS",AI79="no impacts","no impacts"
),"")</f>
        <v>BSS</v>
      </c>
      <c r="AH79" s="57" t="str" cm="1">
        <f t="array" ref="AH79">IFERROR(_xlfn.IFS(
AI79="MPR ISSUE","TX ISSUE",
AI79="BSS Hardware Issue","RAN ISSUE",
AI79="Sites strategiques, MLL, Pylone, etc.","ENVTECH",
AI79="AKTIVCO DEFAUT GE &amp; POWER Cabinet","POWER ISSUE",
AI79="AKTIVCO Coupure ENEO &amp; Baisse de tension","POWER ISSUE",
AI79="Coupure ENEO &amp; Baisse de tension","POWER ISSUE",
AI79="Defaut GE &amp; POWER Cabinet","POWER ISSUE",
AI79="Sharing","POWER ISSUE",
AI79="Sites strategiques &amp; DataCenter","POWER ISSUE",
AI79="Exclu","Exclu",
AI79="SAT","TX ISSUE",
AI79="SPARE-ISSUE","SPARE-ISSUE",
AI79="Fiber CAmtel","TX ISSUE",
AI79="Fiber AOF","TX ISSUE",
AI79="Projet OCM (HUAWEI)","TRAVAUX-HUAWEI",
AI79="Projet OCM (NOKIA)","TRAVAUX -NOKIA",
AI79="ACCESS-ISSUE","ACCESS-ISSUE",
AI79="Projet OCM (ZTE, NOKIA, autres projets)","TRAVAUX OCM",
AI79="No root CAuse","No root cause",
AI79="ODU HS","TX ISSUE",
AI79="IP &amp; VLAN","TX ISSUE",
AI79="Warehouse HUAWEI","SPARE-ISSUE",
AI79="SPARE-HS","SPARE-ISSUE",
AI79="Power Telco","RAN ISSUE",AI79="no impacts","no impacts"
),"")</f>
        <v>RAN ISSUE</v>
      </c>
      <c r="AI79" s="85" t="s">
        <v>5320</v>
      </c>
      <c r="AJ79" s="57" t="str" cm="1">
        <f t="array" ref="AJ79">IFERROR(_xlfn.IFS(
AI79="MPR ISSUE","ACTIVE",
AI79="BSS Hardware Issue","ACTIVE",
AI79="Sites strategiques, MLL, Pylone, etc.","PASSIVE",
AI79="AKTIVCO DEFAUT GE &amp; POWER Cabinet","PASSIVE",
AI79="AKTIVCO Coupure ENEO &amp; Baisse de tension","PASSIVE",
AI79="Coupure ENEO &amp; Baisse de tension","PASSIVE",
AI79="Defaut GE &amp; POWER Cabinet","PASSIVE",
AI79="Sharing","PASSIVE",
AI79="Sites strategiques &amp; DataCenter","PASSIVE",
AI79="Exclu","Exclu",
AI79="SAT","ACTIVE",
AI79="SPARE-ISSUE","SPARE-ISSUE",
AI79="Fiber CAmtel","ACTIVE",
AI79="Fiber AOF","ACTIVE",
AI79="Projet OCM (HUAWEI)","PLANNED WORKS",
AI79="Projet OCM (NOKIA)","PLANNED WORKS",
AI79="ACCESS-ISSUE","ACCESS-ISSUE",
AI79="Projet OCM (ZTE, NOKIA, autres projets)","PLANNED WORKS",
AI79="No root CAuse","No root cause",
AI79="ODU HS","ACTIVE",
AI79="IP &amp; VLAN","ACTIVE",
AI79="Warehouse HUAWEI","SPARE-ISSUE",
AI79="SPARE-HS","SPARE-ISSUE",
AI79="Power Telco","ACTIVE", AI79="no impacts","no impacts"
),"")</f>
        <v>ACTIVE</v>
      </c>
      <c r="AK79" s="23" t="s">
        <v>5927</v>
      </c>
      <c r="AL79" s="23" t="str">
        <f t="shared" si="5"/>
        <v>CTR_075</v>
      </c>
      <c r="AN79" s="9" t="s">
        <v>5537</v>
      </c>
      <c r="AO79" s="23" t="str">
        <f>_xlfn.XLOOKUP(B79,'INCIDENT-05-03-2026'!E:E,'INCIDENT-05-03-2026'!F:F,"")</f>
        <v/>
      </c>
      <c r="AP79" s="7" t="s">
        <v>5941</v>
      </c>
      <c r="AQ79" s="6"/>
      <c r="AR79" s="7"/>
      <c r="AS79" s="3" t="str">
        <f>_xlfn.XLOOKUP(B79,'[3]tt num | region | site id'!$C:$C,'[3]tt num | region | site id'!$Q:$Q,"")</f>
        <v/>
      </c>
      <c r="AT79" s="24" t="str">
        <f>_xlfn.XLOOKUP(B79,'[4]Cells Huawei 03052026 12h'!$B:$B,'[4]Cells Huawei 03052026 12h'!$T:$T,"")</f>
        <v/>
      </c>
      <c r="AU79" s="24" t="str">
        <f>_xlfn.XLOOKUP(B79,'[5]cells down 02052026 8h50'!$B:$B,'[5]cells down 02052026 8h50'!$R:$R,"")</f>
        <v/>
      </c>
      <c r="AV79" s="24" t="str">
        <f>_xlfn.XLOOKUP(B79,'[5]cells down 02052026 13h50'!$B:$B,'[5]cells down 02052026 13h50'!$R:$R,"")</f>
        <v/>
      </c>
      <c r="AW79" s="24" t="str">
        <f>_xlfn.XLOOKUP(B79,'[5]cells down 02052026 13h50'!$B:$B,'[5]cells down 02052026 13h50'!$R:$R,"")</f>
        <v/>
      </c>
      <c r="AX79" s="24" t="str">
        <f>_xlfn.XLOOKUP(B79,'[6]cell downs 03052026 8h40 '!$B:$B,'[6]cell downs 03052026 8h40 '!$R:$R,"")</f>
        <v/>
      </c>
      <c r="AY79" s="24" t="str">
        <f>_xlfn.XLOOKUP(B79,'[7]ALL SITES DOWN'!$D:$D,'[7]ALL SITES DOWN'!$J:$J,"")</f>
        <v/>
      </c>
      <c r="AZ79" s="24" t="str">
        <f>_xlfn.XLOOKUP(B79,'[8]ALL SITES DOWN'!$D:$D,'[8]ALL SITES DOWN'!$J:$J,"")</f>
        <v/>
      </c>
      <c r="BA79" s="9" t="str">
        <f>_xlfn.XLOOKUP(B79,[9]sheet1!$AC:$AC,[9]sheet1!$AF:$AF,"")</f>
        <v/>
      </c>
      <c r="BB79" s="14" t="s">
        <v>5980</v>
      </c>
      <c r="BC79" s="14" t="s">
        <v>2708</v>
      </c>
      <c r="BD79" s="14" t="str">
        <f>_xlfn.XLOOKUP(B79,'[10]cell downs 18042026 17h'!$B:$B,'[10]cell downs 18042026 17h'!$B:$B,"")</f>
        <v/>
      </c>
      <c r="BE79" s="14" t="str">
        <f>_xlfn.XLOOKUP(B79,'[11]Cells Huawei 19042026 15h'!$B:$B,'[11]Cells Huawei 19042026 15h'!$B:$B,"")</f>
        <v/>
      </c>
      <c r="BF79" s="9" t="str">
        <f>_xlfn.XLOOKUP(B79,'[12]cells down 19042026 9H40'!$B:$B,'[12]cells down 19042026 9H40'!$B:$B,"")</f>
        <v>CTR_075</v>
      </c>
      <c r="BG79" s="9" t="s">
        <v>2708</v>
      </c>
      <c r="BH79" s="9" t="s">
        <v>318</v>
      </c>
    </row>
    <row r="80" spans="1:60" s="9" customFormat="1" ht="23.55" customHeight="1" x14ac:dyDescent="0.3">
      <c r="A80" s="22" t="s">
        <v>4823</v>
      </c>
      <c r="B80" s="8" t="s">
        <v>4824</v>
      </c>
      <c r="C80" s="3" t="str">
        <f>_xlfn.XLOOKUP(B80,'[1]daily break down'!$D:$D,'[1]daily break down'!$E:$E,"")</f>
        <v>Yaounde</v>
      </c>
      <c r="D80" s="1" t="s">
        <v>11</v>
      </c>
      <c r="E80" s="1" t="s">
        <v>12</v>
      </c>
      <c r="F80" s="3" t="s">
        <v>37</v>
      </c>
      <c r="G80" s="1" t="s">
        <v>38</v>
      </c>
      <c r="H80" s="42" t="str">
        <f>_xlfn.XLOOKUP(B80,[2]CALCULATION!$B:$B,[2]CALCULATION!$H:$H,"")</f>
        <v>ZTE</v>
      </c>
      <c r="I80" s="34">
        <v>6.3583837709348137</v>
      </c>
      <c r="J80" s="34">
        <v>9.2457045997380387</v>
      </c>
      <c r="K80" s="34">
        <v>9.2457045997380387</v>
      </c>
      <c r="L80" s="34">
        <v>9.2457045997380387</v>
      </c>
      <c r="M80" s="34">
        <v>9.2457045997380387</v>
      </c>
      <c r="N80" s="34">
        <v>8.9328594909725965</v>
      </c>
      <c r="O80" s="34">
        <v>9.2457045997380387</v>
      </c>
      <c r="P80" s="34">
        <v>7.4642656370832672</v>
      </c>
      <c r="Q80" s="34">
        <v>4.6431842891508497</v>
      </c>
      <c r="R80" s="34">
        <v>9.2457045997380387</v>
      </c>
      <c r="S80" s="35">
        <v>9.2457045997380387</v>
      </c>
      <c r="T80" s="35">
        <v>9.2733846412866363</v>
      </c>
      <c r="U80" s="35">
        <v>9.2457045997380387</v>
      </c>
      <c r="V80" s="35">
        <v>9.2457045997380387</v>
      </c>
      <c r="W80" s="35">
        <v>9.2733846412866363</v>
      </c>
      <c r="X80" s="35">
        <v>9.2457045997380387</v>
      </c>
      <c r="Y80" s="35">
        <v>5.822189976400626</v>
      </c>
      <c r="Z80" s="35">
        <v>9.2457045997380387</v>
      </c>
      <c r="AA80" s="35">
        <v>0</v>
      </c>
      <c r="AB80" s="35">
        <v>0</v>
      </c>
      <c r="AC80" s="35">
        <v>17.729448614148101</v>
      </c>
      <c r="AD80" s="35">
        <v>9.2457045997380387</v>
      </c>
      <c r="AE80" s="58" t="s">
        <v>5560</v>
      </c>
      <c r="AF80" s="58"/>
      <c r="AG80" s="57" t="str" cm="1">
        <f t="array" ref="AG80">IFERROR(_xlfn.IFS(
AI80="MPR ISSUE","PDH",
AI80="BSS Hardware Issue","BSS",
AI80="Sites strategiques, MLL, Pylone, etc.","ENVTECH",
AI80="AKTIVCO DEFAUT GE &amp; POWER Cabinet","AKTIVCO",
AI80="AKTIVCO Coupure ENEO &amp; Baisse de tension","AKTIVCO GRID ONLY",
AI80="Coupure ENEO &amp; Baisse de tension","IHS GRID ONLY",
AI80="Defaut GE &amp; POWER Cabinet","IHS",
AI80="Sharing","Partners",
AI80="Sites strategiques &amp; DataCenter","SST &amp; DC",
AI80="Exclu","Exclu",
AI80="SAT","SAT",
AI80="SPARE-ISSUE","SPARE-ISSUE",
AI80="Fiber CAmtel","TRANS_FO_CAMTEL",
AI80="Fiber AOF","Fiber AOF",
AI80="Projet OCM (HUAWEI)","TRAVAUX-HUAWEI",
AI80="Projet OCM (NOKIA)","TRAVAUX-NOKIA",
AI80="ACCESS-ISSUE","ACCESS-ISSUE",
AI80="Projet OCM (ZTE, NOKIA, autres projets)","TRAVAUX OCM",
AI80="No root CAuse","No root cause",
AI80="ODU HS","PDH",
AI80="IP &amp; VLAN","PDH",
AI80="Warehouse HUAWEI","SPARE-ISSUE",
AI80="SPARE-HS","SPARE-ISSUE",
AI80="Power Telco","BSS",AI80="no impacts","no impacts"
),"")</f>
        <v>BSS</v>
      </c>
      <c r="AH80" s="57" t="str" cm="1">
        <f t="array" ref="AH80">IFERROR(_xlfn.IFS(
AI80="MPR ISSUE","TX ISSUE",
AI80="BSS Hardware Issue","RAN ISSUE",
AI80="Sites strategiques, MLL, Pylone, etc.","ENVTECH",
AI80="AKTIVCO DEFAUT GE &amp; POWER Cabinet","POWER ISSUE",
AI80="AKTIVCO Coupure ENEO &amp; Baisse de tension","POWER ISSUE",
AI80="Coupure ENEO &amp; Baisse de tension","POWER ISSUE",
AI80="Defaut GE &amp; POWER Cabinet","POWER ISSUE",
AI80="Sharing","POWER ISSUE",
AI80="Sites strategiques &amp; DataCenter","POWER ISSUE",
AI80="Exclu","Exclu",
AI80="SAT","TX ISSUE",
AI80="SPARE-ISSUE","SPARE-ISSUE",
AI80="Fiber CAmtel","TX ISSUE",
AI80="Fiber AOF","TX ISSUE",
AI80="Projet OCM (HUAWEI)","TRAVAUX-HUAWEI",
AI80="Projet OCM (NOKIA)","TRAVAUX -NOKIA",
AI80="ACCESS-ISSUE","ACCESS-ISSUE",
AI80="Projet OCM (ZTE, NOKIA, autres projets)","TRAVAUX OCM",
AI80="No root CAuse","No root cause",
AI80="ODU HS","TX ISSUE",
AI80="IP &amp; VLAN","TX ISSUE",
AI80="Warehouse HUAWEI","SPARE-ISSUE",
AI80="SPARE-HS","SPARE-ISSUE",
AI80="Power Telco","RAN ISSUE",AI80="no impacts","no impacts"
),"")</f>
        <v>RAN ISSUE</v>
      </c>
      <c r="AI80" s="85" t="s">
        <v>5320</v>
      </c>
      <c r="AJ80" s="57" t="str" cm="1">
        <f t="array" ref="AJ80">IFERROR(_xlfn.IFS(
AI80="MPR ISSUE","ACTIVE",
AI80="BSS Hardware Issue","ACTIVE",
AI80="Sites strategiques, MLL, Pylone, etc.","PASSIVE",
AI80="AKTIVCO DEFAUT GE &amp; POWER Cabinet","PASSIVE",
AI80="AKTIVCO Coupure ENEO &amp; Baisse de tension","PASSIVE",
AI80="Coupure ENEO &amp; Baisse de tension","PASSIVE",
AI80="Defaut GE &amp; POWER Cabinet","PASSIVE",
AI80="Sharing","PASSIVE",
AI80="Sites strategiques &amp; DataCenter","PASSIVE",
AI80="Exclu","Exclu",
AI80="SAT","ACTIVE",
AI80="SPARE-ISSUE","SPARE-ISSUE",
AI80="Fiber CAmtel","ACTIVE",
AI80="Fiber AOF","ACTIVE",
AI80="Projet OCM (HUAWEI)","PLANNED WORKS",
AI80="Projet OCM (NOKIA)","PLANNED WORKS",
AI80="ACCESS-ISSUE","ACCESS-ISSUE",
AI80="Projet OCM (ZTE, NOKIA, autres projets)","PLANNED WORKS",
AI80="No root CAuse","No root cause",
AI80="ODU HS","ACTIVE",
AI80="IP &amp; VLAN","ACTIVE",
AI80="Warehouse HUAWEI","SPARE-ISSUE",
AI80="SPARE-HS","SPARE-ISSUE",
AI80="Power Telco","ACTIVE", AI80="no impacts","no impacts"
),"")</f>
        <v>ACTIVE</v>
      </c>
      <c r="AK80" s="23" t="s">
        <v>5927</v>
      </c>
      <c r="AL80" s="23" t="str">
        <f t="shared" si="5"/>
        <v>CTR_002</v>
      </c>
      <c r="AN80" s="9" t="s">
        <v>5537</v>
      </c>
      <c r="AO80" s="23" t="str">
        <f>_xlfn.XLOOKUP(B80,'INCIDENT-05-03-2026'!E:E,'INCIDENT-05-03-2026'!F:F,"")</f>
        <v/>
      </c>
      <c r="AP80" s="7" t="s">
        <v>5941</v>
      </c>
      <c r="AQ80" s="6"/>
      <c r="AR80" s="7"/>
      <c r="AS80" s="3" t="str">
        <f>_xlfn.XLOOKUP(B80,'[3]tt num | region | site id'!$C:$C,'[3]tt num | region | site id'!$Q:$Q,"")</f>
        <v/>
      </c>
      <c r="AT80" s="24" t="str">
        <f>_xlfn.XLOOKUP(B80,'[4]Cells Huawei 03052026 12h'!$B:$B,'[4]Cells Huawei 03052026 12h'!$T:$T,"")</f>
        <v/>
      </c>
      <c r="AU80" s="24" t="str">
        <f>_xlfn.XLOOKUP(B80,'[5]cells down 02052026 8h50'!$B:$B,'[5]cells down 02052026 8h50'!$R:$R,"")</f>
        <v/>
      </c>
      <c r="AV80" s="24" t="str">
        <f>_xlfn.XLOOKUP(B80,'[5]cells down 02052026 13h50'!$B:$B,'[5]cells down 02052026 13h50'!$R:$R,"")</f>
        <v/>
      </c>
      <c r="AW80" s="24" t="str">
        <f>_xlfn.XLOOKUP(B80,'[5]cells down 02052026 13h50'!$B:$B,'[5]cells down 02052026 13h50'!$R:$R,"")</f>
        <v/>
      </c>
      <c r="AX80" s="24" t="str">
        <f>_xlfn.XLOOKUP(B80,'[6]cell downs 03052026 8h40 '!$B:$B,'[6]cell downs 03052026 8h40 '!$R:$R,"")</f>
        <v/>
      </c>
      <c r="AY80" s="24" t="str">
        <f>_xlfn.XLOOKUP(B80,'[7]ALL SITES DOWN'!$D:$D,'[7]ALL SITES DOWN'!$J:$J,"")</f>
        <v/>
      </c>
      <c r="AZ80" s="24" t="str">
        <f>_xlfn.XLOOKUP(B80,'[8]ALL SITES DOWN'!$D:$D,'[8]ALL SITES DOWN'!$J:$J,"")</f>
        <v/>
      </c>
      <c r="BA80" s="9" t="str">
        <f>_xlfn.XLOOKUP(B80,[9]sheet1!$AC:$AC,[9]sheet1!$AF:$AF,"")</f>
        <v/>
      </c>
      <c r="BB80" s="14" t="s">
        <v>5980</v>
      </c>
      <c r="BC80" s="14" t="s">
        <v>4824</v>
      </c>
      <c r="BD80" s="14" t="str">
        <f>_xlfn.XLOOKUP(B80,'[10]cell downs 18042026 17h'!$B:$B,'[10]cell downs 18042026 17h'!$B:$B,"")</f>
        <v/>
      </c>
      <c r="BE80" s="14" t="str">
        <f>_xlfn.XLOOKUP(B80,'[11]Cells Huawei 19042026 15h'!$B:$B,'[11]Cells Huawei 19042026 15h'!$B:$B,"")</f>
        <v/>
      </c>
      <c r="BF80" s="9" t="str">
        <f>_xlfn.XLOOKUP(B80,'[12]cells down 19042026 9H40'!$B:$B,'[12]cells down 19042026 9H40'!$B:$B,"")</f>
        <v>CTR_002</v>
      </c>
      <c r="BG80" s="9" t="s">
        <v>4824</v>
      </c>
      <c r="BH80" s="9" t="s">
        <v>1129</v>
      </c>
    </row>
    <row r="81" spans="1:60" s="9" customFormat="1" ht="17.55" customHeight="1" x14ac:dyDescent="0.3">
      <c r="A81" s="1" t="s">
        <v>2315</v>
      </c>
      <c r="B81" s="8" t="s">
        <v>2316</v>
      </c>
      <c r="C81" s="3" t="str">
        <f>_xlfn.XLOOKUP(B81,'[1]daily break down'!$D:$D,'[1]daily break down'!$E:$E,"")</f>
        <v>Yaounde</v>
      </c>
      <c r="D81" s="1" t="s">
        <v>11</v>
      </c>
      <c r="E81" s="1" t="s">
        <v>12</v>
      </c>
      <c r="F81" s="3" t="s">
        <v>37</v>
      </c>
      <c r="G81" s="1" t="s">
        <v>38</v>
      </c>
      <c r="H81" s="42" t="str">
        <f>_xlfn.XLOOKUP(B81,[2]CALCULATION!$B:$B,[2]CALCULATION!$H:$H,"")</f>
        <v>ZTE</v>
      </c>
      <c r="I81" s="34">
        <v>6.3365179649176859</v>
      </c>
      <c r="J81" s="34">
        <v>9.2457045997380387</v>
      </c>
      <c r="K81" s="34">
        <v>9.2457045997380387</v>
      </c>
      <c r="L81" s="34">
        <v>9.2457045997380387</v>
      </c>
      <c r="M81" s="34">
        <v>9.2457045997380387</v>
      </c>
      <c r="N81" s="34">
        <v>7.6719194539327065</v>
      </c>
      <c r="O81" s="34">
        <v>9.2457045997380387</v>
      </c>
      <c r="P81" s="34">
        <v>7.4759654484594771</v>
      </c>
      <c r="Q81" s="34">
        <v>4.6432912996207545</v>
      </c>
      <c r="R81" s="34">
        <v>9.2457045997380387</v>
      </c>
      <c r="S81" s="35">
        <v>10.629189459896756</v>
      </c>
      <c r="T81" s="35">
        <v>9.2457045997380387</v>
      </c>
      <c r="U81" s="35">
        <v>9.2457045997380387</v>
      </c>
      <c r="V81" s="35">
        <v>9.2457045997380387</v>
      </c>
      <c r="W81" s="35">
        <v>9.2457045997380387</v>
      </c>
      <c r="X81" s="35">
        <v>9.2457045997380387</v>
      </c>
      <c r="Y81" s="35">
        <v>5.7927620971769214</v>
      </c>
      <c r="Z81" s="35">
        <v>9.2457045997380387</v>
      </c>
      <c r="AA81" s="35">
        <v>0</v>
      </c>
      <c r="AB81" s="35">
        <v>0</v>
      </c>
      <c r="AC81" s="35">
        <v>17.729448614148101</v>
      </c>
      <c r="AD81" s="35">
        <v>9.2457045997380387</v>
      </c>
      <c r="AE81" s="58" t="s">
        <v>5560</v>
      </c>
      <c r="AF81" s="58"/>
      <c r="AG81" s="57" t="str" cm="1">
        <f t="array" ref="AG81">IFERROR(_xlfn.IFS(
AI81="MPR ISSUE","PDH",
AI81="BSS Hardware Issue","BSS",
AI81="Sites strategiques, MLL, Pylone, etc.","ENVTECH",
AI81="AKTIVCO DEFAUT GE &amp; POWER Cabinet","AKTIVCO",
AI81="AKTIVCO Coupure ENEO &amp; Baisse de tension","AKTIVCO GRID ONLY",
AI81="Coupure ENEO &amp; Baisse de tension","IHS GRID ONLY",
AI81="Defaut GE &amp; POWER Cabinet","IHS",
AI81="Sharing","Partners",
AI81="Sites strategiques &amp; DataCenter","SST &amp; DC",
AI81="Exclu","Exclu",
AI81="SAT","SAT",
AI81="SPARE-ISSUE","SPARE-ISSUE",
AI81="Fiber CAmtel","TRANS_FO_CAMTEL",
AI81="Fiber AOF","Fiber AOF",
AI81="Projet OCM (HUAWEI)","TRAVAUX-HUAWEI",
AI81="Projet OCM (NOKIA)","TRAVAUX-NOKIA",
AI81="ACCESS-ISSUE","ACCESS-ISSUE",
AI81="Projet OCM (ZTE, NOKIA, autres projets)","TRAVAUX OCM",
AI81="No root CAuse","No root cause",
AI81="ODU HS","PDH",
AI81="IP &amp; VLAN","PDH",
AI81="Warehouse HUAWEI","SPARE-ISSUE",
AI81="SPARE-HS","SPARE-ISSUE",
AI81="Power Telco","BSS",AI81="no impacts","no impacts"
),"")</f>
        <v>BSS</v>
      </c>
      <c r="AH81" s="57" t="str" cm="1">
        <f t="array" ref="AH81">IFERROR(_xlfn.IFS(
AI81="MPR ISSUE","TX ISSUE",
AI81="BSS Hardware Issue","RAN ISSUE",
AI81="Sites strategiques, MLL, Pylone, etc.","ENVTECH",
AI81="AKTIVCO DEFAUT GE &amp; POWER Cabinet","POWER ISSUE",
AI81="AKTIVCO Coupure ENEO &amp; Baisse de tension","POWER ISSUE",
AI81="Coupure ENEO &amp; Baisse de tension","POWER ISSUE",
AI81="Defaut GE &amp; POWER Cabinet","POWER ISSUE",
AI81="Sharing","POWER ISSUE",
AI81="Sites strategiques &amp; DataCenter","POWER ISSUE",
AI81="Exclu","Exclu",
AI81="SAT","TX ISSUE",
AI81="SPARE-ISSUE","SPARE-ISSUE",
AI81="Fiber CAmtel","TX ISSUE",
AI81="Fiber AOF","TX ISSUE",
AI81="Projet OCM (HUAWEI)","TRAVAUX-HUAWEI",
AI81="Projet OCM (NOKIA)","TRAVAUX -NOKIA",
AI81="ACCESS-ISSUE","ACCESS-ISSUE",
AI81="Projet OCM (ZTE, NOKIA, autres projets)","TRAVAUX OCM",
AI81="No root CAuse","No root cause",
AI81="ODU HS","TX ISSUE",
AI81="IP &amp; VLAN","TX ISSUE",
AI81="Warehouse HUAWEI","SPARE-ISSUE",
AI81="SPARE-HS","SPARE-ISSUE",
AI81="Power Telco","RAN ISSUE",AI81="no impacts","no impacts"
),"")</f>
        <v>RAN ISSUE</v>
      </c>
      <c r="AI81" s="85" t="s">
        <v>5320</v>
      </c>
      <c r="AJ81" s="57" t="str" cm="1">
        <f t="array" ref="AJ81">IFERROR(_xlfn.IFS(
AI81="MPR ISSUE","ACTIVE",
AI81="BSS Hardware Issue","ACTIVE",
AI81="Sites strategiques, MLL, Pylone, etc.","PASSIVE",
AI81="AKTIVCO DEFAUT GE &amp; POWER Cabinet","PASSIVE",
AI81="AKTIVCO Coupure ENEO &amp; Baisse de tension","PASSIVE",
AI81="Coupure ENEO &amp; Baisse de tension","PASSIVE",
AI81="Defaut GE &amp; POWER Cabinet","PASSIVE",
AI81="Sharing","PASSIVE",
AI81="Sites strategiques &amp; DataCenter","PASSIVE",
AI81="Exclu","Exclu",
AI81="SAT","ACTIVE",
AI81="SPARE-ISSUE","SPARE-ISSUE",
AI81="Fiber CAmtel","ACTIVE",
AI81="Fiber AOF","ACTIVE",
AI81="Projet OCM (HUAWEI)","PLANNED WORKS",
AI81="Projet OCM (NOKIA)","PLANNED WORKS",
AI81="ACCESS-ISSUE","ACCESS-ISSUE",
AI81="Projet OCM (ZTE, NOKIA, autres projets)","PLANNED WORKS",
AI81="No root CAuse","No root cause",
AI81="ODU HS","ACTIVE",
AI81="IP &amp; VLAN","ACTIVE",
AI81="Warehouse HUAWEI","SPARE-ISSUE",
AI81="SPARE-HS","SPARE-ISSUE",
AI81="Power Telco","ACTIVE", AI81="no impacts","no impacts"
),"")</f>
        <v>ACTIVE</v>
      </c>
      <c r="AK81" s="23" t="s">
        <v>5927</v>
      </c>
      <c r="AL81" s="23" t="str">
        <f t="shared" si="5"/>
        <v>CTR_049</v>
      </c>
      <c r="AN81" s="9" t="s">
        <v>5537</v>
      </c>
      <c r="AO81" s="23" t="str">
        <f>_xlfn.XLOOKUP(B81,'INCIDENT-05-03-2026'!E:E,'INCIDENT-05-03-2026'!F:F,"")</f>
        <v/>
      </c>
      <c r="AP81" s="7" t="s">
        <v>5941</v>
      </c>
      <c r="AQ81" s="6"/>
      <c r="AR81" s="7"/>
      <c r="AS81" s="3" t="str">
        <f>_xlfn.XLOOKUP(B81,'[3]tt num | region | site id'!$C:$C,'[3]tt num | region | site id'!$Q:$Q,"")</f>
        <v/>
      </c>
      <c r="AT81" s="24" t="str">
        <f>_xlfn.XLOOKUP(B81,'[4]Cells Huawei 03052026 12h'!$B:$B,'[4]Cells Huawei 03052026 12h'!$T:$T,"")</f>
        <v/>
      </c>
      <c r="AU81" s="24" t="str">
        <f>_xlfn.XLOOKUP(B81,'[5]cells down 02052026 8h50'!$B:$B,'[5]cells down 02052026 8h50'!$R:$R,"")</f>
        <v/>
      </c>
      <c r="AV81" s="24" t="str">
        <f>_xlfn.XLOOKUP(B81,'[5]cells down 02052026 13h50'!$B:$B,'[5]cells down 02052026 13h50'!$R:$R,"")</f>
        <v/>
      </c>
      <c r="AW81" s="24" t="str">
        <f>_xlfn.XLOOKUP(B81,'[5]cells down 02052026 13h50'!$B:$B,'[5]cells down 02052026 13h50'!$R:$R,"")</f>
        <v/>
      </c>
      <c r="AX81" s="24" t="str">
        <f>_xlfn.XLOOKUP(B81,'[6]cell downs 03052026 8h40 '!$B:$B,'[6]cell downs 03052026 8h40 '!$R:$R,"")</f>
        <v/>
      </c>
      <c r="AY81" s="24" t="str">
        <f>_xlfn.XLOOKUP(B81,'[7]ALL SITES DOWN'!$D:$D,'[7]ALL SITES DOWN'!$J:$J,"")</f>
        <v/>
      </c>
      <c r="AZ81" s="24" t="str">
        <f>_xlfn.XLOOKUP(B81,'[8]ALL SITES DOWN'!$D:$D,'[8]ALL SITES DOWN'!$J:$J,"")</f>
        <v/>
      </c>
      <c r="BA81" s="9" t="str">
        <f>_xlfn.XLOOKUP(B81,[9]sheet1!$AC:$AC,[9]sheet1!$AF:$AF,"")</f>
        <v/>
      </c>
      <c r="BB81" s="14" t="s">
        <v>5980</v>
      </c>
      <c r="BC81" s="14" t="s">
        <v>2316</v>
      </c>
      <c r="BD81" s="14" t="str">
        <f>_xlfn.XLOOKUP(B81,'[10]cell downs 18042026 17h'!$B:$B,'[10]cell downs 18042026 17h'!$B:$B,"")</f>
        <v/>
      </c>
      <c r="BE81" s="14" t="str">
        <f>_xlfn.XLOOKUP(B81,'[11]Cells Huawei 19042026 15h'!$B:$B,'[11]Cells Huawei 19042026 15h'!$B:$B,"")</f>
        <v/>
      </c>
      <c r="BF81" s="9" t="str">
        <f>_xlfn.XLOOKUP(B81,'[12]cells down 19042026 9H40'!$B:$B,'[12]cells down 19042026 9H40'!$B:$B,"")</f>
        <v>CTR_049</v>
      </c>
      <c r="BG81" s="9" t="s">
        <v>2316</v>
      </c>
      <c r="BH81" s="9" t="s">
        <v>302</v>
      </c>
    </row>
    <row r="82" spans="1:60" s="9" customFormat="1" ht="46.5" customHeight="1" x14ac:dyDescent="0.3">
      <c r="A82" s="22" t="s">
        <v>4584</v>
      </c>
      <c r="B82" s="8" t="s">
        <v>4585</v>
      </c>
      <c r="C82" s="3" t="str">
        <f>_xlfn.XLOOKUP(B82,'[1]daily break down'!$D:$D,'[1]daily break down'!$E:$E,"")</f>
        <v>Yaounde</v>
      </c>
      <c r="D82" s="1" t="s">
        <v>11</v>
      </c>
      <c r="E82" s="1" t="s">
        <v>12</v>
      </c>
      <c r="F82" s="3" t="s">
        <v>37</v>
      </c>
      <c r="G82" s="1" t="s">
        <v>38</v>
      </c>
      <c r="H82" s="42" t="str">
        <f>_xlfn.XLOOKUP(B82,[2]CALCULATION!$B:$B,[2]CALCULATION!$H:$H,"")</f>
        <v>ZTE</v>
      </c>
      <c r="I82" s="34">
        <v>4.7437206256260112</v>
      </c>
      <c r="J82" s="34">
        <v>8.7577546920524032</v>
      </c>
      <c r="K82" s="34">
        <v>9.2457045997380387</v>
      </c>
      <c r="L82" s="34">
        <v>9.2457045997380387</v>
      </c>
      <c r="M82" s="34">
        <v>9.2457045997380387</v>
      </c>
      <c r="N82" s="34">
        <v>8.8979740777837701</v>
      </c>
      <c r="O82" s="34">
        <v>9.2457045997380387</v>
      </c>
      <c r="P82" s="34">
        <v>7.5139006600405791</v>
      </c>
      <c r="Q82" s="34">
        <v>4.6433983100906602</v>
      </c>
      <c r="R82" s="34">
        <v>9.2602580236450329</v>
      </c>
      <c r="S82" s="35">
        <v>9.2457045997380387</v>
      </c>
      <c r="T82" s="35">
        <v>10.219464205711219</v>
      </c>
      <c r="U82" s="35">
        <v>9.2457045997380387</v>
      </c>
      <c r="V82" s="35">
        <v>9.2457045997380387</v>
      </c>
      <c r="W82" s="35">
        <v>10.219464205711221</v>
      </c>
      <c r="X82" s="35">
        <v>9.2457045997380387</v>
      </c>
      <c r="Y82" s="35">
        <v>5.5444978069987707</v>
      </c>
      <c r="Z82" s="35">
        <v>9.2457045997380387</v>
      </c>
      <c r="AA82" s="35">
        <v>0</v>
      </c>
      <c r="AB82" s="35">
        <v>0</v>
      </c>
      <c r="AC82" s="35">
        <v>17.729448614148101</v>
      </c>
      <c r="AD82" s="35">
        <v>9.2457045997380387</v>
      </c>
      <c r="AE82" s="58" t="s">
        <v>5560</v>
      </c>
      <c r="AF82" s="58"/>
      <c r="AG82" s="57" t="str" cm="1">
        <f t="array" ref="AG82">IFERROR(_xlfn.IFS(
AI82="MPR ISSUE","PDH",
AI82="BSS Hardware Issue","BSS",
AI82="Sites strategiques, MLL, Pylone, etc.","ENVTECH",
AI82="AKTIVCO DEFAUT GE &amp; POWER Cabinet","AKTIVCO",
AI82="AKTIVCO Coupure ENEO &amp; Baisse de tension","AKTIVCO GRID ONLY",
AI82="Coupure ENEO &amp; Baisse de tension","IHS GRID ONLY",
AI82="Defaut GE &amp; POWER Cabinet","IHS",
AI82="Sharing","Partners",
AI82="Sites strategiques &amp; DataCenter","SST &amp; DC",
AI82="Exclu","Exclu",
AI82="SAT","SAT",
AI82="SPARE-ISSUE","SPARE-ISSUE",
AI82="Fiber CAmtel","TRANS_FO_CAMTEL",
AI82="Fiber AOF","Fiber AOF",
AI82="Projet OCM (HUAWEI)","TRAVAUX-HUAWEI",
AI82="Projet OCM (NOKIA)","TRAVAUX-NOKIA",
AI82="ACCESS-ISSUE","ACCESS-ISSUE",
AI82="Projet OCM (ZTE, NOKIA, autres projets)","TRAVAUX OCM",
AI82="No root CAuse","No root cause",
AI82="ODU HS","PDH",
AI82="IP &amp; VLAN","PDH",
AI82="Warehouse HUAWEI","SPARE-ISSUE",
AI82="SPARE-HS","SPARE-ISSUE",
AI82="Power Telco","BSS",AI82="no impacts","no impacts"
),"")</f>
        <v>BSS</v>
      </c>
      <c r="AH82" s="57" t="str" cm="1">
        <f t="array" ref="AH82">IFERROR(_xlfn.IFS(
AI82="MPR ISSUE","TX ISSUE",
AI82="BSS Hardware Issue","RAN ISSUE",
AI82="Sites strategiques, MLL, Pylone, etc.","ENVTECH",
AI82="AKTIVCO DEFAUT GE &amp; POWER Cabinet","POWER ISSUE",
AI82="AKTIVCO Coupure ENEO &amp; Baisse de tension","POWER ISSUE",
AI82="Coupure ENEO &amp; Baisse de tension","POWER ISSUE",
AI82="Defaut GE &amp; POWER Cabinet","POWER ISSUE",
AI82="Sharing","POWER ISSUE",
AI82="Sites strategiques &amp; DataCenter","POWER ISSUE",
AI82="Exclu","Exclu",
AI82="SAT","TX ISSUE",
AI82="SPARE-ISSUE","SPARE-ISSUE",
AI82="Fiber CAmtel","TX ISSUE",
AI82="Fiber AOF","TX ISSUE",
AI82="Projet OCM (HUAWEI)","TRAVAUX-HUAWEI",
AI82="Projet OCM (NOKIA)","TRAVAUX -NOKIA",
AI82="ACCESS-ISSUE","ACCESS-ISSUE",
AI82="Projet OCM (ZTE, NOKIA, autres projets)","TRAVAUX OCM",
AI82="No root CAuse","No root cause",
AI82="ODU HS","TX ISSUE",
AI82="IP &amp; VLAN","TX ISSUE",
AI82="Warehouse HUAWEI","SPARE-ISSUE",
AI82="SPARE-HS","SPARE-ISSUE",
AI82="Power Telco","RAN ISSUE",AI82="no impacts","no impacts"
),"")</f>
        <v>RAN ISSUE</v>
      </c>
      <c r="AI82" s="85" t="s">
        <v>5320</v>
      </c>
      <c r="AJ82" s="57" t="str" cm="1">
        <f t="array" ref="AJ82">IFERROR(_xlfn.IFS(
AI82="MPR ISSUE","ACTIVE",
AI82="BSS Hardware Issue","ACTIVE",
AI82="Sites strategiques, MLL, Pylone, etc.","PASSIVE",
AI82="AKTIVCO DEFAUT GE &amp; POWER Cabinet","PASSIVE",
AI82="AKTIVCO Coupure ENEO &amp; Baisse de tension","PASSIVE",
AI82="Coupure ENEO &amp; Baisse de tension","PASSIVE",
AI82="Defaut GE &amp; POWER Cabinet","PASSIVE",
AI82="Sharing","PASSIVE",
AI82="Sites strategiques &amp; DataCenter","PASSIVE",
AI82="Exclu","Exclu",
AI82="SAT","ACTIVE",
AI82="SPARE-ISSUE","SPARE-ISSUE",
AI82="Fiber CAmtel","ACTIVE",
AI82="Fiber AOF","ACTIVE",
AI82="Projet OCM (HUAWEI)","PLANNED WORKS",
AI82="Projet OCM (NOKIA)","PLANNED WORKS",
AI82="ACCESS-ISSUE","ACCESS-ISSUE",
AI82="Projet OCM (ZTE, NOKIA, autres projets)","PLANNED WORKS",
AI82="No root CAuse","No root cause",
AI82="ODU HS","ACTIVE",
AI82="IP &amp; VLAN","ACTIVE",
AI82="Warehouse HUAWEI","SPARE-ISSUE",
AI82="SPARE-HS","SPARE-ISSUE",
AI82="Power Telco","ACTIVE", AI82="no impacts","no impacts"
),"")</f>
        <v>ACTIVE</v>
      </c>
      <c r="AK82" s="23" t="s">
        <v>5927</v>
      </c>
      <c r="AL82" s="23" t="str">
        <f t="shared" si="5"/>
        <v>CTR_200</v>
      </c>
      <c r="AN82" s="9" t="s">
        <v>5537</v>
      </c>
      <c r="AO82" s="23" t="str">
        <f>_xlfn.XLOOKUP(B82,'INCIDENT-05-03-2026'!E:E,'INCIDENT-05-03-2026'!F:F,"")</f>
        <v/>
      </c>
      <c r="AP82" s="7" t="s">
        <v>5941</v>
      </c>
      <c r="AQ82" s="6"/>
      <c r="AR82" s="7"/>
      <c r="AS82" s="3" t="str">
        <f>_xlfn.XLOOKUP(B82,'[3]tt num | region | site id'!$C:$C,'[3]tt num | region | site id'!$Q:$Q,"")</f>
        <v/>
      </c>
      <c r="AT82" s="24" t="str">
        <f>_xlfn.XLOOKUP(B82,'[4]Cells Huawei 03052026 12h'!$B:$B,'[4]Cells Huawei 03052026 12h'!$T:$T,"")</f>
        <v/>
      </c>
      <c r="AU82" s="24" t="str">
        <f>_xlfn.XLOOKUP(B82,'[5]cells down 02052026 8h50'!$B:$B,'[5]cells down 02052026 8h50'!$R:$R,"")</f>
        <v/>
      </c>
      <c r="AV82" s="24" t="str">
        <f>_xlfn.XLOOKUP(B82,'[5]cells down 02052026 13h50'!$B:$B,'[5]cells down 02052026 13h50'!$R:$R,"")</f>
        <v/>
      </c>
      <c r="AW82" s="24" t="str">
        <f>_xlfn.XLOOKUP(B82,'[5]cells down 02052026 13h50'!$B:$B,'[5]cells down 02052026 13h50'!$R:$R,"")</f>
        <v/>
      </c>
      <c r="AX82" s="24" t="str">
        <f>_xlfn.XLOOKUP(B82,'[6]cell downs 03052026 8h40 '!$B:$B,'[6]cell downs 03052026 8h40 '!$R:$R,"")</f>
        <v/>
      </c>
      <c r="AY82" s="24" t="str">
        <f>_xlfn.XLOOKUP(B82,'[7]ALL SITES DOWN'!$D:$D,'[7]ALL SITES DOWN'!$J:$J,"")</f>
        <v/>
      </c>
      <c r="AZ82" s="24" t="str">
        <f>_xlfn.XLOOKUP(B82,'[8]ALL SITES DOWN'!$D:$D,'[8]ALL SITES DOWN'!$J:$J,"")</f>
        <v/>
      </c>
      <c r="BA82" s="9" t="str">
        <f>_xlfn.XLOOKUP(B82,[9]sheet1!$AC:$AC,[9]sheet1!$AF:$AF,"")</f>
        <v/>
      </c>
      <c r="BB82" s="14" t="s">
        <v>5980</v>
      </c>
      <c r="BC82" s="14" t="s">
        <v>4585</v>
      </c>
      <c r="BD82" s="14" t="str">
        <f>_xlfn.XLOOKUP(B82,'[10]cell downs 18042026 17h'!$B:$B,'[10]cell downs 18042026 17h'!$B:$B,"")</f>
        <v/>
      </c>
      <c r="BE82" s="14" t="str">
        <f>_xlfn.XLOOKUP(B82,'[11]Cells Huawei 19042026 15h'!$B:$B,'[11]Cells Huawei 19042026 15h'!$B:$B,"")</f>
        <v/>
      </c>
      <c r="BF82" s="9" t="str">
        <f>_xlfn.XLOOKUP(B82,'[12]cells down 19042026 9H40'!$B:$B,'[12]cells down 19042026 9H40'!$B:$B,"")</f>
        <v>CTR_200</v>
      </c>
      <c r="BG82" s="9" t="s">
        <v>4585</v>
      </c>
      <c r="BH82" s="9" t="s">
        <v>318</v>
      </c>
    </row>
    <row r="83" spans="1:60" s="9" customFormat="1" x14ac:dyDescent="0.3">
      <c r="A83" s="22" t="s">
        <v>362</v>
      </c>
      <c r="B83" s="8" t="s">
        <v>363</v>
      </c>
      <c r="C83" s="3" t="str">
        <f>_xlfn.XLOOKUP(B83,'[1]daily break down'!$D:$D,'[1]daily break down'!$E:$E,"")</f>
        <v>Yaounde</v>
      </c>
      <c r="D83" s="1" t="s">
        <v>11</v>
      </c>
      <c r="E83" s="1" t="s">
        <v>12</v>
      </c>
      <c r="F83" s="3" t="s">
        <v>37</v>
      </c>
      <c r="G83" s="1" t="s">
        <v>38</v>
      </c>
      <c r="H83" s="42" t="str">
        <f>_xlfn.XLOOKUP(B83,[2]CALCULATION!$B:$B,[2]CALCULATION!$H:$H,"")</f>
        <v>ZTE</v>
      </c>
      <c r="I83" s="34">
        <v>5.3618130997936841</v>
      </c>
      <c r="J83" s="34">
        <v>9.2457045997380387</v>
      </c>
      <c r="K83" s="34">
        <v>9.2457045997380387</v>
      </c>
      <c r="L83" s="34">
        <v>9.2457045997380387</v>
      </c>
      <c r="M83" s="34">
        <v>9.2457045997380387</v>
      </c>
      <c r="N83" s="34">
        <v>5.3657903222584622</v>
      </c>
      <c r="O83" s="34">
        <v>9.2457045997380387</v>
      </c>
      <c r="P83" s="34">
        <v>7.4164676271926444</v>
      </c>
      <c r="Q83" s="34">
        <v>3.3923389064386056</v>
      </c>
      <c r="R83" s="34">
        <v>9.2457045997380387</v>
      </c>
      <c r="S83" s="35">
        <v>9.2457045997380387</v>
      </c>
      <c r="T83" s="35">
        <v>9.2457045997380387</v>
      </c>
      <c r="U83" s="35">
        <v>9.2457045997380387</v>
      </c>
      <c r="V83" s="35">
        <v>9.2457045997380387</v>
      </c>
      <c r="W83" s="35">
        <v>9.2457045997380387</v>
      </c>
      <c r="X83" s="35">
        <v>9.2457045997380387</v>
      </c>
      <c r="Y83" s="35">
        <v>4.7534050731523569</v>
      </c>
      <c r="Z83" s="35">
        <v>9.2457045997380387</v>
      </c>
      <c r="AA83" s="35">
        <v>0</v>
      </c>
      <c r="AB83" s="35">
        <v>0</v>
      </c>
      <c r="AC83" s="35">
        <v>17.729448614148101</v>
      </c>
      <c r="AD83" s="35">
        <v>9.2457045997380387</v>
      </c>
      <c r="AE83" s="58" t="s">
        <v>5560</v>
      </c>
      <c r="AF83" s="58"/>
      <c r="AG83" s="57" t="str" cm="1">
        <f t="array" ref="AG83">IFERROR(_xlfn.IFS(
AI83="MPR ISSUE","PDH",
AI83="BSS Hardware Issue","BSS",
AI83="Sites strategiques, MLL, Pylone, etc.","ENVTECH",
AI83="AKTIVCO DEFAUT GE &amp; POWER Cabinet","AKTIVCO",
AI83="AKTIVCO Coupure ENEO &amp; Baisse de tension","AKTIVCO GRID ONLY",
AI83="Coupure ENEO &amp; Baisse de tension","IHS GRID ONLY",
AI83="Defaut GE &amp; POWER Cabinet","IHS",
AI83="Sharing","Partners",
AI83="Sites strategiques &amp; DataCenter","SST &amp; DC",
AI83="Exclu","Exclu",
AI83="SAT","SAT",
AI83="SPARE-ISSUE","SPARE-ISSUE",
AI83="Fiber CAmtel","TRANS_FO_CAMTEL",
AI83="Fiber AOF","Fiber AOF",
AI83="Projet OCM (HUAWEI)","TRAVAUX-HUAWEI",
AI83="Projet OCM (NOKIA)","TRAVAUX-NOKIA",
AI83="ACCESS-ISSUE","ACCESS-ISSUE",
AI83="Projet OCM (ZTE, NOKIA, autres projets)","TRAVAUX OCM",
AI83="No root CAuse","No root cause",
AI83="ODU HS","PDH",
AI83="IP &amp; VLAN","PDH",
AI83="Warehouse HUAWEI","SPARE-ISSUE",
AI83="SPARE-HS","SPARE-ISSUE",
AI83="Power Telco","BSS",AI83="no impacts","no impacts"
),"")</f>
        <v>BSS</v>
      </c>
      <c r="AH83" s="57" t="str" cm="1">
        <f t="array" ref="AH83">IFERROR(_xlfn.IFS(
AI83="MPR ISSUE","TX ISSUE",
AI83="BSS Hardware Issue","RAN ISSUE",
AI83="Sites strategiques, MLL, Pylone, etc.","ENVTECH",
AI83="AKTIVCO DEFAUT GE &amp; POWER Cabinet","POWER ISSUE",
AI83="AKTIVCO Coupure ENEO &amp; Baisse de tension","POWER ISSUE",
AI83="Coupure ENEO &amp; Baisse de tension","POWER ISSUE",
AI83="Defaut GE &amp; POWER Cabinet","POWER ISSUE",
AI83="Sharing","POWER ISSUE",
AI83="Sites strategiques &amp; DataCenter","POWER ISSUE",
AI83="Exclu","Exclu",
AI83="SAT","TX ISSUE",
AI83="SPARE-ISSUE","SPARE-ISSUE",
AI83="Fiber CAmtel","TX ISSUE",
AI83="Fiber AOF","TX ISSUE",
AI83="Projet OCM (HUAWEI)","TRAVAUX-HUAWEI",
AI83="Projet OCM (NOKIA)","TRAVAUX -NOKIA",
AI83="ACCESS-ISSUE","ACCESS-ISSUE",
AI83="Projet OCM (ZTE, NOKIA, autres projets)","TRAVAUX OCM",
AI83="No root CAuse","No root cause",
AI83="ODU HS","TX ISSUE",
AI83="IP &amp; VLAN","TX ISSUE",
AI83="Warehouse HUAWEI","SPARE-ISSUE",
AI83="SPARE-HS","SPARE-ISSUE",
AI83="Power Telco","RAN ISSUE",AI83="no impacts","no impacts"
),"")</f>
        <v>RAN ISSUE</v>
      </c>
      <c r="AI83" s="85" t="s">
        <v>5320</v>
      </c>
      <c r="AJ83" s="57" t="str" cm="1">
        <f t="array" ref="AJ83">IFERROR(_xlfn.IFS(
AI83="MPR ISSUE","ACTIVE",
AI83="BSS Hardware Issue","ACTIVE",
AI83="Sites strategiques, MLL, Pylone, etc.","PASSIVE",
AI83="AKTIVCO DEFAUT GE &amp; POWER Cabinet","PASSIVE",
AI83="AKTIVCO Coupure ENEO &amp; Baisse de tension","PASSIVE",
AI83="Coupure ENEO &amp; Baisse de tension","PASSIVE",
AI83="Defaut GE &amp; POWER Cabinet","PASSIVE",
AI83="Sharing","PASSIVE",
AI83="Sites strategiques &amp; DataCenter","PASSIVE",
AI83="Exclu","Exclu",
AI83="SAT","ACTIVE",
AI83="SPARE-ISSUE","SPARE-ISSUE",
AI83="Fiber CAmtel","ACTIVE",
AI83="Fiber AOF","ACTIVE",
AI83="Projet OCM (HUAWEI)","PLANNED WORKS",
AI83="Projet OCM (NOKIA)","PLANNED WORKS",
AI83="ACCESS-ISSUE","ACCESS-ISSUE",
AI83="Projet OCM (ZTE, NOKIA, autres projets)","PLANNED WORKS",
AI83="No root CAuse","No root cause",
AI83="ODU HS","ACTIVE",
AI83="IP &amp; VLAN","ACTIVE",
AI83="Warehouse HUAWEI","SPARE-ISSUE",
AI83="SPARE-HS","SPARE-ISSUE",
AI83="Power Telco","ACTIVE", AI83="no impacts","no impacts"
),"")</f>
        <v>ACTIVE</v>
      </c>
      <c r="AK83" s="23" t="s">
        <v>5927</v>
      </c>
      <c r="AL83" s="23" t="str">
        <f t="shared" si="5"/>
        <v>CTR_086</v>
      </c>
      <c r="AN83" s="9" t="s">
        <v>5537</v>
      </c>
      <c r="AO83" s="23" t="str">
        <f>_xlfn.XLOOKUP(B83,'INCIDENT-05-03-2026'!E:E,'INCIDENT-05-03-2026'!F:F,"")</f>
        <v/>
      </c>
      <c r="AP83" s="7" t="s">
        <v>5941</v>
      </c>
      <c r="AQ83" s="6"/>
      <c r="AR83" s="7"/>
      <c r="AS83" s="3" t="str">
        <f>_xlfn.XLOOKUP(B83,'[3]tt num | region | site id'!$C:$C,'[3]tt num | region | site id'!$Q:$Q,"")</f>
        <v/>
      </c>
      <c r="AT83" s="24" t="str">
        <f>_xlfn.XLOOKUP(B83,'[4]Cells Huawei 03052026 12h'!$B:$B,'[4]Cells Huawei 03052026 12h'!$T:$T,"")</f>
        <v/>
      </c>
      <c r="AU83" s="24" t="str">
        <f>_xlfn.XLOOKUP(B83,'[5]cells down 02052026 8h50'!$B:$B,'[5]cells down 02052026 8h50'!$R:$R,"")</f>
        <v/>
      </c>
      <c r="AV83" s="24" t="str">
        <f>_xlfn.XLOOKUP(B83,'[5]cells down 02052026 13h50'!$B:$B,'[5]cells down 02052026 13h50'!$R:$R,"")</f>
        <v/>
      </c>
      <c r="AW83" s="24" t="str">
        <f>_xlfn.XLOOKUP(B83,'[5]cells down 02052026 13h50'!$B:$B,'[5]cells down 02052026 13h50'!$R:$R,"")</f>
        <v/>
      </c>
      <c r="AX83" s="24" t="str">
        <f>_xlfn.XLOOKUP(B83,'[6]cell downs 03052026 8h40 '!$B:$B,'[6]cell downs 03052026 8h40 '!$R:$R,"")</f>
        <v/>
      </c>
      <c r="AY83" s="24" t="str">
        <f>_xlfn.XLOOKUP(B83,'[7]ALL SITES DOWN'!$D:$D,'[7]ALL SITES DOWN'!$J:$J,"")</f>
        <v/>
      </c>
      <c r="AZ83" s="24" t="str">
        <f>_xlfn.XLOOKUP(B83,'[8]ALL SITES DOWN'!$D:$D,'[8]ALL SITES DOWN'!$J:$J,"")</f>
        <v/>
      </c>
      <c r="BA83" s="9" t="str">
        <f>_xlfn.XLOOKUP(B83,[9]sheet1!$AC:$AC,[9]sheet1!$AF:$AF,"")</f>
        <v/>
      </c>
      <c r="BB83" s="14" t="s">
        <v>5980</v>
      </c>
      <c r="BC83" s="14" t="s">
        <v>363</v>
      </c>
      <c r="BD83" s="14" t="str">
        <f>_xlfn.XLOOKUP(B83,'[10]cell downs 18042026 17h'!$B:$B,'[10]cell downs 18042026 17h'!$B:$B,"")</f>
        <v/>
      </c>
      <c r="BE83" s="14" t="str">
        <f>_xlfn.XLOOKUP(B83,'[11]Cells Huawei 19042026 15h'!$B:$B,'[11]Cells Huawei 19042026 15h'!$B:$B,"")</f>
        <v/>
      </c>
      <c r="BF83" s="9" t="str">
        <f>_xlfn.XLOOKUP(B83,'[12]cells down 19042026 9H40'!$B:$B,'[12]cells down 19042026 9H40'!$B:$B,"")</f>
        <v>CTR_086</v>
      </c>
      <c r="BG83" s="9" t="s">
        <v>363</v>
      </c>
      <c r="BH83" s="9" t="s">
        <v>5537</v>
      </c>
    </row>
    <row r="84" spans="1:60" s="9" customFormat="1" ht="15" customHeight="1" x14ac:dyDescent="0.3">
      <c r="A84" s="1" t="s">
        <v>3024</v>
      </c>
      <c r="B84" s="8" t="s">
        <v>3025</v>
      </c>
      <c r="C84" s="3" t="str">
        <f>_xlfn.XLOOKUP(B84,'[1]daily break down'!$D:$D,'[1]daily break down'!$E:$E,"")</f>
        <v>Yaounde</v>
      </c>
      <c r="D84" s="1" t="s">
        <v>21</v>
      </c>
      <c r="E84" s="1" t="s">
        <v>30</v>
      </c>
      <c r="F84" s="3" t="s">
        <v>37</v>
      </c>
      <c r="G84" s="1" t="s">
        <v>38</v>
      </c>
      <c r="H84" s="42" t="str">
        <f>_xlfn.XLOOKUP(B84,[2]CALCULATION!$B:$B,[2]CALCULATION!$H:$H,"")</f>
        <v>ZTE</v>
      </c>
      <c r="I84" s="34">
        <v>4.5219235916708751</v>
      </c>
      <c r="J84" s="34">
        <v>8.7858806105589355</v>
      </c>
      <c r="K84" s="34">
        <v>9.2845494003133293</v>
      </c>
      <c r="L84" s="34">
        <v>9.2457045997380387</v>
      </c>
      <c r="M84" s="34">
        <v>9.2457045997380387</v>
      </c>
      <c r="N84" s="34">
        <v>5.2919352629461267</v>
      </c>
      <c r="O84" s="34">
        <v>9.2457045997380387</v>
      </c>
      <c r="P84" s="34">
        <v>7.3693830204347188</v>
      </c>
      <c r="Q84" s="34">
        <v>3.3922318959687017</v>
      </c>
      <c r="R84" s="34">
        <v>9.2457045997380387</v>
      </c>
      <c r="S84" s="35">
        <v>9.424198063538535</v>
      </c>
      <c r="T84" s="35">
        <v>9.2457045997380387</v>
      </c>
      <c r="U84" s="35">
        <v>9.7790804518980803</v>
      </c>
      <c r="V84" s="35">
        <v>9.2457045997380387</v>
      </c>
      <c r="W84" s="35">
        <v>9.2457045997380387</v>
      </c>
      <c r="X84" s="35">
        <v>9.2457045997380387</v>
      </c>
      <c r="Y84" s="35">
        <v>4.6000590697793875</v>
      </c>
      <c r="Z84" s="35">
        <v>9.2457045997380387</v>
      </c>
      <c r="AA84" s="35">
        <v>0</v>
      </c>
      <c r="AB84" s="35">
        <v>0</v>
      </c>
      <c r="AC84" s="35">
        <v>17.729448614148101</v>
      </c>
      <c r="AD84" s="35">
        <v>9.2457045997380387</v>
      </c>
      <c r="AE84" s="58" t="s">
        <v>5560</v>
      </c>
      <c r="AF84" s="58"/>
      <c r="AG84" s="57" t="str" cm="1">
        <f t="array" ref="AG84">IFERROR(_xlfn.IFS(
AI84="MPR ISSUE","PDH",
AI84="BSS Hardware Issue","BSS",
AI84="Sites strategiques, MLL, Pylone, etc.","ENVTECH",
AI84="AKTIVCO DEFAUT GE &amp; POWER Cabinet","AKTIVCO",
AI84="AKTIVCO Coupure ENEO &amp; Baisse de tension","AKTIVCO GRID ONLY",
AI84="Coupure ENEO &amp; Baisse de tension","IHS GRID ONLY",
AI84="Defaut GE &amp; POWER Cabinet","IHS",
AI84="Sharing","Partners",
AI84="Sites strategiques &amp; DataCenter","SST &amp; DC",
AI84="Exclu","Exclu",
AI84="SAT","SAT",
AI84="SPARE-ISSUE","SPARE-ISSUE",
AI84="Fiber CAmtel","TRANS_FO_CAMTEL",
AI84="Fiber AOF","Fiber AOF",
AI84="Projet OCM (HUAWEI)","TRAVAUX-HUAWEI",
AI84="Projet OCM (NOKIA)","TRAVAUX-NOKIA",
AI84="ACCESS-ISSUE","ACCESS-ISSUE",
AI84="Projet OCM (ZTE, NOKIA, autres projets)","TRAVAUX OCM",
AI84="No root CAuse","No root cause",
AI84="ODU HS","PDH",
AI84="IP &amp; VLAN","PDH",
AI84="Warehouse HUAWEI","SPARE-ISSUE",
AI84="SPARE-HS","SPARE-ISSUE",
AI84="Power Telco","BSS",AI84="no impacts","no impacts"
),"")</f>
        <v>BSS</v>
      </c>
      <c r="AH84" s="57" t="str" cm="1">
        <f t="array" ref="AH84">IFERROR(_xlfn.IFS(
AI84="MPR ISSUE","TX ISSUE",
AI84="BSS Hardware Issue","RAN ISSUE",
AI84="Sites strategiques, MLL, Pylone, etc.","ENVTECH",
AI84="AKTIVCO DEFAUT GE &amp; POWER Cabinet","POWER ISSUE",
AI84="AKTIVCO Coupure ENEO &amp; Baisse de tension","POWER ISSUE",
AI84="Coupure ENEO &amp; Baisse de tension","POWER ISSUE",
AI84="Defaut GE &amp; POWER Cabinet","POWER ISSUE",
AI84="Sharing","POWER ISSUE",
AI84="Sites strategiques &amp; DataCenter","POWER ISSUE",
AI84="Exclu","Exclu",
AI84="SAT","TX ISSUE",
AI84="SPARE-ISSUE","SPARE-ISSUE",
AI84="Fiber CAmtel","TX ISSUE",
AI84="Fiber AOF","TX ISSUE",
AI84="Projet OCM (HUAWEI)","TRAVAUX-HUAWEI",
AI84="Projet OCM (NOKIA)","TRAVAUX -NOKIA",
AI84="ACCESS-ISSUE","ACCESS-ISSUE",
AI84="Projet OCM (ZTE, NOKIA, autres projets)","TRAVAUX OCM",
AI84="No root CAuse","No root cause",
AI84="ODU HS","TX ISSUE",
AI84="IP &amp; VLAN","TX ISSUE",
AI84="Warehouse HUAWEI","SPARE-ISSUE",
AI84="SPARE-HS","SPARE-ISSUE",
AI84="Power Telco","RAN ISSUE",AI84="no impacts","no impacts"
),"")</f>
        <v>RAN ISSUE</v>
      </c>
      <c r="AI84" s="85" t="s">
        <v>5320</v>
      </c>
      <c r="AJ84" s="57" t="str" cm="1">
        <f t="array" ref="AJ84">IFERROR(_xlfn.IFS(
AI84="MPR ISSUE","ACTIVE",
AI84="BSS Hardware Issue","ACTIVE",
AI84="Sites strategiques, MLL, Pylone, etc.","PASSIVE",
AI84="AKTIVCO DEFAUT GE &amp; POWER Cabinet","PASSIVE",
AI84="AKTIVCO Coupure ENEO &amp; Baisse de tension","PASSIVE",
AI84="Coupure ENEO &amp; Baisse de tension","PASSIVE",
AI84="Defaut GE &amp; POWER Cabinet","PASSIVE",
AI84="Sharing","PASSIVE",
AI84="Sites strategiques &amp; DataCenter","PASSIVE",
AI84="Exclu","Exclu",
AI84="SAT","ACTIVE",
AI84="SPARE-ISSUE","SPARE-ISSUE",
AI84="Fiber CAmtel","ACTIVE",
AI84="Fiber AOF","ACTIVE",
AI84="Projet OCM (HUAWEI)","PLANNED WORKS",
AI84="Projet OCM (NOKIA)","PLANNED WORKS",
AI84="ACCESS-ISSUE","ACCESS-ISSUE",
AI84="Projet OCM (ZTE, NOKIA, autres projets)","PLANNED WORKS",
AI84="No root CAuse","No root cause",
AI84="ODU HS","ACTIVE",
AI84="IP &amp; VLAN","ACTIVE",
AI84="Warehouse HUAWEI","SPARE-ISSUE",
AI84="SPARE-HS","SPARE-ISSUE",
AI84="Power Telco","ACTIVE", AI84="no impacts","no impacts"
),"")</f>
        <v>ACTIVE</v>
      </c>
      <c r="AK84" s="23" t="s">
        <v>5927</v>
      </c>
      <c r="AL84" s="23" t="str">
        <f t="shared" si="5"/>
        <v>CTR_824</v>
      </c>
      <c r="AN84" s="9" t="s">
        <v>5537</v>
      </c>
      <c r="AO84" s="23" t="str">
        <f>_xlfn.XLOOKUP(B84,'INCIDENT-05-03-2026'!E:E,'INCIDENT-05-03-2026'!F:F,"")</f>
        <v/>
      </c>
      <c r="AP84" s="7" t="s">
        <v>5941</v>
      </c>
      <c r="AQ84" s="6"/>
      <c r="AR84" s="7"/>
      <c r="AS84" s="3" t="str">
        <f>_xlfn.XLOOKUP(B84,'[3]tt num | region | site id'!$C:$C,'[3]tt num | region | site id'!$Q:$Q,"")</f>
        <v/>
      </c>
      <c r="AT84" s="24" t="str">
        <f>_xlfn.XLOOKUP(B84,'[4]Cells Huawei 03052026 12h'!$B:$B,'[4]Cells Huawei 03052026 12h'!$T:$T,"")</f>
        <v/>
      </c>
      <c r="AU84" s="24" t="str">
        <f>_xlfn.XLOOKUP(B84,'[5]cells down 02052026 8h50'!$B:$B,'[5]cells down 02052026 8h50'!$R:$R,"")</f>
        <v/>
      </c>
      <c r="AV84" s="24" t="str">
        <f>_xlfn.XLOOKUP(B84,'[5]cells down 02052026 13h50'!$B:$B,'[5]cells down 02052026 13h50'!$R:$R,"")</f>
        <v/>
      </c>
      <c r="AW84" s="24" t="str">
        <f>_xlfn.XLOOKUP(B84,'[5]cells down 02052026 13h50'!$B:$B,'[5]cells down 02052026 13h50'!$R:$R,"")</f>
        <v/>
      </c>
      <c r="AX84" s="24" t="str">
        <f>_xlfn.XLOOKUP(B84,'[6]cell downs 03052026 8h40 '!$B:$B,'[6]cell downs 03052026 8h40 '!$R:$R,"")</f>
        <v/>
      </c>
      <c r="AY84" s="24" t="str">
        <f>_xlfn.XLOOKUP(B84,'[7]ALL SITES DOWN'!$D:$D,'[7]ALL SITES DOWN'!$J:$J,"")</f>
        <v/>
      </c>
      <c r="AZ84" s="24" t="str">
        <f>_xlfn.XLOOKUP(B84,'[8]ALL SITES DOWN'!$D:$D,'[8]ALL SITES DOWN'!$J:$J,"")</f>
        <v/>
      </c>
      <c r="BA84" s="9" t="str">
        <f>_xlfn.XLOOKUP(B84,[9]sheet1!$AC:$AC,[9]sheet1!$AF:$AF,"")</f>
        <v/>
      </c>
      <c r="BB84" s="14" t="s">
        <v>5980</v>
      </c>
      <c r="BC84" s="14" t="s">
        <v>3025</v>
      </c>
      <c r="BD84" s="14" t="str">
        <f>_xlfn.XLOOKUP(B84,'[10]cell downs 18042026 17h'!$B:$B,'[10]cell downs 18042026 17h'!$B:$B,"")</f>
        <v/>
      </c>
      <c r="BE84" s="14" t="str">
        <f>_xlfn.XLOOKUP(B84,'[11]Cells Huawei 19042026 15h'!$B:$B,'[11]Cells Huawei 19042026 15h'!$B:$B,"")</f>
        <v/>
      </c>
      <c r="BF84" s="9" t="str">
        <f>_xlfn.XLOOKUP(B84,'[12]cells down 19042026 9H40'!$B:$B,'[12]cells down 19042026 9H40'!$B:$B,"")</f>
        <v>CTR_824</v>
      </c>
      <c r="BG84" s="9" t="s">
        <v>5537</v>
      </c>
      <c r="BH84" s="9" t="s">
        <v>5537</v>
      </c>
    </row>
    <row r="85" spans="1:60" s="9" customFormat="1" x14ac:dyDescent="0.3">
      <c r="A85" s="22" t="s">
        <v>695</v>
      </c>
      <c r="B85" s="8" t="s">
        <v>696</v>
      </c>
      <c r="C85" s="3" t="str">
        <f>_xlfn.XLOOKUP(B85,'[1]daily break down'!$D:$D,'[1]daily break down'!$E:$E,"")</f>
        <v>Yaounde</v>
      </c>
      <c r="D85" s="1" t="s">
        <v>11</v>
      </c>
      <c r="E85" s="1" t="s">
        <v>12</v>
      </c>
      <c r="F85" s="3" t="s">
        <v>37</v>
      </c>
      <c r="G85" s="1" t="s">
        <v>38</v>
      </c>
      <c r="H85" s="42" t="str">
        <f>_xlfn.XLOOKUP(B85,[2]CALCULATION!$B:$B,[2]CALCULATION!$H:$H,"")</f>
        <v>ZTE</v>
      </c>
      <c r="I85" s="34">
        <v>5.0257823892156273</v>
      </c>
      <c r="J85" s="34">
        <v>1.1786668207617435</v>
      </c>
      <c r="K85" s="34">
        <v>9.2457045997380387</v>
      </c>
      <c r="L85" s="34">
        <v>9.2457045997380387</v>
      </c>
      <c r="M85" s="34">
        <v>9.2457045997380387</v>
      </c>
      <c r="N85" s="34">
        <v>5.6639214914120526</v>
      </c>
      <c r="O85" s="34">
        <v>1.8516021607554085</v>
      </c>
      <c r="P85" s="34">
        <v>7.4417756033250297</v>
      </c>
      <c r="Q85" s="34">
        <v>0.10119623437290454</v>
      </c>
      <c r="R85" s="34">
        <v>4.9333966835315168</v>
      </c>
      <c r="S85" s="35">
        <v>9.2457045997380387</v>
      </c>
      <c r="T85" s="35">
        <v>9.2457045997380387</v>
      </c>
      <c r="U85" s="35">
        <v>9.2457045997380387</v>
      </c>
      <c r="V85" s="35">
        <v>9.2457045997380387</v>
      </c>
      <c r="W85" s="35">
        <v>9.2457045997380387</v>
      </c>
      <c r="X85" s="35">
        <v>9.2457045997380387</v>
      </c>
      <c r="Y85" s="35">
        <v>4.4590727756803732</v>
      </c>
      <c r="Z85" s="35">
        <v>9.2457045997380387</v>
      </c>
      <c r="AA85" s="35">
        <v>0</v>
      </c>
      <c r="AB85" s="35">
        <v>0</v>
      </c>
      <c r="AC85" s="35">
        <v>17.729448614148101</v>
      </c>
      <c r="AD85" s="35">
        <v>9.2457045997380387</v>
      </c>
      <c r="AE85" s="58" t="s">
        <v>5560</v>
      </c>
      <c r="AF85" s="58"/>
      <c r="AG85" s="57" t="str" cm="1">
        <f t="array" ref="AG85">IFERROR(_xlfn.IFS(
AI85="MPR ISSUE","PDH",
AI85="BSS Hardware Issue","BSS",
AI85="Sites strategiques, MLL, Pylone, etc.","ENVTECH",
AI85="AKTIVCO DEFAUT GE &amp; POWER Cabinet","AKTIVCO",
AI85="AKTIVCO Coupure ENEO &amp; Baisse de tension","AKTIVCO GRID ONLY",
AI85="Coupure ENEO &amp; Baisse de tension","IHS GRID ONLY",
AI85="Defaut GE &amp; POWER Cabinet","IHS",
AI85="Sharing","Partners",
AI85="Sites strategiques &amp; DataCenter","SST &amp; DC",
AI85="Exclu","Exclu",
AI85="SAT","SAT",
AI85="SPARE-ISSUE","SPARE-ISSUE",
AI85="Fiber CAmtel","TRANS_FO_CAMTEL",
AI85="Fiber AOF","Fiber AOF",
AI85="Projet OCM (HUAWEI)","TRAVAUX-HUAWEI",
AI85="Projet OCM (NOKIA)","TRAVAUX-NOKIA",
AI85="ACCESS-ISSUE","ACCESS-ISSUE",
AI85="Projet OCM (ZTE, NOKIA, autres projets)","TRAVAUX OCM",
AI85="No root CAuse","No root cause",
AI85="ODU HS","PDH",
AI85="IP &amp; VLAN","PDH",
AI85="Warehouse HUAWEI","SPARE-ISSUE",
AI85="SPARE-HS","SPARE-ISSUE",
AI85="Power Telco","BSS",AI85="no impacts","no impacts"
),"")</f>
        <v>BSS</v>
      </c>
      <c r="AH85" s="57" t="str" cm="1">
        <f t="array" ref="AH85">IFERROR(_xlfn.IFS(
AI85="MPR ISSUE","TX ISSUE",
AI85="BSS Hardware Issue","RAN ISSUE",
AI85="Sites strategiques, MLL, Pylone, etc.","ENVTECH",
AI85="AKTIVCO DEFAUT GE &amp; POWER Cabinet","POWER ISSUE",
AI85="AKTIVCO Coupure ENEO &amp; Baisse de tension","POWER ISSUE",
AI85="Coupure ENEO &amp; Baisse de tension","POWER ISSUE",
AI85="Defaut GE &amp; POWER Cabinet","POWER ISSUE",
AI85="Sharing","POWER ISSUE",
AI85="Sites strategiques &amp; DataCenter","POWER ISSUE",
AI85="Exclu","Exclu",
AI85="SAT","TX ISSUE",
AI85="SPARE-ISSUE","SPARE-ISSUE",
AI85="Fiber CAmtel","TX ISSUE",
AI85="Fiber AOF","TX ISSUE",
AI85="Projet OCM (HUAWEI)","TRAVAUX-HUAWEI",
AI85="Projet OCM (NOKIA)","TRAVAUX -NOKIA",
AI85="ACCESS-ISSUE","ACCESS-ISSUE",
AI85="Projet OCM (ZTE, NOKIA, autres projets)","TRAVAUX OCM",
AI85="No root CAuse","No root cause",
AI85="ODU HS","TX ISSUE",
AI85="IP &amp; VLAN","TX ISSUE",
AI85="Warehouse HUAWEI","SPARE-ISSUE",
AI85="SPARE-HS","SPARE-ISSUE",
AI85="Power Telco","RAN ISSUE",AI85="no impacts","no impacts"
),"")</f>
        <v>RAN ISSUE</v>
      </c>
      <c r="AI85" s="85" t="s">
        <v>5320</v>
      </c>
      <c r="AJ85" s="57" t="str" cm="1">
        <f t="array" ref="AJ85">IFERROR(_xlfn.IFS(
AI85="MPR ISSUE","ACTIVE",
AI85="BSS Hardware Issue","ACTIVE",
AI85="Sites strategiques, MLL, Pylone, etc.","PASSIVE",
AI85="AKTIVCO DEFAUT GE &amp; POWER Cabinet","PASSIVE",
AI85="AKTIVCO Coupure ENEO &amp; Baisse de tension","PASSIVE",
AI85="Coupure ENEO &amp; Baisse de tension","PASSIVE",
AI85="Defaut GE &amp; POWER Cabinet","PASSIVE",
AI85="Sharing","PASSIVE",
AI85="Sites strategiques &amp; DataCenter","PASSIVE",
AI85="Exclu","Exclu",
AI85="SAT","ACTIVE",
AI85="SPARE-ISSUE","SPARE-ISSUE",
AI85="Fiber CAmtel","ACTIVE",
AI85="Fiber AOF","ACTIVE",
AI85="Projet OCM (HUAWEI)","PLANNED WORKS",
AI85="Projet OCM (NOKIA)","PLANNED WORKS",
AI85="ACCESS-ISSUE","ACCESS-ISSUE",
AI85="Projet OCM (ZTE, NOKIA, autres projets)","PLANNED WORKS",
AI85="No root CAuse","No root cause",
AI85="ODU HS","ACTIVE",
AI85="IP &amp; VLAN","ACTIVE",
AI85="Warehouse HUAWEI","SPARE-ISSUE",
AI85="SPARE-HS","SPARE-ISSUE",
AI85="Power Telco","ACTIVE", AI85="no impacts","no impacts"
),"")</f>
        <v>ACTIVE</v>
      </c>
      <c r="AK85" s="23" t="s">
        <v>5927</v>
      </c>
      <c r="AL85" s="23" t="str">
        <f t="shared" si="5"/>
        <v>CTR_633</v>
      </c>
      <c r="AN85" s="9" t="s">
        <v>5537</v>
      </c>
      <c r="AO85" s="23" t="str">
        <f>_xlfn.XLOOKUP(B85,'INCIDENT-05-03-2026'!E:E,'INCIDENT-05-03-2026'!F:F,"")</f>
        <v/>
      </c>
      <c r="AP85" s="7" t="s">
        <v>5941</v>
      </c>
      <c r="AQ85" s="6"/>
      <c r="AR85" s="7"/>
      <c r="AS85" s="3" t="str">
        <f>_xlfn.XLOOKUP(B85,'[3]tt num | region | site id'!$C:$C,'[3]tt num | region | site id'!$Q:$Q,"")</f>
        <v/>
      </c>
      <c r="AT85" s="24" t="str">
        <f>_xlfn.XLOOKUP(B85,'[4]Cells Huawei 03052026 12h'!$B:$B,'[4]Cells Huawei 03052026 12h'!$T:$T,"")</f>
        <v/>
      </c>
      <c r="AU85" s="24" t="str">
        <f>_xlfn.XLOOKUP(B85,'[5]cells down 02052026 8h50'!$B:$B,'[5]cells down 02052026 8h50'!$R:$R,"")</f>
        <v/>
      </c>
      <c r="AV85" s="24" t="str">
        <f>_xlfn.XLOOKUP(B85,'[5]cells down 02052026 13h50'!$B:$B,'[5]cells down 02052026 13h50'!$R:$R,"")</f>
        <v/>
      </c>
      <c r="AW85" s="24" t="str">
        <f>_xlfn.XLOOKUP(B85,'[5]cells down 02052026 13h50'!$B:$B,'[5]cells down 02052026 13h50'!$R:$R,"")</f>
        <v/>
      </c>
      <c r="AX85" s="24" t="str">
        <f>_xlfn.XLOOKUP(B85,'[6]cell downs 03052026 8h40 '!$B:$B,'[6]cell downs 03052026 8h40 '!$R:$R,"")</f>
        <v/>
      </c>
      <c r="AY85" s="24" t="str">
        <f>_xlfn.XLOOKUP(B85,'[7]ALL SITES DOWN'!$D:$D,'[7]ALL SITES DOWN'!$J:$J,"")</f>
        <v/>
      </c>
      <c r="AZ85" s="24" t="str">
        <f>_xlfn.XLOOKUP(B85,'[8]ALL SITES DOWN'!$D:$D,'[8]ALL SITES DOWN'!$J:$J,"")</f>
        <v/>
      </c>
      <c r="BA85" s="9" t="str">
        <f>_xlfn.XLOOKUP(B85,[9]sheet1!$AC:$AC,[9]sheet1!$AF:$AF,"")</f>
        <v/>
      </c>
      <c r="BB85" s="14" t="s">
        <v>5980</v>
      </c>
      <c r="BC85" s="14" t="s">
        <v>696</v>
      </c>
      <c r="BD85" s="14" t="str">
        <f>_xlfn.XLOOKUP(B85,'[10]cell downs 18042026 17h'!$B:$B,'[10]cell downs 18042026 17h'!$B:$B,"")</f>
        <v/>
      </c>
      <c r="BE85" s="14" t="str">
        <f>_xlfn.XLOOKUP(B85,'[11]Cells Huawei 19042026 15h'!$B:$B,'[11]Cells Huawei 19042026 15h'!$B:$B,"")</f>
        <v/>
      </c>
      <c r="BF85" s="9" t="str">
        <f>_xlfn.XLOOKUP(B85,'[12]cells down 19042026 9H40'!$B:$B,'[12]cells down 19042026 9H40'!$B:$B,"")</f>
        <v>CTR_633</v>
      </c>
      <c r="BG85" s="9" t="s">
        <v>696</v>
      </c>
      <c r="BH85" s="9" t="s">
        <v>12</v>
      </c>
    </row>
    <row r="86" spans="1:60" s="9" customFormat="1" ht="18" customHeight="1" x14ac:dyDescent="0.3">
      <c r="A86" s="1" t="s">
        <v>1818</v>
      </c>
      <c r="B86" s="8" t="s">
        <v>1819</v>
      </c>
      <c r="C86" s="3" t="str">
        <f>_xlfn.XLOOKUP(B86,'[1]daily break down'!$D:$D,'[1]daily break down'!$E:$E,"")</f>
        <v>LITTORAL</v>
      </c>
      <c r="D86" s="1" t="s">
        <v>11</v>
      </c>
      <c r="E86" s="1" t="s">
        <v>237</v>
      </c>
      <c r="F86" s="3" t="s">
        <v>31</v>
      </c>
      <c r="G86" s="1" t="s">
        <v>1820</v>
      </c>
      <c r="H86" s="41" t="str">
        <f>_xlfn.XLOOKUP(B86,[2]CALCULATION!$B:$B,[2]CALCULATION!$H:$H,"")</f>
        <v>NOKIA</v>
      </c>
      <c r="I86" s="34">
        <v>0</v>
      </c>
      <c r="J86" s="34">
        <v>0</v>
      </c>
      <c r="K86" s="34">
        <v>0</v>
      </c>
      <c r="L86" s="34">
        <v>0</v>
      </c>
      <c r="M86" s="34">
        <v>0</v>
      </c>
      <c r="N86" s="34">
        <v>0.99509095518137713</v>
      </c>
      <c r="O86" s="34">
        <v>0</v>
      </c>
      <c r="P86" s="34">
        <v>0</v>
      </c>
      <c r="Q86" s="34">
        <v>7.2101826740124768E-3</v>
      </c>
      <c r="R86" s="34">
        <v>1.945774552425614</v>
      </c>
      <c r="S86" s="35">
        <v>9.2972309116965803</v>
      </c>
      <c r="T86" s="35">
        <v>54411.302426997456</v>
      </c>
      <c r="U86" s="35">
        <v>9.2971226984682325</v>
      </c>
      <c r="V86" s="35">
        <v>9.2449555264487078</v>
      </c>
      <c r="W86" s="35">
        <v>9.2451160421535636</v>
      </c>
      <c r="X86" s="35">
        <v>9.2451160421535636</v>
      </c>
      <c r="Y86" s="35">
        <v>9.2452230526234693</v>
      </c>
      <c r="Z86" s="35">
        <v>9.2453300630933732</v>
      </c>
      <c r="AA86" s="35">
        <v>32.370313417982565</v>
      </c>
      <c r="AB86" s="35">
        <v>13.770311209033324</v>
      </c>
      <c r="AC86" s="35">
        <v>0</v>
      </c>
      <c r="AD86" s="35">
        <v>9.2453300630933732</v>
      </c>
      <c r="AE86" s="58" t="s">
        <v>5560</v>
      </c>
      <c r="AF86" s="58"/>
      <c r="AG86" s="57" t="str" cm="1">
        <f t="array" ref="AG86">IFERROR(_xlfn.IFS(
AI86="MPR ISSUE","PDH",
AI86="BSS Hardware Issue","BSS",
AI86="Sites strategiques, MLL, Pylone, etc.","ENVTECH",
AI86="AKTIVCO DEFAUT GE &amp; POWER Cabinet","AKTIVCO",
AI86="AKTIVCO Coupure ENEO &amp; Baisse de tension","AKTIVCO GRID ONLY",
AI86="Coupure ENEO &amp; Baisse de tension","IHS GRID ONLY",
AI86="Defaut GE &amp; POWER Cabinet","IHS",
AI86="Sharing","Partners",
AI86="Sites strategiques &amp; DataCenter","SST &amp; DC",
AI86="Exclu","Exclu",
AI86="SAT","SAT",
AI86="SPARE-ISSUE","SPARE-ISSUE",
AI86="Fiber CAmtel","TRANS_FO_CAMTEL",
AI86="Fiber AOF","Fiber AOF",
AI86="Projet OCM (HUAWEI)","TRAVAUX-HUAWEI",
AI86="Projet OCM (NOKIA)","TRAVAUX-NOKIA",
AI86="ACCESS-ISSUE","ACCESS-ISSUE",
AI86="Projet OCM (ZTE, NOKIA, autres projets)","TRAVAUX OCM",
AI86="No root CAuse","No root cause",
AI86="ODU HS","PDH",
AI86="IP &amp; VLAN","PDH",
AI86="Warehouse HUAWEI","SPARE-ISSUE",
AI86="SPARE-HS","SPARE-ISSUE",
AI86="Power Telco","BSS",AI86="no impacts","no impacts"
),"")</f>
        <v>IHS</v>
      </c>
      <c r="AH86" s="57" t="str" cm="1">
        <f t="array" ref="AH86">IFERROR(_xlfn.IFS(
AI86="MPR ISSUE","TX ISSUE",
AI86="BSS Hardware Issue","RAN ISSUE",
AI86="Sites strategiques, MLL, Pylone, etc.","ENVTECH",
AI86="AKTIVCO DEFAUT GE &amp; POWER Cabinet","POWER ISSUE",
AI86="AKTIVCO Coupure ENEO &amp; Baisse de tension","POWER ISSUE",
AI86="Coupure ENEO &amp; Baisse de tension","POWER ISSUE",
AI86="Defaut GE &amp; POWER Cabinet","POWER ISSUE",
AI86="Sharing","POWER ISSUE",
AI86="Sites strategiques &amp; DataCenter","POWER ISSUE",
AI86="Exclu","Exclu",
AI86="SAT","TX ISSUE",
AI86="SPARE-ISSUE","SPARE-ISSUE",
AI86="Fiber CAmtel","TX ISSUE",
AI86="Fiber AOF","TX ISSUE",
AI86="Projet OCM (HUAWEI)","TRAVAUX-HUAWEI",
AI86="Projet OCM (NOKIA)","TRAVAUX -NOKIA",
AI86="ACCESS-ISSUE","ACCESS-ISSUE",
AI86="Projet OCM (ZTE, NOKIA, autres projets)","TRAVAUX OCM",
AI86="No root CAuse","No root cause",
AI86="ODU HS","TX ISSUE",
AI86="IP &amp; VLAN","TX ISSUE",
AI86="Warehouse HUAWEI","SPARE-ISSUE",
AI86="SPARE-HS","SPARE-ISSUE",
AI86="Power Telco","RAN ISSUE",AI86="no impacts","no impacts"
),"")</f>
        <v>POWER ISSUE</v>
      </c>
      <c r="AI86" s="85" t="s">
        <v>5330</v>
      </c>
      <c r="AJ86" s="57" t="str" cm="1">
        <f t="array" ref="AJ86">IFERROR(_xlfn.IFS(
AI86="MPR ISSUE","ACTIVE",
AI86="BSS Hardware Issue","ACTIVE",
AI86="Sites strategiques, MLL, Pylone, etc.","PASSIVE",
AI86="AKTIVCO DEFAUT GE &amp; POWER Cabinet","PASSIVE",
AI86="AKTIVCO Coupure ENEO &amp; Baisse de tension","PASSIVE",
AI86="Coupure ENEO &amp; Baisse de tension","PASSIVE",
AI86="Defaut GE &amp; POWER Cabinet","PASSIVE",
AI86="Sharing","PASSIVE",
AI86="Sites strategiques &amp; DataCenter","PASSIVE",
AI86="Exclu","Exclu",
AI86="SAT","ACTIVE",
AI86="SPARE-ISSUE","SPARE-ISSUE",
AI86="Fiber CAmtel","ACTIVE",
AI86="Fiber AOF","ACTIVE",
AI86="Projet OCM (HUAWEI)","PLANNED WORKS",
AI86="Projet OCM (NOKIA)","PLANNED WORKS",
AI86="ACCESS-ISSUE","ACCESS-ISSUE",
AI86="Projet OCM (ZTE, NOKIA, autres projets)","PLANNED WORKS",
AI86="No root CAuse","No root cause",
AI86="ODU HS","ACTIVE",
AI86="IP &amp; VLAN","ACTIVE",
AI86="Warehouse HUAWEI","SPARE-ISSUE",
AI86="SPARE-HS","SPARE-ISSUE",
AI86="Power Telco","ACTIVE", AI86="no impacts","no impacts"
),"")</f>
        <v>PASSIVE</v>
      </c>
      <c r="AK86" s="23" t="s">
        <v>6055</v>
      </c>
      <c r="AL86" s="127" t="str">
        <f>IFERROR(MID(AM86, SEARCH("CTR_", AM86), 7), IFERROR(MID(AM86, SEARCH("SUO_", AM86), 7), IFERROR(MID(AM86, SEARCH("SUD_", AM86), 7), IFERROR(MID(AM86, SEARCH("NRO_", AM86), 7), IFERROR(MID(AM86, SEARCH("ADM_", AM86), 7), IFERROR(MID(AM86, SEARCH("NRD_", AM86), 7), IFERROR(MID(AM86, SEARCH("EXN_", AM86), 7), IFERROR(MID(AM86, SEARCH("LIT_", AM86), 7), IFERROR(MID(AM86, SEARCH("EST_", AM86), 7), MID(AM86, SEARCH("OST_",AM86), 7))))))))))</f>
        <v>LIT_200</v>
      </c>
      <c r="AM86" s="9" t="s">
        <v>5904</v>
      </c>
      <c r="AN86" s="9" t="s">
        <v>6043</v>
      </c>
      <c r="AO86" s="23" t="str">
        <f>_xlfn.XLOOKUP(B86,'INCIDENT-05-03-2026'!E:E,'INCIDENT-05-03-2026'!F:F,"")</f>
        <v/>
      </c>
      <c r="AP86" s="111" t="s">
        <v>5967</v>
      </c>
      <c r="AQ86" s="6"/>
      <c r="AR86" s="7"/>
      <c r="AS86" s="3" t="str">
        <f>_xlfn.XLOOKUP(B86,'[3]tt num | region | site id'!$C:$C,'[3]tt num | region | site id'!$Q:$Q,"")</f>
        <v/>
      </c>
      <c r="AT86" s="24" t="str">
        <f>_xlfn.XLOOKUP(B86,'[4]Cells Huawei 03052026 12h'!$B:$B,'[4]Cells Huawei 03052026 12h'!$T:$T,"")</f>
        <v/>
      </c>
      <c r="AU86" s="24" t="str">
        <f>_xlfn.XLOOKUP(B86,'[5]cells down 02052026 8h50'!$B:$B,'[5]cells down 02052026 8h50'!$R:$R,"")</f>
        <v/>
      </c>
      <c r="AV86" s="24" t="str">
        <f>_xlfn.XLOOKUP(B86,'[5]cells down 02052026 13h50'!$B:$B,'[5]cells down 02052026 13h50'!$R:$R,"")</f>
        <v/>
      </c>
      <c r="AW86" s="24" t="str">
        <f>_xlfn.XLOOKUP(B86,'[5]cells down 02052026 13h50'!$B:$B,'[5]cells down 02052026 13h50'!$R:$R,"")</f>
        <v/>
      </c>
      <c r="AX86" s="24" t="str">
        <f>_xlfn.XLOOKUP(B86,'[6]cell downs 03052026 8h40 '!$B:$B,'[6]cell downs 03052026 8h40 '!$R:$R,"")</f>
        <v/>
      </c>
      <c r="AY86" s="24" t="str">
        <f>_xlfn.XLOOKUP(B86,'[7]ALL SITES DOWN'!$D:$D,'[7]ALL SITES DOWN'!$J:$J,"")</f>
        <v>(05/03/2026 com ran 17h): Impacted by Songloulou-IHS_LIT_200 (TX issue)</v>
      </c>
      <c r="AZ86" s="24" t="str">
        <f>_xlfn.XLOOKUP(B86,'[8]ALL SITES DOWN'!$D:$D,'[8]ALL SITES DOWN'!$J:$J,"")</f>
        <v>(05/03/2026 com ran 10h): Impacted by Songloulou-IHS_LIT_200 (TX issue)</v>
      </c>
      <c r="BA86" s="9" t="str">
        <f>_xlfn.XLOOKUP(B86,[9]sheet1!$AC:$AC,[9]sheet1!$AF:$AF,"")</f>
        <v/>
      </c>
      <c r="BB86" s="14" t="s">
        <v>5980</v>
      </c>
      <c r="BC86" s="14" t="s">
        <v>5537</v>
      </c>
      <c r="BD86" s="14" t="str">
        <f>_xlfn.XLOOKUP(B86,'[10]cell downs 18042026 17h'!$B:$B,'[10]cell downs 18042026 17h'!$B:$B,"")</f>
        <v/>
      </c>
      <c r="BE86" s="14" t="str">
        <f>_xlfn.XLOOKUP(B86,'[11]Cells Huawei 19042026 15h'!$B:$B,'[11]Cells Huawei 19042026 15h'!$B:$B,"")</f>
        <v/>
      </c>
      <c r="BF86" s="9" t="str">
        <f>_xlfn.XLOOKUP(B86,'[12]cells down 19042026 9H40'!$B:$B,'[12]cells down 19042026 9H40'!$B:$B,"")</f>
        <v/>
      </c>
      <c r="BG86" s="9" t="s">
        <v>1819</v>
      </c>
      <c r="BH86" s="9" t="s">
        <v>5537</v>
      </c>
    </row>
    <row r="87" spans="1:60" s="9" customFormat="1" x14ac:dyDescent="0.3">
      <c r="A87" s="1" t="s">
        <v>215</v>
      </c>
      <c r="B87" s="8" t="s">
        <v>216</v>
      </c>
      <c r="C87" s="3" t="str">
        <f>_xlfn.XLOOKUP(B87,'[1]daily break down'!$D:$D,'[1]daily break down'!$E:$E,"")</f>
        <v>EXTREME-NORD</v>
      </c>
      <c r="D87" s="1" t="s">
        <v>11</v>
      </c>
      <c r="E87" s="1" t="s">
        <v>66</v>
      </c>
      <c r="F87" s="3" t="s">
        <v>55</v>
      </c>
      <c r="G87" s="1" t="s">
        <v>217</v>
      </c>
      <c r="H87" s="41" t="str">
        <f>_xlfn.XLOOKUP(B87,[2]CALCULATION!$B:$B,[2]CALCULATION!$H:$H,"")</f>
        <v>NOKIA</v>
      </c>
      <c r="I87" s="34">
        <v>9.2965275257123032</v>
      </c>
      <c r="J87" s="34">
        <v>9.2968521653973557</v>
      </c>
      <c r="K87" s="34">
        <v>9.2966357389406529</v>
      </c>
      <c r="L87" s="34">
        <v>9.2969062720115296</v>
      </c>
      <c r="M87" s="34">
        <v>9.29679805878318</v>
      </c>
      <c r="N87" s="34">
        <v>9.29679805878318</v>
      </c>
      <c r="O87" s="34">
        <v>9.2969062720115296</v>
      </c>
      <c r="P87" s="34">
        <v>9.2968521653973557</v>
      </c>
      <c r="Q87" s="34">
        <v>9.2966357389406529</v>
      </c>
      <c r="R87" s="34">
        <v>9.2969603786257053</v>
      </c>
      <c r="S87" s="35">
        <v>9.2971226984682325</v>
      </c>
      <c r="T87" s="35">
        <v>54409.160428384312</v>
      </c>
      <c r="U87" s="35">
        <v>9.2969603786257053</v>
      </c>
      <c r="V87" s="35">
        <v>9.2449020212137576</v>
      </c>
      <c r="W87" s="35">
        <v>9.2448485159788039</v>
      </c>
      <c r="X87" s="35">
        <v>9.2450090316836597</v>
      </c>
      <c r="Y87" s="35">
        <v>9.2449020212137576</v>
      </c>
      <c r="Z87" s="35">
        <v>9.2445274845690903</v>
      </c>
      <c r="AA87" s="35">
        <v>32.365067803316428</v>
      </c>
      <c r="AB87" s="35">
        <v>13.770311209033324</v>
      </c>
      <c r="AC87" s="35">
        <v>0</v>
      </c>
      <c r="AD87" s="35">
        <v>9.2445809898040405</v>
      </c>
      <c r="AE87" s="58" t="s">
        <v>5603</v>
      </c>
      <c r="AF87" s="58"/>
      <c r="AG87" s="57" t="str" cm="1">
        <f t="array" ref="AG87">IFERROR(_xlfn.IFS(
AI87="MPR ISSUE","PDH",
AI87="BSS Hardware Issue","BSS",
AI87="Sites strategiques, MLL, Pylone, etc.","ENVTECH",
AI87="AKTIVCO DEFAUT GE &amp; POWER Cabinet","AKTIVCO",
AI87="AKTIVCO Coupure ENEO &amp; Baisse de tension","AKTIVCO GRID ONLY",
AI87="Coupure ENEO &amp; Baisse de tension","IHS GRID ONLY",
AI87="Defaut GE &amp; POWER Cabinet","IHS",
AI87="Sharing","Partners",
AI87="Sites strategiques &amp; DataCenter","SST &amp; DC",
AI87="Exclu","Exclu",
AI87="SAT","SAT",
AI87="SPARE-ISSUE","SPARE-ISSUE",
AI87="Fiber CAmtel","TRANS_FO_CAMTEL",
AI87="Fiber AOF","Fiber AOF",
AI87="Projet OCM (HUAWEI)","TRAVAUX-HUAWEI",
AI87="Projet OCM (NOKIA)","TRAVAUX-NOKIA",
AI87="ACCESS-ISSUE","ACCESS-ISSUE",
AI87="Projet OCM (ZTE, NOKIA, autres projets)","TRAVAUX OCM",
AI87="No root CAuse","No root cause",
AI87="ODU HS","PDH",
AI87="IP &amp; VLAN","PDH",
AI87="Warehouse HUAWEI","SPARE-ISSUE",
AI87="SPARE-HS","SPARE-ISSUE",
AI87="Power Telco","BSS",AI87="no impacts","no impacts"
),"")</f>
        <v>No root cause</v>
      </c>
      <c r="AH87" s="57" t="str" cm="1">
        <f t="array" ref="AH87">IFERROR(_xlfn.IFS(
AI87="MPR ISSUE","TX ISSUE",
AI87="BSS Hardware Issue","RAN ISSUE",
AI87="Sites strategiques, MLL, Pylone, etc.","ENVTECH",
AI87="AKTIVCO DEFAUT GE &amp; POWER Cabinet","POWER ISSUE",
AI87="AKTIVCO Coupure ENEO &amp; Baisse de tension","POWER ISSUE",
AI87="Coupure ENEO &amp; Baisse de tension","POWER ISSUE",
AI87="Defaut GE &amp; POWER Cabinet","POWER ISSUE",
AI87="Sharing","POWER ISSUE",
AI87="Sites strategiques &amp; DataCenter","POWER ISSUE",
AI87="Exclu","Exclu",
AI87="SAT","TX ISSUE",
AI87="SPARE-ISSUE","SPARE-ISSUE",
AI87="Fiber CAmtel","TX ISSUE",
AI87="Fiber AOF","TX ISSUE",
AI87="Projet OCM (HUAWEI)","TRAVAUX-HUAWEI",
AI87="Projet OCM (NOKIA)","TRAVAUX -NOKIA",
AI87="ACCESS-ISSUE","ACCESS-ISSUE",
AI87="Projet OCM (ZTE, NOKIA, autres projets)","TRAVAUX OCM",
AI87="No root CAuse","No root cause",
AI87="ODU HS","TX ISSUE",
AI87="IP &amp; VLAN","TX ISSUE",
AI87="Warehouse HUAWEI","SPARE-ISSUE",
AI87="SPARE-HS","SPARE-ISSUE",
AI87="Power Telco","RAN ISSUE",AI87="no impacts","no impacts"
),"")</f>
        <v>No root cause</v>
      </c>
      <c r="AI87" s="85" t="s">
        <v>5912</v>
      </c>
      <c r="AJ87" s="57" t="str" cm="1">
        <f t="array" ref="AJ87">IFERROR(_xlfn.IFS(
AI87="MPR ISSUE","ACTIVE",
AI87="BSS Hardware Issue","ACTIVE",
AI87="Sites strategiques, MLL, Pylone, etc.","PASSIVE",
AI87="AKTIVCO DEFAUT GE &amp; POWER Cabinet","PASSIVE",
AI87="AKTIVCO Coupure ENEO &amp; Baisse de tension","PASSIVE",
AI87="Coupure ENEO &amp; Baisse de tension","PASSIVE",
AI87="Defaut GE &amp; POWER Cabinet","PASSIVE",
AI87="Sharing","PASSIVE",
AI87="Sites strategiques &amp; DataCenter","PASSIVE",
AI87="Exclu","Exclu",
AI87="SAT","ACTIVE",
AI87="SPARE-ISSUE","SPARE-ISSUE",
AI87="Fiber CAmtel","ACTIVE",
AI87="Fiber AOF","ACTIVE",
AI87="Projet OCM (HUAWEI)","PLANNED WORKS",
AI87="Projet OCM (NOKIA)","PLANNED WORKS",
AI87="ACCESS-ISSUE","ACCESS-ISSUE",
AI87="Projet OCM (ZTE, NOKIA, autres projets)","PLANNED WORKS",
AI87="No root CAuse","No root cause",
AI87="ODU HS","ACTIVE",
AI87="IP &amp; VLAN","ACTIVE",
AI87="Warehouse HUAWEI","SPARE-ISSUE",
AI87="SPARE-HS","SPARE-ISSUE",
AI87="Power Telco","ACTIVE", AI87="no impacts","no impacts"
),"")</f>
        <v>No root cause</v>
      </c>
      <c r="AK87" s="23" t="s">
        <v>5537</v>
      </c>
      <c r="AL87" s="23" t="str">
        <f t="shared" ref="AL87:AL103" si="6">B87</f>
        <v>EXN_133</v>
      </c>
      <c r="AN87" s="9" t="s">
        <v>5537</v>
      </c>
      <c r="AO87" s="23" t="str">
        <f>_xlfn.XLOOKUP(B87,'INCIDENT-05-03-2026'!E:E,'INCIDENT-05-03-2026'!F:F,"")</f>
        <v/>
      </c>
      <c r="AP87" s="7" t="s">
        <v>5537</v>
      </c>
      <c r="AQ87" s="6"/>
      <c r="AR87" s="7"/>
      <c r="AS87" s="3"/>
      <c r="AT87" s="24" t="str">
        <f>_xlfn.XLOOKUP(B87,'[4]Cells Huawei 03052026 12h'!$B:$B,'[4]Cells Huawei 03052026 12h'!$T:$T,"")</f>
        <v/>
      </c>
      <c r="AU87" s="24" t="str">
        <f>_xlfn.XLOOKUP(B87,'[5]cells down 02052026 8h50'!$B:$B,'[5]cells down 02052026 8h50'!$R:$R,"")</f>
        <v/>
      </c>
      <c r="AV87" s="24" t="str">
        <f>_xlfn.XLOOKUP(B87,'[5]cells down 02052026 13h50'!$B:$B,'[5]cells down 02052026 13h50'!$R:$R,"")</f>
        <v/>
      </c>
      <c r="AW87" s="24" t="str">
        <f>_xlfn.XLOOKUP(B87,'[5]cells down 02052026 13h50'!$B:$B,'[5]cells down 02052026 13h50'!$R:$R,"")</f>
        <v/>
      </c>
      <c r="AX87" s="24" t="str">
        <f>_xlfn.XLOOKUP(B87,'[6]cell downs 03052026 8h40 '!$B:$B,'[6]cell downs 03052026 8h40 '!$R:$R,"")</f>
        <v/>
      </c>
      <c r="AY87" s="24" t="str">
        <f>_xlfn.XLOOKUP(B87,'[7]ALL SITES DOWN'!$D:$D,'[7]ALL SITES DOWN'!$J:$J,"")</f>
        <v/>
      </c>
      <c r="AZ87" s="24" t="str">
        <f>_xlfn.XLOOKUP(B87,'[8]ALL SITES DOWN'!$D:$D,'[8]ALL SITES DOWN'!$J:$J,"")</f>
        <v/>
      </c>
      <c r="BA87" s="9" t="str">
        <f>_xlfn.XLOOKUP(B87,[9]sheet1!$AC:$AC,[9]sheet1!$AF:$AF,"")</f>
        <v/>
      </c>
      <c r="BB87" s="14" t="s">
        <v>5537</v>
      </c>
      <c r="BC87" s="14" t="s">
        <v>5537</v>
      </c>
      <c r="BD87" s="14" t="str">
        <f>_xlfn.XLOOKUP(B87,'[10]cell downs 18042026 17h'!$B:$B,'[10]cell downs 18042026 17h'!$B:$B,"")</f>
        <v/>
      </c>
      <c r="BE87" s="14" t="str">
        <f>_xlfn.XLOOKUP(B87,'[11]Cells Huawei 19042026 15h'!$B:$B,'[11]Cells Huawei 19042026 15h'!$B:$B,"")</f>
        <v/>
      </c>
      <c r="BF87" s="9" t="str">
        <f>_xlfn.XLOOKUP(B87,'[12]cells down 19042026 9H40'!$B:$B,'[12]cells down 19042026 9H40'!$B:$B,"")</f>
        <v/>
      </c>
      <c r="BG87" s="9" t="s">
        <v>216</v>
      </c>
      <c r="BH87" s="9" t="s">
        <v>5537</v>
      </c>
    </row>
    <row r="88" spans="1:60" s="9" customFormat="1" ht="19.5" customHeight="1" x14ac:dyDescent="0.3">
      <c r="A88" s="1" t="s">
        <v>435</v>
      </c>
      <c r="B88" s="1" t="s">
        <v>436</v>
      </c>
      <c r="C88" s="3" t="str">
        <f>_xlfn.XLOOKUP(B88,'[1]daily break down'!$D:$D,'[1]daily break down'!$E:$E,"")</f>
        <v>EXTREME-NORD</v>
      </c>
      <c r="D88" s="1" t="s">
        <v>11</v>
      </c>
      <c r="E88" s="1" t="s">
        <v>12</v>
      </c>
      <c r="F88" s="3" t="s">
        <v>55</v>
      </c>
      <c r="G88" s="1" t="s">
        <v>437</v>
      </c>
      <c r="H88" s="41" t="str">
        <f>_xlfn.XLOOKUP(B88,[2]CALCULATION!$B:$B,[2]CALCULATION!$H:$H,"")</f>
        <v>NOKIA</v>
      </c>
      <c r="I88" s="34">
        <v>9.2965275257123032</v>
      </c>
      <c r="J88" s="34">
        <v>9.2968521653973557</v>
      </c>
      <c r="K88" s="34">
        <v>9.2966357389406529</v>
      </c>
      <c r="L88" s="34">
        <v>9.2969062720115296</v>
      </c>
      <c r="M88" s="34">
        <v>9.29679805878318</v>
      </c>
      <c r="N88" s="34">
        <v>9.29679805878318</v>
      </c>
      <c r="O88" s="34">
        <v>9.2969062720115296</v>
      </c>
      <c r="P88" s="34">
        <v>9.2968521653973557</v>
      </c>
      <c r="Q88" s="34">
        <v>9.2966357389406529</v>
      </c>
      <c r="R88" s="34">
        <v>9.2969603786257053</v>
      </c>
      <c r="S88" s="35">
        <v>9.2971226984682325</v>
      </c>
      <c r="T88" s="35">
        <v>54409.160428384312</v>
      </c>
      <c r="U88" s="35">
        <v>9.2969603786257053</v>
      </c>
      <c r="V88" s="35">
        <v>9.2449020212137576</v>
      </c>
      <c r="W88" s="35">
        <v>9.2448485159788039</v>
      </c>
      <c r="X88" s="35">
        <v>9.2450090316836597</v>
      </c>
      <c r="Y88" s="35">
        <v>9.2449020212137576</v>
      </c>
      <c r="Z88" s="35">
        <v>9.2445274845690903</v>
      </c>
      <c r="AA88" s="35">
        <v>32.365067803316428</v>
      </c>
      <c r="AB88" s="35">
        <v>13.770311209033324</v>
      </c>
      <c r="AC88" s="35">
        <v>0</v>
      </c>
      <c r="AD88" s="35">
        <v>9.2445809898040405</v>
      </c>
      <c r="AE88" s="58" t="s">
        <v>5559</v>
      </c>
      <c r="AF88" s="58" t="s">
        <v>5536</v>
      </c>
      <c r="AG88" s="57" t="str" cm="1">
        <f t="array" ref="AG88">IFERROR(_xlfn.IFS(
AI88="MPR ISSUE","PDH",
AI88="BSS Hardware Issue","BSS",
AI88="Sites strategiques, MLL, Pylone, etc.","ENVTECH",
AI88="AKTIVCO DEFAUT GE &amp; POWER Cabinet","AKTIVCO",
AI88="AKTIVCO Coupure ENEO &amp; Baisse de tension","AKTIVCO GRID ONLY",
AI88="Coupure ENEO &amp; Baisse de tension","IHS GRID ONLY",
AI88="Defaut GE &amp; POWER Cabinet","IHS",
AI88="Sharing","Partners",
AI88="Sites strategiques &amp; DataCenter","SST &amp; DC",
AI88="Exclu","Exclu",
AI88="SAT","SAT",
AI88="SPARE-ISSUE","SPARE-ISSUE",
AI88="Fiber CAmtel","TRANS_FO_CAMTEL",
AI88="Fiber AOF","Fiber AOF",
AI88="Projet OCM (HUAWEI)","TRAVAUX-HUAWEI",
AI88="Projet OCM (NOKIA)","TRAVAUX-NOKIA",
AI88="ACCESS-ISSUE","ACCESS-ISSUE",
AI88="Projet OCM (ZTE, NOKIA, autres projets)","TRAVAUX OCM",
AI88="No root CAuse","No root cause",
AI88="ODU HS","PDH",
AI88="IP &amp; VLAN","PDH",
AI88="Warehouse HUAWEI","SPARE-ISSUE",
AI88="SPARE-HS","SPARE-ISSUE",
AI88="Power Telco","BSS",AI88="no impacts","no impacts"
),"")</f>
        <v>Exclu</v>
      </c>
      <c r="AH88" s="57" t="str" cm="1">
        <f t="array" ref="AH88">IFERROR(_xlfn.IFS(
AI88="MPR ISSUE","TX ISSUE",
AI88="BSS Hardware Issue","RAN ISSUE",
AI88="Sites strategiques, MLL, Pylone, etc.","ENVTECH",
AI88="AKTIVCO DEFAUT GE &amp; POWER Cabinet","POWER ISSUE",
AI88="AKTIVCO Coupure ENEO &amp; Baisse de tension","POWER ISSUE",
AI88="Coupure ENEO &amp; Baisse de tension","POWER ISSUE",
AI88="Defaut GE &amp; POWER Cabinet","POWER ISSUE",
AI88="Sharing","POWER ISSUE",
AI88="Sites strategiques &amp; DataCenter","POWER ISSUE",
AI88="Exclu","Exclu",
AI88="SAT","TX ISSUE",
AI88="SPARE-ISSUE","SPARE-ISSUE",
AI88="Fiber CAmtel","TX ISSUE",
AI88="Fiber AOF","TX ISSUE",
AI88="Projet OCM (HUAWEI)","TRAVAUX-HUAWEI",
AI88="Projet OCM (NOKIA)","TRAVAUX -NOKIA",
AI88="ACCESS-ISSUE","ACCESS-ISSUE",
AI88="Projet OCM (ZTE, NOKIA, autres projets)","TRAVAUX OCM",
AI88="No root CAuse","No root cause",
AI88="ODU HS","TX ISSUE",
AI88="IP &amp; VLAN","TX ISSUE",
AI88="Warehouse HUAWEI","SPARE-ISSUE",
AI88="SPARE-HS","SPARE-ISSUE",
AI88="Power Telco","RAN ISSUE",AI88="no impacts","no impacts"
),"")</f>
        <v>Exclu</v>
      </c>
      <c r="AI88" s="85" t="s">
        <v>5559</v>
      </c>
      <c r="AJ88" s="57" t="str" cm="1">
        <f t="array" ref="AJ88">IFERROR(_xlfn.IFS(
AI88="MPR ISSUE","ACTIVE",
AI88="BSS Hardware Issue","ACTIVE",
AI88="Sites strategiques, MLL, Pylone, etc.","PASSIVE",
AI88="AKTIVCO DEFAUT GE &amp; POWER Cabinet","PASSIVE",
AI88="AKTIVCO Coupure ENEO &amp; Baisse de tension","PASSIVE",
AI88="Coupure ENEO &amp; Baisse de tension","PASSIVE",
AI88="Defaut GE &amp; POWER Cabinet","PASSIVE",
AI88="Sharing","PASSIVE",
AI88="Sites strategiques &amp; DataCenter","PASSIVE",
AI88="Exclu","Exclu",
AI88="SAT","ACTIVE",
AI88="SPARE-ISSUE","SPARE-ISSUE",
AI88="Fiber CAmtel","ACTIVE",
AI88="Fiber AOF","ACTIVE",
AI88="Projet OCM (HUAWEI)","PLANNED WORKS",
AI88="Projet OCM (NOKIA)","PLANNED WORKS",
AI88="ACCESS-ISSUE","ACCESS-ISSUE",
AI88="Projet OCM (ZTE, NOKIA, autres projets)","PLANNED WORKS",
AI88="No root CAuse","No root cause",
AI88="ODU HS","ACTIVE",
AI88="IP &amp; VLAN","ACTIVE",
AI88="Warehouse HUAWEI","SPARE-ISSUE",
AI88="SPARE-HS","SPARE-ISSUE",
AI88="Power Telco","ACTIVE", AI88="no impacts","no impacts"
),"")</f>
        <v>Exclu</v>
      </c>
      <c r="AK88" s="23" t="s">
        <v>5688</v>
      </c>
      <c r="AL88" s="23" t="str">
        <f t="shared" si="6"/>
        <v>EXN_227</v>
      </c>
      <c r="AN88" s="9" t="s">
        <v>5537</v>
      </c>
      <c r="AO88" s="23" t="str">
        <f>_xlfn.XLOOKUP(B88,'INCIDENT-05-03-2026'!E:E,'INCIDENT-05-03-2026'!F:F,"")</f>
        <v/>
      </c>
      <c r="AP88" s="7" t="s">
        <v>5537</v>
      </c>
      <c r="AQ88" s="6"/>
      <c r="AR88" s="7"/>
      <c r="AS88" s="3" t="str">
        <f>_xlfn.XLOOKUP(B88,'[3]tt num | region | site id'!$C:$C,'[3]tt num | region | site id'!$Q:$Q,"")</f>
        <v/>
      </c>
      <c r="AT88" s="24" t="str">
        <f>_xlfn.XLOOKUP(B88,'[4]Cells Huawei 03052026 12h'!$B:$B,'[4]Cells Huawei 03052026 12h'!$T:$T,"")</f>
        <v/>
      </c>
      <c r="AU88" s="24" t="str">
        <f>_xlfn.XLOOKUP(B88,'[5]cells down 02052026 8h50'!$B:$B,'[5]cells down 02052026 8h50'!$R:$R,"")</f>
        <v/>
      </c>
      <c r="AV88" s="24" t="str">
        <f>_xlfn.XLOOKUP(B88,'[5]cells down 02052026 13h50'!$B:$B,'[5]cells down 02052026 13h50'!$R:$R,"")</f>
        <v/>
      </c>
      <c r="AW88" s="24" t="str">
        <f>_xlfn.XLOOKUP(B88,'[5]cells down 02052026 13h50'!$B:$B,'[5]cells down 02052026 13h50'!$R:$R,"")</f>
        <v/>
      </c>
      <c r="AX88" s="24" t="str">
        <f>_xlfn.XLOOKUP(B88,'[6]cell downs 03052026 8h40 '!$B:$B,'[6]cell downs 03052026 8h40 '!$R:$R,"")</f>
        <v>(05/03/2026 cell nokia): 23/04/2026 : Relance faite hier 
22/04/2026 : Cable d'alimentation SPM vandaliser
21/04/2026 : Check breaker and  interconnection FXED, FXDB, FRMF (sfp, optical fiber) between system and radio module, swap its if needed || FME Tsafack ervis activer</v>
      </c>
      <c r="AY88" s="24" t="str">
        <f>_xlfn.XLOOKUP(B88,'[7]ALL SITES DOWN'!$D:$D,'[7]ALL SITES DOWN'!$J:$J,"")</f>
        <v/>
      </c>
      <c r="AZ88" s="24" t="str">
        <f>_xlfn.XLOOKUP(B88,'[8]ALL SITES DOWN'!$D:$D,'[8]ALL SITES DOWN'!$J:$J,"")</f>
        <v/>
      </c>
      <c r="BA88" s="9" t="str">
        <f>_xlfn.XLOOKUP(B88,[9]sheet1!$AC:$AC,[9]sheet1!$AF:$AF,"")</f>
        <v/>
      </c>
      <c r="BB88" s="14" t="s">
        <v>5537</v>
      </c>
      <c r="BC88" s="14" t="s">
        <v>5537</v>
      </c>
      <c r="BD88" s="14" t="str">
        <f>_xlfn.XLOOKUP(B88,'[10]cell downs 18042026 17h'!$B:$B,'[10]cell downs 18042026 17h'!$B:$B,"")</f>
        <v/>
      </c>
      <c r="BE88" s="14" t="str">
        <f>_xlfn.XLOOKUP(B88,'[11]Cells Huawei 19042026 15h'!$B:$B,'[11]Cells Huawei 19042026 15h'!$B:$B,"")</f>
        <v/>
      </c>
      <c r="BF88" s="9" t="str">
        <f>_xlfn.XLOOKUP(B88,'[12]cells down 19042026 9H40'!$B:$B,'[12]cells down 19042026 9H40'!$B:$B,"")</f>
        <v/>
      </c>
      <c r="BG88" s="9" t="s">
        <v>436</v>
      </c>
      <c r="BH88" s="9" t="s">
        <v>302</v>
      </c>
    </row>
    <row r="89" spans="1:60" s="9" customFormat="1" ht="34.049999999999997" customHeight="1" x14ac:dyDescent="0.3">
      <c r="A89" s="1" t="s">
        <v>974</v>
      </c>
      <c r="B89" s="1" t="s">
        <v>975</v>
      </c>
      <c r="C89" s="3" t="str">
        <f>_xlfn.XLOOKUP(B89,'[1]daily break down'!$D:$D,'[1]daily break down'!$E:$E,"")</f>
        <v>SUD-OUEST</v>
      </c>
      <c r="D89" s="1" t="s">
        <v>11</v>
      </c>
      <c r="E89" s="1" t="s">
        <v>12</v>
      </c>
      <c r="F89" s="3" t="s">
        <v>13</v>
      </c>
      <c r="G89" s="1" t="s">
        <v>976</v>
      </c>
      <c r="H89" s="41" t="str">
        <f>_xlfn.XLOOKUP(B89,[2]CALCULATION!$B:$B,[2]CALCULATION!$H:$H,"")</f>
        <v>NOKIA</v>
      </c>
      <c r="I89" s="34">
        <v>2.5128928080167969</v>
      </c>
      <c r="J89" s="34">
        <v>3.2227142078009838</v>
      </c>
      <c r="K89" s="34">
        <v>2.1879960226433246</v>
      </c>
      <c r="L89" s="34">
        <v>0.802309246518085</v>
      </c>
      <c r="M89" s="34">
        <v>7.6155889510678532E-2</v>
      </c>
      <c r="N89" s="34">
        <v>1.4297314770817988</v>
      </c>
      <c r="O89" s="34">
        <v>4.774107410832614</v>
      </c>
      <c r="P89" s="34">
        <v>9.2965275257123032</v>
      </c>
      <c r="Q89" s="34">
        <v>9.2963652058697779</v>
      </c>
      <c r="R89" s="34">
        <v>9.2359972589307837</v>
      </c>
      <c r="S89" s="35">
        <v>7.1620036952494868</v>
      </c>
      <c r="T89" s="35">
        <v>54406.740365205333</v>
      </c>
      <c r="U89" s="35">
        <v>6.8521218290848447</v>
      </c>
      <c r="V89" s="35">
        <v>7.8960707182257375</v>
      </c>
      <c r="W89" s="35">
        <v>9.2444204740991864</v>
      </c>
      <c r="X89" s="35">
        <v>9.2443669688642345</v>
      </c>
      <c r="Y89" s="35">
        <v>9.2444739793341402</v>
      </c>
      <c r="Z89" s="35">
        <v>9.2445274845690903</v>
      </c>
      <c r="AA89" s="35">
        <v>32.364693116554562</v>
      </c>
      <c r="AB89" s="35">
        <v>13.770311209033324</v>
      </c>
      <c r="AC89" s="35">
        <v>0</v>
      </c>
      <c r="AD89" s="35">
        <v>9.2445274845690903</v>
      </c>
      <c r="AE89" s="58" t="s">
        <v>5603</v>
      </c>
      <c r="AF89" s="58"/>
      <c r="AG89" s="57" t="str" cm="1">
        <f t="array" ref="AG89">IFERROR(_xlfn.IFS(
AI89="MPR ISSUE","PDH",
AI89="BSS Hardware Issue","BSS",
AI89="Sites strategiques, MLL, Pylone, etc.","ENVTECH",
AI89="AKTIVCO DEFAUT GE &amp; POWER Cabinet","AKTIVCO",
AI89="AKTIVCO Coupure ENEO &amp; Baisse de tension","AKTIVCO GRID ONLY",
AI89="Coupure ENEO &amp; Baisse de tension","IHS GRID ONLY",
AI89="Defaut GE &amp; POWER Cabinet","IHS",
AI89="Sharing","Partners",
AI89="Sites strategiques &amp; DataCenter","SST &amp; DC",
AI89="Exclu","Exclu",
AI89="SAT","SAT",
AI89="SPARE-ISSUE","SPARE-ISSUE",
AI89="Fiber CAmtel","TRANS_FO_CAMTEL",
AI89="Fiber AOF","Fiber AOF",
AI89="Projet OCM (HUAWEI)","TRAVAUX-HUAWEI",
AI89="Projet OCM (NOKIA)","TRAVAUX-NOKIA",
AI89="ACCESS-ISSUE","ACCESS-ISSUE",
AI89="Projet OCM (ZTE, NOKIA, autres projets)","TRAVAUX OCM",
AI89="No root CAuse","No root cause",
AI89="ODU HS","PDH",
AI89="IP &amp; VLAN","PDH",
AI89="Warehouse HUAWEI","SPARE-ISSUE",
AI89="SPARE-HS","SPARE-ISSUE",
AI89="Power Telco","BSS",AI89="no impacts","no impacts"
),"")</f>
        <v>ACCESS-ISSUE</v>
      </c>
      <c r="AH89" s="57" t="str" cm="1">
        <f t="array" ref="AH89">IFERROR(_xlfn.IFS(
AI89="MPR ISSUE","TX ISSUE",
AI89="BSS Hardware Issue","RAN ISSUE",
AI89="Sites strategiques, MLL, Pylone, etc.","ENVTECH",
AI89="AKTIVCO DEFAUT GE &amp; POWER Cabinet","POWER ISSUE",
AI89="AKTIVCO Coupure ENEO &amp; Baisse de tension","POWER ISSUE",
AI89="Coupure ENEO &amp; Baisse de tension","POWER ISSUE",
AI89="Defaut GE &amp; POWER Cabinet","POWER ISSUE",
AI89="Sharing","POWER ISSUE",
AI89="Sites strategiques &amp; DataCenter","POWER ISSUE",
AI89="Exclu","Exclu",
AI89="SAT","TX ISSUE",
AI89="SPARE-ISSUE","SPARE-ISSUE",
AI89="Fiber CAmtel","TX ISSUE",
AI89="Fiber AOF","TX ISSUE",
AI89="Projet OCM (HUAWEI)","TRAVAUX-HUAWEI",
AI89="Projet OCM (NOKIA)","TRAVAUX -NOKIA",
AI89="ACCESS-ISSUE","ACCESS-ISSUE",
AI89="Projet OCM (ZTE, NOKIA, autres projets)","TRAVAUX OCM",
AI89="No root CAuse","No root cause",
AI89="ODU HS","TX ISSUE",
AI89="IP &amp; VLAN","TX ISSUE",
AI89="Warehouse HUAWEI","SPARE-ISSUE",
AI89="SPARE-HS","SPARE-ISSUE",
AI89="Power Telco","RAN ISSUE",AI89="no impacts","no impacts"
),"")</f>
        <v>ACCESS-ISSUE</v>
      </c>
      <c r="AI89" s="85" t="s">
        <v>25</v>
      </c>
      <c r="AJ89" s="57" t="str" cm="1">
        <f t="array" ref="AJ89">IFERROR(_xlfn.IFS(
AI89="MPR ISSUE","ACTIVE",
AI89="BSS Hardware Issue","ACTIVE",
AI89="Sites strategiques, MLL, Pylone, etc.","PASSIVE",
AI89="AKTIVCO DEFAUT GE &amp; POWER Cabinet","PASSIVE",
AI89="AKTIVCO Coupure ENEO &amp; Baisse de tension","PASSIVE",
AI89="Coupure ENEO &amp; Baisse de tension","PASSIVE",
AI89="Defaut GE &amp; POWER Cabinet","PASSIVE",
AI89="Sharing","PASSIVE",
AI89="Sites strategiques &amp; DataCenter","PASSIVE",
AI89="Exclu","Exclu",
AI89="SAT","ACTIVE",
AI89="SPARE-ISSUE","SPARE-ISSUE",
AI89="Fiber CAmtel","ACTIVE",
AI89="Fiber AOF","ACTIVE",
AI89="Projet OCM (HUAWEI)","PLANNED WORKS",
AI89="Projet OCM (NOKIA)","PLANNED WORKS",
AI89="ACCESS-ISSUE","ACCESS-ISSUE",
AI89="Projet OCM (ZTE, NOKIA, autres projets)","PLANNED WORKS",
AI89="No root CAuse","No root cause",
AI89="ODU HS","ACTIVE",
AI89="IP &amp; VLAN","ACTIVE",
AI89="Warehouse HUAWEI","SPARE-ISSUE",
AI89="SPARE-HS","SPARE-ISSUE",
AI89="Power Telco","ACTIVE", AI89="no impacts","no impacts"
),"")</f>
        <v>ACCESS-ISSUE</v>
      </c>
      <c r="AK89" s="23" t="s">
        <v>5689</v>
      </c>
      <c r="AL89" s="23" t="str">
        <f t="shared" si="6"/>
        <v>SUO_133</v>
      </c>
      <c r="AN89" s="9" t="s">
        <v>5537</v>
      </c>
      <c r="AO89" s="23" t="str">
        <f>_xlfn.XLOOKUP(B89,'INCIDENT-05-03-2026'!E:E,'INCIDENT-05-03-2026'!F:F,"")</f>
        <v/>
      </c>
      <c r="AP89" s="7" t="s">
        <v>5537</v>
      </c>
      <c r="AQ89" s="6"/>
      <c r="AR89" s="7"/>
      <c r="AS89" s="3" t="str">
        <f>_xlfn.XLOOKUP(B89,'[3]tt num | region | site id'!$C:$C,'[3]tt num | region | site id'!$Q:$Q,"")</f>
        <v/>
      </c>
      <c r="AT89" s="24" t="str">
        <f>_xlfn.XLOOKUP(B89,'[4]Cells Huawei 03052026 12h'!$B:$B,'[4]Cells Huawei 03052026 12h'!$T:$T,"")</f>
        <v/>
      </c>
      <c r="AU89" s="24" t="str">
        <f>_xlfn.XLOOKUP(B89,'[5]cells down 02052026 8h50'!$B:$B,'[5]cells down 02052026 8h50'!$R:$R,"")</f>
        <v/>
      </c>
      <c r="AV89" s="24" t="str">
        <f>_xlfn.XLOOKUP(B89,'[5]cells down 02052026 13h50'!$B:$B,'[5]cells down 02052026 13h50'!$R:$R,"")</f>
        <v/>
      </c>
      <c r="AW89" s="24" t="str">
        <f>_xlfn.XLOOKUP(B89,'[5]cells down 02052026 13h50'!$B:$B,'[5]cells down 02052026 13h50'!$R:$R,"")</f>
        <v/>
      </c>
      <c r="AX89" s="24" t="str">
        <f>_xlfn.XLOOKUP(B89,'[6]cell downs 03052026 8h40 '!$B:$B,'[6]cell downs 03052026 8h40 '!$R:$R,"")</f>
        <v/>
      </c>
      <c r="AY89" s="24" t="str">
        <f>_xlfn.XLOOKUP(B89,'[7]ALL SITES DOWN'!$D:$D,'[7]ALL SITES DOWN'!$J:$J,"")</f>
        <v>(05/03/2026 com ran 17h): 01.05.2026: access not granted for this site for now
30/04/2026 |Access not granted for this site for now
29/04/2026 plan for 30/04/2026 if access possible
28.04.2026: Site to be visited 30/04/2026 if access possible 
27/06/2026 Access banned by Separatists
24.04.26; Access banned by Separatist
23.04.26: FME en route pour le site, ETA=13H UTC // Red zone 
22.04.26; Besoin d'un FME sur site pour vérifier l'état du FAN du MPR et le remplacer au besoin, PN: 3DB18134BBAD01 FME activé eta asap "</v>
      </c>
      <c r="AZ89" s="24" t="str">
        <f>_xlfn.XLOOKUP(B89,'[8]ALL SITES DOWN'!$D:$D,'[8]ALL SITES DOWN'!$J:$J,"")</f>
        <v>(05/03/2026 com ran 10h): 01.05.2026: access not granted for this site for now
30/04/2026 |Access not granted for this site for now
29/04/2026 plan for 30/04/2026 if access possible
28.04.2026: Site to be visited 30/04/2026 if access possible 
27/06/2026 Access banned by Separatists
24.04.26; Access banned by Separatist
23.04.26: FME en route pour le site, ETA=13H UTC // Red zone 
22.04.26; Besoin d'un FME sur site pour vérifier l'état du FAN du MPR et le remplacer au besoin, PN: 3DB18134BBAD01 FME activé eta asap "</v>
      </c>
      <c r="BA89" s="9" t="str">
        <f>_xlfn.XLOOKUP(B89,[9]sheet1!$AC:$AC,[9]sheet1!$AF:$AF,"")</f>
        <v/>
      </c>
      <c r="BB89" s="14" t="s">
        <v>5537</v>
      </c>
      <c r="BC89" s="14" t="s">
        <v>5537</v>
      </c>
      <c r="BD89" s="14" t="str">
        <f>_xlfn.XLOOKUP(B89,'[10]cell downs 18042026 17h'!$B:$B,'[10]cell downs 18042026 17h'!$B:$B,"")</f>
        <v/>
      </c>
      <c r="BE89" s="14" t="str">
        <f>_xlfn.XLOOKUP(B89,'[11]Cells Huawei 19042026 15h'!$B:$B,'[11]Cells Huawei 19042026 15h'!$B:$B,"")</f>
        <v/>
      </c>
      <c r="BF89" s="9" t="str">
        <f>_xlfn.XLOOKUP(B89,'[12]cells down 19042026 9H40'!$B:$B,'[12]cells down 19042026 9H40'!$B:$B,"")</f>
        <v/>
      </c>
      <c r="BG89" s="9" t="s">
        <v>975</v>
      </c>
      <c r="BH89" s="9" t="s">
        <v>594</v>
      </c>
    </row>
    <row r="90" spans="1:60" s="9" customFormat="1" x14ac:dyDescent="0.3">
      <c r="A90" s="1" t="s">
        <v>239</v>
      </c>
      <c r="B90" s="8" t="s">
        <v>240</v>
      </c>
      <c r="C90" s="3" t="str">
        <f>_xlfn.XLOOKUP(B90,'[1]daily break down'!$D:$D,'[1]daily break down'!$E:$E,"")</f>
        <v>NORD-OUEST</v>
      </c>
      <c r="D90" s="1" t="s">
        <v>11</v>
      </c>
      <c r="E90" s="1" t="s">
        <v>96</v>
      </c>
      <c r="F90" s="3" t="s">
        <v>51</v>
      </c>
      <c r="G90" s="1" t="s">
        <v>239</v>
      </c>
      <c r="H90" s="41" t="str">
        <f>_xlfn.XLOOKUP(B90,[2]CALCULATION!$B:$B,[2]CALCULATION!$H:$H,"")</f>
        <v>NOKIA</v>
      </c>
      <c r="I90" s="34">
        <v>9.2964734190981293</v>
      </c>
      <c r="J90" s="34">
        <v>9.2963652058697779</v>
      </c>
      <c r="K90" s="34">
        <v>9.2963110992556022</v>
      </c>
      <c r="L90" s="34">
        <v>9.2964193124839536</v>
      </c>
      <c r="M90" s="34">
        <v>9.2963652058697779</v>
      </c>
      <c r="N90" s="34">
        <v>9.2964734190981293</v>
      </c>
      <c r="O90" s="34">
        <v>9.2963652058697779</v>
      </c>
      <c r="P90" s="34">
        <v>9.2965275257123032</v>
      </c>
      <c r="Q90" s="34">
        <v>9.2963652058697779</v>
      </c>
      <c r="R90" s="34">
        <v>9.2964734190981293</v>
      </c>
      <c r="S90" s="35">
        <v>9.2964734190981293</v>
      </c>
      <c r="T90" s="35">
        <v>54406.740365205333</v>
      </c>
      <c r="U90" s="35">
        <v>9.2964193124839536</v>
      </c>
      <c r="V90" s="35">
        <v>9.2443134636292825</v>
      </c>
      <c r="W90" s="35">
        <v>9.2444204740991864</v>
      </c>
      <c r="X90" s="35">
        <v>9.2443669688642345</v>
      </c>
      <c r="Y90" s="35">
        <v>9.2444739793341402</v>
      </c>
      <c r="Z90" s="35">
        <v>9.2445274845690903</v>
      </c>
      <c r="AA90" s="35">
        <v>32.364693116554562</v>
      </c>
      <c r="AB90" s="35">
        <v>13.770311209033324</v>
      </c>
      <c r="AC90" s="35">
        <v>0</v>
      </c>
      <c r="AD90" s="35">
        <v>9.2445274845690903</v>
      </c>
      <c r="AE90" s="58" t="s">
        <v>5603</v>
      </c>
      <c r="AF90" s="58"/>
      <c r="AG90" s="57" t="str" cm="1">
        <f t="array" ref="AG90">IFERROR(_xlfn.IFS(
AI90="MPR ISSUE","PDH",
AI90="BSS Hardware Issue","BSS",
AI90="Sites strategiques, MLL, Pylone, etc.","ENVTECH",
AI90="AKTIVCO DEFAUT GE &amp; POWER Cabinet","AKTIVCO",
AI90="AKTIVCO Coupure ENEO &amp; Baisse de tension","AKTIVCO GRID ONLY",
AI90="Coupure ENEO &amp; Baisse de tension","IHS GRID ONLY",
AI90="Defaut GE &amp; POWER Cabinet","IHS",
AI90="Sharing","Partners",
AI90="Sites strategiques &amp; DataCenter","SST &amp; DC",
AI90="Exclu","Exclu",
AI90="SAT","SAT",
AI90="SPARE-ISSUE","SPARE-ISSUE",
AI90="Fiber CAmtel","TRANS_FO_CAMTEL",
AI90="Fiber AOF","Fiber AOF",
AI90="Projet OCM (HUAWEI)","TRAVAUX-HUAWEI",
AI90="Projet OCM (NOKIA)","TRAVAUX-NOKIA",
AI90="ACCESS-ISSUE","ACCESS-ISSUE",
AI90="Projet OCM (ZTE, NOKIA, autres projets)","TRAVAUX OCM",
AI90="No root CAuse","No root cause",
AI90="ODU HS","PDH",
AI90="IP &amp; VLAN","PDH",
AI90="Warehouse HUAWEI","SPARE-ISSUE",
AI90="SPARE-HS","SPARE-ISSUE",
AI90="Power Telco","BSS",AI90="no impacts","no impacts"
),"")</f>
        <v>SPARE-ISSUE</v>
      </c>
      <c r="AH90" s="57" t="str" cm="1">
        <f t="array" ref="AH90">IFERROR(_xlfn.IFS(
AI90="MPR ISSUE","TX ISSUE",
AI90="BSS Hardware Issue","RAN ISSUE",
AI90="Sites strategiques, MLL, Pylone, etc.","ENVTECH",
AI90="AKTIVCO DEFAUT GE &amp; POWER Cabinet","POWER ISSUE",
AI90="AKTIVCO Coupure ENEO &amp; Baisse de tension","POWER ISSUE",
AI90="Coupure ENEO &amp; Baisse de tension","POWER ISSUE",
AI90="Defaut GE &amp; POWER Cabinet","POWER ISSUE",
AI90="Sharing","POWER ISSUE",
AI90="Sites strategiques &amp; DataCenter","POWER ISSUE",
AI90="Exclu","Exclu",
AI90="SAT","TX ISSUE",
AI90="SPARE-ISSUE","SPARE-ISSUE",
AI90="Fiber CAmtel","TX ISSUE",
AI90="Fiber AOF","TX ISSUE",
AI90="Projet OCM (HUAWEI)","TRAVAUX-HUAWEI",
AI90="Projet OCM (NOKIA)","TRAVAUX -NOKIA",
AI90="ACCESS-ISSUE","ACCESS-ISSUE",
AI90="Projet OCM (ZTE, NOKIA, autres projets)","TRAVAUX OCM",
AI90="No root CAuse","No root cause",
AI90="ODU HS","TX ISSUE",
AI90="IP &amp; VLAN","TX ISSUE",
AI90="Warehouse HUAWEI","SPARE-ISSUE",
AI90="SPARE-HS","SPARE-ISSUE",
AI90="Power Telco","RAN ISSUE",AI90="no impacts","no impacts"
),"")</f>
        <v>SPARE-ISSUE</v>
      </c>
      <c r="AI90" s="85" t="s">
        <v>5336</v>
      </c>
      <c r="AJ90" s="57" t="str" cm="1">
        <f t="array" ref="AJ90">IFERROR(_xlfn.IFS(
AI90="MPR ISSUE","ACTIVE",
AI90="BSS Hardware Issue","ACTIVE",
AI90="Sites strategiques, MLL, Pylone, etc.","PASSIVE",
AI90="AKTIVCO DEFAUT GE &amp; POWER Cabinet","PASSIVE",
AI90="AKTIVCO Coupure ENEO &amp; Baisse de tension","PASSIVE",
AI90="Coupure ENEO &amp; Baisse de tension","PASSIVE",
AI90="Defaut GE &amp; POWER Cabinet","PASSIVE",
AI90="Sharing","PASSIVE",
AI90="Sites strategiques &amp; DataCenter","PASSIVE",
AI90="Exclu","Exclu",
AI90="SAT","ACTIVE",
AI90="SPARE-ISSUE","SPARE-ISSUE",
AI90="Fiber CAmtel","ACTIVE",
AI90="Fiber AOF","ACTIVE",
AI90="Projet OCM (HUAWEI)","PLANNED WORKS",
AI90="Projet OCM (NOKIA)","PLANNED WORKS",
AI90="ACCESS-ISSUE","ACCESS-ISSUE",
AI90="Projet OCM (ZTE, NOKIA, autres projets)","PLANNED WORKS",
AI90="No root CAuse","No root cause",
AI90="ODU HS","ACTIVE",
AI90="IP &amp; VLAN","ACTIVE",
AI90="Warehouse HUAWEI","SPARE-ISSUE",
AI90="SPARE-HS","SPARE-ISSUE",
AI90="Power Telco","ACTIVE", AI90="no impacts","no impacts"
),"")</f>
        <v>SPARE-ISSUE</v>
      </c>
      <c r="AK90" s="23" t="s">
        <v>5690</v>
      </c>
      <c r="AL90" s="23" t="str">
        <f t="shared" si="6"/>
        <v>NRO_073</v>
      </c>
      <c r="AN90" s="9" t="s">
        <v>5537</v>
      </c>
      <c r="AO90" s="23" t="str">
        <f>_xlfn.XLOOKUP(B90,'INCIDENT-05-03-2026'!E:E,'INCIDENT-05-03-2026'!F:F,"")</f>
        <v/>
      </c>
      <c r="AP90" s="7" t="s">
        <v>5537</v>
      </c>
      <c r="AQ90" s="6"/>
      <c r="AR90" s="7"/>
      <c r="AS90" s="3" t="str">
        <f>_xlfn.XLOOKUP(B90,'[3]tt num | region | site id'!$C:$C,'[3]tt num | region | site id'!$Q:$Q,"")</f>
        <v/>
      </c>
      <c r="AT90" s="24" t="str">
        <f>_xlfn.XLOOKUP(B90,'[4]Cells Huawei 03052026 12h'!$B:$B,'[4]Cells Huawei 03052026 12h'!$T:$T,"")</f>
        <v/>
      </c>
      <c r="AU90" s="24" t="str">
        <f>_xlfn.XLOOKUP(B90,'[5]cells down 02052026 8h50'!$B:$B,'[5]cells down 02052026 8h50'!$R:$R,"")</f>
        <v/>
      </c>
      <c r="AV90" s="24" t="str">
        <f>_xlfn.XLOOKUP(B90,'[5]cells down 02052026 13h50'!$B:$B,'[5]cells down 02052026 13h50'!$R:$R,"")</f>
        <v/>
      </c>
      <c r="AW90" s="24" t="str">
        <f>_xlfn.XLOOKUP(B90,'[5]cells down 02052026 13h50'!$B:$B,'[5]cells down 02052026 13h50'!$R:$R,"")</f>
        <v/>
      </c>
      <c r="AX90" s="24" t="str">
        <f>_xlfn.XLOOKUP(B90,'[6]cell downs 03052026 8h40 '!$B:$B,'[6]cell downs 03052026 8h40 '!$R:$R,"")</f>
        <v/>
      </c>
      <c r="AY90" s="24" t="str">
        <f>_xlfn.XLOOKUP(B90,'[7]ALL SITES DOWN'!$D:$D,'[7]ALL SITES DOWN'!$J:$J,"")</f>
        <v>(05/03/2026 com ran 17h):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v>
      </c>
      <c r="AZ90" s="24" t="str">
        <f>_xlfn.XLOOKUP(B90,'[8]ALL SITES DOWN'!$D:$D,'[8]ALL SITES DOWN'!$J:$J,"")</f>
        <v>(05/03/2026 com ran 10h):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v>
      </c>
      <c r="BA90" s="9" t="str">
        <f>_xlfn.XLOOKUP(B90,[9]sheet1!$AC:$AC,[9]sheet1!$AF:$AF,"")</f>
        <v/>
      </c>
      <c r="BB90" s="14" t="s">
        <v>5537</v>
      </c>
      <c r="BC90" s="14" t="s">
        <v>5537</v>
      </c>
      <c r="BD90" s="14" t="str">
        <f>_xlfn.XLOOKUP(B90,'[10]cell downs 18042026 17h'!$B:$B,'[10]cell downs 18042026 17h'!$B:$B,"")</f>
        <v/>
      </c>
      <c r="BE90" s="14" t="str">
        <f>_xlfn.XLOOKUP(B90,'[11]Cells Huawei 19042026 15h'!$B:$B,'[11]Cells Huawei 19042026 15h'!$B:$B,"")</f>
        <v/>
      </c>
      <c r="BF90" s="9" t="str">
        <f>_xlfn.XLOOKUP(B90,'[12]cells down 19042026 9H40'!$B:$B,'[12]cells down 19042026 9H40'!$B:$B,"")</f>
        <v/>
      </c>
      <c r="BG90" s="9" t="s">
        <v>240</v>
      </c>
      <c r="BH90" s="9" t="s">
        <v>5537</v>
      </c>
    </row>
    <row r="91" spans="1:60" s="9" customFormat="1" x14ac:dyDescent="0.3">
      <c r="A91" s="1" t="s">
        <v>241</v>
      </c>
      <c r="B91" s="8" t="s">
        <v>242</v>
      </c>
      <c r="C91" s="3" t="str">
        <f>_xlfn.XLOOKUP(B91,'[1]daily break down'!$D:$D,'[1]daily break down'!$E:$E,"")</f>
        <v>SUD-OUEST</v>
      </c>
      <c r="D91" s="1" t="s">
        <v>11</v>
      </c>
      <c r="E91" s="1" t="s">
        <v>66</v>
      </c>
      <c r="F91" s="3" t="s">
        <v>13</v>
      </c>
      <c r="G91" s="1" t="s">
        <v>241</v>
      </c>
      <c r="H91" s="41" t="str">
        <f>_xlfn.XLOOKUP(B91,[2]CALCULATION!$B:$B,[2]CALCULATION!$H:$H,"")</f>
        <v>NOKIA</v>
      </c>
      <c r="I91" s="34">
        <v>9.2964734190981293</v>
      </c>
      <c r="J91" s="34">
        <v>9.2963652058697779</v>
      </c>
      <c r="K91" s="34">
        <v>9.2963110992556022</v>
      </c>
      <c r="L91" s="34">
        <v>9.2964193124839536</v>
      </c>
      <c r="M91" s="34">
        <v>9.2963652058697779</v>
      </c>
      <c r="N91" s="34">
        <v>9.2964734190981293</v>
      </c>
      <c r="O91" s="34">
        <v>9.2963652058697779</v>
      </c>
      <c r="P91" s="34">
        <v>9.2965275257123032</v>
      </c>
      <c r="Q91" s="34">
        <v>9.2963652058697779</v>
      </c>
      <c r="R91" s="34">
        <v>9.2964734190981293</v>
      </c>
      <c r="S91" s="35">
        <v>9.2964734190981293</v>
      </c>
      <c r="T91" s="35">
        <v>54406.740365205333</v>
      </c>
      <c r="U91" s="35">
        <v>9.2964193124839536</v>
      </c>
      <c r="V91" s="35">
        <v>9.2443134636292825</v>
      </c>
      <c r="W91" s="35">
        <v>9.2444204740991864</v>
      </c>
      <c r="X91" s="35">
        <v>9.2443669688642345</v>
      </c>
      <c r="Y91" s="35">
        <v>9.2444739793341402</v>
      </c>
      <c r="Z91" s="35">
        <v>9.2445274845690903</v>
      </c>
      <c r="AA91" s="35">
        <v>32.364693116554562</v>
      </c>
      <c r="AB91" s="35">
        <v>13.770311209033324</v>
      </c>
      <c r="AC91" s="35">
        <v>0</v>
      </c>
      <c r="AD91" s="35">
        <v>9.2445274845690903</v>
      </c>
      <c r="AE91" s="58" t="s">
        <v>5559</v>
      </c>
      <c r="AF91" s="58"/>
      <c r="AG91" s="57" t="str" cm="1">
        <f t="array" ref="AG91">IFERROR(_xlfn.IFS(
AI91="MPR ISSUE","PDH",
AI91="BSS Hardware Issue","BSS",
AI91="Sites strategiques, MLL, Pylone, etc.","ENVTECH",
AI91="AKTIVCO DEFAUT GE &amp; POWER Cabinet","AKTIVCO",
AI91="AKTIVCO Coupure ENEO &amp; Baisse de tension","AKTIVCO GRID ONLY",
AI91="Coupure ENEO &amp; Baisse de tension","IHS GRID ONLY",
AI91="Defaut GE &amp; POWER Cabinet","IHS",
AI91="Sharing","Partners",
AI91="Sites strategiques &amp; DataCenter","SST &amp; DC",
AI91="Exclu","Exclu",
AI91="SAT","SAT",
AI91="SPARE-ISSUE","SPARE-ISSUE",
AI91="Fiber CAmtel","TRANS_FO_CAMTEL",
AI91="Fiber AOF","Fiber AOF",
AI91="Projet OCM (HUAWEI)","TRAVAUX-HUAWEI",
AI91="Projet OCM (NOKIA)","TRAVAUX-NOKIA",
AI91="ACCESS-ISSUE","ACCESS-ISSUE",
AI91="Projet OCM (ZTE, NOKIA, autres projets)","TRAVAUX OCM",
AI91="No root CAuse","No root cause",
AI91="ODU HS","PDH",
AI91="IP &amp; VLAN","PDH",
AI91="Warehouse HUAWEI","SPARE-ISSUE",
AI91="SPARE-HS","SPARE-ISSUE",
AI91="Power Telco","BSS",AI91="no impacts","no impacts"
),"")</f>
        <v>Exclu</v>
      </c>
      <c r="AH91" s="57" t="str" cm="1">
        <f t="array" ref="AH91">IFERROR(_xlfn.IFS(
AI91="MPR ISSUE","TX ISSUE",
AI91="BSS Hardware Issue","RAN ISSUE",
AI91="Sites strategiques, MLL, Pylone, etc.","ENVTECH",
AI91="AKTIVCO DEFAUT GE &amp; POWER Cabinet","POWER ISSUE",
AI91="AKTIVCO Coupure ENEO &amp; Baisse de tension","POWER ISSUE",
AI91="Coupure ENEO &amp; Baisse de tension","POWER ISSUE",
AI91="Defaut GE &amp; POWER Cabinet","POWER ISSUE",
AI91="Sharing","POWER ISSUE",
AI91="Sites strategiques &amp; DataCenter","POWER ISSUE",
AI91="Exclu","Exclu",
AI91="SAT","TX ISSUE",
AI91="SPARE-ISSUE","SPARE-ISSUE",
AI91="Fiber CAmtel","TX ISSUE",
AI91="Fiber AOF","TX ISSUE",
AI91="Projet OCM (HUAWEI)","TRAVAUX-HUAWEI",
AI91="Projet OCM (NOKIA)","TRAVAUX -NOKIA",
AI91="ACCESS-ISSUE","ACCESS-ISSUE",
AI91="Projet OCM (ZTE, NOKIA, autres projets)","TRAVAUX OCM",
AI91="No root CAuse","No root cause",
AI91="ODU HS","TX ISSUE",
AI91="IP &amp; VLAN","TX ISSUE",
AI91="Warehouse HUAWEI","SPARE-ISSUE",
AI91="SPARE-HS","SPARE-ISSUE",
AI91="Power Telco","RAN ISSUE",AI91="no impacts","no impacts"
),"")</f>
        <v>Exclu</v>
      </c>
      <c r="AI91" s="85" t="s">
        <v>5559</v>
      </c>
      <c r="AJ91" s="57" t="str" cm="1">
        <f t="array" ref="AJ91">IFERROR(_xlfn.IFS(
AI91="MPR ISSUE","ACTIVE",
AI91="BSS Hardware Issue","ACTIVE",
AI91="Sites strategiques, MLL, Pylone, etc.","PASSIVE",
AI91="AKTIVCO DEFAUT GE &amp; POWER Cabinet","PASSIVE",
AI91="AKTIVCO Coupure ENEO &amp; Baisse de tension","PASSIVE",
AI91="Coupure ENEO &amp; Baisse de tension","PASSIVE",
AI91="Defaut GE &amp; POWER Cabinet","PASSIVE",
AI91="Sharing","PASSIVE",
AI91="Sites strategiques &amp; DataCenter","PASSIVE",
AI91="Exclu","Exclu",
AI91="SAT","ACTIVE",
AI91="SPARE-ISSUE","SPARE-ISSUE",
AI91="Fiber CAmtel","ACTIVE",
AI91="Fiber AOF","ACTIVE",
AI91="Projet OCM (HUAWEI)","PLANNED WORKS",
AI91="Projet OCM (NOKIA)","PLANNED WORKS",
AI91="ACCESS-ISSUE","ACCESS-ISSUE",
AI91="Projet OCM (ZTE, NOKIA, autres projets)","PLANNED WORKS",
AI91="No root CAuse","No root cause",
AI91="ODU HS","ACTIVE",
AI91="IP &amp; VLAN","ACTIVE",
AI91="Warehouse HUAWEI","SPARE-ISSUE",
AI91="SPARE-HS","SPARE-ISSUE",
AI91="Power Telco","ACTIVE", AI91="no impacts","no impacts"
),"")</f>
        <v>Exclu</v>
      </c>
      <c r="AK91" s="23" t="s">
        <v>5537</v>
      </c>
      <c r="AL91" s="23" t="str">
        <f t="shared" si="6"/>
        <v>SUO_016</v>
      </c>
      <c r="AN91" s="9" t="s">
        <v>5537</v>
      </c>
      <c r="AO91" s="23" t="str">
        <f>_xlfn.XLOOKUP(B91,'INCIDENT-05-03-2026'!E:E,'INCIDENT-05-03-2026'!F:F,"")</f>
        <v/>
      </c>
      <c r="AP91" s="7" t="s">
        <v>5537</v>
      </c>
      <c r="AQ91" s="6"/>
      <c r="AR91" s="7"/>
      <c r="AS91" s="3" t="str">
        <f>_xlfn.XLOOKUP(B91,'[3]tt num | region | site id'!$C:$C,'[3]tt num | region | site id'!$Q:$Q,"")</f>
        <v/>
      </c>
      <c r="AT91" s="24" t="str">
        <f>_xlfn.XLOOKUP(B91,'[4]Cells Huawei 03052026 12h'!$B:$B,'[4]Cells Huawei 03052026 12h'!$T:$T,"")</f>
        <v/>
      </c>
      <c r="AU91" s="24" t="str">
        <f>_xlfn.XLOOKUP(B91,'[5]cells down 02052026 8h50'!$B:$B,'[5]cells down 02052026 8h50'!$R:$R,"")</f>
        <v/>
      </c>
      <c r="AV91" s="24" t="str">
        <f>_xlfn.XLOOKUP(B91,'[5]cells down 02052026 13h50'!$B:$B,'[5]cells down 02052026 13h50'!$R:$R,"")</f>
        <v/>
      </c>
      <c r="AW91" s="24" t="str">
        <f>_xlfn.XLOOKUP(B91,'[5]cells down 02052026 13h50'!$B:$B,'[5]cells down 02052026 13h50'!$R:$R,"")</f>
        <v/>
      </c>
      <c r="AX91" s="24" t="str">
        <f>_xlfn.XLOOKUP(B91,'[6]cell downs 03052026 8h40 '!$B:$B,'[6]cell downs 03052026 8h40 '!$R:$R,"")</f>
        <v/>
      </c>
      <c r="AY91" s="24" t="str">
        <f>_xlfn.XLOOKUP(B91,'[7]ALL SITES DOWN'!$D:$D,'[7]ALL SITES DOWN'!$J:$J,"")</f>
        <v/>
      </c>
      <c r="AZ91" s="24" t="str">
        <f>_xlfn.XLOOKUP(B91,'[8]ALL SITES DOWN'!$D:$D,'[8]ALL SITES DOWN'!$J:$J,"")</f>
        <v/>
      </c>
      <c r="BA91" s="9" t="str">
        <f>_xlfn.XLOOKUP(B91,[9]sheet1!$AC:$AC,[9]sheet1!$AF:$AF,"")</f>
        <v/>
      </c>
      <c r="BB91" s="14" t="s">
        <v>5537</v>
      </c>
      <c r="BC91" s="14" t="s">
        <v>5537</v>
      </c>
      <c r="BD91" s="14" t="str">
        <f>_xlfn.XLOOKUP(B91,'[10]cell downs 18042026 17h'!$B:$B,'[10]cell downs 18042026 17h'!$B:$B,"")</f>
        <v/>
      </c>
      <c r="BE91" s="14" t="str">
        <f>_xlfn.XLOOKUP(B91,'[11]Cells Huawei 19042026 15h'!$B:$B,'[11]Cells Huawei 19042026 15h'!$B:$B,"")</f>
        <v/>
      </c>
      <c r="BF91" s="9" t="str">
        <f>_xlfn.XLOOKUP(B91,'[12]cells down 19042026 9H40'!$B:$B,'[12]cells down 19042026 9H40'!$B:$B,"")</f>
        <v/>
      </c>
      <c r="BG91" s="9" t="s">
        <v>242</v>
      </c>
      <c r="BH91" s="9" t="s">
        <v>302</v>
      </c>
    </row>
    <row r="92" spans="1:60" s="9" customFormat="1" ht="21.45" customHeight="1" x14ac:dyDescent="0.3">
      <c r="A92" s="1" t="s">
        <v>1051</v>
      </c>
      <c r="B92" s="1" t="s">
        <v>1052</v>
      </c>
      <c r="C92" s="3" t="str">
        <f>_xlfn.XLOOKUP(B92,'[1]daily break down'!$D:$D,'[1]daily break down'!$E:$E,"")</f>
        <v>NORD-OUEST</v>
      </c>
      <c r="D92" s="1" t="s">
        <v>11</v>
      </c>
      <c r="E92" s="1" t="s">
        <v>237</v>
      </c>
      <c r="F92" s="3" t="s">
        <v>51</v>
      </c>
      <c r="G92" s="1" t="s">
        <v>1053</v>
      </c>
      <c r="H92" s="41" t="str">
        <f>_xlfn.XLOOKUP(B92,[2]CALCULATION!$B:$B,[2]CALCULATION!$H:$H,"")</f>
        <v>NOKIA</v>
      </c>
      <c r="I92" s="34">
        <v>9.2964734190981293</v>
      </c>
      <c r="J92" s="34">
        <v>9.2963652058697779</v>
      </c>
      <c r="K92" s="34">
        <v>9.2963110992556022</v>
      </c>
      <c r="L92" s="34">
        <v>9.2964193124839536</v>
      </c>
      <c r="M92" s="34">
        <v>9.2963652058697779</v>
      </c>
      <c r="N92" s="34">
        <v>9.2964734190981293</v>
      </c>
      <c r="O92" s="34">
        <v>9.2963652058697779</v>
      </c>
      <c r="P92" s="34">
        <v>9.2965275257123032</v>
      </c>
      <c r="Q92" s="34">
        <v>9.2963652058697779</v>
      </c>
      <c r="R92" s="34">
        <v>9.2964734190981293</v>
      </c>
      <c r="S92" s="35">
        <v>9.2964734190981293</v>
      </c>
      <c r="T92" s="35">
        <v>54406.740365205333</v>
      </c>
      <c r="U92" s="35">
        <v>9.2964193124839536</v>
      </c>
      <c r="V92" s="35">
        <v>9.2443134636292825</v>
      </c>
      <c r="W92" s="35">
        <v>9.2444204740991864</v>
      </c>
      <c r="X92" s="35">
        <v>9.2443669688642345</v>
      </c>
      <c r="Y92" s="35">
        <v>9.2444739793341402</v>
      </c>
      <c r="Z92" s="35">
        <v>9.2445274845690903</v>
      </c>
      <c r="AA92" s="35">
        <v>32.364693116554562</v>
      </c>
      <c r="AB92" s="35">
        <v>13.770311209033324</v>
      </c>
      <c r="AC92" s="35">
        <v>0</v>
      </c>
      <c r="AD92" s="35">
        <v>9.2445274845690903</v>
      </c>
      <c r="AE92" s="58" t="s">
        <v>5603</v>
      </c>
      <c r="AF92" s="58"/>
      <c r="AG92" s="57" t="str" cm="1">
        <f t="array" ref="AG92">IFERROR(_xlfn.IFS(
AI92="MPR ISSUE","PDH",
AI92="BSS Hardware Issue","BSS",
AI92="Sites strategiques, MLL, Pylone, etc.","ENVTECH",
AI92="AKTIVCO DEFAUT GE &amp; POWER Cabinet","AKTIVCO",
AI92="AKTIVCO Coupure ENEO &amp; Baisse de tension","AKTIVCO GRID ONLY",
AI92="Coupure ENEO &amp; Baisse de tension","IHS GRID ONLY",
AI92="Defaut GE &amp; POWER Cabinet","IHS",
AI92="Sharing","Partners",
AI92="Sites strategiques &amp; DataCenter","SST &amp; DC",
AI92="Exclu","Exclu",
AI92="SAT","SAT",
AI92="SPARE-ISSUE","SPARE-ISSUE",
AI92="Fiber CAmtel","TRANS_FO_CAMTEL",
AI92="Fiber AOF","Fiber AOF",
AI92="Projet OCM (HUAWEI)","TRAVAUX-HUAWEI",
AI92="Projet OCM (NOKIA)","TRAVAUX-NOKIA",
AI92="ACCESS-ISSUE","ACCESS-ISSUE",
AI92="Projet OCM (ZTE, NOKIA, autres projets)","TRAVAUX OCM",
AI92="No root CAuse","No root cause",
AI92="ODU HS","PDH",
AI92="IP &amp; VLAN","PDH",
AI92="Warehouse HUAWEI","SPARE-ISSUE",
AI92="SPARE-HS","SPARE-ISSUE",
AI92="Power Telco","BSS",AI92="no impacts","no impacts"
),"")</f>
        <v>ACCESS-ISSUE</v>
      </c>
      <c r="AH92" s="57" t="str" cm="1">
        <f t="array" ref="AH92">IFERROR(_xlfn.IFS(
AI92="MPR ISSUE","TX ISSUE",
AI92="BSS Hardware Issue","RAN ISSUE",
AI92="Sites strategiques, MLL, Pylone, etc.","ENVTECH",
AI92="AKTIVCO DEFAUT GE &amp; POWER Cabinet","POWER ISSUE",
AI92="AKTIVCO Coupure ENEO &amp; Baisse de tension","POWER ISSUE",
AI92="Coupure ENEO &amp; Baisse de tension","POWER ISSUE",
AI92="Defaut GE &amp; POWER Cabinet","POWER ISSUE",
AI92="Sharing","POWER ISSUE",
AI92="Sites strategiques &amp; DataCenter","POWER ISSUE",
AI92="Exclu","Exclu",
AI92="SAT","TX ISSUE",
AI92="SPARE-ISSUE","SPARE-ISSUE",
AI92="Fiber CAmtel","TX ISSUE",
AI92="Fiber AOF","TX ISSUE",
AI92="Projet OCM (HUAWEI)","TRAVAUX-HUAWEI",
AI92="Projet OCM (NOKIA)","TRAVAUX -NOKIA",
AI92="ACCESS-ISSUE","ACCESS-ISSUE",
AI92="Projet OCM (ZTE, NOKIA, autres projets)","TRAVAUX OCM",
AI92="No root CAuse","No root cause",
AI92="ODU HS","TX ISSUE",
AI92="IP &amp; VLAN","TX ISSUE",
AI92="Warehouse HUAWEI","SPARE-ISSUE",
AI92="SPARE-HS","SPARE-ISSUE",
AI92="Power Telco","RAN ISSUE",AI92="no impacts","no impacts"
),"")</f>
        <v>ACCESS-ISSUE</v>
      </c>
      <c r="AI92" s="85" t="s">
        <v>25</v>
      </c>
      <c r="AJ92" s="57" t="str" cm="1">
        <f t="array" ref="AJ92">IFERROR(_xlfn.IFS(
AI92="MPR ISSUE","ACTIVE",
AI92="BSS Hardware Issue","ACTIVE",
AI92="Sites strategiques, MLL, Pylone, etc.","PASSIVE",
AI92="AKTIVCO DEFAUT GE &amp; POWER Cabinet","PASSIVE",
AI92="AKTIVCO Coupure ENEO &amp; Baisse de tension","PASSIVE",
AI92="Coupure ENEO &amp; Baisse de tension","PASSIVE",
AI92="Defaut GE &amp; POWER Cabinet","PASSIVE",
AI92="Sharing","PASSIVE",
AI92="Sites strategiques &amp; DataCenter","PASSIVE",
AI92="Exclu","Exclu",
AI92="SAT","ACTIVE",
AI92="SPARE-ISSUE","SPARE-ISSUE",
AI92="Fiber CAmtel","ACTIVE",
AI92="Fiber AOF","ACTIVE",
AI92="Projet OCM (HUAWEI)","PLANNED WORKS",
AI92="Projet OCM (NOKIA)","PLANNED WORKS",
AI92="ACCESS-ISSUE","ACCESS-ISSUE",
AI92="Projet OCM (ZTE, NOKIA, autres projets)","PLANNED WORKS",
AI92="No root CAuse","No root cause",
AI92="ODU HS","ACTIVE",
AI92="IP &amp; VLAN","ACTIVE",
AI92="Warehouse HUAWEI","SPARE-ISSUE",
AI92="SPARE-HS","SPARE-ISSUE",
AI92="Power Telco","ACTIVE", AI92="no impacts","no impacts"
),"")</f>
        <v>ACCESS-ISSUE</v>
      </c>
      <c r="AK92" s="23" t="s">
        <v>5691</v>
      </c>
      <c r="AL92" s="23" t="str">
        <f t="shared" si="6"/>
        <v>NRO_085</v>
      </c>
      <c r="AN92" s="9" t="s">
        <v>5537</v>
      </c>
      <c r="AO92" s="23" t="str">
        <f>_xlfn.XLOOKUP(B92,'INCIDENT-05-03-2026'!E:E,'INCIDENT-05-03-2026'!F:F,"")</f>
        <v/>
      </c>
      <c r="AP92" s="7" t="s">
        <v>5537</v>
      </c>
      <c r="AQ92" s="6"/>
      <c r="AR92" s="7"/>
      <c r="AS92" s="3" t="str">
        <f>_xlfn.XLOOKUP(B92,'[3]tt num | region | site id'!$C:$C,'[3]tt num | region | site id'!$Q:$Q,"")</f>
        <v/>
      </c>
      <c r="AT92" s="24" t="str">
        <f>_xlfn.XLOOKUP(B92,'[4]Cells Huawei 03052026 12h'!$B:$B,'[4]Cells Huawei 03052026 12h'!$T:$T,"")</f>
        <v/>
      </c>
      <c r="AU92" s="24" t="str">
        <f>_xlfn.XLOOKUP(B92,'[5]cells down 02052026 8h50'!$B:$B,'[5]cells down 02052026 8h50'!$R:$R,"")</f>
        <v/>
      </c>
      <c r="AV92" s="24" t="str">
        <f>_xlfn.XLOOKUP(B92,'[5]cells down 02052026 13h50'!$B:$B,'[5]cells down 02052026 13h50'!$R:$R,"")</f>
        <v/>
      </c>
      <c r="AW92" s="24" t="str">
        <f>_xlfn.XLOOKUP(B92,'[5]cells down 02052026 13h50'!$B:$B,'[5]cells down 02052026 13h50'!$R:$R,"")</f>
        <v/>
      </c>
      <c r="AX92" s="24" t="str">
        <f>_xlfn.XLOOKUP(B92,'[6]cell downs 03052026 8h40 '!$B:$B,'[6]cell downs 03052026 8h40 '!$R:$R,"")</f>
        <v/>
      </c>
      <c r="AY92" s="24" t="str">
        <f>_xlfn.XLOOKUP(B92,'[7]ALL SITES DOWN'!$D:$D,'[7]ALL SITES DOWN'!$J:$J,"")</f>
        <v>(05/03/2026 com ran 17h): 30/04/2026 access not granted for now we keep trying
29/04/2026 |access not granted for this site for mow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v>
      </c>
      <c r="AZ92" s="24" t="str">
        <f>_xlfn.XLOOKUP(B92,'[8]ALL SITES DOWN'!$D:$D,'[8]ALL SITES DOWN'!$J:$J,"")</f>
        <v>(05/03/2026 com ran 10h): 30/04/2026 access not granted for now we keep trying
29/04/2026 |access not granted for this site for mow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v>
      </c>
      <c r="BA92" s="9" t="str">
        <f>_xlfn.XLOOKUP(B92,[9]sheet1!$AC:$AC,[9]sheet1!$AF:$AF,"")</f>
        <v/>
      </c>
      <c r="BB92" s="14" t="s">
        <v>5537</v>
      </c>
      <c r="BC92" s="14" t="s">
        <v>5537</v>
      </c>
      <c r="BD92" s="14" t="str">
        <f>_xlfn.XLOOKUP(B92,'[10]cell downs 18042026 17h'!$B:$B,'[10]cell downs 18042026 17h'!$B:$B,"")</f>
        <v/>
      </c>
      <c r="BE92" s="14" t="str">
        <f>_xlfn.XLOOKUP(B92,'[11]Cells Huawei 19042026 15h'!$B:$B,'[11]Cells Huawei 19042026 15h'!$B:$B,"")</f>
        <v/>
      </c>
      <c r="BF92" s="9" t="str">
        <f>_xlfn.XLOOKUP(B92,'[12]cells down 19042026 9H40'!$B:$B,'[12]cells down 19042026 9H40'!$B:$B,"")</f>
        <v/>
      </c>
      <c r="BG92" s="9" t="s">
        <v>1052</v>
      </c>
      <c r="BH92" s="9" t="s">
        <v>5537</v>
      </c>
    </row>
    <row r="93" spans="1:60" s="9" customFormat="1" x14ac:dyDescent="0.3">
      <c r="A93" s="2" t="s">
        <v>288</v>
      </c>
      <c r="B93" s="1" t="s">
        <v>289</v>
      </c>
      <c r="C93" s="3" t="str">
        <f>_xlfn.XLOOKUP(B93,'[1]daily break down'!$D:$D,'[1]daily break down'!$E:$E,"")</f>
        <v>NORD-OUEST</v>
      </c>
      <c r="D93" s="1" t="s">
        <v>11</v>
      </c>
      <c r="E93" s="1" t="s">
        <v>96</v>
      </c>
      <c r="F93" s="3" t="s">
        <v>51</v>
      </c>
      <c r="G93" s="1" t="s">
        <v>290</v>
      </c>
      <c r="H93" s="41" t="str">
        <f>_xlfn.XLOOKUP(B93,[2]CALCULATION!$B:$B,[2]CALCULATION!$H:$H,"")</f>
        <v>NOKIA</v>
      </c>
      <c r="I93" s="34">
        <v>0.24277367257091551</v>
      </c>
      <c r="J93" s="34">
        <v>1.5338244792699267</v>
      </c>
      <c r="K93" s="34">
        <v>0.51109508474795129</v>
      </c>
      <c r="L93" s="34">
        <v>4.7844167808974243</v>
      </c>
      <c r="M93" s="34">
        <v>9.2963652058697779</v>
      </c>
      <c r="N93" s="34">
        <v>9.2964734190981293</v>
      </c>
      <c r="O93" s="34">
        <v>3.4243322694278615</v>
      </c>
      <c r="P93" s="34">
        <v>9.2965275257123032</v>
      </c>
      <c r="Q93" s="34">
        <v>9.2963652058697779</v>
      </c>
      <c r="R93" s="34">
        <v>9.2964734190981293</v>
      </c>
      <c r="S93" s="35">
        <v>9.2964734190981293</v>
      </c>
      <c r="T93" s="35">
        <v>54406.740365205333</v>
      </c>
      <c r="U93" s="35">
        <v>9.2964193124839536</v>
      </c>
      <c r="V93" s="35">
        <v>9.2443134636292825</v>
      </c>
      <c r="W93" s="35">
        <v>9.2444204740991864</v>
      </c>
      <c r="X93" s="35">
        <v>3.9081650415343301</v>
      </c>
      <c r="Y93" s="35">
        <v>1.0701046990435794E-3</v>
      </c>
      <c r="Z93" s="35">
        <v>9.2445274845690903</v>
      </c>
      <c r="AA93" s="35">
        <v>32.364693116554562</v>
      </c>
      <c r="AB93" s="35">
        <v>13.770311209033324</v>
      </c>
      <c r="AC93" s="35">
        <v>0</v>
      </c>
      <c r="AD93" s="35">
        <v>9.2445274845690903</v>
      </c>
      <c r="AE93" s="58" t="s">
        <v>5603</v>
      </c>
      <c r="AF93" s="58"/>
      <c r="AG93" s="57" t="str" cm="1">
        <f t="array" ref="AG93">IFERROR(_xlfn.IFS(
AI93="MPR ISSUE","PDH",
AI93="BSS Hardware Issue","BSS",
AI93="Sites strategiques, MLL, Pylone, etc.","ENVTECH",
AI93="AKTIVCO DEFAUT GE &amp; POWER Cabinet","AKTIVCO",
AI93="AKTIVCO Coupure ENEO &amp; Baisse de tension","AKTIVCO GRID ONLY",
AI93="Coupure ENEO &amp; Baisse de tension","IHS GRID ONLY",
AI93="Defaut GE &amp; POWER Cabinet","IHS",
AI93="Sharing","Partners",
AI93="Sites strategiques &amp; DataCenter","SST &amp; DC",
AI93="Exclu","Exclu",
AI93="SAT","SAT",
AI93="SPARE-ISSUE","SPARE-ISSUE",
AI93="Fiber CAmtel","TRANS_FO_CAMTEL",
AI93="Fiber AOF","Fiber AOF",
AI93="Projet OCM (HUAWEI)","TRAVAUX-HUAWEI",
AI93="Projet OCM (NOKIA)","TRAVAUX-NOKIA",
AI93="ACCESS-ISSUE","ACCESS-ISSUE",
AI93="Projet OCM (ZTE, NOKIA, autres projets)","TRAVAUX OCM",
AI93="No root CAuse","No root cause",
AI93="ODU HS","PDH",
AI93="IP &amp; VLAN","PDH",
AI93="Warehouse HUAWEI","SPARE-ISSUE",
AI93="SPARE-HS","SPARE-ISSUE",
AI93="Power Telco","BSS",AI93="no impacts","no impacts"
),"")</f>
        <v>BSS</v>
      </c>
      <c r="AH93" s="57" t="str" cm="1">
        <f t="array" ref="AH93">IFERROR(_xlfn.IFS(
AI93="MPR ISSUE","TX ISSUE",
AI93="BSS Hardware Issue","RAN ISSUE",
AI93="Sites strategiques, MLL, Pylone, etc.","ENVTECH",
AI93="AKTIVCO DEFAUT GE &amp; POWER Cabinet","POWER ISSUE",
AI93="AKTIVCO Coupure ENEO &amp; Baisse de tension","POWER ISSUE",
AI93="Coupure ENEO &amp; Baisse de tension","POWER ISSUE",
AI93="Defaut GE &amp; POWER Cabinet","POWER ISSUE",
AI93="Sharing","POWER ISSUE",
AI93="Sites strategiques &amp; DataCenter","POWER ISSUE",
AI93="Exclu","Exclu",
AI93="SAT","TX ISSUE",
AI93="SPARE-ISSUE","SPARE-ISSUE",
AI93="Fiber CAmtel","TX ISSUE",
AI93="Fiber AOF","TX ISSUE",
AI93="Projet OCM (HUAWEI)","TRAVAUX-HUAWEI",
AI93="Projet OCM (NOKIA)","TRAVAUX -NOKIA",
AI93="ACCESS-ISSUE","ACCESS-ISSUE",
AI93="Projet OCM (ZTE, NOKIA, autres projets)","TRAVAUX OCM",
AI93="No root CAuse","No root cause",
AI93="ODU HS","TX ISSUE",
AI93="IP &amp; VLAN","TX ISSUE",
AI93="Warehouse HUAWEI","SPARE-ISSUE",
AI93="SPARE-HS","SPARE-ISSUE",
AI93="Power Telco","RAN ISSUE",AI93="no impacts","no impacts"
),"")</f>
        <v>RAN ISSUE</v>
      </c>
      <c r="AI93" s="85" t="s">
        <v>5320</v>
      </c>
      <c r="AJ93" s="57" t="str" cm="1">
        <f t="array" ref="AJ93">IFERROR(_xlfn.IFS(
AI93="MPR ISSUE","ACTIVE",
AI93="BSS Hardware Issue","ACTIVE",
AI93="Sites strategiques, MLL, Pylone, etc.","PASSIVE",
AI93="AKTIVCO DEFAUT GE &amp; POWER Cabinet","PASSIVE",
AI93="AKTIVCO Coupure ENEO &amp; Baisse de tension","PASSIVE",
AI93="Coupure ENEO &amp; Baisse de tension","PASSIVE",
AI93="Defaut GE &amp; POWER Cabinet","PASSIVE",
AI93="Sharing","PASSIVE",
AI93="Sites strategiques &amp; DataCenter","PASSIVE",
AI93="Exclu","Exclu",
AI93="SAT","ACTIVE",
AI93="SPARE-ISSUE","SPARE-ISSUE",
AI93="Fiber CAmtel","ACTIVE",
AI93="Fiber AOF","ACTIVE",
AI93="Projet OCM (HUAWEI)","PLANNED WORKS",
AI93="Projet OCM (NOKIA)","PLANNED WORKS",
AI93="ACCESS-ISSUE","ACCESS-ISSUE",
AI93="Projet OCM (ZTE, NOKIA, autres projets)","PLANNED WORKS",
AI93="No root CAuse","No root cause",
AI93="ODU HS","ACTIVE",
AI93="IP &amp; VLAN","ACTIVE",
AI93="Warehouse HUAWEI","SPARE-ISSUE",
AI93="SPARE-HS","SPARE-ISSUE",
AI93="Power Telco","ACTIVE", AI93="no impacts","no impacts"
),"")</f>
        <v>ACTIVE</v>
      </c>
      <c r="AK93" s="23" t="s">
        <v>5789</v>
      </c>
      <c r="AL93" s="23" t="str">
        <f t="shared" si="6"/>
        <v>NRO_089</v>
      </c>
      <c r="AN93" s="9" t="s">
        <v>5537</v>
      </c>
      <c r="AO93" s="23" t="str">
        <f>_xlfn.XLOOKUP(B93,'INCIDENT-05-03-2026'!E:E,'INCIDENT-05-03-2026'!F:F,"")</f>
        <v/>
      </c>
      <c r="AP93" s="7" t="s">
        <v>5537</v>
      </c>
      <c r="AQ93" s="6"/>
      <c r="AR93" s="7"/>
      <c r="AS93" s="3" t="str">
        <f>_xlfn.XLOOKUP(B93,'[3]tt num | region | site id'!$C:$C,'[3]tt num | region | site id'!$Q:$Q,"")</f>
        <v/>
      </c>
      <c r="AT93" s="24" t="str">
        <f>_xlfn.XLOOKUP(B93,'[4]Cells Huawei 03052026 12h'!$B:$B,'[4]Cells Huawei 03052026 12h'!$T:$T,"")</f>
        <v/>
      </c>
      <c r="AU93" s="24" t="str">
        <f>_xlfn.XLOOKUP(B93,'[5]cells down 02052026 8h50'!$B:$B,'[5]cells down 02052026 8h50'!$R:$R,"")</f>
        <v/>
      </c>
      <c r="AV93" s="24" t="str">
        <f>_xlfn.XLOOKUP(B93,'[5]cells down 02052026 13h50'!$B:$B,'[5]cells down 02052026 13h50'!$R:$R,"")</f>
        <v/>
      </c>
      <c r="AW93" s="24" t="str">
        <f>_xlfn.XLOOKUP(B93,'[5]cells down 02052026 13h50'!$B:$B,'[5]cells down 02052026 13h50'!$R:$R,"")</f>
        <v/>
      </c>
      <c r="AX93" s="24" t="str">
        <f>_xlfn.XLOOKUP(B93,'[6]cell downs 03052026 8h40 '!$B:$B,'[6]cell downs 03052026 8h40 '!$R:$R,"")</f>
        <v xml:space="preserve">(05/03/2026 cell nokia): 30/04/2026 :  Check breaker and  interconnection FXDB (sfp, optical fiber) between system and radio module, swap its if needed || Access issue </v>
      </c>
      <c r="AY93" s="24" t="str">
        <f>_xlfn.XLOOKUP(B93,'[7]ALL SITES DOWN'!$D:$D,'[7]ALL SITES DOWN'!$J:$J,"")</f>
        <v/>
      </c>
      <c r="AZ93" s="24" t="str">
        <f>_xlfn.XLOOKUP(B93,'[8]ALL SITES DOWN'!$D:$D,'[8]ALL SITES DOWN'!$J:$J,"")</f>
        <v/>
      </c>
      <c r="BA93" s="9" t="str">
        <f>_xlfn.XLOOKUP(B93,[9]sheet1!$AC:$AC,[9]sheet1!$AF:$AF,"")</f>
        <v/>
      </c>
      <c r="BB93" s="14" t="s">
        <v>5537</v>
      </c>
      <c r="BC93" s="14" t="s">
        <v>5537</v>
      </c>
      <c r="BD93" s="14" t="str">
        <f>_xlfn.XLOOKUP(B93,'[10]cell downs 18042026 17h'!$B:$B,'[10]cell downs 18042026 17h'!$B:$B,"")</f>
        <v>NRO_089</v>
      </c>
      <c r="BE93" s="14" t="str">
        <f>_xlfn.XLOOKUP(B93,'[11]Cells Huawei 19042026 15h'!$B:$B,'[11]Cells Huawei 19042026 15h'!$B:$B,"")</f>
        <v/>
      </c>
      <c r="BF93" s="9" t="str">
        <f>_xlfn.XLOOKUP(B93,'[12]cells down 19042026 9H40'!$B:$B,'[12]cells down 19042026 9H40'!$B:$B,"")</f>
        <v/>
      </c>
      <c r="BG93" s="9" t="s">
        <v>289</v>
      </c>
      <c r="BH93" s="9" t="s">
        <v>5537</v>
      </c>
    </row>
    <row r="94" spans="1:60" s="9" customFormat="1" ht="19.95" customHeight="1" x14ac:dyDescent="0.3">
      <c r="A94" s="1" t="s">
        <v>330</v>
      </c>
      <c r="B94" s="8" t="s">
        <v>331</v>
      </c>
      <c r="C94" s="3" t="str">
        <f>_xlfn.XLOOKUP(B94,'[1]daily break down'!$D:$D,'[1]daily break down'!$E:$E,"")</f>
        <v>Douala</v>
      </c>
      <c r="D94" s="1" t="s">
        <v>21</v>
      </c>
      <c r="E94" s="1" t="s">
        <v>30</v>
      </c>
      <c r="F94" s="3" t="s">
        <v>31</v>
      </c>
      <c r="G94" s="1" t="s">
        <v>32</v>
      </c>
      <c r="H94" s="42" t="str">
        <f>_xlfn.XLOOKUP(B94,[2]CALCULATION!$B:$B,[2]CALCULATION!$H:$H,"")</f>
        <v>ZTE</v>
      </c>
      <c r="I94" s="34">
        <v>0</v>
      </c>
      <c r="J94" s="34">
        <v>0</v>
      </c>
      <c r="K94" s="34">
        <v>0</v>
      </c>
      <c r="L94" s="34">
        <v>0</v>
      </c>
      <c r="M94" s="34">
        <v>0</v>
      </c>
      <c r="N94" s="34">
        <v>0</v>
      </c>
      <c r="O94" s="34">
        <v>0</v>
      </c>
      <c r="P94" s="34">
        <v>0</v>
      </c>
      <c r="Q94" s="34">
        <v>0</v>
      </c>
      <c r="R94" s="34">
        <v>0</v>
      </c>
      <c r="S94" s="35">
        <v>0</v>
      </c>
      <c r="T94" s="35">
        <v>0</v>
      </c>
      <c r="U94" s="35">
        <v>0</v>
      </c>
      <c r="V94" s="35">
        <v>0</v>
      </c>
      <c r="W94" s="35">
        <v>0</v>
      </c>
      <c r="X94" s="35">
        <v>0</v>
      </c>
      <c r="Y94" s="35">
        <v>0</v>
      </c>
      <c r="Z94" s="35">
        <v>0</v>
      </c>
      <c r="AA94" s="35">
        <v>7.7653831396952144</v>
      </c>
      <c r="AB94" s="35">
        <v>6.610386894743824</v>
      </c>
      <c r="AC94" s="35">
        <v>11.080905383842566</v>
      </c>
      <c r="AD94" s="35">
        <v>9.1066444940973046</v>
      </c>
      <c r="AE94" s="58" t="s">
        <v>5560</v>
      </c>
      <c r="AF94" s="58"/>
      <c r="AG94" s="57" t="str" cm="1">
        <f t="array" ref="AG94">IFERROR(_xlfn.IFS(
AI94="MPR ISSUE","PDH",
AI94="BSS Hardware Issue","BSS",
AI94="Sites strategiques, MLL, Pylone, etc.","ENVTECH",
AI94="AKTIVCO DEFAUT GE &amp; POWER Cabinet","AKTIVCO",
AI94="AKTIVCO Coupure ENEO &amp; Baisse de tension","AKTIVCO GRID ONLY",
AI94="Coupure ENEO &amp; Baisse de tension","IHS GRID ONLY",
AI94="Defaut GE &amp; POWER Cabinet","IHS",
AI94="Sharing","Partners",
AI94="Sites strategiques &amp; DataCenter","SST &amp; DC",
AI94="Exclu","Exclu",
AI94="SAT","SAT",
AI94="SPARE-ISSUE","SPARE-ISSUE",
AI94="Fiber CAmtel","TRANS_FO_CAMTEL",
AI94="Fiber AOF","Fiber AOF",
AI94="Projet OCM (HUAWEI)","TRAVAUX-HUAWEI",
AI94="Projet OCM (NOKIA)","TRAVAUX-NOKIA",
AI94="ACCESS-ISSUE","ACCESS-ISSUE",
AI94="Projet OCM (ZTE, NOKIA, autres projets)","TRAVAUX OCM",
AI94="No root CAuse","No root cause",
AI94="ODU HS","PDH",
AI94="IP &amp; VLAN","PDH",
AI94="Warehouse HUAWEI","SPARE-ISSUE",
AI94="SPARE-HS","SPARE-ISSUE",
AI94="Power Telco","BSS",AI94="no impacts","no impacts"
),"")</f>
        <v>AKTIVCO GRID ONLY</v>
      </c>
      <c r="AH94" s="57" t="str" cm="1">
        <f t="array" ref="AH94">IFERROR(_xlfn.IFS(
AI94="MPR ISSUE","TX ISSUE",
AI94="BSS Hardware Issue","RAN ISSUE",
AI94="Sites strategiques, MLL, Pylone, etc.","ENVTECH",
AI94="AKTIVCO DEFAUT GE &amp; POWER Cabinet","POWER ISSUE",
AI94="AKTIVCO Coupure ENEO &amp; Baisse de tension","POWER ISSUE",
AI94="Coupure ENEO &amp; Baisse de tension","POWER ISSUE",
AI94="Defaut GE &amp; POWER Cabinet","POWER ISSUE",
AI94="Sharing","POWER ISSUE",
AI94="Sites strategiques &amp; DataCenter","POWER ISSUE",
AI94="Exclu","Exclu",
AI94="SAT","TX ISSUE",
AI94="SPARE-ISSUE","SPARE-ISSUE",
AI94="Fiber CAmtel","TX ISSUE",
AI94="Fiber AOF","TX ISSUE",
AI94="Projet OCM (HUAWEI)","TRAVAUX-HUAWEI",
AI94="Projet OCM (NOKIA)","TRAVAUX -NOKIA",
AI94="ACCESS-ISSUE","ACCESS-ISSUE",
AI94="Projet OCM (ZTE, NOKIA, autres projets)","TRAVAUX OCM",
AI94="No root CAuse","No root cause",
AI94="ODU HS","TX ISSUE",
AI94="IP &amp; VLAN","TX ISSUE",
AI94="Warehouse HUAWEI","SPARE-ISSUE",
AI94="SPARE-HS","SPARE-ISSUE",
AI94="Power Telco","RAN ISSUE",AI94="no impacts","no impacts"
),"")</f>
        <v>POWER ISSUE</v>
      </c>
      <c r="AI94" s="85" t="s">
        <v>5327</v>
      </c>
      <c r="AJ94" s="57" t="str" cm="1">
        <f t="array" ref="AJ94">IFERROR(_xlfn.IFS(
AI94="MPR ISSUE","ACTIVE",
AI94="BSS Hardware Issue","ACTIVE",
AI94="Sites strategiques, MLL, Pylone, etc.","PASSIVE",
AI94="AKTIVCO DEFAUT GE &amp; POWER Cabinet","PASSIVE",
AI94="AKTIVCO Coupure ENEO &amp; Baisse de tension","PASSIVE",
AI94="Coupure ENEO &amp; Baisse de tension","PASSIVE",
AI94="Defaut GE &amp; POWER Cabinet","PASSIVE",
AI94="Sharing","PASSIVE",
AI94="Sites strategiques &amp; DataCenter","PASSIVE",
AI94="Exclu","Exclu",
AI94="SAT","ACTIVE",
AI94="SPARE-ISSUE","SPARE-ISSUE",
AI94="Fiber CAmtel","ACTIVE",
AI94="Fiber AOF","ACTIVE",
AI94="Projet OCM (HUAWEI)","PLANNED WORKS",
AI94="Projet OCM (NOKIA)","PLANNED WORKS",
AI94="ACCESS-ISSUE","ACCESS-ISSUE",
AI94="Projet OCM (ZTE, NOKIA, autres projets)","PLANNED WORKS",
AI94="No root CAuse","No root cause",
AI94="ODU HS","ACTIVE",
AI94="IP &amp; VLAN","ACTIVE",
AI94="Warehouse HUAWEI","SPARE-ISSUE",
AI94="SPARE-HS","SPARE-ISSUE",
AI94="Power Telco","ACTIVE", AI94="no impacts","no impacts"
),"")</f>
        <v>PASSIVE</v>
      </c>
      <c r="AK94" s="23" t="s">
        <v>5869</v>
      </c>
      <c r="AL94" s="23" t="str">
        <f t="shared" si="6"/>
        <v>LIT_611</v>
      </c>
      <c r="AN94" s="9" t="s">
        <v>5537</v>
      </c>
      <c r="AO94" s="23" t="str">
        <f>_xlfn.XLOOKUP(B94,'INCIDENT-05-03-2026'!E:E,'INCIDENT-05-03-2026'!F:F,"")</f>
        <v/>
      </c>
      <c r="AP94" s="7" t="s">
        <v>5968</v>
      </c>
      <c r="AQ94" s="6"/>
      <c r="AR94" s="7"/>
      <c r="AS94" s="3" t="str">
        <f>_xlfn.XLOOKUP(B94,'[3]tt num | region | site id'!$C:$C,'[3]tt num | region | site id'!$Q:$Q,"")</f>
        <v/>
      </c>
      <c r="AT94" s="24" t="str">
        <f>_xlfn.XLOOKUP(B94,'[4]Cells Huawei 03052026 12h'!$B:$B,'[4]Cells Huawei 03052026 12h'!$T:$T,"")</f>
        <v/>
      </c>
      <c r="AU94" s="24" t="str">
        <f>_xlfn.XLOOKUP(B94,'[5]cells down 02052026 8h50'!$B:$B,'[5]cells down 02052026 8h50'!$R:$R,"")</f>
        <v/>
      </c>
      <c r="AV94" s="24" t="str">
        <f>_xlfn.XLOOKUP(B94,'[5]cells down 02052026 13h50'!$B:$B,'[5]cells down 02052026 13h50'!$R:$R,"")</f>
        <v/>
      </c>
      <c r="AW94" s="24" t="str">
        <f>_xlfn.XLOOKUP(B94,'[5]cells down 02052026 13h50'!$B:$B,'[5]cells down 02052026 13h50'!$R:$R,"")</f>
        <v/>
      </c>
      <c r="AX94" s="24" t="str">
        <f>_xlfn.XLOOKUP(B94,'[6]cell downs 03052026 8h40 '!$B:$B,'[6]cell downs 03052026 8h40 '!$R:$R,"")</f>
        <v/>
      </c>
      <c r="AY94" s="24" t="str">
        <f>_xlfn.XLOOKUP(B94,'[7]ALL SITES DOWN'!$D:$D,'[7]ALL SITES DOWN'!$J:$J,"")</f>
        <v/>
      </c>
      <c r="AZ94" s="24" t="str">
        <f>_xlfn.XLOOKUP(B94,'[8]ALL SITES DOWN'!$D:$D,'[8]ALL SITES DOWN'!$J:$J,"")</f>
        <v/>
      </c>
      <c r="BA94" s="9" t="str">
        <f>_xlfn.XLOOKUP(B94,[9]sheet1!$AC:$AC,[9]sheet1!$AF:$AF,"")</f>
        <v>(05/03/2026 ticket)..INC-20260503-00006066...2026-05-03 11:27:12...Power issue site solar only awaited sunshine return...Others...user:DRAME IMOURANA</v>
      </c>
      <c r="BB94" s="14" t="s">
        <v>5980</v>
      </c>
      <c r="BC94" s="14" t="s">
        <v>5537</v>
      </c>
      <c r="BD94" s="14" t="str">
        <f>_xlfn.XLOOKUP(B94,'[10]cell downs 18042026 17h'!$B:$B,'[10]cell downs 18042026 17h'!$B:$B,"")</f>
        <v/>
      </c>
      <c r="BE94" s="14" t="str">
        <f>_xlfn.XLOOKUP(B94,'[11]Cells Huawei 19042026 15h'!$B:$B,'[11]Cells Huawei 19042026 15h'!$B:$B,"")</f>
        <v/>
      </c>
      <c r="BF94" s="9" t="str">
        <f>_xlfn.XLOOKUP(B94,'[12]cells down 19042026 9H40'!$B:$B,'[12]cells down 19042026 9H40'!$B:$B,"")</f>
        <v/>
      </c>
      <c r="BG94" s="9" t="s">
        <v>5537</v>
      </c>
      <c r="BH94" s="9" t="s">
        <v>5537</v>
      </c>
    </row>
    <row r="95" spans="1:60" s="9" customFormat="1" ht="20.55" customHeight="1" x14ac:dyDescent="0.3">
      <c r="A95" s="1" t="s">
        <v>2136</v>
      </c>
      <c r="B95" s="8" t="s">
        <v>2137</v>
      </c>
      <c r="C95" s="3" t="str">
        <f>_xlfn.XLOOKUP(B95,'[1]daily break down'!$D:$D,'[1]daily break down'!$E:$E,"")</f>
        <v>CENTRE</v>
      </c>
      <c r="D95" s="1" t="s">
        <v>11</v>
      </c>
      <c r="E95" s="1" t="s">
        <v>5484</v>
      </c>
      <c r="F95" s="3" t="s">
        <v>69</v>
      </c>
      <c r="G95" s="1" t="s">
        <v>2138</v>
      </c>
      <c r="H95" s="41" t="str">
        <f>_xlfn.XLOOKUP(B95,[2]CALCULATION!$B:$B,[2]CALCULATION!$H:$H,"")</f>
        <v>NOKIA</v>
      </c>
      <c r="I95" s="34">
        <v>0</v>
      </c>
      <c r="J95" s="34">
        <v>0</v>
      </c>
      <c r="K95" s="34">
        <v>0</v>
      </c>
      <c r="L95" s="34">
        <v>0.28682764527704951</v>
      </c>
      <c r="M95" s="34">
        <v>0</v>
      </c>
      <c r="N95" s="34">
        <v>0</v>
      </c>
      <c r="O95" s="34">
        <v>4.2596852256993972E-2</v>
      </c>
      <c r="P95" s="34">
        <v>0</v>
      </c>
      <c r="Q95" s="34">
        <v>0</v>
      </c>
      <c r="R95" s="34">
        <v>0</v>
      </c>
      <c r="S95" s="35">
        <v>0</v>
      </c>
      <c r="T95" s="35">
        <v>17403.285923414747</v>
      </c>
      <c r="U95" s="35">
        <v>0</v>
      </c>
      <c r="V95" s="35">
        <v>0</v>
      </c>
      <c r="W95" s="35">
        <v>0</v>
      </c>
      <c r="X95" s="35">
        <v>0</v>
      </c>
      <c r="Y95" s="35">
        <v>1.2268393672970297</v>
      </c>
      <c r="Z95" s="35">
        <v>8.8741107429950965</v>
      </c>
      <c r="AA95" s="35">
        <v>30.036389578312534</v>
      </c>
      <c r="AB95" s="35">
        <v>12.776851256838404</v>
      </c>
      <c r="AC95" s="35">
        <v>0</v>
      </c>
      <c r="AD95" s="35">
        <v>8.5785299900408916</v>
      </c>
      <c r="AE95" s="58" t="s">
        <v>5560</v>
      </c>
      <c r="AF95" s="58"/>
      <c r="AG95" s="57" t="str" cm="1">
        <f t="array" ref="AG95">IFERROR(_xlfn.IFS(
AI95="MPR ISSUE","PDH",
AI95="BSS Hardware Issue","BSS",
AI95="Sites strategiques, MLL, Pylone, etc.","ENVTECH",
AI95="AKTIVCO DEFAUT GE &amp; POWER Cabinet","AKTIVCO",
AI95="AKTIVCO Coupure ENEO &amp; Baisse de tension","AKTIVCO GRID ONLY",
AI95="Coupure ENEO &amp; Baisse de tension","IHS GRID ONLY",
AI95="Defaut GE &amp; POWER Cabinet","IHS",
AI95="Sharing","Partners",
AI95="Sites strategiques &amp; DataCenter","SST &amp; DC",
AI95="Exclu","Exclu",
AI95="SAT","SAT",
AI95="SPARE-ISSUE","SPARE-ISSUE",
AI95="Fiber CAmtel","TRANS_FO_CAMTEL",
AI95="Fiber AOF","Fiber AOF",
AI95="Projet OCM (HUAWEI)","TRAVAUX-HUAWEI",
AI95="Projet OCM (NOKIA)","TRAVAUX-NOKIA",
AI95="ACCESS-ISSUE","ACCESS-ISSUE",
AI95="Projet OCM (ZTE, NOKIA, autres projets)","TRAVAUX OCM",
AI95="No root CAuse","No root cause",
AI95="ODU HS","PDH",
AI95="IP &amp; VLAN","PDH",
AI95="Warehouse HUAWEI","SPARE-ISSUE",
AI95="SPARE-HS","SPARE-ISSUE",
AI95="Power Telco","BSS",AI95="no impacts","no impacts"
),"")</f>
        <v>PDH</v>
      </c>
      <c r="AH95" s="57" t="str" cm="1">
        <f t="array" ref="AH95">IFERROR(_xlfn.IFS(
AI95="MPR ISSUE","TX ISSUE",
AI95="BSS Hardware Issue","RAN ISSUE",
AI95="Sites strategiques, MLL, Pylone, etc.","ENVTECH",
AI95="AKTIVCO DEFAUT GE &amp; POWER Cabinet","POWER ISSUE",
AI95="AKTIVCO Coupure ENEO &amp; Baisse de tension","POWER ISSUE",
AI95="Coupure ENEO &amp; Baisse de tension","POWER ISSUE",
AI95="Defaut GE &amp; POWER Cabinet","POWER ISSUE",
AI95="Sharing","POWER ISSUE",
AI95="Sites strategiques &amp; DataCenter","POWER ISSUE",
AI95="Exclu","Exclu",
AI95="SAT","TX ISSUE",
AI95="SPARE-ISSUE","SPARE-ISSUE",
AI95="Fiber CAmtel","TX ISSUE",
AI95="Fiber AOF","TX ISSUE",
AI95="Projet OCM (HUAWEI)","TRAVAUX-HUAWEI",
AI95="Projet OCM (NOKIA)","TRAVAUX -NOKIA",
AI95="ACCESS-ISSUE","ACCESS-ISSUE",
AI95="Projet OCM (ZTE, NOKIA, autres projets)","TRAVAUX OCM",
AI95="No root CAuse","No root cause",
AI95="ODU HS","TX ISSUE",
AI95="IP &amp; VLAN","TX ISSUE",
AI95="Warehouse HUAWEI","SPARE-ISSUE",
AI95="SPARE-HS","SPARE-ISSUE",
AI95="Power Telco","RAN ISSUE",AI95="no impacts","no impacts"
),"")</f>
        <v>TX ISSUE</v>
      </c>
      <c r="AI95" s="85" t="s">
        <v>5352</v>
      </c>
      <c r="AJ95" s="57" t="str" cm="1">
        <f t="array" ref="AJ95">IFERROR(_xlfn.IFS(
AI95="MPR ISSUE","ACTIVE",
AI95="BSS Hardware Issue","ACTIVE",
AI95="Sites strategiques, MLL, Pylone, etc.","PASSIVE",
AI95="AKTIVCO DEFAUT GE &amp; POWER Cabinet","PASSIVE",
AI95="AKTIVCO Coupure ENEO &amp; Baisse de tension","PASSIVE",
AI95="Coupure ENEO &amp; Baisse de tension","PASSIVE",
AI95="Defaut GE &amp; POWER Cabinet","PASSIVE",
AI95="Sharing","PASSIVE",
AI95="Sites strategiques &amp; DataCenter","PASSIVE",
AI95="Exclu","Exclu",
AI95="SAT","ACTIVE",
AI95="SPARE-ISSUE","SPARE-ISSUE",
AI95="Fiber CAmtel","ACTIVE",
AI95="Fiber AOF","ACTIVE",
AI95="Projet OCM (HUAWEI)","PLANNED WORKS",
AI95="Projet OCM (NOKIA)","PLANNED WORKS",
AI95="ACCESS-ISSUE","ACCESS-ISSUE",
AI95="Projet OCM (ZTE, NOKIA, autres projets)","PLANNED WORKS",
AI95="No root CAuse","No root cause",
AI95="ODU HS","ACTIVE",
AI95="IP &amp; VLAN","ACTIVE",
AI95="Warehouse HUAWEI","SPARE-ISSUE",
AI95="SPARE-HS","SPARE-ISSUE",
AI95="Power Telco","ACTIVE", AI95="no impacts","no impacts"
),"")</f>
        <v>ACTIVE</v>
      </c>
      <c r="AK95" s="23" t="s">
        <v>5739</v>
      </c>
      <c r="AL95" s="23" t="str">
        <f t="shared" si="6"/>
        <v>SUD_050</v>
      </c>
      <c r="AN95" s="9" t="s">
        <v>5537</v>
      </c>
      <c r="AO95" s="23" t="str">
        <f>_xlfn.XLOOKUP(B95,'INCIDENT-05-03-2026'!E:E,'INCIDENT-05-03-2026'!F:F,"")</f>
        <v/>
      </c>
      <c r="AP95" s="7" t="s">
        <v>5941</v>
      </c>
      <c r="AQ95" s="6"/>
      <c r="AR95" s="7"/>
      <c r="AS95" s="3" t="str">
        <f>_xlfn.XLOOKUP(B95,'[3]tt num | region | site id'!$C:$C,'[3]tt num | region | site id'!$Q:$Q,"")</f>
        <v/>
      </c>
      <c r="AT95" s="24" t="str">
        <f>_xlfn.XLOOKUP(B95,'[4]Cells Huawei 03052026 12h'!$B:$B,'[4]Cells Huawei 03052026 12h'!$T:$T,"")</f>
        <v/>
      </c>
      <c r="AU95" s="24" t="str">
        <f>_xlfn.XLOOKUP(B95,'[5]cells down 02052026 8h50'!$B:$B,'[5]cells down 02052026 8h50'!$R:$R,"")</f>
        <v/>
      </c>
      <c r="AV95" s="24" t="str">
        <f>_xlfn.XLOOKUP(B95,'[5]cells down 02052026 13h50'!$B:$B,'[5]cells down 02052026 13h50'!$R:$R,"")</f>
        <v/>
      </c>
      <c r="AW95" s="24" t="str">
        <f>_xlfn.XLOOKUP(B95,'[5]cells down 02052026 13h50'!$B:$B,'[5]cells down 02052026 13h50'!$R:$R,"")</f>
        <v/>
      </c>
      <c r="AX95" s="24" t="str">
        <f>_xlfn.XLOOKUP(B95,'[6]cell downs 03052026 8h40 '!$B:$B,'[6]cell downs 03052026 8h40 '!$R:$R,"")</f>
        <v/>
      </c>
      <c r="AY95" s="24" t="str">
        <f>_xlfn.XLOOKUP(B95,'[7]ALL SITES DOWN'!$D:$D,'[7]ALL SITES DOWN'!$J:$J,"")</f>
        <v>(05/03/2026 com ran 17h): 03.05.2026: La carte MPT-ACC a ete remplacee ce Jour mais de nouveau down. Possible deafaut sur l'ODU. FME Peguy activer pour check
03.05.2026: Need FME on the site to check MPR status as it's not supervised</v>
      </c>
      <c r="AZ95" s="24" t="str">
        <f>_xlfn.XLOOKUP(B95,'[8]ALL SITES DOWN'!$D:$D,'[8]ALL SITES DOWN'!$J:$J,"")</f>
        <v>(05/03/2026 com ran 10h): 03.05.2026: Spare recu. FME sur site travaux en Cours ETR=1H
02.05.2026: FME Sur site nous remonte un defaut de carte EASV2 et ODU. Commande passee au WH de Yaounde ETD=03.05.2026
02.05.2026: FME Peguy activated is managing. Update ASAP
02.05.2026: Need FME on the site to check MPR status as it's not supervised</v>
      </c>
      <c r="BA95" s="9" t="str">
        <f>_xlfn.XLOOKUP(B95,[9]sheet1!$AC:$AC,[9]sheet1!$AF:$AF,"")</f>
        <v>(05/03/2026 ticket)..INC-20260503-00017480...Others Transmission equipement fault</v>
      </c>
      <c r="BB95" s="14" t="s">
        <v>5980</v>
      </c>
      <c r="BC95" s="14" t="s">
        <v>5537</v>
      </c>
      <c r="BD95" s="14" t="str">
        <f>_xlfn.XLOOKUP(B95,'[10]cell downs 18042026 17h'!$B:$B,'[10]cell downs 18042026 17h'!$B:$B,"")</f>
        <v/>
      </c>
      <c r="BE95" s="14" t="str">
        <f>_xlfn.XLOOKUP(B95,'[11]Cells Huawei 19042026 15h'!$B:$B,'[11]Cells Huawei 19042026 15h'!$B:$B,"")</f>
        <v/>
      </c>
      <c r="BF95" s="9" t="str">
        <f>_xlfn.XLOOKUP(B95,'[12]cells down 19042026 9H40'!$B:$B,'[12]cells down 19042026 9H40'!$B:$B,"")</f>
        <v/>
      </c>
      <c r="BG95" s="9" t="s">
        <v>2137</v>
      </c>
      <c r="BH95" s="9" t="s">
        <v>5537</v>
      </c>
    </row>
    <row r="96" spans="1:60" s="9" customFormat="1" ht="27.45" customHeight="1" x14ac:dyDescent="0.3">
      <c r="A96" s="1" t="s">
        <v>4326</v>
      </c>
      <c r="B96" s="8" t="s">
        <v>4327</v>
      </c>
      <c r="C96" s="3" t="str">
        <f>_xlfn.XLOOKUP(B96,'[1]daily break down'!$D:$D,'[1]daily break down'!$E:$E,"")</f>
        <v>Yaounde</v>
      </c>
      <c r="D96" s="1" t="s">
        <v>21</v>
      </c>
      <c r="E96" s="1" t="s">
        <v>36</v>
      </c>
      <c r="F96" s="3" t="s">
        <v>37</v>
      </c>
      <c r="G96" s="1" t="s">
        <v>38</v>
      </c>
      <c r="H96" s="42" t="str">
        <f>_xlfn.XLOOKUP(B96,[2]CALCULATION!$B:$B,[2]CALCULATION!$H:$H,"")</f>
        <v>ZTE</v>
      </c>
      <c r="I96" s="34">
        <v>0</v>
      </c>
      <c r="J96" s="34">
        <v>0</v>
      </c>
      <c r="K96" s="34">
        <v>0</v>
      </c>
      <c r="L96" s="34">
        <v>0</v>
      </c>
      <c r="M96" s="34">
        <v>0</v>
      </c>
      <c r="N96" s="34">
        <v>0</v>
      </c>
      <c r="O96" s="34">
        <v>0</v>
      </c>
      <c r="P96" s="34">
        <v>0</v>
      </c>
      <c r="Q96" s="34">
        <v>12.667132518912316</v>
      </c>
      <c r="R96" s="34">
        <v>0</v>
      </c>
      <c r="S96" s="35">
        <v>3.0497983922746955E-2</v>
      </c>
      <c r="T96" s="35">
        <v>0</v>
      </c>
      <c r="U96" s="35">
        <v>0</v>
      </c>
      <c r="V96" s="35">
        <v>0</v>
      </c>
      <c r="W96" s="35">
        <v>0</v>
      </c>
      <c r="X96" s="35">
        <v>0</v>
      </c>
      <c r="Y96" s="35">
        <v>0</v>
      </c>
      <c r="Z96" s="35">
        <v>0</v>
      </c>
      <c r="AA96" s="35">
        <v>4.4086893357153425</v>
      </c>
      <c r="AB96" s="35">
        <v>3.2072287333693743</v>
      </c>
      <c r="AC96" s="35">
        <v>13.023210255938819</v>
      </c>
      <c r="AD96" s="35">
        <v>8.4977192501847725</v>
      </c>
      <c r="AE96" s="58" t="s">
        <v>5560</v>
      </c>
      <c r="AF96" s="58"/>
      <c r="AG96" s="57" t="str" cm="1">
        <f t="array" ref="AG96">IFERROR(_xlfn.IFS(
AI96="MPR ISSUE","PDH",
AI96="BSS Hardware Issue","BSS",
AI96="Sites strategiques, MLL, Pylone, etc.","ENVTECH",
AI96="AKTIVCO DEFAUT GE &amp; POWER Cabinet","AKTIVCO",
AI96="AKTIVCO Coupure ENEO &amp; Baisse de tension","AKTIVCO GRID ONLY",
AI96="Coupure ENEO &amp; Baisse de tension","IHS GRID ONLY",
AI96="Defaut GE &amp; POWER Cabinet","IHS",
AI96="Sharing","Partners",
AI96="Sites strategiques &amp; DataCenter","SST &amp; DC",
AI96="Exclu","Exclu",
AI96="SAT","SAT",
AI96="SPARE-ISSUE","SPARE-ISSUE",
AI96="Fiber CAmtel","TRANS_FO_CAMTEL",
AI96="Fiber AOF","Fiber AOF",
AI96="Projet OCM (HUAWEI)","TRAVAUX-HUAWEI",
AI96="Projet OCM (NOKIA)","TRAVAUX-NOKIA",
AI96="ACCESS-ISSUE","ACCESS-ISSUE",
AI96="Projet OCM (ZTE, NOKIA, autres projets)","TRAVAUX OCM",
AI96="No root CAuse","No root cause",
AI96="ODU HS","PDH",
AI96="IP &amp; VLAN","PDH",
AI96="Warehouse HUAWEI","SPARE-ISSUE",
AI96="SPARE-HS","SPARE-ISSUE",
AI96="Power Telco","BSS",AI96="no impacts","no impacts"
),"")</f>
        <v>AKTIVCO</v>
      </c>
      <c r="AH96" s="57" t="str" cm="1">
        <f t="array" ref="AH96">IFERROR(_xlfn.IFS(
AI96="MPR ISSUE","TX ISSUE",
AI96="BSS Hardware Issue","RAN ISSUE",
AI96="Sites strategiques, MLL, Pylone, etc.","ENVTECH",
AI96="AKTIVCO DEFAUT GE &amp; POWER Cabinet","POWER ISSUE",
AI96="AKTIVCO Coupure ENEO &amp; Baisse de tension","POWER ISSUE",
AI96="Coupure ENEO &amp; Baisse de tension","POWER ISSUE",
AI96="Defaut GE &amp; POWER Cabinet","POWER ISSUE",
AI96="Sharing","POWER ISSUE",
AI96="Sites strategiques &amp; DataCenter","POWER ISSUE",
AI96="Exclu","Exclu",
AI96="SAT","TX ISSUE",
AI96="SPARE-ISSUE","SPARE-ISSUE",
AI96="Fiber CAmtel","TX ISSUE",
AI96="Fiber AOF","TX ISSUE",
AI96="Projet OCM (HUAWEI)","TRAVAUX-HUAWEI",
AI96="Projet OCM (NOKIA)","TRAVAUX -NOKIA",
AI96="ACCESS-ISSUE","ACCESS-ISSUE",
AI96="Projet OCM (ZTE, NOKIA, autres projets)","TRAVAUX OCM",
AI96="No root CAuse","No root cause",
AI96="ODU HS","TX ISSUE",
AI96="IP &amp; VLAN","TX ISSUE",
AI96="Warehouse HUAWEI","SPARE-ISSUE",
AI96="SPARE-HS","SPARE-ISSUE",
AI96="Power Telco","RAN ISSUE",AI96="no impacts","no impacts"
),"")</f>
        <v>POWER ISSUE</v>
      </c>
      <c r="AI96" s="85" t="s">
        <v>5325</v>
      </c>
      <c r="AJ96" s="57" t="str" cm="1">
        <f t="array" ref="AJ96">IFERROR(_xlfn.IFS(
AI96="MPR ISSUE","ACTIVE",
AI96="BSS Hardware Issue","ACTIVE",
AI96="Sites strategiques, MLL, Pylone, etc.","PASSIVE",
AI96="AKTIVCO DEFAUT GE &amp; POWER Cabinet","PASSIVE",
AI96="AKTIVCO Coupure ENEO &amp; Baisse de tension","PASSIVE",
AI96="Coupure ENEO &amp; Baisse de tension","PASSIVE",
AI96="Defaut GE &amp; POWER Cabinet","PASSIVE",
AI96="Sharing","PASSIVE",
AI96="Sites strategiques &amp; DataCenter","PASSIVE",
AI96="Exclu","Exclu",
AI96="SAT","ACTIVE",
AI96="SPARE-ISSUE","SPARE-ISSUE",
AI96="Fiber CAmtel","ACTIVE",
AI96="Fiber AOF","ACTIVE",
AI96="Projet OCM (HUAWEI)","PLANNED WORKS",
AI96="Projet OCM (NOKIA)","PLANNED WORKS",
AI96="ACCESS-ISSUE","ACCESS-ISSUE",
AI96="Projet OCM (ZTE, NOKIA, autres projets)","PLANNED WORKS",
AI96="No root CAuse","No root cause",
AI96="ODU HS","ACTIVE",
AI96="IP &amp; VLAN","ACTIVE",
AI96="Warehouse HUAWEI","SPARE-ISSUE",
AI96="SPARE-HS","SPARE-ISSUE",
AI96="Power Telco","ACTIVE", AI96="no impacts","no impacts"
),"")</f>
        <v>PASSIVE</v>
      </c>
      <c r="AK96" s="23" t="s">
        <v>6056</v>
      </c>
      <c r="AL96" s="23" t="str">
        <f t="shared" si="6"/>
        <v>CTR_748</v>
      </c>
      <c r="AN96" s="9" t="s">
        <v>6036</v>
      </c>
      <c r="AO96" s="23" t="str">
        <f>_xlfn.XLOOKUP(B96,'INCIDENT-05-03-2026'!E:E,'INCIDENT-05-03-2026'!F:F,"")</f>
        <v/>
      </c>
      <c r="AP96" s="7" t="s">
        <v>5941</v>
      </c>
      <c r="AQ96" s="6"/>
      <c r="AR96" s="7"/>
      <c r="AS96" s="3" t="str">
        <f>_xlfn.XLOOKUP(B96,'[3]tt num | region | site id'!$C:$C,'[3]tt num | region | site id'!$Q:$Q,"")</f>
        <v/>
      </c>
      <c r="AT96" s="24" t="str">
        <f>_xlfn.XLOOKUP(B96,'[4]Cells Huawei 03052026 12h'!$B:$B,'[4]Cells Huawei 03052026 12h'!$T:$T,"")</f>
        <v/>
      </c>
      <c r="AU96" s="24" t="str">
        <f>_xlfn.XLOOKUP(B96,'[5]cells down 02052026 8h50'!$B:$B,'[5]cells down 02052026 8h50'!$R:$R,"")</f>
        <v/>
      </c>
      <c r="AV96" s="24" t="str">
        <f>_xlfn.XLOOKUP(B96,'[5]cells down 02052026 13h50'!$B:$B,'[5]cells down 02052026 13h50'!$R:$R,"")</f>
        <v/>
      </c>
      <c r="AW96" s="24" t="str">
        <f>_xlfn.XLOOKUP(B96,'[5]cells down 02052026 13h50'!$B:$B,'[5]cells down 02052026 13h50'!$R:$R,"")</f>
        <v/>
      </c>
      <c r="AX96" s="24" t="str">
        <f>_xlfn.XLOOKUP(B96,'[6]cell downs 03052026 8h40 '!$B:$B,'[6]cell downs 03052026 8h40 '!$R:$R,"")</f>
        <v/>
      </c>
      <c r="AY96" s="24" t="str">
        <f>_xlfn.XLOOKUP(B96,'[7]ALL SITES DOWN'!$D:$D,'[7]ALL SITES DOWN'!$J:$J,"")</f>
        <v/>
      </c>
      <c r="AZ96" s="24" t="str">
        <f>_xlfn.XLOOKUP(B96,'[8]ALL SITES DOWN'!$D:$D,'[8]ALL SITES DOWN'!$J:$J,"")</f>
        <v/>
      </c>
      <c r="BA96" s="9" t="str">
        <f>_xlfn.XLOOKUP(B96,[9]sheet1!$AC:$AC,[9]sheet1!$AF:$AF,"")</f>
        <v>(05/03/2026 ticket)..INC-20260503-00001725</v>
      </c>
      <c r="BB96" s="14" t="s">
        <v>5980</v>
      </c>
      <c r="BC96" s="14" t="s">
        <v>5537</v>
      </c>
      <c r="BD96" s="14" t="str">
        <f>_xlfn.XLOOKUP(B96,'[10]cell downs 18042026 17h'!$B:$B,'[10]cell downs 18042026 17h'!$B:$B,"")</f>
        <v/>
      </c>
      <c r="BE96" s="14" t="str">
        <f>_xlfn.XLOOKUP(B96,'[11]Cells Huawei 19042026 15h'!$B:$B,'[11]Cells Huawei 19042026 15h'!$B:$B,"")</f>
        <v/>
      </c>
      <c r="BF96" s="9" t="str">
        <f>_xlfn.XLOOKUP(B96,'[12]cells down 19042026 9H40'!$B:$B,'[12]cells down 19042026 9H40'!$B:$B,"")</f>
        <v/>
      </c>
      <c r="BG96" s="9" t="s">
        <v>5537</v>
      </c>
      <c r="BH96" s="9" t="s">
        <v>594</v>
      </c>
    </row>
    <row r="97" spans="1:60" s="9" customFormat="1" x14ac:dyDescent="0.3">
      <c r="A97" s="1" t="s">
        <v>531</v>
      </c>
      <c r="B97" s="1" t="s">
        <v>532</v>
      </c>
      <c r="C97" s="3" t="str">
        <f>_xlfn.XLOOKUP(B97,'[1]daily break down'!$D:$D,'[1]daily break down'!$E:$E,"")</f>
        <v>Yaounde</v>
      </c>
      <c r="D97" s="1" t="s">
        <v>21</v>
      </c>
      <c r="E97" s="1" t="s">
        <v>30</v>
      </c>
      <c r="F97" s="3" t="s">
        <v>37</v>
      </c>
      <c r="G97" s="1" t="s">
        <v>38</v>
      </c>
      <c r="H97" s="42" t="str">
        <f>_xlfn.XLOOKUP(B97,[2]CALCULATION!$B:$B,[2]CALCULATION!$H:$H,"")</f>
        <v>ZTE</v>
      </c>
      <c r="I97" s="34">
        <v>4.8262970382355546</v>
      </c>
      <c r="J97" s="34">
        <v>8.7860946314987469</v>
      </c>
      <c r="K97" s="34">
        <v>9.2746152616905366</v>
      </c>
      <c r="L97" s="34">
        <v>9.2457045997380387</v>
      </c>
      <c r="M97" s="34">
        <v>9.0272605605065728</v>
      </c>
      <c r="N97" s="34">
        <v>5.5054211504053567</v>
      </c>
      <c r="O97" s="34">
        <v>9.2457045997380387</v>
      </c>
      <c r="P97" s="34">
        <v>7.5392443063295982</v>
      </c>
      <c r="Q97" s="34">
        <v>3.3920178750288921</v>
      </c>
      <c r="R97" s="34">
        <v>11.865891625503309</v>
      </c>
      <c r="S97" s="35">
        <v>9.2457045997380387</v>
      </c>
      <c r="T97" s="35">
        <v>15.875823623916698</v>
      </c>
      <c r="U97" s="35">
        <v>22.248350611957211</v>
      </c>
      <c r="V97" s="35">
        <v>46.970783288103576</v>
      </c>
      <c r="W97" s="35">
        <v>15.875823623916698</v>
      </c>
      <c r="X97" s="35">
        <v>17.063764685403491</v>
      </c>
      <c r="Y97" s="35">
        <v>4.4939938590258333</v>
      </c>
      <c r="Z97" s="35">
        <v>8.836764088998466</v>
      </c>
      <c r="AA97" s="35">
        <v>9.1048883133700215E-2</v>
      </c>
      <c r="AB97" s="35">
        <v>0.11347756459296018</v>
      </c>
      <c r="AC97" s="35">
        <v>15.87986082382838</v>
      </c>
      <c r="AD97" s="35">
        <v>8.3322632286342895</v>
      </c>
      <c r="AE97" s="58" t="s">
        <v>5560</v>
      </c>
      <c r="AF97" s="58"/>
      <c r="AG97" s="57" t="str" cm="1">
        <f t="array" ref="AG97">IFERROR(_xlfn.IFS(
AI97="MPR ISSUE","PDH",
AI97="BSS Hardware Issue","BSS",
AI97="Sites strategiques, MLL, Pylone, etc.","ENVTECH",
AI97="AKTIVCO DEFAUT GE &amp; POWER Cabinet","AKTIVCO",
AI97="AKTIVCO Coupure ENEO &amp; Baisse de tension","AKTIVCO GRID ONLY",
AI97="Coupure ENEO &amp; Baisse de tension","IHS GRID ONLY",
AI97="Defaut GE &amp; POWER Cabinet","IHS",
AI97="Sharing","Partners",
AI97="Sites strategiques &amp; DataCenter","SST &amp; DC",
AI97="Exclu","Exclu",
AI97="SAT","SAT",
AI97="SPARE-ISSUE","SPARE-ISSUE",
AI97="Fiber CAmtel","TRANS_FO_CAMTEL",
AI97="Fiber AOF","Fiber AOF",
AI97="Projet OCM (HUAWEI)","TRAVAUX-HUAWEI",
AI97="Projet OCM (NOKIA)","TRAVAUX-NOKIA",
AI97="ACCESS-ISSUE","ACCESS-ISSUE",
AI97="Projet OCM (ZTE, NOKIA, autres projets)","TRAVAUX OCM",
AI97="No root CAuse","No root cause",
AI97="ODU HS","PDH",
AI97="IP &amp; VLAN","PDH",
AI97="Warehouse HUAWEI","SPARE-ISSUE",
AI97="SPARE-HS","SPARE-ISSUE",
AI97="Power Telco","BSS",AI97="no impacts","no impacts"
),"")</f>
        <v>BSS</v>
      </c>
      <c r="AH97" s="57" t="str" cm="1">
        <f t="array" ref="AH97">IFERROR(_xlfn.IFS(
AI97="MPR ISSUE","TX ISSUE",
AI97="BSS Hardware Issue","RAN ISSUE",
AI97="Sites strategiques, MLL, Pylone, etc.","ENVTECH",
AI97="AKTIVCO DEFAUT GE &amp; POWER Cabinet","POWER ISSUE",
AI97="AKTIVCO Coupure ENEO &amp; Baisse de tension","POWER ISSUE",
AI97="Coupure ENEO &amp; Baisse de tension","POWER ISSUE",
AI97="Defaut GE &amp; POWER Cabinet","POWER ISSUE",
AI97="Sharing","POWER ISSUE",
AI97="Sites strategiques &amp; DataCenter","POWER ISSUE",
AI97="Exclu","Exclu",
AI97="SAT","TX ISSUE",
AI97="SPARE-ISSUE","SPARE-ISSUE",
AI97="Fiber CAmtel","TX ISSUE",
AI97="Fiber AOF","TX ISSUE",
AI97="Projet OCM (HUAWEI)","TRAVAUX-HUAWEI",
AI97="Projet OCM (NOKIA)","TRAVAUX -NOKIA",
AI97="ACCESS-ISSUE","ACCESS-ISSUE",
AI97="Projet OCM (ZTE, NOKIA, autres projets)","TRAVAUX OCM",
AI97="No root CAuse","No root cause",
AI97="ODU HS","TX ISSUE",
AI97="IP &amp; VLAN","TX ISSUE",
AI97="Warehouse HUAWEI","SPARE-ISSUE",
AI97="SPARE-HS","SPARE-ISSUE",
AI97="Power Telco","RAN ISSUE",AI97="no impacts","no impacts"
),"")</f>
        <v>RAN ISSUE</v>
      </c>
      <c r="AI97" s="85" t="s">
        <v>5320</v>
      </c>
      <c r="AJ97" s="57" t="str" cm="1">
        <f t="array" ref="AJ97">IFERROR(_xlfn.IFS(
AI97="MPR ISSUE","ACTIVE",
AI97="BSS Hardware Issue","ACTIVE",
AI97="Sites strategiques, MLL, Pylone, etc.","PASSIVE",
AI97="AKTIVCO DEFAUT GE &amp; POWER Cabinet","PASSIVE",
AI97="AKTIVCO Coupure ENEO &amp; Baisse de tension","PASSIVE",
AI97="Coupure ENEO &amp; Baisse de tension","PASSIVE",
AI97="Defaut GE &amp; POWER Cabinet","PASSIVE",
AI97="Sharing","PASSIVE",
AI97="Sites strategiques &amp; DataCenter","PASSIVE",
AI97="Exclu","Exclu",
AI97="SAT","ACTIVE",
AI97="SPARE-ISSUE","SPARE-ISSUE",
AI97="Fiber CAmtel","ACTIVE",
AI97="Fiber AOF","ACTIVE",
AI97="Projet OCM (HUAWEI)","PLANNED WORKS",
AI97="Projet OCM (NOKIA)","PLANNED WORKS",
AI97="ACCESS-ISSUE","ACCESS-ISSUE",
AI97="Projet OCM (ZTE, NOKIA, autres projets)","PLANNED WORKS",
AI97="No root CAuse","No root cause",
AI97="ODU HS","ACTIVE",
AI97="IP &amp; VLAN","ACTIVE",
AI97="Warehouse HUAWEI","SPARE-ISSUE",
AI97="SPARE-HS","SPARE-ISSUE",
AI97="Power Telco","ACTIVE", AI97="no impacts","no impacts"
),"")</f>
        <v>ACTIVE</v>
      </c>
      <c r="AK97" s="23" t="s">
        <v>5927</v>
      </c>
      <c r="AL97" s="23" t="str">
        <f t="shared" si="6"/>
        <v>CTR_917</v>
      </c>
      <c r="AN97" s="9" t="s">
        <v>5537</v>
      </c>
      <c r="AO97" s="23" t="str">
        <f>_xlfn.XLOOKUP(B97,'INCIDENT-05-03-2026'!E:E,'INCIDENT-05-03-2026'!F:F,"")</f>
        <v/>
      </c>
      <c r="AP97" s="7" t="s">
        <v>5941</v>
      </c>
      <c r="AQ97" s="6"/>
      <c r="AR97" s="7"/>
      <c r="AS97" s="3" t="str">
        <f>_xlfn.XLOOKUP(B97,'[3]tt num | region | site id'!$C:$C,'[3]tt num | region | site id'!$Q:$Q,"")</f>
        <v/>
      </c>
      <c r="AT97" s="24" t="str">
        <f>_xlfn.XLOOKUP(B97,'[4]Cells Huawei 03052026 12h'!$B:$B,'[4]Cells Huawei 03052026 12h'!$T:$T,"")</f>
        <v/>
      </c>
      <c r="AU97" s="24" t="str">
        <f>_xlfn.XLOOKUP(B97,'[5]cells down 02052026 8h50'!$B:$B,'[5]cells down 02052026 8h50'!$R:$R,"")</f>
        <v/>
      </c>
      <c r="AV97" s="24" t="str">
        <f>_xlfn.XLOOKUP(B97,'[5]cells down 02052026 13h50'!$B:$B,'[5]cells down 02052026 13h50'!$R:$R,"")</f>
        <v/>
      </c>
      <c r="AW97" s="24" t="str">
        <f>_xlfn.XLOOKUP(B97,'[5]cells down 02052026 13h50'!$B:$B,'[5]cells down 02052026 13h50'!$R:$R,"")</f>
        <v/>
      </c>
      <c r="AX97" s="24" t="str">
        <f>_xlfn.XLOOKUP(B97,'[6]cell downs 03052026 8h40 '!$B:$B,'[6]cell downs 03052026 8h40 '!$R:$R,"")</f>
        <v/>
      </c>
      <c r="AY97" s="24" t="str">
        <f>_xlfn.XLOOKUP(B97,'[7]ALL SITES DOWN'!$D:$D,'[7]ALL SITES DOWN'!$J:$J,"")</f>
        <v/>
      </c>
      <c r="AZ97" s="24" t="str">
        <f>_xlfn.XLOOKUP(B97,'[8]ALL SITES DOWN'!$D:$D,'[8]ALL SITES DOWN'!$J:$J,"")</f>
        <v/>
      </c>
      <c r="BA97" s="9" t="str">
        <f>_xlfn.XLOOKUP(B97,[9]sheet1!$AC:$AC,[9]sheet1!$AF:$AF,"")</f>
        <v/>
      </c>
      <c r="BB97" s="14" t="s">
        <v>5980</v>
      </c>
      <c r="BC97" s="14" t="s">
        <v>532</v>
      </c>
      <c r="BD97" s="14" t="str">
        <f>_xlfn.XLOOKUP(B97,'[10]cell downs 18042026 17h'!$B:$B,'[10]cell downs 18042026 17h'!$B:$B,"")</f>
        <v/>
      </c>
      <c r="BE97" s="14" t="str">
        <f>_xlfn.XLOOKUP(B97,'[11]Cells Huawei 19042026 15h'!$B:$B,'[11]Cells Huawei 19042026 15h'!$B:$B,"")</f>
        <v/>
      </c>
      <c r="BF97" s="9" t="str">
        <f>_xlfn.XLOOKUP(B97,'[12]cells down 19042026 9H40'!$B:$B,'[12]cells down 19042026 9H40'!$B:$B,"")</f>
        <v>CTR_917</v>
      </c>
      <c r="BG97" s="9" t="s">
        <v>5537</v>
      </c>
      <c r="BH97" s="9" t="s">
        <v>5537</v>
      </c>
    </row>
    <row r="98" spans="1:60" s="9" customFormat="1" x14ac:dyDescent="0.3">
      <c r="A98" s="1" t="s">
        <v>1990</v>
      </c>
      <c r="B98" s="8" t="s">
        <v>1991</v>
      </c>
      <c r="C98" s="3" t="str">
        <f>_xlfn.XLOOKUP(B98,'[1]daily break down'!$D:$D,'[1]daily break down'!$E:$E,"")</f>
        <v>Maroua</v>
      </c>
      <c r="D98" s="1" t="s">
        <v>11</v>
      </c>
      <c r="E98" s="1" t="s">
        <v>83</v>
      </c>
      <c r="F98" s="3" t="s">
        <v>55</v>
      </c>
      <c r="G98" s="1" t="s">
        <v>84</v>
      </c>
      <c r="H98" s="40" t="str">
        <f>_xlfn.XLOOKUP(B98,[2]CALCULATION!$B:$B,[2]CALCULATION!$H:$H,"")</f>
        <v>Huawei</v>
      </c>
      <c r="I98" s="34">
        <v>0</v>
      </c>
      <c r="J98" s="34">
        <v>0.57603735949525303</v>
      </c>
      <c r="K98" s="34">
        <v>0.54805412161525879</v>
      </c>
      <c r="L98" s="34">
        <v>0</v>
      </c>
      <c r="M98" s="34">
        <v>0</v>
      </c>
      <c r="N98" s="34">
        <v>0</v>
      </c>
      <c r="O98" s="34">
        <v>0</v>
      </c>
      <c r="P98" s="34">
        <v>0</v>
      </c>
      <c r="Q98" s="34">
        <v>0</v>
      </c>
      <c r="R98" s="34">
        <v>0</v>
      </c>
      <c r="S98" s="35">
        <v>0</v>
      </c>
      <c r="T98" s="35">
        <v>0</v>
      </c>
      <c r="U98" s="35">
        <v>0</v>
      </c>
      <c r="V98" s="35">
        <v>0</v>
      </c>
      <c r="W98" s="35">
        <v>0</v>
      </c>
      <c r="X98" s="35">
        <v>0.35625568938998331</v>
      </c>
      <c r="Y98" s="35">
        <v>1.6092234464219981</v>
      </c>
      <c r="Z98" s="35">
        <v>0.41823258654293399</v>
      </c>
      <c r="AA98" s="35">
        <v>8.3124258120211501</v>
      </c>
      <c r="AB98" s="35">
        <v>11.177858869610452</v>
      </c>
      <c r="AC98" s="35">
        <v>6.11176912536909</v>
      </c>
      <c r="AD98" s="35">
        <v>8.1267674562612537</v>
      </c>
      <c r="AE98" s="58" t="s">
        <v>5560</v>
      </c>
      <c r="AF98" s="58"/>
      <c r="AG98" s="57" t="str" cm="1">
        <f t="array" ref="AG98">IFERROR(_xlfn.IFS(
AI98="MPR ISSUE","PDH",
AI98="BSS Hardware Issue","BSS",
AI98="Sites strategiques, MLL, Pylone, etc.","ENVTECH",
AI98="AKTIVCO DEFAUT GE &amp; POWER Cabinet","AKTIVCO",
AI98="AKTIVCO Coupure ENEO &amp; Baisse de tension","AKTIVCO GRID ONLY",
AI98="Coupure ENEO &amp; Baisse de tension","IHS GRID ONLY",
AI98="Defaut GE &amp; POWER Cabinet","IHS",
AI98="Sharing","Partners",
AI98="Sites strategiques &amp; DataCenter","SST &amp; DC",
AI98="Exclu","Exclu",
AI98="SAT","SAT",
AI98="SPARE-ISSUE","SPARE-ISSUE",
AI98="Fiber CAmtel","TRANS_FO_CAMTEL",
AI98="Fiber AOF","Fiber AOF",
AI98="Projet OCM (HUAWEI)","TRAVAUX-HUAWEI",
AI98="Projet OCM (NOKIA)","TRAVAUX-NOKIA",
AI98="ACCESS-ISSUE","ACCESS-ISSUE",
AI98="Projet OCM (ZTE, NOKIA, autres projets)","TRAVAUX OCM",
AI98="No root CAuse","No root cause",
AI98="ODU HS","PDH",
AI98="IP &amp; VLAN","PDH",
AI98="Warehouse HUAWEI","SPARE-ISSUE",
AI98="SPARE-HS","SPARE-ISSUE",
AI98="Power Telco","BSS",AI98="no impacts","no impacts"
),"")</f>
        <v>IHS</v>
      </c>
      <c r="AH98" s="57" t="str" cm="1">
        <f t="array" ref="AH98">IFERROR(_xlfn.IFS(
AI98="MPR ISSUE","TX ISSUE",
AI98="BSS Hardware Issue","RAN ISSUE",
AI98="Sites strategiques, MLL, Pylone, etc.","ENVTECH",
AI98="AKTIVCO DEFAUT GE &amp; POWER Cabinet","POWER ISSUE",
AI98="AKTIVCO Coupure ENEO &amp; Baisse de tension","POWER ISSUE",
AI98="Coupure ENEO &amp; Baisse de tension","POWER ISSUE",
AI98="Defaut GE &amp; POWER Cabinet","POWER ISSUE",
AI98="Sharing","POWER ISSUE",
AI98="Sites strategiques &amp; DataCenter","POWER ISSUE",
AI98="Exclu","Exclu",
AI98="SAT","TX ISSUE",
AI98="SPARE-ISSUE","SPARE-ISSUE",
AI98="Fiber CAmtel","TX ISSUE",
AI98="Fiber AOF","TX ISSUE",
AI98="Projet OCM (HUAWEI)","TRAVAUX-HUAWEI",
AI98="Projet OCM (NOKIA)","TRAVAUX -NOKIA",
AI98="ACCESS-ISSUE","ACCESS-ISSUE",
AI98="Projet OCM (ZTE, NOKIA, autres projets)","TRAVAUX OCM",
AI98="No root CAuse","No root cause",
AI98="ODU HS","TX ISSUE",
AI98="IP &amp; VLAN","TX ISSUE",
AI98="Warehouse HUAWEI","SPARE-ISSUE",
AI98="SPARE-HS","SPARE-ISSUE",
AI98="Power Telco","RAN ISSUE",AI98="no impacts","no impacts"
),"")</f>
        <v>POWER ISSUE</v>
      </c>
      <c r="AI98" s="85" t="s">
        <v>5330</v>
      </c>
      <c r="AJ98" s="57" t="str" cm="1">
        <f t="array" ref="AJ98">IFERROR(_xlfn.IFS(
AI98="MPR ISSUE","ACTIVE",
AI98="BSS Hardware Issue","ACTIVE",
AI98="Sites strategiques, MLL, Pylone, etc.","PASSIVE",
AI98="AKTIVCO DEFAUT GE &amp; POWER Cabinet","PASSIVE",
AI98="AKTIVCO Coupure ENEO &amp; Baisse de tension","PASSIVE",
AI98="Coupure ENEO &amp; Baisse de tension","PASSIVE",
AI98="Defaut GE &amp; POWER Cabinet","PASSIVE",
AI98="Sharing","PASSIVE",
AI98="Sites strategiques &amp; DataCenter","PASSIVE",
AI98="Exclu","Exclu",
AI98="SAT","ACTIVE",
AI98="SPARE-ISSUE","SPARE-ISSUE",
AI98="Fiber CAmtel","ACTIVE",
AI98="Fiber AOF","ACTIVE",
AI98="Projet OCM (HUAWEI)","PLANNED WORKS",
AI98="Projet OCM (NOKIA)","PLANNED WORKS",
AI98="ACCESS-ISSUE","ACCESS-ISSUE",
AI98="Projet OCM (ZTE, NOKIA, autres projets)","PLANNED WORKS",
AI98="No root CAuse","No root cause",
AI98="ODU HS","ACTIVE",
AI98="IP &amp; VLAN","ACTIVE",
AI98="Warehouse HUAWEI","SPARE-ISSUE",
AI98="SPARE-HS","SPARE-ISSUE",
AI98="Power Telco","ACTIVE", AI98="no impacts","no impacts"
),"")</f>
        <v>PASSIVE</v>
      </c>
      <c r="AK98" s="23" t="s">
        <v>6036</v>
      </c>
      <c r="AL98" s="23" t="str">
        <f t="shared" si="6"/>
        <v>EXN_046</v>
      </c>
      <c r="AN98" s="9" t="s">
        <v>6036</v>
      </c>
      <c r="AO98" s="23" t="str">
        <f>_xlfn.XLOOKUP(B98,'INCIDENT-05-03-2026'!E:E,'INCIDENT-05-03-2026'!F:F,"")</f>
        <v/>
      </c>
      <c r="AP98" s="7" t="s">
        <v>5941</v>
      </c>
      <c r="AQ98" s="6"/>
      <c r="AR98" s="7"/>
      <c r="AS98" s="3" t="str">
        <f>_xlfn.XLOOKUP(B98,'[3]tt num | region | site id'!$C:$C,'[3]tt num | region | site id'!$Q:$Q,"")</f>
        <v/>
      </c>
      <c r="AT98" s="24" t="str">
        <f>_xlfn.XLOOKUP(B98,'[4]Cells Huawei 03052026 12h'!$B:$B,'[4]Cells Huawei 03052026 12h'!$T:$T,"")</f>
        <v/>
      </c>
      <c r="AU98" s="24" t="str">
        <f>_xlfn.XLOOKUP(B98,'[5]cells down 02052026 8h50'!$B:$B,'[5]cells down 02052026 8h50'!$R:$R,"")</f>
        <v/>
      </c>
      <c r="AV98" s="24" t="str">
        <f>_xlfn.XLOOKUP(B98,'[5]cells down 02052026 13h50'!$B:$B,'[5]cells down 02052026 13h50'!$R:$R,"")</f>
        <v/>
      </c>
      <c r="AW98" s="24" t="str">
        <f>_xlfn.XLOOKUP(B98,'[5]cells down 02052026 13h50'!$B:$B,'[5]cells down 02052026 13h50'!$R:$R,"")</f>
        <v/>
      </c>
      <c r="AX98" s="24" t="str">
        <f>_xlfn.XLOOKUP(B98,'[6]cell downs 03052026 8h40 '!$B:$B,'[6]cell downs 03052026 8h40 '!$R:$R,"")</f>
        <v/>
      </c>
      <c r="AY98" s="24" t="str">
        <f>_xlfn.XLOOKUP(B98,'[7]ALL SITES DOWN'!$D:$D,'[7]ALL SITES DOWN'!$J:$J,"")</f>
        <v/>
      </c>
      <c r="AZ98" s="24" t="str">
        <f>_xlfn.XLOOKUP(B98,'[8]ALL SITES DOWN'!$D:$D,'[8]ALL SITES DOWN'!$J:$J,"")</f>
        <v/>
      </c>
      <c r="BA98" s="9" t="str">
        <f>_xlfn.XLOOKUP(B98,[9]sheet1!$AC:$AC,[9]sheet1!$AF:$AF,"")</f>
        <v/>
      </c>
      <c r="BB98" s="14" t="s">
        <v>5980</v>
      </c>
      <c r="BC98" s="14" t="s">
        <v>5537</v>
      </c>
      <c r="BD98" s="14" t="str">
        <f>_xlfn.XLOOKUP(B98,'[10]cell downs 18042026 17h'!$B:$B,'[10]cell downs 18042026 17h'!$B:$B,"")</f>
        <v/>
      </c>
      <c r="BE98" s="14" t="str">
        <f>_xlfn.XLOOKUP(B98,'[11]Cells Huawei 19042026 15h'!$B:$B,'[11]Cells Huawei 19042026 15h'!$B:$B,"")</f>
        <v/>
      </c>
      <c r="BF98" s="9" t="str">
        <f>_xlfn.XLOOKUP(B98,'[12]cells down 19042026 9H40'!$B:$B,'[12]cells down 19042026 9H40'!$B:$B,"")</f>
        <v/>
      </c>
      <c r="BG98" s="9" t="s">
        <v>1991</v>
      </c>
      <c r="BH98" s="9" t="s">
        <v>12</v>
      </c>
    </row>
    <row r="99" spans="1:60" s="9" customFormat="1" ht="21" customHeight="1" x14ac:dyDescent="0.3">
      <c r="A99" s="1" t="s">
        <v>39</v>
      </c>
      <c r="B99" s="1" t="s">
        <v>40</v>
      </c>
      <c r="C99" s="3" t="str">
        <f>_xlfn.XLOOKUP(B99,'[1]daily break down'!$D:$D,'[1]daily break down'!$E:$E,"")</f>
        <v>Douala</v>
      </c>
      <c r="D99" s="1" t="s">
        <v>21</v>
      </c>
      <c r="E99" s="1" t="s">
        <v>30</v>
      </c>
      <c r="F99" s="3" t="s">
        <v>31</v>
      </c>
      <c r="G99" s="1" t="s">
        <v>32</v>
      </c>
      <c r="H99" s="42" t="str">
        <f>_xlfn.XLOOKUP(B99,[2]CALCULATION!$B:$B,[2]CALCULATION!$H:$H,"")</f>
        <v>ZTE</v>
      </c>
      <c r="I99" s="34">
        <v>12.115404371163676</v>
      </c>
      <c r="J99" s="34">
        <v>16.309786749535569</v>
      </c>
      <c r="K99" s="34">
        <v>19.51876321579303</v>
      </c>
      <c r="L99" s="34">
        <v>8.0257852428281592E-4</v>
      </c>
      <c r="M99" s="34">
        <v>4.0680386835714657</v>
      </c>
      <c r="N99" s="34">
        <v>0</v>
      </c>
      <c r="O99" s="34">
        <v>0.77509466859570908</v>
      </c>
      <c r="P99" s="34">
        <v>1.4386309223161071</v>
      </c>
      <c r="Q99" s="34">
        <v>1.985525763840734</v>
      </c>
      <c r="R99" s="34">
        <v>3.9221655780134856</v>
      </c>
      <c r="S99" s="35">
        <v>29.469541966652706</v>
      </c>
      <c r="T99" s="35">
        <v>29.359392522964448</v>
      </c>
      <c r="U99" s="35">
        <v>1.4413953594553019</v>
      </c>
      <c r="V99" s="35">
        <v>14.409102453250691</v>
      </c>
      <c r="W99" s="35">
        <v>29.359392522964448</v>
      </c>
      <c r="X99" s="35">
        <v>45.25795587173581</v>
      </c>
      <c r="Y99" s="35">
        <v>22.798402262344013</v>
      </c>
      <c r="Z99" s="35">
        <v>0</v>
      </c>
      <c r="AA99" s="35">
        <v>3.8966174278303338</v>
      </c>
      <c r="AB99" s="35">
        <v>3.3537507947679615</v>
      </c>
      <c r="AC99" s="35">
        <v>12.339956157919048</v>
      </c>
      <c r="AD99" s="35">
        <v>8.1174753804578934</v>
      </c>
      <c r="AE99" s="58" t="s">
        <v>5560</v>
      </c>
      <c r="AF99" s="58"/>
      <c r="AG99" s="57" t="str" cm="1">
        <f t="array" ref="AG99">IFERROR(_xlfn.IFS(
AI99="MPR ISSUE","PDH",
AI99="BSS Hardware Issue","BSS",
AI99="Sites strategiques, MLL, Pylone, etc.","ENVTECH",
AI99="AKTIVCO DEFAUT GE &amp; POWER Cabinet","AKTIVCO",
AI99="AKTIVCO Coupure ENEO &amp; Baisse de tension","AKTIVCO GRID ONLY",
AI99="Coupure ENEO &amp; Baisse de tension","IHS GRID ONLY",
AI99="Defaut GE &amp; POWER Cabinet","IHS",
AI99="Sharing","Partners",
AI99="Sites strategiques &amp; DataCenter","SST &amp; DC",
AI99="Exclu","Exclu",
AI99="SAT","SAT",
AI99="SPARE-ISSUE","SPARE-ISSUE",
AI99="Fiber CAmtel","TRANS_FO_CAMTEL",
AI99="Fiber AOF","Fiber AOF",
AI99="Projet OCM (HUAWEI)","TRAVAUX-HUAWEI",
AI99="Projet OCM (NOKIA)","TRAVAUX-NOKIA",
AI99="ACCESS-ISSUE","ACCESS-ISSUE",
AI99="Projet OCM (ZTE, NOKIA, autres projets)","TRAVAUX OCM",
AI99="No root CAuse","No root cause",
AI99="ODU HS","PDH",
AI99="IP &amp; VLAN","PDH",
AI99="Warehouse HUAWEI","SPARE-ISSUE",
AI99="SPARE-HS","SPARE-ISSUE",
AI99="Power Telco","BSS",AI99="no impacts","no impacts"
),"")</f>
        <v>AKTIVCO GRID ONLY</v>
      </c>
      <c r="AH99" s="57" t="str" cm="1">
        <f t="array" ref="AH99">IFERROR(_xlfn.IFS(
AI99="MPR ISSUE","TX ISSUE",
AI99="BSS Hardware Issue","RAN ISSUE",
AI99="Sites strategiques, MLL, Pylone, etc.","ENVTECH",
AI99="AKTIVCO DEFAUT GE &amp; POWER Cabinet","POWER ISSUE",
AI99="AKTIVCO Coupure ENEO &amp; Baisse de tension","POWER ISSUE",
AI99="Coupure ENEO &amp; Baisse de tension","POWER ISSUE",
AI99="Defaut GE &amp; POWER Cabinet","POWER ISSUE",
AI99="Sharing","POWER ISSUE",
AI99="Sites strategiques &amp; DataCenter","POWER ISSUE",
AI99="Exclu","Exclu",
AI99="SAT","TX ISSUE",
AI99="SPARE-ISSUE","SPARE-ISSUE",
AI99="Fiber CAmtel","TX ISSUE",
AI99="Fiber AOF","TX ISSUE",
AI99="Projet OCM (HUAWEI)","TRAVAUX-HUAWEI",
AI99="Projet OCM (NOKIA)","TRAVAUX -NOKIA",
AI99="ACCESS-ISSUE","ACCESS-ISSUE",
AI99="Projet OCM (ZTE, NOKIA, autres projets)","TRAVAUX OCM",
AI99="No root CAuse","No root cause",
AI99="ODU HS","TX ISSUE",
AI99="IP &amp; VLAN","TX ISSUE",
AI99="Warehouse HUAWEI","SPARE-ISSUE",
AI99="SPARE-HS","SPARE-ISSUE",
AI99="Power Telco","RAN ISSUE",AI99="no impacts","no impacts"
),"")</f>
        <v>POWER ISSUE</v>
      </c>
      <c r="AI99" s="85" t="s">
        <v>5327</v>
      </c>
      <c r="AJ99" s="57" t="str" cm="1">
        <f t="array" ref="AJ99">IFERROR(_xlfn.IFS(
AI99="MPR ISSUE","ACTIVE",
AI99="BSS Hardware Issue","ACTIVE",
AI99="Sites strategiques, MLL, Pylone, etc.","PASSIVE",
AI99="AKTIVCO DEFAUT GE &amp; POWER Cabinet","PASSIVE",
AI99="AKTIVCO Coupure ENEO &amp; Baisse de tension","PASSIVE",
AI99="Coupure ENEO &amp; Baisse de tension","PASSIVE",
AI99="Defaut GE &amp; POWER Cabinet","PASSIVE",
AI99="Sharing","PASSIVE",
AI99="Sites strategiques &amp; DataCenter","PASSIVE",
AI99="Exclu","Exclu",
AI99="SAT","ACTIVE",
AI99="SPARE-ISSUE","SPARE-ISSUE",
AI99="Fiber CAmtel","ACTIVE",
AI99="Fiber AOF","ACTIVE",
AI99="Projet OCM (HUAWEI)","PLANNED WORKS",
AI99="Projet OCM (NOKIA)","PLANNED WORKS",
AI99="ACCESS-ISSUE","ACCESS-ISSUE",
AI99="Projet OCM (ZTE, NOKIA, autres projets)","PLANNED WORKS",
AI99="No root CAuse","No root cause",
AI99="ODU HS","ACTIVE",
AI99="IP &amp; VLAN","ACTIVE",
AI99="Warehouse HUAWEI","SPARE-ISSUE",
AI99="SPARE-HS","SPARE-ISSUE",
AI99="Power Telco","ACTIVE", AI99="no impacts","no impacts"
),"")</f>
        <v>PASSIVE</v>
      </c>
      <c r="AK99" s="23" t="s">
        <v>6057</v>
      </c>
      <c r="AL99" s="23" t="str">
        <f t="shared" si="6"/>
        <v>LIT_751</v>
      </c>
      <c r="AN99" s="9" t="s">
        <v>6036</v>
      </c>
      <c r="AO99" s="23" t="str">
        <f>_xlfn.XLOOKUP(B99,'INCIDENT-05-03-2026'!E:E,'INCIDENT-05-03-2026'!F:F,"")</f>
        <v/>
      </c>
      <c r="AP99" s="7" t="s">
        <v>5941</v>
      </c>
      <c r="AQ99" s="6"/>
      <c r="AR99" s="7"/>
      <c r="AS99" s="3" t="str">
        <f>_xlfn.XLOOKUP(B99,'[3]tt num | region | site id'!$C:$C,'[3]tt num | region | site id'!$Q:$Q,"")</f>
        <v/>
      </c>
      <c r="AT99" s="24" t="str">
        <f>_xlfn.XLOOKUP(B99,'[4]Cells Huawei 03052026 12h'!$B:$B,'[4]Cells Huawei 03052026 12h'!$T:$T,"")</f>
        <v/>
      </c>
      <c r="AU99" s="24" t="str">
        <f>_xlfn.XLOOKUP(B99,'[5]cells down 02052026 8h50'!$B:$B,'[5]cells down 02052026 8h50'!$R:$R,"")</f>
        <v/>
      </c>
      <c r="AV99" s="24" t="str">
        <f>_xlfn.XLOOKUP(B99,'[5]cells down 02052026 13h50'!$B:$B,'[5]cells down 02052026 13h50'!$R:$R,"")</f>
        <v/>
      </c>
      <c r="AW99" s="24" t="str">
        <f>_xlfn.XLOOKUP(B99,'[5]cells down 02052026 13h50'!$B:$B,'[5]cells down 02052026 13h50'!$R:$R,"")</f>
        <v/>
      </c>
      <c r="AX99" s="24" t="str">
        <f>_xlfn.XLOOKUP(B99,'[6]cell downs 03052026 8h40 '!$B:$B,'[6]cell downs 03052026 8h40 '!$R:$R,"")</f>
        <v/>
      </c>
      <c r="AY99" s="24" t="str">
        <f>_xlfn.XLOOKUP(B99,'[7]ALL SITES DOWN'!$D:$D,'[7]ALL SITES DOWN'!$J:$J,"")</f>
        <v>(05/03/2026 com ran 17h): Power status check Ongoing</v>
      </c>
      <c r="AZ99" s="24" t="str">
        <f>_xlfn.XLOOKUP(B99,'[8]ALL SITES DOWN'!$D:$D,'[8]ALL SITES DOWN'!$J:$J,"")</f>
        <v/>
      </c>
      <c r="BA99" s="9" t="str">
        <f>_xlfn.XLOOKUP(B99,[9]sheet1!$AC:$AC,[9]sheet1!$AF:$AF,"")</f>
        <v>(05/03/2026 ticket)..INC-20260503-00013728...Others Transmission equipement fault</v>
      </c>
      <c r="BB99" s="14" t="s">
        <v>5980</v>
      </c>
      <c r="BC99" s="14" t="s">
        <v>5537</v>
      </c>
      <c r="BD99" s="14" t="str">
        <f>_xlfn.XLOOKUP(B99,'[10]cell downs 18042026 17h'!$B:$B,'[10]cell downs 18042026 17h'!$B:$B,"")</f>
        <v/>
      </c>
      <c r="BE99" s="14" t="str">
        <f>_xlfn.XLOOKUP(B99,'[11]Cells Huawei 19042026 15h'!$B:$B,'[11]Cells Huawei 19042026 15h'!$B:$B,"")</f>
        <v/>
      </c>
      <c r="BF99" s="9" t="str">
        <f>_xlfn.XLOOKUP(B99,'[12]cells down 19042026 9H40'!$B:$B,'[12]cells down 19042026 9H40'!$B:$B,"")</f>
        <v/>
      </c>
      <c r="BG99" s="9" t="s">
        <v>5537</v>
      </c>
      <c r="BH99" s="9" t="s">
        <v>12</v>
      </c>
    </row>
    <row r="100" spans="1:60" s="9" customFormat="1" ht="34.5" customHeight="1" x14ac:dyDescent="0.3">
      <c r="A100" s="1" t="s">
        <v>16</v>
      </c>
      <c r="B100" s="8" t="s">
        <v>17</v>
      </c>
      <c r="C100" s="3" t="str">
        <f>_xlfn.XLOOKUP(B100,'[1]daily break down'!$D:$D,'[1]daily break down'!$E:$E,"")</f>
        <v>SUD-OUEST</v>
      </c>
      <c r="D100" s="1" t="s">
        <v>18</v>
      </c>
      <c r="E100" s="1"/>
      <c r="F100" s="3" t="s">
        <v>13</v>
      </c>
      <c r="G100" s="1" t="s">
        <v>14</v>
      </c>
      <c r="H100" s="40" t="str">
        <f>_xlfn.XLOOKUP(B100,[2]CALCULATION!$B:$B,[2]CALCULATION!$H:$H,"")</f>
        <v>Huawei</v>
      </c>
      <c r="I100" s="34">
        <v>0</v>
      </c>
      <c r="J100" s="34">
        <v>0</v>
      </c>
      <c r="K100" s="34">
        <v>1.2820746048460048</v>
      </c>
      <c r="L100" s="34">
        <v>0.27644371391963662</v>
      </c>
      <c r="M100" s="34">
        <v>0</v>
      </c>
      <c r="N100" s="34">
        <v>0.34163092516971866</v>
      </c>
      <c r="O100" s="34">
        <v>4.6449321268259558</v>
      </c>
      <c r="P100" s="34">
        <v>4.7368184503171795</v>
      </c>
      <c r="Q100" s="34">
        <v>7.5930170674565458</v>
      </c>
      <c r="R100" s="34">
        <v>7.7830498269283996</v>
      </c>
      <c r="S100" s="35">
        <v>5.3052580664492215</v>
      </c>
      <c r="T100" s="35">
        <v>6.4626298036999943</v>
      </c>
      <c r="U100" s="35">
        <v>6.2400480262988927</v>
      </c>
      <c r="V100" s="35">
        <v>5.3320998593169016</v>
      </c>
      <c r="W100" s="35">
        <v>6.4626298036999943</v>
      </c>
      <c r="X100" s="35">
        <v>6.3579378939768807</v>
      </c>
      <c r="Y100" s="35">
        <v>11.18179152648295</v>
      </c>
      <c r="Z100" s="35">
        <v>9.6661309009140126</v>
      </c>
      <c r="AA100" s="35">
        <v>11.233109120775032</v>
      </c>
      <c r="AB100" s="35">
        <v>19.119057090690248</v>
      </c>
      <c r="AC100" s="35">
        <v>6.617762937572641E-2</v>
      </c>
      <c r="AD100" s="35">
        <v>8.0570858052751877</v>
      </c>
      <c r="AE100" s="58" t="s">
        <v>5560</v>
      </c>
      <c r="AF100" s="58"/>
      <c r="AG100" s="57" t="str" cm="1">
        <f t="array" ref="AG100">IFERROR(_xlfn.IFS(
AI100="MPR ISSUE","PDH",
AI100="BSS Hardware Issue","BSS",
AI100="Sites strategiques, MLL, Pylone, etc.","ENVTECH",
AI100="AKTIVCO DEFAUT GE &amp; POWER Cabinet","AKTIVCO",
AI100="AKTIVCO Coupure ENEO &amp; Baisse de tension","AKTIVCO GRID ONLY",
AI100="Coupure ENEO &amp; Baisse de tension","IHS GRID ONLY",
AI100="Defaut GE &amp; POWER Cabinet","IHS",
AI100="Sharing","Partners",
AI100="Sites strategiques &amp; DataCenter","SST &amp; DC",
AI100="Exclu","Exclu",
AI100="SAT","SAT",
AI100="SPARE-ISSUE","SPARE-ISSUE",
AI100="Fiber CAmtel","TRANS_FO_CAMTEL",
AI100="Fiber AOF","Fiber AOF",
AI100="Projet OCM (HUAWEI)","TRAVAUX-HUAWEI",
AI100="Projet OCM (NOKIA)","TRAVAUX-NOKIA",
AI100="ACCESS-ISSUE","ACCESS-ISSUE",
AI100="Projet OCM (ZTE, NOKIA, autres projets)","TRAVAUX OCM",
AI100="No root CAuse","No root cause",
AI100="ODU HS","PDH",
AI100="IP &amp; VLAN","PDH",
AI100="Warehouse HUAWEI","SPARE-ISSUE",
AI100="SPARE-HS","SPARE-ISSUE",
AI100="Power Telco","BSS",AI100="no impacts","no impacts"
),"")</f>
        <v>Partners</v>
      </c>
      <c r="AH100" s="57" t="str" cm="1">
        <f t="array" ref="AH100">IFERROR(_xlfn.IFS(
AI100="MPR ISSUE","TX ISSUE",
AI100="BSS Hardware Issue","RAN ISSUE",
AI100="Sites strategiques, MLL, Pylone, etc.","ENVTECH",
AI100="AKTIVCO DEFAUT GE &amp; POWER Cabinet","POWER ISSUE",
AI100="AKTIVCO Coupure ENEO &amp; Baisse de tension","POWER ISSUE",
AI100="Coupure ENEO &amp; Baisse de tension","POWER ISSUE",
AI100="Defaut GE &amp; POWER Cabinet","POWER ISSUE",
AI100="Sharing","POWER ISSUE",
AI100="Sites strategiques &amp; DataCenter","POWER ISSUE",
AI100="Exclu","Exclu",
AI100="SAT","TX ISSUE",
AI100="SPARE-ISSUE","SPARE-ISSUE",
AI100="Fiber CAmtel","TX ISSUE",
AI100="Fiber AOF","TX ISSUE",
AI100="Projet OCM (HUAWEI)","TRAVAUX-HUAWEI",
AI100="Projet OCM (NOKIA)","TRAVAUX -NOKIA",
AI100="ACCESS-ISSUE","ACCESS-ISSUE",
AI100="Projet OCM (ZTE, NOKIA, autres projets)","TRAVAUX OCM",
AI100="No root CAuse","No root cause",
AI100="ODU HS","TX ISSUE",
AI100="IP &amp; VLAN","TX ISSUE",
AI100="Warehouse HUAWEI","SPARE-ISSUE",
AI100="SPARE-HS","SPARE-ISSUE",
AI100="Power Telco","RAN ISSUE",AI100="no impacts","no impacts"
),"")</f>
        <v>POWER ISSUE</v>
      </c>
      <c r="AI100" s="85" t="s">
        <v>5331</v>
      </c>
      <c r="AJ100" s="57" t="str" cm="1">
        <f t="array" ref="AJ100">IFERROR(_xlfn.IFS(
AI100="MPR ISSUE","ACTIVE",
AI100="BSS Hardware Issue","ACTIVE",
AI100="Sites strategiques, MLL, Pylone, etc.","PASSIVE",
AI100="AKTIVCO DEFAUT GE &amp; POWER Cabinet","PASSIVE",
AI100="AKTIVCO Coupure ENEO &amp; Baisse de tension","PASSIVE",
AI100="Coupure ENEO &amp; Baisse de tension","PASSIVE",
AI100="Defaut GE &amp; POWER Cabinet","PASSIVE",
AI100="Sharing","PASSIVE",
AI100="Sites strategiques &amp; DataCenter","PASSIVE",
AI100="Exclu","Exclu",
AI100="SAT","ACTIVE",
AI100="SPARE-ISSUE","SPARE-ISSUE",
AI100="Fiber CAmtel","ACTIVE",
AI100="Fiber AOF","ACTIVE",
AI100="Projet OCM (HUAWEI)","PLANNED WORKS",
AI100="Projet OCM (NOKIA)","PLANNED WORKS",
AI100="ACCESS-ISSUE","ACCESS-ISSUE",
AI100="Projet OCM (ZTE, NOKIA, autres projets)","PLANNED WORKS",
AI100="No root CAuse","No root cause",
AI100="ODU HS","ACTIVE",
AI100="IP &amp; VLAN","ACTIVE",
AI100="Warehouse HUAWEI","SPARE-ISSUE",
AI100="SPARE-HS","SPARE-ISSUE",
AI100="Power Telco","ACTIVE", AI100="no impacts","no impacts"
),"")</f>
        <v>PASSIVE</v>
      </c>
      <c r="AK100" s="23" t="s">
        <v>6058</v>
      </c>
      <c r="AL100" s="23" t="str">
        <f t="shared" si="6"/>
        <v>SUO_170</v>
      </c>
      <c r="AN100" s="9" t="s">
        <v>6036</v>
      </c>
      <c r="AO100" s="23" t="str">
        <f>_xlfn.XLOOKUP(B100,'INCIDENT-05-03-2026'!E:E,'INCIDENT-05-03-2026'!F:F,"")</f>
        <v/>
      </c>
      <c r="AP100" s="7" t="s">
        <v>5941</v>
      </c>
      <c r="AQ100" s="6"/>
      <c r="AR100" s="7"/>
      <c r="AS100" s="3" t="str">
        <f>_xlfn.XLOOKUP(B100,'[3]tt num | region | site id'!$C:$C,'[3]tt num | region | site id'!$Q:$Q,"")</f>
        <v/>
      </c>
      <c r="AT100" s="24" t="str">
        <f>_xlfn.XLOOKUP(B100,'[4]Cells Huawei 03052026 12h'!$B:$B,'[4]Cells Huawei 03052026 12h'!$T:$T,"")</f>
        <v/>
      </c>
      <c r="AU100" s="24" t="str">
        <f>_xlfn.XLOOKUP(B100,'[5]cells down 02052026 8h50'!$B:$B,'[5]cells down 02052026 8h50'!$R:$R,"")</f>
        <v/>
      </c>
      <c r="AV100" s="24" t="str">
        <f>_xlfn.XLOOKUP(B100,'[5]cells down 02052026 13h50'!$B:$B,'[5]cells down 02052026 13h50'!$R:$R,"")</f>
        <v/>
      </c>
      <c r="AW100" s="24" t="str">
        <f>_xlfn.XLOOKUP(B100,'[5]cells down 02052026 13h50'!$B:$B,'[5]cells down 02052026 13h50'!$R:$R,"")</f>
        <v/>
      </c>
      <c r="AX100" s="24" t="str">
        <f>_xlfn.XLOOKUP(B100,'[6]cell downs 03052026 8h40 '!$B:$B,'[6]cell downs 03052026 8h40 '!$R:$R,"")</f>
        <v/>
      </c>
      <c r="AY100" s="24" t="str">
        <f>_xlfn.XLOOKUP(B100,'[7]ALL SITES DOWN'!$D:$D,'[7]ALL SITES DOWN'!$J:$J,"")</f>
        <v/>
      </c>
      <c r="AZ100" s="24" t="str">
        <f>_xlfn.XLOOKUP(B100,'[8]ALL SITES DOWN'!$D:$D,'[8]ALL SITES DOWN'!$J:$J,"")</f>
        <v/>
      </c>
      <c r="BA100" s="9" t="str">
        <f>_xlfn.XLOOKUP(B100,[9]sheet1!$AC:$AC,[9]sheet1!$AF:$AF,"")</f>
        <v/>
      </c>
      <c r="BB100" s="14" t="s">
        <v>5980</v>
      </c>
      <c r="BC100" s="14" t="s">
        <v>5537</v>
      </c>
      <c r="BD100" s="14" t="str">
        <f>_xlfn.XLOOKUP(B100,'[10]cell downs 18042026 17h'!$B:$B,'[10]cell downs 18042026 17h'!$B:$B,"")</f>
        <v/>
      </c>
      <c r="BE100" s="14" t="str">
        <f>_xlfn.XLOOKUP(B100,'[11]Cells Huawei 19042026 15h'!$B:$B,'[11]Cells Huawei 19042026 15h'!$B:$B,"")</f>
        <v>SUO_170</v>
      </c>
      <c r="BF100" s="9" t="str">
        <f>_xlfn.XLOOKUP(B100,'[12]cells down 19042026 9H40'!$B:$B,'[12]cells down 19042026 9H40'!$B:$B,"")</f>
        <v/>
      </c>
      <c r="BG100" s="9" t="s">
        <v>5537</v>
      </c>
      <c r="BH100" s="9" t="s">
        <v>12</v>
      </c>
    </row>
    <row r="101" spans="1:60" s="9" customFormat="1" x14ac:dyDescent="0.3">
      <c r="A101" s="1" t="s">
        <v>2023</v>
      </c>
      <c r="B101" s="8" t="s">
        <v>2024</v>
      </c>
      <c r="C101" s="3" t="str">
        <f>_xlfn.XLOOKUP(B101,'[1]daily break down'!$D:$D,'[1]daily break down'!$E:$E,"")</f>
        <v>ADAMAOUA</v>
      </c>
      <c r="D101" s="1" t="s">
        <v>11</v>
      </c>
      <c r="E101" s="1" t="s">
        <v>66</v>
      </c>
      <c r="F101" s="3" t="s">
        <v>90</v>
      </c>
      <c r="G101" s="1" t="s">
        <v>2025</v>
      </c>
      <c r="H101" s="41" t="str">
        <f>_xlfn.XLOOKUP(B101,[2]CALCULATION!$B:$B,[2]CALCULATION!$H:$H,"")</f>
        <v>NOKIA</v>
      </c>
      <c r="I101" s="34">
        <v>1.3554659521220729E-3</v>
      </c>
      <c r="J101" s="34">
        <v>1.3921533188815878</v>
      </c>
      <c r="K101" s="34">
        <v>1.8716489772744451</v>
      </c>
      <c r="L101" s="34">
        <v>6.6453034586840459E-2</v>
      </c>
      <c r="M101" s="34">
        <v>0</v>
      </c>
      <c r="N101" s="34">
        <v>1.9386470613869979</v>
      </c>
      <c r="O101" s="34">
        <v>0.76923880815261925</v>
      </c>
      <c r="P101" s="34">
        <v>4.1780541270288865</v>
      </c>
      <c r="Q101" s="34">
        <v>2.2617708540502344</v>
      </c>
      <c r="R101" s="34">
        <v>0.62584536561960458</v>
      </c>
      <c r="S101" s="35">
        <v>1.822164131109844</v>
      </c>
      <c r="T101" s="35">
        <v>115484.73672856152</v>
      </c>
      <c r="U101" s="35">
        <v>0.60942976521179115</v>
      </c>
      <c r="V101" s="35">
        <v>8.9190876114083977E-4</v>
      </c>
      <c r="W101" s="35">
        <v>6.9182785326033827</v>
      </c>
      <c r="X101" s="35">
        <v>5.6409828058686244</v>
      </c>
      <c r="Y101" s="35">
        <v>3.4201329048159672</v>
      </c>
      <c r="Z101" s="35">
        <v>8.0308346325309916</v>
      </c>
      <c r="AA101" s="35">
        <v>18.642914523458387</v>
      </c>
      <c r="AB101" s="35">
        <v>8.032548707727198</v>
      </c>
      <c r="AC101" s="35">
        <v>5.1391460753348355</v>
      </c>
      <c r="AD101" s="35">
        <v>8.0388315974561237</v>
      </c>
      <c r="AE101" s="58" t="s">
        <v>5560</v>
      </c>
      <c r="AF101" s="58"/>
      <c r="AG101" s="57" t="str" cm="1">
        <f t="array" ref="AG101">IFERROR(_xlfn.IFS(
AI101="MPR ISSUE","PDH",
AI101="BSS Hardware Issue","BSS",
AI101="Sites strategiques, MLL, Pylone, etc.","ENVTECH",
AI101="AKTIVCO DEFAUT GE &amp; POWER Cabinet","AKTIVCO",
AI101="AKTIVCO Coupure ENEO &amp; Baisse de tension","AKTIVCO GRID ONLY",
AI101="Coupure ENEO &amp; Baisse de tension","IHS GRID ONLY",
AI101="Defaut GE &amp; POWER Cabinet","IHS",
AI101="Sharing","Partners",
AI101="Sites strategiques &amp; DataCenter","SST &amp; DC",
AI101="Exclu","Exclu",
AI101="SAT","SAT",
AI101="SPARE-ISSUE","SPARE-ISSUE",
AI101="Fiber CAmtel","TRANS_FO_CAMTEL",
AI101="Fiber AOF","Fiber AOF",
AI101="Projet OCM (HUAWEI)","TRAVAUX-HUAWEI",
AI101="Projet OCM (NOKIA)","TRAVAUX-NOKIA",
AI101="ACCESS-ISSUE","ACCESS-ISSUE",
AI101="Projet OCM (ZTE, NOKIA, autres projets)","TRAVAUX OCM",
AI101="No root CAuse","No root cause",
AI101="ODU HS","PDH",
AI101="IP &amp; VLAN","PDH",
AI101="Warehouse HUAWEI","SPARE-ISSUE",
AI101="SPARE-HS","SPARE-ISSUE",
AI101="Power Telco","BSS",AI101="no impacts","no impacts"
),"")</f>
        <v>SPARE-ISSUE</v>
      </c>
      <c r="AH101" s="57" t="str" cm="1">
        <f t="array" ref="AH101">IFERROR(_xlfn.IFS(
AI101="MPR ISSUE","TX ISSUE",
AI101="BSS Hardware Issue","RAN ISSUE",
AI101="Sites strategiques, MLL, Pylone, etc.","ENVTECH",
AI101="AKTIVCO DEFAUT GE &amp; POWER Cabinet","POWER ISSUE",
AI101="AKTIVCO Coupure ENEO &amp; Baisse de tension","POWER ISSUE",
AI101="Coupure ENEO &amp; Baisse de tension","POWER ISSUE",
AI101="Defaut GE &amp; POWER Cabinet","POWER ISSUE",
AI101="Sharing","POWER ISSUE",
AI101="Sites strategiques &amp; DataCenter","POWER ISSUE",
AI101="Exclu","Exclu",
AI101="SAT","TX ISSUE",
AI101="SPARE-ISSUE","SPARE-ISSUE",
AI101="Fiber CAmtel","TX ISSUE",
AI101="Fiber AOF","TX ISSUE",
AI101="Projet OCM (HUAWEI)","TRAVAUX-HUAWEI",
AI101="Projet OCM (NOKIA)","TRAVAUX -NOKIA",
AI101="ACCESS-ISSUE","ACCESS-ISSUE",
AI101="Projet OCM (ZTE, NOKIA, autres projets)","TRAVAUX OCM",
AI101="No root CAuse","No root cause",
AI101="ODU HS","TX ISSUE",
AI101="IP &amp; VLAN","TX ISSUE",
AI101="Warehouse HUAWEI","SPARE-ISSUE",
AI101="SPARE-HS","SPARE-ISSUE",
AI101="Power Telco","RAN ISSUE",AI101="no impacts","no impacts"
),"")</f>
        <v>SPARE-ISSUE</v>
      </c>
      <c r="AI101" s="85" t="s">
        <v>5336</v>
      </c>
      <c r="AJ101" s="57" t="str" cm="1">
        <f t="array" ref="AJ101">IFERROR(_xlfn.IFS(
AI101="MPR ISSUE","ACTIVE",
AI101="BSS Hardware Issue","ACTIVE",
AI101="Sites strategiques, MLL, Pylone, etc.","PASSIVE",
AI101="AKTIVCO DEFAUT GE &amp; POWER Cabinet","PASSIVE",
AI101="AKTIVCO Coupure ENEO &amp; Baisse de tension","PASSIVE",
AI101="Coupure ENEO &amp; Baisse de tension","PASSIVE",
AI101="Defaut GE &amp; POWER Cabinet","PASSIVE",
AI101="Sharing","PASSIVE",
AI101="Sites strategiques &amp; DataCenter","PASSIVE",
AI101="Exclu","Exclu",
AI101="SAT","ACTIVE",
AI101="SPARE-ISSUE","SPARE-ISSUE",
AI101="Fiber CAmtel","ACTIVE",
AI101="Fiber AOF","ACTIVE",
AI101="Projet OCM (HUAWEI)","PLANNED WORKS",
AI101="Projet OCM (NOKIA)","PLANNED WORKS",
AI101="ACCESS-ISSUE","ACCESS-ISSUE",
AI101="Projet OCM (ZTE, NOKIA, autres projets)","PLANNED WORKS",
AI101="No root CAuse","No root cause",
AI101="ODU HS","ACTIVE",
AI101="IP &amp; VLAN","ACTIVE",
AI101="Warehouse HUAWEI","SPARE-ISSUE",
AI101="SPARE-HS","SPARE-ISSUE",
AI101="Power Telco","ACTIVE", AI101="no impacts","no impacts"
),"")</f>
        <v>SPARE-ISSUE</v>
      </c>
      <c r="AK101" s="23" t="s">
        <v>5714</v>
      </c>
      <c r="AL101" s="23" t="str">
        <f t="shared" si="6"/>
        <v>ADM_100</v>
      </c>
      <c r="AN101" s="9" t="s">
        <v>5537</v>
      </c>
      <c r="AO101" s="23" t="str">
        <f>_xlfn.XLOOKUP(B101,'INCIDENT-05-03-2026'!E:E,'INCIDENT-05-03-2026'!F:F,"")</f>
        <v/>
      </c>
      <c r="AP101" s="7" t="s">
        <v>5969</v>
      </c>
      <c r="AQ101" s="6"/>
      <c r="AR101" s="7"/>
      <c r="AS101" s="3" t="str">
        <f>_xlfn.XLOOKUP(B101,'[3]tt num | region | site id'!$C:$C,'[3]tt num | region | site id'!$Q:$Q,"")</f>
        <v/>
      </c>
      <c r="AT101" s="24" t="str">
        <f>_xlfn.XLOOKUP(B101,'[4]Cells Huawei 03052026 12h'!$B:$B,'[4]Cells Huawei 03052026 12h'!$T:$T,"")</f>
        <v/>
      </c>
      <c r="AU101" s="24" t="str">
        <f>_xlfn.XLOOKUP(B101,'[5]cells down 02052026 8h50'!$B:$B,'[5]cells down 02052026 8h50'!$R:$R,"")</f>
        <v/>
      </c>
      <c r="AV101" s="24" t="str">
        <f>_xlfn.XLOOKUP(B101,'[5]cells down 02052026 13h50'!$B:$B,'[5]cells down 02052026 13h50'!$R:$R,"")</f>
        <v/>
      </c>
      <c r="AW101" s="24" t="str">
        <f>_xlfn.XLOOKUP(B101,'[5]cells down 02052026 13h50'!$B:$B,'[5]cells down 02052026 13h50'!$R:$R,"")</f>
        <v/>
      </c>
      <c r="AX101" s="24" t="str">
        <f>_xlfn.XLOOKUP(B101,'[6]cell downs 03052026 8h40 '!$B:$B,'[6]cell downs 03052026 8h40 '!$R:$R,"")</f>
        <v/>
      </c>
      <c r="AY101" s="24" t="str">
        <f>_xlfn.XLOOKUP(B101,'[7]ALL SITES DOWN'!$D:$D,'[7]ALL SITES DOWN'!$J:$J,"")</f>
        <v xml:space="preserve">(05/03/2026 com ran 17h): 03.05.2026: Commande(ODU MPT-MC 3DB20858AC) passsee a OCM Car spare pas disponible chez Huawei SPMS
03.05.2026: ODU MPT-MC 3DB20858AC est en défaut. Spare pas disponible au WH TELEINFRA. Mail commande envoyé au SPM
02.05.2026: Apres Intervention du FME, Il en ressort que l'ODU MPT-MC 3DB20858AC est en défaut. Spare pas disponible au WH TELEINFRA. Mail en Cours vers le SPM. Update ASAP
02.05.2026: ODUs, 3DB20858AC est en défaut nécessite son remplaçant.Pas disponible au magasinier de ngaoundere
02.05.2026:FME Sur site travaux en Cours. Update ASAP
02/05/2026 Besoin d'un FME sur ADM_028_Gale pour vérifier la chaine antenaire de l'ODU 5.2 sur le MPR_GALE FME HIPOLYTE ETA ASAP </v>
      </c>
      <c r="AZ101" s="24" t="str">
        <f>_xlfn.XLOOKUP(B101,'[8]ALL SITES DOWN'!$D:$D,'[8]ALL SITES DOWN'!$J:$J,"")</f>
        <v xml:space="preserve">(05/03/2026 com ran 10h): 03.05.2026: ODU MPT-MC 3DB20858AC est en défaut. Spare pas disponible au WH TELEINFRA. Mail commande envoyé au SPM
02.05.2026: Apres Intervention du FME, Il en ressort que l'ODU MPT-MC 3DB20858AC est en défaut. Spare pas disponible au WH TELEINFRA. Mail en Cours vers le SPM. Update ASAP
02.05.2026: ODUs, 3DB20858AC est en défaut nécessite son remplaçant.Pas disponible au magasinier de ngaoundere
02.05.2026:FME Sur site travaux en Cours. Update ASAP
02/05/2026 Besoin d'un FME sur ADM_028_Gale pour vérifier la chaine antenaire de l'ODU 5.2 sur le MPR_GALE FME HIPOLYTE ETA ASAP </v>
      </c>
      <c r="BA101" s="9" t="str">
        <f>_xlfn.XLOOKUP(B101,[9]sheet1!$AC:$AC,[9]sheet1!$AF:$AF,"")</f>
        <v>(05/03/2026 ticket)..INC-20260503-00013995...2026-05-03 21:07:00...Merci de noter qu’en dépit de plusieurs tentatives de reset logique et physique du MPR avec le support BO et FME, le site demeure indisponible.
Le FME nous informe de la disponibilité d’un UBT à Bertoua.
Celui-ci sera récupéré tôt le matin, puis acheminé sur le site de Bouam pour remplacement,  ETA : 08h30 (GMT+1)....Others...user:OCM_NOC.IHS</v>
      </c>
      <c r="BB101" s="14" t="s">
        <v>5980</v>
      </c>
      <c r="BC101" s="14" t="s">
        <v>5537</v>
      </c>
      <c r="BD101" s="14" t="str">
        <f>_xlfn.XLOOKUP(B101,'[10]cell downs 18042026 17h'!$B:$B,'[10]cell downs 18042026 17h'!$B:$B,"")</f>
        <v/>
      </c>
      <c r="BE101" s="14" t="str">
        <f>_xlfn.XLOOKUP(B101,'[11]Cells Huawei 19042026 15h'!$B:$B,'[11]Cells Huawei 19042026 15h'!$B:$B,"")</f>
        <v/>
      </c>
      <c r="BF101" s="9" t="str">
        <f>_xlfn.XLOOKUP(B101,'[12]cells down 19042026 9H40'!$B:$B,'[12]cells down 19042026 9H40'!$B:$B,"")</f>
        <v/>
      </c>
      <c r="BG101" s="9" t="s">
        <v>2024</v>
      </c>
      <c r="BH101" s="9" t="s">
        <v>1129</v>
      </c>
    </row>
    <row r="102" spans="1:60" s="9" customFormat="1" ht="21" customHeight="1" x14ac:dyDescent="0.3">
      <c r="A102" s="1" t="s">
        <v>306</v>
      </c>
      <c r="B102" s="8" t="s">
        <v>307</v>
      </c>
      <c r="C102" s="3" t="str">
        <f>_xlfn.XLOOKUP(B102,'[1]daily break down'!$D:$D,'[1]daily break down'!$E:$E,"")</f>
        <v>Yaounde</v>
      </c>
      <c r="D102" s="1" t="s">
        <v>21</v>
      </c>
      <c r="E102" s="1" t="s">
        <v>36</v>
      </c>
      <c r="F102" s="3" t="s">
        <v>37</v>
      </c>
      <c r="G102" s="1" t="s">
        <v>38</v>
      </c>
      <c r="H102" s="42" t="str">
        <f>_xlfn.XLOOKUP(B102,[2]CALCULATION!$B:$B,[2]CALCULATION!$H:$H,"")</f>
        <v>ZTE</v>
      </c>
      <c r="I102" s="34">
        <v>0</v>
      </c>
      <c r="J102" s="34">
        <v>0</v>
      </c>
      <c r="K102" s="34">
        <v>17.747383237309279</v>
      </c>
      <c r="L102" s="34">
        <v>2.0039672348209212</v>
      </c>
      <c r="M102" s="34">
        <v>3.492482871190786</v>
      </c>
      <c r="N102" s="34">
        <v>0.71684530281109249</v>
      </c>
      <c r="O102" s="34">
        <v>1.4686116889676488</v>
      </c>
      <c r="P102" s="34">
        <v>17.352318417500644</v>
      </c>
      <c r="Q102" s="34">
        <v>6.2770914839641234</v>
      </c>
      <c r="R102" s="34">
        <v>31.937274742960852</v>
      </c>
      <c r="S102" s="35">
        <v>6.2940883136006009</v>
      </c>
      <c r="T102" s="35">
        <v>0</v>
      </c>
      <c r="U102" s="35">
        <v>43.2320336555062</v>
      </c>
      <c r="V102" s="35">
        <v>12.966369462921584</v>
      </c>
      <c r="W102" s="35">
        <v>0</v>
      </c>
      <c r="X102" s="35">
        <v>24.664165475283429</v>
      </c>
      <c r="Y102" s="35">
        <v>0</v>
      </c>
      <c r="Z102" s="35">
        <v>0</v>
      </c>
      <c r="AA102" s="35">
        <v>3.5502819642778638</v>
      </c>
      <c r="AB102" s="35">
        <v>3.0551284209023111</v>
      </c>
      <c r="AC102" s="35">
        <v>12.311501487303747</v>
      </c>
      <c r="AD102" s="35">
        <v>7.9529289479015972</v>
      </c>
      <c r="AE102" s="58" t="s">
        <v>5560</v>
      </c>
      <c r="AF102" s="58"/>
      <c r="AG102" s="57" t="str" cm="1">
        <f t="array" ref="AG102">IFERROR(_xlfn.IFS(
AI102="MPR ISSUE","PDH",
AI102="BSS Hardware Issue","BSS",
AI102="Sites strategiques, MLL, Pylone, etc.","ENVTECH",
AI102="AKTIVCO DEFAUT GE &amp; POWER Cabinet","AKTIVCO",
AI102="AKTIVCO Coupure ENEO &amp; Baisse de tension","AKTIVCO GRID ONLY",
AI102="Coupure ENEO &amp; Baisse de tension","IHS GRID ONLY",
AI102="Defaut GE &amp; POWER Cabinet","IHS",
AI102="Sharing","Partners",
AI102="Sites strategiques &amp; DataCenter","SST &amp; DC",
AI102="Exclu","Exclu",
AI102="SAT","SAT",
AI102="SPARE-ISSUE","SPARE-ISSUE",
AI102="Fiber CAmtel","TRANS_FO_CAMTEL",
AI102="Fiber AOF","Fiber AOF",
AI102="Projet OCM (HUAWEI)","TRAVAUX-HUAWEI",
AI102="Projet OCM (NOKIA)","TRAVAUX-NOKIA",
AI102="ACCESS-ISSUE","ACCESS-ISSUE",
AI102="Projet OCM (ZTE, NOKIA, autres projets)","TRAVAUX OCM",
AI102="No root CAuse","No root cause",
AI102="ODU HS","PDH",
AI102="IP &amp; VLAN","PDH",
AI102="Warehouse HUAWEI","SPARE-ISSUE",
AI102="SPARE-HS","SPARE-ISSUE",
AI102="Power Telco","BSS",AI102="no impacts","no impacts"
),"")</f>
        <v>AKTIVCO</v>
      </c>
      <c r="AH102" s="57" t="str" cm="1">
        <f t="array" ref="AH102">IFERROR(_xlfn.IFS(
AI102="MPR ISSUE","TX ISSUE",
AI102="BSS Hardware Issue","RAN ISSUE",
AI102="Sites strategiques, MLL, Pylone, etc.","ENVTECH",
AI102="AKTIVCO DEFAUT GE &amp; POWER Cabinet","POWER ISSUE",
AI102="AKTIVCO Coupure ENEO &amp; Baisse de tension","POWER ISSUE",
AI102="Coupure ENEO &amp; Baisse de tension","POWER ISSUE",
AI102="Defaut GE &amp; POWER Cabinet","POWER ISSUE",
AI102="Sharing","POWER ISSUE",
AI102="Sites strategiques &amp; DataCenter","POWER ISSUE",
AI102="Exclu","Exclu",
AI102="SAT","TX ISSUE",
AI102="SPARE-ISSUE","SPARE-ISSUE",
AI102="Fiber CAmtel","TX ISSUE",
AI102="Fiber AOF","TX ISSUE",
AI102="Projet OCM (HUAWEI)","TRAVAUX-HUAWEI",
AI102="Projet OCM (NOKIA)","TRAVAUX -NOKIA",
AI102="ACCESS-ISSUE","ACCESS-ISSUE",
AI102="Projet OCM (ZTE, NOKIA, autres projets)","TRAVAUX OCM",
AI102="No root CAuse","No root cause",
AI102="ODU HS","TX ISSUE",
AI102="IP &amp; VLAN","TX ISSUE",
AI102="Warehouse HUAWEI","SPARE-ISSUE",
AI102="SPARE-HS","SPARE-ISSUE",
AI102="Power Telco","RAN ISSUE",AI102="no impacts","no impacts"
),"")</f>
        <v>POWER ISSUE</v>
      </c>
      <c r="AI102" s="85" t="s">
        <v>5325</v>
      </c>
      <c r="AJ102" s="57" t="str" cm="1">
        <f t="array" ref="AJ102">IFERROR(_xlfn.IFS(
AI102="MPR ISSUE","ACTIVE",
AI102="BSS Hardware Issue","ACTIVE",
AI102="Sites strategiques, MLL, Pylone, etc.","PASSIVE",
AI102="AKTIVCO DEFAUT GE &amp; POWER Cabinet","PASSIVE",
AI102="AKTIVCO Coupure ENEO &amp; Baisse de tension","PASSIVE",
AI102="Coupure ENEO &amp; Baisse de tension","PASSIVE",
AI102="Defaut GE &amp; POWER Cabinet","PASSIVE",
AI102="Sharing","PASSIVE",
AI102="Sites strategiques &amp; DataCenter","PASSIVE",
AI102="Exclu","Exclu",
AI102="SAT","ACTIVE",
AI102="SPARE-ISSUE","SPARE-ISSUE",
AI102="Fiber CAmtel","ACTIVE",
AI102="Fiber AOF","ACTIVE",
AI102="Projet OCM (HUAWEI)","PLANNED WORKS",
AI102="Projet OCM (NOKIA)","PLANNED WORKS",
AI102="ACCESS-ISSUE","ACCESS-ISSUE",
AI102="Projet OCM (ZTE, NOKIA, autres projets)","PLANNED WORKS",
AI102="No root CAuse","No root cause",
AI102="ODU HS","ACTIVE",
AI102="IP &amp; VLAN","ACTIVE",
AI102="Warehouse HUAWEI","SPARE-ISSUE",
AI102="SPARE-HS","SPARE-ISSUE",
AI102="Power Telco","ACTIVE", AI102="no impacts","no impacts"
),"")</f>
        <v>PASSIVE</v>
      </c>
      <c r="AK102" s="23" t="s">
        <v>6059</v>
      </c>
      <c r="AL102" s="23" t="str">
        <f t="shared" si="6"/>
        <v>CTR_833</v>
      </c>
      <c r="AN102" s="9" t="s">
        <v>6044</v>
      </c>
      <c r="AO102" s="23" t="str">
        <f>_xlfn.XLOOKUP(B102,'INCIDENT-05-03-2026'!E:E,'INCIDENT-05-03-2026'!F:F,"")</f>
        <v/>
      </c>
      <c r="AP102" s="7" t="s">
        <v>5941</v>
      </c>
      <c r="AQ102" s="6"/>
      <c r="AR102" s="7"/>
      <c r="AS102" s="3" t="str">
        <f>_xlfn.XLOOKUP(B102,'[3]tt num | region | site id'!$C:$C,'[3]tt num | region | site id'!$Q:$Q,"")</f>
        <v/>
      </c>
      <c r="AT102" s="24" t="str">
        <f>_xlfn.XLOOKUP(B102,'[4]Cells Huawei 03052026 12h'!$B:$B,'[4]Cells Huawei 03052026 12h'!$T:$T,"")</f>
        <v/>
      </c>
      <c r="AU102" s="24" t="str">
        <f>_xlfn.XLOOKUP(B102,'[5]cells down 02052026 8h50'!$B:$B,'[5]cells down 02052026 8h50'!$R:$R,"")</f>
        <v/>
      </c>
      <c r="AV102" s="24" t="str">
        <f>_xlfn.XLOOKUP(B102,'[5]cells down 02052026 13h50'!$B:$B,'[5]cells down 02052026 13h50'!$R:$R,"")</f>
        <v/>
      </c>
      <c r="AW102" s="24" t="str">
        <f>_xlfn.XLOOKUP(B102,'[5]cells down 02052026 13h50'!$B:$B,'[5]cells down 02052026 13h50'!$R:$R,"")</f>
        <v/>
      </c>
      <c r="AX102" s="24" t="str">
        <f>_xlfn.XLOOKUP(B102,'[6]cell downs 03052026 8h40 '!$B:$B,'[6]cell downs 03052026 8h40 '!$R:$R,"")</f>
        <v/>
      </c>
      <c r="AY102" s="24" t="str">
        <f>_xlfn.XLOOKUP(B102,'[7]ALL SITES DOWN'!$D:$D,'[7]ALL SITES DOWN'!$J:$J,"")</f>
        <v/>
      </c>
      <c r="AZ102" s="24" t="str">
        <f>_xlfn.XLOOKUP(B102,'[8]ALL SITES DOWN'!$D:$D,'[8]ALL SITES DOWN'!$J:$J,"")</f>
        <v/>
      </c>
      <c r="BA102" s="9" t="str">
        <f>_xlfn.XLOOKUP(B102,[9]sheet1!$AC:$AC,[9]sheet1!$AF:$AF,"")</f>
        <v>(05/03/2026 ticket)..INC-20260503-00001863</v>
      </c>
      <c r="BB102" s="14" t="s">
        <v>5980</v>
      </c>
      <c r="BC102" s="14" t="s">
        <v>5537</v>
      </c>
      <c r="BD102" s="14" t="str">
        <f>_xlfn.XLOOKUP(B102,'[10]cell downs 18042026 17h'!$B:$B,'[10]cell downs 18042026 17h'!$B:$B,"")</f>
        <v/>
      </c>
      <c r="BE102" s="14" t="str">
        <f>_xlfn.XLOOKUP(B102,'[11]Cells Huawei 19042026 15h'!$B:$B,'[11]Cells Huawei 19042026 15h'!$B:$B,"")</f>
        <v/>
      </c>
      <c r="BF102" s="9" t="str">
        <f>_xlfn.XLOOKUP(B102,'[12]cells down 19042026 9H40'!$B:$B,'[12]cells down 19042026 9H40'!$B:$B,"")</f>
        <v/>
      </c>
      <c r="BG102" s="9" t="s">
        <v>5537</v>
      </c>
      <c r="BH102" s="9" t="s">
        <v>12</v>
      </c>
    </row>
    <row r="103" spans="1:60" s="9" customFormat="1" ht="22.5" customHeight="1" x14ac:dyDescent="0.3">
      <c r="A103" s="1" t="s">
        <v>432</v>
      </c>
      <c r="B103" s="1" t="s">
        <v>433</v>
      </c>
      <c r="C103" s="3" t="str">
        <f>_xlfn.XLOOKUP(B103,'[1]daily break down'!$D:$D,'[1]daily break down'!$E:$E,"")</f>
        <v>EXTREME-NORD</v>
      </c>
      <c r="D103" s="1" t="s">
        <v>11</v>
      </c>
      <c r="E103" s="1" t="s">
        <v>154</v>
      </c>
      <c r="F103" s="3" t="s">
        <v>55</v>
      </c>
      <c r="G103" s="1" t="s">
        <v>434</v>
      </c>
      <c r="H103" s="41" t="str">
        <f>_xlfn.XLOOKUP(B103,[2]CALCULATION!$B:$B,[2]CALCULATION!$H:$H,"")</f>
        <v>NOKIA</v>
      </c>
      <c r="I103" s="34">
        <v>9.2052247835506815</v>
      </c>
      <c r="J103" s="34">
        <v>9.2698141931154936</v>
      </c>
      <c r="K103" s="34">
        <v>6.1977571592937695</v>
      </c>
      <c r="L103" s="34">
        <v>6.1145881311730639</v>
      </c>
      <c r="M103" s="34">
        <v>6.19786537252212</v>
      </c>
      <c r="N103" s="34">
        <v>6.5668712517623673</v>
      </c>
      <c r="O103" s="34">
        <v>9.1709585902950064</v>
      </c>
      <c r="P103" s="34">
        <v>8.892683488307819</v>
      </c>
      <c r="Q103" s="34">
        <v>6.1977571592937695</v>
      </c>
      <c r="R103" s="34">
        <v>6.1979735857504705</v>
      </c>
      <c r="S103" s="35">
        <v>6.1980817989788211</v>
      </c>
      <c r="T103" s="35">
        <v>124028.22724400955</v>
      </c>
      <c r="U103" s="35">
        <v>9.1584616909373242</v>
      </c>
      <c r="V103" s="35">
        <v>9.0566245748942453</v>
      </c>
      <c r="W103" s="35">
        <v>8.4012610589574876</v>
      </c>
      <c r="X103" s="35">
        <v>6.3430655566982939</v>
      </c>
      <c r="Y103" s="35">
        <v>5.4652432280671697</v>
      </c>
      <c r="Z103" s="35">
        <v>9.2449198562920731</v>
      </c>
      <c r="AA103" s="35">
        <v>17.614774048895121</v>
      </c>
      <c r="AB103" s="35">
        <v>7.6553972726415944</v>
      </c>
      <c r="AC103" s="35">
        <v>4.9079667462921606</v>
      </c>
      <c r="AD103" s="35">
        <v>7.6448417708744927</v>
      </c>
      <c r="AE103" s="58" t="s">
        <v>5603</v>
      </c>
      <c r="AF103" s="58"/>
      <c r="AG103" s="57" t="str" cm="1">
        <f t="array" ref="AG103">IFERROR(_xlfn.IFS(
AI103="MPR ISSUE","PDH",
AI103="BSS Hardware Issue","BSS",
AI103="Sites strategiques, MLL, Pylone, etc.","ENVTECH",
AI103="AKTIVCO DEFAUT GE &amp; POWER Cabinet","AKTIVCO",
AI103="AKTIVCO Coupure ENEO &amp; Baisse de tension","AKTIVCO GRID ONLY",
AI103="Coupure ENEO &amp; Baisse de tension","IHS GRID ONLY",
AI103="Defaut GE &amp; POWER Cabinet","IHS",
AI103="Sharing","Partners",
AI103="Sites strategiques &amp; DataCenter","SST &amp; DC",
AI103="Exclu","Exclu",
AI103="SAT","SAT",
AI103="SPARE-ISSUE","SPARE-ISSUE",
AI103="Fiber CAmtel","TRANS_FO_CAMTEL",
AI103="Fiber AOF","Fiber AOF",
AI103="Projet OCM (HUAWEI)","TRAVAUX-HUAWEI",
AI103="Projet OCM (NOKIA)","TRAVAUX-NOKIA",
AI103="ACCESS-ISSUE","ACCESS-ISSUE",
AI103="Projet OCM (ZTE, NOKIA, autres projets)","TRAVAUX OCM",
AI103="No root CAuse","No root cause",
AI103="ODU HS","PDH",
AI103="IP &amp; VLAN","PDH",
AI103="Warehouse HUAWEI","SPARE-ISSUE",
AI103="SPARE-HS","SPARE-ISSUE",
AI103="Power Telco","BSS",AI103="no impacts","no impacts"
),"")</f>
        <v>IHS</v>
      </c>
      <c r="AH103" s="57" t="str" cm="1">
        <f t="array" ref="AH103">IFERROR(_xlfn.IFS(
AI103="MPR ISSUE","TX ISSUE",
AI103="BSS Hardware Issue","RAN ISSUE",
AI103="Sites strategiques, MLL, Pylone, etc.","ENVTECH",
AI103="AKTIVCO DEFAUT GE &amp; POWER Cabinet","POWER ISSUE",
AI103="AKTIVCO Coupure ENEO &amp; Baisse de tension","POWER ISSUE",
AI103="Coupure ENEO &amp; Baisse de tension","POWER ISSUE",
AI103="Defaut GE &amp; POWER Cabinet","POWER ISSUE",
AI103="Sharing","POWER ISSUE",
AI103="Sites strategiques &amp; DataCenter","POWER ISSUE",
AI103="Exclu","Exclu",
AI103="SAT","TX ISSUE",
AI103="SPARE-ISSUE","SPARE-ISSUE",
AI103="Fiber CAmtel","TX ISSUE",
AI103="Fiber AOF","TX ISSUE",
AI103="Projet OCM (HUAWEI)","TRAVAUX-HUAWEI",
AI103="Projet OCM (NOKIA)","TRAVAUX -NOKIA",
AI103="ACCESS-ISSUE","ACCESS-ISSUE",
AI103="Projet OCM (ZTE, NOKIA, autres projets)","TRAVAUX OCM",
AI103="No root CAuse","No root cause",
AI103="ODU HS","TX ISSUE",
AI103="IP &amp; VLAN","TX ISSUE",
AI103="Warehouse HUAWEI","SPARE-ISSUE",
AI103="SPARE-HS","SPARE-ISSUE",
AI103="Power Telco","RAN ISSUE",AI103="no impacts","no impacts"
),"")</f>
        <v>POWER ISSUE</v>
      </c>
      <c r="AI103" s="85" t="s">
        <v>5330</v>
      </c>
      <c r="AJ103" s="57" t="str" cm="1">
        <f t="array" ref="AJ103">IFERROR(_xlfn.IFS(
AI103="MPR ISSUE","ACTIVE",
AI103="BSS Hardware Issue","ACTIVE",
AI103="Sites strategiques, MLL, Pylone, etc.","PASSIVE",
AI103="AKTIVCO DEFAUT GE &amp; POWER Cabinet","PASSIVE",
AI103="AKTIVCO Coupure ENEO &amp; Baisse de tension","PASSIVE",
AI103="Coupure ENEO &amp; Baisse de tension","PASSIVE",
AI103="Defaut GE &amp; POWER Cabinet","PASSIVE",
AI103="Sharing","PASSIVE",
AI103="Sites strategiques &amp; DataCenter","PASSIVE",
AI103="Exclu","Exclu",
AI103="SAT","ACTIVE",
AI103="SPARE-ISSUE","SPARE-ISSUE",
AI103="Fiber CAmtel","ACTIVE",
AI103="Fiber AOF","ACTIVE",
AI103="Projet OCM (HUAWEI)","PLANNED WORKS",
AI103="Projet OCM (NOKIA)","PLANNED WORKS",
AI103="ACCESS-ISSUE","ACCESS-ISSUE",
AI103="Projet OCM (ZTE, NOKIA, autres projets)","PLANNED WORKS",
AI103="No root CAuse","No root cause",
AI103="ODU HS","ACTIVE",
AI103="IP &amp; VLAN","ACTIVE",
AI103="Warehouse HUAWEI","SPARE-ISSUE",
AI103="SPARE-HS","SPARE-ISSUE",
AI103="Power Telco","ACTIVE", AI103="no impacts","no impacts"
),"")</f>
        <v>PASSIVE</v>
      </c>
      <c r="AK103" s="23" t="s">
        <v>5700</v>
      </c>
      <c r="AL103" s="23" t="str">
        <f t="shared" si="6"/>
        <v>EXN_274</v>
      </c>
      <c r="AN103" s="9" t="s">
        <v>5537</v>
      </c>
      <c r="AO103" s="23" t="str">
        <f>_xlfn.XLOOKUP(B103,'INCIDENT-05-03-2026'!E:E,'INCIDENT-05-03-2026'!F:F,"")</f>
        <v/>
      </c>
      <c r="AP103" s="7" t="s">
        <v>5537</v>
      </c>
      <c r="AQ103" s="6"/>
      <c r="AR103" s="7"/>
      <c r="AS103" s="3" t="str">
        <f>_xlfn.XLOOKUP(B103,'[3]tt num | region | site id'!$C:$C,'[3]tt num | region | site id'!$Q:$Q,"")</f>
        <v/>
      </c>
      <c r="AT103" s="24" t="str">
        <f>_xlfn.XLOOKUP(B103,'[4]Cells Huawei 03052026 12h'!$B:$B,'[4]Cells Huawei 03052026 12h'!$T:$T,"")</f>
        <v/>
      </c>
      <c r="AU103" s="24" t="str">
        <f>_xlfn.XLOOKUP(B103,'[5]cells down 02052026 8h50'!$B:$B,'[5]cells down 02052026 8h50'!$R:$R,"")</f>
        <v/>
      </c>
      <c r="AV103" s="24" t="str">
        <f>_xlfn.XLOOKUP(B103,'[5]cells down 02052026 13h50'!$B:$B,'[5]cells down 02052026 13h50'!$R:$R,"")</f>
        <v/>
      </c>
      <c r="AW103" s="24" t="str">
        <f>_xlfn.XLOOKUP(B103,'[5]cells down 02052026 13h50'!$B:$B,'[5]cells down 02052026 13h50'!$R:$R,"")</f>
        <v/>
      </c>
      <c r="AX103" s="24" t="str">
        <f>_xlfn.XLOOKUP(B103,'[6]cell downs 03052026 8h40 '!$B:$B,'[6]cell downs 03052026 8h40 '!$R:$R,"")</f>
        <v/>
      </c>
      <c r="AY103" s="24" t="str">
        <f>_xlfn.XLOOKUP(B103,'[7]ALL SITES DOWN'!$D:$D,'[7]ALL SITES DOWN'!$J:$J,"")</f>
        <v/>
      </c>
      <c r="AZ103" s="24" t="str">
        <f>_xlfn.XLOOKUP(B103,'[8]ALL SITES DOWN'!$D:$D,'[8]ALL SITES DOWN'!$J:$J,"")</f>
        <v>(05/03/2026 com ran 10h): 03.05.2026 RM: FME activé, ETA 14H
02.05.2026: FME actived managing with level 0. En parallele négociation escorte militaire en cours 
01.05.2026: FME Yaya activated is managing. Update ASAP. Site Under Red Zone
01.05.2026: Probable plantage des radios sur le site de Tagawa, BV demander au FME de faire le reset du MPR de Waza et Tagawa (Prevoir un realignement du lien FH, verifier l'etancheite des cables et des antennes).</v>
      </c>
      <c r="BA103" s="9" t="str">
        <f>_xlfn.XLOOKUP(B103,[9]sheet1!$AC:$AC,[9]sheet1!$AF:$AF,"")</f>
        <v>(05/03/2026 ticket)..INC-20260503-00002480...2026-05-04 02:03:07...Update please 
Feedback IHS: Grid outage without space for MDG. Awaiting grid return. ( Abdul is informed )...user:NGUESSAN KOFFI MARC PAETERNE</v>
      </c>
      <c r="BB103" s="14" t="s">
        <v>5537</v>
      </c>
      <c r="BC103" s="14" t="s">
        <v>5537</v>
      </c>
      <c r="BD103" s="14" t="str">
        <f>_xlfn.XLOOKUP(B103,'[10]cell downs 18042026 17h'!$B:$B,'[10]cell downs 18042026 17h'!$B:$B,"")</f>
        <v/>
      </c>
      <c r="BE103" s="14" t="str">
        <f>_xlfn.XLOOKUP(B103,'[11]Cells Huawei 19042026 15h'!$B:$B,'[11]Cells Huawei 19042026 15h'!$B:$B,"")</f>
        <v/>
      </c>
      <c r="BF103" s="9" t="str">
        <f>_xlfn.XLOOKUP(B103,'[12]cells down 19042026 9H40'!$B:$B,'[12]cells down 19042026 9H40'!$B:$B,"")</f>
        <v/>
      </c>
      <c r="BG103" s="9" t="s">
        <v>433</v>
      </c>
      <c r="BH103" s="9" t="s">
        <v>302</v>
      </c>
    </row>
    <row r="104" spans="1:60" s="9" customFormat="1" ht="30.45" customHeight="1" x14ac:dyDescent="0.3">
      <c r="A104" s="3" t="s">
        <v>821</v>
      </c>
      <c r="B104" s="3" t="s">
        <v>822</v>
      </c>
      <c r="C104" s="3" t="str">
        <f>_xlfn.XLOOKUP(B104,'[1]daily break down'!$D:$D,'[1]daily break down'!$E:$E,"")</f>
        <v>Douala</v>
      </c>
      <c r="D104" s="3" t="s">
        <v>357</v>
      </c>
      <c r="E104" s="3" t="s">
        <v>89</v>
      </c>
      <c r="F104" s="3" t="s">
        <v>31</v>
      </c>
      <c r="G104" s="3" t="s">
        <v>32</v>
      </c>
      <c r="H104" s="42" t="str">
        <f>_xlfn.XLOOKUP(B104,[2]CALCULATION!$B:$B,[2]CALCULATION!$H:$H,"")</f>
        <v>ZTE</v>
      </c>
      <c r="I104" s="34">
        <v>2.9198876818107875</v>
      </c>
      <c r="J104" s="34">
        <v>7.5722570362950989</v>
      </c>
      <c r="K104" s="34">
        <v>12.228407427382695</v>
      </c>
      <c r="L104" s="34">
        <v>2.0331989281829835E-3</v>
      </c>
      <c r="M104" s="34">
        <v>0.43428415702858986</v>
      </c>
      <c r="N104" s="34">
        <v>4.4424148125319247</v>
      </c>
      <c r="O104" s="34">
        <v>0</v>
      </c>
      <c r="P104" s="34">
        <v>1.6445725716470765</v>
      </c>
      <c r="Q104" s="34">
        <v>1.5743380332331716</v>
      </c>
      <c r="R104" s="34">
        <v>15.75552602066586</v>
      </c>
      <c r="S104" s="35">
        <v>25.818398238750348</v>
      </c>
      <c r="T104" s="35">
        <v>0</v>
      </c>
      <c r="U104" s="35">
        <v>0.15816147451866672</v>
      </c>
      <c r="V104" s="35">
        <v>0.62877568607979228</v>
      </c>
      <c r="W104" s="35">
        <v>0</v>
      </c>
      <c r="X104" s="35">
        <v>0.18964038774887013</v>
      </c>
      <c r="Y104" s="35">
        <v>0.27756732385363325</v>
      </c>
      <c r="Z104" s="35">
        <v>3.8716031309836687</v>
      </c>
      <c r="AA104" s="35">
        <v>0.96456862063315074</v>
      </c>
      <c r="AB104" s="35">
        <v>1.0385640965485821</v>
      </c>
      <c r="AC104" s="35">
        <v>13.218938717394776</v>
      </c>
      <c r="AD104" s="35">
        <v>7.3799235517202995</v>
      </c>
      <c r="AE104" s="58" t="s">
        <v>5560</v>
      </c>
      <c r="AF104" s="58"/>
      <c r="AG104" s="57" t="str" cm="1">
        <f t="array" ref="AG104">IFERROR(_xlfn.IFS(
AI104="MPR ISSUE","PDH",
AI104="BSS Hardware Issue","BSS",
AI104="Sites strategiques, MLL, Pylone, etc.","ENVTECH",
AI104="AKTIVCO DEFAUT GE &amp; POWER Cabinet","AKTIVCO",
AI104="AKTIVCO Coupure ENEO &amp; Baisse de tension","AKTIVCO GRID ONLY",
AI104="Coupure ENEO &amp; Baisse de tension","IHS GRID ONLY",
AI104="Defaut GE &amp; POWER Cabinet","IHS",
AI104="Sharing","Partners",
AI104="Sites strategiques &amp; DataCenter","SST &amp; DC",
AI104="Exclu","Exclu",
AI104="SAT","SAT",
AI104="SPARE-ISSUE","SPARE-ISSUE",
AI104="Fiber CAmtel","TRANS_FO_CAMTEL",
AI104="Fiber AOF","Fiber AOF",
AI104="Projet OCM (HUAWEI)","TRAVAUX-HUAWEI",
AI104="Projet OCM (NOKIA)","TRAVAUX-NOKIA",
AI104="ACCESS-ISSUE","ACCESS-ISSUE",
AI104="Projet OCM (ZTE, NOKIA, autres projets)","TRAVAUX OCM",
AI104="No root CAuse","No root cause",
AI104="ODU HS","PDH",
AI104="IP &amp; VLAN","PDH",
AI104="Warehouse HUAWEI","SPARE-ISSUE",
AI104="SPARE-HS","SPARE-ISSUE",
AI104="Power Telco","BSS",AI104="no impacts","no impacts"
),"")</f>
        <v>PDH</v>
      </c>
      <c r="AH104" s="57" t="str" cm="1">
        <f t="array" ref="AH104">IFERROR(_xlfn.IFS(
AI104="MPR ISSUE","TX ISSUE",
AI104="BSS Hardware Issue","RAN ISSUE",
AI104="Sites strategiques, MLL, Pylone, etc.","ENVTECH",
AI104="AKTIVCO DEFAUT GE &amp; POWER Cabinet","POWER ISSUE",
AI104="AKTIVCO Coupure ENEO &amp; Baisse de tension","POWER ISSUE",
AI104="Coupure ENEO &amp; Baisse de tension","POWER ISSUE",
AI104="Defaut GE &amp; POWER Cabinet","POWER ISSUE",
AI104="Sharing","POWER ISSUE",
AI104="Sites strategiques &amp; DataCenter","POWER ISSUE",
AI104="Exclu","Exclu",
AI104="SAT","TX ISSUE",
AI104="SPARE-ISSUE","SPARE-ISSUE",
AI104="Fiber CAmtel","TX ISSUE",
AI104="Fiber AOF","TX ISSUE",
AI104="Projet OCM (HUAWEI)","TRAVAUX-HUAWEI",
AI104="Projet OCM (NOKIA)","TRAVAUX -NOKIA",
AI104="ACCESS-ISSUE","ACCESS-ISSUE",
AI104="Projet OCM (ZTE, NOKIA, autres projets)","TRAVAUX OCM",
AI104="No root CAuse","No root cause",
AI104="ODU HS","TX ISSUE",
AI104="IP &amp; VLAN","TX ISSUE",
AI104="Warehouse HUAWEI","SPARE-ISSUE",
AI104="SPARE-HS","SPARE-ISSUE",
AI104="Power Telco","RAN ISSUE",AI104="no impacts","no impacts"
),"")</f>
        <v>TX ISSUE</v>
      </c>
      <c r="AI104" s="85" t="s">
        <v>5914</v>
      </c>
      <c r="AJ104" s="57" t="str" cm="1">
        <f t="array" ref="AJ104">IFERROR(_xlfn.IFS(
AI104="MPR ISSUE","ACTIVE",
AI104="BSS Hardware Issue","ACTIVE",
AI104="Sites strategiques, MLL, Pylone, etc.","PASSIVE",
AI104="AKTIVCO DEFAUT GE &amp; POWER Cabinet","PASSIVE",
AI104="AKTIVCO Coupure ENEO &amp; Baisse de tension","PASSIVE",
AI104="Coupure ENEO &amp; Baisse de tension","PASSIVE",
AI104="Defaut GE &amp; POWER Cabinet","PASSIVE",
AI104="Sharing","PASSIVE",
AI104="Sites strategiques &amp; DataCenter","PASSIVE",
AI104="Exclu","Exclu",
AI104="SAT","ACTIVE",
AI104="SPARE-ISSUE","SPARE-ISSUE",
AI104="Fiber CAmtel","ACTIVE",
AI104="Fiber AOF","ACTIVE",
AI104="Projet OCM (HUAWEI)","PLANNED WORKS",
AI104="Projet OCM (NOKIA)","PLANNED WORKS",
AI104="ACCESS-ISSUE","ACCESS-ISSUE",
AI104="Projet OCM (ZTE, NOKIA, autres projets)","PLANNED WORKS",
AI104="No root CAuse","No root cause",
AI104="ODU HS","ACTIVE",
AI104="IP &amp; VLAN","ACTIVE",
AI104="Warehouse HUAWEI","SPARE-ISSUE",
AI104="SPARE-HS","SPARE-ISSUE",
AI104="Power Telco","ACTIVE", AI104="no impacts","no impacts"
),"")</f>
        <v>ACTIVE</v>
      </c>
      <c r="AK104" s="120" t="s">
        <v>5756</v>
      </c>
      <c r="AL104" s="127" t="str">
        <f>IFERROR(MID(AM104, SEARCH("CTR_", AM104), 7), IFERROR(MID(AM104, SEARCH("SUO_", AM104), 7), IFERROR(MID(AM104, SEARCH("SUD_", AM104), 7), IFERROR(MID(AM104, SEARCH("NRO_", AM104), 7), IFERROR(MID(AM104, SEARCH("ADM_", AM104), 7), IFERROR(MID(AM104, SEARCH("NRD_", AM104), 7), IFERROR(MID(AM104, SEARCH("EXN_", AM104), 7), IFERROR(MID(AM104, SEARCH("LIT_", AM104), 7), IFERROR(MID(AM104, SEARCH("EST_", AM104), 7), MID(AM104, SEARCH("OST_",AM104), 7))))))))))</f>
        <v>LIT_620</v>
      </c>
      <c r="AM104" s="9" t="s">
        <v>5930</v>
      </c>
      <c r="AN104" s="9" t="s">
        <v>5537</v>
      </c>
      <c r="AO104" s="23" t="str">
        <f>_xlfn.XLOOKUP(B104,'INCIDENT-05-03-2026'!E:E,'INCIDENT-05-03-2026'!F:F,"")</f>
        <v xml:space="preserve">(05/03/2026 incident) :impacted by LIT_620_Z_Notre-Dame-de-Yassa  ,Plantage MPR || Action reset MPR </v>
      </c>
      <c r="AP104" s="7" t="s">
        <v>5970</v>
      </c>
      <c r="AQ104" s="6"/>
      <c r="AR104" s="7"/>
      <c r="AS104" s="3" t="str">
        <f>_xlfn.XLOOKUP(B104,'[3]tt num | region | site id'!$C:$C,'[3]tt num | region | site id'!$Q:$Q,"")</f>
        <v/>
      </c>
      <c r="AT104" s="24" t="str">
        <f>_xlfn.XLOOKUP(B104,'[4]Cells Huawei 03052026 12h'!$B:$B,'[4]Cells Huawei 03052026 12h'!$T:$T,"")</f>
        <v/>
      </c>
      <c r="AU104" s="24" t="str">
        <f>_xlfn.XLOOKUP(B104,'[5]cells down 02052026 8h50'!$B:$B,'[5]cells down 02052026 8h50'!$R:$R,"")</f>
        <v/>
      </c>
      <c r="AV104" s="24" t="str">
        <f>_xlfn.XLOOKUP(B104,'[5]cells down 02052026 13h50'!$B:$B,'[5]cells down 02052026 13h50'!$R:$R,"")</f>
        <v/>
      </c>
      <c r="AW104" s="24" t="str">
        <f>_xlfn.XLOOKUP(B104,'[5]cells down 02052026 13h50'!$B:$B,'[5]cells down 02052026 13h50'!$R:$R,"")</f>
        <v/>
      </c>
      <c r="AX104" s="24" t="str">
        <f>_xlfn.XLOOKUP(B104,'[6]cell downs 03052026 8h40 '!$B:$B,'[6]cell downs 03052026 8h40 '!$R:$R,"")</f>
        <v/>
      </c>
      <c r="AY104" s="24" t="str">
        <f>_xlfn.XLOOKUP(B104,'[7]ALL SITES DOWN'!$D:$D,'[7]ALL SITES DOWN'!$J:$J,"")</f>
        <v/>
      </c>
      <c r="AZ104" s="24" t="str">
        <f>_xlfn.XLOOKUP(B104,'[8]ALL SITES DOWN'!$D:$D,'[8]ALL SITES DOWN'!$J:$J,"")</f>
        <v/>
      </c>
      <c r="BA104" s="9" t="str">
        <f>_xlfn.XLOOKUP(B104,[9]sheet1!$AC:$AC,[9]sheet1!$AF:$AF,"")</f>
        <v>(05/03/2026 ticket)..INC-20260503-00010630...2026-05-04 01:25:41...no power issue u=51v load=42 / no action done
Relance 1
BO TX ANALYSE ONGOING...site up power fluctuation on site ...user:OCM_NOC.CAMUSAT</v>
      </c>
      <c r="BB104" s="14" t="s">
        <v>5980</v>
      </c>
      <c r="BC104" s="14" t="s">
        <v>5537</v>
      </c>
      <c r="BD104" s="14" t="str">
        <f>_xlfn.XLOOKUP(B104,'[10]cell downs 18042026 17h'!$B:$B,'[10]cell downs 18042026 17h'!$B:$B,"")</f>
        <v/>
      </c>
      <c r="BE104" s="14" t="str">
        <f>_xlfn.XLOOKUP(B104,'[11]Cells Huawei 19042026 15h'!$B:$B,'[11]Cells Huawei 19042026 15h'!$B:$B,"")</f>
        <v/>
      </c>
      <c r="BF104" s="9" t="str">
        <f>_xlfn.XLOOKUP(B104,'[12]cells down 19042026 9H40'!$B:$B,'[12]cells down 19042026 9H40'!$B:$B,"")</f>
        <v/>
      </c>
      <c r="BG104" s="9" t="s">
        <v>5537</v>
      </c>
      <c r="BH104" s="9" t="s">
        <v>302</v>
      </c>
    </row>
    <row r="105" spans="1:60" s="9" customFormat="1" x14ac:dyDescent="0.3">
      <c r="A105" s="1" t="s">
        <v>906</v>
      </c>
      <c r="B105" s="8" t="s">
        <v>907</v>
      </c>
      <c r="C105" s="3" t="str">
        <f>_xlfn.XLOOKUP(B105,'[1]daily break down'!$D:$D,'[1]daily break down'!$E:$E,"")</f>
        <v>Garoua</v>
      </c>
      <c r="D105" s="1" t="s">
        <v>21</v>
      </c>
      <c r="E105" s="1" t="s">
        <v>22</v>
      </c>
      <c r="F105" s="3" t="s">
        <v>23</v>
      </c>
      <c r="G105" s="1" t="s">
        <v>24</v>
      </c>
      <c r="H105" s="40" t="str">
        <f>_xlfn.XLOOKUP(B105,[2]CALCULATION!$B:$B,[2]CALCULATION!$H:$H,"")</f>
        <v>Huawei</v>
      </c>
      <c r="I105" s="34">
        <v>0</v>
      </c>
      <c r="J105" s="34">
        <v>0</v>
      </c>
      <c r="K105" s="34">
        <v>0</v>
      </c>
      <c r="L105" s="34">
        <v>0</v>
      </c>
      <c r="M105" s="34">
        <v>2.9877501548084795</v>
      </c>
      <c r="N105" s="34">
        <v>5.1205044901593171</v>
      </c>
      <c r="O105" s="34">
        <v>0</v>
      </c>
      <c r="P105" s="34">
        <v>3.8139066526268923</v>
      </c>
      <c r="Q105" s="34">
        <v>4.1371317769730585</v>
      </c>
      <c r="R105" s="34">
        <v>7.9532143091546761</v>
      </c>
      <c r="S105" s="35">
        <v>3.0752490490336237</v>
      </c>
      <c r="T105" s="35">
        <v>0.18371914174749526</v>
      </c>
      <c r="U105" s="35">
        <v>0.7946240793532573</v>
      </c>
      <c r="V105" s="35">
        <v>3.0011799687814791</v>
      </c>
      <c r="W105" s="35">
        <v>0.18371914174749526</v>
      </c>
      <c r="X105" s="35">
        <v>1.4743367491075325</v>
      </c>
      <c r="Y105" s="35">
        <v>0.64357880108323129</v>
      </c>
      <c r="Z105" s="35">
        <v>2.6534316117488932</v>
      </c>
      <c r="AA105" s="35">
        <v>9.3340717160453845</v>
      </c>
      <c r="AB105" s="35">
        <v>15.868796134792646</v>
      </c>
      <c r="AC105" s="35">
        <v>1.0978304408066242</v>
      </c>
      <c r="AD105" s="35">
        <v>7.2327484854451489</v>
      </c>
      <c r="AE105" s="58" t="s">
        <v>5560</v>
      </c>
      <c r="AF105" s="58"/>
      <c r="AG105" s="57" t="str" cm="1">
        <f t="array" ref="AG105">IFERROR(_xlfn.IFS(
AI105="MPR ISSUE","PDH",
AI105="BSS Hardware Issue","BSS",
AI105="Sites strategiques, MLL, Pylone, etc.","ENVTECH",
AI105="AKTIVCO DEFAUT GE &amp; POWER Cabinet","AKTIVCO",
AI105="AKTIVCO Coupure ENEO &amp; Baisse de tension","AKTIVCO GRID ONLY",
AI105="Coupure ENEO &amp; Baisse de tension","IHS GRID ONLY",
AI105="Defaut GE &amp; POWER Cabinet","IHS",
AI105="Sharing","Partners",
AI105="Sites strategiques &amp; DataCenter","SST &amp; DC",
AI105="Exclu","Exclu",
AI105="SAT","SAT",
AI105="SPARE-ISSUE","SPARE-ISSUE",
AI105="Fiber CAmtel","TRANS_FO_CAMTEL",
AI105="Fiber AOF","Fiber AOF",
AI105="Projet OCM (HUAWEI)","TRAVAUX-HUAWEI",
AI105="Projet OCM (NOKIA)","TRAVAUX-NOKIA",
AI105="ACCESS-ISSUE","ACCESS-ISSUE",
AI105="Projet OCM (ZTE, NOKIA, autres projets)","TRAVAUX OCM",
AI105="No root CAuse","No root cause",
AI105="ODU HS","PDH",
AI105="IP &amp; VLAN","PDH",
AI105="Warehouse HUAWEI","SPARE-ISSUE",
AI105="SPARE-HS","SPARE-ISSUE",
AI105="Power Telco","BSS",AI105="no impacts","no impacts"
),"")</f>
        <v>AKTIVCO</v>
      </c>
      <c r="AH105" s="57" t="str" cm="1">
        <f t="array" ref="AH105">IFERROR(_xlfn.IFS(
AI105="MPR ISSUE","TX ISSUE",
AI105="BSS Hardware Issue","RAN ISSUE",
AI105="Sites strategiques, MLL, Pylone, etc.","ENVTECH",
AI105="AKTIVCO DEFAUT GE &amp; POWER Cabinet","POWER ISSUE",
AI105="AKTIVCO Coupure ENEO &amp; Baisse de tension","POWER ISSUE",
AI105="Coupure ENEO &amp; Baisse de tension","POWER ISSUE",
AI105="Defaut GE &amp; POWER Cabinet","POWER ISSUE",
AI105="Sharing","POWER ISSUE",
AI105="Sites strategiques &amp; DataCenter","POWER ISSUE",
AI105="Exclu","Exclu",
AI105="SAT","TX ISSUE",
AI105="SPARE-ISSUE","SPARE-ISSUE",
AI105="Fiber CAmtel","TX ISSUE",
AI105="Fiber AOF","TX ISSUE",
AI105="Projet OCM (HUAWEI)","TRAVAUX-HUAWEI",
AI105="Projet OCM (NOKIA)","TRAVAUX -NOKIA",
AI105="ACCESS-ISSUE","ACCESS-ISSUE",
AI105="Projet OCM (ZTE, NOKIA, autres projets)","TRAVAUX OCM",
AI105="No root CAuse","No root cause",
AI105="ODU HS","TX ISSUE",
AI105="IP &amp; VLAN","TX ISSUE",
AI105="Warehouse HUAWEI","SPARE-ISSUE",
AI105="SPARE-HS","SPARE-ISSUE",
AI105="Power Telco","RAN ISSUE",AI105="no impacts","no impacts"
),"")</f>
        <v>POWER ISSUE</v>
      </c>
      <c r="AI105" s="85" t="s">
        <v>5325</v>
      </c>
      <c r="AJ105" s="57" t="str" cm="1">
        <f t="array" ref="AJ105">IFERROR(_xlfn.IFS(
AI105="MPR ISSUE","ACTIVE",
AI105="BSS Hardware Issue","ACTIVE",
AI105="Sites strategiques, MLL, Pylone, etc.","PASSIVE",
AI105="AKTIVCO DEFAUT GE &amp; POWER Cabinet","PASSIVE",
AI105="AKTIVCO Coupure ENEO &amp; Baisse de tension","PASSIVE",
AI105="Coupure ENEO &amp; Baisse de tension","PASSIVE",
AI105="Defaut GE &amp; POWER Cabinet","PASSIVE",
AI105="Sharing","PASSIVE",
AI105="Sites strategiques &amp; DataCenter","PASSIVE",
AI105="Exclu","Exclu",
AI105="SAT","ACTIVE",
AI105="SPARE-ISSUE","SPARE-ISSUE",
AI105="Fiber CAmtel","ACTIVE",
AI105="Fiber AOF","ACTIVE",
AI105="Projet OCM (HUAWEI)","PLANNED WORKS",
AI105="Projet OCM (NOKIA)","PLANNED WORKS",
AI105="ACCESS-ISSUE","ACCESS-ISSUE",
AI105="Projet OCM (ZTE, NOKIA, autres projets)","PLANNED WORKS",
AI105="No root CAuse","No root cause",
AI105="ODU HS","ACTIVE",
AI105="IP &amp; VLAN","ACTIVE",
AI105="Warehouse HUAWEI","SPARE-ISSUE",
AI105="SPARE-HS","SPARE-ISSUE",
AI105="Power Telco","ACTIVE", AI105="no impacts","no impacts"
),"")</f>
        <v>PASSIVE</v>
      </c>
      <c r="AK105" s="23" t="s">
        <v>6060</v>
      </c>
      <c r="AL105" s="23" t="str">
        <f t="shared" ref="AL105:AL136" si="7">B105</f>
        <v>NRD_186</v>
      </c>
      <c r="AN105" s="9" t="s">
        <v>6036</v>
      </c>
      <c r="AO105" s="23" t="str">
        <f>_xlfn.XLOOKUP(B105,'INCIDENT-05-03-2026'!E:E,'INCIDENT-05-03-2026'!F:F,"")</f>
        <v/>
      </c>
      <c r="AP105" s="7" t="s">
        <v>5941</v>
      </c>
      <c r="AQ105" s="6"/>
      <c r="AR105" s="7"/>
      <c r="AS105" s="3" t="str">
        <f>_xlfn.XLOOKUP(B105,'[3]tt num | region | site id'!$C:$C,'[3]tt num | region | site id'!$Q:$Q,"")</f>
        <v/>
      </c>
      <c r="AT105" s="24" t="str">
        <f>_xlfn.XLOOKUP(B105,'[4]Cells Huawei 03052026 12h'!$B:$B,'[4]Cells Huawei 03052026 12h'!$T:$T,"")</f>
        <v/>
      </c>
      <c r="AU105" s="24" t="str">
        <f>_xlfn.XLOOKUP(B105,'[5]cells down 02052026 8h50'!$B:$B,'[5]cells down 02052026 8h50'!$R:$R,"")</f>
        <v/>
      </c>
      <c r="AV105" s="24" t="str">
        <f>_xlfn.XLOOKUP(B105,'[5]cells down 02052026 13h50'!$B:$B,'[5]cells down 02052026 13h50'!$R:$R,"")</f>
        <v/>
      </c>
      <c r="AW105" s="24" t="str">
        <f>_xlfn.XLOOKUP(B105,'[5]cells down 02052026 13h50'!$B:$B,'[5]cells down 02052026 13h50'!$R:$R,"")</f>
        <v/>
      </c>
      <c r="AX105" s="24" t="str">
        <f>_xlfn.XLOOKUP(B105,'[6]cell downs 03052026 8h40 '!$B:$B,'[6]cell downs 03052026 8h40 '!$R:$R,"")</f>
        <v/>
      </c>
      <c r="AY105" s="24" t="str">
        <f>_xlfn.XLOOKUP(B105,'[7]ALL SITES DOWN'!$D:$D,'[7]ALL SITES DOWN'!$J:$J,"")</f>
        <v/>
      </c>
      <c r="AZ105" s="24" t="str">
        <f>_xlfn.XLOOKUP(B105,'[8]ALL SITES DOWN'!$D:$D,'[8]ALL SITES DOWN'!$J:$J,"")</f>
        <v>(05/03/2026 com ran 10h): Power status check Ongoing</v>
      </c>
      <c r="BA105" s="9" t="str">
        <f>_xlfn.XLOOKUP(B105,[9]sheet1!$AC:$AC,[9]sheet1!$AF:$AF,"")</f>
        <v/>
      </c>
      <c r="BB105" s="14" t="s">
        <v>5980</v>
      </c>
      <c r="BC105" s="14" t="s">
        <v>5537</v>
      </c>
      <c r="BD105" s="14" t="str">
        <f>_xlfn.XLOOKUP(B105,'[10]cell downs 18042026 17h'!$B:$B,'[10]cell downs 18042026 17h'!$B:$B,"")</f>
        <v/>
      </c>
      <c r="BE105" s="14" t="str">
        <f>_xlfn.XLOOKUP(B105,'[11]Cells Huawei 19042026 15h'!$B:$B,'[11]Cells Huawei 19042026 15h'!$B:$B,"")</f>
        <v/>
      </c>
      <c r="BF105" s="9" t="str">
        <f>_xlfn.XLOOKUP(B105,'[12]cells down 19042026 9H40'!$B:$B,'[12]cells down 19042026 9H40'!$B:$B,"")</f>
        <v/>
      </c>
      <c r="BG105" s="9" t="s">
        <v>5537</v>
      </c>
      <c r="BH105" s="9" t="s">
        <v>5537</v>
      </c>
    </row>
    <row r="106" spans="1:60" s="9" customFormat="1" ht="30" customHeight="1" x14ac:dyDescent="0.3">
      <c r="A106" s="1" t="s">
        <v>2587</v>
      </c>
      <c r="B106" s="1" t="s">
        <v>2588</v>
      </c>
      <c r="C106" s="3" t="str">
        <f>_xlfn.XLOOKUP(B106,'[1]daily break down'!$D:$D,'[1]daily break down'!$E:$E,"")</f>
        <v>Maroua</v>
      </c>
      <c r="D106" s="1" t="s">
        <v>21</v>
      </c>
      <c r="E106" s="1" t="s">
        <v>22</v>
      </c>
      <c r="F106" s="3" t="s">
        <v>55</v>
      </c>
      <c r="G106" s="1" t="s">
        <v>84</v>
      </c>
      <c r="H106" s="40" t="str">
        <f>_xlfn.XLOOKUP(B106,[2]CALCULATION!$B:$B,[2]CALCULATION!$H:$H,"")</f>
        <v>Huawei</v>
      </c>
      <c r="I106" s="34">
        <v>2.2477370852630885</v>
      </c>
      <c r="J106" s="34">
        <v>3.1242598442498282</v>
      </c>
      <c r="K106" s="34">
        <v>4.3380260991402073</v>
      </c>
      <c r="L106" s="34">
        <v>1.5098285549591506</v>
      </c>
      <c r="M106" s="34">
        <v>3.9588701691906869</v>
      </c>
      <c r="N106" s="34">
        <v>0</v>
      </c>
      <c r="O106" s="34">
        <v>4.9046465372838757E-3</v>
      </c>
      <c r="P106" s="34">
        <v>0</v>
      </c>
      <c r="Q106" s="34">
        <v>4.5662259262112865</v>
      </c>
      <c r="R106" s="34">
        <v>0</v>
      </c>
      <c r="S106" s="35">
        <v>2.5986779213144882</v>
      </c>
      <c r="T106" s="35">
        <v>20.140832912425484</v>
      </c>
      <c r="U106" s="35">
        <v>18.491409199476077</v>
      </c>
      <c r="V106" s="35">
        <v>18.491141673301318</v>
      </c>
      <c r="W106" s="35">
        <v>20.140832912425484</v>
      </c>
      <c r="X106" s="35">
        <v>2.0020767165192774</v>
      </c>
      <c r="Y106" s="35">
        <v>5.6570193161032201</v>
      </c>
      <c r="Z106" s="35">
        <v>0.38998182248817892</v>
      </c>
      <c r="AA106" s="35">
        <v>12.226029039722791</v>
      </c>
      <c r="AB106" s="35">
        <v>15.603218257732621</v>
      </c>
      <c r="AC106" s="35">
        <v>4.0185382179058662E-2</v>
      </c>
      <c r="AD106" s="35">
        <v>7.00501237041032</v>
      </c>
      <c r="AE106" s="58" t="s">
        <v>5560</v>
      </c>
      <c r="AF106" s="58"/>
      <c r="AG106" s="57" t="str" cm="1">
        <f t="array" ref="AG106">IFERROR(_xlfn.IFS(
AI106="MPR ISSUE","PDH",
AI106="BSS Hardware Issue","BSS",
AI106="Sites strategiques, MLL, Pylone, etc.","ENVTECH",
AI106="AKTIVCO DEFAUT GE &amp; POWER Cabinet","AKTIVCO",
AI106="AKTIVCO Coupure ENEO &amp; Baisse de tension","AKTIVCO GRID ONLY",
AI106="Coupure ENEO &amp; Baisse de tension","IHS GRID ONLY",
AI106="Defaut GE &amp; POWER Cabinet","IHS",
AI106="Sharing","Partners",
AI106="Sites strategiques &amp; DataCenter","SST &amp; DC",
AI106="Exclu","Exclu",
AI106="SAT","SAT",
AI106="SPARE-ISSUE","SPARE-ISSUE",
AI106="Fiber CAmtel","TRANS_FO_CAMTEL",
AI106="Fiber AOF","Fiber AOF",
AI106="Projet OCM (HUAWEI)","TRAVAUX-HUAWEI",
AI106="Projet OCM (NOKIA)","TRAVAUX-NOKIA",
AI106="ACCESS-ISSUE","ACCESS-ISSUE",
AI106="Projet OCM (ZTE, NOKIA, autres projets)","TRAVAUX OCM",
AI106="No root CAuse","No root cause",
AI106="ODU HS","PDH",
AI106="IP &amp; VLAN","PDH",
AI106="Warehouse HUAWEI","SPARE-ISSUE",
AI106="SPARE-HS","SPARE-ISSUE",
AI106="Power Telco","BSS",AI106="no impacts","no impacts"
),"")</f>
        <v>AKTIVCO</v>
      </c>
      <c r="AH106" s="57" t="str" cm="1">
        <f t="array" ref="AH106">IFERROR(_xlfn.IFS(
AI106="MPR ISSUE","TX ISSUE",
AI106="BSS Hardware Issue","RAN ISSUE",
AI106="Sites strategiques, MLL, Pylone, etc.","ENVTECH",
AI106="AKTIVCO DEFAUT GE &amp; POWER Cabinet","POWER ISSUE",
AI106="AKTIVCO Coupure ENEO &amp; Baisse de tension","POWER ISSUE",
AI106="Coupure ENEO &amp; Baisse de tension","POWER ISSUE",
AI106="Defaut GE &amp; POWER Cabinet","POWER ISSUE",
AI106="Sharing","POWER ISSUE",
AI106="Sites strategiques &amp; DataCenter","POWER ISSUE",
AI106="Exclu","Exclu",
AI106="SAT","TX ISSUE",
AI106="SPARE-ISSUE","SPARE-ISSUE",
AI106="Fiber CAmtel","TX ISSUE",
AI106="Fiber AOF","TX ISSUE",
AI106="Projet OCM (HUAWEI)","TRAVAUX-HUAWEI",
AI106="Projet OCM (NOKIA)","TRAVAUX -NOKIA",
AI106="ACCESS-ISSUE","ACCESS-ISSUE",
AI106="Projet OCM (ZTE, NOKIA, autres projets)","TRAVAUX OCM",
AI106="No root CAuse","No root cause",
AI106="ODU HS","TX ISSUE",
AI106="IP &amp; VLAN","TX ISSUE",
AI106="Warehouse HUAWEI","SPARE-ISSUE",
AI106="SPARE-HS","SPARE-ISSUE",
AI106="Power Telco","RAN ISSUE",AI106="no impacts","no impacts"
),"")</f>
        <v>POWER ISSUE</v>
      </c>
      <c r="AI106" s="85" t="s">
        <v>5325</v>
      </c>
      <c r="AJ106" s="57" t="str" cm="1">
        <f t="array" ref="AJ106">IFERROR(_xlfn.IFS(
AI106="MPR ISSUE","ACTIVE",
AI106="BSS Hardware Issue","ACTIVE",
AI106="Sites strategiques, MLL, Pylone, etc.","PASSIVE",
AI106="AKTIVCO DEFAUT GE &amp; POWER Cabinet","PASSIVE",
AI106="AKTIVCO Coupure ENEO &amp; Baisse de tension","PASSIVE",
AI106="Coupure ENEO &amp; Baisse de tension","PASSIVE",
AI106="Defaut GE &amp; POWER Cabinet","PASSIVE",
AI106="Sharing","PASSIVE",
AI106="Sites strategiques &amp; DataCenter","PASSIVE",
AI106="Exclu","Exclu",
AI106="SAT","ACTIVE",
AI106="SPARE-ISSUE","SPARE-ISSUE",
AI106="Fiber CAmtel","ACTIVE",
AI106="Fiber AOF","ACTIVE",
AI106="Projet OCM (HUAWEI)","PLANNED WORKS",
AI106="Projet OCM (NOKIA)","PLANNED WORKS",
AI106="ACCESS-ISSUE","ACCESS-ISSUE",
AI106="Projet OCM (ZTE, NOKIA, autres projets)","PLANNED WORKS",
AI106="No root CAuse","No root cause",
AI106="ODU HS","ACTIVE",
AI106="IP &amp; VLAN","ACTIVE",
AI106="Warehouse HUAWEI","SPARE-ISSUE",
AI106="SPARE-HS","SPARE-ISSUE",
AI106="Power Telco","ACTIVE", AI106="no impacts","no impacts"
),"")</f>
        <v>PASSIVE</v>
      </c>
      <c r="AK106" s="23" t="s">
        <v>5699</v>
      </c>
      <c r="AL106" s="23" t="str">
        <f t="shared" si="7"/>
        <v>EXN_197</v>
      </c>
      <c r="AN106" s="9" t="s">
        <v>5537</v>
      </c>
      <c r="AO106" s="23" t="str">
        <f>_xlfn.XLOOKUP(B106,'INCIDENT-05-03-2026'!E:E,'INCIDENT-05-03-2026'!F:F,"")</f>
        <v/>
      </c>
      <c r="AP106" s="7" t="s">
        <v>5941</v>
      </c>
      <c r="AQ106" s="6"/>
      <c r="AR106" s="7"/>
      <c r="AS106" s="3" t="str">
        <f>_xlfn.XLOOKUP(B106,'[3]tt num | region | site id'!$C:$C,'[3]tt num | region | site id'!$Q:$Q,"")</f>
        <v/>
      </c>
      <c r="AT106" s="24" t="str">
        <f>_xlfn.XLOOKUP(B106,'[4]Cells Huawei 03052026 12h'!$B:$B,'[4]Cells Huawei 03052026 12h'!$T:$T,"")</f>
        <v/>
      </c>
      <c r="AU106" s="24" t="str">
        <f>_xlfn.XLOOKUP(B106,'[5]cells down 02052026 8h50'!$B:$B,'[5]cells down 02052026 8h50'!$R:$R,"")</f>
        <v/>
      </c>
      <c r="AV106" s="24" t="str">
        <f>_xlfn.XLOOKUP(B106,'[5]cells down 02052026 13h50'!$B:$B,'[5]cells down 02052026 13h50'!$R:$R,"")</f>
        <v/>
      </c>
      <c r="AW106" s="24" t="str">
        <f>_xlfn.XLOOKUP(B106,'[5]cells down 02052026 13h50'!$B:$B,'[5]cells down 02052026 13h50'!$R:$R,"")</f>
        <v/>
      </c>
      <c r="AX106" s="24" t="str">
        <f>_xlfn.XLOOKUP(B106,'[6]cell downs 03052026 8h40 '!$B:$B,'[6]cell downs 03052026 8h40 '!$R:$R,"")</f>
        <v/>
      </c>
      <c r="AY106" s="24" t="str">
        <f>_xlfn.XLOOKUP(B106,'[7]ALL SITES DOWN'!$D:$D,'[7]ALL SITES DOWN'!$J:$J,"")</f>
        <v>(05/03/2026 com ran 17h): 03.05.2026 CAMUSAT: Coupure ENEO et la souci avec la génératrice du GE / En attente retour ENEO</v>
      </c>
      <c r="AZ106" s="24" t="str">
        <f>_xlfn.XLOOKUP(B106,'[8]ALL SITES DOWN'!$D:$D,'[8]ALL SITES DOWN'!$J:$J,"")</f>
        <v/>
      </c>
      <c r="BA106" s="9" t="str">
        <f>_xlfn.XLOOKUP(B106,[9]sheet1!$AC:$AC,[9]sheet1!$AF:$AF,"")</f>
        <v/>
      </c>
      <c r="BB106" s="14" t="s">
        <v>5980</v>
      </c>
      <c r="BC106" s="14" t="s">
        <v>5537</v>
      </c>
      <c r="BD106" s="14" t="str">
        <f>_xlfn.XLOOKUP(B106,'[10]cell downs 18042026 17h'!$B:$B,'[10]cell downs 18042026 17h'!$B:$B,"")</f>
        <v/>
      </c>
      <c r="BE106" s="14" t="str">
        <f>_xlfn.XLOOKUP(B106,'[11]Cells Huawei 19042026 15h'!$B:$B,'[11]Cells Huawei 19042026 15h'!$B:$B,"")</f>
        <v/>
      </c>
      <c r="BF106" s="9" t="str">
        <f>_xlfn.XLOOKUP(B106,'[12]cells down 19042026 9H40'!$B:$B,'[12]cells down 19042026 9H40'!$B:$B,"")</f>
        <v/>
      </c>
      <c r="BG106" s="9" t="s">
        <v>5537</v>
      </c>
      <c r="BH106" s="9" t="s">
        <v>12</v>
      </c>
    </row>
    <row r="107" spans="1:60" s="9" customFormat="1" x14ac:dyDescent="0.3">
      <c r="A107" s="1" t="s">
        <v>991</v>
      </c>
      <c r="B107" s="8" t="s">
        <v>992</v>
      </c>
      <c r="C107" s="3" t="str">
        <f>_xlfn.XLOOKUP(B107,'[1]daily break down'!$D:$D,'[1]daily break down'!$E:$E,"")</f>
        <v>SUD-OUEST</v>
      </c>
      <c r="D107" s="1" t="s">
        <v>357</v>
      </c>
      <c r="E107" s="1" t="s">
        <v>5501</v>
      </c>
      <c r="F107" s="3" t="s">
        <v>13</v>
      </c>
      <c r="G107" s="1" t="s">
        <v>63</v>
      </c>
      <c r="H107" s="40" t="str">
        <f>_xlfn.XLOOKUP(B107,[2]CALCULATION!$B:$B,[2]CALCULATION!$H:$H,"")</f>
        <v>Huawei</v>
      </c>
      <c r="I107" s="34">
        <v>8.8394215156677589</v>
      </c>
      <c r="J107" s="34">
        <v>3.5605593651282841</v>
      </c>
      <c r="K107" s="34">
        <v>2.118753798871682</v>
      </c>
      <c r="L107" s="34">
        <v>3.4243350369400141E-2</v>
      </c>
      <c r="M107" s="34">
        <v>2.3832123401620282</v>
      </c>
      <c r="N107" s="34">
        <v>0</v>
      </c>
      <c r="O107" s="34">
        <v>1.4834148039710873</v>
      </c>
      <c r="P107" s="34">
        <v>0</v>
      </c>
      <c r="Q107" s="34">
        <v>0</v>
      </c>
      <c r="R107" s="34">
        <v>0.65757933756238718</v>
      </c>
      <c r="S107" s="35">
        <v>1.0740284162735816</v>
      </c>
      <c r="T107" s="35">
        <v>0</v>
      </c>
      <c r="U107" s="35">
        <v>0.60129183039268552</v>
      </c>
      <c r="V107" s="35">
        <v>0.13768680461029642</v>
      </c>
      <c r="W107" s="35">
        <v>0</v>
      </c>
      <c r="X107" s="35">
        <v>4.5051942882091591</v>
      </c>
      <c r="Y107" s="35">
        <v>11.502448399551412</v>
      </c>
      <c r="Z107" s="35">
        <v>0</v>
      </c>
      <c r="AA107" s="35">
        <v>15.591965117162053</v>
      </c>
      <c r="AB107" s="35">
        <v>13.266674826851085</v>
      </c>
      <c r="AC107" s="35">
        <v>0.26676253701843206</v>
      </c>
      <c r="AD107" s="35">
        <v>6.819420545439498</v>
      </c>
      <c r="AE107" s="58" t="s">
        <v>5560</v>
      </c>
      <c r="AF107" s="58"/>
      <c r="AG107" s="57" t="str" cm="1">
        <f t="array" ref="AG107">IFERROR(_xlfn.IFS(
AI107="MPR ISSUE","PDH",
AI107="BSS Hardware Issue","BSS",
AI107="Sites strategiques, MLL, Pylone, etc.","ENVTECH",
AI107="AKTIVCO DEFAUT GE &amp; POWER Cabinet","AKTIVCO",
AI107="AKTIVCO Coupure ENEO &amp; Baisse de tension","AKTIVCO GRID ONLY",
AI107="Coupure ENEO &amp; Baisse de tension","IHS GRID ONLY",
AI107="Defaut GE &amp; POWER Cabinet","IHS",
AI107="Sharing","Partners",
AI107="Sites strategiques &amp; DataCenter","SST &amp; DC",
AI107="Exclu","Exclu",
AI107="SAT","SAT",
AI107="SPARE-ISSUE","SPARE-ISSUE",
AI107="Fiber CAmtel","TRANS_FO_CAMTEL",
AI107="Fiber AOF","Fiber AOF",
AI107="Projet OCM (HUAWEI)","TRAVAUX-HUAWEI",
AI107="Projet OCM (NOKIA)","TRAVAUX-NOKIA",
AI107="ACCESS-ISSUE","ACCESS-ISSUE",
AI107="Projet OCM (ZTE, NOKIA, autres projets)","TRAVAUX OCM",
AI107="No root CAuse","No root cause",
AI107="ODU HS","PDH",
AI107="IP &amp; VLAN","PDH",
AI107="Warehouse HUAWEI","SPARE-ISSUE",
AI107="SPARE-HS","SPARE-ISSUE",
AI107="Power Telco","BSS",AI107="no impacts","no impacts"
),"")</f>
        <v>AKTIVCO</v>
      </c>
      <c r="AH107" s="57" t="str" cm="1">
        <f t="array" ref="AH107">IFERROR(_xlfn.IFS(
AI107="MPR ISSUE","TX ISSUE",
AI107="BSS Hardware Issue","RAN ISSUE",
AI107="Sites strategiques, MLL, Pylone, etc.","ENVTECH",
AI107="AKTIVCO DEFAUT GE &amp; POWER Cabinet","POWER ISSUE",
AI107="AKTIVCO Coupure ENEO &amp; Baisse de tension","POWER ISSUE",
AI107="Coupure ENEO &amp; Baisse de tension","POWER ISSUE",
AI107="Defaut GE &amp; POWER Cabinet","POWER ISSUE",
AI107="Sharing","POWER ISSUE",
AI107="Sites strategiques &amp; DataCenter","POWER ISSUE",
AI107="Exclu","Exclu",
AI107="SAT","TX ISSUE",
AI107="SPARE-ISSUE","SPARE-ISSUE",
AI107="Fiber CAmtel","TX ISSUE",
AI107="Fiber AOF","TX ISSUE",
AI107="Projet OCM (HUAWEI)","TRAVAUX-HUAWEI",
AI107="Projet OCM (NOKIA)","TRAVAUX -NOKIA",
AI107="ACCESS-ISSUE","ACCESS-ISSUE",
AI107="Projet OCM (ZTE, NOKIA, autres projets)","TRAVAUX OCM",
AI107="No root CAuse","No root cause",
AI107="ODU HS","TX ISSUE",
AI107="IP &amp; VLAN","TX ISSUE",
AI107="Warehouse HUAWEI","SPARE-ISSUE",
AI107="SPARE-HS","SPARE-ISSUE",
AI107="Power Telco","RAN ISSUE",AI107="no impacts","no impacts"
),"")</f>
        <v>POWER ISSUE</v>
      </c>
      <c r="AI107" s="85" t="s">
        <v>5325</v>
      </c>
      <c r="AJ107" s="57" t="str" cm="1">
        <f t="array" ref="AJ107">IFERROR(_xlfn.IFS(
AI107="MPR ISSUE","ACTIVE",
AI107="BSS Hardware Issue","ACTIVE",
AI107="Sites strategiques, MLL, Pylone, etc.","PASSIVE",
AI107="AKTIVCO DEFAUT GE &amp; POWER Cabinet","PASSIVE",
AI107="AKTIVCO Coupure ENEO &amp; Baisse de tension","PASSIVE",
AI107="Coupure ENEO &amp; Baisse de tension","PASSIVE",
AI107="Defaut GE &amp; POWER Cabinet","PASSIVE",
AI107="Sharing","PASSIVE",
AI107="Sites strategiques &amp; DataCenter","PASSIVE",
AI107="Exclu","Exclu",
AI107="SAT","ACTIVE",
AI107="SPARE-ISSUE","SPARE-ISSUE",
AI107="Fiber CAmtel","ACTIVE",
AI107="Fiber AOF","ACTIVE",
AI107="Projet OCM (HUAWEI)","PLANNED WORKS",
AI107="Projet OCM (NOKIA)","PLANNED WORKS",
AI107="ACCESS-ISSUE","ACCESS-ISSUE",
AI107="Projet OCM (ZTE, NOKIA, autres projets)","PLANNED WORKS",
AI107="No root CAuse","No root cause",
AI107="ODU HS","ACTIVE",
AI107="IP &amp; VLAN","ACTIVE",
AI107="Warehouse HUAWEI","SPARE-ISSUE",
AI107="SPARE-HS","SPARE-ISSUE",
AI107="Power Telco","ACTIVE", AI107="no impacts","no impacts"
),"")</f>
        <v>PASSIVE</v>
      </c>
      <c r="AK107" s="23" t="s">
        <v>5686</v>
      </c>
      <c r="AL107" s="23" t="str">
        <f t="shared" si="7"/>
        <v>SUO_234</v>
      </c>
      <c r="AN107" s="9" t="s">
        <v>5537</v>
      </c>
      <c r="AO107" s="23" t="str">
        <f>_xlfn.XLOOKUP(B107,'INCIDENT-05-03-2026'!E:E,'INCIDENT-05-03-2026'!F:F,"")</f>
        <v/>
      </c>
      <c r="AP107" s="7" t="s">
        <v>5941</v>
      </c>
      <c r="AQ107" s="6"/>
      <c r="AR107" s="7"/>
      <c r="AS107" s="3" t="str">
        <f>_xlfn.XLOOKUP(B107,'[3]tt num | region | site id'!$C:$C,'[3]tt num | region | site id'!$Q:$Q,"")</f>
        <v/>
      </c>
      <c r="AT107" s="24" t="str">
        <f>_xlfn.XLOOKUP(B107,'[4]Cells Huawei 03052026 12h'!$B:$B,'[4]Cells Huawei 03052026 12h'!$T:$T,"")</f>
        <v/>
      </c>
      <c r="AU107" s="24" t="str">
        <f>_xlfn.XLOOKUP(B107,'[5]cells down 02052026 8h50'!$B:$B,'[5]cells down 02052026 8h50'!$R:$R,"")</f>
        <v/>
      </c>
      <c r="AV107" s="24" t="str">
        <f>_xlfn.XLOOKUP(B107,'[5]cells down 02052026 13h50'!$B:$B,'[5]cells down 02052026 13h50'!$R:$R,"")</f>
        <v/>
      </c>
      <c r="AW107" s="24" t="str">
        <f>_xlfn.XLOOKUP(B107,'[5]cells down 02052026 13h50'!$B:$B,'[5]cells down 02052026 13h50'!$R:$R,"")</f>
        <v/>
      </c>
      <c r="AX107" s="24" t="str">
        <f>_xlfn.XLOOKUP(B107,'[6]cell downs 03052026 8h40 '!$B:$B,'[6]cell downs 03052026 8h40 '!$R:$R,"")</f>
        <v/>
      </c>
      <c r="AY107" s="24" t="str">
        <f>_xlfn.XLOOKUP(B107,'[7]ALL SITES DOWN'!$D:$D,'[7]ALL SITES DOWN'!$J:$J,"")</f>
        <v/>
      </c>
      <c r="AZ107" s="24" t="str">
        <f>_xlfn.XLOOKUP(B107,'[8]ALL SITES DOWN'!$D:$D,'[8]ALL SITES DOWN'!$J:$J,"")</f>
        <v>(05/03/2026 com ran 10h): 03/05/2026 Camusat: technicien en route ETA=07H 
03/05/2026 Insecurity at night / Fme will ,manage the site in the morning</v>
      </c>
      <c r="BA107" s="9" t="str">
        <f>_xlfn.XLOOKUP(B107,[9]sheet1!$AC:$AC,[9]sheet1!$AF:$AF,"")</f>
        <v/>
      </c>
      <c r="BB107" s="14" t="s">
        <v>5980</v>
      </c>
      <c r="BC107" s="14" t="s">
        <v>5537</v>
      </c>
      <c r="BD107" s="14" t="str">
        <f>_xlfn.XLOOKUP(B107,'[10]cell downs 18042026 17h'!$B:$B,'[10]cell downs 18042026 17h'!$B:$B,"")</f>
        <v/>
      </c>
      <c r="BE107" s="14" t="str">
        <f>_xlfn.XLOOKUP(B107,'[11]Cells Huawei 19042026 15h'!$B:$B,'[11]Cells Huawei 19042026 15h'!$B:$B,"")</f>
        <v/>
      </c>
      <c r="BF107" s="9" t="str">
        <f>_xlfn.XLOOKUP(B107,'[12]cells down 19042026 9H40'!$B:$B,'[12]cells down 19042026 9H40'!$B:$B,"")</f>
        <v/>
      </c>
      <c r="BG107" s="9" t="s">
        <v>5537</v>
      </c>
      <c r="BH107" s="9" t="s">
        <v>12</v>
      </c>
    </row>
    <row r="108" spans="1:60" s="9" customFormat="1" x14ac:dyDescent="0.3">
      <c r="A108" s="1" t="s">
        <v>1972</v>
      </c>
      <c r="B108" s="8" t="s">
        <v>1973</v>
      </c>
      <c r="C108" s="3" t="str">
        <f>_xlfn.XLOOKUP(B108,'[1]daily break down'!$D:$D,'[1]daily break down'!$E:$E,"")</f>
        <v>Maroua</v>
      </c>
      <c r="D108" s="1" t="s">
        <v>11</v>
      </c>
      <c r="E108" s="1" t="s">
        <v>302</v>
      </c>
      <c r="F108" s="3" t="s">
        <v>55</v>
      </c>
      <c r="G108" s="1" t="s">
        <v>84</v>
      </c>
      <c r="H108" s="40" t="str">
        <f>_xlfn.XLOOKUP(B108,[2]CALCULATION!$B:$B,[2]CALCULATION!$H:$H,"")</f>
        <v>Huawei</v>
      </c>
      <c r="I108" s="34">
        <v>2.8691112138411627</v>
      </c>
      <c r="J108" s="34">
        <v>1.0048283124020854</v>
      </c>
      <c r="K108" s="34">
        <v>3.8533578458649731</v>
      </c>
      <c r="L108" s="34">
        <v>2.0107267295032147</v>
      </c>
      <c r="M108" s="34">
        <v>2.4919171425065563</v>
      </c>
      <c r="N108" s="34">
        <v>0</v>
      </c>
      <c r="O108" s="34">
        <v>3.2103140971312641E-3</v>
      </c>
      <c r="P108" s="34">
        <v>0</v>
      </c>
      <c r="Q108" s="34">
        <v>4.072907659952115</v>
      </c>
      <c r="R108" s="34">
        <v>0.41133041123410174</v>
      </c>
      <c r="S108" s="35">
        <v>2.5294599823646742</v>
      </c>
      <c r="T108" s="35">
        <v>6.891474261841779</v>
      </c>
      <c r="U108" s="35">
        <v>2.1596317983751527</v>
      </c>
      <c r="V108" s="35">
        <v>0</v>
      </c>
      <c r="W108" s="35">
        <v>6.891474261841779</v>
      </c>
      <c r="X108" s="35">
        <v>13.868556899607057</v>
      </c>
      <c r="Y108" s="35">
        <v>13.868289373432297</v>
      </c>
      <c r="Z108" s="35">
        <v>0</v>
      </c>
      <c r="AA108" s="35">
        <v>15.046171400709007</v>
      </c>
      <c r="AB108" s="35">
        <v>12.80288309515795</v>
      </c>
      <c r="AC108" s="35">
        <v>0.41775697303591625</v>
      </c>
      <c r="AD108" s="35">
        <v>6.6645228902529148</v>
      </c>
      <c r="AE108" s="58" t="s">
        <v>5560</v>
      </c>
      <c r="AF108" s="58"/>
      <c r="AG108" s="57" t="str" cm="1">
        <f t="array" ref="AG108">IFERROR(_xlfn.IFS(
AI108="MPR ISSUE","PDH",
AI108="BSS Hardware Issue","BSS",
AI108="Sites strategiques, MLL, Pylone, etc.","ENVTECH",
AI108="AKTIVCO DEFAUT GE &amp; POWER Cabinet","AKTIVCO",
AI108="AKTIVCO Coupure ENEO &amp; Baisse de tension","AKTIVCO GRID ONLY",
AI108="Coupure ENEO &amp; Baisse de tension","IHS GRID ONLY",
AI108="Defaut GE &amp; POWER Cabinet","IHS",
AI108="Sharing","Partners",
AI108="Sites strategiques &amp; DataCenter","SST &amp; DC",
AI108="Exclu","Exclu",
AI108="SAT","SAT",
AI108="SPARE-ISSUE","SPARE-ISSUE",
AI108="Fiber CAmtel","TRANS_FO_CAMTEL",
AI108="Fiber AOF","Fiber AOF",
AI108="Projet OCM (HUAWEI)","TRAVAUX-HUAWEI",
AI108="Projet OCM (NOKIA)","TRAVAUX-NOKIA",
AI108="ACCESS-ISSUE","ACCESS-ISSUE",
AI108="Projet OCM (ZTE, NOKIA, autres projets)","TRAVAUX OCM",
AI108="No root CAuse","No root cause",
AI108="ODU HS","PDH",
AI108="IP &amp; VLAN","PDH",
AI108="Warehouse HUAWEI","SPARE-ISSUE",
AI108="SPARE-HS","SPARE-ISSUE",
AI108="Power Telco","BSS",AI108="no impacts","no impacts"
),"")</f>
        <v>IHS</v>
      </c>
      <c r="AH108" s="57" t="str" cm="1">
        <f t="array" ref="AH108">IFERROR(_xlfn.IFS(
AI108="MPR ISSUE","TX ISSUE",
AI108="BSS Hardware Issue","RAN ISSUE",
AI108="Sites strategiques, MLL, Pylone, etc.","ENVTECH",
AI108="AKTIVCO DEFAUT GE &amp; POWER Cabinet","POWER ISSUE",
AI108="AKTIVCO Coupure ENEO &amp; Baisse de tension","POWER ISSUE",
AI108="Coupure ENEO &amp; Baisse de tension","POWER ISSUE",
AI108="Defaut GE &amp; POWER Cabinet","POWER ISSUE",
AI108="Sharing","POWER ISSUE",
AI108="Sites strategiques &amp; DataCenter","POWER ISSUE",
AI108="Exclu","Exclu",
AI108="SAT","TX ISSUE",
AI108="SPARE-ISSUE","SPARE-ISSUE",
AI108="Fiber CAmtel","TX ISSUE",
AI108="Fiber AOF","TX ISSUE",
AI108="Projet OCM (HUAWEI)","TRAVAUX-HUAWEI",
AI108="Projet OCM (NOKIA)","TRAVAUX -NOKIA",
AI108="ACCESS-ISSUE","ACCESS-ISSUE",
AI108="Projet OCM (ZTE, NOKIA, autres projets)","TRAVAUX OCM",
AI108="No root CAuse","No root cause",
AI108="ODU HS","TX ISSUE",
AI108="IP &amp; VLAN","TX ISSUE",
AI108="Warehouse HUAWEI","SPARE-ISSUE",
AI108="SPARE-HS","SPARE-ISSUE",
AI108="Power Telco","RAN ISSUE",AI108="no impacts","no impacts"
),"")</f>
        <v>POWER ISSUE</v>
      </c>
      <c r="AI108" s="85" t="s">
        <v>5330</v>
      </c>
      <c r="AJ108" s="57" t="str" cm="1">
        <f t="array" ref="AJ108">IFERROR(_xlfn.IFS(
AI108="MPR ISSUE","ACTIVE",
AI108="BSS Hardware Issue","ACTIVE",
AI108="Sites strategiques, MLL, Pylone, etc.","PASSIVE",
AI108="AKTIVCO DEFAUT GE &amp; POWER Cabinet","PASSIVE",
AI108="AKTIVCO Coupure ENEO &amp; Baisse de tension","PASSIVE",
AI108="Coupure ENEO &amp; Baisse de tension","PASSIVE",
AI108="Defaut GE &amp; POWER Cabinet","PASSIVE",
AI108="Sharing","PASSIVE",
AI108="Sites strategiques &amp; DataCenter","PASSIVE",
AI108="Exclu","Exclu",
AI108="SAT","ACTIVE",
AI108="SPARE-ISSUE","SPARE-ISSUE",
AI108="Fiber CAmtel","ACTIVE",
AI108="Fiber AOF","ACTIVE",
AI108="Projet OCM (HUAWEI)","PLANNED WORKS",
AI108="Projet OCM (NOKIA)","PLANNED WORKS",
AI108="ACCESS-ISSUE","ACCESS-ISSUE",
AI108="Projet OCM (ZTE, NOKIA, autres projets)","PLANNED WORKS",
AI108="No root CAuse","No root cause",
AI108="ODU HS","ACTIVE",
AI108="IP &amp; VLAN","ACTIVE",
AI108="Warehouse HUAWEI","SPARE-ISSUE",
AI108="SPARE-HS","SPARE-ISSUE",
AI108="Power Telco","ACTIVE", AI108="no impacts","no impacts"
),"")</f>
        <v>PASSIVE</v>
      </c>
      <c r="AK108" s="23" t="s">
        <v>5680</v>
      </c>
      <c r="AL108" s="23" t="str">
        <f t="shared" si="7"/>
        <v>EXN_082</v>
      </c>
      <c r="AN108" s="9" t="s">
        <v>5537</v>
      </c>
      <c r="AO108" s="23" t="str">
        <f>_xlfn.XLOOKUP(B108,'INCIDENT-05-03-2026'!E:E,'INCIDENT-05-03-2026'!F:F,"")</f>
        <v/>
      </c>
      <c r="AP108" s="7" t="s">
        <v>5941</v>
      </c>
      <c r="AQ108" s="6"/>
      <c r="AR108" s="7"/>
      <c r="AS108" s="3" t="str">
        <f>_xlfn.XLOOKUP(B108,'[3]tt num | region | site id'!$C:$C,'[3]tt num | region | site id'!$Q:$Q,"")</f>
        <v>(hourly IHS): 03/05/2026 12:53 10:07:39 44.7V Grid outage without space for MDG. Awaiting grid return/Escalation to Rostand</v>
      </c>
      <c r="AT108" s="24" t="str">
        <f>_xlfn.XLOOKUP(B108,'[4]Cells Huawei 03052026 12h'!$B:$B,'[4]Cells Huawei 03052026 12h'!$T:$T,"")</f>
        <v/>
      </c>
      <c r="AU108" s="24" t="str">
        <f>_xlfn.XLOOKUP(B108,'[5]cells down 02052026 8h50'!$B:$B,'[5]cells down 02052026 8h50'!$R:$R,"")</f>
        <v/>
      </c>
      <c r="AV108" s="24" t="str">
        <f>_xlfn.XLOOKUP(B108,'[5]cells down 02052026 13h50'!$B:$B,'[5]cells down 02052026 13h50'!$R:$R,"")</f>
        <v/>
      </c>
      <c r="AW108" s="24" t="str">
        <f>_xlfn.XLOOKUP(B108,'[5]cells down 02052026 13h50'!$B:$B,'[5]cells down 02052026 13h50'!$R:$R,"")</f>
        <v/>
      </c>
      <c r="AX108" s="24" t="str">
        <f>_xlfn.XLOOKUP(B108,'[6]cell downs 03052026 8h40 '!$B:$B,'[6]cell downs 03052026 8h40 '!$R:$R,"")</f>
        <v/>
      </c>
      <c r="AY108" s="24" t="str">
        <f>_xlfn.XLOOKUP(B108,'[7]ALL SITES DOWN'!$D:$D,'[7]ALL SITES DOWN'!$J:$J,"")</f>
        <v>(05/03/2026 com ran 17h): 03.05.2026 IHS: Grid outage without space for MDG. Awaiting grid return</v>
      </c>
      <c r="AZ108" s="24" t="str">
        <f>_xlfn.XLOOKUP(B108,'[8]ALL SITES DOWN'!$D:$D,'[8]ALL SITES DOWN'!$J:$J,"")</f>
        <v/>
      </c>
      <c r="BA108" s="9" t="str">
        <f>_xlfn.XLOOKUP(B108,[9]sheet1!$AC:$AC,[9]sheet1!$AF:$AF,"")</f>
        <v/>
      </c>
      <c r="BB108" s="14" t="s">
        <v>5980</v>
      </c>
      <c r="BC108" s="14" t="s">
        <v>5537</v>
      </c>
      <c r="BD108" s="14" t="str">
        <f>_xlfn.XLOOKUP(B108,'[10]cell downs 18042026 17h'!$B:$B,'[10]cell downs 18042026 17h'!$B:$B,"")</f>
        <v/>
      </c>
      <c r="BE108" s="14" t="str">
        <f>_xlfn.XLOOKUP(B108,'[11]Cells Huawei 19042026 15h'!$B:$B,'[11]Cells Huawei 19042026 15h'!$B:$B,"")</f>
        <v/>
      </c>
      <c r="BF108" s="9" t="str">
        <f>_xlfn.XLOOKUP(B108,'[12]cells down 19042026 9H40'!$B:$B,'[12]cells down 19042026 9H40'!$B:$B,"")</f>
        <v/>
      </c>
      <c r="BG108" s="9" t="s">
        <v>1973</v>
      </c>
      <c r="BH108" s="9" t="s">
        <v>5537</v>
      </c>
    </row>
    <row r="109" spans="1:60" s="9" customFormat="1" x14ac:dyDescent="0.3">
      <c r="A109" s="1" t="s">
        <v>1578</v>
      </c>
      <c r="B109" s="8" t="s">
        <v>1579</v>
      </c>
      <c r="C109" s="3" t="str">
        <f>_xlfn.XLOOKUP(B109,'[1]daily break down'!$D:$D,'[1]daily break down'!$E:$E,"")</f>
        <v>Douala</v>
      </c>
      <c r="D109" s="1" t="s">
        <v>5490</v>
      </c>
      <c r="E109" s="1"/>
      <c r="F109" s="3" t="s">
        <v>31</v>
      </c>
      <c r="G109" s="1" t="s">
        <v>32</v>
      </c>
      <c r="H109" s="42" t="str">
        <f>_xlfn.XLOOKUP(B109,[2]CALCULATION!$B:$B,[2]CALCULATION!$H:$H,"")</f>
        <v>ZTE</v>
      </c>
      <c r="I109" s="34">
        <v>0</v>
      </c>
      <c r="J109" s="34">
        <v>3.6075904666512577</v>
      </c>
      <c r="K109" s="34">
        <v>0.68390391315886379</v>
      </c>
      <c r="L109" s="34">
        <v>2.2293847896745515E-3</v>
      </c>
      <c r="M109" s="34">
        <v>2.7267516187117087</v>
      </c>
      <c r="N109" s="34">
        <v>0</v>
      </c>
      <c r="O109" s="34">
        <v>2.0345187239786204</v>
      </c>
      <c r="P109" s="34">
        <v>0</v>
      </c>
      <c r="Q109" s="34">
        <v>3.7865119723313723</v>
      </c>
      <c r="R109" s="34">
        <v>20.271135994612379</v>
      </c>
      <c r="S109" s="35">
        <v>5.2015649211118804</v>
      </c>
      <c r="T109" s="35">
        <v>0</v>
      </c>
      <c r="U109" s="35">
        <v>0</v>
      </c>
      <c r="V109" s="35">
        <v>0</v>
      </c>
      <c r="W109" s="35">
        <v>0</v>
      </c>
      <c r="X109" s="35">
        <v>1.0850148245170976</v>
      </c>
      <c r="Y109" s="35">
        <v>0</v>
      </c>
      <c r="Z109" s="35">
        <v>0</v>
      </c>
      <c r="AA109" s="35">
        <v>5.6986109612364055</v>
      </c>
      <c r="AB109" s="35">
        <v>4.8485095763164239</v>
      </c>
      <c r="AC109" s="35">
        <v>7.7216126356248092</v>
      </c>
      <c r="AD109" s="35">
        <v>6.4681943481350208</v>
      </c>
      <c r="AE109" s="58" t="s">
        <v>5560</v>
      </c>
      <c r="AF109" s="58"/>
      <c r="AG109" s="57" t="str" cm="1">
        <f t="array" ref="AG109">IFERROR(_xlfn.IFS(
AI109="MPR ISSUE","PDH",
AI109="BSS Hardware Issue","BSS",
AI109="Sites strategiques, MLL, Pylone, etc.","ENVTECH",
AI109="AKTIVCO DEFAUT GE &amp; POWER Cabinet","AKTIVCO",
AI109="AKTIVCO Coupure ENEO &amp; Baisse de tension","AKTIVCO GRID ONLY",
AI109="Coupure ENEO &amp; Baisse de tension","IHS GRID ONLY",
AI109="Defaut GE &amp; POWER Cabinet","IHS",
AI109="Sharing","Partners",
AI109="Sites strategiques &amp; DataCenter","SST &amp; DC",
AI109="Exclu","Exclu",
AI109="SAT","SAT",
AI109="SPARE-ISSUE","SPARE-ISSUE",
AI109="Fiber CAmtel","TRANS_FO_CAMTEL",
AI109="Fiber AOF","Fiber AOF",
AI109="Projet OCM (HUAWEI)","TRAVAUX-HUAWEI",
AI109="Projet OCM (NOKIA)","TRAVAUX-NOKIA",
AI109="ACCESS-ISSUE","ACCESS-ISSUE",
AI109="Projet OCM (ZTE, NOKIA, autres projets)","TRAVAUX OCM",
AI109="No root CAuse","No root cause",
AI109="ODU HS","PDH",
AI109="IP &amp; VLAN","PDH",
AI109="Warehouse HUAWEI","SPARE-ISSUE",
AI109="SPARE-HS","SPARE-ISSUE",
AI109="Power Telco","BSS",AI109="no impacts","no impacts"
),"")</f>
        <v>Partners</v>
      </c>
      <c r="AH109" s="57" t="str" cm="1">
        <f t="array" ref="AH109">IFERROR(_xlfn.IFS(
AI109="MPR ISSUE","TX ISSUE",
AI109="BSS Hardware Issue","RAN ISSUE",
AI109="Sites strategiques, MLL, Pylone, etc.","ENVTECH",
AI109="AKTIVCO DEFAUT GE &amp; POWER Cabinet","POWER ISSUE",
AI109="AKTIVCO Coupure ENEO &amp; Baisse de tension","POWER ISSUE",
AI109="Coupure ENEO &amp; Baisse de tension","POWER ISSUE",
AI109="Defaut GE &amp; POWER Cabinet","POWER ISSUE",
AI109="Sharing","POWER ISSUE",
AI109="Sites strategiques &amp; DataCenter","POWER ISSUE",
AI109="Exclu","Exclu",
AI109="SAT","TX ISSUE",
AI109="SPARE-ISSUE","SPARE-ISSUE",
AI109="Fiber CAmtel","TX ISSUE",
AI109="Fiber AOF","TX ISSUE",
AI109="Projet OCM (HUAWEI)","TRAVAUX-HUAWEI",
AI109="Projet OCM (NOKIA)","TRAVAUX -NOKIA",
AI109="ACCESS-ISSUE","ACCESS-ISSUE",
AI109="Projet OCM (ZTE, NOKIA, autres projets)","TRAVAUX OCM",
AI109="No root CAuse","No root cause",
AI109="ODU HS","TX ISSUE",
AI109="IP &amp; VLAN","TX ISSUE",
AI109="Warehouse HUAWEI","SPARE-ISSUE",
AI109="SPARE-HS","SPARE-ISSUE",
AI109="Power Telco","RAN ISSUE",AI109="no impacts","no impacts"
),"")</f>
        <v>POWER ISSUE</v>
      </c>
      <c r="AI109" s="85" t="s">
        <v>5331</v>
      </c>
      <c r="AJ109" s="57" t="str" cm="1">
        <f t="array" ref="AJ109">IFERROR(_xlfn.IFS(
AI109="MPR ISSUE","ACTIVE",
AI109="BSS Hardware Issue","ACTIVE",
AI109="Sites strategiques, MLL, Pylone, etc.","PASSIVE",
AI109="AKTIVCO DEFAUT GE &amp; POWER Cabinet","PASSIVE",
AI109="AKTIVCO Coupure ENEO &amp; Baisse de tension","PASSIVE",
AI109="Coupure ENEO &amp; Baisse de tension","PASSIVE",
AI109="Defaut GE &amp; POWER Cabinet","PASSIVE",
AI109="Sharing","PASSIVE",
AI109="Sites strategiques &amp; DataCenter","PASSIVE",
AI109="Exclu","Exclu",
AI109="SAT","ACTIVE",
AI109="SPARE-ISSUE","SPARE-ISSUE",
AI109="Fiber CAmtel","ACTIVE",
AI109="Fiber AOF","ACTIVE",
AI109="Projet OCM (HUAWEI)","PLANNED WORKS",
AI109="Projet OCM (NOKIA)","PLANNED WORKS",
AI109="ACCESS-ISSUE","ACCESS-ISSUE",
AI109="Projet OCM (ZTE, NOKIA, autres projets)","PLANNED WORKS",
AI109="No root CAuse","No root cause",
AI109="ODU HS","ACTIVE",
AI109="IP &amp; VLAN","ACTIVE",
AI109="Warehouse HUAWEI","SPARE-ISSUE",
AI109="SPARE-HS","SPARE-ISSUE",
AI109="Power Telco","ACTIVE", AI109="no impacts","no impacts"
),"")</f>
        <v>PASSIVE</v>
      </c>
      <c r="AK109" s="23" t="s">
        <v>6061</v>
      </c>
      <c r="AL109" s="23" t="str">
        <f t="shared" si="7"/>
        <v>LIT_775</v>
      </c>
      <c r="AN109" s="9" t="s">
        <v>6036</v>
      </c>
      <c r="AO109" s="23" t="str">
        <f>_xlfn.XLOOKUP(B109,'INCIDENT-05-03-2026'!E:E,'INCIDENT-05-03-2026'!F:F,"")</f>
        <v/>
      </c>
      <c r="AP109" s="7" t="s">
        <v>5942</v>
      </c>
      <c r="AQ109" s="6"/>
      <c r="AR109" s="7"/>
      <c r="AS109" s="3" t="str">
        <f>_xlfn.XLOOKUP(B109,'[3]tt num | region | site id'!$C:$C,'[3]tt num | region | site id'!$Q:$Q,"")</f>
        <v/>
      </c>
      <c r="AT109" s="24" t="str">
        <f>_xlfn.XLOOKUP(B109,'[4]Cells Huawei 03052026 12h'!$B:$B,'[4]Cells Huawei 03052026 12h'!$T:$T,"")</f>
        <v/>
      </c>
      <c r="AU109" s="24" t="str">
        <f>_xlfn.XLOOKUP(B109,'[5]cells down 02052026 8h50'!$B:$B,'[5]cells down 02052026 8h50'!$R:$R,"")</f>
        <v/>
      </c>
      <c r="AV109" s="24" t="str">
        <f>_xlfn.XLOOKUP(B109,'[5]cells down 02052026 13h50'!$B:$B,'[5]cells down 02052026 13h50'!$R:$R,"")</f>
        <v/>
      </c>
      <c r="AW109" s="24" t="str">
        <f>_xlfn.XLOOKUP(B109,'[5]cells down 02052026 13h50'!$B:$B,'[5]cells down 02052026 13h50'!$R:$R,"")</f>
        <v/>
      </c>
      <c r="AX109" s="24" t="str">
        <f>_xlfn.XLOOKUP(B109,'[6]cell downs 03052026 8h40 '!$B:$B,'[6]cell downs 03052026 8h40 '!$R:$R,"")</f>
        <v/>
      </c>
      <c r="AY109" s="24" t="str">
        <f>_xlfn.XLOOKUP(B109,'[7]ALL SITES DOWN'!$D:$D,'[7]ALL SITES DOWN'!$J:$J,"")</f>
        <v/>
      </c>
      <c r="AZ109" s="24" t="str">
        <f>_xlfn.XLOOKUP(B109,'[8]ALL SITES DOWN'!$D:$D,'[8]ALL SITES DOWN'!$J:$J,"")</f>
        <v>(05/03/2026 com ran 10h): Power status check Ongoing</v>
      </c>
      <c r="BA109" s="9" t="str">
        <f>_xlfn.XLOOKUP(B109,[9]sheet1!$AC:$AC,[9]sheet1!$AF:$AF,"")</f>
        <v>(05/03/2026 ticket)..INC-20260503-00008300</v>
      </c>
      <c r="BB109" s="14" t="s">
        <v>5980</v>
      </c>
      <c r="BC109" s="14" t="s">
        <v>5537</v>
      </c>
      <c r="BD109" s="14" t="str">
        <f>_xlfn.XLOOKUP(B109,'[10]cell downs 18042026 17h'!$B:$B,'[10]cell downs 18042026 17h'!$B:$B,"")</f>
        <v/>
      </c>
      <c r="BE109" s="14" t="str">
        <f>_xlfn.XLOOKUP(B109,'[11]Cells Huawei 19042026 15h'!$B:$B,'[11]Cells Huawei 19042026 15h'!$B:$B,"")</f>
        <v/>
      </c>
      <c r="BF109" s="9" t="str">
        <f>_xlfn.XLOOKUP(B109,'[12]cells down 19042026 9H40'!$B:$B,'[12]cells down 19042026 9H40'!$B:$B,"")</f>
        <v/>
      </c>
      <c r="BG109" s="9" t="s">
        <v>5537</v>
      </c>
      <c r="BH109" s="9" t="s">
        <v>302</v>
      </c>
    </row>
    <row r="110" spans="1:60" s="9" customFormat="1" ht="48" customHeight="1" x14ac:dyDescent="0.3">
      <c r="A110" s="3" t="s">
        <v>1379</v>
      </c>
      <c r="B110" s="31" t="s">
        <v>1380</v>
      </c>
      <c r="C110" s="3" t="str">
        <f>_xlfn.XLOOKUP(B110,'[1]daily break down'!$D:$D,'[1]daily break down'!$E:$E,"")</f>
        <v>LITTORAL</v>
      </c>
      <c r="D110" s="3" t="s">
        <v>11</v>
      </c>
      <c r="E110" s="3" t="s">
        <v>12</v>
      </c>
      <c r="F110" s="3" t="s">
        <v>31</v>
      </c>
      <c r="G110" s="3" t="s">
        <v>1381</v>
      </c>
      <c r="H110" s="41" t="str">
        <f>_xlfn.XLOOKUP(B110,[2]CALCULATION!$B:$B,[2]CALCULATION!$H:$H,"")</f>
        <v>NOKIA</v>
      </c>
      <c r="I110" s="34">
        <v>0</v>
      </c>
      <c r="J110" s="34">
        <v>0</v>
      </c>
      <c r="K110" s="34">
        <v>0</v>
      </c>
      <c r="L110" s="34">
        <v>0</v>
      </c>
      <c r="M110" s="34">
        <v>0</v>
      </c>
      <c r="N110" s="34">
        <v>0.99426933882033042</v>
      </c>
      <c r="O110" s="34">
        <v>0</v>
      </c>
      <c r="P110" s="34">
        <v>0</v>
      </c>
      <c r="Q110" s="34">
        <v>6.2402786523116866E-3</v>
      </c>
      <c r="R110" s="34">
        <v>1.9455260434439701</v>
      </c>
      <c r="S110" s="35">
        <v>9.2972309116965803</v>
      </c>
      <c r="T110" s="35">
        <v>54411.302426997456</v>
      </c>
      <c r="U110" s="35">
        <v>9.2971226984682325</v>
      </c>
      <c r="V110" s="35">
        <v>9.2449555264487078</v>
      </c>
      <c r="W110" s="35">
        <v>9.2451160421535636</v>
      </c>
      <c r="X110" s="35">
        <v>9.2451160421535636</v>
      </c>
      <c r="Y110" s="35">
        <v>9.2452230526234693</v>
      </c>
      <c r="Z110" s="35">
        <v>9.2453300630933732</v>
      </c>
      <c r="AA110" s="35">
        <v>21.950274570459097</v>
      </c>
      <c r="AB110" s="35">
        <v>9.3611126549593013</v>
      </c>
      <c r="AC110" s="35">
        <v>0</v>
      </c>
      <c r="AD110" s="35">
        <v>6.2771306687015613</v>
      </c>
      <c r="AE110" s="58" t="s">
        <v>5560</v>
      </c>
      <c r="AF110" s="58"/>
      <c r="AG110" s="57" t="str" cm="1">
        <f t="array" ref="AG110">IFERROR(_xlfn.IFS(
AI110="MPR ISSUE","PDH",
AI110="BSS Hardware Issue","BSS",
AI110="Sites strategiques, MLL, Pylone, etc.","ENVTECH",
AI110="AKTIVCO DEFAUT GE &amp; POWER Cabinet","AKTIVCO",
AI110="AKTIVCO Coupure ENEO &amp; Baisse de tension","AKTIVCO GRID ONLY",
AI110="Coupure ENEO &amp; Baisse de tension","IHS GRID ONLY",
AI110="Defaut GE &amp; POWER Cabinet","IHS",
AI110="Sharing","Partners",
AI110="Sites strategiques &amp; DataCenter","SST &amp; DC",
AI110="Exclu","Exclu",
AI110="SAT","SAT",
AI110="SPARE-ISSUE","SPARE-ISSUE",
AI110="Fiber CAmtel","TRANS_FO_CAMTEL",
AI110="Fiber AOF","Fiber AOF",
AI110="Projet OCM (HUAWEI)","TRAVAUX-HUAWEI",
AI110="Projet OCM (NOKIA)","TRAVAUX-NOKIA",
AI110="ACCESS-ISSUE","ACCESS-ISSUE",
AI110="Projet OCM (ZTE, NOKIA, autres projets)","TRAVAUX OCM",
AI110="No root CAuse","No root cause",
AI110="ODU HS","PDH",
AI110="IP &amp; VLAN","PDH",
AI110="Warehouse HUAWEI","SPARE-ISSUE",
AI110="SPARE-HS","SPARE-ISSUE",
AI110="Power Telco","BSS",AI110="no impacts","no impacts"
),"")</f>
        <v>IHS</v>
      </c>
      <c r="AH110" s="57" t="str" cm="1">
        <f t="array" ref="AH110">IFERROR(_xlfn.IFS(
AI110="MPR ISSUE","TX ISSUE",
AI110="BSS Hardware Issue","RAN ISSUE",
AI110="Sites strategiques, MLL, Pylone, etc.","ENVTECH",
AI110="AKTIVCO DEFAUT GE &amp; POWER Cabinet","POWER ISSUE",
AI110="AKTIVCO Coupure ENEO &amp; Baisse de tension","POWER ISSUE",
AI110="Coupure ENEO &amp; Baisse de tension","POWER ISSUE",
AI110="Defaut GE &amp; POWER Cabinet","POWER ISSUE",
AI110="Sharing","POWER ISSUE",
AI110="Sites strategiques &amp; DataCenter","POWER ISSUE",
AI110="Exclu","Exclu",
AI110="SAT","TX ISSUE",
AI110="SPARE-ISSUE","SPARE-ISSUE",
AI110="Fiber CAmtel","TX ISSUE",
AI110="Fiber AOF","TX ISSUE",
AI110="Projet OCM (HUAWEI)","TRAVAUX-HUAWEI",
AI110="Projet OCM (NOKIA)","TRAVAUX -NOKIA",
AI110="ACCESS-ISSUE","ACCESS-ISSUE",
AI110="Projet OCM (ZTE, NOKIA, autres projets)","TRAVAUX OCM",
AI110="No root CAuse","No root cause",
AI110="ODU HS","TX ISSUE",
AI110="IP &amp; VLAN","TX ISSUE",
AI110="Warehouse HUAWEI","SPARE-ISSUE",
AI110="SPARE-HS","SPARE-ISSUE",
AI110="Power Telco","RAN ISSUE",AI110="no impacts","no impacts"
),"")</f>
        <v>POWER ISSUE</v>
      </c>
      <c r="AI110" s="85" t="s">
        <v>5330</v>
      </c>
      <c r="AJ110" s="57" t="str" cm="1">
        <f t="array" ref="AJ110">IFERROR(_xlfn.IFS(
AI110="MPR ISSUE","ACTIVE",
AI110="BSS Hardware Issue","ACTIVE",
AI110="Sites strategiques, MLL, Pylone, etc.","PASSIVE",
AI110="AKTIVCO DEFAUT GE &amp; POWER Cabinet","PASSIVE",
AI110="AKTIVCO Coupure ENEO &amp; Baisse de tension","PASSIVE",
AI110="Coupure ENEO &amp; Baisse de tension","PASSIVE",
AI110="Defaut GE &amp; POWER Cabinet","PASSIVE",
AI110="Sharing","PASSIVE",
AI110="Sites strategiques &amp; DataCenter","PASSIVE",
AI110="Exclu","Exclu",
AI110="SAT","ACTIVE",
AI110="SPARE-ISSUE","SPARE-ISSUE",
AI110="Fiber CAmtel","ACTIVE",
AI110="Fiber AOF","ACTIVE",
AI110="Projet OCM (HUAWEI)","PLANNED WORKS",
AI110="Projet OCM (NOKIA)","PLANNED WORKS",
AI110="ACCESS-ISSUE","ACCESS-ISSUE",
AI110="Projet OCM (ZTE, NOKIA, autres projets)","PLANNED WORKS",
AI110="No root CAuse","No root cause",
AI110="ODU HS","ACTIVE",
AI110="IP &amp; VLAN","ACTIVE",
AI110="Warehouse HUAWEI","SPARE-ISSUE",
AI110="SPARE-HS","SPARE-ISSUE",
AI110="Power Telco","ACTIVE", AI110="no impacts","no impacts"
),"")</f>
        <v>PASSIVE</v>
      </c>
      <c r="AK110" s="120" t="s">
        <v>6062</v>
      </c>
      <c r="AL110" s="23" t="str">
        <f t="shared" si="7"/>
        <v>LIT_200</v>
      </c>
      <c r="AN110" s="9" t="s">
        <v>6036</v>
      </c>
      <c r="AO110" s="23" t="str">
        <f>_xlfn.XLOOKUP(B110,'INCIDENT-05-03-2026'!E:E,'INCIDENT-05-03-2026'!F:F,"")</f>
        <v/>
      </c>
      <c r="AP110" s="7" t="s">
        <v>5941</v>
      </c>
      <c r="AQ110" s="6"/>
      <c r="AR110" s="7"/>
      <c r="AS110" s="3" t="str">
        <f>_xlfn.XLOOKUP(B110,'[3]tt num | region | site id'!$C:$C,'[3]tt num | region | site id'!$Q:$Q,"")</f>
        <v/>
      </c>
      <c r="AT110" s="24" t="str">
        <f>_xlfn.XLOOKUP(B110,'[4]Cells Huawei 03052026 12h'!$B:$B,'[4]Cells Huawei 03052026 12h'!$T:$T,"")</f>
        <v/>
      </c>
      <c r="AU110" s="24" t="str">
        <f>_xlfn.XLOOKUP(B110,'[5]cells down 02052026 8h50'!$B:$B,'[5]cells down 02052026 8h50'!$R:$R,"")</f>
        <v/>
      </c>
      <c r="AV110" s="24" t="str">
        <f>_xlfn.XLOOKUP(B110,'[5]cells down 02052026 13h50'!$B:$B,'[5]cells down 02052026 13h50'!$R:$R,"")</f>
        <v/>
      </c>
      <c r="AW110" s="24" t="str">
        <f>_xlfn.XLOOKUP(B110,'[5]cells down 02052026 13h50'!$B:$B,'[5]cells down 02052026 13h50'!$R:$R,"")</f>
        <v/>
      </c>
      <c r="AX110" s="24" t="str">
        <f>_xlfn.XLOOKUP(B110,'[6]cell downs 03052026 8h40 '!$B:$B,'[6]cell downs 03052026 8h40 '!$R:$R,"")</f>
        <v/>
      </c>
      <c r="AY110" s="24" t="str">
        <f>_xlfn.XLOOKUP(B110,'[7]ALL SITES DOWN'!$D:$D,'[7]ALL SITES DOWN'!$J:$J,"")</f>
        <v/>
      </c>
      <c r="AZ110" s="24" t="str">
        <f>_xlfn.XLOOKUP(B110,'[8]ALL SITES DOWN'!$D:$D,'[8]ALL SITES DOWN'!$J:$J,"")</f>
        <v>(05/03/2026 com ran 10h): 03.05.2026: Suite des travaux cote Ngonga ce Jour. Les FME sont en route pour Ngonga
02.05.2026: Les travaux approfondu ce sont effectues ce Jour cote Soungloulou( 4 ressources) le site reste down. SME TX recommande de menner les meme actions en face sur le site de Ngonga demain 03.05.2026
02.05.2026: Suite des travaux ce Jours avec le SME TX Pour investigation en profondeur
01.05.2026: After  deeper troubleshooting  FME noticed that ODU on the Ngonga side is 
experiencing performance degradation at Ngonga. Spare part request ongoing
30/04/2026  FME sur site travaux en cours avec le BO 
30/04/2026 FME en route ETA=11H30 UTC 
29/04/2026 Apres remplacement ODU et analyse BO TX lien depointer realignement prevu demain 30/04/2026 
29/04/2026 FME Charly route pour le site ETA=13H UTC 
28.04.2026: Spare dementelee et Expedition en cours vers EDEA ETD=28.04.2026 ETR=29/04/2026
27/04/2026 ODU en cours de dementelement
27/04/2026 ODU MPT 7-8G 3DB20858AC faulty en attente de retour OCM 
26/04/2026 Feedback RM Honore : Faulty spare part to be replaced/SPM is managing
25/04/2026 FME en route ETA=12H UTC // FME sur site travaux en cours 
24.04.26: ODU MPT 7-8 G pas disponible et commande en cours vers OCM. Cable Eth, carte MPT et chassis en cours d'expédition de Douala pour Edea, ETD=24.04.26, ETR=25.04.26
23.04.26: ODU MPT 7-8G 3DB20858AC faulty, cable Eth faulty, carte MPT faulty, commande passée et vérifications du SPM en cours
23.04.26: FME sur site et investigations en cours, update ASAP
22.04.26: Check en cours avec le level 0 qui est sur site actuellement et si NOK, suite des investigations en hauteur ce 23.04.26
22.04.26; Besoin d'un FME sur site pour vérifier la chaine antennaire de l'ODU 3.1; FME Charly activé pour investigations, ETA=14H UTC</v>
      </c>
      <c r="BA110" s="9" t="str">
        <f>_xlfn.XLOOKUP(B110,[9]sheet1!$AC:$AC,[9]sheet1!$AF:$AF,"")</f>
        <v/>
      </c>
      <c r="BB110" s="14" t="s">
        <v>5980</v>
      </c>
      <c r="BC110" s="14" t="s">
        <v>5537</v>
      </c>
      <c r="BD110" s="14" t="str">
        <f>_xlfn.XLOOKUP(B110,'[10]cell downs 18042026 17h'!$B:$B,'[10]cell downs 18042026 17h'!$B:$B,"")</f>
        <v/>
      </c>
      <c r="BE110" s="14" t="str">
        <f>_xlfn.XLOOKUP(B110,'[11]Cells Huawei 19042026 15h'!$B:$B,'[11]Cells Huawei 19042026 15h'!$B:$B,"")</f>
        <v/>
      </c>
      <c r="BF110" s="9" t="str">
        <f>_xlfn.XLOOKUP(B110,'[12]cells down 19042026 9H40'!$B:$B,'[12]cells down 19042026 9H40'!$B:$B,"")</f>
        <v/>
      </c>
      <c r="BG110" s="9" t="s">
        <v>1380</v>
      </c>
      <c r="BH110" s="9" t="s">
        <v>302</v>
      </c>
    </row>
    <row r="111" spans="1:60" s="9" customFormat="1" ht="46.05" customHeight="1" x14ac:dyDescent="0.3">
      <c r="A111" s="1" t="s">
        <v>1141</v>
      </c>
      <c r="B111" s="8" t="s">
        <v>1142</v>
      </c>
      <c r="C111" s="3" t="str">
        <f>_xlfn.XLOOKUP(B111,'[1]daily break down'!$D:$D,'[1]daily break down'!$E:$E,"")</f>
        <v>ADAMAOUA</v>
      </c>
      <c r="D111" s="1" t="s">
        <v>11</v>
      </c>
      <c r="E111" s="1" t="s">
        <v>66</v>
      </c>
      <c r="F111" s="3" t="s">
        <v>90</v>
      </c>
      <c r="G111" s="1" t="s">
        <v>1143</v>
      </c>
      <c r="H111" s="41" t="str">
        <f>_xlfn.XLOOKUP(B111,[2]CALCULATION!$B:$B,[2]CALCULATION!$H:$H,"")</f>
        <v>NOKIA</v>
      </c>
      <c r="I111" s="34">
        <v>3.1553930526411714E-2</v>
      </c>
      <c r="J111" s="34">
        <v>3.6155822395181995E-2</v>
      </c>
      <c r="K111" s="34">
        <v>4.9555939345109386E-2</v>
      </c>
      <c r="L111" s="34">
        <v>1.284274281709194E-2</v>
      </c>
      <c r="M111" s="34">
        <v>0.17228895659527171</v>
      </c>
      <c r="N111" s="34">
        <v>1.7838175222816795E-3</v>
      </c>
      <c r="O111" s="34">
        <v>5.0952613742971886E-2</v>
      </c>
      <c r="P111" s="34">
        <v>9.8039376381287929E-2</v>
      </c>
      <c r="Q111" s="34">
        <v>2.4928283695898186</v>
      </c>
      <c r="R111" s="34">
        <v>2.7264648484440501</v>
      </c>
      <c r="S111" s="35">
        <v>0.5972694592868788</v>
      </c>
      <c r="T111" s="35">
        <v>113313.7183912474</v>
      </c>
      <c r="U111" s="35">
        <v>5.5012787040754102E-2</v>
      </c>
      <c r="V111" s="35">
        <v>1.346782229322644E-2</v>
      </c>
      <c r="W111" s="35">
        <v>1.9835862764523694E-2</v>
      </c>
      <c r="X111" s="35">
        <v>9.4649224153634318E-2</v>
      </c>
      <c r="Y111" s="35">
        <v>0.13696118790246145</v>
      </c>
      <c r="Z111" s="35">
        <v>6.1640884244423502</v>
      </c>
      <c r="AA111" s="35">
        <v>0</v>
      </c>
      <c r="AB111" s="35">
        <v>18.360414945377766</v>
      </c>
      <c r="AC111" s="35">
        <v>4.1040390310534419E-4</v>
      </c>
      <c r="AD111" s="35">
        <v>6.1640170874318345</v>
      </c>
      <c r="AE111" s="58" t="s">
        <v>5560</v>
      </c>
      <c r="AF111" s="58"/>
      <c r="AG111" s="57" t="str" cm="1">
        <f t="array" ref="AG111">IFERROR(_xlfn.IFS(
AI111="MPR ISSUE","PDH",
AI111="BSS Hardware Issue","BSS",
AI111="Sites strategiques, MLL, Pylone, etc.","ENVTECH",
AI111="AKTIVCO DEFAUT GE &amp; POWER Cabinet","AKTIVCO",
AI111="AKTIVCO Coupure ENEO &amp; Baisse de tension","AKTIVCO GRID ONLY",
AI111="Coupure ENEO &amp; Baisse de tension","IHS GRID ONLY",
AI111="Defaut GE &amp; POWER Cabinet","IHS",
AI111="Sharing","Partners",
AI111="Sites strategiques &amp; DataCenter","SST &amp; DC",
AI111="Exclu","Exclu",
AI111="SAT","SAT",
AI111="SPARE-ISSUE","SPARE-ISSUE",
AI111="Fiber CAmtel","TRANS_FO_CAMTEL",
AI111="Fiber AOF","Fiber AOF",
AI111="Projet OCM (HUAWEI)","TRAVAUX-HUAWEI",
AI111="Projet OCM (NOKIA)","TRAVAUX-NOKIA",
AI111="ACCESS-ISSUE","ACCESS-ISSUE",
AI111="Projet OCM (ZTE, NOKIA, autres projets)","TRAVAUX OCM",
AI111="No root CAuse","No root cause",
AI111="ODU HS","PDH",
AI111="IP &amp; VLAN","PDH",
AI111="Warehouse HUAWEI","SPARE-ISSUE",
AI111="SPARE-HS","SPARE-ISSUE",
AI111="Power Telco","BSS",AI111="no impacts","no impacts"
),"")</f>
        <v>IHS</v>
      </c>
      <c r="AH111" s="57" t="str" cm="1">
        <f t="array" ref="AH111">IFERROR(_xlfn.IFS(
AI111="MPR ISSUE","TX ISSUE",
AI111="BSS Hardware Issue","RAN ISSUE",
AI111="Sites strategiques, MLL, Pylone, etc.","ENVTECH",
AI111="AKTIVCO DEFAUT GE &amp; POWER Cabinet","POWER ISSUE",
AI111="AKTIVCO Coupure ENEO &amp; Baisse de tension","POWER ISSUE",
AI111="Coupure ENEO &amp; Baisse de tension","POWER ISSUE",
AI111="Defaut GE &amp; POWER Cabinet","POWER ISSUE",
AI111="Sharing","POWER ISSUE",
AI111="Sites strategiques &amp; DataCenter","POWER ISSUE",
AI111="Exclu","Exclu",
AI111="SAT","TX ISSUE",
AI111="SPARE-ISSUE","SPARE-ISSUE",
AI111="Fiber CAmtel","TX ISSUE",
AI111="Fiber AOF","TX ISSUE",
AI111="Projet OCM (HUAWEI)","TRAVAUX-HUAWEI",
AI111="Projet OCM (NOKIA)","TRAVAUX -NOKIA",
AI111="ACCESS-ISSUE","ACCESS-ISSUE",
AI111="Projet OCM (ZTE, NOKIA, autres projets)","TRAVAUX OCM",
AI111="No root CAuse","No root cause",
AI111="ODU HS","TX ISSUE",
AI111="IP &amp; VLAN","TX ISSUE",
AI111="Warehouse HUAWEI","SPARE-ISSUE",
AI111="SPARE-HS","SPARE-ISSUE",
AI111="Power Telco","RAN ISSUE",AI111="no impacts","no impacts"
),"")</f>
        <v>POWER ISSUE</v>
      </c>
      <c r="AI111" s="85" t="s">
        <v>5330</v>
      </c>
      <c r="AJ111" s="57" t="str" cm="1">
        <f t="array" ref="AJ111">IFERROR(_xlfn.IFS(
AI111="MPR ISSUE","ACTIVE",
AI111="BSS Hardware Issue","ACTIVE",
AI111="Sites strategiques, MLL, Pylone, etc.","PASSIVE",
AI111="AKTIVCO DEFAUT GE &amp; POWER Cabinet","PASSIVE",
AI111="AKTIVCO Coupure ENEO &amp; Baisse de tension","PASSIVE",
AI111="Coupure ENEO &amp; Baisse de tension","PASSIVE",
AI111="Defaut GE &amp; POWER Cabinet","PASSIVE",
AI111="Sharing","PASSIVE",
AI111="Sites strategiques &amp; DataCenter","PASSIVE",
AI111="Exclu","Exclu",
AI111="SAT","ACTIVE",
AI111="SPARE-ISSUE","SPARE-ISSUE",
AI111="Fiber CAmtel","ACTIVE",
AI111="Fiber AOF","ACTIVE",
AI111="Projet OCM (HUAWEI)","PLANNED WORKS",
AI111="Projet OCM (NOKIA)","PLANNED WORKS",
AI111="ACCESS-ISSUE","ACCESS-ISSUE",
AI111="Projet OCM (ZTE, NOKIA, autres projets)","PLANNED WORKS",
AI111="No root CAuse","No root cause",
AI111="ODU HS","ACTIVE",
AI111="IP &amp; VLAN","ACTIVE",
AI111="Warehouse HUAWEI","SPARE-ISSUE",
AI111="SPARE-HS","SPARE-ISSUE",
AI111="Power Telco","ACTIVE", AI111="no impacts","no impacts"
),"")</f>
        <v>PASSIVE</v>
      </c>
      <c r="AK111" s="23" t="s">
        <v>6063</v>
      </c>
      <c r="AL111" s="23" t="str">
        <f t="shared" si="7"/>
        <v>ADM_045</v>
      </c>
      <c r="AN111" s="9" t="s">
        <v>6042</v>
      </c>
      <c r="AO111" s="23" t="str">
        <f>_xlfn.XLOOKUP(B111,'INCIDENT-05-03-2026'!E:E,'INCIDENT-05-03-2026'!F:F,"")</f>
        <v/>
      </c>
      <c r="AP111" s="7" t="s">
        <v>5941</v>
      </c>
      <c r="AQ111" s="6"/>
      <c r="AR111" s="7"/>
      <c r="AS111" s="3" t="str">
        <f>_xlfn.XLOOKUP(B111,'[3]tt num | region | site id'!$C:$C,'[3]tt num | region | site id'!$Q:$Q,"")</f>
        <v/>
      </c>
      <c r="AT111" s="24" t="str">
        <f>_xlfn.XLOOKUP(B111,'[4]Cells Huawei 03052026 12h'!$B:$B,'[4]Cells Huawei 03052026 12h'!$T:$T,"")</f>
        <v/>
      </c>
      <c r="AU111" s="24" t="str">
        <f>_xlfn.XLOOKUP(B111,'[5]cells down 02052026 8h50'!$B:$B,'[5]cells down 02052026 8h50'!$R:$R,"")</f>
        <v/>
      </c>
      <c r="AV111" s="24" t="str">
        <f>_xlfn.XLOOKUP(B111,'[5]cells down 02052026 13h50'!$B:$B,'[5]cells down 02052026 13h50'!$R:$R,"")</f>
        <v/>
      </c>
      <c r="AW111" s="24" t="str">
        <f>_xlfn.XLOOKUP(B111,'[5]cells down 02052026 13h50'!$B:$B,'[5]cells down 02052026 13h50'!$R:$R,"")</f>
        <v/>
      </c>
      <c r="AX111" s="24" t="str">
        <f>_xlfn.XLOOKUP(B111,'[6]cell downs 03052026 8h40 '!$B:$B,'[6]cell downs 03052026 8h40 '!$R:$R,"")</f>
        <v>(05/03/2026 cell nokia): 30/04/2026 :Need BO RAN ananlysis</v>
      </c>
      <c r="AY111" s="24" t="str">
        <f>_xlfn.XLOOKUP(B111,'[7]ALL SITES DOWN'!$D:$D,'[7]ALL SITES DOWN'!$J:$J,"")</f>
        <v/>
      </c>
      <c r="AZ111" s="24" t="str">
        <f>_xlfn.XLOOKUP(B111,'[8]ALL SITES DOWN'!$D:$D,'[8]ALL SITES DOWN'!$J:$J,"")</f>
        <v/>
      </c>
      <c r="BA111" s="9" t="str">
        <f>_xlfn.XLOOKUP(B111,[9]sheet1!$AC:$AC,[9]sheet1!$AF:$AF,"")</f>
        <v/>
      </c>
      <c r="BB111" s="14" t="s">
        <v>5987</v>
      </c>
      <c r="BC111" s="14" t="s">
        <v>5537</v>
      </c>
      <c r="BD111" s="14" t="str">
        <f>_xlfn.XLOOKUP(B111,'[10]cell downs 18042026 17h'!$B:$B,'[10]cell downs 18042026 17h'!$B:$B,"")</f>
        <v/>
      </c>
      <c r="BE111" s="14" t="str">
        <f>_xlfn.XLOOKUP(B111,'[11]Cells Huawei 19042026 15h'!$B:$B,'[11]Cells Huawei 19042026 15h'!$B:$B,"")</f>
        <v/>
      </c>
      <c r="BF111" s="9" t="str">
        <f>_xlfn.XLOOKUP(B111,'[12]cells down 19042026 9H40'!$B:$B,'[12]cells down 19042026 9H40'!$B:$B,"")</f>
        <v/>
      </c>
      <c r="BG111" s="9" t="s">
        <v>1142</v>
      </c>
      <c r="BH111" s="9" t="s">
        <v>12</v>
      </c>
    </row>
    <row r="112" spans="1:60" s="9" customFormat="1" ht="32.549999999999997" customHeight="1" x14ac:dyDescent="0.3">
      <c r="A112" s="22" t="s">
        <v>1164</v>
      </c>
      <c r="B112" s="8" t="s">
        <v>1165</v>
      </c>
      <c r="C112" s="3" t="str">
        <f>_xlfn.XLOOKUP(B112,'[1]daily break down'!$D:$D,'[1]daily break down'!$E:$E,"")</f>
        <v>Yaounde</v>
      </c>
      <c r="D112" s="1" t="s">
        <v>11</v>
      </c>
      <c r="E112" s="1" t="s">
        <v>12</v>
      </c>
      <c r="F112" s="3" t="s">
        <v>37</v>
      </c>
      <c r="G112" s="1" t="s">
        <v>38</v>
      </c>
      <c r="H112" s="42" t="str">
        <f>_xlfn.XLOOKUP(B112,[2]CALCULATION!$B:$B,[2]CALCULATION!$H:$H,"")</f>
        <v>ZTE</v>
      </c>
      <c r="I112" s="34">
        <v>0</v>
      </c>
      <c r="J112" s="34">
        <v>0</v>
      </c>
      <c r="K112" s="34">
        <v>0</v>
      </c>
      <c r="L112" s="34">
        <v>0</v>
      </c>
      <c r="M112" s="34">
        <v>4.5035891311605933</v>
      </c>
      <c r="N112" s="34">
        <v>6.1638030664920258</v>
      </c>
      <c r="O112" s="34">
        <v>6.1638030664920258</v>
      </c>
      <c r="P112" s="34">
        <v>6.1638030664920258</v>
      </c>
      <c r="Q112" s="34">
        <v>6.1638030664920258</v>
      </c>
      <c r="R112" s="34">
        <v>6.1638030664920258</v>
      </c>
      <c r="S112" s="35">
        <v>6.1638030664920258</v>
      </c>
      <c r="T112" s="35">
        <v>6.1638030664920258</v>
      </c>
      <c r="U112" s="35">
        <v>6.1638030664920258</v>
      </c>
      <c r="V112" s="35">
        <v>6.1638030664920258</v>
      </c>
      <c r="W112" s="35">
        <v>6.1638030664920258</v>
      </c>
      <c r="X112" s="35">
        <v>6.1638030664920258</v>
      </c>
      <c r="Y112" s="35">
        <v>6.1638030664920258</v>
      </c>
      <c r="Z112" s="35">
        <v>6.1638030664920258</v>
      </c>
      <c r="AA112" s="35">
        <v>0</v>
      </c>
      <c r="AB112" s="35">
        <v>0</v>
      </c>
      <c r="AC112" s="35">
        <v>11.819632409432067</v>
      </c>
      <c r="AD112" s="35">
        <v>6.1638030664920258</v>
      </c>
      <c r="AE112" s="58" t="s">
        <v>5560</v>
      </c>
      <c r="AF112" s="58"/>
      <c r="AG112" s="57" t="str" cm="1">
        <f t="array" ref="AG112">IFERROR(_xlfn.IFS(
AI112="MPR ISSUE","PDH",
AI112="BSS Hardware Issue","BSS",
AI112="Sites strategiques, MLL, Pylone, etc.","ENVTECH",
AI112="AKTIVCO DEFAUT GE &amp; POWER Cabinet","AKTIVCO",
AI112="AKTIVCO Coupure ENEO &amp; Baisse de tension","AKTIVCO GRID ONLY",
AI112="Coupure ENEO &amp; Baisse de tension","IHS GRID ONLY",
AI112="Defaut GE &amp; POWER Cabinet","IHS",
AI112="Sharing","Partners",
AI112="Sites strategiques &amp; DataCenter","SST &amp; DC",
AI112="Exclu","Exclu",
AI112="SAT","SAT",
AI112="SPARE-ISSUE","SPARE-ISSUE",
AI112="Fiber CAmtel","TRANS_FO_CAMTEL",
AI112="Fiber AOF","Fiber AOF",
AI112="Projet OCM (HUAWEI)","TRAVAUX-HUAWEI",
AI112="Projet OCM (NOKIA)","TRAVAUX-NOKIA",
AI112="ACCESS-ISSUE","ACCESS-ISSUE",
AI112="Projet OCM (ZTE, NOKIA, autres projets)","TRAVAUX OCM",
AI112="No root CAuse","No root cause",
AI112="ODU HS","PDH",
AI112="IP &amp; VLAN","PDH",
AI112="Warehouse HUAWEI","SPARE-ISSUE",
AI112="SPARE-HS","SPARE-ISSUE",
AI112="Power Telco","BSS",AI112="no impacts","no impacts"
),"")</f>
        <v>BSS</v>
      </c>
      <c r="AH112" s="57" t="str" cm="1">
        <f t="array" ref="AH112">IFERROR(_xlfn.IFS(
AI112="MPR ISSUE","TX ISSUE",
AI112="BSS Hardware Issue","RAN ISSUE",
AI112="Sites strategiques, MLL, Pylone, etc.","ENVTECH",
AI112="AKTIVCO DEFAUT GE &amp; POWER Cabinet","POWER ISSUE",
AI112="AKTIVCO Coupure ENEO &amp; Baisse de tension","POWER ISSUE",
AI112="Coupure ENEO &amp; Baisse de tension","POWER ISSUE",
AI112="Defaut GE &amp; POWER Cabinet","POWER ISSUE",
AI112="Sharing","POWER ISSUE",
AI112="Sites strategiques &amp; DataCenter","POWER ISSUE",
AI112="Exclu","Exclu",
AI112="SAT","TX ISSUE",
AI112="SPARE-ISSUE","SPARE-ISSUE",
AI112="Fiber CAmtel","TX ISSUE",
AI112="Fiber AOF","TX ISSUE",
AI112="Projet OCM (HUAWEI)","TRAVAUX-HUAWEI",
AI112="Projet OCM (NOKIA)","TRAVAUX -NOKIA",
AI112="ACCESS-ISSUE","ACCESS-ISSUE",
AI112="Projet OCM (ZTE, NOKIA, autres projets)","TRAVAUX OCM",
AI112="No root CAuse","No root cause",
AI112="ODU HS","TX ISSUE",
AI112="IP &amp; VLAN","TX ISSUE",
AI112="Warehouse HUAWEI","SPARE-ISSUE",
AI112="SPARE-HS","SPARE-ISSUE",
AI112="Power Telco","RAN ISSUE",AI112="no impacts","no impacts"
),"")</f>
        <v>RAN ISSUE</v>
      </c>
      <c r="AI112" s="85" t="s">
        <v>5320</v>
      </c>
      <c r="AJ112" s="57" t="str" cm="1">
        <f t="array" ref="AJ112">IFERROR(_xlfn.IFS(
AI112="MPR ISSUE","ACTIVE",
AI112="BSS Hardware Issue","ACTIVE",
AI112="Sites strategiques, MLL, Pylone, etc.","PASSIVE",
AI112="AKTIVCO DEFAUT GE &amp; POWER Cabinet","PASSIVE",
AI112="AKTIVCO Coupure ENEO &amp; Baisse de tension","PASSIVE",
AI112="Coupure ENEO &amp; Baisse de tension","PASSIVE",
AI112="Defaut GE &amp; POWER Cabinet","PASSIVE",
AI112="Sharing","PASSIVE",
AI112="Sites strategiques &amp; DataCenter","PASSIVE",
AI112="Exclu","Exclu",
AI112="SAT","ACTIVE",
AI112="SPARE-ISSUE","SPARE-ISSUE",
AI112="Fiber CAmtel","ACTIVE",
AI112="Fiber AOF","ACTIVE",
AI112="Projet OCM (HUAWEI)","PLANNED WORKS",
AI112="Projet OCM (NOKIA)","PLANNED WORKS",
AI112="ACCESS-ISSUE","ACCESS-ISSUE",
AI112="Projet OCM (ZTE, NOKIA, autres projets)","PLANNED WORKS",
AI112="No root CAuse","No root cause",
AI112="ODU HS","ACTIVE",
AI112="IP &amp; VLAN","ACTIVE",
AI112="Warehouse HUAWEI","SPARE-ISSUE",
AI112="SPARE-HS","SPARE-ISSUE",
AI112="Power Telco","ACTIVE", AI112="no impacts","no impacts"
),"")</f>
        <v>ACTIVE</v>
      </c>
      <c r="AK112" s="23" t="s">
        <v>5927</v>
      </c>
      <c r="AL112" s="23" t="str">
        <f t="shared" si="7"/>
        <v>CTR_262</v>
      </c>
      <c r="AN112" s="9" t="s">
        <v>5537</v>
      </c>
      <c r="AO112" s="23" t="str">
        <f>_xlfn.XLOOKUP(B112,'INCIDENT-05-03-2026'!E:E,'INCIDENT-05-03-2026'!F:F,"")</f>
        <v/>
      </c>
      <c r="AP112" s="7" t="s">
        <v>5941</v>
      </c>
      <c r="AQ112" s="6"/>
      <c r="AR112" s="7"/>
      <c r="AS112" s="3" t="str">
        <f>_xlfn.XLOOKUP(B112,'[3]tt num | region | site id'!$C:$C,'[3]tt num | region | site id'!$Q:$Q,"")</f>
        <v/>
      </c>
      <c r="AT112" s="24" t="str">
        <f>_xlfn.XLOOKUP(B112,'[4]Cells Huawei 03052026 12h'!$B:$B,'[4]Cells Huawei 03052026 12h'!$T:$T,"")</f>
        <v/>
      </c>
      <c r="AU112" s="24" t="str">
        <f>_xlfn.XLOOKUP(B112,'[5]cells down 02052026 8h50'!$B:$B,'[5]cells down 02052026 8h50'!$R:$R,"")</f>
        <v/>
      </c>
      <c r="AV112" s="24" t="str">
        <f>_xlfn.XLOOKUP(B112,'[5]cells down 02052026 13h50'!$B:$B,'[5]cells down 02052026 13h50'!$R:$R,"")</f>
        <v/>
      </c>
      <c r="AW112" s="24" t="str">
        <f>_xlfn.XLOOKUP(B112,'[5]cells down 02052026 13h50'!$B:$B,'[5]cells down 02052026 13h50'!$R:$R,"")</f>
        <v/>
      </c>
      <c r="AX112" s="24" t="str">
        <f>_xlfn.XLOOKUP(B112,'[6]cell downs 03052026 8h40 '!$B:$B,'[6]cell downs 03052026 8h40 '!$R:$R,"")</f>
        <v/>
      </c>
      <c r="AY112" s="24" t="str">
        <f>_xlfn.XLOOKUP(B112,'[7]ALL SITES DOWN'!$D:$D,'[7]ALL SITES DOWN'!$J:$J,"")</f>
        <v/>
      </c>
      <c r="AZ112" s="24" t="str">
        <f>_xlfn.XLOOKUP(B112,'[8]ALL SITES DOWN'!$D:$D,'[8]ALL SITES DOWN'!$J:$J,"")</f>
        <v/>
      </c>
      <c r="BA112" s="9" t="str">
        <f>_xlfn.XLOOKUP(B112,[9]sheet1!$AC:$AC,[9]sheet1!$AF:$AF,"")</f>
        <v/>
      </c>
      <c r="BB112" s="14" t="s">
        <v>5980</v>
      </c>
      <c r="BC112" s="14" t="s">
        <v>5537</v>
      </c>
      <c r="BD112" s="14" t="str">
        <f>_xlfn.XLOOKUP(B112,'[10]cell downs 18042026 17h'!$B:$B,'[10]cell downs 18042026 17h'!$B:$B,"")</f>
        <v/>
      </c>
      <c r="BE112" s="14" t="str">
        <f>_xlfn.XLOOKUP(B112,'[11]Cells Huawei 19042026 15h'!$B:$B,'[11]Cells Huawei 19042026 15h'!$B:$B,"")</f>
        <v/>
      </c>
      <c r="BF112" s="9" t="str">
        <f>_xlfn.XLOOKUP(B112,'[12]cells down 19042026 9H40'!$B:$B,'[12]cells down 19042026 9H40'!$B:$B,"")</f>
        <v>CTR_262</v>
      </c>
      <c r="BG112" s="9" t="s">
        <v>1165</v>
      </c>
      <c r="BH112" s="9" t="s">
        <v>12</v>
      </c>
    </row>
    <row r="113" spans="1:60" s="9" customFormat="1" ht="26.55" customHeight="1" x14ac:dyDescent="0.3">
      <c r="A113" s="22" t="s">
        <v>2395</v>
      </c>
      <c r="B113" s="8" t="s">
        <v>2396</v>
      </c>
      <c r="C113" s="3" t="str">
        <f>_xlfn.XLOOKUP(B113,'[1]daily break down'!$D:$D,'[1]daily break down'!$E:$E,"")</f>
        <v>Yaounde</v>
      </c>
      <c r="D113" s="1" t="s">
        <v>11</v>
      </c>
      <c r="E113" s="1" t="s">
        <v>12</v>
      </c>
      <c r="F113" s="3" t="s">
        <v>37</v>
      </c>
      <c r="G113" s="1" t="s">
        <v>38</v>
      </c>
      <c r="H113" s="42" t="str">
        <f>_xlfn.XLOOKUP(B113,[2]CALCULATION!$B:$B,[2]CALCULATION!$H:$H,"")</f>
        <v>ZTE</v>
      </c>
      <c r="I113" s="34">
        <v>4.7798723293753733</v>
      </c>
      <c r="J113" s="34">
        <v>7.9920769448082796</v>
      </c>
      <c r="K113" s="34">
        <v>9.2457045997380387</v>
      </c>
      <c r="L113" s="34">
        <v>10.066011191868347</v>
      </c>
      <c r="M113" s="34">
        <v>9.2457045997380387</v>
      </c>
      <c r="N113" s="34">
        <v>5.4270003110437646</v>
      </c>
      <c r="O113" s="34">
        <v>9.2457045997380387</v>
      </c>
      <c r="P113" s="34">
        <v>7.5113324087628728</v>
      </c>
      <c r="Q113" s="34">
        <v>4.3686132584545394</v>
      </c>
      <c r="R113" s="34">
        <v>9.370603653194765</v>
      </c>
      <c r="S113" s="35">
        <v>9.2457045997380387</v>
      </c>
      <c r="T113" s="35">
        <v>9.3755796400453164</v>
      </c>
      <c r="U113" s="35">
        <v>9.2457045997380387</v>
      </c>
      <c r="V113" s="35">
        <v>9.2457045997380387</v>
      </c>
      <c r="W113" s="35">
        <v>9.3755796400453164</v>
      </c>
      <c r="X113" s="35">
        <v>9.2457045997380387</v>
      </c>
      <c r="Y113" s="35">
        <v>4.8933926028655979</v>
      </c>
      <c r="Z113" s="35">
        <v>3.9362196197275936</v>
      </c>
      <c r="AA113" s="35">
        <v>0</v>
      </c>
      <c r="AB113" s="35">
        <v>0</v>
      </c>
      <c r="AC113" s="35">
        <v>11.628520991886042</v>
      </c>
      <c r="AD113" s="35">
        <v>6.0641406488544174</v>
      </c>
      <c r="AE113" s="58" t="s">
        <v>5560</v>
      </c>
      <c r="AF113" s="58"/>
      <c r="AG113" s="57" t="str" cm="1">
        <f t="array" ref="AG113">IFERROR(_xlfn.IFS(
AI113="MPR ISSUE","PDH",
AI113="BSS Hardware Issue","BSS",
AI113="Sites strategiques, MLL, Pylone, etc.","ENVTECH",
AI113="AKTIVCO DEFAUT GE &amp; POWER Cabinet","AKTIVCO",
AI113="AKTIVCO Coupure ENEO &amp; Baisse de tension","AKTIVCO GRID ONLY",
AI113="Coupure ENEO &amp; Baisse de tension","IHS GRID ONLY",
AI113="Defaut GE &amp; POWER Cabinet","IHS",
AI113="Sharing","Partners",
AI113="Sites strategiques &amp; DataCenter","SST &amp; DC",
AI113="Exclu","Exclu",
AI113="SAT","SAT",
AI113="SPARE-ISSUE","SPARE-ISSUE",
AI113="Fiber CAmtel","TRANS_FO_CAMTEL",
AI113="Fiber AOF","Fiber AOF",
AI113="Projet OCM (HUAWEI)","TRAVAUX-HUAWEI",
AI113="Projet OCM (NOKIA)","TRAVAUX-NOKIA",
AI113="ACCESS-ISSUE","ACCESS-ISSUE",
AI113="Projet OCM (ZTE, NOKIA, autres projets)","TRAVAUX OCM",
AI113="No root CAuse","No root cause",
AI113="ODU HS","PDH",
AI113="IP &amp; VLAN","PDH",
AI113="Warehouse HUAWEI","SPARE-ISSUE",
AI113="SPARE-HS","SPARE-ISSUE",
AI113="Power Telco","BSS",AI113="no impacts","no impacts"
),"")</f>
        <v>BSS</v>
      </c>
      <c r="AH113" s="57" t="str" cm="1">
        <f t="array" ref="AH113">IFERROR(_xlfn.IFS(
AI113="MPR ISSUE","TX ISSUE",
AI113="BSS Hardware Issue","RAN ISSUE",
AI113="Sites strategiques, MLL, Pylone, etc.","ENVTECH",
AI113="AKTIVCO DEFAUT GE &amp; POWER Cabinet","POWER ISSUE",
AI113="AKTIVCO Coupure ENEO &amp; Baisse de tension","POWER ISSUE",
AI113="Coupure ENEO &amp; Baisse de tension","POWER ISSUE",
AI113="Defaut GE &amp; POWER Cabinet","POWER ISSUE",
AI113="Sharing","POWER ISSUE",
AI113="Sites strategiques &amp; DataCenter","POWER ISSUE",
AI113="Exclu","Exclu",
AI113="SAT","TX ISSUE",
AI113="SPARE-ISSUE","SPARE-ISSUE",
AI113="Fiber CAmtel","TX ISSUE",
AI113="Fiber AOF","TX ISSUE",
AI113="Projet OCM (HUAWEI)","TRAVAUX-HUAWEI",
AI113="Projet OCM (NOKIA)","TRAVAUX -NOKIA",
AI113="ACCESS-ISSUE","ACCESS-ISSUE",
AI113="Projet OCM (ZTE, NOKIA, autres projets)","TRAVAUX OCM",
AI113="No root CAuse","No root cause",
AI113="ODU HS","TX ISSUE",
AI113="IP &amp; VLAN","TX ISSUE",
AI113="Warehouse HUAWEI","SPARE-ISSUE",
AI113="SPARE-HS","SPARE-ISSUE",
AI113="Power Telco","RAN ISSUE",AI113="no impacts","no impacts"
),"")</f>
        <v>RAN ISSUE</v>
      </c>
      <c r="AI113" s="85" t="s">
        <v>5320</v>
      </c>
      <c r="AJ113" s="57" t="str" cm="1">
        <f t="array" ref="AJ113">IFERROR(_xlfn.IFS(
AI113="MPR ISSUE","ACTIVE",
AI113="BSS Hardware Issue","ACTIVE",
AI113="Sites strategiques, MLL, Pylone, etc.","PASSIVE",
AI113="AKTIVCO DEFAUT GE &amp; POWER Cabinet","PASSIVE",
AI113="AKTIVCO Coupure ENEO &amp; Baisse de tension","PASSIVE",
AI113="Coupure ENEO &amp; Baisse de tension","PASSIVE",
AI113="Defaut GE &amp; POWER Cabinet","PASSIVE",
AI113="Sharing","PASSIVE",
AI113="Sites strategiques &amp; DataCenter","PASSIVE",
AI113="Exclu","Exclu",
AI113="SAT","ACTIVE",
AI113="SPARE-ISSUE","SPARE-ISSUE",
AI113="Fiber CAmtel","ACTIVE",
AI113="Fiber AOF","ACTIVE",
AI113="Projet OCM (HUAWEI)","PLANNED WORKS",
AI113="Projet OCM (NOKIA)","PLANNED WORKS",
AI113="ACCESS-ISSUE","ACCESS-ISSUE",
AI113="Projet OCM (ZTE, NOKIA, autres projets)","PLANNED WORKS",
AI113="No root CAuse","No root cause",
AI113="ODU HS","ACTIVE",
AI113="IP &amp; VLAN","ACTIVE",
AI113="Warehouse HUAWEI","SPARE-ISSUE",
AI113="SPARE-HS","SPARE-ISSUE",
AI113="Power Telco","ACTIVE", AI113="no impacts","no impacts"
),"")</f>
        <v>ACTIVE</v>
      </c>
      <c r="AK113" s="23" t="s">
        <v>5927</v>
      </c>
      <c r="AL113" s="23" t="str">
        <f t="shared" si="7"/>
        <v>CTR_011</v>
      </c>
      <c r="AN113" s="9" t="s">
        <v>5537</v>
      </c>
      <c r="AO113" s="23" t="str">
        <f>_xlfn.XLOOKUP(B113,'INCIDENT-05-03-2026'!E:E,'INCIDENT-05-03-2026'!F:F,"")</f>
        <v/>
      </c>
      <c r="AP113" s="7" t="s">
        <v>5941</v>
      </c>
      <c r="AQ113" s="6"/>
      <c r="AR113" s="7"/>
      <c r="AS113" s="3" t="str">
        <f>_xlfn.XLOOKUP(B113,'[3]tt num | region | site id'!$C:$C,'[3]tt num | region | site id'!$Q:$Q,"")</f>
        <v/>
      </c>
      <c r="AT113" s="24" t="str">
        <f>_xlfn.XLOOKUP(B113,'[4]Cells Huawei 03052026 12h'!$B:$B,'[4]Cells Huawei 03052026 12h'!$T:$T,"")</f>
        <v/>
      </c>
      <c r="AU113" s="24" t="str">
        <f>_xlfn.XLOOKUP(B113,'[5]cells down 02052026 8h50'!$B:$B,'[5]cells down 02052026 8h50'!$R:$R,"")</f>
        <v/>
      </c>
      <c r="AV113" s="24" t="str">
        <f>_xlfn.XLOOKUP(B113,'[5]cells down 02052026 13h50'!$B:$B,'[5]cells down 02052026 13h50'!$R:$R,"")</f>
        <v/>
      </c>
      <c r="AW113" s="24" t="str">
        <f>_xlfn.XLOOKUP(B113,'[5]cells down 02052026 13h50'!$B:$B,'[5]cells down 02052026 13h50'!$R:$R,"")</f>
        <v/>
      </c>
      <c r="AX113" s="24" t="str">
        <f>_xlfn.XLOOKUP(B113,'[6]cell downs 03052026 8h40 '!$B:$B,'[6]cell downs 03052026 8h40 '!$R:$R,"")</f>
        <v/>
      </c>
      <c r="AY113" s="24" t="str">
        <f>_xlfn.XLOOKUP(B113,'[7]ALL SITES DOWN'!$D:$D,'[7]ALL SITES DOWN'!$J:$J,"")</f>
        <v/>
      </c>
      <c r="AZ113" s="24" t="str">
        <f>_xlfn.XLOOKUP(B113,'[8]ALL SITES DOWN'!$D:$D,'[8]ALL SITES DOWN'!$J:$J,"")</f>
        <v/>
      </c>
      <c r="BA113" s="9" t="str">
        <f>_xlfn.XLOOKUP(B113,[9]sheet1!$AC:$AC,[9]sheet1!$AF:$AF,"")</f>
        <v/>
      </c>
      <c r="BB113" s="14" t="s">
        <v>5980</v>
      </c>
      <c r="BC113" s="14" t="s">
        <v>2396</v>
      </c>
      <c r="BD113" s="14" t="str">
        <f>_xlfn.XLOOKUP(B113,'[10]cell downs 18042026 17h'!$B:$B,'[10]cell downs 18042026 17h'!$B:$B,"")</f>
        <v/>
      </c>
      <c r="BE113" s="14" t="str">
        <f>_xlfn.XLOOKUP(B113,'[11]Cells Huawei 19042026 15h'!$B:$B,'[11]Cells Huawei 19042026 15h'!$B:$B,"")</f>
        <v/>
      </c>
      <c r="BF113" s="9" t="str">
        <f>_xlfn.XLOOKUP(B113,'[12]cells down 19042026 9H40'!$B:$B,'[12]cells down 19042026 9H40'!$B:$B,"")</f>
        <v>CTR_011</v>
      </c>
      <c r="BG113" s="9" t="s">
        <v>2396</v>
      </c>
      <c r="BH113" s="9" t="s">
        <v>12</v>
      </c>
    </row>
    <row r="114" spans="1:60" s="9" customFormat="1" x14ac:dyDescent="0.3">
      <c r="A114" s="1" t="s">
        <v>4813</v>
      </c>
      <c r="B114" s="1" t="s">
        <v>4814</v>
      </c>
      <c r="C114" s="3" t="str">
        <f>_xlfn.XLOOKUP(B114,'[1]daily break down'!$D:$D,'[1]daily break down'!$E:$E,"")</f>
        <v>Yaounde</v>
      </c>
      <c r="D114" s="1" t="s">
        <v>21</v>
      </c>
      <c r="E114" s="1" t="s">
        <v>30</v>
      </c>
      <c r="F114" s="3" t="s">
        <v>37</v>
      </c>
      <c r="G114" s="1" t="s">
        <v>38</v>
      </c>
      <c r="H114" s="42" t="str">
        <f>_xlfn.XLOOKUP(B114,[2]CALCULATION!$B:$B,[2]CALCULATION!$H:$H,"")</f>
        <v>ZTE</v>
      </c>
      <c r="I114" s="34">
        <v>8.5508499484922922</v>
      </c>
      <c r="J114" s="34">
        <v>9.2457045997380387</v>
      </c>
      <c r="K114" s="34">
        <v>9.3482384649847479</v>
      </c>
      <c r="L114" s="34">
        <v>9.2457045997380387</v>
      </c>
      <c r="M114" s="34">
        <v>9.2457045997380387</v>
      </c>
      <c r="N114" s="34">
        <v>5.5966119058422015</v>
      </c>
      <c r="O114" s="34">
        <v>9.2457045997380387</v>
      </c>
      <c r="P114" s="34">
        <v>9.108035630206059</v>
      </c>
      <c r="Q114" s="34">
        <v>3.4929287481487177</v>
      </c>
      <c r="R114" s="34">
        <v>11.2783149703367</v>
      </c>
      <c r="S114" s="35">
        <v>9.2457045997380387</v>
      </c>
      <c r="T114" s="35">
        <v>9.2457045997380387</v>
      </c>
      <c r="U114" s="35">
        <v>12.643893411864749</v>
      </c>
      <c r="V114" s="35">
        <v>9.2457045997380387</v>
      </c>
      <c r="W114" s="35">
        <v>9.2457045997380387</v>
      </c>
      <c r="X114" s="35">
        <v>6.3121374128578074</v>
      </c>
      <c r="Y114" s="35">
        <v>4.8036999940074141</v>
      </c>
      <c r="Z114" s="35">
        <v>8.5103821557901203</v>
      </c>
      <c r="AA114" s="35">
        <v>8.9924822848098995E-2</v>
      </c>
      <c r="AB114" s="35">
        <v>0.11608074842491352</v>
      </c>
      <c r="AC114" s="35">
        <v>11.384980475718317</v>
      </c>
      <c r="AD114" s="35">
        <v>5.9889479586682759</v>
      </c>
      <c r="AE114" s="58" t="s">
        <v>5560</v>
      </c>
      <c r="AF114" s="58"/>
      <c r="AG114" s="57" t="str" cm="1">
        <f t="array" ref="AG114">IFERROR(_xlfn.IFS(
AI114="MPR ISSUE","PDH",
AI114="BSS Hardware Issue","BSS",
AI114="Sites strategiques, MLL, Pylone, etc.","ENVTECH",
AI114="AKTIVCO DEFAUT GE &amp; POWER Cabinet","AKTIVCO",
AI114="AKTIVCO Coupure ENEO &amp; Baisse de tension","AKTIVCO GRID ONLY",
AI114="Coupure ENEO &amp; Baisse de tension","IHS GRID ONLY",
AI114="Defaut GE &amp; POWER Cabinet","IHS",
AI114="Sharing","Partners",
AI114="Sites strategiques &amp; DataCenter","SST &amp; DC",
AI114="Exclu","Exclu",
AI114="SAT","SAT",
AI114="SPARE-ISSUE","SPARE-ISSUE",
AI114="Fiber CAmtel","TRANS_FO_CAMTEL",
AI114="Fiber AOF","Fiber AOF",
AI114="Projet OCM (HUAWEI)","TRAVAUX-HUAWEI",
AI114="Projet OCM (NOKIA)","TRAVAUX-NOKIA",
AI114="ACCESS-ISSUE","ACCESS-ISSUE",
AI114="Projet OCM (ZTE, NOKIA, autres projets)","TRAVAUX OCM",
AI114="No root CAuse","No root cause",
AI114="ODU HS","PDH",
AI114="IP &amp; VLAN","PDH",
AI114="Warehouse HUAWEI","SPARE-ISSUE",
AI114="SPARE-HS","SPARE-ISSUE",
AI114="Power Telco","BSS",AI114="no impacts","no impacts"
),"")</f>
        <v>AKTIVCO GRID ONLY</v>
      </c>
      <c r="AH114" s="57" t="str" cm="1">
        <f t="array" ref="AH114">IFERROR(_xlfn.IFS(
AI114="MPR ISSUE","TX ISSUE",
AI114="BSS Hardware Issue","RAN ISSUE",
AI114="Sites strategiques, MLL, Pylone, etc.","ENVTECH",
AI114="AKTIVCO DEFAUT GE &amp; POWER Cabinet","POWER ISSUE",
AI114="AKTIVCO Coupure ENEO &amp; Baisse de tension","POWER ISSUE",
AI114="Coupure ENEO &amp; Baisse de tension","POWER ISSUE",
AI114="Defaut GE &amp; POWER Cabinet","POWER ISSUE",
AI114="Sharing","POWER ISSUE",
AI114="Sites strategiques &amp; DataCenter","POWER ISSUE",
AI114="Exclu","Exclu",
AI114="SAT","TX ISSUE",
AI114="SPARE-ISSUE","SPARE-ISSUE",
AI114="Fiber CAmtel","TX ISSUE",
AI114="Fiber AOF","TX ISSUE",
AI114="Projet OCM (HUAWEI)","TRAVAUX-HUAWEI",
AI114="Projet OCM (NOKIA)","TRAVAUX -NOKIA",
AI114="ACCESS-ISSUE","ACCESS-ISSUE",
AI114="Projet OCM (ZTE, NOKIA, autres projets)","TRAVAUX OCM",
AI114="No root CAuse","No root cause",
AI114="ODU HS","TX ISSUE",
AI114="IP &amp; VLAN","TX ISSUE",
AI114="Warehouse HUAWEI","SPARE-ISSUE",
AI114="SPARE-HS","SPARE-ISSUE",
AI114="Power Telco","RAN ISSUE",AI114="no impacts","no impacts"
),"")</f>
        <v>POWER ISSUE</v>
      </c>
      <c r="AI114" s="85" t="s">
        <v>5327</v>
      </c>
      <c r="AJ114" s="57" t="str" cm="1">
        <f t="array" ref="AJ114">IFERROR(_xlfn.IFS(
AI114="MPR ISSUE","ACTIVE",
AI114="BSS Hardware Issue","ACTIVE",
AI114="Sites strategiques, MLL, Pylone, etc.","PASSIVE",
AI114="AKTIVCO DEFAUT GE &amp; POWER Cabinet","PASSIVE",
AI114="AKTIVCO Coupure ENEO &amp; Baisse de tension","PASSIVE",
AI114="Coupure ENEO &amp; Baisse de tension","PASSIVE",
AI114="Defaut GE &amp; POWER Cabinet","PASSIVE",
AI114="Sharing","PASSIVE",
AI114="Sites strategiques &amp; DataCenter","PASSIVE",
AI114="Exclu","Exclu",
AI114="SAT","ACTIVE",
AI114="SPARE-ISSUE","SPARE-ISSUE",
AI114="Fiber CAmtel","ACTIVE",
AI114="Fiber AOF","ACTIVE",
AI114="Projet OCM (HUAWEI)","PLANNED WORKS",
AI114="Projet OCM (NOKIA)","PLANNED WORKS",
AI114="ACCESS-ISSUE","ACCESS-ISSUE",
AI114="Projet OCM (ZTE, NOKIA, autres projets)","PLANNED WORKS",
AI114="No root CAuse","No root cause",
AI114="ODU HS","ACTIVE",
AI114="IP &amp; VLAN","ACTIVE",
AI114="Warehouse HUAWEI","SPARE-ISSUE",
AI114="SPARE-HS","SPARE-ISSUE",
AI114="Power Telco","ACTIVE", AI114="no impacts","no impacts"
),"")</f>
        <v>PASSIVE</v>
      </c>
      <c r="AK114" s="23" t="s">
        <v>6058</v>
      </c>
      <c r="AL114" s="23" t="str">
        <f t="shared" si="7"/>
        <v>CTR_682</v>
      </c>
      <c r="AN114" s="9" t="s">
        <v>6045</v>
      </c>
      <c r="AO114" s="23" t="str">
        <f>_xlfn.XLOOKUP(B114,'INCIDENT-05-03-2026'!E:E,'INCIDENT-05-03-2026'!F:F,"")</f>
        <v/>
      </c>
      <c r="AP114" s="7" t="s">
        <v>5941</v>
      </c>
      <c r="AQ114" s="6"/>
      <c r="AR114" s="7"/>
      <c r="AS114" s="3" t="str">
        <f>_xlfn.XLOOKUP(B114,'[3]tt num | region | site id'!$C:$C,'[3]tt num | region | site id'!$Q:$Q,"")</f>
        <v/>
      </c>
      <c r="AT114" s="24" t="str">
        <f>_xlfn.XLOOKUP(B114,'[4]Cells Huawei 03052026 12h'!$B:$B,'[4]Cells Huawei 03052026 12h'!$T:$T,"")</f>
        <v/>
      </c>
      <c r="AU114" s="24" t="str">
        <f>_xlfn.XLOOKUP(B114,'[5]cells down 02052026 8h50'!$B:$B,'[5]cells down 02052026 8h50'!$R:$R,"")</f>
        <v/>
      </c>
      <c r="AV114" s="24" t="str">
        <f>_xlfn.XLOOKUP(B114,'[5]cells down 02052026 13h50'!$B:$B,'[5]cells down 02052026 13h50'!$R:$R,"")</f>
        <v/>
      </c>
      <c r="AW114" s="24" t="str">
        <f>_xlfn.XLOOKUP(B114,'[5]cells down 02052026 13h50'!$B:$B,'[5]cells down 02052026 13h50'!$R:$R,"")</f>
        <v/>
      </c>
      <c r="AX114" s="24" t="str">
        <f>_xlfn.XLOOKUP(B114,'[6]cell downs 03052026 8h40 '!$B:$B,'[6]cell downs 03052026 8h40 '!$R:$R,"")</f>
        <v/>
      </c>
      <c r="AY114" s="24" t="str">
        <f>_xlfn.XLOOKUP(B114,'[7]ALL SITES DOWN'!$D:$D,'[7]ALL SITES DOWN'!$J:$J,"")</f>
        <v/>
      </c>
      <c r="AZ114" s="24" t="str">
        <f>_xlfn.XLOOKUP(B114,'[8]ALL SITES DOWN'!$D:$D,'[8]ALL SITES DOWN'!$J:$J,"")</f>
        <v/>
      </c>
      <c r="BA114" s="9" t="str">
        <f>_xlfn.XLOOKUP(B114,[9]sheet1!$AC:$AC,[9]sheet1!$AF:$AF,"")</f>
        <v/>
      </c>
      <c r="BB114" s="14" t="s">
        <v>5980</v>
      </c>
      <c r="BC114" s="14" t="s">
        <v>5537</v>
      </c>
      <c r="BD114" s="14" t="str">
        <f>_xlfn.XLOOKUP(B114,'[10]cell downs 18042026 17h'!$B:$B,'[10]cell downs 18042026 17h'!$B:$B,"")</f>
        <v/>
      </c>
      <c r="BE114" s="14" t="str">
        <f>_xlfn.XLOOKUP(B114,'[11]Cells Huawei 19042026 15h'!$B:$B,'[11]Cells Huawei 19042026 15h'!$B:$B,"")</f>
        <v/>
      </c>
      <c r="BF114" s="9" t="str">
        <f>_xlfn.XLOOKUP(B114,'[12]cells down 19042026 9H40'!$B:$B,'[12]cells down 19042026 9H40'!$B:$B,"")</f>
        <v>CTR_682</v>
      </c>
      <c r="BG114" s="9" t="s">
        <v>5537</v>
      </c>
      <c r="BH114" s="9" t="s">
        <v>66</v>
      </c>
    </row>
    <row r="115" spans="1:60" s="9" customFormat="1" x14ac:dyDescent="0.3">
      <c r="A115" s="1" t="s">
        <v>1174</v>
      </c>
      <c r="B115" s="8" t="s">
        <v>1175</v>
      </c>
      <c r="C115" s="3" t="str">
        <f>_xlfn.XLOOKUP(B115,'[1]daily break down'!$D:$D,'[1]daily break down'!$E:$E,"")</f>
        <v>OUEST</v>
      </c>
      <c r="D115" s="1" t="s">
        <v>21</v>
      </c>
      <c r="E115" s="1" t="s">
        <v>22</v>
      </c>
      <c r="F115" s="3" t="s">
        <v>102</v>
      </c>
      <c r="G115" s="1" t="s">
        <v>1176</v>
      </c>
      <c r="H115" s="40" t="str">
        <f>_xlfn.XLOOKUP(B115,[2]CALCULATION!$B:$B,[2]CALCULATION!$H:$H,"")</f>
        <v>Huawei</v>
      </c>
      <c r="I115" s="34">
        <v>2.0464860615295937</v>
      </c>
      <c r="J115" s="34">
        <v>1.0466515710563788</v>
      </c>
      <c r="K115" s="34">
        <v>0</v>
      </c>
      <c r="L115" s="34">
        <v>2.7373991604671937</v>
      </c>
      <c r="M115" s="34">
        <v>0</v>
      </c>
      <c r="N115" s="34">
        <v>37.828290286588306</v>
      </c>
      <c r="O115" s="34">
        <v>41.605670698821179</v>
      </c>
      <c r="P115" s="34">
        <v>41.605670698821179</v>
      </c>
      <c r="Q115" s="34">
        <v>41.553503094742787</v>
      </c>
      <c r="R115" s="34">
        <v>41.604065541772606</v>
      </c>
      <c r="S115" s="35">
        <v>41.520062322897665</v>
      </c>
      <c r="T115" s="35">
        <v>0</v>
      </c>
      <c r="U115" s="35">
        <v>0</v>
      </c>
      <c r="V115" s="35">
        <v>0.89075515148402118</v>
      </c>
      <c r="W115" s="35">
        <v>0</v>
      </c>
      <c r="X115" s="35">
        <v>0</v>
      </c>
      <c r="Y115" s="35">
        <v>0</v>
      </c>
      <c r="Z115" s="35">
        <v>3.1878597335296619</v>
      </c>
      <c r="AA115" s="35">
        <v>10.369456134671413</v>
      </c>
      <c r="AB115" s="35">
        <v>13.232833437035676</v>
      </c>
      <c r="AC115" s="35">
        <v>4.9248468372633601E-2</v>
      </c>
      <c r="AD115" s="35">
        <v>5.9488547026107703</v>
      </c>
      <c r="AE115" s="58" t="s">
        <v>5560</v>
      </c>
      <c r="AF115" s="58"/>
      <c r="AG115" s="57" t="str" cm="1">
        <f t="array" ref="AG115">IFERROR(_xlfn.IFS(
AI115="MPR ISSUE","PDH",
AI115="BSS Hardware Issue","BSS",
AI115="Sites strategiques, MLL, Pylone, etc.","ENVTECH",
AI115="AKTIVCO DEFAUT GE &amp; POWER Cabinet","AKTIVCO",
AI115="AKTIVCO Coupure ENEO &amp; Baisse de tension","AKTIVCO GRID ONLY",
AI115="Coupure ENEO &amp; Baisse de tension","IHS GRID ONLY",
AI115="Defaut GE &amp; POWER Cabinet","IHS",
AI115="Sharing","Partners",
AI115="Sites strategiques &amp; DataCenter","SST &amp; DC",
AI115="Exclu","Exclu",
AI115="SAT","SAT",
AI115="SPARE-ISSUE","SPARE-ISSUE",
AI115="Fiber CAmtel","TRANS_FO_CAMTEL",
AI115="Fiber AOF","Fiber AOF",
AI115="Projet OCM (HUAWEI)","TRAVAUX-HUAWEI",
AI115="Projet OCM (NOKIA)","TRAVAUX-NOKIA",
AI115="ACCESS-ISSUE","ACCESS-ISSUE",
AI115="Projet OCM (ZTE, NOKIA, autres projets)","TRAVAUX OCM",
AI115="No root CAuse","No root cause",
AI115="ODU HS","PDH",
AI115="IP &amp; VLAN","PDH",
AI115="Warehouse HUAWEI","SPARE-ISSUE",
AI115="SPARE-HS","SPARE-ISSUE",
AI115="Power Telco","BSS",AI115="no impacts","no impacts"
),"")</f>
        <v>PDH</v>
      </c>
      <c r="AH115" s="57" t="str" cm="1">
        <f t="array" ref="AH115">IFERROR(_xlfn.IFS(
AI115="MPR ISSUE","TX ISSUE",
AI115="BSS Hardware Issue","RAN ISSUE",
AI115="Sites strategiques, MLL, Pylone, etc.","ENVTECH",
AI115="AKTIVCO DEFAUT GE &amp; POWER Cabinet","POWER ISSUE",
AI115="AKTIVCO Coupure ENEO &amp; Baisse de tension","POWER ISSUE",
AI115="Coupure ENEO &amp; Baisse de tension","POWER ISSUE",
AI115="Defaut GE &amp; POWER Cabinet","POWER ISSUE",
AI115="Sharing","POWER ISSUE",
AI115="Sites strategiques &amp; DataCenter","POWER ISSUE",
AI115="Exclu","Exclu",
AI115="SAT","TX ISSUE",
AI115="SPARE-ISSUE","SPARE-ISSUE",
AI115="Fiber CAmtel","TX ISSUE",
AI115="Fiber AOF","TX ISSUE",
AI115="Projet OCM (HUAWEI)","TRAVAUX-HUAWEI",
AI115="Projet OCM (NOKIA)","TRAVAUX -NOKIA",
AI115="ACCESS-ISSUE","ACCESS-ISSUE",
AI115="Projet OCM (ZTE, NOKIA, autres projets)","TRAVAUX OCM",
AI115="No root CAuse","No root cause",
AI115="ODU HS","TX ISSUE",
AI115="IP &amp; VLAN","TX ISSUE",
AI115="Warehouse HUAWEI","SPARE-ISSUE",
AI115="SPARE-HS","SPARE-ISSUE",
AI115="Power Telco","RAN ISSUE",AI115="no impacts","no impacts"
),"")</f>
        <v>TX ISSUE</v>
      </c>
      <c r="AI115" s="85" t="s">
        <v>5914</v>
      </c>
      <c r="AJ115" s="57" t="str" cm="1">
        <f t="array" ref="AJ115">IFERROR(_xlfn.IFS(
AI115="MPR ISSUE","ACTIVE",
AI115="BSS Hardware Issue","ACTIVE",
AI115="Sites strategiques, MLL, Pylone, etc.","PASSIVE",
AI115="AKTIVCO DEFAUT GE &amp; POWER Cabinet","PASSIVE",
AI115="AKTIVCO Coupure ENEO &amp; Baisse de tension","PASSIVE",
AI115="Coupure ENEO &amp; Baisse de tension","PASSIVE",
AI115="Defaut GE &amp; POWER Cabinet","PASSIVE",
AI115="Sharing","PASSIVE",
AI115="Sites strategiques &amp; DataCenter","PASSIVE",
AI115="Exclu","Exclu",
AI115="SAT","ACTIVE",
AI115="SPARE-ISSUE","SPARE-ISSUE",
AI115="Fiber CAmtel","ACTIVE",
AI115="Fiber AOF","ACTIVE",
AI115="Projet OCM (HUAWEI)","PLANNED WORKS",
AI115="Projet OCM (NOKIA)","PLANNED WORKS",
AI115="ACCESS-ISSUE","ACCESS-ISSUE",
AI115="Projet OCM (ZTE, NOKIA, autres projets)","PLANNED WORKS",
AI115="No root CAuse","No root cause",
AI115="ODU HS","ACTIVE",
AI115="IP &amp; VLAN","ACTIVE",
AI115="Warehouse HUAWEI","SPARE-ISSUE",
AI115="SPARE-HS","SPARE-ISSUE",
AI115="Power Telco","ACTIVE", AI115="no impacts","no impacts"
),"")</f>
        <v>ACTIVE</v>
      </c>
      <c r="AK115" s="23" t="s">
        <v>5828</v>
      </c>
      <c r="AL115" s="23" t="str">
        <f t="shared" si="7"/>
        <v>OST_227</v>
      </c>
      <c r="AN115" s="9" t="s">
        <v>5537</v>
      </c>
      <c r="AO115" s="23" t="str">
        <f>_xlfn.XLOOKUP(B115,'INCIDENT-05-03-2026'!E:E,'INCIDENT-05-03-2026'!F:F,"")</f>
        <v/>
      </c>
      <c r="AP115" s="7" t="s">
        <v>5941</v>
      </c>
      <c r="AQ115" s="6"/>
      <c r="AR115" s="7"/>
      <c r="AS115" s="3" t="str">
        <f>_xlfn.XLOOKUP(B115,'[3]tt num | region | site id'!$C:$C,'[3]tt num | region | site id'!$Q:$Q,"")</f>
        <v/>
      </c>
      <c r="AT115" s="24" t="str">
        <f>_xlfn.XLOOKUP(B115,'[4]Cells Huawei 03052026 12h'!$B:$B,'[4]Cells Huawei 03052026 12h'!$T:$T,"")</f>
        <v/>
      </c>
      <c r="AU115" s="24" t="str">
        <f>_xlfn.XLOOKUP(B115,'[5]cells down 02052026 8h50'!$B:$B,'[5]cells down 02052026 8h50'!$R:$R,"")</f>
        <v/>
      </c>
      <c r="AV115" s="24" t="str">
        <f>_xlfn.XLOOKUP(B115,'[5]cells down 02052026 13h50'!$B:$B,'[5]cells down 02052026 13h50'!$R:$R,"")</f>
        <v/>
      </c>
      <c r="AW115" s="24" t="str">
        <f>_xlfn.XLOOKUP(B115,'[5]cells down 02052026 13h50'!$B:$B,'[5]cells down 02052026 13h50'!$R:$R,"")</f>
        <v/>
      </c>
      <c r="AX115" s="24" t="str">
        <f>_xlfn.XLOOKUP(B115,'[6]cell downs 03052026 8h40 '!$B:$B,'[6]cell downs 03052026 8h40 '!$R:$R,"")</f>
        <v/>
      </c>
      <c r="AY115" s="24" t="str">
        <f>_xlfn.XLOOKUP(B115,'[7]ALL SITES DOWN'!$D:$D,'[7]ALL SITES DOWN'!$J:$J,"")</f>
        <v>(05/03/2026 com ran 17h): 03.05.2026: BBU Is Down. Need FME on the site to check his status nad interco with MPR</v>
      </c>
      <c r="AZ115" s="24" t="str">
        <f>_xlfn.XLOOKUP(B115,'[8]ALL SITES DOWN'!$D:$D,'[8]ALL SITES DOWN'!$J:$J,"")</f>
        <v/>
      </c>
      <c r="BA115" s="9" t="str">
        <f>_xlfn.XLOOKUP(B115,[9]sheet1!$AC:$AC,[9]sheet1!$AF:$AF,"")</f>
        <v/>
      </c>
      <c r="BB115" s="14" t="s">
        <v>5980</v>
      </c>
      <c r="BC115" s="14" t="s">
        <v>5537</v>
      </c>
      <c r="BD115" s="14" t="str">
        <f>_xlfn.XLOOKUP(B115,'[10]cell downs 18042026 17h'!$B:$B,'[10]cell downs 18042026 17h'!$B:$B,"")</f>
        <v/>
      </c>
      <c r="BE115" s="14" t="str">
        <f>_xlfn.XLOOKUP(B115,'[11]Cells Huawei 19042026 15h'!$B:$B,'[11]Cells Huawei 19042026 15h'!$B:$B,"")</f>
        <v>OST_227</v>
      </c>
      <c r="BF115" s="9" t="str">
        <f>_xlfn.XLOOKUP(B115,'[12]cells down 19042026 9H40'!$B:$B,'[12]cells down 19042026 9H40'!$B:$B,"")</f>
        <v/>
      </c>
      <c r="BG115" s="9" t="s">
        <v>5537</v>
      </c>
      <c r="BH115" s="9" t="s">
        <v>12</v>
      </c>
    </row>
    <row r="116" spans="1:60" s="9" customFormat="1" ht="31.95" customHeight="1" x14ac:dyDescent="0.3">
      <c r="A116" s="1" t="s">
        <v>960</v>
      </c>
      <c r="B116" s="1" t="s">
        <v>961</v>
      </c>
      <c r="C116" s="3" t="str">
        <f>_xlfn.XLOOKUP(B116,'[1]daily break down'!$D:$D,'[1]daily break down'!$E:$E,"")</f>
        <v>NORD-OUEST</v>
      </c>
      <c r="D116" s="1" t="s">
        <v>11</v>
      </c>
      <c r="E116" s="1" t="s">
        <v>12</v>
      </c>
      <c r="F116" s="3" t="s">
        <v>51</v>
      </c>
      <c r="G116" s="1" t="s">
        <v>962</v>
      </c>
      <c r="H116" s="41" t="str">
        <f>_xlfn.XLOOKUP(B116,[2]CALCULATION!$B:$B,[2]CALCULATION!$H:$H,"")</f>
        <v>NOKIA</v>
      </c>
      <c r="I116" s="34">
        <v>4.1879014993750889</v>
      </c>
      <c r="J116" s="34">
        <v>6.074679926780064</v>
      </c>
      <c r="K116" s="34">
        <v>1.2948998575408368</v>
      </c>
      <c r="L116" s="34">
        <v>0.12483479929798823</v>
      </c>
      <c r="M116" s="34">
        <v>7.4849423859802702</v>
      </c>
      <c r="N116" s="34">
        <v>8.5608375923498566E-3</v>
      </c>
      <c r="O116" s="34">
        <v>0.45682791205120832</v>
      </c>
      <c r="P116" s="34">
        <v>0.15275690863423819</v>
      </c>
      <c r="Q116" s="34">
        <v>2.3758508804471457</v>
      </c>
      <c r="R116" s="34">
        <v>4.7714492251410014</v>
      </c>
      <c r="S116" s="35">
        <v>8.978152863440803</v>
      </c>
      <c r="T116" s="35">
        <v>331074.97926508065</v>
      </c>
      <c r="U116" s="35">
        <v>1.7121531651633077</v>
      </c>
      <c r="V116" s="35">
        <v>1.8838614699778493</v>
      </c>
      <c r="W116" s="35">
        <v>0.9703924765264027</v>
      </c>
      <c r="X116" s="35">
        <v>9.4775606178641975E-2</v>
      </c>
      <c r="Y116" s="35">
        <v>6.5454737424843956E-3</v>
      </c>
      <c r="Z116" s="35">
        <v>0.9299388185473404</v>
      </c>
      <c r="AA116" s="35">
        <v>3.3886670743258631</v>
      </c>
      <c r="AB116" s="35">
        <v>6.2399378975964863</v>
      </c>
      <c r="AC116" s="35">
        <v>6.2962295749104129</v>
      </c>
      <c r="AD116" s="35">
        <v>5.8621321533081598</v>
      </c>
      <c r="AE116" s="58" t="s">
        <v>5603</v>
      </c>
      <c r="AF116" s="58"/>
      <c r="AG116" s="57" t="str" cm="1">
        <f t="array" ref="AG116">IFERROR(_xlfn.IFS(
AI116="MPR ISSUE","PDH",
AI116="BSS Hardware Issue","BSS",
AI116="Sites strategiques, MLL, Pylone, etc.","ENVTECH",
AI116="AKTIVCO DEFAUT GE &amp; POWER Cabinet","AKTIVCO",
AI116="AKTIVCO Coupure ENEO &amp; Baisse de tension","AKTIVCO GRID ONLY",
AI116="Coupure ENEO &amp; Baisse de tension","IHS GRID ONLY",
AI116="Defaut GE &amp; POWER Cabinet","IHS",
AI116="Sharing","Partners",
AI116="Sites strategiques &amp; DataCenter","SST &amp; DC",
AI116="Exclu","Exclu",
AI116="SAT","SAT",
AI116="SPARE-ISSUE","SPARE-ISSUE",
AI116="Fiber CAmtel","TRANS_FO_CAMTEL",
AI116="Fiber AOF","Fiber AOF",
AI116="Projet OCM (HUAWEI)","TRAVAUX-HUAWEI",
AI116="Projet OCM (NOKIA)","TRAVAUX-NOKIA",
AI116="ACCESS-ISSUE","ACCESS-ISSUE",
AI116="Projet OCM (ZTE, NOKIA, autres projets)","TRAVAUX OCM",
AI116="No root CAuse","No root cause",
AI116="ODU HS","PDH",
AI116="IP &amp; VLAN","PDH",
AI116="Warehouse HUAWEI","SPARE-ISSUE",
AI116="SPARE-HS","SPARE-ISSUE",
AI116="Power Telco","BSS",AI116="no impacts","no impacts"
),"")</f>
        <v>PDH</v>
      </c>
      <c r="AH116" s="57" t="str" cm="1">
        <f t="array" ref="AH116">IFERROR(_xlfn.IFS(
AI116="MPR ISSUE","TX ISSUE",
AI116="BSS Hardware Issue","RAN ISSUE",
AI116="Sites strategiques, MLL, Pylone, etc.","ENVTECH",
AI116="AKTIVCO DEFAUT GE &amp; POWER Cabinet","POWER ISSUE",
AI116="AKTIVCO Coupure ENEO &amp; Baisse de tension","POWER ISSUE",
AI116="Coupure ENEO &amp; Baisse de tension","POWER ISSUE",
AI116="Defaut GE &amp; POWER Cabinet","POWER ISSUE",
AI116="Sharing","POWER ISSUE",
AI116="Sites strategiques &amp; DataCenter","POWER ISSUE",
AI116="Exclu","Exclu",
AI116="SAT","TX ISSUE",
AI116="SPARE-ISSUE","SPARE-ISSUE",
AI116="Fiber CAmtel","TX ISSUE",
AI116="Fiber AOF","TX ISSUE",
AI116="Projet OCM (HUAWEI)","TRAVAUX-HUAWEI",
AI116="Projet OCM (NOKIA)","TRAVAUX -NOKIA",
AI116="ACCESS-ISSUE","ACCESS-ISSUE",
AI116="Projet OCM (ZTE, NOKIA, autres projets)","TRAVAUX OCM",
AI116="No root CAuse","No root cause",
AI116="ODU HS","TX ISSUE",
AI116="IP &amp; VLAN","TX ISSUE",
AI116="Warehouse HUAWEI","SPARE-ISSUE",
AI116="SPARE-HS","SPARE-ISSUE",
AI116="Power Telco","RAN ISSUE",AI116="no impacts","no impacts"
),"")</f>
        <v>TX ISSUE</v>
      </c>
      <c r="AI116" s="85" t="s">
        <v>5352</v>
      </c>
      <c r="AJ116" s="57" t="str" cm="1">
        <f t="array" ref="AJ116">IFERROR(_xlfn.IFS(
AI116="MPR ISSUE","ACTIVE",
AI116="BSS Hardware Issue","ACTIVE",
AI116="Sites strategiques, MLL, Pylone, etc.","PASSIVE",
AI116="AKTIVCO DEFAUT GE &amp; POWER Cabinet","PASSIVE",
AI116="AKTIVCO Coupure ENEO &amp; Baisse de tension","PASSIVE",
AI116="Coupure ENEO &amp; Baisse de tension","PASSIVE",
AI116="Defaut GE &amp; POWER Cabinet","PASSIVE",
AI116="Sharing","PASSIVE",
AI116="Sites strategiques &amp; DataCenter","PASSIVE",
AI116="Exclu","Exclu",
AI116="SAT","ACTIVE",
AI116="SPARE-ISSUE","SPARE-ISSUE",
AI116="Fiber CAmtel","ACTIVE",
AI116="Fiber AOF","ACTIVE",
AI116="Projet OCM (HUAWEI)","PLANNED WORKS",
AI116="Projet OCM (NOKIA)","PLANNED WORKS",
AI116="ACCESS-ISSUE","ACCESS-ISSUE",
AI116="Projet OCM (ZTE, NOKIA, autres projets)","PLANNED WORKS",
AI116="No root CAuse","No root cause",
AI116="ODU HS","ACTIVE",
AI116="IP &amp; VLAN","ACTIVE",
AI116="Warehouse HUAWEI","SPARE-ISSUE",
AI116="SPARE-HS","SPARE-ISSUE",
AI116="Power Telco","ACTIVE", AI116="no impacts","no impacts"
),"")</f>
        <v>ACTIVE</v>
      </c>
      <c r="AK116" s="120" t="s">
        <v>5781</v>
      </c>
      <c r="AL116" s="23" t="str">
        <f t="shared" si="7"/>
        <v>NRO_090</v>
      </c>
      <c r="AN116" s="9" t="s">
        <v>5537</v>
      </c>
      <c r="AO116" s="23" t="str">
        <f>_xlfn.XLOOKUP(B116,'INCIDENT-05-03-2026'!E:E,'INCIDENT-05-03-2026'!F:F,"")</f>
        <v/>
      </c>
      <c r="AP116" s="7" t="s">
        <v>5537</v>
      </c>
      <c r="AQ116" s="6"/>
      <c r="AR116" s="7"/>
      <c r="AS116" s="3" t="str">
        <f>_xlfn.XLOOKUP(B116,'[3]tt num | region | site id'!$C:$C,'[3]tt num | region | site id'!$Q:$Q,"")</f>
        <v>(hourly IHS): 03/05/2026 13:04 0:55:23 FME Roland is heading to site, ETA ASAP</v>
      </c>
      <c r="AT116" s="24" t="str">
        <f>_xlfn.XLOOKUP(B116,'[4]Cells Huawei 03052026 12h'!$B:$B,'[4]Cells Huawei 03052026 12h'!$T:$T,"")</f>
        <v/>
      </c>
      <c r="AU116" s="24" t="str">
        <f>_xlfn.XLOOKUP(B116,'[5]cells down 02052026 8h50'!$B:$B,'[5]cells down 02052026 8h50'!$R:$R,"")</f>
        <v/>
      </c>
      <c r="AV116" s="24" t="str">
        <f>_xlfn.XLOOKUP(B116,'[5]cells down 02052026 13h50'!$B:$B,'[5]cells down 02052026 13h50'!$R:$R,"")</f>
        <v/>
      </c>
      <c r="AW116" s="24" t="str">
        <f>_xlfn.XLOOKUP(B116,'[5]cells down 02052026 13h50'!$B:$B,'[5]cells down 02052026 13h50'!$R:$R,"")</f>
        <v/>
      </c>
      <c r="AX116" s="24" t="str">
        <f>_xlfn.XLOOKUP(B116,'[6]cell downs 03052026 8h40 '!$B:$B,'[6]cell downs 03052026 8h40 '!$R:$R,"")</f>
        <v/>
      </c>
      <c r="AY116" s="24" t="str">
        <f>_xlfn.XLOOKUP(B116,'[7]ALL SITES DOWN'!$D:$D,'[7]ALL SITES DOWN'!$J:$J,"")</f>
        <v/>
      </c>
      <c r="AZ116" s="24" t="str">
        <f>_xlfn.XLOOKUP(B116,'[8]ALL SITES DOWN'!$D:$D,'[8]ALL SITES DOWN'!$J:$J,"")</f>
        <v/>
      </c>
      <c r="BA116" s="9" t="str">
        <f>_xlfn.XLOOKUP(B116,[9]sheet1!$AC:$AC,[9]sheet1!$AF:$AF,"")</f>
        <v>(05/03/2026 ticket)..INC-20260503-00004063...2026-05-03 17:27:13...
03.05.2026: Alignement already performed but not change/ODU replacement suggested but not available in the system, SPM informed Update ASAP...Others Transmission equipement fault...user:OCM_NOC.CAMUSAT</v>
      </c>
      <c r="BB116" s="14" t="s">
        <v>5537</v>
      </c>
      <c r="BC116" s="14" t="s">
        <v>5537</v>
      </c>
      <c r="BD116" s="14" t="str">
        <f>_xlfn.XLOOKUP(B116,'[10]cell downs 18042026 17h'!$B:$B,'[10]cell downs 18042026 17h'!$B:$B,"")</f>
        <v/>
      </c>
      <c r="BE116" s="14" t="str">
        <f>_xlfn.XLOOKUP(B116,'[11]Cells Huawei 19042026 15h'!$B:$B,'[11]Cells Huawei 19042026 15h'!$B:$B,"")</f>
        <v/>
      </c>
      <c r="BF116" s="9" t="str">
        <f>_xlfn.XLOOKUP(B116,'[12]cells down 19042026 9H40'!$B:$B,'[12]cells down 19042026 9H40'!$B:$B,"")</f>
        <v/>
      </c>
      <c r="BG116" s="9" t="s">
        <v>961</v>
      </c>
      <c r="BH116" s="9" t="s">
        <v>594</v>
      </c>
    </row>
    <row r="117" spans="1:60" s="9" customFormat="1" x14ac:dyDescent="0.3">
      <c r="A117" s="1" t="s">
        <v>904</v>
      </c>
      <c r="B117" s="8" t="s">
        <v>905</v>
      </c>
      <c r="C117" s="3" t="str">
        <f>_xlfn.XLOOKUP(B117,'[1]daily break down'!$D:$D,'[1]daily break down'!$E:$E,"")</f>
        <v>Douala</v>
      </c>
      <c r="D117" s="1" t="s">
        <v>11</v>
      </c>
      <c r="E117" s="1" t="s">
        <v>12</v>
      </c>
      <c r="F117" s="3" t="s">
        <v>31</v>
      </c>
      <c r="G117" s="1" t="s">
        <v>32</v>
      </c>
      <c r="H117" s="42" t="str">
        <f>_xlfn.XLOOKUP(B117,[2]CALCULATION!$B:$B,[2]CALCULATION!$H:$H,"")</f>
        <v>ZTE</v>
      </c>
      <c r="I117" s="34">
        <v>1.675980144564011</v>
      </c>
      <c r="J117" s="34">
        <v>0</v>
      </c>
      <c r="K117" s="34">
        <v>0</v>
      </c>
      <c r="L117" s="34">
        <v>0</v>
      </c>
      <c r="M117" s="34">
        <v>0</v>
      </c>
      <c r="N117" s="34">
        <v>0</v>
      </c>
      <c r="O117" s="34">
        <v>0</v>
      </c>
      <c r="P117" s="34">
        <v>0</v>
      </c>
      <c r="Q117" s="34">
        <v>0</v>
      </c>
      <c r="R117" s="34">
        <v>0</v>
      </c>
      <c r="S117" s="35">
        <v>5.5323699537429398</v>
      </c>
      <c r="T117" s="35">
        <v>0.52945213493021526</v>
      </c>
      <c r="U117" s="35">
        <v>2.2129230123875328</v>
      </c>
      <c r="V117" s="35">
        <v>2.3783255287030625</v>
      </c>
      <c r="W117" s="35">
        <v>0.52945213493021526</v>
      </c>
      <c r="X117" s="35">
        <v>2.3179537885986732</v>
      </c>
      <c r="Y117" s="35">
        <v>0</v>
      </c>
      <c r="Z117" s="35">
        <v>2.9875539689469877</v>
      </c>
      <c r="AA117" s="35">
        <v>3.0544464827404285</v>
      </c>
      <c r="AB117" s="35">
        <v>2.5950023970541736</v>
      </c>
      <c r="AC117" s="35">
        <v>8.3975136637139478</v>
      </c>
      <c r="AD117" s="35">
        <v>5.6865542057968286</v>
      </c>
      <c r="AE117" s="58" t="s">
        <v>5560</v>
      </c>
      <c r="AF117" s="58"/>
      <c r="AG117" s="57" t="str" cm="1">
        <f t="array" ref="AG117">IFERROR(_xlfn.IFS(
AI117="MPR ISSUE","PDH",
AI117="BSS Hardware Issue","BSS",
AI117="Sites strategiques, MLL, Pylone, etc.","ENVTECH",
AI117="AKTIVCO DEFAUT GE &amp; POWER Cabinet","AKTIVCO",
AI117="AKTIVCO Coupure ENEO &amp; Baisse de tension","AKTIVCO GRID ONLY",
AI117="Coupure ENEO &amp; Baisse de tension","IHS GRID ONLY",
AI117="Defaut GE &amp; POWER Cabinet","IHS",
AI117="Sharing","Partners",
AI117="Sites strategiques &amp; DataCenter","SST &amp; DC",
AI117="Exclu","Exclu",
AI117="SAT","SAT",
AI117="SPARE-ISSUE","SPARE-ISSUE",
AI117="Fiber CAmtel","TRANS_FO_CAMTEL",
AI117="Fiber AOF","Fiber AOF",
AI117="Projet OCM (HUAWEI)","TRAVAUX-HUAWEI",
AI117="Projet OCM (NOKIA)","TRAVAUX-NOKIA",
AI117="ACCESS-ISSUE","ACCESS-ISSUE",
AI117="Projet OCM (ZTE, NOKIA, autres projets)","TRAVAUX OCM",
AI117="No root CAuse","No root cause",
AI117="ODU HS","PDH",
AI117="IP &amp; VLAN","PDH",
AI117="Warehouse HUAWEI","SPARE-ISSUE",
AI117="SPARE-HS","SPARE-ISSUE",
AI117="Power Telco","BSS",AI117="no impacts","no impacts"
),"")</f>
        <v>IHS</v>
      </c>
      <c r="AH117" s="57" t="str" cm="1">
        <f t="array" ref="AH117">IFERROR(_xlfn.IFS(
AI117="MPR ISSUE","TX ISSUE",
AI117="BSS Hardware Issue","RAN ISSUE",
AI117="Sites strategiques, MLL, Pylone, etc.","ENVTECH",
AI117="AKTIVCO DEFAUT GE &amp; POWER Cabinet","POWER ISSUE",
AI117="AKTIVCO Coupure ENEO &amp; Baisse de tension","POWER ISSUE",
AI117="Coupure ENEO &amp; Baisse de tension","POWER ISSUE",
AI117="Defaut GE &amp; POWER Cabinet","POWER ISSUE",
AI117="Sharing","POWER ISSUE",
AI117="Sites strategiques &amp; DataCenter","POWER ISSUE",
AI117="Exclu","Exclu",
AI117="SAT","TX ISSUE",
AI117="SPARE-ISSUE","SPARE-ISSUE",
AI117="Fiber CAmtel","TX ISSUE",
AI117="Fiber AOF","TX ISSUE",
AI117="Projet OCM (HUAWEI)","TRAVAUX-HUAWEI",
AI117="Projet OCM (NOKIA)","TRAVAUX -NOKIA",
AI117="ACCESS-ISSUE","ACCESS-ISSUE",
AI117="Projet OCM (ZTE, NOKIA, autres projets)","TRAVAUX OCM",
AI117="No root CAuse","No root cause",
AI117="ODU HS","TX ISSUE",
AI117="IP &amp; VLAN","TX ISSUE",
AI117="Warehouse HUAWEI","SPARE-ISSUE",
AI117="SPARE-HS","SPARE-ISSUE",
AI117="Power Telco","RAN ISSUE",AI117="no impacts","no impacts"
),"")</f>
        <v>POWER ISSUE</v>
      </c>
      <c r="AI117" s="85" t="s">
        <v>5330</v>
      </c>
      <c r="AJ117" s="57" t="str" cm="1">
        <f t="array" ref="AJ117">IFERROR(_xlfn.IFS(
AI117="MPR ISSUE","ACTIVE",
AI117="BSS Hardware Issue","ACTIVE",
AI117="Sites strategiques, MLL, Pylone, etc.","PASSIVE",
AI117="AKTIVCO DEFAUT GE &amp; POWER Cabinet","PASSIVE",
AI117="AKTIVCO Coupure ENEO &amp; Baisse de tension","PASSIVE",
AI117="Coupure ENEO &amp; Baisse de tension","PASSIVE",
AI117="Defaut GE &amp; POWER Cabinet","PASSIVE",
AI117="Sharing","PASSIVE",
AI117="Sites strategiques &amp; DataCenter","PASSIVE",
AI117="Exclu","Exclu",
AI117="SAT","ACTIVE",
AI117="SPARE-ISSUE","SPARE-ISSUE",
AI117="Fiber CAmtel","ACTIVE",
AI117="Fiber AOF","ACTIVE",
AI117="Projet OCM (HUAWEI)","PLANNED WORKS",
AI117="Projet OCM (NOKIA)","PLANNED WORKS",
AI117="ACCESS-ISSUE","ACCESS-ISSUE",
AI117="Projet OCM (ZTE, NOKIA, autres projets)","PLANNED WORKS",
AI117="No root CAuse","No root cause",
AI117="ODU HS","ACTIVE",
AI117="IP &amp; VLAN","ACTIVE",
AI117="Warehouse HUAWEI","SPARE-ISSUE",
AI117="SPARE-HS","SPARE-ISSUE",
AI117="Power Telco","ACTIVE", AI117="no impacts","no impacts"
),"")</f>
        <v>PASSIVE</v>
      </c>
      <c r="AK117" s="23" t="s">
        <v>6064</v>
      </c>
      <c r="AL117" s="23" t="str">
        <f t="shared" si="7"/>
        <v>LIT_017</v>
      </c>
      <c r="AN117" s="9" t="s">
        <v>6046</v>
      </c>
      <c r="AO117" s="23" t="str">
        <f>_xlfn.XLOOKUP(B117,'INCIDENT-05-03-2026'!E:E,'INCIDENT-05-03-2026'!F:F,"")</f>
        <v/>
      </c>
      <c r="AP117" s="7" t="s">
        <v>5941</v>
      </c>
      <c r="AQ117" s="6"/>
      <c r="AR117" s="7"/>
      <c r="AS117" s="3" t="str">
        <f>_xlfn.XLOOKUP(B117,'[3]tt num | region | site id'!$C:$C,'[3]tt num | region | site id'!$Q:$Q,"")</f>
        <v/>
      </c>
      <c r="AT117" s="24" t="str">
        <f>_xlfn.XLOOKUP(B117,'[4]Cells Huawei 03052026 12h'!$B:$B,'[4]Cells Huawei 03052026 12h'!$T:$T,"")</f>
        <v/>
      </c>
      <c r="AU117" s="24" t="str">
        <f>_xlfn.XLOOKUP(B117,'[5]cells down 02052026 8h50'!$B:$B,'[5]cells down 02052026 8h50'!$R:$R,"")</f>
        <v/>
      </c>
      <c r="AV117" s="24" t="str">
        <f>_xlfn.XLOOKUP(B117,'[5]cells down 02052026 13h50'!$B:$B,'[5]cells down 02052026 13h50'!$R:$R,"")</f>
        <v/>
      </c>
      <c r="AW117" s="24" t="str">
        <f>_xlfn.XLOOKUP(B117,'[5]cells down 02052026 13h50'!$B:$B,'[5]cells down 02052026 13h50'!$R:$R,"")</f>
        <v/>
      </c>
      <c r="AX117" s="24" t="str">
        <f>_xlfn.XLOOKUP(B117,'[6]cell downs 03052026 8h40 '!$B:$B,'[6]cell downs 03052026 8h40 '!$R:$R,"")</f>
        <v/>
      </c>
      <c r="AY117" s="24" t="str">
        <f>_xlfn.XLOOKUP(B117,'[7]ALL SITES DOWN'!$D:$D,'[7]ALL SITES DOWN'!$J:$J,"")</f>
        <v/>
      </c>
      <c r="AZ117" s="24" t="str">
        <f>_xlfn.XLOOKUP(B117,'[8]ALL SITES DOWN'!$D:$D,'[8]ALL SITES DOWN'!$J:$J,"")</f>
        <v/>
      </c>
      <c r="BA117" s="9" t="str">
        <f>_xlfn.XLOOKUP(B117,[9]sheet1!$AC:$AC,[9]sheet1!$AF:$AF,"")</f>
        <v>(05/03/2026 ticket)..INC-20260503-00007818</v>
      </c>
      <c r="BB117" s="14" t="s">
        <v>5980</v>
      </c>
      <c r="BC117" s="14" t="s">
        <v>5537</v>
      </c>
      <c r="BD117" s="14" t="str">
        <f>_xlfn.XLOOKUP(B117,'[10]cell downs 18042026 17h'!$B:$B,'[10]cell downs 18042026 17h'!$B:$B,"")</f>
        <v/>
      </c>
      <c r="BE117" s="14" t="str">
        <f>_xlfn.XLOOKUP(B117,'[11]Cells Huawei 19042026 15h'!$B:$B,'[11]Cells Huawei 19042026 15h'!$B:$B,"")</f>
        <v/>
      </c>
      <c r="BF117" s="9" t="str">
        <f>_xlfn.XLOOKUP(B117,'[12]cells down 19042026 9H40'!$B:$B,'[12]cells down 19042026 9H40'!$B:$B,"")</f>
        <v/>
      </c>
      <c r="BG117" s="9" t="s">
        <v>905</v>
      </c>
      <c r="BH117" s="9" t="s">
        <v>5459</v>
      </c>
    </row>
    <row r="118" spans="1:60" s="9" customFormat="1" x14ac:dyDescent="0.3">
      <c r="A118" s="1" t="s">
        <v>636</v>
      </c>
      <c r="B118" s="1" t="s">
        <v>637</v>
      </c>
      <c r="C118" s="3" t="str">
        <f>_xlfn.XLOOKUP(B118,'[1]daily break down'!$D:$D,'[1]daily break down'!$E:$E,"")</f>
        <v>Douala</v>
      </c>
      <c r="D118" s="1" t="s">
        <v>11</v>
      </c>
      <c r="E118" s="1" t="s">
        <v>12</v>
      </c>
      <c r="F118" s="3" t="s">
        <v>31</v>
      </c>
      <c r="G118" s="1" t="s">
        <v>32</v>
      </c>
      <c r="H118" s="42" t="str">
        <f>_xlfn.XLOOKUP(B118,[2]CALCULATION!$B:$B,[2]CALCULATION!$H:$H,"")</f>
        <v>ZTE</v>
      </c>
      <c r="I118" s="34">
        <v>0</v>
      </c>
      <c r="J118" s="34">
        <v>1.4447840243356067</v>
      </c>
      <c r="K118" s="34">
        <v>0</v>
      </c>
      <c r="L118" s="34">
        <v>0</v>
      </c>
      <c r="M118" s="34">
        <v>0</v>
      </c>
      <c r="N118" s="34">
        <v>0</v>
      </c>
      <c r="O118" s="34">
        <v>0</v>
      </c>
      <c r="P118" s="34">
        <v>1.5408437561531017</v>
      </c>
      <c r="Q118" s="34">
        <v>0</v>
      </c>
      <c r="R118" s="34">
        <v>0</v>
      </c>
      <c r="S118" s="35">
        <v>0</v>
      </c>
      <c r="T118" s="35">
        <v>0</v>
      </c>
      <c r="U118" s="35">
        <v>0.44489602862744065</v>
      </c>
      <c r="V118" s="35">
        <v>1.9620191306184063</v>
      </c>
      <c r="W118" s="35">
        <v>0</v>
      </c>
      <c r="X118" s="35">
        <v>0</v>
      </c>
      <c r="Y118" s="35">
        <v>0.29452848333347581</v>
      </c>
      <c r="Z118" s="35">
        <v>3.234480628251335</v>
      </c>
      <c r="AA118" s="35">
        <v>3.4979507132037617</v>
      </c>
      <c r="AB118" s="35">
        <v>3.7009305160296622</v>
      </c>
      <c r="AC118" s="35">
        <v>7.4447952029802984</v>
      </c>
      <c r="AD118" s="35">
        <v>5.6243276175474337</v>
      </c>
      <c r="AE118" s="58" t="s">
        <v>5560</v>
      </c>
      <c r="AF118" s="58"/>
      <c r="AG118" s="57" t="str" cm="1">
        <f t="array" ref="AG118">IFERROR(_xlfn.IFS(
AI118="MPR ISSUE","PDH",
AI118="BSS Hardware Issue","BSS",
AI118="Sites strategiques, MLL, Pylone, etc.","ENVTECH",
AI118="AKTIVCO DEFAUT GE &amp; POWER Cabinet","AKTIVCO",
AI118="AKTIVCO Coupure ENEO &amp; Baisse de tension","AKTIVCO GRID ONLY",
AI118="Coupure ENEO &amp; Baisse de tension","IHS GRID ONLY",
AI118="Defaut GE &amp; POWER Cabinet","IHS",
AI118="Sharing","Partners",
AI118="Sites strategiques &amp; DataCenter","SST &amp; DC",
AI118="Exclu","Exclu",
AI118="SAT","SAT",
AI118="SPARE-ISSUE","SPARE-ISSUE",
AI118="Fiber CAmtel","TRANS_FO_CAMTEL",
AI118="Fiber AOF","Fiber AOF",
AI118="Projet OCM (HUAWEI)","TRAVAUX-HUAWEI",
AI118="Projet OCM (NOKIA)","TRAVAUX-NOKIA",
AI118="ACCESS-ISSUE","ACCESS-ISSUE",
AI118="Projet OCM (ZTE, NOKIA, autres projets)","TRAVAUX OCM",
AI118="No root CAuse","No root cause",
AI118="ODU HS","PDH",
AI118="IP &amp; VLAN","PDH",
AI118="Warehouse HUAWEI","SPARE-ISSUE",
AI118="SPARE-HS","SPARE-ISSUE",
AI118="Power Telco","BSS",AI118="no impacts","no impacts"
),"")</f>
        <v>IHS</v>
      </c>
      <c r="AH118" s="57" t="str" cm="1">
        <f t="array" ref="AH118">IFERROR(_xlfn.IFS(
AI118="MPR ISSUE","TX ISSUE",
AI118="BSS Hardware Issue","RAN ISSUE",
AI118="Sites strategiques, MLL, Pylone, etc.","ENVTECH",
AI118="AKTIVCO DEFAUT GE &amp; POWER Cabinet","POWER ISSUE",
AI118="AKTIVCO Coupure ENEO &amp; Baisse de tension","POWER ISSUE",
AI118="Coupure ENEO &amp; Baisse de tension","POWER ISSUE",
AI118="Defaut GE &amp; POWER Cabinet","POWER ISSUE",
AI118="Sharing","POWER ISSUE",
AI118="Sites strategiques &amp; DataCenter","POWER ISSUE",
AI118="Exclu","Exclu",
AI118="SAT","TX ISSUE",
AI118="SPARE-ISSUE","SPARE-ISSUE",
AI118="Fiber CAmtel","TX ISSUE",
AI118="Fiber AOF","TX ISSUE",
AI118="Projet OCM (HUAWEI)","TRAVAUX-HUAWEI",
AI118="Projet OCM (NOKIA)","TRAVAUX -NOKIA",
AI118="ACCESS-ISSUE","ACCESS-ISSUE",
AI118="Projet OCM (ZTE, NOKIA, autres projets)","TRAVAUX OCM",
AI118="No root CAuse","No root cause",
AI118="ODU HS","TX ISSUE",
AI118="IP &amp; VLAN","TX ISSUE",
AI118="Warehouse HUAWEI","SPARE-ISSUE",
AI118="SPARE-HS","SPARE-ISSUE",
AI118="Power Telco","RAN ISSUE",AI118="no impacts","no impacts"
),"")</f>
        <v>POWER ISSUE</v>
      </c>
      <c r="AI118" s="85" t="s">
        <v>5330</v>
      </c>
      <c r="AJ118" s="57" t="str" cm="1">
        <f t="array" ref="AJ118">IFERROR(_xlfn.IFS(
AI118="MPR ISSUE","ACTIVE",
AI118="BSS Hardware Issue","ACTIVE",
AI118="Sites strategiques, MLL, Pylone, etc.","PASSIVE",
AI118="AKTIVCO DEFAUT GE &amp; POWER Cabinet","PASSIVE",
AI118="AKTIVCO Coupure ENEO &amp; Baisse de tension","PASSIVE",
AI118="Coupure ENEO &amp; Baisse de tension","PASSIVE",
AI118="Defaut GE &amp; POWER Cabinet","PASSIVE",
AI118="Sharing","PASSIVE",
AI118="Sites strategiques &amp; DataCenter","PASSIVE",
AI118="Exclu","Exclu",
AI118="SAT","ACTIVE",
AI118="SPARE-ISSUE","SPARE-ISSUE",
AI118="Fiber CAmtel","ACTIVE",
AI118="Fiber AOF","ACTIVE",
AI118="Projet OCM (HUAWEI)","PLANNED WORKS",
AI118="Projet OCM (NOKIA)","PLANNED WORKS",
AI118="ACCESS-ISSUE","ACCESS-ISSUE",
AI118="Projet OCM (ZTE, NOKIA, autres projets)","PLANNED WORKS",
AI118="No root CAuse","No root cause",
AI118="ODU HS","ACTIVE",
AI118="IP &amp; VLAN","ACTIVE",
AI118="Warehouse HUAWEI","SPARE-ISSUE",
AI118="SPARE-HS","SPARE-ISSUE",
AI118="Power Telco","ACTIVE", AI118="no impacts","no impacts"
),"")</f>
        <v>PASSIVE</v>
      </c>
      <c r="AK118" s="23" t="s">
        <v>6058</v>
      </c>
      <c r="AL118" s="23" t="str">
        <f t="shared" si="7"/>
        <v>LIT_362</v>
      </c>
      <c r="AN118" s="9" t="s">
        <v>6036</v>
      </c>
      <c r="AO118" s="23" t="str">
        <f>_xlfn.XLOOKUP(B118,'INCIDENT-05-03-2026'!E:E,'INCIDENT-05-03-2026'!F:F,"")</f>
        <v/>
      </c>
      <c r="AP118" s="7" t="s">
        <v>5941</v>
      </c>
      <c r="AQ118" s="6"/>
      <c r="AR118" s="7"/>
      <c r="AS118" s="3" t="str">
        <f>_xlfn.XLOOKUP(B118,'[3]tt num | region | site id'!$C:$C,'[3]tt num | region | site id'!$Q:$Q,"")</f>
        <v/>
      </c>
      <c r="AT118" s="24" t="str">
        <f>_xlfn.XLOOKUP(B118,'[4]Cells Huawei 03052026 12h'!$B:$B,'[4]Cells Huawei 03052026 12h'!$T:$T,"")</f>
        <v/>
      </c>
      <c r="AU118" s="24" t="str">
        <f>_xlfn.XLOOKUP(B118,'[5]cells down 02052026 8h50'!$B:$B,'[5]cells down 02052026 8h50'!$R:$R,"")</f>
        <v/>
      </c>
      <c r="AV118" s="24" t="str">
        <f>_xlfn.XLOOKUP(B118,'[5]cells down 02052026 13h50'!$B:$B,'[5]cells down 02052026 13h50'!$R:$R,"")</f>
        <v/>
      </c>
      <c r="AW118" s="24" t="str">
        <f>_xlfn.XLOOKUP(B118,'[5]cells down 02052026 13h50'!$B:$B,'[5]cells down 02052026 13h50'!$R:$R,"")</f>
        <v/>
      </c>
      <c r="AX118" s="24" t="str">
        <f>_xlfn.XLOOKUP(B118,'[6]cell downs 03052026 8h40 '!$B:$B,'[6]cell downs 03052026 8h40 '!$R:$R,"")</f>
        <v/>
      </c>
      <c r="AY118" s="24" t="str">
        <f>_xlfn.XLOOKUP(B118,'[7]ALL SITES DOWN'!$D:$D,'[7]ALL SITES DOWN'!$J:$J,"")</f>
        <v/>
      </c>
      <c r="AZ118" s="24" t="str">
        <f>_xlfn.XLOOKUP(B118,'[8]ALL SITES DOWN'!$D:$D,'[8]ALL SITES DOWN'!$J:$J,"")</f>
        <v/>
      </c>
      <c r="BA118" s="9" t="str">
        <f>_xlfn.XLOOKUP(B118,[9]sheet1!$AC:$AC,[9]sheet1!$AF:$AF,"")</f>
        <v/>
      </c>
      <c r="BB118" s="14" t="s">
        <v>5980</v>
      </c>
      <c r="BC118" s="14" t="s">
        <v>5537</v>
      </c>
      <c r="BD118" s="14" t="str">
        <f>_xlfn.XLOOKUP(B118,'[10]cell downs 18042026 17h'!$B:$B,'[10]cell downs 18042026 17h'!$B:$B,"")</f>
        <v/>
      </c>
      <c r="BE118" s="14" t="str">
        <f>_xlfn.XLOOKUP(B118,'[11]Cells Huawei 19042026 15h'!$B:$B,'[11]Cells Huawei 19042026 15h'!$B:$B,"")</f>
        <v/>
      </c>
      <c r="BF118" s="9" t="str">
        <f>_xlfn.XLOOKUP(B118,'[12]cells down 19042026 9H40'!$B:$B,'[12]cells down 19042026 9H40'!$B:$B,"")</f>
        <v/>
      </c>
      <c r="BG118" s="9" t="s">
        <v>637</v>
      </c>
      <c r="BH118" s="9" t="s">
        <v>66</v>
      </c>
    </row>
    <row r="119" spans="1:60" s="9" customFormat="1" x14ac:dyDescent="0.3">
      <c r="A119" s="1" t="s">
        <v>2335</v>
      </c>
      <c r="B119" s="8" t="s">
        <v>2336</v>
      </c>
      <c r="C119" s="3" t="str">
        <f>_xlfn.XLOOKUP(B119,'[1]daily break down'!$D:$D,'[1]daily break down'!$E:$E,"")</f>
        <v>Douala</v>
      </c>
      <c r="D119" s="1" t="s">
        <v>21</v>
      </c>
      <c r="E119" s="1" t="s">
        <v>36</v>
      </c>
      <c r="F119" s="3" t="s">
        <v>31</v>
      </c>
      <c r="G119" s="1" t="s">
        <v>32</v>
      </c>
      <c r="H119" s="42" t="str">
        <f>_xlfn.XLOOKUP(B119,[2]CALCULATION!$B:$B,[2]CALCULATION!$H:$H,"")</f>
        <v>ZTE</v>
      </c>
      <c r="I119" s="34">
        <v>0</v>
      </c>
      <c r="J119" s="34">
        <v>0</v>
      </c>
      <c r="K119" s="34">
        <v>0</v>
      </c>
      <c r="L119" s="34">
        <v>0</v>
      </c>
      <c r="M119" s="34">
        <v>0</v>
      </c>
      <c r="N119" s="34">
        <v>0</v>
      </c>
      <c r="O119" s="34">
        <v>0</v>
      </c>
      <c r="P119" s="34">
        <v>0</v>
      </c>
      <c r="Q119" s="34">
        <v>0</v>
      </c>
      <c r="R119" s="34">
        <v>0</v>
      </c>
      <c r="S119" s="35">
        <v>5.2902587655842916</v>
      </c>
      <c r="T119" s="35">
        <v>0</v>
      </c>
      <c r="U119" s="35">
        <v>0</v>
      </c>
      <c r="V119" s="35">
        <v>0</v>
      </c>
      <c r="W119" s="35">
        <v>0</v>
      </c>
      <c r="X119" s="35">
        <v>0</v>
      </c>
      <c r="Y119" s="35">
        <v>0</v>
      </c>
      <c r="Z119" s="35">
        <v>0</v>
      </c>
      <c r="AA119" s="35">
        <v>4.5313368024331666</v>
      </c>
      <c r="AB119" s="35">
        <v>3.976708623614893</v>
      </c>
      <c r="AC119" s="35">
        <v>6.9255658649016025</v>
      </c>
      <c r="AD119" s="35">
        <v>5.5937047880764661</v>
      </c>
      <c r="AE119" s="58" t="s">
        <v>5560</v>
      </c>
      <c r="AF119" s="58"/>
      <c r="AG119" s="57" t="str" cm="1">
        <f t="array" ref="AG119">IFERROR(_xlfn.IFS(
AI119="MPR ISSUE","PDH",
AI119="BSS Hardware Issue","BSS",
AI119="Sites strategiques, MLL, Pylone, etc.","ENVTECH",
AI119="AKTIVCO DEFAUT GE &amp; POWER Cabinet","AKTIVCO",
AI119="AKTIVCO Coupure ENEO &amp; Baisse de tension","AKTIVCO GRID ONLY",
AI119="Coupure ENEO &amp; Baisse de tension","IHS GRID ONLY",
AI119="Defaut GE &amp; POWER Cabinet","IHS",
AI119="Sharing","Partners",
AI119="Sites strategiques &amp; DataCenter","SST &amp; DC",
AI119="Exclu","Exclu",
AI119="SAT","SAT",
AI119="SPARE-ISSUE","SPARE-ISSUE",
AI119="Fiber CAmtel","TRANS_FO_CAMTEL",
AI119="Fiber AOF","Fiber AOF",
AI119="Projet OCM (HUAWEI)","TRAVAUX-HUAWEI",
AI119="Projet OCM (NOKIA)","TRAVAUX-NOKIA",
AI119="ACCESS-ISSUE","ACCESS-ISSUE",
AI119="Projet OCM (ZTE, NOKIA, autres projets)","TRAVAUX OCM",
AI119="No root CAuse","No root cause",
AI119="ODU HS","PDH",
AI119="IP &amp; VLAN","PDH",
AI119="Warehouse HUAWEI","SPARE-ISSUE",
AI119="SPARE-HS","SPARE-ISSUE",
AI119="Power Telco","BSS",AI119="no impacts","no impacts"
),"")</f>
        <v>AKTIVCO</v>
      </c>
      <c r="AH119" s="57" t="str" cm="1">
        <f t="array" ref="AH119">IFERROR(_xlfn.IFS(
AI119="MPR ISSUE","TX ISSUE",
AI119="BSS Hardware Issue","RAN ISSUE",
AI119="Sites strategiques, MLL, Pylone, etc.","ENVTECH",
AI119="AKTIVCO DEFAUT GE &amp; POWER Cabinet","POWER ISSUE",
AI119="AKTIVCO Coupure ENEO &amp; Baisse de tension","POWER ISSUE",
AI119="Coupure ENEO &amp; Baisse de tension","POWER ISSUE",
AI119="Defaut GE &amp; POWER Cabinet","POWER ISSUE",
AI119="Sharing","POWER ISSUE",
AI119="Sites strategiques &amp; DataCenter","POWER ISSUE",
AI119="Exclu","Exclu",
AI119="SAT","TX ISSUE",
AI119="SPARE-ISSUE","SPARE-ISSUE",
AI119="Fiber CAmtel","TX ISSUE",
AI119="Fiber AOF","TX ISSUE",
AI119="Projet OCM (HUAWEI)","TRAVAUX-HUAWEI",
AI119="Projet OCM (NOKIA)","TRAVAUX -NOKIA",
AI119="ACCESS-ISSUE","ACCESS-ISSUE",
AI119="Projet OCM (ZTE, NOKIA, autres projets)","TRAVAUX OCM",
AI119="No root CAuse","No root cause",
AI119="ODU HS","TX ISSUE",
AI119="IP &amp; VLAN","TX ISSUE",
AI119="Warehouse HUAWEI","SPARE-ISSUE",
AI119="SPARE-HS","SPARE-ISSUE",
AI119="Power Telco","RAN ISSUE",AI119="no impacts","no impacts"
),"")</f>
        <v>POWER ISSUE</v>
      </c>
      <c r="AI119" s="85" t="s">
        <v>5325</v>
      </c>
      <c r="AJ119" s="57" t="str" cm="1">
        <f t="array" ref="AJ119">IFERROR(_xlfn.IFS(
AI119="MPR ISSUE","ACTIVE",
AI119="BSS Hardware Issue","ACTIVE",
AI119="Sites strategiques, MLL, Pylone, etc.","PASSIVE",
AI119="AKTIVCO DEFAUT GE &amp; POWER Cabinet","PASSIVE",
AI119="AKTIVCO Coupure ENEO &amp; Baisse de tension","PASSIVE",
AI119="Coupure ENEO &amp; Baisse de tension","PASSIVE",
AI119="Defaut GE &amp; POWER Cabinet","PASSIVE",
AI119="Sharing","PASSIVE",
AI119="Sites strategiques &amp; DataCenter","PASSIVE",
AI119="Exclu","Exclu",
AI119="SAT","ACTIVE",
AI119="SPARE-ISSUE","SPARE-ISSUE",
AI119="Fiber CAmtel","ACTIVE",
AI119="Fiber AOF","ACTIVE",
AI119="Projet OCM (HUAWEI)","PLANNED WORKS",
AI119="Projet OCM (NOKIA)","PLANNED WORKS",
AI119="ACCESS-ISSUE","ACCESS-ISSUE",
AI119="Projet OCM (ZTE, NOKIA, autres projets)","PLANNED WORKS",
AI119="No root CAuse","No root cause",
AI119="ODU HS","ACTIVE",
AI119="IP &amp; VLAN","ACTIVE",
AI119="Warehouse HUAWEI","SPARE-ISSUE",
AI119="SPARE-HS","SPARE-ISSUE",
AI119="Power Telco","ACTIVE", AI119="no impacts","no impacts"
),"")</f>
        <v>PASSIVE</v>
      </c>
      <c r="AK119" s="23" t="s">
        <v>6065</v>
      </c>
      <c r="AL119" s="23" t="str">
        <f t="shared" si="7"/>
        <v>LIT_729</v>
      </c>
      <c r="AN119" s="9" t="s">
        <v>6042</v>
      </c>
      <c r="AO119" s="23" t="str">
        <f>_xlfn.XLOOKUP(B119,'INCIDENT-05-03-2026'!E:E,'INCIDENT-05-03-2026'!F:F,"")</f>
        <v/>
      </c>
      <c r="AP119" s="7" t="s">
        <v>5941</v>
      </c>
      <c r="AQ119" s="6"/>
      <c r="AR119" s="7"/>
      <c r="AS119" s="3" t="str">
        <f>_xlfn.XLOOKUP(B119,'[3]tt num | region | site id'!$C:$C,'[3]tt num | region | site id'!$Q:$Q,"")</f>
        <v/>
      </c>
      <c r="AT119" s="24" t="str">
        <f>_xlfn.XLOOKUP(B119,'[4]Cells Huawei 03052026 12h'!$B:$B,'[4]Cells Huawei 03052026 12h'!$T:$T,"")</f>
        <v/>
      </c>
      <c r="AU119" s="24" t="str">
        <f>_xlfn.XLOOKUP(B119,'[5]cells down 02052026 8h50'!$B:$B,'[5]cells down 02052026 8h50'!$R:$R,"")</f>
        <v/>
      </c>
      <c r="AV119" s="24" t="str">
        <f>_xlfn.XLOOKUP(B119,'[5]cells down 02052026 13h50'!$B:$B,'[5]cells down 02052026 13h50'!$R:$R,"")</f>
        <v/>
      </c>
      <c r="AW119" s="24" t="str">
        <f>_xlfn.XLOOKUP(B119,'[5]cells down 02052026 13h50'!$B:$B,'[5]cells down 02052026 13h50'!$R:$R,"")</f>
        <v/>
      </c>
      <c r="AX119" s="24" t="str">
        <f>_xlfn.XLOOKUP(B119,'[6]cell downs 03052026 8h40 '!$B:$B,'[6]cell downs 03052026 8h40 '!$R:$R,"")</f>
        <v/>
      </c>
      <c r="AY119" s="24" t="str">
        <f>_xlfn.XLOOKUP(B119,'[7]ALL SITES DOWN'!$D:$D,'[7]ALL SITES DOWN'!$J:$J,"")</f>
        <v/>
      </c>
      <c r="AZ119" s="24" t="str">
        <f>_xlfn.XLOOKUP(B119,'[8]ALL SITES DOWN'!$D:$D,'[8]ALL SITES DOWN'!$J:$J,"")</f>
        <v/>
      </c>
      <c r="BA119" s="9" t="str">
        <f>_xlfn.XLOOKUP(B119,[9]sheet1!$AC:$AC,[9]sheet1!$AF:$AF,"")</f>
        <v>(05/03/2026 ticket)..INC-20260503-00014099...2026-05-03 19:58:52...ACTIVE// No power issue SITE on Grid with Ubaie = 53.8 V ,The fme TX Bruno (698756768) from Huawei is informed impacted by ZI Bassa II(Not managing by IHS)...Others Transmission equipement fault...user:OCM_NOC.IHS</v>
      </c>
      <c r="BB119" s="14" t="s">
        <v>5980</v>
      </c>
      <c r="BC119" s="14" t="s">
        <v>5537</v>
      </c>
      <c r="BD119" s="14" t="str">
        <f>_xlfn.XLOOKUP(B119,'[10]cell downs 18042026 17h'!$B:$B,'[10]cell downs 18042026 17h'!$B:$B,"")</f>
        <v/>
      </c>
      <c r="BE119" s="14" t="str">
        <f>_xlfn.XLOOKUP(B119,'[11]Cells Huawei 19042026 15h'!$B:$B,'[11]Cells Huawei 19042026 15h'!$B:$B,"")</f>
        <v/>
      </c>
      <c r="BF119" s="9" t="str">
        <f>_xlfn.XLOOKUP(B119,'[12]cells down 19042026 9H40'!$B:$B,'[12]cells down 19042026 9H40'!$B:$B,"")</f>
        <v/>
      </c>
      <c r="BG119" s="9" t="s">
        <v>5537</v>
      </c>
      <c r="BH119" s="9" t="s">
        <v>594</v>
      </c>
    </row>
    <row r="120" spans="1:60" s="9" customFormat="1" x14ac:dyDescent="0.3">
      <c r="A120" s="1" t="s">
        <v>1185</v>
      </c>
      <c r="B120" s="8" t="s">
        <v>1186</v>
      </c>
      <c r="C120" s="3" t="str">
        <f>_xlfn.XLOOKUP(B120,'[1]daily break down'!$D:$D,'[1]daily break down'!$E:$E,"")</f>
        <v>EXTREME-NORD</v>
      </c>
      <c r="D120" s="1" t="s">
        <v>11</v>
      </c>
      <c r="E120" s="1" t="s">
        <v>12</v>
      </c>
      <c r="F120" s="3" t="s">
        <v>55</v>
      </c>
      <c r="G120" s="1" t="s">
        <v>719</v>
      </c>
      <c r="H120" s="41" t="str">
        <f>_xlfn.XLOOKUP(B120,[2]CALCULATION!$B:$B,[2]CALCULATION!$H:$H,"")</f>
        <v>NOKIA</v>
      </c>
      <c r="I120" s="34">
        <v>0</v>
      </c>
      <c r="J120" s="34">
        <v>6.4209997798979528E-3</v>
      </c>
      <c r="K120" s="34">
        <v>3.216728224980548E-2</v>
      </c>
      <c r="L120" s="34">
        <v>0.94280848877149148</v>
      </c>
      <c r="M120" s="34">
        <v>0</v>
      </c>
      <c r="N120" s="34">
        <v>0</v>
      </c>
      <c r="O120" s="34">
        <v>4.4587695793489321E-3</v>
      </c>
      <c r="P120" s="34">
        <v>1.006185238012516</v>
      </c>
      <c r="Q120" s="34">
        <v>3.5992422331570517</v>
      </c>
      <c r="R120" s="34">
        <v>4.6228522998690194</v>
      </c>
      <c r="S120" s="35">
        <v>3.3754610370080509</v>
      </c>
      <c r="T120" s="35">
        <v>36393.845694754775</v>
      </c>
      <c r="U120" s="35">
        <v>0.14649293399488114</v>
      </c>
      <c r="V120" s="35">
        <v>3.2675096935342242E-2</v>
      </c>
      <c r="W120" s="35">
        <v>0.36884913542709874</v>
      </c>
      <c r="X120" s="35">
        <v>0</v>
      </c>
      <c r="Y120" s="35">
        <v>0.67357076794513449</v>
      </c>
      <c r="Z120" s="35">
        <v>8.0693967965757949</v>
      </c>
      <c r="AA120" s="35">
        <v>19.796575063247129</v>
      </c>
      <c r="AB120" s="35">
        <v>8.1823994704151364</v>
      </c>
      <c r="AC120" s="35">
        <v>0</v>
      </c>
      <c r="AD120" s="35">
        <v>5.5738749668476038</v>
      </c>
      <c r="AE120" s="58" t="s">
        <v>5603</v>
      </c>
      <c r="AF120" s="58"/>
      <c r="AG120" s="57" t="str" cm="1">
        <f t="array" ref="AG120">IFERROR(_xlfn.IFS(
AI120="MPR ISSUE","PDH",
AI120="BSS Hardware Issue","BSS",
AI120="Sites strategiques, MLL, Pylone, etc.","ENVTECH",
AI120="AKTIVCO DEFAUT GE &amp; POWER Cabinet","AKTIVCO",
AI120="AKTIVCO Coupure ENEO &amp; Baisse de tension","AKTIVCO GRID ONLY",
AI120="Coupure ENEO &amp; Baisse de tension","IHS GRID ONLY",
AI120="Defaut GE &amp; POWER Cabinet","IHS",
AI120="Sharing","Partners",
AI120="Sites strategiques &amp; DataCenter","SST &amp; DC",
AI120="Exclu","Exclu",
AI120="SAT","SAT",
AI120="SPARE-ISSUE","SPARE-ISSUE",
AI120="Fiber CAmtel","TRANS_FO_CAMTEL",
AI120="Fiber AOF","Fiber AOF",
AI120="Projet OCM (HUAWEI)","TRAVAUX-HUAWEI",
AI120="Projet OCM (NOKIA)","TRAVAUX-NOKIA",
AI120="ACCESS-ISSUE","ACCESS-ISSUE",
AI120="Projet OCM (ZTE, NOKIA, autres projets)","TRAVAUX OCM",
AI120="No root CAuse","No root cause",
AI120="ODU HS","PDH",
AI120="IP &amp; VLAN","PDH",
AI120="Warehouse HUAWEI","SPARE-ISSUE",
AI120="SPARE-HS","SPARE-ISSUE",
AI120="Power Telco","BSS",AI120="no impacts","no impacts"
),"")</f>
        <v>PDH</v>
      </c>
      <c r="AH120" s="57" t="str" cm="1">
        <f t="array" ref="AH120">IFERROR(_xlfn.IFS(
AI120="MPR ISSUE","TX ISSUE",
AI120="BSS Hardware Issue","RAN ISSUE",
AI120="Sites strategiques, MLL, Pylone, etc.","ENVTECH",
AI120="AKTIVCO DEFAUT GE &amp; POWER Cabinet","POWER ISSUE",
AI120="AKTIVCO Coupure ENEO &amp; Baisse de tension","POWER ISSUE",
AI120="Coupure ENEO &amp; Baisse de tension","POWER ISSUE",
AI120="Defaut GE &amp; POWER Cabinet","POWER ISSUE",
AI120="Sharing","POWER ISSUE",
AI120="Sites strategiques &amp; DataCenter","POWER ISSUE",
AI120="Exclu","Exclu",
AI120="SAT","TX ISSUE",
AI120="SPARE-ISSUE","SPARE-ISSUE",
AI120="Fiber CAmtel","TX ISSUE",
AI120="Fiber AOF","TX ISSUE",
AI120="Projet OCM (HUAWEI)","TRAVAUX-HUAWEI",
AI120="Projet OCM (NOKIA)","TRAVAUX -NOKIA",
AI120="ACCESS-ISSUE","ACCESS-ISSUE",
AI120="Projet OCM (ZTE, NOKIA, autres projets)","TRAVAUX OCM",
AI120="No root CAuse","No root cause",
AI120="ODU HS","TX ISSUE",
AI120="IP &amp; VLAN","TX ISSUE",
AI120="Warehouse HUAWEI","SPARE-ISSUE",
AI120="SPARE-HS","SPARE-ISSUE",
AI120="Power Telco","RAN ISSUE",AI120="no impacts","no impacts"
),"")</f>
        <v>TX ISSUE</v>
      </c>
      <c r="AI120" s="85" t="s">
        <v>5914</v>
      </c>
      <c r="AJ120" s="57" t="str" cm="1">
        <f t="array" ref="AJ120">IFERROR(_xlfn.IFS(
AI120="MPR ISSUE","ACTIVE",
AI120="BSS Hardware Issue","ACTIVE",
AI120="Sites strategiques, MLL, Pylone, etc.","PASSIVE",
AI120="AKTIVCO DEFAUT GE &amp; POWER Cabinet","PASSIVE",
AI120="AKTIVCO Coupure ENEO &amp; Baisse de tension","PASSIVE",
AI120="Coupure ENEO &amp; Baisse de tension","PASSIVE",
AI120="Defaut GE &amp; POWER Cabinet","PASSIVE",
AI120="Sharing","PASSIVE",
AI120="Sites strategiques &amp; DataCenter","PASSIVE",
AI120="Exclu","Exclu",
AI120="SAT","ACTIVE",
AI120="SPARE-ISSUE","SPARE-ISSUE",
AI120="Fiber CAmtel","ACTIVE",
AI120="Fiber AOF","ACTIVE",
AI120="Projet OCM (HUAWEI)","PLANNED WORKS",
AI120="Projet OCM (NOKIA)","PLANNED WORKS",
AI120="ACCESS-ISSUE","ACCESS-ISSUE",
AI120="Projet OCM (ZTE, NOKIA, autres projets)","PLANNED WORKS",
AI120="No root CAuse","No root cause",
AI120="ODU HS","ACTIVE",
AI120="IP &amp; VLAN","ACTIVE",
AI120="Warehouse HUAWEI","SPARE-ISSUE",
AI120="SPARE-HS","SPARE-ISSUE",
AI120="Power Telco","ACTIVE", AI120="no impacts","no impacts"
),"")</f>
        <v>ACTIVE</v>
      </c>
      <c r="AK120" s="23" t="s">
        <v>5744</v>
      </c>
      <c r="AL120" s="23" t="str">
        <f t="shared" si="7"/>
        <v>EXN_160</v>
      </c>
      <c r="AN120" s="9" t="s">
        <v>5537</v>
      </c>
      <c r="AO120" s="23" t="str">
        <f>_xlfn.XLOOKUP(B120,'INCIDENT-05-03-2026'!E:E,'INCIDENT-05-03-2026'!F:F,"")</f>
        <v/>
      </c>
      <c r="AP120" s="7" t="s">
        <v>5537</v>
      </c>
      <c r="AQ120" s="6"/>
      <c r="AR120" s="7"/>
      <c r="AS120" s="3" t="str">
        <f>_xlfn.XLOOKUP(B120,'[3]tt num | region | site id'!$C:$C,'[3]tt num | region | site id'!$Q:$Q,"")</f>
        <v/>
      </c>
      <c r="AT120" s="24" t="str">
        <f>_xlfn.XLOOKUP(B120,'[4]Cells Huawei 03052026 12h'!$B:$B,'[4]Cells Huawei 03052026 12h'!$T:$T,"")</f>
        <v/>
      </c>
      <c r="AU120" s="24" t="str">
        <f>_xlfn.XLOOKUP(B120,'[5]cells down 02052026 8h50'!$B:$B,'[5]cells down 02052026 8h50'!$R:$R,"")</f>
        <v/>
      </c>
      <c r="AV120" s="24" t="str">
        <f>_xlfn.XLOOKUP(B120,'[5]cells down 02052026 13h50'!$B:$B,'[5]cells down 02052026 13h50'!$R:$R,"")</f>
        <v/>
      </c>
      <c r="AW120" s="24" t="str">
        <f>_xlfn.XLOOKUP(B120,'[5]cells down 02052026 13h50'!$B:$B,'[5]cells down 02052026 13h50'!$R:$R,"")</f>
        <v/>
      </c>
      <c r="AX120" s="24" t="str">
        <f>_xlfn.XLOOKUP(B120,'[6]cell downs 03052026 8h40 '!$B:$B,'[6]cell downs 03052026 8h40 '!$R:$R,"")</f>
        <v/>
      </c>
      <c r="AY120" s="24" t="str">
        <f>_xlfn.XLOOKUP(B120,'[7]ALL SITES DOWN'!$D:$D,'[7]ALL SITES DOWN'!$J:$J,"")</f>
        <v/>
      </c>
      <c r="AZ120" s="24" t="str">
        <f>_xlfn.XLOOKUP(B120,'[8]ALL SITES DOWN'!$D:$D,'[8]ALL SITES DOWN'!$J:$J,"")</f>
        <v>(05/03/2026 com ran 10h): 03.05.2026: FME Hermand activated is managing ETA=ASAP
03.05.2026: Need FME on the site to check MRBTS_1 &amp; MRBTS_2 status and interco with MPR</v>
      </c>
      <c r="BA120" s="9" t="str">
        <f>_xlfn.XLOOKUP(B120,[9]sheet1!$AC:$AC,[9]sheet1!$AF:$AF,"")</f>
        <v>(05/03/2026 ticket)..INC-20260503-00010825...Others Transmission equipement fault</v>
      </c>
      <c r="BB120" s="14" t="s">
        <v>5537</v>
      </c>
      <c r="BC120" s="14" t="s">
        <v>5537</v>
      </c>
      <c r="BD120" s="14" t="str">
        <f>_xlfn.XLOOKUP(B120,'[10]cell downs 18042026 17h'!$B:$B,'[10]cell downs 18042026 17h'!$B:$B,"")</f>
        <v/>
      </c>
      <c r="BE120" s="14" t="str">
        <f>_xlfn.XLOOKUP(B120,'[11]Cells Huawei 19042026 15h'!$B:$B,'[11]Cells Huawei 19042026 15h'!$B:$B,"")</f>
        <v/>
      </c>
      <c r="BF120" s="9" t="str">
        <f>_xlfn.XLOOKUP(B120,'[12]cells down 19042026 9H40'!$B:$B,'[12]cells down 19042026 9H40'!$B:$B,"")</f>
        <v/>
      </c>
      <c r="BG120" s="9" t="s">
        <v>1186</v>
      </c>
      <c r="BH120" s="9" t="s">
        <v>12</v>
      </c>
    </row>
    <row r="121" spans="1:60" s="9" customFormat="1" x14ac:dyDescent="0.3">
      <c r="A121" s="1" t="s">
        <v>183</v>
      </c>
      <c r="B121" s="1" t="s">
        <v>184</v>
      </c>
      <c r="C121" s="3" t="str">
        <f>_xlfn.XLOOKUP(B121,'[1]daily break down'!$D:$D,'[1]daily break down'!$E:$E,"")</f>
        <v>EXTREME-NORD</v>
      </c>
      <c r="D121" s="1" t="s">
        <v>18</v>
      </c>
      <c r="E121" s="1"/>
      <c r="F121" s="3" t="s">
        <v>55</v>
      </c>
      <c r="G121" s="1" t="s">
        <v>185</v>
      </c>
      <c r="H121" s="40" t="str">
        <f>_xlfn.XLOOKUP(B121,[2]CALCULATION!$B:$B,[2]CALCULATION!$H:$H,"")</f>
        <v>Huawei</v>
      </c>
      <c r="I121" s="34">
        <v>16.611217408177886</v>
      </c>
      <c r="J121" s="34">
        <v>11.780960982555868</v>
      </c>
      <c r="K121" s="34">
        <v>12.691887607616863</v>
      </c>
      <c r="L121" s="34">
        <v>11.596082560717742</v>
      </c>
      <c r="M121" s="34">
        <v>13.690027765649926</v>
      </c>
      <c r="N121" s="34">
        <v>13.326192167975048</v>
      </c>
      <c r="O121" s="34">
        <v>10.481211815097321</v>
      </c>
      <c r="P121" s="34">
        <v>12.864352814946081</v>
      </c>
      <c r="Q121" s="34">
        <v>7.0784215527647234</v>
      </c>
      <c r="R121" s="34">
        <v>11.380117597372394</v>
      </c>
      <c r="S121" s="35">
        <v>8.2046889134299565</v>
      </c>
      <c r="T121" s="35">
        <v>11.59048234612608</v>
      </c>
      <c r="U121" s="35">
        <v>8.4947586271840851</v>
      </c>
      <c r="V121" s="35">
        <v>11.950394226571131</v>
      </c>
      <c r="W121" s="35">
        <v>11.59048234612608</v>
      </c>
      <c r="X121" s="35">
        <v>12.9258838351411</v>
      </c>
      <c r="Y121" s="35">
        <v>8.1269101368877941</v>
      </c>
      <c r="Z121" s="35">
        <v>6.4586169110785798</v>
      </c>
      <c r="AA121" s="35">
        <v>2.068270925506277</v>
      </c>
      <c r="AB121" s="35">
        <v>15.529850974632025</v>
      </c>
      <c r="AC121" s="35">
        <v>6.5835626123138716E-2</v>
      </c>
      <c r="AD121" s="35">
        <v>5.5432315164382349</v>
      </c>
      <c r="AE121" s="58" t="s">
        <v>5603</v>
      </c>
      <c r="AF121" s="58"/>
      <c r="AG121" s="57" t="str" cm="1">
        <f t="array" ref="AG121">IFERROR(_xlfn.IFS(
AI121="MPR ISSUE","PDH",
AI121="BSS Hardware Issue","BSS",
AI121="Sites strategiques, MLL, Pylone, etc.","ENVTECH",
AI121="AKTIVCO DEFAUT GE &amp; POWER Cabinet","AKTIVCO",
AI121="AKTIVCO Coupure ENEO &amp; Baisse de tension","AKTIVCO GRID ONLY",
AI121="Coupure ENEO &amp; Baisse de tension","IHS GRID ONLY",
AI121="Defaut GE &amp; POWER Cabinet","IHS",
AI121="Sharing","Partners",
AI121="Sites strategiques &amp; DataCenter","SST &amp; DC",
AI121="Exclu","Exclu",
AI121="SAT","SAT",
AI121="SPARE-ISSUE","SPARE-ISSUE",
AI121="Fiber CAmtel","TRANS_FO_CAMTEL",
AI121="Fiber AOF","Fiber AOF",
AI121="Projet OCM (HUAWEI)","TRAVAUX-HUAWEI",
AI121="Projet OCM (NOKIA)","TRAVAUX-NOKIA",
AI121="ACCESS-ISSUE","ACCESS-ISSUE",
AI121="Projet OCM (ZTE, NOKIA, autres projets)","TRAVAUX OCM",
AI121="No root CAuse","No root cause",
AI121="ODU HS","PDH",
AI121="IP &amp; VLAN","PDH",
AI121="Warehouse HUAWEI","SPARE-ISSUE",
AI121="SPARE-HS","SPARE-ISSUE",
AI121="Power Telco","BSS",AI121="no impacts","no impacts"
),"")</f>
        <v>No root cause</v>
      </c>
      <c r="AH121" s="57" t="str" cm="1">
        <f t="array" ref="AH121">IFERROR(_xlfn.IFS(
AI121="MPR ISSUE","TX ISSUE",
AI121="BSS Hardware Issue","RAN ISSUE",
AI121="Sites strategiques, MLL, Pylone, etc.","ENVTECH",
AI121="AKTIVCO DEFAUT GE &amp; POWER Cabinet","POWER ISSUE",
AI121="AKTIVCO Coupure ENEO &amp; Baisse de tension","POWER ISSUE",
AI121="Coupure ENEO &amp; Baisse de tension","POWER ISSUE",
AI121="Defaut GE &amp; POWER Cabinet","POWER ISSUE",
AI121="Sharing","POWER ISSUE",
AI121="Sites strategiques &amp; DataCenter","POWER ISSUE",
AI121="Exclu","Exclu",
AI121="SAT","TX ISSUE",
AI121="SPARE-ISSUE","SPARE-ISSUE",
AI121="Fiber CAmtel","TX ISSUE",
AI121="Fiber AOF","TX ISSUE",
AI121="Projet OCM (HUAWEI)","TRAVAUX-HUAWEI",
AI121="Projet OCM (NOKIA)","TRAVAUX -NOKIA",
AI121="ACCESS-ISSUE","ACCESS-ISSUE",
AI121="Projet OCM (ZTE, NOKIA, autres projets)","TRAVAUX OCM",
AI121="No root CAuse","No root cause",
AI121="ODU HS","TX ISSUE",
AI121="IP &amp; VLAN","TX ISSUE",
AI121="Warehouse HUAWEI","SPARE-ISSUE",
AI121="SPARE-HS","SPARE-ISSUE",
AI121="Power Telco","RAN ISSUE",AI121="no impacts","no impacts"
),"")</f>
        <v>No root cause</v>
      </c>
      <c r="AI121" s="85" t="s">
        <v>5912</v>
      </c>
      <c r="AJ121" s="57" t="str" cm="1">
        <f t="array" ref="AJ121">IFERROR(_xlfn.IFS(
AI121="MPR ISSUE","ACTIVE",
AI121="BSS Hardware Issue","ACTIVE",
AI121="Sites strategiques, MLL, Pylone, etc.","PASSIVE",
AI121="AKTIVCO DEFAUT GE &amp; POWER Cabinet","PASSIVE",
AI121="AKTIVCO Coupure ENEO &amp; Baisse de tension","PASSIVE",
AI121="Coupure ENEO &amp; Baisse de tension","PASSIVE",
AI121="Defaut GE &amp; POWER Cabinet","PASSIVE",
AI121="Sharing","PASSIVE",
AI121="Sites strategiques &amp; DataCenter","PASSIVE",
AI121="Exclu","Exclu",
AI121="SAT","ACTIVE",
AI121="SPARE-ISSUE","SPARE-ISSUE",
AI121="Fiber CAmtel","ACTIVE",
AI121="Fiber AOF","ACTIVE",
AI121="Projet OCM (HUAWEI)","PLANNED WORKS",
AI121="Projet OCM (NOKIA)","PLANNED WORKS",
AI121="ACCESS-ISSUE","ACCESS-ISSUE",
AI121="Projet OCM (ZTE, NOKIA, autres projets)","PLANNED WORKS",
AI121="No root CAuse","No root cause",
AI121="ODU HS","ACTIVE",
AI121="IP &amp; VLAN","ACTIVE",
AI121="Warehouse HUAWEI","SPARE-ISSUE",
AI121="SPARE-HS","SPARE-ISSUE",
AI121="Power Telco","ACTIVE", AI121="no impacts","no impacts"
),"")</f>
        <v>No root cause</v>
      </c>
      <c r="AK121" s="23" t="s">
        <v>5537</v>
      </c>
      <c r="AL121" s="23" t="str">
        <f t="shared" si="7"/>
        <v>EXN_246</v>
      </c>
      <c r="AN121" s="9" t="s">
        <v>5537</v>
      </c>
      <c r="AO121" s="23" t="str">
        <f>_xlfn.XLOOKUP(B121,'INCIDENT-05-03-2026'!E:E,'INCIDENT-05-03-2026'!F:F,"")</f>
        <v/>
      </c>
      <c r="AP121" s="7" t="s">
        <v>5537</v>
      </c>
      <c r="AQ121" s="6"/>
      <c r="AR121" s="7"/>
      <c r="AS121" s="3" t="str">
        <f>_xlfn.XLOOKUP(B121,'[3]tt num | region | site id'!$C:$C,'[3]tt num | region | site id'!$Q:$Q,"")</f>
        <v/>
      </c>
      <c r="AT121" s="24" t="str">
        <f>_xlfn.XLOOKUP(B121,'[4]Cells Huawei 03052026 12h'!$B:$B,'[4]Cells Huawei 03052026 12h'!$T:$T,"")</f>
        <v/>
      </c>
      <c r="AU121" s="24" t="str">
        <f>_xlfn.XLOOKUP(B121,'[5]cells down 02052026 8h50'!$B:$B,'[5]cells down 02052026 8h50'!$R:$R,"")</f>
        <v/>
      </c>
      <c r="AV121" s="24" t="str">
        <f>_xlfn.XLOOKUP(B121,'[5]cells down 02052026 13h50'!$B:$B,'[5]cells down 02052026 13h50'!$R:$R,"")</f>
        <v/>
      </c>
      <c r="AW121" s="24" t="str">
        <f>_xlfn.XLOOKUP(B121,'[5]cells down 02052026 13h50'!$B:$B,'[5]cells down 02052026 13h50'!$R:$R,"")</f>
        <v/>
      </c>
      <c r="AX121" s="24" t="str">
        <f>_xlfn.XLOOKUP(B121,'[6]cell downs 03052026 8h40 '!$B:$B,'[6]cell downs 03052026 8h40 '!$R:$R,"")</f>
        <v/>
      </c>
      <c r="AY121" s="24" t="str">
        <f>_xlfn.XLOOKUP(B121,'[7]ALL SITES DOWN'!$D:$D,'[7]ALL SITES DOWN'!$J:$J,"")</f>
        <v/>
      </c>
      <c r="AZ121" s="24" t="str">
        <f>_xlfn.XLOOKUP(B121,'[8]ALL SITES DOWN'!$D:$D,'[8]ALL SITES DOWN'!$J:$J,"")</f>
        <v/>
      </c>
      <c r="BA121" s="9" t="str">
        <f>_xlfn.XLOOKUP(B121,[9]sheet1!$AC:$AC,[9]sheet1!$AF:$AF,"")</f>
        <v/>
      </c>
      <c r="BB121" s="14" t="s">
        <v>5537</v>
      </c>
      <c r="BC121" s="14" t="s">
        <v>5537</v>
      </c>
      <c r="BD121" s="14" t="str">
        <f>_xlfn.XLOOKUP(B121,'[10]cell downs 18042026 17h'!$B:$B,'[10]cell downs 18042026 17h'!$B:$B,"")</f>
        <v/>
      </c>
      <c r="BE121" s="14" t="str">
        <f>_xlfn.XLOOKUP(B121,'[11]Cells Huawei 19042026 15h'!$B:$B,'[11]Cells Huawei 19042026 15h'!$B:$B,"")</f>
        <v>EXN_246</v>
      </c>
      <c r="BF121" s="9" t="str">
        <f>_xlfn.XLOOKUP(B121,'[12]cells down 19042026 9H40'!$B:$B,'[12]cells down 19042026 9H40'!$B:$B,"")</f>
        <v/>
      </c>
      <c r="BG121" s="9" t="s">
        <v>5537</v>
      </c>
      <c r="BH121" s="9" t="s">
        <v>12</v>
      </c>
    </row>
    <row r="122" spans="1:60" s="9" customFormat="1" ht="22.95" customHeight="1" x14ac:dyDescent="0.3">
      <c r="A122" s="1" t="s">
        <v>1924</v>
      </c>
      <c r="B122" s="8" t="s">
        <v>1925</v>
      </c>
      <c r="C122" s="3" t="str">
        <f>_xlfn.XLOOKUP(B122,'[1]daily break down'!$D:$D,'[1]daily break down'!$E:$E,"")</f>
        <v>Maroua</v>
      </c>
      <c r="D122" s="1" t="s">
        <v>21</v>
      </c>
      <c r="E122" s="1" t="s">
        <v>80</v>
      </c>
      <c r="F122" s="3" t="s">
        <v>55</v>
      </c>
      <c r="G122" s="1" t="s">
        <v>84</v>
      </c>
      <c r="H122" s="40" t="str">
        <f>_xlfn.XLOOKUP(B122,[2]CALCULATION!$B:$B,[2]CALCULATION!$H:$H,"")</f>
        <v>Huawei</v>
      </c>
      <c r="I122" s="34">
        <v>0</v>
      </c>
      <c r="J122" s="34">
        <v>0.2134680523809116</v>
      </c>
      <c r="K122" s="34">
        <v>1.1352740752155193</v>
      </c>
      <c r="L122" s="34">
        <v>0</v>
      </c>
      <c r="M122" s="34">
        <v>0</v>
      </c>
      <c r="N122" s="34">
        <v>4.5824915176367531</v>
      </c>
      <c r="O122" s="34">
        <v>3.0775854442932031</v>
      </c>
      <c r="P122" s="34">
        <v>3.7086261853193045</v>
      </c>
      <c r="Q122" s="34">
        <v>4.904646537283874E-3</v>
      </c>
      <c r="R122" s="34">
        <v>2.3917731777543776</v>
      </c>
      <c r="S122" s="35">
        <v>10.661221260554802</v>
      </c>
      <c r="T122" s="35">
        <v>10.238298048414391</v>
      </c>
      <c r="U122" s="35">
        <v>0</v>
      </c>
      <c r="V122" s="35">
        <v>0</v>
      </c>
      <c r="W122" s="35">
        <v>10.238298048414391</v>
      </c>
      <c r="X122" s="35">
        <v>0.36517322854868117</v>
      </c>
      <c r="Y122" s="35">
        <v>1.9018970816104646</v>
      </c>
      <c r="Z122" s="35">
        <v>0.3330700875773685</v>
      </c>
      <c r="AA122" s="35">
        <v>5.1194701229771908</v>
      </c>
      <c r="AB122" s="35">
        <v>6.5272975169238823</v>
      </c>
      <c r="AC122" s="35">
        <v>4.7979636305533129</v>
      </c>
      <c r="AD122" s="35">
        <v>5.4244320597660609</v>
      </c>
      <c r="AE122" s="58" t="s">
        <v>5560</v>
      </c>
      <c r="AF122" s="58"/>
      <c r="AG122" s="57" t="str" cm="1">
        <f t="array" ref="AG122">IFERROR(_xlfn.IFS(
AI122="MPR ISSUE","PDH",
AI122="BSS Hardware Issue","BSS",
AI122="Sites strategiques, MLL, Pylone, etc.","ENVTECH",
AI122="AKTIVCO DEFAUT GE &amp; POWER Cabinet","AKTIVCO",
AI122="AKTIVCO Coupure ENEO &amp; Baisse de tension","AKTIVCO GRID ONLY",
AI122="Coupure ENEO &amp; Baisse de tension","IHS GRID ONLY",
AI122="Defaut GE &amp; POWER Cabinet","IHS",
AI122="Sharing","Partners",
AI122="Sites strategiques &amp; DataCenter","SST &amp; DC",
AI122="Exclu","Exclu",
AI122="SAT","SAT",
AI122="SPARE-ISSUE","SPARE-ISSUE",
AI122="Fiber CAmtel","TRANS_FO_CAMTEL",
AI122="Fiber AOF","Fiber AOF",
AI122="Projet OCM (HUAWEI)","TRAVAUX-HUAWEI",
AI122="Projet OCM (NOKIA)","TRAVAUX-NOKIA",
AI122="ACCESS-ISSUE","ACCESS-ISSUE",
AI122="Projet OCM (ZTE, NOKIA, autres projets)","TRAVAUX OCM",
AI122="No root CAuse","No root cause",
AI122="ODU HS","PDH",
AI122="IP &amp; VLAN","PDH",
AI122="Warehouse HUAWEI","SPARE-ISSUE",
AI122="SPARE-HS","SPARE-ISSUE",
AI122="Power Telco","BSS",AI122="no impacts","no impacts"
),"")</f>
        <v>AKTIVCO</v>
      </c>
      <c r="AH122" s="57" t="str" cm="1">
        <f t="array" ref="AH122">IFERROR(_xlfn.IFS(
AI122="MPR ISSUE","TX ISSUE",
AI122="BSS Hardware Issue","RAN ISSUE",
AI122="Sites strategiques, MLL, Pylone, etc.","ENVTECH",
AI122="AKTIVCO DEFAUT GE &amp; POWER Cabinet","POWER ISSUE",
AI122="AKTIVCO Coupure ENEO &amp; Baisse de tension","POWER ISSUE",
AI122="Coupure ENEO &amp; Baisse de tension","POWER ISSUE",
AI122="Defaut GE &amp; POWER Cabinet","POWER ISSUE",
AI122="Sharing","POWER ISSUE",
AI122="Sites strategiques &amp; DataCenter","POWER ISSUE",
AI122="Exclu","Exclu",
AI122="SAT","TX ISSUE",
AI122="SPARE-ISSUE","SPARE-ISSUE",
AI122="Fiber CAmtel","TX ISSUE",
AI122="Fiber AOF","TX ISSUE",
AI122="Projet OCM (HUAWEI)","TRAVAUX-HUAWEI",
AI122="Projet OCM (NOKIA)","TRAVAUX -NOKIA",
AI122="ACCESS-ISSUE","ACCESS-ISSUE",
AI122="Projet OCM (ZTE, NOKIA, autres projets)","TRAVAUX OCM",
AI122="No root CAuse","No root cause",
AI122="ODU HS","TX ISSUE",
AI122="IP &amp; VLAN","TX ISSUE",
AI122="Warehouse HUAWEI","SPARE-ISSUE",
AI122="SPARE-HS","SPARE-ISSUE",
AI122="Power Telco","RAN ISSUE",AI122="no impacts","no impacts"
),"")</f>
        <v>POWER ISSUE</v>
      </c>
      <c r="AI122" s="85" t="s">
        <v>5325</v>
      </c>
      <c r="AJ122" s="57" t="str" cm="1">
        <f t="array" ref="AJ122">IFERROR(_xlfn.IFS(
AI122="MPR ISSUE","ACTIVE",
AI122="BSS Hardware Issue","ACTIVE",
AI122="Sites strategiques, MLL, Pylone, etc.","PASSIVE",
AI122="AKTIVCO DEFAUT GE &amp; POWER Cabinet","PASSIVE",
AI122="AKTIVCO Coupure ENEO &amp; Baisse de tension","PASSIVE",
AI122="Coupure ENEO &amp; Baisse de tension","PASSIVE",
AI122="Defaut GE &amp; POWER Cabinet","PASSIVE",
AI122="Sharing","PASSIVE",
AI122="Sites strategiques &amp; DataCenter","PASSIVE",
AI122="Exclu","Exclu",
AI122="SAT","ACTIVE",
AI122="SPARE-ISSUE","SPARE-ISSUE",
AI122="Fiber CAmtel","ACTIVE",
AI122="Fiber AOF","ACTIVE",
AI122="Projet OCM (HUAWEI)","PLANNED WORKS",
AI122="Projet OCM (NOKIA)","PLANNED WORKS",
AI122="ACCESS-ISSUE","ACCESS-ISSUE",
AI122="Projet OCM (ZTE, NOKIA, autres projets)","PLANNED WORKS",
AI122="No root CAuse","No root cause",
AI122="ODU HS","ACTIVE",
AI122="IP &amp; VLAN","ACTIVE",
AI122="Warehouse HUAWEI","SPARE-ISSUE",
AI122="SPARE-HS","SPARE-ISSUE",
AI122="Power Telco","ACTIVE", AI122="no impacts","no impacts"
),"")</f>
        <v>PASSIVE</v>
      </c>
      <c r="AK122" s="23" t="s">
        <v>5971</v>
      </c>
      <c r="AL122" s="23" t="str">
        <f t="shared" si="7"/>
        <v>EXN_233</v>
      </c>
      <c r="AN122" s="9" t="s">
        <v>5537</v>
      </c>
      <c r="AO122" s="23" t="str">
        <f>_xlfn.XLOOKUP(B122,'INCIDENT-05-03-2026'!E:E,'INCIDENT-05-03-2026'!F:F,"")</f>
        <v/>
      </c>
      <c r="AP122" s="7" t="s">
        <v>5971</v>
      </c>
      <c r="AQ122" s="6"/>
      <c r="AR122" s="7"/>
      <c r="AS122" s="3" t="str">
        <f>_xlfn.XLOOKUP(B122,'[3]tt num | region | site id'!$C:$C,'[3]tt num | region | site id'!$Q:$Q,"")</f>
        <v/>
      </c>
      <c r="AT122" s="24" t="str">
        <f>_xlfn.XLOOKUP(B122,'[4]Cells Huawei 03052026 12h'!$B:$B,'[4]Cells Huawei 03052026 12h'!$T:$T,"")</f>
        <v/>
      </c>
      <c r="AU122" s="24" t="str">
        <f>_xlfn.XLOOKUP(B122,'[5]cells down 02052026 8h50'!$B:$B,'[5]cells down 02052026 8h50'!$R:$R,"")</f>
        <v/>
      </c>
      <c r="AV122" s="24" t="str">
        <f>_xlfn.XLOOKUP(B122,'[5]cells down 02052026 13h50'!$B:$B,'[5]cells down 02052026 13h50'!$R:$R,"")</f>
        <v/>
      </c>
      <c r="AW122" s="24" t="str">
        <f>_xlfn.XLOOKUP(B122,'[5]cells down 02052026 13h50'!$B:$B,'[5]cells down 02052026 13h50'!$R:$R,"")</f>
        <v/>
      </c>
      <c r="AX122" s="24" t="str">
        <f>_xlfn.XLOOKUP(B122,'[6]cell downs 03052026 8h40 '!$B:$B,'[6]cell downs 03052026 8h40 '!$R:$R,"")</f>
        <v/>
      </c>
      <c r="AY122" s="24" t="str">
        <f>_xlfn.XLOOKUP(B122,'[7]ALL SITES DOWN'!$D:$D,'[7]ALL SITES DOWN'!$J:$J,"")</f>
        <v/>
      </c>
      <c r="AZ122" s="24" t="str">
        <f>_xlfn.XLOOKUP(B122,'[8]ALL SITES DOWN'!$D:$D,'[8]ALL SITES DOWN'!$J:$J,"")</f>
        <v/>
      </c>
      <c r="BA122" s="9" t="str">
        <f>_xlfn.XLOOKUP(B122,[9]sheet1!$AC:$AC,[9]sheet1!$AF:$AF,"")</f>
        <v/>
      </c>
      <c r="BB122" s="14" t="s">
        <v>5980</v>
      </c>
      <c r="BC122" s="14" t="s">
        <v>5537</v>
      </c>
      <c r="BD122" s="14" t="str">
        <f>_xlfn.XLOOKUP(B122,'[10]cell downs 18042026 17h'!$B:$B,'[10]cell downs 18042026 17h'!$B:$B,"")</f>
        <v/>
      </c>
      <c r="BE122" s="14" t="str">
        <f>_xlfn.XLOOKUP(B122,'[11]Cells Huawei 19042026 15h'!$B:$B,'[11]Cells Huawei 19042026 15h'!$B:$B,"")</f>
        <v/>
      </c>
      <c r="BF122" s="9" t="str">
        <f>_xlfn.XLOOKUP(B122,'[12]cells down 19042026 9H40'!$B:$B,'[12]cells down 19042026 9H40'!$B:$B,"")</f>
        <v/>
      </c>
      <c r="BG122" s="9" t="s">
        <v>5537</v>
      </c>
      <c r="BH122" s="9" t="s">
        <v>5537</v>
      </c>
    </row>
    <row r="123" spans="1:60" s="9" customFormat="1" x14ac:dyDescent="0.3">
      <c r="A123" s="1" t="s">
        <v>1745</v>
      </c>
      <c r="B123" s="8" t="s">
        <v>1746</v>
      </c>
      <c r="C123" s="3" t="str">
        <f>_xlfn.XLOOKUP(B123,'[1]daily break down'!$D:$D,'[1]daily break down'!$E:$E,"")</f>
        <v>EXTREME-NORD</v>
      </c>
      <c r="D123" s="1" t="s">
        <v>11</v>
      </c>
      <c r="E123" s="1" t="s">
        <v>594</v>
      </c>
      <c r="F123" s="3" t="s">
        <v>55</v>
      </c>
      <c r="G123" s="1" t="s">
        <v>84</v>
      </c>
      <c r="H123" s="40" t="str">
        <f>_xlfn.XLOOKUP(B123,[2]CALCULATION!$B:$B,[2]CALCULATION!$H:$H,"")</f>
        <v>Huawei</v>
      </c>
      <c r="I123" s="34">
        <v>0.56679878892684188</v>
      </c>
      <c r="J123" s="34">
        <v>0.28436248869256037</v>
      </c>
      <c r="K123" s="34">
        <v>1.7647453293496902</v>
      </c>
      <c r="L123" s="34">
        <v>0</v>
      </c>
      <c r="M123" s="34">
        <v>0</v>
      </c>
      <c r="N123" s="34">
        <v>0</v>
      </c>
      <c r="O123" s="34">
        <v>0</v>
      </c>
      <c r="P123" s="34">
        <v>1.0712639791343852</v>
      </c>
      <c r="Q123" s="34">
        <v>0</v>
      </c>
      <c r="R123" s="34">
        <v>0</v>
      </c>
      <c r="S123" s="35">
        <v>0.66358975895534955</v>
      </c>
      <c r="T123" s="35">
        <v>0</v>
      </c>
      <c r="U123" s="35">
        <v>0</v>
      </c>
      <c r="V123" s="35">
        <v>0</v>
      </c>
      <c r="W123" s="35">
        <v>0</v>
      </c>
      <c r="X123" s="35">
        <v>1.0494338432738926</v>
      </c>
      <c r="Y123" s="35">
        <v>2.2290102530298235</v>
      </c>
      <c r="Z123" s="35">
        <v>0.27109319042441782</v>
      </c>
      <c r="AA123" s="35">
        <v>5.1107274318669598</v>
      </c>
      <c r="AB123" s="35">
        <v>6.5253318474997526</v>
      </c>
      <c r="AC123" s="35">
        <v>4.4453582771353579</v>
      </c>
      <c r="AD123" s="35">
        <v>5.2386440489337467</v>
      </c>
      <c r="AE123" s="58" t="s">
        <v>5603</v>
      </c>
      <c r="AF123" s="58"/>
      <c r="AG123" s="57" t="str" cm="1">
        <f t="array" ref="AG123">IFERROR(_xlfn.IFS(
AI123="MPR ISSUE","PDH",
AI123="BSS Hardware Issue","BSS",
AI123="Sites strategiques, MLL, Pylone, etc.","ENVTECH",
AI123="AKTIVCO DEFAUT GE &amp; POWER Cabinet","AKTIVCO",
AI123="AKTIVCO Coupure ENEO &amp; Baisse de tension","AKTIVCO GRID ONLY",
AI123="Coupure ENEO &amp; Baisse de tension","IHS GRID ONLY",
AI123="Defaut GE &amp; POWER Cabinet","IHS",
AI123="Sharing","Partners",
AI123="Sites strategiques &amp; DataCenter","SST &amp; DC",
AI123="Exclu","Exclu",
AI123="SAT","SAT",
AI123="SPARE-ISSUE","SPARE-ISSUE",
AI123="Fiber CAmtel","TRANS_FO_CAMTEL",
AI123="Fiber AOF","Fiber AOF",
AI123="Projet OCM (HUAWEI)","TRAVAUX-HUAWEI",
AI123="Projet OCM (NOKIA)","TRAVAUX-NOKIA",
AI123="ACCESS-ISSUE","ACCESS-ISSUE",
AI123="Projet OCM (ZTE, NOKIA, autres projets)","TRAVAUX OCM",
AI123="No root CAuse","No root cause",
AI123="ODU HS","PDH",
AI123="IP &amp; VLAN","PDH",
AI123="Warehouse HUAWEI","SPARE-ISSUE",
AI123="SPARE-HS","SPARE-ISSUE",
AI123="Power Telco","BSS",AI123="no impacts","no impacts"
),"")</f>
        <v>No root cause</v>
      </c>
      <c r="AH123" s="57" t="str" cm="1">
        <f t="array" ref="AH123">IFERROR(_xlfn.IFS(
AI123="MPR ISSUE","TX ISSUE",
AI123="BSS Hardware Issue","RAN ISSUE",
AI123="Sites strategiques, MLL, Pylone, etc.","ENVTECH",
AI123="AKTIVCO DEFAUT GE &amp; POWER Cabinet","POWER ISSUE",
AI123="AKTIVCO Coupure ENEO &amp; Baisse de tension","POWER ISSUE",
AI123="Coupure ENEO &amp; Baisse de tension","POWER ISSUE",
AI123="Defaut GE &amp; POWER Cabinet","POWER ISSUE",
AI123="Sharing","POWER ISSUE",
AI123="Sites strategiques &amp; DataCenter","POWER ISSUE",
AI123="Exclu","Exclu",
AI123="SAT","TX ISSUE",
AI123="SPARE-ISSUE","SPARE-ISSUE",
AI123="Fiber CAmtel","TX ISSUE",
AI123="Fiber AOF","TX ISSUE",
AI123="Projet OCM (HUAWEI)","TRAVAUX-HUAWEI",
AI123="Projet OCM (NOKIA)","TRAVAUX -NOKIA",
AI123="ACCESS-ISSUE","ACCESS-ISSUE",
AI123="Projet OCM (ZTE, NOKIA, autres projets)","TRAVAUX OCM",
AI123="No root CAuse","No root cause",
AI123="ODU HS","TX ISSUE",
AI123="IP &amp; VLAN","TX ISSUE",
AI123="Warehouse HUAWEI","SPARE-ISSUE",
AI123="SPARE-HS","SPARE-ISSUE",
AI123="Power Telco","RAN ISSUE",AI123="no impacts","no impacts"
),"")</f>
        <v>No root cause</v>
      </c>
      <c r="AI123" s="85" t="s">
        <v>5912</v>
      </c>
      <c r="AJ123" s="57" t="str" cm="1">
        <f t="array" ref="AJ123">IFERROR(_xlfn.IFS(
AI123="MPR ISSUE","ACTIVE",
AI123="BSS Hardware Issue","ACTIVE",
AI123="Sites strategiques, MLL, Pylone, etc.","PASSIVE",
AI123="AKTIVCO DEFAUT GE &amp; POWER Cabinet","PASSIVE",
AI123="AKTIVCO Coupure ENEO &amp; Baisse de tension","PASSIVE",
AI123="Coupure ENEO &amp; Baisse de tension","PASSIVE",
AI123="Defaut GE &amp; POWER Cabinet","PASSIVE",
AI123="Sharing","PASSIVE",
AI123="Sites strategiques &amp; DataCenter","PASSIVE",
AI123="Exclu","Exclu",
AI123="SAT","ACTIVE",
AI123="SPARE-ISSUE","SPARE-ISSUE",
AI123="Fiber CAmtel","ACTIVE",
AI123="Fiber AOF","ACTIVE",
AI123="Projet OCM (HUAWEI)","PLANNED WORKS",
AI123="Projet OCM (NOKIA)","PLANNED WORKS",
AI123="ACCESS-ISSUE","ACCESS-ISSUE",
AI123="Projet OCM (ZTE, NOKIA, autres projets)","PLANNED WORKS",
AI123="No root CAuse","No root cause",
AI123="ODU HS","ACTIVE",
AI123="IP &amp; VLAN","ACTIVE",
AI123="Warehouse HUAWEI","SPARE-ISSUE",
AI123="SPARE-HS","SPARE-ISSUE",
AI123="Power Telco","ACTIVE", AI123="no impacts","no impacts"
),"")</f>
        <v>No root cause</v>
      </c>
      <c r="AK123" s="23" t="s">
        <v>5537</v>
      </c>
      <c r="AL123" s="23" t="str">
        <f t="shared" si="7"/>
        <v>EXN_157</v>
      </c>
      <c r="AN123" s="9" t="s">
        <v>5537</v>
      </c>
      <c r="AO123" s="23" t="str">
        <f>_xlfn.XLOOKUP(B123,'INCIDENT-05-03-2026'!E:E,'INCIDENT-05-03-2026'!F:F,"")</f>
        <v/>
      </c>
      <c r="AP123" s="7" t="s">
        <v>5537</v>
      </c>
      <c r="AQ123" s="6"/>
      <c r="AR123" s="7"/>
      <c r="AS123" s="3" t="str">
        <f>_xlfn.XLOOKUP(B123,'[3]tt num | region | site id'!$C:$C,'[3]tt num | region | site id'!$Q:$Q,"")</f>
        <v/>
      </c>
      <c r="AT123" s="24" t="str">
        <f>_xlfn.XLOOKUP(B123,'[4]Cells Huawei 03052026 12h'!$B:$B,'[4]Cells Huawei 03052026 12h'!$T:$T,"")</f>
        <v/>
      </c>
      <c r="AU123" s="24" t="str">
        <f>_xlfn.XLOOKUP(B123,'[5]cells down 02052026 8h50'!$B:$B,'[5]cells down 02052026 8h50'!$R:$R,"")</f>
        <v/>
      </c>
      <c r="AV123" s="24" t="str">
        <f>_xlfn.XLOOKUP(B123,'[5]cells down 02052026 13h50'!$B:$B,'[5]cells down 02052026 13h50'!$R:$R,"")</f>
        <v/>
      </c>
      <c r="AW123" s="24" t="str">
        <f>_xlfn.XLOOKUP(B123,'[5]cells down 02052026 13h50'!$B:$B,'[5]cells down 02052026 13h50'!$R:$R,"")</f>
        <v/>
      </c>
      <c r="AX123" s="24" t="str">
        <f>_xlfn.XLOOKUP(B123,'[6]cell downs 03052026 8h40 '!$B:$B,'[6]cell downs 03052026 8h40 '!$R:$R,"")</f>
        <v/>
      </c>
      <c r="AY123" s="24" t="str">
        <f>_xlfn.XLOOKUP(B123,'[7]ALL SITES DOWN'!$D:$D,'[7]ALL SITES DOWN'!$J:$J,"")</f>
        <v/>
      </c>
      <c r="AZ123" s="24" t="str">
        <f>_xlfn.XLOOKUP(B123,'[8]ALL SITES DOWN'!$D:$D,'[8]ALL SITES DOWN'!$J:$J,"")</f>
        <v/>
      </c>
      <c r="BA123" s="9" t="str">
        <f>_xlfn.XLOOKUP(B123,[9]sheet1!$AC:$AC,[9]sheet1!$AF:$AF,"")</f>
        <v/>
      </c>
      <c r="BB123" s="14" t="s">
        <v>5537</v>
      </c>
      <c r="BC123" s="14" t="s">
        <v>5537</v>
      </c>
      <c r="BD123" s="14" t="str">
        <f>_xlfn.XLOOKUP(B123,'[10]cell downs 18042026 17h'!$B:$B,'[10]cell downs 18042026 17h'!$B:$B,"")</f>
        <v/>
      </c>
      <c r="BE123" s="14" t="str">
        <f>_xlfn.XLOOKUP(B123,'[11]Cells Huawei 19042026 15h'!$B:$B,'[11]Cells Huawei 19042026 15h'!$B:$B,"")</f>
        <v/>
      </c>
      <c r="BF123" s="9" t="str">
        <f>_xlfn.XLOOKUP(B123,'[12]cells down 19042026 9H40'!$B:$B,'[12]cells down 19042026 9H40'!$B:$B,"")</f>
        <v/>
      </c>
      <c r="BG123" s="9" t="s">
        <v>1746</v>
      </c>
      <c r="BH123" s="9" t="s">
        <v>318</v>
      </c>
    </row>
    <row r="124" spans="1:60" s="9" customFormat="1" x14ac:dyDescent="0.3">
      <c r="A124" s="3" t="s">
        <v>2062</v>
      </c>
      <c r="B124" s="31" t="s">
        <v>2063</v>
      </c>
      <c r="C124" s="3" t="str">
        <f>_xlfn.XLOOKUP(B124,'[1]daily break down'!$D:$D,'[1]daily break down'!$E:$E,"")</f>
        <v>LITTORAL</v>
      </c>
      <c r="D124" s="3" t="s">
        <v>11</v>
      </c>
      <c r="E124" s="3" t="s">
        <v>96</v>
      </c>
      <c r="F124" s="3" t="s">
        <v>31</v>
      </c>
      <c r="G124" s="3" t="s">
        <v>2064</v>
      </c>
      <c r="H124" s="41" t="str">
        <f>_xlfn.XLOOKUP(B124,[2]CALCULATION!$B:$B,[2]CALCULATION!$H:$H,"")</f>
        <v>NOKIA</v>
      </c>
      <c r="I124" s="34">
        <v>0</v>
      </c>
      <c r="J124" s="34">
        <v>0</v>
      </c>
      <c r="K124" s="34">
        <v>0</v>
      </c>
      <c r="L124" s="34">
        <v>0</v>
      </c>
      <c r="M124" s="34">
        <v>3.1407109232144901</v>
      </c>
      <c r="N124" s="34">
        <v>1.0531151735374513</v>
      </c>
      <c r="O124" s="34">
        <v>6.2353738111532296E-2</v>
      </c>
      <c r="P124" s="34">
        <v>3.6060977227545345E-2</v>
      </c>
      <c r="Q124" s="34">
        <v>0.20585205939642395</v>
      </c>
      <c r="R124" s="34">
        <v>6.482468978853726</v>
      </c>
      <c r="S124" s="35">
        <v>5.5979681424939098</v>
      </c>
      <c r="T124" s="35">
        <v>54411.302426997456</v>
      </c>
      <c r="U124" s="35">
        <v>4.7922494416687869</v>
      </c>
      <c r="V124" s="35">
        <v>4.9152397026425287</v>
      </c>
      <c r="W124" s="35">
        <v>4.7076045920332836</v>
      </c>
      <c r="X124" s="35">
        <v>4.9729216747089708</v>
      </c>
      <c r="Y124" s="35">
        <v>5.0760059697574142</v>
      </c>
      <c r="Z124" s="35">
        <v>4.7777321199772844</v>
      </c>
      <c r="AA124" s="35">
        <v>32.370313417982565</v>
      </c>
      <c r="AB124" s="35">
        <v>1.7909878691147769</v>
      </c>
      <c r="AC124" s="35">
        <v>0</v>
      </c>
      <c r="AD124" s="35">
        <v>5.2237330481697963</v>
      </c>
      <c r="AE124" s="58" t="s">
        <v>5560</v>
      </c>
      <c r="AF124" s="58"/>
      <c r="AG124" s="57" t="str" cm="1">
        <f t="array" ref="AG124">IFERROR(_xlfn.IFS(
AI124="MPR ISSUE","PDH",
AI124="BSS Hardware Issue","BSS",
AI124="Sites strategiques, MLL, Pylone, etc.","ENVTECH",
AI124="AKTIVCO DEFAUT GE &amp; POWER Cabinet","AKTIVCO",
AI124="AKTIVCO Coupure ENEO &amp; Baisse de tension","AKTIVCO GRID ONLY",
AI124="Coupure ENEO &amp; Baisse de tension","IHS GRID ONLY",
AI124="Defaut GE &amp; POWER Cabinet","IHS",
AI124="Sharing","Partners",
AI124="Sites strategiques &amp; DataCenter","SST &amp; DC",
AI124="Exclu","Exclu",
AI124="SAT","SAT",
AI124="SPARE-ISSUE","SPARE-ISSUE",
AI124="Fiber CAmtel","TRANS_FO_CAMTEL",
AI124="Fiber AOF","Fiber AOF",
AI124="Projet OCM (HUAWEI)","TRAVAUX-HUAWEI",
AI124="Projet OCM (NOKIA)","TRAVAUX-NOKIA",
AI124="ACCESS-ISSUE","ACCESS-ISSUE",
AI124="Projet OCM (ZTE, NOKIA, autres projets)","TRAVAUX OCM",
AI124="No root CAuse","No root cause",
AI124="ODU HS","PDH",
AI124="IP &amp; VLAN","PDH",
AI124="Warehouse HUAWEI","SPARE-ISSUE",
AI124="SPARE-HS","SPARE-ISSUE",
AI124="Power Telco","BSS",AI124="no impacts","no impacts"
),"")</f>
        <v>IHS</v>
      </c>
      <c r="AH124" s="57" t="str" cm="1">
        <f t="array" ref="AH124">IFERROR(_xlfn.IFS(
AI124="MPR ISSUE","TX ISSUE",
AI124="BSS Hardware Issue","RAN ISSUE",
AI124="Sites strategiques, MLL, Pylone, etc.","ENVTECH",
AI124="AKTIVCO DEFAUT GE &amp; POWER Cabinet","POWER ISSUE",
AI124="AKTIVCO Coupure ENEO &amp; Baisse de tension","POWER ISSUE",
AI124="Coupure ENEO &amp; Baisse de tension","POWER ISSUE",
AI124="Defaut GE &amp; POWER Cabinet","POWER ISSUE",
AI124="Sharing","POWER ISSUE",
AI124="Sites strategiques &amp; DataCenter","POWER ISSUE",
AI124="Exclu","Exclu",
AI124="SAT","TX ISSUE",
AI124="SPARE-ISSUE","SPARE-ISSUE",
AI124="Fiber CAmtel","TX ISSUE",
AI124="Fiber AOF","TX ISSUE",
AI124="Projet OCM (HUAWEI)","TRAVAUX-HUAWEI",
AI124="Projet OCM (NOKIA)","TRAVAUX -NOKIA",
AI124="ACCESS-ISSUE","ACCESS-ISSUE",
AI124="Projet OCM (ZTE, NOKIA, autres projets)","TRAVAUX OCM",
AI124="No root CAuse","No root cause",
AI124="ODU HS","TX ISSUE",
AI124="IP &amp; VLAN","TX ISSUE",
AI124="Warehouse HUAWEI","SPARE-ISSUE",
AI124="SPARE-HS","SPARE-ISSUE",
AI124="Power Telco","RAN ISSUE",AI124="no impacts","no impacts"
),"")</f>
        <v>POWER ISSUE</v>
      </c>
      <c r="AI124" s="85" t="s">
        <v>5330</v>
      </c>
      <c r="AJ124" s="57" t="str" cm="1">
        <f t="array" ref="AJ124">IFERROR(_xlfn.IFS(
AI124="MPR ISSUE","ACTIVE",
AI124="BSS Hardware Issue","ACTIVE",
AI124="Sites strategiques, MLL, Pylone, etc.","PASSIVE",
AI124="AKTIVCO DEFAUT GE &amp; POWER Cabinet","PASSIVE",
AI124="AKTIVCO Coupure ENEO &amp; Baisse de tension","PASSIVE",
AI124="Coupure ENEO &amp; Baisse de tension","PASSIVE",
AI124="Defaut GE &amp; POWER Cabinet","PASSIVE",
AI124="Sharing","PASSIVE",
AI124="Sites strategiques &amp; DataCenter","PASSIVE",
AI124="Exclu","Exclu",
AI124="SAT","ACTIVE",
AI124="SPARE-ISSUE","SPARE-ISSUE",
AI124="Fiber CAmtel","ACTIVE",
AI124="Fiber AOF","ACTIVE",
AI124="Projet OCM (HUAWEI)","PLANNED WORKS",
AI124="Projet OCM (NOKIA)","PLANNED WORKS",
AI124="ACCESS-ISSUE","ACCESS-ISSUE",
AI124="Projet OCM (ZTE, NOKIA, autres projets)","PLANNED WORKS",
AI124="No root CAuse","No root cause",
AI124="ODU HS","ACTIVE",
AI124="IP &amp; VLAN","ACTIVE",
AI124="Warehouse HUAWEI","SPARE-ISSUE",
AI124="SPARE-HS","SPARE-ISSUE",
AI124="Power Telco","ACTIVE", AI124="no impacts","no impacts"
),"")</f>
        <v>PASSIVE</v>
      </c>
      <c r="AK124" s="23" t="s">
        <v>6066</v>
      </c>
      <c r="AL124" s="23" t="str">
        <f t="shared" si="7"/>
        <v>LIT_500</v>
      </c>
      <c r="AN124" s="9" t="s">
        <v>6047</v>
      </c>
      <c r="AO124" s="23" t="str">
        <f>_xlfn.XLOOKUP(B124,'INCIDENT-05-03-2026'!E:E,'INCIDENT-05-03-2026'!F:F,"")</f>
        <v/>
      </c>
      <c r="AP124" s="7" t="s">
        <v>5941</v>
      </c>
      <c r="AQ124" s="6"/>
      <c r="AR124" s="7"/>
      <c r="AS124" s="3" t="str">
        <f>_xlfn.XLOOKUP(B124,'[3]tt num | region | site id'!$C:$C,'[3]tt num | region | site id'!$Q:$Q,"")</f>
        <v/>
      </c>
      <c r="AT124" s="24" t="str">
        <f>_xlfn.XLOOKUP(B124,'[4]Cells Huawei 03052026 12h'!$B:$B,'[4]Cells Huawei 03052026 12h'!$T:$T,"")</f>
        <v/>
      </c>
      <c r="AU124" s="24" t="str">
        <f>_xlfn.XLOOKUP(B124,'[5]cells down 02052026 8h50'!$B:$B,'[5]cells down 02052026 8h50'!$R:$R,"")</f>
        <v/>
      </c>
      <c r="AV124" s="24" t="str">
        <f>_xlfn.XLOOKUP(B124,'[5]cells down 02052026 13h50'!$B:$B,'[5]cells down 02052026 13h50'!$R:$R,"")</f>
        <v/>
      </c>
      <c r="AW124" s="24" t="str">
        <f>_xlfn.XLOOKUP(B124,'[5]cells down 02052026 13h50'!$B:$B,'[5]cells down 02052026 13h50'!$R:$R,"")</f>
        <v/>
      </c>
      <c r="AX124" s="24" t="str">
        <f>_xlfn.XLOOKUP(B124,'[6]cell downs 03052026 8h40 '!$B:$B,'[6]cell downs 03052026 8h40 '!$R:$R,"")</f>
        <v/>
      </c>
      <c r="AY124" s="24" t="str">
        <f>_xlfn.XLOOKUP(B124,'[7]ALL SITES DOWN'!$D:$D,'[7]ALL SITES DOWN'!$J:$J,"")</f>
        <v/>
      </c>
      <c r="AZ124" s="24" t="str">
        <f>_xlfn.XLOOKUP(B124,'[8]ALL SITES DOWN'!$D:$D,'[8]ALL SITES DOWN'!$J:$J,"")</f>
        <v/>
      </c>
      <c r="BA124" s="9" t="str">
        <f>_xlfn.XLOOKUP(B124,[9]sheet1!$AC:$AC,[9]sheet1!$AF:$AF,"")</f>
        <v>(05/03/2026 ticket)..INC-20260503-00017179...Others Transmission equipement fault</v>
      </c>
      <c r="BB124" s="14" t="s">
        <v>5980</v>
      </c>
      <c r="BC124" s="14" t="s">
        <v>5537</v>
      </c>
      <c r="BD124" s="14" t="str">
        <f>_xlfn.XLOOKUP(B124,'[10]cell downs 18042026 17h'!$B:$B,'[10]cell downs 18042026 17h'!$B:$B,"")</f>
        <v/>
      </c>
      <c r="BE124" s="14" t="str">
        <f>_xlfn.XLOOKUP(B124,'[11]Cells Huawei 19042026 15h'!$B:$B,'[11]Cells Huawei 19042026 15h'!$B:$B,"")</f>
        <v/>
      </c>
      <c r="BF124" s="9" t="str">
        <f>_xlfn.XLOOKUP(B124,'[12]cells down 19042026 9H40'!$B:$B,'[12]cells down 19042026 9H40'!$B:$B,"")</f>
        <v/>
      </c>
      <c r="BG124" s="9" t="s">
        <v>2063</v>
      </c>
      <c r="BH124" s="9" t="s">
        <v>5459</v>
      </c>
    </row>
    <row r="125" spans="1:60" s="9" customFormat="1" x14ac:dyDescent="0.3">
      <c r="A125" s="1" t="s">
        <v>2895</v>
      </c>
      <c r="B125" s="8" t="s">
        <v>2896</v>
      </c>
      <c r="C125" s="3" t="str">
        <f>_xlfn.XLOOKUP(B125,'[1]daily break down'!$D:$D,'[1]daily break down'!$E:$E,"")</f>
        <v>Garoua</v>
      </c>
      <c r="D125" s="1" t="s">
        <v>21</v>
      </c>
      <c r="E125" s="1" t="s">
        <v>122</v>
      </c>
      <c r="F125" s="3" t="s">
        <v>23</v>
      </c>
      <c r="G125" s="1" t="s">
        <v>24</v>
      </c>
      <c r="H125" s="40" t="str">
        <f>_xlfn.XLOOKUP(B125,[2]CALCULATION!$B:$B,[2]CALCULATION!$H:$H,"")</f>
        <v>Huawei</v>
      </c>
      <c r="I125" s="34">
        <v>0</v>
      </c>
      <c r="J125" s="34">
        <v>0</v>
      </c>
      <c r="K125" s="34">
        <v>4.2541298907351761</v>
      </c>
      <c r="L125" s="34">
        <v>0</v>
      </c>
      <c r="M125" s="34">
        <v>0</v>
      </c>
      <c r="N125" s="34">
        <v>0</v>
      </c>
      <c r="O125" s="34">
        <v>0</v>
      </c>
      <c r="P125" s="34">
        <v>0</v>
      </c>
      <c r="Q125" s="34">
        <v>0.87926936104761821</v>
      </c>
      <c r="R125" s="34">
        <v>7.6676568702148487</v>
      </c>
      <c r="S125" s="35">
        <v>0</v>
      </c>
      <c r="T125" s="35">
        <v>0</v>
      </c>
      <c r="U125" s="35">
        <v>0</v>
      </c>
      <c r="V125" s="35">
        <v>3.4559923009533917</v>
      </c>
      <c r="W125" s="35">
        <v>0</v>
      </c>
      <c r="X125" s="35">
        <v>0</v>
      </c>
      <c r="Y125" s="35">
        <v>1.6338536895783218</v>
      </c>
      <c r="Z125" s="35">
        <v>0.8021326473248811</v>
      </c>
      <c r="AA125" s="35">
        <v>4.0928283954613942</v>
      </c>
      <c r="AB125" s="35">
        <v>5.21646164203311</v>
      </c>
      <c r="AC125" s="35">
        <v>5.5250625455548317</v>
      </c>
      <c r="AD125" s="35">
        <v>5.2169387586214757</v>
      </c>
      <c r="AE125" s="58" t="s">
        <v>5560</v>
      </c>
      <c r="AF125" s="58"/>
      <c r="AG125" s="57" t="str" cm="1">
        <f t="array" ref="AG125">IFERROR(_xlfn.IFS(
AI125="MPR ISSUE","PDH",
AI125="BSS Hardware Issue","BSS",
AI125="Sites strategiques, MLL, Pylone, etc.","ENVTECH",
AI125="AKTIVCO DEFAUT GE &amp; POWER Cabinet","AKTIVCO",
AI125="AKTIVCO Coupure ENEO &amp; Baisse de tension","AKTIVCO GRID ONLY",
AI125="Coupure ENEO &amp; Baisse de tension","IHS GRID ONLY",
AI125="Defaut GE &amp; POWER Cabinet","IHS",
AI125="Sharing","Partners",
AI125="Sites strategiques &amp; DataCenter","SST &amp; DC",
AI125="Exclu","Exclu",
AI125="SAT","SAT",
AI125="SPARE-ISSUE","SPARE-ISSUE",
AI125="Fiber CAmtel","TRANS_FO_CAMTEL",
AI125="Fiber AOF","Fiber AOF",
AI125="Projet OCM (HUAWEI)","TRAVAUX-HUAWEI",
AI125="Projet OCM (NOKIA)","TRAVAUX-NOKIA",
AI125="ACCESS-ISSUE","ACCESS-ISSUE",
AI125="Projet OCM (ZTE, NOKIA, autres projets)","TRAVAUX OCM",
AI125="No root CAuse","No root cause",
AI125="ODU HS","PDH",
AI125="IP &amp; VLAN","PDH",
AI125="Warehouse HUAWEI","SPARE-ISSUE",
AI125="SPARE-HS","SPARE-ISSUE",
AI125="Power Telco","BSS",AI125="no impacts","no impacts"
),"")</f>
        <v>AKTIVCO</v>
      </c>
      <c r="AH125" s="57" t="str" cm="1">
        <f t="array" ref="AH125">IFERROR(_xlfn.IFS(
AI125="MPR ISSUE","TX ISSUE",
AI125="BSS Hardware Issue","RAN ISSUE",
AI125="Sites strategiques, MLL, Pylone, etc.","ENVTECH",
AI125="AKTIVCO DEFAUT GE &amp; POWER Cabinet","POWER ISSUE",
AI125="AKTIVCO Coupure ENEO &amp; Baisse de tension","POWER ISSUE",
AI125="Coupure ENEO &amp; Baisse de tension","POWER ISSUE",
AI125="Defaut GE &amp; POWER Cabinet","POWER ISSUE",
AI125="Sharing","POWER ISSUE",
AI125="Sites strategiques &amp; DataCenter","POWER ISSUE",
AI125="Exclu","Exclu",
AI125="SAT","TX ISSUE",
AI125="SPARE-ISSUE","SPARE-ISSUE",
AI125="Fiber CAmtel","TX ISSUE",
AI125="Fiber AOF","TX ISSUE",
AI125="Projet OCM (HUAWEI)","TRAVAUX-HUAWEI",
AI125="Projet OCM (NOKIA)","TRAVAUX -NOKIA",
AI125="ACCESS-ISSUE","ACCESS-ISSUE",
AI125="Projet OCM (ZTE, NOKIA, autres projets)","TRAVAUX OCM",
AI125="No root CAuse","No root cause",
AI125="ODU HS","TX ISSUE",
AI125="IP &amp; VLAN","TX ISSUE",
AI125="Warehouse HUAWEI","SPARE-ISSUE",
AI125="SPARE-HS","SPARE-ISSUE",
AI125="Power Telco","RAN ISSUE",AI125="no impacts","no impacts"
),"")</f>
        <v>POWER ISSUE</v>
      </c>
      <c r="AI125" s="85" t="s">
        <v>5325</v>
      </c>
      <c r="AJ125" s="57" t="str" cm="1">
        <f t="array" ref="AJ125">IFERROR(_xlfn.IFS(
AI125="MPR ISSUE","ACTIVE",
AI125="BSS Hardware Issue","ACTIVE",
AI125="Sites strategiques, MLL, Pylone, etc.","PASSIVE",
AI125="AKTIVCO DEFAUT GE &amp; POWER Cabinet","PASSIVE",
AI125="AKTIVCO Coupure ENEO &amp; Baisse de tension","PASSIVE",
AI125="Coupure ENEO &amp; Baisse de tension","PASSIVE",
AI125="Defaut GE &amp; POWER Cabinet","PASSIVE",
AI125="Sharing","PASSIVE",
AI125="Sites strategiques &amp; DataCenter","PASSIVE",
AI125="Exclu","Exclu",
AI125="SAT","ACTIVE",
AI125="SPARE-ISSUE","SPARE-ISSUE",
AI125="Fiber CAmtel","ACTIVE",
AI125="Fiber AOF","ACTIVE",
AI125="Projet OCM (HUAWEI)","PLANNED WORKS",
AI125="Projet OCM (NOKIA)","PLANNED WORKS",
AI125="ACCESS-ISSUE","ACCESS-ISSUE",
AI125="Projet OCM (ZTE, NOKIA, autres projets)","PLANNED WORKS",
AI125="No root CAuse","No root cause",
AI125="ODU HS","ACTIVE",
AI125="IP &amp; VLAN","ACTIVE",
AI125="Warehouse HUAWEI","SPARE-ISSUE",
AI125="SPARE-HS","SPARE-ISSUE",
AI125="Power Telco","ACTIVE", AI125="no impacts","no impacts"
),"")</f>
        <v>PASSIVE</v>
      </c>
      <c r="AK125" s="23" t="s">
        <v>6058</v>
      </c>
      <c r="AL125" s="23" t="str">
        <f t="shared" si="7"/>
        <v>NRD_146</v>
      </c>
      <c r="AN125" s="9" t="s">
        <v>6048</v>
      </c>
      <c r="AO125" s="23" t="str">
        <f>_xlfn.XLOOKUP(B125,'INCIDENT-05-03-2026'!E:E,'INCIDENT-05-03-2026'!F:F,"")</f>
        <v/>
      </c>
      <c r="AP125" s="7" t="s">
        <v>5941</v>
      </c>
      <c r="AQ125" s="6"/>
      <c r="AR125" s="7"/>
      <c r="AS125" s="3" t="str">
        <f>_xlfn.XLOOKUP(B125,'[3]tt num | region | site id'!$C:$C,'[3]tt num | region | site id'!$Q:$Q,"")</f>
        <v/>
      </c>
      <c r="AT125" s="24" t="str">
        <f>_xlfn.XLOOKUP(B125,'[4]Cells Huawei 03052026 12h'!$B:$B,'[4]Cells Huawei 03052026 12h'!$T:$T,"")</f>
        <v/>
      </c>
      <c r="AU125" s="24" t="str">
        <f>_xlfn.XLOOKUP(B125,'[5]cells down 02052026 8h50'!$B:$B,'[5]cells down 02052026 8h50'!$R:$R,"")</f>
        <v/>
      </c>
      <c r="AV125" s="24" t="str">
        <f>_xlfn.XLOOKUP(B125,'[5]cells down 02052026 13h50'!$B:$B,'[5]cells down 02052026 13h50'!$R:$R,"")</f>
        <v/>
      </c>
      <c r="AW125" s="24" t="str">
        <f>_xlfn.XLOOKUP(B125,'[5]cells down 02052026 13h50'!$B:$B,'[5]cells down 02052026 13h50'!$R:$R,"")</f>
        <v/>
      </c>
      <c r="AX125" s="24" t="str">
        <f>_xlfn.XLOOKUP(B125,'[6]cell downs 03052026 8h40 '!$B:$B,'[6]cell downs 03052026 8h40 '!$R:$R,"")</f>
        <v/>
      </c>
      <c r="AY125" s="24" t="str">
        <f>_xlfn.XLOOKUP(B125,'[7]ALL SITES DOWN'!$D:$D,'[7]ALL SITES DOWN'!$J:$J,"")</f>
        <v/>
      </c>
      <c r="AZ125" s="24" t="str">
        <f>_xlfn.XLOOKUP(B125,'[8]ALL SITES DOWN'!$D:$D,'[8]ALL SITES DOWN'!$J:$J,"")</f>
        <v/>
      </c>
      <c r="BA125" s="9" t="str">
        <f>_xlfn.XLOOKUP(B125,[9]sheet1!$AC:$AC,[9]sheet1!$AF:$AF,"")</f>
        <v/>
      </c>
      <c r="BB125" s="14" t="s">
        <v>5980</v>
      </c>
      <c r="BC125" s="14" t="s">
        <v>5537</v>
      </c>
      <c r="BD125" s="14" t="str">
        <f>_xlfn.XLOOKUP(B125,'[10]cell downs 18042026 17h'!$B:$B,'[10]cell downs 18042026 17h'!$B:$B,"")</f>
        <v/>
      </c>
      <c r="BE125" s="14" t="str">
        <f>_xlfn.XLOOKUP(B125,'[11]Cells Huawei 19042026 15h'!$B:$B,'[11]Cells Huawei 19042026 15h'!$B:$B,"")</f>
        <v/>
      </c>
      <c r="BF125" s="9" t="str">
        <f>_xlfn.XLOOKUP(B125,'[12]cells down 19042026 9H40'!$B:$B,'[12]cells down 19042026 9H40'!$B:$B,"")</f>
        <v/>
      </c>
      <c r="BG125" s="9" t="s">
        <v>5537</v>
      </c>
      <c r="BH125" s="9" t="s">
        <v>5537</v>
      </c>
    </row>
    <row r="126" spans="1:60" s="9" customFormat="1" ht="17.55" customHeight="1" x14ac:dyDescent="0.3">
      <c r="A126" s="1" t="s">
        <v>651</v>
      </c>
      <c r="B126" s="1" t="s">
        <v>652</v>
      </c>
      <c r="C126" s="3" t="str">
        <f>_xlfn.XLOOKUP(B126,'[1]daily break down'!$D:$D,'[1]daily break down'!$E:$E,"")</f>
        <v>Maroua</v>
      </c>
      <c r="D126" s="1" t="s">
        <v>21</v>
      </c>
      <c r="E126" s="1" t="s">
        <v>80</v>
      </c>
      <c r="F126" s="3" t="s">
        <v>55</v>
      </c>
      <c r="G126" s="1" t="s">
        <v>84</v>
      </c>
      <c r="H126" s="40" t="str">
        <f>_xlfn.XLOOKUP(B126,[2]CALCULATION!$B:$B,[2]CALCULATION!$H:$H,"")</f>
        <v>Huawei</v>
      </c>
      <c r="I126" s="34">
        <v>6.8181185847223293</v>
      </c>
      <c r="J126" s="34">
        <v>8.7211927815017418</v>
      </c>
      <c r="K126" s="34">
        <v>4.1585517060322506</v>
      </c>
      <c r="L126" s="34">
        <v>3.7943772418693444</v>
      </c>
      <c r="M126" s="34">
        <v>2.4318664338118841</v>
      </c>
      <c r="N126" s="34">
        <v>4.2425014196722337</v>
      </c>
      <c r="O126" s="34">
        <v>15.466383730984241</v>
      </c>
      <c r="P126" s="34">
        <v>4.9824074787477199</v>
      </c>
      <c r="Q126" s="34">
        <v>3.6785205731195405</v>
      </c>
      <c r="R126" s="34">
        <v>4.2763702333969684</v>
      </c>
      <c r="S126" s="35">
        <v>2.6707316377167678</v>
      </c>
      <c r="T126" s="35">
        <v>4.6416326373372367</v>
      </c>
      <c r="U126" s="35">
        <v>2.6380221040826632</v>
      </c>
      <c r="V126" s="35">
        <v>12.469680366860427</v>
      </c>
      <c r="W126" s="35">
        <v>4.6416326373372367</v>
      </c>
      <c r="X126" s="35">
        <v>3.5826213570069032</v>
      </c>
      <c r="Y126" s="35">
        <v>6.9608705515747653</v>
      </c>
      <c r="Z126" s="35">
        <v>3.4213744139393265</v>
      </c>
      <c r="AA126" s="35">
        <v>8.2980628194829116</v>
      </c>
      <c r="AB126" s="35">
        <v>10.656903346015618</v>
      </c>
      <c r="AC126" s="35">
        <v>0.86988527295689988</v>
      </c>
      <c r="AD126" s="35">
        <v>5.2162431905670976</v>
      </c>
      <c r="AE126" s="58" t="s">
        <v>5560</v>
      </c>
      <c r="AF126" s="58"/>
      <c r="AG126" s="57" t="str" cm="1">
        <f t="array" ref="AG126">IFERROR(_xlfn.IFS(
AI126="MPR ISSUE","PDH",
AI126="BSS Hardware Issue","BSS",
AI126="Sites strategiques, MLL, Pylone, etc.","ENVTECH",
AI126="AKTIVCO DEFAUT GE &amp; POWER Cabinet","AKTIVCO",
AI126="AKTIVCO Coupure ENEO &amp; Baisse de tension","AKTIVCO GRID ONLY",
AI126="Coupure ENEO &amp; Baisse de tension","IHS GRID ONLY",
AI126="Defaut GE &amp; POWER Cabinet","IHS",
AI126="Sharing","Partners",
AI126="Sites strategiques &amp; DataCenter","SST &amp; DC",
AI126="Exclu","Exclu",
AI126="SAT","SAT",
AI126="SPARE-ISSUE","SPARE-ISSUE",
AI126="Fiber CAmtel","TRANS_FO_CAMTEL",
AI126="Fiber AOF","Fiber AOF",
AI126="Projet OCM (HUAWEI)","TRAVAUX-HUAWEI",
AI126="Projet OCM (NOKIA)","TRAVAUX-NOKIA",
AI126="ACCESS-ISSUE","ACCESS-ISSUE",
AI126="Projet OCM (ZTE, NOKIA, autres projets)","TRAVAUX OCM",
AI126="No root CAuse","No root cause",
AI126="ODU HS","PDH",
AI126="IP &amp; VLAN","PDH",
AI126="Warehouse HUAWEI","SPARE-ISSUE",
AI126="SPARE-HS","SPARE-ISSUE",
AI126="Power Telco","BSS",AI126="no impacts","no impacts"
),"")</f>
        <v>AKTIVCO</v>
      </c>
      <c r="AH126" s="57" t="str" cm="1">
        <f t="array" ref="AH126">IFERROR(_xlfn.IFS(
AI126="MPR ISSUE","TX ISSUE",
AI126="BSS Hardware Issue","RAN ISSUE",
AI126="Sites strategiques, MLL, Pylone, etc.","ENVTECH",
AI126="AKTIVCO DEFAUT GE &amp; POWER Cabinet","POWER ISSUE",
AI126="AKTIVCO Coupure ENEO &amp; Baisse de tension","POWER ISSUE",
AI126="Coupure ENEO &amp; Baisse de tension","POWER ISSUE",
AI126="Defaut GE &amp; POWER Cabinet","POWER ISSUE",
AI126="Sharing","POWER ISSUE",
AI126="Sites strategiques &amp; DataCenter","POWER ISSUE",
AI126="Exclu","Exclu",
AI126="SAT","TX ISSUE",
AI126="SPARE-ISSUE","SPARE-ISSUE",
AI126="Fiber CAmtel","TX ISSUE",
AI126="Fiber AOF","TX ISSUE",
AI126="Projet OCM (HUAWEI)","TRAVAUX-HUAWEI",
AI126="Projet OCM (NOKIA)","TRAVAUX -NOKIA",
AI126="ACCESS-ISSUE","ACCESS-ISSUE",
AI126="Projet OCM (ZTE, NOKIA, autres projets)","TRAVAUX OCM",
AI126="No root CAuse","No root cause",
AI126="ODU HS","TX ISSUE",
AI126="IP &amp; VLAN","TX ISSUE",
AI126="Warehouse HUAWEI","SPARE-ISSUE",
AI126="SPARE-HS","SPARE-ISSUE",
AI126="Power Telco","RAN ISSUE",AI126="no impacts","no impacts"
),"")</f>
        <v>POWER ISSUE</v>
      </c>
      <c r="AI126" s="85" t="s">
        <v>5325</v>
      </c>
      <c r="AJ126" s="57" t="str" cm="1">
        <f t="array" ref="AJ126">IFERROR(_xlfn.IFS(
AI126="MPR ISSUE","ACTIVE",
AI126="BSS Hardware Issue","ACTIVE",
AI126="Sites strategiques, MLL, Pylone, etc.","PASSIVE",
AI126="AKTIVCO DEFAUT GE &amp; POWER Cabinet","PASSIVE",
AI126="AKTIVCO Coupure ENEO &amp; Baisse de tension","PASSIVE",
AI126="Coupure ENEO &amp; Baisse de tension","PASSIVE",
AI126="Defaut GE &amp; POWER Cabinet","PASSIVE",
AI126="Sharing","PASSIVE",
AI126="Sites strategiques &amp; DataCenter","PASSIVE",
AI126="Exclu","Exclu",
AI126="SAT","ACTIVE",
AI126="SPARE-ISSUE","SPARE-ISSUE",
AI126="Fiber CAmtel","ACTIVE",
AI126="Fiber AOF","ACTIVE",
AI126="Projet OCM (HUAWEI)","PLANNED WORKS",
AI126="Projet OCM (NOKIA)","PLANNED WORKS",
AI126="ACCESS-ISSUE","ACCESS-ISSUE",
AI126="Projet OCM (ZTE, NOKIA, autres projets)","PLANNED WORKS",
AI126="No root CAuse","No root cause",
AI126="ODU HS","ACTIVE",
AI126="IP &amp; VLAN","ACTIVE",
AI126="Warehouse HUAWEI","SPARE-ISSUE",
AI126="SPARE-HS","SPARE-ISSUE",
AI126="Power Telco","ACTIVE", AI126="no impacts","no impacts"
),"")</f>
        <v>PASSIVE</v>
      </c>
      <c r="AK126" s="23" t="s">
        <v>6058</v>
      </c>
      <c r="AL126" s="23" t="str">
        <f t="shared" si="7"/>
        <v>EXN_235</v>
      </c>
      <c r="AN126" s="9" t="s">
        <v>6036</v>
      </c>
      <c r="AO126" s="23" t="str">
        <f>_xlfn.XLOOKUP(B126,'INCIDENT-05-03-2026'!E:E,'INCIDENT-05-03-2026'!F:F,"")</f>
        <v/>
      </c>
      <c r="AP126" s="7" t="s">
        <v>5941</v>
      </c>
      <c r="AQ126" s="6"/>
      <c r="AR126" s="7"/>
      <c r="AS126" s="3" t="str">
        <f>_xlfn.XLOOKUP(B126,'[3]tt num | region | site id'!$C:$C,'[3]tt num | region | site id'!$Q:$Q,"")</f>
        <v/>
      </c>
      <c r="AT126" s="24" t="str">
        <f>_xlfn.XLOOKUP(B126,'[4]Cells Huawei 03052026 12h'!$B:$B,'[4]Cells Huawei 03052026 12h'!$T:$T,"")</f>
        <v/>
      </c>
      <c r="AU126" s="24" t="str">
        <f>_xlfn.XLOOKUP(B126,'[5]cells down 02052026 8h50'!$B:$B,'[5]cells down 02052026 8h50'!$R:$R,"")</f>
        <v/>
      </c>
      <c r="AV126" s="24" t="str">
        <f>_xlfn.XLOOKUP(B126,'[5]cells down 02052026 13h50'!$B:$B,'[5]cells down 02052026 13h50'!$R:$R,"")</f>
        <v/>
      </c>
      <c r="AW126" s="24" t="str">
        <f>_xlfn.XLOOKUP(B126,'[5]cells down 02052026 13h50'!$B:$B,'[5]cells down 02052026 13h50'!$R:$R,"")</f>
        <v/>
      </c>
      <c r="AX126" s="24" t="str">
        <f>_xlfn.XLOOKUP(B126,'[6]cell downs 03052026 8h40 '!$B:$B,'[6]cell downs 03052026 8h40 '!$R:$R,"")</f>
        <v/>
      </c>
      <c r="AY126" s="24" t="str">
        <f>_xlfn.XLOOKUP(B126,'[7]ALL SITES DOWN'!$D:$D,'[7]ALL SITES DOWN'!$J:$J,"")</f>
        <v/>
      </c>
      <c r="AZ126" s="24" t="str">
        <f>_xlfn.XLOOKUP(B126,'[8]ALL SITES DOWN'!$D:$D,'[8]ALL SITES DOWN'!$J:$J,"")</f>
        <v/>
      </c>
      <c r="BA126" s="9" t="str">
        <f>_xlfn.XLOOKUP(B126,[9]sheet1!$AC:$AC,[9]sheet1!$AF:$AF,"")</f>
        <v/>
      </c>
      <c r="BB126" s="14" t="s">
        <v>5980</v>
      </c>
      <c r="BC126" s="14" t="s">
        <v>5537</v>
      </c>
      <c r="BD126" s="14" t="str">
        <f>_xlfn.XLOOKUP(B126,'[10]cell downs 18042026 17h'!$B:$B,'[10]cell downs 18042026 17h'!$B:$B,"")</f>
        <v/>
      </c>
      <c r="BE126" s="14" t="str">
        <f>_xlfn.XLOOKUP(B126,'[11]Cells Huawei 19042026 15h'!$B:$B,'[11]Cells Huawei 19042026 15h'!$B:$B,"")</f>
        <v/>
      </c>
      <c r="BF126" s="9" t="str">
        <f>_xlfn.XLOOKUP(B126,'[12]cells down 19042026 9H40'!$B:$B,'[12]cells down 19042026 9H40'!$B:$B,"")</f>
        <v/>
      </c>
      <c r="BG126" s="9" t="s">
        <v>5537</v>
      </c>
      <c r="BH126" s="9" t="s">
        <v>5537</v>
      </c>
    </row>
    <row r="127" spans="1:60" s="9" customFormat="1" ht="26.55" customHeight="1" x14ac:dyDescent="0.3">
      <c r="A127" s="1" t="s">
        <v>2889</v>
      </c>
      <c r="B127" s="1" t="s">
        <v>2890</v>
      </c>
      <c r="C127" s="3" t="str">
        <f>_xlfn.XLOOKUP(B127,'[1]daily break down'!$D:$D,'[1]daily break down'!$E:$E,"")</f>
        <v>Garoua</v>
      </c>
      <c r="D127" s="1" t="s">
        <v>11</v>
      </c>
      <c r="E127" s="1" t="s">
        <v>12</v>
      </c>
      <c r="F127" s="3" t="s">
        <v>23</v>
      </c>
      <c r="G127" s="1" t="s">
        <v>24</v>
      </c>
      <c r="H127" s="40" t="str">
        <f>_xlfn.XLOOKUP(B127,[2]CALCULATION!$B:$B,[2]CALCULATION!$H:$H,"")</f>
        <v>Huawei</v>
      </c>
      <c r="I127" s="34">
        <v>3.910965148830162</v>
      </c>
      <c r="J127" s="34">
        <v>17.69355697094737</v>
      </c>
      <c r="K127" s="34">
        <v>13.9381137050449</v>
      </c>
      <c r="L127" s="34">
        <v>0</v>
      </c>
      <c r="M127" s="34">
        <v>0</v>
      </c>
      <c r="N127" s="34">
        <v>0</v>
      </c>
      <c r="O127" s="34">
        <v>0</v>
      </c>
      <c r="P127" s="34">
        <v>0.54165132849931374</v>
      </c>
      <c r="Q127" s="34">
        <v>0.8795368872223791</v>
      </c>
      <c r="R127" s="34">
        <v>7.612653488683998</v>
      </c>
      <c r="S127" s="35">
        <v>2.8418592141721817</v>
      </c>
      <c r="T127" s="35">
        <v>0</v>
      </c>
      <c r="U127" s="35">
        <v>0</v>
      </c>
      <c r="V127" s="35">
        <v>3.8896700653191911</v>
      </c>
      <c r="W127" s="35">
        <v>0</v>
      </c>
      <c r="X127" s="35">
        <v>0</v>
      </c>
      <c r="Y127" s="35">
        <v>1.6484962888769039</v>
      </c>
      <c r="Z127" s="35">
        <v>0.8032919274155117</v>
      </c>
      <c r="AA127" s="35">
        <v>4.0909549616520584</v>
      </c>
      <c r="AB127" s="35">
        <v>5.21646164203311</v>
      </c>
      <c r="AC127" s="35">
        <v>5.4238295827888638</v>
      </c>
      <c r="AD127" s="35">
        <v>5.1638794006272244</v>
      </c>
      <c r="AE127" s="58" t="s">
        <v>5560</v>
      </c>
      <c r="AF127" s="58"/>
      <c r="AG127" s="57" t="str" cm="1">
        <f t="array" ref="AG127">IFERROR(_xlfn.IFS(
AI127="MPR ISSUE","PDH",
AI127="BSS Hardware Issue","BSS",
AI127="Sites strategiques, MLL, Pylone, etc.","ENVTECH",
AI127="AKTIVCO DEFAUT GE &amp; POWER Cabinet","AKTIVCO",
AI127="AKTIVCO Coupure ENEO &amp; Baisse de tension","AKTIVCO GRID ONLY",
AI127="Coupure ENEO &amp; Baisse de tension","IHS GRID ONLY",
AI127="Defaut GE &amp; POWER Cabinet","IHS",
AI127="Sharing","Partners",
AI127="Sites strategiques &amp; DataCenter","SST &amp; DC",
AI127="Exclu","Exclu",
AI127="SAT","SAT",
AI127="SPARE-ISSUE","SPARE-ISSUE",
AI127="Fiber CAmtel","TRANS_FO_CAMTEL",
AI127="Fiber AOF","Fiber AOF",
AI127="Projet OCM (HUAWEI)","TRAVAUX-HUAWEI",
AI127="Projet OCM (NOKIA)","TRAVAUX-NOKIA",
AI127="ACCESS-ISSUE","ACCESS-ISSUE",
AI127="Projet OCM (ZTE, NOKIA, autres projets)","TRAVAUX OCM",
AI127="No root CAuse","No root cause",
AI127="ODU HS","PDH",
AI127="IP &amp; VLAN","PDH",
AI127="Warehouse HUAWEI","SPARE-ISSUE",
AI127="SPARE-HS","SPARE-ISSUE",
AI127="Power Telco","BSS",AI127="no impacts","no impacts"
),"")</f>
        <v>IHS</v>
      </c>
      <c r="AH127" s="57" t="str" cm="1">
        <f t="array" ref="AH127">IFERROR(_xlfn.IFS(
AI127="MPR ISSUE","TX ISSUE",
AI127="BSS Hardware Issue","RAN ISSUE",
AI127="Sites strategiques, MLL, Pylone, etc.","ENVTECH",
AI127="AKTIVCO DEFAUT GE &amp; POWER Cabinet","POWER ISSUE",
AI127="AKTIVCO Coupure ENEO &amp; Baisse de tension","POWER ISSUE",
AI127="Coupure ENEO &amp; Baisse de tension","POWER ISSUE",
AI127="Defaut GE &amp; POWER Cabinet","POWER ISSUE",
AI127="Sharing","POWER ISSUE",
AI127="Sites strategiques &amp; DataCenter","POWER ISSUE",
AI127="Exclu","Exclu",
AI127="SAT","TX ISSUE",
AI127="SPARE-ISSUE","SPARE-ISSUE",
AI127="Fiber CAmtel","TX ISSUE",
AI127="Fiber AOF","TX ISSUE",
AI127="Projet OCM (HUAWEI)","TRAVAUX-HUAWEI",
AI127="Projet OCM (NOKIA)","TRAVAUX -NOKIA",
AI127="ACCESS-ISSUE","ACCESS-ISSUE",
AI127="Projet OCM (ZTE, NOKIA, autres projets)","TRAVAUX OCM",
AI127="No root CAuse","No root cause",
AI127="ODU HS","TX ISSUE",
AI127="IP &amp; VLAN","TX ISSUE",
AI127="Warehouse HUAWEI","SPARE-ISSUE",
AI127="SPARE-HS","SPARE-ISSUE",
AI127="Power Telco","RAN ISSUE",AI127="no impacts","no impacts"
),"")</f>
        <v>POWER ISSUE</v>
      </c>
      <c r="AI127" s="85" t="s">
        <v>5330</v>
      </c>
      <c r="AJ127" s="57" t="str" cm="1">
        <f t="array" ref="AJ127">IFERROR(_xlfn.IFS(
AI127="MPR ISSUE","ACTIVE",
AI127="BSS Hardware Issue","ACTIVE",
AI127="Sites strategiques, MLL, Pylone, etc.","PASSIVE",
AI127="AKTIVCO DEFAUT GE &amp; POWER Cabinet","PASSIVE",
AI127="AKTIVCO Coupure ENEO &amp; Baisse de tension","PASSIVE",
AI127="Coupure ENEO &amp; Baisse de tension","PASSIVE",
AI127="Defaut GE &amp; POWER Cabinet","PASSIVE",
AI127="Sharing","PASSIVE",
AI127="Sites strategiques &amp; DataCenter","PASSIVE",
AI127="Exclu","Exclu",
AI127="SAT","ACTIVE",
AI127="SPARE-ISSUE","SPARE-ISSUE",
AI127="Fiber CAmtel","ACTIVE",
AI127="Fiber AOF","ACTIVE",
AI127="Projet OCM (HUAWEI)","PLANNED WORKS",
AI127="Projet OCM (NOKIA)","PLANNED WORKS",
AI127="ACCESS-ISSUE","ACCESS-ISSUE",
AI127="Projet OCM (ZTE, NOKIA, autres projets)","PLANNED WORKS",
AI127="No root CAuse","No root cause",
AI127="ODU HS","ACTIVE",
AI127="IP &amp; VLAN","ACTIVE",
AI127="Warehouse HUAWEI","SPARE-ISSUE",
AI127="SPARE-HS","SPARE-ISSUE",
AI127="Power Telco","ACTIVE", AI127="no impacts","no impacts"
),"")</f>
        <v>PASSIVE</v>
      </c>
      <c r="AK127" s="23" t="s">
        <v>6058</v>
      </c>
      <c r="AL127" s="23" t="str">
        <f t="shared" si="7"/>
        <v>NRD_083</v>
      </c>
      <c r="AN127" s="9" t="s">
        <v>6048</v>
      </c>
      <c r="AO127" s="23" t="str">
        <f>_xlfn.XLOOKUP(B127,'INCIDENT-05-03-2026'!E:E,'INCIDENT-05-03-2026'!F:F,"")</f>
        <v/>
      </c>
      <c r="AP127" s="7" t="s">
        <v>5941</v>
      </c>
      <c r="AQ127" s="6"/>
      <c r="AR127" s="7"/>
      <c r="AS127" s="3" t="str">
        <f>_xlfn.XLOOKUP(B127,'[3]tt num | region | site id'!$C:$C,'[3]tt num | region | site id'!$Q:$Q,"")</f>
        <v/>
      </c>
      <c r="AT127" s="24" t="str">
        <f>_xlfn.XLOOKUP(B127,'[4]Cells Huawei 03052026 12h'!$B:$B,'[4]Cells Huawei 03052026 12h'!$T:$T,"")</f>
        <v/>
      </c>
      <c r="AU127" s="24" t="str">
        <f>_xlfn.XLOOKUP(B127,'[5]cells down 02052026 8h50'!$B:$B,'[5]cells down 02052026 8h50'!$R:$R,"")</f>
        <v/>
      </c>
      <c r="AV127" s="24" t="str">
        <f>_xlfn.XLOOKUP(B127,'[5]cells down 02052026 13h50'!$B:$B,'[5]cells down 02052026 13h50'!$R:$R,"")</f>
        <v/>
      </c>
      <c r="AW127" s="24" t="str">
        <f>_xlfn.XLOOKUP(B127,'[5]cells down 02052026 13h50'!$B:$B,'[5]cells down 02052026 13h50'!$R:$R,"")</f>
        <v/>
      </c>
      <c r="AX127" s="24" t="str">
        <f>_xlfn.XLOOKUP(B127,'[6]cell downs 03052026 8h40 '!$B:$B,'[6]cell downs 03052026 8h40 '!$R:$R,"")</f>
        <v/>
      </c>
      <c r="AY127" s="24" t="str">
        <f>_xlfn.XLOOKUP(B127,'[7]ALL SITES DOWN'!$D:$D,'[7]ALL SITES DOWN'!$J:$J,"")</f>
        <v/>
      </c>
      <c r="AZ127" s="24" t="str">
        <f>_xlfn.XLOOKUP(B127,'[8]ALL SITES DOWN'!$D:$D,'[8]ALL SITES DOWN'!$J:$J,"")</f>
        <v/>
      </c>
      <c r="BA127" s="9" t="str">
        <f>_xlfn.XLOOKUP(B127,[9]sheet1!$AC:$AC,[9]sheet1!$AF:$AF,"")</f>
        <v/>
      </c>
      <c r="BB127" s="14" t="s">
        <v>5980</v>
      </c>
      <c r="BC127" s="14" t="s">
        <v>5537</v>
      </c>
      <c r="BD127" s="14" t="str">
        <f>_xlfn.XLOOKUP(B127,'[10]cell downs 18042026 17h'!$B:$B,'[10]cell downs 18042026 17h'!$B:$B,"")</f>
        <v/>
      </c>
      <c r="BE127" s="14" t="str">
        <f>_xlfn.XLOOKUP(B127,'[11]Cells Huawei 19042026 15h'!$B:$B,'[11]Cells Huawei 19042026 15h'!$B:$B,"")</f>
        <v/>
      </c>
      <c r="BF127" s="9" t="str">
        <f>_xlfn.XLOOKUP(B127,'[12]cells down 19042026 9H40'!$B:$B,'[12]cells down 19042026 9H40'!$B:$B,"")</f>
        <v/>
      </c>
      <c r="BG127" s="9" t="s">
        <v>2890</v>
      </c>
      <c r="BH127" s="9" t="s">
        <v>5537</v>
      </c>
    </row>
    <row r="128" spans="1:60" s="9" customFormat="1" x14ac:dyDescent="0.3">
      <c r="A128" s="1" t="s">
        <v>1062</v>
      </c>
      <c r="B128" s="8" t="s">
        <v>1063</v>
      </c>
      <c r="C128" s="3" t="str">
        <f>_xlfn.XLOOKUP(B128,'[1]daily break down'!$D:$D,'[1]daily break down'!$E:$E,"")</f>
        <v>Garoua</v>
      </c>
      <c r="D128" s="1" t="s">
        <v>11</v>
      </c>
      <c r="E128" s="1" t="s">
        <v>12</v>
      </c>
      <c r="F128" s="3" t="s">
        <v>23</v>
      </c>
      <c r="G128" s="1" t="s">
        <v>24</v>
      </c>
      <c r="H128" s="40" t="str">
        <f>_xlfn.XLOOKUP(B128,[2]CALCULATION!$B:$B,[2]CALCULATION!$H:$H,"")</f>
        <v>Huawei</v>
      </c>
      <c r="I128" s="34">
        <v>4.2620665005864176</v>
      </c>
      <c r="J128" s="34">
        <v>6.134892404539527</v>
      </c>
      <c r="K128" s="34">
        <v>6.044325876843792</v>
      </c>
      <c r="L128" s="34">
        <v>0</v>
      </c>
      <c r="M128" s="34">
        <v>2.660405127370995</v>
      </c>
      <c r="N128" s="34">
        <v>2.2338435592538373</v>
      </c>
      <c r="O128" s="34">
        <v>3.2214610210796359</v>
      </c>
      <c r="P128" s="34">
        <v>2.97877911041483</v>
      </c>
      <c r="Q128" s="34">
        <v>0.6498032434160026</v>
      </c>
      <c r="R128" s="34">
        <v>3.7279772452936788</v>
      </c>
      <c r="S128" s="35">
        <v>0.52265697009128709</v>
      </c>
      <c r="T128" s="35">
        <v>3.1681698070672568</v>
      </c>
      <c r="U128" s="35">
        <v>7.6166307111487788</v>
      </c>
      <c r="V128" s="35">
        <v>3.7337736457468331</v>
      </c>
      <c r="W128" s="35">
        <v>3.1681698070672564</v>
      </c>
      <c r="X128" s="35">
        <v>1.4060105640735892</v>
      </c>
      <c r="Y128" s="35">
        <v>3.9464747897600962</v>
      </c>
      <c r="Z128" s="35">
        <v>1.1821981662685876</v>
      </c>
      <c r="AA128" s="35">
        <v>4.1921203873561703</v>
      </c>
      <c r="AB128" s="35">
        <v>5.3579898405703963</v>
      </c>
      <c r="AC128" s="35">
        <v>4.4132099713921118</v>
      </c>
      <c r="AD128" s="35">
        <v>4.6988118984228082</v>
      </c>
      <c r="AE128" s="58" t="s">
        <v>5560</v>
      </c>
      <c r="AF128" s="58"/>
      <c r="AG128" s="57" t="str" cm="1">
        <f t="array" ref="AG128">IFERROR(_xlfn.IFS(
AI128="MPR ISSUE","PDH",
AI128="BSS Hardware Issue","BSS",
AI128="Sites strategiques, MLL, Pylone, etc.","ENVTECH",
AI128="AKTIVCO DEFAUT GE &amp; POWER Cabinet","AKTIVCO",
AI128="AKTIVCO Coupure ENEO &amp; Baisse de tension","AKTIVCO GRID ONLY",
AI128="Coupure ENEO &amp; Baisse de tension","IHS GRID ONLY",
AI128="Defaut GE &amp; POWER Cabinet","IHS",
AI128="Sharing","Partners",
AI128="Sites strategiques &amp; DataCenter","SST &amp; DC",
AI128="Exclu","Exclu",
AI128="SAT","SAT",
AI128="SPARE-ISSUE","SPARE-ISSUE",
AI128="Fiber CAmtel","TRANS_FO_CAMTEL",
AI128="Fiber AOF","Fiber AOF",
AI128="Projet OCM (HUAWEI)","TRAVAUX-HUAWEI",
AI128="Projet OCM (NOKIA)","TRAVAUX-NOKIA",
AI128="ACCESS-ISSUE","ACCESS-ISSUE",
AI128="Projet OCM (ZTE, NOKIA, autres projets)","TRAVAUX OCM",
AI128="No root CAuse","No root cause",
AI128="ODU HS","PDH",
AI128="IP &amp; VLAN","PDH",
AI128="Warehouse HUAWEI","SPARE-ISSUE",
AI128="SPARE-HS","SPARE-ISSUE",
AI128="Power Telco","BSS",AI128="no impacts","no impacts"
),"")</f>
        <v>IHS</v>
      </c>
      <c r="AH128" s="57" t="str" cm="1">
        <f t="array" ref="AH128">IFERROR(_xlfn.IFS(
AI128="MPR ISSUE","TX ISSUE",
AI128="BSS Hardware Issue","RAN ISSUE",
AI128="Sites strategiques, MLL, Pylone, etc.","ENVTECH",
AI128="AKTIVCO DEFAUT GE &amp; POWER Cabinet","POWER ISSUE",
AI128="AKTIVCO Coupure ENEO &amp; Baisse de tension","POWER ISSUE",
AI128="Coupure ENEO &amp; Baisse de tension","POWER ISSUE",
AI128="Defaut GE &amp; POWER Cabinet","POWER ISSUE",
AI128="Sharing","POWER ISSUE",
AI128="Sites strategiques &amp; DataCenter","POWER ISSUE",
AI128="Exclu","Exclu",
AI128="SAT","TX ISSUE",
AI128="SPARE-ISSUE","SPARE-ISSUE",
AI128="Fiber CAmtel","TX ISSUE",
AI128="Fiber AOF","TX ISSUE",
AI128="Projet OCM (HUAWEI)","TRAVAUX-HUAWEI",
AI128="Projet OCM (NOKIA)","TRAVAUX -NOKIA",
AI128="ACCESS-ISSUE","ACCESS-ISSUE",
AI128="Projet OCM (ZTE, NOKIA, autres projets)","TRAVAUX OCM",
AI128="No root CAuse","No root cause",
AI128="ODU HS","TX ISSUE",
AI128="IP &amp; VLAN","TX ISSUE",
AI128="Warehouse HUAWEI","SPARE-ISSUE",
AI128="SPARE-HS","SPARE-ISSUE",
AI128="Power Telco","RAN ISSUE",AI128="no impacts","no impacts"
),"")</f>
        <v>POWER ISSUE</v>
      </c>
      <c r="AI128" s="85" t="s">
        <v>5330</v>
      </c>
      <c r="AJ128" s="57" t="str" cm="1">
        <f t="array" ref="AJ128">IFERROR(_xlfn.IFS(
AI128="MPR ISSUE","ACTIVE",
AI128="BSS Hardware Issue","ACTIVE",
AI128="Sites strategiques, MLL, Pylone, etc.","PASSIVE",
AI128="AKTIVCO DEFAUT GE &amp; POWER Cabinet","PASSIVE",
AI128="AKTIVCO Coupure ENEO &amp; Baisse de tension","PASSIVE",
AI128="Coupure ENEO &amp; Baisse de tension","PASSIVE",
AI128="Defaut GE &amp; POWER Cabinet","PASSIVE",
AI128="Sharing","PASSIVE",
AI128="Sites strategiques &amp; DataCenter","PASSIVE",
AI128="Exclu","Exclu",
AI128="SAT","ACTIVE",
AI128="SPARE-ISSUE","SPARE-ISSUE",
AI128="Fiber CAmtel","ACTIVE",
AI128="Fiber AOF","ACTIVE",
AI128="Projet OCM (HUAWEI)","PLANNED WORKS",
AI128="Projet OCM (NOKIA)","PLANNED WORKS",
AI128="ACCESS-ISSUE","ACCESS-ISSUE",
AI128="Projet OCM (ZTE, NOKIA, autres projets)","PLANNED WORKS",
AI128="No root CAuse","No root cause",
AI128="ODU HS","ACTIVE",
AI128="IP &amp; VLAN","ACTIVE",
AI128="Warehouse HUAWEI","SPARE-ISSUE",
AI128="SPARE-HS","SPARE-ISSUE",
AI128="Power Telco","ACTIVE", AI128="no impacts","no impacts"
),"")</f>
        <v>PASSIVE</v>
      </c>
      <c r="AK128" s="23" t="s">
        <v>5709</v>
      </c>
      <c r="AL128" s="23" t="str">
        <f t="shared" si="7"/>
        <v>NRD_040</v>
      </c>
      <c r="AN128" s="9" t="s">
        <v>5537</v>
      </c>
      <c r="AO128" s="23" t="str">
        <f>_xlfn.XLOOKUP(B128,'INCIDENT-05-03-2026'!E:E,'INCIDENT-05-03-2026'!F:F,"")</f>
        <v/>
      </c>
      <c r="AP128" s="7" t="s">
        <v>5942</v>
      </c>
      <c r="AQ128" s="6"/>
      <c r="AR128" s="7"/>
      <c r="AS128" s="3" t="str">
        <f>_xlfn.XLOOKUP(B128,'[3]tt num | region | site id'!$C:$C,'[3]tt num | region | site id'!$Q:$Q,"")</f>
        <v>(hourly IHS): 03/05/2026 17:49 0:21:51 46.7V Rectifiers hanging due to PWC overload // Franklin informed</v>
      </c>
      <c r="AT128" s="24" t="str">
        <f>_xlfn.XLOOKUP(B128,'[4]Cells Huawei 03052026 12h'!$B:$B,'[4]Cells Huawei 03052026 12h'!$T:$T,"")</f>
        <v/>
      </c>
      <c r="AU128" s="24" t="str">
        <f>_xlfn.XLOOKUP(B128,'[5]cells down 02052026 8h50'!$B:$B,'[5]cells down 02052026 8h50'!$R:$R,"")</f>
        <v/>
      </c>
      <c r="AV128" s="24" t="str">
        <f>_xlfn.XLOOKUP(B128,'[5]cells down 02052026 13h50'!$B:$B,'[5]cells down 02052026 13h50'!$R:$R,"")</f>
        <v/>
      </c>
      <c r="AW128" s="24" t="str">
        <f>_xlfn.XLOOKUP(B128,'[5]cells down 02052026 13h50'!$B:$B,'[5]cells down 02052026 13h50'!$R:$R,"")</f>
        <v/>
      </c>
      <c r="AX128" s="24" t="str">
        <f>_xlfn.XLOOKUP(B128,'[6]cell downs 03052026 8h40 '!$B:$B,'[6]cell downs 03052026 8h40 '!$R:$R,"")</f>
        <v/>
      </c>
      <c r="AY128" s="24" t="str">
        <f>_xlfn.XLOOKUP(B128,'[7]ALL SITES DOWN'!$D:$D,'[7]ALL SITES DOWN'!$J:$J,"")</f>
        <v>(05/03/2026 com ran 17h): Power status check Ongoing</v>
      </c>
      <c r="AZ128" s="24" t="str">
        <f>_xlfn.XLOOKUP(B128,'[8]ALL SITES DOWN'!$D:$D,'[8]ALL SITES DOWN'!$J:$J,"")</f>
        <v/>
      </c>
      <c r="BA128" s="9" t="str">
        <f>_xlfn.XLOOKUP(B128,[9]sheet1!$AC:$AC,[9]sheet1!$AF:$AF,"")</f>
        <v/>
      </c>
      <c r="BB128" s="14" t="s">
        <v>5980</v>
      </c>
      <c r="BC128" s="14" t="s">
        <v>5537</v>
      </c>
      <c r="BD128" s="14" t="str">
        <f>_xlfn.XLOOKUP(B128,'[10]cell downs 18042026 17h'!$B:$B,'[10]cell downs 18042026 17h'!$B:$B,"")</f>
        <v/>
      </c>
      <c r="BE128" s="14" t="str">
        <f>_xlfn.XLOOKUP(B128,'[11]Cells Huawei 19042026 15h'!$B:$B,'[11]Cells Huawei 19042026 15h'!$B:$B,"")</f>
        <v/>
      </c>
      <c r="BF128" s="9" t="str">
        <f>_xlfn.XLOOKUP(B128,'[12]cells down 19042026 9H40'!$B:$B,'[12]cells down 19042026 9H40'!$B:$B,"")</f>
        <v/>
      </c>
      <c r="BG128" s="9" t="s">
        <v>1063</v>
      </c>
      <c r="BH128" s="9" t="s">
        <v>12</v>
      </c>
    </row>
    <row r="129" spans="1:60" s="9" customFormat="1" ht="11.55" customHeight="1" x14ac:dyDescent="0.3">
      <c r="A129" s="1" t="s">
        <v>1229</v>
      </c>
      <c r="B129" s="8" t="s">
        <v>1230</v>
      </c>
      <c r="C129" s="3" t="str">
        <f>_xlfn.XLOOKUP(B129,'[1]daily break down'!$D:$D,'[1]daily break down'!$E:$E,"")</f>
        <v>ADAMAOUA</v>
      </c>
      <c r="D129" s="1" t="s">
        <v>21</v>
      </c>
      <c r="E129" s="1" t="s">
        <v>122</v>
      </c>
      <c r="F129" s="3" t="s">
        <v>90</v>
      </c>
      <c r="G129" s="1" t="s">
        <v>1229</v>
      </c>
      <c r="H129" s="41" t="str">
        <f>_xlfn.XLOOKUP(B129,[2]CALCULATION!$B:$B,[2]CALCULATION!$H:$H,"")</f>
        <v>NOKIA</v>
      </c>
      <c r="I129" s="34">
        <v>2.485297144449479E-2</v>
      </c>
      <c r="J129" s="34">
        <v>4.9781292092498194E-2</v>
      </c>
      <c r="K129" s="34">
        <v>5.2619571264475307E-3</v>
      </c>
      <c r="L129" s="34">
        <v>4.6434926596300448E-2</v>
      </c>
      <c r="M129" s="34">
        <v>1.2932677036542007E-2</v>
      </c>
      <c r="N129" s="34">
        <v>0</v>
      </c>
      <c r="O129" s="34">
        <v>4.6962133582099601E-2</v>
      </c>
      <c r="P129" s="34">
        <v>8.7426465248208393E-2</v>
      </c>
      <c r="Q129" s="34">
        <v>9.6417707710545517E-2</v>
      </c>
      <c r="R129" s="34">
        <v>1.8532741823156521E-2</v>
      </c>
      <c r="S129" s="35">
        <v>0.20802998515092078</v>
      </c>
      <c r="T129" s="35">
        <v>332824.38741043222</v>
      </c>
      <c r="U129" s="35">
        <v>1.4270540178252754E-3</v>
      </c>
      <c r="V129" s="35">
        <v>1.1294070312528155</v>
      </c>
      <c r="W129" s="35">
        <v>3.4965916285194933</v>
      </c>
      <c r="X129" s="35">
        <v>4.1919711773619811E-3</v>
      </c>
      <c r="Y129" s="35">
        <v>4.6336834168871237E-2</v>
      </c>
      <c r="Z129" s="35">
        <v>1.5875612588393706</v>
      </c>
      <c r="AA129" s="35">
        <v>32.363569056268958</v>
      </c>
      <c r="AB129" s="35">
        <v>0.21040410690964267</v>
      </c>
      <c r="AC129" s="35">
        <v>1.2312117093160326E-3</v>
      </c>
      <c r="AD129" s="35">
        <v>4.6927918173086463</v>
      </c>
      <c r="AE129" s="58" t="s">
        <v>5560</v>
      </c>
      <c r="AF129" s="58"/>
      <c r="AG129" s="57" t="str" cm="1">
        <f t="array" ref="AG129">IFERROR(_xlfn.IFS(
AI129="MPR ISSUE","PDH",
AI129="BSS Hardware Issue","BSS",
AI129="Sites strategiques, MLL, Pylone, etc.","ENVTECH",
AI129="AKTIVCO DEFAUT GE &amp; POWER Cabinet","AKTIVCO",
AI129="AKTIVCO Coupure ENEO &amp; Baisse de tension","AKTIVCO GRID ONLY",
AI129="Coupure ENEO &amp; Baisse de tension","IHS GRID ONLY",
AI129="Defaut GE &amp; POWER Cabinet","IHS",
AI129="Sharing","Partners",
AI129="Sites strategiques &amp; DataCenter","SST &amp; DC",
AI129="Exclu","Exclu",
AI129="SAT","SAT",
AI129="SPARE-ISSUE","SPARE-ISSUE",
AI129="Fiber CAmtel","TRANS_FO_CAMTEL",
AI129="Fiber AOF","Fiber AOF",
AI129="Projet OCM (HUAWEI)","TRAVAUX-HUAWEI",
AI129="Projet OCM (NOKIA)","TRAVAUX-NOKIA",
AI129="ACCESS-ISSUE","ACCESS-ISSUE",
AI129="Projet OCM (ZTE, NOKIA, autres projets)","TRAVAUX OCM",
AI129="No root CAuse","No root cause",
AI129="ODU HS","PDH",
AI129="IP &amp; VLAN","PDH",
AI129="Warehouse HUAWEI","SPARE-ISSUE",
AI129="SPARE-HS","SPARE-ISSUE",
AI129="Power Telco","BSS",AI129="no impacts","no impacts"
),"")</f>
        <v>BSS</v>
      </c>
      <c r="AH129" s="57" t="str" cm="1">
        <f t="array" ref="AH129">IFERROR(_xlfn.IFS(
AI129="MPR ISSUE","TX ISSUE",
AI129="BSS Hardware Issue","RAN ISSUE",
AI129="Sites strategiques, MLL, Pylone, etc.","ENVTECH",
AI129="AKTIVCO DEFAUT GE &amp; POWER Cabinet","POWER ISSUE",
AI129="AKTIVCO Coupure ENEO &amp; Baisse de tension","POWER ISSUE",
AI129="Coupure ENEO &amp; Baisse de tension","POWER ISSUE",
AI129="Defaut GE &amp; POWER Cabinet","POWER ISSUE",
AI129="Sharing","POWER ISSUE",
AI129="Sites strategiques &amp; DataCenter","POWER ISSUE",
AI129="Exclu","Exclu",
AI129="SAT","TX ISSUE",
AI129="SPARE-ISSUE","SPARE-ISSUE",
AI129="Fiber CAmtel","TX ISSUE",
AI129="Fiber AOF","TX ISSUE",
AI129="Projet OCM (HUAWEI)","TRAVAUX-HUAWEI",
AI129="Projet OCM (NOKIA)","TRAVAUX -NOKIA",
AI129="ACCESS-ISSUE","ACCESS-ISSUE",
AI129="Projet OCM (ZTE, NOKIA, autres projets)","TRAVAUX OCM",
AI129="No root CAuse","No root cause",
AI129="ODU HS","TX ISSUE",
AI129="IP &amp; VLAN","TX ISSUE",
AI129="Warehouse HUAWEI","SPARE-ISSUE",
AI129="SPARE-HS","SPARE-ISSUE",
AI129="Power Telco","RAN ISSUE",AI129="no impacts","no impacts"
),"")</f>
        <v>RAN ISSUE</v>
      </c>
      <c r="AI129" s="85" t="s">
        <v>5320</v>
      </c>
      <c r="AJ129" s="57" t="str" cm="1">
        <f t="array" ref="AJ129">IFERROR(_xlfn.IFS(
AI129="MPR ISSUE","ACTIVE",
AI129="BSS Hardware Issue","ACTIVE",
AI129="Sites strategiques, MLL, Pylone, etc.","PASSIVE",
AI129="AKTIVCO DEFAUT GE &amp; POWER Cabinet","PASSIVE",
AI129="AKTIVCO Coupure ENEO &amp; Baisse de tension","PASSIVE",
AI129="Coupure ENEO &amp; Baisse de tension","PASSIVE",
AI129="Defaut GE &amp; POWER Cabinet","PASSIVE",
AI129="Sharing","PASSIVE",
AI129="Sites strategiques &amp; DataCenter","PASSIVE",
AI129="Exclu","Exclu",
AI129="SAT","ACTIVE",
AI129="SPARE-ISSUE","SPARE-ISSUE",
AI129="Fiber CAmtel","ACTIVE",
AI129="Fiber AOF","ACTIVE",
AI129="Projet OCM (HUAWEI)","PLANNED WORKS",
AI129="Projet OCM (NOKIA)","PLANNED WORKS",
AI129="ACCESS-ISSUE","ACCESS-ISSUE",
AI129="Projet OCM (ZTE, NOKIA, autres projets)","PLANNED WORKS",
AI129="No root CAuse","No root cause",
AI129="ODU HS","ACTIVE",
AI129="IP &amp; VLAN","ACTIVE",
AI129="Warehouse HUAWEI","SPARE-ISSUE",
AI129="SPARE-HS","SPARE-ISSUE",
AI129="Power Telco","ACTIVE", AI129="no impacts","no impacts"
),"")</f>
        <v>ACTIVE</v>
      </c>
      <c r="AK129" s="23" t="s">
        <v>5769</v>
      </c>
      <c r="AL129" s="23" t="str">
        <f t="shared" si="7"/>
        <v>ADM_015</v>
      </c>
      <c r="AN129" s="9" t="s">
        <v>5537</v>
      </c>
      <c r="AO129" s="23" t="str">
        <f>_xlfn.XLOOKUP(B129,'INCIDENT-05-03-2026'!E:E,'INCIDENT-05-03-2026'!F:F,"")</f>
        <v/>
      </c>
      <c r="AP129" s="7" t="s">
        <v>5941</v>
      </c>
      <c r="AQ129" s="6"/>
      <c r="AR129" s="7"/>
      <c r="AS129" s="3" t="str">
        <f>_xlfn.XLOOKUP(B129,'[3]tt num | region | site id'!$C:$C,'[3]tt num | region | site id'!$Q:$Q,"")</f>
        <v/>
      </c>
      <c r="AT129" s="24" t="str">
        <f>_xlfn.XLOOKUP(B129,'[4]Cells Huawei 03052026 12h'!$B:$B,'[4]Cells Huawei 03052026 12h'!$T:$T,"")</f>
        <v/>
      </c>
      <c r="AU129" s="24" t="str">
        <f>_xlfn.XLOOKUP(B129,'[5]cells down 02052026 8h50'!$B:$B,'[5]cells down 02052026 8h50'!$R:$R,"")</f>
        <v/>
      </c>
      <c r="AV129" s="24" t="str">
        <f>_xlfn.XLOOKUP(B129,'[5]cells down 02052026 13h50'!$B:$B,'[5]cells down 02052026 13h50'!$R:$R,"")</f>
        <v/>
      </c>
      <c r="AW129" s="24" t="str">
        <f>_xlfn.XLOOKUP(B129,'[5]cells down 02052026 13h50'!$B:$B,'[5]cells down 02052026 13h50'!$R:$R,"")</f>
        <v/>
      </c>
      <c r="AX129" s="24" t="str">
        <f>_xlfn.XLOOKUP(B129,'[6]cell downs 03052026 8h40 '!$B:$B,'[6]cell downs 03052026 8h40 '!$R:$R,"")</f>
        <v>(05/03/2026 cell nokia): 03/05/2026 : Need BO RAN analysis || Closed after reset but power check needed</v>
      </c>
      <c r="AY129" s="24" t="str">
        <f>_xlfn.XLOOKUP(B129,'[7]ALL SITES DOWN'!$D:$D,'[7]ALL SITES DOWN'!$J:$J,"")</f>
        <v/>
      </c>
      <c r="AZ129" s="24" t="str">
        <f>_xlfn.XLOOKUP(B129,'[8]ALL SITES DOWN'!$D:$D,'[8]ALL SITES DOWN'!$J:$J,"")</f>
        <v/>
      </c>
      <c r="BA129" s="9" t="str">
        <f>_xlfn.XLOOKUP(B129,[9]sheet1!$AC:$AC,[9]sheet1!$AF:$AF,"")</f>
        <v/>
      </c>
      <c r="BB129" s="14" t="s">
        <v>5988</v>
      </c>
      <c r="BC129" s="14" t="s">
        <v>5537</v>
      </c>
      <c r="BD129" s="14" t="str">
        <f>_xlfn.XLOOKUP(B129,'[10]cell downs 18042026 17h'!$B:$B,'[10]cell downs 18042026 17h'!$B:$B,"")</f>
        <v/>
      </c>
      <c r="BE129" s="14" t="str">
        <f>_xlfn.XLOOKUP(B129,'[11]Cells Huawei 19042026 15h'!$B:$B,'[11]Cells Huawei 19042026 15h'!$B:$B,"")</f>
        <v/>
      </c>
      <c r="BF129" s="9" t="str">
        <f>_xlfn.XLOOKUP(B129,'[12]cells down 19042026 9H40'!$B:$B,'[12]cells down 19042026 9H40'!$B:$B,"")</f>
        <v/>
      </c>
      <c r="BG129" s="9" t="s">
        <v>5537</v>
      </c>
      <c r="BH129" s="9" t="s">
        <v>5537</v>
      </c>
    </row>
    <row r="130" spans="1:60" s="9" customFormat="1" ht="33" customHeight="1" x14ac:dyDescent="0.3">
      <c r="A130" s="1" t="s">
        <v>1234</v>
      </c>
      <c r="B130" s="8" t="s">
        <v>1235</v>
      </c>
      <c r="C130" s="3" t="str">
        <f>_xlfn.XLOOKUP(B130,'[1]daily break down'!$D:$D,'[1]daily break down'!$E:$E,"")</f>
        <v>OUEST</v>
      </c>
      <c r="D130" s="1" t="s">
        <v>21</v>
      </c>
      <c r="E130" s="1" t="s">
        <v>122</v>
      </c>
      <c r="F130" s="3" t="s">
        <v>102</v>
      </c>
      <c r="G130" s="1" t="s">
        <v>1234</v>
      </c>
      <c r="H130" s="41" t="str">
        <f>_xlfn.XLOOKUP(B130,[2]CALCULATION!$B:$B,[2]CALCULATION!$H:$H,"")</f>
        <v>NOKIA</v>
      </c>
      <c r="I130" s="34">
        <v>0</v>
      </c>
      <c r="J130" s="34">
        <v>1.7653738154006539E-2</v>
      </c>
      <c r="K130" s="34">
        <v>1.5287085150800165E-2</v>
      </c>
      <c r="L130" s="34">
        <v>2.1402093980876723E-3</v>
      </c>
      <c r="M130" s="34">
        <v>7.7001549363382169E-3</v>
      </c>
      <c r="N130" s="34">
        <v>1.4621774840049048E-2</v>
      </c>
      <c r="O130" s="34">
        <v>2.5434047793585598E-2</v>
      </c>
      <c r="P130" s="34">
        <v>9.9746256518421436E-3</v>
      </c>
      <c r="Q130" s="34">
        <v>1.0953550361888461E-2</v>
      </c>
      <c r="R130" s="34">
        <v>5.941692894959323E-3</v>
      </c>
      <c r="S130" s="35">
        <v>9.7063063960668064E-2</v>
      </c>
      <c r="T130" s="35">
        <v>54405.026766314819</v>
      </c>
      <c r="U130" s="35">
        <v>4.6782552326955162</v>
      </c>
      <c r="V130" s="35">
        <v>4.626811687255481</v>
      </c>
      <c r="W130" s="35">
        <v>4.6213541532903575</v>
      </c>
      <c r="X130" s="35">
        <v>4.9373739059962958</v>
      </c>
      <c r="Y130" s="35">
        <v>4.6267403469422108</v>
      </c>
      <c r="Z130" s="35">
        <v>4.7669775677518951</v>
      </c>
      <c r="AA130" s="35">
        <v>32.364318429792689</v>
      </c>
      <c r="AB130" s="35">
        <v>0.17691024817160883</v>
      </c>
      <c r="AC130" s="35">
        <v>0</v>
      </c>
      <c r="AD130" s="35">
        <v>4.6810124902620469</v>
      </c>
      <c r="AE130" s="58" t="s">
        <v>5560</v>
      </c>
      <c r="AF130" s="58"/>
      <c r="AG130" s="57" t="str" cm="1">
        <f t="array" ref="AG130">IFERROR(_xlfn.IFS(
AI130="MPR ISSUE","PDH",
AI130="BSS Hardware Issue","BSS",
AI130="Sites strategiques, MLL, Pylone, etc.","ENVTECH",
AI130="AKTIVCO DEFAUT GE &amp; POWER Cabinet","AKTIVCO",
AI130="AKTIVCO Coupure ENEO &amp; Baisse de tension","AKTIVCO GRID ONLY",
AI130="Coupure ENEO &amp; Baisse de tension","IHS GRID ONLY",
AI130="Defaut GE &amp; POWER Cabinet","IHS",
AI130="Sharing","Partners",
AI130="Sites strategiques &amp; DataCenter","SST &amp; DC",
AI130="Exclu","Exclu",
AI130="SAT","SAT",
AI130="SPARE-ISSUE","SPARE-ISSUE",
AI130="Fiber CAmtel","TRANS_FO_CAMTEL",
AI130="Fiber AOF","Fiber AOF",
AI130="Projet OCM (HUAWEI)","TRAVAUX-HUAWEI",
AI130="Projet OCM (NOKIA)","TRAVAUX-NOKIA",
AI130="ACCESS-ISSUE","ACCESS-ISSUE",
AI130="Projet OCM (ZTE, NOKIA, autres projets)","TRAVAUX OCM",
AI130="No root CAuse","No root cause",
AI130="ODU HS","PDH",
AI130="IP &amp; VLAN","PDH",
AI130="Warehouse HUAWEI","SPARE-ISSUE",
AI130="SPARE-HS","SPARE-ISSUE",
AI130="Power Telco","BSS",AI130="no impacts","no impacts"
),"")</f>
        <v>No root cause</v>
      </c>
      <c r="AH130" s="57" t="str" cm="1">
        <f t="array" ref="AH130">IFERROR(_xlfn.IFS(
AI130="MPR ISSUE","TX ISSUE",
AI130="BSS Hardware Issue","RAN ISSUE",
AI130="Sites strategiques, MLL, Pylone, etc.","ENVTECH",
AI130="AKTIVCO DEFAUT GE &amp; POWER Cabinet","POWER ISSUE",
AI130="AKTIVCO Coupure ENEO &amp; Baisse de tension","POWER ISSUE",
AI130="Coupure ENEO &amp; Baisse de tension","POWER ISSUE",
AI130="Defaut GE &amp; POWER Cabinet","POWER ISSUE",
AI130="Sharing","POWER ISSUE",
AI130="Sites strategiques &amp; DataCenter","POWER ISSUE",
AI130="Exclu","Exclu",
AI130="SAT","TX ISSUE",
AI130="SPARE-ISSUE","SPARE-ISSUE",
AI130="Fiber CAmtel","TX ISSUE",
AI130="Fiber AOF","TX ISSUE",
AI130="Projet OCM (HUAWEI)","TRAVAUX-HUAWEI",
AI130="Projet OCM (NOKIA)","TRAVAUX -NOKIA",
AI130="ACCESS-ISSUE","ACCESS-ISSUE",
AI130="Projet OCM (ZTE, NOKIA, autres projets)","TRAVAUX OCM",
AI130="No root CAuse","No root cause",
AI130="ODU HS","TX ISSUE",
AI130="IP &amp; VLAN","TX ISSUE",
AI130="Warehouse HUAWEI","SPARE-ISSUE",
AI130="SPARE-HS","SPARE-ISSUE",
AI130="Power Telco","RAN ISSUE",AI130="no impacts","no impacts"
),"")</f>
        <v>No root cause</v>
      </c>
      <c r="AI130" s="85" t="s">
        <v>5912</v>
      </c>
      <c r="AJ130" s="57" t="str" cm="1">
        <f t="array" ref="AJ130">IFERROR(_xlfn.IFS(
AI130="MPR ISSUE","ACTIVE",
AI130="BSS Hardware Issue","ACTIVE",
AI130="Sites strategiques, MLL, Pylone, etc.","PASSIVE",
AI130="AKTIVCO DEFAUT GE &amp; POWER Cabinet","PASSIVE",
AI130="AKTIVCO Coupure ENEO &amp; Baisse de tension","PASSIVE",
AI130="Coupure ENEO &amp; Baisse de tension","PASSIVE",
AI130="Defaut GE &amp; POWER Cabinet","PASSIVE",
AI130="Sharing","PASSIVE",
AI130="Sites strategiques &amp; DataCenter","PASSIVE",
AI130="Exclu","Exclu",
AI130="SAT","ACTIVE",
AI130="SPARE-ISSUE","SPARE-ISSUE",
AI130="Fiber CAmtel","ACTIVE",
AI130="Fiber AOF","ACTIVE",
AI130="Projet OCM (HUAWEI)","PLANNED WORKS",
AI130="Projet OCM (NOKIA)","PLANNED WORKS",
AI130="ACCESS-ISSUE","ACCESS-ISSUE",
AI130="Projet OCM (ZTE, NOKIA, autres projets)","PLANNED WORKS",
AI130="No root CAuse","No root cause",
AI130="ODU HS","ACTIVE",
AI130="IP &amp; VLAN","ACTIVE",
AI130="Warehouse HUAWEI","SPARE-ISSUE",
AI130="SPARE-HS","SPARE-ISSUE",
AI130="Power Telco","ACTIVE", AI130="no impacts","no impacts"
),"")</f>
        <v>No root cause</v>
      </c>
      <c r="AK130" s="23" t="s">
        <v>5537</v>
      </c>
      <c r="AL130" s="23" t="str">
        <f t="shared" si="7"/>
        <v>OST_293</v>
      </c>
      <c r="AN130" s="9" t="s">
        <v>5537</v>
      </c>
      <c r="AO130" s="23" t="str">
        <f>_xlfn.XLOOKUP(B130,'INCIDENT-05-03-2026'!E:E,'INCIDENT-05-03-2026'!F:F,"")</f>
        <v/>
      </c>
      <c r="AP130" s="7" t="s">
        <v>5941</v>
      </c>
      <c r="AQ130" s="6"/>
      <c r="AR130" s="7"/>
      <c r="AS130" s="3" t="str">
        <f>_xlfn.XLOOKUP(B130,'[3]tt num | region | site id'!$C:$C,'[3]tt num | region | site id'!$Q:$Q,"")</f>
        <v/>
      </c>
      <c r="AT130" s="24" t="str">
        <f>_xlfn.XLOOKUP(B130,'[4]Cells Huawei 03052026 12h'!$B:$B,'[4]Cells Huawei 03052026 12h'!$T:$T,"")</f>
        <v/>
      </c>
      <c r="AU130" s="24" t="str">
        <f>_xlfn.XLOOKUP(B130,'[5]cells down 02052026 8h50'!$B:$B,'[5]cells down 02052026 8h50'!$R:$R,"")</f>
        <v/>
      </c>
      <c r="AV130" s="24" t="str">
        <f>_xlfn.XLOOKUP(B130,'[5]cells down 02052026 13h50'!$B:$B,'[5]cells down 02052026 13h50'!$R:$R,"")</f>
        <v/>
      </c>
      <c r="AW130" s="24" t="str">
        <f>_xlfn.XLOOKUP(B130,'[5]cells down 02052026 13h50'!$B:$B,'[5]cells down 02052026 13h50'!$R:$R,"")</f>
        <v/>
      </c>
      <c r="AX130" s="24" t="str">
        <f>_xlfn.XLOOKUP(B130,'[6]cell downs 03052026 8h40 '!$B:$B,'[6]cell downs 03052026 8h40 '!$R:$R,"")</f>
        <v/>
      </c>
      <c r="AY130" s="24" t="str">
        <f>_xlfn.XLOOKUP(B130,'[7]ALL SITES DOWN'!$D:$D,'[7]ALL SITES DOWN'!$J:$J,"")</f>
        <v/>
      </c>
      <c r="AZ130" s="24" t="str">
        <f>_xlfn.XLOOKUP(B130,'[8]ALL SITES DOWN'!$D:$D,'[8]ALL SITES DOWN'!$J:$J,"")</f>
        <v/>
      </c>
      <c r="BA130" s="9" t="str">
        <f>_xlfn.XLOOKUP(B130,[9]sheet1!$AC:$AC,[9]sheet1!$AF:$AF,"")</f>
        <v/>
      </c>
      <c r="BB130" s="14" t="s">
        <v>5980</v>
      </c>
      <c r="BC130" s="14" t="s">
        <v>5537</v>
      </c>
      <c r="BD130" s="14" t="str">
        <f>_xlfn.XLOOKUP(B130,'[10]cell downs 18042026 17h'!$B:$B,'[10]cell downs 18042026 17h'!$B:$B,"")</f>
        <v/>
      </c>
      <c r="BE130" s="14" t="str">
        <f>_xlfn.XLOOKUP(B130,'[11]Cells Huawei 19042026 15h'!$B:$B,'[11]Cells Huawei 19042026 15h'!$B:$B,"")</f>
        <v/>
      </c>
      <c r="BF130" s="9" t="str">
        <f>_xlfn.XLOOKUP(B130,'[12]cells down 19042026 9H40'!$B:$B,'[12]cells down 19042026 9H40'!$B:$B,"")</f>
        <v/>
      </c>
      <c r="BG130" s="9" t="s">
        <v>5537</v>
      </c>
      <c r="BH130" s="9" t="s">
        <v>5537</v>
      </c>
    </row>
    <row r="131" spans="1:60" s="9" customFormat="1" x14ac:dyDescent="0.3">
      <c r="A131" s="1" t="s">
        <v>2823</v>
      </c>
      <c r="B131" s="8" t="s">
        <v>2824</v>
      </c>
      <c r="C131" s="3" t="str">
        <f>_xlfn.XLOOKUP(B131,'[1]daily break down'!$D:$D,'[1]daily break down'!$E:$E,"")</f>
        <v>NORD</v>
      </c>
      <c r="D131" s="1" t="s">
        <v>11</v>
      </c>
      <c r="E131" s="1" t="s">
        <v>12</v>
      </c>
      <c r="F131" s="3" t="s">
        <v>23</v>
      </c>
      <c r="G131" s="1" t="s">
        <v>24</v>
      </c>
      <c r="H131" s="40" t="str">
        <f>_xlfn.XLOOKUP(B131,[2]CALCULATION!$B:$B,[2]CALCULATION!$H:$H,"")</f>
        <v>Huawei</v>
      </c>
      <c r="I131" s="34">
        <v>0</v>
      </c>
      <c r="J131" s="34">
        <v>0</v>
      </c>
      <c r="K131" s="34">
        <v>9.7629218709425203E-2</v>
      </c>
      <c r="L131" s="34">
        <v>7.0687014350817412</v>
      </c>
      <c r="M131" s="34">
        <v>0</v>
      </c>
      <c r="N131" s="34">
        <v>0</v>
      </c>
      <c r="O131" s="34">
        <v>0</v>
      </c>
      <c r="P131" s="34">
        <v>0</v>
      </c>
      <c r="Q131" s="34">
        <v>9.1048074810306107E-2</v>
      </c>
      <c r="R131" s="34">
        <v>0.66121769353913606</v>
      </c>
      <c r="S131" s="35">
        <v>0</v>
      </c>
      <c r="T131" s="35">
        <v>3.0478008635031517</v>
      </c>
      <c r="U131" s="35">
        <v>5.2663419255606625</v>
      </c>
      <c r="V131" s="35">
        <v>2.2271554048848139</v>
      </c>
      <c r="W131" s="35">
        <v>3.0478008635031522</v>
      </c>
      <c r="X131" s="35">
        <v>1.8552048465755222</v>
      </c>
      <c r="Y131" s="35">
        <v>0</v>
      </c>
      <c r="Z131" s="35">
        <v>1.2399838200169504</v>
      </c>
      <c r="AA131" s="35">
        <v>3.1760947847599406</v>
      </c>
      <c r="AB131" s="35">
        <v>5.4103191482127491</v>
      </c>
      <c r="AC131" s="35">
        <v>4.6235419717335668</v>
      </c>
      <c r="AD131" s="35">
        <v>4.6809768201054114</v>
      </c>
      <c r="AE131" s="58" t="s">
        <v>5560</v>
      </c>
      <c r="AF131" s="58"/>
      <c r="AG131" s="57" t="str" cm="1">
        <f t="array" ref="AG131">IFERROR(_xlfn.IFS(
AI131="MPR ISSUE","PDH",
AI131="BSS Hardware Issue","BSS",
AI131="Sites strategiques, MLL, Pylone, etc.","ENVTECH",
AI131="AKTIVCO DEFAUT GE &amp; POWER Cabinet","AKTIVCO",
AI131="AKTIVCO Coupure ENEO &amp; Baisse de tension","AKTIVCO GRID ONLY",
AI131="Coupure ENEO &amp; Baisse de tension","IHS GRID ONLY",
AI131="Defaut GE &amp; POWER Cabinet","IHS",
AI131="Sharing","Partners",
AI131="Sites strategiques &amp; DataCenter","SST &amp; DC",
AI131="Exclu","Exclu",
AI131="SAT","SAT",
AI131="SPARE-ISSUE","SPARE-ISSUE",
AI131="Fiber CAmtel","TRANS_FO_CAMTEL",
AI131="Fiber AOF","Fiber AOF",
AI131="Projet OCM (HUAWEI)","TRAVAUX-HUAWEI",
AI131="Projet OCM (NOKIA)","TRAVAUX-NOKIA",
AI131="ACCESS-ISSUE","ACCESS-ISSUE",
AI131="Projet OCM (ZTE, NOKIA, autres projets)","TRAVAUX OCM",
AI131="No root CAuse","No root cause",
AI131="ODU HS","PDH",
AI131="IP &amp; VLAN","PDH",
AI131="Warehouse HUAWEI","SPARE-ISSUE",
AI131="SPARE-HS","SPARE-ISSUE",
AI131="Power Telco","BSS",AI131="no impacts","no impacts"
),"")</f>
        <v>No root cause</v>
      </c>
      <c r="AH131" s="57" t="str" cm="1">
        <f t="array" ref="AH131">IFERROR(_xlfn.IFS(
AI131="MPR ISSUE","TX ISSUE",
AI131="BSS Hardware Issue","RAN ISSUE",
AI131="Sites strategiques, MLL, Pylone, etc.","ENVTECH",
AI131="AKTIVCO DEFAUT GE &amp; POWER Cabinet","POWER ISSUE",
AI131="AKTIVCO Coupure ENEO &amp; Baisse de tension","POWER ISSUE",
AI131="Coupure ENEO &amp; Baisse de tension","POWER ISSUE",
AI131="Defaut GE &amp; POWER Cabinet","POWER ISSUE",
AI131="Sharing","POWER ISSUE",
AI131="Sites strategiques &amp; DataCenter","POWER ISSUE",
AI131="Exclu","Exclu",
AI131="SAT","TX ISSUE",
AI131="SPARE-ISSUE","SPARE-ISSUE",
AI131="Fiber CAmtel","TX ISSUE",
AI131="Fiber AOF","TX ISSUE",
AI131="Projet OCM (HUAWEI)","TRAVAUX-HUAWEI",
AI131="Projet OCM (NOKIA)","TRAVAUX -NOKIA",
AI131="ACCESS-ISSUE","ACCESS-ISSUE",
AI131="Projet OCM (ZTE, NOKIA, autres projets)","TRAVAUX OCM",
AI131="No root CAuse","No root cause",
AI131="ODU HS","TX ISSUE",
AI131="IP &amp; VLAN","TX ISSUE",
AI131="Warehouse HUAWEI","SPARE-ISSUE",
AI131="SPARE-HS","SPARE-ISSUE",
AI131="Power Telco","RAN ISSUE",AI131="no impacts","no impacts"
),"")</f>
        <v>No root cause</v>
      </c>
      <c r="AI131" s="85" t="s">
        <v>5912</v>
      </c>
      <c r="AJ131" s="57" t="str" cm="1">
        <f t="array" ref="AJ131">IFERROR(_xlfn.IFS(
AI131="MPR ISSUE","ACTIVE",
AI131="BSS Hardware Issue","ACTIVE",
AI131="Sites strategiques, MLL, Pylone, etc.","PASSIVE",
AI131="AKTIVCO DEFAUT GE &amp; POWER Cabinet","PASSIVE",
AI131="AKTIVCO Coupure ENEO &amp; Baisse de tension","PASSIVE",
AI131="Coupure ENEO &amp; Baisse de tension","PASSIVE",
AI131="Defaut GE &amp; POWER Cabinet","PASSIVE",
AI131="Sharing","PASSIVE",
AI131="Sites strategiques &amp; DataCenter","PASSIVE",
AI131="Exclu","Exclu",
AI131="SAT","ACTIVE",
AI131="SPARE-ISSUE","SPARE-ISSUE",
AI131="Fiber CAmtel","ACTIVE",
AI131="Fiber AOF","ACTIVE",
AI131="Projet OCM (HUAWEI)","PLANNED WORKS",
AI131="Projet OCM (NOKIA)","PLANNED WORKS",
AI131="ACCESS-ISSUE","ACCESS-ISSUE",
AI131="Projet OCM (ZTE, NOKIA, autres projets)","PLANNED WORKS",
AI131="No root CAuse","No root cause",
AI131="ODU HS","ACTIVE",
AI131="IP &amp; VLAN","ACTIVE",
AI131="Warehouse HUAWEI","SPARE-ISSUE",
AI131="SPARE-HS","SPARE-ISSUE",
AI131="Power Telco","ACTIVE", AI131="no impacts","no impacts"
),"")</f>
        <v>No root cause</v>
      </c>
      <c r="AK131" s="23" t="s">
        <v>5537</v>
      </c>
      <c r="AL131" s="23" t="str">
        <f t="shared" si="7"/>
        <v>NRD_166</v>
      </c>
      <c r="AN131" s="9" t="s">
        <v>5537</v>
      </c>
      <c r="AO131" s="23" t="str">
        <f>_xlfn.XLOOKUP(B131,'INCIDENT-05-03-2026'!E:E,'INCIDENT-05-03-2026'!F:F,"")</f>
        <v/>
      </c>
      <c r="AP131" s="7" t="s">
        <v>5941</v>
      </c>
      <c r="AQ131" s="6"/>
      <c r="AR131" s="7"/>
      <c r="AS131" s="3" t="str">
        <f>_xlfn.XLOOKUP(B131,'[3]tt num | region | site id'!$C:$C,'[3]tt num | region | site id'!$Q:$Q,"")</f>
        <v/>
      </c>
      <c r="AT131" s="24" t="str">
        <f>_xlfn.XLOOKUP(B131,'[4]Cells Huawei 03052026 12h'!$B:$B,'[4]Cells Huawei 03052026 12h'!$T:$T,"")</f>
        <v/>
      </c>
      <c r="AU131" s="24" t="str">
        <f>_xlfn.XLOOKUP(B131,'[5]cells down 02052026 8h50'!$B:$B,'[5]cells down 02052026 8h50'!$R:$R,"")</f>
        <v/>
      </c>
      <c r="AV131" s="24" t="str">
        <f>_xlfn.XLOOKUP(B131,'[5]cells down 02052026 13h50'!$B:$B,'[5]cells down 02052026 13h50'!$R:$R,"")</f>
        <v/>
      </c>
      <c r="AW131" s="24" t="str">
        <f>_xlfn.XLOOKUP(B131,'[5]cells down 02052026 13h50'!$B:$B,'[5]cells down 02052026 13h50'!$R:$R,"")</f>
        <v/>
      </c>
      <c r="AX131" s="24" t="str">
        <f>_xlfn.XLOOKUP(B131,'[6]cell downs 03052026 8h40 '!$B:$B,'[6]cell downs 03052026 8h40 '!$R:$R,"")</f>
        <v/>
      </c>
      <c r="AY131" s="24" t="str">
        <f>_xlfn.XLOOKUP(B131,'[7]ALL SITES DOWN'!$D:$D,'[7]ALL SITES DOWN'!$J:$J,"")</f>
        <v/>
      </c>
      <c r="AZ131" s="24" t="str">
        <f>_xlfn.XLOOKUP(B131,'[8]ALL SITES DOWN'!$D:$D,'[8]ALL SITES DOWN'!$J:$J,"")</f>
        <v/>
      </c>
      <c r="BA131" s="9" t="str">
        <f>_xlfn.XLOOKUP(B131,[9]sheet1!$AC:$AC,[9]sheet1!$AF:$AF,"")</f>
        <v/>
      </c>
      <c r="BB131" s="14" t="s">
        <v>5980</v>
      </c>
      <c r="BC131" s="14" t="s">
        <v>5537</v>
      </c>
      <c r="BD131" s="14" t="str">
        <f>_xlfn.XLOOKUP(B131,'[10]cell downs 18042026 17h'!$B:$B,'[10]cell downs 18042026 17h'!$B:$B,"")</f>
        <v/>
      </c>
      <c r="BE131" s="14" t="str">
        <f>_xlfn.XLOOKUP(B131,'[11]Cells Huawei 19042026 15h'!$B:$B,'[11]Cells Huawei 19042026 15h'!$B:$B,"")</f>
        <v/>
      </c>
      <c r="BF131" s="9" t="str">
        <f>_xlfn.XLOOKUP(B131,'[12]cells down 19042026 9H40'!$B:$B,'[12]cells down 19042026 9H40'!$B:$B,"")</f>
        <v/>
      </c>
      <c r="BG131" s="9" t="s">
        <v>2824</v>
      </c>
      <c r="BH131" s="9" t="s">
        <v>5537</v>
      </c>
    </row>
    <row r="132" spans="1:60" s="9" customFormat="1" x14ac:dyDescent="0.3">
      <c r="A132" s="1" t="s">
        <v>1686</v>
      </c>
      <c r="B132" s="8" t="s">
        <v>1687</v>
      </c>
      <c r="C132" s="3" t="str">
        <f>_xlfn.XLOOKUP(B132,'[1]daily break down'!$D:$D,'[1]daily break down'!$E:$E,"")</f>
        <v>NORD-OUEST</v>
      </c>
      <c r="D132" s="1" t="s">
        <v>11</v>
      </c>
      <c r="E132" s="1" t="s">
        <v>12</v>
      </c>
      <c r="F132" s="3" t="s">
        <v>51</v>
      </c>
      <c r="G132" s="1" t="s">
        <v>52</v>
      </c>
      <c r="H132" s="40" t="str">
        <f>_xlfn.XLOOKUP(B132,[2]CALCULATION!$B:$B,[2]CALCULATION!$H:$H,"")</f>
        <v>Huawei</v>
      </c>
      <c r="I132" s="34">
        <v>0</v>
      </c>
      <c r="J132" s="34">
        <v>0</v>
      </c>
      <c r="K132" s="34">
        <v>0.90241929270359811</v>
      </c>
      <c r="L132" s="34">
        <v>1.4098629409901466</v>
      </c>
      <c r="M132" s="34">
        <v>0</v>
      </c>
      <c r="N132" s="34">
        <v>7.7582590680672185E-3</v>
      </c>
      <c r="O132" s="34">
        <v>0</v>
      </c>
      <c r="P132" s="34">
        <v>0</v>
      </c>
      <c r="Q132" s="34">
        <v>0</v>
      </c>
      <c r="R132" s="34">
        <v>0</v>
      </c>
      <c r="S132" s="35">
        <v>11.653386667351532</v>
      </c>
      <c r="T132" s="35">
        <v>23.114261499345094</v>
      </c>
      <c r="U132" s="35">
        <v>23.114261499345094</v>
      </c>
      <c r="V132" s="35">
        <v>23.113993973170334</v>
      </c>
      <c r="W132" s="35">
        <v>23.114261499345094</v>
      </c>
      <c r="X132" s="35">
        <v>23.114261499345094</v>
      </c>
      <c r="Y132" s="35">
        <v>23.113993973170334</v>
      </c>
      <c r="Z132" s="35">
        <v>19.149987301424236</v>
      </c>
      <c r="AA132" s="35">
        <v>0</v>
      </c>
      <c r="AB132" s="35">
        <v>13.770311209033324</v>
      </c>
      <c r="AC132" s="35">
        <v>0</v>
      </c>
      <c r="AD132" s="35">
        <v>4.6228522998690194</v>
      </c>
      <c r="AE132" s="58" t="s">
        <v>5560</v>
      </c>
      <c r="AF132" s="58"/>
      <c r="AG132" s="57" t="str" cm="1">
        <f t="array" ref="AG132">IFERROR(_xlfn.IFS(
AI132="MPR ISSUE","PDH",
AI132="BSS Hardware Issue","BSS",
AI132="Sites strategiques, MLL, Pylone, etc.","ENVTECH",
AI132="AKTIVCO DEFAUT GE &amp; POWER Cabinet","AKTIVCO",
AI132="AKTIVCO Coupure ENEO &amp; Baisse de tension","AKTIVCO GRID ONLY",
AI132="Coupure ENEO &amp; Baisse de tension","IHS GRID ONLY",
AI132="Defaut GE &amp; POWER Cabinet","IHS",
AI132="Sharing","Partners",
AI132="Sites strategiques &amp; DataCenter","SST &amp; DC",
AI132="Exclu","Exclu",
AI132="SAT","SAT",
AI132="SPARE-ISSUE","SPARE-ISSUE",
AI132="Fiber CAmtel","TRANS_FO_CAMTEL",
AI132="Fiber AOF","Fiber AOF",
AI132="Projet OCM (HUAWEI)","TRAVAUX-HUAWEI",
AI132="Projet OCM (NOKIA)","TRAVAUX-NOKIA",
AI132="ACCESS-ISSUE","ACCESS-ISSUE",
AI132="Projet OCM (ZTE, NOKIA, autres projets)","TRAVAUX OCM",
AI132="No root CAuse","No root cause",
AI132="ODU HS","PDH",
AI132="IP &amp; VLAN","PDH",
AI132="Warehouse HUAWEI","SPARE-ISSUE",
AI132="SPARE-HS","SPARE-ISSUE",
AI132="Power Telco","BSS",AI132="no impacts","no impacts"
),"")</f>
        <v>No root cause</v>
      </c>
      <c r="AH132" s="57" t="str" cm="1">
        <f t="array" ref="AH132">IFERROR(_xlfn.IFS(
AI132="MPR ISSUE","TX ISSUE",
AI132="BSS Hardware Issue","RAN ISSUE",
AI132="Sites strategiques, MLL, Pylone, etc.","ENVTECH",
AI132="AKTIVCO DEFAUT GE &amp; POWER Cabinet","POWER ISSUE",
AI132="AKTIVCO Coupure ENEO &amp; Baisse de tension","POWER ISSUE",
AI132="Coupure ENEO &amp; Baisse de tension","POWER ISSUE",
AI132="Defaut GE &amp; POWER Cabinet","POWER ISSUE",
AI132="Sharing","POWER ISSUE",
AI132="Sites strategiques &amp; DataCenter","POWER ISSUE",
AI132="Exclu","Exclu",
AI132="SAT","TX ISSUE",
AI132="SPARE-ISSUE","SPARE-ISSUE",
AI132="Fiber CAmtel","TX ISSUE",
AI132="Fiber AOF","TX ISSUE",
AI132="Projet OCM (HUAWEI)","TRAVAUX-HUAWEI",
AI132="Projet OCM (NOKIA)","TRAVAUX -NOKIA",
AI132="ACCESS-ISSUE","ACCESS-ISSUE",
AI132="Projet OCM (ZTE, NOKIA, autres projets)","TRAVAUX OCM",
AI132="No root CAuse","No root cause",
AI132="ODU HS","TX ISSUE",
AI132="IP &amp; VLAN","TX ISSUE",
AI132="Warehouse HUAWEI","SPARE-ISSUE",
AI132="SPARE-HS","SPARE-ISSUE",
AI132="Power Telco","RAN ISSUE",AI132="no impacts","no impacts"
),"")</f>
        <v>No root cause</v>
      </c>
      <c r="AI132" s="85" t="s">
        <v>5912</v>
      </c>
      <c r="AJ132" s="57" t="str" cm="1">
        <f t="array" ref="AJ132">IFERROR(_xlfn.IFS(
AI132="MPR ISSUE","ACTIVE",
AI132="BSS Hardware Issue","ACTIVE",
AI132="Sites strategiques, MLL, Pylone, etc.","PASSIVE",
AI132="AKTIVCO DEFAUT GE &amp; POWER Cabinet","PASSIVE",
AI132="AKTIVCO Coupure ENEO &amp; Baisse de tension","PASSIVE",
AI132="Coupure ENEO &amp; Baisse de tension","PASSIVE",
AI132="Defaut GE &amp; POWER Cabinet","PASSIVE",
AI132="Sharing","PASSIVE",
AI132="Sites strategiques &amp; DataCenter","PASSIVE",
AI132="Exclu","Exclu",
AI132="SAT","ACTIVE",
AI132="SPARE-ISSUE","SPARE-ISSUE",
AI132="Fiber CAmtel","ACTIVE",
AI132="Fiber AOF","ACTIVE",
AI132="Projet OCM (HUAWEI)","PLANNED WORKS",
AI132="Projet OCM (NOKIA)","PLANNED WORKS",
AI132="ACCESS-ISSUE","ACCESS-ISSUE",
AI132="Projet OCM (ZTE, NOKIA, autres projets)","PLANNED WORKS",
AI132="No root CAuse","No root cause",
AI132="ODU HS","ACTIVE",
AI132="IP &amp; VLAN","ACTIVE",
AI132="Warehouse HUAWEI","SPARE-ISSUE",
AI132="SPARE-HS","SPARE-ISSUE",
AI132="Power Telco","ACTIVE", AI132="no impacts","no impacts"
),"")</f>
        <v>No root cause</v>
      </c>
      <c r="AK132" s="23" t="s">
        <v>5537</v>
      </c>
      <c r="AL132" s="23" t="str">
        <f t="shared" si="7"/>
        <v>NRO_059</v>
      </c>
      <c r="AN132" s="9" t="s">
        <v>5537</v>
      </c>
      <c r="AO132" s="23" t="str">
        <f>_xlfn.XLOOKUP(B132,'INCIDENT-05-03-2026'!E:E,'INCIDENT-05-03-2026'!F:F,"")</f>
        <v/>
      </c>
      <c r="AP132" s="7" t="s">
        <v>5941</v>
      </c>
      <c r="AQ132" s="6"/>
      <c r="AR132" s="7"/>
      <c r="AS132" s="3" t="str">
        <f>_xlfn.XLOOKUP(B132,'[3]tt num | region | site id'!$C:$C,'[3]tt num | region | site id'!$Q:$Q,"")</f>
        <v/>
      </c>
      <c r="AT132" s="24" t="str">
        <f>_xlfn.XLOOKUP(B132,'[4]Cells Huawei 03052026 12h'!$B:$B,'[4]Cells Huawei 03052026 12h'!$T:$T,"")</f>
        <v/>
      </c>
      <c r="AU132" s="24" t="str">
        <f>_xlfn.XLOOKUP(B132,'[5]cells down 02052026 8h50'!$B:$B,'[5]cells down 02052026 8h50'!$R:$R,"")</f>
        <v/>
      </c>
      <c r="AV132" s="24" t="str">
        <f>_xlfn.XLOOKUP(B132,'[5]cells down 02052026 13h50'!$B:$B,'[5]cells down 02052026 13h50'!$R:$R,"")</f>
        <v/>
      </c>
      <c r="AW132" s="24" t="str">
        <f>_xlfn.XLOOKUP(B132,'[5]cells down 02052026 13h50'!$B:$B,'[5]cells down 02052026 13h50'!$R:$R,"")</f>
        <v/>
      </c>
      <c r="AX132" s="24" t="str">
        <f>_xlfn.XLOOKUP(B132,'[6]cell downs 03052026 8h40 '!$B:$B,'[6]cell downs 03052026 8h40 '!$R:$R,"")</f>
        <v/>
      </c>
      <c r="AY132" s="24" t="str">
        <f>_xlfn.XLOOKUP(B132,'[7]ALL SITES DOWN'!$D:$D,'[7]ALL SITES DOWN'!$J:$J,"")</f>
        <v/>
      </c>
      <c r="AZ132" s="24" t="str">
        <f>_xlfn.XLOOKUP(B132,'[8]ALL SITES DOWN'!$D:$D,'[8]ALL SITES DOWN'!$J:$J,"")</f>
        <v/>
      </c>
      <c r="BA132" s="9" t="str">
        <f>_xlfn.XLOOKUP(B132,[9]sheet1!$AC:$AC,[9]sheet1!$AF:$AF,"")</f>
        <v/>
      </c>
      <c r="BB132" s="14" t="s">
        <v>5989</v>
      </c>
      <c r="BC132" s="14" t="s">
        <v>5537</v>
      </c>
      <c r="BD132" s="14" t="str">
        <f>_xlfn.XLOOKUP(B132,'[10]cell downs 18042026 17h'!$B:$B,'[10]cell downs 18042026 17h'!$B:$B,"")</f>
        <v/>
      </c>
      <c r="BE132" s="14" t="str">
        <f>_xlfn.XLOOKUP(B132,'[11]Cells Huawei 19042026 15h'!$B:$B,'[11]Cells Huawei 19042026 15h'!$B:$B,"")</f>
        <v/>
      </c>
      <c r="BF132" s="9" t="str">
        <f>_xlfn.XLOOKUP(B132,'[12]cells down 19042026 9H40'!$B:$B,'[12]cells down 19042026 9H40'!$B:$B,"")</f>
        <v/>
      </c>
      <c r="BG132" s="9" t="s">
        <v>1687</v>
      </c>
      <c r="BH132" s="9" t="s">
        <v>5537</v>
      </c>
    </row>
    <row r="133" spans="1:60" s="9" customFormat="1" x14ac:dyDescent="0.3">
      <c r="A133" s="1" t="s">
        <v>1755</v>
      </c>
      <c r="B133" s="8" t="s">
        <v>1756</v>
      </c>
      <c r="C133" s="3" t="str">
        <f>_xlfn.XLOOKUP(B133,'[1]daily break down'!$D:$D,'[1]daily break down'!$E:$E,"")</f>
        <v>CENTRE</v>
      </c>
      <c r="D133" s="1" t="s">
        <v>11</v>
      </c>
      <c r="E133" s="72" t="s">
        <v>96</v>
      </c>
      <c r="F133" s="3" t="s">
        <v>37</v>
      </c>
      <c r="G133" s="1" t="s">
        <v>1755</v>
      </c>
      <c r="H133" s="41" t="str">
        <f>_xlfn.XLOOKUP(B133,[2]CALCULATION!$B:$B,[2]CALCULATION!$H:$H,"")</f>
        <v>NOKIA</v>
      </c>
      <c r="I133" s="34">
        <v>1.2484554822176806E-3</v>
      </c>
      <c r="J133" s="34">
        <v>0</v>
      </c>
      <c r="K133" s="34">
        <v>0</v>
      </c>
      <c r="L133" s="34">
        <v>0</v>
      </c>
      <c r="M133" s="34">
        <v>4.4924352663456109</v>
      </c>
      <c r="N133" s="34">
        <v>9.2966357389406529</v>
      </c>
      <c r="O133" s="34">
        <v>9.2964734190981293</v>
      </c>
      <c r="P133" s="34">
        <v>9.29679805878318</v>
      </c>
      <c r="Q133" s="34">
        <v>9.2964734190981293</v>
      </c>
      <c r="R133" s="34">
        <v>9.2967439521690061</v>
      </c>
      <c r="S133" s="35">
        <v>9.2967439521690061</v>
      </c>
      <c r="T133" s="35">
        <v>17403.285923414747</v>
      </c>
      <c r="U133" s="35">
        <v>4.6228522998690194</v>
      </c>
      <c r="V133" s="35">
        <v>4.6228522998690194</v>
      </c>
      <c r="W133" s="35">
        <v>4.6228522998690194</v>
      </c>
      <c r="X133" s="35">
        <v>4.6228522998690194</v>
      </c>
      <c r="Y133" s="35">
        <v>4.6228522998690194</v>
      </c>
      <c r="Z133" s="35">
        <v>4.6228522998690194</v>
      </c>
      <c r="AA133" s="35">
        <v>0</v>
      </c>
      <c r="AB133" s="35">
        <v>13.770311209033324</v>
      </c>
      <c r="AC133" s="35">
        <v>0</v>
      </c>
      <c r="AD133" s="35">
        <v>4.6228522998690194</v>
      </c>
      <c r="AE133" s="58" t="s">
        <v>5560</v>
      </c>
      <c r="AF133" s="58"/>
      <c r="AG133" s="57" t="str" cm="1">
        <f t="array" ref="AG133">IFERROR(_xlfn.IFS(
AI133="MPR ISSUE","PDH",
AI133="BSS Hardware Issue","BSS",
AI133="Sites strategiques, MLL, Pylone, etc.","ENVTECH",
AI133="AKTIVCO DEFAUT GE &amp; POWER Cabinet","AKTIVCO",
AI133="AKTIVCO Coupure ENEO &amp; Baisse de tension","AKTIVCO GRID ONLY",
AI133="Coupure ENEO &amp; Baisse de tension","IHS GRID ONLY",
AI133="Defaut GE &amp; POWER Cabinet","IHS",
AI133="Sharing","Partners",
AI133="Sites strategiques &amp; DataCenter","SST &amp; DC",
AI133="Exclu","Exclu",
AI133="SAT","SAT",
AI133="SPARE-ISSUE","SPARE-ISSUE",
AI133="Fiber CAmtel","TRANS_FO_CAMTEL",
AI133="Fiber AOF","Fiber AOF",
AI133="Projet OCM (HUAWEI)","TRAVAUX-HUAWEI",
AI133="Projet OCM (NOKIA)","TRAVAUX-NOKIA",
AI133="ACCESS-ISSUE","ACCESS-ISSUE",
AI133="Projet OCM (ZTE, NOKIA, autres projets)","TRAVAUX OCM",
AI133="No root CAuse","No root cause",
AI133="ODU HS","PDH",
AI133="IP &amp; VLAN","PDH",
AI133="Warehouse HUAWEI","SPARE-ISSUE",
AI133="SPARE-HS","SPARE-ISSUE",
AI133="Power Telco","BSS",AI133="no impacts","no impacts"
),"")</f>
        <v>SPARE-ISSUE</v>
      </c>
      <c r="AH133" s="57" t="str" cm="1">
        <f t="array" ref="AH133">IFERROR(_xlfn.IFS(
AI133="MPR ISSUE","TX ISSUE",
AI133="BSS Hardware Issue","RAN ISSUE",
AI133="Sites strategiques, MLL, Pylone, etc.","ENVTECH",
AI133="AKTIVCO DEFAUT GE &amp; POWER Cabinet","POWER ISSUE",
AI133="AKTIVCO Coupure ENEO &amp; Baisse de tension","POWER ISSUE",
AI133="Coupure ENEO &amp; Baisse de tension","POWER ISSUE",
AI133="Defaut GE &amp; POWER Cabinet","POWER ISSUE",
AI133="Sharing","POWER ISSUE",
AI133="Sites strategiques &amp; DataCenter","POWER ISSUE",
AI133="Exclu","Exclu",
AI133="SAT","TX ISSUE",
AI133="SPARE-ISSUE","SPARE-ISSUE",
AI133="Fiber CAmtel","TX ISSUE",
AI133="Fiber AOF","TX ISSUE",
AI133="Projet OCM (HUAWEI)","TRAVAUX-HUAWEI",
AI133="Projet OCM (NOKIA)","TRAVAUX -NOKIA",
AI133="ACCESS-ISSUE","ACCESS-ISSUE",
AI133="Projet OCM (ZTE, NOKIA, autres projets)","TRAVAUX OCM",
AI133="No root CAuse","No root cause",
AI133="ODU HS","TX ISSUE",
AI133="IP &amp; VLAN","TX ISSUE",
AI133="Warehouse HUAWEI","SPARE-ISSUE",
AI133="SPARE-HS","SPARE-ISSUE",
AI133="Power Telco","RAN ISSUE",AI133="no impacts","no impacts"
),"")</f>
        <v>SPARE-ISSUE</v>
      </c>
      <c r="AI133" s="85" t="s">
        <v>5354</v>
      </c>
      <c r="AJ133" s="57" t="str" cm="1">
        <f t="array" ref="AJ133">IFERROR(_xlfn.IFS(
AI133="MPR ISSUE","ACTIVE",
AI133="BSS Hardware Issue","ACTIVE",
AI133="Sites strategiques, MLL, Pylone, etc.","PASSIVE",
AI133="AKTIVCO DEFAUT GE &amp; POWER Cabinet","PASSIVE",
AI133="AKTIVCO Coupure ENEO &amp; Baisse de tension","PASSIVE",
AI133="Coupure ENEO &amp; Baisse de tension","PASSIVE",
AI133="Defaut GE &amp; POWER Cabinet","PASSIVE",
AI133="Sharing","PASSIVE",
AI133="Sites strategiques &amp; DataCenter","PASSIVE",
AI133="Exclu","Exclu",
AI133="SAT","ACTIVE",
AI133="SPARE-ISSUE","SPARE-ISSUE",
AI133="Fiber CAmtel","ACTIVE",
AI133="Fiber AOF","ACTIVE",
AI133="Projet OCM (HUAWEI)","PLANNED WORKS",
AI133="Projet OCM (NOKIA)","PLANNED WORKS",
AI133="ACCESS-ISSUE","ACCESS-ISSUE",
AI133="Projet OCM (ZTE, NOKIA, autres projets)","PLANNED WORKS",
AI133="No root CAuse","No root cause",
AI133="ODU HS","ACTIVE",
AI133="IP &amp; VLAN","ACTIVE",
AI133="Warehouse HUAWEI","SPARE-ISSUE",
AI133="SPARE-HS","SPARE-ISSUE",
AI133="Power Telco","ACTIVE", AI133="no impacts","no impacts"
),"")</f>
        <v>SPARE-ISSUE</v>
      </c>
      <c r="AK133" s="23" t="s">
        <v>5701</v>
      </c>
      <c r="AL133" s="23" t="str">
        <f t="shared" si="7"/>
        <v>CTR_303</v>
      </c>
      <c r="AN133" s="9" t="s">
        <v>5537</v>
      </c>
      <c r="AO133" s="23" t="str">
        <f>_xlfn.XLOOKUP(B133,'INCIDENT-05-03-2026'!E:E,'INCIDENT-05-03-2026'!F:F,"")</f>
        <v/>
      </c>
      <c r="AP133" s="7" t="s">
        <v>5972</v>
      </c>
      <c r="AQ133" s="6"/>
      <c r="AR133" s="7"/>
      <c r="AS133" s="3" t="str">
        <f>_xlfn.XLOOKUP(B133,'[3]tt num | region | site id'!$C:$C,'[3]tt num | region | site id'!$Q:$Q,"")</f>
        <v/>
      </c>
      <c r="AT133" s="24" t="str">
        <f>_xlfn.XLOOKUP(B133,'[4]Cells Huawei 03052026 12h'!$B:$B,'[4]Cells Huawei 03052026 12h'!$T:$T,"")</f>
        <v/>
      </c>
      <c r="AU133" s="24" t="str">
        <f>_xlfn.XLOOKUP(B133,'[5]cells down 02052026 8h50'!$B:$B,'[5]cells down 02052026 8h50'!$R:$R,"")</f>
        <v/>
      </c>
      <c r="AV133" s="24" t="str">
        <f>_xlfn.XLOOKUP(B133,'[5]cells down 02052026 13h50'!$B:$B,'[5]cells down 02052026 13h50'!$R:$R,"")</f>
        <v/>
      </c>
      <c r="AW133" s="24" t="str">
        <f>_xlfn.XLOOKUP(B133,'[5]cells down 02052026 13h50'!$B:$B,'[5]cells down 02052026 13h50'!$R:$R,"")</f>
        <v/>
      </c>
      <c r="AX133" s="24" t="str">
        <f>_xlfn.XLOOKUP(B133,'[6]cell downs 03052026 8h40 '!$B:$B,'[6]cell downs 03052026 8h40 '!$R:$R,"")</f>
        <v/>
      </c>
      <c r="AY133" s="24" t="str">
        <f>_xlfn.XLOOKUP(B133,'[7]ALL SITES DOWN'!$D:$D,'[7]ALL SITES DOWN'!$J:$J,"")</f>
        <v xml:space="preserve">(05/03/2026 com ran 17h): 01.05.2026: Toujours en attente de la livraison de la spare(FSMF) Par ESICO
30/04/2026  Spare FSMF Faulty Commande passe au WH de Garoua et Expediee a Ngaoundere Nouvelle ETD communiques par le SPM 30.04.2026 ESCALADE FM THEOPHILE
29/04/2026 Spare FSMF Faulty Commande passe au WH de Garoua et Expediee a Ngaoundere Nouvelle ETD communiques par le SPM 29.04.2026 ESCALADE FM THEOPHILE
28.04.2026: Spare FSMF Faulty Commande passee au WH de Garoua et Expediee a Ngaoundere Nouvelle ETD communiques par le SPM 28.04.2026
27/04/2026 Relance SPMS en attente de retour 
26/04/2026 Apres conf call effectuer avec THEO et Kingsley. Les spare seront expediee par ESICO ce Jours  De Garoua pour Ngaoundere ETD=26.04.2025
25/04/2026 Apres conf call effectuer avec THEO et Kingsley. Les spare seront expediee par ESICO ce Jours  De Garoua pour Ngaoundere ETD=25.04.2025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v>
      </c>
      <c r="AZ133" s="24" t="str">
        <f>_xlfn.XLOOKUP(B133,'[8]ALL SITES DOWN'!$D:$D,'[8]ALL SITES DOWN'!$J:$J,"")</f>
        <v xml:space="preserve">(05/03/2026 com ran 10h): 01.05.2026: Toujours en attente de la livraison de la spare(FSMF) Par ESICO
30/04/2026  Spare FSMF Faulty Commande passe au WH de Garoua et Expediee a Ngaoundere Nouvelle ETD communiques par le SPM 30.04.2026 ESCALADE FM THEOPHILE
29/04/2026 Spare FSMF Faulty Commande passe au WH de Garoua et Expediee a Ngaoundere Nouvelle ETD communiques par le SPM 29.04.2026 ESCALADE FM THEOPHILE
28.04.2026: Spare FSMF Faulty Commande passee au WH de Garoua et Expediee a Ngaoundere Nouvelle ETD communiques par le SPM 28.04.2026
27/04/2026 Relance SPMS en attente de retour 
26/04/2026 Apres conf call effectuer avec THEO et Kingsley. Les spare seront expediee par ESICO ce Jours  De Garoua pour Ngaoundere ETD=26.04.2025
25/04/2026 Apres conf call effectuer avec THEO et Kingsley. Les spare seront expediee par ESICO ce Jours  De Garoua pour Ngaoundere ETD=25.04.2025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v>
      </c>
      <c r="BA133" s="9" t="str">
        <f>_xlfn.XLOOKUP(B133,[9]sheet1!$AC:$AC,[9]sheet1!$AF:$AF,"")</f>
        <v/>
      </c>
      <c r="BB133" s="14" t="s">
        <v>5980</v>
      </c>
      <c r="BC133" s="14" t="s">
        <v>5537</v>
      </c>
      <c r="BD133" s="14" t="str">
        <f>_xlfn.XLOOKUP(B133,'[10]cell downs 18042026 17h'!$B:$B,'[10]cell downs 18042026 17h'!$B:$B,"")</f>
        <v/>
      </c>
      <c r="BE133" s="14" t="str">
        <f>_xlfn.XLOOKUP(B133,'[11]Cells Huawei 19042026 15h'!$B:$B,'[11]Cells Huawei 19042026 15h'!$B:$B,"")</f>
        <v/>
      </c>
      <c r="BF133" s="9" t="str">
        <f>_xlfn.XLOOKUP(B133,'[12]cells down 19042026 9H40'!$B:$B,'[12]cells down 19042026 9H40'!$B:$B,"")</f>
        <v/>
      </c>
      <c r="BG133" s="9" t="s">
        <v>1756</v>
      </c>
      <c r="BH133" s="9" t="s">
        <v>5537</v>
      </c>
    </row>
    <row r="134" spans="1:60" s="9" customFormat="1" x14ac:dyDescent="0.3">
      <c r="A134" s="1" t="s">
        <v>549</v>
      </c>
      <c r="B134" s="1" t="s">
        <v>550</v>
      </c>
      <c r="C134" s="3" t="str">
        <f>_xlfn.XLOOKUP(B134,'[1]daily break down'!$D:$D,'[1]daily break down'!$E:$E,"")</f>
        <v>Douala</v>
      </c>
      <c r="D134" s="1" t="s">
        <v>21</v>
      </c>
      <c r="E134" s="1" t="s">
        <v>36</v>
      </c>
      <c r="F134" s="3" t="s">
        <v>31</v>
      </c>
      <c r="G134" s="1" t="s">
        <v>32</v>
      </c>
      <c r="H134" s="42" t="str">
        <f>_xlfn.XLOOKUP(B134,[2]CALCULATION!$B:$B,[2]CALCULATION!$H:$H,"")</f>
        <v>ZTE</v>
      </c>
      <c r="I134" s="34">
        <v>4.6228522998690194</v>
      </c>
      <c r="J134" s="34">
        <v>4.6228522998690194</v>
      </c>
      <c r="K134" s="34">
        <v>4.6228522998690194</v>
      </c>
      <c r="L134" s="34">
        <v>4.6228522998690194</v>
      </c>
      <c r="M134" s="34">
        <v>4.6228522998690194</v>
      </c>
      <c r="N134" s="34">
        <v>4.6228522998690194</v>
      </c>
      <c r="O134" s="34">
        <v>4.6228522998690194</v>
      </c>
      <c r="P134" s="34">
        <v>4.6228522998690194</v>
      </c>
      <c r="Q134" s="34">
        <v>4.6228522998690194</v>
      </c>
      <c r="R134" s="34">
        <v>4.6228522998690194</v>
      </c>
      <c r="S134" s="35">
        <v>4.6228522998690194</v>
      </c>
      <c r="T134" s="35">
        <v>4.6228522998690194</v>
      </c>
      <c r="U134" s="35">
        <v>4.6228522998690194</v>
      </c>
      <c r="V134" s="35">
        <v>4.6228522998690194</v>
      </c>
      <c r="W134" s="35">
        <v>4.6228522998690194</v>
      </c>
      <c r="X134" s="35">
        <v>4.6228522998690194</v>
      </c>
      <c r="Y134" s="35">
        <v>4.6228522998690194</v>
      </c>
      <c r="Z134" s="35">
        <v>4.6228522998690194</v>
      </c>
      <c r="AA134" s="35">
        <v>10.790978741771879</v>
      </c>
      <c r="AB134" s="35">
        <v>9.1802074726888829</v>
      </c>
      <c r="AC134" s="35">
        <v>0</v>
      </c>
      <c r="AD134" s="35">
        <v>4.6228522998690194</v>
      </c>
      <c r="AE134" s="58" t="s">
        <v>5560</v>
      </c>
      <c r="AF134" s="58"/>
      <c r="AG134" s="57" t="str" cm="1">
        <f t="array" ref="AG134">IFERROR(_xlfn.IFS(
AI134="MPR ISSUE","PDH",
AI134="BSS Hardware Issue","BSS",
AI134="Sites strategiques, MLL, Pylone, etc.","ENVTECH",
AI134="AKTIVCO DEFAUT GE &amp; POWER Cabinet","AKTIVCO",
AI134="AKTIVCO Coupure ENEO &amp; Baisse de tension","AKTIVCO GRID ONLY",
AI134="Coupure ENEO &amp; Baisse de tension","IHS GRID ONLY",
AI134="Defaut GE &amp; POWER Cabinet","IHS",
AI134="Sharing","Partners",
AI134="Sites strategiques &amp; DataCenter","SST &amp; DC",
AI134="Exclu","Exclu",
AI134="SAT","SAT",
AI134="SPARE-ISSUE","SPARE-ISSUE",
AI134="Fiber CAmtel","TRANS_FO_CAMTEL",
AI134="Fiber AOF","Fiber AOF",
AI134="Projet OCM (HUAWEI)","TRAVAUX-HUAWEI",
AI134="Projet OCM (NOKIA)","TRAVAUX-NOKIA",
AI134="ACCESS-ISSUE","ACCESS-ISSUE",
AI134="Projet OCM (ZTE, NOKIA, autres projets)","TRAVAUX OCM",
AI134="No root CAuse","No root cause",
AI134="ODU HS","PDH",
AI134="IP &amp; VLAN","PDH",
AI134="Warehouse HUAWEI","SPARE-ISSUE",
AI134="SPARE-HS","SPARE-ISSUE",
AI134="Power Telco","BSS",AI134="no impacts","no impacts"
),"")</f>
        <v>No root cause</v>
      </c>
      <c r="AH134" s="57" t="str" cm="1">
        <f t="array" ref="AH134">IFERROR(_xlfn.IFS(
AI134="MPR ISSUE","TX ISSUE",
AI134="BSS Hardware Issue","RAN ISSUE",
AI134="Sites strategiques, MLL, Pylone, etc.","ENVTECH",
AI134="AKTIVCO DEFAUT GE &amp; POWER Cabinet","POWER ISSUE",
AI134="AKTIVCO Coupure ENEO &amp; Baisse de tension","POWER ISSUE",
AI134="Coupure ENEO &amp; Baisse de tension","POWER ISSUE",
AI134="Defaut GE &amp; POWER Cabinet","POWER ISSUE",
AI134="Sharing","POWER ISSUE",
AI134="Sites strategiques &amp; DataCenter","POWER ISSUE",
AI134="Exclu","Exclu",
AI134="SAT","TX ISSUE",
AI134="SPARE-ISSUE","SPARE-ISSUE",
AI134="Fiber CAmtel","TX ISSUE",
AI134="Fiber AOF","TX ISSUE",
AI134="Projet OCM (HUAWEI)","TRAVAUX-HUAWEI",
AI134="Projet OCM (NOKIA)","TRAVAUX -NOKIA",
AI134="ACCESS-ISSUE","ACCESS-ISSUE",
AI134="Projet OCM (ZTE, NOKIA, autres projets)","TRAVAUX OCM",
AI134="No root CAuse","No root cause",
AI134="ODU HS","TX ISSUE",
AI134="IP &amp; VLAN","TX ISSUE",
AI134="Warehouse HUAWEI","SPARE-ISSUE",
AI134="SPARE-HS","SPARE-ISSUE",
AI134="Power Telco","RAN ISSUE",AI134="no impacts","no impacts"
),"")</f>
        <v>No root cause</v>
      </c>
      <c r="AI134" s="85" t="s">
        <v>5912</v>
      </c>
      <c r="AJ134" s="57" t="str" cm="1">
        <f t="array" ref="AJ134">IFERROR(_xlfn.IFS(
AI134="MPR ISSUE","ACTIVE",
AI134="BSS Hardware Issue","ACTIVE",
AI134="Sites strategiques, MLL, Pylone, etc.","PASSIVE",
AI134="AKTIVCO DEFAUT GE &amp; POWER Cabinet","PASSIVE",
AI134="AKTIVCO Coupure ENEO &amp; Baisse de tension","PASSIVE",
AI134="Coupure ENEO &amp; Baisse de tension","PASSIVE",
AI134="Defaut GE &amp; POWER Cabinet","PASSIVE",
AI134="Sharing","PASSIVE",
AI134="Sites strategiques &amp; DataCenter","PASSIVE",
AI134="Exclu","Exclu",
AI134="SAT","ACTIVE",
AI134="SPARE-ISSUE","SPARE-ISSUE",
AI134="Fiber CAmtel","ACTIVE",
AI134="Fiber AOF","ACTIVE",
AI134="Projet OCM (HUAWEI)","PLANNED WORKS",
AI134="Projet OCM (NOKIA)","PLANNED WORKS",
AI134="ACCESS-ISSUE","ACCESS-ISSUE",
AI134="Projet OCM (ZTE, NOKIA, autres projets)","PLANNED WORKS",
AI134="No root CAuse","No root cause",
AI134="ODU HS","ACTIVE",
AI134="IP &amp; VLAN","ACTIVE",
AI134="Warehouse HUAWEI","SPARE-ISSUE",
AI134="SPARE-HS","SPARE-ISSUE",
AI134="Power Telco","ACTIVE", AI134="no impacts","no impacts"
),"")</f>
        <v>No root cause</v>
      </c>
      <c r="AK134" s="23" t="s">
        <v>5537</v>
      </c>
      <c r="AL134" s="23" t="str">
        <f t="shared" si="7"/>
        <v>LIT_756</v>
      </c>
      <c r="AN134" s="9" t="s">
        <v>5537</v>
      </c>
      <c r="AO134" s="23" t="str">
        <f>_xlfn.XLOOKUP(B134,'INCIDENT-05-03-2026'!E:E,'INCIDENT-05-03-2026'!F:F,"")</f>
        <v/>
      </c>
      <c r="AP134" s="7" t="s">
        <v>5941</v>
      </c>
      <c r="AQ134" s="6"/>
      <c r="AR134" s="7"/>
      <c r="AS134" s="3" t="str">
        <f>_xlfn.XLOOKUP(B134,'[3]tt num | region | site id'!$C:$C,'[3]tt num | region | site id'!$Q:$Q,"")</f>
        <v/>
      </c>
      <c r="AT134" s="24" t="str">
        <f>_xlfn.XLOOKUP(B134,'[4]Cells Huawei 03052026 12h'!$B:$B,'[4]Cells Huawei 03052026 12h'!$T:$T,"")</f>
        <v/>
      </c>
      <c r="AU134" s="24" t="str">
        <f>_xlfn.XLOOKUP(B134,'[5]cells down 02052026 8h50'!$B:$B,'[5]cells down 02052026 8h50'!$R:$R,"")</f>
        <v/>
      </c>
      <c r="AV134" s="24" t="str">
        <f>_xlfn.XLOOKUP(B134,'[5]cells down 02052026 13h50'!$B:$B,'[5]cells down 02052026 13h50'!$R:$R,"")</f>
        <v/>
      </c>
      <c r="AW134" s="24" t="str">
        <f>_xlfn.XLOOKUP(B134,'[5]cells down 02052026 13h50'!$B:$B,'[5]cells down 02052026 13h50'!$R:$R,"")</f>
        <v/>
      </c>
      <c r="AX134" s="24" t="str">
        <f>_xlfn.XLOOKUP(B134,'[6]cell downs 03052026 8h40 '!$B:$B,'[6]cell downs 03052026 8h40 '!$R:$R,"")</f>
        <v/>
      </c>
      <c r="AY134" s="24" t="str">
        <f>_xlfn.XLOOKUP(B134,'[7]ALL SITES DOWN'!$D:$D,'[7]ALL SITES DOWN'!$J:$J,"")</f>
        <v/>
      </c>
      <c r="AZ134" s="24" t="str">
        <f>_xlfn.XLOOKUP(B134,'[8]ALL SITES DOWN'!$D:$D,'[8]ALL SITES DOWN'!$J:$J,"")</f>
        <v/>
      </c>
      <c r="BA134" s="9" t="str">
        <f>_xlfn.XLOOKUP(B134,[9]sheet1!$AC:$AC,[9]sheet1!$AF:$AF,"")</f>
        <v/>
      </c>
      <c r="BB134" s="14" t="s">
        <v>5980</v>
      </c>
      <c r="BC134" s="14" t="s">
        <v>5537</v>
      </c>
      <c r="BD134" s="14" t="str">
        <f>_xlfn.XLOOKUP(B134,'[10]cell downs 18042026 17h'!$B:$B,'[10]cell downs 18042026 17h'!$B:$B,"")</f>
        <v/>
      </c>
      <c r="BE134" s="14" t="str">
        <f>_xlfn.XLOOKUP(B134,'[11]Cells Huawei 19042026 15h'!$B:$B,'[11]Cells Huawei 19042026 15h'!$B:$B,"")</f>
        <v/>
      </c>
      <c r="BF134" s="9" t="str">
        <f>_xlfn.XLOOKUP(B134,'[12]cells down 19042026 9H40'!$B:$B,'[12]cells down 19042026 9H40'!$B:$B,"")</f>
        <v>LIT_756</v>
      </c>
      <c r="BG134" s="9" t="s">
        <v>5537</v>
      </c>
      <c r="BH134" s="9" t="s">
        <v>5537</v>
      </c>
    </row>
    <row r="135" spans="1:60" s="9" customFormat="1" x14ac:dyDescent="0.3">
      <c r="A135" s="1" t="s">
        <v>3216</v>
      </c>
      <c r="B135" s="8" t="s">
        <v>3217</v>
      </c>
      <c r="C135" s="3" t="str">
        <f>_xlfn.XLOOKUP(B135,'[1]daily break down'!$D:$D,'[1]daily break down'!$E:$E,"")</f>
        <v>EXTREME-NORD</v>
      </c>
      <c r="D135" s="1" t="s">
        <v>21</v>
      </c>
      <c r="E135" s="1" t="s">
        <v>80</v>
      </c>
      <c r="F135" s="3" t="s">
        <v>55</v>
      </c>
      <c r="G135" s="1" t="s">
        <v>3218</v>
      </c>
      <c r="H135" s="41" t="str">
        <f>_xlfn.XLOOKUP(B135,[2]CALCULATION!$B:$B,[2]CALCULATION!$H:$H,"")</f>
        <v>NOKIA</v>
      </c>
      <c r="I135" s="34">
        <v>0</v>
      </c>
      <c r="J135" s="34">
        <v>0</v>
      </c>
      <c r="K135" s="34">
        <v>0</v>
      </c>
      <c r="L135" s="34">
        <v>0</v>
      </c>
      <c r="M135" s="34">
        <v>4.6228522998690194</v>
      </c>
      <c r="N135" s="34">
        <v>4.6228522998690194</v>
      </c>
      <c r="O135" s="34">
        <v>4.6228522998690194</v>
      </c>
      <c r="P135" s="34">
        <v>4.6228522998690194</v>
      </c>
      <c r="Q135" s="34">
        <v>4.6228522998690194</v>
      </c>
      <c r="R135" s="34">
        <v>4.6228522998690194</v>
      </c>
      <c r="S135" s="35">
        <v>4.6228522998690194</v>
      </c>
      <c r="T135" s="35">
        <v>17402.278788812699</v>
      </c>
      <c r="U135" s="35">
        <v>4.6228522998690194</v>
      </c>
      <c r="V135" s="35">
        <v>4.6228522998690194</v>
      </c>
      <c r="W135" s="35">
        <v>4.6228522998690194</v>
      </c>
      <c r="X135" s="35">
        <v>4.6228522998690194</v>
      </c>
      <c r="Y135" s="35">
        <v>4.6228522998690194</v>
      </c>
      <c r="Z135" s="35">
        <v>4.6228522998690194</v>
      </c>
      <c r="AA135" s="35">
        <v>0</v>
      </c>
      <c r="AB135" s="35">
        <v>13.770311209033324</v>
      </c>
      <c r="AC135" s="35">
        <v>0</v>
      </c>
      <c r="AD135" s="35">
        <v>4.6228522998690194</v>
      </c>
      <c r="AE135" s="58" t="s">
        <v>5603</v>
      </c>
      <c r="AF135" s="58"/>
      <c r="AG135" s="57" t="str" cm="1">
        <f t="array" ref="AG135">IFERROR(_xlfn.IFS(
AI135="MPR ISSUE","PDH",
AI135="BSS Hardware Issue","BSS",
AI135="Sites strategiques, MLL, Pylone, etc.","ENVTECH",
AI135="AKTIVCO DEFAUT GE &amp; POWER Cabinet","AKTIVCO",
AI135="AKTIVCO Coupure ENEO &amp; Baisse de tension","AKTIVCO GRID ONLY",
AI135="Coupure ENEO &amp; Baisse de tension","IHS GRID ONLY",
AI135="Defaut GE &amp; POWER Cabinet","IHS",
AI135="Sharing","Partners",
AI135="Sites strategiques &amp; DataCenter","SST &amp; DC",
AI135="Exclu","Exclu",
AI135="SAT","SAT",
AI135="SPARE-ISSUE","SPARE-ISSUE",
AI135="Fiber CAmtel","TRANS_FO_CAMTEL",
AI135="Fiber AOF","Fiber AOF",
AI135="Projet OCM (HUAWEI)","TRAVAUX-HUAWEI",
AI135="Projet OCM (NOKIA)","TRAVAUX-NOKIA",
AI135="ACCESS-ISSUE","ACCESS-ISSUE",
AI135="Projet OCM (ZTE, NOKIA, autres projets)","TRAVAUX OCM",
AI135="No root CAuse","No root cause",
AI135="ODU HS","PDH",
AI135="IP &amp; VLAN","PDH",
AI135="Warehouse HUAWEI","SPARE-ISSUE",
AI135="SPARE-HS","SPARE-ISSUE",
AI135="Power Telco","BSS",AI135="no impacts","no impacts"
),"")</f>
        <v>No root cause</v>
      </c>
      <c r="AH135" s="57" t="str" cm="1">
        <f t="array" ref="AH135">IFERROR(_xlfn.IFS(
AI135="MPR ISSUE","TX ISSUE",
AI135="BSS Hardware Issue","RAN ISSUE",
AI135="Sites strategiques, MLL, Pylone, etc.","ENVTECH",
AI135="AKTIVCO DEFAUT GE &amp; POWER Cabinet","POWER ISSUE",
AI135="AKTIVCO Coupure ENEO &amp; Baisse de tension","POWER ISSUE",
AI135="Coupure ENEO &amp; Baisse de tension","POWER ISSUE",
AI135="Defaut GE &amp; POWER Cabinet","POWER ISSUE",
AI135="Sharing","POWER ISSUE",
AI135="Sites strategiques &amp; DataCenter","POWER ISSUE",
AI135="Exclu","Exclu",
AI135="SAT","TX ISSUE",
AI135="SPARE-ISSUE","SPARE-ISSUE",
AI135="Fiber CAmtel","TX ISSUE",
AI135="Fiber AOF","TX ISSUE",
AI135="Projet OCM (HUAWEI)","TRAVAUX-HUAWEI",
AI135="Projet OCM (NOKIA)","TRAVAUX -NOKIA",
AI135="ACCESS-ISSUE","ACCESS-ISSUE",
AI135="Projet OCM (ZTE, NOKIA, autres projets)","TRAVAUX OCM",
AI135="No root CAuse","No root cause",
AI135="ODU HS","TX ISSUE",
AI135="IP &amp; VLAN","TX ISSUE",
AI135="Warehouse HUAWEI","SPARE-ISSUE",
AI135="SPARE-HS","SPARE-ISSUE",
AI135="Power Telco","RAN ISSUE",AI135="no impacts","no impacts"
),"")</f>
        <v>No root cause</v>
      </c>
      <c r="AI135" s="85" t="s">
        <v>5912</v>
      </c>
      <c r="AJ135" s="57" t="str" cm="1">
        <f t="array" ref="AJ135">IFERROR(_xlfn.IFS(
AI135="MPR ISSUE","ACTIVE",
AI135="BSS Hardware Issue","ACTIVE",
AI135="Sites strategiques, MLL, Pylone, etc.","PASSIVE",
AI135="AKTIVCO DEFAUT GE &amp; POWER Cabinet","PASSIVE",
AI135="AKTIVCO Coupure ENEO &amp; Baisse de tension","PASSIVE",
AI135="Coupure ENEO &amp; Baisse de tension","PASSIVE",
AI135="Defaut GE &amp; POWER Cabinet","PASSIVE",
AI135="Sharing","PASSIVE",
AI135="Sites strategiques &amp; DataCenter","PASSIVE",
AI135="Exclu","Exclu",
AI135="SAT","ACTIVE",
AI135="SPARE-ISSUE","SPARE-ISSUE",
AI135="Fiber CAmtel","ACTIVE",
AI135="Fiber AOF","ACTIVE",
AI135="Projet OCM (HUAWEI)","PLANNED WORKS",
AI135="Projet OCM (NOKIA)","PLANNED WORKS",
AI135="ACCESS-ISSUE","ACCESS-ISSUE",
AI135="Projet OCM (ZTE, NOKIA, autres projets)","PLANNED WORKS",
AI135="No root CAuse","No root cause",
AI135="ODU HS","ACTIVE",
AI135="IP &amp; VLAN","ACTIVE",
AI135="Warehouse HUAWEI","SPARE-ISSUE",
AI135="SPARE-HS","SPARE-ISSUE",
AI135="Power Telco","ACTIVE", AI135="no impacts","no impacts"
),"")</f>
        <v>No root cause</v>
      </c>
      <c r="AK135" s="23" t="s">
        <v>5537</v>
      </c>
      <c r="AL135" s="23" t="str">
        <f t="shared" si="7"/>
        <v>EXN_243</v>
      </c>
      <c r="AN135" s="9" t="s">
        <v>5537</v>
      </c>
      <c r="AO135" s="23" t="str">
        <f>_xlfn.XLOOKUP(B135,'INCIDENT-05-03-2026'!E:E,'INCIDENT-05-03-2026'!F:F,"")</f>
        <v/>
      </c>
      <c r="AP135" s="7" t="s">
        <v>5537</v>
      </c>
      <c r="AQ135" s="6"/>
      <c r="AR135" s="7"/>
      <c r="AS135" s="3" t="str">
        <f>_xlfn.XLOOKUP(B135,'[3]tt num | region | site id'!$C:$C,'[3]tt num | region | site id'!$Q:$Q,"")</f>
        <v/>
      </c>
      <c r="AT135" s="24" t="str">
        <f>_xlfn.XLOOKUP(B135,'[4]Cells Huawei 03052026 12h'!$B:$B,'[4]Cells Huawei 03052026 12h'!$T:$T,"")</f>
        <v/>
      </c>
      <c r="AU135" s="24" t="str">
        <f>_xlfn.XLOOKUP(B135,'[5]cells down 02052026 8h50'!$B:$B,'[5]cells down 02052026 8h50'!$R:$R,"")</f>
        <v/>
      </c>
      <c r="AV135" s="24" t="str">
        <f>_xlfn.XLOOKUP(B135,'[5]cells down 02052026 13h50'!$B:$B,'[5]cells down 02052026 13h50'!$R:$R,"")</f>
        <v/>
      </c>
      <c r="AW135" s="24" t="str">
        <f>_xlfn.XLOOKUP(B135,'[5]cells down 02052026 13h50'!$B:$B,'[5]cells down 02052026 13h50'!$R:$R,"")</f>
        <v/>
      </c>
      <c r="AX135" s="24" t="str">
        <f>_xlfn.XLOOKUP(B135,'[6]cell downs 03052026 8h40 '!$B:$B,'[6]cell downs 03052026 8h40 '!$R:$R,"")</f>
        <v/>
      </c>
      <c r="AY135" s="24" t="str">
        <f>_xlfn.XLOOKUP(B135,'[7]ALL SITES DOWN'!$D:$D,'[7]ALL SITES DOWN'!$J:$J,"")</f>
        <v/>
      </c>
      <c r="AZ135" s="24" t="str">
        <f>_xlfn.XLOOKUP(B135,'[8]ALL SITES DOWN'!$D:$D,'[8]ALL SITES DOWN'!$J:$J,"")</f>
        <v/>
      </c>
      <c r="BA135" s="9" t="str">
        <f>_xlfn.XLOOKUP(B135,[9]sheet1!$AC:$AC,[9]sheet1!$AF:$AF,"")</f>
        <v/>
      </c>
      <c r="BB135" s="14" t="s">
        <v>5537</v>
      </c>
      <c r="BC135" s="14" t="s">
        <v>5537</v>
      </c>
      <c r="BD135" s="14" t="str">
        <f>_xlfn.XLOOKUP(B135,'[10]cell downs 18042026 17h'!$B:$B,'[10]cell downs 18042026 17h'!$B:$B,"")</f>
        <v/>
      </c>
      <c r="BE135" s="14" t="str">
        <f>_xlfn.XLOOKUP(B135,'[11]Cells Huawei 19042026 15h'!$B:$B,'[11]Cells Huawei 19042026 15h'!$B:$B,"")</f>
        <v>EXN_243</v>
      </c>
      <c r="BF135" s="9" t="str">
        <f>_xlfn.XLOOKUP(B135,'[12]cells down 19042026 9H40'!$B:$B,'[12]cells down 19042026 9H40'!$B:$B,"")</f>
        <v/>
      </c>
      <c r="BG135" s="9" t="s">
        <v>5537</v>
      </c>
      <c r="BH135" s="9" t="s">
        <v>12</v>
      </c>
    </row>
    <row r="136" spans="1:60" s="9" customFormat="1" ht="22.5" customHeight="1" x14ac:dyDescent="0.3">
      <c r="A136" s="1" t="s">
        <v>760</v>
      </c>
      <c r="B136" s="1" t="s">
        <v>761</v>
      </c>
      <c r="C136" s="3" t="str">
        <f>_xlfn.XLOOKUP(B136,'[1]daily break down'!$D:$D,'[1]daily break down'!$E:$E,"")</f>
        <v>NORD-OUEST</v>
      </c>
      <c r="D136" s="1" t="s">
        <v>11</v>
      </c>
      <c r="E136" s="1" t="s">
        <v>12</v>
      </c>
      <c r="F136" s="3" t="s">
        <v>51</v>
      </c>
      <c r="G136" s="1" t="s">
        <v>762</v>
      </c>
      <c r="H136" s="41" t="str">
        <f>_xlfn.XLOOKUP(B136,[2]CALCULATION!$B:$B,[2]CALCULATION!$H:$H,"")</f>
        <v>NOKIA</v>
      </c>
      <c r="I136" s="34">
        <v>6.0567677532032418</v>
      </c>
      <c r="J136" s="34">
        <v>9.2963652058697779</v>
      </c>
      <c r="K136" s="34">
        <v>7.4578364085822493</v>
      </c>
      <c r="L136" s="34">
        <v>4.7116178291340596</v>
      </c>
      <c r="M136" s="34">
        <v>5.9188319581324889</v>
      </c>
      <c r="N136" s="34">
        <v>8.5281234267335648</v>
      </c>
      <c r="O136" s="34">
        <v>3.1189260445464009</v>
      </c>
      <c r="P136" s="34">
        <v>9.8552030261675388E-2</v>
      </c>
      <c r="Q136" s="34">
        <v>0.66979156685328534</v>
      </c>
      <c r="R136" s="34">
        <v>4.7055615997709577E-2</v>
      </c>
      <c r="S136" s="35">
        <v>4.9159349021223298</v>
      </c>
      <c r="T136" s="35">
        <v>17649.615763926344</v>
      </c>
      <c r="U136" s="35">
        <v>4.6228522998690194</v>
      </c>
      <c r="V136" s="35">
        <v>4.6228522998690194</v>
      </c>
      <c r="W136" s="35">
        <v>3.641833817020657</v>
      </c>
      <c r="X136" s="35">
        <v>2.4199347664175468</v>
      </c>
      <c r="Y136" s="35">
        <v>2.5687684949762146</v>
      </c>
      <c r="Z136" s="35">
        <v>4.6969213801211644</v>
      </c>
      <c r="AA136" s="35">
        <v>0</v>
      </c>
      <c r="AB136" s="35">
        <v>13.770311209033324</v>
      </c>
      <c r="AC136" s="35">
        <v>0</v>
      </c>
      <c r="AD136" s="35">
        <v>4.6228522998690194</v>
      </c>
      <c r="AE136" s="58" t="s">
        <v>5603</v>
      </c>
      <c r="AF136" s="58"/>
      <c r="AG136" s="57" t="str" cm="1">
        <f t="array" ref="AG136">IFERROR(_xlfn.IFS(
AI136="MPR ISSUE","PDH",
AI136="BSS Hardware Issue","BSS",
AI136="Sites strategiques, MLL, Pylone, etc.","ENVTECH",
AI136="AKTIVCO DEFAUT GE &amp; POWER Cabinet","AKTIVCO",
AI136="AKTIVCO Coupure ENEO &amp; Baisse de tension","AKTIVCO GRID ONLY",
AI136="Coupure ENEO &amp; Baisse de tension","IHS GRID ONLY",
AI136="Defaut GE &amp; POWER Cabinet","IHS",
AI136="Sharing","Partners",
AI136="Sites strategiques &amp; DataCenter","SST &amp; DC",
AI136="Exclu","Exclu",
AI136="SAT","SAT",
AI136="SPARE-ISSUE","SPARE-ISSUE",
AI136="Fiber CAmtel","TRANS_FO_CAMTEL",
AI136="Fiber AOF","Fiber AOF",
AI136="Projet OCM (HUAWEI)","TRAVAUX-HUAWEI",
AI136="Projet OCM (NOKIA)","TRAVAUX-NOKIA",
AI136="ACCESS-ISSUE","ACCESS-ISSUE",
AI136="Projet OCM (ZTE, NOKIA, autres projets)","TRAVAUX OCM",
AI136="No root CAuse","No root cause",
AI136="ODU HS","PDH",
AI136="IP &amp; VLAN","PDH",
AI136="Warehouse HUAWEI","SPARE-ISSUE",
AI136="SPARE-HS","SPARE-ISSUE",
AI136="Power Telco","BSS",AI136="no impacts","no impacts"
),"")</f>
        <v>ACCESS-ISSUE</v>
      </c>
      <c r="AH136" s="57" t="str" cm="1">
        <f t="array" ref="AH136">IFERROR(_xlfn.IFS(
AI136="MPR ISSUE","TX ISSUE",
AI136="BSS Hardware Issue","RAN ISSUE",
AI136="Sites strategiques, MLL, Pylone, etc.","ENVTECH",
AI136="AKTIVCO DEFAUT GE &amp; POWER Cabinet","POWER ISSUE",
AI136="AKTIVCO Coupure ENEO &amp; Baisse de tension","POWER ISSUE",
AI136="Coupure ENEO &amp; Baisse de tension","POWER ISSUE",
AI136="Defaut GE &amp; POWER Cabinet","POWER ISSUE",
AI136="Sharing","POWER ISSUE",
AI136="Sites strategiques &amp; DataCenter","POWER ISSUE",
AI136="Exclu","Exclu",
AI136="SAT","TX ISSUE",
AI136="SPARE-ISSUE","SPARE-ISSUE",
AI136="Fiber CAmtel","TX ISSUE",
AI136="Fiber AOF","TX ISSUE",
AI136="Projet OCM (HUAWEI)","TRAVAUX-HUAWEI",
AI136="Projet OCM (NOKIA)","TRAVAUX -NOKIA",
AI136="ACCESS-ISSUE","ACCESS-ISSUE",
AI136="Projet OCM (ZTE, NOKIA, autres projets)","TRAVAUX OCM",
AI136="No root CAuse","No root cause",
AI136="ODU HS","TX ISSUE",
AI136="IP &amp; VLAN","TX ISSUE",
AI136="Warehouse HUAWEI","SPARE-ISSUE",
AI136="SPARE-HS","SPARE-ISSUE",
AI136="Power Telco","RAN ISSUE",AI136="no impacts","no impacts"
),"")</f>
        <v>ACCESS-ISSUE</v>
      </c>
      <c r="AI136" s="85" t="s">
        <v>25</v>
      </c>
      <c r="AJ136" s="57" t="str" cm="1">
        <f t="array" ref="AJ136">IFERROR(_xlfn.IFS(
AI136="MPR ISSUE","ACTIVE",
AI136="BSS Hardware Issue","ACTIVE",
AI136="Sites strategiques, MLL, Pylone, etc.","PASSIVE",
AI136="AKTIVCO DEFAUT GE &amp; POWER Cabinet","PASSIVE",
AI136="AKTIVCO Coupure ENEO &amp; Baisse de tension","PASSIVE",
AI136="Coupure ENEO &amp; Baisse de tension","PASSIVE",
AI136="Defaut GE &amp; POWER Cabinet","PASSIVE",
AI136="Sharing","PASSIVE",
AI136="Sites strategiques &amp; DataCenter","PASSIVE",
AI136="Exclu","Exclu",
AI136="SAT","ACTIVE",
AI136="SPARE-ISSUE","SPARE-ISSUE",
AI136="Fiber CAmtel","ACTIVE",
AI136="Fiber AOF","ACTIVE",
AI136="Projet OCM (HUAWEI)","PLANNED WORKS",
AI136="Projet OCM (NOKIA)","PLANNED WORKS",
AI136="ACCESS-ISSUE","ACCESS-ISSUE",
AI136="Projet OCM (ZTE, NOKIA, autres projets)","PLANNED WORKS",
AI136="No root CAuse","No root cause",
AI136="ODU HS","ACTIVE",
AI136="IP &amp; VLAN","ACTIVE",
AI136="Warehouse HUAWEI","SPARE-ISSUE",
AI136="SPARE-HS","SPARE-ISSUE",
AI136="Power Telco","ACTIVE", AI136="no impacts","no impacts"
),"")</f>
        <v>ACCESS-ISSUE</v>
      </c>
      <c r="AK136" s="23" t="s">
        <v>5723</v>
      </c>
      <c r="AL136" s="23" t="str">
        <f t="shared" si="7"/>
        <v>NRO_033</v>
      </c>
      <c r="AN136" s="9" t="s">
        <v>5537</v>
      </c>
      <c r="AO136" s="23" t="str">
        <f>_xlfn.XLOOKUP(B136,'INCIDENT-05-03-2026'!E:E,'INCIDENT-05-03-2026'!F:F,"")</f>
        <v/>
      </c>
      <c r="AP136" s="7" t="s">
        <v>5537</v>
      </c>
      <c r="AQ136" s="6"/>
      <c r="AR136" s="7"/>
      <c r="AS136" s="3" t="str">
        <f>_xlfn.XLOOKUP(B136,'[3]tt num | region | site id'!$C:$C,'[3]tt num | region | site id'!$Q:$Q,"")</f>
        <v/>
      </c>
      <c r="AT136" s="24" t="str">
        <f>_xlfn.XLOOKUP(B136,'[4]Cells Huawei 03052026 12h'!$B:$B,'[4]Cells Huawei 03052026 12h'!$T:$T,"")</f>
        <v/>
      </c>
      <c r="AU136" s="24" t="str">
        <f>_xlfn.XLOOKUP(B136,'[5]cells down 02052026 8h50'!$B:$B,'[5]cells down 02052026 8h50'!$R:$R,"")</f>
        <v/>
      </c>
      <c r="AV136" s="24" t="str">
        <f>_xlfn.XLOOKUP(B136,'[5]cells down 02052026 13h50'!$B:$B,'[5]cells down 02052026 13h50'!$R:$R,"")</f>
        <v/>
      </c>
      <c r="AW136" s="24" t="str">
        <f>_xlfn.XLOOKUP(B136,'[5]cells down 02052026 13h50'!$B:$B,'[5]cells down 02052026 13h50'!$R:$R,"")</f>
        <v/>
      </c>
      <c r="AX136" s="24" t="str">
        <f>_xlfn.XLOOKUP(B136,'[6]cell downs 03052026 8h40 '!$B:$B,'[6]cell downs 03052026 8h40 '!$R:$R,"")</f>
        <v xml:space="preserve">(05/03/2026 cell nokia): 02/04/2026 : access issue || Feedback RM : Intervention planned on 03.05.2026
30/04/2026 : Plan on 03.05.2026|| Feedback RM : Plan for 02/05/2026
29|04|2026 : Check and renplace ABIA  || 29/04/2026 : Escalade faite au RM : en attente de son feedback </v>
      </c>
      <c r="AY136" s="24" t="str">
        <f>_xlfn.XLOOKUP(B136,'[7]ALL SITES DOWN'!$D:$D,'[7]ALL SITES DOWN'!$J:$J,"")</f>
        <v/>
      </c>
      <c r="AZ136" s="24" t="str">
        <f>_xlfn.XLOOKUP(B136,'[8]ALL SITES DOWN'!$D:$D,'[8]ALL SITES DOWN'!$J:$J,"")</f>
        <v/>
      </c>
      <c r="BA136" s="9" t="str">
        <f>_xlfn.XLOOKUP(B136,[9]sheet1!$AC:$AC,[9]sheet1!$AF:$AF,"")</f>
        <v/>
      </c>
      <c r="BB136" s="14" t="s">
        <v>5537</v>
      </c>
      <c r="BC136" s="14" t="s">
        <v>5537</v>
      </c>
      <c r="BD136" s="14" t="str">
        <f>_xlfn.XLOOKUP(B136,'[10]cell downs 18042026 17h'!$B:$B,'[10]cell downs 18042026 17h'!$B:$B,"")</f>
        <v/>
      </c>
      <c r="BE136" s="14" t="str">
        <f>_xlfn.XLOOKUP(B136,'[11]Cells Huawei 19042026 15h'!$B:$B,'[11]Cells Huawei 19042026 15h'!$B:$B,"")</f>
        <v/>
      </c>
      <c r="BF136" s="9" t="str">
        <f>_xlfn.XLOOKUP(B136,'[12]cells down 19042026 9H40'!$B:$B,'[12]cells down 19042026 9H40'!$B:$B,"")</f>
        <v/>
      </c>
      <c r="BG136" s="9" t="s">
        <v>761</v>
      </c>
      <c r="BH136" s="9" t="s">
        <v>5537</v>
      </c>
    </row>
    <row r="137" spans="1:60" s="9" customFormat="1" x14ac:dyDescent="0.3">
      <c r="A137" s="25" t="s">
        <v>5395</v>
      </c>
      <c r="B137" s="32" t="s">
        <v>5396</v>
      </c>
      <c r="C137" s="3" t="str">
        <f>_xlfn.XLOOKUP(B137,'[1]daily break down'!$D:$D,'[1]daily break down'!$E:$E,"")</f>
        <v>CENTRE</v>
      </c>
      <c r="D137" s="25" t="s">
        <v>357</v>
      </c>
      <c r="E137" s="25" t="s">
        <v>3524</v>
      </c>
      <c r="F137" s="25" t="s">
        <v>5388</v>
      </c>
      <c r="G137" s="25" t="s">
        <v>5395</v>
      </c>
      <c r="H137" s="41" t="str">
        <f>_xlfn.XLOOKUP(B137,[2]CALCULATION!$B:$B,[2]CALCULATION!$H:$H,"")</f>
        <v>NOKIA</v>
      </c>
      <c r="I137" s="34">
        <v>10.054175537599367</v>
      </c>
      <c r="J137" s="34">
        <v>2.3017879346523182</v>
      </c>
      <c r="K137" s="34">
        <v>0.48469966706824119</v>
      </c>
      <c r="L137" s="34">
        <v>5.6279259827789554</v>
      </c>
      <c r="M137" s="34">
        <v>7.4110105019318482</v>
      </c>
      <c r="N137" s="34">
        <v>5.2911462261585234</v>
      </c>
      <c r="O137" s="34">
        <v>5.4345733998050418</v>
      </c>
      <c r="P137" s="34">
        <v>2.5959144864739967</v>
      </c>
      <c r="Q137" s="34">
        <v>5.6154106077581131E-2</v>
      </c>
      <c r="R137" s="34">
        <v>0</v>
      </c>
      <c r="S137" s="35">
        <v>0.7787178519108946</v>
      </c>
      <c r="T137" s="35">
        <v>292283.29575468064</v>
      </c>
      <c r="U137" s="35">
        <v>6.7847277896314813</v>
      </c>
      <c r="V137" s="35" t="s">
        <v>5537</v>
      </c>
      <c r="W137" s="35">
        <v>5.8057734727740131</v>
      </c>
      <c r="X137" s="35">
        <v>4.6215681742301671</v>
      </c>
      <c r="Y137" s="35">
        <v>4.6216216794651199</v>
      </c>
      <c r="Z137" s="35">
        <v>4.6214076585253103</v>
      </c>
      <c r="AA137" s="35">
        <v>32.365442490078294</v>
      </c>
      <c r="AB137" s="35">
        <v>0</v>
      </c>
      <c r="AC137" s="35">
        <v>0</v>
      </c>
      <c r="AD137" s="35">
        <v>4.6217821951699758</v>
      </c>
      <c r="AE137" s="58" t="s">
        <v>5560</v>
      </c>
      <c r="AF137" s="58"/>
      <c r="AG137" s="57" t="str" cm="1">
        <f t="array" ref="AG137">IFERROR(_xlfn.IFS(
AI137="MPR ISSUE","PDH",
AI137="BSS Hardware Issue","BSS",
AI137="Sites strategiques, MLL, Pylone, etc.","ENVTECH",
AI137="AKTIVCO DEFAUT GE &amp; POWER Cabinet","AKTIVCO",
AI137="AKTIVCO Coupure ENEO &amp; Baisse de tension","AKTIVCO GRID ONLY",
AI137="Coupure ENEO &amp; Baisse de tension","IHS GRID ONLY",
AI137="Defaut GE &amp; POWER Cabinet","IHS",
AI137="Sharing","Partners",
AI137="Sites strategiques &amp; DataCenter","SST &amp; DC",
AI137="Exclu","Exclu",
AI137="SAT","SAT",
AI137="SPARE-ISSUE","SPARE-ISSUE",
AI137="Fiber CAmtel","TRANS_FO_CAMTEL",
AI137="Fiber AOF","Fiber AOF",
AI137="Projet OCM (HUAWEI)","TRAVAUX-HUAWEI",
AI137="Projet OCM (NOKIA)","TRAVAUX-NOKIA",
AI137="ACCESS-ISSUE","ACCESS-ISSUE",
AI137="Projet OCM (ZTE, NOKIA, autres projets)","TRAVAUX OCM",
AI137="No root CAuse","No root cause",
AI137="ODU HS","PDH",
AI137="IP &amp; VLAN","PDH",
AI137="Warehouse HUAWEI","SPARE-ISSUE",
AI137="SPARE-HS","SPARE-ISSUE",
AI137="Power Telco","BSS",AI137="no impacts","no impacts"
),"")</f>
        <v>SPARE-ISSUE</v>
      </c>
      <c r="AH137" s="57" t="str" cm="1">
        <f t="array" ref="AH137">IFERROR(_xlfn.IFS(
AI137="MPR ISSUE","TX ISSUE",
AI137="BSS Hardware Issue","RAN ISSUE",
AI137="Sites strategiques, MLL, Pylone, etc.","ENVTECH",
AI137="AKTIVCO DEFAUT GE &amp; POWER Cabinet","POWER ISSUE",
AI137="AKTIVCO Coupure ENEO &amp; Baisse de tension","POWER ISSUE",
AI137="Coupure ENEO &amp; Baisse de tension","POWER ISSUE",
AI137="Defaut GE &amp; POWER Cabinet","POWER ISSUE",
AI137="Sharing","POWER ISSUE",
AI137="Sites strategiques &amp; DataCenter","POWER ISSUE",
AI137="Exclu","Exclu",
AI137="SAT","TX ISSUE",
AI137="SPARE-ISSUE","SPARE-ISSUE",
AI137="Fiber CAmtel","TX ISSUE",
AI137="Fiber AOF","TX ISSUE",
AI137="Projet OCM (HUAWEI)","TRAVAUX-HUAWEI",
AI137="Projet OCM (NOKIA)","TRAVAUX -NOKIA",
AI137="ACCESS-ISSUE","ACCESS-ISSUE",
AI137="Projet OCM (ZTE, NOKIA, autres projets)","TRAVAUX OCM",
AI137="No root CAuse","No root cause",
AI137="ODU HS","TX ISSUE",
AI137="IP &amp; VLAN","TX ISSUE",
AI137="Warehouse HUAWEI","SPARE-ISSUE",
AI137="SPARE-HS","SPARE-ISSUE",
AI137="Power Telco","RAN ISSUE",AI137="no impacts","no impacts"
),"")</f>
        <v>SPARE-ISSUE</v>
      </c>
      <c r="AI137" s="85" t="s">
        <v>5336</v>
      </c>
      <c r="AJ137" s="57" t="str" cm="1">
        <f t="array" ref="AJ137">IFERROR(_xlfn.IFS(
AI137="MPR ISSUE","ACTIVE",
AI137="BSS Hardware Issue","ACTIVE",
AI137="Sites strategiques, MLL, Pylone, etc.","PASSIVE",
AI137="AKTIVCO DEFAUT GE &amp; POWER Cabinet","PASSIVE",
AI137="AKTIVCO Coupure ENEO &amp; Baisse de tension","PASSIVE",
AI137="Coupure ENEO &amp; Baisse de tension","PASSIVE",
AI137="Defaut GE &amp; POWER Cabinet","PASSIVE",
AI137="Sharing","PASSIVE",
AI137="Sites strategiques &amp; DataCenter","PASSIVE",
AI137="Exclu","Exclu",
AI137="SAT","ACTIVE",
AI137="SPARE-ISSUE","SPARE-ISSUE",
AI137="Fiber CAmtel","ACTIVE",
AI137="Fiber AOF","ACTIVE",
AI137="Projet OCM (HUAWEI)","PLANNED WORKS",
AI137="Projet OCM (NOKIA)","PLANNED WORKS",
AI137="ACCESS-ISSUE","ACCESS-ISSUE",
AI137="Projet OCM (ZTE, NOKIA, autres projets)","PLANNED WORKS",
AI137="No root CAuse","No root cause",
AI137="ODU HS","ACTIVE",
AI137="IP &amp; VLAN","ACTIVE",
AI137="Warehouse HUAWEI","SPARE-ISSUE",
AI137="SPARE-HS","SPARE-ISSUE",
AI137="Power Telco","ACTIVE", AI137="no impacts","no impacts"
),"")</f>
        <v>SPARE-ISSUE</v>
      </c>
      <c r="AK137" s="23" t="s">
        <v>5703</v>
      </c>
      <c r="AL137" s="23" t="str">
        <f t="shared" ref="AL137:AL155" si="8">B137</f>
        <v>CTR_860</v>
      </c>
      <c r="AN137" s="9" t="s">
        <v>5537</v>
      </c>
      <c r="AO137" s="23" t="str">
        <f>_xlfn.XLOOKUP(B137,'INCIDENT-05-03-2026'!E:E,'INCIDENT-05-03-2026'!F:F,"")</f>
        <v/>
      </c>
      <c r="AP137" s="7" t="s">
        <v>5973</v>
      </c>
      <c r="AQ137" s="6"/>
      <c r="AR137" s="7"/>
      <c r="AS137" s="3" t="str">
        <f>_xlfn.XLOOKUP(B137,'[3]tt num | region | site id'!$C:$C,'[3]tt num | region | site id'!$Q:$Q,"")</f>
        <v/>
      </c>
      <c r="AT137" s="24" t="str">
        <f>_xlfn.XLOOKUP(B137,'[4]Cells Huawei 03052026 12h'!$B:$B,'[4]Cells Huawei 03052026 12h'!$T:$T,"")</f>
        <v/>
      </c>
      <c r="AU137" s="24" t="str">
        <f>_xlfn.XLOOKUP(B137,'[5]cells down 02052026 8h50'!$B:$B,'[5]cells down 02052026 8h50'!$R:$R,"")</f>
        <v/>
      </c>
      <c r="AV137" s="24" t="str">
        <f>_xlfn.XLOOKUP(B137,'[5]cells down 02052026 13h50'!$B:$B,'[5]cells down 02052026 13h50'!$R:$R,"")</f>
        <v/>
      </c>
      <c r="AW137" s="24" t="str">
        <f>_xlfn.XLOOKUP(B137,'[5]cells down 02052026 13h50'!$B:$B,'[5]cells down 02052026 13h50'!$R:$R,"")</f>
        <v/>
      </c>
      <c r="AX137" s="24" t="str">
        <f>_xlfn.XLOOKUP(B137,'[6]cell downs 03052026 8h40 '!$B:$B,'[6]cell downs 03052026 8h40 '!$R:$R,"")</f>
        <v/>
      </c>
      <c r="AY137" s="24" t="str">
        <f>_xlfn.XLOOKUP(B137,'[7]ALL SITES DOWN'!$D:$D,'[7]ALL SITES DOWN'!$J:$J,"")</f>
        <v xml:space="preserve">(05/03/2026 com ran 17h):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v>
      </c>
      <c r="AZ137" s="24" t="str">
        <f>_xlfn.XLOOKUP(B137,'[8]ALL SITES DOWN'!$D:$D,'[8]ALL SITES DOWN'!$J:$J,"")</f>
        <v xml:space="preserve">(05/03/2026 com ran 10h):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v>
      </c>
      <c r="BA137" s="9" t="str">
        <f>_xlfn.XLOOKUP(B137,[9]sheet1!$AC:$AC,[9]sheet1!$AF:$AF,"")</f>
        <v/>
      </c>
      <c r="BB137" s="14" t="s">
        <v>5980</v>
      </c>
      <c r="BC137" s="14" t="s">
        <v>5537</v>
      </c>
      <c r="BD137" s="14" t="str">
        <f>_xlfn.XLOOKUP(B137,'[10]cell downs 18042026 17h'!$B:$B,'[10]cell downs 18042026 17h'!$B:$B,"")</f>
        <v/>
      </c>
      <c r="BE137" s="14" t="str">
        <f>_xlfn.XLOOKUP(B137,'[11]Cells Huawei 19042026 15h'!$B:$B,'[11]Cells Huawei 19042026 15h'!$B:$B,"")</f>
        <v/>
      </c>
      <c r="BF137" s="9" t="str">
        <f>_xlfn.XLOOKUP(B137,'[12]cells down 19042026 9H40'!$B:$B,'[12]cells down 19042026 9H40'!$B:$B,"")</f>
        <v/>
      </c>
      <c r="BG137" s="9" t="s">
        <v>5537</v>
      </c>
      <c r="BH137" s="9" t="s">
        <v>5537</v>
      </c>
    </row>
    <row r="138" spans="1:60" s="9" customFormat="1" ht="27.45" customHeight="1" x14ac:dyDescent="0.3">
      <c r="A138" s="1" t="s">
        <v>387</v>
      </c>
      <c r="B138" s="1" t="s">
        <v>388</v>
      </c>
      <c r="C138" s="3" t="str">
        <f>_xlfn.XLOOKUP(B138,'[1]daily break down'!$D:$D,'[1]daily break down'!$E:$E,"")</f>
        <v>CENTRE</v>
      </c>
      <c r="D138" s="1" t="s">
        <v>11</v>
      </c>
      <c r="E138" s="1" t="s">
        <v>12</v>
      </c>
      <c r="F138" s="3" t="s">
        <v>37</v>
      </c>
      <c r="G138" s="1" t="s">
        <v>389</v>
      </c>
      <c r="H138" s="41" t="str">
        <f>_xlfn.XLOOKUP(B138,[2]CALCULATION!$B:$B,[2]CALCULATION!$H:$H,"")</f>
        <v>NOKIA</v>
      </c>
      <c r="I138" s="34">
        <v>0</v>
      </c>
      <c r="J138" s="34">
        <v>0</v>
      </c>
      <c r="K138" s="34">
        <v>0</v>
      </c>
      <c r="L138" s="34">
        <v>0</v>
      </c>
      <c r="M138" s="34">
        <v>0</v>
      </c>
      <c r="N138" s="34">
        <v>0</v>
      </c>
      <c r="O138" s="34">
        <v>0</v>
      </c>
      <c r="P138" s="34">
        <v>0</v>
      </c>
      <c r="Q138" s="34">
        <v>1.4814390961181438</v>
      </c>
      <c r="R138" s="34">
        <v>4.6738916522999867</v>
      </c>
      <c r="S138" s="35">
        <v>4.6738916522999867</v>
      </c>
      <c r="T138" s="35">
        <v>0</v>
      </c>
      <c r="U138" s="35">
        <v>0</v>
      </c>
      <c r="V138" s="35">
        <v>0</v>
      </c>
      <c r="W138" s="35">
        <v>0</v>
      </c>
      <c r="X138" s="35">
        <v>0</v>
      </c>
      <c r="Y138" s="35">
        <v>0</v>
      </c>
      <c r="Z138" s="35">
        <v>4.6214076585253103</v>
      </c>
      <c r="AA138" s="35">
        <v>32.365442490078294</v>
      </c>
      <c r="AB138" s="35">
        <v>0</v>
      </c>
      <c r="AC138" s="35">
        <v>0</v>
      </c>
      <c r="AD138" s="35">
        <v>4.6217821951699758</v>
      </c>
      <c r="AE138" s="58" t="s">
        <v>5560</v>
      </c>
      <c r="AF138" s="58"/>
      <c r="AG138" s="57" t="str" cm="1">
        <f t="array" ref="AG138">IFERROR(_xlfn.IFS(
AI138="MPR ISSUE","PDH",
AI138="BSS Hardware Issue","BSS",
AI138="Sites strategiques, MLL, Pylone, etc.","ENVTECH",
AI138="AKTIVCO DEFAUT GE &amp; POWER Cabinet","AKTIVCO",
AI138="AKTIVCO Coupure ENEO &amp; Baisse de tension","AKTIVCO GRID ONLY",
AI138="Coupure ENEO &amp; Baisse de tension","IHS GRID ONLY",
AI138="Defaut GE &amp; POWER Cabinet","IHS",
AI138="Sharing","Partners",
AI138="Sites strategiques &amp; DataCenter","SST &amp; DC",
AI138="Exclu","Exclu",
AI138="SAT","SAT",
AI138="SPARE-ISSUE","SPARE-ISSUE",
AI138="Fiber CAmtel","TRANS_FO_CAMTEL",
AI138="Fiber AOF","Fiber AOF",
AI138="Projet OCM (HUAWEI)","TRAVAUX-HUAWEI",
AI138="Projet OCM (NOKIA)","TRAVAUX-NOKIA",
AI138="ACCESS-ISSUE","ACCESS-ISSUE",
AI138="Projet OCM (ZTE, NOKIA, autres projets)","TRAVAUX OCM",
AI138="No root CAuse","No root cause",
AI138="ODU HS","PDH",
AI138="IP &amp; VLAN","PDH",
AI138="Warehouse HUAWEI","SPARE-ISSUE",
AI138="SPARE-HS","SPARE-ISSUE",
AI138="Power Telco","BSS",AI138="no impacts","no impacts"
),"")</f>
        <v>ENVTECH</v>
      </c>
      <c r="AH138" s="57" t="str" cm="1">
        <f t="array" ref="AH138">IFERROR(_xlfn.IFS(
AI138="MPR ISSUE","TX ISSUE",
AI138="BSS Hardware Issue","RAN ISSUE",
AI138="Sites strategiques, MLL, Pylone, etc.","ENVTECH",
AI138="AKTIVCO DEFAUT GE &amp; POWER Cabinet","POWER ISSUE",
AI138="AKTIVCO Coupure ENEO &amp; Baisse de tension","POWER ISSUE",
AI138="Coupure ENEO &amp; Baisse de tension","POWER ISSUE",
AI138="Defaut GE &amp; POWER Cabinet","POWER ISSUE",
AI138="Sharing","POWER ISSUE",
AI138="Sites strategiques &amp; DataCenter","POWER ISSUE",
AI138="Exclu","Exclu",
AI138="SAT","TX ISSUE",
AI138="SPARE-ISSUE","SPARE-ISSUE",
AI138="Fiber CAmtel","TX ISSUE",
AI138="Fiber AOF","TX ISSUE",
AI138="Projet OCM (HUAWEI)","TRAVAUX-HUAWEI",
AI138="Projet OCM (NOKIA)","TRAVAUX -NOKIA",
AI138="ACCESS-ISSUE","ACCESS-ISSUE",
AI138="Projet OCM (ZTE, NOKIA, autres projets)","TRAVAUX OCM",
AI138="No root CAuse","No root cause",
AI138="ODU HS","TX ISSUE",
AI138="IP &amp; VLAN","TX ISSUE",
AI138="Warehouse HUAWEI","SPARE-ISSUE",
AI138="SPARE-HS","SPARE-ISSUE",
AI138="Power Telco","RAN ISSUE",AI138="no impacts","no impacts"
),"")</f>
        <v>ENVTECH</v>
      </c>
      <c r="AI138" s="85" t="s">
        <v>5323</v>
      </c>
      <c r="AJ138" s="57" t="str" cm="1">
        <f t="array" ref="AJ138">IFERROR(_xlfn.IFS(
AI138="MPR ISSUE","ACTIVE",
AI138="BSS Hardware Issue","ACTIVE",
AI138="Sites strategiques, MLL, Pylone, etc.","PASSIVE",
AI138="AKTIVCO DEFAUT GE &amp; POWER Cabinet","PASSIVE",
AI138="AKTIVCO Coupure ENEO &amp; Baisse de tension","PASSIVE",
AI138="Coupure ENEO &amp; Baisse de tension","PASSIVE",
AI138="Defaut GE &amp; POWER Cabinet","PASSIVE",
AI138="Sharing","PASSIVE",
AI138="Sites strategiques &amp; DataCenter","PASSIVE",
AI138="Exclu","Exclu",
AI138="SAT","ACTIVE",
AI138="SPARE-ISSUE","SPARE-ISSUE",
AI138="Fiber CAmtel","ACTIVE",
AI138="Fiber AOF","ACTIVE",
AI138="Projet OCM (HUAWEI)","PLANNED WORKS",
AI138="Projet OCM (NOKIA)","PLANNED WORKS",
AI138="ACCESS-ISSUE","ACCESS-ISSUE",
AI138="Projet OCM (ZTE, NOKIA, autres projets)","PLANNED WORKS",
AI138="No root CAuse","No root cause",
AI138="ODU HS","ACTIVE",
AI138="IP &amp; VLAN","ACTIVE",
AI138="Warehouse HUAWEI","SPARE-ISSUE",
AI138="SPARE-HS","SPARE-ISSUE",
AI138="Power Telco","ACTIVE", AI138="no impacts","no impacts"
),"")</f>
        <v>PASSIVE</v>
      </c>
      <c r="AK138" s="23" t="s">
        <v>5843</v>
      </c>
      <c r="AL138" s="23" t="str">
        <f t="shared" si="8"/>
        <v>CTR_442</v>
      </c>
      <c r="AN138" s="9" t="s">
        <v>5537</v>
      </c>
      <c r="AO138" s="23" t="str">
        <f>_xlfn.XLOOKUP(B138,'INCIDENT-05-03-2026'!E:E,'INCIDENT-05-03-2026'!F:F,"")</f>
        <v/>
      </c>
      <c r="AP138" s="7" t="s">
        <v>5974</v>
      </c>
      <c r="AQ138" s="6"/>
      <c r="AR138" s="7"/>
      <c r="AS138" s="3" t="str">
        <f>_xlfn.XLOOKUP(B138,'[3]tt num | region | site id'!$C:$C,'[3]tt num | region | site id'!$Q:$Q,"")</f>
        <v/>
      </c>
      <c r="AT138" s="24" t="str">
        <f>_xlfn.XLOOKUP(B138,'[4]Cells Huawei 03052026 12h'!$B:$B,'[4]Cells Huawei 03052026 12h'!$T:$T,"")</f>
        <v/>
      </c>
      <c r="AU138" s="24" t="str">
        <f>_xlfn.XLOOKUP(B138,'[5]cells down 02052026 8h50'!$B:$B,'[5]cells down 02052026 8h50'!$R:$R,"")</f>
        <v/>
      </c>
      <c r="AV138" s="24" t="str">
        <f>_xlfn.XLOOKUP(B138,'[5]cells down 02052026 13h50'!$B:$B,'[5]cells down 02052026 13h50'!$R:$R,"")</f>
        <v/>
      </c>
      <c r="AW138" s="24" t="str">
        <f>_xlfn.XLOOKUP(B138,'[5]cells down 02052026 13h50'!$B:$B,'[5]cells down 02052026 13h50'!$R:$R,"")</f>
        <v/>
      </c>
      <c r="AX138" s="24" t="str">
        <f>_xlfn.XLOOKUP(B138,'[6]cell downs 03052026 8h40 '!$B:$B,'[6]cell downs 03052026 8h40 '!$R:$R,"")</f>
        <v/>
      </c>
      <c r="AY138" s="24" t="str">
        <f>_xlfn.XLOOKUP(B138,'[7]ALL SITES DOWN'!$D:$D,'[7]ALL SITES DOWN'!$J:$J,"")</f>
        <v>(05/03/2026 com ran 17h):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v>
      </c>
      <c r="AZ138" s="24" t="str">
        <f>_xlfn.XLOOKUP(B138,'[8]ALL SITES DOWN'!$D:$D,'[8]ALL SITES DOWN'!$J:$J,"")</f>
        <v>(05/03/2026 com ran 10h):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v>
      </c>
      <c r="BA138" s="9" t="str">
        <f>_xlfn.XLOOKUP(B138,[9]sheet1!$AC:$AC,[9]sheet1!$AF:$AF,"")</f>
        <v/>
      </c>
      <c r="BB138" s="14" t="s">
        <v>5980</v>
      </c>
      <c r="BC138" s="14" t="s">
        <v>5537</v>
      </c>
      <c r="BD138" s="14" t="str">
        <f>_xlfn.XLOOKUP(B138,'[10]cell downs 18042026 17h'!$B:$B,'[10]cell downs 18042026 17h'!$B:$B,"")</f>
        <v/>
      </c>
      <c r="BE138" s="14" t="str">
        <f>_xlfn.XLOOKUP(B138,'[11]Cells Huawei 19042026 15h'!$B:$B,'[11]Cells Huawei 19042026 15h'!$B:$B,"")</f>
        <v/>
      </c>
      <c r="BF138" s="9" t="str">
        <f>_xlfn.XLOOKUP(B138,'[12]cells down 19042026 9H40'!$B:$B,'[12]cells down 19042026 9H40'!$B:$B,"")</f>
        <v/>
      </c>
      <c r="BG138" s="9" t="s">
        <v>388</v>
      </c>
      <c r="BH138" s="9" t="s">
        <v>5537</v>
      </c>
    </row>
    <row r="139" spans="1:60" s="9" customFormat="1" x14ac:dyDescent="0.3">
      <c r="A139" s="1" t="s">
        <v>392</v>
      </c>
      <c r="B139" s="1" t="s">
        <v>393</v>
      </c>
      <c r="C139" s="3" t="str">
        <f>_xlfn.XLOOKUP(B139,'[1]daily break down'!$D:$D,'[1]daily break down'!$E:$E,"")</f>
        <v>NORD-OUEST</v>
      </c>
      <c r="D139" s="1" t="s">
        <v>11</v>
      </c>
      <c r="E139" s="1" t="s">
        <v>12</v>
      </c>
      <c r="F139" s="3" t="s">
        <v>102</v>
      </c>
      <c r="G139" s="1" t="s">
        <v>392</v>
      </c>
      <c r="H139" s="41" t="str">
        <f>_xlfn.XLOOKUP(B139,[2]CALCULATION!$B:$B,[2]CALCULATION!$H:$H,"")</f>
        <v>NOKIA</v>
      </c>
      <c r="I139" s="34">
        <v>4.6736211192291091</v>
      </c>
      <c r="J139" s="34">
        <v>6.5919781292260078</v>
      </c>
      <c r="K139" s="34">
        <v>16.29830935505376</v>
      </c>
      <c r="L139" s="34">
        <v>4.6735670126149351</v>
      </c>
      <c r="M139" s="34">
        <v>4.6735129060007585</v>
      </c>
      <c r="N139" s="34">
        <v>4.6736211192291091</v>
      </c>
      <c r="O139" s="34">
        <v>4.6735129060007585</v>
      </c>
      <c r="P139" s="34">
        <v>6.6716553003860462</v>
      </c>
      <c r="Q139" s="34">
        <v>4.6798443588034342</v>
      </c>
      <c r="R139" s="34">
        <v>5.3655007513508242</v>
      </c>
      <c r="S139" s="35">
        <v>4.7597135995885358</v>
      </c>
      <c r="T139" s="35">
        <v>89212.860520841365</v>
      </c>
      <c r="U139" s="35">
        <v>4.6735670126149351</v>
      </c>
      <c r="V139" s="35">
        <v>4.6214611637602614</v>
      </c>
      <c r="W139" s="35">
        <v>4.6215681742301671</v>
      </c>
      <c r="X139" s="35">
        <v>4.6215146689952142</v>
      </c>
      <c r="Y139" s="35">
        <v>4.6216216794651199</v>
      </c>
      <c r="Z139" s="35">
        <v>4.621675184700071</v>
      </c>
      <c r="AA139" s="35">
        <v>32.364693116554562</v>
      </c>
      <c r="AB139" s="35">
        <v>0</v>
      </c>
      <c r="AC139" s="35">
        <v>0</v>
      </c>
      <c r="AD139" s="35">
        <v>4.621675184700071</v>
      </c>
      <c r="AE139" s="58" t="s">
        <v>5560</v>
      </c>
      <c r="AF139" s="58"/>
      <c r="AG139" s="57" t="str" cm="1">
        <f t="array" ref="AG139">IFERROR(_xlfn.IFS(
AI139="MPR ISSUE","PDH",
AI139="BSS Hardware Issue","BSS",
AI139="Sites strategiques, MLL, Pylone, etc.","ENVTECH",
AI139="AKTIVCO DEFAUT GE &amp; POWER Cabinet","AKTIVCO",
AI139="AKTIVCO Coupure ENEO &amp; Baisse de tension","AKTIVCO GRID ONLY",
AI139="Coupure ENEO &amp; Baisse de tension","IHS GRID ONLY",
AI139="Defaut GE &amp; POWER Cabinet","IHS",
AI139="Sharing","Partners",
AI139="Sites strategiques &amp; DataCenter","SST &amp; DC",
AI139="Exclu","Exclu",
AI139="SAT","SAT",
AI139="SPARE-ISSUE","SPARE-ISSUE",
AI139="Fiber CAmtel","TRANS_FO_CAMTEL",
AI139="Fiber AOF","Fiber AOF",
AI139="Projet OCM (HUAWEI)","TRAVAUX-HUAWEI",
AI139="Projet OCM (NOKIA)","TRAVAUX-NOKIA",
AI139="ACCESS-ISSUE","ACCESS-ISSUE",
AI139="Projet OCM (ZTE, NOKIA, autres projets)","TRAVAUX OCM",
AI139="No root CAuse","No root cause",
AI139="ODU HS","PDH",
AI139="IP &amp; VLAN","PDH",
AI139="Warehouse HUAWEI","SPARE-ISSUE",
AI139="SPARE-HS","SPARE-ISSUE",
AI139="Power Telco","BSS",AI139="no impacts","no impacts"
),"")</f>
        <v>No root cause</v>
      </c>
      <c r="AH139" s="57" t="str" cm="1">
        <f t="array" ref="AH139">IFERROR(_xlfn.IFS(
AI139="MPR ISSUE","TX ISSUE",
AI139="BSS Hardware Issue","RAN ISSUE",
AI139="Sites strategiques, MLL, Pylone, etc.","ENVTECH",
AI139="AKTIVCO DEFAUT GE &amp; POWER Cabinet","POWER ISSUE",
AI139="AKTIVCO Coupure ENEO &amp; Baisse de tension","POWER ISSUE",
AI139="Coupure ENEO &amp; Baisse de tension","POWER ISSUE",
AI139="Defaut GE &amp; POWER Cabinet","POWER ISSUE",
AI139="Sharing","POWER ISSUE",
AI139="Sites strategiques &amp; DataCenter","POWER ISSUE",
AI139="Exclu","Exclu",
AI139="SAT","TX ISSUE",
AI139="SPARE-ISSUE","SPARE-ISSUE",
AI139="Fiber CAmtel","TX ISSUE",
AI139="Fiber AOF","TX ISSUE",
AI139="Projet OCM (HUAWEI)","TRAVAUX-HUAWEI",
AI139="Projet OCM (NOKIA)","TRAVAUX -NOKIA",
AI139="ACCESS-ISSUE","ACCESS-ISSUE",
AI139="Projet OCM (ZTE, NOKIA, autres projets)","TRAVAUX OCM",
AI139="No root CAuse","No root cause",
AI139="ODU HS","TX ISSUE",
AI139="IP &amp; VLAN","TX ISSUE",
AI139="Warehouse HUAWEI","SPARE-ISSUE",
AI139="SPARE-HS","SPARE-ISSUE",
AI139="Power Telco","RAN ISSUE",AI139="no impacts","no impacts"
),"")</f>
        <v>No root cause</v>
      </c>
      <c r="AI139" s="85" t="s">
        <v>5912</v>
      </c>
      <c r="AJ139" s="57" t="str" cm="1">
        <f t="array" ref="AJ139">IFERROR(_xlfn.IFS(
AI139="MPR ISSUE","ACTIVE",
AI139="BSS Hardware Issue","ACTIVE",
AI139="Sites strategiques, MLL, Pylone, etc.","PASSIVE",
AI139="AKTIVCO DEFAUT GE &amp; POWER Cabinet","PASSIVE",
AI139="AKTIVCO Coupure ENEO &amp; Baisse de tension","PASSIVE",
AI139="Coupure ENEO &amp; Baisse de tension","PASSIVE",
AI139="Defaut GE &amp; POWER Cabinet","PASSIVE",
AI139="Sharing","PASSIVE",
AI139="Sites strategiques &amp; DataCenter","PASSIVE",
AI139="Exclu","Exclu",
AI139="SAT","ACTIVE",
AI139="SPARE-ISSUE","SPARE-ISSUE",
AI139="Fiber CAmtel","ACTIVE",
AI139="Fiber AOF","ACTIVE",
AI139="Projet OCM (HUAWEI)","PLANNED WORKS",
AI139="Projet OCM (NOKIA)","PLANNED WORKS",
AI139="ACCESS-ISSUE","ACCESS-ISSUE",
AI139="Projet OCM (ZTE, NOKIA, autres projets)","PLANNED WORKS",
AI139="No root CAuse","No root cause",
AI139="ODU HS","ACTIVE",
AI139="IP &amp; VLAN","ACTIVE",
AI139="Warehouse HUAWEI","SPARE-ISSUE",
AI139="SPARE-HS","SPARE-ISSUE",
AI139="Power Telco","ACTIVE", AI139="no impacts","no impacts"
),"")</f>
        <v>No root cause</v>
      </c>
      <c r="AK139" s="23" t="s">
        <v>5537</v>
      </c>
      <c r="AL139" s="23" t="str">
        <f t="shared" si="8"/>
        <v>OST_186</v>
      </c>
      <c r="AN139" s="9" t="s">
        <v>5537</v>
      </c>
      <c r="AO139" s="23" t="str">
        <f>_xlfn.XLOOKUP(B139,'INCIDENT-05-03-2026'!E:E,'INCIDENT-05-03-2026'!F:F,"")</f>
        <v/>
      </c>
      <c r="AP139" s="7" t="s">
        <v>5941</v>
      </c>
      <c r="AQ139" s="6"/>
      <c r="AR139" s="7"/>
      <c r="AS139" s="3" t="str">
        <f>_xlfn.XLOOKUP(B139,'[3]tt num | region | site id'!$C:$C,'[3]tt num | region | site id'!$Q:$Q,"")</f>
        <v/>
      </c>
      <c r="AT139" s="24" t="str">
        <f>_xlfn.XLOOKUP(B139,'[4]Cells Huawei 03052026 12h'!$B:$B,'[4]Cells Huawei 03052026 12h'!$T:$T,"")</f>
        <v/>
      </c>
      <c r="AU139" s="24" t="str">
        <f>_xlfn.XLOOKUP(B139,'[5]cells down 02052026 8h50'!$B:$B,'[5]cells down 02052026 8h50'!$R:$R,"")</f>
        <v/>
      </c>
      <c r="AV139" s="24" t="str">
        <f>_xlfn.XLOOKUP(B139,'[5]cells down 02052026 13h50'!$B:$B,'[5]cells down 02052026 13h50'!$R:$R,"")</f>
        <v/>
      </c>
      <c r="AW139" s="24" t="str">
        <f>_xlfn.XLOOKUP(B139,'[5]cells down 02052026 13h50'!$B:$B,'[5]cells down 02052026 13h50'!$R:$R,"")</f>
        <v/>
      </c>
      <c r="AX139" s="24" t="str">
        <f>_xlfn.XLOOKUP(B139,'[6]cell downs 03052026 8h40 '!$B:$B,'[6]cell downs 03052026 8h40 '!$R:$R,"")</f>
        <v/>
      </c>
      <c r="AY139" s="24" t="str">
        <f>_xlfn.XLOOKUP(B139,'[7]ALL SITES DOWN'!$D:$D,'[7]ALL SITES DOWN'!$J:$J,"")</f>
        <v/>
      </c>
      <c r="AZ139" s="24" t="str">
        <f>_xlfn.XLOOKUP(B139,'[8]ALL SITES DOWN'!$D:$D,'[8]ALL SITES DOWN'!$J:$J,"")</f>
        <v/>
      </c>
      <c r="BA139" s="9" t="str">
        <f>_xlfn.XLOOKUP(B139,[9]sheet1!$AC:$AC,[9]sheet1!$AF:$AF,"")</f>
        <v/>
      </c>
      <c r="BB139" s="14" t="s">
        <v>5980</v>
      </c>
      <c r="BC139" s="14" t="s">
        <v>5537</v>
      </c>
      <c r="BD139" s="14" t="str">
        <f>_xlfn.XLOOKUP(B139,'[10]cell downs 18042026 17h'!$B:$B,'[10]cell downs 18042026 17h'!$B:$B,"")</f>
        <v/>
      </c>
      <c r="BE139" s="14" t="str">
        <f>_xlfn.XLOOKUP(B139,'[11]Cells Huawei 19042026 15h'!$B:$B,'[11]Cells Huawei 19042026 15h'!$B:$B,"")</f>
        <v/>
      </c>
      <c r="BF139" s="9" t="str">
        <f>_xlfn.XLOOKUP(B139,'[12]cells down 19042026 9H40'!$B:$B,'[12]cells down 19042026 9H40'!$B:$B,"")</f>
        <v/>
      </c>
      <c r="BG139" s="9" t="s">
        <v>393</v>
      </c>
      <c r="BH139" s="9" t="s">
        <v>5537</v>
      </c>
    </row>
    <row r="140" spans="1:60" s="9" customFormat="1" x14ac:dyDescent="0.3">
      <c r="A140" s="1" t="s">
        <v>128</v>
      </c>
      <c r="B140" s="1" t="s">
        <v>129</v>
      </c>
      <c r="C140" s="3" t="str">
        <f>_xlfn.XLOOKUP(B140,'[1]daily break down'!$D:$D,'[1]daily break down'!$E:$E,"")</f>
        <v>Douala</v>
      </c>
      <c r="D140" s="1" t="s">
        <v>21</v>
      </c>
      <c r="E140" s="1" t="s">
        <v>36</v>
      </c>
      <c r="F140" s="3" t="s">
        <v>31</v>
      </c>
      <c r="G140" s="1" t="s">
        <v>32</v>
      </c>
      <c r="H140" s="42" t="str">
        <f>_xlfn.XLOOKUP(B140,[2]CALCULATION!$B:$B,[2]CALCULATION!$H:$H,"")</f>
        <v>ZTE</v>
      </c>
      <c r="I140" s="34">
        <v>4.8062682452851195</v>
      </c>
      <c r="J140" s="34">
        <v>1.6006091035946957</v>
      </c>
      <c r="K140" s="34">
        <v>1.8972242910913073</v>
      </c>
      <c r="L140" s="34">
        <v>13.469211661002245</v>
      </c>
      <c r="M140" s="34">
        <v>0</v>
      </c>
      <c r="N140" s="34">
        <v>2.1497333299089982</v>
      </c>
      <c r="O140" s="34">
        <v>0</v>
      </c>
      <c r="P140" s="34">
        <v>0</v>
      </c>
      <c r="Q140" s="34">
        <v>4.8546191426035792</v>
      </c>
      <c r="R140" s="34">
        <v>0</v>
      </c>
      <c r="S140" s="35">
        <v>0.38256242990814188</v>
      </c>
      <c r="T140" s="35">
        <v>0</v>
      </c>
      <c r="U140" s="35">
        <v>5.5504190530001463</v>
      </c>
      <c r="V140" s="35">
        <v>1.2306204039001676E-3</v>
      </c>
      <c r="W140" s="35">
        <v>0</v>
      </c>
      <c r="X140" s="35">
        <v>1.8852747886186516</v>
      </c>
      <c r="Y140" s="35">
        <v>0</v>
      </c>
      <c r="Z140" s="35">
        <v>9.9343169735726935</v>
      </c>
      <c r="AA140" s="35">
        <v>3.8860013029107665</v>
      </c>
      <c r="AB140" s="35">
        <v>3.3648010445036065</v>
      </c>
      <c r="AC140" s="35">
        <v>5.5404526919212831</v>
      </c>
      <c r="AD140" s="35">
        <v>4.5738058344961816</v>
      </c>
      <c r="AE140" s="58" t="s">
        <v>5560</v>
      </c>
      <c r="AF140" s="58"/>
      <c r="AG140" s="57" t="str" cm="1">
        <f t="array" ref="AG140">IFERROR(_xlfn.IFS(
AI140="MPR ISSUE","PDH",
AI140="BSS Hardware Issue","BSS",
AI140="Sites strategiques, MLL, Pylone, etc.","ENVTECH",
AI140="AKTIVCO DEFAUT GE &amp; POWER Cabinet","AKTIVCO",
AI140="AKTIVCO Coupure ENEO &amp; Baisse de tension","AKTIVCO GRID ONLY",
AI140="Coupure ENEO &amp; Baisse de tension","IHS GRID ONLY",
AI140="Defaut GE &amp; POWER Cabinet","IHS",
AI140="Sharing","Partners",
AI140="Sites strategiques &amp; DataCenter","SST &amp; DC",
AI140="Exclu","Exclu",
AI140="SAT","SAT",
AI140="SPARE-ISSUE","SPARE-ISSUE",
AI140="Fiber CAmtel","TRANS_FO_CAMTEL",
AI140="Fiber AOF","Fiber AOF",
AI140="Projet OCM (HUAWEI)","TRAVAUX-HUAWEI",
AI140="Projet OCM (NOKIA)","TRAVAUX-NOKIA",
AI140="ACCESS-ISSUE","ACCESS-ISSUE",
AI140="Projet OCM (ZTE, NOKIA, autres projets)","TRAVAUX OCM",
AI140="No root CAuse","No root cause",
AI140="ODU HS","PDH",
AI140="IP &amp; VLAN","PDH",
AI140="Warehouse HUAWEI","SPARE-ISSUE",
AI140="SPARE-HS","SPARE-ISSUE",
AI140="Power Telco","BSS",AI140="no impacts","no impacts"
),"")</f>
        <v>No root cause</v>
      </c>
      <c r="AH140" s="57" t="str" cm="1">
        <f t="array" ref="AH140">IFERROR(_xlfn.IFS(
AI140="MPR ISSUE","TX ISSUE",
AI140="BSS Hardware Issue","RAN ISSUE",
AI140="Sites strategiques, MLL, Pylone, etc.","ENVTECH",
AI140="AKTIVCO DEFAUT GE &amp; POWER Cabinet","POWER ISSUE",
AI140="AKTIVCO Coupure ENEO &amp; Baisse de tension","POWER ISSUE",
AI140="Coupure ENEO &amp; Baisse de tension","POWER ISSUE",
AI140="Defaut GE &amp; POWER Cabinet","POWER ISSUE",
AI140="Sharing","POWER ISSUE",
AI140="Sites strategiques &amp; DataCenter","POWER ISSUE",
AI140="Exclu","Exclu",
AI140="SAT","TX ISSUE",
AI140="SPARE-ISSUE","SPARE-ISSUE",
AI140="Fiber CAmtel","TX ISSUE",
AI140="Fiber AOF","TX ISSUE",
AI140="Projet OCM (HUAWEI)","TRAVAUX-HUAWEI",
AI140="Projet OCM (NOKIA)","TRAVAUX -NOKIA",
AI140="ACCESS-ISSUE","ACCESS-ISSUE",
AI140="Projet OCM (ZTE, NOKIA, autres projets)","TRAVAUX OCM",
AI140="No root CAuse","No root cause",
AI140="ODU HS","TX ISSUE",
AI140="IP &amp; VLAN","TX ISSUE",
AI140="Warehouse HUAWEI","SPARE-ISSUE",
AI140="SPARE-HS","SPARE-ISSUE",
AI140="Power Telco","RAN ISSUE",AI140="no impacts","no impacts"
),"")</f>
        <v>No root cause</v>
      </c>
      <c r="AI140" s="85" t="s">
        <v>5912</v>
      </c>
      <c r="AJ140" s="57" t="str" cm="1">
        <f t="array" ref="AJ140">IFERROR(_xlfn.IFS(
AI140="MPR ISSUE","ACTIVE",
AI140="BSS Hardware Issue","ACTIVE",
AI140="Sites strategiques, MLL, Pylone, etc.","PASSIVE",
AI140="AKTIVCO DEFAUT GE &amp; POWER Cabinet","PASSIVE",
AI140="AKTIVCO Coupure ENEO &amp; Baisse de tension","PASSIVE",
AI140="Coupure ENEO &amp; Baisse de tension","PASSIVE",
AI140="Defaut GE &amp; POWER Cabinet","PASSIVE",
AI140="Sharing","PASSIVE",
AI140="Sites strategiques &amp; DataCenter","PASSIVE",
AI140="Exclu","Exclu",
AI140="SAT","ACTIVE",
AI140="SPARE-ISSUE","SPARE-ISSUE",
AI140="Fiber CAmtel","ACTIVE",
AI140="Fiber AOF","ACTIVE",
AI140="Projet OCM (HUAWEI)","PLANNED WORKS",
AI140="Projet OCM (NOKIA)","PLANNED WORKS",
AI140="ACCESS-ISSUE","ACCESS-ISSUE",
AI140="Projet OCM (ZTE, NOKIA, autres projets)","PLANNED WORKS",
AI140="No root CAuse","No root cause",
AI140="ODU HS","ACTIVE",
AI140="IP &amp; VLAN","ACTIVE",
AI140="Warehouse HUAWEI","SPARE-ISSUE",
AI140="SPARE-HS","SPARE-ISSUE",
AI140="Power Telco","ACTIVE", AI140="no impacts","no impacts"
),"")</f>
        <v>No root cause</v>
      </c>
      <c r="AK140" s="23" t="s">
        <v>5796</v>
      </c>
      <c r="AL140" s="23" t="str">
        <f t="shared" si="8"/>
        <v>LIT_641</v>
      </c>
      <c r="AN140" s="9" t="s">
        <v>5537</v>
      </c>
      <c r="AO140" s="23" t="str">
        <f>_xlfn.XLOOKUP(B140,'INCIDENT-05-03-2026'!E:E,'INCIDENT-05-03-2026'!F:F,"")</f>
        <v/>
      </c>
      <c r="AP140" s="7" t="s">
        <v>5941</v>
      </c>
      <c r="AQ140" s="6"/>
      <c r="AR140" s="7"/>
      <c r="AS140" s="3" t="str">
        <f>_xlfn.XLOOKUP(B140,'[3]tt num | region | site id'!$C:$C,'[3]tt num | region | site id'!$Q:$Q,"")</f>
        <v/>
      </c>
      <c r="AT140" s="24" t="str">
        <f>_xlfn.XLOOKUP(B140,'[4]Cells Huawei 03052026 12h'!$B:$B,'[4]Cells Huawei 03052026 12h'!$T:$T,"")</f>
        <v/>
      </c>
      <c r="AU140" s="24" t="str">
        <f>_xlfn.XLOOKUP(B140,'[5]cells down 02052026 8h50'!$B:$B,'[5]cells down 02052026 8h50'!$R:$R,"")</f>
        <v/>
      </c>
      <c r="AV140" s="24" t="str">
        <f>_xlfn.XLOOKUP(B140,'[5]cells down 02052026 13h50'!$B:$B,'[5]cells down 02052026 13h50'!$R:$R,"")</f>
        <v/>
      </c>
      <c r="AW140" s="24" t="str">
        <f>_xlfn.XLOOKUP(B140,'[5]cells down 02052026 13h50'!$B:$B,'[5]cells down 02052026 13h50'!$R:$R,"")</f>
        <v/>
      </c>
      <c r="AX140" s="24" t="str">
        <f>_xlfn.XLOOKUP(B140,'[6]cell downs 03052026 8h40 '!$B:$B,'[6]cell downs 03052026 8h40 '!$R:$R,"")</f>
        <v/>
      </c>
      <c r="AY140" s="24" t="str">
        <f>_xlfn.XLOOKUP(B140,'[7]ALL SITES DOWN'!$D:$D,'[7]ALL SITES DOWN'!$J:$J,"")</f>
        <v/>
      </c>
      <c r="AZ140" s="24" t="str">
        <f>_xlfn.XLOOKUP(B140,'[8]ALL SITES DOWN'!$D:$D,'[8]ALL SITES DOWN'!$J:$J,"")</f>
        <v>(05/03/2026 com ran 10h): Power status check Ongoing</v>
      </c>
      <c r="BA140" s="9" t="str">
        <f>_xlfn.XLOOKUP(B140,[9]sheet1!$AC:$AC,[9]sheet1!$AF:$AF,"")</f>
        <v>(05/03/2026 ticket)..INC-20260503-00004422...Others Transmission equipement fault</v>
      </c>
      <c r="BB140" s="14" t="s">
        <v>5980</v>
      </c>
      <c r="BC140" s="14" t="s">
        <v>5537</v>
      </c>
      <c r="BD140" s="14" t="str">
        <f>_xlfn.XLOOKUP(B140,'[10]cell downs 18042026 17h'!$B:$B,'[10]cell downs 18042026 17h'!$B:$B,"")</f>
        <v/>
      </c>
      <c r="BE140" s="14" t="str">
        <f>_xlfn.XLOOKUP(B140,'[11]Cells Huawei 19042026 15h'!$B:$B,'[11]Cells Huawei 19042026 15h'!$B:$B,"")</f>
        <v/>
      </c>
      <c r="BF140" s="9" t="str">
        <f>_xlfn.XLOOKUP(B140,'[12]cells down 19042026 9H40'!$B:$B,'[12]cells down 19042026 9H40'!$B:$B,"")</f>
        <v/>
      </c>
      <c r="BG140" s="9" t="s">
        <v>5537</v>
      </c>
      <c r="BH140" s="9" t="s">
        <v>5537</v>
      </c>
    </row>
    <row r="141" spans="1:60" s="9" customFormat="1" x14ac:dyDescent="0.3">
      <c r="A141" s="1" t="s">
        <v>2121</v>
      </c>
      <c r="B141" s="8" t="s">
        <v>2122</v>
      </c>
      <c r="C141" s="3" t="str">
        <f>_xlfn.XLOOKUP(B141,'[1]daily break down'!$D:$D,'[1]daily break down'!$E:$E,"")</f>
        <v>Garoua</v>
      </c>
      <c r="D141" s="1" t="s">
        <v>21</v>
      </c>
      <c r="E141" s="1" t="s">
        <v>188</v>
      </c>
      <c r="F141" s="3" t="s">
        <v>23</v>
      </c>
      <c r="G141" s="1" t="s">
        <v>24</v>
      </c>
      <c r="H141" s="40" t="str">
        <f>_xlfn.XLOOKUP(B141,[2]CALCULATION!$B:$B,[2]CALCULATION!$H:$H,"")</f>
        <v>Huawei</v>
      </c>
      <c r="I141" s="34">
        <v>2.4077355728484478E-3</v>
      </c>
      <c r="J141" s="34">
        <v>0</v>
      </c>
      <c r="K141" s="34">
        <v>0</v>
      </c>
      <c r="L141" s="34">
        <v>0</v>
      </c>
      <c r="M141" s="34">
        <v>0</v>
      </c>
      <c r="N141" s="34">
        <v>0</v>
      </c>
      <c r="O141" s="34">
        <v>0</v>
      </c>
      <c r="P141" s="34">
        <v>0</v>
      </c>
      <c r="Q141" s="34">
        <v>0</v>
      </c>
      <c r="R141" s="34">
        <v>0</v>
      </c>
      <c r="S141" s="35">
        <v>0</v>
      </c>
      <c r="T141" s="35">
        <v>0.27822722175137615</v>
      </c>
      <c r="U141" s="35">
        <v>2.8265923871324907</v>
      </c>
      <c r="V141" s="35">
        <v>6.0747881906099019</v>
      </c>
      <c r="W141" s="35">
        <v>0.27822722175137615</v>
      </c>
      <c r="X141" s="35">
        <v>8.5608375923500336E-3</v>
      </c>
      <c r="Y141" s="35">
        <v>0</v>
      </c>
      <c r="Z141" s="35">
        <v>0</v>
      </c>
      <c r="AA141" s="35">
        <v>6.2572689231802219</v>
      </c>
      <c r="AB141" s="35">
        <v>10.671513051194957</v>
      </c>
      <c r="AC141" s="35">
        <v>0.14005033193467684</v>
      </c>
      <c r="AD141" s="35">
        <v>4.5491220861049042</v>
      </c>
      <c r="AE141" s="58" t="s">
        <v>5560</v>
      </c>
      <c r="AF141" s="58"/>
      <c r="AG141" s="57" t="str" cm="1">
        <f t="array" ref="AG141">IFERROR(_xlfn.IFS(
AI141="MPR ISSUE","PDH",
AI141="BSS Hardware Issue","BSS",
AI141="Sites strategiques, MLL, Pylone, etc.","ENVTECH",
AI141="AKTIVCO DEFAUT GE &amp; POWER Cabinet","AKTIVCO",
AI141="AKTIVCO Coupure ENEO &amp; Baisse de tension","AKTIVCO GRID ONLY",
AI141="Coupure ENEO &amp; Baisse de tension","IHS GRID ONLY",
AI141="Defaut GE &amp; POWER Cabinet","IHS",
AI141="Sharing","Partners",
AI141="Sites strategiques &amp; DataCenter","SST &amp; DC",
AI141="Exclu","Exclu",
AI141="SAT","SAT",
AI141="SPARE-ISSUE","SPARE-ISSUE",
AI141="Fiber CAmtel","TRANS_FO_CAMTEL",
AI141="Fiber AOF","Fiber AOF",
AI141="Projet OCM (HUAWEI)","TRAVAUX-HUAWEI",
AI141="Projet OCM (NOKIA)","TRAVAUX-NOKIA",
AI141="ACCESS-ISSUE","ACCESS-ISSUE",
AI141="Projet OCM (ZTE, NOKIA, autres projets)","TRAVAUX OCM",
AI141="No root CAuse","No root cause",
AI141="ODU HS","PDH",
AI141="IP &amp; VLAN","PDH",
AI141="Warehouse HUAWEI","SPARE-ISSUE",
AI141="SPARE-HS","SPARE-ISSUE",
AI141="Power Telco","BSS",AI141="no impacts","no impacts"
),"")</f>
        <v>No root cause</v>
      </c>
      <c r="AH141" s="57" t="str" cm="1">
        <f t="array" ref="AH141">IFERROR(_xlfn.IFS(
AI141="MPR ISSUE","TX ISSUE",
AI141="BSS Hardware Issue","RAN ISSUE",
AI141="Sites strategiques, MLL, Pylone, etc.","ENVTECH",
AI141="AKTIVCO DEFAUT GE &amp; POWER Cabinet","POWER ISSUE",
AI141="AKTIVCO Coupure ENEO &amp; Baisse de tension","POWER ISSUE",
AI141="Coupure ENEO &amp; Baisse de tension","POWER ISSUE",
AI141="Defaut GE &amp; POWER Cabinet","POWER ISSUE",
AI141="Sharing","POWER ISSUE",
AI141="Sites strategiques &amp; DataCenter","POWER ISSUE",
AI141="Exclu","Exclu",
AI141="SAT","TX ISSUE",
AI141="SPARE-ISSUE","SPARE-ISSUE",
AI141="Fiber CAmtel","TX ISSUE",
AI141="Fiber AOF","TX ISSUE",
AI141="Projet OCM (HUAWEI)","TRAVAUX-HUAWEI",
AI141="Projet OCM (NOKIA)","TRAVAUX -NOKIA",
AI141="ACCESS-ISSUE","ACCESS-ISSUE",
AI141="Projet OCM (ZTE, NOKIA, autres projets)","TRAVAUX OCM",
AI141="No root CAuse","No root cause",
AI141="ODU HS","TX ISSUE",
AI141="IP &amp; VLAN","TX ISSUE",
AI141="Warehouse HUAWEI","SPARE-ISSUE",
AI141="SPARE-HS","SPARE-ISSUE",
AI141="Power Telco","RAN ISSUE",AI141="no impacts","no impacts"
),"")</f>
        <v>No root cause</v>
      </c>
      <c r="AI141" s="85" t="s">
        <v>5912</v>
      </c>
      <c r="AJ141" s="57" t="str" cm="1">
        <f t="array" ref="AJ141">IFERROR(_xlfn.IFS(
AI141="MPR ISSUE","ACTIVE",
AI141="BSS Hardware Issue","ACTIVE",
AI141="Sites strategiques, MLL, Pylone, etc.","PASSIVE",
AI141="AKTIVCO DEFAUT GE &amp; POWER Cabinet","PASSIVE",
AI141="AKTIVCO Coupure ENEO &amp; Baisse de tension","PASSIVE",
AI141="Coupure ENEO &amp; Baisse de tension","PASSIVE",
AI141="Defaut GE &amp; POWER Cabinet","PASSIVE",
AI141="Sharing","PASSIVE",
AI141="Sites strategiques &amp; DataCenter","PASSIVE",
AI141="Exclu","Exclu",
AI141="SAT","ACTIVE",
AI141="SPARE-ISSUE","SPARE-ISSUE",
AI141="Fiber CAmtel","ACTIVE",
AI141="Fiber AOF","ACTIVE",
AI141="Projet OCM (HUAWEI)","PLANNED WORKS",
AI141="Projet OCM (NOKIA)","PLANNED WORKS",
AI141="ACCESS-ISSUE","ACCESS-ISSUE",
AI141="Projet OCM (ZTE, NOKIA, autres projets)","PLANNED WORKS",
AI141="No root CAuse","No root cause",
AI141="ODU HS","ACTIVE",
AI141="IP &amp; VLAN","ACTIVE",
AI141="Warehouse HUAWEI","SPARE-ISSUE",
AI141="SPARE-HS","SPARE-ISSUE",
AI141="Power Telco","ACTIVE", AI141="no impacts","no impacts"
),"")</f>
        <v>No root cause</v>
      </c>
      <c r="AK141" s="23" t="s">
        <v>5537</v>
      </c>
      <c r="AL141" s="23" t="str">
        <f t="shared" si="8"/>
        <v>NRD_159</v>
      </c>
      <c r="AN141" s="9" t="s">
        <v>5537</v>
      </c>
      <c r="AO141" s="23" t="str">
        <f>_xlfn.XLOOKUP(B141,'INCIDENT-05-03-2026'!E:E,'INCIDENT-05-03-2026'!F:F,"")</f>
        <v/>
      </c>
      <c r="AP141" s="7" t="s">
        <v>5941</v>
      </c>
      <c r="AQ141" s="6"/>
      <c r="AR141" s="7"/>
      <c r="AS141" s="3" t="str">
        <f>_xlfn.XLOOKUP(B141,'[3]tt num | region | site id'!$C:$C,'[3]tt num | region | site id'!$Q:$Q,"")</f>
        <v/>
      </c>
      <c r="AT141" s="24" t="str">
        <f>_xlfn.XLOOKUP(B141,'[4]Cells Huawei 03052026 12h'!$B:$B,'[4]Cells Huawei 03052026 12h'!$T:$T,"")</f>
        <v/>
      </c>
      <c r="AU141" s="24" t="str">
        <f>_xlfn.XLOOKUP(B141,'[5]cells down 02052026 8h50'!$B:$B,'[5]cells down 02052026 8h50'!$R:$R,"")</f>
        <v/>
      </c>
      <c r="AV141" s="24" t="str">
        <f>_xlfn.XLOOKUP(B141,'[5]cells down 02052026 13h50'!$B:$B,'[5]cells down 02052026 13h50'!$R:$R,"")</f>
        <v/>
      </c>
      <c r="AW141" s="24" t="str">
        <f>_xlfn.XLOOKUP(B141,'[5]cells down 02052026 13h50'!$B:$B,'[5]cells down 02052026 13h50'!$R:$R,"")</f>
        <v/>
      </c>
      <c r="AX141" s="24" t="str">
        <f>_xlfn.XLOOKUP(B141,'[6]cell downs 03052026 8h40 '!$B:$B,'[6]cell downs 03052026 8h40 '!$R:$R,"")</f>
        <v/>
      </c>
      <c r="AY141" s="24" t="str">
        <f>_xlfn.XLOOKUP(B141,'[7]ALL SITES DOWN'!$D:$D,'[7]ALL SITES DOWN'!$J:$J,"")</f>
        <v/>
      </c>
      <c r="AZ141" s="24" t="str">
        <f>_xlfn.XLOOKUP(B141,'[8]ALL SITES DOWN'!$D:$D,'[8]ALL SITES DOWN'!$J:$J,"")</f>
        <v/>
      </c>
      <c r="BA141" s="9" t="str">
        <f>_xlfn.XLOOKUP(B141,[9]sheet1!$AC:$AC,[9]sheet1!$AF:$AF,"")</f>
        <v/>
      </c>
      <c r="BB141" s="14" t="s">
        <v>5980</v>
      </c>
      <c r="BC141" s="14" t="s">
        <v>5537</v>
      </c>
      <c r="BD141" s="14" t="str">
        <f>_xlfn.XLOOKUP(B141,'[10]cell downs 18042026 17h'!$B:$B,'[10]cell downs 18042026 17h'!$B:$B,"")</f>
        <v/>
      </c>
      <c r="BE141" s="14" t="str">
        <f>_xlfn.XLOOKUP(B141,'[11]Cells Huawei 19042026 15h'!$B:$B,'[11]Cells Huawei 19042026 15h'!$B:$B,"")</f>
        <v/>
      </c>
      <c r="BF141" s="9" t="str">
        <f>_xlfn.XLOOKUP(B141,'[12]cells down 19042026 9H40'!$B:$B,'[12]cells down 19042026 9H40'!$B:$B,"")</f>
        <v/>
      </c>
      <c r="BG141" s="9" t="s">
        <v>5537</v>
      </c>
      <c r="BH141" s="9" t="s">
        <v>5537</v>
      </c>
    </row>
    <row r="142" spans="1:60" s="9" customFormat="1" x14ac:dyDescent="0.3">
      <c r="A142" s="67" t="s">
        <v>3444</v>
      </c>
      <c r="B142" s="113" t="s">
        <v>3445</v>
      </c>
      <c r="C142" s="68" t="str">
        <f>_xlfn.XLOOKUP(B142,'[1]daily break down'!$D:$D,'[1]daily break down'!$E:$E,"")</f>
        <v>LITTORAL</v>
      </c>
      <c r="D142" s="67" t="s">
        <v>11</v>
      </c>
      <c r="E142" s="67" t="s">
        <v>12</v>
      </c>
      <c r="F142" s="68" t="s">
        <v>31</v>
      </c>
      <c r="G142" s="67" t="s">
        <v>484</v>
      </c>
      <c r="H142" s="69" t="str">
        <f>_xlfn.XLOOKUP(B142,[2]CALCULATION!$B:$B,[2]CALCULATION!$H:$H,"")</f>
        <v>ZTE</v>
      </c>
      <c r="I142" s="70">
        <v>8.7499250926710666</v>
      </c>
      <c r="J142" s="70">
        <v>0</v>
      </c>
      <c r="K142" s="70">
        <v>0</v>
      </c>
      <c r="L142" s="70">
        <v>0</v>
      </c>
      <c r="M142" s="70">
        <v>0</v>
      </c>
      <c r="N142" s="70">
        <v>1.2380933017153068</v>
      </c>
      <c r="O142" s="70">
        <v>0</v>
      </c>
      <c r="P142" s="70">
        <v>1.9920355674265837</v>
      </c>
      <c r="Q142" s="34">
        <v>0</v>
      </c>
      <c r="R142" s="34">
        <v>0</v>
      </c>
      <c r="S142" s="35">
        <v>0</v>
      </c>
      <c r="T142" s="35">
        <v>0</v>
      </c>
      <c r="U142" s="35">
        <v>0</v>
      </c>
      <c r="V142" s="35">
        <v>0</v>
      </c>
      <c r="W142" s="35">
        <v>0</v>
      </c>
      <c r="X142" s="35">
        <v>9.2183812597557893</v>
      </c>
      <c r="Y142" s="35">
        <v>0.1617819954170982</v>
      </c>
      <c r="Z142" s="35">
        <v>2.566111068306923</v>
      </c>
      <c r="AA142" s="35">
        <v>4.2252177179877624</v>
      </c>
      <c r="AB142" s="35">
        <v>1.8019875999197579</v>
      </c>
      <c r="AC142" s="35">
        <v>6.2966902840432777</v>
      </c>
      <c r="AD142" s="35">
        <v>4.4919606600976509</v>
      </c>
      <c r="AE142" s="58" t="s">
        <v>5560</v>
      </c>
      <c r="AF142" s="71"/>
      <c r="AG142" s="57" t="str" cm="1">
        <f t="array" ref="AG142">IFERROR(_xlfn.IFS(
AI142="MPR ISSUE","PDH",
AI142="BSS Hardware Issue","BSS",
AI142="Sites strategiques, MLL, Pylone, etc.","ENVTECH",
AI142="AKTIVCO DEFAUT GE &amp; POWER Cabinet","AKTIVCO",
AI142="AKTIVCO Coupure ENEO &amp; Baisse de tension","AKTIVCO GRID ONLY",
AI142="Coupure ENEO &amp; Baisse de tension","IHS GRID ONLY",
AI142="Defaut GE &amp; POWER Cabinet","IHS",
AI142="Sharing","Partners",
AI142="Sites strategiques &amp; DataCenter","SST &amp; DC",
AI142="Exclu","Exclu",
AI142="SAT","SAT",
AI142="SPARE-ISSUE","SPARE-ISSUE",
AI142="Fiber CAmtel","TRANS_FO_CAMTEL",
AI142="Fiber AOF","Fiber AOF",
AI142="Projet OCM (HUAWEI)","TRAVAUX-HUAWEI",
AI142="Projet OCM (NOKIA)","TRAVAUX-NOKIA",
AI142="ACCESS-ISSUE","ACCESS-ISSUE",
AI142="Projet OCM (ZTE, NOKIA, autres projets)","TRAVAUX OCM",
AI142="No root CAuse","No root cause",
AI142="ODU HS","PDH",
AI142="IP &amp; VLAN","PDH",
AI142="Warehouse HUAWEI","SPARE-ISSUE",
AI142="SPARE-HS","SPARE-ISSUE",
AI142="Power Telco","BSS",AI142="no impacts","no impacts"
),"")</f>
        <v>IHS</v>
      </c>
      <c r="AH142" s="57" t="str" cm="1">
        <f t="array" ref="AH142">IFERROR(_xlfn.IFS(
AI142="MPR ISSUE","TX ISSUE",
AI142="BSS Hardware Issue","RAN ISSUE",
AI142="Sites strategiques, MLL, Pylone, etc.","ENVTECH",
AI142="AKTIVCO DEFAUT GE &amp; POWER Cabinet","POWER ISSUE",
AI142="AKTIVCO Coupure ENEO &amp; Baisse de tension","POWER ISSUE",
AI142="Coupure ENEO &amp; Baisse de tension","POWER ISSUE",
AI142="Defaut GE &amp; POWER Cabinet","POWER ISSUE",
AI142="Sharing","POWER ISSUE",
AI142="Sites strategiques &amp; DataCenter","POWER ISSUE",
AI142="Exclu","Exclu",
AI142="SAT","TX ISSUE",
AI142="SPARE-ISSUE","SPARE-ISSUE",
AI142="Fiber CAmtel","TX ISSUE",
AI142="Fiber AOF","TX ISSUE",
AI142="Projet OCM (HUAWEI)","TRAVAUX-HUAWEI",
AI142="Projet OCM (NOKIA)","TRAVAUX -NOKIA",
AI142="ACCESS-ISSUE","ACCESS-ISSUE",
AI142="Projet OCM (ZTE, NOKIA, autres projets)","TRAVAUX OCM",
AI142="No root CAuse","No root cause",
AI142="ODU HS","TX ISSUE",
AI142="IP &amp; VLAN","TX ISSUE",
AI142="Warehouse HUAWEI","SPARE-ISSUE",
AI142="SPARE-HS","SPARE-ISSUE",
AI142="Power Telco","RAN ISSUE",AI142="no impacts","no impacts"
),"")</f>
        <v>POWER ISSUE</v>
      </c>
      <c r="AI142" s="85" t="s">
        <v>5330</v>
      </c>
      <c r="AJ142" s="57" t="str" cm="1">
        <f t="array" ref="AJ142">IFERROR(_xlfn.IFS(
AI142="MPR ISSUE","ACTIVE",
AI142="BSS Hardware Issue","ACTIVE",
AI142="Sites strategiques, MLL, Pylone, etc.","PASSIVE",
AI142="AKTIVCO DEFAUT GE &amp; POWER Cabinet","PASSIVE",
AI142="AKTIVCO Coupure ENEO &amp; Baisse de tension","PASSIVE",
AI142="Coupure ENEO &amp; Baisse de tension","PASSIVE",
AI142="Defaut GE &amp; POWER Cabinet","PASSIVE",
AI142="Sharing","PASSIVE",
AI142="Sites strategiques &amp; DataCenter","PASSIVE",
AI142="Exclu","Exclu",
AI142="SAT","ACTIVE",
AI142="SPARE-ISSUE","SPARE-ISSUE",
AI142="Fiber CAmtel","ACTIVE",
AI142="Fiber AOF","ACTIVE",
AI142="Projet OCM (HUAWEI)","PLANNED WORKS",
AI142="Projet OCM (NOKIA)","PLANNED WORKS",
AI142="ACCESS-ISSUE","ACCESS-ISSUE",
AI142="Projet OCM (ZTE, NOKIA, autres projets)","PLANNED WORKS",
AI142="No root CAuse","No root cause",
AI142="ODU HS","ACTIVE",
AI142="IP &amp; VLAN","ACTIVE",
AI142="Warehouse HUAWEI","SPARE-ISSUE",
AI142="SPARE-HS","SPARE-ISSUE",
AI142="Power Telco","ACTIVE", AI142="no impacts","no impacts"
),"")</f>
        <v>PASSIVE</v>
      </c>
      <c r="AK142" s="23" t="s">
        <v>5760</v>
      </c>
      <c r="AL142" s="23" t="str">
        <f t="shared" si="8"/>
        <v>LIT_078</v>
      </c>
      <c r="AN142" s="9" t="s">
        <v>5537</v>
      </c>
      <c r="AO142" s="23" t="str">
        <f>_xlfn.XLOOKUP(B142,'INCIDENT-05-03-2026'!E:E,'INCIDENT-05-03-2026'!F:F,"")</f>
        <v/>
      </c>
      <c r="AP142" s="7" t="s">
        <v>5941</v>
      </c>
      <c r="AQ142" s="6"/>
      <c r="AR142" s="7"/>
      <c r="AS142" s="3" t="str">
        <f>_xlfn.XLOOKUP(B142,'[3]tt num | region | site id'!$C:$C,'[3]tt num | region | site id'!$Q:$Q,"")</f>
        <v>(hourly IHS): 03/05/2026 20:12 2:48:39 48.9V Grid bad voltage (Site unstable), // Awaitting Grid stabilized//Benoit informed</v>
      </c>
      <c r="AT142" s="24" t="str">
        <f>_xlfn.XLOOKUP(B142,'[4]Cells Huawei 03052026 12h'!$B:$B,'[4]Cells Huawei 03052026 12h'!$T:$T,"")</f>
        <v/>
      </c>
      <c r="AU142" s="24" t="str">
        <f>_xlfn.XLOOKUP(B142,'[5]cells down 02052026 8h50'!$B:$B,'[5]cells down 02052026 8h50'!$R:$R,"")</f>
        <v/>
      </c>
      <c r="AV142" s="24" t="str">
        <f>_xlfn.XLOOKUP(B142,'[5]cells down 02052026 13h50'!$B:$B,'[5]cells down 02052026 13h50'!$R:$R,"")</f>
        <v/>
      </c>
      <c r="AW142" s="24" t="str">
        <f>_xlfn.XLOOKUP(B142,'[5]cells down 02052026 13h50'!$B:$B,'[5]cells down 02052026 13h50'!$R:$R,"")</f>
        <v/>
      </c>
      <c r="AX142" s="24" t="str">
        <f>_xlfn.XLOOKUP(B142,'[6]cell downs 03052026 8h40 '!$B:$B,'[6]cell downs 03052026 8h40 '!$R:$R,"")</f>
        <v/>
      </c>
      <c r="AY142" s="24" t="str">
        <f>_xlfn.XLOOKUP(B142,'[7]ALL SITES DOWN'!$D:$D,'[7]ALL SITES DOWN'!$J:$J,"")</f>
        <v/>
      </c>
      <c r="AZ142" s="24" t="str">
        <f>_xlfn.XLOOKUP(B142,'[8]ALL SITES DOWN'!$D:$D,'[8]ALL SITES DOWN'!$J:$J,"")</f>
        <v/>
      </c>
      <c r="BA142" s="9" t="str">
        <f>_xlfn.XLOOKUP(B142,[9]sheet1!$AC:$AC,[9]sheet1!$AF:$AF,"")</f>
        <v>(05/03/2026 ticket)..INC-20260503-00013612...Active: No power issue, site is on gen with Ubaie=54.2V, Njoya(699948062) from Huawei is informed, site impacted by Mbongo IHS...Active: No power issue, site is on gen with Ubaie=54.2V, Njoya(699948062) from Huawei is informed, site impacted by Mbongo IHS...Others Transmission equipement fault</v>
      </c>
      <c r="BB142" s="14" t="s">
        <v>5980</v>
      </c>
      <c r="BC142" s="14" t="s">
        <v>5537</v>
      </c>
      <c r="BD142" s="14" t="str">
        <f>_xlfn.XLOOKUP(B142,'[10]cell downs 18042026 17h'!$B:$B,'[10]cell downs 18042026 17h'!$B:$B,"")</f>
        <v/>
      </c>
      <c r="BE142" s="14" t="str">
        <f>_xlfn.XLOOKUP(B142,'[11]Cells Huawei 19042026 15h'!$B:$B,'[11]Cells Huawei 19042026 15h'!$B:$B,"")</f>
        <v/>
      </c>
      <c r="BF142" s="27" t="str">
        <f>_xlfn.XLOOKUP(B142,'[12]cells down 19042026 9H40'!$B:$B,'[12]cells down 19042026 9H40'!$B:$B,"")</f>
        <v/>
      </c>
      <c r="BG142" s="9" t="s">
        <v>3445</v>
      </c>
      <c r="BH142" s="9" t="s">
        <v>5537</v>
      </c>
    </row>
    <row r="143" spans="1:60" s="9" customFormat="1" ht="30.45" customHeight="1" x14ac:dyDescent="0.3">
      <c r="A143" s="25" t="s">
        <v>5391</v>
      </c>
      <c r="B143" s="32" t="s">
        <v>5392</v>
      </c>
      <c r="C143" s="3" t="str">
        <f>_xlfn.XLOOKUP(B143,'[1]daily break down'!$D:$D,'[1]daily break down'!$E:$E,"")</f>
        <v>Douala</v>
      </c>
      <c r="D143" s="25" t="s">
        <v>357</v>
      </c>
      <c r="E143" s="25" t="s">
        <v>30</v>
      </c>
      <c r="F143" s="25" t="s">
        <v>5371</v>
      </c>
      <c r="G143" s="25" t="s">
        <v>32</v>
      </c>
      <c r="H143" s="42" t="str">
        <f>_xlfn.XLOOKUP(B143,[2]CALCULATION!$B:$B,[2]CALCULATION!$H:$H,"")</f>
        <v>ZTE</v>
      </c>
      <c r="I143" s="34">
        <v>2.0514085431451941</v>
      </c>
      <c r="J143" s="34">
        <v>4.3494227141850201</v>
      </c>
      <c r="K143" s="34">
        <v>3.3552776136950575</v>
      </c>
      <c r="L143" s="34">
        <v>5.3995699605916112</v>
      </c>
      <c r="M143" s="34">
        <v>1.4366333935445579</v>
      </c>
      <c r="N143" s="34">
        <v>1.9831358633462026</v>
      </c>
      <c r="O143" s="34">
        <v>10.605254784794813</v>
      </c>
      <c r="P143" s="34">
        <v>13.871767213704187</v>
      </c>
      <c r="Q143" s="34">
        <v>4.3365636227181783</v>
      </c>
      <c r="R143" s="34">
        <v>2.5675378745723121</v>
      </c>
      <c r="S143" s="35">
        <v>4.6130251717161332</v>
      </c>
      <c r="T143" s="35">
        <v>20.872980712432899</v>
      </c>
      <c r="U143" s="35">
        <v>3.1427904906216027</v>
      </c>
      <c r="V143" s="35" t="s">
        <v>5537</v>
      </c>
      <c r="W143" s="35">
        <v>20.872980712432899</v>
      </c>
      <c r="X143" s="35">
        <v>23.567950221583022</v>
      </c>
      <c r="Y143" s="35">
        <v>2.2602573102419004</v>
      </c>
      <c r="Z143" s="35">
        <v>5.6502776564992452</v>
      </c>
      <c r="AA143" s="35">
        <v>0.88913168591057878</v>
      </c>
      <c r="AB143" s="35">
        <v>1.1286130066539504</v>
      </c>
      <c r="AC143" s="35">
        <v>7.3024876495785422</v>
      </c>
      <c r="AD143" s="35">
        <v>4.3140200837249916</v>
      </c>
      <c r="AE143" s="58" t="s">
        <v>5560</v>
      </c>
      <c r="AF143" s="58"/>
      <c r="AG143" s="57" t="str" cm="1">
        <f t="array" ref="AG143">IFERROR(_xlfn.IFS(
AI143="MPR ISSUE","PDH",
AI143="BSS Hardware Issue","BSS",
AI143="Sites strategiques, MLL, Pylone, etc.","ENVTECH",
AI143="AKTIVCO DEFAUT GE &amp; POWER Cabinet","AKTIVCO",
AI143="AKTIVCO Coupure ENEO &amp; Baisse de tension","AKTIVCO GRID ONLY",
AI143="Coupure ENEO &amp; Baisse de tension","IHS GRID ONLY",
AI143="Defaut GE &amp; POWER Cabinet","IHS",
AI143="Sharing","Partners",
AI143="Sites strategiques &amp; DataCenter","SST &amp; DC",
AI143="Exclu","Exclu",
AI143="SAT","SAT",
AI143="SPARE-ISSUE","SPARE-ISSUE",
AI143="Fiber CAmtel","TRANS_FO_CAMTEL",
AI143="Fiber AOF","Fiber AOF",
AI143="Projet OCM (HUAWEI)","TRAVAUX-HUAWEI",
AI143="Projet OCM (NOKIA)","TRAVAUX-NOKIA",
AI143="ACCESS-ISSUE","ACCESS-ISSUE",
AI143="Projet OCM (ZTE, NOKIA, autres projets)","TRAVAUX OCM",
AI143="No root CAuse","No root cause",
AI143="ODU HS","PDH",
AI143="IP &amp; VLAN","PDH",
AI143="Warehouse HUAWEI","SPARE-ISSUE",
AI143="SPARE-HS","SPARE-ISSUE",
AI143="Power Telco","BSS",AI143="no impacts","no impacts"
),"")</f>
        <v>No root cause</v>
      </c>
      <c r="AH143" s="57" t="str" cm="1">
        <f t="array" ref="AH143">IFERROR(_xlfn.IFS(
AI143="MPR ISSUE","TX ISSUE",
AI143="BSS Hardware Issue","RAN ISSUE",
AI143="Sites strategiques, MLL, Pylone, etc.","ENVTECH",
AI143="AKTIVCO DEFAUT GE &amp; POWER Cabinet","POWER ISSUE",
AI143="AKTIVCO Coupure ENEO &amp; Baisse de tension","POWER ISSUE",
AI143="Coupure ENEO &amp; Baisse de tension","POWER ISSUE",
AI143="Defaut GE &amp; POWER Cabinet","POWER ISSUE",
AI143="Sharing","POWER ISSUE",
AI143="Sites strategiques &amp; DataCenter","POWER ISSUE",
AI143="Exclu","Exclu",
AI143="SAT","TX ISSUE",
AI143="SPARE-ISSUE","SPARE-ISSUE",
AI143="Fiber CAmtel","TX ISSUE",
AI143="Fiber AOF","TX ISSUE",
AI143="Projet OCM (HUAWEI)","TRAVAUX-HUAWEI",
AI143="Projet OCM (NOKIA)","TRAVAUX -NOKIA",
AI143="ACCESS-ISSUE","ACCESS-ISSUE",
AI143="Projet OCM (ZTE, NOKIA, autres projets)","TRAVAUX OCM",
AI143="No root CAuse","No root cause",
AI143="ODU HS","TX ISSUE",
AI143="IP &amp; VLAN","TX ISSUE",
AI143="Warehouse HUAWEI","SPARE-ISSUE",
AI143="SPARE-HS","SPARE-ISSUE",
AI143="Power Telco","RAN ISSUE",AI143="no impacts","no impacts"
),"")</f>
        <v>No root cause</v>
      </c>
      <c r="AI143" s="85" t="s">
        <v>5912</v>
      </c>
      <c r="AJ143" s="57" t="str" cm="1">
        <f t="array" ref="AJ143">IFERROR(_xlfn.IFS(
AI143="MPR ISSUE","ACTIVE",
AI143="BSS Hardware Issue","ACTIVE",
AI143="Sites strategiques, MLL, Pylone, etc.","PASSIVE",
AI143="AKTIVCO DEFAUT GE &amp; POWER Cabinet","PASSIVE",
AI143="AKTIVCO Coupure ENEO &amp; Baisse de tension","PASSIVE",
AI143="Coupure ENEO &amp; Baisse de tension","PASSIVE",
AI143="Defaut GE &amp; POWER Cabinet","PASSIVE",
AI143="Sharing","PASSIVE",
AI143="Sites strategiques &amp; DataCenter","PASSIVE",
AI143="Exclu","Exclu",
AI143="SAT","ACTIVE",
AI143="SPARE-ISSUE","SPARE-ISSUE",
AI143="Fiber CAmtel","ACTIVE",
AI143="Fiber AOF","ACTIVE",
AI143="Projet OCM (HUAWEI)","PLANNED WORKS",
AI143="Projet OCM (NOKIA)","PLANNED WORKS",
AI143="ACCESS-ISSUE","ACCESS-ISSUE",
AI143="Projet OCM (ZTE, NOKIA, autres projets)","PLANNED WORKS",
AI143="No root CAuse","No root cause",
AI143="ODU HS","ACTIVE",
AI143="IP &amp; VLAN","ACTIVE",
AI143="Warehouse HUAWEI","SPARE-ISSUE",
AI143="SPARE-HS","SPARE-ISSUE",
AI143="Power Telco","ACTIVE", AI143="no impacts","no impacts"
),"")</f>
        <v>No root cause</v>
      </c>
      <c r="AK143" s="23" t="s">
        <v>5537</v>
      </c>
      <c r="AL143" s="23" t="str">
        <f t="shared" si="8"/>
        <v>LIT_825</v>
      </c>
      <c r="AN143" s="9" t="s">
        <v>5537</v>
      </c>
      <c r="AO143" s="23" t="str">
        <f>_xlfn.XLOOKUP(B143,'INCIDENT-05-03-2026'!E:E,'INCIDENT-05-03-2026'!F:F,"")</f>
        <v/>
      </c>
      <c r="AP143" s="7" t="s">
        <v>5941</v>
      </c>
      <c r="AQ143" s="6"/>
      <c r="AR143" s="7"/>
      <c r="AS143" s="3" t="str">
        <f>_xlfn.XLOOKUP(B143,'[3]tt num | region | site id'!$C:$C,'[3]tt num | region | site id'!$Q:$Q,"")</f>
        <v/>
      </c>
      <c r="AT143" s="24" t="str">
        <f>_xlfn.XLOOKUP(B143,'[4]Cells Huawei 03052026 12h'!$B:$B,'[4]Cells Huawei 03052026 12h'!$T:$T,"")</f>
        <v/>
      </c>
      <c r="AU143" s="24" t="str">
        <f>_xlfn.XLOOKUP(B143,'[5]cells down 02052026 8h50'!$B:$B,'[5]cells down 02052026 8h50'!$R:$R,"")</f>
        <v/>
      </c>
      <c r="AV143" s="24" t="str">
        <f>_xlfn.XLOOKUP(B143,'[5]cells down 02052026 13h50'!$B:$B,'[5]cells down 02052026 13h50'!$R:$R,"")</f>
        <v/>
      </c>
      <c r="AW143" s="24" t="str">
        <f>_xlfn.XLOOKUP(B143,'[5]cells down 02052026 13h50'!$B:$B,'[5]cells down 02052026 13h50'!$R:$R,"")</f>
        <v/>
      </c>
      <c r="AX143" s="24" t="str">
        <f>_xlfn.XLOOKUP(B143,'[6]cell downs 03052026 8h40 '!$B:$B,'[6]cell downs 03052026 8h40 '!$R:$R,"")</f>
        <v/>
      </c>
      <c r="AY143" s="24" t="str">
        <f>_xlfn.XLOOKUP(B143,'[7]ALL SITES DOWN'!$D:$D,'[7]ALL SITES DOWN'!$J:$J,"")</f>
        <v/>
      </c>
      <c r="AZ143" s="24" t="str">
        <f>_xlfn.XLOOKUP(B143,'[8]ALL SITES DOWN'!$D:$D,'[8]ALL SITES DOWN'!$J:$J,"")</f>
        <v/>
      </c>
      <c r="BA143" s="9" t="str">
        <f>_xlfn.XLOOKUP(B143,[9]sheet1!$AC:$AC,[9]sheet1!$AF:$AF,"")</f>
        <v/>
      </c>
      <c r="BB143" s="14" t="s">
        <v>5980</v>
      </c>
      <c r="BC143" s="14" t="s">
        <v>5537</v>
      </c>
      <c r="BD143" s="14" t="str">
        <f>_xlfn.XLOOKUP(B143,'[10]cell downs 18042026 17h'!$B:$B,'[10]cell downs 18042026 17h'!$B:$B,"")</f>
        <v/>
      </c>
      <c r="BE143" s="14" t="str">
        <f>_xlfn.XLOOKUP(B143,'[11]Cells Huawei 19042026 15h'!$B:$B,'[11]Cells Huawei 19042026 15h'!$B:$B,"")</f>
        <v/>
      </c>
      <c r="BF143" s="9" t="str">
        <f>_xlfn.XLOOKUP(B143,'[12]cells down 19042026 9H40'!$B:$B,'[12]cells down 19042026 9H40'!$B:$B,"")</f>
        <v>LIT_825</v>
      </c>
      <c r="BG143" s="9" t="s">
        <v>5537</v>
      </c>
      <c r="BH143" s="9" t="s">
        <v>12</v>
      </c>
    </row>
    <row r="144" spans="1:60" s="9" customFormat="1" x14ac:dyDescent="0.3">
      <c r="A144" s="1" t="s">
        <v>1437</v>
      </c>
      <c r="B144" s="8" t="s">
        <v>1438</v>
      </c>
      <c r="C144" s="3" t="str">
        <f>_xlfn.XLOOKUP(B144,'[1]daily break down'!$D:$D,'[1]daily break down'!$E:$E,"")</f>
        <v>ADAMAOUA</v>
      </c>
      <c r="D144" s="1" t="s">
        <v>11</v>
      </c>
      <c r="E144" s="1" t="s">
        <v>96</v>
      </c>
      <c r="F144" s="3" t="s">
        <v>90</v>
      </c>
      <c r="G144" s="1" t="s">
        <v>1439</v>
      </c>
      <c r="H144" s="41" t="str">
        <f>_xlfn.XLOOKUP(B144,[2]CALCULATION!$B:$B,[2]CALCULATION!$H:$H,"")</f>
        <v>NOKIA</v>
      </c>
      <c r="I144" s="34">
        <v>0.27649081848810614</v>
      </c>
      <c r="J144" s="34">
        <v>2.2719085220534017</v>
      </c>
      <c r="K144" s="34">
        <v>0.44621611091087593</v>
      </c>
      <c r="L144" s="34">
        <v>0.37922593606154065</v>
      </c>
      <c r="M144" s="34">
        <v>0.32996865391192076</v>
      </c>
      <c r="N144" s="34">
        <v>0</v>
      </c>
      <c r="O144" s="34">
        <v>0.56594958975779408</v>
      </c>
      <c r="P144" s="34">
        <v>0.22475855135002612</v>
      </c>
      <c r="Q144" s="34">
        <v>0.2176151035186159</v>
      </c>
      <c r="R144" s="34">
        <v>0.18355084389427712</v>
      </c>
      <c r="S144" s="35">
        <v>0</v>
      </c>
      <c r="T144" s="35">
        <v>144802.32789520395</v>
      </c>
      <c r="U144" s="35">
        <v>1.0637197410061265</v>
      </c>
      <c r="V144" s="35">
        <v>2.1265190569459995</v>
      </c>
      <c r="W144" s="35">
        <v>0.10154132564083075</v>
      </c>
      <c r="X144" s="35">
        <v>1.8190219476978593</v>
      </c>
      <c r="Y144" s="35">
        <v>3.7759473006680375</v>
      </c>
      <c r="Z144" s="35">
        <v>4.5782289339188953</v>
      </c>
      <c r="AA144" s="35">
        <v>0</v>
      </c>
      <c r="AB144" s="35">
        <v>0</v>
      </c>
      <c r="AC144" s="35">
        <v>8.2524448840518261</v>
      </c>
      <c r="AD144" s="35">
        <v>4.3035555861943431</v>
      </c>
      <c r="AE144" s="58" t="s">
        <v>5560</v>
      </c>
      <c r="AF144" s="58"/>
      <c r="AG144" s="57" t="str" cm="1">
        <f t="array" ref="AG144">IFERROR(_xlfn.IFS(
AI144="MPR ISSUE","PDH",
AI144="BSS Hardware Issue","BSS",
AI144="Sites strategiques, MLL, Pylone, etc.","ENVTECH",
AI144="AKTIVCO DEFAUT GE &amp; POWER Cabinet","AKTIVCO",
AI144="AKTIVCO Coupure ENEO &amp; Baisse de tension","AKTIVCO GRID ONLY",
AI144="Coupure ENEO &amp; Baisse de tension","IHS GRID ONLY",
AI144="Defaut GE &amp; POWER Cabinet","IHS",
AI144="Sharing","Partners",
AI144="Sites strategiques &amp; DataCenter","SST &amp; DC",
AI144="Exclu","Exclu",
AI144="SAT","SAT",
AI144="SPARE-ISSUE","SPARE-ISSUE",
AI144="Fiber CAmtel","TRANS_FO_CAMTEL",
AI144="Fiber AOF","Fiber AOF",
AI144="Projet OCM (HUAWEI)","TRAVAUX-HUAWEI",
AI144="Projet OCM (NOKIA)","TRAVAUX-NOKIA",
AI144="ACCESS-ISSUE","ACCESS-ISSUE",
AI144="Projet OCM (ZTE, NOKIA, autres projets)","TRAVAUX OCM",
AI144="No root CAuse","No root cause",
AI144="ODU HS","PDH",
AI144="IP &amp; VLAN","PDH",
AI144="Warehouse HUAWEI","SPARE-ISSUE",
AI144="SPARE-HS","SPARE-ISSUE",
AI144="Power Telco","BSS",AI144="no impacts","no impacts"
),"")</f>
        <v>SPARE-ISSUE</v>
      </c>
      <c r="AH144" s="57" t="str" cm="1">
        <f t="array" ref="AH144">IFERROR(_xlfn.IFS(
AI144="MPR ISSUE","TX ISSUE",
AI144="BSS Hardware Issue","RAN ISSUE",
AI144="Sites strategiques, MLL, Pylone, etc.","ENVTECH",
AI144="AKTIVCO DEFAUT GE &amp; POWER Cabinet","POWER ISSUE",
AI144="AKTIVCO Coupure ENEO &amp; Baisse de tension","POWER ISSUE",
AI144="Coupure ENEO &amp; Baisse de tension","POWER ISSUE",
AI144="Defaut GE &amp; POWER Cabinet","POWER ISSUE",
AI144="Sharing","POWER ISSUE",
AI144="Sites strategiques &amp; DataCenter","POWER ISSUE",
AI144="Exclu","Exclu",
AI144="SAT","TX ISSUE",
AI144="SPARE-ISSUE","SPARE-ISSUE",
AI144="Fiber CAmtel","TX ISSUE",
AI144="Fiber AOF","TX ISSUE",
AI144="Projet OCM (HUAWEI)","TRAVAUX-HUAWEI",
AI144="Projet OCM (NOKIA)","TRAVAUX -NOKIA",
AI144="ACCESS-ISSUE","ACCESS-ISSUE",
AI144="Projet OCM (ZTE, NOKIA, autres projets)","TRAVAUX OCM",
AI144="No root CAuse","No root cause",
AI144="ODU HS","TX ISSUE",
AI144="IP &amp; VLAN","TX ISSUE",
AI144="Warehouse HUAWEI","SPARE-ISSUE",
AI144="SPARE-HS","SPARE-ISSUE",
AI144="Power Telco","RAN ISSUE",AI144="no impacts","no impacts"
),"")</f>
        <v>SPARE-ISSUE</v>
      </c>
      <c r="AI144" s="85" t="s">
        <v>5336</v>
      </c>
      <c r="AJ144" s="57" t="str" cm="1">
        <f t="array" ref="AJ144">IFERROR(_xlfn.IFS(
AI144="MPR ISSUE","ACTIVE",
AI144="BSS Hardware Issue","ACTIVE",
AI144="Sites strategiques, MLL, Pylone, etc.","PASSIVE",
AI144="AKTIVCO DEFAUT GE &amp; POWER Cabinet","PASSIVE",
AI144="AKTIVCO Coupure ENEO &amp; Baisse de tension","PASSIVE",
AI144="Coupure ENEO &amp; Baisse de tension","PASSIVE",
AI144="Defaut GE &amp; POWER Cabinet","PASSIVE",
AI144="Sharing","PASSIVE",
AI144="Sites strategiques &amp; DataCenter","PASSIVE",
AI144="Exclu","Exclu",
AI144="SAT","ACTIVE",
AI144="SPARE-ISSUE","SPARE-ISSUE",
AI144="Fiber CAmtel","ACTIVE",
AI144="Fiber AOF","ACTIVE",
AI144="Projet OCM (HUAWEI)","PLANNED WORKS",
AI144="Projet OCM (NOKIA)","PLANNED WORKS",
AI144="ACCESS-ISSUE","ACCESS-ISSUE",
AI144="Projet OCM (ZTE, NOKIA, autres projets)","PLANNED WORKS",
AI144="No root CAuse","No root cause",
AI144="ODU HS","ACTIVE",
AI144="IP &amp; VLAN","ACTIVE",
AI144="Warehouse HUAWEI","SPARE-ISSUE",
AI144="SPARE-HS","SPARE-ISSUE",
AI144="Power Telco","ACTIVE", AI144="no impacts","no impacts"
),"")</f>
        <v>SPARE-ISSUE</v>
      </c>
      <c r="AK144" s="23" t="s">
        <v>5711</v>
      </c>
      <c r="AL144" s="23" t="str">
        <f t="shared" si="8"/>
        <v>ADM_153</v>
      </c>
      <c r="AN144" s="9" t="s">
        <v>5537</v>
      </c>
      <c r="AO144" s="23" t="str">
        <f>_xlfn.XLOOKUP(B144,'INCIDENT-05-03-2026'!E:E,'INCIDENT-05-03-2026'!F:F,"")</f>
        <v/>
      </c>
      <c r="AP144" s="7" t="s">
        <v>5975</v>
      </c>
      <c r="AQ144" s="6"/>
      <c r="AR144" s="7"/>
      <c r="AS144" s="3" t="str">
        <f>_xlfn.XLOOKUP(B144,'[3]tt num | region | site id'!$C:$C,'[3]tt num | region | site id'!$Q:$Q,"")</f>
        <v/>
      </c>
      <c r="AT144" s="24" t="str">
        <f>_xlfn.XLOOKUP(B144,'[4]Cells Huawei 03052026 12h'!$B:$B,'[4]Cells Huawei 03052026 12h'!$T:$T,"")</f>
        <v/>
      </c>
      <c r="AU144" s="24" t="str">
        <f>_xlfn.XLOOKUP(B144,'[5]cells down 02052026 8h50'!$B:$B,'[5]cells down 02052026 8h50'!$R:$R,"")</f>
        <v/>
      </c>
      <c r="AV144" s="24" t="str">
        <f>_xlfn.XLOOKUP(B144,'[5]cells down 02052026 13h50'!$B:$B,'[5]cells down 02052026 13h50'!$R:$R,"")</f>
        <v/>
      </c>
      <c r="AW144" s="24" t="str">
        <f>_xlfn.XLOOKUP(B144,'[5]cells down 02052026 13h50'!$B:$B,'[5]cells down 02052026 13h50'!$R:$R,"")</f>
        <v/>
      </c>
      <c r="AX144" s="24" t="str">
        <f>_xlfn.XLOOKUP(B144,'[6]cell downs 03052026 8h40 '!$B:$B,'[6]cell downs 03052026 8h40 '!$R:$R,"")</f>
        <v/>
      </c>
      <c r="AY144" s="24" t="str">
        <f>_xlfn.XLOOKUP(B144,'[7]ALL SITES DOWN'!$D:$D,'[7]ALL SITES DOWN'!$J:$J,"")</f>
        <v>(05/03/2026 com ran 17h): 01.05.2026: FSMF réçu faulty, 02 nouvelles pièces de rechange envoyées ETD 03/05/2026
01.05.2026 FME: En attente de la spare : système module faulty 
01.05.2026: FME Willy activated is managing Update ASAP
01.05.2026: MRBTS_2 Down. Need FME on the site to check his status and interco with MPR(S1P2)</v>
      </c>
      <c r="AZ144" s="24" t="str">
        <f>_xlfn.XLOOKUP(B144,'[8]ALL SITES DOWN'!$D:$D,'[8]ALL SITES DOWN'!$J:$J,"")</f>
        <v>(05/03/2026 com ran 10h): 01.05.2026: FSMF réçu faulty, 02 nouvelles pièces de rechange envoyées ETD 03/05/2026
01.05.2026 FME: En attente de la spare : système module faulty 
01.05.2026: FME Willy activated is managing Update ASAP
01.05.2026: MRBTS_2 Down. Need FME on the site to check his status and interco with MPR(S1P2)</v>
      </c>
      <c r="BA144" s="9" t="str">
        <f>_xlfn.XLOOKUP(B144,[9]sheet1!$AC:$AC,[9]sheet1!$AF:$AF,"")</f>
        <v>(05/03/2026 ticket)..INC-20260503-00013684</v>
      </c>
      <c r="BB144" s="14" t="s">
        <v>5980</v>
      </c>
      <c r="BC144" s="14" t="s">
        <v>5537</v>
      </c>
      <c r="BD144" s="14" t="str">
        <f>_xlfn.XLOOKUP(B144,'[10]cell downs 18042026 17h'!$B:$B,'[10]cell downs 18042026 17h'!$B:$B,"")</f>
        <v/>
      </c>
      <c r="BE144" s="14" t="str">
        <f>_xlfn.XLOOKUP(B144,'[11]Cells Huawei 19042026 15h'!$B:$B,'[11]Cells Huawei 19042026 15h'!$B:$B,"")</f>
        <v/>
      </c>
      <c r="BF144" s="9" t="str">
        <f>_xlfn.XLOOKUP(B144,'[12]cells down 19042026 9H40'!$B:$B,'[12]cells down 19042026 9H40'!$B:$B,"")</f>
        <v/>
      </c>
      <c r="BG144" s="9" t="s">
        <v>1438</v>
      </c>
      <c r="BH144" s="9" t="s">
        <v>5504</v>
      </c>
    </row>
    <row r="145" spans="1:60" s="9" customFormat="1" x14ac:dyDescent="0.3">
      <c r="A145" s="1" t="s">
        <v>1319</v>
      </c>
      <c r="B145" s="8" t="s">
        <v>1320</v>
      </c>
      <c r="C145" s="3" t="str">
        <f>_xlfn.XLOOKUP(B145,'[1]daily break down'!$D:$D,'[1]daily break down'!$E:$E,"")</f>
        <v>Maroua</v>
      </c>
      <c r="D145" s="1" t="s">
        <v>21</v>
      </c>
      <c r="E145" s="1" t="s">
        <v>22</v>
      </c>
      <c r="F145" s="3" t="s">
        <v>55</v>
      </c>
      <c r="G145" s="1" t="s">
        <v>84</v>
      </c>
      <c r="H145" s="40" t="str">
        <f>_xlfn.XLOOKUP(B145,[2]CALCULATION!$B:$B,[2]CALCULATION!$H:$H,"")</f>
        <v>Huawei</v>
      </c>
      <c r="I145" s="34">
        <v>0</v>
      </c>
      <c r="J145" s="34">
        <v>0</v>
      </c>
      <c r="K145" s="34">
        <v>0</v>
      </c>
      <c r="L145" s="34">
        <v>0</v>
      </c>
      <c r="M145" s="34">
        <v>1.7600547037522152</v>
      </c>
      <c r="N145" s="34">
        <v>0</v>
      </c>
      <c r="O145" s="34">
        <v>3.4978155596076856</v>
      </c>
      <c r="P145" s="34">
        <v>0</v>
      </c>
      <c r="Q145" s="34">
        <v>3.027504544377956</v>
      </c>
      <c r="R145" s="34">
        <v>0</v>
      </c>
      <c r="S145" s="35">
        <v>1.1536977111173892</v>
      </c>
      <c r="T145" s="35">
        <v>0</v>
      </c>
      <c r="U145" s="35">
        <v>0</v>
      </c>
      <c r="V145" s="35">
        <v>0</v>
      </c>
      <c r="W145" s="35">
        <v>0</v>
      </c>
      <c r="X145" s="35">
        <v>8.4142332485810414</v>
      </c>
      <c r="Y145" s="35">
        <v>0</v>
      </c>
      <c r="Z145" s="35">
        <v>0</v>
      </c>
      <c r="AA145" s="35">
        <v>7.3557256133872091</v>
      </c>
      <c r="AB145" s="35">
        <v>9.3876652862354657</v>
      </c>
      <c r="AC145" s="35">
        <v>4.6341440725637881E-2</v>
      </c>
      <c r="AD145" s="35">
        <v>4.2261109826985468</v>
      </c>
      <c r="AE145" s="58" t="s">
        <v>5560</v>
      </c>
      <c r="AF145" s="58"/>
      <c r="AG145" s="57" t="str" cm="1">
        <f t="array" ref="AG145">IFERROR(_xlfn.IFS(
AI145="MPR ISSUE","PDH",
AI145="BSS Hardware Issue","BSS",
AI145="Sites strategiques, MLL, Pylone, etc.","ENVTECH",
AI145="AKTIVCO DEFAUT GE &amp; POWER Cabinet","AKTIVCO",
AI145="AKTIVCO Coupure ENEO &amp; Baisse de tension","AKTIVCO GRID ONLY",
AI145="Coupure ENEO &amp; Baisse de tension","IHS GRID ONLY",
AI145="Defaut GE &amp; POWER Cabinet","IHS",
AI145="Sharing","Partners",
AI145="Sites strategiques &amp; DataCenter","SST &amp; DC",
AI145="Exclu","Exclu",
AI145="SAT","SAT",
AI145="SPARE-ISSUE","SPARE-ISSUE",
AI145="Fiber CAmtel","TRANS_FO_CAMTEL",
AI145="Fiber AOF","Fiber AOF",
AI145="Projet OCM (HUAWEI)","TRAVAUX-HUAWEI",
AI145="Projet OCM (NOKIA)","TRAVAUX-NOKIA",
AI145="ACCESS-ISSUE","ACCESS-ISSUE",
AI145="Projet OCM (ZTE, NOKIA, autres projets)","TRAVAUX OCM",
AI145="No root CAuse","No root cause",
AI145="ODU HS","PDH",
AI145="IP &amp; VLAN","PDH",
AI145="Warehouse HUAWEI","SPARE-ISSUE",
AI145="SPARE-HS","SPARE-ISSUE",
AI145="Power Telco","BSS",AI145="no impacts","no impacts"
),"")</f>
        <v>No root cause</v>
      </c>
      <c r="AH145" s="57" t="str" cm="1">
        <f t="array" ref="AH145">IFERROR(_xlfn.IFS(
AI145="MPR ISSUE","TX ISSUE",
AI145="BSS Hardware Issue","RAN ISSUE",
AI145="Sites strategiques, MLL, Pylone, etc.","ENVTECH",
AI145="AKTIVCO DEFAUT GE &amp; POWER Cabinet","POWER ISSUE",
AI145="AKTIVCO Coupure ENEO &amp; Baisse de tension","POWER ISSUE",
AI145="Coupure ENEO &amp; Baisse de tension","POWER ISSUE",
AI145="Defaut GE &amp; POWER Cabinet","POWER ISSUE",
AI145="Sharing","POWER ISSUE",
AI145="Sites strategiques &amp; DataCenter","POWER ISSUE",
AI145="Exclu","Exclu",
AI145="SAT","TX ISSUE",
AI145="SPARE-ISSUE","SPARE-ISSUE",
AI145="Fiber CAmtel","TX ISSUE",
AI145="Fiber AOF","TX ISSUE",
AI145="Projet OCM (HUAWEI)","TRAVAUX-HUAWEI",
AI145="Projet OCM (NOKIA)","TRAVAUX -NOKIA",
AI145="ACCESS-ISSUE","ACCESS-ISSUE",
AI145="Projet OCM (ZTE, NOKIA, autres projets)","TRAVAUX OCM",
AI145="No root CAuse","No root cause",
AI145="ODU HS","TX ISSUE",
AI145="IP &amp; VLAN","TX ISSUE",
AI145="Warehouse HUAWEI","SPARE-ISSUE",
AI145="SPARE-HS","SPARE-ISSUE",
AI145="Power Telco","RAN ISSUE",AI145="no impacts","no impacts"
),"")</f>
        <v>No root cause</v>
      </c>
      <c r="AI145" s="85" t="s">
        <v>5912</v>
      </c>
      <c r="AJ145" s="57" t="str" cm="1">
        <f t="array" ref="AJ145">IFERROR(_xlfn.IFS(
AI145="MPR ISSUE","ACTIVE",
AI145="BSS Hardware Issue","ACTIVE",
AI145="Sites strategiques, MLL, Pylone, etc.","PASSIVE",
AI145="AKTIVCO DEFAUT GE &amp; POWER Cabinet","PASSIVE",
AI145="AKTIVCO Coupure ENEO &amp; Baisse de tension","PASSIVE",
AI145="Coupure ENEO &amp; Baisse de tension","PASSIVE",
AI145="Defaut GE &amp; POWER Cabinet","PASSIVE",
AI145="Sharing","PASSIVE",
AI145="Sites strategiques &amp; DataCenter","PASSIVE",
AI145="Exclu","Exclu",
AI145="SAT","ACTIVE",
AI145="SPARE-ISSUE","SPARE-ISSUE",
AI145="Fiber CAmtel","ACTIVE",
AI145="Fiber AOF","ACTIVE",
AI145="Projet OCM (HUAWEI)","PLANNED WORKS",
AI145="Projet OCM (NOKIA)","PLANNED WORKS",
AI145="ACCESS-ISSUE","ACCESS-ISSUE",
AI145="Projet OCM (ZTE, NOKIA, autres projets)","PLANNED WORKS",
AI145="No root CAuse","No root cause",
AI145="ODU HS","ACTIVE",
AI145="IP &amp; VLAN","ACTIVE",
AI145="Warehouse HUAWEI","SPARE-ISSUE",
AI145="SPARE-HS","SPARE-ISSUE",
AI145="Power Telco","ACTIVE", AI145="no impacts","no impacts"
),"")</f>
        <v>No root cause</v>
      </c>
      <c r="AK145" s="23" t="s">
        <v>5746</v>
      </c>
      <c r="AL145" s="23" t="str">
        <f t="shared" si="8"/>
        <v>EXN_234</v>
      </c>
      <c r="AN145" s="9" t="s">
        <v>5537</v>
      </c>
      <c r="AO145" s="23" t="str">
        <f>_xlfn.XLOOKUP(B145,'INCIDENT-05-03-2026'!E:E,'INCIDENT-05-03-2026'!F:F,"")</f>
        <v/>
      </c>
      <c r="AP145" s="7" t="s">
        <v>5941</v>
      </c>
      <c r="AQ145" s="6"/>
      <c r="AR145" s="7"/>
      <c r="AS145" s="3" t="str">
        <f>_xlfn.XLOOKUP(B145,'[3]tt num | region | site id'!$C:$C,'[3]tt num | region | site id'!$Q:$Q,"")</f>
        <v/>
      </c>
      <c r="AT145" s="24" t="str">
        <f>_xlfn.XLOOKUP(B145,'[4]Cells Huawei 03052026 12h'!$B:$B,'[4]Cells Huawei 03052026 12h'!$T:$T,"")</f>
        <v/>
      </c>
      <c r="AU145" s="24" t="str">
        <f>_xlfn.XLOOKUP(B145,'[5]cells down 02052026 8h50'!$B:$B,'[5]cells down 02052026 8h50'!$R:$R,"")</f>
        <v/>
      </c>
      <c r="AV145" s="24" t="str">
        <f>_xlfn.XLOOKUP(B145,'[5]cells down 02052026 13h50'!$B:$B,'[5]cells down 02052026 13h50'!$R:$R,"")</f>
        <v/>
      </c>
      <c r="AW145" s="24" t="str">
        <f>_xlfn.XLOOKUP(B145,'[5]cells down 02052026 13h50'!$B:$B,'[5]cells down 02052026 13h50'!$R:$R,"")</f>
        <v/>
      </c>
      <c r="AX145" s="24" t="str">
        <f>_xlfn.XLOOKUP(B145,'[6]cell downs 03052026 8h40 '!$B:$B,'[6]cell downs 03052026 8h40 '!$R:$R,"")</f>
        <v/>
      </c>
      <c r="AY145" s="24" t="str">
        <f>_xlfn.XLOOKUP(B145,'[7]ALL SITES DOWN'!$D:$D,'[7]ALL SITES DOWN'!$J:$J,"")</f>
        <v/>
      </c>
      <c r="AZ145" s="24" t="str">
        <f>_xlfn.XLOOKUP(B145,'[8]ALL SITES DOWN'!$D:$D,'[8]ALL SITES DOWN'!$J:$J,"")</f>
        <v>(05/03/2026 com ran 10h): Power status check Ongoing</v>
      </c>
      <c r="BA145" s="9" t="str">
        <f>_xlfn.XLOOKUP(B145,[9]sheet1!$AC:$AC,[9]sheet1!$AF:$AF,"")</f>
        <v/>
      </c>
      <c r="BB145" s="14" t="s">
        <v>5980</v>
      </c>
      <c r="BC145" s="14" t="s">
        <v>5537</v>
      </c>
      <c r="BD145" s="14" t="str">
        <f>_xlfn.XLOOKUP(B145,'[10]cell downs 18042026 17h'!$B:$B,'[10]cell downs 18042026 17h'!$B:$B,"")</f>
        <v/>
      </c>
      <c r="BE145" s="14" t="str">
        <f>_xlfn.XLOOKUP(B145,'[11]Cells Huawei 19042026 15h'!$B:$B,'[11]Cells Huawei 19042026 15h'!$B:$B,"")</f>
        <v/>
      </c>
      <c r="BF145" s="9" t="str">
        <f>_xlfn.XLOOKUP(B145,'[12]cells down 19042026 9H40'!$B:$B,'[12]cells down 19042026 9H40'!$B:$B,"")</f>
        <v/>
      </c>
      <c r="BG145" s="9" t="s">
        <v>5537</v>
      </c>
      <c r="BH145" s="9" t="s">
        <v>5537</v>
      </c>
    </row>
    <row r="146" spans="1:60" s="9" customFormat="1" ht="17.55" customHeight="1" x14ac:dyDescent="0.3">
      <c r="A146" s="1" t="s">
        <v>1034</v>
      </c>
      <c r="B146" s="8" t="s">
        <v>1035</v>
      </c>
      <c r="C146" s="3" t="str">
        <f>_xlfn.XLOOKUP(B146,'[1]daily break down'!$D:$D,'[1]daily break down'!$E:$E,"")</f>
        <v>NORD-OUEST</v>
      </c>
      <c r="D146" s="1" t="s">
        <v>11</v>
      </c>
      <c r="E146" s="1" t="s">
        <v>12</v>
      </c>
      <c r="F146" s="3" t="s">
        <v>51</v>
      </c>
      <c r="G146" s="1" t="s">
        <v>1034</v>
      </c>
      <c r="H146" s="41" t="str">
        <f>_xlfn.XLOOKUP(B146,[2]CALCULATION!$B:$B,[2]CALCULATION!$H:$H,"")</f>
        <v>NOKIA</v>
      </c>
      <c r="I146" s="34">
        <v>6.1570009186477499</v>
      </c>
      <c r="J146" s="34">
        <v>7.1957021551723663</v>
      </c>
      <c r="K146" s="34">
        <v>4.5887275691186025</v>
      </c>
      <c r="L146" s="34">
        <v>2.0148466325945331</v>
      </c>
      <c r="M146" s="34">
        <v>8.9825429804243786</v>
      </c>
      <c r="N146" s="34">
        <v>2.0530382995921328</v>
      </c>
      <c r="O146" s="34">
        <v>1.986435352834921</v>
      </c>
      <c r="P146" s="34">
        <v>7.5396086020115725</v>
      </c>
      <c r="Q146" s="34">
        <v>8.269062262023926</v>
      </c>
      <c r="R146" s="34">
        <v>6.0418788316995933</v>
      </c>
      <c r="S146" s="35">
        <v>10.486748758366844</v>
      </c>
      <c r="T146" s="35">
        <v>206811.76782580407</v>
      </c>
      <c r="U146" s="35">
        <v>2.4907775035781228</v>
      </c>
      <c r="V146" s="35">
        <v>5.8214409031112941</v>
      </c>
      <c r="W146" s="35">
        <v>2.6812912696673381</v>
      </c>
      <c r="X146" s="35">
        <v>2.1310064976757328</v>
      </c>
      <c r="Y146" s="35">
        <v>2.1395628069527834</v>
      </c>
      <c r="Z146" s="35">
        <v>2.1688703689435638</v>
      </c>
      <c r="AA146" s="35">
        <v>5.8807087275038068</v>
      </c>
      <c r="AB146" s="35">
        <v>3.747575320202237</v>
      </c>
      <c r="AC146" s="35">
        <v>3.9135118835910658</v>
      </c>
      <c r="AD146" s="35">
        <v>4.1387205927759076</v>
      </c>
      <c r="AE146" s="58" t="s">
        <v>5603</v>
      </c>
      <c r="AF146" s="58"/>
      <c r="AG146" s="57" t="str" cm="1">
        <f t="array" ref="AG146">IFERROR(_xlfn.IFS(
AI146="MPR ISSUE","PDH",
AI146="BSS Hardware Issue","BSS",
AI146="Sites strategiques, MLL, Pylone, etc.","ENVTECH",
AI146="AKTIVCO DEFAUT GE &amp; POWER Cabinet","AKTIVCO",
AI146="AKTIVCO Coupure ENEO &amp; Baisse de tension","AKTIVCO GRID ONLY",
AI146="Coupure ENEO &amp; Baisse de tension","IHS GRID ONLY",
AI146="Defaut GE &amp; POWER Cabinet","IHS",
AI146="Sharing","Partners",
AI146="Sites strategiques &amp; DataCenter","SST &amp; DC",
AI146="Exclu","Exclu",
AI146="SAT","SAT",
AI146="SPARE-ISSUE","SPARE-ISSUE",
AI146="Fiber CAmtel","TRANS_FO_CAMTEL",
AI146="Fiber AOF","Fiber AOF",
AI146="Projet OCM (HUAWEI)","TRAVAUX-HUAWEI",
AI146="Projet OCM (NOKIA)","TRAVAUX-NOKIA",
AI146="ACCESS-ISSUE","ACCESS-ISSUE",
AI146="Projet OCM (ZTE, NOKIA, autres projets)","TRAVAUX OCM",
AI146="No root CAuse","No root cause",
AI146="ODU HS","PDH",
AI146="IP &amp; VLAN","PDH",
AI146="Warehouse HUAWEI","SPARE-ISSUE",
AI146="SPARE-HS","SPARE-ISSUE",
AI146="Power Telco","BSS",AI146="no impacts","no impacts"
),"")</f>
        <v>No root cause</v>
      </c>
      <c r="AH146" s="57" t="str" cm="1">
        <f t="array" ref="AH146">IFERROR(_xlfn.IFS(
AI146="MPR ISSUE","TX ISSUE",
AI146="BSS Hardware Issue","RAN ISSUE",
AI146="Sites strategiques, MLL, Pylone, etc.","ENVTECH",
AI146="AKTIVCO DEFAUT GE &amp; POWER Cabinet","POWER ISSUE",
AI146="AKTIVCO Coupure ENEO &amp; Baisse de tension","POWER ISSUE",
AI146="Coupure ENEO &amp; Baisse de tension","POWER ISSUE",
AI146="Defaut GE &amp; POWER Cabinet","POWER ISSUE",
AI146="Sharing","POWER ISSUE",
AI146="Sites strategiques &amp; DataCenter","POWER ISSUE",
AI146="Exclu","Exclu",
AI146="SAT","TX ISSUE",
AI146="SPARE-ISSUE","SPARE-ISSUE",
AI146="Fiber CAmtel","TX ISSUE",
AI146="Fiber AOF","TX ISSUE",
AI146="Projet OCM (HUAWEI)","TRAVAUX-HUAWEI",
AI146="Projet OCM (NOKIA)","TRAVAUX -NOKIA",
AI146="ACCESS-ISSUE","ACCESS-ISSUE",
AI146="Projet OCM (ZTE, NOKIA, autres projets)","TRAVAUX OCM",
AI146="No root CAuse","No root cause",
AI146="ODU HS","TX ISSUE",
AI146="IP &amp; VLAN","TX ISSUE",
AI146="Warehouse HUAWEI","SPARE-ISSUE",
AI146="SPARE-HS","SPARE-ISSUE",
AI146="Power Telco","RAN ISSUE",AI146="no impacts","no impacts"
),"")</f>
        <v>No root cause</v>
      </c>
      <c r="AI146" s="85" t="s">
        <v>5912</v>
      </c>
      <c r="AJ146" s="57" t="str" cm="1">
        <f t="array" ref="AJ146">IFERROR(_xlfn.IFS(
AI146="MPR ISSUE","ACTIVE",
AI146="BSS Hardware Issue","ACTIVE",
AI146="Sites strategiques, MLL, Pylone, etc.","PASSIVE",
AI146="AKTIVCO DEFAUT GE &amp; POWER Cabinet","PASSIVE",
AI146="AKTIVCO Coupure ENEO &amp; Baisse de tension","PASSIVE",
AI146="Coupure ENEO &amp; Baisse de tension","PASSIVE",
AI146="Defaut GE &amp; POWER Cabinet","PASSIVE",
AI146="Sharing","PASSIVE",
AI146="Sites strategiques &amp; DataCenter","PASSIVE",
AI146="Exclu","Exclu",
AI146="SAT","ACTIVE",
AI146="SPARE-ISSUE","SPARE-ISSUE",
AI146="Fiber CAmtel","ACTIVE",
AI146="Fiber AOF","ACTIVE",
AI146="Projet OCM (HUAWEI)","PLANNED WORKS",
AI146="Projet OCM (NOKIA)","PLANNED WORKS",
AI146="ACCESS-ISSUE","ACCESS-ISSUE",
AI146="Projet OCM (ZTE, NOKIA, autres projets)","PLANNED WORKS",
AI146="No root CAuse","No root cause",
AI146="ODU HS","ACTIVE",
AI146="IP &amp; VLAN","ACTIVE",
AI146="Warehouse HUAWEI","SPARE-ISSUE",
AI146="SPARE-HS","SPARE-ISSUE",
AI146="Power Telco","ACTIVE", AI146="no impacts","no impacts"
),"")</f>
        <v>No root cause</v>
      </c>
      <c r="AK146" s="120" t="s">
        <v>5726</v>
      </c>
      <c r="AL146" s="23" t="str">
        <f t="shared" si="8"/>
        <v>NRO_013</v>
      </c>
      <c r="AN146" s="9" t="s">
        <v>5537</v>
      </c>
      <c r="AO146" s="23" t="str">
        <f>_xlfn.XLOOKUP(B146,'INCIDENT-05-03-2026'!E:E,'INCIDENT-05-03-2026'!F:F,"")</f>
        <v/>
      </c>
      <c r="AP146" s="7" t="s">
        <v>5537</v>
      </c>
      <c r="AQ146" s="6"/>
      <c r="AR146" s="7"/>
      <c r="AS146" s="3" t="str">
        <f>_xlfn.XLOOKUP(B146,'[3]tt num | region | site id'!$C:$C,'[3]tt num | region | site id'!$Q:$Q,"")</f>
        <v>(hourly IHS): 03/05/2026 10:15 3:44:43 52.8V Team is on site for PM // End of work</v>
      </c>
      <c r="AT146" s="24" t="str">
        <f>_xlfn.XLOOKUP(B146,'[4]Cells Huawei 03052026 12h'!$B:$B,'[4]Cells Huawei 03052026 12h'!$T:$T,"")</f>
        <v/>
      </c>
      <c r="AU146" s="24" t="str">
        <f>_xlfn.XLOOKUP(B146,'[5]cells down 02052026 8h50'!$B:$B,'[5]cells down 02052026 8h50'!$R:$R,"")</f>
        <v/>
      </c>
      <c r="AV146" s="24" t="str">
        <f>_xlfn.XLOOKUP(B146,'[5]cells down 02052026 13h50'!$B:$B,'[5]cells down 02052026 13h50'!$R:$R,"")</f>
        <v/>
      </c>
      <c r="AW146" s="24" t="str">
        <f>_xlfn.XLOOKUP(B146,'[5]cells down 02052026 13h50'!$B:$B,'[5]cells down 02052026 13h50'!$R:$R,"")</f>
        <v/>
      </c>
      <c r="AX146" s="24" t="str">
        <f>_xlfn.XLOOKUP(B146,'[6]cell downs 03052026 8h40 '!$B:$B,'[6]cell downs 03052026 8h40 '!$R:$R,"")</f>
        <v/>
      </c>
      <c r="AY146" s="24" t="str">
        <f>_xlfn.XLOOKUP(B146,'[7]ALL SITES DOWN'!$D:$D,'[7]ALL SITES DOWN'!$J:$J,"")</f>
        <v/>
      </c>
      <c r="AZ146" s="24" t="str">
        <f>_xlfn.XLOOKUP(B146,'[8]ALL SITES DOWN'!$D:$D,'[8]ALL SITES DOWN'!$J:$J,"")</f>
        <v>(05/03/2026 com ran 10h): 03.05.2026 IHS: FME Kelvin is managing with level 0</v>
      </c>
      <c r="BA146" s="9" t="str">
        <f>_xlfn.XLOOKUP(B146,[9]sheet1!$AC:$AC,[9]sheet1!$AF:$AF,"")</f>
        <v>(05/03/2026 ticket)..INC-20260503-00007696...2026-05-04 02:17:03... BO TX Analyse en cours
ACTIVE//No power issue site on Grid Ubaie=54.5V/Brice TSSGUE informed by SMS...impacté par Madagascar....user:OCM_NOC.IHS</v>
      </c>
      <c r="BB146" s="14" t="s">
        <v>5537</v>
      </c>
      <c r="BC146" s="14" t="s">
        <v>5537</v>
      </c>
      <c r="BD146" s="14" t="str">
        <f>_xlfn.XLOOKUP(B146,'[10]cell downs 18042026 17h'!$B:$B,'[10]cell downs 18042026 17h'!$B:$B,"")</f>
        <v/>
      </c>
      <c r="BE146" s="14" t="str">
        <f>_xlfn.XLOOKUP(B146,'[11]Cells Huawei 19042026 15h'!$B:$B,'[11]Cells Huawei 19042026 15h'!$B:$B,"")</f>
        <v/>
      </c>
      <c r="BF146" s="9" t="str">
        <f>_xlfn.XLOOKUP(B146,'[12]cells down 19042026 9H40'!$B:$B,'[12]cells down 19042026 9H40'!$B:$B,"")</f>
        <v/>
      </c>
      <c r="BG146" s="9" t="s">
        <v>1035</v>
      </c>
      <c r="BH146" s="9" t="s">
        <v>5537</v>
      </c>
    </row>
    <row r="147" spans="1:60" s="9" customFormat="1" ht="24" customHeight="1" x14ac:dyDescent="0.3">
      <c r="A147" s="1" t="s">
        <v>545</v>
      </c>
      <c r="B147" s="8" t="s">
        <v>546</v>
      </c>
      <c r="C147" s="3" t="str">
        <f>_xlfn.XLOOKUP(B147,'[1]daily break down'!$D:$D,'[1]daily break down'!$E:$E,"")</f>
        <v>Douala</v>
      </c>
      <c r="D147" s="1" t="s">
        <v>11</v>
      </c>
      <c r="E147" s="1" t="s">
        <v>12</v>
      </c>
      <c r="F147" s="3" t="s">
        <v>31</v>
      </c>
      <c r="G147" s="1" t="s">
        <v>32</v>
      </c>
      <c r="H147" s="42" t="str">
        <f>_xlfn.XLOOKUP(B147,[2]CALCULATION!$B:$B,[2]CALCULATION!$H:$H,"")</f>
        <v>ZTE</v>
      </c>
      <c r="I147" s="34">
        <v>1.0565143693658992</v>
      </c>
      <c r="J147" s="34">
        <v>0</v>
      </c>
      <c r="K147" s="34">
        <v>0</v>
      </c>
      <c r="L147" s="34">
        <v>0</v>
      </c>
      <c r="M147" s="34">
        <v>0</v>
      </c>
      <c r="N147" s="34">
        <v>0</v>
      </c>
      <c r="O147" s="34">
        <v>0</v>
      </c>
      <c r="P147" s="34">
        <v>0</v>
      </c>
      <c r="Q147" s="34">
        <v>0</v>
      </c>
      <c r="R147" s="34">
        <v>0</v>
      </c>
      <c r="S147" s="35">
        <v>4.2248625272163292</v>
      </c>
      <c r="T147" s="35">
        <v>0.7668548624130721</v>
      </c>
      <c r="U147" s="35">
        <v>2.0389596584796528</v>
      </c>
      <c r="V147" s="35">
        <v>2.0869360191534465</v>
      </c>
      <c r="W147" s="35">
        <v>0.7668548624130721</v>
      </c>
      <c r="X147" s="35">
        <v>0</v>
      </c>
      <c r="Y147" s="35">
        <v>0</v>
      </c>
      <c r="Z147" s="35">
        <v>1.9925884548544233</v>
      </c>
      <c r="AA147" s="35">
        <v>3.1292589395265558</v>
      </c>
      <c r="AB147" s="35">
        <v>2.6689540683619466</v>
      </c>
      <c r="AC147" s="35">
        <v>5.2757079740931179</v>
      </c>
      <c r="AD147" s="35">
        <v>4.0940778979148664</v>
      </c>
      <c r="AE147" s="58" t="s">
        <v>5560</v>
      </c>
      <c r="AF147" s="58"/>
      <c r="AG147" s="57" t="str" cm="1">
        <f t="array" ref="AG147">IFERROR(_xlfn.IFS(
AI147="MPR ISSUE","PDH",
AI147="BSS Hardware Issue","BSS",
AI147="Sites strategiques, MLL, Pylone, etc.","ENVTECH",
AI147="AKTIVCO DEFAUT GE &amp; POWER Cabinet","AKTIVCO",
AI147="AKTIVCO Coupure ENEO &amp; Baisse de tension","AKTIVCO GRID ONLY",
AI147="Coupure ENEO &amp; Baisse de tension","IHS GRID ONLY",
AI147="Defaut GE &amp; POWER Cabinet","IHS",
AI147="Sharing","Partners",
AI147="Sites strategiques &amp; DataCenter","SST &amp; DC",
AI147="Exclu","Exclu",
AI147="SAT","SAT",
AI147="SPARE-ISSUE","SPARE-ISSUE",
AI147="Fiber CAmtel","TRANS_FO_CAMTEL",
AI147="Fiber AOF","Fiber AOF",
AI147="Projet OCM (HUAWEI)","TRAVAUX-HUAWEI",
AI147="Projet OCM (NOKIA)","TRAVAUX-NOKIA",
AI147="ACCESS-ISSUE","ACCESS-ISSUE",
AI147="Projet OCM (ZTE, NOKIA, autres projets)","TRAVAUX OCM",
AI147="No root CAuse","No root cause",
AI147="ODU HS","PDH",
AI147="IP &amp; VLAN","PDH",
AI147="Warehouse HUAWEI","SPARE-ISSUE",
AI147="SPARE-HS","SPARE-ISSUE",
AI147="Power Telco","BSS",AI147="no impacts","no impacts"
),"")</f>
        <v>IHS</v>
      </c>
      <c r="AH147" s="57" t="str" cm="1">
        <f t="array" ref="AH147">IFERROR(_xlfn.IFS(
AI147="MPR ISSUE","TX ISSUE",
AI147="BSS Hardware Issue","RAN ISSUE",
AI147="Sites strategiques, MLL, Pylone, etc.","ENVTECH",
AI147="AKTIVCO DEFAUT GE &amp; POWER Cabinet","POWER ISSUE",
AI147="AKTIVCO Coupure ENEO &amp; Baisse de tension","POWER ISSUE",
AI147="Coupure ENEO &amp; Baisse de tension","POWER ISSUE",
AI147="Defaut GE &amp; POWER Cabinet","POWER ISSUE",
AI147="Sharing","POWER ISSUE",
AI147="Sites strategiques &amp; DataCenter","POWER ISSUE",
AI147="Exclu","Exclu",
AI147="SAT","TX ISSUE",
AI147="SPARE-ISSUE","SPARE-ISSUE",
AI147="Fiber CAmtel","TX ISSUE",
AI147="Fiber AOF","TX ISSUE",
AI147="Projet OCM (HUAWEI)","TRAVAUX-HUAWEI",
AI147="Projet OCM (NOKIA)","TRAVAUX -NOKIA",
AI147="ACCESS-ISSUE","ACCESS-ISSUE",
AI147="Projet OCM (ZTE, NOKIA, autres projets)","TRAVAUX OCM",
AI147="No root CAuse","No root cause",
AI147="ODU HS","TX ISSUE",
AI147="IP &amp; VLAN","TX ISSUE",
AI147="Warehouse HUAWEI","SPARE-ISSUE",
AI147="SPARE-HS","SPARE-ISSUE",
AI147="Power Telco","RAN ISSUE",AI147="no impacts","no impacts"
),"")</f>
        <v>POWER ISSUE</v>
      </c>
      <c r="AI147" s="85" t="s">
        <v>5330</v>
      </c>
      <c r="AJ147" s="57" t="str" cm="1">
        <f t="array" ref="AJ147">IFERROR(_xlfn.IFS(
AI147="MPR ISSUE","ACTIVE",
AI147="BSS Hardware Issue","ACTIVE",
AI147="Sites strategiques, MLL, Pylone, etc.","PASSIVE",
AI147="AKTIVCO DEFAUT GE &amp; POWER Cabinet","PASSIVE",
AI147="AKTIVCO Coupure ENEO &amp; Baisse de tension","PASSIVE",
AI147="Coupure ENEO &amp; Baisse de tension","PASSIVE",
AI147="Defaut GE &amp; POWER Cabinet","PASSIVE",
AI147="Sharing","PASSIVE",
AI147="Sites strategiques &amp; DataCenter","PASSIVE",
AI147="Exclu","Exclu",
AI147="SAT","ACTIVE",
AI147="SPARE-ISSUE","SPARE-ISSUE",
AI147="Fiber CAmtel","ACTIVE",
AI147="Fiber AOF","ACTIVE",
AI147="Projet OCM (HUAWEI)","PLANNED WORKS",
AI147="Projet OCM (NOKIA)","PLANNED WORKS",
AI147="ACCESS-ISSUE","ACCESS-ISSUE",
AI147="Projet OCM (ZTE, NOKIA, autres projets)","PLANNED WORKS",
AI147="No root CAuse","No root cause",
AI147="ODU HS","ACTIVE",
AI147="IP &amp; VLAN","ACTIVE",
AI147="Warehouse HUAWEI","SPARE-ISSUE",
AI147="SPARE-HS","SPARE-ISSUE",
AI147="Power Telco","ACTIVE", AI147="no impacts","no impacts"
),"")</f>
        <v>PASSIVE</v>
      </c>
      <c r="AK147" s="23" t="s">
        <v>5817</v>
      </c>
      <c r="AL147" s="23" t="str">
        <f t="shared" si="8"/>
        <v>LIT_260</v>
      </c>
      <c r="AN147" s="9" t="s">
        <v>5537</v>
      </c>
      <c r="AO147" s="23" t="str">
        <f>_xlfn.XLOOKUP(B147,'INCIDENT-05-03-2026'!E:E,'INCIDENT-05-03-2026'!F:F,"")</f>
        <v/>
      </c>
      <c r="AP147" s="7" t="s">
        <v>5941</v>
      </c>
      <c r="AQ147" s="6"/>
      <c r="AR147" s="7"/>
      <c r="AS147" s="3" t="str">
        <f>_xlfn.XLOOKUP(B147,'[3]tt num | region | site id'!$C:$C,'[3]tt num | region | site id'!$Q:$Q,"")</f>
        <v>(hourly IHS): 03/05/2026 13:35 0:24:07 48.2V fme is on the way ETA=02:10 PM</v>
      </c>
      <c r="AT147" s="24" t="str">
        <f>_xlfn.XLOOKUP(B147,'[4]Cells Huawei 03052026 12h'!$B:$B,'[4]Cells Huawei 03052026 12h'!$T:$T,"")</f>
        <v/>
      </c>
      <c r="AU147" s="24" t="str">
        <f>_xlfn.XLOOKUP(B147,'[5]cells down 02052026 8h50'!$B:$B,'[5]cells down 02052026 8h50'!$R:$R,"")</f>
        <v/>
      </c>
      <c r="AV147" s="24" t="str">
        <f>_xlfn.XLOOKUP(B147,'[5]cells down 02052026 13h50'!$B:$B,'[5]cells down 02052026 13h50'!$R:$R,"")</f>
        <v/>
      </c>
      <c r="AW147" s="24" t="str">
        <f>_xlfn.XLOOKUP(B147,'[5]cells down 02052026 13h50'!$B:$B,'[5]cells down 02052026 13h50'!$R:$R,"")</f>
        <v/>
      </c>
      <c r="AX147" s="24" t="str">
        <f>_xlfn.XLOOKUP(B147,'[6]cell downs 03052026 8h40 '!$B:$B,'[6]cell downs 03052026 8h40 '!$R:$R,"")</f>
        <v/>
      </c>
      <c r="AY147" s="24" t="str">
        <f>_xlfn.XLOOKUP(B147,'[7]ALL SITES DOWN'!$D:$D,'[7]ALL SITES DOWN'!$J:$J,"")</f>
        <v/>
      </c>
      <c r="AZ147" s="24" t="str">
        <f>_xlfn.XLOOKUP(B147,'[8]ALL SITES DOWN'!$D:$D,'[8]ALL SITES DOWN'!$J:$J,"")</f>
        <v/>
      </c>
      <c r="BA147" s="9" t="str">
        <f>_xlfn.XLOOKUP(B147,[9]sheet1!$AC:$AC,[9]sheet1!$AF:$AF,"")</f>
        <v>(05/03/2026 ticket)..INC-20260503-00007805</v>
      </c>
      <c r="BB147" s="14" t="s">
        <v>5980</v>
      </c>
      <c r="BC147" s="14" t="s">
        <v>5537</v>
      </c>
      <c r="BD147" s="14" t="str">
        <f>_xlfn.XLOOKUP(B147,'[10]cell downs 18042026 17h'!$B:$B,'[10]cell downs 18042026 17h'!$B:$B,"")</f>
        <v/>
      </c>
      <c r="BE147" s="14" t="str">
        <f>_xlfn.XLOOKUP(B147,'[11]Cells Huawei 19042026 15h'!$B:$B,'[11]Cells Huawei 19042026 15h'!$B:$B,"")</f>
        <v/>
      </c>
      <c r="BF147" s="9" t="str">
        <f>_xlfn.XLOOKUP(B147,'[12]cells down 19042026 9H40'!$B:$B,'[12]cells down 19042026 9H40'!$B:$B,"")</f>
        <v/>
      </c>
      <c r="BG147" s="9" t="s">
        <v>546</v>
      </c>
      <c r="BH147" s="9" t="s">
        <v>5537</v>
      </c>
    </row>
    <row r="148" spans="1:60" s="9" customFormat="1" x14ac:dyDescent="0.3">
      <c r="A148" s="1" t="s">
        <v>2797</v>
      </c>
      <c r="B148" s="8" t="s">
        <v>2798</v>
      </c>
      <c r="C148" s="3" t="str">
        <f>_xlfn.XLOOKUP(B148,'[1]daily break down'!$D:$D,'[1]daily break down'!$E:$E,"")</f>
        <v>CENTRE</v>
      </c>
      <c r="D148" s="1" t="s">
        <v>21</v>
      </c>
      <c r="E148" s="1" t="s">
        <v>36</v>
      </c>
      <c r="F148" s="3" t="s">
        <v>69</v>
      </c>
      <c r="G148" s="1" t="s">
        <v>1216</v>
      </c>
      <c r="H148" s="42" t="str">
        <f>_xlfn.XLOOKUP(B148,[2]CALCULATION!$B:$B,[2]CALCULATION!$H:$H,"")</f>
        <v>ZTE</v>
      </c>
      <c r="I148" s="34">
        <v>0</v>
      </c>
      <c r="J148" s="34">
        <v>0</v>
      </c>
      <c r="K148" s="34">
        <v>0</v>
      </c>
      <c r="L148" s="34">
        <v>0</v>
      </c>
      <c r="M148" s="34">
        <v>0</v>
      </c>
      <c r="N148" s="34">
        <v>0</v>
      </c>
      <c r="O148" s="34">
        <v>0.34551897224291145</v>
      </c>
      <c r="P148" s="34">
        <v>1.9575425259607395</v>
      </c>
      <c r="Q148" s="34">
        <v>0</v>
      </c>
      <c r="R148" s="34">
        <v>0</v>
      </c>
      <c r="S148" s="35">
        <v>0</v>
      </c>
      <c r="T148" s="35">
        <v>5.9176789857120611E-2</v>
      </c>
      <c r="U148" s="35">
        <v>0</v>
      </c>
      <c r="V148" s="35">
        <v>3.3609134984433542</v>
      </c>
      <c r="W148" s="35">
        <v>5.9176789857120611E-2</v>
      </c>
      <c r="X148" s="35">
        <v>0</v>
      </c>
      <c r="Y148" s="35">
        <v>3.1815282807269858</v>
      </c>
      <c r="Z148" s="35">
        <v>0</v>
      </c>
      <c r="AA148" s="35">
        <v>2.307071288402895</v>
      </c>
      <c r="AB148" s="35">
        <v>4.0111344016374764</v>
      </c>
      <c r="AC148" s="35">
        <v>4.4731973418960003</v>
      </c>
      <c r="AD148" s="35">
        <v>4.0087548832444426</v>
      </c>
      <c r="AE148" s="58" t="s">
        <v>5560</v>
      </c>
      <c r="AF148" s="58"/>
      <c r="AG148" s="57" t="str" cm="1">
        <f t="array" ref="AG148">IFERROR(_xlfn.IFS(
AI148="MPR ISSUE","PDH",
AI148="BSS Hardware Issue","BSS",
AI148="Sites strategiques, MLL, Pylone, etc.","ENVTECH",
AI148="AKTIVCO DEFAUT GE &amp; POWER Cabinet","AKTIVCO",
AI148="AKTIVCO Coupure ENEO &amp; Baisse de tension","AKTIVCO GRID ONLY",
AI148="Coupure ENEO &amp; Baisse de tension","IHS GRID ONLY",
AI148="Defaut GE &amp; POWER Cabinet","IHS",
AI148="Sharing","Partners",
AI148="Sites strategiques &amp; DataCenter","SST &amp; DC",
AI148="Exclu","Exclu",
AI148="SAT","SAT",
AI148="SPARE-ISSUE","SPARE-ISSUE",
AI148="Fiber CAmtel","TRANS_FO_CAMTEL",
AI148="Fiber AOF","Fiber AOF",
AI148="Projet OCM (HUAWEI)","TRAVAUX-HUAWEI",
AI148="Projet OCM (NOKIA)","TRAVAUX-NOKIA",
AI148="ACCESS-ISSUE","ACCESS-ISSUE",
AI148="Projet OCM (ZTE, NOKIA, autres projets)","TRAVAUX OCM",
AI148="No root CAuse","No root cause",
AI148="ODU HS","PDH",
AI148="IP &amp; VLAN","PDH",
AI148="Warehouse HUAWEI","SPARE-ISSUE",
AI148="SPARE-HS","SPARE-ISSUE",
AI148="Power Telco","BSS",AI148="no impacts","no impacts"
),"")</f>
        <v>No root cause</v>
      </c>
      <c r="AH148" s="57" t="str" cm="1">
        <f t="array" ref="AH148">IFERROR(_xlfn.IFS(
AI148="MPR ISSUE","TX ISSUE",
AI148="BSS Hardware Issue","RAN ISSUE",
AI148="Sites strategiques, MLL, Pylone, etc.","ENVTECH",
AI148="AKTIVCO DEFAUT GE &amp; POWER Cabinet","POWER ISSUE",
AI148="AKTIVCO Coupure ENEO &amp; Baisse de tension","POWER ISSUE",
AI148="Coupure ENEO &amp; Baisse de tension","POWER ISSUE",
AI148="Defaut GE &amp; POWER Cabinet","POWER ISSUE",
AI148="Sharing","POWER ISSUE",
AI148="Sites strategiques &amp; DataCenter","POWER ISSUE",
AI148="Exclu","Exclu",
AI148="SAT","TX ISSUE",
AI148="SPARE-ISSUE","SPARE-ISSUE",
AI148="Fiber CAmtel","TX ISSUE",
AI148="Fiber AOF","TX ISSUE",
AI148="Projet OCM (HUAWEI)","TRAVAUX-HUAWEI",
AI148="Projet OCM (NOKIA)","TRAVAUX -NOKIA",
AI148="ACCESS-ISSUE","ACCESS-ISSUE",
AI148="Projet OCM (ZTE, NOKIA, autres projets)","TRAVAUX OCM",
AI148="No root CAuse","No root cause",
AI148="ODU HS","TX ISSUE",
AI148="IP &amp; VLAN","TX ISSUE",
AI148="Warehouse HUAWEI","SPARE-ISSUE",
AI148="SPARE-HS","SPARE-ISSUE",
AI148="Power Telco","RAN ISSUE",AI148="no impacts","no impacts"
),"")</f>
        <v>No root cause</v>
      </c>
      <c r="AI148" s="85" t="s">
        <v>5912</v>
      </c>
      <c r="AJ148" s="57" t="str" cm="1">
        <f t="array" ref="AJ148">IFERROR(_xlfn.IFS(
AI148="MPR ISSUE","ACTIVE",
AI148="BSS Hardware Issue","ACTIVE",
AI148="Sites strategiques, MLL, Pylone, etc.","PASSIVE",
AI148="AKTIVCO DEFAUT GE &amp; POWER Cabinet","PASSIVE",
AI148="AKTIVCO Coupure ENEO &amp; Baisse de tension","PASSIVE",
AI148="Coupure ENEO &amp; Baisse de tension","PASSIVE",
AI148="Defaut GE &amp; POWER Cabinet","PASSIVE",
AI148="Sharing","PASSIVE",
AI148="Sites strategiques &amp; DataCenter","PASSIVE",
AI148="Exclu","Exclu",
AI148="SAT","ACTIVE",
AI148="SPARE-ISSUE","SPARE-ISSUE",
AI148="Fiber CAmtel","ACTIVE",
AI148="Fiber AOF","ACTIVE",
AI148="Projet OCM (HUAWEI)","PLANNED WORKS",
AI148="Projet OCM (NOKIA)","PLANNED WORKS",
AI148="ACCESS-ISSUE","ACCESS-ISSUE",
AI148="Projet OCM (ZTE, NOKIA, autres projets)","PLANNED WORKS",
AI148="No root CAuse","No root cause",
AI148="ODU HS","ACTIVE",
AI148="IP &amp; VLAN","ACTIVE",
AI148="Warehouse HUAWEI","SPARE-ISSUE",
AI148="SPARE-HS","SPARE-ISSUE",
AI148="Power Telco","ACTIVE", AI148="no impacts","no impacts"
),"")</f>
        <v>No root cause</v>
      </c>
      <c r="AK148" s="23" t="s">
        <v>5716</v>
      </c>
      <c r="AL148" s="23" t="str">
        <f t="shared" si="8"/>
        <v>SUD_260</v>
      </c>
      <c r="AN148" s="9" t="s">
        <v>5537</v>
      </c>
      <c r="AO148" s="23" t="str">
        <f>_xlfn.XLOOKUP(B148,'INCIDENT-05-03-2026'!E:E,'INCIDENT-05-03-2026'!F:F,"")</f>
        <v/>
      </c>
      <c r="AP148" s="7" t="s">
        <v>5941</v>
      </c>
      <c r="AQ148" s="6"/>
      <c r="AR148" s="7"/>
      <c r="AS148" s="3" t="str">
        <f>_xlfn.XLOOKUP(B148,'[3]tt num | region | site id'!$C:$C,'[3]tt num | region | site id'!$Q:$Q,"")</f>
        <v/>
      </c>
      <c r="AT148" s="24" t="str">
        <f>_xlfn.XLOOKUP(B148,'[4]Cells Huawei 03052026 12h'!$B:$B,'[4]Cells Huawei 03052026 12h'!$T:$T,"")</f>
        <v/>
      </c>
      <c r="AU148" s="24" t="str">
        <f>_xlfn.XLOOKUP(B148,'[5]cells down 02052026 8h50'!$B:$B,'[5]cells down 02052026 8h50'!$R:$R,"")</f>
        <v/>
      </c>
      <c r="AV148" s="24" t="str">
        <f>_xlfn.XLOOKUP(B148,'[5]cells down 02052026 13h50'!$B:$B,'[5]cells down 02052026 13h50'!$R:$R,"")</f>
        <v/>
      </c>
      <c r="AW148" s="24" t="str">
        <f>_xlfn.XLOOKUP(B148,'[5]cells down 02052026 13h50'!$B:$B,'[5]cells down 02052026 13h50'!$R:$R,"")</f>
        <v/>
      </c>
      <c r="AX148" s="24" t="str">
        <f>_xlfn.XLOOKUP(B148,'[6]cell downs 03052026 8h40 '!$B:$B,'[6]cell downs 03052026 8h40 '!$R:$R,"")</f>
        <v/>
      </c>
      <c r="AY148" s="24" t="str">
        <f>_xlfn.XLOOKUP(B148,'[7]ALL SITES DOWN'!$D:$D,'[7]ALL SITES DOWN'!$J:$J,"")</f>
        <v/>
      </c>
      <c r="AZ148" s="24" t="str">
        <f>_xlfn.XLOOKUP(B148,'[8]ALL SITES DOWN'!$D:$D,'[8]ALL SITES DOWN'!$J:$J,"")</f>
        <v/>
      </c>
      <c r="BA148" s="9" t="str">
        <f>_xlfn.XLOOKUP(B148,[9]sheet1!$AC:$AC,[9]sheet1!$AF:$AF,"")</f>
        <v>(05/03/2026 ticket)..INC-20260503-00014968</v>
      </c>
      <c r="BB148" s="14" t="s">
        <v>5980</v>
      </c>
      <c r="BC148" s="14" t="s">
        <v>5537</v>
      </c>
      <c r="BD148" s="14" t="str">
        <f>_xlfn.XLOOKUP(B148,'[10]cell downs 18042026 17h'!$B:$B,'[10]cell downs 18042026 17h'!$B:$B,"")</f>
        <v/>
      </c>
      <c r="BE148" s="14" t="str">
        <f>_xlfn.XLOOKUP(B148,'[11]Cells Huawei 19042026 15h'!$B:$B,'[11]Cells Huawei 19042026 15h'!$B:$B,"")</f>
        <v/>
      </c>
      <c r="BF148" s="9" t="str">
        <f>_xlfn.XLOOKUP(B148,'[12]cells down 19042026 9H40'!$B:$B,'[12]cells down 19042026 9H40'!$B:$B,"")</f>
        <v/>
      </c>
      <c r="BG148" s="9" t="s">
        <v>5537</v>
      </c>
      <c r="BH148" s="9" t="s">
        <v>594</v>
      </c>
    </row>
    <row r="149" spans="1:60" s="9" customFormat="1" x14ac:dyDescent="0.3">
      <c r="A149" s="1" t="s">
        <v>1125</v>
      </c>
      <c r="B149" s="1" t="s">
        <v>1126</v>
      </c>
      <c r="C149" s="3" t="str">
        <f>_xlfn.XLOOKUP(B149,'[1]daily break down'!$D:$D,'[1]daily break down'!$E:$E,"")</f>
        <v>NORD-OUEST</v>
      </c>
      <c r="D149" s="1" t="s">
        <v>11</v>
      </c>
      <c r="E149" s="1" t="s">
        <v>12</v>
      </c>
      <c r="F149" s="3" t="s">
        <v>51</v>
      </c>
      <c r="G149" s="1" t="s">
        <v>1125</v>
      </c>
      <c r="H149" s="41" t="str">
        <f>_xlfn.XLOOKUP(B149,[2]CALCULATION!$B:$B,[2]CALCULATION!$H:$H,"")</f>
        <v>NOKIA</v>
      </c>
      <c r="I149" s="34">
        <v>0.5248004569088297</v>
      </c>
      <c r="J149" s="34">
        <v>2.0325355854917819</v>
      </c>
      <c r="K149" s="34">
        <v>0.59621394382251836</v>
      </c>
      <c r="L149" s="34">
        <v>1.0701046990435794E-3</v>
      </c>
      <c r="M149" s="34">
        <v>3.1207304994479714</v>
      </c>
      <c r="N149" s="34">
        <v>1.3376308738047311E-3</v>
      </c>
      <c r="O149" s="34">
        <v>2.8536125307832214E-3</v>
      </c>
      <c r="P149" s="34">
        <v>8.0257852428294147E-4</v>
      </c>
      <c r="Q149" s="34">
        <v>1.0185477498304234</v>
      </c>
      <c r="R149" s="34">
        <v>2.050534988249114</v>
      </c>
      <c r="S149" s="35">
        <v>3.8922067393221571</v>
      </c>
      <c r="T149" s="35">
        <v>17403.285923414747</v>
      </c>
      <c r="U149" s="35">
        <v>5.0829973204579446E-3</v>
      </c>
      <c r="V149" s="35">
        <v>1.8419712184640149</v>
      </c>
      <c r="W149" s="35">
        <v>4.0128926214141923E-3</v>
      </c>
      <c r="X149" s="35">
        <v>8.9175391586982064E-4</v>
      </c>
      <c r="Y149" s="35">
        <v>1.4446413437090716E-2</v>
      </c>
      <c r="Z149" s="35">
        <v>9.5078802510037641E-2</v>
      </c>
      <c r="AA149" s="35">
        <v>18.64004192495074</v>
      </c>
      <c r="AB149" s="35">
        <v>3.9831368938938017</v>
      </c>
      <c r="AC149" s="35">
        <v>0</v>
      </c>
      <c r="AD149" s="35">
        <v>3.9989812603265102</v>
      </c>
      <c r="AE149" s="58" t="s">
        <v>5603</v>
      </c>
      <c r="AF149" s="58"/>
      <c r="AG149" s="57" t="str" cm="1">
        <f t="array" ref="AG149">IFERROR(_xlfn.IFS(
AI149="MPR ISSUE","PDH",
AI149="BSS Hardware Issue","BSS",
AI149="Sites strategiques, MLL, Pylone, etc.","ENVTECH",
AI149="AKTIVCO DEFAUT GE &amp; POWER Cabinet","AKTIVCO",
AI149="AKTIVCO Coupure ENEO &amp; Baisse de tension","AKTIVCO GRID ONLY",
AI149="Coupure ENEO &amp; Baisse de tension","IHS GRID ONLY",
AI149="Defaut GE &amp; POWER Cabinet","IHS",
AI149="Sharing","Partners",
AI149="Sites strategiques &amp; DataCenter","SST &amp; DC",
AI149="Exclu","Exclu",
AI149="SAT","SAT",
AI149="SPARE-ISSUE","SPARE-ISSUE",
AI149="Fiber CAmtel","TRANS_FO_CAMTEL",
AI149="Fiber AOF","Fiber AOF",
AI149="Projet OCM (HUAWEI)","TRAVAUX-HUAWEI",
AI149="Projet OCM (NOKIA)","TRAVAUX-NOKIA",
AI149="ACCESS-ISSUE","ACCESS-ISSUE",
AI149="Projet OCM (ZTE, NOKIA, autres projets)","TRAVAUX OCM",
AI149="No root CAuse","No root cause",
AI149="ODU HS","PDH",
AI149="IP &amp; VLAN","PDH",
AI149="Warehouse HUAWEI","SPARE-ISSUE",
AI149="SPARE-HS","SPARE-ISSUE",
AI149="Power Telco","BSS",AI149="no impacts","no impacts"
),"")</f>
        <v>IHS</v>
      </c>
      <c r="AH149" s="57" t="str" cm="1">
        <f t="array" ref="AH149">IFERROR(_xlfn.IFS(
AI149="MPR ISSUE","TX ISSUE",
AI149="BSS Hardware Issue","RAN ISSUE",
AI149="Sites strategiques, MLL, Pylone, etc.","ENVTECH",
AI149="AKTIVCO DEFAUT GE &amp; POWER Cabinet","POWER ISSUE",
AI149="AKTIVCO Coupure ENEO &amp; Baisse de tension","POWER ISSUE",
AI149="Coupure ENEO &amp; Baisse de tension","POWER ISSUE",
AI149="Defaut GE &amp; POWER Cabinet","POWER ISSUE",
AI149="Sharing","POWER ISSUE",
AI149="Sites strategiques &amp; DataCenter","POWER ISSUE",
AI149="Exclu","Exclu",
AI149="SAT","TX ISSUE",
AI149="SPARE-ISSUE","SPARE-ISSUE",
AI149="Fiber CAmtel","TX ISSUE",
AI149="Fiber AOF","TX ISSUE",
AI149="Projet OCM (HUAWEI)","TRAVAUX-HUAWEI",
AI149="Projet OCM (NOKIA)","TRAVAUX -NOKIA",
AI149="ACCESS-ISSUE","ACCESS-ISSUE",
AI149="Projet OCM (ZTE, NOKIA, autres projets)","TRAVAUX OCM",
AI149="No root CAuse","No root cause",
AI149="ODU HS","TX ISSUE",
AI149="IP &amp; VLAN","TX ISSUE",
AI149="Warehouse HUAWEI","SPARE-ISSUE",
AI149="SPARE-HS","SPARE-ISSUE",
AI149="Power Telco","RAN ISSUE",AI149="no impacts","no impacts"
),"")</f>
        <v>POWER ISSUE</v>
      </c>
      <c r="AI149" s="85" t="s">
        <v>5330</v>
      </c>
      <c r="AJ149" s="57" t="str" cm="1">
        <f t="array" ref="AJ149">IFERROR(_xlfn.IFS(
AI149="MPR ISSUE","ACTIVE",
AI149="BSS Hardware Issue","ACTIVE",
AI149="Sites strategiques, MLL, Pylone, etc.","PASSIVE",
AI149="AKTIVCO DEFAUT GE &amp; POWER Cabinet","PASSIVE",
AI149="AKTIVCO Coupure ENEO &amp; Baisse de tension","PASSIVE",
AI149="Coupure ENEO &amp; Baisse de tension","PASSIVE",
AI149="Defaut GE &amp; POWER Cabinet","PASSIVE",
AI149="Sharing","PASSIVE",
AI149="Sites strategiques &amp; DataCenter","PASSIVE",
AI149="Exclu","Exclu",
AI149="SAT","ACTIVE",
AI149="SPARE-ISSUE","SPARE-ISSUE",
AI149="Fiber CAmtel","ACTIVE",
AI149="Fiber AOF","ACTIVE",
AI149="Projet OCM (HUAWEI)","PLANNED WORKS",
AI149="Projet OCM (NOKIA)","PLANNED WORKS",
AI149="ACCESS-ISSUE","ACCESS-ISSUE",
AI149="Projet OCM (ZTE, NOKIA, autres projets)","PLANNED WORKS",
AI149="No root CAuse","No root cause",
AI149="ODU HS","ACTIVE",
AI149="IP &amp; VLAN","ACTIVE",
AI149="Warehouse HUAWEI","SPARE-ISSUE",
AI149="SPARE-HS","SPARE-ISSUE",
AI149="Power Telco","ACTIVE", AI149="no impacts","no impacts"
),"")</f>
        <v>PASSIVE</v>
      </c>
      <c r="AK149" s="23" t="s">
        <v>5777</v>
      </c>
      <c r="AL149" s="23" t="str">
        <f t="shared" si="8"/>
        <v>NRO_236</v>
      </c>
      <c r="AN149" s="9" t="s">
        <v>5537</v>
      </c>
      <c r="AO149" s="23" t="str">
        <f>_xlfn.XLOOKUP(B149,'INCIDENT-05-03-2026'!E:E,'INCIDENT-05-03-2026'!F:F,"")</f>
        <v/>
      </c>
      <c r="AP149" s="7" t="s">
        <v>5537</v>
      </c>
      <c r="AQ149" s="6"/>
      <c r="AR149" s="7"/>
      <c r="AS149" s="3" t="str">
        <f>_xlfn.XLOOKUP(B149,'[3]tt num | region | site id'!$C:$C,'[3]tt num | region | site id'!$Q:$Q,"")</f>
        <v>(hourly IHS): 03/05/2026 06:39 0:20:58 49.3V FME Kelvin is managing with level 0</v>
      </c>
      <c r="AT149" s="24" t="str">
        <f>_xlfn.XLOOKUP(B149,'[4]Cells Huawei 03052026 12h'!$B:$B,'[4]Cells Huawei 03052026 12h'!$T:$T,"")</f>
        <v/>
      </c>
      <c r="AU149" s="24" t="str">
        <f>_xlfn.XLOOKUP(B149,'[5]cells down 02052026 8h50'!$B:$B,'[5]cells down 02052026 8h50'!$R:$R,"")</f>
        <v/>
      </c>
      <c r="AV149" s="24" t="str">
        <f>_xlfn.XLOOKUP(B149,'[5]cells down 02052026 13h50'!$B:$B,'[5]cells down 02052026 13h50'!$R:$R,"")</f>
        <v/>
      </c>
      <c r="AW149" s="24" t="str">
        <f>_xlfn.XLOOKUP(B149,'[5]cells down 02052026 13h50'!$B:$B,'[5]cells down 02052026 13h50'!$R:$R,"")</f>
        <v/>
      </c>
      <c r="AX149" s="24" t="str">
        <f>_xlfn.XLOOKUP(B149,'[6]cell downs 03052026 8h40 '!$B:$B,'[6]cell downs 03052026 8h40 '!$R:$R,"")</f>
        <v/>
      </c>
      <c r="AY149" s="24" t="str">
        <f>_xlfn.XLOOKUP(B149,'[7]ALL SITES DOWN'!$D:$D,'[7]ALL SITES DOWN'!$J:$J,"")</f>
        <v/>
      </c>
      <c r="AZ149" s="24" t="str">
        <f>_xlfn.XLOOKUP(B149,'[8]ALL SITES DOWN'!$D:$D,'[8]ALL SITES DOWN'!$J:$J,"")</f>
        <v/>
      </c>
      <c r="BA149" s="9" t="str">
        <f>_xlfn.XLOOKUP(B149,[9]sheet1!$AC:$AC,[9]sheet1!$AF:$AF,"")</f>
        <v>(05/03/2026 ticket)..INC-20260503-00015586...2026-05-03 23:26:44...Air intake // FME purged and started DG manually...user:OCM_NOC.IHS</v>
      </c>
      <c r="BB149" s="14" t="s">
        <v>5537</v>
      </c>
      <c r="BC149" s="14" t="s">
        <v>5537</v>
      </c>
      <c r="BD149" s="14" t="str">
        <f>_xlfn.XLOOKUP(B149,'[10]cell downs 18042026 17h'!$B:$B,'[10]cell downs 18042026 17h'!$B:$B,"")</f>
        <v/>
      </c>
      <c r="BE149" s="14" t="str">
        <f>_xlfn.XLOOKUP(B149,'[11]Cells Huawei 19042026 15h'!$B:$B,'[11]Cells Huawei 19042026 15h'!$B:$B,"")</f>
        <v/>
      </c>
      <c r="BF149" s="9" t="str">
        <f>_xlfn.XLOOKUP(B149,'[12]cells down 19042026 9H40'!$B:$B,'[12]cells down 19042026 9H40'!$B:$B,"")</f>
        <v/>
      </c>
      <c r="BG149" s="9" t="s">
        <v>1126</v>
      </c>
      <c r="BH149" s="9" t="s">
        <v>5537</v>
      </c>
    </row>
    <row r="150" spans="1:60" s="9" customFormat="1" x14ac:dyDescent="0.3">
      <c r="A150" s="1" t="s">
        <v>1279</v>
      </c>
      <c r="B150" s="8" t="s">
        <v>1280</v>
      </c>
      <c r="C150" s="3" t="str">
        <f>_xlfn.XLOOKUP(B150,'[1]daily break down'!$D:$D,'[1]daily break down'!$E:$E,"")</f>
        <v>SUD-OUEST</v>
      </c>
      <c r="D150" s="1" t="s">
        <v>11</v>
      </c>
      <c r="E150" s="1" t="s">
        <v>96</v>
      </c>
      <c r="F150" s="3" t="s">
        <v>13</v>
      </c>
      <c r="G150" s="1" t="s">
        <v>1281</v>
      </c>
      <c r="H150" s="41" t="str">
        <f>_xlfn.XLOOKUP(B150,[2]CALCULATION!$B:$B,[2]CALCULATION!$H:$H,"")</f>
        <v>NOKIA</v>
      </c>
      <c r="I150" s="34">
        <v>9.2964734190981293</v>
      </c>
      <c r="J150" s="34">
        <v>9.2963652058697779</v>
      </c>
      <c r="K150" s="34">
        <v>9.2963110992556022</v>
      </c>
      <c r="L150" s="34">
        <v>9.2964193124839536</v>
      </c>
      <c r="M150" s="34">
        <v>9.2963652058697779</v>
      </c>
      <c r="N150" s="34">
        <v>9.2964734190981293</v>
      </c>
      <c r="O150" s="34">
        <v>7.5892785108024556</v>
      </c>
      <c r="P150" s="34">
        <v>2.0024776243240479</v>
      </c>
      <c r="Q150" s="34">
        <v>2.9834893849593467</v>
      </c>
      <c r="R150" s="34">
        <v>0.56578245414745676</v>
      </c>
      <c r="S150" s="35">
        <v>3.508118787430333</v>
      </c>
      <c r="T150" s="35">
        <v>19357.074258417444</v>
      </c>
      <c r="U150" s="35">
        <v>1.8371419720363085</v>
      </c>
      <c r="V150" s="35">
        <v>0.9793954907214788</v>
      </c>
      <c r="W150" s="35">
        <v>0.84827199493198413</v>
      </c>
      <c r="X150" s="35">
        <v>2.5690538562292935</v>
      </c>
      <c r="Y150" s="35">
        <v>1.4941871912747944</v>
      </c>
      <c r="Z150" s="35">
        <v>1.9276330996224671</v>
      </c>
      <c r="AA150" s="35">
        <v>13.018741332246243</v>
      </c>
      <c r="AB150" s="35">
        <v>6.1034035619204996</v>
      </c>
      <c r="AC150" s="35">
        <v>0</v>
      </c>
      <c r="AD150" s="35">
        <v>3.9080580310644266</v>
      </c>
      <c r="AE150" s="58" t="s">
        <v>5603</v>
      </c>
      <c r="AF150" s="58"/>
      <c r="AG150" s="57" t="str" cm="1">
        <f t="array" ref="AG150">IFERROR(_xlfn.IFS(
AI150="MPR ISSUE","PDH",
AI150="BSS Hardware Issue","BSS",
AI150="Sites strategiques, MLL, Pylone, etc.","ENVTECH",
AI150="AKTIVCO DEFAUT GE &amp; POWER Cabinet","AKTIVCO",
AI150="AKTIVCO Coupure ENEO &amp; Baisse de tension","AKTIVCO GRID ONLY",
AI150="Coupure ENEO &amp; Baisse de tension","IHS GRID ONLY",
AI150="Defaut GE &amp; POWER Cabinet","IHS",
AI150="Sharing","Partners",
AI150="Sites strategiques &amp; DataCenter","SST &amp; DC",
AI150="Exclu","Exclu",
AI150="SAT","SAT",
AI150="SPARE-ISSUE","SPARE-ISSUE",
AI150="Fiber CAmtel","TRANS_FO_CAMTEL",
AI150="Fiber AOF","Fiber AOF",
AI150="Projet OCM (HUAWEI)","TRAVAUX-HUAWEI",
AI150="Projet OCM (NOKIA)","TRAVAUX-NOKIA",
AI150="ACCESS-ISSUE","ACCESS-ISSUE",
AI150="Projet OCM (ZTE, NOKIA, autres projets)","TRAVAUX OCM",
AI150="No root CAuse","No root cause",
AI150="ODU HS","PDH",
AI150="IP &amp; VLAN","PDH",
AI150="Warehouse HUAWEI","SPARE-ISSUE",
AI150="SPARE-HS","SPARE-ISSUE",
AI150="Power Telco","BSS",AI150="no impacts","no impacts"
),"")</f>
        <v>No root cause</v>
      </c>
      <c r="AH150" s="57" t="str" cm="1">
        <f t="array" ref="AH150">IFERROR(_xlfn.IFS(
AI150="MPR ISSUE","TX ISSUE",
AI150="BSS Hardware Issue","RAN ISSUE",
AI150="Sites strategiques, MLL, Pylone, etc.","ENVTECH",
AI150="AKTIVCO DEFAUT GE &amp; POWER Cabinet","POWER ISSUE",
AI150="AKTIVCO Coupure ENEO &amp; Baisse de tension","POWER ISSUE",
AI150="Coupure ENEO &amp; Baisse de tension","POWER ISSUE",
AI150="Defaut GE &amp; POWER Cabinet","POWER ISSUE",
AI150="Sharing","POWER ISSUE",
AI150="Sites strategiques &amp; DataCenter","POWER ISSUE",
AI150="Exclu","Exclu",
AI150="SAT","TX ISSUE",
AI150="SPARE-ISSUE","SPARE-ISSUE",
AI150="Fiber CAmtel","TX ISSUE",
AI150="Fiber AOF","TX ISSUE",
AI150="Projet OCM (HUAWEI)","TRAVAUX-HUAWEI",
AI150="Projet OCM (NOKIA)","TRAVAUX -NOKIA",
AI150="ACCESS-ISSUE","ACCESS-ISSUE",
AI150="Projet OCM (ZTE, NOKIA, autres projets)","TRAVAUX OCM",
AI150="No root CAuse","No root cause",
AI150="ODU HS","TX ISSUE",
AI150="IP &amp; VLAN","TX ISSUE",
AI150="Warehouse HUAWEI","SPARE-ISSUE",
AI150="SPARE-HS","SPARE-ISSUE",
AI150="Power Telco","RAN ISSUE",AI150="no impacts","no impacts"
),"")</f>
        <v>No root cause</v>
      </c>
      <c r="AI150" s="85" t="s">
        <v>5912</v>
      </c>
      <c r="AJ150" s="57" t="str" cm="1">
        <f t="array" ref="AJ150">IFERROR(_xlfn.IFS(
AI150="MPR ISSUE","ACTIVE",
AI150="BSS Hardware Issue","ACTIVE",
AI150="Sites strategiques, MLL, Pylone, etc.","PASSIVE",
AI150="AKTIVCO DEFAUT GE &amp; POWER Cabinet","PASSIVE",
AI150="AKTIVCO Coupure ENEO &amp; Baisse de tension","PASSIVE",
AI150="Coupure ENEO &amp; Baisse de tension","PASSIVE",
AI150="Defaut GE &amp; POWER Cabinet","PASSIVE",
AI150="Sharing","PASSIVE",
AI150="Sites strategiques &amp; DataCenter","PASSIVE",
AI150="Exclu","Exclu",
AI150="SAT","ACTIVE",
AI150="SPARE-ISSUE","SPARE-ISSUE",
AI150="Fiber CAmtel","ACTIVE",
AI150="Fiber AOF","ACTIVE",
AI150="Projet OCM (HUAWEI)","PLANNED WORKS",
AI150="Projet OCM (NOKIA)","PLANNED WORKS",
AI150="ACCESS-ISSUE","ACCESS-ISSUE",
AI150="Projet OCM (ZTE, NOKIA, autres projets)","PLANNED WORKS",
AI150="No root CAuse","No root cause",
AI150="ODU HS","ACTIVE",
AI150="IP &amp; VLAN","ACTIVE",
AI150="Warehouse HUAWEI","SPARE-ISSUE",
AI150="SPARE-HS","SPARE-ISSUE",
AI150="Power Telco","ACTIVE", AI150="no impacts","no impacts"
),"")</f>
        <v>No root cause</v>
      </c>
      <c r="AK150" s="23" t="s">
        <v>5735</v>
      </c>
      <c r="AL150" s="23" t="str">
        <f t="shared" si="8"/>
        <v>SUO_100</v>
      </c>
      <c r="AN150" s="9" t="s">
        <v>5537</v>
      </c>
      <c r="AO150" s="23" t="str">
        <f>_xlfn.XLOOKUP(B150,'INCIDENT-05-03-2026'!E:E,'INCIDENT-05-03-2026'!F:F,"")</f>
        <v/>
      </c>
      <c r="AP150" s="7" t="s">
        <v>5537</v>
      </c>
      <c r="AQ150" s="6"/>
      <c r="AR150" s="7"/>
      <c r="AS150" s="3"/>
      <c r="AT150" s="24" t="str">
        <f>_xlfn.XLOOKUP(B150,'[4]Cells Huawei 03052026 12h'!$B:$B,'[4]Cells Huawei 03052026 12h'!$T:$T,"")</f>
        <v/>
      </c>
      <c r="AU150" s="24" t="str">
        <f>_xlfn.XLOOKUP(B150,'[5]cells down 02052026 8h50'!$B:$B,'[5]cells down 02052026 8h50'!$R:$R,"")</f>
        <v/>
      </c>
      <c r="AV150" s="24" t="str">
        <f>_xlfn.XLOOKUP(B150,'[5]cells down 02052026 13h50'!$B:$B,'[5]cells down 02052026 13h50'!$R:$R,"")</f>
        <v/>
      </c>
      <c r="AW150" s="24" t="str">
        <f>_xlfn.XLOOKUP(B150,'[5]cells down 02052026 13h50'!$B:$B,'[5]cells down 02052026 13h50'!$R:$R,"")</f>
        <v/>
      </c>
      <c r="AX150" s="24" t="str">
        <f>_xlfn.XLOOKUP(B150,'[6]cell downs 03052026 8h40 '!$B:$B,'[6]cell downs 03052026 8h40 '!$R:$R,"")</f>
        <v/>
      </c>
      <c r="AY150" s="24" t="str">
        <f>_xlfn.XLOOKUP(B150,'[7]ALL SITES DOWN'!$D:$D,'[7]ALL SITES DOWN'!$J:$J,"")</f>
        <v/>
      </c>
      <c r="AZ150" s="24" t="str">
        <f>_xlfn.XLOOKUP(B150,'[8]ALL SITES DOWN'!$D:$D,'[8]ALL SITES DOWN'!$J:$J,"")</f>
        <v/>
      </c>
      <c r="BA150" s="9" t="str">
        <f>_xlfn.XLOOKUP(B150,[9]sheet1!$AC:$AC,[9]sheet1!$AF:$AF,"")</f>
        <v>(05/03/2026 ticket)..INC-20260503-00008038</v>
      </c>
      <c r="BB150" s="14" t="s">
        <v>5537</v>
      </c>
      <c r="BC150" s="14" t="s">
        <v>5537</v>
      </c>
      <c r="BD150" s="14" t="str">
        <f>_xlfn.XLOOKUP(B150,'[10]cell downs 18042026 17h'!$B:$B,'[10]cell downs 18042026 17h'!$B:$B,"")</f>
        <v/>
      </c>
      <c r="BE150" s="14" t="str">
        <f>_xlfn.XLOOKUP(B150,'[11]Cells Huawei 19042026 15h'!$B:$B,'[11]Cells Huawei 19042026 15h'!$B:$B,"")</f>
        <v/>
      </c>
      <c r="BF150" s="9" t="str">
        <f>_xlfn.XLOOKUP(B150,'[12]cells down 19042026 9H40'!$B:$B,'[12]cells down 19042026 9H40'!$B:$B,"")</f>
        <v/>
      </c>
      <c r="BG150" s="9" t="s">
        <v>1280</v>
      </c>
      <c r="BH150" s="9" t="s">
        <v>302</v>
      </c>
    </row>
    <row r="151" spans="1:60" s="9" customFormat="1" x14ac:dyDescent="0.3">
      <c r="A151" s="1" t="s">
        <v>4637</v>
      </c>
      <c r="B151" s="8" t="s">
        <v>4638</v>
      </c>
      <c r="C151" s="3" t="str">
        <f>_xlfn.XLOOKUP(B151,'[1]daily break down'!$D:$D,'[1]daily break down'!$E:$E,"")</f>
        <v>LITTORAL</v>
      </c>
      <c r="D151" s="1" t="s">
        <v>11</v>
      </c>
      <c r="E151" s="1" t="s">
        <v>12</v>
      </c>
      <c r="F151" s="3" t="s">
        <v>69</v>
      </c>
      <c r="G151" s="1" t="s">
        <v>502</v>
      </c>
      <c r="H151" s="42" t="str">
        <f>_xlfn.XLOOKUP(B151,[2]CALCULATION!$B:$B,[2]CALCULATION!$H:$H,"")</f>
        <v>ZTE</v>
      </c>
      <c r="I151" s="34">
        <v>13.922133474872512</v>
      </c>
      <c r="J151" s="34">
        <v>0</v>
      </c>
      <c r="K151" s="34">
        <v>0</v>
      </c>
      <c r="L151" s="34">
        <v>0</v>
      </c>
      <c r="M151" s="34">
        <v>0</v>
      </c>
      <c r="N151" s="34">
        <v>0</v>
      </c>
      <c r="O151" s="34">
        <v>0</v>
      </c>
      <c r="P151" s="34">
        <v>0</v>
      </c>
      <c r="Q151" s="34">
        <v>0</v>
      </c>
      <c r="R151" s="34">
        <v>0</v>
      </c>
      <c r="S151" s="35">
        <v>0</v>
      </c>
      <c r="T151" s="35">
        <v>9.9341386227895911E-3</v>
      </c>
      <c r="U151" s="35">
        <v>0</v>
      </c>
      <c r="V151" s="35">
        <v>2.6349009653771196</v>
      </c>
      <c r="W151" s="35">
        <v>9.9341386227895876E-3</v>
      </c>
      <c r="X151" s="35">
        <v>0</v>
      </c>
      <c r="Y151" s="35">
        <v>0</v>
      </c>
      <c r="Z151" s="35">
        <v>0</v>
      </c>
      <c r="AA151" s="35">
        <v>2.3411677837327991</v>
      </c>
      <c r="AB151" s="35">
        <v>4.0774890262519925</v>
      </c>
      <c r="AC151" s="35">
        <v>4.0444620644520173</v>
      </c>
      <c r="AD151" s="35">
        <v>3.8123193306566443</v>
      </c>
      <c r="AE151" s="58" t="s">
        <v>5560</v>
      </c>
      <c r="AF151" s="58"/>
      <c r="AG151" s="57" t="str" cm="1">
        <f t="array" ref="AG151">IFERROR(_xlfn.IFS(
AI151="MPR ISSUE","PDH",
AI151="BSS Hardware Issue","BSS",
AI151="Sites strategiques, MLL, Pylone, etc.","ENVTECH",
AI151="AKTIVCO DEFAUT GE &amp; POWER Cabinet","AKTIVCO",
AI151="AKTIVCO Coupure ENEO &amp; Baisse de tension","AKTIVCO GRID ONLY",
AI151="Coupure ENEO &amp; Baisse de tension","IHS GRID ONLY",
AI151="Defaut GE &amp; POWER Cabinet","IHS",
AI151="Sharing","Partners",
AI151="Sites strategiques &amp; DataCenter","SST &amp; DC",
AI151="Exclu","Exclu",
AI151="SAT","SAT",
AI151="SPARE-ISSUE","SPARE-ISSUE",
AI151="Fiber CAmtel","TRANS_FO_CAMTEL",
AI151="Fiber AOF","Fiber AOF",
AI151="Projet OCM (HUAWEI)","TRAVAUX-HUAWEI",
AI151="Projet OCM (NOKIA)","TRAVAUX-NOKIA",
AI151="ACCESS-ISSUE","ACCESS-ISSUE",
AI151="Projet OCM (ZTE, NOKIA, autres projets)","TRAVAUX OCM",
AI151="No root CAuse","No root cause",
AI151="ODU HS","PDH",
AI151="IP &amp; VLAN","PDH",
AI151="Warehouse HUAWEI","SPARE-ISSUE",
AI151="SPARE-HS","SPARE-ISSUE",
AI151="Power Telco","BSS",AI151="no impacts","no impacts"
),"")</f>
        <v>IHS</v>
      </c>
      <c r="AH151" s="57" t="str" cm="1">
        <f t="array" ref="AH151">IFERROR(_xlfn.IFS(
AI151="MPR ISSUE","TX ISSUE",
AI151="BSS Hardware Issue","RAN ISSUE",
AI151="Sites strategiques, MLL, Pylone, etc.","ENVTECH",
AI151="AKTIVCO DEFAUT GE &amp; POWER Cabinet","POWER ISSUE",
AI151="AKTIVCO Coupure ENEO &amp; Baisse de tension","POWER ISSUE",
AI151="Coupure ENEO &amp; Baisse de tension","POWER ISSUE",
AI151="Defaut GE &amp; POWER Cabinet","POWER ISSUE",
AI151="Sharing","POWER ISSUE",
AI151="Sites strategiques &amp; DataCenter","POWER ISSUE",
AI151="Exclu","Exclu",
AI151="SAT","TX ISSUE",
AI151="SPARE-ISSUE","SPARE-ISSUE",
AI151="Fiber CAmtel","TX ISSUE",
AI151="Fiber AOF","TX ISSUE",
AI151="Projet OCM (HUAWEI)","TRAVAUX-HUAWEI",
AI151="Projet OCM (NOKIA)","TRAVAUX -NOKIA",
AI151="ACCESS-ISSUE","ACCESS-ISSUE",
AI151="Projet OCM (ZTE, NOKIA, autres projets)","TRAVAUX OCM",
AI151="No root CAuse","No root cause",
AI151="ODU HS","TX ISSUE",
AI151="IP &amp; VLAN","TX ISSUE",
AI151="Warehouse HUAWEI","SPARE-ISSUE",
AI151="SPARE-HS","SPARE-ISSUE",
AI151="Power Telco","RAN ISSUE",AI151="no impacts","no impacts"
),"")</f>
        <v>POWER ISSUE</v>
      </c>
      <c r="AI151" s="85" t="s">
        <v>5330</v>
      </c>
      <c r="AJ151" s="57" t="str" cm="1">
        <f t="array" ref="AJ151">IFERROR(_xlfn.IFS(
AI151="MPR ISSUE","ACTIVE",
AI151="BSS Hardware Issue","ACTIVE",
AI151="Sites strategiques, MLL, Pylone, etc.","PASSIVE",
AI151="AKTIVCO DEFAUT GE &amp; POWER Cabinet","PASSIVE",
AI151="AKTIVCO Coupure ENEO &amp; Baisse de tension","PASSIVE",
AI151="Coupure ENEO &amp; Baisse de tension","PASSIVE",
AI151="Defaut GE &amp; POWER Cabinet","PASSIVE",
AI151="Sharing","PASSIVE",
AI151="Sites strategiques &amp; DataCenter","PASSIVE",
AI151="Exclu","Exclu",
AI151="SAT","ACTIVE",
AI151="SPARE-ISSUE","SPARE-ISSUE",
AI151="Fiber CAmtel","ACTIVE",
AI151="Fiber AOF","ACTIVE",
AI151="Projet OCM (HUAWEI)","PLANNED WORKS",
AI151="Projet OCM (NOKIA)","PLANNED WORKS",
AI151="ACCESS-ISSUE","ACCESS-ISSUE",
AI151="Projet OCM (ZTE, NOKIA, autres projets)","PLANNED WORKS",
AI151="No root CAuse","No root cause",
AI151="ODU HS","ACTIVE",
AI151="IP &amp; VLAN","ACTIVE",
AI151="Warehouse HUAWEI","SPARE-ISSUE",
AI151="SPARE-HS","SPARE-ISSUE",
AI151="Power Telco","ACTIVE", AI151="no impacts","no impacts"
),"")</f>
        <v>PASSIVE</v>
      </c>
      <c r="AK151" s="23" t="s">
        <v>5821</v>
      </c>
      <c r="AL151" s="23" t="str">
        <f t="shared" si="8"/>
        <v>SUD_241</v>
      </c>
      <c r="AN151" s="9" t="s">
        <v>5537</v>
      </c>
      <c r="AO151" s="23" t="str">
        <f>_xlfn.XLOOKUP(B151,'INCIDENT-05-03-2026'!E:E,'INCIDENT-05-03-2026'!F:F,"")</f>
        <v/>
      </c>
      <c r="AP151" s="7" t="s">
        <v>5941</v>
      </c>
      <c r="AQ151" s="6"/>
      <c r="AR151" s="7"/>
      <c r="AS151" s="3" t="str">
        <f>_xlfn.XLOOKUP(B151,'[3]tt num | region | site id'!$C:$C,'[3]tt num | region | site id'!$Q:$Q,"")</f>
        <v/>
      </c>
      <c r="AT151" s="24" t="str">
        <f>_xlfn.XLOOKUP(B151,'[4]Cells Huawei 03052026 12h'!$B:$B,'[4]Cells Huawei 03052026 12h'!$T:$T,"")</f>
        <v/>
      </c>
      <c r="AU151" s="24" t="str">
        <f>_xlfn.XLOOKUP(B151,'[5]cells down 02052026 8h50'!$B:$B,'[5]cells down 02052026 8h50'!$R:$R,"")</f>
        <v/>
      </c>
      <c r="AV151" s="24" t="str">
        <f>_xlfn.XLOOKUP(B151,'[5]cells down 02052026 13h50'!$B:$B,'[5]cells down 02052026 13h50'!$R:$R,"")</f>
        <v/>
      </c>
      <c r="AW151" s="24" t="str">
        <f>_xlfn.XLOOKUP(B151,'[5]cells down 02052026 13h50'!$B:$B,'[5]cells down 02052026 13h50'!$R:$R,"")</f>
        <v/>
      </c>
      <c r="AX151" s="24" t="str">
        <f>_xlfn.XLOOKUP(B151,'[6]cell downs 03052026 8h40 '!$B:$B,'[6]cell downs 03052026 8h40 '!$R:$R,"")</f>
        <v/>
      </c>
      <c r="AY151" s="24" t="str">
        <f>_xlfn.XLOOKUP(B151,'[7]ALL SITES DOWN'!$D:$D,'[7]ALL SITES DOWN'!$J:$J,"")</f>
        <v/>
      </c>
      <c r="AZ151" s="24" t="str">
        <f>_xlfn.XLOOKUP(B151,'[8]ALL SITES DOWN'!$D:$D,'[8]ALL SITES DOWN'!$J:$J,"")</f>
        <v/>
      </c>
      <c r="BA151" s="9" t="str">
        <f>_xlfn.XLOOKUP(B151,[9]sheet1!$AC:$AC,[9]sheet1!$AF:$AF,"")</f>
        <v>(05/03/2026 ticket)..INC-20260503-00000260...Issue resolved without any action on my part...Others Transmission equipement fault</v>
      </c>
      <c r="BB151" s="14" t="s">
        <v>5980</v>
      </c>
      <c r="BC151" s="14" t="s">
        <v>5537</v>
      </c>
      <c r="BD151" s="14" t="str">
        <f>_xlfn.XLOOKUP(B151,'[10]cell downs 18042026 17h'!$B:$B,'[10]cell downs 18042026 17h'!$B:$B,"")</f>
        <v/>
      </c>
      <c r="BE151" s="14" t="str">
        <f>_xlfn.XLOOKUP(B151,'[11]Cells Huawei 19042026 15h'!$B:$B,'[11]Cells Huawei 19042026 15h'!$B:$B,"")</f>
        <v/>
      </c>
      <c r="BF151" s="9" t="str">
        <f>_xlfn.XLOOKUP(B151,'[12]cells down 19042026 9H40'!$B:$B,'[12]cells down 19042026 9H40'!$B:$B,"")</f>
        <v/>
      </c>
      <c r="BG151" s="9" t="s">
        <v>5537</v>
      </c>
      <c r="BH151" s="9" t="s">
        <v>5537</v>
      </c>
    </row>
    <row r="152" spans="1:60" s="9" customFormat="1" x14ac:dyDescent="0.3">
      <c r="A152" s="1" t="s">
        <v>617</v>
      </c>
      <c r="B152" s="8" t="s">
        <v>618</v>
      </c>
      <c r="C152" s="3" t="str">
        <f>_xlfn.XLOOKUP(B152,'[1]daily break down'!$D:$D,'[1]daily break down'!$E:$E,"")</f>
        <v>CENTRE</v>
      </c>
      <c r="D152" s="1" t="s">
        <v>11</v>
      </c>
      <c r="E152" s="1" t="s">
        <v>96</v>
      </c>
      <c r="F152" s="3" t="s">
        <v>226</v>
      </c>
      <c r="G152" s="1" t="s">
        <v>619</v>
      </c>
      <c r="H152" s="41" t="str">
        <f>_xlfn.XLOOKUP(B152,[2]CALCULATION!$B:$B,[2]CALCULATION!$H:$H,"")</f>
        <v>NOKIA</v>
      </c>
      <c r="I152" s="34">
        <v>1.5826670148073954</v>
      </c>
      <c r="J152" s="34">
        <v>1.5925119780385979</v>
      </c>
      <c r="K152" s="34">
        <v>1.611524171524942</v>
      </c>
      <c r="L152" s="34">
        <v>1.5917272345926323</v>
      </c>
      <c r="M152" s="34">
        <v>1.5814363944034948</v>
      </c>
      <c r="N152" s="34">
        <v>1.6092234464219979</v>
      </c>
      <c r="O152" s="34">
        <v>1.6052640590355358</v>
      </c>
      <c r="P152" s="34">
        <v>1.5894086744113711</v>
      </c>
      <c r="Q152" s="34">
        <v>1.5990396167027647</v>
      </c>
      <c r="R152" s="34">
        <v>1.602232095721579</v>
      </c>
      <c r="S152" s="35">
        <v>2.1859563739716292</v>
      </c>
      <c r="T152" s="35">
        <v>29396.503366977424</v>
      </c>
      <c r="U152" s="35">
        <v>1.9106541050643062</v>
      </c>
      <c r="V152" s="35">
        <v>4.5243313272437238</v>
      </c>
      <c r="W152" s="35">
        <v>3.6714935522624867</v>
      </c>
      <c r="X152" s="35">
        <v>1.721263408411879</v>
      </c>
      <c r="Y152" s="35">
        <v>1.6846479926262654</v>
      </c>
      <c r="Z152" s="35">
        <v>4.6213541532903575</v>
      </c>
      <c r="AA152" s="35">
        <v>26.585024919167573</v>
      </c>
      <c r="AB152" s="35">
        <v>0</v>
      </c>
      <c r="AC152" s="35">
        <v>0</v>
      </c>
      <c r="AD152" s="35">
        <v>3.7963391004842575</v>
      </c>
      <c r="AE152" s="58" t="s">
        <v>5560</v>
      </c>
      <c r="AF152" s="58"/>
      <c r="AG152" s="57" t="str" cm="1">
        <f t="array" ref="AG152">IFERROR(_xlfn.IFS(
AI152="MPR ISSUE","PDH",
AI152="BSS Hardware Issue","BSS",
AI152="Sites strategiques, MLL, Pylone, etc.","ENVTECH",
AI152="AKTIVCO DEFAUT GE &amp; POWER Cabinet","AKTIVCO",
AI152="AKTIVCO Coupure ENEO &amp; Baisse de tension","AKTIVCO GRID ONLY",
AI152="Coupure ENEO &amp; Baisse de tension","IHS GRID ONLY",
AI152="Defaut GE &amp; POWER Cabinet","IHS",
AI152="Sharing","Partners",
AI152="Sites strategiques &amp; DataCenter","SST &amp; DC",
AI152="Exclu","Exclu",
AI152="SAT","SAT",
AI152="SPARE-ISSUE","SPARE-ISSUE",
AI152="Fiber CAmtel","TRANS_FO_CAMTEL",
AI152="Fiber AOF","Fiber AOF",
AI152="Projet OCM (HUAWEI)","TRAVAUX-HUAWEI",
AI152="Projet OCM (NOKIA)","TRAVAUX-NOKIA",
AI152="ACCESS-ISSUE","ACCESS-ISSUE",
AI152="Projet OCM (ZTE, NOKIA, autres projets)","TRAVAUX OCM",
AI152="No root CAuse","No root cause",
AI152="ODU HS","PDH",
AI152="IP &amp; VLAN","PDH",
AI152="Warehouse HUAWEI","SPARE-ISSUE",
AI152="SPARE-HS","SPARE-ISSUE",
AI152="Power Telco","BSS",AI152="no impacts","no impacts"
),"")</f>
        <v>No root cause</v>
      </c>
      <c r="AH152" s="57" t="str" cm="1">
        <f t="array" ref="AH152">IFERROR(_xlfn.IFS(
AI152="MPR ISSUE","TX ISSUE",
AI152="BSS Hardware Issue","RAN ISSUE",
AI152="Sites strategiques, MLL, Pylone, etc.","ENVTECH",
AI152="AKTIVCO DEFAUT GE &amp; POWER Cabinet","POWER ISSUE",
AI152="AKTIVCO Coupure ENEO &amp; Baisse de tension","POWER ISSUE",
AI152="Coupure ENEO &amp; Baisse de tension","POWER ISSUE",
AI152="Defaut GE &amp; POWER Cabinet","POWER ISSUE",
AI152="Sharing","POWER ISSUE",
AI152="Sites strategiques &amp; DataCenter","POWER ISSUE",
AI152="Exclu","Exclu",
AI152="SAT","TX ISSUE",
AI152="SPARE-ISSUE","SPARE-ISSUE",
AI152="Fiber CAmtel","TX ISSUE",
AI152="Fiber AOF","TX ISSUE",
AI152="Projet OCM (HUAWEI)","TRAVAUX-HUAWEI",
AI152="Projet OCM (NOKIA)","TRAVAUX -NOKIA",
AI152="ACCESS-ISSUE","ACCESS-ISSUE",
AI152="Projet OCM (ZTE, NOKIA, autres projets)","TRAVAUX OCM",
AI152="No root CAuse","No root cause",
AI152="ODU HS","TX ISSUE",
AI152="IP &amp; VLAN","TX ISSUE",
AI152="Warehouse HUAWEI","SPARE-ISSUE",
AI152="SPARE-HS","SPARE-ISSUE",
AI152="Power Telco","RAN ISSUE",AI152="no impacts","no impacts"
),"")</f>
        <v>No root cause</v>
      </c>
      <c r="AI152" s="85" t="s">
        <v>5912</v>
      </c>
      <c r="AJ152" s="57" t="str" cm="1">
        <f t="array" ref="AJ152">IFERROR(_xlfn.IFS(
AI152="MPR ISSUE","ACTIVE",
AI152="BSS Hardware Issue","ACTIVE",
AI152="Sites strategiques, MLL, Pylone, etc.","PASSIVE",
AI152="AKTIVCO DEFAUT GE &amp; POWER Cabinet","PASSIVE",
AI152="AKTIVCO Coupure ENEO &amp; Baisse de tension","PASSIVE",
AI152="Coupure ENEO &amp; Baisse de tension","PASSIVE",
AI152="Defaut GE &amp; POWER Cabinet","PASSIVE",
AI152="Sharing","PASSIVE",
AI152="Sites strategiques &amp; DataCenter","PASSIVE",
AI152="Exclu","Exclu",
AI152="SAT","ACTIVE",
AI152="SPARE-ISSUE","SPARE-ISSUE",
AI152="Fiber CAmtel","ACTIVE",
AI152="Fiber AOF","ACTIVE",
AI152="Projet OCM (HUAWEI)","PLANNED WORKS",
AI152="Projet OCM (NOKIA)","PLANNED WORKS",
AI152="ACCESS-ISSUE","ACCESS-ISSUE",
AI152="Projet OCM (ZTE, NOKIA, autres projets)","PLANNED WORKS",
AI152="No root CAuse","No root cause",
AI152="ODU HS","ACTIVE",
AI152="IP &amp; VLAN","ACTIVE",
AI152="Warehouse HUAWEI","SPARE-ISSUE",
AI152="SPARE-HS","SPARE-ISSUE",
AI152="Power Telco","ACTIVE", AI152="no impacts","no impacts"
),"")</f>
        <v>No root cause</v>
      </c>
      <c r="AK152" s="23" t="s">
        <v>5537</v>
      </c>
      <c r="AL152" s="23" t="str">
        <f t="shared" si="8"/>
        <v>EST_115</v>
      </c>
      <c r="AN152" s="9" t="s">
        <v>5537</v>
      </c>
      <c r="AO152" s="23" t="str">
        <f>_xlfn.XLOOKUP(B152,'INCIDENT-05-03-2026'!E:E,'INCIDENT-05-03-2026'!F:F,"")</f>
        <v/>
      </c>
      <c r="AP152" s="7" t="s">
        <v>5941</v>
      </c>
      <c r="AQ152" s="6"/>
      <c r="AR152" s="7"/>
      <c r="AS152" s="3" t="str">
        <f>_xlfn.XLOOKUP(B152,'[3]tt num | region | site id'!$C:$C,'[3]tt num | region | site id'!$Q:$Q,"")</f>
        <v/>
      </c>
      <c r="AT152" s="24" t="str">
        <f>_xlfn.XLOOKUP(B152,'[4]Cells Huawei 03052026 12h'!$B:$B,'[4]Cells Huawei 03052026 12h'!$T:$T,"")</f>
        <v/>
      </c>
      <c r="AU152" s="24" t="str">
        <f>_xlfn.XLOOKUP(B152,'[5]cells down 02052026 8h50'!$B:$B,'[5]cells down 02052026 8h50'!$R:$R,"")</f>
        <v/>
      </c>
      <c r="AV152" s="24" t="str">
        <f>_xlfn.XLOOKUP(B152,'[5]cells down 02052026 13h50'!$B:$B,'[5]cells down 02052026 13h50'!$R:$R,"")</f>
        <v/>
      </c>
      <c r="AW152" s="24" t="str">
        <f>_xlfn.XLOOKUP(B152,'[5]cells down 02052026 13h50'!$B:$B,'[5]cells down 02052026 13h50'!$R:$R,"")</f>
        <v/>
      </c>
      <c r="AX152" s="24" t="str">
        <f>_xlfn.XLOOKUP(B152,'[6]cell downs 03052026 8h40 '!$B:$B,'[6]cell downs 03052026 8h40 '!$R:$R,"")</f>
        <v/>
      </c>
      <c r="AY152" s="24" t="str">
        <f>_xlfn.XLOOKUP(B152,'[7]ALL SITES DOWN'!$D:$D,'[7]ALL SITES DOWN'!$J:$J,"")</f>
        <v/>
      </c>
      <c r="AZ152" s="24" t="str">
        <f>_xlfn.XLOOKUP(B152,'[8]ALL SITES DOWN'!$D:$D,'[8]ALL SITES DOWN'!$J:$J,"")</f>
        <v/>
      </c>
      <c r="BA152" s="9" t="str">
        <f>_xlfn.XLOOKUP(B152,[9]sheet1!$AC:$AC,[9]sheet1!$AF:$AF,"")</f>
        <v/>
      </c>
      <c r="BB152" s="14" t="s">
        <v>5980</v>
      </c>
      <c r="BC152" s="14" t="s">
        <v>5537</v>
      </c>
      <c r="BD152" s="14" t="str">
        <f>_xlfn.XLOOKUP(B152,'[10]cell downs 18042026 17h'!$B:$B,'[10]cell downs 18042026 17h'!$B:$B,"")</f>
        <v/>
      </c>
      <c r="BE152" s="14" t="str">
        <f>_xlfn.XLOOKUP(B152,'[11]Cells Huawei 19042026 15h'!$B:$B,'[11]Cells Huawei 19042026 15h'!$B:$B,"")</f>
        <v/>
      </c>
      <c r="BF152" s="9" t="str">
        <f>_xlfn.XLOOKUP(B152,'[12]cells down 19042026 9H40'!$B:$B,'[12]cells down 19042026 9H40'!$B:$B,"")</f>
        <v/>
      </c>
      <c r="BG152" s="9" t="s">
        <v>618</v>
      </c>
      <c r="BH152" s="9" t="s">
        <v>5459</v>
      </c>
    </row>
    <row r="153" spans="1:60" s="9" customFormat="1" x14ac:dyDescent="0.3">
      <c r="A153" s="1" t="s">
        <v>87</v>
      </c>
      <c r="B153" s="1" t="s">
        <v>88</v>
      </c>
      <c r="C153" s="3" t="str">
        <f>_xlfn.XLOOKUP(B153,'[1]daily break down'!$D:$D,'[1]daily break down'!$E:$E,"")</f>
        <v>Ngaoundere</v>
      </c>
      <c r="D153" s="1" t="s">
        <v>21</v>
      </c>
      <c r="E153" s="1" t="s">
        <v>89</v>
      </c>
      <c r="F153" s="3" t="s">
        <v>90</v>
      </c>
      <c r="G153" s="1" t="s">
        <v>91</v>
      </c>
      <c r="H153" s="40" t="str">
        <f>_xlfn.XLOOKUP(B153,[2]CALCULATION!$B:$B,[2]CALCULATION!$H:$H,"")</f>
        <v>Huawei</v>
      </c>
      <c r="I153" s="34">
        <v>2.3106770766451787</v>
      </c>
      <c r="J153" s="34">
        <v>5.2020999734614044</v>
      </c>
      <c r="K153" s="34">
        <v>3.1062464151492586</v>
      </c>
      <c r="L153" s="34">
        <v>0</v>
      </c>
      <c r="M153" s="34">
        <v>4.897030958842346</v>
      </c>
      <c r="N153" s="34">
        <v>0</v>
      </c>
      <c r="O153" s="34">
        <v>1.1235207586043552</v>
      </c>
      <c r="P153" s="34">
        <v>1.8874328330950565</v>
      </c>
      <c r="Q153" s="34">
        <v>0.53400007990115095</v>
      </c>
      <c r="R153" s="34">
        <v>1.6279859488118984</v>
      </c>
      <c r="S153" s="35">
        <v>2.3414782568993218</v>
      </c>
      <c r="T153" s="35">
        <v>0.51445283406528486</v>
      </c>
      <c r="U153" s="35">
        <v>3.5626995745263716</v>
      </c>
      <c r="V153" s="35">
        <v>2.9653136262851953</v>
      </c>
      <c r="W153" s="35">
        <v>0.51445283406528486</v>
      </c>
      <c r="X153" s="35">
        <v>1.1887079698544372</v>
      </c>
      <c r="Y153" s="35">
        <v>4.38833885507358</v>
      </c>
      <c r="Z153" s="35">
        <v>5.7021063940895989</v>
      </c>
      <c r="AA153" s="35">
        <v>5.0014437929890612</v>
      </c>
      <c r="AB153" s="35">
        <v>6.3801910673181208</v>
      </c>
      <c r="AC153" s="35">
        <v>1.7331014824883391</v>
      </c>
      <c r="AD153" s="35">
        <v>3.7599020354818182</v>
      </c>
      <c r="AE153" s="58" t="s">
        <v>5560</v>
      </c>
      <c r="AF153" s="58"/>
      <c r="AG153" s="57" t="str" cm="1">
        <f t="array" ref="AG153">IFERROR(_xlfn.IFS(
AI153="MPR ISSUE","PDH",
AI153="BSS Hardware Issue","BSS",
AI153="Sites strategiques, MLL, Pylone, etc.","ENVTECH",
AI153="AKTIVCO DEFAUT GE &amp; POWER Cabinet","AKTIVCO",
AI153="AKTIVCO Coupure ENEO &amp; Baisse de tension","AKTIVCO GRID ONLY",
AI153="Coupure ENEO &amp; Baisse de tension","IHS GRID ONLY",
AI153="Defaut GE &amp; POWER Cabinet","IHS",
AI153="Sharing","Partners",
AI153="Sites strategiques &amp; DataCenter","SST &amp; DC",
AI153="Exclu","Exclu",
AI153="SAT","SAT",
AI153="SPARE-ISSUE","SPARE-ISSUE",
AI153="Fiber CAmtel","TRANS_FO_CAMTEL",
AI153="Fiber AOF","Fiber AOF",
AI153="Projet OCM (HUAWEI)","TRAVAUX-HUAWEI",
AI153="Projet OCM (NOKIA)","TRAVAUX-NOKIA",
AI153="ACCESS-ISSUE","ACCESS-ISSUE",
AI153="Projet OCM (ZTE, NOKIA, autres projets)","TRAVAUX OCM",
AI153="No root CAuse","No root cause",
AI153="ODU HS","PDH",
AI153="IP &amp; VLAN","PDH",
AI153="Warehouse HUAWEI","SPARE-ISSUE",
AI153="SPARE-HS","SPARE-ISSUE",
AI153="Power Telco","BSS",AI153="no impacts","no impacts"
),"")</f>
        <v>No root cause</v>
      </c>
      <c r="AH153" s="57" t="str" cm="1">
        <f t="array" ref="AH153">IFERROR(_xlfn.IFS(
AI153="MPR ISSUE","TX ISSUE",
AI153="BSS Hardware Issue","RAN ISSUE",
AI153="Sites strategiques, MLL, Pylone, etc.","ENVTECH",
AI153="AKTIVCO DEFAUT GE &amp; POWER Cabinet","POWER ISSUE",
AI153="AKTIVCO Coupure ENEO &amp; Baisse de tension","POWER ISSUE",
AI153="Coupure ENEO &amp; Baisse de tension","POWER ISSUE",
AI153="Defaut GE &amp; POWER Cabinet","POWER ISSUE",
AI153="Sharing","POWER ISSUE",
AI153="Sites strategiques &amp; DataCenter","POWER ISSUE",
AI153="Exclu","Exclu",
AI153="SAT","TX ISSUE",
AI153="SPARE-ISSUE","SPARE-ISSUE",
AI153="Fiber CAmtel","TX ISSUE",
AI153="Fiber AOF","TX ISSUE",
AI153="Projet OCM (HUAWEI)","TRAVAUX-HUAWEI",
AI153="Projet OCM (NOKIA)","TRAVAUX -NOKIA",
AI153="ACCESS-ISSUE","ACCESS-ISSUE",
AI153="Projet OCM (ZTE, NOKIA, autres projets)","TRAVAUX OCM",
AI153="No root CAuse","No root cause",
AI153="ODU HS","TX ISSUE",
AI153="IP &amp; VLAN","TX ISSUE",
AI153="Warehouse HUAWEI","SPARE-ISSUE",
AI153="SPARE-HS","SPARE-ISSUE",
AI153="Power Telco","RAN ISSUE",AI153="no impacts","no impacts"
),"")</f>
        <v>No root cause</v>
      </c>
      <c r="AI153" s="85" t="s">
        <v>5912</v>
      </c>
      <c r="AJ153" s="57" t="str" cm="1">
        <f t="array" ref="AJ153">IFERROR(_xlfn.IFS(
AI153="MPR ISSUE","ACTIVE",
AI153="BSS Hardware Issue","ACTIVE",
AI153="Sites strategiques, MLL, Pylone, etc.","PASSIVE",
AI153="AKTIVCO DEFAUT GE &amp; POWER Cabinet","PASSIVE",
AI153="AKTIVCO Coupure ENEO &amp; Baisse de tension","PASSIVE",
AI153="Coupure ENEO &amp; Baisse de tension","PASSIVE",
AI153="Defaut GE &amp; POWER Cabinet","PASSIVE",
AI153="Sharing","PASSIVE",
AI153="Sites strategiques &amp; DataCenter","PASSIVE",
AI153="Exclu","Exclu",
AI153="SAT","ACTIVE",
AI153="SPARE-ISSUE","SPARE-ISSUE",
AI153="Fiber CAmtel","ACTIVE",
AI153="Fiber AOF","ACTIVE",
AI153="Projet OCM (HUAWEI)","PLANNED WORKS",
AI153="Projet OCM (NOKIA)","PLANNED WORKS",
AI153="ACCESS-ISSUE","ACCESS-ISSUE",
AI153="Projet OCM (ZTE, NOKIA, autres projets)","PLANNED WORKS",
AI153="No root CAuse","No root cause",
AI153="ODU HS","ACTIVE",
AI153="IP &amp; VLAN","ACTIVE",
AI153="Warehouse HUAWEI","SPARE-ISSUE",
AI153="SPARE-HS","SPARE-ISSUE",
AI153="Power Telco","ACTIVE", AI153="no impacts","no impacts"
),"")</f>
        <v>No root cause</v>
      </c>
      <c r="AK153" s="23" t="s">
        <v>5707</v>
      </c>
      <c r="AL153" s="23" t="str">
        <f t="shared" si="8"/>
        <v>ADM_007</v>
      </c>
      <c r="AN153" s="9" t="s">
        <v>5537</v>
      </c>
      <c r="AO153" s="23" t="str">
        <f>_xlfn.XLOOKUP(B153,'INCIDENT-05-03-2026'!E:E,'INCIDENT-05-03-2026'!F:F,"")</f>
        <v/>
      </c>
      <c r="AP153" s="7" t="s">
        <v>5941</v>
      </c>
      <c r="AQ153" s="6"/>
      <c r="AR153" s="7"/>
      <c r="AS153" s="3" t="str">
        <f>_xlfn.XLOOKUP(B153,'[3]tt num | region | site id'!$C:$C,'[3]tt num | region | site id'!$Q:$Q,"")</f>
        <v/>
      </c>
      <c r="AT153" s="24" t="str">
        <f>_xlfn.XLOOKUP(B153,'[4]Cells Huawei 03052026 12h'!$B:$B,'[4]Cells Huawei 03052026 12h'!$T:$T,"")</f>
        <v/>
      </c>
      <c r="AU153" s="24" t="str">
        <f>_xlfn.XLOOKUP(B153,'[5]cells down 02052026 8h50'!$B:$B,'[5]cells down 02052026 8h50'!$R:$R,"")</f>
        <v/>
      </c>
      <c r="AV153" s="24" t="str">
        <f>_xlfn.XLOOKUP(B153,'[5]cells down 02052026 13h50'!$B:$B,'[5]cells down 02052026 13h50'!$R:$R,"")</f>
        <v/>
      </c>
      <c r="AW153" s="24" t="str">
        <f>_xlfn.XLOOKUP(B153,'[5]cells down 02052026 13h50'!$B:$B,'[5]cells down 02052026 13h50'!$R:$R,"")</f>
        <v/>
      </c>
      <c r="AX153" s="24" t="str">
        <f>_xlfn.XLOOKUP(B153,'[6]cell downs 03052026 8h40 '!$B:$B,'[6]cell downs 03052026 8h40 '!$R:$R,"")</f>
        <v/>
      </c>
      <c r="AY153" s="24" t="str">
        <f>_xlfn.XLOOKUP(B153,'[7]ALL SITES DOWN'!$D:$D,'[7]ALL SITES DOWN'!$J:$J,"")</f>
        <v>(05/03/2026 com ran 17h): Power status check Ongoing</v>
      </c>
      <c r="AZ153" s="24" t="str">
        <f>_xlfn.XLOOKUP(B153,'[8]ALL SITES DOWN'!$D:$D,'[8]ALL SITES DOWN'!$J:$J,"")</f>
        <v/>
      </c>
      <c r="BA153" s="9" t="str">
        <f>_xlfn.XLOOKUP(B153,[9]sheet1!$AC:$AC,[9]sheet1!$AF:$AF,"")</f>
        <v/>
      </c>
      <c r="BB153" s="14" t="s">
        <v>5980</v>
      </c>
      <c r="BC153" s="14" t="s">
        <v>5537</v>
      </c>
      <c r="BD153" s="14" t="str">
        <f>_xlfn.XLOOKUP(B153,'[10]cell downs 18042026 17h'!$B:$B,'[10]cell downs 18042026 17h'!$B:$B,"")</f>
        <v/>
      </c>
      <c r="BE153" s="14" t="str">
        <f>_xlfn.XLOOKUP(B153,'[11]Cells Huawei 19042026 15h'!$B:$B,'[11]Cells Huawei 19042026 15h'!$B:$B,"")</f>
        <v/>
      </c>
      <c r="BF153" s="9" t="str">
        <f>_xlfn.XLOOKUP(B153,'[12]cells down 19042026 9H40'!$B:$B,'[12]cells down 19042026 9H40'!$B:$B,"")</f>
        <v/>
      </c>
      <c r="BG153" s="9" t="s">
        <v>5537</v>
      </c>
      <c r="BH153" s="9" t="s">
        <v>5459</v>
      </c>
    </row>
    <row r="154" spans="1:60" s="9" customFormat="1" ht="24" customHeight="1" x14ac:dyDescent="0.3">
      <c r="A154" s="2" t="s">
        <v>819</v>
      </c>
      <c r="B154" s="1" t="s">
        <v>820</v>
      </c>
      <c r="C154" s="3" t="str">
        <f>_xlfn.XLOOKUP(B154,'[1]daily break down'!$D:$D,'[1]daily break down'!$E:$E,"")</f>
        <v>NORD-OUEST</v>
      </c>
      <c r="D154" s="1" t="s">
        <v>11</v>
      </c>
      <c r="E154" s="1" t="s">
        <v>154</v>
      </c>
      <c r="F154" s="3" t="s">
        <v>51</v>
      </c>
      <c r="G154" s="1" t="s">
        <v>819</v>
      </c>
      <c r="H154" s="41" t="str">
        <f>_xlfn.XLOOKUP(B154,[2]CALCULATION!$B:$B,[2]CALCULATION!$H:$H,"")</f>
        <v>NOKIA</v>
      </c>
      <c r="I154" s="34">
        <v>6.426604496629083</v>
      </c>
      <c r="J154" s="34">
        <v>6.0915041995037473</v>
      </c>
      <c r="K154" s="34">
        <v>3.0995278979412091</v>
      </c>
      <c r="L154" s="34">
        <v>3.6096773226188565</v>
      </c>
      <c r="M154" s="34">
        <v>5.5948020540973111</v>
      </c>
      <c r="N154" s="34">
        <v>3.9143188500284531</v>
      </c>
      <c r="O154" s="34">
        <v>8.6721252367167203</v>
      </c>
      <c r="P154" s="34">
        <v>6.8921400625977212</v>
      </c>
      <c r="Q154" s="34">
        <v>3.1696769062168761</v>
      </c>
      <c r="R154" s="34">
        <v>7.0950334724514903</v>
      </c>
      <c r="S154" s="35">
        <v>5.0683987678083655</v>
      </c>
      <c r="T154" s="35">
        <v>17403.285923414747</v>
      </c>
      <c r="U154" s="35">
        <v>2.1168282332009478</v>
      </c>
      <c r="V154" s="35">
        <v>1.2452630031988996</v>
      </c>
      <c r="W154" s="35">
        <v>5.7964004531536632E-3</v>
      </c>
      <c r="X154" s="35">
        <v>2.1259413354336048E-2</v>
      </c>
      <c r="Y154" s="35">
        <v>0.12304420531171441</v>
      </c>
      <c r="Z154" s="35">
        <v>7.82424885784158E-2</v>
      </c>
      <c r="AA154" s="35">
        <v>13.119781862363066</v>
      </c>
      <c r="AB154" s="35">
        <v>5.6167675639469454</v>
      </c>
      <c r="AC154" s="35">
        <v>0</v>
      </c>
      <c r="AD154" s="35">
        <v>3.7591172920358531</v>
      </c>
      <c r="AE154" s="58" t="s">
        <v>5603</v>
      </c>
      <c r="AF154" s="58"/>
      <c r="AG154" s="57" t="str" cm="1">
        <f t="array" ref="AG154">IFERROR(_xlfn.IFS(
AI154="MPR ISSUE","PDH",
AI154="BSS Hardware Issue","BSS",
AI154="Sites strategiques, MLL, Pylone, etc.","ENVTECH",
AI154="AKTIVCO DEFAUT GE &amp; POWER Cabinet","AKTIVCO",
AI154="AKTIVCO Coupure ENEO &amp; Baisse de tension","AKTIVCO GRID ONLY",
AI154="Coupure ENEO &amp; Baisse de tension","IHS GRID ONLY",
AI154="Defaut GE &amp; POWER Cabinet","IHS",
AI154="Sharing","Partners",
AI154="Sites strategiques &amp; DataCenter","SST &amp; DC",
AI154="Exclu","Exclu",
AI154="SAT","SAT",
AI154="SPARE-ISSUE","SPARE-ISSUE",
AI154="Fiber CAmtel","TRANS_FO_CAMTEL",
AI154="Fiber AOF","Fiber AOF",
AI154="Projet OCM (HUAWEI)","TRAVAUX-HUAWEI",
AI154="Projet OCM (NOKIA)","TRAVAUX-NOKIA",
AI154="ACCESS-ISSUE","ACCESS-ISSUE",
AI154="Projet OCM (ZTE, NOKIA, autres projets)","TRAVAUX OCM",
AI154="No root CAuse","No root cause",
AI154="ODU HS","PDH",
AI154="IP &amp; VLAN","PDH",
AI154="Warehouse HUAWEI","SPARE-ISSUE",
AI154="SPARE-HS","SPARE-ISSUE",
AI154="Power Telco","BSS",AI154="no impacts","no impacts"
),"")</f>
        <v>PDH</v>
      </c>
      <c r="AH154" s="57" t="str" cm="1">
        <f t="array" ref="AH154">IFERROR(_xlfn.IFS(
AI154="MPR ISSUE","TX ISSUE",
AI154="BSS Hardware Issue","RAN ISSUE",
AI154="Sites strategiques, MLL, Pylone, etc.","ENVTECH",
AI154="AKTIVCO DEFAUT GE &amp; POWER Cabinet","POWER ISSUE",
AI154="AKTIVCO Coupure ENEO &amp; Baisse de tension","POWER ISSUE",
AI154="Coupure ENEO &amp; Baisse de tension","POWER ISSUE",
AI154="Defaut GE &amp; POWER Cabinet","POWER ISSUE",
AI154="Sharing","POWER ISSUE",
AI154="Sites strategiques &amp; DataCenter","POWER ISSUE",
AI154="Exclu","Exclu",
AI154="SAT","TX ISSUE",
AI154="SPARE-ISSUE","SPARE-ISSUE",
AI154="Fiber CAmtel","TX ISSUE",
AI154="Fiber AOF","TX ISSUE",
AI154="Projet OCM (HUAWEI)","TRAVAUX-HUAWEI",
AI154="Projet OCM (NOKIA)","TRAVAUX -NOKIA",
AI154="ACCESS-ISSUE","ACCESS-ISSUE",
AI154="Projet OCM (ZTE, NOKIA, autres projets)","TRAVAUX OCM",
AI154="No root CAuse","No root cause",
AI154="ODU HS","TX ISSUE",
AI154="IP &amp; VLAN","TX ISSUE",
AI154="Warehouse HUAWEI","SPARE-ISSUE",
AI154="SPARE-HS","SPARE-ISSUE",
AI154="Power Telco","RAN ISSUE",AI154="no impacts","no impacts"
),"")</f>
        <v>TX ISSUE</v>
      </c>
      <c r="AI154" s="85" t="s">
        <v>5914</v>
      </c>
      <c r="AJ154" s="57" t="str" cm="1">
        <f t="array" ref="AJ154">IFERROR(_xlfn.IFS(
AI154="MPR ISSUE","ACTIVE",
AI154="BSS Hardware Issue","ACTIVE",
AI154="Sites strategiques, MLL, Pylone, etc.","PASSIVE",
AI154="AKTIVCO DEFAUT GE &amp; POWER Cabinet","PASSIVE",
AI154="AKTIVCO Coupure ENEO &amp; Baisse de tension","PASSIVE",
AI154="Coupure ENEO &amp; Baisse de tension","PASSIVE",
AI154="Defaut GE &amp; POWER Cabinet","PASSIVE",
AI154="Sharing","PASSIVE",
AI154="Sites strategiques &amp; DataCenter","PASSIVE",
AI154="Exclu","Exclu",
AI154="SAT","ACTIVE",
AI154="SPARE-ISSUE","SPARE-ISSUE",
AI154="Fiber CAmtel","ACTIVE",
AI154="Fiber AOF","ACTIVE",
AI154="Projet OCM (HUAWEI)","PLANNED WORKS",
AI154="Projet OCM (NOKIA)","PLANNED WORKS",
AI154="ACCESS-ISSUE","ACCESS-ISSUE",
AI154="Projet OCM (ZTE, NOKIA, autres projets)","PLANNED WORKS",
AI154="No root CAuse","No root cause",
AI154="ODU HS","ACTIVE",
AI154="IP &amp; VLAN","ACTIVE",
AI154="Warehouse HUAWEI","SPARE-ISSUE",
AI154="SPARE-HS","SPARE-ISSUE",
AI154="Power Telco","ACTIVE", AI154="no impacts","no impacts"
),"")</f>
        <v>ACTIVE</v>
      </c>
      <c r="AK154" s="23" t="s">
        <v>5763</v>
      </c>
      <c r="AL154" s="23" t="str">
        <f t="shared" si="8"/>
        <v>NRO_057</v>
      </c>
      <c r="AN154" s="9" t="s">
        <v>5537</v>
      </c>
      <c r="AO154" s="23" t="str">
        <f>_xlfn.XLOOKUP(B154,'INCIDENT-05-03-2026'!E:E,'INCIDENT-05-03-2026'!F:F,"")</f>
        <v/>
      </c>
      <c r="AP154" s="7" t="s">
        <v>5537</v>
      </c>
      <c r="AQ154" s="6"/>
      <c r="AR154" s="7"/>
      <c r="AS154" s="3" t="str">
        <f>_xlfn.XLOOKUP(B154,'[3]tt num | region | site id'!$C:$C,'[3]tt num | region | site id'!$Q:$Q,"")</f>
        <v/>
      </c>
      <c r="AT154" s="24" t="str">
        <f>_xlfn.XLOOKUP(B154,'[4]Cells Huawei 03052026 12h'!$B:$B,'[4]Cells Huawei 03052026 12h'!$T:$T,"")</f>
        <v/>
      </c>
      <c r="AU154" s="24" t="str">
        <f>_xlfn.XLOOKUP(B154,'[5]cells down 02052026 8h50'!$B:$B,'[5]cells down 02052026 8h50'!$R:$R,"")</f>
        <v/>
      </c>
      <c r="AV154" s="24" t="str">
        <f>_xlfn.XLOOKUP(B154,'[5]cells down 02052026 13h50'!$B:$B,'[5]cells down 02052026 13h50'!$R:$R,"")</f>
        <v/>
      </c>
      <c r="AW154" s="24" t="str">
        <f>_xlfn.XLOOKUP(B154,'[5]cells down 02052026 13h50'!$B:$B,'[5]cells down 02052026 13h50'!$R:$R,"")</f>
        <v/>
      </c>
      <c r="AX154" s="24" t="str">
        <f>_xlfn.XLOOKUP(B154,'[6]cell downs 03052026 8h40 '!$B:$B,'[6]cell downs 03052026 8h40 '!$R:$R,"")</f>
        <v/>
      </c>
      <c r="AY154" s="24" t="str">
        <f>_xlfn.XLOOKUP(B154,'[7]ALL SITES DOWN'!$D:$D,'[7]ALL SITES DOWN'!$J:$J,"")</f>
        <v>(05/03/2026 com ran 17h): 03.05.2026: FME Donald activated is managing with level 0
03.05.2026: Need FME on the site to check MPR status as it's not supervised</v>
      </c>
      <c r="AZ154" s="24" t="str">
        <f>_xlfn.XLOOKUP(B154,'[8]ALL SITES DOWN'!$D:$D,'[8]ALL SITES DOWN'!$J:$J,"")</f>
        <v/>
      </c>
      <c r="BA154" s="9" t="str">
        <f>_xlfn.XLOOKUP(B154,[9]sheet1!$AC:$AC,[9]sheet1!$AF:$AF,"")</f>
        <v>(05/03/2026 ticket)..INC-20260503-00006086...2026-05-03 16:20:42...No power issue, U=54.7V site on GEN. FME TX Jeremiah (674292406/Huawei) is informed...user:OCM_NOC.IHS</v>
      </c>
      <c r="BB154" s="14" t="s">
        <v>5537</v>
      </c>
      <c r="BC154" s="14" t="s">
        <v>5537</v>
      </c>
      <c r="BD154" s="14" t="str">
        <f>_xlfn.XLOOKUP(B154,'[10]cell downs 18042026 17h'!$B:$B,'[10]cell downs 18042026 17h'!$B:$B,"")</f>
        <v/>
      </c>
      <c r="BE154" s="14" t="str">
        <f>_xlfn.XLOOKUP(B154,'[11]Cells Huawei 19042026 15h'!$B:$B,'[11]Cells Huawei 19042026 15h'!$B:$B,"")</f>
        <v/>
      </c>
      <c r="BF154" s="9" t="str">
        <f>_xlfn.XLOOKUP(B154,'[12]cells down 19042026 9H40'!$B:$B,'[12]cells down 19042026 9H40'!$B:$B,"")</f>
        <v/>
      </c>
      <c r="BG154" s="9" t="s">
        <v>820</v>
      </c>
      <c r="BH154" s="9" t="s">
        <v>5537</v>
      </c>
    </row>
    <row r="155" spans="1:60" s="9" customFormat="1" x14ac:dyDescent="0.3">
      <c r="A155" s="1" t="s">
        <v>346</v>
      </c>
      <c r="B155" s="1" t="s">
        <v>347</v>
      </c>
      <c r="C155" s="3" t="str">
        <f>_xlfn.XLOOKUP(B155,'[1]daily break down'!$D:$D,'[1]daily break down'!$E:$E,"")</f>
        <v>Douala</v>
      </c>
      <c r="D155" s="1" t="s">
        <v>21</v>
      </c>
      <c r="E155" s="1" t="s">
        <v>30</v>
      </c>
      <c r="F155" s="3" t="s">
        <v>31</v>
      </c>
      <c r="G155" s="1" t="s">
        <v>32</v>
      </c>
      <c r="H155" s="42" t="str">
        <f>_xlfn.XLOOKUP(B155,[2]CALCULATION!$B:$B,[2]CALCULATION!$H:$H,"")</f>
        <v>ZTE</v>
      </c>
      <c r="I155" s="34">
        <v>5.7792431078123352</v>
      </c>
      <c r="J155" s="34">
        <v>36.946220818244846</v>
      </c>
      <c r="K155" s="34">
        <v>36.150562304349194</v>
      </c>
      <c r="L155" s="34">
        <v>9.8567343828920198</v>
      </c>
      <c r="M155" s="34">
        <v>5.7327827287955184</v>
      </c>
      <c r="N155" s="34">
        <v>2.0288293339953718</v>
      </c>
      <c r="O155" s="34">
        <v>6.5621495407110642</v>
      </c>
      <c r="P155" s="34">
        <v>11.718573878601617</v>
      </c>
      <c r="Q155" s="34">
        <v>19.542198508702096</v>
      </c>
      <c r="R155" s="34">
        <v>28.048924473437143</v>
      </c>
      <c r="S155" s="35">
        <v>3.1719330085922279</v>
      </c>
      <c r="T155" s="35">
        <v>4.120723504921056</v>
      </c>
      <c r="U155" s="35">
        <v>14.279708960057992</v>
      </c>
      <c r="V155" s="35">
        <v>1.8149154046565257</v>
      </c>
      <c r="W155" s="35">
        <v>4.120723504921056</v>
      </c>
      <c r="X155" s="35">
        <v>26.781189271558333</v>
      </c>
      <c r="Y155" s="35">
        <v>20.306039242879525</v>
      </c>
      <c r="Z155" s="35">
        <v>30.839632682995038</v>
      </c>
      <c r="AA155" s="35">
        <v>1.1776404925482298</v>
      </c>
      <c r="AB155" s="35">
        <v>1.5483099918058143</v>
      </c>
      <c r="AC155" s="35">
        <v>5.8247941961227223</v>
      </c>
      <c r="AD155" s="35">
        <v>3.7255160044858782</v>
      </c>
      <c r="AE155" s="58" t="s">
        <v>5560</v>
      </c>
      <c r="AF155" s="58"/>
      <c r="AG155" s="57" t="str" cm="1">
        <f t="array" ref="AG155">IFERROR(_xlfn.IFS(
AI155="MPR ISSUE","PDH",
AI155="BSS Hardware Issue","BSS",
AI155="Sites strategiques, MLL, Pylone, etc.","ENVTECH",
AI155="AKTIVCO DEFAUT GE &amp; POWER Cabinet","AKTIVCO",
AI155="AKTIVCO Coupure ENEO &amp; Baisse de tension","AKTIVCO GRID ONLY",
AI155="Coupure ENEO &amp; Baisse de tension","IHS GRID ONLY",
AI155="Defaut GE &amp; POWER Cabinet","IHS",
AI155="Sharing","Partners",
AI155="Sites strategiques &amp; DataCenter","SST &amp; DC",
AI155="Exclu","Exclu",
AI155="SAT","SAT",
AI155="SPARE-ISSUE","SPARE-ISSUE",
AI155="Fiber CAmtel","TRANS_FO_CAMTEL",
AI155="Fiber AOF","Fiber AOF",
AI155="Projet OCM (HUAWEI)","TRAVAUX-HUAWEI",
AI155="Projet OCM (NOKIA)","TRAVAUX-NOKIA",
AI155="ACCESS-ISSUE","ACCESS-ISSUE",
AI155="Projet OCM (ZTE, NOKIA, autres projets)","TRAVAUX OCM",
AI155="No root CAuse","No root cause",
AI155="ODU HS","PDH",
AI155="IP &amp; VLAN","PDH",
AI155="Warehouse HUAWEI","SPARE-ISSUE",
AI155="SPARE-HS","SPARE-ISSUE",
AI155="Power Telco","BSS",AI155="no impacts","no impacts"
),"")</f>
        <v>No root cause</v>
      </c>
      <c r="AH155" s="57" t="str" cm="1">
        <f t="array" ref="AH155">IFERROR(_xlfn.IFS(
AI155="MPR ISSUE","TX ISSUE",
AI155="BSS Hardware Issue","RAN ISSUE",
AI155="Sites strategiques, MLL, Pylone, etc.","ENVTECH",
AI155="AKTIVCO DEFAUT GE &amp; POWER Cabinet","POWER ISSUE",
AI155="AKTIVCO Coupure ENEO &amp; Baisse de tension","POWER ISSUE",
AI155="Coupure ENEO &amp; Baisse de tension","POWER ISSUE",
AI155="Defaut GE &amp; POWER Cabinet","POWER ISSUE",
AI155="Sharing","POWER ISSUE",
AI155="Sites strategiques &amp; DataCenter","POWER ISSUE",
AI155="Exclu","Exclu",
AI155="SAT","TX ISSUE",
AI155="SPARE-ISSUE","SPARE-ISSUE",
AI155="Fiber CAmtel","TX ISSUE",
AI155="Fiber AOF","TX ISSUE",
AI155="Projet OCM (HUAWEI)","TRAVAUX-HUAWEI",
AI155="Projet OCM (NOKIA)","TRAVAUX -NOKIA",
AI155="ACCESS-ISSUE","ACCESS-ISSUE",
AI155="Projet OCM (ZTE, NOKIA, autres projets)","TRAVAUX OCM",
AI155="No root CAuse","No root cause",
AI155="ODU HS","TX ISSUE",
AI155="IP &amp; VLAN","TX ISSUE",
AI155="Warehouse HUAWEI","SPARE-ISSUE",
AI155="SPARE-HS","SPARE-ISSUE",
AI155="Power Telco","RAN ISSUE",AI155="no impacts","no impacts"
),"")</f>
        <v>No root cause</v>
      </c>
      <c r="AI155" s="85" t="s">
        <v>5912</v>
      </c>
      <c r="AJ155" s="57" t="str" cm="1">
        <f t="array" ref="AJ155">IFERROR(_xlfn.IFS(
AI155="MPR ISSUE","ACTIVE",
AI155="BSS Hardware Issue","ACTIVE",
AI155="Sites strategiques, MLL, Pylone, etc.","PASSIVE",
AI155="AKTIVCO DEFAUT GE &amp; POWER Cabinet","PASSIVE",
AI155="AKTIVCO Coupure ENEO &amp; Baisse de tension","PASSIVE",
AI155="Coupure ENEO &amp; Baisse de tension","PASSIVE",
AI155="Defaut GE &amp; POWER Cabinet","PASSIVE",
AI155="Sharing","PASSIVE",
AI155="Sites strategiques &amp; DataCenter","PASSIVE",
AI155="Exclu","Exclu",
AI155="SAT","ACTIVE",
AI155="SPARE-ISSUE","SPARE-ISSUE",
AI155="Fiber CAmtel","ACTIVE",
AI155="Fiber AOF","ACTIVE",
AI155="Projet OCM (HUAWEI)","PLANNED WORKS",
AI155="Projet OCM (NOKIA)","PLANNED WORKS",
AI155="ACCESS-ISSUE","ACCESS-ISSUE",
AI155="Projet OCM (ZTE, NOKIA, autres projets)","PLANNED WORKS",
AI155="No root CAuse","No root cause",
AI155="ODU HS","ACTIVE",
AI155="IP &amp; VLAN","ACTIVE",
AI155="Warehouse HUAWEI","SPARE-ISSUE",
AI155="SPARE-HS","SPARE-ISSUE",
AI155="Power Telco","ACTIVE", AI155="no impacts","no impacts"
),"")</f>
        <v>No root cause</v>
      </c>
      <c r="AK155" s="23" t="s">
        <v>5668</v>
      </c>
      <c r="AL155" s="23" t="str">
        <f t="shared" si="8"/>
        <v>LIT_718</v>
      </c>
      <c r="AN155" s="9" t="s">
        <v>5537</v>
      </c>
      <c r="AO155" s="23" t="str">
        <f>_xlfn.XLOOKUP(B155,'INCIDENT-05-03-2026'!E:E,'INCIDENT-05-03-2026'!F:F,"")</f>
        <v/>
      </c>
      <c r="AP155" s="7" t="s">
        <v>5941</v>
      </c>
      <c r="AQ155" s="6"/>
      <c r="AR155" s="7"/>
      <c r="AS155" s="3" t="str">
        <f>_xlfn.XLOOKUP(B155,'[3]tt num | region | site id'!$C:$C,'[3]tt num | region | site id'!$Q:$Q,"")</f>
        <v/>
      </c>
      <c r="AT155" s="24" t="str">
        <f>_xlfn.XLOOKUP(B155,'[4]Cells Huawei 03052026 12h'!$B:$B,'[4]Cells Huawei 03052026 12h'!$T:$T,"")</f>
        <v/>
      </c>
      <c r="AU155" s="24" t="str">
        <f>_xlfn.XLOOKUP(B155,'[5]cells down 02052026 8h50'!$B:$B,'[5]cells down 02052026 8h50'!$R:$R,"")</f>
        <v/>
      </c>
      <c r="AV155" s="24" t="str">
        <f>_xlfn.XLOOKUP(B155,'[5]cells down 02052026 13h50'!$B:$B,'[5]cells down 02052026 13h50'!$R:$R,"")</f>
        <v/>
      </c>
      <c r="AW155" s="24" t="str">
        <f>_xlfn.XLOOKUP(B155,'[5]cells down 02052026 13h50'!$B:$B,'[5]cells down 02052026 13h50'!$R:$R,"")</f>
        <v/>
      </c>
      <c r="AX155" s="24" t="str">
        <f>_xlfn.XLOOKUP(B155,'[6]cell downs 03052026 8h40 '!$B:$B,'[6]cell downs 03052026 8h40 '!$R:$R,"")</f>
        <v/>
      </c>
      <c r="AY155" s="24" t="str">
        <f>_xlfn.XLOOKUP(B155,'[7]ALL SITES DOWN'!$D:$D,'[7]ALL SITES DOWN'!$J:$J,"")</f>
        <v/>
      </c>
      <c r="AZ155" s="24" t="str">
        <f>_xlfn.XLOOKUP(B155,'[8]ALL SITES DOWN'!$D:$D,'[8]ALL SITES DOWN'!$J:$J,"")</f>
        <v/>
      </c>
      <c r="BA155" s="9" t="str">
        <f>_xlfn.XLOOKUP(B155,[9]sheet1!$AC:$AC,[9]sheet1!$AF:$AF,"")</f>
        <v>(05/03/2026 ticket)..INC-20260503-00002813</v>
      </c>
      <c r="BB155" s="14" t="s">
        <v>5980</v>
      </c>
      <c r="BC155" s="14" t="s">
        <v>5537</v>
      </c>
      <c r="BD155" s="14" t="str">
        <f>_xlfn.XLOOKUP(B155,'[10]cell downs 18042026 17h'!$B:$B,'[10]cell downs 18042026 17h'!$B:$B,"")</f>
        <v/>
      </c>
      <c r="BE155" s="14" t="str">
        <f>_xlfn.XLOOKUP(B155,'[11]Cells Huawei 19042026 15h'!$B:$B,'[11]Cells Huawei 19042026 15h'!$B:$B,"")</f>
        <v/>
      </c>
      <c r="BF155" s="9" t="str">
        <f>_xlfn.XLOOKUP(B155,'[12]cells down 19042026 9H40'!$B:$B,'[12]cells down 19042026 9H40'!$B:$B,"")</f>
        <v/>
      </c>
      <c r="BG155" s="9" t="s">
        <v>5537</v>
      </c>
      <c r="BH155" s="9" t="s">
        <v>12</v>
      </c>
    </row>
    <row r="156" spans="1:60" s="9" customFormat="1" x14ac:dyDescent="0.3">
      <c r="A156" s="1" t="s">
        <v>4193</v>
      </c>
      <c r="B156" s="8" t="s">
        <v>4194</v>
      </c>
      <c r="C156" s="3" t="str">
        <f>_xlfn.XLOOKUP(B156,'[1]daily break down'!$D:$D,'[1]daily break down'!$E:$E,"")</f>
        <v>Douala</v>
      </c>
      <c r="D156" s="1" t="s">
        <v>21</v>
      </c>
      <c r="E156" s="1" t="s">
        <v>22</v>
      </c>
      <c r="F156" s="3" t="s">
        <v>31</v>
      </c>
      <c r="G156" s="1" t="s">
        <v>32</v>
      </c>
      <c r="H156" s="42" t="str">
        <f>_xlfn.XLOOKUP(B156,[2]CALCULATION!$B:$B,[2]CALCULATION!$H:$H,"")</f>
        <v>ZTE</v>
      </c>
      <c r="I156" s="34">
        <v>2.0533347316034725</v>
      </c>
      <c r="J156" s="34">
        <v>22.951552079855492</v>
      </c>
      <c r="K156" s="34">
        <v>28.48340481632723</v>
      </c>
      <c r="L156" s="34">
        <v>27.774139421801038</v>
      </c>
      <c r="M156" s="34">
        <v>20.065925583492426</v>
      </c>
      <c r="N156" s="34">
        <v>2.9322295560064267</v>
      </c>
      <c r="O156" s="34">
        <v>6.2190918092759256E-2</v>
      </c>
      <c r="P156" s="34">
        <v>8.0218615255983305</v>
      </c>
      <c r="Q156" s="34">
        <v>6.6035090873291047</v>
      </c>
      <c r="R156" s="34">
        <v>1.156961530449472</v>
      </c>
      <c r="S156" s="35">
        <v>0.36362157673506712</v>
      </c>
      <c r="T156" s="35">
        <v>0</v>
      </c>
      <c r="U156" s="35">
        <v>1.0206301917912985</v>
      </c>
      <c r="V156" s="35">
        <v>2.0140083839136156</v>
      </c>
      <c r="W156" s="35">
        <v>0</v>
      </c>
      <c r="X156" s="35">
        <v>4.3879464833505972</v>
      </c>
      <c r="Y156" s="35">
        <v>0</v>
      </c>
      <c r="Z156" s="35">
        <v>10.231966595611715</v>
      </c>
      <c r="AA156" s="35">
        <v>1.1936271277212251</v>
      </c>
      <c r="AB156" s="35">
        <v>1.097906062677017</v>
      </c>
      <c r="AC156" s="35">
        <v>6.0735331617297774</v>
      </c>
      <c r="AD156" s="35">
        <v>3.7063076251380416</v>
      </c>
      <c r="AE156" s="58" t="s">
        <v>5560</v>
      </c>
      <c r="AF156" s="58"/>
      <c r="AG156" s="57" t="str" cm="1">
        <f t="array" ref="AG156">IFERROR(_xlfn.IFS(
AI156="MPR ISSUE","PDH",
AI156="BSS Hardware Issue","BSS",
AI156="Sites strategiques, MLL, Pylone, etc.","ENVTECH",
AI156="AKTIVCO DEFAUT GE &amp; POWER Cabinet","AKTIVCO",
AI156="AKTIVCO Coupure ENEO &amp; Baisse de tension","AKTIVCO GRID ONLY",
AI156="Coupure ENEO &amp; Baisse de tension","IHS GRID ONLY",
AI156="Defaut GE &amp; POWER Cabinet","IHS",
AI156="Sharing","Partners",
AI156="Sites strategiques &amp; DataCenter","SST &amp; DC",
AI156="Exclu","Exclu",
AI156="SAT","SAT",
AI156="SPARE-ISSUE","SPARE-ISSUE",
AI156="Fiber CAmtel","TRANS_FO_CAMTEL",
AI156="Fiber AOF","Fiber AOF",
AI156="Projet OCM (HUAWEI)","TRAVAUX-HUAWEI",
AI156="Projet OCM (NOKIA)","TRAVAUX-NOKIA",
AI156="ACCESS-ISSUE","ACCESS-ISSUE",
AI156="Projet OCM (ZTE, NOKIA, autres projets)","TRAVAUX OCM",
AI156="No root CAuse","No root cause",
AI156="ODU HS","PDH",
AI156="IP &amp; VLAN","PDH",
AI156="Warehouse HUAWEI","SPARE-ISSUE",
AI156="SPARE-HS","SPARE-ISSUE",
AI156="Power Telco","BSS",AI156="no impacts","no impacts"
),"")</f>
        <v>PDH</v>
      </c>
      <c r="AH156" s="57" t="str" cm="1">
        <f t="array" ref="AH156">IFERROR(_xlfn.IFS(
AI156="MPR ISSUE","TX ISSUE",
AI156="BSS Hardware Issue","RAN ISSUE",
AI156="Sites strategiques, MLL, Pylone, etc.","ENVTECH",
AI156="AKTIVCO DEFAUT GE &amp; POWER Cabinet","POWER ISSUE",
AI156="AKTIVCO Coupure ENEO &amp; Baisse de tension","POWER ISSUE",
AI156="Coupure ENEO &amp; Baisse de tension","POWER ISSUE",
AI156="Defaut GE &amp; POWER Cabinet","POWER ISSUE",
AI156="Sharing","POWER ISSUE",
AI156="Sites strategiques &amp; DataCenter","POWER ISSUE",
AI156="Exclu","Exclu",
AI156="SAT","TX ISSUE",
AI156="SPARE-ISSUE","SPARE-ISSUE",
AI156="Fiber CAmtel","TX ISSUE",
AI156="Fiber AOF","TX ISSUE",
AI156="Projet OCM (HUAWEI)","TRAVAUX-HUAWEI",
AI156="Projet OCM (NOKIA)","TRAVAUX -NOKIA",
AI156="ACCESS-ISSUE","ACCESS-ISSUE",
AI156="Projet OCM (ZTE, NOKIA, autres projets)","TRAVAUX OCM",
AI156="No root CAuse","No root cause",
AI156="ODU HS","TX ISSUE",
AI156="IP &amp; VLAN","TX ISSUE",
AI156="Warehouse HUAWEI","SPARE-ISSUE",
AI156="SPARE-HS","SPARE-ISSUE",
AI156="Power Telco","RAN ISSUE",AI156="no impacts","no impacts"
),"")</f>
        <v>TX ISSUE</v>
      </c>
      <c r="AI156" s="85" t="s">
        <v>5914</v>
      </c>
      <c r="AJ156" s="57" t="str" cm="1">
        <f t="array" ref="AJ156">IFERROR(_xlfn.IFS(
AI156="MPR ISSUE","ACTIVE",
AI156="BSS Hardware Issue","ACTIVE",
AI156="Sites strategiques, MLL, Pylone, etc.","PASSIVE",
AI156="AKTIVCO DEFAUT GE &amp; POWER Cabinet","PASSIVE",
AI156="AKTIVCO Coupure ENEO &amp; Baisse de tension","PASSIVE",
AI156="Coupure ENEO &amp; Baisse de tension","PASSIVE",
AI156="Defaut GE &amp; POWER Cabinet","PASSIVE",
AI156="Sharing","PASSIVE",
AI156="Sites strategiques &amp; DataCenter","PASSIVE",
AI156="Exclu","Exclu",
AI156="SAT","ACTIVE",
AI156="SPARE-ISSUE","SPARE-ISSUE",
AI156="Fiber CAmtel","ACTIVE",
AI156="Fiber AOF","ACTIVE",
AI156="Projet OCM (HUAWEI)","PLANNED WORKS",
AI156="Projet OCM (NOKIA)","PLANNED WORKS",
AI156="ACCESS-ISSUE","ACCESS-ISSUE",
AI156="Projet OCM (ZTE, NOKIA, autres projets)","PLANNED WORKS",
AI156="No root CAuse","No root cause",
AI156="ODU HS","ACTIVE",
AI156="IP &amp; VLAN","ACTIVE",
AI156="Warehouse HUAWEI","SPARE-ISSUE",
AI156="SPARE-HS","SPARE-ISSUE",
AI156="Power Telco","ACTIVE", AI156="no impacts","no impacts"
),"")</f>
        <v>ACTIVE</v>
      </c>
      <c r="AK156" s="23" t="s">
        <v>5658</v>
      </c>
      <c r="AL156" s="127" t="str">
        <f>IFERROR(MID(AM156, SEARCH("CTR_", AM156), 7), IFERROR(MID(AM156, SEARCH("SUO_", AM156), 7), IFERROR(MID(AM156, SEARCH("SUD_", AM156), 7), IFERROR(MID(AM156, SEARCH("NRO_", AM156), 7), IFERROR(MID(AM156, SEARCH("ADM_", AM156), 7), IFERROR(MID(AM156, SEARCH("NRD_", AM156), 7), IFERROR(MID(AM156, SEARCH("EXN_", AM156), 7), IFERROR(MID(AM156, SEARCH("LIT_", AM156), 7), IFERROR(MID(AM156, SEARCH("EST_", AM156), 7), MID(AM156, SEARCH("OST_",AM156), 7))))))))))</f>
        <v>LIT_620</v>
      </c>
      <c r="AM156" s="9" t="s">
        <v>5919</v>
      </c>
      <c r="AN156" s="9" t="s">
        <v>5537</v>
      </c>
      <c r="AO156" s="23" t="str">
        <f>_xlfn.XLOOKUP(B156,'INCIDENT-05-03-2026'!E:E,'INCIDENT-05-03-2026'!F:F,"")</f>
        <v xml:space="preserve">(05/03/2026 incident) :impacted by LIT_620_Z_Notre-Dame-de-Yassa  ,Plantage MPR || Action reset MPR </v>
      </c>
      <c r="AP156" s="7" t="s">
        <v>5941</v>
      </c>
      <c r="AQ156" s="6"/>
      <c r="AR156" s="7"/>
      <c r="AS156" s="3" t="str">
        <f>_xlfn.XLOOKUP(B156,'[3]tt num | region | site id'!$C:$C,'[3]tt num | region | site id'!$Q:$Q,"")</f>
        <v/>
      </c>
      <c r="AT156" s="24" t="str">
        <f>_xlfn.XLOOKUP(B156,'[4]Cells Huawei 03052026 12h'!$B:$B,'[4]Cells Huawei 03052026 12h'!$T:$T,"")</f>
        <v/>
      </c>
      <c r="AU156" s="24" t="str">
        <f>_xlfn.XLOOKUP(B156,'[5]cells down 02052026 8h50'!$B:$B,'[5]cells down 02052026 8h50'!$R:$R,"")</f>
        <v/>
      </c>
      <c r="AV156" s="24" t="str">
        <f>_xlfn.XLOOKUP(B156,'[5]cells down 02052026 13h50'!$B:$B,'[5]cells down 02052026 13h50'!$R:$R,"")</f>
        <v/>
      </c>
      <c r="AW156" s="24" t="str">
        <f>_xlfn.XLOOKUP(B156,'[5]cells down 02052026 13h50'!$B:$B,'[5]cells down 02052026 13h50'!$R:$R,"")</f>
        <v/>
      </c>
      <c r="AX156" s="24" t="str">
        <f>_xlfn.XLOOKUP(B156,'[6]cell downs 03052026 8h40 '!$B:$B,'[6]cell downs 03052026 8h40 '!$R:$R,"")</f>
        <v/>
      </c>
      <c r="AY156" s="24" t="str">
        <f>_xlfn.XLOOKUP(B156,'[7]ALL SITES DOWN'!$D:$D,'[7]ALL SITES DOWN'!$J:$J,"")</f>
        <v/>
      </c>
      <c r="AZ156" s="24" t="str">
        <f>_xlfn.XLOOKUP(B156,'[8]ALL SITES DOWN'!$D:$D,'[8]ALL SITES DOWN'!$J:$J,"")</f>
        <v/>
      </c>
      <c r="BA156" s="9" t="str">
        <f>_xlfn.XLOOKUP(B156,[9]sheet1!$AC:$AC,[9]sheet1!$AF:$AF,"")</f>
        <v/>
      </c>
      <c r="BB156" s="14" t="s">
        <v>5980</v>
      </c>
      <c r="BC156" s="14" t="s">
        <v>5537</v>
      </c>
      <c r="BD156" s="14" t="str">
        <f>_xlfn.XLOOKUP(B156,'[10]cell downs 18042026 17h'!$B:$B,'[10]cell downs 18042026 17h'!$B:$B,"")</f>
        <v/>
      </c>
      <c r="BE156" s="14" t="str">
        <f>_xlfn.XLOOKUP(B156,'[11]Cells Huawei 19042026 15h'!$B:$B,'[11]Cells Huawei 19042026 15h'!$B:$B,"")</f>
        <v/>
      </c>
      <c r="BF156" s="9" t="str">
        <f>_xlfn.XLOOKUP(B156,'[12]cells down 19042026 9H40'!$B:$B,'[12]cells down 19042026 9H40'!$B:$B,"")</f>
        <v/>
      </c>
      <c r="BG156" s="9" t="s">
        <v>5537</v>
      </c>
      <c r="BH156" s="9" t="s">
        <v>5537</v>
      </c>
    </row>
    <row r="157" spans="1:60" s="9" customFormat="1" x14ac:dyDescent="0.3">
      <c r="A157" s="1" t="s">
        <v>4541</v>
      </c>
      <c r="B157" s="8" t="s">
        <v>4542</v>
      </c>
      <c r="C157" s="3" t="str">
        <f>_xlfn.XLOOKUP(B157,'[1]daily break down'!$D:$D,'[1]daily break down'!$E:$E,"")</f>
        <v>Yaounde</v>
      </c>
      <c r="D157" s="1" t="s">
        <v>11</v>
      </c>
      <c r="E157" s="1" t="s">
        <v>12</v>
      </c>
      <c r="F157" s="3" t="s">
        <v>37</v>
      </c>
      <c r="G157" s="1" t="s">
        <v>38</v>
      </c>
      <c r="H157" s="42" t="str">
        <f>_xlfn.XLOOKUP(B157,[2]CALCULATION!$B:$B,[2]CALCULATION!$H:$H,"")</f>
        <v>ZTE</v>
      </c>
      <c r="I157" s="34">
        <v>0</v>
      </c>
      <c r="J157" s="34">
        <v>0</v>
      </c>
      <c r="K157" s="34">
        <v>0</v>
      </c>
      <c r="L157" s="34">
        <v>0</v>
      </c>
      <c r="M157" s="34">
        <v>0</v>
      </c>
      <c r="N157" s="34">
        <v>0</v>
      </c>
      <c r="O157" s="34">
        <v>0</v>
      </c>
      <c r="P157" s="34">
        <v>0</v>
      </c>
      <c r="Q157" s="34">
        <v>0</v>
      </c>
      <c r="R157" s="34">
        <v>0</v>
      </c>
      <c r="S157" s="35">
        <v>0</v>
      </c>
      <c r="T157" s="35">
        <v>3.4689227327335093E-2</v>
      </c>
      <c r="U157" s="35">
        <v>0</v>
      </c>
      <c r="V157" s="35">
        <v>0</v>
      </c>
      <c r="W157" s="35">
        <v>3.4689227327335093E-2</v>
      </c>
      <c r="X157" s="35">
        <v>0.1329605088561866</v>
      </c>
      <c r="Y157" s="35">
        <v>0.11517893577374269</v>
      </c>
      <c r="Z157" s="35">
        <v>0</v>
      </c>
      <c r="AA157" s="35">
        <v>2.8246386021286201</v>
      </c>
      <c r="AB157" s="35">
        <v>2.5211569781477059</v>
      </c>
      <c r="AC157" s="35">
        <v>4.6170439099343996</v>
      </c>
      <c r="AD157" s="35">
        <v>3.6574751807050125</v>
      </c>
      <c r="AE157" s="58" t="s">
        <v>5560</v>
      </c>
      <c r="AF157" s="58"/>
      <c r="AG157" s="57" t="str" cm="1">
        <f t="array" ref="AG157">IFERROR(_xlfn.IFS(
AI157="MPR ISSUE","PDH",
AI157="BSS Hardware Issue","BSS",
AI157="Sites strategiques, MLL, Pylone, etc.","ENVTECH",
AI157="AKTIVCO DEFAUT GE &amp; POWER Cabinet","AKTIVCO",
AI157="AKTIVCO Coupure ENEO &amp; Baisse de tension","AKTIVCO GRID ONLY",
AI157="Coupure ENEO &amp; Baisse de tension","IHS GRID ONLY",
AI157="Defaut GE &amp; POWER Cabinet","IHS",
AI157="Sharing","Partners",
AI157="Sites strategiques &amp; DataCenter","SST &amp; DC",
AI157="Exclu","Exclu",
AI157="SAT","SAT",
AI157="SPARE-ISSUE","SPARE-ISSUE",
AI157="Fiber CAmtel","TRANS_FO_CAMTEL",
AI157="Fiber AOF","Fiber AOF",
AI157="Projet OCM (HUAWEI)","TRAVAUX-HUAWEI",
AI157="Projet OCM (NOKIA)","TRAVAUX-NOKIA",
AI157="ACCESS-ISSUE","ACCESS-ISSUE",
AI157="Projet OCM (ZTE, NOKIA, autres projets)","TRAVAUX OCM",
AI157="No root CAuse","No root cause",
AI157="ODU HS","PDH",
AI157="IP &amp; VLAN","PDH",
AI157="Warehouse HUAWEI","SPARE-ISSUE",
AI157="SPARE-HS","SPARE-ISSUE",
AI157="Power Telco","BSS",AI157="no impacts","no impacts"
),"")</f>
        <v>IHS</v>
      </c>
      <c r="AH157" s="57" t="str" cm="1">
        <f t="array" ref="AH157">IFERROR(_xlfn.IFS(
AI157="MPR ISSUE","TX ISSUE",
AI157="BSS Hardware Issue","RAN ISSUE",
AI157="Sites strategiques, MLL, Pylone, etc.","ENVTECH",
AI157="AKTIVCO DEFAUT GE &amp; POWER Cabinet","POWER ISSUE",
AI157="AKTIVCO Coupure ENEO &amp; Baisse de tension","POWER ISSUE",
AI157="Coupure ENEO &amp; Baisse de tension","POWER ISSUE",
AI157="Defaut GE &amp; POWER Cabinet","POWER ISSUE",
AI157="Sharing","POWER ISSUE",
AI157="Sites strategiques &amp; DataCenter","POWER ISSUE",
AI157="Exclu","Exclu",
AI157="SAT","TX ISSUE",
AI157="SPARE-ISSUE","SPARE-ISSUE",
AI157="Fiber CAmtel","TX ISSUE",
AI157="Fiber AOF","TX ISSUE",
AI157="Projet OCM (HUAWEI)","TRAVAUX-HUAWEI",
AI157="Projet OCM (NOKIA)","TRAVAUX -NOKIA",
AI157="ACCESS-ISSUE","ACCESS-ISSUE",
AI157="Projet OCM (ZTE, NOKIA, autres projets)","TRAVAUX OCM",
AI157="No root CAuse","No root cause",
AI157="ODU HS","TX ISSUE",
AI157="IP &amp; VLAN","TX ISSUE",
AI157="Warehouse HUAWEI","SPARE-ISSUE",
AI157="SPARE-HS","SPARE-ISSUE",
AI157="Power Telco","RAN ISSUE",AI157="no impacts","no impacts"
),"")</f>
        <v>POWER ISSUE</v>
      </c>
      <c r="AI157" s="85" t="s">
        <v>5330</v>
      </c>
      <c r="AJ157" s="57" t="str" cm="1">
        <f t="array" ref="AJ157">IFERROR(_xlfn.IFS(
AI157="MPR ISSUE","ACTIVE",
AI157="BSS Hardware Issue","ACTIVE",
AI157="Sites strategiques, MLL, Pylone, etc.","PASSIVE",
AI157="AKTIVCO DEFAUT GE &amp; POWER Cabinet","PASSIVE",
AI157="AKTIVCO Coupure ENEO &amp; Baisse de tension","PASSIVE",
AI157="Coupure ENEO &amp; Baisse de tension","PASSIVE",
AI157="Defaut GE &amp; POWER Cabinet","PASSIVE",
AI157="Sharing","PASSIVE",
AI157="Sites strategiques &amp; DataCenter","PASSIVE",
AI157="Exclu","Exclu",
AI157="SAT","ACTIVE",
AI157="SPARE-ISSUE","SPARE-ISSUE",
AI157="Fiber CAmtel","ACTIVE",
AI157="Fiber AOF","ACTIVE",
AI157="Projet OCM (HUAWEI)","PLANNED WORKS",
AI157="Projet OCM (NOKIA)","PLANNED WORKS",
AI157="ACCESS-ISSUE","ACCESS-ISSUE",
AI157="Projet OCM (ZTE, NOKIA, autres projets)","PLANNED WORKS",
AI157="No root CAuse","No root cause",
AI157="ODU HS","ACTIVE",
AI157="IP &amp; VLAN","ACTIVE",
AI157="Warehouse HUAWEI","SPARE-ISSUE",
AI157="SPARE-HS","SPARE-ISSUE",
AI157="Power Telco","ACTIVE", AI157="no impacts","no impacts"
),"")</f>
        <v>PASSIVE</v>
      </c>
      <c r="AK157" s="23" t="s">
        <v>5764</v>
      </c>
      <c r="AL157" s="23" t="str">
        <f t="shared" ref="AL157:AL186" si="9">B157</f>
        <v>CTR_370</v>
      </c>
      <c r="AN157" s="9" t="s">
        <v>5537</v>
      </c>
      <c r="AO157" s="23" t="str">
        <f>_xlfn.XLOOKUP(B157,'INCIDENT-05-03-2026'!E:E,'INCIDENT-05-03-2026'!F:F,"")</f>
        <v/>
      </c>
      <c r="AP157" s="7" t="s">
        <v>5941</v>
      </c>
      <c r="AQ157" s="6"/>
      <c r="AR157" s="7"/>
      <c r="AS157" s="3" t="str">
        <f>_xlfn.XLOOKUP(B157,'[3]tt num | region | site id'!$C:$C,'[3]tt num | region | site id'!$Q:$Q,"")</f>
        <v>(hourly IHS): 03/05/2026 13:17 1:55:33 0V Fme Ahanda is on site</v>
      </c>
      <c r="AT157" s="24" t="str">
        <f>_xlfn.XLOOKUP(B157,'[4]Cells Huawei 03052026 12h'!$B:$B,'[4]Cells Huawei 03052026 12h'!$T:$T,"")</f>
        <v/>
      </c>
      <c r="AU157" s="24" t="str">
        <f>_xlfn.XLOOKUP(B157,'[5]cells down 02052026 8h50'!$B:$B,'[5]cells down 02052026 8h50'!$R:$R,"")</f>
        <v/>
      </c>
      <c r="AV157" s="24" t="str">
        <f>_xlfn.XLOOKUP(B157,'[5]cells down 02052026 13h50'!$B:$B,'[5]cells down 02052026 13h50'!$R:$R,"")</f>
        <v/>
      </c>
      <c r="AW157" s="24" t="str">
        <f>_xlfn.XLOOKUP(B157,'[5]cells down 02052026 13h50'!$B:$B,'[5]cells down 02052026 13h50'!$R:$R,"")</f>
        <v/>
      </c>
      <c r="AX157" s="24" t="str">
        <f>_xlfn.XLOOKUP(B157,'[6]cell downs 03052026 8h40 '!$B:$B,'[6]cell downs 03052026 8h40 '!$R:$R,"")</f>
        <v/>
      </c>
      <c r="AY157" s="24" t="str">
        <f>_xlfn.XLOOKUP(B157,'[7]ALL SITES DOWN'!$D:$D,'[7]ALL SITES DOWN'!$J:$J,"")</f>
        <v/>
      </c>
      <c r="AZ157" s="24" t="str">
        <f>_xlfn.XLOOKUP(B157,'[8]ALL SITES DOWN'!$D:$D,'[8]ALL SITES DOWN'!$J:$J,"")</f>
        <v/>
      </c>
      <c r="BA157" s="9" t="str">
        <f>_xlfn.XLOOKUP(B157,[9]sheet1!$AC:$AC,[9]sheet1!$AF:$AF,"")</f>
        <v>(05/03/2026 ticket)..INC-20260503-00007577...Others Transmission equipement fault</v>
      </c>
      <c r="BB157" s="14" t="s">
        <v>5980</v>
      </c>
      <c r="BC157" s="14" t="s">
        <v>5537</v>
      </c>
      <c r="BD157" s="14" t="str">
        <f>_xlfn.XLOOKUP(B157,'[10]cell downs 18042026 17h'!$B:$B,'[10]cell downs 18042026 17h'!$B:$B,"")</f>
        <v/>
      </c>
      <c r="BE157" s="14" t="str">
        <f>_xlfn.XLOOKUP(B157,'[11]Cells Huawei 19042026 15h'!$B:$B,'[11]Cells Huawei 19042026 15h'!$B:$B,"")</f>
        <v/>
      </c>
      <c r="BF157" s="9" t="str">
        <f>_xlfn.XLOOKUP(B157,'[12]cells down 19042026 9H40'!$B:$B,'[12]cells down 19042026 9H40'!$B:$B,"")</f>
        <v/>
      </c>
      <c r="BG157" s="9" t="s">
        <v>4542</v>
      </c>
      <c r="BH157" s="9" t="s">
        <v>5537</v>
      </c>
    </row>
    <row r="158" spans="1:60" s="9" customFormat="1" x14ac:dyDescent="0.3">
      <c r="A158" s="1" t="s">
        <v>1618</v>
      </c>
      <c r="B158" s="8" t="s">
        <v>4514</v>
      </c>
      <c r="C158" s="3" t="str">
        <f>_xlfn.XLOOKUP(B158,'[1]daily break down'!$D:$D,'[1]daily break down'!$E:$E,"")</f>
        <v>CENTRE</v>
      </c>
      <c r="D158" s="1" t="s">
        <v>11</v>
      </c>
      <c r="E158" s="1" t="s">
        <v>12</v>
      </c>
      <c r="F158" s="3" t="s">
        <v>37</v>
      </c>
      <c r="G158" s="1" t="s">
        <v>1618</v>
      </c>
      <c r="H158" s="42" t="str">
        <f>_xlfn.XLOOKUP(B158,[2]CALCULATION!$B:$B,[2]CALCULATION!$H:$H,"")</f>
        <v>ZTE</v>
      </c>
      <c r="I158" s="34">
        <v>0</v>
      </c>
      <c r="J158" s="34">
        <v>0</v>
      </c>
      <c r="K158" s="34">
        <v>0</v>
      </c>
      <c r="L158" s="34">
        <v>0</v>
      </c>
      <c r="M158" s="34">
        <v>0.17007530683468816</v>
      </c>
      <c r="N158" s="34">
        <v>0</v>
      </c>
      <c r="O158" s="34">
        <v>0</v>
      </c>
      <c r="P158" s="34">
        <v>0</v>
      </c>
      <c r="Q158" s="34">
        <v>3.2038042935454141</v>
      </c>
      <c r="R158" s="34">
        <v>0</v>
      </c>
      <c r="S158" s="35">
        <v>1.7572010912214324</v>
      </c>
      <c r="T158" s="35">
        <v>0</v>
      </c>
      <c r="U158" s="35">
        <v>0</v>
      </c>
      <c r="V158" s="35">
        <v>0</v>
      </c>
      <c r="W158" s="35">
        <v>0</v>
      </c>
      <c r="X158" s="35">
        <v>0</v>
      </c>
      <c r="Y158" s="35">
        <v>0</v>
      </c>
      <c r="Z158" s="35">
        <v>0</v>
      </c>
      <c r="AA158" s="35">
        <v>2.1529501336882366</v>
      </c>
      <c r="AB158" s="35">
        <v>3.7695164410715689</v>
      </c>
      <c r="AC158" s="35">
        <v>3.6936351279475215</v>
      </c>
      <c r="AD158" s="35">
        <v>3.4990996852465384</v>
      </c>
      <c r="AE158" s="58" t="s">
        <v>5560</v>
      </c>
      <c r="AF158" s="58"/>
      <c r="AG158" s="57" t="str" cm="1">
        <f t="array" ref="AG158">IFERROR(_xlfn.IFS(
AI158="MPR ISSUE","PDH",
AI158="BSS Hardware Issue","BSS",
AI158="Sites strategiques, MLL, Pylone, etc.","ENVTECH",
AI158="AKTIVCO DEFAUT GE &amp; POWER Cabinet","AKTIVCO",
AI158="AKTIVCO Coupure ENEO &amp; Baisse de tension","AKTIVCO GRID ONLY",
AI158="Coupure ENEO &amp; Baisse de tension","IHS GRID ONLY",
AI158="Defaut GE &amp; POWER Cabinet","IHS",
AI158="Sharing","Partners",
AI158="Sites strategiques &amp; DataCenter","SST &amp; DC",
AI158="Exclu","Exclu",
AI158="SAT","SAT",
AI158="SPARE-ISSUE","SPARE-ISSUE",
AI158="Fiber CAmtel","TRANS_FO_CAMTEL",
AI158="Fiber AOF","Fiber AOF",
AI158="Projet OCM (HUAWEI)","TRAVAUX-HUAWEI",
AI158="Projet OCM (NOKIA)","TRAVAUX-NOKIA",
AI158="ACCESS-ISSUE","ACCESS-ISSUE",
AI158="Projet OCM (ZTE, NOKIA, autres projets)","TRAVAUX OCM",
AI158="No root CAuse","No root cause",
AI158="ODU HS","PDH",
AI158="IP &amp; VLAN","PDH",
AI158="Warehouse HUAWEI","SPARE-ISSUE",
AI158="SPARE-HS","SPARE-ISSUE",
AI158="Power Telco","BSS",AI158="no impacts","no impacts"
),"")</f>
        <v>IHS</v>
      </c>
      <c r="AH158" s="57" t="str" cm="1">
        <f t="array" ref="AH158">IFERROR(_xlfn.IFS(
AI158="MPR ISSUE","TX ISSUE",
AI158="BSS Hardware Issue","RAN ISSUE",
AI158="Sites strategiques, MLL, Pylone, etc.","ENVTECH",
AI158="AKTIVCO DEFAUT GE &amp; POWER Cabinet","POWER ISSUE",
AI158="AKTIVCO Coupure ENEO &amp; Baisse de tension","POWER ISSUE",
AI158="Coupure ENEO &amp; Baisse de tension","POWER ISSUE",
AI158="Defaut GE &amp; POWER Cabinet","POWER ISSUE",
AI158="Sharing","POWER ISSUE",
AI158="Sites strategiques &amp; DataCenter","POWER ISSUE",
AI158="Exclu","Exclu",
AI158="SAT","TX ISSUE",
AI158="SPARE-ISSUE","SPARE-ISSUE",
AI158="Fiber CAmtel","TX ISSUE",
AI158="Fiber AOF","TX ISSUE",
AI158="Projet OCM (HUAWEI)","TRAVAUX-HUAWEI",
AI158="Projet OCM (NOKIA)","TRAVAUX -NOKIA",
AI158="ACCESS-ISSUE","ACCESS-ISSUE",
AI158="Projet OCM (ZTE, NOKIA, autres projets)","TRAVAUX OCM",
AI158="No root CAuse","No root cause",
AI158="ODU HS","TX ISSUE",
AI158="IP &amp; VLAN","TX ISSUE",
AI158="Warehouse HUAWEI","SPARE-ISSUE",
AI158="SPARE-HS","SPARE-ISSUE",
AI158="Power Telco","RAN ISSUE",AI158="no impacts","no impacts"
),"")</f>
        <v>POWER ISSUE</v>
      </c>
      <c r="AI158" s="85" t="s">
        <v>5330</v>
      </c>
      <c r="AJ158" s="57" t="str" cm="1">
        <f t="array" ref="AJ158">IFERROR(_xlfn.IFS(
AI158="MPR ISSUE","ACTIVE",
AI158="BSS Hardware Issue","ACTIVE",
AI158="Sites strategiques, MLL, Pylone, etc.","PASSIVE",
AI158="AKTIVCO DEFAUT GE &amp; POWER Cabinet","PASSIVE",
AI158="AKTIVCO Coupure ENEO &amp; Baisse de tension","PASSIVE",
AI158="Coupure ENEO &amp; Baisse de tension","PASSIVE",
AI158="Defaut GE &amp; POWER Cabinet","PASSIVE",
AI158="Sharing","PASSIVE",
AI158="Sites strategiques &amp; DataCenter","PASSIVE",
AI158="Exclu","Exclu",
AI158="SAT","ACTIVE",
AI158="SPARE-ISSUE","SPARE-ISSUE",
AI158="Fiber CAmtel","ACTIVE",
AI158="Fiber AOF","ACTIVE",
AI158="Projet OCM (HUAWEI)","PLANNED WORKS",
AI158="Projet OCM (NOKIA)","PLANNED WORKS",
AI158="ACCESS-ISSUE","ACCESS-ISSUE",
AI158="Projet OCM (ZTE, NOKIA, autres projets)","PLANNED WORKS",
AI158="No root CAuse","No root cause",
AI158="ODU HS","ACTIVE",
AI158="IP &amp; VLAN","ACTIVE",
AI158="Warehouse HUAWEI","SPARE-ISSUE",
AI158="SPARE-HS","SPARE-ISSUE",
AI158="Power Telco","ACTIVE", AI158="no impacts","no impacts"
),"")</f>
        <v>PASSIVE</v>
      </c>
      <c r="AK158" s="23" t="s">
        <v>5851</v>
      </c>
      <c r="AL158" s="23" t="str">
        <f t="shared" si="9"/>
        <v>CTR_022</v>
      </c>
      <c r="AN158" s="9" t="s">
        <v>5537</v>
      </c>
      <c r="AO158" s="23" t="str">
        <f>_xlfn.XLOOKUP(B158,'INCIDENT-05-03-2026'!E:E,'INCIDENT-05-03-2026'!F:F,"")</f>
        <v/>
      </c>
      <c r="AP158" s="7" t="s">
        <v>5941</v>
      </c>
      <c r="AQ158" s="6"/>
      <c r="AR158" s="7"/>
      <c r="AS158" s="3" t="str">
        <f>_xlfn.XLOOKUP(B158,'[3]tt num | region | site id'!$C:$C,'[3]tt num | region | site id'!$Q:$Q,"")</f>
        <v>(hourly IHS): 03/05/2026 12:31 1:28:37 47.8V Lack of rectifiers on site</v>
      </c>
      <c r="AT158" s="24" t="str">
        <f>_xlfn.XLOOKUP(B158,'[4]Cells Huawei 03052026 12h'!$B:$B,'[4]Cells Huawei 03052026 12h'!$T:$T,"")</f>
        <v/>
      </c>
      <c r="AU158" s="24" t="str">
        <f>_xlfn.XLOOKUP(B158,'[5]cells down 02052026 8h50'!$B:$B,'[5]cells down 02052026 8h50'!$R:$R,"")</f>
        <v/>
      </c>
      <c r="AV158" s="24" t="str">
        <f>_xlfn.XLOOKUP(B158,'[5]cells down 02052026 13h50'!$B:$B,'[5]cells down 02052026 13h50'!$R:$R,"")</f>
        <v/>
      </c>
      <c r="AW158" s="24" t="str">
        <f>_xlfn.XLOOKUP(B158,'[5]cells down 02052026 13h50'!$B:$B,'[5]cells down 02052026 13h50'!$R:$R,"")</f>
        <v/>
      </c>
      <c r="AX158" s="24" t="str">
        <f>_xlfn.XLOOKUP(B158,'[6]cell downs 03052026 8h40 '!$B:$B,'[6]cell downs 03052026 8h40 '!$R:$R,"")</f>
        <v/>
      </c>
      <c r="AY158" s="24" t="str">
        <f>_xlfn.XLOOKUP(B158,'[7]ALL SITES DOWN'!$D:$D,'[7]ALL SITES DOWN'!$J:$J,"")</f>
        <v/>
      </c>
      <c r="AZ158" s="24" t="str">
        <f>_xlfn.XLOOKUP(B158,'[8]ALL SITES DOWN'!$D:$D,'[8]ALL SITES DOWN'!$J:$J,"")</f>
        <v/>
      </c>
      <c r="BA158" s="9" t="str">
        <f>_xlfn.XLOOKUP(B158,[9]sheet1!$AC:$AC,[9]sheet1!$AF:$AF,"")</f>
        <v>(05/03/2026 ticket)..INC-20260503-00004606...2026-05-03 15:50:45...FME is on the way ETA 07:00 PM...RCA IHS attendu...Others...Probleme energie | chute de tension, U:44V...user:OCM_NOC.IHS</v>
      </c>
      <c r="BB158" s="14" t="s">
        <v>5980</v>
      </c>
      <c r="BC158" s="14" t="s">
        <v>5537</v>
      </c>
      <c r="BD158" s="14" t="str">
        <f>_xlfn.XLOOKUP(B158,'[10]cell downs 18042026 17h'!$B:$B,'[10]cell downs 18042026 17h'!$B:$B,"")</f>
        <v/>
      </c>
      <c r="BE158" s="14" t="str">
        <f>_xlfn.XLOOKUP(B158,'[11]Cells Huawei 19042026 15h'!$B:$B,'[11]Cells Huawei 19042026 15h'!$B:$B,"")</f>
        <v/>
      </c>
      <c r="BF158" s="9" t="str">
        <f>_xlfn.XLOOKUP(B158,'[12]cells down 19042026 9H40'!$B:$B,'[12]cells down 19042026 9H40'!$B:$B,"")</f>
        <v/>
      </c>
      <c r="BG158" s="9" t="s">
        <v>4514</v>
      </c>
      <c r="BH158" s="9" t="s">
        <v>12</v>
      </c>
    </row>
    <row r="159" spans="1:60" s="9" customFormat="1" x14ac:dyDescent="0.3">
      <c r="A159" s="1" t="s">
        <v>334</v>
      </c>
      <c r="B159" s="1" t="s">
        <v>335</v>
      </c>
      <c r="C159" s="3" t="str">
        <f>_xlfn.XLOOKUP(B159,'[1]daily break down'!$D:$D,'[1]daily break down'!$E:$E,"")</f>
        <v>Douala</v>
      </c>
      <c r="D159" s="1" t="s">
        <v>21</v>
      </c>
      <c r="E159" s="1" t="s">
        <v>22</v>
      </c>
      <c r="F159" s="3" t="s">
        <v>31</v>
      </c>
      <c r="G159" s="1" t="s">
        <v>32</v>
      </c>
      <c r="H159" s="42" t="str">
        <f>_xlfn.XLOOKUP(B159,[2]CALCULATION!$B:$B,[2]CALCULATION!$H:$H,"")</f>
        <v>ZTE</v>
      </c>
      <c r="I159" s="34">
        <v>3.3148098209928869</v>
      </c>
      <c r="J159" s="34">
        <v>35.623446564678552</v>
      </c>
      <c r="K159" s="34">
        <v>35.840392457331362</v>
      </c>
      <c r="L159" s="34">
        <v>3.0933694886040981</v>
      </c>
      <c r="M159" s="34">
        <v>7.2889289821449461</v>
      </c>
      <c r="N159" s="34">
        <v>20.366856859941841</v>
      </c>
      <c r="O159" s="34">
        <v>5.789694463706331</v>
      </c>
      <c r="P159" s="34">
        <v>5.1304921340170599</v>
      </c>
      <c r="Q159" s="34">
        <v>19.976393490339099</v>
      </c>
      <c r="R159" s="34">
        <v>25.625351351042859</v>
      </c>
      <c r="S159" s="35">
        <v>1.3190288871196498</v>
      </c>
      <c r="T159" s="35">
        <v>0.54127679185464939</v>
      </c>
      <c r="U159" s="35">
        <v>13.371885638624217</v>
      </c>
      <c r="V159" s="35">
        <v>0.80680543784403891</v>
      </c>
      <c r="W159" s="35">
        <v>0.54127679185464939</v>
      </c>
      <c r="X159" s="35">
        <v>7.9829632197880906</v>
      </c>
      <c r="Y159" s="35">
        <v>8.3957917776008539</v>
      </c>
      <c r="Z159" s="35">
        <v>45.489223332277483</v>
      </c>
      <c r="AA159" s="35">
        <v>1.0415043024031909</v>
      </c>
      <c r="AB159" s="35">
        <v>0.98634104130753353</v>
      </c>
      <c r="AC159" s="35">
        <v>5.6382656221613718</v>
      </c>
      <c r="AD159" s="35">
        <v>3.4201437935354253</v>
      </c>
      <c r="AE159" s="58" t="s">
        <v>5560</v>
      </c>
      <c r="AF159" s="58"/>
      <c r="AG159" s="57" t="str" cm="1">
        <f t="array" ref="AG159">IFERROR(_xlfn.IFS(
AI159="MPR ISSUE","PDH",
AI159="BSS Hardware Issue","BSS",
AI159="Sites strategiques, MLL, Pylone, etc.","ENVTECH",
AI159="AKTIVCO DEFAUT GE &amp; POWER Cabinet","AKTIVCO",
AI159="AKTIVCO Coupure ENEO &amp; Baisse de tension","AKTIVCO GRID ONLY",
AI159="Coupure ENEO &amp; Baisse de tension","IHS GRID ONLY",
AI159="Defaut GE &amp; POWER Cabinet","IHS",
AI159="Sharing","Partners",
AI159="Sites strategiques &amp; DataCenter","SST &amp; DC",
AI159="Exclu","Exclu",
AI159="SAT","SAT",
AI159="SPARE-ISSUE","SPARE-ISSUE",
AI159="Fiber CAmtel","TRANS_FO_CAMTEL",
AI159="Fiber AOF","Fiber AOF",
AI159="Projet OCM (HUAWEI)","TRAVAUX-HUAWEI",
AI159="Projet OCM (NOKIA)","TRAVAUX-NOKIA",
AI159="ACCESS-ISSUE","ACCESS-ISSUE",
AI159="Projet OCM (ZTE, NOKIA, autres projets)","TRAVAUX OCM",
AI159="No root CAuse","No root cause",
AI159="ODU HS","PDH",
AI159="IP &amp; VLAN","PDH",
AI159="Warehouse HUAWEI","SPARE-ISSUE",
AI159="SPARE-HS","SPARE-ISSUE",
AI159="Power Telco","BSS",AI159="no impacts","no impacts"
),"")</f>
        <v>AKTIVCO</v>
      </c>
      <c r="AH159" s="57" t="str" cm="1">
        <f t="array" ref="AH159">IFERROR(_xlfn.IFS(
AI159="MPR ISSUE","TX ISSUE",
AI159="BSS Hardware Issue","RAN ISSUE",
AI159="Sites strategiques, MLL, Pylone, etc.","ENVTECH",
AI159="AKTIVCO DEFAUT GE &amp; POWER Cabinet","POWER ISSUE",
AI159="AKTIVCO Coupure ENEO &amp; Baisse de tension","POWER ISSUE",
AI159="Coupure ENEO &amp; Baisse de tension","POWER ISSUE",
AI159="Defaut GE &amp; POWER Cabinet","POWER ISSUE",
AI159="Sharing","POWER ISSUE",
AI159="Sites strategiques &amp; DataCenter","POWER ISSUE",
AI159="Exclu","Exclu",
AI159="SAT","TX ISSUE",
AI159="SPARE-ISSUE","SPARE-ISSUE",
AI159="Fiber CAmtel","TX ISSUE",
AI159="Fiber AOF","TX ISSUE",
AI159="Projet OCM (HUAWEI)","TRAVAUX-HUAWEI",
AI159="Projet OCM (NOKIA)","TRAVAUX -NOKIA",
AI159="ACCESS-ISSUE","ACCESS-ISSUE",
AI159="Projet OCM (ZTE, NOKIA, autres projets)","TRAVAUX OCM",
AI159="No root CAuse","No root cause",
AI159="ODU HS","TX ISSUE",
AI159="IP &amp; VLAN","TX ISSUE",
AI159="Warehouse HUAWEI","SPARE-ISSUE",
AI159="SPARE-HS","SPARE-ISSUE",
AI159="Power Telco","RAN ISSUE",AI159="no impacts","no impacts"
),"")</f>
        <v>POWER ISSUE</v>
      </c>
      <c r="AI159" s="85" t="s">
        <v>5325</v>
      </c>
      <c r="AJ159" s="57" t="str" cm="1">
        <f t="array" ref="AJ159">IFERROR(_xlfn.IFS(
AI159="MPR ISSUE","ACTIVE",
AI159="BSS Hardware Issue","ACTIVE",
AI159="Sites strategiques, MLL, Pylone, etc.","PASSIVE",
AI159="AKTIVCO DEFAUT GE &amp; POWER Cabinet","PASSIVE",
AI159="AKTIVCO Coupure ENEO &amp; Baisse de tension","PASSIVE",
AI159="Coupure ENEO &amp; Baisse de tension","PASSIVE",
AI159="Defaut GE &amp; POWER Cabinet","PASSIVE",
AI159="Sharing","PASSIVE",
AI159="Sites strategiques &amp; DataCenter","PASSIVE",
AI159="Exclu","Exclu",
AI159="SAT","ACTIVE",
AI159="SPARE-ISSUE","SPARE-ISSUE",
AI159="Fiber CAmtel","ACTIVE",
AI159="Fiber AOF","ACTIVE",
AI159="Projet OCM (HUAWEI)","PLANNED WORKS",
AI159="Projet OCM (NOKIA)","PLANNED WORKS",
AI159="ACCESS-ISSUE","ACCESS-ISSUE",
AI159="Projet OCM (ZTE, NOKIA, autres projets)","PLANNED WORKS",
AI159="No root CAuse","No root cause",
AI159="ODU HS","ACTIVE",
AI159="IP &amp; VLAN","ACTIVE",
AI159="Warehouse HUAWEI","SPARE-ISSUE",
AI159="SPARE-HS","SPARE-ISSUE",
AI159="Power Telco","ACTIVE", AI159="no impacts","no impacts"
),"")</f>
        <v>PASSIVE</v>
      </c>
      <c r="AK159" s="23" t="s">
        <v>5990</v>
      </c>
      <c r="AL159" s="23" t="str">
        <f t="shared" si="9"/>
        <v>LIT_585</v>
      </c>
      <c r="AN159" s="9" t="s">
        <v>5537</v>
      </c>
      <c r="AO159" s="23" t="str">
        <f>_xlfn.XLOOKUP(B159,'INCIDENT-05-03-2026'!E:E,'INCIDENT-05-03-2026'!F:F,"")</f>
        <v/>
      </c>
      <c r="AP159" s="7" t="s">
        <v>5941</v>
      </c>
      <c r="AQ159" s="6"/>
      <c r="AR159" s="7"/>
      <c r="AS159" s="3" t="str">
        <f>_xlfn.XLOOKUP(B159,'[3]tt num | region | site id'!$C:$C,'[3]tt num | region | site id'!$Q:$Q,"")</f>
        <v/>
      </c>
      <c r="AT159" s="24" t="str">
        <f>_xlfn.XLOOKUP(B159,'[4]Cells Huawei 03052026 12h'!$B:$B,'[4]Cells Huawei 03052026 12h'!$T:$T,"")</f>
        <v/>
      </c>
      <c r="AU159" s="24" t="str">
        <f>_xlfn.XLOOKUP(B159,'[5]cells down 02052026 8h50'!$B:$B,'[5]cells down 02052026 8h50'!$R:$R,"")</f>
        <v/>
      </c>
      <c r="AV159" s="24" t="str">
        <f>_xlfn.XLOOKUP(B159,'[5]cells down 02052026 13h50'!$B:$B,'[5]cells down 02052026 13h50'!$R:$R,"")</f>
        <v/>
      </c>
      <c r="AW159" s="24" t="str">
        <f>_xlfn.XLOOKUP(B159,'[5]cells down 02052026 13h50'!$B:$B,'[5]cells down 02052026 13h50'!$R:$R,"")</f>
        <v/>
      </c>
      <c r="AX159" s="24" t="str">
        <f>_xlfn.XLOOKUP(B159,'[6]cell downs 03052026 8h40 '!$B:$B,'[6]cell downs 03052026 8h40 '!$R:$R,"")</f>
        <v/>
      </c>
      <c r="AY159" s="24" t="str">
        <f>_xlfn.XLOOKUP(B159,'[7]ALL SITES DOWN'!$D:$D,'[7]ALL SITES DOWN'!$J:$J,"")</f>
        <v/>
      </c>
      <c r="AZ159" s="24" t="str">
        <f>_xlfn.XLOOKUP(B159,'[8]ALL SITES DOWN'!$D:$D,'[8]ALL SITES DOWN'!$J:$J,"")</f>
        <v/>
      </c>
      <c r="BA159" s="9" t="str">
        <f>_xlfn.XLOOKUP(B159,[9]sheet1!$AC:$AC,[9]sheet1!$AF:$AF,"")</f>
        <v/>
      </c>
      <c r="BB159" s="14" t="s">
        <v>5990</v>
      </c>
      <c r="BC159" s="14" t="s">
        <v>5537</v>
      </c>
      <c r="BD159" s="14" t="str">
        <f>_xlfn.XLOOKUP(B159,'[10]cell downs 18042026 17h'!$B:$B,'[10]cell downs 18042026 17h'!$B:$B,"")</f>
        <v/>
      </c>
      <c r="BE159" s="14" t="str">
        <f>_xlfn.XLOOKUP(B159,'[11]Cells Huawei 19042026 15h'!$B:$B,'[11]Cells Huawei 19042026 15h'!$B:$B,"")</f>
        <v/>
      </c>
      <c r="BF159" s="9" t="str">
        <f>_xlfn.XLOOKUP(B159,'[12]cells down 19042026 9H40'!$B:$B,'[12]cells down 19042026 9H40'!$B:$B,"")</f>
        <v/>
      </c>
      <c r="BG159" s="9" t="s">
        <v>5537</v>
      </c>
      <c r="BH159" s="9" t="s">
        <v>5537</v>
      </c>
    </row>
    <row r="160" spans="1:60" s="9" customFormat="1" ht="33.450000000000003" customHeight="1" x14ac:dyDescent="0.3">
      <c r="A160" s="1" t="s">
        <v>3165</v>
      </c>
      <c r="B160" s="8" t="s">
        <v>3166</v>
      </c>
      <c r="C160" s="3" t="str">
        <f>_xlfn.XLOOKUP(B160,'[1]daily break down'!$D:$D,'[1]daily break down'!$E:$E,"")</f>
        <v>Douala</v>
      </c>
      <c r="D160" s="1" t="s">
        <v>11</v>
      </c>
      <c r="E160" s="1" t="s">
        <v>12</v>
      </c>
      <c r="F160" s="3" t="s">
        <v>31</v>
      </c>
      <c r="G160" s="1" t="s">
        <v>32</v>
      </c>
      <c r="H160" s="42" t="str">
        <f>_xlfn.XLOOKUP(B160,[2]CALCULATION!$B:$B,[2]CALCULATION!$H:$H,"")</f>
        <v>ZTE</v>
      </c>
      <c r="I160" s="34">
        <v>0</v>
      </c>
      <c r="J160" s="34">
        <v>0</v>
      </c>
      <c r="K160" s="34">
        <v>0</v>
      </c>
      <c r="L160" s="34">
        <v>0</v>
      </c>
      <c r="M160" s="34">
        <v>0</v>
      </c>
      <c r="N160" s="34">
        <v>0</v>
      </c>
      <c r="O160" s="34">
        <v>0</v>
      </c>
      <c r="P160" s="34">
        <v>0</v>
      </c>
      <c r="Q160" s="34">
        <v>0</v>
      </c>
      <c r="R160" s="34">
        <v>0</v>
      </c>
      <c r="S160" s="35">
        <v>6.4090888985911727</v>
      </c>
      <c r="T160" s="35">
        <v>0</v>
      </c>
      <c r="U160" s="35">
        <v>0</v>
      </c>
      <c r="V160" s="35">
        <v>2.2115497113570394E-3</v>
      </c>
      <c r="W160" s="35">
        <v>0</v>
      </c>
      <c r="X160" s="35">
        <v>0</v>
      </c>
      <c r="Y160" s="35">
        <v>0</v>
      </c>
      <c r="Z160" s="35">
        <v>0</v>
      </c>
      <c r="AA160" s="35">
        <v>1.5549500617483782</v>
      </c>
      <c r="AB160" s="35">
        <v>1.3212486102185905</v>
      </c>
      <c r="AC160" s="35">
        <v>5.136375848988874</v>
      </c>
      <c r="AD160" s="35">
        <v>3.3441663599033191</v>
      </c>
      <c r="AE160" s="58" t="s">
        <v>5560</v>
      </c>
      <c r="AF160" s="58"/>
      <c r="AG160" s="57" t="str" cm="1">
        <f t="array" ref="AG160">IFERROR(_xlfn.IFS(
AI160="MPR ISSUE","PDH",
AI160="BSS Hardware Issue","BSS",
AI160="Sites strategiques, MLL, Pylone, etc.","ENVTECH",
AI160="AKTIVCO DEFAUT GE &amp; POWER Cabinet","AKTIVCO",
AI160="AKTIVCO Coupure ENEO &amp; Baisse de tension","AKTIVCO GRID ONLY",
AI160="Coupure ENEO &amp; Baisse de tension","IHS GRID ONLY",
AI160="Defaut GE &amp; POWER Cabinet","IHS",
AI160="Sharing","Partners",
AI160="Sites strategiques &amp; DataCenter","SST &amp; DC",
AI160="Exclu","Exclu",
AI160="SAT","SAT",
AI160="SPARE-ISSUE","SPARE-ISSUE",
AI160="Fiber CAmtel","TRANS_FO_CAMTEL",
AI160="Fiber AOF","Fiber AOF",
AI160="Projet OCM (HUAWEI)","TRAVAUX-HUAWEI",
AI160="Projet OCM (NOKIA)","TRAVAUX-NOKIA",
AI160="ACCESS-ISSUE","ACCESS-ISSUE",
AI160="Projet OCM (ZTE, NOKIA, autres projets)","TRAVAUX OCM",
AI160="No root CAuse","No root cause",
AI160="ODU HS","PDH",
AI160="IP &amp; VLAN","PDH",
AI160="Warehouse HUAWEI","SPARE-ISSUE",
AI160="SPARE-HS","SPARE-ISSUE",
AI160="Power Telco","BSS",AI160="no impacts","no impacts"
),"")</f>
        <v>IHS</v>
      </c>
      <c r="AH160" s="57" t="str" cm="1">
        <f t="array" ref="AH160">IFERROR(_xlfn.IFS(
AI160="MPR ISSUE","TX ISSUE",
AI160="BSS Hardware Issue","RAN ISSUE",
AI160="Sites strategiques, MLL, Pylone, etc.","ENVTECH",
AI160="AKTIVCO DEFAUT GE &amp; POWER Cabinet","POWER ISSUE",
AI160="AKTIVCO Coupure ENEO &amp; Baisse de tension","POWER ISSUE",
AI160="Coupure ENEO &amp; Baisse de tension","POWER ISSUE",
AI160="Defaut GE &amp; POWER Cabinet","POWER ISSUE",
AI160="Sharing","POWER ISSUE",
AI160="Sites strategiques &amp; DataCenter","POWER ISSUE",
AI160="Exclu","Exclu",
AI160="SAT","TX ISSUE",
AI160="SPARE-ISSUE","SPARE-ISSUE",
AI160="Fiber CAmtel","TX ISSUE",
AI160="Fiber AOF","TX ISSUE",
AI160="Projet OCM (HUAWEI)","TRAVAUX-HUAWEI",
AI160="Projet OCM (NOKIA)","TRAVAUX -NOKIA",
AI160="ACCESS-ISSUE","ACCESS-ISSUE",
AI160="Projet OCM (ZTE, NOKIA, autres projets)","TRAVAUX OCM",
AI160="No root CAuse","No root cause",
AI160="ODU HS","TX ISSUE",
AI160="IP &amp; VLAN","TX ISSUE",
AI160="Warehouse HUAWEI","SPARE-ISSUE",
AI160="SPARE-HS","SPARE-ISSUE",
AI160="Power Telco","RAN ISSUE",AI160="no impacts","no impacts"
),"")</f>
        <v>POWER ISSUE</v>
      </c>
      <c r="AI160" s="85" t="s">
        <v>5330</v>
      </c>
      <c r="AJ160" s="57" t="str" cm="1">
        <f t="array" ref="AJ160">IFERROR(_xlfn.IFS(
AI160="MPR ISSUE","ACTIVE",
AI160="BSS Hardware Issue","ACTIVE",
AI160="Sites strategiques, MLL, Pylone, etc.","PASSIVE",
AI160="AKTIVCO DEFAUT GE &amp; POWER Cabinet","PASSIVE",
AI160="AKTIVCO Coupure ENEO &amp; Baisse de tension","PASSIVE",
AI160="Coupure ENEO &amp; Baisse de tension","PASSIVE",
AI160="Defaut GE &amp; POWER Cabinet","PASSIVE",
AI160="Sharing","PASSIVE",
AI160="Sites strategiques &amp; DataCenter","PASSIVE",
AI160="Exclu","Exclu",
AI160="SAT","ACTIVE",
AI160="SPARE-ISSUE","SPARE-ISSUE",
AI160="Fiber CAmtel","ACTIVE",
AI160="Fiber AOF","ACTIVE",
AI160="Projet OCM (HUAWEI)","PLANNED WORKS",
AI160="Projet OCM (NOKIA)","PLANNED WORKS",
AI160="ACCESS-ISSUE","ACCESS-ISSUE",
AI160="Projet OCM (ZTE, NOKIA, autres projets)","PLANNED WORKS",
AI160="No root CAuse","No root cause",
AI160="ODU HS","ACTIVE",
AI160="IP &amp; VLAN","ACTIVE",
AI160="Warehouse HUAWEI","SPARE-ISSUE",
AI160="SPARE-HS","SPARE-ISSUE",
AI160="Power Telco","ACTIVE", AI160="no impacts","no impacts"
),"")</f>
        <v>PASSIVE</v>
      </c>
      <c r="AK160" s="23" t="s">
        <v>5832</v>
      </c>
      <c r="AL160" s="23" t="str">
        <f t="shared" si="9"/>
        <v>LIT_403</v>
      </c>
      <c r="AN160" s="9" t="s">
        <v>5537</v>
      </c>
      <c r="AO160" s="23" t="str">
        <f>_xlfn.XLOOKUP(B160,'INCIDENT-05-03-2026'!E:E,'INCIDENT-05-03-2026'!F:F,"")</f>
        <v/>
      </c>
      <c r="AP160" s="7" t="s">
        <v>5941</v>
      </c>
      <c r="AQ160" s="6"/>
      <c r="AR160" s="7"/>
      <c r="AS160" s="3" t="str">
        <f>_xlfn.XLOOKUP(B160,'[3]tt num | region | site id'!$C:$C,'[3]tt num | region | site id'!$Q:$Q,"")</f>
        <v/>
      </c>
      <c r="AT160" s="24" t="str">
        <f>_xlfn.XLOOKUP(B160,'[4]Cells Huawei 03052026 12h'!$B:$B,'[4]Cells Huawei 03052026 12h'!$T:$T,"")</f>
        <v/>
      </c>
      <c r="AU160" s="24" t="str">
        <f>_xlfn.XLOOKUP(B160,'[5]cells down 02052026 8h50'!$B:$B,'[5]cells down 02052026 8h50'!$R:$R,"")</f>
        <v/>
      </c>
      <c r="AV160" s="24" t="str">
        <f>_xlfn.XLOOKUP(B160,'[5]cells down 02052026 13h50'!$B:$B,'[5]cells down 02052026 13h50'!$R:$R,"")</f>
        <v/>
      </c>
      <c r="AW160" s="24" t="str">
        <f>_xlfn.XLOOKUP(B160,'[5]cells down 02052026 13h50'!$B:$B,'[5]cells down 02052026 13h50'!$R:$R,"")</f>
        <v/>
      </c>
      <c r="AX160" s="24" t="str">
        <f>_xlfn.XLOOKUP(B160,'[6]cell downs 03052026 8h40 '!$B:$B,'[6]cell downs 03052026 8h40 '!$R:$R,"")</f>
        <v/>
      </c>
      <c r="AY160" s="24" t="str">
        <f>_xlfn.XLOOKUP(B160,'[7]ALL SITES DOWN'!$D:$D,'[7]ALL SITES DOWN'!$J:$J,"")</f>
        <v/>
      </c>
      <c r="AZ160" s="24" t="str">
        <f>_xlfn.XLOOKUP(B160,'[8]ALL SITES DOWN'!$D:$D,'[8]ALL SITES DOWN'!$J:$J,"")</f>
        <v/>
      </c>
      <c r="BA160" s="9" t="str">
        <f>_xlfn.XLOOKUP(B160,[9]sheet1!$AC:$AC,[9]sheet1!$AF:$AF,"")</f>
        <v>(05/03/2026 ticket)..INC-20260503-00001981...Power issue grid outage no backup awaiting grid return ...Others Transmission equipement fault</v>
      </c>
      <c r="BB160" s="14" t="s">
        <v>5980</v>
      </c>
      <c r="BC160" s="14" t="s">
        <v>5537</v>
      </c>
      <c r="BD160" s="14" t="str">
        <f>_xlfn.XLOOKUP(B160,'[10]cell downs 18042026 17h'!$B:$B,'[10]cell downs 18042026 17h'!$B:$B,"")</f>
        <v/>
      </c>
      <c r="BE160" s="14" t="str">
        <f>_xlfn.XLOOKUP(B160,'[11]Cells Huawei 19042026 15h'!$B:$B,'[11]Cells Huawei 19042026 15h'!$B:$B,"")</f>
        <v/>
      </c>
      <c r="BF160" s="9" t="str">
        <f>_xlfn.XLOOKUP(B160,'[12]cells down 19042026 9H40'!$B:$B,'[12]cells down 19042026 9H40'!$B:$B,"")</f>
        <v/>
      </c>
      <c r="BG160" s="9" t="s">
        <v>3166</v>
      </c>
      <c r="BH160" s="9" t="s">
        <v>5537</v>
      </c>
    </row>
    <row r="161" spans="1:60" s="9" customFormat="1" x14ac:dyDescent="0.3">
      <c r="A161" s="1" t="s">
        <v>2933</v>
      </c>
      <c r="B161" s="8" t="s">
        <v>2934</v>
      </c>
      <c r="C161" s="3" t="str">
        <f>_xlfn.XLOOKUP(B161,'[1]daily break down'!$D:$D,'[1]daily break down'!$E:$E,"")</f>
        <v>Ngaoundere</v>
      </c>
      <c r="D161" s="1" t="s">
        <v>11</v>
      </c>
      <c r="E161" s="1" t="s">
        <v>12</v>
      </c>
      <c r="F161" s="3" t="s">
        <v>90</v>
      </c>
      <c r="G161" s="1" t="s">
        <v>91</v>
      </c>
      <c r="H161" s="40" t="str">
        <f>_xlfn.XLOOKUP(B161,[2]CALCULATION!$B:$B,[2]CALCULATION!$H:$H,"")</f>
        <v>Huawei</v>
      </c>
      <c r="I161" s="34">
        <v>0</v>
      </c>
      <c r="J161" s="34">
        <v>5.6893899832492949E-3</v>
      </c>
      <c r="K161" s="34">
        <v>0</v>
      </c>
      <c r="L161" s="34">
        <v>0</v>
      </c>
      <c r="M161" s="34">
        <v>0</v>
      </c>
      <c r="N161" s="34">
        <v>0</v>
      </c>
      <c r="O161" s="34">
        <v>0</v>
      </c>
      <c r="P161" s="34">
        <v>0</v>
      </c>
      <c r="Q161" s="34">
        <v>5.5163897235705542E-2</v>
      </c>
      <c r="R161" s="34">
        <v>0</v>
      </c>
      <c r="S161" s="35">
        <v>0</v>
      </c>
      <c r="T161" s="35">
        <v>0</v>
      </c>
      <c r="U161" s="35">
        <v>0.25834110942747973</v>
      </c>
      <c r="V161" s="35">
        <v>0.90108166182979355</v>
      </c>
      <c r="W161" s="35">
        <v>0</v>
      </c>
      <c r="X161" s="35">
        <v>7.4907328933062817E-2</v>
      </c>
      <c r="Y161" s="35">
        <v>1.6148950013269299</v>
      </c>
      <c r="Z161" s="35">
        <v>0.78652695379715942</v>
      </c>
      <c r="AA161" s="35">
        <v>4.8190962355470832</v>
      </c>
      <c r="AB161" s="35">
        <v>6.0696152983057416</v>
      </c>
      <c r="AC161" s="35">
        <v>0.91673971856141945</v>
      </c>
      <c r="AD161" s="35">
        <v>3.2038756338586833</v>
      </c>
      <c r="AE161" s="58" t="s">
        <v>5560</v>
      </c>
      <c r="AF161" s="58"/>
      <c r="AG161" s="57" t="str" cm="1">
        <f t="array" ref="AG161">IFERROR(_xlfn.IFS(
AI161="MPR ISSUE","PDH",
AI161="BSS Hardware Issue","BSS",
AI161="Sites strategiques, MLL, Pylone, etc.","ENVTECH",
AI161="AKTIVCO DEFAUT GE &amp; POWER Cabinet","AKTIVCO",
AI161="AKTIVCO Coupure ENEO &amp; Baisse de tension","AKTIVCO GRID ONLY",
AI161="Coupure ENEO &amp; Baisse de tension","IHS GRID ONLY",
AI161="Defaut GE &amp; POWER Cabinet","IHS",
AI161="Sharing","Partners",
AI161="Sites strategiques &amp; DataCenter","SST &amp; DC",
AI161="Exclu","Exclu",
AI161="SAT","SAT",
AI161="SPARE-ISSUE","SPARE-ISSUE",
AI161="Fiber CAmtel","TRANS_FO_CAMTEL",
AI161="Fiber AOF","Fiber AOF",
AI161="Projet OCM (HUAWEI)","TRAVAUX-HUAWEI",
AI161="Projet OCM (NOKIA)","TRAVAUX-NOKIA",
AI161="ACCESS-ISSUE","ACCESS-ISSUE",
AI161="Projet OCM (ZTE, NOKIA, autres projets)","TRAVAUX OCM",
AI161="No root CAuse","No root cause",
AI161="ODU HS","PDH",
AI161="IP &amp; VLAN","PDH",
AI161="Warehouse HUAWEI","SPARE-ISSUE",
AI161="SPARE-HS","SPARE-ISSUE",
AI161="Power Telco","BSS",AI161="no impacts","no impacts"
),"")</f>
        <v>No root cause</v>
      </c>
      <c r="AH161" s="57" t="str" cm="1">
        <f t="array" ref="AH161">IFERROR(_xlfn.IFS(
AI161="MPR ISSUE","TX ISSUE",
AI161="BSS Hardware Issue","RAN ISSUE",
AI161="Sites strategiques, MLL, Pylone, etc.","ENVTECH",
AI161="AKTIVCO DEFAUT GE &amp; POWER Cabinet","POWER ISSUE",
AI161="AKTIVCO Coupure ENEO &amp; Baisse de tension","POWER ISSUE",
AI161="Coupure ENEO &amp; Baisse de tension","POWER ISSUE",
AI161="Defaut GE &amp; POWER Cabinet","POWER ISSUE",
AI161="Sharing","POWER ISSUE",
AI161="Sites strategiques &amp; DataCenter","POWER ISSUE",
AI161="Exclu","Exclu",
AI161="SAT","TX ISSUE",
AI161="SPARE-ISSUE","SPARE-ISSUE",
AI161="Fiber CAmtel","TX ISSUE",
AI161="Fiber AOF","TX ISSUE",
AI161="Projet OCM (HUAWEI)","TRAVAUX-HUAWEI",
AI161="Projet OCM (NOKIA)","TRAVAUX -NOKIA",
AI161="ACCESS-ISSUE","ACCESS-ISSUE",
AI161="Projet OCM (ZTE, NOKIA, autres projets)","TRAVAUX OCM",
AI161="No root CAuse","No root cause",
AI161="ODU HS","TX ISSUE",
AI161="IP &amp; VLAN","TX ISSUE",
AI161="Warehouse HUAWEI","SPARE-ISSUE",
AI161="SPARE-HS","SPARE-ISSUE",
AI161="Power Telco","RAN ISSUE",AI161="no impacts","no impacts"
),"")</f>
        <v>No root cause</v>
      </c>
      <c r="AI161" s="85" t="s">
        <v>5912</v>
      </c>
      <c r="AJ161" s="57" t="str" cm="1">
        <f t="array" ref="AJ161">IFERROR(_xlfn.IFS(
AI161="MPR ISSUE","ACTIVE",
AI161="BSS Hardware Issue","ACTIVE",
AI161="Sites strategiques, MLL, Pylone, etc.","PASSIVE",
AI161="AKTIVCO DEFAUT GE &amp; POWER Cabinet","PASSIVE",
AI161="AKTIVCO Coupure ENEO &amp; Baisse de tension","PASSIVE",
AI161="Coupure ENEO &amp; Baisse de tension","PASSIVE",
AI161="Defaut GE &amp; POWER Cabinet","PASSIVE",
AI161="Sharing","PASSIVE",
AI161="Sites strategiques &amp; DataCenter","PASSIVE",
AI161="Exclu","Exclu",
AI161="SAT","ACTIVE",
AI161="SPARE-ISSUE","SPARE-ISSUE",
AI161="Fiber CAmtel","ACTIVE",
AI161="Fiber AOF","ACTIVE",
AI161="Projet OCM (HUAWEI)","PLANNED WORKS",
AI161="Projet OCM (NOKIA)","PLANNED WORKS",
AI161="ACCESS-ISSUE","ACCESS-ISSUE",
AI161="Projet OCM (ZTE, NOKIA, autres projets)","PLANNED WORKS",
AI161="No root CAuse","No root cause",
AI161="ODU HS","ACTIVE",
AI161="IP &amp; VLAN","ACTIVE",
AI161="Warehouse HUAWEI","SPARE-ISSUE",
AI161="SPARE-HS","SPARE-ISSUE",
AI161="Power Telco","ACTIVE", AI161="no impacts","no impacts"
),"")</f>
        <v>No root cause</v>
      </c>
      <c r="AK161" s="23" t="s">
        <v>5537</v>
      </c>
      <c r="AL161" s="23" t="str">
        <f t="shared" si="9"/>
        <v>ADM_034</v>
      </c>
      <c r="AN161" s="9" t="s">
        <v>5537</v>
      </c>
      <c r="AO161" s="23" t="str">
        <f>_xlfn.XLOOKUP(B161,'INCIDENT-05-03-2026'!E:E,'INCIDENT-05-03-2026'!F:F,"")</f>
        <v/>
      </c>
      <c r="AP161" s="7" t="s">
        <v>5941</v>
      </c>
      <c r="AQ161" s="6"/>
      <c r="AR161" s="7"/>
      <c r="AS161" s="3" t="str">
        <f>_xlfn.XLOOKUP(B161,'[3]tt num | region | site id'!$C:$C,'[3]tt num | region | site id'!$Q:$Q,"")</f>
        <v/>
      </c>
      <c r="AT161" s="24" t="str">
        <f>_xlfn.XLOOKUP(B161,'[4]Cells Huawei 03052026 12h'!$B:$B,'[4]Cells Huawei 03052026 12h'!$T:$T,"")</f>
        <v/>
      </c>
      <c r="AU161" s="24" t="str">
        <f>_xlfn.XLOOKUP(B161,'[5]cells down 02052026 8h50'!$B:$B,'[5]cells down 02052026 8h50'!$R:$R,"")</f>
        <v/>
      </c>
      <c r="AV161" s="24" t="str">
        <f>_xlfn.XLOOKUP(B161,'[5]cells down 02052026 13h50'!$B:$B,'[5]cells down 02052026 13h50'!$R:$R,"")</f>
        <v/>
      </c>
      <c r="AW161" s="24" t="str">
        <f>_xlfn.XLOOKUP(B161,'[5]cells down 02052026 13h50'!$B:$B,'[5]cells down 02052026 13h50'!$R:$R,"")</f>
        <v/>
      </c>
      <c r="AX161" s="24" t="str">
        <f>_xlfn.XLOOKUP(B161,'[6]cell downs 03052026 8h40 '!$B:$B,'[6]cell downs 03052026 8h40 '!$R:$R,"")</f>
        <v/>
      </c>
      <c r="AY161" s="24" t="str">
        <f>_xlfn.XLOOKUP(B161,'[7]ALL SITES DOWN'!$D:$D,'[7]ALL SITES DOWN'!$J:$J,"")</f>
        <v/>
      </c>
      <c r="AZ161" s="24" t="str">
        <f>_xlfn.XLOOKUP(B161,'[8]ALL SITES DOWN'!$D:$D,'[8]ALL SITES DOWN'!$J:$J,"")</f>
        <v/>
      </c>
      <c r="BA161" s="9" t="str">
        <f>_xlfn.XLOOKUP(B161,[9]sheet1!$AC:$AC,[9]sheet1!$AF:$AF,"")</f>
        <v/>
      </c>
      <c r="BB161" s="14" t="s">
        <v>5980</v>
      </c>
      <c r="BC161" s="14" t="s">
        <v>5537</v>
      </c>
      <c r="BD161" s="14" t="str">
        <f>_xlfn.XLOOKUP(B161,'[10]cell downs 18042026 17h'!$B:$B,'[10]cell downs 18042026 17h'!$B:$B,"")</f>
        <v/>
      </c>
      <c r="BE161" s="14" t="str">
        <f>_xlfn.XLOOKUP(B161,'[11]Cells Huawei 19042026 15h'!$B:$B,'[11]Cells Huawei 19042026 15h'!$B:$B,"")</f>
        <v/>
      </c>
      <c r="BF161" s="9" t="str">
        <f>_xlfn.XLOOKUP(B161,'[12]cells down 19042026 9H40'!$B:$B,'[12]cells down 19042026 9H40'!$B:$B,"")</f>
        <v/>
      </c>
      <c r="BG161" s="9" t="s">
        <v>2934</v>
      </c>
      <c r="BH161" s="9" t="s">
        <v>5459</v>
      </c>
    </row>
    <row r="162" spans="1:60" s="9" customFormat="1" x14ac:dyDescent="0.3">
      <c r="A162" s="1" t="s">
        <v>1774</v>
      </c>
      <c r="B162" s="8" t="s">
        <v>1775</v>
      </c>
      <c r="C162" s="3" t="str">
        <f>_xlfn.XLOOKUP(B162,'[1]daily break down'!$D:$D,'[1]daily break down'!$E:$E,"")</f>
        <v>CENTRE</v>
      </c>
      <c r="D162" s="1" t="s">
        <v>21</v>
      </c>
      <c r="E162" s="1" t="s">
        <v>36</v>
      </c>
      <c r="F162" s="3" t="s">
        <v>226</v>
      </c>
      <c r="G162" s="1" t="s">
        <v>489</v>
      </c>
      <c r="H162" s="42" t="str">
        <f>_xlfn.XLOOKUP(B162,[2]CALCULATION!$B:$B,[2]CALCULATION!$H:$H,"")</f>
        <v>ZTE</v>
      </c>
      <c r="I162" s="34">
        <v>0</v>
      </c>
      <c r="J162" s="34">
        <v>0.90760930049395938</v>
      </c>
      <c r="K162" s="34">
        <v>0</v>
      </c>
      <c r="L162" s="34">
        <v>0.11840708494919165</v>
      </c>
      <c r="M162" s="34">
        <v>0</v>
      </c>
      <c r="N162" s="34">
        <v>5.86898922190547</v>
      </c>
      <c r="O162" s="34">
        <v>0</v>
      </c>
      <c r="P162" s="34">
        <v>0</v>
      </c>
      <c r="Q162" s="34">
        <v>0.90550476125250778</v>
      </c>
      <c r="R162" s="34">
        <v>0</v>
      </c>
      <c r="S162" s="35">
        <v>1.9380666204381434</v>
      </c>
      <c r="T162" s="35">
        <v>1.88261736194936</v>
      </c>
      <c r="U162" s="35">
        <v>1.3120553714975469</v>
      </c>
      <c r="V162" s="35">
        <v>0.29187105666418423</v>
      </c>
      <c r="W162" s="35">
        <v>1.88261736194936</v>
      </c>
      <c r="X162" s="35">
        <v>0.7378906952256209</v>
      </c>
      <c r="Y162" s="35">
        <v>0.67454049704223096</v>
      </c>
      <c r="Z162" s="35">
        <v>0</v>
      </c>
      <c r="AA162" s="35">
        <v>3.3397080041085654</v>
      </c>
      <c r="AB162" s="35">
        <v>1.5258907351306135</v>
      </c>
      <c r="AC162" s="35">
        <v>4.2269550000328326</v>
      </c>
      <c r="AD162" s="35">
        <v>3.1934777831996413</v>
      </c>
      <c r="AE162" s="58" t="s">
        <v>5560</v>
      </c>
      <c r="AF162" s="58"/>
      <c r="AG162" s="57" t="str" cm="1">
        <f t="array" ref="AG162">IFERROR(_xlfn.IFS(
AI162="MPR ISSUE","PDH",
AI162="BSS Hardware Issue","BSS",
AI162="Sites strategiques, MLL, Pylone, etc.","ENVTECH",
AI162="AKTIVCO DEFAUT GE &amp; POWER Cabinet","AKTIVCO",
AI162="AKTIVCO Coupure ENEO &amp; Baisse de tension","AKTIVCO GRID ONLY",
AI162="Coupure ENEO &amp; Baisse de tension","IHS GRID ONLY",
AI162="Defaut GE &amp; POWER Cabinet","IHS",
AI162="Sharing","Partners",
AI162="Sites strategiques &amp; DataCenter","SST &amp; DC",
AI162="Exclu","Exclu",
AI162="SAT","SAT",
AI162="SPARE-ISSUE","SPARE-ISSUE",
AI162="Fiber CAmtel","TRANS_FO_CAMTEL",
AI162="Fiber AOF","Fiber AOF",
AI162="Projet OCM (HUAWEI)","TRAVAUX-HUAWEI",
AI162="Projet OCM (NOKIA)","TRAVAUX-NOKIA",
AI162="ACCESS-ISSUE","ACCESS-ISSUE",
AI162="Projet OCM (ZTE, NOKIA, autres projets)","TRAVAUX OCM",
AI162="No root CAuse","No root cause",
AI162="ODU HS","PDH",
AI162="IP &amp; VLAN","PDH",
AI162="Warehouse HUAWEI","SPARE-ISSUE",
AI162="SPARE-HS","SPARE-ISSUE",
AI162="Power Telco","BSS",AI162="no impacts","no impacts"
),"")</f>
        <v>No root cause</v>
      </c>
      <c r="AH162" s="57" t="str" cm="1">
        <f t="array" ref="AH162">IFERROR(_xlfn.IFS(
AI162="MPR ISSUE","TX ISSUE",
AI162="BSS Hardware Issue","RAN ISSUE",
AI162="Sites strategiques, MLL, Pylone, etc.","ENVTECH",
AI162="AKTIVCO DEFAUT GE &amp; POWER Cabinet","POWER ISSUE",
AI162="AKTIVCO Coupure ENEO &amp; Baisse de tension","POWER ISSUE",
AI162="Coupure ENEO &amp; Baisse de tension","POWER ISSUE",
AI162="Defaut GE &amp; POWER Cabinet","POWER ISSUE",
AI162="Sharing","POWER ISSUE",
AI162="Sites strategiques &amp; DataCenter","POWER ISSUE",
AI162="Exclu","Exclu",
AI162="SAT","TX ISSUE",
AI162="SPARE-ISSUE","SPARE-ISSUE",
AI162="Fiber CAmtel","TX ISSUE",
AI162="Fiber AOF","TX ISSUE",
AI162="Projet OCM (HUAWEI)","TRAVAUX-HUAWEI",
AI162="Projet OCM (NOKIA)","TRAVAUX -NOKIA",
AI162="ACCESS-ISSUE","ACCESS-ISSUE",
AI162="Projet OCM (ZTE, NOKIA, autres projets)","TRAVAUX OCM",
AI162="No root CAuse","No root cause",
AI162="ODU HS","TX ISSUE",
AI162="IP &amp; VLAN","TX ISSUE",
AI162="Warehouse HUAWEI","SPARE-ISSUE",
AI162="SPARE-HS","SPARE-ISSUE",
AI162="Power Telco","RAN ISSUE",AI162="no impacts","no impacts"
),"")</f>
        <v>No root cause</v>
      </c>
      <c r="AI162" s="85" t="s">
        <v>5912</v>
      </c>
      <c r="AJ162" s="57" t="str" cm="1">
        <f t="array" ref="AJ162">IFERROR(_xlfn.IFS(
AI162="MPR ISSUE","ACTIVE",
AI162="BSS Hardware Issue","ACTIVE",
AI162="Sites strategiques, MLL, Pylone, etc.","PASSIVE",
AI162="AKTIVCO DEFAUT GE &amp; POWER Cabinet","PASSIVE",
AI162="AKTIVCO Coupure ENEO &amp; Baisse de tension","PASSIVE",
AI162="Coupure ENEO &amp; Baisse de tension","PASSIVE",
AI162="Defaut GE &amp; POWER Cabinet","PASSIVE",
AI162="Sharing","PASSIVE",
AI162="Sites strategiques &amp; DataCenter","PASSIVE",
AI162="Exclu","Exclu",
AI162="SAT","ACTIVE",
AI162="SPARE-ISSUE","SPARE-ISSUE",
AI162="Fiber CAmtel","ACTIVE",
AI162="Fiber AOF","ACTIVE",
AI162="Projet OCM (HUAWEI)","PLANNED WORKS",
AI162="Projet OCM (NOKIA)","PLANNED WORKS",
AI162="ACCESS-ISSUE","ACCESS-ISSUE",
AI162="Projet OCM (ZTE, NOKIA, autres projets)","PLANNED WORKS",
AI162="No root CAuse","No root cause",
AI162="ODU HS","ACTIVE",
AI162="IP &amp; VLAN","ACTIVE",
AI162="Warehouse HUAWEI","SPARE-ISSUE",
AI162="SPARE-HS","SPARE-ISSUE",
AI162="Power Telco","ACTIVE", AI162="no impacts","no impacts"
),"")</f>
        <v>No root cause</v>
      </c>
      <c r="AK162" s="23" t="s">
        <v>5743</v>
      </c>
      <c r="AL162" s="23" t="str">
        <f t="shared" si="9"/>
        <v>EST_124</v>
      </c>
      <c r="AN162" s="9" t="s">
        <v>5537</v>
      </c>
      <c r="AO162" s="23" t="str">
        <f>_xlfn.XLOOKUP(B162,'INCIDENT-05-03-2026'!E:E,'INCIDENT-05-03-2026'!F:F,"")</f>
        <v/>
      </c>
      <c r="AP162" s="7" t="s">
        <v>5941</v>
      </c>
      <c r="AQ162" s="6"/>
      <c r="AR162" s="7"/>
      <c r="AS162" s="3" t="str">
        <f>_xlfn.XLOOKUP(B162,'[3]tt num | region | site id'!$C:$C,'[3]tt num | region | site id'!$Q:$Q,"")</f>
        <v/>
      </c>
      <c r="AT162" s="24" t="str">
        <f>_xlfn.XLOOKUP(B162,'[4]Cells Huawei 03052026 12h'!$B:$B,'[4]Cells Huawei 03052026 12h'!$T:$T,"")</f>
        <v/>
      </c>
      <c r="AU162" s="24" t="str">
        <f>_xlfn.XLOOKUP(B162,'[5]cells down 02052026 8h50'!$B:$B,'[5]cells down 02052026 8h50'!$R:$R,"")</f>
        <v/>
      </c>
      <c r="AV162" s="24" t="str">
        <f>_xlfn.XLOOKUP(B162,'[5]cells down 02052026 13h50'!$B:$B,'[5]cells down 02052026 13h50'!$R:$R,"")</f>
        <v/>
      </c>
      <c r="AW162" s="24" t="str">
        <f>_xlfn.XLOOKUP(B162,'[5]cells down 02052026 13h50'!$B:$B,'[5]cells down 02052026 13h50'!$R:$R,"")</f>
        <v/>
      </c>
      <c r="AX162" s="24" t="str">
        <f>_xlfn.XLOOKUP(B162,'[6]cell downs 03052026 8h40 '!$B:$B,'[6]cell downs 03052026 8h40 '!$R:$R,"")</f>
        <v/>
      </c>
      <c r="AY162" s="24" t="str">
        <f>_xlfn.XLOOKUP(B162,'[7]ALL SITES DOWN'!$D:$D,'[7]ALL SITES DOWN'!$J:$J,"")</f>
        <v/>
      </c>
      <c r="AZ162" s="24" t="str">
        <f>_xlfn.XLOOKUP(B162,'[8]ALL SITES DOWN'!$D:$D,'[8]ALL SITES DOWN'!$J:$J,"")</f>
        <v/>
      </c>
      <c r="BA162" s="9" t="str">
        <f>_xlfn.XLOOKUP(B162,[9]sheet1!$AC:$AC,[9]sheet1!$AF:$AF,"")</f>
        <v>(05/03/2026 ticket)..INC-20260503-00013883...2026-05-03 20:00:43...SITE NOT MANAGED BY IHS...Others Transmission equipement fault...user:OCM_NOC.IHS</v>
      </c>
      <c r="BB162" s="14" t="s">
        <v>5980</v>
      </c>
      <c r="BC162" s="14" t="s">
        <v>5537</v>
      </c>
      <c r="BD162" s="14" t="str">
        <f>_xlfn.XLOOKUP(B162,'[10]cell downs 18042026 17h'!$B:$B,'[10]cell downs 18042026 17h'!$B:$B,"")</f>
        <v/>
      </c>
      <c r="BE162" s="14" t="str">
        <f>_xlfn.XLOOKUP(B162,'[11]Cells Huawei 19042026 15h'!$B:$B,'[11]Cells Huawei 19042026 15h'!$B:$B,"")</f>
        <v/>
      </c>
      <c r="BF162" s="9" t="str">
        <f>_xlfn.XLOOKUP(B162,'[12]cells down 19042026 9H40'!$B:$B,'[12]cells down 19042026 9H40'!$B:$B,"")</f>
        <v/>
      </c>
      <c r="BG162" s="9" t="s">
        <v>5537</v>
      </c>
      <c r="BH162" s="9" t="s">
        <v>5537</v>
      </c>
    </row>
    <row r="163" spans="1:60" s="9" customFormat="1" x14ac:dyDescent="0.3">
      <c r="A163" s="1" t="s">
        <v>1535</v>
      </c>
      <c r="B163" s="8" t="s">
        <v>1536</v>
      </c>
      <c r="C163" s="3" t="str">
        <f>_xlfn.XLOOKUP(B163,'[1]daily break down'!$D:$D,'[1]daily break down'!$E:$E,"")</f>
        <v>CENTRE</v>
      </c>
      <c r="D163" s="1" t="s">
        <v>11</v>
      </c>
      <c r="E163" s="1" t="s">
        <v>96</v>
      </c>
      <c r="F163" s="3" t="s">
        <v>37</v>
      </c>
      <c r="G163" s="1" t="s">
        <v>1537</v>
      </c>
      <c r="H163" s="41" t="str">
        <f>_xlfn.XLOOKUP(B163,[2]CALCULATION!$B:$B,[2]CALCULATION!$H:$H,"")</f>
        <v>NOKIA</v>
      </c>
      <c r="I163" s="34">
        <v>0</v>
      </c>
      <c r="J163" s="34">
        <v>0</v>
      </c>
      <c r="K163" s="34">
        <v>0</v>
      </c>
      <c r="L163" s="34">
        <v>0</v>
      </c>
      <c r="M163" s="34">
        <v>0</v>
      </c>
      <c r="N163" s="34">
        <v>0</v>
      </c>
      <c r="O163" s="34">
        <v>0</v>
      </c>
      <c r="P163" s="34">
        <v>0</v>
      </c>
      <c r="Q163" s="34">
        <v>0</v>
      </c>
      <c r="R163" s="34">
        <v>0</v>
      </c>
      <c r="S163" s="35">
        <v>0</v>
      </c>
      <c r="T163" s="35">
        <v>191828.63641266662</v>
      </c>
      <c r="U163" s="35">
        <v>0.57666213792550824</v>
      </c>
      <c r="V163" s="35">
        <v>0</v>
      </c>
      <c r="W163" s="35">
        <v>0</v>
      </c>
      <c r="X163" s="35">
        <v>0</v>
      </c>
      <c r="Y163" s="35">
        <v>1.5216710469619013</v>
      </c>
      <c r="Z163" s="35">
        <v>6.1628399722628862</v>
      </c>
      <c r="AA163" s="35">
        <v>10.897639573316708</v>
      </c>
      <c r="AB163" s="35">
        <v>4.6389798409444056</v>
      </c>
      <c r="AC163" s="35">
        <v>4.4175560590533541E-2</v>
      </c>
      <c r="AD163" s="35">
        <v>3.1365780115917339</v>
      </c>
      <c r="AE163" s="58" t="s">
        <v>5560</v>
      </c>
      <c r="AF163" s="58"/>
      <c r="AG163" s="57" t="str" cm="1">
        <f t="array" ref="AG163">IFERROR(_xlfn.IFS(
AI163="MPR ISSUE","PDH",
AI163="BSS Hardware Issue","BSS",
AI163="Sites strategiques, MLL, Pylone, etc.","ENVTECH",
AI163="AKTIVCO DEFAUT GE &amp; POWER Cabinet","AKTIVCO",
AI163="AKTIVCO Coupure ENEO &amp; Baisse de tension","AKTIVCO GRID ONLY",
AI163="Coupure ENEO &amp; Baisse de tension","IHS GRID ONLY",
AI163="Defaut GE &amp; POWER Cabinet","IHS",
AI163="Sharing","Partners",
AI163="Sites strategiques &amp; DataCenter","SST &amp; DC",
AI163="Exclu","Exclu",
AI163="SAT","SAT",
AI163="SPARE-ISSUE","SPARE-ISSUE",
AI163="Fiber CAmtel","TRANS_FO_CAMTEL",
AI163="Fiber AOF","Fiber AOF",
AI163="Projet OCM (HUAWEI)","TRAVAUX-HUAWEI",
AI163="Projet OCM (NOKIA)","TRAVAUX-NOKIA",
AI163="ACCESS-ISSUE","ACCESS-ISSUE",
AI163="Projet OCM (ZTE, NOKIA, autres projets)","TRAVAUX OCM",
AI163="No root CAuse","No root cause",
AI163="ODU HS","PDH",
AI163="IP &amp; VLAN","PDH",
AI163="Warehouse HUAWEI","SPARE-ISSUE",
AI163="SPARE-HS","SPARE-ISSUE",
AI163="Power Telco","BSS",AI163="no impacts","no impacts"
),"")</f>
        <v>PDH</v>
      </c>
      <c r="AH163" s="57" t="str" cm="1">
        <f t="array" ref="AH163">IFERROR(_xlfn.IFS(
AI163="MPR ISSUE","TX ISSUE",
AI163="BSS Hardware Issue","RAN ISSUE",
AI163="Sites strategiques, MLL, Pylone, etc.","ENVTECH",
AI163="AKTIVCO DEFAUT GE &amp; POWER Cabinet","POWER ISSUE",
AI163="AKTIVCO Coupure ENEO &amp; Baisse de tension","POWER ISSUE",
AI163="Coupure ENEO &amp; Baisse de tension","POWER ISSUE",
AI163="Defaut GE &amp; POWER Cabinet","POWER ISSUE",
AI163="Sharing","POWER ISSUE",
AI163="Sites strategiques &amp; DataCenter","POWER ISSUE",
AI163="Exclu","Exclu",
AI163="SAT","TX ISSUE",
AI163="SPARE-ISSUE","SPARE-ISSUE",
AI163="Fiber CAmtel","TX ISSUE",
AI163="Fiber AOF","TX ISSUE",
AI163="Projet OCM (HUAWEI)","TRAVAUX-HUAWEI",
AI163="Projet OCM (NOKIA)","TRAVAUX -NOKIA",
AI163="ACCESS-ISSUE","ACCESS-ISSUE",
AI163="Projet OCM (ZTE, NOKIA, autres projets)","TRAVAUX OCM",
AI163="No root CAuse","No root cause",
AI163="ODU HS","TX ISSUE",
AI163="IP &amp; VLAN","TX ISSUE",
AI163="Warehouse HUAWEI","SPARE-ISSUE",
AI163="SPARE-HS","SPARE-ISSUE",
AI163="Power Telco","RAN ISSUE",AI163="no impacts","no impacts"
),"")</f>
        <v>TX ISSUE</v>
      </c>
      <c r="AI163" s="85" t="s">
        <v>5914</v>
      </c>
      <c r="AJ163" s="57" t="str" cm="1">
        <f t="array" ref="AJ163">IFERROR(_xlfn.IFS(
AI163="MPR ISSUE","ACTIVE",
AI163="BSS Hardware Issue","ACTIVE",
AI163="Sites strategiques, MLL, Pylone, etc.","PASSIVE",
AI163="AKTIVCO DEFAUT GE &amp; POWER Cabinet","PASSIVE",
AI163="AKTIVCO Coupure ENEO &amp; Baisse de tension","PASSIVE",
AI163="Coupure ENEO &amp; Baisse de tension","PASSIVE",
AI163="Defaut GE &amp; POWER Cabinet","PASSIVE",
AI163="Sharing","PASSIVE",
AI163="Sites strategiques &amp; DataCenter","PASSIVE",
AI163="Exclu","Exclu",
AI163="SAT","ACTIVE",
AI163="SPARE-ISSUE","SPARE-ISSUE",
AI163="Fiber CAmtel","ACTIVE",
AI163="Fiber AOF","ACTIVE",
AI163="Projet OCM (HUAWEI)","PLANNED WORKS",
AI163="Projet OCM (NOKIA)","PLANNED WORKS",
AI163="ACCESS-ISSUE","ACCESS-ISSUE",
AI163="Projet OCM (ZTE, NOKIA, autres projets)","PLANNED WORKS",
AI163="No root CAuse","No root cause",
AI163="ODU HS","ACTIVE",
AI163="IP &amp; VLAN","ACTIVE",
AI163="Warehouse HUAWEI","SPARE-ISSUE",
AI163="SPARE-HS","SPARE-ISSUE",
AI163="Power Telco","ACTIVE", AI163="no impacts","no impacts"
),"")</f>
        <v>ACTIVE</v>
      </c>
      <c r="AK163" s="23" t="s">
        <v>5733</v>
      </c>
      <c r="AL163" s="23" t="str">
        <f t="shared" si="9"/>
        <v>CTR_166</v>
      </c>
      <c r="AN163" s="9" t="s">
        <v>5537</v>
      </c>
      <c r="AO163" s="23" t="str">
        <f>_xlfn.XLOOKUP(B163,'INCIDENT-05-03-2026'!E:E,'INCIDENT-05-03-2026'!F:F,"")</f>
        <v/>
      </c>
      <c r="AP163" s="7" t="s">
        <v>5941</v>
      </c>
      <c r="AQ163" s="6"/>
      <c r="AR163" s="7"/>
      <c r="AS163" s="3" t="str">
        <f>_xlfn.XLOOKUP(B163,'[3]tt num | region | site id'!$C:$C,'[3]tt num | region | site id'!$Q:$Q,"")</f>
        <v/>
      </c>
      <c r="AT163" s="24" t="str">
        <f>_xlfn.XLOOKUP(B163,'[4]Cells Huawei 03052026 12h'!$B:$B,'[4]Cells Huawei 03052026 12h'!$T:$T,"")</f>
        <v/>
      </c>
      <c r="AU163" s="24" t="str">
        <f>_xlfn.XLOOKUP(B163,'[5]cells down 02052026 8h50'!$B:$B,'[5]cells down 02052026 8h50'!$R:$R,"")</f>
        <v/>
      </c>
      <c r="AV163" s="24" t="str">
        <f>_xlfn.XLOOKUP(B163,'[5]cells down 02052026 13h50'!$B:$B,'[5]cells down 02052026 13h50'!$R:$R,"")</f>
        <v/>
      </c>
      <c r="AW163" s="24" t="str">
        <f>_xlfn.XLOOKUP(B163,'[5]cells down 02052026 13h50'!$B:$B,'[5]cells down 02052026 13h50'!$R:$R,"")</f>
        <v/>
      </c>
      <c r="AX163" s="24" t="str">
        <f>_xlfn.XLOOKUP(B163,'[6]cell downs 03052026 8h40 '!$B:$B,'[6]cell downs 03052026 8h40 '!$R:$R,"")</f>
        <v/>
      </c>
      <c r="AY163" s="24" t="str">
        <f>_xlfn.XLOOKUP(B163,'[7]ALL SITES DOWN'!$D:$D,'[7]ALL SITES DOWN'!$J:$J,"")</f>
        <v/>
      </c>
      <c r="AZ163" s="24" t="str">
        <f>_xlfn.XLOOKUP(B163,'[8]ALL SITES DOWN'!$D:$D,'[8]ALL SITES DOWN'!$J:$J,"")</f>
        <v>(05/03/2026 com ran 10h): 03.05.2026: Spare(FSMF) already at Bafia FMR intervention to be done today ETR=04:00 PM
02.05.2026: Expedition de la spare pour Bafia ce Jour ETD=02.05.2026 En Soiree
01.05.2026 RM Denis: SM faulty spare will be sent tomorrow 02.05.2026 from bafoussam to bafia etd=02.05.2026
30/04/2026 Check to be done by Gregroire after matsari restoration ETA= 13H UTC
29.04.26: Besoin d'un FME sur site pour vérifier le statut de la BTS et son interco avec le MPR S1P1; FME Apiang activé pour investigations, update ASAP</v>
      </c>
      <c r="BA163" s="9" t="str">
        <f>_xlfn.XLOOKUP(B163,[9]sheet1!$AC:$AC,[9]sheet1!$AF:$AF,"")</f>
        <v/>
      </c>
      <c r="BB163" s="14" t="s">
        <v>5980</v>
      </c>
      <c r="BC163" s="14" t="s">
        <v>5537</v>
      </c>
      <c r="BD163" s="14" t="str">
        <f>_xlfn.XLOOKUP(B163,'[10]cell downs 18042026 17h'!$B:$B,'[10]cell downs 18042026 17h'!$B:$B,"")</f>
        <v/>
      </c>
      <c r="BE163" s="14" t="str">
        <f>_xlfn.XLOOKUP(B163,'[11]Cells Huawei 19042026 15h'!$B:$B,'[11]Cells Huawei 19042026 15h'!$B:$B,"")</f>
        <v/>
      </c>
      <c r="BF163" s="9" t="str">
        <f>_xlfn.XLOOKUP(B163,'[12]cells down 19042026 9H40'!$B:$B,'[12]cells down 19042026 9H40'!$B:$B,"")</f>
        <v/>
      </c>
      <c r="BG163" s="9" t="s">
        <v>1536</v>
      </c>
      <c r="BH163" s="9" t="s">
        <v>5537</v>
      </c>
    </row>
    <row r="164" spans="1:60" s="9" customFormat="1" ht="24.45" customHeight="1" x14ac:dyDescent="0.3">
      <c r="A164" s="1" t="s">
        <v>1076</v>
      </c>
      <c r="B164" s="8" t="s">
        <v>1077</v>
      </c>
      <c r="C164" s="3" t="str">
        <f>_xlfn.XLOOKUP(B164,'[1]daily break down'!$D:$D,'[1]daily break down'!$E:$E,"")</f>
        <v>CENTRE</v>
      </c>
      <c r="D164" s="1" t="s">
        <v>21</v>
      </c>
      <c r="E164" s="1" t="e">
        <v>#N/A</v>
      </c>
      <c r="F164" s="3" t="s">
        <v>69</v>
      </c>
      <c r="G164" s="1" t="s">
        <v>1078</v>
      </c>
      <c r="H164" s="41" t="str">
        <f>_xlfn.XLOOKUP(B164,[2]CALCULATION!$B:$B,[2]CALCULATION!$H:$H,"")</f>
        <v>NOKIA</v>
      </c>
      <c r="I164" s="34">
        <v>0</v>
      </c>
      <c r="J164" s="34">
        <v>0.7850319192100117</v>
      </c>
      <c r="K164" s="34">
        <v>8.1291932760271402E-3</v>
      </c>
      <c r="L164" s="34">
        <v>4.1869977451217052E-2</v>
      </c>
      <c r="M164" s="34">
        <v>0.3444023301622387</v>
      </c>
      <c r="N164" s="34">
        <v>1.8103217548646064E-2</v>
      </c>
      <c r="O164" s="34">
        <v>4.102068013000902E-3</v>
      </c>
      <c r="P164" s="34">
        <v>9.4307949172534586E-2</v>
      </c>
      <c r="Q164" s="34">
        <v>1.0877385469205452</v>
      </c>
      <c r="R164" s="34">
        <v>1.1109826070753053</v>
      </c>
      <c r="S164" s="35">
        <v>4.1139741538908668E-2</v>
      </c>
      <c r="T164" s="35">
        <v>204162.55002696664</v>
      </c>
      <c r="U164" s="35">
        <v>0.14848631625779557</v>
      </c>
      <c r="V164" s="35">
        <v>3.4361596938644476</v>
      </c>
      <c r="W164" s="35">
        <v>3.0815805018362994</v>
      </c>
      <c r="X164" s="35">
        <v>3.6674012066206982</v>
      </c>
      <c r="Y164" s="35">
        <v>3.2100164194077214</v>
      </c>
      <c r="Z164" s="35">
        <v>3.2341774319199388</v>
      </c>
      <c r="AA164" s="35">
        <v>6.369674951740345E-3</v>
      </c>
      <c r="AB164" s="35">
        <v>6.3751440782561465E-3</v>
      </c>
      <c r="AC164" s="35">
        <v>5.9115946216294901</v>
      </c>
      <c r="AD164" s="35">
        <v>3.0858787557107923</v>
      </c>
      <c r="AE164" s="58" t="s">
        <v>5559</v>
      </c>
      <c r="AF164" s="58"/>
      <c r="AG164" s="57" t="str" cm="1">
        <f t="array" ref="AG164">IFERROR(_xlfn.IFS(
AI164="MPR ISSUE","PDH",
AI164="BSS Hardware Issue","BSS",
AI164="Sites strategiques, MLL, Pylone, etc.","ENVTECH",
AI164="AKTIVCO DEFAUT GE &amp; POWER Cabinet","AKTIVCO",
AI164="AKTIVCO Coupure ENEO &amp; Baisse de tension","AKTIVCO GRID ONLY",
AI164="Coupure ENEO &amp; Baisse de tension","IHS GRID ONLY",
AI164="Defaut GE &amp; POWER Cabinet","IHS",
AI164="Sharing","Partners",
AI164="Sites strategiques &amp; DataCenter","SST &amp; DC",
AI164="Exclu","Exclu",
AI164="SAT","SAT",
AI164="SPARE-ISSUE","SPARE-ISSUE",
AI164="Fiber CAmtel","TRANS_FO_CAMTEL",
AI164="Fiber AOF","Fiber AOF",
AI164="Projet OCM (HUAWEI)","TRAVAUX-HUAWEI",
AI164="Projet OCM (NOKIA)","TRAVAUX-NOKIA",
AI164="ACCESS-ISSUE","ACCESS-ISSUE",
AI164="Projet OCM (ZTE, NOKIA, autres projets)","TRAVAUX OCM",
AI164="No root CAuse","No root cause",
AI164="ODU HS","PDH",
AI164="IP &amp; VLAN","PDH",
AI164="Warehouse HUAWEI","SPARE-ISSUE",
AI164="SPARE-HS","SPARE-ISSUE",
AI164="Power Telco","BSS",AI164="no impacts","no impacts"
),"")</f>
        <v>Exclu</v>
      </c>
      <c r="AH164" s="57" t="str" cm="1">
        <f t="array" ref="AH164">IFERROR(_xlfn.IFS(
AI164="MPR ISSUE","TX ISSUE",
AI164="BSS Hardware Issue","RAN ISSUE",
AI164="Sites strategiques, MLL, Pylone, etc.","ENVTECH",
AI164="AKTIVCO DEFAUT GE &amp; POWER Cabinet","POWER ISSUE",
AI164="AKTIVCO Coupure ENEO &amp; Baisse de tension","POWER ISSUE",
AI164="Coupure ENEO &amp; Baisse de tension","POWER ISSUE",
AI164="Defaut GE &amp; POWER Cabinet","POWER ISSUE",
AI164="Sharing","POWER ISSUE",
AI164="Sites strategiques &amp; DataCenter","POWER ISSUE",
AI164="Exclu","Exclu",
AI164="SAT","TX ISSUE",
AI164="SPARE-ISSUE","SPARE-ISSUE",
AI164="Fiber CAmtel","TX ISSUE",
AI164="Fiber AOF","TX ISSUE",
AI164="Projet OCM (HUAWEI)","TRAVAUX-HUAWEI",
AI164="Projet OCM (NOKIA)","TRAVAUX -NOKIA",
AI164="ACCESS-ISSUE","ACCESS-ISSUE",
AI164="Projet OCM (ZTE, NOKIA, autres projets)","TRAVAUX OCM",
AI164="No root CAuse","No root cause",
AI164="ODU HS","TX ISSUE",
AI164="IP &amp; VLAN","TX ISSUE",
AI164="Warehouse HUAWEI","SPARE-ISSUE",
AI164="SPARE-HS","SPARE-ISSUE",
AI164="Power Telco","RAN ISSUE",AI164="no impacts","no impacts"
),"")</f>
        <v>Exclu</v>
      </c>
      <c r="AI164" s="85" t="s">
        <v>5559</v>
      </c>
      <c r="AJ164" s="57" t="str" cm="1">
        <f t="array" ref="AJ164">IFERROR(_xlfn.IFS(
AI164="MPR ISSUE","ACTIVE",
AI164="BSS Hardware Issue","ACTIVE",
AI164="Sites strategiques, MLL, Pylone, etc.","PASSIVE",
AI164="AKTIVCO DEFAUT GE &amp; POWER Cabinet","PASSIVE",
AI164="AKTIVCO Coupure ENEO &amp; Baisse de tension","PASSIVE",
AI164="Coupure ENEO &amp; Baisse de tension","PASSIVE",
AI164="Defaut GE &amp; POWER Cabinet","PASSIVE",
AI164="Sharing","PASSIVE",
AI164="Sites strategiques &amp; DataCenter","PASSIVE",
AI164="Exclu","Exclu",
AI164="SAT","ACTIVE",
AI164="SPARE-ISSUE","SPARE-ISSUE",
AI164="Fiber CAmtel","ACTIVE",
AI164="Fiber AOF","ACTIVE",
AI164="Projet OCM (HUAWEI)","PLANNED WORKS",
AI164="Projet OCM (NOKIA)","PLANNED WORKS",
AI164="ACCESS-ISSUE","ACCESS-ISSUE",
AI164="Projet OCM (ZTE, NOKIA, autres projets)","PLANNED WORKS",
AI164="No root CAuse","No root cause",
AI164="ODU HS","ACTIVE",
AI164="IP &amp; VLAN","ACTIVE",
AI164="Warehouse HUAWEI","SPARE-ISSUE",
AI164="SPARE-HS","SPARE-ISSUE",
AI164="Power Telco","ACTIVE", AI164="no impacts","no impacts"
),"")</f>
        <v>Exclu</v>
      </c>
      <c r="AK164" s="23" t="s">
        <v>5715</v>
      </c>
      <c r="AL164" s="23" t="str">
        <f t="shared" si="9"/>
        <v>SUD_163</v>
      </c>
      <c r="AN164" s="9" t="s">
        <v>5537</v>
      </c>
      <c r="AO164" s="23" t="str">
        <f>_xlfn.XLOOKUP(B164,'INCIDENT-05-03-2026'!E:E,'INCIDENT-05-03-2026'!F:F,"")</f>
        <v/>
      </c>
      <c r="AP164" s="7" t="s">
        <v>5537</v>
      </c>
      <c r="AQ164" s="6"/>
      <c r="AR164" s="7"/>
      <c r="AS164" s="3" t="str">
        <f>_xlfn.XLOOKUP(B164,'[3]tt num | region | site id'!$C:$C,'[3]tt num | region | site id'!$Q:$Q,"")</f>
        <v/>
      </c>
      <c r="AT164" s="24" t="str">
        <f>_xlfn.XLOOKUP(B164,'[4]Cells Huawei 03052026 12h'!$B:$B,'[4]Cells Huawei 03052026 12h'!$T:$T,"")</f>
        <v/>
      </c>
      <c r="AU164" s="24" t="str">
        <f>_xlfn.XLOOKUP(B164,'[5]cells down 02052026 8h50'!$B:$B,'[5]cells down 02052026 8h50'!$R:$R,"")</f>
        <v/>
      </c>
      <c r="AV164" s="24" t="str">
        <f>_xlfn.XLOOKUP(B164,'[5]cells down 02052026 13h50'!$B:$B,'[5]cells down 02052026 13h50'!$R:$R,"")</f>
        <v/>
      </c>
      <c r="AW164" s="24" t="str">
        <f>_xlfn.XLOOKUP(B164,'[5]cells down 02052026 13h50'!$B:$B,'[5]cells down 02052026 13h50'!$R:$R,"")</f>
        <v/>
      </c>
      <c r="AX164" s="24" t="str">
        <f>_xlfn.XLOOKUP(B164,'[6]cell downs 03052026 8h40 '!$B:$B,'[6]cell downs 03052026 8h40 '!$R:$R,"")</f>
        <v xml:space="preserve">(05/03/2026 cell nokia): 02/05/2026 : En attente du feedack de l'expert SPMS
30/04/2026 : Commande de la radio et du jumpeurs passer a l'exper SPMS || En attente de son feedback 
29/04/2026 : FME sur site || Intervention en cours || Radio et jumpeurs faulty 
28/04/2026 : FME en route pour le site ETA: 13h || FME Toujours sur site || il travaille avec le BO RAN 
27/04/2026 : Need BO RAN analysis || Check and clean jumper, port 2 &amp; 3 of AHPMDA || FME dominique activer || ETA : 28/04/2026 </v>
      </c>
      <c r="AY164" s="24" t="str">
        <f>_xlfn.XLOOKUP(B164,'[7]ALL SITES DOWN'!$D:$D,'[7]ALL SITES DOWN'!$J:$J,"")</f>
        <v/>
      </c>
      <c r="AZ164" s="24" t="str">
        <f>_xlfn.XLOOKUP(B164,'[8]ALL SITES DOWN'!$D:$D,'[8]ALL SITES DOWN'!$J:$J,"")</f>
        <v/>
      </c>
      <c r="BA164" s="9" t="str">
        <f>_xlfn.XLOOKUP(B164,[9]sheet1!$AC:$AC,[9]sheet1!$AF:$AF,"")</f>
        <v/>
      </c>
      <c r="BB164" s="14" t="s">
        <v>5537</v>
      </c>
      <c r="BC164" s="14" t="s">
        <v>5537</v>
      </c>
      <c r="BD164" s="14" t="str">
        <f>_xlfn.XLOOKUP(B164,'[10]cell downs 18042026 17h'!$B:$B,'[10]cell downs 18042026 17h'!$B:$B,"")</f>
        <v/>
      </c>
      <c r="BE164" s="14" t="str">
        <f>_xlfn.XLOOKUP(B164,'[11]Cells Huawei 19042026 15h'!$B:$B,'[11]Cells Huawei 19042026 15h'!$B:$B,"")</f>
        <v/>
      </c>
      <c r="BF164" s="9" t="str">
        <f>_xlfn.XLOOKUP(B164,'[12]cells down 19042026 9H40'!$B:$B,'[12]cells down 19042026 9H40'!$B:$B,"")</f>
        <v/>
      </c>
      <c r="BG164" s="9" t="s">
        <v>5537</v>
      </c>
      <c r="BH164" s="9" t="s">
        <v>12</v>
      </c>
    </row>
    <row r="165" spans="1:60" s="9" customFormat="1" ht="21" customHeight="1" x14ac:dyDescent="0.3">
      <c r="A165" s="1" t="s">
        <v>5048</v>
      </c>
      <c r="B165" s="8" t="s">
        <v>5049</v>
      </c>
      <c r="C165" s="3" t="str">
        <f>_xlfn.XLOOKUP(B165,'[1]daily break down'!$D:$D,'[1]daily break down'!$E:$E,"")</f>
        <v>Yaounde</v>
      </c>
      <c r="D165" s="1" t="s">
        <v>21</v>
      </c>
      <c r="E165" s="1" t="s">
        <v>36</v>
      </c>
      <c r="F165" s="3" t="s">
        <v>37</v>
      </c>
      <c r="G165" s="1" t="s">
        <v>38</v>
      </c>
      <c r="H165" s="41" t="str">
        <f>_xlfn.XLOOKUP(B165,[2]CALCULATION!$B:$B,[2]CALCULATION!$H:$H,"")</f>
        <v>NOKIA</v>
      </c>
      <c r="I165" s="34">
        <v>0</v>
      </c>
      <c r="J165" s="34">
        <v>0</v>
      </c>
      <c r="K165" s="34">
        <v>0</v>
      </c>
      <c r="L165" s="34">
        <v>0</v>
      </c>
      <c r="M165" s="34">
        <v>5.6483860251546583</v>
      </c>
      <c r="N165" s="34">
        <v>3.0819728735592831</v>
      </c>
      <c r="O165" s="34">
        <v>3.0819907086375999</v>
      </c>
      <c r="P165" s="34">
        <v>3.0819907086375999</v>
      </c>
      <c r="Q165" s="34">
        <v>3.0819907086375999</v>
      </c>
      <c r="R165" s="34">
        <v>4.361809019620118</v>
      </c>
      <c r="S165" s="35">
        <v>3.0820620489508697</v>
      </c>
      <c r="T165" s="35">
        <v>339952.79612365272</v>
      </c>
      <c r="U165" s="35">
        <v>17.736089136137718</v>
      </c>
      <c r="V165" s="35">
        <v>3.0819907086375999</v>
      </c>
      <c r="W165" s="35">
        <v>11.21894966234774</v>
      </c>
      <c r="X165" s="35">
        <v>7.2096743856306569</v>
      </c>
      <c r="Y165" s="35">
        <v>3.0821512243424563</v>
      </c>
      <c r="Z165" s="35">
        <v>3.0820085437159177</v>
      </c>
      <c r="AA165" s="35">
        <v>0</v>
      </c>
      <c r="AB165" s="35">
        <v>0</v>
      </c>
      <c r="AC165" s="35">
        <v>5.9099872063423273</v>
      </c>
      <c r="AD165" s="35">
        <v>3.0819907086375999</v>
      </c>
      <c r="AE165" s="58" t="s">
        <v>5559</v>
      </c>
      <c r="AF165" s="58"/>
      <c r="AG165" s="57" t="str" cm="1">
        <f t="array" ref="AG165">IFERROR(_xlfn.IFS(
AI165="MPR ISSUE","PDH",
AI165="BSS Hardware Issue","BSS",
AI165="Sites strategiques, MLL, Pylone, etc.","ENVTECH",
AI165="AKTIVCO DEFAUT GE &amp; POWER Cabinet","AKTIVCO",
AI165="AKTIVCO Coupure ENEO &amp; Baisse de tension","AKTIVCO GRID ONLY",
AI165="Coupure ENEO &amp; Baisse de tension","IHS GRID ONLY",
AI165="Defaut GE &amp; POWER Cabinet","IHS",
AI165="Sharing","Partners",
AI165="Sites strategiques &amp; DataCenter","SST &amp; DC",
AI165="Exclu","Exclu",
AI165="SAT","SAT",
AI165="SPARE-ISSUE","SPARE-ISSUE",
AI165="Fiber CAmtel","TRANS_FO_CAMTEL",
AI165="Fiber AOF","Fiber AOF",
AI165="Projet OCM (HUAWEI)","TRAVAUX-HUAWEI",
AI165="Projet OCM (NOKIA)","TRAVAUX-NOKIA",
AI165="ACCESS-ISSUE","ACCESS-ISSUE",
AI165="Projet OCM (ZTE, NOKIA, autres projets)","TRAVAUX OCM",
AI165="No root CAuse","No root cause",
AI165="ODU HS","PDH",
AI165="IP &amp; VLAN","PDH",
AI165="Warehouse HUAWEI","SPARE-ISSUE",
AI165="SPARE-HS","SPARE-ISSUE",
AI165="Power Telco","BSS",AI165="no impacts","no impacts"
),"")</f>
        <v>Exclu</v>
      </c>
      <c r="AH165" s="57" t="str" cm="1">
        <f t="array" ref="AH165">IFERROR(_xlfn.IFS(
AI165="MPR ISSUE","TX ISSUE",
AI165="BSS Hardware Issue","RAN ISSUE",
AI165="Sites strategiques, MLL, Pylone, etc.","ENVTECH",
AI165="AKTIVCO DEFAUT GE &amp; POWER Cabinet","POWER ISSUE",
AI165="AKTIVCO Coupure ENEO &amp; Baisse de tension","POWER ISSUE",
AI165="Coupure ENEO &amp; Baisse de tension","POWER ISSUE",
AI165="Defaut GE &amp; POWER Cabinet","POWER ISSUE",
AI165="Sharing","POWER ISSUE",
AI165="Sites strategiques &amp; DataCenter","POWER ISSUE",
AI165="Exclu","Exclu",
AI165="SAT","TX ISSUE",
AI165="SPARE-ISSUE","SPARE-ISSUE",
AI165="Fiber CAmtel","TX ISSUE",
AI165="Fiber AOF","TX ISSUE",
AI165="Projet OCM (HUAWEI)","TRAVAUX-HUAWEI",
AI165="Projet OCM (NOKIA)","TRAVAUX -NOKIA",
AI165="ACCESS-ISSUE","ACCESS-ISSUE",
AI165="Projet OCM (ZTE, NOKIA, autres projets)","TRAVAUX OCM",
AI165="No root CAuse","No root cause",
AI165="ODU HS","TX ISSUE",
AI165="IP &amp; VLAN","TX ISSUE",
AI165="Warehouse HUAWEI","SPARE-ISSUE",
AI165="SPARE-HS","SPARE-ISSUE",
AI165="Power Telco","RAN ISSUE",AI165="no impacts","no impacts"
),"")</f>
        <v>Exclu</v>
      </c>
      <c r="AI165" s="85" t="s">
        <v>5559</v>
      </c>
      <c r="AJ165" s="57" t="str" cm="1">
        <f t="array" ref="AJ165">IFERROR(_xlfn.IFS(
AI165="MPR ISSUE","ACTIVE",
AI165="BSS Hardware Issue","ACTIVE",
AI165="Sites strategiques, MLL, Pylone, etc.","PASSIVE",
AI165="AKTIVCO DEFAUT GE &amp; POWER Cabinet","PASSIVE",
AI165="AKTIVCO Coupure ENEO &amp; Baisse de tension","PASSIVE",
AI165="Coupure ENEO &amp; Baisse de tension","PASSIVE",
AI165="Defaut GE &amp; POWER Cabinet","PASSIVE",
AI165="Sharing","PASSIVE",
AI165="Sites strategiques &amp; DataCenter","PASSIVE",
AI165="Exclu","Exclu",
AI165="SAT","ACTIVE",
AI165="SPARE-ISSUE","SPARE-ISSUE",
AI165="Fiber CAmtel","ACTIVE",
AI165="Fiber AOF","ACTIVE",
AI165="Projet OCM (HUAWEI)","PLANNED WORKS",
AI165="Projet OCM (NOKIA)","PLANNED WORKS",
AI165="ACCESS-ISSUE","ACCESS-ISSUE",
AI165="Projet OCM (ZTE, NOKIA, autres projets)","PLANNED WORKS",
AI165="No root CAuse","No root cause",
AI165="ODU HS","ACTIVE",
AI165="IP &amp; VLAN","ACTIVE",
AI165="Warehouse HUAWEI","SPARE-ISSUE",
AI165="SPARE-HS","SPARE-ISSUE",
AI165="Power Telco","ACTIVE", AI165="no impacts","no impacts"
),"")</f>
        <v>Exclu</v>
      </c>
      <c r="AK165" s="23" t="s">
        <v>5537</v>
      </c>
      <c r="AL165" s="23" t="str">
        <f t="shared" si="9"/>
        <v>CTR_722</v>
      </c>
      <c r="AN165" s="9" t="s">
        <v>5537</v>
      </c>
      <c r="AO165" s="23" t="str">
        <f>_xlfn.XLOOKUP(B165,'INCIDENT-05-03-2026'!E:E,'INCIDENT-05-03-2026'!F:F,"")</f>
        <v/>
      </c>
      <c r="AP165" s="7" t="s">
        <v>5537</v>
      </c>
      <c r="AQ165" s="6"/>
      <c r="AR165" s="7"/>
      <c r="AS165" s="3" t="str">
        <f>_xlfn.XLOOKUP(B165,'[3]tt num | region | site id'!$C:$C,'[3]tt num | region | site id'!$Q:$Q,"")</f>
        <v/>
      </c>
      <c r="AT165" s="24" t="str">
        <f>_xlfn.XLOOKUP(B165,'[4]Cells Huawei 03052026 12h'!$B:$B,'[4]Cells Huawei 03052026 12h'!$T:$T,"")</f>
        <v/>
      </c>
      <c r="AU165" s="24" t="str">
        <f>_xlfn.XLOOKUP(B165,'[5]cells down 02052026 8h50'!$B:$B,'[5]cells down 02052026 8h50'!$R:$R,"")</f>
        <v/>
      </c>
      <c r="AV165" s="24" t="str">
        <f>_xlfn.XLOOKUP(B165,'[5]cells down 02052026 13h50'!$B:$B,'[5]cells down 02052026 13h50'!$R:$R,"")</f>
        <v/>
      </c>
      <c r="AW165" s="24" t="str">
        <f>_xlfn.XLOOKUP(B165,'[5]cells down 02052026 13h50'!$B:$B,'[5]cells down 02052026 13h50'!$R:$R,"")</f>
        <v/>
      </c>
      <c r="AX165" s="24" t="str">
        <f>_xlfn.XLOOKUP(B165,'[6]cell downs 03052026 8h40 '!$B:$B,'[6]cell downs 03052026 8h40 '!$R:$R,"")</f>
        <v/>
      </c>
      <c r="AY165" s="24" t="str">
        <f>_xlfn.XLOOKUP(B165,'[7]ALL SITES DOWN'!$D:$D,'[7]ALL SITES DOWN'!$J:$J,"")</f>
        <v/>
      </c>
      <c r="AZ165" s="24" t="str">
        <f>_xlfn.XLOOKUP(B165,'[8]ALL SITES DOWN'!$D:$D,'[8]ALL SITES DOWN'!$J:$J,"")</f>
        <v/>
      </c>
      <c r="BA165" s="9" t="str">
        <f>_xlfn.XLOOKUP(B165,[9]sheet1!$AC:$AC,[9]sheet1!$AF:$AF,"")</f>
        <v/>
      </c>
      <c r="BB165" s="14" t="s">
        <v>5537</v>
      </c>
      <c r="BC165" s="14" t="s">
        <v>5537</v>
      </c>
      <c r="BD165" s="14" t="str">
        <f>_xlfn.XLOOKUP(B165,'[10]cell downs 18042026 17h'!$B:$B,'[10]cell downs 18042026 17h'!$B:$B,"")</f>
        <v/>
      </c>
      <c r="BE165" s="14" t="str">
        <f>_xlfn.XLOOKUP(B165,'[11]Cells Huawei 19042026 15h'!$B:$B,'[11]Cells Huawei 19042026 15h'!$B:$B,"")</f>
        <v/>
      </c>
      <c r="BF165" s="9" t="str">
        <f>_xlfn.XLOOKUP(B165,'[12]cells down 19042026 9H40'!$B:$B,'[12]cells down 19042026 9H40'!$B:$B,"")</f>
        <v/>
      </c>
      <c r="BG165" s="9" t="s">
        <v>5537</v>
      </c>
      <c r="BH165" s="9" t="s">
        <v>66</v>
      </c>
    </row>
    <row r="166" spans="1:60" s="9" customFormat="1" ht="16.95" customHeight="1" x14ac:dyDescent="0.3">
      <c r="A166" s="1" t="s">
        <v>1347</v>
      </c>
      <c r="B166" s="8" t="s">
        <v>1348</v>
      </c>
      <c r="C166" s="3" t="str">
        <f>_xlfn.XLOOKUP(B166,'[1]daily break down'!$D:$D,'[1]daily break down'!$E:$E,"")</f>
        <v>CENTRE</v>
      </c>
      <c r="D166" s="1" t="s">
        <v>357</v>
      </c>
      <c r="E166" s="1" t="s">
        <v>122</v>
      </c>
      <c r="F166" s="3" t="s">
        <v>69</v>
      </c>
      <c r="G166" s="1" t="s">
        <v>1349</v>
      </c>
      <c r="H166" s="41" t="str">
        <f>_xlfn.XLOOKUP(B166,[2]CALCULATION!$B:$B,[2]CALCULATION!$H:$H,"")</f>
        <v>NOKIA</v>
      </c>
      <c r="I166" s="34">
        <v>4.4587695793491038E-4</v>
      </c>
      <c r="J166" s="34">
        <v>0.58919964729349095</v>
      </c>
      <c r="K166" s="34">
        <v>7.6334135198458438E-3</v>
      </c>
      <c r="L166" s="34">
        <v>3.420768021276499E-2</v>
      </c>
      <c r="M166" s="34">
        <v>0.28693073997026541</v>
      </c>
      <c r="N166" s="34">
        <v>1.2769916075255298E-2</v>
      </c>
      <c r="O166" s="34">
        <v>3.0819015332460129</v>
      </c>
      <c r="P166" s="34">
        <v>3.0819015332460129</v>
      </c>
      <c r="Q166" s="34">
        <v>3.0819015332460129</v>
      </c>
      <c r="R166" s="34">
        <v>3.0819015332460129</v>
      </c>
      <c r="S166" s="35">
        <v>3.0819015332460129</v>
      </c>
      <c r="T166" s="35">
        <v>11602.190615609832</v>
      </c>
      <c r="U166" s="35">
        <v>3.0819015332460129</v>
      </c>
      <c r="V166" s="35">
        <v>3.0819015332460129</v>
      </c>
      <c r="W166" s="35">
        <v>3.0819015332460129</v>
      </c>
      <c r="X166" s="35">
        <v>3.0819015332460129</v>
      </c>
      <c r="Y166" s="35">
        <v>3.0819015332460129</v>
      </c>
      <c r="Z166" s="35">
        <v>3.0819015332460129</v>
      </c>
      <c r="AA166" s="35">
        <v>0</v>
      </c>
      <c r="AB166" s="35">
        <v>9.1802074726888829</v>
      </c>
      <c r="AC166" s="35">
        <v>0</v>
      </c>
      <c r="AD166" s="35">
        <v>3.0819015332460129</v>
      </c>
      <c r="AE166" s="58" t="s">
        <v>5560</v>
      </c>
      <c r="AF166" s="58"/>
      <c r="AG166" s="57" t="str" cm="1">
        <f t="array" ref="AG166">IFERROR(_xlfn.IFS(
AI166="MPR ISSUE","PDH",
AI166="BSS Hardware Issue","BSS",
AI166="Sites strategiques, MLL, Pylone, etc.","ENVTECH",
AI166="AKTIVCO DEFAUT GE &amp; POWER Cabinet","AKTIVCO",
AI166="AKTIVCO Coupure ENEO &amp; Baisse de tension","AKTIVCO GRID ONLY",
AI166="Coupure ENEO &amp; Baisse de tension","IHS GRID ONLY",
AI166="Defaut GE &amp; POWER Cabinet","IHS",
AI166="Sharing","Partners",
AI166="Sites strategiques &amp; DataCenter","SST &amp; DC",
AI166="Exclu","Exclu",
AI166="SAT","SAT",
AI166="SPARE-ISSUE","SPARE-ISSUE",
AI166="Fiber CAmtel","TRANS_FO_CAMTEL",
AI166="Fiber AOF","Fiber AOF",
AI166="Projet OCM (HUAWEI)","TRAVAUX-HUAWEI",
AI166="Projet OCM (NOKIA)","TRAVAUX-NOKIA",
AI166="ACCESS-ISSUE","ACCESS-ISSUE",
AI166="Projet OCM (ZTE, NOKIA, autres projets)","TRAVAUX OCM",
AI166="No root CAuse","No root cause",
AI166="ODU HS","PDH",
AI166="IP &amp; VLAN","PDH",
AI166="Warehouse HUAWEI","SPARE-ISSUE",
AI166="SPARE-HS","SPARE-ISSUE",
AI166="Power Telco","BSS",AI166="no impacts","no impacts"
),"")</f>
        <v>ACCESS-ISSUE</v>
      </c>
      <c r="AH166" s="57" t="str" cm="1">
        <f t="array" ref="AH166">IFERROR(_xlfn.IFS(
AI166="MPR ISSUE","TX ISSUE",
AI166="BSS Hardware Issue","RAN ISSUE",
AI166="Sites strategiques, MLL, Pylone, etc.","ENVTECH",
AI166="AKTIVCO DEFAUT GE &amp; POWER Cabinet","POWER ISSUE",
AI166="AKTIVCO Coupure ENEO &amp; Baisse de tension","POWER ISSUE",
AI166="Coupure ENEO &amp; Baisse de tension","POWER ISSUE",
AI166="Defaut GE &amp; POWER Cabinet","POWER ISSUE",
AI166="Sharing","POWER ISSUE",
AI166="Sites strategiques &amp; DataCenter","POWER ISSUE",
AI166="Exclu","Exclu",
AI166="SAT","TX ISSUE",
AI166="SPARE-ISSUE","SPARE-ISSUE",
AI166="Fiber CAmtel","TX ISSUE",
AI166="Fiber AOF","TX ISSUE",
AI166="Projet OCM (HUAWEI)","TRAVAUX-HUAWEI",
AI166="Projet OCM (NOKIA)","TRAVAUX -NOKIA",
AI166="ACCESS-ISSUE","ACCESS-ISSUE",
AI166="Projet OCM (ZTE, NOKIA, autres projets)","TRAVAUX OCM",
AI166="No root CAuse","No root cause",
AI166="ODU HS","TX ISSUE",
AI166="IP &amp; VLAN","TX ISSUE",
AI166="Warehouse HUAWEI","SPARE-ISSUE",
AI166="SPARE-HS","SPARE-ISSUE",
AI166="Power Telco","RAN ISSUE",AI166="no impacts","no impacts"
),"")</f>
        <v>ACCESS-ISSUE</v>
      </c>
      <c r="AI166" s="85" t="s">
        <v>25</v>
      </c>
      <c r="AJ166" s="57" t="str" cm="1">
        <f t="array" ref="AJ166">IFERROR(_xlfn.IFS(
AI166="MPR ISSUE","ACTIVE",
AI166="BSS Hardware Issue","ACTIVE",
AI166="Sites strategiques, MLL, Pylone, etc.","PASSIVE",
AI166="AKTIVCO DEFAUT GE &amp; POWER Cabinet","PASSIVE",
AI166="AKTIVCO Coupure ENEO &amp; Baisse de tension","PASSIVE",
AI166="Coupure ENEO &amp; Baisse de tension","PASSIVE",
AI166="Defaut GE &amp; POWER Cabinet","PASSIVE",
AI166="Sharing","PASSIVE",
AI166="Sites strategiques &amp; DataCenter","PASSIVE",
AI166="Exclu","Exclu",
AI166="SAT","ACTIVE",
AI166="SPARE-ISSUE","SPARE-ISSUE",
AI166="Fiber CAmtel","ACTIVE",
AI166="Fiber AOF","ACTIVE",
AI166="Projet OCM (HUAWEI)","PLANNED WORKS",
AI166="Projet OCM (NOKIA)","PLANNED WORKS",
AI166="ACCESS-ISSUE","ACCESS-ISSUE",
AI166="Projet OCM (ZTE, NOKIA, autres projets)","PLANNED WORKS",
AI166="No root CAuse","No root cause",
AI166="ODU HS","ACTIVE",
AI166="IP &amp; VLAN","ACTIVE",
AI166="Warehouse HUAWEI","SPARE-ISSUE",
AI166="SPARE-HS","SPARE-ISSUE",
AI166="Power Telco","ACTIVE", AI166="no impacts","no impacts"
),"")</f>
        <v>ACCESS-ISSUE</v>
      </c>
      <c r="AK166" s="23" t="s">
        <v>5718</v>
      </c>
      <c r="AL166" s="23" t="str">
        <f t="shared" si="9"/>
        <v>SUD_161</v>
      </c>
      <c r="AN166" s="9" t="s">
        <v>5537</v>
      </c>
      <c r="AO166" s="23" t="str">
        <f>_xlfn.XLOOKUP(B166,'INCIDENT-05-03-2026'!E:E,'INCIDENT-05-03-2026'!F:F,"")</f>
        <v/>
      </c>
      <c r="AP166" s="7" t="s">
        <v>5976</v>
      </c>
      <c r="AQ166" s="6"/>
      <c r="AR166" s="7"/>
      <c r="AS166" s="3" t="str">
        <f>_xlfn.XLOOKUP(B166,'[3]tt num | region | site id'!$C:$C,'[3]tt num | region | site id'!$Q:$Q,"")</f>
        <v/>
      </c>
      <c r="AT166" s="24" t="str">
        <f>_xlfn.XLOOKUP(B166,'[4]Cells Huawei 03052026 12h'!$B:$B,'[4]Cells Huawei 03052026 12h'!$T:$T,"")</f>
        <v/>
      </c>
      <c r="AU166" s="24" t="str">
        <f>_xlfn.XLOOKUP(B166,'[5]cells down 02052026 8h50'!$B:$B,'[5]cells down 02052026 8h50'!$R:$R,"")</f>
        <v/>
      </c>
      <c r="AV166" s="24" t="str">
        <f>_xlfn.XLOOKUP(B166,'[5]cells down 02052026 13h50'!$B:$B,'[5]cells down 02052026 13h50'!$R:$R,"")</f>
        <v/>
      </c>
      <c r="AW166" s="24" t="str">
        <f>_xlfn.XLOOKUP(B166,'[5]cells down 02052026 13h50'!$B:$B,'[5]cells down 02052026 13h50'!$R:$R,"")</f>
        <v/>
      </c>
      <c r="AX166" s="24" t="str">
        <f>_xlfn.XLOOKUP(B166,'[6]cell downs 03052026 8h40 '!$B:$B,'[6]cell downs 03052026 8h40 '!$R:$R,"")</f>
        <v/>
      </c>
      <c r="AY166" s="24" t="str">
        <f>_xlfn.XLOOKUP(B166,'[7]ALL SITES DOWN'!$D:$D,'[7]ALL SITES DOWN'!$J:$J,"")</f>
        <v>(05/03/2026 com ran 17h):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v>
      </c>
      <c r="AZ166" s="24" t="str">
        <f>_xlfn.XLOOKUP(B166,'[8]ALL SITES DOWN'!$D:$D,'[8]ALL SITES DOWN'!$J:$J,"")</f>
        <v>(05/03/2026 com ran 10h):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v>
      </c>
      <c r="BA166" s="9" t="str">
        <f>_xlfn.XLOOKUP(B166,[9]sheet1!$AC:$AC,[9]sheet1!$AF:$AF,"")</f>
        <v/>
      </c>
      <c r="BB166" s="14" t="s">
        <v>5980</v>
      </c>
      <c r="BC166" s="14" t="s">
        <v>5537</v>
      </c>
      <c r="BD166" s="14" t="str">
        <f>_xlfn.XLOOKUP(B166,'[10]cell downs 18042026 17h'!$B:$B,'[10]cell downs 18042026 17h'!$B:$B,"")</f>
        <v/>
      </c>
      <c r="BE166" s="14" t="str">
        <f>_xlfn.XLOOKUP(B166,'[11]Cells Huawei 19042026 15h'!$B:$B,'[11]Cells Huawei 19042026 15h'!$B:$B,"")</f>
        <v/>
      </c>
      <c r="BF166" s="9" t="str">
        <f>_xlfn.XLOOKUP(B166,'[12]cells down 19042026 9H40'!$B:$B,'[12]cells down 19042026 9H40'!$B:$B,"")</f>
        <v/>
      </c>
      <c r="BG166" s="9" t="s">
        <v>5537</v>
      </c>
      <c r="BH166" s="9" t="s">
        <v>5537</v>
      </c>
    </row>
    <row r="167" spans="1:60" s="9" customFormat="1" ht="30.45" customHeight="1" x14ac:dyDescent="0.3">
      <c r="A167" s="1" t="s">
        <v>1542</v>
      </c>
      <c r="B167" s="8" t="s">
        <v>1543</v>
      </c>
      <c r="C167" s="3" t="str">
        <f>_xlfn.XLOOKUP(B167,'[1]daily break down'!$D:$D,'[1]daily break down'!$E:$E,"")</f>
        <v>CENTRE</v>
      </c>
      <c r="D167" s="1" t="s">
        <v>21</v>
      </c>
      <c r="E167" s="1" t="s">
        <v>89</v>
      </c>
      <c r="F167" s="3" t="s">
        <v>69</v>
      </c>
      <c r="G167" s="1" t="s">
        <v>1542</v>
      </c>
      <c r="H167" s="41" t="str">
        <f>_xlfn.XLOOKUP(B167,[2]CALCULATION!$B:$B,[2]CALCULATION!$H:$H,"")</f>
        <v>NOKIA</v>
      </c>
      <c r="I167" s="34">
        <v>3.0819015332460129</v>
      </c>
      <c r="J167" s="34">
        <v>3.0819015332460129</v>
      </c>
      <c r="K167" s="34">
        <v>1.7911600369842346</v>
      </c>
      <c r="L167" s="34">
        <v>1.7835078317383009E-4</v>
      </c>
      <c r="M167" s="34">
        <v>2.4969109644359369E-4</v>
      </c>
      <c r="N167" s="34">
        <v>1.9618586149132891E-4</v>
      </c>
      <c r="O167" s="34">
        <v>1.7835078317400378E-4</v>
      </c>
      <c r="P167" s="34">
        <v>7.4907328933066539E-4</v>
      </c>
      <c r="Q167" s="34">
        <v>1.0181545178821445</v>
      </c>
      <c r="R167" s="34">
        <v>1.7835078317406171E-4</v>
      </c>
      <c r="S167" s="35">
        <v>1.7835078317406171E-4</v>
      </c>
      <c r="T167" s="35">
        <v>298596.54173579538</v>
      </c>
      <c r="U167" s="35">
        <v>6.0639266279136972E-4</v>
      </c>
      <c r="V167" s="35">
        <v>2.8536125307821499E-4</v>
      </c>
      <c r="W167" s="35">
        <v>2.8536125307827289E-4</v>
      </c>
      <c r="X167" s="35">
        <v>1.5230134267846121E-4</v>
      </c>
      <c r="Y167" s="35">
        <v>2.6752617476088987E-4</v>
      </c>
      <c r="Z167" s="35">
        <v>1.9779280204775236</v>
      </c>
      <c r="AA167" s="35">
        <v>0</v>
      </c>
      <c r="AB167" s="35">
        <v>0</v>
      </c>
      <c r="AC167" s="35">
        <v>5.9098162047160336</v>
      </c>
      <c r="AD167" s="35">
        <v>3.0819015332460129</v>
      </c>
      <c r="AE167" s="58" t="s">
        <v>5560</v>
      </c>
      <c r="AF167" s="58"/>
      <c r="AG167" s="57" t="str" cm="1">
        <f t="array" ref="AG167">IFERROR(_xlfn.IFS(
AI167="MPR ISSUE","PDH",
AI167="BSS Hardware Issue","BSS",
AI167="Sites strategiques, MLL, Pylone, etc.","ENVTECH",
AI167="AKTIVCO DEFAUT GE &amp; POWER Cabinet","AKTIVCO",
AI167="AKTIVCO Coupure ENEO &amp; Baisse de tension","AKTIVCO GRID ONLY",
AI167="Coupure ENEO &amp; Baisse de tension","IHS GRID ONLY",
AI167="Defaut GE &amp; POWER Cabinet","IHS",
AI167="Sharing","Partners",
AI167="Sites strategiques &amp; DataCenter","SST &amp; DC",
AI167="Exclu","Exclu",
AI167="SAT","SAT",
AI167="SPARE-ISSUE","SPARE-ISSUE",
AI167="Fiber CAmtel","TRANS_FO_CAMTEL",
AI167="Fiber AOF","Fiber AOF",
AI167="Projet OCM (HUAWEI)","TRAVAUX-HUAWEI",
AI167="Projet OCM (NOKIA)","TRAVAUX-NOKIA",
AI167="ACCESS-ISSUE","ACCESS-ISSUE",
AI167="Projet OCM (ZTE, NOKIA, autres projets)","TRAVAUX OCM",
AI167="No root CAuse","No root cause",
AI167="ODU HS","PDH",
AI167="IP &amp; VLAN","PDH",
AI167="Warehouse HUAWEI","SPARE-ISSUE",
AI167="SPARE-HS","SPARE-ISSUE",
AI167="Power Telco","BSS",AI167="no impacts","no impacts"
),"")</f>
        <v>No root cause</v>
      </c>
      <c r="AH167" s="57" t="str" cm="1">
        <f t="array" ref="AH167">IFERROR(_xlfn.IFS(
AI167="MPR ISSUE","TX ISSUE",
AI167="BSS Hardware Issue","RAN ISSUE",
AI167="Sites strategiques, MLL, Pylone, etc.","ENVTECH",
AI167="AKTIVCO DEFAUT GE &amp; POWER Cabinet","POWER ISSUE",
AI167="AKTIVCO Coupure ENEO &amp; Baisse de tension","POWER ISSUE",
AI167="Coupure ENEO &amp; Baisse de tension","POWER ISSUE",
AI167="Defaut GE &amp; POWER Cabinet","POWER ISSUE",
AI167="Sharing","POWER ISSUE",
AI167="Sites strategiques &amp; DataCenter","POWER ISSUE",
AI167="Exclu","Exclu",
AI167="SAT","TX ISSUE",
AI167="SPARE-ISSUE","SPARE-ISSUE",
AI167="Fiber CAmtel","TX ISSUE",
AI167="Fiber AOF","TX ISSUE",
AI167="Projet OCM (HUAWEI)","TRAVAUX-HUAWEI",
AI167="Projet OCM (NOKIA)","TRAVAUX -NOKIA",
AI167="ACCESS-ISSUE","ACCESS-ISSUE",
AI167="Projet OCM (ZTE, NOKIA, autres projets)","TRAVAUX OCM",
AI167="No root CAuse","No root cause",
AI167="ODU HS","TX ISSUE",
AI167="IP &amp; VLAN","TX ISSUE",
AI167="Warehouse HUAWEI","SPARE-ISSUE",
AI167="SPARE-HS","SPARE-ISSUE",
AI167="Power Telco","RAN ISSUE",AI167="no impacts","no impacts"
),"")</f>
        <v>No root cause</v>
      </c>
      <c r="AI167" s="85" t="s">
        <v>5912</v>
      </c>
      <c r="AJ167" s="57" t="str" cm="1">
        <f t="array" ref="AJ167">IFERROR(_xlfn.IFS(
AI167="MPR ISSUE","ACTIVE",
AI167="BSS Hardware Issue","ACTIVE",
AI167="Sites strategiques, MLL, Pylone, etc.","PASSIVE",
AI167="AKTIVCO DEFAUT GE &amp; POWER Cabinet","PASSIVE",
AI167="AKTIVCO Coupure ENEO &amp; Baisse de tension","PASSIVE",
AI167="Coupure ENEO &amp; Baisse de tension","PASSIVE",
AI167="Defaut GE &amp; POWER Cabinet","PASSIVE",
AI167="Sharing","PASSIVE",
AI167="Sites strategiques &amp; DataCenter","PASSIVE",
AI167="Exclu","Exclu",
AI167="SAT","ACTIVE",
AI167="SPARE-ISSUE","SPARE-ISSUE",
AI167="Fiber CAmtel","ACTIVE",
AI167="Fiber AOF","ACTIVE",
AI167="Projet OCM (HUAWEI)","PLANNED WORKS",
AI167="Projet OCM (NOKIA)","PLANNED WORKS",
AI167="ACCESS-ISSUE","ACCESS-ISSUE",
AI167="Projet OCM (ZTE, NOKIA, autres projets)","PLANNED WORKS",
AI167="No root CAuse","No root cause",
AI167="ODU HS","ACTIVE",
AI167="IP &amp; VLAN","ACTIVE",
AI167="Warehouse HUAWEI","SPARE-ISSUE",
AI167="SPARE-HS","SPARE-ISSUE",
AI167="Power Telco","ACTIVE", AI167="no impacts","no impacts"
),"")</f>
        <v>No root cause</v>
      </c>
      <c r="AK167" s="23" t="s">
        <v>5791</v>
      </c>
      <c r="AL167" s="23" t="str">
        <f t="shared" si="9"/>
        <v>SUD_003</v>
      </c>
      <c r="AN167" s="9" t="s">
        <v>5537</v>
      </c>
      <c r="AO167" s="23" t="str">
        <f>_xlfn.XLOOKUP(B167,'INCIDENT-05-03-2026'!E:E,'INCIDENT-05-03-2026'!F:F,"")</f>
        <v/>
      </c>
      <c r="AP167" s="7" t="s">
        <v>5941</v>
      </c>
      <c r="AQ167" s="6"/>
      <c r="AR167" s="7"/>
      <c r="AS167" s="3" t="str">
        <f>_xlfn.XLOOKUP(B167,'[3]tt num | region | site id'!$C:$C,'[3]tt num | region | site id'!$Q:$Q,"")</f>
        <v/>
      </c>
      <c r="AT167" s="24" t="str">
        <f>_xlfn.XLOOKUP(B167,'[4]Cells Huawei 03052026 12h'!$B:$B,'[4]Cells Huawei 03052026 12h'!$T:$T,"")</f>
        <v/>
      </c>
      <c r="AU167" s="24" t="str">
        <f>_xlfn.XLOOKUP(B167,'[5]cells down 02052026 8h50'!$B:$B,'[5]cells down 02052026 8h50'!$R:$R,"")</f>
        <v/>
      </c>
      <c r="AV167" s="24" t="str">
        <f>_xlfn.XLOOKUP(B167,'[5]cells down 02052026 13h50'!$B:$B,'[5]cells down 02052026 13h50'!$R:$R,"")</f>
        <v/>
      </c>
      <c r="AW167" s="24" t="str">
        <f>_xlfn.XLOOKUP(B167,'[5]cells down 02052026 13h50'!$B:$B,'[5]cells down 02052026 13h50'!$R:$R,"")</f>
        <v/>
      </c>
      <c r="AX167" s="24" t="str">
        <f>_xlfn.XLOOKUP(B167,'[6]cell downs 03052026 8h40 '!$B:$B,'[6]cell downs 03052026 8h40 '!$R:$R,"")</f>
        <v>(05/03/2026 cell nokia): 02/05/2026 : Need BO RAN analysis</v>
      </c>
      <c r="AY167" s="24" t="str">
        <f>_xlfn.XLOOKUP(B167,'[7]ALL SITES DOWN'!$D:$D,'[7]ALL SITES DOWN'!$J:$J,"")</f>
        <v/>
      </c>
      <c r="AZ167" s="24" t="str">
        <f>_xlfn.XLOOKUP(B167,'[8]ALL SITES DOWN'!$D:$D,'[8]ALL SITES DOWN'!$J:$J,"")</f>
        <v/>
      </c>
      <c r="BA167" s="9" t="str">
        <f>_xlfn.XLOOKUP(B167,[9]sheet1!$AC:$AC,[9]sheet1!$AF:$AF,"")</f>
        <v/>
      </c>
      <c r="BB167" s="14" t="s">
        <v>5991</v>
      </c>
      <c r="BC167" s="14" t="s">
        <v>5537</v>
      </c>
      <c r="BD167" s="14" t="str">
        <f>_xlfn.XLOOKUP(B167,'[10]cell downs 18042026 17h'!$B:$B,'[10]cell downs 18042026 17h'!$B:$B,"")</f>
        <v/>
      </c>
      <c r="BE167" s="14" t="str">
        <f>_xlfn.XLOOKUP(B167,'[11]Cells Huawei 19042026 15h'!$B:$B,'[11]Cells Huawei 19042026 15h'!$B:$B,"")</f>
        <v/>
      </c>
      <c r="BF167" s="9" t="str">
        <f>_xlfn.XLOOKUP(B167,'[12]cells down 19042026 9H40'!$B:$B,'[12]cells down 19042026 9H40'!$B:$B,"")</f>
        <v/>
      </c>
      <c r="BG167" s="9" t="s">
        <v>5537</v>
      </c>
      <c r="BH167" s="9" t="s">
        <v>1129</v>
      </c>
    </row>
    <row r="168" spans="1:60" s="9" customFormat="1" ht="20.55" customHeight="1" x14ac:dyDescent="0.3">
      <c r="A168" s="1" t="s">
        <v>1206</v>
      </c>
      <c r="B168" s="1" t="s">
        <v>1207</v>
      </c>
      <c r="C168" s="3" t="str">
        <f>_xlfn.XLOOKUP(B168,'[1]daily break down'!$D:$D,'[1]daily break down'!$E:$E,"")</f>
        <v>EXTREME-NORD</v>
      </c>
      <c r="D168" s="1" t="s">
        <v>11</v>
      </c>
      <c r="E168" s="1" t="s">
        <v>96</v>
      </c>
      <c r="F168" s="3" t="s">
        <v>55</v>
      </c>
      <c r="G168" s="1" t="s">
        <v>1208</v>
      </c>
      <c r="H168" s="41" t="str">
        <f>_xlfn.XLOOKUP(B168,[2]CALCULATION!$B:$B,[2]CALCULATION!$H:$H,"")</f>
        <v>NOKIA</v>
      </c>
      <c r="I168" s="34">
        <v>4.6736752258432848</v>
      </c>
      <c r="J168" s="34">
        <v>4.6739998655283364</v>
      </c>
      <c r="K168" s="34">
        <v>4.6737834390716344</v>
      </c>
      <c r="L168" s="34">
        <v>4.6740539721425112</v>
      </c>
      <c r="M168" s="34">
        <v>4.6739457589141615</v>
      </c>
      <c r="N168" s="34">
        <v>4.6754618283066369</v>
      </c>
      <c r="O168" s="34">
        <v>4.6791369694629692</v>
      </c>
      <c r="P168" s="34">
        <v>4.6739998655283364</v>
      </c>
      <c r="Q168" s="34">
        <v>4.6737834390716344</v>
      </c>
      <c r="R168" s="34">
        <v>4.6755349675966649</v>
      </c>
      <c r="S168" s="35">
        <v>4.6742703985992131</v>
      </c>
      <c r="T168" s="35">
        <v>76877.639101625697</v>
      </c>
      <c r="U168" s="35">
        <v>3.1160720525044576</v>
      </c>
      <c r="V168" s="35">
        <v>3.0813664808964911</v>
      </c>
      <c r="W168" s="35">
        <v>3.0813308107398565</v>
      </c>
      <c r="X168" s="35">
        <v>3.0814378212097608</v>
      </c>
      <c r="Y168" s="35">
        <v>3.0813664808964911</v>
      </c>
      <c r="Z168" s="35">
        <v>3.0811167898000473</v>
      </c>
      <c r="AA168" s="35">
        <v>21.57671186887762</v>
      </c>
      <c r="AB168" s="35">
        <v>0</v>
      </c>
      <c r="AC168" s="35">
        <v>0</v>
      </c>
      <c r="AD168" s="35">
        <v>3.0811524599566824</v>
      </c>
      <c r="AE168" s="58" t="s">
        <v>5603</v>
      </c>
      <c r="AF168" s="58"/>
      <c r="AG168" s="57" t="str" cm="1">
        <f t="array" ref="AG168">IFERROR(_xlfn.IFS(
AI168="MPR ISSUE","PDH",
AI168="BSS Hardware Issue","BSS",
AI168="Sites strategiques, MLL, Pylone, etc.","ENVTECH",
AI168="AKTIVCO DEFAUT GE &amp; POWER Cabinet","AKTIVCO",
AI168="AKTIVCO Coupure ENEO &amp; Baisse de tension","AKTIVCO GRID ONLY",
AI168="Coupure ENEO &amp; Baisse de tension","IHS GRID ONLY",
AI168="Defaut GE &amp; POWER Cabinet","IHS",
AI168="Sharing","Partners",
AI168="Sites strategiques &amp; DataCenter","SST &amp; DC",
AI168="Exclu","Exclu",
AI168="SAT","SAT",
AI168="SPARE-ISSUE","SPARE-ISSUE",
AI168="Fiber CAmtel","TRANS_FO_CAMTEL",
AI168="Fiber AOF","Fiber AOF",
AI168="Projet OCM (HUAWEI)","TRAVAUX-HUAWEI",
AI168="Projet OCM (NOKIA)","TRAVAUX-NOKIA",
AI168="ACCESS-ISSUE","ACCESS-ISSUE",
AI168="Projet OCM (ZTE, NOKIA, autres projets)","TRAVAUX OCM",
AI168="No root CAuse","No root cause",
AI168="ODU HS","PDH",
AI168="IP &amp; VLAN","PDH",
AI168="Warehouse HUAWEI","SPARE-ISSUE",
AI168="SPARE-HS","SPARE-ISSUE",
AI168="Power Telco","BSS",AI168="no impacts","no impacts"
),"")</f>
        <v>ACCESS-ISSUE</v>
      </c>
      <c r="AH168" s="57" t="str" cm="1">
        <f t="array" ref="AH168">IFERROR(_xlfn.IFS(
AI168="MPR ISSUE","TX ISSUE",
AI168="BSS Hardware Issue","RAN ISSUE",
AI168="Sites strategiques, MLL, Pylone, etc.","ENVTECH",
AI168="AKTIVCO DEFAUT GE &amp; POWER Cabinet","POWER ISSUE",
AI168="AKTIVCO Coupure ENEO &amp; Baisse de tension","POWER ISSUE",
AI168="Coupure ENEO &amp; Baisse de tension","POWER ISSUE",
AI168="Defaut GE &amp; POWER Cabinet","POWER ISSUE",
AI168="Sharing","POWER ISSUE",
AI168="Sites strategiques &amp; DataCenter","POWER ISSUE",
AI168="Exclu","Exclu",
AI168="SAT","TX ISSUE",
AI168="SPARE-ISSUE","SPARE-ISSUE",
AI168="Fiber CAmtel","TX ISSUE",
AI168="Fiber AOF","TX ISSUE",
AI168="Projet OCM (HUAWEI)","TRAVAUX-HUAWEI",
AI168="Projet OCM (NOKIA)","TRAVAUX -NOKIA",
AI168="ACCESS-ISSUE","ACCESS-ISSUE",
AI168="Projet OCM (ZTE, NOKIA, autres projets)","TRAVAUX OCM",
AI168="No root CAuse","No root cause",
AI168="ODU HS","TX ISSUE",
AI168="IP &amp; VLAN","TX ISSUE",
AI168="Warehouse HUAWEI","SPARE-ISSUE",
AI168="SPARE-HS","SPARE-ISSUE",
AI168="Power Telco","RAN ISSUE",AI168="no impacts","no impacts"
),"")</f>
        <v>ACCESS-ISSUE</v>
      </c>
      <c r="AI168" s="85" t="s">
        <v>25</v>
      </c>
      <c r="AJ168" s="57" t="str" cm="1">
        <f t="array" ref="AJ168">IFERROR(_xlfn.IFS(
AI168="MPR ISSUE","ACTIVE",
AI168="BSS Hardware Issue","ACTIVE",
AI168="Sites strategiques, MLL, Pylone, etc.","PASSIVE",
AI168="AKTIVCO DEFAUT GE &amp; POWER Cabinet","PASSIVE",
AI168="AKTIVCO Coupure ENEO &amp; Baisse de tension","PASSIVE",
AI168="Coupure ENEO &amp; Baisse de tension","PASSIVE",
AI168="Defaut GE &amp; POWER Cabinet","PASSIVE",
AI168="Sharing","PASSIVE",
AI168="Sites strategiques &amp; DataCenter","PASSIVE",
AI168="Exclu","Exclu",
AI168="SAT","ACTIVE",
AI168="SPARE-ISSUE","SPARE-ISSUE",
AI168="Fiber CAmtel","ACTIVE",
AI168="Fiber AOF","ACTIVE",
AI168="Projet OCM (HUAWEI)","PLANNED WORKS",
AI168="Projet OCM (NOKIA)","PLANNED WORKS",
AI168="ACCESS-ISSUE","ACCESS-ISSUE",
AI168="Projet OCM (ZTE, NOKIA, autres projets)","PLANNED WORKS",
AI168="No root CAuse","No root cause",
AI168="ODU HS","ACTIVE",
AI168="IP &amp; VLAN","ACTIVE",
AI168="Warehouse HUAWEI","SPARE-ISSUE",
AI168="SPARE-HS","SPARE-ISSUE",
AI168="Power Telco","ACTIVE", AI168="no impacts","no impacts"
),"")</f>
        <v>ACCESS-ISSUE</v>
      </c>
      <c r="AK168" s="23" t="s">
        <v>5719</v>
      </c>
      <c r="AL168" s="23" t="str">
        <f t="shared" si="9"/>
        <v>EXN_172</v>
      </c>
      <c r="AN168" s="9" t="s">
        <v>5537</v>
      </c>
      <c r="AO168" s="23" t="str">
        <f>_xlfn.XLOOKUP(B168,'INCIDENT-05-03-2026'!E:E,'INCIDENT-05-03-2026'!F:F,"")</f>
        <v/>
      </c>
      <c r="AP168" s="7" t="s">
        <v>5537</v>
      </c>
      <c r="AQ168" s="6"/>
      <c r="AR168" s="7"/>
      <c r="AS168" s="3" t="str">
        <f>_xlfn.XLOOKUP(B168,'[3]tt num | region | site id'!$C:$C,'[3]tt num | region | site id'!$Q:$Q,"")</f>
        <v/>
      </c>
      <c r="AT168" s="24" t="str">
        <f>_xlfn.XLOOKUP(B168,'[4]Cells Huawei 03052026 12h'!$B:$B,'[4]Cells Huawei 03052026 12h'!$T:$T,"")</f>
        <v/>
      </c>
      <c r="AU168" s="24" t="str">
        <f>_xlfn.XLOOKUP(B168,'[5]cells down 02052026 8h50'!$B:$B,'[5]cells down 02052026 8h50'!$R:$R,"")</f>
        <v/>
      </c>
      <c r="AV168" s="24" t="str">
        <f>_xlfn.XLOOKUP(B168,'[5]cells down 02052026 13h50'!$B:$B,'[5]cells down 02052026 13h50'!$R:$R,"")</f>
        <v/>
      </c>
      <c r="AW168" s="24" t="str">
        <f>_xlfn.XLOOKUP(B168,'[5]cells down 02052026 13h50'!$B:$B,'[5]cells down 02052026 13h50'!$R:$R,"")</f>
        <v/>
      </c>
      <c r="AX168" s="24" t="str">
        <f>_xlfn.XLOOKUP(B168,'[6]cell downs 03052026 8h40 '!$B:$B,'[6]cell downs 03052026 8h40 '!$R:$R,"")</f>
        <v>(05/03/2026 cell nokia):  
21/04/2026 : Relance faite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v>
      </c>
      <c r="AY168" s="24" t="str">
        <f>_xlfn.XLOOKUP(B168,'[7]ALL SITES DOWN'!$D:$D,'[7]ALL SITES DOWN'!$J:$J,"")</f>
        <v/>
      </c>
      <c r="AZ168" s="24" t="str">
        <f>_xlfn.XLOOKUP(B168,'[8]ALL SITES DOWN'!$D:$D,'[8]ALL SITES DOWN'!$J:$J,"")</f>
        <v/>
      </c>
      <c r="BA168" s="9" t="str">
        <f>_xlfn.XLOOKUP(B168,[9]sheet1!$AC:$AC,[9]sheet1!$AF:$AF,"")</f>
        <v/>
      </c>
      <c r="BB168" s="14" t="s">
        <v>5537</v>
      </c>
      <c r="BC168" s="14" t="s">
        <v>5537</v>
      </c>
      <c r="BD168" s="14" t="str">
        <f>_xlfn.XLOOKUP(B168,'[10]cell downs 18042026 17h'!$B:$B,'[10]cell downs 18042026 17h'!$B:$B,"")</f>
        <v>EXN_172</v>
      </c>
      <c r="BE168" s="14" t="str">
        <f>_xlfn.XLOOKUP(B168,'[11]Cells Huawei 19042026 15h'!$B:$B,'[11]Cells Huawei 19042026 15h'!$B:$B,"")</f>
        <v/>
      </c>
      <c r="BF168" s="9" t="str">
        <f>_xlfn.XLOOKUP(B168,'[12]cells down 19042026 9H40'!$B:$B,'[12]cells down 19042026 9H40'!$B:$B,"")</f>
        <v/>
      </c>
      <c r="BG168" s="9" t="s">
        <v>1207</v>
      </c>
      <c r="BH168" s="9" t="s">
        <v>12</v>
      </c>
    </row>
    <row r="169" spans="1:60" s="9" customFormat="1" x14ac:dyDescent="0.3">
      <c r="A169" s="1" t="s">
        <v>474</v>
      </c>
      <c r="B169" s="8" t="s">
        <v>475</v>
      </c>
      <c r="C169" s="3" t="str">
        <f>_xlfn.XLOOKUP(B169,'[1]daily break down'!$D:$D,'[1]daily break down'!$E:$E,"")</f>
        <v>SUD-OUEST</v>
      </c>
      <c r="D169" s="1" t="s">
        <v>11</v>
      </c>
      <c r="E169" s="1" t="s">
        <v>12</v>
      </c>
      <c r="F169" s="3" t="s">
        <v>13</v>
      </c>
      <c r="G169" s="1" t="s">
        <v>474</v>
      </c>
      <c r="H169" s="41" t="str">
        <f>_xlfn.XLOOKUP(B169,[2]CALCULATION!$B:$B,[2]CALCULATION!$H:$H,"")</f>
        <v>NOKIA</v>
      </c>
      <c r="I169" s="34">
        <v>3.115747412819406</v>
      </c>
      <c r="J169" s="34">
        <v>3.1156752706671726</v>
      </c>
      <c r="K169" s="34">
        <v>3.115639199591056</v>
      </c>
      <c r="L169" s="34">
        <v>3.1157113417432898</v>
      </c>
      <c r="M169" s="34">
        <v>3.1156752706671726</v>
      </c>
      <c r="N169" s="34">
        <v>3.115747412819406</v>
      </c>
      <c r="O169" s="34">
        <v>3.1156752706671726</v>
      </c>
      <c r="P169" s="34">
        <v>3.1157834838955232</v>
      </c>
      <c r="Q169" s="34">
        <v>3.1156752706671726</v>
      </c>
      <c r="R169" s="34">
        <v>3.115747412819406</v>
      </c>
      <c r="S169" s="35">
        <v>3.115747412819406</v>
      </c>
      <c r="T169" s="35">
        <v>24668.969627860391</v>
      </c>
      <c r="U169" s="35">
        <v>3.1157113417432898</v>
      </c>
      <c r="V169" s="35">
        <v>3.0809741091735079</v>
      </c>
      <c r="W169" s="35">
        <v>3.0810454494867776</v>
      </c>
      <c r="X169" s="35">
        <v>3.081009779330143</v>
      </c>
      <c r="Y169" s="35">
        <v>3.0810811196434127</v>
      </c>
      <c r="Z169" s="35">
        <v>3.0811167898000473</v>
      </c>
      <c r="AA169" s="35">
        <v>21.576462077703042</v>
      </c>
      <c r="AB169" s="35">
        <v>0</v>
      </c>
      <c r="AC169" s="35">
        <v>0</v>
      </c>
      <c r="AD169" s="35">
        <v>3.0811167898000473</v>
      </c>
      <c r="AE169" s="58" t="s">
        <v>5559</v>
      </c>
      <c r="AF169" s="58"/>
      <c r="AG169" s="57" t="str" cm="1">
        <f t="array" ref="AG169">IFERROR(_xlfn.IFS(
AI169="MPR ISSUE","PDH",
AI169="BSS Hardware Issue","BSS",
AI169="Sites strategiques, MLL, Pylone, etc.","ENVTECH",
AI169="AKTIVCO DEFAUT GE &amp; POWER Cabinet","AKTIVCO",
AI169="AKTIVCO Coupure ENEO &amp; Baisse de tension","AKTIVCO GRID ONLY",
AI169="Coupure ENEO &amp; Baisse de tension","IHS GRID ONLY",
AI169="Defaut GE &amp; POWER Cabinet","IHS",
AI169="Sharing","Partners",
AI169="Sites strategiques &amp; DataCenter","SST &amp; DC",
AI169="Exclu","Exclu",
AI169="SAT","SAT",
AI169="SPARE-ISSUE","SPARE-ISSUE",
AI169="Fiber CAmtel","TRANS_FO_CAMTEL",
AI169="Fiber AOF","Fiber AOF",
AI169="Projet OCM (HUAWEI)","TRAVAUX-HUAWEI",
AI169="Projet OCM (NOKIA)","TRAVAUX-NOKIA",
AI169="ACCESS-ISSUE","ACCESS-ISSUE",
AI169="Projet OCM (ZTE, NOKIA, autres projets)","TRAVAUX OCM",
AI169="No root CAuse","No root cause",
AI169="ODU HS","PDH",
AI169="IP &amp; VLAN","PDH",
AI169="Warehouse HUAWEI","SPARE-ISSUE",
AI169="SPARE-HS","SPARE-ISSUE",
AI169="Power Telco","BSS",AI169="no impacts","no impacts"
),"")</f>
        <v>Exclu</v>
      </c>
      <c r="AH169" s="57" t="str" cm="1">
        <f t="array" ref="AH169">IFERROR(_xlfn.IFS(
AI169="MPR ISSUE","TX ISSUE",
AI169="BSS Hardware Issue","RAN ISSUE",
AI169="Sites strategiques, MLL, Pylone, etc.","ENVTECH",
AI169="AKTIVCO DEFAUT GE &amp; POWER Cabinet","POWER ISSUE",
AI169="AKTIVCO Coupure ENEO &amp; Baisse de tension","POWER ISSUE",
AI169="Coupure ENEO &amp; Baisse de tension","POWER ISSUE",
AI169="Defaut GE &amp; POWER Cabinet","POWER ISSUE",
AI169="Sharing","POWER ISSUE",
AI169="Sites strategiques &amp; DataCenter","POWER ISSUE",
AI169="Exclu","Exclu",
AI169="SAT","TX ISSUE",
AI169="SPARE-ISSUE","SPARE-ISSUE",
AI169="Fiber CAmtel","TX ISSUE",
AI169="Fiber AOF","TX ISSUE",
AI169="Projet OCM (HUAWEI)","TRAVAUX-HUAWEI",
AI169="Projet OCM (NOKIA)","TRAVAUX -NOKIA",
AI169="ACCESS-ISSUE","ACCESS-ISSUE",
AI169="Projet OCM (ZTE, NOKIA, autres projets)","TRAVAUX OCM",
AI169="No root CAuse","No root cause",
AI169="ODU HS","TX ISSUE",
AI169="IP &amp; VLAN","TX ISSUE",
AI169="Warehouse HUAWEI","SPARE-ISSUE",
AI169="SPARE-HS","SPARE-ISSUE",
AI169="Power Telco","RAN ISSUE",AI169="no impacts","no impacts"
),"")</f>
        <v>Exclu</v>
      </c>
      <c r="AI169" s="85" t="s">
        <v>5559</v>
      </c>
      <c r="AJ169" s="57" t="str" cm="1">
        <f t="array" ref="AJ169">IFERROR(_xlfn.IFS(
AI169="MPR ISSUE","ACTIVE",
AI169="BSS Hardware Issue","ACTIVE",
AI169="Sites strategiques, MLL, Pylone, etc.","PASSIVE",
AI169="AKTIVCO DEFAUT GE &amp; POWER Cabinet","PASSIVE",
AI169="AKTIVCO Coupure ENEO &amp; Baisse de tension","PASSIVE",
AI169="Coupure ENEO &amp; Baisse de tension","PASSIVE",
AI169="Defaut GE &amp; POWER Cabinet","PASSIVE",
AI169="Sharing","PASSIVE",
AI169="Sites strategiques &amp; DataCenter","PASSIVE",
AI169="Exclu","Exclu",
AI169="SAT","ACTIVE",
AI169="SPARE-ISSUE","SPARE-ISSUE",
AI169="Fiber CAmtel","ACTIVE",
AI169="Fiber AOF","ACTIVE",
AI169="Projet OCM (HUAWEI)","PLANNED WORKS",
AI169="Projet OCM (NOKIA)","PLANNED WORKS",
AI169="ACCESS-ISSUE","ACCESS-ISSUE",
AI169="Projet OCM (ZTE, NOKIA, autres projets)","PLANNED WORKS",
AI169="No root CAuse","No root cause",
AI169="ODU HS","ACTIVE",
AI169="IP &amp; VLAN","ACTIVE",
AI169="Warehouse HUAWEI","SPARE-ISSUE",
AI169="SPARE-HS","SPARE-ISSUE",
AI169="Power Telco","ACTIVE", AI169="no impacts","no impacts"
),"")</f>
        <v>Exclu</v>
      </c>
      <c r="AK169" s="23" t="s">
        <v>5537</v>
      </c>
      <c r="AL169" s="23" t="str">
        <f t="shared" si="9"/>
        <v>SUO_015</v>
      </c>
      <c r="AN169" s="9" t="s">
        <v>5537</v>
      </c>
      <c r="AO169" s="23" t="str">
        <f>_xlfn.XLOOKUP(B169,'INCIDENT-05-03-2026'!E:E,'INCIDENT-05-03-2026'!F:F,"")</f>
        <v/>
      </c>
      <c r="AP169" s="7" t="s">
        <v>5537</v>
      </c>
      <c r="AQ169" s="6"/>
      <c r="AR169" s="7"/>
      <c r="AS169" s="3" t="str">
        <f>_xlfn.XLOOKUP(B169,'[3]tt num | region | site id'!$C:$C,'[3]tt num | region | site id'!$Q:$Q,"")</f>
        <v/>
      </c>
      <c r="AT169" s="24" t="str">
        <f>_xlfn.XLOOKUP(B169,'[4]Cells Huawei 03052026 12h'!$B:$B,'[4]Cells Huawei 03052026 12h'!$T:$T,"")</f>
        <v/>
      </c>
      <c r="AU169" s="24" t="str">
        <f>_xlfn.XLOOKUP(B169,'[5]cells down 02052026 8h50'!$B:$B,'[5]cells down 02052026 8h50'!$R:$R,"")</f>
        <v/>
      </c>
      <c r="AV169" s="24" t="str">
        <f>_xlfn.XLOOKUP(B169,'[5]cells down 02052026 13h50'!$B:$B,'[5]cells down 02052026 13h50'!$R:$R,"")</f>
        <v/>
      </c>
      <c r="AW169" s="24" t="str">
        <f>_xlfn.XLOOKUP(B169,'[5]cells down 02052026 13h50'!$B:$B,'[5]cells down 02052026 13h50'!$R:$R,"")</f>
        <v/>
      </c>
      <c r="AX169" s="24" t="str">
        <f>_xlfn.XLOOKUP(B169,'[6]cell downs 03052026 8h40 '!$B:$B,'[6]cell downs 03052026 8h40 '!$R:$R,"")</f>
        <v/>
      </c>
      <c r="AY169" s="24" t="str">
        <f>_xlfn.XLOOKUP(B169,'[7]ALL SITES DOWN'!$D:$D,'[7]ALL SITES DOWN'!$J:$J,"")</f>
        <v/>
      </c>
      <c r="AZ169" s="24" t="str">
        <f>_xlfn.XLOOKUP(B169,'[8]ALL SITES DOWN'!$D:$D,'[8]ALL SITES DOWN'!$J:$J,"")</f>
        <v/>
      </c>
      <c r="BA169" s="9" t="str">
        <f>_xlfn.XLOOKUP(B169,[9]sheet1!$AC:$AC,[9]sheet1!$AF:$AF,"")</f>
        <v/>
      </c>
      <c r="BB169" s="14" t="s">
        <v>5537</v>
      </c>
      <c r="BC169" s="14" t="s">
        <v>5537</v>
      </c>
      <c r="BD169" s="14" t="str">
        <f>_xlfn.XLOOKUP(B169,'[10]cell downs 18042026 17h'!$B:$B,'[10]cell downs 18042026 17h'!$B:$B,"")</f>
        <v/>
      </c>
      <c r="BE169" s="14" t="str">
        <f>_xlfn.XLOOKUP(B169,'[11]Cells Huawei 19042026 15h'!$B:$B,'[11]Cells Huawei 19042026 15h'!$B:$B,"")</f>
        <v/>
      </c>
      <c r="BF169" s="9" t="str">
        <f>_xlfn.XLOOKUP(B169,'[12]cells down 19042026 9H40'!$B:$B,'[12]cells down 19042026 9H40'!$B:$B,"")</f>
        <v/>
      </c>
      <c r="BG169" s="9" t="s">
        <v>475</v>
      </c>
      <c r="BH169" s="9" t="s">
        <v>5537</v>
      </c>
    </row>
    <row r="170" spans="1:60" s="9" customFormat="1" x14ac:dyDescent="0.3">
      <c r="A170" s="25" t="s">
        <v>5461</v>
      </c>
      <c r="B170" s="32" t="s">
        <v>5462</v>
      </c>
      <c r="C170" s="3" t="str">
        <f>_xlfn.XLOOKUP(B170,'[1]daily break down'!$D:$D,'[1]daily break down'!$E:$E,"")</f>
        <v>CENTRE</v>
      </c>
      <c r="D170" s="25" t="s">
        <v>357</v>
      </c>
      <c r="E170" s="25" t="s">
        <v>122</v>
      </c>
      <c r="F170" s="25" t="s">
        <v>226</v>
      </c>
      <c r="G170" s="25" t="s">
        <v>5461</v>
      </c>
      <c r="H170" s="41" t="str">
        <f>_xlfn.XLOOKUP(B170,[2]CALCULATION!$B:$B,[2]CALCULATION!$H:$H,"")</f>
        <v>NOKIA</v>
      </c>
      <c r="I170" s="34">
        <v>3.0819015332460129</v>
      </c>
      <c r="J170" s="34">
        <v>3.0819015332460129</v>
      </c>
      <c r="K170" s="34">
        <v>3.0819015332460129</v>
      </c>
      <c r="L170" s="34">
        <v>3.0819015332460129</v>
      </c>
      <c r="M170" s="34">
        <v>3.0819015332460129</v>
      </c>
      <c r="N170" s="34">
        <v>3.0819015332460129</v>
      </c>
      <c r="O170" s="34">
        <v>3.0819015332460129</v>
      </c>
      <c r="P170" s="34">
        <v>3.0819015332460129</v>
      </c>
      <c r="Q170" s="34">
        <v>3.3977786053254118</v>
      </c>
      <c r="R170" s="34">
        <v>3.0819015332460129</v>
      </c>
      <c r="S170" s="35">
        <v>3.0819015332460129</v>
      </c>
      <c r="T170" s="35">
        <v>270339.66869558516</v>
      </c>
      <c r="U170" s="35">
        <v>3.0819015332460129</v>
      </c>
      <c r="V170" s="35" t="s">
        <v>5537</v>
      </c>
      <c r="W170" s="35">
        <v>3.0873112933061679</v>
      </c>
      <c r="X170" s="35">
        <v>3.0819015332460129</v>
      </c>
      <c r="Y170" s="35">
        <v>3.0819015332460129</v>
      </c>
      <c r="Z170" s="35">
        <v>3.0819015332460129</v>
      </c>
      <c r="AA170" s="35">
        <v>0</v>
      </c>
      <c r="AB170" s="35">
        <v>0</v>
      </c>
      <c r="AC170" s="35">
        <v>5.7011701982279064</v>
      </c>
      <c r="AD170" s="35">
        <v>2.9730950280981401</v>
      </c>
      <c r="AE170" s="58" t="s">
        <v>5560</v>
      </c>
      <c r="AF170" s="58"/>
      <c r="AG170" s="57" t="str" cm="1">
        <f t="array" ref="AG170">IFERROR(_xlfn.IFS(
AI170="MPR ISSUE","PDH",
AI170="BSS Hardware Issue","BSS",
AI170="Sites strategiques, MLL, Pylone, etc.","ENVTECH",
AI170="AKTIVCO DEFAUT GE &amp; POWER Cabinet","AKTIVCO",
AI170="AKTIVCO Coupure ENEO &amp; Baisse de tension","AKTIVCO GRID ONLY",
AI170="Coupure ENEO &amp; Baisse de tension","IHS GRID ONLY",
AI170="Defaut GE &amp; POWER Cabinet","IHS",
AI170="Sharing","Partners",
AI170="Sites strategiques &amp; DataCenter","SST &amp; DC",
AI170="Exclu","Exclu",
AI170="SAT","SAT",
AI170="SPARE-ISSUE","SPARE-ISSUE",
AI170="Fiber CAmtel","TRANS_FO_CAMTEL",
AI170="Fiber AOF","Fiber AOF",
AI170="Projet OCM (HUAWEI)","TRAVAUX-HUAWEI",
AI170="Projet OCM (NOKIA)","TRAVAUX-NOKIA",
AI170="ACCESS-ISSUE","ACCESS-ISSUE",
AI170="Projet OCM (ZTE, NOKIA, autres projets)","TRAVAUX OCM",
AI170="No root CAuse","No root cause",
AI170="ODU HS","PDH",
AI170="IP &amp; VLAN","PDH",
AI170="Warehouse HUAWEI","SPARE-ISSUE",
AI170="SPARE-HS","SPARE-ISSUE",
AI170="Power Telco","BSS",AI170="no impacts","no impacts"
),"")</f>
        <v>BSS</v>
      </c>
      <c r="AH170" s="57" t="str" cm="1">
        <f t="array" ref="AH170">IFERROR(_xlfn.IFS(
AI170="MPR ISSUE","TX ISSUE",
AI170="BSS Hardware Issue","RAN ISSUE",
AI170="Sites strategiques, MLL, Pylone, etc.","ENVTECH",
AI170="AKTIVCO DEFAUT GE &amp; POWER Cabinet","POWER ISSUE",
AI170="AKTIVCO Coupure ENEO &amp; Baisse de tension","POWER ISSUE",
AI170="Coupure ENEO &amp; Baisse de tension","POWER ISSUE",
AI170="Defaut GE &amp; POWER Cabinet","POWER ISSUE",
AI170="Sharing","POWER ISSUE",
AI170="Sites strategiques &amp; DataCenter","POWER ISSUE",
AI170="Exclu","Exclu",
AI170="SAT","TX ISSUE",
AI170="SPARE-ISSUE","SPARE-ISSUE",
AI170="Fiber CAmtel","TX ISSUE",
AI170="Fiber AOF","TX ISSUE",
AI170="Projet OCM (HUAWEI)","TRAVAUX-HUAWEI",
AI170="Projet OCM (NOKIA)","TRAVAUX -NOKIA",
AI170="ACCESS-ISSUE","ACCESS-ISSUE",
AI170="Projet OCM (ZTE, NOKIA, autres projets)","TRAVAUX OCM",
AI170="No root CAuse","No root cause",
AI170="ODU HS","TX ISSUE",
AI170="IP &amp; VLAN","TX ISSUE",
AI170="Warehouse HUAWEI","SPARE-ISSUE",
AI170="SPARE-HS","SPARE-ISSUE",
AI170="Power Telco","RAN ISSUE",AI170="no impacts","no impacts"
),"")</f>
        <v>RAN ISSUE</v>
      </c>
      <c r="AI170" s="85" t="s">
        <v>5320</v>
      </c>
      <c r="AJ170" s="57" t="str" cm="1">
        <f t="array" ref="AJ170">IFERROR(_xlfn.IFS(
AI170="MPR ISSUE","ACTIVE",
AI170="BSS Hardware Issue","ACTIVE",
AI170="Sites strategiques, MLL, Pylone, etc.","PASSIVE",
AI170="AKTIVCO DEFAUT GE &amp; POWER Cabinet","PASSIVE",
AI170="AKTIVCO Coupure ENEO &amp; Baisse de tension","PASSIVE",
AI170="Coupure ENEO &amp; Baisse de tension","PASSIVE",
AI170="Defaut GE &amp; POWER Cabinet","PASSIVE",
AI170="Sharing","PASSIVE",
AI170="Sites strategiques &amp; DataCenter","PASSIVE",
AI170="Exclu","Exclu",
AI170="SAT","ACTIVE",
AI170="SPARE-ISSUE","SPARE-ISSUE",
AI170="Fiber CAmtel","ACTIVE",
AI170="Fiber AOF","ACTIVE",
AI170="Projet OCM (HUAWEI)","PLANNED WORKS",
AI170="Projet OCM (NOKIA)","PLANNED WORKS",
AI170="ACCESS-ISSUE","ACCESS-ISSUE",
AI170="Projet OCM (ZTE, NOKIA, autres projets)","PLANNED WORKS",
AI170="No root CAuse","No root cause",
AI170="ODU HS","ACTIVE",
AI170="IP &amp; VLAN","ACTIVE",
AI170="Warehouse HUAWEI","SPARE-ISSUE",
AI170="SPARE-HS","SPARE-ISSUE",
AI170="Power Telco","ACTIVE", AI170="no impacts","no impacts"
),"")</f>
        <v>ACTIVE</v>
      </c>
      <c r="AK170" s="23" t="s">
        <v>5717</v>
      </c>
      <c r="AL170" s="23" t="str">
        <f t="shared" si="9"/>
        <v>EST_185</v>
      </c>
      <c r="AN170" s="9" t="s">
        <v>5537</v>
      </c>
      <c r="AO170" s="23" t="str">
        <f>_xlfn.XLOOKUP(B170,'INCIDENT-05-03-2026'!E:E,'INCIDENT-05-03-2026'!F:F,"")</f>
        <v/>
      </c>
      <c r="AP170" s="7" t="s">
        <v>5537</v>
      </c>
      <c r="AQ170" s="6"/>
      <c r="AR170" s="7"/>
      <c r="AS170" s="3" t="str">
        <f>_xlfn.XLOOKUP(B170,'[3]tt num | region | site id'!$C:$C,'[3]tt num | region | site id'!$Q:$Q,"")</f>
        <v/>
      </c>
      <c r="AT170" s="24" t="str">
        <f>_xlfn.XLOOKUP(B170,'[4]Cells Huawei 03052026 12h'!$B:$B,'[4]Cells Huawei 03052026 12h'!$T:$T,"")</f>
        <v/>
      </c>
      <c r="AU170" s="24" t="str">
        <f>_xlfn.XLOOKUP(B170,'[5]cells down 02052026 8h50'!$B:$B,'[5]cells down 02052026 8h50'!$R:$R,"")</f>
        <v/>
      </c>
      <c r="AV170" s="24" t="str">
        <f>_xlfn.XLOOKUP(B170,'[5]cells down 02052026 13h50'!$B:$B,'[5]cells down 02052026 13h50'!$R:$R,"")</f>
        <v/>
      </c>
      <c r="AW170" s="24" t="str">
        <f>_xlfn.XLOOKUP(B170,'[5]cells down 02052026 13h50'!$B:$B,'[5]cells down 02052026 13h50'!$R:$R,"")</f>
        <v/>
      </c>
      <c r="AX170" s="24" t="str">
        <f>_xlfn.XLOOKUP(B170,'[6]cell downs 03052026 8h40 '!$B:$B,'[6]cell downs 03052026 8h40 '!$R:$R,"")</f>
        <v>(05/03/2026 cell nokia): 20/04/2026 : Check and clean ARPA ant 2,3,4,5,6
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v>
      </c>
      <c r="AY170" s="24" t="str">
        <f>_xlfn.XLOOKUP(B170,'[7]ALL SITES DOWN'!$D:$D,'[7]ALL SITES DOWN'!$J:$J,"")</f>
        <v/>
      </c>
      <c r="AZ170" s="24" t="str">
        <f>_xlfn.XLOOKUP(B170,'[8]ALL SITES DOWN'!$D:$D,'[8]ALL SITES DOWN'!$J:$J,"")</f>
        <v/>
      </c>
      <c r="BA170" s="9" t="str">
        <f>_xlfn.XLOOKUP(B170,[9]sheet1!$AC:$AC,[9]sheet1!$AF:$AF,"")</f>
        <v/>
      </c>
      <c r="BB170" s="14" t="s">
        <v>5537</v>
      </c>
      <c r="BC170" s="14" t="s">
        <v>5537</v>
      </c>
      <c r="BD170" s="14" t="str">
        <f>_xlfn.XLOOKUP(B170,'[10]cell downs 18042026 17h'!$B:$B,'[10]cell downs 18042026 17h'!$B:$B,"")</f>
        <v>EST_185</v>
      </c>
      <c r="BE170" s="14" t="str">
        <f>_xlfn.XLOOKUP(B170,'[11]Cells Huawei 19042026 15h'!$B:$B,'[11]Cells Huawei 19042026 15h'!$B:$B,"")</f>
        <v/>
      </c>
      <c r="BF170" s="9" t="str">
        <f>_xlfn.XLOOKUP(B170,'[12]cells down 19042026 9H40'!$B:$B,'[12]cells down 19042026 9H40'!$B:$B,"")</f>
        <v/>
      </c>
      <c r="BG170" s="9" t="s">
        <v>5537</v>
      </c>
      <c r="BH170" s="9" t="s">
        <v>5537</v>
      </c>
    </row>
    <row r="171" spans="1:60" s="9" customFormat="1" x14ac:dyDescent="0.3">
      <c r="A171" s="1" t="s">
        <v>2893</v>
      </c>
      <c r="B171" s="8" t="s">
        <v>2894</v>
      </c>
      <c r="C171" s="3" t="str">
        <f>_xlfn.XLOOKUP(B171,'[1]daily break down'!$D:$D,'[1]daily break down'!$E:$E,"")</f>
        <v>NORD</v>
      </c>
      <c r="D171" s="1" t="s">
        <v>21</v>
      </c>
      <c r="E171" s="1" t="s">
        <v>36</v>
      </c>
      <c r="F171" s="3" t="s">
        <v>23</v>
      </c>
      <c r="G171" s="1" t="s">
        <v>24</v>
      </c>
      <c r="H171" s="40" t="str">
        <f>_xlfn.XLOOKUP(B171,[2]CALCULATION!$B:$B,[2]CALCULATION!$H:$H,"")</f>
        <v>Huawei</v>
      </c>
      <c r="I171" s="34">
        <v>0</v>
      </c>
      <c r="J171" s="34">
        <v>0</v>
      </c>
      <c r="K171" s="34">
        <v>4.4944397359837689</v>
      </c>
      <c r="L171" s="34">
        <v>0</v>
      </c>
      <c r="M171" s="34">
        <v>1.6448400978218378</v>
      </c>
      <c r="N171" s="34">
        <v>3.8411586522958738</v>
      </c>
      <c r="O171" s="34">
        <v>0</v>
      </c>
      <c r="P171" s="34">
        <v>0</v>
      </c>
      <c r="Q171" s="34">
        <v>0</v>
      </c>
      <c r="R171" s="34">
        <v>0</v>
      </c>
      <c r="S171" s="35">
        <v>0</v>
      </c>
      <c r="T171" s="35">
        <v>0</v>
      </c>
      <c r="U171" s="35">
        <v>4.3381866148450632</v>
      </c>
      <c r="V171" s="35">
        <v>0</v>
      </c>
      <c r="W171" s="35">
        <v>0</v>
      </c>
      <c r="X171" s="35">
        <v>0</v>
      </c>
      <c r="Y171" s="35">
        <v>1.5851817608501486</v>
      </c>
      <c r="Z171" s="35">
        <v>0</v>
      </c>
      <c r="AA171" s="35">
        <v>4.9427428669632185</v>
      </c>
      <c r="AB171" s="35">
        <v>6.3125082876873009</v>
      </c>
      <c r="AC171" s="35">
        <v>0.21819807515097386</v>
      </c>
      <c r="AD171" s="35">
        <v>2.9387928648272279</v>
      </c>
      <c r="AE171" s="58" t="s">
        <v>5560</v>
      </c>
      <c r="AF171" s="58"/>
      <c r="AG171" s="57" t="str" cm="1">
        <f t="array" ref="AG171">IFERROR(_xlfn.IFS(
AI171="MPR ISSUE","PDH",
AI171="BSS Hardware Issue","BSS",
AI171="Sites strategiques, MLL, Pylone, etc.","ENVTECH",
AI171="AKTIVCO DEFAUT GE &amp; POWER Cabinet","AKTIVCO",
AI171="AKTIVCO Coupure ENEO &amp; Baisse de tension","AKTIVCO GRID ONLY",
AI171="Coupure ENEO &amp; Baisse de tension","IHS GRID ONLY",
AI171="Defaut GE &amp; POWER Cabinet","IHS",
AI171="Sharing","Partners",
AI171="Sites strategiques &amp; DataCenter","SST &amp; DC",
AI171="Exclu","Exclu",
AI171="SAT","SAT",
AI171="SPARE-ISSUE","SPARE-ISSUE",
AI171="Fiber CAmtel","TRANS_FO_CAMTEL",
AI171="Fiber AOF","Fiber AOF",
AI171="Projet OCM (HUAWEI)","TRAVAUX-HUAWEI",
AI171="Projet OCM (NOKIA)","TRAVAUX-NOKIA",
AI171="ACCESS-ISSUE","ACCESS-ISSUE",
AI171="Projet OCM (ZTE, NOKIA, autres projets)","TRAVAUX OCM",
AI171="No root CAuse","No root cause",
AI171="ODU HS","PDH",
AI171="IP &amp; VLAN","PDH",
AI171="Warehouse HUAWEI","SPARE-ISSUE",
AI171="SPARE-HS","SPARE-ISSUE",
AI171="Power Telco","BSS",AI171="no impacts","no impacts"
),"")</f>
        <v>No root cause</v>
      </c>
      <c r="AH171" s="57" t="str" cm="1">
        <f t="array" ref="AH171">IFERROR(_xlfn.IFS(
AI171="MPR ISSUE","TX ISSUE",
AI171="BSS Hardware Issue","RAN ISSUE",
AI171="Sites strategiques, MLL, Pylone, etc.","ENVTECH",
AI171="AKTIVCO DEFAUT GE &amp; POWER Cabinet","POWER ISSUE",
AI171="AKTIVCO Coupure ENEO &amp; Baisse de tension","POWER ISSUE",
AI171="Coupure ENEO &amp; Baisse de tension","POWER ISSUE",
AI171="Defaut GE &amp; POWER Cabinet","POWER ISSUE",
AI171="Sharing","POWER ISSUE",
AI171="Sites strategiques &amp; DataCenter","POWER ISSUE",
AI171="Exclu","Exclu",
AI171="SAT","TX ISSUE",
AI171="SPARE-ISSUE","SPARE-ISSUE",
AI171="Fiber CAmtel","TX ISSUE",
AI171="Fiber AOF","TX ISSUE",
AI171="Projet OCM (HUAWEI)","TRAVAUX-HUAWEI",
AI171="Projet OCM (NOKIA)","TRAVAUX -NOKIA",
AI171="ACCESS-ISSUE","ACCESS-ISSUE",
AI171="Projet OCM (ZTE, NOKIA, autres projets)","TRAVAUX OCM",
AI171="No root CAuse","No root cause",
AI171="ODU HS","TX ISSUE",
AI171="IP &amp; VLAN","TX ISSUE",
AI171="Warehouse HUAWEI","SPARE-ISSUE",
AI171="SPARE-HS","SPARE-ISSUE",
AI171="Power Telco","RAN ISSUE",AI171="no impacts","no impacts"
),"")</f>
        <v>No root cause</v>
      </c>
      <c r="AI171" s="85" t="s">
        <v>5912</v>
      </c>
      <c r="AJ171" s="57" t="str" cm="1">
        <f t="array" ref="AJ171">IFERROR(_xlfn.IFS(
AI171="MPR ISSUE","ACTIVE",
AI171="BSS Hardware Issue","ACTIVE",
AI171="Sites strategiques, MLL, Pylone, etc.","PASSIVE",
AI171="AKTIVCO DEFAUT GE &amp; POWER Cabinet","PASSIVE",
AI171="AKTIVCO Coupure ENEO &amp; Baisse de tension","PASSIVE",
AI171="Coupure ENEO &amp; Baisse de tension","PASSIVE",
AI171="Defaut GE &amp; POWER Cabinet","PASSIVE",
AI171="Sharing","PASSIVE",
AI171="Sites strategiques &amp; DataCenter","PASSIVE",
AI171="Exclu","Exclu",
AI171="SAT","ACTIVE",
AI171="SPARE-ISSUE","SPARE-ISSUE",
AI171="Fiber CAmtel","ACTIVE",
AI171="Fiber AOF","ACTIVE",
AI171="Projet OCM (HUAWEI)","PLANNED WORKS",
AI171="Projet OCM (NOKIA)","PLANNED WORKS",
AI171="ACCESS-ISSUE","ACCESS-ISSUE",
AI171="Projet OCM (ZTE, NOKIA, autres projets)","PLANNED WORKS",
AI171="No root CAuse","No root cause",
AI171="ODU HS","ACTIVE",
AI171="IP &amp; VLAN","ACTIVE",
AI171="Warehouse HUAWEI","SPARE-ISSUE",
AI171="SPARE-HS","SPARE-ISSUE",
AI171="Power Telco","ACTIVE", AI171="no impacts","no impacts"
),"")</f>
        <v>No root cause</v>
      </c>
      <c r="AK171" s="23" t="s">
        <v>5537</v>
      </c>
      <c r="AL171" s="23" t="str">
        <f t="shared" si="9"/>
        <v>NRD_147</v>
      </c>
      <c r="AN171" s="9" t="s">
        <v>5537</v>
      </c>
      <c r="AO171" s="23" t="str">
        <f>_xlfn.XLOOKUP(B171,'INCIDENT-05-03-2026'!E:E,'INCIDENT-05-03-2026'!F:F,"")</f>
        <v/>
      </c>
      <c r="AP171" s="7" t="s">
        <v>5537</v>
      </c>
      <c r="AQ171" s="6"/>
      <c r="AR171" s="7"/>
      <c r="AS171" s="3" t="str">
        <f>_xlfn.XLOOKUP(B171,'[3]tt num | region | site id'!$C:$C,'[3]tt num | region | site id'!$Q:$Q,"")</f>
        <v/>
      </c>
      <c r="AT171" s="24" t="str">
        <f>_xlfn.XLOOKUP(B171,'[4]Cells Huawei 03052026 12h'!$B:$B,'[4]Cells Huawei 03052026 12h'!$T:$T,"")</f>
        <v/>
      </c>
      <c r="AU171" s="24" t="str">
        <f>_xlfn.XLOOKUP(B171,'[5]cells down 02052026 8h50'!$B:$B,'[5]cells down 02052026 8h50'!$R:$R,"")</f>
        <v/>
      </c>
      <c r="AV171" s="24" t="str">
        <f>_xlfn.XLOOKUP(B171,'[5]cells down 02052026 13h50'!$B:$B,'[5]cells down 02052026 13h50'!$R:$R,"")</f>
        <v/>
      </c>
      <c r="AW171" s="24" t="str">
        <f>_xlfn.XLOOKUP(B171,'[5]cells down 02052026 13h50'!$B:$B,'[5]cells down 02052026 13h50'!$R:$R,"")</f>
        <v/>
      </c>
      <c r="AX171" s="24" t="str">
        <f>_xlfn.XLOOKUP(B171,'[6]cell downs 03052026 8h40 '!$B:$B,'[6]cell downs 03052026 8h40 '!$R:$R,"")</f>
        <v/>
      </c>
      <c r="AY171" s="24" t="str">
        <f>_xlfn.XLOOKUP(B171,'[7]ALL SITES DOWN'!$D:$D,'[7]ALL SITES DOWN'!$J:$J,"")</f>
        <v/>
      </c>
      <c r="AZ171" s="24" t="str">
        <f>_xlfn.XLOOKUP(B171,'[8]ALL SITES DOWN'!$D:$D,'[8]ALL SITES DOWN'!$J:$J,"")</f>
        <v/>
      </c>
      <c r="BA171" s="9" t="str">
        <f>_xlfn.XLOOKUP(B171,[9]sheet1!$AC:$AC,[9]sheet1!$AF:$AF,"")</f>
        <v/>
      </c>
      <c r="BB171" s="14" t="s">
        <v>5537</v>
      </c>
      <c r="BC171" s="14" t="s">
        <v>5537</v>
      </c>
      <c r="BD171" s="14" t="str">
        <f>_xlfn.XLOOKUP(B171,'[10]cell downs 18042026 17h'!$B:$B,'[10]cell downs 18042026 17h'!$B:$B,"")</f>
        <v/>
      </c>
      <c r="BE171" s="14" t="str">
        <f>_xlfn.XLOOKUP(B171,'[11]Cells Huawei 19042026 15h'!$B:$B,'[11]Cells Huawei 19042026 15h'!$B:$B,"")</f>
        <v/>
      </c>
      <c r="BF171" s="9" t="str">
        <f>_xlfn.XLOOKUP(B171,'[12]cells down 19042026 9H40'!$B:$B,'[12]cells down 19042026 9H40'!$B:$B,"")</f>
        <v/>
      </c>
      <c r="BG171" s="9" t="s">
        <v>5537</v>
      </c>
      <c r="BH171" s="9" t="s">
        <v>12</v>
      </c>
    </row>
    <row r="172" spans="1:60" s="9" customFormat="1" ht="22.95" customHeight="1" x14ac:dyDescent="0.3">
      <c r="A172" s="1" t="s">
        <v>1610</v>
      </c>
      <c r="B172" s="1" t="s">
        <v>1611</v>
      </c>
      <c r="C172" s="3" t="str">
        <f>_xlfn.XLOOKUP(B172,'[1]daily break down'!$D:$D,'[1]daily break down'!$E:$E,"")</f>
        <v>Douala</v>
      </c>
      <c r="D172" s="1" t="s">
        <v>11</v>
      </c>
      <c r="E172" s="1" t="s">
        <v>12</v>
      </c>
      <c r="F172" s="3" t="s">
        <v>31</v>
      </c>
      <c r="G172" s="1" t="s">
        <v>32</v>
      </c>
      <c r="H172" s="42" t="str">
        <f>_xlfn.XLOOKUP(B172,[2]CALCULATION!$B:$B,[2]CALCULATION!$H:$H,"")</f>
        <v>ZTE</v>
      </c>
      <c r="I172" s="34">
        <v>20.523448847568588</v>
      </c>
      <c r="J172" s="34">
        <v>33.660089803186331</v>
      </c>
      <c r="K172" s="34">
        <v>0</v>
      </c>
      <c r="L172" s="34">
        <v>0</v>
      </c>
      <c r="M172" s="34">
        <v>3.6383559767487868E-2</v>
      </c>
      <c r="N172" s="34">
        <v>0</v>
      </c>
      <c r="O172" s="34">
        <v>12.492045555070444</v>
      </c>
      <c r="P172" s="34">
        <v>2.6862481558529021</v>
      </c>
      <c r="Q172" s="34">
        <v>0</v>
      </c>
      <c r="R172" s="34">
        <v>0</v>
      </c>
      <c r="S172" s="35">
        <v>0</v>
      </c>
      <c r="T172" s="35">
        <v>0</v>
      </c>
      <c r="U172" s="35">
        <v>0</v>
      </c>
      <c r="V172" s="35">
        <v>0</v>
      </c>
      <c r="W172" s="35">
        <v>0</v>
      </c>
      <c r="X172" s="35">
        <v>0</v>
      </c>
      <c r="Y172" s="35">
        <v>0</v>
      </c>
      <c r="Z172" s="35">
        <v>0</v>
      </c>
      <c r="AA172" s="35">
        <v>1.1721450867075125</v>
      </c>
      <c r="AB172" s="35">
        <v>1.0503049868927048</v>
      </c>
      <c r="AC172" s="35">
        <v>4.6170439099344041</v>
      </c>
      <c r="AD172" s="35">
        <v>2.9277172811921273</v>
      </c>
      <c r="AE172" s="58" t="s">
        <v>5560</v>
      </c>
      <c r="AF172" s="58"/>
      <c r="AG172" s="57" t="str" cm="1">
        <f t="array" ref="AG172">IFERROR(_xlfn.IFS(
AI172="MPR ISSUE","PDH",
AI172="BSS Hardware Issue","BSS",
AI172="Sites strategiques, MLL, Pylone, etc.","ENVTECH",
AI172="AKTIVCO DEFAUT GE &amp; POWER Cabinet","AKTIVCO",
AI172="AKTIVCO Coupure ENEO &amp; Baisse de tension","AKTIVCO GRID ONLY",
AI172="Coupure ENEO &amp; Baisse de tension","IHS GRID ONLY",
AI172="Defaut GE &amp; POWER Cabinet","IHS",
AI172="Sharing","Partners",
AI172="Sites strategiques &amp; DataCenter","SST &amp; DC",
AI172="Exclu","Exclu",
AI172="SAT","SAT",
AI172="SPARE-ISSUE","SPARE-ISSUE",
AI172="Fiber CAmtel","TRANS_FO_CAMTEL",
AI172="Fiber AOF","Fiber AOF",
AI172="Projet OCM (HUAWEI)","TRAVAUX-HUAWEI",
AI172="Projet OCM (NOKIA)","TRAVAUX-NOKIA",
AI172="ACCESS-ISSUE","ACCESS-ISSUE",
AI172="Projet OCM (ZTE, NOKIA, autres projets)","TRAVAUX OCM",
AI172="No root CAuse","No root cause",
AI172="ODU HS","PDH",
AI172="IP &amp; VLAN","PDH",
AI172="Warehouse HUAWEI","SPARE-ISSUE",
AI172="SPARE-HS","SPARE-ISSUE",
AI172="Power Telco","BSS",AI172="no impacts","no impacts"
),"")</f>
        <v>No root cause</v>
      </c>
      <c r="AH172" s="57" t="str" cm="1">
        <f t="array" ref="AH172">IFERROR(_xlfn.IFS(
AI172="MPR ISSUE","TX ISSUE",
AI172="BSS Hardware Issue","RAN ISSUE",
AI172="Sites strategiques, MLL, Pylone, etc.","ENVTECH",
AI172="AKTIVCO DEFAUT GE &amp; POWER Cabinet","POWER ISSUE",
AI172="AKTIVCO Coupure ENEO &amp; Baisse de tension","POWER ISSUE",
AI172="Coupure ENEO &amp; Baisse de tension","POWER ISSUE",
AI172="Defaut GE &amp; POWER Cabinet","POWER ISSUE",
AI172="Sharing","POWER ISSUE",
AI172="Sites strategiques &amp; DataCenter","POWER ISSUE",
AI172="Exclu","Exclu",
AI172="SAT","TX ISSUE",
AI172="SPARE-ISSUE","SPARE-ISSUE",
AI172="Fiber CAmtel","TX ISSUE",
AI172="Fiber AOF","TX ISSUE",
AI172="Projet OCM (HUAWEI)","TRAVAUX-HUAWEI",
AI172="Projet OCM (NOKIA)","TRAVAUX -NOKIA",
AI172="ACCESS-ISSUE","ACCESS-ISSUE",
AI172="Projet OCM (ZTE, NOKIA, autres projets)","TRAVAUX OCM",
AI172="No root CAuse","No root cause",
AI172="ODU HS","TX ISSUE",
AI172="IP &amp; VLAN","TX ISSUE",
AI172="Warehouse HUAWEI","SPARE-ISSUE",
AI172="SPARE-HS","SPARE-ISSUE",
AI172="Power Telco","RAN ISSUE",AI172="no impacts","no impacts"
),"")</f>
        <v>No root cause</v>
      </c>
      <c r="AI172" s="85" t="s">
        <v>5912</v>
      </c>
      <c r="AJ172" s="57" t="str" cm="1">
        <f t="array" ref="AJ172">IFERROR(_xlfn.IFS(
AI172="MPR ISSUE","ACTIVE",
AI172="BSS Hardware Issue","ACTIVE",
AI172="Sites strategiques, MLL, Pylone, etc.","PASSIVE",
AI172="AKTIVCO DEFAUT GE &amp; POWER Cabinet","PASSIVE",
AI172="AKTIVCO Coupure ENEO &amp; Baisse de tension","PASSIVE",
AI172="Coupure ENEO &amp; Baisse de tension","PASSIVE",
AI172="Defaut GE &amp; POWER Cabinet","PASSIVE",
AI172="Sharing","PASSIVE",
AI172="Sites strategiques &amp; DataCenter","PASSIVE",
AI172="Exclu","Exclu",
AI172="SAT","ACTIVE",
AI172="SPARE-ISSUE","SPARE-ISSUE",
AI172="Fiber CAmtel","ACTIVE",
AI172="Fiber AOF","ACTIVE",
AI172="Projet OCM (HUAWEI)","PLANNED WORKS",
AI172="Projet OCM (NOKIA)","PLANNED WORKS",
AI172="ACCESS-ISSUE","ACCESS-ISSUE",
AI172="Projet OCM (ZTE, NOKIA, autres projets)","PLANNED WORKS",
AI172="No root CAuse","No root cause",
AI172="ODU HS","ACTIVE",
AI172="IP &amp; VLAN","ACTIVE",
AI172="Warehouse HUAWEI","SPARE-ISSUE",
AI172="SPARE-HS","SPARE-ISSUE",
AI172="Power Telco","ACTIVE", AI172="no impacts","no impacts"
),"")</f>
        <v>No root cause</v>
      </c>
      <c r="AK172" s="23" t="s">
        <v>5837</v>
      </c>
      <c r="AL172" s="23" t="str">
        <f t="shared" si="9"/>
        <v>LIT_291</v>
      </c>
      <c r="AN172" s="9" t="s">
        <v>5537</v>
      </c>
      <c r="AO172" s="23" t="str">
        <f>_xlfn.XLOOKUP(B172,'INCIDENT-05-03-2026'!E:E,'INCIDENT-05-03-2026'!F:F,"")</f>
        <v/>
      </c>
      <c r="AP172" s="7" t="s">
        <v>5537</v>
      </c>
      <c r="AQ172" s="6"/>
      <c r="AR172" s="7"/>
      <c r="AS172" s="3" t="str">
        <f>_xlfn.XLOOKUP(B172,'[3]tt num | region | site id'!$C:$C,'[3]tt num | region | site id'!$Q:$Q,"")</f>
        <v/>
      </c>
      <c r="AT172" s="24" t="str">
        <f>_xlfn.XLOOKUP(B172,'[4]Cells Huawei 03052026 12h'!$B:$B,'[4]Cells Huawei 03052026 12h'!$T:$T,"")</f>
        <v/>
      </c>
      <c r="AU172" s="24" t="str">
        <f>_xlfn.XLOOKUP(B172,'[5]cells down 02052026 8h50'!$B:$B,'[5]cells down 02052026 8h50'!$R:$R,"")</f>
        <v/>
      </c>
      <c r="AV172" s="24" t="str">
        <f>_xlfn.XLOOKUP(B172,'[5]cells down 02052026 13h50'!$B:$B,'[5]cells down 02052026 13h50'!$R:$R,"")</f>
        <v/>
      </c>
      <c r="AW172" s="24" t="str">
        <f>_xlfn.XLOOKUP(B172,'[5]cells down 02052026 13h50'!$B:$B,'[5]cells down 02052026 13h50'!$R:$R,"")</f>
        <v/>
      </c>
      <c r="AX172" s="24" t="str">
        <f>_xlfn.XLOOKUP(B172,'[6]cell downs 03052026 8h40 '!$B:$B,'[6]cell downs 03052026 8h40 '!$R:$R,"")</f>
        <v/>
      </c>
      <c r="AY172" s="24" t="str">
        <f>_xlfn.XLOOKUP(B172,'[7]ALL SITES DOWN'!$D:$D,'[7]ALL SITES DOWN'!$J:$J,"")</f>
        <v/>
      </c>
      <c r="AZ172" s="24" t="str">
        <f>_xlfn.XLOOKUP(B172,'[8]ALL SITES DOWN'!$D:$D,'[8]ALL SITES DOWN'!$J:$J,"")</f>
        <v/>
      </c>
      <c r="BA172" s="9" t="str">
        <f>_xlfn.XLOOKUP(B172,[9]sheet1!$AC:$AC,[9]sheet1!$AF:$AF,"")</f>
        <v>(05/03/2026 ticket)..INC-20260503-00017199...Others Transmission equipement fault</v>
      </c>
      <c r="BB172" s="14" t="s">
        <v>5537</v>
      </c>
      <c r="BC172" s="14" t="s">
        <v>5537</v>
      </c>
      <c r="BD172" s="14" t="str">
        <f>_xlfn.XLOOKUP(B172,'[10]cell downs 18042026 17h'!$B:$B,'[10]cell downs 18042026 17h'!$B:$B,"")</f>
        <v/>
      </c>
      <c r="BE172" s="14" t="str">
        <f>_xlfn.XLOOKUP(B172,'[11]Cells Huawei 19042026 15h'!$B:$B,'[11]Cells Huawei 19042026 15h'!$B:$B,"")</f>
        <v/>
      </c>
      <c r="BF172" s="9" t="str">
        <f>_xlfn.XLOOKUP(B172,'[12]cells down 19042026 9H40'!$B:$B,'[12]cells down 19042026 9H40'!$B:$B,"")</f>
        <v/>
      </c>
      <c r="BG172" s="9" t="s">
        <v>1611</v>
      </c>
      <c r="BH172" s="9" t="s">
        <v>5459</v>
      </c>
    </row>
    <row r="173" spans="1:60" s="9" customFormat="1" x14ac:dyDescent="0.3">
      <c r="A173" s="1" t="s">
        <v>3437</v>
      </c>
      <c r="B173" s="8" t="s">
        <v>3438</v>
      </c>
      <c r="C173" s="3" t="str">
        <f>_xlfn.XLOOKUP(B173,'[1]daily break down'!$D:$D,'[1]daily break down'!$E:$E,"")</f>
        <v>Douala</v>
      </c>
      <c r="D173" s="1" t="s">
        <v>11</v>
      </c>
      <c r="E173" s="1" t="s">
        <v>12</v>
      </c>
      <c r="F173" s="3" t="s">
        <v>31</v>
      </c>
      <c r="G173" s="1" t="s">
        <v>32</v>
      </c>
      <c r="H173" s="42" t="str">
        <f>_xlfn.XLOOKUP(B173,[2]CALCULATION!$B:$B,[2]CALCULATION!$H:$H,"")</f>
        <v>ZTE</v>
      </c>
      <c r="I173" s="34">
        <v>0</v>
      </c>
      <c r="J173" s="34">
        <v>0</v>
      </c>
      <c r="K173" s="34">
        <v>0</v>
      </c>
      <c r="L173" s="34">
        <v>0</v>
      </c>
      <c r="M173" s="34">
        <v>0</v>
      </c>
      <c r="N173" s="34">
        <v>0</v>
      </c>
      <c r="O173" s="34">
        <v>0</v>
      </c>
      <c r="P173" s="34">
        <v>0</v>
      </c>
      <c r="Q173" s="34">
        <v>0</v>
      </c>
      <c r="R173" s="34">
        <v>0</v>
      </c>
      <c r="S173" s="35">
        <v>5.1065396238367962</v>
      </c>
      <c r="T173" s="35">
        <v>0</v>
      </c>
      <c r="U173" s="35">
        <v>0</v>
      </c>
      <c r="V173" s="35">
        <v>0</v>
      </c>
      <c r="W173" s="35">
        <v>0</v>
      </c>
      <c r="X173" s="35">
        <v>0</v>
      </c>
      <c r="Y173" s="35">
        <v>0</v>
      </c>
      <c r="Z173" s="35">
        <v>0</v>
      </c>
      <c r="AA173" s="35">
        <v>1.5550749573356675</v>
      </c>
      <c r="AB173" s="35">
        <v>1.3212486102185905</v>
      </c>
      <c r="AC173" s="35">
        <v>3.8476049922625193</v>
      </c>
      <c r="AD173" s="35">
        <v>2.6721049387472071</v>
      </c>
      <c r="AE173" s="58" t="s">
        <v>5560</v>
      </c>
      <c r="AF173" s="58"/>
      <c r="AG173" s="57" t="str" cm="1">
        <f t="array" ref="AG173">IFERROR(_xlfn.IFS(
AI173="MPR ISSUE","PDH",
AI173="BSS Hardware Issue","BSS",
AI173="Sites strategiques, MLL, Pylone, etc.","ENVTECH",
AI173="AKTIVCO DEFAUT GE &amp; POWER Cabinet","AKTIVCO",
AI173="AKTIVCO Coupure ENEO &amp; Baisse de tension","AKTIVCO GRID ONLY",
AI173="Coupure ENEO &amp; Baisse de tension","IHS GRID ONLY",
AI173="Defaut GE &amp; POWER Cabinet","IHS",
AI173="Sharing","Partners",
AI173="Sites strategiques &amp; DataCenter","SST &amp; DC",
AI173="Exclu","Exclu",
AI173="SAT","SAT",
AI173="SPARE-ISSUE","SPARE-ISSUE",
AI173="Fiber CAmtel","TRANS_FO_CAMTEL",
AI173="Fiber AOF","Fiber AOF",
AI173="Projet OCM (HUAWEI)","TRAVAUX-HUAWEI",
AI173="Projet OCM (NOKIA)","TRAVAUX-NOKIA",
AI173="ACCESS-ISSUE","ACCESS-ISSUE",
AI173="Projet OCM (ZTE, NOKIA, autres projets)","TRAVAUX OCM",
AI173="No root CAuse","No root cause",
AI173="ODU HS","PDH",
AI173="IP &amp; VLAN","PDH",
AI173="Warehouse HUAWEI","SPARE-ISSUE",
AI173="SPARE-HS","SPARE-ISSUE",
AI173="Power Telco","BSS",AI173="no impacts","no impacts"
),"")</f>
        <v>No root cause</v>
      </c>
      <c r="AH173" s="57" t="str" cm="1">
        <f t="array" ref="AH173">IFERROR(_xlfn.IFS(
AI173="MPR ISSUE","TX ISSUE",
AI173="BSS Hardware Issue","RAN ISSUE",
AI173="Sites strategiques, MLL, Pylone, etc.","ENVTECH",
AI173="AKTIVCO DEFAUT GE &amp; POWER Cabinet","POWER ISSUE",
AI173="AKTIVCO Coupure ENEO &amp; Baisse de tension","POWER ISSUE",
AI173="Coupure ENEO &amp; Baisse de tension","POWER ISSUE",
AI173="Defaut GE &amp; POWER Cabinet","POWER ISSUE",
AI173="Sharing","POWER ISSUE",
AI173="Sites strategiques &amp; DataCenter","POWER ISSUE",
AI173="Exclu","Exclu",
AI173="SAT","TX ISSUE",
AI173="SPARE-ISSUE","SPARE-ISSUE",
AI173="Fiber CAmtel","TX ISSUE",
AI173="Fiber AOF","TX ISSUE",
AI173="Projet OCM (HUAWEI)","TRAVAUX-HUAWEI",
AI173="Projet OCM (NOKIA)","TRAVAUX -NOKIA",
AI173="ACCESS-ISSUE","ACCESS-ISSUE",
AI173="Projet OCM (ZTE, NOKIA, autres projets)","TRAVAUX OCM",
AI173="No root CAuse","No root cause",
AI173="ODU HS","TX ISSUE",
AI173="IP &amp; VLAN","TX ISSUE",
AI173="Warehouse HUAWEI","SPARE-ISSUE",
AI173="SPARE-HS","SPARE-ISSUE",
AI173="Power Telco","RAN ISSUE",AI173="no impacts","no impacts"
),"")</f>
        <v>No root cause</v>
      </c>
      <c r="AI173" s="85" t="s">
        <v>5912</v>
      </c>
      <c r="AJ173" s="57" t="str" cm="1">
        <f t="array" ref="AJ173">IFERROR(_xlfn.IFS(
AI173="MPR ISSUE","ACTIVE",
AI173="BSS Hardware Issue","ACTIVE",
AI173="Sites strategiques, MLL, Pylone, etc.","PASSIVE",
AI173="AKTIVCO DEFAUT GE &amp; POWER Cabinet","PASSIVE",
AI173="AKTIVCO Coupure ENEO &amp; Baisse de tension","PASSIVE",
AI173="Coupure ENEO &amp; Baisse de tension","PASSIVE",
AI173="Defaut GE &amp; POWER Cabinet","PASSIVE",
AI173="Sharing","PASSIVE",
AI173="Sites strategiques &amp; DataCenter","PASSIVE",
AI173="Exclu","Exclu",
AI173="SAT","ACTIVE",
AI173="SPARE-ISSUE","SPARE-ISSUE",
AI173="Fiber CAmtel","ACTIVE",
AI173="Fiber AOF","ACTIVE",
AI173="Projet OCM (HUAWEI)","PLANNED WORKS",
AI173="Projet OCM (NOKIA)","PLANNED WORKS",
AI173="ACCESS-ISSUE","ACCESS-ISSUE",
AI173="Projet OCM (ZTE, NOKIA, autres projets)","PLANNED WORKS",
AI173="No root CAuse","No root cause",
AI173="ODU HS","ACTIVE",
AI173="IP &amp; VLAN","ACTIVE",
AI173="Warehouse HUAWEI","SPARE-ISSUE",
AI173="SPARE-HS","SPARE-ISSUE",
AI173="Power Telco","ACTIVE", AI173="no impacts","no impacts"
),"")</f>
        <v>No root cause</v>
      </c>
      <c r="AK173" s="23" t="s">
        <v>5856</v>
      </c>
      <c r="AL173" s="23" t="str">
        <f t="shared" si="9"/>
        <v>LIT_562</v>
      </c>
      <c r="AN173" s="9" t="s">
        <v>5537</v>
      </c>
      <c r="AO173" s="23" t="str">
        <f>_xlfn.XLOOKUP(B173,'INCIDENT-05-03-2026'!E:E,'INCIDENT-05-03-2026'!F:F,"")</f>
        <v/>
      </c>
      <c r="AP173" s="7" t="s">
        <v>5537</v>
      </c>
      <c r="AQ173" s="6"/>
      <c r="AR173" s="7"/>
      <c r="AS173" s="3" t="str">
        <f>_xlfn.XLOOKUP(B173,'[3]tt num | region | site id'!$C:$C,'[3]tt num | region | site id'!$Q:$Q,"")</f>
        <v/>
      </c>
      <c r="AT173" s="24" t="str">
        <f>_xlfn.XLOOKUP(B173,'[4]Cells Huawei 03052026 12h'!$B:$B,'[4]Cells Huawei 03052026 12h'!$T:$T,"")</f>
        <v/>
      </c>
      <c r="AU173" s="24" t="str">
        <f>_xlfn.XLOOKUP(B173,'[5]cells down 02052026 8h50'!$B:$B,'[5]cells down 02052026 8h50'!$R:$R,"")</f>
        <v/>
      </c>
      <c r="AV173" s="24" t="str">
        <f>_xlfn.XLOOKUP(B173,'[5]cells down 02052026 13h50'!$B:$B,'[5]cells down 02052026 13h50'!$R:$R,"")</f>
        <v/>
      </c>
      <c r="AW173" s="24" t="str">
        <f>_xlfn.XLOOKUP(B173,'[5]cells down 02052026 13h50'!$B:$B,'[5]cells down 02052026 13h50'!$R:$R,"")</f>
        <v/>
      </c>
      <c r="AX173" s="24" t="str">
        <f>_xlfn.XLOOKUP(B173,'[6]cell downs 03052026 8h40 '!$B:$B,'[6]cell downs 03052026 8h40 '!$R:$R,"")</f>
        <v/>
      </c>
      <c r="AY173" s="24" t="str">
        <f>_xlfn.XLOOKUP(B173,'[7]ALL SITES DOWN'!$D:$D,'[7]ALL SITES DOWN'!$J:$J,"")</f>
        <v/>
      </c>
      <c r="AZ173" s="24" t="str">
        <f>_xlfn.XLOOKUP(B173,'[8]ALL SITES DOWN'!$D:$D,'[8]ALL SITES DOWN'!$J:$J,"")</f>
        <v/>
      </c>
      <c r="BA173" s="9" t="str">
        <f>_xlfn.XLOOKUP(B173,[9]sheet1!$AC:$AC,[9]sheet1!$AF:$AF,"")</f>
        <v>(05/03/2026 ticket)..INC-20260503-00001983</v>
      </c>
      <c r="BB173" s="14" t="s">
        <v>5537</v>
      </c>
      <c r="BC173" s="14" t="s">
        <v>5537</v>
      </c>
      <c r="BD173" s="14" t="str">
        <f>_xlfn.XLOOKUP(B173,'[10]cell downs 18042026 17h'!$B:$B,'[10]cell downs 18042026 17h'!$B:$B,"")</f>
        <v/>
      </c>
      <c r="BE173" s="14" t="str">
        <f>_xlfn.XLOOKUP(B173,'[11]Cells Huawei 19042026 15h'!$B:$B,'[11]Cells Huawei 19042026 15h'!$B:$B,"")</f>
        <v/>
      </c>
      <c r="BF173" s="9" t="str">
        <f>_xlfn.XLOOKUP(B173,'[12]cells down 19042026 9H40'!$B:$B,'[12]cells down 19042026 9H40'!$B:$B,"")</f>
        <v/>
      </c>
      <c r="BG173" s="9" t="s">
        <v>3438</v>
      </c>
      <c r="BH173" s="9" t="s">
        <v>5537</v>
      </c>
    </row>
    <row r="174" spans="1:60" s="9" customFormat="1" x14ac:dyDescent="0.3">
      <c r="A174" s="1" t="s">
        <v>2691</v>
      </c>
      <c r="B174" s="8" t="s">
        <v>2692</v>
      </c>
      <c r="C174" s="3" t="str">
        <f>_xlfn.XLOOKUP(B174,'[1]daily break down'!$D:$D,'[1]daily break down'!$E:$E,"")</f>
        <v>NORD-OUEST</v>
      </c>
      <c r="D174" s="1" t="s">
        <v>11</v>
      </c>
      <c r="E174" s="1" t="s">
        <v>12</v>
      </c>
      <c r="F174" s="3" t="s">
        <v>51</v>
      </c>
      <c r="G174" s="1" t="s">
        <v>52</v>
      </c>
      <c r="H174" s="40" t="str">
        <f>_xlfn.XLOOKUP(B174,[2]CALCULATION!$B:$B,[2]CALCULATION!$H:$H,"")</f>
        <v>Huawei</v>
      </c>
      <c r="I174" s="34">
        <v>0</v>
      </c>
      <c r="J174" s="34">
        <v>0</v>
      </c>
      <c r="K174" s="34">
        <v>0</v>
      </c>
      <c r="L174" s="34">
        <v>0</v>
      </c>
      <c r="M174" s="34">
        <v>0</v>
      </c>
      <c r="N174" s="34">
        <v>0</v>
      </c>
      <c r="O174" s="34">
        <v>0</v>
      </c>
      <c r="P174" s="34">
        <v>0</v>
      </c>
      <c r="Q174" s="34">
        <v>0</v>
      </c>
      <c r="R174" s="34">
        <v>0.14687186994375528</v>
      </c>
      <c r="S174" s="35">
        <v>4.5194088456281234</v>
      </c>
      <c r="T174" s="35">
        <v>0</v>
      </c>
      <c r="U174" s="35">
        <v>0</v>
      </c>
      <c r="V174" s="35">
        <v>1.4419660819614593</v>
      </c>
      <c r="W174" s="35">
        <v>0</v>
      </c>
      <c r="X174" s="35">
        <v>0</v>
      </c>
      <c r="Y174" s="35">
        <v>0</v>
      </c>
      <c r="Z174" s="35">
        <v>1.7127025708195289</v>
      </c>
      <c r="AA174" s="35">
        <v>3.5670179729745932</v>
      </c>
      <c r="AB174" s="35">
        <v>5.907049124310209</v>
      </c>
      <c r="AC174" s="35">
        <v>0.33738620867779895</v>
      </c>
      <c r="AD174" s="35">
        <v>2.6683774073788715</v>
      </c>
      <c r="AE174" s="58" t="s">
        <v>5560</v>
      </c>
      <c r="AF174" s="58"/>
      <c r="AG174" s="57" t="str" cm="1">
        <f t="array" ref="AG174">IFERROR(_xlfn.IFS(
AI174="MPR ISSUE","PDH",
AI174="BSS Hardware Issue","BSS",
AI174="Sites strategiques, MLL, Pylone, etc.","ENVTECH",
AI174="AKTIVCO DEFAUT GE &amp; POWER Cabinet","AKTIVCO",
AI174="AKTIVCO Coupure ENEO &amp; Baisse de tension","AKTIVCO GRID ONLY",
AI174="Coupure ENEO &amp; Baisse de tension","IHS GRID ONLY",
AI174="Defaut GE &amp; POWER Cabinet","IHS",
AI174="Sharing","Partners",
AI174="Sites strategiques &amp; DataCenter","SST &amp; DC",
AI174="Exclu","Exclu",
AI174="SAT","SAT",
AI174="SPARE-ISSUE","SPARE-ISSUE",
AI174="Fiber CAmtel","TRANS_FO_CAMTEL",
AI174="Fiber AOF","Fiber AOF",
AI174="Projet OCM (HUAWEI)","TRAVAUX-HUAWEI",
AI174="Projet OCM (NOKIA)","TRAVAUX-NOKIA",
AI174="ACCESS-ISSUE","ACCESS-ISSUE",
AI174="Projet OCM (ZTE, NOKIA, autres projets)","TRAVAUX OCM",
AI174="No root CAuse","No root cause",
AI174="ODU HS","PDH",
AI174="IP &amp; VLAN","PDH",
AI174="Warehouse HUAWEI","SPARE-ISSUE",
AI174="SPARE-HS","SPARE-ISSUE",
AI174="Power Telco","BSS",AI174="no impacts","no impacts"
),"")</f>
        <v>IHS</v>
      </c>
      <c r="AH174" s="57" t="str" cm="1">
        <f t="array" ref="AH174">IFERROR(_xlfn.IFS(
AI174="MPR ISSUE","TX ISSUE",
AI174="BSS Hardware Issue","RAN ISSUE",
AI174="Sites strategiques, MLL, Pylone, etc.","ENVTECH",
AI174="AKTIVCO DEFAUT GE &amp; POWER Cabinet","POWER ISSUE",
AI174="AKTIVCO Coupure ENEO &amp; Baisse de tension","POWER ISSUE",
AI174="Coupure ENEO &amp; Baisse de tension","POWER ISSUE",
AI174="Defaut GE &amp; POWER Cabinet","POWER ISSUE",
AI174="Sharing","POWER ISSUE",
AI174="Sites strategiques &amp; DataCenter","POWER ISSUE",
AI174="Exclu","Exclu",
AI174="SAT","TX ISSUE",
AI174="SPARE-ISSUE","SPARE-ISSUE",
AI174="Fiber CAmtel","TX ISSUE",
AI174="Fiber AOF","TX ISSUE",
AI174="Projet OCM (HUAWEI)","TRAVAUX-HUAWEI",
AI174="Projet OCM (NOKIA)","TRAVAUX -NOKIA",
AI174="ACCESS-ISSUE","ACCESS-ISSUE",
AI174="Projet OCM (ZTE, NOKIA, autres projets)","TRAVAUX OCM",
AI174="No root CAuse","No root cause",
AI174="ODU HS","TX ISSUE",
AI174="IP &amp; VLAN","TX ISSUE",
AI174="Warehouse HUAWEI","SPARE-ISSUE",
AI174="SPARE-HS","SPARE-ISSUE",
AI174="Power Telco","RAN ISSUE",AI174="no impacts","no impacts"
),"")</f>
        <v>POWER ISSUE</v>
      </c>
      <c r="AI174" s="85" t="s">
        <v>5330</v>
      </c>
      <c r="AJ174" s="57" t="str" cm="1">
        <f t="array" ref="AJ174">IFERROR(_xlfn.IFS(
AI174="MPR ISSUE","ACTIVE",
AI174="BSS Hardware Issue","ACTIVE",
AI174="Sites strategiques, MLL, Pylone, etc.","PASSIVE",
AI174="AKTIVCO DEFAUT GE &amp; POWER Cabinet","PASSIVE",
AI174="AKTIVCO Coupure ENEO &amp; Baisse de tension","PASSIVE",
AI174="Coupure ENEO &amp; Baisse de tension","PASSIVE",
AI174="Defaut GE &amp; POWER Cabinet","PASSIVE",
AI174="Sharing","PASSIVE",
AI174="Sites strategiques &amp; DataCenter","PASSIVE",
AI174="Exclu","Exclu",
AI174="SAT","ACTIVE",
AI174="SPARE-ISSUE","SPARE-ISSUE",
AI174="Fiber CAmtel","ACTIVE",
AI174="Fiber AOF","ACTIVE",
AI174="Projet OCM (HUAWEI)","PLANNED WORKS",
AI174="Projet OCM (NOKIA)","PLANNED WORKS",
AI174="ACCESS-ISSUE","ACCESS-ISSUE",
AI174="Projet OCM (ZTE, NOKIA, autres projets)","PLANNED WORKS",
AI174="No root CAuse","No root cause",
AI174="ODU HS","ACTIVE",
AI174="IP &amp; VLAN","ACTIVE",
AI174="Warehouse HUAWEI","SPARE-ISSUE",
AI174="SPARE-HS","SPARE-ISSUE",
AI174="Power Telco","ACTIVE", AI174="no impacts","no impacts"
),"")</f>
        <v>PASSIVE</v>
      </c>
      <c r="AK174" s="23" t="s">
        <v>5827</v>
      </c>
      <c r="AL174" s="23" t="str">
        <f t="shared" si="9"/>
        <v>NRO_062</v>
      </c>
      <c r="AN174" s="9" t="s">
        <v>5537</v>
      </c>
      <c r="AO174" s="23" t="str">
        <f>_xlfn.XLOOKUP(B174,'INCIDENT-05-03-2026'!E:E,'INCIDENT-05-03-2026'!F:F,"")</f>
        <v/>
      </c>
      <c r="AP174" s="7" t="s">
        <v>5537</v>
      </c>
      <c r="AQ174" s="6"/>
      <c r="AR174" s="7"/>
      <c r="AS174" s="3" t="str">
        <f>_xlfn.XLOOKUP(B174,'[3]tt num | region | site id'!$C:$C,'[3]tt num | region | site id'!$Q:$Q,"")</f>
        <v>(hourly IHS): 03/05/2026 21:20 0:49:06 48.7V FME Stanley is managing with level 0</v>
      </c>
      <c r="AT174" s="24" t="str">
        <f>_xlfn.XLOOKUP(B174,'[4]Cells Huawei 03052026 12h'!$B:$B,'[4]Cells Huawei 03052026 12h'!$T:$T,"")</f>
        <v/>
      </c>
      <c r="AU174" s="24" t="str">
        <f>_xlfn.XLOOKUP(B174,'[5]cells down 02052026 8h50'!$B:$B,'[5]cells down 02052026 8h50'!$R:$R,"")</f>
        <v/>
      </c>
      <c r="AV174" s="24" t="str">
        <f>_xlfn.XLOOKUP(B174,'[5]cells down 02052026 13h50'!$B:$B,'[5]cells down 02052026 13h50'!$R:$R,"")</f>
        <v/>
      </c>
      <c r="AW174" s="24" t="str">
        <f>_xlfn.XLOOKUP(B174,'[5]cells down 02052026 13h50'!$B:$B,'[5]cells down 02052026 13h50'!$R:$R,"")</f>
        <v/>
      </c>
      <c r="AX174" s="24" t="str">
        <f>_xlfn.XLOOKUP(B174,'[6]cell downs 03052026 8h40 '!$B:$B,'[6]cell downs 03052026 8h40 '!$R:$R,"")</f>
        <v/>
      </c>
      <c r="AY174" s="24" t="str">
        <f>_xlfn.XLOOKUP(B174,'[7]ALL SITES DOWN'!$D:$D,'[7]ALL SITES DOWN'!$J:$J,"")</f>
        <v/>
      </c>
      <c r="AZ174" s="24" t="str">
        <f>_xlfn.XLOOKUP(B174,'[8]ALL SITES DOWN'!$D:$D,'[8]ALL SITES DOWN'!$J:$J,"")</f>
        <v/>
      </c>
      <c r="BA174" s="9" t="str">
        <f>_xlfn.XLOOKUP(B174,[9]sheet1!$AC:$AC,[9]sheet1!$AF:$AF,"")</f>
        <v/>
      </c>
      <c r="BB174" s="14" t="s">
        <v>5537</v>
      </c>
      <c r="BC174" s="14" t="s">
        <v>5537</v>
      </c>
      <c r="BD174" s="14" t="str">
        <f>_xlfn.XLOOKUP(B174,'[10]cell downs 18042026 17h'!$B:$B,'[10]cell downs 18042026 17h'!$B:$B,"")</f>
        <v/>
      </c>
      <c r="BE174" s="14" t="str">
        <f>_xlfn.XLOOKUP(B174,'[11]Cells Huawei 19042026 15h'!$B:$B,'[11]Cells Huawei 19042026 15h'!$B:$B,"")</f>
        <v/>
      </c>
      <c r="BF174" s="9" t="str">
        <f>_xlfn.XLOOKUP(B174,'[12]cells down 19042026 9H40'!$B:$B,'[12]cells down 19042026 9H40'!$B:$B,"")</f>
        <v/>
      </c>
      <c r="BG174" s="9" t="s">
        <v>2692</v>
      </c>
      <c r="BH174" s="9" t="s">
        <v>318</v>
      </c>
    </row>
    <row r="175" spans="1:60" s="9" customFormat="1" ht="32.549999999999997" customHeight="1" x14ac:dyDescent="0.3">
      <c r="A175" s="1" t="s">
        <v>1976</v>
      </c>
      <c r="B175" s="8" t="s">
        <v>1977</v>
      </c>
      <c r="C175" s="3" t="str">
        <f>_xlfn.XLOOKUP(B175,'[1]daily break down'!$D:$D,'[1]daily break down'!$E:$E,"")</f>
        <v>Yaounde</v>
      </c>
      <c r="D175" s="1" t="s">
        <v>18</v>
      </c>
      <c r="E175" s="1" t="s">
        <v>5490</v>
      </c>
      <c r="F175" s="3" t="s">
        <v>37</v>
      </c>
      <c r="G175" s="1" t="s">
        <v>38</v>
      </c>
      <c r="H175" s="42" t="str">
        <f>_xlfn.XLOOKUP(B175,[2]CALCULATION!$B:$B,[2]CALCULATION!$H:$H,"")</f>
        <v>ZTE</v>
      </c>
      <c r="I175" s="34">
        <v>0.33315926296895554</v>
      </c>
      <c r="J175" s="34">
        <v>0</v>
      </c>
      <c r="K175" s="34">
        <v>0</v>
      </c>
      <c r="L175" s="34">
        <v>13.464003818133564</v>
      </c>
      <c r="M175" s="34">
        <v>17.063889530951705</v>
      </c>
      <c r="N175" s="34">
        <v>0.81181709485122677</v>
      </c>
      <c r="O175" s="34">
        <v>0</v>
      </c>
      <c r="P175" s="34">
        <v>2.2088922846878001</v>
      </c>
      <c r="Q175" s="34">
        <v>7.6820676134953043</v>
      </c>
      <c r="R175" s="34">
        <v>23.988340852602352</v>
      </c>
      <c r="S175" s="35">
        <v>1.2530212622669672</v>
      </c>
      <c r="T175" s="35">
        <v>0</v>
      </c>
      <c r="U175" s="35">
        <v>1.1949502472654912E-2</v>
      </c>
      <c r="V175" s="35">
        <v>0</v>
      </c>
      <c r="W175" s="35">
        <v>0</v>
      </c>
      <c r="X175" s="35">
        <v>1.6729481812500535</v>
      </c>
      <c r="Y175" s="35">
        <v>0</v>
      </c>
      <c r="Z175" s="35">
        <v>0</v>
      </c>
      <c r="AA175" s="35">
        <v>0.24179785699155509</v>
      </c>
      <c r="AB175" s="35">
        <v>0.26223092641893758</v>
      </c>
      <c r="AC175" s="35">
        <v>4.5853402084195185</v>
      </c>
      <c r="AD175" s="35">
        <v>2.5137651134453662</v>
      </c>
      <c r="AE175" s="58" t="s">
        <v>5560</v>
      </c>
      <c r="AF175" s="58"/>
      <c r="AG175" s="57" t="str" cm="1">
        <f t="array" ref="AG175">IFERROR(_xlfn.IFS(
AI175="MPR ISSUE","PDH",
AI175="BSS Hardware Issue","BSS",
AI175="Sites strategiques, MLL, Pylone, etc.","ENVTECH",
AI175="AKTIVCO DEFAUT GE &amp; POWER Cabinet","AKTIVCO",
AI175="AKTIVCO Coupure ENEO &amp; Baisse de tension","AKTIVCO GRID ONLY",
AI175="Coupure ENEO &amp; Baisse de tension","IHS GRID ONLY",
AI175="Defaut GE &amp; POWER Cabinet","IHS",
AI175="Sharing","Partners",
AI175="Sites strategiques &amp; DataCenter","SST &amp; DC",
AI175="Exclu","Exclu",
AI175="SAT","SAT",
AI175="SPARE-ISSUE","SPARE-ISSUE",
AI175="Fiber CAmtel","TRANS_FO_CAMTEL",
AI175="Fiber AOF","Fiber AOF",
AI175="Projet OCM (HUAWEI)","TRAVAUX-HUAWEI",
AI175="Projet OCM (NOKIA)","TRAVAUX-NOKIA",
AI175="ACCESS-ISSUE","ACCESS-ISSUE",
AI175="Projet OCM (ZTE, NOKIA, autres projets)","TRAVAUX OCM",
AI175="No root CAuse","No root cause",
AI175="ODU HS","PDH",
AI175="IP &amp; VLAN","PDH",
AI175="Warehouse HUAWEI","SPARE-ISSUE",
AI175="SPARE-HS","SPARE-ISSUE",
AI175="Power Telco","BSS",AI175="no impacts","no impacts"
),"")</f>
        <v>No root cause</v>
      </c>
      <c r="AH175" s="57" t="str" cm="1">
        <f t="array" ref="AH175">IFERROR(_xlfn.IFS(
AI175="MPR ISSUE","TX ISSUE",
AI175="BSS Hardware Issue","RAN ISSUE",
AI175="Sites strategiques, MLL, Pylone, etc.","ENVTECH",
AI175="AKTIVCO DEFAUT GE &amp; POWER Cabinet","POWER ISSUE",
AI175="AKTIVCO Coupure ENEO &amp; Baisse de tension","POWER ISSUE",
AI175="Coupure ENEO &amp; Baisse de tension","POWER ISSUE",
AI175="Defaut GE &amp; POWER Cabinet","POWER ISSUE",
AI175="Sharing","POWER ISSUE",
AI175="Sites strategiques &amp; DataCenter","POWER ISSUE",
AI175="Exclu","Exclu",
AI175="SAT","TX ISSUE",
AI175="SPARE-ISSUE","SPARE-ISSUE",
AI175="Fiber CAmtel","TX ISSUE",
AI175="Fiber AOF","TX ISSUE",
AI175="Projet OCM (HUAWEI)","TRAVAUX-HUAWEI",
AI175="Projet OCM (NOKIA)","TRAVAUX -NOKIA",
AI175="ACCESS-ISSUE","ACCESS-ISSUE",
AI175="Projet OCM (ZTE, NOKIA, autres projets)","TRAVAUX OCM",
AI175="No root CAuse","No root cause",
AI175="ODU HS","TX ISSUE",
AI175="IP &amp; VLAN","TX ISSUE",
AI175="Warehouse HUAWEI","SPARE-ISSUE",
AI175="SPARE-HS","SPARE-ISSUE",
AI175="Power Telco","RAN ISSUE",AI175="no impacts","no impacts"
),"")</f>
        <v>No root cause</v>
      </c>
      <c r="AI175" s="85" t="s">
        <v>5912</v>
      </c>
      <c r="AJ175" s="57" t="str" cm="1">
        <f t="array" ref="AJ175">IFERROR(_xlfn.IFS(
AI175="MPR ISSUE","ACTIVE",
AI175="BSS Hardware Issue","ACTIVE",
AI175="Sites strategiques, MLL, Pylone, etc.","PASSIVE",
AI175="AKTIVCO DEFAUT GE &amp; POWER Cabinet","PASSIVE",
AI175="AKTIVCO Coupure ENEO &amp; Baisse de tension","PASSIVE",
AI175="Coupure ENEO &amp; Baisse de tension","PASSIVE",
AI175="Defaut GE &amp; POWER Cabinet","PASSIVE",
AI175="Sharing","PASSIVE",
AI175="Sites strategiques &amp; DataCenter","PASSIVE",
AI175="Exclu","Exclu",
AI175="SAT","ACTIVE",
AI175="SPARE-ISSUE","SPARE-ISSUE",
AI175="Fiber CAmtel","ACTIVE",
AI175="Fiber AOF","ACTIVE",
AI175="Projet OCM (HUAWEI)","PLANNED WORKS",
AI175="Projet OCM (NOKIA)","PLANNED WORKS",
AI175="ACCESS-ISSUE","ACCESS-ISSUE",
AI175="Projet OCM (ZTE, NOKIA, autres projets)","PLANNED WORKS",
AI175="No root CAuse","No root cause",
AI175="ODU HS","ACTIVE",
AI175="IP &amp; VLAN","ACTIVE",
AI175="Warehouse HUAWEI","SPARE-ISSUE",
AI175="SPARE-HS","SPARE-ISSUE",
AI175="Power Telco","ACTIVE", AI175="no impacts","no impacts"
),"")</f>
        <v>No root cause</v>
      </c>
      <c r="AK175" s="23" t="s">
        <v>5537</v>
      </c>
      <c r="AL175" s="23" t="str">
        <f t="shared" si="9"/>
        <v>CTR_747</v>
      </c>
      <c r="AN175" s="9" t="s">
        <v>5537</v>
      </c>
      <c r="AO175" s="23" t="str">
        <f>_xlfn.XLOOKUP(B175,'INCIDENT-05-03-2026'!E:E,'INCIDENT-05-03-2026'!F:F,"")</f>
        <v/>
      </c>
      <c r="AP175" s="7" t="s">
        <v>5537</v>
      </c>
      <c r="AQ175" s="6"/>
      <c r="AR175" s="7"/>
      <c r="AS175" s="3" t="str">
        <f>_xlfn.XLOOKUP(B175,'[3]tt num | region | site id'!$C:$C,'[3]tt num | region | site id'!$Q:$Q,"")</f>
        <v/>
      </c>
      <c r="AT175" s="24" t="str">
        <f>_xlfn.XLOOKUP(B175,'[4]Cells Huawei 03052026 12h'!$B:$B,'[4]Cells Huawei 03052026 12h'!$T:$T,"")</f>
        <v/>
      </c>
      <c r="AU175" s="24" t="str">
        <f>_xlfn.XLOOKUP(B175,'[5]cells down 02052026 8h50'!$B:$B,'[5]cells down 02052026 8h50'!$R:$R,"")</f>
        <v/>
      </c>
      <c r="AV175" s="24" t="str">
        <f>_xlfn.XLOOKUP(B175,'[5]cells down 02052026 13h50'!$B:$B,'[5]cells down 02052026 13h50'!$R:$R,"")</f>
        <v/>
      </c>
      <c r="AW175" s="24" t="str">
        <f>_xlfn.XLOOKUP(B175,'[5]cells down 02052026 13h50'!$B:$B,'[5]cells down 02052026 13h50'!$R:$R,"")</f>
        <v/>
      </c>
      <c r="AX175" s="24" t="str">
        <f>_xlfn.XLOOKUP(B175,'[6]cell downs 03052026 8h40 '!$B:$B,'[6]cell downs 03052026 8h40 '!$R:$R,"")</f>
        <v/>
      </c>
      <c r="AY175" s="24" t="str">
        <f>_xlfn.XLOOKUP(B175,'[7]ALL SITES DOWN'!$D:$D,'[7]ALL SITES DOWN'!$J:$J,"")</f>
        <v/>
      </c>
      <c r="AZ175" s="24" t="str">
        <f>_xlfn.XLOOKUP(B175,'[8]ALL SITES DOWN'!$D:$D,'[8]ALL SITES DOWN'!$J:$J,"")</f>
        <v/>
      </c>
      <c r="BA175" s="9" t="str">
        <f>_xlfn.XLOOKUP(B175,[9]sheet1!$AC:$AC,[9]sheet1!$AF:$AF,"")</f>
        <v/>
      </c>
      <c r="BB175" s="14" t="s">
        <v>5537</v>
      </c>
      <c r="BC175" s="14" t="s">
        <v>5537</v>
      </c>
      <c r="BD175" s="14" t="str">
        <f>_xlfn.XLOOKUP(B175,'[10]cell downs 18042026 17h'!$B:$B,'[10]cell downs 18042026 17h'!$B:$B,"")</f>
        <v/>
      </c>
      <c r="BE175" s="14" t="str">
        <f>_xlfn.XLOOKUP(B175,'[11]Cells Huawei 19042026 15h'!$B:$B,'[11]Cells Huawei 19042026 15h'!$B:$B,"")</f>
        <v/>
      </c>
      <c r="BF175" s="9" t="str">
        <f>_xlfn.XLOOKUP(B175,'[12]cells down 19042026 9H40'!$B:$B,'[12]cells down 19042026 9H40'!$B:$B,"")</f>
        <v/>
      </c>
      <c r="BG175" s="9" t="s">
        <v>5537</v>
      </c>
      <c r="BH175" s="9" t="s">
        <v>5537</v>
      </c>
    </row>
    <row r="176" spans="1:60" s="9" customFormat="1" x14ac:dyDescent="0.3">
      <c r="A176" s="1" t="s">
        <v>1879</v>
      </c>
      <c r="B176" s="8" t="s">
        <v>1880</v>
      </c>
      <c r="C176" s="3" t="str">
        <f>_xlfn.XLOOKUP(B176,'[1]daily break down'!$D:$D,'[1]daily break down'!$E:$E,"")</f>
        <v>Yaounde</v>
      </c>
      <c r="D176" s="1" t="s">
        <v>11</v>
      </c>
      <c r="E176" s="1" t="s">
        <v>12</v>
      </c>
      <c r="F176" s="3" t="s">
        <v>37</v>
      </c>
      <c r="G176" s="1" t="s">
        <v>38</v>
      </c>
      <c r="H176" s="42" t="str">
        <f>_xlfn.XLOOKUP(B176,[2]CALCULATION!$B:$B,[2]CALCULATION!$H:$H,"")</f>
        <v>ZTE</v>
      </c>
      <c r="I176" s="34">
        <v>0</v>
      </c>
      <c r="J176" s="34">
        <v>0</v>
      </c>
      <c r="K176" s="34">
        <v>0</v>
      </c>
      <c r="L176" s="34">
        <v>5.1502177306360997</v>
      </c>
      <c r="M176" s="34">
        <v>7.6313981559955844</v>
      </c>
      <c r="N176" s="34">
        <v>14.174160966575633</v>
      </c>
      <c r="O176" s="34">
        <v>1.8903577859391114</v>
      </c>
      <c r="P176" s="34">
        <v>3.6071089195366888</v>
      </c>
      <c r="Q176" s="34">
        <v>6.1574181084544</v>
      </c>
      <c r="R176" s="34">
        <v>0</v>
      </c>
      <c r="S176" s="35">
        <v>2.1608624187790539</v>
      </c>
      <c r="T176" s="35">
        <v>0</v>
      </c>
      <c r="U176" s="35">
        <v>8.270714373360958</v>
      </c>
      <c r="V176" s="35">
        <v>0</v>
      </c>
      <c r="W176" s="35">
        <v>0</v>
      </c>
      <c r="X176" s="35">
        <v>0</v>
      </c>
      <c r="Y176" s="35">
        <v>5.9057651533959419</v>
      </c>
      <c r="Z176" s="35">
        <v>5.0086072087959792</v>
      </c>
      <c r="AA176" s="35">
        <v>0.18059901921993213</v>
      </c>
      <c r="AB176" s="35">
        <v>1.4268634971150358</v>
      </c>
      <c r="AC176" s="35">
        <v>3.8373790950101476</v>
      </c>
      <c r="AD176" s="35">
        <v>2.5059533491423482</v>
      </c>
      <c r="AE176" s="58" t="s">
        <v>5560</v>
      </c>
      <c r="AF176" s="58"/>
      <c r="AG176" s="57" t="str" cm="1">
        <f t="array" ref="AG176">IFERROR(_xlfn.IFS(
AI176="MPR ISSUE","PDH",
AI176="BSS Hardware Issue","BSS",
AI176="Sites strategiques, MLL, Pylone, etc.","ENVTECH",
AI176="AKTIVCO DEFAUT GE &amp; POWER Cabinet","AKTIVCO",
AI176="AKTIVCO Coupure ENEO &amp; Baisse de tension","AKTIVCO GRID ONLY",
AI176="Coupure ENEO &amp; Baisse de tension","IHS GRID ONLY",
AI176="Defaut GE &amp; POWER Cabinet","IHS",
AI176="Sharing","Partners",
AI176="Sites strategiques &amp; DataCenter","SST &amp; DC",
AI176="Exclu","Exclu",
AI176="SAT","SAT",
AI176="SPARE-ISSUE","SPARE-ISSUE",
AI176="Fiber CAmtel","TRANS_FO_CAMTEL",
AI176="Fiber AOF","Fiber AOF",
AI176="Projet OCM (HUAWEI)","TRAVAUX-HUAWEI",
AI176="Projet OCM (NOKIA)","TRAVAUX-NOKIA",
AI176="ACCESS-ISSUE","ACCESS-ISSUE",
AI176="Projet OCM (ZTE, NOKIA, autres projets)","TRAVAUX OCM",
AI176="No root CAuse","No root cause",
AI176="ODU HS","PDH",
AI176="IP &amp; VLAN","PDH",
AI176="Warehouse HUAWEI","SPARE-ISSUE",
AI176="SPARE-HS","SPARE-ISSUE",
AI176="Power Telco","BSS",AI176="no impacts","no impacts"
),"")</f>
        <v>No root cause</v>
      </c>
      <c r="AH176" s="57" t="str" cm="1">
        <f t="array" ref="AH176">IFERROR(_xlfn.IFS(
AI176="MPR ISSUE","TX ISSUE",
AI176="BSS Hardware Issue","RAN ISSUE",
AI176="Sites strategiques, MLL, Pylone, etc.","ENVTECH",
AI176="AKTIVCO DEFAUT GE &amp; POWER Cabinet","POWER ISSUE",
AI176="AKTIVCO Coupure ENEO &amp; Baisse de tension","POWER ISSUE",
AI176="Coupure ENEO &amp; Baisse de tension","POWER ISSUE",
AI176="Defaut GE &amp; POWER Cabinet","POWER ISSUE",
AI176="Sharing","POWER ISSUE",
AI176="Sites strategiques &amp; DataCenter","POWER ISSUE",
AI176="Exclu","Exclu",
AI176="SAT","TX ISSUE",
AI176="SPARE-ISSUE","SPARE-ISSUE",
AI176="Fiber CAmtel","TX ISSUE",
AI176="Fiber AOF","TX ISSUE",
AI176="Projet OCM (HUAWEI)","TRAVAUX-HUAWEI",
AI176="Projet OCM (NOKIA)","TRAVAUX -NOKIA",
AI176="ACCESS-ISSUE","ACCESS-ISSUE",
AI176="Projet OCM (ZTE, NOKIA, autres projets)","TRAVAUX OCM",
AI176="No root CAuse","No root cause",
AI176="ODU HS","TX ISSUE",
AI176="IP &amp; VLAN","TX ISSUE",
AI176="Warehouse HUAWEI","SPARE-ISSUE",
AI176="SPARE-HS","SPARE-ISSUE",
AI176="Power Telco","RAN ISSUE",AI176="no impacts","no impacts"
),"")</f>
        <v>No root cause</v>
      </c>
      <c r="AI176" s="85" t="s">
        <v>5912</v>
      </c>
      <c r="AJ176" s="57" t="str" cm="1">
        <f t="array" ref="AJ176">IFERROR(_xlfn.IFS(
AI176="MPR ISSUE","ACTIVE",
AI176="BSS Hardware Issue","ACTIVE",
AI176="Sites strategiques, MLL, Pylone, etc.","PASSIVE",
AI176="AKTIVCO DEFAUT GE &amp; POWER Cabinet","PASSIVE",
AI176="AKTIVCO Coupure ENEO &amp; Baisse de tension","PASSIVE",
AI176="Coupure ENEO &amp; Baisse de tension","PASSIVE",
AI176="Defaut GE &amp; POWER Cabinet","PASSIVE",
AI176="Sharing","PASSIVE",
AI176="Sites strategiques &amp; DataCenter","PASSIVE",
AI176="Exclu","Exclu",
AI176="SAT","ACTIVE",
AI176="SPARE-ISSUE","SPARE-ISSUE",
AI176="Fiber CAmtel","ACTIVE",
AI176="Fiber AOF","ACTIVE",
AI176="Projet OCM (HUAWEI)","PLANNED WORKS",
AI176="Projet OCM (NOKIA)","PLANNED WORKS",
AI176="ACCESS-ISSUE","ACCESS-ISSUE",
AI176="Projet OCM (ZTE, NOKIA, autres projets)","PLANNED WORKS",
AI176="No root CAuse","No root cause",
AI176="ODU HS","ACTIVE",
AI176="IP &amp; VLAN","ACTIVE",
AI176="Warehouse HUAWEI","SPARE-ISSUE",
AI176="SPARE-HS","SPARE-ISSUE",
AI176="Power Telco","ACTIVE", AI176="no impacts","no impacts"
),"")</f>
        <v>No root cause</v>
      </c>
      <c r="AK176" s="23" t="s">
        <v>5537</v>
      </c>
      <c r="AL176" s="23" t="str">
        <f t="shared" si="9"/>
        <v>CTR_133</v>
      </c>
      <c r="AN176" s="9" t="s">
        <v>5537</v>
      </c>
      <c r="AO176" s="23" t="str">
        <f>_xlfn.XLOOKUP(B176,'INCIDENT-05-03-2026'!E:E,'INCIDENT-05-03-2026'!F:F,"")</f>
        <v/>
      </c>
      <c r="AP176" s="7" t="s">
        <v>5537</v>
      </c>
      <c r="AQ176" s="6"/>
      <c r="AR176" s="7"/>
      <c r="AS176" s="3" t="str">
        <f>_xlfn.XLOOKUP(B176,'[3]tt num | region | site id'!$C:$C,'[3]tt num | region | site id'!$Q:$Q,"")</f>
        <v/>
      </c>
      <c r="AT176" s="24" t="str">
        <f>_xlfn.XLOOKUP(B176,'[4]Cells Huawei 03052026 12h'!$B:$B,'[4]Cells Huawei 03052026 12h'!$T:$T,"")</f>
        <v/>
      </c>
      <c r="AU176" s="24" t="str">
        <f>_xlfn.XLOOKUP(B176,'[5]cells down 02052026 8h50'!$B:$B,'[5]cells down 02052026 8h50'!$R:$R,"")</f>
        <v/>
      </c>
      <c r="AV176" s="24" t="str">
        <f>_xlfn.XLOOKUP(B176,'[5]cells down 02052026 13h50'!$B:$B,'[5]cells down 02052026 13h50'!$R:$R,"")</f>
        <v/>
      </c>
      <c r="AW176" s="24" t="str">
        <f>_xlfn.XLOOKUP(B176,'[5]cells down 02052026 13h50'!$B:$B,'[5]cells down 02052026 13h50'!$R:$R,"")</f>
        <v/>
      </c>
      <c r="AX176" s="24" t="str">
        <f>_xlfn.XLOOKUP(B176,'[6]cell downs 03052026 8h40 '!$B:$B,'[6]cell downs 03052026 8h40 '!$R:$R,"")</f>
        <v/>
      </c>
      <c r="AY176" s="24" t="str">
        <f>_xlfn.XLOOKUP(B176,'[7]ALL SITES DOWN'!$D:$D,'[7]ALL SITES DOWN'!$J:$J,"")</f>
        <v/>
      </c>
      <c r="AZ176" s="24" t="str">
        <f>_xlfn.XLOOKUP(B176,'[8]ALL SITES DOWN'!$D:$D,'[8]ALL SITES DOWN'!$J:$J,"")</f>
        <v/>
      </c>
      <c r="BA176" s="9" t="str">
        <f>_xlfn.XLOOKUP(B176,[9]sheet1!$AC:$AC,[9]sheet1!$AF:$AF,"")</f>
        <v/>
      </c>
      <c r="BB176" s="14" t="s">
        <v>5537</v>
      </c>
      <c r="BC176" s="14" t="s">
        <v>5537</v>
      </c>
      <c r="BD176" s="14" t="str">
        <f>_xlfn.XLOOKUP(B176,'[10]cell downs 18042026 17h'!$B:$B,'[10]cell downs 18042026 17h'!$B:$B,"")</f>
        <v/>
      </c>
      <c r="BE176" s="14" t="str">
        <f>_xlfn.XLOOKUP(B176,'[11]Cells Huawei 19042026 15h'!$B:$B,'[11]Cells Huawei 19042026 15h'!$B:$B,"")</f>
        <v/>
      </c>
      <c r="BF176" s="9" t="str">
        <f>_xlfn.XLOOKUP(B176,'[12]cells down 19042026 9H40'!$B:$B,'[12]cells down 19042026 9H40'!$B:$B,"")</f>
        <v/>
      </c>
      <c r="BG176" s="9" t="s">
        <v>1880</v>
      </c>
      <c r="BH176" s="9" t="s">
        <v>5537</v>
      </c>
    </row>
    <row r="177" spans="1:60" s="9" customFormat="1" x14ac:dyDescent="0.3">
      <c r="A177" s="1" t="s">
        <v>2825</v>
      </c>
      <c r="B177" s="8" t="s">
        <v>2826</v>
      </c>
      <c r="C177" s="3" t="str">
        <f>_xlfn.XLOOKUP(B177,'[1]daily break down'!$D:$D,'[1]daily break down'!$E:$E,"")</f>
        <v>Garoua</v>
      </c>
      <c r="D177" s="1" t="s">
        <v>11</v>
      </c>
      <c r="E177" s="1" t="s">
        <v>12</v>
      </c>
      <c r="F177" s="3" t="s">
        <v>23</v>
      </c>
      <c r="G177" s="1" t="s">
        <v>24</v>
      </c>
      <c r="H177" s="40" t="str">
        <f>_xlfn.XLOOKUP(B177,[2]CALCULATION!$B:$B,[2]CALCULATION!$H:$H,"")</f>
        <v>Huawei</v>
      </c>
      <c r="I177" s="34">
        <v>0</v>
      </c>
      <c r="J177" s="34">
        <v>0</v>
      </c>
      <c r="K177" s="34">
        <v>9.9270045914625613E-2</v>
      </c>
      <c r="L177" s="34">
        <v>7.0431259327745961</v>
      </c>
      <c r="M177" s="34">
        <v>0</v>
      </c>
      <c r="N177" s="34">
        <v>0</v>
      </c>
      <c r="O177" s="34">
        <v>0</v>
      </c>
      <c r="P177" s="34">
        <v>0</v>
      </c>
      <c r="Q177" s="34">
        <v>6.9110928479909142E-2</v>
      </c>
      <c r="R177" s="34">
        <v>0.37168303213453069</v>
      </c>
      <c r="S177" s="35">
        <v>0</v>
      </c>
      <c r="T177" s="35">
        <v>1.5058691675726885</v>
      </c>
      <c r="U177" s="35">
        <v>1.9458962198194809</v>
      </c>
      <c r="V177" s="35">
        <v>0</v>
      </c>
      <c r="W177" s="35">
        <v>1.5058691675726885</v>
      </c>
      <c r="X177" s="35">
        <v>1.8776770452554412</v>
      </c>
      <c r="Y177" s="35">
        <v>0</v>
      </c>
      <c r="Z177" s="35">
        <v>1.2405188723664722</v>
      </c>
      <c r="AA177" s="35">
        <v>3.160482836348812</v>
      </c>
      <c r="AB177" s="35">
        <v>5.402775227720146</v>
      </c>
      <c r="AC177" s="35">
        <v>0.40014380552764822</v>
      </c>
      <c r="AD177" s="35">
        <v>2.4737610327794468</v>
      </c>
      <c r="AE177" s="58" t="s">
        <v>5560</v>
      </c>
      <c r="AF177" s="58"/>
      <c r="AG177" s="57" t="str" cm="1">
        <f t="array" ref="AG177">IFERROR(_xlfn.IFS(
AI177="MPR ISSUE","PDH",
AI177="BSS Hardware Issue","BSS",
AI177="Sites strategiques, MLL, Pylone, etc.","ENVTECH",
AI177="AKTIVCO DEFAUT GE &amp; POWER Cabinet","AKTIVCO",
AI177="AKTIVCO Coupure ENEO &amp; Baisse de tension","AKTIVCO GRID ONLY",
AI177="Coupure ENEO &amp; Baisse de tension","IHS GRID ONLY",
AI177="Defaut GE &amp; POWER Cabinet","IHS",
AI177="Sharing","Partners",
AI177="Sites strategiques &amp; DataCenter","SST &amp; DC",
AI177="Exclu","Exclu",
AI177="SAT","SAT",
AI177="SPARE-ISSUE","SPARE-ISSUE",
AI177="Fiber CAmtel","TRANS_FO_CAMTEL",
AI177="Fiber AOF","Fiber AOF",
AI177="Projet OCM (HUAWEI)","TRAVAUX-HUAWEI",
AI177="Projet OCM (NOKIA)","TRAVAUX-NOKIA",
AI177="ACCESS-ISSUE","ACCESS-ISSUE",
AI177="Projet OCM (ZTE, NOKIA, autres projets)","TRAVAUX OCM",
AI177="No root CAuse","No root cause",
AI177="ODU HS","PDH",
AI177="IP &amp; VLAN","PDH",
AI177="Warehouse HUAWEI","SPARE-ISSUE",
AI177="SPARE-HS","SPARE-ISSUE",
AI177="Power Telco","BSS",AI177="no impacts","no impacts"
),"")</f>
        <v>IHS</v>
      </c>
      <c r="AH177" s="57" t="str" cm="1">
        <f t="array" ref="AH177">IFERROR(_xlfn.IFS(
AI177="MPR ISSUE","TX ISSUE",
AI177="BSS Hardware Issue","RAN ISSUE",
AI177="Sites strategiques, MLL, Pylone, etc.","ENVTECH",
AI177="AKTIVCO DEFAUT GE &amp; POWER Cabinet","POWER ISSUE",
AI177="AKTIVCO Coupure ENEO &amp; Baisse de tension","POWER ISSUE",
AI177="Coupure ENEO &amp; Baisse de tension","POWER ISSUE",
AI177="Defaut GE &amp; POWER Cabinet","POWER ISSUE",
AI177="Sharing","POWER ISSUE",
AI177="Sites strategiques &amp; DataCenter","POWER ISSUE",
AI177="Exclu","Exclu",
AI177="SAT","TX ISSUE",
AI177="SPARE-ISSUE","SPARE-ISSUE",
AI177="Fiber CAmtel","TX ISSUE",
AI177="Fiber AOF","TX ISSUE",
AI177="Projet OCM (HUAWEI)","TRAVAUX-HUAWEI",
AI177="Projet OCM (NOKIA)","TRAVAUX -NOKIA",
AI177="ACCESS-ISSUE","ACCESS-ISSUE",
AI177="Projet OCM (ZTE, NOKIA, autres projets)","TRAVAUX OCM",
AI177="No root CAuse","No root cause",
AI177="ODU HS","TX ISSUE",
AI177="IP &amp; VLAN","TX ISSUE",
AI177="Warehouse HUAWEI","SPARE-ISSUE",
AI177="SPARE-HS","SPARE-ISSUE",
AI177="Power Telco","RAN ISSUE",AI177="no impacts","no impacts"
),"")</f>
        <v>POWER ISSUE</v>
      </c>
      <c r="AI177" s="85" t="s">
        <v>5330</v>
      </c>
      <c r="AJ177" s="57" t="str" cm="1">
        <f t="array" ref="AJ177">IFERROR(_xlfn.IFS(
AI177="MPR ISSUE","ACTIVE",
AI177="BSS Hardware Issue","ACTIVE",
AI177="Sites strategiques, MLL, Pylone, etc.","PASSIVE",
AI177="AKTIVCO DEFAUT GE &amp; POWER Cabinet","PASSIVE",
AI177="AKTIVCO Coupure ENEO &amp; Baisse de tension","PASSIVE",
AI177="Coupure ENEO &amp; Baisse de tension","PASSIVE",
AI177="Defaut GE &amp; POWER Cabinet","PASSIVE",
AI177="Sharing","PASSIVE",
AI177="Sites strategiques &amp; DataCenter","PASSIVE",
AI177="Exclu","Exclu",
AI177="SAT","ACTIVE",
AI177="SPARE-ISSUE","SPARE-ISSUE",
AI177="Fiber CAmtel","ACTIVE",
AI177="Fiber AOF","ACTIVE",
AI177="Projet OCM (HUAWEI)","PLANNED WORKS",
AI177="Projet OCM (NOKIA)","PLANNED WORKS",
AI177="ACCESS-ISSUE","ACCESS-ISSUE",
AI177="Projet OCM (ZTE, NOKIA, autres projets)","PLANNED WORKS",
AI177="No root CAuse","No root cause",
AI177="ODU HS","ACTIVE",
AI177="IP &amp; VLAN","ACTIVE",
AI177="Warehouse HUAWEI","SPARE-ISSUE",
AI177="SPARE-HS","SPARE-ISSUE",
AI177="Power Telco","ACTIVE", AI177="no impacts","no impacts"
),"")</f>
        <v>PASSIVE</v>
      </c>
      <c r="AK177" s="23" t="s">
        <v>5797</v>
      </c>
      <c r="AL177" s="23" t="str">
        <f t="shared" si="9"/>
        <v>NRD_094</v>
      </c>
      <c r="AN177" s="9" t="s">
        <v>5537</v>
      </c>
      <c r="AO177" s="23" t="str">
        <f>_xlfn.XLOOKUP(B177,'INCIDENT-05-03-2026'!E:E,'INCIDENT-05-03-2026'!F:F,"")</f>
        <v/>
      </c>
      <c r="AP177" s="7" t="s">
        <v>5537</v>
      </c>
      <c r="AQ177" s="6"/>
      <c r="AR177" s="7"/>
      <c r="AS177" s="3" t="str">
        <f>_xlfn.XLOOKUP(B177,'[3]tt num | region | site id'!$C:$C,'[3]tt num | region | site id'!$Q:$Q,"")</f>
        <v>(hourly IHS): 03/05/2026 21:27 1:33:39 46.2V FME Merlin is managing with level 0/Idrissou infored</v>
      </c>
      <c r="AT177" s="24" t="str">
        <f>_xlfn.XLOOKUP(B177,'[4]Cells Huawei 03052026 12h'!$B:$B,'[4]Cells Huawei 03052026 12h'!$T:$T,"")</f>
        <v/>
      </c>
      <c r="AU177" s="24" t="str">
        <f>_xlfn.XLOOKUP(B177,'[5]cells down 02052026 8h50'!$B:$B,'[5]cells down 02052026 8h50'!$R:$R,"")</f>
        <v/>
      </c>
      <c r="AV177" s="24" t="str">
        <f>_xlfn.XLOOKUP(B177,'[5]cells down 02052026 13h50'!$B:$B,'[5]cells down 02052026 13h50'!$R:$R,"")</f>
        <v/>
      </c>
      <c r="AW177" s="24" t="str">
        <f>_xlfn.XLOOKUP(B177,'[5]cells down 02052026 13h50'!$B:$B,'[5]cells down 02052026 13h50'!$R:$R,"")</f>
        <v/>
      </c>
      <c r="AX177" s="24" t="str">
        <f>_xlfn.XLOOKUP(B177,'[6]cell downs 03052026 8h40 '!$B:$B,'[6]cell downs 03052026 8h40 '!$R:$R,"")</f>
        <v/>
      </c>
      <c r="AY177" s="24" t="str">
        <f>_xlfn.XLOOKUP(B177,'[7]ALL SITES DOWN'!$D:$D,'[7]ALL SITES DOWN'!$J:$J,"")</f>
        <v/>
      </c>
      <c r="AZ177" s="24" t="str">
        <f>_xlfn.XLOOKUP(B177,'[8]ALL SITES DOWN'!$D:$D,'[8]ALL SITES DOWN'!$J:$J,"")</f>
        <v/>
      </c>
      <c r="BA177" s="9" t="str">
        <f>_xlfn.XLOOKUP(B177,[9]sheet1!$AC:$AC,[9]sheet1!$AF:$AF,"")</f>
        <v/>
      </c>
      <c r="BB177" s="14" t="s">
        <v>5537</v>
      </c>
      <c r="BC177" s="14" t="s">
        <v>5537</v>
      </c>
      <c r="BD177" s="14" t="str">
        <f>_xlfn.XLOOKUP(B177,'[10]cell downs 18042026 17h'!$B:$B,'[10]cell downs 18042026 17h'!$B:$B,"")</f>
        <v/>
      </c>
      <c r="BE177" s="14" t="str">
        <f>_xlfn.XLOOKUP(B177,'[11]Cells Huawei 19042026 15h'!$B:$B,'[11]Cells Huawei 19042026 15h'!$B:$B,"")</f>
        <v/>
      </c>
      <c r="BF177" s="9" t="str">
        <f>_xlfn.XLOOKUP(B177,'[12]cells down 19042026 9H40'!$B:$B,'[12]cells down 19042026 9H40'!$B:$B,"")</f>
        <v/>
      </c>
      <c r="BG177" s="9" t="s">
        <v>2826</v>
      </c>
      <c r="BH177" s="9" t="s">
        <v>5537</v>
      </c>
    </row>
    <row r="178" spans="1:60" s="9" customFormat="1" x14ac:dyDescent="0.3">
      <c r="A178" s="1" t="s">
        <v>3744</v>
      </c>
      <c r="B178" s="8" t="s">
        <v>3745</v>
      </c>
      <c r="C178" s="3" t="str">
        <f>_xlfn.XLOOKUP(B178,'[1]daily break down'!$D:$D,'[1]daily break down'!$E:$E,"")</f>
        <v>NORD</v>
      </c>
      <c r="D178" s="1" t="s">
        <v>21</v>
      </c>
      <c r="E178" s="1" t="s">
        <v>36</v>
      </c>
      <c r="F178" s="3" t="s">
        <v>23</v>
      </c>
      <c r="G178" s="1" t="s">
        <v>2918</v>
      </c>
      <c r="H178" s="40" t="str">
        <f>_xlfn.XLOOKUP(B178,[2]CALCULATION!$B:$B,[2]CALCULATION!$H:$H,"")</f>
        <v>Huawei</v>
      </c>
      <c r="I178" s="34">
        <v>0</v>
      </c>
      <c r="J178" s="34">
        <v>0</v>
      </c>
      <c r="K178" s="34">
        <v>6.6218970530743402</v>
      </c>
      <c r="L178" s="34">
        <v>0</v>
      </c>
      <c r="M178" s="34">
        <v>0</v>
      </c>
      <c r="N178" s="34">
        <v>0</v>
      </c>
      <c r="O178" s="34">
        <v>0</v>
      </c>
      <c r="P178" s="34">
        <v>0</v>
      </c>
      <c r="Q178" s="34">
        <v>0</v>
      </c>
      <c r="R178" s="34">
        <v>0</v>
      </c>
      <c r="S178" s="35">
        <v>1.802858891713965</v>
      </c>
      <c r="T178" s="35">
        <v>0</v>
      </c>
      <c r="U178" s="35">
        <v>0</v>
      </c>
      <c r="V178" s="35">
        <v>0</v>
      </c>
      <c r="W178" s="35">
        <v>0</v>
      </c>
      <c r="X178" s="35">
        <v>7.0448559353713846E-3</v>
      </c>
      <c r="Y178" s="35">
        <v>0.75683154839869549</v>
      </c>
      <c r="Z178" s="35">
        <v>0.96238082600668295</v>
      </c>
      <c r="AA178" s="35">
        <v>3.1511156673021357</v>
      </c>
      <c r="AB178" s="35">
        <v>5.3480021148477954</v>
      </c>
      <c r="AC178" s="35">
        <v>0.34610729161878628</v>
      </c>
      <c r="AD178" s="35">
        <v>2.4258560124189223</v>
      </c>
      <c r="AE178" s="58" t="s">
        <v>5560</v>
      </c>
      <c r="AF178" s="58"/>
      <c r="AG178" s="57" t="str" cm="1">
        <f t="array" ref="AG178">IFERROR(_xlfn.IFS(
AI178="MPR ISSUE","PDH",
AI178="BSS Hardware Issue","BSS",
AI178="Sites strategiques, MLL, Pylone, etc.","ENVTECH",
AI178="AKTIVCO DEFAUT GE &amp; POWER Cabinet","AKTIVCO",
AI178="AKTIVCO Coupure ENEO &amp; Baisse de tension","AKTIVCO GRID ONLY",
AI178="Coupure ENEO &amp; Baisse de tension","IHS GRID ONLY",
AI178="Defaut GE &amp; POWER Cabinet","IHS",
AI178="Sharing","Partners",
AI178="Sites strategiques &amp; DataCenter","SST &amp; DC",
AI178="Exclu","Exclu",
AI178="SAT","SAT",
AI178="SPARE-ISSUE","SPARE-ISSUE",
AI178="Fiber CAmtel","TRANS_FO_CAMTEL",
AI178="Fiber AOF","Fiber AOF",
AI178="Projet OCM (HUAWEI)","TRAVAUX-HUAWEI",
AI178="Projet OCM (NOKIA)","TRAVAUX-NOKIA",
AI178="ACCESS-ISSUE","ACCESS-ISSUE",
AI178="Projet OCM (ZTE, NOKIA, autres projets)","TRAVAUX OCM",
AI178="No root CAuse","No root cause",
AI178="ODU HS","PDH",
AI178="IP &amp; VLAN","PDH",
AI178="Warehouse HUAWEI","SPARE-ISSUE",
AI178="SPARE-HS","SPARE-ISSUE",
AI178="Power Telco","BSS",AI178="no impacts","no impacts"
),"")</f>
        <v>No root cause</v>
      </c>
      <c r="AH178" s="57" t="str" cm="1">
        <f t="array" ref="AH178">IFERROR(_xlfn.IFS(
AI178="MPR ISSUE","TX ISSUE",
AI178="BSS Hardware Issue","RAN ISSUE",
AI178="Sites strategiques, MLL, Pylone, etc.","ENVTECH",
AI178="AKTIVCO DEFAUT GE &amp; POWER Cabinet","POWER ISSUE",
AI178="AKTIVCO Coupure ENEO &amp; Baisse de tension","POWER ISSUE",
AI178="Coupure ENEO &amp; Baisse de tension","POWER ISSUE",
AI178="Defaut GE &amp; POWER Cabinet","POWER ISSUE",
AI178="Sharing","POWER ISSUE",
AI178="Sites strategiques &amp; DataCenter","POWER ISSUE",
AI178="Exclu","Exclu",
AI178="SAT","TX ISSUE",
AI178="SPARE-ISSUE","SPARE-ISSUE",
AI178="Fiber CAmtel","TX ISSUE",
AI178="Fiber AOF","TX ISSUE",
AI178="Projet OCM (HUAWEI)","TRAVAUX-HUAWEI",
AI178="Projet OCM (NOKIA)","TRAVAUX -NOKIA",
AI178="ACCESS-ISSUE","ACCESS-ISSUE",
AI178="Projet OCM (ZTE, NOKIA, autres projets)","TRAVAUX OCM",
AI178="No root CAuse","No root cause",
AI178="ODU HS","TX ISSUE",
AI178="IP &amp; VLAN","TX ISSUE",
AI178="Warehouse HUAWEI","SPARE-ISSUE",
AI178="SPARE-HS","SPARE-ISSUE",
AI178="Power Telco","RAN ISSUE",AI178="no impacts","no impacts"
),"")</f>
        <v>No root cause</v>
      </c>
      <c r="AI178" s="85" t="s">
        <v>5912</v>
      </c>
      <c r="AJ178" s="57" t="str" cm="1">
        <f t="array" ref="AJ178">IFERROR(_xlfn.IFS(
AI178="MPR ISSUE","ACTIVE",
AI178="BSS Hardware Issue","ACTIVE",
AI178="Sites strategiques, MLL, Pylone, etc.","PASSIVE",
AI178="AKTIVCO DEFAUT GE &amp; POWER Cabinet","PASSIVE",
AI178="AKTIVCO Coupure ENEO &amp; Baisse de tension","PASSIVE",
AI178="Coupure ENEO &amp; Baisse de tension","PASSIVE",
AI178="Defaut GE &amp; POWER Cabinet","PASSIVE",
AI178="Sharing","PASSIVE",
AI178="Sites strategiques &amp; DataCenter","PASSIVE",
AI178="Exclu","Exclu",
AI178="SAT","ACTIVE",
AI178="SPARE-ISSUE","SPARE-ISSUE",
AI178="Fiber CAmtel","ACTIVE",
AI178="Fiber AOF","ACTIVE",
AI178="Projet OCM (HUAWEI)","PLANNED WORKS",
AI178="Projet OCM (NOKIA)","PLANNED WORKS",
AI178="ACCESS-ISSUE","ACCESS-ISSUE",
AI178="Projet OCM (ZTE, NOKIA, autres projets)","PLANNED WORKS",
AI178="No root CAuse","No root cause",
AI178="ODU HS","ACTIVE",
AI178="IP &amp; VLAN","ACTIVE",
AI178="Warehouse HUAWEI","SPARE-ISSUE",
AI178="SPARE-HS","SPARE-ISSUE",
AI178="Power Telco","ACTIVE", AI178="no impacts","no impacts"
),"")</f>
        <v>No root cause</v>
      </c>
      <c r="AK178" s="23" t="s">
        <v>5537</v>
      </c>
      <c r="AL178" s="23" t="str">
        <f t="shared" si="9"/>
        <v>NRD_132</v>
      </c>
      <c r="AN178" s="9" t="s">
        <v>5537</v>
      </c>
      <c r="AO178" s="23" t="str">
        <f>_xlfn.XLOOKUP(B178,'INCIDENT-05-03-2026'!E:E,'INCIDENT-05-03-2026'!F:F,"")</f>
        <v/>
      </c>
      <c r="AP178" s="7" t="s">
        <v>5537</v>
      </c>
      <c r="AQ178" s="6"/>
      <c r="AR178" s="7"/>
      <c r="AS178" s="3" t="str">
        <f>_xlfn.XLOOKUP(B178,'[3]tt num | region | site id'!$C:$C,'[3]tt num | region | site id'!$Q:$Q,"")</f>
        <v/>
      </c>
      <c r="AT178" s="24" t="str">
        <f>_xlfn.XLOOKUP(B178,'[4]Cells Huawei 03052026 12h'!$B:$B,'[4]Cells Huawei 03052026 12h'!$T:$T,"")</f>
        <v/>
      </c>
      <c r="AU178" s="24" t="str">
        <f>_xlfn.XLOOKUP(B178,'[5]cells down 02052026 8h50'!$B:$B,'[5]cells down 02052026 8h50'!$R:$R,"")</f>
        <v/>
      </c>
      <c r="AV178" s="24" t="str">
        <f>_xlfn.XLOOKUP(B178,'[5]cells down 02052026 13h50'!$B:$B,'[5]cells down 02052026 13h50'!$R:$R,"")</f>
        <v/>
      </c>
      <c r="AW178" s="24" t="str">
        <f>_xlfn.XLOOKUP(B178,'[5]cells down 02052026 13h50'!$B:$B,'[5]cells down 02052026 13h50'!$R:$R,"")</f>
        <v/>
      </c>
      <c r="AX178" s="24" t="str">
        <f>_xlfn.XLOOKUP(B178,'[6]cell downs 03052026 8h40 '!$B:$B,'[6]cell downs 03052026 8h40 '!$R:$R,"")</f>
        <v/>
      </c>
      <c r="AY178" s="24" t="str">
        <f>_xlfn.XLOOKUP(B178,'[7]ALL SITES DOWN'!$D:$D,'[7]ALL SITES DOWN'!$J:$J,"")</f>
        <v/>
      </c>
      <c r="AZ178" s="24" t="str">
        <f>_xlfn.XLOOKUP(B178,'[8]ALL SITES DOWN'!$D:$D,'[8]ALL SITES DOWN'!$J:$J,"")</f>
        <v/>
      </c>
      <c r="BA178" s="9" t="str">
        <f>_xlfn.XLOOKUP(B178,[9]sheet1!$AC:$AC,[9]sheet1!$AF:$AF,"")</f>
        <v/>
      </c>
      <c r="BB178" s="14" t="s">
        <v>5537</v>
      </c>
      <c r="BC178" s="14" t="s">
        <v>5537</v>
      </c>
      <c r="BD178" s="14" t="str">
        <f>_xlfn.XLOOKUP(B178,'[10]cell downs 18042026 17h'!$B:$B,'[10]cell downs 18042026 17h'!$B:$B,"")</f>
        <v/>
      </c>
      <c r="BE178" s="14" t="str">
        <f>_xlfn.XLOOKUP(B178,'[11]Cells Huawei 19042026 15h'!$B:$B,'[11]Cells Huawei 19042026 15h'!$B:$B,"")</f>
        <v/>
      </c>
      <c r="BF178" s="9" t="str">
        <f>_xlfn.XLOOKUP(B178,'[12]cells down 19042026 9H40'!$B:$B,'[12]cells down 19042026 9H40'!$B:$B,"")</f>
        <v/>
      </c>
      <c r="BG178" s="9" t="s">
        <v>5537</v>
      </c>
      <c r="BH178" s="9" t="s">
        <v>12</v>
      </c>
    </row>
    <row r="179" spans="1:60" s="9" customFormat="1" x14ac:dyDescent="0.3">
      <c r="A179" s="1" t="s">
        <v>4909</v>
      </c>
      <c r="B179" s="8" t="s">
        <v>4910</v>
      </c>
      <c r="C179" s="3" t="str">
        <f>_xlfn.XLOOKUP(B179,'[1]daily break down'!$D:$D,'[1]daily break down'!$E:$E,"")</f>
        <v>Yaounde</v>
      </c>
      <c r="D179" s="1"/>
      <c r="E179" s="1"/>
      <c r="F179" s="3" t="s">
        <v>37</v>
      </c>
      <c r="G179" s="1" t="s">
        <v>38</v>
      </c>
      <c r="H179" s="42" t="str">
        <f>_xlfn.XLOOKUP(B179,[2]CALCULATION!$B:$B,[2]CALCULATION!$H:$H,"")</f>
        <v>ZTE</v>
      </c>
      <c r="I179" s="34">
        <v>0</v>
      </c>
      <c r="J179" s="34">
        <v>0</v>
      </c>
      <c r="K179" s="34">
        <v>0</v>
      </c>
      <c r="L179" s="34">
        <v>0</v>
      </c>
      <c r="M179" s="34">
        <v>0</v>
      </c>
      <c r="N179" s="34">
        <v>0</v>
      </c>
      <c r="O179" s="34">
        <v>0</v>
      </c>
      <c r="P179" s="34">
        <v>0</v>
      </c>
      <c r="Q179" s="34">
        <v>0</v>
      </c>
      <c r="R179" s="34">
        <v>0</v>
      </c>
      <c r="S179" s="35">
        <v>0</v>
      </c>
      <c r="T179" s="35">
        <v>8.5430025140326629E-3</v>
      </c>
      <c r="U179" s="35">
        <v>0</v>
      </c>
      <c r="V179" s="35">
        <v>0</v>
      </c>
      <c r="W179" s="35">
        <v>8.5430025140326646E-3</v>
      </c>
      <c r="X179" s="35">
        <v>0</v>
      </c>
      <c r="Y179" s="35">
        <v>0</v>
      </c>
      <c r="Z179" s="35">
        <v>0</v>
      </c>
      <c r="AA179" s="35">
        <v>0</v>
      </c>
      <c r="AB179" s="35">
        <v>2.3124772619861211</v>
      </c>
      <c r="AC179" s="35">
        <v>2.9869538071254871</v>
      </c>
      <c r="AD179" s="35">
        <v>2.3339875240060155</v>
      </c>
      <c r="AE179" s="58" t="s">
        <v>5560</v>
      </c>
      <c r="AF179" s="58"/>
      <c r="AG179" s="57" t="str" cm="1">
        <f t="array" ref="AG179">IFERROR(_xlfn.IFS(
AI179="MPR ISSUE","PDH",
AI179="BSS Hardware Issue","BSS",
AI179="Sites strategiques, MLL, Pylone, etc.","ENVTECH",
AI179="AKTIVCO DEFAUT GE &amp; POWER Cabinet","AKTIVCO",
AI179="AKTIVCO Coupure ENEO &amp; Baisse de tension","AKTIVCO GRID ONLY",
AI179="Coupure ENEO &amp; Baisse de tension","IHS GRID ONLY",
AI179="Defaut GE &amp; POWER Cabinet","IHS",
AI179="Sharing","Partners",
AI179="Sites strategiques &amp; DataCenter","SST &amp; DC",
AI179="Exclu","Exclu",
AI179="SAT","SAT",
AI179="SPARE-ISSUE","SPARE-ISSUE",
AI179="Fiber CAmtel","TRANS_FO_CAMTEL",
AI179="Fiber AOF","Fiber AOF",
AI179="Projet OCM (HUAWEI)","TRAVAUX-HUAWEI",
AI179="Projet OCM (NOKIA)","TRAVAUX-NOKIA",
AI179="ACCESS-ISSUE","ACCESS-ISSUE",
AI179="Projet OCM (ZTE, NOKIA, autres projets)","TRAVAUX OCM",
AI179="No root CAuse","No root cause",
AI179="ODU HS","PDH",
AI179="IP &amp; VLAN","PDH",
AI179="Warehouse HUAWEI","SPARE-ISSUE",
AI179="SPARE-HS","SPARE-ISSUE",
AI179="Power Telco","BSS",AI179="no impacts","no impacts"
),"")</f>
        <v>No root cause</v>
      </c>
      <c r="AH179" s="57" t="str" cm="1">
        <f t="array" ref="AH179">IFERROR(_xlfn.IFS(
AI179="MPR ISSUE","TX ISSUE",
AI179="BSS Hardware Issue","RAN ISSUE",
AI179="Sites strategiques, MLL, Pylone, etc.","ENVTECH",
AI179="AKTIVCO DEFAUT GE &amp; POWER Cabinet","POWER ISSUE",
AI179="AKTIVCO Coupure ENEO &amp; Baisse de tension","POWER ISSUE",
AI179="Coupure ENEO &amp; Baisse de tension","POWER ISSUE",
AI179="Defaut GE &amp; POWER Cabinet","POWER ISSUE",
AI179="Sharing","POWER ISSUE",
AI179="Sites strategiques &amp; DataCenter","POWER ISSUE",
AI179="Exclu","Exclu",
AI179="SAT","TX ISSUE",
AI179="SPARE-ISSUE","SPARE-ISSUE",
AI179="Fiber CAmtel","TX ISSUE",
AI179="Fiber AOF","TX ISSUE",
AI179="Projet OCM (HUAWEI)","TRAVAUX-HUAWEI",
AI179="Projet OCM (NOKIA)","TRAVAUX -NOKIA",
AI179="ACCESS-ISSUE","ACCESS-ISSUE",
AI179="Projet OCM (ZTE, NOKIA, autres projets)","TRAVAUX OCM",
AI179="No root CAuse","No root cause",
AI179="ODU HS","TX ISSUE",
AI179="IP &amp; VLAN","TX ISSUE",
AI179="Warehouse HUAWEI","SPARE-ISSUE",
AI179="SPARE-HS","SPARE-ISSUE",
AI179="Power Telco","RAN ISSUE",AI179="no impacts","no impacts"
),"")</f>
        <v>No root cause</v>
      </c>
      <c r="AI179" s="85" t="s">
        <v>5912</v>
      </c>
      <c r="AJ179" s="57" t="str" cm="1">
        <f t="array" ref="AJ179">IFERROR(_xlfn.IFS(
AI179="MPR ISSUE","ACTIVE",
AI179="BSS Hardware Issue","ACTIVE",
AI179="Sites strategiques, MLL, Pylone, etc.","PASSIVE",
AI179="AKTIVCO DEFAUT GE &amp; POWER Cabinet","PASSIVE",
AI179="AKTIVCO Coupure ENEO &amp; Baisse de tension","PASSIVE",
AI179="Coupure ENEO &amp; Baisse de tension","PASSIVE",
AI179="Defaut GE &amp; POWER Cabinet","PASSIVE",
AI179="Sharing","PASSIVE",
AI179="Sites strategiques &amp; DataCenter","PASSIVE",
AI179="Exclu","Exclu",
AI179="SAT","ACTIVE",
AI179="SPARE-ISSUE","SPARE-ISSUE",
AI179="Fiber CAmtel","ACTIVE",
AI179="Fiber AOF","ACTIVE",
AI179="Projet OCM (HUAWEI)","PLANNED WORKS",
AI179="Projet OCM (NOKIA)","PLANNED WORKS",
AI179="ACCESS-ISSUE","ACCESS-ISSUE",
AI179="Projet OCM (ZTE, NOKIA, autres projets)","PLANNED WORKS",
AI179="No root CAuse","No root cause",
AI179="ODU HS","ACTIVE",
AI179="IP &amp; VLAN","ACTIVE",
AI179="Warehouse HUAWEI","SPARE-ISSUE",
AI179="SPARE-HS","SPARE-ISSUE",
AI179="Power Telco","ACTIVE", AI179="no impacts","no impacts"
),"")</f>
        <v>No root cause</v>
      </c>
      <c r="AK179" s="23" t="s">
        <v>5822</v>
      </c>
      <c r="AL179" s="23" t="str">
        <f t="shared" si="9"/>
        <v>CTR_882</v>
      </c>
      <c r="AN179" s="9" t="s">
        <v>5537</v>
      </c>
      <c r="AO179" s="23" t="str">
        <f>_xlfn.XLOOKUP(B179,'INCIDENT-05-03-2026'!E:E,'INCIDENT-05-03-2026'!F:F,"")</f>
        <v/>
      </c>
      <c r="AP179" s="7" t="s">
        <v>5537</v>
      </c>
      <c r="AQ179" s="6"/>
      <c r="AR179" s="7"/>
      <c r="AS179" s="3" t="str">
        <f>_xlfn.XLOOKUP(B179,'[3]tt num | region | site id'!$C:$C,'[3]tt num | region | site id'!$Q:$Q,"")</f>
        <v/>
      </c>
      <c r="AT179" s="24" t="str">
        <f>_xlfn.XLOOKUP(B179,'[4]Cells Huawei 03052026 12h'!$B:$B,'[4]Cells Huawei 03052026 12h'!$T:$T,"")</f>
        <v/>
      </c>
      <c r="AU179" s="24" t="str">
        <f>_xlfn.XLOOKUP(B179,'[5]cells down 02052026 8h50'!$B:$B,'[5]cells down 02052026 8h50'!$R:$R,"")</f>
        <v/>
      </c>
      <c r="AV179" s="24" t="str">
        <f>_xlfn.XLOOKUP(B179,'[5]cells down 02052026 13h50'!$B:$B,'[5]cells down 02052026 13h50'!$R:$R,"")</f>
        <v/>
      </c>
      <c r="AW179" s="24" t="str">
        <f>_xlfn.XLOOKUP(B179,'[5]cells down 02052026 13h50'!$B:$B,'[5]cells down 02052026 13h50'!$R:$R,"")</f>
        <v/>
      </c>
      <c r="AX179" s="24" t="str">
        <f>_xlfn.XLOOKUP(B179,'[6]cell downs 03052026 8h40 '!$B:$B,'[6]cell downs 03052026 8h40 '!$R:$R,"")</f>
        <v/>
      </c>
      <c r="AY179" s="24" t="str">
        <f>_xlfn.XLOOKUP(B179,'[7]ALL SITES DOWN'!$D:$D,'[7]ALL SITES DOWN'!$J:$J,"")</f>
        <v/>
      </c>
      <c r="AZ179" s="24" t="str">
        <f>_xlfn.XLOOKUP(B179,'[8]ALL SITES DOWN'!$D:$D,'[8]ALL SITES DOWN'!$J:$J,"")</f>
        <v/>
      </c>
      <c r="BA179" s="9" t="str">
        <f>_xlfn.XLOOKUP(B179,[9]sheet1!$AC:$AC,[9]sheet1!$AF:$AF,"")</f>
        <v>(05/03/2026 ticket)..INC-20260503-00001980...Power issue grid outage Generator fait to start ihs informed ...Others Transmission equipement fault</v>
      </c>
      <c r="BB179" s="14" t="s">
        <v>5537</v>
      </c>
      <c r="BC179" s="14" t="s">
        <v>5537</v>
      </c>
      <c r="BD179" s="14" t="str">
        <f>_xlfn.XLOOKUP(B179,'[10]cell downs 18042026 17h'!$B:$B,'[10]cell downs 18042026 17h'!$B:$B,"")</f>
        <v/>
      </c>
      <c r="BE179" s="14" t="str">
        <f>_xlfn.XLOOKUP(B179,'[11]Cells Huawei 19042026 15h'!$B:$B,'[11]Cells Huawei 19042026 15h'!$B:$B,"")</f>
        <v/>
      </c>
      <c r="BF179" s="9" t="str">
        <f>_xlfn.XLOOKUP(B179,'[12]cells down 19042026 9H40'!$B:$B,'[12]cells down 19042026 9H40'!$B:$B,"")</f>
        <v/>
      </c>
      <c r="BG179" s="9" t="s">
        <v>5537</v>
      </c>
      <c r="BH179" s="9" t="s">
        <v>5537</v>
      </c>
    </row>
    <row r="180" spans="1:60" s="9" customFormat="1" x14ac:dyDescent="0.3">
      <c r="A180" s="1" t="s">
        <v>2891</v>
      </c>
      <c r="B180" s="8" t="s">
        <v>2892</v>
      </c>
      <c r="C180" s="3" t="str">
        <f>_xlfn.XLOOKUP(B180,'[1]daily break down'!$D:$D,'[1]daily break down'!$E:$E,"")</f>
        <v>Garoua</v>
      </c>
      <c r="D180" s="1" t="s">
        <v>11</v>
      </c>
      <c r="E180" s="1" t="s">
        <v>12</v>
      </c>
      <c r="F180" s="3" t="s">
        <v>23</v>
      </c>
      <c r="G180" s="1" t="s">
        <v>24</v>
      </c>
      <c r="H180" s="40" t="str">
        <f>_xlfn.XLOOKUP(B180,[2]CALCULATION!$B:$B,[2]CALCULATION!$H:$H,"")</f>
        <v>Huawei</v>
      </c>
      <c r="I180" s="34">
        <v>0</v>
      </c>
      <c r="J180" s="34">
        <v>0</v>
      </c>
      <c r="K180" s="34">
        <v>4.2670424874369699</v>
      </c>
      <c r="L180" s="34">
        <v>0</v>
      </c>
      <c r="M180" s="34">
        <v>0</v>
      </c>
      <c r="N180" s="34">
        <v>0</v>
      </c>
      <c r="O180" s="34">
        <v>0</v>
      </c>
      <c r="P180" s="34">
        <v>0</v>
      </c>
      <c r="Q180" s="34">
        <v>0.41306041383088932</v>
      </c>
      <c r="R180" s="34">
        <v>3.4209463720597091</v>
      </c>
      <c r="S180" s="35">
        <v>0</v>
      </c>
      <c r="T180" s="35">
        <v>0</v>
      </c>
      <c r="U180" s="35">
        <v>0</v>
      </c>
      <c r="V180" s="35">
        <v>1.5573590386750107</v>
      </c>
      <c r="W180" s="35">
        <v>0</v>
      </c>
      <c r="X180" s="35">
        <v>0</v>
      </c>
      <c r="Y180" s="35">
        <v>1.63030450899316</v>
      </c>
      <c r="Z180" s="35">
        <v>0.37917376502783701</v>
      </c>
      <c r="AA180" s="35">
        <v>4.0166420872150876</v>
      </c>
      <c r="AB180" s="35">
        <v>5.1208344808592692</v>
      </c>
      <c r="AC180" s="35">
        <v>3.6081343148005866E-2</v>
      </c>
      <c r="AD180" s="35">
        <v>2.3115153253260967</v>
      </c>
      <c r="AE180" s="58" t="s">
        <v>5560</v>
      </c>
      <c r="AF180" s="58"/>
      <c r="AG180" s="57" t="str" cm="1">
        <f t="array" ref="AG180">IFERROR(_xlfn.IFS(
AI180="MPR ISSUE","PDH",
AI180="BSS Hardware Issue","BSS",
AI180="Sites strategiques, MLL, Pylone, etc.","ENVTECH",
AI180="AKTIVCO DEFAUT GE &amp; POWER Cabinet","AKTIVCO",
AI180="AKTIVCO Coupure ENEO &amp; Baisse de tension","AKTIVCO GRID ONLY",
AI180="Coupure ENEO &amp; Baisse de tension","IHS GRID ONLY",
AI180="Defaut GE &amp; POWER Cabinet","IHS",
AI180="Sharing","Partners",
AI180="Sites strategiques &amp; DataCenter","SST &amp; DC",
AI180="Exclu","Exclu",
AI180="SAT","SAT",
AI180="SPARE-ISSUE","SPARE-ISSUE",
AI180="Fiber CAmtel","TRANS_FO_CAMTEL",
AI180="Fiber AOF","Fiber AOF",
AI180="Projet OCM (HUAWEI)","TRAVAUX-HUAWEI",
AI180="Projet OCM (NOKIA)","TRAVAUX-NOKIA",
AI180="ACCESS-ISSUE","ACCESS-ISSUE",
AI180="Projet OCM (ZTE, NOKIA, autres projets)","TRAVAUX OCM",
AI180="No root CAuse","No root cause",
AI180="ODU HS","PDH",
AI180="IP &amp; VLAN","PDH",
AI180="Warehouse HUAWEI","SPARE-ISSUE",
AI180="SPARE-HS","SPARE-ISSUE",
AI180="Power Telco","BSS",AI180="no impacts","no impacts"
),"")</f>
        <v>No root cause</v>
      </c>
      <c r="AH180" s="57" t="str" cm="1">
        <f t="array" ref="AH180">IFERROR(_xlfn.IFS(
AI180="MPR ISSUE","TX ISSUE",
AI180="BSS Hardware Issue","RAN ISSUE",
AI180="Sites strategiques, MLL, Pylone, etc.","ENVTECH",
AI180="AKTIVCO DEFAUT GE &amp; POWER Cabinet","POWER ISSUE",
AI180="AKTIVCO Coupure ENEO &amp; Baisse de tension","POWER ISSUE",
AI180="Coupure ENEO &amp; Baisse de tension","POWER ISSUE",
AI180="Defaut GE &amp; POWER Cabinet","POWER ISSUE",
AI180="Sharing","POWER ISSUE",
AI180="Sites strategiques &amp; DataCenter","POWER ISSUE",
AI180="Exclu","Exclu",
AI180="SAT","TX ISSUE",
AI180="SPARE-ISSUE","SPARE-ISSUE",
AI180="Fiber CAmtel","TX ISSUE",
AI180="Fiber AOF","TX ISSUE",
AI180="Projet OCM (HUAWEI)","TRAVAUX-HUAWEI",
AI180="Projet OCM (NOKIA)","TRAVAUX -NOKIA",
AI180="ACCESS-ISSUE","ACCESS-ISSUE",
AI180="Projet OCM (ZTE, NOKIA, autres projets)","TRAVAUX OCM",
AI180="No root CAuse","No root cause",
AI180="ODU HS","TX ISSUE",
AI180="IP &amp; VLAN","TX ISSUE",
AI180="Warehouse HUAWEI","SPARE-ISSUE",
AI180="SPARE-HS","SPARE-ISSUE",
AI180="Power Telco","RAN ISSUE",AI180="no impacts","no impacts"
),"")</f>
        <v>No root cause</v>
      </c>
      <c r="AI180" s="85" t="s">
        <v>5912</v>
      </c>
      <c r="AJ180" s="57" t="str" cm="1">
        <f t="array" ref="AJ180">IFERROR(_xlfn.IFS(
AI180="MPR ISSUE","ACTIVE",
AI180="BSS Hardware Issue","ACTIVE",
AI180="Sites strategiques, MLL, Pylone, etc.","PASSIVE",
AI180="AKTIVCO DEFAUT GE &amp; POWER Cabinet","PASSIVE",
AI180="AKTIVCO Coupure ENEO &amp; Baisse de tension","PASSIVE",
AI180="Coupure ENEO &amp; Baisse de tension","PASSIVE",
AI180="Defaut GE &amp; POWER Cabinet","PASSIVE",
AI180="Sharing","PASSIVE",
AI180="Sites strategiques &amp; DataCenter","PASSIVE",
AI180="Exclu","Exclu",
AI180="SAT","ACTIVE",
AI180="SPARE-ISSUE","SPARE-ISSUE",
AI180="Fiber CAmtel","ACTIVE",
AI180="Fiber AOF","ACTIVE",
AI180="Projet OCM (HUAWEI)","PLANNED WORKS",
AI180="Projet OCM (NOKIA)","PLANNED WORKS",
AI180="ACCESS-ISSUE","ACCESS-ISSUE",
AI180="Projet OCM (ZTE, NOKIA, autres projets)","PLANNED WORKS",
AI180="No root CAuse","No root cause",
AI180="ODU HS","ACTIVE",
AI180="IP &amp; VLAN","ACTIVE",
AI180="Warehouse HUAWEI","SPARE-ISSUE",
AI180="SPARE-HS","SPARE-ISSUE",
AI180="Power Telco","ACTIVE", AI180="no impacts","no impacts"
),"")</f>
        <v>No root cause</v>
      </c>
      <c r="AK180" s="23" t="s">
        <v>5537</v>
      </c>
      <c r="AL180" s="23" t="str">
        <f t="shared" si="9"/>
        <v>NRD_054</v>
      </c>
      <c r="AN180" s="9" t="s">
        <v>5537</v>
      </c>
      <c r="AO180" s="23" t="str">
        <f>_xlfn.XLOOKUP(B180,'INCIDENT-05-03-2026'!E:E,'INCIDENT-05-03-2026'!F:F,"")</f>
        <v/>
      </c>
      <c r="AP180" s="7" t="s">
        <v>5537</v>
      </c>
      <c r="AQ180" s="6"/>
      <c r="AR180" s="7"/>
      <c r="AS180" s="3"/>
      <c r="AT180" s="24" t="str">
        <f>_xlfn.XLOOKUP(B180,'[4]Cells Huawei 03052026 12h'!$B:$B,'[4]Cells Huawei 03052026 12h'!$T:$T,"")</f>
        <v/>
      </c>
      <c r="AU180" s="24" t="str">
        <f>_xlfn.XLOOKUP(B180,'[5]cells down 02052026 8h50'!$B:$B,'[5]cells down 02052026 8h50'!$R:$R,"")</f>
        <v/>
      </c>
      <c r="AV180" s="24" t="str">
        <f>_xlfn.XLOOKUP(B180,'[5]cells down 02052026 13h50'!$B:$B,'[5]cells down 02052026 13h50'!$R:$R,"")</f>
        <v/>
      </c>
      <c r="AW180" s="24" t="str">
        <f>_xlfn.XLOOKUP(B180,'[5]cells down 02052026 13h50'!$B:$B,'[5]cells down 02052026 13h50'!$R:$R,"")</f>
        <v/>
      </c>
      <c r="AX180" s="24" t="str">
        <f>_xlfn.XLOOKUP(B180,'[6]cell downs 03052026 8h40 '!$B:$B,'[6]cell downs 03052026 8h40 '!$R:$R,"")</f>
        <v/>
      </c>
      <c r="AY180" s="24" t="str">
        <f>_xlfn.XLOOKUP(B180,'[7]ALL SITES DOWN'!$D:$D,'[7]ALL SITES DOWN'!$J:$J,"")</f>
        <v/>
      </c>
      <c r="AZ180" s="24" t="str">
        <f>_xlfn.XLOOKUP(B180,'[8]ALL SITES DOWN'!$D:$D,'[8]ALL SITES DOWN'!$J:$J,"")</f>
        <v/>
      </c>
      <c r="BA180" s="9" t="str">
        <f>_xlfn.XLOOKUP(B180,[9]sheet1!$AC:$AC,[9]sheet1!$AF:$AF,"")</f>
        <v/>
      </c>
      <c r="BB180" s="14" t="s">
        <v>5537</v>
      </c>
      <c r="BC180" s="14" t="s">
        <v>5537</v>
      </c>
      <c r="BD180" s="14" t="str">
        <f>_xlfn.XLOOKUP(B180,'[10]cell downs 18042026 17h'!$B:$B,'[10]cell downs 18042026 17h'!$B:$B,"")</f>
        <v/>
      </c>
      <c r="BE180" s="14" t="str">
        <f>_xlfn.XLOOKUP(B180,'[11]Cells Huawei 19042026 15h'!$B:$B,'[11]Cells Huawei 19042026 15h'!$B:$B,"")</f>
        <v/>
      </c>
      <c r="BF180" s="9" t="str">
        <f>_xlfn.XLOOKUP(B180,'[12]cells down 19042026 9H40'!$B:$B,'[12]cells down 19042026 9H40'!$B:$B,"")</f>
        <v/>
      </c>
      <c r="BG180" s="9" t="s">
        <v>2892</v>
      </c>
      <c r="BH180" s="9" t="s">
        <v>12</v>
      </c>
    </row>
    <row r="181" spans="1:60" s="9" customFormat="1" x14ac:dyDescent="0.3">
      <c r="A181" s="1" t="s">
        <v>487</v>
      </c>
      <c r="B181" s="8" t="s">
        <v>488</v>
      </c>
      <c r="C181" s="3" t="str">
        <f>_xlfn.XLOOKUP(B181,'[1]daily break down'!$D:$D,'[1]daily break down'!$E:$E,"")</f>
        <v>CENTRE</v>
      </c>
      <c r="D181" s="1" t="s">
        <v>11</v>
      </c>
      <c r="E181" s="1" t="s">
        <v>5511</v>
      </c>
      <c r="F181" s="3" t="s">
        <v>226</v>
      </c>
      <c r="G181" s="1" t="s">
        <v>489</v>
      </c>
      <c r="H181" s="42" t="str">
        <f>_xlfn.XLOOKUP(B181,[2]CALCULATION!$B:$B,[2]CALCULATION!$H:$H,"")</f>
        <v>ZTE</v>
      </c>
      <c r="I181" s="34">
        <v>33.560748416958454</v>
      </c>
      <c r="J181" s="34">
        <v>0.46818864090995899</v>
      </c>
      <c r="K181" s="34">
        <v>0</v>
      </c>
      <c r="L181" s="34">
        <v>1.4908698667077593</v>
      </c>
      <c r="M181" s="34">
        <v>0.12061863466054884</v>
      </c>
      <c r="N181" s="34">
        <v>0.52262129993465178</v>
      </c>
      <c r="O181" s="34">
        <v>1.2959146256203034</v>
      </c>
      <c r="P181" s="34">
        <v>0</v>
      </c>
      <c r="Q181" s="34">
        <v>9.6966645549933919</v>
      </c>
      <c r="R181" s="34">
        <v>10.81174932155362</v>
      </c>
      <c r="S181" s="35">
        <v>14.178958602643016</v>
      </c>
      <c r="T181" s="35">
        <v>0</v>
      </c>
      <c r="U181" s="35">
        <v>0.75055360083097333</v>
      </c>
      <c r="V181" s="35">
        <v>11.70887159599695</v>
      </c>
      <c r="W181" s="35">
        <v>0</v>
      </c>
      <c r="X181" s="35">
        <v>1.5088476256516726E-2</v>
      </c>
      <c r="Y181" s="35">
        <v>9.4082891736794192</v>
      </c>
      <c r="Z181" s="35">
        <v>0</v>
      </c>
      <c r="AA181" s="35">
        <v>1.0154011246597845</v>
      </c>
      <c r="AB181" s="35">
        <v>2.0717624468312978</v>
      </c>
      <c r="AC181" s="35">
        <v>2.7079817539896736</v>
      </c>
      <c r="AD181" s="35">
        <v>2.2526952370353248</v>
      </c>
      <c r="AE181" s="58" t="s">
        <v>5560</v>
      </c>
      <c r="AF181" s="58"/>
      <c r="AG181" s="57" t="str" cm="1">
        <f t="array" ref="AG181">IFERROR(_xlfn.IFS(
AI181="MPR ISSUE","PDH",
AI181="BSS Hardware Issue","BSS",
AI181="Sites strategiques, MLL, Pylone, etc.","ENVTECH",
AI181="AKTIVCO DEFAUT GE &amp; POWER Cabinet","AKTIVCO",
AI181="AKTIVCO Coupure ENEO &amp; Baisse de tension","AKTIVCO GRID ONLY",
AI181="Coupure ENEO &amp; Baisse de tension","IHS GRID ONLY",
AI181="Defaut GE &amp; POWER Cabinet","IHS",
AI181="Sharing","Partners",
AI181="Sites strategiques &amp; DataCenter","SST &amp; DC",
AI181="Exclu","Exclu",
AI181="SAT","SAT",
AI181="SPARE-ISSUE","SPARE-ISSUE",
AI181="Fiber CAmtel","TRANS_FO_CAMTEL",
AI181="Fiber AOF","Fiber AOF",
AI181="Projet OCM (HUAWEI)","TRAVAUX-HUAWEI",
AI181="Projet OCM (NOKIA)","TRAVAUX-NOKIA",
AI181="ACCESS-ISSUE","ACCESS-ISSUE",
AI181="Projet OCM (ZTE, NOKIA, autres projets)","TRAVAUX OCM",
AI181="No root CAuse","No root cause",
AI181="ODU HS","PDH",
AI181="IP &amp; VLAN","PDH",
AI181="Warehouse HUAWEI","SPARE-ISSUE",
AI181="SPARE-HS","SPARE-ISSUE",
AI181="Power Telco","BSS",AI181="no impacts","no impacts"
),"")</f>
        <v>No root cause</v>
      </c>
      <c r="AH181" s="57" t="str" cm="1">
        <f t="array" ref="AH181">IFERROR(_xlfn.IFS(
AI181="MPR ISSUE","TX ISSUE",
AI181="BSS Hardware Issue","RAN ISSUE",
AI181="Sites strategiques, MLL, Pylone, etc.","ENVTECH",
AI181="AKTIVCO DEFAUT GE &amp; POWER Cabinet","POWER ISSUE",
AI181="AKTIVCO Coupure ENEO &amp; Baisse de tension","POWER ISSUE",
AI181="Coupure ENEO &amp; Baisse de tension","POWER ISSUE",
AI181="Defaut GE &amp; POWER Cabinet","POWER ISSUE",
AI181="Sharing","POWER ISSUE",
AI181="Sites strategiques &amp; DataCenter","POWER ISSUE",
AI181="Exclu","Exclu",
AI181="SAT","TX ISSUE",
AI181="SPARE-ISSUE","SPARE-ISSUE",
AI181="Fiber CAmtel","TX ISSUE",
AI181="Fiber AOF","TX ISSUE",
AI181="Projet OCM (HUAWEI)","TRAVAUX-HUAWEI",
AI181="Projet OCM (NOKIA)","TRAVAUX -NOKIA",
AI181="ACCESS-ISSUE","ACCESS-ISSUE",
AI181="Projet OCM (ZTE, NOKIA, autres projets)","TRAVAUX OCM",
AI181="No root CAuse","No root cause",
AI181="ODU HS","TX ISSUE",
AI181="IP &amp; VLAN","TX ISSUE",
AI181="Warehouse HUAWEI","SPARE-ISSUE",
AI181="SPARE-HS","SPARE-ISSUE",
AI181="Power Telco","RAN ISSUE",AI181="no impacts","no impacts"
),"")</f>
        <v>No root cause</v>
      </c>
      <c r="AI181" s="85" t="s">
        <v>5912</v>
      </c>
      <c r="AJ181" s="57" t="str" cm="1">
        <f t="array" ref="AJ181">IFERROR(_xlfn.IFS(
AI181="MPR ISSUE","ACTIVE",
AI181="BSS Hardware Issue","ACTIVE",
AI181="Sites strategiques, MLL, Pylone, etc.","PASSIVE",
AI181="AKTIVCO DEFAUT GE &amp; POWER Cabinet","PASSIVE",
AI181="AKTIVCO Coupure ENEO &amp; Baisse de tension","PASSIVE",
AI181="Coupure ENEO &amp; Baisse de tension","PASSIVE",
AI181="Defaut GE &amp; POWER Cabinet","PASSIVE",
AI181="Sharing","PASSIVE",
AI181="Sites strategiques &amp; DataCenter","PASSIVE",
AI181="Exclu","Exclu",
AI181="SAT","ACTIVE",
AI181="SPARE-ISSUE","SPARE-ISSUE",
AI181="Fiber CAmtel","ACTIVE",
AI181="Fiber AOF","ACTIVE",
AI181="Projet OCM (HUAWEI)","PLANNED WORKS",
AI181="Projet OCM (NOKIA)","PLANNED WORKS",
AI181="ACCESS-ISSUE","ACCESS-ISSUE",
AI181="Projet OCM (ZTE, NOKIA, autres projets)","PLANNED WORKS",
AI181="No root CAuse","No root cause",
AI181="ODU HS","ACTIVE",
AI181="IP &amp; VLAN","ACTIVE",
AI181="Warehouse HUAWEI","SPARE-ISSUE",
AI181="SPARE-HS","SPARE-ISSUE",
AI181="Power Telco","ACTIVE", AI181="no impacts","no impacts"
),"")</f>
        <v>No root cause</v>
      </c>
      <c r="AK181" s="23" t="s">
        <v>5537</v>
      </c>
      <c r="AL181" s="23" t="str">
        <f t="shared" si="9"/>
        <v>EST_152</v>
      </c>
      <c r="AN181" s="9" t="s">
        <v>5537</v>
      </c>
      <c r="AO181" s="23" t="str">
        <f>_xlfn.XLOOKUP(B181,'INCIDENT-05-03-2026'!E:E,'INCIDENT-05-03-2026'!F:F,"")</f>
        <v/>
      </c>
      <c r="AP181" s="7" t="s">
        <v>5537</v>
      </c>
      <c r="AQ181" s="6"/>
      <c r="AR181" s="7"/>
      <c r="AS181" s="3" t="str">
        <f>_xlfn.XLOOKUP(B181,'[3]tt num | region | site id'!$C:$C,'[3]tt num | region | site id'!$Q:$Q,"")</f>
        <v/>
      </c>
      <c r="AT181" s="24" t="str">
        <f>_xlfn.XLOOKUP(B181,'[4]Cells Huawei 03052026 12h'!$B:$B,'[4]Cells Huawei 03052026 12h'!$T:$T,"")</f>
        <v/>
      </c>
      <c r="AU181" s="24" t="str">
        <f>_xlfn.XLOOKUP(B181,'[5]cells down 02052026 8h50'!$B:$B,'[5]cells down 02052026 8h50'!$R:$R,"")</f>
        <v/>
      </c>
      <c r="AV181" s="24" t="str">
        <f>_xlfn.XLOOKUP(B181,'[5]cells down 02052026 13h50'!$B:$B,'[5]cells down 02052026 13h50'!$R:$R,"")</f>
        <v/>
      </c>
      <c r="AW181" s="24" t="str">
        <f>_xlfn.XLOOKUP(B181,'[5]cells down 02052026 13h50'!$B:$B,'[5]cells down 02052026 13h50'!$R:$R,"")</f>
        <v/>
      </c>
      <c r="AX181" s="24" t="str">
        <f>_xlfn.XLOOKUP(B181,'[6]cell downs 03052026 8h40 '!$B:$B,'[6]cell downs 03052026 8h40 '!$R:$R,"")</f>
        <v/>
      </c>
      <c r="AY181" s="24" t="str">
        <f>_xlfn.XLOOKUP(B181,'[7]ALL SITES DOWN'!$D:$D,'[7]ALL SITES DOWN'!$J:$J,"")</f>
        <v/>
      </c>
      <c r="AZ181" s="24" t="str">
        <f>_xlfn.XLOOKUP(B181,'[8]ALL SITES DOWN'!$D:$D,'[8]ALL SITES DOWN'!$J:$J,"")</f>
        <v/>
      </c>
      <c r="BA181" s="9" t="str">
        <f>_xlfn.XLOOKUP(B181,[9]sheet1!$AC:$AC,[9]sheet1!$AF:$AF,"")</f>
        <v/>
      </c>
      <c r="BB181" s="14" t="s">
        <v>5537</v>
      </c>
      <c r="BC181" s="14" t="s">
        <v>5537</v>
      </c>
      <c r="BD181" s="14" t="str">
        <f>_xlfn.XLOOKUP(B181,'[10]cell downs 18042026 17h'!$B:$B,'[10]cell downs 18042026 17h'!$B:$B,"")</f>
        <v/>
      </c>
      <c r="BE181" s="14" t="str">
        <f>_xlfn.XLOOKUP(B181,'[11]Cells Huawei 19042026 15h'!$B:$B,'[11]Cells Huawei 19042026 15h'!$B:$B,"")</f>
        <v/>
      </c>
      <c r="BF181" s="9" t="str">
        <f>_xlfn.XLOOKUP(B181,'[12]cells down 19042026 9H40'!$B:$B,'[12]cells down 19042026 9H40'!$B:$B,"")</f>
        <v/>
      </c>
      <c r="BG181" s="9" t="s">
        <v>5537</v>
      </c>
      <c r="BH181" s="9" t="s">
        <v>12</v>
      </c>
    </row>
    <row r="182" spans="1:60" s="9" customFormat="1" x14ac:dyDescent="0.3">
      <c r="A182" s="1" t="s">
        <v>4533</v>
      </c>
      <c r="B182" s="8" t="s">
        <v>4534</v>
      </c>
      <c r="C182" s="3" t="str">
        <f>_xlfn.XLOOKUP(B182,'[1]daily break down'!$D:$D,'[1]daily break down'!$E:$E,"")</f>
        <v>Yaounde</v>
      </c>
      <c r="D182" s="1" t="s">
        <v>11</v>
      </c>
      <c r="E182" s="1" t="s">
        <v>12</v>
      </c>
      <c r="F182" s="3" t="s">
        <v>37</v>
      </c>
      <c r="G182" s="1" t="s">
        <v>38</v>
      </c>
      <c r="H182" s="42" t="str">
        <f>_xlfn.XLOOKUP(B182,[2]CALCULATION!$B:$B,[2]CALCULATION!$H:$H,"")</f>
        <v>ZTE</v>
      </c>
      <c r="I182" s="34">
        <v>0</v>
      </c>
      <c r="J182" s="34">
        <v>0</v>
      </c>
      <c r="K182" s="34">
        <v>0</v>
      </c>
      <c r="L182" s="34">
        <v>0</v>
      </c>
      <c r="M182" s="34">
        <v>3.3445587316263019</v>
      </c>
      <c r="N182" s="34">
        <v>0</v>
      </c>
      <c r="O182" s="34">
        <v>0</v>
      </c>
      <c r="P182" s="34">
        <v>0</v>
      </c>
      <c r="Q182" s="34">
        <v>0</v>
      </c>
      <c r="R182" s="34">
        <v>0</v>
      </c>
      <c r="S182" s="35">
        <v>0</v>
      </c>
      <c r="T182" s="35">
        <v>0</v>
      </c>
      <c r="U182" s="35">
        <v>0</v>
      </c>
      <c r="V182" s="35">
        <v>0</v>
      </c>
      <c r="W182" s="35">
        <v>0</v>
      </c>
      <c r="X182" s="35">
        <v>0</v>
      </c>
      <c r="Y182" s="35">
        <v>0</v>
      </c>
      <c r="Z182" s="35">
        <v>0</v>
      </c>
      <c r="AA182" s="35">
        <v>1.121687269442746</v>
      </c>
      <c r="AB182" s="35">
        <v>1.067517875903996</v>
      </c>
      <c r="AC182" s="35">
        <v>3.3101126804956333</v>
      </c>
      <c r="AD182" s="35">
        <v>2.2447407921057647</v>
      </c>
      <c r="AE182" s="58" t="s">
        <v>5560</v>
      </c>
      <c r="AF182" s="58"/>
      <c r="AG182" s="57" t="str" cm="1">
        <f t="array" ref="AG182">IFERROR(_xlfn.IFS(
AI182="MPR ISSUE","PDH",
AI182="BSS Hardware Issue","BSS",
AI182="Sites strategiques, MLL, Pylone, etc.","ENVTECH",
AI182="AKTIVCO DEFAUT GE &amp; POWER Cabinet","AKTIVCO",
AI182="AKTIVCO Coupure ENEO &amp; Baisse de tension","AKTIVCO GRID ONLY",
AI182="Coupure ENEO &amp; Baisse de tension","IHS GRID ONLY",
AI182="Defaut GE &amp; POWER Cabinet","IHS",
AI182="Sharing","Partners",
AI182="Sites strategiques &amp; DataCenter","SST &amp; DC",
AI182="Exclu","Exclu",
AI182="SAT","SAT",
AI182="SPARE-ISSUE","SPARE-ISSUE",
AI182="Fiber CAmtel","TRANS_FO_CAMTEL",
AI182="Fiber AOF","Fiber AOF",
AI182="Projet OCM (HUAWEI)","TRAVAUX-HUAWEI",
AI182="Projet OCM (NOKIA)","TRAVAUX-NOKIA",
AI182="ACCESS-ISSUE","ACCESS-ISSUE",
AI182="Projet OCM (ZTE, NOKIA, autres projets)","TRAVAUX OCM",
AI182="No root CAuse","No root cause",
AI182="ODU HS","PDH",
AI182="IP &amp; VLAN","PDH",
AI182="Warehouse HUAWEI","SPARE-ISSUE",
AI182="SPARE-HS","SPARE-ISSUE",
AI182="Power Telco","BSS",AI182="no impacts","no impacts"
),"")</f>
        <v>IHS</v>
      </c>
      <c r="AH182" s="57" t="str" cm="1">
        <f t="array" ref="AH182">IFERROR(_xlfn.IFS(
AI182="MPR ISSUE","TX ISSUE",
AI182="BSS Hardware Issue","RAN ISSUE",
AI182="Sites strategiques, MLL, Pylone, etc.","ENVTECH",
AI182="AKTIVCO DEFAUT GE &amp; POWER Cabinet","POWER ISSUE",
AI182="AKTIVCO Coupure ENEO &amp; Baisse de tension","POWER ISSUE",
AI182="Coupure ENEO &amp; Baisse de tension","POWER ISSUE",
AI182="Defaut GE &amp; POWER Cabinet","POWER ISSUE",
AI182="Sharing","POWER ISSUE",
AI182="Sites strategiques &amp; DataCenter","POWER ISSUE",
AI182="Exclu","Exclu",
AI182="SAT","TX ISSUE",
AI182="SPARE-ISSUE","SPARE-ISSUE",
AI182="Fiber CAmtel","TX ISSUE",
AI182="Fiber AOF","TX ISSUE",
AI182="Projet OCM (HUAWEI)","TRAVAUX-HUAWEI",
AI182="Projet OCM (NOKIA)","TRAVAUX -NOKIA",
AI182="ACCESS-ISSUE","ACCESS-ISSUE",
AI182="Projet OCM (ZTE, NOKIA, autres projets)","TRAVAUX OCM",
AI182="No root CAuse","No root cause",
AI182="ODU HS","TX ISSUE",
AI182="IP &amp; VLAN","TX ISSUE",
AI182="Warehouse HUAWEI","SPARE-ISSUE",
AI182="SPARE-HS","SPARE-ISSUE",
AI182="Power Telco","RAN ISSUE",AI182="no impacts","no impacts"
),"")</f>
        <v>POWER ISSUE</v>
      </c>
      <c r="AI182" s="85" t="s">
        <v>5330</v>
      </c>
      <c r="AJ182" s="57" t="str" cm="1">
        <f t="array" ref="AJ182">IFERROR(_xlfn.IFS(
AI182="MPR ISSUE","ACTIVE",
AI182="BSS Hardware Issue","ACTIVE",
AI182="Sites strategiques, MLL, Pylone, etc.","PASSIVE",
AI182="AKTIVCO DEFAUT GE &amp; POWER Cabinet","PASSIVE",
AI182="AKTIVCO Coupure ENEO &amp; Baisse de tension","PASSIVE",
AI182="Coupure ENEO &amp; Baisse de tension","PASSIVE",
AI182="Defaut GE &amp; POWER Cabinet","PASSIVE",
AI182="Sharing","PASSIVE",
AI182="Sites strategiques &amp; DataCenter","PASSIVE",
AI182="Exclu","Exclu",
AI182="SAT","ACTIVE",
AI182="SPARE-ISSUE","SPARE-ISSUE",
AI182="Fiber CAmtel","ACTIVE",
AI182="Fiber AOF","ACTIVE",
AI182="Projet OCM (HUAWEI)","PLANNED WORKS",
AI182="Projet OCM (NOKIA)","PLANNED WORKS",
AI182="ACCESS-ISSUE","ACCESS-ISSUE",
AI182="Projet OCM (ZTE, NOKIA, autres projets)","PLANNED WORKS",
AI182="No root CAuse","No root cause",
AI182="ODU HS","ACTIVE",
AI182="IP &amp; VLAN","ACTIVE",
AI182="Warehouse HUAWEI","SPARE-ISSUE",
AI182="SPARE-HS","SPARE-ISSUE",
AI182="Power Telco","ACTIVE", AI182="no impacts","no impacts"
),"")</f>
        <v>PASSIVE</v>
      </c>
      <c r="AK182" s="23" t="s">
        <v>5848</v>
      </c>
      <c r="AL182" s="23" t="str">
        <f t="shared" si="9"/>
        <v>CTR_549</v>
      </c>
      <c r="AN182" s="9" t="s">
        <v>5537</v>
      </c>
      <c r="AO182" s="23" t="str">
        <f>_xlfn.XLOOKUP(B182,'INCIDENT-05-03-2026'!E:E,'INCIDENT-05-03-2026'!F:F,"")</f>
        <v/>
      </c>
      <c r="AP182" s="7" t="s">
        <v>5537</v>
      </c>
      <c r="AQ182" s="6"/>
      <c r="AR182" s="7"/>
      <c r="AS182" s="3" t="str">
        <f>_xlfn.XLOOKUP(B182,'[3]tt num | region | site id'!$C:$C,'[3]tt num | region | site id'!$Q:$Q,"")</f>
        <v>(hourly IHS): 03/05/2026 13:55 0:04:58 41.8V Fme Nicolas is informed ETA 02:45 PM</v>
      </c>
      <c r="AT182" s="24" t="str">
        <f>_xlfn.XLOOKUP(B182,'[4]Cells Huawei 03052026 12h'!$B:$B,'[4]Cells Huawei 03052026 12h'!$T:$T,"")</f>
        <v/>
      </c>
      <c r="AU182" s="24" t="str">
        <f>_xlfn.XLOOKUP(B182,'[5]cells down 02052026 8h50'!$B:$B,'[5]cells down 02052026 8h50'!$R:$R,"")</f>
        <v/>
      </c>
      <c r="AV182" s="24" t="str">
        <f>_xlfn.XLOOKUP(B182,'[5]cells down 02052026 13h50'!$B:$B,'[5]cells down 02052026 13h50'!$R:$R,"")</f>
        <v/>
      </c>
      <c r="AW182" s="24" t="str">
        <f>_xlfn.XLOOKUP(B182,'[5]cells down 02052026 13h50'!$B:$B,'[5]cells down 02052026 13h50'!$R:$R,"")</f>
        <v/>
      </c>
      <c r="AX182" s="24" t="str">
        <f>_xlfn.XLOOKUP(B182,'[6]cell downs 03052026 8h40 '!$B:$B,'[6]cell downs 03052026 8h40 '!$R:$R,"")</f>
        <v/>
      </c>
      <c r="AY182" s="24" t="str">
        <f>_xlfn.XLOOKUP(B182,'[7]ALL SITES DOWN'!$D:$D,'[7]ALL SITES DOWN'!$J:$J,"")</f>
        <v/>
      </c>
      <c r="AZ182" s="24" t="str">
        <f>_xlfn.XLOOKUP(B182,'[8]ALL SITES DOWN'!$D:$D,'[8]ALL SITES DOWN'!$J:$J,"")</f>
        <v/>
      </c>
      <c r="BA182" s="9" t="str">
        <f>_xlfn.XLOOKUP(B182,[9]sheet1!$AC:$AC,[9]sheet1!$AF:$AF,"")</f>
        <v>(05/03/2026 ticket)..INC-20260503-00000142...2026-05-03 01:51:04...Feedback IHS: Kelvin is informed and reported insecurity...Issue resolved without action on my part...Others Transmission equipement fault...user:NGUESSAN KOFFI MARC PAETERNE</v>
      </c>
      <c r="BB182" s="14" t="s">
        <v>5537</v>
      </c>
      <c r="BC182" s="14" t="s">
        <v>5537</v>
      </c>
      <c r="BD182" s="14" t="str">
        <f>_xlfn.XLOOKUP(B182,'[10]cell downs 18042026 17h'!$B:$B,'[10]cell downs 18042026 17h'!$B:$B,"")</f>
        <v/>
      </c>
      <c r="BE182" s="14" t="str">
        <f>_xlfn.XLOOKUP(B182,'[11]Cells Huawei 19042026 15h'!$B:$B,'[11]Cells Huawei 19042026 15h'!$B:$B,"")</f>
        <v/>
      </c>
      <c r="BF182" s="9" t="str">
        <f>_xlfn.XLOOKUP(B182,'[12]cells down 19042026 9H40'!$B:$B,'[12]cells down 19042026 9H40'!$B:$B,"")</f>
        <v/>
      </c>
      <c r="BG182" s="9" t="s">
        <v>4534</v>
      </c>
      <c r="BH182" s="9" t="s">
        <v>594</v>
      </c>
    </row>
    <row r="183" spans="1:60" s="9" customFormat="1" ht="26.55" customHeight="1" x14ac:dyDescent="0.3">
      <c r="A183" s="1" t="s">
        <v>703</v>
      </c>
      <c r="B183" s="1" t="s">
        <v>704</v>
      </c>
      <c r="C183" s="3" t="str">
        <f>_xlfn.XLOOKUP(B183,'[1]daily break down'!$D:$D,'[1]daily break down'!$E:$E,"")</f>
        <v>Yaounde</v>
      </c>
      <c r="D183" s="1" t="s">
        <v>11</v>
      </c>
      <c r="E183" s="1" t="s">
        <v>705</v>
      </c>
      <c r="F183" s="3" t="s">
        <v>37</v>
      </c>
      <c r="G183" s="1" t="s">
        <v>38</v>
      </c>
      <c r="H183" s="42" t="str">
        <f>_xlfn.XLOOKUP(B183,[2]CALCULATION!$B:$B,[2]CALCULATION!$H:$H,"")</f>
        <v>ZTE</v>
      </c>
      <c r="I183" s="34">
        <v>13.861761734768127</v>
      </c>
      <c r="J183" s="34">
        <v>3.0296625888543613</v>
      </c>
      <c r="K183" s="34">
        <v>3.9166545388134097</v>
      </c>
      <c r="L183" s="34">
        <v>0.45700604680495283</v>
      </c>
      <c r="M183" s="34">
        <v>0.66053996056307418</v>
      </c>
      <c r="N183" s="34">
        <v>0.48946588934261331</v>
      </c>
      <c r="O183" s="34">
        <v>7.2308758022218216</v>
      </c>
      <c r="P183" s="34">
        <v>15.230247294061916</v>
      </c>
      <c r="Q183" s="34">
        <v>4.4518495689618272</v>
      </c>
      <c r="R183" s="34">
        <v>11.584150893323402</v>
      </c>
      <c r="S183" s="35">
        <v>13.349021068221317</v>
      </c>
      <c r="T183" s="35">
        <v>9.2457045997380387</v>
      </c>
      <c r="U183" s="35">
        <v>0.31767841498945631</v>
      </c>
      <c r="V183" s="35">
        <v>2.428923645889514</v>
      </c>
      <c r="W183" s="35">
        <v>9.2457045997380387</v>
      </c>
      <c r="X183" s="35">
        <v>4.8917517756603965</v>
      </c>
      <c r="Y183" s="35">
        <v>3.8859068637942213</v>
      </c>
      <c r="Z183" s="35">
        <v>8.7917305162470445</v>
      </c>
      <c r="AA183" s="35">
        <v>0.98417722783752781</v>
      </c>
      <c r="AB183" s="35">
        <v>0.83514387425155912</v>
      </c>
      <c r="AC183" s="35">
        <v>3.3371309374500662</v>
      </c>
      <c r="AD183" s="35">
        <v>2.1611834501887661</v>
      </c>
      <c r="AE183" s="58" t="s">
        <v>5560</v>
      </c>
      <c r="AF183" s="58"/>
      <c r="AG183" s="57" t="str" cm="1">
        <f t="array" ref="AG183">IFERROR(_xlfn.IFS(
AI183="MPR ISSUE","PDH",
AI183="BSS Hardware Issue","BSS",
AI183="Sites strategiques, MLL, Pylone, etc.","ENVTECH",
AI183="AKTIVCO DEFAUT GE &amp; POWER Cabinet","AKTIVCO",
AI183="AKTIVCO Coupure ENEO &amp; Baisse de tension","AKTIVCO GRID ONLY",
AI183="Coupure ENEO &amp; Baisse de tension","IHS GRID ONLY",
AI183="Defaut GE &amp; POWER Cabinet","IHS",
AI183="Sharing","Partners",
AI183="Sites strategiques &amp; DataCenter","SST &amp; DC",
AI183="Exclu","Exclu",
AI183="SAT","SAT",
AI183="SPARE-ISSUE","SPARE-ISSUE",
AI183="Fiber CAmtel","TRANS_FO_CAMTEL",
AI183="Fiber AOF","Fiber AOF",
AI183="Projet OCM (HUAWEI)","TRAVAUX-HUAWEI",
AI183="Projet OCM (NOKIA)","TRAVAUX-NOKIA",
AI183="ACCESS-ISSUE","ACCESS-ISSUE",
AI183="Projet OCM (ZTE, NOKIA, autres projets)","TRAVAUX OCM",
AI183="No root CAuse","No root cause",
AI183="ODU HS","PDH",
AI183="IP &amp; VLAN","PDH",
AI183="Warehouse HUAWEI","SPARE-ISSUE",
AI183="SPARE-HS","SPARE-ISSUE",
AI183="Power Telco","BSS",AI183="no impacts","no impacts"
),"")</f>
        <v>BSS</v>
      </c>
      <c r="AH183" s="57" t="str" cm="1">
        <f t="array" ref="AH183">IFERROR(_xlfn.IFS(
AI183="MPR ISSUE","TX ISSUE",
AI183="BSS Hardware Issue","RAN ISSUE",
AI183="Sites strategiques, MLL, Pylone, etc.","ENVTECH",
AI183="AKTIVCO DEFAUT GE &amp; POWER Cabinet","POWER ISSUE",
AI183="AKTIVCO Coupure ENEO &amp; Baisse de tension","POWER ISSUE",
AI183="Coupure ENEO &amp; Baisse de tension","POWER ISSUE",
AI183="Defaut GE &amp; POWER Cabinet","POWER ISSUE",
AI183="Sharing","POWER ISSUE",
AI183="Sites strategiques &amp; DataCenter","POWER ISSUE",
AI183="Exclu","Exclu",
AI183="SAT","TX ISSUE",
AI183="SPARE-ISSUE","SPARE-ISSUE",
AI183="Fiber CAmtel","TX ISSUE",
AI183="Fiber AOF","TX ISSUE",
AI183="Projet OCM (HUAWEI)","TRAVAUX-HUAWEI",
AI183="Projet OCM (NOKIA)","TRAVAUX -NOKIA",
AI183="ACCESS-ISSUE","ACCESS-ISSUE",
AI183="Projet OCM (ZTE, NOKIA, autres projets)","TRAVAUX OCM",
AI183="No root CAuse","No root cause",
AI183="ODU HS","TX ISSUE",
AI183="IP &amp; VLAN","TX ISSUE",
AI183="Warehouse HUAWEI","SPARE-ISSUE",
AI183="SPARE-HS","SPARE-ISSUE",
AI183="Power Telco","RAN ISSUE",AI183="no impacts","no impacts"
),"")</f>
        <v>RAN ISSUE</v>
      </c>
      <c r="AI183" s="85" t="s">
        <v>5320</v>
      </c>
      <c r="AJ183" s="57" t="str" cm="1">
        <f t="array" ref="AJ183">IFERROR(_xlfn.IFS(
AI183="MPR ISSUE","ACTIVE",
AI183="BSS Hardware Issue","ACTIVE",
AI183="Sites strategiques, MLL, Pylone, etc.","PASSIVE",
AI183="AKTIVCO DEFAUT GE &amp; POWER Cabinet","PASSIVE",
AI183="AKTIVCO Coupure ENEO &amp; Baisse de tension","PASSIVE",
AI183="Coupure ENEO &amp; Baisse de tension","PASSIVE",
AI183="Defaut GE &amp; POWER Cabinet","PASSIVE",
AI183="Sharing","PASSIVE",
AI183="Sites strategiques &amp; DataCenter","PASSIVE",
AI183="Exclu","Exclu",
AI183="SAT","ACTIVE",
AI183="SPARE-ISSUE","SPARE-ISSUE",
AI183="Fiber CAmtel","ACTIVE",
AI183="Fiber AOF","ACTIVE",
AI183="Projet OCM (HUAWEI)","PLANNED WORKS",
AI183="Projet OCM (NOKIA)","PLANNED WORKS",
AI183="ACCESS-ISSUE","ACCESS-ISSUE",
AI183="Projet OCM (ZTE, NOKIA, autres projets)","PLANNED WORKS",
AI183="No root CAuse","No root cause",
AI183="ODU HS","ACTIVE",
AI183="IP &amp; VLAN","ACTIVE",
AI183="Warehouse HUAWEI","SPARE-ISSUE",
AI183="SPARE-HS","SPARE-ISSUE",
AI183="Power Telco","ACTIVE", AI183="no impacts","no impacts"
),"")</f>
        <v>ACTIVE</v>
      </c>
      <c r="AK183" s="23" t="s">
        <v>5927</v>
      </c>
      <c r="AL183" s="23" t="str">
        <f t="shared" si="9"/>
        <v>CTR_675</v>
      </c>
      <c r="AN183" s="9" t="s">
        <v>5537</v>
      </c>
      <c r="AO183" s="23" t="str">
        <f>_xlfn.XLOOKUP(B183,'INCIDENT-05-03-2026'!E:E,'INCIDENT-05-03-2026'!F:F,"")</f>
        <v/>
      </c>
      <c r="AP183" s="7" t="s">
        <v>5537</v>
      </c>
      <c r="AQ183" s="6"/>
      <c r="AR183" s="7"/>
      <c r="AS183" s="3" t="str">
        <f>_xlfn.XLOOKUP(B183,'[3]tt num | region | site id'!$C:$C,'[3]tt num | region | site id'!$Q:$Q,"")</f>
        <v/>
      </c>
      <c r="AT183" s="24" t="str">
        <f>_xlfn.XLOOKUP(B183,'[4]Cells Huawei 03052026 12h'!$B:$B,'[4]Cells Huawei 03052026 12h'!$T:$T,"")</f>
        <v/>
      </c>
      <c r="AU183" s="24" t="str">
        <f>_xlfn.XLOOKUP(B183,'[5]cells down 02052026 8h50'!$B:$B,'[5]cells down 02052026 8h50'!$R:$R,"")</f>
        <v/>
      </c>
      <c r="AV183" s="24" t="str">
        <f>_xlfn.XLOOKUP(B183,'[5]cells down 02052026 13h50'!$B:$B,'[5]cells down 02052026 13h50'!$R:$R,"")</f>
        <v/>
      </c>
      <c r="AW183" s="24" t="str">
        <f>_xlfn.XLOOKUP(B183,'[5]cells down 02052026 13h50'!$B:$B,'[5]cells down 02052026 13h50'!$R:$R,"")</f>
        <v/>
      </c>
      <c r="AX183" s="24" t="str">
        <f>_xlfn.XLOOKUP(B183,'[6]cell downs 03052026 8h40 '!$B:$B,'[6]cell downs 03052026 8h40 '!$R:$R,"")</f>
        <v/>
      </c>
      <c r="AY183" s="24" t="str">
        <f>_xlfn.XLOOKUP(B183,'[7]ALL SITES DOWN'!$D:$D,'[7]ALL SITES DOWN'!$J:$J,"")</f>
        <v/>
      </c>
      <c r="AZ183" s="24" t="str">
        <f>_xlfn.XLOOKUP(B183,'[8]ALL SITES DOWN'!$D:$D,'[8]ALL SITES DOWN'!$J:$J,"")</f>
        <v/>
      </c>
      <c r="BA183" s="9" t="str">
        <f>_xlfn.XLOOKUP(B183,[9]sheet1!$AC:$AC,[9]sheet1!$AF:$AF,"")</f>
        <v/>
      </c>
      <c r="BB183" s="14" t="s">
        <v>5537</v>
      </c>
      <c r="BC183" s="14" t="s">
        <v>704</v>
      </c>
      <c r="BD183" s="14" t="str">
        <f>_xlfn.XLOOKUP(B183,'[10]cell downs 18042026 17h'!$B:$B,'[10]cell downs 18042026 17h'!$B:$B,"")</f>
        <v/>
      </c>
      <c r="BE183" s="14" t="str">
        <f>_xlfn.XLOOKUP(B183,'[11]Cells Huawei 19042026 15h'!$B:$B,'[11]Cells Huawei 19042026 15h'!$B:$B,"")</f>
        <v/>
      </c>
      <c r="BF183" s="9" t="str">
        <f>_xlfn.XLOOKUP(B183,'[12]cells down 19042026 9H40'!$B:$B,'[12]cells down 19042026 9H40'!$B:$B,"")</f>
        <v>CTR_675</v>
      </c>
      <c r="BG183" s="9" t="s">
        <v>704</v>
      </c>
      <c r="BH183" s="9" t="s">
        <v>318</v>
      </c>
    </row>
    <row r="184" spans="1:60" s="9" customFormat="1" x14ac:dyDescent="0.3">
      <c r="A184" s="1" t="s">
        <v>1373</v>
      </c>
      <c r="B184" s="8" t="s">
        <v>1374</v>
      </c>
      <c r="C184" s="3" t="str">
        <f>_xlfn.XLOOKUP(B184,'[1]daily break down'!$D:$D,'[1]daily break down'!$E:$E,"")</f>
        <v>ADAMAOUA</v>
      </c>
      <c r="D184" s="1" t="s">
        <v>11</v>
      </c>
      <c r="E184" s="1" t="s">
        <v>1303</v>
      </c>
      <c r="F184" s="3" t="s">
        <v>90</v>
      </c>
      <c r="G184" s="1" t="s">
        <v>1375</v>
      </c>
      <c r="H184" s="41" t="str">
        <f>_xlfn.XLOOKUP(B184,[2]CALCULATION!$B:$B,[2]CALCULATION!$H:$H,"")</f>
        <v>NOKIA</v>
      </c>
      <c r="I184" s="34">
        <v>4.1919711773618102E-3</v>
      </c>
      <c r="J184" s="34">
        <v>3.1214999902655972E-3</v>
      </c>
      <c r="K184" s="34">
        <v>3.9100132920999377E-2</v>
      </c>
      <c r="L184" s="34">
        <v>3.7563028448333022E-2</v>
      </c>
      <c r="M184" s="34">
        <v>1.4430962975947039E-2</v>
      </c>
      <c r="N184" s="34">
        <v>9.7190971302756363E-2</v>
      </c>
      <c r="O184" s="34">
        <v>9.0682183490703616E-2</v>
      </c>
      <c r="P184" s="34">
        <v>0.23178735173490575</v>
      </c>
      <c r="Q184" s="34">
        <v>0.52044134632696659</v>
      </c>
      <c r="R184" s="34">
        <v>0.1480850991334241</v>
      </c>
      <c r="S184" s="35">
        <v>1.6945285661437951E-3</v>
      </c>
      <c r="T184" s="35">
        <v>52200.566161577248</v>
      </c>
      <c r="U184" s="35">
        <v>0</v>
      </c>
      <c r="V184" s="35">
        <v>1.7510804166169997E-3</v>
      </c>
      <c r="W184" s="35">
        <v>0</v>
      </c>
      <c r="X184" s="35">
        <v>9.6210066724502088</v>
      </c>
      <c r="Y184" s="35">
        <v>18.490178579072179</v>
      </c>
      <c r="Z184" s="35">
        <v>1.92685953600507</v>
      </c>
      <c r="AA184" s="35">
        <v>0.35732627523390448</v>
      </c>
      <c r="AB184" s="35">
        <v>0.54327828109876031</v>
      </c>
      <c r="AC184" s="35">
        <v>3.6930879227433797</v>
      </c>
      <c r="AD184" s="35">
        <v>2.1593140412372547</v>
      </c>
      <c r="AE184" s="58" t="s">
        <v>5560</v>
      </c>
      <c r="AF184" s="58"/>
      <c r="AG184" s="57" t="str" cm="1">
        <f t="array" ref="AG184">IFERROR(_xlfn.IFS(
AI184="MPR ISSUE","PDH",
AI184="BSS Hardware Issue","BSS",
AI184="Sites strategiques, MLL, Pylone, etc.","ENVTECH",
AI184="AKTIVCO DEFAUT GE &amp; POWER Cabinet","AKTIVCO",
AI184="AKTIVCO Coupure ENEO &amp; Baisse de tension","AKTIVCO GRID ONLY",
AI184="Coupure ENEO &amp; Baisse de tension","IHS GRID ONLY",
AI184="Defaut GE &amp; POWER Cabinet","IHS",
AI184="Sharing","Partners",
AI184="Sites strategiques &amp; DataCenter","SST &amp; DC",
AI184="Exclu","Exclu",
AI184="SAT","SAT",
AI184="SPARE-ISSUE","SPARE-ISSUE",
AI184="Fiber CAmtel","TRANS_FO_CAMTEL",
AI184="Fiber AOF","Fiber AOF",
AI184="Projet OCM (HUAWEI)","TRAVAUX-HUAWEI",
AI184="Projet OCM (NOKIA)","TRAVAUX-NOKIA",
AI184="ACCESS-ISSUE","ACCESS-ISSUE",
AI184="Projet OCM (ZTE, NOKIA, autres projets)","TRAVAUX OCM",
AI184="No root CAuse","No root cause",
AI184="ODU HS","PDH",
AI184="IP &amp; VLAN","PDH",
AI184="Warehouse HUAWEI","SPARE-ISSUE",
AI184="SPARE-HS","SPARE-ISSUE",
AI184="Power Telco","BSS",AI184="no impacts","no impacts"
),"")</f>
        <v>PDH</v>
      </c>
      <c r="AH184" s="57" t="str" cm="1">
        <f t="array" ref="AH184">IFERROR(_xlfn.IFS(
AI184="MPR ISSUE","TX ISSUE",
AI184="BSS Hardware Issue","RAN ISSUE",
AI184="Sites strategiques, MLL, Pylone, etc.","ENVTECH",
AI184="AKTIVCO DEFAUT GE &amp; POWER Cabinet","POWER ISSUE",
AI184="AKTIVCO Coupure ENEO &amp; Baisse de tension","POWER ISSUE",
AI184="Coupure ENEO &amp; Baisse de tension","POWER ISSUE",
AI184="Defaut GE &amp; POWER Cabinet","POWER ISSUE",
AI184="Sharing","POWER ISSUE",
AI184="Sites strategiques &amp; DataCenter","POWER ISSUE",
AI184="Exclu","Exclu",
AI184="SAT","TX ISSUE",
AI184="SPARE-ISSUE","SPARE-ISSUE",
AI184="Fiber CAmtel","TX ISSUE",
AI184="Fiber AOF","TX ISSUE",
AI184="Projet OCM (HUAWEI)","TRAVAUX-HUAWEI",
AI184="Projet OCM (NOKIA)","TRAVAUX -NOKIA",
AI184="ACCESS-ISSUE","ACCESS-ISSUE",
AI184="Projet OCM (ZTE, NOKIA, autres projets)","TRAVAUX OCM",
AI184="No root CAuse","No root cause",
AI184="ODU HS","TX ISSUE",
AI184="IP &amp; VLAN","TX ISSUE",
AI184="Warehouse HUAWEI","SPARE-ISSUE",
AI184="SPARE-HS","SPARE-ISSUE",
AI184="Power Telco","RAN ISSUE",AI184="no impacts","no impacts"
),"")</f>
        <v>TX ISSUE</v>
      </c>
      <c r="AI184" s="85" t="s">
        <v>5914</v>
      </c>
      <c r="AJ184" s="57" t="str" cm="1">
        <f t="array" ref="AJ184">IFERROR(_xlfn.IFS(
AI184="MPR ISSUE","ACTIVE",
AI184="BSS Hardware Issue","ACTIVE",
AI184="Sites strategiques, MLL, Pylone, etc.","PASSIVE",
AI184="AKTIVCO DEFAUT GE &amp; POWER Cabinet","PASSIVE",
AI184="AKTIVCO Coupure ENEO &amp; Baisse de tension","PASSIVE",
AI184="Coupure ENEO &amp; Baisse de tension","PASSIVE",
AI184="Defaut GE &amp; POWER Cabinet","PASSIVE",
AI184="Sharing","PASSIVE",
AI184="Sites strategiques &amp; DataCenter","PASSIVE",
AI184="Exclu","Exclu",
AI184="SAT","ACTIVE",
AI184="SPARE-ISSUE","SPARE-ISSUE",
AI184="Fiber CAmtel","ACTIVE",
AI184="Fiber AOF","ACTIVE",
AI184="Projet OCM (HUAWEI)","PLANNED WORKS",
AI184="Projet OCM (NOKIA)","PLANNED WORKS",
AI184="ACCESS-ISSUE","ACCESS-ISSUE",
AI184="Projet OCM (ZTE, NOKIA, autres projets)","PLANNED WORKS",
AI184="No root CAuse","No root cause",
AI184="ODU HS","ACTIVE",
AI184="IP &amp; VLAN","ACTIVE",
AI184="Warehouse HUAWEI","SPARE-ISSUE",
AI184="SPARE-HS","SPARE-ISSUE",
AI184="Power Telco","ACTIVE", AI184="no impacts","no impacts"
),"")</f>
        <v>ACTIVE</v>
      </c>
      <c r="AK184" s="23" t="s">
        <v>5670</v>
      </c>
      <c r="AL184" s="23" t="str">
        <f t="shared" si="9"/>
        <v>ADM_122</v>
      </c>
      <c r="AN184" s="9" t="s">
        <v>5537</v>
      </c>
      <c r="AO184" s="23" t="str">
        <f>_xlfn.XLOOKUP(B184,'INCIDENT-05-03-2026'!E:E,'INCIDENT-05-03-2026'!F:F,"")</f>
        <v/>
      </c>
      <c r="AP184" s="7" t="s">
        <v>5537</v>
      </c>
      <c r="AQ184" s="6"/>
      <c r="AR184" s="7"/>
      <c r="AS184" s="3" t="str">
        <f>_xlfn.XLOOKUP(B184,'[3]tt num | region | site id'!$C:$C,'[3]tt num | region | site id'!$Q:$Q,"")</f>
        <v/>
      </c>
      <c r="AT184" s="24" t="str">
        <f>_xlfn.XLOOKUP(B184,'[4]Cells Huawei 03052026 12h'!$B:$B,'[4]Cells Huawei 03052026 12h'!$T:$T,"")</f>
        <v/>
      </c>
      <c r="AU184" s="24" t="str">
        <f>_xlfn.XLOOKUP(B184,'[5]cells down 02052026 8h50'!$B:$B,'[5]cells down 02052026 8h50'!$R:$R,"")</f>
        <v/>
      </c>
      <c r="AV184" s="24" t="str">
        <f>_xlfn.XLOOKUP(B184,'[5]cells down 02052026 13h50'!$B:$B,'[5]cells down 02052026 13h50'!$R:$R,"")</f>
        <v/>
      </c>
      <c r="AW184" s="24" t="str">
        <f>_xlfn.XLOOKUP(B184,'[5]cells down 02052026 13h50'!$B:$B,'[5]cells down 02052026 13h50'!$R:$R,"")</f>
        <v/>
      </c>
      <c r="AX184" s="24" t="str">
        <f>_xlfn.XLOOKUP(B184,'[6]cell downs 03052026 8h40 '!$B:$B,'[6]cell downs 03052026 8h40 '!$R:$R,"")</f>
        <v/>
      </c>
      <c r="AY184" s="24" t="str">
        <f>_xlfn.XLOOKUP(B184,'[7]ALL SITES DOWN'!$D:$D,'[7]ALL SITES DOWN'!$J:$J,"")</f>
        <v/>
      </c>
      <c r="AZ184" s="24" t="str">
        <f>_xlfn.XLOOKUP(B184,'[8]ALL SITES DOWN'!$D:$D,'[8]ALL SITES DOWN'!$J:$J,"")</f>
        <v>(05/03/2026 com ran 10h): 03.05.2026: FME Activated manage avec le level 0 ETA=12H
02.05.2026: FME Wylli activated is managing with level 0. Update ASAP
02.05.2026: MRBTS_2 Down. Need FME on the site to check his status and interco with MPR(S1P2)</v>
      </c>
      <c r="BA184" s="9" t="str">
        <f>_xlfn.XLOOKUP(B184,[9]sheet1!$AC:$AC,[9]sheet1!$AF:$AF,"")</f>
        <v/>
      </c>
      <c r="BB184" s="14" t="s">
        <v>5537</v>
      </c>
      <c r="BC184" s="14" t="s">
        <v>5537</v>
      </c>
      <c r="BD184" s="14" t="str">
        <f>_xlfn.XLOOKUP(B184,'[10]cell downs 18042026 17h'!$B:$B,'[10]cell downs 18042026 17h'!$B:$B,"")</f>
        <v/>
      </c>
      <c r="BE184" s="14" t="str">
        <f>_xlfn.XLOOKUP(B184,'[11]Cells Huawei 19042026 15h'!$B:$B,'[11]Cells Huawei 19042026 15h'!$B:$B,"")</f>
        <v/>
      </c>
      <c r="BF184" s="9" t="str">
        <f>_xlfn.XLOOKUP(B184,'[12]cells down 19042026 9H40'!$B:$B,'[12]cells down 19042026 9H40'!$B:$B,"")</f>
        <v/>
      </c>
      <c r="BG184" s="9" t="s">
        <v>1374</v>
      </c>
      <c r="BH184" s="9" t="s">
        <v>5537</v>
      </c>
    </row>
    <row r="185" spans="1:60" s="9" customFormat="1" x14ac:dyDescent="0.3">
      <c r="A185" s="1" t="s">
        <v>3169</v>
      </c>
      <c r="B185" s="8" t="s">
        <v>3170</v>
      </c>
      <c r="C185" s="3" t="str">
        <f>_xlfn.XLOOKUP(B185,'[1]daily break down'!$D:$D,'[1]daily break down'!$E:$E,"")</f>
        <v>Yaounde</v>
      </c>
      <c r="D185" s="1" t="s">
        <v>11</v>
      </c>
      <c r="E185" s="1" t="s">
        <v>12</v>
      </c>
      <c r="F185" s="3" t="s">
        <v>37</v>
      </c>
      <c r="G185" s="1" t="s">
        <v>38</v>
      </c>
      <c r="H185" s="42" t="str">
        <f>_xlfn.XLOOKUP(B185,[2]CALCULATION!$B:$B,[2]CALCULATION!$H:$H,"")</f>
        <v>ZTE</v>
      </c>
      <c r="I185" s="34">
        <v>0</v>
      </c>
      <c r="J185" s="34">
        <v>0</v>
      </c>
      <c r="K185" s="34">
        <v>0</v>
      </c>
      <c r="L185" s="34">
        <v>1.3353301487017499</v>
      </c>
      <c r="M185" s="34">
        <v>0</v>
      </c>
      <c r="N185" s="34">
        <v>0</v>
      </c>
      <c r="O185" s="34">
        <v>0</v>
      </c>
      <c r="P185" s="34">
        <v>0</v>
      </c>
      <c r="Q185" s="34">
        <v>0</v>
      </c>
      <c r="R185" s="34">
        <v>0</v>
      </c>
      <c r="S185" s="35">
        <v>0</v>
      </c>
      <c r="T185" s="35">
        <v>0</v>
      </c>
      <c r="U185" s="35">
        <v>0.23190952336109938</v>
      </c>
      <c r="V185" s="35">
        <v>0</v>
      </c>
      <c r="W185" s="35">
        <v>0</v>
      </c>
      <c r="X185" s="35">
        <v>0</v>
      </c>
      <c r="Y185" s="35">
        <v>0</v>
      </c>
      <c r="Z185" s="35">
        <v>1.3027632956941861</v>
      </c>
      <c r="AA185" s="35">
        <v>0</v>
      </c>
      <c r="AB185" s="35">
        <v>0</v>
      </c>
      <c r="AC185" s="35">
        <v>4.0443252631509816</v>
      </c>
      <c r="AD185" s="35">
        <v>2.1090693513453354</v>
      </c>
      <c r="AE185" s="58" t="s">
        <v>5560</v>
      </c>
      <c r="AF185" s="58"/>
      <c r="AG185" s="57" t="str" cm="1">
        <f t="array" ref="AG185">IFERROR(_xlfn.IFS(
AI185="MPR ISSUE","PDH",
AI185="BSS Hardware Issue","BSS",
AI185="Sites strategiques, MLL, Pylone, etc.","ENVTECH",
AI185="AKTIVCO DEFAUT GE &amp; POWER Cabinet","AKTIVCO",
AI185="AKTIVCO Coupure ENEO &amp; Baisse de tension","AKTIVCO GRID ONLY",
AI185="Coupure ENEO &amp; Baisse de tension","IHS GRID ONLY",
AI185="Defaut GE &amp; POWER Cabinet","IHS",
AI185="Sharing","Partners",
AI185="Sites strategiques &amp; DataCenter","SST &amp; DC",
AI185="Exclu","Exclu",
AI185="SAT","SAT",
AI185="SPARE-ISSUE","SPARE-ISSUE",
AI185="Fiber CAmtel","TRANS_FO_CAMTEL",
AI185="Fiber AOF","Fiber AOF",
AI185="Projet OCM (HUAWEI)","TRAVAUX-HUAWEI",
AI185="Projet OCM (NOKIA)","TRAVAUX-NOKIA",
AI185="ACCESS-ISSUE","ACCESS-ISSUE",
AI185="Projet OCM (ZTE, NOKIA, autres projets)","TRAVAUX OCM",
AI185="No root CAuse","No root cause",
AI185="ODU HS","PDH",
AI185="IP &amp; VLAN","PDH",
AI185="Warehouse HUAWEI","SPARE-ISSUE",
AI185="SPARE-HS","SPARE-ISSUE",
AI185="Power Telco","BSS",AI185="no impacts","no impacts"
),"")</f>
        <v>No root cause</v>
      </c>
      <c r="AH185" s="57" t="str" cm="1">
        <f t="array" ref="AH185">IFERROR(_xlfn.IFS(
AI185="MPR ISSUE","TX ISSUE",
AI185="BSS Hardware Issue","RAN ISSUE",
AI185="Sites strategiques, MLL, Pylone, etc.","ENVTECH",
AI185="AKTIVCO DEFAUT GE &amp; POWER Cabinet","POWER ISSUE",
AI185="AKTIVCO Coupure ENEO &amp; Baisse de tension","POWER ISSUE",
AI185="Coupure ENEO &amp; Baisse de tension","POWER ISSUE",
AI185="Defaut GE &amp; POWER Cabinet","POWER ISSUE",
AI185="Sharing","POWER ISSUE",
AI185="Sites strategiques &amp; DataCenter","POWER ISSUE",
AI185="Exclu","Exclu",
AI185="SAT","TX ISSUE",
AI185="SPARE-ISSUE","SPARE-ISSUE",
AI185="Fiber CAmtel","TX ISSUE",
AI185="Fiber AOF","TX ISSUE",
AI185="Projet OCM (HUAWEI)","TRAVAUX-HUAWEI",
AI185="Projet OCM (NOKIA)","TRAVAUX -NOKIA",
AI185="ACCESS-ISSUE","ACCESS-ISSUE",
AI185="Projet OCM (ZTE, NOKIA, autres projets)","TRAVAUX OCM",
AI185="No root CAuse","No root cause",
AI185="ODU HS","TX ISSUE",
AI185="IP &amp; VLAN","TX ISSUE",
AI185="Warehouse HUAWEI","SPARE-ISSUE",
AI185="SPARE-HS","SPARE-ISSUE",
AI185="Power Telco","RAN ISSUE",AI185="no impacts","no impacts"
),"")</f>
        <v>No root cause</v>
      </c>
      <c r="AI185" s="85" t="s">
        <v>5912</v>
      </c>
      <c r="AJ185" s="57" t="str" cm="1">
        <f t="array" ref="AJ185">IFERROR(_xlfn.IFS(
AI185="MPR ISSUE","ACTIVE",
AI185="BSS Hardware Issue","ACTIVE",
AI185="Sites strategiques, MLL, Pylone, etc.","PASSIVE",
AI185="AKTIVCO DEFAUT GE &amp; POWER Cabinet","PASSIVE",
AI185="AKTIVCO Coupure ENEO &amp; Baisse de tension","PASSIVE",
AI185="Coupure ENEO &amp; Baisse de tension","PASSIVE",
AI185="Defaut GE &amp; POWER Cabinet","PASSIVE",
AI185="Sharing","PASSIVE",
AI185="Sites strategiques &amp; DataCenter","PASSIVE",
AI185="Exclu","Exclu",
AI185="SAT","ACTIVE",
AI185="SPARE-ISSUE","SPARE-ISSUE",
AI185="Fiber CAmtel","ACTIVE",
AI185="Fiber AOF","ACTIVE",
AI185="Projet OCM (HUAWEI)","PLANNED WORKS",
AI185="Projet OCM (NOKIA)","PLANNED WORKS",
AI185="ACCESS-ISSUE","ACCESS-ISSUE",
AI185="Projet OCM (ZTE, NOKIA, autres projets)","PLANNED WORKS",
AI185="No root CAuse","No root cause",
AI185="ODU HS","ACTIVE",
AI185="IP &amp; VLAN","ACTIVE",
AI185="Warehouse HUAWEI","SPARE-ISSUE",
AI185="SPARE-HS","SPARE-ISSUE",
AI185="Power Telco","ACTIVE", AI185="no impacts","no impacts"
),"")</f>
        <v>No root cause</v>
      </c>
      <c r="AK185" s="23" t="s">
        <v>5537</v>
      </c>
      <c r="AL185" s="23" t="str">
        <f t="shared" si="9"/>
        <v>CTR_122</v>
      </c>
      <c r="AN185" s="9" t="s">
        <v>5537</v>
      </c>
      <c r="AO185" s="23" t="str">
        <f>_xlfn.XLOOKUP(B185,'INCIDENT-05-03-2026'!E:E,'INCIDENT-05-03-2026'!F:F,"")</f>
        <v/>
      </c>
      <c r="AP185" s="7" t="s">
        <v>5537</v>
      </c>
      <c r="AQ185" s="6"/>
      <c r="AR185" s="7"/>
      <c r="AS185" s="3" t="str">
        <f>_xlfn.XLOOKUP(B185,'[3]tt num | region | site id'!$C:$C,'[3]tt num | region | site id'!$Q:$Q,"")</f>
        <v/>
      </c>
      <c r="AT185" s="24" t="str">
        <f>_xlfn.XLOOKUP(B185,'[4]Cells Huawei 03052026 12h'!$B:$B,'[4]Cells Huawei 03052026 12h'!$T:$T,"")</f>
        <v/>
      </c>
      <c r="AU185" s="24" t="str">
        <f>_xlfn.XLOOKUP(B185,'[5]cells down 02052026 8h50'!$B:$B,'[5]cells down 02052026 8h50'!$R:$R,"")</f>
        <v/>
      </c>
      <c r="AV185" s="24" t="str">
        <f>_xlfn.XLOOKUP(B185,'[5]cells down 02052026 13h50'!$B:$B,'[5]cells down 02052026 13h50'!$R:$R,"")</f>
        <v/>
      </c>
      <c r="AW185" s="24" t="str">
        <f>_xlfn.XLOOKUP(B185,'[5]cells down 02052026 13h50'!$B:$B,'[5]cells down 02052026 13h50'!$R:$R,"")</f>
        <v/>
      </c>
      <c r="AX185" s="24" t="str">
        <f>_xlfn.XLOOKUP(B185,'[6]cell downs 03052026 8h40 '!$B:$B,'[6]cell downs 03052026 8h40 '!$R:$R,"")</f>
        <v/>
      </c>
      <c r="AY185" s="24" t="str">
        <f>_xlfn.XLOOKUP(B185,'[7]ALL SITES DOWN'!$D:$D,'[7]ALL SITES DOWN'!$J:$J,"")</f>
        <v/>
      </c>
      <c r="AZ185" s="24" t="str">
        <f>_xlfn.XLOOKUP(B185,'[8]ALL SITES DOWN'!$D:$D,'[8]ALL SITES DOWN'!$J:$J,"")</f>
        <v/>
      </c>
      <c r="BA185" s="9" t="str">
        <f>_xlfn.XLOOKUP(B185,[9]sheet1!$AC:$AC,[9]sheet1!$AF:$AF,"")</f>
        <v/>
      </c>
      <c r="BB185" s="14" t="s">
        <v>5537</v>
      </c>
      <c r="BC185" s="14" t="s">
        <v>5537</v>
      </c>
      <c r="BD185" s="14" t="str">
        <f>_xlfn.XLOOKUP(B185,'[10]cell downs 18042026 17h'!$B:$B,'[10]cell downs 18042026 17h'!$B:$B,"")</f>
        <v/>
      </c>
      <c r="BE185" s="14" t="str">
        <f>_xlfn.XLOOKUP(B185,'[11]Cells Huawei 19042026 15h'!$B:$B,'[11]Cells Huawei 19042026 15h'!$B:$B,"")</f>
        <v/>
      </c>
      <c r="BF185" s="9" t="str">
        <f>_xlfn.XLOOKUP(B185,'[12]cells down 19042026 9H40'!$B:$B,'[12]cells down 19042026 9H40'!$B:$B,"")</f>
        <v/>
      </c>
      <c r="BG185" s="9" t="s">
        <v>3170</v>
      </c>
      <c r="BH185" s="9" t="s">
        <v>66</v>
      </c>
    </row>
    <row r="186" spans="1:60" s="9" customFormat="1" x14ac:dyDescent="0.3">
      <c r="A186" s="1" t="s">
        <v>564</v>
      </c>
      <c r="B186" s="8" t="s">
        <v>565</v>
      </c>
      <c r="C186" s="3" t="str">
        <f>_xlfn.XLOOKUP(B186,'[1]daily break down'!$D:$D,'[1]daily break down'!$E:$E,"")</f>
        <v>SUD-OUEST</v>
      </c>
      <c r="D186" s="1" t="s">
        <v>11</v>
      </c>
      <c r="E186" s="1" t="s">
        <v>12</v>
      </c>
      <c r="F186" s="3" t="s">
        <v>13</v>
      </c>
      <c r="G186" s="1" t="s">
        <v>566</v>
      </c>
      <c r="H186" s="41" t="str">
        <f>_xlfn.XLOOKUP(B186,[2]CALCULATION!$B:$B,[2]CALCULATION!$H:$H,"")</f>
        <v>NOKIA</v>
      </c>
      <c r="I186" s="34">
        <v>0</v>
      </c>
      <c r="J186" s="34">
        <v>0</v>
      </c>
      <c r="K186" s="34">
        <v>0</v>
      </c>
      <c r="L186" s="34">
        <v>0</v>
      </c>
      <c r="M186" s="34">
        <v>1.1414450123133571E-2</v>
      </c>
      <c r="N186" s="34">
        <v>0</v>
      </c>
      <c r="O186" s="34">
        <v>9.0218445898252272E-2</v>
      </c>
      <c r="P186" s="34">
        <v>0</v>
      </c>
      <c r="Q186" s="34">
        <v>0</v>
      </c>
      <c r="R186" s="34">
        <v>0.11914855049941886</v>
      </c>
      <c r="S186" s="35">
        <v>0</v>
      </c>
      <c r="T186" s="35">
        <v>17403.285923414747</v>
      </c>
      <c r="U186" s="35">
        <v>0</v>
      </c>
      <c r="V186" s="35">
        <v>0</v>
      </c>
      <c r="W186" s="35">
        <v>0</v>
      </c>
      <c r="X186" s="35">
        <v>0</v>
      </c>
      <c r="Y186" s="35">
        <v>3.3422936766799853E-2</v>
      </c>
      <c r="Z186" s="35">
        <v>1.9814772010626869E-2</v>
      </c>
      <c r="AA186" s="35">
        <v>6.9827873897421764</v>
      </c>
      <c r="AB186" s="35">
        <v>3.0050835398880014</v>
      </c>
      <c r="AC186" s="35">
        <v>0</v>
      </c>
      <c r="AD186" s="35">
        <v>2.0059825986707875</v>
      </c>
      <c r="AE186" s="58" t="s">
        <v>5603</v>
      </c>
      <c r="AF186" s="58"/>
      <c r="AG186" s="57" t="str" cm="1">
        <f t="array" ref="AG186">IFERROR(_xlfn.IFS(
AI186="MPR ISSUE","PDH",
AI186="BSS Hardware Issue","BSS",
AI186="Sites strategiques, MLL, Pylone, etc.","ENVTECH",
AI186="AKTIVCO DEFAUT GE &amp; POWER Cabinet","AKTIVCO",
AI186="AKTIVCO Coupure ENEO &amp; Baisse de tension","AKTIVCO GRID ONLY",
AI186="Coupure ENEO &amp; Baisse de tension","IHS GRID ONLY",
AI186="Defaut GE &amp; POWER Cabinet","IHS",
AI186="Sharing","Partners",
AI186="Sites strategiques &amp; DataCenter","SST &amp; DC",
AI186="Exclu","Exclu",
AI186="SAT","SAT",
AI186="SPARE-ISSUE","SPARE-ISSUE",
AI186="Fiber CAmtel","TRANS_FO_CAMTEL",
AI186="Fiber AOF","Fiber AOF",
AI186="Projet OCM (HUAWEI)","TRAVAUX-HUAWEI",
AI186="Projet OCM (NOKIA)","TRAVAUX-NOKIA",
AI186="ACCESS-ISSUE","ACCESS-ISSUE",
AI186="Projet OCM (ZTE, NOKIA, autres projets)","TRAVAUX OCM",
AI186="No root CAuse","No root cause",
AI186="ODU HS","PDH",
AI186="IP &amp; VLAN","PDH",
AI186="Warehouse HUAWEI","SPARE-ISSUE",
AI186="SPARE-HS","SPARE-ISSUE",
AI186="Power Telco","BSS",AI186="no impacts","no impacts"
),"")</f>
        <v>IHS</v>
      </c>
      <c r="AH186" s="57" t="str" cm="1">
        <f t="array" ref="AH186">IFERROR(_xlfn.IFS(
AI186="MPR ISSUE","TX ISSUE",
AI186="BSS Hardware Issue","RAN ISSUE",
AI186="Sites strategiques, MLL, Pylone, etc.","ENVTECH",
AI186="AKTIVCO DEFAUT GE &amp; POWER Cabinet","POWER ISSUE",
AI186="AKTIVCO Coupure ENEO &amp; Baisse de tension","POWER ISSUE",
AI186="Coupure ENEO &amp; Baisse de tension","POWER ISSUE",
AI186="Defaut GE &amp; POWER Cabinet","POWER ISSUE",
AI186="Sharing","POWER ISSUE",
AI186="Sites strategiques &amp; DataCenter","POWER ISSUE",
AI186="Exclu","Exclu",
AI186="SAT","TX ISSUE",
AI186="SPARE-ISSUE","SPARE-ISSUE",
AI186="Fiber CAmtel","TX ISSUE",
AI186="Fiber AOF","TX ISSUE",
AI186="Projet OCM (HUAWEI)","TRAVAUX-HUAWEI",
AI186="Projet OCM (NOKIA)","TRAVAUX -NOKIA",
AI186="ACCESS-ISSUE","ACCESS-ISSUE",
AI186="Projet OCM (ZTE, NOKIA, autres projets)","TRAVAUX OCM",
AI186="No root CAuse","No root cause",
AI186="ODU HS","TX ISSUE",
AI186="IP &amp; VLAN","TX ISSUE",
AI186="Warehouse HUAWEI","SPARE-ISSUE",
AI186="SPARE-HS","SPARE-ISSUE",
AI186="Power Telco","RAN ISSUE",AI186="no impacts","no impacts"
),"")</f>
        <v>POWER ISSUE</v>
      </c>
      <c r="AI186" s="85" t="s">
        <v>5330</v>
      </c>
      <c r="AJ186" s="57" t="str" cm="1">
        <f t="array" ref="AJ186">IFERROR(_xlfn.IFS(
AI186="MPR ISSUE","ACTIVE",
AI186="BSS Hardware Issue","ACTIVE",
AI186="Sites strategiques, MLL, Pylone, etc.","PASSIVE",
AI186="AKTIVCO DEFAUT GE &amp; POWER Cabinet","PASSIVE",
AI186="AKTIVCO Coupure ENEO &amp; Baisse de tension","PASSIVE",
AI186="Coupure ENEO &amp; Baisse de tension","PASSIVE",
AI186="Defaut GE &amp; POWER Cabinet","PASSIVE",
AI186="Sharing","PASSIVE",
AI186="Sites strategiques &amp; DataCenter","PASSIVE",
AI186="Exclu","Exclu",
AI186="SAT","ACTIVE",
AI186="SPARE-ISSUE","SPARE-ISSUE",
AI186="Fiber CAmtel","ACTIVE",
AI186="Fiber AOF","ACTIVE",
AI186="Projet OCM (HUAWEI)","PLANNED WORKS",
AI186="Projet OCM (NOKIA)","PLANNED WORKS",
AI186="ACCESS-ISSUE","ACCESS-ISSUE",
AI186="Projet OCM (ZTE, NOKIA, autres projets)","PLANNED WORKS",
AI186="No root CAuse","No root cause",
AI186="ODU HS","ACTIVE",
AI186="IP &amp; VLAN","ACTIVE",
AI186="Warehouse HUAWEI","SPARE-ISSUE",
AI186="SPARE-HS","SPARE-ISSUE",
AI186="Power Telco","ACTIVE", AI186="no impacts","no impacts"
),"")</f>
        <v>PASSIVE</v>
      </c>
      <c r="AK186" s="23" t="s">
        <v>5772</v>
      </c>
      <c r="AL186" s="23" t="str">
        <f t="shared" si="9"/>
        <v>SUO_101</v>
      </c>
      <c r="AN186" s="9" t="s">
        <v>5537</v>
      </c>
      <c r="AO186" s="23" t="str">
        <f>_xlfn.XLOOKUP(B186,'INCIDENT-05-03-2026'!E:E,'INCIDENT-05-03-2026'!F:F,"")</f>
        <v/>
      </c>
      <c r="AP186" s="7" t="s">
        <v>5537</v>
      </c>
      <c r="AQ186" s="6"/>
      <c r="AR186" s="7"/>
      <c r="AS186" s="3" t="str">
        <f>_xlfn.XLOOKUP(B186,'[3]tt num | region | site id'!$C:$C,'[3]tt num | region | site id'!$Q:$Q,"")</f>
        <v>(hourly IHS): 03-05-2026 03:12:32 fme lagloire is unreachable, cord Boris is informed</v>
      </c>
      <c r="AT186" s="24" t="str">
        <f>_xlfn.XLOOKUP(B186,'[4]Cells Huawei 03052026 12h'!$B:$B,'[4]Cells Huawei 03052026 12h'!$T:$T,"")</f>
        <v/>
      </c>
      <c r="AU186" s="24" t="str">
        <f>_xlfn.XLOOKUP(B186,'[5]cells down 02052026 8h50'!$B:$B,'[5]cells down 02052026 8h50'!$R:$R,"")</f>
        <v/>
      </c>
      <c r="AV186" s="24" t="str">
        <f>_xlfn.XLOOKUP(B186,'[5]cells down 02052026 13h50'!$B:$B,'[5]cells down 02052026 13h50'!$R:$R,"")</f>
        <v/>
      </c>
      <c r="AW186" s="24" t="str">
        <f>_xlfn.XLOOKUP(B186,'[5]cells down 02052026 13h50'!$B:$B,'[5]cells down 02052026 13h50'!$R:$R,"")</f>
        <v/>
      </c>
      <c r="AX186" s="24" t="str">
        <f>_xlfn.XLOOKUP(B186,'[6]cell downs 03052026 8h40 '!$B:$B,'[6]cell downs 03052026 8h40 '!$R:$R,"")</f>
        <v/>
      </c>
      <c r="AY186" s="24" t="str">
        <f>_xlfn.XLOOKUP(B186,'[7]ALL SITES DOWN'!$D:$D,'[7]ALL SITES DOWN'!$J:$J,"")</f>
        <v/>
      </c>
      <c r="AZ186" s="24" t="str">
        <f>_xlfn.XLOOKUP(B186,'[8]ALL SITES DOWN'!$D:$D,'[8]ALL SITES DOWN'!$J:$J,"")</f>
        <v/>
      </c>
      <c r="BA186" s="9" t="str">
        <f>_xlfn.XLOOKUP(B186,[9]sheet1!$AC:$AC,[9]sheet1!$AF:$AF,"")</f>
        <v>(05/03/2026 ticket)..INC-20260503-00004433...Others Transmission equipement fault</v>
      </c>
      <c r="BB186" s="14" t="s">
        <v>5537</v>
      </c>
      <c r="BC186" s="14" t="s">
        <v>5537</v>
      </c>
      <c r="BD186" s="14" t="str">
        <f>_xlfn.XLOOKUP(B186,'[10]cell downs 18042026 17h'!$B:$B,'[10]cell downs 18042026 17h'!$B:$B,"")</f>
        <v/>
      </c>
      <c r="BE186" s="14" t="str">
        <f>_xlfn.XLOOKUP(B186,'[11]Cells Huawei 19042026 15h'!$B:$B,'[11]Cells Huawei 19042026 15h'!$B:$B,"")</f>
        <v/>
      </c>
      <c r="BF186" s="9" t="str">
        <f>_xlfn.XLOOKUP(B186,'[12]cells down 19042026 9H40'!$B:$B,'[12]cells down 19042026 9H40'!$B:$B,"")</f>
        <v/>
      </c>
      <c r="BG186" s="9" t="s">
        <v>565</v>
      </c>
      <c r="BH186" s="9" t="s">
        <v>5537</v>
      </c>
    </row>
    <row r="187" spans="1:60" s="9" customFormat="1" x14ac:dyDescent="0.3">
      <c r="A187" s="1" t="s">
        <v>2864</v>
      </c>
      <c r="B187" s="8" t="s">
        <v>2865</v>
      </c>
      <c r="C187" s="3" t="str">
        <f>_xlfn.XLOOKUP(B187,'[1]daily break down'!$D:$D,'[1]daily break down'!$E:$E,"")</f>
        <v>Douala</v>
      </c>
      <c r="D187" s="1" t="s">
        <v>11</v>
      </c>
      <c r="E187" s="1" t="s">
        <v>12</v>
      </c>
      <c r="F187" s="3" t="s">
        <v>31</v>
      </c>
      <c r="G187" s="1" t="s">
        <v>32</v>
      </c>
      <c r="H187" s="42" t="str">
        <f>_xlfn.XLOOKUP(B187,[2]CALCULATION!$B:$B,[2]CALCULATION!$H:$H,"")</f>
        <v>ZTE</v>
      </c>
      <c r="I187" s="34">
        <v>0.21742743976737325</v>
      </c>
      <c r="J187" s="34">
        <v>0.32734502743748489</v>
      </c>
      <c r="K187" s="34">
        <v>3.3708298019878261E-3</v>
      </c>
      <c r="L187" s="34">
        <v>2.2293847896745515E-3</v>
      </c>
      <c r="M187" s="34">
        <v>0.81144255820656186</v>
      </c>
      <c r="N187" s="34">
        <v>4.7672450939266566</v>
      </c>
      <c r="O187" s="34">
        <v>0</v>
      </c>
      <c r="P187" s="34">
        <v>3.1185347841099436</v>
      </c>
      <c r="Q187" s="34">
        <v>1.9288993901830023</v>
      </c>
      <c r="R187" s="34">
        <v>0.12208111108257538</v>
      </c>
      <c r="S187" s="35">
        <v>0.10676077880793225</v>
      </c>
      <c r="T187" s="35">
        <v>0</v>
      </c>
      <c r="U187" s="35">
        <v>0.30952778419840549</v>
      </c>
      <c r="V187" s="35">
        <v>1.202744176490228</v>
      </c>
      <c r="W187" s="35">
        <v>0</v>
      </c>
      <c r="X187" s="35">
        <v>0.39479729363387556</v>
      </c>
      <c r="Y187" s="35">
        <v>0</v>
      </c>
      <c r="Z187" s="35">
        <v>5.7502967757032017</v>
      </c>
      <c r="AA187" s="35">
        <v>0.91348632543193897</v>
      </c>
      <c r="AB187" s="35">
        <v>0.76661107541030293</v>
      </c>
      <c r="AC187" s="35">
        <v>3.0917778040436277</v>
      </c>
      <c r="AD187" s="35">
        <v>2.0001326929826813</v>
      </c>
      <c r="AE187" s="58" t="s">
        <v>5560</v>
      </c>
      <c r="AF187" s="58"/>
      <c r="AG187" s="57" t="str" cm="1">
        <f t="array" ref="AG187">IFERROR(_xlfn.IFS(
AI187="MPR ISSUE","PDH",
AI187="BSS Hardware Issue","BSS",
AI187="Sites strategiques, MLL, Pylone, etc.","ENVTECH",
AI187="AKTIVCO DEFAUT GE &amp; POWER Cabinet","AKTIVCO",
AI187="AKTIVCO Coupure ENEO &amp; Baisse de tension","AKTIVCO GRID ONLY",
AI187="Coupure ENEO &amp; Baisse de tension","IHS GRID ONLY",
AI187="Defaut GE &amp; POWER Cabinet","IHS",
AI187="Sharing","Partners",
AI187="Sites strategiques &amp; DataCenter","SST &amp; DC",
AI187="Exclu","Exclu",
AI187="SAT","SAT",
AI187="SPARE-ISSUE","SPARE-ISSUE",
AI187="Fiber CAmtel","TRANS_FO_CAMTEL",
AI187="Fiber AOF","Fiber AOF",
AI187="Projet OCM (HUAWEI)","TRAVAUX-HUAWEI",
AI187="Projet OCM (NOKIA)","TRAVAUX-NOKIA",
AI187="ACCESS-ISSUE","ACCESS-ISSUE",
AI187="Projet OCM (ZTE, NOKIA, autres projets)","TRAVAUX OCM",
AI187="No root CAuse","No root cause",
AI187="ODU HS","PDH",
AI187="IP &amp; VLAN","PDH",
AI187="Warehouse HUAWEI","SPARE-ISSUE",
AI187="SPARE-HS","SPARE-ISSUE",
AI187="Power Telco","BSS",AI187="no impacts","no impacts"
),"")</f>
        <v>PDH</v>
      </c>
      <c r="AH187" s="57" t="str" cm="1">
        <f t="array" ref="AH187">IFERROR(_xlfn.IFS(
AI187="MPR ISSUE","TX ISSUE",
AI187="BSS Hardware Issue","RAN ISSUE",
AI187="Sites strategiques, MLL, Pylone, etc.","ENVTECH",
AI187="AKTIVCO DEFAUT GE &amp; POWER Cabinet","POWER ISSUE",
AI187="AKTIVCO Coupure ENEO &amp; Baisse de tension","POWER ISSUE",
AI187="Coupure ENEO &amp; Baisse de tension","POWER ISSUE",
AI187="Defaut GE &amp; POWER Cabinet","POWER ISSUE",
AI187="Sharing","POWER ISSUE",
AI187="Sites strategiques &amp; DataCenter","POWER ISSUE",
AI187="Exclu","Exclu",
AI187="SAT","TX ISSUE",
AI187="SPARE-ISSUE","SPARE-ISSUE",
AI187="Fiber CAmtel","TX ISSUE",
AI187="Fiber AOF","TX ISSUE",
AI187="Projet OCM (HUAWEI)","TRAVAUX-HUAWEI",
AI187="Projet OCM (NOKIA)","TRAVAUX -NOKIA",
AI187="ACCESS-ISSUE","ACCESS-ISSUE",
AI187="Projet OCM (ZTE, NOKIA, autres projets)","TRAVAUX OCM",
AI187="No root CAuse","No root cause",
AI187="ODU HS","TX ISSUE",
AI187="IP &amp; VLAN","TX ISSUE",
AI187="Warehouse HUAWEI","SPARE-ISSUE",
AI187="SPARE-HS","SPARE-ISSUE",
AI187="Power Telco","RAN ISSUE",AI187="no impacts","no impacts"
),"")</f>
        <v>TX ISSUE</v>
      </c>
      <c r="AI187" s="85" t="s">
        <v>5914</v>
      </c>
      <c r="AJ187" s="57" t="str" cm="1">
        <f t="array" ref="AJ187">IFERROR(_xlfn.IFS(
AI187="MPR ISSUE","ACTIVE",
AI187="BSS Hardware Issue","ACTIVE",
AI187="Sites strategiques, MLL, Pylone, etc.","PASSIVE",
AI187="AKTIVCO DEFAUT GE &amp; POWER Cabinet","PASSIVE",
AI187="AKTIVCO Coupure ENEO &amp; Baisse de tension","PASSIVE",
AI187="Coupure ENEO &amp; Baisse de tension","PASSIVE",
AI187="Defaut GE &amp; POWER Cabinet","PASSIVE",
AI187="Sharing","PASSIVE",
AI187="Sites strategiques &amp; DataCenter","PASSIVE",
AI187="Exclu","Exclu",
AI187="SAT","ACTIVE",
AI187="SPARE-ISSUE","SPARE-ISSUE",
AI187="Fiber CAmtel","ACTIVE",
AI187="Fiber AOF","ACTIVE",
AI187="Projet OCM (HUAWEI)","PLANNED WORKS",
AI187="Projet OCM (NOKIA)","PLANNED WORKS",
AI187="ACCESS-ISSUE","ACCESS-ISSUE",
AI187="Projet OCM (ZTE, NOKIA, autres projets)","PLANNED WORKS",
AI187="No root CAuse","No root cause",
AI187="ODU HS","ACTIVE",
AI187="IP &amp; VLAN","ACTIVE",
AI187="Warehouse HUAWEI","SPARE-ISSUE",
AI187="SPARE-HS","SPARE-ISSUE",
AI187="Power Telco","ACTIVE", AI187="no impacts","no impacts"
),"")</f>
        <v>ACTIVE</v>
      </c>
      <c r="AK187" s="23" t="s">
        <v>5658</v>
      </c>
      <c r="AL187" s="127" t="str">
        <f>IFERROR(MID(AM187, SEARCH("CTR_", AM187), 7), IFERROR(MID(AM187, SEARCH("SUO_", AM187), 7), IFERROR(MID(AM187, SEARCH("SUD_", AM187), 7), IFERROR(MID(AM187, SEARCH("NRO_", AM187), 7), IFERROR(MID(AM187, SEARCH("ADM_", AM187), 7), IFERROR(MID(AM187, SEARCH("NRD_", AM187), 7), IFERROR(MID(AM187, SEARCH("EXN_", AM187), 7), IFERROR(MID(AM187, SEARCH("LIT_", AM187), 7), IFERROR(MID(AM187, SEARCH("EST_", AM187), 7), MID(AM187, SEARCH("OST_",AM187), 7))))))))))</f>
        <v>LIT_620</v>
      </c>
      <c r="AM187" s="9" t="s">
        <v>5907</v>
      </c>
      <c r="AN187" s="9" t="s">
        <v>5537</v>
      </c>
      <c r="AO187" s="23" t="str">
        <f>_xlfn.XLOOKUP(B187,'INCIDENT-05-03-2026'!E:E,'INCIDENT-05-03-2026'!F:F,"")</f>
        <v xml:space="preserve">(05/03/2026 incident) :impacted by LIT_620_Z_Notre-Dame-de-Yassa  ,Plantage MPR || Action reset MPR </v>
      </c>
      <c r="AP187" s="7" t="s">
        <v>5537</v>
      </c>
      <c r="AQ187" s="6"/>
      <c r="AR187" s="7"/>
      <c r="AS187" s="3" t="str">
        <f>_xlfn.XLOOKUP(B187,'[3]tt num | region | site id'!$C:$C,'[3]tt num | region | site id'!$Q:$Q,"")</f>
        <v/>
      </c>
      <c r="AT187" s="24" t="str">
        <f>_xlfn.XLOOKUP(B187,'[4]Cells Huawei 03052026 12h'!$B:$B,'[4]Cells Huawei 03052026 12h'!$T:$T,"")</f>
        <v/>
      </c>
      <c r="AU187" s="24" t="str">
        <f>_xlfn.XLOOKUP(B187,'[5]cells down 02052026 8h50'!$B:$B,'[5]cells down 02052026 8h50'!$R:$R,"")</f>
        <v/>
      </c>
      <c r="AV187" s="24" t="str">
        <f>_xlfn.XLOOKUP(B187,'[5]cells down 02052026 13h50'!$B:$B,'[5]cells down 02052026 13h50'!$R:$R,"")</f>
        <v/>
      </c>
      <c r="AW187" s="24" t="str">
        <f>_xlfn.XLOOKUP(B187,'[5]cells down 02052026 13h50'!$B:$B,'[5]cells down 02052026 13h50'!$R:$R,"")</f>
        <v/>
      </c>
      <c r="AX187" s="24" t="str">
        <f>_xlfn.XLOOKUP(B187,'[6]cell downs 03052026 8h40 '!$B:$B,'[6]cell downs 03052026 8h40 '!$R:$R,"")</f>
        <v/>
      </c>
      <c r="AY187" s="24" t="str">
        <f>_xlfn.XLOOKUP(B187,'[7]ALL SITES DOWN'!$D:$D,'[7]ALL SITES DOWN'!$J:$J,"")</f>
        <v/>
      </c>
      <c r="AZ187" s="24" t="str">
        <f>_xlfn.XLOOKUP(B187,'[8]ALL SITES DOWN'!$D:$D,'[8]ALL SITES DOWN'!$J:$J,"")</f>
        <v/>
      </c>
      <c r="BA187" s="9" t="str">
        <f>_xlfn.XLOOKUP(B187,[9]sheet1!$AC:$AC,[9]sheet1!$AF:$AF,"")</f>
        <v/>
      </c>
      <c r="BB187" s="14" t="s">
        <v>5537</v>
      </c>
      <c r="BC187" s="14" t="s">
        <v>5537</v>
      </c>
      <c r="BD187" s="14" t="str">
        <f>_xlfn.XLOOKUP(B187,'[10]cell downs 18042026 17h'!$B:$B,'[10]cell downs 18042026 17h'!$B:$B,"")</f>
        <v/>
      </c>
      <c r="BE187" s="14" t="str">
        <f>_xlfn.XLOOKUP(B187,'[11]Cells Huawei 19042026 15h'!$B:$B,'[11]Cells Huawei 19042026 15h'!$B:$B,"")</f>
        <v/>
      </c>
      <c r="BF187" s="9" t="str">
        <f>_xlfn.XLOOKUP(B187,'[12]cells down 19042026 9H40'!$B:$B,'[12]cells down 19042026 9H40'!$B:$B,"")</f>
        <v/>
      </c>
      <c r="BG187" s="9" t="s">
        <v>2865</v>
      </c>
      <c r="BH187" s="9" t="s">
        <v>5459</v>
      </c>
    </row>
    <row r="188" spans="1:60" s="9" customFormat="1" x14ac:dyDescent="0.3">
      <c r="A188" s="1" t="s">
        <v>2420</v>
      </c>
      <c r="B188" s="8" t="s">
        <v>2421</v>
      </c>
      <c r="C188" s="3" t="str">
        <f>_xlfn.XLOOKUP(B188,'[1]daily break down'!$D:$D,'[1]daily break down'!$E:$E,"")</f>
        <v>Douala</v>
      </c>
      <c r="D188" s="1" t="s">
        <v>11</v>
      </c>
      <c r="E188" s="1" t="s">
        <v>12</v>
      </c>
      <c r="F188" s="3" t="s">
        <v>31</v>
      </c>
      <c r="G188" s="1" t="s">
        <v>32</v>
      </c>
      <c r="H188" s="42" t="str">
        <f>_xlfn.XLOOKUP(B188,[2]CALCULATION!$B:$B,[2]CALCULATION!$H:$H,"")</f>
        <v>ZTE</v>
      </c>
      <c r="I188" s="34">
        <v>0.21480568325471711</v>
      </c>
      <c r="J188" s="34">
        <v>0.3226008966050572</v>
      </c>
      <c r="K188" s="34">
        <v>2.8892826874181376E-3</v>
      </c>
      <c r="L188" s="34">
        <v>2.1161677125156593</v>
      </c>
      <c r="M188" s="34">
        <v>0.81176358961627493</v>
      </c>
      <c r="N188" s="34">
        <v>0.97377744105149866</v>
      </c>
      <c r="O188" s="34">
        <v>3.686510688205745E-2</v>
      </c>
      <c r="P188" s="34">
        <v>3.1233324201773236</v>
      </c>
      <c r="Q188" s="34">
        <v>1.9342677487565385</v>
      </c>
      <c r="R188" s="34">
        <v>0.1219919356909883</v>
      </c>
      <c r="S188" s="35">
        <v>0.10697479974774028</v>
      </c>
      <c r="T188" s="35">
        <v>0</v>
      </c>
      <c r="U188" s="35">
        <v>0.30904623708383588</v>
      </c>
      <c r="V188" s="35">
        <v>1.2065787183284673</v>
      </c>
      <c r="W188" s="35">
        <v>0</v>
      </c>
      <c r="X188" s="35">
        <v>0.39838214437567288</v>
      </c>
      <c r="Y188" s="35">
        <v>0</v>
      </c>
      <c r="Z188" s="35">
        <v>5.7569849300722256</v>
      </c>
      <c r="AA188" s="35">
        <v>0.91573444600314136</v>
      </c>
      <c r="AB188" s="35">
        <v>0.7656548037985671</v>
      </c>
      <c r="AC188" s="35">
        <v>3.0902387894069827</v>
      </c>
      <c r="AD188" s="35">
        <v>1.999330114458399</v>
      </c>
      <c r="AE188" s="58" t="s">
        <v>5560</v>
      </c>
      <c r="AF188" s="58"/>
      <c r="AG188" s="57" t="str" cm="1">
        <f t="array" ref="AG188">IFERROR(_xlfn.IFS(
AI188="MPR ISSUE","PDH",
AI188="BSS Hardware Issue","BSS",
AI188="Sites strategiques, MLL, Pylone, etc.","ENVTECH",
AI188="AKTIVCO DEFAUT GE &amp; POWER Cabinet","AKTIVCO",
AI188="AKTIVCO Coupure ENEO &amp; Baisse de tension","AKTIVCO GRID ONLY",
AI188="Coupure ENEO &amp; Baisse de tension","IHS GRID ONLY",
AI188="Defaut GE &amp; POWER Cabinet","IHS",
AI188="Sharing","Partners",
AI188="Sites strategiques &amp; DataCenter","SST &amp; DC",
AI188="Exclu","Exclu",
AI188="SAT","SAT",
AI188="SPARE-ISSUE","SPARE-ISSUE",
AI188="Fiber CAmtel","TRANS_FO_CAMTEL",
AI188="Fiber AOF","Fiber AOF",
AI188="Projet OCM (HUAWEI)","TRAVAUX-HUAWEI",
AI188="Projet OCM (NOKIA)","TRAVAUX-NOKIA",
AI188="ACCESS-ISSUE","ACCESS-ISSUE",
AI188="Projet OCM (ZTE, NOKIA, autres projets)","TRAVAUX OCM",
AI188="No root CAuse","No root cause",
AI188="ODU HS","PDH",
AI188="IP &amp; VLAN","PDH",
AI188="Warehouse HUAWEI","SPARE-ISSUE",
AI188="SPARE-HS","SPARE-ISSUE",
AI188="Power Telco","BSS",AI188="no impacts","no impacts"
),"")</f>
        <v>PDH</v>
      </c>
      <c r="AH188" s="57" t="str" cm="1">
        <f t="array" ref="AH188">IFERROR(_xlfn.IFS(
AI188="MPR ISSUE","TX ISSUE",
AI188="BSS Hardware Issue","RAN ISSUE",
AI188="Sites strategiques, MLL, Pylone, etc.","ENVTECH",
AI188="AKTIVCO DEFAUT GE &amp; POWER Cabinet","POWER ISSUE",
AI188="AKTIVCO Coupure ENEO &amp; Baisse de tension","POWER ISSUE",
AI188="Coupure ENEO &amp; Baisse de tension","POWER ISSUE",
AI188="Defaut GE &amp; POWER Cabinet","POWER ISSUE",
AI188="Sharing","POWER ISSUE",
AI188="Sites strategiques &amp; DataCenter","POWER ISSUE",
AI188="Exclu","Exclu",
AI188="SAT","TX ISSUE",
AI188="SPARE-ISSUE","SPARE-ISSUE",
AI188="Fiber CAmtel","TX ISSUE",
AI188="Fiber AOF","TX ISSUE",
AI188="Projet OCM (HUAWEI)","TRAVAUX-HUAWEI",
AI188="Projet OCM (NOKIA)","TRAVAUX -NOKIA",
AI188="ACCESS-ISSUE","ACCESS-ISSUE",
AI188="Projet OCM (ZTE, NOKIA, autres projets)","TRAVAUX OCM",
AI188="No root CAuse","No root cause",
AI188="ODU HS","TX ISSUE",
AI188="IP &amp; VLAN","TX ISSUE",
AI188="Warehouse HUAWEI","SPARE-ISSUE",
AI188="SPARE-HS","SPARE-ISSUE",
AI188="Power Telco","RAN ISSUE",AI188="no impacts","no impacts"
),"")</f>
        <v>TX ISSUE</v>
      </c>
      <c r="AI188" s="85" t="s">
        <v>5914</v>
      </c>
      <c r="AJ188" s="57" t="str" cm="1">
        <f t="array" ref="AJ188">IFERROR(_xlfn.IFS(
AI188="MPR ISSUE","ACTIVE",
AI188="BSS Hardware Issue","ACTIVE",
AI188="Sites strategiques, MLL, Pylone, etc.","PASSIVE",
AI188="AKTIVCO DEFAUT GE &amp; POWER Cabinet","PASSIVE",
AI188="AKTIVCO Coupure ENEO &amp; Baisse de tension","PASSIVE",
AI188="Coupure ENEO &amp; Baisse de tension","PASSIVE",
AI188="Defaut GE &amp; POWER Cabinet","PASSIVE",
AI188="Sharing","PASSIVE",
AI188="Sites strategiques &amp; DataCenter","PASSIVE",
AI188="Exclu","Exclu",
AI188="SAT","ACTIVE",
AI188="SPARE-ISSUE","SPARE-ISSUE",
AI188="Fiber CAmtel","ACTIVE",
AI188="Fiber AOF","ACTIVE",
AI188="Projet OCM (HUAWEI)","PLANNED WORKS",
AI188="Projet OCM (NOKIA)","PLANNED WORKS",
AI188="ACCESS-ISSUE","ACCESS-ISSUE",
AI188="Projet OCM (ZTE, NOKIA, autres projets)","PLANNED WORKS",
AI188="No root CAuse","No root cause",
AI188="ODU HS","ACTIVE",
AI188="IP &amp; VLAN","ACTIVE",
AI188="Warehouse HUAWEI","SPARE-ISSUE",
AI188="SPARE-HS","SPARE-ISSUE",
AI188="Power Telco","ACTIVE", AI188="no impacts","no impacts"
),"")</f>
        <v>ACTIVE</v>
      </c>
      <c r="AK188" s="23" t="s">
        <v>5658</v>
      </c>
      <c r="AL188" s="127" t="str">
        <f>IFERROR(MID(AM188, SEARCH("CTR_", AM188), 7), IFERROR(MID(AM188, SEARCH("SUO_", AM188), 7), IFERROR(MID(AM188, SEARCH("SUD_", AM188), 7), IFERROR(MID(AM188, SEARCH("NRO_", AM188), 7), IFERROR(MID(AM188, SEARCH("ADM_", AM188), 7), IFERROR(MID(AM188, SEARCH("NRD_", AM188), 7), IFERROR(MID(AM188, SEARCH("EXN_", AM188), 7), IFERROR(MID(AM188, SEARCH("LIT_", AM188), 7), IFERROR(MID(AM188, SEARCH("EST_", AM188), 7), MID(AM188, SEARCH("OST_",AM188), 7))))))))))</f>
        <v>LIT_620</v>
      </c>
      <c r="AM188" s="9" t="s">
        <v>5907</v>
      </c>
      <c r="AN188" s="9" t="s">
        <v>5537</v>
      </c>
      <c r="AO188" s="23" t="str">
        <f>_xlfn.XLOOKUP(B188,'INCIDENT-05-03-2026'!E:E,'INCIDENT-05-03-2026'!F:F,"")</f>
        <v xml:space="preserve">(05/03/2026 incident) :impacted by LIT_620_Z_Notre-Dame-de-Yassa  ,Plantage MPR || Action reset MPR </v>
      </c>
      <c r="AP188" s="7" t="s">
        <v>5537</v>
      </c>
      <c r="AQ188" s="6"/>
      <c r="AR188" s="7"/>
      <c r="AS188" s="3" t="str">
        <f>_xlfn.XLOOKUP(B188,'[3]tt num | region | site id'!$C:$C,'[3]tt num | region | site id'!$Q:$Q,"")</f>
        <v/>
      </c>
      <c r="AT188" s="24" t="str">
        <f>_xlfn.XLOOKUP(B188,'[4]Cells Huawei 03052026 12h'!$B:$B,'[4]Cells Huawei 03052026 12h'!$T:$T,"")</f>
        <v/>
      </c>
      <c r="AU188" s="24" t="str">
        <f>_xlfn.XLOOKUP(B188,'[5]cells down 02052026 8h50'!$B:$B,'[5]cells down 02052026 8h50'!$R:$R,"")</f>
        <v/>
      </c>
      <c r="AV188" s="24" t="str">
        <f>_xlfn.XLOOKUP(B188,'[5]cells down 02052026 13h50'!$B:$B,'[5]cells down 02052026 13h50'!$R:$R,"")</f>
        <v/>
      </c>
      <c r="AW188" s="24" t="str">
        <f>_xlfn.XLOOKUP(B188,'[5]cells down 02052026 13h50'!$B:$B,'[5]cells down 02052026 13h50'!$R:$R,"")</f>
        <v/>
      </c>
      <c r="AX188" s="24" t="str">
        <f>_xlfn.XLOOKUP(B188,'[6]cell downs 03052026 8h40 '!$B:$B,'[6]cell downs 03052026 8h40 '!$R:$R,"")</f>
        <v/>
      </c>
      <c r="AY188" s="24" t="str">
        <f>_xlfn.XLOOKUP(B188,'[7]ALL SITES DOWN'!$D:$D,'[7]ALL SITES DOWN'!$J:$J,"")</f>
        <v/>
      </c>
      <c r="AZ188" s="24" t="str">
        <f>_xlfn.XLOOKUP(B188,'[8]ALL SITES DOWN'!$D:$D,'[8]ALL SITES DOWN'!$J:$J,"")</f>
        <v/>
      </c>
      <c r="BA188" s="9" t="str">
        <f>_xlfn.XLOOKUP(B188,[9]sheet1!$AC:$AC,[9]sheet1!$AF:$AF,"")</f>
        <v/>
      </c>
      <c r="BB188" s="14" t="s">
        <v>5537</v>
      </c>
      <c r="BC188" s="14" t="s">
        <v>5537</v>
      </c>
      <c r="BD188" s="14" t="str">
        <f>_xlfn.XLOOKUP(B188,'[10]cell downs 18042026 17h'!$B:$B,'[10]cell downs 18042026 17h'!$B:$B,"")</f>
        <v/>
      </c>
      <c r="BE188" s="14" t="str">
        <f>_xlfn.XLOOKUP(B188,'[11]Cells Huawei 19042026 15h'!$B:$B,'[11]Cells Huawei 19042026 15h'!$B:$B,"")</f>
        <v/>
      </c>
      <c r="BF188" s="9" t="str">
        <f>_xlfn.XLOOKUP(B188,'[12]cells down 19042026 9H40'!$B:$B,'[12]cells down 19042026 9H40'!$B:$B,"")</f>
        <v/>
      </c>
      <c r="BG188" s="9" t="s">
        <v>2421</v>
      </c>
      <c r="BH188" s="9" t="s">
        <v>5537</v>
      </c>
    </row>
    <row r="189" spans="1:60" s="9" customFormat="1" ht="18" customHeight="1" x14ac:dyDescent="0.3">
      <c r="A189" s="1" t="s">
        <v>861</v>
      </c>
      <c r="B189" s="8" t="s">
        <v>862</v>
      </c>
      <c r="C189" s="3" t="str">
        <f>_xlfn.XLOOKUP(B189,'[1]daily break down'!$D:$D,'[1]daily break down'!$E:$E,"")</f>
        <v>Yaounde</v>
      </c>
      <c r="D189" s="1" t="s">
        <v>11</v>
      </c>
      <c r="E189" s="1" t="s">
        <v>145</v>
      </c>
      <c r="F189" s="3" t="s">
        <v>37</v>
      </c>
      <c r="G189" s="1" t="s">
        <v>38</v>
      </c>
      <c r="H189" s="42" t="str">
        <f>_xlfn.XLOOKUP(B189,[2]CALCULATION!$B:$B,[2]CALCULATION!$H:$H,"")</f>
        <v>ZTE</v>
      </c>
      <c r="I189" s="34">
        <v>0.50417982895446489</v>
      </c>
      <c r="J189" s="34">
        <v>0.65221097898885139</v>
      </c>
      <c r="K189" s="34">
        <v>2.7409305059740374</v>
      </c>
      <c r="L189" s="34">
        <v>0.62508382486809155</v>
      </c>
      <c r="M189" s="34">
        <v>1.9757521409228018</v>
      </c>
      <c r="N189" s="34">
        <v>0.86740903396654989</v>
      </c>
      <c r="O189" s="34">
        <v>9.5292823449846339E-2</v>
      </c>
      <c r="P189" s="34">
        <v>3.3743254773380364</v>
      </c>
      <c r="Q189" s="34">
        <v>2.2478797658896279</v>
      </c>
      <c r="R189" s="34">
        <v>19.202886143713634</v>
      </c>
      <c r="S189" s="35">
        <v>0.36422796939785873</v>
      </c>
      <c r="T189" s="35">
        <v>6.2725970442281551E-2</v>
      </c>
      <c r="U189" s="35">
        <v>18.988829533748245</v>
      </c>
      <c r="V189" s="35">
        <v>3.8612944557162056E-2</v>
      </c>
      <c r="W189" s="35">
        <v>6.2725970442281564E-2</v>
      </c>
      <c r="X189" s="35">
        <v>3.8202737755862352E-2</v>
      </c>
      <c r="Y189" s="35">
        <v>1.5942776507920198</v>
      </c>
      <c r="Z189" s="35">
        <v>0</v>
      </c>
      <c r="AA189" s="35">
        <v>0.9244771371133732</v>
      </c>
      <c r="AB189" s="35">
        <v>0.78578963384572365</v>
      </c>
      <c r="AC189" s="35">
        <v>3.0718732147430217</v>
      </c>
      <c r="AD189" s="35">
        <v>1.9977606275664674</v>
      </c>
      <c r="AE189" s="58" t="s">
        <v>5560</v>
      </c>
      <c r="AF189" s="58"/>
      <c r="AG189" s="57" t="str" cm="1">
        <f t="array" ref="AG189">IFERROR(_xlfn.IFS(
AI189="MPR ISSUE","PDH",
AI189="BSS Hardware Issue","BSS",
AI189="Sites strategiques, MLL, Pylone, etc.","ENVTECH",
AI189="AKTIVCO DEFAUT GE &amp; POWER Cabinet","AKTIVCO",
AI189="AKTIVCO Coupure ENEO &amp; Baisse de tension","AKTIVCO GRID ONLY",
AI189="Coupure ENEO &amp; Baisse de tension","IHS GRID ONLY",
AI189="Defaut GE &amp; POWER Cabinet","IHS",
AI189="Sharing","Partners",
AI189="Sites strategiques &amp; DataCenter","SST &amp; DC",
AI189="Exclu","Exclu",
AI189="SAT","SAT",
AI189="SPARE-ISSUE","SPARE-ISSUE",
AI189="Fiber CAmtel","TRANS_FO_CAMTEL",
AI189="Fiber AOF","Fiber AOF",
AI189="Projet OCM (HUAWEI)","TRAVAUX-HUAWEI",
AI189="Projet OCM (NOKIA)","TRAVAUX-NOKIA",
AI189="ACCESS-ISSUE","ACCESS-ISSUE",
AI189="Projet OCM (ZTE, NOKIA, autres projets)","TRAVAUX OCM",
AI189="No root CAuse","No root cause",
AI189="ODU HS","PDH",
AI189="IP &amp; VLAN","PDH",
AI189="Warehouse HUAWEI","SPARE-ISSUE",
AI189="SPARE-HS","SPARE-ISSUE",
AI189="Power Telco","BSS",AI189="no impacts","no impacts"
),"")</f>
        <v>No root cause</v>
      </c>
      <c r="AH189" s="57" t="str" cm="1">
        <f t="array" ref="AH189">IFERROR(_xlfn.IFS(
AI189="MPR ISSUE","TX ISSUE",
AI189="BSS Hardware Issue","RAN ISSUE",
AI189="Sites strategiques, MLL, Pylone, etc.","ENVTECH",
AI189="AKTIVCO DEFAUT GE &amp; POWER Cabinet","POWER ISSUE",
AI189="AKTIVCO Coupure ENEO &amp; Baisse de tension","POWER ISSUE",
AI189="Coupure ENEO &amp; Baisse de tension","POWER ISSUE",
AI189="Defaut GE &amp; POWER Cabinet","POWER ISSUE",
AI189="Sharing","POWER ISSUE",
AI189="Sites strategiques &amp; DataCenter","POWER ISSUE",
AI189="Exclu","Exclu",
AI189="SAT","TX ISSUE",
AI189="SPARE-ISSUE","SPARE-ISSUE",
AI189="Fiber CAmtel","TX ISSUE",
AI189="Fiber AOF","TX ISSUE",
AI189="Projet OCM (HUAWEI)","TRAVAUX-HUAWEI",
AI189="Projet OCM (NOKIA)","TRAVAUX -NOKIA",
AI189="ACCESS-ISSUE","ACCESS-ISSUE",
AI189="Projet OCM (ZTE, NOKIA, autres projets)","TRAVAUX OCM",
AI189="No root CAuse","No root cause",
AI189="ODU HS","TX ISSUE",
AI189="IP &amp; VLAN","TX ISSUE",
AI189="Warehouse HUAWEI","SPARE-ISSUE",
AI189="SPARE-HS","SPARE-ISSUE",
AI189="Power Telco","RAN ISSUE",AI189="no impacts","no impacts"
),"")</f>
        <v>No root cause</v>
      </c>
      <c r="AI189" s="85" t="s">
        <v>5912</v>
      </c>
      <c r="AJ189" s="57" t="str" cm="1">
        <f t="array" ref="AJ189">IFERROR(_xlfn.IFS(
AI189="MPR ISSUE","ACTIVE",
AI189="BSS Hardware Issue","ACTIVE",
AI189="Sites strategiques, MLL, Pylone, etc.","PASSIVE",
AI189="AKTIVCO DEFAUT GE &amp; POWER Cabinet","PASSIVE",
AI189="AKTIVCO Coupure ENEO &amp; Baisse de tension","PASSIVE",
AI189="Coupure ENEO &amp; Baisse de tension","PASSIVE",
AI189="Defaut GE &amp; POWER Cabinet","PASSIVE",
AI189="Sharing","PASSIVE",
AI189="Sites strategiques &amp; DataCenter","PASSIVE",
AI189="Exclu","Exclu",
AI189="SAT","ACTIVE",
AI189="SPARE-ISSUE","SPARE-ISSUE",
AI189="Fiber CAmtel","ACTIVE",
AI189="Fiber AOF","ACTIVE",
AI189="Projet OCM (HUAWEI)","PLANNED WORKS",
AI189="Projet OCM (NOKIA)","PLANNED WORKS",
AI189="ACCESS-ISSUE","ACCESS-ISSUE",
AI189="Projet OCM (ZTE, NOKIA, autres projets)","PLANNED WORKS",
AI189="No root CAuse","No root cause",
AI189="ODU HS","ACTIVE",
AI189="IP &amp; VLAN","ACTIVE",
AI189="Warehouse HUAWEI","SPARE-ISSUE",
AI189="SPARE-HS","SPARE-ISSUE",
AI189="Power Telco","ACTIVE", AI189="no impacts","no impacts"
),"")</f>
        <v>No root cause</v>
      </c>
      <c r="AK189" s="23" t="s">
        <v>5730</v>
      </c>
      <c r="AL189" s="23" t="str">
        <f t="shared" ref="AL189:AL198" si="10">B189</f>
        <v>CTR_310</v>
      </c>
      <c r="AN189" s="9" t="s">
        <v>5537</v>
      </c>
      <c r="AO189" s="23" t="str">
        <f>_xlfn.XLOOKUP(B189,'INCIDENT-05-03-2026'!E:E,'INCIDENT-05-03-2026'!F:F,"")</f>
        <v/>
      </c>
      <c r="AP189" s="7" t="s">
        <v>5537</v>
      </c>
      <c r="AQ189" s="6"/>
      <c r="AR189" s="7"/>
      <c r="AS189" s="3" t="str">
        <f>_xlfn.XLOOKUP(B189,'[3]tt num | region | site id'!$C:$C,'[3]tt num | region | site id'!$Q:$Q,"")</f>
        <v/>
      </c>
      <c r="AT189" s="24" t="str">
        <f>_xlfn.XLOOKUP(B189,'[4]Cells Huawei 03052026 12h'!$B:$B,'[4]Cells Huawei 03052026 12h'!$T:$T,"")</f>
        <v/>
      </c>
      <c r="AU189" s="24" t="str">
        <f>_xlfn.XLOOKUP(B189,'[5]cells down 02052026 8h50'!$B:$B,'[5]cells down 02052026 8h50'!$R:$R,"")</f>
        <v/>
      </c>
      <c r="AV189" s="24" t="str">
        <f>_xlfn.XLOOKUP(B189,'[5]cells down 02052026 13h50'!$B:$B,'[5]cells down 02052026 13h50'!$R:$R,"")</f>
        <v/>
      </c>
      <c r="AW189" s="24" t="str">
        <f>_xlfn.XLOOKUP(B189,'[5]cells down 02052026 13h50'!$B:$B,'[5]cells down 02052026 13h50'!$R:$R,"")</f>
        <v/>
      </c>
      <c r="AX189" s="24" t="str">
        <f>_xlfn.XLOOKUP(B189,'[6]cell downs 03052026 8h40 '!$B:$B,'[6]cell downs 03052026 8h40 '!$R:$R,"")</f>
        <v/>
      </c>
      <c r="AY189" s="24" t="str">
        <f>_xlfn.XLOOKUP(B189,'[7]ALL SITES DOWN'!$D:$D,'[7]ALL SITES DOWN'!$J:$J,"")</f>
        <v/>
      </c>
      <c r="AZ189" s="24" t="str">
        <f>_xlfn.XLOOKUP(B189,'[8]ALL SITES DOWN'!$D:$D,'[8]ALL SITES DOWN'!$J:$J,"")</f>
        <v/>
      </c>
      <c r="BA189" s="9" t="str">
        <f>_xlfn.XLOOKUP(B189,[9]sheet1!$AC:$AC,[9]sheet1!$AF:$AF,"")</f>
        <v>(05/03/2026 ticket)..INC-20260503-00017369</v>
      </c>
      <c r="BB189" s="14" t="s">
        <v>5537</v>
      </c>
      <c r="BC189" s="14" t="s">
        <v>5537</v>
      </c>
      <c r="BD189" s="14" t="str">
        <f>_xlfn.XLOOKUP(B189,'[10]cell downs 18042026 17h'!$B:$B,'[10]cell downs 18042026 17h'!$B:$B,"")</f>
        <v/>
      </c>
      <c r="BE189" s="14" t="str">
        <f>_xlfn.XLOOKUP(B189,'[11]Cells Huawei 19042026 15h'!$B:$B,'[11]Cells Huawei 19042026 15h'!$B:$B,"")</f>
        <v/>
      </c>
      <c r="BF189" s="9" t="str">
        <f>_xlfn.XLOOKUP(B189,'[12]cells down 19042026 9H40'!$B:$B,'[12]cells down 19042026 9H40'!$B:$B,"")</f>
        <v/>
      </c>
      <c r="BG189" s="9" t="s">
        <v>862</v>
      </c>
      <c r="BH189" s="9" t="s">
        <v>12</v>
      </c>
    </row>
    <row r="190" spans="1:60" s="9" customFormat="1" ht="22.5" customHeight="1" x14ac:dyDescent="0.3">
      <c r="A190" s="1" t="s">
        <v>1628</v>
      </c>
      <c r="B190" s="1" t="s">
        <v>1629</v>
      </c>
      <c r="C190" s="3" t="str">
        <f>_xlfn.XLOOKUP(B190,'[1]daily break down'!$D:$D,'[1]daily break down'!$E:$E,"")</f>
        <v>Douala</v>
      </c>
      <c r="D190" s="1" t="s">
        <v>21</v>
      </c>
      <c r="E190" s="1" t="s">
        <v>30</v>
      </c>
      <c r="F190" s="3" t="s">
        <v>31</v>
      </c>
      <c r="G190" s="1" t="s">
        <v>32</v>
      </c>
      <c r="H190" s="42" t="str">
        <f>_xlfn.XLOOKUP(B190,[2]CALCULATION!$B:$B,[2]CALCULATION!$H:$H,"")</f>
        <v>ZTE</v>
      </c>
      <c r="I190" s="34">
        <v>11.803807717880451</v>
      </c>
      <c r="J190" s="34">
        <v>11.495867255652296</v>
      </c>
      <c r="K190" s="34">
        <v>34.0139555920818</v>
      </c>
      <c r="L190" s="34">
        <v>0</v>
      </c>
      <c r="M190" s="34">
        <v>9.9608377350306618</v>
      </c>
      <c r="N190" s="34">
        <v>0.32340347512933976</v>
      </c>
      <c r="O190" s="34">
        <v>26.663138888175482</v>
      </c>
      <c r="P190" s="34">
        <v>6.7139617273487371</v>
      </c>
      <c r="Q190" s="34">
        <v>3.9261963057132179</v>
      </c>
      <c r="R190" s="34">
        <v>0.81135338281497393</v>
      </c>
      <c r="S190" s="35">
        <v>1.0646471650786318</v>
      </c>
      <c r="T190" s="35">
        <v>2.1525156021265119</v>
      </c>
      <c r="U190" s="35">
        <v>0</v>
      </c>
      <c r="V190" s="35">
        <v>0.28136619553523801</v>
      </c>
      <c r="W190" s="35">
        <v>2.1525156021265119</v>
      </c>
      <c r="X190" s="35">
        <v>1.5634586354595605</v>
      </c>
      <c r="Y190" s="35">
        <v>17.97046439690326</v>
      </c>
      <c r="Z190" s="35">
        <v>29.527666486889082</v>
      </c>
      <c r="AA190" s="35">
        <v>1.5272232413702143</v>
      </c>
      <c r="AB190" s="35">
        <v>1.3660871235689942</v>
      </c>
      <c r="AC190" s="35">
        <v>2.4383121893242459</v>
      </c>
      <c r="AD190" s="35">
        <v>1.9482504501573774</v>
      </c>
      <c r="AE190" s="58" t="s">
        <v>5560</v>
      </c>
      <c r="AF190" s="58"/>
      <c r="AG190" s="57" t="str" cm="1">
        <f t="array" ref="AG190">IFERROR(_xlfn.IFS(
AI190="MPR ISSUE","PDH",
AI190="BSS Hardware Issue","BSS",
AI190="Sites strategiques, MLL, Pylone, etc.","ENVTECH",
AI190="AKTIVCO DEFAUT GE &amp; POWER Cabinet","AKTIVCO",
AI190="AKTIVCO Coupure ENEO &amp; Baisse de tension","AKTIVCO GRID ONLY",
AI190="Coupure ENEO &amp; Baisse de tension","IHS GRID ONLY",
AI190="Defaut GE &amp; POWER Cabinet","IHS",
AI190="Sharing","Partners",
AI190="Sites strategiques &amp; DataCenter","SST &amp; DC",
AI190="Exclu","Exclu",
AI190="SAT","SAT",
AI190="SPARE-ISSUE","SPARE-ISSUE",
AI190="Fiber CAmtel","TRANS_FO_CAMTEL",
AI190="Fiber AOF","Fiber AOF",
AI190="Projet OCM (HUAWEI)","TRAVAUX-HUAWEI",
AI190="Projet OCM (NOKIA)","TRAVAUX-NOKIA",
AI190="ACCESS-ISSUE","ACCESS-ISSUE",
AI190="Projet OCM (ZTE, NOKIA, autres projets)","TRAVAUX OCM",
AI190="No root CAuse","No root cause",
AI190="ODU HS","PDH",
AI190="IP &amp; VLAN","PDH",
AI190="Warehouse HUAWEI","SPARE-ISSUE",
AI190="SPARE-HS","SPARE-ISSUE",
AI190="Power Telco","BSS",AI190="no impacts","no impacts"
),"")</f>
        <v>No root cause</v>
      </c>
      <c r="AH190" s="57" t="str" cm="1">
        <f t="array" ref="AH190">IFERROR(_xlfn.IFS(
AI190="MPR ISSUE","TX ISSUE",
AI190="BSS Hardware Issue","RAN ISSUE",
AI190="Sites strategiques, MLL, Pylone, etc.","ENVTECH",
AI190="AKTIVCO DEFAUT GE &amp; POWER Cabinet","POWER ISSUE",
AI190="AKTIVCO Coupure ENEO &amp; Baisse de tension","POWER ISSUE",
AI190="Coupure ENEO &amp; Baisse de tension","POWER ISSUE",
AI190="Defaut GE &amp; POWER Cabinet","POWER ISSUE",
AI190="Sharing","POWER ISSUE",
AI190="Sites strategiques &amp; DataCenter","POWER ISSUE",
AI190="Exclu","Exclu",
AI190="SAT","TX ISSUE",
AI190="SPARE-ISSUE","SPARE-ISSUE",
AI190="Fiber CAmtel","TX ISSUE",
AI190="Fiber AOF","TX ISSUE",
AI190="Projet OCM (HUAWEI)","TRAVAUX-HUAWEI",
AI190="Projet OCM (NOKIA)","TRAVAUX -NOKIA",
AI190="ACCESS-ISSUE","ACCESS-ISSUE",
AI190="Projet OCM (ZTE, NOKIA, autres projets)","TRAVAUX OCM",
AI190="No root CAuse","No root cause",
AI190="ODU HS","TX ISSUE",
AI190="IP &amp; VLAN","TX ISSUE",
AI190="Warehouse HUAWEI","SPARE-ISSUE",
AI190="SPARE-HS","SPARE-ISSUE",
AI190="Power Telco","RAN ISSUE",AI190="no impacts","no impacts"
),"")</f>
        <v>No root cause</v>
      </c>
      <c r="AI190" s="85" t="s">
        <v>5912</v>
      </c>
      <c r="AJ190" s="57" t="str" cm="1">
        <f t="array" ref="AJ190">IFERROR(_xlfn.IFS(
AI190="MPR ISSUE","ACTIVE",
AI190="BSS Hardware Issue","ACTIVE",
AI190="Sites strategiques, MLL, Pylone, etc.","PASSIVE",
AI190="AKTIVCO DEFAUT GE &amp; POWER Cabinet","PASSIVE",
AI190="AKTIVCO Coupure ENEO &amp; Baisse de tension","PASSIVE",
AI190="Coupure ENEO &amp; Baisse de tension","PASSIVE",
AI190="Defaut GE &amp; POWER Cabinet","PASSIVE",
AI190="Sharing","PASSIVE",
AI190="Sites strategiques &amp; DataCenter","PASSIVE",
AI190="Exclu","Exclu",
AI190="SAT","ACTIVE",
AI190="SPARE-ISSUE","SPARE-ISSUE",
AI190="Fiber CAmtel","ACTIVE",
AI190="Fiber AOF","ACTIVE",
AI190="Projet OCM (HUAWEI)","PLANNED WORKS",
AI190="Projet OCM (NOKIA)","PLANNED WORKS",
AI190="ACCESS-ISSUE","ACCESS-ISSUE",
AI190="Projet OCM (ZTE, NOKIA, autres projets)","PLANNED WORKS",
AI190="No root CAuse","No root cause",
AI190="ODU HS","ACTIVE",
AI190="IP &amp; VLAN","ACTIVE",
AI190="Warehouse HUAWEI","SPARE-ISSUE",
AI190="SPARE-HS","SPARE-ISSUE",
AI190="Power Telco","ACTIVE", AI190="no impacts","no impacts"
),"")</f>
        <v>No root cause</v>
      </c>
      <c r="AK190" s="23" t="s">
        <v>5672</v>
      </c>
      <c r="AL190" s="23" t="str">
        <f t="shared" si="10"/>
        <v>LIT_791</v>
      </c>
      <c r="AN190" s="9" t="s">
        <v>5537</v>
      </c>
      <c r="AO190" s="23" t="str">
        <f>_xlfn.XLOOKUP(B190,'INCIDENT-05-03-2026'!E:E,'INCIDENT-05-03-2026'!F:F,"")</f>
        <v/>
      </c>
      <c r="AP190" s="7" t="s">
        <v>5537</v>
      </c>
      <c r="AQ190" s="6"/>
      <c r="AR190" s="7"/>
      <c r="AS190" s="3" t="str">
        <f>_xlfn.XLOOKUP(B190,'[3]tt num | region | site id'!$C:$C,'[3]tt num | region | site id'!$Q:$Q,"")</f>
        <v/>
      </c>
      <c r="AT190" s="24" t="str">
        <f>_xlfn.XLOOKUP(B190,'[4]Cells Huawei 03052026 12h'!$B:$B,'[4]Cells Huawei 03052026 12h'!$T:$T,"")</f>
        <v/>
      </c>
      <c r="AU190" s="24" t="str">
        <f>_xlfn.XLOOKUP(B190,'[5]cells down 02052026 8h50'!$B:$B,'[5]cells down 02052026 8h50'!$R:$R,"")</f>
        <v/>
      </c>
      <c r="AV190" s="24" t="str">
        <f>_xlfn.XLOOKUP(B190,'[5]cells down 02052026 13h50'!$B:$B,'[5]cells down 02052026 13h50'!$R:$R,"")</f>
        <v/>
      </c>
      <c r="AW190" s="24" t="str">
        <f>_xlfn.XLOOKUP(B190,'[5]cells down 02052026 13h50'!$B:$B,'[5]cells down 02052026 13h50'!$R:$R,"")</f>
        <v/>
      </c>
      <c r="AX190" s="24" t="str">
        <f>_xlfn.XLOOKUP(B190,'[6]cell downs 03052026 8h40 '!$B:$B,'[6]cell downs 03052026 8h40 '!$R:$R,"")</f>
        <v/>
      </c>
      <c r="AY190" s="24" t="str">
        <f>_xlfn.XLOOKUP(B190,'[7]ALL SITES DOWN'!$D:$D,'[7]ALL SITES DOWN'!$J:$J,"")</f>
        <v/>
      </c>
      <c r="AZ190" s="24" t="str">
        <f>_xlfn.XLOOKUP(B190,'[8]ALL SITES DOWN'!$D:$D,'[8]ALL SITES DOWN'!$J:$J,"")</f>
        <v/>
      </c>
      <c r="BA190" s="9" t="str">
        <f>_xlfn.XLOOKUP(B190,[9]sheet1!$AC:$AC,[9]sheet1!$AF:$AF,"")</f>
        <v>(05/03/2026 ticket)..INC-20260503-00015973</v>
      </c>
      <c r="BB190" s="14" t="s">
        <v>5537</v>
      </c>
      <c r="BC190" s="14" t="s">
        <v>5537</v>
      </c>
      <c r="BD190" s="14" t="str">
        <f>_xlfn.XLOOKUP(B190,'[10]cell downs 18042026 17h'!$B:$B,'[10]cell downs 18042026 17h'!$B:$B,"")</f>
        <v/>
      </c>
      <c r="BE190" s="14" t="str">
        <f>_xlfn.XLOOKUP(B190,'[11]Cells Huawei 19042026 15h'!$B:$B,'[11]Cells Huawei 19042026 15h'!$B:$B,"")</f>
        <v/>
      </c>
      <c r="BF190" s="9" t="str">
        <f>_xlfn.XLOOKUP(B190,'[12]cells down 19042026 9H40'!$B:$B,'[12]cells down 19042026 9H40'!$B:$B,"")</f>
        <v/>
      </c>
      <c r="BG190" s="9" t="s">
        <v>5537</v>
      </c>
      <c r="BH190" s="9" t="s">
        <v>12</v>
      </c>
    </row>
    <row r="191" spans="1:60" s="9" customFormat="1" x14ac:dyDescent="0.3">
      <c r="A191" s="1" t="s">
        <v>850</v>
      </c>
      <c r="B191" s="8" t="s">
        <v>851</v>
      </c>
      <c r="C191" s="3" t="str">
        <f>_xlfn.XLOOKUP(B191,'[1]daily break down'!$D:$D,'[1]daily break down'!$E:$E,"")</f>
        <v>SUD-OUEST</v>
      </c>
      <c r="D191" s="1" t="s">
        <v>21</v>
      </c>
      <c r="E191" s="1" t="s">
        <v>22</v>
      </c>
      <c r="F191" s="3" t="s">
        <v>13</v>
      </c>
      <c r="G191" s="1" t="s">
        <v>63</v>
      </c>
      <c r="H191" s="40" t="str">
        <f>_xlfn.XLOOKUP(B191,[2]CALCULATION!$B:$B,[2]CALCULATION!$H:$H,"")</f>
        <v>Huawei</v>
      </c>
      <c r="I191" s="34">
        <v>0</v>
      </c>
      <c r="J191" s="34">
        <v>0</v>
      </c>
      <c r="K191" s="34">
        <v>0</v>
      </c>
      <c r="L191" s="34">
        <v>0</v>
      </c>
      <c r="M191" s="34">
        <v>3.2080847123415879</v>
      </c>
      <c r="N191" s="34">
        <v>1.6494772181843604</v>
      </c>
      <c r="O191" s="34">
        <v>7.9436190370199151</v>
      </c>
      <c r="P191" s="34">
        <v>5.2270155778708052</v>
      </c>
      <c r="Q191" s="34">
        <v>0</v>
      </c>
      <c r="R191" s="34">
        <v>0.70650095738700402</v>
      </c>
      <c r="S191" s="35">
        <v>10.108137646854034</v>
      </c>
      <c r="T191" s="35">
        <v>11.876717518041966</v>
      </c>
      <c r="U191" s="35">
        <v>2.7456032964931962</v>
      </c>
      <c r="V191" s="35">
        <v>3.8645047698133448</v>
      </c>
      <c r="W191" s="35">
        <v>11.876717518041966</v>
      </c>
      <c r="X191" s="35">
        <v>9.8104880248150135</v>
      </c>
      <c r="Y191" s="35">
        <v>0</v>
      </c>
      <c r="Z191" s="35">
        <v>0.39048120468106606</v>
      </c>
      <c r="AA191" s="35">
        <v>4.5387056420832188</v>
      </c>
      <c r="AB191" s="35">
        <v>3.8657279904525836</v>
      </c>
      <c r="AC191" s="35">
        <v>0</v>
      </c>
      <c r="AD191" s="35">
        <v>1.9458962198194802</v>
      </c>
      <c r="AE191" s="58" t="s">
        <v>5560</v>
      </c>
      <c r="AF191" s="58"/>
      <c r="AG191" s="57" t="str" cm="1">
        <f t="array" ref="AG191">IFERROR(_xlfn.IFS(
AI191="MPR ISSUE","PDH",
AI191="BSS Hardware Issue","BSS",
AI191="Sites strategiques, MLL, Pylone, etc.","ENVTECH",
AI191="AKTIVCO DEFAUT GE &amp; POWER Cabinet","AKTIVCO",
AI191="AKTIVCO Coupure ENEO &amp; Baisse de tension","AKTIVCO GRID ONLY",
AI191="Coupure ENEO &amp; Baisse de tension","IHS GRID ONLY",
AI191="Defaut GE &amp; POWER Cabinet","IHS",
AI191="Sharing","Partners",
AI191="Sites strategiques &amp; DataCenter","SST &amp; DC",
AI191="Exclu","Exclu",
AI191="SAT","SAT",
AI191="SPARE-ISSUE","SPARE-ISSUE",
AI191="Fiber CAmtel","TRANS_FO_CAMTEL",
AI191="Fiber AOF","Fiber AOF",
AI191="Projet OCM (HUAWEI)","TRAVAUX-HUAWEI",
AI191="Projet OCM (NOKIA)","TRAVAUX-NOKIA",
AI191="ACCESS-ISSUE","ACCESS-ISSUE",
AI191="Projet OCM (ZTE, NOKIA, autres projets)","TRAVAUX OCM",
AI191="No root CAuse","No root cause",
AI191="ODU HS","PDH",
AI191="IP &amp; VLAN","PDH",
AI191="Warehouse HUAWEI","SPARE-ISSUE",
AI191="SPARE-HS","SPARE-ISSUE",
AI191="Power Telco","BSS",AI191="no impacts","no impacts"
),"")</f>
        <v>No root cause</v>
      </c>
      <c r="AH191" s="57" t="str" cm="1">
        <f t="array" ref="AH191">IFERROR(_xlfn.IFS(
AI191="MPR ISSUE","TX ISSUE",
AI191="BSS Hardware Issue","RAN ISSUE",
AI191="Sites strategiques, MLL, Pylone, etc.","ENVTECH",
AI191="AKTIVCO DEFAUT GE &amp; POWER Cabinet","POWER ISSUE",
AI191="AKTIVCO Coupure ENEO &amp; Baisse de tension","POWER ISSUE",
AI191="Coupure ENEO &amp; Baisse de tension","POWER ISSUE",
AI191="Defaut GE &amp; POWER Cabinet","POWER ISSUE",
AI191="Sharing","POWER ISSUE",
AI191="Sites strategiques &amp; DataCenter","POWER ISSUE",
AI191="Exclu","Exclu",
AI191="SAT","TX ISSUE",
AI191="SPARE-ISSUE","SPARE-ISSUE",
AI191="Fiber CAmtel","TX ISSUE",
AI191="Fiber AOF","TX ISSUE",
AI191="Projet OCM (HUAWEI)","TRAVAUX-HUAWEI",
AI191="Projet OCM (NOKIA)","TRAVAUX -NOKIA",
AI191="ACCESS-ISSUE","ACCESS-ISSUE",
AI191="Projet OCM (ZTE, NOKIA, autres projets)","TRAVAUX OCM",
AI191="No root CAuse","No root cause",
AI191="ODU HS","TX ISSUE",
AI191="IP &amp; VLAN","TX ISSUE",
AI191="Warehouse HUAWEI","SPARE-ISSUE",
AI191="SPARE-HS","SPARE-ISSUE",
AI191="Power Telco","RAN ISSUE",AI191="no impacts","no impacts"
),"")</f>
        <v>No root cause</v>
      </c>
      <c r="AI191" s="85" t="s">
        <v>5912</v>
      </c>
      <c r="AJ191" s="57" t="str" cm="1">
        <f t="array" ref="AJ191">IFERROR(_xlfn.IFS(
AI191="MPR ISSUE","ACTIVE",
AI191="BSS Hardware Issue","ACTIVE",
AI191="Sites strategiques, MLL, Pylone, etc.","PASSIVE",
AI191="AKTIVCO DEFAUT GE &amp; POWER Cabinet","PASSIVE",
AI191="AKTIVCO Coupure ENEO &amp; Baisse de tension","PASSIVE",
AI191="Coupure ENEO &amp; Baisse de tension","PASSIVE",
AI191="Defaut GE &amp; POWER Cabinet","PASSIVE",
AI191="Sharing","PASSIVE",
AI191="Sites strategiques &amp; DataCenter","PASSIVE",
AI191="Exclu","Exclu",
AI191="SAT","ACTIVE",
AI191="SPARE-ISSUE","SPARE-ISSUE",
AI191="Fiber CAmtel","ACTIVE",
AI191="Fiber AOF","ACTIVE",
AI191="Projet OCM (HUAWEI)","PLANNED WORKS",
AI191="Projet OCM (NOKIA)","PLANNED WORKS",
AI191="ACCESS-ISSUE","ACCESS-ISSUE",
AI191="Projet OCM (ZTE, NOKIA, autres projets)","PLANNED WORKS",
AI191="No root CAuse","No root cause",
AI191="ODU HS","ACTIVE",
AI191="IP &amp; VLAN","ACTIVE",
AI191="Warehouse HUAWEI","SPARE-ISSUE",
AI191="SPARE-HS","SPARE-ISSUE",
AI191="Power Telco","ACTIVE", AI191="no impacts","no impacts"
),"")</f>
        <v>No root cause</v>
      </c>
      <c r="AK191" s="23" t="s">
        <v>5537</v>
      </c>
      <c r="AL191" s="23" t="str">
        <f t="shared" si="10"/>
        <v>SUO_236</v>
      </c>
      <c r="AN191" s="9" t="s">
        <v>5537</v>
      </c>
      <c r="AO191" s="23" t="str">
        <f>_xlfn.XLOOKUP(B191,'INCIDENT-05-03-2026'!E:E,'INCIDENT-05-03-2026'!F:F,"")</f>
        <v/>
      </c>
      <c r="AP191" s="7" t="s">
        <v>5537</v>
      </c>
      <c r="AQ191" s="6"/>
      <c r="AR191" s="7"/>
      <c r="AS191" s="3" t="str">
        <f>_xlfn.XLOOKUP(B191,'[3]tt num | region | site id'!$C:$C,'[3]tt num | region | site id'!$Q:$Q,"")</f>
        <v/>
      </c>
      <c r="AT191" s="24" t="str">
        <f>_xlfn.XLOOKUP(B191,'[4]Cells Huawei 03052026 12h'!$B:$B,'[4]Cells Huawei 03052026 12h'!$T:$T,"")</f>
        <v/>
      </c>
      <c r="AU191" s="24" t="str">
        <f>_xlfn.XLOOKUP(B191,'[5]cells down 02052026 8h50'!$B:$B,'[5]cells down 02052026 8h50'!$R:$R,"")</f>
        <v/>
      </c>
      <c r="AV191" s="24" t="str">
        <f>_xlfn.XLOOKUP(B191,'[5]cells down 02052026 13h50'!$B:$B,'[5]cells down 02052026 13h50'!$R:$R,"")</f>
        <v/>
      </c>
      <c r="AW191" s="24" t="str">
        <f>_xlfn.XLOOKUP(B191,'[5]cells down 02052026 13h50'!$B:$B,'[5]cells down 02052026 13h50'!$R:$R,"")</f>
        <v/>
      </c>
      <c r="AX191" s="24" t="str">
        <f>_xlfn.XLOOKUP(B191,'[6]cell downs 03052026 8h40 '!$B:$B,'[6]cell downs 03052026 8h40 '!$R:$R,"")</f>
        <v/>
      </c>
      <c r="AY191" s="24" t="str">
        <f>_xlfn.XLOOKUP(B191,'[7]ALL SITES DOWN'!$D:$D,'[7]ALL SITES DOWN'!$J:$J,"")</f>
        <v/>
      </c>
      <c r="AZ191" s="24" t="str">
        <f>_xlfn.XLOOKUP(B191,'[8]ALL SITES DOWN'!$D:$D,'[8]ALL SITES DOWN'!$J:$J,"")</f>
        <v/>
      </c>
      <c r="BA191" s="9" t="str">
        <f>_xlfn.XLOOKUP(B191,[9]sheet1!$AC:$AC,[9]sheet1!$AF:$AF,"")</f>
        <v/>
      </c>
      <c r="BB191" s="14" t="s">
        <v>5537</v>
      </c>
      <c r="BC191" s="14" t="s">
        <v>5537</v>
      </c>
      <c r="BD191" s="14" t="str">
        <f>_xlfn.XLOOKUP(B191,'[10]cell downs 18042026 17h'!$B:$B,'[10]cell downs 18042026 17h'!$B:$B,"")</f>
        <v/>
      </c>
      <c r="BE191" s="14" t="str">
        <f>_xlfn.XLOOKUP(B191,'[11]Cells Huawei 19042026 15h'!$B:$B,'[11]Cells Huawei 19042026 15h'!$B:$B,"")</f>
        <v/>
      </c>
      <c r="BF191" s="9" t="str">
        <f>_xlfn.XLOOKUP(B191,'[12]cells down 19042026 9H40'!$B:$B,'[12]cells down 19042026 9H40'!$B:$B,"")</f>
        <v/>
      </c>
      <c r="BG191" s="9" t="s">
        <v>5537</v>
      </c>
      <c r="BH191" s="9" t="s">
        <v>5459</v>
      </c>
    </row>
    <row r="192" spans="1:60" s="9" customFormat="1" x14ac:dyDescent="0.3">
      <c r="A192" s="1" t="s">
        <v>81</v>
      </c>
      <c r="B192" s="8" t="s">
        <v>82</v>
      </c>
      <c r="C192" s="3" t="str">
        <f>_xlfn.XLOOKUP(B192,'[1]daily break down'!$D:$D,'[1]daily break down'!$E:$E,"")</f>
        <v>Maroua</v>
      </c>
      <c r="D192" s="1" t="s">
        <v>11</v>
      </c>
      <c r="E192" s="1" t="s">
        <v>83</v>
      </c>
      <c r="F192" s="3" t="s">
        <v>55</v>
      </c>
      <c r="G192" s="1" t="s">
        <v>84</v>
      </c>
      <c r="H192" s="40" t="str">
        <f>_xlfn.XLOOKUP(B192,[2]CALCULATION!$B:$B,[2]CALCULATION!$H:$H,"")</f>
        <v>Huawei</v>
      </c>
      <c r="I192" s="34">
        <v>1.2240214249228811</v>
      </c>
      <c r="J192" s="34">
        <v>1.2007466477186794</v>
      </c>
      <c r="K192" s="34">
        <v>0.23260509141547739</v>
      </c>
      <c r="L192" s="34">
        <v>0.54050988348700024</v>
      </c>
      <c r="M192" s="34">
        <v>0.75802649864596072</v>
      </c>
      <c r="N192" s="34">
        <v>0.55756021835843084</v>
      </c>
      <c r="O192" s="34">
        <v>0.76708671843119791</v>
      </c>
      <c r="P192" s="34">
        <v>0.34325391729660165</v>
      </c>
      <c r="Q192" s="34">
        <v>8.0703729386216491E-2</v>
      </c>
      <c r="R192" s="34">
        <v>1.782170200865786</v>
      </c>
      <c r="S192" s="35">
        <v>1.3051531961887151</v>
      </c>
      <c r="T192" s="35">
        <v>1.0402131077837991</v>
      </c>
      <c r="U192" s="35">
        <v>0.15596775988562725</v>
      </c>
      <c r="V192" s="35">
        <v>0.65615253129699558</v>
      </c>
      <c r="W192" s="35">
        <v>1.0402131077837991</v>
      </c>
      <c r="X192" s="35">
        <v>9.0780548635545175E-2</v>
      </c>
      <c r="Y192" s="35">
        <v>1.7669747141393648</v>
      </c>
      <c r="Z192" s="35">
        <v>0.61941226996315979</v>
      </c>
      <c r="AA192" s="35">
        <v>1.6448748845964771</v>
      </c>
      <c r="AB192" s="35">
        <v>2.0889222096419382</v>
      </c>
      <c r="AC192" s="35">
        <v>1.7313914662254004</v>
      </c>
      <c r="AD192" s="35">
        <v>1.8390641006982791</v>
      </c>
      <c r="AE192" s="58" t="s">
        <v>5560</v>
      </c>
      <c r="AF192" s="58"/>
      <c r="AG192" s="57" t="str" cm="1">
        <f t="array" ref="AG192">IFERROR(_xlfn.IFS(
AI192="MPR ISSUE","PDH",
AI192="BSS Hardware Issue","BSS",
AI192="Sites strategiques, MLL, Pylone, etc.","ENVTECH",
AI192="AKTIVCO DEFAUT GE &amp; POWER Cabinet","AKTIVCO",
AI192="AKTIVCO Coupure ENEO &amp; Baisse de tension","AKTIVCO GRID ONLY",
AI192="Coupure ENEO &amp; Baisse de tension","IHS GRID ONLY",
AI192="Defaut GE &amp; POWER Cabinet","IHS",
AI192="Sharing","Partners",
AI192="Sites strategiques &amp; DataCenter","SST &amp; DC",
AI192="Exclu","Exclu",
AI192="SAT","SAT",
AI192="SPARE-ISSUE","SPARE-ISSUE",
AI192="Fiber CAmtel","TRANS_FO_CAMTEL",
AI192="Fiber AOF","Fiber AOF",
AI192="Projet OCM (HUAWEI)","TRAVAUX-HUAWEI",
AI192="Projet OCM (NOKIA)","TRAVAUX-NOKIA",
AI192="ACCESS-ISSUE","ACCESS-ISSUE",
AI192="Projet OCM (ZTE, NOKIA, autres projets)","TRAVAUX OCM",
AI192="No root CAuse","No root cause",
AI192="ODU HS","PDH",
AI192="IP &amp; VLAN","PDH",
AI192="Warehouse HUAWEI","SPARE-ISSUE",
AI192="SPARE-HS","SPARE-ISSUE",
AI192="Power Telco","BSS",AI192="no impacts","no impacts"
),"")</f>
        <v>No root cause</v>
      </c>
      <c r="AH192" s="57" t="str" cm="1">
        <f t="array" ref="AH192">IFERROR(_xlfn.IFS(
AI192="MPR ISSUE","TX ISSUE",
AI192="BSS Hardware Issue","RAN ISSUE",
AI192="Sites strategiques, MLL, Pylone, etc.","ENVTECH",
AI192="AKTIVCO DEFAUT GE &amp; POWER Cabinet","POWER ISSUE",
AI192="AKTIVCO Coupure ENEO &amp; Baisse de tension","POWER ISSUE",
AI192="Coupure ENEO &amp; Baisse de tension","POWER ISSUE",
AI192="Defaut GE &amp; POWER Cabinet","POWER ISSUE",
AI192="Sharing","POWER ISSUE",
AI192="Sites strategiques &amp; DataCenter","POWER ISSUE",
AI192="Exclu","Exclu",
AI192="SAT","TX ISSUE",
AI192="SPARE-ISSUE","SPARE-ISSUE",
AI192="Fiber CAmtel","TX ISSUE",
AI192="Fiber AOF","TX ISSUE",
AI192="Projet OCM (HUAWEI)","TRAVAUX-HUAWEI",
AI192="Projet OCM (NOKIA)","TRAVAUX -NOKIA",
AI192="ACCESS-ISSUE","ACCESS-ISSUE",
AI192="Projet OCM (ZTE, NOKIA, autres projets)","TRAVAUX OCM",
AI192="No root CAuse","No root cause",
AI192="ODU HS","TX ISSUE",
AI192="IP &amp; VLAN","TX ISSUE",
AI192="Warehouse HUAWEI","SPARE-ISSUE",
AI192="SPARE-HS","SPARE-ISSUE",
AI192="Power Telco","RAN ISSUE",AI192="no impacts","no impacts"
),"")</f>
        <v>No root cause</v>
      </c>
      <c r="AI192" s="85" t="s">
        <v>5912</v>
      </c>
      <c r="AJ192" s="57" t="str" cm="1">
        <f t="array" ref="AJ192">IFERROR(_xlfn.IFS(
AI192="MPR ISSUE","ACTIVE",
AI192="BSS Hardware Issue","ACTIVE",
AI192="Sites strategiques, MLL, Pylone, etc.","PASSIVE",
AI192="AKTIVCO DEFAUT GE &amp; POWER Cabinet","PASSIVE",
AI192="AKTIVCO Coupure ENEO &amp; Baisse de tension","PASSIVE",
AI192="Coupure ENEO &amp; Baisse de tension","PASSIVE",
AI192="Defaut GE &amp; POWER Cabinet","PASSIVE",
AI192="Sharing","PASSIVE",
AI192="Sites strategiques &amp; DataCenter","PASSIVE",
AI192="Exclu","Exclu",
AI192="SAT","ACTIVE",
AI192="SPARE-ISSUE","SPARE-ISSUE",
AI192="Fiber CAmtel","ACTIVE",
AI192="Fiber AOF","ACTIVE",
AI192="Projet OCM (HUAWEI)","PLANNED WORKS",
AI192="Projet OCM (NOKIA)","PLANNED WORKS",
AI192="ACCESS-ISSUE","ACCESS-ISSUE",
AI192="Projet OCM (ZTE, NOKIA, autres projets)","PLANNED WORKS",
AI192="No root CAuse","No root cause",
AI192="ODU HS","ACTIVE",
AI192="IP &amp; VLAN","ACTIVE",
AI192="Warehouse HUAWEI","SPARE-ISSUE",
AI192="SPARE-HS","SPARE-ISSUE",
AI192="Power Telco","ACTIVE", AI192="no impacts","no impacts"
),"")</f>
        <v>No root cause</v>
      </c>
      <c r="AK192" s="23" t="s">
        <v>5537</v>
      </c>
      <c r="AL192" s="23" t="str">
        <f t="shared" si="10"/>
        <v>EXN_143</v>
      </c>
      <c r="AN192" s="9" t="s">
        <v>5537</v>
      </c>
      <c r="AO192" s="23" t="str">
        <f>_xlfn.XLOOKUP(B192,'INCIDENT-05-03-2026'!E:E,'INCIDENT-05-03-2026'!F:F,"")</f>
        <v/>
      </c>
      <c r="AP192" s="7" t="s">
        <v>5537</v>
      </c>
      <c r="AQ192" s="6"/>
      <c r="AR192" s="7"/>
      <c r="AS192" s="3" t="str">
        <f>_xlfn.XLOOKUP(B192,'[3]tt num | region | site id'!$C:$C,'[3]tt num | region | site id'!$Q:$Q,"")</f>
        <v/>
      </c>
      <c r="AT192" s="24" t="str">
        <f>_xlfn.XLOOKUP(B192,'[4]Cells Huawei 03052026 12h'!$B:$B,'[4]Cells Huawei 03052026 12h'!$T:$T,"")</f>
        <v/>
      </c>
      <c r="AU192" s="24" t="str">
        <f>_xlfn.XLOOKUP(B192,'[5]cells down 02052026 8h50'!$B:$B,'[5]cells down 02052026 8h50'!$R:$R,"")</f>
        <v/>
      </c>
      <c r="AV192" s="24" t="str">
        <f>_xlfn.XLOOKUP(B192,'[5]cells down 02052026 13h50'!$B:$B,'[5]cells down 02052026 13h50'!$R:$R,"")</f>
        <v/>
      </c>
      <c r="AW192" s="24" t="str">
        <f>_xlfn.XLOOKUP(B192,'[5]cells down 02052026 13h50'!$B:$B,'[5]cells down 02052026 13h50'!$R:$R,"")</f>
        <v/>
      </c>
      <c r="AX192" s="24" t="str">
        <f>_xlfn.XLOOKUP(B192,'[6]cell downs 03052026 8h40 '!$B:$B,'[6]cell downs 03052026 8h40 '!$R:$R,"")</f>
        <v/>
      </c>
      <c r="AY192" s="24" t="str">
        <f>_xlfn.XLOOKUP(B192,'[7]ALL SITES DOWN'!$D:$D,'[7]ALL SITES DOWN'!$J:$J,"")</f>
        <v/>
      </c>
      <c r="AZ192" s="24" t="str">
        <f>_xlfn.XLOOKUP(B192,'[8]ALL SITES DOWN'!$D:$D,'[8]ALL SITES DOWN'!$J:$J,"")</f>
        <v/>
      </c>
      <c r="BA192" s="9" t="str">
        <f>_xlfn.XLOOKUP(B192,[9]sheet1!$AC:$AC,[9]sheet1!$AF:$AF,"")</f>
        <v/>
      </c>
      <c r="BB192" s="14" t="s">
        <v>5537</v>
      </c>
      <c r="BC192" s="14" t="s">
        <v>5537</v>
      </c>
      <c r="BD192" s="14" t="str">
        <f>_xlfn.XLOOKUP(B192,'[10]cell downs 18042026 17h'!$B:$B,'[10]cell downs 18042026 17h'!$B:$B,"")</f>
        <v/>
      </c>
      <c r="BE192" s="14" t="str">
        <f>_xlfn.XLOOKUP(B192,'[11]Cells Huawei 19042026 15h'!$B:$B,'[11]Cells Huawei 19042026 15h'!$B:$B,"")</f>
        <v/>
      </c>
      <c r="BF192" s="9" t="str">
        <f>_xlfn.XLOOKUP(B192,'[12]cells down 19042026 9H40'!$B:$B,'[12]cells down 19042026 9H40'!$B:$B,"")</f>
        <v/>
      </c>
      <c r="BG192" s="9" t="s">
        <v>82</v>
      </c>
      <c r="BH192" s="9" t="s">
        <v>5537</v>
      </c>
    </row>
    <row r="193" spans="1:60" s="9" customFormat="1" x14ac:dyDescent="0.3">
      <c r="A193" s="1" t="s">
        <v>656</v>
      </c>
      <c r="B193" s="8" t="s">
        <v>657</v>
      </c>
      <c r="C193" s="3" t="str">
        <f>_xlfn.XLOOKUP(B193,'[1]daily break down'!$D:$D,'[1]daily break down'!$E:$E,"")</f>
        <v>NORD-OUEST</v>
      </c>
      <c r="D193" s="1" t="s">
        <v>11</v>
      </c>
      <c r="E193" s="1" t="s">
        <v>66</v>
      </c>
      <c r="F193" s="3" t="s">
        <v>51</v>
      </c>
      <c r="G193" s="1" t="s">
        <v>658</v>
      </c>
      <c r="H193" s="41" t="str">
        <f>_xlfn.XLOOKUP(B193,[2]CALCULATION!$B:$B,[2]CALCULATION!$H:$H,"")</f>
        <v>NOKIA</v>
      </c>
      <c r="I193" s="34">
        <v>0.32636408450655002</v>
      </c>
      <c r="J193" s="34">
        <v>0.54339810159695889</v>
      </c>
      <c r="K193" s="34">
        <v>0.40800874467015152</v>
      </c>
      <c r="L193" s="34">
        <v>0.33127670272440879</v>
      </c>
      <c r="M193" s="34">
        <v>0.21399999663134214</v>
      </c>
      <c r="N193" s="34">
        <v>3.4224033407043857</v>
      </c>
      <c r="O193" s="34">
        <v>9.2966357389406529</v>
      </c>
      <c r="P193" s="34">
        <v>9.2965816323264807</v>
      </c>
      <c r="Q193" s="34">
        <v>9.2961487794130768</v>
      </c>
      <c r="R193" s="34">
        <v>9.2965275257123032</v>
      </c>
      <c r="S193" s="35">
        <v>9.2966357389406529</v>
      </c>
      <c r="T193" s="35">
        <v>17403.285923414747</v>
      </c>
      <c r="U193" s="35">
        <v>4.6228522998690194</v>
      </c>
      <c r="V193" s="35">
        <v>4.6228522998690194</v>
      </c>
      <c r="W193" s="35">
        <v>4.6228522998690194</v>
      </c>
      <c r="X193" s="35">
        <v>4.6228522998690194</v>
      </c>
      <c r="Y193" s="35">
        <v>4.6228522998690194</v>
      </c>
      <c r="Z193" s="35">
        <v>2.4905438414761165</v>
      </c>
      <c r="AA193" s="35">
        <v>5.5130161185249129</v>
      </c>
      <c r="AB193" s="35">
        <v>3.1270081703846504</v>
      </c>
      <c r="AC193" s="35">
        <v>0</v>
      </c>
      <c r="AD193" s="35">
        <v>1.8370309017700959</v>
      </c>
      <c r="AE193" s="58" t="s">
        <v>5603</v>
      </c>
      <c r="AF193" s="58"/>
      <c r="AG193" s="57" t="str" cm="1">
        <f t="array" ref="AG193">IFERROR(_xlfn.IFS(
AI193="MPR ISSUE","PDH",
AI193="BSS Hardware Issue","BSS",
AI193="Sites strategiques, MLL, Pylone, etc.","ENVTECH",
AI193="AKTIVCO DEFAUT GE &amp; POWER Cabinet","AKTIVCO",
AI193="AKTIVCO Coupure ENEO &amp; Baisse de tension","AKTIVCO GRID ONLY",
AI193="Coupure ENEO &amp; Baisse de tension","IHS GRID ONLY",
AI193="Defaut GE &amp; POWER Cabinet","IHS",
AI193="Sharing","Partners",
AI193="Sites strategiques &amp; DataCenter","SST &amp; DC",
AI193="Exclu","Exclu",
AI193="SAT","SAT",
AI193="SPARE-ISSUE","SPARE-ISSUE",
AI193="Fiber CAmtel","TRANS_FO_CAMTEL",
AI193="Fiber AOF","Fiber AOF",
AI193="Projet OCM (HUAWEI)","TRAVAUX-HUAWEI",
AI193="Projet OCM (NOKIA)","TRAVAUX-NOKIA",
AI193="ACCESS-ISSUE","ACCESS-ISSUE",
AI193="Projet OCM (ZTE, NOKIA, autres projets)","TRAVAUX OCM",
AI193="No root CAuse","No root cause",
AI193="ODU HS","PDH",
AI193="IP &amp; VLAN","PDH",
AI193="Warehouse HUAWEI","SPARE-ISSUE",
AI193="SPARE-HS","SPARE-ISSUE",
AI193="Power Telco","BSS",AI193="no impacts","no impacts"
),"")</f>
        <v>IHS</v>
      </c>
      <c r="AH193" s="57" t="str" cm="1">
        <f t="array" ref="AH193">IFERROR(_xlfn.IFS(
AI193="MPR ISSUE","TX ISSUE",
AI193="BSS Hardware Issue","RAN ISSUE",
AI193="Sites strategiques, MLL, Pylone, etc.","ENVTECH",
AI193="AKTIVCO DEFAUT GE &amp; POWER Cabinet","POWER ISSUE",
AI193="AKTIVCO Coupure ENEO &amp; Baisse de tension","POWER ISSUE",
AI193="Coupure ENEO &amp; Baisse de tension","POWER ISSUE",
AI193="Defaut GE &amp; POWER Cabinet","POWER ISSUE",
AI193="Sharing","POWER ISSUE",
AI193="Sites strategiques &amp; DataCenter","POWER ISSUE",
AI193="Exclu","Exclu",
AI193="SAT","TX ISSUE",
AI193="SPARE-ISSUE","SPARE-ISSUE",
AI193="Fiber CAmtel","TX ISSUE",
AI193="Fiber AOF","TX ISSUE",
AI193="Projet OCM (HUAWEI)","TRAVAUX-HUAWEI",
AI193="Projet OCM (NOKIA)","TRAVAUX -NOKIA",
AI193="ACCESS-ISSUE","ACCESS-ISSUE",
AI193="Projet OCM (ZTE, NOKIA, autres projets)","TRAVAUX OCM",
AI193="No root CAuse","No root cause",
AI193="ODU HS","TX ISSUE",
AI193="IP &amp; VLAN","TX ISSUE",
AI193="Warehouse HUAWEI","SPARE-ISSUE",
AI193="SPARE-HS","SPARE-ISSUE",
AI193="Power Telco","RAN ISSUE",AI193="no impacts","no impacts"
),"")</f>
        <v>POWER ISSUE</v>
      </c>
      <c r="AI193" s="85" t="s">
        <v>5330</v>
      </c>
      <c r="AJ193" s="57" t="str" cm="1">
        <f t="array" ref="AJ193">IFERROR(_xlfn.IFS(
AI193="MPR ISSUE","ACTIVE",
AI193="BSS Hardware Issue","ACTIVE",
AI193="Sites strategiques, MLL, Pylone, etc.","PASSIVE",
AI193="AKTIVCO DEFAUT GE &amp; POWER Cabinet","PASSIVE",
AI193="AKTIVCO Coupure ENEO &amp; Baisse de tension","PASSIVE",
AI193="Coupure ENEO &amp; Baisse de tension","PASSIVE",
AI193="Defaut GE &amp; POWER Cabinet","PASSIVE",
AI193="Sharing","PASSIVE",
AI193="Sites strategiques &amp; DataCenter","PASSIVE",
AI193="Exclu","Exclu",
AI193="SAT","ACTIVE",
AI193="SPARE-ISSUE","SPARE-ISSUE",
AI193="Fiber CAmtel","ACTIVE",
AI193="Fiber AOF","ACTIVE",
AI193="Projet OCM (HUAWEI)","PLANNED WORKS",
AI193="Projet OCM (NOKIA)","PLANNED WORKS",
AI193="ACCESS-ISSUE","ACCESS-ISSUE",
AI193="Projet OCM (ZTE, NOKIA, autres projets)","PLANNED WORKS",
AI193="No root CAuse","No root cause",
AI193="ODU HS","ACTIVE",
AI193="IP &amp; VLAN","ACTIVE",
AI193="Warehouse HUAWEI","SPARE-ISSUE",
AI193="SPARE-HS","SPARE-ISSUE",
AI193="Power Telco","ACTIVE", AI193="no impacts","no impacts"
),"")</f>
        <v>PASSIVE</v>
      </c>
      <c r="AK193" s="23" t="s">
        <v>5702</v>
      </c>
      <c r="AL193" s="23" t="str">
        <f t="shared" si="10"/>
        <v>NRO_012</v>
      </c>
      <c r="AN193" s="9" t="s">
        <v>5537</v>
      </c>
      <c r="AO193" s="23" t="str">
        <f>_xlfn.XLOOKUP(B193,'INCIDENT-05-03-2026'!E:E,'INCIDENT-05-03-2026'!F:F,"")</f>
        <v/>
      </c>
      <c r="AP193" s="7" t="s">
        <v>5537</v>
      </c>
      <c r="AQ193" s="6"/>
      <c r="AR193" s="7"/>
      <c r="AS193" s="3" t="str">
        <f>_xlfn.XLOOKUP(B193,'[3]tt num | region | site id'!$C:$C,'[3]tt num | region | site id'!$Q:$Q,"")</f>
        <v>(hourly IHS): 03/05/2026 11:00 2:59:13 45.8V FME Carlos is managing with level 0</v>
      </c>
      <c r="AT193" s="24" t="str">
        <f>_xlfn.XLOOKUP(B193,'[4]Cells Huawei 03052026 12h'!$B:$B,'[4]Cells Huawei 03052026 12h'!$T:$T,"")</f>
        <v/>
      </c>
      <c r="AU193" s="24" t="str">
        <f>_xlfn.XLOOKUP(B193,'[5]cells down 02052026 8h50'!$B:$B,'[5]cells down 02052026 8h50'!$R:$R,"")</f>
        <v/>
      </c>
      <c r="AV193" s="24" t="str">
        <f>_xlfn.XLOOKUP(B193,'[5]cells down 02052026 13h50'!$B:$B,'[5]cells down 02052026 13h50'!$R:$R,"")</f>
        <v/>
      </c>
      <c r="AW193" s="24" t="str">
        <f>_xlfn.XLOOKUP(B193,'[5]cells down 02052026 13h50'!$B:$B,'[5]cells down 02052026 13h50'!$R:$R,"")</f>
        <v/>
      </c>
      <c r="AX193" s="24" t="str">
        <f>_xlfn.XLOOKUP(B193,'[6]cell downs 03052026 8h40 '!$B:$B,'[6]cell downs 03052026 8h40 '!$R:$R,"")</f>
        <v/>
      </c>
      <c r="AY193" s="24" t="str">
        <f>_xlfn.XLOOKUP(B193,'[7]ALL SITES DOWN'!$D:$D,'[7]ALL SITES DOWN'!$J:$J,"")</f>
        <v/>
      </c>
      <c r="AZ193" s="24" t="str">
        <f>_xlfn.XLOOKUP(B193,'[8]ALL SITES DOWN'!$D:$D,'[8]ALL SITES DOWN'!$J:$J,"")</f>
        <v/>
      </c>
      <c r="BA193" s="9" t="str">
        <f>_xlfn.XLOOKUP(B193,[9]sheet1!$AC:$AC,[9]sheet1!$AF:$AF,"")</f>
        <v>(05/03/2026 ticket)..INC-20260503-00006691...2026-05-03 12:36:38...Bo TRans analyse en cours...Active // No power issue, site is on Gen with Ubaie=54.2 V. The Tx FME Njoya (699948062) from Huawei is informed...Others Transmission equipement fault...Active // No power issue, site is on Gen with Ubaie=54.2 V. The Tx FME Njoya (699948062) from Huawei is informed...user:OCM_NOC.IHS</v>
      </c>
      <c r="BB193" s="14" t="s">
        <v>5537</v>
      </c>
      <c r="BC193" s="14" t="s">
        <v>5537</v>
      </c>
      <c r="BD193" s="14" t="str">
        <f>_xlfn.XLOOKUP(B193,'[10]cell downs 18042026 17h'!$B:$B,'[10]cell downs 18042026 17h'!$B:$B,"")</f>
        <v/>
      </c>
      <c r="BE193" s="14" t="str">
        <f>_xlfn.XLOOKUP(B193,'[11]Cells Huawei 19042026 15h'!$B:$B,'[11]Cells Huawei 19042026 15h'!$B:$B,"")</f>
        <v/>
      </c>
      <c r="BF193" s="9" t="str">
        <f>_xlfn.XLOOKUP(B193,'[12]cells down 19042026 9H40'!$B:$B,'[12]cells down 19042026 9H40'!$B:$B,"")</f>
        <v/>
      </c>
      <c r="BG193" s="9" t="s">
        <v>657</v>
      </c>
      <c r="BH193" s="9" t="s">
        <v>5537</v>
      </c>
    </row>
    <row r="194" spans="1:60" s="9" customFormat="1" x14ac:dyDescent="0.3">
      <c r="A194" s="1" t="s">
        <v>1932</v>
      </c>
      <c r="B194" s="8" t="s">
        <v>1933</v>
      </c>
      <c r="C194" s="3" t="str">
        <f>_xlfn.XLOOKUP(B194,'[1]daily break down'!$D:$D,'[1]daily break down'!$E:$E,"")</f>
        <v>SUD-OUEST</v>
      </c>
      <c r="D194" s="1" t="s">
        <v>11</v>
      </c>
      <c r="E194" s="1" t="s">
        <v>12</v>
      </c>
      <c r="F194" s="3" t="s">
        <v>13</v>
      </c>
      <c r="G194" s="1" t="s">
        <v>14</v>
      </c>
      <c r="H194" s="40" t="str">
        <f>_xlfn.XLOOKUP(B194,[2]CALCULATION!$B:$B,[2]CALCULATION!$H:$H,"")</f>
        <v>Huawei</v>
      </c>
      <c r="I194" s="34">
        <v>0</v>
      </c>
      <c r="J194" s="34">
        <v>0.58099551126748905</v>
      </c>
      <c r="K194" s="34">
        <v>0</v>
      </c>
      <c r="L194" s="34">
        <v>0</v>
      </c>
      <c r="M194" s="34">
        <v>0.8229283486429646</v>
      </c>
      <c r="N194" s="34">
        <v>0</v>
      </c>
      <c r="O194" s="34">
        <v>0</v>
      </c>
      <c r="P194" s="34">
        <v>0</v>
      </c>
      <c r="Q194" s="34">
        <v>0</v>
      </c>
      <c r="R194" s="34">
        <v>0</v>
      </c>
      <c r="S194" s="35">
        <v>0</v>
      </c>
      <c r="T194" s="35">
        <v>0</v>
      </c>
      <c r="U194" s="35">
        <v>0</v>
      </c>
      <c r="V194" s="35">
        <v>0</v>
      </c>
      <c r="W194" s="35">
        <v>0</v>
      </c>
      <c r="X194" s="35">
        <v>0</v>
      </c>
      <c r="Y194" s="35">
        <v>1.7605005807101497</v>
      </c>
      <c r="Z194" s="35">
        <v>0</v>
      </c>
      <c r="AA194" s="35">
        <v>2.4504514226106977</v>
      </c>
      <c r="AB194" s="35">
        <v>4.1754537402545298</v>
      </c>
      <c r="AC194" s="35">
        <v>0.14312836120796643</v>
      </c>
      <c r="AD194" s="35">
        <v>1.8263120197013407</v>
      </c>
      <c r="AE194" s="58" t="s">
        <v>5560</v>
      </c>
      <c r="AF194" s="58"/>
      <c r="AG194" s="57" t="str" cm="1">
        <f t="array" ref="AG194">IFERROR(_xlfn.IFS(
AI194="MPR ISSUE","PDH",
AI194="BSS Hardware Issue","BSS",
AI194="Sites strategiques, MLL, Pylone, etc.","ENVTECH",
AI194="AKTIVCO DEFAUT GE &amp; POWER Cabinet","AKTIVCO",
AI194="AKTIVCO Coupure ENEO &amp; Baisse de tension","AKTIVCO GRID ONLY",
AI194="Coupure ENEO &amp; Baisse de tension","IHS GRID ONLY",
AI194="Defaut GE &amp; POWER Cabinet","IHS",
AI194="Sharing","Partners",
AI194="Sites strategiques &amp; DataCenter","SST &amp; DC",
AI194="Exclu","Exclu",
AI194="SAT","SAT",
AI194="SPARE-ISSUE","SPARE-ISSUE",
AI194="Fiber CAmtel","TRANS_FO_CAMTEL",
AI194="Fiber AOF","Fiber AOF",
AI194="Projet OCM (HUAWEI)","TRAVAUX-HUAWEI",
AI194="Projet OCM (NOKIA)","TRAVAUX-NOKIA",
AI194="ACCESS-ISSUE","ACCESS-ISSUE",
AI194="Projet OCM (ZTE, NOKIA, autres projets)","TRAVAUX OCM",
AI194="No root CAuse","No root cause",
AI194="ODU HS","PDH",
AI194="IP &amp; VLAN","PDH",
AI194="Warehouse HUAWEI","SPARE-ISSUE",
AI194="SPARE-HS","SPARE-ISSUE",
AI194="Power Telco","BSS",AI194="no impacts","no impacts"
),"")</f>
        <v>IHS</v>
      </c>
      <c r="AH194" s="57" t="str" cm="1">
        <f t="array" ref="AH194">IFERROR(_xlfn.IFS(
AI194="MPR ISSUE","TX ISSUE",
AI194="BSS Hardware Issue","RAN ISSUE",
AI194="Sites strategiques, MLL, Pylone, etc.","ENVTECH",
AI194="AKTIVCO DEFAUT GE &amp; POWER Cabinet","POWER ISSUE",
AI194="AKTIVCO Coupure ENEO &amp; Baisse de tension","POWER ISSUE",
AI194="Coupure ENEO &amp; Baisse de tension","POWER ISSUE",
AI194="Defaut GE &amp; POWER Cabinet","POWER ISSUE",
AI194="Sharing","POWER ISSUE",
AI194="Sites strategiques &amp; DataCenter","POWER ISSUE",
AI194="Exclu","Exclu",
AI194="SAT","TX ISSUE",
AI194="SPARE-ISSUE","SPARE-ISSUE",
AI194="Fiber CAmtel","TX ISSUE",
AI194="Fiber AOF","TX ISSUE",
AI194="Projet OCM (HUAWEI)","TRAVAUX-HUAWEI",
AI194="Projet OCM (NOKIA)","TRAVAUX -NOKIA",
AI194="ACCESS-ISSUE","ACCESS-ISSUE",
AI194="Projet OCM (ZTE, NOKIA, autres projets)","TRAVAUX OCM",
AI194="No root CAuse","No root cause",
AI194="ODU HS","TX ISSUE",
AI194="IP &amp; VLAN","TX ISSUE",
AI194="Warehouse HUAWEI","SPARE-ISSUE",
AI194="SPARE-HS","SPARE-ISSUE",
AI194="Power Telco","RAN ISSUE",AI194="no impacts","no impacts"
),"")</f>
        <v>POWER ISSUE</v>
      </c>
      <c r="AI194" s="85" t="s">
        <v>5330</v>
      </c>
      <c r="AJ194" s="57" t="str" cm="1">
        <f t="array" ref="AJ194">IFERROR(_xlfn.IFS(
AI194="MPR ISSUE","ACTIVE",
AI194="BSS Hardware Issue","ACTIVE",
AI194="Sites strategiques, MLL, Pylone, etc.","PASSIVE",
AI194="AKTIVCO DEFAUT GE &amp; POWER Cabinet","PASSIVE",
AI194="AKTIVCO Coupure ENEO &amp; Baisse de tension","PASSIVE",
AI194="Coupure ENEO &amp; Baisse de tension","PASSIVE",
AI194="Defaut GE &amp; POWER Cabinet","PASSIVE",
AI194="Sharing","PASSIVE",
AI194="Sites strategiques &amp; DataCenter","PASSIVE",
AI194="Exclu","Exclu",
AI194="SAT","ACTIVE",
AI194="SPARE-ISSUE","SPARE-ISSUE",
AI194="Fiber CAmtel","ACTIVE",
AI194="Fiber AOF","ACTIVE",
AI194="Projet OCM (HUAWEI)","PLANNED WORKS",
AI194="Projet OCM (NOKIA)","PLANNED WORKS",
AI194="ACCESS-ISSUE","ACCESS-ISSUE",
AI194="Projet OCM (ZTE, NOKIA, autres projets)","PLANNED WORKS",
AI194="No root CAuse","No root cause",
AI194="ODU HS","ACTIVE",
AI194="IP &amp; VLAN","ACTIVE",
AI194="Warehouse HUAWEI","SPARE-ISSUE",
AI194="SPARE-HS","SPARE-ISSUE",
AI194="Power Telco","ACTIVE", AI194="no impacts","no impacts"
),"")</f>
        <v>PASSIVE</v>
      </c>
      <c r="AK194" s="23" t="s">
        <v>5729</v>
      </c>
      <c r="AL194" s="23" t="str">
        <f t="shared" si="10"/>
        <v>SUO_242</v>
      </c>
      <c r="AN194" s="9" t="s">
        <v>5537</v>
      </c>
      <c r="AO194" s="23" t="str">
        <f>_xlfn.XLOOKUP(B194,'INCIDENT-05-03-2026'!E:E,'INCIDENT-05-03-2026'!F:F,"")</f>
        <v/>
      </c>
      <c r="AP194" s="7" t="s">
        <v>5537</v>
      </c>
      <c r="AQ194" s="6"/>
      <c r="AR194" s="7"/>
      <c r="AS194" s="3" t="str">
        <f>_xlfn.XLOOKUP(B194,'[3]tt num | region | site id'!$C:$C,'[3]tt num | region | site id'!$Q:$Q,"")</f>
        <v>(hourly IHS): 03/05/2026 05:15 1:44:40 46.1V Calvin is informed and reported insecurity</v>
      </c>
      <c r="AT194" s="24" t="str">
        <f>_xlfn.XLOOKUP(B194,'[4]Cells Huawei 03052026 12h'!$B:$B,'[4]Cells Huawei 03052026 12h'!$T:$T,"")</f>
        <v/>
      </c>
      <c r="AU194" s="24" t="str">
        <f>_xlfn.XLOOKUP(B194,'[5]cells down 02052026 8h50'!$B:$B,'[5]cells down 02052026 8h50'!$R:$R,"")</f>
        <v/>
      </c>
      <c r="AV194" s="24" t="str">
        <f>_xlfn.XLOOKUP(B194,'[5]cells down 02052026 13h50'!$B:$B,'[5]cells down 02052026 13h50'!$R:$R,"")</f>
        <v/>
      </c>
      <c r="AW194" s="24" t="str">
        <f>_xlfn.XLOOKUP(B194,'[5]cells down 02052026 13h50'!$B:$B,'[5]cells down 02052026 13h50'!$R:$R,"")</f>
        <v/>
      </c>
      <c r="AX194" s="24" t="str">
        <f>_xlfn.XLOOKUP(B194,'[6]cell downs 03052026 8h40 '!$B:$B,'[6]cell downs 03052026 8h40 '!$R:$R,"")</f>
        <v/>
      </c>
      <c r="AY194" s="24" t="str">
        <f>_xlfn.XLOOKUP(B194,'[7]ALL SITES DOWN'!$D:$D,'[7]ALL SITES DOWN'!$J:$J,"")</f>
        <v/>
      </c>
      <c r="AZ194" s="24" t="str">
        <f>_xlfn.XLOOKUP(B194,'[8]ALL SITES DOWN'!$D:$D,'[8]ALL SITES DOWN'!$J:$J,"")</f>
        <v/>
      </c>
      <c r="BA194" s="9" t="str">
        <f>_xlfn.XLOOKUP(B194,[9]sheet1!$AC:$AC,[9]sheet1!$AF:$AF,"")</f>
        <v/>
      </c>
      <c r="BB194" s="14" t="s">
        <v>5537</v>
      </c>
      <c r="BC194" s="14" t="s">
        <v>5537</v>
      </c>
      <c r="BD194" s="14" t="str">
        <f>_xlfn.XLOOKUP(B194,'[10]cell downs 18042026 17h'!$B:$B,'[10]cell downs 18042026 17h'!$B:$B,"")</f>
        <v/>
      </c>
      <c r="BE194" s="14" t="str">
        <f>_xlfn.XLOOKUP(B194,'[11]Cells Huawei 19042026 15h'!$B:$B,'[11]Cells Huawei 19042026 15h'!$B:$B,"")</f>
        <v/>
      </c>
      <c r="BF194" s="9" t="str">
        <f>_xlfn.XLOOKUP(B194,'[12]cells down 19042026 9H40'!$B:$B,'[12]cells down 19042026 9H40'!$B:$B,"")</f>
        <v/>
      </c>
      <c r="BG194" s="9" t="s">
        <v>5537</v>
      </c>
      <c r="BH194" s="9" t="s">
        <v>5537</v>
      </c>
    </row>
    <row r="195" spans="1:60" s="9" customFormat="1" x14ac:dyDescent="0.3">
      <c r="A195" s="1" t="s">
        <v>663</v>
      </c>
      <c r="B195" s="8" t="s">
        <v>664</v>
      </c>
      <c r="C195" s="3" t="str">
        <f>_xlfn.XLOOKUP(B195,'[1]daily break down'!$D:$D,'[1]daily break down'!$E:$E,"")</f>
        <v>CENTRE</v>
      </c>
      <c r="D195" s="1" t="s">
        <v>11</v>
      </c>
      <c r="E195" s="1" t="s">
        <v>96</v>
      </c>
      <c r="F195" s="3" t="s">
        <v>226</v>
      </c>
      <c r="G195" s="1" t="s">
        <v>665</v>
      </c>
      <c r="H195" s="41" t="str">
        <f>_xlfn.XLOOKUP(B195,[2]CALCULATION!$B:$B,[2]CALCULATION!$H:$H,"")</f>
        <v>NOKIA</v>
      </c>
      <c r="I195" s="34">
        <v>0.38143881997414636</v>
      </c>
      <c r="J195" s="34">
        <v>0.74404379724512237</v>
      </c>
      <c r="K195" s="34">
        <v>0.37701572055143207</v>
      </c>
      <c r="L195" s="34">
        <v>0.49151692334911384</v>
      </c>
      <c r="M195" s="34">
        <v>0.44931912805015511</v>
      </c>
      <c r="N195" s="34">
        <v>0.27273401762961819</v>
      </c>
      <c r="O195" s="34">
        <v>0.88850793161602926</v>
      </c>
      <c r="P195" s="34">
        <v>1.5519015047098874</v>
      </c>
      <c r="Q195" s="34">
        <v>1.1901526111981464</v>
      </c>
      <c r="R195" s="34">
        <v>0.45864687401015314</v>
      </c>
      <c r="S195" s="35">
        <v>0.40153895323785149</v>
      </c>
      <c r="T195" s="35">
        <v>15789.100177209339</v>
      </c>
      <c r="U195" s="35">
        <v>1.7840607191674298</v>
      </c>
      <c r="V195" s="35">
        <v>1.8995606863508858</v>
      </c>
      <c r="W195" s="35">
        <v>1.9719889393978307</v>
      </c>
      <c r="X195" s="35">
        <v>3.2524227170386348</v>
      </c>
      <c r="Y195" s="35">
        <v>1.3034410286702449</v>
      </c>
      <c r="Z195" s="35">
        <v>1.8974383120311158</v>
      </c>
      <c r="AA195" s="35">
        <v>12.736227513798463</v>
      </c>
      <c r="AB195" s="35">
        <v>0</v>
      </c>
      <c r="AC195" s="35">
        <v>0</v>
      </c>
      <c r="AD195" s="35">
        <v>1.8187321114164474</v>
      </c>
      <c r="AE195" s="58" t="s">
        <v>5560</v>
      </c>
      <c r="AF195" s="58"/>
      <c r="AG195" s="57" t="str" cm="1">
        <f t="array" ref="AG195">IFERROR(_xlfn.IFS(
AI195="MPR ISSUE","PDH",
AI195="BSS Hardware Issue","BSS",
AI195="Sites strategiques, MLL, Pylone, etc.","ENVTECH",
AI195="AKTIVCO DEFAUT GE &amp; POWER Cabinet","AKTIVCO",
AI195="AKTIVCO Coupure ENEO &amp; Baisse de tension","AKTIVCO GRID ONLY",
AI195="Coupure ENEO &amp; Baisse de tension","IHS GRID ONLY",
AI195="Defaut GE &amp; POWER Cabinet","IHS",
AI195="Sharing","Partners",
AI195="Sites strategiques &amp; DataCenter","SST &amp; DC",
AI195="Exclu","Exclu",
AI195="SAT","SAT",
AI195="SPARE-ISSUE","SPARE-ISSUE",
AI195="Fiber CAmtel","TRANS_FO_CAMTEL",
AI195="Fiber AOF","Fiber AOF",
AI195="Projet OCM (HUAWEI)","TRAVAUX-HUAWEI",
AI195="Projet OCM (NOKIA)","TRAVAUX-NOKIA",
AI195="ACCESS-ISSUE","ACCESS-ISSUE",
AI195="Projet OCM (ZTE, NOKIA, autres projets)","TRAVAUX OCM",
AI195="No root CAuse","No root cause",
AI195="ODU HS","PDH",
AI195="IP &amp; VLAN","PDH",
AI195="Warehouse HUAWEI","SPARE-ISSUE",
AI195="SPARE-HS","SPARE-ISSUE",
AI195="Power Telco","BSS",AI195="no impacts","no impacts"
),"")</f>
        <v>No root cause</v>
      </c>
      <c r="AH195" s="57" t="str" cm="1">
        <f t="array" ref="AH195">IFERROR(_xlfn.IFS(
AI195="MPR ISSUE","TX ISSUE",
AI195="BSS Hardware Issue","RAN ISSUE",
AI195="Sites strategiques, MLL, Pylone, etc.","ENVTECH",
AI195="AKTIVCO DEFAUT GE &amp; POWER Cabinet","POWER ISSUE",
AI195="AKTIVCO Coupure ENEO &amp; Baisse de tension","POWER ISSUE",
AI195="Coupure ENEO &amp; Baisse de tension","POWER ISSUE",
AI195="Defaut GE &amp; POWER Cabinet","POWER ISSUE",
AI195="Sharing","POWER ISSUE",
AI195="Sites strategiques &amp; DataCenter","POWER ISSUE",
AI195="Exclu","Exclu",
AI195="SAT","TX ISSUE",
AI195="SPARE-ISSUE","SPARE-ISSUE",
AI195="Fiber CAmtel","TX ISSUE",
AI195="Fiber AOF","TX ISSUE",
AI195="Projet OCM (HUAWEI)","TRAVAUX-HUAWEI",
AI195="Projet OCM (NOKIA)","TRAVAUX -NOKIA",
AI195="ACCESS-ISSUE","ACCESS-ISSUE",
AI195="Projet OCM (ZTE, NOKIA, autres projets)","TRAVAUX OCM",
AI195="No root CAuse","No root cause",
AI195="ODU HS","TX ISSUE",
AI195="IP &amp; VLAN","TX ISSUE",
AI195="Warehouse HUAWEI","SPARE-ISSUE",
AI195="SPARE-HS","SPARE-ISSUE",
AI195="Power Telco","RAN ISSUE",AI195="no impacts","no impacts"
),"")</f>
        <v>No root cause</v>
      </c>
      <c r="AI195" s="85" t="s">
        <v>5912</v>
      </c>
      <c r="AJ195" s="57" t="str" cm="1">
        <f t="array" ref="AJ195">IFERROR(_xlfn.IFS(
AI195="MPR ISSUE","ACTIVE",
AI195="BSS Hardware Issue","ACTIVE",
AI195="Sites strategiques, MLL, Pylone, etc.","PASSIVE",
AI195="AKTIVCO DEFAUT GE &amp; POWER Cabinet","PASSIVE",
AI195="AKTIVCO Coupure ENEO &amp; Baisse de tension","PASSIVE",
AI195="Coupure ENEO &amp; Baisse de tension","PASSIVE",
AI195="Defaut GE &amp; POWER Cabinet","PASSIVE",
AI195="Sharing","PASSIVE",
AI195="Sites strategiques &amp; DataCenter","PASSIVE",
AI195="Exclu","Exclu",
AI195="SAT","ACTIVE",
AI195="SPARE-ISSUE","SPARE-ISSUE",
AI195="Fiber CAmtel","ACTIVE",
AI195="Fiber AOF","ACTIVE",
AI195="Projet OCM (HUAWEI)","PLANNED WORKS",
AI195="Projet OCM (NOKIA)","PLANNED WORKS",
AI195="ACCESS-ISSUE","ACCESS-ISSUE",
AI195="Projet OCM (ZTE, NOKIA, autres projets)","PLANNED WORKS",
AI195="No root CAuse","No root cause",
AI195="ODU HS","ACTIVE",
AI195="IP &amp; VLAN","ACTIVE",
AI195="Warehouse HUAWEI","SPARE-ISSUE",
AI195="SPARE-HS","SPARE-ISSUE",
AI195="Power Telco","ACTIVE", AI195="no impacts","no impacts"
),"")</f>
        <v>No root cause</v>
      </c>
      <c r="AK195" s="23" t="s">
        <v>5537</v>
      </c>
      <c r="AL195" s="23" t="str">
        <f t="shared" si="10"/>
        <v>EST_103</v>
      </c>
      <c r="AN195" s="9" t="s">
        <v>5537</v>
      </c>
      <c r="AO195" s="23" t="str">
        <f>_xlfn.XLOOKUP(B195,'INCIDENT-05-03-2026'!E:E,'INCIDENT-05-03-2026'!F:F,"")</f>
        <v/>
      </c>
      <c r="AP195" s="7" t="s">
        <v>5537</v>
      </c>
      <c r="AQ195" s="6"/>
      <c r="AR195" s="7"/>
      <c r="AS195" s="3" t="str">
        <f>_xlfn.XLOOKUP(B195,'[3]tt num | region | site id'!$C:$C,'[3]tt num | region | site id'!$Q:$Q,"")</f>
        <v/>
      </c>
      <c r="AT195" s="24" t="str">
        <f>_xlfn.XLOOKUP(B195,'[4]Cells Huawei 03052026 12h'!$B:$B,'[4]Cells Huawei 03052026 12h'!$T:$T,"")</f>
        <v/>
      </c>
      <c r="AU195" s="24" t="str">
        <f>_xlfn.XLOOKUP(B195,'[5]cells down 02052026 8h50'!$B:$B,'[5]cells down 02052026 8h50'!$R:$R,"")</f>
        <v/>
      </c>
      <c r="AV195" s="24" t="str">
        <f>_xlfn.XLOOKUP(B195,'[5]cells down 02052026 13h50'!$B:$B,'[5]cells down 02052026 13h50'!$R:$R,"")</f>
        <v/>
      </c>
      <c r="AW195" s="24" t="str">
        <f>_xlfn.XLOOKUP(B195,'[5]cells down 02052026 13h50'!$B:$B,'[5]cells down 02052026 13h50'!$R:$R,"")</f>
        <v/>
      </c>
      <c r="AX195" s="24" t="str">
        <f>_xlfn.XLOOKUP(B195,'[6]cell downs 03052026 8h40 '!$B:$B,'[6]cell downs 03052026 8h40 '!$R:$R,"")</f>
        <v/>
      </c>
      <c r="AY195" s="24" t="str">
        <f>_xlfn.XLOOKUP(B195,'[7]ALL SITES DOWN'!$D:$D,'[7]ALL SITES DOWN'!$J:$J,"")</f>
        <v/>
      </c>
      <c r="AZ195" s="24" t="str">
        <f>_xlfn.XLOOKUP(B195,'[8]ALL SITES DOWN'!$D:$D,'[8]ALL SITES DOWN'!$J:$J,"")</f>
        <v/>
      </c>
      <c r="BA195" s="9" t="str">
        <f>_xlfn.XLOOKUP(B195,[9]sheet1!$AC:$AC,[9]sheet1!$AF:$AF,"")</f>
        <v/>
      </c>
      <c r="BB195" s="14" t="s">
        <v>5537</v>
      </c>
      <c r="BC195" s="14" t="s">
        <v>5537</v>
      </c>
      <c r="BD195" s="14" t="str">
        <f>_xlfn.XLOOKUP(B195,'[10]cell downs 18042026 17h'!$B:$B,'[10]cell downs 18042026 17h'!$B:$B,"")</f>
        <v/>
      </c>
      <c r="BE195" s="14" t="str">
        <f>_xlfn.XLOOKUP(B195,'[11]Cells Huawei 19042026 15h'!$B:$B,'[11]Cells Huawei 19042026 15h'!$B:$B,"")</f>
        <v/>
      </c>
      <c r="BF195" s="9" t="str">
        <f>_xlfn.XLOOKUP(B195,'[12]cells down 19042026 9H40'!$B:$B,'[12]cells down 19042026 9H40'!$B:$B,"")</f>
        <v/>
      </c>
      <c r="BG195" s="9" t="s">
        <v>664</v>
      </c>
      <c r="BH195" s="9" t="s">
        <v>12</v>
      </c>
    </row>
    <row r="196" spans="1:60" s="9" customFormat="1" x14ac:dyDescent="0.3">
      <c r="A196" s="1" t="s">
        <v>2117</v>
      </c>
      <c r="B196" s="1" t="s">
        <v>2118</v>
      </c>
      <c r="C196" s="3" t="str">
        <f>_xlfn.XLOOKUP(B196,'[1]daily break down'!$D:$D,'[1]daily break down'!$E:$E,"")</f>
        <v>Douala</v>
      </c>
      <c r="D196" s="1" t="s">
        <v>11</v>
      </c>
      <c r="E196" s="1" t="s">
        <v>12</v>
      </c>
      <c r="F196" s="3" t="s">
        <v>31</v>
      </c>
      <c r="G196" s="1" t="s">
        <v>32</v>
      </c>
      <c r="H196" s="42" t="str">
        <f>_xlfn.XLOOKUP(B196,[2]CALCULATION!$B:$B,[2]CALCULATION!$H:$H,"")</f>
        <v>ZTE</v>
      </c>
      <c r="I196" s="34">
        <v>0</v>
      </c>
      <c r="J196" s="34">
        <v>3.4996169025177419</v>
      </c>
      <c r="K196" s="34">
        <v>8.3842703170078581E-2</v>
      </c>
      <c r="L196" s="34">
        <v>0</v>
      </c>
      <c r="M196" s="34">
        <v>2.1355722777249864</v>
      </c>
      <c r="N196" s="34">
        <v>0</v>
      </c>
      <c r="O196" s="34">
        <v>0</v>
      </c>
      <c r="P196" s="34">
        <v>0</v>
      </c>
      <c r="Q196" s="34">
        <v>0</v>
      </c>
      <c r="R196" s="34">
        <v>0</v>
      </c>
      <c r="S196" s="35">
        <v>0</v>
      </c>
      <c r="T196" s="35">
        <v>5.6030682041930984</v>
      </c>
      <c r="U196" s="35">
        <v>0</v>
      </c>
      <c r="V196" s="35">
        <v>0</v>
      </c>
      <c r="W196" s="35">
        <v>5.6030682041930984</v>
      </c>
      <c r="X196" s="35">
        <v>0</v>
      </c>
      <c r="Y196" s="35">
        <v>0</v>
      </c>
      <c r="Z196" s="35">
        <v>9.4953956961816216E-2</v>
      </c>
      <c r="AA196" s="35">
        <v>1.2046179394026595</v>
      </c>
      <c r="AB196" s="35">
        <v>1.0884495989609357</v>
      </c>
      <c r="AC196" s="35">
        <v>2.4565067623619128</v>
      </c>
      <c r="AD196" s="35">
        <v>1.8184645852416865</v>
      </c>
      <c r="AE196" s="58" t="s">
        <v>5560</v>
      </c>
      <c r="AF196" s="58"/>
      <c r="AG196" s="57" t="str" cm="1">
        <f t="array" ref="AG196">IFERROR(_xlfn.IFS(
AI196="MPR ISSUE","PDH",
AI196="BSS Hardware Issue","BSS",
AI196="Sites strategiques, MLL, Pylone, etc.","ENVTECH",
AI196="AKTIVCO DEFAUT GE &amp; POWER Cabinet","AKTIVCO",
AI196="AKTIVCO Coupure ENEO &amp; Baisse de tension","AKTIVCO GRID ONLY",
AI196="Coupure ENEO &amp; Baisse de tension","IHS GRID ONLY",
AI196="Defaut GE &amp; POWER Cabinet","IHS",
AI196="Sharing","Partners",
AI196="Sites strategiques &amp; DataCenter","SST &amp; DC",
AI196="Exclu","Exclu",
AI196="SAT","SAT",
AI196="SPARE-ISSUE","SPARE-ISSUE",
AI196="Fiber CAmtel","TRANS_FO_CAMTEL",
AI196="Fiber AOF","Fiber AOF",
AI196="Projet OCM (HUAWEI)","TRAVAUX-HUAWEI",
AI196="Projet OCM (NOKIA)","TRAVAUX-NOKIA",
AI196="ACCESS-ISSUE","ACCESS-ISSUE",
AI196="Projet OCM (ZTE, NOKIA, autres projets)","TRAVAUX OCM",
AI196="No root CAuse","No root cause",
AI196="ODU HS","PDH",
AI196="IP &amp; VLAN","PDH",
AI196="Warehouse HUAWEI","SPARE-ISSUE",
AI196="SPARE-HS","SPARE-ISSUE",
AI196="Power Telco","BSS",AI196="no impacts","no impacts"
),"")</f>
        <v>IHS</v>
      </c>
      <c r="AH196" s="57" t="str" cm="1">
        <f t="array" ref="AH196">IFERROR(_xlfn.IFS(
AI196="MPR ISSUE","TX ISSUE",
AI196="BSS Hardware Issue","RAN ISSUE",
AI196="Sites strategiques, MLL, Pylone, etc.","ENVTECH",
AI196="AKTIVCO DEFAUT GE &amp; POWER Cabinet","POWER ISSUE",
AI196="AKTIVCO Coupure ENEO &amp; Baisse de tension","POWER ISSUE",
AI196="Coupure ENEO &amp; Baisse de tension","POWER ISSUE",
AI196="Defaut GE &amp; POWER Cabinet","POWER ISSUE",
AI196="Sharing","POWER ISSUE",
AI196="Sites strategiques &amp; DataCenter","POWER ISSUE",
AI196="Exclu","Exclu",
AI196="SAT","TX ISSUE",
AI196="SPARE-ISSUE","SPARE-ISSUE",
AI196="Fiber CAmtel","TX ISSUE",
AI196="Fiber AOF","TX ISSUE",
AI196="Projet OCM (HUAWEI)","TRAVAUX-HUAWEI",
AI196="Projet OCM (NOKIA)","TRAVAUX -NOKIA",
AI196="ACCESS-ISSUE","ACCESS-ISSUE",
AI196="Projet OCM (ZTE, NOKIA, autres projets)","TRAVAUX OCM",
AI196="No root CAuse","No root cause",
AI196="ODU HS","TX ISSUE",
AI196="IP &amp; VLAN","TX ISSUE",
AI196="Warehouse HUAWEI","SPARE-ISSUE",
AI196="SPARE-HS","SPARE-ISSUE",
AI196="Power Telco","RAN ISSUE",AI196="no impacts","no impacts"
),"")</f>
        <v>POWER ISSUE</v>
      </c>
      <c r="AI196" s="85" t="s">
        <v>5330</v>
      </c>
      <c r="AJ196" s="57" t="str" cm="1">
        <f t="array" ref="AJ196">IFERROR(_xlfn.IFS(
AI196="MPR ISSUE","ACTIVE",
AI196="BSS Hardware Issue","ACTIVE",
AI196="Sites strategiques, MLL, Pylone, etc.","PASSIVE",
AI196="AKTIVCO DEFAUT GE &amp; POWER Cabinet","PASSIVE",
AI196="AKTIVCO Coupure ENEO &amp; Baisse de tension","PASSIVE",
AI196="Coupure ENEO &amp; Baisse de tension","PASSIVE",
AI196="Defaut GE &amp; POWER Cabinet","PASSIVE",
AI196="Sharing","PASSIVE",
AI196="Sites strategiques &amp; DataCenter","PASSIVE",
AI196="Exclu","Exclu",
AI196="SAT","ACTIVE",
AI196="SPARE-ISSUE","SPARE-ISSUE",
AI196="Fiber CAmtel","ACTIVE",
AI196="Fiber AOF","ACTIVE",
AI196="Projet OCM (HUAWEI)","PLANNED WORKS",
AI196="Projet OCM (NOKIA)","PLANNED WORKS",
AI196="ACCESS-ISSUE","ACCESS-ISSUE",
AI196="Projet OCM (ZTE, NOKIA, autres projets)","PLANNED WORKS",
AI196="No root CAuse","No root cause",
AI196="ODU HS","ACTIVE",
AI196="IP &amp; VLAN","ACTIVE",
AI196="Warehouse HUAWEI","SPARE-ISSUE",
AI196="SPARE-HS","SPARE-ISSUE",
AI196="Power Telco","ACTIVE", AI196="no impacts","no impacts"
),"")</f>
        <v>PASSIVE</v>
      </c>
      <c r="AK196" s="23" t="s">
        <v>5806</v>
      </c>
      <c r="AL196" s="23" t="str">
        <f t="shared" si="10"/>
        <v>LIT_489</v>
      </c>
      <c r="AN196" s="9" t="s">
        <v>5537</v>
      </c>
      <c r="AO196" s="23" t="str">
        <f>_xlfn.XLOOKUP(B196,'INCIDENT-05-03-2026'!E:E,'INCIDENT-05-03-2026'!F:F,"")</f>
        <v/>
      </c>
      <c r="AP196" s="7" t="s">
        <v>5537</v>
      </c>
      <c r="AQ196" s="6"/>
      <c r="AR196" s="7"/>
      <c r="AS196" s="3" t="str">
        <f>_xlfn.XLOOKUP(B196,'[3]tt num | region | site id'!$C:$C,'[3]tt num | region | site id'!$Q:$Q,"")</f>
        <v>(hourly IHS): 03/05/2026 21:50 0:19:08 1.1V Boris will reach on site at 22:40/Maxime informed</v>
      </c>
      <c r="AT196" s="24" t="str">
        <f>_xlfn.XLOOKUP(B196,'[4]Cells Huawei 03052026 12h'!$B:$B,'[4]Cells Huawei 03052026 12h'!$T:$T,"")</f>
        <v/>
      </c>
      <c r="AU196" s="24" t="str">
        <f>_xlfn.XLOOKUP(B196,'[5]cells down 02052026 8h50'!$B:$B,'[5]cells down 02052026 8h50'!$R:$R,"")</f>
        <v/>
      </c>
      <c r="AV196" s="24" t="str">
        <f>_xlfn.XLOOKUP(B196,'[5]cells down 02052026 13h50'!$B:$B,'[5]cells down 02052026 13h50'!$R:$R,"")</f>
        <v/>
      </c>
      <c r="AW196" s="24" t="str">
        <f>_xlfn.XLOOKUP(B196,'[5]cells down 02052026 13h50'!$B:$B,'[5]cells down 02052026 13h50'!$R:$R,"")</f>
        <v/>
      </c>
      <c r="AX196" s="24" t="str">
        <f>_xlfn.XLOOKUP(B196,'[6]cell downs 03052026 8h40 '!$B:$B,'[6]cell downs 03052026 8h40 '!$R:$R,"")</f>
        <v/>
      </c>
      <c r="AY196" s="24" t="str">
        <f>_xlfn.XLOOKUP(B196,'[7]ALL SITES DOWN'!$D:$D,'[7]ALL SITES DOWN'!$J:$J,"")</f>
        <v/>
      </c>
      <c r="AZ196" s="24" t="str">
        <f>_xlfn.XLOOKUP(B196,'[8]ALL SITES DOWN'!$D:$D,'[8]ALL SITES DOWN'!$J:$J,"")</f>
        <v/>
      </c>
      <c r="BA196" s="9" t="str">
        <f>_xlfn.XLOOKUP(B196,[9]sheet1!$AC:$AC,[9]sheet1!$AF:$AF,"")</f>
        <v>(05/03/2026 ticket)..INC-20260503-00015820...Others Transmission equipement fault</v>
      </c>
      <c r="BB196" s="14" t="s">
        <v>5537</v>
      </c>
      <c r="BC196" s="14" t="s">
        <v>5537</v>
      </c>
      <c r="BD196" s="14" t="str">
        <f>_xlfn.XLOOKUP(B196,'[10]cell downs 18042026 17h'!$B:$B,'[10]cell downs 18042026 17h'!$B:$B,"")</f>
        <v/>
      </c>
      <c r="BE196" s="14" t="str">
        <f>_xlfn.XLOOKUP(B196,'[11]Cells Huawei 19042026 15h'!$B:$B,'[11]Cells Huawei 19042026 15h'!$B:$B,"")</f>
        <v/>
      </c>
      <c r="BF196" s="9" t="str">
        <f>_xlfn.XLOOKUP(B196,'[12]cells down 19042026 9H40'!$B:$B,'[12]cells down 19042026 9H40'!$B:$B,"")</f>
        <v/>
      </c>
      <c r="BG196" s="9" t="s">
        <v>2118</v>
      </c>
      <c r="BH196" s="9" t="s">
        <v>5459</v>
      </c>
    </row>
    <row r="197" spans="1:60" s="9" customFormat="1" x14ac:dyDescent="0.3">
      <c r="A197" s="1" t="s">
        <v>1544</v>
      </c>
      <c r="B197" s="8" t="s">
        <v>1545</v>
      </c>
      <c r="C197" s="3" t="str">
        <f>_xlfn.XLOOKUP(B197,'[1]daily break down'!$D:$D,'[1]daily break down'!$E:$E,"")</f>
        <v>Yaounde</v>
      </c>
      <c r="D197" s="1" t="s">
        <v>21</v>
      </c>
      <c r="E197" s="1" t="s">
        <v>30</v>
      </c>
      <c r="F197" s="3" t="s">
        <v>37</v>
      </c>
      <c r="G197" s="1" t="s">
        <v>38</v>
      </c>
      <c r="H197" s="42" t="str">
        <f>_xlfn.XLOOKUP(B197,[2]CALCULATION!$B:$B,[2]CALCULATION!$H:$H,"")</f>
        <v>ZTE</v>
      </c>
      <c r="I197" s="34">
        <v>1.521439190943775</v>
      </c>
      <c r="J197" s="34">
        <v>0.13560010044716156</v>
      </c>
      <c r="K197" s="34">
        <v>1.0701046990437544E-4</v>
      </c>
      <c r="L197" s="34">
        <v>17.19997117851344</v>
      </c>
      <c r="M197" s="34">
        <v>13.868556899607057</v>
      </c>
      <c r="N197" s="34">
        <v>13.868556899607057</v>
      </c>
      <c r="O197" s="34">
        <v>36.982818398952162</v>
      </c>
      <c r="P197" s="34">
        <v>14.899745457762256</v>
      </c>
      <c r="Q197" s="34">
        <v>0</v>
      </c>
      <c r="R197" s="34">
        <v>0</v>
      </c>
      <c r="S197" s="35">
        <v>4.2804187961750177E-4</v>
      </c>
      <c r="T197" s="35">
        <v>0</v>
      </c>
      <c r="U197" s="35">
        <v>0</v>
      </c>
      <c r="V197" s="35">
        <v>0</v>
      </c>
      <c r="W197" s="35">
        <v>0</v>
      </c>
      <c r="X197" s="35">
        <v>0</v>
      </c>
      <c r="Y197" s="35">
        <v>0</v>
      </c>
      <c r="Z197" s="35">
        <v>0</v>
      </c>
      <c r="AA197" s="35">
        <v>1.5590716161289162</v>
      </c>
      <c r="AB197" s="35">
        <v>1.3248080656622852</v>
      </c>
      <c r="AC197" s="35">
        <v>2.1455916054344044</v>
      </c>
      <c r="AD197" s="35">
        <v>1.7862901039571049</v>
      </c>
      <c r="AE197" s="58" t="s">
        <v>5560</v>
      </c>
      <c r="AF197" s="58"/>
      <c r="AG197" s="57" t="str" cm="1">
        <f t="array" ref="AG197">IFERROR(_xlfn.IFS(
AI197="MPR ISSUE","PDH",
AI197="BSS Hardware Issue","BSS",
AI197="Sites strategiques, MLL, Pylone, etc.","ENVTECH",
AI197="AKTIVCO DEFAUT GE &amp; POWER Cabinet","AKTIVCO",
AI197="AKTIVCO Coupure ENEO &amp; Baisse de tension","AKTIVCO GRID ONLY",
AI197="Coupure ENEO &amp; Baisse de tension","IHS GRID ONLY",
AI197="Defaut GE &amp; POWER Cabinet","IHS",
AI197="Sharing","Partners",
AI197="Sites strategiques &amp; DataCenter","SST &amp; DC",
AI197="Exclu","Exclu",
AI197="SAT","SAT",
AI197="SPARE-ISSUE","SPARE-ISSUE",
AI197="Fiber CAmtel","TRANS_FO_CAMTEL",
AI197="Fiber AOF","Fiber AOF",
AI197="Projet OCM (HUAWEI)","TRAVAUX-HUAWEI",
AI197="Projet OCM (NOKIA)","TRAVAUX-NOKIA",
AI197="ACCESS-ISSUE","ACCESS-ISSUE",
AI197="Projet OCM (ZTE, NOKIA, autres projets)","TRAVAUX OCM",
AI197="No root CAuse","No root cause",
AI197="ODU HS","PDH",
AI197="IP &amp; VLAN","PDH",
AI197="Warehouse HUAWEI","SPARE-ISSUE",
AI197="SPARE-HS","SPARE-ISSUE",
AI197="Power Telco","BSS",AI197="no impacts","no impacts"
),"")</f>
        <v>No root cause</v>
      </c>
      <c r="AH197" s="57" t="str" cm="1">
        <f t="array" ref="AH197">IFERROR(_xlfn.IFS(
AI197="MPR ISSUE","TX ISSUE",
AI197="BSS Hardware Issue","RAN ISSUE",
AI197="Sites strategiques, MLL, Pylone, etc.","ENVTECH",
AI197="AKTIVCO DEFAUT GE &amp; POWER Cabinet","POWER ISSUE",
AI197="AKTIVCO Coupure ENEO &amp; Baisse de tension","POWER ISSUE",
AI197="Coupure ENEO &amp; Baisse de tension","POWER ISSUE",
AI197="Defaut GE &amp; POWER Cabinet","POWER ISSUE",
AI197="Sharing","POWER ISSUE",
AI197="Sites strategiques &amp; DataCenter","POWER ISSUE",
AI197="Exclu","Exclu",
AI197="SAT","TX ISSUE",
AI197="SPARE-ISSUE","SPARE-ISSUE",
AI197="Fiber CAmtel","TX ISSUE",
AI197="Fiber AOF","TX ISSUE",
AI197="Projet OCM (HUAWEI)","TRAVAUX-HUAWEI",
AI197="Projet OCM (NOKIA)","TRAVAUX -NOKIA",
AI197="ACCESS-ISSUE","ACCESS-ISSUE",
AI197="Projet OCM (ZTE, NOKIA, autres projets)","TRAVAUX OCM",
AI197="No root CAuse","No root cause",
AI197="ODU HS","TX ISSUE",
AI197="IP &amp; VLAN","TX ISSUE",
AI197="Warehouse HUAWEI","SPARE-ISSUE",
AI197="SPARE-HS","SPARE-ISSUE",
AI197="Power Telco","RAN ISSUE",AI197="no impacts","no impacts"
),"")</f>
        <v>No root cause</v>
      </c>
      <c r="AI197" s="85" t="s">
        <v>5912</v>
      </c>
      <c r="AJ197" s="57" t="str" cm="1">
        <f t="array" ref="AJ197">IFERROR(_xlfn.IFS(
AI197="MPR ISSUE","ACTIVE",
AI197="BSS Hardware Issue","ACTIVE",
AI197="Sites strategiques, MLL, Pylone, etc.","PASSIVE",
AI197="AKTIVCO DEFAUT GE &amp; POWER Cabinet","PASSIVE",
AI197="AKTIVCO Coupure ENEO &amp; Baisse de tension","PASSIVE",
AI197="Coupure ENEO &amp; Baisse de tension","PASSIVE",
AI197="Defaut GE &amp; POWER Cabinet","PASSIVE",
AI197="Sharing","PASSIVE",
AI197="Sites strategiques &amp; DataCenter","PASSIVE",
AI197="Exclu","Exclu",
AI197="SAT","ACTIVE",
AI197="SPARE-ISSUE","SPARE-ISSUE",
AI197="Fiber CAmtel","ACTIVE",
AI197="Fiber AOF","ACTIVE",
AI197="Projet OCM (HUAWEI)","PLANNED WORKS",
AI197="Projet OCM (NOKIA)","PLANNED WORKS",
AI197="ACCESS-ISSUE","ACCESS-ISSUE",
AI197="Projet OCM (ZTE, NOKIA, autres projets)","PLANNED WORKS",
AI197="No root CAuse","No root cause",
AI197="ODU HS","ACTIVE",
AI197="IP &amp; VLAN","ACTIVE",
AI197="Warehouse HUAWEI","SPARE-ISSUE",
AI197="SPARE-HS","SPARE-ISSUE",
AI197="Power Telco","ACTIVE", AI197="no impacts","no impacts"
),"")</f>
        <v>No root cause</v>
      </c>
      <c r="AK197" s="23" t="s">
        <v>5838</v>
      </c>
      <c r="AL197" s="23" t="str">
        <f t="shared" si="10"/>
        <v>CTR_583</v>
      </c>
      <c r="AN197" s="9" t="s">
        <v>5537</v>
      </c>
      <c r="AO197" s="23" t="str">
        <f>_xlfn.XLOOKUP(B197,'INCIDENT-05-03-2026'!E:E,'INCIDENT-05-03-2026'!F:F,"")</f>
        <v/>
      </c>
      <c r="AP197" s="7" t="s">
        <v>5537</v>
      </c>
      <c r="AQ197" s="6"/>
      <c r="AR197" s="7"/>
      <c r="AS197" s="3" t="str">
        <f>_xlfn.XLOOKUP(B197,'[3]tt num | region | site id'!$C:$C,'[3]tt num | region | site id'!$Q:$Q,"")</f>
        <v/>
      </c>
      <c r="AT197" s="24" t="str">
        <f>_xlfn.XLOOKUP(B197,'[4]Cells Huawei 03052026 12h'!$B:$B,'[4]Cells Huawei 03052026 12h'!$T:$T,"")</f>
        <v/>
      </c>
      <c r="AU197" s="24" t="str">
        <f>_xlfn.XLOOKUP(B197,'[5]cells down 02052026 8h50'!$B:$B,'[5]cells down 02052026 8h50'!$R:$R,"")</f>
        <v/>
      </c>
      <c r="AV197" s="24" t="str">
        <f>_xlfn.XLOOKUP(B197,'[5]cells down 02052026 13h50'!$B:$B,'[5]cells down 02052026 13h50'!$R:$R,"")</f>
        <v/>
      </c>
      <c r="AW197" s="24" t="str">
        <f>_xlfn.XLOOKUP(B197,'[5]cells down 02052026 13h50'!$B:$B,'[5]cells down 02052026 13h50'!$R:$R,"")</f>
        <v/>
      </c>
      <c r="AX197" s="24" t="str">
        <f>_xlfn.XLOOKUP(B197,'[6]cell downs 03052026 8h40 '!$B:$B,'[6]cell downs 03052026 8h40 '!$R:$R,"")</f>
        <v/>
      </c>
      <c r="AY197" s="24" t="str">
        <f>_xlfn.XLOOKUP(B197,'[7]ALL SITES DOWN'!$D:$D,'[7]ALL SITES DOWN'!$J:$J,"")</f>
        <v/>
      </c>
      <c r="AZ197" s="24" t="str">
        <f>_xlfn.XLOOKUP(B197,'[8]ALL SITES DOWN'!$D:$D,'[8]ALL SITES DOWN'!$J:$J,"")</f>
        <v/>
      </c>
      <c r="BA197" s="9" t="str">
        <f>_xlfn.XLOOKUP(B197,[9]sheet1!$AC:$AC,[9]sheet1!$AF:$AF,"")</f>
        <v>(05/03/2026 ticket)..INC-20260503-00009375...2026-05-03 15:22:33...investigation ongoing by our FME. But we are suspecting a TX issue...user:OCM_NOC.CAMUSAT</v>
      </c>
      <c r="BB197" s="14" t="s">
        <v>5537</v>
      </c>
      <c r="BC197" s="14" t="s">
        <v>5537</v>
      </c>
      <c r="BD197" s="14" t="str">
        <f>_xlfn.XLOOKUP(B197,'[10]cell downs 18042026 17h'!$B:$B,'[10]cell downs 18042026 17h'!$B:$B,"")</f>
        <v/>
      </c>
      <c r="BE197" s="14" t="str">
        <f>_xlfn.XLOOKUP(B197,'[11]Cells Huawei 19042026 15h'!$B:$B,'[11]Cells Huawei 19042026 15h'!$B:$B,"")</f>
        <v/>
      </c>
      <c r="BF197" s="9" t="str">
        <f>_xlfn.XLOOKUP(B197,'[12]cells down 19042026 9H40'!$B:$B,'[12]cells down 19042026 9H40'!$B:$B,"")</f>
        <v/>
      </c>
      <c r="BG197" s="9" t="s">
        <v>5537</v>
      </c>
      <c r="BH197" s="9" t="s">
        <v>5537</v>
      </c>
    </row>
    <row r="198" spans="1:60" s="9" customFormat="1" ht="29.55" customHeight="1" x14ac:dyDescent="0.3">
      <c r="A198" s="1" t="s">
        <v>631</v>
      </c>
      <c r="B198" s="8" t="s">
        <v>632</v>
      </c>
      <c r="C198" s="3" t="str">
        <f>_xlfn.XLOOKUP(B198,'[1]daily break down'!$D:$D,'[1]daily break down'!$E:$E,"")</f>
        <v>CENTRE</v>
      </c>
      <c r="D198" s="1" t="s">
        <v>11</v>
      </c>
      <c r="E198" s="1" t="s">
        <v>237</v>
      </c>
      <c r="F198" s="3" t="s">
        <v>69</v>
      </c>
      <c r="G198" s="1" t="s">
        <v>633</v>
      </c>
      <c r="H198" s="41" t="str">
        <f>_xlfn.XLOOKUP(B198,[2]CALCULATION!$B:$B,[2]CALCULATION!$H:$H,"")</f>
        <v>NOKIA</v>
      </c>
      <c r="I198" s="34">
        <v>0.2687475526084302</v>
      </c>
      <c r="J198" s="34">
        <v>9.1133573809167021E-2</v>
      </c>
      <c r="K198" s="34">
        <v>1.1858005562646179</v>
      </c>
      <c r="L198" s="34">
        <v>0.55118407860319685</v>
      </c>
      <c r="M198" s="34">
        <v>2.8802754279287506E-2</v>
      </c>
      <c r="N198" s="34">
        <v>5.1455390080655757E-2</v>
      </c>
      <c r="O198" s="34">
        <v>0.17746969449479591</v>
      </c>
      <c r="P198" s="34">
        <v>0.12280397863974239</v>
      </c>
      <c r="Q198" s="34">
        <v>0.12264165879721667</v>
      </c>
      <c r="R198" s="34">
        <v>0.21382933922055894</v>
      </c>
      <c r="S198" s="35">
        <v>0.72843734664129178</v>
      </c>
      <c r="T198" s="35">
        <v>2378.9036597580707</v>
      </c>
      <c r="U198" s="35">
        <v>3.3383780946124715E-2</v>
      </c>
      <c r="V198" s="35">
        <v>4.2072949750736943E-2</v>
      </c>
      <c r="W198" s="35">
        <v>0.2971145696894984</v>
      </c>
      <c r="X198" s="35">
        <v>0.34022195398264432</v>
      </c>
      <c r="Y198" s="35">
        <v>0.71593571381690657</v>
      </c>
      <c r="Z198" s="35">
        <v>1.897812848675781</v>
      </c>
      <c r="AA198" s="35">
        <v>12.437727060177691</v>
      </c>
      <c r="AB198" s="35">
        <v>0</v>
      </c>
      <c r="AC198" s="35">
        <v>0</v>
      </c>
      <c r="AD198" s="35">
        <v>1.7761062742378713</v>
      </c>
      <c r="AE198" s="58" t="s">
        <v>5560</v>
      </c>
      <c r="AF198" s="58"/>
      <c r="AG198" s="57" t="str" cm="1">
        <f t="array" ref="AG198">IFERROR(_xlfn.IFS(
AI198="MPR ISSUE","PDH",
AI198="BSS Hardware Issue","BSS",
AI198="Sites strategiques, MLL, Pylone, etc.","ENVTECH",
AI198="AKTIVCO DEFAUT GE &amp; POWER Cabinet","AKTIVCO",
AI198="AKTIVCO Coupure ENEO &amp; Baisse de tension","AKTIVCO GRID ONLY",
AI198="Coupure ENEO &amp; Baisse de tension","IHS GRID ONLY",
AI198="Defaut GE &amp; POWER Cabinet","IHS",
AI198="Sharing","Partners",
AI198="Sites strategiques &amp; DataCenter","SST &amp; DC",
AI198="Exclu","Exclu",
AI198="SAT","SAT",
AI198="SPARE-ISSUE","SPARE-ISSUE",
AI198="Fiber CAmtel","TRANS_FO_CAMTEL",
AI198="Fiber AOF","Fiber AOF",
AI198="Projet OCM (HUAWEI)","TRAVAUX-HUAWEI",
AI198="Projet OCM (NOKIA)","TRAVAUX-NOKIA",
AI198="ACCESS-ISSUE","ACCESS-ISSUE",
AI198="Projet OCM (ZTE, NOKIA, autres projets)","TRAVAUX OCM",
AI198="No root CAuse","No root cause",
AI198="ODU HS","PDH",
AI198="IP &amp; VLAN","PDH",
AI198="Warehouse HUAWEI","SPARE-ISSUE",
AI198="SPARE-HS","SPARE-ISSUE",
AI198="Power Telco","BSS",AI198="no impacts","no impacts"
),"")</f>
        <v>No root cause</v>
      </c>
      <c r="AH198" s="57" t="str" cm="1">
        <f t="array" ref="AH198">IFERROR(_xlfn.IFS(
AI198="MPR ISSUE","TX ISSUE",
AI198="BSS Hardware Issue","RAN ISSUE",
AI198="Sites strategiques, MLL, Pylone, etc.","ENVTECH",
AI198="AKTIVCO DEFAUT GE &amp; POWER Cabinet","POWER ISSUE",
AI198="AKTIVCO Coupure ENEO &amp; Baisse de tension","POWER ISSUE",
AI198="Coupure ENEO &amp; Baisse de tension","POWER ISSUE",
AI198="Defaut GE &amp; POWER Cabinet","POWER ISSUE",
AI198="Sharing","POWER ISSUE",
AI198="Sites strategiques &amp; DataCenter","POWER ISSUE",
AI198="Exclu","Exclu",
AI198="SAT","TX ISSUE",
AI198="SPARE-ISSUE","SPARE-ISSUE",
AI198="Fiber CAmtel","TX ISSUE",
AI198="Fiber AOF","TX ISSUE",
AI198="Projet OCM (HUAWEI)","TRAVAUX-HUAWEI",
AI198="Projet OCM (NOKIA)","TRAVAUX -NOKIA",
AI198="ACCESS-ISSUE","ACCESS-ISSUE",
AI198="Projet OCM (ZTE, NOKIA, autres projets)","TRAVAUX OCM",
AI198="No root CAuse","No root cause",
AI198="ODU HS","TX ISSUE",
AI198="IP &amp; VLAN","TX ISSUE",
AI198="Warehouse HUAWEI","SPARE-ISSUE",
AI198="SPARE-HS","SPARE-ISSUE",
AI198="Power Telco","RAN ISSUE",AI198="no impacts","no impacts"
),"")</f>
        <v>No root cause</v>
      </c>
      <c r="AI198" s="85" t="s">
        <v>5912</v>
      </c>
      <c r="AJ198" s="57" t="str" cm="1">
        <f t="array" ref="AJ198">IFERROR(_xlfn.IFS(
AI198="MPR ISSUE","ACTIVE",
AI198="BSS Hardware Issue","ACTIVE",
AI198="Sites strategiques, MLL, Pylone, etc.","PASSIVE",
AI198="AKTIVCO DEFAUT GE &amp; POWER Cabinet","PASSIVE",
AI198="AKTIVCO Coupure ENEO &amp; Baisse de tension","PASSIVE",
AI198="Coupure ENEO &amp; Baisse de tension","PASSIVE",
AI198="Defaut GE &amp; POWER Cabinet","PASSIVE",
AI198="Sharing","PASSIVE",
AI198="Sites strategiques &amp; DataCenter","PASSIVE",
AI198="Exclu","Exclu",
AI198="SAT","ACTIVE",
AI198="SPARE-ISSUE","SPARE-ISSUE",
AI198="Fiber CAmtel","ACTIVE",
AI198="Fiber AOF","ACTIVE",
AI198="Projet OCM (HUAWEI)","PLANNED WORKS",
AI198="Projet OCM (NOKIA)","PLANNED WORKS",
AI198="ACCESS-ISSUE","ACCESS-ISSUE",
AI198="Projet OCM (ZTE, NOKIA, autres projets)","PLANNED WORKS",
AI198="No root CAuse","No root cause",
AI198="ODU HS","ACTIVE",
AI198="IP &amp; VLAN","ACTIVE",
AI198="Warehouse HUAWEI","SPARE-ISSUE",
AI198="SPARE-HS","SPARE-ISSUE",
AI198="Power Telco","ACTIVE", AI198="no impacts","no impacts"
),"")</f>
        <v>No root cause</v>
      </c>
      <c r="AK198" s="23" t="s">
        <v>5742</v>
      </c>
      <c r="AL198" s="23" t="str">
        <f t="shared" si="10"/>
        <v>SUD_066</v>
      </c>
      <c r="AN198" s="9" t="s">
        <v>5537</v>
      </c>
      <c r="AO198" s="23" t="str">
        <f>_xlfn.XLOOKUP(B198,'INCIDENT-05-03-2026'!E:E,'INCIDENT-05-03-2026'!F:F,"")</f>
        <v/>
      </c>
      <c r="AP198" s="7" t="s">
        <v>5537</v>
      </c>
      <c r="AQ198" s="6"/>
      <c r="AR198" s="7"/>
      <c r="AS198" s="3" t="str">
        <f>_xlfn.XLOOKUP(B198,'[3]tt num | region | site id'!$C:$C,'[3]tt num | region | site id'!$Q:$Q,"")</f>
        <v/>
      </c>
      <c r="AT198" s="24" t="str">
        <f>_xlfn.XLOOKUP(B198,'[4]Cells Huawei 03052026 12h'!$B:$B,'[4]Cells Huawei 03052026 12h'!$T:$T,"")</f>
        <v/>
      </c>
      <c r="AU198" s="24" t="str">
        <f>_xlfn.XLOOKUP(B198,'[5]cells down 02052026 8h50'!$B:$B,'[5]cells down 02052026 8h50'!$R:$R,"")</f>
        <v/>
      </c>
      <c r="AV198" s="24" t="str">
        <f>_xlfn.XLOOKUP(B198,'[5]cells down 02052026 13h50'!$B:$B,'[5]cells down 02052026 13h50'!$R:$R,"")</f>
        <v/>
      </c>
      <c r="AW198" s="24" t="str">
        <f>_xlfn.XLOOKUP(B198,'[5]cells down 02052026 13h50'!$B:$B,'[5]cells down 02052026 13h50'!$R:$R,"")</f>
        <v/>
      </c>
      <c r="AX198" s="24" t="str">
        <f>_xlfn.XLOOKUP(B198,'[6]cell downs 03052026 8h40 '!$B:$B,'[6]cell downs 03052026 8h40 '!$R:$R,"")</f>
        <v/>
      </c>
      <c r="AY198" s="24" t="str">
        <f>_xlfn.XLOOKUP(B198,'[7]ALL SITES DOWN'!$D:$D,'[7]ALL SITES DOWN'!$J:$J,"")</f>
        <v/>
      </c>
      <c r="AZ198" s="24" t="str">
        <f>_xlfn.XLOOKUP(B198,'[8]ALL SITES DOWN'!$D:$D,'[8]ALL SITES DOWN'!$J:$J,"")</f>
        <v/>
      </c>
      <c r="BA198" s="9" t="str">
        <f>_xlfn.XLOOKUP(B198,[9]sheet1!$AC:$AC,[9]sheet1!$AF:$AF,"")</f>
        <v>(05/03/2026 ticket)..INC-20260503-00011884...Others Transmission equipement fault</v>
      </c>
      <c r="BB198" s="14" t="s">
        <v>5537</v>
      </c>
      <c r="BC198" s="14" t="s">
        <v>5537</v>
      </c>
      <c r="BD198" s="14" t="str">
        <f>_xlfn.XLOOKUP(B198,'[10]cell downs 18042026 17h'!$B:$B,'[10]cell downs 18042026 17h'!$B:$B,"")</f>
        <v/>
      </c>
      <c r="BE198" s="14" t="str">
        <f>_xlfn.XLOOKUP(B198,'[11]Cells Huawei 19042026 15h'!$B:$B,'[11]Cells Huawei 19042026 15h'!$B:$B,"")</f>
        <v/>
      </c>
      <c r="BF198" s="9" t="str">
        <f>_xlfn.XLOOKUP(B198,'[12]cells down 19042026 9H40'!$B:$B,'[12]cells down 19042026 9H40'!$B:$B,"")</f>
        <v/>
      </c>
      <c r="BG198" s="9" t="s">
        <v>632</v>
      </c>
      <c r="BH198" s="9" t="s">
        <v>5537</v>
      </c>
    </row>
    <row r="199" spans="1:60" s="9" customFormat="1" x14ac:dyDescent="0.3">
      <c r="A199" s="3" t="s">
        <v>3214</v>
      </c>
      <c r="B199" s="31" t="s">
        <v>3215</v>
      </c>
      <c r="C199" s="3" t="str">
        <f>_xlfn.XLOOKUP(B199,'[1]daily break down'!$D:$D,'[1]daily break down'!$E:$E,"")</f>
        <v>Douala</v>
      </c>
      <c r="D199" s="1" t="s">
        <v>21</v>
      </c>
      <c r="E199" s="3" t="s">
        <v>5486</v>
      </c>
      <c r="F199" s="3" t="s">
        <v>31</v>
      </c>
      <c r="G199" s="3" t="s">
        <v>32</v>
      </c>
      <c r="H199" s="42" t="str">
        <f>_xlfn.XLOOKUP(B199,[2]CALCULATION!$B:$B,[2]CALCULATION!$H:$H,"")</f>
        <v>ZTE</v>
      </c>
      <c r="I199" s="34">
        <v>0.13053493820502016</v>
      </c>
      <c r="J199" s="34">
        <v>0.28627084207252207</v>
      </c>
      <c r="K199" s="34">
        <v>0</v>
      </c>
      <c r="L199" s="34">
        <v>1.8726832233265207E-3</v>
      </c>
      <c r="M199" s="34">
        <v>0.52961265063507135</v>
      </c>
      <c r="N199" s="34">
        <v>8.6977396535143665</v>
      </c>
      <c r="O199" s="34">
        <v>0</v>
      </c>
      <c r="P199" s="34">
        <v>2.0655695953292073</v>
      </c>
      <c r="Q199" s="34">
        <v>1.2633299375344214</v>
      </c>
      <c r="R199" s="34">
        <v>7.3355677119449361E-2</v>
      </c>
      <c r="S199" s="35">
        <v>6.4348962569164669E-2</v>
      </c>
      <c r="T199" s="35">
        <v>0</v>
      </c>
      <c r="U199" s="35">
        <v>0.20524608127659161</v>
      </c>
      <c r="V199" s="35">
        <v>0.7867053045803335</v>
      </c>
      <c r="W199" s="35">
        <v>0</v>
      </c>
      <c r="X199" s="35">
        <v>0.23931108086281822</v>
      </c>
      <c r="Y199" s="35">
        <v>0</v>
      </c>
      <c r="Z199" s="35">
        <v>3.8162608829647895</v>
      </c>
      <c r="AA199" s="35">
        <v>1.0211463216750796</v>
      </c>
      <c r="AB199" s="35">
        <v>0.86701959464283795</v>
      </c>
      <c r="AC199" s="35">
        <v>2.5435807904707497</v>
      </c>
      <c r="AD199" s="35">
        <v>1.7633363581626158</v>
      </c>
      <c r="AE199" s="58" t="s">
        <v>5560</v>
      </c>
      <c r="AF199" s="58"/>
      <c r="AG199" s="57" t="str" cm="1">
        <f t="array" ref="AG199">IFERROR(_xlfn.IFS(
AI199="MPR ISSUE","PDH",
AI199="BSS Hardware Issue","BSS",
AI199="Sites strategiques, MLL, Pylone, etc.","ENVTECH",
AI199="AKTIVCO DEFAUT GE &amp; POWER Cabinet","AKTIVCO",
AI199="AKTIVCO Coupure ENEO &amp; Baisse de tension","AKTIVCO GRID ONLY",
AI199="Coupure ENEO &amp; Baisse de tension","IHS GRID ONLY",
AI199="Defaut GE &amp; POWER Cabinet","IHS",
AI199="Sharing","Partners",
AI199="Sites strategiques &amp; DataCenter","SST &amp; DC",
AI199="Exclu","Exclu",
AI199="SAT","SAT",
AI199="SPARE-ISSUE","SPARE-ISSUE",
AI199="Fiber CAmtel","TRANS_FO_CAMTEL",
AI199="Fiber AOF","Fiber AOF",
AI199="Projet OCM (HUAWEI)","TRAVAUX-HUAWEI",
AI199="Projet OCM (NOKIA)","TRAVAUX-NOKIA",
AI199="ACCESS-ISSUE","ACCESS-ISSUE",
AI199="Projet OCM (ZTE, NOKIA, autres projets)","TRAVAUX OCM",
AI199="No root CAuse","No root cause",
AI199="ODU HS","PDH",
AI199="IP &amp; VLAN","PDH",
AI199="Warehouse HUAWEI","SPARE-ISSUE",
AI199="SPARE-HS","SPARE-ISSUE",
AI199="Power Telco","BSS",AI199="no impacts","no impacts"
),"")</f>
        <v>PDH</v>
      </c>
      <c r="AH199" s="57" t="str" cm="1">
        <f t="array" ref="AH199">IFERROR(_xlfn.IFS(
AI199="MPR ISSUE","TX ISSUE",
AI199="BSS Hardware Issue","RAN ISSUE",
AI199="Sites strategiques, MLL, Pylone, etc.","ENVTECH",
AI199="AKTIVCO DEFAUT GE &amp; POWER Cabinet","POWER ISSUE",
AI199="AKTIVCO Coupure ENEO &amp; Baisse de tension","POWER ISSUE",
AI199="Coupure ENEO &amp; Baisse de tension","POWER ISSUE",
AI199="Defaut GE &amp; POWER Cabinet","POWER ISSUE",
AI199="Sharing","POWER ISSUE",
AI199="Sites strategiques &amp; DataCenter","POWER ISSUE",
AI199="Exclu","Exclu",
AI199="SAT","TX ISSUE",
AI199="SPARE-ISSUE","SPARE-ISSUE",
AI199="Fiber CAmtel","TX ISSUE",
AI199="Fiber AOF","TX ISSUE",
AI199="Projet OCM (HUAWEI)","TRAVAUX-HUAWEI",
AI199="Projet OCM (NOKIA)","TRAVAUX -NOKIA",
AI199="ACCESS-ISSUE","ACCESS-ISSUE",
AI199="Projet OCM (ZTE, NOKIA, autres projets)","TRAVAUX OCM",
AI199="No root CAuse","No root cause",
AI199="ODU HS","TX ISSUE",
AI199="IP &amp; VLAN","TX ISSUE",
AI199="Warehouse HUAWEI","SPARE-ISSUE",
AI199="SPARE-HS","SPARE-ISSUE",
AI199="Power Telco","RAN ISSUE",AI199="no impacts","no impacts"
),"")</f>
        <v>TX ISSUE</v>
      </c>
      <c r="AI199" s="85" t="s">
        <v>5914</v>
      </c>
      <c r="AJ199" s="57" t="str" cm="1">
        <f t="array" ref="AJ199">IFERROR(_xlfn.IFS(
AI199="MPR ISSUE","ACTIVE",
AI199="BSS Hardware Issue","ACTIVE",
AI199="Sites strategiques, MLL, Pylone, etc.","PASSIVE",
AI199="AKTIVCO DEFAUT GE &amp; POWER Cabinet","PASSIVE",
AI199="AKTIVCO Coupure ENEO &amp; Baisse de tension","PASSIVE",
AI199="Coupure ENEO &amp; Baisse de tension","PASSIVE",
AI199="Defaut GE &amp; POWER Cabinet","PASSIVE",
AI199="Sharing","PASSIVE",
AI199="Sites strategiques &amp; DataCenter","PASSIVE",
AI199="Exclu","Exclu",
AI199="SAT","ACTIVE",
AI199="SPARE-ISSUE","SPARE-ISSUE",
AI199="Fiber CAmtel","ACTIVE",
AI199="Fiber AOF","ACTIVE",
AI199="Projet OCM (HUAWEI)","PLANNED WORKS",
AI199="Projet OCM (NOKIA)","PLANNED WORKS",
AI199="ACCESS-ISSUE","ACCESS-ISSUE",
AI199="Projet OCM (ZTE, NOKIA, autres projets)","PLANNED WORKS",
AI199="No root CAuse","No root cause",
AI199="ODU HS","ACTIVE",
AI199="IP &amp; VLAN","ACTIVE",
AI199="Warehouse HUAWEI","SPARE-ISSUE",
AI199="SPARE-HS","SPARE-ISSUE",
AI199="Power Telco","ACTIVE", AI199="no impacts","no impacts"
),"")</f>
        <v>ACTIVE</v>
      </c>
      <c r="AK199" s="23" t="s">
        <v>5658</v>
      </c>
      <c r="AL199" s="127" t="str">
        <f>IFERROR(MID(AM199, SEARCH("CTR_", AM199), 7), IFERROR(MID(AM199, SEARCH("SUO_", AM199), 7), IFERROR(MID(AM199, SEARCH("SUD_", AM199), 7), IFERROR(MID(AM199, SEARCH("NRO_", AM199), 7), IFERROR(MID(AM199, SEARCH("ADM_", AM199), 7), IFERROR(MID(AM199, SEARCH("NRD_", AM199), 7), IFERROR(MID(AM199, SEARCH("EXN_", AM199), 7), IFERROR(MID(AM199, SEARCH("LIT_", AM199), 7), IFERROR(MID(AM199, SEARCH("EST_", AM199), 7), MID(AM199, SEARCH("OST_",AM199), 7))))))))))</f>
        <v>LIT_620</v>
      </c>
      <c r="AM199" s="9" t="s">
        <v>5930</v>
      </c>
      <c r="AN199" s="9" t="s">
        <v>5537</v>
      </c>
      <c r="AO199" s="23" t="str">
        <f>_xlfn.XLOOKUP(B199,'INCIDENT-05-03-2026'!E:E,'INCIDENT-05-03-2026'!F:F,"")</f>
        <v xml:space="preserve">(05/03/2026 incident) :impacted by LIT_620_Z_Notre-Dame-de-Yassa  ,Plantage MPR || Action reset MPR </v>
      </c>
      <c r="AP199" s="7" t="s">
        <v>5537</v>
      </c>
      <c r="AQ199" s="6"/>
      <c r="AR199" s="7"/>
      <c r="AS199" s="3" t="str">
        <f>_xlfn.XLOOKUP(B199,'[3]tt num | region | site id'!$C:$C,'[3]tt num | region | site id'!$Q:$Q,"")</f>
        <v/>
      </c>
      <c r="AT199" s="24" t="str">
        <f>_xlfn.XLOOKUP(B199,'[4]Cells Huawei 03052026 12h'!$B:$B,'[4]Cells Huawei 03052026 12h'!$T:$T,"")</f>
        <v/>
      </c>
      <c r="AU199" s="24" t="str">
        <f>_xlfn.XLOOKUP(B199,'[5]cells down 02052026 8h50'!$B:$B,'[5]cells down 02052026 8h50'!$R:$R,"")</f>
        <v/>
      </c>
      <c r="AV199" s="24" t="str">
        <f>_xlfn.XLOOKUP(B199,'[5]cells down 02052026 13h50'!$B:$B,'[5]cells down 02052026 13h50'!$R:$R,"")</f>
        <v/>
      </c>
      <c r="AW199" s="24" t="str">
        <f>_xlfn.XLOOKUP(B199,'[5]cells down 02052026 13h50'!$B:$B,'[5]cells down 02052026 13h50'!$R:$R,"")</f>
        <v/>
      </c>
      <c r="AX199" s="24" t="str">
        <f>_xlfn.XLOOKUP(B199,'[6]cell downs 03052026 8h40 '!$B:$B,'[6]cell downs 03052026 8h40 '!$R:$R,"")</f>
        <v/>
      </c>
      <c r="AY199" s="24" t="str">
        <f>_xlfn.XLOOKUP(B199,'[7]ALL SITES DOWN'!$D:$D,'[7]ALL SITES DOWN'!$J:$J,"")</f>
        <v/>
      </c>
      <c r="AZ199" s="24" t="str">
        <f>_xlfn.XLOOKUP(B199,'[8]ALL SITES DOWN'!$D:$D,'[8]ALL SITES DOWN'!$J:$J,"")</f>
        <v/>
      </c>
      <c r="BA199" s="9" t="str">
        <f>_xlfn.XLOOKUP(B199,[9]sheet1!$AC:$AC,[9]sheet1!$AF:$AF,"")</f>
        <v/>
      </c>
      <c r="BB199" s="14" t="s">
        <v>5537</v>
      </c>
      <c r="BC199" s="14" t="s">
        <v>5537</v>
      </c>
      <c r="BD199" s="14" t="str">
        <f>_xlfn.XLOOKUP(B199,'[10]cell downs 18042026 17h'!$B:$B,'[10]cell downs 18042026 17h'!$B:$B,"")</f>
        <v/>
      </c>
      <c r="BE199" s="14" t="str">
        <f>_xlfn.XLOOKUP(B199,'[11]Cells Huawei 19042026 15h'!$B:$B,'[11]Cells Huawei 19042026 15h'!$B:$B,"")</f>
        <v/>
      </c>
      <c r="BF199" s="9" t="str">
        <f>_xlfn.XLOOKUP(B199,'[12]cells down 19042026 9H40'!$B:$B,'[12]cells down 19042026 9H40'!$B:$B,"")</f>
        <v/>
      </c>
      <c r="BG199" s="9" t="s">
        <v>5537</v>
      </c>
      <c r="BH199" s="9" t="s">
        <v>5537</v>
      </c>
    </row>
    <row r="200" spans="1:60" s="9" customFormat="1" x14ac:dyDescent="0.3">
      <c r="A200" s="1" t="s">
        <v>2779</v>
      </c>
      <c r="B200" s="8" t="s">
        <v>2780</v>
      </c>
      <c r="C200" s="3" t="str">
        <f>_xlfn.XLOOKUP(B200,'[1]daily break down'!$D:$D,'[1]daily break down'!$E:$E,"")</f>
        <v>Douala</v>
      </c>
      <c r="D200" s="1" t="s">
        <v>11</v>
      </c>
      <c r="E200" s="1" t="s">
        <v>594</v>
      </c>
      <c r="F200" s="3" t="s">
        <v>31</v>
      </c>
      <c r="G200" s="1" t="s">
        <v>32</v>
      </c>
      <c r="H200" s="42" t="str">
        <f>_xlfn.XLOOKUP(B200,[2]CALCULATION!$B:$B,[2]CALCULATION!$H:$H,"")</f>
        <v>ZTE</v>
      </c>
      <c r="I200" s="34">
        <v>0</v>
      </c>
      <c r="J200" s="34">
        <v>0</v>
      </c>
      <c r="K200" s="34">
        <v>0</v>
      </c>
      <c r="L200" s="34">
        <v>0.66799502329974636</v>
      </c>
      <c r="M200" s="34">
        <v>0</v>
      </c>
      <c r="N200" s="34">
        <v>0</v>
      </c>
      <c r="O200" s="34">
        <v>0</v>
      </c>
      <c r="P200" s="34">
        <v>0</v>
      </c>
      <c r="Q200" s="34">
        <v>0</v>
      </c>
      <c r="R200" s="34">
        <v>0</v>
      </c>
      <c r="S200" s="35">
        <v>3.4214992594875482</v>
      </c>
      <c r="T200" s="35">
        <v>0</v>
      </c>
      <c r="U200" s="35">
        <v>0</v>
      </c>
      <c r="V200" s="35">
        <v>0</v>
      </c>
      <c r="W200" s="35">
        <v>0</v>
      </c>
      <c r="X200" s="35">
        <v>0</v>
      </c>
      <c r="Y200" s="35">
        <v>0</v>
      </c>
      <c r="Z200" s="35">
        <v>0</v>
      </c>
      <c r="AA200" s="35">
        <v>1.6157742127581343</v>
      </c>
      <c r="AB200" s="35">
        <v>1.4346199224102467</v>
      </c>
      <c r="AC200" s="35">
        <v>1.9393978444492597</v>
      </c>
      <c r="AD200" s="35">
        <v>1.7237246492196794</v>
      </c>
      <c r="AE200" s="58" t="s">
        <v>5560</v>
      </c>
      <c r="AF200" s="58"/>
      <c r="AG200" s="57" t="str" cm="1">
        <f t="array" ref="AG200">IFERROR(_xlfn.IFS(
AI200="MPR ISSUE","PDH",
AI200="BSS Hardware Issue","BSS",
AI200="Sites strategiques, MLL, Pylone, etc.","ENVTECH",
AI200="AKTIVCO DEFAUT GE &amp; POWER Cabinet","AKTIVCO",
AI200="AKTIVCO Coupure ENEO &amp; Baisse de tension","AKTIVCO GRID ONLY",
AI200="Coupure ENEO &amp; Baisse de tension","IHS GRID ONLY",
AI200="Defaut GE &amp; POWER Cabinet","IHS",
AI200="Sharing","Partners",
AI200="Sites strategiques &amp; DataCenter","SST &amp; DC",
AI200="Exclu","Exclu",
AI200="SAT","SAT",
AI200="SPARE-ISSUE","SPARE-ISSUE",
AI200="Fiber CAmtel","TRANS_FO_CAMTEL",
AI200="Fiber AOF","Fiber AOF",
AI200="Projet OCM (HUAWEI)","TRAVAUX-HUAWEI",
AI200="Projet OCM (NOKIA)","TRAVAUX-NOKIA",
AI200="ACCESS-ISSUE","ACCESS-ISSUE",
AI200="Projet OCM (ZTE, NOKIA, autres projets)","TRAVAUX OCM",
AI200="No root CAuse","No root cause",
AI200="ODU HS","PDH",
AI200="IP &amp; VLAN","PDH",
AI200="Warehouse HUAWEI","SPARE-ISSUE",
AI200="SPARE-HS","SPARE-ISSUE",
AI200="Power Telco","BSS",AI200="no impacts","no impacts"
),"")</f>
        <v>No root cause</v>
      </c>
      <c r="AH200" s="57" t="str" cm="1">
        <f t="array" ref="AH200">IFERROR(_xlfn.IFS(
AI200="MPR ISSUE","TX ISSUE",
AI200="BSS Hardware Issue","RAN ISSUE",
AI200="Sites strategiques, MLL, Pylone, etc.","ENVTECH",
AI200="AKTIVCO DEFAUT GE &amp; POWER Cabinet","POWER ISSUE",
AI200="AKTIVCO Coupure ENEO &amp; Baisse de tension","POWER ISSUE",
AI200="Coupure ENEO &amp; Baisse de tension","POWER ISSUE",
AI200="Defaut GE &amp; POWER Cabinet","POWER ISSUE",
AI200="Sharing","POWER ISSUE",
AI200="Sites strategiques &amp; DataCenter","POWER ISSUE",
AI200="Exclu","Exclu",
AI200="SAT","TX ISSUE",
AI200="SPARE-ISSUE","SPARE-ISSUE",
AI200="Fiber CAmtel","TX ISSUE",
AI200="Fiber AOF","TX ISSUE",
AI200="Projet OCM (HUAWEI)","TRAVAUX-HUAWEI",
AI200="Projet OCM (NOKIA)","TRAVAUX -NOKIA",
AI200="ACCESS-ISSUE","ACCESS-ISSUE",
AI200="Projet OCM (ZTE, NOKIA, autres projets)","TRAVAUX OCM",
AI200="No root CAuse","No root cause",
AI200="ODU HS","TX ISSUE",
AI200="IP &amp; VLAN","TX ISSUE",
AI200="Warehouse HUAWEI","SPARE-ISSUE",
AI200="SPARE-HS","SPARE-ISSUE",
AI200="Power Telco","RAN ISSUE",AI200="no impacts","no impacts"
),"")</f>
        <v>No root cause</v>
      </c>
      <c r="AI200" s="85" t="s">
        <v>5912</v>
      </c>
      <c r="AJ200" s="57" t="str" cm="1">
        <f t="array" ref="AJ200">IFERROR(_xlfn.IFS(
AI200="MPR ISSUE","ACTIVE",
AI200="BSS Hardware Issue","ACTIVE",
AI200="Sites strategiques, MLL, Pylone, etc.","PASSIVE",
AI200="AKTIVCO DEFAUT GE &amp; POWER Cabinet","PASSIVE",
AI200="AKTIVCO Coupure ENEO &amp; Baisse de tension","PASSIVE",
AI200="Coupure ENEO &amp; Baisse de tension","PASSIVE",
AI200="Defaut GE &amp; POWER Cabinet","PASSIVE",
AI200="Sharing","PASSIVE",
AI200="Sites strategiques &amp; DataCenter","PASSIVE",
AI200="Exclu","Exclu",
AI200="SAT","ACTIVE",
AI200="SPARE-ISSUE","SPARE-ISSUE",
AI200="Fiber CAmtel","ACTIVE",
AI200="Fiber AOF","ACTIVE",
AI200="Projet OCM (HUAWEI)","PLANNED WORKS",
AI200="Projet OCM (NOKIA)","PLANNED WORKS",
AI200="ACCESS-ISSUE","ACCESS-ISSUE",
AI200="Projet OCM (ZTE, NOKIA, autres projets)","PLANNED WORKS",
AI200="No root CAuse","No root cause",
AI200="ODU HS","ACTIVE",
AI200="IP &amp; VLAN","ACTIVE",
AI200="Warehouse HUAWEI","SPARE-ISSUE",
AI200="SPARE-HS","SPARE-ISSUE",
AI200="Power Telco","ACTIVE", AI200="no impacts","no impacts"
),"")</f>
        <v>No root cause</v>
      </c>
      <c r="AK200" s="23" t="s">
        <v>5857</v>
      </c>
      <c r="AL200" s="23" t="str">
        <f>B200</f>
        <v>LIT_278</v>
      </c>
      <c r="AN200" s="9" t="s">
        <v>5537</v>
      </c>
      <c r="AO200" s="23" t="str">
        <f>_xlfn.XLOOKUP(B200,'INCIDENT-05-03-2026'!E:E,'INCIDENT-05-03-2026'!F:F,"")</f>
        <v/>
      </c>
      <c r="AP200" s="7" t="s">
        <v>5537</v>
      </c>
      <c r="AQ200" s="6"/>
      <c r="AR200" s="7"/>
      <c r="AS200" s="3" t="str">
        <f>_xlfn.XLOOKUP(B200,'[3]tt num | region | site id'!$C:$C,'[3]tt num | region | site id'!$Q:$Q,"")</f>
        <v/>
      </c>
      <c r="AT200" s="24" t="str">
        <f>_xlfn.XLOOKUP(B200,'[4]Cells Huawei 03052026 12h'!$B:$B,'[4]Cells Huawei 03052026 12h'!$T:$T,"")</f>
        <v/>
      </c>
      <c r="AU200" s="24" t="str">
        <f>_xlfn.XLOOKUP(B200,'[5]cells down 02052026 8h50'!$B:$B,'[5]cells down 02052026 8h50'!$R:$R,"")</f>
        <v/>
      </c>
      <c r="AV200" s="24" t="str">
        <f>_xlfn.XLOOKUP(B200,'[5]cells down 02052026 13h50'!$B:$B,'[5]cells down 02052026 13h50'!$R:$R,"")</f>
        <v/>
      </c>
      <c r="AW200" s="24" t="str">
        <f>_xlfn.XLOOKUP(B200,'[5]cells down 02052026 13h50'!$B:$B,'[5]cells down 02052026 13h50'!$R:$R,"")</f>
        <v/>
      </c>
      <c r="AX200" s="24" t="str">
        <f>_xlfn.XLOOKUP(B200,'[6]cell downs 03052026 8h40 '!$B:$B,'[6]cell downs 03052026 8h40 '!$R:$R,"")</f>
        <v/>
      </c>
      <c r="AY200" s="24" t="str">
        <f>_xlfn.XLOOKUP(B200,'[7]ALL SITES DOWN'!$D:$D,'[7]ALL SITES DOWN'!$J:$J,"")</f>
        <v/>
      </c>
      <c r="AZ200" s="24" t="str">
        <f>_xlfn.XLOOKUP(B200,'[8]ALL SITES DOWN'!$D:$D,'[8]ALL SITES DOWN'!$J:$J,"")</f>
        <v/>
      </c>
      <c r="BA200" s="9" t="str">
        <f>_xlfn.XLOOKUP(B200,[9]sheet1!$AC:$AC,[9]sheet1!$AF:$AF,"")</f>
        <v>(05/03/2026 ticket)..INC-20260503-00001973...Others Transmission equipement fault</v>
      </c>
      <c r="BB200" s="14" t="s">
        <v>5537</v>
      </c>
      <c r="BC200" s="14" t="s">
        <v>5537</v>
      </c>
      <c r="BD200" s="14" t="str">
        <f>_xlfn.XLOOKUP(B200,'[10]cell downs 18042026 17h'!$B:$B,'[10]cell downs 18042026 17h'!$B:$B,"")</f>
        <v/>
      </c>
      <c r="BE200" s="14" t="str">
        <f>_xlfn.XLOOKUP(B200,'[11]Cells Huawei 19042026 15h'!$B:$B,'[11]Cells Huawei 19042026 15h'!$B:$B,"")</f>
        <v/>
      </c>
      <c r="BF200" s="9" t="str">
        <f>_xlfn.XLOOKUP(B200,'[12]cells down 19042026 9H40'!$B:$B,'[12]cells down 19042026 9H40'!$B:$B,"")</f>
        <v/>
      </c>
      <c r="BG200" s="9" t="s">
        <v>2780</v>
      </c>
      <c r="BH200" s="9" t="s">
        <v>5537</v>
      </c>
    </row>
    <row r="201" spans="1:60" s="9" customFormat="1" x14ac:dyDescent="0.3">
      <c r="A201" s="1" t="s">
        <v>284</v>
      </c>
      <c r="B201" s="1" t="s">
        <v>285</v>
      </c>
      <c r="C201" s="3" t="str">
        <f>_xlfn.XLOOKUP(B201,'[1]daily break down'!$D:$D,'[1]daily break down'!$E:$E,"")</f>
        <v>Douala</v>
      </c>
      <c r="D201" s="1" t="s">
        <v>11</v>
      </c>
      <c r="E201" s="1" t="s">
        <v>145</v>
      </c>
      <c r="F201" s="3" t="s">
        <v>31</v>
      </c>
      <c r="G201" s="1" t="s">
        <v>32</v>
      </c>
      <c r="H201" s="42" t="str">
        <f>_xlfn.XLOOKUP(B201,[2]CALCULATION!$B:$B,[2]CALCULATION!$H:$H,"")</f>
        <v>ZTE</v>
      </c>
      <c r="I201" s="34">
        <v>0</v>
      </c>
      <c r="J201" s="34">
        <v>7.9493440971598046</v>
      </c>
      <c r="K201" s="34">
        <v>2.0538519488746791</v>
      </c>
      <c r="L201" s="34">
        <v>0</v>
      </c>
      <c r="M201" s="34">
        <v>0</v>
      </c>
      <c r="N201" s="34">
        <v>0</v>
      </c>
      <c r="O201" s="34">
        <v>1.3462987218669489</v>
      </c>
      <c r="P201" s="34">
        <v>5.1192917048337367</v>
      </c>
      <c r="Q201" s="34">
        <v>2.6352219967868309</v>
      </c>
      <c r="R201" s="34">
        <v>1.5926546586651382</v>
      </c>
      <c r="S201" s="35">
        <v>2.8345111619054144</v>
      </c>
      <c r="T201" s="35">
        <v>0.76387640433406667</v>
      </c>
      <c r="U201" s="35">
        <v>0.14210990403301055</v>
      </c>
      <c r="V201" s="35">
        <v>1.3004269004346078</v>
      </c>
      <c r="W201" s="35">
        <v>0.76387640433406645</v>
      </c>
      <c r="X201" s="35">
        <v>4.5016451076239976</v>
      </c>
      <c r="Y201" s="35">
        <v>0</v>
      </c>
      <c r="Z201" s="35">
        <v>0</v>
      </c>
      <c r="AA201" s="35">
        <v>1.0262670407539298</v>
      </c>
      <c r="AB201" s="35">
        <v>1.5428379931386451</v>
      </c>
      <c r="AC201" s="35">
        <v>2.0069092865100782</v>
      </c>
      <c r="AD201" s="35">
        <v>1.7110795786926458</v>
      </c>
      <c r="AE201" s="58" t="s">
        <v>5560</v>
      </c>
      <c r="AF201" s="58"/>
      <c r="AG201" s="57" t="str" cm="1">
        <f t="array" ref="AG201">IFERROR(_xlfn.IFS(
AI201="MPR ISSUE","PDH",
AI201="BSS Hardware Issue","BSS",
AI201="Sites strategiques, MLL, Pylone, etc.","ENVTECH",
AI201="AKTIVCO DEFAUT GE &amp; POWER Cabinet","AKTIVCO",
AI201="AKTIVCO Coupure ENEO &amp; Baisse de tension","AKTIVCO GRID ONLY",
AI201="Coupure ENEO &amp; Baisse de tension","IHS GRID ONLY",
AI201="Defaut GE &amp; POWER Cabinet","IHS",
AI201="Sharing","Partners",
AI201="Sites strategiques &amp; DataCenter","SST &amp; DC",
AI201="Exclu","Exclu",
AI201="SAT","SAT",
AI201="SPARE-ISSUE","SPARE-ISSUE",
AI201="Fiber CAmtel","TRANS_FO_CAMTEL",
AI201="Fiber AOF","Fiber AOF",
AI201="Projet OCM (HUAWEI)","TRAVAUX-HUAWEI",
AI201="Projet OCM (NOKIA)","TRAVAUX-NOKIA",
AI201="ACCESS-ISSUE","ACCESS-ISSUE",
AI201="Projet OCM (ZTE, NOKIA, autres projets)","TRAVAUX OCM",
AI201="No root CAuse","No root cause",
AI201="ODU HS","PDH",
AI201="IP &amp; VLAN","PDH",
AI201="Warehouse HUAWEI","SPARE-ISSUE",
AI201="SPARE-HS","SPARE-ISSUE",
AI201="Power Telco","BSS",AI201="no impacts","no impacts"
),"")</f>
        <v>No root cause</v>
      </c>
      <c r="AH201" s="57" t="str" cm="1">
        <f t="array" ref="AH201">IFERROR(_xlfn.IFS(
AI201="MPR ISSUE","TX ISSUE",
AI201="BSS Hardware Issue","RAN ISSUE",
AI201="Sites strategiques, MLL, Pylone, etc.","ENVTECH",
AI201="AKTIVCO DEFAUT GE &amp; POWER Cabinet","POWER ISSUE",
AI201="AKTIVCO Coupure ENEO &amp; Baisse de tension","POWER ISSUE",
AI201="Coupure ENEO &amp; Baisse de tension","POWER ISSUE",
AI201="Defaut GE &amp; POWER Cabinet","POWER ISSUE",
AI201="Sharing","POWER ISSUE",
AI201="Sites strategiques &amp; DataCenter","POWER ISSUE",
AI201="Exclu","Exclu",
AI201="SAT","TX ISSUE",
AI201="SPARE-ISSUE","SPARE-ISSUE",
AI201="Fiber CAmtel","TX ISSUE",
AI201="Fiber AOF","TX ISSUE",
AI201="Projet OCM (HUAWEI)","TRAVAUX-HUAWEI",
AI201="Projet OCM (NOKIA)","TRAVAUX -NOKIA",
AI201="ACCESS-ISSUE","ACCESS-ISSUE",
AI201="Projet OCM (ZTE, NOKIA, autres projets)","TRAVAUX OCM",
AI201="No root CAuse","No root cause",
AI201="ODU HS","TX ISSUE",
AI201="IP &amp; VLAN","TX ISSUE",
AI201="Warehouse HUAWEI","SPARE-ISSUE",
AI201="SPARE-HS","SPARE-ISSUE",
AI201="Power Telco","RAN ISSUE",AI201="no impacts","no impacts"
),"")</f>
        <v>No root cause</v>
      </c>
      <c r="AI201" s="85" t="s">
        <v>5912</v>
      </c>
      <c r="AJ201" s="57" t="str" cm="1">
        <f t="array" ref="AJ201">IFERROR(_xlfn.IFS(
AI201="MPR ISSUE","ACTIVE",
AI201="BSS Hardware Issue","ACTIVE",
AI201="Sites strategiques, MLL, Pylone, etc.","PASSIVE",
AI201="AKTIVCO DEFAUT GE &amp; POWER Cabinet","PASSIVE",
AI201="AKTIVCO Coupure ENEO &amp; Baisse de tension","PASSIVE",
AI201="Coupure ENEO &amp; Baisse de tension","PASSIVE",
AI201="Defaut GE &amp; POWER Cabinet","PASSIVE",
AI201="Sharing","PASSIVE",
AI201="Sites strategiques &amp; DataCenter","PASSIVE",
AI201="Exclu","Exclu",
AI201="SAT","ACTIVE",
AI201="SPARE-ISSUE","SPARE-ISSUE",
AI201="Fiber CAmtel","ACTIVE",
AI201="Fiber AOF","ACTIVE",
AI201="Projet OCM (HUAWEI)","PLANNED WORKS",
AI201="Projet OCM (NOKIA)","PLANNED WORKS",
AI201="ACCESS-ISSUE","ACCESS-ISSUE",
AI201="Projet OCM (ZTE, NOKIA, autres projets)","PLANNED WORKS",
AI201="No root CAuse","No root cause",
AI201="ODU HS","ACTIVE",
AI201="IP &amp; VLAN","ACTIVE",
AI201="Warehouse HUAWEI","SPARE-ISSUE",
AI201="SPARE-HS","SPARE-ISSUE",
AI201="Power Telco","ACTIVE", AI201="no impacts","no impacts"
),"")</f>
        <v>No root cause</v>
      </c>
      <c r="AK201" s="23" t="s">
        <v>5537</v>
      </c>
      <c r="AL201" s="23" t="str">
        <f>B201</f>
        <v>LIT_287</v>
      </c>
      <c r="AN201" s="9" t="s">
        <v>5537</v>
      </c>
      <c r="AO201" s="23" t="str">
        <f>_xlfn.XLOOKUP(B201,'INCIDENT-05-03-2026'!E:E,'INCIDENT-05-03-2026'!F:F,"")</f>
        <v/>
      </c>
      <c r="AP201" s="7" t="s">
        <v>5537</v>
      </c>
      <c r="AQ201" s="6"/>
      <c r="AR201" s="7"/>
      <c r="AS201" s="3" t="str">
        <f>_xlfn.XLOOKUP(B201,'[3]tt num | region | site id'!$C:$C,'[3]tt num | region | site id'!$Q:$Q,"")</f>
        <v/>
      </c>
      <c r="AT201" s="24" t="str">
        <f>_xlfn.XLOOKUP(B201,'[4]Cells Huawei 03052026 12h'!$B:$B,'[4]Cells Huawei 03052026 12h'!$T:$T,"")</f>
        <v/>
      </c>
      <c r="AU201" s="24" t="str">
        <f>_xlfn.XLOOKUP(B201,'[5]cells down 02052026 8h50'!$B:$B,'[5]cells down 02052026 8h50'!$R:$R,"")</f>
        <v/>
      </c>
      <c r="AV201" s="24" t="str">
        <f>_xlfn.XLOOKUP(B201,'[5]cells down 02052026 13h50'!$B:$B,'[5]cells down 02052026 13h50'!$R:$R,"")</f>
        <v/>
      </c>
      <c r="AW201" s="24" t="str">
        <f>_xlfn.XLOOKUP(B201,'[5]cells down 02052026 13h50'!$B:$B,'[5]cells down 02052026 13h50'!$R:$R,"")</f>
        <v/>
      </c>
      <c r="AX201" s="24" t="str">
        <f>_xlfn.XLOOKUP(B201,'[6]cell downs 03052026 8h40 '!$B:$B,'[6]cell downs 03052026 8h40 '!$R:$R,"")</f>
        <v/>
      </c>
      <c r="AY201" s="24" t="str">
        <f>_xlfn.XLOOKUP(B201,'[7]ALL SITES DOWN'!$D:$D,'[7]ALL SITES DOWN'!$J:$J,"")</f>
        <v/>
      </c>
      <c r="AZ201" s="24" t="str">
        <f>_xlfn.XLOOKUP(B201,'[8]ALL SITES DOWN'!$D:$D,'[8]ALL SITES DOWN'!$J:$J,"")</f>
        <v/>
      </c>
      <c r="BA201" s="9" t="str">
        <f>_xlfn.XLOOKUP(B201,[9]sheet1!$AC:$AC,[9]sheet1!$AF:$AF,"")</f>
        <v/>
      </c>
      <c r="BB201" s="14" t="s">
        <v>5537</v>
      </c>
      <c r="BC201" s="14" t="s">
        <v>5537</v>
      </c>
      <c r="BD201" s="14" t="str">
        <f>_xlfn.XLOOKUP(B201,'[10]cell downs 18042026 17h'!$B:$B,'[10]cell downs 18042026 17h'!$B:$B,"")</f>
        <v/>
      </c>
      <c r="BE201" s="14" t="str">
        <f>_xlfn.XLOOKUP(B201,'[11]Cells Huawei 19042026 15h'!$B:$B,'[11]Cells Huawei 19042026 15h'!$B:$B,"")</f>
        <v/>
      </c>
      <c r="BF201" s="9" t="str">
        <f>_xlfn.XLOOKUP(B201,'[12]cells down 19042026 9H40'!$B:$B,'[12]cells down 19042026 9H40'!$B:$B,"")</f>
        <v/>
      </c>
      <c r="BG201" s="9" t="s">
        <v>5537</v>
      </c>
      <c r="BH201" s="9" t="s">
        <v>5537</v>
      </c>
    </row>
    <row r="202" spans="1:60" s="9" customFormat="1" ht="25.5" customHeight="1" x14ac:dyDescent="0.3">
      <c r="A202" s="1" t="s">
        <v>887</v>
      </c>
      <c r="B202" s="8" t="s">
        <v>888</v>
      </c>
      <c r="C202" s="3" t="str">
        <f>_xlfn.XLOOKUP(B202,'[1]daily break down'!$D:$D,'[1]daily break down'!$E:$E,"")</f>
        <v>NORD</v>
      </c>
      <c r="D202" s="1" t="s">
        <v>11</v>
      </c>
      <c r="E202" s="1" t="s">
        <v>12</v>
      </c>
      <c r="F202" s="3" t="s">
        <v>23</v>
      </c>
      <c r="G202" s="1" t="s">
        <v>24</v>
      </c>
      <c r="H202" s="40" t="str">
        <f>_xlfn.XLOOKUP(B202,[2]CALCULATION!$B:$B,[2]CALCULATION!$H:$H,"")</f>
        <v>Huawei</v>
      </c>
      <c r="I202" s="34">
        <v>3.6377139139293386</v>
      </c>
      <c r="J202" s="34">
        <v>3.6732770600942257</v>
      </c>
      <c r="K202" s="34">
        <v>4.7661036489143429</v>
      </c>
      <c r="L202" s="34">
        <v>0.24571387397876343</v>
      </c>
      <c r="M202" s="34">
        <v>0.843313843159748</v>
      </c>
      <c r="N202" s="34">
        <v>2.4093764000536475</v>
      </c>
      <c r="O202" s="34">
        <v>3.1415242000610673</v>
      </c>
      <c r="P202" s="34">
        <v>1.6145382997605817</v>
      </c>
      <c r="Q202" s="34">
        <v>0.45987749441405346</v>
      </c>
      <c r="R202" s="34">
        <v>0.82187607902223814</v>
      </c>
      <c r="S202" s="35">
        <v>0.90227661207705889</v>
      </c>
      <c r="T202" s="35">
        <v>5.7767105266912653</v>
      </c>
      <c r="U202" s="35">
        <v>2.576615929435869</v>
      </c>
      <c r="V202" s="35">
        <v>10.570440711919254</v>
      </c>
      <c r="W202" s="35">
        <v>5.7767105266912653</v>
      </c>
      <c r="X202" s="35">
        <v>2.6658983314927531</v>
      </c>
      <c r="Y202" s="35">
        <v>5.5761372359338299</v>
      </c>
      <c r="Z202" s="35">
        <v>0.3234569803642921</v>
      </c>
      <c r="AA202" s="35">
        <v>1.8778051548905117</v>
      </c>
      <c r="AB202" s="35">
        <v>2.4126732764160468</v>
      </c>
      <c r="AC202" s="35">
        <v>1.2011154230881194</v>
      </c>
      <c r="AD202" s="35">
        <v>1.7044805997152093</v>
      </c>
      <c r="AE202" s="58" t="s">
        <v>5560</v>
      </c>
      <c r="AF202" s="58"/>
      <c r="AG202" s="57" t="str" cm="1">
        <f t="array" ref="AG202">IFERROR(_xlfn.IFS(
AI202="MPR ISSUE","PDH",
AI202="BSS Hardware Issue","BSS",
AI202="Sites strategiques, MLL, Pylone, etc.","ENVTECH",
AI202="AKTIVCO DEFAUT GE &amp; POWER Cabinet","AKTIVCO",
AI202="AKTIVCO Coupure ENEO &amp; Baisse de tension","AKTIVCO GRID ONLY",
AI202="Coupure ENEO &amp; Baisse de tension","IHS GRID ONLY",
AI202="Defaut GE &amp; POWER Cabinet","IHS",
AI202="Sharing","Partners",
AI202="Sites strategiques &amp; DataCenter","SST &amp; DC",
AI202="Exclu","Exclu",
AI202="SAT","SAT",
AI202="SPARE-ISSUE","SPARE-ISSUE",
AI202="Fiber CAmtel","TRANS_FO_CAMTEL",
AI202="Fiber AOF","Fiber AOF",
AI202="Projet OCM (HUAWEI)","TRAVAUX-HUAWEI",
AI202="Projet OCM (NOKIA)","TRAVAUX-NOKIA",
AI202="ACCESS-ISSUE","ACCESS-ISSUE",
AI202="Projet OCM (ZTE, NOKIA, autres projets)","TRAVAUX OCM",
AI202="No root CAuse","No root cause",
AI202="ODU HS","PDH",
AI202="IP &amp; VLAN","PDH",
AI202="Warehouse HUAWEI","SPARE-ISSUE",
AI202="SPARE-HS","SPARE-ISSUE",
AI202="Power Telco","BSS",AI202="no impacts","no impacts"
),"")</f>
        <v>No root cause</v>
      </c>
      <c r="AH202" s="57" t="str" cm="1">
        <f t="array" ref="AH202">IFERROR(_xlfn.IFS(
AI202="MPR ISSUE","TX ISSUE",
AI202="BSS Hardware Issue","RAN ISSUE",
AI202="Sites strategiques, MLL, Pylone, etc.","ENVTECH",
AI202="AKTIVCO DEFAUT GE &amp; POWER Cabinet","POWER ISSUE",
AI202="AKTIVCO Coupure ENEO &amp; Baisse de tension","POWER ISSUE",
AI202="Coupure ENEO &amp; Baisse de tension","POWER ISSUE",
AI202="Defaut GE &amp; POWER Cabinet","POWER ISSUE",
AI202="Sharing","POWER ISSUE",
AI202="Sites strategiques &amp; DataCenter","POWER ISSUE",
AI202="Exclu","Exclu",
AI202="SAT","TX ISSUE",
AI202="SPARE-ISSUE","SPARE-ISSUE",
AI202="Fiber CAmtel","TX ISSUE",
AI202="Fiber AOF","TX ISSUE",
AI202="Projet OCM (HUAWEI)","TRAVAUX-HUAWEI",
AI202="Projet OCM (NOKIA)","TRAVAUX -NOKIA",
AI202="ACCESS-ISSUE","ACCESS-ISSUE",
AI202="Projet OCM (ZTE, NOKIA, autres projets)","TRAVAUX OCM",
AI202="No root CAuse","No root cause",
AI202="ODU HS","TX ISSUE",
AI202="IP &amp; VLAN","TX ISSUE",
AI202="Warehouse HUAWEI","SPARE-ISSUE",
AI202="SPARE-HS","SPARE-ISSUE",
AI202="Power Telco","RAN ISSUE",AI202="no impacts","no impacts"
),"")</f>
        <v>No root cause</v>
      </c>
      <c r="AI202" s="85" t="s">
        <v>5912</v>
      </c>
      <c r="AJ202" s="57" t="str" cm="1">
        <f t="array" ref="AJ202">IFERROR(_xlfn.IFS(
AI202="MPR ISSUE","ACTIVE",
AI202="BSS Hardware Issue","ACTIVE",
AI202="Sites strategiques, MLL, Pylone, etc.","PASSIVE",
AI202="AKTIVCO DEFAUT GE &amp; POWER Cabinet","PASSIVE",
AI202="AKTIVCO Coupure ENEO &amp; Baisse de tension","PASSIVE",
AI202="Coupure ENEO &amp; Baisse de tension","PASSIVE",
AI202="Defaut GE &amp; POWER Cabinet","PASSIVE",
AI202="Sharing","PASSIVE",
AI202="Sites strategiques &amp; DataCenter","PASSIVE",
AI202="Exclu","Exclu",
AI202="SAT","ACTIVE",
AI202="SPARE-ISSUE","SPARE-ISSUE",
AI202="Fiber CAmtel","ACTIVE",
AI202="Fiber AOF","ACTIVE",
AI202="Projet OCM (HUAWEI)","PLANNED WORKS",
AI202="Projet OCM (NOKIA)","PLANNED WORKS",
AI202="ACCESS-ISSUE","ACCESS-ISSUE",
AI202="Projet OCM (ZTE, NOKIA, autres projets)","PLANNED WORKS",
AI202="No root CAuse","No root cause",
AI202="ODU HS","ACTIVE",
AI202="IP &amp; VLAN","ACTIVE",
AI202="Warehouse HUAWEI","SPARE-ISSUE",
AI202="SPARE-HS","SPARE-ISSUE",
AI202="Power Telco","ACTIVE", AI202="no impacts","no impacts"
),"")</f>
        <v>No root cause</v>
      </c>
      <c r="AK202" s="23" t="s">
        <v>5537</v>
      </c>
      <c r="AL202" s="23" t="str">
        <f>B202</f>
        <v>NRD_117</v>
      </c>
      <c r="AN202" s="9" t="s">
        <v>5537</v>
      </c>
      <c r="AO202" s="23" t="str">
        <f>_xlfn.XLOOKUP(B202,'INCIDENT-05-03-2026'!E:E,'INCIDENT-05-03-2026'!F:F,"")</f>
        <v/>
      </c>
      <c r="AP202" s="7" t="s">
        <v>5537</v>
      </c>
      <c r="AQ202" s="6"/>
      <c r="AR202" s="7"/>
      <c r="AS202" s="3" t="str">
        <f>_xlfn.XLOOKUP(B202,'[3]tt num | region | site id'!$C:$C,'[3]tt num | region | site id'!$Q:$Q,"")</f>
        <v/>
      </c>
      <c r="AT202" s="24" t="str">
        <f>_xlfn.XLOOKUP(B202,'[4]Cells Huawei 03052026 12h'!$B:$B,'[4]Cells Huawei 03052026 12h'!$T:$T,"")</f>
        <v/>
      </c>
      <c r="AU202" s="24" t="str">
        <f>_xlfn.XLOOKUP(B202,'[5]cells down 02052026 8h50'!$B:$B,'[5]cells down 02052026 8h50'!$R:$R,"")</f>
        <v/>
      </c>
      <c r="AV202" s="24" t="str">
        <f>_xlfn.XLOOKUP(B202,'[5]cells down 02052026 13h50'!$B:$B,'[5]cells down 02052026 13h50'!$R:$R,"")</f>
        <v/>
      </c>
      <c r="AW202" s="24" t="str">
        <f>_xlfn.XLOOKUP(B202,'[5]cells down 02052026 13h50'!$B:$B,'[5]cells down 02052026 13h50'!$R:$R,"")</f>
        <v/>
      </c>
      <c r="AX202" s="24" t="str">
        <f>_xlfn.XLOOKUP(B202,'[6]cell downs 03052026 8h40 '!$B:$B,'[6]cell downs 03052026 8h40 '!$R:$R,"")</f>
        <v/>
      </c>
      <c r="AY202" s="24" t="str">
        <f>_xlfn.XLOOKUP(B202,'[7]ALL SITES DOWN'!$D:$D,'[7]ALL SITES DOWN'!$J:$J,"")</f>
        <v/>
      </c>
      <c r="AZ202" s="24" t="str">
        <f>_xlfn.XLOOKUP(B202,'[8]ALL SITES DOWN'!$D:$D,'[8]ALL SITES DOWN'!$J:$J,"")</f>
        <v/>
      </c>
      <c r="BA202" s="9" t="str">
        <f>_xlfn.XLOOKUP(B202,[9]sheet1!$AC:$AC,[9]sheet1!$AF:$AF,"")</f>
        <v/>
      </c>
      <c r="BB202" s="14" t="s">
        <v>5537</v>
      </c>
      <c r="BC202" s="14" t="s">
        <v>5537</v>
      </c>
      <c r="BD202" s="14" t="str">
        <f>_xlfn.XLOOKUP(B202,'[10]cell downs 18042026 17h'!$B:$B,'[10]cell downs 18042026 17h'!$B:$B,"")</f>
        <v/>
      </c>
      <c r="BE202" s="14" t="str">
        <f>_xlfn.XLOOKUP(B202,'[11]Cells Huawei 19042026 15h'!$B:$B,'[11]Cells Huawei 19042026 15h'!$B:$B,"")</f>
        <v/>
      </c>
      <c r="BF202" s="9" t="str">
        <f>_xlfn.XLOOKUP(B202,'[12]cells down 19042026 9H40'!$B:$B,'[12]cells down 19042026 9H40'!$B:$B,"")</f>
        <v/>
      </c>
      <c r="BG202" s="9" t="s">
        <v>888</v>
      </c>
      <c r="BH202" s="9" t="s">
        <v>5537</v>
      </c>
    </row>
    <row r="203" spans="1:60" s="9" customFormat="1" ht="14.55" customHeight="1" x14ac:dyDescent="0.3">
      <c r="A203" s="1" t="s">
        <v>1158</v>
      </c>
      <c r="B203" s="8" t="s">
        <v>1159</v>
      </c>
      <c r="C203" s="3" t="str">
        <f>_xlfn.XLOOKUP(B203,'[1]daily break down'!$D:$D,'[1]daily break down'!$E:$E,"")</f>
        <v>NORD-OUEST</v>
      </c>
      <c r="D203" s="1" t="s">
        <v>11</v>
      </c>
      <c r="E203" s="1" t="s">
        <v>154</v>
      </c>
      <c r="F203" s="3" t="s">
        <v>51</v>
      </c>
      <c r="G203" s="1" t="s">
        <v>1158</v>
      </c>
      <c r="H203" s="41" t="str">
        <f>_xlfn.XLOOKUP(B203,[2]CALCULATION!$B:$B,[2]CALCULATION!$H:$H,"")</f>
        <v>NOKIA</v>
      </c>
      <c r="I203" s="34">
        <v>2.1745378757294547</v>
      </c>
      <c r="J203" s="34">
        <v>1.3376308738047311E-3</v>
      </c>
      <c r="K203" s="34">
        <v>0</v>
      </c>
      <c r="L203" s="34">
        <v>0</v>
      </c>
      <c r="M203" s="34">
        <v>3.8293380590601611E-2</v>
      </c>
      <c r="N203" s="34">
        <v>5.3492757987588755</v>
      </c>
      <c r="O203" s="34">
        <v>4.31168759645724E-2</v>
      </c>
      <c r="P203" s="34">
        <v>0</v>
      </c>
      <c r="Q203" s="34">
        <v>0</v>
      </c>
      <c r="R203" s="34">
        <v>1.5342263251484363</v>
      </c>
      <c r="S203" s="35">
        <v>3.4495409051081993</v>
      </c>
      <c r="T203" s="35">
        <v>21324.571384544262</v>
      </c>
      <c r="U203" s="35">
        <v>0</v>
      </c>
      <c r="V203" s="35">
        <v>6.7100023399622755</v>
      </c>
      <c r="W203" s="35">
        <v>0.98387209537914533</v>
      </c>
      <c r="X203" s="35">
        <v>0.32957441222715889</v>
      </c>
      <c r="Y203" s="35">
        <v>0.58472304263582486</v>
      </c>
      <c r="Z203" s="35">
        <v>0.14621197204601169</v>
      </c>
      <c r="AA203" s="35">
        <v>5.8665955261401468</v>
      </c>
      <c r="AB203" s="35">
        <v>2.571308111563321</v>
      </c>
      <c r="AC203" s="35">
        <v>0</v>
      </c>
      <c r="AD203" s="35">
        <v>1.7009670892866822</v>
      </c>
      <c r="AE203" s="58" t="s">
        <v>5603</v>
      </c>
      <c r="AF203" s="58"/>
      <c r="AG203" s="57" t="str" cm="1">
        <f t="array" ref="AG203">IFERROR(_xlfn.IFS(
AI203="MPR ISSUE","PDH",
AI203="BSS Hardware Issue","BSS",
AI203="Sites strategiques, MLL, Pylone, etc.","ENVTECH",
AI203="AKTIVCO DEFAUT GE &amp; POWER Cabinet","AKTIVCO",
AI203="AKTIVCO Coupure ENEO &amp; Baisse de tension","AKTIVCO GRID ONLY",
AI203="Coupure ENEO &amp; Baisse de tension","IHS GRID ONLY",
AI203="Defaut GE &amp; POWER Cabinet","IHS",
AI203="Sharing","Partners",
AI203="Sites strategiques &amp; DataCenter","SST &amp; DC",
AI203="Exclu","Exclu",
AI203="SAT","SAT",
AI203="SPARE-ISSUE","SPARE-ISSUE",
AI203="Fiber CAmtel","TRANS_FO_CAMTEL",
AI203="Fiber AOF","Fiber AOF",
AI203="Projet OCM (HUAWEI)","TRAVAUX-HUAWEI",
AI203="Projet OCM (NOKIA)","TRAVAUX-NOKIA",
AI203="ACCESS-ISSUE","ACCESS-ISSUE",
AI203="Projet OCM (ZTE, NOKIA, autres projets)","TRAVAUX OCM",
AI203="No root CAuse","No root cause",
AI203="ODU HS","PDH",
AI203="IP &amp; VLAN","PDH",
AI203="Warehouse HUAWEI","SPARE-ISSUE",
AI203="SPARE-HS","SPARE-ISSUE",
AI203="Power Telco","BSS",AI203="no impacts","no impacts"
),"")</f>
        <v>IHS</v>
      </c>
      <c r="AH203" s="57" t="str" cm="1">
        <f t="array" ref="AH203">IFERROR(_xlfn.IFS(
AI203="MPR ISSUE","TX ISSUE",
AI203="BSS Hardware Issue","RAN ISSUE",
AI203="Sites strategiques, MLL, Pylone, etc.","ENVTECH",
AI203="AKTIVCO DEFAUT GE &amp; POWER Cabinet","POWER ISSUE",
AI203="AKTIVCO Coupure ENEO &amp; Baisse de tension","POWER ISSUE",
AI203="Coupure ENEO &amp; Baisse de tension","POWER ISSUE",
AI203="Defaut GE &amp; POWER Cabinet","POWER ISSUE",
AI203="Sharing","POWER ISSUE",
AI203="Sites strategiques &amp; DataCenter","POWER ISSUE",
AI203="Exclu","Exclu",
AI203="SAT","TX ISSUE",
AI203="SPARE-ISSUE","SPARE-ISSUE",
AI203="Fiber CAmtel","TX ISSUE",
AI203="Fiber AOF","TX ISSUE",
AI203="Projet OCM (HUAWEI)","TRAVAUX-HUAWEI",
AI203="Projet OCM (NOKIA)","TRAVAUX -NOKIA",
AI203="ACCESS-ISSUE","ACCESS-ISSUE",
AI203="Projet OCM (ZTE, NOKIA, autres projets)","TRAVAUX OCM",
AI203="No root CAuse","No root cause",
AI203="ODU HS","TX ISSUE",
AI203="IP &amp; VLAN","TX ISSUE",
AI203="Warehouse HUAWEI","SPARE-ISSUE",
AI203="SPARE-HS","SPARE-ISSUE",
AI203="Power Telco","RAN ISSUE",AI203="no impacts","no impacts"
),"")</f>
        <v>POWER ISSUE</v>
      </c>
      <c r="AI203" s="85" t="s">
        <v>5330</v>
      </c>
      <c r="AJ203" s="57" t="str" cm="1">
        <f t="array" ref="AJ203">IFERROR(_xlfn.IFS(
AI203="MPR ISSUE","ACTIVE",
AI203="BSS Hardware Issue","ACTIVE",
AI203="Sites strategiques, MLL, Pylone, etc.","PASSIVE",
AI203="AKTIVCO DEFAUT GE &amp; POWER Cabinet","PASSIVE",
AI203="AKTIVCO Coupure ENEO &amp; Baisse de tension","PASSIVE",
AI203="Coupure ENEO &amp; Baisse de tension","PASSIVE",
AI203="Defaut GE &amp; POWER Cabinet","PASSIVE",
AI203="Sharing","PASSIVE",
AI203="Sites strategiques &amp; DataCenter","PASSIVE",
AI203="Exclu","Exclu",
AI203="SAT","ACTIVE",
AI203="SPARE-ISSUE","SPARE-ISSUE",
AI203="Fiber CAmtel","ACTIVE",
AI203="Fiber AOF","ACTIVE",
AI203="Projet OCM (HUAWEI)","PLANNED WORKS",
AI203="Projet OCM (NOKIA)","PLANNED WORKS",
AI203="ACCESS-ISSUE","ACCESS-ISSUE",
AI203="Projet OCM (ZTE, NOKIA, autres projets)","PLANNED WORKS",
AI203="No root CAuse","No root cause",
AI203="ODU HS","ACTIVE",
AI203="IP &amp; VLAN","ACTIVE",
AI203="Warehouse HUAWEI","SPARE-ISSUE",
AI203="SPARE-HS","SPARE-ISSUE",
AI203="Power Telco","ACTIVE", AI203="no impacts","no impacts"
),"")</f>
        <v>PASSIVE</v>
      </c>
      <c r="AK203" s="23" t="s">
        <v>5748</v>
      </c>
      <c r="AL203" s="127" t="str">
        <f>IFERROR(MID(AM203, SEARCH("CTR_", AM203), 7), IFERROR(MID(AM203, SEARCH("SUO_", AM203), 7), IFERROR(MID(AM203, SEARCH("SUD_", AM203), 7), IFERROR(MID(AM203, SEARCH("NRO_", AM203), 7), IFERROR(MID(AM203, SEARCH("ADM_", AM203), 7), IFERROR(MID(AM203, SEARCH("NRD_", AM203), 7), IFERROR(MID(AM203, SEARCH("EXN_", AM203), 7), IFERROR(MID(AM203, SEARCH("LIT_", AM203), 7), IFERROR(MID(AM203, SEARCH("EST_", AM203), 7), MID(AM203, SEARCH("OST_",AM203), 7))))))))))</f>
        <v>NRO_017</v>
      </c>
      <c r="AM203" s="126" t="s">
        <v>5935</v>
      </c>
      <c r="AN203" s="9" t="s">
        <v>5537</v>
      </c>
      <c r="AO203" s="23" t="str">
        <f>_xlfn.XLOOKUP(B203,'INCIDENT-05-03-2026'!E:E,'INCIDENT-05-03-2026'!F:F,"")</f>
        <v>(05/03/2026 groupe whatsapp) : impacted by NRO_017_H_Bali , probleme d'energie, chute tension U.44v || Action : RCA IHS attendu</v>
      </c>
      <c r="AP203" s="7" t="s">
        <v>5537</v>
      </c>
      <c r="AQ203" s="6"/>
      <c r="AR203" s="7"/>
      <c r="AS203" s="3" t="str">
        <f>_xlfn.XLOOKUP(B203,'[3]tt num | region | site id'!$C:$C,'[3]tt num | region | site id'!$Q:$Q,"")</f>
        <v/>
      </c>
      <c r="AT203" s="24" t="str">
        <f>_xlfn.XLOOKUP(B203,'[4]Cells Huawei 03052026 12h'!$B:$B,'[4]Cells Huawei 03052026 12h'!$T:$T,"")</f>
        <v/>
      </c>
      <c r="AU203" s="24" t="str">
        <f>_xlfn.XLOOKUP(B203,'[5]cells down 02052026 8h50'!$B:$B,'[5]cells down 02052026 8h50'!$R:$R,"")</f>
        <v/>
      </c>
      <c r="AV203" s="24" t="str">
        <f>_xlfn.XLOOKUP(B203,'[5]cells down 02052026 13h50'!$B:$B,'[5]cells down 02052026 13h50'!$R:$R,"")</f>
        <v/>
      </c>
      <c r="AW203" s="24" t="str">
        <f>_xlfn.XLOOKUP(B203,'[5]cells down 02052026 13h50'!$B:$B,'[5]cells down 02052026 13h50'!$R:$R,"")</f>
        <v/>
      </c>
      <c r="AX203" s="24" t="str">
        <f>_xlfn.XLOOKUP(B203,'[6]cell downs 03052026 8h40 '!$B:$B,'[6]cell downs 03052026 8h40 '!$R:$R,"")</f>
        <v/>
      </c>
      <c r="AY203" s="24" t="str">
        <f>_xlfn.XLOOKUP(B203,'[7]ALL SITES DOWN'!$D:$D,'[7]ALL SITES DOWN'!$J:$J,"")</f>
        <v/>
      </c>
      <c r="AZ203" s="24" t="str">
        <f>_xlfn.XLOOKUP(B203,'[8]ALL SITES DOWN'!$D:$D,'[8]ALL SITES DOWN'!$J:$J,"")</f>
        <v>(05/03/2026 com ran 10h): Impacted by NRO_017_H_Bali</v>
      </c>
      <c r="BA203" s="9" t="str">
        <f>_xlfn.XLOOKUP(B203,[9]sheet1!$AC:$AC,[9]sheet1!$AF:$AF,"")</f>
        <v/>
      </c>
      <c r="BB203" s="14" t="s">
        <v>5537</v>
      </c>
      <c r="BC203" s="14" t="s">
        <v>5537</v>
      </c>
      <c r="BD203" s="14" t="str">
        <f>_xlfn.XLOOKUP(B203,'[10]cell downs 18042026 17h'!$B:$B,'[10]cell downs 18042026 17h'!$B:$B,"")</f>
        <v/>
      </c>
      <c r="BE203" s="14" t="str">
        <f>_xlfn.XLOOKUP(B203,'[11]Cells Huawei 19042026 15h'!$B:$B,'[11]Cells Huawei 19042026 15h'!$B:$B,"")</f>
        <v/>
      </c>
      <c r="BF203" s="9" t="str">
        <f>_xlfn.XLOOKUP(B203,'[12]cells down 19042026 9H40'!$B:$B,'[12]cells down 19042026 9H40'!$B:$B,"")</f>
        <v/>
      </c>
      <c r="BG203" s="9" t="s">
        <v>1159</v>
      </c>
      <c r="BH203" s="9" t="s">
        <v>5537</v>
      </c>
    </row>
    <row r="204" spans="1:60" s="9" customFormat="1" x14ac:dyDescent="0.3">
      <c r="A204" s="1" t="s">
        <v>4612</v>
      </c>
      <c r="B204" s="8" t="s">
        <v>4613</v>
      </c>
      <c r="C204" s="3" t="str">
        <f>_xlfn.XLOOKUP(B204,'[1]daily break down'!$D:$D,'[1]daily break down'!$E:$E,"")</f>
        <v>OUEST</v>
      </c>
      <c r="D204" s="1" t="s">
        <v>11</v>
      </c>
      <c r="E204" s="1" t="s">
        <v>12</v>
      </c>
      <c r="F204" s="3" t="s">
        <v>102</v>
      </c>
      <c r="G204" s="1" t="s">
        <v>856</v>
      </c>
      <c r="H204" s="40" t="str">
        <f>_xlfn.XLOOKUP(B204,[2]CALCULATION!$B:$B,[2]CALCULATION!$H:$H,"")</f>
        <v>Huawei</v>
      </c>
      <c r="I204" s="34">
        <v>0</v>
      </c>
      <c r="J204" s="34">
        <v>0</v>
      </c>
      <c r="K204" s="34">
        <v>0</v>
      </c>
      <c r="L204" s="34">
        <v>0</v>
      </c>
      <c r="M204" s="34">
        <v>0</v>
      </c>
      <c r="N204" s="34">
        <v>0</v>
      </c>
      <c r="O204" s="34">
        <v>0</v>
      </c>
      <c r="P204" s="34">
        <v>0</v>
      </c>
      <c r="Q204" s="34">
        <v>0</v>
      </c>
      <c r="R204" s="34">
        <v>0</v>
      </c>
      <c r="S204" s="35">
        <v>0</v>
      </c>
      <c r="T204" s="35">
        <v>0</v>
      </c>
      <c r="U204" s="35">
        <v>0</v>
      </c>
      <c r="V204" s="35">
        <v>0</v>
      </c>
      <c r="W204" s="35">
        <v>0</v>
      </c>
      <c r="X204" s="35">
        <v>0</v>
      </c>
      <c r="Y204" s="35">
        <v>0</v>
      </c>
      <c r="Z204" s="35">
        <v>1.803572294846661</v>
      </c>
      <c r="AA204" s="35">
        <v>3.8086909343788591</v>
      </c>
      <c r="AB204" s="35">
        <v>3.2401669777736979</v>
      </c>
      <c r="AC204" s="35">
        <v>6.5835626123138674E-2</v>
      </c>
      <c r="AD204" s="35">
        <v>1.6659746656279517</v>
      </c>
      <c r="AE204" s="58" t="s">
        <v>5560</v>
      </c>
      <c r="AF204" s="58"/>
      <c r="AG204" s="57" t="str" cm="1">
        <f t="array" ref="AG204">IFERROR(_xlfn.IFS(
AI204="MPR ISSUE","PDH",
AI204="BSS Hardware Issue","BSS",
AI204="Sites strategiques, MLL, Pylone, etc.","ENVTECH",
AI204="AKTIVCO DEFAUT GE &amp; POWER Cabinet","AKTIVCO",
AI204="AKTIVCO Coupure ENEO &amp; Baisse de tension","AKTIVCO GRID ONLY",
AI204="Coupure ENEO &amp; Baisse de tension","IHS GRID ONLY",
AI204="Defaut GE &amp; POWER Cabinet","IHS",
AI204="Sharing","Partners",
AI204="Sites strategiques &amp; DataCenter","SST &amp; DC",
AI204="Exclu","Exclu",
AI204="SAT","SAT",
AI204="SPARE-ISSUE","SPARE-ISSUE",
AI204="Fiber CAmtel","TRANS_FO_CAMTEL",
AI204="Fiber AOF","Fiber AOF",
AI204="Projet OCM (HUAWEI)","TRAVAUX-HUAWEI",
AI204="Projet OCM (NOKIA)","TRAVAUX-NOKIA",
AI204="ACCESS-ISSUE","ACCESS-ISSUE",
AI204="Projet OCM (ZTE, NOKIA, autres projets)","TRAVAUX OCM",
AI204="No root CAuse","No root cause",
AI204="ODU HS","PDH",
AI204="IP &amp; VLAN","PDH",
AI204="Warehouse HUAWEI","SPARE-ISSUE",
AI204="SPARE-HS","SPARE-ISSUE",
AI204="Power Telco","BSS",AI204="no impacts","no impacts"
),"")</f>
        <v>No root cause</v>
      </c>
      <c r="AH204" s="57" t="str" cm="1">
        <f t="array" ref="AH204">IFERROR(_xlfn.IFS(
AI204="MPR ISSUE","TX ISSUE",
AI204="BSS Hardware Issue","RAN ISSUE",
AI204="Sites strategiques, MLL, Pylone, etc.","ENVTECH",
AI204="AKTIVCO DEFAUT GE &amp; POWER Cabinet","POWER ISSUE",
AI204="AKTIVCO Coupure ENEO &amp; Baisse de tension","POWER ISSUE",
AI204="Coupure ENEO &amp; Baisse de tension","POWER ISSUE",
AI204="Defaut GE &amp; POWER Cabinet","POWER ISSUE",
AI204="Sharing","POWER ISSUE",
AI204="Sites strategiques &amp; DataCenter","POWER ISSUE",
AI204="Exclu","Exclu",
AI204="SAT","TX ISSUE",
AI204="SPARE-ISSUE","SPARE-ISSUE",
AI204="Fiber CAmtel","TX ISSUE",
AI204="Fiber AOF","TX ISSUE",
AI204="Projet OCM (HUAWEI)","TRAVAUX-HUAWEI",
AI204="Projet OCM (NOKIA)","TRAVAUX -NOKIA",
AI204="ACCESS-ISSUE","ACCESS-ISSUE",
AI204="Projet OCM (ZTE, NOKIA, autres projets)","TRAVAUX OCM",
AI204="No root CAuse","No root cause",
AI204="ODU HS","TX ISSUE",
AI204="IP &amp; VLAN","TX ISSUE",
AI204="Warehouse HUAWEI","SPARE-ISSUE",
AI204="SPARE-HS","SPARE-ISSUE",
AI204="Power Telco","RAN ISSUE",AI204="no impacts","no impacts"
),"")</f>
        <v>No root cause</v>
      </c>
      <c r="AI204" s="85" t="s">
        <v>5912</v>
      </c>
      <c r="AJ204" s="57" t="str" cm="1">
        <f t="array" ref="AJ204">IFERROR(_xlfn.IFS(
AI204="MPR ISSUE","ACTIVE",
AI204="BSS Hardware Issue","ACTIVE",
AI204="Sites strategiques, MLL, Pylone, etc.","PASSIVE",
AI204="AKTIVCO DEFAUT GE &amp; POWER Cabinet","PASSIVE",
AI204="AKTIVCO Coupure ENEO &amp; Baisse de tension","PASSIVE",
AI204="Coupure ENEO &amp; Baisse de tension","PASSIVE",
AI204="Defaut GE &amp; POWER Cabinet","PASSIVE",
AI204="Sharing","PASSIVE",
AI204="Sites strategiques &amp; DataCenter","PASSIVE",
AI204="Exclu","Exclu",
AI204="SAT","ACTIVE",
AI204="SPARE-ISSUE","SPARE-ISSUE",
AI204="Fiber CAmtel","ACTIVE",
AI204="Fiber AOF","ACTIVE",
AI204="Projet OCM (HUAWEI)","PLANNED WORKS",
AI204="Projet OCM (NOKIA)","PLANNED WORKS",
AI204="ACCESS-ISSUE","ACCESS-ISSUE",
AI204="Projet OCM (ZTE, NOKIA, autres projets)","PLANNED WORKS",
AI204="No root CAuse","No root cause",
AI204="ODU HS","ACTIVE",
AI204="IP &amp; VLAN","ACTIVE",
AI204="Warehouse HUAWEI","SPARE-ISSUE",
AI204="SPARE-HS","SPARE-ISSUE",
AI204="Power Telco","ACTIVE", AI204="no impacts","no impacts"
),"")</f>
        <v>No root cause</v>
      </c>
      <c r="AK204" s="23" t="s">
        <v>5537</v>
      </c>
      <c r="AL204" s="23" t="str">
        <f t="shared" ref="AL204:AL231" si="11">B204</f>
        <v>OST_083</v>
      </c>
      <c r="AN204" s="9" t="s">
        <v>5537</v>
      </c>
      <c r="AO204" s="23" t="str">
        <f>_xlfn.XLOOKUP(B204,'INCIDENT-05-03-2026'!E:E,'INCIDENT-05-03-2026'!F:F,"")</f>
        <v/>
      </c>
      <c r="AP204" s="7" t="s">
        <v>5537</v>
      </c>
      <c r="AQ204" s="6"/>
      <c r="AR204" s="7"/>
      <c r="AS204" s="3" t="str">
        <f>_xlfn.XLOOKUP(B204,'[3]tt num | region | site id'!$C:$C,'[3]tt num | region | site id'!$Q:$Q,"")</f>
        <v/>
      </c>
      <c r="AT204" s="24" t="str">
        <f>_xlfn.XLOOKUP(B204,'[4]Cells Huawei 03052026 12h'!$B:$B,'[4]Cells Huawei 03052026 12h'!$T:$T,"")</f>
        <v/>
      </c>
      <c r="AU204" s="24" t="str">
        <f>_xlfn.XLOOKUP(B204,'[5]cells down 02052026 8h50'!$B:$B,'[5]cells down 02052026 8h50'!$R:$R,"")</f>
        <v/>
      </c>
      <c r="AV204" s="24" t="str">
        <f>_xlfn.XLOOKUP(B204,'[5]cells down 02052026 13h50'!$B:$B,'[5]cells down 02052026 13h50'!$R:$R,"")</f>
        <v/>
      </c>
      <c r="AW204" s="24" t="str">
        <f>_xlfn.XLOOKUP(B204,'[5]cells down 02052026 13h50'!$B:$B,'[5]cells down 02052026 13h50'!$R:$R,"")</f>
        <v/>
      </c>
      <c r="AX204" s="24" t="str">
        <f>_xlfn.XLOOKUP(B204,'[6]cell downs 03052026 8h40 '!$B:$B,'[6]cell downs 03052026 8h40 '!$R:$R,"")</f>
        <v/>
      </c>
      <c r="AY204" s="24" t="str">
        <f>_xlfn.XLOOKUP(B204,'[7]ALL SITES DOWN'!$D:$D,'[7]ALL SITES DOWN'!$J:$J,"")</f>
        <v/>
      </c>
      <c r="AZ204" s="24" t="str">
        <f>_xlfn.XLOOKUP(B204,'[8]ALL SITES DOWN'!$D:$D,'[8]ALL SITES DOWN'!$J:$J,"")</f>
        <v/>
      </c>
      <c r="BA204" s="9" t="str">
        <f>_xlfn.XLOOKUP(B204,[9]sheet1!$AC:$AC,[9]sheet1!$AF:$AF,"")</f>
        <v/>
      </c>
      <c r="BB204" s="14" t="s">
        <v>5537</v>
      </c>
      <c r="BC204" s="14" t="s">
        <v>5537</v>
      </c>
      <c r="BD204" s="14" t="str">
        <f>_xlfn.XLOOKUP(B204,'[10]cell downs 18042026 17h'!$B:$B,'[10]cell downs 18042026 17h'!$B:$B,"")</f>
        <v/>
      </c>
      <c r="BE204" s="14" t="str">
        <f>_xlfn.XLOOKUP(B204,'[11]Cells Huawei 19042026 15h'!$B:$B,'[11]Cells Huawei 19042026 15h'!$B:$B,"")</f>
        <v/>
      </c>
      <c r="BF204" s="9" t="str">
        <f>_xlfn.XLOOKUP(B204,'[12]cells down 19042026 9H40'!$B:$B,'[12]cells down 19042026 9H40'!$B:$B,"")</f>
        <v/>
      </c>
      <c r="BG204" s="9" t="s">
        <v>5537</v>
      </c>
      <c r="BH204" s="9" t="s">
        <v>5537</v>
      </c>
    </row>
    <row r="205" spans="1:60" s="9" customFormat="1" x14ac:dyDescent="0.3">
      <c r="A205" s="1" t="s">
        <v>1714</v>
      </c>
      <c r="B205" s="8" t="s">
        <v>1715</v>
      </c>
      <c r="C205" s="3" t="str">
        <f>_xlfn.XLOOKUP(B205,'[1]daily break down'!$D:$D,'[1]daily break down'!$E:$E,"")</f>
        <v>Maroua</v>
      </c>
      <c r="D205" s="1" t="s">
        <v>11</v>
      </c>
      <c r="E205" s="1" t="s">
        <v>12</v>
      </c>
      <c r="F205" s="3" t="s">
        <v>55</v>
      </c>
      <c r="G205" s="1" t="s">
        <v>84</v>
      </c>
      <c r="H205" s="40" t="str">
        <f>_xlfn.XLOOKUP(B205,[2]CALCULATION!$B:$B,[2]CALCULATION!$H:$H,"")</f>
        <v>Huawei</v>
      </c>
      <c r="I205" s="34">
        <v>0.27127154120759178</v>
      </c>
      <c r="J205" s="34">
        <v>0.69467630046257056</v>
      </c>
      <c r="K205" s="34">
        <v>0</v>
      </c>
      <c r="L205" s="34">
        <v>0</v>
      </c>
      <c r="M205" s="34">
        <v>0</v>
      </c>
      <c r="N205" s="34">
        <v>0</v>
      </c>
      <c r="O205" s="34">
        <v>0</v>
      </c>
      <c r="P205" s="34">
        <v>0</v>
      </c>
      <c r="Q205" s="34">
        <v>0</v>
      </c>
      <c r="R205" s="34">
        <v>0.52221109313335223</v>
      </c>
      <c r="S205" s="35">
        <v>0</v>
      </c>
      <c r="T205" s="35">
        <v>0.67696606769339651</v>
      </c>
      <c r="U205" s="35">
        <v>0</v>
      </c>
      <c r="V205" s="35">
        <v>0</v>
      </c>
      <c r="W205" s="35">
        <v>0.67696606769339651</v>
      </c>
      <c r="X205" s="35">
        <v>0</v>
      </c>
      <c r="Y205" s="35">
        <v>0</v>
      </c>
      <c r="Z205" s="35">
        <v>0</v>
      </c>
      <c r="AA205" s="35">
        <v>2.7283441043287811</v>
      </c>
      <c r="AB205" s="35">
        <v>3.4834849767604745</v>
      </c>
      <c r="AC205" s="35">
        <v>0.16912060840463419</v>
      </c>
      <c r="AD205" s="35">
        <v>1.6472478333946861</v>
      </c>
      <c r="AE205" s="58" t="s">
        <v>5560</v>
      </c>
      <c r="AF205" s="58"/>
      <c r="AG205" s="57" t="str" cm="1">
        <f t="array" ref="AG205">IFERROR(_xlfn.IFS(
AI205="MPR ISSUE","PDH",
AI205="BSS Hardware Issue","BSS",
AI205="Sites strategiques, MLL, Pylone, etc.","ENVTECH",
AI205="AKTIVCO DEFAUT GE &amp; POWER Cabinet","AKTIVCO",
AI205="AKTIVCO Coupure ENEO &amp; Baisse de tension","AKTIVCO GRID ONLY",
AI205="Coupure ENEO &amp; Baisse de tension","IHS GRID ONLY",
AI205="Defaut GE &amp; POWER Cabinet","IHS",
AI205="Sharing","Partners",
AI205="Sites strategiques &amp; DataCenter","SST &amp; DC",
AI205="Exclu","Exclu",
AI205="SAT","SAT",
AI205="SPARE-ISSUE","SPARE-ISSUE",
AI205="Fiber CAmtel","TRANS_FO_CAMTEL",
AI205="Fiber AOF","Fiber AOF",
AI205="Projet OCM (HUAWEI)","TRAVAUX-HUAWEI",
AI205="Projet OCM (NOKIA)","TRAVAUX-NOKIA",
AI205="ACCESS-ISSUE","ACCESS-ISSUE",
AI205="Projet OCM (ZTE, NOKIA, autres projets)","TRAVAUX OCM",
AI205="No root CAuse","No root cause",
AI205="ODU HS","PDH",
AI205="IP &amp; VLAN","PDH",
AI205="Warehouse HUAWEI","SPARE-ISSUE",
AI205="SPARE-HS","SPARE-ISSUE",
AI205="Power Telco","BSS",AI205="no impacts","no impacts"
),"")</f>
        <v>IHS</v>
      </c>
      <c r="AH205" s="57" t="str" cm="1">
        <f t="array" ref="AH205">IFERROR(_xlfn.IFS(
AI205="MPR ISSUE","TX ISSUE",
AI205="BSS Hardware Issue","RAN ISSUE",
AI205="Sites strategiques, MLL, Pylone, etc.","ENVTECH",
AI205="AKTIVCO DEFAUT GE &amp; POWER Cabinet","POWER ISSUE",
AI205="AKTIVCO Coupure ENEO &amp; Baisse de tension","POWER ISSUE",
AI205="Coupure ENEO &amp; Baisse de tension","POWER ISSUE",
AI205="Defaut GE &amp; POWER Cabinet","POWER ISSUE",
AI205="Sharing","POWER ISSUE",
AI205="Sites strategiques &amp; DataCenter","POWER ISSUE",
AI205="Exclu","Exclu",
AI205="SAT","TX ISSUE",
AI205="SPARE-ISSUE","SPARE-ISSUE",
AI205="Fiber CAmtel","TX ISSUE",
AI205="Fiber AOF","TX ISSUE",
AI205="Projet OCM (HUAWEI)","TRAVAUX-HUAWEI",
AI205="Projet OCM (NOKIA)","TRAVAUX -NOKIA",
AI205="ACCESS-ISSUE","ACCESS-ISSUE",
AI205="Projet OCM (ZTE, NOKIA, autres projets)","TRAVAUX OCM",
AI205="No root CAuse","No root cause",
AI205="ODU HS","TX ISSUE",
AI205="IP &amp; VLAN","TX ISSUE",
AI205="Warehouse HUAWEI","SPARE-ISSUE",
AI205="SPARE-HS","SPARE-ISSUE",
AI205="Power Telco","RAN ISSUE",AI205="no impacts","no impacts"
),"")</f>
        <v>POWER ISSUE</v>
      </c>
      <c r="AI205" s="85" t="s">
        <v>5330</v>
      </c>
      <c r="AJ205" s="57" t="str" cm="1">
        <f t="array" ref="AJ205">IFERROR(_xlfn.IFS(
AI205="MPR ISSUE","ACTIVE",
AI205="BSS Hardware Issue","ACTIVE",
AI205="Sites strategiques, MLL, Pylone, etc.","PASSIVE",
AI205="AKTIVCO DEFAUT GE &amp; POWER Cabinet","PASSIVE",
AI205="AKTIVCO Coupure ENEO &amp; Baisse de tension","PASSIVE",
AI205="Coupure ENEO &amp; Baisse de tension","PASSIVE",
AI205="Defaut GE &amp; POWER Cabinet","PASSIVE",
AI205="Sharing","PASSIVE",
AI205="Sites strategiques &amp; DataCenter","PASSIVE",
AI205="Exclu","Exclu",
AI205="SAT","ACTIVE",
AI205="SPARE-ISSUE","SPARE-ISSUE",
AI205="Fiber CAmtel","ACTIVE",
AI205="Fiber AOF","ACTIVE",
AI205="Projet OCM (HUAWEI)","PLANNED WORKS",
AI205="Projet OCM (NOKIA)","PLANNED WORKS",
AI205="ACCESS-ISSUE","ACCESS-ISSUE",
AI205="Projet OCM (ZTE, NOKIA, autres projets)","PLANNED WORKS",
AI205="No root CAuse","No root cause",
AI205="ODU HS","ACTIVE",
AI205="IP &amp; VLAN","ACTIVE",
AI205="Warehouse HUAWEI","SPARE-ISSUE",
AI205="SPARE-HS","SPARE-ISSUE",
AI205="Power Telco","ACTIVE", AI205="no impacts","no impacts"
),"")</f>
        <v>PASSIVE</v>
      </c>
      <c r="AK205" s="23" t="s">
        <v>5818</v>
      </c>
      <c r="AL205" s="23" t="str">
        <f t="shared" si="11"/>
        <v>EXN_083</v>
      </c>
      <c r="AN205" s="9" t="s">
        <v>5537</v>
      </c>
      <c r="AO205" s="23" t="str">
        <f>_xlfn.XLOOKUP(B205,'INCIDENT-05-03-2026'!E:E,'INCIDENT-05-03-2026'!F:F,"")</f>
        <v/>
      </c>
      <c r="AP205" s="7" t="s">
        <v>5537</v>
      </c>
      <c r="AQ205" s="6"/>
      <c r="AR205" s="7"/>
      <c r="AS205" s="3" t="str">
        <f>_xlfn.XLOOKUP(B205,'[3]tt num | region | site id'!$C:$C,'[3]tt num | region | site id'!$Q:$Q,"")</f>
        <v>(hourly IHS): 03/05/2026 18:05 1:07:50 50.2V Emmanuel is on site waiting AFS/Franklin informed</v>
      </c>
      <c r="AT205" s="24" t="str">
        <f>_xlfn.XLOOKUP(B205,'[4]Cells Huawei 03052026 12h'!$B:$B,'[4]Cells Huawei 03052026 12h'!$T:$T,"")</f>
        <v/>
      </c>
      <c r="AU205" s="24" t="str">
        <f>_xlfn.XLOOKUP(B205,'[5]cells down 02052026 8h50'!$B:$B,'[5]cells down 02052026 8h50'!$R:$R,"")</f>
        <v/>
      </c>
      <c r="AV205" s="24" t="str">
        <f>_xlfn.XLOOKUP(B205,'[5]cells down 02052026 13h50'!$B:$B,'[5]cells down 02052026 13h50'!$R:$R,"")</f>
        <v/>
      </c>
      <c r="AW205" s="24" t="str">
        <f>_xlfn.XLOOKUP(B205,'[5]cells down 02052026 13h50'!$B:$B,'[5]cells down 02052026 13h50'!$R:$R,"")</f>
        <v/>
      </c>
      <c r="AX205" s="24" t="str">
        <f>_xlfn.XLOOKUP(B205,'[6]cell downs 03052026 8h40 '!$B:$B,'[6]cell downs 03052026 8h40 '!$R:$R,"")</f>
        <v/>
      </c>
      <c r="AY205" s="24" t="str">
        <f>_xlfn.XLOOKUP(B205,'[7]ALL SITES DOWN'!$D:$D,'[7]ALL SITES DOWN'!$J:$J,"")</f>
        <v/>
      </c>
      <c r="AZ205" s="24" t="str">
        <f>_xlfn.XLOOKUP(B205,'[8]ALL SITES DOWN'!$D:$D,'[8]ALL SITES DOWN'!$J:$J,"")</f>
        <v/>
      </c>
      <c r="BA205" s="9" t="str">
        <f>_xlfn.XLOOKUP(B205,[9]sheet1!$AC:$AC,[9]sheet1!$AF:$AF,"")</f>
        <v/>
      </c>
      <c r="BB205" s="14" t="s">
        <v>5537</v>
      </c>
      <c r="BC205" s="14" t="s">
        <v>5537</v>
      </c>
      <c r="BD205" s="14" t="str">
        <f>_xlfn.XLOOKUP(B205,'[10]cell downs 18042026 17h'!$B:$B,'[10]cell downs 18042026 17h'!$B:$B,"")</f>
        <v/>
      </c>
      <c r="BE205" s="14" t="str">
        <f>_xlfn.XLOOKUP(B205,'[11]Cells Huawei 19042026 15h'!$B:$B,'[11]Cells Huawei 19042026 15h'!$B:$B,"")</f>
        <v/>
      </c>
      <c r="BF205" s="9" t="str">
        <f>_xlfn.XLOOKUP(B205,'[12]cells down 19042026 9H40'!$B:$B,'[12]cells down 19042026 9H40'!$B:$B,"")</f>
        <v/>
      </c>
      <c r="BG205" s="9" t="s">
        <v>1715</v>
      </c>
      <c r="BH205" s="9" t="s">
        <v>5459</v>
      </c>
    </row>
    <row r="206" spans="1:60" s="9" customFormat="1" x14ac:dyDescent="0.3">
      <c r="A206" s="1" t="s">
        <v>4719</v>
      </c>
      <c r="B206" s="8" t="s">
        <v>4720</v>
      </c>
      <c r="C206" s="3" t="str">
        <f>_xlfn.XLOOKUP(B206,'[1]daily break down'!$D:$D,'[1]daily break down'!$E:$E,"")</f>
        <v>OUEST</v>
      </c>
      <c r="D206" s="1" t="s">
        <v>21</v>
      </c>
      <c r="E206" s="1" t="s">
        <v>188</v>
      </c>
      <c r="F206" s="3" t="s">
        <v>102</v>
      </c>
      <c r="G206" s="1" t="s">
        <v>1365</v>
      </c>
      <c r="H206" s="40" t="str">
        <f>_xlfn.XLOOKUP(B206,[2]CALCULATION!$B:$B,[2]CALCULATION!$H:$H,"")</f>
        <v>Huawei</v>
      </c>
      <c r="I206" s="34">
        <v>0</v>
      </c>
      <c r="J206" s="34">
        <v>0</v>
      </c>
      <c r="K206" s="34">
        <v>0.1982368954978555</v>
      </c>
      <c r="L206" s="34">
        <v>0</v>
      </c>
      <c r="M206" s="34">
        <v>0.21241578276018522</v>
      </c>
      <c r="N206" s="34">
        <v>0</v>
      </c>
      <c r="O206" s="34">
        <v>0.2138425890255769</v>
      </c>
      <c r="P206" s="34">
        <v>0</v>
      </c>
      <c r="Q206" s="34">
        <v>0.18735749772424398</v>
      </c>
      <c r="R206" s="34">
        <v>0</v>
      </c>
      <c r="S206" s="35">
        <v>0</v>
      </c>
      <c r="T206" s="35">
        <v>0</v>
      </c>
      <c r="U206" s="35">
        <v>0</v>
      </c>
      <c r="V206" s="35">
        <v>0</v>
      </c>
      <c r="W206" s="35">
        <v>0</v>
      </c>
      <c r="X206" s="35">
        <v>0</v>
      </c>
      <c r="Y206" s="35">
        <v>0</v>
      </c>
      <c r="Z206" s="35">
        <v>0</v>
      </c>
      <c r="AA206" s="35">
        <v>3.7156437218485343</v>
      </c>
      <c r="AB206" s="35">
        <v>3.1620714628150588</v>
      </c>
      <c r="AC206" s="35">
        <v>8.2593785499937608E-2</v>
      </c>
      <c r="AD206" s="35">
        <v>1.6352091555304435</v>
      </c>
      <c r="AE206" s="58" t="s">
        <v>5560</v>
      </c>
      <c r="AF206" s="58"/>
      <c r="AG206" s="57" t="str" cm="1">
        <f t="array" ref="AG206">IFERROR(_xlfn.IFS(
AI206="MPR ISSUE","PDH",
AI206="BSS Hardware Issue","BSS",
AI206="Sites strategiques, MLL, Pylone, etc.","ENVTECH",
AI206="AKTIVCO DEFAUT GE &amp; POWER Cabinet","AKTIVCO",
AI206="AKTIVCO Coupure ENEO &amp; Baisse de tension","AKTIVCO GRID ONLY",
AI206="Coupure ENEO &amp; Baisse de tension","IHS GRID ONLY",
AI206="Defaut GE &amp; POWER Cabinet","IHS",
AI206="Sharing","Partners",
AI206="Sites strategiques &amp; DataCenter","SST &amp; DC",
AI206="Exclu","Exclu",
AI206="SAT","SAT",
AI206="SPARE-ISSUE","SPARE-ISSUE",
AI206="Fiber CAmtel","TRANS_FO_CAMTEL",
AI206="Fiber AOF","Fiber AOF",
AI206="Projet OCM (HUAWEI)","TRAVAUX-HUAWEI",
AI206="Projet OCM (NOKIA)","TRAVAUX-NOKIA",
AI206="ACCESS-ISSUE","ACCESS-ISSUE",
AI206="Projet OCM (ZTE, NOKIA, autres projets)","TRAVAUX OCM",
AI206="No root CAuse","No root cause",
AI206="ODU HS","PDH",
AI206="IP &amp; VLAN","PDH",
AI206="Warehouse HUAWEI","SPARE-ISSUE",
AI206="SPARE-HS","SPARE-ISSUE",
AI206="Power Telco","BSS",AI206="no impacts","no impacts"
),"")</f>
        <v>No root cause</v>
      </c>
      <c r="AH206" s="57" t="str" cm="1">
        <f t="array" ref="AH206">IFERROR(_xlfn.IFS(
AI206="MPR ISSUE","TX ISSUE",
AI206="BSS Hardware Issue","RAN ISSUE",
AI206="Sites strategiques, MLL, Pylone, etc.","ENVTECH",
AI206="AKTIVCO DEFAUT GE &amp; POWER Cabinet","POWER ISSUE",
AI206="AKTIVCO Coupure ENEO &amp; Baisse de tension","POWER ISSUE",
AI206="Coupure ENEO &amp; Baisse de tension","POWER ISSUE",
AI206="Defaut GE &amp; POWER Cabinet","POWER ISSUE",
AI206="Sharing","POWER ISSUE",
AI206="Sites strategiques &amp; DataCenter","POWER ISSUE",
AI206="Exclu","Exclu",
AI206="SAT","TX ISSUE",
AI206="SPARE-ISSUE","SPARE-ISSUE",
AI206="Fiber CAmtel","TX ISSUE",
AI206="Fiber AOF","TX ISSUE",
AI206="Projet OCM (HUAWEI)","TRAVAUX-HUAWEI",
AI206="Projet OCM (NOKIA)","TRAVAUX -NOKIA",
AI206="ACCESS-ISSUE","ACCESS-ISSUE",
AI206="Projet OCM (ZTE, NOKIA, autres projets)","TRAVAUX OCM",
AI206="No root CAuse","No root cause",
AI206="ODU HS","TX ISSUE",
AI206="IP &amp; VLAN","TX ISSUE",
AI206="Warehouse HUAWEI","SPARE-ISSUE",
AI206="SPARE-HS","SPARE-ISSUE",
AI206="Power Telco","RAN ISSUE",AI206="no impacts","no impacts"
),"")</f>
        <v>No root cause</v>
      </c>
      <c r="AI206" s="85" t="s">
        <v>5912</v>
      </c>
      <c r="AJ206" s="57" t="str" cm="1">
        <f t="array" ref="AJ206">IFERROR(_xlfn.IFS(
AI206="MPR ISSUE","ACTIVE",
AI206="BSS Hardware Issue","ACTIVE",
AI206="Sites strategiques, MLL, Pylone, etc.","PASSIVE",
AI206="AKTIVCO DEFAUT GE &amp; POWER Cabinet","PASSIVE",
AI206="AKTIVCO Coupure ENEO &amp; Baisse de tension","PASSIVE",
AI206="Coupure ENEO &amp; Baisse de tension","PASSIVE",
AI206="Defaut GE &amp; POWER Cabinet","PASSIVE",
AI206="Sharing","PASSIVE",
AI206="Sites strategiques &amp; DataCenter","PASSIVE",
AI206="Exclu","Exclu",
AI206="SAT","ACTIVE",
AI206="SPARE-ISSUE","SPARE-ISSUE",
AI206="Fiber CAmtel","ACTIVE",
AI206="Fiber AOF","ACTIVE",
AI206="Projet OCM (HUAWEI)","PLANNED WORKS",
AI206="Projet OCM (NOKIA)","PLANNED WORKS",
AI206="ACCESS-ISSUE","ACCESS-ISSUE",
AI206="Projet OCM (ZTE, NOKIA, autres projets)","PLANNED WORKS",
AI206="No root CAuse","No root cause",
AI206="ODU HS","ACTIVE",
AI206="IP &amp; VLAN","ACTIVE",
AI206="Warehouse HUAWEI","SPARE-ISSUE",
AI206="SPARE-HS","SPARE-ISSUE",
AI206="Power Telco","ACTIVE", AI206="no impacts","no impacts"
),"")</f>
        <v>No root cause</v>
      </c>
      <c r="AK206" s="23" t="s">
        <v>5537</v>
      </c>
      <c r="AL206" s="23" t="str">
        <f t="shared" si="11"/>
        <v>OST_297</v>
      </c>
      <c r="AN206" s="9" t="s">
        <v>5537</v>
      </c>
      <c r="AO206" s="23" t="str">
        <f>_xlfn.XLOOKUP(B206,'INCIDENT-05-03-2026'!E:E,'INCIDENT-05-03-2026'!F:F,"")</f>
        <v/>
      </c>
      <c r="AP206" s="7" t="s">
        <v>5537</v>
      </c>
      <c r="AQ206" s="6"/>
      <c r="AR206" s="7"/>
      <c r="AS206" s="3" t="str">
        <f>_xlfn.XLOOKUP(B206,'[3]tt num | region | site id'!$C:$C,'[3]tt num | region | site id'!$Q:$Q,"")</f>
        <v/>
      </c>
      <c r="AT206" s="24" t="str">
        <f>_xlfn.XLOOKUP(B206,'[4]Cells Huawei 03052026 12h'!$B:$B,'[4]Cells Huawei 03052026 12h'!$T:$T,"")</f>
        <v/>
      </c>
      <c r="AU206" s="24" t="str">
        <f>_xlfn.XLOOKUP(B206,'[5]cells down 02052026 8h50'!$B:$B,'[5]cells down 02052026 8h50'!$R:$R,"")</f>
        <v/>
      </c>
      <c r="AV206" s="24" t="str">
        <f>_xlfn.XLOOKUP(B206,'[5]cells down 02052026 13h50'!$B:$B,'[5]cells down 02052026 13h50'!$R:$R,"")</f>
        <v/>
      </c>
      <c r="AW206" s="24" t="str">
        <f>_xlfn.XLOOKUP(B206,'[5]cells down 02052026 13h50'!$B:$B,'[5]cells down 02052026 13h50'!$R:$R,"")</f>
        <v/>
      </c>
      <c r="AX206" s="24" t="str">
        <f>_xlfn.XLOOKUP(B206,'[6]cell downs 03052026 8h40 '!$B:$B,'[6]cell downs 03052026 8h40 '!$R:$R,"")</f>
        <v/>
      </c>
      <c r="AY206" s="24" t="str">
        <f>_xlfn.XLOOKUP(B206,'[7]ALL SITES DOWN'!$D:$D,'[7]ALL SITES DOWN'!$J:$J,"")</f>
        <v/>
      </c>
      <c r="AZ206" s="24" t="str">
        <f>_xlfn.XLOOKUP(B206,'[8]ALL SITES DOWN'!$D:$D,'[8]ALL SITES DOWN'!$J:$J,"")</f>
        <v/>
      </c>
      <c r="BA206" s="9" t="str">
        <f>_xlfn.XLOOKUP(B206,[9]sheet1!$AC:$AC,[9]sheet1!$AF:$AF,"")</f>
        <v/>
      </c>
      <c r="BB206" s="14" t="s">
        <v>5537</v>
      </c>
      <c r="BC206" s="14" t="s">
        <v>5537</v>
      </c>
      <c r="BD206" s="14" t="str">
        <f>_xlfn.XLOOKUP(B206,'[10]cell downs 18042026 17h'!$B:$B,'[10]cell downs 18042026 17h'!$B:$B,"")</f>
        <v/>
      </c>
      <c r="BE206" s="14" t="str">
        <f>_xlfn.XLOOKUP(B206,'[11]Cells Huawei 19042026 15h'!$B:$B,'[11]Cells Huawei 19042026 15h'!$B:$B,"")</f>
        <v/>
      </c>
      <c r="BF206" s="9" t="str">
        <f>_xlfn.XLOOKUP(B206,'[12]cells down 19042026 9H40'!$B:$B,'[12]cells down 19042026 9H40'!$B:$B,"")</f>
        <v/>
      </c>
      <c r="BG206" s="9" t="s">
        <v>5537</v>
      </c>
      <c r="BH206" s="9" t="s">
        <v>5537</v>
      </c>
    </row>
    <row r="207" spans="1:60" s="9" customFormat="1" x14ac:dyDescent="0.3">
      <c r="A207" s="1" t="s">
        <v>2011</v>
      </c>
      <c r="B207" s="8" t="s">
        <v>2012</v>
      </c>
      <c r="C207" s="3" t="str">
        <f>_xlfn.XLOOKUP(B207,'[1]daily break down'!$D:$D,'[1]daily break down'!$E:$E,"")</f>
        <v>ADAMAOUA</v>
      </c>
      <c r="D207" s="1" t="s">
        <v>11</v>
      </c>
      <c r="E207" s="1" t="s">
        <v>96</v>
      </c>
      <c r="F207" s="3" t="s">
        <v>90</v>
      </c>
      <c r="G207" s="1" t="s">
        <v>2013</v>
      </c>
      <c r="H207" s="41" t="str">
        <f>_xlfn.XLOOKUP(B207,[2]CALCULATION!$B:$B,[2]CALCULATION!$H:$H,"")</f>
        <v>NOKIA</v>
      </c>
      <c r="I207" s="34">
        <v>0</v>
      </c>
      <c r="J207" s="34">
        <v>1.7837142801516962E-3</v>
      </c>
      <c r="K207" s="34">
        <v>0</v>
      </c>
      <c r="L207" s="34">
        <v>0</v>
      </c>
      <c r="M207" s="34">
        <v>0</v>
      </c>
      <c r="N207" s="34">
        <v>0</v>
      </c>
      <c r="O207" s="34">
        <v>0.13175457903312876</v>
      </c>
      <c r="P207" s="34">
        <v>0</v>
      </c>
      <c r="Q207" s="34">
        <v>0</v>
      </c>
      <c r="R207" s="34">
        <v>0</v>
      </c>
      <c r="S207" s="35">
        <v>1.6546092081616361</v>
      </c>
      <c r="T207" s="35">
        <v>187370.17771357149</v>
      </c>
      <c r="U207" s="35">
        <v>0</v>
      </c>
      <c r="V207" s="35">
        <v>0</v>
      </c>
      <c r="W207" s="35">
        <v>0</v>
      </c>
      <c r="X207" s="35">
        <v>0</v>
      </c>
      <c r="Y207" s="35">
        <v>0</v>
      </c>
      <c r="Z207" s="35">
        <v>0.58390938724372499</v>
      </c>
      <c r="AA207" s="35">
        <v>0.24067379670595382</v>
      </c>
      <c r="AB207" s="35">
        <v>0.10626470045941522</v>
      </c>
      <c r="AC207" s="35">
        <v>2.9975490071865889</v>
      </c>
      <c r="AD207" s="35">
        <v>1.6332299921333144</v>
      </c>
      <c r="AE207" s="58" t="s">
        <v>5560</v>
      </c>
      <c r="AF207" s="58"/>
      <c r="AG207" s="57" t="str" cm="1">
        <f t="array" ref="AG207">IFERROR(_xlfn.IFS(
AI207="MPR ISSUE","PDH",
AI207="BSS Hardware Issue","BSS",
AI207="Sites strategiques, MLL, Pylone, etc.","ENVTECH",
AI207="AKTIVCO DEFAUT GE &amp; POWER Cabinet","AKTIVCO",
AI207="AKTIVCO Coupure ENEO &amp; Baisse de tension","AKTIVCO GRID ONLY",
AI207="Coupure ENEO &amp; Baisse de tension","IHS GRID ONLY",
AI207="Defaut GE &amp; POWER Cabinet","IHS",
AI207="Sharing","Partners",
AI207="Sites strategiques &amp; DataCenter","SST &amp; DC",
AI207="Exclu","Exclu",
AI207="SAT","SAT",
AI207="SPARE-ISSUE","SPARE-ISSUE",
AI207="Fiber CAmtel","TRANS_FO_CAMTEL",
AI207="Fiber AOF","Fiber AOF",
AI207="Projet OCM (HUAWEI)","TRAVAUX-HUAWEI",
AI207="Projet OCM (NOKIA)","TRAVAUX-NOKIA",
AI207="ACCESS-ISSUE","ACCESS-ISSUE",
AI207="Projet OCM (ZTE, NOKIA, autres projets)","TRAVAUX OCM",
AI207="No root CAuse","No root cause",
AI207="ODU HS","PDH",
AI207="IP &amp; VLAN","PDH",
AI207="Warehouse HUAWEI","SPARE-ISSUE",
AI207="SPARE-HS","SPARE-ISSUE",
AI207="Power Telco","BSS",AI207="no impacts","no impacts"
),"")</f>
        <v>IHS</v>
      </c>
      <c r="AH207" s="57" t="str" cm="1">
        <f t="array" ref="AH207">IFERROR(_xlfn.IFS(
AI207="MPR ISSUE","TX ISSUE",
AI207="BSS Hardware Issue","RAN ISSUE",
AI207="Sites strategiques, MLL, Pylone, etc.","ENVTECH",
AI207="AKTIVCO DEFAUT GE &amp; POWER Cabinet","POWER ISSUE",
AI207="AKTIVCO Coupure ENEO &amp; Baisse de tension","POWER ISSUE",
AI207="Coupure ENEO &amp; Baisse de tension","POWER ISSUE",
AI207="Defaut GE &amp; POWER Cabinet","POWER ISSUE",
AI207="Sharing","POWER ISSUE",
AI207="Sites strategiques &amp; DataCenter","POWER ISSUE",
AI207="Exclu","Exclu",
AI207="SAT","TX ISSUE",
AI207="SPARE-ISSUE","SPARE-ISSUE",
AI207="Fiber CAmtel","TX ISSUE",
AI207="Fiber AOF","TX ISSUE",
AI207="Projet OCM (HUAWEI)","TRAVAUX-HUAWEI",
AI207="Projet OCM (NOKIA)","TRAVAUX -NOKIA",
AI207="ACCESS-ISSUE","ACCESS-ISSUE",
AI207="Projet OCM (ZTE, NOKIA, autres projets)","TRAVAUX OCM",
AI207="No root CAuse","No root cause",
AI207="ODU HS","TX ISSUE",
AI207="IP &amp; VLAN","TX ISSUE",
AI207="Warehouse HUAWEI","SPARE-ISSUE",
AI207="SPARE-HS","SPARE-ISSUE",
AI207="Power Telco","RAN ISSUE",AI207="no impacts","no impacts"
),"")</f>
        <v>POWER ISSUE</v>
      </c>
      <c r="AI207" s="85" t="s">
        <v>5330</v>
      </c>
      <c r="AJ207" s="57" t="str" cm="1">
        <f t="array" ref="AJ207">IFERROR(_xlfn.IFS(
AI207="MPR ISSUE","ACTIVE",
AI207="BSS Hardware Issue","ACTIVE",
AI207="Sites strategiques, MLL, Pylone, etc.","PASSIVE",
AI207="AKTIVCO DEFAUT GE &amp; POWER Cabinet","PASSIVE",
AI207="AKTIVCO Coupure ENEO &amp; Baisse de tension","PASSIVE",
AI207="Coupure ENEO &amp; Baisse de tension","PASSIVE",
AI207="Defaut GE &amp; POWER Cabinet","PASSIVE",
AI207="Sharing","PASSIVE",
AI207="Sites strategiques &amp; DataCenter","PASSIVE",
AI207="Exclu","Exclu",
AI207="SAT","ACTIVE",
AI207="SPARE-ISSUE","SPARE-ISSUE",
AI207="Fiber CAmtel","ACTIVE",
AI207="Fiber AOF","ACTIVE",
AI207="Projet OCM (HUAWEI)","PLANNED WORKS",
AI207="Projet OCM (NOKIA)","PLANNED WORKS",
AI207="ACCESS-ISSUE","ACCESS-ISSUE",
AI207="Projet OCM (ZTE, NOKIA, autres projets)","PLANNED WORKS",
AI207="No root CAuse","No root cause",
AI207="ODU HS","ACTIVE",
AI207="IP &amp; VLAN","ACTIVE",
AI207="Warehouse HUAWEI","SPARE-ISSUE",
AI207="SPARE-HS","SPARE-ISSUE",
AI207="Power Telco","ACTIVE", AI207="no impacts","no impacts"
),"")</f>
        <v>PASSIVE</v>
      </c>
      <c r="AK207" s="23" t="s">
        <v>5854</v>
      </c>
      <c r="AL207" s="23" t="str">
        <f t="shared" si="11"/>
        <v>ADM_111</v>
      </c>
      <c r="AN207" s="9" t="s">
        <v>5537</v>
      </c>
      <c r="AO207" s="23" t="str">
        <f>_xlfn.XLOOKUP(B207,'INCIDENT-05-03-2026'!E:E,'INCIDENT-05-03-2026'!F:F,"")</f>
        <v/>
      </c>
      <c r="AP207" s="7" t="s">
        <v>5537</v>
      </c>
      <c r="AQ207" s="6"/>
      <c r="AR207" s="7"/>
      <c r="AS207" s="3" t="str">
        <f>_xlfn.XLOOKUP(B207,'[3]tt num | region | site id'!$C:$C,'[3]tt num | region | site id'!$Q:$Q,"")</f>
        <v>(hourly IHS): 03/05/2026 20:51 0:20:41 49.5V Yannick is managing with level 0, ETA asap</v>
      </c>
      <c r="AT207" s="24" t="str">
        <f>_xlfn.XLOOKUP(B207,'[4]Cells Huawei 03052026 12h'!$B:$B,'[4]Cells Huawei 03052026 12h'!$T:$T,"")</f>
        <v/>
      </c>
      <c r="AU207" s="24" t="str">
        <f>_xlfn.XLOOKUP(B207,'[5]cells down 02052026 8h50'!$B:$B,'[5]cells down 02052026 8h50'!$R:$R,"")</f>
        <v/>
      </c>
      <c r="AV207" s="24" t="str">
        <f>_xlfn.XLOOKUP(B207,'[5]cells down 02052026 13h50'!$B:$B,'[5]cells down 02052026 13h50'!$R:$R,"")</f>
        <v/>
      </c>
      <c r="AW207" s="24" t="str">
        <f>_xlfn.XLOOKUP(B207,'[5]cells down 02052026 13h50'!$B:$B,'[5]cells down 02052026 13h50'!$R:$R,"")</f>
        <v/>
      </c>
      <c r="AX207" s="24" t="str">
        <f>_xlfn.XLOOKUP(B207,'[6]cell downs 03052026 8h40 '!$B:$B,'[6]cell downs 03052026 8h40 '!$R:$R,"")</f>
        <v xml:space="preserve">(05/03/2026 cell nokia): 03/05/2026 : Need BO RAN analysis </v>
      </c>
      <c r="AY207" s="24" t="str">
        <f>_xlfn.XLOOKUP(B207,'[7]ALL SITES DOWN'!$D:$D,'[7]ALL SITES DOWN'!$J:$J,"")</f>
        <v/>
      </c>
      <c r="AZ207" s="24" t="str">
        <f>_xlfn.XLOOKUP(B207,'[8]ALL SITES DOWN'!$D:$D,'[8]ALL SITES DOWN'!$J:$J,"")</f>
        <v/>
      </c>
      <c r="BA207" s="9" t="str">
        <f>_xlfn.XLOOKUP(B207,[9]sheet1!$AC:$AC,[9]sheet1!$AF:$AF,"")</f>
        <v/>
      </c>
      <c r="BB207" s="14" t="s">
        <v>5537</v>
      </c>
      <c r="BC207" s="14" t="s">
        <v>5537</v>
      </c>
      <c r="BD207" s="14" t="str">
        <f>_xlfn.XLOOKUP(B207,'[10]cell downs 18042026 17h'!$B:$B,'[10]cell downs 18042026 17h'!$B:$B,"")</f>
        <v/>
      </c>
      <c r="BE207" s="14" t="str">
        <f>_xlfn.XLOOKUP(B207,'[11]Cells Huawei 19042026 15h'!$B:$B,'[11]Cells Huawei 19042026 15h'!$B:$B,"")</f>
        <v/>
      </c>
      <c r="BF207" s="9" t="str">
        <f>_xlfn.XLOOKUP(B207,'[12]cells down 19042026 9H40'!$B:$B,'[12]cells down 19042026 9H40'!$B:$B,"")</f>
        <v/>
      </c>
      <c r="BG207" s="9" t="s">
        <v>2012</v>
      </c>
      <c r="BH207" s="9" t="s">
        <v>12</v>
      </c>
    </row>
    <row r="208" spans="1:60" s="9" customFormat="1" ht="22.05" customHeight="1" x14ac:dyDescent="0.3">
      <c r="A208" s="1" t="s">
        <v>799</v>
      </c>
      <c r="B208" s="8" t="s">
        <v>800</v>
      </c>
      <c r="C208" s="3" t="str">
        <f>_xlfn.XLOOKUP(B208,'[1]daily break down'!$D:$D,'[1]daily break down'!$E:$E,"")</f>
        <v>CENTRE</v>
      </c>
      <c r="D208" s="1" t="s">
        <v>11</v>
      </c>
      <c r="E208" s="1" t="s">
        <v>12</v>
      </c>
      <c r="F208" s="3" t="s">
        <v>226</v>
      </c>
      <c r="G208" s="1" t="s">
        <v>799</v>
      </c>
      <c r="H208" s="41" t="str">
        <f>_xlfn.XLOOKUP(B208,[2]CALCULATION!$B:$B,[2]CALCULATION!$H:$H,"")</f>
        <v>NOKIA</v>
      </c>
      <c r="I208" s="34">
        <v>0.69790444963801945</v>
      </c>
      <c r="J208" s="34">
        <v>0.92289396261196832</v>
      </c>
      <c r="K208" s="34">
        <v>0.96104319513287872</v>
      </c>
      <c r="L208" s="34">
        <v>0.75988134679097008</v>
      </c>
      <c r="M208" s="34">
        <v>0.54238256671032703</v>
      </c>
      <c r="N208" s="34">
        <v>0.60979916275008361</v>
      </c>
      <c r="O208" s="34">
        <v>0.76715805874446752</v>
      </c>
      <c r="P208" s="34">
        <v>0.69899238941538033</v>
      </c>
      <c r="Q208" s="34">
        <v>0.86728418841832788</v>
      </c>
      <c r="R208" s="34">
        <v>0.88497658610918506</v>
      </c>
      <c r="S208" s="35">
        <v>0.84046023062896469</v>
      </c>
      <c r="T208" s="35">
        <v>56802.302796825643</v>
      </c>
      <c r="U208" s="35">
        <v>0.77154548801054701</v>
      </c>
      <c r="V208" s="35">
        <v>0.59663687495184503</v>
      </c>
      <c r="W208" s="35">
        <v>2.9975416128047301</v>
      </c>
      <c r="X208" s="35">
        <v>18.490071568602271</v>
      </c>
      <c r="Y208" s="35">
        <v>14.623747620800556</v>
      </c>
      <c r="Z208" s="35">
        <v>1.3122158872024039</v>
      </c>
      <c r="AA208" s="35">
        <v>0.909239875464112</v>
      </c>
      <c r="AB208" s="35">
        <v>4.4747136285280034</v>
      </c>
      <c r="AC208" s="35">
        <v>0</v>
      </c>
      <c r="AD208" s="35">
        <v>1.6320523466682642</v>
      </c>
      <c r="AE208" s="58" t="s">
        <v>5560</v>
      </c>
      <c r="AF208" s="58"/>
      <c r="AG208" s="57" t="str" cm="1">
        <f t="array" ref="AG208">IFERROR(_xlfn.IFS(
AI208="MPR ISSUE","PDH",
AI208="BSS Hardware Issue","BSS",
AI208="Sites strategiques, MLL, Pylone, etc.","ENVTECH",
AI208="AKTIVCO DEFAUT GE &amp; POWER Cabinet","AKTIVCO",
AI208="AKTIVCO Coupure ENEO &amp; Baisse de tension","AKTIVCO GRID ONLY",
AI208="Coupure ENEO &amp; Baisse de tension","IHS GRID ONLY",
AI208="Defaut GE &amp; POWER Cabinet","IHS",
AI208="Sharing","Partners",
AI208="Sites strategiques &amp; DataCenter","SST &amp; DC",
AI208="Exclu","Exclu",
AI208="SAT","SAT",
AI208="SPARE-ISSUE","SPARE-ISSUE",
AI208="Fiber CAmtel","TRANS_FO_CAMTEL",
AI208="Fiber AOF","Fiber AOF",
AI208="Projet OCM (HUAWEI)","TRAVAUX-HUAWEI",
AI208="Projet OCM (NOKIA)","TRAVAUX-NOKIA",
AI208="ACCESS-ISSUE","ACCESS-ISSUE",
AI208="Projet OCM (ZTE, NOKIA, autres projets)","TRAVAUX OCM",
AI208="No root CAuse","No root cause",
AI208="ODU HS","PDH",
AI208="IP &amp; VLAN","PDH",
AI208="Warehouse HUAWEI","SPARE-ISSUE",
AI208="SPARE-HS","SPARE-ISSUE",
AI208="Power Telco","BSS",AI208="no impacts","no impacts"
),"")</f>
        <v>No root cause</v>
      </c>
      <c r="AH208" s="57" t="str" cm="1">
        <f t="array" ref="AH208">IFERROR(_xlfn.IFS(
AI208="MPR ISSUE","TX ISSUE",
AI208="BSS Hardware Issue","RAN ISSUE",
AI208="Sites strategiques, MLL, Pylone, etc.","ENVTECH",
AI208="AKTIVCO DEFAUT GE &amp; POWER Cabinet","POWER ISSUE",
AI208="AKTIVCO Coupure ENEO &amp; Baisse de tension","POWER ISSUE",
AI208="Coupure ENEO &amp; Baisse de tension","POWER ISSUE",
AI208="Defaut GE &amp; POWER Cabinet","POWER ISSUE",
AI208="Sharing","POWER ISSUE",
AI208="Sites strategiques &amp; DataCenter","POWER ISSUE",
AI208="Exclu","Exclu",
AI208="SAT","TX ISSUE",
AI208="SPARE-ISSUE","SPARE-ISSUE",
AI208="Fiber CAmtel","TX ISSUE",
AI208="Fiber AOF","TX ISSUE",
AI208="Projet OCM (HUAWEI)","TRAVAUX-HUAWEI",
AI208="Projet OCM (NOKIA)","TRAVAUX -NOKIA",
AI208="ACCESS-ISSUE","ACCESS-ISSUE",
AI208="Projet OCM (ZTE, NOKIA, autres projets)","TRAVAUX OCM",
AI208="No root CAuse","No root cause",
AI208="ODU HS","TX ISSUE",
AI208="IP &amp; VLAN","TX ISSUE",
AI208="Warehouse HUAWEI","SPARE-ISSUE",
AI208="SPARE-HS","SPARE-ISSUE",
AI208="Power Telco","RAN ISSUE",AI208="no impacts","no impacts"
),"")</f>
        <v>No root cause</v>
      </c>
      <c r="AI208" s="85" t="s">
        <v>5912</v>
      </c>
      <c r="AJ208" s="57" t="str" cm="1">
        <f t="array" ref="AJ208">IFERROR(_xlfn.IFS(
AI208="MPR ISSUE","ACTIVE",
AI208="BSS Hardware Issue","ACTIVE",
AI208="Sites strategiques, MLL, Pylone, etc.","PASSIVE",
AI208="AKTIVCO DEFAUT GE &amp; POWER Cabinet","PASSIVE",
AI208="AKTIVCO Coupure ENEO &amp; Baisse de tension","PASSIVE",
AI208="Coupure ENEO &amp; Baisse de tension","PASSIVE",
AI208="Defaut GE &amp; POWER Cabinet","PASSIVE",
AI208="Sharing","PASSIVE",
AI208="Sites strategiques &amp; DataCenter","PASSIVE",
AI208="Exclu","Exclu",
AI208="SAT","ACTIVE",
AI208="SPARE-ISSUE","SPARE-ISSUE",
AI208="Fiber CAmtel","ACTIVE",
AI208="Fiber AOF","ACTIVE",
AI208="Projet OCM (HUAWEI)","PLANNED WORKS",
AI208="Projet OCM (NOKIA)","PLANNED WORKS",
AI208="ACCESS-ISSUE","ACCESS-ISSUE",
AI208="Projet OCM (ZTE, NOKIA, autres projets)","PLANNED WORKS",
AI208="No root CAuse","No root cause",
AI208="ODU HS","ACTIVE",
AI208="IP &amp; VLAN","ACTIVE",
AI208="Warehouse HUAWEI","SPARE-ISSUE",
AI208="SPARE-HS","SPARE-ISSUE",
AI208="Power Telco","ACTIVE", AI208="no impacts","no impacts"
),"")</f>
        <v>No root cause</v>
      </c>
      <c r="AK208" s="23" t="s">
        <v>5676</v>
      </c>
      <c r="AL208" s="23" t="str">
        <f t="shared" si="11"/>
        <v>EST_010</v>
      </c>
      <c r="AN208" s="9" t="s">
        <v>5537</v>
      </c>
      <c r="AO208" s="23" t="str">
        <f>_xlfn.XLOOKUP(B208,'INCIDENT-05-03-2026'!E:E,'INCIDENT-05-03-2026'!F:F,"")</f>
        <v/>
      </c>
      <c r="AP208" s="7" t="s">
        <v>5537</v>
      </c>
      <c r="AQ208" s="6"/>
      <c r="AR208" s="7"/>
      <c r="AS208" s="3" t="str">
        <f>_xlfn.XLOOKUP(B208,'[3]tt num | region | site id'!$C:$C,'[3]tt num | region | site id'!$Q:$Q,"")</f>
        <v/>
      </c>
      <c r="AT208" s="24" t="str">
        <f>_xlfn.XLOOKUP(B208,'[4]Cells Huawei 03052026 12h'!$B:$B,'[4]Cells Huawei 03052026 12h'!$T:$T,"")</f>
        <v/>
      </c>
      <c r="AU208" s="24" t="str">
        <f>_xlfn.XLOOKUP(B208,'[5]cells down 02052026 8h50'!$B:$B,'[5]cells down 02052026 8h50'!$R:$R,"")</f>
        <v/>
      </c>
      <c r="AV208" s="24" t="str">
        <f>_xlfn.XLOOKUP(B208,'[5]cells down 02052026 13h50'!$B:$B,'[5]cells down 02052026 13h50'!$R:$R,"")</f>
        <v/>
      </c>
      <c r="AW208" s="24" t="str">
        <f>_xlfn.XLOOKUP(B208,'[5]cells down 02052026 13h50'!$B:$B,'[5]cells down 02052026 13h50'!$R:$R,"")</f>
        <v/>
      </c>
      <c r="AX208" s="24" t="str">
        <f>_xlfn.XLOOKUP(B208,'[6]cell downs 03052026 8h40 '!$B:$B,'[6]cell downs 03052026 8h40 '!$R:$R,"")</f>
        <v/>
      </c>
      <c r="AY208" s="24" t="str">
        <f>_xlfn.XLOOKUP(B208,'[7]ALL SITES DOWN'!$D:$D,'[7]ALL SITES DOWN'!$J:$J,"")</f>
        <v/>
      </c>
      <c r="AZ208" s="24" t="str">
        <f>_xlfn.XLOOKUP(B208,'[8]ALL SITES DOWN'!$D:$D,'[8]ALL SITES DOWN'!$J:$J,"")</f>
        <v/>
      </c>
      <c r="BA208" s="9" t="str">
        <f>_xlfn.XLOOKUP(B208,[9]sheet1!$AC:$AC,[9]sheet1!$AF:$AF,"")</f>
        <v>(05/03/2026 ticket)..INC-20260503-00008077</v>
      </c>
      <c r="BB208" s="14" t="s">
        <v>5537</v>
      </c>
      <c r="BC208" s="14" t="s">
        <v>5537</v>
      </c>
      <c r="BD208" s="14" t="str">
        <f>_xlfn.XLOOKUP(B208,'[10]cell downs 18042026 17h'!$B:$B,'[10]cell downs 18042026 17h'!$B:$B,"")</f>
        <v/>
      </c>
      <c r="BE208" s="14" t="str">
        <f>_xlfn.XLOOKUP(B208,'[11]Cells Huawei 19042026 15h'!$B:$B,'[11]Cells Huawei 19042026 15h'!$B:$B,"")</f>
        <v/>
      </c>
      <c r="BF208" s="9" t="str">
        <f>_xlfn.XLOOKUP(B208,'[12]cells down 19042026 9H40'!$B:$B,'[12]cells down 19042026 9H40'!$B:$B,"")</f>
        <v/>
      </c>
      <c r="BG208" s="9" t="s">
        <v>800</v>
      </c>
      <c r="BH208" s="9" t="s">
        <v>5537</v>
      </c>
    </row>
    <row r="209" spans="1:60" s="9" customFormat="1" x14ac:dyDescent="0.3">
      <c r="A209" s="1" t="s">
        <v>4961</v>
      </c>
      <c r="B209" s="8" t="s">
        <v>4962</v>
      </c>
      <c r="C209" s="3" t="str">
        <f>_xlfn.XLOOKUP(B209,'[1]daily break down'!$D:$D,'[1]daily break down'!$E:$E,"")</f>
        <v>Douala</v>
      </c>
      <c r="D209" s="1" t="s">
        <v>11</v>
      </c>
      <c r="E209" s="1" t="s">
        <v>594</v>
      </c>
      <c r="F209" s="3" t="s">
        <v>31</v>
      </c>
      <c r="G209" s="1" t="s">
        <v>32</v>
      </c>
      <c r="H209" s="42" t="str">
        <f>_xlfn.XLOOKUP(B209,[2]CALCULATION!$B:$B,[2]CALCULATION!$H:$H,"")</f>
        <v>ZTE</v>
      </c>
      <c r="I209" s="34">
        <v>0</v>
      </c>
      <c r="J209" s="34">
        <v>0</v>
      </c>
      <c r="K209" s="34">
        <v>0</v>
      </c>
      <c r="L209" s="34">
        <v>0</v>
      </c>
      <c r="M209" s="34">
        <v>0</v>
      </c>
      <c r="N209" s="34">
        <v>0</v>
      </c>
      <c r="O209" s="34">
        <v>0</v>
      </c>
      <c r="P209" s="34">
        <v>0</v>
      </c>
      <c r="Q209" s="34">
        <v>0</v>
      </c>
      <c r="R209" s="34">
        <v>0</v>
      </c>
      <c r="S209" s="35">
        <v>0</v>
      </c>
      <c r="T209" s="35">
        <v>13.214294886611709</v>
      </c>
      <c r="U209" s="35">
        <v>0</v>
      </c>
      <c r="V209" s="35">
        <v>0</v>
      </c>
      <c r="W209" s="35">
        <v>13.214294886611709</v>
      </c>
      <c r="X209" s="35">
        <v>0</v>
      </c>
      <c r="Y209" s="35">
        <v>0</v>
      </c>
      <c r="Z209" s="35">
        <v>0.63264589807466809</v>
      </c>
      <c r="AA209" s="35">
        <v>0.75124695754349369</v>
      </c>
      <c r="AB209" s="35">
        <v>0.63783316502952847</v>
      </c>
      <c r="AC209" s="35">
        <v>2.4993939702364143</v>
      </c>
      <c r="AD209" s="35">
        <v>1.6248113048714015</v>
      </c>
      <c r="AE209" s="58" t="s">
        <v>5560</v>
      </c>
      <c r="AF209" s="58"/>
      <c r="AG209" s="57" t="str" cm="1">
        <f t="array" ref="AG209">IFERROR(_xlfn.IFS(
AI209="MPR ISSUE","PDH",
AI209="BSS Hardware Issue","BSS",
AI209="Sites strategiques, MLL, Pylone, etc.","ENVTECH",
AI209="AKTIVCO DEFAUT GE &amp; POWER Cabinet","AKTIVCO",
AI209="AKTIVCO Coupure ENEO &amp; Baisse de tension","AKTIVCO GRID ONLY",
AI209="Coupure ENEO &amp; Baisse de tension","IHS GRID ONLY",
AI209="Defaut GE &amp; POWER Cabinet","IHS",
AI209="Sharing","Partners",
AI209="Sites strategiques &amp; DataCenter","SST &amp; DC",
AI209="Exclu","Exclu",
AI209="SAT","SAT",
AI209="SPARE-ISSUE","SPARE-ISSUE",
AI209="Fiber CAmtel","TRANS_FO_CAMTEL",
AI209="Fiber AOF","Fiber AOF",
AI209="Projet OCM (HUAWEI)","TRAVAUX-HUAWEI",
AI209="Projet OCM (NOKIA)","TRAVAUX-NOKIA",
AI209="ACCESS-ISSUE","ACCESS-ISSUE",
AI209="Projet OCM (ZTE, NOKIA, autres projets)","TRAVAUX OCM",
AI209="No root CAuse","No root cause",
AI209="ODU HS","PDH",
AI209="IP &amp; VLAN","PDH",
AI209="Warehouse HUAWEI","SPARE-ISSUE",
AI209="SPARE-HS","SPARE-ISSUE",
AI209="Power Telco","BSS",AI209="no impacts","no impacts"
),"")</f>
        <v>No root cause</v>
      </c>
      <c r="AH209" s="57" t="str" cm="1">
        <f t="array" ref="AH209">IFERROR(_xlfn.IFS(
AI209="MPR ISSUE","TX ISSUE",
AI209="BSS Hardware Issue","RAN ISSUE",
AI209="Sites strategiques, MLL, Pylone, etc.","ENVTECH",
AI209="AKTIVCO DEFAUT GE &amp; POWER Cabinet","POWER ISSUE",
AI209="AKTIVCO Coupure ENEO &amp; Baisse de tension","POWER ISSUE",
AI209="Coupure ENEO &amp; Baisse de tension","POWER ISSUE",
AI209="Defaut GE &amp; POWER Cabinet","POWER ISSUE",
AI209="Sharing","POWER ISSUE",
AI209="Sites strategiques &amp; DataCenter","POWER ISSUE",
AI209="Exclu","Exclu",
AI209="SAT","TX ISSUE",
AI209="SPARE-ISSUE","SPARE-ISSUE",
AI209="Fiber CAmtel","TX ISSUE",
AI209="Fiber AOF","TX ISSUE",
AI209="Projet OCM (HUAWEI)","TRAVAUX-HUAWEI",
AI209="Projet OCM (NOKIA)","TRAVAUX -NOKIA",
AI209="ACCESS-ISSUE","ACCESS-ISSUE",
AI209="Projet OCM (ZTE, NOKIA, autres projets)","TRAVAUX OCM",
AI209="No root CAuse","No root cause",
AI209="ODU HS","TX ISSUE",
AI209="IP &amp; VLAN","TX ISSUE",
AI209="Warehouse HUAWEI","SPARE-ISSUE",
AI209="SPARE-HS","SPARE-ISSUE",
AI209="Power Telco","RAN ISSUE",AI209="no impacts","no impacts"
),"")</f>
        <v>No root cause</v>
      </c>
      <c r="AI209" s="85" t="s">
        <v>5912</v>
      </c>
      <c r="AJ209" s="57" t="str" cm="1">
        <f t="array" ref="AJ209">IFERROR(_xlfn.IFS(
AI209="MPR ISSUE","ACTIVE",
AI209="BSS Hardware Issue","ACTIVE",
AI209="Sites strategiques, MLL, Pylone, etc.","PASSIVE",
AI209="AKTIVCO DEFAUT GE &amp; POWER Cabinet","PASSIVE",
AI209="AKTIVCO Coupure ENEO &amp; Baisse de tension","PASSIVE",
AI209="Coupure ENEO &amp; Baisse de tension","PASSIVE",
AI209="Defaut GE &amp; POWER Cabinet","PASSIVE",
AI209="Sharing","PASSIVE",
AI209="Sites strategiques &amp; DataCenter","PASSIVE",
AI209="Exclu","Exclu",
AI209="SAT","ACTIVE",
AI209="SPARE-ISSUE","SPARE-ISSUE",
AI209="Fiber CAmtel","ACTIVE",
AI209="Fiber AOF","ACTIVE",
AI209="Projet OCM (HUAWEI)","PLANNED WORKS",
AI209="Projet OCM (NOKIA)","PLANNED WORKS",
AI209="ACCESS-ISSUE","ACCESS-ISSUE",
AI209="Projet OCM (ZTE, NOKIA, autres projets)","PLANNED WORKS",
AI209="No root CAuse","No root cause",
AI209="ODU HS","ACTIVE",
AI209="IP &amp; VLAN","ACTIVE",
AI209="Warehouse HUAWEI","SPARE-ISSUE",
AI209="SPARE-HS","SPARE-ISSUE",
AI209="Power Telco","ACTIVE", AI209="no impacts","no impacts"
),"")</f>
        <v>No root cause</v>
      </c>
      <c r="AK209" s="23" t="s">
        <v>5805</v>
      </c>
      <c r="AL209" s="23" t="str">
        <f t="shared" si="11"/>
        <v>LIT_141</v>
      </c>
      <c r="AN209" s="9" t="s">
        <v>5537</v>
      </c>
      <c r="AO209" s="23" t="str">
        <f>_xlfn.XLOOKUP(B209,'INCIDENT-05-03-2026'!E:E,'INCIDENT-05-03-2026'!F:F,"")</f>
        <v/>
      </c>
      <c r="AP209" s="7" t="s">
        <v>5537</v>
      </c>
      <c r="AQ209" s="6"/>
      <c r="AR209" s="7"/>
      <c r="AS209" s="3" t="str">
        <f>_xlfn.XLOOKUP(B209,'[3]tt num | region | site id'!$C:$C,'[3]tt num | region | site id'!$Q:$Q,"")</f>
        <v/>
      </c>
      <c r="AT209" s="24" t="str">
        <f>_xlfn.XLOOKUP(B209,'[4]Cells Huawei 03052026 12h'!$B:$B,'[4]Cells Huawei 03052026 12h'!$T:$T,"")</f>
        <v/>
      </c>
      <c r="AU209" s="24" t="str">
        <f>_xlfn.XLOOKUP(B209,'[5]cells down 02052026 8h50'!$B:$B,'[5]cells down 02052026 8h50'!$R:$R,"")</f>
        <v/>
      </c>
      <c r="AV209" s="24" t="str">
        <f>_xlfn.XLOOKUP(B209,'[5]cells down 02052026 13h50'!$B:$B,'[5]cells down 02052026 13h50'!$R:$R,"")</f>
        <v/>
      </c>
      <c r="AW209" s="24" t="str">
        <f>_xlfn.XLOOKUP(B209,'[5]cells down 02052026 13h50'!$B:$B,'[5]cells down 02052026 13h50'!$R:$R,"")</f>
        <v/>
      </c>
      <c r="AX209" s="24" t="str">
        <f>_xlfn.XLOOKUP(B209,'[6]cell downs 03052026 8h40 '!$B:$B,'[6]cell downs 03052026 8h40 '!$R:$R,"")</f>
        <v/>
      </c>
      <c r="AY209" s="24" t="str">
        <f>_xlfn.XLOOKUP(B209,'[7]ALL SITES DOWN'!$D:$D,'[7]ALL SITES DOWN'!$J:$J,"")</f>
        <v/>
      </c>
      <c r="AZ209" s="24" t="str">
        <f>_xlfn.XLOOKUP(B209,'[8]ALL SITES DOWN'!$D:$D,'[8]ALL SITES DOWN'!$J:$J,"")</f>
        <v/>
      </c>
      <c r="BA209" s="9" t="str">
        <f>_xlfn.XLOOKUP(B209,[9]sheet1!$AC:$AC,[9]sheet1!$AF:$AF,"")</f>
        <v>(05/03/2026 ticket)..INC-20260503-00007652</v>
      </c>
      <c r="BB209" s="14" t="s">
        <v>5537</v>
      </c>
      <c r="BC209" s="14" t="s">
        <v>5537</v>
      </c>
      <c r="BD209" s="14" t="str">
        <f>_xlfn.XLOOKUP(B209,'[10]cell downs 18042026 17h'!$B:$B,'[10]cell downs 18042026 17h'!$B:$B,"")</f>
        <v/>
      </c>
      <c r="BE209" s="14" t="str">
        <f>_xlfn.XLOOKUP(B209,'[11]Cells Huawei 19042026 15h'!$B:$B,'[11]Cells Huawei 19042026 15h'!$B:$B,"")</f>
        <v/>
      </c>
      <c r="BF209" s="9" t="str">
        <f>_xlfn.XLOOKUP(B209,'[12]cells down 19042026 9H40'!$B:$B,'[12]cells down 19042026 9H40'!$B:$B,"")</f>
        <v/>
      </c>
      <c r="BG209" s="9" t="s">
        <v>4962</v>
      </c>
      <c r="BH209" s="9" t="s">
        <v>5537</v>
      </c>
    </row>
    <row r="210" spans="1:60" s="9" customFormat="1" x14ac:dyDescent="0.3">
      <c r="A210" s="1" t="s">
        <v>1463</v>
      </c>
      <c r="B210" s="8" t="s">
        <v>1464</v>
      </c>
      <c r="C210" s="3" t="str">
        <f>_xlfn.XLOOKUP(B210,'[1]daily break down'!$D:$D,'[1]daily break down'!$E:$E,"")</f>
        <v>ADAMAOUA</v>
      </c>
      <c r="D210" s="1" t="s">
        <v>11</v>
      </c>
      <c r="E210" s="1" t="s">
        <v>12</v>
      </c>
      <c r="F210" s="3" t="s">
        <v>90</v>
      </c>
      <c r="G210" s="1" t="s">
        <v>1465</v>
      </c>
      <c r="H210" s="41" t="str">
        <f>_xlfn.XLOOKUP(B210,[2]CALCULATION!$B:$B,[2]CALCULATION!$H:$H,"")</f>
        <v>NOKIA</v>
      </c>
      <c r="I210" s="34">
        <v>0.11697473898338348</v>
      </c>
      <c r="J210" s="34">
        <v>0.37754863447342851</v>
      </c>
      <c r="K210" s="34">
        <v>3.732737393539924</v>
      </c>
      <c r="L210" s="34">
        <v>0.21571315627140375</v>
      </c>
      <c r="M210" s="34">
        <v>0</v>
      </c>
      <c r="N210" s="34">
        <v>0</v>
      </c>
      <c r="O210" s="34">
        <v>0.10074437309704068</v>
      </c>
      <c r="P210" s="34">
        <v>0.14561115273816316</v>
      </c>
      <c r="Q210" s="34">
        <v>5.9869311715237679</v>
      </c>
      <c r="R210" s="34">
        <v>2.7760662766465769</v>
      </c>
      <c r="S210" s="35">
        <v>0.19226532613100777</v>
      </c>
      <c r="T210" s="35">
        <v>260100.20917036923</v>
      </c>
      <c r="U210" s="35">
        <v>0</v>
      </c>
      <c r="V210" s="35">
        <v>0</v>
      </c>
      <c r="W210" s="35">
        <v>1.7443960841108885E-2</v>
      </c>
      <c r="X210" s="35">
        <v>0.19435826301714176</v>
      </c>
      <c r="Y210" s="35">
        <v>8.4253393274438206</v>
      </c>
      <c r="Z210" s="35">
        <v>2.6706294460316977</v>
      </c>
      <c r="AA210" s="35">
        <v>1.6486217522151478</v>
      </c>
      <c r="AB210" s="35">
        <v>1.8052197809945998</v>
      </c>
      <c r="AC210" s="35">
        <v>1.4901081715247544</v>
      </c>
      <c r="AD210" s="35">
        <v>1.6185304979931714</v>
      </c>
      <c r="AE210" s="58" t="s">
        <v>5560</v>
      </c>
      <c r="AF210" s="58"/>
      <c r="AG210" s="57" t="str" cm="1">
        <f t="array" ref="AG210">IFERROR(_xlfn.IFS(
AI210="MPR ISSUE","PDH",
AI210="BSS Hardware Issue","BSS",
AI210="Sites strategiques, MLL, Pylone, etc.","ENVTECH",
AI210="AKTIVCO DEFAUT GE &amp; POWER Cabinet","AKTIVCO",
AI210="AKTIVCO Coupure ENEO &amp; Baisse de tension","AKTIVCO GRID ONLY",
AI210="Coupure ENEO &amp; Baisse de tension","IHS GRID ONLY",
AI210="Defaut GE &amp; POWER Cabinet","IHS",
AI210="Sharing","Partners",
AI210="Sites strategiques &amp; DataCenter","SST &amp; DC",
AI210="Exclu","Exclu",
AI210="SAT","SAT",
AI210="SPARE-ISSUE","SPARE-ISSUE",
AI210="Fiber CAmtel","TRANS_FO_CAMTEL",
AI210="Fiber AOF","Fiber AOF",
AI210="Projet OCM (HUAWEI)","TRAVAUX-HUAWEI",
AI210="Projet OCM (NOKIA)","TRAVAUX-NOKIA",
AI210="ACCESS-ISSUE","ACCESS-ISSUE",
AI210="Projet OCM (ZTE, NOKIA, autres projets)","TRAVAUX OCM",
AI210="No root CAuse","No root cause",
AI210="ODU HS","PDH",
AI210="IP &amp; VLAN","PDH",
AI210="Warehouse HUAWEI","SPARE-ISSUE",
AI210="SPARE-HS","SPARE-ISSUE",
AI210="Power Telco","BSS",AI210="no impacts","no impacts"
),"")</f>
        <v>No root cause</v>
      </c>
      <c r="AH210" s="57" t="str" cm="1">
        <f t="array" ref="AH210">IFERROR(_xlfn.IFS(
AI210="MPR ISSUE","TX ISSUE",
AI210="BSS Hardware Issue","RAN ISSUE",
AI210="Sites strategiques, MLL, Pylone, etc.","ENVTECH",
AI210="AKTIVCO DEFAUT GE &amp; POWER Cabinet","POWER ISSUE",
AI210="AKTIVCO Coupure ENEO &amp; Baisse de tension","POWER ISSUE",
AI210="Coupure ENEO &amp; Baisse de tension","POWER ISSUE",
AI210="Defaut GE &amp; POWER Cabinet","POWER ISSUE",
AI210="Sharing","POWER ISSUE",
AI210="Sites strategiques &amp; DataCenter","POWER ISSUE",
AI210="Exclu","Exclu",
AI210="SAT","TX ISSUE",
AI210="SPARE-ISSUE","SPARE-ISSUE",
AI210="Fiber CAmtel","TX ISSUE",
AI210="Fiber AOF","TX ISSUE",
AI210="Projet OCM (HUAWEI)","TRAVAUX-HUAWEI",
AI210="Projet OCM (NOKIA)","TRAVAUX -NOKIA",
AI210="ACCESS-ISSUE","ACCESS-ISSUE",
AI210="Projet OCM (ZTE, NOKIA, autres projets)","TRAVAUX OCM",
AI210="No root CAuse","No root cause",
AI210="ODU HS","TX ISSUE",
AI210="IP &amp; VLAN","TX ISSUE",
AI210="Warehouse HUAWEI","SPARE-ISSUE",
AI210="SPARE-HS","SPARE-ISSUE",
AI210="Power Telco","RAN ISSUE",AI210="no impacts","no impacts"
),"")</f>
        <v>No root cause</v>
      </c>
      <c r="AI210" s="85" t="s">
        <v>5912</v>
      </c>
      <c r="AJ210" s="57" t="str" cm="1">
        <f t="array" ref="AJ210">IFERROR(_xlfn.IFS(
AI210="MPR ISSUE","ACTIVE",
AI210="BSS Hardware Issue","ACTIVE",
AI210="Sites strategiques, MLL, Pylone, etc.","PASSIVE",
AI210="AKTIVCO DEFAUT GE &amp; POWER Cabinet","PASSIVE",
AI210="AKTIVCO Coupure ENEO &amp; Baisse de tension","PASSIVE",
AI210="Coupure ENEO &amp; Baisse de tension","PASSIVE",
AI210="Defaut GE &amp; POWER Cabinet","PASSIVE",
AI210="Sharing","PASSIVE",
AI210="Sites strategiques &amp; DataCenter","PASSIVE",
AI210="Exclu","Exclu",
AI210="SAT","ACTIVE",
AI210="SPARE-ISSUE","SPARE-ISSUE",
AI210="Fiber CAmtel","ACTIVE",
AI210="Fiber AOF","ACTIVE",
AI210="Projet OCM (HUAWEI)","PLANNED WORKS",
AI210="Projet OCM (NOKIA)","PLANNED WORKS",
AI210="ACCESS-ISSUE","ACCESS-ISSUE",
AI210="Projet OCM (ZTE, NOKIA, autres projets)","PLANNED WORKS",
AI210="No root CAuse","No root cause",
AI210="ODU HS","ACTIVE",
AI210="IP &amp; VLAN","ACTIVE",
AI210="Warehouse HUAWEI","SPARE-ISSUE",
AI210="SPARE-HS","SPARE-ISSUE",
AI210="Power Telco","ACTIVE", AI210="no impacts","no impacts"
),"")</f>
        <v>No root cause</v>
      </c>
      <c r="AK210" s="23" t="s">
        <v>5693</v>
      </c>
      <c r="AL210" s="23" t="str">
        <f t="shared" si="11"/>
        <v>ADM_109</v>
      </c>
      <c r="AN210" s="9" t="s">
        <v>5537</v>
      </c>
      <c r="AO210" s="23" t="str">
        <f>_xlfn.XLOOKUP(B210,'INCIDENT-05-03-2026'!E:E,'INCIDENT-05-03-2026'!F:F,"")</f>
        <v/>
      </c>
      <c r="AP210" s="7" t="s">
        <v>5537</v>
      </c>
      <c r="AQ210" s="6"/>
      <c r="AR210" s="7"/>
      <c r="AS210" s="3" t="str">
        <f>_xlfn.XLOOKUP(B210,'[3]tt num | region | site id'!$C:$C,'[3]tt num | region | site id'!$Q:$Q,"")</f>
        <v/>
      </c>
      <c r="AT210" s="24" t="str">
        <f>_xlfn.XLOOKUP(B210,'[4]Cells Huawei 03052026 12h'!$B:$B,'[4]Cells Huawei 03052026 12h'!$T:$T,"")</f>
        <v/>
      </c>
      <c r="AU210" s="24" t="str">
        <f>_xlfn.XLOOKUP(B210,'[5]cells down 02052026 8h50'!$B:$B,'[5]cells down 02052026 8h50'!$R:$R,"")</f>
        <v/>
      </c>
      <c r="AV210" s="24" t="str">
        <f>_xlfn.XLOOKUP(B210,'[5]cells down 02052026 13h50'!$B:$B,'[5]cells down 02052026 13h50'!$R:$R,"")</f>
        <v/>
      </c>
      <c r="AW210" s="24" t="str">
        <f>_xlfn.XLOOKUP(B210,'[5]cells down 02052026 13h50'!$B:$B,'[5]cells down 02052026 13h50'!$R:$R,"")</f>
        <v/>
      </c>
      <c r="AX210" s="24" t="str">
        <f>_xlfn.XLOOKUP(B210,'[6]cell downs 03052026 8h40 '!$B:$B,'[6]cell downs 03052026 8h40 '!$R:$R,"")</f>
        <v/>
      </c>
      <c r="AY210" s="24" t="str">
        <f>_xlfn.XLOOKUP(B210,'[7]ALL SITES DOWN'!$D:$D,'[7]ALL SITES DOWN'!$J:$J,"")</f>
        <v/>
      </c>
      <c r="AZ210" s="24" t="str">
        <f>_xlfn.XLOOKUP(B210,'[8]ALL SITES DOWN'!$D:$D,'[8]ALL SITES DOWN'!$J:$J,"")</f>
        <v/>
      </c>
      <c r="BA210" s="9" t="str">
        <f>_xlfn.XLOOKUP(B210,[9]sheet1!$AC:$AC,[9]sheet1!$AF:$AF,"")</f>
        <v>(05/03/2026 ticket)..INC-20260503-00002903</v>
      </c>
      <c r="BB210" s="14" t="s">
        <v>5537</v>
      </c>
      <c r="BC210" s="14" t="s">
        <v>5537</v>
      </c>
      <c r="BD210" s="14" t="str">
        <f>_xlfn.XLOOKUP(B210,'[10]cell downs 18042026 17h'!$B:$B,'[10]cell downs 18042026 17h'!$B:$B,"")</f>
        <v/>
      </c>
      <c r="BE210" s="14" t="str">
        <f>_xlfn.XLOOKUP(B210,'[11]Cells Huawei 19042026 15h'!$B:$B,'[11]Cells Huawei 19042026 15h'!$B:$B,"")</f>
        <v/>
      </c>
      <c r="BF210" s="9" t="str">
        <f>_xlfn.XLOOKUP(B210,'[12]cells down 19042026 9H40'!$B:$B,'[12]cells down 19042026 9H40'!$B:$B,"")</f>
        <v/>
      </c>
      <c r="BG210" s="9" t="s">
        <v>1464</v>
      </c>
      <c r="BH210" s="9" t="s">
        <v>12</v>
      </c>
    </row>
    <row r="211" spans="1:60" s="9" customFormat="1" ht="28.05" customHeight="1" x14ac:dyDescent="0.3">
      <c r="A211" s="1" t="s">
        <v>2482</v>
      </c>
      <c r="B211" s="8" t="s">
        <v>2483</v>
      </c>
      <c r="C211" s="3" t="str">
        <f>_xlfn.XLOOKUP(B211,'[1]daily break down'!$D:$D,'[1]daily break down'!$E:$E,"")</f>
        <v>CENTRE</v>
      </c>
      <c r="D211" s="1" t="s">
        <v>21</v>
      </c>
      <c r="E211" s="1" t="s">
        <v>122</v>
      </c>
      <c r="F211" s="3" t="s">
        <v>226</v>
      </c>
      <c r="G211" s="1" t="s">
        <v>2482</v>
      </c>
      <c r="H211" s="41" t="str">
        <f>_xlfn.XLOOKUP(B211,[2]CALCULATION!$B:$B,[2]CALCULATION!$H:$H,"")</f>
        <v>NOKIA</v>
      </c>
      <c r="I211" s="34">
        <v>0</v>
      </c>
      <c r="J211" s="34">
        <v>0</v>
      </c>
      <c r="K211" s="34">
        <v>0</v>
      </c>
      <c r="L211" s="34">
        <v>0</v>
      </c>
      <c r="M211" s="34">
        <v>0</v>
      </c>
      <c r="N211" s="34">
        <v>0</v>
      </c>
      <c r="O211" s="34">
        <v>0</v>
      </c>
      <c r="P211" s="34">
        <v>0</v>
      </c>
      <c r="Q211" s="34">
        <v>0</v>
      </c>
      <c r="R211" s="34">
        <v>0</v>
      </c>
      <c r="S211" s="35">
        <v>0</v>
      </c>
      <c r="T211" s="35">
        <v>276195.63346945064</v>
      </c>
      <c r="U211" s="35">
        <v>0</v>
      </c>
      <c r="V211" s="35">
        <v>0</v>
      </c>
      <c r="W211" s="35">
        <v>0</v>
      </c>
      <c r="X211" s="35">
        <v>0</v>
      </c>
      <c r="Y211" s="35">
        <v>0</v>
      </c>
      <c r="Z211" s="35">
        <v>7.0448559353714687E-3</v>
      </c>
      <c r="AA211" s="35">
        <v>2.8011582317182837</v>
      </c>
      <c r="AB211" s="35">
        <v>1.1985270867121596</v>
      </c>
      <c r="AC211" s="35">
        <v>1.5441788857588754</v>
      </c>
      <c r="AD211" s="35">
        <v>1.6076361244517499</v>
      </c>
      <c r="AE211" s="58" t="s">
        <v>5560</v>
      </c>
      <c r="AF211" s="58"/>
      <c r="AG211" s="57" t="str" cm="1">
        <f t="array" ref="AG211">IFERROR(_xlfn.IFS(
AI211="MPR ISSUE","PDH",
AI211="BSS Hardware Issue","BSS",
AI211="Sites strategiques, MLL, Pylone, etc.","ENVTECH",
AI211="AKTIVCO DEFAUT GE &amp; POWER Cabinet","AKTIVCO",
AI211="AKTIVCO Coupure ENEO &amp; Baisse de tension","AKTIVCO GRID ONLY",
AI211="Coupure ENEO &amp; Baisse de tension","IHS GRID ONLY",
AI211="Defaut GE &amp; POWER Cabinet","IHS",
AI211="Sharing","Partners",
AI211="Sites strategiques &amp; DataCenter","SST &amp; DC",
AI211="Exclu","Exclu",
AI211="SAT","SAT",
AI211="SPARE-ISSUE","SPARE-ISSUE",
AI211="Fiber CAmtel","TRANS_FO_CAMTEL",
AI211="Fiber AOF","Fiber AOF",
AI211="Projet OCM (HUAWEI)","TRAVAUX-HUAWEI",
AI211="Projet OCM (NOKIA)","TRAVAUX-NOKIA",
AI211="ACCESS-ISSUE","ACCESS-ISSUE",
AI211="Projet OCM (ZTE, NOKIA, autres projets)","TRAVAUX OCM",
AI211="No root CAuse","No root cause",
AI211="ODU HS","PDH",
AI211="IP &amp; VLAN","PDH",
AI211="Warehouse HUAWEI","SPARE-ISSUE",
AI211="SPARE-HS","SPARE-ISSUE",
AI211="Power Telco","BSS",AI211="no impacts","no impacts"
),"")</f>
        <v>No root cause</v>
      </c>
      <c r="AH211" s="57" t="str" cm="1">
        <f t="array" ref="AH211">IFERROR(_xlfn.IFS(
AI211="MPR ISSUE","TX ISSUE",
AI211="BSS Hardware Issue","RAN ISSUE",
AI211="Sites strategiques, MLL, Pylone, etc.","ENVTECH",
AI211="AKTIVCO DEFAUT GE &amp; POWER Cabinet","POWER ISSUE",
AI211="AKTIVCO Coupure ENEO &amp; Baisse de tension","POWER ISSUE",
AI211="Coupure ENEO &amp; Baisse de tension","POWER ISSUE",
AI211="Defaut GE &amp; POWER Cabinet","POWER ISSUE",
AI211="Sharing","POWER ISSUE",
AI211="Sites strategiques &amp; DataCenter","POWER ISSUE",
AI211="Exclu","Exclu",
AI211="SAT","TX ISSUE",
AI211="SPARE-ISSUE","SPARE-ISSUE",
AI211="Fiber CAmtel","TX ISSUE",
AI211="Fiber AOF","TX ISSUE",
AI211="Projet OCM (HUAWEI)","TRAVAUX-HUAWEI",
AI211="Projet OCM (NOKIA)","TRAVAUX -NOKIA",
AI211="ACCESS-ISSUE","ACCESS-ISSUE",
AI211="Projet OCM (ZTE, NOKIA, autres projets)","TRAVAUX OCM",
AI211="No root CAuse","No root cause",
AI211="ODU HS","TX ISSUE",
AI211="IP &amp; VLAN","TX ISSUE",
AI211="Warehouse HUAWEI","SPARE-ISSUE",
AI211="SPARE-HS","SPARE-ISSUE",
AI211="Power Telco","RAN ISSUE",AI211="no impacts","no impacts"
),"")</f>
        <v>No root cause</v>
      </c>
      <c r="AI211" s="85" t="s">
        <v>5912</v>
      </c>
      <c r="AJ211" s="57" t="str" cm="1">
        <f t="array" ref="AJ211">IFERROR(_xlfn.IFS(
AI211="MPR ISSUE","ACTIVE",
AI211="BSS Hardware Issue","ACTIVE",
AI211="Sites strategiques, MLL, Pylone, etc.","PASSIVE",
AI211="AKTIVCO DEFAUT GE &amp; POWER Cabinet","PASSIVE",
AI211="AKTIVCO Coupure ENEO &amp; Baisse de tension","PASSIVE",
AI211="Coupure ENEO &amp; Baisse de tension","PASSIVE",
AI211="Defaut GE &amp; POWER Cabinet","PASSIVE",
AI211="Sharing","PASSIVE",
AI211="Sites strategiques &amp; DataCenter","PASSIVE",
AI211="Exclu","Exclu",
AI211="SAT","ACTIVE",
AI211="SPARE-ISSUE","SPARE-ISSUE",
AI211="Fiber CAmtel","ACTIVE",
AI211="Fiber AOF","ACTIVE",
AI211="Projet OCM (HUAWEI)","PLANNED WORKS",
AI211="Projet OCM (NOKIA)","PLANNED WORKS",
AI211="ACCESS-ISSUE","ACCESS-ISSUE",
AI211="Projet OCM (ZTE, NOKIA, autres projets)","PLANNED WORKS",
AI211="No root CAuse","No root cause",
AI211="ODU HS","ACTIVE",
AI211="IP &amp; VLAN","ACTIVE",
AI211="Warehouse HUAWEI","SPARE-ISSUE",
AI211="SPARE-HS","SPARE-ISSUE",
AI211="Power Telco","ACTIVE", AI211="no impacts","no impacts"
),"")</f>
        <v>No root cause</v>
      </c>
      <c r="AK211" s="23" t="s">
        <v>5537</v>
      </c>
      <c r="AL211" s="23" t="str">
        <f t="shared" si="11"/>
        <v>EST_007</v>
      </c>
      <c r="AN211" s="9" t="s">
        <v>5537</v>
      </c>
      <c r="AO211" s="23" t="str">
        <f>_xlfn.XLOOKUP(B211,'INCIDENT-05-03-2026'!E:E,'INCIDENT-05-03-2026'!F:F,"")</f>
        <v/>
      </c>
      <c r="AP211" s="7" t="s">
        <v>5537</v>
      </c>
      <c r="AQ211" s="6"/>
      <c r="AR211" s="7"/>
      <c r="AS211" s="3" t="str">
        <f>_xlfn.XLOOKUP(B211,'[3]tt num | region | site id'!$C:$C,'[3]tt num | region | site id'!$Q:$Q,"")</f>
        <v/>
      </c>
      <c r="AT211" s="24" t="str">
        <f>_xlfn.XLOOKUP(B211,'[4]Cells Huawei 03052026 12h'!$B:$B,'[4]Cells Huawei 03052026 12h'!$T:$T,"")</f>
        <v/>
      </c>
      <c r="AU211" s="24" t="str">
        <f>_xlfn.XLOOKUP(B211,'[5]cells down 02052026 8h50'!$B:$B,'[5]cells down 02052026 8h50'!$R:$R,"")</f>
        <v/>
      </c>
      <c r="AV211" s="24" t="str">
        <f>_xlfn.XLOOKUP(B211,'[5]cells down 02052026 13h50'!$B:$B,'[5]cells down 02052026 13h50'!$R:$R,"")</f>
        <v/>
      </c>
      <c r="AW211" s="24" t="str">
        <f>_xlfn.XLOOKUP(B211,'[5]cells down 02052026 13h50'!$B:$B,'[5]cells down 02052026 13h50'!$R:$R,"")</f>
        <v/>
      </c>
      <c r="AX211" s="24" t="str">
        <f>_xlfn.XLOOKUP(B211,'[6]cell downs 03052026 8h40 '!$B:$B,'[6]cell downs 03052026 8h40 '!$R:$R,"")</f>
        <v/>
      </c>
      <c r="AY211" s="24" t="str">
        <f>_xlfn.XLOOKUP(B211,'[7]ALL SITES DOWN'!$D:$D,'[7]ALL SITES DOWN'!$J:$J,"")</f>
        <v/>
      </c>
      <c r="AZ211" s="24" t="str">
        <f>_xlfn.XLOOKUP(B211,'[8]ALL SITES DOWN'!$D:$D,'[8]ALL SITES DOWN'!$J:$J,"")</f>
        <v/>
      </c>
      <c r="BA211" s="9" t="str">
        <f>_xlfn.XLOOKUP(B211,[9]sheet1!$AC:$AC,[9]sheet1!$AF:$AF,"")</f>
        <v/>
      </c>
      <c r="BB211" s="14" t="s">
        <v>5537</v>
      </c>
      <c r="BC211" s="14" t="s">
        <v>5537</v>
      </c>
      <c r="BD211" s="14" t="str">
        <f>_xlfn.XLOOKUP(B211,'[10]cell downs 18042026 17h'!$B:$B,'[10]cell downs 18042026 17h'!$B:$B,"")</f>
        <v/>
      </c>
      <c r="BE211" s="14" t="str">
        <f>_xlfn.XLOOKUP(B211,'[11]Cells Huawei 19042026 15h'!$B:$B,'[11]Cells Huawei 19042026 15h'!$B:$B,"")</f>
        <v/>
      </c>
      <c r="BF211" s="9" t="str">
        <f>_xlfn.XLOOKUP(B211,'[12]cells down 19042026 9H40'!$B:$B,'[12]cells down 19042026 9H40'!$B:$B,"")</f>
        <v/>
      </c>
      <c r="BG211" s="9" t="s">
        <v>5537</v>
      </c>
      <c r="BH211" s="9" t="s">
        <v>5537</v>
      </c>
    </row>
    <row r="212" spans="1:60" s="9" customFormat="1" ht="19.5" customHeight="1" x14ac:dyDescent="0.3">
      <c r="A212" s="1" t="s">
        <v>3795</v>
      </c>
      <c r="B212" s="8" t="s">
        <v>3796</v>
      </c>
      <c r="C212" s="3" t="str">
        <f>_xlfn.XLOOKUP(B212,'[1]daily break down'!$D:$D,'[1]daily break down'!$E:$E,"")</f>
        <v>Garoua</v>
      </c>
      <c r="D212" s="1" t="s">
        <v>11</v>
      </c>
      <c r="E212" s="1" t="s">
        <v>12</v>
      </c>
      <c r="F212" s="3" t="s">
        <v>23</v>
      </c>
      <c r="G212" s="1" t="s">
        <v>24</v>
      </c>
      <c r="H212" s="40" t="str">
        <f>_xlfn.XLOOKUP(B212,[2]CALCULATION!$B:$B,[2]CALCULATION!$H:$H,"")</f>
        <v>Huawei</v>
      </c>
      <c r="I212" s="34">
        <v>0</v>
      </c>
      <c r="J212" s="34">
        <v>0</v>
      </c>
      <c r="K212" s="34">
        <v>0</v>
      </c>
      <c r="L212" s="34">
        <v>0</v>
      </c>
      <c r="M212" s="34">
        <v>0</v>
      </c>
      <c r="N212" s="34">
        <v>0</v>
      </c>
      <c r="O212" s="34">
        <v>0</v>
      </c>
      <c r="P212" s="34">
        <v>0</v>
      </c>
      <c r="Q212" s="34">
        <v>3.7842469173850626</v>
      </c>
      <c r="R212" s="34">
        <v>0</v>
      </c>
      <c r="S212" s="35">
        <v>0</v>
      </c>
      <c r="T212" s="35">
        <v>0.31764274483282112</v>
      </c>
      <c r="U212" s="35">
        <v>0</v>
      </c>
      <c r="V212" s="35">
        <v>2.6256802298870259</v>
      </c>
      <c r="W212" s="35">
        <v>0.31764274483282112</v>
      </c>
      <c r="X212" s="35">
        <v>12.927596002659566</v>
      </c>
      <c r="Y212" s="35">
        <v>0</v>
      </c>
      <c r="Z212" s="35">
        <v>2.3536061101551509</v>
      </c>
      <c r="AA212" s="35">
        <v>1.227099145114684</v>
      </c>
      <c r="AB212" s="35">
        <v>1.5593071153408067</v>
      </c>
      <c r="AC212" s="35">
        <v>1.7206183637688865</v>
      </c>
      <c r="AD212" s="35">
        <v>1.5959898183104901</v>
      </c>
      <c r="AE212" s="58" t="s">
        <v>5560</v>
      </c>
      <c r="AF212" s="58"/>
      <c r="AG212" s="57" t="str" cm="1">
        <f t="array" ref="AG212">IFERROR(_xlfn.IFS(
AI212="MPR ISSUE","PDH",
AI212="BSS Hardware Issue","BSS",
AI212="Sites strategiques, MLL, Pylone, etc.","ENVTECH",
AI212="AKTIVCO DEFAUT GE &amp; POWER Cabinet","AKTIVCO",
AI212="AKTIVCO Coupure ENEO &amp; Baisse de tension","AKTIVCO GRID ONLY",
AI212="Coupure ENEO &amp; Baisse de tension","IHS GRID ONLY",
AI212="Defaut GE &amp; POWER Cabinet","IHS",
AI212="Sharing","Partners",
AI212="Sites strategiques &amp; DataCenter","SST &amp; DC",
AI212="Exclu","Exclu",
AI212="SAT","SAT",
AI212="SPARE-ISSUE","SPARE-ISSUE",
AI212="Fiber CAmtel","TRANS_FO_CAMTEL",
AI212="Fiber AOF","Fiber AOF",
AI212="Projet OCM (HUAWEI)","TRAVAUX-HUAWEI",
AI212="Projet OCM (NOKIA)","TRAVAUX-NOKIA",
AI212="ACCESS-ISSUE","ACCESS-ISSUE",
AI212="Projet OCM (ZTE, NOKIA, autres projets)","TRAVAUX OCM",
AI212="No root CAuse","No root cause",
AI212="ODU HS","PDH",
AI212="IP &amp; VLAN","PDH",
AI212="Warehouse HUAWEI","SPARE-ISSUE",
AI212="SPARE-HS","SPARE-ISSUE",
AI212="Power Telco","BSS",AI212="no impacts","no impacts"
),"")</f>
        <v>No root cause</v>
      </c>
      <c r="AH212" s="57" t="str" cm="1">
        <f t="array" ref="AH212">IFERROR(_xlfn.IFS(
AI212="MPR ISSUE","TX ISSUE",
AI212="BSS Hardware Issue","RAN ISSUE",
AI212="Sites strategiques, MLL, Pylone, etc.","ENVTECH",
AI212="AKTIVCO DEFAUT GE &amp; POWER Cabinet","POWER ISSUE",
AI212="AKTIVCO Coupure ENEO &amp; Baisse de tension","POWER ISSUE",
AI212="Coupure ENEO &amp; Baisse de tension","POWER ISSUE",
AI212="Defaut GE &amp; POWER Cabinet","POWER ISSUE",
AI212="Sharing","POWER ISSUE",
AI212="Sites strategiques &amp; DataCenter","POWER ISSUE",
AI212="Exclu","Exclu",
AI212="SAT","TX ISSUE",
AI212="SPARE-ISSUE","SPARE-ISSUE",
AI212="Fiber CAmtel","TX ISSUE",
AI212="Fiber AOF","TX ISSUE",
AI212="Projet OCM (HUAWEI)","TRAVAUX-HUAWEI",
AI212="Projet OCM (NOKIA)","TRAVAUX -NOKIA",
AI212="ACCESS-ISSUE","ACCESS-ISSUE",
AI212="Projet OCM (ZTE, NOKIA, autres projets)","TRAVAUX OCM",
AI212="No root CAuse","No root cause",
AI212="ODU HS","TX ISSUE",
AI212="IP &amp; VLAN","TX ISSUE",
AI212="Warehouse HUAWEI","SPARE-ISSUE",
AI212="SPARE-HS","SPARE-ISSUE",
AI212="Power Telco","RAN ISSUE",AI212="no impacts","no impacts"
),"")</f>
        <v>No root cause</v>
      </c>
      <c r="AI212" s="85" t="s">
        <v>5912</v>
      </c>
      <c r="AJ212" s="57" t="str" cm="1">
        <f t="array" ref="AJ212">IFERROR(_xlfn.IFS(
AI212="MPR ISSUE","ACTIVE",
AI212="BSS Hardware Issue","ACTIVE",
AI212="Sites strategiques, MLL, Pylone, etc.","PASSIVE",
AI212="AKTIVCO DEFAUT GE &amp; POWER Cabinet","PASSIVE",
AI212="AKTIVCO Coupure ENEO &amp; Baisse de tension","PASSIVE",
AI212="Coupure ENEO &amp; Baisse de tension","PASSIVE",
AI212="Defaut GE &amp; POWER Cabinet","PASSIVE",
AI212="Sharing","PASSIVE",
AI212="Sites strategiques &amp; DataCenter","PASSIVE",
AI212="Exclu","Exclu",
AI212="SAT","ACTIVE",
AI212="SPARE-ISSUE","SPARE-ISSUE",
AI212="Fiber CAmtel","ACTIVE",
AI212="Fiber AOF","ACTIVE",
AI212="Projet OCM (HUAWEI)","PLANNED WORKS",
AI212="Projet OCM (NOKIA)","PLANNED WORKS",
AI212="ACCESS-ISSUE","ACCESS-ISSUE",
AI212="Projet OCM (ZTE, NOKIA, autres projets)","PLANNED WORKS",
AI212="No root CAuse","No root cause",
AI212="ODU HS","ACTIVE",
AI212="IP &amp; VLAN","ACTIVE",
AI212="Warehouse HUAWEI","SPARE-ISSUE",
AI212="SPARE-HS","SPARE-ISSUE",
AI212="Power Telco","ACTIVE", AI212="no impacts","no impacts"
),"")</f>
        <v>No root cause</v>
      </c>
      <c r="AK212" s="23" t="s">
        <v>5537</v>
      </c>
      <c r="AL212" s="23" t="str">
        <f t="shared" si="11"/>
        <v>NRD_063</v>
      </c>
      <c r="AN212" s="9" t="s">
        <v>5537</v>
      </c>
      <c r="AO212" s="23" t="str">
        <f>_xlfn.XLOOKUP(B212,'INCIDENT-05-03-2026'!E:E,'INCIDENT-05-03-2026'!F:F,"")</f>
        <v/>
      </c>
      <c r="AP212" s="7" t="s">
        <v>5537</v>
      </c>
      <c r="AQ212" s="6"/>
      <c r="AR212" s="7"/>
      <c r="AS212" s="3" t="str">
        <f>_xlfn.XLOOKUP(B212,'[3]tt num | region | site id'!$C:$C,'[3]tt num | region | site id'!$Q:$Q,"")</f>
        <v/>
      </c>
      <c r="AT212" s="24" t="str">
        <f>_xlfn.XLOOKUP(B212,'[4]Cells Huawei 03052026 12h'!$B:$B,'[4]Cells Huawei 03052026 12h'!$T:$T,"")</f>
        <v/>
      </c>
      <c r="AU212" s="24" t="str">
        <f>_xlfn.XLOOKUP(B212,'[5]cells down 02052026 8h50'!$B:$B,'[5]cells down 02052026 8h50'!$R:$R,"")</f>
        <v/>
      </c>
      <c r="AV212" s="24" t="str">
        <f>_xlfn.XLOOKUP(B212,'[5]cells down 02052026 13h50'!$B:$B,'[5]cells down 02052026 13h50'!$R:$R,"")</f>
        <v/>
      </c>
      <c r="AW212" s="24" t="str">
        <f>_xlfn.XLOOKUP(B212,'[5]cells down 02052026 13h50'!$B:$B,'[5]cells down 02052026 13h50'!$R:$R,"")</f>
        <v/>
      </c>
      <c r="AX212" s="24" t="str">
        <f>_xlfn.XLOOKUP(B212,'[6]cell downs 03052026 8h40 '!$B:$B,'[6]cell downs 03052026 8h40 '!$R:$R,"")</f>
        <v/>
      </c>
      <c r="AY212" s="24" t="str">
        <f>_xlfn.XLOOKUP(B212,'[7]ALL SITES DOWN'!$D:$D,'[7]ALL SITES DOWN'!$J:$J,"")</f>
        <v/>
      </c>
      <c r="AZ212" s="24" t="str">
        <f>_xlfn.XLOOKUP(B212,'[8]ALL SITES DOWN'!$D:$D,'[8]ALL SITES DOWN'!$J:$J,"")</f>
        <v/>
      </c>
      <c r="BA212" s="9" t="str">
        <f>_xlfn.XLOOKUP(B212,[9]sheet1!$AC:$AC,[9]sheet1!$AF:$AF,"")</f>
        <v/>
      </c>
      <c r="BB212" s="14" t="s">
        <v>5537</v>
      </c>
      <c r="BC212" s="14" t="s">
        <v>5537</v>
      </c>
      <c r="BD212" s="14" t="str">
        <f>_xlfn.XLOOKUP(B212,'[10]cell downs 18042026 17h'!$B:$B,'[10]cell downs 18042026 17h'!$B:$B,"")</f>
        <v/>
      </c>
      <c r="BE212" s="14" t="str">
        <f>_xlfn.XLOOKUP(B212,'[11]Cells Huawei 19042026 15h'!$B:$B,'[11]Cells Huawei 19042026 15h'!$B:$B,"")</f>
        <v/>
      </c>
      <c r="BF212" s="9" t="str">
        <f>_xlfn.XLOOKUP(B212,'[12]cells down 19042026 9H40'!$B:$B,'[12]cells down 19042026 9H40'!$B:$B,"")</f>
        <v/>
      </c>
      <c r="BG212" s="9" t="s">
        <v>3796</v>
      </c>
      <c r="BH212" s="9" t="s">
        <v>5537</v>
      </c>
    </row>
    <row r="213" spans="1:60" s="9" customFormat="1" x14ac:dyDescent="0.3">
      <c r="A213" s="2" t="s">
        <v>1045</v>
      </c>
      <c r="B213" s="8" t="s">
        <v>1046</v>
      </c>
      <c r="C213" s="3" t="str">
        <f>_xlfn.XLOOKUP(B213,'[1]daily break down'!$D:$D,'[1]daily break down'!$E:$E,"")</f>
        <v>EXTREME-NORD</v>
      </c>
      <c r="D213" s="1" t="s">
        <v>11</v>
      </c>
      <c r="E213" s="1" t="s">
        <v>12</v>
      </c>
      <c r="F213" s="3" t="s">
        <v>55</v>
      </c>
      <c r="G213" s="1" t="s">
        <v>1047</v>
      </c>
      <c r="H213" s="41" t="str">
        <f>_xlfn.XLOOKUP(B213,[2]CALCULATION!$B:$B,[2]CALCULATION!$H:$H,"")</f>
        <v>NOKIA</v>
      </c>
      <c r="I213" s="34">
        <v>0.21308290295960905</v>
      </c>
      <c r="J213" s="34">
        <v>0.19896181262433715</v>
      </c>
      <c r="K213" s="34">
        <v>0.65612853451440556</v>
      </c>
      <c r="L213" s="34">
        <v>0.3106442985041819</v>
      </c>
      <c r="M213" s="34">
        <v>0.47424708650726993</v>
      </c>
      <c r="N213" s="34">
        <v>5.3074869181318152E-2</v>
      </c>
      <c r="O213" s="34">
        <v>0.70317263512190298</v>
      </c>
      <c r="P213" s="34">
        <v>1.2540115703656083</v>
      </c>
      <c r="Q213" s="34">
        <v>0.16185234510892949</v>
      </c>
      <c r="R213" s="34">
        <v>4.8245246475061107E-2</v>
      </c>
      <c r="S213" s="35">
        <v>8.5519200531913003E-2</v>
      </c>
      <c r="T213" s="35">
        <v>339948.78385083599</v>
      </c>
      <c r="U213" s="35">
        <v>1.1841686338579278</v>
      </c>
      <c r="V213" s="35">
        <v>1.242268657769616</v>
      </c>
      <c r="W213" s="35">
        <v>7.2775542630187248E-2</v>
      </c>
      <c r="X213" s="35">
        <v>2.0658677917694424</v>
      </c>
      <c r="Y213" s="35">
        <v>0.21713297053749808</v>
      </c>
      <c r="Z213" s="35">
        <v>2.3222640684293858</v>
      </c>
      <c r="AA213" s="35">
        <v>0</v>
      </c>
      <c r="AB213" s="35">
        <v>4.7476320374991525</v>
      </c>
      <c r="AC213" s="35">
        <v>0</v>
      </c>
      <c r="AD213" s="35">
        <v>1.5938348342546658</v>
      </c>
      <c r="AE213" s="58" t="s">
        <v>5603</v>
      </c>
      <c r="AF213" s="58"/>
      <c r="AG213" s="57" t="str" cm="1">
        <f t="array" ref="AG213">IFERROR(_xlfn.IFS(
AI213="MPR ISSUE","PDH",
AI213="BSS Hardware Issue","BSS",
AI213="Sites strategiques, MLL, Pylone, etc.","ENVTECH",
AI213="AKTIVCO DEFAUT GE &amp; POWER Cabinet","AKTIVCO",
AI213="AKTIVCO Coupure ENEO &amp; Baisse de tension","AKTIVCO GRID ONLY",
AI213="Coupure ENEO &amp; Baisse de tension","IHS GRID ONLY",
AI213="Defaut GE &amp; POWER Cabinet","IHS",
AI213="Sharing","Partners",
AI213="Sites strategiques &amp; DataCenter","SST &amp; DC",
AI213="Exclu","Exclu",
AI213="SAT","SAT",
AI213="SPARE-ISSUE","SPARE-ISSUE",
AI213="Fiber CAmtel","TRANS_FO_CAMTEL",
AI213="Fiber AOF","Fiber AOF",
AI213="Projet OCM (HUAWEI)","TRAVAUX-HUAWEI",
AI213="Projet OCM (NOKIA)","TRAVAUX-NOKIA",
AI213="ACCESS-ISSUE","ACCESS-ISSUE",
AI213="Projet OCM (ZTE, NOKIA, autres projets)","TRAVAUX OCM",
AI213="No root CAuse","No root cause",
AI213="ODU HS","PDH",
AI213="IP &amp; VLAN","PDH",
AI213="Warehouse HUAWEI","SPARE-ISSUE",
AI213="SPARE-HS","SPARE-ISSUE",
AI213="Power Telco","BSS",AI213="no impacts","no impacts"
),"")</f>
        <v>No root cause</v>
      </c>
      <c r="AH213" s="57" t="str" cm="1">
        <f t="array" ref="AH213">IFERROR(_xlfn.IFS(
AI213="MPR ISSUE","TX ISSUE",
AI213="BSS Hardware Issue","RAN ISSUE",
AI213="Sites strategiques, MLL, Pylone, etc.","ENVTECH",
AI213="AKTIVCO DEFAUT GE &amp; POWER Cabinet","POWER ISSUE",
AI213="AKTIVCO Coupure ENEO &amp; Baisse de tension","POWER ISSUE",
AI213="Coupure ENEO &amp; Baisse de tension","POWER ISSUE",
AI213="Defaut GE &amp; POWER Cabinet","POWER ISSUE",
AI213="Sharing","POWER ISSUE",
AI213="Sites strategiques &amp; DataCenter","POWER ISSUE",
AI213="Exclu","Exclu",
AI213="SAT","TX ISSUE",
AI213="SPARE-ISSUE","SPARE-ISSUE",
AI213="Fiber CAmtel","TX ISSUE",
AI213="Fiber AOF","TX ISSUE",
AI213="Projet OCM (HUAWEI)","TRAVAUX-HUAWEI",
AI213="Projet OCM (NOKIA)","TRAVAUX -NOKIA",
AI213="ACCESS-ISSUE","ACCESS-ISSUE",
AI213="Projet OCM (ZTE, NOKIA, autres projets)","TRAVAUX OCM",
AI213="No root CAuse","No root cause",
AI213="ODU HS","TX ISSUE",
AI213="IP &amp; VLAN","TX ISSUE",
AI213="Warehouse HUAWEI","SPARE-ISSUE",
AI213="SPARE-HS","SPARE-ISSUE",
AI213="Power Telco","RAN ISSUE",AI213="no impacts","no impacts"
),"")</f>
        <v>No root cause</v>
      </c>
      <c r="AI213" s="85" t="s">
        <v>5912</v>
      </c>
      <c r="AJ213" s="57" t="str" cm="1">
        <f t="array" ref="AJ213">IFERROR(_xlfn.IFS(
AI213="MPR ISSUE","ACTIVE",
AI213="BSS Hardware Issue","ACTIVE",
AI213="Sites strategiques, MLL, Pylone, etc.","PASSIVE",
AI213="AKTIVCO DEFAUT GE &amp; POWER Cabinet","PASSIVE",
AI213="AKTIVCO Coupure ENEO &amp; Baisse de tension","PASSIVE",
AI213="Coupure ENEO &amp; Baisse de tension","PASSIVE",
AI213="Defaut GE &amp; POWER Cabinet","PASSIVE",
AI213="Sharing","PASSIVE",
AI213="Sites strategiques &amp; DataCenter","PASSIVE",
AI213="Exclu","Exclu",
AI213="SAT","ACTIVE",
AI213="SPARE-ISSUE","SPARE-ISSUE",
AI213="Fiber CAmtel","ACTIVE",
AI213="Fiber AOF","ACTIVE",
AI213="Projet OCM (HUAWEI)","PLANNED WORKS",
AI213="Projet OCM (NOKIA)","PLANNED WORKS",
AI213="ACCESS-ISSUE","ACCESS-ISSUE",
AI213="Projet OCM (ZTE, NOKIA, autres projets)","PLANNED WORKS",
AI213="No root CAuse","No root cause",
AI213="ODU HS","ACTIVE",
AI213="IP &amp; VLAN","ACTIVE",
AI213="Warehouse HUAWEI","SPARE-ISSUE",
AI213="SPARE-HS","SPARE-ISSUE",
AI213="Power Telco","ACTIVE", AI213="no impacts","no impacts"
),"")</f>
        <v>No root cause</v>
      </c>
      <c r="AK213" s="23" t="s">
        <v>5758</v>
      </c>
      <c r="AL213" s="23" t="str">
        <f t="shared" si="11"/>
        <v>EXN_169</v>
      </c>
      <c r="AN213" s="9" t="s">
        <v>5537</v>
      </c>
      <c r="AO213" s="23" t="str">
        <f>_xlfn.XLOOKUP(B213,'INCIDENT-05-03-2026'!E:E,'INCIDENT-05-03-2026'!F:F,"")</f>
        <v/>
      </c>
      <c r="AP213" s="7" t="s">
        <v>5537</v>
      </c>
      <c r="AQ213" s="6"/>
      <c r="AR213" s="7"/>
      <c r="AS213" s="3" t="str">
        <f>_xlfn.XLOOKUP(B213,'[3]tt num | region | site id'!$C:$C,'[3]tt num | region | site id'!$Q:$Q,"")</f>
        <v/>
      </c>
      <c r="AT213" s="24" t="str">
        <f>_xlfn.XLOOKUP(B213,'[4]Cells Huawei 03052026 12h'!$B:$B,'[4]Cells Huawei 03052026 12h'!$T:$T,"")</f>
        <v/>
      </c>
      <c r="AU213" s="24" t="str">
        <f>_xlfn.XLOOKUP(B213,'[5]cells down 02052026 8h50'!$B:$B,'[5]cells down 02052026 8h50'!$R:$R,"")</f>
        <v/>
      </c>
      <c r="AV213" s="24" t="str">
        <f>_xlfn.XLOOKUP(B213,'[5]cells down 02052026 13h50'!$B:$B,'[5]cells down 02052026 13h50'!$R:$R,"")</f>
        <v/>
      </c>
      <c r="AW213" s="24" t="str">
        <f>_xlfn.XLOOKUP(B213,'[5]cells down 02052026 13h50'!$B:$B,'[5]cells down 02052026 13h50'!$R:$R,"")</f>
        <v/>
      </c>
      <c r="AX213" s="24" t="str">
        <f>_xlfn.XLOOKUP(B213,'[6]cell downs 03052026 8h40 '!$B:$B,'[6]cell downs 03052026 8h40 '!$R:$R,"")</f>
        <v>(05/03/2026 cell nokia): 02/05/2026 :Need BO RAN ananlysis</v>
      </c>
      <c r="AY213" s="24" t="str">
        <f>_xlfn.XLOOKUP(B213,'[7]ALL SITES DOWN'!$D:$D,'[7]ALL SITES DOWN'!$J:$J,"")</f>
        <v/>
      </c>
      <c r="AZ213" s="24" t="str">
        <f>_xlfn.XLOOKUP(B213,'[8]ALL SITES DOWN'!$D:$D,'[8]ALL SITES DOWN'!$J:$J,"")</f>
        <v/>
      </c>
      <c r="BA213" s="9" t="str">
        <f>_xlfn.XLOOKUP(B213,[9]sheet1!$AC:$AC,[9]sheet1!$AF:$AF,"")</f>
        <v/>
      </c>
      <c r="BB213" s="14" t="s">
        <v>5537</v>
      </c>
      <c r="BC213" s="14" t="s">
        <v>5537</v>
      </c>
      <c r="BD213" s="14" t="str">
        <f>_xlfn.XLOOKUP(B213,'[10]cell downs 18042026 17h'!$B:$B,'[10]cell downs 18042026 17h'!$B:$B,"")</f>
        <v/>
      </c>
      <c r="BE213" s="14" t="str">
        <f>_xlfn.XLOOKUP(B213,'[11]Cells Huawei 19042026 15h'!$B:$B,'[11]Cells Huawei 19042026 15h'!$B:$B,"")</f>
        <v/>
      </c>
      <c r="BF213" s="9" t="str">
        <f>_xlfn.XLOOKUP(B213,'[12]cells down 19042026 9H40'!$B:$B,'[12]cells down 19042026 9H40'!$B:$B,"")</f>
        <v/>
      </c>
      <c r="BG213" s="9" t="s">
        <v>1046</v>
      </c>
      <c r="BH213" s="9" t="s">
        <v>5537</v>
      </c>
    </row>
    <row r="214" spans="1:60" s="9" customFormat="1" x14ac:dyDescent="0.3">
      <c r="A214" s="1" t="s">
        <v>1432</v>
      </c>
      <c r="B214" s="1" t="s">
        <v>1433</v>
      </c>
      <c r="C214" s="3" t="str">
        <f>_xlfn.XLOOKUP(B214,'[1]daily break down'!$D:$D,'[1]daily break down'!$E:$E,"")</f>
        <v>NGAOUNDERE</v>
      </c>
      <c r="D214" s="1" t="s">
        <v>11</v>
      </c>
      <c r="E214" s="1" t="s">
        <v>96</v>
      </c>
      <c r="F214" s="3" t="s">
        <v>90</v>
      </c>
      <c r="G214" s="1" t="s">
        <v>1434</v>
      </c>
      <c r="H214" s="41" t="str">
        <f>_xlfn.XLOOKUP(B214,[2]CALCULATION!$B:$B,[2]CALCULATION!$H:$H,"")</f>
        <v>NOKIA</v>
      </c>
      <c r="I214" s="34">
        <v>4.4712541341711542E-2</v>
      </c>
      <c r="J214" s="34">
        <v>8.4538271224456601E-3</v>
      </c>
      <c r="K214" s="34">
        <v>4.4052643443967887E-3</v>
      </c>
      <c r="L214" s="34">
        <v>4.6371203625229362E-4</v>
      </c>
      <c r="M214" s="34">
        <v>2.4255706511658436E-3</v>
      </c>
      <c r="N214" s="34">
        <v>0.50737230797327881</v>
      </c>
      <c r="O214" s="34">
        <v>1.5486911906127561</v>
      </c>
      <c r="P214" s="34">
        <v>1.5519371748665223</v>
      </c>
      <c r="Q214" s="34">
        <v>0.4643362639934025</v>
      </c>
      <c r="R214" s="34">
        <v>0.51630768221029422</v>
      </c>
      <c r="S214" s="35">
        <v>3.6651085942248585E-2</v>
      </c>
      <c r="T214" s="35">
        <v>12491.85031204253</v>
      </c>
      <c r="U214" s="35">
        <v>1.8013429100569866E-3</v>
      </c>
      <c r="V214" s="35">
        <v>0.66334006785890598</v>
      </c>
      <c r="W214" s="35">
        <v>1.5601769810491588</v>
      </c>
      <c r="X214" s="35">
        <v>1.5568774915604411</v>
      </c>
      <c r="Y214" s="35">
        <v>2.3511448693473502</v>
      </c>
      <c r="Z214" s="35">
        <v>1.6253998624558761</v>
      </c>
      <c r="AA214" s="35">
        <v>11.027655879684582</v>
      </c>
      <c r="AB214" s="35">
        <v>0</v>
      </c>
      <c r="AC214" s="35">
        <v>0</v>
      </c>
      <c r="AD214" s="35">
        <v>1.5747482400344714</v>
      </c>
      <c r="AE214" s="58" t="s">
        <v>5560</v>
      </c>
      <c r="AF214" s="58"/>
      <c r="AG214" s="57" t="str" cm="1">
        <f t="array" ref="AG214">IFERROR(_xlfn.IFS(
AI214="MPR ISSUE","PDH",
AI214="BSS Hardware Issue","BSS",
AI214="Sites strategiques, MLL, Pylone, etc.","ENVTECH",
AI214="AKTIVCO DEFAUT GE &amp; POWER Cabinet","AKTIVCO",
AI214="AKTIVCO Coupure ENEO &amp; Baisse de tension","AKTIVCO GRID ONLY",
AI214="Coupure ENEO &amp; Baisse de tension","IHS GRID ONLY",
AI214="Defaut GE &amp; POWER Cabinet","IHS",
AI214="Sharing","Partners",
AI214="Sites strategiques &amp; DataCenter","SST &amp; DC",
AI214="Exclu","Exclu",
AI214="SAT","SAT",
AI214="SPARE-ISSUE","SPARE-ISSUE",
AI214="Fiber CAmtel","TRANS_FO_CAMTEL",
AI214="Fiber AOF","Fiber AOF",
AI214="Projet OCM (HUAWEI)","TRAVAUX-HUAWEI",
AI214="Projet OCM (NOKIA)","TRAVAUX-NOKIA",
AI214="ACCESS-ISSUE","ACCESS-ISSUE",
AI214="Projet OCM (ZTE, NOKIA, autres projets)","TRAVAUX OCM",
AI214="No root CAuse","No root cause",
AI214="ODU HS","PDH",
AI214="IP &amp; VLAN","PDH",
AI214="Warehouse HUAWEI","SPARE-ISSUE",
AI214="SPARE-HS","SPARE-ISSUE",
AI214="Power Telco","BSS",AI214="no impacts","no impacts"
),"")</f>
        <v>SPARE-ISSUE</v>
      </c>
      <c r="AH214" s="57" t="str" cm="1">
        <f t="array" ref="AH214">IFERROR(_xlfn.IFS(
AI214="MPR ISSUE","TX ISSUE",
AI214="BSS Hardware Issue","RAN ISSUE",
AI214="Sites strategiques, MLL, Pylone, etc.","ENVTECH",
AI214="AKTIVCO DEFAUT GE &amp; POWER Cabinet","POWER ISSUE",
AI214="AKTIVCO Coupure ENEO &amp; Baisse de tension","POWER ISSUE",
AI214="Coupure ENEO &amp; Baisse de tension","POWER ISSUE",
AI214="Defaut GE &amp; POWER Cabinet","POWER ISSUE",
AI214="Sharing","POWER ISSUE",
AI214="Sites strategiques &amp; DataCenter","POWER ISSUE",
AI214="Exclu","Exclu",
AI214="SAT","TX ISSUE",
AI214="SPARE-ISSUE","SPARE-ISSUE",
AI214="Fiber CAmtel","TX ISSUE",
AI214="Fiber AOF","TX ISSUE",
AI214="Projet OCM (HUAWEI)","TRAVAUX-HUAWEI",
AI214="Projet OCM (NOKIA)","TRAVAUX -NOKIA",
AI214="ACCESS-ISSUE","ACCESS-ISSUE",
AI214="Projet OCM (ZTE, NOKIA, autres projets)","TRAVAUX OCM",
AI214="No root CAuse","No root cause",
AI214="ODU HS","TX ISSUE",
AI214="IP &amp; VLAN","TX ISSUE",
AI214="Warehouse HUAWEI","SPARE-ISSUE",
AI214="SPARE-HS","SPARE-ISSUE",
AI214="Power Telco","RAN ISSUE",AI214="no impacts","no impacts"
),"")</f>
        <v>SPARE-ISSUE</v>
      </c>
      <c r="AI214" s="85" t="s">
        <v>5354</v>
      </c>
      <c r="AJ214" s="57" t="str" cm="1">
        <f t="array" ref="AJ214">IFERROR(_xlfn.IFS(
AI214="MPR ISSUE","ACTIVE",
AI214="BSS Hardware Issue","ACTIVE",
AI214="Sites strategiques, MLL, Pylone, etc.","PASSIVE",
AI214="AKTIVCO DEFAUT GE &amp; POWER Cabinet","PASSIVE",
AI214="AKTIVCO Coupure ENEO &amp; Baisse de tension","PASSIVE",
AI214="Coupure ENEO &amp; Baisse de tension","PASSIVE",
AI214="Defaut GE &amp; POWER Cabinet","PASSIVE",
AI214="Sharing","PASSIVE",
AI214="Sites strategiques &amp; DataCenter","PASSIVE",
AI214="Exclu","Exclu",
AI214="SAT","ACTIVE",
AI214="SPARE-ISSUE","SPARE-ISSUE",
AI214="Fiber CAmtel","ACTIVE",
AI214="Fiber AOF","ACTIVE",
AI214="Projet OCM (HUAWEI)","PLANNED WORKS",
AI214="Projet OCM (NOKIA)","PLANNED WORKS",
AI214="ACCESS-ISSUE","ACCESS-ISSUE",
AI214="Projet OCM (ZTE, NOKIA, autres projets)","PLANNED WORKS",
AI214="No root CAuse","No root cause",
AI214="ODU HS","ACTIVE",
AI214="IP &amp; VLAN","ACTIVE",
AI214="Warehouse HUAWEI","SPARE-ISSUE",
AI214="SPARE-HS","SPARE-ISSUE",
AI214="Power Telco","ACTIVE", AI214="no impacts","no impacts"
),"")</f>
        <v>SPARE-ISSUE</v>
      </c>
      <c r="AK214" s="23" t="s">
        <v>5724</v>
      </c>
      <c r="AL214" s="23" t="str">
        <f t="shared" si="11"/>
        <v>ADM_128</v>
      </c>
      <c r="AN214" s="9" t="s">
        <v>5537</v>
      </c>
      <c r="AO214" s="23" t="str">
        <f>_xlfn.XLOOKUP(B214,'INCIDENT-05-03-2026'!E:E,'INCIDENT-05-03-2026'!F:F,"")</f>
        <v/>
      </c>
      <c r="AP214" s="7" t="s">
        <v>5537</v>
      </c>
      <c r="AQ214" s="6"/>
      <c r="AR214" s="7"/>
      <c r="AS214" s="3" t="str">
        <f>_xlfn.XLOOKUP(B214,'[3]tt num | region | site id'!$C:$C,'[3]tt num | region | site id'!$Q:$Q,"")</f>
        <v/>
      </c>
      <c r="AT214" s="24" t="str">
        <f>_xlfn.XLOOKUP(B214,'[4]Cells Huawei 03052026 12h'!$B:$B,'[4]Cells Huawei 03052026 12h'!$T:$T,"")</f>
        <v/>
      </c>
      <c r="AU214" s="24" t="str">
        <f>_xlfn.XLOOKUP(B214,'[5]cells down 02052026 8h50'!$B:$B,'[5]cells down 02052026 8h50'!$R:$R,"")</f>
        <v/>
      </c>
      <c r="AV214" s="24" t="str">
        <f>_xlfn.XLOOKUP(B214,'[5]cells down 02052026 13h50'!$B:$B,'[5]cells down 02052026 13h50'!$R:$R,"")</f>
        <v/>
      </c>
      <c r="AW214" s="24" t="str">
        <f>_xlfn.XLOOKUP(B214,'[5]cells down 02052026 13h50'!$B:$B,'[5]cells down 02052026 13h50'!$R:$R,"")</f>
        <v/>
      </c>
      <c r="AX214" s="24" t="str">
        <f>_xlfn.XLOOKUP(B214,'[6]cell downs 03052026 8h40 '!$B:$B,'[6]cell downs 03052026 8h40 '!$R:$R,"")</f>
        <v xml:space="preserve">(05/03/2026 cell nokia): 
28/04/2026 : Feedback RM : because the site is too far, we should move with spare part, but actually No FXDB at Ngaoundere WH. Command made at Maroua WH and should move tomorrow (with Esico) ETA to reach Ngaoundere 03/05/2026, ETA to reach the site W19  (05/05/2026)
27/04/2026 : Need BO RAN analysis || Check and clean jumper, port 1 of FXDB || Access issue </v>
      </c>
      <c r="AY214" s="24" t="str">
        <f>_xlfn.XLOOKUP(B214,'[7]ALL SITES DOWN'!$D:$D,'[7]ALL SITES DOWN'!$J:$J,"")</f>
        <v/>
      </c>
      <c r="AZ214" s="24" t="str">
        <f>_xlfn.XLOOKUP(B214,'[8]ALL SITES DOWN'!$D:$D,'[8]ALL SITES DOWN'!$J:$J,"")</f>
        <v/>
      </c>
      <c r="BA214" s="9" t="str">
        <f>_xlfn.XLOOKUP(B214,[9]sheet1!$AC:$AC,[9]sheet1!$AF:$AF,"")</f>
        <v/>
      </c>
      <c r="BB214" s="14" t="s">
        <v>5537</v>
      </c>
      <c r="BC214" s="14" t="s">
        <v>5537</v>
      </c>
      <c r="BD214" s="14" t="str">
        <f>_xlfn.XLOOKUP(B214,'[10]cell downs 18042026 17h'!$B:$B,'[10]cell downs 18042026 17h'!$B:$B,"")</f>
        <v>ADM_128</v>
      </c>
      <c r="BE214" s="14" t="str">
        <f>_xlfn.XLOOKUP(B214,'[11]Cells Huawei 19042026 15h'!$B:$B,'[11]Cells Huawei 19042026 15h'!$B:$B,"")</f>
        <v/>
      </c>
      <c r="BF214" s="9" t="str">
        <f>_xlfn.XLOOKUP(B214,'[12]cells down 19042026 9H40'!$B:$B,'[12]cells down 19042026 9H40'!$B:$B,"")</f>
        <v/>
      </c>
      <c r="BG214" s="9" t="s">
        <v>1433</v>
      </c>
      <c r="BH214" s="9" t="s">
        <v>5537</v>
      </c>
    </row>
    <row r="215" spans="1:60" s="9" customFormat="1" x14ac:dyDescent="0.3">
      <c r="A215" s="1" t="s">
        <v>2772</v>
      </c>
      <c r="B215" s="1" t="s">
        <v>2773</v>
      </c>
      <c r="C215" s="3" t="str">
        <f>_xlfn.XLOOKUP(B215,'[1]daily break down'!$D:$D,'[1]daily break down'!$E:$E,"")</f>
        <v>Douala</v>
      </c>
      <c r="D215" s="1" t="s">
        <v>11</v>
      </c>
      <c r="E215" s="1" t="s">
        <v>12</v>
      </c>
      <c r="F215" s="3" t="s">
        <v>31</v>
      </c>
      <c r="G215" s="1" t="s">
        <v>32</v>
      </c>
      <c r="H215" s="42" t="str">
        <f>_xlfn.XLOOKUP(B215,[2]CALCULATION!$B:$B,[2]CALCULATION!$H:$H,"")</f>
        <v>ZTE</v>
      </c>
      <c r="I215" s="34">
        <v>1.5409507666230065</v>
      </c>
      <c r="J215" s="34">
        <v>1.5409507666230065</v>
      </c>
      <c r="K215" s="34">
        <v>1.5409507666230065</v>
      </c>
      <c r="L215" s="34">
        <v>1.5409507666230065</v>
      </c>
      <c r="M215" s="34">
        <v>1.5409507666230065</v>
      </c>
      <c r="N215" s="34">
        <v>1.5409507666230065</v>
      </c>
      <c r="O215" s="34">
        <v>1.5409507666230065</v>
      </c>
      <c r="P215" s="34">
        <v>1.5409507666230065</v>
      </c>
      <c r="Q215" s="34">
        <v>2.3149753305196716</v>
      </c>
      <c r="R215" s="34">
        <v>14.731400153524353</v>
      </c>
      <c r="S215" s="35">
        <v>1.5409507666230065</v>
      </c>
      <c r="T215" s="35">
        <v>1.5409507666230065</v>
      </c>
      <c r="U215" s="35">
        <v>1.5409507666230065</v>
      </c>
      <c r="V215" s="35">
        <v>1.5409507666230065</v>
      </c>
      <c r="W215" s="35">
        <v>1.5409507666230065</v>
      </c>
      <c r="X215" s="35">
        <v>1.5409507666230065</v>
      </c>
      <c r="Y215" s="35">
        <v>1.5409507666230065</v>
      </c>
      <c r="Z215" s="35">
        <v>1.5409507666230065</v>
      </c>
      <c r="AA215" s="35">
        <v>0</v>
      </c>
      <c r="AB215" s="35">
        <v>4.5901037363444415</v>
      </c>
      <c r="AC215" s="35">
        <v>0</v>
      </c>
      <c r="AD215" s="35">
        <v>1.5409507666230065</v>
      </c>
      <c r="AE215" s="58" t="s">
        <v>5559</v>
      </c>
      <c r="AF215" s="58"/>
      <c r="AG215" s="57" t="str" cm="1">
        <f t="array" ref="AG215">IFERROR(_xlfn.IFS(
AI215="MPR ISSUE","PDH",
AI215="BSS Hardware Issue","BSS",
AI215="Sites strategiques, MLL, Pylone, etc.","ENVTECH",
AI215="AKTIVCO DEFAUT GE &amp; POWER Cabinet","AKTIVCO",
AI215="AKTIVCO Coupure ENEO &amp; Baisse de tension","AKTIVCO GRID ONLY",
AI215="Coupure ENEO &amp; Baisse de tension","IHS GRID ONLY",
AI215="Defaut GE &amp; POWER Cabinet","IHS",
AI215="Sharing","Partners",
AI215="Sites strategiques &amp; DataCenter","SST &amp; DC",
AI215="Exclu","Exclu",
AI215="SAT","SAT",
AI215="SPARE-ISSUE","SPARE-ISSUE",
AI215="Fiber CAmtel","TRANS_FO_CAMTEL",
AI215="Fiber AOF","Fiber AOF",
AI215="Projet OCM (HUAWEI)","TRAVAUX-HUAWEI",
AI215="Projet OCM (NOKIA)","TRAVAUX-NOKIA",
AI215="ACCESS-ISSUE","ACCESS-ISSUE",
AI215="Projet OCM (ZTE, NOKIA, autres projets)","TRAVAUX OCM",
AI215="No root CAuse","No root cause",
AI215="ODU HS","PDH",
AI215="IP &amp; VLAN","PDH",
AI215="Warehouse HUAWEI","SPARE-ISSUE",
AI215="SPARE-HS","SPARE-ISSUE",
AI215="Power Telco","BSS",AI215="no impacts","no impacts"
),"")</f>
        <v>Exclu</v>
      </c>
      <c r="AH215" s="57" t="str" cm="1">
        <f t="array" ref="AH215">IFERROR(_xlfn.IFS(
AI215="MPR ISSUE","TX ISSUE",
AI215="BSS Hardware Issue","RAN ISSUE",
AI215="Sites strategiques, MLL, Pylone, etc.","ENVTECH",
AI215="AKTIVCO DEFAUT GE &amp; POWER Cabinet","POWER ISSUE",
AI215="AKTIVCO Coupure ENEO &amp; Baisse de tension","POWER ISSUE",
AI215="Coupure ENEO &amp; Baisse de tension","POWER ISSUE",
AI215="Defaut GE &amp; POWER Cabinet","POWER ISSUE",
AI215="Sharing","POWER ISSUE",
AI215="Sites strategiques &amp; DataCenter","POWER ISSUE",
AI215="Exclu","Exclu",
AI215="SAT","TX ISSUE",
AI215="SPARE-ISSUE","SPARE-ISSUE",
AI215="Fiber CAmtel","TX ISSUE",
AI215="Fiber AOF","TX ISSUE",
AI215="Projet OCM (HUAWEI)","TRAVAUX-HUAWEI",
AI215="Projet OCM (NOKIA)","TRAVAUX -NOKIA",
AI215="ACCESS-ISSUE","ACCESS-ISSUE",
AI215="Projet OCM (ZTE, NOKIA, autres projets)","TRAVAUX OCM",
AI215="No root CAuse","No root cause",
AI215="ODU HS","TX ISSUE",
AI215="IP &amp; VLAN","TX ISSUE",
AI215="Warehouse HUAWEI","SPARE-ISSUE",
AI215="SPARE-HS","SPARE-ISSUE",
AI215="Power Telco","RAN ISSUE",AI215="no impacts","no impacts"
),"")</f>
        <v>Exclu</v>
      </c>
      <c r="AI215" s="85" t="s">
        <v>5559</v>
      </c>
      <c r="AJ215" s="57" t="str" cm="1">
        <f t="array" ref="AJ215">IFERROR(_xlfn.IFS(
AI215="MPR ISSUE","ACTIVE",
AI215="BSS Hardware Issue","ACTIVE",
AI215="Sites strategiques, MLL, Pylone, etc.","PASSIVE",
AI215="AKTIVCO DEFAUT GE &amp; POWER Cabinet","PASSIVE",
AI215="AKTIVCO Coupure ENEO &amp; Baisse de tension","PASSIVE",
AI215="Coupure ENEO &amp; Baisse de tension","PASSIVE",
AI215="Defaut GE &amp; POWER Cabinet","PASSIVE",
AI215="Sharing","PASSIVE",
AI215="Sites strategiques &amp; DataCenter","PASSIVE",
AI215="Exclu","Exclu",
AI215="SAT","ACTIVE",
AI215="SPARE-ISSUE","SPARE-ISSUE",
AI215="Fiber CAmtel","ACTIVE",
AI215="Fiber AOF","ACTIVE",
AI215="Projet OCM (HUAWEI)","PLANNED WORKS",
AI215="Projet OCM (NOKIA)","PLANNED WORKS",
AI215="ACCESS-ISSUE","ACCESS-ISSUE",
AI215="Projet OCM (ZTE, NOKIA, autres projets)","PLANNED WORKS",
AI215="No root CAuse","No root cause",
AI215="ODU HS","ACTIVE",
AI215="IP &amp; VLAN","ACTIVE",
AI215="Warehouse HUAWEI","SPARE-ISSUE",
AI215="SPARE-HS","SPARE-ISSUE",
AI215="Power Telco","ACTIVE", AI215="no impacts","no impacts"
),"")</f>
        <v>Exclu</v>
      </c>
      <c r="AK215" s="23" t="s">
        <v>5537</v>
      </c>
      <c r="AL215" s="23" t="str">
        <f t="shared" si="11"/>
        <v>LIT_087</v>
      </c>
      <c r="AN215" s="9" t="s">
        <v>5537</v>
      </c>
      <c r="AO215" s="23" t="str">
        <f>_xlfn.XLOOKUP(B215,'INCIDENT-05-03-2026'!E:E,'INCIDENT-05-03-2026'!F:F,"")</f>
        <v/>
      </c>
      <c r="AP215" s="7" t="s">
        <v>5537</v>
      </c>
      <c r="AQ215" s="6"/>
      <c r="AR215" s="7"/>
      <c r="AS215" s="3" t="str">
        <f>_xlfn.XLOOKUP(B215,'[3]tt num | region | site id'!$C:$C,'[3]tt num | region | site id'!$Q:$Q,"")</f>
        <v/>
      </c>
      <c r="AT215" s="24" t="str">
        <f>_xlfn.XLOOKUP(B215,'[4]Cells Huawei 03052026 12h'!$B:$B,'[4]Cells Huawei 03052026 12h'!$T:$T,"")</f>
        <v/>
      </c>
      <c r="AU215" s="24" t="str">
        <f>_xlfn.XLOOKUP(B215,'[5]cells down 02052026 8h50'!$B:$B,'[5]cells down 02052026 8h50'!$R:$R,"")</f>
        <v/>
      </c>
      <c r="AV215" s="24" t="str">
        <f>_xlfn.XLOOKUP(B215,'[5]cells down 02052026 13h50'!$B:$B,'[5]cells down 02052026 13h50'!$R:$R,"")</f>
        <v/>
      </c>
      <c r="AW215" s="24" t="str">
        <f>_xlfn.XLOOKUP(B215,'[5]cells down 02052026 13h50'!$B:$B,'[5]cells down 02052026 13h50'!$R:$R,"")</f>
        <v/>
      </c>
      <c r="AX215" s="24" t="str">
        <f>_xlfn.XLOOKUP(B215,'[6]cell downs 03052026 8h40 '!$B:$B,'[6]cell downs 03052026 8h40 '!$R:$R,"")</f>
        <v/>
      </c>
      <c r="AY215" s="24" t="str">
        <f>_xlfn.XLOOKUP(B215,'[7]ALL SITES DOWN'!$D:$D,'[7]ALL SITES DOWN'!$J:$J,"")</f>
        <v/>
      </c>
      <c r="AZ215" s="24" t="str">
        <f>_xlfn.XLOOKUP(B215,'[8]ALL SITES DOWN'!$D:$D,'[8]ALL SITES DOWN'!$J:$J,"")</f>
        <v/>
      </c>
      <c r="BA215" s="9" t="str">
        <f>_xlfn.XLOOKUP(B215,[9]sheet1!$AC:$AC,[9]sheet1!$AF:$AF,"")</f>
        <v/>
      </c>
      <c r="BB215" s="14" t="s">
        <v>5537</v>
      </c>
      <c r="BC215" s="14" t="s">
        <v>5537</v>
      </c>
      <c r="BD215" s="14" t="str">
        <f>_xlfn.XLOOKUP(B215,'[10]cell downs 18042026 17h'!$B:$B,'[10]cell downs 18042026 17h'!$B:$B,"")</f>
        <v/>
      </c>
      <c r="BE215" s="14" t="str">
        <f>_xlfn.XLOOKUP(B215,'[11]Cells Huawei 19042026 15h'!$B:$B,'[11]Cells Huawei 19042026 15h'!$B:$B,"")</f>
        <v/>
      </c>
      <c r="BF215" s="9" t="str">
        <f>_xlfn.XLOOKUP(B215,'[12]cells down 19042026 9H40'!$B:$B,'[12]cells down 19042026 9H40'!$B:$B,"")</f>
        <v>LIT_087</v>
      </c>
      <c r="BG215" s="9" t="s">
        <v>2773</v>
      </c>
      <c r="BH215" s="9" t="s">
        <v>5537</v>
      </c>
    </row>
    <row r="216" spans="1:60" s="9" customFormat="1" x14ac:dyDescent="0.3">
      <c r="A216" s="1" t="s">
        <v>3341</v>
      </c>
      <c r="B216" s="1" t="s">
        <v>3342</v>
      </c>
      <c r="C216" s="3" t="str">
        <f>_xlfn.XLOOKUP(B216,'[1]daily break down'!$D:$D,'[1]daily break down'!$E:$E,"")</f>
        <v>Douala</v>
      </c>
      <c r="D216" s="1" t="s">
        <v>11</v>
      </c>
      <c r="E216" s="1" t="s">
        <v>12</v>
      </c>
      <c r="F216" s="3" t="s">
        <v>31</v>
      </c>
      <c r="G216" s="1" t="s">
        <v>32</v>
      </c>
      <c r="H216" s="42" t="str">
        <f>_xlfn.XLOOKUP(B216,[2]CALCULATION!$B:$B,[2]CALCULATION!$H:$H,"")</f>
        <v>ZTE</v>
      </c>
      <c r="I216" s="34">
        <v>1.5409507666230065</v>
      </c>
      <c r="J216" s="34">
        <v>1.5409507666230065</v>
      </c>
      <c r="K216" s="34">
        <v>1.5409507666230065</v>
      </c>
      <c r="L216" s="34">
        <v>1.5409507666230065</v>
      </c>
      <c r="M216" s="34">
        <v>1.5409507666230065</v>
      </c>
      <c r="N216" s="34">
        <v>2.1053953252119531</v>
      </c>
      <c r="O216" s="34">
        <v>1.5409507666230065</v>
      </c>
      <c r="P216" s="34">
        <v>1.5409507666230065</v>
      </c>
      <c r="Q216" s="34">
        <v>1.5409507666230065</v>
      </c>
      <c r="R216" s="34">
        <v>1.5409507666230065</v>
      </c>
      <c r="S216" s="35">
        <v>1.5409507666230065</v>
      </c>
      <c r="T216" s="35">
        <v>1.5409507666230065</v>
      </c>
      <c r="U216" s="35">
        <v>1.5409507666230065</v>
      </c>
      <c r="V216" s="35">
        <v>1.5409507666230065</v>
      </c>
      <c r="W216" s="35">
        <v>1.5409507666230065</v>
      </c>
      <c r="X216" s="35">
        <v>1.5409507666230065</v>
      </c>
      <c r="Y216" s="35">
        <v>1.5409507666230065</v>
      </c>
      <c r="Z216" s="35">
        <v>1.5409507666230065</v>
      </c>
      <c r="AA216" s="35">
        <v>0</v>
      </c>
      <c r="AB216" s="35">
        <v>4.5901037363444415</v>
      </c>
      <c r="AC216" s="35">
        <v>0</v>
      </c>
      <c r="AD216" s="35">
        <v>1.5409507666230065</v>
      </c>
      <c r="AE216" s="58" t="s">
        <v>5559</v>
      </c>
      <c r="AF216" s="58"/>
      <c r="AG216" s="57" t="str" cm="1">
        <f t="array" ref="AG216">IFERROR(_xlfn.IFS(
AI216="MPR ISSUE","PDH",
AI216="BSS Hardware Issue","BSS",
AI216="Sites strategiques, MLL, Pylone, etc.","ENVTECH",
AI216="AKTIVCO DEFAUT GE &amp; POWER Cabinet","AKTIVCO",
AI216="AKTIVCO Coupure ENEO &amp; Baisse de tension","AKTIVCO GRID ONLY",
AI216="Coupure ENEO &amp; Baisse de tension","IHS GRID ONLY",
AI216="Defaut GE &amp; POWER Cabinet","IHS",
AI216="Sharing","Partners",
AI216="Sites strategiques &amp; DataCenter","SST &amp; DC",
AI216="Exclu","Exclu",
AI216="SAT","SAT",
AI216="SPARE-ISSUE","SPARE-ISSUE",
AI216="Fiber CAmtel","TRANS_FO_CAMTEL",
AI216="Fiber AOF","Fiber AOF",
AI216="Projet OCM (HUAWEI)","TRAVAUX-HUAWEI",
AI216="Projet OCM (NOKIA)","TRAVAUX-NOKIA",
AI216="ACCESS-ISSUE","ACCESS-ISSUE",
AI216="Projet OCM (ZTE, NOKIA, autres projets)","TRAVAUX OCM",
AI216="No root CAuse","No root cause",
AI216="ODU HS","PDH",
AI216="IP &amp; VLAN","PDH",
AI216="Warehouse HUAWEI","SPARE-ISSUE",
AI216="SPARE-HS","SPARE-ISSUE",
AI216="Power Telco","BSS",AI216="no impacts","no impacts"
),"")</f>
        <v>Exclu</v>
      </c>
      <c r="AH216" s="57" t="str" cm="1">
        <f t="array" ref="AH216">IFERROR(_xlfn.IFS(
AI216="MPR ISSUE","TX ISSUE",
AI216="BSS Hardware Issue","RAN ISSUE",
AI216="Sites strategiques, MLL, Pylone, etc.","ENVTECH",
AI216="AKTIVCO DEFAUT GE &amp; POWER Cabinet","POWER ISSUE",
AI216="AKTIVCO Coupure ENEO &amp; Baisse de tension","POWER ISSUE",
AI216="Coupure ENEO &amp; Baisse de tension","POWER ISSUE",
AI216="Defaut GE &amp; POWER Cabinet","POWER ISSUE",
AI216="Sharing","POWER ISSUE",
AI216="Sites strategiques &amp; DataCenter","POWER ISSUE",
AI216="Exclu","Exclu",
AI216="SAT","TX ISSUE",
AI216="SPARE-ISSUE","SPARE-ISSUE",
AI216="Fiber CAmtel","TX ISSUE",
AI216="Fiber AOF","TX ISSUE",
AI216="Projet OCM (HUAWEI)","TRAVAUX-HUAWEI",
AI216="Projet OCM (NOKIA)","TRAVAUX -NOKIA",
AI216="ACCESS-ISSUE","ACCESS-ISSUE",
AI216="Projet OCM (ZTE, NOKIA, autres projets)","TRAVAUX OCM",
AI216="No root CAuse","No root cause",
AI216="ODU HS","TX ISSUE",
AI216="IP &amp; VLAN","TX ISSUE",
AI216="Warehouse HUAWEI","SPARE-ISSUE",
AI216="SPARE-HS","SPARE-ISSUE",
AI216="Power Telco","RAN ISSUE",AI216="no impacts","no impacts"
),"")</f>
        <v>Exclu</v>
      </c>
      <c r="AI216" s="85" t="s">
        <v>5559</v>
      </c>
      <c r="AJ216" s="57" t="str" cm="1">
        <f t="array" ref="AJ216">IFERROR(_xlfn.IFS(
AI216="MPR ISSUE","ACTIVE",
AI216="BSS Hardware Issue","ACTIVE",
AI216="Sites strategiques, MLL, Pylone, etc.","PASSIVE",
AI216="AKTIVCO DEFAUT GE &amp; POWER Cabinet","PASSIVE",
AI216="AKTIVCO Coupure ENEO &amp; Baisse de tension","PASSIVE",
AI216="Coupure ENEO &amp; Baisse de tension","PASSIVE",
AI216="Defaut GE &amp; POWER Cabinet","PASSIVE",
AI216="Sharing","PASSIVE",
AI216="Sites strategiques &amp; DataCenter","PASSIVE",
AI216="Exclu","Exclu",
AI216="SAT","ACTIVE",
AI216="SPARE-ISSUE","SPARE-ISSUE",
AI216="Fiber CAmtel","ACTIVE",
AI216="Fiber AOF","ACTIVE",
AI216="Projet OCM (HUAWEI)","PLANNED WORKS",
AI216="Projet OCM (NOKIA)","PLANNED WORKS",
AI216="ACCESS-ISSUE","ACCESS-ISSUE",
AI216="Projet OCM (ZTE, NOKIA, autres projets)","PLANNED WORKS",
AI216="No root CAuse","No root cause",
AI216="ODU HS","ACTIVE",
AI216="IP &amp; VLAN","ACTIVE",
AI216="Warehouse HUAWEI","SPARE-ISSUE",
AI216="SPARE-HS","SPARE-ISSUE",
AI216="Power Telco","ACTIVE", AI216="no impacts","no impacts"
),"")</f>
        <v>Exclu</v>
      </c>
      <c r="AK216" s="23" t="s">
        <v>5537</v>
      </c>
      <c r="AL216" s="23" t="str">
        <f t="shared" si="11"/>
        <v>LIT_025</v>
      </c>
      <c r="AN216" s="9" t="s">
        <v>5537</v>
      </c>
      <c r="AO216" s="23" t="str">
        <f>_xlfn.XLOOKUP(B216,'INCIDENT-05-03-2026'!E:E,'INCIDENT-05-03-2026'!F:F,"")</f>
        <v/>
      </c>
      <c r="AP216" s="7" t="s">
        <v>5537</v>
      </c>
      <c r="AQ216" s="6"/>
      <c r="AR216" s="7"/>
      <c r="AS216" s="3" t="str">
        <f>_xlfn.XLOOKUP(B216,'[3]tt num | region | site id'!$C:$C,'[3]tt num | region | site id'!$Q:$Q,"")</f>
        <v/>
      </c>
      <c r="AT216" s="24" t="str">
        <f>_xlfn.XLOOKUP(B216,'[4]Cells Huawei 03052026 12h'!$B:$B,'[4]Cells Huawei 03052026 12h'!$T:$T,"")</f>
        <v/>
      </c>
      <c r="AU216" s="24" t="str">
        <f>_xlfn.XLOOKUP(B216,'[5]cells down 02052026 8h50'!$B:$B,'[5]cells down 02052026 8h50'!$R:$R,"")</f>
        <v/>
      </c>
      <c r="AV216" s="24" t="str">
        <f>_xlfn.XLOOKUP(B216,'[5]cells down 02052026 13h50'!$B:$B,'[5]cells down 02052026 13h50'!$R:$R,"")</f>
        <v/>
      </c>
      <c r="AW216" s="24" t="str">
        <f>_xlfn.XLOOKUP(B216,'[5]cells down 02052026 13h50'!$B:$B,'[5]cells down 02052026 13h50'!$R:$R,"")</f>
        <v/>
      </c>
      <c r="AX216" s="24" t="str">
        <f>_xlfn.XLOOKUP(B216,'[6]cell downs 03052026 8h40 '!$B:$B,'[6]cell downs 03052026 8h40 '!$R:$R,"")</f>
        <v/>
      </c>
      <c r="AY216" s="24" t="str">
        <f>_xlfn.XLOOKUP(B216,'[7]ALL SITES DOWN'!$D:$D,'[7]ALL SITES DOWN'!$J:$J,"")</f>
        <v/>
      </c>
      <c r="AZ216" s="24" t="str">
        <f>_xlfn.XLOOKUP(B216,'[8]ALL SITES DOWN'!$D:$D,'[8]ALL SITES DOWN'!$J:$J,"")</f>
        <v/>
      </c>
      <c r="BA216" s="9" t="str">
        <f>_xlfn.XLOOKUP(B216,[9]sheet1!$AC:$AC,[9]sheet1!$AF:$AF,"")</f>
        <v/>
      </c>
      <c r="BB216" s="14" t="s">
        <v>5537</v>
      </c>
      <c r="BC216" s="14" t="s">
        <v>5537</v>
      </c>
      <c r="BD216" s="14" t="str">
        <f>_xlfn.XLOOKUP(B216,'[10]cell downs 18042026 17h'!$B:$B,'[10]cell downs 18042026 17h'!$B:$B,"")</f>
        <v/>
      </c>
      <c r="BE216" s="14" t="str">
        <f>_xlfn.XLOOKUP(B216,'[11]Cells Huawei 19042026 15h'!$B:$B,'[11]Cells Huawei 19042026 15h'!$B:$B,"")</f>
        <v/>
      </c>
      <c r="BF216" s="9" t="str">
        <f>_xlfn.XLOOKUP(B216,'[12]cells down 19042026 9H40'!$B:$B,'[12]cells down 19042026 9H40'!$B:$B,"")</f>
        <v>LIT_025</v>
      </c>
      <c r="BG216" s="9" t="s">
        <v>3342</v>
      </c>
      <c r="BH216" s="9" t="s">
        <v>5537</v>
      </c>
    </row>
    <row r="217" spans="1:60" s="9" customFormat="1" ht="13.95" customHeight="1" x14ac:dyDescent="0.3">
      <c r="A217" s="1" t="s">
        <v>2225</v>
      </c>
      <c r="B217" s="8" t="s">
        <v>2226</v>
      </c>
      <c r="C217" s="3" t="str">
        <f>_xlfn.XLOOKUP(B217,'[1]daily break down'!$D:$D,'[1]daily break down'!$E:$E,"")</f>
        <v>NORD-OUEST</v>
      </c>
      <c r="D217" s="1" t="s">
        <v>11</v>
      </c>
      <c r="E217" s="1" t="s">
        <v>12</v>
      </c>
      <c r="F217" s="3" t="s">
        <v>51</v>
      </c>
      <c r="G217" s="1" t="s">
        <v>52</v>
      </c>
      <c r="H217" s="40" t="str">
        <f>_xlfn.XLOOKUP(B217,[2]CALCULATION!$B:$B,[2]CALCULATION!$H:$H,"")</f>
        <v>Huawei</v>
      </c>
      <c r="I217" s="34">
        <v>0</v>
      </c>
      <c r="J217" s="34">
        <v>0</v>
      </c>
      <c r="K217" s="34">
        <v>0</v>
      </c>
      <c r="L217" s="34">
        <v>0</v>
      </c>
      <c r="M217" s="34">
        <v>0</v>
      </c>
      <c r="N217" s="34">
        <v>0</v>
      </c>
      <c r="O217" s="34">
        <v>0</v>
      </c>
      <c r="P217" s="34">
        <v>0</v>
      </c>
      <c r="Q217" s="34">
        <v>0</v>
      </c>
      <c r="R217" s="34">
        <v>0</v>
      </c>
      <c r="S217" s="35">
        <v>5.3505234952187731E-4</v>
      </c>
      <c r="T217" s="35">
        <v>0</v>
      </c>
      <c r="U217" s="35">
        <v>0</v>
      </c>
      <c r="V217" s="35">
        <v>0</v>
      </c>
      <c r="W217" s="35">
        <v>0</v>
      </c>
      <c r="X217" s="35">
        <v>0</v>
      </c>
      <c r="Y217" s="35">
        <v>0</v>
      </c>
      <c r="Z217" s="35">
        <v>1.769917502061735</v>
      </c>
      <c r="AA217" s="35">
        <v>10.790978741771879</v>
      </c>
      <c r="AB217" s="35">
        <v>0</v>
      </c>
      <c r="AC217" s="35">
        <v>0</v>
      </c>
      <c r="AD217" s="35">
        <v>1.5409507666230065</v>
      </c>
      <c r="AE217" s="58" t="s">
        <v>5560</v>
      </c>
      <c r="AF217" s="58"/>
      <c r="AG217" s="57" t="str" cm="1">
        <f t="array" ref="AG217">IFERROR(_xlfn.IFS(
AI217="MPR ISSUE","PDH",
AI217="BSS Hardware Issue","BSS",
AI217="Sites strategiques, MLL, Pylone, etc.","ENVTECH",
AI217="AKTIVCO DEFAUT GE &amp; POWER Cabinet","AKTIVCO",
AI217="AKTIVCO Coupure ENEO &amp; Baisse de tension","AKTIVCO GRID ONLY",
AI217="Coupure ENEO &amp; Baisse de tension","IHS GRID ONLY",
AI217="Defaut GE &amp; POWER Cabinet","IHS",
AI217="Sharing","Partners",
AI217="Sites strategiques &amp; DataCenter","SST &amp; DC",
AI217="Exclu","Exclu",
AI217="SAT","SAT",
AI217="SPARE-ISSUE","SPARE-ISSUE",
AI217="Fiber CAmtel","TRANS_FO_CAMTEL",
AI217="Fiber AOF","Fiber AOF",
AI217="Projet OCM (HUAWEI)","TRAVAUX-HUAWEI",
AI217="Projet OCM (NOKIA)","TRAVAUX-NOKIA",
AI217="ACCESS-ISSUE","ACCESS-ISSUE",
AI217="Projet OCM (ZTE, NOKIA, autres projets)","TRAVAUX OCM",
AI217="No root CAuse","No root cause",
AI217="ODU HS","PDH",
AI217="IP &amp; VLAN","PDH",
AI217="Warehouse HUAWEI","SPARE-ISSUE",
AI217="SPARE-HS","SPARE-ISSUE",
AI217="Power Telco","BSS",AI217="no impacts","no impacts"
),"")</f>
        <v>No root cause</v>
      </c>
      <c r="AH217" s="57" t="str" cm="1">
        <f t="array" ref="AH217">IFERROR(_xlfn.IFS(
AI217="MPR ISSUE","TX ISSUE",
AI217="BSS Hardware Issue","RAN ISSUE",
AI217="Sites strategiques, MLL, Pylone, etc.","ENVTECH",
AI217="AKTIVCO DEFAUT GE &amp; POWER Cabinet","POWER ISSUE",
AI217="AKTIVCO Coupure ENEO &amp; Baisse de tension","POWER ISSUE",
AI217="Coupure ENEO &amp; Baisse de tension","POWER ISSUE",
AI217="Defaut GE &amp; POWER Cabinet","POWER ISSUE",
AI217="Sharing","POWER ISSUE",
AI217="Sites strategiques &amp; DataCenter","POWER ISSUE",
AI217="Exclu","Exclu",
AI217="SAT","TX ISSUE",
AI217="SPARE-ISSUE","SPARE-ISSUE",
AI217="Fiber CAmtel","TX ISSUE",
AI217="Fiber AOF","TX ISSUE",
AI217="Projet OCM (HUAWEI)","TRAVAUX-HUAWEI",
AI217="Projet OCM (NOKIA)","TRAVAUX -NOKIA",
AI217="ACCESS-ISSUE","ACCESS-ISSUE",
AI217="Projet OCM (ZTE, NOKIA, autres projets)","TRAVAUX OCM",
AI217="No root CAuse","No root cause",
AI217="ODU HS","TX ISSUE",
AI217="IP &amp; VLAN","TX ISSUE",
AI217="Warehouse HUAWEI","SPARE-ISSUE",
AI217="SPARE-HS","SPARE-ISSUE",
AI217="Power Telco","RAN ISSUE",AI217="no impacts","no impacts"
),"")</f>
        <v>No root cause</v>
      </c>
      <c r="AI217" s="85" t="s">
        <v>5912</v>
      </c>
      <c r="AJ217" s="57" t="str" cm="1">
        <f t="array" ref="AJ217">IFERROR(_xlfn.IFS(
AI217="MPR ISSUE","ACTIVE",
AI217="BSS Hardware Issue","ACTIVE",
AI217="Sites strategiques, MLL, Pylone, etc.","PASSIVE",
AI217="AKTIVCO DEFAUT GE &amp; POWER Cabinet","PASSIVE",
AI217="AKTIVCO Coupure ENEO &amp; Baisse de tension","PASSIVE",
AI217="Coupure ENEO &amp; Baisse de tension","PASSIVE",
AI217="Defaut GE &amp; POWER Cabinet","PASSIVE",
AI217="Sharing","PASSIVE",
AI217="Sites strategiques &amp; DataCenter","PASSIVE",
AI217="Exclu","Exclu",
AI217="SAT","ACTIVE",
AI217="SPARE-ISSUE","SPARE-ISSUE",
AI217="Fiber CAmtel","ACTIVE",
AI217="Fiber AOF","ACTIVE",
AI217="Projet OCM (HUAWEI)","PLANNED WORKS",
AI217="Projet OCM (NOKIA)","PLANNED WORKS",
AI217="ACCESS-ISSUE","ACCESS-ISSUE",
AI217="Projet OCM (ZTE, NOKIA, autres projets)","PLANNED WORKS",
AI217="No root CAuse","No root cause",
AI217="ODU HS","ACTIVE",
AI217="IP &amp; VLAN","ACTIVE",
AI217="Warehouse HUAWEI","SPARE-ISSUE",
AI217="SPARE-HS","SPARE-ISSUE",
AI217="Power Telco","ACTIVE", AI217="no impacts","no impacts"
),"")</f>
        <v>No root cause</v>
      </c>
      <c r="AK217" s="23" t="s">
        <v>5537</v>
      </c>
      <c r="AL217" s="23" t="str">
        <f t="shared" si="11"/>
        <v>NRO_002</v>
      </c>
      <c r="AN217" s="9" t="s">
        <v>5537</v>
      </c>
      <c r="AO217" s="23" t="str">
        <f>_xlfn.XLOOKUP(B217,'INCIDENT-05-03-2026'!E:E,'INCIDENT-05-03-2026'!F:F,"")</f>
        <v/>
      </c>
      <c r="AP217" s="7" t="s">
        <v>5537</v>
      </c>
      <c r="AQ217" s="6"/>
      <c r="AR217" s="7"/>
      <c r="AS217" s="3" t="str">
        <f>_xlfn.XLOOKUP(B217,'[3]tt num | region | site id'!$C:$C,'[3]tt num | region | site id'!$Q:$Q,"")</f>
        <v/>
      </c>
      <c r="AT217" s="24" t="str">
        <f>_xlfn.XLOOKUP(B217,'[4]Cells Huawei 03052026 12h'!$B:$B,'[4]Cells Huawei 03052026 12h'!$T:$T,"")</f>
        <v/>
      </c>
      <c r="AU217" s="24" t="str">
        <f>_xlfn.XLOOKUP(B217,'[5]cells down 02052026 8h50'!$B:$B,'[5]cells down 02052026 8h50'!$R:$R,"")</f>
        <v/>
      </c>
      <c r="AV217" s="24" t="str">
        <f>_xlfn.XLOOKUP(B217,'[5]cells down 02052026 13h50'!$B:$B,'[5]cells down 02052026 13h50'!$R:$R,"")</f>
        <v/>
      </c>
      <c r="AW217" s="24" t="str">
        <f>_xlfn.XLOOKUP(B217,'[5]cells down 02052026 13h50'!$B:$B,'[5]cells down 02052026 13h50'!$R:$R,"")</f>
        <v/>
      </c>
      <c r="AX217" s="24" t="str">
        <f>_xlfn.XLOOKUP(B217,'[6]cell downs 03052026 8h40 '!$B:$B,'[6]cell downs 03052026 8h40 '!$R:$R,"")</f>
        <v/>
      </c>
      <c r="AY217" s="24" t="str">
        <f>_xlfn.XLOOKUP(B217,'[7]ALL SITES DOWN'!$D:$D,'[7]ALL SITES DOWN'!$J:$J,"")</f>
        <v/>
      </c>
      <c r="AZ217" s="24" t="str">
        <f>_xlfn.XLOOKUP(B217,'[8]ALL SITES DOWN'!$D:$D,'[8]ALL SITES DOWN'!$J:$J,"")</f>
        <v/>
      </c>
      <c r="BA217" s="9" t="str">
        <f>_xlfn.XLOOKUP(B217,[9]sheet1!$AC:$AC,[9]sheet1!$AF:$AF,"")</f>
        <v/>
      </c>
      <c r="BB217" s="14" t="s">
        <v>5537</v>
      </c>
      <c r="BC217" s="14" t="s">
        <v>5537</v>
      </c>
      <c r="BD217" s="14" t="str">
        <f>_xlfn.XLOOKUP(B217,'[10]cell downs 18042026 17h'!$B:$B,'[10]cell downs 18042026 17h'!$B:$B,"")</f>
        <v/>
      </c>
      <c r="BE217" s="14" t="str">
        <f>_xlfn.XLOOKUP(B217,'[11]Cells Huawei 19042026 15h'!$B:$B,'[11]Cells Huawei 19042026 15h'!$B:$B,"")</f>
        <v/>
      </c>
      <c r="BF217" s="9" t="str">
        <f>_xlfn.XLOOKUP(B217,'[12]cells down 19042026 9H40'!$B:$B,'[12]cells down 19042026 9H40'!$B:$B,"")</f>
        <v/>
      </c>
      <c r="BG217" s="9" t="s">
        <v>2226</v>
      </c>
      <c r="BH217" s="9" t="s">
        <v>66</v>
      </c>
    </row>
    <row r="218" spans="1:60" s="9" customFormat="1" x14ac:dyDescent="0.3">
      <c r="A218" s="1" t="s">
        <v>198</v>
      </c>
      <c r="B218" s="1" t="s">
        <v>199</v>
      </c>
      <c r="C218" s="3" t="str">
        <f>_xlfn.XLOOKUP(B218,'[1]daily break down'!$D:$D,'[1]daily break down'!$E:$E,"")</f>
        <v>Douala</v>
      </c>
      <c r="D218" s="1" t="s">
        <v>21</v>
      </c>
      <c r="E218" s="1" t="s">
        <v>30</v>
      </c>
      <c r="F218" s="3" t="s">
        <v>31</v>
      </c>
      <c r="G218" s="1" t="s">
        <v>32</v>
      </c>
      <c r="H218" s="42" t="str">
        <f>_xlfn.XLOOKUP(B218,[2]CALCULATION!$B:$B,[2]CALCULATION!$H:$H,"")</f>
        <v>ZTE</v>
      </c>
      <c r="I218" s="34">
        <v>12.345013169421829</v>
      </c>
      <c r="J218" s="34">
        <v>18.661680692172251</v>
      </c>
      <c r="K218" s="34">
        <v>15.855527304791504</v>
      </c>
      <c r="L218" s="34">
        <v>0.80129439864396246</v>
      </c>
      <c r="M218" s="34">
        <v>12.566257315949125</v>
      </c>
      <c r="N218" s="34">
        <v>6.3432417894433444</v>
      </c>
      <c r="O218" s="34">
        <v>4.9791436594156346</v>
      </c>
      <c r="P218" s="34">
        <v>12.198052124086486</v>
      </c>
      <c r="Q218" s="34">
        <v>11.924872229498934</v>
      </c>
      <c r="R218" s="34">
        <v>1.2603693145337356</v>
      </c>
      <c r="S218" s="35">
        <v>7.0816140317835359</v>
      </c>
      <c r="T218" s="35">
        <v>37.36538082886031</v>
      </c>
      <c r="U218" s="35">
        <v>0</v>
      </c>
      <c r="V218" s="35">
        <v>12.586054252881434</v>
      </c>
      <c r="W218" s="35">
        <v>37.365380828860303</v>
      </c>
      <c r="X218" s="35">
        <v>1.2713735578555692</v>
      </c>
      <c r="Y218" s="35">
        <v>5.0366261168326032</v>
      </c>
      <c r="Z218" s="35">
        <v>0</v>
      </c>
      <c r="AA218" s="35">
        <v>0.47198042436523069</v>
      </c>
      <c r="AB218" s="35">
        <v>0.47133565218574058</v>
      </c>
      <c r="AC218" s="35">
        <v>2.4109861294424846</v>
      </c>
      <c r="AD218" s="35">
        <v>1.4829332568565177</v>
      </c>
      <c r="AE218" s="58" t="s">
        <v>5560</v>
      </c>
      <c r="AF218" s="58"/>
      <c r="AG218" s="57" t="str" cm="1">
        <f t="array" ref="AG218">IFERROR(_xlfn.IFS(
AI218="MPR ISSUE","PDH",
AI218="BSS Hardware Issue","BSS",
AI218="Sites strategiques, MLL, Pylone, etc.","ENVTECH",
AI218="AKTIVCO DEFAUT GE &amp; POWER Cabinet","AKTIVCO",
AI218="AKTIVCO Coupure ENEO &amp; Baisse de tension","AKTIVCO GRID ONLY",
AI218="Coupure ENEO &amp; Baisse de tension","IHS GRID ONLY",
AI218="Defaut GE &amp; POWER Cabinet","IHS",
AI218="Sharing","Partners",
AI218="Sites strategiques &amp; DataCenter","SST &amp; DC",
AI218="Exclu","Exclu",
AI218="SAT","SAT",
AI218="SPARE-ISSUE","SPARE-ISSUE",
AI218="Fiber CAmtel","TRANS_FO_CAMTEL",
AI218="Fiber AOF","Fiber AOF",
AI218="Projet OCM (HUAWEI)","TRAVAUX-HUAWEI",
AI218="Projet OCM (NOKIA)","TRAVAUX-NOKIA",
AI218="ACCESS-ISSUE","ACCESS-ISSUE",
AI218="Projet OCM (ZTE, NOKIA, autres projets)","TRAVAUX OCM",
AI218="No root CAuse","No root cause",
AI218="ODU HS","PDH",
AI218="IP &amp; VLAN","PDH",
AI218="Warehouse HUAWEI","SPARE-ISSUE",
AI218="SPARE-HS","SPARE-ISSUE",
AI218="Power Telco","BSS",AI218="no impacts","no impacts"
),"")</f>
        <v>No root cause</v>
      </c>
      <c r="AH218" s="57" t="str" cm="1">
        <f t="array" ref="AH218">IFERROR(_xlfn.IFS(
AI218="MPR ISSUE","TX ISSUE",
AI218="BSS Hardware Issue","RAN ISSUE",
AI218="Sites strategiques, MLL, Pylone, etc.","ENVTECH",
AI218="AKTIVCO DEFAUT GE &amp; POWER Cabinet","POWER ISSUE",
AI218="AKTIVCO Coupure ENEO &amp; Baisse de tension","POWER ISSUE",
AI218="Coupure ENEO &amp; Baisse de tension","POWER ISSUE",
AI218="Defaut GE &amp; POWER Cabinet","POWER ISSUE",
AI218="Sharing","POWER ISSUE",
AI218="Sites strategiques &amp; DataCenter","POWER ISSUE",
AI218="Exclu","Exclu",
AI218="SAT","TX ISSUE",
AI218="SPARE-ISSUE","SPARE-ISSUE",
AI218="Fiber CAmtel","TX ISSUE",
AI218="Fiber AOF","TX ISSUE",
AI218="Projet OCM (HUAWEI)","TRAVAUX-HUAWEI",
AI218="Projet OCM (NOKIA)","TRAVAUX -NOKIA",
AI218="ACCESS-ISSUE","ACCESS-ISSUE",
AI218="Projet OCM (ZTE, NOKIA, autres projets)","TRAVAUX OCM",
AI218="No root CAuse","No root cause",
AI218="ODU HS","TX ISSUE",
AI218="IP &amp; VLAN","TX ISSUE",
AI218="Warehouse HUAWEI","SPARE-ISSUE",
AI218="SPARE-HS","SPARE-ISSUE",
AI218="Power Telco","RAN ISSUE",AI218="no impacts","no impacts"
),"")</f>
        <v>No root cause</v>
      </c>
      <c r="AI218" s="85" t="s">
        <v>5912</v>
      </c>
      <c r="AJ218" s="57" t="str" cm="1">
        <f t="array" ref="AJ218">IFERROR(_xlfn.IFS(
AI218="MPR ISSUE","ACTIVE",
AI218="BSS Hardware Issue","ACTIVE",
AI218="Sites strategiques, MLL, Pylone, etc.","PASSIVE",
AI218="AKTIVCO DEFAUT GE &amp; POWER Cabinet","PASSIVE",
AI218="AKTIVCO Coupure ENEO &amp; Baisse de tension","PASSIVE",
AI218="Coupure ENEO &amp; Baisse de tension","PASSIVE",
AI218="Defaut GE &amp; POWER Cabinet","PASSIVE",
AI218="Sharing","PASSIVE",
AI218="Sites strategiques &amp; DataCenter","PASSIVE",
AI218="Exclu","Exclu",
AI218="SAT","ACTIVE",
AI218="SPARE-ISSUE","SPARE-ISSUE",
AI218="Fiber CAmtel","ACTIVE",
AI218="Fiber AOF","ACTIVE",
AI218="Projet OCM (HUAWEI)","PLANNED WORKS",
AI218="Projet OCM (NOKIA)","PLANNED WORKS",
AI218="ACCESS-ISSUE","ACCESS-ISSUE",
AI218="Projet OCM (ZTE, NOKIA, autres projets)","PLANNED WORKS",
AI218="No root CAuse","No root cause",
AI218="ODU HS","ACTIVE",
AI218="IP &amp; VLAN","ACTIVE",
AI218="Warehouse HUAWEI","SPARE-ISSUE",
AI218="SPARE-HS","SPARE-ISSUE",
AI218="Power Telco","ACTIVE", AI218="no impacts","no impacts"
),"")</f>
        <v>No root cause</v>
      </c>
      <c r="AK218" s="23" t="s">
        <v>5537</v>
      </c>
      <c r="AL218" s="23" t="str">
        <f t="shared" si="11"/>
        <v>LIT_616</v>
      </c>
      <c r="AN218" s="9" t="s">
        <v>5537</v>
      </c>
      <c r="AO218" s="23" t="str">
        <f>_xlfn.XLOOKUP(B218,'INCIDENT-05-03-2026'!E:E,'INCIDENT-05-03-2026'!F:F,"")</f>
        <v/>
      </c>
      <c r="AP218" s="7" t="s">
        <v>5537</v>
      </c>
      <c r="AQ218" s="6"/>
      <c r="AR218" s="7"/>
      <c r="AS218" s="3" t="str">
        <f>_xlfn.XLOOKUP(B218,'[3]tt num | region | site id'!$C:$C,'[3]tt num | region | site id'!$Q:$Q,"")</f>
        <v/>
      </c>
      <c r="AT218" s="24" t="str">
        <f>_xlfn.XLOOKUP(B218,'[4]Cells Huawei 03052026 12h'!$B:$B,'[4]Cells Huawei 03052026 12h'!$T:$T,"")</f>
        <v/>
      </c>
      <c r="AU218" s="24" t="str">
        <f>_xlfn.XLOOKUP(B218,'[5]cells down 02052026 8h50'!$B:$B,'[5]cells down 02052026 8h50'!$R:$R,"")</f>
        <v/>
      </c>
      <c r="AV218" s="24" t="str">
        <f>_xlfn.XLOOKUP(B218,'[5]cells down 02052026 13h50'!$B:$B,'[5]cells down 02052026 13h50'!$R:$R,"")</f>
        <v/>
      </c>
      <c r="AW218" s="24" t="str">
        <f>_xlfn.XLOOKUP(B218,'[5]cells down 02052026 13h50'!$B:$B,'[5]cells down 02052026 13h50'!$R:$R,"")</f>
        <v/>
      </c>
      <c r="AX218" s="24" t="str">
        <f>_xlfn.XLOOKUP(B218,'[6]cell downs 03052026 8h40 '!$B:$B,'[6]cell downs 03052026 8h40 '!$R:$R,"")</f>
        <v/>
      </c>
      <c r="AY218" s="24" t="str">
        <f>_xlfn.XLOOKUP(B218,'[7]ALL SITES DOWN'!$D:$D,'[7]ALL SITES DOWN'!$J:$J,"")</f>
        <v/>
      </c>
      <c r="AZ218" s="24" t="str">
        <f>_xlfn.XLOOKUP(B218,'[8]ALL SITES DOWN'!$D:$D,'[8]ALL SITES DOWN'!$J:$J,"")</f>
        <v/>
      </c>
      <c r="BA218" s="9" t="str">
        <f>_xlfn.XLOOKUP(B218,[9]sheet1!$AC:$AC,[9]sheet1!$AF:$AF,"")</f>
        <v/>
      </c>
      <c r="BB218" s="14" t="s">
        <v>5537</v>
      </c>
      <c r="BC218" s="14" t="s">
        <v>5537</v>
      </c>
      <c r="BD218" s="14" t="str">
        <f>_xlfn.XLOOKUP(B218,'[10]cell downs 18042026 17h'!$B:$B,'[10]cell downs 18042026 17h'!$B:$B,"")</f>
        <v/>
      </c>
      <c r="BE218" s="14" t="str">
        <f>_xlfn.XLOOKUP(B218,'[11]Cells Huawei 19042026 15h'!$B:$B,'[11]Cells Huawei 19042026 15h'!$B:$B,"")</f>
        <v/>
      </c>
      <c r="BF218" s="9" t="str">
        <f>_xlfn.XLOOKUP(B218,'[12]cells down 19042026 9H40'!$B:$B,'[12]cells down 19042026 9H40'!$B:$B,"")</f>
        <v/>
      </c>
      <c r="BG218" s="9" t="s">
        <v>5537</v>
      </c>
      <c r="BH218" s="9" t="s">
        <v>5459</v>
      </c>
    </row>
    <row r="219" spans="1:60" s="9" customFormat="1" x14ac:dyDescent="0.3">
      <c r="A219" s="1" t="s">
        <v>1636</v>
      </c>
      <c r="B219" s="1" t="s">
        <v>1637</v>
      </c>
      <c r="C219" s="3" t="str">
        <f>_xlfn.XLOOKUP(B219,'[1]daily break down'!$D:$D,'[1]daily break down'!$E:$E,"")</f>
        <v>Douala</v>
      </c>
      <c r="D219" s="1" t="s">
        <v>21</v>
      </c>
      <c r="E219" s="1" t="s">
        <v>30</v>
      </c>
      <c r="F219" s="3" t="s">
        <v>31</v>
      </c>
      <c r="G219" s="1" t="s">
        <v>32</v>
      </c>
      <c r="H219" s="42" t="str">
        <f>_xlfn.XLOOKUP(B219,[2]CALCULATION!$B:$B,[2]CALCULATION!$H:$H,"")</f>
        <v>ZTE</v>
      </c>
      <c r="I219" s="34">
        <v>13.868556899607057</v>
      </c>
      <c r="J219" s="34">
        <v>13.868556899607057</v>
      </c>
      <c r="K219" s="34">
        <v>13.868556899607057</v>
      </c>
      <c r="L219" s="34">
        <v>13.868556899607057</v>
      </c>
      <c r="M219" s="34">
        <v>17.112632799993154</v>
      </c>
      <c r="N219" s="34">
        <v>0.55370784144187368</v>
      </c>
      <c r="O219" s="34">
        <v>0.47801576906284549</v>
      </c>
      <c r="P219" s="34">
        <v>6.0238868770920542</v>
      </c>
      <c r="Q219" s="34">
        <v>3.8312066785947674</v>
      </c>
      <c r="R219" s="34">
        <v>1.4139650090031481</v>
      </c>
      <c r="S219" s="35">
        <v>1.6922635710677936</v>
      </c>
      <c r="T219" s="35">
        <v>2.0240852031629442</v>
      </c>
      <c r="U219" s="35">
        <v>0</v>
      </c>
      <c r="V219" s="35">
        <v>0.34710629421315908</v>
      </c>
      <c r="W219" s="35">
        <v>2.0240852031629442</v>
      </c>
      <c r="X219" s="35">
        <v>1.3820758889716434</v>
      </c>
      <c r="Y219" s="35">
        <v>15.174798035573136</v>
      </c>
      <c r="Z219" s="35">
        <v>25.836643523869043</v>
      </c>
      <c r="AA219" s="35">
        <v>1.0433777362125263</v>
      </c>
      <c r="AB219" s="35">
        <v>1.0721929815613835</v>
      </c>
      <c r="AC219" s="35">
        <v>1.864122928554701</v>
      </c>
      <c r="AD219" s="35">
        <v>1.4810605736331917</v>
      </c>
      <c r="AE219" s="58" t="s">
        <v>5560</v>
      </c>
      <c r="AF219" s="58"/>
      <c r="AG219" s="57" t="str" cm="1">
        <f t="array" ref="AG219">IFERROR(_xlfn.IFS(
AI219="MPR ISSUE","PDH",
AI219="BSS Hardware Issue","BSS",
AI219="Sites strategiques, MLL, Pylone, etc.","ENVTECH",
AI219="AKTIVCO DEFAUT GE &amp; POWER Cabinet","AKTIVCO",
AI219="AKTIVCO Coupure ENEO &amp; Baisse de tension","AKTIVCO GRID ONLY",
AI219="Coupure ENEO &amp; Baisse de tension","IHS GRID ONLY",
AI219="Defaut GE &amp; POWER Cabinet","IHS",
AI219="Sharing","Partners",
AI219="Sites strategiques &amp; DataCenter","SST &amp; DC",
AI219="Exclu","Exclu",
AI219="SAT","SAT",
AI219="SPARE-ISSUE","SPARE-ISSUE",
AI219="Fiber CAmtel","TRANS_FO_CAMTEL",
AI219="Fiber AOF","Fiber AOF",
AI219="Projet OCM (HUAWEI)","TRAVAUX-HUAWEI",
AI219="Projet OCM (NOKIA)","TRAVAUX-NOKIA",
AI219="ACCESS-ISSUE","ACCESS-ISSUE",
AI219="Projet OCM (ZTE, NOKIA, autres projets)","TRAVAUX OCM",
AI219="No root CAuse","No root cause",
AI219="ODU HS","PDH",
AI219="IP &amp; VLAN","PDH",
AI219="Warehouse HUAWEI","SPARE-ISSUE",
AI219="SPARE-HS","SPARE-ISSUE",
AI219="Power Telco","BSS",AI219="no impacts","no impacts"
),"")</f>
        <v>No root cause</v>
      </c>
      <c r="AH219" s="57" t="str" cm="1">
        <f t="array" ref="AH219">IFERROR(_xlfn.IFS(
AI219="MPR ISSUE","TX ISSUE",
AI219="BSS Hardware Issue","RAN ISSUE",
AI219="Sites strategiques, MLL, Pylone, etc.","ENVTECH",
AI219="AKTIVCO DEFAUT GE &amp; POWER Cabinet","POWER ISSUE",
AI219="AKTIVCO Coupure ENEO &amp; Baisse de tension","POWER ISSUE",
AI219="Coupure ENEO &amp; Baisse de tension","POWER ISSUE",
AI219="Defaut GE &amp; POWER Cabinet","POWER ISSUE",
AI219="Sharing","POWER ISSUE",
AI219="Sites strategiques &amp; DataCenter","POWER ISSUE",
AI219="Exclu","Exclu",
AI219="SAT","TX ISSUE",
AI219="SPARE-ISSUE","SPARE-ISSUE",
AI219="Fiber CAmtel","TX ISSUE",
AI219="Fiber AOF","TX ISSUE",
AI219="Projet OCM (HUAWEI)","TRAVAUX-HUAWEI",
AI219="Projet OCM (NOKIA)","TRAVAUX -NOKIA",
AI219="ACCESS-ISSUE","ACCESS-ISSUE",
AI219="Projet OCM (ZTE, NOKIA, autres projets)","TRAVAUX OCM",
AI219="No root CAuse","No root cause",
AI219="ODU HS","TX ISSUE",
AI219="IP &amp; VLAN","TX ISSUE",
AI219="Warehouse HUAWEI","SPARE-ISSUE",
AI219="SPARE-HS","SPARE-ISSUE",
AI219="Power Telco","RAN ISSUE",AI219="no impacts","no impacts"
),"")</f>
        <v>No root cause</v>
      </c>
      <c r="AI219" s="85" t="s">
        <v>5912</v>
      </c>
      <c r="AJ219" s="57" t="str" cm="1">
        <f t="array" ref="AJ219">IFERROR(_xlfn.IFS(
AI219="MPR ISSUE","ACTIVE",
AI219="BSS Hardware Issue","ACTIVE",
AI219="Sites strategiques, MLL, Pylone, etc.","PASSIVE",
AI219="AKTIVCO DEFAUT GE &amp; POWER Cabinet","PASSIVE",
AI219="AKTIVCO Coupure ENEO &amp; Baisse de tension","PASSIVE",
AI219="Coupure ENEO &amp; Baisse de tension","PASSIVE",
AI219="Defaut GE &amp; POWER Cabinet","PASSIVE",
AI219="Sharing","PASSIVE",
AI219="Sites strategiques &amp; DataCenter","PASSIVE",
AI219="Exclu","Exclu",
AI219="SAT","ACTIVE",
AI219="SPARE-ISSUE","SPARE-ISSUE",
AI219="Fiber CAmtel","ACTIVE",
AI219="Fiber AOF","ACTIVE",
AI219="Projet OCM (HUAWEI)","PLANNED WORKS",
AI219="Projet OCM (NOKIA)","PLANNED WORKS",
AI219="ACCESS-ISSUE","ACCESS-ISSUE",
AI219="Projet OCM (ZTE, NOKIA, autres projets)","PLANNED WORKS",
AI219="No root CAuse","No root cause",
AI219="ODU HS","ACTIVE",
AI219="IP &amp; VLAN","ACTIVE",
AI219="Warehouse HUAWEI","SPARE-ISSUE",
AI219="SPARE-HS","SPARE-ISSUE",
AI219="Power Telco","ACTIVE", AI219="no impacts","no impacts"
),"")</f>
        <v>No root cause</v>
      </c>
      <c r="AK219" s="23" t="s">
        <v>5537</v>
      </c>
      <c r="AL219" s="23" t="str">
        <f t="shared" si="11"/>
        <v>LIT_695</v>
      </c>
      <c r="AN219" s="9" t="s">
        <v>5537</v>
      </c>
      <c r="AO219" s="23" t="str">
        <f>_xlfn.XLOOKUP(B219,'INCIDENT-05-03-2026'!E:E,'INCIDENT-05-03-2026'!F:F,"")</f>
        <v/>
      </c>
      <c r="AP219" s="7" t="s">
        <v>5537</v>
      </c>
      <c r="AQ219" s="6"/>
      <c r="AR219" s="7"/>
      <c r="AS219" s="3" t="str">
        <f>_xlfn.XLOOKUP(B219,'[3]tt num | region | site id'!$C:$C,'[3]tt num | region | site id'!$Q:$Q,"")</f>
        <v/>
      </c>
      <c r="AT219" s="24" t="str">
        <f>_xlfn.XLOOKUP(B219,'[4]Cells Huawei 03052026 12h'!$B:$B,'[4]Cells Huawei 03052026 12h'!$T:$T,"")</f>
        <v/>
      </c>
      <c r="AU219" s="24" t="str">
        <f>_xlfn.XLOOKUP(B219,'[5]cells down 02052026 8h50'!$B:$B,'[5]cells down 02052026 8h50'!$R:$R,"")</f>
        <v/>
      </c>
      <c r="AV219" s="24" t="str">
        <f>_xlfn.XLOOKUP(B219,'[5]cells down 02052026 13h50'!$B:$B,'[5]cells down 02052026 13h50'!$R:$R,"")</f>
        <v/>
      </c>
      <c r="AW219" s="24" t="str">
        <f>_xlfn.XLOOKUP(B219,'[5]cells down 02052026 13h50'!$B:$B,'[5]cells down 02052026 13h50'!$R:$R,"")</f>
        <v/>
      </c>
      <c r="AX219" s="24" t="str">
        <f>_xlfn.XLOOKUP(B219,'[6]cell downs 03052026 8h40 '!$B:$B,'[6]cell downs 03052026 8h40 '!$R:$R,"")</f>
        <v/>
      </c>
      <c r="AY219" s="24" t="str">
        <f>_xlfn.XLOOKUP(B219,'[7]ALL SITES DOWN'!$D:$D,'[7]ALL SITES DOWN'!$J:$J,"")</f>
        <v/>
      </c>
      <c r="AZ219" s="24" t="str">
        <f>_xlfn.XLOOKUP(B219,'[8]ALL SITES DOWN'!$D:$D,'[8]ALL SITES DOWN'!$J:$J,"")</f>
        <v/>
      </c>
      <c r="BA219" s="9" t="str">
        <f>_xlfn.XLOOKUP(B219,[9]sheet1!$AC:$AC,[9]sheet1!$AF:$AF,"")</f>
        <v/>
      </c>
      <c r="BB219" s="14" t="s">
        <v>5537</v>
      </c>
      <c r="BC219" s="14" t="s">
        <v>5537</v>
      </c>
      <c r="BD219" s="14" t="str">
        <f>_xlfn.XLOOKUP(B219,'[10]cell downs 18042026 17h'!$B:$B,'[10]cell downs 18042026 17h'!$B:$B,"")</f>
        <v/>
      </c>
      <c r="BE219" s="14" t="str">
        <f>_xlfn.XLOOKUP(B219,'[11]Cells Huawei 19042026 15h'!$B:$B,'[11]Cells Huawei 19042026 15h'!$B:$B,"")</f>
        <v/>
      </c>
      <c r="BF219" s="9" t="str">
        <f>_xlfn.XLOOKUP(B219,'[12]cells down 19042026 9H40'!$B:$B,'[12]cells down 19042026 9H40'!$B:$B,"")</f>
        <v/>
      </c>
      <c r="BG219" s="9" t="s">
        <v>5537</v>
      </c>
      <c r="BH219" s="9" t="s">
        <v>5537</v>
      </c>
    </row>
    <row r="220" spans="1:60" s="9" customFormat="1" x14ac:dyDescent="0.3">
      <c r="A220" s="1" t="s">
        <v>2673</v>
      </c>
      <c r="B220" s="8" t="s">
        <v>2674</v>
      </c>
      <c r="C220" s="3" t="str">
        <f>_xlfn.XLOOKUP(B220,'[1]daily break down'!$D:$D,'[1]daily break down'!$E:$E,"")</f>
        <v>NORD-OUEST</v>
      </c>
      <c r="D220" s="1" t="s">
        <v>11</v>
      </c>
      <c r="E220" s="1" t="s">
        <v>12</v>
      </c>
      <c r="F220" s="3" t="s">
        <v>51</v>
      </c>
      <c r="G220" s="1" t="s">
        <v>52</v>
      </c>
      <c r="H220" s="40" t="str">
        <f>_xlfn.XLOOKUP(B220,[2]CALCULATION!$B:$B,[2]CALCULATION!$H:$H,"")</f>
        <v>Huawei</v>
      </c>
      <c r="I220" s="34">
        <v>9.4769007199664426</v>
      </c>
      <c r="J220" s="34">
        <v>5.5451933750531479</v>
      </c>
      <c r="K220" s="34">
        <v>0</v>
      </c>
      <c r="L220" s="34">
        <v>0</v>
      </c>
      <c r="M220" s="34">
        <v>7.3343014213844002</v>
      </c>
      <c r="N220" s="34">
        <v>0</v>
      </c>
      <c r="O220" s="34">
        <v>0</v>
      </c>
      <c r="P220" s="34">
        <v>1.7089393692945583</v>
      </c>
      <c r="Q220" s="34">
        <v>14.990704357180975</v>
      </c>
      <c r="R220" s="34">
        <v>6.1590054304246449</v>
      </c>
      <c r="S220" s="35">
        <v>1.0371989795481591</v>
      </c>
      <c r="T220" s="35">
        <v>0</v>
      </c>
      <c r="U220" s="35">
        <v>0.31097242554211496</v>
      </c>
      <c r="V220" s="35">
        <v>3.7632015249705365E-2</v>
      </c>
      <c r="W220" s="35">
        <v>0</v>
      </c>
      <c r="X220" s="35">
        <v>0</v>
      </c>
      <c r="Y220" s="35">
        <v>0</v>
      </c>
      <c r="Z220" s="35">
        <v>2.5366475189265851</v>
      </c>
      <c r="AA220" s="35">
        <v>1.8216021406104499</v>
      </c>
      <c r="AB220" s="35">
        <v>3.1494805532605037</v>
      </c>
      <c r="AC220" s="35">
        <v>0.30609291106602143</v>
      </c>
      <c r="AD220" s="35">
        <v>1.4770655160900941</v>
      </c>
      <c r="AE220" s="58" t="s">
        <v>5560</v>
      </c>
      <c r="AF220" s="58"/>
      <c r="AG220" s="57" t="str" cm="1">
        <f t="array" ref="AG220">IFERROR(_xlfn.IFS(
AI220="MPR ISSUE","PDH",
AI220="BSS Hardware Issue","BSS",
AI220="Sites strategiques, MLL, Pylone, etc.","ENVTECH",
AI220="AKTIVCO DEFAUT GE &amp; POWER Cabinet","AKTIVCO",
AI220="AKTIVCO Coupure ENEO &amp; Baisse de tension","AKTIVCO GRID ONLY",
AI220="Coupure ENEO &amp; Baisse de tension","IHS GRID ONLY",
AI220="Defaut GE &amp; POWER Cabinet","IHS",
AI220="Sharing","Partners",
AI220="Sites strategiques &amp; DataCenter","SST &amp; DC",
AI220="Exclu","Exclu",
AI220="SAT","SAT",
AI220="SPARE-ISSUE","SPARE-ISSUE",
AI220="Fiber CAmtel","TRANS_FO_CAMTEL",
AI220="Fiber AOF","Fiber AOF",
AI220="Projet OCM (HUAWEI)","TRAVAUX-HUAWEI",
AI220="Projet OCM (NOKIA)","TRAVAUX-NOKIA",
AI220="ACCESS-ISSUE","ACCESS-ISSUE",
AI220="Projet OCM (ZTE, NOKIA, autres projets)","TRAVAUX OCM",
AI220="No root CAuse","No root cause",
AI220="ODU HS","PDH",
AI220="IP &amp; VLAN","PDH",
AI220="Warehouse HUAWEI","SPARE-ISSUE",
AI220="SPARE-HS","SPARE-ISSUE",
AI220="Power Telco","BSS",AI220="no impacts","no impacts"
),"")</f>
        <v>IHS</v>
      </c>
      <c r="AH220" s="57" t="str" cm="1">
        <f t="array" ref="AH220">IFERROR(_xlfn.IFS(
AI220="MPR ISSUE","TX ISSUE",
AI220="BSS Hardware Issue","RAN ISSUE",
AI220="Sites strategiques, MLL, Pylone, etc.","ENVTECH",
AI220="AKTIVCO DEFAUT GE &amp; POWER Cabinet","POWER ISSUE",
AI220="AKTIVCO Coupure ENEO &amp; Baisse de tension","POWER ISSUE",
AI220="Coupure ENEO &amp; Baisse de tension","POWER ISSUE",
AI220="Defaut GE &amp; POWER Cabinet","POWER ISSUE",
AI220="Sharing","POWER ISSUE",
AI220="Sites strategiques &amp; DataCenter","POWER ISSUE",
AI220="Exclu","Exclu",
AI220="SAT","TX ISSUE",
AI220="SPARE-ISSUE","SPARE-ISSUE",
AI220="Fiber CAmtel","TX ISSUE",
AI220="Fiber AOF","TX ISSUE",
AI220="Projet OCM (HUAWEI)","TRAVAUX-HUAWEI",
AI220="Projet OCM (NOKIA)","TRAVAUX -NOKIA",
AI220="ACCESS-ISSUE","ACCESS-ISSUE",
AI220="Projet OCM (ZTE, NOKIA, autres projets)","TRAVAUX OCM",
AI220="No root CAuse","No root cause",
AI220="ODU HS","TX ISSUE",
AI220="IP &amp; VLAN","TX ISSUE",
AI220="Warehouse HUAWEI","SPARE-ISSUE",
AI220="SPARE-HS","SPARE-ISSUE",
AI220="Power Telco","RAN ISSUE",AI220="no impacts","no impacts"
),"")</f>
        <v>POWER ISSUE</v>
      </c>
      <c r="AI220" s="85" t="s">
        <v>5330</v>
      </c>
      <c r="AJ220" s="57" t="str" cm="1">
        <f t="array" ref="AJ220">IFERROR(_xlfn.IFS(
AI220="MPR ISSUE","ACTIVE",
AI220="BSS Hardware Issue","ACTIVE",
AI220="Sites strategiques, MLL, Pylone, etc.","PASSIVE",
AI220="AKTIVCO DEFAUT GE &amp; POWER Cabinet","PASSIVE",
AI220="AKTIVCO Coupure ENEO &amp; Baisse de tension","PASSIVE",
AI220="Coupure ENEO &amp; Baisse de tension","PASSIVE",
AI220="Defaut GE &amp; POWER Cabinet","PASSIVE",
AI220="Sharing","PASSIVE",
AI220="Sites strategiques &amp; DataCenter","PASSIVE",
AI220="Exclu","Exclu",
AI220="SAT","ACTIVE",
AI220="SPARE-ISSUE","SPARE-ISSUE",
AI220="Fiber CAmtel","ACTIVE",
AI220="Fiber AOF","ACTIVE",
AI220="Projet OCM (HUAWEI)","PLANNED WORKS",
AI220="Projet OCM (NOKIA)","PLANNED WORKS",
AI220="ACCESS-ISSUE","ACCESS-ISSUE",
AI220="Projet OCM (ZTE, NOKIA, autres projets)","PLANNED WORKS",
AI220="No root CAuse","No root cause",
AI220="ODU HS","ACTIVE",
AI220="IP &amp; VLAN","ACTIVE",
AI220="Warehouse HUAWEI","SPARE-ISSUE",
AI220="SPARE-HS","SPARE-ISSUE",
AI220="Power Telco","ACTIVE", AI220="no impacts","no impacts"
),"")</f>
        <v>PASSIVE</v>
      </c>
      <c r="AK220" s="23" t="s">
        <v>5829</v>
      </c>
      <c r="AL220" s="23" t="str">
        <f t="shared" si="11"/>
        <v>NRO_064</v>
      </c>
      <c r="AN220" s="9" t="s">
        <v>5537</v>
      </c>
      <c r="AO220" s="23" t="str">
        <f>_xlfn.XLOOKUP(B220,'INCIDENT-05-03-2026'!E:E,'INCIDENT-05-03-2026'!F:F,"")</f>
        <v/>
      </c>
      <c r="AP220" s="7" t="s">
        <v>5537</v>
      </c>
      <c r="AQ220" s="6"/>
      <c r="AR220" s="7"/>
      <c r="AS220" s="3" t="str">
        <f>_xlfn.XLOOKUP(B220,'[3]tt num | region | site id'!$C:$C,'[3]tt num | region | site id'!$Q:$Q,"")</f>
        <v>(hourly IHS): 03/05/2026 13:49 0:10:25 FME Pascal is managing with level 0</v>
      </c>
      <c r="AT220" s="24" t="str">
        <f>_xlfn.XLOOKUP(B220,'[4]Cells Huawei 03052026 12h'!$B:$B,'[4]Cells Huawei 03052026 12h'!$T:$T,"")</f>
        <v/>
      </c>
      <c r="AU220" s="24" t="str">
        <f>_xlfn.XLOOKUP(B220,'[5]cells down 02052026 8h50'!$B:$B,'[5]cells down 02052026 8h50'!$R:$R,"")</f>
        <v/>
      </c>
      <c r="AV220" s="24" t="str">
        <f>_xlfn.XLOOKUP(B220,'[5]cells down 02052026 13h50'!$B:$B,'[5]cells down 02052026 13h50'!$R:$R,"")</f>
        <v/>
      </c>
      <c r="AW220" s="24" t="str">
        <f>_xlfn.XLOOKUP(B220,'[5]cells down 02052026 13h50'!$B:$B,'[5]cells down 02052026 13h50'!$R:$R,"")</f>
        <v/>
      </c>
      <c r="AX220" s="24" t="str">
        <f>_xlfn.XLOOKUP(B220,'[6]cell downs 03052026 8h40 '!$B:$B,'[6]cell downs 03052026 8h40 '!$R:$R,"")</f>
        <v/>
      </c>
      <c r="AY220" s="24" t="str">
        <f>_xlfn.XLOOKUP(B220,'[7]ALL SITES DOWN'!$D:$D,'[7]ALL SITES DOWN'!$J:$J,"")</f>
        <v/>
      </c>
      <c r="AZ220" s="24" t="str">
        <f>_xlfn.XLOOKUP(B220,'[8]ALL SITES DOWN'!$D:$D,'[8]ALL SITES DOWN'!$J:$J,"")</f>
        <v/>
      </c>
      <c r="BA220" s="9" t="str">
        <f>_xlfn.XLOOKUP(B220,[9]sheet1!$AC:$AC,[9]sheet1!$AF:$AF,"")</f>
        <v/>
      </c>
      <c r="BB220" s="14" t="s">
        <v>5537</v>
      </c>
      <c r="BC220" s="14" t="s">
        <v>5537</v>
      </c>
      <c r="BD220" s="14" t="str">
        <f>_xlfn.XLOOKUP(B220,'[10]cell downs 18042026 17h'!$B:$B,'[10]cell downs 18042026 17h'!$B:$B,"")</f>
        <v/>
      </c>
      <c r="BE220" s="14" t="str">
        <f>_xlfn.XLOOKUP(B220,'[11]Cells Huawei 19042026 15h'!$B:$B,'[11]Cells Huawei 19042026 15h'!$B:$B,"")</f>
        <v/>
      </c>
      <c r="BF220" s="9" t="str">
        <f>_xlfn.XLOOKUP(B220,'[12]cells down 19042026 9H40'!$B:$B,'[12]cells down 19042026 9H40'!$B:$B,"")</f>
        <v/>
      </c>
      <c r="BG220" s="9" t="s">
        <v>2674</v>
      </c>
      <c r="BH220" s="9" t="s">
        <v>1713</v>
      </c>
    </row>
    <row r="221" spans="1:60" s="9" customFormat="1" x14ac:dyDescent="0.3">
      <c r="A221" s="1" t="s">
        <v>246</v>
      </c>
      <c r="B221" s="1" t="s">
        <v>247</v>
      </c>
      <c r="C221" s="3" t="str">
        <f>_xlfn.XLOOKUP(B221,'[1]daily break down'!$D:$D,'[1]daily break down'!$E:$E,"")</f>
        <v>Douala</v>
      </c>
      <c r="D221" s="1" t="s">
        <v>21</v>
      </c>
      <c r="E221" s="1" t="s">
        <v>30</v>
      </c>
      <c r="F221" s="3" t="s">
        <v>31</v>
      </c>
      <c r="G221" s="1" t="s">
        <v>32</v>
      </c>
      <c r="H221" s="42" t="str">
        <f>_xlfn.XLOOKUP(B221,[2]CALCULATION!$B:$B,[2]CALCULATION!$H:$H,"")</f>
        <v>ZTE</v>
      </c>
      <c r="I221" s="34">
        <v>1.0377697020543175</v>
      </c>
      <c r="J221" s="34">
        <v>8.9529596242363017</v>
      </c>
      <c r="K221" s="34">
        <v>0</v>
      </c>
      <c r="L221" s="34">
        <v>5.4473679704822331</v>
      </c>
      <c r="M221" s="34">
        <v>3.4907350335156804</v>
      </c>
      <c r="N221" s="34">
        <v>0</v>
      </c>
      <c r="O221" s="34">
        <v>9.7081325103514811</v>
      </c>
      <c r="P221" s="34">
        <v>12.986844132829956</v>
      </c>
      <c r="Q221" s="34">
        <v>27.554232906147533</v>
      </c>
      <c r="R221" s="34">
        <v>24.226778014627619</v>
      </c>
      <c r="S221" s="35">
        <v>2.8934560957444067</v>
      </c>
      <c r="T221" s="35">
        <v>0</v>
      </c>
      <c r="U221" s="35">
        <v>0</v>
      </c>
      <c r="V221" s="35">
        <v>0.99594644340002392</v>
      </c>
      <c r="W221" s="35">
        <v>0</v>
      </c>
      <c r="X221" s="35">
        <v>3.1758210556654198</v>
      </c>
      <c r="Y221" s="35">
        <v>2.4541067764736899E-2</v>
      </c>
      <c r="Z221" s="35">
        <v>3.9472773682843783</v>
      </c>
      <c r="AA221" s="35">
        <v>0.46935761703216117</v>
      </c>
      <c r="AB221" s="35">
        <v>0.66577754657255295</v>
      </c>
      <c r="AC221" s="35">
        <v>2.1921382481115939</v>
      </c>
      <c r="AD221" s="35">
        <v>1.4337084407005043</v>
      </c>
      <c r="AE221" s="58" t="s">
        <v>5560</v>
      </c>
      <c r="AF221" s="58"/>
      <c r="AG221" s="57" t="str" cm="1">
        <f t="array" ref="AG221">IFERROR(_xlfn.IFS(
AI221="MPR ISSUE","PDH",
AI221="BSS Hardware Issue","BSS",
AI221="Sites strategiques, MLL, Pylone, etc.","ENVTECH",
AI221="AKTIVCO DEFAUT GE &amp; POWER Cabinet","AKTIVCO",
AI221="AKTIVCO Coupure ENEO &amp; Baisse de tension","AKTIVCO GRID ONLY",
AI221="Coupure ENEO &amp; Baisse de tension","IHS GRID ONLY",
AI221="Defaut GE &amp; POWER Cabinet","IHS",
AI221="Sharing","Partners",
AI221="Sites strategiques &amp; DataCenter","SST &amp; DC",
AI221="Exclu","Exclu",
AI221="SAT","SAT",
AI221="SPARE-ISSUE","SPARE-ISSUE",
AI221="Fiber CAmtel","TRANS_FO_CAMTEL",
AI221="Fiber AOF","Fiber AOF",
AI221="Projet OCM (HUAWEI)","TRAVAUX-HUAWEI",
AI221="Projet OCM (NOKIA)","TRAVAUX-NOKIA",
AI221="ACCESS-ISSUE","ACCESS-ISSUE",
AI221="Projet OCM (ZTE, NOKIA, autres projets)","TRAVAUX OCM",
AI221="No root CAuse","No root cause",
AI221="ODU HS","PDH",
AI221="IP &amp; VLAN","PDH",
AI221="Warehouse HUAWEI","SPARE-ISSUE",
AI221="SPARE-HS","SPARE-ISSUE",
AI221="Power Telco","BSS",AI221="no impacts","no impacts"
),"")</f>
        <v>No root cause</v>
      </c>
      <c r="AH221" s="57" t="str" cm="1">
        <f t="array" ref="AH221">IFERROR(_xlfn.IFS(
AI221="MPR ISSUE","TX ISSUE",
AI221="BSS Hardware Issue","RAN ISSUE",
AI221="Sites strategiques, MLL, Pylone, etc.","ENVTECH",
AI221="AKTIVCO DEFAUT GE &amp; POWER Cabinet","POWER ISSUE",
AI221="AKTIVCO Coupure ENEO &amp; Baisse de tension","POWER ISSUE",
AI221="Coupure ENEO &amp; Baisse de tension","POWER ISSUE",
AI221="Defaut GE &amp; POWER Cabinet","POWER ISSUE",
AI221="Sharing","POWER ISSUE",
AI221="Sites strategiques &amp; DataCenter","POWER ISSUE",
AI221="Exclu","Exclu",
AI221="SAT","TX ISSUE",
AI221="SPARE-ISSUE","SPARE-ISSUE",
AI221="Fiber CAmtel","TX ISSUE",
AI221="Fiber AOF","TX ISSUE",
AI221="Projet OCM (HUAWEI)","TRAVAUX-HUAWEI",
AI221="Projet OCM (NOKIA)","TRAVAUX -NOKIA",
AI221="ACCESS-ISSUE","ACCESS-ISSUE",
AI221="Projet OCM (ZTE, NOKIA, autres projets)","TRAVAUX OCM",
AI221="No root CAuse","No root cause",
AI221="ODU HS","TX ISSUE",
AI221="IP &amp; VLAN","TX ISSUE",
AI221="Warehouse HUAWEI","SPARE-ISSUE",
AI221="SPARE-HS","SPARE-ISSUE",
AI221="Power Telco","RAN ISSUE",AI221="no impacts","no impacts"
),"")</f>
        <v>No root cause</v>
      </c>
      <c r="AI221" s="85" t="s">
        <v>5912</v>
      </c>
      <c r="AJ221" s="57" t="str" cm="1">
        <f t="array" ref="AJ221">IFERROR(_xlfn.IFS(
AI221="MPR ISSUE","ACTIVE",
AI221="BSS Hardware Issue","ACTIVE",
AI221="Sites strategiques, MLL, Pylone, etc.","PASSIVE",
AI221="AKTIVCO DEFAUT GE &amp; POWER Cabinet","PASSIVE",
AI221="AKTIVCO Coupure ENEO &amp; Baisse de tension","PASSIVE",
AI221="Coupure ENEO &amp; Baisse de tension","PASSIVE",
AI221="Defaut GE &amp; POWER Cabinet","PASSIVE",
AI221="Sharing","PASSIVE",
AI221="Sites strategiques &amp; DataCenter","PASSIVE",
AI221="Exclu","Exclu",
AI221="SAT","ACTIVE",
AI221="SPARE-ISSUE","SPARE-ISSUE",
AI221="Fiber CAmtel","ACTIVE",
AI221="Fiber AOF","ACTIVE",
AI221="Projet OCM (HUAWEI)","PLANNED WORKS",
AI221="Projet OCM (NOKIA)","PLANNED WORKS",
AI221="ACCESS-ISSUE","ACCESS-ISSUE",
AI221="Projet OCM (ZTE, NOKIA, autres projets)","PLANNED WORKS",
AI221="No root CAuse","No root cause",
AI221="ODU HS","ACTIVE",
AI221="IP &amp; VLAN","ACTIVE",
AI221="Warehouse HUAWEI","SPARE-ISSUE",
AI221="SPARE-HS","SPARE-ISSUE",
AI221="Power Telco","ACTIVE", AI221="no impacts","no impacts"
),"")</f>
        <v>No root cause</v>
      </c>
      <c r="AK221" s="23" t="s">
        <v>5537</v>
      </c>
      <c r="AL221" s="23" t="str">
        <f t="shared" si="11"/>
        <v>LIT_728</v>
      </c>
      <c r="AN221" s="9" t="s">
        <v>5537</v>
      </c>
      <c r="AO221" s="23" t="str">
        <f>_xlfn.XLOOKUP(B221,'INCIDENT-05-03-2026'!E:E,'INCIDENT-05-03-2026'!F:F,"")</f>
        <v/>
      </c>
      <c r="AP221" s="7" t="s">
        <v>5537</v>
      </c>
      <c r="AQ221" s="6"/>
      <c r="AR221" s="7"/>
      <c r="AS221" s="3" t="str">
        <f>_xlfn.XLOOKUP(B221,'[3]tt num | region | site id'!$C:$C,'[3]tt num | region | site id'!$Q:$Q,"")</f>
        <v/>
      </c>
      <c r="AT221" s="24" t="str">
        <f>_xlfn.XLOOKUP(B221,'[4]Cells Huawei 03052026 12h'!$B:$B,'[4]Cells Huawei 03052026 12h'!$T:$T,"")</f>
        <v/>
      </c>
      <c r="AU221" s="24" t="str">
        <f>_xlfn.XLOOKUP(B221,'[5]cells down 02052026 8h50'!$B:$B,'[5]cells down 02052026 8h50'!$R:$R,"")</f>
        <v/>
      </c>
      <c r="AV221" s="24" t="str">
        <f>_xlfn.XLOOKUP(B221,'[5]cells down 02052026 13h50'!$B:$B,'[5]cells down 02052026 13h50'!$R:$R,"")</f>
        <v/>
      </c>
      <c r="AW221" s="24" t="str">
        <f>_xlfn.XLOOKUP(B221,'[5]cells down 02052026 13h50'!$B:$B,'[5]cells down 02052026 13h50'!$R:$R,"")</f>
        <v/>
      </c>
      <c r="AX221" s="24" t="str">
        <f>_xlfn.XLOOKUP(B221,'[6]cell downs 03052026 8h40 '!$B:$B,'[6]cell downs 03052026 8h40 '!$R:$R,"")</f>
        <v/>
      </c>
      <c r="AY221" s="24" t="str">
        <f>_xlfn.XLOOKUP(B221,'[7]ALL SITES DOWN'!$D:$D,'[7]ALL SITES DOWN'!$J:$J,"")</f>
        <v/>
      </c>
      <c r="AZ221" s="24" t="str">
        <f>_xlfn.XLOOKUP(B221,'[8]ALL SITES DOWN'!$D:$D,'[8]ALL SITES DOWN'!$J:$J,"")</f>
        <v/>
      </c>
      <c r="BA221" s="9" t="str">
        <f>_xlfn.XLOOKUP(B221,[9]sheet1!$AC:$AC,[9]sheet1!$AF:$AF,"")</f>
        <v/>
      </c>
      <c r="BB221" s="14" t="s">
        <v>5537</v>
      </c>
      <c r="BC221" s="14" t="s">
        <v>5537</v>
      </c>
      <c r="BD221" s="14" t="str">
        <f>_xlfn.XLOOKUP(B221,'[10]cell downs 18042026 17h'!$B:$B,'[10]cell downs 18042026 17h'!$B:$B,"")</f>
        <v/>
      </c>
      <c r="BE221" s="14" t="str">
        <f>_xlfn.XLOOKUP(B221,'[11]Cells Huawei 19042026 15h'!$B:$B,'[11]Cells Huawei 19042026 15h'!$B:$B,"")</f>
        <v/>
      </c>
      <c r="BF221" s="9" t="str">
        <f>_xlfn.XLOOKUP(B221,'[12]cells down 19042026 9H40'!$B:$B,'[12]cells down 19042026 9H40'!$B:$B,"")</f>
        <v>LIT_728</v>
      </c>
      <c r="BG221" s="9" t="s">
        <v>5537</v>
      </c>
      <c r="BH221" s="9" t="s">
        <v>5537</v>
      </c>
    </row>
    <row r="222" spans="1:60" s="9" customFormat="1" ht="35.549999999999997" customHeight="1" x14ac:dyDescent="0.3">
      <c r="A222" s="1" t="s">
        <v>104</v>
      </c>
      <c r="B222" s="8" t="s">
        <v>105</v>
      </c>
      <c r="C222" s="3" t="str">
        <f>_xlfn.XLOOKUP(B222,'[1]daily break down'!$D:$D,'[1]daily break down'!$E:$E,"")</f>
        <v>SUD-OUEST</v>
      </c>
      <c r="D222" s="1" t="s">
        <v>11</v>
      </c>
      <c r="E222" s="1" t="s">
        <v>12</v>
      </c>
      <c r="F222" s="3" t="s">
        <v>13</v>
      </c>
      <c r="G222" s="1" t="s">
        <v>106</v>
      </c>
      <c r="H222" s="40" t="str">
        <f>_xlfn.XLOOKUP(B222,[2]CALCULATION!$B:$B,[2]CALCULATION!$H:$H,"")</f>
        <v>Huawei</v>
      </c>
      <c r="I222" s="34">
        <v>0</v>
      </c>
      <c r="J222" s="34">
        <v>0</v>
      </c>
      <c r="K222" s="34">
        <v>2.898271566890104</v>
      </c>
      <c r="L222" s="34">
        <v>0</v>
      </c>
      <c r="M222" s="34">
        <v>0</v>
      </c>
      <c r="N222" s="34">
        <v>0</v>
      </c>
      <c r="O222" s="34">
        <v>6.6346491340712778E-3</v>
      </c>
      <c r="P222" s="34">
        <v>0</v>
      </c>
      <c r="Q222" s="34">
        <v>0</v>
      </c>
      <c r="R222" s="34">
        <v>0</v>
      </c>
      <c r="S222" s="35">
        <v>0</v>
      </c>
      <c r="T222" s="35">
        <v>0</v>
      </c>
      <c r="U222" s="35">
        <v>0</v>
      </c>
      <c r="V222" s="35">
        <v>0</v>
      </c>
      <c r="W222" s="35">
        <v>0</v>
      </c>
      <c r="X222" s="35">
        <v>0</v>
      </c>
      <c r="Y222" s="35">
        <v>0.19582915992500705</v>
      </c>
      <c r="Z222" s="35">
        <v>0</v>
      </c>
      <c r="AA222" s="35">
        <v>1.3363827839925821</v>
      </c>
      <c r="AB222" s="35">
        <v>2.3110959807691653</v>
      </c>
      <c r="AC222" s="35">
        <v>0.88510441769705406</v>
      </c>
      <c r="AD222" s="35">
        <v>1.428268741813699</v>
      </c>
      <c r="AE222" s="58" t="s">
        <v>5560</v>
      </c>
      <c r="AF222" s="58"/>
      <c r="AG222" s="57" t="str" cm="1">
        <f t="array" ref="AG222">IFERROR(_xlfn.IFS(
AI222="MPR ISSUE","PDH",
AI222="BSS Hardware Issue","BSS",
AI222="Sites strategiques, MLL, Pylone, etc.","ENVTECH",
AI222="AKTIVCO DEFAUT GE &amp; POWER Cabinet","AKTIVCO",
AI222="AKTIVCO Coupure ENEO &amp; Baisse de tension","AKTIVCO GRID ONLY",
AI222="Coupure ENEO &amp; Baisse de tension","IHS GRID ONLY",
AI222="Defaut GE &amp; POWER Cabinet","IHS",
AI222="Sharing","Partners",
AI222="Sites strategiques &amp; DataCenter","SST &amp; DC",
AI222="Exclu","Exclu",
AI222="SAT","SAT",
AI222="SPARE-ISSUE","SPARE-ISSUE",
AI222="Fiber CAmtel","TRANS_FO_CAMTEL",
AI222="Fiber AOF","Fiber AOF",
AI222="Projet OCM (HUAWEI)","TRAVAUX-HUAWEI",
AI222="Projet OCM (NOKIA)","TRAVAUX-NOKIA",
AI222="ACCESS-ISSUE","ACCESS-ISSUE",
AI222="Projet OCM (ZTE, NOKIA, autres projets)","TRAVAUX OCM",
AI222="No root CAuse","No root cause",
AI222="ODU HS","PDH",
AI222="IP &amp; VLAN","PDH",
AI222="Warehouse HUAWEI","SPARE-ISSUE",
AI222="SPARE-HS","SPARE-ISSUE",
AI222="Power Telco","BSS",AI222="no impacts","no impacts"
),"")</f>
        <v>No root cause</v>
      </c>
      <c r="AH222" s="57" t="str" cm="1">
        <f t="array" ref="AH222">IFERROR(_xlfn.IFS(
AI222="MPR ISSUE","TX ISSUE",
AI222="BSS Hardware Issue","RAN ISSUE",
AI222="Sites strategiques, MLL, Pylone, etc.","ENVTECH",
AI222="AKTIVCO DEFAUT GE &amp; POWER Cabinet","POWER ISSUE",
AI222="AKTIVCO Coupure ENEO &amp; Baisse de tension","POWER ISSUE",
AI222="Coupure ENEO &amp; Baisse de tension","POWER ISSUE",
AI222="Defaut GE &amp; POWER Cabinet","POWER ISSUE",
AI222="Sharing","POWER ISSUE",
AI222="Sites strategiques &amp; DataCenter","POWER ISSUE",
AI222="Exclu","Exclu",
AI222="SAT","TX ISSUE",
AI222="SPARE-ISSUE","SPARE-ISSUE",
AI222="Fiber CAmtel","TX ISSUE",
AI222="Fiber AOF","TX ISSUE",
AI222="Projet OCM (HUAWEI)","TRAVAUX-HUAWEI",
AI222="Projet OCM (NOKIA)","TRAVAUX -NOKIA",
AI222="ACCESS-ISSUE","ACCESS-ISSUE",
AI222="Projet OCM (ZTE, NOKIA, autres projets)","TRAVAUX OCM",
AI222="No root CAuse","No root cause",
AI222="ODU HS","TX ISSUE",
AI222="IP &amp; VLAN","TX ISSUE",
AI222="Warehouse HUAWEI","SPARE-ISSUE",
AI222="SPARE-HS","SPARE-ISSUE",
AI222="Power Telco","RAN ISSUE",AI222="no impacts","no impacts"
),"")</f>
        <v>No root cause</v>
      </c>
      <c r="AI222" s="85" t="s">
        <v>5912</v>
      </c>
      <c r="AJ222" s="57" t="str" cm="1">
        <f t="array" ref="AJ222">IFERROR(_xlfn.IFS(
AI222="MPR ISSUE","ACTIVE",
AI222="BSS Hardware Issue","ACTIVE",
AI222="Sites strategiques, MLL, Pylone, etc.","PASSIVE",
AI222="AKTIVCO DEFAUT GE &amp; POWER Cabinet","PASSIVE",
AI222="AKTIVCO Coupure ENEO &amp; Baisse de tension","PASSIVE",
AI222="Coupure ENEO &amp; Baisse de tension","PASSIVE",
AI222="Defaut GE &amp; POWER Cabinet","PASSIVE",
AI222="Sharing","PASSIVE",
AI222="Sites strategiques &amp; DataCenter","PASSIVE",
AI222="Exclu","Exclu",
AI222="SAT","ACTIVE",
AI222="SPARE-ISSUE","SPARE-ISSUE",
AI222="Fiber CAmtel","ACTIVE",
AI222="Fiber AOF","ACTIVE",
AI222="Projet OCM (HUAWEI)","PLANNED WORKS",
AI222="Projet OCM (NOKIA)","PLANNED WORKS",
AI222="ACCESS-ISSUE","ACCESS-ISSUE",
AI222="Projet OCM (ZTE, NOKIA, autres projets)","PLANNED WORKS",
AI222="No root CAuse","No root cause",
AI222="ODU HS","ACTIVE",
AI222="IP &amp; VLAN","ACTIVE",
AI222="Warehouse HUAWEI","SPARE-ISSUE",
AI222="SPARE-HS","SPARE-ISSUE",
AI222="Power Telco","ACTIVE", AI222="no impacts","no impacts"
),"")</f>
        <v>No root cause</v>
      </c>
      <c r="AK222" s="23" t="s">
        <v>5537</v>
      </c>
      <c r="AL222" s="23" t="str">
        <f t="shared" si="11"/>
        <v>SUO_216</v>
      </c>
      <c r="AN222" s="9" t="s">
        <v>5537</v>
      </c>
      <c r="AO222" s="23" t="str">
        <f>_xlfn.XLOOKUP(B222,'INCIDENT-05-03-2026'!E:E,'INCIDENT-05-03-2026'!F:F,"")</f>
        <v/>
      </c>
      <c r="AP222" s="7" t="s">
        <v>5537</v>
      </c>
      <c r="AQ222" s="6"/>
      <c r="AR222" s="7"/>
      <c r="AS222" s="3" t="str">
        <f>_xlfn.XLOOKUP(B222,'[3]tt num | region | site id'!$C:$C,'[3]tt num | region | site id'!$Q:$Q,"")</f>
        <v/>
      </c>
      <c r="AT222" s="24" t="str">
        <f>_xlfn.XLOOKUP(B222,'[4]Cells Huawei 03052026 12h'!$B:$B,'[4]Cells Huawei 03052026 12h'!$T:$T,"")</f>
        <v/>
      </c>
      <c r="AU222" s="24" t="str">
        <f>_xlfn.XLOOKUP(B222,'[5]cells down 02052026 8h50'!$B:$B,'[5]cells down 02052026 8h50'!$R:$R,"")</f>
        <v/>
      </c>
      <c r="AV222" s="24" t="str">
        <f>_xlfn.XLOOKUP(B222,'[5]cells down 02052026 13h50'!$B:$B,'[5]cells down 02052026 13h50'!$R:$R,"")</f>
        <v/>
      </c>
      <c r="AW222" s="24" t="str">
        <f>_xlfn.XLOOKUP(B222,'[5]cells down 02052026 13h50'!$B:$B,'[5]cells down 02052026 13h50'!$R:$R,"")</f>
        <v/>
      </c>
      <c r="AX222" s="24" t="str">
        <f>_xlfn.XLOOKUP(B222,'[6]cell downs 03052026 8h40 '!$B:$B,'[6]cell downs 03052026 8h40 '!$R:$R,"")</f>
        <v/>
      </c>
      <c r="AY222" s="24" t="str">
        <f>_xlfn.XLOOKUP(B222,'[7]ALL SITES DOWN'!$D:$D,'[7]ALL SITES DOWN'!$J:$J,"")</f>
        <v/>
      </c>
      <c r="AZ222" s="24" t="str">
        <f>_xlfn.XLOOKUP(B222,'[8]ALL SITES DOWN'!$D:$D,'[8]ALL SITES DOWN'!$J:$J,"")</f>
        <v/>
      </c>
      <c r="BA222" s="9" t="str">
        <f>_xlfn.XLOOKUP(B222,[9]sheet1!$AC:$AC,[9]sheet1!$AF:$AF,"")</f>
        <v/>
      </c>
      <c r="BB222" s="14" t="s">
        <v>5537</v>
      </c>
      <c r="BC222" s="14" t="s">
        <v>5537</v>
      </c>
      <c r="BD222" s="14" t="str">
        <f>_xlfn.XLOOKUP(B222,'[10]cell downs 18042026 17h'!$B:$B,'[10]cell downs 18042026 17h'!$B:$B,"")</f>
        <v/>
      </c>
      <c r="BE222" s="14" t="str">
        <f>_xlfn.XLOOKUP(B222,'[11]Cells Huawei 19042026 15h'!$B:$B,'[11]Cells Huawei 19042026 15h'!$B:$B,"")</f>
        <v/>
      </c>
      <c r="BF222" s="9" t="str">
        <f>_xlfn.XLOOKUP(B222,'[12]cells down 19042026 9H40'!$B:$B,'[12]cells down 19042026 9H40'!$B:$B,"")</f>
        <v/>
      </c>
      <c r="BG222" s="9" t="s">
        <v>105</v>
      </c>
      <c r="BH222" s="9" t="s">
        <v>12</v>
      </c>
    </row>
    <row r="223" spans="1:60" s="9" customFormat="1" x14ac:dyDescent="0.3">
      <c r="A223" s="1" t="s">
        <v>743</v>
      </c>
      <c r="B223" s="8" t="s">
        <v>744</v>
      </c>
      <c r="C223" s="3" t="str">
        <f>_xlfn.XLOOKUP(B223,'[1]daily break down'!$D:$D,'[1]daily break down'!$E:$E,"")</f>
        <v>Yaounde</v>
      </c>
      <c r="D223" s="1" t="s">
        <v>21</v>
      </c>
      <c r="E223" s="1" t="s">
        <v>710</v>
      </c>
      <c r="F223" s="3" t="s">
        <v>37</v>
      </c>
      <c r="G223" s="1" t="s">
        <v>38</v>
      </c>
      <c r="H223" s="42" t="str">
        <f>_xlfn.XLOOKUP(B223,[2]CALCULATION!$B:$B,[2]CALCULATION!$H:$H,"")</f>
        <v>ZTE</v>
      </c>
      <c r="I223" s="34">
        <v>0</v>
      </c>
      <c r="J223" s="34">
        <v>0</v>
      </c>
      <c r="K223" s="34">
        <v>0</v>
      </c>
      <c r="L223" s="34">
        <v>0</v>
      </c>
      <c r="M223" s="34">
        <v>7.5361231676240532</v>
      </c>
      <c r="N223" s="34">
        <v>7.5473235968073791</v>
      </c>
      <c r="O223" s="34">
        <v>0</v>
      </c>
      <c r="P223" s="34">
        <v>4.3094186335191038</v>
      </c>
      <c r="Q223" s="34">
        <v>0</v>
      </c>
      <c r="R223" s="34">
        <v>0</v>
      </c>
      <c r="S223" s="35">
        <v>6.273667148927184</v>
      </c>
      <c r="T223" s="35">
        <v>0</v>
      </c>
      <c r="U223" s="35">
        <v>0</v>
      </c>
      <c r="V223" s="35">
        <v>5.5665241287207534</v>
      </c>
      <c r="W223" s="35">
        <v>0</v>
      </c>
      <c r="X223" s="35">
        <v>0.42231681947761757</v>
      </c>
      <c r="Y223" s="35">
        <v>0</v>
      </c>
      <c r="Z223" s="35">
        <v>0.42126454985689132</v>
      </c>
      <c r="AA223" s="35">
        <v>1.3848422718607245</v>
      </c>
      <c r="AB223" s="35">
        <v>1.1835454981282572</v>
      </c>
      <c r="AC223" s="35">
        <v>1.5391172376205766</v>
      </c>
      <c r="AD223" s="35">
        <v>1.3977172526559996</v>
      </c>
      <c r="AE223" s="58" t="s">
        <v>5560</v>
      </c>
      <c r="AF223" s="58"/>
      <c r="AG223" s="57" t="str" cm="1">
        <f t="array" ref="AG223">IFERROR(_xlfn.IFS(
AI223="MPR ISSUE","PDH",
AI223="BSS Hardware Issue","BSS",
AI223="Sites strategiques, MLL, Pylone, etc.","ENVTECH",
AI223="AKTIVCO DEFAUT GE &amp; POWER Cabinet","AKTIVCO",
AI223="AKTIVCO Coupure ENEO &amp; Baisse de tension","AKTIVCO GRID ONLY",
AI223="Coupure ENEO &amp; Baisse de tension","IHS GRID ONLY",
AI223="Defaut GE &amp; POWER Cabinet","IHS",
AI223="Sharing","Partners",
AI223="Sites strategiques &amp; DataCenter","SST &amp; DC",
AI223="Exclu","Exclu",
AI223="SAT","SAT",
AI223="SPARE-ISSUE","SPARE-ISSUE",
AI223="Fiber CAmtel","TRANS_FO_CAMTEL",
AI223="Fiber AOF","Fiber AOF",
AI223="Projet OCM (HUAWEI)","TRAVAUX-HUAWEI",
AI223="Projet OCM (NOKIA)","TRAVAUX-NOKIA",
AI223="ACCESS-ISSUE","ACCESS-ISSUE",
AI223="Projet OCM (ZTE, NOKIA, autres projets)","TRAVAUX OCM",
AI223="No root CAuse","No root cause",
AI223="ODU HS","PDH",
AI223="IP &amp; VLAN","PDH",
AI223="Warehouse HUAWEI","SPARE-ISSUE",
AI223="SPARE-HS","SPARE-ISSUE",
AI223="Power Telco","BSS",AI223="no impacts","no impacts"
),"")</f>
        <v>No root cause</v>
      </c>
      <c r="AH223" s="57" t="str" cm="1">
        <f t="array" ref="AH223">IFERROR(_xlfn.IFS(
AI223="MPR ISSUE","TX ISSUE",
AI223="BSS Hardware Issue","RAN ISSUE",
AI223="Sites strategiques, MLL, Pylone, etc.","ENVTECH",
AI223="AKTIVCO DEFAUT GE &amp; POWER Cabinet","POWER ISSUE",
AI223="AKTIVCO Coupure ENEO &amp; Baisse de tension","POWER ISSUE",
AI223="Coupure ENEO &amp; Baisse de tension","POWER ISSUE",
AI223="Defaut GE &amp; POWER Cabinet","POWER ISSUE",
AI223="Sharing","POWER ISSUE",
AI223="Sites strategiques &amp; DataCenter","POWER ISSUE",
AI223="Exclu","Exclu",
AI223="SAT","TX ISSUE",
AI223="SPARE-ISSUE","SPARE-ISSUE",
AI223="Fiber CAmtel","TX ISSUE",
AI223="Fiber AOF","TX ISSUE",
AI223="Projet OCM (HUAWEI)","TRAVAUX-HUAWEI",
AI223="Projet OCM (NOKIA)","TRAVAUX -NOKIA",
AI223="ACCESS-ISSUE","ACCESS-ISSUE",
AI223="Projet OCM (ZTE, NOKIA, autres projets)","TRAVAUX OCM",
AI223="No root CAuse","No root cause",
AI223="ODU HS","TX ISSUE",
AI223="IP &amp; VLAN","TX ISSUE",
AI223="Warehouse HUAWEI","SPARE-ISSUE",
AI223="SPARE-HS","SPARE-ISSUE",
AI223="Power Telco","RAN ISSUE",AI223="no impacts","no impacts"
),"")</f>
        <v>No root cause</v>
      </c>
      <c r="AI223" s="85" t="s">
        <v>5912</v>
      </c>
      <c r="AJ223" s="57" t="str" cm="1">
        <f t="array" ref="AJ223">IFERROR(_xlfn.IFS(
AI223="MPR ISSUE","ACTIVE",
AI223="BSS Hardware Issue","ACTIVE",
AI223="Sites strategiques, MLL, Pylone, etc.","PASSIVE",
AI223="AKTIVCO DEFAUT GE &amp; POWER Cabinet","PASSIVE",
AI223="AKTIVCO Coupure ENEO &amp; Baisse de tension","PASSIVE",
AI223="Coupure ENEO &amp; Baisse de tension","PASSIVE",
AI223="Defaut GE &amp; POWER Cabinet","PASSIVE",
AI223="Sharing","PASSIVE",
AI223="Sites strategiques &amp; DataCenter","PASSIVE",
AI223="Exclu","Exclu",
AI223="SAT","ACTIVE",
AI223="SPARE-ISSUE","SPARE-ISSUE",
AI223="Fiber CAmtel","ACTIVE",
AI223="Fiber AOF","ACTIVE",
AI223="Projet OCM (HUAWEI)","PLANNED WORKS",
AI223="Projet OCM (NOKIA)","PLANNED WORKS",
AI223="ACCESS-ISSUE","ACCESS-ISSUE",
AI223="Projet OCM (ZTE, NOKIA, autres projets)","PLANNED WORKS",
AI223="No root CAuse","No root cause",
AI223="ODU HS","ACTIVE",
AI223="IP &amp; VLAN","ACTIVE",
AI223="Warehouse HUAWEI","SPARE-ISSUE",
AI223="SPARE-HS","SPARE-ISSUE",
AI223="Power Telco","ACTIVE", AI223="no impacts","no impacts"
),"")</f>
        <v>No root cause</v>
      </c>
      <c r="AK223" s="23" t="s">
        <v>5799</v>
      </c>
      <c r="AL223" s="23" t="str">
        <f t="shared" si="11"/>
        <v>CTR_631</v>
      </c>
      <c r="AN223" s="9" t="s">
        <v>5537</v>
      </c>
      <c r="AO223" s="23" t="str">
        <f>_xlfn.XLOOKUP(B223,'INCIDENT-05-03-2026'!E:E,'INCIDENT-05-03-2026'!F:F,"")</f>
        <v/>
      </c>
      <c r="AP223" s="7" t="s">
        <v>5537</v>
      </c>
      <c r="AQ223" s="6"/>
      <c r="AR223" s="7"/>
      <c r="AS223" s="3" t="str">
        <f>_xlfn.XLOOKUP(B223,'[3]tt num | region | site id'!$C:$C,'[3]tt num | region | site id'!$Q:$Q,"")</f>
        <v/>
      </c>
      <c r="AT223" s="24" t="str">
        <f>_xlfn.XLOOKUP(B223,'[4]Cells Huawei 03052026 12h'!$B:$B,'[4]Cells Huawei 03052026 12h'!$T:$T,"")</f>
        <v/>
      </c>
      <c r="AU223" s="24" t="str">
        <f>_xlfn.XLOOKUP(B223,'[5]cells down 02052026 8h50'!$B:$B,'[5]cells down 02052026 8h50'!$R:$R,"")</f>
        <v/>
      </c>
      <c r="AV223" s="24" t="str">
        <f>_xlfn.XLOOKUP(B223,'[5]cells down 02052026 13h50'!$B:$B,'[5]cells down 02052026 13h50'!$R:$R,"")</f>
        <v/>
      </c>
      <c r="AW223" s="24" t="str">
        <f>_xlfn.XLOOKUP(B223,'[5]cells down 02052026 13h50'!$B:$B,'[5]cells down 02052026 13h50'!$R:$R,"")</f>
        <v/>
      </c>
      <c r="AX223" s="24" t="str">
        <f>_xlfn.XLOOKUP(B223,'[6]cell downs 03052026 8h40 '!$B:$B,'[6]cell downs 03052026 8h40 '!$R:$R,"")</f>
        <v/>
      </c>
      <c r="AY223" s="24" t="str">
        <f>_xlfn.XLOOKUP(B223,'[7]ALL SITES DOWN'!$D:$D,'[7]ALL SITES DOWN'!$J:$J,"")</f>
        <v/>
      </c>
      <c r="AZ223" s="24" t="str">
        <f>_xlfn.XLOOKUP(B223,'[8]ALL SITES DOWN'!$D:$D,'[8]ALL SITES DOWN'!$J:$J,"")</f>
        <v/>
      </c>
      <c r="BA223" s="9" t="str">
        <f>_xlfn.XLOOKUP(B223,[9]sheet1!$AC:$AC,[9]sheet1!$AF:$AF,"")</f>
        <v>(05/03/2026 ticket)..INC-20260503-00011741...Others Transmission equipement fault</v>
      </c>
      <c r="BB223" s="14" t="s">
        <v>5537</v>
      </c>
      <c r="BC223" s="14" t="s">
        <v>5537</v>
      </c>
      <c r="BD223" s="14" t="str">
        <f>_xlfn.XLOOKUP(B223,'[10]cell downs 18042026 17h'!$B:$B,'[10]cell downs 18042026 17h'!$B:$B,"")</f>
        <v/>
      </c>
      <c r="BE223" s="14" t="str">
        <f>_xlfn.XLOOKUP(B223,'[11]Cells Huawei 19042026 15h'!$B:$B,'[11]Cells Huawei 19042026 15h'!$B:$B,"")</f>
        <v/>
      </c>
      <c r="BF223" s="9" t="str">
        <f>_xlfn.XLOOKUP(B223,'[12]cells down 19042026 9H40'!$B:$B,'[12]cells down 19042026 9H40'!$B:$B,"")</f>
        <v/>
      </c>
      <c r="BG223" s="9" t="s">
        <v>5537</v>
      </c>
      <c r="BH223" s="9" t="s">
        <v>83</v>
      </c>
    </row>
    <row r="224" spans="1:60" s="9" customFormat="1" x14ac:dyDescent="0.3">
      <c r="A224" s="1" t="s">
        <v>496</v>
      </c>
      <c r="B224" s="8" t="s">
        <v>497</v>
      </c>
      <c r="C224" s="3" t="str">
        <f>_xlfn.XLOOKUP(B224,'[1]daily break down'!$D:$D,'[1]daily break down'!$E:$E,"")</f>
        <v>SUD-OUEST</v>
      </c>
      <c r="D224" s="1" t="s">
        <v>21</v>
      </c>
      <c r="E224" s="1" t="s">
        <v>22</v>
      </c>
      <c r="F224" s="3" t="s">
        <v>13</v>
      </c>
      <c r="G224" s="1" t="s">
        <v>14</v>
      </c>
      <c r="H224" s="40" t="str">
        <f>_xlfn.XLOOKUP(B224,[2]CALCULATION!$B:$B,[2]CALCULATION!$H:$H,"")</f>
        <v>Huawei</v>
      </c>
      <c r="I224" s="34">
        <v>4.2103091033093349</v>
      </c>
      <c r="J224" s="34">
        <v>1.8048742555638311</v>
      </c>
      <c r="K224" s="34">
        <v>0</v>
      </c>
      <c r="L224" s="34">
        <v>2.8289109473137519</v>
      </c>
      <c r="M224" s="34">
        <v>4.2322819197963666</v>
      </c>
      <c r="N224" s="34">
        <v>2.8563591328442235</v>
      </c>
      <c r="O224" s="34">
        <v>0.83134650560877554</v>
      </c>
      <c r="P224" s="34">
        <v>1.8698474458741039</v>
      </c>
      <c r="Q224" s="34">
        <v>6.1185733078791094</v>
      </c>
      <c r="R224" s="34">
        <v>7.8626656165372548</v>
      </c>
      <c r="S224" s="35">
        <v>0</v>
      </c>
      <c r="T224" s="35">
        <v>0.89086216195392554</v>
      </c>
      <c r="U224" s="35">
        <v>7.4907328933062805E-3</v>
      </c>
      <c r="V224" s="35">
        <v>0</v>
      </c>
      <c r="W224" s="35">
        <v>0.89086216195392554</v>
      </c>
      <c r="X224" s="35">
        <v>16.849030342462036</v>
      </c>
      <c r="Y224" s="35">
        <v>10.473649741890748</v>
      </c>
      <c r="Z224" s="35">
        <v>0</v>
      </c>
      <c r="AA224" s="35">
        <v>1.8809275445727374</v>
      </c>
      <c r="AB224" s="35">
        <v>3.2092475289941551</v>
      </c>
      <c r="AC224" s="35">
        <v>7.7121733458533848E-2</v>
      </c>
      <c r="AD224" s="35">
        <v>1.3861957920629622</v>
      </c>
      <c r="AE224" s="58" t="s">
        <v>5560</v>
      </c>
      <c r="AF224" s="58"/>
      <c r="AG224" s="57" t="str" cm="1">
        <f t="array" ref="AG224">IFERROR(_xlfn.IFS(
AI224="MPR ISSUE","PDH",
AI224="BSS Hardware Issue","BSS",
AI224="Sites strategiques, MLL, Pylone, etc.","ENVTECH",
AI224="AKTIVCO DEFAUT GE &amp; POWER Cabinet","AKTIVCO",
AI224="AKTIVCO Coupure ENEO &amp; Baisse de tension","AKTIVCO GRID ONLY",
AI224="Coupure ENEO &amp; Baisse de tension","IHS GRID ONLY",
AI224="Defaut GE &amp; POWER Cabinet","IHS",
AI224="Sharing","Partners",
AI224="Sites strategiques &amp; DataCenter","SST &amp; DC",
AI224="Exclu","Exclu",
AI224="SAT","SAT",
AI224="SPARE-ISSUE","SPARE-ISSUE",
AI224="Fiber CAmtel","TRANS_FO_CAMTEL",
AI224="Fiber AOF","Fiber AOF",
AI224="Projet OCM (HUAWEI)","TRAVAUX-HUAWEI",
AI224="Projet OCM (NOKIA)","TRAVAUX-NOKIA",
AI224="ACCESS-ISSUE","ACCESS-ISSUE",
AI224="Projet OCM (ZTE, NOKIA, autres projets)","TRAVAUX OCM",
AI224="No root CAuse","No root cause",
AI224="ODU HS","PDH",
AI224="IP &amp; VLAN","PDH",
AI224="Warehouse HUAWEI","SPARE-ISSUE",
AI224="SPARE-HS","SPARE-ISSUE",
AI224="Power Telco","BSS",AI224="no impacts","no impacts"
),"")</f>
        <v>No root cause</v>
      </c>
      <c r="AH224" s="57" t="str" cm="1">
        <f t="array" ref="AH224">IFERROR(_xlfn.IFS(
AI224="MPR ISSUE","TX ISSUE",
AI224="BSS Hardware Issue","RAN ISSUE",
AI224="Sites strategiques, MLL, Pylone, etc.","ENVTECH",
AI224="AKTIVCO DEFAUT GE &amp; POWER Cabinet","POWER ISSUE",
AI224="AKTIVCO Coupure ENEO &amp; Baisse de tension","POWER ISSUE",
AI224="Coupure ENEO &amp; Baisse de tension","POWER ISSUE",
AI224="Defaut GE &amp; POWER Cabinet","POWER ISSUE",
AI224="Sharing","POWER ISSUE",
AI224="Sites strategiques &amp; DataCenter","POWER ISSUE",
AI224="Exclu","Exclu",
AI224="SAT","TX ISSUE",
AI224="SPARE-ISSUE","SPARE-ISSUE",
AI224="Fiber CAmtel","TX ISSUE",
AI224="Fiber AOF","TX ISSUE",
AI224="Projet OCM (HUAWEI)","TRAVAUX-HUAWEI",
AI224="Projet OCM (NOKIA)","TRAVAUX -NOKIA",
AI224="ACCESS-ISSUE","ACCESS-ISSUE",
AI224="Projet OCM (ZTE, NOKIA, autres projets)","TRAVAUX OCM",
AI224="No root CAuse","No root cause",
AI224="ODU HS","TX ISSUE",
AI224="IP &amp; VLAN","TX ISSUE",
AI224="Warehouse HUAWEI","SPARE-ISSUE",
AI224="SPARE-HS","SPARE-ISSUE",
AI224="Power Telco","RAN ISSUE",AI224="no impacts","no impacts"
),"")</f>
        <v>No root cause</v>
      </c>
      <c r="AI224" s="85" t="s">
        <v>5912</v>
      </c>
      <c r="AJ224" s="57" t="str" cm="1">
        <f t="array" ref="AJ224">IFERROR(_xlfn.IFS(
AI224="MPR ISSUE","ACTIVE",
AI224="BSS Hardware Issue","ACTIVE",
AI224="Sites strategiques, MLL, Pylone, etc.","PASSIVE",
AI224="AKTIVCO DEFAUT GE &amp; POWER Cabinet","PASSIVE",
AI224="AKTIVCO Coupure ENEO &amp; Baisse de tension","PASSIVE",
AI224="Coupure ENEO &amp; Baisse de tension","PASSIVE",
AI224="Defaut GE &amp; POWER Cabinet","PASSIVE",
AI224="Sharing","PASSIVE",
AI224="Sites strategiques &amp; DataCenter","PASSIVE",
AI224="Exclu","Exclu",
AI224="SAT","ACTIVE",
AI224="SPARE-ISSUE","SPARE-ISSUE",
AI224="Fiber CAmtel","ACTIVE",
AI224="Fiber AOF","ACTIVE",
AI224="Projet OCM (HUAWEI)","PLANNED WORKS",
AI224="Projet OCM (NOKIA)","PLANNED WORKS",
AI224="ACCESS-ISSUE","ACCESS-ISSUE",
AI224="Projet OCM (ZTE, NOKIA, autres projets)","PLANNED WORKS",
AI224="No root CAuse","No root cause",
AI224="ODU HS","ACTIVE",
AI224="IP &amp; VLAN","ACTIVE",
AI224="Warehouse HUAWEI","SPARE-ISSUE",
AI224="SPARE-HS","SPARE-ISSUE",
AI224="Power Telco","ACTIVE", AI224="no impacts","no impacts"
),"")</f>
        <v>No root cause</v>
      </c>
      <c r="AK224" s="23" t="s">
        <v>5537</v>
      </c>
      <c r="AL224" s="23" t="str">
        <f t="shared" si="11"/>
        <v>SUO_241</v>
      </c>
      <c r="AN224" s="9" t="s">
        <v>5537</v>
      </c>
      <c r="AO224" s="23" t="str">
        <f>_xlfn.XLOOKUP(B224,'INCIDENT-05-03-2026'!E:E,'INCIDENT-05-03-2026'!F:F,"")</f>
        <v/>
      </c>
      <c r="AP224" s="7" t="s">
        <v>5537</v>
      </c>
      <c r="AQ224" s="6"/>
      <c r="AR224" s="7"/>
      <c r="AS224" s="3" t="str">
        <f>_xlfn.XLOOKUP(B224,'[3]tt num | region | site id'!$C:$C,'[3]tt num | region | site id'!$Q:$Q,"")</f>
        <v/>
      </c>
      <c r="AT224" s="24" t="str">
        <f>_xlfn.XLOOKUP(B224,'[4]Cells Huawei 03052026 12h'!$B:$B,'[4]Cells Huawei 03052026 12h'!$T:$T,"")</f>
        <v/>
      </c>
      <c r="AU224" s="24" t="str">
        <f>_xlfn.XLOOKUP(B224,'[5]cells down 02052026 8h50'!$B:$B,'[5]cells down 02052026 8h50'!$R:$R,"")</f>
        <v/>
      </c>
      <c r="AV224" s="24" t="str">
        <f>_xlfn.XLOOKUP(B224,'[5]cells down 02052026 13h50'!$B:$B,'[5]cells down 02052026 13h50'!$R:$R,"")</f>
        <v/>
      </c>
      <c r="AW224" s="24" t="str">
        <f>_xlfn.XLOOKUP(B224,'[5]cells down 02052026 13h50'!$B:$B,'[5]cells down 02052026 13h50'!$R:$R,"")</f>
        <v/>
      </c>
      <c r="AX224" s="24" t="str">
        <f>_xlfn.XLOOKUP(B224,'[6]cell downs 03052026 8h40 '!$B:$B,'[6]cell downs 03052026 8h40 '!$R:$R,"")</f>
        <v/>
      </c>
      <c r="AY224" s="24" t="str">
        <f>_xlfn.XLOOKUP(B224,'[7]ALL SITES DOWN'!$D:$D,'[7]ALL SITES DOWN'!$J:$J,"")</f>
        <v/>
      </c>
      <c r="AZ224" s="24" t="str">
        <f>_xlfn.XLOOKUP(B224,'[8]ALL SITES DOWN'!$D:$D,'[8]ALL SITES DOWN'!$J:$J,"")</f>
        <v/>
      </c>
      <c r="BA224" s="9" t="str">
        <f>_xlfn.XLOOKUP(B224,[9]sheet1!$AC:$AC,[9]sheet1!$AF:$AF,"")</f>
        <v/>
      </c>
      <c r="BB224" s="14" t="s">
        <v>5537</v>
      </c>
      <c r="BC224" s="14" t="s">
        <v>5537</v>
      </c>
      <c r="BD224" s="14" t="str">
        <f>_xlfn.XLOOKUP(B224,'[10]cell downs 18042026 17h'!$B:$B,'[10]cell downs 18042026 17h'!$B:$B,"")</f>
        <v/>
      </c>
      <c r="BE224" s="14" t="str">
        <f>_xlfn.XLOOKUP(B224,'[11]Cells Huawei 19042026 15h'!$B:$B,'[11]Cells Huawei 19042026 15h'!$B:$B,"")</f>
        <v/>
      </c>
      <c r="BF224" s="9" t="str">
        <f>_xlfn.XLOOKUP(B224,'[12]cells down 19042026 9H40'!$B:$B,'[12]cells down 19042026 9H40'!$B:$B,"")</f>
        <v/>
      </c>
      <c r="BG224" s="9" t="s">
        <v>5537</v>
      </c>
      <c r="BH224" s="9" t="s">
        <v>5537</v>
      </c>
    </row>
    <row r="225" spans="1:60" s="9" customFormat="1" x14ac:dyDescent="0.3">
      <c r="A225" s="1" t="s">
        <v>2260</v>
      </c>
      <c r="B225" s="8" t="s">
        <v>2261</v>
      </c>
      <c r="C225" s="3" t="str">
        <f>_xlfn.XLOOKUP(B225,'[1]daily break down'!$D:$D,'[1]daily break down'!$E:$E,"")</f>
        <v>Maroua</v>
      </c>
      <c r="D225" s="1" t="s">
        <v>21</v>
      </c>
      <c r="E225" s="1" t="s">
        <v>22</v>
      </c>
      <c r="F225" s="3" t="s">
        <v>55</v>
      </c>
      <c r="G225" s="1" t="s">
        <v>84</v>
      </c>
      <c r="H225" s="40" t="str">
        <f>_xlfn.XLOOKUP(B225,[2]CALCULATION!$B:$B,[2]CALCULATION!$H:$H,"")</f>
        <v>Huawei</v>
      </c>
      <c r="I225" s="34">
        <v>0.18708997154948306</v>
      </c>
      <c r="J225" s="34">
        <v>6.9021753088322146E-2</v>
      </c>
      <c r="K225" s="34">
        <v>0</v>
      </c>
      <c r="L225" s="34">
        <v>0</v>
      </c>
      <c r="M225" s="34">
        <v>0</v>
      </c>
      <c r="N225" s="34">
        <v>0</v>
      </c>
      <c r="O225" s="34">
        <v>4.9046465372838757E-3</v>
      </c>
      <c r="P225" s="34">
        <v>0</v>
      </c>
      <c r="Q225" s="34">
        <v>0</v>
      </c>
      <c r="R225" s="34">
        <v>0</v>
      </c>
      <c r="S225" s="35">
        <v>0</v>
      </c>
      <c r="T225" s="35">
        <v>8.9175391586979538E-4</v>
      </c>
      <c r="U225" s="35">
        <v>0</v>
      </c>
      <c r="V225" s="35">
        <v>0</v>
      </c>
      <c r="W225" s="35">
        <v>8.9175391586979538E-4</v>
      </c>
      <c r="X225" s="35">
        <v>0</v>
      </c>
      <c r="Y225" s="35">
        <v>0</v>
      </c>
      <c r="Z225" s="35">
        <v>0</v>
      </c>
      <c r="AA225" s="35">
        <v>2.1500775351805892</v>
      </c>
      <c r="AB225" s="35">
        <v>2.7498652719551462</v>
      </c>
      <c r="AC225" s="35">
        <v>0.26813055002878311</v>
      </c>
      <c r="AD225" s="35">
        <v>1.3700193760290842</v>
      </c>
      <c r="AE225" s="58" t="s">
        <v>5560</v>
      </c>
      <c r="AF225" s="58"/>
      <c r="AG225" s="57" t="str" cm="1">
        <f t="array" ref="AG225">IFERROR(_xlfn.IFS(
AI225="MPR ISSUE","PDH",
AI225="BSS Hardware Issue","BSS",
AI225="Sites strategiques, MLL, Pylone, etc.","ENVTECH",
AI225="AKTIVCO DEFAUT GE &amp; POWER Cabinet","AKTIVCO",
AI225="AKTIVCO Coupure ENEO &amp; Baisse de tension","AKTIVCO GRID ONLY",
AI225="Coupure ENEO &amp; Baisse de tension","IHS GRID ONLY",
AI225="Defaut GE &amp; POWER Cabinet","IHS",
AI225="Sharing","Partners",
AI225="Sites strategiques &amp; DataCenter","SST &amp; DC",
AI225="Exclu","Exclu",
AI225="SAT","SAT",
AI225="SPARE-ISSUE","SPARE-ISSUE",
AI225="Fiber CAmtel","TRANS_FO_CAMTEL",
AI225="Fiber AOF","Fiber AOF",
AI225="Projet OCM (HUAWEI)","TRAVAUX-HUAWEI",
AI225="Projet OCM (NOKIA)","TRAVAUX-NOKIA",
AI225="ACCESS-ISSUE","ACCESS-ISSUE",
AI225="Projet OCM (ZTE, NOKIA, autres projets)","TRAVAUX OCM",
AI225="No root CAuse","No root cause",
AI225="ODU HS","PDH",
AI225="IP &amp; VLAN","PDH",
AI225="Warehouse HUAWEI","SPARE-ISSUE",
AI225="SPARE-HS","SPARE-ISSUE",
AI225="Power Telco","BSS",AI225="no impacts","no impacts"
),"")</f>
        <v>No root cause</v>
      </c>
      <c r="AH225" s="57" t="str" cm="1">
        <f t="array" ref="AH225">IFERROR(_xlfn.IFS(
AI225="MPR ISSUE","TX ISSUE",
AI225="BSS Hardware Issue","RAN ISSUE",
AI225="Sites strategiques, MLL, Pylone, etc.","ENVTECH",
AI225="AKTIVCO DEFAUT GE &amp; POWER Cabinet","POWER ISSUE",
AI225="AKTIVCO Coupure ENEO &amp; Baisse de tension","POWER ISSUE",
AI225="Coupure ENEO &amp; Baisse de tension","POWER ISSUE",
AI225="Defaut GE &amp; POWER Cabinet","POWER ISSUE",
AI225="Sharing","POWER ISSUE",
AI225="Sites strategiques &amp; DataCenter","POWER ISSUE",
AI225="Exclu","Exclu",
AI225="SAT","TX ISSUE",
AI225="SPARE-ISSUE","SPARE-ISSUE",
AI225="Fiber CAmtel","TX ISSUE",
AI225="Fiber AOF","TX ISSUE",
AI225="Projet OCM (HUAWEI)","TRAVAUX-HUAWEI",
AI225="Projet OCM (NOKIA)","TRAVAUX -NOKIA",
AI225="ACCESS-ISSUE","ACCESS-ISSUE",
AI225="Projet OCM (ZTE, NOKIA, autres projets)","TRAVAUX OCM",
AI225="No root CAuse","No root cause",
AI225="ODU HS","TX ISSUE",
AI225="IP &amp; VLAN","TX ISSUE",
AI225="Warehouse HUAWEI","SPARE-ISSUE",
AI225="SPARE-HS","SPARE-ISSUE",
AI225="Power Telco","RAN ISSUE",AI225="no impacts","no impacts"
),"")</f>
        <v>No root cause</v>
      </c>
      <c r="AI225" s="85" t="s">
        <v>5912</v>
      </c>
      <c r="AJ225" s="57" t="str" cm="1">
        <f t="array" ref="AJ225">IFERROR(_xlfn.IFS(
AI225="MPR ISSUE","ACTIVE",
AI225="BSS Hardware Issue","ACTIVE",
AI225="Sites strategiques, MLL, Pylone, etc.","PASSIVE",
AI225="AKTIVCO DEFAUT GE &amp; POWER Cabinet","PASSIVE",
AI225="AKTIVCO Coupure ENEO &amp; Baisse de tension","PASSIVE",
AI225="Coupure ENEO &amp; Baisse de tension","PASSIVE",
AI225="Defaut GE &amp; POWER Cabinet","PASSIVE",
AI225="Sharing","PASSIVE",
AI225="Sites strategiques &amp; DataCenter","PASSIVE",
AI225="Exclu","Exclu",
AI225="SAT","ACTIVE",
AI225="SPARE-ISSUE","SPARE-ISSUE",
AI225="Fiber CAmtel","ACTIVE",
AI225="Fiber AOF","ACTIVE",
AI225="Projet OCM (HUAWEI)","PLANNED WORKS",
AI225="Projet OCM (NOKIA)","PLANNED WORKS",
AI225="ACCESS-ISSUE","ACCESS-ISSUE",
AI225="Projet OCM (ZTE, NOKIA, autres projets)","PLANNED WORKS",
AI225="No root CAuse","No root cause",
AI225="ODU HS","ACTIVE",
AI225="IP &amp; VLAN","ACTIVE",
AI225="Warehouse HUAWEI","SPARE-ISSUE",
AI225="SPARE-HS","SPARE-ISSUE",
AI225="Power Telco","ACTIVE", AI225="no impacts","no impacts"
),"")</f>
        <v>No root cause</v>
      </c>
      <c r="AK225" s="23" t="s">
        <v>5537</v>
      </c>
      <c r="AL225" s="23" t="str">
        <f t="shared" si="11"/>
        <v>EXN_249</v>
      </c>
      <c r="AN225" s="9" t="s">
        <v>5537</v>
      </c>
      <c r="AO225" s="23" t="str">
        <f>_xlfn.XLOOKUP(B225,'INCIDENT-05-03-2026'!E:E,'INCIDENT-05-03-2026'!F:F,"")</f>
        <v/>
      </c>
      <c r="AP225" s="7" t="s">
        <v>5537</v>
      </c>
      <c r="AQ225" s="6"/>
      <c r="AR225" s="7"/>
      <c r="AS225" s="3" t="str">
        <f>_xlfn.XLOOKUP(B225,'[3]tt num | region | site id'!$C:$C,'[3]tt num | region | site id'!$Q:$Q,"")</f>
        <v/>
      </c>
      <c r="AT225" s="24" t="str">
        <f>_xlfn.XLOOKUP(B225,'[4]Cells Huawei 03052026 12h'!$B:$B,'[4]Cells Huawei 03052026 12h'!$T:$T,"")</f>
        <v/>
      </c>
      <c r="AU225" s="24" t="str">
        <f>_xlfn.XLOOKUP(B225,'[5]cells down 02052026 8h50'!$B:$B,'[5]cells down 02052026 8h50'!$R:$R,"")</f>
        <v/>
      </c>
      <c r="AV225" s="24" t="str">
        <f>_xlfn.XLOOKUP(B225,'[5]cells down 02052026 13h50'!$B:$B,'[5]cells down 02052026 13h50'!$R:$R,"")</f>
        <v/>
      </c>
      <c r="AW225" s="24" t="str">
        <f>_xlfn.XLOOKUP(B225,'[5]cells down 02052026 13h50'!$B:$B,'[5]cells down 02052026 13h50'!$R:$R,"")</f>
        <v/>
      </c>
      <c r="AX225" s="24" t="str">
        <f>_xlfn.XLOOKUP(B225,'[6]cell downs 03052026 8h40 '!$B:$B,'[6]cell downs 03052026 8h40 '!$R:$R,"")</f>
        <v/>
      </c>
      <c r="AY225" s="24" t="str">
        <f>_xlfn.XLOOKUP(B225,'[7]ALL SITES DOWN'!$D:$D,'[7]ALL SITES DOWN'!$J:$J,"")</f>
        <v/>
      </c>
      <c r="AZ225" s="24" t="str">
        <f>_xlfn.XLOOKUP(B225,'[8]ALL SITES DOWN'!$D:$D,'[8]ALL SITES DOWN'!$J:$J,"")</f>
        <v/>
      </c>
      <c r="BA225" s="9" t="str">
        <f>_xlfn.XLOOKUP(B225,[9]sheet1!$AC:$AC,[9]sheet1!$AF:$AF,"")</f>
        <v/>
      </c>
      <c r="BB225" s="14" t="s">
        <v>5537</v>
      </c>
      <c r="BC225" s="14" t="s">
        <v>5537</v>
      </c>
      <c r="BD225" s="14" t="str">
        <f>_xlfn.XLOOKUP(B225,'[10]cell downs 18042026 17h'!$B:$B,'[10]cell downs 18042026 17h'!$B:$B,"")</f>
        <v/>
      </c>
      <c r="BE225" s="14" t="str">
        <f>_xlfn.XLOOKUP(B225,'[11]Cells Huawei 19042026 15h'!$B:$B,'[11]Cells Huawei 19042026 15h'!$B:$B,"")</f>
        <v/>
      </c>
      <c r="BF225" s="9" t="str">
        <f>_xlfn.XLOOKUP(B225,'[12]cells down 19042026 9H40'!$B:$B,'[12]cells down 19042026 9H40'!$B:$B,"")</f>
        <v/>
      </c>
      <c r="BG225" s="9" t="s">
        <v>5537</v>
      </c>
      <c r="BH225" s="9" t="s">
        <v>5537</v>
      </c>
    </row>
    <row r="226" spans="1:60" s="9" customFormat="1" x14ac:dyDescent="0.3">
      <c r="A226" s="1" t="s">
        <v>3763</v>
      </c>
      <c r="B226" s="8" t="s">
        <v>3764</v>
      </c>
      <c r="C226" s="3" t="str">
        <f>_xlfn.XLOOKUP(B226,'[1]daily break down'!$D:$D,'[1]daily break down'!$E:$E,"")</f>
        <v>Garoua</v>
      </c>
      <c r="D226" s="1" t="s">
        <v>21</v>
      </c>
      <c r="E226" s="1" t="s">
        <v>22</v>
      </c>
      <c r="F226" s="3" t="s">
        <v>23</v>
      </c>
      <c r="G226" s="1" t="s">
        <v>24</v>
      </c>
      <c r="H226" s="40" t="str">
        <f>_xlfn.XLOOKUP(B226,[2]CALCULATION!$B:$B,[2]CALCULATION!$H:$H,"")</f>
        <v>Huawei</v>
      </c>
      <c r="I226" s="34">
        <v>0</v>
      </c>
      <c r="J226" s="34">
        <v>0</v>
      </c>
      <c r="K226" s="34">
        <v>0</v>
      </c>
      <c r="L226" s="34">
        <v>0</v>
      </c>
      <c r="M226" s="34">
        <v>0</v>
      </c>
      <c r="N226" s="34">
        <v>0</v>
      </c>
      <c r="O226" s="34">
        <v>0</v>
      </c>
      <c r="P226" s="34">
        <v>0</v>
      </c>
      <c r="Q226" s="34">
        <v>5.8253824554194384</v>
      </c>
      <c r="R226" s="34">
        <v>0</v>
      </c>
      <c r="S226" s="35">
        <v>0</v>
      </c>
      <c r="T226" s="35">
        <v>0.47261174033267417</v>
      </c>
      <c r="U226" s="35">
        <v>0</v>
      </c>
      <c r="V226" s="35">
        <v>2.4228953894182341</v>
      </c>
      <c r="W226" s="35">
        <v>0.47261174033267422</v>
      </c>
      <c r="X226" s="35">
        <v>11.687968884208964</v>
      </c>
      <c r="Y226" s="35">
        <v>0</v>
      </c>
      <c r="Z226" s="35">
        <v>2.1969427822151455</v>
      </c>
      <c r="AA226" s="35">
        <v>1.2233522774960133</v>
      </c>
      <c r="AB226" s="35">
        <v>1.3899939138624531</v>
      </c>
      <c r="AC226" s="35">
        <v>1.392808246163544</v>
      </c>
      <c r="AD226" s="35">
        <v>1.3676651456911875</v>
      </c>
      <c r="AE226" s="58" t="s">
        <v>5560</v>
      </c>
      <c r="AF226" s="58"/>
      <c r="AG226" s="57" t="str" cm="1">
        <f t="array" ref="AG226">IFERROR(_xlfn.IFS(
AI226="MPR ISSUE","PDH",
AI226="BSS Hardware Issue","BSS",
AI226="Sites strategiques, MLL, Pylone, etc.","ENVTECH",
AI226="AKTIVCO DEFAUT GE &amp; POWER Cabinet","AKTIVCO",
AI226="AKTIVCO Coupure ENEO &amp; Baisse de tension","AKTIVCO GRID ONLY",
AI226="Coupure ENEO &amp; Baisse de tension","IHS GRID ONLY",
AI226="Defaut GE &amp; POWER Cabinet","IHS",
AI226="Sharing","Partners",
AI226="Sites strategiques &amp; DataCenter","SST &amp; DC",
AI226="Exclu","Exclu",
AI226="SAT","SAT",
AI226="SPARE-ISSUE","SPARE-ISSUE",
AI226="Fiber CAmtel","TRANS_FO_CAMTEL",
AI226="Fiber AOF","Fiber AOF",
AI226="Projet OCM (HUAWEI)","TRAVAUX-HUAWEI",
AI226="Projet OCM (NOKIA)","TRAVAUX-NOKIA",
AI226="ACCESS-ISSUE","ACCESS-ISSUE",
AI226="Projet OCM (ZTE, NOKIA, autres projets)","TRAVAUX OCM",
AI226="No root CAuse","No root cause",
AI226="ODU HS","PDH",
AI226="IP &amp; VLAN","PDH",
AI226="Warehouse HUAWEI","SPARE-ISSUE",
AI226="SPARE-HS","SPARE-ISSUE",
AI226="Power Telco","BSS",AI226="no impacts","no impacts"
),"")</f>
        <v>No root cause</v>
      </c>
      <c r="AH226" s="57" t="str" cm="1">
        <f t="array" ref="AH226">IFERROR(_xlfn.IFS(
AI226="MPR ISSUE","TX ISSUE",
AI226="BSS Hardware Issue","RAN ISSUE",
AI226="Sites strategiques, MLL, Pylone, etc.","ENVTECH",
AI226="AKTIVCO DEFAUT GE &amp; POWER Cabinet","POWER ISSUE",
AI226="AKTIVCO Coupure ENEO &amp; Baisse de tension","POWER ISSUE",
AI226="Coupure ENEO &amp; Baisse de tension","POWER ISSUE",
AI226="Defaut GE &amp; POWER Cabinet","POWER ISSUE",
AI226="Sharing","POWER ISSUE",
AI226="Sites strategiques &amp; DataCenter","POWER ISSUE",
AI226="Exclu","Exclu",
AI226="SAT","TX ISSUE",
AI226="SPARE-ISSUE","SPARE-ISSUE",
AI226="Fiber CAmtel","TX ISSUE",
AI226="Fiber AOF","TX ISSUE",
AI226="Projet OCM (HUAWEI)","TRAVAUX-HUAWEI",
AI226="Projet OCM (NOKIA)","TRAVAUX -NOKIA",
AI226="ACCESS-ISSUE","ACCESS-ISSUE",
AI226="Projet OCM (ZTE, NOKIA, autres projets)","TRAVAUX OCM",
AI226="No root CAuse","No root cause",
AI226="ODU HS","TX ISSUE",
AI226="IP &amp; VLAN","TX ISSUE",
AI226="Warehouse HUAWEI","SPARE-ISSUE",
AI226="SPARE-HS","SPARE-ISSUE",
AI226="Power Telco","RAN ISSUE",AI226="no impacts","no impacts"
),"")</f>
        <v>No root cause</v>
      </c>
      <c r="AI226" s="85" t="s">
        <v>5912</v>
      </c>
      <c r="AJ226" s="57" t="str" cm="1">
        <f t="array" ref="AJ226">IFERROR(_xlfn.IFS(
AI226="MPR ISSUE","ACTIVE",
AI226="BSS Hardware Issue","ACTIVE",
AI226="Sites strategiques, MLL, Pylone, etc.","PASSIVE",
AI226="AKTIVCO DEFAUT GE &amp; POWER Cabinet","PASSIVE",
AI226="AKTIVCO Coupure ENEO &amp; Baisse de tension","PASSIVE",
AI226="Coupure ENEO &amp; Baisse de tension","PASSIVE",
AI226="Defaut GE &amp; POWER Cabinet","PASSIVE",
AI226="Sharing","PASSIVE",
AI226="Sites strategiques &amp; DataCenter","PASSIVE",
AI226="Exclu","Exclu",
AI226="SAT","ACTIVE",
AI226="SPARE-ISSUE","SPARE-ISSUE",
AI226="Fiber CAmtel","ACTIVE",
AI226="Fiber AOF","ACTIVE",
AI226="Projet OCM (HUAWEI)","PLANNED WORKS",
AI226="Projet OCM (NOKIA)","PLANNED WORKS",
AI226="ACCESS-ISSUE","ACCESS-ISSUE",
AI226="Projet OCM (ZTE, NOKIA, autres projets)","PLANNED WORKS",
AI226="No root CAuse","No root cause",
AI226="ODU HS","ACTIVE",
AI226="IP &amp; VLAN","ACTIVE",
AI226="Warehouse HUAWEI","SPARE-ISSUE",
AI226="SPARE-HS","SPARE-ISSUE",
AI226="Power Telco","ACTIVE", AI226="no impacts","no impacts"
),"")</f>
        <v>No root cause</v>
      </c>
      <c r="AK226" s="23" t="s">
        <v>5537</v>
      </c>
      <c r="AL226" s="23" t="str">
        <f t="shared" si="11"/>
        <v>NRD_140</v>
      </c>
      <c r="AN226" s="9" t="s">
        <v>5537</v>
      </c>
      <c r="AO226" s="23" t="str">
        <f>_xlfn.XLOOKUP(B226,'INCIDENT-05-03-2026'!E:E,'INCIDENT-05-03-2026'!F:F,"")</f>
        <v/>
      </c>
      <c r="AP226" s="7" t="s">
        <v>5537</v>
      </c>
      <c r="AQ226" s="6"/>
      <c r="AR226" s="7"/>
      <c r="AS226" s="3" t="str">
        <f>_xlfn.XLOOKUP(B226,'[3]tt num | region | site id'!$C:$C,'[3]tt num | region | site id'!$Q:$Q,"")</f>
        <v/>
      </c>
      <c r="AT226" s="24" t="str">
        <f>_xlfn.XLOOKUP(B226,'[4]Cells Huawei 03052026 12h'!$B:$B,'[4]Cells Huawei 03052026 12h'!$T:$T,"")</f>
        <v/>
      </c>
      <c r="AU226" s="24" t="str">
        <f>_xlfn.XLOOKUP(B226,'[5]cells down 02052026 8h50'!$B:$B,'[5]cells down 02052026 8h50'!$R:$R,"")</f>
        <v/>
      </c>
      <c r="AV226" s="24" t="str">
        <f>_xlfn.XLOOKUP(B226,'[5]cells down 02052026 13h50'!$B:$B,'[5]cells down 02052026 13h50'!$R:$R,"")</f>
        <v/>
      </c>
      <c r="AW226" s="24" t="str">
        <f>_xlfn.XLOOKUP(B226,'[5]cells down 02052026 13h50'!$B:$B,'[5]cells down 02052026 13h50'!$R:$R,"")</f>
        <v/>
      </c>
      <c r="AX226" s="24" t="str">
        <f>_xlfn.XLOOKUP(B226,'[6]cell downs 03052026 8h40 '!$B:$B,'[6]cell downs 03052026 8h40 '!$R:$R,"")</f>
        <v/>
      </c>
      <c r="AY226" s="24" t="str">
        <f>_xlfn.XLOOKUP(B226,'[7]ALL SITES DOWN'!$D:$D,'[7]ALL SITES DOWN'!$J:$J,"")</f>
        <v/>
      </c>
      <c r="AZ226" s="24" t="str">
        <f>_xlfn.XLOOKUP(B226,'[8]ALL SITES DOWN'!$D:$D,'[8]ALL SITES DOWN'!$J:$J,"")</f>
        <v/>
      </c>
      <c r="BA226" s="9" t="str">
        <f>_xlfn.XLOOKUP(B226,[9]sheet1!$AC:$AC,[9]sheet1!$AF:$AF,"")</f>
        <v/>
      </c>
      <c r="BB226" s="14" t="s">
        <v>5537</v>
      </c>
      <c r="BC226" s="14" t="s">
        <v>5537</v>
      </c>
      <c r="BD226" s="14" t="str">
        <f>_xlfn.XLOOKUP(B226,'[10]cell downs 18042026 17h'!$B:$B,'[10]cell downs 18042026 17h'!$B:$B,"")</f>
        <v/>
      </c>
      <c r="BE226" s="14" t="str">
        <f>_xlfn.XLOOKUP(B226,'[11]Cells Huawei 19042026 15h'!$B:$B,'[11]Cells Huawei 19042026 15h'!$B:$B,"")</f>
        <v/>
      </c>
      <c r="BF226" s="9" t="str">
        <f>_xlfn.XLOOKUP(B226,'[12]cells down 19042026 9H40'!$B:$B,'[12]cells down 19042026 9H40'!$B:$B,"")</f>
        <v/>
      </c>
      <c r="BG226" s="9" t="s">
        <v>5537</v>
      </c>
      <c r="BH226" s="9" t="s">
        <v>594</v>
      </c>
    </row>
    <row r="227" spans="1:60" s="9" customFormat="1" x14ac:dyDescent="0.3">
      <c r="A227" s="1" t="s">
        <v>983</v>
      </c>
      <c r="B227" s="8" t="s">
        <v>984</v>
      </c>
      <c r="C227" s="3" t="str">
        <f>_xlfn.XLOOKUP(B227,'[1]daily break down'!$D:$D,'[1]daily break down'!$E:$E,"")</f>
        <v>SUD-OUEST</v>
      </c>
      <c r="D227" s="1" t="s">
        <v>11</v>
      </c>
      <c r="E227" s="1" t="s">
        <v>12</v>
      </c>
      <c r="F227" s="3" t="s">
        <v>13</v>
      </c>
      <c r="G227" s="1" t="s">
        <v>983</v>
      </c>
      <c r="H227" s="41" t="str">
        <f>_xlfn.XLOOKUP(B227,[2]CALCULATION!$B:$B,[2]CALCULATION!$H:$H,"")</f>
        <v>NOKIA</v>
      </c>
      <c r="I227" s="34">
        <v>0</v>
      </c>
      <c r="J227" s="34">
        <v>0</v>
      </c>
      <c r="K227" s="34">
        <v>0</v>
      </c>
      <c r="L227" s="34">
        <v>0</v>
      </c>
      <c r="M227" s="34">
        <v>1.3376308738047311E-3</v>
      </c>
      <c r="N227" s="34">
        <v>0</v>
      </c>
      <c r="O227" s="34">
        <v>3.2573113968602393E-2</v>
      </c>
      <c r="P227" s="34">
        <v>0</v>
      </c>
      <c r="Q227" s="34">
        <v>0</v>
      </c>
      <c r="R227" s="34">
        <v>0</v>
      </c>
      <c r="S227" s="35">
        <v>0</v>
      </c>
      <c r="T227" s="35">
        <v>17403.285923414747</v>
      </c>
      <c r="U227" s="35">
        <v>0</v>
      </c>
      <c r="V227" s="35">
        <v>0</v>
      </c>
      <c r="W227" s="35">
        <v>0</v>
      </c>
      <c r="X227" s="35">
        <v>1.7470886018154681</v>
      </c>
      <c r="Y227" s="35">
        <v>2.1402093980876723E-3</v>
      </c>
      <c r="Z227" s="35">
        <v>0</v>
      </c>
      <c r="AA227" s="35">
        <v>4.7454078390465568</v>
      </c>
      <c r="AB227" s="35">
        <v>2.0233113518365515</v>
      </c>
      <c r="AC227" s="35">
        <v>0</v>
      </c>
      <c r="AD227" s="35">
        <v>1.3568927583874808</v>
      </c>
      <c r="AE227" s="58" t="s">
        <v>5603</v>
      </c>
      <c r="AF227" s="58"/>
      <c r="AG227" s="57" t="str" cm="1">
        <f t="array" ref="AG227">IFERROR(_xlfn.IFS(
AI227="MPR ISSUE","PDH",
AI227="BSS Hardware Issue","BSS",
AI227="Sites strategiques, MLL, Pylone, etc.","ENVTECH",
AI227="AKTIVCO DEFAUT GE &amp; POWER Cabinet","AKTIVCO",
AI227="AKTIVCO Coupure ENEO &amp; Baisse de tension","AKTIVCO GRID ONLY",
AI227="Coupure ENEO &amp; Baisse de tension","IHS GRID ONLY",
AI227="Defaut GE &amp; POWER Cabinet","IHS",
AI227="Sharing","Partners",
AI227="Sites strategiques &amp; DataCenter","SST &amp; DC",
AI227="Exclu","Exclu",
AI227="SAT","SAT",
AI227="SPARE-ISSUE","SPARE-ISSUE",
AI227="Fiber CAmtel","TRANS_FO_CAMTEL",
AI227="Fiber AOF","Fiber AOF",
AI227="Projet OCM (HUAWEI)","TRAVAUX-HUAWEI",
AI227="Projet OCM (NOKIA)","TRAVAUX-NOKIA",
AI227="ACCESS-ISSUE","ACCESS-ISSUE",
AI227="Projet OCM (ZTE, NOKIA, autres projets)","TRAVAUX OCM",
AI227="No root CAuse","No root cause",
AI227="ODU HS","PDH",
AI227="IP &amp; VLAN","PDH",
AI227="Warehouse HUAWEI","SPARE-ISSUE",
AI227="SPARE-HS","SPARE-ISSUE",
AI227="Power Telco","BSS",AI227="no impacts","no impacts"
),"")</f>
        <v>IHS</v>
      </c>
      <c r="AH227" s="57" t="str" cm="1">
        <f t="array" ref="AH227">IFERROR(_xlfn.IFS(
AI227="MPR ISSUE","TX ISSUE",
AI227="BSS Hardware Issue","RAN ISSUE",
AI227="Sites strategiques, MLL, Pylone, etc.","ENVTECH",
AI227="AKTIVCO DEFAUT GE &amp; POWER Cabinet","POWER ISSUE",
AI227="AKTIVCO Coupure ENEO &amp; Baisse de tension","POWER ISSUE",
AI227="Coupure ENEO &amp; Baisse de tension","POWER ISSUE",
AI227="Defaut GE &amp; POWER Cabinet","POWER ISSUE",
AI227="Sharing","POWER ISSUE",
AI227="Sites strategiques &amp; DataCenter","POWER ISSUE",
AI227="Exclu","Exclu",
AI227="SAT","TX ISSUE",
AI227="SPARE-ISSUE","SPARE-ISSUE",
AI227="Fiber CAmtel","TX ISSUE",
AI227="Fiber AOF","TX ISSUE",
AI227="Projet OCM (HUAWEI)","TRAVAUX-HUAWEI",
AI227="Projet OCM (NOKIA)","TRAVAUX -NOKIA",
AI227="ACCESS-ISSUE","ACCESS-ISSUE",
AI227="Projet OCM (ZTE, NOKIA, autres projets)","TRAVAUX OCM",
AI227="No root CAuse","No root cause",
AI227="ODU HS","TX ISSUE",
AI227="IP &amp; VLAN","TX ISSUE",
AI227="Warehouse HUAWEI","SPARE-ISSUE",
AI227="SPARE-HS","SPARE-ISSUE",
AI227="Power Telco","RAN ISSUE",AI227="no impacts","no impacts"
),"")</f>
        <v>POWER ISSUE</v>
      </c>
      <c r="AI227" s="85" t="s">
        <v>5330</v>
      </c>
      <c r="AJ227" s="57" t="str" cm="1">
        <f t="array" ref="AJ227">IFERROR(_xlfn.IFS(
AI227="MPR ISSUE","ACTIVE",
AI227="BSS Hardware Issue","ACTIVE",
AI227="Sites strategiques, MLL, Pylone, etc.","PASSIVE",
AI227="AKTIVCO DEFAUT GE &amp; POWER Cabinet","PASSIVE",
AI227="AKTIVCO Coupure ENEO &amp; Baisse de tension","PASSIVE",
AI227="Coupure ENEO &amp; Baisse de tension","PASSIVE",
AI227="Defaut GE &amp; POWER Cabinet","PASSIVE",
AI227="Sharing","PASSIVE",
AI227="Sites strategiques &amp; DataCenter","PASSIVE",
AI227="Exclu","Exclu",
AI227="SAT","ACTIVE",
AI227="SPARE-ISSUE","SPARE-ISSUE",
AI227="Fiber CAmtel","ACTIVE",
AI227="Fiber AOF","ACTIVE",
AI227="Projet OCM (HUAWEI)","PLANNED WORKS",
AI227="Projet OCM (NOKIA)","PLANNED WORKS",
AI227="ACCESS-ISSUE","ACCESS-ISSUE",
AI227="Projet OCM (ZTE, NOKIA, autres projets)","PLANNED WORKS",
AI227="No root CAuse","No root cause",
AI227="ODU HS","ACTIVE",
AI227="IP &amp; VLAN","ACTIVE",
AI227="Warehouse HUAWEI","SPARE-ISSUE",
AI227="SPARE-HS","SPARE-ISSUE",
AI227="Power Telco","ACTIVE", AI227="no impacts","no impacts"
),"")</f>
        <v>PASSIVE</v>
      </c>
      <c r="AK227" s="23" t="s">
        <v>5784</v>
      </c>
      <c r="AL227" s="23" t="str">
        <f t="shared" si="11"/>
        <v>SUO_017</v>
      </c>
      <c r="AN227" s="9" t="s">
        <v>5537</v>
      </c>
      <c r="AO227" s="23" t="str">
        <f>_xlfn.XLOOKUP(B227,'INCIDENT-05-03-2026'!E:E,'INCIDENT-05-03-2026'!F:F,"")</f>
        <v/>
      </c>
      <c r="AP227" s="7" t="s">
        <v>5537</v>
      </c>
      <c r="AQ227" s="6"/>
      <c r="AR227" s="7"/>
      <c r="AS227" s="3" t="str">
        <f>_xlfn.XLOOKUP(B227,'[3]tt num | region | site id'!$C:$C,'[3]tt num | region | site id'!$Q:$Q,"")</f>
        <v>(hourly IHS): 03/05/2026 20:28 1:40:28 No comm FME Brice is managing with level 0/Sani informed</v>
      </c>
      <c r="AT227" s="24" t="str">
        <f>_xlfn.XLOOKUP(B227,'[4]Cells Huawei 03052026 12h'!$B:$B,'[4]Cells Huawei 03052026 12h'!$T:$T,"")</f>
        <v/>
      </c>
      <c r="AU227" s="24" t="str">
        <f>_xlfn.XLOOKUP(B227,'[5]cells down 02052026 8h50'!$B:$B,'[5]cells down 02052026 8h50'!$R:$R,"")</f>
        <v/>
      </c>
      <c r="AV227" s="24" t="str">
        <f>_xlfn.XLOOKUP(B227,'[5]cells down 02052026 13h50'!$B:$B,'[5]cells down 02052026 13h50'!$R:$R,"")</f>
        <v/>
      </c>
      <c r="AW227" s="24" t="str">
        <f>_xlfn.XLOOKUP(B227,'[5]cells down 02052026 13h50'!$B:$B,'[5]cells down 02052026 13h50'!$R:$R,"")</f>
        <v/>
      </c>
      <c r="AX227" s="24" t="str">
        <f>_xlfn.XLOOKUP(B227,'[6]cell downs 03052026 8h40 '!$B:$B,'[6]cell downs 03052026 8h40 '!$R:$R,"")</f>
        <v/>
      </c>
      <c r="AY227" s="24" t="str">
        <f>_xlfn.XLOOKUP(B227,'[7]ALL SITES DOWN'!$D:$D,'[7]ALL SITES DOWN'!$J:$J,"")</f>
        <v/>
      </c>
      <c r="AZ227" s="24" t="str">
        <f>_xlfn.XLOOKUP(B227,'[8]ALL SITES DOWN'!$D:$D,'[8]ALL SITES DOWN'!$J:$J,"")</f>
        <v/>
      </c>
      <c r="BA227" s="9" t="str">
        <f>_xlfn.XLOOKUP(B227,[9]sheet1!$AC:$AC,[9]sheet1!$AF:$AF,"")</f>
        <v>(05/03/2026 ticket)..INC-20260503-00017107</v>
      </c>
      <c r="BB227" s="14" t="s">
        <v>5537</v>
      </c>
      <c r="BC227" s="14" t="s">
        <v>5537</v>
      </c>
      <c r="BD227" s="14" t="str">
        <f>_xlfn.XLOOKUP(B227,'[10]cell downs 18042026 17h'!$B:$B,'[10]cell downs 18042026 17h'!$B:$B,"")</f>
        <v/>
      </c>
      <c r="BE227" s="14" t="str">
        <f>_xlfn.XLOOKUP(B227,'[11]Cells Huawei 19042026 15h'!$B:$B,'[11]Cells Huawei 19042026 15h'!$B:$B,"")</f>
        <v/>
      </c>
      <c r="BF227" s="9" t="str">
        <f>_xlfn.XLOOKUP(B227,'[12]cells down 19042026 9H40'!$B:$B,'[12]cells down 19042026 9H40'!$B:$B,"")</f>
        <v/>
      </c>
      <c r="BG227" s="9" t="s">
        <v>984</v>
      </c>
      <c r="BH227" s="9" t="s">
        <v>12</v>
      </c>
    </row>
    <row r="228" spans="1:60" s="9" customFormat="1" x14ac:dyDescent="0.3">
      <c r="A228" s="1" t="s">
        <v>730</v>
      </c>
      <c r="B228" s="8" t="s">
        <v>731</v>
      </c>
      <c r="C228" s="3" t="str">
        <f>_xlfn.XLOOKUP(B228,'[1]daily break down'!$D:$D,'[1]daily break down'!$E:$E,"")</f>
        <v>NORD</v>
      </c>
      <c r="D228" s="1" t="s">
        <v>21</v>
      </c>
      <c r="E228" s="1" t="s">
        <v>36</v>
      </c>
      <c r="F228" s="3" t="s">
        <v>23</v>
      </c>
      <c r="G228" s="1" t="s">
        <v>732</v>
      </c>
      <c r="H228" s="40" t="str">
        <f>_xlfn.XLOOKUP(B228,[2]CALCULATION!$B:$B,[2]CALCULATION!$H:$H,"")</f>
        <v>Huawei</v>
      </c>
      <c r="I228" s="34">
        <v>7.7049856891331574</v>
      </c>
      <c r="J228" s="34">
        <v>3.9461002531154308</v>
      </c>
      <c r="K228" s="34">
        <v>1.9372640419138611</v>
      </c>
      <c r="L228" s="34">
        <v>1.1259998344904734</v>
      </c>
      <c r="M228" s="34">
        <v>0.46269543678820196</v>
      </c>
      <c r="N228" s="34">
        <v>0.31528851449492484</v>
      </c>
      <c r="O228" s="34">
        <v>0.30934943341523202</v>
      </c>
      <c r="P228" s="34">
        <v>2.2081432113984696</v>
      </c>
      <c r="Q228" s="34">
        <v>0.95077019002205854</v>
      </c>
      <c r="R228" s="34">
        <v>2.4147625937055017</v>
      </c>
      <c r="S228" s="35">
        <v>0.73516192824305915</v>
      </c>
      <c r="T228" s="35">
        <v>0.7656599121658062</v>
      </c>
      <c r="U228" s="35">
        <v>2.2558877160541391</v>
      </c>
      <c r="V228" s="35">
        <v>0.29998601729859914</v>
      </c>
      <c r="W228" s="35">
        <v>0.7656599121658062</v>
      </c>
      <c r="X228" s="35">
        <v>1.2810223352252783</v>
      </c>
      <c r="Y228" s="35">
        <v>1.8390105954633267</v>
      </c>
      <c r="Z228" s="35">
        <v>4.4314105692100911</v>
      </c>
      <c r="AA228" s="35">
        <v>1.1359253663936948</v>
      </c>
      <c r="AB228" s="35">
        <v>1.9528128835711691</v>
      </c>
      <c r="AC228" s="35">
        <v>0.99044141949407594</v>
      </c>
      <c r="AD228" s="35">
        <v>1.3342957141593401</v>
      </c>
      <c r="AE228" s="58" t="s">
        <v>5560</v>
      </c>
      <c r="AF228" s="58"/>
      <c r="AG228" s="57" t="str" cm="1">
        <f t="array" ref="AG228">IFERROR(_xlfn.IFS(
AI228="MPR ISSUE","PDH",
AI228="BSS Hardware Issue","BSS",
AI228="Sites strategiques, MLL, Pylone, etc.","ENVTECH",
AI228="AKTIVCO DEFAUT GE &amp; POWER Cabinet","AKTIVCO",
AI228="AKTIVCO Coupure ENEO &amp; Baisse de tension","AKTIVCO GRID ONLY",
AI228="Coupure ENEO &amp; Baisse de tension","IHS GRID ONLY",
AI228="Defaut GE &amp; POWER Cabinet","IHS",
AI228="Sharing","Partners",
AI228="Sites strategiques &amp; DataCenter","SST &amp; DC",
AI228="Exclu","Exclu",
AI228="SAT","SAT",
AI228="SPARE-ISSUE","SPARE-ISSUE",
AI228="Fiber CAmtel","TRANS_FO_CAMTEL",
AI228="Fiber AOF","Fiber AOF",
AI228="Projet OCM (HUAWEI)","TRAVAUX-HUAWEI",
AI228="Projet OCM (NOKIA)","TRAVAUX-NOKIA",
AI228="ACCESS-ISSUE","ACCESS-ISSUE",
AI228="Projet OCM (ZTE, NOKIA, autres projets)","TRAVAUX OCM",
AI228="No root CAuse","No root cause",
AI228="ODU HS","PDH",
AI228="IP &amp; VLAN","PDH",
AI228="Warehouse HUAWEI","SPARE-ISSUE",
AI228="SPARE-HS","SPARE-ISSUE",
AI228="Power Telco","BSS",AI228="no impacts","no impacts"
),"")</f>
        <v>No root cause</v>
      </c>
      <c r="AH228" s="57" t="str" cm="1">
        <f t="array" ref="AH228">IFERROR(_xlfn.IFS(
AI228="MPR ISSUE","TX ISSUE",
AI228="BSS Hardware Issue","RAN ISSUE",
AI228="Sites strategiques, MLL, Pylone, etc.","ENVTECH",
AI228="AKTIVCO DEFAUT GE &amp; POWER Cabinet","POWER ISSUE",
AI228="AKTIVCO Coupure ENEO &amp; Baisse de tension","POWER ISSUE",
AI228="Coupure ENEO &amp; Baisse de tension","POWER ISSUE",
AI228="Defaut GE &amp; POWER Cabinet","POWER ISSUE",
AI228="Sharing","POWER ISSUE",
AI228="Sites strategiques &amp; DataCenter","POWER ISSUE",
AI228="Exclu","Exclu",
AI228="SAT","TX ISSUE",
AI228="SPARE-ISSUE","SPARE-ISSUE",
AI228="Fiber CAmtel","TX ISSUE",
AI228="Fiber AOF","TX ISSUE",
AI228="Projet OCM (HUAWEI)","TRAVAUX-HUAWEI",
AI228="Projet OCM (NOKIA)","TRAVAUX -NOKIA",
AI228="ACCESS-ISSUE","ACCESS-ISSUE",
AI228="Projet OCM (ZTE, NOKIA, autres projets)","TRAVAUX OCM",
AI228="No root CAuse","No root cause",
AI228="ODU HS","TX ISSUE",
AI228="IP &amp; VLAN","TX ISSUE",
AI228="Warehouse HUAWEI","SPARE-ISSUE",
AI228="SPARE-HS","SPARE-ISSUE",
AI228="Power Telco","RAN ISSUE",AI228="no impacts","no impacts"
),"")</f>
        <v>No root cause</v>
      </c>
      <c r="AI228" s="85" t="s">
        <v>5912</v>
      </c>
      <c r="AJ228" s="57" t="str" cm="1">
        <f t="array" ref="AJ228">IFERROR(_xlfn.IFS(
AI228="MPR ISSUE","ACTIVE",
AI228="BSS Hardware Issue","ACTIVE",
AI228="Sites strategiques, MLL, Pylone, etc.","PASSIVE",
AI228="AKTIVCO DEFAUT GE &amp; POWER Cabinet","PASSIVE",
AI228="AKTIVCO Coupure ENEO &amp; Baisse de tension","PASSIVE",
AI228="Coupure ENEO &amp; Baisse de tension","PASSIVE",
AI228="Defaut GE &amp; POWER Cabinet","PASSIVE",
AI228="Sharing","PASSIVE",
AI228="Sites strategiques &amp; DataCenter","PASSIVE",
AI228="Exclu","Exclu",
AI228="SAT","ACTIVE",
AI228="SPARE-ISSUE","SPARE-ISSUE",
AI228="Fiber CAmtel","ACTIVE",
AI228="Fiber AOF","ACTIVE",
AI228="Projet OCM (HUAWEI)","PLANNED WORKS",
AI228="Projet OCM (NOKIA)","PLANNED WORKS",
AI228="ACCESS-ISSUE","ACCESS-ISSUE",
AI228="Projet OCM (ZTE, NOKIA, autres projets)","PLANNED WORKS",
AI228="No root CAuse","No root cause",
AI228="ODU HS","ACTIVE",
AI228="IP &amp; VLAN","ACTIVE",
AI228="Warehouse HUAWEI","SPARE-ISSUE",
AI228="SPARE-HS","SPARE-ISSUE",
AI228="Power Telco","ACTIVE", AI228="no impacts","no impacts"
),"")</f>
        <v>No root cause</v>
      </c>
      <c r="AK228" s="23" t="s">
        <v>5537</v>
      </c>
      <c r="AL228" s="23" t="str">
        <f t="shared" si="11"/>
        <v>NRD_134</v>
      </c>
      <c r="AN228" s="9" t="s">
        <v>5537</v>
      </c>
      <c r="AO228" s="23" t="str">
        <f>_xlfn.XLOOKUP(B228,'INCIDENT-05-03-2026'!E:E,'INCIDENT-05-03-2026'!F:F,"")</f>
        <v/>
      </c>
      <c r="AP228" s="7" t="s">
        <v>5537</v>
      </c>
      <c r="AQ228" s="6"/>
      <c r="AR228" s="7"/>
      <c r="AS228" s="3" t="str">
        <f>_xlfn.XLOOKUP(B228,'[3]tt num | region | site id'!$C:$C,'[3]tt num | region | site id'!$Q:$Q,"")</f>
        <v/>
      </c>
      <c r="AT228" s="24" t="str">
        <f>_xlfn.XLOOKUP(B228,'[4]Cells Huawei 03052026 12h'!$B:$B,'[4]Cells Huawei 03052026 12h'!$T:$T,"")</f>
        <v/>
      </c>
      <c r="AU228" s="24" t="str">
        <f>_xlfn.XLOOKUP(B228,'[5]cells down 02052026 8h50'!$B:$B,'[5]cells down 02052026 8h50'!$R:$R,"")</f>
        <v/>
      </c>
      <c r="AV228" s="24" t="str">
        <f>_xlfn.XLOOKUP(B228,'[5]cells down 02052026 13h50'!$B:$B,'[5]cells down 02052026 13h50'!$R:$R,"")</f>
        <v/>
      </c>
      <c r="AW228" s="24" t="str">
        <f>_xlfn.XLOOKUP(B228,'[5]cells down 02052026 13h50'!$B:$B,'[5]cells down 02052026 13h50'!$R:$R,"")</f>
        <v/>
      </c>
      <c r="AX228" s="24" t="str">
        <f>_xlfn.XLOOKUP(B228,'[6]cell downs 03052026 8h40 '!$B:$B,'[6]cell downs 03052026 8h40 '!$R:$R,"")</f>
        <v/>
      </c>
      <c r="AY228" s="24" t="str">
        <f>_xlfn.XLOOKUP(B228,'[7]ALL SITES DOWN'!$D:$D,'[7]ALL SITES DOWN'!$J:$J,"")</f>
        <v/>
      </c>
      <c r="AZ228" s="24" t="str">
        <f>_xlfn.XLOOKUP(B228,'[8]ALL SITES DOWN'!$D:$D,'[8]ALL SITES DOWN'!$J:$J,"")</f>
        <v/>
      </c>
      <c r="BA228" s="9" t="str">
        <f>_xlfn.XLOOKUP(B228,[9]sheet1!$AC:$AC,[9]sheet1!$AF:$AF,"")</f>
        <v/>
      </c>
      <c r="BB228" s="14" t="s">
        <v>5537</v>
      </c>
      <c r="BC228" s="14" t="s">
        <v>5537</v>
      </c>
      <c r="BD228" s="14" t="str">
        <f>_xlfn.XLOOKUP(B228,'[10]cell downs 18042026 17h'!$B:$B,'[10]cell downs 18042026 17h'!$B:$B,"")</f>
        <v/>
      </c>
      <c r="BE228" s="14" t="str">
        <f>_xlfn.XLOOKUP(B228,'[11]Cells Huawei 19042026 15h'!$B:$B,'[11]Cells Huawei 19042026 15h'!$B:$B,"")</f>
        <v/>
      </c>
      <c r="BF228" s="9" t="str">
        <f>_xlfn.XLOOKUP(B228,'[12]cells down 19042026 9H40'!$B:$B,'[12]cells down 19042026 9H40'!$B:$B,"")</f>
        <v/>
      </c>
      <c r="BG228" s="9" t="s">
        <v>5537</v>
      </c>
      <c r="BH228" s="9" t="s">
        <v>12</v>
      </c>
    </row>
    <row r="229" spans="1:60" s="9" customFormat="1" x14ac:dyDescent="0.3">
      <c r="A229" s="1" t="s">
        <v>3765</v>
      </c>
      <c r="B229" s="8" t="s">
        <v>3766</v>
      </c>
      <c r="C229" s="3" t="str">
        <f>_xlfn.XLOOKUP(B229,'[1]daily break down'!$D:$D,'[1]daily break down'!$E:$E,"")</f>
        <v>Garoua</v>
      </c>
      <c r="D229" s="1" t="s">
        <v>21</v>
      </c>
      <c r="E229" s="1" t="s">
        <v>22</v>
      </c>
      <c r="F229" s="3" t="s">
        <v>23</v>
      </c>
      <c r="G229" s="1" t="s">
        <v>24</v>
      </c>
      <c r="H229" s="40" t="str">
        <f>_xlfn.XLOOKUP(B229,[2]CALCULATION!$B:$B,[2]CALCULATION!$H:$H,"")</f>
        <v>Huawei</v>
      </c>
      <c r="I229" s="34">
        <v>0</v>
      </c>
      <c r="J229" s="34">
        <v>0</v>
      </c>
      <c r="K229" s="34">
        <v>0</v>
      </c>
      <c r="L229" s="34">
        <v>1.5567526460122192</v>
      </c>
      <c r="M229" s="34">
        <v>0</v>
      </c>
      <c r="N229" s="34">
        <v>8.1223086866819045</v>
      </c>
      <c r="O229" s="34">
        <v>4.1915109307627993</v>
      </c>
      <c r="P229" s="34">
        <v>0</v>
      </c>
      <c r="Q229" s="34">
        <v>0.86669563083385415</v>
      </c>
      <c r="R229" s="34">
        <v>0</v>
      </c>
      <c r="S229" s="35">
        <v>1.4492071237583217</v>
      </c>
      <c r="T229" s="35">
        <v>0.3333376137521295</v>
      </c>
      <c r="U229" s="35">
        <v>0</v>
      </c>
      <c r="V229" s="35">
        <v>1.9723991461991308</v>
      </c>
      <c r="W229" s="35">
        <v>0.3333376137521295</v>
      </c>
      <c r="X229" s="35">
        <v>0</v>
      </c>
      <c r="Y229" s="35">
        <v>0</v>
      </c>
      <c r="Z229" s="35">
        <v>0.55966475759988354</v>
      </c>
      <c r="AA229" s="35">
        <v>2.2106518950157668</v>
      </c>
      <c r="AB229" s="35">
        <v>2.8304045921437821</v>
      </c>
      <c r="AC229" s="35">
        <v>0.1188461302742374</v>
      </c>
      <c r="AD229" s="35">
        <v>1.3278572508867601</v>
      </c>
      <c r="AE229" s="58" t="s">
        <v>5560</v>
      </c>
      <c r="AF229" s="58"/>
      <c r="AG229" s="57" t="str" cm="1">
        <f t="array" ref="AG229">IFERROR(_xlfn.IFS(
AI229="MPR ISSUE","PDH",
AI229="BSS Hardware Issue","BSS",
AI229="Sites strategiques, MLL, Pylone, etc.","ENVTECH",
AI229="AKTIVCO DEFAUT GE &amp; POWER Cabinet","AKTIVCO",
AI229="AKTIVCO Coupure ENEO &amp; Baisse de tension","AKTIVCO GRID ONLY",
AI229="Coupure ENEO &amp; Baisse de tension","IHS GRID ONLY",
AI229="Defaut GE &amp; POWER Cabinet","IHS",
AI229="Sharing","Partners",
AI229="Sites strategiques &amp; DataCenter","SST &amp; DC",
AI229="Exclu","Exclu",
AI229="SAT","SAT",
AI229="SPARE-ISSUE","SPARE-ISSUE",
AI229="Fiber CAmtel","TRANS_FO_CAMTEL",
AI229="Fiber AOF","Fiber AOF",
AI229="Projet OCM (HUAWEI)","TRAVAUX-HUAWEI",
AI229="Projet OCM (NOKIA)","TRAVAUX-NOKIA",
AI229="ACCESS-ISSUE","ACCESS-ISSUE",
AI229="Projet OCM (ZTE, NOKIA, autres projets)","TRAVAUX OCM",
AI229="No root CAuse","No root cause",
AI229="ODU HS","PDH",
AI229="IP &amp; VLAN","PDH",
AI229="Warehouse HUAWEI","SPARE-ISSUE",
AI229="SPARE-HS","SPARE-ISSUE",
AI229="Power Telco","BSS",AI229="no impacts","no impacts"
),"")</f>
        <v>No root cause</v>
      </c>
      <c r="AH229" s="57" t="str" cm="1">
        <f t="array" ref="AH229">IFERROR(_xlfn.IFS(
AI229="MPR ISSUE","TX ISSUE",
AI229="BSS Hardware Issue","RAN ISSUE",
AI229="Sites strategiques, MLL, Pylone, etc.","ENVTECH",
AI229="AKTIVCO DEFAUT GE &amp; POWER Cabinet","POWER ISSUE",
AI229="AKTIVCO Coupure ENEO &amp; Baisse de tension","POWER ISSUE",
AI229="Coupure ENEO &amp; Baisse de tension","POWER ISSUE",
AI229="Defaut GE &amp; POWER Cabinet","POWER ISSUE",
AI229="Sharing","POWER ISSUE",
AI229="Sites strategiques &amp; DataCenter","POWER ISSUE",
AI229="Exclu","Exclu",
AI229="SAT","TX ISSUE",
AI229="SPARE-ISSUE","SPARE-ISSUE",
AI229="Fiber CAmtel","TX ISSUE",
AI229="Fiber AOF","TX ISSUE",
AI229="Projet OCM (HUAWEI)","TRAVAUX-HUAWEI",
AI229="Projet OCM (NOKIA)","TRAVAUX -NOKIA",
AI229="ACCESS-ISSUE","ACCESS-ISSUE",
AI229="Projet OCM (ZTE, NOKIA, autres projets)","TRAVAUX OCM",
AI229="No root CAuse","No root cause",
AI229="ODU HS","TX ISSUE",
AI229="IP &amp; VLAN","TX ISSUE",
AI229="Warehouse HUAWEI","SPARE-ISSUE",
AI229="SPARE-HS","SPARE-ISSUE",
AI229="Power Telco","RAN ISSUE",AI229="no impacts","no impacts"
),"")</f>
        <v>No root cause</v>
      </c>
      <c r="AI229" s="85" t="s">
        <v>5912</v>
      </c>
      <c r="AJ229" s="57" t="str" cm="1">
        <f t="array" ref="AJ229">IFERROR(_xlfn.IFS(
AI229="MPR ISSUE","ACTIVE",
AI229="BSS Hardware Issue","ACTIVE",
AI229="Sites strategiques, MLL, Pylone, etc.","PASSIVE",
AI229="AKTIVCO DEFAUT GE &amp; POWER Cabinet","PASSIVE",
AI229="AKTIVCO Coupure ENEO &amp; Baisse de tension","PASSIVE",
AI229="Coupure ENEO &amp; Baisse de tension","PASSIVE",
AI229="Defaut GE &amp; POWER Cabinet","PASSIVE",
AI229="Sharing","PASSIVE",
AI229="Sites strategiques &amp; DataCenter","PASSIVE",
AI229="Exclu","Exclu",
AI229="SAT","ACTIVE",
AI229="SPARE-ISSUE","SPARE-ISSUE",
AI229="Fiber CAmtel","ACTIVE",
AI229="Fiber AOF","ACTIVE",
AI229="Projet OCM (HUAWEI)","PLANNED WORKS",
AI229="Projet OCM (NOKIA)","PLANNED WORKS",
AI229="ACCESS-ISSUE","ACCESS-ISSUE",
AI229="Projet OCM (ZTE, NOKIA, autres projets)","PLANNED WORKS",
AI229="No root CAuse","No root cause",
AI229="ODU HS","ACTIVE",
AI229="IP &amp; VLAN","ACTIVE",
AI229="Warehouse HUAWEI","SPARE-ISSUE",
AI229="SPARE-HS","SPARE-ISSUE",
AI229="Power Telco","ACTIVE", AI229="no impacts","no impacts"
),"")</f>
        <v>No root cause</v>
      </c>
      <c r="AK229" s="23" t="s">
        <v>5707</v>
      </c>
      <c r="AL229" s="23" t="str">
        <f t="shared" si="11"/>
        <v>NRD_174</v>
      </c>
      <c r="AN229" s="9" t="s">
        <v>5537</v>
      </c>
      <c r="AO229" s="23" t="str">
        <f>_xlfn.XLOOKUP(B229,'INCIDENT-05-03-2026'!E:E,'INCIDENT-05-03-2026'!F:F,"")</f>
        <v/>
      </c>
      <c r="AP229" s="7" t="s">
        <v>5537</v>
      </c>
      <c r="AQ229" s="6"/>
      <c r="AR229" s="7"/>
      <c r="AS229" s="3" t="str">
        <f>_xlfn.XLOOKUP(B229,'[3]tt num | region | site id'!$C:$C,'[3]tt num | region | site id'!$Q:$Q,"")</f>
        <v/>
      </c>
      <c r="AT229" s="24" t="str">
        <f>_xlfn.XLOOKUP(B229,'[4]Cells Huawei 03052026 12h'!$B:$B,'[4]Cells Huawei 03052026 12h'!$T:$T,"")</f>
        <v/>
      </c>
      <c r="AU229" s="24" t="str">
        <f>_xlfn.XLOOKUP(B229,'[5]cells down 02052026 8h50'!$B:$B,'[5]cells down 02052026 8h50'!$R:$R,"")</f>
        <v/>
      </c>
      <c r="AV229" s="24" t="str">
        <f>_xlfn.XLOOKUP(B229,'[5]cells down 02052026 13h50'!$B:$B,'[5]cells down 02052026 13h50'!$R:$R,"")</f>
        <v/>
      </c>
      <c r="AW229" s="24" t="str">
        <f>_xlfn.XLOOKUP(B229,'[5]cells down 02052026 13h50'!$B:$B,'[5]cells down 02052026 13h50'!$R:$R,"")</f>
        <v/>
      </c>
      <c r="AX229" s="24" t="str">
        <f>_xlfn.XLOOKUP(B229,'[6]cell downs 03052026 8h40 '!$B:$B,'[6]cell downs 03052026 8h40 '!$R:$R,"")</f>
        <v/>
      </c>
      <c r="AY229" s="24" t="str">
        <f>_xlfn.XLOOKUP(B229,'[7]ALL SITES DOWN'!$D:$D,'[7]ALL SITES DOWN'!$J:$J,"")</f>
        <v>(05/03/2026 com ran 17h): Power status check Ongoing</v>
      </c>
      <c r="AZ229" s="24" t="str">
        <f>_xlfn.XLOOKUP(B229,'[8]ALL SITES DOWN'!$D:$D,'[8]ALL SITES DOWN'!$J:$J,"")</f>
        <v/>
      </c>
      <c r="BA229" s="9" t="str">
        <f>_xlfn.XLOOKUP(B229,[9]sheet1!$AC:$AC,[9]sheet1!$AF:$AF,"")</f>
        <v/>
      </c>
      <c r="BB229" s="14" t="s">
        <v>5537</v>
      </c>
      <c r="BC229" s="14" t="s">
        <v>5537</v>
      </c>
      <c r="BD229" s="14" t="str">
        <f>_xlfn.XLOOKUP(B229,'[10]cell downs 18042026 17h'!$B:$B,'[10]cell downs 18042026 17h'!$B:$B,"")</f>
        <v/>
      </c>
      <c r="BE229" s="14" t="str">
        <f>_xlfn.XLOOKUP(B229,'[11]Cells Huawei 19042026 15h'!$B:$B,'[11]Cells Huawei 19042026 15h'!$B:$B,"")</f>
        <v/>
      </c>
      <c r="BF229" s="9" t="str">
        <f>_xlfn.XLOOKUP(B229,'[12]cells down 19042026 9H40'!$B:$B,'[12]cells down 19042026 9H40'!$B:$B,"")</f>
        <v/>
      </c>
      <c r="BG229" s="9" t="s">
        <v>5537</v>
      </c>
      <c r="BH229" s="9" t="s">
        <v>5537</v>
      </c>
    </row>
    <row r="230" spans="1:60" s="9" customFormat="1" x14ac:dyDescent="0.3">
      <c r="A230" s="1" t="s">
        <v>446</v>
      </c>
      <c r="B230" s="1" t="s">
        <v>447</v>
      </c>
      <c r="C230" s="3" t="str">
        <f>_xlfn.XLOOKUP(B230,'[1]daily break down'!$D:$D,'[1]daily break down'!$E:$E,"")</f>
        <v>Douala</v>
      </c>
      <c r="D230" s="1" t="s">
        <v>21</v>
      </c>
      <c r="E230" s="1" t="s">
        <v>36</v>
      </c>
      <c r="F230" s="3" t="s">
        <v>31</v>
      </c>
      <c r="G230" s="1" t="s">
        <v>32</v>
      </c>
      <c r="H230" s="42" t="str">
        <f>_xlfn.XLOOKUP(B230,[2]CALCULATION!$B:$B,[2]CALCULATION!$H:$H,"")</f>
        <v>ZTE</v>
      </c>
      <c r="I230" s="34">
        <v>0</v>
      </c>
      <c r="J230" s="34">
        <v>15.50000285361253</v>
      </c>
      <c r="K230" s="34">
        <v>0.51473819531836373</v>
      </c>
      <c r="L230" s="34">
        <v>6.3923060898945003</v>
      </c>
      <c r="M230" s="34">
        <v>4.8259403366692055</v>
      </c>
      <c r="N230" s="34">
        <v>1.5268075495173123</v>
      </c>
      <c r="O230" s="34">
        <v>7.0341548883809448</v>
      </c>
      <c r="P230" s="34">
        <v>9.0129568276960228</v>
      </c>
      <c r="Q230" s="34">
        <v>4.5100097593548547</v>
      </c>
      <c r="R230" s="34">
        <v>4.5423447563442938</v>
      </c>
      <c r="S230" s="35">
        <v>3.5265122006203766</v>
      </c>
      <c r="T230" s="35">
        <v>0</v>
      </c>
      <c r="U230" s="35">
        <v>0.51505922672807647</v>
      </c>
      <c r="V230" s="35">
        <v>0.52415511666994841</v>
      </c>
      <c r="W230" s="35">
        <v>0</v>
      </c>
      <c r="X230" s="35">
        <v>2.9866800501094359</v>
      </c>
      <c r="Y230" s="35">
        <v>0.8926813399422997</v>
      </c>
      <c r="Z230" s="35">
        <v>3.482798423664438</v>
      </c>
      <c r="AA230" s="35">
        <v>0.28950797133596312</v>
      </c>
      <c r="AB230" s="35">
        <v>0.35541428236278094</v>
      </c>
      <c r="AC230" s="35">
        <v>2.2161810767685157</v>
      </c>
      <c r="AD230" s="35">
        <v>1.3163714604503585</v>
      </c>
      <c r="AE230" s="58" t="s">
        <v>5560</v>
      </c>
      <c r="AF230" s="58"/>
      <c r="AG230" s="57" t="str" cm="1">
        <f t="array" ref="AG230">IFERROR(_xlfn.IFS(
AI230="MPR ISSUE","PDH",
AI230="BSS Hardware Issue","BSS",
AI230="Sites strategiques, MLL, Pylone, etc.","ENVTECH",
AI230="AKTIVCO DEFAUT GE &amp; POWER Cabinet","AKTIVCO",
AI230="AKTIVCO Coupure ENEO &amp; Baisse de tension","AKTIVCO GRID ONLY",
AI230="Coupure ENEO &amp; Baisse de tension","IHS GRID ONLY",
AI230="Defaut GE &amp; POWER Cabinet","IHS",
AI230="Sharing","Partners",
AI230="Sites strategiques &amp; DataCenter","SST &amp; DC",
AI230="Exclu","Exclu",
AI230="SAT","SAT",
AI230="SPARE-ISSUE","SPARE-ISSUE",
AI230="Fiber CAmtel","TRANS_FO_CAMTEL",
AI230="Fiber AOF","Fiber AOF",
AI230="Projet OCM (HUAWEI)","TRAVAUX-HUAWEI",
AI230="Projet OCM (NOKIA)","TRAVAUX-NOKIA",
AI230="ACCESS-ISSUE","ACCESS-ISSUE",
AI230="Projet OCM (ZTE, NOKIA, autres projets)","TRAVAUX OCM",
AI230="No root CAuse","No root cause",
AI230="ODU HS","PDH",
AI230="IP &amp; VLAN","PDH",
AI230="Warehouse HUAWEI","SPARE-ISSUE",
AI230="SPARE-HS","SPARE-ISSUE",
AI230="Power Telco","BSS",AI230="no impacts","no impacts"
),"")</f>
        <v>No root cause</v>
      </c>
      <c r="AH230" s="57" t="str" cm="1">
        <f t="array" ref="AH230">IFERROR(_xlfn.IFS(
AI230="MPR ISSUE","TX ISSUE",
AI230="BSS Hardware Issue","RAN ISSUE",
AI230="Sites strategiques, MLL, Pylone, etc.","ENVTECH",
AI230="AKTIVCO DEFAUT GE &amp; POWER Cabinet","POWER ISSUE",
AI230="AKTIVCO Coupure ENEO &amp; Baisse de tension","POWER ISSUE",
AI230="Coupure ENEO &amp; Baisse de tension","POWER ISSUE",
AI230="Defaut GE &amp; POWER Cabinet","POWER ISSUE",
AI230="Sharing","POWER ISSUE",
AI230="Sites strategiques &amp; DataCenter","POWER ISSUE",
AI230="Exclu","Exclu",
AI230="SAT","TX ISSUE",
AI230="SPARE-ISSUE","SPARE-ISSUE",
AI230="Fiber CAmtel","TX ISSUE",
AI230="Fiber AOF","TX ISSUE",
AI230="Projet OCM (HUAWEI)","TRAVAUX-HUAWEI",
AI230="Projet OCM (NOKIA)","TRAVAUX -NOKIA",
AI230="ACCESS-ISSUE","ACCESS-ISSUE",
AI230="Projet OCM (ZTE, NOKIA, autres projets)","TRAVAUX OCM",
AI230="No root CAuse","No root cause",
AI230="ODU HS","TX ISSUE",
AI230="IP &amp; VLAN","TX ISSUE",
AI230="Warehouse HUAWEI","SPARE-ISSUE",
AI230="SPARE-HS","SPARE-ISSUE",
AI230="Power Telco","RAN ISSUE",AI230="no impacts","no impacts"
),"")</f>
        <v>No root cause</v>
      </c>
      <c r="AI230" s="85" t="s">
        <v>5912</v>
      </c>
      <c r="AJ230" s="57" t="str" cm="1">
        <f t="array" ref="AJ230">IFERROR(_xlfn.IFS(
AI230="MPR ISSUE","ACTIVE",
AI230="BSS Hardware Issue","ACTIVE",
AI230="Sites strategiques, MLL, Pylone, etc.","PASSIVE",
AI230="AKTIVCO DEFAUT GE &amp; POWER Cabinet","PASSIVE",
AI230="AKTIVCO Coupure ENEO &amp; Baisse de tension","PASSIVE",
AI230="Coupure ENEO &amp; Baisse de tension","PASSIVE",
AI230="Defaut GE &amp; POWER Cabinet","PASSIVE",
AI230="Sharing","PASSIVE",
AI230="Sites strategiques &amp; DataCenter","PASSIVE",
AI230="Exclu","Exclu",
AI230="SAT","ACTIVE",
AI230="SPARE-ISSUE","SPARE-ISSUE",
AI230="Fiber CAmtel","ACTIVE",
AI230="Fiber AOF","ACTIVE",
AI230="Projet OCM (HUAWEI)","PLANNED WORKS",
AI230="Projet OCM (NOKIA)","PLANNED WORKS",
AI230="ACCESS-ISSUE","ACCESS-ISSUE",
AI230="Projet OCM (ZTE, NOKIA, autres projets)","PLANNED WORKS",
AI230="No root CAuse","No root cause",
AI230="ODU HS","ACTIVE",
AI230="IP &amp; VLAN","ACTIVE",
AI230="Warehouse HUAWEI","SPARE-ISSUE",
AI230="SPARE-HS","SPARE-ISSUE",
AI230="Power Telco","ACTIVE", AI230="no impacts","no impacts"
),"")</f>
        <v>No root cause</v>
      </c>
      <c r="AK230" s="23" t="s">
        <v>5537</v>
      </c>
      <c r="AL230" s="23" t="str">
        <f t="shared" si="11"/>
        <v>LIT_610</v>
      </c>
      <c r="AN230" s="9" t="s">
        <v>5537</v>
      </c>
      <c r="AO230" s="23" t="str">
        <f>_xlfn.XLOOKUP(B230,'INCIDENT-05-03-2026'!E:E,'INCIDENT-05-03-2026'!F:F,"")</f>
        <v/>
      </c>
      <c r="AP230" s="7" t="s">
        <v>5537</v>
      </c>
      <c r="AQ230" s="6"/>
      <c r="AR230" s="7"/>
      <c r="AS230" s="3" t="str">
        <f>_xlfn.XLOOKUP(B230,'[3]tt num | region | site id'!$C:$C,'[3]tt num | region | site id'!$Q:$Q,"")</f>
        <v/>
      </c>
      <c r="AT230" s="24" t="str">
        <f>_xlfn.XLOOKUP(B230,'[4]Cells Huawei 03052026 12h'!$B:$B,'[4]Cells Huawei 03052026 12h'!$T:$T,"")</f>
        <v/>
      </c>
      <c r="AU230" s="24" t="str">
        <f>_xlfn.XLOOKUP(B230,'[5]cells down 02052026 8h50'!$B:$B,'[5]cells down 02052026 8h50'!$R:$R,"")</f>
        <v/>
      </c>
      <c r="AV230" s="24" t="str">
        <f>_xlfn.XLOOKUP(B230,'[5]cells down 02052026 13h50'!$B:$B,'[5]cells down 02052026 13h50'!$R:$R,"")</f>
        <v/>
      </c>
      <c r="AW230" s="24" t="str">
        <f>_xlfn.XLOOKUP(B230,'[5]cells down 02052026 13h50'!$B:$B,'[5]cells down 02052026 13h50'!$R:$R,"")</f>
        <v/>
      </c>
      <c r="AX230" s="24" t="str">
        <f>_xlfn.XLOOKUP(B230,'[6]cell downs 03052026 8h40 '!$B:$B,'[6]cell downs 03052026 8h40 '!$R:$R,"")</f>
        <v/>
      </c>
      <c r="AY230" s="24" t="str">
        <f>_xlfn.XLOOKUP(B230,'[7]ALL SITES DOWN'!$D:$D,'[7]ALL SITES DOWN'!$J:$J,"")</f>
        <v/>
      </c>
      <c r="AZ230" s="24" t="str">
        <f>_xlfn.XLOOKUP(B230,'[8]ALL SITES DOWN'!$D:$D,'[8]ALL SITES DOWN'!$J:$J,"")</f>
        <v/>
      </c>
      <c r="BA230" s="9" t="str">
        <f>_xlfn.XLOOKUP(B230,[9]sheet1!$AC:$AC,[9]sheet1!$AF:$AF,"")</f>
        <v/>
      </c>
      <c r="BB230" s="14" t="s">
        <v>5537</v>
      </c>
      <c r="BC230" s="14" t="s">
        <v>5537</v>
      </c>
      <c r="BD230" s="14" t="str">
        <f>_xlfn.XLOOKUP(B230,'[10]cell downs 18042026 17h'!$B:$B,'[10]cell downs 18042026 17h'!$B:$B,"")</f>
        <v/>
      </c>
      <c r="BE230" s="14" t="str">
        <f>_xlfn.XLOOKUP(B230,'[11]Cells Huawei 19042026 15h'!$B:$B,'[11]Cells Huawei 19042026 15h'!$B:$B,"")</f>
        <v/>
      </c>
      <c r="BF230" s="9" t="str">
        <f>_xlfn.XLOOKUP(B230,'[12]cells down 19042026 9H40'!$B:$B,'[12]cells down 19042026 9H40'!$B:$B,"")</f>
        <v/>
      </c>
      <c r="BG230" s="9" t="s">
        <v>5537</v>
      </c>
      <c r="BH230" s="9" t="s">
        <v>12</v>
      </c>
    </row>
    <row r="231" spans="1:60" s="9" customFormat="1" x14ac:dyDescent="0.3">
      <c r="A231" s="1" t="s">
        <v>380</v>
      </c>
      <c r="B231" s="8" t="s">
        <v>381</v>
      </c>
      <c r="C231" s="3" t="str">
        <f>_xlfn.XLOOKUP(B231,'[1]daily break down'!$D:$D,'[1]daily break down'!$E:$E,"")</f>
        <v>Yaounde</v>
      </c>
      <c r="D231" s="1"/>
      <c r="E231" s="1"/>
      <c r="F231" s="3" t="s">
        <v>37</v>
      </c>
      <c r="G231" s="1" t="s">
        <v>38</v>
      </c>
      <c r="H231" s="42" t="str">
        <f>_xlfn.XLOOKUP(B231,[2]CALCULATION!$B:$B,[2]CALCULATION!$H:$H,"")</f>
        <v>ZTE</v>
      </c>
      <c r="I231" s="34">
        <v>0</v>
      </c>
      <c r="J231" s="34">
        <v>0</v>
      </c>
      <c r="K231" s="34">
        <v>0</v>
      </c>
      <c r="L231" s="34">
        <v>0</v>
      </c>
      <c r="M231" s="34">
        <v>2.3434222804359179</v>
      </c>
      <c r="N231" s="34">
        <v>0</v>
      </c>
      <c r="O231" s="34">
        <v>0</v>
      </c>
      <c r="P231" s="34">
        <v>0.20583463886106595</v>
      </c>
      <c r="Q231" s="34">
        <v>0</v>
      </c>
      <c r="R231" s="34">
        <v>0</v>
      </c>
      <c r="S231" s="35">
        <v>1.3911361087568404E-2</v>
      </c>
      <c r="T231" s="35">
        <v>0</v>
      </c>
      <c r="U231" s="35">
        <v>0</v>
      </c>
      <c r="V231" s="35">
        <v>0</v>
      </c>
      <c r="W231" s="35">
        <v>0</v>
      </c>
      <c r="X231" s="35">
        <v>0</v>
      </c>
      <c r="Y231" s="35">
        <v>1.2089686188229989</v>
      </c>
      <c r="Z231" s="35">
        <v>0</v>
      </c>
      <c r="AA231" s="35">
        <v>1.1442933707420595</v>
      </c>
      <c r="AB231" s="35">
        <v>0.97157195752623915</v>
      </c>
      <c r="AC231" s="35">
        <v>1.5735911654814199</v>
      </c>
      <c r="AD231" s="35">
        <v>1.3101826882742205</v>
      </c>
      <c r="AE231" s="58" t="s">
        <v>5560</v>
      </c>
      <c r="AF231" s="58"/>
      <c r="AG231" s="57" t="str" cm="1">
        <f t="array" ref="AG231">IFERROR(_xlfn.IFS(
AI231="MPR ISSUE","PDH",
AI231="BSS Hardware Issue","BSS",
AI231="Sites strategiques, MLL, Pylone, etc.","ENVTECH",
AI231="AKTIVCO DEFAUT GE &amp; POWER Cabinet","AKTIVCO",
AI231="AKTIVCO Coupure ENEO &amp; Baisse de tension","AKTIVCO GRID ONLY",
AI231="Coupure ENEO &amp; Baisse de tension","IHS GRID ONLY",
AI231="Defaut GE &amp; POWER Cabinet","IHS",
AI231="Sharing","Partners",
AI231="Sites strategiques &amp; DataCenter","SST &amp; DC",
AI231="Exclu","Exclu",
AI231="SAT","SAT",
AI231="SPARE-ISSUE","SPARE-ISSUE",
AI231="Fiber CAmtel","TRANS_FO_CAMTEL",
AI231="Fiber AOF","Fiber AOF",
AI231="Projet OCM (HUAWEI)","TRAVAUX-HUAWEI",
AI231="Projet OCM (NOKIA)","TRAVAUX-NOKIA",
AI231="ACCESS-ISSUE","ACCESS-ISSUE",
AI231="Projet OCM (ZTE, NOKIA, autres projets)","TRAVAUX OCM",
AI231="No root CAuse","No root cause",
AI231="ODU HS","PDH",
AI231="IP &amp; VLAN","PDH",
AI231="Warehouse HUAWEI","SPARE-ISSUE",
AI231="SPARE-HS","SPARE-ISSUE",
AI231="Power Telco","BSS",AI231="no impacts","no impacts"
),"")</f>
        <v>No root cause</v>
      </c>
      <c r="AH231" s="57" t="str" cm="1">
        <f t="array" ref="AH231">IFERROR(_xlfn.IFS(
AI231="MPR ISSUE","TX ISSUE",
AI231="BSS Hardware Issue","RAN ISSUE",
AI231="Sites strategiques, MLL, Pylone, etc.","ENVTECH",
AI231="AKTIVCO DEFAUT GE &amp; POWER Cabinet","POWER ISSUE",
AI231="AKTIVCO Coupure ENEO &amp; Baisse de tension","POWER ISSUE",
AI231="Coupure ENEO &amp; Baisse de tension","POWER ISSUE",
AI231="Defaut GE &amp; POWER Cabinet","POWER ISSUE",
AI231="Sharing","POWER ISSUE",
AI231="Sites strategiques &amp; DataCenter","POWER ISSUE",
AI231="Exclu","Exclu",
AI231="SAT","TX ISSUE",
AI231="SPARE-ISSUE","SPARE-ISSUE",
AI231="Fiber CAmtel","TX ISSUE",
AI231="Fiber AOF","TX ISSUE",
AI231="Projet OCM (HUAWEI)","TRAVAUX-HUAWEI",
AI231="Projet OCM (NOKIA)","TRAVAUX -NOKIA",
AI231="ACCESS-ISSUE","ACCESS-ISSUE",
AI231="Projet OCM (ZTE, NOKIA, autres projets)","TRAVAUX OCM",
AI231="No root CAuse","No root cause",
AI231="ODU HS","TX ISSUE",
AI231="IP &amp; VLAN","TX ISSUE",
AI231="Warehouse HUAWEI","SPARE-ISSUE",
AI231="SPARE-HS","SPARE-ISSUE",
AI231="Power Telco","RAN ISSUE",AI231="no impacts","no impacts"
),"")</f>
        <v>No root cause</v>
      </c>
      <c r="AI231" s="85" t="s">
        <v>5912</v>
      </c>
      <c r="AJ231" s="57" t="str" cm="1">
        <f t="array" ref="AJ231">IFERROR(_xlfn.IFS(
AI231="MPR ISSUE","ACTIVE",
AI231="BSS Hardware Issue","ACTIVE",
AI231="Sites strategiques, MLL, Pylone, etc.","PASSIVE",
AI231="AKTIVCO DEFAUT GE &amp; POWER Cabinet","PASSIVE",
AI231="AKTIVCO Coupure ENEO &amp; Baisse de tension","PASSIVE",
AI231="Coupure ENEO &amp; Baisse de tension","PASSIVE",
AI231="Defaut GE &amp; POWER Cabinet","PASSIVE",
AI231="Sharing","PASSIVE",
AI231="Sites strategiques &amp; DataCenter","PASSIVE",
AI231="Exclu","Exclu",
AI231="SAT","ACTIVE",
AI231="SPARE-ISSUE","SPARE-ISSUE",
AI231="Fiber CAmtel","ACTIVE",
AI231="Fiber AOF","ACTIVE",
AI231="Projet OCM (HUAWEI)","PLANNED WORKS",
AI231="Projet OCM (NOKIA)","PLANNED WORKS",
AI231="ACCESS-ISSUE","ACCESS-ISSUE",
AI231="Projet OCM (ZTE, NOKIA, autres projets)","PLANNED WORKS",
AI231="No root CAuse","No root cause",
AI231="ODU HS","ACTIVE",
AI231="IP &amp; VLAN","ACTIVE",
AI231="Warehouse HUAWEI","SPARE-ISSUE",
AI231="SPARE-HS","SPARE-ISSUE",
AI231="Power Telco","ACTIVE", AI231="no impacts","no impacts"
),"")</f>
        <v>No root cause</v>
      </c>
      <c r="AK231" s="23" t="s">
        <v>5740</v>
      </c>
      <c r="AL231" s="23" t="str">
        <f t="shared" si="11"/>
        <v>CTR_724</v>
      </c>
      <c r="AN231" s="9" t="s">
        <v>5537</v>
      </c>
      <c r="AO231" s="23" t="str">
        <f>_xlfn.XLOOKUP(B231,'INCIDENT-05-03-2026'!E:E,'INCIDENT-05-03-2026'!F:F,"")</f>
        <v/>
      </c>
      <c r="AP231" s="7" t="s">
        <v>5537</v>
      </c>
      <c r="AQ231" s="6"/>
      <c r="AR231" s="7"/>
      <c r="AS231" s="3" t="str">
        <f>_xlfn.XLOOKUP(B231,'[3]tt num | region | site id'!$C:$C,'[3]tt num | region | site id'!$Q:$Q,"")</f>
        <v/>
      </c>
      <c r="AT231" s="24" t="str">
        <f>_xlfn.XLOOKUP(B231,'[4]Cells Huawei 03052026 12h'!$B:$B,'[4]Cells Huawei 03052026 12h'!$T:$T,"")</f>
        <v/>
      </c>
      <c r="AU231" s="24" t="str">
        <f>_xlfn.XLOOKUP(B231,'[5]cells down 02052026 8h50'!$B:$B,'[5]cells down 02052026 8h50'!$R:$R,"")</f>
        <v/>
      </c>
      <c r="AV231" s="24" t="str">
        <f>_xlfn.XLOOKUP(B231,'[5]cells down 02052026 13h50'!$B:$B,'[5]cells down 02052026 13h50'!$R:$R,"")</f>
        <v/>
      </c>
      <c r="AW231" s="24" t="str">
        <f>_xlfn.XLOOKUP(B231,'[5]cells down 02052026 13h50'!$B:$B,'[5]cells down 02052026 13h50'!$R:$R,"")</f>
        <v/>
      </c>
      <c r="AX231" s="24" t="str">
        <f>_xlfn.XLOOKUP(B231,'[6]cell downs 03052026 8h40 '!$B:$B,'[6]cell downs 03052026 8h40 '!$R:$R,"")</f>
        <v/>
      </c>
      <c r="AY231" s="24" t="str">
        <f>_xlfn.XLOOKUP(B231,'[7]ALL SITES DOWN'!$D:$D,'[7]ALL SITES DOWN'!$J:$J,"")</f>
        <v/>
      </c>
      <c r="AZ231" s="24" t="str">
        <f>_xlfn.XLOOKUP(B231,'[8]ALL SITES DOWN'!$D:$D,'[8]ALL SITES DOWN'!$J:$J,"")</f>
        <v/>
      </c>
      <c r="BA231" s="9" t="str">
        <f>_xlfn.XLOOKUP(B231,[9]sheet1!$AC:$AC,[9]sheet1!$AF:$AF,"")</f>
        <v>(05/03/2026 ticket)..INC-20260503-00011893...Others Transmission equipement fault</v>
      </c>
      <c r="BB231" s="14" t="s">
        <v>5537</v>
      </c>
      <c r="BC231" s="14" t="s">
        <v>5537</v>
      </c>
      <c r="BD231" s="14" t="str">
        <f>_xlfn.XLOOKUP(B231,'[10]cell downs 18042026 17h'!$B:$B,'[10]cell downs 18042026 17h'!$B:$B,"")</f>
        <v/>
      </c>
      <c r="BE231" s="14" t="str">
        <f>_xlfn.XLOOKUP(B231,'[11]Cells Huawei 19042026 15h'!$B:$B,'[11]Cells Huawei 19042026 15h'!$B:$B,"")</f>
        <v/>
      </c>
      <c r="BF231" s="9" t="str">
        <f>_xlfn.XLOOKUP(B231,'[12]cells down 19042026 9H40'!$B:$B,'[12]cells down 19042026 9H40'!$B:$B,"")</f>
        <v/>
      </c>
      <c r="BG231" s="9" t="s">
        <v>5537</v>
      </c>
      <c r="BH231" s="9" t="s">
        <v>5537</v>
      </c>
    </row>
    <row r="232" spans="1:60" s="9" customFormat="1" x14ac:dyDescent="0.3">
      <c r="A232" s="1" t="s">
        <v>1088</v>
      </c>
      <c r="B232" s="8" t="s">
        <v>1089</v>
      </c>
      <c r="C232" s="3" t="str">
        <f>_xlfn.XLOOKUP(B232,'[1]daily break down'!$D:$D,'[1]daily break down'!$E:$E,"")</f>
        <v>NORD-OUEST</v>
      </c>
      <c r="D232" s="1" t="s">
        <v>11</v>
      </c>
      <c r="E232" s="1" t="s">
        <v>12</v>
      </c>
      <c r="F232" s="3" t="s">
        <v>51</v>
      </c>
      <c r="G232" s="1" t="s">
        <v>1088</v>
      </c>
      <c r="H232" s="41" t="str">
        <f>_xlfn.XLOOKUP(B232,[2]CALCULATION!$B:$B,[2]CALCULATION!$H:$H,"")</f>
        <v>NOKIA</v>
      </c>
      <c r="I232" s="34">
        <v>0</v>
      </c>
      <c r="J232" s="34">
        <v>1.0701046990435794E-3</v>
      </c>
      <c r="K232" s="34">
        <v>0</v>
      </c>
      <c r="L232" s="34">
        <v>0</v>
      </c>
      <c r="M232" s="34">
        <v>5.269374667359035E-2</v>
      </c>
      <c r="N232" s="34">
        <v>5.0409182907438033E-3</v>
      </c>
      <c r="O232" s="34">
        <v>0</v>
      </c>
      <c r="P232" s="34">
        <v>0</v>
      </c>
      <c r="Q232" s="34">
        <v>0</v>
      </c>
      <c r="R232" s="34">
        <v>0</v>
      </c>
      <c r="S232" s="35">
        <v>1.6051570485657116E-3</v>
      </c>
      <c r="T232" s="35">
        <v>17403.285923414747</v>
      </c>
      <c r="U232" s="35">
        <v>0</v>
      </c>
      <c r="V232" s="35">
        <v>6.7091462562030406</v>
      </c>
      <c r="W232" s="35">
        <v>0</v>
      </c>
      <c r="X232" s="35">
        <v>0</v>
      </c>
      <c r="Y232" s="35">
        <v>0</v>
      </c>
      <c r="Z232" s="35">
        <v>0.14587310555798136</v>
      </c>
      <c r="AA232" s="35">
        <v>4.4542762250758363</v>
      </c>
      <c r="AB232" s="35">
        <v>1.9675288411518101</v>
      </c>
      <c r="AC232" s="35">
        <v>0</v>
      </c>
      <c r="AD232" s="35">
        <v>1.296592358596365</v>
      </c>
      <c r="AE232" s="58" t="s">
        <v>5603</v>
      </c>
      <c r="AF232" s="58"/>
      <c r="AG232" s="57" t="str" cm="1">
        <f t="array" ref="AG232">IFERROR(_xlfn.IFS(
AI232="MPR ISSUE","PDH",
AI232="BSS Hardware Issue","BSS",
AI232="Sites strategiques, MLL, Pylone, etc.","ENVTECH",
AI232="AKTIVCO DEFAUT GE &amp; POWER Cabinet","AKTIVCO",
AI232="AKTIVCO Coupure ENEO &amp; Baisse de tension","AKTIVCO GRID ONLY",
AI232="Coupure ENEO &amp; Baisse de tension","IHS GRID ONLY",
AI232="Defaut GE &amp; POWER Cabinet","IHS",
AI232="Sharing","Partners",
AI232="Sites strategiques &amp; DataCenter","SST &amp; DC",
AI232="Exclu","Exclu",
AI232="SAT","SAT",
AI232="SPARE-ISSUE","SPARE-ISSUE",
AI232="Fiber CAmtel","TRANS_FO_CAMTEL",
AI232="Fiber AOF","Fiber AOF",
AI232="Projet OCM (HUAWEI)","TRAVAUX-HUAWEI",
AI232="Projet OCM (NOKIA)","TRAVAUX-NOKIA",
AI232="ACCESS-ISSUE","ACCESS-ISSUE",
AI232="Projet OCM (ZTE, NOKIA, autres projets)","TRAVAUX OCM",
AI232="No root CAuse","No root cause",
AI232="ODU HS","PDH",
AI232="IP &amp; VLAN","PDH",
AI232="Warehouse HUAWEI","SPARE-ISSUE",
AI232="SPARE-HS","SPARE-ISSUE",
AI232="Power Telco","BSS",AI232="no impacts","no impacts"
),"")</f>
        <v>IHS</v>
      </c>
      <c r="AH232" s="57" t="str" cm="1">
        <f t="array" ref="AH232">IFERROR(_xlfn.IFS(
AI232="MPR ISSUE","TX ISSUE",
AI232="BSS Hardware Issue","RAN ISSUE",
AI232="Sites strategiques, MLL, Pylone, etc.","ENVTECH",
AI232="AKTIVCO DEFAUT GE &amp; POWER Cabinet","POWER ISSUE",
AI232="AKTIVCO Coupure ENEO &amp; Baisse de tension","POWER ISSUE",
AI232="Coupure ENEO &amp; Baisse de tension","POWER ISSUE",
AI232="Defaut GE &amp; POWER Cabinet","POWER ISSUE",
AI232="Sharing","POWER ISSUE",
AI232="Sites strategiques &amp; DataCenter","POWER ISSUE",
AI232="Exclu","Exclu",
AI232="SAT","TX ISSUE",
AI232="SPARE-ISSUE","SPARE-ISSUE",
AI232="Fiber CAmtel","TX ISSUE",
AI232="Fiber AOF","TX ISSUE",
AI232="Projet OCM (HUAWEI)","TRAVAUX-HUAWEI",
AI232="Projet OCM (NOKIA)","TRAVAUX -NOKIA",
AI232="ACCESS-ISSUE","ACCESS-ISSUE",
AI232="Projet OCM (ZTE, NOKIA, autres projets)","TRAVAUX OCM",
AI232="No root CAuse","No root cause",
AI232="ODU HS","TX ISSUE",
AI232="IP &amp; VLAN","TX ISSUE",
AI232="Warehouse HUAWEI","SPARE-ISSUE",
AI232="SPARE-HS","SPARE-ISSUE",
AI232="Power Telco","RAN ISSUE",AI232="no impacts","no impacts"
),"")</f>
        <v>POWER ISSUE</v>
      </c>
      <c r="AI232" s="85" t="s">
        <v>5330</v>
      </c>
      <c r="AJ232" s="57" t="str" cm="1">
        <f t="array" ref="AJ232">IFERROR(_xlfn.IFS(
AI232="MPR ISSUE","ACTIVE",
AI232="BSS Hardware Issue","ACTIVE",
AI232="Sites strategiques, MLL, Pylone, etc.","PASSIVE",
AI232="AKTIVCO DEFAUT GE &amp; POWER Cabinet","PASSIVE",
AI232="AKTIVCO Coupure ENEO &amp; Baisse de tension","PASSIVE",
AI232="Coupure ENEO &amp; Baisse de tension","PASSIVE",
AI232="Defaut GE &amp; POWER Cabinet","PASSIVE",
AI232="Sharing","PASSIVE",
AI232="Sites strategiques &amp; DataCenter","PASSIVE",
AI232="Exclu","Exclu",
AI232="SAT","ACTIVE",
AI232="SPARE-ISSUE","SPARE-ISSUE",
AI232="Fiber CAmtel","ACTIVE",
AI232="Fiber AOF","ACTIVE",
AI232="Projet OCM (HUAWEI)","PLANNED WORKS",
AI232="Projet OCM (NOKIA)","PLANNED WORKS",
AI232="ACCESS-ISSUE","ACCESS-ISSUE",
AI232="Projet OCM (ZTE, NOKIA, autres projets)","PLANNED WORKS",
AI232="No root CAuse","No root cause",
AI232="ODU HS","ACTIVE",
AI232="IP &amp; VLAN","ACTIVE",
AI232="Warehouse HUAWEI","SPARE-ISSUE",
AI232="SPARE-HS","SPARE-ISSUE",
AI232="Power Telco","ACTIVE", AI232="no impacts","no impacts"
),"")</f>
        <v>PASSIVE</v>
      </c>
      <c r="AK232" s="23" t="s">
        <v>5894</v>
      </c>
      <c r="AL232" s="127" t="str">
        <f>IFERROR(MID(AM232, SEARCH("CTR_", AM232), 7), IFERROR(MID(AM232, SEARCH("SUO_", AM232), 7), IFERROR(MID(AM232, SEARCH("SUD_", AM232), 7), IFERROR(MID(AM232, SEARCH("NRO_", AM232), 7), IFERROR(MID(AM232, SEARCH("ADM_", AM232), 7), IFERROR(MID(AM232, SEARCH("NRD_", AM232), 7), IFERROR(MID(AM232, SEARCH("EXN_", AM232), 7), IFERROR(MID(AM232, SEARCH("LIT_", AM232), 7), IFERROR(MID(AM232, SEARCH("EST_", AM232), 7), MID(AM232, SEARCH("OST_",AM232), 7))))))))))</f>
        <v>NRO_017</v>
      </c>
      <c r="AM232" s="9" t="s">
        <v>5935</v>
      </c>
      <c r="AN232" s="9" t="s">
        <v>5537</v>
      </c>
      <c r="AO232" s="23" t="str">
        <f>_xlfn.XLOOKUP(B232,'INCIDENT-05-03-2026'!E:E,'INCIDENT-05-03-2026'!F:F,"")</f>
        <v>(05/03/2026 groupe whatsapp) : impacted by NRO_017_H_Bali , probleme d'energie, chute tension U.44v || Action : RCA IHS attendu</v>
      </c>
      <c r="AP232" s="7" t="s">
        <v>5537</v>
      </c>
      <c r="AQ232" s="6"/>
      <c r="AR232" s="7"/>
      <c r="AS232" s="3" t="str">
        <f>_xlfn.XLOOKUP(B232,'[3]tt num | region | site id'!$C:$C,'[3]tt num | region | site id'!$Q:$Q,"")</f>
        <v/>
      </c>
      <c r="AT232" s="24" t="str">
        <f>_xlfn.XLOOKUP(B232,'[4]Cells Huawei 03052026 12h'!$B:$B,'[4]Cells Huawei 03052026 12h'!$T:$T,"")</f>
        <v/>
      </c>
      <c r="AU232" s="24" t="str">
        <f>_xlfn.XLOOKUP(B232,'[5]cells down 02052026 8h50'!$B:$B,'[5]cells down 02052026 8h50'!$R:$R,"")</f>
        <v/>
      </c>
      <c r="AV232" s="24" t="str">
        <f>_xlfn.XLOOKUP(B232,'[5]cells down 02052026 13h50'!$B:$B,'[5]cells down 02052026 13h50'!$R:$R,"")</f>
        <v/>
      </c>
      <c r="AW232" s="24" t="str">
        <f>_xlfn.XLOOKUP(B232,'[5]cells down 02052026 13h50'!$B:$B,'[5]cells down 02052026 13h50'!$R:$R,"")</f>
        <v/>
      </c>
      <c r="AX232" s="24" t="str">
        <f>_xlfn.XLOOKUP(B232,'[6]cell downs 03052026 8h40 '!$B:$B,'[6]cell downs 03052026 8h40 '!$R:$R,"")</f>
        <v/>
      </c>
      <c r="AY232" s="24" t="str">
        <f>_xlfn.XLOOKUP(B232,'[7]ALL SITES DOWN'!$D:$D,'[7]ALL SITES DOWN'!$J:$J,"")</f>
        <v/>
      </c>
      <c r="AZ232" s="24" t="str">
        <f>_xlfn.XLOOKUP(B232,'[8]ALL SITES DOWN'!$D:$D,'[8]ALL SITES DOWN'!$J:$J,"")</f>
        <v>(05/03/2026 com ran 10h): Impacted by NRO_017_H_Bali</v>
      </c>
      <c r="BA232" s="9" t="str">
        <f>_xlfn.XLOOKUP(B232,[9]sheet1!$AC:$AC,[9]sheet1!$AF:$AF,"")</f>
        <v>(05/03/2026 ticket)..INC-20260503-00005890</v>
      </c>
      <c r="BB232" s="14" t="s">
        <v>5537</v>
      </c>
      <c r="BC232" s="14" t="s">
        <v>5537</v>
      </c>
      <c r="BD232" s="14" t="str">
        <f>_xlfn.XLOOKUP(B232,'[10]cell downs 18042026 17h'!$B:$B,'[10]cell downs 18042026 17h'!$B:$B,"")</f>
        <v>NRO_010</v>
      </c>
      <c r="BE232" s="14" t="str">
        <f>_xlfn.XLOOKUP(B232,'[11]Cells Huawei 19042026 15h'!$B:$B,'[11]Cells Huawei 19042026 15h'!$B:$B,"")</f>
        <v/>
      </c>
      <c r="BF232" s="9" t="str">
        <f>_xlfn.XLOOKUP(B232,'[12]cells down 19042026 9H40'!$B:$B,'[12]cells down 19042026 9H40'!$B:$B,"")</f>
        <v/>
      </c>
      <c r="BG232" s="9" t="s">
        <v>1089</v>
      </c>
      <c r="BH232" s="9" t="s">
        <v>5459</v>
      </c>
    </row>
    <row r="233" spans="1:60" s="9" customFormat="1" x14ac:dyDescent="0.3">
      <c r="A233" s="1" t="s">
        <v>2285</v>
      </c>
      <c r="B233" s="8" t="s">
        <v>2286</v>
      </c>
      <c r="C233" s="3" t="str">
        <f>_xlfn.XLOOKUP(B233,'[1]daily break down'!$D:$D,'[1]daily break down'!$E:$E,"")</f>
        <v>NORD-OUEST</v>
      </c>
      <c r="D233" s="1" t="s">
        <v>11</v>
      </c>
      <c r="E233" s="1" t="s">
        <v>5504</v>
      </c>
      <c r="F233" s="3" t="s">
        <v>51</v>
      </c>
      <c r="G233" s="1" t="s">
        <v>2287</v>
      </c>
      <c r="H233" s="41" t="str">
        <f>_xlfn.XLOOKUP(B233,[2]CALCULATION!$B:$B,[2]CALCULATION!$H:$H,"")</f>
        <v>NOKIA</v>
      </c>
      <c r="I233" s="34">
        <v>0</v>
      </c>
      <c r="J233" s="34">
        <v>0</v>
      </c>
      <c r="K233" s="34">
        <v>0</v>
      </c>
      <c r="L233" s="34">
        <v>0</v>
      </c>
      <c r="M233" s="34">
        <v>0</v>
      </c>
      <c r="N233" s="34">
        <v>5.2032381332695306E-3</v>
      </c>
      <c r="O233" s="34">
        <v>0</v>
      </c>
      <c r="P233" s="34">
        <v>0</v>
      </c>
      <c r="Q233" s="34">
        <v>0</v>
      </c>
      <c r="R233" s="34">
        <v>0</v>
      </c>
      <c r="S233" s="35">
        <v>2.0510340065006218E-3</v>
      </c>
      <c r="T233" s="35">
        <v>17403.285923414747</v>
      </c>
      <c r="U233" s="35">
        <v>0</v>
      </c>
      <c r="V233" s="35">
        <v>5.1732963219788095</v>
      </c>
      <c r="W233" s="35">
        <v>0</v>
      </c>
      <c r="X233" s="35">
        <v>0</v>
      </c>
      <c r="Y233" s="35">
        <v>0</v>
      </c>
      <c r="Z233" s="35">
        <v>0.10437087831340085</v>
      </c>
      <c r="AA233" s="35">
        <v>4.4540264339012587</v>
      </c>
      <c r="AB233" s="35">
        <v>1.9324655487214009</v>
      </c>
      <c r="AC233" s="35">
        <v>0</v>
      </c>
      <c r="AD233" s="35">
        <v>1.284785536750249</v>
      </c>
      <c r="AE233" s="58" t="s">
        <v>5603</v>
      </c>
      <c r="AF233" s="58"/>
      <c r="AG233" s="57" t="str" cm="1">
        <f t="array" ref="AG233">IFERROR(_xlfn.IFS(
AI233="MPR ISSUE","PDH",
AI233="BSS Hardware Issue","BSS",
AI233="Sites strategiques, MLL, Pylone, etc.","ENVTECH",
AI233="AKTIVCO DEFAUT GE &amp; POWER Cabinet","AKTIVCO",
AI233="AKTIVCO Coupure ENEO &amp; Baisse de tension","AKTIVCO GRID ONLY",
AI233="Coupure ENEO &amp; Baisse de tension","IHS GRID ONLY",
AI233="Defaut GE &amp; POWER Cabinet","IHS",
AI233="Sharing","Partners",
AI233="Sites strategiques &amp; DataCenter","SST &amp; DC",
AI233="Exclu","Exclu",
AI233="SAT","SAT",
AI233="SPARE-ISSUE","SPARE-ISSUE",
AI233="Fiber CAmtel","TRANS_FO_CAMTEL",
AI233="Fiber AOF","Fiber AOF",
AI233="Projet OCM (HUAWEI)","TRAVAUX-HUAWEI",
AI233="Projet OCM (NOKIA)","TRAVAUX-NOKIA",
AI233="ACCESS-ISSUE","ACCESS-ISSUE",
AI233="Projet OCM (ZTE, NOKIA, autres projets)","TRAVAUX OCM",
AI233="No root CAuse","No root cause",
AI233="ODU HS","PDH",
AI233="IP &amp; VLAN","PDH",
AI233="Warehouse HUAWEI","SPARE-ISSUE",
AI233="SPARE-HS","SPARE-ISSUE",
AI233="Power Telco","BSS",AI233="no impacts","no impacts"
),"")</f>
        <v>IHS</v>
      </c>
      <c r="AH233" s="57" t="str" cm="1">
        <f t="array" ref="AH233">IFERROR(_xlfn.IFS(
AI233="MPR ISSUE","TX ISSUE",
AI233="BSS Hardware Issue","RAN ISSUE",
AI233="Sites strategiques, MLL, Pylone, etc.","ENVTECH",
AI233="AKTIVCO DEFAUT GE &amp; POWER Cabinet","POWER ISSUE",
AI233="AKTIVCO Coupure ENEO &amp; Baisse de tension","POWER ISSUE",
AI233="Coupure ENEO &amp; Baisse de tension","POWER ISSUE",
AI233="Defaut GE &amp; POWER Cabinet","POWER ISSUE",
AI233="Sharing","POWER ISSUE",
AI233="Sites strategiques &amp; DataCenter","POWER ISSUE",
AI233="Exclu","Exclu",
AI233="SAT","TX ISSUE",
AI233="SPARE-ISSUE","SPARE-ISSUE",
AI233="Fiber CAmtel","TX ISSUE",
AI233="Fiber AOF","TX ISSUE",
AI233="Projet OCM (HUAWEI)","TRAVAUX-HUAWEI",
AI233="Projet OCM (NOKIA)","TRAVAUX -NOKIA",
AI233="ACCESS-ISSUE","ACCESS-ISSUE",
AI233="Projet OCM (ZTE, NOKIA, autres projets)","TRAVAUX OCM",
AI233="No root CAuse","No root cause",
AI233="ODU HS","TX ISSUE",
AI233="IP &amp; VLAN","TX ISSUE",
AI233="Warehouse HUAWEI","SPARE-ISSUE",
AI233="SPARE-HS","SPARE-ISSUE",
AI233="Power Telco","RAN ISSUE",AI233="no impacts","no impacts"
),"")</f>
        <v>POWER ISSUE</v>
      </c>
      <c r="AI233" s="85" t="s">
        <v>5330</v>
      </c>
      <c r="AJ233" s="57" t="str" cm="1">
        <f t="array" ref="AJ233">IFERROR(_xlfn.IFS(
AI233="MPR ISSUE","ACTIVE",
AI233="BSS Hardware Issue","ACTIVE",
AI233="Sites strategiques, MLL, Pylone, etc.","PASSIVE",
AI233="AKTIVCO DEFAUT GE &amp; POWER Cabinet","PASSIVE",
AI233="AKTIVCO Coupure ENEO &amp; Baisse de tension","PASSIVE",
AI233="Coupure ENEO &amp; Baisse de tension","PASSIVE",
AI233="Defaut GE &amp; POWER Cabinet","PASSIVE",
AI233="Sharing","PASSIVE",
AI233="Sites strategiques &amp; DataCenter","PASSIVE",
AI233="Exclu","Exclu",
AI233="SAT","ACTIVE",
AI233="SPARE-ISSUE","SPARE-ISSUE",
AI233="Fiber CAmtel","ACTIVE",
AI233="Fiber AOF","ACTIVE",
AI233="Projet OCM (HUAWEI)","PLANNED WORKS",
AI233="Projet OCM (NOKIA)","PLANNED WORKS",
AI233="ACCESS-ISSUE","ACCESS-ISSUE",
AI233="Projet OCM (ZTE, NOKIA, autres projets)","PLANNED WORKS",
AI233="No root CAuse","No root cause",
AI233="ODU HS","ACTIVE",
AI233="IP &amp; VLAN","ACTIVE",
AI233="Warehouse HUAWEI","SPARE-ISSUE",
AI233="SPARE-HS","SPARE-ISSUE",
AI233="Power Telco","ACTIVE", AI233="no impacts","no impacts"
),"")</f>
        <v>PASSIVE</v>
      </c>
      <c r="AK233" s="23" t="s">
        <v>5891</v>
      </c>
      <c r="AL233" s="127" t="str">
        <f>IFERROR(MID(AM233, SEARCH("CTR_", AM233), 7), IFERROR(MID(AM233, SEARCH("SUO_", AM233), 7), IFERROR(MID(AM233, SEARCH("SUD_", AM233), 7), IFERROR(MID(AM233, SEARCH("NRO_", AM233), 7), IFERROR(MID(AM233, SEARCH("ADM_", AM233), 7), IFERROR(MID(AM233, SEARCH("NRD_", AM233), 7), IFERROR(MID(AM233, SEARCH("EXN_", AM233), 7), IFERROR(MID(AM233, SEARCH("LIT_", AM233), 7), IFERROR(MID(AM233, SEARCH("EST_", AM233), 7), MID(AM233, SEARCH("OST_",AM233), 7))))))))))</f>
        <v>NRO_017</v>
      </c>
      <c r="AM233" s="9" t="s">
        <v>5935</v>
      </c>
      <c r="AN233" s="9" t="s">
        <v>5537</v>
      </c>
      <c r="AO233" s="23" t="str">
        <f>_xlfn.XLOOKUP(B233,'INCIDENT-05-03-2026'!E:E,'INCIDENT-05-03-2026'!F:F,"")</f>
        <v>(05/03/2026 groupe whatsapp) : impacted by NRO_017_H_Bali , probleme d'energie, chute tension U.44v || Action : RCA IHS attendu</v>
      </c>
      <c r="AP233" s="7" t="s">
        <v>5537</v>
      </c>
      <c r="AQ233" s="6"/>
      <c r="AR233" s="7"/>
      <c r="AS233" s="3" t="str">
        <f>_xlfn.XLOOKUP(B233,'[3]tt num | region | site id'!$C:$C,'[3]tt num | region | site id'!$Q:$Q,"")</f>
        <v/>
      </c>
      <c r="AT233" s="24" t="str">
        <f>_xlfn.XLOOKUP(B233,'[4]Cells Huawei 03052026 12h'!$B:$B,'[4]Cells Huawei 03052026 12h'!$T:$T,"")</f>
        <v/>
      </c>
      <c r="AU233" s="24" t="str">
        <f>_xlfn.XLOOKUP(B233,'[5]cells down 02052026 8h50'!$B:$B,'[5]cells down 02052026 8h50'!$R:$R,"")</f>
        <v/>
      </c>
      <c r="AV233" s="24" t="str">
        <f>_xlfn.XLOOKUP(B233,'[5]cells down 02052026 13h50'!$B:$B,'[5]cells down 02052026 13h50'!$R:$R,"")</f>
        <v/>
      </c>
      <c r="AW233" s="24" t="str">
        <f>_xlfn.XLOOKUP(B233,'[5]cells down 02052026 13h50'!$B:$B,'[5]cells down 02052026 13h50'!$R:$R,"")</f>
        <v/>
      </c>
      <c r="AX233" s="24" t="str">
        <f>_xlfn.XLOOKUP(B233,'[6]cell downs 03052026 8h40 '!$B:$B,'[6]cell downs 03052026 8h40 '!$R:$R,"")</f>
        <v/>
      </c>
      <c r="AY233" s="24" t="str">
        <f>_xlfn.XLOOKUP(B233,'[7]ALL SITES DOWN'!$D:$D,'[7]ALL SITES DOWN'!$J:$J,"")</f>
        <v/>
      </c>
      <c r="AZ233" s="24" t="str">
        <f>_xlfn.XLOOKUP(B233,'[8]ALL SITES DOWN'!$D:$D,'[8]ALL SITES DOWN'!$J:$J,"")</f>
        <v>(05/03/2026 com ran 10h): Impacted by NRO_017_H_Bali</v>
      </c>
      <c r="BA233" s="9" t="str">
        <f>_xlfn.XLOOKUP(B233,[9]sheet1!$AC:$AC,[9]sheet1!$AF:$AF,"")</f>
        <v xml:space="preserve">(05/03/2026 ticket)..INC-20260503-00003793...2026-05-03 09:01:31...	No Power Issue on Site, U = 51V and Site on GEN. TX FME Herman 656401745 / Huawei is informed (OCM CB Faulty)...	No Power Issue on Site, U = 51V and Site on GEN. TX FME Herman 656401745 / Huawei is informed (OCM CB Faulty)...Others Transmission equipement fault...	No Power Issue on Site, U = 51V and Site on GEN. TX FME Herman 656401745 / Huawei is informed (OCM CB Faulty)...user:TCHOUPOU BAUDOIN VALDAS </v>
      </c>
      <c r="BB233" s="14" t="s">
        <v>5537</v>
      </c>
      <c r="BC233" s="14" t="s">
        <v>5537</v>
      </c>
      <c r="BD233" s="14" t="str">
        <f>_xlfn.XLOOKUP(B233,'[10]cell downs 18042026 17h'!$B:$B,'[10]cell downs 18042026 17h'!$B:$B,"")</f>
        <v/>
      </c>
      <c r="BE233" s="14" t="str">
        <f>_xlfn.XLOOKUP(B233,'[11]Cells Huawei 19042026 15h'!$B:$B,'[11]Cells Huawei 19042026 15h'!$B:$B,"")</f>
        <v/>
      </c>
      <c r="BF233" s="9" t="str">
        <f>_xlfn.XLOOKUP(B233,'[12]cells down 19042026 9H40'!$B:$B,'[12]cells down 19042026 9H40'!$B:$B,"")</f>
        <v/>
      </c>
      <c r="BG233" s="9" t="s">
        <v>5537</v>
      </c>
      <c r="BH233" s="9" t="s">
        <v>5537</v>
      </c>
    </row>
    <row r="234" spans="1:60" s="9" customFormat="1" x14ac:dyDescent="0.3">
      <c r="A234" s="1" t="s">
        <v>1816</v>
      </c>
      <c r="B234" s="8" t="s">
        <v>1817</v>
      </c>
      <c r="C234" s="3" t="str">
        <f>_xlfn.XLOOKUP(B234,'[1]daily break down'!$D:$D,'[1]daily break down'!$E:$E,"")</f>
        <v>OUEST</v>
      </c>
      <c r="D234" s="1" t="s">
        <v>11</v>
      </c>
      <c r="E234" s="1" t="s">
        <v>12</v>
      </c>
      <c r="F234" s="3" t="s">
        <v>102</v>
      </c>
      <c r="G234" s="1" t="s">
        <v>1799</v>
      </c>
      <c r="H234" s="40" t="str">
        <f>_xlfn.XLOOKUP(B234,[2]CALCULATION!$B:$B,[2]CALCULATION!$H:$H,"")</f>
        <v>Huawei</v>
      </c>
      <c r="I234" s="34">
        <v>0</v>
      </c>
      <c r="J234" s="34">
        <v>0</v>
      </c>
      <c r="K234" s="34">
        <v>0</v>
      </c>
      <c r="L234" s="34">
        <v>0</v>
      </c>
      <c r="M234" s="34">
        <v>0</v>
      </c>
      <c r="N234" s="34">
        <v>0</v>
      </c>
      <c r="O234" s="34">
        <v>0</v>
      </c>
      <c r="P234" s="34">
        <v>0</v>
      </c>
      <c r="Q234" s="34">
        <v>0</v>
      </c>
      <c r="R234" s="34">
        <v>0</v>
      </c>
      <c r="S234" s="35">
        <v>0</v>
      </c>
      <c r="T234" s="35">
        <v>0</v>
      </c>
      <c r="U234" s="35">
        <v>0</v>
      </c>
      <c r="V234" s="35">
        <v>2.675261747609386E-4</v>
      </c>
      <c r="W234" s="35">
        <v>0</v>
      </c>
      <c r="X234" s="35">
        <v>0</v>
      </c>
      <c r="Y234" s="35">
        <v>0</v>
      </c>
      <c r="Z234" s="35">
        <v>1.0363072256322892</v>
      </c>
      <c r="AA234" s="35">
        <v>0</v>
      </c>
      <c r="AB234" s="35">
        <v>0</v>
      </c>
      <c r="AC234" s="35">
        <v>2.4501113015385223</v>
      </c>
      <c r="AD234" s="35">
        <v>1.2777050106582428</v>
      </c>
      <c r="AE234" s="58" t="s">
        <v>5560</v>
      </c>
      <c r="AF234" s="58"/>
      <c r="AG234" s="57" t="str" cm="1">
        <f t="array" ref="AG234">IFERROR(_xlfn.IFS(
AI234="MPR ISSUE","PDH",
AI234="BSS Hardware Issue","BSS",
AI234="Sites strategiques, MLL, Pylone, etc.","ENVTECH",
AI234="AKTIVCO DEFAUT GE &amp; POWER Cabinet","AKTIVCO",
AI234="AKTIVCO Coupure ENEO &amp; Baisse de tension","AKTIVCO GRID ONLY",
AI234="Coupure ENEO &amp; Baisse de tension","IHS GRID ONLY",
AI234="Defaut GE &amp; POWER Cabinet","IHS",
AI234="Sharing","Partners",
AI234="Sites strategiques &amp; DataCenter","SST &amp; DC",
AI234="Exclu","Exclu",
AI234="SAT","SAT",
AI234="SPARE-ISSUE","SPARE-ISSUE",
AI234="Fiber CAmtel","TRANS_FO_CAMTEL",
AI234="Fiber AOF","Fiber AOF",
AI234="Projet OCM (HUAWEI)","TRAVAUX-HUAWEI",
AI234="Projet OCM (NOKIA)","TRAVAUX-NOKIA",
AI234="ACCESS-ISSUE","ACCESS-ISSUE",
AI234="Projet OCM (ZTE, NOKIA, autres projets)","TRAVAUX OCM",
AI234="No root CAuse","No root cause",
AI234="ODU HS","PDH",
AI234="IP &amp; VLAN","PDH",
AI234="Warehouse HUAWEI","SPARE-ISSUE",
AI234="SPARE-HS","SPARE-ISSUE",
AI234="Power Telco","BSS",AI234="no impacts","no impacts"
),"")</f>
        <v>SPARE-ISSUE</v>
      </c>
      <c r="AH234" s="57" t="str" cm="1">
        <f t="array" ref="AH234">IFERROR(_xlfn.IFS(
AI234="MPR ISSUE","TX ISSUE",
AI234="BSS Hardware Issue","RAN ISSUE",
AI234="Sites strategiques, MLL, Pylone, etc.","ENVTECH",
AI234="AKTIVCO DEFAUT GE &amp; POWER Cabinet","POWER ISSUE",
AI234="AKTIVCO Coupure ENEO &amp; Baisse de tension","POWER ISSUE",
AI234="Coupure ENEO &amp; Baisse de tension","POWER ISSUE",
AI234="Defaut GE &amp; POWER Cabinet","POWER ISSUE",
AI234="Sharing","POWER ISSUE",
AI234="Sites strategiques &amp; DataCenter","POWER ISSUE",
AI234="Exclu","Exclu",
AI234="SAT","TX ISSUE",
AI234="SPARE-ISSUE","SPARE-ISSUE",
AI234="Fiber CAmtel","TX ISSUE",
AI234="Fiber AOF","TX ISSUE",
AI234="Projet OCM (HUAWEI)","TRAVAUX-HUAWEI",
AI234="Projet OCM (NOKIA)","TRAVAUX -NOKIA",
AI234="ACCESS-ISSUE","ACCESS-ISSUE",
AI234="Projet OCM (ZTE, NOKIA, autres projets)","TRAVAUX OCM",
AI234="No root CAuse","No root cause",
AI234="ODU HS","TX ISSUE",
AI234="IP &amp; VLAN","TX ISSUE",
AI234="Warehouse HUAWEI","SPARE-ISSUE",
AI234="SPARE-HS","SPARE-ISSUE",
AI234="Power Telco","RAN ISSUE",AI234="no impacts","no impacts"
),"")</f>
        <v>SPARE-ISSUE</v>
      </c>
      <c r="AI234" s="85" t="s">
        <v>5354</v>
      </c>
      <c r="AJ234" s="57" t="str" cm="1">
        <f t="array" ref="AJ234">IFERROR(_xlfn.IFS(
AI234="MPR ISSUE","ACTIVE",
AI234="BSS Hardware Issue","ACTIVE",
AI234="Sites strategiques, MLL, Pylone, etc.","PASSIVE",
AI234="AKTIVCO DEFAUT GE &amp; POWER Cabinet","PASSIVE",
AI234="AKTIVCO Coupure ENEO &amp; Baisse de tension","PASSIVE",
AI234="Coupure ENEO &amp; Baisse de tension","PASSIVE",
AI234="Defaut GE &amp; POWER Cabinet","PASSIVE",
AI234="Sharing","PASSIVE",
AI234="Sites strategiques &amp; DataCenter","PASSIVE",
AI234="Exclu","Exclu",
AI234="SAT","ACTIVE",
AI234="SPARE-ISSUE","SPARE-ISSUE",
AI234="Fiber CAmtel","ACTIVE",
AI234="Fiber AOF","ACTIVE",
AI234="Projet OCM (HUAWEI)","PLANNED WORKS",
AI234="Projet OCM (NOKIA)","PLANNED WORKS",
AI234="ACCESS-ISSUE","ACCESS-ISSUE",
AI234="Projet OCM (ZTE, NOKIA, autres projets)","PLANNED WORKS",
AI234="No root CAuse","No root cause",
AI234="ODU HS","ACTIVE",
AI234="IP &amp; VLAN","ACTIVE",
AI234="Warehouse HUAWEI","SPARE-ISSUE",
AI234="SPARE-HS","SPARE-ISSUE",
AI234="Power Telco","ACTIVE", AI234="no impacts","no impacts"
),"")</f>
        <v>SPARE-ISSUE</v>
      </c>
      <c r="AK234" s="23" t="s">
        <v>5992</v>
      </c>
      <c r="AL234" s="23" t="str">
        <f>B234</f>
        <v>OST_099</v>
      </c>
      <c r="AN234" s="9" t="s">
        <v>5537</v>
      </c>
      <c r="AO234" s="23" t="str">
        <f>_xlfn.XLOOKUP(B234,'INCIDENT-05-03-2026'!E:E,'INCIDENT-05-03-2026'!F:F,"")</f>
        <v/>
      </c>
      <c r="AP234" s="7" t="s">
        <v>5941</v>
      </c>
      <c r="AQ234" s="6"/>
      <c r="AR234" s="7"/>
      <c r="AS234" s="3" t="str">
        <f>_xlfn.XLOOKUP(B234,'[3]tt num | region | site id'!$C:$C,'[3]tt num | region | site id'!$Q:$Q,"")</f>
        <v/>
      </c>
      <c r="AT234" s="24" t="str">
        <f>_xlfn.XLOOKUP(B234,'[4]Cells Huawei 03052026 12h'!$B:$B,'[4]Cells Huawei 03052026 12h'!$T:$T,"")</f>
        <v/>
      </c>
      <c r="AU234" s="24" t="str">
        <f>_xlfn.XLOOKUP(B234,'[5]cells down 02052026 8h50'!$B:$B,'[5]cells down 02052026 8h50'!$R:$R,"")</f>
        <v/>
      </c>
      <c r="AV234" s="24" t="str">
        <f>_xlfn.XLOOKUP(B234,'[5]cells down 02052026 13h50'!$B:$B,'[5]cells down 02052026 13h50'!$R:$R,"")</f>
        <v/>
      </c>
      <c r="AW234" s="24" t="str">
        <f>_xlfn.XLOOKUP(B234,'[5]cells down 02052026 13h50'!$B:$B,'[5]cells down 02052026 13h50'!$R:$R,"")</f>
        <v/>
      </c>
      <c r="AX234" s="24" t="str">
        <f>_xlfn.XLOOKUP(B234,'[6]cell downs 03052026 8h40 '!$B:$B,'[6]cell downs 03052026 8h40 '!$R:$R,"")</f>
        <v/>
      </c>
      <c r="AY234" s="24" t="str">
        <f>_xlfn.XLOOKUP(B234,'[7]ALL SITES DOWN'!$D:$D,'[7]ALL SITES DOWN'!$J:$J,"")</f>
        <v/>
      </c>
      <c r="AZ234" s="24" t="str">
        <f>_xlfn.XLOOKUP(B234,'[8]ALL SITES DOWN'!$D:$D,'[8]ALL SITES DOWN'!$J:$J,"")</f>
        <v/>
      </c>
      <c r="BA234" s="9" t="str">
        <f>_xlfn.XLOOKUP(B234,[9]sheet1!$AC:$AC,[9]sheet1!$AF:$AF,"")</f>
        <v/>
      </c>
      <c r="BB234" s="14" t="s">
        <v>5992</v>
      </c>
      <c r="BC234" s="14" t="s">
        <v>5537</v>
      </c>
      <c r="BD234" s="14" t="str">
        <f>_xlfn.XLOOKUP(B234,'[10]cell downs 18042026 17h'!$B:$B,'[10]cell downs 18042026 17h'!$B:$B,"")</f>
        <v/>
      </c>
      <c r="BE234" s="14" t="str">
        <f>_xlfn.XLOOKUP(B234,'[11]Cells Huawei 19042026 15h'!$B:$B,'[11]Cells Huawei 19042026 15h'!$B:$B,"")</f>
        <v/>
      </c>
      <c r="BF234" s="9" t="str">
        <f>_xlfn.XLOOKUP(B234,'[12]cells down 19042026 9H40'!$B:$B,'[12]cells down 19042026 9H40'!$B:$B,"")</f>
        <v/>
      </c>
      <c r="BG234" s="9" t="s">
        <v>1817</v>
      </c>
      <c r="BH234" s="9" t="s">
        <v>12</v>
      </c>
    </row>
    <row r="235" spans="1:60" s="9" customFormat="1" x14ac:dyDescent="0.3">
      <c r="A235" s="1" t="s">
        <v>1885</v>
      </c>
      <c r="B235" s="1" t="s">
        <v>1886</v>
      </c>
      <c r="C235" s="3" t="str">
        <f>_xlfn.XLOOKUP(B235,'[1]daily break down'!$D:$D,'[1]daily break down'!$E:$E,"")</f>
        <v>NORD-OUEST</v>
      </c>
      <c r="D235" s="1" t="s">
        <v>11</v>
      </c>
      <c r="E235" s="1" t="s">
        <v>12</v>
      </c>
      <c r="F235" s="3" t="s">
        <v>51</v>
      </c>
      <c r="G235" s="1" t="s">
        <v>1034</v>
      </c>
      <c r="H235" s="41" t="str">
        <f>_xlfn.XLOOKUP(B235,[2]CALCULATION!$B:$B,[2]CALCULATION!$H:$H,"")</f>
        <v>NOKIA</v>
      </c>
      <c r="I235" s="34">
        <v>2.0851100761353658</v>
      </c>
      <c r="J235" s="34">
        <v>2.9296682274015251</v>
      </c>
      <c r="K235" s="34">
        <v>13.969769898642186</v>
      </c>
      <c r="L235" s="34">
        <v>13.969986325098887</v>
      </c>
      <c r="M235" s="34">
        <v>13.969878111870537</v>
      </c>
      <c r="N235" s="34">
        <v>13.970094538327237</v>
      </c>
      <c r="O235" s="34">
        <v>13.969878111870537</v>
      </c>
      <c r="P235" s="34">
        <v>13.970202751555588</v>
      </c>
      <c r="Q235" s="34">
        <v>13.969878111870537</v>
      </c>
      <c r="R235" s="34">
        <v>13.970094538327237</v>
      </c>
      <c r="S235" s="35">
        <v>13.970094538327237</v>
      </c>
      <c r="T235" s="35">
        <v>91410.194806995918</v>
      </c>
      <c r="U235" s="35">
        <v>13.969986325098887</v>
      </c>
      <c r="V235" s="35">
        <v>13.865774627389543</v>
      </c>
      <c r="W235" s="35">
        <v>13.865988648329351</v>
      </c>
      <c r="X235" s="35">
        <v>13.865881637859449</v>
      </c>
      <c r="Y235" s="35">
        <v>13.866095658799258</v>
      </c>
      <c r="Z235" s="35">
        <v>11.061511758310433</v>
      </c>
      <c r="AA235" s="35">
        <v>5.7889104708463721</v>
      </c>
      <c r="AB235" s="35">
        <v>1.2763569706675373</v>
      </c>
      <c r="AC235" s="35">
        <v>0</v>
      </c>
      <c r="AD235" s="35">
        <v>1.255143636586737</v>
      </c>
      <c r="AE235" s="58" t="s">
        <v>5603</v>
      </c>
      <c r="AF235" s="58"/>
      <c r="AG235" s="57" t="str" cm="1">
        <f t="array" ref="AG235">IFERROR(_xlfn.IFS(
AI235="MPR ISSUE","PDH",
AI235="BSS Hardware Issue","BSS",
AI235="Sites strategiques, MLL, Pylone, etc.","ENVTECH",
AI235="AKTIVCO DEFAUT GE &amp; POWER Cabinet","AKTIVCO",
AI235="AKTIVCO Coupure ENEO &amp; Baisse de tension","AKTIVCO GRID ONLY",
AI235="Coupure ENEO &amp; Baisse de tension","IHS GRID ONLY",
AI235="Defaut GE &amp; POWER Cabinet","IHS",
AI235="Sharing","Partners",
AI235="Sites strategiques &amp; DataCenter","SST &amp; DC",
AI235="Exclu","Exclu",
AI235="SAT","SAT",
AI235="SPARE-ISSUE","SPARE-ISSUE",
AI235="Fiber CAmtel","TRANS_FO_CAMTEL",
AI235="Fiber AOF","Fiber AOF",
AI235="Projet OCM (HUAWEI)","TRAVAUX-HUAWEI",
AI235="Projet OCM (NOKIA)","TRAVAUX-NOKIA",
AI235="ACCESS-ISSUE","ACCESS-ISSUE",
AI235="Projet OCM (ZTE, NOKIA, autres projets)","TRAVAUX OCM",
AI235="No root CAuse","No root cause",
AI235="ODU HS","PDH",
AI235="IP &amp; VLAN","PDH",
AI235="Warehouse HUAWEI","SPARE-ISSUE",
AI235="SPARE-HS","SPARE-ISSUE",
AI235="Power Telco","BSS",AI235="no impacts","no impacts"
),"")</f>
        <v>No root cause</v>
      </c>
      <c r="AH235" s="57" t="str" cm="1">
        <f t="array" ref="AH235">IFERROR(_xlfn.IFS(
AI235="MPR ISSUE","TX ISSUE",
AI235="BSS Hardware Issue","RAN ISSUE",
AI235="Sites strategiques, MLL, Pylone, etc.","ENVTECH",
AI235="AKTIVCO DEFAUT GE &amp; POWER Cabinet","POWER ISSUE",
AI235="AKTIVCO Coupure ENEO &amp; Baisse de tension","POWER ISSUE",
AI235="Coupure ENEO &amp; Baisse de tension","POWER ISSUE",
AI235="Defaut GE &amp; POWER Cabinet","POWER ISSUE",
AI235="Sharing","POWER ISSUE",
AI235="Sites strategiques &amp; DataCenter","POWER ISSUE",
AI235="Exclu","Exclu",
AI235="SAT","TX ISSUE",
AI235="SPARE-ISSUE","SPARE-ISSUE",
AI235="Fiber CAmtel","TX ISSUE",
AI235="Fiber AOF","TX ISSUE",
AI235="Projet OCM (HUAWEI)","TRAVAUX-HUAWEI",
AI235="Projet OCM (NOKIA)","TRAVAUX -NOKIA",
AI235="ACCESS-ISSUE","ACCESS-ISSUE",
AI235="Projet OCM (ZTE, NOKIA, autres projets)","TRAVAUX OCM",
AI235="No root CAuse","No root cause",
AI235="ODU HS","TX ISSUE",
AI235="IP &amp; VLAN","TX ISSUE",
AI235="Warehouse HUAWEI","SPARE-ISSUE",
AI235="SPARE-HS","SPARE-ISSUE",
AI235="Power Telco","RAN ISSUE",AI235="no impacts","no impacts"
),"")</f>
        <v>No root cause</v>
      </c>
      <c r="AI235" s="85" t="s">
        <v>5912</v>
      </c>
      <c r="AJ235" s="57" t="str" cm="1">
        <f t="array" ref="AJ235">IFERROR(_xlfn.IFS(
AI235="MPR ISSUE","ACTIVE",
AI235="BSS Hardware Issue","ACTIVE",
AI235="Sites strategiques, MLL, Pylone, etc.","PASSIVE",
AI235="AKTIVCO DEFAUT GE &amp; POWER Cabinet","PASSIVE",
AI235="AKTIVCO Coupure ENEO &amp; Baisse de tension","PASSIVE",
AI235="Coupure ENEO &amp; Baisse de tension","PASSIVE",
AI235="Defaut GE &amp; POWER Cabinet","PASSIVE",
AI235="Sharing","PASSIVE",
AI235="Sites strategiques &amp; DataCenter","PASSIVE",
AI235="Exclu","Exclu",
AI235="SAT","ACTIVE",
AI235="SPARE-ISSUE","SPARE-ISSUE",
AI235="Fiber CAmtel","ACTIVE",
AI235="Fiber AOF","ACTIVE",
AI235="Projet OCM (HUAWEI)","PLANNED WORKS",
AI235="Projet OCM (NOKIA)","PLANNED WORKS",
AI235="ACCESS-ISSUE","ACCESS-ISSUE",
AI235="Projet OCM (ZTE, NOKIA, autres projets)","PLANNED WORKS",
AI235="No root CAuse","No root cause",
AI235="ODU HS","ACTIVE",
AI235="IP &amp; VLAN","ACTIVE",
AI235="Warehouse HUAWEI","SPARE-ISSUE",
AI235="SPARE-HS","SPARE-ISSUE",
AI235="Power Telco","ACTIVE", AI235="no impacts","no impacts"
),"")</f>
        <v>No root cause</v>
      </c>
      <c r="AK235" s="23" t="s">
        <v>5681</v>
      </c>
      <c r="AL235" s="127" t="str">
        <f>IFERROR(MID(AM235, SEARCH("CTR_", AM235), 7), IFERROR(MID(AM235, SEARCH("SUO_", AM235), 7), IFERROR(MID(AM235, SEARCH("SUD_", AM235), 7), IFERROR(MID(AM235, SEARCH("NRO_", AM235), 7), IFERROR(MID(AM235, SEARCH("ADM_", AM235), 7), IFERROR(MID(AM235, SEARCH("NRD_", AM235), 7), IFERROR(MID(AM235, SEARCH("EXN_", AM235), 7), IFERROR(MID(AM235, SEARCH("LIT_", AM235), 7), IFERROR(MID(AM235, SEARCH("EST_", AM235), 7), MID(AM235, SEARCH("OST_",AM235), 7))))))))))</f>
        <v>NRO_013</v>
      </c>
      <c r="AM235" s="9" t="s">
        <v>5936</v>
      </c>
      <c r="AN235" s="9" t="s">
        <v>5537</v>
      </c>
      <c r="AO235" s="23" t="str">
        <f>_xlfn.XLOOKUP(B235,'INCIDENT-05-03-2026'!E:E,'INCIDENT-05-03-2026'!F:F,"")</f>
        <v/>
      </c>
      <c r="AP235" s="7" t="s">
        <v>5537</v>
      </c>
      <c r="AQ235" s="6"/>
      <c r="AR235" s="7"/>
      <c r="AS235" s="3" t="str">
        <f>_xlfn.XLOOKUP(B235,'[3]tt num | region | site id'!$C:$C,'[3]tt num | region | site id'!$Q:$Q,"")</f>
        <v/>
      </c>
      <c r="AT235" s="24" t="str">
        <f>_xlfn.XLOOKUP(B235,'[4]Cells Huawei 03052026 12h'!$B:$B,'[4]Cells Huawei 03052026 12h'!$T:$T,"")</f>
        <v/>
      </c>
      <c r="AU235" s="24" t="str">
        <f>_xlfn.XLOOKUP(B235,'[5]cells down 02052026 8h50'!$B:$B,'[5]cells down 02052026 8h50'!$R:$R,"")</f>
        <v/>
      </c>
      <c r="AV235" s="24" t="str">
        <f>_xlfn.XLOOKUP(B235,'[5]cells down 02052026 13h50'!$B:$B,'[5]cells down 02052026 13h50'!$R:$R,"")</f>
        <v/>
      </c>
      <c r="AW235" s="24" t="str">
        <f>_xlfn.XLOOKUP(B235,'[5]cells down 02052026 13h50'!$B:$B,'[5]cells down 02052026 13h50'!$R:$R,"")</f>
        <v/>
      </c>
      <c r="AX235" s="24" t="str">
        <f>_xlfn.XLOOKUP(B235,'[6]cell downs 03052026 8h40 '!$B:$B,'[6]cell downs 03052026 8h40 '!$R:$R,"")</f>
        <v/>
      </c>
      <c r="AY235" s="24" t="str">
        <f>_xlfn.XLOOKUP(B235,'[7]ALL SITES DOWN'!$D:$D,'[7]ALL SITES DOWN'!$J:$J,"")</f>
        <v/>
      </c>
      <c r="AZ235" s="24" t="str">
        <f>_xlfn.XLOOKUP(B235,'[8]ALL SITES DOWN'!$D:$D,'[8]ALL SITES DOWN'!$J:$J,"")</f>
        <v>(05/03/2026 com ran 10h): Impacted by Oku_G9G18U9U21L18L8L26_NRO_013</v>
      </c>
      <c r="BA235" s="9" t="str">
        <f>_xlfn.XLOOKUP(B235,[9]sheet1!$AC:$AC,[9]sheet1!$AF:$AF,"")</f>
        <v>(05/03/2026 ticket)..INC-20260503-00002416</v>
      </c>
      <c r="BB235" s="14" t="s">
        <v>5537</v>
      </c>
      <c r="BC235" s="14" t="s">
        <v>5537</v>
      </c>
      <c r="BD235" s="14" t="str">
        <f>_xlfn.XLOOKUP(B235,'[10]cell downs 18042026 17h'!$B:$B,'[10]cell downs 18042026 17h'!$B:$B,"")</f>
        <v/>
      </c>
      <c r="BE235" s="14" t="str">
        <f>_xlfn.XLOOKUP(B235,'[11]Cells Huawei 19042026 15h'!$B:$B,'[11]Cells Huawei 19042026 15h'!$B:$B,"")</f>
        <v/>
      </c>
      <c r="BF235" s="9" t="str">
        <f>_xlfn.XLOOKUP(B235,'[12]cells down 19042026 9H40'!$B:$B,'[12]cells down 19042026 9H40'!$B:$B,"")</f>
        <v/>
      </c>
      <c r="BG235" s="9" t="s">
        <v>1886</v>
      </c>
      <c r="BH235" s="9" t="s">
        <v>154</v>
      </c>
    </row>
    <row r="236" spans="1:60" s="9" customFormat="1" x14ac:dyDescent="0.3">
      <c r="A236" s="1" t="s">
        <v>1131</v>
      </c>
      <c r="B236" s="1" t="s">
        <v>1132</v>
      </c>
      <c r="C236" s="3" t="str">
        <f>_xlfn.XLOOKUP(B236,'[1]daily break down'!$D:$D,'[1]daily break down'!$E:$E,"")</f>
        <v>NORD-OUEST</v>
      </c>
      <c r="D236" s="1" t="s">
        <v>11</v>
      </c>
      <c r="E236" s="1" t="s">
        <v>66</v>
      </c>
      <c r="F236" s="3" t="s">
        <v>51</v>
      </c>
      <c r="G236" s="1" t="s">
        <v>1131</v>
      </c>
      <c r="H236" s="41" t="str">
        <f>_xlfn.XLOOKUP(B236,[2]CALCULATION!$B:$B,[2]CALCULATION!$H:$H,"")</f>
        <v>NOKIA</v>
      </c>
      <c r="I236" s="34">
        <v>2.1031375782882402</v>
      </c>
      <c r="J236" s="34">
        <v>2.7368516426357177</v>
      </c>
      <c r="K236" s="34">
        <v>1.3466527571241187</v>
      </c>
      <c r="L236" s="34">
        <v>6.0613229867346644E-2</v>
      </c>
      <c r="M236" s="34">
        <v>3.3901379888783665</v>
      </c>
      <c r="N236" s="34">
        <v>1.6453919926820271</v>
      </c>
      <c r="O236" s="34">
        <v>3.3941056554467539</v>
      </c>
      <c r="P236" s="34">
        <v>2.7205824682356585</v>
      </c>
      <c r="Q236" s="34">
        <v>2.9774032209236561</v>
      </c>
      <c r="R236" s="34">
        <v>2.3662617369310706</v>
      </c>
      <c r="S236" s="35">
        <v>3.8138603444805064</v>
      </c>
      <c r="T236" s="35">
        <v>19374.067447415055</v>
      </c>
      <c r="U236" s="35">
        <v>0.44277786590844326</v>
      </c>
      <c r="V236" s="35">
        <v>1.9096196705218971</v>
      </c>
      <c r="W236" s="35">
        <v>0.38864419161437419</v>
      </c>
      <c r="X236" s="35">
        <v>0.12250915296219257</v>
      </c>
      <c r="Y236" s="35">
        <v>8.714219265879633E-2</v>
      </c>
      <c r="Z236" s="35">
        <v>1.0744742932315166</v>
      </c>
      <c r="AA236" s="35">
        <v>5.7896598443701057</v>
      </c>
      <c r="AB236" s="35">
        <v>1.2673255165566737</v>
      </c>
      <c r="AC236" s="35">
        <v>0</v>
      </c>
      <c r="AD236" s="35">
        <v>1.2522186837426836</v>
      </c>
      <c r="AE236" s="58" t="s">
        <v>5603</v>
      </c>
      <c r="AF236" s="58"/>
      <c r="AG236" s="57" t="str" cm="1">
        <f t="array" ref="AG236">IFERROR(_xlfn.IFS(
AI236="MPR ISSUE","PDH",
AI236="BSS Hardware Issue","BSS",
AI236="Sites strategiques, MLL, Pylone, etc.","ENVTECH",
AI236="AKTIVCO DEFAUT GE &amp; POWER Cabinet","AKTIVCO",
AI236="AKTIVCO Coupure ENEO &amp; Baisse de tension","AKTIVCO GRID ONLY",
AI236="Coupure ENEO &amp; Baisse de tension","IHS GRID ONLY",
AI236="Defaut GE &amp; POWER Cabinet","IHS",
AI236="Sharing","Partners",
AI236="Sites strategiques &amp; DataCenter","SST &amp; DC",
AI236="Exclu","Exclu",
AI236="SAT","SAT",
AI236="SPARE-ISSUE","SPARE-ISSUE",
AI236="Fiber CAmtel","TRANS_FO_CAMTEL",
AI236="Fiber AOF","Fiber AOF",
AI236="Projet OCM (HUAWEI)","TRAVAUX-HUAWEI",
AI236="Projet OCM (NOKIA)","TRAVAUX-NOKIA",
AI236="ACCESS-ISSUE","ACCESS-ISSUE",
AI236="Projet OCM (ZTE, NOKIA, autres projets)","TRAVAUX OCM",
AI236="No root CAuse","No root cause",
AI236="ODU HS","PDH",
AI236="IP &amp; VLAN","PDH",
AI236="Warehouse HUAWEI","SPARE-ISSUE",
AI236="SPARE-HS","SPARE-ISSUE",
AI236="Power Telco","BSS",AI236="no impacts","no impacts"
),"")</f>
        <v>No root cause</v>
      </c>
      <c r="AH236" s="57" t="str" cm="1">
        <f t="array" ref="AH236">IFERROR(_xlfn.IFS(
AI236="MPR ISSUE","TX ISSUE",
AI236="BSS Hardware Issue","RAN ISSUE",
AI236="Sites strategiques, MLL, Pylone, etc.","ENVTECH",
AI236="AKTIVCO DEFAUT GE &amp; POWER Cabinet","POWER ISSUE",
AI236="AKTIVCO Coupure ENEO &amp; Baisse de tension","POWER ISSUE",
AI236="Coupure ENEO &amp; Baisse de tension","POWER ISSUE",
AI236="Defaut GE &amp; POWER Cabinet","POWER ISSUE",
AI236="Sharing","POWER ISSUE",
AI236="Sites strategiques &amp; DataCenter","POWER ISSUE",
AI236="Exclu","Exclu",
AI236="SAT","TX ISSUE",
AI236="SPARE-ISSUE","SPARE-ISSUE",
AI236="Fiber CAmtel","TX ISSUE",
AI236="Fiber AOF","TX ISSUE",
AI236="Projet OCM (HUAWEI)","TRAVAUX-HUAWEI",
AI236="Projet OCM (NOKIA)","TRAVAUX -NOKIA",
AI236="ACCESS-ISSUE","ACCESS-ISSUE",
AI236="Projet OCM (ZTE, NOKIA, autres projets)","TRAVAUX OCM",
AI236="No root CAuse","No root cause",
AI236="ODU HS","TX ISSUE",
AI236="IP &amp; VLAN","TX ISSUE",
AI236="Warehouse HUAWEI","SPARE-ISSUE",
AI236="SPARE-HS","SPARE-ISSUE",
AI236="Power Telco","RAN ISSUE",AI236="no impacts","no impacts"
),"")</f>
        <v>No root cause</v>
      </c>
      <c r="AI236" s="85" t="s">
        <v>5912</v>
      </c>
      <c r="AJ236" s="57" t="str" cm="1">
        <f t="array" ref="AJ236">IFERROR(_xlfn.IFS(
AI236="MPR ISSUE","ACTIVE",
AI236="BSS Hardware Issue","ACTIVE",
AI236="Sites strategiques, MLL, Pylone, etc.","PASSIVE",
AI236="AKTIVCO DEFAUT GE &amp; POWER Cabinet","PASSIVE",
AI236="AKTIVCO Coupure ENEO &amp; Baisse de tension","PASSIVE",
AI236="Coupure ENEO &amp; Baisse de tension","PASSIVE",
AI236="Defaut GE &amp; POWER Cabinet","PASSIVE",
AI236="Sharing","PASSIVE",
AI236="Sites strategiques &amp; DataCenter","PASSIVE",
AI236="Exclu","Exclu",
AI236="SAT","ACTIVE",
AI236="SPARE-ISSUE","SPARE-ISSUE",
AI236="Fiber CAmtel","ACTIVE",
AI236="Fiber AOF","ACTIVE",
AI236="Projet OCM (HUAWEI)","PLANNED WORKS",
AI236="Projet OCM (NOKIA)","PLANNED WORKS",
AI236="ACCESS-ISSUE","ACCESS-ISSUE",
AI236="Projet OCM (ZTE, NOKIA, autres projets)","PLANNED WORKS",
AI236="No root CAuse","No root cause",
AI236="ODU HS","ACTIVE",
AI236="IP &amp; VLAN","ACTIVE",
AI236="Warehouse HUAWEI","SPARE-ISSUE",
AI236="SPARE-HS","SPARE-ISSUE",
AI236="Power Telco","ACTIVE", AI236="no impacts","no impacts"
),"")</f>
        <v>No root cause</v>
      </c>
      <c r="AK236" s="23" t="s">
        <v>5766</v>
      </c>
      <c r="AL236" s="127" t="str">
        <f>IFERROR(MID(AM236, SEARCH("CTR_", AM236), 7), IFERROR(MID(AM236, SEARCH("SUO_", AM236), 7), IFERROR(MID(AM236, SEARCH("SUD_", AM236), 7), IFERROR(MID(AM236, SEARCH("NRO_", AM236), 7), IFERROR(MID(AM236, SEARCH("ADM_", AM236), 7), IFERROR(MID(AM236, SEARCH("NRD_", AM236), 7), IFERROR(MID(AM236, SEARCH("EXN_", AM236), 7), IFERROR(MID(AM236, SEARCH("LIT_", AM236), 7), IFERROR(MID(AM236, SEARCH("EST_", AM236), 7), MID(AM236, SEARCH("OST_",AM236), 7))))))))))</f>
        <v>NRO_013</v>
      </c>
      <c r="AM236" s="9" t="s">
        <v>5936</v>
      </c>
      <c r="AN236" s="9" t="s">
        <v>5537</v>
      </c>
      <c r="AO236" s="23" t="str">
        <f>_xlfn.XLOOKUP(B236,'INCIDENT-05-03-2026'!E:E,'INCIDENT-05-03-2026'!F:F,"")</f>
        <v/>
      </c>
      <c r="AP236" s="7" t="s">
        <v>5537</v>
      </c>
      <c r="AQ236" s="6"/>
      <c r="AR236" s="7"/>
      <c r="AS236" s="3" t="str">
        <f>_xlfn.XLOOKUP(B236,'[3]tt num | region | site id'!$C:$C,'[3]tt num | region | site id'!$Q:$Q,"")</f>
        <v/>
      </c>
      <c r="AT236" s="24" t="str">
        <f>_xlfn.XLOOKUP(B236,'[4]Cells Huawei 03052026 12h'!$B:$B,'[4]Cells Huawei 03052026 12h'!$T:$T,"")</f>
        <v/>
      </c>
      <c r="AU236" s="24" t="str">
        <f>_xlfn.XLOOKUP(B236,'[5]cells down 02052026 8h50'!$B:$B,'[5]cells down 02052026 8h50'!$R:$R,"")</f>
        <v/>
      </c>
      <c r="AV236" s="24" t="str">
        <f>_xlfn.XLOOKUP(B236,'[5]cells down 02052026 13h50'!$B:$B,'[5]cells down 02052026 13h50'!$R:$R,"")</f>
        <v/>
      </c>
      <c r="AW236" s="24" t="str">
        <f>_xlfn.XLOOKUP(B236,'[5]cells down 02052026 13h50'!$B:$B,'[5]cells down 02052026 13h50'!$R:$R,"")</f>
        <v/>
      </c>
      <c r="AX236" s="24" t="str">
        <f>_xlfn.XLOOKUP(B236,'[6]cell downs 03052026 8h40 '!$B:$B,'[6]cell downs 03052026 8h40 '!$R:$R,"")</f>
        <v/>
      </c>
      <c r="AY236" s="24" t="str">
        <f>_xlfn.XLOOKUP(B236,'[7]ALL SITES DOWN'!$D:$D,'[7]ALL SITES DOWN'!$J:$J,"")</f>
        <v/>
      </c>
      <c r="AZ236" s="24" t="str">
        <f>_xlfn.XLOOKUP(B236,'[8]ALL SITES DOWN'!$D:$D,'[8]ALL SITES DOWN'!$J:$J,"")</f>
        <v>(05/03/2026 com ran 10h): Impacted by Oku_G9G18U9U21L18L8L26_NRO_013</v>
      </c>
      <c r="BA236" s="9" t="str">
        <f>_xlfn.XLOOKUP(B236,[9]sheet1!$AC:$AC,[9]sheet1!$AF:$AF,"")</f>
        <v>(05/03/2026 ticket)..INC-20260503-00007319...Others Transmission equipement fault</v>
      </c>
      <c r="BB236" s="14" t="s">
        <v>5537</v>
      </c>
      <c r="BC236" s="14" t="s">
        <v>5537</v>
      </c>
      <c r="BD236" s="14" t="str">
        <f>_xlfn.XLOOKUP(B236,'[10]cell downs 18042026 17h'!$B:$B,'[10]cell downs 18042026 17h'!$B:$B,"")</f>
        <v/>
      </c>
      <c r="BE236" s="14" t="str">
        <f>_xlfn.XLOOKUP(B236,'[11]Cells Huawei 19042026 15h'!$B:$B,'[11]Cells Huawei 19042026 15h'!$B:$B,"")</f>
        <v/>
      </c>
      <c r="BF236" s="9" t="str">
        <f>_xlfn.XLOOKUP(B236,'[12]cells down 19042026 9H40'!$B:$B,'[12]cells down 19042026 9H40'!$B:$B,"")</f>
        <v/>
      </c>
      <c r="BG236" s="9" t="s">
        <v>1132</v>
      </c>
      <c r="BH236" s="9" t="s">
        <v>12</v>
      </c>
    </row>
    <row r="237" spans="1:60" s="9" customFormat="1" x14ac:dyDescent="0.3">
      <c r="A237" s="1" t="s">
        <v>2478</v>
      </c>
      <c r="B237" s="8" t="s">
        <v>2479</v>
      </c>
      <c r="C237" s="3" t="str">
        <f>_xlfn.XLOOKUP(B237,'[1]daily break down'!$D:$D,'[1]daily break down'!$E:$E,"")</f>
        <v>NORD-OUEST</v>
      </c>
      <c r="D237" s="1" t="s">
        <v>11</v>
      </c>
      <c r="E237" s="1" t="s">
        <v>12</v>
      </c>
      <c r="F237" s="3" t="s">
        <v>51</v>
      </c>
      <c r="G237" s="1" t="s">
        <v>52</v>
      </c>
      <c r="H237" s="40" t="str">
        <f>_xlfn.XLOOKUP(B237,[2]CALCULATION!$B:$B,[2]CALCULATION!$H:$H,"")</f>
        <v>Huawei</v>
      </c>
      <c r="I237" s="34">
        <v>0</v>
      </c>
      <c r="J237" s="34">
        <v>0</v>
      </c>
      <c r="K237" s="34">
        <v>0</v>
      </c>
      <c r="L237" s="34">
        <v>0</v>
      </c>
      <c r="M237" s="34">
        <v>0</v>
      </c>
      <c r="N237" s="34">
        <v>0</v>
      </c>
      <c r="O237" s="34">
        <v>0</v>
      </c>
      <c r="P237" s="34">
        <v>0</v>
      </c>
      <c r="Q237" s="34">
        <v>0</v>
      </c>
      <c r="R237" s="34">
        <v>0</v>
      </c>
      <c r="S237" s="35">
        <v>8.0257852428281603E-4</v>
      </c>
      <c r="T237" s="35">
        <v>0</v>
      </c>
      <c r="U237" s="35">
        <v>0</v>
      </c>
      <c r="V237" s="35">
        <v>0</v>
      </c>
      <c r="W237" s="35">
        <v>0</v>
      </c>
      <c r="X237" s="35">
        <v>0</v>
      </c>
      <c r="Y237" s="35">
        <v>0</v>
      </c>
      <c r="Z237" s="35">
        <v>0.26024946280744105</v>
      </c>
      <c r="AA237" s="35">
        <v>1.9764726688488423</v>
      </c>
      <c r="AB237" s="35">
        <v>2.5269477340187891</v>
      </c>
      <c r="AC237" s="35">
        <v>0.2048599483000523</v>
      </c>
      <c r="AD237" s="35">
        <v>1.2373977336609281</v>
      </c>
      <c r="AE237" s="58" t="s">
        <v>5560</v>
      </c>
      <c r="AF237" s="58"/>
      <c r="AG237" s="57" t="str" cm="1">
        <f t="array" ref="AG237">IFERROR(_xlfn.IFS(
AI237="MPR ISSUE","PDH",
AI237="BSS Hardware Issue","BSS",
AI237="Sites strategiques, MLL, Pylone, etc.","ENVTECH",
AI237="AKTIVCO DEFAUT GE &amp; POWER Cabinet","AKTIVCO",
AI237="AKTIVCO Coupure ENEO &amp; Baisse de tension","AKTIVCO GRID ONLY",
AI237="Coupure ENEO &amp; Baisse de tension","IHS GRID ONLY",
AI237="Defaut GE &amp; POWER Cabinet","IHS",
AI237="Sharing","Partners",
AI237="Sites strategiques &amp; DataCenter","SST &amp; DC",
AI237="Exclu","Exclu",
AI237="SAT","SAT",
AI237="SPARE-ISSUE","SPARE-ISSUE",
AI237="Fiber CAmtel","TRANS_FO_CAMTEL",
AI237="Fiber AOF","Fiber AOF",
AI237="Projet OCM (HUAWEI)","TRAVAUX-HUAWEI",
AI237="Projet OCM (NOKIA)","TRAVAUX-NOKIA",
AI237="ACCESS-ISSUE","ACCESS-ISSUE",
AI237="Projet OCM (ZTE, NOKIA, autres projets)","TRAVAUX OCM",
AI237="No root CAuse","No root cause",
AI237="ODU HS","PDH",
AI237="IP &amp; VLAN","PDH",
AI237="Warehouse HUAWEI","SPARE-ISSUE",
AI237="SPARE-HS","SPARE-ISSUE",
AI237="Power Telco","BSS",AI237="no impacts","no impacts"
),"")</f>
        <v>IHS</v>
      </c>
      <c r="AH237" s="57" t="str" cm="1">
        <f t="array" ref="AH237">IFERROR(_xlfn.IFS(
AI237="MPR ISSUE","TX ISSUE",
AI237="BSS Hardware Issue","RAN ISSUE",
AI237="Sites strategiques, MLL, Pylone, etc.","ENVTECH",
AI237="AKTIVCO DEFAUT GE &amp; POWER Cabinet","POWER ISSUE",
AI237="AKTIVCO Coupure ENEO &amp; Baisse de tension","POWER ISSUE",
AI237="Coupure ENEO &amp; Baisse de tension","POWER ISSUE",
AI237="Defaut GE &amp; POWER Cabinet","POWER ISSUE",
AI237="Sharing","POWER ISSUE",
AI237="Sites strategiques &amp; DataCenter","POWER ISSUE",
AI237="Exclu","Exclu",
AI237="SAT","TX ISSUE",
AI237="SPARE-ISSUE","SPARE-ISSUE",
AI237="Fiber CAmtel","TX ISSUE",
AI237="Fiber AOF","TX ISSUE",
AI237="Projet OCM (HUAWEI)","TRAVAUX-HUAWEI",
AI237="Projet OCM (NOKIA)","TRAVAUX -NOKIA",
AI237="ACCESS-ISSUE","ACCESS-ISSUE",
AI237="Projet OCM (ZTE, NOKIA, autres projets)","TRAVAUX OCM",
AI237="No root CAuse","No root cause",
AI237="ODU HS","TX ISSUE",
AI237="IP &amp; VLAN","TX ISSUE",
AI237="Warehouse HUAWEI","SPARE-ISSUE",
AI237="SPARE-HS","SPARE-ISSUE",
AI237="Power Telco","RAN ISSUE",AI237="no impacts","no impacts"
),"")</f>
        <v>POWER ISSUE</v>
      </c>
      <c r="AI237" s="85" t="s">
        <v>5330</v>
      </c>
      <c r="AJ237" s="57" t="str" cm="1">
        <f t="array" ref="AJ237">IFERROR(_xlfn.IFS(
AI237="MPR ISSUE","ACTIVE",
AI237="BSS Hardware Issue","ACTIVE",
AI237="Sites strategiques, MLL, Pylone, etc.","PASSIVE",
AI237="AKTIVCO DEFAUT GE &amp; POWER Cabinet","PASSIVE",
AI237="AKTIVCO Coupure ENEO &amp; Baisse de tension","PASSIVE",
AI237="Coupure ENEO &amp; Baisse de tension","PASSIVE",
AI237="Defaut GE &amp; POWER Cabinet","PASSIVE",
AI237="Sharing","PASSIVE",
AI237="Sites strategiques &amp; DataCenter","PASSIVE",
AI237="Exclu","Exclu",
AI237="SAT","ACTIVE",
AI237="SPARE-ISSUE","SPARE-ISSUE",
AI237="Fiber CAmtel","ACTIVE",
AI237="Fiber AOF","ACTIVE",
AI237="Projet OCM (HUAWEI)","PLANNED WORKS",
AI237="Projet OCM (NOKIA)","PLANNED WORKS",
AI237="ACCESS-ISSUE","ACCESS-ISSUE",
AI237="Projet OCM (ZTE, NOKIA, autres projets)","PLANNED WORKS",
AI237="No root CAuse","No root cause",
AI237="ODU HS","ACTIVE",
AI237="IP &amp; VLAN","ACTIVE",
AI237="Warehouse HUAWEI","SPARE-ISSUE",
AI237="SPARE-HS","SPARE-ISSUE",
AI237="Power Telco","ACTIVE", AI237="no impacts","no impacts"
),"")</f>
        <v>PASSIVE</v>
      </c>
      <c r="AK237" s="23" t="s">
        <v>5859</v>
      </c>
      <c r="AL237" s="23" t="str">
        <f>B237</f>
        <v>NRO_120</v>
      </c>
      <c r="AN237" s="9" t="s">
        <v>5537</v>
      </c>
      <c r="AO237" s="23" t="str">
        <f>_xlfn.XLOOKUP(B237,'INCIDENT-05-03-2026'!E:E,'INCIDENT-05-03-2026'!F:F,"")</f>
        <v/>
      </c>
      <c r="AP237" s="7" t="s">
        <v>5537</v>
      </c>
      <c r="AQ237" s="6"/>
      <c r="AR237" s="7"/>
      <c r="AS237" s="3" t="str">
        <f>_xlfn.XLOOKUP(B237,'[3]tt num | region | site id'!$C:$C,'[3]tt num | region | site id'!$Q:$Q,"")</f>
        <v>(hourly IHS): 03/05/2026 19:50 2:19:10 45.9V FME Stanley is managing with level 0/Samuel informed</v>
      </c>
      <c r="AT237" s="24" t="str">
        <f>_xlfn.XLOOKUP(B237,'[4]Cells Huawei 03052026 12h'!$B:$B,'[4]Cells Huawei 03052026 12h'!$T:$T,"")</f>
        <v/>
      </c>
      <c r="AU237" s="24" t="str">
        <f>_xlfn.XLOOKUP(B237,'[5]cells down 02052026 8h50'!$B:$B,'[5]cells down 02052026 8h50'!$R:$R,"")</f>
        <v/>
      </c>
      <c r="AV237" s="24" t="str">
        <f>_xlfn.XLOOKUP(B237,'[5]cells down 02052026 13h50'!$B:$B,'[5]cells down 02052026 13h50'!$R:$R,"")</f>
        <v/>
      </c>
      <c r="AW237" s="24" t="str">
        <f>_xlfn.XLOOKUP(B237,'[5]cells down 02052026 13h50'!$B:$B,'[5]cells down 02052026 13h50'!$R:$R,"")</f>
        <v/>
      </c>
      <c r="AX237" s="24" t="str">
        <f>_xlfn.XLOOKUP(B237,'[6]cell downs 03052026 8h40 '!$B:$B,'[6]cell downs 03052026 8h40 '!$R:$R,"")</f>
        <v/>
      </c>
      <c r="AY237" s="24" t="str">
        <f>_xlfn.XLOOKUP(B237,'[7]ALL SITES DOWN'!$D:$D,'[7]ALL SITES DOWN'!$J:$J,"")</f>
        <v/>
      </c>
      <c r="AZ237" s="24" t="str">
        <f>_xlfn.XLOOKUP(B237,'[8]ALL SITES DOWN'!$D:$D,'[8]ALL SITES DOWN'!$J:$J,"")</f>
        <v/>
      </c>
      <c r="BA237" s="9" t="str">
        <f>_xlfn.XLOOKUP(B237,[9]sheet1!$AC:$AC,[9]sheet1!$AF:$AF,"")</f>
        <v/>
      </c>
      <c r="BB237" s="14" t="s">
        <v>5537</v>
      </c>
      <c r="BC237" s="14" t="s">
        <v>5537</v>
      </c>
      <c r="BD237" s="14" t="str">
        <f>_xlfn.XLOOKUP(B237,'[10]cell downs 18042026 17h'!$B:$B,'[10]cell downs 18042026 17h'!$B:$B,"")</f>
        <v/>
      </c>
      <c r="BE237" s="14" t="str">
        <f>_xlfn.XLOOKUP(B237,'[11]Cells Huawei 19042026 15h'!$B:$B,'[11]Cells Huawei 19042026 15h'!$B:$B,"")</f>
        <v/>
      </c>
      <c r="BF237" s="9" t="str">
        <f>_xlfn.XLOOKUP(B237,'[12]cells down 19042026 9H40'!$B:$B,'[12]cells down 19042026 9H40'!$B:$B,"")</f>
        <v/>
      </c>
      <c r="BG237" s="9" t="s">
        <v>2479</v>
      </c>
      <c r="BH237" s="9" t="s">
        <v>5537</v>
      </c>
    </row>
    <row r="238" spans="1:60" s="9" customFormat="1" x14ac:dyDescent="0.3">
      <c r="A238" s="1" t="s">
        <v>2954</v>
      </c>
      <c r="B238" s="8" t="s">
        <v>2955</v>
      </c>
      <c r="C238" s="3" t="str">
        <f>_xlfn.XLOOKUP(B238,'[1]daily break down'!$D:$D,'[1]daily break down'!$E:$E,"")</f>
        <v>Ngaoundere</v>
      </c>
      <c r="D238" s="1" t="s">
        <v>11</v>
      </c>
      <c r="E238" s="1" t="s">
        <v>12</v>
      </c>
      <c r="F238" s="3" t="s">
        <v>90</v>
      </c>
      <c r="G238" s="1" t="s">
        <v>91</v>
      </c>
      <c r="H238" s="40" t="str">
        <f>_xlfn.XLOOKUP(B238,[2]CALCULATION!$B:$B,[2]CALCULATION!$H:$H,"")</f>
        <v>Huawei</v>
      </c>
      <c r="I238" s="34">
        <v>1.4409851526540025</v>
      </c>
      <c r="J238" s="34">
        <v>0.80177594575853328</v>
      </c>
      <c r="K238" s="34">
        <v>0.62442392697034821</v>
      </c>
      <c r="L238" s="34">
        <v>0</v>
      </c>
      <c r="M238" s="34">
        <v>0</v>
      </c>
      <c r="N238" s="34">
        <v>0</v>
      </c>
      <c r="O238" s="34">
        <v>0</v>
      </c>
      <c r="P238" s="34">
        <v>0</v>
      </c>
      <c r="Q238" s="34">
        <v>0</v>
      </c>
      <c r="R238" s="34">
        <v>0</v>
      </c>
      <c r="S238" s="35">
        <v>0</v>
      </c>
      <c r="T238" s="35">
        <v>0</v>
      </c>
      <c r="U238" s="35">
        <v>0</v>
      </c>
      <c r="V238" s="35">
        <v>0</v>
      </c>
      <c r="W238" s="35">
        <v>0</v>
      </c>
      <c r="X238" s="35">
        <v>0</v>
      </c>
      <c r="Y238" s="35">
        <v>1.6183015012855524</v>
      </c>
      <c r="Z238" s="35">
        <v>0</v>
      </c>
      <c r="AA238" s="35">
        <v>1.1209378959190115</v>
      </c>
      <c r="AB238" s="35">
        <v>1.4404638044819813</v>
      </c>
      <c r="AC238" s="35">
        <v>1.1099715562734889</v>
      </c>
      <c r="AD238" s="35">
        <v>1.2224876081875853</v>
      </c>
      <c r="AE238" s="58" t="s">
        <v>5560</v>
      </c>
      <c r="AF238" s="58"/>
      <c r="AG238" s="57" t="str" cm="1">
        <f t="array" ref="AG238">IFERROR(_xlfn.IFS(
AI238="MPR ISSUE","PDH",
AI238="BSS Hardware Issue","BSS",
AI238="Sites strategiques, MLL, Pylone, etc.","ENVTECH",
AI238="AKTIVCO DEFAUT GE &amp; POWER Cabinet","AKTIVCO",
AI238="AKTIVCO Coupure ENEO &amp; Baisse de tension","AKTIVCO GRID ONLY",
AI238="Coupure ENEO &amp; Baisse de tension","IHS GRID ONLY",
AI238="Defaut GE &amp; POWER Cabinet","IHS",
AI238="Sharing","Partners",
AI238="Sites strategiques &amp; DataCenter","SST &amp; DC",
AI238="Exclu","Exclu",
AI238="SAT","SAT",
AI238="SPARE-ISSUE","SPARE-ISSUE",
AI238="Fiber CAmtel","TRANS_FO_CAMTEL",
AI238="Fiber AOF","Fiber AOF",
AI238="Projet OCM (HUAWEI)","TRAVAUX-HUAWEI",
AI238="Projet OCM (NOKIA)","TRAVAUX-NOKIA",
AI238="ACCESS-ISSUE","ACCESS-ISSUE",
AI238="Projet OCM (ZTE, NOKIA, autres projets)","TRAVAUX OCM",
AI238="No root CAuse","No root cause",
AI238="ODU HS","PDH",
AI238="IP &amp; VLAN","PDH",
AI238="Warehouse HUAWEI","SPARE-ISSUE",
AI238="SPARE-HS","SPARE-ISSUE",
AI238="Power Telco","BSS",AI238="no impacts","no impacts"
),"")</f>
        <v>No root cause</v>
      </c>
      <c r="AH238" s="57" t="str" cm="1">
        <f t="array" ref="AH238">IFERROR(_xlfn.IFS(
AI238="MPR ISSUE","TX ISSUE",
AI238="BSS Hardware Issue","RAN ISSUE",
AI238="Sites strategiques, MLL, Pylone, etc.","ENVTECH",
AI238="AKTIVCO DEFAUT GE &amp; POWER Cabinet","POWER ISSUE",
AI238="AKTIVCO Coupure ENEO &amp; Baisse de tension","POWER ISSUE",
AI238="Coupure ENEO &amp; Baisse de tension","POWER ISSUE",
AI238="Defaut GE &amp; POWER Cabinet","POWER ISSUE",
AI238="Sharing","POWER ISSUE",
AI238="Sites strategiques &amp; DataCenter","POWER ISSUE",
AI238="Exclu","Exclu",
AI238="SAT","TX ISSUE",
AI238="SPARE-ISSUE","SPARE-ISSUE",
AI238="Fiber CAmtel","TX ISSUE",
AI238="Fiber AOF","TX ISSUE",
AI238="Projet OCM (HUAWEI)","TRAVAUX-HUAWEI",
AI238="Projet OCM (NOKIA)","TRAVAUX -NOKIA",
AI238="ACCESS-ISSUE","ACCESS-ISSUE",
AI238="Projet OCM (ZTE, NOKIA, autres projets)","TRAVAUX OCM",
AI238="No root CAuse","No root cause",
AI238="ODU HS","TX ISSUE",
AI238="IP &amp; VLAN","TX ISSUE",
AI238="Warehouse HUAWEI","SPARE-ISSUE",
AI238="SPARE-HS","SPARE-ISSUE",
AI238="Power Telco","RAN ISSUE",AI238="no impacts","no impacts"
),"")</f>
        <v>No root cause</v>
      </c>
      <c r="AI238" s="85" t="s">
        <v>5912</v>
      </c>
      <c r="AJ238" s="57" t="str" cm="1">
        <f t="array" ref="AJ238">IFERROR(_xlfn.IFS(
AI238="MPR ISSUE","ACTIVE",
AI238="BSS Hardware Issue","ACTIVE",
AI238="Sites strategiques, MLL, Pylone, etc.","PASSIVE",
AI238="AKTIVCO DEFAUT GE &amp; POWER Cabinet","PASSIVE",
AI238="AKTIVCO Coupure ENEO &amp; Baisse de tension","PASSIVE",
AI238="Coupure ENEO &amp; Baisse de tension","PASSIVE",
AI238="Defaut GE &amp; POWER Cabinet","PASSIVE",
AI238="Sharing","PASSIVE",
AI238="Sites strategiques &amp; DataCenter","PASSIVE",
AI238="Exclu","Exclu",
AI238="SAT","ACTIVE",
AI238="SPARE-ISSUE","SPARE-ISSUE",
AI238="Fiber CAmtel","ACTIVE",
AI238="Fiber AOF","ACTIVE",
AI238="Projet OCM (HUAWEI)","PLANNED WORKS",
AI238="Projet OCM (NOKIA)","PLANNED WORKS",
AI238="ACCESS-ISSUE","ACCESS-ISSUE",
AI238="Projet OCM (ZTE, NOKIA, autres projets)","PLANNED WORKS",
AI238="No root CAuse","No root cause",
AI238="ODU HS","ACTIVE",
AI238="IP &amp; VLAN","ACTIVE",
AI238="Warehouse HUAWEI","SPARE-ISSUE",
AI238="SPARE-HS","SPARE-ISSUE",
AI238="Power Telco","ACTIVE", AI238="no impacts","no impacts"
),"")</f>
        <v>No root cause</v>
      </c>
      <c r="AK238" s="23" t="s">
        <v>5537</v>
      </c>
      <c r="AL238" s="23" t="str">
        <f>B238</f>
        <v>ADM_036</v>
      </c>
      <c r="AN238" s="9" t="s">
        <v>5537</v>
      </c>
      <c r="AO238" s="23" t="str">
        <f>_xlfn.XLOOKUP(B238,'INCIDENT-05-03-2026'!E:E,'INCIDENT-05-03-2026'!F:F,"")</f>
        <v/>
      </c>
      <c r="AP238" s="7" t="s">
        <v>5537</v>
      </c>
      <c r="AQ238" s="6"/>
      <c r="AR238" s="7"/>
      <c r="AS238" s="3" t="str">
        <f>_xlfn.XLOOKUP(B238,'[3]tt num | region | site id'!$C:$C,'[3]tt num | region | site id'!$Q:$Q,"")</f>
        <v/>
      </c>
      <c r="AT238" s="24" t="str">
        <f>_xlfn.XLOOKUP(B238,'[4]Cells Huawei 03052026 12h'!$B:$B,'[4]Cells Huawei 03052026 12h'!$T:$T,"")</f>
        <v/>
      </c>
      <c r="AU238" s="24" t="str">
        <f>_xlfn.XLOOKUP(B238,'[5]cells down 02052026 8h50'!$B:$B,'[5]cells down 02052026 8h50'!$R:$R,"")</f>
        <v/>
      </c>
      <c r="AV238" s="24" t="str">
        <f>_xlfn.XLOOKUP(B238,'[5]cells down 02052026 13h50'!$B:$B,'[5]cells down 02052026 13h50'!$R:$R,"")</f>
        <v/>
      </c>
      <c r="AW238" s="24" t="str">
        <f>_xlfn.XLOOKUP(B238,'[5]cells down 02052026 13h50'!$B:$B,'[5]cells down 02052026 13h50'!$R:$R,"")</f>
        <v/>
      </c>
      <c r="AX238" s="24" t="str">
        <f>_xlfn.XLOOKUP(B238,'[6]cell downs 03052026 8h40 '!$B:$B,'[6]cell downs 03052026 8h40 '!$R:$R,"")</f>
        <v/>
      </c>
      <c r="AY238" s="24" t="str">
        <f>_xlfn.XLOOKUP(B238,'[7]ALL SITES DOWN'!$D:$D,'[7]ALL SITES DOWN'!$J:$J,"")</f>
        <v/>
      </c>
      <c r="AZ238" s="24" t="str">
        <f>_xlfn.XLOOKUP(B238,'[8]ALL SITES DOWN'!$D:$D,'[8]ALL SITES DOWN'!$J:$J,"")</f>
        <v/>
      </c>
      <c r="BA238" s="9" t="str">
        <f>_xlfn.XLOOKUP(B238,[9]sheet1!$AC:$AC,[9]sheet1!$AF:$AF,"")</f>
        <v/>
      </c>
      <c r="BB238" s="14" t="s">
        <v>5537</v>
      </c>
      <c r="BC238" s="14" t="s">
        <v>5537</v>
      </c>
      <c r="BD238" s="14" t="str">
        <f>_xlfn.XLOOKUP(B238,'[10]cell downs 18042026 17h'!$B:$B,'[10]cell downs 18042026 17h'!$B:$B,"")</f>
        <v/>
      </c>
      <c r="BE238" s="14" t="str">
        <f>_xlfn.XLOOKUP(B238,'[11]Cells Huawei 19042026 15h'!$B:$B,'[11]Cells Huawei 19042026 15h'!$B:$B,"")</f>
        <v/>
      </c>
      <c r="BF238" s="9" t="str">
        <f>_xlfn.XLOOKUP(B238,'[12]cells down 19042026 9H40'!$B:$B,'[12]cells down 19042026 9H40'!$B:$B,"")</f>
        <v/>
      </c>
      <c r="BG238" s="9" t="s">
        <v>2955</v>
      </c>
      <c r="BH238" s="9" t="s">
        <v>5537</v>
      </c>
    </row>
    <row r="239" spans="1:60" s="9" customFormat="1" x14ac:dyDescent="0.3">
      <c r="A239" s="1" t="s">
        <v>5194</v>
      </c>
      <c r="B239" s="8" t="s">
        <v>5195</v>
      </c>
      <c r="C239" s="3" t="str">
        <f>_xlfn.XLOOKUP(B239,'[1]daily break down'!$D:$D,'[1]daily break down'!$E:$E,"")</f>
        <v>SUD-OUEST</v>
      </c>
      <c r="D239" s="1" t="s">
        <v>11</v>
      </c>
      <c r="E239" s="1" t="s">
        <v>12</v>
      </c>
      <c r="F239" s="3" t="s">
        <v>13</v>
      </c>
      <c r="G239" s="1" t="s">
        <v>1431</v>
      </c>
      <c r="H239" s="40" t="str">
        <f>_xlfn.XLOOKUP(B239,[2]CALCULATION!$B:$B,[2]CALCULATION!$H:$H,"")</f>
        <v>Huawei</v>
      </c>
      <c r="I239" s="34">
        <v>4.5863082243966753</v>
      </c>
      <c r="J239" s="34">
        <v>0.92385705684110819</v>
      </c>
      <c r="K239" s="34">
        <v>0.70703600973652603</v>
      </c>
      <c r="L239" s="34">
        <v>1.9714717221266262</v>
      </c>
      <c r="M239" s="34">
        <v>0.936876664012807</v>
      </c>
      <c r="N239" s="34">
        <v>0.76227124728550111</v>
      </c>
      <c r="O239" s="34">
        <v>0</v>
      </c>
      <c r="P239" s="34">
        <v>0.73314656439319348</v>
      </c>
      <c r="Q239" s="34">
        <v>5.685822967585815E-2</v>
      </c>
      <c r="R239" s="34">
        <v>1.1326879888594967</v>
      </c>
      <c r="S239" s="35">
        <v>2.3653772618446318</v>
      </c>
      <c r="T239" s="35">
        <v>21.161017227258849</v>
      </c>
      <c r="U239" s="35">
        <v>1.0668587147899886</v>
      </c>
      <c r="V239" s="35">
        <v>0.63359115722548953</v>
      </c>
      <c r="W239" s="35">
        <v>21.161017227258849</v>
      </c>
      <c r="X239" s="35">
        <v>22.462086190512881</v>
      </c>
      <c r="Y239" s="35">
        <v>2.2149383762373973</v>
      </c>
      <c r="Z239" s="35">
        <v>3.5488952239087075</v>
      </c>
      <c r="AA239" s="35">
        <v>2.5903344803744073</v>
      </c>
      <c r="AB239" s="35">
        <v>2.2164782174077131</v>
      </c>
      <c r="AC239" s="35">
        <v>0.14791640674419471</v>
      </c>
      <c r="AD239" s="35">
        <v>1.1911335405056029</v>
      </c>
      <c r="AE239" s="58" t="s">
        <v>5603</v>
      </c>
      <c r="AF239" s="58"/>
      <c r="AG239" s="57" t="str" cm="1">
        <f t="array" ref="AG239">IFERROR(_xlfn.IFS(
AI239="MPR ISSUE","PDH",
AI239="BSS Hardware Issue","BSS",
AI239="Sites strategiques, MLL, Pylone, etc.","ENVTECH",
AI239="AKTIVCO DEFAUT GE &amp; POWER Cabinet","AKTIVCO",
AI239="AKTIVCO Coupure ENEO &amp; Baisse de tension","AKTIVCO GRID ONLY",
AI239="Coupure ENEO &amp; Baisse de tension","IHS GRID ONLY",
AI239="Defaut GE &amp; POWER Cabinet","IHS",
AI239="Sharing","Partners",
AI239="Sites strategiques &amp; DataCenter","SST &amp; DC",
AI239="Exclu","Exclu",
AI239="SAT","SAT",
AI239="SPARE-ISSUE","SPARE-ISSUE",
AI239="Fiber CAmtel","TRANS_FO_CAMTEL",
AI239="Fiber AOF","Fiber AOF",
AI239="Projet OCM (HUAWEI)","TRAVAUX-HUAWEI",
AI239="Projet OCM (NOKIA)","TRAVAUX-NOKIA",
AI239="ACCESS-ISSUE","ACCESS-ISSUE",
AI239="Projet OCM (ZTE, NOKIA, autres projets)","TRAVAUX OCM",
AI239="No root CAuse","No root cause",
AI239="ODU HS","PDH",
AI239="IP &amp; VLAN","PDH",
AI239="Warehouse HUAWEI","SPARE-ISSUE",
AI239="SPARE-HS","SPARE-ISSUE",
AI239="Power Telco","BSS",AI239="no impacts","no impacts"
),"")</f>
        <v>IHS</v>
      </c>
      <c r="AH239" s="57" t="str" cm="1">
        <f t="array" ref="AH239">IFERROR(_xlfn.IFS(
AI239="MPR ISSUE","TX ISSUE",
AI239="BSS Hardware Issue","RAN ISSUE",
AI239="Sites strategiques, MLL, Pylone, etc.","ENVTECH",
AI239="AKTIVCO DEFAUT GE &amp; POWER Cabinet","POWER ISSUE",
AI239="AKTIVCO Coupure ENEO &amp; Baisse de tension","POWER ISSUE",
AI239="Coupure ENEO &amp; Baisse de tension","POWER ISSUE",
AI239="Defaut GE &amp; POWER Cabinet","POWER ISSUE",
AI239="Sharing","POWER ISSUE",
AI239="Sites strategiques &amp; DataCenter","POWER ISSUE",
AI239="Exclu","Exclu",
AI239="SAT","TX ISSUE",
AI239="SPARE-ISSUE","SPARE-ISSUE",
AI239="Fiber CAmtel","TX ISSUE",
AI239="Fiber AOF","TX ISSUE",
AI239="Projet OCM (HUAWEI)","TRAVAUX-HUAWEI",
AI239="Projet OCM (NOKIA)","TRAVAUX -NOKIA",
AI239="ACCESS-ISSUE","ACCESS-ISSUE",
AI239="Projet OCM (ZTE, NOKIA, autres projets)","TRAVAUX OCM",
AI239="No root CAuse","No root cause",
AI239="ODU HS","TX ISSUE",
AI239="IP &amp; VLAN","TX ISSUE",
AI239="Warehouse HUAWEI","SPARE-ISSUE",
AI239="SPARE-HS","SPARE-ISSUE",
AI239="Power Telco","RAN ISSUE",AI239="no impacts","no impacts"
),"")</f>
        <v>POWER ISSUE</v>
      </c>
      <c r="AI239" s="85" t="s">
        <v>5330</v>
      </c>
      <c r="AJ239" s="57" t="str" cm="1">
        <f t="array" ref="AJ239">IFERROR(_xlfn.IFS(
AI239="MPR ISSUE","ACTIVE",
AI239="BSS Hardware Issue","ACTIVE",
AI239="Sites strategiques, MLL, Pylone, etc.","PASSIVE",
AI239="AKTIVCO DEFAUT GE &amp; POWER Cabinet","PASSIVE",
AI239="AKTIVCO Coupure ENEO &amp; Baisse de tension","PASSIVE",
AI239="Coupure ENEO &amp; Baisse de tension","PASSIVE",
AI239="Defaut GE &amp; POWER Cabinet","PASSIVE",
AI239="Sharing","PASSIVE",
AI239="Sites strategiques &amp; DataCenter","PASSIVE",
AI239="Exclu","Exclu",
AI239="SAT","ACTIVE",
AI239="SPARE-ISSUE","SPARE-ISSUE",
AI239="Fiber CAmtel","ACTIVE",
AI239="Fiber AOF","ACTIVE",
AI239="Projet OCM (HUAWEI)","PLANNED WORKS",
AI239="Projet OCM (NOKIA)","PLANNED WORKS",
AI239="ACCESS-ISSUE","ACCESS-ISSUE",
AI239="Projet OCM (ZTE, NOKIA, autres projets)","PLANNED WORKS",
AI239="No root CAuse","No root cause",
AI239="ODU HS","ACTIVE",
AI239="IP &amp; VLAN","ACTIVE",
AI239="Warehouse HUAWEI","SPARE-ISSUE",
AI239="SPARE-HS","SPARE-ISSUE",
AI239="Power Telco","ACTIVE", AI239="no impacts","no impacts"
),"")</f>
        <v>PASSIVE</v>
      </c>
      <c r="AK239" s="23" t="s">
        <v>5725</v>
      </c>
      <c r="AL239" s="23" t="str">
        <f>B239</f>
        <v>SUO_210</v>
      </c>
      <c r="AN239" s="9" t="s">
        <v>5537</v>
      </c>
      <c r="AO239" s="23" t="str">
        <f>_xlfn.XLOOKUP(B239,'INCIDENT-05-03-2026'!E:E,'INCIDENT-05-03-2026'!F:F,"")</f>
        <v/>
      </c>
      <c r="AP239" s="7" t="s">
        <v>5537</v>
      </c>
      <c r="AQ239" s="6"/>
      <c r="AR239" s="7"/>
      <c r="AS239" s="3" t="str">
        <f>_xlfn.XLOOKUP(B239,'[3]tt num | region | site id'!$C:$C,'[3]tt num | region | site id'!$Q:$Q,"")</f>
        <v>(hourly IHS): 03/05/2026 13:52 0:07:27 Gen Overload. // Load reduced and DG started</v>
      </c>
      <c r="AT239" s="24" t="str">
        <f>_xlfn.XLOOKUP(B239,'[4]Cells Huawei 03052026 12h'!$B:$B,'[4]Cells Huawei 03052026 12h'!$T:$T,"")</f>
        <v/>
      </c>
      <c r="AU239" s="24" t="str">
        <f>_xlfn.XLOOKUP(B239,'[5]cells down 02052026 8h50'!$B:$B,'[5]cells down 02052026 8h50'!$R:$R,"")</f>
        <v/>
      </c>
      <c r="AV239" s="24" t="str">
        <f>_xlfn.XLOOKUP(B239,'[5]cells down 02052026 13h50'!$B:$B,'[5]cells down 02052026 13h50'!$R:$R,"")</f>
        <v/>
      </c>
      <c r="AW239" s="24" t="str">
        <f>_xlfn.XLOOKUP(B239,'[5]cells down 02052026 13h50'!$B:$B,'[5]cells down 02052026 13h50'!$R:$R,"")</f>
        <v/>
      </c>
      <c r="AX239" s="24" t="str">
        <f>_xlfn.XLOOKUP(B239,'[6]cell downs 03052026 8h40 '!$B:$B,'[6]cell downs 03052026 8h40 '!$R:$R,"")</f>
        <v/>
      </c>
      <c r="AY239" s="24" t="str">
        <f>_xlfn.XLOOKUP(B239,'[7]ALL SITES DOWN'!$D:$D,'[7]ALL SITES DOWN'!$J:$J,"")</f>
        <v/>
      </c>
      <c r="AZ239" s="24" t="str">
        <f>_xlfn.XLOOKUP(B239,'[8]ALL SITES DOWN'!$D:$D,'[8]ALL SITES DOWN'!$J:$J,"")</f>
        <v/>
      </c>
      <c r="BA239" s="9" t="str">
        <f>_xlfn.XLOOKUP(B239,[9]sheet1!$AC:$AC,[9]sheet1!$AF:$AF,"")</f>
        <v/>
      </c>
      <c r="BB239" s="14" t="s">
        <v>5537</v>
      </c>
      <c r="BC239" s="14" t="s">
        <v>5537</v>
      </c>
      <c r="BD239" s="14" t="str">
        <f>_xlfn.XLOOKUP(B239,'[10]cell downs 18042026 17h'!$B:$B,'[10]cell downs 18042026 17h'!$B:$B,"")</f>
        <v/>
      </c>
      <c r="BE239" s="14" t="str">
        <f>_xlfn.XLOOKUP(B239,'[11]Cells Huawei 19042026 15h'!$B:$B,'[11]Cells Huawei 19042026 15h'!$B:$B,"")</f>
        <v/>
      </c>
      <c r="BF239" s="9" t="str">
        <f>_xlfn.XLOOKUP(B239,'[12]cells down 19042026 9H40'!$B:$B,'[12]cells down 19042026 9H40'!$B:$B,"")</f>
        <v/>
      </c>
      <c r="BG239" s="9" t="s">
        <v>5195</v>
      </c>
      <c r="BH239" s="9" t="s">
        <v>12</v>
      </c>
    </row>
    <row r="240" spans="1:60" s="9" customFormat="1" x14ac:dyDescent="0.3">
      <c r="A240" s="1" t="s">
        <v>1057</v>
      </c>
      <c r="B240" s="8" t="s">
        <v>1058</v>
      </c>
      <c r="C240" s="3" t="str">
        <f>_xlfn.XLOOKUP(B240,'[1]daily break down'!$D:$D,'[1]daily break down'!$E:$E,"")</f>
        <v>Yaounde</v>
      </c>
      <c r="D240" s="1" t="s">
        <v>11</v>
      </c>
      <c r="E240" s="1" t="s">
        <v>12</v>
      </c>
      <c r="F240" s="3" t="s">
        <v>37</v>
      </c>
      <c r="G240" s="1" t="s">
        <v>38</v>
      </c>
      <c r="H240" s="42" t="str">
        <f>_xlfn.XLOOKUP(B240,[2]CALCULATION!$B:$B,[2]CALCULATION!$H:$H,"")</f>
        <v>ZTE</v>
      </c>
      <c r="I240" s="34">
        <v>0</v>
      </c>
      <c r="J240" s="34">
        <v>0.65561747894747358</v>
      </c>
      <c r="K240" s="34">
        <v>0.98155353519788358</v>
      </c>
      <c r="L240" s="34">
        <v>0</v>
      </c>
      <c r="M240" s="34">
        <v>0</v>
      </c>
      <c r="N240" s="34">
        <v>0.73607151723724662</v>
      </c>
      <c r="O240" s="34">
        <v>0.35242114755174297</v>
      </c>
      <c r="P240" s="34">
        <v>0.37546406873781857</v>
      </c>
      <c r="Q240" s="34">
        <v>6.361772435815119E-2</v>
      </c>
      <c r="R240" s="34">
        <v>1.1819306400938268</v>
      </c>
      <c r="S240" s="35">
        <v>1.4770120108551426</v>
      </c>
      <c r="T240" s="35">
        <v>0.35181475488895159</v>
      </c>
      <c r="U240" s="35">
        <v>7.6051805908690113</v>
      </c>
      <c r="V240" s="35">
        <v>3.2370667146073573</v>
      </c>
      <c r="W240" s="35">
        <v>0.35181475488895159</v>
      </c>
      <c r="X240" s="35">
        <v>1.0701046990437544E-4</v>
      </c>
      <c r="Y240" s="35">
        <v>0.20881309694007119</v>
      </c>
      <c r="Z240" s="35">
        <v>1.1539295671355298E-2</v>
      </c>
      <c r="AA240" s="35">
        <v>5.6415336778453211</v>
      </c>
      <c r="AB240" s="35">
        <v>1.143382090435243</v>
      </c>
      <c r="AC240" s="35">
        <v>0</v>
      </c>
      <c r="AD240" s="35">
        <v>1.1894570431437677</v>
      </c>
      <c r="AE240" s="58" t="s">
        <v>5560</v>
      </c>
      <c r="AF240" s="58"/>
      <c r="AG240" s="57" t="str" cm="1">
        <f t="array" ref="AG240">IFERROR(_xlfn.IFS(
AI240="MPR ISSUE","PDH",
AI240="BSS Hardware Issue","BSS",
AI240="Sites strategiques, MLL, Pylone, etc.","ENVTECH",
AI240="AKTIVCO DEFAUT GE &amp; POWER Cabinet","AKTIVCO",
AI240="AKTIVCO Coupure ENEO &amp; Baisse de tension","AKTIVCO GRID ONLY",
AI240="Coupure ENEO &amp; Baisse de tension","IHS GRID ONLY",
AI240="Defaut GE &amp; POWER Cabinet","IHS",
AI240="Sharing","Partners",
AI240="Sites strategiques &amp; DataCenter","SST &amp; DC",
AI240="Exclu","Exclu",
AI240="SAT","SAT",
AI240="SPARE-ISSUE","SPARE-ISSUE",
AI240="Fiber CAmtel","TRANS_FO_CAMTEL",
AI240="Fiber AOF","Fiber AOF",
AI240="Projet OCM (HUAWEI)","TRAVAUX-HUAWEI",
AI240="Projet OCM (NOKIA)","TRAVAUX-NOKIA",
AI240="ACCESS-ISSUE","ACCESS-ISSUE",
AI240="Projet OCM (ZTE, NOKIA, autres projets)","TRAVAUX OCM",
AI240="No root CAuse","No root cause",
AI240="ODU HS","PDH",
AI240="IP &amp; VLAN","PDH",
AI240="Warehouse HUAWEI","SPARE-ISSUE",
AI240="SPARE-HS","SPARE-ISSUE",
AI240="Power Telco","BSS",AI240="no impacts","no impacts"
),"")</f>
        <v>No root cause</v>
      </c>
      <c r="AH240" s="57" t="str" cm="1">
        <f t="array" ref="AH240">IFERROR(_xlfn.IFS(
AI240="MPR ISSUE","TX ISSUE",
AI240="BSS Hardware Issue","RAN ISSUE",
AI240="Sites strategiques, MLL, Pylone, etc.","ENVTECH",
AI240="AKTIVCO DEFAUT GE &amp; POWER Cabinet","POWER ISSUE",
AI240="AKTIVCO Coupure ENEO &amp; Baisse de tension","POWER ISSUE",
AI240="Coupure ENEO &amp; Baisse de tension","POWER ISSUE",
AI240="Defaut GE &amp; POWER Cabinet","POWER ISSUE",
AI240="Sharing","POWER ISSUE",
AI240="Sites strategiques &amp; DataCenter","POWER ISSUE",
AI240="Exclu","Exclu",
AI240="SAT","TX ISSUE",
AI240="SPARE-ISSUE","SPARE-ISSUE",
AI240="Fiber CAmtel","TX ISSUE",
AI240="Fiber AOF","TX ISSUE",
AI240="Projet OCM (HUAWEI)","TRAVAUX-HUAWEI",
AI240="Projet OCM (NOKIA)","TRAVAUX -NOKIA",
AI240="ACCESS-ISSUE","ACCESS-ISSUE",
AI240="Projet OCM (ZTE, NOKIA, autres projets)","TRAVAUX OCM",
AI240="No root CAuse","No root cause",
AI240="ODU HS","TX ISSUE",
AI240="IP &amp; VLAN","TX ISSUE",
AI240="Warehouse HUAWEI","SPARE-ISSUE",
AI240="SPARE-HS","SPARE-ISSUE",
AI240="Power Telco","RAN ISSUE",AI240="no impacts","no impacts"
),"")</f>
        <v>No root cause</v>
      </c>
      <c r="AI240" s="85" t="s">
        <v>5912</v>
      </c>
      <c r="AJ240" s="57" t="str" cm="1">
        <f t="array" ref="AJ240">IFERROR(_xlfn.IFS(
AI240="MPR ISSUE","ACTIVE",
AI240="BSS Hardware Issue","ACTIVE",
AI240="Sites strategiques, MLL, Pylone, etc.","PASSIVE",
AI240="AKTIVCO DEFAUT GE &amp; POWER Cabinet","PASSIVE",
AI240="AKTIVCO Coupure ENEO &amp; Baisse de tension","PASSIVE",
AI240="Coupure ENEO &amp; Baisse de tension","PASSIVE",
AI240="Defaut GE &amp; POWER Cabinet","PASSIVE",
AI240="Sharing","PASSIVE",
AI240="Sites strategiques &amp; DataCenter","PASSIVE",
AI240="Exclu","Exclu",
AI240="SAT","ACTIVE",
AI240="SPARE-ISSUE","SPARE-ISSUE",
AI240="Fiber CAmtel","ACTIVE",
AI240="Fiber AOF","ACTIVE",
AI240="Projet OCM (HUAWEI)","PLANNED WORKS",
AI240="Projet OCM (NOKIA)","PLANNED WORKS",
AI240="ACCESS-ISSUE","ACCESS-ISSUE",
AI240="Projet OCM (ZTE, NOKIA, autres projets)","PLANNED WORKS",
AI240="No root CAuse","No root cause",
AI240="ODU HS","ACTIVE",
AI240="IP &amp; VLAN","ACTIVE",
AI240="Warehouse HUAWEI","SPARE-ISSUE",
AI240="SPARE-HS","SPARE-ISSUE",
AI240="Power Telco","ACTIVE", AI240="no impacts","no impacts"
),"")</f>
        <v>No root cause</v>
      </c>
      <c r="AK240" s="23" t="s">
        <v>5537</v>
      </c>
      <c r="AL240" s="23" t="str">
        <f>B240</f>
        <v>CTR_131</v>
      </c>
      <c r="AN240" s="9" t="s">
        <v>5537</v>
      </c>
      <c r="AO240" s="23" t="str">
        <f>_xlfn.XLOOKUP(B240,'INCIDENT-05-03-2026'!E:E,'INCIDENT-05-03-2026'!F:F,"")</f>
        <v/>
      </c>
      <c r="AP240" s="7" t="s">
        <v>5537</v>
      </c>
      <c r="AQ240" s="6"/>
      <c r="AR240" s="7"/>
      <c r="AS240" s="3" t="str">
        <f>_xlfn.XLOOKUP(B240,'[3]tt num | region | site id'!$C:$C,'[3]tt num | region | site id'!$Q:$Q,"")</f>
        <v/>
      </c>
      <c r="AT240" s="24" t="str">
        <f>_xlfn.XLOOKUP(B240,'[4]Cells Huawei 03052026 12h'!$B:$B,'[4]Cells Huawei 03052026 12h'!$T:$T,"")</f>
        <v/>
      </c>
      <c r="AU240" s="24" t="str">
        <f>_xlfn.XLOOKUP(B240,'[5]cells down 02052026 8h50'!$B:$B,'[5]cells down 02052026 8h50'!$R:$R,"")</f>
        <v/>
      </c>
      <c r="AV240" s="24" t="str">
        <f>_xlfn.XLOOKUP(B240,'[5]cells down 02052026 13h50'!$B:$B,'[5]cells down 02052026 13h50'!$R:$R,"")</f>
        <v/>
      </c>
      <c r="AW240" s="24" t="str">
        <f>_xlfn.XLOOKUP(B240,'[5]cells down 02052026 13h50'!$B:$B,'[5]cells down 02052026 13h50'!$R:$R,"")</f>
        <v/>
      </c>
      <c r="AX240" s="24" t="str">
        <f>_xlfn.XLOOKUP(B240,'[6]cell downs 03052026 8h40 '!$B:$B,'[6]cell downs 03052026 8h40 '!$R:$R,"")</f>
        <v/>
      </c>
      <c r="AY240" s="24" t="str">
        <f>_xlfn.XLOOKUP(B240,'[7]ALL SITES DOWN'!$D:$D,'[7]ALL SITES DOWN'!$J:$J,"")</f>
        <v/>
      </c>
      <c r="AZ240" s="24" t="str">
        <f>_xlfn.XLOOKUP(B240,'[8]ALL SITES DOWN'!$D:$D,'[8]ALL SITES DOWN'!$J:$J,"")</f>
        <v/>
      </c>
      <c r="BA240" s="9" t="str">
        <f>_xlfn.XLOOKUP(B240,[9]sheet1!$AC:$AC,[9]sheet1!$AF:$AF,"")</f>
        <v/>
      </c>
      <c r="BB240" s="14" t="s">
        <v>5537</v>
      </c>
      <c r="BC240" s="14" t="s">
        <v>5537</v>
      </c>
      <c r="BD240" s="14" t="str">
        <f>_xlfn.XLOOKUP(B240,'[10]cell downs 18042026 17h'!$B:$B,'[10]cell downs 18042026 17h'!$B:$B,"")</f>
        <v/>
      </c>
      <c r="BE240" s="14" t="str">
        <f>_xlfn.XLOOKUP(B240,'[11]Cells Huawei 19042026 15h'!$B:$B,'[11]Cells Huawei 19042026 15h'!$B:$B,"")</f>
        <v/>
      </c>
      <c r="BF240" s="9" t="str">
        <f>_xlfn.XLOOKUP(B240,'[12]cells down 19042026 9H40'!$B:$B,'[12]cells down 19042026 9H40'!$B:$B,"")</f>
        <v/>
      </c>
      <c r="BG240" s="9" t="s">
        <v>1058</v>
      </c>
      <c r="BH240" s="9" t="s">
        <v>12</v>
      </c>
    </row>
    <row r="241" spans="1:60" s="9" customFormat="1" x14ac:dyDescent="0.3">
      <c r="A241" s="1" t="s">
        <v>668</v>
      </c>
      <c r="B241" s="8" t="s">
        <v>669</v>
      </c>
      <c r="C241" s="3" t="str">
        <f>_xlfn.XLOOKUP(B241,'[1]daily break down'!$D:$D,'[1]daily break down'!$E:$E,"")</f>
        <v>Douala</v>
      </c>
      <c r="D241" s="1" t="s">
        <v>5490</v>
      </c>
      <c r="E241" s="1"/>
      <c r="F241" s="3" t="s">
        <v>31</v>
      </c>
      <c r="G241" s="1" t="s">
        <v>32</v>
      </c>
      <c r="H241" s="42" t="str">
        <f>_xlfn.XLOOKUP(B241,[2]CALCULATION!$B:$B,[2]CALCULATION!$H:$H,"")</f>
        <v>ZTE</v>
      </c>
      <c r="I241" s="34">
        <v>0.12036894356410451</v>
      </c>
      <c r="J241" s="34">
        <v>0.8580812880065517</v>
      </c>
      <c r="K241" s="34">
        <v>8.0257852428281592E-4</v>
      </c>
      <c r="L241" s="34">
        <v>0</v>
      </c>
      <c r="M241" s="34">
        <v>0.47901453344861988</v>
      </c>
      <c r="N241" s="34">
        <v>2.8460682926550862</v>
      </c>
      <c r="O241" s="34">
        <v>0</v>
      </c>
      <c r="P241" s="34">
        <v>2.143401877106323</v>
      </c>
      <c r="Q241" s="34">
        <v>1.1349708788841231</v>
      </c>
      <c r="R241" s="34">
        <v>6.7719792371152346E-2</v>
      </c>
      <c r="S241" s="35">
        <v>0.54502215830130107</v>
      </c>
      <c r="T241" s="35">
        <v>0</v>
      </c>
      <c r="U241" s="35">
        <v>1.2405723776014246</v>
      </c>
      <c r="V241" s="35">
        <v>1.3367391198888234</v>
      </c>
      <c r="W241" s="35">
        <v>0</v>
      </c>
      <c r="X241" s="35">
        <v>1.0110170845782218</v>
      </c>
      <c r="Y241" s="35">
        <v>0</v>
      </c>
      <c r="Z241" s="35">
        <v>3.4387814503771055</v>
      </c>
      <c r="AA241" s="35">
        <v>0.90948966663869002</v>
      </c>
      <c r="AB241" s="35">
        <v>0.76597356100247904</v>
      </c>
      <c r="AC241" s="35">
        <v>1.5362444102988391</v>
      </c>
      <c r="AD241" s="35">
        <v>1.1881550824265976</v>
      </c>
      <c r="AE241" s="58" t="s">
        <v>5560</v>
      </c>
      <c r="AF241" s="58"/>
      <c r="AG241" s="57" t="str" cm="1">
        <f t="array" ref="AG241">IFERROR(_xlfn.IFS(
AI241="MPR ISSUE","PDH",
AI241="BSS Hardware Issue","BSS",
AI241="Sites strategiques, MLL, Pylone, etc.","ENVTECH",
AI241="AKTIVCO DEFAUT GE &amp; POWER Cabinet","AKTIVCO",
AI241="AKTIVCO Coupure ENEO &amp; Baisse de tension","AKTIVCO GRID ONLY",
AI241="Coupure ENEO &amp; Baisse de tension","IHS GRID ONLY",
AI241="Defaut GE &amp; POWER Cabinet","IHS",
AI241="Sharing","Partners",
AI241="Sites strategiques &amp; DataCenter","SST &amp; DC",
AI241="Exclu","Exclu",
AI241="SAT","SAT",
AI241="SPARE-ISSUE","SPARE-ISSUE",
AI241="Fiber CAmtel","TRANS_FO_CAMTEL",
AI241="Fiber AOF","Fiber AOF",
AI241="Projet OCM (HUAWEI)","TRAVAUX-HUAWEI",
AI241="Projet OCM (NOKIA)","TRAVAUX-NOKIA",
AI241="ACCESS-ISSUE","ACCESS-ISSUE",
AI241="Projet OCM (ZTE, NOKIA, autres projets)","TRAVAUX OCM",
AI241="No root CAuse","No root cause",
AI241="ODU HS","PDH",
AI241="IP &amp; VLAN","PDH",
AI241="Warehouse HUAWEI","SPARE-ISSUE",
AI241="SPARE-HS","SPARE-ISSUE",
AI241="Power Telco","BSS",AI241="no impacts","no impacts"
),"")</f>
        <v>PDH</v>
      </c>
      <c r="AH241" s="57" t="str" cm="1">
        <f t="array" ref="AH241">IFERROR(_xlfn.IFS(
AI241="MPR ISSUE","TX ISSUE",
AI241="BSS Hardware Issue","RAN ISSUE",
AI241="Sites strategiques, MLL, Pylone, etc.","ENVTECH",
AI241="AKTIVCO DEFAUT GE &amp; POWER Cabinet","POWER ISSUE",
AI241="AKTIVCO Coupure ENEO &amp; Baisse de tension","POWER ISSUE",
AI241="Coupure ENEO &amp; Baisse de tension","POWER ISSUE",
AI241="Defaut GE &amp; POWER Cabinet","POWER ISSUE",
AI241="Sharing","POWER ISSUE",
AI241="Sites strategiques &amp; DataCenter","POWER ISSUE",
AI241="Exclu","Exclu",
AI241="SAT","TX ISSUE",
AI241="SPARE-ISSUE","SPARE-ISSUE",
AI241="Fiber CAmtel","TX ISSUE",
AI241="Fiber AOF","TX ISSUE",
AI241="Projet OCM (HUAWEI)","TRAVAUX-HUAWEI",
AI241="Projet OCM (NOKIA)","TRAVAUX -NOKIA",
AI241="ACCESS-ISSUE","ACCESS-ISSUE",
AI241="Projet OCM (ZTE, NOKIA, autres projets)","TRAVAUX OCM",
AI241="No root CAuse","No root cause",
AI241="ODU HS","TX ISSUE",
AI241="IP &amp; VLAN","TX ISSUE",
AI241="Warehouse HUAWEI","SPARE-ISSUE",
AI241="SPARE-HS","SPARE-ISSUE",
AI241="Power Telco","RAN ISSUE",AI241="no impacts","no impacts"
),"")</f>
        <v>TX ISSUE</v>
      </c>
      <c r="AI241" s="85" t="s">
        <v>5914</v>
      </c>
      <c r="AJ241" s="57" t="str" cm="1">
        <f t="array" ref="AJ241">IFERROR(_xlfn.IFS(
AI241="MPR ISSUE","ACTIVE",
AI241="BSS Hardware Issue","ACTIVE",
AI241="Sites strategiques, MLL, Pylone, etc.","PASSIVE",
AI241="AKTIVCO DEFAUT GE &amp; POWER Cabinet","PASSIVE",
AI241="AKTIVCO Coupure ENEO &amp; Baisse de tension","PASSIVE",
AI241="Coupure ENEO &amp; Baisse de tension","PASSIVE",
AI241="Defaut GE &amp; POWER Cabinet","PASSIVE",
AI241="Sharing","PASSIVE",
AI241="Sites strategiques &amp; DataCenter","PASSIVE",
AI241="Exclu","Exclu",
AI241="SAT","ACTIVE",
AI241="SPARE-ISSUE","SPARE-ISSUE",
AI241="Fiber CAmtel","ACTIVE",
AI241="Fiber AOF","ACTIVE",
AI241="Projet OCM (HUAWEI)","PLANNED WORKS",
AI241="Projet OCM (NOKIA)","PLANNED WORKS",
AI241="ACCESS-ISSUE","ACCESS-ISSUE",
AI241="Projet OCM (ZTE, NOKIA, autres projets)","PLANNED WORKS",
AI241="No root CAuse","No root cause",
AI241="ODU HS","ACTIVE",
AI241="IP &amp; VLAN","ACTIVE",
AI241="Warehouse HUAWEI","SPARE-ISSUE",
AI241="SPARE-HS","SPARE-ISSUE",
AI241="Power Telco","ACTIVE", AI241="no impacts","no impacts"
),"")</f>
        <v>ACTIVE</v>
      </c>
      <c r="AK241" s="23" t="s">
        <v>5658</v>
      </c>
      <c r="AL241" s="127" t="str">
        <f>IFERROR(MID(AM241, SEARCH("CTR_", AM241), 7), IFERROR(MID(AM241, SEARCH("SUO_", AM241), 7), IFERROR(MID(AM241, SEARCH("SUD_", AM241), 7), IFERROR(MID(AM241, SEARCH("NRO_", AM241), 7), IFERROR(MID(AM241, SEARCH("ADM_", AM241), 7), IFERROR(MID(AM241, SEARCH("NRD_", AM241), 7), IFERROR(MID(AM241, SEARCH("EXN_", AM241), 7), IFERROR(MID(AM241, SEARCH("LIT_", AM241), 7), IFERROR(MID(AM241, SEARCH("EST_", AM241), 7), MID(AM241, SEARCH("OST_",AM241), 7))))))))))</f>
        <v>LIT_620</v>
      </c>
      <c r="AM241" s="9" t="s">
        <v>5919</v>
      </c>
      <c r="AN241" s="9" t="s">
        <v>5537</v>
      </c>
      <c r="AO241" s="23" t="str">
        <f>_xlfn.XLOOKUP(B241,'INCIDENT-05-03-2026'!E:E,'INCIDENT-05-03-2026'!F:F,"")</f>
        <v xml:space="preserve">(05/03/2026 incident) :impacted by LIT_620_Z_Notre-Dame-de-Yassa  ,Plantage MPR || Action reset MPR </v>
      </c>
      <c r="AP241" s="7" t="s">
        <v>5537</v>
      </c>
      <c r="AQ241" s="6"/>
      <c r="AR241" s="7"/>
      <c r="AS241" s="3" t="str">
        <f>_xlfn.XLOOKUP(B241,'[3]tt num | region | site id'!$C:$C,'[3]tt num | region | site id'!$Q:$Q,"")</f>
        <v/>
      </c>
      <c r="AT241" s="24" t="str">
        <f>_xlfn.XLOOKUP(B241,'[4]Cells Huawei 03052026 12h'!$B:$B,'[4]Cells Huawei 03052026 12h'!$T:$T,"")</f>
        <v/>
      </c>
      <c r="AU241" s="24" t="str">
        <f>_xlfn.XLOOKUP(B241,'[5]cells down 02052026 8h50'!$B:$B,'[5]cells down 02052026 8h50'!$R:$R,"")</f>
        <v/>
      </c>
      <c r="AV241" s="24" t="str">
        <f>_xlfn.XLOOKUP(B241,'[5]cells down 02052026 13h50'!$B:$B,'[5]cells down 02052026 13h50'!$R:$R,"")</f>
        <v/>
      </c>
      <c r="AW241" s="24" t="str">
        <f>_xlfn.XLOOKUP(B241,'[5]cells down 02052026 13h50'!$B:$B,'[5]cells down 02052026 13h50'!$R:$R,"")</f>
        <v/>
      </c>
      <c r="AX241" s="24" t="str">
        <f>_xlfn.XLOOKUP(B241,'[6]cell downs 03052026 8h40 '!$B:$B,'[6]cell downs 03052026 8h40 '!$R:$R,"")</f>
        <v/>
      </c>
      <c r="AY241" s="24" t="str">
        <f>_xlfn.XLOOKUP(B241,'[7]ALL SITES DOWN'!$D:$D,'[7]ALL SITES DOWN'!$J:$J,"")</f>
        <v/>
      </c>
      <c r="AZ241" s="24" t="str">
        <f>_xlfn.XLOOKUP(B241,'[8]ALL SITES DOWN'!$D:$D,'[8]ALL SITES DOWN'!$J:$J,"")</f>
        <v/>
      </c>
      <c r="BA241" s="9" t="str">
        <f>_xlfn.XLOOKUP(B241,[9]sheet1!$AC:$AC,[9]sheet1!$AF:$AF,"")</f>
        <v/>
      </c>
      <c r="BB241" s="14" t="s">
        <v>5537</v>
      </c>
      <c r="BC241" s="14" t="s">
        <v>5537</v>
      </c>
      <c r="BD241" s="14" t="str">
        <f>_xlfn.XLOOKUP(B241,'[10]cell downs 18042026 17h'!$B:$B,'[10]cell downs 18042026 17h'!$B:$B,"")</f>
        <v/>
      </c>
      <c r="BE241" s="14" t="str">
        <f>_xlfn.XLOOKUP(B241,'[11]Cells Huawei 19042026 15h'!$B:$B,'[11]Cells Huawei 19042026 15h'!$B:$B,"")</f>
        <v/>
      </c>
      <c r="BF241" s="9" t="str">
        <f>_xlfn.XLOOKUP(B241,'[12]cells down 19042026 9H40'!$B:$B,'[12]cells down 19042026 9H40'!$B:$B,"")</f>
        <v/>
      </c>
      <c r="BG241" s="9" t="s">
        <v>5537</v>
      </c>
      <c r="BH241" s="9" t="s">
        <v>5537</v>
      </c>
    </row>
    <row r="242" spans="1:60" s="9" customFormat="1" x14ac:dyDescent="0.3">
      <c r="A242" s="1" t="s">
        <v>894</v>
      </c>
      <c r="B242" s="8" t="s">
        <v>895</v>
      </c>
      <c r="C242" s="3" t="str">
        <f>_xlfn.XLOOKUP(B242,'[1]daily break down'!$D:$D,'[1]daily break down'!$E:$E,"")</f>
        <v>EXTREME-NORD</v>
      </c>
      <c r="D242" s="1" t="s">
        <v>11</v>
      </c>
      <c r="E242" s="1" t="s">
        <v>12</v>
      </c>
      <c r="F242" s="3" t="s">
        <v>55</v>
      </c>
      <c r="G242" s="1" t="s">
        <v>894</v>
      </c>
      <c r="H242" s="41" t="str">
        <f>_xlfn.XLOOKUP(B242,[2]CALCULATION!$B:$B,[2]CALCULATION!$H:$H,"")</f>
        <v>NOKIA</v>
      </c>
      <c r="I242" s="34">
        <v>0.27262700715971389</v>
      </c>
      <c r="J242" s="34">
        <v>0.32805843057018014</v>
      </c>
      <c r="K242" s="34">
        <v>7.0097921713993827</v>
      </c>
      <c r="L242" s="34">
        <v>0.32054986259855661</v>
      </c>
      <c r="M242" s="34">
        <v>0.34653557170700244</v>
      </c>
      <c r="N242" s="34">
        <v>9.3898655377775508</v>
      </c>
      <c r="O242" s="34">
        <v>0.45770161485933097</v>
      </c>
      <c r="P242" s="34">
        <v>4.8507667656870215</v>
      </c>
      <c r="Q242" s="34">
        <v>0.75766979707961291</v>
      </c>
      <c r="R242" s="34">
        <v>1.4112540770989035</v>
      </c>
      <c r="S242" s="35">
        <v>0.61288463129899295</v>
      </c>
      <c r="T242" s="35">
        <v>36299.116480468452</v>
      </c>
      <c r="U242" s="35">
        <v>1.0029021239438065</v>
      </c>
      <c r="V242" s="35">
        <v>0.56171579160638396</v>
      </c>
      <c r="W242" s="35">
        <v>0.55720351679208324</v>
      </c>
      <c r="X242" s="35">
        <v>0.50036312219454238</v>
      </c>
      <c r="Y242" s="35">
        <v>0.61691535899872463</v>
      </c>
      <c r="Z242" s="35">
        <v>1.1858186871670191</v>
      </c>
      <c r="AA242" s="35">
        <v>4.8232177899276207</v>
      </c>
      <c r="AB242" s="35">
        <v>1.4397200376728516</v>
      </c>
      <c r="AC242" s="35">
        <v>0</v>
      </c>
      <c r="AD242" s="35">
        <v>1.1720856768626242</v>
      </c>
      <c r="AE242" s="58" t="s">
        <v>5603</v>
      </c>
      <c r="AF242" s="58"/>
      <c r="AG242" s="57" t="str" cm="1">
        <f t="array" ref="AG242">IFERROR(_xlfn.IFS(
AI242="MPR ISSUE","PDH",
AI242="BSS Hardware Issue","BSS",
AI242="Sites strategiques, MLL, Pylone, etc.","ENVTECH",
AI242="AKTIVCO DEFAUT GE &amp; POWER Cabinet","AKTIVCO",
AI242="AKTIVCO Coupure ENEO &amp; Baisse de tension","AKTIVCO GRID ONLY",
AI242="Coupure ENEO &amp; Baisse de tension","IHS GRID ONLY",
AI242="Defaut GE &amp; POWER Cabinet","IHS",
AI242="Sharing","Partners",
AI242="Sites strategiques &amp; DataCenter","SST &amp; DC",
AI242="Exclu","Exclu",
AI242="SAT","SAT",
AI242="SPARE-ISSUE","SPARE-ISSUE",
AI242="Fiber CAmtel","TRANS_FO_CAMTEL",
AI242="Fiber AOF","Fiber AOF",
AI242="Projet OCM (HUAWEI)","TRAVAUX-HUAWEI",
AI242="Projet OCM (NOKIA)","TRAVAUX-NOKIA",
AI242="ACCESS-ISSUE","ACCESS-ISSUE",
AI242="Projet OCM (ZTE, NOKIA, autres projets)","TRAVAUX OCM",
AI242="No root CAuse","No root cause",
AI242="ODU HS","PDH",
AI242="IP &amp; VLAN","PDH",
AI242="Warehouse HUAWEI","SPARE-ISSUE",
AI242="SPARE-HS","SPARE-ISSUE",
AI242="Power Telco","BSS",AI242="no impacts","no impacts"
),"")</f>
        <v>No root cause</v>
      </c>
      <c r="AH242" s="57" t="str" cm="1">
        <f t="array" ref="AH242">IFERROR(_xlfn.IFS(
AI242="MPR ISSUE","TX ISSUE",
AI242="BSS Hardware Issue","RAN ISSUE",
AI242="Sites strategiques, MLL, Pylone, etc.","ENVTECH",
AI242="AKTIVCO DEFAUT GE &amp; POWER Cabinet","POWER ISSUE",
AI242="AKTIVCO Coupure ENEO &amp; Baisse de tension","POWER ISSUE",
AI242="Coupure ENEO &amp; Baisse de tension","POWER ISSUE",
AI242="Defaut GE &amp; POWER Cabinet","POWER ISSUE",
AI242="Sharing","POWER ISSUE",
AI242="Sites strategiques &amp; DataCenter","POWER ISSUE",
AI242="Exclu","Exclu",
AI242="SAT","TX ISSUE",
AI242="SPARE-ISSUE","SPARE-ISSUE",
AI242="Fiber CAmtel","TX ISSUE",
AI242="Fiber AOF","TX ISSUE",
AI242="Projet OCM (HUAWEI)","TRAVAUX-HUAWEI",
AI242="Projet OCM (NOKIA)","TRAVAUX -NOKIA",
AI242="ACCESS-ISSUE","ACCESS-ISSUE",
AI242="Projet OCM (ZTE, NOKIA, autres projets)","TRAVAUX OCM",
AI242="No root CAuse","No root cause",
AI242="ODU HS","TX ISSUE",
AI242="IP &amp; VLAN","TX ISSUE",
AI242="Warehouse HUAWEI","SPARE-ISSUE",
AI242="SPARE-HS","SPARE-ISSUE",
AI242="Power Telco","RAN ISSUE",AI242="no impacts","no impacts"
),"")</f>
        <v>No root cause</v>
      </c>
      <c r="AI242" s="85" t="s">
        <v>5912</v>
      </c>
      <c r="AJ242" s="57" t="str" cm="1">
        <f t="array" ref="AJ242">IFERROR(_xlfn.IFS(
AI242="MPR ISSUE","ACTIVE",
AI242="BSS Hardware Issue","ACTIVE",
AI242="Sites strategiques, MLL, Pylone, etc.","PASSIVE",
AI242="AKTIVCO DEFAUT GE &amp; POWER Cabinet","PASSIVE",
AI242="AKTIVCO Coupure ENEO &amp; Baisse de tension","PASSIVE",
AI242="Coupure ENEO &amp; Baisse de tension","PASSIVE",
AI242="Defaut GE &amp; POWER Cabinet","PASSIVE",
AI242="Sharing","PASSIVE",
AI242="Sites strategiques &amp; DataCenter","PASSIVE",
AI242="Exclu","Exclu",
AI242="SAT","ACTIVE",
AI242="SPARE-ISSUE","SPARE-ISSUE",
AI242="Fiber CAmtel","ACTIVE",
AI242="Fiber AOF","ACTIVE",
AI242="Projet OCM (HUAWEI)","PLANNED WORKS",
AI242="Projet OCM (NOKIA)","PLANNED WORKS",
AI242="ACCESS-ISSUE","ACCESS-ISSUE",
AI242="Projet OCM (ZTE, NOKIA, autres projets)","PLANNED WORKS",
AI242="No root CAuse","No root cause",
AI242="ODU HS","ACTIVE",
AI242="IP &amp; VLAN","ACTIVE",
AI242="Warehouse HUAWEI","SPARE-ISSUE",
AI242="SPARE-HS","SPARE-ISSUE",
AI242="Power Telco","ACTIVE", AI242="no impacts","no impacts"
),"")</f>
        <v>No root cause</v>
      </c>
      <c r="AK242" s="23" t="s">
        <v>5747</v>
      </c>
      <c r="AL242" s="23" t="str">
        <f>B242</f>
        <v>EXN_108</v>
      </c>
      <c r="AN242" s="9" t="s">
        <v>5537</v>
      </c>
      <c r="AO242" s="23" t="str">
        <f>_xlfn.XLOOKUP(B242,'INCIDENT-05-03-2026'!E:E,'INCIDENT-05-03-2026'!F:F,"")</f>
        <v/>
      </c>
      <c r="AP242" s="7" t="s">
        <v>5537</v>
      </c>
      <c r="AQ242" s="6"/>
      <c r="AR242" s="7"/>
      <c r="AS242" s="3" t="str">
        <f>_xlfn.XLOOKUP(B242,'[3]tt num | region | site id'!$C:$C,'[3]tt num | region | site id'!$Q:$Q,"")</f>
        <v/>
      </c>
      <c r="AT242" s="24" t="str">
        <f>_xlfn.XLOOKUP(B242,'[4]Cells Huawei 03052026 12h'!$B:$B,'[4]Cells Huawei 03052026 12h'!$T:$T,"")</f>
        <v/>
      </c>
      <c r="AU242" s="24" t="str">
        <f>_xlfn.XLOOKUP(B242,'[5]cells down 02052026 8h50'!$B:$B,'[5]cells down 02052026 8h50'!$R:$R,"")</f>
        <v/>
      </c>
      <c r="AV242" s="24" t="str">
        <f>_xlfn.XLOOKUP(B242,'[5]cells down 02052026 13h50'!$B:$B,'[5]cells down 02052026 13h50'!$R:$R,"")</f>
        <v/>
      </c>
      <c r="AW242" s="24" t="str">
        <f>_xlfn.XLOOKUP(B242,'[5]cells down 02052026 13h50'!$B:$B,'[5]cells down 02052026 13h50'!$R:$R,"")</f>
        <v/>
      </c>
      <c r="AX242" s="24" t="str">
        <f>_xlfn.XLOOKUP(B242,'[6]cell downs 03052026 8h40 '!$B:$B,'[6]cell downs 03052026 8h40 '!$R:$R,"")</f>
        <v/>
      </c>
      <c r="AY242" s="24" t="str">
        <f>_xlfn.XLOOKUP(B242,'[7]ALL SITES DOWN'!$D:$D,'[7]ALL SITES DOWN'!$J:$J,"")</f>
        <v/>
      </c>
      <c r="AZ242" s="24" t="str">
        <f>_xlfn.XLOOKUP(B242,'[8]ALL SITES DOWN'!$D:$D,'[8]ALL SITES DOWN'!$J:$J,"")</f>
        <v/>
      </c>
      <c r="BA242" s="9" t="str">
        <f>_xlfn.XLOOKUP(B242,[9]sheet1!$AC:$AC,[9]sheet1!$AF:$AF,"")</f>
        <v>(05/03/2026 ticket)..INC-20260503-00018103</v>
      </c>
      <c r="BB242" s="14" t="s">
        <v>5537</v>
      </c>
      <c r="BC242" s="14" t="s">
        <v>5537</v>
      </c>
      <c r="BD242" s="14" t="str">
        <f>_xlfn.XLOOKUP(B242,'[10]cell downs 18042026 17h'!$B:$B,'[10]cell downs 18042026 17h'!$B:$B,"")</f>
        <v/>
      </c>
      <c r="BE242" s="14" t="str">
        <f>_xlfn.XLOOKUP(B242,'[11]Cells Huawei 19042026 15h'!$B:$B,'[11]Cells Huawei 19042026 15h'!$B:$B,"")</f>
        <v/>
      </c>
      <c r="BF242" s="9" t="str">
        <f>_xlfn.XLOOKUP(B242,'[12]cells down 19042026 9H40'!$B:$B,'[12]cells down 19042026 9H40'!$B:$B,"")</f>
        <v/>
      </c>
      <c r="BG242" s="9" t="s">
        <v>895</v>
      </c>
      <c r="BH242" s="9" t="s">
        <v>5537</v>
      </c>
    </row>
    <row r="243" spans="1:60" s="9" customFormat="1" x14ac:dyDescent="0.3">
      <c r="A243" s="1" t="s">
        <v>1866</v>
      </c>
      <c r="B243" s="8" t="s">
        <v>1867</v>
      </c>
      <c r="C243" s="3" t="str">
        <f>_xlfn.XLOOKUP(B243,'[1]daily break down'!$D:$D,'[1]daily break down'!$E:$E,"")</f>
        <v>CENTRE</v>
      </c>
      <c r="D243" s="1" t="s">
        <v>21</v>
      </c>
      <c r="E243" s="1" t="s">
        <v>710</v>
      </c>
      <c r="F243" s="3" t="s">
        <v>226</v>
      </c>
      <c r="G243" s="1" t="s">
        <v>1866</v>
      </c>
      <c r="H243" s="42" t="str">
        <f>_xlfn.XLOOKUP(B243,[2]CALCULATION!$B:$B,[2]CALCULATION!$H:$H,"")</f>
        <v>ZTE</v>
      </c>
      <c r="I243" s="34">
        <v>0</v>
      </c>
      <c r="J243" s="34">
        <v>0</v>
      </c>
      <c r="K243" s="34">
        <v>0</v>
      </c>
      <c r="L243" s="34">
        <v>0</v>
      </c>
      <c r="M243" s="34">
        <v>0</v>
      </c>
      <c r="N243" s="34">
        <v>0</v>
      </c>
      <c r="O243" s="34">
        <v>0</v>
      </c>
      <c r="P243" s="34">
        <v>2.4601350329449558</v>
      </c>
      <c r="Q243" s="34">
        <v>21.774347735515779</v>
      </c>
      <c r="R243" s="34">
        <v>46.76803411779143</v>
      </c>
      <c r="S243" s="35">
        <v>28.483815023128532</v>
      </c>
      <c r="T243" s="35">
        <v>0</v>
      </c>
      <c r="U243" s="35">
        <v>5.7806877491560442</v>
      </c>
      <c r="V243" s="35">
        <v>4.4671163960015186</v>
      </c>
      <c r="W243" s="35">
        <v>0</v>
      </c>
      <c r="X243" s="35">
        <v>3.4587567380925881</v>
      </c>
      <c r="Y243" s="35">
        <v>26.535243541561435</v>
      </c>
      <c r="Z243" s="35">
        <v>0</v>
      </c>
      <c r="AA243" s="35">
        <v>0.36831708691533882</v>
      </c>
      <c r="AB243" s="35">
        <v>0.80964329793853373</v>
      </c>
      <c r="AC243" s="35">
        <v>1.5966763850310923</v>
      </c>
      <c r="AD243" s="35">
        <v>1.1570507058410595</v>
      </c>
      <c r="AE243" s="58" t="s">
        <v>5560</v>
      </c>
      <c r="AF243" s="58"/>
      <c r="AG243" s="57" t="str" cm="1">
        <f t="array" ref="AG243">IFERROR(_xlfn.IFS(
AI243="MPR ISSUE","PDH",
AI243="BSS Hardware Issue","BSS",
AI243="Sites strategiques, MLL, Pylone, etc.","ENVTECH",
AI243="AKTIVCO DEFAUT GE &amp; POWER Cabinet","AKTIVCO",
AI243="AKTIVCO Coupure ENEO &amp; Baisse de tension","AKTIVCO GRID ONLY",
AI243="Coupure ENEO &amp; Baisse de tension","IHS GRID ONLY",
AI243="Defaut GE &amp; POWER Cabinet","IHS",
AI243="Sharing","Partners",
AI243="Sites strategiques &amp; DataCenter","SST &amp; DC",
AI243="Exclu","Exclu",
AI243="SAT","SAT",
AI243="SPARE-ISSUE","SPARE-ISSUE",
AI243="Fiber CAmtel","TRANS_FO_CAMTEL",
AI243="Fiber AOF","Fiber AOF",
AI243="Projet OCM (HUAWEI)","TRAVAUX-HUAWEI",
AI243="Projet OCM (NOKIA)","TRAVAUX-NOKIA",
AI243="ACCESS-ISSUE","ACCESS-ISSUE",
AI243="Projet OCM (ZTE, NOKIA, autres projets)","TRAVAUX OCM",
AI243="No root CAuse","No root cause",
AI243="ODU HS","PDH",
AI243="IP &amp; VLAN","PDH",
AI243="Warehouse HUAWEI","SPARE-ISSUE",
AI243="SPARE-HS","SPARE-ISSUE",
AI243="Power Telco","BSS",AI243="no impacts","no impacts"
),"")</f>
        <v>No root cause</v>
      </c>
      <c r="AH243" s="57" t="str" cm="1">
        <f t="array" ref="AH243">IFERROR(_xlfn.IFS(
AI243="MPR ISSUE","TX ISSUE",
AI243="BSS Hardware Issue","RAN ISSUE",
AI243="Sites strategiques, MLL, Pylone, etc.","ENVTECH",
AI243="AKTIVCO DEFAUT GE &amp; POWER Cabinet","POWER ISSUE",
AI243="AKTIVCO Coupure ENEO &amp; Baisse de tension","POWER ISSUE",
AI243="Coupure ENEO &amp; Baisse de tension","POWER ISSUE",
AI243="Defaut GE &amp; POWER Cabinet","POWER ISSUE",
AI243="Sharing","POWER ISSUE",
AI243="Sites strategiques &amp; DataCenter","POWER ISSUE",
AI243="Exclu","Exclu",
AI243="SAT","TX ISSUE",
AI243="SPARE-ISSUE","SPARE-ISSUE",
AI243="Fiber CAmtel","TX ISSUE",
AI243="Fiber AOF","TX ISSUE",
AI243="Projet OCM (HUAWEI)","TRAVAUX-HUAWEI",
AI243="Projet OCM (NOKIA)","TRAVAUX -NOKIA",
AI243="ACCESS-ISSUE","ACCESS-ISSUE",
AI243="Projet OCM (ZTE, NOKIA, autres projets)","TRAVAUX OCM",
AI243="No root CAuse","No root cause",
AI243="ODU HS","TX ISSUE",
AI243="IP &amp; VLAN","TX ISSUE",
AI243="Warehouse HUAWEI","SPARE-ISSUE",
AI243="SPARE-HS","SPARE-ISSUE",
AI243="Power Telco","RAN ISSUE",AI243="no impacts","no impacts"
),"")</f>
        <v>No root cause</v>
      </c>
      <c r="AI243" s="85" t="s">
        <v>5912</v>
      </c>
      <c r="AJ243" s="57" t="str" cm="1">
        <f t="array" ref="AJ243">IFERROR(_xlfn.IFS(
AI243="MPR ISSUE","ACTIVE",
AI243="BSS Hardware Issue","ACTIVE",
AI243="Sites strategiques, MLL, Pylone, etc.","PASSIVE",
AI243="AKTIVCO DEFAUT GE &amp; POWER Cabinet","PASSIVE",
AI243="AKTIVCO Coupure ENEO &amp; Baisse de tension","PASSIVE",
AI243="Coupure ENEO &amp; Baisse de tension","PASSIVE",
AI243="Defaut GE &amp; POWER Cabinet","PASSIVE",
AI243="Sharing","PASSIVE",
AI243="Sites strategiques &amp; DataCenter","PASSIVE",
AI243="Exclu","Exclu",
AI243="SAT","ACTIVE",
AI243="SPARE-ISSUE","SPARE-ISSUE",
AI243="Fiber CAmtel","ACTIVE",
AI243="Fiber AOF","ACTIVE",
AI243="Projet OCM (HUAWEI)","PLANNED WORKS",
AI243="Projet OCM (NOKIA)","PLANNED WORKS",
AI243="ACCESS-ISSUE","ACCESS-ISSUE",
AI243="Projet OCM (ZTE, NOKIA, autres projets)","PLANNED WORKS",
AI243="No root CAuse","No root cause",
AI243="ODU HS","ACTIVE",
AI243="IP &amp; VLAN","ACTIVE",
AI243="Warehouse HUAWEI","SPARE-ISSUE",
AI243="SPARE-HS","SPARE-ISSUE",
AI243="Power Telco","ACTIVE", AI243="no impacts","no impacts"
),"")</f>
        <v>No root cause</v>
      </c>
      <c r="AK243" s="23" t="s">
        <v>5537</v>
      </c>
      <c r="AL243" s="23" t="str">
        <f>B243</f>
        <v>EST_005</v>
      </c>
      <c r="AN243" s="9" t="s">
        <v>5537</v>
      </c>
      <c r="AO243" s="23" t="str">
        <f>_xlfn.XLOOKUP(B243,'INCIDENT-05-03-2026'!E:E,'INCIDENT-05-03-2026'!F:F,"")</f>
        <v/>
      </c>
      <c r="AP243" s="7" t="s">
        <v>5537</v>
      </c>
      <c r="AQ243" s="6"/>
      <c r="AR243" s="7"/>
      <c r="AS243" s="3" t="str">
        <f>_xlfn.XLOOKUP(B243,'[3]tt num | region | site id'!$C:$C,'[3]tt num | region | site id'!$Q:$Q,"")</f>
        <v/>
      </c>
      <c r="AT243" s="24" t="str">
        <f>_xlfn.XLOOKUP(B243,'[4]Cells Huawei 03052026 12h'!$B:$B,'[4]Cells Huawei 03052026 12h'!$T:$T,"")</f>
        <v/>
      </c>
      <c r="AU243" s="24" t="str">
        <f>_xlfn.XLOOKUP(B243,'[5]cells down 02052026 8h50'!$B:$B,'[5]cells down 02052026 8h50'!$R:$R,"")</f>
        <v/>
      </c>
      <c r="AV243" s="24" t="str">
        <f>_xlfn.XLOOKUP(B243,'[5]cells down 02052026 13h50'!$B:$B,'[5]cells down 02052026 13h50'!$R:$R,"")</f>
        <v/>
      </c>
      <c r="AW243" s="24" t="str">
        <f>_xlfn.XLOOKUP(B243,'[5]cells down 02052026 13h50'!$B:$B,'[5]cells down 02052026 13h50'!$R:$R,"")</f>
        <v/>
      </c>
      <c r="AX243" s="24" t="str">
        <f>_xlfn.XLOOKUP(B243,'[6]cell downs 03052026 8h40 '!$B:$B,'[6]cell downs 03052026 8h40 '!$R:$R,"")</f>
        <v/>
      </c>
      <c r="AY243" s="24" t="str">
        <f>_xlfn.XLOOKUP(B243,'[7]ALL SITES DOWN'!$D:$D,'[7]ALL SITES DOWN'!$J:$J,"")</f>
        <v/>
      </c>
      <c r="AZ243" s="24" t="str">
        <f>_xlfn.XLOOKUP(B243,'[8]ALL SITES DOWN'!$D:$D,'[8]ALL SITES DOWN'!$J:$J,"")</f>
        <v/>
      </c>
      <c r="BA243" s="9" t="str">
        <f>_xlfn.XLOOKUP(B243,[9]sheet1!$AC:$AC,[9]sheet1!$AF:$AF,"")</f>
        <v/>
      </c>
      <c r="BB243" s="14" t="s">
        <v>5537</v>
      </c>
      <c r="BC243" s="14" t="s">
        <v>5537</v>
      </c>
      <c r="BD243" s="14" t="str">
        <f>_xlfn.XLOOKUP(B243,'[10]cell downs 18042026 17h'!$B:$B,'[10]cell downs 18042026 17h'!$B:$B,"")</f>
        <v/>
      </c>
      <c r="BE243" s="14" t="str">
        <f>_xlfn.XLOOKUP(B243,'[11]Cells Huawei 19042026 15h'!$B:$B,'[11]Cells Huawei 19042026 15h'!$B:$B,"")</f>
        <v/>
      </c>
      <c r="BF243" s="9" t="str">
        <f>_xlfn.XLOOKUP(B243,'[12]cells down 19042026 9H40'!$B:$B,'[12]cells down 19042026 9H40'!$B:$B,"")</f>
        <v/>
      </c>
      <c r="BG243" s="9" t="s">
        <v>5537</v>
      </c>
      <c r="BH243" s="9" t="s">
        <v>318</v>
      </c>
    </row>
    <row r="244" spans="1:60" s="9" customFormat="1" x14ac:dyDescent="0.3">
      <c r="A244" s="1" t="s">
        <v>59</v>
      </c>
      <c r="B244" s="8" t="s">
        <v>60</v>
      </c>
      <c r="C244" s="3" t="str">
        <f>_xlfn.XLOOKUP(B244,'[1]daily break down'!$D:$D,'[1]daily break down'!$E:$E,"")</f>
        <v>SUD-OUEST</v>
      </c>
      <c r="D244" s="1" t="s">
        <v>18</v>
      </c>
      <c r="E244" s="1" t="s">
        <v>5490</v>
      </c>
      <c r="F244" s="3" t="s">
        <v>13</v>
      </c>
      <c r="G244" s="1" t="s">
        <v>14</v>
      </c>
      <c r="H244" s="40" t="str">
        <f>_xlfn.XLOOKUP(B244,[2]CALCULATION!$B:$B,[2]CALCULATION!$H:$H,"")</f>
        <v>Huawei</v>
      </c>
      <c r="I244" s="34">
        <v>8.560837592350037E-3</v>
      </c>
      <c r="J244" s="34">
        <v>2.1402093980875093E-3</v>
      </c>
      <c r="K244" s="34">
        <v>1.0455814663573351</v>
      </c>
      <c r="L244" s="34">
        <v>0</v>
      </c>
      <c r="M244" s="34">
        <v>0.67612781901247887</v>
      </c>
      <c r="N244" s="34">
        <v>6.864061746467943</v>
      </c>
      <c r="O244" s="34">
        <v>0</v>
      </c>
      <c r="P244" s="34">
        <v>0.79612222593191828</v>
      </c>
      <c r="Q244" s="34">
        <v>0.56774404807766388</v>
      </c>
      <c r="R244" s="34">
        <v>1.478795518686882</v>
      </c>
      <c r="S244" s="35">
        <v>0.53264461394902873</v>
      </c>
      <c r="T244" s="35">
        <v>0.15801879389212775</v>
      </c>
      <c r="U244" s="35">
        <v>8.4060826177899912</v>
      </c>
      <c r="V244" s="35">
        <v>0.208937942488293</v>
      </c>
      <c r="W244" s="35">
        <v>0.15801879389212775</v>
      </c>
      <c r="X244" s="35">
        <v>1.8907501576620922</v>
      </c>
      <c r="Y244" s="35">
        <v>1.4367760741710971</v>
      </c>
      <c r="Z244" s="35">
        <v>0.98850921574166828</v>
      </c>
      <c r="AA244" s="35">
        <v>0</v>
      </c>
      <c r="AB244" s="35">
        <v>2.4391301243408101</v>
      </c>
      <c r="AC244" s="35">
        <v>0.6263789571144337</v>
      </c>
      <c r="AD244" s="35">
        <v>1.1454935750913871</v>
      </c>
      <c r="AE244" s="58" t="s">
        <v>5560</v>
      </c>
      <c r="AF244" s="58"/>
      <c r="AG244" s="57" t="str" cm="1">
        <f t="array" ref="AG244">IFERROR(_xlfn.IFS(
AI244="MPR ISSUE","PDH",
AI244="BSS Hardware Issue","BSS",
AI244="Sites strategiques, MLL, Pylone, etc.","ENVTECH",
AI244="AKTIVCO DEFAUT GE &amp; POWER Cabinet","AKTIVCO",
AI244="AKTIVCO Coupure ENEO &amp; Baisse de tension","AKTIVCO GRID ONLY",
AI244="Coupure ENEO &amp; Baisse de tension","IHS GRID ONLY",
AI244="Defaut GE &amp; POWER Cabinet","IHS",
AI244="Sharing","Partners",
AI244="Sites strategiques &amp; DataCenter","SST &amp; DC",
AI244="Exclu","Exclu",
AI244="SAT","SAT",
AI244="SPARE-ISSUE","SPARE-ISSUE",
AI244="Fiber CAmtel","TRANS_FO_CAMTEL",
AI244="Fiber AOF","Fiber AOF",
AI244="Projet OCM (HUAWEI)","TRAVAUX-HUAWEI",
AI244="Projet OCM (NOKIA)","TRAVAUX-NOKIA",
AI244="ACCESS-ISSUE","ACCESS-ISSUE",
AI244="Projet OCM (ZTE, NOKIA, autres projets)","TRAVAUX OCM",
AI244="No root CAuse","No root cause",
AI244="ODU HS","PDH",
AI244="IP &amp; VLAN","PDH",
AI244="Warehouse HUAWEI","SPARE-ISSUE",
AI244="SPARE-HS","SPARE-ISSUE",
AI244="Power Telco","BSS",AI244="no impacts","no impacts"
),"")</f>
        <v>No root cause</v>
      </c>
      <c r="AH244" s="57" t="str" cm="1">
        <f t="array" ref="AH244">IFERROR(_xlfn.IFS(
AI244="MPR ISSUE","TX ISSUE",
AI244="BSS Hardware Issue","RAN ISSUE",
AI244="Sites strategiques, MLL, Pylone, etc.","ENVTECH",
AI244="AKTIVCO DEFAUT GE &amp; POWER Cabinet","POWER ISSUE",
AI244="AKTIVCO Coupure ENEO &amp; Baisse de tension","POWER ISSUE",
AI244="Coupure ENEO &amp; Baisse de tension","POWER ISSUE",
AI244="Defaut GE &amp; POWER Cabinet","POWER ISSUE",
AI244="Sharing","POWER ISSUE",
AI244="Sites strategiques &amp; DataCenter","POWER ISSUE",
AI244="Exclu","Exclu",
AI244="SAT","TX ISSUE",
AI244="SPARE-ISSUE","SPARE-ISSUE",
AI244="Fiber CAmtel","TX ISSUE",
AI244="Fiber AOF","TX ISSUE",
AI244="Projet OCM (HUAWEI)","TRAVAUX-HUAWEI",
AI244="Projet OCM (NOKIA)","TRAVAUX -NOKIA",
AI244="ACCESS-ISSUE","ACCESS-ISSUE",
AI244="Projet OCM (ZTE, NOKIA, autres projets)","TRAVAUX OCM",
AI244="No root CAuse","No root cause",
AI244="ODU HS","TX ISSUE",
AI244="IP &amp; VLAN","TX ISSUE",
AI244="Warehouse HUAWEI","SPARE-ISSUE",
AI244="SPARE-HS","SPARE-ISSUE",
AI244="Power Telco","RAN ISSUE",AI244="no impacts","no impacts"
),"")</f>
        <v>No root cause</v>
      </c>
      <c r="AI244" s="85" t="s">
        <v>5912</v>
      </c>
      <c r="AJ244" s="57" t="str" cm="1">
        <f t="array" ref="AJ244">IFERROR(_xlfn.IFS(
AI244="MPR ISSUE","ACTIVE",
AI244="BSS Hardware Issue","ACTIVE",
AI244="Sites strategiques, MLL, Pylone, etc.","PASSIVE",
AI244="AKTIVCO DEFAUT GE &amp; POWER Cabinet","PASSIVE",
AI244="AKTIVCO Coupure ENEO &amp; Baisse de tension","PASSIVE",
AI244="Coupure ENEO &amp; Baisse de tension","PASSIVE",
AI244="Defaut GE &amp; POWER Cabinet","PASSIVE",
AI244="Sharing","PASSIVE",
AI244="Sites strategiques &amp; DataCenter","PASSIVE",
AI244="Exclu","Exclu",
AI244="SAT","ACTIVE",
AI244="SPARE-ISSUE","SPARE-ISSUE",
AI244="Fiber CAmtel","ACTIVE",
AI244="Fiber AOF","ACTIVE",
AI244="Projet OCM (HUAWEI)","PLANNED WORKS",
AI244="Projet OCM (NOKIA)","PLANNED WORKS",
AI244="ACCESS-ISSUE","ACCESS-ISSUE",
AI244="Projet OCM (ZTE, NOKIA, autres projets)","PLANNED WORKS",
AI244="No root CAuse","No root cause",
AI244="ODU HS","ACTIVE",
AI244="IP &amp; VLAN","ACTIVE",
AI244="Warehouse HUAWEI","SPARE-ISSUE",
AI244="SPARE-HS","SPARE-ISSUE",
AI244="Power Telco","ACTIVE", AI244="no impacts","no impacts"
),"")</f>
        <v>No root cause</v>
      </c>
      <c r="AK244" s="23" t="s">
        <v>5537</v>
      </c>
      <c r="AL244" s="23" t="str">
        <f>B244</f>
        <v>SUO_222</v>
      </c>
      <c r="AN244" s="9" t="s">
        <v>5537</v>
      </c>
      <c r="AO244" s="23" t="str">
        <f>_xlfn.XLOOKUP(B244,'INCIDENT-05-03-2026'!E:E,'INCIDENT-05-03-2026'!F:F,"")</f>
        <v/>
      </c>
      <c r="AP244" s="7" t="s">
        <v>5537</v>
      </c>
      <c r="AQ244" s="6"/>
      <c r="AR244" s="7"/>
      <c r="AS244" s="3" t="str">
        <f>_xlfn.XLOOKUP(B244,'[3]tt num | region | site id'!$C:$C,'[3]tt num | region | site id'!$Q:$Q,"")</f>
        <v/>
      </c>
      <c r="AT244" s="24" t="str">
        <f>_xlfn.XLOOKUP(B244,'[4]Cells Huawei 03052026 12h'!$B:$B,'[4]Cells Huawei 03052026 12h'!$T:$T,"")</f>
        <v/>
      </c>
      <c r="AU244" s="24" t="str">
        <f>_xlfn.XLOOKUP(B244,'[5]cells down 02052026 8h50'!$B:$B,'[5]cells down 02052026 8h50'!$R:$R,"")</f>
        <v/>
      </c>
      <c r="AV244" s="24" t="str">
        <f>_xlfn.XLOOKUP(B244,'[5]cells down 02052026 13h50'!$B:$B,'[5]cells down 02052026 13h50'!$R:$R,"")</f>
        <v/>
      </c>
      <c r="AW244" s="24" t="str">
        <f>_xlfn.XLOOKUP(B244,'[5]cells down 02052026 13h50'!$B:$B,'[5]cells down 02052026 13h50'!$R:$R,"")</f>
        <v/>
      </c>
      <c r="AX244" s="24" t="str">
        <f>_xlfn.XLOOKUP(B244,'[6]cell downs 03052026 8h40 '!$B:$B,'[6]cell downs 03052026 8h40 '!$R:$R,"")</f>
        <v/>
      </c>
      <c r="AY244" s="24" t="str">
        <f>_xlfn.XLOOKUP(B244,'[7]ALL SITES DOWN'!$D:$D,'[7]ALL SITES DOWN'!$J:$J,"")</f>
        <v/>
      </c>
      <c r="AZ244" s="24" t="str">
        <f>_xlfn.XLOOKUP(B244,'[8]ALL SITES DOWN'!$D:$D,'[8]ALL SITES DOWN'!$J:$J,"")</f>
        <v/>
      </c>
      <c r="BA244" s="9" t="str">
        <f>_xlfn.XLOOKUP(B244,[9]sheet1!$AC:$AC,[9]sheet1!$AF:$AF,"")</f>
        <v/>
      </c>
      <c r="BB244" s="14" t="s">
        <v>5537</v>
      </c>
      <c r="BC244" s="14" t="s">
        <v>5537</v>
      </c>
      <c r="BD244" s="14" t="str">
        <f>_xlfn.XLOOKUP(B244,'[10]cell downs 18042026 17h'!$B:$B,'[10]cell downs 18042026 17h'!$B:$B,"")</f>
        <v/>
      </c>
      <c r="BE244" s="14" t="str">
        <f>_xlfn.XLOOKUP(B244,'[11]Cells Huawei 19042026 15h'!$B:$B,'[11]Cells Huawei 19042026 15h'!$B:$B,"")</f>
        <v/>
      </c>
      <c r="BF244" s="9" t="str">
        <f>_xlfn.XLOOKUP(B244,'[12]cells down 19042026 9H40'!$B:$B,'[12]cells down 19042026 9H40'!$B:$B,"")</f>
        <v/>
      </c>
      <c r="BG244" s="9" t="s">
        <v>5537</v>
      </c>
      <c r="BH244" s="9" t="s">
        <v>12</v>
      </c>
    </row>
    <row r="245" spans="1:60" s="9" customFormat="1" x14ac:dyDescent="0.3">
      <c r="A245" s="2" t="s">
        <v>741</v>
      </c>
      <c r="B245" s="8" t="s">
        <v>742</v>
      </c>
      <c r="C245" s="3" t="str">
        <f>_xlfn.XLOOKUP(B245,'[1]daily break down'!$D:$D,'[1]daily break down'!$E:$E,"")</f>
        <v>CENTRE</v>
      </c>
      <c r="D245" s="1" t="s">
        <v>11</v>
      </c>
      <c r="E245" s="1" t="s">
        <v>66</v>
      </c>
      <c r="F245" s="3" t="s">
        <v>226</v>
      </c>
      <c r="G245" s="1" t="s">
        <v>741</v>
      </c>
      <c r="H245" s="41" t="str">
        <f>_xlfn.XLOOKUP(B245,[2]CALCULATION!$B:$B,[2]CALCULATION!$H:$H,"")</f>
        <v>NOKIA</v>
      </c>
      <c r="I245" s="34">
        <v>0.58977036979964803</v>
      </c>
      <c r="J245" s="34">
        <v>0.86473377221894054</v>
      </c>
      <c r="K245" s="34">
        <v>1.0920953506091033</v>
      </c>
      <c r="L245" s="34">
        <v>0.80919533833856983</v>
      </c>
      <c r="M245" s="34">
        <v>0.46458595508984601</v>
      </c>
      <c r="N245" s="34">
        <v>0.63227136143000251</v>
      </c>
      <c r="O245" s="34">
        <v>0.77805529159639641</v>
      </c>
      <c r="P245" s="34">
        <v>0.81081833046545271</v>
      </c>
      <c r="Q245" s="34">
        <v>1.0098221343309561</v>
      </c>
      <c r="R245" s="34">
        <v>0.97393795675635575</v>
      </c>
      <c r="S245" s="35">
        <v>0.86985243969603343</v>
      </c>
      <c r="T245" s="35">
        <v>54816.374293231514</v>
      </c>
      <c r="U245" s="35">
        <v>0.8882582405195858</v>
      </c>
      <c r="V245" s="35">
        <v>0.4984012635796285</v>
      </c>
      <c r="W245" s="35">
        <v>1.25587487479775</v>
      </c>
      <c r="X245" s="35">
        <v>2.5233960557367596</v>
      </c>
      <c r="Y245" s="35">
        <v>1.5854671221032266</v>
      </c>
      <c r="Z245" s="35">
        <v>1.3368996355936797</v>
      </c>
      <c r="AA245" s="35">
        <v>1.8942913724126631</v>
      </c>
      <c r="AB245" s="35">
        <v>2.5767801102304917</v>
      </c>
      <c r="AC245" s="35">
        <v>0</v>
      </c>
      <c r="AD245" s="35">
        <v>1.1355594364685975</v>
      </c>
      <c r="AE245" s="58" t="s">
        <v>5560</v>
      </c>
      <c r="AF245" s="58"/>
      <c r="AG245" s="57" t="str" cm="1">
        <f t="array" ref="AG245">IFERROR(_xlfn.IFS(
AI245="MPR ISSUE","PDH",
AI245="BSS Hardware Issue","BSS",
AI245="Sites strategiques, MLL, Pylone, etc.","ENVTECH",
AI245="AKTIVCO DEFAUT GE &amp; POWER Cabinet","AKTIVCO",
AI245="AKTIVCO Coupure ENEO &amp; Baisse de tension","AKTIVCO GRID ONLY",
AI245="Coupure ENEO &amp; Baisse de tension","IHS GRID ONLY",
AI245="Defaut GE &amp; POWER Cabinet","IHS",
AI245="Sharing","Partners",
AI245="Sites strategiques &amp; DataCenter","SST &amp; DC",
AI245="Exclu","Exclu",
AI245="SAT","SAT",
AI245="SPARE-ISSUE","SPARE-ISSUE",
AI245="Fiber CAmtel","TRANS_FO_CAMTEL",
AI245="Fiber AOF","Fiber AOF",
AI245="Projet OCM (HUAWEI)","TRAVAUX-HUAWEI",
AI245="Projet OCM (NOKIA)","TRAVAUX-NOKIA",
AI245="ACCESS-ISSUE","ACCESS-ISSUE",
AI245="Projet OCM (ZTE, NOKIA, autres projets)","TRAVAUX OCM",
AI245="No root CAuse","No root cause",
AI245="ODU HS","PDH",
AI245="IP &amp; VLAN","PDH",
AI245="Warehouse HUAWEI","SPARE-ISSUE",
AI245="SPARE-HS","SPARE-ISSUE",
AI245="Power Telco","BSS",AI245="no impacts","no impacts"
),"")</f>
        <v>No root cause</v>
      </c>
      <c r="AH245" s="57" t="str" cm="1">
        <f t="array" ref="AH245">IFERROR(_xlfn.IFS(
AI245="MPR ISSUE","TX ISSUE",
AI245="BSS Hardware Issue","RAN ISSUE",
AI245="Sites strategiques, MLL, Pylone, etc.","ENVTECH",
AI245="AKTIVCO DEFAUT GE &amp; POWER Cabinet","POWER ISSUE",
AI245="AKTIVCO Coupure ENEO &amp; Baisse de tension","POWER ISSUE",
AI245="Coupure ENEO &amp; Baisse de tension","POWER ISSUE",
AI245="Defaut GE &amp; POWER Cabinet","POWER ISSUE",
AI245="Sharing","POWER ISSUE",
AI245="Sites strategiques &amp; DataCenter","POWER ISSUE",
AI245="Exclu","Exclu",
AI245="SAT","TX ISSUE",
AI245="SPARE-ISSUE","SPARE-ISSUE",
AI245="Fiber CAmtel","TX ISSUE",
AI245="Fiber AOF","TX ISSUE",
AI245="Projet OCM (HUAWEI)","TRAVAUX-HUAWEI",
AI245="Projet OCM (NOKIA)","TRAVAUX -NOKIA",
AI245="ACCESS-ISSUE","ACCESS-ISSUE",
AI245="Projet OCM (ZTE, NOKIA, autres projets)","TRAVAUX OCM",
AI245="No root CAuse","No root cause",
AI245="ODU HS","TX ISSUE",
AI245="IP &amp; VLAN","TX ISSUE",
AI245="Warehouse HUAWEI","SPARE-ISSUE",
AI245="SPARE-HS","SPARE-ISSUE",
AI245="Power Telco","RAN ISSUE",AI245="no impacts","no impacts"
),"")</f>
        <v>No root cause</v>
      </c>
      <c r="AI245" s="85" t="s">
        <v>5912</v>
      </c>
      <c r="AJ245" s="57" t="str" cm="1">
        <f t="array" ref="AJ245">IFERROR(_xlfn.IFS(
AI245="MPR ISSUE","ACTIVE",
AI245="BSS Hardware Issue","ACTIVE",
AI245="Sites strategiques, MLL, Pylone, etc.","PASSIVE",
AI245="AKTIVCO DEFAUT GE &amp; POWER Cabinet","PASSIVE",
AI245="AKTIVCO Coupure ENEO &amp; Baisse de tension","PASSIVE",
AI245="Coupure ENEO &amp; Baisse de tension","PASSIVE",
AI245="Defaut GE &amp; POWER Cabinet","PASSIVE",
AI245="Sharing","PASSIVE",
AI245="Sites strategiques &amp; DataCenter","PASSIVE",
AI245="Exclu","Exclu",
AI245="SAT","ACTIVE",
AI245="SPARE-ISSUE","SPARE-ISSUE",
AI245="Fiber CAmtel","ACTIVE",
AI245="Fiber AOF","ACTIVE",
AI245="Projet OCM (HUAWEI)","PLANNED WORKS",
AI245="Projet OCM (NOKIA)","PLANNED WORKS",
AI245="ACCESS-ISSUE","ACCESS-ISSUE",
AI245="Projet OCM (ZTE, NOKIA, autres projets)","PLANNED WORKS",
AI245="No root CAuse","No root cause",
AI245="ODU HS","ACTIVE",
AI245="IP &amp; VLAN","ACTIVE",
AI245="Warehouse HUAWEI","SPARE-ISSUE",
AI245="SPARE-HS","SPARE-ISSUE",
AI245="Power Telco","ACTIVE", AI245="no impacts","no impacts"
),"")</f>
        <v>No root cause</v>
      </c>
      <c r="AK245" s="23" t="s">
        <v>5537</v>
      </c>
      <c r="AL245" s="23" t="str">
        <f>B245</f>
        <v>EST_015</v>
      </c>
      <c r="AN245" s="9" t="s">
        <v>5537</v>
      </c>
      <c r="AO245" s="23" t="str">
        <f>_xlfn.XLOOKUP(B245,'INCIDENT-05-03-2026'!E:E,'INCIDENT-05-03-2026'!F:F,"")</f>
        <v/>
      </c>
      <c r="AP245" s="7" t="s">
        <v>5537</v>
      </c>
      <c r="AQ245" s="6"/>
      <c r="AR245" s="7"/>
      <c r="AS245" s="3" t="str">
        <f>_xlfn.XLOOKUP(B245,'[3]tt num | region | site id'!$C:$C,'[3]tt num | region | site id'!$Q:$Q,"")</f>
        <v/>
      </c>
      <c r="AT245" s="24" t="str">
        <f>_xlfn.XLOOKUP(B245,'[4]Cells Huawei 03052026 12h'!$B:$B,'[4]Cells Huawei 03052026 12h'!$T:$T,"")</f>
        <v/>
      </c>
      <c r="AU245" s="24" t="str">
        <f>_xlfn.XLOOKUP(B245,'[5]cells down 02052026 8h50'!$B:$B,'[5]cells down 02052026 8h50'!$R:$R,"")</f>
        <v/>
      </c>
      <c r="AV245" s="24" t="str">
        <f>_xlfn.XLOOKUP(B245,'[5]cells down 02052026 13h50'!$B:$B,'[5]cells down 02052026 13h50'!$R:$R,"")</f>
        <v/>
      </c>
      <c r="AW245" s="24" t="str">
        <f>_xlfn.XLOOKUP(B245,'[5]cells down 02052026 13h50'!$B:$B,'[5]cells down 02052026 13h50'!$R:$R,"")</f>
        <v/>
      </c>
      <c r="AX245" s="24" t="str">
        <f>_xlfn.XLOOKUP(B245,'[6]cell downs 03052026 8h40 '!$B:$B,'[6]cell downs 03052026 8h40 '!$R:$R,"")</f>
        <v/>
      </c>
      <c r="AY245" s="24" t="str">
        <f>_xlfn.XLOOKUP(B245,'[7]ALL SITES DOWN'!$D:$D,'[7]ALL SITES DOWN'!$J:$J,"")</f>
        <v/>
      </c>
      <c r="AZ245" s="24" t="str">
        <f>_xlfn.XLOOKUP(B245,'[8]ALL SITES DOWN'!$D:$D,'[8]ALL SITES DOWN'!$J:$J,"")</f>
        <v/>
      </c>
      <c r="BA245" s="9" t="str">
        <f>_xlfn.XLOOKUP(B245,[9]sheet1!$AC:$AC,[9]sheet1!$AF:$AF,"")</f>
        <v/>
      </c>
      <c r="BB245" s="14" t="s">
        <v>5537</v>
      </c>
      <c r="BC245" s="14" t="s">
        <v>5537</v>
      </c>
      <c r="BD245" s="14" t="str">
        <f>_xlfn.XLOOKUP(B245,'[10]cell downs 18042026 17h'!$B:$B,'[10]cell downs 18042026 17h'!$B:$B,"")</f>
        <v/>
      </c>
      <c r="BE245" s="14" t="str">
        <f>_xlfn.XLOOKUP(B245,'[11]Cells Huawei 19042026 15h'!$B:$B,'[11]Cells Huawei 19042026 15h'!$B:$B,"")</f>
        <v/>
      </c>
      <c r="BF245" s="9" t="str">
        <f>_xlfn.XLOOKUP(B245,'[12]cells down 19042026 9H40'!$B:$B,'[12]cells down 19042026 9H40'!$B:$B,"")</f>
        <v/>
      </c>
      <c r="BG245" s="9" t="s">
        <v>742</v>
      </c>
      <c r="BH245" s="9" t="s">
        <v>5537</v>
      </c>
    </row>
    <row r="246" spans="1:60" s="9" customFormat="1" x14ac:dyDescent="0.3">
      <c r="A246" s="1" t="s">
        <v>1226</v>
      </c>
      <c r="B246" s="8" t="s">
        <v>1227</v>
      </c>
      <c r="C246" s="3" t="str">
        <f>_xlfn.XLOOKUP(B246,'[1]daily break down'!$D:$D,'[1]daily break down'!$E:$E,"")</f>
        <v>NORD-OUEST</v>
      </c>
      <c r="D246" s="1" t="s">
        <v>11</v>
      </c>
      <c r="E246" s="1" t="s">
        <v>12</v>
      </c>
      <c r="F246" s="3" t="s">
        <v>51</v>
      </c>
      <c r="G246" s="1" t="s">
        <v>1228</v>
      </c>
      <c r="H246" s="41" t="str">
        <f>_xlfn.XLOOKUP(B246,[2]CALCULATION!$B:$B,[2]CALCULATION!$H:$H,"")</f>
        <v>NOKIA</v>
      </c>
      <c r="I246" s="34">
        <v>1.4466659617926092</v>
      </c>
      <c r="J246" s="34">
        <v>0</v>
      </c>
      <c r="K246" s="34">
        <v>0</v>
      </c>
      <c r="L246" s="34">
        <v>0</v>
      </c>
      <c r="M246" s="34">
        <v>2.6546254876876441E-2</v>
      </c>
      <c r="N246" s="34">
        <v>5.3975006185775012</v>
      </c>
      <c r="O246" s="34">
        <v>0.69322670601166858</v>
      </c>
      <c r="P246" s="34">
        <v>0</v>
      </c>
      <c r="Q246" s="34">
        <v>0</v>
      </c>
      <c r="R246" s="34">
        <v>1.8323372128363844</v>
      </c>
      <c r="S246" s="35">
        <v>6.0179490162867078</v>
      </c>
      <c r="T246" s="35">
        <v>14206.718129285769</v>
      </c>
      <c r="U246" s="35">
        <v>0</v>
      </c>
      <c r="V246" s="35">
        <v>4.473661869744002</v>
      </c>
      <c r="W246" s="35">
        <v>0.65274603133837261</v>
      </c>
      <c r="X246" s="35">
        <v>0.44766046576663732</v>
      </c>
      <c r="Y246" s="35">
        <v>0.38885821255418301</v>
      </c>
      <c r="Z246" s="35">
        <v>9.0834053870497311E-2</v>
      </c>
      <c r="AA246" s="35">
        <v>3.9073584483371899</v>
      </c>
      <c r="AB246" s="35">
        <v>1.7064135649465682</v>
      </c>
      <c r="AC246" s="35">
        <v>0</v>
      </c>
      <c r="AD246" s="35">
        <v>1.1308331407144876</v>
      </c>
      <c r="AE246" s="58" t="s">
        <v>5603</v>
      </c>
      <c r="AF246" s="58"/>
      <c r="AG246" s="57" t="str" cm="1">
        <f t="array" ref="AG246">IFERROR(_xlfn.IFS(
AI246="MPR ISSUE","PDH",
AI246="BSS Hardware Issue","BSS",
AI246="Sites strategiques, MLL, Pylone, etc.","ENVTECH",
AI246="AKTIVCO DEFAUT GE &amp; POWER Cabinet","AKTIVCO",
AI246="AKTIVCO Coupure ENEO &amp; Baisse de tension","AKTIVCO GRID ONLY",
AI246="Coupure ENEO &amp; Baisse de tension","IHS GRID ONLY",
AI246="Defaut GE &amp; POWER Cabinet","IHS",
AI246="Sharing","Partners",
AI246="Sites strategiques &amp; DataCenter","SST &amp; DC",
AI246="Exclu","Exclu",
AI246="SAT","SAT",
AI246="SPARE-ISSUE","SPARE-ISSUE",
AI246="Fiber CAmtel","TRANS_FO_CAMTEL",
AI246="Fiber AOF","Fiber AOF",
AI246="Projet OCM (HUAWEI)","TRAVAUX-HUAWEI",
AI246="Projet OCM (NOKIA)","TRAVAUX-NOKIA",
AI246="ACCESS-ISSUE","ACCESS-ISSUE",
AI246="Projet OCM (ZTE, NOKIA, autres projets)","TRAVAUX OCM",
AI246="No root CAuse","No root cause",
AI246="ODU HS","PDH",
AI246="IP &amp; VLAN","PDH",
AI246="Warehouse HUAWEI","SPARE-ISSUE",
AI246="SPARE-HS","SPARE-ISSUE",
AI246="Power Telco","BSS",AI246="no impacts","no impacts"
),"")</f>
        <v>IHS</v>
      </c>
      <c r="AH246" s="57" t="str" cm="1">
        <f t="array" ref="AH246">IFERROR(_xlfn.IFS(
AI246="MPR ISSUE","TX ISSUE",
AI246="BSS Hardware Issue","RAN ISSUE",
AI246="Sites strategiques, MLL, Pylone, etc.","ENVTECH",
AI246="AKTIVCO DEFAUT GE &amp; POWER Cabinet","POWER ISSUE",
AI246="AKTIVCO Coupure ENEO &amp; Baisse de tension","POWER ISSUE",
AI246="Coupure ENEO &amp; Baisse de tension","POWER ISSUE",
AI246="Defaut GE &amp; POWER Cabinet","POWER ISSUE",
AI246="Sharing","POWER ISSUE",
AI246="Sites strategiques &amp; DataCenter","POWER ISSUE",
AI246="Exclu","Exclu",
AI246="SAT","TX ISSUE",
AI246="SPARE-ISSUE","SPARE-ISSUE",
AI246="Fiber CAmtel","TX ISSUE",
AI246="Fiber AOF","TX ISSUE",
AI246="Projet OCM (HUAWEI)","TRAVAUX-HUAWEI",
AI246="Projet OCM (NOKIA)","TRAVAUX -NOKIA",
AI246="ACCESS-ISSUE","ACCESS-ISSUE",
AI246="Projet OCM (ZTE, NOKIA, autres projets)","TRAVAUX OCM",
AI246="No root CAuse","No root cause",
AI246="ODU HS","TX ISSUE",
AI246="IP &amp; VLAN","TX ISSUE",
AI246="Warehouse HUAWEI","SPARE-ISSUE",
AI246="SPARE-HS","SPARE-ISSUE",
AI246="Power Telco","RAN ISSUE",AI246="no impacts","no impacts"
),"")</f>
        <v>POWER ISSUE</v>
      </c>
      <c r="AI246" s="85" t="s">
        <v>5330</v>
      </c>
      <c r="AJ246" s="57" t="str" cm="1">
        <f t="array" ref="AJ246">IFERROR(_xlfn.IFS(
AI246="MPR ISSUE","ACTIVE",
AI246="BSS Hardware Issue","ACTIVE",
AI246="Sites strategiques, MLL, Pylone, etc.","PASSIVE",
AI246="AKTIVCO DEFAUT GE &amp; POWER Cabinet","PASSIVE",
AI246="AKTIVCO Coupure ENEO &amp; Baisse de tension","PASSIVE",
AI246="Coupure ENEO &amp; Baisse de tension","PASSIVE",
AI246="Defaut GE &amp; POWER Cabinet","PASSIVE",
AI246="Sharing","PASSIVE",
AI246="Sites strategiques &amp; DataCenter","PASSIVE",
AI246="Exclu","Exclu",
AI246="SAT","ACTIVE",
AI246="SPARE-ISSUE","SPARE-ISSUE",
AI246="Fiber CAmtel","ACTIVE",
AI246="Fiber AOF","ACTIVE",
AI246="Projet OCM (HUAWEI)","PLANNED WORKS",
AI246="Projet OCM (NOKIA)","PLANNED WORKS",
AI246="ACCESS-ISSUE","ACCESS-ISSUE",
AI246="Projet OCM (ZTE, NOKIA, autres projets)","PLANNED WORKS",
AI246="No root CAuse","No root cause",
AI246="ODU HS","ACTIVE",
AI246="IP &amp; VLAN","ACTIVE",
AI246="Warehouse HUAWEI","SPARE-ISSUE",
AI246="SPARE-HS","SPARE-ISSUE",
AI246="Power Telco","ACTIVE", AI246="no impacts","no impacts"
),"")</f>
        <v>PASSIVE</v>
      </c>
      <c r="AK246" s="23" t="s">
        <v>5751</v>
      </c>
      <c r="AL246" s="127" t="str">
        <f>IFERROR(MID(AM246, SEARCH("CTR_", AM246), 7), IFERROR(MID(AM246, SEARCH("SUO_", AM246), 7), IFERROR(MID(AM246, SEARCH("SUD_", AM246), 7), IFERROR(MID(AM246, SEARCH("NRO_", AM246), 7), IFERROR(MID(AM246, SEARCH("ADM_", AM246), 7), IFERROR(MID(AM246, SEARCH("NRD_", AM246), 7), IFERROR(MID(AM246, SEARCH("EXN_", AM246), 7), IFERROR(MID(AM246, SEARCH("LIT_", AM246), 7), IFERROR(MID(AM246, SEARCH("EST_", AM246), 7), MID(AM246, SEARCH("OST_",AM246), 7))))))))))</f>
        <v>NRO_017</v>
      </c>
      <c r="AM246" s="9" t="s">
        <v>5935</v>
      </c>
      <c r="AN246" s="9" t="s">
        <v>5537</v>
      </c>
      <c r="AO246" s="23" t="str">
        <f>_xlfn.XLOOKUP(B246,'INCIDENT-05-03-2026'!E:E,'INCIDENT-05-03-2026'!F:F,"")</f>
        <v>(05/03/2026 groupe whatsapp) : impacted by NRO_017_H_Bali , probleme d'energie, chute tension U.44v || Action : RCA IHS attendu</v>
      </c>
      <c r="AP246" s="7" t="s">
        <v>5537</v>
      </c>
      <c r="AQ246" s="6"/>
      <c r="AR246" s="7"/>
      <c r="AS246" s="3" t="str">
        <f>_xlfn.XLOOKUP(B246,'[3]tt num | region | site id'!$C:$C,'[3]tt num | region | site id'!$Q:$Q,"")</f>
        <v/>
      </c>
      <c r="AT246" s="24" t="str">
        <f>_xlfn.XLOOKUP(B246,'[4]Cells Huawei 03052026 12h'!$B:$B,'[4]Cells Huawei 03052026 12h'!$T:$T,"")</f>
        <v/>
      </c>
      <c r="AU246" s="24" t="str">
        <f>_xlfn.XLOOKUP(B246,'[5]cells down 02052026 8h50'!$B:$B,'[5]cells down 02052026 8h50'!$R:$R,"")</f>
        <v/>
      </c>
      <c r="AV246" s="24" t="str">
        <f>_xlfn.XLOOKUP(B246,'[5]cells down 02052026 13h50'!$B:$B,'[5]cells down 02052026 13h50'!$R:$R,"")</f>
        <v/>
      </c>
      <c r="AW246" s="24" t="str">
        <f>_xlfn.XLOOKUP(B246,'[5]cells down 02052026 13h50'!$B:$B,'[5]cells down 02052026 13h50'!$R:$R,"")</f>
        <v/>
      </c>
      <c r="AX246" s="24" t="str">
        <f>_xlfn.XLOOKUP(B246,'[6]cell downs 03052026 8h40 '!$B:$B,'[6]cell downs 03052026 8h40 '!$R:$R,"")</f>
        <v/>
      </c>
      <c r="AY246" s="24" t="str">
        <f>_xlfn.XLOOKUP(B246,'[7]ALL SITES DOWN'!$D:$D,'[7]ALL SITES DOWN'!$J:$J,"")</f>
        <v/>
      </c>
      <c r="AZ246" s="24" t="str">
        <f>_xlfn.XLOOKUP(B246,'[8]ALL SITES DOWN'!$D:$D,'[8]ALL SITES DOWN'!$J:$J,"")</f>
        <v/>
      </c>
      <c r="BA246" s="9" t="str">
        <f>_xlfn.XLOOKUP(B246,[9]sheet1!$AC:$AC,[9]sheet1!$AF:$AF,"")</f>
        <v>(05/03/2026 ticket)..INC-20260503-00016986...power ...Others Transmission equipement fault</v>
      </c>
      <c r="BB246" s="14" t="s">
        <v>5537</v>
      </c>
      <c r="BC246" s="14" t="s">
        <v>5537</v>
      </c>
      <c r="BD246" s="14" t="str">
        <f>_xlfn.XLOOKUP(B246,'[10]cell downs 18042026 17h'!$B:$B,'[10]cell downs 18042026 17h'!$B:$B,"")</f>
        <v/>
      </c>
      <c r="BE246" s="14" t="str">
        <f>_xlfn.XLOOKUP(B246,'[11]Cells Huawei 19042026 15h'!$B:$B,'[11]Cells Huawei 19042026 15h'!$B:$B,"")</f>
        <v/>
      </c>
      <c r="BF246" s="9" t="str">
        <f>_xlfn.XLOOKUP(B246,'[12]cells down 19042026 9H40'!$B:$B,'[12]cells down 19042026 9H40'!$B:$B,"")</f>
        <v/>
      </c>
      <c r="BG246" s="9" t="s">
        <v>1227</v>
      </c>
      <c r="BH246" s="9" t="s">
        <v>66</v>
      </c>
    </row>
    <row r="247" spans="1:60" s="9" customFormat="1" x14ac:dyDescent="0.3">
      <c r="A247" s="1" t="s">
        <v>248</v>
      </c>
      <c r="B247" s="8" t="s">
        <v>249</v>
      </c>
      <c r="C247" s="3" t="str">
        <f>_xlfn.XLOOKUP(B247,'[1]daily break down'!$D:$D,'[1]daily break down'!$E:$E,"")</f>
        <v>NORD-OUEST</v>
      </c>
      <c r="D247" s="1" t="s">
        <v>11</v>
      </c>
      <c r="E247" s="1" t="s">
        <v>12</v>
      </c>
      <c r="F247" s="3" t="s">
        <v>51</v>
      </c>
      <c r="G247" s="1" t="s">
        <v>52</v>
      </c>
      <c r="H247" s="40" t="str">
        <f>_xlfn.XLOOKUP(B247,[2]CALCULATION!$B:$B,[2]CALCULATION!$H:$H,"")</f>
        <v>Huawei</v>
      </c>
      <c r="I247" s="34">
        <v>0.39757956585138959</v>
      </c>
      <c r="J247" s="34">
        <v>1.2561780711291459</v>
      </c>
      <c r="K247" s="34">
        <v>0</v>
      </c>
      <c r="L247" s="34">
        <v>6.7607966430102184</v>
      </c>
      <c r="M247" s="34">
        <v>9.9894273655734462</v>
      </c>
      <c r="N247" s="34">
        <v>0.23479880604851711</v>
      </c>
      <c r="O247" s="34">
        <v>1.4175320246666268</v>
      </c>
      <c r="P247" s="34">
        <v>0</v>
      </c>
      <c r="Q247" s="34">
        <v>0</v>
      </c>
      <c r="R247" s="34">
        <v>0</v>
      </c>
      <c r="S247" s="35">
        <v>1.0148159562598272E-2</v>
      </c>
      <c r="T247" s="35">
        <v>3.0854685489094921E-3</v>
      </c>
      <c r="U247" s="35">
        <v>4.7178775971441036</v>
      </c>
      <c r="V247" s="35">
        <v>0</v>
      </c>
      <c r="W247" s="35">
        <v>3.0854685489094921E-3</v>
      </c>
      <c r="X247" s="35">
        <v>0</v>
      </c>
      <c r="Y247" s="35">
        <v>0</v>
      </c>
      <c r="Z247" s="35">
        <v>0.23795561491069617</v>
      </c>
      <c r="AA247" s="35">
        <v>1.5037428709598775</v>
      </c>
      <c r="AB247" s="35">
        <v>2.5651985984883261</v>
      </c>
      <c r="AC247" s="35">
        <v>4.907746674633974E-2</v>
      </c>
      <c r="AD247" s="35">
        <v>1.1014944368823714</v>
      </c>
      <c r="AE247" s="58" t="s">
        <v>5560</v>
      </c>
      <c r="AF247" s="58"/>
      <c r="AG247" s="57" t="str" cm="1">
        <f t="array" ref="AG247">IFERROR(_xlfn.IFS(
AI247="MPR ISSUE","PDH",
AI247="BSS Hardware Issue","BSS",
AI247="Sites strategiques, MLL, Pylone, etc.","ENVTECH",
AI247="AKTIVCO DEFAUT GE &amp; POWER Cabinet","AKTIVCO",
AI247="AKTIVCO Coupure ENEO &amp; Baisse de tension","AKTIVCO GRID ONLY",
AI247="Coupure ENEO &amp; Baisse de tension","IHS GRID ONLY",
AI247="Defaut GE &amp; POWER Cabinet","IHS",
AI247="Sharing","Partners",
AI247="Sites strategiques &amp; DataCenter","SST &amp; DC",
AI247="Exclu","Exclu",
AI247="SAT","SAT",
AI247="SPARE-ISSUE","SPARE-ISSUE",
AI247="Fiber CAmtel","TRANS_FO_CAMTEL",
AI247="Fiber AOF","Fiber AOF",
AI247="Projet OCM (HUAWEI)","TRAVAUX-HUAWEI",
AI247="Projet OCM (NOKIA)","TRAVAUX-NOKIA",
AI247="ACCESS-ISSUE","ACCESS-ISSUE",
AI247="Projet OCM (ZTE, NOKIA, autres projets)","TRAVAUX OCM",
AI247="No root CAuse","No root cause",
AI247="ODU HS","PDH",
AI247="IP &amp; VLAN","PDH",
AI247="Warehouse HUAWEI","SPARE-ISSUE",
AI247="SPARE-HS","SPARE-ISSUE",
AI247="Power Telco","BSS",AI247="no impacts","no impacts"
),"")</f>
        <v>IHS</v>
      </c>
      <c r="AH247" s="57" t="str" cm="1">
        <f t="array" ref="AH247">IFERROR(_xlfn.IFS(
AI247="MPR ISSUE","TX ISSUE",
AI247="BSS Hardware Issue","RAN ISSUE",
AI247="Sites strategiques, MLL, Pylone, etc.","ENVTECH",
AI247="AKTIVCO DEFAUT GE &amp; POWER Cabinet","POWER ISSUE",
AI247="AKTIVCO Coupure ENEO &amp; Baisse de tension","POWER ISSUE",
AI247="Coupure ENEO &amp; Baisse de tension","POWER ISSUE",
AI247="Defaut GE &amp; POWER Cabinet","POWER ISSUE",
AI247="Sharing","POWER ISSUE",
AI247="Sites strategiques &amp; DataCenter","POWER ISSUE",
AI247="Exclu","Exclu",
AI247="SAT","TX ISSUE",
AI247="SPARE-ISSUE","SPARE-ISSUE",
AI247="Fiber CAmtel","TX ISSUE",
AI247="Fiber AOF","TX ISSUE",
AI247="Projet OCM (HUAWEI)","TRAVAUX-HUAWEI",
AI247="Projet OCM (NOKIA)","TRAVAUX -NOKIA",
AI247="ACCESS-ISSUE","ACCESS-ISSUE",
AI247="Projet OCM (ZTE, NOKIA, autres projets)","TRAVAUX OCM",
AI247="No root CAuse","No root cause",
AI247="ODU HS","TX ISSUE",
AI247="IP &amp; VLAN","TX ISSUE",
AI247="Warehouse HUAWEI","SPARE-ISSUE",
AI247="SPARE-HS","SPARE-ISSUE",
AI247="Power Telco","RAN ISSUE",AI247="no impacts","no impacts"
),"")</f>
        <v>POWER ISSUE</v>
      </c>
      <c r="AI247" s="85" t="s">
        <v>5330</v>
      </c>
      <c r="AJ247" s="57" t="str" cm="1">
        <f t="array" ref="AJ247">IFERROR(_xlfn.IFS(
AI247="MPR ISSUE","ACTIVE",
AI247="BSS Hardware Issue","ACTIVE",
AI247="Sites strategiques, MLL, Pylone, etc.","PASSIVE",
AI247="AKTIVCO DEFAUT GE &amp; POWER Cabinet","PASSIVE",
AI247="AKTIVCO Coupure ENEO &amp; Baisse de tension","PASSIVE",
AI247="Coupure ENEO &amp; Baisse de tension","PASSIVE",
AI247="Defaut GE &amp; POWER Cabinet","PASSIVE",
AI247="Sharing","PASSIVE",
AI247="Sites strategiques &amp; DataCenter","PASSIVE",
AI247="Exclu","Exclu",
AI247="SAT","ACTIVE",
AI247="SPARE-ISSUE","SPARE-ISSUE",
AI247="Fiber CAmtel","ACTIVE",
AI247="Fiber AOF","ACTIVE",
AI247="Projet OCM (HUAWEI)","PLANNED WORKS",
AI247="Projet OCM (NOKIA)","PLANNED WORKS",
AI247="ACCESS-ISSUE","ACCESS-ISSUE",
AI247="Projet OCM (ZTE, NOKIA, autres projets)","PLANNED WORKS",
AI247="No root CAuse","No root cause",
AI247="ODU HS","ACTIVE",
AI247="IP &amp; VLAN","ACTIVE",
AI247="Warehouse HUAWEI","SPARE-ISSUE",
AI247="SPARE-HS","SPARE-ISSUE",
AI247="Power Telco","ACTIVE", AI247="no impacts","no impacts"
),"")</f>
        <v>PASSIVE</v>
      </c>
      <c r="AK247" s="23" t="s">
        <v>5824</v>
      </c>
      <c r="AL247" s="23" t="str">
        <f t="shared" ref="AL247:AL260" si="12">B247</f>
        <v>NRO_222</v>
      </c>
      <c r="AN247" s="9" t="s">
        <v>5537</v>
      </c>
      <c r="AO247" s="23" t="str">
        <f>_xlfn.XLOOKUP(B247,'INCIDENT-05-03-2026'!E:E,'INCIDENT-05-03-2026'!F:F,"")</f>
        <v/>
      </c>
      <c r="AP247" s="7" t="s">
        <v>5537</v>
      </c>
      <c r="AQ247" s="6"/>
      <c r="AR247" s="7"/>
      <c r="AS247" s="3" t="str">
        <f>_xlfn.XLOOKUP(B247,'[3]tt num | region | site id'!$C:$C,'[3]tt num | region | site id'!$Q:$Q,"")</f>
        <v>(hourly IHS): 03/05/2026 20:03 1:08:26 46.2V FME Stanley is managing with level 0</v>
      </c>
      <c r="AT247" s="24" t="str">
        <f>_xlfn.XLOOKUP(B247,'[4]Cells Huawei 03052026 12h'!$B:$B,'[4]Cells Huawei 03052026 12h'!$T:$T,"")</f>
        <v/>
      </c>
      <c r="AU247" s="24" t="str">
        <f>_xlfn.XLOOKUP(B247,'[5]cells down 02052026 8h50'!$B:$B,'[5]cells down 02052026 8h50'!$R:$R,"")</f>
        <v/>
      </c>
      <c r="AV247" s="24" t="str">
        <f>_xlfn.XLOOKUP(B247,'[5]cells down 02052026 13h50'!$B:$B,'[5]cells down 02052026 13h50'!$R:$R,"")</f>
        <v/>
      </c>
      <c r="AW247" s="24" t="str">
        <f>_xlfn.XLOOKUP(B247,'[5]cells down 02052026 13h50'!$B:$B,'[5]cells down 02052026 13h50'!$R:$R,"")</f>
        <v/>
      </c>
      <c r="AX247" s="24" t="str">
        <f>_xlfn.XLOOKUP(B247,'[6]cell downs 03052026 8h40 '!$B:$B,'[6]cell downs 03052026 8h40 '!$R:$R,"")</f>
        <v/>
      </c>
      <c r="AY247" s="24" t="str">
        <f>_xlfn.XLOOKUP(B247,'[7]ALL SITES DOWN'!$D:$D,'[7]ALL SITES DOWN'!$J:$J,"")</f>
        <v/>
      </c>
      <c r="AZ247" s="24" t="str">
        <f>_xlfn.XLOOKUP(B247,'[8]ALL SITES DOWN'!$D:$D,'[8]ALL SITES DOWN'!$J:$J,"")</f>
        <v/>
      </c>
      <c r="BA247" s="9" t="str">
        <f>_xlfn.XLOOKUP(B247,[9]sheet1!$AC:$AC,[9]sheet1!$AF:$AF,"")</f>
        <v/>
      </c>
      <c r="BB247" s="14" t="s">
        <v>5537</v>
      </c>
      <c r="BC247" s="14" t="s">
        <v>5537</v>
      </c>
      <c r="BD247" s="14" t="str">
        <f>_xlfn.XLOOKUP(B247,'[10]cell downs 18042026 17h'!$B:$B,'[10]cell downs 18042026 17h'!$B:$B,"")</f>
        <v/>
      </c>
      <c r="BE247" s="14" t="str">
        <f>_xlfn.XLOOKUP(B247,'[11]Cells Huawei 19042026 15h'!$B:$B,'[11]Cells Huawei 19042026 15h'!$B:$B,"")</f>
        <v/>
      </c>
      <c r="BF247" s="9" t="str">
        <f>_xlfn.XLOOKUP(B247,'[12]cells down 19042026 9H40'!$B:$B,'[12]cells down 19042026 9H40'!$B:$B,"")</f>
        <v/>
      </c>
      <c r="BG247" s="9" t="s">
        <v>249</v>
      </c>
      <c r="BH247" s="9" t="s">
        <v>12</v>
      </c>
    </row>
    <row r="248" spans="1:60" s="9" customFormat="1" ht="16.95" customHeight="1" x14ac:dyDescent="0.3">
      <c r="A248" s="1" t="s">
        <v>1984</v>
      </c>
      <c r="B248" s="1" t="s">
        <v>1985</v>
      </c>
      <c r="C248" s="3" t="str">
        <f>_xlfn.XLOOKUP(B248,'[1]daily break down'!$D:$D,'[1]daily break down'!$E:$E,"")</f>
        <v>Yaounde</v>
      </c>
      <c r="D248" s="1" t="s">
        <v>21</v>
      </c>
      <c r="E248" s="1" t="s">
        <v>22</v>
      </c>
      <c r="F248" s="3" t="s">
        <v>37</v>
      </c>
      <c r="G248" s="1" t="s">
        <v>115</v>
      </c>
      <c r="H248" s="42" t="str">
        <f>_xlfn.XLOOKUP(B248,[2]CALCULATION!$B:$B,[2]CALCULATION!$H:$H,"")</f>
        <v>ZTE</v>
      </c>
      <c r="I248" s="34">
        <v>2.3180786341468989</v>
      </c>
      <c r="J248" s="34">
        <v>2.2513754412398388</v>
      </c>
      <c r="K248" s="34">
        <v>2.6261082717666429</v>
      </c>
      <c r="L248" s="34">
        <v>0</v>
      </c>
      <c r="M248" s="34">
        <v>1.1093418713420218E-2</v>
      </c>
      <c r="N248" s="34">
        <v>2.1626637616891107</v>
      </c>
      <c r="O248" s="34">
        <v>0</v>
      </c>
      <c r="P248" s="34">
        <v>0.22309899467230546</v>
      </c>
      <c r="Q248" s="34">
        <v>1.9849550413345771</v>
      </c>
      <c r="R248" s="34">
        <v>0</v>
      </c>
      <c r="S248" s="35">
        <v>1.9602891280216188</v>
      </c>
      <c r="T248" s="35">
        <v>0.32292192801476938</v>
      </c>
      <c r="U248" s="35">
        <v>0</v>
      </c>
      <c r="V248" s="35">
        <v>4.8885949667981689E-2</v>
      </c>
      <c r="W248" s="35">
        <v>0.32292192801476938</v>
      </c>
      <c r="X248" s="35">
        <v>0</v>
      </c>
      <c r="Y248" s="35">
        <v>0</v>
      </c>
      <c r="Z248" s="35">
        <v>5.165003010561219</v>
      </c>
      <c r="AA248" s="35">
        <v>0.53567717388263403</v>
      </c>
      <c r="AB248" s="35">
        <v>0.67512775788732882</v>
      </c>
      <c r="AC248" s="35">
        <v>1.510628366680018</v>
      </c>
      <c r="AD248" s="35">
        <v>1.0909182354401552</v>
      </c>
      <c r="AE248" s="58" t="s">
        <v>5560</v>
      </c>
      <c r="AF248" s="58"/>
      <c r="AG248" s="57" t="str" cm="1">
        <f t="array" ref="AG248">IFERROR(_xlfn.IFS(
AI248="MPR ISSUE","PDH",
AI248="BSS Hardware Issue","BSS",
AI248="Sites strategiques, MLL, Pylone, etc.","ENVTECH",
AI248="AKTIVCO DEFAUT GE &amp; POWER Cabinet","AKTIVCO",
AI248="AKTIVCO Coupure ENEO &amp; Baisse de tension","AKTIVCO GRID ONLY",
AI248="Coupure ENEO &amp; Baisse de tension","IHS GRID ONLY",
AI248="Defaut GE &amp; POWER Cabinet","IHS",
AI248="Sharing","Partners",
AI248="Sites strategiques &amp; DataCenter","SST &amp; DC",
AI248="Exclu","Exclu",
AI248="SAT","SAT",
AI248="SPARE-ISSUE","SPARE-ISSUE",
AI248="Fiber CAmtel","TRANS_FO_CAMTEL",
AI248="Fiber AOF","Fiber AOF",
AI248="Projet OCM (HUAWEI)","TRAVAUX-HUAWEI",
AI248="Projet OCM (NOKIA)","TRAVAUX-NOKIA",
AI248="ACCESS-ISSUE","ACCESS-ISSUE",
AI248="Projet OCM (ZTE, NOKIA, autres projets)","TRAVAUX OCM",
AI248="No root CAuse","No root cause",
AI248="ODU HS","PDH",
AI248="IP &amp; VLAN","PDH",
AI248="Warehouse HUAWEI","SPARE-ISSUE",
AI248="SPARE-HS","SPARE-ISSUE",
AI248="Power Telco","BSS",AI248="no impacts","no impacts"
),"")</f>
        <v>No root cause</v>
      </c>
      <c r="AH248" s="57" t="str" cm="1">
        <f t="array" ref="AH248">IFERROR(_xlfn.IFS(
AI248="MPR ISSUE","TX ISSUE",
AI248="BSS Hardware Issue","RAN ISSUE",
AI248="Sites strategiques, MLL, Pylone, etc.","ENVTECH",
AI248="AKTIVCO DEFAUT GE &amp; POWER Cabinet","POWER ISSUE",
AI248="AKTIVCO Coupure ENEO &amp; Baisse de tension","POWER ISSUE",
AI248="Coupure ENEO &amp; Baisse de tension","POWER ISSUE",
AI248="Defaut GE &amp; POWER Cabinet","POWER ISSUE",
AI248="Sharing","POWER ISSUE",
AI248="Sites strategiques &amp; DataCenter","POWER ISSUE",
AI248="Exclu","Exclu",
AI248="SAT","TX ISSUE",
AI248="SPARE-ISSUE","SPARE-ISSUE",
AI248="Fiber CAmtel","TX ISSUE",
AI248="Fiber AOF","TX ISSUE",
AI248="Projet OCM (HUAWEI)","TRAVAUX-HUAWEI",
AI248="Projet OCM (NOKIA)","TRAVAUX -NOKIA",
AI248="ACCESS-ISSUE","ACCESS-ISSUE",
AI248="Projet OCM (ZTE, NOKIA, autres projets)","TRAVAUX OCM",
AI248="No root CAuse","No root cause",
AI248="ODU HS","TX ISSUE",
AI248="IP &amp; VLAN","TX ISSUE",
AI248="Warehouse HUAWEI","SPARE-ISSUE",
AI248="SPARE-HS","SPARE-ISSUE",
AI248="Power Telco","RAN ISSUE",AI248="no impacts","no impacts"
),"")</f>
        <v>No root cause</v>
      </c>
      <c r="AI248" s="85" t="s">
        <v>5912</v>
      </c>
      <c r="AJ248" s="57" t="str" cm="1">
        <f t="array" ref="AJ248">IFERROR(_xlfn.IFS(
AI248="MPR ISSUE","ACTIVE",
AI248="BSS Hardware Issue","ACTIVE",
AI248="Sites strategiques, MLL, Pylone, etc.","PASSIVE",
AI248="AKTIVCO DEFAUT GE &amp; POWER Cabinet","PASSIVE",
AI248="AKTIVCO Coupure ENEO &amp; Baisse de tension","PASSIVE",
AI248="Coupure ENEO &amp; Baisse de tension","PASSIVE",
AI248="Defaut GE &amp; POWER Cabinet","PASSIVE",
AI248="Sharing","PASSIVE",
AI248="Sites strategiques &amp; DataCenter","PASSIVE",
AI248="Exclu","Exclu",
AI248="SAT","ACTIVE",
AI248="SPARE-ISSUE","SPARE-ISSUE",
AI248="Fiber CAmtel","ACTIVE",
AI248="Fiber AOF","ACTIVE",
AI248="Projet OCM (HUAWEI)","PLANNED WORKS",
AI248="Projet OCM (NOKIA)","PLANNED WORKS",
AI248="ACCESS-ISSUE","ACCESS-ISSUE",
AI248="Projet OCM (ZTE, NOKIA, autres projets)","PLANNED WORKS",
AI248="No root CAuse","No root cause",
AI248="ODU HS","ACTIVE",
AI248="IP &amp; VLAN","ACTIVE",
AI248="Warehouse HUAWEI","SPARE-ISSUE",
AI248="SPARE-HS","SPARE-ISSUE",
AI248="Power Telco","ACTIVE", AI248="no impacts","no impacts"
),"")</f>
        <v>No root cause</v>
      </c>
      <c r="AK248" s="23" t="s">
        <v>5537</v>
      </c>
      <c r="AL248" s="23" t="str">
        <f t="shared" si="12"/>
        <v>CTR_738</v>
      </c>
      <c r="AN248" s="9" t="s">
        <v>5537</v>
      </c>
      <c r="AO248" s="23" t="str">
        <f>_xlfn.XLOOKUP(B248,'INCIDENT-05-03-2026'!E:E,'INCIDENT-05-03-2026'!F:F,"")</f>
        <v/>
      </c>
      <c r="AP248" s="7" t="s">
        <v>5537</v>
      </c>
      <c r="AQ248" s="6"/>
      <c r="AR248" s="7"/>
      <c r="AS248" s="3" t="str">
        <f>_xlfn.XLOOKUP(B248,'[3]tt num | region | site id'!$C:$C,'[3]tt num | region | site id'!$Q:$Q,"")</f>
        <v/>
      </c>
      <c r="AT248" s="24" t="str">
        <f>_xlfn.XLOOKUP(B248,'[4]Cells Huawei 03052026 12h'!$B:$B,'[4]Cells Huawei 03052026 12h'!$T:$T,"")</f>
        <v/>
      </c>
      <c r="AU248" s="24" t="str">
        <f>_xlfn.XLOOKUP(B248,'[5]cells down 02052026 8h50'!$B:$B,'[5]cells down 02052026 8h50'!$R:$R,"")</f>
        <v/>
      </c>
      <c r="AV248" s="24" t="str">
        <f>_xlfn.XLOOKUP(B248,'[5]cells down 02052026 13h50'!$B:$B,'[5]cells down 02052026 13h50'!$R:$R,"")</f>
        <v/>
      </c>
      <c r="AW248" s="24" t="str">
        <f>_xlfn.XLOOKUP(B248,'[5]cells down 02052026 13h50'!$B:$B,'[5]cells down 02052026 13h50'!$R:$R,"")</f>
        <v/>
      </c>
      <c r="AX248" s="24" t="str">
        <f>_xlfn.XLOOKUP(B248,'[6]cell downs 03052026 8h40 '!$B:$B,'[6]cell downs 03052026 8h40 '!$R:$R,"")</f>
        <v/>
      </c>
      <c r="AY248" s="24" t="str">
        <f>_xlfn.XLOOKUP(B248,'[7]ALL SITES DOWN'!$D:$D,'[7]ALL SITES DOWN'!$J:$J,"")</f>
        <v/>
      </c>
      <c r="AZ248" s="24" t="str">
        <f>_xlfn.XLOOKUP(B248,'[8]ALL SITES DOWN'!$D:$D,'[8]ALL SITES DOWN'!$J:$J,"")</f>
        <v/>
      </c>
      <c r="BA248" s="9" t="str">
        <f>_xlfn.XLOOKUP(B248,[9]sheet1!$AC:$AC,[9]sheet1!$AF:$AF,"")</f>
        <v/>
      </c>
      <c r="BB248" s="14" t="s">
        <v>5537</v>
      </c>
      <c r="BC248" s="14" t="s">
        <v>5537</v>
      </c>
      <c r="BD248" s="14" t="str">
        <f>_xlfn.XLOOKUP(B248,'[10]cell downs 18042026 17h'!$B:$B,'[10]cell downs 18042026 17h'!$B:$B,"")</f>
        <v/>
      </c>
      <c r="BE248" s="14" t="str">
        <f>_xlfn.XLOOKUP(B248,'[11]Cells Huawei 19042026 15h'!$B:$B,'[11]Cells Huawei 19042026 15h'!$B:$B,"")</f>
        <v/>
      </c>
      <c r="BF248" s="9" t="str">
        <f>_xlfn.XLOOKUP(B248,'[12]cells down 19042026 9H40'!$B:$B,'[12]cells down 19042026 9H40'!$B:$B,"")</f>
        <v/>
      </c>
      <c r="BG248" s="9" t="s">
        <v>5537</v>
      </c>
      <c r="BH248" s="9" t="s">
        <v>12</v>
      </c>
    </row>
    <row r="249" spans="1:60" s="9" customFormat="1" ht="37.049999999999997" customHeight="1" x14ac:dyDescent="0.3">
      <c r="A249" s="1" t="s">
        <v>148</v>
      </c>
      <c r="B249" s="1" t="s">
        <v>149</v>
      </c>
      <c r="C249" s="3" t="str">
        <f>_xlfn.XLOOKUP(B249,'[1]daily break down'!$D:$D,'[1]daily break down'!$E:$E,"")</f>
        <v>Yaounde</v>
      </c>
      <c r="D249" s="1" t="s">
        <v>21</v>
      </c>
      <c r="E249" s="1" t="s">
        <v>30</v>
      </c>
      <c r="F249" s="3" t="s">
        <v>37</v>
      </c>
      <c r="G249" s="1" t="s">
        <v>38</v>
      </c>
      <c r="H249" s="42" t="str">
        <f>_xlfn.XLOOKUP(B249,[2]CALCULATION!$B:$B,[2]CALCULATION!$H:$H,"")</f>
        <v>ZTE</v>
      </c>
      <c r="I249" s="34">
        <v>7.154416821475146</v>
      </c>
      <c r="J249" s="34">
        <v>31.325424546204271</v>
      </c>
      <c r="K249" s="34">
        <v>5.6956144255820655</v>
      </c>
      <c r="L249" s="34">
        <v>5.0869388727659786</v>
      </c>
      <c r="M249" s="34">
        <v>1.7700423476099565</v>
      </c>
      <c r="N249" s="34">
        <v>7.3568449603775896</v>
      </c>
      <c r="O249" s="34">
        <v>8.398556214740049</v>
      </c>
      <c r="P249" s="34">
        <v>22.669668667049052</v>
      </c>
      <c r="Q249" s="34">
        <v>0</v>
      </c>
      <c r="R249" s="34">
        <v>0</v>
      </c>
      <c r="S249" s="35">
        <v>3.5662309200332181</v>
      </c>
      <c r="T249" s="35">
        <v>0.15908889859117217</v>
      </c>
      <c r="U249" s="35">
        <v>4.4601785505360514</v>
      </c>
      <c r="V249" s="35">
        <v>0</v>
      </c>
      <c r="W249" s="35">
        <v>0.15908889859117217</v>
      </c>
      <c r="X249" s="35">
        <v>0</v>
      </c>
      <c r="Y249" s="35">
        <v>0</v>
      </c>
      <c r="Z249" s="35">
        <v>0</v>
      </c>
      <c r="AA249" s="35">
        <v>0.20795115283622895</v>
      </c>
      <c r="AB249" s="35">
        <v>0.24926813345981644</v>
      </c>
      <c r="AC249" s="35">
        <v>1.8468175639737636</v>
      </c>
      <c r="AD249" s="35">
        <v>1.0764718220030667</v>
      </c>
      <c r="AE249" s="58" t="s">
        <v>5560</v>
      </c>
      <c r="AF249" s="58"/>
      <c r="AG249" s="57" t="str" cm="1">
        <f t="array" ref="AG249">IFERROR(_xlfn.IFS(
AI249="MPR ISSUE","PDH",
AI249="BSS Hardware Issue","BSS",
AI249="Sites strategiques, MLL, Pylone, etc.","ENVTECH",
AI249="AKTIVCO DEFAUT GE &amp; POWER Cabinet","AKTIVCO",
AI249="AKTIVCO Coupure ENEO &amp; Baisse de tension","AKTIVCO GRID ONLY",
AI249="Coupure ENEO &amp; Baisse de tension","IHS GRID ONLY",
AI249="Defaut GE &amp; POWER Cabinet","IHS",
AI249="Sharing","Partners",
AI249="Sites strategiques &amp; DataCenter","SST &amp; DC",
AI249="Exclu","Exclu",
AI249="SAT","SAT",
AI249="SPARE-ISSUE","SPARE-ISSUE",
AI249="Fiber CAmtel","TRANS_FO_CAMTEL",
AI249="Fiber AOF","Fiber AOF",
AI249="Projet OCM (HUAWEI)","TRAVAUX-HUAWEI",
AI249="Projet OCM (NOKIA)","TRAVAUX-NOKIA",
AI249="ACCESS-ISSUE","ACCESS-ISSUE",
AI249="Projet OCM (ZTE, NOKIA, autres projets)","TRAVAUX OCM",
AI249="No root CAuse","No root cause",
AI249="ODU HS","PDH",
AI249="IP &amp; VLAN","PDH",
AI249="Warehouse HUAWEI","SPARE-ISSUE",
AI249="SPARE-HS","SPARE-ISSUE",
AI249="Power Telco","BSS",AI249="no impacts","no impacts"
),"")</f>
        <v>No root cause</v>
      </c>
      <c r="AH249" s="57" t="str" cm="1">
        <f t="array" ref="AH249">IFERROR(_xlfn.IFS(
AI249="MPR ISSUE","TX ISSUE",
AI249="BSS Hardware Issue","RAN ISSUE",
AI249="Sites strategiques, MLL, Pylone, etc.","ENVTECH",
AI249="AKTIVCO DEFAUT GE &amp; POWER Cabinet","POWER ISSUE",
AI249="AKTIVCO Coupure ENEO &amp; Baisse de tension","POWER ISSUE",
AI249="Coupure ENEO &amp; Baisse de tension","POWER ISSUE",
AI249="Defaut GE &amp; POWER Cabinet","POWER ISSUE",
AI249="Sharing","POWER ISSUE",
AI249="Sites strategiques &amp; DataCenter","POWER ISSUE",
AI249="Exclu","Exclu",
AI249="SAT","TX ISSUE",
AI249="SPARE-ISSUE","SPARE-ISSUE",
AI249="Fiber CAmtel","TX ISSUE",
AI249="Fiber AOF","TX ISSUE",
AI249="Projet OCM (HUAWEI)","TRAVAUX-HUAWEI",
AI249="Projet OCM (NOKIA)","TRAVAUX -NOKIA",
AI249="ACCESS-ISSUE","ACCESS-ISSUE",
AI249="Projet OCM (ZTE, NOKIA, autres projets)","TRAVAUX OCM",
AI249="No root CAuse","No root cause",
AI249="ODU HS","TX ISSUE",
AI249="IP &amp; VLAN","TX ISSUE",
AI249="Warehouse HUAWEI","SPARE-ISSUE",
AI249="SPARE-HS","SPARE-ISSUE",
AI249="Power Telco","RAN ISSUE",AI249="no impacts","no impacts"
),"")</f>
        <v>No root cause</v>
      </c>
      <c r="AI249" s="85" t="s">
        <v>5912</v>
      </c>
      <c r="AJ249" s="57" t="str" cm="1">
        <f t="array" ref="AJ249">IFERROR(_xlfn.IFS(
AI249="MPR ISSUE","ACTIVE",
AI249="BSS Hardware Issue","ACTIVE",
AI249="Sites strategiques, MLL, Pylone, etc.","PASSIVE",
AI249="AKTIVCO DEFAUT GE &amp; POWER Cabinet","PASSIVE",
AI249="AKTIVCO Coupure ENEO &amp; Baisse de tension","PASSIVE",
AI249="Coupure ENEO &amp; Baisse de tension","PASSIVE",
AI249="Defaut GE &amp; POWER Cabinet","PASSIVE",
AI249="Sharing","PASSIVE",
AI249="Sites strategiques &amp; DataCenter","PASSIVE",
AI249="Exclu","Exclu",
AI249="SAT","ACTIVE",
AI249="SPARE-ISSUE","SPARE-ISSUE",
AI249="Fiber CAmtel","ACTIVE",
AI249="Fiber AOF","ACTIVE",
AI249="Projet OCM (HUAWEI)","PLANNED WORKS",
AI249="Projet OCM (NOKIA)","PLANNED WORKS",
AI249="ACCESS-ISSUE","ACCESS-ISSUE",
AI249="Projet OCM (ZTE, NOKIA, autres projets)","PLANNED WORKS",
AI249="No root CAuse","No root cause",
AI249="ODU HS","ACTIVE",
AI249="IP &amp; VLAN","ACTIVE",
AI249="Warehouse HUAWEI","SPARE-ISSUE",
AI249="SPARE-HS","SPARE-ISSUE",
AI249="Power Telco","ACTIVE", AI249="no impacts","no impacts"
),"")</f>
        <v>No root cause</v>
      </c>
      <c r="AK249" s="23" t="s">
        <v>5537</v>
      </c>
      <c r="AL249" s="23" t="str">
        <f t="shared" si="12"/>
        <v>CTR_849</v>
      </c>
      <c r="AN249" s="9" t="s">
        <v>5537</v>
      </c>
      <c r="AO249" s="23" t="str">
        <f>_xlfn.XLOOKUP(B249,'INCIDENT-05-03-2026'!E:E,'INCIDENT-05-03-2026'!F:F,"")</f>
        <v/>
      </c>
      <c r="AP249" s="7" t="s">
        <v>5537</v>
      </c>
      <c r="AQ249" s="6"/>
      <c r="AR249" s="7"/>
      <c r="AS249" s="3" t="str">
        <f>_xlfn.XLOOKUP(B249,'[3]tt num | region | site id'!$C:$C,'[3]tt num | region | site id'!$Q:$Q,"")</f>
        <v/>
      </c>
      <c r="AT249" s="24" t="str">
        <f>_xlfn.XLOOKUP(B249,'[4]Cells Huawei 03052026 12h'!$B:$B,'[4]Cells Huawei 03052026 12h'!$T:$T,"")</f>
        <v/>
      </c>
      <c r="AU249" s="24" t="str">
        <f>_xlfn.XLOOKUP(B249,'[5]cells down 02052026 8h50'!$B:$B,'[5]cells down 02052026 8h50'!$R:$R,"")</f>
        <v/>
      </c>
      <c r="AV249" s="24" t="str">
        <f>_xlfn.XLOOKUP(B249,'[5]cells down 02052026 13h50'!$B:$B,'[5]cells down 02052026 13h50'!$R:$R,"")</f>
        <v/>
      </c>
      <c r="AW249" s="24" t="str">
        <f>_xlfn.XLOOKUP(B249,'[5]cells down 02052026 13h50'!$B:$B,'[5]cells down 02052026 13h50'!$R:$R,"")</f>
        <v/>
      </c>
      <c r="AX249" s="24" t="str">
        <f>_xlfn.XLOOKUP(B249,'[6]cell downs 03052026 8h40 '!$B:$B,'[6]cell downs 03052026 8h40 '!$R:$R,"")</f>
        <v/>
      </c>
      <c r="AY249" s="24" t="str">
        <f>_xlfn.XLOOKUP(B249,'[7]ALL SITES DOWN'!$D:$D,'[7]ALL SITES DOWN'!$J:$J,"")</f>
        <v/>
      </c>
      <c r="AZ249" s="24" t="str">
        <f>_xlfn.XLOOKUP(B249,'[8]ALL SITES DOWN'!$D:$D,'[8]ALL SITES DOWN'!$J:$J,"")</f>
        <v/>
      </c>
      <c r="BA249" s="9" t="str">
        <f>_xlfn.XLOOKUP(B249,[9]sheet1!$AC:$AC,[9]sheet1!$AF:$AF,"")</f>
        <v/>
      </c>
      <c r="BB249" s="14" t="s">
        <v>5537</v>
      </c>
      <c r="BC249" s="14" t="s">
        <v>5537</v>
      </c>
      <c r="BD249" s="14" t="str">
        <f>_xlfn.XLOOKUP(B249,'[10]cell downs 18042026 17h'!$B:$B,'[10]cell downs 18042026 17h'!$B:$B,"")</f>
        <v/>
      </c>
      <c r="BE249" s="14" t="str">
        <f>_xlfn.XLOOKUP(B249,'[11]Cells Huawei 19042026 15h'!$B:$B,'[11]Cells Huawei 19042026 15h'!$B:$B,"")</f>
        <v/>
      </c>
      <c r="BF249" s="9" t="str">
        <f>_xlfn.XLOOKUP(B249,'[12]cells down 19042026 9H40'!$B:$B,'[12]cells down 19042026 9H40'!$B:$B,"")</f>
        <v/>
      </c>
      <c r="BG249" s="9" t="s">
        <v>5537</v>
      </c>
      <c r="BH249" s="9" t="s">
        <v>5537</v>
      </c>
    </row>
    <row r="250" spans="1:60" s="9" customFormat="1" ht="24" customHeight="1" x14ac:dyDescent="0.3">
      <c r="A250" s="1" t="s">
        <v>509</v>
      </c>
      <c r="B250" s="8" t="s">
        <v>510</v>
      </c>
      <c r="C250" s="3" t="str">
        <f>_xlfn.XLOOKUP(B250,'[1]daily break down'!$D:$D,'[1]daily break down'!$E:$E,"")</f>
        <v>CENTRE</v>
      </c>
      <c r="D250" s="1" t="s">
        <v>21</v>
      </c>
      <c r="E250" s="1" t="s">
        <v>36</v>
      </c>
      <c r="F250" s="3" t="s">
        <v>226</v>
      </c>
      <c r="G250" s="1" t="s">
        <v>489</v>
      </c>
      <c r="H250" s="42" t="str">
        <f>_xlfn.XLOOKUP(B250,[2]CALCULATION!$B:$B,[2]CALCULATION!$H:$H,"")</f>
        <v>ZTE</v>
      </c>
      <c r="I250" s="34">
        <v>0</v>
      </c>
      <c r="J250" s="34">
        <v>0</v>
      </c>
      <c r="K250" s="34">
        <v>1.1054894944254678</v>
      </c>
      <c r="L250" s="34">
        <v>1.3624037975875558</v>
      </c>
      <c r="M250" s="34">
        <v>0</v>
      </c>
      <c r="N250" s="34">
        <v>0</v>
      </c>
      <c r="O250" s="34">
        <v>0</v>
      </c>
      <c r="P250" s="34">
        <v>0</v>
      </c>
      <c r="Q250" s="34">
        <v>0</v>
      </c>
      <c r="R250" s="34">
        <v>3.676273353251549</v>
      </c>
      <c r="S250" s="35">
        <v>6.3890244354841021</v>
      </c>
      <c r="T250" s="35">
        <v>3.3275975721464568</v>
      </c>
      <c r="U250" s="35">
        <v>1.1074870231970164</v>
      </c>
      <c r="V250" s="35">
        <v>0.68775629007542183</v>
      </c>
      <c r="W250" s="35">
        <v>3.3275975721464572</v>
      </c>
      <c r="X250" s="35">
        <v>0.34225515291082759</v>
      </c>
      <c r="Y250" s="35">
        <v>1.8841511786846548</v>
      </c>
      <c r="Z250" s="35">
        <v>1.1919896242648378</v>
      </c>
      <c r="AA250" s="35">
        <v>0.4195242777038396</v>
      </c>
      <c r="AB250" s="35">
        <v>0.8631945081958855</v>
      </c>
      <c r="AC250" s="35">
        <v>1.3851131729803208</v>
      </c>
      <c r="AD250" s="35">
        <v>1.0720130524237159</v>
      </c>
      <c r="AE250" s="58" t="s">
        <v>5560</v>
      </c>
      <c r="AF250" s="58"/>
      <c r="AG250" s="57" t="str" cm="1">
        <f t="array" ref="AG250">IFERROR(_xlfn.IFS(
AI250="MPR ISSUE","PDH",
AI250="BSS Hardware Issue","BSS",
AI250="Sites strategiques, MLL, Pylone, etc.","ENVTECH",
AI250="AKTIVCO DEFAUT GE &amp; POWER Cabinet","AKTIVCO",
AI250="AKTIVCO Coupure ENEO &amp; Baisse de tension","AKTIVCO GRID ONLY",
AI250="Coupure ENEO &amp; Baisse de tension","IHS GRID ONLY",
AI250="Defaut GE &amp; POWER Cabinet","IHS",
AI250="Sharing","Partners",
AI250="Sites strategiques &amp; DataCenter","SST &amp; DC",
AI250="Exclu","Exclu",
AI250="SAT","SAT",
AI250="SPARE-ISSUE","SPARE-ISSUE",
AI250="Fiber CAmtel","TRANS_FO_CAMTEL",
AI250="Fiber AOF","Fiber AOF",
AI250="Projet OCM (HUAWEI)","TRAVAUX-HUAWEI",
AI250="Projet OCM (NOKIA)","TRAVAUX-NOKIA",
AI250="ACCESS-ISSUE","ACCESS-ISSUE",
AI250="Projet OCM (ZTE, NOKIA, autres projets)","TRAVAUX OCM",
AI250="No root CAuse","No root cause",
AI250="ODU HS","PDH",
AI250="IP &amp; VLAN","PDH",
AI250="Warehouse HUAWEI","SPARE-ISSUE",
AI250="SPARE-HS","SPARE-ISSUE",
AI250="Power Telco","BSS",AI250="no impacts","no impacts"
),"")</f>
        <v>No root cause</v>
      </c>
      <c r="AH250" s="57" t="str" cm="1">
        <f t="array" ref="AH250">IFERROR(_xlfn.IFS(
AI250="MPR ISSUE","TX ISSUE",
AI250="BSS Hardware Issue","RAN ISSUE",
AI250="Sites strategiques, MLL, Pylone, etc.","ENVTECH",
AI250="AKTIVCO DEFAUT GE &amp; POWER Cabinet","POWER ISSUE",
AI250="AKTIVCO Coupure ENEO &amp; Baisse de tension","POWER ISSUE",
AI250="Coupure ENEO &amp; Baisse de tension","POWER ISSUE",
AI250="Defaut GE &amp; POWER Cabinet","POWER ISSUE",
AI250="Sharing","POWER ISSUE",
AI250="Sites strategiques &amp; DataCenter","POWER ISSUE",
AI250="Exclu","Exclu",
AI250="SAT","TX ISSUE",
AI250="SPARE-ISSUE","SPARE-ISSUE",
AI250="Fiber CAmtel","TX ISSUE",
AI250="Fiber AOF","TX ISSUE",
AI250="Projet OCM (HUAWEI)","TRAVAUX-HUAWEI",
AI250="Projet OCM (NOKIA)","TRAVAUX -NOKIA",
AI250="ACCESS-ISSUE","ACCESS-ISSUE",
AI250="Projet OCM (ZTE, NOKIA, autres projets)","TRAVAUX OCM",
AI250="No root CAuse","No root cause",
AI250="ODU HS","TX ISSUE",
AI250="IP &amp; VLAN","TX ISSUE",
AI250="Warehouse HUAWEI","SPARE-ISSUE",
AI250="SPARE-HS","SPARE-ISSUE",
AI250="Power Telco","RAN ISSUE",AI250="no impacts","no impacts"
),"")</f>
        <v>No root cause</v>
      </c>
      <c r="AI250" s="85" t="s">
        <v>5912</v>
      </c>
      <c r="AJ250" s="57" t="str" cm="1">
        <f t="array" ref="AJ250">IFERROR(_xlfn.IFS(
AI250="MPR ISSUE","ACTIVE",
AI250="BSS Hardware Issue","ACTIVE",
AI250="Sites strategiques, MLL, Pylone, etc.","PASSIVE",
AI250="AKTIVCO DEFAUT GE &amp; POWER Cabinet","PASSIVE",
AI250="AKTIVCO Coupure ENEO &amp; Baisse de tension","PASSIVE",
AI250="Coupure ENEO &amp; Baisse de tension","PASSIVE",
AI250="Defaut GE &amp; POWER Cabinet","PASSIVE",
AI250="Sharing","PASSIVE",
AI250="Sites strategiques &amp; DataCenter","PASSIVE",
AI250="Exclu","Exclu",
AI250="SAT","ACTIVE",
AI250="SPARE-ISSUE","SPARE-ISSUE",
AI250="Fiber CAmtel","ACTIVE",
AI250="Fiber AOF","ACTIVE",
AI250="Projet OCM (HUAWEI)","PLANNED WORKS",
AI250="Projet OCM (NOKIA)","PLANNED WORKS",
AI250="ACCESS-ISSUE","ACCESS-ISSUE",
AI250="Projet OCM (ZTE, NOKIA, autres projets)","PLANNED WORKS",
AI250="No root CAuse","No root cause",
AI250="ODU HS","ACTIVE",
AI250="IP &amp; VLAN","ACTIVE",
AI250="Warehouse HUAWEI","SPARE-ISSUE",
AI250="SPARE-HS","SPARE-ISSUE",
AI250="Power Telco","ACTIVE", AI250="no impacts","no impacts"
),"")</f>
        <v>No root cause</v>
      </c>
      <c r="AK250" s="23" t="s">
        <v>5537</v>
      </c>
      <c r="AL250" s="23" t="str">
        <f t="shared" si="12"/>
        <v>EST_143</v>
      </c>
      <c r="AN250" s="9" t="s">
        <v>5537</v>
      </c>
      <c r="AO250" s="23" t="str">
        <f>_xlfn.XLOOKUP(B250,'INCIDENT-05-03-2026'!E:E,'INCIDENT-05-03-2026'!F:F,"")</f>
        <v/>
      </c>
      <c r="AP250" s="7" t="s">
        <v>5537</v>
      </c>
      <c r="AQ250" s="6"/>
      <c r="AR250" s="7"/>
      <c r="AS250" s="3" t="str">
        <f>_xlfn.XLOOKUP(B250,'[3]tt num | region | site id'!$C:$C,'[3]tt num | region | site id'!$Q:$Q,"")</f>
        <v/>
      </c>
      <c r="AT250" s="24" t="str">
        <f>_xlfn.XLOOKUP(B250,'[4]Cells Huawei 03052026 12h'!$B:$B,'[4]Cells Huawei 03052026 12h'!$T:$T,"")</f>
        <v/>
      </c>
      <c r="AU250" s="24" t="str">
        <f>_xlfn.XLOOKUP(B250,'[5]cells down 02052026 8h50'!$B:$B,'[5]cells down 02052026 8h50'!$R:$R,"")</f>
        <v/>
      </c>
      <c r="AV250" s="24" t="str">
        <f>_xlfn.XLOOKUP(B250,'[5]cells down 02052026 13h50'!$B:$B,'[5]cells down 02052026 13h50'!$R:$R,"")</f>
        <v/>
      </c>
      <c r="AW250" s="24" t="str">
        <f>_xlfn.XLOOKUP(B250,'[5]cells down 02052026 13h50'!$B:$B,'[5]cells down 02052026 13h50'!$R:$R,"")</f>
        <v/>
      </c>
      <c r="AX250" s="24" t="str">
        <f>_xlfn.XLOOKUP(B250,'[6]cell downs 03052026 8h40 '!$B:$B,'[6]cell downs 03052026 8h40 '!$R:$R,"")</f>
        <v/>
      </c>
      <c r="AY250" s="24" t="str">
        <f>_xlfn.XLOOKUP(B250,'[7]ALL SITES DOWN'!$D:$D,'[7]ALL SITES DOWN'!$J:$J,"")</f>
        <v/>
      </c>
      <c r="AZ250" s="24" t="str">
        <f>_xlfn.XLOOKUP(B250,'[8]ALL SITES DOWN'!$D:$D,'[8]ALL SITES DOWN'!$J:$J,"")</f>
        <v/>
      </c>
      <c r="BA250" s="9" t="str">
        <f>_xlfn.XLOOKUP(B250,[9]sheet1!$AC:$AC,[9]sheet1!$AF:$AF,"")</f>
        <v/>
      </c>
      <c r="BB250" s="14" t="s">
        <v>5537</v>
      </c>
      <c r="BC250" s="14" t="s">
        <v>5537</v>
      </c>
      <c r="BD250" s="14" t="str">
        <f>_xlfn.XLOOKUP(B250,'[10]cell downs 18042026 17h'!$B:$B,'[10]cell downs 18042026 17h'!$B:$B,"")</f>
        <v/>
      </c>
      <c r="BE250" s="14" t="str">
        <f>_xlfn.XLOOKUP(B250,'[11]Cells Huawei 19042026 15h'!$B:$B,'[11]Cells Huawei 19042026 15h'!$B:$B,"")</f>
        <v/>
      </c>
      <c r="BF250" s="9" t="str">
        <f>_xlfn.XLOOKUP(B250,'[12]cells down 19042026 9H40'!$B:$B,'[12]cells down 19042026 9H40'!$B:$B,"")</f>
        <v/>
      </c>
      <c r="BG250" s="9" t="s">
        <v>5537</v>
      </c>
      <c r="BH250" s="9" t="s">
        <v>5537</v>
      </c>
    </row>
    <row r="251" spans="1:60" s="9" customFormat="1" ht="31.5" customHeight="1" x14ac:dyDescent="0.3">
      <c r="A251" s="1" t="s">
        <v>376</v>
      </c>
      <c r="B251" s="8" t="s">
        <v>377</v>
      </c>
      <c r="C251" s="3" t="str">
        <f>_xlfn.XLOOKUP(B251,'[1]daily break down'!$D:$D,'[1]daily break down'!$E:$E,"")</f>
        <v>NORD-OUEST</v>
      </c>
      <c r="D251" s="1" t="s">
        <v>21</v>
      </c>
      <c r="E251" s="1" t="s">
        <v>122</v>
      </c>
      <c r="F251" s="3" t="s">
        <v>102</v>
      </c>
      <c r="G251" s="1" t="s">
        <v>376</v>
      </c>
      <c r="H251" s="41" t="str">
        <f>_xlfn.XLOOKUP(B251,[2]CALCULATION!$B:$B,[2]CALCULATION!$H:$H,"")</f>
        <v>NOKIA</v>
      </c>
      <c r="I251" s="34">
        <v>0.9544490096733268</v>
      </c>
      <c r="J251" s="34">
        <v>1.7835078317400378E-4</v>
      </c>
      <c r="K251" s="34">
        <v>1.9618586149124207E-4</v>
      </c>
      <c r="L251" s="34">
        <v>1.426806265391799E-4</v>
      </c>
      <c r="M251" s="34">
        <v>1.6051570485653394E-4</v>
      </c>
      <c r="N251" s="34">
        <v>1.5982654247249164</v>
      </c>
      <c r="O251" s="34">
        <v>0.67409728143948044</v>
      </c>
      <c r="P251" s="34">
        <v>7.8658505164106038E-2</v>
      </c>
      <c r="Q251" s="34">
        <v>6.9616434243876341E-2</v>
      </c>
      <c r="R251" s="34">
        <v>1.9618586149124207E-4</v>
      </c>
      <c r="S251" s="35">
        <v>1.9618586149141573E-4</v>
      </c>
      <c r="T251" s="35">
        <v>322548.30709935992</v>
      </c>
      <c r="U251" s="35">
        <v>1.9618586149141573E-4</v>
      </c>
      <c r="V251" s="35">
        <v>1.1573737139255658</v>
      </c>
      <c r="W251" s="35">
        <v>1.9618586149118417E-4</v>
      </c>
      <c r="X251" s="35">
        <v>1.7835078317394589E-4</v>
      </c>
      <c r="Y251" s="35">
        <v>3.0676334705919332E-3</v>
      </c>
      <c r="Z251" s="35">
        <v>0.68549778786362492</v>
      </c>
      <c r="AA251" s="35">
        <v>2.4525746475946106</v>
      </c>
      <c r="AB251" s="35">
        <v>1.8100096562182304</v>
      </c>
      <c r="AC251" s="35">
        <v>0.2046690123218152</v>
      </c>
      <c r="AD251" s="35">
        <v>1.0646010993855382</v>
      </c>
      <c r="AE251" s="58" t="s">
        <v>5560</v>
      </c>
      <c r="AF251" s="58"/>
      <c r="AG251" s="57" t="str" cm="1">
        <f t="array" ref="AG251">IFERROR(_xlfn.IFS(
AI251="MPR ISSUE","PDH",
AI251="BSS Hardware Issue","BSS",
AI251="Sites strategiques, MLL, Pylone, etc.","ENVTECH",
AI251="AKTIVCO DEFAUT GE &amp; POWER Cabinet","AKTIVCO",
AI251="AKTIVCO Coupure ENEO &amp; Baisse de tension","AKTIVCO GRID ONLY",
AI251="Coupure ENEO &amp; Baisse de tension","IHS GRID ONLY",
AI251="Defaut GE &amp; POWER Cabinet","IHS",
AI251="Sharing","Partners",
AI251="Sites strategiques &amp; DataCenter","SST &amp; DC",
AI251="Exclu","Exclu",
AI251="SAT","SAT",
AI251="SPARE-ISSUE","SPARE-ISSUE",
AI251="Fiber CAmtel","TRANS_FO_CAMTEL",
AI251="Fiber AOF","Fiber AOF",
AI251="Projet OCM (HUAWEI)","TRAVAUX-HUAWEI",
AI251="Projet OCM (NOKIA)","TRAVAUX-NOKIA",
AI251="ACCESS-ISSUE","ACCESS-ISSUE",
AI251="Projet OCM (ZTE, NOKIA, autres projets)","TRAVAUX OCM",
AI251="No root CAuse","No root cause",
AI251="ODU HS","PDH",
AI251="IP &amp; VLAN","PDH",
AI251="Warehouse HUAWEI","SPARE-ISSUE",
AI251="SPARE-HS","SPARE-ISSUE",
AI251="Power Telco","BSS",AI251="no impacts","no impacts"
),"")</f>
        <v>No root cause</v>
      </c>
      <c r="AH251" s="57" t="str" cm="1">
        <f t="array" ref="AH251">IFERROR(_xlfn.IFS(
AI251="MPR ISSUE","TX ISSUE",
AI251="BSS Hardware Issue","RAN ISSUE",
AI251="Sites strategiques, MLL, Pylone, etc.","ENVTECH",
AI251="AKTIVCO DEFAUT GE &amp; POWER Cabinet","POWER ISSUE",
AI251="AKTIVCO Coupure ENEO &amp; Baisse de tension","POWER ISSUE",
AI251="Coupure ENEO &amp; Baisse de tension","POWER ISSUE",
AI251="Defaut GE &amp; POWER Cabinet","POWER ISSUE",
AI251="Sharing","POWER ISSUE",
AI251="Sites strategiques &amp; DataCenter","POWER ISSUE",
AI251="Exclu","Exclu",
AI251="SAT","TX ISSUE",
AI251="SPARE-ISSUE","SPARE-ISSUE",
AI251="Fiber CAmtel","TX ISSUE",
AI251="Fiber AOF","TX ISSUE",
AI251="Projet OCM (HUAWEI)","TRAVAUX-HUAWEI",
AI251="Projet OCM (NOKIA)","TRAVAUX -NOKIA",
AI251="ACCESS-ISSUE","ACCESS-ISSUE",
AI251="Projet OCM (ZTE, NOKIA, autres projets)","TRAVAUX OCM",
AI251="No root CAuse","No root cause",
AI251="ODU HS","TX ISSUE",
AI251="IP &amp; VLAN","TX ISSUE",
AI251="Warehouse HUAWEI","SPARE-ISSUE",
AI251="SPARE-HS","SPARE-ISSUE",
AI251="Power Telco","RAN ISSUE",AI251="no impacts","no impacts"
),"")</f>
        <v>No root cause</v>
      </c>
      <c r="AI251" s="85" t="s">
        <v>5912</v>
      </c>
      <c r="AJ251" s="57" t="str" cm="1">
        <f t="array" ref="AJ251">IFERROR(_xlfn.IFS(
AI251="MPR ISSUE","ACTIVE",
AI251="BSS Hardware Issue","ACTIVE",
AI251="Sites strategiques, MLL, Pylone, etc.","PASSIVE",
AI251="AKTIVCO DEFAUT GE &amp; POWER Cabinet","PASSIVE",
AI251="AKTIVCO Coupure ENEO &amp; Baisse de tension","PASSIVE",
AI251="Coupure ENEO &amp; Baisse de tension","PASSIVE",
AI251="Defaut GE &amp; POWER Cabinet","PASSIVE",
AI251="Sharing","PASSIVE",
AI251="Sites strategiques &amp; DataCenter","PASSIVE",
AI251="Exclu","Exclu",
AI251="SAT","ACTIVE",
AI251="SPARE-ISSUE","SPARE-ISSUE",
AI251="Fiber CAmtel","ACTIVE",
AI251="Fiber AOF","ACTIVE",
AI251="Projet OCM (HUAWEI)","PLANNED WORKS",
AI251="Projet OCM (NOKIA)","PLANNED WORKS",
AI251="ACCESS-ISSUE","ACCESS-ISSUE",
AI251="Projet OCM (ZTE, NOKIA, autres projets)","PLANNED WORKS",
AI251="No root CAuse","No root cause",
AI251="ODU HS","ACTIVE",
AI251="IP &amp; VLAN","ACTIVE",
AI251="Warehouse HUAWEI","SPARE-ISSUE",
AI251="SPARE-HS","SPARE-ISSUE",
AI251="Power Telco","ACTIVE", AI251="no impacts","no impacts"
),"")</f>
        <v>No root cause</v>
      </c>
      <c r="AK251" s="23" t="s">
        <v>5537</v>
      </c>
      <c r="AL251" s="23" t="str">
        <f t="shared" si="12"/>
        <v>OST_262</v>
      </c>
      <c r="AN251" s="9" t="s">
        <v>5537</v>
      </c>
      <c r="AO251" s="23" t="str">
        <f>_xlfn.XLOOKUP(B251,'INCIDENT-05-03-2026'!E:E,'INCIDENT-05-03-2026'!F:F,"")</f>
        <v/>
      </c>
      <c r="AP251" s="7" t="s">
        <v>5537</v>
      </c>
      <c r="AQ251" s="6"/>
      <c r="AR251" s="7"/>
      <c r="AS251" s="3" t="str">
        <f>_xlfn.XLOOKUP(B251,'[3]tt num | region | site id'!$C:$C,'[3]tt num | region | site id'!$Q:$Q,"")</f>
        <v/>
      </c>
      <c r="AT251" s="24" t="str">
        <f>_xlfn.XLOOKUP(B251,'[4]Cells Huawei 03052026 12h'!$B:$B,'[4]Cells Huawei 03052026 12h'!$T:$T,"")</f>
        <v/>
      </c>
      <c r="AU251" s="24" t="str">
        <f>_xlfn.XLOOKUP(B251,'[5]cells down 02052026 8h50'!$B:$B,'[5]cells down 02052026 8h50'!$R:$R,"")</f>
        <v/>
      </c>
      <c r="AV251" s="24" t="str">
        <f>_xlfn.XLOOKUP(B251,'[5]cells down 02052026 13h50'!$B:$B,'[5]cells down 02052026 13h50'!$R:$R,"")</f>
        <v/>
      </c>
      <c r="AW251" s="24" t="str">
        <f>_xlfn.XLOOKUP(B251,'[5]cells down 02052026 13h50'!$B:$B,'[5]cells down 02052026 13h50'!$R:$R,"")</f>
        <v/>
      </c>
      <c r="AX251" s="24" t="str">
        <f>_xlfn.XLOOKUP(B251,'[6]cell downs 03052026 8h40 '!$B:$B,'[6]cell downs 03052026 8h40 '!$R:$R,"")</f>
        <v/>
      </c>
      <c r="AY251" s="24" t="str">
        <f>_xlfn.XLOOKUP(B251,'[7]ALL SITES DOWN'!$D:$D,'[7]ALL SITES DOWN'!$J:$J,"")</f>
        <v/>
      </c>
      <c r="AZ251" s="24" t="str">
        <f>_xlfn.XLOOKUP(B251,'[8]ALL SITES DOWN'!$D:$D,'[8]ALL SITES DOWN'!$J:$J,"")</f>
        <v/>
      </c>
      <c r="BA251" s="9" t="str">
        <f>_xlfn.XLOOKUP(B251,[9]sheet1!$AC:$AC,[9]sheet1!$AF:$AF,"")</f>
        <v/>
      </c>
      <c r="BB251" s="14" t="s">
        <v>5537</v>
      </c>
      <c r="BC251" s="14" t="s">
        <v>5537</v>
      </c>
      <c r="BD251" s="14" t="str">
        <f>_xlfn.XLOOKUP(B251,'[10]cell downs 18042026 17h'!$B:$B,'[10]cell downs 18042026 17h'!$B:$B,"")</f>
        <v/>
      </c>
      <c r="BE251" s="14" t="str">
        <f>_xlfn.XLOOKUP(B251,'[11]Cells Huawei 19042026 15h'!$B:$B,'[11]Cells Huawei 19042026 15h'!$B:$B,"")</f>
        <v/>
      </c>
      <c r="BF251" s="9" t="str">
        <f>_xlfn.XLOOKUP(B251,'[12]cells down 19042026 9H40'!$B:$B,'[12]cells down 19042026 9H40'!$B:$B,"")</f>
        <v/>
      </c>
      <c r="BG251" s="9" t="s">
        <v>5537</v>
      </c>
      <c r="BH251" s="9" t="s">
        <v>5537</v>
      </c>
    </row>
    <row r="252" spans="1:60" s="9" customFormat="1" ht="43.5" customHeight="1" x14ac:dyDescent="0.3">
      <c r="A252" s="1" t="s">
        <v>478</v>
      </c>
      <c r="B252" s="1" t="s">
        <v>479</v>
      </c>
      <c r="C252" s="3" t="str">
        <f>_xlfn.XLOOKUP(B252,'[1]daily break down'!$D:$D,'[1]daily break down'!$E:$E,"")</f>
        <v>Douala</v>
      </c>
      <c r="D252" s="1" t="s">
        <v>21</v>
      </c>
      <c r="E252" s="1" t="s">
        <v>125</v>
      </c>
      <c r="F252" s="3" t="s">
        <v>31</v>
      </c>
      <c r="G252" s="1" t="s">
        <v>32</v>
      </c>
      <c r="H252" s="42" t="str">
        <f>_xlfn.XLOOKUP(B252,[2]CALCULATION!$B:$B,[2]CALCULATION!$H:$H,"")</f>
        <v>ZTE</v>
      </c>
      <c r="I252" s="34">
        <v>3.6437600054789354</v>
      </c>
      <c r="J252" s="34">
        <v>33.672396007225345</v>
      </c>
      <c r="K252" s="34">
        <v>3.7787180431066703</v>
      </c>
      <c r="L252" s="34">
        <v>0</v>
      </c>
      <c r="M252" s="34">
        <v>1.7869856720114823</v>
      </c>
      <c r="N252" s="34">
        <v>7.1124152120376802</v>
      </c>
      <c r="O252" s="34">
        <v>1.1468133708868757</v>
      </c>
      <c r="P252" s="34">
        <v>59.436718288517326</v>
      </c>
      <c r="Q252" s="34">
        <v>43.199627318203476</v>
      </c>
      <c r="R252" s="34">
        <v>27.347310327509135</v>
      </c>
      <c r="S252" s="35">
        <v>43.775325811210706</v>
      </c>
      <c r="T252" s="35">
        <v>44.204366455213986</v>
      </c>
      <c r="U252" s="35">
        <v>21.703863506005426</v>
      </c>
      <c r="V252" s="35">
        <v>9.21609836973116</v>
      </c>
      <c r="W252" s="35">
        <v>44.204366455213986</v>
      </c>
      <c r="X252" s="35">
        <v>0.60626781724323797</v>
      </c>
      <c r="Y252" s="35">
        <v>0</v>
      </c>
      <c r="Z252" s="35">
        <v>0.6218021704576906</v>
      </c>
      <c r="AA252" s="35">
        <v>0.12964161960600937</v>
      </c>
      <c r="AB252" s="35">
        <v>0.22568010037026748</v>
      </c>
      <c r="AC252" s="35">
        <v>1.8490747854408427</v>
      </c>
      <c r="AD252" s="35">
        <v>1.0585475682940833</v>
      </c>
      <c r="AE252" s="58" t="s">
        <v>5560</v>
      </c>
      <c r="AF252" s="58"/>
      <c r="AG252" s="57" t="str" cm="1">
        <f t="array" ref="AG252">IFERROR(_xlfn.IFS(
AI252="MPR ISSUE","PDH",
AI252="BSS Hardware Issue","BSS",
AI252="Sites strategiques, MLL, Pylone, etc.","ENVTECH",
AI252="AKTIVCO DEFAUT GE &amp; POWER Cabinet","AKTIVCO",
AI252="AKTIVCO Coupure ENEO &amp; Baisse de tension","AKTIVCO GRID ONLY",
AI252="Coupure ENEO &amp; Baisse de tension","IHS GRID ONLY",
AI252="Defaut GE &amp; POWER Cabinet","IHS",
AI252="Sharing","Partners",
AI252="Sites strategiques &amp; DataCenter","SST &amp; DC",
AI252="Exclu","Exclu",
AI252="SAT","SAT",
AI252="SPARE-ISSUE","SPARE-ISSUE",
AI252="Fiber CAmtel","TRANS_FO_CAMTEL",
AI252="Fiber AOF","Fiber AOF",
AI252="Projet OCM (HUAWEI)","TRAVAUX-HUAWEI",
AI252="Projet OCM (NOKIA)","TRAVAUX-NOKIA",
AI252="ACCESS-ISSUE","ACCESS-ISSUE",
AI252="Projet OCM (ZTE, NOKIA, autres projets)","TRAVAUX OCM",
AI252="No root CAuse","No root cause",
AI252="ODU HS","PDH",
AI252="IP &amp; VLAN","PDH",
AI252="Warehouse HUAWEI","SPARE-ISSUE",
AI252="SPARE-HS","SPARE-ISSUE",
AI252="Power Telco","BSS",AI252="no impacts","no impacts"
),"")</f>
        <v>No root cause</v>
      </c>
      <c r="AH252" s="57" t="str" cm="1">
        <f t="array" ref="AH252">IFERROR(_xlfn.IFS(
AI252="MPR ISSUE","TX ISSUE",
AI252="BSS Hardware Issue","RAN ISSUE",
AI252="Sites strategiques, MLL, Pylone, etc.","ENVTECH",
AI252="AKTIVCO DEFAUT GE &amp; POWER Cabinet","POWER ISSUE",
AI252="AKTIVCO Coupure ENEO &amp; Baisse de tension","POWER ISSUE",
AI252="Coupure ENEO &amp; Baisse de tension","POWER ISSUE",
AI252="Defaut GE &amp; POWER Cabinet","POWER ISSUE",
AI252="Sharing","POWER ISSUE",
AI252="Sites strategiques &amp; DataCenter","POWER ISSUE",
AI252="Exclu","Exclu",
AI252="SAT","TX ISSUE",
AI252="SPARE-ISSUE","SPARE-ISSUE",
AI252="Fiber CAmtel","TX ISSUE",
AI252="Fiber AOF","TX ISSUE",
AI252="Projet OCM (HUAWEI)","TRAVAUX-HUAWEI",
AI252="Projet OCM (NOKIA)","TRAVAUX -NOKIA",
AI252="ACCESS-ISSUE","ACCESS-ISSUE",
AI252="Projet OCM (ZTE, NOKIA, autres projets)","TRAVAUX OCM",
AI252="No root CAuse","No root cause",
AI252="ODU HS","TX ISSUE",
AI252="IP &amp; VLAN","TX ISSUE",
AI252="Warehouse HUAWEI","SPARE-ISSUE",
AI252="SPARE-HS","SPARE-ISSUE",
AI252="Power Telco","RAN ISSUE",AI252="no impacts","no impacts"
),"")</f>
        <v>No root cause</v>
      </c>
      <c r="AI252" s="85" t="s">
        <v>5912</v>
      </c>
      <c r="AJ252" s="57" t="str" cm="1">
        <f t="array" ref="AJ252">IFERROR(_xlfn.IFS(
AI252="MPR ISSUE","ACTIVE",
AI252="BSS Hardware Issue","ACTIVE",
AI252="Sites strategiques, MLL, Pylone, etc.","PASSIVE",
AI252="AKTIVCO DEFAUT GE &amp; POWER Cabinet","PASSIVE",
AI252="AKTIVCO Coupure ENEO &amp; Baisse de tension","PASSIVE",
AI252="Coupure ENEO &amp; Baisse de tension","PASSIVE",
AI252="Defaut GE &amp; POWER Cabinet","PASSIVE",
AI252="Sharing","PASSIVE",
AI252="Sites strategiques &amp; DataCenter","PASSIVE",
AI252="Exclu","Exclu",
AI252="SAT","ACTIVE",
AI252="SPARE-ISSUE","SPARE-ISSUE",
AI252="Fiber CAmtel","ACTIVE",
AI252="Fiber AOF","ACTIVE",
AI252="Projet OCM (HUAWEI)","PLANNED WORKS",
AI252="Projet OCM (NOKIA)","PLANNED WORKS",
AI252="ACCESS-ISSUE","ACCESS-ISSUE",
AI252="Projet OCM (ZTE, NOKIA, autres projets)","PLANNED WORKS",
AI252="No root CAuse","No root cause",
AI252="ODU HS","ACTIVE",
AI252="IP &amp; VLAN","ACTIVE",
AI252="Warehouse HUAWEI","SPARE-ISSUE",
AI252="SPARE-HS","SPARE-ISSUE",
AI252="Power Telco","ACTIVE", AI252="no impacts","no impacts"
),"")</f>
        <v>No root cause</v>
      </c>
      <c r="AK252" s="23" t="s">
        <v>5537</v>
      </c>
      <c r="AL252" s="23" t="str">
        <f t="shared" si="12"/>
        <v>LIT_647</v>
      </c>
      <c r="AN252" s="9" t="s">
        <v>5537</v>
      </c>
      <c r="AO252" s="23" t="str">
        <f>_xlfn.XLOOKUP(B252,'INCIDENT-05-03-2026'!E:E,'INCIDENT-05-03-2026'!F:F,"")</f>
        <v/>
      </c>
      <c r="AP252" s="7" t="s">
        <v>5537</v>
      </c>
      <c r="AQ252" s="6"/>
      <c r="AR252" s="7"/>
      <c r="AS252" s="3" t="str">
        <f>_xlfn.XLOOKUP(B252,'[3]tt num | region | site id'!$C:$C,'[3]tt num | region | site id'!$Q:$Q,"")</f>
        <v/>
      </c>
      <c r="AT252" s="24" t="str">
        <f>_xlfn.XLOOKUP(B252,'[4]Cells Huawei 03052026 12h'!$B:$B,'[4]Cells Huawei 03052026 12h'!$T:$T,"")</f>
        <v/>
      </c>
      <c r="AU252" s="24" t="str">
        <f>_xlfn.XLOOKUP(B252,'[5]cells down 02052026 8h50'!$B:$B,'[5]cells down 02052026 8h50'!$R:$R,"")</f>
        <v/>
      </c>
      <c r="AV252" s="24" t="str">
        <f>_xlfn.XLOOKUP(B252,'[5]cells down 02052026 13h50'!$B:$B,'[5]cells down 02052026 13h50'!$R:$R,"")</f>
        <v/>
      </c>
      <c r="AW252" s="24" t="str">
        <f>_xlfn.XLOOKUP(B252,'[5]cells down 02052026 13h50'!$B:$B,'[5]cells down 02052026 13h50'!$R:$R,"")</f>
        <v/>
      </c>
      <c r="AX252" s="24" t="str">
        <f>_xlfn.XLOOKUP(B252,'[6]cell downs 03052026 8h40 '!$B:$B,'[6]cell downs 03052026 8h40 '!$R:$R,"")</f>
        <v/>
      </c>
      <c r="AY252" s="24" t="str">
        <f>_xlfn.XLOOKUP(B252,'[7]ALL SITES DOWN'!$D:$D,'[7]ALL SITES DOWN'!$J:$J,"")</f>
        <v/>
      </c>
      <c r="AZ252" s="24" t="str">
        <f>_xlfn.XLOOKUP(B252,'[8]ALL SITES DOWN'!$D:$D,'[8]ALL SITES DOWN'!$J:$J,"")</f>
        <v/>
      </c>
      <c r="BA252" s="9" t="str">
        <f>_xlfn.XLOOKUP(B252,[9]sheet1!$AC:$AC,[9]sheet1!$AF:$AF,"")</f>
        <v/>
      </c>
      <c r="BB252" s="14" t="s">
        <v>5537</v>
      </c>
      <c r="BC252" s="14" t="s">
        <v>5537</v>
      </c>
      <c r="BD252" s="14" t="str">
        <f>_xlfn.XLOOKUP(B252,'[10]cell downs 18042026 17h'!$B:$B,'[10]cell downs 18042026 17h'!$B:$B,"")</f>
        <v/>
      </c>
      <c r="BE252" s="14" t="str">
        <f>_xlfn.XLOOKUP(B252,'[11]Cells Huawei 19042026 15h'!$B:$B,'[11]Cells Huawei 19042026 15h'!$B:$B,"")</f>
        <v/>
      </c>
      <c r="BF252" s="9" t="str">
        <f>_xlfn.XLOOKUP(B252,'[12]cells down 19042026 9H40'!$B:$B,'[12]cells down 19042026 9H40'!$B:$B,"")</f>
        <v>LIT_647</v>
      </c>
      <c r="BG252" s="9" t="s">
        <v>5537</v>
      </c>
      <c r="BH252" s="9" t="s">
        <v>5537</v>
      </c>
    </row>
    <row r="253" spans="1:60" s="9" customFormat="1" ht="34.049999999999997" customHeight="1" x14ac:dyDescent="0.3">
      <c r="A253" s="1" t="s">
        <v>1623</v>
      </c>
      <c r="B253" s="8" t="s">
        <v>1624</v>
      </c>
      <c r="C253" s="3" t="str">
        <f>_xlfn.XLOOKUP(B253,'[1]daily break down'!$D:$D,'[1]daily break down'!$E:$E,"")</f>
        <v>EXTREME-NORD</v>
      </c>
      <c r="D253" s="1" t="s">
        <v>11</v>
      </c>
      <c r="E253" s="1" t="s">
        <v>12</v>
      </c>
      <c r="F253" s="3" t="s">
        <v>55</v>
      </c>
      <c r="G253" s="1" t="s">
        <v>1625</v>
      </c>
      <c r="H253" s="40" t="str">
        <f>_xlfn.XLOOKUP(B253,[2]CALCULATION!$B:$B,[2]CALCULATION!$H:$H,"")</f>
        <v>Huawei</v>
      </c>
      <c r="I253" s="34">
        <v>0</v>
      </c>
      <c r="J253" s="34">
        <v>0</v>
      </c>
      <c r="K253" s="34">
        <v>1.9974752663133892</v>
      </c>
      <c r="L253" s="34">
        <v>0</v>
      </c>
      <c r="M253" s="34">
        <v>1.1213270439713157</v>
      </c>
      <c r="N253" s="34">
        <v>0</v>
      </c>
      <c r="O253" s="34">
        <v>0</v>
      </c>
      <c r="P253" s="34">
        <v>0</v>
      </c>
      <c r="Q253" s="34">
        <v>0</v>
      </c>
      <c r="R253" s="34">
        <v>0</v>
      </c>
      <c r="S253" s="35">
        <v>0</v>
      </c>
      <c r="T253" s="35">
        <v>2.9687736314787707</v>
      </c>
      <c r="U253" s="35">
        <v>1.3516849155188011</v>
      </c>
      <c r="V253" s="35">
        <v>3.871478285435447</v>
      </c>
      <c r="W253" s="35">
        <v>2.9687736314787707</v>
      </c>
      <c r="X253" s="35">
        <v>0.27198494434028758</v>
      </c>
      <c r="Y253" s="35">
        <v>4.2982538744924137E-2</v>
      </c>
      <c r="Z253" s="35">
        <v>1.4235602811379067</v>
      </c>
      <c r="AA253" s="35">
        <v>0.87551806689607492</v>
      </c>
      <c r="AB253" s="35">
        <v>1.5966017081986053</v>
      </c>
      <c r="AC253" s="35">
        <v>0.72145586133382367</v>
      </c>
      <c r="AD253" s="35">
        <v>1.0372524847831113</v>
      </c>
      <c r="AE253" s="58" t="s">
        <v>5603</v>
      </c>
      <c r="AF253" s="58"/>
      <c r="AG253" s="57" t="str" cm="1">
        <f t="array" ref="AG253">IFERROR(_xlfn.IFS(
AI253="MPR ISSUE","PDH",
AI253="BSS Hardware Issue","BSS",
AI253="Sites strategiques, MLL, Pylone, etc.","ENVTECH",
AI253="AKTIVCO DEFAUT GE &amp; POWER Cabinet","AKTIVCO",
AI253="AKTIVCO Coupure ENEO &amp; Baisse de tension","AKTIVCO GRID ONLY",
AI253="Coupure ENEO &amp; Baisse de tension","IHS GRID ONLY",
AI253="Defaut GE &amp; POWER Cabinet","IHS",
AI253="Sharing","Partners",
AI253="Sites strategiques &amp; DataCenter","SST &amp; DC",
AI253="Exclu","Exclu",
AI253="SAT","SAT",
AI253="SPARE-ISSUE","SPARE-ISSUE",
AI253="Fiber CAmtel","TRANS_FO_CAMTEL",
AI253="Fiber AOF","Fiber AOF",
AI253="Projet OCM (HUAWEI)","TRAVAUX-HUAWEI",
AI253="Projet OCM (NOKIA)","TRAVAUX-NOKIA",
AI253="ACCESS-ISSUE","ACCESS-ISSUE",
AI253="Projet OCM (ZTE, NOKIA, autres projets)","TRAVAUX OCM",
AI253="No root CAuse","No root cause",
AI253="ODU HS","PDH",
AI253="IP &amp; VLAN","PDH",
AI253="Warehouse HUAWEI","SPARE-ISSUE",
AI253="SPARE-HS","SPARE-ISSUE",
AI253="Power Telco","BSS",AI253="no impacts","no impacts"
),"")</f>
        <v>No root cause</v>
      </c>
      <c r="AH253" s="57" t="str" cm="1">
        <f t="array" ref="AH253">IFERROR(_xlfn.IFS(
AI253="MPR ISSUE","TX ISSUE",
AI253="BSS Hardware Issue","RAN ISSUE",
AI253="Sites strategiques, MLL, Pylone, etc.","ENVTECH",
AI253="AKTIVCO DEFAUT GE &amp; POWER Cabinet","POWER ISSUE",
AI253="AKTIVCO Coupure ENEO &amp; Baisse de tension","POWER ISSUE",
AI253="Coupure ENEO &amp; Baisse de tension","POWER ISSUE",
AI253="Defaut GE &amp; POWER Cabinet","POWER ISSUE",
AI253="Sharing","POWER ISSUE",
AI253="Sites strategiques &amp; DataCenter","POWER ISSUE",
AI253="Exclu","Exclu",
AI253="SAT","TX ISSUE",
AI253="SPARE-ISSUE","SPARE-ISSUE",
AI253="Fiber CAmtel","TX ISSUE",
AI253="Fiber AOF","TX ISSUE",
AI253="Projet OCM (HUAWEI)","TRAVAUX-HUAWEI",
AI253="Projet OCM (NOKIA)","TRAVAUX -NOKIA",
AI253="ACCESS-ISSUE","ACCESS-ISSUE",
AI253="Projet OCM (ZTE, NOKIA, autres projets)","TRAVAUX OCM",
AI253="No root CAuse","No root cause",
AI253="ODU HS","TX ISSUE",
AI253="IP &amp; VLAN","TX ISSUE",
AI253="Warehouse HUAWEI","SPARE-ISSUE",
AI253="SPARE-HS","SPARE-ISSUE",
AI253="Power Telco","RAN ISSUE",AI253="no impacts","no impacts"
),"")</f>
        <v>No root cause</v>
      </c>
      <c r="AI253" s="85" t="s">
        <v>5912</v>
      </c>
      <c r="AJ253" s="57" t="str" cm="1">
        <f t="array" ref="AJ253">IFERROR(_xlfn.IFS(
AI253="MPR ISSUE","ACTIVE",
AI253="BSS Hardware Issue","ACTIVE",
AI253="Sites strategiques, MLL, Pylone, etc.","PASSIVE",
AI253="AKTIVCO DEFAUT GE &amp; POWER Cabinet","PASSIVE",
AI253="AKTIVCO Coupure ENEO &amp; Baisse de tension","PASSIVE",
AI253="Coupure ENEO &amp; Baisse de tension","PASSIVE",
AI253="Defaut GE &amp; POWER Cabinet","PASSIVE",
AI253="Sharing","PASSIVE",
AI253="Sites strategiques &amp; DataCenter","PASSIVE",
AI253="Exclu","Exclu",
AI253="SAT","ACTIVE",
AI253="SPARE-ISSUE","SPARE-ISSUE",
AI253="Fiber CAmtel","ACTIVE",
AI253="Fiber AOF","ACTIVE",
AI253="Projet OCM (HUAWEI)","PLANNED WORKS",
AI253="Projet OCM (NOKIA)","PLANNED WORKS",
AI253="ACCESS-ISSUE","ACCESS-ISSUE",
AI253="Projet OCM (ZTE, NOKIA, autres projets)","PLANNED WORKS",
AI253="No root CAuse","No root cause",
AI253="ODU HS","ACTIVE",
AI253="IP &amp; VLAN","ACTIVE",
AI253="Warehouse HUAWEI","SPARE-ISSUE",
AI253="SPARE-HS","SPARE-ISSUE",
AI253="Power Telco","ACTIVE", AI253="no impacts","no impacts"
),"")</f>
        <v>No root cause</v>
      </c>
      <c r="AK253" s="23" t="s">
        <v>5537</v>
      </c>
      <c r="AL253" s="23" t="str">
        <f t="shared" si="12"/>
        <v>EXN_134</v>
      </c>
      <c r="AN253" s="9" t="s">
        <v>5537</v>
      </c>
      <c r="AO253" s="23" t="str">
        <f>_xlfn.XLOOKUP(B253,'INCIDENT-05-03-2026'!E:E,'INCIDENT-05-03-2026'!F:F,"")</f>
        <v/>
      </c>
      <c r="AP253" s="7" t="s">
        <v>5537</v>
      </c>
      <c r="AQ253" s="6"/>
      <c r="AR253" s="7"/>
      <c r="AS253" s="3" t="str">
        <f>_xlfn.XLOOKUP(B253,'[3]tt num | region | site id'!$C:$C,'[3]tt num | region | site id'!$Q:$Q,"")</f>
        <v/>
      </c>
      <c r="AT253" s="24" t="str">
        <f>_xlfn.XLOOKUP(B253,'[4]Cells Huawei 03052026 12h'!$B:$B,'[4]Cells Huawei 03052026 12h'!$T:$T,"")</f>
        <v/>
      </c>
      <c r="AU253" s="24" t="str">
        <f>_xlfn.XLOOKUP(B253,'[5]cells down 02052026 8h50'!$B:$B,'[5]cells down 02052026 8h50'!$R:$R,"")</f>
        <v/>
      </c>
      <c r="AV253" s="24" t="str">
        <f>_xlfn.XLOOKUP(B253,'[5]cells down 02052026 13h50'!$B:$B,'[5]cells down 02052026 13h50'!$R:$R,"")</f>
        <v/>
      </c>
      <c r="AW253" s="24" t="str">
        <f>_xlfn.XLOOKUP(B253,'[5]cells down 02052026 13h50'!$B:$B,'[5]cells down 02052026 13h50'!$R:$R,"")</f>
        <v/>
      </c>
      <c r="AX253" s="24" t="str">
        <f>_xlfn.XLOOKUP(B253,'[6]cell downs 03052026 8h40 '!$B:$B,'[6]cell downs 03052026 8h40 '!$R:$R,"")</f>
        <v/>
      </c>
      <c r="AY253" s="24" t="str">
        <f>_xlfn.XLOOKUP(B253,'[7]ALL SITES DOWN'!$D:$D,'[7]ALL SITES DOWN'!$J:$J,"")</f>
        <v/>
      </c>
      <c r="AZ253" s="24" t="str">
        <f>_xlfn.XLOOKUP(B253,'[8]ALL SITES DOWN'!$D:$D,'[8]ALL SITES DOWN'!$J:$J,"")</f>
        <v/>
      </c>
      <c r="BA253" s="9" t="str">
        <f>_xlfn.XLOOKUP(B253,[9]sheet1!$AC:$AC,[9]sheet1!$AF:$AF,"")</f>
        <v/>
      </c>
      <c r="BB253" s="14" t="s">
        <v>5537</v>
      </c>
      <c r="BC253" s="14" t="s">
        <v>5537</v>
      </c>
      <c r="BD253" s="14" t="str">
        <f>_xlfn.XLOOKUP(B253,'[10]cell downs 18042026 17h'!$B:$B,'[10]cell downs 18042026 17h'!$B:$B,"")</f>
        <v/>
      </c>
      <c r="BE253" s="14" t="str">
        <f>_xlfn.XLOOKUP(B253,'[11]Cells Huawei 19042026 15h'!$B:$B,'[11]Cells Huawei 19042026 15h'!$B:$B,"")</f>
        <v/>
      </c>
      <c r="BF253" s="9" t="str">
        <f>_xlfn.XLOOKUP(B253,'[12]cells down 19042026 9H40'!$B:$B,'[12]cells down 19042026 9H40'!$B:$B,"")</f>
        <v/>
      </c>
      <c r="BG253" s="9" t="s">
        <v>1624</v>
      </c>
      <c r="BH253" s="9" t="s">
        <v>154</v>
      </c>
    </row>
    <row r="254" spans="1:60" s="9" customFormat="1" x14ac:dyDescent="0.3">
      <c r="A254" s="1" t="s">
        <v>2132</v>
      </c>
      <c r="B254" s="8" t="s">
        <v>2133</v>
      </c>
      <c r="C254" s="3" t="str">
        <f>_xlfn.XLOOKUP(B254,'[1]daily break down'!$D:$D,'[1]daily break down'!$E:$E,"")</f>
        <v>Ngaoundere</v>
      </c>
      <c r="D254" s="1" t="s">
        <v>11</v>
      </c>
      <c r="E254" s="1" t="s">
        <v>12</v>
      </c>
      <c r="F254" s="3" t="s">
        <v>90</v>
      </c>
      <c r="G254" s="1" t="s">
        <v>91</v>
      </c>
      <c r="H254" s="40" t="str">
        <f>_xlfn.XLOOKUP(B254,[2]CALCULATION!$B:$B,[2]CALCULATION!$H:$H,"")</f>
        <v>Huawei</v>
      </c>
      <c r="I254" s="34">
        <v>1.4233105900414629</v>
      </c>
      <c r="J254" s="34">
        <v>0.78046302716924476</v>
      </c>
      <c r="K254" s="34">
        <v>0.59711842206641497</v>
      </c>
      <c r="L254" s="34">
        <v>0</v>
      </c>
      <c r="M254" s="34">
        <v>0</v>
      </c>
      <c r="N254" s="34">
        <v>0</v>
      </c>
      <c r="O254" s="34">
        <v>0.96288020819957021</v>
      </c>
      <c r="P254" s="34">
        <v>0</v>
      </c>
      <c r="Q254" s="34">
        <v>0</v>
      </c>
      <c r="R254" s="34">
        <v>0</v>
      </c>
      <c r="S254" s="35">
        <v>0</v>
      </c>
      <c r="T254" s="35">
        <v>0</v>
      </c>
      <c r="U254" s="35">
        <v>0.56974157684921223</v>
      </c>
      <c r="V254" s="35">
        <v>0</v>
      </c>
      <c r="W254" s="35">
        <v>0</v>
      </c>
      <c r="X254" s="35">
        <v>0.98537024195780676</v>
      </c>
      <c r="Y254" s="35">
        <v>1.4129305744607383</v>
      </c>
      <c r="Z254" s="35">
        <v>0</v>
      </c>
      <c r="AA254" s="35">
        <v>1.1384232781394754</v>
      </c>
      <c r="AB254" s="35">
        <v>1.4142725875604789</v>
      </c>
      <c r="AC254" s="35">
        <v>0.72795392313299079</v>
      </c>
      <c r="AD254" s="35">
        <v>1.016974000736232</v>
      </c>
      <c r="AE254" s="58" t="s">
        <v>5560</v>
      </c>
      <c r="AF254" s="58"/>
      <c r="AG254" s="57" t="str" cm="1">
        <f t="array" ref="AG254">IFERROR(_xlfn.IFS(
AI254="MPR ISSUE","PDH",
AI254="BSS Hardware Issue","BSS",
AI254="Sites strategiques, MLL, Pylone, etc.","ENVTECH",
AI254="AKTIVCO DEFAUT GE &amp; POWER Cabinet","AKTIVCO",
AI254="AKTIVCO Coupure ENEO &amp; Baisse de tension","AKTIVCO GRID ONLY",
AI254="Coupure ENEO &amp; Baisse de tension","IHS GRID ONLY",
AI254="Defaut GE &amp; POWER Cabinet","IHS",
AI254="Sharing","Partners",
AI254="Sites strategiques &amp; DataCenter","SST &amp; DC",
AI254="Exclu","Exclu",
AI254="SAT","SAT",
AI254="SPARE-ISSUE","SPARE-ISSUE",
AI254="Fiber CAmtel","TRANS_FO_CAMTEL",
AI254="Fiber AOF","Fiber AOF",
AI254="Projet OCM (HUAWEI)","TRAVAUX-HUAWEI",
AI254="Projet OCM (NOKIA)","TRAVAUX-NOKIA",
AI254="ACCESS-ISSUE","ACCESS-ISSUE",
AI254="Projet OCM (ZTE, NOKIA, autres projets)","TRAVAUX OCM",
AI254="No root CAuse","No root cause",
AI254="ODU HS","PDH",
AI254="IP &amp; VLAN","PDH",
AI254="Warehouse HUAWEI","SPARE-ISSUE",
AI254="SPARE-HS","SPARE-ISSUE",
AI254="Power Telco","BSS",AI254="no impacts","no impacts"
),"")</f>
        <v>No root cause</v>
      </c>
      <c r="AH254" s="57" t="str" cm="1">
        <f t="array" ref="AH254">IFERROR(_xlfn.IFS(
AI254="MPR ISSUE","TX ISSUE",
AI254="BSS Hardware Issue","RAN ISSUE",
AI254="Sites strategiques, MLL, Pylone, etc.","ENVTECH",
AI254="AKTIVCO DEFAUT GE &amp; POWER Cabinet","POWER ISSUE",
AI254="AKTIVCO Coupure ENEO &amp; Baisse de tension","POWER ISSUE",
AI254="Coupure ENEO &amp; Baisse de tension","POWER ISSUE",
AI254="Defaut GE &amp; POWER Cabinet","POWER ISSUE",
AI254="Sharing","POWER ISSUE",
AI254="Sites strategiques &amp; DataCenter","POWER ISSUE",
AI254="Exclu","Exclu",
AI254="SAT","TX ISSUE",
AI254="SPARE-ISSUE","SPARE-ISSUE",
AI254="Fiber CAmtel","TX ISSUE",
AI254="Fiber AOF","TX ISSUE",
AI254="Projet OCM (HUAWEI)","TRAVAUX-HUAWEI",
AI254="Projet OCM (NOKIA)","TRAVAUX -NOKIA",
AI254="ACCESS-ISSUE","ACCESS-ISSUE",
AI254="Projet OCM (ZTE, NOKIA, autres projets)","TRAVAUX OCM",
AI254="No root CAuse","No root cause",
AI254="ODU HS","TX ISSUE",
AI254="IP &amp; VLAN","TX ISSUE",
AI254="Warehouse HUAWEI","SPARE-ISSUE",
AI254="SPARE-HS","SPARE-ISSUE",
AI254="Power Telco","RAN ISSUE",AI254="no impacts","no impacts"
),"")</f>
        <v>No root cause</v>
      </c>
      <c r="AI254" s="85" t="s">
        <v>5912</v>
      </c>
      <c r="AJ254" s="57" t="str" cm="1">
        <f t="array" ref="AJ254">IFERROR(_xlfn.IFS(
AI254="MPR ISSUE","ACTIVE",
AI254="BSS Hardware Issue","ACTIVE",
AI254="Sites strategiques, MLL, Pylone, etc.","PASSIVE",
AI254="AKTIVCO DEFAUT GE &amp; POWER Cabinet","PASSIVE",
AI254="AKTIVCO Coupure ENEO &amp; Baisse de tension","PASSIVE",
AI254="Coupure ENEO &amp; Baisse de tension","PASSIVE",
AI254="Defaut GE &amp; POWER Cabinet","PASSIVE",
AI254="Sharing","PASSIVE",
AI254="Sites strategiques &amp; DataCenter","PASSIVE",
AI254="Exclu","Exclu",
AI254="SAT","ACTIVE",
AI254="SPARE-ISSUE","SPARE-ISSUE",
AI254="Fiber CAmtel","ACTIVE",
AI254="Fiber AOF","ACTIVE",
AI254="Projet OCM (HUAWEI)","PLANNED WORKS",
AI254="Projet OCM (NOKIA)","PLANNED WORKS",
AI254="ACCESS-ISSUE","ACCESS-ISSUE",
AI254="Projet OCM (ZTE, NOKIA, autres projets)","PLANNED WORKS",
AI254="No root CAuse","No root cause",
AI254="ODU HS","ACTIVE",
AI254="IP &amp; VLAN","ACTIVE",
AI254="Warehouse HUAWEI","SPARE-ISSUE",
AI254="SPARE-HS","SPARE-ISSUE",
AI254="Power Telco","ACTIVE", AI254="no impacts","no impacts"
),"")</f>
        <v>No root cause</v>
      </c>
      <c r="AK254" s="23" t="s">
        <v>5537</v>
      </c>
      <c r="AL254" s="23" t="str">
        <f t="shared" si="12"/>
        <v>ADM_101</v>
      </c>
      <c r="AN254" s="9" t="s">
        <v>5537</v>
      </c>
      <c r="AO254" s="23" t="str">
        <f>_xlfn.XLOOKUP(B254,'INCIDENT-05-03-2026'!E:E,'INCIDENT-05-03-2026'!F:F,"")</f>
        <v/>
      </c>
      <c r="AP254" s="7" t="s">
        <v>5537</v>
      </c>
      <c r="AQ254" s="6"/>
      <c r="AR254" s="7"/>
      <c r="AS254" s="3" t="str">
        <f>_xlfn.XLOOKUP(B254,'[3]tt num | region | site id'!$C:$C,'[3]tt num | region | site id'!$Q:$Q,"")</f>
        <v/>
      </c>
      <c r="AT254" s="24" t="str">
        <f>_xlfn.XLOOKUP(B254,'[4]Cells Huawei 03052026 12h'!$B:$B,'[4]Cells Huawei 03052026 12h'!$T:$T,"")</f>
        <v/>
      </c>
      <c r="AU254" s="24" t="str">
        <f>_xlfn.XLOOKUP(B254,'[5]cells down 02052026 8h50'!$B:$B,'[5]cells down 02052026 8h50'!$R:$R,"")</f>
        <v/>
      </c>
      <c r="AV254" s="24" t="str">
        <f>_xlfn.XLOOKUP(B254,'[5]cells down 02052026 13h50'!$B:$B,'[5]cells down 02052026 13h50'!$R:$R,"")</f>
        <v/>
      </c>
      <c r="AW254" s="24" t="str">
        <f>_xlfn.XLOOKUP(B254,'[5]cells down 02052026 13h50'!$B:$B,'[5]cells down 02052026 13h50'!$R:$R,"")</f>
        <v/>
      </c>
      <c r="AX254" s="24" t="str">
        <f>_xlfn.XLOOKUP(B254,'[6]cell downs 03052026 8h40 '!$B:$B,'[6]cell downs 03052026 8h40 '!$R:$R,"")</f>
        <v/>
      </c>
      <c r="AY254" s="24" t="str">
        <f>_xlfn.XLOOKUP(B254,'[7]ALL SITES DOWN'!$D:$D,'[7]ALL SITES DOWN'!$J:$J,"")</f>
        <v/>
      </c>
      <c r="AZ254" s="24" t="str">
        <f>_xlfn.XLOOKUP(B254,'[8]ALL SITES DOWN'!$D:$D,'[8]ALL SITES DOWN'!$J:$J,"")</f>
        <v/>
      </c>
      <c r="BA254" s="9" t="str">
        <f>_xlfn.XLOOKUP(B254,[9]sheet1!$AC:$AC,[9]sheet1!$AF:$AF,"")</f>
        <v/>
      </c>
      <c r="BB254" s="14" t="s">
        <v>5537</v>
      </c>
      <c r="BC254" s="14" t="s">
        <v>5537</v>
      </c>
      <c r="BD254" s="14" t="str">
        <f>_xlfn.XLOOKUP(B254,'[10]cell downs 18042026 17h'!$B:$B,'[10]cell downs 18042026 17h'!$B:$B,"")</f>
        <v/>
      </c>
      <c r="BE254" s="14" t="str">
        <f>_xlfn.XLOOKUP(B254,'[11]Cells Huawei 19042026 15h'!$B:$B,'[11]Cells Huawei 19042026 15h'!$B:$B,"")</f>
        <v/>
      </c>
      <c r="BF254" s="9" t="str">
        <f>_xlfn.XLOOKUP(B254,'[12]cells down 19042026 9H40'!$B:$B,'[12]cells down 19042026 9H40'!$B:$B,"")</f>
        <v/>
      </c>
      <c r="BG254" s="9" t="s">
        <v>2133</v>
      </c>
      <c r="BH254" s="9" t="s">
        <v>12</v>
      </c>
    </row>
    <row r="255" spans="1:60" s="9" customFormat="1" x14ac:dyDescent="0.3">
      <c r="A255" s="1" t="s">
        <v>482</v>
      </c>
      <c r="B255" s="8" t="s">
        <v>483</v>
      </c>
      <c r="C255" s="3" t="str">
        <f>_xlfn.XLOOKUP(B255,'[1]daily break down'!$D:$D,'[1]daily break down'!$E:$E,"")</f>
        <v>LITTORAL</v>
      </c>
      <c r="D255" s="1" t="s">
        <v>21</v>
      </c>
      <c r="E255" s="1" t="s">
        <v>36</v>
      </c>
      <c r="F255" s="3" t="s">
        <v>31</v>
      </c>
      <c r="G255" s="1" t="s">
        <v>484</v>
      </c>
      <c r="H255" s="42" t="str">
        <f>_xlfn.XLOOKUP(B255,[2]CALCULATION!$B:$B,[2]CALCULATION!$H:$H,"")</f>
        <v>ZTE</v>
      </c>
      <c r="I255" s="34">
        <v>0</v>
      </c>
      <c r="J255" s="34">
        <v>0</v>
      </c>
      <c r="K255" s="34">
        <v>0</v>
      </c>
      <c r="L255" s="34">
        <v>0</v>
      </c>
      <c r="M255" s="34">
        <v>0</v>
      </c>
      <c r="N255" s="34">
        <v>1.9439343612045668</v>
      </c>
      <c r="O255" s="34">
        <v>1.4134121215753088</v>
      </c>
      <c r="P255" s="34">
        <v>3.7399802530012871</v>
      </c>
      <c r="Q255" s="34">
        <v>1.8795675635570852</v>
      </c>
      <c r="R255" s="34">
        <v>1.4064921111881596</v>
      </c>
      <c r="S255" s="35">
        <v>2.739039987672395</v>
      </c>
      <c r="T255" s="35">
        <v>0</v>
      </c>
      <c r="U255" s="35">
        <v>1.467933955991588</v>
      </c>
      <c r="V255" s="35">
        <v>0</v>
      </c>
      <c r="W255" s="35">
        <v>0</v>
      </c>
      <c r="X255" s="35">
        <v>3.4318257698333205</v>
      </c>
      <c r="Y255" s="35">
        <v>0</v>
      </c>
      <c r="Z255" s="35">
        <v>0.85374736397542572</v>
      </c>
      <c r="AA255" s="35">
        <v>0.26515333181460299</v>
      </c>
      <c r="AB255" s="35">
        <v>0.89953282944194635</v>
      </c>
      <c r="AC255" s="35">
        <v>1.2927722947816345</v>
      </c>
      <c r="AD255" s="35">
        <v>1.0140133777355458</v>
      </c>
      <c r="AE255" s="58" t="s">
        <v>5560</v>
      </c>
      <c r="AF255" s="58"/>
      <c r="AG255" s="57" t="str" cm="1">
        <f t="array" ref="AG255">IFERROR(_xlfn.IFS(
AI255="MPR ISSUE","PDH",
AI255="BSS Hardware Issue","BSS",
AI255="Sites strategiques, MLL, Pylone, etc.","ENVTECH",
AI255="AKTIVCO DEFAUT GE &amp; POWER Cabinet","AKTIVCO",
AI255="AKTIVCO Coupure ENEO &amp; Baisse de tension","AKTIVCO GRID ONLY",
AI255="Coupure ENEO &amp; Baisse de tension","IHS GRID ONLY",
AI255="Defaut GE &amp; POWER Cabinet","IHS",
AI255="Sharing","Partners",
AI255="Sites strategiques &amp; DataCenter","SST &amp; DC",
AI255="Exclu","Exclu",
AI255="SAT","SAT",
AI255="SPARE-ISSUE","SPARE-ISSUE",
AI255="Fiber CAmtel","TRANS_FO_CAMTEL",
AI255="Fiber AOF","Fiber AOF",
AI255="Projet OCM (HUAWEI)","TRAVAUX-HUAWEI",
AI255="Projet OCM (NOKIA)","TRAVAUX-NOKIA",
AI255="ACCESS-ISSUE","ACCESS-ISSUE",
AI255="Projet OCM (ZTE, NOKIA, autres projets)","TRAVAUX OCM",
AI255="No root CAuse","No root cause",
AI255="ODU HS","PDH",
AI255="IP &amp; VLAN","PDH",
AI255="Warehouse HUAWEI","SPARE-ISSUE",
AI255="SPARE-HS","SPARE-ISSUE",
AI255="Power Telco","BSS",AI255="no impacts","no impacts"
),"")</f>
        <v>No root cause</v>
      </c>
      <c r="AH255" s="57" t="str" cm="1">
        <f t="array" ref="AH255">IFERROR(_xlfn.IFS(
AI255="MPR ISSUE","TX ISSUE",
AI255="BSS Hardware Issue","RAN ISSUE",
AI255="Sites strategiques, MLL, Pylone, etc.","ENVTECH",
AI255="AKTIVCO DEFAUT GE &amp; POWER Cabinet","POWER ISSUE",
AI255="AKTIVCO Coupure ENEO &amp; Baisse de tension","POWER ISSUE",
AI255="Coupure ENEO &amp; Baisse de tension","POWER ISSUE",
AI255="Defaut GE &amp; POWER Cabinet","POWER ISSUE",
AI255="Sharing","POWER ISSUE",
AI255="Sites strategiques &amp; DataCenter","POWER ISSUE",
AI255="Exclu","Exclu",
AI255="SAT","TX ISSUE",
AI255="SPARE-ISSUE","SPARE-ISSUE",
AI255="Fiber CAmtel","TX ISSUE",
AI255="Fiber AOF","TX ISSUE",
AI255="Projet OCM (HUAWEI)","TRAVAUX-HUAWEI",
AI255="Projet OCM (NOKIA)","TRAVAUX -NOKIA",
AI255="ACCESS-ISSUE","ACCESS-ISSUE",
AI255="Projet OCM (ZTE, NOKIA, autres projets)","TRAVAUX OCM",
AI255="No root CAuse","No root cause",
AI255="ODU HS","TX ISSUE",
AI255="IP &amp; VLAN","TX ISSUE",
AI255="Warehouse HUAWEI","SPARE-ISSUE",
AI255="SPARE-HS","SPARE-ISSUE",
AI255="Power Telco","RAN ISSUE",AI255="no impacts","no impacts"
),"")</f>
        <v>No root cause</v>
      </c>
      <c r="AI255" s="85" t="s">
        <v>5912</v>
      </c>
      <c r="AJ255" s="57" t="str" cm="1">
        <f t="array" ref="AJ255">IFERROR(_xlfn.IFS(
AI255="MPR ISSUE","ACTIVE",
AI255="BSS Hardware Issue","ACTIVE",
AI255="Sites strategiques, MLL, Pylone, etc.","PASSIVE",
AI255="AKTIVCO DEFAUT GE &amp; POWER Cabinet","PASSIVE",
AI255="AKTIVCO Coupure ENEO &amp; Baisse de tension","PASSIVE",
AI255="Coupure ENEO &amp; Baisse de tension","PASSIVE",
AI255="Defaut GE &amp; POWER Cabinet","PASSIVE",
AI255="Sharing","PASSIVE",
AI255="Sites strategiques &amp; DataCenter","PASSIVE",
AI255="Exclu","Exclu",
AI255="SAT","ACTIVE",
AI255="SPARE-ISSUE","SPARE-ISSUE",
AI255="Fiber CAmtel","ACTIVE",
AI255="Fiber AOF","ACTIVE",
AI255="Projet OCM (HUAWEI)","PLANNED WORKS",
AI255="Projet OCM (NOKIA)","PLANNED WORKS",
AI255="ACCESS-ISSUE","ACCESS-ISSUE",
AI255="Projet OCM (ZTE, NOKIA, autres projets)","PLANNED WORKS",
AI255="No root CAuse","No root cause",
AI255="ODU HS","ACTIVE",
AI255="IP &amp; VLAN","ACTIVE",
AI255="Warehouse HUAWEI","SPARE-ISSUE",
AI255="SPARE-HS","SPARE-ISSUE",
AI255="Power Telco","ACTIVE", AI255="no impacts","no impacts"
),"")</f>
        <v>No root cause</v>
      </c>
      <c r="AK255" s="23" t="s">
        <v>5537</v>
      </c>
      <c r="AL255" s="23" t="str">
        <f t="shared" si="12"/>
        <v>LIT_185</v>
      </c>
      <c r="AN255" s="9" t="s">
        <v>5537</v>
      </c>
      <c r="AO255" s="23" t="str">
        <f>_xlfn.XLOOKUP(B255,'INCIDENT-05-03-2026'!E:E,'INCIDENT-05-03-2026'!F:F,"")</f>
        <v/>
      </c>
      <c r="AP255" s="7" t="s">
        <v>5537</v>
      </c>
      <c r="AQ255" s="6"/>
      <c r="AR255" s="7"/>
      <c r="AS255" s="3" t="str">
        <f>_xlfn.XLOOKUP(B255,'[3]tt num | region | site id'!$C:$C,'[3]tt num | region | site id'!$Q:$Q,"")</f>
        <v/>
      </c>
      <c r="AT255" s="24" t="str">
        <f>_xlfn.XLOOKUP(B255,'[4]Cells Huawei 03052026 12h'!$B:$B,'[4]Cells Huawei 03052026 12h'!$T:$T,"")</f>
        <v/>
      </c>
      <c r="AU255" s="24" t="str">
        <f>_xlfn.XLOOKUP(B255,'[5]cells down 02052026 8h50'!$B:$B,'[5]cells down 02052026 8h50'!$R:$R,"")</f>
        <v/>
      </c>
      <c r="AV255" s="24" t="str">
        <f>_xlfn.XLOOKUP(B255,'[5]cells down 02052026 13h50'!$B:$B,'[5]cells down 02052026 13h50'!$R:$R,"")</f>
        <v/>
      </c>
      <c r="AW255" s="24" t="str">
        <f>_xlfn.XLOOKUP(B255,'[5]cells down 02052026 13h50'!$B:$B,'[5]cells down 02052026 13h50'!$R:$R,"")</f>
        <v/>
      </c>
      <c r="AX255" s="24" t="str">
        <f>_xlfn.XLOOKUP(B255,'[6]cell downs 03052026 8h40 '!$B:$B,'[6]cell downs 03052026 8h40 '!$R:$R,"")</f>
        <v/>
      </c>
      <c r="AY255" s="24" t="str">
        <f>_xlfn.XLOOKUP(B255,'[7]ALL SITES DOWN'!$D:$D,'[7]ALL SITES DOWN'!$J:$J,"")</f>
        <v/>
      </c>
      <c r="AZ255" s="24" t="str">
        <f>_xlfn.XLOOKUP(B255,'[8]ALL SITES DOWN'!$D:$D,'[8]ALL SITES DOWN'!$J:$J,"")</f>
        <v/>
      </c>
      <c r="BA255" s="9" t="str">
        <f>_xlfn.XLOOKUP(B255,[9]sheet1!$AC:$AC,[9]sheet1!$AF:$AF,"")</f>
        <v/>
      </c>
      <c r="BB255" s="14" t="s">
        <v>5537</v>
      </c>
      <c r="BC255" s="14" t="s">
        <v>5537</v>
      </c>
      <c r="BD255" s="14" t="str">
        <f>_xlfn.XLOOKUP(B255,'[10]cell downs 18042026 17h'!$B:$B,'[10]cell downs 18042026 17h'!$B:$B,"")</f>
        <v/>
      </c>
      <c r="BE255" s="14" t="str">
        <f>_xlfn.XLOOKUP(B255,'[11]Cells Huawei 19042026 15h'!$B:$B,'[11]Cells Huawei 19042026 15h'!$B:$B,"")</f>
        <v/>
      </c>
      <c r="BF255" s="9" t="str">
        <f>_xlfn.XLOOKUP(B255,'[12]cells down 19042026 9H40'!$B:$B,'[12]cells down 19042026 9H40'!$B:$B,"")</f>
        <v/>
      </c>
      <c r="BG255" s="9" t="s">
        <v>5537</v>
      </c>
      <c r="BH255" s="9" t="s">
        <v>5537</v>
      </c>
    </row>
    <row r="256" spans="1:60" s="9" customFormat="1" ht="19.5" customHeight="1" x14ac:dyDescent="0.3">
      <c r="A256" s="1" t="s">
        <v>1802</v>
      </c>
      <c r="B256" s="8" t="s">
        <v>1803</v>
      </c>
      <c r="C256" s="3" t="str">
        <f>_xlfn.XLOOKUP(B256,'[1]daily break down'!$D:$D,'[1]daily break down'!$E:$E,"")</f>
        <v>EXTREME-NORD</v>
      </c>
      <c r="D256" s="1" t="s">
        <v>11</v>
      </c>
      <c r="E256" s="1" t="s">
        <v>12</v>
      </c>
      <c r="F256" s="3" t="s">
        <v>55</v>
      </c>
      <c r="G256" s="1" t="s">
        <v>1625</v>
      </c>
      <c r="H256" s="40" t="str">
        <f>_xlfn.XLOOKUP(B256,[2]CALCULATION!$B:$B,[2]CALCULATION!$H:$H,"")</f>
        <v>Huawei</v>
      </c>
      <c r="I256" s="34">
        <v>0</v>
      </c>
      <c r="J256" s="34">
        <v>0</v>
      </c>
      <c r="K256" s="34">
        <v>1.908478225509584</v>
      </c>
      <c r="L256" s="34">
        <v>0</v>
      </c>
      <c r="M256" s="34">
        <v>0</v>
      </c>
      <c r="N256" s="34">
        <v>0</v>
      </c>
      <c r="O256" s="34">
        <v>0</v>
      </c>
      <c r="P256" s="34">
        <v>0</v>
      </c>
      <c r="Q256" s="34">
        <v>0</v>
      </c>
      <c r="R256" s="34">
        <v>0</v>
      </c>
      <c r="S256" s="35">
        <v>0</v>
      </c>
      <c r="T256" s="35">
        <v>27.737113799214125</v>
      </c>
      <c r="U256" s="35">
        <v>1.3452821224028559</v>
      </c>
      <c r="V256" s="35">
        <v>5.799432416467627</v>
      </c>
      <c r="W256" s="35">
        <v>27.737113799214125</v>
      </c>
      <c r="X256" s="35">
        <v>27.737113799214125</v>
      </c>
      <c r="Y256" s="35">
        <v>15.098767096706077</v>
      </c>
      <c r="Z256" s="35">
        <v>1.3916354909497681</v>
      </c>
      <c r="AA256" s="35">
        <v>0.5832623926397531</v>
      </c>
      <c r="AB256" s="35">
        <v>1.6116364229831592</v>
      </c>
      <c r="AC256" s="35">
        <v>0.72111385808123585</v>
      </c>
      <c r="AD256" s="35">
        <v>1.0003873779010537</v>
      </c>
      <c r="AE256" s="58" t="s">
        <v>5603</v>
      </c>
      <c r="AF256" s="58"/>
      <c r="AG256" s="57" t="str" cm="1">
        <f t="array" ref="AG256">IFERROR(_xlfn.IFS(
AI256="MPR ISSUE","PDH",
AI256="BSS Hardware Issue","BSS",
AI256="Sites strategiques, MLL, Pylone, etc.","ENVTECH",
AI256="AKTIVCO DEFAUT GE &amp; POWER Cabinet","AKTIVCO",
AI256="AKTIVCO Coupure ENEO &amp; Baisse de tension","AKTIVCO GRID ONLY",
AI256="Coupure ENEO &amp; Baisse de tension","IHS GRID ONLY",
AI256="Defaut GE &amp; POWER Cabinet","IHS",
AI256="Sharing","Partners",
AI256="Sites strategiques &amp; DataCenter","SST &amp; DC",
AI256="Exclu","Exclu",
AI256="SAT","SAT",
AI256="SPARE-ISSUE","SPARE-ISSUE",
AI256="Fiber CAmtel","TRANS_FO_CAMTEL",
AI256="Fiber AOF","Fiber AOF",
AI256="Projet OCM (HUAWEI)","TRAVAUX-HUAWEI",
AI256="Projet OCM (NOKIA)","TRAVAUX-NOKIA",
AI256="ACCESS-ISSUE","ACCESS-ISSUE",
AI256="Projet OCM (ZTE, NOKIA, autres projets)","TRAVAUX OCM",
AI256="No root CAuse","No root cause",
AI256="ODU HS","PDH",
AI256="IP &amp; VLAN","PDH",
AI256="Warehouse HUAWEI","SPARE-ISSUE",
AI256="SPARE-HS","SPARE-ISSUE",
AI256="Power Telco","BSS",AI256="no impacts","no impacts"
),"")</f>
        <v>No root cause</v>
      </c>
      <c r="AH256" s="57" t="str" cm="1">
        <f t="array" ref="AH256">IFERROR(_xlfn.IFS(
AI256="MPR ISSUE","TX ISSUE",
AI256="BSS Hardware Issue","RAN ISSUE",
AI256="Sites strategiques, MLL, Pylone, etc.","ENVTECH",
AI256="AKTIVCO DEFAUT GE &amp; POWER Cabinet","POWER ISSUE",
AI256="AKTIVCO Coupure ENEO &amp; Baisse de tension","POWER ISSUE",
AI256="Coupure ENEO &amp; Baisse de tension","POWER ISSUE",
AI256="Defaut GE &amp; POWER Cabinet","POWER ISSUE",
AI256="Sharing","POWER ISSUE",
AI256="Sites strategiques &amp; DataCenter","POWER ISSUE",
AI256="Exclu","Exclu",
AI256="SAT","TX ISSUE",
AI256="SPARE-ISSUE","SPARE-ISSUE",
AI256="Fiber CAmtel","TX ISSUE",
AI256="Fiber AOF","TX ISSUE",
AI256="Projet OCM (HUAWEI)","TRAVAUX-HUAWEI",
AI256="Projet OCM (NOKIA)","TRAVAUX -NOKIA",
AI256="ACCESS-ISSUE","ACCESS-ISSUE",
AI256="Projet OCM (ZTE, NOKIA, autres projets)","TRAVAUX OCM",
AI256="No root CAuse","No root cause",
AI256="ODU HS","TX ISSUE",
AI256="IP &amp; VLAN","TX ISSUE",
AI256="Warehouse HUAWEI","SPARE-ISSUE",
AI256="SPARE-HS","SPARE-ISSUE",
AI256="Power Telco","RAN ISSUE",AI256="no impacts","no impacts"
),"")</f>
        <v>No root cause</v>
      </c>
      <c r="AI256" s="85" t="s">
        <v>5912</v>
      </c>
      <c r="AJ256" s="57" t="str" cm="1">
        <f t="array" ref="AJ256">IFERROR(_xlfn.IFS(
AI256="MPR ISSUE","ACTIVE",
AI256="BSS Hardware Issue","ACTIVE",
AI256="Sites strategiques, MLL, Pylone, etc.","PASSIVE",
AI256="AKTIVCO DEFAUT GE &amp; POWER Cabinet","PASSIVE",
AI256="AKTIVCO Coupure ENEO &amp; Baisse de tension","PASSIVE",
AI256="Coupure ENEO &amp; Baisse de tension","PASSIVE",
AI256="Defaut GE &amp; POWER Cabinet","PASSIVE",
AI256="Sharing","PASSIVE",
AI256="Sites strategiques &amp; DataCenter","PASSIVE",
AI256="Exclu","Exclu",
AI256="SAT","ACTIVE",
AI256="SPARE-ISSUE","SPARE-ISSUE",
AI256="Fiber CAmtel","ACTIVE",
AI256="Fiber AOF","ACTIVE",
AI256="Projet OCM (HUAWEI)","PLANNED WORKS",
AI256="Projet OCM (NOKIA)","PLANNED WORKS",
AI256="ACCESS-ISSUE","ACCESS-ISSUE",
AI256="Projet OCM (ZTE, NOKIA, autres projets)","PLANNED WORKS",
AI256="No root CAuse","No root cause",
AI256="ODU HS","ACTIVE",
AI256="IP &amp; VLAN","ACTIVE",
AI256="Warehouse HUAWEI","SPARE-ISSUE",
AI256="SPARE-HS","SPARE-ISSUE",
AI256="Power Telco","ACTIVE", AI256="no impacts","no impacts"
),"")</f>
        <v>No root cause</v>
      </c>
      <c r="AK256" s="23" t="s">
        <v>5537</v>
      </c>
      <c r="AL256" s="23" t="str">
        <f t="shared" si="12"/>
        <v>EXN_106</v>
      </c>
      <c r="AN256" s="9" t="s">
        <v>5537</v>
      </c>
      <c r="AO256" s="23" t="str">
        <f>_xlfn.XLOOKUP(B256,'INCIDENT-05-03-2026'!E:E,'INCIDENT-05-03-2026'!F:F,"")</f>
        <v/>
      </c>
      <c r="AP256" s="7" t="s">
        <v>5537</v>
      </c>
      <c r="AQ256" s="6"/>
      <c r="AR256" s="7"/>
      <c r="AS256" s="3" t="str">
        <f>_xlfn.XLOOKUP(B256,'[3]tt num | region | site id'!$C:$C,'[3]tt num | region | site id'!$Q:$Q,"")</f>
        <v/>
      </c>
      <c r="AT256" s="24" t="str">
        <f>_xlfn.XLOOKUP(B256,'[4]Cells Huawei 03052026 12h'!$B:$B,'[4]Cells Huawei 03052026 12h'!$T:$T,"")</f>
        <v/>
      </c>
      <c r="AU256" s="24" t="str">
        <f>_xlfn.XLOOKUP(B256,'[5]cells down 02052026 8h50'!$B:$B,'[5]cells down 02052026 8h50'!$R:$R,"")</f>
        <v/>
      </c>
      <c r="AV256" s="24" t="str">
        <f>_xlfn.XLOOKUP(B256,'[5]cells down 02052026 13h50'!$B:$B,'[5]cells down 02052026 13h50'!$R:$R,"")</f>
        <v/>
      </c>
      <c r="AW256" s="24" t="str">
        <f>_xlfn.XLOOKUP(B256,'[5]cells down 02052026 13h50'!$B:$B,'[5]cells down 02052026 13h50'!$R:$R,"")</f>
        <v/>
      </c>
      <c r="AX256" s="24" t="str">
        <f>_xlfn.XLOOKUP(B256,'[6]cell downs 03052026 8h40 '!$B:$B,'[6]cell downs 03052026 8h40 '!$R:$R,"")</f>
        <v/>
      </c>
      <c r="AY256" s="24" t="str">
        <f>_xlfn.XLOOKUP(B256,'[7]ALL SITES DOWN'!$D:$D,'[7]ALL SITES DOWN'!$J:$J,"")</f>
        <v/>
      </c>
      <c r="AZ256" s="24" t="str">
        <f>_xlfn.XLOOKUP(B256,'[8]ALL SITES DOWN'!$D:$D,'[8]ALL SITES DOWN'!$J:$J,"")</f>
        <v/>
      </c>
      <c r="BA256" s="9" t="str">
        <f>_xlfn.XLOOKUP(B256,[9]sheet1!$AC:$AC,[9]sheet1!$AF:$AF,"")</f>
        <v/>
      </c>
      <c r="BB256" s="14" t="s">
        <v>5537</v>
      </c>
      <c r="BC256" s="14" t="s">
        <v>5537</v>
      </c>
      <c r="BD256" s="14" t="str">
        <f>_xlfn.XLOOKUP(B256,'[10]cell downs 18042026 17h'!$B:$B,'[10]cell downs 18042026 17h'!$B:$B,"")</f>
        <v/>
      </c>
      <c r="BE256" s="14" t="str">
        <f>_xlfn.XLOOKUP(B256,'[11]Cells Huawei 19042026 15h'!$B:$B,'[11]Cells Huawei 19042026 15h'!$B:$B,"")</f>
        <v/>
      </c>
      <c r="BF256" s="9" t="str">
        <f>_xlfn.XLOOKUP(B256,'[12]cells down 19042026 9H40'!$B:$B,'[12]cells down 19042026 9H40'!$B:$B,"")</f>
        <v/>
      </c>
      <c r="BG256" s="9" t="s">
        <v>1803</v>
      </c>
      <c r="BH256" s="9" t="s">
        <v>12</v>
      </c>
    </row>
    <row r="257" spans="1:60" s="9" customFormat="1" x14ac:dyDescent="0.3">
      <c r="A257" s="25" t="s">
        <v>5393</v>
      </c>
      <c r="B257" s="32" t="s">
        <v>5394</v>
      </c>
      <c r="C257" s="3" t="str">
        <f>_xlfn.XLOOKUP(B257,'[1]daily break down'!$D:$D,'[1]daily break down'!$E:$E,"")</f>
        <v>OUEST</v>
      </c>
      <c r="D257" s="25" t="s">
        <v>357</v>
      </c>
      <c r="E257" s="25" t="s">
        <v>188</v>
      </c>
      <c r="F257" s="25" t="s">
        <v>5376</v>
      </c>
      <c r="G257" s="25" t="s">
        <v>856</v>
      </c>
      <c r="H257" s="40" t="str">
        <f>_xlfn.XLOOKUP(B257,[2]CALCULATION!$B:$B,[2]CALCULATION!$H:$H,"")</f>
        <v>Huawei</v>
      </c>
      <c r="I257" s="34">
        <v>9.230954989969554</v>
      </c>
      <c r="J257" s="34">
        <v>8.990217102841342</v>
      </c>
      <c r="K257" s="34">
        <v>8.9163977136856403</v>
      </c>
      <c r="L257" s="34">
        <v>9.2493786258714223</v>
      </c>
      <c r="M257" s="34">
        <v>8.940671255275614</v>
      </c>
      <c r="N257" s="34">
        <v>9.2457045997380387</v>
      </c>
      <c r="O257" s="34">
        <v>8.5061017369939478</v>
      </c>
      <c r="P257" s="34">
        <v>9.2819633139573039</v>
      </c>
      <c r="Q257" s="34">
        <v>8.9893075138471552</v>
      </c>
      <c r="R257" s="34">
        <v>0.18462873074168246</v>
      </c>
      <c r="S257" s="35">
        <v>0.26310307533822441</v>
      </c>
      <c r="T257" s="35">
        <v>1.6651007467903993</v>
      </c>
      <c r="U257" s="35">
        <v>0.36909694577850827</v>
      </c>
      <c r="V257" s="35" t="s">
        <v>5537</v>
      </c>
      <c r="W257" s="35">
        <v>2.4970358099836489</v>
      </c>
      <c r="X257" s="35">
        <v>3.915459588566145</v>
      </c>
      <c r="Y257" s="35">
        <v>0.63439373574977242</v>
      </c>
      <c r="Z257" s="35">
        <v>0.31972944899595646</v>
      </c>
      <c r="AA257" s="35">
        <v>0</v>
      </c>
      <c r="AB257" s="35">
        <v>2.9673108112243334</v>
      </c>
      <c r="AC257" s="35">
        <v>0</v>
      </c>
      <c r="AD257" s="35">
        <v>0.99616046433983096</v>
      </c>
      <c r="AE257" s="58" t="s">
        <v>5559</v>
      </c>
      <c r="AF257" s="58"/>
      <c r="AG257" s="57" t="str" cm="1">
        <f t="array" ref="AG257">IFERROR(_xlfn.IFS(
AI257="MPR ISSUE","PDH",
AI257="BSS Hardware Issue","BSS",
AI257="Sites strategiques, MLL, Pylone, etc.","ENVTECH",
AI257="AKTIVCO DEFAUT GE &amp; POWER Cabinet","AKTIVCO",
AI257="AKTIVCO Coupure ENEO &amp; Baisse de tension","AKTIVCO GRID ONLY",
AI257="Coupure ENEO &amp; Baisse de tension","IHS GRID ONLY",
AI257="Defaut GE &amp; POWER Cabinet","IHS",
AI257="Sharing","Partners",
AI257="Sites strategiques &amp; DataCenter","SST &amp; DC",
AI257="Exclu","Exclu",
AI257="SAT","SAT",
AI257="SPARE-ISSUE","SPARE-ISSUE",
AI257="Fiber CAmtel","TRANS_FO_CAMTEL",
AI257="Fiber AOF","Fiber AOF",
AI257="Projet OCM (HUAWEI)","TRAVAUX-HUAWEI",
AI257="Projet OCM (NOKIA)","TRAVAUX-NOKIA",
AI257="ACCESS-ISSUE","ACCESS-ISSUE",
AI257="Projet OCM (ZTE, NOKIA, autres projets)","TRAVAUX OCM",
AI257="No root CAuse","No root cause",
AI257="ODU HS","PDH",
AI257="IP &amp; VLAN","PDH",
AI257="Warehouse HUAWEI","SPARE-ISSUE",
AI257="SPARE-HS","SPARE-ISSUE",
AI257="Power Telco","BSS",AI257="no impacts","no impacts"
),"")</f>
        <v>Exclu</v>
      </c>
      <c r="AH257" s="57" t="str" cm="1">
        <f t="array" ref="AH257">IFERROR(_xlfn.IFS(
AI257="MPR ISSUE","TX ISSUE",
AI257="BSS Hardware Issue","RAN ISSUE",
AI257="Sites strategiques, MLL, Pylone, etc.","ENVTECH",
AI257="AKTIVCO DEFAUT GE &amp; POWER Cabinet","POWER ISSUE",
AI257="AKTIVCO Coupure ENEO &amp; Baisse de tension","POWER ISSUE",
AI257="Coupure ENEO &amp; Baisse de tension","POWER ISSUE",
AI257="Defaut GE &amp; POWER Cabinet","POWER ISSUE",
AI257="Sharing","POWER ISSUE",
AI257="Sites strategiques &amp; DataCenter","POWER ISSUE",
AI257="Exclu","Exclu",
AI257="SAT","TX ISSUE",
AI257="SPARE-ISSUE","SPARE-ISSUE",
AI257="Fiber CAmtel","TX ISSUE",
AI257="Fiber AOF","TX ISSUE",
AI257="Projet OCM (HUAWEI)","TRAVAUX-HUAWEI",
AI257="Projet OCM (NOKIA)","TRAVAUX -NOKIA",
AI257="ACCESS-ISSUE","ACCESS-ISSUE",
AI257="Projet OCM (ZTE, NOKIA, autres projets)","TRAVAUX OCM",
AI257="No root CAuse","No root cause",
AI257="ODU HS","TX ISSUE",
AI257="IP &amp; VLAN","TX ISSUE",
AI257="Warehouse HUAWEI","SPARE-ISSUE",
AI257="SPARE-HS","SPARE-ISSUE",
AI257="Power Telco","RAN ISSUE",AI257="no impacts","no impacts"
),"")</f>
        <v>Exclu</v>
      </c>
      <c r="AI257" s="85" t="s">
        <v>5559</v>
      </c>
      <c r="AJ257" s="57" t="str" cm="1">
        <f t="array" ref="AJ257">IFERROR(_xlfn.IFS(
AI257="MPR ISSUE","ACTIVE",
AI257="BSS Hardware Issue","ACTIVE",
AI257="Sites strategiques, MLL, Pylone, etc.","PASSIVE",
AI257="AKTIVCO DEFAUT GE &amp; POWER Cabinet","PASSIVE",
AI257="AKTIVCO Coupure ENEO &amp; Baisse de tension","PASSIVE",
AI257="Coupure ENEO &amp; Baisse de tension","PASSIVE",
AI257="Defaut GE &amp; POWER Cabinet","PASSIVE",
AI257="Sharing","PASSIVE",
AI257="Sites strategiques &amp; DataCenter","PASSIVE",
AI257="Exclu","Exclu",
AI257="SAT","ACTIVE",
AI257="SPARE-ISSUE","SPARE-ISSUE",
AI257="Fiber CAmtel","ACTIVE",
AI257="Fiber AOF","ACTIVE",
AI257="Projet OCM (HUAWEI)","PLANNED WORKS",
AI257="Projet OCM (NOKIA)","PLANNED WORKS",
AI257="ACCESS-ISSUE","ACCESS-ISSUE",
AI257="Projet OCM (ZTE, NOKIA, autres projets)","PLANNED WORKS",
AI257="No root CAuse","No root cause",
AI257="ODU HS","ACTIVE",
AI257="IP &amp; VLAN","ACTIVE",
AI257="Warehouse HUAWEI","SPARE-ISSUE",
AI257="SPARE-HS","SPARE-ISSUE",
AI257="Power Telco","ACTIVE", AI257="no impacts","no impacts"
),"")</f>
        <v>Exclu</v>
      </c>
      <c r="AK257" s="23" t="s">
        <v>5537</v>
      </c>
      <c r="AL257" s="23" t="str">
        <f t="shared" si="12"/>
        <v>OST_342</v>
      </c>
      <c r="AN257" s="9" t="s">
        <v>5537</v>
      </c>
      <c r="AO257" s="23" t="str">
        <f>_xlfn.XLOOKUP(B257,'INCIDENT-05-03-2026'!E:E,'INCIDENT-05-03-2026'!F:F,"")</f>
        <v/>
      </c>
      <c r="AP257" s="7" t="s">
        <v>5537</v>
      </c>
      <c r="AQ257" s="6"/>
      <c r="AR257" s="7"/>
      <c r="AS257" s="3" t="str">
        <f>_xlfn.XLOOKUP(B257,'[3]tt num | region | site id'!$C:$C,'[3]tt num | region | site id'!$Q:$Q,"")</f>
        <v/>
      </c>
      <c r="AT257" s="24" t="str">
        <f>_xlfn.XLOOKUP(B257,'[4]Cells Huawei 03052026 12h'!$B:$B,'[4]Cells Huawei 03052026 12h'!$T:$T,"")</f>
        <v/>
      </c>
      <c r="AU257" s="24" t="str">
        <f>_xlfn.XLOOKUP(B257,'[5]cells down 02052026 8h50'!$B:$B,'[5]cells down 02052026 8h50'!$R:$R,"")</f>
        <v/>
      </c>
      <c r="AV257" s="24" t="str">
        <f>_xlfn.XLOOKUP(B257,'[5]cells down 02052026 13h50'!$B:$B,'[5]cells down 02052026 13h50'!$R:$R,"")</f>
        <v/>
      </c>
      <c r="AW257" s="24" t="str">
        <f>_xlfn.XLOOKUP(B257,'[5]cells down 02052026 13h50'!$B:$B,'[5]cells down 02052026 13h50'!$R:$R,"")</f>
        <v/>
      </c>
      <c r="AX257" s="24" t="str">
        <f>_xlfn.XLOOKUP(B257,'[6]cell downs 03052026 8h40 '!$B:$B,'[6]cell downs 03052026 8h40 '!$R:$R,"")</f>
        <v/>
      </c>
      <c r="AY257" s="24" t="str">
        <f>_xlfn.XLOOKUP(B257,'[7]ALL SITES DOWN'!$D:$D,'[7]ALL SITES DOWN'!$J:$J,"")</f>
        <v/>
      </c>
      <c r="AZ257" s="24" t="str">
        <f>_xlfn.XLOOKUP(B257,'[8]ALL SITES DOWN'!$D:$D,'[8]ALL SITES DOWN'!$J:$J,"")</f>
        <v/>
      </c>
      <c r="BA257" s="9" t="str">
        <f>_xlfn.XLOOKUP(B257,[9]sheet1!$AC:$AC,[9]sheet1!$AF:$AF,"")</f>
        <v/>
      </c>
      <c r="BB257" s="14" t="s">
        <v>5537</v>
      </c>
      <c r="BC257" s="14" t="s">
        <v>5537</v>
      </c>
      <c r="BD257" s="14" t="str">
        <f>_xlfn.XLOOKUP(B257,'[10]cell downs 18042026 17h'!$B:$B,'[10]cell downs 18042026 17h'!$B:$B,"")</f>
        <v/>
      </c>
      <c r="BE257" s="14" t="str">
        <f>_xlfn.XLOOKUP(B257,'[11]Cells Huawei 19042026 15h'!$B:$B,'[11]Cells Huawei 19042026 15h'!$B:$B,"")</f>
        <v>OST_342</v>
      </c>
      <c r="BF257" s="9" t="str">
        <f>_xlfn.XLOOKUP(B257,'[12]cells down 19042026 9H40'!$B:$B,'[12]cells down 19042026 9H40'!$B:$B,"")</f>
        <v/>
      </c>
      <c r="BG257" s="9" t="s">
        <v>5537</v>
      </c>
      <c r="BH257" s="9" t="s">
        <v>12</v>
      </c>
    </row>
    <row r="258" spans="1:60" s="9" customFormat="1" ht="20.55" customHeight="1" x14ac:dyDescent="0.3">
      <c r="A258" s="1" t="s">
        <v>2998</v>
      </c>
      <c r="B258" s="8" t="s">
        <v>2999</v>
      </c>
      <c r="C258" s="3" t="str">
        <f>_xlfn.XLOOKUP(B258,'[1]daily break down'!$D:$D,'[1]daily break down'!$E:$E,"")</f>
        <v>Ngaoundere</v>
      </c>
      <c r="D258" s="1" t="s">
        <v>11</v>
      </c>
      <c r="E258" s="1" t="s">
        <v>12</v>
      </c>
      <c r="F258" s="3" t="s">
        <v>90</v>
      </c>
      <c r="G258" s="1" t="s">
        <v>91</v>
      </c>
      <c r="H258" s="40" t="str">
        <f>_xlfn.XLOOKUP(B258,[2]CALCULATION!$B:$B,[2]CALCULATION!$H:$H,"")</f>
        <v>Huawei</v>
      </c>
      <c r="I258" s="34">
        <v>0</v>
      </c>
      <c r="J258" s="34">
        <v>5.0651622421404368E-3</v>
      </c>
      <c r="K258" s="34">
        <v>0</v>
      </c>
      <c r="L258" s="34">
        <v>0</v>
      </c>
      <c r="M258" s="34">
        <v>0</v>
      </c>
      <c r="N258" s="34">
        <v>0</v>
      </c>
      <c r="O258" s="34">
        <v>0</v>
      </c>
      <c r="P258" s="34">
        <v>0</v>
      </c>
      <c r="Q258" s="34">
        <v>3.7578510014753173E-2</v>
      </c>
      <c r="R258" s="34">
        <v>0</v>
      </c>
      <c r="S258" s="35">
        <v>0</v>
      </c>
      <c r="T258" s="35">
        <v>0</v>
      </c>
      <c r="U258" s="35">
        <v>0</v>
      </c>
      <c r="V258" s="35">
        <v>0</v>
      </c>
      <c r="W258" s="35">
        <v>0</v>
      </c>
      <c r="X258" s="35">
        <v>9.791457996250353E-3</v>
      </c>
      <c r="Y258" s="35">
        <v>0.62392454477746107</v>
      </c>
      <c r="Z258" s="35">
        <v>8.0257852428281603E-4</v>
      </c>
      <c r="AA258" s="35">
        <v>0.76998129563684747</v>
      </c>
      <c r="AB258" s="35">
        <v>0.65499292784016916</v>
      </c>
      <c r="AC258" s="35">
        <v>1.1484469221896085</v>
      </c>
      <c r="AD258" s="35">
        <v>0.92874386830007427</v>
      </c>
      <c r="AE258" s="58" t="s">
        <v>5560</v>
      </c>
      <c r="AF258" s="58"/>
      <c r="AG258" s="57" t="str" cm="1">
        <f t="array" ref="AG258">IFERROR(_xlfn.IFS(
AI258="MPR ISSUE","PDH",
AI258="BSS Hardware Issue","BSS",
AI258="Sites strategiques, MLL, Pylone, etc.","ENVTECH",
AI258="AKTIVCO DEFAUT GE &amp; POWER Cabinet","AKTIVCO",
AI258="AKTIVCO Coupure ENEO &amp; Baisse de tension","AKTIVCO GRID ONLY",
AI258="Coupure ENEO &amp; Baisse de tension","IHS GRID ONLY",
AI258="Defaut GE &amp; POWER Cabinet","IHS",
AI258="Sharing","Partners",
AI258="Sites strategiques &amp; DataCenter","SST &amp; DC",
AI258="Exclu","Exclu",
AI258="SAT","SAT",
AI258="SPARE-ISSUE","SPARE-ISSUE",
AI258="Fiber CAmtel","TRANS_FO_CAMTEL",
AI258="Fiber AOF","Fiber AOF",
AI258="Projet OCM (HUAWEI)","TRAVAUX-HUAWEI",
AI258="Projet OCM (NOKIA)","TRAVAUX-NOKIA",
AI258="ACCESS-ISSUE","ACCESS-ISSUE",
AI258="Projet OCM (ZTE, NOKIA, autres projets)","TRAVAUX OCM",
AI258="No root CAuse","No root cause",
AI258="ODU HS","PDH",
AI258="IP &amp; VLAN","PDH",
AI258="Warehouse HUAWEI","SPARE-ISSUE",
AI258="SPARE-HS","SPARE-ISSUE",
AI258="Power Telco","BSS",AI258="no impacts","no impacts"
),"")</f>
        <v>no impacts</v>
      </c>
      <c r="AH258" s="57" t="str" cm="1">
        <f t="array" ref="AH258">IFERROR(_xlfn.IFS(
AI258="MPR ISSUE","TX ISSUE",
AI258="BSS Hardware Issue","RAN ISSUE",
AI258="Sites strategiques, MLL, Pylone, etc.","ENVTECH",
AI258="AKTIVCO DEFAUT GE &amp; POWER Cabinet","POWER ISSUE",
AI258="AKTIVCO Coupure ENEO &amp; Baisse de tension","POWER ISSUE",
AI258="Coupure ENEO &amp; Baisse de tension","POWER ISSUE",
AI258="Defaut GE &amp; POWER Cabinet","POWER ISSUE",
AI258="Sharing","POWER ISSUE",
AI258="Sites strategiques &amp; DataCenter","POWER ISSUE",
AI258="Exclu","Exclu",
AI258="SAT","TX ISSUE",
AI258="SPARE-ISSUE","SPARE-ISSUE",
AI258="Fiber CAmtel","TX ISSUE",
AI258="Fiber AOF","TX ISSUE",
AI258="Projet OCM (HUAWEI)","TRAVAUX-HUAWEI",
AI258="Projet OCM (NOKIA)","TRAVAUX -NOKIA",
AI258="ACCESS-ISSUE","ACCESS-ISSUE",
AI258="Projet OCM (ZTE, NOKIA, autres projets)","TRAVAUX OCM",
AI258="No root CAuse","No root cause",
AI258="ODU HS","TX ISSUE",
AI258="IP &amp; VLAN","TX ISSUE",
AI258="Warehouse HUAWEI","SPARE-ISSUE",
AI258="SPARE-HS","SPARE-ISSUE",
AI258="Power Telco","RAN ISSUE",AI258="no impacts","no impacts"
),"")</f>
        <v>no impacts</v>
      </c>
      <c r="AI258" s="85" t="s">
        <v>5998</v>
      </c>
      <c r="AJ258" s="57" t="str" cm="1">
        <f t="array" ref="AJ258">IFERROR(_xlfn.IFS(
AI258="MPR ISSUE","ACTIVE",
AI258="BSS Hardware Issue","ACTIVE",
AI258="Sites strategiques, MLL, Pylone, etc.","PASSIVE",
AI258="AKTIVCO DEFAUT GE &amp; POWER Cabinet","PASSIVE",
AI258="AKTIVCO Coupure ENEO &amp; Baisse de tension","PASSIVE",
AI258="Coupure ENEO &amp; Baisse de tension","PASSIVE",
AI258="Defaut GE &amp; POWER Cabinet","PASSIVE",
AI258="Sharing","PASSIVE",
AI258="Sites strategiques &amp; DataCenter","PASSIVE",
AI258="Exclu","Exclu",
AI258="SAT","ACTIVE",
AI258="SPARE-ISSUE","SPARE-ISSUE",
AI258="Fiber CAmtel","ACTIVE",
AI258="Fiber AOF","ACTIVE",
AI258="Projet OCM (HUAWEI)","PLANNED WORKS",
AI258="Projet OCM (NOKIA)","PLANNED WORKS",
AI258="ACCESS-ISSUE","ACCESS-ISSUE",
AI258="Projet OCM (ZTE, NOKIA, autres projets)","PLANNED WORKS",
AI258="No root CAuse","No root cause",
AI258="ODU HS","ACTIVE",
AI258="IP &amp; VLAN","ACTIVE",
AI258="Warehouse HUAWEI","SPARE-ISSUE",
AI258="SPARE-HS","SPARE-ISSUE",
AI258="Power Telco","ACTIVE", AI258="no impacts","no impacts"
),"")</f>
        <v>no impacts</v>
      </c>
      <c r="AK258" s="23" t="s">
        <v>5537</v>
      </c>
      <c r="AL258" s="23" t="str">
        <f t="shared" si="12"/>
        <v>ADM_069</v>
      </c>
      <c r="AN258" s="9" t="s">
        <v>5537</v>
      </c>
      <c r="AO258" s="23" t="str">
        <f>_xlfn.XLOOKUP(B258,'INCIDENT-05-03-2026'!E:E,'INCIDENT-05-03-2026'!F:F,"")</f>
        <v/>
      </c>
      <c r="AP258" s="7" t="s">
        <v>5537</v>
      </c>
      <c r="AQ258" s="6"/>
      <c r="AR258" s="7"/>
      <c r="AS258" s="3" t="str">
        <f>_xlfn.XLOOKUP(B258,'[3]tt num | region | site id'!$C:$C,'[3]tt num | region | site id'!$Q:$Q,"")</f>
        <v/>
      </c>
      <c r="AT258" s="24" t="str">
        <f>_xlfn.XLOOKUP(B258,'[4]Cells Huawei 03052026 12h'!$B:$B,'[4]Cells Huawei 03052026 12h'!$T:$T,"")</f>
        <v/>
      </c>
      <c r="AU258" s="24" t="str">
        <f>_xlfn.XLOOKUP(B258,'[5]cells down 02052026 8h50'!$B:$B,'[5]cells down 02052026 8h50'!$R:$R,"")</f>
        <v/>
      </c>
      <c r="AV258" s="24" t="str">
        <f>_xlfn.XLOOKUP(B258,'[5]cells down 02052026 13h50'!$B:$B,'[5]cells down 02052026 13h50'!$R:$R,"")</f>
        <v/>
      </c>
      <c r="AW258" s="24" t="str">
        <f>_xlfn.XLOOKUP(B258,'[5]cells down 02052026 13h50'!$B:$B,'[5]cells down 02052026 13h50'!$R:$R,"")</f>
        <v/>
      </c>
      <c r="AX258" s="24" t="str">
        <f>_xlfn.XLOOKUP(B258,'[6]cell downs 03052026 8h40 '!$B:$B,'[6]cell downs 03052026 8h40 '!$R:$R,"")</f>
        <v/>
      </c>
      <c r="AY258" s="24" t="str">
        <f>_xlfn.XLOOKUP(B258,'[7]ALL SITES DOWN'!$D:$D,'[7]ALL SITES DOWN'!$J:$J,"")</f>
        <v/>
      </c>
      <c r="AZ258" s="24" t="str">
        <f>_xlfn.XLOOKUP(B258,'[8]ALL SITES DOWN'!$D:$D,'[8]ALL SITES DOWN'!$J:$J,"")</f>
        <v/>
      </c>
      <c r="BA258" s="9" t="str">
        <f>_xlfn.XLOOKUP(B258,[9]sheet1!$AC:$AC,[9]sheet1!$AF:$AF,"")</f>
        <v/>
      </c>
      <c r="BB258" s="14" t="s">
        <v>5537</v>
      </c>
      <c r="BC258" s="14" t="s">
        <v>5537</v>
      </c>
      <c r="BD258" s="14" t="str">
        <f>_xlfn.XLOOKUP(B258,'[10]cell downs 18042026 17h'!$B:$B,'[10]cell downs 18042026 17h'!$B:$B,"")</f>
        <v/>
      </c>
      <c r="BE258" s="14" t="str">
        <f>_xlfn.XLOOKUP(B258,'[11]Cells Huawei 19042026 15h'!$B:$B,'[11]Cells Huawei 19042026 15h'!$B:$B,"")</f>
        <v/>
      </c>
      <c r="BF258" s="9" t="str">
        <f>_xlfn.XLOOKUP(B258,'[12]cells down 19042026 9H40'!$B:$B,'[12]cells down 19042026 9H40'!$B:$B,"")</f>
        <v/>
      </c>
      <c r="BG258" s="9" t="s">
        <v>2999</v>
      </c>
      <c r="BH258" s="9" t="s">
        <v>66</v>
      </c>
    </row>
    <row r="259" spans="1:60" s="9" customFormat="1" x14ac:dyDescent="0.3">
      <c r="A259" s="1" t="s">
        <v>2994</v>
      </c>
      <c r="B259" s="8" t="s">
        <v>2995</v>
      </c>
      <c r="C259" s="3" t="str">
        <f>_xlfn.XLOOKUP(B259,'[1]daily break down'!$D:$D,'[1]daily break down'!$E:$E,"")</f>
        <v>Ngaoundere</v>
      </c>
      <c r="D259" s="1" t="s">
        <v>11</v>
      </c>
      <c r="E259" s="1" t="s">
        <v>12</v>
      </c>
      <c r="F259" s="3" t="s">
        <v>90</v>
      </c>
      <c r="G259" s="1" t="s">
        <v>91</v>
      </c>
      <c r="H259" s="40" t="str">
        <f>_xlfn.XLOOKUP(B259,[2]CALCULATION!$B:$B,[2]CALCULATION!$H:$H,"")</f>
        <v>Huawei</v>
      </c>
      <c r="I259" s="34">
        <v>0</v>
      </c>
      <c r="J259" s="34">
        <v>4.0128926214140796E-3</v>
      </c>
      <c r="K259" s="34">
        <v>0</v>
      </c>
      <c r="L259" s="34">
        <v>0</v>
      </c>
      <c r="M259" s="34">
        <v>0</v>
      </c>
      <c r="N259" s="34">
        <v>0</v>
      </c>
      <c r="O259" s="34">
        <v>0</v>
      </c>
      <c r="P259" s="34">
        <v>0</v>
      </c>
      <c r="Q259" s="34">
        <v>2.823292897643772E-2</v>
      </c>
      <c r="R259" s="34">
        <v>0</v>
      </c>
      <c r="S259" s="35">
        <v>0</v>
      </c>
      <c r="T259" s="35">
        <v>0</v>
      </c>
      <c r="U259" s="35">
        <v>0</v>
      </c>
      <c r="V259" s="35">
        <v>0</v>
      </c>
      <c r="W259" s="35">
        <v>0</v>
      </c>
      <c r="X259" s="35">
        <v>9.6309422913937893E-3</v>
      </c>
      <c r="Y259" s="35">
        <v>0.62016134325249062</v>
      </c>
      <c r="Z259" s="35">
        <v>2.675261747609386E-4</v>
      </c>
      <c r="AA259" s="35">
        <v>0.77185472944618294</v>
      </c>
      <c r="AB259" s="35">
        <v>0.65270850121212742</v>
      </c>
      <c r="AC259" s="35">
        <v>1.1368188116016256</v>
      </c>
      <c r="AD259" s="35">
        <v>0.92218055947927269</v>
      </c>
      <c r="AE259" s="58" t="s">
        <v>5560</v>
      </c>
      <c r="AF259" s="58"/>
      <c r="AG259" s="57" t="str" cm="1">
        <f t="array" ref="AG259">IFERROR(_xlfn.IFS(
AI259="MPR ISSUE","PDH",
AI259="BSS Hardware Issue","BSS",
AI259="Sites strategiques, MLL, Pylone, etc.","ENVTECH",
AI259="AKTIVCO DEFAUT GE &amp; POWER Cabinet","AKTIVCO",
AI259="AKTIVCO Coupure ENEO &amp; Baisse de tension","AKTIVCO GRID ONLY",
AI259="Coupure ENEO &amp; Baisse de tension","IHS GRID ONLY",
AI259="Defaut GE &amp; POWER Cabinet","IHS",
AI259="Sharing","Partners",
AI259="Sites strategiques &amp; DataCenter","SST &amp; DC",
AI259="Exclu","Exclu",
AI259="SAT","SAT",
AI259="SPARE-ISSUE","SPARE-ISSUE",
AI259="Fiber CAmtel","TRANS_FO_CAMTEL",
AI259="Fiber AOF","Fiber AOF",
AI259="Projet OCM (HUAWEI)","TRAVAUX-HUAWEI",
AI259="Projet OCM (NOKIA)","TRAVAUX-NOKIA",
AI259="ACCESS-ISSUE","ACCESS-ISSUE",
AI259="Projet OCM (ZTE, NOKIA, autres projets)","TRAVAUX OCM",
AI259="No root CAuse","No root cause",
AI259="ODU HS","PDH",
AI259="IP &amp; VLAN","PDH",
AI259="Warehouse HUAWEI","SPARE-ISSUE",
AI259="SPARE-HS","SPARE-ISSUE",
AI259="Power Telco","BSS",AI259="no impacts","no impacts"
),"")</f>
        <v>no impacts</v>
      </c>
      <c r="AH259" s="57" t="str" cm="1">
        <f t="array" ref="AH259">IFERROR(_xlfn.IFS(
AI259="MPR ISSUE","TX ISSUE",
AI259="BSS Hardware Issue","RAN ISSUE",
AI259="Sites strategiques, MLL, Pylone, etc.","ENVTECH",
AI259="AKTIVCO DEFAUT GE &amp; POWER Cabinet","POWER ISSUE",
AI259="AKTIVCO Coupure ENEO &amp; Baisse de tension","POWER ISSUE",
AI259="Coupure ENEO &amp; Baisse de tension","POWER ISSUE",
AI259="Defaut GE &amp; POWER Cabinet","POWER ISSUE",
AI259="Sharing","POWER ISSUE",
AI259="Sites strategiques &amp; DataCenter","POWER ISSUE",
AI259="Exclu","Exclu",
AI259="SAT","TX ISSUE",
AI259="SPARE-ISSUE","SPARE-ISSUE",
AI259="Fiber CAmtel","TX ISSUE",
AI259="Fiber AOF","TX ISSUE",
AI259="Projet OCM (HUAWEI)","TRAVAUX-HUAWEI",
AI259="Projet OCM (NOKIA)","TRAVAUX -NOKIA",
AI259="ACCESS-ISSUE","ACCESS-ISSUE",
AI259="Projet OCM (ZTE, NOKIA, autres projets)","TRAVAUX OCM",
AI259="No root CAuse","No root cause",
AI259="ODU HS","TX ISSUE",
AI259="IP &amp; VLAN","TX ISSUE",
AI259="Warehouse HUAWEI","SPARE-ISSUE",
AI259="SPARE-HS","SPARE-ISSUE",
AI259="Power Telco","RAN ISSUE",AI259="no impacts","no impacts"
),"")</f>
        <v>no impacts</v>
      </c>
      <c r="AI259" s="85" t="s">
        <v>5998</v>
      </c>
      <c r="AJ259" s="57" t="str" cm="1">
        <f t="array" ref="AJ259">IFERROR(_xlfn.IFS(
AI259="MPR ISSUE","ACTIVE",
AI259="BSS Hardware Issue","ACTIVE",
AI259="Sites strategiques, MLL, Pylone, etc.","PASSIVE",
AI259="AKTIVCO DEFAUT GE &amp; POWER Cabinet","PASSIVE",
AI259="AKTIVCO Coupure ENEO &amp; Baisse de tension","PASSIVE",
AI259="Coupure ENEO &amp; Baisse de tension","PASSIVE",
AI259="Defaut GE &amp; POWER Cabinet","PASSIVE",
AI259="Sharing","PASSIVE",
AI259="Sites strategiques &amp; DataCenter","PASSIVE",
AI259="Exclu","Exclu",
AI259="SAT","ACTIVE",
AI259="SPARE-ISSUE","SPARE-ISSUE",
AI259="Fiber CAmtel","ACTIVE",
AI259="Fiber AOF","ACTIVE",
AI259="Projet OCM (HUAWEI)","PLANNED WORKS",
AI259="Projet OCM (NOKIA)","PLANNED WORKS",
AI259="ACCESS-ISSUE","ACCESS-ISSUE",
AI259="Projet OCM (ZTE, NOKIA, autres projets)","PLANNED WORKS",
AI259="No root CAuse","No root cause",
AI259="ODU HS","ACTIVE",
AI259="IP &amp; VLAN","ACTIVE",
AI259="Warehouse HUAWEI","SPARE-ISSUE",
AI259="SPARE-HS","SPARE-ISSUE",
AI259="Power Telco","ACTIVE", AI259="no impacts","no impacts"
),"")</f>
        <v>no impacts</v>
      </c>
      <c r="AK259" s="23" t="s">
        <v>5537</v>
      </c>
      <c r="AL259" s="23" t="str">
        <f t="shared" si="12"/>
        <v>ADM_076</v>
      </c>
      <c r="AN259" s="9" t="s">
        <v>5537</v>
      </c>
      <c r="AO259" s="23" t="str">
        <f>_xlfn.XLOOKUP(B259,'INCIDENT-05-03-2026'!E:E,'INCIDENT-05-03-2026'!F:F,"")</f>
        <v/>
      </c>
      <c r="AP259" s="7" t="s">
        <v>5537</v>
      </c>
      <c r="AQ259" s="6"/>
      <c r="AR259" s="7"/>
      <c r="AS259" s="3" t="str">
        <f>_xlfn.XLOOKUP(B259,'[3]tt num | region | site id'!$C:$C,'[3]tt num | region | site id'!$Q:$Q,"")</f>
        <v/>
      </c>
      <c r="AT259" s="24" t="str">
        <f>_xlfn.XLOOKUP(B259,'[4]Cells Huawei 03052026 12h'!$B:$B,'[4]Cells Huawei 03052026 12h'!$T:$T,"")</f>
        <v/>
      </c>
      <c r="AU259" s="24" t="str">
        <f>_xlfn.XLOOKUP(B259,'[5]cells down 02052026 8h50'!$B:$B,'[5]cells down 02052026 8h50'!$R:$R,"")</f>
        <v/>
      </c>
      <c r="AV259" s="24" t="str">
        <f>_xlfn.XLOOKUP(B259,'[5]cells down 02052026 13h50'!$B:$B,'[5]cells down 02052026 13h50'!$R:$R,"")</f>
        <v/>
      </c>
      <c r="AW259" s="24" t="str">
        <f>_xlfn.XLOOKUP(B259,'[5]cells down 02052026 13h50'!$B:$B,'[5]cells down 02052026 13h50'!$R:$R,"")</f>
        <v/>
      </c>
      <c r="AX259" s="24" t="str">
        <f>_xlfn.XLOOKUP(B259,'[6]cell downs 03052026 8h40 '!$B:$B,'[6]cell downs 03052026 8h40 '!$R:$R,"")</f>
        <v/>
      </c>
      <c r="AY259" s="24" t="str">
        <f>_xlfn.XLOOKUP(B259,'[7]ALL SITES DOWN'!$D:$D,'[7]ALL SITES DOWN'!$J:$J,"")</f>
        <v/>
      </c>
      <c r="AZ259" s="24" t="str">
        <f>_xlfn.XLOOKUP(B259,'[8]ALL SITES DOWN'!$D:$D,'[8]ALL SITES DOWN'!$J:$J,"")</f>
        <v/>
      </c>
      <c r="BA259" s="9" t="str">
        <f>_xlfn.XLOOKUP(B259,[9]sheet1!$AC:$AC,[9]sheet1!$AF:$AF,"")</f>
        <v/>
      </c>
      <c r="BB259" s="14" t="s">
        <v>5537</v>
      </c>
      <c r="BC259" s="14" t="s">
        <v>5537</v>
      </c>
      <c r="BD259" s="14" t="str">
        <f>_xlfn.XLOOKUP(B259,'[10]cell downs 18042026 17h'!$B:$B,'[10]cell downs 18042026 17h'!$B:$B,"")</f>
        <v/>
      </c>
      <c r="BE259" s="14" t="str">
        <f>_xlfn.XLOOKUP(B259,'[11]Cells Huawei 19042026 15h'!$B:$B,'[11]Cells Huawei 19042026 15h'!$B:$B,"")</f>
        <v/>
      </c>
      <c r="BF259" s="9" t="str">
        <f>_xlfn.XLOOKUP(B259,'[12]cells down 19042026 9H40'!$B:$B,'[12]cells down 19042026 9H40'!$B:$B,"")</f>
        <v/>
      </c>
      <c r="BG259" s="9" t="s">
        <v>2995</v>
      </c>
      <c r="BH259" s="9" t="s">
        <v>5521</v>
      </c>
    </row>
    <row r="260" spans="1:60" s="9" customFormat="1" x14ac:dyDescent="0.3">
      <c r="A260" s="1" t="s">
        <v>2961</v>
      </c>
      <c r="B260" s="8" t="s">
        <v>2962</v>
      </c>
      <c r="C260" s="3" t="str">
        <f>_xlfn.XLOOKUP(B260,'[1]daily break down'!$D:$D,'[1]daily break down'!$E:$E,"")</f>
        <v>Ngaoundere</v>
      </c>
      <c r="D260" s="1" t="s">
        <v>11</v>
      </c>
      <c r="E260" s="1" t="s">
        <v>12</v>
      </c>
      <c r="F260" s="3" t="s">
        <v>90</v>
      </c>
      <c r="G260" s="1" t="s">
        <v>91</v>
      </c>
      <c r="H260" s="40" t="str">
        <f>_xlfn.XLOOKUP(B260,[2]CALCULATION!$B:$B,[2]CALCULATION!$H:$H,"")</f>
        <v>Huawei</v>
      </c>
      <c r="I260" s="34">
        <v>1.4398615427200063</v>
      </c>
      <c r="J260" s="34">
        <v>0.9918443753870213</v>
      </c>
      <c r="K260" s="34">
        <v>1.1598508131368905</v>
      </c>
      <c r="L260" s="34">
        <v>0</v>
      </c>
      <c r="M260" s="34">
        <v>0.66828038455282468</v>
      </c>
      <c r="N260" s="34">
        <v>0.19832607088944246</v>
      </c>
      <c r="O260" s="34">
        <v>0</v>
      </c>
      <c r="P260" s="34">
        <v>0.18593069145885235</v>
      </c>
      <c r="Q260" s="34">
        <v>0.47157730579026519</v>
      </c>
      <c r="R260" s="34">
        <v>0.25463141313746135</v>
      </c>
      <c r="S260" s="35">
        <v>1.115673324144701</v>
      </c>
      <c r="T260" s="35">
        <v>0.43510457063119051</v>
      </c>
      <c r="U260" s="35">
        <v>0</v>
      </c>
      <c r="V260" s="35">
        <v>0</v>
      </c>
      <c r="W260" s="35">
        <v>0.43510457063119051</v>
      </c>
      <c r="X260" s="35">
        <v>0</v>
      </c>
      <c r="Y260" s="35">
        <v>1.1461534729891307</v>
      </c>
      <c r="Z260" s="35">
        <v>0</v>
      </c>
      <c r="AA260" s="35">
        <v>0.80807444976000065</v>
      </c>
      <c r="AB260" s="35">
        <v>1.052005025313572</v>
      </c>
      <c r="AC260" s="35">
        <v>0.85877016724779875</v>
      </c>
      <c r="AD260" s="35">
        <v>0.91640199410443657</v>
      </c>
      <c r="AE260" s="58" t="s">
        <v>5560</v>
      </c>
      <c r="AF260" s="58"/>
      <c r="AG260" s="57" t="str" cm="1">
        <f t="array" ref="AG260">IFERROR(_xlfn.IFS(
AI260="MPR ISSUE","PDH",
AI260="BSS Hardware Issue","BSS",
AI260="Sites strategiques, MLL, Pylone, etc.","ENVTECH",
AI260="AKTIVCO DEFAUT GE &amp; POWER Cabinet","AKTIVCO",
AI260="AKTIVCO Coupure ENEO &amp; Baisse de tension","AKTIVCO GRID ONLY",
AI260="Coupure ENEO &amp; Baisse de tension","IHS GRID ONLY",
AI260="Defaut GE &amp; POWER Cabinet","IHS",
AI260="Sharing","Partners",
AI260="Sites strategiques &amp; DataCenter","SST &amp; DC",
AI260="Exclu","Exclu",
AI260="SAT","SAT",
AI260="SPARE-ISSUE","SPARE-ISSUE",
AI260="Fiber CAmtel","TRANS_FO_CAMTEL",
AI260="Fiber AOF","Fiber AOF",
AI260="Projet OCM (HUAWEI)","TRAVAUX-HUAWEI",
AI260="Projet OCM (NOKIA)","TRAVAUX-NOKIA",
AI260="ACCESS-ISSUE","ACCESS-ISSUE",
AI260="Projet OCM (ZTE, NOKIA, autres projets)","TRAVAUX OCM",
AI260="No root CAuse","No root cause",
AI260="ODU HS","PDH",
AI260="IP &amp; VLAN","PDH",
AI260="Warehouse HUAWEI","SPARE-ISSUE",
AI260="SPARE-HS","SPARE-ISSUE",
AI260="Power Telco","BSS",AI260="no impacts","no impacts"
),"")</f>
        <v>no impacts</v>
      </c>
      <c r="AH260" s="57" t="str" cm="1">
        <f t="array" ref="AH260">IFERROR(_xlfn.IFS(
AI260="MPR ISSUE","TX ISSUE",
AI260="BSS Hardware Issue","RAN ISSUE",
AI260="Sites strategiques, MLL, Pylone, etc.","ENVTECH",
AI260="AKTIVCO DEFAUT GE &amp; POWER Cabinet","POWER ISSUE",
AI260="AKTIVCO Coupure ENEO &amp; Baisse de tension","POWER ISSUE",
AI260="Coupure ENEO &amp; Baisse de tension","POWER ISSUE",
AI260="Defaut GE &amp; POWER Cabinet","POWER ISSUE",
AI260="Sharing","POWER ISSUE",
AI260="Sites strategiques &amp; DataCenter","POWER ISSUE",
AI260="Exclu","Exclu",
AI260="SAT","TX ISSUE",
AI260="SPARE-ISSUE","SPARE-ISSUE",
AI260="Fiber CAmtel","TX ISSUE",
AI260="Fiber AOF","TX ISSUE",
AI260="Projet OCM (HUAWEI)","TRAVAUX-HUAWEI",
AI260="Projet OCM (NOKIA)","TRAVAUX -NOKIA",
AI260="ACCESS-ISSUE","ACCESS-ISSUE",
AI260="Projet OCM (ZTE, NOKIA, autres projets)","TRAVAUX OCM",
AI260="No root CAuse","No root cause",
AI260="ODU HS","TX ISSUE",
AI260="IP &amp; VLAN","TX ISSUE",
AI260="Warehouse HUAWEI","SPARE-ISSUE",
AI260="SPARE-HS","SPARE-ISSUE",
AI260="Power Telco","RAN ISSUE",AI260="no impacts","no impacts"
),"")</f>
        <v>no impacts</v>
      </c>
      <c r="AI260" s="85" t="s">
        <v>5998</v>
      </c>
      <c r="AJ260" s="57" t="str" cm="1">
        <f t="array" ref="AJ260">IFERROR(_xlfn.IFS(
AI260="MPR ISSUE","ACTIVE",
AI260="BSS Hardware Issue","ACTIVE",
AI260="Sites strategiques, MLL, Pylone, etc.","PASSIVE",
AI260="AKTIVCO DEFAUT GE &amp; POWER Cabinet","PASSIVE",
AI260="AKTIVCO Coupure ENEO &amp; Baisse de tension","PASSIVE",
AI260="Coupure ENEO &amp; Baisse de tension","PASSIVE",
AI260="Defaut GE &amp; POWER Cabinet","PASSIVE",
AI260="Sharing","PASSIVE",
AI260="Sites strategiques &amp; DataCenter","PASSIVE",
AI260="Exclu","Exclu",
AI260="SAT","ACTIVE",
AI260="SPARE-ISSUE","SPARE-ISSUE",
AI260="Fiber CAmtel","ACTIVE",
AI260="Fiber AOF","ACTIVE",
AI260="Projet OCM (HUAWEI)","PLANNED WORKS",
AI260="Projet OCM (NOKIA)","PLANNED WORKS",
AI260="ACCESS-ISSUE","ACCESS-ISSUE",
AI260="Projet OCM (ZTE, NOKIA, autres projets)","PLANNED WORKS",
AI260="No root CAuse","No root cause",
AI260="ODU HS","ACTIVE",
AI260="IP &amp; VLAN","ACTIVE",
AI260="Warehouse HUAWEI","SPARE-ISSUE",
AI260="SPARE-HS","SPARE-ISSUE",
AI260="Power Telco","ACTIVE", AI260="no impacts","no impacts"
),"")</f>
        <v>no impacts</v>
      </c>
      <c r="AK260" s="23" t="s">
        <v>5537</v>
      </c>
      <c r="AL260" s="23" t="str">
        <f t="shared" si="12"/>
        <v>ADM_077</v>
      </c>
      <c r="AN260" s="9" t="s">
        <v>5537</v>
      </c>
      <c r="AO260" s="23" t="str">
        <f>_xlfn.XLOOKUP(B260,'INCIDENT-05-03-2026'!E:E,'INCIDENT-05-03-2026'!F:F,"")</f>
        <v/>
      </c>
      <c r="AP260" s="7" t="s">
        <v>5537</v>
      </c>
      <c r="AQ260" s="6"/>
      <c r="AR260" s="7"/>
      <c r="AS260" s="3" t="str">
        <f>_xlfn.XLOOKUP(B260,'[3]tt num | region | site id'!$C:$C,'[3]tt num | region | site id'!$Q:$Q,"")</f>
        <v/>
      </c>
      <c r="AT260" s="24" t="str">
        <f>_xlfn.XLOOKUP(B260,'[4]Cells Huawei 03052026 12h'!$B:$B,'[4]Cells Huawei 03052026 12h'!$T:$T,"")</f>
        <v/>
      </c>
      <c r="AU260" s="24" t="str">
        <f>_xlfn.XLOOKUP(B260,'[5]cells down 02052026 8h50'!$B:$B,'[5]cells down 02052026 8h50'!$R:$R,"")</f>
        <v/>
      </c>
      <c r="AV260" s="24" t="str">
        <f>_xlfn.XLOOKUP(B260,'[5]cells down 02052026 13h50'!$B:$B,'[5]cells down 02052026 13h50'!$R:$R,"")</f>
        <v/>
      </c>
      <c r="AW260" s="24" t="str">
        <f>_xlfn.XLOOKUP(B260,'[5]cells down 02052026 13h50'!$B:$B,'[5]cells down 02052026 13h50'!$R:$R,"")</f>
        <v/>
      </c>
      <c r="AX260" s="24" t="str">
        <f>_xlfn.XLOOKUP(B260,'[6]cell downs 03052026 8h40 '!$B:$B,'[6]cell downs 03052026 8h40 '!$R:$R,"")</f>
        <v/>
      </c>
      <c r="AY260" s="24" t="str">
        <f>_xlfn.XLOOKUP(B260,'[7]ALL SITES DOWN'!$D:$D,'[7]ALL SITES DOWN'!$J:$J,"")</f>
        <v/>
      </c>
      <c r="AZ260" s="24" t="str">
        <f>_xlfn.XLOOKUP(B260,'[8]ALL SITES DOWN'!$D:$D,'[8]ALL SITES DOWN'!$J:$J,"")</f>
        <v/>
      </c>
      <c r="BA260" s="9" t="str">
        <f>_xlfn.XLOOKUP(B260,[9]sheet1!$AC:$AC,[9]sheet1!$AF:$AF,"")</f>
        <v/>
      </c>
      <c r="BB260" s="14" t="s">
        <v>5537</v>
      </c>
      <c r="BC260" s="14" t="s">
        <v>5537</v>
      </c>
      <c r="BD260" s="14" t="str">
        <f>_xlfn.XLOOKUP(B260,'[10]cell downs 18042026 17h'!$B:$B,'[10]cell downs 18042026 17h'!$B:$B,"")</f>
        <v/>
      </c>
      <c r="BE260" s="14" t="str">
        <f>_xlfn.XLOOKUP(B260,'[11]Cells Huawei 19042026 15h'!$B:$B,'[11]Cells Huawei 19042026 15h'!$B:$B,"")</f>
        <v/>
      </c>
      <c r="BF260" s="9" t="str">
        <f>_xlfn.XLOOKUP(B260,'[12]cells down 19042026 9H40'!$B:$B,'[12]cells down 19042026 9H40'!$B:$B,"")</f>
        <v/>
      </c>
      <c r="BG260" s="9" t="s">
        <v>2962</v>
      </c>
      <c r="BH260" s="9" t="s">
        <v>5537</v>
      </c>
    </row>
    <row r="261" spans="1:60" s="9" customFormat="1" x14ac:dyDescent="0.3">
      <c r="A261" s="1" t="s">
        <v>338</v>
      </c>
      <c r="B261" s="8" t="s">
        <v>339</v>
      </c>
      <c r="C261" s="3" t="str">
        <f>_xlfn.XLOOKUP(B261,'[1]daily break down'!$D:$D,'[1]daily break down'!$E:$E,"")</f>
        <v>Douala</v>
      </c>
      <c r="D261" s="1" t="s">
        <v>21</v>
      </c>
      <c r="E261" s="1" t="s">
        <v>125</v>
      </c>
      <c r="F261" s="3" t="s">
        <v>31</v>
      </c>
      <c r="G261" s="1" t="s">
        <v>32</v>
      </c>
      <c r="H261" s="42" t="str">
        <f>_xlfn.XLOOKUP(B261,[2]CALCULATION!$B:$B,[2]CALCULATION!$H:$H,"")</f>
        <v>ZTE</v>
      </c>
      <c r="I261" s="34">
        <v>0</v>
      </c>
      <c r="J261" s="34">
        <v>0</v>
      </c>
      <c r="K261" s="34">
        <v>23.879529039787919</v>
      </c>
      <c r="L261" s="34">
        <v>0</v>
      </c>
      <c r="M261" s="34">
        <v>0</v>
      </c>
      <c r="N261" s="34">
        <v>18.159979939103906</v>
      </c>
      <c r="O261" s="34">
        <v>8.5214755745035422</v>
      </c>
      <c r="P261" s="34">
        <v>0</v>
      </c>
      <c r="Q261" s="34">
        <v>0</v>
      </c>
      <c r="R261" s="34">
        <v>0</v>
      </c>
      <c r="S261" s="35">
        <v>7.3877709861799543</v>
      </c>
      <c r="T261" s="35">
        <v>4.0830379844363982</v>
      </c>
      <c r="U261" s="35">
        <v>0</v>
      </c>
      <c r="V261" s="35">
        <v>0</v>
      </c>
      <c r="W261" s="35">
        <v>4.0830379844363982</v>
      </c>
      <c r="X261" s="35">
        <v>0</v>
      </c>
      <c r="Y261" s="35">
        <v>0</v>
      </c>
      <c r="Z261" s="35">
        <v>0</v>
      </c>
      <c r="AA261" s="35">
        <v>0.51519429756723378</v>
      </c>
      <c r="AB261" s="35">
        <v>0.56505027013610509</v>
      </c>
      <c r="AC261" s="35">
        <v>1.239180385101136</v>
      </c>
      <c r="AD261" s="35">
        <v>0.90948198371728772</v>
      </c>
      <c r="AE261" s="58" t="s">
        <v>5560</v>
      </c>
      <c r="AF261" s="58"/>
      <c r="AG261" s="57" t="str" cm="1">
        <f t="array" ref="AG261">IFERROR(_xlfn.IFS(
AI261="MPR ISSUE","PDH",
AI261="BSS Hardware Issue","BSS",
AI261="Sites strategiques, MLL, Pylone, etc.","ENVTECH",
AI261="AKTIVCO DEFAUT GE &amp; POWER Cabinet","AKTIVCO",
AI261="AKTIVCO Coupure ENEO &amp; Baisse de tension","AKTIVCO GRID ONLY",
AI261="Coupure ENEO &amp; Baisse de tension","IHS GRID ONLY",
AI261="Defaut GE &amp; POWER Cabinet","IHS",
AI261="Sharing","Partners",
AI261="Sites strategiques &amp; DataCenter","SST &amp; DC",
AI261="Exclu","Exclu",
AI261="SAT","SAT",
AI261="SPARE-ISSUE","SPARE-ISSUE",
AI261="Fiber CAmtel","TRANS_FO_CAMTEL",
AI261="Fiber AOF","Fiber AOF",
AI261="Projet OCM (HUAWEI)","TRAVAUX-HUAWEI",
AI261="Projet OCM (NOKIA)","TRAVAUX-NOKIA",
AI261="ACCESS-ISSUE","ACCESS-ISSUE",
AI261="Projet OCM (ZTE, NOKIA, autres projets)","TRAVAUX OCM",
AI261="No root CAuse","No root cause",
AI261="ODU HS","PDH",
AI261="IP &amp; VLAN","PDH",
AI261="Warehouse HUAWEI","SPARE-ISSUE",
AI261="SPARE-HS","SPARE-ISSUE",
AI261="Power Telco","BSS",AI261="no impacts","no impacts"
),"")</f>
        <v>AKTIVCO</v>
      </c>
      <c r="AH261" s="57" t="str" cm="1">
        <f t="array" ref="AH261">IFERROR(_xlfn.IFS(
AI261="MPR ISSUE","TX ISSUE",
AI261="BSS Hardware Issue","RAN ISSUE",
AI261="Sites strategiques, MLL, Pylone, etc.","ENVTECH",
AI261="AKTIVCO DEFAUT GE &amp; POWER Cabinet","POWER ISSUE",
AI261="AKTIVCO Coupure ENEO &amp; Baisse de tension","POWER ISSUE",
AI261="Coupure ENEO &amp; Baisse de tension","POWER ISSUE",
AI261="Defaut GE &amp; POWER Cabinet","POWER ISSUE",
AI261="Sharing","POWER ISSUE",
AI261="Sites strategiques &amp; DataCenter","POWER ISSUE",
AI261="Exclu","Exclu",
AI261="SAT","TX ISSUE",
AI261="SPARE-ISSUE","SPARE-ISSUE",
AI261="Fiber CAmtel","TX ISSUE",
AI261="Fiber AOF","TX ISSUE",
AI261="Projet OCM (HUAWEI)","TRAVAUX-HUAWEI",
AI261="Projet OCM (NOKIA)","TRAVAUX -NOKIA",
AI261="ACCESS-ISSUE","ACCESS-ISSUE",
AI261="Projet OCM (ZTE, NOKIA, autres projets)","TRAVAUX OCM",
AI261="No root CAuse","No root cause",
AI261="ODU HS","TX ISSUE",
AI261="IP &amp; VLAN","TX ISSUE",
AI261="Warehouse HUAWEI","SPARE-ISSUE",
AI261="SPARE-HS","SPARE-ISSUE",
AI261="Power Telco","RAN ISSUE",AI261="no impacts","no impacts"
),"")</f>
        <v>POWER ISSUE</v>
      </c>
      <c r="AI261" s="85" t="s">
        <v>5325</v>
      </c>
      <c r="AJ261" s="57" t="str" cm="1">
        <f t="array" ref="AJ261">IFERROR(_xlfn.IFS(
AI261="MPR ISSUE","ACTIVE",
AI261="BSS Hardware Issue","ACTIVE",
AI261="Sites strategiques, MLL, Pylone, etc.","PASSIVE",
AI261="AKTIVCO DEFAUT GE &amp; POWER Cabinet","PASSIVE",
AI261="AKTIVCO Coupure ENEO &amp; Baisse de tension","PASSIVE",
AI261="Coupure ENEO &amp; Baisse de tension","PASSIVE",
AI261="Defaut GE &amp; POWER Cabinet","PASSIVE",
AI261="Sharing","PASSIVE",
AI261="Sites strategiques &amp; DataCenter","PASSIVE",
AI261="Exclu","Exclu",
AI261="SAT","ACTIVE",
AI261="SPARE-ISSUE","SPARE-ISSUE",
AI261="Fiber CAmtel","ACTIVE",
AI261="Fiber AOF","ACTIVE",
AI261="Projet OCM (HUAWEI)","PLANNED WORKS",
AI261="Projet OCM (NOKIA)","PLANNED WORKS",
AI261="ACCESS-ISSUE","ACCESS-ISSUE",
AI261="Projet OCM (ZTE, NOKIA, autres projets)","PLANNED WORKS",
AI261="No root CAuse","No root cause",
AI261="ODU HS","ACTIVE",
AI261="IP &amp; VLAN","ACTIVE",
AI261="Warehouse HUAWEI","SPARE-ISSUE",
AI261="SPARE-HS","SPARE-ISSUE",
AI261="Power Telco","ACTIVE", AI261="no impacts","no impacts"
),"")</f>
        <v>PASSIVE</v>
      </c>
      <c r="AK261" s="23" t="s">
        <v>5809</v>
      </c>
      <c r="AL261" s="127" t="str">
        <f>IFERROR(MID(AM261, SEARCH("CTR_", AM261), 7), IFERROR(MID(AM261, SEARCH("SUO_", AM261), 7), IFERROR(MID(AM261, SEARCH("SUD_", AM261), 7), IFERROR(MID(AM261, SEARCH("NRO_", AM261), 7), IFERROR(MID(AM261, SEARCH("ADM_", AM261), 7), IFERROR(MID(AM261, SEARCH("NRD_", AM261), 7), IFERROR(MID(AM261, SEARCH("EXN_", AM261), 7), IFERROR(MID(AM261, SEARCH("LIT_", AM261), 7), IFERROR(MID(AM261, SEARCH("EST_", AM261), 7), MID(AM261, SEARCH("OST_",AM261), 7))))))))))</f>
        <v>LIT_666</v>
      </c>
      <c r="AM261" s="9" t="s">
        <v>5931</v>
      </c>
      <c r="AN261" s="9" t="s">
        <v>5537</v>
      </c>
      <c r="AO261" s="23" t="str">
        <f>_xlfn.XLOOKUP(B261,'INCIDENT-05-03-2026'!E:E,'INCIDENT-05-03-2026'!F:F,"")</f>
        <v>(05/03/2026 incident) :impacted by  LIT_666_Z_Parcours-Vita , RCA: Power issue / En attente RCA CAMUSAT</v>
      </c>
      <c r="AP261" s="7" t="s">
        <v>5537</v>
      </c>
      <c r="AQ261" s="6"/>
      <c r="AR261" s="7"/>
      <c r="AS261" s="3" t="str">
        <f>_xlfn.XLOOKUP(B261,'[3]tt num | region | site id'!$C:$C,'[3]tt num | region | site id'!$Q:$Q,"")</f>
        <v/>
      </c>
      <c r="AT261" s="24" t="str">
        <f>_xlfn.XLOOKUP(B261,'[4]Cells Huawei 03052026 12h'!$B:$B,'[4]Cells Huawei 03052026 12h'!$T:$T,"")</f>
        <v/>
      </c>
      <c r="AU261" s="24" t="str">
        <f>_xlfn.XLOOKUP(B261,'[5]cells down 02052026 8h50'!$B:$B,'[5]cells down 02052026 8h50'!$R:$R,"")</f>
        <v/>
      </c>
      <c r="AV261" s="24" t="str">
        <f>_xlfn.XLOOKUP(B261,'[5]cells down 02052026 13h50'!$B:$B,'[5]cells down 02052026 13h50'!$R:$R,"")</f>
        <v/>
      </c>
      <c r="AW261" s="24" t="str">
        <f>_xlfn.XLOOKUP(B261,'[5]cells down 02052026 13h50'!$B:$B,'[5]cells down 02052026 13h50'!$R:$R,"")</f>
        <v/>
      </c>
      <c r="AX261" s="24" t="str">
        <f>_xlfn.XLOOKUP(B261,'[6]cell downs 03052026 8h40 '!$B:$B,'[6]cell downs 03052026 8h40 '!$R:$R,"")</f>
        <v/>
      </c>
      <c r="AY261" s="24" t="str">
        <f>_xlfn.XLOOKUP(B261,'[7]ALL SITES DOWN'!$D:$D,'[7]ALL SITES DOWN'!$J:$J,"")</f>
        <v/>
      </c>
      <c r="AZ261" s="24" t="str">
        <f>_xlfn.XLOOKUP(B261,'[8]ALL SITES DOWN'!$D:$D,'[8]ALL SITES DOWN'!$J:$J,"")</f>
        <v/>
      </c>
      <c r="BA261" s="9" t="str">
        <f>_xlfn.XLOOKUP(B261,[9]sheet1!$AC:$AC,[9]sheet1!$AF:$AF,"")</f>
        <v>(05/03/2026 ticket)..INC-20260503-00002419...GE Fault</v>
      </c>
      <c r="BB261" s="14" t="s">
        <v>5537</v>
      </c>
      <c r="BC261" s="14" t="s">
        <v>5537</v>
      </c>
      <c r="BD261" s="14" t="str">
        <f>_xlfn.XLOOKUP(B261,'[10]cell downs 18042026 17h'!$B:$B,'[10]cell downs 18042026 17h'!$B:$B,"")</f>
        <v/>
      </c>
      <c r="BE261" s="14" t="str">
        <f>_xlfn.XLOOKUP(B261,'[11]Cells Huawei 19042026 15h'!$B:$B,'[11]Cells Huawei 19042026 15h'!$B:$B,"")</f>
        <v/>
      </c>
      <c r="BF261" s="9" t="str">
        <f>_xlfn.XLOOKUP(B261,'[12]cells down 19042026 9H40'!$B:$B,'[12]cells down 19042026 9H40'!$B:$B,"")</f>
        <v/>
      </c>
      <c r="BG261" s="9" t="s">
        <v>5537</v>
      </c>
      <c r="BH261" s="9" t="s">
        <v>5537</v>
      </c>
    </row>
    <row r="262" spans="1:60" s="9" customFormat="1" x14ac:dyDescent="0.3">
      <c r="A262" s="3" t="s">
        <v>5455</v>
      </c>
      <c r="B262" s="31" t="s">
        <v>5456</v>
      </c>
      <c r="C262" s="3" t="str">
        <f>_xlfn.XLOOKUP(B262,'[1]daily break down'!$D:$D,'[1]daily break down'!$E:$E,"")</f>
        <v>Yaounde</v>
      </c>
      <c r="D262" s="25" t="e">
        <v>#N/A</v>
      </c>
      <c r="E262" s="25" t="e">
        <v>#N/A</v>
      </c>
      <c r="F262" s="3" t="s">
        <v>5388</v>
      </c>
      <c r="G262" s="3" t="s">
        <v>38</v>
      </c>
      <c r="H262" s="42" t="str">
        <f>_xlfn.XLOOKUP(B262,[2]CALCULATION!$B:$B,[2]CALCULATION!$H:$H,"")</f>
        <v>ZTE</v>
      </c>
      <c r="I262" s="34">
        <v>0</v>
      </c>
      <c r="J262" s="34">
        <v>0</v>
      </c>
      <c r="K262" s="34">
        <v>0</v>
      </c>
      <c r="L262" s="34">
        <v>0</v>
      </c>
      <c r="M262" s="34">
        <v>0</v>
      </c>
      <c r="N262" s="34">
        <v>0</v>
      </c>
      <c r="O262" s="34">
        <v>0</v>
      </c>
      <c r="P262" s="34">
        <v>0</v>
      </c>
      <c r="Q262" s="34">
        <v>0</v>
      </c>
      <c r="R262" s="34">
        <v>0</v>
      </c>
      <c r="S262" s="35">
        <v>0</v>
      </c>
      <c r="T262" s="35">
        <v>0</v>
      </c>
      <c r="U262" s="35">
        <v>0</v>
      </c>
      <c r="V262" s="35" t="s">
        <v>5537</v>
      </c>
      <c r="W262" s="35">
        <v>0</v>
      </c>
      <c r="X262" s="35">
        <v>0</v>
      </c>
      <c r="Y262" s="35">
        <v>0</v>
      </c>
      <c r="Z262" s="35">
        <v>0</v>
      </c>
      <c r="AA262" s="35">
        <v>0</v>
      </c>
      <c r="AB262" s="35">
        <v>0</v>
      </c>
      <c r="AC262" s="35">
        <v>1.7173693328693034</v>
      </c>
      <c r="AD262" s="35">
        <v>0.89558845770803552</v>
      </c>
      <c r="AE262" s="58" t="s">
        <v>5560</v>
      </c>
      <c r="AF262" s="58"/>
      <c r="AG262" s="57" t="str" cm="1">
        <f t="array" ref="AG262">IFERROR(_xlfn.IFS(
AI262="MPR ISSUE","PDH",
AI262="BSS Hardware Issue","BSS",
AI262="Sites strategiques, MLL, Pylone, etc.","ENVTECH",
AI262="AKTIVCO DEFAUT GE &amp; POWER Cabinet","AKTIVCO",
AI262="AKTIVCO Coupure ENEO &amp; Baisse de tension","AKTIVCO GRID ONLY",
AI262="Coupure ENEO &amp; Baisse de tension","IHS GRID ONLY",
AI262="Defaut GE &amp; POWER Cabinet","IHS",
AI262="Sharing","Partners",
AI262="Sites strategiques &amp; DataCenter","SST &amp; DC",
AI262="Exclu","Exclu",
AI262="SAT","SAT",
AI262="SPARE-ISSUE","SPARE-ISSUE",
AI262="Fiber CAmtel","TRANS_FO_CAMTEL",
AI262="Fiber AOF","Fiber AOF",
AI262="Projet OCM (HUAWEI)","TRAVAUX-HUAWEI",
AI262="Projet OCM (NOKIA)","TRAVAUX-NOKIA",
AI262="ACCESS-ISSUE","ACCESS-ISSUE",
AI262="Projet OCM (ZTE, NOKIA, autres projets)","TRAVAUX OCM",
AI262="No root CAuse","No root cause",
AI262="ODU HS","PDH",
AI262="IP &amp; VLAN","PDH",
AI262="Warehouse HUAWEI","SPARE-ISSUE",
AI262="SPARE-HS","SPARE-ISSUE",
AI262="Power Telco","BSS",AI262="no impacts","no impacts"
),"")</f>
        <v>no impacts</v>
      </c>
      <c r="AH262" s="57" t="str" cm="1">
        <f t="array" ref="AH262">IFERROR(_xlfn.IFS(
AI262="MPR ISSUE","TX ISSUE",
AI262="BSS Hardware Issue","RAN ISSUE",
AI262="Sites strategiques, MLL, Pylone, etc.","ENVTECH",
AI262="AKTIVCO DEFAUT GE &amp; POWER Cabinet","POWER ISSUE",
AI262="AKTIVCO Coupure ENEO &amp; Baisse de tension","POWER ISSUE",
AI262="Coupure ENEO &amp; Baisse de tension","POWER ISSUE",
AI262="Defaut GE &amp; POWER Cabinet","POWER ISSUE",
AI262="Sharing","POWER ISSUE",
AI262="Sites strategiques &amp; DataCenter","POWER ISSUE",
AI262="Exclu","Exclu",
AI262="SAT","TX ISSUE",
AI262="SPARE-ISSUE","SPARE-ISSUE",
AI262="Fiber CAmtel","TX ISSUE",
AI262="Fiber AOF","TX ISSUE",
AI262="Projet OCM (HUAWEI)","TRAVAUX-HUAWEI",
AI262="Projet OCM (NOKIA)","TRAVAUX -NOKIA",
AI262="ACCESS-ISSUE","ACCESS-ISSUE",
AI262="Projet OCM (ZTE, NOKIA, autres projets)","TRAVAUX OCM",
AI262="No root CAuse","No root cause",
AI262="ODU HS","TX ISSUE",
AI262="IP &amp; VLAN","TX ISSUE",
AI262="Warehouse HUAWEI","SPARE-ISSUE",
AI262="SPARE-HS","SPARE-ISSUE",
AI262="Power Telco","RAN ISSUE",AI262="no impacts","no impacts"
),"")</f>
        <v>no impacts</v>
      </c>
      <c r="AI262" s="85" t="s">
        <v>5998</v>
      </c>
      <c r="AJ262" s="57" t="str" cm="1">
        <f t="array" ref="AJ262">IFERROR(_xlfn.IFS(
AI262="MPR ISSUE","ACTIVE",
AI262="BSS Hardware Issue","ACTIVE",
AI262="Sites strategiques, MLL, Pylone, etc.","PASSIVE",
AI262="AKTIVCO DEFAUT GE &amp; POWER Cabinet","PASSIVE",
AI262="AKTIVCO Coupure ENEO &amp; Baisse de tension","PASSIVE",
AI262="Coupure ENEO &amp; Baisse de tension","PASSIVE",
AI262="Defaut GE &amp; POWER Cabinet","PASSIVE",
AI262="Sharing","PASSIVE",
AI262="Sites strategiques &amp; DataCenter","PASSIVE",
AI262="Exclu","Exclu",
AI262="SAT","ACTIVE",
AI262="SPARE-ISSUE","SPARE-ISSUE",
AI262="Fiber CAmtel","ACTIVE",
AI262="Fiber AOF","ACTIVE",
AI262="Projet OCM (HUAWEI)","PLANNED WORKS",
AI262="Projet OCM (NOKIA)","PLANNED WORKS",
AI262="ACCESS-ISSUE","ACCESS-ISSUE",
AI262="Projet OCM (ZTE, NOKIA, autres projets)","PLANNED WORKS",
AI262="No root CAuse","No root cause",
AI262="ODU HS","ACTIVE",
AI262="IP &amp; VLAN","ACTIVE",
AI262="Warehouse HUAWEI","SPARE-ISSUE",
AI262="SPARE-HS","SPARE-ISSUE",
AI262="Power Telco","ACTIVE", AI262="no impacts","no impacts"
),"")</f>
        <v>no impacts</v>
      </c>
      <c r="AK262" s="23" t="s">
        <v>5537</v>
      </c>
      <c r="AL262" s="23" t="str">
        <f>B262</f>
        <v>CTR_702_indoor_0F</v>
      </c>
      <c r="AN262" s="9" t="s">
        <v>5537</v>
      </c>
      <c r="AO262" s="23" t="str">
        <f>_xlfn.XLOOKUP(B262,'INCIDENT-05-03-2026'!E:E,'INCIDENT-05-03-2026'!F:F,"")</f>
        <v/>
      </c>
      <c r="AP262" s="7" t="s">
        <v>5537</v>
      </c>
      <c r="AQ262" s="6"/>
      <c r="AR262" s="7"/>
      <c r="AS262" s="3" t="str">
        <f>_xlfn.XLOOKUP(B262,'[3]tt num | region | site id'!$C:$C,'[3]tt num | region | site id'!$Q:$Q,"")</f>
        <v/>
      </c>
      <c r="AT262" s="24" t="str">
        <f>_xlfn.XLOOKUP(B262,'[4]Cells Huawei 03052026 12h'!$B:$B,'[4]Cells Huawei 03052026 12h'!$T:$T,"")</f>
        <v/>
      </c>
      <c r="AU262" s="24" t="str">
        <f>_xlfn.XLOOKUP(B262,'[5]cells down 02052026 8h50'!$B:$B,'[5]cells down 02052026 8h50'!$R:$R,"")</f>
        <v/>
      </c>
      <c r="AV262" s="24" t="str">
        <f>_xlfn.XLOOKUP(B262,'[5]cells down 02052026 13h50'!$B:$B,'[5]cells down 02052026 13h50'!$R:$R,"")</f>
        <v/>
      </c>
      <c r="AW262" s="24" t="str">
        <f>_xlfn.XLOOKUP(B262,'[5]cells down 02052026 13h50'!$B:$B,'[5]cells down 02052026 13h50'!$R:$R,"")</f>
        <v/>
      </c>
      <c r="AX262" s="24" t="str">
        <f>_xlfn.XLOOKUP(B262,'[6]cell downs 03052026 8h40 '!$B:$B,'[6]cell downs 03052026 8h40 '!$R:$R,"")</f>
        <v/>
      </c>
      <c r="AY262" s="24" t="str">
        <f>_xlfn.XLOOKUP(B262,'[7]ALL SITES DOWN'!$D:$D,'[7]ALL SITES DOWN'!$J:$J,"")</f>
        <v/>
      </c>
      <c r="AZ262" s="24" t="str">
        <f>_xlfn.XLOOKUP(B262,'[8]ALL SITES DOWN'!$D:$D,'[8]ALL SITES DOWN'!$J:$J,"")</f>
        <v/>
      </c>
      <c r="BA262" s="9" t="str">
        <f>_xlfn.XLOOKUP(B262,[9]sheet1!$AC:$AC,[9]sheet1!$AF:$AF,"")</f>
        <v/>
      </c>
      <c r="BB262" s="14" t="s">
        <v>5537</v>
      </c>
      <c r="BC262" s="14" t="s">
        <v>5537</v>
      </c>
      <c r="BD262" s="14" t="str">
        <f>_xlfn.XLOOKUP(B262,'[10]cell downs 18042026 17h'!$B:$B,'[10]cell downs 18042026 17h'!$B:$B,"")</f>
        <v/>
      </c>
      <c r="BE262" s="14" t="str">
        <f>_xlfn.XLOOKUP(B262,'[11]Cells Huawei 19042026 15h'!$B:$B,'[11]Cells Huawei 19042026 15h'!$B:$B,"")</f>
        <v/>
      </c>
      <c r="BF262" s="9" t="str">
        <f>_xlfn.XLOOKUP(B262,'[12]cells down 19042026 9H40'!$B:$B,'[12]cells down 19042026 9H40'!$B:$B,"")</f>
        <v/>
      </c>
      <c r="BG262" s="9" t="s">
        <v>5537</v>
      </c>
      <c r="BH262" s="9" t="s">
        <v>5537</v>
      </c>
    </row>
    <row r="263" spans="1:60" s="9" customFormat="1" x14ac:dyDescent="0.3">
      <c r="A263" s="1" t="s">
        <v>348</v>
      </c>
      <c r="B263" s="8" t="s">
        <v>349</v>
      </c>
      <c r="C263" s="3" t="str">
        <f>_xlfn.XLOOKUP(B263,'[1]daily break down'!$D:$D,'[1]daily break down'!$E:$E,"")</f>
        <v>Yaounde</v>
      </c>
      <c r="D263" s="1" t="s">
        <v>5490</v>
      </c>
      <c r="E263" s="1"/>
      <c r="F263" s="3" t="s">
        <v>37</v>
      </c>
      <c r="G263" s="1" t="s">
        <v>38</v>
      </c>
      <c r="H263" s="42" t="str">
        <f>_xlfn.XLOOKUP(B263,[2]CALCULATION!$B:$B,[2]CALCULATION!$H:$H,"")</f>
        <v>ZTE</v>
      </c>
      <c r="I263" s="34">
        <v>1.3072220652735331</v>
      </c>
      <c r="J263" s="34">
        <v>1.335829530894636</v>
      </c>
      <c r="K263" s="34">
        <v>2.1610050994055925</v>
      </c>
      <c r="L263" s="34">
        <v>11.420549719917931</v>
      </c>
      <c r="M263" s="34">
        <v>32.359966099083131</v>
      </c>
      <c r="N263" s="34">
        <v>32.359966099083131</v>
      </c>
      <c r="O263" s="34">
        <v>32.359966099083131</v>
      </c>
      <c r="P263" s="34">
        <v>32.359966099083131</v>
      </c>
      <c r="Q263" s="34">
        <v>32.359966099083131</v>
      </c>
      <c r="R263" s="34">
        <v>32.359966099083131</v>
      </c>
      <c r="S263" s="35">
        <v>32.359966099083131</v>
      </c>
      <c r="T263" s="35">
        <v>0.79301892230469162</v>
      </c>
      <c r="U263" s="35">
        <v>0.69854651245744537</v>
      </c>
      <c r="V263" s="35">
        <v>0.96532361392905253</v>
      </c>
      <c r="W263" s="35">
        <v>0.79301892230469162</v>
      </c>
      <c r="X263" s="35">
        <v>2.2339327346454247</v>
      </c>
      <c r="Y263" s="35">
        <v>0.99421644080323401</v>
      </c>
      <c r="Z263" s="35">
        <v>1.6821510816618297</v>
      </c>
      <c r="AA263" s="35">
        <v>0.42027365122757376</v>
      </c>
      <c r="AB263" s="35">
        <v>0.41544688909969302</v>
      </c>
      <c r="AC263" s="35">
        <v>1.3278276281718746</v>
      </c>
      <c r="AD263" s="35">
        <v>0.89193226665296899</v>
      </c>
      <c r="AE263" s="58" t="s">
        <v>5560</v>
      </c>
      <c r="AF263" s="58"/>
      <c r="AG263" s="57" t="str" cm="1">
        <f t="array" ref="AG263">IFERROR(_xlfn.IFS(
AI263="MPR ISSUE","PDH",
AI263="BSS Hardware Issue","BSS",
AI263="Sites strategiques, MLL, Pylone, etc.","ENVTECH",
AI263="AKTIVCO DEFAUT GE &amp; POWER Cabinet","AKTIVCO",
AI263="AKTIVCO Coupure ENEO &amp; Baisse de tension","AKTIVCO GRID ONLY",
AI263="Coupure ENEO &amp; Baisse de tension","IHS GRID ONLY",
AI263="Defaut GE &amp; POWER Cabinet","IHS",
AI263="Sharing","Partners",
AI263="Sites strategiques &amp; DataCenter","SST &amp; DC",
AI263="Exclu","Exclu",
AI263="SAT","SAT",
AI263="SPARE-ISSUE","SPARE-ISSUE",
AI263="Fiber CAmtel","TRANS_FO_CAMTEL",
AI263="Fiber AOF","Fiber AOF",
AI263="Projet OCM (HUAWEI)","TRAVAUX-HUAWEI",
AI263="Projet OCM (NOKIA)","TRAVAUX-NOKIA",
AI263="ACCESS-ISSUE","ACCESS-ISSUE",
AI263="Projet OCM (ZTE, NOKIA, autres projets)","TRAVAUX OCM",
AI263="No root CAuse","No root cause",
AI263="ODU HS","PDH",
AI263="IP &amp; VLAN","PDH",
AI263="Warehouse HUAWEI","SPARE-ISSUE",
AI263="SPARE-HS","SPARE-ISSUE",
AI263="Power Telco","BSS",AI263="no impacts","no impacts"
),"")</f>
        <v>no impacts</v>
      </c>
      <c r="AH263" s="57" t="str" cm="1">
        <f t="array" ref="AH263">IFERROR(_xlfn.IFS(
AI263="MPR ISSUE","TX ISSUE",
AI263="BSS Hardware Issue","RAN ISSUE",
AI263="Sites strategiques, MLL, Pylone, etc.","ENVTECH",
AI263="AKTIVCO DEFAUT GE &amp; POWER Cabinet","POWER ISSUE",
AI263="AKTIVCO Coupure ENEO &amp; Baisse de tension","POWER ISSUE",
AI263="Coupure ENEO &amp; Baisse de tension","POWER ISSUE",
AI263="Defaut GE &amp; POWER Cabinet","POWER ISSUE",
AI263="Sharing","POWER ISSUE",
AI263="Sites strategiques &amp; DataCenter","POWER ISSUE",
AI263="Exclu","Exclu",
AI263="SAT","TX ISSUE",
AI263="SPARE-ISSUE","SPARE-ISSUE",
AI263="Fiber CAmtel","TX ISSUE",
AI263="Fiber AOF","TX ISSUE",
AI263="Projet OCM (HUAWEI)","TRAVAUX-HUAWEI",
AI263="Projet OCM (NOKIA)","TRAVAUX -NOKIA",
AI263="ACCESS-ISSUE","ACCESS-ISSUE",
AI263="Projet OCM (ZTE, NOKIA, autres projets)","TRAVAUX OCM",
AI263="No root CAuse","No root cause",
AI263="ODU HS","TX ISSUE",
AI263="IP &amp; VLAN","TX ISSUE",
AI263="Warehouse HUAWEI","SPARE-ISSUE",
AI263="SPARE-HS","SPARE-ISSUE",
AI263="Power Telco","RAN ISSUE",AI263="no impacts","no impacts"
),"")</f>
        <v>no impacts</v>
      </c>
      <c r="AI263" s="85" t="s">
        <v>5998</v>
      </c>
      <c r="AJ263" s="57" t="str" cm="1">
        <f t="array" ref="AJ263">IFERROR(_xlfn.IFS(
AI263="MPR ISSUE","ACTIVE",
AI263="BSS Hardware Issue","ACTIVE",
AI263="Sites strategiques, MLL, Pylone, etc.","PASSIVE",
AI263="AKTIVCO DEFAUT GE &amp; POWER Cabinet","PASSIVE",
AI263="AKTIVCO Coupure ENEO &amp; Baisse de tension","PASSIVE",
AI263="Coupure ENEO &amp; Baisse de tension","PASSIVE",
AI263="Defaut GE &amp; POWER Cabinet","PASSIVE",
AI263="Sharing","PASSIVE",
AI263="Sites strategiques &amp; DataCenter","PASSIVE",
AI263="Exclu","Exclu",
AI263="SAT","ACTIVE",
AI263="SPARE-ISSUE","SPARE-ISSUE",
AI263="Fiber CAmtel","ACTIVE",
AI263="Fiber AOF","ACTIVE",
AI263="Projet OCM (HUAWEI)","PLANNED WORKS",
AI263="Projet OCM (NOKIA)","PLANNED WORKS",
AI263="ACCESS-ISSUE","ACCESS-ISSUE",
AI263="Projet OCM (ZTE, NOKIA, autres projets)","PLANNED WORKS",
AI263="No root CAuse","No root cause",
AI263="ODU HS","ACTIVE",
AI263="IP &amp; VLAN","ACTIVE",
AI263="Warehouse HUAWEI","SPARE-ISSUE",
AI263="SPARE-HS","SPARE-ISSUE",
AI263="Power Telco","ACTIVE", AI263="no impacts","no impacts"
),"")</f>
        <v>no impacts</v>
      </c>
      <c r="AK263" s="23" t="s">
        <v>5537</v>
      </c>
      <c r="AL263" s="23" t="str">
        <f>B263</f>
        <v>CTR_832</v>
      </c>
      <c r="AN263" s="9" t="s">
        <v>5537</v>
      </c>
      <c r="AO263" s="23" t="str">
        <f>_xlfn.XLOOKUP(B263,'INCIDENT-05-03-2026'!E:E,'INCIDENT-05-03-2026'!F:F,"")</f>
        <v/>
      </c>
      <c r="AP263" s="7" t="s">
        <v>5537</v>
      </c>
      <c r="AQ263" s="6"/>
      <c r="AR263" s="7"/>
      <c r="AS263" s="3" t="str">
        <f>_xlfn.XLOOKUP(B263,'[3]tt num | region | site id'!$C:$C,'[3]tt num | region | site id'!$Q:$Q,"")</f>
        <v/>
      </c>
      <c r="AT263" s="24" t="str">
        <f>_xlfn.XLOOKUP(B263,'[4]Cells Huawei 03052026 12h'!$B:$B,'[4]Cells Huawei 03052026 12h'!$T:$T,"")</f>
        <v/>
      </c>
      <c r="AU263" s="24" t="str">
        <f>_xlfn.XLOOKUP(B263,'[5]cells down 02052026 8h50'!$B:$B,'[5]cells down 02052026 8h50'!$R:$R,"")</f>
        <v/>
      </c>
      <c r="AV263" s="24" t="str">
        <f>_xlfn.XLOOKUP(B263,'[5]cells down 02052026 13h50'!$B:$B,'[5]cells down 02052026 13h50'!$R:$R,"")</f>
        <v/>
      </c>
      <c r="AW263" s="24" t="str">
        <f>_xlfn.XLOOKUP(B263,'[5]cells down 02052026 13h50'!$B:$B,'[5]cells down 02052026 13h50'!$R:$R,"")</f>
        <v/>
      </c>
      <c r="AX263" s="24" t="str">
        <f>_xlfn.XLOOKUP(B263,'[6]cell downs 03052026 8h40 '!$B:$B,'[6]cell downs 03052026 8h40 '!$R:$R,"")</f>
        <v/>
      </c>
      <c r="AY263" s="24" t="str">
        <f>_xlfn.XLOOKUP(B263,'[7]ALL SITES DOWN'!$D:$D,'[7]ALL SITES DOWN'!$J:$J,"")</f>
        <v/>
      </c>
      <c r="AZ263" s="24" t="str">
        <f>_xlfn.XLOOKUP(B263,'[8]ALL SITES DOWN'!$D:$D,'[8]ALL SITES DOWN'!$J:$J,"")</f>
        <v/>
      </c>
      <c r="BA263" s="9" t="str">
        <f>_xlfn.XLOOKUP(B263,[9]sheet1!$AC:$AC,[9]sheet1!$AF:$AF,"")</f>
        <v/>
      </c>
      <c r="BB263" s="14" t="s">
        <v>5537</v>
      </c>
      <c r="BC263" s="14" t="s">
        <v>5537</v>
      </c>
      <c r="BD263" s="14" t="str">
        <f>_xlfn.XLOOKUP(B263,'[10]cell downs 18042026 17h'!$B:$B,'[10]cell downs 18042026 17h'!$B:$B,"")</f>
        <v/>
      </c>
      <c r="BE263" s="14" t="str">
        <f>_xlfn.XLOOKUP(B263,'[11]Cells Huawei 19042026 15h'!$B:$B,'[11]Cells Huawei 19042026 15h'!$B:$B,"")</f>
        <v/>
      </c>
      <c r="BF263" s="9" t="str">
        <f>_xlfn.XLOOKUP(B263,'[12]cells down 19042026 9H40'!$B:$B,'[12]cells down 19042026 9H40'!$B:$B,"")</f>
        <v>CTR_832</v>
      </c>
      <c r="BG263" s="9" t="s">
        <v>5537</v>
      </c>
      <c r="BH263" s="9" t="s">
        <v>12</v>
      </c>
    </row>
    <row r="264" spans="1:60" s="9" customFormat="1" ht="32.549999999999997" customHeight="1" x14ac:dyDescent="0.3">
      <c r="A264" s="1" t="s">
        <v>865</v>
      </c>
      <c r="B264" s="1" t="s">
        <v>866</v>
      </c>
      <c r="C264" s="3" t="str">
        <f>_xlfn.XLOOKUP(B264,'[1]daily break down'!$D:$D,'[1]daily break down'!$E:$E,"")</f>
        <v>Yaounde</v>
      </c>
      <c r="D264" s="1" t="s">
        <v>21</v>
      </c>
      <c r="E264" s="1" t="s">
        <v>30</v>
      </c>
      <c r="F264" s="3" t="s">
        <v>37</v>
      </c>
      <c r="G264" s="1" t="s">
        <v>38</v>
      </c>
      <c r="H264" s="42" t="str">
        <f>_xlfn.XLOOKUP(B264,[2]CALCULATION!$B:$B,[2]CALCULATION!$H:$H,"")</f>
        <v>ZTE</v>
      </c>
      <c r="I264" s="34">
        <v>5.0411562267252226</v>
      </c>
      <c r="J264" s="34">
        <v>14.303911161334693</v>
      </c>
      <c r="K264" s="34">
        <v>0.94734585498511981</v>
      </c>
      <c r="L264" s="34">
        <v>2.8238636201499299</v>
      </c>
      <c r="M264" s="34">
        <v>9.6632772883832274</v>
      </c>
      <c r="N264" s="34">
        <v>8.9745222339220359</v>
      </c>
      <c r="O264" s="34">
        <v>8.8077285814977486</v>
      </c>
      <c r="P264" s="34">
        <v>14.436390123076309</v>
      </c>
      <c r="Q264" s="34">
        <v>5.1208611917256652</v>
      </c>
      <c r="R264" s="34">
        <v>4.6113486743542982</v>
      </c>
      <c r="S264" s="35">
        <v>14.58513467624339</v>
      </c>
      <c r="T264" s="35">
        <v>3.8120696395602018</v>
      </c>
      <c r="U264" s="35">
        <v>2.9174799462379402</v>
      </c>
      <c r="V264" s="35">
        <v>1.7629974916745859</v>
      </c>
      <c r="W264" s="35">
        <v>3.8120696395602018</v>
      </c>
      <c r="X264" s="35">
        <v>5.5570001968992653</v>
      </c>
      <c r="Y264" s="35">
        <v>1.5297325023613646</v>
      </c>
      <c r="Z264" s="35">
        <v>0.53054007470757603</v>
      </c>
      <c r="AA264" s="35">
        <v>0.13039099312974353</v>
      </c>
      <c r="AB264" s="35">
        <v>0.24448677540112357</v>
      </c>
      <c r="AC264" s="35">
        <v>1.4803952791512653</v>
      </c>
      <c r="AD264" s="35">
        <v>0.87270605222681774</v>
      </c>
      <c r="AE264" s="58" t="s">
        <v>5560</v>
      </c>
      <c r="AF264" s="58"/>
      <c r="AG264" s="57" t="str" cm="1">
        <f t="array" ref="AG264">IFERROR(_xlfn.IFS(
AI264="MPR ISSUE","PDH",
AI264="BSS Hardware Issue","BSS",
AI264="Sites strategiques, MLL, Pylone, etc.","ENVTECH",
AI264="AKTIVCO DEFAUT GE &amp; POWER Cabinet","AKTIVCO",
AI264="AKTIVCO Coupure ENEO &amp; Baisse de tension","AKTIVCO GRID ONLY",
AI264="Coupure ENEO &amp; Baisse de tension","IHS GRID ONLY",
AI264="Defaut GE &amp; POWER Cabinet","IHS",
AI264="Sharing","Partners",
AI264="Sites strategiques &amp; DataCenter","SST &amp; DC",
AI264="Exclu","Exclu",
AI264="SAT","SAT",
AI264="SPARE-ISSUE","SPARE-ISSUE",
AI264="Fiber CAmtel","TRANS_FO_CAMTEL",
AI264="Fiber AOF","Fiber AOF",
AI264="Projet OCM (HUAWEI)","TRAVAUX-HUAWEI",
AI264="Projet OCM (NOKIA)","TRAVAUX-NOKIA",
AI264="ACCESS-ISSUE","ACCESS-ISSUE",
AI264="Projet OCM (ZTE, NOKIA, autres projets)","TRAVAUX OCM",
AI264="No root CAuse","No root cause",
AI264="ODU HS","PDH",
AI264="IP &amp; VLAN","PDH",
AI264="Warehouse HUAWEI","SPARE-ISSUE",
AI264="SPARE-HS","SPARE-ISSUE",
AI264="Power Telco","BSS",AI264="no impacts","no impacts"
),"")</f>
        <v>BSS</v>
      </c>
      <c r="AH264" s="57" t="str" cm="1">
        <f t="array" ref="AH264">IFERROR(_xlfn.IFS(
AI264="MPR ISSUE","TX ISSUE",
AI264="BSS Hardware Issue","RAN ISSUE",
AI264="Sites strategiques, MLL, Pylone, etc.","ENVTECH",
AI264="AKTIVCO DEFAUT GE &amp; POWER Cabinet","POWER ISSUE",
AI264="AKTIVCO Coupure ENEO &amp; Baisse de tension","POWER ISSUE",
AI264="Coupure ENEO &amp; Baisse de tension","POWER ISSUE",
AI264="Defaut GE &amp; POWER Cabinet","POWER ISSUE",
AI264="Sharing","POWER ISSUE",
AI264="Sites strategiques &amp; DataCenter","POWER ISSUE",
AI264="Exclu","Exclu",
AI264="SAT","TX ISSUE",
AI264="SPARE-ISSUE","SPARE-ISSUE",
AI264="Fiber CAmtel","TX ISSUE",
AI264="Fiber AOF","TX ISSUE",
AI264="Projet OCM (HUAWEI)","TRAVAUX-HUAWEI",
AI264="Projet OCM (NOKIA)","TRAVAUX -NOKIA",
AI264="ACCESS-ISSUE","ACCESS-ISSUE",
AI264="Projet OCM (ZTE, NOKIA, autres projets)","TRAVAUX OCM",
AI264="No root CAuse","No root cause",
AI264="ODU HS","TX ISSUE",
AI264="IP &amp; VLAN","TX ISSUE",
AI264="Warehouse HUAWEI","SPARE-ISSUE",
AI264="SPARE-HS","SPARE-ISSUE",
AI264="Power Telco","RAN ISSUE",AI264="no impacts","no impacts"
),"")</f>
        <v>RAN ISSUE</v>
      </c>
      <c r="AI264" s="85" t="s">
        <v>5320</v>
      </c>
      <c r="AJ264" s="57" t="str" cm="1">
        <f t="array" ref="AJ264">IFERROR(_xlfn.IFS(
AI264="MPR ISSUE","ACTIVE",
AI264="BSS Hardware Issue","ACTIVE",
AI264="Sites strategiques, MLL, Pylone, etc.","PASSIVE",
AI264="AKTIVCO DEFAUT GE &amp; POWER Cabinet","PASSIVE",
AI264="AKTIVCO Coupure ENEO &amp; Baisse de tension","PASSIVE",
AI264="Coupure ENEO &amp; Baisse de tension","PASSIVE",
AI264="Defaut GE &amp; POWER Cabinet","PASSIVE",
AI264="Sharing","PASSIVE",
AI264="Sites strategiques &amp; DataCenter","PASSIVE",
AI264="Exclu","Exclu",
AI264="SAT","ACTIVE",
AI264="SPARE-ISSUE","SPARE-ISSUE",
AI264="Fiber CAmtel","ACTIVE",
AI264="Fiber AOF","ACTIVE",
AI264="Projet OCM (HUAWEI)","PLANNED WORKS",
AI264="Projet OCM (NOKIA)","PLANNED WORKS",
AI264="ACCESS-ISSUE","ACCESS-ISSUE",
AI264="Projet OCM (ZTE, NOKIA, autres projets)","PLANNED WORKS",
AI264="No root CAuse","No root cause",
AI264="ODU HS","ACTIVE",
AI264="IP &amp; VLAN","ACTIVE",
AI264="Warehouse HUAWEI","SPARE-ISSUE",
AI264="SPARE-HS","SPARE-ISSUE",
AI264="Power Telco","ACTIVE", AI264="no impacts","no impacts"
),"")</f>
        <v>ACTIVE</v>
      </c>
      <c r="AK264" s="23" t="s">
        <v>5927</v>
      </c>
      <c r="AL264" s="23" t="str">
        <f>B264</f>
        <v>CTR_652</v>
      </c>
      <c r="AN264" s="9" t="s">
        <v>5537</v>
      </c>
      <c r="AO264" s="23" t="str">
        <f>_xlfn.XLOOKUP(B264,'INCIDENT-05-03-2026'!E:E,'INCIDENT-05-03-2026'!F:F,"")</f>
        <v/>
      </c>
      <c r="AP264" s="7" t="s">
        <v>5537</v>
      </c>
      <c r="AQ264" s="6"/>
      <c r="AR264" s="7"/>
      <c r="AS264" s="3" t="str">
        <f>_xlfn.XLOOKUP(B264,'[3]tt num | region | site id'!$C:$C,'[3]tt num | region | site id'!$Q:$Q,"")</f>
        <v/>
      </c>
      <c r="AT264" s="24" t="str">
        <f>_xlfn.XLOOKUP(B264,'[4]Cells Huawei 03052026 12h'!$B:$B,'[4]Cells Huawei 03052026 12h'!$T:$T,"")</f>
        <v/>
      </c>
      <c r="AU264" s="24" t="str">
        <f>_xlfn.XLOOKUP(B264,'[5]cells down 02052026 8h50'!$B:$B,'[5]cells down 02052026 8h50'!$R:$R,"")</f>
        <v/>
      </c>
      <c r="AV264" s="24" t="str">
        <f>_xlfn.XLOOKUP(B264,'[5]cells down 02052026 13h50'!$B:$B,'[5]cells down 02052026 13h50'!$R:$R,"")</f>
        <v/>
      </c>
      <c r="AW264" s="24" t="str">
        <f>_xlfn.XLOOKUP(B264,'[5]cells down 02052026 13h50'!$B:$B,'[5]cells down 02052026 13h50'!$R:$R,"")</f>
        <v/>
      </c>
      <c r="AX264" s="24" t="str">
        <f>_xlfn.XLOOKUP(B264,'[6]cell downs 03052026 8h40 '!$B:$B,'[6]cell downs 03052026 8h40 '!$R:$R,"")</f>
        <v/>
      </c>
      <c r="AY264" s="24" t="str">
        <f>_xlfn.XLOOKUP(B264,'[7]ALL SITES DOWN'!$D:$D,'[7]ALL SITES DOWN'!$J:$J,"")</f>
        <v/>
      </c>
      <c r="AZ264" s="24" t="str">
        <f>_xlfn.XLOOKUP(B264,'[8]ALL SITES DOWN'!$D:$D,'[8]ALL SITES DOWN'!$J:$J,"")</f>
        <v/>
      </c>
      <c r="BA264" s="9" t="str">
        <f>_xlfn.XLOOKUP(B264,[9]sheet1!$AC:$AC,[9]sheet1!$AF:$AF,"")</f>
        <v/>
      </c>
      <c r="BB264" s="14" t="s">
        <v>5537</v>
      </c>
      <c r="BC264" s="14" t="s">
        <v>866</v>
      </c>
      <c r="BD264" s="14" t="str">
        <f>_xlfn.XLOOKUP(B264,'[10]cell downs 18042026 17h'!$B:$B,'[10]cell downs 18042026 17h'!$B:$B,"")</f>
        <v/>
      </c>
      <c r="BE264" s="14" t="str">
        <f>_xlfn.XLOOKUP(B264,'[11]Cells Huawei 19042026 15h'!$B:$B,'[11]Cells Huawei 19042026 15h'!$B:$B,"")</f>
        <v/>
      </c>
      <c r="BF264" s="9" t="str">
        <f>_xlfn.XLOOKUP(B264,'[12]cells down 19042026 9H40'!$B:$B,'[12]cells down 19042026 9H40'!$B:$B,"")</f>
        <v>CTR_652</v>
      </c>
      <c r="BG264" s="9" t="s">
        <v>5537</v>
      </c>
      <c r="BH264" s="9" t="s">
        <v>5537</v>
      </c>
    </row>
    <row r="265" spans="1:60" s="9" customFormat="1" x14ac:dyDescent="0.3">
      <c r="A265" s="1" t="s">
        <v>1519</v>
      </c>
      <c r="B265" s="8" t="s">
        <v>1520</v>
      </c>
      <c r="C265" s="3" t="str">
        <f>_xlfn.XLOOKUP(B265,'[1]daily break down'!$D:$D,'[1]daily break down'!$E:$E,"")</f>
        <v>NORD-OUEST</v>
      </c>
      <c r="D265" s="1" t="s">
        <v>11</v>
      </c>
      <c r="E265" s="1" t="s">
        <v>5502</v>
      </c>
      <c r="F265" s="3" t="s">
        <v>51</v>
      </c>
      <c r="G265" s="1" t="s">
        <v>1519</v>
      </c>
      <c r="H265" s="41" t="str">
        <f>_xlfn.XLOOKUP(B265,[2]CALCULATION!$B:$B,[2]CALCULATION!$H:$H,"")</f>
        <v>NOKIA</v>
      </c>
      <c r="I265" s="34">
        <v>1.0824109030827578</v>
      </c>
      <c r="J265" s="34">
        <v>1.7835078317396415E-3</v>
      </c>
      <c r="K265" s="34">
        <v>0</v>
      </c>
      <c r="L265" s="34">
        <v>1.4268062653917818E-3</v>
      </c>
      <c r="M265" s="34">
        <v>2.3720654162136444E-2</v>
      </c>
      <c r="N265" s="34">
        <v>2.6629555435703831</v>
      </c>
      <c r="O265" s="34">
        <v>2.505828503594118E-2</v>
      </c>
      <c r="P265" s="34">
        <v>0</v>
      </c>
      <c r="Q265" s="34">
        <v>0</v>
      </c>
      <c r="R265" s="34">
        <v>0.76726506921437188</v>
      </c>
      <c r="S265" s="35">
        <v>1.7203716544960088</v>
      </c>
      <c r="T265" s="35">
        <v>17403.285923414747</v>
      </c>
      <c r="U265" s="35">
        <v>4.7084606757925196E-2</v>
      </c>
      <c r="V265" s="35">
        <v>3.3622689643954766</v>
      </c>
      <c r="W265" s="35">
        <v>0.49456672174138849</v>
      </c>
      <c r="X265" s="35">
        <v>0.16961159479843507</v>
      </c>
      <c r="Y265" s="35">
        <v>0.29668652780988092</v>
      </c>
      <c r="Z265" s="35">
        <v>5.4129462693296715E-2</v>
      </c>
      <c r="AA265" s="35">
        <v>0</v>
      </c>
      <c r="AB265" s="35">
        <v>2.5699799565470181</v>
      </c>
      <c r="AC265" s="35">
        <v>0</v>
      </c>
      <c r="AD265" s="35">
        <v>0.86277191360402705</v>
      </c>
      <c r="AE265" s="58" t="s">
        <v>5603</v>
      </c>
      <c r="AF265" s="58"/>
      <c r="AG265" s="57" t="str" cm="1">
        <f t="array" ref="AG265">IFERROR(_xlfn.IFS(
AI265="MPR ISSUE","PDH",
AI265="BSS Hardware Issue","BSS",
AI265="Sites strategiques, MLL, Pylone, etc.","ENVTECH",
AI265="AKTIVCO DEFAUT GE &amp; POWER Cabinet","AKTIVCO",
AI265="AKTIVCO Coupure ENEO &amp; Baisse de tension","AKTIVCO GRID ONLY",
AI265="Coupure ENEO &amp; Baisse de tension","IHS GRID ONLY",
AI265="Defaut GE &amp; POWER Cabinet","IHS",
AI265="Sharing","Partners",
AI265="Sites strategiques &amp; DataCenter","SST &amp; DC",
AI265="Exclu","Exclu",
AI265="SAT","SAT",
AI265="SPARE-ISSUE","SPARE-ISSUE",
AI265="Fiber CAmtel","TRANS_FO_CAMTEL",
AI265="Fiber AOF","Fiber AOF",
AI265="Projet OCM (HUAWEI)","TRAVAUX-HUAWEI",
AI265="Projet OCM (NOKIA)","TRAVAUX-NOKIA",
AI265="ACCESS-ISSUE","ACCESS-ISSUE",
AI265="Projet OCM (ZTE, NOKIA, autres projets)","TRAVAUX OCM",
AI265="No root CAuse","No root cause",
AI265="ODU HS","PDH",
AI265="IP &amp; VLAN","PDH",
AI265="Warehouse HUAWEI","SPARE-ISSUE",
AI265="SPARE-HS","SPARE-ISSUE",
AI265="Power Telco","BSS",AI265="no impacts","no impacts"
),"")</f>
        <v>IHS</v>
      </c>
      <c r="AH265" s="57" t="str" cm="1">
        <f t="array" ref="AH265">IFERROR(_xlfn.IFS(
AI265="MPR ISSUE","TX ISSUE",
AI265="BSS Hardware Issue","RAN ISSUE",
AI265="Sites strategiques, MLL, Pylone, etc.","ENVTECH",
AI265="AKTIVCO DEFAUT GE &amp; POWER Cabinet","POWER ISSUE",
AI265="AKTIVCO Coupure ENEO &amp; Baisse de tension","POWER ISSUE",
AI265="Coupure ENEO &amp; Baisse de tension","POWER ISSUE",
AI265="Defaut GE &amp; POWER Cabinet","POWER ISSUE",
AI265="Sharing","POWER ISSUE",
AI265="Sites strategiques &amp; DataCenter","POWER ISSUE",
AI265="Exclu","Exclu",
AI265="SAT","TX ISSUE",
AI265="SPARE-ISSUE","SPARE-ISSUE",
AI265="Fiber CAmtel","TX ISSUE",
AI265="Fiber AOF","TX ISSUE",
AI265="Projet OCM (HUAWEI)","TRAVAUX-HUAWEI",
AI265="Projet OCM (NOKIA)","TRAVAUX -NOKIA",
AI265="ACCESS-ISSUE","ACCESS-ISSUE",
AI265="Projet OCM (ZTE, NOKIA, autres projets)","TRAVAUX OCM",
AI265="No root CAuse","No root cause",
AI265="ODU HS","TX ISSUE",
AI265="IP &amp; VLAN","TX ISSUE",
AI265="Warehouse HUAWEI","SPARE-ISSUE",
AI265="SPARE-HS","SPARE-ISSUE",
AI265="Power Telco","RAN ISSUE",AI265="no impacts","no impacts"
),"")</f>
        <v>POWER ISSUE</v>
      </c>
      <c r="AI265" s="85" t="s">
        <v>5330</v>
      </c>
      <c r="AJ265" s="57" t="str" cm="1">
        <f t="array" ref="AJ265">IFERROR(_xlfn.IFS(
AI265="MPR ISSUE","ACTIVE",
AI265="BSS Hardware Issue","ACTIVE",
AI265="Sites strategiques, MLL, Pylone, etc.","PASSIVE",
AI265="AKTIVCO DEFAUT GE &amp; POWER Cabinet","PASSIVE",
AI265="AKTIVCO Coupure ENEO &amp; Baisse de tension","PASSIVE",
AI265="Coupure ENEO &amp; Baisse de tension","PASSIVE",
AI265="Defaut GE &amp; POWER Cabinet","PASSIVE",
AI265="Sharing","PASSIVE",
AI265="Sites strategiques &amp; DataCenter","PASSIVE",
AI265="Exclu","Exclu",
AI265="SAT","ACTIVE",
AI265="SPARE-ISSUE","SPARE-ISSUE",
AI265="Fiber CAmtel","ACTIVE",
AI265="Fiber AOF","ACTIVE",
AI265="Projet OCM (HUAWEI)","PLANNED WORKS",
AI265="Projet OCM (NOKIA)","PLANNED WORKS",
AI265="ACCESS-ISSUE","ACCESS-ISSUE",
AI265="Projet OCM (ZTE, NOKIA, autres projets)","PLANNED WORKS",
AI265="No root CAuse","No root cause",
AI265="ODU HS","ACTIVE",
AI265="IP &amp; VLAN","ACTIVE",
AI265="Warehouse HUAWEI","SPARE-ISSUE",
AI265="SPARE-HS","SPARE-ISSUE",
AI265="Power Telco","ACTIVE", AI265="no impacts","no impacts"
),"")</f>
        <v>PASSIVE</v>
      </c>
      <c r="AK265" s="23" t="s">
        <v>5754</v>
      </c>
      <c r="AL265" s="127" t="str">
        <f>IFERROR(MID(AM265, SEARCH("CTR_", AM265), 7), IFERROR(MID(AM265, SEARCH("SUO_", AM265), 7), IFERROR(MID(AM265, SEARCH("SUD_", AM265), 7), IFERROR(MID(AM265, SEARCH("NRO_", AM265), 7), IFERROR(MID(AM265, SEARCH("ADM_", AM265), 7), IFERROR(MID(AM265, SEARCH("NRD_", AM265), 7), IFERROR(MID(AM265, SEARCH("EXN_", AM265), 7), IFERROR(MID(AM265, SEARCH("LIT_", AM265), 7), IFERROR(MID(AM265, SEARCH("EST_", AM265), 7), MID(AM265, SEARCH("OST_",AM265), 7))))))))))</f>
        <v>NRO_017</v>
      </c>
      <c r="AM265" s="9" t="s">
        <v>5935</v>
      </c>
      <c r="AN265" s="9" t="s">
        <v>5537</v>
      </c>
      <c r="AO265" s="23" t="str">
        <f>_xlfn.XLOOKUP(B265,'INCIDENT-05-03-2026'!E:E,'INCIDENT-05-03-2026'!F:F,"")</f>
        <v>(05/03/2026 groupe whatsapp) : impacted by NRO_017_H_Bali , probleme d'energie, chute tension U.44v || Action : RCA IHS attendu</v>
      </c>
      <c r="AP265" s="7" t="s">
        <v>5537</v>
      </c>
      <c r="AQ265" s="6"/>
      <c r="AR265" s="7"/>
      <c r="AS265" s="3" t="str">
        <f>_xlfn.XLOOKUP(B265,'[3]tt num | region | site id'!$C:$C,'[3]tt num | region | site id'!$Q:$Q,"")</f>
        <v/>
      </c>
      <c r="AT265" s="24" t="str">
        <f>_xlfn.XLOOKUP(B265,'[4]Cells Huawei 03052026 12h'!$B:$B,'[4]Cells Huawei 03052026 12h'!$T:$T,"")</f>
        <v/>
      </c>
      <c r="AU265" s="24" t="str">
        <f>_xlfn.XLOOKUP(B265,'[5]cells down 02052026 8h50'!$B:$B,'[5]cells down 02052026 8h50'!$R:$R,"")</f>
        <v/>
      </c>
      <c r="AV265" s="24" t="str">
        <f>_xlfn.XLOOKUP(B265,'[5]cells down 02052026 13h50'!$B:$B,'[5]cells down 02052026 13h50'!$R:$R,"")</f>
        <v/>
      </c>
      <c r="AW265" s="24" t="str">
        <f>_xlfn.XLOOKUP(B265,'[5]cells down 02052026 13h50'!$B:$B,'[5]cells down 02052026 13h50'!$R:$R,"")</f>
        <v/>
      </c>
      <c r="AX265" s="24" t="str">
        <f>_xlfn.XLOOKUP(B265,'[6]cell downs 03052026 8h40 '!$B:$B,'[6]cell downs 03052026 8h40 '!$R:$R,"")</f>
        <v/>
      </c>
      <c r="AY265" s="24" t="str">
        <f>_xlfn.XLOOKUP(B265,'[7]ALL SITES DOWN'!$D:$D,'[7]ALL SITES DOWN'!$J:$J,"")</f>
        <v/>
      </c>
      <c r="AZ265" s="24" t="str">
        <f>_xlfn.XLOOKUP(B265,'[8]ALL SITES DOWN'!$D:$D,'[8]ALL SITES DOWN'!$J:$J,"")</f>
        <v>(05/03/2026 com ran 10h): Impacted by NRO_017_H_Bali</v>
      </c>
      <c r="BA265" s="9" t="str">
        <f>_xlfn.XLOOKUP(B265,[9]sheet1!$AC:$AC,[9]sheet1!$AF:$AF,"")</f>
        <v>(05/03/2026 ticket)..INC-20260503-00001610...2026-05-04 01:59:53...Relance 1
Bo Trans analyse en cours...No Power Issue on Site, U = 53.8V and Site is on Gen. TX FME Willy Ngouni 699759164 / Huawei is informed....Others Transmission equipement fault...No Power Issue on Site, U = 53.8V and Site is on Gen. TX FME Willy Ngouni 699759164 / Huawei is informed....user:OCM_NOC.IHS</v>
      </c>
      <c r="BB265" s="14" t="s">
        <v>5537</v>
      </c>
      <c r="BC265" s="14" t="s">
        <v>5537</v>
      </c>
      <c r="BD265" s="14" t="str">
        <f>_xlfn.XLOOKUP(B265,'[10]cell downs 18042026 17h'!$B:$B,'[10]cell downs 18042026 17h'!$B:$B,"")</f>
        <v/>
      </c>
      <c r="BE265" s="14" t="str">
        <f>_xlfn.XLOOKUP(B265,'[11]Cells Huawei 19042026 15h'!$B:$B,'[11]Cells Huawei 19042026 15h'!$B:$B,"")</f>
        <v/>
      </c>
      <c r="BF265" s="9" t="str">
        <f>_xlfn.XLOOKUP(B265,'[12]cells down 19042026 9H40'!$B:$B,'[12]cells down 19042026 9H40'!$B:$B,"")</f>
        <v/>
      </c>
      <c r="BG265" s="9" t="s">
        <v>1520</v>
      </c>
      <c r="BH265" s="9" t="s">
        <v>12</v>
      </c>
    </row>
    <row r="266" spans="1:60" s="9" customFormat="1" x14ac:dyDescent="0.3">
      <c r="A266" s="1" t="s">
        <v>5366</v>
      </c>
      <c r="B266" s="1" t="s">
        <v>176</v>
      </c>
      <c r="C266" s="3" t="str">
        <f>_xlfn.XLOOKUP(B266,'[1]daily break down'!$D:$D,'[1]daily break down'!$E:$E,"")</f>
        <v>LITTORAL</v>
      </c>
      <c r="D266" s="1" t="s">
        <v>11</v>
      </c>
      <c r="E266" s="1" t="s">
        <v>12</v>
      </c>
      <c r="F266" s="3" t="s">
        <v>31</v>
      </c>
      <c r="G266" s="1" t="s">
        <v>177</v>
      </c>
      <c r="H266" s="42" t="str">
        <f>_xlfn.XLOOKUP(B266,[2]CALCULATION!$B:$B,[2]CALCULATION!$H:$H,"")</f>
        <v>ZTE</v>
      </c>
      <c r="I266" s="34">
        <v>2.746423710095796</v>
      </c>
      <c r="J266" s="34">
        <v>7.9030977390827921</v>
      </c>
      <c r="K266" s="34">
        <v>0</v>
      </c>
      <c r="L266" s="34">
        <v>0</v>
      </c>
      <c r="M266" s="34">
        <v>0.37444746927372707</v>
      </c>
      <c r="N266" s="34">
        <v>0</v>
      </c>
      <c r="O266" s="34">
        <v>0.73312872931487572</v>
      </c>
      <c r="P266" s="34">
        <v>0</v>
      </c>
      <c r="Q266" s="34">
        <v>5.8106685158075551E-2</v>
      </c>
      <c r="R266" s="34">
        <v>2.1993505177879937</v>
      </c>
      <c r="S266" s="35">
        <v>0</v>
      </c>
      <c r="T266" s="35">
        <v>1.3237908530303939</v>
      </c>
      <c r="U266" s="35">
        <v>0</v>
      </c>
      <c r="V266" s="35">
        <v>0</v>
      </c>
      <c r="W266" s="35">
        <v>1.3237908530303939</v>
      </c>
      <c r="X266" s="35">
        <v>0.54266792796340579</v>
      </c>
      <c r="Y266" s="35">
        <v>2.0237463366749138</v>
      </c>
      <c r="Z266" s="35">
        <v>0.82747629361390052</v>
      </c>
      <c r="AA266" s="35">
        <v>0.57327074565663105</v>
      </c>
      <c r="AB266" s="35">
        <v>0.58842579842304366</v>
      </c>
      <c r="AC266" s="35">
        <v>1.1080905383842565</v>
      </c>
      <c r="AD266" s="35">
        <v>0.8572608744039516</v>
      </c>
      <c r="AE266" s="58" t="s">
        <v>5560</v>
      </c>
      <c r="AF266" s="58"/>
      <c r="AG266" s="57" t="str" cm="1">
        <f t="array" ref="AG266">IFERROR(_xlfn.IFS(
AI266="MPR ISSUE","PDH",
AI266="BSS Hardware Issue","BSS",
AI266="Sites strategiques, MLL, Pylone, etc.","ENVTECH",
AI266="AKTIVCO DEFAUT GE &amp; POWER Cabinet","AKTIVCO",
AI266="AKTIVCO Coupure ENEO &amp; Baisse de tension","AKTIVCO GRID ONLY",
AI266="Coupure ENEO &amp; Baisse de tension","IHS GRID ONLY",
AI266="Defaut GE &amp; POWER Cabinet","IHS",
AI266="Sharing","Partners",
AI266="Sites strategiques &amp; DataCenter","SST &amp; DC",
AI266="Exclu","Exclu",
AI266="SAT","SAT",
AI266="SPARE-ISSUE","SPARE-ISSUE",
AI266="Fiber CAmtel","TRANS_FO_CAMTEL",
AI266="Fiber AOF","Fiber AOF",
AI266="Projet OCM (HUAWEI)","TRAVAUX-HUAWEI",
AI266="Projet OCM (NOKIA)","TRAVAUX-NOKIA",
AI266="ACCESS-ISSUE","ACCESS-ISSUE",
AI266="Projet OCM (ZTE, NOKIA, autres projets)","TRAVAUX OCM",
AI266="No root CAuse","No root cause",
AI266="ODU HS","PDH",
AI266="IP &amp; VLAN","PDH",
AI266="Warehouse HUAWEI","SPARE-ISSUE",
AI266="SPARE-HS","SPARE-ISSUE",
AI266="Power Telco","BSS",AI266="no impacts","no impacts"
),"")</f>
        <v>no impacts</v>
      </c>
      <c r="AH266" s="57" t="str" cm="1">
        <f t="array" ref="AH266">IFERROR(_xlfn.IFS(
AI266="MPR ISSUE","TX ISSUE",
AI266="BSS Hardware Issue","RAN ISSUE",
AI266="Sites strategiques, MLL, Pylone, etc.","ENVTECH",
AI266="AKTIVCO DEFAUT GE &amp; POWER Cabinet","POWER ISSUE",
AI266="AKTIVCO Coupure ENEO &amp; Baisse de tension","POWER ISSUE",
AI266="Coupure ENEO &amp; Baisse de tension","POWER ISSUE",
AI266="Defaut GE &amp; POWER Cabinet","POWER ISSUE",
AI266="Sharing","POWER ISSUE",
AI266="Sites strategiques &amp; DataCenter","POWER ISSUE",
AI266="Exclu","Exclu",
AI266="SAT","TX ISSUE",
AI266="SPARE-ISSUE","SPARE-ISSUE",
AI266="Fiber CAmtel","TX ISSUE",
AI266="Fiber AOF","TX ISSUE",
AI266="Projet OCM (HUAWEI)","TRAVAUX-HUAWEI",
AI266="Projet OCM (NOKIA)","TRAVAUX -NOKIA",
AI266="ACCESS-ISSUE","ACCESS-ISSUE",
AI266="Projet OCM (ZTE, NOKIA, autres projets)","TRAVAUX OCM",
AI266="No root CAuse","No root cause",
AI266="ODU HS","TX ISSUE",
AI266="IP &amp; VLAN","TX ISSUE",
AI266="Warehouse HUAWEI","SPARE-ISSUE",
AI266="SPARE-HS","SPARE-ISSUE",
AI266="Power Telco","RAN ISSUE",AI266="no impacts","no impacts"
),"")</f>
        <v>no impacts</v>
      </c>
      <c r="AI266" s="85" t="s">
        <v>5998</v>
      </c>
      <c r="AJ266" s="57" t="str" cm="1">
        <f t="array" ref="AJ266">IFERROR(_xlfn.IFS(
AI266="MPR ISSUE","ACTIVE",
AI266="BSS Hardware Issue","ACTIVE",
AI266="Sites strategiques, MLL, Pylone, etc.","PASSIVE",
AI266="AKTIVCO DEFAUT GE &amp; POWER Cabinet","PASSIVE",
AI266="AKTIVCO Coupure ENEO &amp; Baisse de tension","PASSIVE",
AI266="Coupure ENEO &amp; Baisse de tension","PASSIVE",
AI266="Defaut GE &amp; POWER Cabinet","PASSIVE",
AI266="Sharing","PASSIVE",
AI266="Sites strategiques &amp; DataCenter","PASSIVE",
AI266="Exclu","Exclu",
AI266="SAT","ACTIVE",
AI266="SPARE-ISSUE","SPARE-ISSUE",
AI266="Fiber CAmtel","ACTIVE",
AI266="Fiber AOF","ACTIVE",
AI266="Projet OCM (HUAWEI)","PLANNED WORKS",
AI266="Projet OCM (NOKIA)","PLANNED WORKS",
AI266="ACCESS-ISSUE","ACCESS-ISSUE",
AI266="Projet OCM (ZTE, NOKIA, autres projets)","PLANNED WORKS",
AI266="No root CAuse","No root cause",
AI266="ODU HS","ACTIVE",
AI266="IP &amp; VLAN","ACTIVE",
AI266="Warehouse HUAWEI","SPARE-ISSUE",
AI266="SPARE-HS","SPARE-ISSUE",
AI266="Power Telco","ACTIVE", AI266="no impacts","no impacts"
),"")</f>
        <v>no impacts</v>
      </c>
      <c r="AK266" s="23" t="s">
        <v>5727</v>
      </c>
      <c r="AL266" s="23" t="str">
        <f>B266</f>
        <v>LIT_477</v>
      </c>
      <c r="AN266" s="9" t="s">
        <v>5537</v>
      </c>
      <c r="AO266" s="23" t="str">
        <f>_xlfn.XLOOKUP(B266,'INCIDENT-05-03-2026'!E:E,'INCIDENT-05-03-2026'!F:F,"")</f>
        <v/>
      </c>
      <c r="AP266" s="7" t="s">
        <v>5537</v>
      </c>
      <c r="AQ266" s="6"/>
      <c r="AR266" s="7"/>
      <c r="AS266" s="3" t="str">
        <f>_xlfn.XLOOKUP(B266,'[3]tt num | region | site id'!$C:$C,'[3]tt num | region | site id'!$Q:$Q,"")</f>
        <v/>
      </c>
      <c r="AT266" s="24" t="str">
        <f>_xlfn.XLOOKUP(B266,'[4]Cells Huawei 03052026 12h'!$B:$B,'[4]Cells Huawei 03052026 12h'!$T:$T,"")</f>
        <v/>
      </c>
      <c r="AU266" s="24" t="str">
        <f>_xlfn.XLOOKUP(B266,'[5]cells down 02052026 8h50'!$B:$B,'[5]cells down 02052026 8h50'!$R:$R,"")</f>
        <v/>
      </c>
      <c r="AV266" s="24" t="str">
        <f>_xlfn.XLOOKUP(B266,'[5]cells down 02052026 13h50'!$B:$B,'[5]cells down 02052026 13h50'!$R:$R,"")</f>
        <v/>
      </c>
      <c r="AW266" s="24" t="str">
        <f>_xlfn.XLOOKUP(B266,'[5]cells down 02052026 13h50'!$B:$B,'[5]cells down 02052026 13h50'!$R:$R,"")</f>
        <v/>
      </c>
      <c r="AX266" s="24" t="str">
        <f>_xlfn.XLOOKUP(B266,'[6]cell downs 03052026 8h40 '!$B:$B,'[6]cell downs 03052026 8h40 '!$R:$R,"")</f>
        <v/>
      </c>
      <c r="AY266" s="24" t="str">
        <f>_xlfn.XLOOKUP(B266,'[7]ALL SITES DOWN'!$D:$D,'[7]ALL SITES DOWN'!$J:$J,"")</f>
        <v/>
      </c>
      <c r="AZ266" s="24" t="str">
        <f>_xlfn.XLOOKUP(B266,'[8]ALL SITES DOWN'!$D:$D,'[8]ALL SITES DOWN'!$J:$J,"")</f>
        <v/>
      </c>
      <c r="BA266" s="9" t="str">
        <f>_xlfn.XLOOKUP(B266,[9]sheet1!$AC:$AC,[9]sheet1!$AF:$AF,"")</f>
        <v>(05/03/2026 ticket)..INC-20260503-00009061</v>
      </c>
      <c r="BB266" s="14" t="s">
        <v>5537</v>
      </c>
      <c r="BC266" s="14" t="s">
        <v>5537</v>
      </c>
      <c r="BD266" s="14" t="str">
        <f>_xlfn.XLOOKUP(B266,'[10]cell downs 18042026 17h'!$B:$B,'[10]cell downs 18042026 17h'!$B:$B,"")</f>
        <v/>
      </c>
      <c r="BE266" s="14" t="str">
        <f>_xlfn.XLOOKUP(B266,'[11]Cells Huawei 19042026 15h'!$B:$B,'[11]Cells Huawei 19042026 15h'!$B:$B,"")</f>
        <v/>
      </c>
      <c r="BF266" s="9" t="str">
        <f>_xlfn.XLOOKUP(B266,'[12]cells down 19042026 9H40'!$B:$B,'[12]cells down 19042026 9H40'!$B:$B,"")</f>
        <v/>
      </c>
      <c r="BG266" s="9" t="s">
        <v>176</v>
      </c>
      <c r="BH266" s="9" t="s">
        <v>12</v>
      </c>
    </row>
    <row r="267" spans="1:60" s="9" customFormat="1" x14ac:dyDescent="0.3">
      <c r="A267" s="1" t="s">
        <v>2046</v>
      </c>
      <c r="B267" s="1" t="s">
        <v>2047</v>
      </c>
      <c r="C267" s="3" t="str">
        <f>_xlfn.XLOOKUP(B267,'[1]daily break down'!$D:$D,'[1]daily break down'!$E:$E,"")</f>
        <v>NORD-OUEST</v>
      </c>
      <c r="D267" s="1" t="s">
        <v>11</v>
      </c>
      <c r="E267" s="1" t="s">
        <v>12</v>
      </c>
      <c r="F267" s="3" t="s">
        <v>51</v>
      </c>
      <c r="G267" s="1" t="s">
        <v>2046</v>
      </c>
      <c r="H267" s="41" t="str">
        <f>_xlfn.XLOOKUP(B267,[2]CALCULATION!$B:$B,[2]CALCULATION!$H:$H,"")</f>
        <v>NOKIA</v>
      </c>
      <c r="I267" s="34">
        <v>7.6193945356098887</v>
      </c>
      <c r="J267" s="34">
        <v>2.487083836282542</v>
      </c>
      <c r="K267" s="34">
        <v>3.0838455567826091</v>
      </c>
      <c r="L267" s="34">
        <v>3.4806334331606963</v>
      </c>
      <c r="M267" s="34">
        <v>4.7175982730377894</v>
      </c>
      <c r="N267" s="34">
        <v>4.8050233552615955</v>
      </c>
      <c r="O267" s="34">
        <v>2.4969109644370954E-4</v>
      </c>
      <c r="P267" s="34">
        <v>2.7204000744305635E-4</v>
      </c>
      <c r="Q267" s="34">
        <v>2.8536125307833079E-4</v>
      </c>
      <c r="R267" s="34">
        <v>0.79751920651254238</v>
      </c>
      <c r="S267" s="35">
        <v>0.90024481611658191</v>
      </c>
      <c r="T267" s="35">
        <v>355245.83017324284</v>
      </c>
      <c r="U267" s="35">
        <v>18.684958431911163</v>
      </c>
      <c r="V267" s="35">
        <v>10.761561411168469</v>
      </c>
      <c r="W267" s="35">
        <v>7.6194308184446111</v>
      </c>
      <c r="X267" s="35">
        <v>2.8448937882794834</v>
      </c>
      <c r="Y267" s="35">
        <v>2.4969109644359369E-4</v>
      </c>
      <c r="Z267" s="35">
        <v>3.6641380314366909</v>
      </c>
      <c r="AA267" s="35">
        <v>0.99779084685203179</v>
      </c>
      <c r="AB267" s="35">
        <v>1.4341417866043777</v>
      </c>
      <c r="AC267" s="35">
        <v>0.44026434915300516</v>
      </c>
      <c r="AD267" s="35">
        <v>0.85353520062834964</v>
      </c>
      <c r="AE267" s="58" t="s">
        <v>5603</v>
      </c>
      <c r="AF267" s="58"/>
      <c r="AG267" s="57" t="str" cm="1">
        <f t="array" ref="AG267">IFERROR(_xlfn.IFS(
AI267="MPR ISSUE","PDH",
AI267="BSS Hardware Issue","BSS",
AI267="Sites strategiques, MLL, Pylone, etc.","ENVTECH",
AI267="AKTIVCO DEFAUT GE &amp; POWER Cabinet","AKTIVCO",
AI267="AKTIVCO Coupure ENEO &amp; Baisse de tension","AKTIVCO GRID ONLY",
AI267="Coupure ENEO &amp; Baisse de tension","IHS GRID ONLY",
AI267="Defaut GE &amp; POWER Cabinet","IHS",
AI267="Sharing","Partners",
AI267="Sites strategiques &amp; DataCenter","SST &amp; DC",
AI267="Exclu","Exclu",
AI267="SAT","SAT",
AI267="SPARE-ISSUE","SPARE-ISSUE",
AI267="Fiber CAmtel","TRANS_FO_CAMTEL",
AI267="Fiber AOF","Fiber AOF",
AI267="Projet OCM (HUAWEI)","TRAVAUX-HUAWEI",
AI267="Projet OCM (NOKIA)","TRAVAUX-NOKIA",
AI267="ACCESS-ISSUE","ACCESS-ISSUE",
AI267="Projet OCM (ZTE, NOKIA, autres projets)","TRAVAUX OCM",
AI267="No root CAuse","No root cause",
AI267="ODU HS","PDH",
AI267="IP &amp; VLAN","PDH",
AI267="Warehouse HUAWEI","SPARE-ISSUE",
AI267="SPARE-HS","SPARE-ISSUE",
AI267="Power Telco","BSS",AI267="no impacts","no impacts"
),"")</f>
        <v>no impacts</v>
      </c>
      <c r="AH267" s="57" t="str" cm="1">
        <f t="array" ref="AH267">IFERROR(_xlfn.IFS(
AI267="MPR ISSUE","TX ISSUE",
AI267="BSS Hardware Issue","RAN ISSUE",
AI267="Sites strategiques, MLL, Pylone, etc.","ENVTECH",
AI267="AKTIVCO DEFAUT GE &amp; POWER Cabinet","POWER ISSUE",
AI267="AKTIVCO Coupure ENEO &amp; Baisse de tension","POWER ISSUE",
AI267="Coupure ENEO &amp; Baisse de tension","POWER ISSUE",
AI267="Defaut GE &amp; POWER Cabinet","POWER ISSUE",
AI267="Sharing","POWER ISSUE",
AI267="Sites strategiques &amp; DataCenter","POWER ISSUE",
AI267="Exclu","Exclu",
AI267="SAT","TX ISSUE",
AI267="SPARE-ISSUE","SPARE-ISSUE",
AI267="Fiber CAmtel","TX ISSUE",
AI267="Fiber AOF","TX ISSUE",
AI267="Projet OCM (HUAWEI)","TRAVAUX-HUAWEI",
AI267="Projet OCM (NOKIA)","TRAVAUX -NOKIA",
AI267="ACCESS-ISSUE","ACCESS-ISSUE",
AI267="Projet OCM (ZTE, NOKIA, autres projets)","TRAVAUX OCM",
AI267="No root CAuse","No root cause",
AI267="ODU HS","TX ISSUE",
AI267="IP &amp; VLAN","TX ISSUE",
AI267="Warehouse HUAWEI","SPARE-ISSUE",
AI267="SPARE-HS","SPARE-ISSUE",
AI267="Power Telco","RAN ISSUE",AI267="no impacts","no impacts"
),"")</f>
        <v>no impacts</v>
      </c>
      <c r="AI267" s="85" t="s">
        <v>5998</v>
      </c>
      <c r="AJ267" s="57" t="str" cm="1">
        <f t="array" ref="AJ267">IFERROR(_xlfn.IFS(
AI267="MPR ISSUE","ACTIVE",
AI267="BSS Hardware Issue","ACTIVE",
AI267="Sites strategiques, MLL, Pylone, etc.","PASSIVE",
AI267="AKTIVCO DEFAUT GE &amp; POWER Cabinet","PASSIVE",
AI267="AKTIVCO Coupure ENEO &amp; Baisse de tension","PASSIVE",
AI267="Coupure ENEO &amp; Baisse de tension","PASSIVE",
AI267="Defaut GE &amp; POWER Cabinet","PASSIVE",
AI267="Sharing","PASSIVE",
AI267="Sites strategiques &amp; DataCenter","PASSIVE",
AI267="Exclu","Exclu",
AI267="SAT","ACTIVE",
AI267="SPARE-ISSUE","SPARE-ISSUE",
AI267="Fiber CAmtel","ACTIVE",
AI267="Fiber AOF","ACTIVE",
AI267="Projet OCM (HUAWEI)","PLANNED WORKS",
AI267="Projet OCM (NOKIA)","PLANNED WORKS",
AI267="ACCESS-ISSUE","ACCESS-ISSUE",
AI267="Projet OCM (ZTE, NOKIA, autres projets)","PLANNED WORKS",
AI267="No root CAuse","No root cause",
AI267="ODU HS","ACTIVE",
AI267="IP &amp; VLAN","ACTIVE",
AI267="Warehouse HUAWEI","SPARE-ISSUE",
AI267="SPARE-HS","SPARE-ISSUE",
AI267="Power Telco","ACTIVE", AI267="no impacts","no impacts"
),"")</f>
        <v>no impacts</v>
      </c>
      <c r="AK267" s="23" t="s">
        <v>5537</v>
      </c>
      <c r="AL267" s="23" t="str">
        <f>B267</f>
        <v>NRO_015</v>
      </c>
      <c r="AN267" s="9" t="s">
        <v>5537</v>
      </c>
      <c r="AO267" s="23" t="str">
        <f>_xlfn.XLOOKUP(B267,'INCIDENT-05-03-2026'!E:E,'INCIDENT-05-03-2026'!F:F,"")</f>
        <v/>
      </c>
      <c r="AP267" s="7" t="s">
        <v>5537</v>
      </c>
      <c r="AQ267" s="6"/>
      <c r="AR267" s="7"/>
      <c r="AS267" s="3" t="str">
        <f>_xlfn.XLOOKUP(B267,'[3]tt num | region | site id'!$C:$C,'[3]tt num | region | site id'!$Q:$Q,"")</f>
        <v/>
      </c>
      <c r="AT267" s="24" t="str">
        <f>_xlfn.XLOOKUP(B267,'[4]Cells Huawei 03052026 12h'!$B:$B,'[4]Cells Huawei 03052026 12h'!$T:$T,"")</f>
        <v/>
      </c>
      <c r="AU267" s="24" t="str">
        <f>_xlfn.XLOOKUP(B267,'[5]cells down 02052026 8h50'!$B:$B,'[5]cells down 02052026 8h50'!$R:$R,"")</f>
        <v/>
      </c>
      <c r="AV267" s="24" t="str">
        <f>_xlfn.XLOOKUP(B267,'[5]cells down 02052026 13h50'!$B:$B,'[5]cells down 02052026 13h50'!$R:$R,"")</f>
        <v/>
      </c>
      <c r="AW267" s="24" t="str">
        <f>_xlfn.XLOOKUP(B267,'[5]cells down 02052026 13h50'!$B:$B,'[5]cells down 02052026 13h50'!$R:$R,"")</f>
        <v/>
      </c>
      <c r="AX267" s="24" t="str">
        <f>_xlfn.XLOOKUP(B267,'[6]cell downs 03052026 8h40 '!$B:$B,'[6]cell downs 03052026 8h40 '!$R:$R,"")</f>
        <v/>
      </c>
      <c r="AY267" s="24" t="str">
        <f>_xlfn.XLOOKUP(B267,'[7]ALL SITES DOWN'!$D:$D,'[7]ALL SITES DOWN'!$J:$J,"")</f>
        <v/>
      </c>
      <c r="AZ267" s="24" t="str">
        <f>_xlfn.XLOOKUP(B267,'[8]ALL SITES DOWN'!$D:$D,'[8]ALL SITES DOWN'!$J:$J,"")</f>
        <v/>
      </c>
      <c r="BA267" s="9" t="str">
        <f>_xlfn.XLOOKUP(B267,[9]sheet1!$AC:$AC,[9]sheet1!$AF:$AF,"")</f>
        <v/>
      </c>
      <c r="BB267" s="14" t="s">
        <v>5537</v>
      </c>
      <c r="BC267" s="14" t="s">
        <v>5537</v>
      </c>
      <c r="BD267" s="14" t="str">
        <f>_xlfn.XLOOKUP(B267,'[10]cell downs 18042026 17h'!$B:$B,'[10]cell downs 18042026 17h'!$B:$B,"")</f>
        <v/>
      </c>
      <c r="BE267" s="14" t="str">
        <f>_xlfn.XLOOKUP(B267,'[11]Cells Huawei 19042026 15h'!$B:$B,'[11]Cells Huawei 19042026 15h'!$B:$B,"")</f>
        <v/>
      </c>
      <c r="BF267" s="9" t="str">
        <f>_xlfn.XLOOKUP(B267,'[12]cells down 19042026 9H40'!$B:$B,'[12]cells down 19042026 9H40'!$B:$B,"")</f>
        <v/>
      </c>
      <c r="BG267" s="9" t="s">
        <v>2047</v>
      </c>
      <c r="BH267" s="9" t="s">
        <v>5537</v>
      </c>
    </row>
    <row r="268" spans="1:60" s="9" customFormat="1" ht="22.5" customHeight="1" x14ac:dyDescent="0.3">
      <c r="A268" s="1" t="s">
        <v>1306</v>
      </c>
      <c r="B268" s="1" t="s">
        <v>1307</v>
      </c>
      <c r="C268" s="3" t="str">
        <f>_xlfn.XLOOKUP(B268,'[1]daily break down'!$D:$D,'[1]daily break down'!$E:$E,"")</f>
        <v>NORD-OUEST</v>
      </c>
      <c r="D268" s="1" t="s">
        <v>11</v>
      </c>
      <c r="E268" s="1" t="s">
        <v>66</v>
      </c>
      <c r="F268" s="3" t="s">
        <v>51</v>
      </c>
      <c r="G268" s="1" t="s">
        <v>1306</v>
      </c>
      <c r="H268" s="41" t="str">
        <f>_xlfn.XLOOKUP(B268,[2]CALCULATION!$B:$B,[2]CALCULATION!$H:$H,"")</f>
        <v>NOKIA</v>
      </c>
      <c r="I268" s="34">
        <v>1.3772101724945498</v>
      </c>
      <c r="J268" s="34">
        <v>1.7529789867477827</v>
      </c>
      <c r="K268" s="34">
        <v>1.7494347962478241</v>
      </c>
      <c r="L268" s="34">
        <v>0.32771615626655243</v>
      </c>
      <c r="M268" s="34">
        <v>2.6368159397671675</v>
      </c>
      <c r="N268" s="34">
        <v>0.5396473636077308</v>
      </c>
      <c r="O268" s="34">
        <v>0.44382272630359626</v>
      </c>
      <c r="P268" s="34">
        <v>1.8156653712567401</v>
      </c>
      <c r="Q268" s="34">
        <v>1.9733958767943285</v>
      </c>
      <c r="R268" s="34">
        <v>1.3563902097091696</v>
      </c>
      <c r="S268" s="35">
        <v>2.5985395165136871</v>
      </c>
      <c r="T268" s="35">
        <v>18388.034085830957</v>
      </c>
      <c r="U268" s="35">
        <v>0.29950657014578247</v>
      </c>
      <c r="V268" s="35">
        <v>1.3070080443337244</v>
      </c>
      <c r="W268" s="35">
        <v>0.26665225592338632</v>
      </c>
      <c r="X268" s="35">
        <v>8.5715386393404688E-2</v>
      </c>
      <c r="Y268" s="35">
        <v>0.10515562175936617</v>
      </c>
      <c r="Z268" s="35">
        <v>7.8991561867746529E-2</v>
      </c>
      <c r="AA268" s="35">
        <v>2.894205444248608</v>
      </c>
      <c r="AB268" s="35">
        <v>1.2689193025762384</v>
      </c>
      <c r="AC268" s="35">
        <v>0</v>
      </c>
      <c r="AD268" s="35">
        <v>0.83928311546001666</v>
      </c>
      <c r="AE268" s="58" t="s">
        <v>5603</v>
      </c>
      <c r="AF268" s="58"/>
      <c r="AG268" s="57" t="str" cm="1">
        <f t="array" ref="AG268">IFERROR(_xlfn.IFS(
AI268="MPR ISSUE","PDH",
AI268="BSS Hardware Issue","BSS",
AI268="Sites strategiques, MLL, Pylone, etc.","ENVTECH",
AI268="AKTIVCO DEFAUT GE &amp; POWER Cabinet","AKTIVCO",
AI268="AKTIVCO Coupure ENEO &amp; Baisse de tension","AKTIVCO GRID ONLY",
AI268="Coupure ENEO &amp; Baisse de tension","IHS GRID ONLY",
AI268="Defaut GE &amp; POWER Cabinet","IHS",
AI268="Sharing","Partners",
AI268="Sites strategiques &amp; DataCenter","SST &amp; DC",
AI268="Exclu","Exclu",
AI268="SAT","SAT",
AI268="SPARE-ISSUE","SPARE-ISSUE",
AI268="Fiber CAmtel","TRANS_FO_CAMTEL",
AI268="Fiber AOF","Fiber AOF",
AI268="Projet OCM (HUAWEI)","TRAVAUX-HUAWEI",
AI268="Projet OCM (NOKIA)","TRAVAUX-NOKIA",
AI268="ACCESS-ISSUE","ACCESS-ISSUE",
AI268="Projet OCM (ZTE, NOKIA, autres projets)","TRAVAUX OCM",
AI268="No root CAuse","No root cause",
AI268="ODU HS","PDH",
AI268="IP &amp; VLAN","PDH",
AI268="Warehouse HUAWEI","SPARE-ISSUE",
AI268="SPARE-HS","SPARE-ISSUE",
AI268="Power Telco","BSS",AI268="no impacts","no impacts"
),"")</f>
        <v>no impacts</v>
      </c>
      <c r="AH268" s="57" t="str" cm="1">
        <f t="array" ref="AH268">IFERROR(_xlfn.IFS(
AI268="MPR ISSUE","TX ISSUE",
AI268="BSS Hardware Issue","RAN ISSUE",
AI268="Sites strategiques, MLL, Pylone, etc.","ENVTECH",
AI268="AKTIVCO DEFAUT GE &amp; POWER Cabinet","POWER ISSUE",
AI268="AKTIVCO Coupure ENEO &amp; Baisse de tension","POWER ISSUE",
AI268="Coupure ENEO &amp; Baisse de tension","POWER ISSUE",
AI268="Defaut GE &amp; POWER Cabinet","POWER ISSUE",
AI268="Sharing","POWER ISSUE",
AI268="Sites strategiques &amp; DataCenter","POWER ISSUE",
AI268="Exclu","Exclu",
AI268="SAT","TX ISSUE",
AI268="SPARE-ISSUE","SPARE-ISSUE",
AI268="Fiber CAmtel","TX ISSUE",
AI268="Fiber AOF","TX ISSUE",
AI268="Projet OCM (HUAWEI)","TRAVAUX-HUAWEI",
AI268="Projet OCM (NOKIA)","TRAVAUX -NOKIA",
AI268="ACCESS-ISSUE","ACCESS-ISSUE",
AI268="Projet OCM (ZTE, NOKIA, autres projets)","TRAVAUX OCM",
AI268="No root CAuse","No root cause",
AI268="ODU HS","TX ISSUE",
AI268="IP &amp; VLAN","TX ISSUE",
AI268="Warehouse HUAWEI","SPARE-ISSUE",
AI268="SPARE-HS","SPARE-ISSUE",
AI268="Power Telco","RAN ISSUE",AI268="no impacts","no impacts"
),"")</f>
        <v>no impacts</v>
      </c>
      <c r="AI268" s="85" t="s">
        <v>5998</v>
      </c>
      <c r="AJ268" s="57" t="str" cm="1">
        <f t="array" ref="AJ268">IFERROR(_xlfn.IFS(
AI268="MPR ISSUE","ACTIVE",
AI268="BSS Hardware Issue","ACTIVE",
AI268="Sites strategiques, MLL, Pylone, etc.","PASSIVE",
AI268="AKTIVCO DEFAUT GE &amp; POWER Cabinet","PASSIVE",
AI268="AKTIVCO Coupure ENEO &amp; Baisse de tension","PASSIVE",
AI268="Coupure ENEO &amp; Baisse de tension","PASSIVE",
AI268="Defaut GE &amp; POWER Cabinet","PASSIVE",
AI268="Sharing","PASSIVE",
AI268="Sites strategiques &amp; DataCenter","PASSIVE",
AI268="Exclu","Exclu",
AI268="SAT","ACTIVE",
AI268="SPARE-ISSUE","SPARE-ISSUE",
AI268="Fiber CAmtel","ACTIVE",
AI268="Fiber AOF","ACTIVE",
AI268="Projet OCM (HUAWEI)","PLANNED WORKS",
AI268="Projet OCM (NOKIA)","PLANNED WORKS",
AI268="ACCESS-ISSUE","ACCESS-ISSUE",
AI268="Projet OCM (ZTE, NOKIA, autres projets)","PLANNED WORKS",
AI268="No root CAuse","No root cause",
AI268="ODU HS","ACTIVE",
AI268="IP &amp; VLAN","ACTIVE",
AI268="Warehouse HUAWEI","SPARE-ISSUE",
AI268="SPARE-HS","SPARE-ISSUE",
AI268="Power Telco","ACTIVE", AI268="no impacts","no impacts"
),"")</f>
        <v>no impacts</v>
      </c>
      <c r="AK268" s="23" t="s">
        <v>5765</v>
      </c>
      <c r="AL268" s="127" t="str">
        <f>IFERROR(MID(AM268, SEARCH("CTR_", AM268), 7), IFERROR(MID(AM268, SEARCH("SUO_", AM268), 7), IFERROR(MID(AM268, SEARCH("SUD_", AM268), 7), IFERROR(MID(AM268, SEARCH("NRO_", AM268), 7), IFERROR(MID(AM268, SEARCH("ADM_", AM268), 7), IFERROR(MID(AM268, SEARCH("NRD_", AM268), 7), IFERROR(MID(AM268, SEARCH("EXN_", AM268), 7), IFERROR(MID(AM268, SEARCH("LIT_", AM268), 7), IFERROR(MID(AM268, SEARCH("EST_", AM268), 7), MID(AM268, SEARCH("OST_",AM268), 7))))))))))</f>
        <v>NRO_013</v>
      </c>
      <c r="AM268" s="9" t="s">
        <v>5936</v>
      </c>
      <c r="AN268" s="9" t="s">
        <v>5537</v>
      </c>
      <c r="AO268" s="23" t="str">
        <f>_xlfn.XLOOKUP(B268,'INCIDENT-05-03-2026'!E:E,'INCIDENT-05-03-2026'!F:F,"")</f>
        <v/>
      </c>
      <c r="AP268" s="7" t="s">
        <v>5537</v>
      </c>
      <c r="AQ268" s="6"/>
      <c r="AR268" s="7"/>
      <c r="AS268" s="3" t="str">
        <f>_xlfn.XLOOKUP(B268,'[3]tt num | region | site id'!$C:$C,'[3]tt num | region | site id'!$Q:$Q,"")</f>
        <v/>
      </c>
      <c r="AT268" s="24" t="str">
        <f>_xlfn.XLOOKUP(B268,'[4]Cells Huawei 03052026 12h'!$B:$B,'[4]Cells Huawei 03052026 12h'!$T:$T,"")</f>
        <v/>
      </c>
      <c r="AU268" s="24" t="str">
        <f>_xlfn.XLOOKUP(B268,'[5]cells down 02052026 8h50'!$B:$B,'[5]cells down 02052026 8h50'!$R:$R,"")</f>
        <v/>
      </c>
      <c r="AV268" s="24" t="str">
        <f>_xlfn.XLOOKUP(B268,'[5]cells down 02052026 13h50'!$B:$B,'[5]cells down 02052026 13h50'!$R:$R,"")</f>
        <v/>
      </c>
      <c r="AW268" s="24" t="str">
        <f>_xlfn.XLOOKUP(B268,'[5]cells down 02052026 13h50'!$B:$B,'[5]cells down 02052026 13h50'!$R:$R,"")</f>
        <v/>
      </c>
      <c r="AX268" s="24" t="str">
        <f>_xlfn.XLOOKUP(B268,'[6]cell downs 03052026 8h40 '!$B:$B,'[6]cell downs 03052026 8h40 '!$R:$R,"")</f>
        <v/>
      </c>
      <c r="AY268" s="24" t="str">
        <f>_xlfn.XLOOKUP(B268,'[7]ALL SITES DOWN'!$D:$D,'[7]ALL SITES DOWN'!$J:$J,"")</f>
        <v/>
      </c>
      <c r="AZ268" s="24" t="str">
        <f>_xlfn.XLOOKUP(B268,'[8]ALL SITES DOWN'!$D:$D,'[8]ALL SITES DOWN'!$J:$J,"")</f>
        <v>(05/03/2026 com ran 10h): Impacted by Oku_G9G18U9U21L18L8L26_NRO_013</v>
      </c>
      <c r="BA268" s="9" t="str">
        <f>_xlfn.XLOOKUP(B268,[9]sheet1!$AC:$AC,[9]sheet1!$AF:$AF,"")</f>
        <v>(05/03/2026 ticket)..INC-20260503-00007283</v>
      </c>
      <c r="BB268" s="14" t="s">
        <v>5537</v>
      </c>
      <c r="BC268" s="14" t="s">
        <v>5537</v>
      </c>
      <c r="BD268" s="14" t="str">
        <f>_xlfn.XLOOKUP(B268,'[10]cell downs 18042026 17h'!$B:$B,'[10]cell downs 18042026 17h'!$B:$B,"")</f>
        <v/>
      </c>
      <c r="BE268" s="14" t="str">
        <f>_xlfn.XLOOKUP(B268,'[11]Cells Huawei 19042026 15h'!$B:$B,'[11]Cells Huawei 19042026 15h'!$B:$B,"")</f>
        <v/>
      </c>
      <c r="BF268" s="9" t="str">
        <f>_xlfn.XLOOKUP(B268,'[12]cells down 19042026 9H40'!$B:$B,'[12]cells down 19042026 9H40'!$B:$B,"")</f>
        <v/>
      </c>
      <c r="BG268" s="9" t="s">
        <v>1307</v>
      </c>
      <c r="BH268" s="9" t="s">
        <v>5537</v>
      </c>
    </row>
    <row r="269" spans="1:60" s="9" customFormat="1" x14ac:dyDescent="0.3">
      <c r="A269" s="1" t="s">
        <v>2939</v>
      </c>
      <c r="B269" s="8" t="s">
        <v>2940</v>
      </c>
      <c r="C269" s="3" t="str">
        <f>_xlfn.XLOOKUP(B269,'[1]daily break down'!$D:$D,'[1]daily break down'!$E:$E,"")</f>
        <v>Ngaoundere</v>
      </c>
      <c r="D269" s="1" t="s">
        <v>11</v>
      </c>
      <c r="E269" s="1" t="s">
        <v>12</v>
      </c>
      <c r="F269" s="3" t="s">
        <v>90</v>
      </c>
      <c r="G269" s="1" t="s">
        <v>91</v>
      </c>
      <c r="H269" s="40" t="str">
        <f>_xlfn.XLOOKUP(B269,[2]CALCULATION!$B:$B,[2]CALCULATION!$H:$H,"")</f>
        <v>Huawei</v>
      </c>
      <c r="I269" s="34">
        <v>0</v>
      </c>
      <c r="J269" s="34">
        <v>4.2269135612228309E-3</v>
      </c>
      <c r="K269" s="34">
        <v>0</v>
      </c>
      <c r="L269" s="34">
        <v>0</v>
      </c>
      <c r="M269" s="34">
        <v>0</v>
      </c>
      <c r="N269" s="34">
        <v>0</v>
      </c>
      <c r="O269" s="34">
        <v>0</v>
      </c>
      <c r="P269" s="34">
        <v>0</v>
      </c>
      <c r="Q269" s="34">
        <v>5.2845337054444073E-2</v>
      </c>
      <c r="R269" s="34">
        <v>0</v>
      </c>
      <c r="S269" s="35">
        <v>0</v>
      </c>
      <c r="T269" s="35">
        <v>0</v>
      </c>
      <c r="U269" s="35">
        <v>0</v>
      </c>
      <c r="V269" s="35">
        <v>0</v>
      </c>
      <c r="W269" s="35">
        <v>0</v>
      </c>
      <c r="X269" s="35">
        <v>0.84070992172540815</v>
      </c>
      <c r="Y269" s="35">
        <v>0.66540893694372394</v>
      </c>
      <c r="Z269" s="35">
        <v>1.3376308738046931E-3</v>
      </c>
      <c r="AA269" s="35">
        <v>0.76061412659017069</v>
      </c>
      <c r="AB269" s="35">
        <v>0.98203781905471055</v>
      </c>
      <c r="AC269" s="35">
        <v>0.74659310039902216</v>
      </c>
      <c r="AD269" s="35">
        <v>0.82763680931875716</v>
      </c>
      <c r="AE269" s="58" t="s">
        <v>5560</v>
      </c>
      <c r="AF269" s="58"/>
      <c r="AG269" s="57" t="str" cm="1">
        <f t="array" ref="AG269">IFERROR(_xlfn.IFS(
AI269="MPR ISSUE","PDH",
AI269="BSS Hardware Issue","BSS",
AI269="Sites strategiques, MLL, Pylone, etc.","ENVTECH",
AI269="AKTIVCO DEFAUT GE &amp; POWER Cabinet","AKTIVCO",
AI269="AKTIVCO Coupure ENEO &amp; Baisse de tension","AKTIVCO GRID ONLY",
AI269="Coupure ENEO &amp; Baisse de tension","IHS GRID ONLY",
AI269="Defaut GE &amp; POWER Cabinet","IHS",
AI269="Sharing","Partners",
AI269="Sites strategiques &amp; DataCenter","SST &amp; DC",
AI269="Exclu","Exclu",
AI269="SAT","SAT",
AI269="SPARE-ISSUE","SPARE-ISSUE",
AI269="Fiber CAmtel","TRANS_FO_CAMTEL",
AI269="Fiber AOF","Fiber AOF",
AI269="Projet OCM (HUAWEI)","TRAVAUX-HUAWEI",
AI269="Projet OCM (NOKIA)","TRAVAUX-NOKIA",
AI269="ACCESS-ISSUE","ACCESS-ISSUE",
AI269="Projet OCM (ZTE, NOKIA, autres projets)","TRAVAUX OCM",
AI269="No root CAuse","No root cause",
AI269="ODU HS","PDH",
AI269="IP &amp; VLAN","PDH",
AI269="Warehouse HUAWEI","SPARE-ISSUE",
AI269="SPARE-HS","SPARE-ISSUE",
AI269="Power Telco","BSS",AI269="no impacts","no impacts"
),"")</f>
        <v>no impacts</v>
      </c>
      <c r="AH269" s="57" t="str" cm="1">
        <f t="array" ref="AH269">IFERROR(_xlfn.IFS(
AI269="MPR ISSUE","TX ISSUE",
AI269="BSS Hardware Issue","RAN ISSUE",
AI269="Sites strategiques, MLL, Pylone, etc.","ENVTECH",
AI269="AKTIVCO DEFAUT GE &amp; POWER Cabinet","POWER ISSUE",
AI269="AKTIVCO Coupure ENEO &amp; Baisse de tension","POWER ISSUE",
AI269="Coupure ENEO &amp; Baisse de tension","POWER ISSUE",
AI269="Defaut GE &amp; POWER Cabinet","POWER ISSUE",
AI269="Sharing","POWER ISSUE",
AI269="Sites strategiques &amp; DataCenter","POWER ISSUE",
AI269="Exclu","Exclu",
AI269="SAT","TX ISSUE",
AI269="SPARE-ISSUE","SPARE-ISSUE",
AI269="Fiber CAmtel","TX ISSUE",
AI269="Fiber AOF","TX ISSUE",
AI269="Projet OCM (HUAWEI)","TRAVAUX-HUAWEI",
AI269="Projet OCM (NOKIA)","TRAVAUX -NOKIA",
AI269="ACCESS-ISSUE","ACCESS-ISSUE",
AI269="Projet OCM (ZTE, NOKIA, autres projets)","TRAVAUX OCM",
AI269="No root CAuse","No root cause",
AI269="ODU HS","TX ISSUE",
AI269="IP &amp; VLAN","TX ISSUE",
AI269="Warehouse HUAWEI","SPARE-ISSUE",
AI269="SPARE-HS","SPARE-ISSUE",
AI269="Power Telco","RAN ISSUE",AI269="no impacts","no impacts"
),"")</f>
        <v>no impacts</v>
      </c>
      <c r="AI269" s="85" t="s">
        <v>5998</v>
      </c>
      <c r="AJ269" s="57" t="str" cm="1">
        <f t="array" ref="AJ269">IFERROR(_xlfn.IFS(
AI269="MPR ISSUE","ACTIVE",
AI269="BSS Hardware Issue","ACTIVE",
AI269="Sites strategiques, MLL, Pylone, etc.","PASSIVE",
AI269="AKTIVCO DEFAUT GE &amp; POWER Cabinet","PASSIVE",
AI269="AKTIVCO Coupure ENEO &amp; Baisse de tension","PASSIVE",
AI269="Coupure ENEO &amp; Baisse de tension","PASSIVE",
AI269="Defaut GE &amp; POWER Cabinet","PASSIVE",
AI269="Sharing","PASSIVE",
AI269="Sites strategiques &amp; DataCenter","PASSIVE",
AI269="Exclu","Exclu",
AI269="SAT","ACTIVE",
AI269="SPARE-ISSUE","SPARE-ISSUE",
AI269="Fiber CAmtel","ACTIVE",
AI269="Fiber AOF","ACTIVE",
AI269="Projet OCM (HUAWEI)","PLANNED WORKS",
AI269="Projet OCM (NOKIA)","PLANNED WORKS",
AI269="ACCESS-ISSUE","ACCESS-ISSUE",
AI269="Projet OCM (ZTE, NOKIA, autres projets)","PLANNED WORKS",
AI269="No root CAuse","No root cause",
AI269="ODU HS","ACTIVE",
AI269="IP &amp; VLAN","ACTIVE",
AI269="Warehouse HUAWEI","SPARE-ISSUE",
AI269="SPARE-HS","SPARE-ISSUE",
AI269="Power Telco","ACTIVE", AI269="no impacts","no impacts"
),"")</f>
        <v>no impacts</v>
      </c>
      <c r="AK269" s="23" t="s">
        <v>5537</v>
      </c>
      <c r="AL269" s="23" t="str">
        <f>B269</f>
        <v>ADM_003</v>
      </c>
      <c r="AN269" s="9" t="s">
        <v>5537</v>
      </c>
      <c r="AO269" s="23" t="str">
        <f>_xlfn.XLOOKUP(B269,'INCIDENT-05-03-2026'!E:E,'INCIDENT-05-03-2026'!F:F,"")</f>
        <v/>
      </c>
      <c r="AP269" s="7" t="s">
        <v>5537</v>
      </c>
      <c r="AQ269" s="6"/>
      <c r="AR269" s="7"/>
      <c r="AS269" s="3" t="str">
        <f>_xlfn.XLOOKUP(B269,'[3]tt num | region | site id'!$C:$C,'[3]tt num | region | site id'!$Q:$Q,"")</f>
        <v/>
      </c>
      <c r="AT269" s="24" t="str">
        <f>_xlfn.XLOOKUP(B269,'[4]Cells Huawei 03052026 12h'!$B:$B,'[4]Cells Huawei 03052026 12h'!$T:$T,"")</f>
        <v/>
      </c>
      <c r="AU269" s="24" t="str">
        <f>_xlfn.XLOOKUP(B269,'[5]cells down 02052026 8h50'!$B:$B,'[5]cells down 02052026 8h50'!$R:$R,"")</f>
        <v/>
      </c>
      <c r="AV269" s="24" t="str">
        <f>_xlfn.XLOOKUP(B269,'[5]cells down 02052026 13h50'!$B:$B,'[5]cells down 02052026 13h50'!$R:$R,"")</f>
        <v/>
      </c>
      <c r="AW269" s="24" t="str">
        <f>_xlfn.XLOOKUP(B269,'[5]cells down 02052026 13h50'!$B:$B,'[5]cells down 02052026 13h50'!$R:$R,"")</f>
        <v/>
      </c>
      <c r="AX269" s="24" t="str">
        <f>_xlfn.XLOOKUP(B269,'[6]cell downs 03052026 8h40 '!$B:$B,'[6]cell downs 03052026 8h40 '!$R:$R,"")</f>
        <v/>
      </c>
      <c r="AY269" s="24" t="str">
        <f>_xlfn.XLOOKUP(B269,'[7]ALL SITES DOWN'!$D:$D,'[7]ALL SITES DOWN'!$J:$J,"")</f>
        <v/>
      </c>
      <c r="AZ269" s="24" t="str">
        <f>_xlfn.XLOOKUP(B269,'[8]ALL SITES DOWN'!$D:$D,'[8]ALL SITES DOWN'!$J:$J,"")</f>
        <v/>
      </c>
      <c r="BA269" s="9" t="str">
        <f>_xlfn.XLOOKUP(B269,[9]sheet1!$AC:$AC,[9]sheet1!$AF:$AF,"")</f>
        <v/>
      </c>
      <c r="BB269" s="14" t="s">
        <v>5537</v>
      </c>
      <c r="BC269" s="14" t="s">
        <v>5537</v>
      </c>
      <c r="BD269" s="14" t="str">
        <f>_xlfn.XLOOKUP(B269,'[10]cell downs 18042026 17h'!$B:$B,'[10]cell downs 18042026 17h'!$B:$B,"")</f>
        <v/>
      </c>
      <c r="BE269" s="14" t="str">
        <f>_xlfn.XLOOKUP(B269,'[11]Cells Huawei 19042026 15h'!$B:$B,'[11]Cells Huawei 19042026 15h'!$B:$B,"")</f>
        <v/>
      </c>
      <c r="BF269" s="9" t="str">
        <f>_xlfn.XLOOKUP(B269,'[12]cells down 19042026 9H40'!$B:$B,'[12]cells down 19042026 9H40'!$B:$B,"")</f>
        <v/>
      </c>
      <c r="BG269" s="9" t="s">
        <v>2940</v>
      </c>
      <c r="BH269" s="9" t="s">
        <v>12</v>
      </c>
    </row>
    <row r="270" spans="1:60" s="9" customFormat="1" ht="21" customHeight="1" x14ac:dyDescent="0.3">
      <c r="A270" s="1" t="s">
        <v>411</v>
      </c>
      <c r="B270" s="8" t="s">
        <v>412</v>
      </c>
      <c r="C270" s="3" t="str">
        <f>_xlfn.XLOOKUP(B270,'[1]daily break down'!$D:$D,'[1]daily break down'!$E:$E,"")</f>
        <v>Douala</v>
      </c>
      <c r="D270" s="1" t="s">
        <v>21</v>
      </c>
      <c r="E270" s="1" t="s">
        <v>36</v>
      </c>
      <c r="F270" s="3" t="s">
        <v>31</v>
      </c>
      <c r="G270" s="1" t="s">
        <v>32</v>
      </c>
      <c r="H270" s="42" t="str">
        <f>_xlfn.XLOOKUP(B270,[2]CALCULATION!$B:$B,[2]CALCULATION!$H:$H,"")</f>
        <v>ZTE</v>
      </c>
      <c r="I270" s="34">
        <v>0</v>
      </c>
      <c r="J270" s="34">
        <v>0</v>
      </c>
      <c r="K270" s="34">
        <v>25.586221189214488</v>
      </c>
      <c r="L270" s="34">
        <v>0</v>
      </c>
      <c r="M270" s="34">
        <v>0</v>
      </c>
      <c r="N270" s="34">
        <v>15.795173399765439</v>
      </c>
      <c r="O270" s="34">
        <v>5.9394199461808697</v>
      </c>
      <c r="P270" s="34">
        <v>0</v>
      </c>
      <c r="Q270" s="34">
        <v>0</v>
      </c>
      <c r="R270" s="34">
        <v>0</v>
      </c>
      <c r="S270" s="35">
        <v>8.200729526043494</v>
      </c>
      <c r="T270" s="35">
        <v>4.216604885955376</v>
      </c>
      <c r="U270" s="35">
        <v>0</v>
      </c>
      <c r="V270" s="35">
        <v>0</v>
      </c>
      <c r="W270" s="35">
        <v>4.216604885955376</v>
      </c>
      <c r="X270" s="35">
        <v>0</v>
      </c>
      <c r="Y270" s="35">
        <v>0</v>
      </c>
      <c r="Z270" s="35">
        <v>0</v>
      </c>
      <c r="AA270" s="35">
        <v>0.51706773137656925</v>
      </c>
      <c r="AB270" s="35">
        <v>0.43956618419576216</v>
      </c>
      <c r="AC270" s="35">
        <v>1.1490967283695246</v>
      </c>
      <c r="AD270" s="35">
        <v>0.82064545861833715</v>
      </c>
      <c r="AE270" s="58" t="s">
        <v>5560</v>
      </c>
      <c r="AF270" s="58"/>
      <c r="AG270" s="57" t="str" cm="1">
        <f t="array" ref="AG270">IFERROR(_xlfn.IFS(
AI270="MPR ISSUE","PDH",
AI270="BSS Hardware Issue","BSS",
AI270="Sites strategiques, MLL, Pylone, etc.","ENVTECH",
AI270="AKTIVCO DEFAUT GE &amp; POWER Cabinet","AKTIVCO",
AI270="AKTIVCO Coupure ENEO &amp; Baisse de tension","AKTIVCO GRID ONLY",
AI270="Coupure ENEO &amp; Baisse de tension","IHS GRID ONLY",
AI270="Defaut GE &amp; POWER Cabinet","IHS",
AI270="Sharing","Partners",
AI270="Sites strategiques &amp; DataCenter","SST &amp; DC",
AI270="Exclu","Exclu",
AI270="SAT","SAT",
AI270="SPARE-ISSUE","SPARE-ISSUE",
AI270="Fiber CAmtel","TRANS_FO_CAMTEL",
AI270="Fiber AOF","Fiber AOF",
AI270="Projet OCM (HUAWEI)","TRAVAUX-HUAWEI",
AI270="Projet OCM (NOKIA)","TRAVAUX-NOKIA",
AI270="ACCESS-ISSUE","ACCESS-ISSUE",
AI270="Projet OCM (ZTE, NOKIA, autres projets)","TRAVAUX OCM",
AI270="No root CAuse","No root cause",
AI270="ODU HS","PDH",
AI270="IP &amp; VLAN","PDH",
AI270="Warehouse HUAWEI","SPARE-ISSUE",
AI270="SPARE-HS","SPARE-ISSUE",
AI270="Power Telco","BSS",AI270="no impacts","no impacts"
),"")</f>
        <v>AKTIVCO</v>
      </c>
      <c r="AH270" s="57" t="str" cm="1">
        <f t="array" ref="AH270">IFERROR(_xlfn.IFS(
AI270="MPR ISSUE","TX ISSUE",
AI270="BSS Hardware Issue","RAN ISSUE",
AI270="Sites strategiques, MLL, Pylone, etc.","ENVTECH",
AI270="AKTIVCO DEFAUT GE &amp; POWER Cabinet","POWER ISSUE",
AI270="AKTIVCO Coupure ENEO &amp; Baisse de tension","POWER ISSUE",
AI270="Coupure ENEO &amp; Baisse de tension","POWER ISSUE",
AI270="Defaut GE &amp; POWER Cabinet","POWER ISSUE",
AI270="Sharing","POWER ISSUE",
AI270="Sites strategiques &amp; DataCenter","POWER ISSUE",
AI270="Exclu","Exclu",
AI270="SAT","TX ISSUE",
AI270="SPARE-ISSUE","SPARE-ISSUE",
AI270="Fiber CAmtel","TX ISSUE",
AI270="Fiber AOF","TX ISSUE",
AI270="Projet OCM (HUAWEI)","TRAVAUX-HUAWEI",
AI270="Projet OCM (NOKIA)","TRAVAUX -NOKIA",
AI270="ACCESS-ISSUE","ACCESS-ISSUE",
AI270="Projet OCM (ZTE, NOKIA, autres projets)","TRAVAUX OCM",
AI270="No root CAuse","No root cause",
AI270="ODU HS","TX ISSUE",
AI270="IP &amp; VLAN","TX ISSUE",
AI270="Warehouse HUAWEI","SPARE-ISSUE",
AI270="SPARE-HS","SPARE-ISSUE",
AI270="Power Telco","RAN ISSUE",AI270="no impacts","no impacts"
),"")</f>
        <v>POWER ISSUE</v>
      </c>
      <c r="AI270" s="85" t="s">
        <v>5325</v>
      </c>
      <c r="AJ270" s="57" t="str" cm="1">
        <f t="array" ref="AJ270">IFERROR(_xlfn.IFS(
AI270="MPR ISSUE","ACTIVE",
AI270="BSS Hardware Issue","ACTIVE",
AI270="Sites strategiques, MLL, Pylone, etc.","PASSIVE",
AI270="AKTIVCO DEFAUT GE &amp; POWER Cabinet","PASSIVE",
AI270="AKTIVCO Coupure ENEO &amp; Baisse de tension","PASSIVE",
AI270="Coupure ENEO &amp; Baisse de tension","PASSIVE",
AI270="Defaut GE &amp; POWER Cabinet","PASSIVE",
AI270="Sharing","PASSIVE",
AI270="Sites strategiques &amp; DataCenter","PASSIVE",
AI270="Exclu","Exclu",
AI270="SAT","ACTIVE",
AI270="SPARE-ISSUE","SPARE-ISSUE",
AI270="Fiber CAmtel","ACTIVE",
AI270="Fiber AOF","ACTIVE",
AI270="Projet OCM (HUAWEI)","PLANNED WORKS",
AI270="Projet OCM (NOKIA)","PLANNED WORKS",
AI270="ACCESS-ISSUE","ACCESS-ISSUE",
AI270="Projet OCM (ZTE, NOKIA, autres projets)","PLANNED WORKS",
AI270="No root CAuse","No root cause",
AI270="ODU HS","ACTIVE",
AI270="IP &amp; VLAN","ACTIVE",
AI270="Warehouse HUAWEI","SPARE-ISSUE",
AI270="SPARE-HS","SPARE-ISSUE",
AI270="Power Telco","ACTIVE", AI270="no impacts","no impacts"
),"")</f>
        <v>PASSIVE</v>
      </c>
      <c r="AK270" s="23" t="s">
        <v>5808</v>
      </c>
      <c r="AL270" s="127" t="str">
        <f>IFERROR(MID(AM270, SEARCH("CTR_", AM270), 7), IFERROR(MID(AM270, SEARCH("SUO_", AM270), 7), IFERROR(MID(AM270, SEARCH("SUD_", AM270), 7), IFERROR(MID(AM270, SEARCH("NRO_", AM270), 7), IFERROR(MID(AM270, SEARCH("ADM_", AM270), 7), IFERROR(MID(AM270, SEARCH("NRD_", AM270), 7), IFERROR(MID(AM270, SEARCH("EXN_", AM270), 7), IFERROR(MID(AM270, SEARCH("LIT_", AM270), 7), IFERROR(MID(AM270, SEARCH("EST_", AM270), 7), MID(AM270, SEARCH("OST_",AM270), 7))))))))))</f>
        <v>LIT_666</v>
      </c>
      <c r="AM270" s="9" t="s">
        <v>6001</v>
      </c>
      <c r="AN270" s="9" t="s">
        <v>5537</v>
      </c>
      <c r="AO270" s="23" t="str">
        <f>_xlfn.XLOOKUP(B270,'INCIDENT-05-03-2026'!E:E,'INCIDENT-05-03-2026'!F:F,"")</f>
        <v>(05/03/2026 incident) :impacted by  LIT_666_Z_Parcours-Vita , RCA: Power issue / En attente RCA CAMUSAT</v>
      </c>
      <c r="AP270" s="7" t="s">
        <v>5537</v>
      </c>
      <c r="AQ270" s="6"/>
      <c r="AR270" s="7"/>
      <c r="AS270" s="3" t="str">
        <f>_xlfn.XLOOKUP(B270,'[3]tt num | region | site id'!$C:$C,'[3]tt num | region | site id'!$Q:$Q,"")</f>
        <v/>
      </c>
      <c r="AT270" s="24" t="str">
        <f>_xlfn.XLOOKUP(B270,'[4]Cells Huawei 03052026 12h'!$B:$B,'[4]Cells Huawei 03052026 12h'!$T:$T,"")</f>
        <v/>
      </c>
      <c r="AU270" s="24" t="str">
        <f>_xlfn.XLOOKUP(B270,'[5]cells down 02052026 8h50'!$B:$B,'[5]cells down 02052026 8h50'!$R:$R,"")</f>
        <v/>
      </c>
      <c r="AV270" s="24" t="str">
        <f>_xlfn.XLOOKUP(B270,'[5]cells down 02052026 13h50'!$B:$B,'[5]cells down 02052026 13h50'!$R:$R,"")</f>
        <v/>
      </c>
      <c r="AW270" s="24" t="str">
        <f>_xlfn.XLOOKUP(B270,'[5]cells down 02052026 13h50'!$B:$B,'[5]cells down 02052026 13h50'!$R:$R,"")</f>
        <v/>
      </c>
      <c r="AX270" s="24" t="str">
        <f>_xlfn.XLOOKUP(B270,'[6]cell downs 03052026 8h40 '!$B:$B,'[6]cell downs 03052026 8h40 '!$R:$R,"")</f>
        <v/>
      </c>
      <c r="AY270" s="24" t="str">
        <f>_xlfn.XLOOKUP(B270,'[7]ALL SITES DOWN'!$D:$D,'[7]ALL SITES DOWN'!$J:$J,"")</f>
        <v/>
      </c>
      <c r="AZ270" s="24" t="str">
        <f>_xlfn.XLOOKUP(B270,'[8]ALL SITES DOWN'!$D:$D,'[8]ALL SITES DOWN'!$J:$J,"")</f>
        <v/>
      </c>
      <c r="BA270" s="9" t="str">
        <f>_xlfn.XLOOKUP(B270,[9]sheet1!$AC:$AC,[9]sheet1!$AF:$AF,"")</f>
        <v>(05/03/2026 ticket)..INC-20260503-00001163...Others Transmission equipement fault</v>
      </c>
      <c r="BB270" s="14" t="s">
        <v>5537</v>
      </c>
      <c r="BC270" s="14" t="s">
        <v>5537</v>
      </c>
      <c r="BD270" s="14" t="str">
        <f>_xlfn.XLOOKUP(B270,'[10]cell downs 18042026 17h'!$B:$B,'[10]cell downs 18042026 17h'!$B:$B,"")</f>
        <v/>
      </c>
      <c r="BE270" s="14" t="str">
        <f>_xlfn.XLOOKUP(B270,'[11]Cells Huawei 19042026 15h'!$B:$B,'[11]Cells Huawei 19042026 15h'!$B:$B,"")</f>
        <v/>
      </c>
      <c r="BF270" s="9" t="str">
        <f>_xlfn.XLOOKUP(B270,'[12]cells down 19042026 9H40'!$B:$B,'[12]cells down 19042026 9H40'!$B:$B,"")</f>
        <v/>
      </c>
      <c r="BG270" s="9" t="s">
        <v>5537</v>
      </c>
      <c r="BH270" s="9" t="s">
        <v>5537</v>
      </c>
    </row>
    <row r="271" spans="1:60" s="9" customFormat="1" x14ac:dyDescent="0.3">
      <c r="A271" s="1" t="s">
        <v>1151</v>
      </c>
      <c r="B271" s="8" t="s">
        <v>1152</v>
      </c>
      <c r="C271" s="3" t="str">
        <f>_xlfn.XLOOKUP(B271,'[1]daily break down'!$D:$D,'[1]daily break down'!$E:$E,"")</f>
        <v>EXTREME-NORD</v>
      </c>
      <c r="D271" s="1" t="s">
        <v>11</v>
      </c>
      <c r="E271" s="1" t="s">
        <v>66</v>
      </c>
      <c r="F271" s="3" t="s">
        <v>55</v>
      </c>
      <c r="G271" s="1" t="s">
        <v>1151</v>
      </c>
      <c r="H271" s="41" t="str">
        <f>_xlfn.XLOOKUP(B271,[2]CALCULATION!$B:$B,[2]CALCULATION!$H:$H,"")</f>
        <v>NOKIA</v>
      </c>
      <c r="I271" s="34">
        <v>0</v>
      </c>
      <c r="J271" s="34">
        <v>0</v>
      </c>
      <c r="K271" s="34">
        <v>0</v>
      </c>
      <c r="L271" s="34">
        <v>5.6451234122836492E-3</v>
      </c>
      <c r="M271" s="34">
        <v>0.15034424525494089</v>
      </c>
      <c r="N271" s="34">
        <v>0</v>
      </c>
      <c r="O271" s="34">
        <v>4.3127457377968055</v>
      </c>
      <c r="P271" s="34">
        <v>4.164686947672692</v>
      </c>
      <c r="Q271" s="34">
        <v>4.7490163827414991</v>
      </c>
      <c r="R271" s="34">
        <v>0.59897998697455568</v>
      </c>
      <c r="S271" s="35">
        <v>0</v>
      </c>
      <c r="T271" s="35">
        <v>78073.791719672532</v>
      </c>
      <c r="U271" s="35">
        <v>0.27601587444597114</v>
      </c>
      <c r="V271" s="35">
        <v>0.95170590561514445</v>
      </c>
      <c r="W271" s="35">
        <v>7.5283877541372632</v>
      </c>
      <c r="X271" s="35">
        <v>3.1851358570269355</v>
      </c>
      <c r="Y271" s="35">
        <v>3.04281914391199</v>
      </c>
      <c r="Z271" s="35">
        <v>1.4347200640136291</v>
      </c>
      <c r="AA271" s="35">
        <v>3.6683082942659935</v>
      </c>
      <c r="AB271" s="35">
        <v>0.81006867034782937</v>
      </c>
      <c r="AC271" s="35">
        <v>0</v>
      </c>
      <c r="AD271" s="35">
        <v>0.79578348124140186</v>
      </c>
      <c r="AE271" s="58" t="s">
        <v>5603</v>
      </c>
      <c r="AF271" s="58"/>
      <c r="AG271" s="57" t="str" cm="1">
        <f t="array" ref="AG271">IFERROR(_xlfn.IFS(
AI271="MPR ISSUE","PDH",
AI271="BSS Hardware Issue","BSS",
AI271="Sites strategiques, MLL, Pylone, etc.","ENVTECH",
AI271="AKTIVCO DEFAUT GE &amp; POWER Cabinet","AKTIVCO",
AI271="AKTIVCO Coupure ENEO &amp; Baisse de tension","AKTIVCO GRID ONLY",
AI271="Coupure ENEO &amp; Baisse de tension","IHS GRID ONLY",
AI271="Defaut GE &amp; POWER Cabinet","IHS",
AI271="Sharing","Partners",
AI271="Sites strategiques &amp; DataCenter","SST &amp; DC",
AI271="Exclu","Exclu",
AI271="SAT","SAT",
AI271="SPARE-ISSUE","SPARE-ISSUE",
AI271="Fiber CAmtel","TRANS_FO_CAMTEL",
AI271="Fiber AOF","Fiber AOF",
AI271="Projet OCM (HUAWEI)","TRAVAUX-HUAWEI",
AI271="Projet OCM (NOKIA)","TRAVAUX-NOKIA",
AI271="ACCESS-ISSUE","ACCESS-ISSUE",
AI271="Projet OCM (ZTE, NOKIA, autres projets)","TRAVAUX OCM",
AI271="No root CAuse","No root cause",
AI271="ODU HS","PDH",
AI271="IP &amp; VLAN","PDH",
AI271="Warehouse HUAWEI","SPARE-ISSUE",
AI271="SPARE-HS","SPARE-ISSUE",
AI271="Power Telco","BSS",AI271="no impacts","no impacts"
),"")</f>
        <v>IHS</v>
      </c>
      <c r="AH271" s="57" t="str" cm="1">
        <f t="array" ref="AH271">IFERROR(_xlfn.IFS(
AI271="MPR ISSUE","TX ISSUE",
AI271="BSS Hardware Issue","RAN ISSUE",
AI271="Sites strategiques, MLL, Pylone, etc.","ENVTECH",
AI271="AKTIVCO DEFAUT GE &amp; POWER Cabinet","POWER ISSUE",
AI271="AKTIVCO Coupure ENEO &amp; Baisse de tension","POWER ISSUE",
AI271="Coupure ENEO &amp; Baisse de tension","POWER ISSUE",
AI271="Defaut GE &amp; POWER Cabinet","POWER ISSUE",
AI271="Sharing","POWER ISSUE",
AI271="Sites strategiques &amp; DataCenter","POWER ISSUE",
AI271="Exclu","Exclu",
AI271="SAT","TX ISSUE",
AI271="SPARE-ISSUE","SPARE-ISSUE",
AI271="Fiber CAmtel","TX ISSUE",
AI271="Fiber AOF","TX ISSUE",
AI271="Projet OCM (HUAWEI)","TRAVAUX-HUAWEI",
AI271="Projet OCM (NOKIA)","TRAVAUX -NOKIA",
AI271="ACCESS-ISSUE","ACCESS-ISSUE",
AI271="Projet OCM (ZTE, NOKIA, autres projets)","TRAVAUX OCM",
AI271="No root CAuse","No root cause",
AI271="ODU HS","TX ISSUE",
AI271="IP &amp; VLAN","TX ISSUE",
AI271="Warehouse HUAWEI","SPARE-ISSUE",
AI271="SPARE-HS","SPARE-ISSUE",
AI271="Power Telco","RAN ISSUE",AI271="no impacts","no impacts"
),"")</f>
        <v>POWER ISSUE</v>
      </c>
      <c r="AI271" s="85" t="s">
        <v>5330</v>
      </c>
      <c r="AJ271" s="57" t="str" cm="1">
        <f t="array" ref="AJ271">IFERROR(_xlfn.IFS(
AI271="MPR ISSUE","ACTIVE",
AI271="BSS Hardware Issue","ACTIVE",
AI271="Sites strategiques, MLL, Pylone, etc.","PASSIVE",
AI271="AKTIVCO DEFAUT GE &amp; POWER Cabinet","PASSIVE",
AI271="AKTIVCO Coupure ENEO &amp; Baisse de tension","PASSIVE",
AI271="Coupure ENEO &amp; Baisse de tension","PASSIVE",
AI271="Defaut GE &amp; POWER Cabinet","PASSIVE",
AI271="Sharing","PASSIVE",
AI271="Sites strategiques &amp; DataCenter","PASSIVE",
AI271="Exclu","Exclu",
AI271="SAT","ACTIVE",
AI271="SPARE-ISSUE","SPARE-ISSUE",
AI271="Fiber CAmtel","ACTIVE",
AI271="Fiber AOF","ACTIVE",
AI271="Projet OCM (HUAWEI)","PLANNED WORKS",
AI271="Projet OCM (NOKIA)","PLANNED WORKS",
AI271="ACCESS-ISSUE","ACCESS-ISSUE",
AI271="Projet OCM (ZTE, NOKIA, autres projets)","PLANNED WORKS",
AI271="No root CAuse","No root cause",
AI271="ODU HS","ACTIVE",
AI271="IP &amp; VLAN","ACTIVE",
AI271="Warehouse HUAWEI","SPARE-ISSUE",
AI271="SPARE-HS","SPARE-ISSUE",
AI271="Power Telco","ACTIVE", AI271="no impacts","no impacts"
),"")</f>
        <v>PASSIVE</v>
      </c>
      <c r="AK271" s="23" t="s">
        <v>5720</v>
      </c>
      <c r="AL271" s="23" t="str">
        <f t="shared" ref="AL271:AL284" si="13">B271</f>
        <v>EXN_049</v>
      </c>
      <c r="AN271" s="9" t="s">
        <v>5537</v>
      </c>
      <c r="AO271" s="23" t="str">
        <f>_xlfn.XLOOKUP(B271,'INCIDENT-05-03-2026'!E:E,'INCIDENT-05-03-2026'!F:F,"")</f>
        <v/>
      </c>
      <c r="AP271" s="7" t="s">
        <v>5537</v>
      </c>
      <c r="AQ271" s="6"/>
      <c r="AR271" s="7"/>
      <c r="AS271" s="3" t="str">
        <f>_xlfn.XLOOKUP(B271,'[3]tt num | region | site id'!$C:$C,'[3]tt num | region | site id'!$Q:$Q,"")</f>
        <v>(hourly IHS): 03/05/2026 08:49 0:10:28 49.2V FME Severin is managing with level 0</v>
      </c>
      <c r="AT271" s="24" t="str">
        <f>_xlfn.XLOOKUP(B271,'[4]Cells Huawei 03052026 12h'!$B:$B,'[4]Cells Huawei 03052026 12h'!$T:$T,"")</f>
        <v/>
      </c>
      <c r="AU271" s="24" t="str">
        <f>_xlfn.XLOOKUP(B271,'[5]cells down 02052026 8h50'!$B:$B,'[5]cells down 02052026 8h50'!$R:$R,"")</f>
        <v/>
      </c>
      <c r="AV271" s="24" t="str">
        <f>_xlfn.XLOOKUP(B271,'[5]cells down 02052026 13h50'!$B:$B,'[5]cells down 02052026 13h50'!$R:$R,"")</f>
        <v/>
      </c>
      <c r="AW271" s="24" t="str">
        <f>_xlfn.XLOOKUP(B271,'[5]cells down 02052026 13h50'!$B:$B,'[5]cells down 02052026 13h50'!$R:$R,"")</f>
        <v/>
      </c>
      <c r="AX271" s="24" t="str">
        <f>_xlfn.XLOOKUP(B271,'[6]cell downs 03052026 8h40 '!$B:$B,'[6]cell downs 03052026 8h40 '!$R:$R,"")</f>
        <v/>
      </c>
      <c r="AY271" s="24" t="str">
        <f>_xlfn.XLOOKUP(B271,'[7]ALL SITES DOWN'!$D:$D,'[7]ALL SITES DOWN'!$J:$J,"")</f>
        <v/>
      </c>
      <c r="AZ271" s="24" t="str">
        <f>_xlfn.XLOOKUP(B271,'[8]ALL SITES DOWN'!$D:$D,'[8]ALL SITES DOWN'!$J:$J,"")</f>
        <v/>
      </c>
      <c r="BA271" s="9" t="str">
        <f>_xlfn.XLOOKUP(B271,[9]sheet1!$AC:$AC,[9]sheet1!$AF:$AF,"")</f>
        <v>(05/03/2026 ticket)..INC-20260503-00014363</v>
      </c>
      <c r="BB271" s="14" t="s">
        <v>5537</v>
      </c>
      <c r="BC271" s="14" t="s">
        <v>5537</v>
      </c>
      <c r="BD271" s="14" t="str">
        <f>_xlfn.XLOOKUP(B271,'[10]cell downs 18042026 17h'!$B:$B,'[10]cell downs 18042026 17h'!$B:$B,"")</f>
        <v/>
      </c>
      <c r="BE271" s="14" t="str">
        <f>_xlfn.XLOOKUP(B271,'[11]Cells Huawei 19042026 15h'!$B:$B,'[11]Cells Huawei 19042026 15h'!$B:$B,"")</f>
        <v/>
      </c>
      <c r="BF271" s="9" t="str">
        <f>_xlfn.XLOOKUP(B271,'[12]cells down 19042026 9H40'!$B:$B,'[12]cells down 19042026 9H40'!$B:$B,"")</f>
        <v/>
      </c>
      <c r="BG271" s="9" t="s">
        <v>1152</v>
      </c>
      <c r="BH271" s="9" t="s">
        <v>12</v>
      </c>
    </row>
    <row r="272" spans="1:60" s="9" customFormat="1" ht="21.45" customHeight="1" x14ac:dyDescent="0.3">
      <c r="A272" s="1" t="s">
        <v>1231</v>
      </c>
      <c r="B272" s="8" t="s">
        <v>1232</v>
      </c>
      <c r="C272" s="3" t="str">
        <f>_xlfn.XLOOKUP(B272,'[1]daily break down'!$D:$D,'[1]daily break down'!$E:$E,"")</f>
        <v>OUEST</v>
      </c>
      <c r="D272" s="1" t="s">
        <v>11</v>
      </c>
      <c r="E272" s="1" t="s">
        <v>12</v>
      </c>
      <c r="F272" s="3" t="s">
        <v>102</v>
      </c>
      <c r="G272" s="1" t="s">
        <v>1233</v>
      </c>
      <c r="H272" s="41" t="str">
        <f>_xlfn.XLOOKUP(B272,[2]CALCULATION!$B:$B,[2]CALCULATION!$H:$H,"")</f>
        <v>NOKIA</v>
      </c>
      <c r="I272" s="34">
        <v>1.6051570485657116E-3</v>
      </c>
      <c r="J272" s="34">
        <v>0</v>
      </c>
      <c r="K272" s="34">
        <v>1.0433520815676698E-2</v>
      </c>
      <c r="L272" s="34">
        <v>0</v>
      </c>
      <c r="M272" s="34">
        <v>1.5159816569788325E-3</v>
      </c>
      <c r="N272" s="34">
        <v>0</v>
      </c>
      <c r="O272" s="34">
        <v>1.4268062653917818E-3</v>
      </c>
      <c r="P272" s="34">
        <v>7.134031326958566E-3</v>
      </c>
      <c r="Q272" s="34">
        <v>0.75803090876026336</v>
      </c>
      <c r="R272" s="34">
        <v>4.8154711456967923E-3</v>
      </c>
      <c r="S272" s="35">
        <v>0</v>
      </c>
      <c r="T272" s="35">
        <v>17403.285923414747</v>
      </c>
      <c r="U272" s="35">
        <v>5.4396988868056322E-3</v>
      </c>
      <c r="V272" s="35">
        <v>1.6943324401527619E-3</v>
      </c>
      <c r="W272" s="35">
        <v>4.5479449709359835E-3</v>
      </c>
      <c r="X272" s="35">
        <v>1.4268062653917815E-3</v>
      </c>
      <c r="Y272" s="35">
        <v>1.3376308738047309E-3</v>
      </c>
      <c r="Z272" s="35">
        <v>0</v>
      </c>
      <c r="AA272" s="35">
        <v>2.6778862870640143</v>
      </c>
      <c r="AB272" s="35">
        <v>1.1634637942817507</v>
      </c>
      <c r="AC272" s="35">
        <v>0</v>
      </c>
      <c r="AD272" s="35">
        <v>0.77299012935425593</v>
      </c>
      <c r="AE272" s="58" t="s">
        <v>5560</v>
      </c>
      <c r="AF272" s="58"/>
      <c r="AG272" s="57" t="str" cm="1">
        <f t="array" ref="AG272">IFERROR(_xlfn.IFS(
AI272="MPR ISSUE","PDH",
AI272="BSS Hardware Issue","BSS",
AI272="Sites strategiques, MLL, Pylone, etc.","ENVTECH",
AI272="AKTIVCO DEFAUT GE &amp; POWER Cabinet","AKTIVCO",
AI272="AKTIVCO Coupure ENEO &amp; Baisse de tension","AKTIVCO GRID ONLY",
AI272="Coupure ENEO &amp; Baisse de tension","IHS GRID ONLY",
AI272="Defaut GE &amp; POWER Cabinet","IHS",
AI272="Sharing","Partners",
AI272="Sites strategiques &amp; DataCenter","SST &amp; DC",
AI272="Exclu","Exclu",
AI272="SAT","SAT",
AI272="SPARE-ISSUE","SPARE-ISSUE",
AI272="Fiber CAmtel","TRANS_FO_CAMTEL",
AI272="Fiber AOF","Fiber AOF",
AI272="Projet OCM (HUAWEI)","TRAVAUX-HUAWEI",
AI272="Projet OCM (NOKIA)","TRAVAUX-NOKIA",
AI272="ACCESS-ISSUE","ACCESS-ISSUE",
AI272="Projet OCM (ZTE, NOKIA, autres projets)","TRAVAUX OCM",
AI272="No root CAuse","No root cause",
AI272="ODU HS","PDH",
AI272="IP &amp; VLAN","PDH",
AI272="Warehouse HUAWEI","SPARE-ISSUE",
AI272="SPARE-HS","SPARE-ISSUE",
AI272="Power Telco","BSS",AI272="no impacts","no impacts"
),"")</f>
        <v>IHS</v>
      </c>
      <c r="AH272" s="57" t="str" cm="1">
        <f t="array" ref="AH272">IFERROR(_xlfn.IFS(
AI272="MPR ISSUE","TX ISSUE",
AI272="BSS Hardware Issue","RAN ISSUE",
AI272="Sites strategiques, MLL, Pylone, etc.","ENVTECH",
AI272="AKTIVCO DEFAUT GE &amp; POWER Cabinet","POWER ISSUE",
AI272="AKTIVCO Coupure ENEO &amp; Baisse de tension","POWER ISSUE",
AI272="Coupure ENEO &amp; Baisse de tension","POWER ISSUE",
AI272="Defaut GE &amp; POWER Cabinet","POWER ISSUE",
AI272="Sharing","POWER ISSUE",
AI272="Sites strategiques &amp; DataCenter","POWER ISSUE",
AI272="Exclu","Exclu",
AI272="SAT","TX ISSUE",
AI272="SPARE-ISSUE","SPARE-ISSUE",
AI272="Fiber CAmtel","TX ISSUE",
AI272="Fiber AOF","TX ISSUE",
AI272="Projet OCM (HUAWEI)","TRAVAUX-HUAWEI",
AI272="Projet OCM (NOKIA)","TRAVAUX -NOKIA",
AI272="ACCESS-ISSUE","ACCESS-ISSUE",
AI272="Projet OCM (ZTE, NOKIA, autres projets)","TRAVAUX OCM",
AI272="No root CAuse","No root cause",
AI272="ODU HS","TX ISSUE",
AI272="IP &amp; VLAN","TX ISSUE",
AI272="Warehouse HUAWEI","SPARE-ISSUE",
AI272="SPARE-HS","SPARE-ISSUE",
AI272="Power Telco","RAN ISSUE",AI272="no impacts","no impacts"
),"")</f>
        <v>POWER ISSUE</v>
      </c>
      <c r="AI272" s="85" t="s">
        <v>5330</v>
      </c>
      <c r="AJ272" s="57" t="str" cm="1">
        <f t="array" ref="AJ272">IFERROR(_xlfn.IFS(
AI272="MPR ISSUE","ACTIVE",
AI272="BSS Hardware Issue","ACTIVE",
AI272="Sites strategiques, MLL, Pylone, etc.","PASSIVE",
AI272="AKTIVCO DEFAUT GE &amp; POWER Cabinet","PASSIVE",
AI272="AKTIVCO Coupure ENEO &amp; Baisse de tension","PASSIVE",
AI272="Coupure ENEO &amp; Baisse de tension","PASSIVE",
AI272="Defaut GE &amp; POWER Cabinet","PASSIVE",
AI272="Sharing","PASSIVE",
AI272="Sites strategiques &amp; DataCenter","PASSIVE",
AI272="Exclu","Exclu",
AI272="SAT","ACTIVE",
AI272="SPARE-ISSUE","SPARE-ISSUE",
AI272="Fiber CAmtel","ACTIVE",
AI272="Fiber AOF","ACTIVE",
AI272="Projet OCM (HUAWEI)","PLANNED WORKS",
AI272="Projet OCM (NOKIA)","PLANNED WORKS",
AI272="ACCESS-ISSUE","ACCESS-ISSUE",
AI272="Projet OCM (ZTE, NOKIA, autres projets)","PLANNED WORKS",
AI272="No root CAuse","No root cause",
AI272="ODU HS","ACTIVE",
AI272="IP &amp; VLAN","ACTIVE",
AI272="Warehouse HUAWEI","SPARE-ISSUE",
AI272="SPARE-HS","SPARE-ISSUE",
AI272="Power Telco","ACTIVE", AI272="no impacts","no impacts"
),"")</f>
        <v>PASSIVE</v>
      </c>
      <c r="AK272" s="23" t="s">
        <v>5786</v>
      </c>
      <c r="AL272" s="23" t="str">
        <f t="shared" si="13"/>
        <v>OST_208</v>
      </c>
      <c r="AN272" s="9" t="s">
        <v>5537</v>
      </c>
      <c r="AO272" s="23" t="str">
        <f>_xlfn.XLOOKUP(B272,'INCIDENT-05-03-2026'!E:E,'INCIDENT-05-03-2026'!F:F,"")</f>
        <v/>
      </c>
      <c r="AP272" s="7" t="s">
        <v>5537</v>
      </c>
      <c r="AQ272" s="6"/>
      <c r="AR272" s="7"/>
      <c r="AS272" s="3" t="str">
        <f>_xlfn.XLOOKUP(B272,'[3]tt num | region | site id'!$C:$C,'[3]tt num | region | site id'!$Q:$Q,"")</f>
        <v>(hourly IHS): 03/05/2026 22:05 0:55:39 1.1V FME Herbert is managing with level 0</v>
      </c>
      <c r="AT272" s="24" t="str">
        <f>_xlfn.XLOOKUP(B272,'[4]Cells Huawei 03052026 12h'!$B:$B,'[4]Cells Huawei 03052026 12h'!$T:$T,"")</f>
        <v/>
      </c>
      <c r="AU272" s="24" t="str">
        <f>_xlfn.XLOOKUP(B272,'[5]cells down 02052026 8h50'!$B:$B,'[5]cells down 02052026 8h50'!$R:$R,"")</f>
        <v/>
      </c>
      <c r="AV272" s="24" t="str">
        <f>_xlfn.XLOOKUP(B272,'[5]cells down 02052026 13h50'!$B:$B,'[5]cells down 02052026 13h50'!$R:$R,"")</f>
        <v/>
      </c>
      <c r="AW272" s="24" t="str">
        <f>_xlfn.XLOOKUP(B272,'[5]cells down 02052026 13h50'!$B:$B,'[5]cells down 02052026 13h50'!$R:$R,"")</f>
        <v/>
      </c>
      <c r="AX272" s="24" t="str">
        <f>_xlfn.XLOOKUP(B272,'[6]cell downs 03052026 8h40 '!$B:$B,'[6]cell downs 03052026 8h40 '!$R:$R,"")</f>
        <v/>
      </c>
      <c r="AY272" s="24" t="str">
        <f>_xlfn.XLOOKUP(B272,'[7]ALL SITES DOWN'!$D:$D,'[7]ALL SITES DOWN'!$J:$J,"")</f>
        <v/>
      </c>
      <c r="AZ272" s="24" t="str">
        <f>_xlfn.XLOOKUP(B272,'[8]ALL SITES DOWN'!$D:$D,'[8]ALL SITES DOWN'!$J:$J,"")</f>
        <v/>
      </c>
      <c r="BA272" s="9" t="str">
        <f>_xlfn.XLOOKUP(B272,[9]sheet1!$AC:$AC,[9]sheet1!$AF:$AF,"")</f>
        <v>(05/03/2026 ticket)..INC-20260503-00006521...2026-05-04 02:19:58...Update please 
Delestage prolongé dans la zone retour de notre FME...user:OCM_NOC.CAMUSAT</v>
      </c>
      <c r="BB272" s="14" t="s">
        <v>5537</v>
      </c>
      <c r="BC272" s="14" t="s">
        <v>5537</v>
      </c>
      <c r="BD272" s="14" t="str">
        <f>_xlfn.XLOOKUP(B272,'[10]cell downs 18042026 17h'!$B:$B,'[10]cell downs 18042026 17h'!$B:$B,"")</f>
        <v/>
      </c>
      <c r="BE272" s="14" t="str">
        <f>_xlfn.XLOOKUP(B272,'[11]Cells Huawei 19042026 15h'!$B:$B,'[11]Cells Huawei 19042026 15h'!$B:$B,"")</f>
        <v/>
      </c>
      <c r="BF272" s="9" t="str">
        <f>_xlfn.XLOOKUP(B272,'[12]cells down 19042026 9H40'!$B:$B,'[12]cells down 19042026 9H40'!$B:$B,"")</f>
        <v/>
      </c>
      <c r="BG272" s="9" t="s">
        <v>1232</v>
      </c>
      <c r="BH272" s="9" t="s">
        <v>318</v>
      </c>
    </row>
    <row r="273" spans="1:60" s="9" customFormat="1" x14ac:dyDescent="0.3">
      <c r="A273" s="1" t="s">
        <v>1982</v>
      </c>
      <c r="B273" s="1" t="s">
        <v>1983</v>
      </c>
      <c r="C273" s="3" t="str">
        <f>_xlfn.XLOOKUP(B273,'[1]daily break down'!$D:$D,'[1]daily break down'!$E:$E,"")</f>
        <v>Yaounde</v>
      </c>
      <c r="D273" s="1" t="s">
        <v>21</v>
      </c>
      <c r="E273" s="1" t="s">
        <v>22</v>
      </c>
      <c r="F273" s="3" t="s">
        <v>37</v>
      </c>
      <c r="G273" s="1" t="s">
        <v>38</v>
      </c>
      <c r="H273" s="42" t="str">
        <f>_xlfn.XLOOKUP(B273,[2]CALCULATION!$B:$B,[2]CALCULATION!$H:$H,"")</f>
        <v>ZTE</v>
      </c>
      <c r="I273" s="34">
        <v>11.460642975975437</v>
      </c>
      <c r="J273" s="34">
        <v>16.720082726227268</v>
      </c>
      <c r="K273" s="34">
        <v>0</v>
      </c>
      <c r="L273" s="34">
        <v>0</v>
      </c>
      <c r="M273" s="34">
        <v>0</v>
      </c>
      <c r="N273" s="34">
        <v>0</v>
      </c>
      <c r="O273" s="34">
        <v>0.66077181658120143</v>
      </c>
      <c r="P273" s="34">
        <v>1.5149293873579259</v>
      </c>
      <c r="Q273" s="34">
        <v>0</v>
      </c>
      <c r="R273" s="34">
        <v>0</v>
      </c>
      <c r="S273" s="35">
        <v>8.0935585404342814E-2</v>
      </c>
      <c r="T273" s="35">
        <v>0</v>
      </c>
      <c r="U273" s="35">
        <v>3.5267262215601849</v>
      </c>
      <c r="V273" s="35">
        <v>1.8591999041186189</v>
      </c>
      <c r="W273" s="35">
        <v>0</v>
      </c>
      <c r="X273" s="35">
        <v>9.7309435755194293</v>
      </c>
      <c r="Y273" s="35">
        <v>0.3443061869173269</v>
      </c>
      <c r="Z273" s="35">
        <v>6.4136725137187423</v>
      </c>
      <c r="AA273" s="35">
        <v>0.36157272520173134</v>
      </c>
      <c r="AB273" s="35">
        <v>0.58693826480478384</v>
      </c>
      <c r="AC273" s="35">
        <v>0.96978442303777779</v>
      </c>
      <c r="AD273" s="35">
        <v>0.75440597774752971</v>
      </c>
      <c r="AE273" s="58" t="s">
        <v>5560</v>
      </c>
      <c r="AF273" s="58"/>
      <c r="AG273" s="57" t="str" cm="1">
        <f t="array" ref="AG273">IFERROR(_xlfn.IFS(
AI273="MPR ISSUE","PDH",
AI273="BSS Hardware Issue","BSS",
AI273="Sites strategiques, MLL, Pylone, etc.","ENVTECH",
AI273="AKTIVCO DEFAUT GE &amp; POWER Cabinet","AKTIVCO",
AI273="AKTIVCO Coupure ENEO &amp; Baisse de tension","AKTIVCO GRID ONLY",
AI273="Coupure ENEO &amp; Baisse de tension","IHS GRID ONLY",
AI273="Defaut GE &amp; POWER Cabinet","IHS",
AI273="Sharing","Partners",
AI273="Sites strategiques &amp; DataCenter","SST &amp; DC",
AI273="Exclu","Exclu",
AI273="SAT","SAT",
AI273="SPARE-ISSUE","SPARE-ISSUE",
AI273="Fiber CAmtel","TRANS_FO_CAMTEL",
AI273="Fiber AOF","Fiber AOF",
AI273="Projet OCM (HUAWEI)","TRAVAUX-HUAWEI",
AI273="Projet OCM (NOKIA)","TRAVAUX-NOKIA",
AI273="ACCESS-ISSUE","ACCESS-ISSUE",
AI273="Projet OCM (ZTE, NOKIA, autres projets)","TRAVAUX OCM",
AI273="No root CAuse","No root cause",
AI273="ODU HS","PDH",
AI273="IP &amp; VLAN","PDH",
AI273="Warehouse HUAWEI","SPARE-ISSUE",
AI273="SPARE-HS","SPARE-ISSUE",
AI273="Power Telco","BSS",AI273="no impacts","no impacts"
),"")</f>
        <v>no impacts</v>
      </c>
      <c r="AH273" s="57" t="str" cm="1">
        <f t="array" ref="AH273">IFERROR(_xlfn.IFS(
AI273="MPR ISSUE","TX ISSUE",
AI273="BSS Hardware Issue","RAN ISSUE",
AI273="Sites strategiques, MLL, Pylone, etc.","ENVTECH",
AI273="AKTIVCO DEFAUT GE &amp; POWER Cabinet","POWER ISSUE",
AI273="AKTIVCO Coupure ENEO &amp; Baisse de tension","POWER ISSUE",
AI273="Coupure ENEO &amp; Baisse de tension","POWER ISSUE",
AI273="Defaut GE &amp; POWER Cabinet","POWER ISSUE",
AI273="Sharing","POWER ISSUE",
AI273="Sites strategiques &amp; DataCenter","POWER ISSUE",
AI273="Exclu","Exclu",
AI273="SAT","TX ISSUE",
AI273="SPARE-ISSUE","SPARE-ISSUE",
AI273="Fiber CAmtel","TX ISSUE",
AI273="Fiber AOF","TX ISSUE",
AI273="Projet OCM (HUAWEI)","TRAVAUX-HUAWEI",
AI273="Projet OCM (NOKIA)","TRAVAUX -NOKIA",
AI273="ACCESS-ISSUE","ACCESS-ISSUE",
AI273="Projet OCM (ZTE, NOKIA, autres projets)","TRAVAUX OCM",
AI273="No root CAuse","No root cause",
AI273="ODU HS","TX ISSUE",
AI273="IP &amp; VLAN","TX ISSUE",
AI273="Warehouse HUAWEI","SPARE-ISSUE",
AI273="SPARE-HS","SPARE-ISSUE",
AI273="Power Telco","RAN ISSUE",AI273="no impacts","no impacts"
),"")</f>
        <v>no impacts</v>
      </c>
      <c r="AI273" s="85" t="s">
        <v>5998</v>
      </c>
      <c r="AJ273" s="57" t="str" cm="1">
        <f t="array" ref="AJ273">IFERROR(_xlfn.IFS(
AI273="MPR ISSUE","ACTIVE",
AI273="BSS Hardware Issue","ACTIVE",
AI273="Sites strategiques, MLL, Pylone, etc.","PASSIVE",
AI273="AKTIVCO DEFAUT GE &amp; POWER Cabinet","PASSIVE",
AI273="AKTIVCO Coupure ENEO &amp; Baisse de tension","PASSIVE",
AI273="Coupure ENEO &amp; Baisse de tension","PASSIVE",
AI273="Defaut GE &amp; POWER Cabinet","PASSIVE",
AI273="Sharing","PASSIVE",
AI273="Sites strategiques &amp; DataCenter","PASSIVE",
AI273="Exclu","Exclu",
AI273="SAT","ACTIVE",
AI273="SPARE-ISSUE","SPARE-ISSUE",
AI273="Fiber CAmtel","ACTIVE",
AI273="Fiber AOF","ACTIVE",
AI273="Projet OCM (HUAWEI)","PLANNED WORKS",
AI273="Projet OCM (NOKIA)","PLANNED WORKS",
AI273="ACCESS-ISSUE","ACCESS-ISSUE",
AI273="Projet OCM (ZTE, NOKIA, autres projets)","PLANNED WORKS",
AI273="No root CAuse","No root cause",
AI273="ODU HS","ACTIVE",
AI273="IP &amp; VLAN","ACTIVE",
AI273="Warehouse HUAWEI","SPARE-ISSUE",
AI273="SPARE-HS","SPARE-ISSUE",
AI273="Power Telco","ACTIVE", AI273="no impacts","no impacts"
),"")</f>
        <v>no impacts</v>
      </c>
      <c r="AK273" s="23" t="s">
        <v>5537</v>
      </c>
      <c r="AL273" s="23" t="str">
        <f t="shared" si="13"/>
        <v>CTR_680</v>
      </c>
      <c r="AN273" s="9" t="s">
        <v>5537</v>
      </c>
      <c r="AO273" s="23" t="str">
        <f>_xlfn.XLOOKUP(B273,'INCIDENT-05-03-2026'!E:E,'INCIDENT-05-03-2026'!F:F,"")</f>
        <v/>
      </c>
      <c r="AP273" s="7" t="s">
        <v>5537</v>
      </c>
      <c r="AQ273" s="6"/>
      <c r="AR273" s="7"/>
      <c r="AS273" s="3" t="str">
        <f>_xlfn.XLOOKUP(B273,'[3]tt num | region | site id'!$C:$C,'[3]tt num | region | site id'!$Q:$Q,"")</f>
        <v/>
      </c>
      <c r="AT273" s="24" t="str">
        <f>_xlfn.XLOOKUP(B273,'[4]Cells Huawei 03052026 12h'!$B:$B,'[4]Cells Huawei 03052026 12h'!$T:$T,"")</f>
        <v/>
      </c>
      <c r="AU273" s="24" t="str">
        <f>_xlfn.XLOOKUP(B273,'[5]cells down 02052026 8h50'!$B:$B,'[5]cells down 02052026 8h50'!$R:$R,"")</f>
        <v/>
      </c>
      <c r="AV273" s="24" t="str">
        <f>_xlfn.XLOOKUP(B273,'[5]cells down 02052026 13h50'!$B:$B,'[5]cells down 02052026 13h50'!$R:$R,"")</f>
        <v/>
      </c>
      <c r="AW273" s="24" t="str">
        <f>_xlfn.XLOOKUP(B273,'[5]cells down 02052026 13h50'!$B:$B,'[5]cells down 02052026 13h50'!$R:$R,"")</f>
        <v/>
      </c>
      <c r="AX273" s="24" t="str">
        <f>_xlfn.XLOOKUP(B273,'[6]cell downs 03052026 8h40 '!$B:$B,'[6]cell downs 03052026 8h40 '!$R:$R,"")</f>
        <v/>
      </c>
      <c r="AY273" s="24" t="str">
        <f>_xlfn.XLOOKUP(B273,'[7]ALL SITES DOWN'!$D:$D,'[7]ALL SITES DOWN'!$J:$J,"")</f>
        <v/>
      </c>
      <c r="AZ273" s="24" t="str">
        <f>_xlfn.XLOOKUP(B273,'[8]ALL SITES DOWN'!$D:$D,'[8]ALL SITES DOWN'!$J:$J,"")</f>
        <v/>
      </c>
      <c r="BA273" s="9" t="str">
        <f>_xlfn.XLOOKUP(B273,[9]sheet1!$AC:$AC,[9]sheet1!$AF:$AF,"")</f>
        <v/>
      </c>
      <c r="BB273" s="14" t="s">
        <v>5537</v>
      </c>
      <c r="BC273" s="14" t="s">
        <v>5537</v>
      </c>
      <c r="BD273" s="14" t="str">
        <f>_xlfn.XLOOKUP(B273,'[10]cell downs 18042026 17h'!$B:$B,'[10]cell downs 18042026 17h'!$B:$B,"")</f>
        <v/>
      </c>
      <c r="BE273" s="14" t="str">
        <f>_xlfn.XLOOKUP(B273,'[11]Cells Huawei 19042026 15h'!$B:$B,'[11]Cells Huawei 19042026 15h'!$B:$B,"")</f>
        <v/>
      </c>
      <c r="BF273" s="9" t="str">
        <f>_xlfn.XLOOKUP(B273,'[12]cells down 19042026 9H40'!$B:$B,'[12]cells down 19042026 9H40'!$B:$B,"")</f>
        <v/>
      </c>
      <c r="BG273" s="9" t="s">
        <v>5537</v>
      </c>
      <c r="BH273" s="9" t="s">
        <v>5537</v>
      </c>
    </row>
    <row r="274" spans="1:60" s="9" customFormat="1" x14ac:dyDescent="0.3">
      <c r="A274" s="1" t="s">
        <v>1804</v>
      </c>
      <c r="B274" s="1" t="s">
        <v>1805</v>
      </c>
      <c r="C274" s="3" t="str">
        <f>_xlfn.XLOOKUP(B274,'[1]daily break down'!$D:$D,'[1]daily break down'!$E:$E,"")</f>
        <v>EXTREME-NORD</v>
      </c>
      <c r="D274" s="1" t="s">
        <v>11</v>
      </c>
      <c r="E274" s="1" t="s">
        <v>12</v>
      </c>
      <c r="F274" s="3" t="s">
        <v>55</v>
      </c>
      <c r="G274" s="1" t="s">
        <v>1806</v>
      </c>
      <c r="H274" s="41" t="str">
        <f>_xlfn.XLOOKUP(B274,[2]CALCULATION!$B:$B,[2]CALCULATION!$H:$H,"")</f>
        <v>NOKIA</v>
      </c>
      <c r="I274" s="34">
        <v>0</v>
      </c>
      <c r="J274" s="34">
        <v>0.65143328437587433</v>
      </c>
      <c r="K274" s="34">
        <v>0.89157659463228145</v>
      </c>
      <c r="L274" s="34">
        <v>0.32842318365230577</v>
      </c>
      <c r="M274" s="34">
        <v>7.721369974361933E-2</v>
      </c>
      <c r="N274" s="34">
        <v>3.4531771879513652E-2</v>
      </c>
      <c r="O274" s="34">
        <v>0.86030481859330421</v>
      </c>
      <c r="P274" s="34">
        <v>0.22781361121373717</v>
      </c>
      <c r="Q274" s="34">
        <v>3.6686236460525663E-2</v>
      </c>
      <c r="R274" s="34">
        <v>9.1839872202302386E-2</v>
      </c>
      <c r="S274" s="35">
        <v>0</v>
      </c>
      <c r="T274" s="35">
        <v>18794.292287541411</v>
      </c>
      <c r="U274" s="35">
        <v>0.48878604776528461</v>
      </c>
      <c r="V274" s="35">
        <v>0.97761305223062345</v>
      </c>
      <c r="W274" s="35">
        <v>0.26366635744361083</v>
      </c>
      <c r="X274" s="35">
        <v>4.4053618856260864E-2</v>
      </c>
      <c r="Y274" s="35">
        <v>0.30250273997049593</v>
      </c>
      <c r="Z274" s="35">
        <v>1.8341598949028459</v>
      </c>
      <c r="AA274" s="35">
        <v>3.0849210060389511</v>
      </c>
      <c r="AB274" s="35">
        <v>0.90213509396525948</v>
      </c>
      <c r="AC274" s="35">
        <v>0</v>
      </c>
      <c r="AD274" s="35">
        <v>0.74338359072486482</v>
      </c>
      <c r="AE274" s="58" t="s">
        <v>5603</v>
      </c>
      <c r="AF274" s="58"/>
      <c r="AG274" s="57" t="str" cm="1">
        <f t="array" ref="AG274">IFERROR(_xlfn.IFS(
AI274="MPR ISSUE","PDH",
AI274="BSS Hardware Issue","BSS",
AI274="Sites strategiques, MLL, Pylone, etc.","ENVTECH",
AI274="AKTIVCO DEFAUT GE &amp; POWER Cabinet","AKTIVCO",
AI274="AKTIVCO Coupure ENEO &amp; Baisse de tension","AKTIVCO GRID ONLY",
AI274="Coupure ENEO &amp; Baisse de tension","IHS GRID ONLY",
AI274="Defaut GE &amp; POWER Cabinet","IHS",
AI274="Sharing","Partners",
AI274="Sites strategiques &amp; DataCenter","SST &amp; DC",
AI274="Exclu","Exclu",
AI274="SAT","SAT",
AI274="SPARE-ISSUE","SPARE-ISSUE",
AI274="Fiber CAmtel","TRANS_FO_CAMTEL",
AI274="Fiber AOF","Fiber AOF",
AI274="Projet OCM (HUAWEI)","TRAVAUX-HUAWEI",
AI274="Projet OCM (NOKIA)","TRAVAUX-NOKIA",
AI274="ACCESS-ISSUE","ACCESS-ISSUE",
AI274="Projet OCM (ZTE, NOKIA, autres projets)","TRAVAUX OCM",
AI274="No root CAuse","No root cause",
AI274="ODU HS","PDH",
AI274="IP &amp; VLAN","PDH",
AI274="Warehouse HUAWEI","SPARE-ISSUE",
AI274="SPARE-HS","SPARE-ISSUE",
AI274="Power Telco","BSS",AI274="no impacts","no impacts"
),"")</f>
        <v>IHS</v>
      </c>
      <c r="AH274" s="57" t="str" cm="1">
        <f t="array" ref="AH274">IFERROR(_xlfn.IFS(
AI274="MPR ISSUE","TX ISSUE",
AI274="BSS Hardware Issue","RAN ISSUE",
AI274="Sites strategiques, MLL, Pylone, etc.","ENVTECH",
AI274="AKTIVCO DEFAUT GE &amp; POWER Cabinet","POWER ISSUE",
AI274="AKTIVCO Coupure ENEO &amp; Baisse de tension","POWER ISSUE",
AI274="Coupure ENEO &amp; Baisse de tension","POWER ISSUE",
AI274="Defaut GE &amp; POWER Cabinet","POWER ISSUE",
AI274="Sharing","POWER ISSUE",
AI274="Sites strategiques &amp; DataCenter","POWER ISSUE",
AI274="Exclu","Exclu",
AI274="SAT","TX ISSUE",
AI274="SPARE-ISSUE","SPARE-ISSUE",
AI274="Fiber CAmtel","TX ISSUE",
AI274="Fiber AOF","TX ISSUE",
AI274="Projet OCM (HUAWEI)","TRAVAUX-HUAWEI",
AI274="Projet OCM (NOKIA)","TRAVAUX -NOKIA",
AI274="ACCESS-ISSUE","ACCESS-ISSUE",
AI274="Projet OCM (ZTE, NOKIA, autres projets)","TRAVAUX OCM",
AI274="No root CAuse","No root cause",
AI274="ODU HS","TX ISSUE",
AI274="IP &amp; VLAN","TX ISSUE",
AI274="Warehouse HUAWEI","SPARE-ISSUE",
AI274="SPARE-HS","SPARE-ISSUE",
AI274="Power Telco","RAN ISSUE",AI274="no impacts","no impacts"
),"")</f>
        <v>POWER ISSUE</v>
      </c>
      <c r="AI274" s="85" t="s">
        <v>5330</v>
      </c>
      <c r="AJ274" s="57" t="str" cm="1">
        <f t="array" ref="AJ274">IFERROR(_xlfn.IFS(
AI274="MPR ISSUE","ACTIVE",
AI274="BSS Hardware Issue","ACTIVE",
AI274="Sites strategiques, MLL, Pylone, etc.","PASSIVE",
AI274="AKTIVCO DEFAUT GE &amp; POWER Cabinet","PASSIVE",
AI274="AKTIVCO Coupure ENEO &amp; Baisse de tension","PASSIVE",
AI274="Coupure ENEO &amp; Baisse de tension","PASSIVE",
AI274="Defaut GE &amp; POWER Cabinet","PASSIVE",
AI274="Sharing","PASSIVE",
AI274="Sites strategiques &amp; DataCenter","PASSIVE",
AI274="Exclu","Exclu",
AI274="SAT","ACTIVE",
AI274="SPARE-ISSUE","SPARE-ISSUE",
AI274="Fiber CAmtel","ACTIVE",
AI274="Fiber AOF","ACTIVE",
AI274="Projet OCM (HUAWEI)","PLANNED WORKS",
AI274="Projet OCM (NOKIA)","PLANNED WORKS",
AI274="ACCESS-ISSUE","ACCESS-ISSUE",
AI274="Projet OCM (ZTE, NOKIA, autres projets)","PLANNED WORKS",
AI274="No root CAuse","No root cause",
AI274="ODU HS","ACTIVE",
AI274="IP &amp; VLAN","ACTIVE",
AI274="Warehouse HUAWEI","SPARE-ISSUE",
AI274="SPARE-HS","SPARE-ISSUE",
AI274="Power Telco","ACTIVE", AI274="no impacts","no impacts"
),"")</f>
        <v>PASSIVE</v>
      </c>
      <c r="AK274" s="23" t="s">
        <v>5753</v>
      </c>
      <c r="AL274" s="23" t="str">
        <f t="shared" si="13"/>
        <v>EXN_043</v>
      </c>
      <c r="AN274" s="9" t="s">
        <v>5537</v>
      </c>
      <c r="AO274" s="23" t="str">
        <f>_xlfn.XLOOKUP(B274,'INCIDENT-05-03-2026'!E:E,'INCIDENT-05-03-2026'!F:F,"")</f>
        <v/>
      </c>
      <c r="AP274" s="7" t="s">
        <v>5537</v>
      </c>
      <c r="AQ274" s="6"/>
      <c r="AR274" s="7"/>
      <c r="AS274" s="3" t="str">
        <f>_xlfn.XLOOKUP(B274,'[3]tt num | region | site id'!$C:$C,'[3]tt num | region | site id'!$Q:$Q,"")</f>
        <v/>
      </c>
      <c r="AT274" s="24" t="str">
        <f>_xlfn.XLOOKUP(B274,'[4]Cells Huawei 03052026 12h'!$B:$B,'[4]Cells Huawei 03052026 12h'!$T:$T,"")</f>
        <v/>
      </c>
      <c r="AU274" s="24" t="str">
        <f>_xlfn.XLOOKUP(B274,'[5]cells down 02052026 8h50'!$B:$B,'[5]cells down 02052026 8h50'!$R:$R,"")</f>
        <v/>
      </c>
      <c r="AV274" s="24" t="str">
        <f>_xlfn.XLOOKUP(B274,'[5]cells down 02052026 13h50'!$B:$B,'[5]cells down 02052026 13h50'!$R:$R,"")</f>
        <v/>
      </c>
      <c r="AW274" s="24" t="str">
        <f>_xlfn.XLOOKUP(B274,'[5]cells down 02052026 13h50'!$B:$B,'[5]cells down 02052026 13h50'!$R:$R,"")</f>
        <v/>
      </c>
      <c r="AX274" s="24" t="str">
        <f>_xlfn.XLOOKUP(B274,'[6]cell downs 03052026 8h40 '!$B:$B,'[6]cell downs 03052026 8h40 '!$R:$R,"")</f>
        <v/>
      </c>
      <c r="AY274" s="24" t="str">
        <f>_xlfn.XLOOKUP(B274,'[7]ALL SITES DOWN'!$D:$D,'[7]ALL SITES DOWN'!$J:$J,"")</f>
        <v/>
      </c>
      <c r="AZ274" s="24" t="str">
        <f>_xlfn.XLOOKUP(B274,'[8]ALL SITES DOWN'!$D:$D,'[8]ALL SITES DOWN'!$J:$J,"")</f>
        <v/>
      </c>
      <c r="BA274" s="9" t="str">
        <f>_xlfn.XLOOKUP(B274,[9]sheet1!$AC:$AC,[9]sheet1!$AF:$AF,"")</f>
        <v>(05/03/2026 ticket)..INC-20260503-00009745...Rectifiers hanging due to grid fluctuations // Rectifiers reset....Rectifiers hanging due to grid fluctuations // Rectifiers reset....GE Fault</v>
      </c>
      <c r="BB274" s="14" t="s">
        <v>5537</v>
      </c>
      <c r="BC274" s="14" t="s">
        <v>5537</v>
      </c>
      <c r="BD274" s="14" t="str">
        <f>_xlfn.XLOOKUP(B274,'[10]cell downs 18042026 17h'!$B:$B,'[10]cell downs 18042026 17h'!$B:$B,"")</f>
        <v/>
      </c>
      <c r="BE274" s="14" t="str">
        <f>_xlfn.XLOOKUP(B274,'[11]Cells Huawei 19042026 15h'!$B:$B,'[11]Cells Huawei 19042026 15h'!$B:$B,"")</f>
        <v/>
      </c>
      <c r="BF274" s="9" t="str">
        <f>_xlfn.XLOOKUP(B274,'[12]cells down 19042026 9H40'!$B:$B,'[12]cells down 19042026 9H40'!$B:$B,"")</f>
        <v/>
      </c>
      <c r="BG274" s="9" t="s">
        <v>1805</v>
      </c>
      <c r="BH274" s="9" t="s">
        <v>5537</v>
      </c>
    </row>
    <row r="275" spans="1:60" s="9" customFormat="1" x14ac:dyDescent="0.3">
      <c r="A275" s="1" t="s">
        <v>280</v>
      </c>
      <c r="B275" s="8" t="s">
        <v>281</v>
      </c>
      <c r="C275" s="3" t="str">
        <f>_xlfn.XLOOKUP(B275,'[1]daily break down'!$D:$D,'[1]daily break down'!$E:$E,"")</f>
        <v>Douala</v>
      </c>
      <c r="D275" s="1"/>
      <c r="E275" s="1"/>
      <c r="F275" s="3" t="s">
        <v>31</v>
      </c>
      <c r="G275" s="1" t="s">
        <v>32</v>
      </c>
      <c r="H275" s="42" t="str">
        <f>_xlfn.XLOOKUP(B275,[2]CALCULATION!$B:$B,[2]CALCULATION!$H:$H,"")</f>
        <v>ZTE</v>
      </c>
      <c r="I275" s="34">
        <v>0.91303116430244902</v>
      </c>
      <c r="J275" s="34">
        <v>2.743944634209678</v>
      </c>
      <c r="K275" s="34">
        <v>0</v>
      </c>
      <c r="L275" s="34">
        <v>0</v>
      </c>
      <c r="M275" s="34">
        <v>0.3764985032802271</v>
      </c>
      <c r="N275" s="34">
        <v>0.98824168956690717</v>
      </c>
      <c r="O275" s="34">
        <v>0.66829821963114322</v>
      </c>
      <c r="P275" s="34">
        <v>2.4922738440729044</v>
      </c>
      <c r="Q275" s="34">
        <v>0.42392197652618319</v>
      </c>
      <c r="R275" s="34">
        <v>0</v>
      </c>
      <c r="S275" s="35">
        <v>0.71800458290172453</v>
      </c>
      <c r="T275" s="35">
        <v>0.34089968695870454</v>
      </c>
      <c r="U275" s="35">
        <v>0.72035881323962114</v>
      </c>
      <c r="V275" s="35">
        <v>0</v>
      </c>
      <c r="W275" s="35">
        <v>0.34089968695870454</v>
      </c>
      <c r="X275" s="35">
        <v>1.9631962457873546</v>
      </c>
      <c r="Y275" s="35">
        <v>0</v>
      </c>
      <c r="Z275" s="35">
        <v>0</v>
      </c>
      <c r="AA275" s="35">
        <v>0.28313829638422278</v>
      </c>
      <c r="AB275" s="35">
        <v>0.43860991258402365</v>
      </c>
      <c r="AC275" s="35">
        <v>1.0636301155478516</v>
      </c>
      <c r="AD275" s="35">
        <v>0.74234946480496999</v>
      </c>
      <c r="AE275" s="58" t="s">
        <v>5560</v>
      </c>
      <c r="AF275" s="58"/>
      <c r="AG275" s="57" t="str" cm="1">
        <f t="array" ref="AG275">IFERROR(_xlfn.IFS(
AI275="MPR ISSUE","PDH",
AI275="BSS Hardware Issue","BSS",
AI275="Sites strategiques, MLL, Pylone, etc.","ENVTECH",
AI275="AKTIVCO DEFAUT GE &amp; POWER Cabinet","AKTIVCO",
AI275="AKTIVCO Coupure ENEO &amp; Baisse de tension","AKTIVCO GRID ONLY",
AI275="Coupure ENEO &amp; Baisse de tension","IHS GRID ONLY",
AI275="Defaut GE &amp; POWER Cabinet","IHS",
AI275="Sharing","Partners",
AI275="Sites strategiques &amp; DataCenter","SST &amp; DC",
AI275="Exclu","Exclu",
AI275="SAT","SAT",
AI275="SPARE-ISSUE","SPARE-ISSUE",
AI275="Fiber CAmtel","TRANS_FO_CAMTEL",
AI275="Fiber AOF","Fiber AOF",
AI275="Projet OCM (HUAWEI)","TRAVAUX-HUAWEI",
AI275="Projet OCM (NOKIA)","TRAVAUX-NOKIA",
AI275="ACCESS-ISSUE","ACCESS-ISSUE",
AI275="Projet OCM (ZTE, NOKIA, autres projets)","TRAVAUX OCM",
AI275="No root CAuse","No root cause",
AI275="ODU HS","PDH",
AI275="IP &amp; VLAN","PDH",
AI275="Warehouse HUAWEI","SPARE-ISSUE",
AI275="SPARE-HS","SPARE-ISSUE",
AI275="Power Telco","BSS",AI275="no impacts","no impacts"
),"")</f>
        <v>no impacts</v>
      </c>
      <c r="AH275" s="57" t="str" cm="1">
        <f t="array" ref="AH275">IFERROR(_xlfn.IFS(
AI275="MPR ISSUE","TX ISSUE",
AI275="BSS Hardware Issue","RAN ISSUE",
AI275="Sites strategiques, MLL, Pylone, etc.","ENVTECH",
AI275="AKTIVCO DEFAUT GE &amp; POWER Cabinet","POWER ISSUE",
AI275="AKTIVCO Coupure ENEO &amp; Baisse de tension","POWER ISSUE",
AI275="Coupure ENEO &amp; Baisse de tension","POWER ISSUE",
AI275="Defaut GE &amp; POWER Cabinet","POWER ISSUE",
AI275="Sharing","POWER ISSUE",
AI275="Sites strategiques &amp; DataCenter","POWER ISSUE",
AI275="Exclu","Exclu",
AI275="SAT","TX ISSUE",
AI275="SPARE-ISSUE","SPARE-ISSUE",
AI275="Fiber CAmtel","TX ISSUE",
AI275="Fiber AOF","TX ISSUE",
AI275="Projet OCM (HUAWEI)","TRAVAUX-HUAWEI",
AI275="Projet OCM (NOKIA)","TRAVAUX -NOKIA",
AI275="ACCESS-ISSUE","ACCESS-ISSUE",
AI275="Projet OCM (ZTE, NOKIA, autres projets)","TRAVAUX OCM",
AI275="No root CAuse","No root cause",
AI275="ODU HS","TX ISSUE",
AI275="IP &amp; VLAN","TX ISSUE",
AI275="Warehouse HUAWEI","SPARE-ISSUE",
AI275="SPARE-HS","SPARE-ISSUE",
AI275="Power Telco","RAN ISSUE",AI275="no impacts","no impacts"
),"")</f>
        <v>no impacts</v>
      </c>
      <c r="AI275" s="85" t="s">
        <v>5998</v>
      </c>
      <c r="AJ275" s="57" t="str" cm="1">
        <f t="array" ref="AJ275">IFERROR(_xlfn.IFS(
AI275="MPR ISSUE","ACTIVE",
AI275="BSS Hardware Issue","ACTIVE",
AI275="Sites strategiques, MLL, Pylone, etc.","PASSIVE",
AI275="AKTIVCO DEFAUT GE &amp; POWER Cabinet","PASSIVE",
AI275="AKTIVCO Coupure ENEO &amp; Baisse de tension","PASSIVE",
AI275="Coupure ENEO &amp; Baisse de tension","PASSIVE",
AI275="Defaut GE &amp; POWER Cabinet","PASSIVE",
AI275="Sharing","PASSIVE",
AI275="Sites strategiques &amp; DataCenter","PASSIVE",
AI275="Exclu","Exclu",
AI275="SAT","ACTIVE",
AI275="SPARE-ISSUE","SPARE-ISSUE",
AI275="Fiber CAmtel","ACTIVE",
AI275="Fiber AOF","ACTIVE",
AI275="Projet OCM (HUAWEI)","PLANNED WORKS",
AI275="Projet OCM (NOKIA)","PLANNED WORKS",
AI275="ACCESS-ISSUE","ACCESS-ISSUE",
AI275="Projet OCM (ZTE, NOKIA, autres projets)","PLANNED WORKS",
AI275="No root CAuse","No root cause",
AI275="ODU HS","ACTIVE",
AI275="IP &amp; VLAN","ACTIVE",
AI275="Warehouse HUAWEI","SPARE-ISSUE",
AI275="SPARE-HS","SPARE-ISSUE",
AI275="Power Telco","ACTIVE", AI275="no impacts","no impacts"
),"")</f>
        <v>no impacts</v>
      </c>
      <c r="AK275" s="23" t="s">
        <v>5537</v>
      </c>
      <c r="AL275" s="23" t="str">
        <f t="shared" si="13"/>
        <v>LIT_678</v>
      </c>
      <c r="AN275" s="9" t="s">
        <v>5537</v>
      </c>
      <c r="AO275" s="23" t="str">
        <f>_xlfn.XLOOKUP(B275,'INCIDENT-05-03-2026'!E:E,'INCIDENT-05-03-2026'!F:F,"")</f>
        <v/>
      </c>
      <c r="AP275" s="7" t="s">
        <v>5537</v>
      </c>
      <c r="AQ275" s="6"/>
      <c r="AR275" s="7"/>
      <c r="AS275" s="3" t="str">
        <f>_xlfn.XLOOKUP(B275,'[3]tt num | region | site id'!$C:$C,'[3]tt num | region | site id'!$Q:$Q,"")</f>
        <v/>
      </c>
      <c r="AT275" s="24" t="str">
        <f>_xlfn.XLOOKUP(B275,'[4]Cells Huawei 03052026 12h'!$B:$B,'[4]Cells Huawei 03052026 12h'!$T:$T,"")</f>
        <v/>
      </c>
      <c r="AU275" s="24" t="str">
        <f>_xlfn.XLOOKUP(B275,'[5]cells down 02052026 8h50'!$B:$B,'[5]cells down 02052026 8h50'!$R:$R,"")</f>
        <v/>
      </c>
      <c r="AV275" s="24" t="str">
        <f>_xlfn.XLOOKUP(B275,'[5]cells down 02052026 13h50'!$B:$B,'[5]cells down 02052026 13h50'!$R:$R,"")</f>
        <v/>
      </c>
      <c r="AW275" s="24" t="str">
        <f>_xlfn.XLOOKUP(B275,'[5]cells down 02052026 13h50'!$B:$B,'[5]cells down 02052026 13h50'!$R:$R,"")</f>
        <v/>
      </c>
      <c r="AX275" s="24" t="str">
        <f>_xlfn.XLOOKUP(B275,'[6]cell downs 03052026 8h40 '!$B:$B,'[6]cell downs 03052026 8h40 '!$R:$R,"")</f>
        <v/>
      </c>
      <c r="AY275" s="24" t="str">
        <f>_xlfn.XLOOKUP(B275,'[7]ALL SITES DOWN'!$D:$D,'[7]ALL SITES DOWN'!$J:$J,"")</f>
        <v/>
      </c>
      <c r="AZ275" s="24" t="str">
        <f>_xlfn.XLOOKUP(B275,'[8]ALL SITES DOWN'!$D:$D,'[8]ALL SITES DOWN'!$J:$J,"")</f>
        <v/>
      </c>
      <c r="BA275" s="9" t="str">
        <f>_xlfn.XLOOKUP(B275,[9]sheet1!$AC:$AC,[9]sheet1!$AF:$AF,"")</f>
        <v/>
      </c>
      <c r="BB275" s="14" t="s">
        <v>5537</v>
      </c>
      <c r="BC275" s="14" t="s">
        <v>5537</v>
      </c>
      <c r="BD275" s="14" t="str">
        <f>_xlfn.XLOOKUP(B275,'[10]cell downs 18042026 17h'!$B:$B,'[10]cell downs 18042026 17h'!$B:$B,"")</f>
        <v/>
      </c>
      <c r="BE275" s="14" t="str">
        <f>_xlfn.XLOOKUP(B275,'[11]Cells Huawei 19042026 15h'!$B:$B,'[11]Cells Huawei 19042026 15h'!$B:$B,"")</f>
        <v/>
      </c>
      <c r="BF275" s="9" t="str">
        <f>_xlfn.XLOOKUP(B275,'[12]cells down 19042026 9H40'!$B:$B,'[12]cells down 19042026 9H40'!$B:$B,"")</f>
        <v/>
      </c>
      <c r="BG275" s="9" t="s">
        <v>5537</v>
      </c>
      <c r="BH275" s="9" t="s">
        <v>5537</v>
      </c>
    </row>
    <row r="276" spans="1:60" s="9" customFormat="1" ht="22.5" customHeight="1" x14ac:dyDescent="0.3">
      <c r="A276" s="1" t="s">
        <v>97</v>
      </c>
      <c r="B276" s="8" t="s">
        <v>98</v>
      </c>
      <c r="C276" s="3" t="str">
        <f>_xlfn.XLOOKUP(B276,'[1]daily break down'!$D:$D,'[1]daily break down'!$E:$E,"")</f>
        <v>CENTRE</v>
      </c>
      <c r="D276" s="1" t="s">
        <v>11</v>
      </c>
      <c r="E276" s="1" t="s">
        <v>12</v>
      </c>
      <c r="F276" s="3" t="s">
        <v>69</v>
      </c>
      <c r="G276" s="1" t="s">
        <v>99</v>
      </c>
      <c r="H276" s="41" t="str">
        <f>_xlfn.XLOOKUP(B276,[2]CALCULATION!$B:$B,[2]CALCULATION!$H:$H,"")</f>
        <v>NOKIA</v>
      </c>
      <c r="I276" s="34">
        <v>0.33112876538174857</v>
      </c>
      <c r="J276" s="34">
        <v>0.57854930883268718</v>
      </c>
      <c r="K276" s="34">
        <v>0.67382382427492404</v>
      </c>
      <c r="L276" s="34">
        <v>0.38879825368329662</v>
      </c>
      <c r="M276" s="34">
        <v>0.4101500653547645</v>
      </c>
      <c r="N276" s="34">
        <v>0.34335300279499692</v>
      </c>
      <c r="O276" s="34">
        <v>0.34087197680537901</v>
      </c>
      <c r="P276" s="34">
        <v>1.3647041606952397</v>
      </c>
      <c r="Q276" s="34">
        <v>1.4194215426157768</v>
      </c>
      <c r="R276" s="34">
        <v>3.6884791717231566</v>
      </c>
      <c r="S276" s="35">
        <v>0.71612312810507017</v>
      </c>
      <c r="T276" s="35">
        <v>36124.145050266387</v>
      </c>
      <c r="U276" s="35">
        <v>1.3508970016949899</v>
      </c>
      <c r="V276" s="35">
        <v>0.25867997591551017</v>
      </c>
      <c r="W276" s="35">
        <v>0.47159514086858256</v>
      </c>
      <c r="X276" s="35">
        <v>1.1029034080694455</v>
      </c>
      <c r="Y276" s="35">
        <v>1.3397354130461459</v>
      </c>
      <c r="Z276" s="35">
        <v>0.78483262135700693</v>
      </c>
      <c r="AA276" s="35">
        <v>1.9853402555463631</v>
      </c>
      <c r="AB276" s="35">
        <v>1.3220455032283733</v>
      </c>
      <c r="AC276" s="35">
        <v>0</v>
      </c>
      <c r="AD276" s="35">
        <v>0.72733232886172261</v>
      </c>
      <c r="AE276" s="58" t="s">
        <v>5560</v>
      </c>
      <c r="AF276" s="58"/>
      <c r="AG276" s="57" t="str" cm="1">
        <f t="array" ref="AG276">IFERROR(_xlfn.IFS(
AI276="MPR ISSUE","PDH",
AI276="BSS Hardware Issue","BSS",
AI276="Sites strategiques, MLL, Pylone, etc.","ENVTECH",
AI276="AKTIVCO DEFAUT GE &amp; POWER Cabinet","AKTIVCO",
AI276="AKTIVCO Coupure ENEO &amp; Baisse de tension","AKTIVCO GRID ONLY",
AI276="Coupure ENEO &amp; Baisse de tension","IHS GRID ONLY",
AI276="Defaut GE &amp; POWER Cabinet","IHS",
AI276="Sharing","Partners",
AI276="Sites strategiques &amp; DataCenter","SST &amp; DC",
AI276="Exclu","Exclu",
AI276="SAT","SAT",
AI276="SPARE-ISSUE","SPARE-ISSUE",
AI276="Fiber CAmtel","TRANS_FO_CAMTEL",
AI276="Fiber AOF","Fiber AOF",
AI276="Projet OCM (HUAWEI)","TRAVAUX-HUAWEI",
AI276="Projet OCM (NOKIA)","TRAVAUX-NOKIA",
AI276="ACCESS-ISSUE","ACCESS-ISSUE",
AI276="Projet OCM (ZTE, NOKIA, autres projets)","TRAVAUX OCM",
AI276="No root CAuse","No root cause",
AI276="ODU HS","PDH",
AI276="IP &amp; VLAN","PDH",
AI276="Warehouse HUAWEI","SPARE-ISSUE",
AI276="SPARE-HS","SPARE-ISSUE",
AI276="Power Telco","BSS",AI276="no impacts","no impacts"
),"")</f>
        <v>no impacts</v>
      </c>
      <c r="AH276" s="57" t="str" cm="1">
        <f t="array" ref="AH276">IFERROR(_xlfn.IFS(
AI276="MPR ISSUE","TX ISSUE",
AI276="BSS Hardware Issue","RAN ISSUE",
AI276="Sites strategiques, MLL, Pylone, etc.","ENVTECH",
AI276="AKTIVCO DEFAUT GE &amp; POWER Cabinet","POWER ISSUE",
AI276="AKTIVCO Coupure ENEO &amp; Baisse de tension","POWER ISSUE",
AI276="Coupure ENEO &amp; Baisse de tension","POWER ISSUE",
AI276="Defaut GE &amp; POWER Cabinet","POWER ISSUE",
AI276="Sharing","POWER ISSUE",
AI276="Sites strategiques &amp; DataCenter","POWER ISSUE",
AI276="Exclu","Exclu",
AI276="SAT","TX ISSUE",
AI276="SPARE-ISSUE","SPARE-ISSUE",
AI276="Fiber CAmtel","TX ISSUE",
AI276="Fiber AOF","TX ISSUE",
AI276="Projet OCM (HUAWEI)","TRAVAUX-HUAWEI",
AI276="Projet OCM (NOKIA)","TRAVAUX -NOKIA",
AI276="ACCESS-ISSUE","ACCESS-ISSUE",
AI276="Projet OCM (ZTE, NOKIA, autres projets)","TRAVAUX OCM",
AI276="No root CAuse","No root cause",
AI276="ODU HS","TX ISSUE",
AI276="IP &amp; VLAN","TX ISSUE",
AI276="Warehouse HUAWEI","SPARE-ISSUE",
AI276="SPARE-HS","SPARE-ISSUE",
AI276="Power Telco","RAN ISSUE",AI276="no impacts","no impacts"
),"")</f>
        <v>no impacts</v>
      </c>
      <c r="AI276" s="85" t="s">
        <v>5998</v>
      </c>
      <c r="AJ276" s="57" t="str" cm="1">
        <f t="array" ref="AJ276">IFERROR(_xlfn.IFS(
AI276="MPR ISSUE","ACTIVE",
AI276="BSS Hardware Issue","ACTIVE",
AI276="Sites strategiques, MLL, Pylone, etc.","PASSIVE",
AI276="AKTIVCO DEFAUT GE &amp; POWER Cabinet","PASSIVE",
AI276="AKTIVCO Coupure ENEO &amp; Baisse de tension","PASSIVE",
AI276="Coupure ENEO &amp; Baisse de tension","PASSIVE",
AI276="Defaut GE &amp; POWER Cabinet","PASSIVE",
AI276="Sharing","PASSIVE",
AI276="Sites strategiques &amp; DataCenter","PASSIVE",
AI276="Exclu","Exclu",
AI276="SAT","ACTIVE",
AI276="SPARE-ISSUE","SPARE-ISSUE",
AI276="Fiber CAmtel","ACTIVE",
AI276="Fiber AOF","ACTIVE",
AI276="Projet OCM (HUAWEI)","PLANNED WORKS",
AI276="Projet OCM (NOKIA)","PLANNED WORKS",
AI276="ACCESS-ISSUE","ACCESS-ISSUE",
AI276="Projet OCM (ZTE, NOKIA, autres projets)","PLANNED WORKS",
AI276="No root CAuse","No root cause",
AI276="ODU HS","ACTIVE",
AI276="IP &amp; VLAN","ACTIVE",
AI276="Warehouse HUAWEI","SPARE-ISSUE",
AI276="SPARE-HS","SPARE-ISSUE",
AI276="Power Telco","ACTIVE", AI276="no impacts","no impacts"
),"")</f>
        <v>no impacts</v>
      </c>
      <c r="AK276" s="23" t="s">
        <v>5738</v>
      </c>
      <c r="AL276" s="23" t="str">
        <f t="shared" si="13"/>
        <v>SUD_052</v>
      </c>
      <c r="AN276" s="9" t="s">
        <v>5537</v>
      </c>
      <c r="AO276" s="23" t="str">
        <f>_xlfn.XLOOKUP(B276,'INCIDENT-05-03-2026'!E:E,'INCIDENT-05-03-2026'!F:F,"")</f>
        <v/>
      </c>
      <c r="AP276" s="7" t="s">
        <v>5537</v>
      </c>
      <c r="AQ276" s="6"/>
      <c r="AR276" s="7"/>
      <c r="AS276" s="3" t="str">
        <f>_xlfn.XLOOKUP(B276,'[3]tt num | region | site id'!$C:$C,'[3]tt num | region | site id'!$Q:$Q,"")</f>
        <v/>
      </c>
      <c r="AT276" s="24" t="str">
        <f>_xlfn.XLOOKUP(B276,'[4]Cells Huawei 03052026 12h'!$B:$B,'[4]Cells Huawei 03052026 12h'!$T:$T,"")</f>
        <v/>
      </c>
      <c r="AU276" s="24" t="str">
        <f>_xlfn.XLOOKUP(B276,'[5]cells down 02052026 8h50'!$B:$B,'[5]cells down 02052026 8h50'!$R:$R,"")</f>
        <v/>
      </c>
      <c r="AV276" s="24" t="str">
        <f>_xlfn.XLOOKUP(B276,'[5]cells down 02052026 13h50'!$B:$B,'[5]cells down 02052026 13h50'!$R:$R,"")</f>
        <v/>
      </c>
      <c r="AW276" s="24" t="str">
        <f>_xlfn.XLOOKUP(B276,'[5]cells down 02052026 13h50'!$B:$B,'[5]cells down 02052026 13h50'!$R:$R,"")</f>
        <v/>
      </c>
      <c r="AX276" s="24" t="str">
        <f>_xlfn.XLOOKUP(B276,'[6]cell downs 03052026 8h40 '!$B:$B,'[6]cell downs 03052026 8h40 '!$R:$R,"")</f>
        <v/>
      </c>
      <c r="AY276" s="24" t="str">
        <f>_xlfn.XLOOKUP(B276,'[7]ALL SITES DOWN'!$D:$D,'[7]ALL SITES DOWN'!$J:$J,"")</f>
        <v/>
      </c>
      <c r="AZ276" s="24" t="str">
        <f>_xlfn.XLOOKUP(B276,'[8]ALL SITES DOWN'!$D:$D,'[8]ALL SITES DOWN'!$J:$J,"")</f>
        <v/>
      </c>
      <c r="BA276" s="9" t="str">
        <f>_xlfn.XLOOKUP(B276,[9]sheet1!$AC:$AC,[9]sheet1!$AF:$AF,"")</f>
        <v>(05/03/2026 ticket)..INC-20260503-00011739...Others Transmission equipement fault</v>
      </c>
      <c r="BB276" s="14" t="s">
        <v>5537</v>
      </c>
      <c r="BC276" s="14" t="s">
        <v>5537</v>
      </c>
      <c r="BD276" s="14" t="str">
        <f>_xlfn.XLOOKUP(B276,'[10]cell downs 18042026 17h'!$B:$B,'[10]cell downs 18042026 17h'!$B:$B,"")</f>
        <v/>
      </c>
      <c r="BE276" s="14" t="str">
        <f>_xlfn.XLOOKUP(B276,'[11]Cells Huawei 19042026 15h'!$B:$B,'[11]Cells Huawei 19042026 15h'!$B:$B,"")</f>
        <v/>
      </c>
      <c r="BF276" s="9" t="str">
        <f>_xlfn.XLOOKUP(B276,'[12]cells down 19042026 9H40'!$B:$B,'[12]cells down 19042026 9H40'!$B:$B,"")</f>
        <v/>
      </c>
      <c r="BG276" s="9" t="s">
        <v>98</v>
      </c>
      <c r="BH276" s="9" t="s">
        <v>5459</v>
      </c>
    </row>
    <row r="277" spans="1:60" s="9" customFormat="1" x14ac:dyDescent="0.3">
      <c r="A277" s="1" t="s">
        <v>2091</v>
      </c>
      <c r="B277" s="8" t="s">
        <v>2092</v>
      </c>
      <c r="C277" s="3" t="str">
        <f>_xlfn.XLOOKUP(B277,'[1]daily break down'!$D:$D,'[1]daily break down'!$E:$E,"")</f>
        <v>Garoua</v>
      </c>
      <c r="D277" s="1" t="s">
        <v>11</v>
      </c>
      <c r="E277" s="1" t="s">
        <v>12</v>
      </c>
      <c r="F277" s="3" t="s">
        <v>23</v>
      </c>
      <c r="G277" s="1" t="s">
        <v>24</v>
      </c>
      <c r="H277" s="40" t="str">
        <f>_xlfn.XLOOKUP(B277,[2]CALCULATION!$B:$B,[2]CALCULATION!$H:$H,"")</f>
        <v>Huawei</v>
      </c>
      <c r="I277" s="34">
        <v>0</v>
      </c>
      <c r="J277" s="34">
        <v>0</v>
      </c>
      <c r="K277" s="34">
        <v>0</v>
      </c>
      <c r="L277" s="34">
        <v>0</v>
      </c>
      <c r="M277" s="34">
        <v>0</v>
      </c>
      <c r="N277" s="34">
        <v>0</v>
      </c>
      <c r="O277" s="34">
        <v>0</v>
      </c>
      <c r="P277" s="34">
        <v>0</v>
      </c>
      <c r="Q277" s="34">
        <v>1.7913552661992449</v>
      </c>
      <c r="R277" s="34">
        <v>0</v>
      </c>
      <c r="S277" s="35">
        <v>0</v>
      </c>
      <c r="T277" s="35">
        <v>0</v>
      </c>
      <c r="U277" s="35">
        <v>0</v>
      </c>
      <c r="V277" s="35">
        <v>0</v>
      </c>
      <c r="W277" s="35">
        <v>0</v>
      </c>
      <c r="X277" s="35">
        <v>0</v>
      </c>
      <c r="Y277" s="35">
        <v>0</v>
      </c>
      <c r="Z277" s="35">
        <v>0.97902095407681344</v>
      </c>
      <c r="AA277" s="35">
        <v>1.1634023955972808</v>
      </c>
      <c r="AB277" s="35">
        <v>1.4783427855469533</v>
      </c>
      <c r="AC277" s="35">
        <v>6.9939665154191477E-2</v>
      </c>
      <c r="AD277" s="35">
        <v>0.69890321402379341</v>
      </c>
      <c r="AE277" s="58" t="s">
        <v>5560</v>
      </c>
      <c r="AF277" s="58"/>
      <c r="AG277" s="57" t="str" cm="1">
        <f t="array" ref="AG277">IFERROR(_xlfn.IFS(
AI277="MPR ISSUE","PDH",
AI277="BSS Hardware Issue","BSS",
AI277="Sites strategiques, MLL, Pylone, etc.","ENVTECH",
AI277="AKTIVCO DEFAUT GE &amp; POWER Cabinet","AKTIVCO",
AI277="AKTIVCO Coupure ENEO &amp; Baisse de tension","AKTIVCO GRID ONLY",
AI277="Coupure ENEO &amp; Baisse de tension","IHS GRID ONLY",
AI277="Defaut GE &amp; POWER Cabinet","IHS",
AI277="Sharing","Partners",
AI277="Sites strategiques &amp; DataCenter","SST &amp; DC",
AI277="Exclu","Exclu",
AI277="SAT","SAT",
AI277="SPARE-ISSUE","SPARE-ISSUE",
AI277="Fiber CAmtel","TRANS_FO_CAMTEL",
AI277="Fiber AOF","Fiber AOF",
AI277="Projet OCM (HUAWEI)","TRAVAUX-HUAWEI",
AI277="Projet OCM (NOKIA)","TRAVAUX-NOKIA",
AI277="ACCESS-ISSUE","ACCESS-ISSUE",
AI277="Projet OCM (ZTE, NOKIA, autres projets)","TRAVAUX OCM",
AI277="No root CAuse","No root cause",
AI277="ODU HS","PDH",
AI277="IP &amp; VLAN","PDH",
AI277="Warehouse HUAWEI","SPARE-ISSUE",
AI277="SPARE-HS","SPARE-ISSUE",
AI277="Power Telco","BSS",AI277="no impacts","no impacts"
),"")</f>
        <v>IHS</v>
      </c>
      <c r="AH277" s="57" t="str" cm="1">
        <f t="array" ref="AH277">IFERROR(_xlfn.IFS(
AI277="MPR ISSUE","TX ISSUE",
AI277="BSS Hardware Issue","RAN ISSUE",
AI277="Sites strategiques, MLL, Pylone, etc.","ENVTECH",
AI277="AKTIVCO DEFAUT GE &amp; POWER Cabinet","POWER ISSUE",
AI277="AKTIVCO Coupure ENEO &amp; Baisse de tension","POWER ISSUE",
AI277="Coupure ENEO &amp; Baisse de tension","POWER ISSUE",
AI277="Defaut GE &amp; POWER Cabinet","POWER ISSUE",
AI277="Sharing","POWER ISSUE",
AI277="Sites strategiques &amp; DataCenter","POWER ISSUE",
AI277="Exclu","Exclu",
AI277="SAT","TX ISSUE",
AI277="SPARE-ISSUE","SPARE-ISSUE",
AI277="Fiber CAmtel","TX ISSUE",
AI277="Fiber AOF","TX ISSUE",
AI277="Projet OCM (HUAWEI)","TRAVAUX-HUAWEI",
AI277="Projet OCM (NOKIA)","TRAVAUX -NOKIA",
AI277="ACCESS-ISSUE","ACCESS-ISSUE",
AI277="Projet OCM (ZTE, NOKIA, autres projets)","TRAVAUX OCM",
AI277="No root CAuse","No root cause",
AI277="ODU HS","TX ISSUE",
AI277="IP &amp; VLAN","TX ISSUE",
AI277="Warehouse HUAWEI","SPARE-ISSUE",
AI277="SPARE-HS","SPARE-ISSUE",
AI277="Power Telco","RAN ISSUE",AI277="no impacts","no impacts"
),"")</f>
        <v>POWER ISSUE</v>
      </c>
      <c r="AI277" s="85" t="s">
        <v>5330</v>
      </c>
      <c r="AJ277" s="57" t="str" cm="1">
        <f t="array" ref="AJ277">IFERROR(_xlfn.IFS(
AI277="MPR ISSUE","ACTIVE",
AI277="BSS Hardware Issue","ACTIVE",
AI277="Sites strategiques, MLL, Pylone, etc.","PASSIVE",
AI277="AKTIVCO DEFAUT GE &amp; POWER Cabinet","PASSIVE",
AI277="AKTIVCO Coupure ENEO &amp; Baisse de tension","PASSIVE",
AI277="Coupure ENEO &amp; Baisse de tension","PASSIVE",
AI277="Defaut GE &amp; POWER Cabinet","PASSIVE",
AI277="Sharing","PASSIVE",
AI277="Sites strategiques &amp; DataCenter","PASSIVE",
AI277="Exclu","Exclu",
AI277="SAT","ACTIVE",
AI277="SPARE-ISSUE","SPARE-ISSUE",
AI277="Fiber CAmtel","ACTIVE",
AI277="Fiber AOF","ACTIVE",
AI277="Projet OCM (HUAWEI)","PLANNED WORKS",
AI277="Projet OCM (NOKIA)","PLANNED WORKS",
AI277="ACCESS-ISSUE","ACCESS-ISSUE",
AI277="Projet OCM (ZTE, NOKIA, autres projets)","PLANNED WORKS",
AI277="No root CAuse","No root cause",
AI277="ODU HS","ACTIVE",
AI277="IP &amp; VLAN","ACTIVE",
AI277="Warehouse HUAWEI","SPARE-ISSUE",
AI277="SPARE-HS","SPARE-ISSUE",
AI277="Power Telco","ACTIVE", AI277="no impacts","no impacts"
),"")</f>
        <v>PASSIVE</v>
      </c>
      <c r="AK277" s="23" t="s">
        <v>5878</v>
      </c>
      <c r="AL277" s="23" t="str">
        <f t="shared" si="13"/>
        <v>NRD_065</v>
      </c>
      <c r="AN277" s="9" t="s">
        <v>5537</v>
      </c>
      <c r="AO277" s="23" t="str">
        <f>_xlfn.XLOOKUP(B277,'INCIDENT-05-03-2026'!E:E,'INCIDENT-05-03-2026'!F:F,"")</f>
        <v/>
      </c>
      <c r="AP277" s="7" t="s">
        <v>5537</v>
      </c>
      <c r="AQ277" s="6"/>
      <c r="AR277" s="7"/>
      <c r="AS277" s="3" t="str">
        <f>_xlfn.XLOOKUP(B277,'[3]tt num | region | site id'!$C:$C,'[3]tt num | region | site id'!$Q:$Q,"")</f>
        <v>(hourly IHS): 03-05-2026 03:10:58 cord Arold revert joseph is on site replacing dg started relay</v>
      </c>
      <c r="AT277" s="24" t="str">
        <f>_xlfn.XLOOKUP(B277,'[4]Cells Huawei 03052026 12h'!$B:$B,'[4]Cells Huawei 03052026 12h'!$T:$T,"")</f>
        <v/>
      </c>
      <c r="AU277" s="24" t="str">
        <f>_xlfn.XLOOKUP(B277,'[5]cells down 02052026 8h50'!$B:$B,'[5]cells down 02052026 8h50'!$R:$R,"")</f>
        <v/>
      </c>
      <c r="AV277" s="24" t="str">
        <f>_xlfn.XLOOKUP(B277,'[5]cells down 02052026 13h50'!$B:$B,'[5]cells down 02052026 13h50'!$R:$R,"")</f>
        <v/>
      </c>
      <c r="AW277" s="24" t="str">
        <f>_xlfn.XLOOKUP(B277,'[5]cells down 02052026 13h50'!$B:$B,'[5]cells down 02052026 13h50'!$R:$R,"")</f>
        <v/>
      </c>
      <c r="AX277" s="24" t="str">
        <f>_xlfn.XLOOKUP(B277,'[6]cell downs 03052026 8h40 '!$B:$B,'[6]cell downs 03052026 8h40 '!$R:$R,"")</f>
        <v/>
      </c>
      <c r="AY277" s="24" t="str">
        <f>_xlfn.XLOOKUP(B277,'[7]ALL SITES DOWN'!$D:$D,'[7]ALL SITES DOWN'!$J:$J,"")</f>
        <v/>
      </c>
      <c r="AZ277" s="24" t="str">
        <f>_xlfn.XLOOKUP(B277,'[8]ALL SITES DOWN'!$D:$D,'[8]ALL SITES DOWN'!$J:$J,"")</f>
        <v/>
      </c>
      <c r="BA277" s="9" t="str">
        <f>_xlfn.XLOOKUP(B277,[9]sheet1!$AC:$AC,[9]sheet1!$AF:$AF,"")</f>
        <v/>
      </c>
      <c r="BB277" s="14" t="s">
        <v>5537</v>
      </c>
      <c r="BC277" s="14" t="s">
        <v>5537</v>
      </c>
      <c r="BD277" s="14" t="str">
        <f>_xlfn.XLOOKUP(B277,'[10]cell downs 18042026 17h'!$B:$B,'[10]cell downs 18042026 17h'!$B:$B,"")</f>
        <v/>
      </c>
      <c r="BE277" s="14" t="str">
        <f>_xlfn.XLOOKUP(B277,'[11]Cells Huawei 19042026 15h'!$B:$B,'[11]Cells Huawei 19042026 15h'!$B:$B,"")</f>
        <v/>
      </c>
      <c r="BF277" s="9" t="str">
        <f>_xlfn.XLOOKUP(B277,'[12]cells down 19042026 9H40'!$B:$B,'[12]cells down 19042026 9H40'!$B:$B,"")</f>
        <v/>
      </c>
      <c r="BG277" s="9" t="s">
        <v>2092</v>
      </c>
      <c r="BH277" s="9" t="s">
        <v>12</v>
      </c>
    </row>
    <row r="278" spans="1:60" s="9" customFormat="1" x14ac:dyDescent="0.3">
      <c r="A278" s="1" t="s">
        <v>464</v>
      </c>
      <c r="B278" s="8" t="s">
        <v>465</v>
      </c>
      <c r="C278" s="3" t="str">
        <f>_xlfn.XLOOKUP(B278,'[1]daily break down'!$D:$D,'[1]daily break down'!$E:$E,"")</f>
        <v>SUD-OUEST</v>
      </c>
      <c r="D278" s="1" t="s">
        <v>11</v>
      </c>
      <c r="E278" s="1" t="s">
        <v>12</v>
      </c>
      <c r="F278" s="3" t="s">
        <v>13</v>
      </c>
      <c r="G278" s="1" t="s">
        <v>466</v>
      </c>
      <c r="H278" s="41" t="str">
        <f>_xlfn.XLOOKUP(B278,[2]CALCULATION!$B:$B,[2]CALCULATION!$H:$H,"")</f>
        <v>NOKIA</v>
      </c>
      <c r="I278" s="34">
        <v>6.1976489460654189</v>
      </c>
      <c r="J278" s="34">
        <v>6.1975768039131856</v>
      </c>
      <c r="K278" s="34">
        <v>6.1975407328370684</v>
      </c>
      <c r="L278" s="34">
        <v>6.1976128749893027</v>
      </c>
      <c r="M278" s="34">
        <v>6.1975768039131856</v>
      </c>
      <c r="N278" s="34">
        <v>6.1976489460654189</v>
      </c>
      <c r="O278" s="34">
        <v>5.0591325454729601</v>
      </c>
      <c r="P278" s="34">
        <v>1.3505062764665787</v>
      </c>
      <c r="Q278" s="34">
        <v>2.5155273842218238</v>
      </c>
      <c r="R278" s="34">
        <v>2.6850237205078069</v>
      </c>
      <c r="S278" s="35">
        <v>4.0438838491799736</v>
      </c>
      <c r="T278" s="35">
        <v>13038.043685954233</v>
      </c>
      <c r="U278" s="35">
        <v>1.1975211278743971</v>
      </c>
      <c r="V278" s="35">
        <v>0.67732276925974433</v>
      </c>
      <c r="W278" s="35">
        <v>0.59979368381402431</v>
      </c>
      <c r="X278" s="35">
        <v>1.7426655023927542</v>
      </c>
      <c r="Y278" s="35">
        <v>1.4810784087115083</v>
      </c>
      <c r="Z278" s="35">
        <v>0.55156763204378578</v>
      </c>
      <c r="AA278" s="35">
        <v>1.8668143432090774</v>
      </c>
      <c r="AB278" s="35">
        <v>1.240762416230607</v>
      </c>
      <c r="AC278" s="35">
        <v>0</v>
      </c>
      <c r="AD278" s="35">
        <v>0.6831191697128981</v>
      </c>
      <c r="AE278" s="58" t="s">
        <v>5603</v>
      </c>
      <c r="AF278" s="58"/>
      <c r="AG278" s="57" t="str" cm="1">
        <f t="array" ref="AG278">IFERROR(_xlfn.IFS(
AI278="MPR ISSUE","PDH",
AI278="BSS Hardware Issue","BSS",
AI278="Sites strategiques, MLL, Pylone, etc.","ENVTECH",
AI278="AKTIVCO DEFAUT GE &amp; POWER Cabinet","AKTIVCO",
AI278="AKTIVCO Coupure ENEO &amp; Baisse de tension","AKTIVCO GRID ONLY",
AI278="Coupure ENEO &amp; Baisse de tension","IHS GRID ONLY",
AI278="Defaut GE &amp; POWER Cabinet","IHS",
AI278="Sharing","Partners",
AI278="Sites strategiques &amp; DataCenter","SST &amp; DC",
AI278="Exclu","Exclu",
AI278="SAT","SAT",
AI278="SPARE-ISSUE","SPARE-ISSUE",
AI278="Fiber CAmtel","TRANS_FO_CAMTEL",
AI278="Fiber AOF","Fiber AOF",
AI278="Projet OCM (HUAWEI)","TRAVAUX-HUAWEI",
AI278="Projet OCM (NOKIA)","TRAVAUX-NOKIA",
AI278="ACCESS-ISSUE","ACCESS-ISSUE",
AI278="Projet OCM (ZTE, NOKIA, autres projets)","TRAVAUX OCM",
AI278="No root CAuse","No root cause",
AI278="ODU HS","PDH",
AI278="IP &amp; VLAN","PDH",
AI278="Warehouse HUAWEI","SPARE-ISSUE",
AI278="SPARE-HS","SPARE-ISSUE",
AI278="Power Telco","BSS",AI278="no impacts","no impacts"
),"")</f>
        <v>IHS</v>
      </c>
      <c r="AH278" s="57" t="str" cm="1">
        <f t="array" ref="AH278">IFERROR(_xlfn.IFS(
AI278="MPR ISSUE","TX ISSUE",
AI278="BSS Hardware Issue","RAN ISSUE",
AI278="Sites strategiques, MLL, Pylone, etc.","ENVTECH",
AI278="AKTIVCO DEFAUT GE &amp; POWER Cabinet","POWER ISSUE",
AI278="AKTIVCO Coupure ENEO &amp; Baisse de tension","POWER ISSUE",
AI278="Coupure ENEO &amp; Baisse de tension","POWER ISSUE",
AI278="Defaut GE &amp; POWER Cabinet","POWER ISSUE",
AI278="Sharing","POWER ISSUE",
AI278="Sites strategiques &amp; DataCenter","POWER ISSUE",
AI278="Exclu","Exclu",
AI278="SAT","TX ISSUE",
AI278="SPARE-ISSUE","SPARE-ISSUE",
AI278="Fiber CAmtel","TX ISSUE",
AI278="Fiber AOF","TX ISSUE",
AI278="Projet OCM (HUAWEI)","TRAVAUX-HUAWEI",
AI278="Projet OCM (NOKIA)","TRAVAUX -NOKIA",
AI278="ACCESS-ISSUE","ACCESS-ISSUE",
AI278="Projet OCM (ZTE, NOKIA, autres projets)","TRAVAUX OCM",
AI278="No root CAuse","No root cause",
AI278="ODU HS","TX ISSUE",
AI278="IP &amp; VLAN","TX ISSUE",
AI278="Warehouse HUAWEI","SPARE-ISSUE",
AI278="SPARE-HS","SPARE-ISSUE",
AI278="Power Telco","RAN ISSUE",AI278="no impacts","no impacts"
),"")</f>
        <v>POWER ISSUE</v>
      </c>
      <c r="AI278" s="85" t="s">
        <v>5330</v>
      </c>
      <c r="AJ278" s="57" t="str" cm="1">
        <f t="array" ref="AJ278">IFERROR(_xlfn.IFS(
AI278="MPR ISSUE","ACTIVE",
AI278="BSS Hardware Issue","ACTIVE",
AI278="Sites strategiques, MLL, Pylone, etc.","PASSIVE",
AI278="AKTIVCO DEFAUT GE &amp; POWER Cabinet","PASSIVE",
AI278="AKTIVCO Coupure ENEO &amp; Baisse de tension","PASSIVE",
AI278="Coupure ENEO &amp; Baisse de tension","PASSIVE",
AI278="Defaut GE &amp; POWER Cabinet","PASSIVE",
AI278="Sharing","PASSIVE",
AI278="Sites strategiques &amp; DataCenter","PASSIVE",
AI278="Exclu","Exclu",
AI278="SAT","ACTIVE",
AI278="SPARE-ISSUE","SPARE-ISSUE",
AI278="Fiber CAmtel","ACTIVE",
AI278="Fiber AOF","ACTIVE",
AI278="Projet OCM (HUAWEI)","PLANNED WORKS",
AI278="Projet OCM (NOKIA)","PLANNED WORKS",
AI278="ACCESS-ISSUE","ACCESS-ISSUE",
AI278="Projet OCM (ZTE, NOKIA, autres projets)","PLANNED WORKS",
AI278="No root CAuse","No root cause",
AI278="ODU HS","ACTIVE",
AI278="IP &amp; VLAN","ACTIVE",
AI278="Warehouse HUAWEI","SPARE-ISSUE",
AI278="SPARE-HS","SPARE-ISSUE",
AI278="Power Telco","ACTIVE", AI278="no impacts","no impacts"
),"")</f>
        <v>PASSIVE</v>
      </c>
      <c r="AK278" s="23" t="s">
        <v>5736</v>
      </c>
      <c r="AL278" s="23" t="str">
        <f t="shared" si="13"/>
        <v>SUO_030</v>
      </c>
      <c r="AN278" s="9" t="s">
        <v>5537</v>
      </c>
      <c r="AO278" s="23" t="str">
        <f>_xlfn.XLOOKUP(B278,'INCIDENT-05-03-2026'!E:E,'INCIDENT-05-03-2026'!F:F,"")</f>
        <v/>
      </c>
      <c r="AP278" s="7" t="s">
        <v>5537</v>
      </c>
      <c r="AQ278" s="6"/>
      <c r="AR278" s="7"/>
      <c r="AS278" s="3" t="str">
        <f>_xlfn.XLOOKUP(B278,'[3]tt num | region | site id'!$C:$C,'[3]tt num | region | site id'!$Q:$Q,"")</f>
        <v/>
      </c>
      <c r="AT278" s="24" t="str">
        <f>_xlfn.XLOOKUP(B278,'[4]Cells Huawei 03052026 12h'!$B:$B,'[4]Cells Huawei 03052026 12h'!$T:$T,"")</f>
        <v/>
      </c>
      <c r="AU278" s="24" t="str">
        <f>_xlfn.XLOOKUP(B278,'[5]cells down 02052026 8h50'!$B:$B,'[5]cells down 02052026 8h50'!$R:$R,"")</f>
        <v/>
      </c>
      <c r="AV278" s="24" t="str">
        <f>_xlfn.XLOOKUP(B278,'[5]cells down 02052026 13h50'!$B:$B,'[5]cells down 02052026 13h50'!$R:$R,"")</f>
        <v/>
      </c>
      <c r="AW278" s="24" t="str">
        <f>_xlfn.XLOOKUP(B278,'[5]cells down 02052026 13h50'!$B:$B,'[5]cells down 02052026 13h50'!$R:$R,"")</f>
        <v/>
      </c>
      <c r="AX278" s="24" t="str">
        <f>_xlfn.XLOOKUP(B278,'[6]cell downs 03052026 8h40 '!$B:$B,'[6]cell downs 03052026 8h40 '!$R:$R,"")</f>
        <v/>
      </c>
      <c r="AY278" s="24" t="str">
        <f>_xlfn.XLOOKUP(B278,'[7]ALL SITES DOWN'!$D:$D,'[7]ALL SITES DOWN'!$J:$J,"")</f>
        <v/>
      </c>
      <c r="AZ278" s="24" t="str">
        <f>_xlfn.XLOOKUP(B278,'[8]ALL SITES DOWN'!$D:$D,'[8]ALL SITES DOWN'!$J:$J,"")</f>
        <v/>
      </c>
      <c r="BA278" s="9" t="str">
        <f>_xlfn.XLOOKUP(B278,[9]sheet1!$AC:$AC,[9]sheet1!$AF:$AF,"")</f>
        <v>(05/03/2026 ticket)..INC-20260503-00002547...2026-05-03 15:04:58...Coupure ENEO et GE en arret pour nuissance sonore / Notre FME a pu mettre le site sur GE...user:OCM_NOC.CAMUSAT</v>
      </c>
      <c r="BB278" s="14" t="s">
        <v>5537</v>
      </c>
      <c r="BC278" s="14" t="s">
        <v>5537</v>
      </c>
      <c r="BD278" s="14" t="str">
        <f>_xlfn.XLOOKUP(B278,'[10]cell downs 18042026 17h'!$B:$B,'[10]cell downs 18042026 17h'!$B:$B,"")</f>
        <v/>
      </c>
      <c r="BE278" s="14" t="str">
        <f>_xlfn.XLOOKUP(B278,'[11]Cells Huawei 19042026 15h'!$B:$B,'[11]Cells Huawei 19042026 15h'!$B:$B,"")</f>
        <v/>
      </c>
      <c r="BF278" s="9" t="str">
        <f>_xlfn.XLOOKUP(B278,'[12]cells down 19042026 9H40'!$B:$B,'[12]cells down 19042026 9H40'!$B:$B,"")</f>
        <v/>
      </c>
      <c r="BG278" s="9" t="s">
        <v>465</v>
      </c>
      <c r="BH278" s="9" t="s">
        <v>5537</v>
      </c>
    </row>
    <row r="279" spans="1:60" s="9" customFormat="1" ht="32.549999999999997" customHeight="1" x14ac:dyDescent="0.3">
      <c r="A279" s="1" t="s">
        <v>758</v>
      </c>
      <c r="B279" s="112" t="s">
        <v>759</v>
      </c>
      <c r="C279" s="3" t="str">
        <f>_xlfn.XLOOKUP(B279,'[1]daily break down'!$D:$D,'[1]daily break down'!$E:$E,"")</f>
        <v>Douala</v>
      </c>
      <c r="D279" s="1" t="s">
        <v>11</v>
      </c>
      <c r="E279" s="1" t="s">
        <v>12</v>
      </c>
      <c r="F279" s="3" t="s">
        <v>31</v>
      </c>
      <c r="G279" s="1" t="s">
        <v>32</v>
      </c>
      <c r="H279" s="42" t="str">
        <f>_xlfn.XLOOKUP(B279,[2]CALCULATION!$B:$B,[2]CALCULATION!$H:$H,"")</f>
        <v>ZTE</v>
      </c>
      <c r="I279" s="34">
        <v>23.180572320529166</v>
      </c>
      <c r="J279" s="34">
        <v>0</v>
      </c>
      <c r="K279" s="34">
        <v>0</v>
      </c>
      <c r="L279" s="34">
        <v>2.140209398087501E-3</v>
      </c>
      <c r="M279" s="34">
        <v>0</v>
      </c>
      <c r="N279" s="34">
        <v>0</v>
      </c>
      <c r="O279" s="34">
        <v>0</v>
      </c>
      <c r="P279" s="34">
        <v>0</v>
      </c>
      <c r="Q279" s="34">
        <v>0</v>
      </c>
      <c r="R279" s="34">
        <v>0</v>
      </c>
      <c r="S279" s="35">
        <v>0</v>
      </c>
      <c r="T279" s="35">
        <v>0</v>
      </c>
      <c r="U279" s="35">
        <v>0</v>
      </c>
      <c r="V279" s="35">
        <v>4.0727114740906272</v>
      </c>
      <c r="W279" s="35">
        <v>0</v>
      </c>
      <c r="X279" s="35">
        <v>0</v>
      </c>
      <c r="Y279" s="35">
        <v>0</v>
      </c>
      <c r="Z279" s="35">
        <v>0</v>
      </c>
      <c r="AA279" s="35">
        <v>0.11640268735337259</v>
      </c>
      <c r="AB279" s="35">
        <v>0.22334254754157401</v>
      </c>
      <c r="AC279" s="35">
        <v>1.13387758362937</v>
      </c>
      <c r="AD279" s="35">
        <v>0.6829051487730885</v>
      </c>
      <c r="AE279" s="58" t="s">
        <v>5560</v>
      </c>
      <c r="AF279" s="58"/>
      <c r="AG279" s="57" t="str" cm="1">
        <f t="array" ref="AG279">IFERROR(_xlfn.IFS(
AI279="MPR ISSUE","PDH",
AI279="BSS Hardware Issue","BSS",
AI279="Sites strategiques, MLL, Pylone, etc.","ENVTECH",
AI279="AKTIVCO DEFAUT GE &amp; POWER Cabinet","AKTIVCO",
AI279="AKTIVCO Coupure ENEO &amp; Baisse de tension","AKTIVCO GRID ONLY",
AI279="Coupure ENEO &amp; Baisse de tension","IHS GRID ONLY",
AI279="Defaut GE &amp; POWER Cabinet","IHS",
AI279="Sharing","Partners",
AI279="Sites strategiques &amp; DataCenter","SST &amp; DC",
AI279="Exclu","Exclu",
AI279="SAT","SAT",
AI279="SPARE-ISSUE","SPARE-ISSUE",
AI279="Fiber CAmtel","TRANS_FO_CAMTEL",
AI279="Fiber AOF","Fiber AOF",
AI279="Projet OCM (HUAWEI)","TRAVAUX-HUAWEI",
AI279="Projet OCM (NOKIA)","TRAVAUX-NOKIA",
AI279="ACCESS-ISSUE","ACCESS-ISSUE",
AI279="Projet OCM (ZTE, NOKIA, autres projets)","TRAVAUX OCM",
AI279="No root CAuse","No root cause",
AI279="ODU HS","PDH",
AI279="IP &amp; VLAN","PDH",
AI279="Warehouse HUAWEI","SPARE-ISSUE",
AI279="SPARE-HS","SPARE-ISSUE",
AI279="Power Telco","BSS",AI279="no impacts","no impacts"
),"")</f>
        <v>no impacts</v>
      </c>
      <c r="AH279" s="57" t="str" cm="1">
        <f t="array" ref="AH279">IFERROR(_xlfn.IFS(
AI279="MPR ISSUE","TX ISSUE",
AI279="BSS Hardware Issue","RAN ISSUE",
AI279="Sites strategiques, MLL, Pylone, etc.","ENVTECH",
AI279="AKTIVCO DEFAUT GE &amp; POWER Cabinet","POWER ISSUE",
AI279="AKTIVCO Coupure ENEO &amp; Baisse de tension","POWER ISSUE",
AI279="Coupure ENEO &amp; Baisse de tension","POWER ISSUE",
AI279="Defaut GE &amp; POWER Cabinet","POWER ISSUE",
AI279="Sharing","POWER ISSUE",
AI279="Sites strategiques &amp; DataCenter","POWER ISSUE",
AI279="Exclu","Exclu",
AI279="SAT","TX ISSUE",
AI279="SPARE-ISSUE","SPARE-ISSUE",
AI279="Fiber CAmtel","TX ISSUE",
AI279="Fiber AOF","TX ISSUE",
AI279="Projet OCM (HUAWEI)","TRAVAUX-HUAWEI",
AI279="Projet OCM (NOKIA)","TRAVAUX -NOKIA",
AI279="ACCESS-ISSUE","ACCESS-ISSUE",
AI279="Projet OCM (ZTE, NOKIA, autres projets)","TRAVAUX OCM",
AI279="No root CAuse","No root cause",
AI279="ODU HS","TX ISSUE",
AI279="IP &amp; VLAN","TX ISSUE",
AI279="Warehouse HUAWEI","SPARE-ISSUE",
AI279="SPARE-HS","SPARE-ISSUE",
AI279="Power Telco","RAN ISSUE",AI279="no impacts","no impacts"
),"")</f>
        <v>no impacts</v>
      </c>
      <c r="AI279" s="85" t="s">
        <v>5998</v>
      </c>
      <c r="AJ279" s="57" t="str" cm="1">
        <f t="array" ref="AJ279">IFERROR(_xlfn.IFS(
AI279="MPR ISSUE","ACTIVE",
AI279="BSS Hardware Issue","ACTIVE",
AI279="Sites strategiques, MLL, Pylone, etc.","PASSIVE",
AI279="AKTIVCO DEFAUT GE &amp; POWER Cabinet","PASSIVE",
AI279="AKTIVCO Coupure ENEO &amp; Baisse de tension","PASSIVE",
AI279="Coupure ENEO &amp; Baisse de tension","PASSIVE",
AI279="Defaut GE &amp; POWER Cabinet","PASSIVE",
AI279="Sharing","PASSIVE",
AI279="Sites strategiques &amp; DataCenter","PASSIVE",
AI279="Exclu","Exclu",
AI279="SAT","ACTIVE",
AI279="SPARE-ISSUE","SPARE-ISSUE",
AI279="Fiber CAmtel","ACTIVE",
AI279="Fiber AOF","ACTIVE",
AI279="Projet OCM (HUAWEI)","PLANNED WORKS",
AI279="Projet OCM (NOKIA)","PLANNED WORKS",
AI279="ACCESS-ISSUE","ACCESS-ISSUE",
AI279="Projet OCM (ZTE, NOKIA, autres projets)","PLANNED WORKS",
AI279="No root CAuse","No root cause",
AI279="ODU HS","ACTIVE",
AI279="IP &amp; VLAN","ACTIVE",
AI279="Warehouse HUAWEI","SPARE-ISSUE",
AI279="SPARE-HS","SPARE-ISSUE",
AI279="Power Telco","ACTIVE", AI279="no impacts","no impacts"
),"")</f>
        <v>no impacts</v>
      </c>
      <c r="AK279" s="23" t="s">
        <v>5537</v>
      </c>
      <c r="AL279" s="23" t="str">
        <f t="shared" si="13"/>
        <v>LIT_490</v>
      </c>
      <c r="AN279" s="9" t="s">
        <v>5537</v>
      </c>
      <c r="AO279" s="23" t="str">
        <f>_xlfn.XLOOKUP(B279,'INCIDENT-05-03-2026'!E:E,'INCIDENT-05-03-2026'!F:F,"")</f>
        <v/>
      </c>
      <c r="AP279" s="7" t="s">
        <v>5537</v>
      </c>
      <c r="AQ279" s="6"/>
      <c r="AR279" s="7"/>
      <c r="AS279" s="3" t="str">
        <f>_xlfn.XLOOKUP(B279,'[3]tt num | region | site id'!$C:$C,'[3]tt num | region | site id'!$Q:$Q,"")</f>
        <v/>
      </c>
      <c r="AT279" s="24" t="str">
        <f>_xlfn.XLOOKUP(B279,'[4]Cells Huawei 03052026 12h'!$B:$B,'[4]Cells Huawei 03052026 12h'!$T:$T,"")</f>
        <v/>
      </c>
      <c r="AU279" s="24" t="str">
        <f>_xlfn.XLOOKUP(B279,'[5]cells down 02052026 8h50'!$B:$B,'[5]cells down 02052026 8h50'!$R:$R,"")</f>
        <v/>
      </c>
      <c r="AV279" s="24" t="str">
        <f>_xlfn.XLOOKUP(B279,'[5]cells down 02052026 13h50'!$B:$B,'[5]cells down 02052026 13h50'!$R:$R,"")</f>
        <v/>
      </c>
      <c r="AW279" s="24" t="str">
        <f>_xlfn.XLOOKUP(B279,'[5]cells down 02052026 13h50'!$B:$B,'[5]cells down 02052026 13h50'!$R:$R,"")</f>
        <v/>
      </c>
      <c r="AX279" s="24" t="str">
        <f>_xlfn.XLOOKUP(B279,'[6]cell downs 03052026 8h40 '!$B:$B,'[6]cell downs 03052026 8h40 '!$R:$R,"")</f>
        <v/>
      </c>
      <c r="AY279" s="24" t="str">
        <f>_xlfn.XLOOKUP(B279,'[7]ALL SITES DOWN'!$D:$D,'[7]ALL SITES DOWN'!$J:$J,"")</f>
        <v/>
      </c>
      <c r="AZ279" s="24" t="str">
        <f>_xlfn.XLOOKUP(B279,'[8]ALL SITES DOWN'!$D:$D,'[8]ALL SITES DOWN'!$J:$J,"")</f>
        <v/>
      </c>
      <c r="BA279" s="9" t="str">
        <f>_xlfn.XLOOKUP(B279,[9]sheet1!$AC:$AC,[9]sheet1!$AF:$AF,"")</f>
        <v/>
      </c>
      <c r="BB279" s="14" t="s">
        <v>5537</v>
      </c>
      <c r="BC279" s="14" t="s">
        <v>5537</v>
      </c>
      <c r="BD279" s="14" t="str">
        <f>_xlfn.XLOOKUP(B279,'[10]cell downs 18042026 17h'!$B:$B,'[10]cell downs 18042026 17h'!$B:$B,"")</f>
        <v/>
      </c>
      <c r="BE279" s="14" t="str">
        <f>_xlfn.XLOOKUP(B279,'[11]Cells Huawei 19042026 15h'!$B:$B,'[11]Cells Huawei 19042026 15h'!$B:$B,"")</f>
        <v/>
      </c>
      <c r="BF279" s="9" t="str">
        <f>_xlfn.XLOOKUP(B279,'[12]cells down 19042026 9H40'!$B:$B,'[12]cells down 19042026 9H40'!$B:$B,"")</f>
        <v/>
      </c>
      <c r="BG279" s="9" t="s">
        <v>759</v>
      </c>
      <c r="BH279" s="9" t="s">
        <v>5537</v>
      </c>
    </row>
    <row r="280" spans="1:60" s="9" customFormat="1" ht="44.55" customHeight="1" x14ac:dyDescent="0.3">
      <c r="A280" s="1" t="s">
        <v>116</v>
      </c>
      <c r="B280" s="1" t="s">
        <v>117</v>
      </c>
      <c r="C280" s="3" t="str">
        <f>_xlfn.XLOOKUP(B280,'[1]daily break down'!$D:$D,'[1]daily break down'!$E:$E,"")</f>
        <v>Douala</v>
      </c>
      <c r="D280" s="1" t="s">
        <v>5490</v>
      </c>
      <c r="E280" s="1" t="s">
        <v>5490</v>
      </c>
      <c r="F280" s="3" t="s">
        <v>31</v>
      </c>
      <c r="G280" s="1" t="s">
        <v>32</v>
      </c>
      <c r="H280" s="42" t="str">
        <f>_xlfn.XLOOKUP(B280,[2]CALCULATION!$B:$B,[2]CALCULATION!$H:$H,"")</f>
        <v>ZTE</v>
      </c>
      <c r="I280" s="34">
        <v>0.35627352446830124</v>
      </c>
      <c r="J280" s="34">
        <v>8.8859889051544805</v>
      </c>
      <c r="K280" s="34">
        <v>31.423303456010132</v>
      </c>
      <c r="L280" s="34">
        <v>18.5135782018246</v>
      </c>
      <c r="M280" s="34">
        <v>3.2628027326193592</v>
      </c>
      <c r="N280" s="34">
        <v>4.9623073454840156</v>
      </c>
      <c r="O280" s="34">
        <v>0</v>
      </c>
      <c r="P280" s="34">
        <v>0</v>
      </c>
      <c r="Q280" s="34">
        <v>0.67245379287909623</v>
      </c>
      <c r="R280" s="34">
        <v>0</v>
      </c>
      <c r="S280" s="35">
        <v>1.4424832992326637</v>
      </c>
      <c r="T280" s="35">
        <v>0</v>
      </c>
      <c r="U280" s="35">
        <v>0</v>
      </c>
      <c r="V280" s="35">
        <v>0</v>
      </c>
      <c r="W280" s="35">
        <v>0</v>
      </c>
      <c r="X280" s="35">
        <v>1.3017110260734581</v>
      </c>
      <c r="Y280" s="35">
        <v>0</v>
      </c>
      <c r="Z280" s="35">
        <v>0</v>
      </c>
      <c r="AA280" s="35">
        <v>0.28176444492404346</v>
      </c>
      <c r="AB280" s="35">
        <v>0.4583728592266188</v>
      </c>
      <c r="AC280" s="35">
        <v>0.92340878198688181</v>
      </c>
      <c r="AD280" s="35">
        <v>0.67566410697622747</v>
      </c>
      <c r="AE280" s="58" t="s">
        <v>5560</v>
      </c>
      <c r="AF280" s="58"/>
      <c r="AG280" s="57" t="str" cm="1">
        <f t="array" ref="AG280">IFERROR(_xlfn.IFS(
AI280="MPR ISSUE","PDH",
AI280="BSS Hardware Issue","BSS",
AI280="Sites strategiques, MLL, Pylone, etc.","ENVTECH",
AI280="AKTIVCO DEFAUT GE &amp; POWER Cabinet","AKTIVCO",
AI280="AKTIVCO Coupure ENEO &amp; Baisse de tension","AKTIVCO GRID ONLY",
AI280="Coupure ENEO &amp; Baisse de tension","IHS GRID ONLY",
AI280="Defaut GE &amp; POWER Cabinet","IHS",
AI280="Sharing","Partners",
AI280="Sites strategiques &amp; DataCenter","SST &amp; DC",
AI280="Exclu","Exclu",
AI280="SAT","SAT",
AI280="SPARE-ISSUE","SPARE-ISSUE",
AI280="Fiber CAmtel","TRANS_FO_CAMTEL",
AI280="Fiber AOF","Fiber AOF",
AI280="Projet OCM (HUAWEI)","TRAVAUX-HUAWEI",
AI280="Projet OCM (NOKIA)","TRAVAUX-NOKIA",
AI280="ACCESS-ISSUE","ACCESS-ISSUE",
AI280="Projet OCM (ZTE, NOKIA, autres projets)","TRAVAUX OCM",
AI280="No root CAuse","No root cause",
AI280="ODU HS","PDH",
AI280="IP &amp; VLAN","PDH",
AI280="Warehouse HUAWEI","SPARE-ISSUE",
AI280="SPARE-HS","SPARE-ISSUE",
AI280="Power Telco","BSS",AI280="no impacts","no impacts"
),"")</f>
        <v>no impacts</v>
      </c>
      <c r="AH280" s="57" t="str" cm="1">
        <f t="array" ref="AH280">IFERROR(_xlfn.IFS(
AI280="MPR ISSUE","TX ISSUE",
AI280="BSS Hardware Issue","RAN ISSUE",
AI280="Sites strategiques, MLL, Pylone, etc.","ENVTECH",
AI280="AKTIVCO DEFAUT GE &amp; POWER Cabinet","POWER ISSUE",
AI280="AKTIVCO Coupure ENEO &amp; Baisse de tension","POWER ISSUE",
AI280="Coupure ENEO &amp; Baisse de tension","POWER ISSUE",
AI280="Defaut GE &amp; POWER Cabinet","POWER ISSUE",
AI280="Sharing","POWER ISSUE",
AI280="Sites strategiques &amp; DataCenter","POWER ISSUE",
AI280="Exclu","Exclu",
AI280="SAT","TX ISSUE",
AI280="SPARE-ISSUE","SPARE-ISSUE",
AI280="Fiber CAmtel","TX ISSUE",
AI280="Fiber AOF","TX ISSUE",
AI280="Projet OCM (HUAWEI)","TRAVAUX-HUAWEI",
AI280="Projet OCM (NOKIA)","TRAVAUX -NOKIA",
AI280="ACCESS-ISSUE","ACCESS-ISSUE",
AI280="Projet OCM (ZTE, NOKIA, autres projets)","TRAVAUX OCM",
AI280="No root CAuse","No root cause",
AI280="ODU HS","TX ISSUE",
AI280="IP &amp; VLAN","TX ISSUE",
AI280="Warehouse HUAWEI","SPARE-ISSUE",
AI280="SPARE-HS","SPARE-ISSUE",
AI280="Power Telco","RAN ISSUE",AI280="no impacts","no impacts"
),"")</f>
        <v>no impacts</v>
      </c>
      <c r="AI280" s="85" t="s">
        <v>5998</v>
      </c>
      <c r="AJ280" s="57" t="str" cm="1">
        <f t="array" ref="AJ280">IFERROR(_xlfn.IFS(
AI280="MPR ISSUE","ACTIVE",
AI280="BSS Hardware Issue","ACTIVE",
AI280="Sites strategiques, MLL, Pylone, etc.","PASSIVE",
AI280="AKTIVCO DEFAUT GE &amp; POWER Cabinet","PASSIVE",
AI280="AKTIVCO Coupure ENEO &amp; Baisse de tension","PASSIVE",
AI280="Coupure ENEO &amp; Baisse de tension","PASSIVE",
AI280="Defaut GE &amp; POWER Cabinet","PASSIVE",
AI280="Sharing","PASSIVE",
AI280="Sites strategiques &amp; DataCenter","PASSIVE",
AI280="Exclu","Exclu",
AI280="SAT","ACTIVE",
AI280="SPARE-ISSUE","SPARE-ISSUE",
AI280="Fiber CAmtel","ACTIVE",
AI280="Fiber AOF","ACTIVE",
AI280="Projet OCM (HUAWEI)","PLANNED WORKS",
AI280="Projet OCM (NOKIA)","PLANNED WORKS",
AI280="ACCESS-ISSUE","ACCESS-ISSUE",
AI280="Projet OCM (ZTE, NOKIA, autres projets)","PLANNED WORKS",
AI280="No root CAuse","No root cause",
AI280="ODU HS","ACTIVE",
AI280="IP &amp; VLAN","ACTIVE",
AI280="Warehouse HUAWEI","SPARE-ISSUE",
AI280="SPARE-HS","SPARE-ISSUE",
AI280="Power Telco","ACTIVE", AI280="no impacts","no impacts"
),"")</f>
        <v>no impacts</v>
      </c>
      <c r="AK280" s="23" t="s">
        <v>5537</v>
      </c>
      <c r="AL280" s="23" t="str">
        <f t="shared" si="13"/>
        <v>LIT_677</v>
      </c>
      <c r="AN280" s="9" t="s">
        <v>5537</v>
      </c>
      <c r="AO280" s="23" t="str">
        <f>_xlfn.XLOOKUP(B280,'INCIDENT-05-03-2026'!E:E,'INCIDENT-05-03-2026'!F:F,"")</f>
        <v/>
      </c>
      <c r="AP280" s="7" t="s">
        <v>5537</v>
      </c>
      <c r="AQ280" s="6"/>
      <c r="AR280" s="7"/>
      <c r="AS280" s="3" t="str">
        <f>_xlfn.XLOOKUP(B280,'[3]tt num | region | site id'!$C:$C,'[3]tt num | region | site id'!$Q:$Q,"")</f>
        <v/>
      </c>
      <c r="AT280" s="24" t="str">
        <f>_xlfn.XLOOKUP(B280,'[4]Cells Huawei 03052026 12h'!$B:$B,'[4]Cells Huawei 03052026 12h'!$T:$T,"")</f>
        <v/>
      </c>
      <c r="AU280" s="24" t="str">
        <f>_xlfn.XLOOKUP(B280,'[5]cells down 02052026 8h50'!$B:$B,'[5]cells down 02052026 8h50'!$R:$R,"")</f>
        <v/>
      </c>
      <c r="AV280" s="24" t="str">
        <f>_xlfn.XLOOKUP(B280,'[5]cells down 02052026 13h50'!$B:$B,'[5]cells down 02052026 13h50'!$R:$R,"")</f>
        <v/>
      </c>
      <c r="AW280" s="24" t="str">
        <f>_xlfn.XLOOKUP(B280,'[5]cells down 02052026 13h50'!$B:$B,'[5]cells down 02052026 13h50'!$R:$R,"")</f>
        <v/>
      </c>
      <c r="AX280" s="24" t="str">
        <f>_xlfn.XLOOKUP(B280,'[6]cell downs 03052026 8h40 '!$B:$B,'[6]cell downs 03052026 8h40 '!$R:$R,"")</f>
        <v/>
      </c>
      <c r="AY280" s="24" t="str">
        <f>_xlfn.XLOOKUP(B280,'[7]ALL SITES DOWN'!$D:$D,'[7]ALL SITES DOWN'!$J:$J,"")</f>
        <v/>
      </c>
      <c r="AZ280" s="24" t="str">
        <f>_xlfn.XLOOKUP(B280,'[8]ALL SITES DOWN'!$D:$D,'[8]ALL SITES DOWN'!$J:$J,"")</f>
        <v/>
      </c>
      <c r="BA280" s="9" t="str">
        <f>_xlfn.XLOOKUP(B280,[9]sheet1!$AC:$AC,[9]sheet1!$AF:$AF,"")</f>
        <v/>
      </c>
      <c r="BB280" s="14" t="s">
        <v>5537</v>
      </c>
      <c r="BC280" s="14" t="s">
        <v>5537</v>
      </c>
      <c r="BD280" s="14" t="str">
        <f>_xlfn.XLOOKUP(B280,'[10]cell downs 18042026 17h'!$B:$B,'[10]cell downs 18042026 17h'!$B:$B,"")</f>
        <v/>
      </c>
      <c r="BE280" s="14" t="str">
        <f>_xlfn.XLOOKUP(B280,'[11]Cells Huawei 19042026 15h'!$B:$B,'[11]Cells Huawei 19042026 15h'!$B:$B,"")</f>
        <v/>
      </c>
      <c r="BF280" s="9" t="str">
        <f>_xlfn.XLOOKUP(B280,'[12]cells down 19042026 9H40'!$B:$B,'[12]cells down 19042026 9H40'!$B:$B,"")</f>
        <v/>
      </c>
      <c r="BG280" s="9" t="s">
        <v>5537</v>
      </c>
      <c r="BH280" s="9" t="s">
        <v>12</v>
      </c>
    </row>
    <row r="281" spans="1:60" s="9" customFormat="1" x14ac:dyDescent="0.3">
      <c r="A281" s="1" t="s">
        <v>3223</v>
      </c>
      <c r="B281" s="8" t="s">
        <v>3224</v>
      </c>
      <c r="C281" s="3" t="str">
        <f>_xlfn.XLOOKUP(B281,'[1]daily break down'!$D:$D,'[1]daily break down'!$E:$E,"")</f>
        <v>Yaounde</v>
      </c>
      <c r="D281" s="1" t="s">
        <v>21</v>
      </c>
      <c r="E281" s="1" t="s">
        <v>30</v>
      </c>
      <c r="F281" s="3" t="s">
        <v>37</v>
      </c>
      <c r="G281" s="1" t="s">
        <v>38</v>
      </c>
      <c r="H281" s="42" t="str">
        <f>_xlfn.XLOOKUP(B281,[2]CALCULATION!$B:$B,[2]CALCULATION!$H:$H,"")</f>
        <v>ZTE</v>
      </c>
      <c r="I281" s="34">
        <v>0</v>
      </c>
      <c r="J281" s="34">
        <v>0</v>
      </c>
      <c r="K281" s="34">
        <v>0.14064742761098362</v>
      </c>
      <c r="L281" s="34">
        <v>0</v>
      </c>
      <c r="M281" s="34">
        <v>0.61987598199941263</v>
      </c>
      <c r="N281" s="34">
        <v>4.5336769082820763E-2</v>
      </c>
      <c r="O281" s="34">
        <v>36.46228380318064</v>
      </c>
      <c r="P281" s="34">
        <v>1.4473522756133113</v>
      </c>
      <c r="Q281" s="34">
        <v>1.287621314202714</v>
      </c>
      <c r="R281" s="34">
        <v>0</v>
      </c>
      <c r="S281" s="35">
        <v>1.287157602166463</v>
      </c>
      <c r="T281" s="35">
        <v>0</v>
      </c>
      <c r="U281" s="35">
        <v>1.8906431471921883</v>
      </c>
      <c r="V281" s="35">
        <v>0</v>
      </c>
      <c r="W281" s="35">
        <v>0</v>
      </c>
      <c r="X281" s="35">
        <v>2.540071853963525</v>
      </c>
      <c r="Y281" s="35">
        <v>0.17786923605938953</v>
      </c>
      <c r="Z281" s="35">
        <v>0.33758236239166989</v>
      </c>
      <c r="AA281" s="35">
        <v>0.36369595018564482</v>
      </c>
      <c r="AB281" s="35">
        <v>0.42160952837534232</v>
      </c>
      <c r="AC281" s="35">
        <v>0.92340878198688181</v>
      </c>
      <c r="AD281" s="35">
        <v>0.67502204415680156</v>
      </c>
      <c r="AE281" s="58" t="s">
        <v>5560</v>
      </c>
      <c r="AF281" s="58"/>
      <c r="AG281" s="57" t="str" cm="1">
        <f t="array" ref="AG281">IFERROR(_xlfn.IFS(
AI281="MPR ISSUE","PDH",
AI281="BSS Hardware Issue","BSS",
AI281="Sites strategiques, MLL, Pylone, etc.","ENVTECH",
AI281="AKTIVCO DEFAUT GE &amp; POWER Cabinet","AKTIVCO",
AI281="AKTIVCO Coupure ENEO &amp; Baisse de tension","AKTIVCO GRID ONLY",
AI281="Coupure ENEO &amp; Baisse de tension","IHS GRID ONLY",
AI281="Defaut GE &amp; POWER Cabinet","IHS",
AI281="Sharing","Partners",
AI281="Sites strategiques &amp; DataCenter","SST &amp; DC",
AI281="Exclu","Exclu",
AI281="SAT","SAT",
AI281="SPARE-ISSUE","SPARE-ISSUE",
AI281="Fiber CAmtel","TRANS_FO_CAMTEL",
AI281="Fiber AOF","Fiber AOF",
AI281="Projet OCM (HUAWEI)","TRAVAUX-HUAWEI",
AI281="Projet OCM (NOKIA)","TRAVAUX-NOKIA",
AI281="ACCESS-ISSUE","ACCESS-ISSUE",
AI281="Projet OCM (ZTE, NOKIA, autres projets)","TRAVAUX OCM",
AI281="No root CAuse","No root cause",
AI281="ODU HS","PDH",
AI281="IP &amp; VLAN","PDH",
AI281="Warehouse HUAWEI","SPARE-ISSUE",
AI281="SPARE-HS","SPARE-ISSUE",
AI281="Power Telco","BSS",AI281="no impacts","no impacts"
),"")</f>
        <v>no impacts</v>
      </c>
      <c r="AH281" s="57" t="str" cm="1">
        <f t="array" ref="AH281">IFERROR(_xlfn.IFS(
AI281="MPR ISSUE","TX ISSUE",
AI281="BSS Hardware Issue","RAN ISSUE",
AI281="Sites strategiques, MLL, Pylone, etc.","ENVTECH",
AI281="AKTIVCO DEFAUT GE &amp; POWER Cabinet","POWER ISSUE",
AI281="AKTIVCO Coupure ENEO &amp; Baisse de tension","POWER ISSUE",
AI281="Coupure ENEO &amp; Baisse de tension","POWER ISSUE",
AI281="Defaut GE &amp; POWER Cabinet","POWER ISSUE",
AI281="Sharing","POWER ISSUE",
AI281="Sites strategiques &amp; DataCenter","POWER ISSUE",
AI281="Exclu","Exclu",
AI281="SAT","TX ISSUE",
AI281="SPARE-ISSUE","SPARE-ISSUE",
AI281="Fiber CAmtel","TX ISSUE",
AI281="Fiber AOF","TX ISSUE",
AI281="Projet OCM (HUAWEI)","TRAVAUX-HUAWEI",
AI281="Projet OCM (NOKIA)","TRAVAUX -NOKIA",
AI281="ACCESS-ISSUE","ACCESS-ISSUE",
AI281="Projet OCM (ZTE, NOKIA, autres projets)","TRAVAUX OCM",
AI281="No root CAuse","No root cause",
AI281="ODU HS","TX ISSUE",
AI281="IP &amp; VLAN","TX ISSUE",
AI281="Warehouse HUAWEI","SPARE-ISSUE",
AI281="SPARE-HS","SPARE-ISSUE",
AI281="Power Telco","RAN ISSUE",AI281="no impacts","no impacts"
),"")</f>
        <v>no impacts</v>
      </c>
      <c r="AI281" s="85" t="s">
        <v>5998</v>
      </c>
      <c r="AJ281" s="57" t="str" cm="1">
        <f t="array" ref="AJ281">IFERROR(_xlfn.IFS(
AI281="MPR ISSUE","ACTIVE",
AI281="BSS Hardware Issue","ACTIVE",
AI281="Sites strategiques, MLL, Pylone, etc.","PASSIVE",
AI281="AKTIVCO DEFAUT GE &amp; POWER Cabinet","PASSIVE",
AI281="AKTIVCO Coupure ENEO &amp; Baisse de tension","PASSIVE",
AI281="Coupure ENEO &amp; Baisse de tension","PASSIVE",
AI281="Defaut GE &amp; POWER Cabinet","PASSIVE",
AI281="Sharing","PASSIVE",
AI281="Sites strategiques &amp; DataCenter","PASSIVE",
AI281="Exclu","Exclu",
AI281="SAT","ACTIVE",
AI281="SPARE-ISSUE","SPARE-ISSUE",
AI281="Fiber CAmtel","ACTIVE",
AI281="Fiber AOF","ACTIVE",
AI281="Projet OCM (HUAWEI)","PLANNED WORKS",
AI281="Projet OCM (NOKIA)","PLANNED WORKS",
AI281="ACCESS-ISSUE","ACCESS-ISSUE",
AI281="Projet OCM (ZTE, NOKIA, autres projets)","PLANNED WORKS",
AI281="No root CAuse","No root cause",
AI281="ODU HS","ACTIVE",
AI281="IP &amp; VLAN","ACTIVE",
AI281="Warehouse HUAWEI","SPARE-ISSUE",
AI281="SPARE-HS","SPARE-ISSUE",
AI281="Power Telco","ACTIVE", AI281="no impacts","no impacts"
),"")</f>
        <v>no impacts</v>
      </c>
      <c r="AK281" s="23" t="s">
        <v>5537</v>
      </c>
      <c r="AL281" s="23" t="str">
        <f t="shared" si="13"/>
        <v>CTR_596</v>
      </c>
      <c r="AN281" s="9" t="s">
        <v>5537</v>
      </c>
      <c r="AO281" s="23" t="str">
        <f>_xlfn.XLOOKUP(B281,'INCIDENT-05-03-2026'!E:E,'INCIDENT-05-03-2026'!F:F,"")</f>
        <v/>
      </c>
      <c r="AP281" s="7" t="s">
        <v>5537</v>
      </c>
      <c r="AQ281" s="6"/>
      <c r="AR281" s="7"/>
      <c r="AS281" s="3" t="str">
        <f>_xlfn.XLOOKUP(B281,'[3]tt num | region | site id'!$C:$C,'[3]tt num | region | site id'!$Q:$Q,"")</f>
        <v/>
      </c>
      <c r="AT281" s="24" t="str">
        <f>_xlfn.XLOOKUP(B281,'[4]Cells Huawei 03052026 12h'!$B:$B,'[4]Cells Huawei 03052026 12h'!$T:$T,"")</f>
        <v/>
      </c>
      <c r="AU281" s="24" t="str">
        <f>_xlfn.XLOOKUP(B281,'[5]cells down 02052026 8h50'!$B:$B,'[5]cells down 02052026 8h50'!$R:$R,"")</f>
        <v/>
      </c>
      <c r="AV281" s="24" t="str">
        <f>_xlfn.XLOOKUP(B281,'[5]cells down 02052026 13h50'!$B:$B,'[5]cells down 02052026 13h50'!$R:$R,"")</f>
        <v/>
      </c>
      <c r="AW281" s="24" t="str">
        <f>_xlfn.XLOOKUP(B281,'[5]cells down 02052026 13h50'!$B:$B,'[5]cells down 02052026 13h50'!$R:$R,"")</f>
        <v/>
      </c>
      <c r="AX281" s="24" t="str">
        <f>_xlfn.XLOOKUP(B281,'[6]cell downs 03052026 8h40 '!$B:$B,'[6]cell downs 03052026 8h40 '!$R:$R,"")</f>
        <v/>
      </c>
      <c r="AY281" s="24" t="str">
        <f>_xlfn.XLOOKUP(B281,'[7]ALL SITES DOWN'!$D:$D,'[7]ALL SITES DOWN'!$J:$J,"")</f>
        <v/>
      </c>
      <c r="AZ281" s="24" t="str">
        <f>_xlfn.XLOOKUP(B281,'[8]ALL SITES DOWN'!$D:$D,'[8]ALL SITES DOWN'!$J:$J,"")</f>
        <v/>
      </c>
      <c r="BA281" s="9" t="str">
        <f>_xlfn.XLOOKUP(B281,[9]sheet1!$AC:$AC,[9]sheet1!$AF:$AF,"")</f>
        <v/>
      </c>
      <c r="BB281" s="14" t="s">
        <v>5537</v>
      </c>
      <c r="BC281" s="14" t="s">
        <v>5537</v>
      </c>
      <c r="BD281" s="14" t="str">
        <f>_xlfn.XLOOKUP(B281,'[10]cell downs 18042026 17h'!$B:$B,'[10]cell downs 18042026 17h'!$B:$B,"")</f>
        <v/>
      </c>
      <c r="BE281" s="14" t="str">
        <f>_xlfn.XLOOKUP(B281,'[11]Cells Huawei 19042026 15h'!$B:$B,'[11]Cells Huawei 19042026 15h'!$B:$B,"")</f>
        <v/>
      </c>
      <c r="BF281" s="9" t="str">
        <f>_xlfn.XLOOKUP(B281,'[12]cells down 19042026 9H40'!$B:$B,'[12]cells down 19042026 9H40'!$B:$B,"")</f>
        <v/>
      </c>
      <c r="BG281" s="9" t="s">
        <v>5537</v>
      </c>
      <c r="BH281" s="9" t="s">
        <v>5537</v>
      </c>
    </row>
    <row r="282" spans="1:60" s="9" customFormat="1" x14ac:dyDescent="0.3">
      <c r="A282" s="1" t="s">
        <v>580</v>
      </c>
      <c r="B282" s="8" t="s">
        <v>581</v>
      </c>
      <c r="C282" s="3" t="str">
        <f>_xlfn.XLOOKUP(B282,'[1]daily break down'!$D:$D,'[1]daily break down'!$E:$E,"")</f>
        <v>Douala</v>
      </c>
      <c r="D282" s="1" t="s">
        <v>18</v>
      </c>
      <c r="E282" s="1" t="s">
        <v>5490</v>
      </c>
      <c r="F282" s="3" t="s">
        <v>31</v>
      </c>
      <c r="G282" s="1" t="s">
        <v>32</v>
      </c>
      <c r="H282" s="42" t="str">
        <f>_xlfn.XLOOKUP(B282,[2]CALCULATION!$B:$B,[2]CALCULATION!$H:$H,"")</f>
        <v>ZTE</v>
      </c>
      <c r="I282" s="34">
        <v>0</v>
      </c>
      <c r="J282" s="34">
        <v>3.7879922838317168</v>
      </c>
      <c r="K282" s="34">
        <v>0</v>
      </c>
      <c r="L282" s="34">
        <v>1.1910622001923337</v>
      </c>
      <c r="M282" s="34">
        <v>6.4348962569164059E-2</v>
      </c>
      <c r="N282" s="34">
        <v>0.47974577165963245</v>
      </c>
      <c r="O282" s="34">
        <v>0</v>
      </c>
      <c r="P282" s="34">
        <v>0</v>
      </c>
      <c r="Q282" s="34">
        <v>0.68099679539312907</v>
      </c>
      <c r="R282" s="34">
        <v>7.5342326493224094</v>
      </c>
      <c r="S282" s="35">
        <v>0.96407515844683556</v>
      </c>
      <c r="T282" s="35">
        <v>0</v>
      </c>
      <c r="U282" s="35">
        <v>0</v>
      </c>
      <c r="V282" s="35">
        <v>0</v>
      </c>
      <c r="W282" s="35">
        <v>0</v>
      </c>
      <c r="X282" s="35">
        <v>4.1734083262707812E-3</v>
      </c>
      <c r="Y282" s="35">
        <v>0.4797636067379496</v>
      </c>
      <c r="Z282" s="35">
        <v>0</v>
      </c>
      <c r="AA282" s="35">
        <v>0.19246410001238962</v>
      </c>
      <c r="AB282" s="35">
        <v>0.20049828126115526</v>
      </c>
      <c r="AC282" s="35">
        <v>1.1080905383842581</v>
      </c>
      <c r="AD282" s="35">
        <v>0.67264997874058718</v>
      </c>
      <c r="AE282" s="58" t="s">
        <v>5560</v>
      </c>
      <c r="AF282" s="58"/>
      <c r="AG282" s="57" t="str" cm="1">
        <f t="array" ref="AG282">IFERROR(_xlfn.IFS(
AI282="MPR ISSUE","PDH",
AI282="BSS Hardware Issue","BSS",
AI282="Sites strategiques, MLL, Pylone, etc.","ENVTECH",
AI282="AKTIVCO DEFAUT GE &amp; POWER Cabinet","AKTIVCO",
AI282="AKTIVCO Coupure ENEO &amp; Baisse de tension","AKTIVCO GRID ONLY",
AI282="Coupure ENEO &amp; Baisse de tension","IHS GRID ONLY",
AI282="Defaut GE &amp; POWER Cabinet","IHS",
AI282="Sharing","Partners",
AI282="Sites strategiques &amp; DataCenter","SST &amp; DC",
AI282="Exclu","Exclu",
AI282="SAT","SAT",
AI282="SPARE-ISSUE","SPARE-ISSUE",
AI282="Fiber CAmtel","TRANS_FO_CAMTEL",
AI282="Fiber AOF","Fiber AOF",
AI282="Projet OCM (HUAWEI)","TRAVAUX-HUAWEI",
AI282="Projet OCM (NOKIA)","TRAVAUX-NOKIA",
AI282="ACCESS-ISSUE","ACCESS-ISSUE",
AI282="Projet OCM (ZTE, NOKIA, autres projets)","TRAVAUX OCM",
AI282="No root CAuse","No root cause",
AI282="ODU HS","PDH",
AI282="IP &amp; VLAN","PDH",
AI282="Warehouse HUAWEI","SPARE-ISSUE",
AI282="SPARE-HS","SPARE-ISSUE",
AI282="Power Telco","BSS",AI282="no impacts","no impacts"
),"")</f>
        <v>no impacts</v>
      </c>
      <c r="AH282" s="57" t="str" cm="1">
        <f t="array" ref="AH282">IFERROR(_xlfn.IFS(
AI282="MPR ISSUE","TX ISSUE",
AI282="BSS Hardware Issue","RAN ISSUE",
AI282="Sites strategiques, MLL, Pylone, etc.","ENVTECH",
AI282="AKTIVCO DEFAUT GE &amp; POWER Cabinet","POWER ISSUE",
AI282="AKTIVCO Coupure ENEO &amp; Baisse de tension","POWER ISSUE",
AI282="Coupure ENEO &amp; Baisse de tension","POWER ISSUE",
AI282="Defaut GE &amp; POWER Cabinet","POWER ISSUE",
AI282="Sharing","POWER ISSUE",
AI282="Sites strategiques &amp; DataCenter","POWER ISSUE",
AI282="Exclu","Exclu",
AI282="SAT","TX ISSUE",
AI282="SPARE-ISSUE","SPARE-ISSUE",
AI282="Fiber CAmtel","TX ISSUE",
AI282="Fiber AOF","TX ISSUE",
AI282="Projet OCM (HUAWEI)","TRAVAUX-HUAWEI",
AI282="Projet OCM (NOKIA)","TRAVAUX -NOKIA",
AI282="ACCESS-ISSUE","ACCESS-ISSUE",
AI282="Projet OCM (ZTE, NOKIA, autres projets)","TRAVAUX OCM",
AI282="No root CAuse","No root cause",
AI282="ODU HS","TX ISSUE",
AI282="IP &amp; VLAN","TX ISSUE",
AI282="Warehouse HUAWEI","SPARE-ISSUE",
AI282="SPARE-HS","SPARE-ISSUE",
AI282="Power Telco","RAN ISSUE",AI282="no impacts","no impacts"
),"")</f>
        <v>no impacts</v>
      </c>
      <c r="AI282" s="85" t="s">
        <v>5998</v>
      </c>
      <c r="AJ282" s="57" t="str" cm="1">
        <f t="array" ref="AJ282">IFERROR(_xlfn.IFS(
AI282="MPR ISSUE","ACTIVE",
AI282="BSS Hardware Issue","ACTIVE",
AI282="Sites strategiques, MLL, Pylone, etc.","PASSIVE",
AI282="AKTIVCO DEFAUT GE &amp; POWER Cabinet","PASSIVE",
AI282="AKTIVCO Coupure ENEO &amp; Baisse de tension","PASSIVE",
AI282="Coupure ENEO &amp; Baisse de tension","PASSIVE",
AI282="Defaut GE &amp; POWER Cabinet","PASSIVE",
AI282="Sharing","PASSIVE",
AI282="Sites strategiques &amp; DataCenter","PASSIVE",
AI282="Exclu","Exclu",
AI282="SAT","ACTIVE",
AI282="SPARE-ISSUE","SPARE-ISSUE",
AI282="Fiber CAmtel","ACTIVE",
AI282="Fiber AOF","ACTIVE",
AI282="Projet OCM (HUAWEI)","PLANNED WORKS",
AI282="Projet OCM (NOKIA)","PLANNED WORKS",
AI282="ACCESS-ISSUE","ACCESS-ISSUE",
AI282="Projet OCM (ZTE, NOKIA, autres projets)","PLANNED WORKS",
AI282="No root CAuse","No root cause",
AI282="ODU HS","ACTIVE",
AI282="IP &amp; VLAN","ACTIVE",
AI282="Warehouse HUAWEI","SPARE-ISSUE",
AI282="SPARE-HS","SPARE-ISSUE",
AI282="Power Telco","ACTIVE", AI282="no impacts","no impacts"
),"")</f>
        <v>no impacts</v>
      </c>
      <c r="AK282" s="23" t="s">
        <v>5537</v>
      </c>
      <c r="AL282" s="23" t="str">
        <f t="shared" si="13"/>
        <v>LIT_698</v>
      </c>
      <c r="AN282" s="9" t="s">
        <v>5537</v>
      </c>
      <c r="AO282" s="23" t="str">
        <f>_xlfn.XLOOKUP(B282,'INCIDENT-05-03-2026'!E:E,'INCIDENT-05-03-2026'!F:F,"")</f>
        <v/>
      </c>
      <c r="AP282" s="7" t="s">
        <v>5537</v>
      </c>
      <c r="AQ282" s="6"/>
      <c r="AR282" s="7"/>
      <c r="AS282" s="3" t="str">
        <f>_xlfn.XLOOKUP(B282,'[3]tt num | region | site id'!$C:$C,'[3]tt num | region | site id'!$Q:$Q,"")</f>
        <v/>
      </c>
      <c r="AT282" s="24" t="str">
        <f>_xlfn.XLOOKUP(B282,'[4]Cells Huawei 03052026 12h'!$B:$B,'[4]Cells Huawei 03052026 12h'!$T:$T,"")</f>
        <v/>
      </c>
      <c r="AU282" s="24" t="str">
        <f>_xlfn.XLOOKUP(B282,'[5]cells down 02052026 8h50'!$B:$B,'[5]cells down 02052026 8h50'!$R:$R,"")</f>
        <v/>
      </c>
      <c r="AV282" s="24" t="str">
        <f>_xlfn.XLOOKUP(B282,'[5]cells down 02052026 13h50'!$B:$B,'[5]cells down 02052026 13h50'!$R:$R,"")</f>
        <v/>
      </c>
      <c r="AW282" s="24" t="str">
        <f>_xlfn.XLOOKUP(B282,'[5]cells down 02052026 13h50'!$B:$B,'[5]cells down 02052026 13h50'!$R:$R,"")</f>
        <v/>
      </c>
      <c r="AX282" s="24" t="str">
        <f>_xlfn.XLOOKUP(B282,'[6]cell downs 03052026 8h40 '!$B:$B,'[6]cell downs 03052026 8h40 '!$R:$R,"")</f>
        <v/>
      </c>
      <c r="AY282" s="24" t="str">
        <f>_xlfn.XLOOKUP(B282,'[7]ALL SITES DOWN'!$D:$D,'[7]ALL SITES DOWN'!$J:$J,"")</f>
        <v/>
      </c>
      <c r="AZ282" s="24" t="str">
        <f>_xlfn.XLOOKUP(B282,'[8]ALL SITES DOWN'!$D:$D,'[8]ALL SITES DOWN'!$J:$J,"")</f>
        <v/>
      </c>
      <c r="BA282" s="9" t="str">
        <f>_xlfn.XLOOKUP(B282,[9]sheet1!$AC:$AC,[9]sheet1!$AF:$AF,"")</f>
        <v/>
      </c>
      <c r="BB282" s="14" t="s">
        <v>5537</v>
      </c>
      <c r="BC282" s="14" t="s">
        <v>5537</v>
      </c>
      <c r="BD282" s="14" t="str">
        <f>_xlfn.XLOOKUP(B282,'[10]cell downs 18042026 17h'!$B:$B,'[10]cell downs 18042026 17h'!$B:$B,"")</f>
        <v/>
      </c>
      <c r="BE282" s="14" t="str">
        <f>_xlfn.XLOOKUP(B282,'[11]Cells Huawei 19042026 15h'!$B:$B,'[11]Cells Huawei 19042026 15h'!$B:$B,"")</f>
        <v/>
      </c>
      <c r="BF282" s="9" t="str">
        <f>_xlfn.XLOOKUP(B282,'[12]cells down 19042026 9H40'!$B:$B,'[12]cells down 19042026 9H40'!$B:$B,"")</f>
        <v/>
      </c>
      <c r="BG282" s="9" t="s">
        <v>5537</v>
      </c>
      <c r="BH282" s="9" t="s">
        <v>12</v>
      </c>
    </row>
    <row r="283" spans="1:60" s="9" customFormat="1" x14ac:dyDescent="0.3">
      <c r="A283" s="1" t="s">
        <v>193</v>
      </c>
      <c r="B283" s="8" t="s">
        <v>194</v>
      </c>
      <c r="C283" s="3" t="str">
        <f>_xlfn.XLOOKUP(B283,'[1]daily break down'!$D:$D,'[1]daily break down'!$E:$E,"")</f>
        <v>Douala</v>
      </c>
      <c r="D283" s="1" t="s">
        <v>11</v>
      </c>
      <c r="E283" s="1" t="s">
        <v>195</v>
      </c>
      <c r="F283" s="3" t="s">
        <v>31</v>
      </c>
      <c r="G283" s="1" t="s">
        <v>32</v>
      </c>
      <c r="H283" s="42" t="str">
        <f>_xlfn.XLOOKUP(B283,[2]CALCULATION!$B:$B,[2]CALCULATION!$H:$H,"")</f>
        <v>ZTE</v>
      </c>
      <c r="I283" s="34">
        <v>0</v>
      </c>
      <c r="J283" s="34">
        <v>0</v>
      </c>
      <c r="K283" s="34">
        <v>0</v>
      </c>
      <c r="L283" s="34">
        <v>0</v>
      </c>
      <c r="M283" s="34">
        <v>0</v>
      </c>
      <c r="N283" s="34">
        <v>0</v>
      </c>
      <c r="O283" s="34">
        <v>0</v>
      </c>
      <c r="P283" s="34">
        <v>0</v>
      </c>
      <c r="Q283" s="34">
        <v>0</v>
      </c>
      <c r="R283" s="34">
        <v>0.32286842277981803</v>
      </c>
      <c r="S283" s="35">
        <v>0</v>
      </c>
      <c r="T283" s="35">
        <v>0</v>
      </c>
      <c r="U283" s="35">
        <v>0</v>
      </c>
      <c r="V283" s="35">
        <v>0</v>
      </c>
      <c r="W283" s="35">
        <v>0</v>
      </c>
      <c r="X283" s="35">
        <v>0</v>
      </c>
      <c r="Y283" s="35">
        <v>0</v>
      </c>
      <c r="Z283" s="35">
        <v>0</v>
      </c>
      <c r="AA283" s="35">
        <v>0.34870847971096164</v>
      </c>
      <c r="AB283" s="35">
        <v>0.29612544243500044</v>
      </c>
      <c r="AC283" s="35">
        <v>1.0002227125180849</v>
      </c>
      <c r="AD283" s="35">
        <v>0.67081296567389526</v>
      </c>
      <c r="AE283" s="58" t="s">
        <v>5560</v>
      </c>
      <c r="AF283" s="58"/>
      <c r="AG283" s="57" t="str" cm="1">
        <f t="array" ref="AG283">IFERROR(_xlfn.IFS(
AI283="MPR ISSUE","PDH",
AI283="BSS Hardware Issue","BSS",
AI283="Sites strategiques, MLL, Pylone, etc.","ENVTECH",
AI283="AKTIVCO DEFAUT GE &amp; POWER Cabinet","AKTIVCO",
AI283="AKTIVCO Coupure ENEO &amp; Baisse de tension","AKTIVCO GRID ONLY",
AI283="Coupure ENEO &amp; Baisse de tension","IHS GRID ONLY",
AI283="Defaut GE &amp; POWER Cabinet","IHS",
AI283="Sharing","Partners",
AI283="Sites strategiques &amp; DataCenter","SST &amp; DC",
AI283="Exclu","Exclu",
AI283="SAT","SAT",
AI283="SPARE-ISSUE","SPARE-ISSUE",
AI283="Fiber CAmtel","TRANS_FO_CAMTEL",
AI283="Fiber AOF","Fiber AOF",
AI283="Projet OCM (HUAWEI)","TRAVAUX-HUAWEI",
AI283="Projet OCM (NOKIA)","TRAVAUX-NOKIA",
AI283="ACCESS-ISSUE","ACCESS-ISSUE",
AI283="Projet OCM (ZTE, NOKIA, autres projets)","TRAVAUX OCM",
AI283="No root CAuse","No root cause",
AI283="ODU HS","PDH",
AI283="IP &amp; VLAN","PDH",
AI283="Warehouse HUAWEI","SPARE-ISSUE",
AI283="SPARE-HS","SPARE-ISSUE",
AI283="Power Telco","BSS",AI283="no impacts","no impacts"
),"")</f>
        <v>no impacts</v>
      </c>
      <c r="AH283" s="57" t="str" cm="1">
        <f t="array" ref="AH283">IFERROR(_xlfn.IFS(
AI283="MPR ISSUE","TX ISSUE",
AI283="BSS Hardware Issue","RAN ISSUE",
AI283="Sites strategiques, MLL, Pylone, etc.","ENVTECH",
AI283="AKTIVCO DEFAUT GE &amp; POWER Cabinet","POWER ISSUE",
AI283="AKTIVCO Coupure ENEO &amp; Baisse de tension","POWER ISSUE",
AI283="Coupure ENEO &amp; Baisse de tension","POWER ISSUE",
AI283="Defaut GE &amp; POWER Cabinet","POWER ISSUE",
AI283="Sharing","POWER ISSUE",
AI283="Sites strategiques &amp; DataCenter","POWER ISSUE",
AI283="Exclu","Exclu",
AI283="SAT","TX ISSUE",
AI283="SPARE-ISSUE","SPARE-ISSUE",
AI283="Fiber CAmtel","TX ISSUE",
AI283="Fiber AOF","TX ISSUE",
AI283="Projet OCM (HUAWEI)","TRAVAUX-HUAWEI",
AI283="Projet OCM (NOKIA)","TRAVAUX -NOKIA",
AI283="ACCESS-ISSUE","ACCESS-ISSUE",
AI283="Projet OCM (ZTE, NOKIA, autres projets)","TRAVAUX OCM",
AI283="No root CAuse","No root cause",
AI283="ODU HS","TX ISSUE",
AI283="IP &amp; VLAN","TX ISSUE",
AI283="Warehouse HUAWEI","SPARE-ISSUE",
AI283="SPARE-HS","SPARE-ISSUE",
AI283="Power Telco","RAN ISSUE",AI283="no impacts","no impacts"
),"")</f>
        <v>no impacts</v>
      </c>
      <c r="AI283" s="85" t="s">
        <v>5998</v>
      </c>
      <c r="AJ283" s="57" t="str" cm="1">
        <f t="array" ref="AJ283">IFERROR(_xlfn.IFS(
AI283="MPR ISSUE","ACTIVE",
AI283="BSS Hardware Issue","ACTIVE",
AI283="Sites strategiques, MLL, Pylone, etc.","PASSIVE",
AI283="AKTIVCO DEFAUT GE &amp; POWER Cabinet","PASSIVE",
AI283="AKTIVCO Coupure ENEO &amp; Baisse de tension","PASSIVE",
AI283="Coupure ENEO &amp; Baisse de tension","PASSIVE",
AI283="Defaut GE &amp; POWER Cabinet","PASSIVE",
AI283="Sharing","PASSIVE",
AI283="Sites strategiques &amp; DataCenter","PASSIVE",
AI283="Exclu","Exclu",
AI283="SAT","ACTIVE",
AI283="SPARE-ISSUE","SPARE-ISSUE",
AI283="Fiber CAmtel","ACTIVE",
AI283="Fiber AOF","ACTIVE",
AI283="Projet OCM (HUAWEI)","PLANNED WORKS",
AI283="Projet OCM (NOKIA)","PLANNED WORKS",
AI283="ACCESS-ISSUE","ACCESS-ISSUE",
AI283="Projet OCM (ZTE, NOKIA, autres projets)","PLANNED WORKS",
AI283="No root CAuse","No root cause",
AI283="ODU HS","ACTIVE",
AI283="IP &amp; VLAN","ACTIVE",
AI283="Warehouse HUAWEI","SPARE-ISSUE",
AI283="SPARE-HS","SPARE-ISSUE",
AI283="Power Telco","ACTIVE", AI283="no impacts","no impacts"
),"")</f>
        <v>no impacts</v>
      </c>
      <c r="AK283" s="23" t="s">
        <v>5537</v>
      </c>
      <c r="AL283" s="23" t="str">
        <f t="shared" si="13"/>
        <v>LIT_245</v>
      </c>
      <c r="AN283" s="9" t="s">
        <v>5537</v>
      </c>
      <c r="AO283" s="23" t="str">
        <f>_xlfn.XLOOKUP(B283,'INCIDENT-05-03-2026'!E:E,'INCIDENT-05-03-2026'!F:F,"")</f>
        <v/>
      </c>
      <c r="AP283" s="7" t="s">
        <v>5537</v>
      </c>
      <c r="AQ283" s="6"/>
      <c r="AR283" s="7"/>
      <c r="AS283" s="3" t="str">
        <f>_xlfn.XLOOKUP(B283,'[3]tt num | region | site id'!$C:$C,'[3]tt num | region | site id'!$Q:$Q,"")</f>
        <v/>
      </c>
      <c r="AT283" s="24" t="str">
        <f>_xlfn.XLOOKUP(B283,'[4]Cells Huawei 03052026 12h'!$B:$B,'[4]Cells Huawei 03052026 12h'!$T:$T,"")</f>
        <v/>
      </c>
      <c r="AU283" s="24" t="str">
        <f>_xlfn.XLOOKUP(B283,'[5]cells down 02052026 8h50'!$B:$B,'[5]cells down 02052026 8h50'!$R:$R,"")</f>
        <v/>
      </c>
      <c r="AV283" s="24" t="str">
        <f>_xlfn.XLOOKUP(B283,'[5]cells down 02052026 13h50'!$B:$B,'[5]cells down 02052026 13h50'!$R:$R,"")</f>
        <v/>
      </c>
      <c r="AW283" s="24" t="str">
        <f>_xlfn.XLOOKUP(B283,'[5]cells down 02052026 13h50'!$B:$B,'[5]cells down 02052026 13h50'!$R:$R,"")</f>
        <v/>
      </c>
      <c r="AX283" s="24" t="str">
        <f>_xlfn.XLOOKUP(B283,'[6]cell downs 03052026 8h40 '!$B:$B,'[6]cell downs 03052026 8h40 '!$R:$R,"")</f>
        <v/>
      </c>
      <c r="AY283" s="24" t="str">
        <f>_xlfn.XLOOKUP(B283,'[7]ALL SITES DOWN'!$D:$D,'[7]ALL SITES DOWN'!$J:$J,"")</f>
        <v/>
      </c>
      <c r="AZ283" s="24" t="str">
        <f>_xlfn.XLOOKUP(B283,'[8]ALL SITES DOWN'!$D:$D,'[8]ALL SITES DOWN'!$J:$J,"")</f>
        <v/>
      </c>
      <c r="BA283" s="9" t="str">
        <f>_xlfn.XLOOKUP(B283,[9]sheet1!$AC:$AC,[9]sheet1!$AF:$AF,"")</f>
        <v/>
      </c>
      <c r="BB283" s="14" t="s">
        <v>5537</v>
      </c>
      <c r="BC283" s="14" t="s">
        <v>5537</v>
      </c>
      <c r="BD283" s="14" t="str">
        <f>_xlfn.XLOOKUP(B283,'[10]cell downs 18042026 17h'!$B:$B,'[10]cell downs 18042026 17h'!$B:$B,"")</f>
        <v/>
      </c>
      <c r="BE283" s="14" t="str">
        <f>_xlfn.XLOOKUP(B283,'[11]Cells Huawei 19042026 15h'!$B:$B,'[11]Cells Huawei 19042026 15h'!$B:$B,"")</f>
        <v/>
      </c>
      <c r="BF283" s="9" t="str">
        <f>_xlfn.XLOOKUP(B283,'[12]cells down 19042026 9H40'!$B:$B,'[12]cells down 19042026 9H40'!$B:$B,"")</f>
        <v/>
      </c>
      <c r="BG283" s="9" t="s">
        <v>194</v>
      </c>
      <c r="BH283" s="9" t="s">
        <v>5537</v>
      </c>
    </row>
    <row r="284" spans="1:60" s="9" customFormat="1" ht="41.55" customHeight="1" x14ac:dyDescent="0.3">
      <c r="A284" s="1" t="s">
        <v>2210</v>
      </c>
      <c r="B284" s="8" t="s">
        <v>2211</v>
      </c>
      <c r="C284" s="3" t="str">
        <f>_xlfn.XLOOKUP(B284,'[1]daily break down'!$D:$D,'[1]daily break down'!$E:$E,"")</f>
        <v>NORD-OUEST</v>
      </c>
      <c r="D284" s="1"/>
      <c r="E284" s="1"/>
      <c r="F284" s="3" t="s">
        <v>51</v>
      </c>
      <c r="G284" s="1" t="s">
        <v>52</v>
      </c>
      <c r="H284" s="40" t="str">
        <f>_xlfn.XLOOKUP(B284,[2]CALCULATION!$B:$B,[2]CALCULATION!$H:$H,"")</f>
        <v>Huawei</v>
      </c>
      <c r="I284" s="34">
        <v>0</v>
      </c>
      <c r="J284" s="34">
        <v>0</v>
      </c>
      <c r="K284" s="34">
        <v>3.2272574215327894</v>
      </c>
      <c r="L284" s="34">
        <v>0</v>
      </c>
      <c r="M284" s="34">
        <v>0</v>
      </c>
      <c r="N284" s="34">
        <v>0</v>
      </c>
      <c r="O284" s="34">
        <v>0</v>
      </c>
      <c r="P284" s="34">
        <v>0.30346385757049138</v>
      </c>
      <c r="Q284" s="34">
        <v>0</v>
      </c>
      <c r="R284" s="34">
        <v>6.1424009725111507E-2</v>
      </c>
      <c r="S284" s="35">
        <v>4.4494061632323438</v>
      </c>
      <c r="T284" s="35">
        <v>0</v>
      </c>
      <c r="U284" s="35">
        <v>1.5248991961373502E-2</v>
      </c>
      <c r="V284" s="35">
        <v>5.6983075224079929E-2</v>
      </c>
      <c r="W284" s="35">
        <v>0</v>
      </c>
      <c r="X284" s="35">
        <v>0</v>
      </c>
      <c r="Y284" s="35">
        <v>3.2624817012096465</v>
      </c>
      <c r="Z284" s="35">
        <v>0.34974588580413374</v>
      </c>
      <c r="AA284" s="35">
        <v>0.71252932548389547</v>
      </c>
      <c r="AB284" s="35">
        <v>1.0448329882255341</v>
      </c>
      <c r="AC284" s="35">
        <v>0.33653120054632973</v>
      </c>
      <c r="AD284" s="35">
        <v>0.62800877771214481</v>
      </c>
      <c r="AE284" s="58" t="s">
        <v>5560</v>
      </c>
      <c r="AF284" s="58"/>
      <c r="AG284" s="57" t="str" cm="1">
        <f t="array" ref="AG284">IFERROR(_xlfn.IFS(
AI284="MPR ISSUE","PDH",
AI284="BSS Hardware Issue","BSS",
AI284="Sites strategiques, MLL, Pylone, etc.","ENVTECH",
AI284="AKTIVCO DEFAUT GE &amp; POWER Cabinet","AKTIVCO",
AI284="AKTIVCO Coupure ENEO &amp; Baisse de tension","AKTIVCO GRID ONLY",
AI284="Coupure ENEO &amp; Baisse de tension","IHS GRID ONLY",
AI284="Defaut GE &amp; POWER Cabinet","IHS",
AI284="Sharing","Partners",
AI284="Sites strategiques &amp; DataCenter","SST &amp; DC",
AI284="Exclu","Exclu",
AI284="SAT","SAT",
AI284="SPARE-ISSUE","SPARE-ISSUE",
AI284="Fiber CAmtel","TRANS_FO_CAMTEL",
AI284="Fiber AOF","Fiber AOF",
AI284="Projet OCM (HUAWEI)","TRAVAUX-HUAWEI",
AI284="Projet OCM (NOKIA)","TRAVAUX-NOKIA",
AI284="ACCESS-ISSUE","ACCESS-ISSUE",
AI284="Projet OCM (ZTE, NOKIA, autres projets)","TRAVAUX OCM",
AI284="No root CAuse","No root cause",
AI284="ODU HS","PDH",
AI284="IP &amp; VLAN","PDH",
AI284="Warehouse HUAWEI","SPARE-ISSUE",
AI284="SPARE-HS","SPARE-ISSUE",
AI284="Power Telco","BSS",AI284="no impacts","no impacts"
),"")</f>
        <v>no impacts</v>
      </c>
      <c r="AH284" s="57" t="str" cm="1">
        <f t="array" ref="AH284">IFERROR(_xlfn.IFS(
AI284="MPR ISSUE","TX ISSUE",
AI284="BSS Hardware Issue","RAN ISSUE",
AI284="Sites strategiques, MLL, Pylone, etc.","ENVTECH",
AI284="AKTIVCO DEFAUT GE &amp; POWER Cabinet","POWER ISSUE",
AI284="AKTIVCO Coupure ENEO &amp; Baisse de tension","POWER ISSUE",
AI284="Coupure ENEO &amp; Baisse de tension","POWER ISSUE",
AI284="Defaut GE &amp; POWER Cabinet","POWER ISSUE",
AI284="Sharing","POWER ISSUE",
AI284="Sites strategiques &amp; DataCenter","POWER ISSUE",
AI284="Exclu","Exclu",
AI284="SAT","TX ISSUE",
AI284="SPARE-ISSUE","SPARE-ISSUE",
AI284="Fiber CAmtel","TX ISSUE",
AI284="Fiber AOF","TX ISSUE",
AI284="Projet OCM (HUAWEI)","TRAVAUX-HUAWEI",
AI284="Projet OCM (NOKIA)","TRAVAUX -NOKIA",
AI284="ACCESS-ISSUE","ACCESS-ISSUE",
AI284="Projet OCM (ZTE, NOKIA, autres projets)","TRAVAUX OCM",
AI284="No root CAuse","No root cause",
AI284="ODU HS","TX ISSUE",
AI284="IP &amp; VLAN","TX ISSUE",
AI284="Warehouse HUAWEI","SPARE-ISSUE",
AI284="SPARE-HS","SPARE-ISSUE",
AI284="Power Telco","RAN ISSUE",AI284="no impacts","no impacts"
),"")</f>
        <v>no impacts</v>
      </c>
      <c r="AI284" s="85" t="s">
        <v>5998</v>
      </c>
      <c r="AJ284" s="57" t="str" cm="1">
        <f t="array" ref="AJ284">IFERROR(_xlfn.IFS(
AI284="MPR ISSUE","ACTIVE",
AI284="BSS Hardware Issue","ACTIVE",
AI284="Sites strategiques, MLL, Pylone, etc.","PASSIVE",
AI284="AKTIVCO DEFAUT GE &amp; POWER Cabinet","PASSIVE",
AI284="AKTIVCO Coupure ENEO &amp; Baisse de tension","PASSIVE",
AI284="Coupure ENEO &amp; Baisse de tension","PASSIVE",
AI284="Defaut GE &amp; POWER Cabinet","PASSIVE",
AI284="Sharing","PASSIVE",
AI284="Sites strategiques &amp; DataCenter","PASSIVE",
AI284="Exclu","Exclu",
AI284="SAT","ACTIVE",
AI284="SPARE-ISSUE","SPARE-ISSUE",
AI284="Fiber CAmtel","ACTIVE",
AI284="Fiber AOF","ACTIVE",
AI284="Projet OCM (HUAWEI)","PLANNED WORKS",
AI284="Projet OCM (NOKIA)","PLANNED WORKS",
AI284="ACCESS-ISSUE","ACCESS-ISSUE",
AI284="Projet OCM (ZTE, NOKIA, autres projets)","PLANNED WORKS",
AI284="No root CAuse","No root cause",
AI284="ODU HS","ACTIVE",
AI284="IP &amp; VLAN","ACTIVE",
AI284="Warehouse HUAWEI","SPARE-ISSUE",
AI284="SPARE-HS","SPARE-ISSUE",
AI284="Power Telco","ACTIVE", AI284="no impacts","no impacts"
),"")</f>
        <v>no impacts</v>
      </c>
      <c r="AK284" s="23" t="s">
        <v>5537</v>
      </c>
      <c r="AL284" s="23" t="str">
        <f t="shared" si="13"/>
        <v>NRO_148</v>
      </c>
      <c r="AN284" s="9" t="s">
        <v>5537</v>
      </c>
      <c r="AO284" s="23" t="str">
        <f>_xlfn.XLOOKUP(B284,'INCIDENT-05-03-2026'!E:E,'INCIDENT-05-03-2026'!F:F,"")</f>
        <v/>
      </c>
      <c r="AP284" s="7" t="s">
        <v>5537</v>
      </c>
      <c r="AQ284" s="6"/>
      <c r="AR284" s="7"/>
      <c r="AS284" s="3" t="str">
        <f>_xlfn.XLOOKUP(B284,'[3]tt num | region | site id'!$C:$C,'[3]tt num | region | site id'!$Q:$Q,"")</f>
        <v/>
      </c>
      <c r="AT284" s="24" t="str">
        <f>_xlfn.XLOOKUP(B284,'[4]Cells Huawei 03052026 12h'!$B:$B,'[4]Cells Huawei 03052026 12h'!$T:$T,"")</f>
        <v/>
      </c>
      <c r="AU284" s="24" t="str">
        <f>_xlfn.XLOOKUP(B284,'[5]cells down 02052026 8h50'!$B:$B,'[5]cells down 02052026 8h50'!$R:$R,"")</f>
        <v/>
      </c>
      <c r="AV284" s="24" t="str">
        <f>_xlfn.XLOOKUP(B284,'[5]cells down 02052026 13h50'!$B:$B,'[5]cells down 02052026 13h50'!$R:$R,"")</f>
        <v/>
      </c>
      <c r="AW284" s="24" t="str">
        <f>_xlfn.XLOOKUP(B284,'[5]cells down 02052026 13h50'!$B:$B,'[5]cells down 02052026 13h50'!$R:$R,"")</f>
        <v/>
      </c>
      <c r="AX284" s="24" t="str">
        <f>_xlfn.XLOOKUP(B284,'[6]cell downs 03052026 8h40 '!$B:$B,'[6]cell downs 03052026 8h40 '!$R:$R,"")</f>
        <v/>
      </c>
      <c r="AY284" s="24" t="str">
        <f>_xlfn.XLOOKUP(B284,'[7]ALL SITES DOWN'!$D:$D,'[7]ALL SITES DOWN'!$J:$J,"")</f>
        <v/>
      </c>
      <c r="AZ284" s="24" t="str">
        <f>_xlfn.XLOOKUP(B284,'[8]ALL SITES DOWN'!$D:$D,'[8]ALL SITES DOWN'!$J:$J,"")</f>
        <v/>
      </c>
      <c r="BA284" s="9" t="str">
        <f>_xlfn.XLOOKUP(B284,[9]sheet1!$AC:$AC,[9]sheet1!$AF:$AF,"")</f>
        <v/>
      </c>
      <c r="BB284" s="14" t="s">
        <v>5537</v>
      </c>
      <c r="BC284" s="14" t="s">
        <v>5537</v>
      </c>
      <c r="BD284" s="14" t="str">
        <f>_xlfn.XLOOKUP(B284,'[10]cell downs 18042026 17h'!$B:$B,'[10]cell downs 18042026 17h'!$B:$B,"")</f>
        <v/>
      </c>
      <c r="BE284" s="14" t="str">
        <f>_xlfn.XLOOKUP(B284,'[11]Cells Huawei 19042026 15h'!$B:$B,'[11]Cells Huawei 19042026 15h'!$B:$B,"")</f>
        <v/>
      </c>
      <c r="BF284" s="9" t="str">
        <f>_xlfn.XLOOKUP(B284,'[12]cells down 19042026 9H40'!$B:$B,'[12]cells down 19042026 9H40'!$B:$B,"")</f>
        <v/>
      </c>
      <c r="BG284" s="9" t="s">
        <v>5537</v>
      </c>
      <c r="BH284" s="9" t="s">
        <v>318</v>
      </c>
    </row>
    <row r="285" spans="1:60" s="9" customFormat="1" x14ac:dyDescent="0.3">
      <c r="A285" s="1" t="s">
        <v>397</v>
      </c>
      <c r="B285" s="8" t="s">
        <v>398</v>
      </c>
      <c r="C285" s="3" t="str">
        <f>_xlfn.XLOOKUP(B285,'[1]daily break down'!$D:$D,'[1]daily break down'!$E:$E,"")</f>
        <v>Douala</v>
      </c>
      <c r="D285" s="1" t="s">
        <v>11</v>
      </c>
      <c r="E285" s="1" t="s">
        <v>12</v>
      </c>
      <c r="F285" s="3" t="s">
        <v>31</v>
      </c>
      <c r="G285" s="1" t="s">
        <v>32</v>
      </c>
      <c r="H285" s="42" t="str">
        <f>_xlfn.XLOOKUP(B285,[2]CALCULATION!$B:$B,[2]CALCULATION!$H:$H,"")</f>
        <v>ZTE</v>
      </c>
      <c r="I285" s="34">
        <v>0</v>
      </c>
      <c r="J285" s="34">
        <v>0</v>
      </c>
      <c r="K285" s="34">
        <v>18.783191080748672</v>
      </c>
      <c r="L285" s="34">
        <v>0</v>
      </c>
      <c r="M285" s="34">
        <v>0</v>
      </c>
      <c r="N285" s="34">
        <v>11.336368150259819</v>
      </c>
      <c r="O285" s="34">
        <v>4.393314841924135</v>
      </c>
      <c r="P285" s="34">
        <v>0</v>
      </c>
      <c r="Q285" s="34">
        <v>0</v>
      </c>
      <c r="R285" s="34">
        <v>0</v>
      </c>
      <c r="S285" s="35">
        <v>5.9700249405735182</v>
      </c>
      <c r="T285" s="35">
        <v>3.0645836721998214</v>
      </c>
      <c r="U285" s="35">
        <v>0</v>
      </c>
      <c r="V285" s="35">
        <v>0</v>
      </c>
      <c r="W285" s="35">
        <v>3.0645836721998214</v>
      </c>
      <c r="X285" s="35">
        <v>0</v>
      </c>
      <c r="Y285" s="35">
        <v>0</v>
      </c>
      <c r="Z285" s="35">
        <v>0</v>
      </c>
      <c r="AA285" s="35">
        <v>0.51756731372572529</v>
      </c>
      <c r="AB285" s="35">
        <v>0.4389286697879386</v>
      </c>
      <c r="AC285" s="35">
        <v>0.71718082067647682</v>
      </c>
      <c r="AD285" s="35">
        <v>0.59526357392140627</v>
      </c>
      <c r="AE285" s="58" t="s">
        <v>5560</v>
      </c>
      <c r="AF285" s="58"/>
      <c r="AG285" s="57" t="str" cm="1">
        <f t="array" ref="AG285">IFERROR(_xlfn.IFS(
AI285="MPR ISSUE","PDH",
AI285="BSS Hardware Issue","BSS",
AI285="Sites strategiques, MLL, Pylone, etc.","ENVTECH",
AI285="AKTIVCO DEFAUT GE &amp; POWER Cabinet","AKTIVCO",
AI285="AKTIVCO Coupure ENEO &amp; Baisse de tension","AKTIVCO GRID ONLY",
AI285="Coupure ENEO &amp; Baisse de tension","IHS GRID ONLY",
AI285="Defaut GE &amp; POWER Cabinet","IHS",
AI285="Sharing","Partners",
AI285="Sites strategiques &amp; DataCenter","SST &amp; DC",
AI285="Exclu","Exclu",
AI285="SAT","SAT",
AI285="SPARE-ISSUE","SPARE-ISSUE",
AI285="Fiber CAmtel","TRANS_FO_CAMTEL",
AI285="Fiber AOF","Fiber AOF",
AI285="Projet OCM (HUAWEI)","TRAVAUX-HUAWEI",
AI285="Projet OCM (NOKIA)","TRAVAUX-NOKIA",
AI285="ACCESS-ISSUE","ACCESS-ISSUE",
AI285="Projet OCM (ZTE, NOKIA, autres projets)","TRAVAUX OCM",
AI285="No root CAuse","No root cause",
AI285="ODU HS","PDH",
AI285="IP &amp; VLAN","PDH",
AI285="Warehouse HUAWEI","SPARE-ISSUE",
AI285="SPARE-HS","SPARE-ISSUE",
AI285="Power Telco","BSS",AI285="no impacts","no impacts"
),"")</f>
        <v>AKTIVCO</v>
      </c>
      <c r="AH285" s="57" t="str" cm="1">
        <f t="array" ref="AH285">IFERROR(_xlfn.IFS(
AI285="MPR ISSUE","TX ISSUE",
AI285="BSS Hardware Issue","RAN ISSUE",
AI285="Sites strategiques, MLL, Pylone, etc.","ENVTECH",
AI285="AKTIVCO DEFAUT GE &amp; POWER Cabinet","POWER ISSUE",
AI285="AKTIVCO Coupure ENEO &amp; Baisse de tension","POWER ISSUE",
AI285="Coupure ENEO &amp; Baisse de tension","POWER ISSUE",
AI285="Defaut GE &amp; POWER Cabinet","POWER ISSUE",
AI285="Sharing","POWER ISSUE",
AI285="Sites strategiques &amp; DataCenter","POWER ISSUE",
AI285="Exclu","Exclu",
AI285="SAT","TX ISSUE",
AI285="SPARE-ISSUE","SPARE-ISSUE",
AI285="Fiber CAmtel","TX ISSUE",
AI285="Fiber AOF","TX ISSUE",
AI285="Projet OCM (HUAWEI)","TRAVAUX-HUAWEI",
AI285="Projet OCM (NOKIA)","TRAVAUX -NOKIA",
AI285="ACCESS-ISSUE","ACCESS-ISSUE",
AI285="Projet OCM (ZTE, NOKIA, autres projets)","TRAVAUX OCM",
AI285="No root CAuse","No root cause",
AI285="ODU HS","TX ISSUE",
AI285="IP &amp; VLAN","TX ISSUE",
AI285="Warehouse HUAWEI","SPARE-ISSUE",
AI285="SPARE-HS","SPARE-ISSUE",
AI285="Power Telco","RAN ISSUE",AI285="no impacts","no impacts"
),"")</f>
        <v>POWER ISSUE</v>
      </c>
      <c r="AI285" s="85" t="s">
        <v>5325</v>
      </c>
      <c r="AJ285" s="57" t="str" cm="1">
        <f t="array" ref="AJ285">IFERROR(_xlfn.IFS(
AI285="MPR ISSUE","ACTIVE",
AI285="BSS Hardware Issue","ACTIVE",
AI285="Sites strategiques, MLL, Pylone, etc.","PASSIVE",
AI285="AKTIVCO DEFAUT GE &amp; POWER Cabinet","PASSIVE",
AI285="AKTIVCO Coupure ENEO &amp; Baisse de tension","PASSIVE",
AI285="Coupure ENEO &amp; Baisse de tension","PASSIVE",
AI285="Defaut GE &amp; POWER Cabinet","PASSIVE",
AI285="Sharing","PASSIVE",
AI285="Sites strategiques &amp; DataCenter","PASSIVE",
AI285="Exclu","Exclu",
AI285="SAT","ACTIVE",
AI285="SPARE-ISSUE","SPARE-ISSUE",
AI285="Fiber CAmtel","ACTIVE",
AI285="Fiber AOF","ACTIVE",
AI285="Projet OCM (HUAWEI)","PLANNED WORKS",
AI285="Projet OCM (NOKIA)","PLANNED WORKS",
AI285="ACCESS-ISSUE","ACCESS-ISSUE",
AI285="Projet OCM (ZTE, NOKIA, autres projets)","PLANNED WORKS",
AI285="No root CAuse","No root cause",
AI285="ODU HS","ACTIVE",
AI285="IP &amp; VLAN","ACTIVE",
AI285="Warehouse HUAWEI","SPARE-ISSUE",
AI285="SPARE-HS","SPARE-ISSUE",
AI285="Power Telco","ACTIVE", AI285="no impacts","no impacts"
),"")</f>
        <v>PASSIVE</v>
      </c>
      <c r="AK285" s="23" t="s">
        <v>5811</v>
      </c>
      <c r="AL285" s="127" t="str">
        <f>IFERROR(MID(AM285, SEARCH("CTR_", AM285), 7), IFERROR(MID(AM285, SEARCH("SUO_", AM285), 7), IFERROR(MID(AM285, SEARCH("SUD_", AM285), 7), IFERROR(MID(AM285, SEARCH("NRO_", AM285), 7), IFERROR(MID(AM285, SEARCH("ADM_", AM285), 7), IFERROR(MID(AM285, SEARCH("NRD_", AM285), 7), IFERROR(MID(AM285, SEARCH("EXN_", AM285), 7), IFERROR(MID(AM285, SEARCH("LIT_", AM285), 7), IFERROR(MID(AM285, SEARCH("EST_", AM285), 7), MID(AM285, SEARCH("OST_",AM285), 7))))))))))</f>
        <v>LIT_666</v>
      </c>
      <c r="AM285" s="9" t="s">
        <v>5902</v>
      </c>
      <c r="AN285" s="9" t="s">
        <v>5537</v>
      </c>
      <c r="AO285" s="23" t="str">
        <f>_xlfn.XLOOKUP(B285,'INCIDENT-05-03-2026'!E:E,'INCIDENT-05-03-2026'!F:F,"")</f>
        <v>(05/03/2026 incident) :impacted by  LIT_666_Z_Parcours-Vita , RCA: Power issue / En attente RCA CAMUSAT</v>
      </c>
      <c r="AP285" s="7" t="s">
        <v>5537</v>
      </c>
      <c r="AQ285" s="6"/>
      <c r="AR285" s="7"/>
      <c r="AS285" s="3" t="str">
        <f>_xlfn.XLOOKUP(B285,'[3]tt num | region | site id'!$C:$C,'[3]tt num | region | site id'!$Q:$Q,"")</f>
        <v/>
      </c>
      <c r="AT285" s="24" t="str">
        <f>_xlfn.XLOOKUP(B285,'[4]Cells Huawei 03052026 12h'!$B:$B,'[4]Cells Huawei 03052026 12h'!$T:$T,"")</f>
        <v/>
      </c>
      <c r="AU285" s="24" t="str">
        <f>_xlfn.XLOOKUP(B285,'[5]cells down 02052026 8h50'!$B:$B,'[5]cells down 02052026 8h50'!$R:$R,"")</f>
        <v/>
      </c>
      <c r="AV285" s="24" t="str">
        <f>_xlfn.XLOOKUP(B285,'[5]cells down 02052026 13h50'!$B:$B,'[5]cells down 02052026 13h50'!$R:$R,"")</f>
        <v/>
      </c>
      <c r="AW285" s="24" t="str">
        <f>_xlfn.XLOOKUP(B285,'[5]cells down 02052026 13h50'!$B:$B,'[5]cells down 02052026 13h50'!$R:$R,"")</f>
        <v/>
      </c>
      <c r="AX285" s="24" t="str">
        <f>_xlfn.XLOOKUP(B285,'[6]cell downs 03052026 8h40 '!$B:$B,'[6]cell downs 03052026 8h40 '!$R:$R,"")</f>
        <v/>
      </c>
      <c r="AY285" s="24" t="str">
        <f>_xlfn.XLOOKUP(B285,'[7]ALL SITES DOWN'!$D:$D,'[7]ALL SITES DOWN'!$J:$J,"")</f>
        <v/>
      </c>
      <c r="AZ285" s="24" t="str">
        <f>_xlfn.XLOOKUP(B285,'[8]ALL SITES DOWN'!$D:$D,'[8]ALL SITES DOWN'!$J:$J,"")</f>
        <v/>
      </c>
      <c r="BA285" s="9" t="str">
        <f>_xlfn.XLOOKUP(B285,[9]sheet1!$AC:$AC,[9]sheet1!$AF:$AF,"")</f>
        <v>(05/03/2026 ticket)..INC-20260503-00000998...	PWC overload. // Load stabilized....GE Fault</v>
      </c>
      <c r="BB285" s="14" t="s">
        <v>5537</v>
      </c>
      <c r="BC285" s="14" t="s">
        <v>5537</v>
      </c>
      <c r="BD285" s="14" t="str">
        <f>_xlfn.XLOOKUP(B285,'[10]cell downs 18042026 17h'!$B:$B,'[10]cell downs 18042026 17h'!$B:$B,"")</f>
        <v/>
      </c>
      <c r="BE285" s="14" t="str">
        <f>_xlfn.XLOOKUP(B285,'[11]Cells Huawei 19042026 15h'!$B:$B,'[11]Cells Huawei 19042026 15h'!$B:$B,"")</f>
        <v/>
      </c>
      <c r="BF285" s="9" t="str">
        <f>_xlfn.XLOOKUP(B285,'[12]cells down 19042026 9H40'!$B:$B,'[12]cells down 19042026 9H40'!$B:$B,"")</f>
        <v/>
      </c>
      <c r="BG285" s="9" t="s">
        <v>398</v>
      </c>
      <c r="BH285" s="9" t="s">
        <v>5537</v>
      </c>
    </row>
    <row r="286" spans="1:60" s="9" customFormat="1" ht="17.55" customHeight="1" x14ac:dyDescent="0.3">
      <c r="A286" s="1" t="s">
        <v>401</v>
      </c>
      <c r="B286" s="8" t="s">
        <v>402</v>
      </c>
      <c r="C286" s="3" t="str">
        <f>_xlfn.XLOOKUP(B286,'[1]daily break down'!$D:$D,'[1]daily break down'!$E:$E,"")</f>
        <v>Douala</v>
      </c>
      <c r="D286" s="1" t="s">
        <v>11</v>
      </c>
      <c r="E286" s="1" t="s">
        <v>12</v>
      </c>
      <c r="F286" s="3" t="s">
        <v>31</v>
      </c>
      <c r="G286" s="1" t="s">
        <v>32</v>
      </c>
      <c r="H286" s="42" t="str">
        <f>_xlfn.XLOOKUP(B286,[2]CALCULATION!$B:$B,[2]CALCULATION!$H:$H,"")</f>
        <v>ZTE</v>
      </c>
      <c r="I286" s="34">
        <v>0</v>
      </c>
      <c r="J286" s="34">
        <v>0</v>
      </c>
      <c r="K286" s="34">
        <v>18.528952039334197</v>
      </c>
      <c r="L286" s="34">
        <v>0</v>
      </c>
      <c r="M286" s="34">
        <v>0</v>
      </c>
      <c r="N286" s="34">
        <v>11.384166160150441</v>
      </c>
      <c r="O286" s="34">
        <v>4.1865706140688808</v>
      </c>
      <c r="P286" s="34">
        <v>0</v>
      </c>
      <c r="Q286" s="34">
        <v>0</v>
      </c>
      <c r="R286" s="34">
        <v>0</v>
      </c>
      <c r="S286" s="35">
        <v>5.8604462193914388</v>
      </c>
      <c r="T286" s="35">
        <v>3.0638345989104905</v>
      </c>
      <c r="U286" s="35">
        <v>19.345834296427562</v>
      </c>
      <c r="V286" s="35">
        <v>0</v>
      </c>
      <c r="W286" s="35">
        <v>3.0638345989104905</v>
      </c>
      <c r="X286" s="35">
        <v>0</v>
      </c>
      <c r="Y286" s="35">
        <v>0</v>
      </c>
      <c r="Z286" s="35">
        <v>0</v>
      </c>
      <c r="AA286" s="35">
        <v>0.51706773137656925</v>
      </c>
      <c r="AB286" s="35">
        <v>0.43988494139967715</v>
      </c>
      <c r="AC286" s="35">
        <v>0.71612061059345478</v>
      </c>
      <c r="AD286" s="35">
        <v>0.59496037759001053</v>
      </c>
      <c r="AE286" s="58" t="s">
        <v>5560</v>
      </c>
      <c r="AF286" s="58"/>
      <c r="AG286" s="57" t="str" cm="1">
        <f t="array" ref="AG286">IFERROR(_xlfn.IFS(
AI286="MPR ISSUE","PDH",
AI286="BSS Hardware Issue","BSS",
AI286="Sites strategiques, MLL, Pylone, etc.","ENVTECH",
AI286="AKTIVCO DEFAUT GE &amp; POWER Cabinet","AKTIVCO",
AI286="AKTIVCO Coupure ENEO &amp; Baisse de tension","AKTIVCO GRID ONLY",
AI286="Coupure ENEO &amp; Baisse de tension","IHS GRID ONLY",
AI286="Defaut GE &amp; POWER Cabinet","IHS",
AI286="Sharing","Partners",
AI286="Sites strategiques &amp; DataCenter","SST &amp; DC",
AI286="Exclu","Exclu",
AI286="SAT","SAT",
AI286="SPARE-ISSUE","SPARE-ISSUE",
AI286="Fiber CAmtel","TRANS_FO_CAMTEL",
AI286="Fiber AOF","Fiber AOF",
AI286="Projet OCM (HUAWEI)","TRAVAUX-HUAWEI",
AI286="Projet OCM (NOKIA)","TRAVAUX-NOKIA",
AI286="ACCESS-ISSUE","ACCESS-ISSUE",
AI286="Projet OCM (ZTE, NOKIA, autres projets)","TRAVAUX OCM",
AI286="No root CAuse","No root cause",
AI286="ODU HS","PDH",
AI286="IP &amp; VLAN","PDH",
AI286="Warehouse HUAWEI","SPARE-ISSUE",
AI286="SPARE-HS","SPARE-ISSUE",
AI286="Power Telco","BSS",AI286="no impacts","no impacts"
),"")</f>
        <v>AKTIVCO</v>
      </c>
      <c r="AH286" s="57" t="str" cm="1">
        <f t="array" ref="AH286">IFERROR(_xlfn.IFS(
AI286="MPR ISSUE","TX ISSUE",
AI286="BSS Hardware Issue","RAN ISSUE",
AI286="Sites strategiques, MLL, Pylone, etc.","ENVTECH",
AI286="AKTIVCO DEFAUT GE &amp; POWER Cabinet","POWER ISSUE",
AI286="AKTIVCO Coupure ENEO &amp; Baisse de tension","POWER ISSUE",
AI286="Coupure ENEO &amp; Baisse de tension","POWER ISSUE",
AI286="Defaut GE &amp; POWER Cabinet","POWER ISSUE",
AI286="Sharing","POWER ISSUE",
AI286="Sites strategiques &amp; DataCenter","POWER ISSUE",
AI286="Exclu","Exclu",
AI286="SAT","TX ISSUE",
AI286="SPARE-ISSUE","SPARE-ISSUE",
AI286="Fiber CAmtel","TX ISSUE",
AI286="Fiber AOF","TX ISSUE",
AI286="Projet OCM (HUAWEI)","TRAVAUX-HUAWEI",
AI286="Projet OCM (NOKIA)","TRAVAUX -NOKIA",
AI286="ACCESS-ISSUE","ACCESS-ISSUE",
AI286="Projet OCM (ZTE, NOKIA, autres projets)","TRAVAUX OCM",
AI286="No root CAuse","No root cause",
AI286="ODU HS","TX ISSUE",
AI286="IP &amp; VLAN","TX ISSUE",
AI286="Warehouse HUAWEI","SPARE-ISSUE",
AI286="SPARE-HS","SPARE-ISSUE",
AI286="Power Telco","RAN ISSUE",AI286="no impacts","no impacts"
),"")</f>
        <v>POWER ISSUE</v>
      </c>
      <c r="AI286" s="85" t="s">
        <v>5325</v>
      </c>
      <c r="AJ286" s="57" t="str" cm="1">
        <f t="array" ref="AJ286">IFERROR(_xlfn.IFS(
AI286="MPR ISSUE","ACTIVE",
AI286="BSS Hardware Issue","ACTIVE",
AI286="Sites strategiques, MLL, Pylone, etc.","PASSIVE",
AI286="AKTIVCO DEFAUT GE &amp; POWER Cabinet","PASSIVE",
AI286="AKTIVCO Coupure ENEO &amp; Baisse de tension","PASSIVE",
AI286="Coupure ENEO &amp; Baisse de tension","PASSIVE",
AI286="Defaut GE &amp; POWER Cabinet","PASSIVE",
AI286="Sharing","PASSIVE",
AI286="Sites strategiques &amp; DataCenter","PASSIVE",
AI286="Exclu","Exclu",
AI286="SAT","ACTIVE",
AI286="SPARE-ISSUE","SPARE-ISSUE",
AI286="Fiber CAmtel","ACTIVE",
AI286="Fiber AOF","ACTIVE",
AI286="Projet OCM (HUAWEI)","PLANNED WORKS",
AI286="Projet OCM (NOKIA)","PLANNED WORKS",
AI286="ACCESS-ISSUE","ACCESS-ISSUE",
AI286="Projet OCM (ZTE, NOKIA, autres projets)","PLANNED WORKS",
AI286="No root CAuse","No root cause",
AI286="ODU HS","ACTIVE",
AI286="IP &amp; VLAN","ACTIVE",
AI286="Warehouse HUAWEI","SPARE-ISSUE",
AI286="SPARE-HS","SPARE-ISSUE",
AI286="Power Telco","ACTIVE", AI286="no impacts","no impacts"
),"")</f>
        <v>PASSIVE</v>
      </c>
      <c r="AK286" s="23" t="s">
        <v>5812</v>
      </c>
      <c r="AL286" s="127" t="str">
        <f>IFERROR(MID(AM286, SEARCH("CTR_", AM286), 7), IFERROR(MID(AM286, SEARCH("SUO_", AM286), 7), IFERROR(MID(AM286, SEARCH("SUD_", AM286), 7), IFERROR(MID(AM286, SEARCH("NRO_", AM286), 7), IFERROR(MID(AM286, SEARCH("ADM_", AM286), 7), IFERROR(MID(AM286, SEARCH("NRD_", AM286), 7), IFERROR(MID(AM286, SEARCH("EXN_", AM286), 7), IFERROR(MID(AM286, SEARCH("LIT_", AM286), 7), IFERROR(MID(AM286, SEARCH("EST_", AM286), 7), MID(AM286, SEARCH("OST_",AM286), 7))))))))))</f>
        <v>LIT_666</v>
      </c>
      <c r="AM286" s="9" t="s">
        <v>5902</v>
      </c>
      <c r="AN286" s="9" t="s">
        <v>5537</v>
      </c>
      <c r="AO286" s="23" t="str">
        <f>_xlfn.XLOOKUP(B286,'INCIDENT-05-03-2026'!E:E,'INCIDENT-05-03-2026'!F:F,"")</f>
        <v>(05/03/2026 incident) :impacted by  LIT_666_Z_Parcours-Vita , RCA: Power issue / En attente RCA CAMUSAT</v>
      </c>
      <c r="AP286" s="7" t="s">
        <v>5537</v>
      </c>
      <c r="AQ286" s="6"/>
      <c r="AR286" s="7"/>
      <c r="AS286" s="3" t="str">
        <f>_xlfn.XLOOKUP(B286,'[3]tt num | region | site id'!$C:$C,'[3]tt num | region | site id'!$Q:$Q,"")</f>
        <v/>
      </c>
      <c r="AT286" s="24" t="str">
        <f>_xlfn.XLOOKUP(B286,'[4]Cells Huawei 03052026 12h'!$B:$B,'[4]Cells Huawei 03052026 12h'!$T:$T,"")</f>
        <v/>
      </c>
      <c r="AU286" s="24" t="str">
        <f>_xlfn.XLOOKUP(B286,'[5]cells down 02052026 8h50'!$B:$B,'[5]cells down 02052026 8h50'!$R:$R,"")</f>
        <v/>
      </c>
      <c r="AV286" s="24" t="str">
        <f>_xlfn.XLOOKUP(B286,'[5]cells down 02052026 13h50'!$B:$B,'[5]cells down 02052026 13h50'!$R:$R,"")</f>
        <v/>
      </c>
      <c r="AW286" s="24" t="str">
        <f>_xlfn.XLOOKUP(B286,'[5]cells down 02052026 13h50'!$B:$B,'[5]cells down 02052026 13h50'!$R:$R,"")</f>
        <v/>
      </c>
      <c r="AX286" s="24" t="str">
        <f>_xlfn.XLOOKUP(B286,'[6]cell downs 03052026 8h40 '!$B:$B,'[6]cell downs 03052026 8h40 '!$R:$R,"")</f>
        <v/>
      </c>
      <c r="AY286" s="24" t="str">
        <f>_xlfn.XLOOKUP(B286,'[7]ALL SITES DOWN'!$D:$D,'[7]ALL SITES DOWN'!$J:$J,"")</f>
        <v/>
      </c>
      <c r="AZ286" s="24" t="str">
        <f>_xlfn.XLOOKUP(B286,'[8]ALL SITES DOWN'!$D:$D,'[8]ALL SITES DOWN'!$J:$J,"")</f>
        <v/>
      </c>
      <c r="BA286" s="9" t="str">
        <f>_xlfn.XLOOKUP(B286,[9]sheet1!$AC:$AC,[9]sheet1!$AF:$AF,"")</f>
        <v>(05/03/2026 ticket)..INC-20260503-00000545...plantage de l’odu ...Others Transmission equipement fault</v>
      </c>
      <c r="BB286" s="14" t="s">
        <v>5537</v>
      </c>
      <c r="BC286" s="14" t="s">
        <v>5537</v>
      </c>
      <c r="BD286" s="14" t="str">
        <f>_xlfn.XLOOKUP(B286,'[10]cell downs 18042026 17h'!$B:$B,'[10]cell downs 18042026 17h'!$B:$B,"")</f>
        <v/>
      </c>
      <c r="BE286" s="14" t="str">
        <f>_xlfn.XLOOKUP(B286,'[11]Cells Huawei 19042026 15h'!$B:$B,'[11]Cells Huawei 19042026 15h'!$B:$B,"")</f>
        <v/>
      </c>
      <c r="BF286" s="9" t="str">
        <f>_xlfn.XLOOKUP(B286,'[12]cells down 19042026 9H40'!$B:$B,'[12]cells down 19042026 9H40'!$B:$B,"")</f>
        <v/>
      </c>
      <c r="BG286" s="9" t="s">
        <v>402</v>
      </c>
      <c r="BH286" s="9" t="s">
        <v>5537</v>
      </c>
    </row>
    <row r="287" spans="1:60" s="9" customFormat="1" x14ac:dyDescent="0.3">
      <c r="A287" s="1" t="s">
        <v>70</v>
      </c>
      <c r="B287" s="8" t="s">
        <v>4583</v>
      </c>
      <c r="C287" s="3" t="str">
        <f>_xlfn.XLOOKUP(B287,'[1]daily break down'!$D:$D,'[1]daily break down'!$E:$E,"")</f>
        <v>CENTRE</v>
      </c>
      <c r="D287" s="1"/>
      <c r="E287" s="1"/>
      <c r="F287" s="3" t="s">
        <v>69</v>
      </c>
      <c r="G287" s="1" t="s">
        <v>70</v>
      </c>
      <c r="H287" s="42" t="str">
        <f>_xlfn.XLOOKUP(B287,[2]CALCULATION!$B:$B,[2]CALCULATION!$H:$H,"")</f>
        <v>ZTE</v>
      </c>
      <c r="I287" s="34">
        <v>0.260106782180903</v>
      </c>
      <c r="J287" s="34">
        <v>0.64648591884896578</v>
      </c>
      <c r="K287" s="34">
        <v>0.48714732916135189</v>
      </c>
      <c r="L287" s="34">
        <v>0.36981034891120534</v>
      </c>
      <c r="M287" s="34">
        <v>0</v>
      </c>
      <c r="N287" s="34">
        <v>0.34858660571350308</v>
      </c>
      <c r="O287" s="34">
        <v>0.50348426090008624</v>
      </c>
      <c r="P287" s="34">
        <v>0.61607711031780699</v>
      </c>
      <c r="Q287" s="34">
        <v>0.50027394680295501</v>
      </c>
      <c r="R287" s="34">
        <v>0.46002017504059178</v>
      </c>
      <c r="S287" s="35">
        <v>1.8869512859805669E-2</v>
      </c>
      <c r="T287" s="35">
        <v>0</v>
      </c>
      <c r="U287" s="35">
        <v>0</v>
      </c>
      <c r="V287" s="35">
        <v>0</v>
      </c>
      <c r="W287" s="35">
        <v>0</v>
      </c>
      <c r="X287" s="35">
        <v>0.34214814244092262</v>
      </c>
      <c r="Y287" s="35">
        <v>8.9710443936502335E-2</v>
      </c>
      <c r="Z287" s="35">
        <v>9.0352506755927597E-2</v>
      </c>
      <c r="AA287" s="35">
        <v>0.21219760280405586</v>
      </c>
      <c r="AB287" s="35">
        <v>0.30813196378238006</v>
      </c>
      <c r="AC287" s="35">
        <v>0.85131449634138556</v>
      </c>
      <c r="AD287" s="35">
        <v>0.57769602177877011</v>
      </c>
      <c r="AE287" s="58" t="s">
        <v>5560</v>
      </c>
      <c r="AF287" s="58"/>
      <c r="AG287" s="57" t="str" cm="1">
        <f t="array" ref="AG287">IFERROR(_xlfn.IFS(
AI287="MPR ISSUE","PDH",
AI287="BSS Hardware Issue","BSS",
AI287="Sites strategiques, MLL, Pylone, etc.","ENVTECH",
AI287="AKTIVCO DEFAUT GE &amp; POWER Cabinet","AKTIVCO",
AI287="AKTIVCO Coupure ENEO &amp; Baisse de tension","AKTIVCO GRID ONLY",
AI287="Coupure ENEO &amp; Baisse de tension","IHS GRID ONLY",
AI287="Defaut GE &amp; POWER Cabinet","IHS",
AI287="Sharing","Partners",
AI287="Sites strategiques &amp; DataCenter","SST &amp; DC",
AI287="Exclu","Exclu",
AI287="SAT","SAT",
AI287="SPARE-ISSUE","SPARE-ISSUE",
AI287="Fiber CAmtel","TRANS_FO_CAMTEL",
AI287="Fiber AOF","Fiber AOF",
AI287="Projet OCM (HUAWEI)","TRAVAUX-HUAWEI",
AI287="Projet OCM (NOKIA)","TRAVAUX-NOKIA",
AI287="ACCESS-ISSUE","ACCESS-ISSUE",
AI287="Projet OCM (ZTE, NOKIA, autres projets)","TRAVAUX OCM",
AI287="No root CAuse","No root cause",
AI287="ODU HS","PDH",
AI287="IP &amp; VLAN","PDH",
AI287="Warehouse HUAWEI","SPARE-ISSUE",
AI287="SPARE-HS","SPARE-ISSUE",
AI287="Power Telco","BSS",AI287="no impacts","no impacts"
),"")</f>
        <v>no impacts</v>
      </c>
      <c r="AH287" s="57" t="str" cm="1">
        <f t="array" ref="AH287">IFERROR(_xlfn.IFS(
AI287="MPR ISSUE","TX ISSUE",
AI287="BSS Hardware Issue","RAN ISSUE",
AI287="Sites strategiques, MLL, Pylone, etc.","ENVTECH",
AI287="AKTIVCO DEFAUT GE &amp; POWER Cabinet","POWER ISSUE",
AI287="AKTIVCO Coupure ENEO &amp; Baisse de tension","POWER ISSUE",
AI287="Coupure ENEO &amp; Baisse de tension","POWER ISSUE",
AI287="Defaut GE &amp; POWER Cabinet","POWER ISSUE",
AI287="Sharing","POWER ISSUE",
AI287="Sites strategiques &amp; DataCenter","POWER ISSUE",
AI287="Exclu","Exclu",
AI287="SAT","TX ISSUE",
AI287="SPARE-ISSUE","SPARE-ISSUE",
AI287="Fiber CAmtel","TX ISSUE",
AI287="Fiber AOF","TX ISSUE",
AI287="Projet OCM (HUAWEI)","TRAVAUX-HUAWEI",
AI287="Projet OCM (NOKIA)","TRAVAUX -NOKIA",
AI287="ACCESS-ISSUE","ACCESS-ISSUE",
AI287="Projet OCM (ZTE, NOKIA, autres projets)","TRAVAUX OCM",
AI287="No root CAuse","No root cause",
AI287="ODU HS","TX ISSUE",
AI287="IP &amp; VLAN","TX ISSUE",
AI287="Warehouse HUAWEI","SPARE-ISSUE",
AI287="SPARE-HS","SPARE-ISSUE",
AI287="Power Telco","RAN ISSUE",AI287="no impacts","no impacts"
),"")</f>
        <v>no impacts</v>
      </c>
      <c r="AI287" s="85" t="s">
        <v>5998</v>
      </c>
      <c r="AJ287" s="57" t="str" cm="1">
        <f t="array" ref="AJ287">IFERROR(_xlfn.IFS(
AI287="MPR ISSUE","ACTIVE",
AI287="BSS Hardware Issue","ACTIVE",
AI287="Sites strategiques, MLL, Pylone, etc.","PASSIVE",
AI287="AKTIVCO DEFAUT GE &amp; POWER Cabinet","PASSIVE",
AI287="AKTIVCO Coupure ENEO &amp; Baisse de tension","PASSIVE",
AI287="Coupure ENEO &amp; Baisse de tension","PASSIVE",
AI287="Defaut GE &amp; POWER Cabinet","PASSIVE",
AI287="Sharing","PASSIVE",
AI287="Sites strategiques &amp; DataCenter","PASSIVE",
AI287="Exclu","Exclu",
AI287="SAT","ACTIVE",
AI287="SPARE-ISSUE","SPARE-ISSUE",
AI287="Fiber CAmtel","ACTIVE",
AI287="Fiber AOF","ACTIVE",
AI287="Projet OCM (HUAWEI)","PLANNED WORKS",
AI287="Projet OCM (NOKIA)","PLANNED WORKS",
AI287="ACCESS-ISSUE","ACCESS-ISSUE",
AI287="Projet OCM (ZTE, NOKIA, autres projets)","PLANNED WORKS",
AI287="No root CAuse","No root cause",
AI287="ODU HS","ACTIVE",
AI287="IP &amp; VLAN","ACTIVE",
AI287="Warehouse HUAWEI","SPARE-ISSUE",
AI287="SPARE-HS","SPARE-ISSUE",
AI287="Power Telco","ACTIVE", AI287="no impacts","no impacts"
),"")</f>
        <v>no impacts</v>
      </c>
      <c r="AK287" s="23" t="s">
        <v>5537</v>
      </c>
      <c r="AL287" s="23" t="str">
        <f t="shared" ref="AL287:AL318" si="14">B287</f>
        <v>SUD_007</v>
      </c>
      <c r="AN287" s="9" t="s">
        <v>5537</v>
      </c>
      <c r="AO287" s="23" t="str">
        <f>_xlfn.XLOOKUP(B287,'INCIDENT-05-03-2026'!E:E,'INCIDENT-05-03-2026'!F:F,"")</f>
        <v/>
      </c>
      <c r="AP287" s="7" t="s">
        <v>5537</v>
      </c>
      <c r="AQ287" s="6"/>
      <c r="AR287" s="7"/>
      <c r="AS287" s="3" t="str">
        <f>_xlfn.XLOOKUP(B287,'[3]tt num | region | site id'!$C:$C,'[3]tt num | region | site id'!$Q:$Q,"")</f>
        <v/>
      </c>
      <c r="AT287" s="24" t="str">
        <f>_xlfn.XLOOKUP(B287,'[4]Cells Huawei 03052026 12h'!$B:$B,'[4]Cells Huawei 03052026 12h'!$T:$T,"")</f>
        <v/>
      </c>
      <c r="AU287" s="24" t="str">
        <f>_xlfn.XLOOKUP(B287,'[5]cells down 02052026 8h50'!$B:$B,'[5]cells down 02052026 8h50'!$R:$R,"")</f>
        <v/>
      </c>
      <c r="AV287" s="24" t="str">
        <f>_xlfn.XLOOKUP(B287,'[5]cells down 02052026 13h50'!$B:$B,'[5]cells down 02052026 13h50'!$R:$R,"")</f>
        <v/>
      </c>
      <c r="AW287" s="24" t="str">
        <f>_xlfn.XLOOKUP(B287,'[5]cells down 02052026 13h50'!$B:$B,'[5]cells down 02052026 13h50'!$R:$R,"")</f>
        <v/>
      </c>
      <c r="AX287" s="24" t="str">
        <f>_xlfn.XLOOKUP(B287,'[6]cell downs 03052026 8h40 '!$B:$B,'[6]cell downs 03052026 8h40 '!$R:$R,"")</f>
        <v/>
      </c>
      <c r="AY287" s="24" t="str">
        <f>_xlfn.XLOOKUP(B287,'[7]ALL SITES DOWN'!$D:$D,'[7]ALL SITES DOWN'!$J:$J,"")</f>
        <v/>
      </c>
      <c r="AZ287" s="24" t="str">
        <f>_xlfn.XLOOKUP(B287,'[8]ALL SITES DOWN'!$D:$D,'[8]ALL SITES DOWN'!$J:$J,"")</f>
        <v/>
      </c>
      <c r="BA287" s="9" t="str">
        <f>_xlfn.XLOOKUP(B287,[9]sheet1!$AC:$AC,[9]sheet1!$AF:$AF,"")</f>
        <v/>
      </c>
      <c r="BB287" s="14" t="s">
        <v>5537</v>
      </c>
      <c r="BC287" s="14" t="s">
        <v>5537</v>
      </c>
      <c r="BD287" s="14" t="str">
        <f>_xlfn.XLOOKUP(B287,'[10]cell downs 18042026 17h'!$B:$B,'[10]cell downs 18042026 17h'!$B:$B,"")</f>
        <v/>
      </c>
      <c r="BE287" s="14" t="str">
        <f>_xlfn.XLOOKUP(B287,'[11]Cells Huawei 19042026 15h'!$B:$B,'[11]Cells Huawei 19042026 15h'!$B:$B,"")</f>
        <v/>
      </c>
      <c r="BF287" s="9" t="str">
        <f>_xlfn.XLOOKUP(B287,'[12]cells down 19042026 9H40'!$B:$B,'[12]cells down 19042026 9H40'!$B:$B,"")</f>
        <v/>
      </c>
      <c r="BG287" s="9" t="s">
        <v>5537</v>
      </c>
      <c r="BH287" s="9" t="s">
        <v>5537</v>
      </c>
    </row>
    <row r="288" spans="1:60" s="82" customFormat="1" x14ac:dyDescent="0.3">
      <c r="A288" s="1" t="s">
        <v>2107</v>
      </c>
      <c r="B288" s="1" t="s">
        <v>2108</v>
      </c>
      <c r="C288" s="3" t="str">
        <f>_xlfn.XLOOKUP(B288,'[1]daily break down'!$D:$D,'[1]daily break down'!$E:$E,"")</f>
        <v>Yaounde</v>
      </c>
      <c r="D288" s="1" t="s">
        <v>21</v>
      </c>
      <c r="E288" s="1" t="s">
        <v>36</v>
      </c>
      <c r="F288" s="3" t="s">
        <v>37</v>
      </c>
      <c r="G288" s="1" t="s">
        <v>38</v>
      </c>
      <c r="H288" s="42" t="str">
        <f>_xlfn.XLOOKUP(B288,[2]CALCULATION!$B:$B,[2]CALCULATION!$H:$H,"")</f>
        <v>ZTE</v>
      </c>
      <c r="I288" s="34">
        <v>0</v>
      </c>
      <c r="J288" s="34">
        <v>2.4202914679838914</v>
      </c>
      <c r="K288" s="34">
        <v>0</v>
      </c>
      <c r="L288" s="34">
        <v>0</v>
      </c>
      <c r="M288" s="34">
        <v>11.021686028427688</v>
      </c>
      <c r="N288" s="34">
        <v>0</v>
      </c>
      <c r="O288" s="34">
        <v>6.1107080383411372</v>
      </c>
      <c r="P288" s="34">
        <v>0</v>
      </c>
      <c r="Q288" s="34">
        <v>0.34664258217690724</v>
      </c>
      <c r="R288" s="34">
        <v>0</v>
      </c>
      <c r="S288" s="35">
        <v>0.69342784498035315</v>
      </c>
      <c r="T288" s="35">
        <v>8.3218475428969083E-2</v>
      </c>
      <c r="U288" s="35">
        <v>3.0158582382366972</v>
      </c>
      <c r="V288" s="35">
        <v>0</v>
      </c>
      <c r="W288" s="35">
        <v>8.3218475428969083E-2</v>
      </c>
      <c r="X288" s="35">
        <v>0.22349136639528813</v>
      </c>
      <c r="Y288" s="35">
        <v>0.18584151606726565</v>
      </c>
      <c r="Z288" s="35">
        <v>0</v>
      </c>
      <c r="AA288" s="35">
        <v>0.23742651143643911</v>
      </c>
      <c r="AB288" s="35">
        <v>0.19986076685333154</v>
      </c>
      <c r="AC288" s="35">
        <v>0.82918688589896017</v>
      </c>
      <c r="AD288" s="35">
        <v>0.53341152231667732</v>
      </c>
      <c r="AE288" s="58" t="s">
        <v>5560</v>
      </c>
      <c r="AF288" s="58"/>
      <c r="AG288" s="57" t="str" cm="1">
        <f t="array" ref="AG288">IFERROR(_xlfn.IFS(
AI288="MPR ISSUE","PDH",
AI288="BSS Hardware Issue","BSS",
AI288="Sites strategiques, MLL, Pylone, etc.","ENVTECH",
AI288="AKTIVCO DEFAUT GE &amp; POWER Cabinet","AKTIVCO",
AI288="AKTIVCO Coupure ENEO &amp; Baisse de tension","AKTIVCO GRID ONLY",
AI288="Coupure ENEO &amp; Baisse de tension","IHS GRID ONLY",
AI288="Defaut GE &amp; POWER Cabinet","IHS",
AI288="Sharing","Partners",
AI288="Sites strategiques &amp; DataCenter","SST &amp; DC",
AI288="Exclu","Exclu",
AI288="SAT","SAT",
AI288="SPARE-ISSUE","SPARE-ISSUE",
AI288="Fiber CAmtel","TRANS_FO_CAMTEL",
AI288="Fiber AOF","Fiber AOF",
AI288="Projet OCM (HUAWEI)","TRAVAUX-HUAWEI",
AI288="Projet OCM (NOKIA)","TRAVAUX-NOKIA",
AI288="ACCESS-ISSUE","ACCESS-ISSUE",
AI288="Projet OCM (ZTE, NOKIA, autres projets)","TRAVAUX OCM",
AI288="No root CAuse","No root cause",
AI288="ODU HS","PDH",
AI288="IP &amp; VLAN","PDH",
AI288="Warehouse HUAWEI","SPARE-ISSUE",
AI288="SPARE-HS","SPARE-ISSUE",
AI288="Power Telco","BSS",AI288="no impacts","no impacts"
),"")</f>
        <v>no impacts</v>
      </c>
      <c r="AH288" s="57" t="str" cm="1">
        <f t="array" ref="AH288">IFERROR(_xlfn.IFS(
AI288="MPR ISSUE","TX ISSUE",
AI288="BSS Hardware Issue","RAN ISSUE",
AI288="Sites strategiques, MLL, Pylone, etc.","ENVTECH",
AI288="AKTIVCO DEFAUT GE &amp; POWER Cabinet","POWER ISSUE",
AI288="AKTIVCO Coupure ENEO &amp; Baisse de tension","POWER ISSUE",
AI288="Coupure ENEO &amp; Baisse de tension","POWER ISSUE",
AI288="Defaut GE &amp; POWER Cabinet","POWER ISSUE",
AI288="Sharing","POWER ISSUE",
AI288="Sites strategiques &amp; DataCenter","POWER ISSUE",
AI288="Exclu","Exclu",
AI288="SAT","TX ISSUE",
AI288="SPARE-ISSUE","SPARE-ISSUE",
AI288="Fiber CAmtel","TX ISSUE",
AI288="Fiber AOF","TX ISSUE",
AI288="Projet OCM (HUAWEI)","TRAVAUX-HUAWEI",
AI288="Projet OCM (NOKIA)","TRAVAUX -NOKIA",
AI288="ACCESS-ISSUE","ACCESS-ISSUE",
AI288="Projet OCM (ZTE, NOKIA, autres projets)","TRAVAUX OCM",
AI288="No root CAuse","No root cause",
AI288="ODU HS","TX ISSUE",
AI288="IP &amp; VLAN","TX ISSUE",
AI288="Warehouse HUAWEI","SPARE-ISSUE",
AI288="SPARE-HS","SPARE-ISSUE",
AI288="Power Telco","RAN ISSUE",AI288="no impacts","no impacts"
),"")</f>
        <v>no impacts</v>
      </c>
      <c r="AI288" s="85" t="s">
        <v>5998</v>
      </c>
      <c r="AJ288" s="57" t="str" cm="1">
        <f t="array" ref="AJ288">IFERROR(_xlfn.IFS(
AI288="MPR ISSUE","ACTIVE",
AI288="BSS Hardware Issue","ACTIVE",
AI288="Sites strategiques, MLL, Pylone, etc.","PASSIVE",
AI288="AKTIVCO DEFAUT GE &amp; POWER Cabinet","PASSIVE",
AI288="AKTIVCO Coupure ENEO &amp; Baisse de tension","PASSIVE",
AI288="Coupure ENEO &amp; Baisse de tension","PASSIVE",
AI288="Defaut GE &amp; POWER Cabinet","PASSIVE",
AI288="Sharing","PASSIVE",
AI288="Sites strategiques &amp; DataCenter","PASSIVE",
AI288="Exclu","Exclu",
AI288="SAT","ACTIVE",
AI288="SPARE-ISSUE","SPARE-ISSUE",
AI288="Fiber CAmtel","ACTIVE",
AI288="Fiber AOF","ACTIVE",
AI288="Projet OCM (HUAWEI)","PLANNED WORKS",
AI288="Projet OCM (NOKIA)","PLANNED WORKS",
AI288="ACCESS-ISSUE","ACCESS-ISSUE",
AI288="Projet OCM (ZTE, NOKIA, autres projets)","PLANNED WORKS",
AI288="No root CAuse","No root cause",
AI288="ODU HS","ACTIVE",
AI288="IP &amp; VLAN","ACTIVE",
AI288="Warehouse HUAWEI","SPARE-ISSUE",
AI288="SPARE-HS","SPARE-ISSUE",
AI288="Power Telco","ACTIVE", AI288="no impacts","no impacts"
),"")</f>
        <v>no impacts</v>
      </c>
      <c r="AK288" s="23" t="s">
        <v>5537</v>
      </c>
      <c r="AL288" s="23" t="str">
        <f t="shared" si="14"/>
        <v>CTR_658</v>
      </c>
      <c r="AM288" s="9"/>
      <c r="AN288" s="9" t="s">
        <v>5537</v>
      </c>
      <c r="AO288" s="23" t="str">
        <f>_xlfn.XLOOKUP(B288,'INCIDENT-05-03-2026'!E:E,'INCIDENT-05-03-2026'!F:F,"")</f>
        <v/>
      </c>
      <c r="AP288" s="7" t="s">
        <v>5537</v>
      </c>
      <c r="AQ288" s="6"/>
      <c r="AR288" s="7"/>
      <c r="AS288" s="3" t="str">
        <f>_xlfn.XLOOKUP(B288,'[3]tt num | region | site id'!$C:$C,'[3]tt num | region | site id'!$Q:$Q,"")</f>
        <v/>
      </c>
      <c r="AT288" s="24" t="str">
        <f>_xlfn.XLOOKUP(B288,'[4]Cells Huawei 03052026 12h'!$B:$B,'[4]Cells Huawei 03052026 12h'!$T:$T,"")</f>
        <v/>
      </c>
      <c r="AU288" s="24" t="str">
        <f>_xlfn.XLOOKUP(B288,'[5]cells down 02052026 8h50'!$B:$B,'[5]cells down 02052026 8h50'!$R:$R,"")</f>
        <v/>
      </c>
      <c r="AV288" s="24" t="str">
        <f>_xlfn.XLOOKUP(B288,'[5]cells down 02052026 13h50'!$B:$B,'[5]cells down 02052026 13h50'!$R:$R,"")</f>
        <v/>
      </c>
      <c r="AW288" s="24" t="str">
        <f>_xlfn.XLOOKUP(B288,'[5]cells down 02052026 13h50'!$B:$B,'[5]cells down 02052026 13h50'!$R:$R,"")</f>
        <v/>
      </c>
      <c r="AX288" s="24" t="str">
        <f>_xlfn.XLOOKUP(B288,'[6]cell downs 03052026 8h40 '!$B:$B,'[6]cell downs 03052026 8h40 '!$R:$R,"")</f>
        <v/>
      </c>
      <c r="AY288" s="24" t="str">
        <f>_xlfn.XLOOKUP(B288,'[7]ALL SITES DOWN'!$D:$D,'[7]ALL SITES DOWN'!$J:$J,"")</f>
        <v/>
      </c>
      <c r="AZ288" s="24" t="str">
        <f>_xlfn.XLOOKUP(B288,'[8]ALL SITES DOWN'!$D:$D,'[8]ALL SITES DOWN'!$J:$J,"")</f>
        <v/>
      </c>
      <c r="BA288" s="9" t="str">
        <f>_xlfn.XLOOKUP(B288,[9]sheet1!$AC:$AC,[9]sheet1!$AF:$AF,"")</f>
        <v/>
      </c>
      <c r="BB288" s="14" t="s">
        <v>5537</v>
      </c>
      <c r="BC288" s="14" t="s">
        <v>5537</v>
      </c>
      <c r="BD288" s="14" t="str">
        <f>_xlfn.XLOOKUP(B288,'[10]cell downs 18042026 17h'!$B:$B,'[10]cell downs 18042026 17h'!$B:$B,"")</f>
        <v/>
      </c>
      <c r="BE288" s="14" t="str">
        <f>_xlfn.XLOOKUP(B288,'[11]Cells Huawei 19042026 15h'!$B:$B,'[11]Cells Huawei 19042026 15h'!$B:$B,"")</f>
        <v/>
      </c>
      <c r="BF288" s="9" t="str">
        <f>_xlfn.XLOOKUP(B288,'[12]cells down 19042026 9H40'!$B:$B,'[12]cells down 19042026 9H40'!$B:$B,"")</f>
        <v/>
      </c>
      <c r="BG288" s="9" t="s">
        <v>5537</v>
      </c>
      <c r="BH288" s="9" t="s">
        <v>5537</v>
      </c>
    </row>
    <row r="289" spans="1:60" s="9" customFormat="1" x14ac:dyDescent="0.3">
      <c r="A289" s="1" t="s">
        <v>1538</v>
      </c>
      <c r="B289" s="8" t="s">
        <v>1539</v>
      </c>
      <c r="C289" s="3" t="str">
        <f>_xlfn.XLOOKUP(B289,'[1]daily break down'!$D:$D,'[1]daily break down'!$E:$E,"")</f>
        <v>CENTRE</v>
      </c>
      <c r="D289" s="1" t="s">
        <v>11</v>
      </c>
      <c r="E289" s="1" t="str">
        <f>BH289</f>
        <v>Grid-Gen</v>
      </c>
      <c r="F289" s="3" t="s">
        <v>69</v>
      </c>
      <c r="G289" s="1" t="s">
        <v>1344</v>
      </c>
      <c r="H289" s="41" t="str">
        <f>_xlfn.XLOOKUP(B289,[2]CALCULATION!$B:$B,[2]CALCULATION!$H:$H,"")</f>
        <v>NOKIA</v>
      </c>
      <c r="I289" s="34">
        <v>0.53786853543581203</v>
      </c>
      <c r="J289" s="34">
        <v>0.35932202473778641</v>
      </c>
      <c r="K289" s="34">
        <v>0.50085528199811957</v>
      </c>
      <c r="L289" s="34">
        <v>0.45438734584368773</v>
      </c>
      <c r="M289" s="34">
        <v>0.41285150169515977</v>
      </c>
      <c r="N289" s="34">
        <v>0.56976068280336345</v>
      </c>
      <c r="O289" s="34">
        <v>0.53311246946866586</v>
      </c>
      <c r="P289" s="34">
        <v>0.54589966595208139</v>
      </c>
      <c r="Q289" s="34">
        <v>1.0163161187875764</v>
      </c>
      <c r="R289" s="34">
        <v>0.57549598390593926</v>
      </c>
      <c r="S289" s="35">
        <v>0.5618070105196028</v>
      </c>
      <c r="T289" s="35">
        <v>195952.41214269205</v>
      </c>
      <c r="U289" s="35">
        <v>0.46115067261559306</v>
      </c>
      <c r="V289" s="35">
        <v>0.45292181387026903</v>
      </c>
      <c r="W289" s="35">
        <v>0.51504139164975904</v>
      </c>
      <c r="X289" s="35">
        <v>0.50633787343086978</v>
      </c>
      <c r="Y289" s="35">
        <v>0.47198751259156529</v>
      </c>
      <c r="Z289" s="35">
        <v>0.69258959629943528</v>
      </c>
      <c r="AA289" s="35">
        <v>3.554278623071113</v>
      </c>
      <c r="AB289" s="35">
        <v>0</v>
      </c>
      <c r="AC289" s="35">
        <v>0</v>
      </c>
      <c r="AD289" s="35">
        <v>0.50755065875645289</v>
      </c>
      <c r="AE289" s="58" t="s">
        <v>5560</v>
      </c>
      <c r="AF289" s="58"/>
      <c r="AG289" s="57" t="str" cm="1">
        <f t="array" ref="AG289">IFERROR(_xlfn.IFS(
AI289="MPR ISSUE","PDH",
AI289="BSS Hardware Issue","BSS",
AI289="Sites strategiques, MLL, Pylone, etc.","ENVTECH",
AI289="AKTIVCO DEFAUT GE &amp; POWER Cabinet","AKTIVCO",
AI289="AKTIVCO Coupure ENEO &amp; Baisse de tension","AKTIVCO GRID ONLY",
AI289="Coupure ENEO &amp; Baisse de tension","IHS GRID ONLY",
AI289="Defaut GE &amp; POWER Cabinet","IHS",
AI289="Sharing","Partners",
AI289="Sites strategiques &amp; DataCenter","SST &amp; DC",
AI289="Exclu","Exclu",
AI289="SAT","SAT",
AI289="SPARE-ISSUE","SPARE-ISSUE",
AI289="Fiber CAmtel","TRANS_FO_CAMTEL",
AI289="Fiber AOF","Fiber AOF",
AI289="Projet OCM (HUAWEI)","TRAVAUX-HUAWEI",
AI289="Projet OCM (NOKIA)","TRAVAUX-NOKIA",
AI289="ACCESS-ISSUE","ACCESS-ISSUE",
AI289="Projet OCM (ZTE, NOKIA, autres projets)","TRAVAUX OCM",
AI289="No root CAuse","No root cause",
AI289="ODU HS","PDH",
AI289="IP &amp; VLAN","PDH",
AI289="Warehouse HUAWEI","SPARE-ISSUE",
AI289="SPARE-HS","SPARE-ISSUE",
AI289="Power Telco","BSS",AI289="no impacts","no impacts"
),"")</f>
        <v>no impacts</v>
      </c>
      <c r="AH289" s="57" t="str" cm="1">
        <f t="array" ref="AH289">IFERROR(_xlfn.IFS(
AI289="MPR ISSUE","TX ISSUE",
AI289="BSS Hardware Issue","RAN ISSUE",
AI289="Sites strategiques, MLL, Pylone, etc.","ENVTECH",
AI289="AKTIVCO DEFAUT GE &amp; POWER Cabinet","POWER ISSUE",
AI289="AKTIVCO Coupure ENEO &amp; Baisse de tension","POWER ISSUE",
AI289="Coupure ENEO &amp; Baisse de tension","POWER ISSUE",
AI289="Defaut GE &amp; POWER Cabinet","POWER ISSUE",
AI289="Sharing","POWER ISSUE",
AI289="Sites strategiques &amp; DataCenter","POWER ISSUE",
AI289="Exclu","Exclu",
AI289="SAT","TX ISSUE",
AI289="SPARE-ISSUE","SPARE-ISSUE",
AI289="Fiber CAmtel","TX ISSUE",
AI289="Fiber AOF","TX ISSUE",
AI289="Projet OCM (HUAWEI)","TRAVAUX-HUAWEI",
AI289="Projet OCM (NOKIA)","TRAVAUX -NOKIA",
AI289="ACCESS-ISSUE","ACCESS-ISSUE",
AI289="Projet OCM (ZTE, NOKIA, autres projets)","TRAVAUX OCM",
AI289="No root CAuse","No root cause",
AI289="ODU HS","TX ISSUE",
AI289="IP &amp; VLAN","TX ISSUE",
AI289="Warehouse HUAWEI","SPARE-ISSUE",
AI289="SPARE-HS","SPARE-ISSUE",
AI289="Power Telco","RAN ISSUE",AI289="no impacts","no impacts"
),"")</f>
        <v>no impacts</v>
      </c>
      <c r="AI289" s="85" t="s">
        <v>5998</v>
      </c>
      <c r="AJ289" s="57" t="str" cm="1">
        <f t="array" ref="AJ289">IFERROR(_xlfn.IFS(
AI289="MPR ISSUE","ACTIVE",
AI289="BSS Hardware Issue","ACTIVE",
AI289="Sites strategiques, MLL, Pylone, etc.","PASSIVE",
AI289="AKTIVCO DEFAUT GE &amp; POWER Cabinet","PASSIVE",
AI289="AKTIVCO Coupure ENEO &amp; Baisse de tension","PASSIVE",
AI289="Coupure ENEO &amp; Baisse de tension","PASSIVE",
AI289="Defaut GE &amp; POWER Cabinet","PASSIVE",
AI289="Sharing","PASSIVE",
AI289="Sites strategiques &amp; DataCenter","PASSIVE",
AI289="Exclu","Exclu",
AI289="SAT","ACTIVE",
AI289="SPARE-ISSUE","SPARE-ISSUE",
AI289="Fiber CAmtel","ACTIVE",
AI289="Fiber AOF","ACTIVE",
AI289="Projet OCM (HUAWEI)","PLANNED WORKS",
AI289="Projet OCM (NOKIA)","PLANNED WORKS",
AI289="ACCESS-ISSUE","ACCESS-ISSUE",
AI289="Projet OCM (ZTE, NOKIA, autres projets)","PLANNED WORKS",
AI289="No root CAuse","No root cause",
AI289="ODU HS","ACTIVE",
AI289="IP &amp; VLAN","ACTIVE",
AI289="Warehouse HUAWEI","SPARE-ISSUE",
AI289="SPARE-HS","SPARE-ISSUE",
AI289="Power Telco","ACTIVE", AI289="no impacts","no impacts"
),"")</f>
        <v>no impacts</v>
      </c>
      <c r="AK289" s="23" t="s">
        <v>5537</v>
      </c>
      <c r="AL289" s="23" t="str">
        <f t="shared" si="14"/>
        <v>SUD_204</v>
      </c>
      <c r="AN289" s="9" t="s">
        <v>5537</v>
      </c>
      <c r="AO289" s="23" t="str">
        <f>_xlfn.XLOOKUP(B289,'INCIDENT-05-03-2026'!E:E,'INCIDENT-05-03-2026'!F:F,"")</f>
        <v/>
      </c>
      <c r="AP289" s="7" t="s">
        <v>5537</v>
      </c>
      <c r="AQ289" s="6"/>
      <c r="AR289" s="7"/>
      <c r="AS289" s="3" t="str">
        <f>_xlfn.XLOOKUP(B289,'[3]tt num | region | site id'!$C:$C,'[3]tt num | region | site id'!$Q:$Q,"")</f>
        <v/>
      </c>
      <c r="AT289" s="24" t="str">
        <f>_xlfn.XLOOKUP(B289,'[4]Cells Huawei 03052026 12h'!$B:$B,'[4]Cells Huawei 03052026 12h'!$T:$T,"")</f>
        <v/>
      </c>
      <c r="AU289" s="24" t="str">
        <f>_xlfn.XLOOKUP(B289,'[5]cells down 02052026 8h50'!$B:$B,'[5]cells down 02052026 8h50'!$R:$R,"")</f>
        <v/>
      </c>
      <c r="AV289" s="24" t="str">
        <f>_xlfn.XLOOKUP(B289,'[5]cells down 02052026 13h50'!$B:$B,'[5]cells down 02052026 13h50'!$R:$R,"")</f>
        <v/>
      </c>
      <c r="AW289" s="24" t="str">
        <f>_xlfn.XLOOKUP(B289,'[5]cells down 02052026 13h50'!$B:$B,'[5]cells down 02052026 13h50'!$R:$R,"")</f>
        <v/>
      </c>
      <c r="AX289" s="24" t="str">
        <f>_xlfn.XLOOKUP(B289,'[6]cell downs 03052026 8h40 '!$B:$B,'[6]cell downs 03052026 8h40 '!$R:$R,"")</f>
        <v/>
      </c>
      <c r="AY289" s="24" t="str">
        <f>_xlfn.XLOOKUP(B289,'[7]ALL SITES DOWN'!$D:$D,'[7]ALL SITES DOWN'!$J:$J,"")</f>
        <v/>
      </c>
      <c r="AZ289" s="24" t="str">
        <f>_xlfn.XLOOKUP(B289,'[8]ALL SITES DOWN'!$D:$D,'[8]ALL SITES DOWN'!$J:$J,"")</f>
        <v/>
      </c>
      <c r="BA289" s="9" t="str">
        <f>_xlfn.XLOOKUP(B289,[9]sheet1!$AC:$AC,[9]sheet1!$AF:$AF,"")</f>
        <v/>
      </c>
      <c r="BB289" s="14" t="s">
        <v>5537</v>
      </c>
      <c r="BC289" s="14" t="s">
        <v>5537</v>
      </c>
      <c r="BD289" s="14" t="str">
        <f>_xlfn.XLOOKUP(B289,'[10]cell downs 18042026 17h'!$B:$B,'[10]cell downs 18042026 17h'!$B:$B,"")</f>
        <v/>
      </c>
      <c r="BE289" s="14" t="str">
        <f>_xlfn.XLOOKUP(B289,'[11]Cells Huawei 19042026 15h'!$B:$B,'[11]Cells Huawei 19042026 15h'!$B:$B,"")</f>
        <v/>
      </c>
      <c r="BF289" s="9" t="str">
        <f>_xlfn.XLOOKUP(B289,'[12]cells down 19042026 9H40'!$B:$B,'[12]cells down 19042026 9H40'!$B:$B,"")</f>
        <v/>
      </c>
      <c r="BG289" s="9" t="s">
        <v>1539</v>
      </c>
      <c r="BH289" s="9" t="s">
        <v>12</v>
      </c>
    </row>
    <row r="290" spans="1:60" s="9" customFormat="1" x14ac:dyDescent="0.3">
      <c r="A290" s="1" t="s">
        <v>877</v>
      </c>
      <c r="B290" s="8" t="s">
        <v>878</v>
      </c>
      <c r="C290" s="3" t="str">
        <f>_xlfn.XLOOKUP(B290,'[1]daily break down'!$D:$D,'[1]daily break down'!$E:$E,"")</f>
        <v>NGAOUNDERE</v>
      </c>
      <c r="D290" s="1" t="s">
        <v>11</v>
      </c>
      <c r="E290" s="1" t="s">
        <v>96</v>
      </c>
      <c r="F290" s="3" t="s">
        <v>90</v>
      </c>
      <c r="G290" s="1" t="s">
        <v>879</v>
      </c>
      <c r="H290" s="41" t="str">
        <f>_xlfn.XLOOKUP(B290,[2]CALCULATION!$B:$B,[2]CALCULATION!$H:$H,"")</f>
        <v>NOKIA</v>
      </c>
      <c r="I290" s="34">
        <v>0.31448593597064206</v>
      </c>
      <c r="J290" s="34">
        <v>0.23426375369899519</v>
      </c>
      <c r="K290" s="34">
        <v>0.25466708329409599</v>
      </c>
      <c r="L290" s="34">
        <v>0.51514840211966328</v>
      </c>
      <c r="M290" s="34">
        <v>0.32607873687694922</v>
      </c>
      <c r="N290" s="34">
        <v>0.29652601210502422</v>
      </c>
      <c r="O290" s="34">
        <v>0.333141427890638</v>
      </c>
      <c r="P290" s="34">
        <v>0.38976780154837037</v>
      </c>
      <c r="Q290" s="34">
        <v>0.61104761823230092</v>
      </c>
      <c r="R290" s="34">
        <v>0.1682739639246304</v>
      </c>
      <c r="S290" s="35">
        <v>1.1057213504435939</v>
      </c>
      <c r="T290" s="35">
        <v>52831.42006874353</v>
      </c>
      <c r="U290" s="35">
        <v>0.5081748864975616</v>
      </c>
      <c r="V290" s="35">
        <v>0.41232917561987609</v>
      </c>
      <c r="W290" s="35">
        <v>0.41206164944511509</v>
      </c>
      <c r="X290" s="35">
        <v>0.25532698119183983</v>
      </c>
      <c r="Y290" s="35">
        <v>0.34730248007465042</v>
      </c>
      <c r="Z290" s="35">
        <v>0.68666835029805939</v>
      </c>
      <c r="AA290" s="35">
        <v>0.59025654552793871</v>
      </c>
      <c r="AB290" s="35">
        <v>1.2540970925942923</v>
      </c>
      <c r="AC290" s="35">
        <v>0</v>
      </c>
      <c r="AD290" s="35">
        <v>0.50530343888846074</v>
      </c>
      <c r="AE290" s="58" t="s">
        <v>5560</v>
      </c>
      <c r="AF290" s="58"/>
      <c r="AG290" s="57" t="str" cm="1">
        <f t="array" ref="AG290">IFERROR(_xlfn.IFS(
AI290="MPR ISSUE","PDH",
AI290="BSS Hardware Issue","BSS",
AI290="Sites strategiques, MLL, Pylone, etc.","ENVTECH",
AI290="AKTIVCO DEFAUT GE &amp; POWER Cabinet","AKTIVCO",
AI290="AKTIVCO Coupure ENEO &amp; Baisse de tension","AKTIVCO GRID ONLY",
AI290="Coupure ENEO &amp; Baisse de tension","IHS GRID ONLY",
AI290="Defaut GE &amp; POWER Cabinet","IHS",
AI290="Sharing","Partners",
AI290="Sites strategiques &amp; DataCenter","SST &amp; DC",
AI290="Exclu","Exclu",
AI290="SAT","SAT",
AI290="SPARE-ISSUE","SPARE-ISSUE",
AI290="Fiber CAmtel","TRANS_FO_CAMTEL",
AI290="Fiber AOF","Fiber AOF",
AI290="Projet OCM (HUAWEI)","TRAVAUX-HUAWEI",
AI290="Projet OCM (NOKIA)","TRAVAUX-NOKIA",
AI290="ACCESS-ISSUE","ACCESS-ISSUE",
AI290="Projet OCM (ZTE, NOKIA, autres projets)","TRAVAUX OCM",
AI290="No root CAuse","No root cause",
AI290="ODU HS","PDH",
AI290="IP &amp; VLAN","PDH",
AI290="Warehouse HUAWEI","SPARE-ISSUE",
AI290="SPARE-HS","SPARE-ISSUE",
AI290="Power Telco","BSS",AI290="no impacts","no impacts"
),"")</f>
        <v>no impacts</v>
      </c>
      <c r="AH290" s="57" t="str" cm="1">
        <f t="array" ref="AH290">IFERROR(_xlfn.IFS(
AI290="MPR ISSUE","TX ISSUE",
AI290="BSS Hardware Issue","RAN ISSUE",
AI290="Sites strategiques, MLL, Pylone, etc.","ENVTECH",
AI290="AKTIVCO DEFAUT GE &amp; POWER Cabinet","POWER ISSUE",
AI290="AKTIVCO Coupure ENEO &amp; Baisse de tension","POWER ISSUE",
AI290="Coupure ENEO &amp; Baisse de tension","POWER ISSUE",
AI290="Defaut GE &amp; POWER Cabinet","POWER ISSUE",
AI290="Sharing","POWER ISSUE",
AI290="Sites strategiques &amp; DataCenter","POWER ISSUE",
AI290="Exclu","Exclu",
AI290="SAT","TX ISSUE",
AI290="SPARE-ISSUE","SPARE-ISSUE",
AI290="Fiber CAmtel","TX ISSUE",
AI290="Fiber AOF","TX ISSUE",
AI290="Projet OCM (HUAWEI)","TRAVAUX-HUAWEI",
AI290="Projet OCM (NOKIA)","TRAVAUX -NOKIA",
AI290="ACCESS-ISSUE","ACCESS-ISSUE",
AI290="Projet OCM (ZTE, NOKIA, autres projets)","TRAVAUX OCM",
AI290="No root CAuse","No root cause",
AI290="ODU HS","TX ISSUE",
AI290="IP &amp; VLAN","TX ISSUE",
AI290="Warehouse HUAWEI","SPARE-ISSUE",
AI290="SPARE-HS","SPARE-ISSUE",
AI290="Power Telco","RAN ISSUE",AI290="no impacts","no impacts"
),"")</f>
        <v>no impacts</v>
      </c>
      <c r="AI290" s="85" t="s">
        <v>5998</v>
      </c>
      <c r="AJ290" s="57" t="str" cm="1">
        <f t="array" ref="AJ290">IFERROR(_xlfn.IFS(
AI290="MPR ISSUE","ACTIVE",
AI290="BSS Hardware Issue","ACTIVE",
AI290="Sites strategiques, MLL, Pylone, etc.","PASSIVE",
AI290="AKTIVCO DEFAUT GE &amp; POWER Cabinet","PASSIVE",
AI290="AKTIVCO Coupure ENEO &amp; Baisse de tension","PASSIVE",
AI290="Coupure ENEO &amp; Baisse de tension","PASSIVE",
AI290="Defaut GE &amp; POWER Cabinet","PASSIVE",
AI290="Sharing","PASSIVE",
AI290="Sites strategiques &amp; DataCenter","PASSIVE",
AI290="Exclu","Exclu",
AI290="SAT","ACTIVE",
AI290="SPARE-ISSUE","SPARE-ISSUE",
AI290="Fiber CAmtel","ACTIVE",
AI290="Fiber AOF","ACTIVE",
AI290="Projet OCM (HUAWEI)","PLANNED WORKS",
AI290="Projet OCM (NOKIA)","PLANNED WORKS",
AI290="ACCESS-ISSUE","ACCESS-ISSUE",
AI290="Projet OCM (ZTE, NOKIA, autres projets)","PLANNED WORKS",
AI290="No root CAuse","No root cause",
AI290="ODU HS","ACTIVE",
AI290="IP &amp; VLAN","ACTIVE",
AI290="Warehouse HUAWEI","SPARE-ISSUE",
AI290="SPARE-HS","SPARE-ISSUE",
AI290="Power Telco","ACTIVE", AI290="no impacts","no impacts"
),"")</f>
        <v>no impacts</v>
      </c>
      <c r="AK290" s="23" t="s">
        <v>5537</v>
      </c>
      <c r="AL290" s="23" t="str">
        <f t="shared" si="14"/>
        <v>ADM_112</v>
      </c>
      <c r="AN290" s="9" t="s">
        <v>5537</v>
      </c>
      <c r="AO290" s="23" t="str">
        <f>_xlfn.XLOOKUP(B290,'INCIDENT-05-03-2026'!E:E,'INCIDENT-05-03-2026'!F:F,"")</f>
        <v/>
      </c>
      <c r="AP290" s="7" t="s">
        <v>5537</v>
      </c>
      <c r="AQ290" s="6"/>
      <c r="AR290" s="7"/>
      <c r="AS290" s="3" t="str">
        <f>_xlfn.XLOOKUP(B290,'[3]tt num | region | site id'!$C:$C,'[3]tt num | region | site id'!$Q:$Q,"")</f>
        <v/>
      </c>
      <c r="AT290" s="24" t="str">
        <f>_xlfn.XLOOKUP(B290,'[4]Cells Huawei 03052026 12h'!$B:$B,'[4]Cells Huawei 03052026 12h'!$T:$T,"")</f>
        <v/>
      </c>
      <c r="AU290" s="24" t="str">
        <f>_xlfn.XLOOKUP(B290,'[5]cells down 02052026 8h50'!$B:$B,'[5]cells down 02052026 8h50'!$R:$R,"")</f>
        <v/>
      </c>
      <c r="AV290" s="24" t="str">
        <f>_xlfn.XLOOKUP(B290,'[5]cells down 02052026 13h50'!$B:$B,'[5]cells down 02052026 13h50'!$R:$R,"")</f>
        <v/>
      </c>
      <c r="AW290" s="24" t="str">
        <f>_xlfn.XLOOKUP(B290,'[5]cells down 02052026 13h50'!$B:$B,'[5]cells down 02052026 13h50'!$R:$R,"")</f>
        <v/>
      </c>
      <c r="AX290" s="24" t="str">
        <f>_xlfn.XLOOKUP(B290,'[6]cell downs 03052026 8h40 '!$B:$B,'[6]cell downs 03052026 8h40 '!$R:$R,"")</f>
        <v/>
      </c>
      <c r="AY290" s="24" t="str">
        <f>_xlfn.XLOOKUP(B290,'[7]ALL SITES DOWN'!$D:$D,'[7]ALL SITES DOWN'!$J:$J,"")</f>
        <v/>
      </c>
      <c r="AZ290" s="24" t="str">
        <f>_xlfn.XLOOKUP(B290,'[8]ALL SITES DOWN'!$D:$D,'[8]ALL SITES DOWN'!$J:$J,"")</f>
        <v/>
      </c>
      <c r="BA290" s="9" t="str">
        <f>_xlfn.XLOOKUP(B290,[9]sheet1!$AC:$AC,[9]sheet1!$AF:$AF,"")</f>
        <v/>
      </c>
      <c r="BB290" s="14" t="s">
        <v>5537</v>
      </c>
      <c r="BC290" s="14" t="s">
        <v>5537</v>
      </c>
      <c r="BD290" s="14" t="str">
        <f>_xlfn.XLOOKUP(B290,'[10]cell downs 18042026 17h'!$B:$B,'[10]cell downs 18042026 17h'!$B:$B,"")</f>
        <v/>
      </c>
      <c r="BE290" s="14" t="str">
        <f>_xlfn.XLOOKUP(B290,'[11]Cells Huawei 19042026 15h'!$B:$B,'[11]Cells Huawei 19042026 15h'!$B:$B,"")</f>
        <v/>
      </c>
      <c r="BF290" s="9" t="str">
        <f>_xlfn.XLOOKUP(B290,'[12]cells down 19042026 9H40'!$B:$B,'[12]cells down 19042026 9H40'!$B:$B,"")</f>
        <v/>
      </c>
      <c r="BG290" s="9" t="s">
        <v>878</v>
      </c>
      <c r="BH290" s="9" t="s">
        <v>5459</v>
      </c>
    </row>
    <row r="291" spans="1:60" s="9" customFormat="1" x14ac:dyDescent="0.3">
      <c r="A291" s="1" t="s">
        <v>61</v>
      </c>
      <c r="B291" s="1" t="s">
        <v>62</v>
      </c>
      <c r="C291" s="3" t="str">
        <f>_xlfn.XLOOKUP(B291,'[1]daily break down'!$D:$D,'[1]daily break down'!$E:$E,"")</f>
        <v>SUD-OUEST</v>
      </c>
      <c r="D291" s="1" t="s">
        <v>18</v>
      </c>
      <c r="E291" s="1"/>
      <c r="F291" s="3" t="s">
        <v>13</v>
      </c>
      <c r="G291" s="1" t="s">
        <v>63</v>
      </c>
      <c r="H291" s="40" t="str">
        <f>_xlfn.XLOOKUP(B291,[2]CALCULATION!$B:$B,[2]CALCULATION!$H:$H,"")</f>
        <v>Huawei</v>
      </c>
      <c r="I291" s="34">
        <v>13.853290072567368</v>
      </c>
      <c r="J291" s="34">
        <v>13.857766677225035</v>
      </c>
      <c r="K291" s="34">
        <v>13.865346585509926</v>
      </c>
      <c r="L291" s="34">
        <v>13.864187305419295</v>
      </c>
      <c r="M291" s="34">
        <v>13.864989883943579</v>
      </c>
      <c r="N291" s="34">
        <v>13.868556899607057</v>
      </c>
      <c r="O291" s="34">
        <v>14.655083853404216</v>
      </c>
      <c r="P291" s="34">
        <v>15.015744807138596</v>
      </c>
      <c r="Q291" s="34">
        <v>10.116912505386193</v>
      </c>
      <c r="R291" s="34">
        <v>7.2698276132670152</v>
      </c>
      <c r="S291" s="35">
        <v>1.2700180919034452</v>
      </c>
      <c r="T291" s="35">
        <v>0</v>
      </c>
      <c r="U291" s="35">
        <v>0.97620301170266488</v>
      </c>
      <c r="V291" s="35">
        <v>0.3147891323020377</v>
      </c>
      <c r="W291" s="35">
        <v>0</v>
      </c>
      <c r="X291" s="35">
        <v>0.70732137098960424</v>
      </c>
      <c r="Y291" s="35">
        <v>0.76467898285834957</v>
      </c>
      <c r="Z291" s="35">
        <v>1.6499944354555651</v>
      </c>
      <c r="AA291" s="35">
        <v>0.58825821613131424</v>
      </c>
      <c r="AB291" s="35">
        <v>0.50937401185266784</v>
      </c>
      <c r="AC291" s="35">
        <v>0.45794235521497523</v>
      </c>
      <c r="AD291" s="35">
        <v>0.49381764845205794</v>
      </c>
      <c r="AE291" s="58" t="s">
        <v>5560</v>
      </c>
      <c r="AF291" s="58"/>
      <c r="AG291" s="57" t="str" cm="1">
        <f t="array" ref="AG291">IFERROR(_xlfn.IFS(
AI291="MPR ISSUE","PDH",
AI291="BSS Hardware Issue","BSS",
AI291="Sites strategiques, MLL, Pylone, etc.","ENVTECH",
AI291="AKTIVCO DEFAUT GE &amp; POWER Cabinet","AKTIVCO",
AI291="AKTIVCO Coupure ENEO &amp; Baisse de tension","AKTIVCO GRID ONLY",
AI291="Coupure ENEO &amp; Baisse de tension","IHS GRID ONLY",
AI291="Defaut GE &amp; POWER Cabinet","IHS",
AI291="Sharing","Partners",
AI291="Sites strategiques &amp; DataCenter","SST &amp; DC",
AI291="Exclu","Exclu",
AI291="SAT","SAT",
AI291="SPARE-ISSUE","SPARE-ISSUE",
AI291="Fiber CAmtel","TRANS_FO_CAMTEL",
AI291="Fiber AOF","Fiber AOF",
AI291="Projet OCM (HUAWEI)","TRAVAUX-HUAWEI",
AI291="Projet OCM (NOKIA)","TRAVAUX-NOKIA",
AI291="ACCESS-ISSUE","ACCESS-ISSUE",
AI291="Projet OCM (ZTE, NOKIA, autres projets)","TRAVAUX OCM",
AI291="No root CAuse","No root cause",
AI291="ODU HS","PDH",
AI291="IP &amp; VLAN","PDH",
AI291="Warehouse HUAWEI","SPARE-ISSUE",
AI291="SPARE-HS","SPARE-ISSUE",
AI291="Power Telco","BSS",AI291="no impacts","no impacts"
),"")</f>
        <v>no impacts</v>
      </c>
      <c r="AH291" s="57" t="str" cm="1">
        <f t="array" ref="AH291">IFERROR(_xlfn.IFS(
AI291="MPR ISSUE","TX ISSUE",
AI291="BSS Hardware Issue","RAN ISSUE",
AI291="Sites strategiques, MLL, Pylone, etc.","ENVTECH",
AI291="AKTIVCO DEFAUT GE &amp; POWER Cabinet","POWER ISSUE",
AI291="AKTIVCO Coupure ENEO &amp; Baisse de tension","POWER ISSUE",
AI291="Coupure ENEO &amp; Baisse de tension","POWER ISSUE",
AI291="Defaut GE &amp; POWER Cabinet","POWER ISSUE",
AI291="Sharing","POWER ISSUE",
AI291="Sites strategiques &amp; DataCenter","POWER ISSUE",
AI291="Exclu","Exclu",
AI291="SAT","TX ISSUE",
AI291="SPARE-ISSUE","SPARE-ISSUE",
AI291="Fiber CAmtel","TX ISSUE",
AI291="Fiber AOF","TX ISSUE",
AI291="Projet OCM (HUAWEI)","TRAVAUX-HUAWEI",
AI291="Projet OCM (NOKIA)","TRAVAUX -NOKIA",
AI291="ACCESS-ISSUE","ACCESS-ISSUE",
AI291="Projet OCM (ZTE, NOKIA, autres projets)","TRAVAUX OCM",
AI291="No root CAuse","No root cause",
AI291="ODU HS","TX ISSUE",
AI291="IP &amp; VLAN","TX ISSUE",
AI291="Warehouse HUAWEI","SPARE-ISSUE",
AI291="SPARE-HS","SPARE-ISSUE",
AI291="Power Telco","RAN ISSUE",AI291="no impacts","no impacts"
),"")</f>
        <v>no impacts</v>
      </c>
      <c r="AI291" s="85" t="s">
        <v>5998</v>
      </c>
      <c r="AJ291" s="57" t="str" cm="1">
        <f t="array" ref="AJ291">IFERROR(_xlfn.IFS(
AI291="MPR ISSUE","ACTIVE",
AI291="BSS Hardware Issue","ACTIVE",
AI291="Sites strategiques, MLL, Pylone, etc.","PASSIVE",
AI291="AKTIVCO DEFAUT GE &amp; POWER Cabinet","PASSIVE",
AI291="AKTIVCO Coupure ENEO &amp; Baisse de tension","PASSIVE",
AI291="Coupure ENEO &amp; Baisse de tension","PASSIVE",
AI291="Defaut GE &amp; POWER Cabinet","PASSIVE",
AI291="Sharing","PASSIVE",
AI291="Sites strategiques &amp; DataCenter","PASSIVE",
AI291="Exclu","Exclu",
AI291="SAT","ACTIVE",
AI291="SPARE-ISSUE","SPARE-ISSUE",
AI291="Fiber CAmtel","ACTIVE",
AI291="Fiber AOF","ACTIVE",
AI291="Projet OCM (HUAWEI)","PLANNED WORKS",
AI291="Projet OCM (NOKIA)","PLANNED WORKS",
AI291="ACCESS-ISSUE","ACCESS-ISSUE",
AI291="Projet OCM (ZTE, NOKIA, autres projets)","PLANNED WORKS",
AI291="No root CAuse","No root cause",
AI291="ODU HS","ACTIVE",
AI291="IP &amp; VLAN","ACTIVE",
AI291="Warehouse HUAWEI","SPARE-ISSUE",
AI291="SPARE-HS","SPARE-ISSUE",
AI291="Power Telco","ACTIVE", AI291="no impacts","no impacts"
),"")</f>
        <v>no impacts</v>
      </c>
      <c r="AK291" s="23" t="s">
        <v>5537</v>
      </c>
      <c r="AL291" s="23" t="str">
        <f t="shared" si="14"/>
        <v>SUO_219</v>
      </c>
      <c r="AN291" s="9" t="s">
        <v>5537</v>
      </c>
      <c r="AO291" s="23" t="str">
        <f>_xlfn.XLOOKUP(B291,'INCIDENT-05-03-2026'!E:E,'INCIDENT-05-03-2026'!F:F,"")</f>
        <v/>
      </c>
      <c r="AP291" s="7" t="s">
        <v>5537</v>
      </c>
      <c r="AQ291" s="6"/>
      <c r="AR291" s="7"/>
      <c r="AS291" s="3" t="str">
        <f>_xlfn.XLOOKUP(B291,'[3]tt num | region | site id'!$C:$C,'[3]tt num | region | site id'!$Q:$Q,"")</f>
        <v/>
      </c>
      <c r="AT291" s="24" t="str">
        <f>_xlfn.XLOOKUP(B291,'[4]Cells Huawei 03052026 12h'!$B:$B,'[4]Cells Huawei 03052026 12h'!$T:$T,"")</f>
        <v/>
      </c>
      <c r="AU291" s="24" t="str">
        <f>_xlfn.XLOOKUP(B291,'[5]cells down 02052026 8h50'!$B:$B,'[5]cells down 02052026 8h50'!$R:$R,"")</f>
        <v/>
      </c>
      <c r="AV291" s="24" t="str">
        <f>_xlfn.XLOOKUP(B291,'[5]cells down 02052026 13h50'!$B:$B,'[5]cells down 02052026 13h50'!$R:$R,"")</f>
        <v/>
      </c>
      <c r="AW291" s="24" t="str">
        <f>_xlfn.XLOOKUP(B291,'[5]cells down 02052026 13h50'!$B:$B,'[5]cells down 02052026 13h50'!$R:$R,"")</f>
        <v/>
      </c>
      <c r="AX291" s="24" t="str">
        <f>_xlfn.XLOOKUP(B291,'[6]cell downs 03052026 8h40 '!$B:$B,'[6]cell downs 03052026 8h40 '!$R:$R,"")</f>
        <v/>
      </c>
      <c r="AY291" s="24" t="str">
        <f>_xlfn.XLOOKUP(B291,'[7]ALL SITES DOWN'!$D:$D,'[7]ALL SITES DOWN'!$J:$J,"")</f>
        <v/>
      </c>
      <c r="AZ291" s="24" t="str">
        <f>_xlfn.XLOOKUP(B291,'[8]ALL SITES DOWN'!$D:$D,'[8]ALL SITES DOWN'!$J:$J,"")</f>
        <v/>
      </c>
      <c r="BA291" s="9" t="str">
        <f>_xlfn.XLOOKUP(B291,[9]sheet1!$AC:$AC,[9]sheet1!$AF:$AF,"")</f>
        <v/>
      </c>
      <c r="BB291" s="14" t="s">
        <v>5537</v>
      </c>
      <c r="BC291" s="14" t="s">
        <v>5537</v>
      </c>
      <c r="BD291" s="14" t="str">
        <f>_xlfn.XLOOKUP(B291,'[10]cell downs 18042026 17h'!$B:$B,'[10]cell downs 18042026 17h'!$B:$B,"")</f>
        <v/>
      </c>
      <c r="BE291" s="14" t="str">
        <f>_xlfn.XLOOKUP(B291,'[11]Cells Huawei 19042026 15h'!$B:$B,'[11]Cells Huawei 19042026 15h'!$B:$B,"")</f>
        <v/>
      </c>
      <c r="BF291" s="9" t="str">
        <f>_xlfn.XLOOKUP(B291,'[12]cells down 19042026 9H40'!$B:$B,'[12]cells down 19042026 9H40'!$B:$B,"")</f>
        <v/>
      </c>
      <c r="BG291" s="9" t="s">
        <v>5537</v>
      </c>
      <c r="BH291" s="9" t="s">
        <v>5521</v>
      </c>
    </row>
    <row r="292" spans="1:60" s="9" customFormat="1" x14ac:dyDescent="0.3">
      <c r="A292" s="1" t="s">
        <v>3463</v>
      </c>
      <c r="B292" s="8" t="s">
        <v>3464</v>
      </c>
      <c r="C292" s="3" t="str">
        <f>_xlfn.XLOOKUP(B292,'[1]daily break down'!$D:$D,'[1]daily break down'!$E:$E,"")</f>
        <v>Garoua</v>
      </c>
      <c r="D292" s="1" t="s">
        <v>21</v>
      </c>
      <c r="E292" s="1" t="s">
        <v>36</v>
      </c>
      <c r="F292" s="3" t="s">
        <v>23</v>
      </c>
      <c r="G292" s="1" t="s">
        <v>24</v>
      </c>
      <c r="H292" s="40" t="str">
        <f>_xlfn.XLOOKUP(B292,[2]CALCULATION!$B:$B,[2]CALCULATION!$H:$H,"")</f>
        <v>Huawei</v>
      </c>
      <c r="I292" s="34">
        <v>5.3505234952187721E-4</v>
      </c>
      <c r="J292" s="34">
        <v>3.8345418382401209E-3</v>
      </c>
      <c r="K292" s="34">
        <v>2.2671238153940978</v>
      </c>
      <c r="L292" s="34">
        <v>0.84336734839470029</v>
      </c>
      <c r="M292" s="34">
        <v>7.3623381644993477</v>
      </c>
      <c r="N292" s="34">
        <v>4.1212228871139418</v>
      </c>
      <c r="O292" s="34">
        <v>0.14128949043041039</v>
      </c>
      <c r="P292" s="34">
        <v>0</v>
      </c>
      <c r="Q292" s="34">
        <v>8.6147173639468893</v>
      </c>
      <c r="R292" s="34">
        <v>0.79621140132350543</v>
      </c>
      <c r="S292" s="35">
        <v>1.2377187650706414</v>
      </c>
      <c r="T292" s="35">
        <v>6.1638030664920258</v>
      </c>
      <c r="U292" s="35">
        <v>6.7494892033569887</v>
      </c>
      <c r="V292" s="35">
        <v>6.1638030664920258</v>
      </c>
      <c r="W292" s="35">
        <v>6.1638030664920258</v>
      </c>
      <c r="X292" s="35">
        <v>2.0866328228220512</v>
      </c>
      <c r="Y292" s="35">
        <v>1.749246646291873</v>
      </c>
      <c r="Z292" s="35">
        <v>6.4384632725799223E-2</v>
      </c>
      <c r="AA292" s="35">
        <v>0.61823315708068061</v>
      </c>
      <c r="AB292" s="35">
        <v>0.86558518722523137</v>
      </c>
      <c r="AC292" s="35">
        <v>0.21477804262509656</v>
      </c>
      <c r="AD292" s="35">
        <v>0.4908748605296876</v>
      </c>
      <c r="AE292" s="58" t="s">
        <v>5560</v>
      </c>
      <c r="AF292" s="58"/>
      <c r="AG292" s="57" t="str" cm="1">
        <f t="array" ref="AG292">IFERROR(_xlfn.IFS(
AI292="MPR ISSUE","PDH",
AI292="BSS Hardware Issue","BSS",
AI292="Sites strategiques, MLL, Pylone, etc.","ENVTECH",
AI292="AKTIVCO DEFAUT GE &amp; POWER Cabinet","AKTIVCO",
AI292="AKTIVCO Coupure ENEO &amp; Baisse de tension","AKTIVCO GRID ONLY",
AI292="Coupure ENEO &amp; Baisse de tension","IHS GRID ONLY",
AI292="Defaut GE &amp; POWER Cabinet","IHS",
AI292="Sharing","Partners",
AI292="Sites strategiques &amp; DataCenter","SST &amp; DC",
AI292="Exclu","Exclu",
AI292="SAT","SAT",
AI292="SPARE-ISSUE","SPARE-ISSUE",
AI292="Fiber CAmtel","TRANS_FO_CAMTEL",
AI292="Fiber AOF","Fiber AOF",
AI292="Projet OCM (HUAWEI)","TRAVAUX-HUAWEI",
AI292="Projet OCM (NOKIA)","TRAVAUX-NOKIA",
AI292="ACCESS-ISSUE","ACCESS-ISSUE",
AI292="Projet OCM (ZTE, NOKIA, autres projets)","TRAVAUX OCM",
AI292="No root CAuse","No root cause",
AI292="ODU HS","PDH",
AI292="IP &amp; VLAN","PDH",
AI292="Warehouse HUAWEI","SPARE-ISSUE",
AI292="SPARE-HS","SPARE-ISSUE",
AI292="Power Telco","BSS",AI292="no impacts","no impacts"
),"")</f>
        <v>no impacts</v>
      </c>
      <c r="AH292" s="57" t="str" cm="1">
        <f t="array" ref="AH292">IFERROR(_xlfn.IFS(
AI292="MPR ISSUE","TX ISSUE",
AI292="BSS Hardware Issue","RAN ISSUE",
AI292="Sites strategiques, MLL, Pylone, etc.","ENVTECH",
AI292="AKTIVCO DEFAUT GE &amp; POWER Cabinet","POWER ISSUE",
AI292="AKTIVCO Coupure ENEO &amp; Baisse de tension","POWER ISSUE",
AI292="Coupure ENEO &amp; Baisse de tension","POWER ISSUE",
AI292="Defaut GE &amp; POWER Cabinet","POWER ISSUE",
AI292="Sharing","POWER ISSUE",
AI292="Sites strategiques &amp; DataCenter","POWER ISSUE",
AI292="Exclu","Exclu",
AI292="SAT","TX ISSUE",
AI292="SPARE-ISSUE","SPARE-ISSUE",
AI292="Fiber CAmtel","TX ISSUE",
AI292="Fiber AOF","TX ISSUE",
AI292="Projet OCM (HUAWEI)","TRAVAUX-HUAWEI",
AI292="Projet OCM (NOKIA)","TRAVAUX -NOKIA",
AI292="ACCESS-ISSUE","ACCESS-ISSUE",
AI292="Projet OCM (ZTE, NOKIA, autres projets)","TRAVAUX OCM",
AI292="No root CAuse","No root cause",
AI292="ODU HS","TX ISSUE",
AI292="IP &amp; VLAN","TX ISSUE",
AI292="Warehouse HUAWEI","SPARE-ISSUE",
AI292="SPARE-HS","SPARE-ISSUE",
AI292="Power Telco","RAN ISSUE",AI292="no impacts","no impacts"
),"")</f>
        <v>no impacts</v>
      </c>
      <c r="AI292" s="85" t="s">
        <v>5998</v>
      </c>
      <c r="AJ292" s="57" t="str" cm="1">
        <f t="array" ref="AJ292">IFERROR(_xlfn.IFS(
AI292="MPR ISSUE","ACTIVE",
AI292="BSS Hardware Issue","ACTIVE",
AI292="Sites strategiques, MLL, Pylone, etc.","PASSIVE",
AI292="AKTIVCO DEFAUT GE &amp; POWER Cabinet","PASSIVE",
AI292="AKTIVCO Coupure ENEO &amp; Baisse de tension","PASSIVE",
AI292="Coupure ENEO &amp; Baisse de tension","PASSIVE",
AI292="Defaut GE &amp; POWER Cabinet","PASSIVE",
AI292="Sharing","PASSIVE",
AI292="Sites strategiques &amp; DataCenter","PASSIVE",
AI292="Exclu","Exclu",
AI292="SAT","ACTIVE",
AI292="SPARE-ISSUE","SPARE-ISSUE",
AI292="Fiber CAmtel","ACTIVE",
AI292="Fiber AOF","ACTIVE",
AI292="Projet OCM (HUAWEI)","PLANNED WORKS",
AI292="Projet OCM (NOKIA)","PLANNED WORKS",
AI292="ACCESS-ISSUE","ACCESS-ISSUE",
AI292="Projet OCM (ZTE, NOKIA, autres projets)","PLANNED WORKS",
AI292="No root CAuse","No root cause",
AI292="ODU HS","ACTIVE",
AI292="IP &amp; VLAN","ACTIVE",
AI292="Warehouse HUAWEI","SPARE-ISSUE",
AI292="SPARE-HS","SPARE-ISSUE",
AI292="Power Telco","ACTIVE", AI292="no impacts","no impacts"
),"")</f>
        <v>no impacts</v>
      </c>
      <c r="AK292" s="23" t="s">
        <v>5537</v>
      </c>
      <c r="AL292" s="23" t="str">
        <f t="shared" si="14"/>
        <v>NRD_149</v>
      </c>
      <c r="AN292" s="9" t="s">
        <v>5537</v>
      </c>
      <c r="AO292" s="23" t="str">
        <f>_xlfn.XLOOKUP(B292,'INCIDENT-05-03-2026'!E:E,'INCIDENT-05-03-2026'!F:F,"")</f>
        <v/>
      </c>
      <c r="AP292" s="7" t="s">
        <v>5537</v>
      </c>
      <c r="AQ292" s="6"/>
      <c r="AR292" s="7"/>
      <c r="AS292" s="3" t="str">
        <f>_xlfn.XLOOKUP(B292,'[3]tt num | region | site id'!$C:$C,'[3]tt num | region | site id'!$Q:$Q,"")</f>
        <v/>
      </c>
      <c r="AT292" s="24" t="str">
        <f>_xlfn.XLOOKUP(B292,'[4]Cells Huawei 03052026 12h'!$B:$B,'[4]Cells Huawei 03052026 12h'!$T:$T,"")</f>
        <v/>
      </c>
      <c r="AU292" s="24" t="str">
        <f>_xlfn.XLOOKUP(B292,'[5]cells down 02052026 8h50'!$B:$B,'[5]cells down 02052026 8h50'!$R:$R,"")</f>
        <v/>
      </c>
      <c r="AV292" s="24" t="str">
        <f>_xlfn.XLOOKUP(B292,'[5]cells down 02052026 13h50'!$B:$B,'[5]cells down 02052026 13h50'!$R:$R,"")</f>
        <v/>
      </c>
      <c r="AW292" s="24" t="str">
        <f>_xlfn.XLOOKUP(B292,'[5]cells down 02052026 13h50'!$B:$B,'[5]cells down 02052026 13h50'!$R:$R,"")</f>
        <v/>
      </c>
      <c r="AX292" s="24" t="str">
        <f>_xlfn.XLOOKUP(B292,'[6]cell downs 03052026 8h40 '!$B:$B,'[6]cell downs 03052026 8h40 '!$R:$R,"")</f>
        <v/>
      </c>
      <c r="AY292" s="24" t="str">
        <f>_xlfn.XLOOKUP(B292,'[7]ALL SITES DOWN'!$D:$D,'[7]ALL SITES DOWN'!$J:$J,"")</f>
        <v/>
      </c>
      <c r="AZ292" s="24" t="str">
        <f>_xlfn.XLOOKUP(B292,'[8]ALL SITES DOWN'!$D:$D,'[8]ALL SITES DOWN'!$J:$J,"")</f>
        <v/>
      </c>
      <c r="BA292" s="9" t="str">
        <f>_xlfn.XLOOKUP(B292,[9]sheet1!$AC:$AC,[9]sheet1!$AF:$AF,"")</f>
        <v/>
      </c>
      <c r="BB292" s="14" t="s">
        <v>5537</v>
      </c>
      <c r="BC292" s="14" t="s">
        <v>5537</v>
      </c>
      <c r="BD292" s="14" t="str">
        <f>_xlfn.XLOOKUP(B292,'[10]cell downs 18042026 17h'!$B:$B,'[10]cell downs 18042026 17h'!$B:$B,"")</f>
        <v/>
      </c>
      <c r="BE292" s="14" t="str">
        <f>_xlfn.XLOOKUP(B292,'[11]Cells Huawei 19042026 15h'!$B:$B,'[11]Cells Huawei 19042026 15h'!$B:$B,"")</f>
        <v/>
      </c>
      <c r="BF292" s="9" t="str">
        <f>_xlfn.XLOOKUP(B292,'[12]cells down 19042026 9H40'!$B:$B,'[12]cells down 19042026 9H40'!$B:$B,"")</f>
        <v/>
      </c>
      <c r="BG292" s="9" t="s">
        <v>5537</v>
      </c>
      <c r="BH292" s="9" t="s">
        <v>5537</v>
      </c>
    </row>
    <row r="293" spans="1:60" s="9" customFormat="1" x14ac:dyDescent="0.3">
      <c r="A293" s="1" t="s">
        <v>1469</v>
      </c>
      <c r="B293" s="8" t="s">
        <v>1470</v>
      </c>
      <c r="C293" s="3" t="str">
        <f>_xlfn.XLOOKUP(B293,'[1]daily break down'!$D:$D,'[1]daily break down'!$E:$E,"")</f>
        <v>NORD</v>
      </c>
      <c r="D293" s="1" t="s">
        <v>11</v>
      </c>
      <c r="E293" s="1" t="s">
        <v>12</v>
      </c>
      <c r="F293" s="3" t="s">
        <v>23</v>
      </c>
      <c r="G293" s="1" t="s">
        <v>732</v>
      </c>
      <c r="H293" s="40" t="str">
        <f>_xlfn.XLOOKUP(B293,[2]CALCULATION!$B:$B,[2]CALCULATION!$H:$H,"")</f>
        <v>Huawei</v>
      </c>
      <c r="I293" s="34">
        <v>6.233716573496217</v>
      </c>
      <c r="J293" s="34">
        <v>3.3463065693014076</v>
      </c>
      <c r="K293" s="34">
        <v>5.3505234952187725E-3</v>
      </c>
      <c r="L293" s="34">
        <v>0.34409216597751924</v>
      </c>
      <c r="M293" s="34">
        <v>5.3505234952187721E-4</v>
      </c>
      <c r="N293" s="34">
        <v>0</v>
      </c>
      <c r="O293" s="34">
        <v>7.8474344596542005E-3</v>
      </c>
      <c r="P293" s="34">
        <v>0.33733267129522615</v>
      </c>
      <c r="Q293" s="34">
        <v>1.0846046177157971</v>
      </c>
      <c r="R293" s="34">
        <v>4.9902549132073745E-2</v>
      </c>
      <c r="S293" s="35">
        <v>2.9556113436805322</v>
      </c>
      <c r="T293" s="35">
        <v>3.0926025802364508E-2</v>
      </c>
      <c r="U293" s="35">
        <v>1.6100795301812332</v>
      </c>
      <c r="V293" s="35">
        <v>1.1542684336235458</v>
      </c>
      <c r="W293" s="35">
        <v>3.0926025802364504E-2</v>
      </c>
      <c r="X293" s="35">
        <v>0.9403188341280645</v>
      </c>
      <c r="Y293" s="35">
        <v>0.3183383128871996</v>
      </c>
      <c r="Z293" s="35">
        <v>3.7639505982598669</v>
      </c>
      <c r="AA293" s="35">
        <v>0.47335427582540995</v>
      </c>
      <c r="AB293" s="35">
        <v>1.2463937934997331</v>
      </c>
      <c r="AC293" s="35">
        <v>0</v>
      </c>
      <c r="AD293" s="35">
        <v>0.48602371922735588</v>
      </c>
      <c r="AE293" s="58" t="s">
        <v>5560</v>
      </c>
      <c r="AF293" s="58"/>
      <c r="AG293" s="57" t="str" cm="1">
        <f t="array" ref="AG293">IFERROR(_xlfn.IFS(
AI293="MPR ISSUE","PDH",
AI293="BSS Hardware Issue","BSS",
AI293="Sites strategiques, MLL, Pylone, etc.","ENVTECH",
AI293="AKTIVCO DEFAUT GE &amp; POWER Cabinet","AKTIVCO",
AI293="AKTIVCO Coupure ENEO &amp; Baisse de tension","AKTIVCO GRID ONLY",
AI293="Coupure ENEO &amp; Baisse de tension","IHS GRID ONLY",
AI293="Defaut GE &amp; POWER Cabinet","IHS",
AI293="Sharing","Partners",
AI293="Sites strategiques &amp; DataCenter","SST &amp; DC",
AI293="Exclu","Exclu",
AI293="SAT","SAT",
AI293="SPARE-ISSUE","SPARE-ISSUE",
AI293="Fiber CAmtel","TRANS_FO_CAMTEL",
AI293="Fiber AOF","Fiber AOF",
AI293="Projet OCM (HUAWEI)","TRAVAUX-HUAWEI",
AI293="Projet OCM (NOKIA)","TRAVAUX-NOKIA",
AI293="ACCESS-ISSUE","ACCESS-ISSUE",
AI293="Projet OCM (ZTE, NOKIA, autres projets)","TRAVAUX OCM",
AI293="No root CAuse","No root cause",
AI293="ODU HS","PDH",
AI293="IP &amp; VLAN","PDH",
AI293="Warehouse HUAWEI","SPARE-ISSUE",
AI293="SPARE-HS","SPARE-ISSUE",
AI293="Power Telco","BSS",AI293="no impacts","no impacts"
),"")</f>
        <v>no impacts</v>
      </c>
      <c r="AH293" s="57" t="str" cm="1">
        <f t="array" ref="AH293">IFERROR(_xlfn.IFS(
AI293="MPR ISSUE","TX ISSUE",
AI293="BSS Hardware Issue","RAN ISSUE",
AI293="Sites strategiques, MLL, Pylone, etc.","ENVTECH",
AI293="AKTIVCO DEFAUT GE &amp; POWER Cabinet","POWER ISSUE",
AI293="AKTIVCO Coupure ENEO &amp; Baisse de tension","POWER ISSUE",
AI293="Coupure ENEO &amp; Baisse de tension","POWER ISSUE",
AI293="Defaut GE &amp; POWER Cabinet","POWER ISSUE",
AI293="Sharing","POWER ISSUE",
AI293="Sites strategiques &amp; DataCenter","POWER ISSUE",
AI293="Exclu","Exclu",
AI293="SAT","TX ISSUE",
AI293="SPARE-ISSUE","SPARE-ISSUE",
AI293="Fiber CAmtel","TX ISSUE",
AI293="Fiber AOF","TX ISSUE",
AI293="Projet OCM (HUAWEI)","TRAVAUX-HUAWEI",
AI293="Projet OCM (NOKIA)","TRAVAUX -NOKIA",
AI293="ACCESS-ISSUE","ACCESS-ISSUE",
AI293="Projet OCM (ZTE, NOKIA, autres projets)","TRAVAUX OCM",
AI293="No root CAuse","No root cause",
AI293="ODU HS","TX ISSUE",
AI293="IP &amp; VLAN","TX ISSUE",
AI293="Warehouse HUAWEI","SPARE-ISSUE",
AI293="SPARE-HS","SPARE-ISSUE",
AI293="Power Telco","RAN ISSUE",AI293="no impacts","no impacts"
),"")</f>
        <v>no impacts</v>
      </c>
      <c r="AI293" s="85" t="s">
        <v>5998</v>
      </c>
      <c r="AJ293" s="57" t="str" cm="1">
        <f t="array" ref="AJ293">IFERROR(_xlfn.IFS(
AI293="MPR ISSUE","ACTIVE",
AI293="BSS Hardware Issue","ACTIVE",
AI293="Sites strategiques, MLL, Pylone, etc.","PASSIVE",
AI293="AKTIVCO DEFAUT GE &amp; POWER Cabinet","PASSIVE",
AI293="AKTIVCO Coupure ENEO &amp; Baisse de tension","PASSIVE",
AI293="Coupure ENEO &amp; Baisse de tension","PASSIVE",
AI293="Defaut GE &amp; POWER Cabinet","PASSIVE",
AI293="Sharing","PASSIVE",
AI293="Sites strategiques &amp; DataCenter","PASSIVE",
AI293="Exclu","Exclu",
AI293="SAT","ACTIVE",
AI293="SPARE-ISSUE","SPARE-ISSUE",
AI293="Fiber CAmtel","ACTIVE",
AI293="Fiber AOF","ACTIVE",
AI293="Projet OCM (HUAWEI)","PLANNED WORKS",
AI293="Projet OCM (NOKIA)","PLANNED WORKS",
AI293="ACCESS-ISSUE","ACCESS-ISSUE",
AI293="Projet OCM (ZTE, NOKIA, autres projets)","PLANNED WORKS",
AI293="No root CAuse","No root cause",
AI293="ODU HS","ACTIVE",
AI293="IP &amp; VLAN","ACTIVE",
AI293="Warehouse HUAWEI","SPARE-ISSUE",
AI293="SPARE-HS","SPARE-ISSUE",
AI293="Power Telco","ACTIVE", AI293="no impacts","no impacts"
),"")</f>
        <v>no impacts</v>
      </c>
      <c r="AK293" s="23" t="s">
        <v>5537</v>
      </c>
      <c r="AL293" s="23" t="str">
        <f t="shared" si="14"/>
        <v>NRD_076</v>
      </c>
      <c r="AN293" s="9" t="s">
        <v>5537</v>
      </c>
      <c r="AO293" s="23" t="str">
        <f>_xlfn.XLOOKUP(B293,'INCIDENT-05-03-2026'!E:E,'INCIDENT-05-03-2026'!F:F,"")</f>
        <v/>
      </c>
      <c r="AP293" s="7" t="s">
        <v>5537</v>
      </c>
      <c r="AQ293" s="6"/>
      <c r="AR293" s="7"/>
      <c r="AS293" s="3" t="str">
        <f>_xlfn.XLOOKUP(B293,'[3]tt num | region | site id'!$C:$C,'[3]tt num | region | site id'!$Q:$Q,"")</f>
        <v/>
      </c>
      <c r="AT293" s="24" t="str">
        <f>_xlfn.XLOOKUP(B293,'[4]Cells Huawei 03052026 12h'!$B:$B,'[4]Cells Huawei 03052026 12h'!$T:$T,"")</f>
        <v/>
      </c>
      <c r="AU293" s="24" t="str">
        <f>_xlfn.XLOOKUP(B293,'[5]cells down 02052026 8h50'!$B:$B,'[5]cells down 02052026 8h50'!$R:$R,"")</f>
        <v/>
      </c>
      <c r="AV293" s="24" t="str">
        <f>_xlfn.XLOOKUP(B293,'[5]cells down 02052026 13h50'!$B:$B,'[5]cells down 02052026 13h50'!$R:$R,"")</f>
        <v/>
      </c>
      <c r="AW293" s="24" t="str">
        <f>_xlfn.XLOOKUP(B293,'[5]cells down 02052026 13h50'!$B:$B,'[5]cells down 02052026 13h50'!$R:$R,"")</f>
        <v/>
      </c>
      <c r="AX293" s="24" t="str">
        <f>_xlfn.XLOOKUP(B293,'[6]cell downs 03052026 8h40 '!$B:$B,'[6]cell downs 03052026 8h40 '!$R:$R,"")</f>
        <v/>
      </c>
      <c r="AY293" s="24" t="str">
        <f>_xlfn.XLOOKUP(B293,'[7]ALL SITES DOWN'!$D:$D,'[7]ALL SITES DOWN'!$J:$J,"")</f>
        <v/>
      </c>
      <c r="AZ293" s="24" t="str">
        <f>_xlfn.XLOOKUP(B293,'[8]ALL SITES DOWN'!$D:$D,'[8]ALL SITES DOWN'!$J:$J,"")</f>
        <v/>
      </c>
      <c r="BA293" s="9" t="str">
        <f>_xlfn.XLOOKUP(B293,[9]sheet1!$AC:$AC,[9]sheet1!$AF:$AF,"")</f>
        <v/>
      </c>
      <c r="BB293" s="14" t="s">
        <v>5537</v>
      </c>
      <c r="BC293" s="14" t="s">
        <v>5537</v>
      </c>
      <c r="BD293" s="14" t="str">
        <f>_xlfn.XLOOKUP(B293,'[10]cell downs 18042026 17h'!$B:$B,'[10]cell downs 18042026 17h'!$B:$B,"")</f>
        <v/>
      </c>
      <c r="BE293" s="14" t="str">
        <f>_xlfn.XLOOKUP(B293,'[11]Cells Huawei 19042026 15h'!$B:$B,'[11]Cells Huawei 19042026 15h'!$B:$B,"")</f>
        <v/>
      </c>
      <c r="BF293" s="9" t="str">
        <f>_xlfn.XLOOKUP(B293,'[12]cells down 19042026 9H40'!$B:$B,'[12]cells down 19042026 9H40'!$B:$B,"")</f>
        <v/>
      </c>
      <c r="BG293" s="9" t="s">
        <v>1470</v>
      </c>
      <c r="BH293" s="9" t="s">
        <v>5579</v>
      </c>
    </row>
    <row r="294" spans="1:60" s="9" customFormat="1" x14ac:dyDescent="0.3">
      <c r="A294" s="1" t="s">
        <v>221</v>
      </c>
      <c r="B294" s="8" t="s">
        <v>222</v>
      </c>
      <c r="C294" s="3" t="str">
        <f>_xlfn.XLOOKUP(B294,'[1]daily break down'!$D:$D,'[1]daily break down'!$E:$E,"")</f>
        <v>SUD-OUEST</v>
      </c>
      <c r="D294" s="1" t="s">
        <v>11</v>
      </c>
      <c r="E294" s="1" t="s">
        <v>12</v>
      </c>
      <c r="F294" s="3" t="s">
        <v>13</v>
      </c>
      <c r="G294" s="1" t="s">
        <v>223</v>
      </c>
      <c r="H294" s="41" t="str">
        <f>_xlfn.XLOOKUP(B294,[2]CALCULATION!$B:$B,[2]CALCULATION!$H:$H,"")</f>
        <v>NOKIA</v>
      </c>
      <c r="I294" s="34">
        <v>0.30253727426117238</v>
      </c>
      <c r="J294" s="34">
        <v>0.37959488228843957</v>
      </c>
      <c r="K294" s="34">
        <v>0.41194560271717612</v>
      </c>
      <c r="L294" s="34">
        <v>0.33377369542970958</v>
      </c>
      <c r="M294" s="34">
        <v>0.25593755236981541</v>
      </c>
      <c r="N294" s="34">
        <v>0.28978223891581828</v>
      </c>
      <c r="O294" s="34">
        <v>0.3047406226390475</v>
      </c>
      <c r="P294" s="34">
        <v>0.31709390552402378</v>
      </c>
      <c r="Q294" s="34">
        <v>0.33908010610463779</v>
      </c>
      <c r="R294" s="34">
        <v>0.35817776550425445</v>
      </c>
      <c r="S294" s="35">
        <v>0.34084064280702564</v>
      </c>
      <c r="T294" s="35">
        <v>18298.070144078898</v>
      </c>
      <c r="U294" s="35">
        <v>0.32006474029423687</v>
      </c>
      <c r="V294" s="35">
        <v>0.24451892373149794</v>
      </c>
      <c r="W294" s="35">
        <v>0.50501807763538265</v>
      </c>
      <c r="X294" s="35">
        <v>0.85995397122987849</v>
      </c>
      <c r="Y294" s="35">
        <v>0.58441984630442911</v>
      </c>
      <c r="Z294" s="35">
        <v>0.56931353496959458</v>
      </c>
      <c r="AA294" s="35">
        <v>0.84641739505773173</v>
      </c>
      <c r="AB294" s="35">
        <v>1.0518987729122675</v>
      </c>
      <c r="AC294" s="35">
        <v>0</v>
      </c>
      <c r="AD294" s="35">
        <v>0.47400287644143091</v>
      </c>
      <c r="AE294" s="58" t="s">
        <v>5603</v>
      </c>
      <c r="AF294" s="58"/>
      <c r="AG294" s="57" t="str" cm="1">
        <f t="array" ref="AG294">IFERROR(_xlfn.IFS(
AI294="MPR ISSUE","PDH",
AI294="BSS Hardware Issue","BSS",
AI294="Sites strategiques, MLL, Pylone, etc.","ENVTECH",
AI294="AKTIVCO DEFAUT GE &amp; POWER Cabinet","AKTIVCO",
AI294="AKTIVCO Coupure ENEO &amp; Baisse de tension","AKTIVCO GRID ONLY",
AI294="Coupure ENEO &amp; Baisse de tension","IHS GRID ONLY",
AI294="Defaut GE &amp; POWER Cabinet","IHS",
AI294="Sharing","Partners",
AI294="Sites strategiques &amp; DataCenter","SST &amp; DC",
AI294="Exclu","Exclu",
AI294="SAT","SAT",
AI294="SPARE-ISSUE","SPARE-ISSUE",
AI294="Fiber CAmtel","TRANS_FO_CAMTEL",
AI294="Fiber AOF","Fiber AOF",
AI294="Projet OCM (HUAWEI)","TRAVAUX-HUAWEI",
AI294="Projet OCM (NOKIA)","TRAVAUX-NOKIA",
AI294="ACCESS-ISSUE","ACCESS-ISSUE",
AI294="Projet OCM (ZTE, NOKIA, autres projets)","TRAVAUX OCM",
AI294="No root CAuse","No root cause",
AI294="ODU HS","PDH",
AI294="IP &amp; VLAN","PDH",
AI294="Warehouse HUAWEI","SPARE-ISSUE",
AI294="SPARE-HS","SPARE-ISSUE",
AI294="Power Telco","BSS",AI294="no impacts","no impacts"
),"")</f>
        <v>no impacts</v>
      </c>
      <c r="AH294" s="57" t="str" cm="1">
        <f t="array" ref="AH294">IFERROR(_xlfn.IFS(
AI294="MPR ISSUE","TX ISSUE",
AI294="BSS Hardware Issue","RAN ISSUE",
AI294="Sites strategiques, MLL, Pylone, etc.","ENVTECH",
AI294="AKTIVCO DEFAUT GE &amp; POWER Cabinet","POWER ISSUE",
AI294="AKTIVCO Coupure ENEO &amp; Baisse de tension","POWER ISSUE",
AI294="Coupure ENEO &amp; Baisse de tension","POWER ISSUE",
AI294="Defaut GE &amp; POWER Cabinet","POWER ISSUE",
AI294="Sharing","POWER ISSUE",
AI294="Sites strategiques &amp; DataCenter","POWER ISSUE",
AI294="Exclu","Exclu",
AI294="SAT","TX ISSUE",
AI294="SPARE-ISSUE","SPARE-ISSUE",
AI294="Fiber CAmtel","TX ISSUE",
AI294="Fiber AOF","TX ISSUE",
AI294="Projet OCM (HUAWEI)","TRAVAUX-HUAWEI",
AI294="Projet OCM (NOKIA)","TRAVAUX -NOKIA",
AI294="ACCESS-ISSUE","ACCESS-ISSUE",
AI294="Projet OCM (ZTE, NOKIA, autres projets)","TRAVAUX OCM",
AI294="No root CAuse","No root cause",
AI294="ODU HS","TX ISSUE",
AI294="IP &amp; VLAN","TX ISSUE",
AI294="Warehouse HUAWEI","SPARE-ISSUE",
AI294="SPARE-HS","SPARE-ISSUE",
AI294="Power Telco","RAN ISSUE",AI294="no impacts","no impacts"
),"")</f>
        <v>no impacts</v>
      </c>
      <c r="AI294" s="85" t="s">
        <v>5998</v>
      </c>
      <c r="AJ294" s="57" t="str" cm="1">
        <f t="array" ref="AJ294">IFERROR(_xlfn.IFS(
AI294="MPR ISSUE","ACTIVE",
AI294="BSS Hardware Issue","ACTIVE",
AI294="Sites strategiques, MLL, Pylone, etc.","PASSIVE",
AI294="AKTIVCO DEFAUT GE &amp; POWER Cabinet","PASSIVE",
AI294="AKTIVCO Coupure ENEO &amp; Baisse de tension","PASSIVE",
AI294="Coupure ENEO &amp; Baisse de tension","PASSIVE",
AI294="Defaut GE &amp; POWER Cabinet","PASSIVE",
AI294="Sharing","PASSIVE",
AI294="Sites strategiques &amp; DataCenter","PASSIVE",
AI294="Exclu","Exclu",
AI294="SAT","ACTIVE",
AI294="SPARE-ISSUE","SPARE-ISSUE",
AI294="Fiber CAmtel","ACTIVE",
AI294="Fiber AOF","ACTIVE",
AI294="Projet OCM (HUAWEI)","PLANNED WORKS",
AI294="Projet OCM (NOKIA)","PLANNED WORKS",
AI294="ACCESS-ISSUE","ACCESS-ISSUE",
AI294="Projet OCM (ZTE, NOKIA, autres projets)","PLANNED WORKS",
AI294="No root CAuse","No root cause",
AI294="ODU HS","ACTIVE",
AI294="IP &amp; VLAN","ACTIVE",
AI294="Warehouse HUAWEI","SPARE-ISSUE",
AI294="SPARE-HS","SPARE-ISSUE",
AI294="Power Telco","ACTIVE", AI294="no impacts","no impacts"
),"")</f>
        <v>no impacts</v>
      </c>
      <c r="AK294" s="23" t="s">
        <v>5537</v>
      </c>
      <c r="AL294" s="23" t="str">
        <f t="shared" si="14"/>
        <v>SUO_013</v>
      </c>
      <c r="AN294" s="9" t="s">
        <v>5537</v>
      </c>
      <c r="AO294" s="23" t="str">
        <f>_xlfn.XLOOKUP(B294,'INCIDENT-05-03-2026'!E:E,'INCIDENT-05-03-2026'!F:F,"")</f>
        <v/>
      </c>
      <c r="AP294" s="7" t="s">
        <v>5537</v>
      </c>
      <c r="AQ294" s="6"/>
      <c r="AR294" s="7"/>
      <c r="AS294" s="3" t="str">
        <f>_xlfn.XLOOKUP(B294,'[3]tt num | region | site id'!$C:$C,'[3]tt num | region | site id'!$Q:$Q,"")</f>
        <v/>
      </c>
      <c r="AT294" s="24" t="str">
        <f>_xlfn.XLOOKUP(B294,'[4]Cells Huawei 03052026 12h'!$B:$B,'[4]Cells Huawei 03052026 12h'!$T:$T,"")</f>
        <v/>
      </c>
      <c r="AU294" s="24" t="str">
        <f>_xlfn.XLOOKUP(B294,'[5]cells down 02052026 8h50'!$B:$B,'[5]cells down 02052026 8h50'!$R:$R,"")</f>
        <v/>
      </c>
      <c r="AV294" s="24" t="str">
        <f>_xlfn.XLOOKUP(B294,'[5]cells down 02052026 13h50'!$B:$B,'[5]cells down 02052026 13h50'!$R:$R,"")</f>
        <v/>
      </c>
      <c r="AW294" s="24" t="str">
        <f>_xlfn.XLOOKUP(B294,'[5]cells down 02052026 13h50'!$B:$B,'[5]cells down 02052026 13h50'!$R:$R,"")</f>
        <v/>
      </c>
      <c r="AX294" s="24" t="str">
        <f>_xlfn.XLOOKUP(B294,'[6]cell downs 03052026 8h40 '!$B:$B,'[6]cell downs 03052026 8h40 '!$R:$R,"")</f>
        <v/>
      </c>
      <c r="AY294" s="24" t="str">
        <f>_xlfn.XLOOKUP(B294,'[7]ALL SITES DOWN'!$D:$D,'[7]ALL SITES DOWN'!$J:$J,"")</f>
        <v/>
      </c>
      <c r="AZ294" s="24" t="str">
        <f>_xlfn.XLOOKUP(B294,'[8]ALL SITES DOWN'!$D:$D,'[8]ALL SITES DOWN'!$J:$J,"")</f>
        <v/>
      </c>
      <c r="BA294" s="9" t="str">
        <f>_xlfn.XLOOKUP(B294,[9]sheet1!$AC:$AC,[9]sheet1!$AF:$AF,"")</f>
        <v/>
      </c>
      <c r="BB294" s="14" t="s">
        <v>5537</v>
      </c>
      <c r="BC294" s="14" t="s">
        <v>5537</v>
      </c>
      <c r="BD294" s="14" t="str">
        <f>_xlfn.XLOOKUP(B294,'[10]cell downs 18042026 17h'!$B:$B,'[10]cell downs 18042026 17h'!$B:$B,"")</f>
        <v/>
      </c>
      <c r="BE294" s="14" t="str">
        <f>_xlfn.XLOOKUP(B294,'[11]Cells Huawei 19042026 15h'!$B:$B,'[11]Cells Huawei 19042026 15h'!$B:$B,"")</f>
        <v/>
      </c>
      <c r="BF294" s="9" t="str">
        <f>_xlfn.XLOOKUP(B294,'[12]cells down 19042026 9H40'!$B:$B,'[12]cells down 19042026 9H40'!$B:$B,"")</f>
        <v/>
      </c>
      <c r="BG294" s="9" t="s">
        <v>222</v>
      </c>
      <c r="BH294" s="9" t="s">
        <v>5537</v>
      </c>
    </row>
    <row r="295" spans="1:60" s="9" customFormat="1" x14ac:dyDescent="0.3">
      <c r="A295" s="1" t="s">
        <v>1632</v>
      </c>
      <c r="B295" s="8" t="s">
        <v>1633</v>
      </c>
      <c r="C295" s="3" t="str">
        <f>_xlfn.XLOOKUP(B295,'[1]daily break down'!$D:$D,'[1]daily break down'!$E:$E,"")</f>
        <v>OUEST</v>
      </c>
      <c r="D295" s="1"/>
      <c r="E295" s="1"/>
      <c r="F295" s="3" t="s">
        <v>102</v>
      </c>
      <c r="G295" s="1" t="s">
        <v>856</v>
      </c>
      <c r="H295" s="40" t="str">
        <f>_xlfn.XLOOKUP(B295,[2]CALCULATION!$B:$B,[2]CALCULATION!$H:$H,"")</f>
        <v>Huawei</v>
      </c>
      <c r="I295" s="34">
        <v>0</v>
      </c>
      <c r="J295" s="34">
        <v>0</v>
      </c>
      <c r="K295" s="34">
        <v>0</v>
      </c>
      <c r="L295" s="34">
        <v>0.95624555906549902</v>
      </c>
      <c r="M295" s="34">
        <v>0</v>
      </c>
      <c r="N295" s="34">
        <v>0</v>
      </c>
      <c r="O295" s="34">
        <v>0</v>
      </c>
      <c r="P295" s="34">
        <v>2.1765037824634095</v>
      </c>
      <c r="Q295" s="34">
        <v>4.6888242545650671</v>
      </c>
      <c r="R295" s="34">
        <v>0.50287786823729497</v>
      </c>
      <c r="S295" s="35">
        <v>0</v>
      </c>
      <c r="T295" s="35">
        <v>0</v>
      </c>
      <c r="U295" s="35">
        <v>0</v>
      </c>
      <c r="V295" s="35">
        <v>0</v>
      </c>
      <c r="W295" s="35">
        <v>0</v>
      </c>
      <c r="X295" s="35">
        <v>0</v>
      </c>
      <c r="Y295" s="35">
        <v>0</v>
      </c>
      <c r="Z295" s="35">
        <v>5.8320706097884623</v>
      </c>
      <c r="AA295" s="35">
        <v>0.33347121806170038</v>
      </c>
      <c r="AB295" s="35">
        <v>0.42315018819425315</v>
      </c>
      <c r="AC295" s="35">
        <v>0.53882612445197398</v>
      </c>
      <c r="AD295" s="35">
        <v>0.470667716796078</v>
      </c>
      <c r="AE295" s="58" t="s">
        <v>5560</v>
      </c>
      <c r="AF295" s="58"/>
      <c r="AG295" s="57" t="str" cm="1">
        <f t="array" ref="AG295">IFERROR(_xlfn.IFS(
AI295="MPR ISSUE","PDH",
AI295="BSS Hardware Issue","BSS",
AI295="Sites strategiques, MLL, Pylone, etc.","ENVTECH",
AI295="AKTIVCO DEFAUT GE &amp; POWER Cabinet","AKTIVCO",
AI295="AKTIVCO Coupure ENEO &amp; Baisse de tension","AKTIVCO GRID ONLY",
AI295="Coupure ENEO &amp; Baisse de tension","IHS GRID ONLY",
AI295="Defaut GE &amp; POWER Cabinet","IHS",
AI295="Sharing","Partners",
AI295="Sites strategiques &amp; DataCenter","SST &amp; DC",
AI295="Exclu","Exclu",
AI295="SAT","SAT",
AI295="SPARE-ISSUE","SPARE-ISSUE",
AI295="Fiber CAmtel","TRANS_FO_CAMTEL",
AI295="Fiber AOF","Fiber AOF",
AI295="Projet OCM (HUAWEI)","TRAVAUX-HUAWEI",
AI295="Projet OCM (NOKIA)","TRAVAUX-NOKIA",
AI295="ACCESS-ISSUE","ACCESS-ISSUE",
AI295="Projet OCM (ZTE, NOKIA, autres projets)","TRAVAUX OCM",
AI295="No root CAuse","No root cause",
AI295="ODU HS","PDH",
AI295="IP &amp; VLAN","PDH",
AI295="Warehouse HUAWEI","SPARE-ISSUE",
AI295="SPARE-HS","SPARE-ISSUE",
AI295="Power Telco","BSS",AI295="no impacts","no impacts"
),"")</f>
        <v>no impacts</v>
      </c>
      <c r="AH295" s="57" t="str" cm="1">
        <f t="array" ref="AH295">IFERROR(_xlfn.IFS(
AI295="MPR ISSUE","TX ISSUE",
AI295="BSS Hardware Issue","RAN ISSUE",
AI295="Sites strategiques, MLL, Pylone, etc.","ENVTECH",
AI295="AKTIVCO DEFAUT GE &amp; POWER Cabinet","POWER ISSUE",
AI295="AKTIVCO Coupure ENEO &amp; Baisse de tension","POWER ISSUE",
AI295="Coupure ENEO &amp; Baisse de tension","POWER ISSUE",
AI295="Defaut GE &amp; POWER Cabinet","POWER ISSUE",
AI295="Sharing","POWER ISSUE",
AI295="Sites strategiques &amp; DataCenter","POWER ISSUE",
AI295="Exclu","Exclu",
AI295="SAT","TX ISSUE",
AI295="SPARE-ISSUE","SPARE-ISSUE",
AI295="Fiber CAmtel","TX ISSUE",
AI295="Fiber AOF","TX ISSUE",
AI295="Projet OCM (HUAWEI)","TRAVAUX-HUAWEI",
AI295="Projet OCM (NOKIA)","TRAVAUX -NOKIA",
AI295="ACCESS-ISSUE","ACCESS-ISSUE",
AI295="Projet OCM (ZTE, NOKIA, autres projets)","TRAVAUX OCM",
AI295="No root CAuse","No root cause",
AI295="ODU HS","TX ISSUE",
AI295="IP &amp; VLAN","TX ISSUE",
AI295="Warehouse HUAWEI","SPARE-ISSUE",
AI295="SPARE-HS","SPARE-ISSUE",
AI295="Power Telco","RAN ISSUE",AI295="no impacts","no impacts"
),"")</f>
        <v>no impacts</v>
      </c>
      <c r="AI295" s="85" t="s">
        <v>5998</v>
      </c>
      <c r="AJ295" s="57" t="str" cm="1">
        <f t="array" ref="AJ295">IFERROR(_xlfn.IFS(
AI295="MPR ISSUE","ACTIVE",
AI295="BSS Hardware Issue","ACTIVE",
AI295="Sites strategiques, MLL, Pylone, etc.","PASSIVE",
AI295="AKTIVCO DEFAUT GE &amp; POWER Cabinet","PASSIVE",
AI295="AKTIVCO Coupure ENEO &amp; Baisse de tension","PASSIVE",
AI295="Coupure ENEO &amp; Baisse de tension","PASSIVE",
AI295="Defaut GE &amp; POWER Cabinet","PASSIVE",
AI295="Sharing","PASSIVE",
AI295="Sites strategiques &amp; DataCenter","PASSIVE",
AI295="Exclu","Exclu",
AI295="SAT","ACTIVE",
AI295="SPARE-ISSUE","SPARE-ISSUE",
AI295="Fiber CAmtel","ACTIVE",
AI295="Fiber AOF","ACTIVE",
AI295="Projet OCM (HUAWEI)","PLANNED WORKS",
AI295="Projet OCM (NOKIA)","PLANNED WORKS",
AI295="ACCESS-ISSUE","ACCESS-ISSUE",
AI295="Projet OCM (ZTE, NOKIA, autres projets)","PLANNED WORKS",
AI295="No root CAuse","No root cause",
AI295="ODU HS","ACTIVE",
AI295="IP &amp; VLAN","ACTIVE",
AI295="Warehouse HUAWEI","SPARE-ISSUE",
AI295="SPARE-HS","SPARE-ISSUE",
AI295="Power Telco","ACTIVE", AI295="no impacts","no impacts"
),"")</f>
        <v>no impacts</v>
      </c>
      <c r="AK295" s="23" t="s">
        <v>5537</v>
      </c>
      <c r="AL295" s="23" t="str">
        <f t="shared" si="14"/>
        <v>OST_102</v>
      </c>
      <c r="AN295" s="9" t="s">
        <v>5537</v>
      </c>
      <c r="AO295" s="23" t="str">
        <f>_xlfn.XLOOKUP(B295,'INCIDENT-05-03-2026'!E:E,'INCIDENT-05-03-2026'!F:F,"")</f>
        <v/>
      </c>
      <c r="AP295" s="7" t="s">
        <v>5537</v>
      </c>
      <c r="AQ295" s="6"/>
      <c r="AR295" s="7"/>
      <c r="AS295" s="3" t="str">
        <f>_xlfn.XLOOKUP(B295,'[3]tt num | region | site id'!$C:$C,'[3]tt num | region | site id'!$Q:$Q,"")</f>
        <v/>
      </c>
      <c r="AT295" s="24" t="str">
        <f>_xlfn.XLOOKUP(B295,'[4]Cells Huawei 03052026 12h'!$B:$B,'[4]Cells Huawei 03052026 12h'!$T:$T,"")</f>
        <v/>
      </c>
      <c r="AU295" s="24" t="str">
        <f>_xlfn.XLOOKUP(B295,'[5]cells down 02052026 8h50'!$B:$B,'[5]cells down 02052026 8h50'!$R:$R,"")</f>
        <v/>
      </c>
      <c r="AV295" s="24" t="str">
        <f>_xlfn.XLOOKUP(B295,'[5]cells down 02052026 13h50'!$B:$B,'[5]cells down 02052026 13h50'!$R:$R,"")</f>
        <v/>
      </c>
      <c r="AW295" s="24" t="str">
        <f>_xlfn.XLOOKUP(B295,'[5]cells down 02052026 13h50'!$B:$B,'[5]cells down 02052026 13h50'!$R:$R,"")</f>
        <v/>
      </c>
      <c r="AX295" s="24" t="str">
        <f>_xlfn.XLOOKUP(B295,'[6]cell downs 03052026 8h40 '!$B:$B,'[6]cell downs 03052026 8h40 '!$R:$R,"")</f>
        <v/>
      </c>
      <c r="AY295" s="24" t="str">
        <f>_xlfn.XLOOKUP(B295,'[7]ALL SITES DOWN'!$D:$D,'[7]ALL SITES DOWN'!$J:$J,"")</f>
        <v/>
      </c>
      <c r="AZ295" s="24" t="str">
        <f>_xlfn.XLOOKUP(B295,'[8]ALL SITES DOWN'!$D:$D,'[8]ALL SITES DOWN'!$J:$J,"")</f>
        <v/>
      </c>
      <c r="BA295" s="9" t="str">
        <f>_xlfn.XLOOKUP(B295,[9]sheet1!$AC:$AC,[9]sheet1!$AF:$AF,"")</f>
        <v/>
      </c>
      <c r="BB295" s="14" t="s">
        <v>5537</v>
      </c>
      <c r="BC295" s="14" t="s">
        <v>5537</v>
      </c>
      <c r="BD295" s="14" t="str">
        <f>_xlfn.XLOOKUP(B295,'[10]cell downs 18042026 17h'!$B:$B,'[10]cell downs 18042026 17h'!$B:$B,"")</f>
        <v/>
      </c>
      <c r="BE295" s="14" t="str">
        <f>_xlfn.XLOOKUP(B295,'[11]Cells Huawei 19042026 15h'!$B:$B,'[11]Cells Huawei 19042026 15h'!$B:$B,"")</f>
        <v/>
      </c>
      <c r="BF295" s="9" t="str">
        <f>_xlfn.XLOOKUP(B295,'[12]cells down 19042026 9H40'!$B:$B,'[12]cells down 19042026 9H40'!$B:$B,"")</f>
        <v/>
      </c>
      <c r="BG295" s="9" t="s">
        <v>5537</v>
      </c>
      <c r="BH295" s="9" t="s">
        <v>12</v>
      </c>
    </row>
    <row r="296" spans="1:60" s="9" customFormat="1" x14ac:dyDescent="0.3">
      <c r="A296" s="1" t="s">
        <v>2539</v>
      </c>
      <c r="B296" s="8" t="s">
        <v>2540</v>
      </c>
      <c r="C296" s="3" t="str">
        <f>_xlfn.XLOOKUP(B296,'[1]daily break down'!$D:$D,'[1]daily break down'!$E:$E,"")</f>
        <v>OUEST</v>
      </c>
      <c r="D296" s="1" t="s">
        <v>21</v>
      </c>
      <c r="E296" s="1" t="s">
        <v>563</v>
      </c>
      <c r="F296" s="3" t="s">
        <v>102</v>
      </c>
      <c r="G296" s="1" t="s">
        <v>856</v>
      </c>
      <c r="H296" s="40" t="str">
        <f>_xlfn.XLOOKUP(B296,[2]CALCULATION!$B:$B,[2]CALCULATION!$H:$H,"")</f>
        <v>Huawei</v>
      </c>
      <c r="I296" s="34">
        <v>0</v>
      </c>
      <c r="J296" s="34">
        <v>0</v>
      </c>
      <c r="K296" s="34">
        <v>0</v>
      </c>
      <c r="L296" s="34">
        <v>0</v>
      </c>
      <c r="M296" s="34">
        <v>0</v>
      </c>
      <c r="N296" s="34">
        <v>0</v>
      </c>
      <c r="O296" s="34">
        <v>8.0614553994629509E-3</v>
      </c>
      <c r="P296" s="34">
        <v>0</v>
      </c>
      <c r="Q296" s="34">
        <v>0</v>
      </c>
      <c r="R296" s="34">
        <v>0</v>
      </c>
      <c r="S296" s="35">
        <v>0</v>
      </c>
      <c r="T296" s="35">
        <v>0</v>
      </c>
      <c r="U296" s="35">
        <v>0</v>
      </c>
      <c r="V296" s="35">
        <v>0</v>
      </c>
      <c r="W296" s="35">
        <v>0</v>
      </c>
      <c r="X296" s="35">
        <v>0</v>
      </c>
      <c r="Y296" s="35">
        <v>0</v>
      </c>
      <c r="Z296" s="35">
        <v>5.9226728076408319</v>
      </c>
      <c r="AA296" s="35">
        <v>0.32472852695146859</v>
      </c>
      <c r="AB296" s="35">
        <v>0.41597815110621489</v>
      </c>
      <c r="AC296" s="35">
        <v>0.52463298946958303</v>
      </c>
      <c r="AD296" s="35">
        <v>0.45960996823929245</v>
      </c>
      <c r="AE296" s="58" t="s">
        <v>5560</v>
      </c>
      <c r="AF296" s="58"/>
      <c r="AG296" s="57" t="str" cm="1">
        <f t="array" ref="AG296">IFERROR(_xlfn.IFS(
AI296="MPR ISSUE","PDH",
AI296="BSS Hardware Issue","BSS",
AI296="Sites strategiques, MLL, Pylone, etc.","ENVTECH",
AI296="AKTIVCO DEFAUT GE &amp; POWER Cabinet","AKTIVCO",
AI296="AKTIVCO Coupure ENEO &amp; Baisse de tension","AKTIVCO GRID ONLY",
AI296="Coupure ENEO &amp; Baisse de tension","IHS GRID ONLY",
AI296="Defaut GE &amp; POWER Cabinet","IHS",
AI296="Sharing","Partners",
AI296="Sites strategiques &amp; DataCenter","SST &amp; DC",
AI296="Exclu","Exclu",
AI296="SAT","SAT",
AI296="SPARE-ISSUE","SPARE-ISSUE",
AI296="Fiber CAmtel","TRANS_FO_CAMTEL",
AI296="Fiber AOF","Fiber AOF",
AI296="Projet OCM (HUAWEI)","TRAVAUX-HUAWEI",
AI296="Projet OCM (NOKIA)","TRAVAUX-NOKIA",
AI296="ACCESS-ISSUE","ACCESS-ISSUE",
AI296="Projet OCM (ZTE, NOKIA, autres projets)","TRAVAUX OCM",
AI296="No root CAuse","No root cause",
AI296="ODU HS","PDH",
AI296="IP &amp; VLAN","PDH",
AI296="Warehouse HUAWEI","SPARE-ISSUE",
AI296="SPARE-HS","SPARE-ISSUE",
AI296="Power Telco","BSS",AI296="no impacts","no impacts"
),"")</f>
        <v>no impacts</v>
      </c>
      <c r="AH296" s="57" t="str" cm="1">
        <f t="array" ref="AH296">IFERROR(_xlfn.IFS(
AI296="MPR ISSUE","TX ISSUE",
AI296="BSS Hardware Issue","RAN ISSUE",
AI296="Sites strategiques, MLL, Pylone, etc.","ENVTECH",
AI296="AKTIVCO DEFAUT GE &amp; POWER Cabinet","POWER ISSUE",
AI296="AKTIVCO Coupure ENEO &amp; Baisse de tension","POWER ISSUE",
AI296="Coupure ENEO &amp; Baisse de tension","POWER ISSUE",
AI296="Defaut GE &amp; POWER Cabinet","POWER ISSUE",
AI296="Sharing","POWER ISSUE",
AI296="Sites strategiques &amp; DataCenter","POWER ISSUE",
AI296="Exclu","Exclu",
AI296="SAT","TX ISSUE",
AI296="SPARE-ISSUE","SPARE-ISSUE",
AI296="Fiber CAmtel","TX ISSUE",
AI296="Fiber AOF","TX ISSUE",
AI296="Projet OCM (HUAWEI)","TRAVAUX-HUAWEI",
AI296="Projet OCM (NOKIA)","TRAVAUX -NOKIA",
AI296="ACCESS-ISSUE","ACCESS-ISSUE",
AI296="Projet OCM (ZTE, NOKIA, autres projets)","TRAVAUX OCM",
AI296="No root CAuse","No root cause",
AI296="ODU HS","TX ISSUE",
AI296="IP &amp; VLAN","TX ISSUE",
AI296="Warehouse HUAWEI","SPARE-ISSUE",
AI296="SPARE-HS","SPARE-ISSUE",
AI296="Power Telco","RAN ISSUE",AI296="no impacts","no impacts"
),"")</f>
        <v>no impacts</v>
      </c>
      <c r="AI296" s="85" t="s">
        <v>5998</v>
      </c>
      <c r="AJ296" s="57" t="str" cm="1">
        <f t="array" ref="AJ296">IFERROR(_xlfn.IFS(
AI296="MPR ISSUE","ACTIVE",
AI296="BSS Hardware Issue","ACTIVE",
AI296="Sites strategiques, MLL, Pylone, etc.","PASSIVE",
AI296="AKTIVCO DEFAUT GE &amp; POWER Cabinet","PASSIVE",
AI296="AKTIVCO Coupure ENEO &amp; Baisse de tension","PASSIVE",
AI296="Coupure ENEO &amp; Baisse de tension","PASSIVE",
AI296="Defaut GE &amp; POWER Cabinet","PASSIVE",
AI296="Sharing","PASSIVE",
AI296="Sites strategiques &amp; DataCenter","PASSIVE",
AI296="Exclu","Exclu",
AI296="SAT","ACTIVE",
AI296="SPARE-ISSUE","SPARE-ISSUE",
AI296="Fiber CAmtel","ACTIVE",
AI296="Fiber AOF","ACTIVE",
AI296="Projet OCM (HUAWEI)","PLANNED WORKS",
AI296="Projet OCM (NOKIA)","PLANNED WORKS",
AI296="ACCESS-ISSUE","ACCESS-ISSUE",
AI296="Projet OCM (ZTE, NOKIA, autres projets)","PLANNED WORKS",
AI296="No root CAuse","No root cause",
AI296="ODU HS","ACTIVE",
AI296="IP &amp; VLAN","ACTIVE",
AI296="Warehouse HUAWEI","SPARE-ISSUE",
AI296="SPARE-HS","SPARE-ISSUE",
AI296="Power Telco","ACTIVE", AI296="no impacts","no impacts"
),"")</f>
        <v>no impacts</v>
      </c>
      <c r="AK296" s="23" t="s">
        <v>5537</v>
      </c>
      <c r="AL296" s="23" t="str">
        <f t="shared" si="14"/>
        <v>OST_229</v>
      </c>
      <c r="AN296" s="9" t="s">
        <v>5537</v>
      </c>
      <c r="AO296" s="23" t="str">
        <f>_xlfn.XLOOKUP(B296,'INCIDENT-05-03-2026'!E:E,'INCIDENT-05-03-2026'!F:F,"")</f>
        <v/>
      </c>
      <c r="AP296" s="7" t="s">
        <v>5537</v>
      </c>
      <c r="AQ296" s="6"/>
      <c r="AR296" s="7"/>
      <c r="AS296" s="3" t="str">
        <f>_xlfn.XLOOKUP(B296,'[3]tt num | region | site id'!$C:$C,'[3]tt num | region | site id'!$Q:$Q,"")</f>
        <v/>
      </c>
      <c r="AT296" s="24" t="str">
        <f>_xlfn.XLOOKUP(B296,'[4]Cells Huawei 03052026 12h'!$B:$B,'[4]Cells Huawei 03052026 12h'!$T:$T,"")</f>
        <v/>
      </c>
      <c r="AU296" s="24" t="str">
        <f>_xlfn.XLOOKUP(B296,'[5]cells down 02052026 8h50'!$B:$B,'[5]cells down 02052026 8h50'!$R:$R,"")</f>
        <v/>
      </c>
      <c r="AV296" s="24" t="str">
        <f>_xlfn.XLOOKUP(B296,'[5]cells down 02052026 13h50'!$B:$B,'[5]cells down 02052026 13h50'!$R:$R,"")</f>
        <v/>
      </c>
      <c r="AW296" s="24" t="str">
        <f>_xlfn.XLOOKUP(B296,'[5]cells down 02052026 13h50'!$B:$B,'[5]cells down 02052026 13h50'!$R:$R,"")</f>
        <v/>
      </c>
      <c r="AX296" s="24" t="str">
        <f>_xlfn.XLOOKUP(B296,'[6]cell downs 03052026 8h40 '!$B:$B,'[6]cell downs 03052026 8h40 '!$R:$R,"")</f>
        <v/>
      </c>
      <c r="AY296" s="24" t="str">
        <f>_xlfn.XLOOKUP(B296,'[7]ALL SITES DOWN'!$D:$D,'[7]ALL SITES DOWN'!$J:$J,"")</f>
        <v/>
      </c>
      <c r="AZ296" s="24" t="str">
        <f>_xlfn.XLOOKUP(B296,'[8]ALL SITES DOWN'!$D:$D,'[8]ALL SITES DOWN'!$J:$J,"")</f>
        <v/>
      </c>
      <c r="BA296" s="9" t="str">
        <f>_xlfn.XLOOKUP(B296,[9]sheet1!$AC:$AC,[9]sheet1!$AF:$AF,"")</f>
        <v/>
      </c>
      <c r="BB296" s="14" t="s">
        <v>5537</v>
      </c>
      <c r="BC296" s="14" t="s">
        <v>5537</v>
      </c>
      <c r="BD296" s="14" t="str">
        <f>_xlfn.XLOOKUP(B296,'[10]cell downs 18042026 17h'!$B:$B,'[10]cell downs 18042026 17h'!$B:$B,"")</f>
        <v/>
      </c>
      <c r="BE296" s="14" t="str">
        <f>_xlfn.XLOOKUP(B296,'[11]Cells Huawei 19042026 15h'!$B:$B,'[11]Cells Huawei 19042026 15h'!$B:$B,"")</f>
        <v/>
      </c>
      <c r="BF296" s="9" t="str">
        <f>_xlfn.XLOOKUP(B296,'[12]cells down 19042026 9H40'!$B:$B,'[12]cells down 19042026 9H40'!$B:$B,"")</f>
        <v/>
      </c>
      <c r="BG296" s="9" t="s">
        <v>5537</v>
      </c>
      <c r="BH296" s="9" t="s">
        <v>12</v>
      </c>
    </row>
    <row r="297" spans="1:60" s="9" customFormat="1" x14ac:dyDescent="0.3">
      <c r="A297" s="1" t="s">
        <v>1144</v>
      </c>
      <c r="B297" s="8" t="s">
        <v>1145</v>
      </c>
      <c r="C297" s="3" t="str">
        <f>_xlfn.XLOOKUP(B297,'[1]daily break down'!$D:$D,'[1]daily break down'!$E:$E,"")</f>
        <v>Yaounde</v>
      </c>
      <c r="D297" s="1" t="s">
        <v>18</v>
      </c>
      <c r="E297" s="1" t="s">
        <v>5490</v>
      </c>
      <c r="F297" s="3" t="s">
        <v>37</v>
      </c>
      <c r="G297" s="1" t="s">
        <v>38</v>
      </c>
      <c r="H297" s="42" t="str">
        <f>_xlfn.XLOOKUP(B297,[2]CALCULATION!$B:$B,[2]CALCULATION!$H:$H,"")</f>
        <v>ZTE</v>
      </c>
      <c r="I297" s="34">
        <v>0</v>
      </c>
      <c r="J297" s="34">
        <v>0</v>
      </c>
      <c r="K297" s="34">
        <v>0</v>
      </c>
      <c r="L297" s="34">
        <v>0.35179691981063327</v>
      </c>
      <c r="M297" s="34">
        <v>0</v>
      </c>
      <c r="N297" s="34">
        <v>0</v>
      </c>
      <c r="O297" s="34">
        <v>5.5270907705610203E-2</v>
      </c>
      <c r="P297" s="34">
        <v>0.71565035256382814</v>
      </c>
      <c r="Q297" s="34">
        <v>0</v>
      </c>
      <c r="R297" s="34">
        <v>0</v>
      </c>
      <c r="S297" s="35">
        <v>0.35263516849155196</v>
      </c>
      <c r="T297" s="35">
        <v>0</v>
      </c>
      <c r="U297" s="35">
        <v>0</v>
      </c>
      <c r="V297" s="35">
        <v>0</v>
      </c>
      <c r="W297" s="35">
        <v>0</v>
      </c>
      <c r="X297" s="35">
        <v>1.1286394260814483</v>
      </c>
      <c r="Y297" s="35">
        <v>0</v>
      </c>
      <c r="Z297" s="35">
        <v>0.22579209149823218</v>
      </c>
      <c r="AA297" s="35">
        <v>0.2126971851532119</v>
      </c>
      <c r="AB297" s="35">
        <v>0.33405754970062246</v>
      </c>
      <c r="AC297" s="35">
        <v>0.57723308971757636</v>
      </c>
      <c r="AD297" s="35">
        <v>0.44354056267531855</v>
      </c>
      <c r="AE297" s="58" t="s">
        <v>5560</v>
      </c>
      <c r="AF297" s="58"/>
      <c r="AG297" s="57" t="str" cm="1">
        <f t="array" ref="AG297">IFERROR(_xlfn.IFS(
AI297="MPR ISSUE","PDH",
AI297="BSS Hardware Issue","BSS",
AI297="Sites strategiques, MLL, Pylone, etc.","ENVTECH",
AI297="AKTIVCO DEFAUT GE &amp; POWER Cabinet","AKTIVCO",
AI297="AKTIVCO Coupure ENEO &amp; Baisse de tension","AKTIVCO GRID ONLY",
AI297="Coupure ENEO &amp; Baisse de tension","IHS GRID ONLY",
AI297="Defaut GE &amp; POWER Cabinet","IHS",
AI297="Sharing","Partners",
AI297="Sites strategiques &amp; DataCenter","SST &amp; DC",
AI297="Exclu","Exclu",
AI297="SAT","SAT",
AI297="SPARE-ISSUE","SPARE-ISSUE",
AI297="Fiber CAmtel","TRANS_FO_CAMTEL",
AI297="Fiber AOF","Fiber AOF",
AI297="Projet OCM (HUAWEI)","TRAVAUX-HUAWEI",
AI297="Projet OCM (NOKIA)","TRAVAUX-NOKIA",
AI297="ACCESS-ISSUE","ACCESS-ISSUE",
AI297="Projet OCM (ZTE, NOKIA, autres projets)","TRAVAUX OCM",
AI297="No root CAuse","No root cause",
AI297="ODU HS","PDH",
AI297="IP &amp; VLAN","PDH",
AI297="Warehouse HUAWEI","SPARE-ISSUE",
AI297="SPARE-HS","SPARE-ISSUE",
AI297="Power Telco","BSS",AI297="no impacts","no impacts"
),"")</f>
        <v>no impacts</v>
      </c>
      <c r="AH297" s="57" t="str" cm="1">
        <f t="array" ref="AH297">IFERROR(_xlfn.IFS(
AI297="MPR ISSUE","TX ISSUE",
AI297="BSS Hardware Issue","RAN ISSUE",
AI297="Sites strategiques, MLL, Pylone, etc.","ENVTECH",
AI297="AKTIVCO DEFAUT GE &amp; POWER Cabinet","POWER ISSUE",
AI297="AKTIVCO Coupure ENEO &amp; Baisse de tension","POWER ISSUE",
AI297="Coupure ENEO &amp; Baisse de tension","POWER ISSUE",
AI297="Defaut GE &amp; POWER Cabinet","POWER ISSUE",
AI297="Sharing","POWER ISSUE",
AI297="Sites strategiques &amp; DataCenter","POWER ISSUE",
AI297="Exclu","Exclu",
AI297="SAT","TX ISSUE",
AI297="SPARE-ISSUE","SPARE-ISSUE",
AI297="Fiber CAmtel","TX ISSUE",
AI297="Fiber AOF","TX ISSUE",
AI297="Projet OCM (HUAWEI)","TRAVAUX-HUAWEI",
AI297="Projet OCM (NOKIA)","TRAVAUX -NOKIA",
AI297="ACCESS-ISSUE","ACCESS-ISSUE",
AI297="Projet OCM (ZTE, NOKIA, autres projets)","TRAVAUX OCM",
AI297="No root CAuse","No root cause",
AI297="ODU HS","TX ISSUE",
AI297="IP &amp; VLAN","TX ISSUE",
AI297="Warehouse HUAWEI","SPARE-ISSUE",
AI297="SPARE-HS","SPARE-ISSUE",
AI297="Power Telco","RAN ISSUE",AI297="no impacts","no impacts"
),"")</f>
        <v>no impacts</v>
      </c>
      <c r="AI297" s="85" t="s">
        <v>5998</v>
      </c>
      <c r="AJ297" s="57" t="str" cm="1">
        <f t="array" ref="AJ297">IFERROR(_xlfn.IFS(
AI297="MPR ISSUE","ACTIVE",
AI297="BSS Hardware Issue","ACTIVE",
AI297="Sites strategiques, MLL, Pylone, etc.","PASSIVE",
AI297="AKTIVCO DEFAUT GE &amp; POWER Cabinet","PASSIVE",
AI297="AKTIVCO Coupure ENEO &amp; Baisse de tension","PASSIVE",
AI297="Coupure ENEO &amp; Baisse de tension","PASSIVE",
AI297="Defaut GE &amp; POWER Cabinet","PASSIVE",
AI297="Sharing","PASSIVE",
AI297="Sites strategiques &amp; DataCenter","PASSIVE",
AI297="Exclu","Exclu",
AI297="SAT","ACTIVE",
AI297="SPARE-ISSUE","SPARE-ISSUE",
AI297="Fiber CAmtel","ACTIVE",
AI297="Fiber AOF","ACTIVE",
AI297="Projet OCM (HUAWEI)","PLANNED WORKS",
AI297="Projet OCM (NOKIA)","PLANNED WORKS",
AI297="ACCESS-ISSUE","ACCESS-ISSUE",
AI297="Projet OCM (ZTE, NOKIA, autres projets)","PLANNED WORKS",
AI297="No root CAuse","No root cause",
AI297="ODU HS","ACTIVE",
AI297="IP &amp; VLAN","ACTIVE",
AI297="Warehouse HUAWEI","SPARE-ISSUE",
AI297="SPARE-HS","SPARE-ISSUE",
AI297="Power Telco","ACTIVE", AI297="no impacts","no impacts"
),"")</f>
        <v>no impacts</v>
      </c>
      <c r="AK297" s="23" t="s">
        <v>5537</v>
      </c>
      <c r="AL297" s="23" t="str">
        <f t="shared" si="14"/>
        <v>CTR_846</v>
      </c>
      <c r="AN297" s="9" t="s">
        <v>5537</v>
      </c>
      <c r="AO297" s="23" t="str">
        <f>_xlfn.XLOOKUP(B297,'INCIDENT-05-03-2026'!E:E,'INCIDENT-05-03-2026'!F:F,"")</f>
        <v/>
      </c>
      <c r="AP297" s="7" t="s">
        <v>5537</v>
      </c>
      <c r="AQ297" s="6"/>
      <c r="AR297" s="7"/>
      <c r="AS297" s="3" t="str">
        <f>_xlfn.XLOOKUP(B297,'[3]tt num | region | site id'!$C:$C,'[3]tt num | region | site id'!$Q:$Q,"")</f>
        <v/>
      </c>
      <c r="AT297" s="24" t="str">
        <f>_xlfn.XLOOKUP(B297,'[4]Cells Huawei 03052026 12h'!$B:$B,'[4]Cells Huawei 03052026 12h'!$T:$T,"")</f>
        <v/>
      </c>
      <c r="AU297" s="24" t="str">
        <f>_xlfn.XLOOKUP(B297,'[5]cells down 02052026 8h50'!$B:$B,'[5]cells down 02052026 8h50'!$R:$R,"")</f>
        <v/>
      </c>
      <c r="AV297" s="24" t="str">
        <f>_xlfn.XLOOKUP(B297,'[5]cells down 02052026 13h50'!$B:$B,'[5]cells down 02052026 13h50'!$R:$R,"")</f>
        <v/>
      </c>
      <c r="AW297" s="24" t="str">
        <f>_xlfn.XLOOKUP(B297,'[5]cells down 02052026 13h50'!$B:$B,'[5]cells down 02052026 13h50'!$R:$R,"")</f>
        <v/>
      </c>
      <c r="AX297" s="24" t="str">
        <f>_xlfn.XLOOKUP(B297,'[6]cell downs 03052026 8h40 '!$B:$B,'[6]cell downs 03052026 8h40 '!$R:$R,"")</f>
        <v/>
      </c>
      <c r="AY297" s="24" t="str">
        <f>_xlfn.XLOOKUP(B297,'[7]ALL SITES DOWN'!$D:$D,'[7]ALL SITES DOWN'!$J:$J,"")</f>
        <v/>
      </c>
      <c r="AZ297" s="24" t="str">
        <f>_xlfn.XLOOKUP(B297,'[8]ALL SITES DOWN'!$D:$D,'[8]ALL SITES DOWN'!$J:$J,"")</f>
        <v/>
      </c>
      <c r="BA297" s="9" t="str">
        <f>_xlfn.XLOOKUP(B297,[9]sheet1!$AC:$AC,[9]sheet1!$AF:$AF,"")</f>
        <v/>
      </c>
      <c r="BB297" s="14" t="s">
        <v>5537</v>
      </c>
      <c r="BC297" s="14" t="s">
        <v>5537</v>
      </c>
      <c r="BD297" s="14" t="str">
        <f>_xlfn.XLOOKUP(B297,'[10]cell downs 18042026 17h'!$B:$B,'[10]cell downs 18042026 17h'!$B:$B,"")</f>
        <v/>
      </c>
      <c r="BE297" s="14" t="str">
        <f>_xlfn.XLOOKUP(B297,'[11]Cells Huawei 19042026 15h'!$B:$B,'[11]Cells Huawei 19042026 15h'!$B:$B,"")</f>
        <v/>
      </c>
      <c r="BF297" s="9" t="str">
        <f>_xlfn.XLOOKUP(B297,'[12]cells down 19042026 9H40'!$B:$B,'[12]cells down 19042026 9H40'!$B:$B,"")</f>
        <v/>
      </c>
      <c r="BG297" s="9" t="s">
        <v>5537</v>
      </c>
      <c r="BH297" s="9" t="s">
        <v>5537</v>
      </c>
    </row>
    <row r="298" spans="1:60" s="9" customFormat="1" x14ac:dyDescent="0.3">
      <c r="A298" s="1" t="s">
        <v>3454</v>
      </c>
      <c r="B298" s="8" t="s">
        <v>3455</v>
      </c>
      <c r="C298" s="3" t="str">
        <f>_xlfn.XLOOKUP(B298,'[1]daily break down'!$D:$D,'[1]daily break down'!$E:$E,"")</f>
        <v>Garoua</v>
      </c>
      <c r="D298" s="1" t="s">
        <v>21</v>
      </c>
      <c r="E298" s="1" t="s">
        <v>122</v>
      </c>
      <c r="F298" s="3" t="s">
        <v>23</v>
      </c>
      <c r="G298" s="1" t="s">
        <v>24</v>
      </c>
      <c r="H298" s="40" t="str">
        <f>_xlfn.XLOOKUP(B298,[2]CALCULATION!$B:$B,[2]CALCULATION!$H:$H,"")</f>
        <v>Huawei</v>
      </c>
      <c r="I298" s="34">
        <v>0</v>
      </c>
      <c r="J298" s="34">
        <v>0</v>
      </c>
      <c r="K298" s="34">
        <v>0.15052806099882146</v>
      </c>
      <c r="L298" s="34">
        <v>0</v>
      </c>
      <c r="M298" s="34">
        <v>0.14820950081755999</v>
      </c>
      <c r="N298" s="34">
        <v>0</v>
      </c>
      <c r="O298" s="34">
        <v>0</v>
      </c>
      <c r="P298" s="34">
        <v>0</v>
      </c>
      <c r="Q298" s="34">
        <v>0</v>
      </c>
      <c r="R298" s="34">
        <v>0</v>
      </c>
      <c r="S298" s="35">
        <v>0</v>
      </c>
      <c r="T298" s="35">
        <v>0</v>
      </c>
      <c r="U298" s="35">
        <v>0</v>
      </c>
      <c r="V298" s="35">
        <v>0</v>
      </c>
      <c r="W298" s="35">
        <v>0</v>
      </c>
      <c r="X298" s="35">
        <v>0</v>
      </c>
      <c r="Y298" s="35">
        <v>0</v>
      </c>
      <c r="Z298" s="35">
        <v>3.4722400573005396</v>
      </c>
      <c r="AA298" s="35">
        <v>0.38780079853242694</v>
      </c>
      <c r="AB298" s="35">
        <v>0.68352169759036552</v>
      </c>
      <c r="AC298" s="35">
        <v>0.28813774030516537</v>
      </c>
      <c r="AD298" s="35">
        <v>0.43510457063119051</v>
      </c>
      <c r="AE298" s="58" t="s">
        <v>5560</v>
      </c>
      <c r="AF298" s="58"/>
      <c r="AG298" s="57" t="str" cm="1">
        <f t="array" ref="AG298">IFERROR(_xlfn.IFS(
AI298="MPR ISSUE","PDH",
AI298="BSS Hardware Issue","BSS",
AI298="Sites strategiques, MLL, Pylone, etc.","ENVTECH",
AI298="AKTIVCO DEFAUT GE &amp; POWER Cabinet","AKTIVCO",
AI298="AKTIVCO Coupure ENEO &amp; Baisse de tension","AKTIVCO GRID ONLY",
AI298="Coupure ENEO &amp; Baisse de tension","IHS GRID ONLY",
AI298="Defaut GE &amp; POWER Cabinet","IHS",
AI298="Sharing","Partners",
AI298="Sites strategiques &amp; DataCenter","SST &amp; DC",
AI298="Exclu","Exclu",
AI298="SAT","SAT",
AI298="SPARE-ISSUE","SPARE-ISSUE",
AI298="Fiber CAmtel","TRANS_FO_CAMTEL",
AI298="Fiber AOF","Fiber AOF",
AI298="Projet OCM (HUAWEI)","TRAVAUX-HUAWEI",
AI298="Projet OCM (NOKIA)","TRAVAUX-NOKIA",
AI298="ACCESS-ISSUE","ACCESS-ISSUE",
AI298="Projet OCM (ZTE, NOKIA, autres projets)","TRAVAUX OCM",
AI298="No root CAuse","No root cause",
AI298="ODU HS","PDH",
AI298="IP &amp; VLAN","PDH",
AI298="Warehouse HUAWEI","SPARE-ISSUE",
AI298="SPARE-HS","SPARE-ISSUE",
AI298="Power Telco","BSS",AI298="no impacts","no impacts"
),"")</f>
        <v>no impacts</v>
      </c>
      <c r="AH298" s="57" t="str" cm="1">
        <f t="array" ref="AH298">IFERROR(_xlfn.IFS(
AI298="MPR ISSUE","TX ISSUE",
AI298="BSS Hardware Issue","RAN ISSUE",
AI298="Sites strategiques, MLL, Pylone, etc.","ENVTECH",
AI298="AKTIVCO DEFAUT GE &amp; POWER Cabinet","POWER ISSUE",
AI298="AKTIVCO Coupure ENEO &amp; Baisse de tension","POWER ISSUE",
AI298="Coupure ENEO &amp; Baisse de tension","POWER ISSUE",
AI298="Defaut GE &amp; POWER Cabinet","POWER ISSUE",
AI298="Sharing","POWER ISSUE",
AI298="Sites strategiques &amp; DataCenter","POWER ISSUE",
AI298="Exclu","Exclu",
AI298="SAT","TX ISSUE",
AI298="SPARE-ISSUE","SPARE-ISSUE",
AI298="Fiber CAmtel","TX ISSUE",
AI298="Fiber AOF","TX ISSUE",
AI298="Projet OCM (HUAWEI)","TRAVAUX-HUAWEI",
AI298="Projet OCM (NOKIA)","TRAVAUX -NOKIA",
AI298="ACCESS-ISSUE","ACCESS-ISSUE",
AI298="Projet OCM (ZTE, NOKIA, autres projets)","TRAVAUX OCM",
AI298="No root CAuse","No root cause",
AI298="ODU HS","TX ISSUE",
AI298="IP &amp; VLAN","TX ISSUE",
AI298="Warehouse HUAWEI","SPARE-ISSUE",
AI298="SPARE-HS","SPARE-ISSUE",
AI298="Power Telco","RAN ISSUE",AI298="no impacts","no impacts"
),"")</f>
        <v>no impacts</v>
      </c>
      <c r="AI298" s="85" t="s">
        <v>5998</v>
      </c>
      <c r="AJ298" s="57" t="str" cm="1">
        <f t="array" ref="AJ298">IFERROR(_xlfn.IFS(
AI298="MPR ISSUE","ACTIVE",
AI298="BSS Hardware Issue","ACTIVE",
AI298="Sites strategiques, MLL, Pylone, etc.","PASSIVE",
AI298="AKTIVCO DEFAUT GE &amp; POWER Cabinet","PASSIVE",
AI298="AKTIVCO Coupure ENEO &amp; Baisse de tension","PASSIVE",
AI298="Coupure ENEO &amp; Baisse de tension","PASSIVE",
AI298="Defaut GE &amp; POWER Cabinet","PASSIVE",
AI298="Sharing","PASSIVE",
AI298="Sites strategiques &amp; DataCenter","PASSIVE",
AI298="Exclu","Exclu",
AI298="SAT","ACTIVE",
AI298="SPARE-ISSUE","SPARE-ISSUE",
AI298="Fiber CAmtel","ACTIVE",
AI298="Fiber AOF","ACTIVE",
AI298="Projet OCM (HUAWEI)","PLANNED WORKS",
AI298="Projet OCM (NOKIA)","PLANNED WORKS",
AI298="ACCESS-ISSUE","ACCESS-ISSUE",
AI298="Projet OCM (ZTE, NOKIA, autres projets)","PLANNED WORKS",
AI298="No root CAuse","No root cause",
AI298="ODU HS","ACTIVE",
AI298="IP &amp; VLAN","ACTIVE",
AI298="Warehouse HUAWEI","SPARE-ISSUE",
AI298="SPARE-HS","SPARE-ISSUE",
AI298="Power Telco","ACTIVE", AI298="no impacts","no impacts"
),"")</f>
        <v>no impacts</v>
      </c>
      <c r="AK298" s="23" t="s">
        <v>5537</v>
      </c>
      <c r="AL298" s="23" t="str">
        <f t="shared" si="14"/>
        <v>NRD_160</v>
      </c>
      <c r="AN298" s="9" t="s">
        <v>5537</v>
      </c>
      <c r="AO298" s="23" t="str">
        <f>_xlfn.XLOOKUP(B298,'INCIDENT-05-03-2026'!E:E,'INCIDENT-05-03-2026'!F:F,"")</f>
        <v/>
      </c>
      <c r="AP298" s="7" t="s">
        <v>5537</v>
      </c>
      <c r="AQ298" s="6"/>
      <c r="AR298" s="7"/>
      <c r="AS298" s="3" t="str">
        <f>_xlfn.XLOOKUP(B298,'[3]tt num | region | site id'!$C:$C,'[3]tt num | region | site id'!$Q:$Q,"")</f>
        <v/>
      </c>
      <c r="AT298" s="24" t="str">
        <f>_xlfn.XLOOKUP(B298,'[4]Cells Huawei 03052026 12h'!$B:$B,'[4]Cells Huawei 03052026 12h'!$T:$T,"")</f>
        <v/>
      </c>
      <c r="AU298" s="24" t="str">
        <f>_xlfn.XLOOKUP(B298,'[5]cells down 02052026 8h50'!$B:$B,'[5]cells down 02052026 8h50'!$R:$R,"")</f>
        <v/>
      </c>
      <c r="AV298" s="24" t="str">
        <f>_xlfn.XLOOKUP(B298,'[5]cells down 02052026 13h50'!$B:$B,'[5]cells down 02052026 13h50'!$R:$R,"")</f>
        <v/>
      </c>
      <c r="AW298" s="24" t="str">
        <f>_xlfn.XLOOKUP(B298,'[5]cells down 02052026 13h50'!$B:$B,'[5]cells down 02052026 13h50'!$R:$R,"")</f>
        <v/>
      </c>
      <c r="AX298" s="24" t="str">
        <f>_xlfn.XLOOKUP(B298,'[6]cell downs 03052026 8h40 '!$B:$B,'[6]cell downs 03052026 8h40 '!$R:$R,"")</f>
        <v/>
      </c>
      <c r="AY298" s="24" t="str">
        <f>_xlfn.XLOOKUP(B298,'[7]ALL SITES DOWN'!$D:$D,'[7]ALL SITES DOWN'!$J:$J,"")</f>
        <v/>
      </c>
      <c r="AZ298" s="24" t="str">
        <f>_xlfn.XLOOKUP(B298,'[8]ALL SITES DOWN'!$D:$D,'[8]ALL SITES DOWN'!$J:$J,"")</f>
        <v/>
      </c>
      <c r="BA298" s="9" t="str">
        <f>_xlfn.XLOOKUP(B298,[9]sheet1!$AC:$AC,[9]sheet1!$AF:$AF,"")</f>
        <v/>
      </c>
      <c r="BB298" s="14" t="s">
        <v>5537</v>
      </c>
      <c r="BC298" s="14" t="s">
        <v>5537</v>
      </c>
      <c r="BD298" s="14" t="str">
        <f>_xlfn.XLOOKUP(B298,'[10]cell downs 18042026 17h'!$B:$B,'[10]cell downs 18042026 17h'!$B:$B,"")</f>
        <v/>
      </c>
      <c r="BE298" s="14" t="str">
        <f>_xlfn.XLOOKUP(B298,'[11]Cells Huawei 19042026 15h'!$B:$B,'[11]Cells Huawei 19042026 15h'!$B:$B,"")</f>
        <v/>
      </c>
      <c r="BF298" s="9" t="str">
        <f>_xlfn.XLOOKUP(B298,'[12]cells down 19042026 9H40'!$B:$B,'[12]cells down 19042026 9H40'!$B:$B,"")</f>
        <v/>
      </c>
      <c r="BG298" s="9" t="s">
        <v>5537</v>
      </c>
      <c r="BH298" s="9" t="s">
        <v>5537</v>
      </c>
    </row>
    <row r="299" spans="1:60" s="9" customFormat="1" x14ac:dyDescent="0.3">
      <c r="A299" s="1" t="s">
        <v>1101</v>
      </c>
      <c r="B299" s="8" t="s">
        <v>1102</v>
      </c>
      <c r="C299" s="3" t="str">
        <f>_xlfn.XLOOKUP(B299,'[1]daily break down'!$D:$D,'[1]daily break down'!$E:$E,"")</f>
        <v>NORD</v>
      </c>
      <c r="D299" s="1" t="s">
        <v>11</v>
      </c>
      <c r="E299" s="1" t="s">
        <v>96</v>
      </c>
      <c r="F299" s="3" t="s">
        <v>23</v>
      </c>
      <c r="G299" s="1" t="s">
        <v>1103</v>
      </c>
      <c r="H299" s="41" t="str">
        <f>_xlfn.XLOOKUP(B299,[2]CALCULATION!$B:$B,[2]CALCULATION!$H:$H,"")</f>
        <v>NOKIA</v>
      </c>
      <c r="I299" s="34">
        <v>0.29923406865715341</v>
      </c>
      <c r="J299" s="34">
        <v>6.3268667508917076E-2</v>
      </c>
      <c r="K299" s="34">
        <v>0.24717704909056684</v>
      </c>
      <c r="L299" s="34">
        <v>0.3698126929717987</v>
      </c>
      <c r="M299" s="34">
        <v>0.14120022745932487</v>
      </c>
      <c r="N299" s="34">
        <v>9.4379970659681595E-2</v>
      </c>
      <c r="O299" s="34">
        <v>0</v>
      </c>
      <c r="P299" s="34">
        <v>1.3022133100670621</v>
      </c>
      <c r="Q299" s="34">
        <v>1.779638623989632</v>
      </c>
      <c r="R299" s="34">
        <v>0.24257798688567117</v>
      </c>
      <c r="S299" s="35">
        <v>0.34528606721701388</v>
      </c>
      <c r="T299" s="35">
        <v>187376.02606532487</v>
      </c>
      <c r="U299" s="35">
        <v>0</v>
      </c>
      <c r="V299" s="35">
        <v>0</v>
      </c>
      <c r="W299" s="35">
        <v>0</v>
      </c>
      <c r="X299" s="35">
        <v>4.8119041300334155E-2</v>
      </c>
      <c r="Y299" s="35">
        <v>0.13519185479227014</v>
      </c>
      <c r="Z299" s="35">
        <v>0.65445654323640046</v>
      </c>
      <c r="AA299" s="35">
        <v>2.3173127265605951</v>
      </c>
      <c r="AB299" s="35">
        <v>0.30917025063819625</v>
      </c>
      <c r="AC299" s="35">
        <v>0</v>
      </c>
      <c r="AD299" s="35">
        <v>0.4347040622149746</v>
      </c>
      <c r="AE299" s="58" t="s">
        <v>5560</v>
      </c>
      <c r="AF299" s="58"/>
      <c r="AG299" s="57" t="str" cm="1">
        <f t="array" ref="AG299">IFERROR(_xlfn.IFS(
AI299="MPR ISSUE","PDH",
AI299="BSS Hardware Issue","BSS",
AI299="Sites strategiques, MLL, Pylone, etc.","ENVTECH",
AI299="AKTIVCO DEFAUT GE &amp; POWER Cabinet","AKTIVCO",
AI299="AKTIVCO Coupure ENEO &amp; Baisse de tension","AKTIVCO GRID ONLY",
AI299="Coupure ENEO &amp; Baisse de tension","IHS GRID ONLY",
AI299="Defaut GE &amp; POWER Cabinet","IHS",
AI299="Sharing","Partners",
AI299="Sites strategiques &amp; DataCenter","SST &amp; DC",
AI299="Exclu","Exclu",
AI299="SAT","SAT",
AI299="SPARE-ISSUE","SPARE-ISSUE",
AI299="Fiber CAmtel","TRANS_FO_CAMTEL",
AI299="Fiber AOF","Fiber AOF",
AI299="Projet OCM (HUAWEI)","TRAVAUX-HUAWEI",
AI299="Projet OCM (NOKIA)","TRAVAUX-NOKIA",
AI299="ACCESS-ISSUE","ACCESS-ISSUE",
AI299="Projet OCM (ZTE, NOKIA, autres projets)","TRAVAUX OCM",
AI299="No root CAuse","No root cause",
AI299="ODU HS","PDH",
AI299="IP &amp; VLAN","PDH",
AI299="Warehouse HUAWEI","SPARE-ISSUE",
AI299="SPARE-HS","SPARE-ISSUE",
AI299="Power Telco","BSS",AI299="no impacts","no impacts"
),"")</f>
        <v>no impacts</v>
      </c>
      <c r="AH299" s="57" t="str" cm="1">
        <f t="array" ref="AH299">IFERROR(_xlfn.IFS(
AI299="MPR ISSUE","TX ISSUE",
AI299="BSS Hardware Issue","RAN ISSUE",
AI299="Sites strategiques, MLL, Pylone, etc.","ENVTECH",
AI299="AKTIVCO DEFAUT GE &amp; POWER Cabinet","POWER ISSUE",
AI299="AKTIVCO Coupure ENEO &amp; Baisse de tension","POWER ISSUE",
AI299="Coupure ENEO &amp; Baisse de tension","POWER ISSUE",
AI299="Defaut GE &amp; POWER Cabinet","POWER ISSUE",
AI299="Sharing","POWER ISSUE",
AI299="Sites strategiques &amp; DataCenter","POWER ISSUE",
AI299="Exclu","Exclu",
AI299="SAT","TX ISSUE",
AI299="SPARE-ISSUE","SPARE-ISSUE",
AI299="Fiber CAmtel","TX ISSUE",
AI299="Fiber AOF","TX ISSUE",
AI299="Projet OCM (HUAWEI)","TRAVAUX-HUAWEI",
AI299="Projet OCM (NOKIA)","TRAVAUX -NOKIA",
AI299="ACCESS-ISSUE","ACCESS-ISSUE",
AI299="Projet OCM (ZTE, NOKIA, autres projets)","TRAVAUX OCM",
AI299="No root CAuse","No root cause",
AI299="ODU HS","TX ISSUE",
AI299="IP &amp; VLAN","TX ISSUE",
AI299="Warehouse HUAWEI","SPARE-ISSUE",
AI299="SPARE-HS","SPARE-ISSUE",
AI299="Power Telco","RAN ISSUE",AI299="no impacts","no impacts"
),"")</f>
        <v>no impacts</v>
      </c>
      <c r="AI299" s="85" t="s">
        <v>5998</v>
      </c>
      <c r="AJ299" s="57" t="str" cm="1">
        <f t="array" ref="AJ299">IFERROR(_xlfn.IFS(
AI299="MPR ISSUE","ACTIVE",
AI299="BSS Hardware Issue","ACTIVE",
AI299="Sites strategiques, MLL, Pylone, etc.","PASSIVE",
AI299="AKTIVCO DEFAUT GE &amp; POWER Cabinet","PASSIVE",
AI299="AKTIVCO Coupure ENEO &amp; Baisse de tension","PASSIVE",
AI299="Coupure ENEO &amp; Baisse de tension","PASSIVE",
AI299="Defaut GE &amp; POWER Cabinet","PASSIVE",
AI299="Sharing","PASSIVE",
AI299="Sites strategiques &amp; DataCenter","PASSIVE",
AI299="Exclu","Exclu",
AI299="SAT","ACTIVE",
AI299="SPARE-ISSUE","SPARE-ISSUE",
AI299="Fiber CAmtel","ACTIVE",
AI299="Fiber AOF","ACTIVE",
AI299="Projet OCM (HUAWEI)","PLANNED WORKS",
AI299="Projet OCM (NOKIA)","PLANNED WORKS",
AI299="ACCESS-ISSUE","ACCESS-ISSUE",
AI299="Projet OCM (ZTE, NOKIA, autres projets)","PLANNED WORKS",
AI299="No root CAuse","No root cause",
AI299="ODU HS","ACTIVE",
AI299="IP &amp; VLAN","ACTIVE",
AI299="Warehouse HUAWEI","SPARE-ISSUE",
AI299="SPARE-HS","SPARE-ISSUE",
AI299="Power Telco","ACTIVE", AI299="no impacts","no impacts"
),"")</f>
        <v>no impacts</v>
      </c>
      <c r="AK299" s="23" t="s">
        <v>5537</v>
      </c>
      <c r="AL299" s="23" t="str">
        <f t="shared" si="14"/>
        <v>NRD_128</v>
      </c>
      <c r="AN299" s="9" t="s">
        <v>5537</v>
      </c>
      <c r="AO299" s="23" t="str">
        <f>_xlfn.XLOOKUP(B299,'INCIDENT-05-03-2026'!E:E,'INCIDENT-05-03-2026'!F:F,"")</f>
        <v/>
      </c>
      <c r="AP299" s="7" t="s">
        <v>5537</v>
      </c>
      <c r="AQ299" s="6"/>
      <c r="AR299" s="7"/>
      <c r="AS299" s="3" t="str">
        <f>_xlfn.XLOOKUP(B299,'[3]tt num | region | site id'!$C:$C,'[3]tt num | region | site id'!$Q:$Q,"")</f>
        <v/>
      </c>
      <c r="AT299" s="24" t="str">
        <f>_xlfn.XLOOKUP(B299,'[4]Cells Huawei 03052026 12h'!$B:$B,'[4]Cells Huawei 03052026 12h'!$T:$T,"")</f>
        <v/>
      </c>
      <c r="AU299" s="24" t="str">
        <f>_xlfn.XLOOKUP(B299,'[5]cells down 02052026 8h50'!$B:$B,'[5]cells down 02052026 8h50'!$R:$R,"")</f>
        <v/>
      </c>
      <c r="AV299" s="24" t="str">
        <f>_xlfn.XLOOKUP(B299,'[5]cells down 02052026 13h50'!$B:$B,'[5]cells down 02052026 13h50'!$R:$R,"")</f>
        <v/>
      </c>
      <c r="AW299" s="24" t="str">
        <f>_xlfn.XLOOKUP(B299,'[5]cells down 02052026 13h50'!$B:$B,'[5]cells down 02052026 13h50'!$R:$R,"")</f>
        <v/>
      </c>
      <c r="AX299" s="24" t="str">
        <f>_xlfn.XLOOKUP(B299,'[6]cell downs 03052026 8h40 '!$B:$B,'[6]cell downs 03052026 8h40 '!$R:$R,"")</f>
        <v/>
      </c>
      <c r="AY299" s="24" t="str">
        <f>_xlfn.XLOOKUP(B299,'[7]ALL SITES DOWN'!$D:$D,'[7]ALL SITES DOWN'!$J:$J,"")</f>
        <v/>
      </c>
      <c r="AZ299" s="24" t="str">
        <f>_xlfn.XLOOKUP(B299,'[8]ALL SITES DOWN'!$D:$D,'[8]ALL SITES DOWN'!$J:$J,"")</f>
        <v/>
      </c>
      <c r="BA299" s="9" t="str">
        <f>_xlfn.XLOOKUP(B299,[9]sheet1!$AC:$AC,[9]sheet1!$AF:$AF,"")</f>
        <v/>
      </c>
      <c r="BB299" s="14" t="s">
        <v>5537</v>
      </c>
      <c r="BC299" s="14" t="s">
        <v>5537</v>
      </c>
      <c r="BD299" s="14" t="str">
        <f>_xlfn.XLOOKUP(B299,'[10]cell downs 18042026 17h'!$B:$B,'[10]cell downs 18042026 17h'!$B:$B,"")</f>
        <v/>
      </c>
      <c r="BE299" s="14" t="str">
        <f>_xlfn.XLOOKUP(B299,'[11]Cells Huawei 19042026 15h'!$B:$B,'[11]Cells Huawei 19042026 15h'!$B:$B,"")</f>
        <v/>
      </c>
      <c r="BF299" s="9" t="str">
        <f>_xlfn.XLOOKUP(B299,'[12]cells down 19042026 9H40'!$B:$B,'[12]cells down 19042026 9H40'!$B:$B,"")</f>
        <v/>
      </c>
      <c r="BG299" s="9" t="s">
        <v>1102</v>
      </c>
      <c r="BH299" s="9" t="s">
        <v>5580</v>
      </c>
    </row>
    <row r="300" spans="1:60" s="9" customFormat="1" x14ac:dyDescent="0.3">
      <c r="A300" s="1" t="s">
        <v>421</v>
      </c>
      <c r="B300" s="8" t="s">
        <v>422</v>
      </c>
      <c r="C300" s="3" t="str">
        <f>_xlfn.XLOOKUP(B300,'[1]daily break down'!$D:$D,'[1]daily break down'!$E:$E,"")</f>
        <v>SUD-OUEST</v>
      </c>
      <c r="D300" s="1" t="s">
        <v>11</v>
      </c>
      <c r="E300" s="1" t="s">
        <v>12</v>
      </c>
      <c r="F300" s="3" t="s">
        <v>13</v>
      </c>
      <c r="G300" s="1" t="s">
        <v>106</v>
      </c>
      <c r="H300" s="40" t="str">
        <f>_xlfn.XLOOKUP(B300,[2]CALCULATION!$B:$B,[2]CALCULATION!$H:$H,"")</f>
        <v>Huawei</v>
      </c>
      <c r="I300" s="34">
        <v>0</v>
      </c>
      <c r="J300" s="34">
        <v>0</v>
      </c>
      <c r="K300" s="34">
        <v>0</v>
      </c>
      <c r="L300" s="34">
        <v>0.21518021989938166</v>
      </c>
      <c r="M300" s="34">
        <v>0</v>
      </c>
      <c r="N300" s="34">
        <v>0.20852773568699298</v>
      </c>
      <c r="O300" s="34">
        <v>0.22053074339460038</v>
      </c>
      <c r="P300" s="34">
        <v>8.9175391586979543E-5</v>
      </c>
      <c r="Q300" s="34">
        <v>0.42731064140648867</v>
      </c>
      <c r="R300" s="34">
        <v>0</v>
      </c>
      <c r="S300" s="35">
        <v>0</v>
      </c>
      <c r="T300" s="35">
        <v>0.21425279582687706</v>
      </c>
      <c r="U300" s="35">
        <v>8.9175391586979543E-5</v>
      </c>
      <c r="V300" s="35">
        <v>0</v>
      </c>
      <c r="W300" s="35">
        <v>0.21425279582687706</v>
      </c>
      <c r="X300" s="35">
        <v>0</v>
      </c>
      <c r="Y300" s="35">
        <v>0.1490120793418428</v>
      </c>
      <c r="Z300" s="35">
        <v>0</v>
      </c>
      <c r="AA300" s="35">
        <v>0.35033212234571898</v>
      </c>
      <c r="AB300" s="35">
        <v>0.59644785472151662</v>
      </c>
      <c r="AC300" s="35">
        <v>0.3370442054252113</v>
      </c>
      <c r="AD300" s="35">
        <v>0.426026515767636</v>
      </c>
      <c r="AE300" s="58" t="s">
        <v>5560</v>
      </c>
      <c r="AF300" s="58"/>
      <c r="AG300" s="57" t="str" cm="1">
        <f t="array" ref="AG300">IFERROR(_xlfn.IFS(
AI300="MPR ISSUE","PDH",
AI300="BSS Hardware Issue","BSS",
AI300="Sites strategiques, MLL, Pylone, etc.","ENVTECH",
AI300="AKTIVCO DEFAUT GE &amp; POWER Cabinet","AKTIVCO",
AI300="AKTIVCO Coupure ENEO &amp; Baisse de tension","AKTIVCO GRID ONLY",
AI300="Coupure ENEO &amp; Baisse de tension","IHS GRID ONLY",
AI300="Defaut GE &amp; POWER Cabinet","IHS",
AI300="Sharing","Partners",
AI300="Sites strategiques &amp; DataCenter","SST &amp; DC",
AI300="Exclu","Exclu",
AI300="SAT","SAT",
AI300="SPARE-ISSUE","SPARE-ISSUE",
AI300="Fiber CAmtel","TRANS_FO_CAMTEL",
AI300="Fiber AOF","Fiber AOF",
AI300="Projet OCM (HUAWEI)","TRAVAUX-HUAWEI",
AI300="Projet OCM (NOKIA)","TRAVAUX-NOKIA",
AI300="ACCESS-ISSUE","ACCESS-ISSUE",
AI300="Projet OCM (ZTE, NOKIA, autres projets)","TRAVAUX OCM",
AI300="No root CAuse","No root cause",
AI300="ODU HS","PDH",
AI300="IP &amp; VLAN","PDH",
AI300="Warehouse HUAWEI","SPARE-ISSUE",
AI300="SPARE-HS","SPARE-ISSUE",
AI300="Power Telco","BSS",AI300="no impacts","no impacts"
),"")</f>
        <v>no impacts</v>
      </c>
      <c r="AH300" s="57" t="str" cm="1">
        <f t="array" ref="AH300">IFERROR(_xlfn.IFS(
AI300="MPR ISSUE","TX ISSUE",
AI300="BSS Hardware Issue","RAN ISSUE",
AI300="Sites strategiques, MLL, Pylone, etc.","ENVTECH",
AI300="AKTIVCO DEFAUT GE &amp; POWER Cabinet","POWER ISSUE",
AI300="AKTIVCO Coupure ENEO &amp; Baisse de tension","POWER ISSUE",
AI300="Coupure ENEO &amp; Baisse de tension","POWER ISSUE",
AI300="Defaut GE &amp; POWER Cabinet","POWER ISSUE",
AI300="Sharing","POWER ISSUE",
AI300="Sites strategiques &amp; DataCenter","POWER ISSUE",
AI300="Exclu","Exclu",
AI300="SAT","TX ISSUE",
AI300="SPARE-ISSUE","SPARE-ISSUE",
AI300="Fiber CAmtel","TX ISSUE",
AI300="Fiber AOF","TX ISSUE",
AI300="Projet OCM (HUAWEI)","TRAVAUX-HUAWEI",
AI300="Projet OCM (NOKIA)","TRAVAUX -NOKIA",
AI300="ACCESS-ISSUE","ACCESS-ISSUE",
AI300="Projet OCM (ZTE, NOKIA, autres projets)","TRAVAUX OCM",
AI300="No root CAuse","No root cause",
AI300="ODU HS","TX ISSUE",
AI300="IP &amp; VLAN","TX ISSUE",
AI300="Warehouse HUAWEI","SPARE-ISSUE",
AI300="SPARE-HS","SPARE-ISSUE",
AI300="Power Telco","RAN ISSUE",AI300="no impacts","no impacts"
),"")</f>
        <v>no impacts</v>
      </c>
      <c r="AI300" s="85" t="s">
        <v>5998</v>
      </c>
      <c r="AJ300" s="57" t="str" cm="1">
        <f t="array" ref="AJ300">IFERROR(_xlfn.IFS(
AI300="MPR ISSUE","ACTIVE",
AI300="BSS Hardware Issue","ACTIVE",
AI300="Sites strategiques, MLL, Pylone, etc.","PASSIVE",
AI300="AKTIVCO DEFAUT GE &amp; POWER Cabinet","PASSIVE",
AI300="AKTIVCO Coupure ENEO &amp; Baisse de tension","PASSIVE",
AI300="Coupure ENEO &amp; Baisse de tension","PASSIVE",
AI300="Defaut GE &amp; POWER Cabinet","PASSIVE",
AI300="Sharing","PASSIVE",
AI300="Sites strategiques &amp; DataCenter","PASSIVE",
AI300="Exclu","Exclu",
AI300="SAT","ACTIVE",
AI300="SPARE-ISSUE","SPARE-ISSUE",
AI300="Fiber CAmtel","ACTIVE",
AI300="Fiber AOF","ACTIVE",
AI300="Projet OCM (HUAWEI)","PLANNED WORKS",
AI300="Projet OCM (NOKIA)","PLANNED WORKS",
AI300="ACCESS-ISSUE","ACCESS-ISSUE",
AI300="Projet OCM (ZTE, NOKIA, autres projets)","PLANNED WORKS",
AI300="No root CAuse","No root cause",
AI300="ODU HS","ACTIVE",
AI300="IP &amp; VLAN","ACTIVE",
AI300="Warehouse HUAWEI","SPARE-ISSUE",
AI300="SPARE-HS","SPARE-ISSUE",
AI300="Power Telco","ACTIVE", AI300="no impacts","no impacts"
),"")</f>
        <v>no impacts</v>
      </c>
      <c r="AK300" s="23" t="s">
        <v>5537</v>
      </c>
      <c r="AL300" s="23" t="str">
        <f t="shared" si="14"/>
        <v>SUO_115</v>
      </c>
      <c r="AN300" s="9" t="s">
        <v>5537</v>
      </c>
      <c r="AO300" s="23" t="str">
        <f>_xlfn.XLOOKUP(B300,'INCIDENT-05-03-2026'!E:E,'INCIDENT-05-03-2026'!F:F,"")</f>
        <v/>
      </c>
      <c r="AP300" s="7" t="s">
        <v>5537</v>
      </c>
      <c r="AQ300" s="6"/>
      <c r="AR300" s="7"/>
      <c r="AS300" s="3" t="str">
        <f>_xlfn.XLOOKUP(B300,'[3]tt num | region | site id'!$C:$C,'[3]tt num | region | site id'!$Q:$Q,"")</f>
        <v/>
      </c>
      <c r="AT300" s="24" t="str">
        <f>_xlfn.XLOOKUP(B300,'[4]Cells Huawei 03052026 12h'!$B:$B,'[4]Cells Huawei 03052026 12h'!$T:$T,"")</f>
        <v/>
      </c>
      <c r="AU300" s="24" t="str">
        <f>_xlfn.XLOOKUP(B300,'[5]cells down 02052026 8h50'!$B:$B,'[5]cells down 02052026 8h50'!$R:$R,"")</f>
        <v/>
      </c>
      <c r="AV300" s="24" t="str">
        <f>_xlfn.XLOOKUP(B300,'[5]cells down 02052026 13h50'!$B:$B,'[5]cells down 02052026 13h50'!$R:$R,"")</f>
        <v/>
      </c>
      <c r="AW300" s="24" t="str">
        <f>_xlfn.XLOOKUP(B300,'[5]cells down 02052026 13h50'!$B:$B,'[5]cells down 02052026 13h50'!$R:$R,"")</f>
        <v/>
      </c>
      <c r="AX300" s="24" t="str">
        <f>_xlfn.XLOOKUP(B300,'[6]cell downs 03052026 8h40 '!$B:$B,'[6]cell downs 03052026 8h40 '!$R:$R,"")</f>
        <v/>
      </c>
      <c r="AY300" s="24" t="str">
        <f>_xlfn.XLOOKUP(B300,'[7]ALL SITES DOWN'!$D:$D,'[7]ALL SITES DOWN'!$J:$J,"")</f>
        <v/>
      </c>
      <c r="AZ300" s="24" t="str">
        <f>_xlfn.XLOOKUP(B300,'[8]ALL SITES DOWN'!$D:$D,'[8]ALL SITES DOWN'!$J:$J,"")</f>
        <v/>
      </c>
      <c r="BA300" s="9" t="str">
        <f>_xlfn.XLOOKUP(B300,[9]sheet1!$AC:$AC,[9]sheet1!$AF:$AF,"")</f>
        <v/>
      </c>
      <c r="BB300" s="14" t="s">
        <v>5537</v>
      </c>
      <c r="BC300" s="14" t="s">
        <v>5537</v>
      </c>
      <c r="BD300" s="14" t="str">
        <f>_xlfn.XLOOKUP(B300,'[10]cell downs 18042026 17h'!$B:$B,'[10]cell downs 18042026 17h'!$B:$B,"")</f>
        <v/>
      </c>
      <c r="BE300" s="14" t="str">
        <f>_xlfn.XLOOKUP(B300,'[11]Cells Huawei 19042026 15h'!$B:$B,'[11]Cells Huawei 19042026 15h'!$B:$B,"")</f>
        <v/>
      </c>
      <c r="BF300" s="9" t="str">
        <f>_xlfn.XLOOKUP(B300,'[12]cells down 19042026 9H40'!$B:$B,'[12]cells down 19042026 9H40'!$B:$B,"")</f>
        <v/>
      </c>
      <c r="BG300" s="9" t="s">
        <v>422</v>
      </c>
      <c r="BH300" s="9" t="s">
        <v>154</v>
      </c>
    </row>
    <row r="301" spans="1:60" s="9" customFormat="1" x14ac:dyDescent="0.3">
      <c r="A301" s="1" t="s">
        <v>252</v>
      </c>
      <c r="B301" s="8" t="s">
        <v>253</v>
      </c>
      <c r="C301" s="3" t="str">
        <f>_xlfn.XLOOKUP(B301,'[1]daily break down'!$D:$D,'[1]daily break down'!$E:$E,"")</f>
        <v>SUD-OUEST</v>
      </c>
      <c r="D301" s="1" t="s">
        <v>11</v>
      </c>
      <c r="E301" s="1" t="s">
        <v>12</v>
      </c>
      <c r="F301" s="3" t="s">
        <v>13</v>
      </c>
      <c r="G301" s="1" t="s">
        <v>106</v>
      </c>
      <c r="H301" s="40" t="str">
        <f>_xlfn.XLOOKUP(B301,[2]CALCULATION!$B:$B,[2]CALCULATION!$H:$H,"")</f>
        <v>Huawei</v>
      </c>
      <c r="I301" s="34">
        <v>15.199517454121045</v>
      </c>
      <c r="J301" s="34">
        <v>4.9523732068612265</v>
      </c>
      <c r="K301" s="34">
        <v>21.632166491169496</v>
      </c>
      <c r="L301" s="34">
        <v>22.567420163055417</v>
      </c>
      <c r="M301" s="34">
        <v>5.8833999651859274</v>
      </c>
      <c r="N301" s="34">
        <v>10.682801705318848</v>
      </c>
      <c r="O301" s="34">
        <v>16.961177314921823</v>
      </c>
      <c r="P301" s="34">
        <v>4.885491663170991</v>
      </c>
      <c r="Q301" s="34">
        <v>2.276487231510731</v>
      </c>
      <c r="R301" s="34">
        <v>0.74489988100435744</v>
      </c>
      <c r="S301" s="35">
        <v>0.91087311982604391</v>
      </c>
      <c r="T301" s="35">
        <v>25.073212996492913</v>
      </c>
      <c r="U301" s="35">
        <v>37.085548450060351</v>
      </c>
      <c r="V301" s="35">
        <v>26.870971055808106</v>
      </c>
      <c r="W301" s="35">
        <v>25.073212996492913</v>
      </c>
      <c r="X301" s="35">
        <v>38.071953126560572</v>
      </c>
      <c r="Y301" s="35">
        <v>20.242421518521372</v>
      </c>
      <c r="Z301" s="35">
        <v>0.20096566248041714</v>
      </c>
      <c r="AA301" s="35">
        <v>0.54766715026238066</v>
      </c>
      <c r="AB301" s="35">
        <v>0.90872366215476463</v>
      </c>
      <c r="AC301" s="35">
        <v>5.8482556192502429E-2</v>
      </c>
      <c r="AD301" s="35">
        <v>0.41377381696358501</v>
      </c>
      <c r="AE301" s="58" t="s">
        <v>5560</v>
      </c>
      <c r="AF301" s="58"/>
      <c r="AG301" s="57" t="str" cm="1">
        <f t="array" ref="AG301">IFERROR(_xlfn.IFS(
AI301="MPR ISSUE","PDH",
AI301="BSS Hardware Issue","BSS",
AI301="Sites strategiques, MLL, Pylone, etc.","ENVTECH",
AI301="AKTIVCO DEFAUT GE &amp; POWER Cabinet","AKTIVCO",
AI301="AKTIVCO Coupure ENEO &amp; Baisse de tension","AKTIVCO GRID ONLY",
AI301="Coupure ENEO &amp; Baisse de tension","IHS GRID ONLY",
AI301="Defaut GE &amp; POWER Cabinet","IHS",
AI301="Sharing","Partners",
AI301="Sites strategiques &amp; DataCenter","SST &amp; DC",
AI301="Exclu","Exclu",
AI301="SAT","SAT",
AI301="SPARE-ISSUE","SPARE-ISSUE",
AI301="Fiber CAmtel","TRANS_FO_CAMTEL",
AI301="Fiber AOF","Fiber AOF",
AI301="Projet OCM (HUAWEI)","TRAVAUX-HUAWEI",
AI301="Projet OCM (NOKIA)","TRAVAUX-NOKIA",
AI301="ACCESS-ISSUE","ACCESS-ISSUE",
AI301="Projet OCM (ZTE, NOKIA, autres projets)","TRAVAUX OCM",
AI301="No root CAuse","No root cause",
AI301="ODU HS","PDH",
AI301="IP &amp; VLAN","PDH",
AI301="Warehouse HUAWEI","SPARE-ISSUE",
AI301="SPARE-HS","SPARE-ISSUE",
AI301="Power Telco","BSS",AI301="no impacts","no impacts"
),"")</f>
        <v>no impacts</v>
      </c>
      <c r="AH301" s="57" t="str" cm="1">
        <f t="array" ref="AH301">IFERROR(_xlfn.IFS(
AI301="MPR ISSUE","TX ISSUE",
AI301="BSS Hardware Issue","RAN ISSUE",
AI301="Sites strategiques, MLL, Pylone, etc.","ENVTECH",
AI301="AKTIVCO DEFAUT GE &amp; POWER Cabinet","POWER ISSUE",
AI301="AKTIVCO Coupure ENEO &amp; Baisse de tension","POWER ISSUE",
AI301="Coupure ENEO &amp; Baisse de tension","POWER ISSUE",
AI301="Defaut GE &amp; POWER Cabinet","POWER ISSUE",
AI301="Sharing","POWER ISSUE",
AI301="Sites strategiques &amp; DataCenter","POWER ISSUE",
AI301="Exclu","Exclu",
AI301="SAT","TX ISSUE",
AI301="SPARE-ISSUE","SPARE-ISSUE",
AI301="Fiber CAmtel","TX ISSUE",
AI301="Fiber AOF","TX ISSUE",
AI301="Projet OCM (HUAWEI)","TRAVAUX-HUAWEI",
AI301="Projet OCM (NOKIA)","TRAVAUX -NOKIA",
AI301="ACCESS-ISSUE","ACCESS-ISSUE",
AI301="Projet OCM (ZTE, NOKIA, autres projets)","TRAVAUX OCM",
AI301="No root CAuse","No root cause",
AI301="ODU HS","TX ISSUE",
AI301="IP &amp; VLAN","TX ISSUE",
AI301="Warehouse HUAWEI","SPARE-ISSUE",
AI301="SPARE-HS","SPARE-ISSUE",
AI301="Power Telco","RAN ISSUE",AI301="no impacts","no impacts"
),"")</f>
        <v>no impacts</v>
      </c>
      <c r="AI301" s="85" t="s">
        <v>5998</v>
      </c>
      <c r="AJ301" s="57" t="str" cm="1">
        <f t="array" ref="AJ301">IFERROR(_xlfn.IFS(
AI301="MPR ISSUE","ACTIVE",
AI301="BSS Hardware Issue","ACTIVE",
AI301="Sites strategiques, MLL, Pylone, etc.","PASSIVE",
AI301="AKTIVCO DEFAUT GE &amp; POWER Cabinet","PASSIVE",
AI301="AKTIVCO Coupure ENEO &amp; Baisse de tension","PASSIVE",
AI301="Coupure ENEO &amp; Baisse de tension","PASSIVE",
AI301="Defaut GE &amp; POWER Cabinet","PASSIVE",
AI301="Sharing","PASSIVE",
AI301="Sites strategiques &amp; DataCenter","PASSIVE",
AI301="Exclu","Exclu",
AI301="SAT","ACTIVE",
AI301="SPARE-ISSUE","SPARE-ISSUE",
AI301="Fiber CAmtel","ACTIVE",
AI301="Fiber AOF","ACTIVE",
AI301="Projet OCM (HUAWEI)","PLANNED WORKS",
AI301="Projet OCM (NOKIA)","PLANNED WORKS",
AI301="ACCESS-ISSUE","ACCESS-ISSUE",
AI301="Projet OCM (ZTE, NOKIA, autres projets)","PLANNED WORKS",
AI301="No root CAuse","No root cause",
AI301="ODU HS","ACTIVE",
AI301="IP &amp; VLAN","ACTIVE",
AI301="Warehouse HUAWEI","SPARE-ISSUE",
AI301="SPARE-HS","SPARE-ISSUE",
AI301="Power Telco","ACTIVE", AI301="no impacts","no impacts"
),"")</f>
        <v>no impacts</v>
      </c>
      <c r="AK301" s="23" t="s">
        <v>5537</v>
      </c>
      <c r="AL301" s="23" t="str">
        <f t="shared" si="14"/>
        <v>SUO_218</v>
      </c>
      <c r="AN301" s="9" t="s">
        <v>5537</v>
      </c>
      <c r="AO301" s="23" t="str">
        <f>_xlfn.XLOOKUP(B301,'INCIDENT-05-03-2026'!E:E,'INCIDENT-05-03-2026'!F:F,"")</f>
        <v/>
      </c>
      <c r="AP301" s="7" t="s">
        <v>5537</v>
      </c>
      <c r="AQ301" s="6"/>
      <c r="AR301" s="7"/>
      <c r="AS301" s="3" t="str">
        <f>_xlfn.XLOOKUP(B301,'[3]tt num | region | site id'!$C:$C,'[3]tt num | region | site id'!$Q:$Q,"")</f>
        <v/>
      </c>
      <c r="AT301" s="24" t="str">
        <f>_xlfn.XLOOKUP(B301,'[4]Cells Huawei 03052026 12h'!$B:$B,'[4]Cells Huawei 03052026 12h'!$T:$T,"")</f>
        <v/>
      </c>
      <c r="AU301" s="24" t="str">
        <f>_xlfn.XLOOKUP(B301,'[5]cells down 02052026 8h50'!$B:$B,'[5]cells down 02052026 8h50'!$R:$R,"")</f>
        <v/>
      </c>
      <c r="AV301" s="24" t="str">
        <f>_xlfn.XLOOKUP(B301,'[5]cells down 02052026 13h50'!$B:$B,'[5]cells down 02052026 13h50'!$R:$R,"")</f>
        <v/>
      </c>
      <c r="AW301" s="24" t="str">
        <f>_xlfn.XLOOKUP(B301,'[5]cells down 02052026 13h50'!$B:$B,'[5]cells down 02052026 13h50'!$R:$R,"")</f>
        <v/>
      </c>
      <c r="AX301" s="24" t="str">
        <f>_xlfn.XLOOKUP(B301,'[6]cell downs 03052026 8h40 '!$B:$B,'[6]cell downs 03052026 8h40 '!$R:$R,"")</f>
        <v/>
      </c>
      <c r="AY301" s="24" t="str">
        <f>_xlfn.XLOOKUP(B301,'[7]ALL SITES DOWN'!$D:$D,'[7]ALL SITES DOWN'!$J:$J,"")</f>
        <v/>
      </c>
      <c r="AZ301" s="24" t="str">
        <f>_xlfn.XLOOKUP(B301,'[8]ALL SITES DOWN'!$D:$D,'[8]ALL SITES DOWN'!$J:$J,"")</f>
        <v/>
      </c>
      <c r="BA301" s="9" t="str">
        <f>_xlfn.XLOOKUP(B301,[9]sheet1!$AC:$AC,[9]sheet1!$AF:$AF,"")</f>
        <v/>
      </c>
      <c r="BB301" s="14" t="s">
        <v>5537</v>
      </c>
      <c r="BC301" s="14" t="s">
        <v>5537</v>
      </c>
      <c r="BD301" s="14" t="str">
        <f>_xlfn.XLOOKUP(B301,'[10]cell downs 18042026 17h'!$B:$B,'[10]cell downs 18042026 17h'!$B:$B,"")</f>
        <v/>
      </c>
      <c r="BE301" s="14" t="str">
        <f>_xlfn.XLOOKUP(B301,'[11]Cells Huawei 19042026 15h'!$B:$B,'[11]Cells Huawei 19042026 15h'!$B:$B,"")</f>
        <v/>
      </c>
      <c r="BF301" s="9" t="str">
        <f>_xlfn.XLOOKUP(B301,'[12]cells down 19042026 9H40'!$B:$B,'[12]cells down 19042026 9H40'!$B:$B,"")</f>
        <v/>
      </c>
      <c r="BG301" s="9" t="s">
        <v>253</v>
      </c>
      <c r="BH301" s="9" t="s">
        <v>5537</v>
      </c>
    </row>
    <row r="302" spans="1:60" s="9" customFormat="1" x14ac:dyDescent="0.3">
      <c r="A302" s="1" t="s">
        <v>666</v>
      </c>
      <c r="B302" s="8" t="s">
        <v>667</v>
      </c>
      <c r="C302" s="3" t="str">
        <f>_xlfn.XLOOKUP(B302,'[1]daily break down'!$D:$D,'[1]daily break down'!$E:$E,"")</f>
        <v>EXTREME-NORD</v>
      </c>
      <c r="D302" s="1" t="s">
        <v>11</v>
      </c>
      <c r="E302" s="1" t="s">
        <v>12</v>
      </c>
      <c r="F302" s="3" t="s">
        <v>55</v>
      </c>
      <c r="G302" s="1" t="s">
        <v>185</v>
      </c>
      <c r="H302" s="40" t="str">
        <f>_xlfn.XLOOKUP(B302,[2]CALCULATION!$B:$B,[2]CALCULATION!$H:$H,"")</f>
        <v>Huawei</v>
      </c>
      <c r="I302" s="34">
        <v>0</v>
      </c>
      <c r="J302" s="34">
        <v>2.9267363518846689E-2</v>
      </c>
      <c r="K302" s="34">
        <v>1.9618586149135499E-2</v>
      </c>
      <c r="L302" s="34">
        <v>0</v>
      </c>
      <c r="M302" s="34">
        <v>1.4268062653916727E-3</v>
      </c>
      <c r="N302" s="34">
        <v>9.2635396780554324E-2</v>
      </c>
      <c r="O302" s="34">
        <v>0.43867158629466968</v>
      </c>
      <c r="P302" s="34">
        <v>0.99319984133914341</v>
      </c>
      <c r="Q302" s="34">
        <v>8.9175391586979543E-5</v>
      </c>
      <c r="R302" s="34">
        <v>0</v>
      </c>
      <c r="S302" s="35">
        <v>7.044855935371382E-3</v>
      </c>
      <c r="T302" s="35">
        <v>0</v>
      </c>
      <c r="U302" s="35">
        <v>0.63073754469470622</v>
      </c>
      <c r="V302" s="35">
        <v>0</v>
      </c>
      <c r="W302" s="35">
        <v>0</v>
      </c>
      <c r="X302" s="35">
        <v>0.40913669660106211</v>
      </c>
      <c r="Y302" s="35">
        <v>0</v>
      </c>
      <c r="Z302" s="35">
        <v>0</v>
      </c>
      <c r="AA302" s="35">
        <v>0.45337098185916569</v>
      </c>
      <c r="AB302" s="35">
        <v>0.58364444036435215</v>
      </c>
      <c r="AC302" s="35">
        <v>0.28694072892110833</v>
      </c>
      <c r="AD302" s="35">
        <v>0.4103138117700102</v>
      </c>
      <c r="AE302" s="58" t="s">
        <v>5603</v>
      </c>
      <c r="AF302" s="58"/>
      <c r="AG302" s="57" t="str" cm="1">
        <f t="array" ref="AG302">IFERROR(_xlfn.IFS(
AI302="MPR ISSUE","PDH",
AI302="BSS Hardware Issue","BSS",
AI302="Sites strategiques, MLL, Pylone, etc.","ENVTECH",
AI302="AKTIVCO DEFAUT GE &amp; POWER Cabinet","AKTIVCO",
AI302="AKTIVCO Coupure ENEO &amp; Baisse de tension","AKTIVCO GRID ONLY",
AI302="Coupure ENEO &amp; Baisse de tension","IHS GRID ONLY",
AI302="Defaut GE &amp; POWER Cabinet","IHS",
AI302="Sharing","Partners",
AI302="Sites strategiques &amp; DataCenter","SST &amp; DC",
AI302="Exclu","Exclu",
AI302="SAT","SAT",
AI302="SPARE-ISSUE","SPARE-ISSUE",
AI302="Fiber CAmtel","TRANS_FO_CAMTEL",
AI302="Fiber AOF","Fiber AOF",
AI302="Projet OCM (HUAWEI)","TRAVAUX-HUAWEI",
AI302="Projet OCM (NOKIA)","TRAVAUX-NOKIA",
AI302="ACCESS-ISSUE","ACCESS-ISSUE",
AI302="Projet OCM (ZTE, NOKIA, autres projets)","TRAVAUX OCM",
AI302="No root CAuse","No root cause",
AI302="ODU HS","PDH",
AI302="IP &amp; VLAN","PDH",
AI302="Warehouse HUAWEI","SPARE-ISSUE",
AI302="SPARE-HS","SPARE-ISSUE",
AI302="Power Telco","BSS",AI302="no impacts","no impacts"
),"")</f>
        <v>no impacts</v>
      </c>
      <c r="AH302" s="57" t="str" cm="1">
        <f t="array" ref="AH302">IFERROR(_xlfn.IFS(
AI302="MPR ISSUE","TX ISSUE",
AI302="BSS Hardware Issue","RAN ISSUE",
AI302="Sites strategiques, MLL, Pylone, etc.","ENVTECH",
AI302="AKTIVCO DEFAUT GE &amp; POWER Cabinet","POWER ISSUE",
AI302="AKTIVCO Coupure ENEO &amp; Baisse de tension","POWER ISSUE",
AI302="Coupure ENEO &amp; Baisse de tension","POWER ISSUE",
AI302="Defaut GE &amp; POWER Cabinet","POWER ISSUE",
AI302="Sharing","POWER ISSUE",
AI302="Sites strategiques &amp; DataCenter","POWER ISSUE",
AI302="Exclu","Exclu",
AI302="SAT","TX ISSUE",
AI302="SPARE-ISSUE","SPARE-ISSUE",
AI302="Fiber CAmtel","TX ISSUE",
AI302="Fiber AOF","TX ISSUE",
AI302="Projet OCM (HUAWEI)","TRAVAUX-HUAWEI",
AI302="Projet OCM (NOKIA)","TRAVAUX -NOKIA",
AI302="ACCESS-ISSUE","ACCESS-ISSUE",
AI302="Projet OCM (ZTE, NOKIA, autres projets)","TRAVAUX OCM",
AI302="No root CAuse","No root cause",
AI302="ODU HS","TX ISSUE",
AI302="IP &amp; VLAN","TX ISSUE",
AI302="Warehouse HUAWEI","SPARE-ISSUE",
AI302="SPARE-HS","SPARE-ISSUE",
AI302="Power Telco","RAN ISSUE",AI302="no impacts","no impacts"
),"")</f>
        <v>no impacts</v>
      </c>
      <c r="AI302" s="85" t="s">
        <v>5998</v>
      </c>
      <c r="AJ302" s="57" t="str" cm="1">
        <f t="array" ref="AJ302">IFERROR(_xlfn.IFS(
AI302="MPR ISSUE","ACTIVE",
AI302="BSS Hardware Issue","ACTIVE",
AI302="Sites strategiques, MLL, Pylone, etc.","PASSIVE",
AI302="AKTIVCO DEFAUT GE &amp; POWER Cabinet","PASSIVE",
AI302="AKTIVCO Coupure ENEO &amp; Baisse de tension","PASSIVE",
AI302="Coupure ENEO &amp; Baisse de tension","PASSIVE",
AI302="Defaut GE &amp; POWER Cabinet","PASSIVE",
AI302="Sharing","PASSIVE",
AI302="Sites strategiques &amp; DataCenter","PASSIVE",
AI302="Exclu","Exclu",
AI302="SAT","ACTIVE",
AI302="SPARE-ISSUE","SPARE-ISSUE",
AI302="Fiber CAmtel","ACTIVE",
AI302="Fiber AOF","ACTIVE",
AI302="Projet OCM (HUAWEI)","PLANNED WORKS",
AI302="Projet OCM (NOKIA)","PLANNED WORKS",
AI302="ACCESS-ISSUE","ACCESS-ISSUE",
AI302="Projet OCM (ZTE, NOKIA, autres projets)","PLANNED WORKS",
AI302="No root CAuse","No root cause",
AI302="ODU HS","ACTIVE",
AI302="IP &amp; VLAN","ACTIVE",
AI302="Warehouse HUAWEI","SPARE-ISSUE",
AI302="SPARE-HS","SPARE-ISSUE",
AI302="Power Telco","ACTIVE", AI302="no impacts","no impacts"
),"")</f>
        <v>no impacts</v>
      </c>
      <c r="AK302" s="23" t="s">
        <v>5537</v>
      </c>
      <c r="AL302" s="23" t="str">
        <f t="shared" si="14"/>
        <v>EXN_181</v>
      </c>
      <c r="AN302" s="9" t="s">
        <v>5537</v>
      </c>
      <c r="AO302" s="23" t="str">
        <f>_xlfn.XLOOKUP(B302,'INCIDENT-05-03-2026'!E:E,'INCIDENT-05-03-2026'!F:F,"")</f>
        <v/>
      </c>
      <c r="AP302" s="7" t="s">
        <v>5537</v>
      </c>
      <c r="AQ302" s="6"/>
      <c r="AR302" s="7"/>
      <c r="AS302" s="3" t="str">
        <f>_xlfn.XLOOKUP(B302,'[3]tt num | region | site id'!$C:$C,'[3]tt num | region | site id'!$Q:$Q,"")</f>
        <v/>
      </c>
      <c r="AT302" s="24" t="str">
        <f>_xlfn.XLOOKUP(B302,'[4]Cells Huawei 03052026 12h'!$B:$B,'[4]Cells Huawei 03052026 12h'!$T:$T,"")</f>
        <v/>
      </c>
      <c r="AU302" s="24" t="str">
        <f>_xlfn.XLOOKUP(B302,'[5]cells down 02052026 8h50'!$B:$B,'[5]cells down 02052026 8h50'!$R:$R,"")</f>
        <v/>
      </c>
      <c r="AV302" s="24" t="str">
        <f>_xlfn.XLOOKUP(B302,'[5]cells down 02052026 13h50'!$B:$B,'[5]cells down 02052026 13h50'!$R:$R,"")</f>
        <v/>
      </c>
      <c r="AW302" s="24" t="str">
        <f>_xlfn.XLOOKUP(B302,'[5]cells down 02052026 13h50'!$B:$B,'[5]cells down 02052026 13h50'!$R:$R,"")</f>
        <v/>
      </c>
      <c r="AX302" s="24" t="str">
        <f>_xlfn.XLOOKUP(B302,'[6]cell downs 03052026 8h40 '!$B:$B,'[6]cell downs 03052026 8h40 '!$R:$R,"")</f>
        <v/>
      </c>
      <c r="AY302" s="24" t="str">
        <f>_xlfn.XLOOKUP(B302,'[7]ALL SITES DOWN'!$D:$D,'[7]ALL SITES DOWN'!$J:$J,"")</f>
        <v/>
      </c>
      <c r="AZ302" s="24" t="str">
        <f>_xlfn.XLOOKUP(B302,'[8]ALL SITES DOWN'!$D:$D,'[8]ALL SITES DOWN'!$J:$J,"")</f>
        <v/>
      </c>
      <c r="BA302" s="9" t="str">
        <f>_xlfn.XLOOKUP(B302,[9]sheet1!$AC:$AC,[9]sheet1!$AF:$AF,"")</f>
        <v/>
      </c>
      <c r="BB302" s="14" t="s">
        <v>5537</v>
      </c>
      <c r="BC302" s="14" t="s">
        <v>5537</v>
      </c>
      <c r="BD302" s="14" t="str">
        <f>_xlfn.XLOOKUP(B302,'[10]cell downs 18042026 17h'!$B:$B,'[10]cell downs 18042026 17h'!$B:$B,"")</f>
        <v/>
      </c>
      <c r="BE302" s="14" t="str">
        <f>_xlfn.XLOOKUP(B302,'[11]Cells Huawei 19042026 15h'!$B:$B,'[11]Cells Huawei 19042026 15h'!$B:$B,"")</f>
        <v/>
      </c>
      <c r="BF302" s="9" t="str">
        <f>_xlfn.XLOOKUP(B302,'[12]cells down 19042026 9H40'!$B:$B,'[12]cells down 19042026 9H40'!$B:$B,"")</f>
        <v/>
      </c>
      <c r="BG302" s="9" t="s">
        <v>667</v>
      </c>
      <c r="BH302" s="9" t="s">
        <v>318</v>
      </c>
    </row>
    <row r="303" spans="1:60" s="9" customFormat="1" x14ac:dyDescent="0.3">
      <c r="A303" s="1" t="s">
        <v>917</v>
      </c>
      <c r="B303" s="8" t="s">
        <v>918</v>
      </c>
      <c r="C303" s="3" t="str">
        <f>_xlfn.XLOOKUP(B303,'[1]daily break down'!$D:$D,'[1]daily break down'!$E:$E,"")</f>
        <v>SUD-OUEST</v>
      </c>
      <c r="D303" s="1" t="s">
        <v>18</v>
      </c>
      <c r="E303" s="1"/>
      <c r="F303" s="3" t="s">
        <v>13</v>
      </c>
      <c r="G303" s="1" t="s">
        <v>63</v>
      </c>
      <c r="H303" s="40" t="str">
        <f>_xlfn.XLOOKUP(B303,[2]CALCULATION!$B:$B,[2]CALCULATION!$H:$H,"")</f>
        <v>Huawei</v>
      </c>
      <c r="I303" s="34">
        <v>2.292075089960135</v>
      </c>
      <c r="J303" s="34">
        <v>0.65599201559213893</v>
      </c>
      <c r="K303" s="34">
        <v>0.66906512799879014</v>
      </c>
      <c r="L303" s="34">
        <v>0.36042909771625381</v>
      </c>
      <c r="M303" s="34">
        <v>0.78991561867746474</v>
      </c>
      <c r="N303" s="34">
        <v>0</v>
      </c>
      <c r="O303" s="34">
        <v>0</v>
      </c>
      <c r="P303" s="34">
        <v>1.3757087660123333</v>
      </c>
      <c r="Q303" s="34">
        <v>0.89041628499599046</v>
      </c>
      <c r="R303" s="34">
        <v>1.7306981648417812</v>
      </c>
      <c r="S303" s="35">
        <v>5.0932881606469707</v>
      </c>
      <c r="T303" s="35">
        <v>5.3505234952187721E-4</v>
      </c>
      <c r="U303" s="35">
        <v>0.67470101274708738</v>
      </c>
      <c r="V303" s="35">
        <v>0.17843995856554604</v>
      </c>
      <c r="W303" s="35">
        <v>5.3505234952187721E-4</v>
      </c>
      <c r="X303" s="35">
        <v>0.6888085596961474</v>
      </c>
      <c r="Y303" s="35">
        <v>0.56958106114435569</v>
      </c>
      <c r="Z303" s="35">
        <v>1.2756183064951074</v>
      </c>
      <c r="AA303" s="35">
        <v>0.38280497504086586</v>
      </c>
      <c r="AB303" s="35">
        <v>0.33437630690453601</v>
      </c>
      <c r="AC303" s="35">
        <v>0.43810616656488632</v>
      </c>
      <c r="AD303" s="35">
        <v>0.39538585121834979</v>
      </c>
      <c r="AE303" s="58" t="s">
        <v>5560</v>
      </c>
      <c r="AF303" s="58"/>
      <c r="AG303" s="57" t="str" cm="1">
        <f t="array" ref="AG303">IFERROR(_xlfn.IFS(
AI303="MPR ISSUE","PDH",
AI303="BSS Hardware Issue","BSS",
AI303="Sites strategiques, MLL, Pylone, etc.","ENVTECH",
AI303="AKTIVCO DEFAUT GE &amp; POWER Cabinet","AKTIVCO",
AI303="AKTIVCO Coupure ENEO &amp; Baisse de tension","AKTIVCO GRID ONLY",
AI303="Coupure ENEO &amp; Baisse de tension","IHS GRID ONLY",
AI303="Defaut GE &amp; POWER Cabinet","IHS",
AI303="Sharing","Partners",
AI303="Sites strategiques &amp; DataCenter","SST &amp; DC",
AI303="Exclu","Exclu",
AI303="SAT","SAT",
AI303="SPARE-ISSUE","SPARE-ISSUE",
AI303="Fiber CAmtel","TRANS_FO_CAMTEL",
AI303="Fiber AOF","Fiber AOF",
AI303="Projet OCM (HUAWEI)","TRAVAUX-HUAWEI",
AI303="Projet OCM (NOKIA)","TRAVAUX-NOKIA",
AI303="ACCESS-ISSUE","ACCESS-ISSUE",
AI303="Projet OCM (ZTE, NOKIA, autres projets)","TRAVAUX OCM",
AI303="No root CAuse","No root cause",
AI303="ODU HS","PDH",
AI303="IP &amp; VLAN","PDH",
AI303="Warehouse HUAWEI","SPARE-ISSUE",
AI303="SPARE-HS","SPARE-ISSUE",
AI303="Power Telco","BSS",AI303="no impacts","no impacts"
),"")</f>
        <v>no impacts</v>
      </c>
      <c r="AH303" s="57" t="str" cm="1">
        <f t="array" ref="AH303">IFERROR(_xlfn.IFS(
AI303="MPR ISSUE","TX ISSUE",
AI303="BSS Hardware Issue","RAN ISSUE",
AI303="Sites strategiques, MLL, Pylone, etc.","ENVTECH",
AI303="AKTIVCO DEFAUT GE &amp; POWER Cabinet","POWER ISSUE",
AI303="AKTIVCO Coupure ENEO &amp; Baisse de tension","POWER ISSUE",
AI303="Coupure ENEO &amp; Baisse de tension","POWER ISSUE",
AI303="Defaut GE &amp; POWER Cabinet","POWER ISSUE",
AI303="Sharing","POWER ISSUE",
AI303="Sites strategiques &amp; DataCenter","POWER ISSUE",
AI303="Exclu","Exclu",
AI303="SAT","TX ISSUE",
AI303="SPARE-ISSUE","SPARE-ISSUE",
AI303="Fiber CAmtel","TX ISSUE",
AI303="Fiber AOF","TX ISSUE",
AI303="Projet OCM (HUAWEI)","TRAVAUX-HUAWEI",
AI303="Projet OCM (NOKIA)","TRAVAUX -NOKIA",
AI303="ACCESS-ISSUE","ACCESS-ISSUE",
AI303="Projet OCM (ZTE, NOKIA, autres projets)","TRAVAUX OCM",
AI303="No root CAuse","No root cause",
AI303="ODU HS","TX ISSUE",
AI303="IP &amp; VLAN","TX ISSUE",
AI303="Warehouse HUAWEI","SPARE-ISSUE",
AI303="SPARE-HS","SPARE-ISSUE",
AI303="Power Telco","RAN ISSUE",AI303="no impacts","no impacts"
),"")</f>
        <v>no impacts</v>
      </c>
      <c r="AI303" s="85" t="s">
        <v>5998</v>
      </c>
      <c r="AJ303" s="57" t="str" cm="1">
        <f t="array" ref="AJ303">IFERROR(_xlfn.IFS(
AI303="MPR ISSUE","ACTIVE",
AI303="BSS Hardware Issue","ACTIVE",
AI303="Sites strategiques, MLL, Pylone, etc.","PASSIVE",
AI303="AKTIVCO DEFAUT GE &amp; POWER Cabinet","PASSIVE",
AI303="AKTIVCO Coupure ENEO &amp; Baisse de tension","PASSIVE",
AI303="Coupure ENEO &amp; Baisse de tension","PASSIVE",
AI303="Defaut GE &amp; POWER Cabinet","PASSIVE",
AI303="Sharing","PASSIVE",
AI303="Sites strategiques &amp; DataCenter","PASSIVE",
AI303="Exclu","Exclu",
AI303="SAT","ACTIVE",
AI303="SPARE-ISSUE","SPARE-ISSUE",
AI303="Fiber CAmtel","ACTIVE",
AI303="Fiber AOF","ACTIVE",
AI303="Projet OCM (HUAWEI)","PLANNED WORKS",
AI303="Projet OCM (NOKIA)","PLANNED WORKS",
AI303="ACCESS-ISSUE","ACCESS-ISSUE",
AI303="Projet OCM (ZTE, NOKIA, autres projets)","PLANNED WORKS",
AI303="No root CAuse","No root cause",
AI303="ODU HS","ACTIVE",
AI303="IP &amp; VLAN","ACTIVE",
AI303="Warehouse HUAWEI","SPARE-ISSUE",
AI303="SPARE-HS","SPARE-ISSUE",
AI303="Power Telco","ACTIVE", AI303="no impacts","no impacts"
),"")</f>
        <v>no impacts</v>
      </c>
      <c r="AK303" s="23" t="s">
        <v>5537</v>
      </c>
      <c r="AL303" s="23" t="str">
        <f t="shared" si="14"/>
        <v>SUO_224</v>
      </c>
      <c r="AN303" s="9" t="s">
        <v>5537</v>
      </c>
      <c r="AO303" s="23" t="str">
        <f>_xlfn.XLOOKUP(B303,'INCIDENT-05-03-2026'!E:E,'INCIDENT-05-03-2026'!F:F,"")</f>
        <v/>
      </c>
      <c r="AP303" s="7" t="s">
        <v>5537</v>
      </c>
      <c r="AQ303" s="6"/>
      <c r="AR303" s="7"/>
      <c r="AS303" s="3" t="str">
        <f>_xlfn.XLOOKUP(B303,'[3]tt num | region | site id'!$C:$C,'[3]tt num | region | site id'!$Q:$Q,"")</f>
        <v/>
      </c>
      <c r="AT303" s="24" t="str">
        <f>_xlfn.XLOOKUP(B303,'[4]Cells Huawei 03052026 12h'!$B:$B,'[4]Cells Huawei 03052026 12h'!$T:$T,"")</f>
        <v/>
      </c>
      <c r="AU303" s="24" t="str">
        <f>_xlfn.XLOOKUP(B303,'[5]cells down 02052026 8h50'!$B:$B,'[5]cells down 02052026 8h50'!$R:$R,"")</f>
        <v/>
      </c>
      <c r="AV303" s="24" t="str">
        <f>_xlfn.XLOOKUP(B303,'[5]cells down 02052026 13h50'!$B:$B,'[5]cells down 02052026 13h50'!$R:$R,"")</f>
        <v/>
      </c>
      <c r="AW303" s="24" t="str">
        <f>_xlfn.XLOOKUP(B303,'[5]cells down 02052026 13h50'!$B:$B,'[5]cells down 02052026 13h50'!$R:$R,"")</f>
        <v/>
      </c>
      <c r="AX303" s="24" t="str">
        <f>_xlfn.XLOOKUP(B303,'[6]cell downs 03052026 8h40 '!$B:$B,'[6]cell downs 03052026 8h40 '!$R:$R,"")</f>
        <v/>
      </c>
      <c r="AY303" s="24" t="str">
        <f>_xlfn.XLOOKUP(B303,'[7]ALL SITES DOWN'!$D:$D,'[7]ALL SITES DOWN'!$J:$J,"")</f>
        <v/>
      </c>
      <c r="AZ303" s="24" t="str">
        <f>_xlfn.XLOOKUP(B303,'[8]ALL SITES DOWN'!$D:$D,'[8]ALL SITES DOWN'!$J:$J,"")</f>
        <v/>
      </c>
      <c r="BA303" s="9" t="str">
        <f>_xlfn.XLOOKUP(B303,[9]sheet1!$AC:$AC,[9]sheet1!$AF:$AF,"")</f>
        <v/>
      </c>
      <c r="BB303" s="14" t="s">
        <v>5537</v>
      </c>
      <c r="BC303" s="14" t="s">
        <v>5537</v>
      </c>
      <c r="BD303" s="14" t="str">
        <f>_xlfn.XLOOKUP(B303,'[10]cell downs 18042026 17h'!$B:$B,'[10]cell downs 18042026 17h'!$B:$B,"")</f>
        <v/>
      </c>
      <c r="BE303" s="14" t="str">
        <f>_xlfn.XLOOKUP(B303,'[11]Cells Huawei 19042026 15h'!$B:$B,'[11]Cells Huawei 19042026 15h'!$B:$B,"")</f>
        <v/>
      </c>
      <c r="BF303" s="9" t="str">
        <f>_xlfn.XLOOKUP(B303,'[12]cells down 19042026 9H40'!$B:$B,'[12]cells down 19042026 9H40'!$B:$B,"")</f>
        <v/>
      </c>
      <c r="BG303" s="9" t="s">
        <v>5537</v>
      </c>
      <c r="BH303" s="9" t="s">
        <v>12</v>
      </c>
    </row>
    <row r="304" spans="1:60" s="9" customFormat="1" x14ac:dyDescent="0.3">
      <c r="A304" s="1" t="s">
        <v>611</v>
      </c>
      <c r="B304" s="8" t="s">
        <v>612</v>
      </c>
      <c r="C304" s="3" t="str">
        <f>_xlfn.XLOOKUP(B304,'[1]daily break down'!$D:$D,'[1]daily break down'!$E:$E,"")</f>
        <v>Douala</v>
      </c>
      <c r="D304" s="1" t="s">
        <v>21</v>
      </c>
      <c r="E304" s="1" t="s">
        <v>30</v>
      </c>
      <c r="F304" s="3" t="s">
        <v>31</v>
      </c>
      <c r="G304" s="1" t="s">
        <v>32</v>
      </c>
      <c r="H304" s="42" t="str">
        <f>_xlfn.XLOOKUP(B304,[2]CALCULATION!$B:$B,[2]CALCULATION!$H:$H,"")</f>
        <v>ZTE</v>
      </c>
      <c r="I304" s="34">
        <v>0</v>
      </c>
      <c r="J304" s="34">
        <v>0</v>
      </c>
      <c r="K304" s="34">
        <v>0</v>
      </c>
      <c r="L304" s="34">
        <v>0</v>
      </c>
      <c r="M304" s="34">
        <v>0</v>
      </c>
      <c r="N304" s="34">
        <v>2.1228915370413182</v>
      </c>
      <c r="O304" s="34">
        <v>0</v>
      </c>
      <c r="P304" s="34">
        <v>0</v>
      </c>
      <c r="Q304" s="34">
        <v>0</v>
      </c>
      <c r="R304" s="34">
        <v>0</v>
      </c>
      <c r="S304" s="35">
        <v>3.442705167606932</v>
      </c>
      <c r="T304" s="35">
        <v>0.67348822742150549</v>
      </c>
      <c r="U304" s="35">
        <v>0</v>
      </c>
      <c r="V304" s="35">
        <v>0</v>
      </c>
      <c r="W304" s="35">
        <v>0.6734882274215056</v>
      </c>
      <c r="X304" s="35">
        <v>2.0640179435155934</v>
      </c>
      <c r="Y304" s="35">
        <v>3.9279084732316871</v>
      </c>
      <c r="Z304" s="35">
        <v>0</v>
      </c>
      <c r="AA304" s="35">
        <v>0.17747662953770649</v>
      </c>
      <c r="AB304" s="35">
        <v>0.19800134983050588</v>
      </c>
      <c r="AC304" s="35">
        <v>0.55404526919212627</v>
      </c>
      <c r="AD304" s="35">
        <v>0.38074325191976682</v>
      </c>
      <c r="AE304" s="58" t="s">
        <v>5560</v>
      </c>
      <c r="AF304" s="58"/>
      <c r="AG304" s="57" t="str" cm="1">
        <f t="array" ref="AG304">IFERROR(_xlfn.IFS(
AI304="MPR ISSUE","PDH",
AI304="BSS Hardware Issue","BSS",
AI304="Sites strategiques, MLL, Pylone, etc.","ENVTECH",
AI304="AKTIVCO DEFAUT GE &amp; POWER Cabinet","AKTIVCO",
AI304="AKTIVCO Coupure ENEO &amp; Baisse de tension","AKTIVCO GRID ONLY",
AI304="Coupure ENEO &amp; Baisse de tension","IHS GRID ONLY",
AI304="Defaut GE &amp; POWER Cabinet","IHS",
AI304="Sharing","Partners",
AI304="Sites strategiques &amp; DataCenter","SST &amp; DC",
AI304="Exclu","Exclu",
AI304="SAT","SAT",
AI304="SPARE-ISSUE","SPARE-ISSUE",
AI304="Fiber CAmtel","TRANS_FO_CAMTEL",
AI304="Fiber AOF","Fiber AOF",
AI304="Projet OCM (HUAWEI)","TRAVAUX-HUAWEI",
AI304="Projet OCM (NOKIA)","TRAVAUX-NOKIA",
AI304="ACCESS-ISSUE","ACCESS-ISSUE",
AI304="Projet OCM (ZTE, NOKIA, autres projets)","TRAVAUX OCM",
AI304="No root CAuse","No root cause",
AI304="ODU HS","PDH",
AI304="IP &amp; VLAN","PDH",
AI304="Warehouse HUAWEI","SPARE-ISSUE",
AI304="SPARE-HS","SPARE-ISSUE",
AI304="Power Telco","BSS",AI304="no impacts","no impacts"
),"")</f>
        <v>no impacts</v>
      </c>
      <c r="AH304" s="57" t="str" cm="1">
        <f t="array" ref="AH304">IFERROR(_xlfn.IFS(
AI304="MPR ISSUE","TX ISSUE",
AI304="BSS Hardware Issue","RAN ISSUE",
AI304="Sites strategiques, MLL, Pylone, etc.","ENVTECH",
AI304="AKTIVCO DEFAUT GE &amp; POWER Cabinet","POWER ISSUE",
AI304="AKTIVCO Coupure ENEO &amp; Baisse de tension","POWER ISSUE",
AI304="Coupure ENEO &amp; Baisse de tension","POWER ISSUE",
AI304="Defaut GE &amp; POWER Cabinet","POWER ISSUE",
AI304="Sharing","POWER ISSUE",
AI304="Sites strategiques &amp; DataCenter","POWER ISSUE",
AI304="Exclu","Exclu",
AI304="SAT","TX ISSUE",
AI304="SPARE-ISSUE","SPARE-ISSUE",
AI304="Fiber CAmtel","TX ISSUE",
AI304="Fiber AOF","TX ISSUE",
AI304="Projet OCM (HUAWEI)","TRAVAUX-HUAWEI",
AI304="Projet OCM (NOKIA)","TRAVAUX -NOKIA",
AI304="ACCESS-ISSUE","ACCESS-ISSUE",
AI304="Projet OCM (ZTE, NOKIA, autres projets)","TRAVAUX OCM",
AI304="No root CAuse","No root cause",
AI304="ODU HS","TX ISSUE",
AI304="IP &amp; VLAN","TX ISSUE",
AI304="Warehouse HUAWEI","SPARE-ISSUE",
AI304="SPARE-HS","SPARE-ISSUE",
AI304="Power Telco","RAN ISSUE",AI304="no impacts","no impacts"
),"")</f>
        <v>no impacts</v>
      </c>
      <c r="AI304" s="85" t="s">
        <v>5998</v>
      </c>
      <c r="AJ304" s="57" t="str" cm="1">
        <f t="array" ref="AJ304">IFERROR(_xlfn.IFS(
AI304="MPR ISSUE","ACTIVE",
AI304="BSS Hardware Issue","ACTIVE",
AI304="Sites strategiques, MLL, Pylone, etc.","PASSIVE",
AI304="AKTIVCO DEFAUT GE &amp; POWER Cabinet","PASSIVE",
AI304="AKTIVCO Coupure ENEO &amp; Baisse de tension","PASSIVE",
AI304="Coupure ENEO &amp; Baisse de tension","PASSIVE",
AI304="Defaut GE &amp; POWER Cabinet","PASSIVE",
AI304="Sharing","PASSIVE",
AI304="Sites strategiques &amp; DataCenter","PASSIVE",
AI304="Exclu","Exclu",
AI304="SAT","ACTIVE",
AI304="SPARE-ISSUE","SPARE-ISSUE",
AI304="Fiber CAmtel","ACTIVE",
AI304="Fiber AOF","ACTIVE",
AI304="Projet OCM (HUAWEI)","PLANNED WORKS",
AI304="Projet OCM (NOKIA)","PLANNED WORKS",
AI304="ACCESS-ISSUE","ACCESS-ISSUE",
AI304="Projet OCM (ZTE, NOKIA, autres projets)","PLANNED WORKS",
AI304="No root CAuse","No root cause",
AI304="ODU HS","ACTIVE",
AI304="IP &amp; VLAN","ACTIVE",
AI304="Warehouse HUAWEI","SPARE-ISSUE",
AI304="SPARE-HS","SPARE-ISSUE",
AI304="Power Telco","ACTIVE", AI304="no impacts","no impacts"
),"")</f>
        <v>no impacts</v>
      </c>
      <c r="AK304" s="23" t="s">
        <v>5537</v>
      </c>
      <c r="AL304" s="23" t="str">
        <f t="shared" si="14"/>
        <v>LIT_726</v>
      </c>
      <c r="AN304" s="9" t="s">
        <v>5537</v>
      </c>
      <c r="AO304" s="23" t="str">
        <f>_xlfn.XLOOKUP(B304,'INCIDENT-05-03-2026'!E:E,'INCIDENT-05-03-2026'!F:F,"")</f>
        <v/>
      </c>
      <c r="AP304" s="7" t="s">
        <v>5537</v>
      </c>
      <c r="AQ304" s="6"/>
      <c r="AR304" s="7"/>
      <c r="AS304" s="3" t="str">
        <f>_xlfn.XLOOKUP(B304,'[3]tt num | region | site id'!$C:$C,'[3]tt num | region | site id'!$Q:$Q,"")</f>
        <v/>
      </c>
      <c r="AT304" s="24" t="str">
        <f>_xlfn.XLOOKUP(B304,'[4]Cells Huawei 03052026 12h'!$B:$B,'[4]Cells Huawei 03052026 12h'!$T:$T,"")</f>
        <v/>
      </c>
      <c r="AU304" s="24" t="str">
        <f>_xlfn.XLOOKUP(B304,'[5]cells down 02052026 8h50'!$B:$B,'[5]cells down 02052026 8h50'!$R:$R,"")</f>
        <v/>
      </c>
      <c r="AV304" s="24" t="str">
        <f>_xlfn.XLOOKUP(B304,'[5]cells down 02052026 13h50'!$B:$B,'[5]cells down 02052026 13h50'!$R:$R,"")</f>
        <v/>
      </c>
      <c r="AW304" s="24" t="str">
        <f>_xlfn.XLOOKUP(B304,'[5]cells down 02052026 13h50'!$B:$B,'[5]cells down 02052026 13h50'!$R:$R,"")</f>
        <v/>
      </c>
      <c r="AX304" s="24" t="str">
        <f>_xlfn.XLOOKUP(B304,'[6]cell downs 03052026 8h40 '!$B:$B,'[6]cell downs 03052026 8h40 '!$R:$R,"")</f>
        <v/>
      </c>
      <c r="AY304" s="24" t="str">
        <f>_xlfn.XLOOKUP(B304,'[7]ALL SITES DOWN'!$D:$D,'[7]ALL SITES DOWN'!$J:$J,"")</f>
        <v/>
      </c>
      <c r="AZ304" s="24" t="str">
        <f>_xlfn.XLOOKUP(B304,'[8]ALL SITES DOWN'!$D:$D,'[8]ALL SITES DOWN'!$J:$J,"")</f>
        <v/>
      </c>
      <c r="BA304" s="9" t="str">
        <f>_xlfn.XLOOKUP(B304,[9]sheet1!$AC:$AC,[9]sheet1!$AF:$AF,"")</f>
        <v/>
      </c>
      <c r="BB304" s="14" t="s">
        <v>5537</v>
      </c>
      <c r="BC304" s="14" t="s">
        <v>5537</v>
      </c>
      <c r="BD304" s="14" t="str">
        <f>_xlfn.XLOOKUP(B304,'[10]cell downs 18042026 17h'!$B:$B,'[10]cell downs 18042026 17h'!$B:$B,"")</f>
        <v/>
      </c>
      <c r="BE304" s="14" t="str">
        <f>_xlfn.XLOOKUP(B304,'[11]Cells Huawei 19042026 15h'!$B:$B,'[11]Cells Huawei 19042026 15h'!$B:$B,"")</f>
        <v/>
      </c>
      <c r="BF304" s="9" t="str">
        <f>_xlfn.XLOOKUP(B304,'[12]cells down 19042026 9H40'!$B:$B,'[12]cells down 19042026 9H40'!$B:$B,"")</f>
        <v/>
      </c>
      <c r="BG304" s="9" t="s">
        <v>5537</v>
      </c>
      <c r="BH304" s="9" t="s">
        <v>12</v>
      </c>
    </row>
    <row r="305" spans="1:60" s="9" customFormat="1" x14ac:dyDescent="0.3">
      <c r="A305" s="1" t="s">
        <v>1868</v>
      </c>
      <c r="B305" s="1" t="s">
        <v>1869</v>
      </c>
      <c r="C305" s="3" t="str">
        <f>_xlfn.XLOOKUP(B305,'[1]daily break down'!$D:$D,'[1]daily break down'!$E:$E,"")</f>
        <v>CENTRE</v>
      </c>
      <c r="D305" s="1" t="s">
        <v>11</v>
      </c>
      <c r="E305" s="1" t="s">
        <v>66</v>
      </c>
      <c r="F305" s="3" t="s">
        <v>226</v>
      </c>
      <c r="G305" s="1" t="s">
        <v>1870</v>
      </c>
      <c r="H305" s="41" t="str">
        <f>_xlfn.XLOOKUP(B305,[2]CALCULATION!$B:$B,[2]CALCULATION!$H:$H,"")</f>
        <v>NOKIA</v>
      </c>
      <c r="I305" s="34">
        <v>0.10731366623577118</v>
      </c>
      <c r="J305" s="34">
        <v>8.1096101109199181E-2</v>
      </c>
      <c r="K305" s="34">
        <v>9.8734993565103735E-2</v>
      </c>
      <c r="L305" s="34">
        <v>0.1215282236547357</v>
      </c>
      <c r="M305" s="34">
        <v>0.14574826000975935</v>
      </c>
      <c r="N305" s="34">
        <v>0.16417189591162931</v>
      </c>
      <c r="O305" s="34">
        <v>7.763609591562437E-2</v>
      </c>
      <c r="P305" s="34">
        <v>0.14228825481618457</v>
      </c>
      <c r="Q305" s="34">
        <v>0.26413750988063339</v>
      </c>
      <c r="R305" s="34">
        <v>0.24539284256905028</v>
      </c>
      <c r="S305" s="35">
        <v>0.15553971800600971</v>
      </c>
      <c r="T305" s="35">
        <v>1565.6581863009476</v>
      </c>
      <c r="U305" s="35">
        <v>0.16076539595300671</v>
      </c>
      <c r="V305" s="35">
        <v>0.2330866385300471</v>
      </c>
      <c r="W305" s="35">
        <v>0.19554379867192875</v>
      </c>
      <c r="X305" s="35">
        <v>0.15980230172386733</v>
      </c>
      <c r="Y305" s="35">
        <v>0.28061712224590724</v>
      </c>
      <c r="Z305" s="35">
        <v>0.28045660654105065</v>
      </c>
      <c r="AA305" s="35">
        <v>2.6331736668145429</v>
      </c>
      <c r="AB305" s="35">
        <v>0</v>
      </c>
      <c r="AC305" s="35">
        <v>0</v>
      </c>
      <c r="AD305" s="35">
        <v>0.37601695616565789</v>
      </c>
      <c r="AE305" s="58" t="s">
        <v>5560</v>
      </c>
      <c r="AF305" s="58"/>
      <c r="AG305" s="57" t="str" cm="1">
        <f t="array" ref="AG305">IFERROR(_xlfn.IFS(
AI305="MPR ISSUE","PDH",
AI305="BSS Hardware Issue","BSS",
AI305="Sites strategiques, MLL, Pylone, etc.","ENVTECH",
AI305="AKTIVCO DEFAUT GE &amp; POWER Cabinet","AKTIVCO",
AI305="AKTIVCO Coupure ENEO &amp; Baisse de tension","AKTIVCO GRID ONLY",
AI305="Coupure ENEO &amp; Baisse de tension","IHS GRID ONLY",
AI305="Defaut GE &amp; POWER Cabinet","IHS",
AI305="Sharing","Partners",
AI305="Sites strategiques &amp; DataCenter","SST &amp; DC",
AI305="Exclu","Exclu",
AI305="SAT","SAT",
AI305="SPARE-ISSUE","SPARE-ISSUE",
AI305="Fiber CAmtel","TRANS_FO_CAMTEL",
AI305="Fiber AOF","Fiber AOF",
AI305="Projet OCM (HUAWEI)","TRAVAUX-HUAWEI",
AI305="Projet OCM (NOKIA)","TRAVAUX-NOKIA",
AI305="ACCESS-ISSUE","ACCESS-ISSUE",
AI305="Projet OCM (ZTE, NOKIA, autres projets)","TRAVAUX OCM",
AI305="No root CAuse","No root cause",
AI305="ODU HS","PDH",
AI305="IP &amp; VLAN","PDH",
AI305="Warehouse HUAWEI","SPARE-ISSUE",
AI305="SPARE-HS","SPARE-ISSUE",
AI305="Power Telco","BSS",AI305="no impacts","no impacts"
),"")</f>
        <v>no impacts</v>
      </c>
      <c r="AH305" s="57" t="str" cm="1">
        <f t="array" ref="AH305">IFERROR(_xlfn.IFS(
AI305="MPR ISSUE","TX ISSUE",
AI305="BSS Hardware Issue","RAN ISSUE",
AI305="Sites strategiques, MLL, Pylone, etc.","ENVTECH",
AI305="AKTIVCO DEFAUT GE &amp; POWER Cabinet","POWER ISSUE",
AI305="AKTIVCO Coupure ENEO &amp; Baisse de tension","POWER ISSUE",
AI305="Coupure ENEO &amp; Baisse de tension","POWER ISSUE",
AI305="Defaut GE &amp; POWER Cabinet","POWER ISSUE",
AI305="Sharing","POWER ISSUE",
AI305="Sites strategiques &amp; DataCenter","POWER ISSUE",
AI305="Exclu","Exclu",
AI305="SAT","TX ISSUE",
AI305="SPARE-ISSUE","SPARE-ISSUE",
AI305="Fiber CAmtel","TX ISSUE",
AI305="Fiber AOF","TX ISSUE",
AI305="Projet OCM (HUAWEI)","TRAVAUX-HUAWEI",
AI305="Projet OCM (NOKIA)","TRAVAUX -NOKIA",
AI305="ACCESS-ISSUE","ACCESS-ISSUE",
AI305="Projet OCM (ZTE, NOKIA, autres projets)","TRAVAUX OCM",
AI305="No root CAuse","No root cause",
AI305="ODU HS","TX ISSUE",
AI305="IP &amp; VLAN","TX ISSUE",
AI305="Warehouse HUAWEI","SPARE-ISSUE",
AI305="SPARE-HS","SPARE-ISSUE",
AI305="Power Telco","RAN ISSUE",AI305="no impacts","no impacts"
),"")</f>
        <v>no impacts</v>
      </c>
      <c r="AI305" s="85" t="s">
        <v>5998</v>
      </c>
      <c r="AJ305" s="57" t="str" cm="1">
        <f t="array" ref="AJ305">IFERROR(_xlfn.IFS(
AI305="MPR ISSUE","ACTIVE",
AI305="BSS Hardware Issue","ACTIVE",
AI305="Sites strategiques, MLL, Pylone, etc.","PASSIVE",
AI305="AKTIVCO DEFAUT GE &amp; POWER Cabinet","PASSIVE",
AI305="AKTIVCO Coupure ENEO &amp; Baisse de tension","PASSIVE",
AI305="Coupure ENEO &amp; Baisse de tension","PASSIVE",
AI305="Defaut GE &amp; POWER Cabinet","PASSIVE",
AI305="Sharing","PASSIVE",
AI305="Sites strategiques &amp; DataCenter","PASSIVE",
AI305="Exclu","Exclu",
AI305="SAT","ACTIVE",
AI305="SPARE-ISSUE","SPARE-ISSUE",
AI305="Fiber CAmtel","ACTIVE",
AI305="Fiber AOF","ACTIVE",
AI305="Projet OCM (HUAWEI)","PLANNED WORKS",
AI305="Projet OCM (NOKIA)","PLANNED WORKS",
AI305="ACCESS-ISSUE","ACCESS-ISSUE",
AI305="Projet OCM (ZTE, NOKIA, autres projets)","PLANNED WORKS",
AI305="No root CAuse","No root cause",
AI305="ODU HS","ACTIVE",
AI305="IP &amp; VLAN","ACTIVE",
AI305="Warehouse HUAWEI","SPARE-ISSUE",
AI305="SPARE-HS","SPARE-ISSUE",
AI305="Power Telco","ACTIVE", AI305="no impacts","no impacts"
),"")</f>
        <v>no impacts</v>
      </c>
      <c r="AK305" s="23" t="s">
        <v>5755</v>
      </c>
      <c r="AL305" s="23" t="str">
        <f t="shared" si="14"/>
        <v>EST_043</v>
      </c>
      <c r="AN305" s="9" t="s">
        <v>5537</v>
      </c>
      <c r="AO305" s="23" t="str">
        <f>_xlfn.XLOOKUP(B305,'INCIDENT-05-03-2026'!E:E,'INCIDENT-05-03-2026'!F:F,"")</f>
        <v/>
      </c>
      <c r="AP305" s="7" t="s">
        <v>5537</v>
      </c>
      <c r="AQ305" s="6"/>
      <c r="AR305" s="7"/>
      <c r="AS305" s="3" t="str">
        <f>_xlfn.XLOOKUP(B305,'[3]tt num | region | site id'!$C:$C,'[3]tt num | region | site id'!$Q:$Q,"")</f>
        <v/>
      </c>
      <c r="AT305" s="24" t="str">
        <f>_xlfn.XLOOKUP(B305,'[4]Cells Huawei 03052026 12h'!$B:$B,'[4]Cells Huawei 03052026 12h'!$T:$T,"")</f>
        <v/>
      </c>
      <c r="AU305" s="24" t="str">
        <f>_xlfn.XLOOKUP(B305,'[5]cells down 02052026 8h50'!$B:$B,'[5]cells down 02052026 8h50'!$R:$R,"")</f>
        <v/>
      </c>
      <c r="AV305" s="24" t="str">
        <f>_xlfn.XLOOKUP(B305,'[5]cells down 02052026 13h50'!$B:$B,'[5]cells down 02052026 13h50'!$R:$R,"")</f>
        <v/>
      </c>
      <c r="AW305" s="24" t="str">
        <f>_xlfn.XLOOKUP(B305,'[5]cells down 02052026 13h50'!$B:$B,'[5]cells down 02052026 13h50'!$R:$R,"")</f>
        <v/>
      </c>
      <c r="AX305" s="24" t="str">
        <f>_xlfn.XLOOKUP(B305,'[6]cell downs 03052026 8h40 '!$B:$B,'[6]cell downs 03052026 8h40 '!$R:$R,"")</f>
        <v/>
      </c>
      <c r="AY305" s="24" t="str">
        <f>_xlfn.XLOOKUP(B305,'[7]ALL SITES DOWN'!$D:$D,'[7]ALL SITES DOWN'!$J:$J,"")</f>
        <v/>
      </c>
      <c r="AZ305" s="24" t="str">
        <f>_xlfn.XLOOKUP(B305,'[8]ALL SITES DOWN'!$D:$D,'[8]ALL SITES DOWN'!$J:$J,"")</f>
        <v/>
      </c>
      <c r="BA305" s="9" t="str">
        <f>_xlfn.XLOOKUP(B305,[9]sheet1!$AC:$AC,[9]sheet1!$AF:$AF,"")</f>
        <v>(05/03/2026 ticket)..INC-20260503-00007723...Others Transmission equipement fault</v>
      </c>
      <c r="BB305" s="14" t="s">
        <v>5537</v>
      </c>
      <c r="BC305" s="14" t="s">
        <v>5537</v>
      </c>
      <c r="BD305" s="14" t="str">
        <f>_xlfn.XLOOKUP(B305,'[10]cell downs 18042026 17h'!$B:$B,'[10]cell downs 18042026 17h'!$B:$B,"")</f>
        <v/>
      </c>
      <c r="BE305" s="14" t="str">
        <f>_xlfn.XLOOKUP(B305,'[11]Cells Huawei 19042026 15h'!$B:$B,'[11]Cells Huawei 19042026 15h'!$B:$B,"")</f>
        <v/>
      </c>
      <c r="BF305" s="9" t="str">
        <f>_xlfn.XLOOKUP(B305,'[12]cells down 19042026 9H40'!$B:$B,'[12]cells down 19042026 9H40'!$B:$B,"")</f>
        <v/>
      </c>
      <c r="BG305" s="9" t="s">
        <v>1869</v>
      </c>
      <c r="BH305" s="9" t="s">
        <v>5581</v>
      </c>
    </row>
    <row r="306" spans="1:60" s="9" customFormat="1" x14ac:dyDescent="0.3">
      <c r="A306" s="1" t="s">
        <v>1115</v>
      </c>
      <c r="B306" s="8" t="s">
        <v>1116</v>
      </c>
      <c r="C306" s="3" t="str">
        <f>_xlfn.XLOOKUP(B306,'[1]daily break down'!$D:$D,'[1]daily break down'!$E:$E,"")</f>
        <v>NGAOUNDERE</v>
      </c>
      <c r="D306" s="1" t="s">
        <v>21</v>
      </c>
      <c r="E306" s="1" t="s">
        <v>122</v>
      </c>
      <c r="F306" s="3" t="s">
        <v>90</v>
      </c>
      <c r="G306" s="1" t="s">
        <v>1115</v>
      </c>
      <c r="H306" s="41" t="str">
        <f>_xlfn.XLOOKUP(B306,[2]CALCULATION!$B:$B,[2]CALCULATION!$H:$H,"")</f>
        <v>NOKIA</v>
      </c>
      <c r="I306" s="34">
        <v>6.1994732231268168E-2</v>
      </c>
      <c r="J306" s="34">
        <v>9.1279930828432249E-2</v>
      </c>
      <c r="K306" s="34">
        <v>6.4652158900560169E-2</v>
      </c>
      <c r="L306" s="34">
        <v>0.11837141479255664</v>
      </c>
      <c r="M306" s="34">
        <v>0.10981057720020661</v>
      </c>
      <c r="N306" s="34">
        <v>4.5657800492533526E-2</v>
      </c>
      <c r="O306" s="34">
        <v>1.0397672308258639</v>
      </c>
      <c r="P306" s="34">
        <v>0.32231553535197882</v>
      </c>
      <c r="Q306" s="34">
        <v>0.24018499970037069</v>
      </c>
      <c r="R306" s="34">
        <v>0.45900357557650107</v>
      </c>
      <c r="S306" s="35">
        <v>0.34009710843442253</v>
      </c>
      <c r="T306" s="35">
        <v>1448.9906618383543</v>
      </c>
      <c r="U306" s="35">
        <v>0.50203961955637744</v>
      </c>
      <c r="V306" s="35">
        <v>0.21114949219965015</v>
      </c>
      <c r="W306" s="35">
        <v>0.18097253968661628</v>
      </c>
      <c r="X306" s="35">
        <v>0.1693975738586263</v>
      </c>
      <c r="Y306" s="35">
        <v>0.15769776248241463</v>
      </c>
      <c r="Z306" s="35">
        <v>0.19440235365961536</v>
      </c>
      <c r="AA306" s="35">
        <v>2.626928887450092</v>
      </c>
      <c r="AB306" s="35">
        <v>0</v>
      </c>
      <c r="AC306" s="35">
        <v>0</v>
      </c>
      <c r="AD306" s="35">
        <v>0.37512520224978818</v>
      </c>
      <c r="AE306" s="58" t="s">
        <v>5560</v>
      </c>
      <c r="AF306" s="58"/>
      <c r="AG306" s="57" t="str" cm="1">
        <f t="array" ref="AG306">IFERROR(_xlfn.IFS(
AI306="MPR ISSUE","PDH",
AI306="BSS Hardware Issue","BSS",
AI306="Sites strategiques, MLL, Pylone, etc.","ENVTECH",
AI306="AKTIVCO DEFAUT GE &amp; POWER Cabinet","AKTIVCO",
AI306="AKTIVCO Coupure ENEO &amp; Baisse de tension","AKTIVCO GRID ONLY",
AI306="Coupure ENEO &amp; Baisse de tension","IHS GRID ONLY",
AI306="Defaut GE &amp; POWER Cabinet","IHS",
AI306="Sharing","Partners",
AI306="Sites strategiques &amp; DataCenter","SST &amp; DC",
AI306="Exclu","Exclu",
AI306="SAT","SAT",
AI306="SPARE-ISSUE","SPARE-ISSUE",
AI306="Fiber CAmtel","TRANS_FO_CAMTEL",
AI306="Fiber AOF","Fiber AOF",
AI306="Projet OCM (HUAWEI)","TRAVAUX-HUAWEI",
AI306="Projet OCM (NOKIA)","TRAVAUX-NOKIA",
AI306="ACCESS-ISSUE","ACCESS-ISSUE",
AI306="Projet OCM (ZTE, NOKIA, autres projets)","TRAVAUX OCM",
AI306="No root CAuse","No root cause",
AI306="ODU HS","PDH",
AI306="IP &amp; VLAN","PDH",
AI306="Warehouse HUAWEI","SPARE-ISSUE",
AI306="SPARE-HS","SPARE-ISSUE",
AI306="Power Telco","BSS",AI306="no impacts","no impacts"
),"")</f>
        <v>no impacts</v>
      </c>
      <c r="AH306" s="57" t="str" cm="1">
        <f t="array" ref="AH306">IFERROR(_xlfn.IFS(
AI306="MPR ISSUE","TX ISSUE",
AI306="BSS Hardware Issue","RAN ISSUE",
AI306="Sites strategiques, MLL, Pylone, etc.","ENVTECH",
AI306="AKTIVCO DEFAUT GE &amp; POWER Cabinet","POWER ISSUE",
AI306="AKTIVCO Coupure ENEO &amp; Baisse de tension","POWER ISSUE",
AI306="Coupure ENEO &amp; Baisse de tension","POWER ISSUE",
AI306="Defaut GE &amp; POWER Cabinet","POWER ISSUE",
AI306="Sharing","POWER ISSUE",
AI306="Sites strategiques &amp; DataCenter","POWER ISSUE",
AI306="Exclu","Exclu",
AI306="SAT","TX ISSUE",
AI306="SPARE-ISSUE","SPARE-ISSUE",
AI306="Fiber CAmtel","TX ISSUE",
AI306="Fiber AOF","TX ISSUE",
AI306="Projet OCM (HUAWEI)","TRAVAUX-HUAWEI",
AI306="Projet OCM (NOKIA)","TRAVAUX -NOKIA",
AI306="ACCESS-ISSUE","ACCESS-ISSUE",
AI306="Projet OCM (ZTE, NOKIA, autres projets)","TRAVAUX OCM",
AI306="No root CAuse","No root cause",
AI306="ODU HS","TX ISSUE",
AI306="IP &amp; VLAN","TX ISSUE",
AI306="Warehouse HUAWEI","SPARE-ISSUE",
AI306="SPARE-HS","SPARE-ISSUE",
AI306="Power Telco","RAN ISSUE",AI306="no impacts","no impacts"
),"")</f>
        <v>no impacts</v>
      </c>
      <c r="AI306" s="85" t="s">
        <v>5998</v>
      </c>
      <c r="AJ306" s="57" t="str" cm="1">
        <f t="array" ref="AJ306">IFERROR(_xlfn.IFS(
AI306="MPR ISSUE","ACTIVE",
AI306="BSS Hardware Issue","ACTIVE",
AI306="Sites strategiques, MLL, Pylone, etc.","PASSIVE",
AI306="AKTIVCO DEFAUT GE &amp; POWER Cabinet","PASSIVE",
AI306="AKTIVCO Coupure ENEO &amp; Baisse de tension","PASSIVE",
AI306="Coupure ENEO &amp; Baisse de tension","PASSIVE",
AI306="Defaut GE &amp; POWER Cabinet","PASSIVE",
AI306="Sharing","PASSIVE",
AI306="Sites strategiques &amp; DataCenter","PASSIVE",
AI306="Exclu","Exclu",
AI306="SAT","ACTIVE",
AI306="SPARE-ISSUE","SPARE-ISSUE",
AI306="Fiber CAmtel","ACTIVE",
AI306="Fiber AOF","ACTIVE",
AI306="Projet OCM (HUAWEI)","PLANNED WORKS",
AI306="Projet OCM (NOKIA)","PLANNED WORKS",
AI306="ACCESS-ISSUE","ACCESS-ISSUE",
AI306="Projet OCM (ZTE, NOKIA, autres projets)","PLANNED WORKS",
AI306="No root CAuse","No root cause",
AI306="ODU HS","ACTIVE",
AI306="IP &amp; VLAN","ACTIVE",
AI306="Warehouse HUAWEI","SPARE-ISSUE",
AI306="SPARE-HS","SPARE-ISSUE",
AI306="Power Telco","ACTIVE", AI306="no impacts","no impacts"
),"")</f>
        <v>no impacts</v>
      </c>
      <c r="AK306" s="23" t="s">
        <v>5761</v>
      </c>
      <c r="AL306" s="23" t="str">
        <f t="shared" si="14"/>
        <v>ADM_130</v>
      </c>
      <c r="AN306" s="9" t="s">
        <v>5537</v>
      </c>
      <c r="AO306" s="23" t="str">
        <f>_xlfn.XLOOKUP(B306,'INCIDENT-05-03-2026'!E:E,'INCIDENT-05-03-2026'!F:F,"")</f>
        <v/>
      </c>
      <c r="AP306" s="7" t="s">
        <v>5537</v>
      </c>
      <c r="AQ306" s="6"/>
      <c r="AR306" s="7"/>
      <c r="AS306" s="3" t="str">
        <f>_xlfn.XLOOKUP(B306,'[3]tt num | region | site id'!$C:$C,'[3]tt num | region | site id'!$Q:$Q,"")</f>
        <v/>
      </c>
      <c r="AT306" s="24" t="str">
        <f>_xlfn.XLOOKUP(B306,'[4]Cells Huawei 03052026 12h'!$B:$B,'[4]Cells Huawei 03052026 12h'!$T:$T,"")</f>
        <v/>
      </c>
      <c r="AU306" s="24" t="str">
        <f>_xlfn.XLOOKUP(B306,'[5]cells down 02052026 8h50'!$B:$B,'[5]cells down 02052026 8h50'!$R:$R,"")</f>
        <v/>
      </c>
      <c r="AV306" s="24" t="str">
        <f>_xlfn.XLOOKUP(B306,'[5]cells down 02052026 13h50'!$B:$B,'[5]cells down 02052026 13h50'!$R:$R,"")</f>
        <v/>
      </c>
      <c r="AW306" s="24" t="str">
        <f>_xlfn.XLOOKUP(B306,'[5]cells down 02052026 13h50'!$B:$B,'[5]cells down 02052026 13h50'!$R:$R,"")</f>
        <v/>
      </c>
      <c r="AX306" s="24" t="str">
        <f>_xlfn.XLOOKUP(B306,'[6]cell downs 03052026 8h40 '!$B:$B,'[6]cell downs 03052026 8h40 '!$R:$R,"")</f>
        <v/>
      </c>
      <c r="AY306" s="24" t="str">
        <f>_xlfn.XLOOKUP(B306,'[7]ALL SITES DOWN'!$D:$D,'[7]ALL SITES DOWN'!$J:$J,"")</f>
        <v/>
      </c>
      <c r="AZ306" s="24" t="str">
        <f>_xlfn.XLOOKUP(B306,'[8]ALL SITES DOWN'!$D:$D,'[8]ALL SITES DOWN'!$J:$J,"")</f>
        <v/>
      </c>
      <c r="BA306" s="9" t="str">
        <f>_xlfn.XLOOKUP(B306,[9]sheet1!$AC:$AC,[9]sheet1!$AF:$AF,"")</f>
        <v>(05/03/2026 ticket)..INC-20260503-00011717...Others Transmission equipement fault</v>
      </c>
      <c r="BB306" s="14" t="s">
        <v>5537</v>
      </c>
      <c r="BC306" s="14" t="s">
        <v>5537</v>
      </c>
      <c r="BD306" s="14" t="str">
        <f>_xlfn.XLOOKUP(B306,'[10]cell downs 18042026 17h'!$B:$B,'[10]cell downs 18042026 17h'!$B:$B,"")</f>
        <v/>
      </c>
      <c r="BE306" s="14" t="str">
        <f>_xlfn.XLOOKUP(B306,'[11]Cells Huawei 19042026 15h'!$B:$B,'[11]Cells Huawei 19042026 15h'!$B:$B,"")</f>
        <v/>
      </c>
      <c r="BF306" s="9" t="str">
        <f>_xlfn.XLOOKUP(B306,'[12]cells down 19042026 9H40'!$B:$B,'[12]cells down 19042026 9H40'!$B:$B,"")</f>
        <v/>
      </c>
      <c r="BG306" s="9" t="s">
        <v>5537</v>
      </c>
      <c r="BH306" s="9" t="s">
        <v>12</v>
      </c>
    </row>
    <row r="307" spans="1:60" s="9" customFormat="1" x14ac:dyDescent="0.3">
      <c r="A307" s="1" t="s">
        <v>1961</v>
      </c>
      <c r="B307" s="8" t="s">
        <v>1962</v>
      </c>
      <c r="C307" s="3" t="str">
        <f>_xlfn.XLOOKUP(B307,'[1]daily break down'!$D:$D,'[1]daily break down'!$E:$E,"")</f>
        <v>Ngaoundere</v>
      </c>
      <c r="D307" s="1" t="s">
        <v>11</v>
      </c>
      <c r="E307" s="1" t="s">
        <v>12</v>
      </c>
      <c r="F307" s="3" t="s">
        <v>90</v>
      </c>
      <c r="G307" s="1" t="s">
        <v>91</v>
      </c>
      <c r="H307" s="40" t="str">
        <f>_xlfn.XLOOKUP(B307,[2]CALCULATION!$B:$B,[2]CALCULATION!$H:$H,"")</f>
        <v>Huawei</v>
      </c>
      <c r="I307" s="34">
        <v>0</v>
      </c>
      <c r="J307" s="34">
        <v>0</v>
      </c>
      <c r="K307" s="34">
        <v>0</v>
      </c>
      <c r="L307" s="34">
        <v>0</v>
      </c>
      <c r="M307" s="34">
        <v>0.18769636421227451</v>
      </c>
      <c r="N307" s="34">
        <v>0</v>
      </c>
      <c r="O307" s="34">
        <v>0</v>
      </c>
      <c r="P307" s="34">
        <v>0</v>
      </c>
      <c r="Q307" s="34">
        <v>0.6686370861191725</v>
      </c>
      <c r="R307" s="34">
        <v>0</v>
      </c>
      <c r="S307" s="35">
        <v>0</v>
      </c>
      <c r="T307" s="35">
        <v>0</v>
      </c>
      <c r="U307" s="35">
        <v>0</v>
      </c>
      <c r="V307" s="35">
        <v>1.678601901076668</v>
      </c>
      <c r="W307" s="35">
        <v>0</v>
      </c>
      <c r="X307" s="35">
        <v>0.99425211095986954</v>
      </c>
      <c r="Y307" s="35">
        <v>0.21723125390588213</v>
      </c>
      <c r="Z307" s="35">
        <v>0</v>
      </c>
      <c r="AA307" s="35">
        <v>0.29600254187499248</v>
      </c>
      <c r="AB307" s="35">
        <v>0.39100883679971166</v>
      </c>
      <c r="AC307" s="35">
        <v>0.38304364289826143</v>
      </c>
      <c r="AD307" s="35">
        <v>0.37328818918309631</v>
      </c>
      <c r="AE307" s="58" t="s">
        <v>5560</v>
      </c>
      <c r="AF307" s="58"/>
      <c r="AG307" s="57" t="str" cm="1">
        <f t="array" ref="AG307">IFERROR(_xlfn.IFS(
AI307="MPR ISSUE","PDH",
AI307="BSS Hardware Issue","BSS",
AI307="Sites strategiques, MLL, Pylone, etc.","ENVTECH",
AI307="AKTIVCO DEFAUT GE &amp; POWER Cabinet","AKTIVCO",
AI307="AKTIVCO Coupure ENEO &amp; Baisse de tension","AKTIVCO GRID ONLY",
AI307="Coupure ENEO &amp; Baisse de tension","IHS GRID ONLY",
AI307="Defaut GE &amp; POWER Cabinet","IHS",
AI307="Sharing","Partners",
AI307="Sites strategiques &amp; DataCenter","SST &amp; DC",
AI307="Exclu","Exclu",
AI307="SAT","SAT",
AI307="SPARE-ISSUE","SPARE-ISSUE",
AI307="Fiber CAmtel","TRANS_FO_CAMTEL",
AI307="Fiber AOF","Fiber AOF",
AI307="Projet OCM (HUAWEI)","TRAVAUX-HUAWEI",
AI307="Projet OCM (NOKIA)","TRAVAUX-NOKIA",
AI307="ACCESS-ISSUE","ACCESS-ISSUE",
AI307="Projet OCM (ZTE, NOKIA, autres projets)","TRAVAUX OCM",
AI307="No root CAuse","No root cause",
AI307="ODU HS","PDH",
AI307="IP &amp; VLAN","PDH",
AI307="Warehouse HUAWEI","SPARE-ISSUE",
AI307="SPARE-HS","SPARE-ISSUE",
AI307="Power Telco","BSS",AI307="no impacts","no impacts"
),"")</f>
        <v>no impacts</v>
      </c>
      <c r="AH307" s="57" t="str" cm="1">
        <f t="array" ref="AH307">IFERROR(_xlfn.IFS(
AI307="MPR ISSUE","TX ISSUE",
AI307="BSS Hardware Issue","RAN ISSUE",
AI307="Sites strategiques, MLL, Pylone, etc.","ENVTECH",
AI307="AKTIVCO DEFAUT GE &amp; POWER Cabinet","POWER ISSUE",
AI307="AKTIVCO Coupure ENEO &amp; Baisse de tension","POWER ISSUE",
AI307="Coupure ENEO &amp; Baisse de tension","POWER ISSUE",
AI307="Defaut GE &amp; POWER Cabinet","POWER ISSUE",
AI307="Sharing","POWER ISSUE",
AI307="Sites strategiques &amp; DataCenter","POWER ISSUE",
AI307="Exclu","Exclu",
AI307="SAT","TX ISSUE",
AI307="SPARE-ISSUE","SPARE-ISSUE",
AI307="Fiber CAmtel","TX ISSUE",
AI307="Fiber AOF","TX ISSUE",
AI307="Projet OCM (HUAWEI)","TRAVAUX-HUAWEI",
AI307="Projet OCM (NOKIA)","TRAVAUX -NOKIA",
AI307="ACCESS-ISSUE","ACCESS-ISSUE",
AI307="Projet OCM (ZTE, NOKIA, autres projets)","TRAVAUX OCM",
AI307="No root CAuse","No root cause",
AI307="ODU HS","TX ISSUE",
AI307="IP &amp; VLAN","TX ISSUE",
AI307="Warehouse HUAWEI","SPARE-ISSUE",
AI307="SPARE-HS","SPARE-ISSUE",
AI307="Power Telco","RAN ISSUE",AI307="no impacts","no impacts"
),"")</f>
        <v>no impacts</v>
      </c>
      <c r="AI307" s="85" t="s">
        <v>5998</v>
      </c>
      <c r="AJ307" s="57" t="str" cm="1">
        <f t="array" ref="AJ307">IFERROR(_xlfn.IFS(
AI307="MPR ISSUE","ACTIVE",
AI307="BSS Hardware Issue","ACTIVE",
AI307="Sites strategiques, MLL, Pylone, etc.","PASSIVE",
AI307="AKTIVCO DEFAUT GE &amp; POWER Cabinet","PASSIVE",
AI307="AKTIVCO Coupure ENEO &amp; Baisse de tension","PASSIVE",
AI307="Coupure ENEO &amp; Baisse de tension","PASSIVE",
AI307="Defaut GE &amp; POWER Cabinet","PASSIVE",
AI307="Sharing","PASSIVE",
AI307="Sites strategiques &amp; DataCenter","PASSIVE",
AI307="Exclu","Exclu",
AI307="SAT","ACTIVE",
AI307="SPARE-ISSUE","SPARE-ISSUE",
AI307="Fiber CAmtel","ACTIVE",
AI307="Fiber AOF","ACTIVE",
AI307="Projet OCM (HUAWEI)","PLANNED WORKS",
AI307="Projet OCM (NOKIA)","PLANNED WORKS",
AI307="ACCESS-ISSUE","ACCESS-ISSUE",
AI307="Projet OCM (ZTE, NOKIA, autres projets)","PLANNED WORKS",
AI307="No root CAuse","No root cause",
AI307="ODU HS","ACTIVE",
AI307="IP &amp; VLAN","ACTIVE",
AI307="Warehouse HUAWEI","SPARE-ISSUE",
AI307="SPARE-HS","SPARE-ISSUE",
AI307="Power Telco","ACTIVE", AI307="no impacts","no impacts"
),"")</f>
        <v>no impacts</v>
      </c>
      <c r="AK307" s="23" t="s">
        <v>5537</v>
      </c>
      <c r="AL307" s="23" t="str">
        <f t="shared" si="14"/>
        <v>ADM_084</v>
      </c>
      <c r="AN307" s="9" t="s">
        <v>5537</v>
      </c>
      <c r="AO307" s="23" t="str">
        <f>_xlfn.XLOOKUP(B307,'INCIDENT-05-03-2026'!E:E,'INCIDENT-05-03-2026'!F:F,"")</f>
        <v/>
      </c>
      <c r="AP307" s="7" t="s">
        <v>5537</v>
      </c>
      <c r="AQ307" s="6"/>
      <c r="AR307" s="7"/>
      <c r="AS307" s="3" t="str">
        <f>_xlfn.XLOOKUP(B307,'[3]tt num | region | site id'!$C:$C,'[3]tt num | region | site id'!$Q:$Q,"")</f>
        <v/>
      </c>
      <c r="AT307" s="24" t="str">
        <f>_xlfn.XLOOKUP(B307,'[4]Cells Huawei 03052026 12h'!$B:$B,'[4]Cells Huawei 03052026 12h'!$T:$T,"")</f>
        <v/>
      </c>
      <c r="AU307" s="24" t="str">
        <f>_xlfn.XLOOKUP(B307,'[5]cells down 02052026 8h50'!$B:$B,'[5]cells down 02052026 8h50'!$R:$R,"")</f>
        <v/>
      </c>
      <c r="AV307" s="24" t="str">
        <f>_xlfn.XLOOKUP(B307,'[5]cells down 02052026 13h50'!$B:$B,'[5]cells down 02052026 13h50'!$R:$R,"")</f>
        <v/>
      </c>
      <c r="AW307" s="24" t="str">
        <f>_xlfn.XLOOKUP(B307,'[5]cells down 02052026 13h50'!$B:$B,'[5]cells down 02052026 13h50'!$R:$R,"")</f>
        <v/>
      </c>
      <c r="AX307" s="24" t="str">
        <f>_xlfn.XLOOKUP(B307,'[6]cell downs 03052026 8h40 '!$B:$B,'[6]cell downs 03052026 8h40 '!$R:$R,"")</f>
        <v/>
      </c>
      <c r="AY307" s="24" t="str">
        <f>_xlfn.XLOOKUP(B307,'[7]ALL SITES DOWN'!$D:$D,'[7]ALL SITES DOWN'!$J:$J,"")</f>
        <v/>
      </c>
      <c r="AZ307" s="24" t="str">
        <f>_xlfn.XLOOKUP(B307,'[8]ALL SITES DOWN'!$D:$D,'[8]ALL SITES DOWN'!$J:$J,"")</f>
        <v/>
      </c>
      <c r="BA307" s="9" t="str">
        <f>_xlfn.XLOOKUP(B307,[9]sheet1!$AC:$AC,[9]sheet1!$AF:$AF,"")</f>
        <v/>
      </c>
      <c r="BB307" s="14" t="s">
        <v>5537</v>
      </c>
      <c r="BC307" s="14" t="s">
        <v>5537</v>
      </c>
      <c r="BD307" s="14" t="str">
        <f>_xlfn.XLOOKUP(B307,'[10]cell downs 18042026 17h'!$B:$B,'[10]cell downs 18042026 17h'!$B:$B,"")</f>
        <v/>
      </c>
      <c r="BE307" s="14" t="str">
        <f>_xlfn.XLOOKUP(B307,'[11]Cells Huawei 19042026 15h'!$B:$B,'[11]Cells Huawei 19042026 15h'!$B:$B,"")</f>
        <v/>
      </c>
      <c r="BF307" s="9" t="str">
        <f>_xlfn.XLOOKUP(B307,'[12]cells down 19042026 9H40'!$B:$B,'[12]cells down 19042026 9H40'!$B:$B,"")</f>
        <v/>
      </c>
      <c r="BG307" s="9" t="s">
        <v>1962</v>
      </c>
      <c r="BH307" s="9" t="s">
        <v>12</v>
      </c>
    </row>
    <row r="308" spans="1:60" s="27" customFormat="1" x14ac:dyDescent="0.3">
      <c r="A308" s="1" t="s">
        <v>543</v>
      </c>
      <c r="B308" s="1" t="s">
        <v>544</v>
      </c>
      <c r="C308" s="3" t="str">
        <f>_xlfn.XLOOKUP(B308,'[1]daily break down'!$D:$D,'[1]daily break down'!$E:$E,"")</f>
        <v>Douala</v>
      </c>
      <c r="D308" s="1" t="s">
        <v>21</v>
      </c>
      <c r="E308" s="1" t="s">
        <v>30</v>
      </c>
      <c r="F308" s="3" t="s">
        <v>31</v>
      </c>
      <c r="G308" s="1" t="s">
        <v>32</v>
      </c>
      <c r="H308" s="42" t="str">
        <f>_xlfn.XLOOKUP(B308,[2]CALCULATION!$B:$B,[2]CALCULATION!$H:$H,"")</f>
        <v>ZTE</v>
      </c>
      <c r="I308" s="34">
        <v>4.6738962940134066</v>
      </c>
      <c r="J308" s="34">
        <v>1.5503676879745911</v>
      </c>
      <c r="K308" s="34">
        <v>1.8062832267509048</v>
      </c>
      <c r="L308" s="34">
        <v>0</v>
      </c>
      <c r="M308" s="34">
        <v>0</v>
      </c>
      <c r="N308" s="34">
        <v>2.7190111947219582</v>
      </c>
      <c r="O308" s="34">
        <v>0</v>
      </c>
      <c r="P308" s="34">
        <v>0</v>
      </c>
      <c r="Q308" s="34">
        <v>2.658960486027286</v>
      </c>
      <c r="R308" s="34">
        <v>0.61766443228805568</v>
      </c>
      <c r="S308" s="35">
        <v>1.2894939974260415</v>
      </c>
      <c r="T308" s="35">
        <v>0</v>
      </c>
      <c r="U308" s="35">
        <v>1.0256240137201693</v>
      </c>
      <c r="V308" s="35">
        <v>0</v>
      </c>
      <c r="W308" s="35">
        <v>0</v>
      </c>
      <c r="X308" s="35">
        <v>4.3321940285304175</v>
      </c>
      <c r="Y308" s="35">
        <v>0</v>
      </c>
      <c r="Z308" s="35">
        <v>4.9744530338181621</v>
      </c>
      <c r="AA308" s="35">
        <v>0.17835089864872966</v>
      </c>
      <c r="AB308" s="35">
        <v>0.2487899976539471</v>
      </c>
      <c r="AC308" s="35">
        <v>0.5005901608126655</v>
      </c>
      <c r="AD308" s="35">
        <v>0.37004220492933043</v>
      </c>
      <c r="AE308" s="58" t="s">
        <v>5560</v>
      </c>
      <c r="AF308" s="58"/>
      <c r="AG308" s="57" t="str" cm="1">
        <f t="array" ref="AG308">IFERROR(_xlfn.IFS(
AI308="MPR ISSUE","PDH",
AI308="BSS Hardware Issue","BSS",
AI308="Sites strategiques, MLL, Pylone, etc.","ENVTECH",
AI308="AKTIVCO DEFAUT GE &amp; POWER Cabinet","AKTIVCO",
AI308="AKTIVCO Coupure ENEO &amp; Baisse de tension","AKTIVCO GRID ONLY",
AI308="Coupure ENEO &amp; Baisse de tension","IHS GRID ONLY",
AI308="Defaut GE &amp; POWER Cabinet","IHS",
AI308="Sharing","Partners",
AI308="Sites strategiques &amp; DataCenter","SST &amp; DC",
AI308="Exclu","Exclu",
AI308="SAT","SAT",
AI308="SPARE-ISSUE","SPARE-ISSUE",
AI308="Fiber CAmtel","TRANS_FO_CAMTEL",
AI308="Fiber AOF","Fiber AOF",
AI308="Projet OCM (HUAWEI)","TRAVAUX-HUAWEI",
AI308="Projet OCM (NOKIA)","TRAVAUX-NOKIA",
AI308="ACCESS-ISSUE","ACCESS-ISSUE",
AI308="Projet OCM (ZTE, NOKIA, autres projets)","TRAVAUX OCM",
AI308="No root CAuse","No root cause",
AI308="ODU HS","PDH",
AI308="IP &amp; VLAN","PDH",
AI308="Warehouse HUAWEI","SPARE-ISSUE",
AI308="SPARE-HS","SPARE-ISSUE",
AI308="Power Telco","BSS",AI308="no impacts","no impacts"
),"")</f>
        <v>no impacts</v>
      </c>
      <c r="AH308" s="57" t="str" cm="1">
        <f t="array" ref="AH308">IFERROR(_xlfn.IFS(
AI308="MPR ISSUE","TX ISSUE",
AI308="BSS Hardware Issue","RAN ISSUE",
AI308="Sites strategiques, MLL, Pylone, etc.","ENVTECH",
AI308="AKTIVCO DEFAUT GE &amp; POWER Cabinet","POWER ISSUE",
AI308="AKTIVCO Coupure ENEO &amp; Baisse de tension","POWER ISSUE",
AI308="Coupure ENEO &amp; Baisse de tension","POWER ISSUE",
AI308="Defaut GE &amp; POWER Cabinet","POWER ISSUE",
AI308="Sharing","POWER ISSUE",
AI308="Sites strategiques &amp; DataCenter","POWER ISSUE",
AI308="Exclu","Exclu",
AI308="SAT","TX ISSUE",
AI308="SPARE-ISSUE","SPARE-ISSUE",
AI308="Fiber CAmtel","TX ISSUE",
AI308="Fiber AOF","TX ISSUE",
AI308="Projet OCM (HUAWEI)","TRAVAUX-HUAWEI",
AI308="Projet OCM (NOKIA)","TRAVAUX -NOKIA",
AI308="ACCESS-ISSUE","ACCESS-ISSUE",
AI308="Projet OCM (ZTE, NOKIA, autres projets)","TRAVAUX OCM",
AI308="No root CAuse","No root cause",
AI308="ODU HS","TX ISSUE",
AI308="IP &amp; VLAN","TX ISSUE",
AI308="Warehouse HUAWEI","SPARE-ISSUE",
AI308="SPARE-HS","SPARE-ISSUE",
AI308="Power Telco","RAN ISSUE",AI308="no impacts","no impacts"
),"")</f>
        <v>no impacts</v>
      </c>
      <c r="AI308" s="85" t="s">
        <v>5998</v>
      </c>
      <c r="AJ308" s="57" t="str" cm="1">
        <f t="array" ref="AJ308">IFERROR(_xlfn.IFS(
AI308="MPR ISSUE","ACTIVE",
AI308="BSS Hardware Issue","ACTIVE",
AI308="Sites strategiques, MLL, Pylone, etc.","PASSIVE",
AI308="AKTIVCO DEFAUT GE &amp; POWER Cabinet","PASSIVE",
AI308="AKTIVCO Coupure ENEO &amp; Baisse de tension","PASSIVE",
AI308="Coupure ENEO &amp; Baisse de tension","PASSIVE",
AI308="Defaut GE &amp; POWER Cabinet","PASSIVE",
AI308="Sharing","PASSIVE",
AI308="Sites strategiques &amp; DataCenter","PASSIVE",
AI308="Exclu","Exclu",
AI308="SAT","ACTIVE",
AI308="SPARE-ISSUE","SPARE-ISSUE",
AI308="Fiber CAmtel","ACTIVE",
AI308="Fiber AOF","ACTIVE",
AI308="Projet OCM (HUAWEI)","PLANNED WORKS",
AI308="Projet OCM (NOKIA)","PLANNED WORKS",
AI308="ACCESS-ISSUE","ACCESS-ISSUE",
AI308="Projet OCM (ZTE, NOKIA, autres projets)","PLANNED WORKS",
AI308="No root CAuse","No root cause",
AI308="ODU HS","ACTIVE",
AI308="IP &amp; VLAN","ACTIVE",
AI308="Warehouse HUAWEI","SPARE-ISSUE",
AI308="SPARE-HS","SPARE-ISSUE",
AI308="Power Telco","ACTIVE", AI308="no impacts","no impacts"
),"")</f>
        <v>no impacts</v>
      </c>
      <c r="AK308" s="23" t="s">
        <v>5537</v>
      </c>
      <c r="AL308" s="23" t="str">
        <f t="shared" si="14"/>
        <v>LIT_645</v>
      </c>
      <c r="AM308" s="9"/>
      <c r="AN308" s="9" t="s">
        <v>5537</v>
      </c>
      <c r="AO308" s="23" t="str">
        <f>_xlfn.XLOOKUP(B308,'INCIDENT-05-03-2026'!E:E,'INCIDENT-05-03-2026'!F:F,"")</f>
        <v/>
      </c>
      <c r="AP308" s="7" t="s">
        <v>5537</v>
      </c>
      <c r="AQ308" s="6"/>
      <c r="AR308" s="7"/>
      <c r="AS308" s="3" t="str">
        <f>_xlfn.XLOOKUP(B308,'[3]tt num | region | site id'!$C:$C,'[3]tt num | region | site id'!$Q:$Q,"")</f>
        <v/>
      </c>
      <c r="AT308" s="24" t="str">
        <f>_xlfn.XLOOKUP(B308,'[4]Cells Huawei 03052026 12h'!$B:$B,'[4]Cells Huawei 03052026 12h'!$T:$T,"")</f>
        <v/>
      </c>
      <c r="AU308" s="24" t="str">
        <f>_xlfn.XLOOKUP(B308,'[5]cells down 02052026 8h50'!$B:$B,'[5]cells down 02052026 8h50'!$R:$R,"")</f>
        <v/>
      </c>
      <c r="AV308" s="24" t="str">
        <f>_xlfn.XLOOKUP(B308,'[5]cells down 02052026 13h50'!$B:$B,'[5]cells down 02052026 13h50'!$R:$R,"")</f>
        <v/>
      </c>
      <c r="AW308" s="24" t="str">
        <f>_xlfn.XLOOKUP(B308,'[5]cells down 02052026 13h50'!$B:$B,'[5]cells down 02052026 13h50'!$R:$R,"")</f>
        <v/>
      </c>
      <c r="AX308" s="24" t="str">
        <f>_xlfn.XLOOKUP(B308,'[6]cell downs 03052026 8h40 '!$B:$B,'[6]cell downs 03052026 8h40 '!$R:$R,"")</f>
        <v/>
      </c>
      <c r="AY308" s="24" t="str">
        <f>_xlfn.XLOOKUP(B308,'[7]ALL SITES DOWN'!$D:$D,'[7]ALL SITES DOWN'!$J:$J,"")</f>
        <v/>
      </c>
      <c r="AZ308" s="24" t="str">
        <f>_xlfn.XLOOKUP(B308,'[8]ALL SITES DOWN'!$D:$D,'[8]ALL SITES DOWN'!$J:$J,"")</f>
        <v/>
      </c>
      <c r="BA308" s="9" t="str">
        <f>_xlfn.XLOOKUP(B308,[9]sheet1!$AC:$AC,[9]sheet1!$AF:$AF,"")</f>
        <v/>
      </c>
      <c r="BB308" s="14" t="s">
        <v>5537</v>
      </c>
      <c r="BC308" s="14" t="s">
        <v>5537</v>
      </c>
      <c r="BD308" s="14" t="str">
        <f>_xlfn.XLOOKUP(B308,'[10]cell downs 18042026 17h'!$B:$B,'[10]cell downs 18042026 17h'!$B:$B,"")</f>
        <v/>
      </c>
      <c r="BE308" s="14" t="str">
        <f>_xlfn.XLOOKUP(B308,'[11]Cells Huawei 19042026 15h'!$B:$B,'[11]Cells Huawei 19042026 15h'!$B:$B,"")</f>
        <v/>
      </c>
      <c r="BF308" s="9" t="str">
        <f>_xlfn.XLOOKUP(B308,'[12]cells down 19042026 9H40'!$B:$B,'[12]cells down 19042026 9H40'!$B:$B,"")</f>
        <v/>
      </c>
      <c r="BG308" s="9" t="s">
        <v>5537</v>
      </c>
      <c r="BH308" s="9" t="s">
        <v>5537</v>
      </c>
    </row>
    <row r="309" spans="1:60" s="9" customFormat="1" x14ac:dyDescent="0.3">
      <c r="A309" s="1" t="s">
        <v>784</v>
      </c>
      <c r="B309" s="1" t="s">
        <v>785</v>
      </c>
      <c r="C309" s="3" t="str">
        <f>_xlfn.XLOOKUP(B309,'[1]daily break down'!$D:$D,'[1]daily break down'!$E:$E,"")</f>
        <v>Douala</v>
      </c>
      <c r="D309" s="1" t="s">
        <v>21</v>
      </c>
      <c r="E309" s="1" t="s">
        <v>36</v>
      </c>
      <c r="F309" s="3" t="s">
        <v>31</v>
      </c>
      <c r="G309" s="1" t="s">
        <v>32</v>
      </c>
      <c r="H309" s="42" t="str">
        <f>_xlfn.XLOOKUP(B309,[2]CALCULATION!$B:$B,[2]CALCULATION!$H:$H,"")</f>
        <v>ZTE</v>
      </c>
      <c r="I309" s="34">
        <v>2.5689111756027532</v>
      </c>
      <c r="J309" s="34">
        <v>4.1921529935822246</v>
      </c>
      <c r="K309" s="34">
        <v>1.1759737239358168</v>
      </c>
      <c r="L309" s="34">
        <v>1.4209028544686135</v>
      </c>
      <c r="M309" s="34">
        <v>0</v>
      </c>
      <c r="N309" s="34">
        <v>3.7711916400567294</v>
      </c>
      <c r="O309" s="34">
        <v>0</v>
      </c>
      <c r="P309" s="34">
        <v>0</v>
      </c>
      <c r="Q309" s="34">
        <v>0</v>
      </c>
      <c r="R309" s="34">
        <v>0</v>
      </c>
      <c r="S309" s="35">
        <v>0</v>
      </c>
      <c r="T309" s="35">
        <v>0</v>
      </c>
      <c r="U309" s="35">
        <v>0</v>
      </c>
      <c r="V309" s="35">
        <v>0</v>
      </c>
      <c r="W309" s="35">
        <v>0</v>
      </c>
      <c r="X309" s="35">
        <v>1.0926660731152604</v>
      </c>
      <c r="Y309" s="35">
        <v>4.9141526340270465</v>
      </c>
      <c r="Z309" s="35">
        <v>0</v>
      </c>
      <c r="AA309" s="35">
        <v>0.18122349715637726</v>
      </c>
      <c r="AB309" s="35">
        <v>0.26042463559676449</v>
      </c>
      <c r="AC309" s="35">
        <v>0.48872264794787018</v>
      </c>
      <c r="AD309" s="35">
        <v>0.36816952170600326</v>
      </c>
      <c r="AE309" s="58" t="s">
        <v>5560</v>
      </c>
      <c r="AF309" s="58"/>
      <c r="AG309" s="57" t="str" cm="1">
        <f t="array" ref="AG309">IFERROR(_xlfn.IFS(
AI309="MPR ISSUE","PDH",
AI309="BSS Hardware Issue","BSS",
AI309="Sites strategiques, MLL, Pylone, etc.","ENVTECH",
AI309="AKTIVCO DEFAUT GE &amp; POWER Cabinet","AKTIVCO",
AI309="AKTIVCO Coupure ENEO &amp; Baisse de tension","AKTIVCO GRID ONLY",
AI309="Coupure ENEO &amp; Baisse de tension","IHS GRID ONLY",
AI309="Defaut GE &amp; POWER Cabinet","IHS",
AI309="Sharing","Partners",
AI309="Sites strategiques &amp; DataCenter","SST &amp; DC",
AI309="Exclu","Exclu",
AI309="SAT","SAT",
AI309="SPARE-ISSUE","SPARE-ISSUE",
AI309="Fiber CAmtel","TRANS_FO_CAMTEL",
AI309="Fiber AOF","Fiber AOF",
AI309="Projet OCM (HUAWEI)","TRAVAUX-HUAWEI",
AI309="Projet OCM (NOKIA)","TRAVAUX-NOKIA",
AI309="ACCESS-ISSUE","ACCESS-ISSUE",
AI309="Projet OCM (ZTE, NOKIA, autres projets)","TRAVAUX OCM",
AI309="No root CAuse","No root cause",
AI309="ODU HS","PDH",
AI309="IP &amp; VLAN","PDH",
AI309="Warehouse HUAWEI","SPARE-ISSUE",
AI309="SPARE-HS","SPARE-ISSUE",
AI309="Power Telco","BSS",AI309="no impacts","no impacts"
),"")</f>
        <v>no impacts</v>
      </c>
      <c r="AH309" s="57" t="str" cm="1">
        <f t="array" ref="AH309">IFERROR(_xlfn.IFS(
AI309="MPR ISSUE","TX ISSUE",
AI309="BSS Hardware Issue","RAN ISSUE",
AI309="Sites strategiques, MLL, Pylone, etc.","ENVTECH",
AI309="AKTIVCO DEFAUT GE &amp; POWER Cabinet","POWER ISSUE",
AI309="AKTIVCO Coupure ENEO &amp; Baisse de tension","POWER ISSUE",
AI309="Coupure ENEO &amp; Baisse de tension","POWER ISSUE",
AI309="Defaut GE &amp; POWER Cabinet","POWER ISSUE",
AI309="Sharing","POWER ISSUE",
AI309="Sites strategiques &amp; DataCenter","POWER ISSUE",
AI309="Exclu","Exclu",
AI309="SAT","TX ISSUE",
AI309="SPARE-ISSUE","SPARE-ISSUE",
AI309="Fiber CAmtel","TX ISSUE",
AI309="Fiber AOF","TX ISSUE",
AI309="Projet OCM (HUAWEI)","TRAVAUX-HUAWEI",
AI309="Projet OCM (NOKIA)","TRAVAUX -NOKIA",
AI309="ACCESS-ISSUE","ACCESS-ISSUE",
AI309="Projet OCM (ZTE, NOKIA, autres projets)","TRAVAUX OCM",
AI309="No root CAuse","No root cause",
AI309="ODU HS","TX ISSUE",
AI309="IP &amp; VLAN","TX ISSUE",
AI309="Warehouse HUAWEI","SPARE-ISSUE",
AI309="SPARE-HS","SPARE-ISSUE",
AI309="Power Telco","RAN ISSUE",AI309="no impacts","no impacts"
),"")</f>
        <v>no impacts</v>
      </c>
      <c r="AI309" s="85" t="s">
        <v>5998</v>
      </c>
      <c r="AJ309" s="57" t="str" cm="1">
        <f t="array" ref="AJ309">IFERROR(_xlfn.IFS(
AI309="MPR ISSUE","ACTIVE",
AI309="BSS Hardware Issue","ACTIVE",
AI309="Sites strategiques, MLL, Pylone, etc.","PASSIVE",
AI309="AKTIVCO DEFAUT GE &amp; POWER Cabinet","PASSIVE",
AI309="AKTIVCO Coupure ENEO &amp; Baisse de tension","PASSIVE",
AI309="Coupure ENEO &amp; Baisse de tension","PASSIVE",
AI309="Defaut GE &amp; POWER Cabinet","PASSIVE",
AI309="Sharing","PASSIVE",
AI309="Sites strategiques &amp; DataCenter","PASSIVE",
AI309="Exclu","Exclu",
AI309="SAT","ACTIVE",
AI309="SPARE-ISSUE","SPARE-ISSUE",
AI309="Fiber CAmtel","ACTIVE",
AI309="Fiber AOF","ACTIVE",
AI309="Projet OCM (HUAWEI)","PLANNED WORKS",
AI309="Projet OCM (NOKIA)","PLANNED WORKS",
AI309="ACCESS-ISSUE","ACCESS-ISSUE",
AI309="Projet OCM (ZTE, NOKIA, autres projets)","PLANNED WORKS",
AI309="No root CAuse","No root cause",
AI309="ODU HS","ACTIVE",
AI309="IP &amp; VLAN","ACTIVE",
AI309="Warehouse HUAWEI","SPARE-ISSUE",
AI309="SPARE-HS","SPARE-ISSUE",
AI309="Power Telco","ACTIVE", AI309="no impacts","no impacts"
),"")</f>
        <v>no impacts</v>
      </c>
      <c r="AK309" s="23" t="s">
        <v>5537</v>
      </c>
      <c r="AL309" s="23" t="str">
        <f t="shared" si="14"/>
        <v>LIT_638</v>
      </c>
      <c r="AN309" s="9" t="s">
        <v>5537</v>
      </c>
      <c r="AO309" s="23" t="str">
        <f>_xlfn.XLOOKUP(B309,'INCIDENT-05-03-2026'!E:E,'INCIDENT-05-03-2026'!F:F,"")</f>
        <v/>
      </c>
      <c r="AP309" s="7" t="s">
        <v>5537</v>
      </c>
      <c r="AQ309" s="6"/>
      <c r="AR309" s="7"/>
      <c r="AS309" s="3" t="str">
        <f>_xlfn.XLOOKUP(B309,'[3]tt num | region | site id'!$C:$C,'[3]tt num | region | site id'!$Q:$Q,"")</f>
        <v/>
      </c>
      <c r="AT309" s="24" t="str">
        <f>_xlfn.XLOOKUP(B309,'[4]Cells Huawei 03052026 12h'!$B:$B,'[4]Cells Huawei 03052026 12h'!$T:$T,"")</f>
        <v/>
      </c>
      <c r="AU309" s="24" t="str">
        <f>_xlfn.XLOOKUP(B309,'[5]cells down 02052026 8h50'!$B:$B,'[5]cells down 02052026 8h50'!$R:$R,"")</f>
        <v/>
      </c>
      <c r="AV309" s="24" t="str">
        <f>_xlfn.XLOOKUP(B309,'[5]cells down 02052026 13h50'!$B:$B,'[5]cells down 02052026 13h50'!$R:$R,"")</f>
        <v/>
      </c>
      <c r="AW309" s="24" t="str">
        <f>_xlfn.XLOOKUP(B309,'[5]cells down 02052026 13h50'!$B:$B,'[5]cells down 02052026 13h50'!$R:$R,"")</f>
        <v/>
      </c>
      <c r="AX309" s="24" t="str">
        <f>_xlfn.XLOOKUP(B309,'[6]cell downs 03052026 8h40 '!$B:$B,'[6]cell downs 03052026 8h40 '!$R:$R,"")</f>
        <v/>
      </c>
      <c r="AY309" s="24" t="str">
        <f>_xlfn.XLOOKUP(B309,'[7]ALL SITES DOWN'!$D:$D,'[7]ALL SITES DOWN'!$J:$J,"")</f>
        <v/>
      </c>
      <c r="AZ309" s="24" t="str">
        <f>_xlfn.XLOOKUP(B309,'[8]ALL SITES DOWN'!$D:$D,'[8]ALL SITES DOWN'!$J:$J,"")</f>
        <v/>
      </c>
      <c r="BA309" s="9" t="str">
        <f>_xlfn.XLOOKUP(B309,[9]sheet1!$AC:$AC,[9]sheet1!$AF:$AF,"")</f>
        <v/>
      </c>
      <c r="BB309" s="14" t="s">
        <v>5537</v>
      </c>
      <c r="BC309" s="14" t="s">
        <v>5537</v>
      </c>
      <c r="BD309" s="14" t="str">
        <f>_xlfn.XLOOKUP(B309,'[10]cell downs 18042026 17h'!$B:$B,'[10]cell downs 18042026 17h'!$B:$B,"")</f>
        <v/>
      </c>
      <c r="BE309" s="14" t="str">
        <f>_xlfn.XLOOKUP(B309,'[11]Cells Huawei 19042026 15h'!$B:$B,'[11]Cells Huawei 19042026 15h'!$B:$B,"")</f>
        <v/>
      </c>
      <c r="BF309" s="9" t="str">
        <f>_xlfn.XLOOKUP(B309,'[12]cells down 19042026 9H40'!$B:$B,'[12]cells down 19042026 9H40'!$B:$B,"")</f>
        <v/>
      </c>
      <c r="BG309" s="9" t="s">
        <v>5537</v>
      </c>
      <c r="BH309" s="9" t="s">
        <v>5537</v>
      </c>
    </row>
    <row r="310" spans="1:60" s="9" customFormat="1" x14ac:dyDescent="0.3">
      <c r="A310" s="1" t="s">
        <v>2227</v>
      </c>
      <c r="B310" s="8" t="s">
        <v>2228</v>
      </c>
      <c r="C310" s="3" t="str">
        <f>_xlfn.XLOOKUP(B310,'[1]daily break down'!$D:$D,'[1]daily break down'!$E:$E,"")</f>
        <v>NORD-OUEST</v>
      </c>
      <c r="D310" s="1" t="s">
        <v>11</v>
      </c>
      <c r="E310" s="1" t="s">
        <v>12</v>
      </c>
      <c r="F310" s="3" t="s">
        <v>51</v>
      </c>
      <c r="G310" s="1" t="s">
        <v>2229</v>
      </c>
      <c r="H310" s="41" t="str">
        <f>_xlfn.XLOOKUP(B310,[2]CALCULATION!$B:$B,[2]CALCULATION!$H:$H,"")</f>
        <v>NOKIA</v>
      </c>
      <c r="I310" s="34">
        <v>2.0924462720842469</v>
      </c>
      <c r="J310" s="34">
        <v>0</v>
      </c>
      <c r="K310" s="34">
        <v>0</v>
      </c>
      <c r="L310" s="34">
        <v>0</v>
      </c>
      <c r="M310" s="34">
        <v>1.0795221731192857</v>
      </c>
      <c r="N310" s="34">
        <v>0</v>
      </c>
      <c r="O310" s="34">
        <v>0</v>
      </c>
      <c r="P310" s="34">
        <v>0</v>
      </c>
      <c r="Q310" s="34">
        <v>0</v>
      </c>
      <c r="R310" s="34">
        <v>0</v>
      </c>
      <c r="S310" s="35">
        <v>0</v>
      </c>
      <c r="T310" s="35">
        <v>17403.285923414747</v>
      </c>
      <c r="U310" s="35">
        <v>0</v>
      </c>
      <c r="V310" s="35">
        <v>0.36706374685032511</v>
      </c>
      <c r="W310" s="35">
        <v>0</v>
      </c>
      <c r="X310" s="35">
        <v>0</v>
      </c>
      <c r="Y310" s="35">
        <v>0</v>
      </c>
      <c r="Z310" s="35">
        <v>0.27478505163611888</v>
      </c>
      <c r="AA310" s="35">
        <v>1.2633188654285017</v>
      </c>
      <c r="AB310" s="35">
        <v>0.5559656898245896</v>
      </c>
      <c r="AC310" s="35">
        <v>0</v>
      </c>
      <c r="AD310" s="35">
        <v>0.36704591177200763</v>
      </c>
      <c r="AE310" s="58" t="s">
        <v>5603</v>
      </c>
      <c r="AF310" s="58"/>
      <c r="AG310" s="57" t="str" cm="1">
        <f t="array" ref="AG310">IFERROR(_xlfn.IFS(
AI310="MPR ISSUE","PDH",
AI310="BSS Hardware Issue","BSS",
AI310="Sites strategiques, MLL, Pylone, etc.","ENVTECH",
AI310="AKTIVCO DEFAUT GE &amp; POWER Cabinet","AKTIVCO",
AI310="AKTIVCO Coupure ENEO &amp; Baisse de tension","AKTIVCO GRID ONLY",
AI310="Coupure ENEO &amp; Baisse de tension","IHS GRID ONLY",
AI310="Defaut GE &amp; POWER Cabinet","IHS",
AI310="Sharing","Partners",
AI310="Sites strategiques &amp; DataCenter","SST &amp; DC",
AI310="Exclu","Exclu",
AI310="SAT","SAT",
AI310="SPARE-ISSUE","SPARE-ISSUE",
AI310="Fiber CAmtel","TRANS_FO_CAMTEL",
AI310="Fiber AOF","Fiber AOF",
AI310="Projet OCM (HUAWEI)","TRAVAUX-HUAWEI",
AI310="Projet OCM (NOKIA)","TRAVAUX-NOKIA",
AI310="ACCESS-ISSUE","ACCESS-ISSUE",
AI310="Projet OCM (ZTE, NOKIA, autres projets)","TRAVAUX OCM",
AI310="No root CAuse","No root cause",
AI310="ODU HS","PDH",
AI310="IP &amp; VLAN","PDH",
AI310="Warehouse HUAWEI","SPARE-ISSUE",
AI310="SPARE-HS","SPARE-ISSUE",
AI310="Power Telco","BSS",AI310="no impacts","no impacts"
),"")</f>
        <v>IHS</v>
      </c>
      <c r="AH310" s="57" t="str" cm="1">
        <f t="array" ref="AH310">IFERROR(_xlfn.IFS(
AI310="MPR ISSUE","TX ISSUE",
AI310="BSS Hardware Issue","RAN ISSUE",
AI310="Sites strategiques, MLL, Pylone, etc.","ENVTECH",
AI310="AKTIVCO DEFAUT GE &amp; POWER Cabinet","POWER ISSUE",
AI310="AKTIVCO Coupure ENEO &amp; Baisse de tension","POWER ISSUE",
AI310="Coupure ENEO &amp; Baisse de tension","POWER ISSUE",
AI310="Defaut GE &amp; POWER Cabinet","POWER ISSUE",
AI310="Sharing","POWER ISSUE",
AI310="Sites strategiques &amp; DataCenter","POWER ISSUE",
AI310="Exclu","Exclu",
AI310="SAT","TX ISSUE",
AI310="SPARE-ISSUE","SPARE-ISSUE",
AI310="Fiber CAmtel","TX ISSUE",
AI310="Fiber AOF","TX ISSUE",
AI310="Projet OCM (HUAWEI)","TRAVAUX-HUAWEI",
AI310="Projet OCM (NOKIA)","TRAVAUX -NOKIA",
AI310="ACCESS-ISSUE","ACCESS-ISSUE",
AI310="Projet OCM (ZTE, NOKIA, autres projets)","TRAVAUX OCM",
AI310="No root CAuse","No root cause",
AI310="ODU HS","TX ISSUE",
AI310="IP &amp; VLAN","TX ISSUE",
AI310="Warehouse HUAWEI","SPARE-ISSUE",
AI310="SPARE-HS","SPARE-ISSUE",
AI310="Power Telco","RAN ISSUE",AI310="no impacts","no impacts"
),"")</f>
        <v>POWER ISSUE</v>
      </c>
      <c r="AI310" s="85" t="s">
        <v>5330</v>
      </c>
      <c r="AJ310" s="57" t="str" cm="1">
        <f t="array" ref="AJ310">IFERROR(_xlfn.IFS(
AI310="MPR ISSUE","ACTIVE",
AI310="BSS Hardware Issue","ACTIVE",
AI310="Sites strategiques, MLL, Pylone, etc.","PASSIVE",
AI310="AKTIVCO DEFAUT GE &amp; POWER Cabinet","PASSIVE",
AI310="AKTIVCO Coupure ENEO &amp; Baisse de tension","PASSIVE",
AI310="Coupure ENEO &amp; Baisse de tension","PASSIVE",
AI310="Defaut GE &amp; POWER Cabinet","PASSIVE",
AI310="Sharing","PASSIVE",
AI310="Sites strategiques &amp; DataCenter","PASSIVE",
AI310="Exclu","Exclu",
AI310="SAT","ACTIVE",
AI310="SPARE-ISSUE","SPARE-ISSUE",
AI310="Fiber CAmtel","ACTIVE",
AI310="Fiber AOF","ACTIVE",
AI310="Projet OCM (HUAWEI)","PLANNED WORKS",
AI310="Projet OCM (NOKIA)","PLANNED WORKS",
AI310="ACCESS-ISSUE","ACCESS-ISSUE",
AI310="Projet OCM (ZTE, NOKIA, autres projets)","PLANNED WORKS",
AI310="No root CAuse","No root cause",
AI310="ODU HS","ACTIVE",
AI310="IP &amp; VLAN","ACTIVE",
AI310="Warehouse HUAWEI","SPARE-ISSUE",
AI310="SPARE-HS","SPARE-ISSUE",
AI310="Power Telco","ACTIVE", AI310="no impacts","no impacts"
),"")</f>
        <v>PASSIVE</v>
      </c>
      <c r="AK310" s="23" t="s">
        <v>5881</v>
      </c>
      <c r="AL310" s="23" t="str">
        <f t="shared" si="14"/>
        <v>NRO_031</v>
      </c>
      <c r="AN310" s="9" t="s">
        <v>5537</v>
      </c>
      <c r="AO310" s="23" t="str">
        <f>_xlfn.XLOOKUP(B310,'INCIDENT-05-03-2026'!E:E,'INCIDENT-05-03-2026'!F:F,"")</f>
        <v/>
      </c>
      <c r="AP310" s="7" t="s">
        <v>5537</v>
      </c>
      <c r="AQ310" s="6"/>
      <c r="AR310" s="7"/>
      <c r="AS310" s="3" t="str">
        <f>_xlfn.XLOOKUP(B310,'[3]tt num | region | site id'!$C:$C,'[3]tt num | region | site id'!$Q:$Q,"")</f>
        <v>(hourly IHS): 03/05/2026 15:47 0:22:04 44V FME Joseph is managing with level 0/Samuel informed</v>
      </c>
      <c r="AT310" s="24" t="str">
        <f>_xlfn.XLOOKUP(B310,'[4]Cells Huawei 03052026 12h'!$B:$B,'[4]Cells Huawei 03052026 12h'!$T:$T,"")</f>
        <v/>
      </c>
      <c r="AU310" s="24" t="str">
        <f>_xlfn.XLOOKUP(B310,'[5]cells down 02052026 8h50'!$B:$B,'[5]cells down 02052026 8h50'!$R:$R,"")</f>
        <v/>
      </c>
      <c r="AV310" s="24" t="str">
        <f>_xlfn.XLOOKUP(B310,'[5]cells down 02052026 13h50'!$B:$B,'[5]cells down 02052026 13h50'!$R:$R,"")</f>
        <v/>
      </c>
      <c r="AW310" s="24" t="str">
        <f>_xlfn.XLOOKUP(B310,'[5]cells down 02052026 13h50'!$B:$B,'[5]cells down 02052026 13h50'!$R:$R,"")</f>
        <v/>
      </c>
      <c r="AX310" s="24" t="str">
        <f>_xlfn.XLOOKUP(B310,'[6]cell downs 03052026 8h40 '!$B:$B,'[6]cell downs 03052026 8h40 '!$R:$R,"")</f>
        <v/>
      </c>
      <c r="AY310" s="24" t="str">
        <f>_xlfn.XLOOKUP(B310,'[7]ALL SITES DOWN'!$D:$D,'[7]ALL SITES DOWN'!$J:$J,"")</f>
        <v/>
      </c>
      <c r="AZ310" s="24" t="str">
        <f>_xlfn.XLOOKUP(B310,'[8]ALL SITES DOWN'!$D:$D,'[8]ALL SITES DOWN'!$J:$J,"")</f>
        <v/>
      </c>
      <c r="BA310" s="9" t="str">
        <f>_xlfn.XLOOKUP(B310,[9]sheet1!$AC:$AC,[9]sheet1!$AF:$AF,"")</f>
        <v>(05/03/2026 ticket)..INC-20260503-00010087...Others Transmission equipement fault</v>
      </c>
      <c r="BB310" s="14" t="s">
        <v>5537</v>
      </c>
      <c r="BC310" s="14" t="s">
        <v>5537</v>
      </c>
      <c r="BD310" s="14" t="str">
        <f>_xlfn.XLOOKUP(B310,'[10]cell downs 18042026 17h'!$B:$B,'[10]cell downs 18042026 17h'!$B:$B,"")</f>
        <v/>
      </c>
      <c r="BE310" s="14" t="str">
        <f>_xlfn.XLOOKUP(B310,'[11]Cells Huawei 19042026 15h'!$B:$B,'[11]Cells Huawei 19042026 15h'!$B:$B,"")</f>
        <v/>
      </c>
      <c r="BF310" s="9" t="str">
        <f>_xlfn.XLOOKUP(B310,'[12]cells down 19042026 9H40'!$B:$B,'[12]cells down 19042026 9H40'!$B:$B,"")</f>
        <v/>
      </c>
      <c r="BG310" s="9" t="s">
        <v>2228</v>
      </c>
      <c r="BH310" s="9" t="s">
        <v>5537</v>
      </c>
    </row>
    <row r="311" spans="1:60" s="9" customFormat="1" x14ac:dyDescent="0.3">
      <c r="A311" s="1" t="s">
        <v>1255</v>
      </c>
      <c r="B311" s="8" t="s">
        <v>1256</v>
      </c>
      <c r="C311" s="3" t="str">
        <f>_xlfn.XLOOKUP(B311,'[1]daily break down'!$D:$D,'[1]daily break down'!$E:$E,"")</f>
        <v>NORD-OUEST</v>
      </c>
      <c r="D311" s="1" t="s">
        <v>11</v>
      </c>
      <c r="E311" s="1" t="s">
        <v>12</v>
      </c>
      <c r="F311" s="3" t="s">
        <v>51</v>
      </c>
      <c r="G311" s="1" t="s">
        <v>1257</v>
      </c>
      <c r="H311" s="41" t="str">
        <f>_xlfn.XLOOKUP(B311,[2]CALCULATION!$B:$B,[2]CALCULATION!$H:$H,"")</f>
        <v>NOKIA</v>
      </c>
      <c r="I311" s="34">
        <v>2.0923861516778413</v>
      </c>
      <c r="J311" s="34">
        <v>0</v>
      </c>
      <c r="K311" s="34">
        <v>0</v>
      </c>
      <c r="L311" s="34">
        <v>0</v>
      </c>
      <c r="M311" s="34">
        <v>1.0719943551738911</v>
      </c>
      <c r="N311" s="34">
        <v>0</v>
      </c>
      <c r="O311" s="34">
        <v>0.58064207155090763</v>
      </c>
      <c r="P311" s="34">
        <v>0</v>
      </c>
      <c r="Q311" s="34">
        <v>0</v>
      </c>
      <c r="R311" s="34">
        <v>0</v>
      </c>
      <c r="S311" s="35">
        <v>0</v>
      </c>
      <c r="T311" s="35">
        <v>17403.285923414747</v>
      </c>
      <c r="U311" s="35">
        <v>0</v>
      </c>
      <c r="V311" s="35">
        <v>0.36670704528397718</v>
      </c>
      <c r="W311" s="35">
        <v>0</v>
      </c>
      <c r="X311" s="35">
        <v>0</v>
      </c>
      <c r="Y311" s="35">
        <v>0</v>
      </c>
      <c r="Z311" s="35">
        <v>0.27150339722571781</v>
      </c>
      <c r="AA311" s="35">
        <v>1.2539516963818249</v>
      </c>
      <c r="AB311" s="35">
        <v>0.5493249147430731</v>
      </c>
      <c r="AC311" s="35">
        <v>0</v>
      </c>
      <c r="AD311" s="35">
        <v>0.36347889610852863</v>
      </c>
      <c r="AE311" s="58" t="s">
        <v>5603</v>
      </c>
      <c r="AF311" s="58"/>
      <c r="AG311" s="57" t="str" cm="1">
        <f t="array" ref="AG311">IFERROR(_xlfn.IFS(
AI311="MPR ISSUE","PDH",
AI311="BSS Hardware Issue","BSS",
AI311="Sites strategiques, MLL, Pylone, etc.","ENVTECH",
AI311="AKTIVCO DEFAUT GE &amp; POWER Cabinet","AKTIVCO",
AI311="AKTIVCO Coupure ENEO &amp; Baisse de tension","AKTIVCO GRID ONLY",
AI311="Coupure ENEO &amp; Baisse de tension","IHS GRID ONLY",
AI311="Defaut GE &amp; POWER Cabinet","IHS",
AI311="Sharing","Partners",
AI311="Sites strategiques &amp; DataCenter","SST &amp; DC",
AI311="Exclu","Exclu",
AI311="SAT","SAT",
AI311="SPARE-ISSUE","SPARE-ISSUE",
AI311="Fiber CAmtel","TRANS_FO_CAMTEL",
AI311="Fiber AOF","Fiber AOF",
AI311="Projet OCM (HUAWEI)","TRAVAUX-HUAWEI",
AI311="Projet OCM (NOKIA)","TRAVAUX-NOKIA",
AI311="ACCESS-ISSUE","ACCESS-ISSUE",
AI311="Projet OCM (ZTE, NOKIA, autres projets)","TRAVAUX OCM",
AI311="No root CAuse","No root cause",
AI311="ODU HS","PDH",
AI311="IP &amp; VLAN","PDH",
AI311="Warehouse HUAWEI","SPARE-ISSUE",
AI311="SPARE-HS","SPARE-ISSUE",
AI311="Power Telco","BSS",AI311="no impacts","no impacts"
),"")</f>
        <v>no impacts</v>
      </c>
      <c r="AH311" s="57" t="str" cm="1">
        <f t="array" ref="AH311">IFERROR(_xlfn.IFS(
AI311="MPR ISSUE","TX ISSUE",
AI311="BSS Hardware Issue","RAN ISSUE",
AI311="Sites strategiques, MLL, Pylone, etc.","ENVTECH",
AI311="AKTIVCO DEFAUT GE &amp; POWER Cabinet","POWER ISSUE",
AI311="AKTIVCO Coupure ENEO &amp; Baisse de tension","POWER ISSUE",
AI311="Coupure ENEO &amp; Baisse de tension","POWER ISSUE",
AI311="Defaut GE &amp; POWER Cabinet","POWER ISSUE",
AI311="Sharing","POWER ISSUE",
AI311="Sites strategiques &amp; DataCenter","POWER ISSUE",
AI311="Exclu","Exclu",
AI311="SAT","TX ISSUE",
AI311="SPARE-ISSUE","SPARE-ISSUE",
AI311="Fiber CAmtel","TX ISSUE",
AI311="Fiber AOF","TX ISSUE",
AI311="Projet OCM (HUAWEI)","TRAVAUX-HUAWEI",
AI311="Projet OCM (NOKIA)","TRAVAUX -NOKIA",
AI311="ACCESS-ISSUE","ACCESS-ISSUE",
AI311="Projet OCM (ZTE, NOKIA, autres projets)","TRAVAUX OCM",
AI311="No root CAuse","No root cause",
AI311="ODU HS","TX ISSUE",
AI311="IP &amp; VLAN","TX ISSUE",
AI311="Warehouse HUAWEI","SPARE-ISSUE",
AI311="SPARE-HS","SPARE-ISSUE",
AI311="Power Telco","RAN ISSUE",AI311="no impacts","no impacts"
),"")</f>
        <v>no impacts</v>
      </c>
      <c r="AI311" s="85" t="s">
        <v>5998</v>
      </c>
      <c r="AJ311" s="57" t="str" cm="1">
        <f t="array" ref="AJ311">IFERROR(_xlfn.IFS(
AI311="MPR ISSUE","ACTIVE",
AI311="BSS Hardware Issue","ACTIVE",
AI311="Sites strategiques, MLL, Pylone, etc.","PASSIVE",
AI311="AKTIVCO DEFAUT GE &amp; POWER Cabinet","PASSIVE",
AI311="AKTIVCO Coupure ENEO &amp; Baisse de tension","PASSIVE",
AI311="Coupure ENEO &amp; Baisse de tension","PASSIVE",
AI311="Defaut GE &amp; POWER Cabinet","PASSIVE",
AI311="Sharing","PASSIVE",
AI311="Sites strategiques &amp; DataCenter","PASSIVE",
AI311="Exclu","Exclu",
AI311="SAT","ACTIVE",
AI311="SPARE-ISSUE","SPARE-ISSUE",
AI311="Fiber CAmtel","ACTIVE",
AI311="Fiber AOF","ACTIVE",
AI311="Projet OCM (HUAWEI)","PLANNED WORKS",
AI311="Projet OCM (NOKIA)","PLANNED WORKS",
AI311="ACCESS-ISSUE","ACCESS-ISSUE",
AI311="Projet OCM (ZTE, NOKIA, autres projets)","PLANNED WORKS",
AI311="No root CAuse","No root cause",
AI311="ODU HS","ACTIVE",
AI311="IP &amp; VLAN","ACTIVE",
AI311="Warehouse HUAWEI","SPARE-ISSUE",
AI311="SPARE-HS","SPARE-ISSUE",
AI311="Power Telco","ACTIVE", AI311="no impacts","no impacts"
),"")</f>
        <v>no impacts</v>
      </c>
      <c r="AK311" s="23" t="s">
        <v>5880</v>
      </c>
      <c r="AL311" s="23" t="str">
        <f t="shared" si="14"/>
        <v>NRO_058</v>
      </c>
      <c r="AN311" s="9" t="s">
        <v>5537</v>
      </c>
      <c r="AO311" s="23" t="str">
        <f>_xlfn.XLOOKUP(B311,'INCIDENT-05-03-2026'!E:E,'INCIDENT-05-03-2026'!F:F,"")</f>
        <v/>
      </c>
      <c r="AP311" s="7" t="s">
        <v>5537</v>
      </c>
      <c r="AQ311" s="6"/>
      <c r="AR311" s="7"/>
      <c r="AS311" s="3" t="str">
        <f>_xlfn.XLOOKUP(B311,'[3]tt num | region | site id'!$C:$C,'[3]tt num | region | site id'!$Q:$Q,"")</f>
        <v/>
      </c>
      <c r="AT311" s="24" t="str">
        <f>_xlfn.XLOOKUP(B311,'[4]Cells Huawei 03052026 12h'!$B:$B,'[4]Cells Huawei 03052026 12h'!$T:$T,"")</f>
        <v/>
      </c>
      <c r="AU311" s="24" t="str">
        <f>_xlfn.XLOOKUP(B311,'[5]cells down 02052026 8h50'!$B:$B,'[5]cells down 02052026 8h50'!$R:$R,"")</f>
        <v/>
      </c>
      <c r="AV311" s="24" t="str">
        <f>_xlfn.XLOOKUP(B311,'[5]cells down 02052026 13h50'!$B:$B,'[5]cells down 02052026 13h50'!$R:$R,"")</f>
        <v/>
      </c>
      <c r="AW311" s="24" t="str">
        <f>_xlfn.XLOOKUP(B311,'[5]cells down 02052026 13h50'!$B:$B,'[5]cells down 02052026 13h50'!$R:$R,"")</f>
        <v/>
      </c>
      <c r="AX311" s="24" t="str">
        <f>_xlfn.XLOOKUP(B311,'[6]cell downs 03052026 8h40 '!$B:$B,'[6]cell downs 03052026 8h40 '!$R:$R,"")</f>
        <v/>
      </c>
      <c r="AY311" s="24" t="str">
        <f>_xlfn.XLOOKUP(B311,'[7]ALL SITES DOWN'!$D:$D,'[7]ALL SITES DOWN'!$J:$J,"")</f>
        <v/>
      </c>
      <c r="AZ311" s="24" t="str">
        <f>_xlfn.XLOOKUP(B311,'[8]ALL SITES DOWN'!$D:$D,'[8]ALL SITES DOWN'!$J:$J,"")</f>
        <v/>
      </c>
      <c r="BA311" s="9" t="str">
        <f>_xlfn.XLOOKUP(B311,[9]sheet1!$AC:$AC,[9]sheet1!$AF:$AF,"")</f>
        <v>(05/03/2026 ticket)..INC-20260503-00008994...Others Transmission equipement fault</v>
      </c>
      <c r="BB311" s="14" t="s">
        <v>5537</v>
      </c>
      <c r="BC311" s="14" t="s">
        <v>5537</v>
      </c>
      <c r="BD311" s="14" t="str">
        <f>_xlfn.XLOOKUP(B311,'[10]cell downs 18042026 17h'!$B:$B,'[10]cell downs 18042026 17h'!$B:$B,"")</f>
        <v/>
      </c>
      <c r="BE311" s="14" t="str">
        <f>_xlfn.XLOOKUP(B311,'[11]Cells Huawei 19042026 15h'!$B:$B,'[11]Cells Huawei 19042026 15h'!$B:$B,"")</f>
        <v/>
      </c>
      <c r="BF311" s="9" t="str">
        <f>_xlfn.XLOOKUP(B311,'[12]cells down 19042026 9H40'!$B:$B,'[12]cells down 19042026 9H40'!$B:$B,"")</f>
        <v/>
      </c>
      <c r="BG311" s="9" t="s">
        <v>1256</v>
      </c>
      <c r="BH311" s="9" t="s">
        <v>12</v>
      </c>
    </row>
    <row r="312" spans="1:60" s="9" customFormat="1" x14ac:dyDescent="0.3">
      <c r="A312" s="1" t="s">
        <v>1974</v>
      </c>
      <c r="B312" s="8" t="s">
        <v>1975</v>
      </c>
      <c r="C312" s="3" t="str">
        <f>_xlfn.XLOOKUP(B312,'[1]daily break down'!$D:$D,'[1]daily break down'!$E:$E,"")</f>
        <v>Douala</v>
      </c>
      <c r="D312" s="1" t="s">
        <v>11</v>
      </c>
      <c r="E312" s="1" t="s">
        <v>302</v>
      </c>
      <c r="F312" s="3" t="s">
        <v>31</v>
      </c>
      <c r="G312" s="1" t="s">
        <v>32</v>
      </c>
      <c r="H312" s="42" t="str">
        <f>_xlfn.XLOOKUP(B312,[2]CALCULATION!$B:$B,[2]CALCULATION!$H:$H,"")</f>
        <v>ZTE</v>
      </c>
      <c r="I312" s="34">
        <v>0</v>
      </c>
      <c r="J312" s="34">
        <v>0</v>
      </c>
      <c r="K312" s="34">
        <v>0</v>
      </c>
      <c r="L312" s="34">
        <v>0</v>
      </c>
      <c r="M312" s="34">
        <v>0</v>
      </c>
      <c r="N312" s="34">
        <v>0</v>
      </c>
      <c r="O312" s="34">
        <v>0</v>
      </c>
      <c r="P312" s="34">
        <v>3.051778085967932</v>
      </c>
      <c r="Q312" s="34">
        <v>16.237893548838148</v>
      </c>
      <c r="R312" s="34">
        <v>0.38777027277682186</v>
      </c>
      <c r="S312" s="35">
        <v>0.33228534413140237</v>
      </c>
      <c r="T312" s="35">
        <v>0.81458153199042371</v>
      </c>
      <c r="U312" s="35">
        <v>0</v>
      </c>
      <c r="V312" s="35">
        <v>0</v>
      </c>
      <c r="W312" s="35">
        <v>0.8145815319904236</v>
      </c>
      <c r="X312" s="35">
        <v>0.97641703264247359</v>
      </c>
      <c r="Y312" s="35">
        <v>0.65786469881546528</v>
      </c>
      <c r="Z312" s="35">
        <v>0</v>
      </c>
      <c r="AA312" s="35">
        <v>0.12751839462209591</v>
      </c>
      <c r="AB312" s="35">
        <v>0.20496088211593527</v>
      </c>
      <c r="AC312" s="35">
        <v>0.52668500898510939</v>
      </c>
      <c r="AD312" s="35">
        <v>0.36167755319847145</v>
      </c>
      <c r="AE312" s="58" t="s">
        <v>5560</v>
      </c>
      <c r="AF312" s="58"/>
      <c r="AG312" s="57" t="str" cm="1">
        <f t="array" ref="AG312">IFERROR(_xlfn.IFS(
AI312="MPR ISSUE","PDH",
AI312="BSS Hardware Issue","BSS",
AI312="Sites strategiques, MLL, Pylone, etc.","ENVTECH",
AI312="AKTIVCO DEFAUT GE &amp; POWER Cabinet","AKTIVCO",
AI312="AKTIVCO Coupure ENEO &amp; Baisse de tension","AKTIVCO GRID ONLY",
AI312="Coupure ENEO &amp; Baisse de tension","IHS GRID ONLY",
AI312="Defaut GE &amp; POWER Cabinet","IHS",
AI312="Sharing","Partners",
AI312="Sites strategiques &amp; DataCenter","SST &amp; DC",
AI312="Exclu","Exclu",
AI312="SAT","SAT",
AI312="SPARE-ISSUE","SPARE-ISSUE",
AI312="Fiber CAmtel","TRANS_FO_CAMTEL",
AI312="Fiber AOF","Fiber AOF",
AI312="Projet OCM (HUAWEI)","TRAVAUX-HUAWEI",
AI312="Projet OCM (NOKIA)","TRAVAUX-NOKIA",
AI312="ACCESS-ISSUE","ACCESS-ISSUE",
AI312="Projet OCM (ZTE, NOKIA, autres projets)","TRAVAUX OCM",
AI312="No root CAuse","No root cause",
AI312="ODU HS","PDH",
AI312="IP &amp; VLAN","PDH",
AI312="Warehouse HUAWEI","SPARE-ISSUE",
AI312="SPARE-HS","SPARE-ISSUE",
AI312="Power Telco","BSS",AI312="no impacts","no impacts"
),"")</f>
        <v>no impacts</v>
      </c>
      <c r="AH312" s="57" t="str" cm="1">
        <f t="array" ref="AH312">IFERROR(_xlfn.IFS(
AI312="MPR ISSUE","TX ISSUE",
AI312="BSS Hardware Issue","RAN ISSUE",
AI312="Sites strategiques, MLL, Pylone, etc.","ENVTECH",
AI312="AKTIVCO DEFAUT GE &amp; POWER Cabinet","POWER ISSUE",
AI312="AKTIVCO Coupure ENEO &amp; Baisse de tension","POWER ISSUE",
AI312="Coupure ENEO &amp; Baisse de tension","POWER ISSUE",
AI312="Defaut GE &amp; POWER Cabinet","POWER ISSUE",
AI312="Sharing","POWER ISSUE",
AI312="Sites strategiques &amp; DataCenter","POWER ISSUE",
AI312="Exclu","Exclu",
AI312="SAT","TX ISSUE",
AI312="SPARE-ISSUE","SPARE-ISSUE",
AI312="Fiber CAmtel","TX ISSUE",
AI312="Fiber AOF","TX ISSUE",
AI312="Projet OCM (HUAWEI)","TRAVAUX-HUAWEI",
AI312="Projet OCM (NOKIA)","TRAVAUX -NOKIA",
AI312="ACCESS-ISSUE","ACCESS-ISSUE",
AI312="Projet OCM (ZTE, NOKIA, autres projets)","TRAVAUX OCM",
AI312="No root CAuse","No root cause",
AI312="ODU HS","TX ISSUE",
AI312="IP &amp; VLAN","TX ISSUE",
AI312="Warehouse HUAWEI","SPARE-ISSUE",
AI312="SPARE-HS","SPARE-ISSUE",
AI312="Power Telco","RAN ISSUE",AI312="no impacts","no impacts"
),"")</f>
        <v>no impacts</v>
      </c>
      <c r="AI312" s="85" t="s">
        <v>5998</v>
      </c>
      <c r="AJ312" s="57" t="str" cm="1">
        <f t="array" ref="AJ312">IFERROR(_xlfn.IFS(
AI312="MPR ISSUE","ACTIVE",
AI312="BSS Hardware Issue","ACTIVE",
AI312="Sites strategiques, MLL, Pylone, etc.","PASSIVE",
AI312="AKTIVCO DEFAUT GE &amp; POWER Cabinet","PASSIVE",
AI312="AKTIVCO Coupure ENEO &amp; Baisse de tension","PASSIVE",
AI312="Coupure ENEO &amp; Baisse de tension","PASSIVE",
AI312="Defaut GE &amp; POWER Cabinet","PASSIVE",
AI312="Sharing","PASSIVE",
AI312="Sites strategiques &amp; DataCenter","PASSIVE",
AI312="Exclu","Exclu",
AI312="SAT","ACTIVE",
AI312="SPARE-ISSUE","SPARE-ISSUE",
AI312="Fiber CAmtel","ACTIVE",
AI312="Fiber AOF","ACTIVE",
AI312="Projet OCM (HUAWEI)","PLANNED WORKS",
AI312="Projet OCM (NOKIA)","PLANNED WORKS",
AI312="ACCESS-ISSUE","ACCESS-ISSUE",
AI312="Projet OCM (ZTE, NOKIA, autres projets)","PLANNED WORKS",
AI312="No root CAuse","No root cause",
AI312="ODU HS","ACTIVE",
AI312="IP &amp; VLAN","ACTIVE",
AI312="Warehouse HUAWEI","SPARE-ISSUE",
AI312="SPARE-HS","SPARE-ISSUE",
AI312="Power Telco","ACTIVE", AI312="no impacts","no impacts"
),"")</f>
        <v>no impacts</v>
      </c>
      <c r="AK312" s="23" t="s">
        <v>5537</v>
      </c>
      <c r="AL312" s="23" t="str">
        <f t="shared" si="14"/>
        <v>LIT_411</v>
      </c>
      <c r="AN312" s="9" t="s">
        <v>5537</v>
      </c>
      <c r="AO312" s="23" t="str">
        <f>_xlfn.XLOOKUP(B312,'INCIDENT-05-03-2026'!E:E,'INCIDENT-05-03-2026'!F:F,"")</f>
        <v/>
      </c>
      <c r="AP312" s="7" t="s">
        <v>5537</v>
      </c>
      <c r="AQ312" s="6"/>
      <c r="AR312" s="7"/>
      <c r="AS312" s="3" t="str">
        <f>_xlfn.XLOOKUP(B312,'[3]tt num | region | site id'!$C:$C,'[3]tt num | region | site id'!$Q:$Q,"")</f>
        <v/>
      </c>
      <c r="AT312" s="24" t="str">
        <f>_xlfn.XLOOKUP(B312,'[4]Cells Huawei 03052026 12h'!$B:$B,'[4]Cells Huawei 03052026 12h'!$T:$T,"")</f>
        <v/>
      </c>
      <c r="AU312" s="24" t="str">
        <f>_xlfn.XLOOKUP(B312,'[5]cells down 02052026 8h50'!$B:$B,'[5]cells down 02052026 8h50'!$R:$R,"")</f>
        <v/>
      </c>
      <c r="AV312" s="24" t="str">
        <f>_xlfn.XLOOKUP(B312,'[5]cells down 02052026 13h50'!$B:$B,'[5]cells down 02052026 13h50'!$R:$R,"")</f>
        <v/>
      </c>
      <c r="AW312" s="24" t="str">
        <f>_xlfn.XLOOKUP(B312,'[5]cells down 02052026 13h50'!$B:$B,'[5]cells down 02052026 13h50'!$R:$R,"")</f>
        <v/>
      </c>
      <c r="AX312" s="24" t="str">
        <f>_xlfn.XLOOKUP(B312,'[6]cell downs 03052026 8h40 '!$B:$B,'[6]cell downs 03052026 8h40 '!$R:$R,"")</f>
        <v/>
      </c>
      <c r="AY312" s="24" t="str">
        <f>_xlfn.XLOOKUP(B312,'[7]ALL SITES DOWN'!$D:$D,'[7]ALL SITES DOWN'!$J:$J,"")</f>
        <v/>
      </c>
      <c r="AZ312" s="24" t="str">
        <f>_xlfn.XLOOKUP(B312,'[8]ALL SITES DOWN'!$D:$D,'[8]ALL SITES DOWN'!$J:$J,"")</f>
        <v/>
      </c>
      <c r="BA312" s="9" t="str">
        <f>_xlfn.XLOOKUP(B312,[9]sheet1!$AC:$AC,[9]sheet1!$AF:$AF,"")</f>
        <v/>
      </c>
      <c r="BB312" s="14" t="s">
        <v>5537</v>
      </c>
      <c r="BC312" s="14" t="s">
        <v>5537</v>
      </c>
      <c r="BD312" s="14" t="str">
        <f>_xlfn.XLOOKUP(B312,'[10]cell downs 18042026 17h'!$B:$B,'[10]cell downs 18042026 17h'!$B:$B,"")</f>
        <v/>
      </c>
      <c r="BE312" s="14" t="str">
        <f>_xlfn.XLOOKUP(B312,'[11]Cells Huawei 19042026 15h'!$B:$B,'[11]Cells Huawei 19042026 15h'!$B:$B,"")</f>
        <v/>
      </c>
      <c r="BF312" s="9" t="str">
        <f>_xlfn.XLOOKUP(B312,'[12]cells down 19042026 9H40'!$B:$B,'[12]cells down 19042026 9H40'!$B:$B,"")</f>
        <v/>
      </c>
      <c r="BG312" s="9" t="s">
        <v>1975</v>
      </c>
      <c r="BH312" s="9" t="s">
        <v>12</v>
      </c>
    </row>
    <row r="313" spans="1:60" s="9" customFormat="1" x14ac:dyDescent="0.3">
      <c r="A313" s="1" t="s">
        <v>293</v>
      </c>
      <c r="B313" s="1" t="s">
        <v>294</v>
      </c>
      <c r="C313" s="3" t="str">
        <f>_xlfn.XLOOKUP(B313,'[1]daily break down'!$D:$D,'[1]daily break down'!$E:$E,"")</f>
        <v>Yaounde</v>
      </c>
      <c r="D313" s="1" t="s">
        <v>21</v>
      </c>
      <c r="E313" s="1" t="s">
        <v>30</v>
      </c>
      <c r="F313" s="3" t="s">
        <v>37</v>
      </c>
      <c r="G313" s="1" t="s">
        <v>38</v>
      </c>
      <c r="H313" s="42" t="str">
        <f>_xlfn.XLOOKUP(B313,[2]CALCULATION!$B:$B,[2]CALCULATION!$H:$H,"")</f>
        <v>ZTE</v>
      </c>
      <c r="I313" s="34">
        <v>0.67530740540987844</v>
      </c>
      <c r="J313" s="34">
        <v>4.0935071754087087</v>
      </c>
      <c r="K313" s="34">
        <v>14.457899227527088</v>
      </c>
      <c r="L313" s="34">
        <v>22.859754931755859</v>
      </c>
      <c r="M313" s="34">
        <v>27.741608238950096</v>
      </c>
      <c r="N313" s="34">
        <v>10.312545479449707</v>
      </c>
      <c r="O313" s="34">
        <v>0</v>
      </c>
      <c r="P313" s="34">
        <v>2.3681238639055113</v>
      </c>
      <c r="Q313" s="34">
        <v>0.66515924584728003</v>
      </c>
      <c r="R313" s="34">
        <v>0.37589211061743627</v>
      </c>
      <c r="S313" s="35">
        <v>1.5338167352963448E-3</v>
      </c>
      <c r="T313" s="35">
        <v>0.68504535817117695</v>
      </c>
      <c r="U313" s="35">
        <v>15.124431774404808</v>
      </c>
      <c r="V313" s="35">
        <v>0</v>
      </c>
      <c r="W313" s="35">
        <v>0.68504535817117695</v>
      </c>
      <c r="X313" s="35">
        <v>0.41630639808465486</v>
      </c>
      <c r="Y313" s="35">
        <v>0.44264880875944901</v>
      </c>
      <c r="Z313" s="35">
        <v>0</v>
      </c>
      <c r="AA313" s="35">
        <v>0</v>
      </c>
      <c r="AB313" s="35">
        <v>0.53152763752460752</v>
      </c>
      <c r="AC313" s="35">
        <v>0.27709103524658107</v>
      </c>
      <c r="AD313" s="35">
        <v>0.32293976309308725</v>
      </c>
      <c r="AE313" s="58" t="s">
        <v>5560</v>
      </c>
      <c r="AF313" s="58"/>
      <c r="AG313" s="57" t="str" cm="1">
        <f t="array" ref="AG313">IFERROR(_xlfn.IFS(
AI313="MPR ISSUE","PDH",
AI313="BSS Hardware Issue","BSS",
AI313="Sites strategiques, MLL, Pylone, etc.","ENVTECH",
AI313="AKTIVCO DEFAUT GE &amp; POWER Cabinet","AKTIVCO",
AI313="AKTIVCO Coupure ENEO &amp; Baisse de tension","AKTIVCO GRID ONLY",
AI313="Coupure ENEO &amp; Baisse de tension","IHS GRID ONLY",
AI313="Defaut GE &amp; POWER Cabinet","IHS",
AI313="Sharing","Partners",
AI313="Sites strategiques &amp; DataCenter","SST &amp; DC",
AI313="Exclu","Exclu",
AI313="SAT","SAT",
AI313="SPARE-ISSUE","SPARE-ISSUE",
AI313="Fiber CAmtel","TRANS_FO_CAMTEL",
AI313="Fiber AOF","Fiber AOF",
AI313="Projet OCM (HUAWEI)","TRAVAUX-HUAWEI",
AI313="Projet OCM (NOKIA)","TRAVAUX-NOKIA",
AI313="ACCESS-ISSUE","ACCESS-ISSUE",
AI313="Projet OCM (ZTE, NOKIA, autres projets)","TRAVAUX OCM",
AI313="No root CAuse","No root cause",
AI313="ODU HS","PDH",
AI313="IP &amp; VLAN","PDH",
AI313="Warehouse HUAWEI","SPARE-ISSUE",
AI313="SPARE-HS","SPARE-ISSUE",
AI313="Power Telco","BSS",AI313="no impacts","no impacts"
),"")</f>
        <v>no impacts</v>
      </c>
      <c r="AH313" s="57" t="str" cm="1">
        <f t="array" ref="AH313">IFERROR(_xlfn.IFS(
AI313="MPR ISSUE","TX ISSUE",
AI313="BSS Hardware Issue","RAN ISSUE",
AI313="Sites strategiques, MLL, Pylone, etc.","ENVTECH",
AI313="AKTIVCO DEFAUT GE &amp; POWER Cabinet","POWER ISSUE",
AI313="AKTIVCO Coupure ENEO &amp; Baisse de tension","POWER ISSUE",
AI313="Coupure ENEO &amp; Baisse de tension","POWER ISSUE",
AI313="Defaut GE &amp; POWER Cabinet","POWER ISSUE",
AI313="Sharing","POWER ISSUE",
AI313="Sites strategiques &amp; DataCenter","POWER ISSUE",
AI313="Exclu","Exclu",
AI313="SAT","TX ISSUE",
AI313="SPARE-ISSUE","SPARE-ISSUE",
AI313="Fiber CAmtel","TX ISSUE",
AI313="Fiber AOF","TX ISSUE",
AI313="Projet OCM (HUAWEI)","TRAVAUX-HUAWEI",
AI313="Projet OCM (NOKIA)","TRAVAUX -NOKIA",
AI313="ACCESS-ISSUE","ACCESS-ISSUE",
AI313="Projet OCM (ZTE, NOKIA, autres projets)","TRAVAUX OCM",
AI313="No root CAuse","No root cause",
AI313="ODU HS","TX ISSUE",
AI313="IP &amp; VLAN","TX ISSUE",
AI313="Warehouse HUAWEI","SPARE-ISSUE",
AI313="SPARE-HS","SPARE-ISSUE",
AI313="Power Telco","RAN ISSUE",AI313="no impacts","no impacts"
),"")</f>
        <v>no impacts</v>
      </c>
      <c r="AI313" s="85" t="s">
        <v>5998</v>
      </c>
      <c r="AJ313" s="57" t="str" cm="1">
        <f t="array" ref="AJ313">IFERROR(_xlfn.IFS(
AI313="MPR ISSUE","ACTIVE",
AI313="BSS Hardware Issue","ACTIVE",
AI313="Sites strategiques, MLL, Pylone, etc.","PASSIVE",
AI313="AKTIVCO DEFAUT GE &amp; POWER Cabinet","PASSIVE",
AI313="AKTIVCO Coupure ENEO &amp; Baisse de tension","PASSIVE",
AI313="Coupure ENEO &amp; Baisse de tension","PASSIVE",
AI313="Defaut GE &amp; POWER Cabinet","PASSIVE",
AI313="Sharing","PASSIVE",
AI313="Sites strategiques &amp; DataCenter","PASSIVE",
AI313="Exclu","Exclu",
AI313="SAT","ACTIVE",
AI313="SPARE-ISSUE","SPARE-ISSUE",
AI313="Fiber CAmtel","ACTIVE",
AI313="Fiber AOF","ACTIVE",
AI313="Projet OCM (HUAWEI)","PLANNED WORKS",
AI313="Projet OCM (NOKIA)","PLANNED WORKS",
AI313="ACCESS-ISSUE","ACCESS-ISSUE",
AI313="Projet OCM (ZTE, NOKIA, autres projets)","PLANNED WORKS",
AI313="No root CAuse","No root cause",
AI313="ODU HS","ACTIVE",
AI313="IP &amp; VLAN","ACTIVE",
AI313="Warehouse HUAWEI","SPARE-ISSUE",
AI313="SPARE-HS","SPARE-ISSUE",
AI313="Power Telco","ACTIVE", AI313="no impacts","no impacts"
),"")</f>
        <v>no impacts</v>
      </c>
      <c r="AK313" s="23" t="s">
        <v>5537</v>
      </c>
      <c r="AL313" s="23" t="str">
        <f t="shared" si="14"/>
        <v>CTR_842</v>
      </c>
      <c r="AN313" s="9" t="s">
        <v>5537</v>
      </c>
      <c r="AO313" s="23" t="str">
        <f>_xlfn.XLOOKUP(B313,'INCIDENT-05-03-2026'!E:E,'INCIDENT-05-03-2026'!F:F,"")</f>
        <v/>
      </c>
      <c r="AP313" s="7" t="s">
        <v>5537</v>
      </c>
      <c r="AQ313" s="6"/>
      <c r="AR313" s="7"/>
      <c r="AS313" s="3" t="str">
        <f>_xlfn.XLOOKUP(B313,'[3]tt num | region | site id'!$C:$C,'[3]tt num | region | site id'!$Q:$Q,"")</f>
        <v/>
      </c>
      <c r="AT313" s="24" t="str">
        <f>_xlfn.XLOOKUP(B313,'[4]Cells Huawei 03052026 12h'!$B:$B,'[4]Cells Huawei 03052026 12h'!$T:$T,"")</f>
        <v/>
      </c>
      <c r="AU313" s="24" t="str">
        <f>_xlfn.XLOOKUP(B313,'[5]cells down 02052026 8h50'!$B:$B,'[5]cells down 02052026 8h50'!$R:$R,"")</f>
        <v/>
      </c>
      <c r="AV313" s="24" t="str">
        <f>_xlfn.XLOOKUP(B313,'[5]cells down 02052026 13h50'!$B:$B,'[5]cells down 02052026 13h50'!$R:$R,"")</f>
        <v/>
      </c>
      <c r="AW313" s="24" t="str">
        <f>_xlfn.XLOOKUP(B313,'[5]cells down 02052026 13h50'!$B:$B,'[5]cells down 02052026 13h50'!$R:$R,"")</f>
        <v/>
      </c>
      <c r="AX313" s="24" t="str">
        <f>_xlfn.XLOOKUP(B313,'[6]cell downs 03052026 8h40 '!$B:$B,'[6]cell downs 03052026 8h40 '!$R:$R,"")</f>
        <v/>
      </c>
      <c r="AY313" s="24" t="str">
        <f>_xlfn.XLOOKUP(B313,'[7]ALL SITES DOWN'!$D:$D,'[7]ALL SITES DOWN'!$J:$J,"")</f>
        <v/>
      </c>
      <c r="AZ313" s="24" t="str">
        <f>_xlfn.XLOOKUP(B313,'[8]ALL SITES DOWN'!$D:$D,'[8]ALL SITES DOWN'!$J:$J,"")</f>
        <v/>
      </c>
      <c r="BA313" s="9" t="str">
        <f>_xlfn.XLOOKUP(B313,[9]sheet1!$AC:$AC,[9]sheet1!$AF:$AF,"")</f>
        <v/>
      </c>
      <c r="BB313" s="14" t="s">
        <v>5537</v>
      </c>
      <c r="BC313" s="14" t="s">
        <v>5537</v>
      </c>
      <c r="BD313" s="14" t="str">
        <f>_xlfn.XLOOKUP(B313,'[10]cell downs 18042026 17h'!$B:$B,'[10]cell downs 18042026 17h'!$B:$B,"")</f>
        <v/>
      </c>
      <c r="BE313" s="14" t="str">
        <f>_xlfn.XLOOKUP(B313,'[11]Cells Huawei 19042026 15h'!$B:$B,'[11]Cells Huawei 19042026 15h'!$B:$B,"")</f>
        <v/>
      </c>
      <c r="BF313" s="9" t="str">
        <f>_xlfn.XLOOKUP(B313,'[12]cells down 19042026 9H40'!$B:$B,'[12]cells down 19042026 9H40'!$B:$B,"")</f>
        <v/>
      </c>
      <c r="BG313" s="9" t="s">
        <v>5537</v>
      </c>
      <c r="BH313" s="9" t="s">
        <v>5537</v>
      </c>
    </row>
    <row r="314" spans="1:60" s="9" customFormat="1" x14ac:dyDescent="0.3">
      <c r="A314" s="1" t="s">
        <v>1166</v>
      </c>
      <c r="B314" s="8" t="s">
        <v>1167</v>
      </c>
      <c r="C314" s="3" t="str">
        <f>_xlfn.XLOOKUP(B314,'[1]daily break down'!$D:$D,'[1]daily break down'!$E:$E,"")</f>
        <v>NORD-OUEST</v>
      </c>
      <c r="D314" s="1" t="s">
        <v>11</v>
      </c>
      <c r="E314" s="1" t="s">
        <v>96</v>
      </c>
      <c r="F314" s="3" t="s">
        <v>51</v>
      </c>
      <c r="G314" s="1" t="s">
        <v>1166</v>
      </c>
      <c r="H314" s="41" t="str">
        <f>_xlfn.XLOOKUP(B314,[2]CALCULATION!$B:$B,[2]CALCULATION!$H:$H,"")</f>
        <v>NOKIA</v>
      </c>
      <c r="I314" s="34">
        <v>2.031342272008033</v>
      </c>
      <c r="J314" s="34">
        <v>2.7093603932927262</v>
      </c>
      <c r="K314" s="34">
        <v>8.2881579557503535</v>
      </c>
      <c r="L314" s="34">
        <v>8.9851513508972456</v>
      </c>
      <c r="M314" s="34">
        <v>8.7641810459996581</v>
      </c>
      <c r="N314" s="34">
        <v>9.1857913558242164</v>
      </c>
      <c r="O314" s="34">
        <v>7.3406066217458488</v>
      </c>
      <c r="P314" s="34">
        <v>0.30007972152336426</v>
      </c>
      <c r="Q314" s="34">
        <v>0.7338426734942517</v>
      </c>
      <c r="R314" s="34">
        <v>6.783522320113339</v>
      </c>
      <c r="S314" s="35">
        <v>9.2964734190981293</v>
      </c>
      <c r="T314" s="35">
        <v>53680.174435626781</v>
      </c>
      <c r="U314" s="35">
        <v>9.2294072889644276</v>
      </c>
      <c r="V314" s="35">
        <v>9.0813543530432348</v>
      </c>
      <c r="W314" s="35">
        <v>9.1392291821831861</v>
      </c>
      <c r="X314" s="35">
        <v>8.8873800412632367</v>
      </c>
      <c r="Y314" s="35">
        <v>6.5990503177497555</v>
      </c>
      <c r="Z314" s="35">
        <v>9.7272517143077317E-2</v>
      </c>
      <c r="AA314" s="35">
        <v>1.0099057188190672</v>
      </c>
      <c r="AB314" s="35">
        <v>0.50576143020832309</v>
      </c>
      <c r="AC314" s="35">
        <v>0</v>
      </c>
      <c r="AD314" s="35">
        <v>0.31400438885607251</v>
      </c>
      <c r="AE314" s="58" t="s">
        <v>5603</v>
      </c>
      <c r="AF314" s="58"/>
      <c r="AG314" s="57" t="str" cm="1">
        <f t="array" ref="AG314">IFERROR(_xlfn.IFS(
AI314="MPR ISSUE","PDH",
AI314="BSS Hardware Issue","BSS",
AI314="Sites strategiques, MLL, Pylone, etc.","ENVTECH",
AI314="AKTIVCO DEFAUT GE &amp; POWER Cabinet","AKTIVCO",
AI314="AKTIVCO Coupure ENEO &amp; Baisse de tension","AKTIVCO GRID ONLY",
AI314="Coupure ENEO &amp; Baisse de tension","IHS GRID ONLY",
AI314="Defaut GE &amp; POWER Cabinet","IHS",
AI314="Sharing","Partners",
AI314="Sites strategiques &amp; DataCenter","SST &amp; DC",
AI314="Exclu","Exclu",
AI314="SAT","SAT",
AI314="SPARE-ISSUE","SPARE-ISSUE",
AI314="Fiber CAmtel","TRANS_FO_CAMTEL",
AI314="Fiber AOF","Fiber AOF",
AI314="Projet OCM (HUAWEI)","TRAVAUX-HUAWEI",
AI314="Projet OCM (NOKIA)","TRAVAUX-NOKIA",
AI314="ACCESS-ISSUE","ACCESS-ISSUE",
AI314="Projet OCM (ZTE, NOKIA, autres projets)","TRAVAUX OCM",
AI314="No root CAuse","No root cause",
AI314="ODU HS","PDH",
AI314="IP &amp; VLAN","PDH",
AI314="Warehouse HUAWEI","SPARE-ISSUE",
AI314="SPARE-HS","SPARE-ISSUE",
AI314="Power Telco","BSS",AI314="no impacts","no impacts"
),"")</f>
        <v>IHS</v>
      </c>
      <c r="AH314" s="57" t="str" cm="1">
        <f t="array" ref="AH314">IFERROR(_xlfn.IFS(
AI314="MPR ISSUE","TX ISSUE",
AI314="BSS Hardware Issue","RAN ISSUE",
AI314="Sites strategiques, MLL, Pylone, etc.","ENVTECH",
AI314="AKTIVCO DEFAUT GE &amp; POWER Cabinet","POWER ISSUE",
AI314="AKTIVCO Coupure ENEO &amp; Baisse de tension","POWER ISSUE",
AI314="Coupure ENEO &amp; Baisse de tension","POWER ISSUE",
AI314="Defaut GE &amp; POWER Cabinet","POWER ISSUE",
AI314="Sharing","POWER ISSUE",
AI314="Sites strategiques &amp; DataCenter","POWER ISSUE",
AI314="Exclu","Exclu",
AI314="SAT","TX ISSUE",
AI314="SPARE-ISSUE","SPARE-ISSUE",
AI314="Fiber CAmtel","TX ISSUE",
AI314="Fiber AOF","TX ISSUE",
AI314="Projet OCM (HUAWEI)","TRAVAUX-HUAWEI",
AI314="Projet OCM (NOKIA)","TRAVAUX -NOKIA",
AI314="ACCESS-ISSUE","ACCESS-ISSUE",
AI314="Projet OCM (ZTE, NOKIA, autres projets)","TRAVAUX OCM",
AI314="No root CAuse","No root cause",
AI314="ODU HS","TX ISSUE",
AI314="IP &amp; VLAN","TX ISSUE",
AI314="Warehouse HUAWEI","SPARE-ISSUE",
AI314="SPARE-HS","SPARE-ISSUE",
AI314="Power Telco","RAN ISSUE",AI314="no impacts","no impacts"
),"")</f>
        <v>POWER ISSUE</v>
      </c>
      <c r="AI314" s="85" t="s">
        <v>5330</v>
      </c>
      <c r="AJ314" s="57" t="str" cm="1">
        <f t="array" ref="AJ314">IFERROR(_xlfn.IFS(
AI314="MPR ISSUE","ACTIVE",
AI314="BSS Hardware Issue","ACTIVE",
AI314="Sites strategiques, MLL, Pylone, etc.","PASSIVE",
AI314="AKTIVCO DEFAUT GE &amp; POWER Cabinet","PASSIVE",
AI314="AKTIVCO Coupure ENEO &amp; Baisse de tension","PASSIVE",
AI314="Coupure ENEO &amp; Baisse de tension","PASSIVE",
AI314="Defaut GE &amp; POWER Cabinet","PASSIVE",
AI314="Sharing","PASSIVE",
AI314="Sites strategiques &amp; DataCenter","PASSIVE",
AI314="Exclu","Exclu",
AI314="SAT","ACTIVE",
AI314="SPARE-ISSUE","SPARE-ISSUE",
AI314="Fiber CAmtel","ACTIVE",
AI314="Fiber AOF","ACTIVE",
AI314="Projet OCM (HUAWEI)","PLANNED WORKS",
AI314="Projet OCM (NOKIA)","PLANNED WORKS",
AI314="ACCESS-ISSUE","ACCESS-ISSUE",
AI314="Projet OCM (ZTE, NOKIA, autres projets)","PLANNED WORKS",
AI314="No root CAuse","No root cause",
AI314="ODU HS","ACTIVE",
AI314="IP &amp; VLAN","ACTIVE",
AI314="Warehouse HUAWEI","SPARE-ISSUE",
AI314="SPARE-HS","SPARE-ISSUE",
AI314="Power Telco","ACTIVE", AI314="no impacts","no impacts"
),"")</f>
        <v>PASSIVE</v>
      </c>
      <c r="AK314" s="23" t="s">
        <v>5696</v>
      </c>
      <c r="AL314" s="23" t="str">
        <f t="shared" si="14"/>
        <v>NRO_050</v>
      </c>
      <c r="AN314" s="9" t="s">
        <v>5537</v>
      </c>
      <c r="AO314" s="23" t="str">
        <f>_xlfn.XLOOKUP(B314,'INCIDENT-05-03-2026'!E:E,'INCIDENT-05-03-2026'!F:F,"")</f>
        <v/>
      </c>
      <c r="AP314" s="7" t="s">
        <v>5537</v>
      </c>
      <c r="AQ314" s="6"/>
      <c r="AR314" s="7"/>
      <c r="AS314" s="3" t="str">
        <f>_xlfn.XLOOKUP(B314,'[3]tt num | region | site id'!$C:$C,'[3]tt num | region | site id'!$Q:$Q,"")</f>
        <v/>
      </c>
      <c r="AT314" s="24" t="str">
        <f>_xlfn.XLOOKUP(B314,'[4]Cells Huawei 03052026 12h'!$B:$B,'[4]Cells Huawei 03052026 12h'!$T:$T,"")</f>
        <v/>
      </c>
      <c r="AU314" s="24" t="str">
        <f>_xlfn.XLOOKUP(B314,'[5]cells down 02052026 8h50'!$B:$B,'[5]cells down 02052026 8h50'!$R:$R,"")</f>
        <v/>
      </c>
      <c r="AV314" s="24" t="str">
        <f>_xlfn.XLOOKUP(B314,'[5]cells down 02052026 13h50'!$B:$B,'[5]cells down 02052026 13h50'!$R:$R,"")</f>
        <v/>
      </c>
      <c r="AW314" s="24" t="str">
        <f>_xlfn.XLOOKUP(B314,'[5]cells down 02052026 13h50'!$B:$B,'[5]cells down 02052026 13h50'!$R:$R,"")</f>
        <v/>
      </c>
      <c r="AX314" s="24" t="str">
        <f>_xlfn.XLOOKUP(B314,'[6]cell downs 03052026 8h40 '!$B:$B,'[6]cell downs 03052026 8h40 '!$R:$R,"")</f>
        <v/>
      </c>
      <c r="AY314" s="24" t="str">
        <f>_xlfn.XLOOKUP(B314,'[7]ALL SITES DOWN'!$D:$D,'[7]ALL SITES DOWN'!$J:$J,"")</f>
        <v/>
      </c>
      <c r="AZ314" s="24" t="str">
        <f>_xlfn.XLOOKUP(B314,'[8]ALL SITES DOWN'!$D:$D,'[8]ALL SITES DOWN'!$J:$J,"")</f>
        <v/>
      </c>
      <c r="BA314" s="9" t="str">
        <f>_xlfn.XLOOKUP(B314,[9]sheet1!$AC:$AC,[9]sheet1!$AF:$AF,"")</f>
        <v xml:space="preserve">(05/03/2026 ticket)..INC-20260503-00005041...2026-05-03 13:33:23...
03.05.2026: Power Issue observed from EMS. CAMUSAT Please share ETR...user:TCHOUPOU BAUDOIN VALDAS </v>
      </c>
      <c r="BB314" s="14" t="s">
        <v>5537</v>
      </c>
      <c r="BC314" s="14" t="s">
        <v>5537</v>
      </c>
      <c r="BD314" s="14" t="str">
        <f>_xlfn.XLOOKUP(B314,'[10]cell downs 18042026 17h'!$B:$B,'[10]cell downs 18042026 17h'!$B:$B,"")</f>
        <v>NRO_050</v>
      </c>
      <c r="BE314" s="14" t="str">
        <f>_xlfn.XLOOKUP(B314,'[11]Cells Huawei 19042026 15h'!$B:$B,'[11]Cells Huawei 19042026 15h'!$B:$B,"")</f>
        <v/>
      </c>
      <c r="BF314" s="9" t="str">
        <f>_xlfn.XLOOKUP(B314,'[12]cells down 19042026 9H40'!$B:$B,'[12]cells down 19042026 9H40'!$B:$B,"")</f>
        <v/>
      </c>
      <c r="BG314" s="9" t="s">
        <v>1167</v>
      </c>
      <c r="BH314" s="9" t="s">
        <v>5537</v>
      </c>
    </row>
    <row r="315" spans="1:60" s="9" customFormat="1" x14ac:dyDescent="0.3">
      <c r="A315" s="1" t="s">
        <v>4978</v>
      </c>
      <c r="B315" s="8" t="s">
        <v>4979</v>
      </c>
      <c r="C315" s="3" t="str">
        <f>_xlfn.XLOOKUP(B315,'[1]daily break down'!$D:$D,'[1]daily break down'!$E:$E,"")</f>
        <v>CENTRE</v>
      </c>
      <c r="D315" s="1" t="s">
        <v>11</v>
      </c>
      <c r="E315" s="1" t="s">
        <v>1303</v>
      </c>
      <c r="F315" s="3" t="s">
        <v>226</v>
      </c>
      <c r="G315" s="1" t="s">
        <v>4978</v>
      </c>
      <c r="H315" s="41" t="str">
        <f>_xlfn.XLOOKUP(B315,[2]CALCULATION!$B:$B,[2]CALCULATION!$H:$H,"")</f>
        <v>NOKIA</v>
      </c>
      <c r="I315" s="34">
        <v>2.1402093980865401E-4</v>
      </c>
      <c r="J315" s="34">
        <v>2.6752617476100566E-4</v>
      </c>
      <c r="K315" s="34">
        <v>2.8536125307830184E-4</v>
      </c>
      <c r="L315" s="34">
        <v>2.85361253078244E-4</v>
      </c>
      <c r="M315" s="34">
        <v>2.4969109644353585E-4</v>
      </c>
      <c r="N315" s="34">
        <v>2.6752617476083203E-4</v>
      </c>
      <c r="O315" s="34">
        <v>2.6752617476094782E-4</v>
      </c>
      <c r="P315" s="34">
        <v>2.4969109644370954E-4</v>
      </c>
      <c r="Q315" s="34">
        <v>2.4969109644359369E-4</v>
      </c>
      <c r="R315" s="34">
        <v>2.6752617476094782E-4</v>
      </c>
      <c r="S315" s="35">
        <v>2.6752617476106361E-4</v>
      </c>
      <c r="T315" s="35">
        <v>287741.80372139608</v>
      </c>
      <c r="U315" s="35">
        <v>2.6752617476083203E-4</v>
      </c>
      <c r="V315" s="35">
        <v>0.72783171105460986</v>
      </c>
      <c r="W315" s="35">
        <v>1.9618586149135206E-3</v>
      </c>
      <c r="X315" s="35">
        <v>2.4969109644330426E-4</v>
      </c>
      <c r="Y315" s="35">
        <v>3.5670156634789177E-4</v>
      </c>
      <c r="Z315" s="35">
        <v>2.6752617476071623E-4</v>
      </c>
      <c r="AA315" s="35">
        <v>0.79333677045989548</v>
      </c>
      <c r="AB315" s="35">
        <v>0.34133583918996518</v>
      </c>
      <c r="AC315" s="35">
        <v>0.15520285010458582</v>
      </c>
      <c r="AD315" s="35">
        <v>0.30881530622827374</v>
      </c>
      <c r="AE315" s="58" t="s">
        <v>5560</v>
      </c>
      <c r="AF315" s="58"/>
      <c r="AG315" s="57" t="str" cm="1">
        <f t="array" ref="AG315">IFERROR(_xlfn.IFS(
AI315="MPR ISSUE","PDH",
AI315="BSS Hardware Issue","BSS",
AI315="Sites strategiques, MLL, Pylone, etc.","ENVTECH",
AI315="AKTIVCO DEFAUT GE &amp; POWER Cabinet","AKTIVCO",
AI315="AKTIVCO Coupure ENEO &amp; Baisse de tension","AKTIVCO GRID ONLY",
AI315="Coupure ENEO &amp; Baisse de tension","IHS GRID ONLY",
AI315="Defaut GE &amp; POWER Cabinet","IHS",
AI315="Sharing","Partners",
AI315="Sites strategiques &amp; DataCenter","SST &amp; DC",
AI315="Exclu","Exclu",
AI315="SAT","SAT",
AI315="SPARE-ISSUE","SPARE-ISSUE",
AI315="Fiber CAmtel","TRANS_FO_CAMTEL",
AI315="Fiber AOF","Fiber AOF",
AI315="Projet OCM (HUAWEI)","TRAVAUX-HUAWEI",
AI315="Projet OCM (NOKIA)","TRAVAUX-NOKIA",
AI315="ACCESS-ISSUE","ACCESS-ISSUE",
AI315="Projet OCM (ZTE, NOKIA, autres projets)","TRAVAUX OCM",
AI315="No root CAuse","No root cause",
AI315="ODU HS","PDH",
AI315="IP &amp; VLAN","PDH",
AI315="Warehouse HUAWEI","SPARE-ISSUE",
AI315="SPARE-HS","SPARE-ISSUE",
AI315="Power Telco","BSS",AI315="no impacts","no impacts"
),"")</f>
        <v>no impacts</v>
      </c>
      <c r="AH315" s="57" t="str" cm="1">
        <f t="array" ref="AH315">IFERROR(_xlfn.IFS(
AI315="MPR ISSUE","TX ISSUE",
AI315="BSS Hardware Issue","RAN ISSUE",
AI315="Sites strategiques, MLL, Pylone, etc.","ENVTECH",
AI315="AKTIVCO DEFAUT GE &amp; POWER Cabinet","POWER ISSUE",
AI315="AKTIVCO Coupure ENEO &amp; Baisse de tension","POWER ISSUE",
AI315="Coupure ENEO &amp; Baisse de tension","POWER ISSUE",
AI315="Defaut GE &amp; POWER Cabinet","POWER ISSUE",
AI315="Sharing","POWER ISSUE",
AI315="Sites strategiques &amp; DataCenter","POWER ISSUE",
AI315="Exclu","Exclu",
AI315="SAT","TX ISSUE",
AI315="SPARE-ISSUE","SPARE-ISSUE",
AI315="Fiber CAmtel","TX ISSUE",
AI315="Fiber AOF","TX ISSUE",
AI315="Projet OCM (HUAWEI)","TRAVAUX-HUAWEI",
AI315="Projet OCM (NOKIA)","TRAVAUX -NOKIA",
AI315="ACCESS-ISSUE","ACCESS-ISSUE",
AI315="Projet OCM (ZTE, NOKIA, autres projets)","TRAVAUX OCM",
AI315="No root CAuse","No root cause",
AI315="ODU HS","TX ISSUE",
AI315="IP &amp; VLAN","TX ISSUE",
AI315="Warehouse HUAWEI","SPARE-ISSUE",
AI315="SPARE-HS","SPARE-ISSUE",
AI315="Power Telco","RAN ISSUE",AI315="no impacts","no impacts"
),"")</f>
        <v>no impacts</v>
      </c>
      <c r="AI315" s="85" t="s">
        <v>5998</v>
      </c>
      <c r="AJ315" s="57" t="str" cm="1">
        <f t="array" ref="AJ315">IFERROR(_xlfn.IFS(
AI315="MPR ISSUE","ACTIVE",
AI315="BSS Hardware Issue","ACTIVE",
AI315="Sites strategiques, MLL, Pylone, etc.","PASSIVE",
AI315="AKTIVCO DEFAUT GE &amp; POWER Cabinet","PASSIVE",
AI315="AKTIVCO Coupure ENEO &amp; Baisse de tension","PASSIVE",
AI315="Coupure ENEO &amp; Baisse de tension","PASSIVE",
AI315="Defaut GE &amp; POWER Cabinet","PASSIVE",
AI315="Sharing","PASSIVE",
AI315="Sites strategiques &amp; DataCenter","PASSIVE",
AI315="Exclu","Exclu",
AI315="SAT","ACTIVE",
AI315="SPARE-ISSUE","SPARE-ISSUE",
AI315="Fiber CAmtel","ACTIVE",
AI315="Fiber AOF","ACTIVE",
AI315="Projet OCM (HUAWEI)","PLANNED WORKS",
AI315="Projet OCM (NOKIA)","PLANNED WORKS",
AI315="ACCESS-ISSUE","ACCESS-ISSUE",
AI315="Projet OCM (ZTE, NOKIA, autres projets)","PLANNED WORKS",
AI315="No root CAuse","No root cause",
AI315="ODU HS","ACTIVE",
AI315="IP &amp; VLAN","ACTIVE",
AI315="Warehouse HUAWEI","SPARE-ISSUE",
AI315="SPARE-HS","SPARE-ISSUE",
AI315="Power Telco","ACTIVE", AI315="no impacts","no impacts"
),"")</f>
        <v>no impacts</v>
      </c>
      <c r="AK315" s="23" t="s">
        <v>5790</v>
      </c>
      <c r="AL315" s="23" t="str">
        <f t="shared" si="14"/>
        <v>EST_048</v>
      </c>
      <c r="AN315" s="9" t="s">
        <v>5537</v>
      </c>
      <c r="AO315" s="23" t="str">
        <f>_xlfn.XLOOKUP(B315,'INCIDENT-05-03-2026'!E:E,'INCIDENT-05-03-2026'!F:F,"")</f>
        <v/>
      </c>
      <c r="AP315" s="7" t="s">
        <v>5537</v>
      </c>
      <c r="AQ315" s="6"/>
      <c r="AR315" s="7"/>
      <c r="AS315" s="3" t="str">
        <f>_xlfn.XLOOKUP(B315,'[3]tt num | region | site id'!$C:$C,'[3]tt num | region | site id'!$Q:$Q,"")</f>
        <v/>
      </c>
      <c r="AT315" s="24" t="str">
        <f>_xlfn.XLOOKUP(B315,'[4]Cells Huawei 03052026 12h'!$B:$B,'[4]Cells Huawei 03052026 12h'!$T:$T,"")</f>
        <v/>
      </c>
      <c r="AU315" s="24" t="str">
        <f>_xlfn.XLOOKUP(B315,'[5]cells down 02052026 8h50'!$B:$B,'[5]cells down 02052026 8h50'!$R:$R,"")</f>
        <v/>
      </c>
      <c r="AV315" s="24" t="str">
        <f>_xlfn.XLOOKUP(B315,'[5]cells down 02052026 13h50'!$B:$B,'[5]cells down 02052026 13h50'!$R:$R,"")</f>
        <v/>
      </c>
      <c r="AW315" s="24" t="str">
        <f>_xlfn.XLOOKUP(B315,'[5]cells down 02052026 13h50'!$B:$B,'[5]cells down 02052026 13h50'!$R:$R,"")</f>
        <v/>
      </c>
      <c r="AX315" s="24" t="str">
        <f>_xlfn.XLOOKUP(B315,'[6]cell downs 03052026 8h40 '!$B:$B,'[6]cell downs 03052026 8h40 '!$R:$R,"")</f>
        <v/>
      </c>
      <c r="AY315" s="24" t="str">
        <f>_xlfn.XLOOKUP(B315,'[7]ALL SITES DOWN'!$D:$D,'[7]ALL SITES DOWN'!$J:$J,"")</f>
        <v/>
      </c>
      <c r="AZ315" s="24" t="str">
        <f>_xlfn.XLOOKUP(B315,'[8]ALL SITES DOWN'!$D:$D,'[8]ALL SITES DOWN'!$J:$J,"")</f>
        <v/>
      </c>
      <c r="BA315" s="9" t="str">
        <f>_xlfn.XLOOKUP(B315,[9]sheet1!$AC:$AC,[9]sheet1!$AF:$AF,"")</f>
        <v>(05/03/2026 ticket)..INC-20260503-00012912...Others Transmission equipement fault</v>
      </c>
      <c r="BB315" s="14" t="s">
        <v>5537</v>
      </c>
      <c r="BC315" s="14" t="s">
        <v>5537</v>
      </c>
      <c r="BD315" s="14" t="str">
        <f>_xlfn.XLOOKUP(B315,'[10]cell downs 18042026 17h'!$B:$B,'[10]cell downs 18042026 17h'!$B:$B,"")</f>
        <v/>
      </c>
      <c r="BE315" s="14" t="str">
        <f>_xlfn.XLOOKUP(B315,'[11]Cells Huawei 19042026 15h'!$B:$B,'[11]Cells Huawei 19042026 15h'!$B:$B,"")</f>
        <v/>
      </c>
      <c r="BF315" s="9" t="str">
        <f>_xlfn.XLOOKUP(B315,'[12]cells down 19042026 9H40'!$B:$B,'[12]cells down 19042026 9H40'!$B:$B,"")</f>
        <v/>
      </c>
      <c r="BG315" s="9" t="s">
        <v>4979</v>
      </c>
      <c r="BH315" s="9" t="s">
        <v>12</v>
      </c>
    </row>
    <row r="316" spans="1:60" s="9" customFormat="1" ht="21.45" customHeight="1" x14ac:dyDescent="0.3">
      <c r="A316" s="1" t="s">
        <v>1901</v>
      </c>
      <c r="B316" s="8" t="s">
        <v>1902</v>
      </c>
      <c r="C316" s="3" t="str">
        <f>_xlfn.XLOOKUP(B316,'[1]daily break down'!$D:$D,'[1]daily break down'!$E:$E,"")</f>
        <v>Douala</v>
      </c>
      <c r="D316" s="1" t="s">
        <v>11</v>
      </c>
      <c r="E316" s="1" t="s">
        <v>12</v>
      </c>
      <c r="F316" s="3" t="s">
        <v>31</v>
      </c>
      <c r="G316" s="1" t="s">
        <v>32</v>
      </c>
      <c r="H316" s="42" t="str">
        <f>_xlfn.XLOOKUP(B316,[2]CALCULATION!$B:$B,[2]CALCULATION!$H:$H,"")</f>
        <v>ZTE</v>
      </c>
      <c r="I316" s="34">
        <v>2.1231947333727135</v>
      </c>
      <c r="J316" s="34">
        <v>1.2589246731900239</v>
      </c>
      <c r="K316" s="34">
        <v>0.94543750160515683</v>
      </c>
      <c r="L316" s="34">
        <v>0.18025913655392029</v>
      </c>
      <c r="M316" s="34">
        <v>0.26196163032591058</v>
      </c>
      <c r="N316" s="34">
        <v>0.93956976083873356</v>
      </c>
      <c r="O316" s="34">
        <v>0.3437176293328536</v>
      </c>
      <c r="P316" s="34">
        <v>0.3937806941697844</v>
      </c>
      <c r="Q316" s="34">
        <v>0.81814854765390266</v>
      </c>
      <c r="R316" s="34">
        <v>1.3511498631692798</v>
      </c>
      <c r="S316" s="35">
        <v>1.9287567095564633</v>
      </c>
      <c r="T316" s="35">
        <v>1.3015505103686014</v>
      </c>
      <c r="U316" s="35">
        <v>2.7832353117429012</v>
      </c>
      <c r="V316" s="35">
        <v>1.6454643255629462</v>
      </c>
      <c r="W316" s="35">
        <v>1.3015505103686014</v>
      </c>
      <c r="X316" s="35">
        <v>1.9100120422448805</v>
      </c>
      <c r="Y316" s="35">
        <v>0.41848227763937734</v>
      </c>
      <c r="Z316" s="35">
        <v>0.47378885550162314</v>
      </c>
      <c r="AA316" s="35">
        <v>9.4545959577792965E-2</v>
      </c>
      <c r="AB316" s="35">
        <v>5.897008272387063E-2</v>
      </c>
      <c r="AC316" s="35">
        <v>0.52747161646606122</v>
      </c>
      <c r="AD316" s="35">
        <v>0.30836850410777561</v>
      </c>
      <c r="AE316" s="58" t="s">
        <v>5560</v>
      </c>
      <c r="AF316" s="58"/>
      <c r="AG316" s="57" t="str" cm="1">
        <f t="array" ref="AG316">IFERROR(_xlfn.IFS(
AI316="MPR ISSUE","PDH",
AI316="BSS Hardware Issue","BSS",
AI316="Sites strategiques, MLL, Pylone, etc.","ENVTECH",
AI316="AKTIVCO DEFAUT GE &amp; POWER Cabinet","AKTIVCO",
AI316="AKTIVCO Coupure ENEO &amp; Baisse de tension","AKTIVCO GRID ONLY",
AI316="Coupure ENEO &amp; Baisse de tension","IHS GRID ONLY",
AI316="Defaut GE &amp; POWER Cabinet","IHS",
AI316="Sharing","Partners",
AI316="Sites strategiques &amp; DataCenter","SST &amp; DC",
AI316="Exclu","Exclu",
AI316="SAT","SAT",
AI316="SPARE-ISSUE","SPARE-ISSUE",
AI316="Fiber CAmtel","TRANS_FO_CAMTEL",
AI316="Fiber AOF","Fiber AOF",
AI316="Projet OCM (HUAWEI)","TRAVAUX-HUAWEI",
AI316="Projet OCM (NOKIA)","TRAVAUX-NOKIA",
AI316="ACCESS-ISSUE","ACCESS-ISSUE",
AI316="Projet OCM (ZTE, NOKIA, autres projets)","TRAVAUX OCM",
AI316="No root CAuse","No root cause",
AI316="ODU HS","PDH",
AI316="IP &amp; VLAN","PDH",
AI316="Warehouse HUAWEI","SPARE-ISSUE",
AI316="SPARE-HS","SPARE-ISSUE",
AI316="Power Telco","BSS",AI316="no impacts","no impacts"
),"")</f>
        <v>no impacts</v>
      </c>
      <c r="AH316" s="57" t="str" cm="1">
        <f t="array" ref="AH316">IFERROR(_xlfn.IFS(
AI316="MPR ISSUE","TX ISSUE",
AI316="BSS Hardware Issue","RAN ISSUE",
AI316="Sites strategiques, MLL, Pylone, etc.","ENVTECH",
AI316="AKTIVCO DEFAUT GE &amp; POWER Cabinet","POWER ISSUE",
AI316="AKTIVCO Coupure ENEO &amp; Baisse de tension","POWER ISSUE",
AI316="Coupure ENEO &amp; Baisse de tension","POWER ISSUE",
AI316="Defaut GE &amp; POWER Cabinet","POWER ISSUE",
AI316="Sharing","POWER ISSUE",
AI316="Sites strategiques &amp; DataCenter","POWER ISSUE",
AI316="Exclu","Exclu",
AI316="SAT","TX ISSUE",
AI316="SPARE-ISSUE","SPARE-ISSUE",
AI316="Fiber CAmtel","TX ISSUE",
AI316="Fiber AOF","TX ISSUE",
AI316="Projet OCM (HUAWEI)","TRAVAUX-HUAWEI",
AI316="Projet OCM (NOKIA)","TRAVAUX -NOKIA",
AI316="ACCESS-ISSUE","ACCESS-ISSUE",
AI316="Projet OCM (ZTE, NOKIA, autres projets)","TRAVAUX OCM",
AI316="No root CAuse","No root cause",
AI316="ODU HS","TX ISSUE",
AI316="IP &amp; VLAN","TX ISSUE",
AI316="Warehouse HUAWEI","SPARE-ISSUE",
AI316="SPARE-HS","SPARE-ISSUE",
AI316="Power Telco","RAN ISSUE",AI316="no impacts","no impacts"
),"")</f>
        <v>no impacts</v>
      </c>
      <c r="AI316" s="85" t="s">
        <v>5998</v>
      </c>
      <c r="AJ316" s="57" t="str" cm="1">
        <f t="array" ref="AJ316">IFERROR(_xlfn.IFS(
AI316="MPR ISSUE","ACTIVE",
AI316="BSS Hardware Issue","ACTIVE",
AI316="Sites strategiques, MLL, Pylone, etc.","PASSIVE",
AI316="AKTIVCO DEFAUT GE &amp; POWER Cabinet","PASSIVE",
AI316="AKTIVCO Coupure ENEO &amp; Baisse de tension","PASSIVE",
AI316="Coupure ENEO &amp; Baisse de tension","PASSIVE",
AI316="Defaut GE &amp; POWER Cabinet","PASSIVE",
AI316="Sharing","PASSIVE",
AI316="Sites strategiques &amp; DataCenter","PASSIVE",
AI316="Exclu","Exclu",
AI316="SAT","ACTIVE",
AI316="SPARE-ISSUE","SPARE-ISSUE",
AI316="Fiber CAmtel","ACTIVE",
AI316="Fiber AOF","ACTIVE",
AI316="Projet OCM (HUAWEI)","PLANNED WORKS",
AI316="Projet OCM (NOKIA)","PLANNED WORKS",
AI316="ACCESS-ISSUE","ACCESS-ISSUE",
AI316="Projet OCM (ZTE, NOKIA, autres projets)","PLANNED WORKS",
AI316="No root CAuse","No root cause",
AI316="ODU HS","ACTIVE",
AI316="IP &amp; VLAN","ACTIVE",
AI316="Warehouse HUAWEI","SPARE-ISSUE",
AI316="SPARE-HS","SPARE-ISSUE",
AI316="Power Telco","ACTIVE", AI316="no impacts","no impacts"
),"")</f>
        <v>no impacts</v>
      </c>
      <c r="AK316" s="23" t="s">
        <v>5750</v>
      </c>
      <c r="AL316" s="23" t="str">
        <f t="shared" si="14"/>
        <v>LIT_428</v>
      </c>
      <c r="AN316" s="9" t="s">
        <v>5537</v>
      </c>
      <c r="AO316" s="23" t="str">
        <f>_xlfn.XLOOKUP(B316,'INCIDENT-05-03-2026'!E:E,'INCIDENT-05-03-2026'!F:F,"")</f>
        <v/>
      </c>
      <c r="AP316" s="7" t="s">
        <v>5537</v>
      </c>
      <c r="AQ316" s="6"/>
      <c r="AR316" s="7"/>
      <c r="AS316" s="3" t="str">
        <f>_xlfn.XLOOKUP(B316,'[3]tt num | region | site id'!$C:$C,'[3]tt num | region | site id'!$Q:$Q,"")</f>
        <v/>
      </c>
      <c r="AT316" s="24" t="str">
        <f>_xlfn.XLOOKUP(B316,'[4]Cells Huawei 03052026 12h'!$B:$B,'[4]Cells Huawei 03052026 12h'!$T:$T,"")</f>
        <v/>
      </c>
      <c r="AU316" s="24" t="str">
        <f>_xlfn.XLOOKUP(B316,'[5]cells down 02052026 8h50'!$B:$B,'[5]cells down 02052026 8h50'!$R:$R,"")</f>
        <v/>
      </c>
      <c r="AV316" s="24" t="str">
        <f>_xlfn.XLOOKUP(B316,'[5]cells down 02052026 13h50'!$B:$B,'[5]cells down 02052026 13h50'!$R:$R,"")</f>
        <v/>
      </c>
      <c r="AW316" s="24" t="str">
        <f>_xlfn.XLOOKUP(B316,'[5]cells down 02052026 13h50'!$B:$B,'[5]cells down 02052026 13h50'!$R:$R,"")</f>
        <v/>
      </c>
      <c r="AX316" s="24" t="str">
        <f>_xlfn.XLOOKUP(B316,'[6]cell downs 03052026 8h40 '!$B:$B,'[6]cell downs 03052026 8h40 '!$R:$R,"")</f>
        <v/>
      </c>
      <c r="AY316" s="24" t="str">
        <f>_xlfn.XLOOKUP(B316,'[7]ALL SITES DOWN'!$D:$D,'[7]ALL SITES DOWN'!$J:$J,"")</f>
        <v/>
      </c>
      <c r="AZ316" s="24" t="str">
        <f>_xlfn.XLOOKUP(B316,'[8]ALL SITES DOWN'!$D:$D,'[8]ALL SITES DOWN'!$J:$J,"")</f>
        <v/>
      </c>
      <c r="BA316" s="9" t="str">
        <f>_xlfn.XLOOKUP(B316,[9]sheet1!$AC:$AC,[9]sheet1!$AF:$AF,"")</f>
        <v>(05/03/2026 ticket)..INC-20260503-00002888...Others Transmission equipement fault</v>
      </c>
      <c r="BB316" s="14" t="s">
        <v>5537</v>
      </c>
      <c r="BC316" s="14" t="s">
        <v>5537</v>
      </c>
      <c r="BD316" s="14" t="str">
        <f>_xlfn.XLOOKUP(B316,'[10]cell downs 18042026 17h'!$B:$B,'[10]cell downs 18042026 17h'!$B:$B,"")</f>
        <v/>
      </c>
      <c r="BE316" s="14" t="str">
        <f>_xlfn.XLOOKUP(B316,'[11]Cells Huawei 19042026 15h'!$B:$B,'[11]Cells Huawei 19042026 15h'!$B:$B,"")</f>
        <v/>
      </c>
      <c r="BF316" s="9" t="str">
        <f>_xlfn.XLOOKUP(B316,'[12]cells down 19042026 9H40'!$B:$B,'[12]cells down 19042026 9H40'!$B:$B,"")</f>
        <v/>
      </c>
      <c r="BG316" s="9" t="s">
        <v>1902</v>
      </c>
      <c r="BH316" s="9" t="s">
        <v>5537</v>
      </c>
    </row>
    <row r="317" spans="1:60" s="9" customFormat="1" x14ac:dyDescent="0.3">
      <c r="A317" s="1" t="s">
        <v>1327</v>
      </c>
      <c r="B317" s="8" t="s">
        <v>1328</v>
      </c>
      <c r="C317" s="3" t="str">
        <f>_xlfn.XLOOKUP(B317,'[1]daily break down'!$D:$D,'[1]daily break down'!$E:$E,"")</f>
        <v>CENTRE</v>
      </c>
      <c r="D317" s="1" t="s">
        <v>11</v>
      </c>
      <c r="E317" s="1" t="s">
        <v>154</v>
      </c>
      <c r="F317" s="3" t="s">
        <v>37</v>
      </c>
      <c r="G317" s="1" t="s">
        <v>1329</v>
      </c>
      <c r="H317" s="41" t="str">
        <f>_xlfn.XLOOKUP(B317,[2]CALCULATION!$B:$B,[2]CALCULATION!$H:$H,"")</f>
        <v>NOKIA</v>
      </c>
      <c r="I317" s="34">
        <v>8.9821716608666266E-2</v>
      </c>
      <c r="J317" s="34">
        <v>7.5001556688607959E-2</v>
      </c>
      <c r="K317" s="34">
        <v>8.2240794347801446E-2</v>
      </c>
      <c r="L317" s="34">
        <v>0.11808434865857413</v>
      </c>
      <c r="M317" s="34">
        <v>0.14496020216632838</v>
      </c>
      <c r="N317" s="34">
        <v>0.12740966574714691</v>
      </c>
      <c r="O317" s="34">
        <v>0.13300367776410424</v>
      </c>
      <c r="P317" s="34">
        <v>0.15706798025488961</v>
      </c>
      <c r="Q317" s="34">
        <v>0.14416757656549764</v>
      </c>
      <c r="R317" s="34">
        <v>7.1392450318148074E-2</v>
      </c>
      <c r="S317" s="35">
        <v>0.229231169084087</v>
      </c>
      <c r="T317" s="35">
        <v>35036.932506356425</v>
      </c>
      <c r="U317" s="35">
        <v>5.9695036498825296</v>
      </c>
      <c r="V317" s="35">
        <v>5.5354910924484857</v>
      </c>
      <c r="W317" s="35">
        <v>4.5080835708965772</v>
      </c>
      <c r="X317" s="35">
        <v>0.12602266339071944</v>
      </c>
      <c r="Y317" s="35">
        <v>0.18081202398175958</v>
      </c>
      <c r="Z317" s="35">
        <v>0.48621990508884716</v>
      </c>
      <c r="AA317" s="35">
        <v>0.50857483144091542</v>
      </c>
      <c r="AB317" s="35">
        <v>0.6842654643994952</v>
      </c>
      <c r="AC317" s="35">
        <v>0</v>
      </c>
      <c r="AD317" s="35">
        <v>0.30234024763649536</v>
      </c>
      <c r="AE317" s="58" t="s">
        <v>5559</v>
      </c>
      <c r="AF317" s="58"/>
      <c r="AG317" s="57" t="str" cm="1">
        <f t="array" ref="AG317">IFERROR(_xlfn.IFS(
AI317="MPR ISSUE","PDH",
AI317="BSS Hardware Issue","BSS",
AI317="Sites strategiques, MLL, Pylone, etc.","ENVTECH",
AI317="AKTIVCO DEFAUT GE &amp; POWER Cabinet","AKTIVCO",
AI317="AKTIVCO Coupure ENEO &amp; Baisse de tension","AKTIVCO GRID ONLY",
AI317="Coupure ENEO &amp; Baisse de tension","IHS GRID ONLY",
AI317="Defaut GE &amp; POWER Cabinet","IHS",
AI317="Sharing","Partners",
AI317="Sites strategiques &amp; DataCenter","SST &amp; DC",
AI317="Exclu","Exclu",
AI317="SAT","SAT",
AI317="SPARE-ISSUE","SPARE-ISSUE",
AI317="Fiber CAmtel","TRANS_FO_CAMTEL",
AI317="Fiber AOF","Fiber AOF",
AI317="Projet OCM (HUAWEI)","TRAVAUX-HUAWEI",
AI317="Projet OCM (NOKIA)","TRAVAUX-NOKIA",
AI317="ACCESS-ISSUE","ACCESS-ISSUE",
AI317="Projet OCM (ZTE, NOKIA, autres projets)","TRAVAUX OCM",
AI317="No root CAuse","No root cause",
AI317="ODU HS","PDH",
AI317="IP &amp; VLAN","PDH",
AI317="Warehouse HUAWEI","SPARE-ISSUE",
AI317="SPARE-HS","SPARE-ISSUE",
AI317="Power Telco","BSS",AI317="no impacts","no impacts"
),"")</f>
        <v>Exclu</v>
      </c>
      <c r="AH317" s="57" t="str" cm="1">
        <f t="array" ref="AH317">IFERROR(_xlfn.IFS(
AI317="MPR ISSUE","TX ISSUE",
AI317="BSS Hardware Issue","RAN ISSUE",
AI317="Sites strategiques, MLL, Pylone, etc.","ENVTECH",
AI317="AKTIVCO DEFAUT GE &amp; POWER Cabinet","POWER ISSUE",
AI317="AKTIVCO Coupure ENEO &amp; Baisse de tension","POWER ISSUE",
AI317="Coupure ENEO &amp; Baisse de tension","POWER ISSUE",
AI317="Defaut GE &amp; POWER Cabinet","POWER ISSUE",
AI317="Sharing","POWER ISSUE",
AI317="Sites strategiques &amp; DataCenter","POWER ISSUE",
AI317="Exclu","Exclu",
AI317="SAT","TX ISSUE",
AI317="SPARE-ISSUE","SPARE-ISSUE",
AI317="Fiber CAmtel","TX ISSUE",
AI317="Fiber AOF","TX ISSUE",
AI317="Projet OCM (HUAWEI)","TRAVAUX-HUAWEI",
AI317="Projet OCM (NOKIA)","TRAVAUX -NOKIA",
AI317="ACCESS-ISSUE","ACCESS-ISSUE",
AI317="Projet OCM (ZTE, NOKIA, autres projets)","TRAVAUX OCM",
AI317="No root CAuse","No root cause",
AI317="ODU HS","TX ISSUE",
AI317="IP &amp; VLAN","TX ISSUE",
AI317="Warehouse HUAWEI","SPARE-ISSUE",
AI317="SPARE-HS","SPARE-ISSUE",
AI317="Power Telco","RAN ISSUE",AI317="no impacts","no impacts"
),"")</f>
        <v>Exclu</v>
      </c>
      <c r="AI317" s="85" t="s">
        <v>5559</v>
      </c>
      <c r="AJ317" s="57" t="str" cm="1">
        <f t="array" ref="AJ317">IFERROR(_xlfn.IFS(
AI317="MPR ISSUE","ACTIVE",
AI317="BSS Hardware Issue","ACTIVE",
AI317="Sites strategiques, MLL, Pylone, etc.","PASSIVE",
AI317="AKTIVCO DEFAUT GE &amp; POWER Cabinet","PASSIVE",
AI317="AKTIVCO Coupure ENEO &amp; Baisse de tension","PASSIVE",
AI317="Coupure ENEO &amp; Baisse de tension","PASSIVE",
AI317="Defaut GE &amp; POWER Cabinet","PASSIVE",
AI317="Sharing","PASSIVE",
AI317="Sites strategiques &amp; DataCenter","PASSIVE",
AI317="Exclu","Exclu",
AI317="SAT","ACTIVE",
AI317="SPARE-ISSUE","SPARE-ISSUE",
AI317="Fiber CAmtel","ACTIVE",
AI317="Fiber AOF","ACTIVE",
AI317="Projet OCM (HUAWEI)","PLANNED WORKS",
AI317="Projet OCM (NOKIA)","PLANNED WORKS",
AI317="ACCESS-ISSUE","ACCESS-ISSUE",
AI317="Projet OCM (ZTE, NOKIA, autres projets)","PLANNED WORKS",
AI317="No root CAuse","No root cause",
AI317="ODU HS","ACTIVE",
AI317="IP &amp; VLAN","ACTIVE",
AI317="Warehouse HUAWEI","SPARE-ISSUE",
AI317="SPARE-HS","SPARE-ISSUE",
AI317="Power Telco","ACTIVE", AI317="no impacts","no impacts"
),"")</f>
        <v>Exclu</v>
      </c>
      <c r="AK317" s="23" t="s">
        <v>5759</v>
      </c>
      <c r="AL317" s="23" t="str">
        <f t="shared" si="14"/>
        <v>CTR_436</v>
      </c>
      <c r="AN317" s="9" t="s">
        <v>5537</v>
      </c>
      <c r="AO317" s="23" t="str">
        <f>_xlfn.XLOOKUP(B317,'INCIDENT-05-03-2026'!E:E,'INCIDENT-05-03-2026'!F:F,"")</f>
        <v/>
      </c>
      <c r="AP317" s="7" t="s">
        <v>5537</v>
      </c>
      <c r="AQ317" s="6"/>
      <c r="AR317" s="7"/>
      <c r="AS317" s="3" t="str">
        <f>_xlfn.XLOOKUP(B317,'[3]tt num | region | site id'!$C:$C,'[3]tt num | region | site id'!$Q:$Q,"")</f>
        <v/>
      </c>
      <c r="AT317" s="24" t="str">
        <f>_xlfn.XLOOKUP(B317,'[4]Cells Huawei 03052026 12h'!$B:$B,'[4]Cells Huawei 03052026 12h'!$T:$T,"")</f>
        <v/>
      </c>
      <c r="AU317" s="24" t="str">
        <f>_xlfn.XLOOKUP(B317,'[5]cells down 02052026 8h50'!$B:$B,'[5]cells down 02052026 8h50'!$R:$R,"")</f>
        <v/>
      </c>
      <c r="AV317" s="24" t="str">
        <f>_xlfn.XLOOKUP(B317,'[5]cells down 02052026 13h50'!$B:$B,'[5]cells down 02052026 13h50'!$R:$R,"")</f>
        <v/>
      </c>
      <c r="AW317" s="24" t="str">
        <f>_xlfn.XLOOKUP(B317,'[5]cells down 02052026 13h50'!$B:$B,'[5]cells down 02052026 13h50'!$R:$R,"")</f>
        <v/>
      </c>
      <c r="AX317" s="24" t="str">
        <f>_xlfn.XLOOKUP(B317,'[6]cell downs 03052026 8h40 '!$B:$B,'[6]cell downs 03052026 8h40 '!$R:$R,"")</f>
        <v/>
      </c>
      <c r="AY317" s="24" t="str">
        <f>_xlfn.XLOOKUP(B317,'[7]ALL SITES DOWN'!$D:$D,'[7]ALL SITES DOWN'!$J:$J,"")</f>
        <v/>
      </c>
      <c r="AZ317" s="24" t="str">
        <f>_xlfn.XLOOKUP(B317,'[8]ALL SITES DOWN'!$D:$D,'[8]ALL SITES DOWN'!$J:$J,"")</f>
        <v/>
      </c>
      <c r="BA317" s="9" t="str">
        <f>_xlfn.XLOOKUP(B317,[9]sheet1!$AC:$AC,[9]sheet1!$AF:$AF,"")</f>
        <v>(05/03/2026 ticket)..INC-20260503-00011658</v>
      </c>
      <c r="BB317" s="14" t="s">
        <v>5537</v>
      </c>
      <c r="BC317" s="14" t="s">
        <v>5537</v>
      </c>
      <c r="BD317" s="14" t="str">
        <f>_xlfn.XLOOKUP(B317,'[10]cell downs 18042026 17h'!$B:$B,'[10]cell downs 18042026 17h'!$B:$B,"")</f>
        <v/>
      </c>
      <c r="BE317" s="14" t="str">
        <f>_xlfn.XLOOKUP(B317,'[11]Cells Huawei 19042026 15h'!$B:$B,'[11]Cells Huawei 19042026 15h'!$B:$B,"")</f>
        <v/>
      </c>
      <c r="BF317" s="9" t="str">
        <f>_xlfn.XLOOKUP(B317,'[12]cells down 19042026 9H40'!$B:$B,'[12]cells down 19042026 9H40'!$B:$B,"")</f>
        <v/>
      </c>
      <c r="BG317" s="9" t="s">
        <v>1328</v>
      </c>
      <c r="BH317" s="9" t="s">
        <v>12</v>
      </c>
    </row>
    <row r="318" spans="1:60" s="9" customFormat="1" x14ac:dyDescent="0.3">
      <c r="A318" s="1" t="s">
        <v>458</v>
      </c>
      <c r="B318" s="8" t="s">
        <v>459</v>
      </c>
      <c r="C318" s="3" t="str">
        <f>_xlfn.XLOOKUP(B318,'[1]daily break down'!$D:$D,'[1]daily break down'!$E:$E,"")</f>
        <v>SUD-OUEST</v>
      </c>
      <c r="D318" s="1" t="s">
        <v>11</v>
      </c>
      <c r="E318" s="1" t="s">
        <v>96</v>
      </c>
      <c r="F318" s="3" t="s">
        <v>13</v>
      </c>
      <c r="G318" s="1" t="s">
        <v>106</v>
      </c>
      <c r="H318" s="40" t="str">
        <f>_xlfn.XLOOKUP(B318,[2]CALCULATION!$B:$B,[2]CALCULATION!$H:$H,"")</f>
        <v>Huawei</v>
      </c>
      <c r="I318" s="34">
        <v>0</v>
      </c>
      <c r="J318" s="34">
        <v>3.7706565877072085</v>
      </c>
      <c r="K318" s="34">
        <v>0</v>
      </c>
      <c r="L318" s="34">
        <v>3.9237172298271011E-3</v>
      </c>
      <c r="M318" s="34">
        <v>1.2438540320118252</v>
      </c>
      <c r="N318" s="34">
        <v>2.3824097616377458</v>
      </c>
      <c r="O318" s="34">
        <v>6.723824525658258E-3</v>
      </c>
      <c r="P318" s="34">
        <v>0</v>
      </c>
      <c r="Q318" s="34">
        <v>5.3505234952187721E-4</v>
      </c>
      <c r="R318" s="34">
        <v>0</v>
      </c>
      <c r="S318" s="35">
        <v>0.2234735313169707</v>
      </c>
      <c r="T318" s="35">
        <v>0</v>
      </c>
      <c r="U318" s="35">
        <v>0</v>
      </c>
      <c r="V318" s="35">
        <v>0.50749715352150049</v>
      </c>
      <c r="W318" s="35">
        <v>0</v>
      </c>
      <c r="X318" s="35">
        <v>0.48119041300334159</v>
      </c>
      <c r="Y318" s="35">
        <v>0.15042105052891711</v>
      </c>
      <c r="Z318" s="35">
        <v>3.2994894887182435E-3</v>
      </c>
      <c r="AA318" s="35">
        <v>0.21606936601001564</v>
      </c>
      <c r="AB318" s="35">
        <v>0.39047757479319029</v>
      </c>
      <c r="AC318" s="35">
        <v>0.2537664134200982</v>
      </c>
      <c r="AD318" s="35">
        <v>0.29427879223703246</v>
      </c>
      <c r="AE318" s="58" t="s">
        <v>5560</v>
      </c>
      <c r="AF318" s="58"/>
      <c r="AG318" s="57" t="str" cm="1">
        <f t="array" ref="AG318">IFERROR(_xlfn.IFS(
AI318="MPR ISSUE","PDH",
AI318="BSS Hardware Issue","BSS",
AI318="Sites strategiques, MLL, Pylone, etc.","ENVTECH",
AI318="AKTIVCO DEFAUT GE &amp; POWER Cabinet","AKTIVCO",
AI318="AKTIVCO Coupure ENEO &amp; Baisse de tension","AKTIVCO GRID ONLY",
AI318="Coupure ENEO &amp; Baisse de tension","IHS GRID ONLY",
AI318="Defaut GE &amp; POWER Cabinet","IHS",
AI318="Sharing","Partners",
AI318="Sites strategiques &amp; DataCenter","SST &amp; DC",
AI318="Exclu","Exclu",
AI318="SAT","SAT",
AI318="SPARE-ISSUE","SPARE-ISSUE",
AI318="Fiber CAmtel","TRANS_FO_CAMTEL",
AI318="Fiber AOF","Fiber AOF",
AI318="Projet OCM (HUAWEI)","TRAVAUX-HUAWEI",
AI318="Projet OCM (NOKIA)","TRAVAUX-NOKIA",
AI318="ACCESS-ISSUE","ACCESS-ISSUE",
AI318="Projet OCM (ZTE, NOKIA, autres projets)","TRAVAUX OCM",
AI318="No root CAuse","No root cause",
AI318="ODU HS","PDH",
AI318="IP &amp; VLAN","PDH",
AI318="Warehouse HUAWEI","SPARE-ISSUE",
AI318="SPARE-HS","SPARE-ISSUE",
AI318="Power Telco","BSS",AI318="no impacts","no impacts"
),"")</f>
        <v>no impacts</v>
      </c>
      <c r="AH318" s="57" t="str" cm="1">
        <f t="array" ref="AH318">IFERROR(_xlfn.IFS(
AI318="MPR ISSUE","TX ISSUE",
AI318="BSS Hardware Issue","RAN ISSUE",
AI318="Sites strategiques, MLL, Pylone, etc.","ENVTECH",
AI318="AKTIVCO DEFAUT GE &amp; POWER Cabinet","POWER ISSUE",
AI318="AKTIVCO Coupure ENEO &amp; Baisse de tension","POWER ISSUE",
AI318="Coupure ENEO &amp; Baisse de tension","POWER ISSUE",
AI318="Defaut GE &amp; POWER Cabinet","POWER ISSUE",
AI318="Sharing","POWER ISSUE",
AI318="Sites strategiques &amp; DataCenter","POWER ISSUE",
AI318="Exclu","Exclu",
AI318="SAT","TX ISSUE",
AI318="SPARE-ISSUE","SPARE-ISSUE",
AI318="Fiber CAmtel","TX ISSUE",
AI318="Fiber AOF","TX ISSUE",
AI318="Projet OCM (HUAWEI)","TRAVAUX-HUAWEI",
AI318="Projet OCM (NOKIA)","TRAVAUX -NOKIA",
AI318="ACCESS-ISSUE","ACCESS-ISSUE",
AI318="Projet OCM (ZTE, NOKIA, autres projets)","TRAVAUX OCM",
AI318="No root CAuse","No root cause",
AI318="ODU HS","TX ISSUE",
AI318="IP &amp; VLAN","TX ISSUE",
AI318="Warehouse HUAWEI","SPARE-ISSUE",
AI318="SPARE-HS","SPARE-ISSUE",
AI318="Power Telco","RAN ISSUE",AI318="no impacts","no impacts"
),"")</f>
        <v>no impacts</v>
      </c>
      <c r="AI318" s="85" t="s">
        <v>5998</v>
      </c>
      <c r="AJ318" s="57" t="str" cm="1">
        <f t="array" ref="AJ318">IFERROR(_xlfn.IFS(
AI318="MPR ISSUE","ACTIVE",
AI318="BSS Hardware Issue","ACTIVE",
AI318="Sites strategiques, MLL, Pylone, etc.","PASSIVE",
AI318="AKTIVCO DEFAUT GE &amp; POWER Cabinet","PASSIVE",
AI318="AKTIVCO Coupure ENEO &amp; Baisse de tension","PASSIVE",
AI318="Coupure ENEO &amp; Baisse de tension","PASSIVE",
AI318="Defaut GE &amp; POWER Cabinet","PASSIVE",
AI318="Sharing","PASSIVE",
AI318="Sites strategiques &amp; DataCenter","PASSIVE",
AI318="Exclu","Exclu",
AI318="SAT","ACTIVE",
AI318="SPARE-ISSUE","SPARE-ISSUE",
AI318="Fiber CAmtel","ACTIVE",
AI318="Fiber AOF","ACTIVE",
AI318="Projet OCM (HUAWEI)","PLANNED WORKS",
AI318="Projet OCM (NOKIA)","PLANNED WORKS",
AI318="ACCESS-ISSUE","ACCESS-ISSUE",
AI318="Projet OCM (ZTE, NOKIA, autres projets)","PLANNED WORKS",
AI318="No root CAuse","No root cause",
AI318="ODU HS","ACTIVE",
AI318="IP &amp; VLAN","ACTIVE",
AI318="Warehouse HUAWEI","SPARE-ISSUE",
AI318="SPARE-HS","SPARE-ISSUE",
AI318="Power Telco","ACTIVE", AI318="no impacts","no impacts"
),"")</f>
        <v>no impacts</v>
      </c>
      <c r="AK318" s="23" t="s">
        <v>5537</v>
      </c>
      <c r="AL318" s="23" t="str">
        <f t="shared" si="14"/>
        <v>SUO_238</v>
      </c>
      <c r="AN318" s="9" t="s">
        <v>5537</v>
      </c>
      <c r="AO318" s="23" t="str">
        <f>_xlfn.XLOOKUP(B318,'INCIDENT-05-03-2026'!E:E,'INCIDENT-05-03-2026'!F:F,"")</f>
        <v/>
      </c>
      <c r="AP318" s="7" t="s">
        <v>5537</v>
      </c>
      <c r="AQ318" s="6"/>
      <c r="AR318" s="7"/>
      <c r="AS318" s="3" t="str">
        <f>_xlfn.XLOOKUP(B318,'[3]tt num | region | site id'!$C:$C,'[3]tt num | region | site id'!$Q:$Q,"")</f>
        <v/>
      </c>
      <c r="AT318" s="24" t="str">
        <f>_xlfn.XLOOKUP(B318,'[4]Cells Huawei 03052026 12h'!$B:$B,'[4]Cells Huawei 03052026 12h'!$T:$T,"")</f>
        <v/>
      </c>
      <c r="AU318" s="24" t="str">
        <f>_xlfn.XLOOKUP(B318,'[5]cells down 02052026 8h50'!$B:$B,'[5]cells down 02052026 8h50'!$R:$R,"")</f>
        <v/>
      </c>
      <c r="AV318" s="24" t="str">
        <f>_xlfn.XLOOKUP(B318,'[5]cells down 02052026 13h50'!$B:$B,'[5]cells down 02052026 13h50'!$R:$R,"")</f>
        <v/>
      </c>
      <c r="AW318" s="24" t="str">
        <f>_xlfn.XLOOKUP(B318,'[5]cells down 02052026 13h50'!$B:$B,'[5]cells down 02052026 13h50'!$R:$R,"")</f>
        <v/>
      </c>
      <c r="AX318" s="24" t="str">
        <f>_xlfn.XLOOKUP(B318,'[6]cell downs 03052026 8h40 '!$B:$B,'[6]cell downs 03052026 8h40 '!$R:$R,"")</f>
        <v/>
      </c>
      <c r="AY318" s="24" t="str">
        <f>_xlfn.XLOOKUP(B318,'[7]ALL SITES DOWN'!$D:$D,'[7]ALL SITES DOWN'!$J:$J,"")</f>
        <v/>
      </c>
      <c r="AZ318" s="24" t="str">
        <f>_xlfn.XLOOKUP(B318,'[8]ALL SITES DOWN'!$D:$D,'[8]ALL SITES DOWN'!$J:$J,"")</f>
        <v/>
      </c>
      <c r="BA318" s="9" t="str">
        <f>_xlfn.XLOOKUP(B318,[9]sheet1!$AC:$AC,[9]sheet1!$AF:$AF,"")</f>
        <v/>
      </c>
      <c r="BB318" s="14" t="s">
        <v>5537</v>
      </c>
      <c r="BC318" s="14" t="s">
        <v>5537</v>
      </c>
      <c r="BD318" s="14" t="str">
        <f>_xlfn.XLOOKUP(B318,'[10]cell downs 18042026 17h'!$B:$B,'[10]cell downs 18042026 17h'!$B:$B,"")</f>
        <v/>
      </c>
      <c r="BE318" s="14" t="str">
        <f>_xlfn.XLOOKUP(B318,'[11]Cells Huawei 19042026 15h'!$B:$B,'[11]Cells Huawei 19042026 15h'!$B:$B,"")</f>
        <v/>
      </c>
      <c r="BF318" s="9" t="str">
        <f>_xlfn.XLOOKUP(B318,'[12]cells down 19042026 9H40'!$B:$B,'[12]cells down 19042026 9H40'!$B:$B,"")</f>
        <v/>
      </c>
      <c r="BG318" s="9" t="s">
        <v>459</v>
      </c>
      <c r="BH318" s="9" t="s">
        <v>5537</v>
      </c>
    </row>
    <row r="319" spans="1:60" s="9" customFormat="1" x14ac:dyDescent="0.3">
      <c r="A319" s="1" t="s">
        <v>2847</v>
      </c>
      <c r="B319" s="8" t="s">
        <v>2848</v>
      </c>
      <c r="C319" s="3" t="str">
        <f>_xlfn.XLOOKUP(B319,'[1]daily break down'!$D:$D,'[1]daily break down'!$E:$E,"")</f>
        <v>Bafoussam</v>
      </c>
      <c r="D319" s="1" t="s">
        <v>21</v>
      </c>
      <c r="E319" s="1" t="s">
        <v>36</v>
      </c>
      <c r="F319" s="3" t="s">
        <v>102</v>
      </c>
      <c r="G319" s="1" t="s">
        <v>299</v>
      </c>
      <c r="H319" s="40" t="str">
        <f>_xlfn.XLOOKUP(B319,[2]CALCULATION!$B:$B,[2]CALCULATION!$H:$H,"")</f>
        <v>Huawei</v>
      </c>
      <c r="I319" s="34">
        <v>0.46809946551837295</v>
      </c>
      <c r="J319" s="34">
        <v>0.79803057931187982</v>
      </c>
      <c r="K319" s="34">
        <v>0.43656704705321703</v>
      </c>
      <c r="L319" s="34">
        <v>0</v>
      </c>
      <c r="M319" s="34">
        <v>0</v>
      </c>
      <c r="N319" s="34">
        <v>0</v>
      </c>
      <c r="O319" s="34">
        <v>0</v>
      </c>
      <c r="P319" s="34">
        <v>0.1358141213869698</v>
      </c>
      <c r="Q319" s="34">
        <v>0.35358042764237391</v>
      </c>
      <c r="R319" s="34">
        <v>0.14687186994375528</v>
      </c>
      <c r="S319" s="35">
        <v>0.56469424968538917</v>
      </c>
      <c r="T319" s="35">
        <v>0.15079558717358238</v>
      </c>
      <c r="U319" s="35">
        <v>0</v>
      </c>
      <c r="V319" s="35">
        <v>0.24350232426740637</v>
      </c>
      <c r="W319" s="35">
        <v>0.15079558717358238</v>
      </c>
      <c r="X319" s="35">
        <v>0.14530238305182441</v>
      </c>
      <c r="Y319" s="35">
        <v>1.7988103289359163</v>
      </c>
      <c r="Z319" s="35">
        <v>0</v>
      </c>
      <c r="AA319" s="35">
        <v>0.26852551267140667</v>
      </c>
      <c r="AB319" s="35">
        <v>0.36088628102995129</v>
      </c>
      <c r="AC319" s="35">
        <v>0.25701544431968171</v>
      </c>
      <c r="AD319" s="35">
        <v>0.29352971894770186</v>
      </c>
      <c r="AE319" s="58" t="s">
        <v>5560</v>
      </c>
      <c r="AF319" s="58"/>
      <c r="AG319" s="57" t="str" cm="1">
        <f t="array" ref="AG319">IFERROR(_xlfn.IFS(
AI319="MPR ISSUE","PDH",
AI319="BSS Hardware Issue","BSS",
AI319="Sites strategiques, MLL, Pylone, etc.","ENVTECH",
AI319="AKTIVCO DEFAUT GE &amp; POWER Cabinet","AKTIVCO",
AI319="AKTIVCO Coupure ENEO &amp; Baisse de tension","AKTIVCO GRID ONLY",
AI319="Coupure ENEO &amp; Baisse de tension","IHS GRID ONLY",
AI319="Defaut GE &amp; POWER Cabinet","IHS",
AI319="Sharing","Partners",
AI319="Sites strategiques &amp; DataCenter","SST &amp; DC",
AI319="Exclu","Exclu",
AI319="SAT","SAT",
AI319="SPARE-ISSUE","SPARE-ISSUE",
AI319="Fiber CAmtel","TRANS_FO_CAMTEL",
AI319="Fiber AOF","Fiber AOF",
AI319="Projet OCM (HUAWEI)","TRAVAUX-HUAWEI",
AI319="Projet OCM (NOKIA)","TRAVAUX-NOKIA",
AI319="ACCESS-ISSUE","ACCESS-ISSUE",
AI319="Projet OCM (ZTE, NOKIA, autres projets)","TRAVAUX OCM",
AI319="No root CAuse","No root cause",
AI319="ODU HS","PDH",
AI319="IP &amp; VLAN","PDH",
AI319="Warehouse HUAWEI","SPARE-ISSUE",
AI319="SPARE-HS","SPARE-ISSUE",
AI319="Power Telco","BSS",AI319="no impacts","no impacts"
),"")</f>
        <v>no impacts</v>
      </c>
      <c r="AH319" s="57" t="str" cm="1">
        <f t="array" ref="AH319">IFERROR(_xlfn.IFS(
AI319="MPR ISSUE","TX ISSUE",
AI319="BSS Hardware Issue","RAN ISSUE",
AI319="Sites strategiques, MLL, Pylone, etc.","ENVTECH",
AI319="AKTIVCO DEFAUT GE &amp; POWER Cabinet","POWER ISSUE",
AI319="AKTIVCO Coupure ENEO &amp; Baisse de tension","POWER ISSUE",
AI319="Coupure ENEO &amp; Baisse de tension","POWER ISSUE",
AI319="Defaut GE &amp; POWER Cabinet","POWER ISSUE",
AI319="Sharing","POWER ISSUE",
AI319="Sites strategiques &amp; DataCenter","POWER ISSUE",
AI319="Exclu","Exclu",
AI319="SAT","TX ISSUE",
AI319="SPARE-ISSUE","SPARE-ISSUE",
AI319="Fiber CAmtel","TX ISSUE",
AI319="Fiber AOF","TX ISSUE",
AI319="Projet OCM (HUAWEI)","TRAVAUX-HUAWEI",
AI319="Projet OCM (NOKIA)","TRAVAUX -NOKIA",
AI319="ACCESS-ISSUE","ACCESS-ISSUE",
AI319="Projet OCM (ZTE, NOKIA, autres projets)","TRAVAUX OCM",
AI319="No root CAuse","No root cause",
AI319="ODU HS","TX ISSUE",
AI319="IP &amp; VLAN","TX ISSUE",
AI319="Warehouse HUAWEI","SPARE-ISSUE",
AI319="SPARE-HS","SPARE-ISSUE",
AI319="Power Telco","RAN ISSUE",AI319="no impacts","no impacts"
),"")</f>
        <v>no impacts</v>
      </c>
      <c r="AI319" s="85" t="s">
        <v>5998</v>
      </c>
      <c r="AJ319" s="57" t="str" cm="1">
        <f t="array" ref="AJ319">IFERROR(_xlfn.IFS(
AI319="MPR ISSUE","ACTIVE",
AI319="BSS Hardware Issue","ACTIVE",
AI319="Sites strategiques, MLL, Pylone, etc.","PASSIVE",
AI319="AKTIVCO DEFAUT GE &amp; POWER Cabinet","PASSIVE",
AI319="AKTIVCO Coupure ENEO &amp; Baisse de tension","PASSIVE",
AI319="Coupure ENEO &amp; Baisse de tension","PASSIVE",
AI319="Defaut GE &amp; POWER Cabinet","PASSIVE",
AI319="Sharing","PASSIVE",
AI319="Sites strategiques &amp; DataCenter","PASSIVE",
AI319="Exclu","Exclu",
AI319="SAT","ACTIVE",
AI319="SPARE-ISSUE","SPARE-ISSUE",
AI319="Fiber CAmtel","ACTIVE",
AI319="Fiber AOF","ACTIVE",
AI319="Projet OCM (HUAWEI)","PLANNED WORKS",
AI319="Projet OCM (NOKIA)","PLANNED WORKS",
AI319="ACCESS-ISSUE","ACCESS-ISSUE",
AI319="Projet OCM (ZTE, NOKIA, autres projets)","PLANNED WORKS",
AI319="No root CAuse","No root cause",
AI319="ODU HS","ACTIVE",
AI319="IP &amp; VLAN","ACTIVE",
AI319="Warehouse HUAWEI","SPARE-ISSUE",
AI319="SPARE-HS","SPARE-ISSUE",
AI319="Power Telco","ACTIVE", AI319="no impacts","no impacts"
),"")</f>
        <v>no impacts</v>
      </c>
      <c r="AK319" s="23" t="s">
        <v>5537</v>
      </c>
      <c r="AL319" s="23" t="str">
        <f t="shared" ref="AL319:AL337" si="15">B319</f>
        <v>OST_231</v>
      </c>
      <c r="AN319" s="9" t="s">
        <v>5537</v>
      </c>
      <c r="AO319" s="23" t="str">
        <f>_xlfn.XLOOKUP(B319,'INCIDENT-05-03-2026'!E:E,'INCIDENT-05-03-2026'!F:F,"")</f>
        <v/>
      </c>
      <c r="AP319" s="7" t="s">
        <v>5537</v>
      </c>
      <c r="AQ319" s="6"/>
      <c r="AR319" s="7"/>
      <c r="AS319" s="3" t="str">
        <f>_xlfn.XLOOKUP(B319,'[3]tt num | region | site id'!$C:$C,'[3]tt num | region | site id'!$Q:$Q,"")</f>
        <v/>
      </c>
      <c r="AT319" s="24" t="str">
        <f>_xlfn.XLOOKUP(B319,'[4]Cells Huawei 03052026 12h'!$B:$B,'[4]Cells Huawei 03052026 12h'!$T:$T,"")</f>
        <v/>
      </c>
      <c r="AU319" s="24" t="str">
        <f>_xlfn.XLOOKUP(B319,'[5]cells down 02052026 8h50'!$B:$B,'[5]cells down 02052026 8h50'!$R:$R,"")</f>
        <v/>
      </c>
      <c r="AV319" s="24" t="str">
        <f>_xlfn.XLOOKUP(B319,'[5]cells down 02052026 13h50'!$B:$B,'[5]cells down 02052026 13h50'!$R:$R,"")</f>
        <v/>
      </c>
      <c r="AW319" s="24" t="str">
        <f>_xlfn.XLOOKUP(B319,'[5]cells down 02052026 13h50'!$B:$B,'[5]cells down 02052026 13h50'!$R:$R,"")</f>
        <v/>
      </c>
      <c r="AX319" s="24" t="str">
        <f>_xlfn.XLOOKUP(B319,'[6]cell downs 03052026 8h40 '!$B:$B,'[6]cell downs 03052026 8h40 '!$R:$R,"")</f>
        <v/>
      </c>
      <c r="AY319" s="24" t="str">
        <f>_xlfn.XLOOKUP(B319,'[7]ALL SITES DOWN'!$D:$D,'[7]ALL SITES DOWN'!$J:$J,"")</f>
        <v/>
      </c>
      <c r="AZ319" s="24" t="str">
        <f>_xlfn.XLOOKUP(B319,'[8]ALL SITES DOWN'!$D:$D,'[8]ALL SITES DOWN'!$J:$J,"")</f>
        <v/>
      </c>
      <c r="BA319" s="9" t="str">
        <f>_xlfn.XLOOKUP(B319,[9]sheet1!$AC:$AC,[9]sheet1!$AF:$AF,"")</f>
        <v/>
      </c>
      <c r="BB319" s="14" t="s">
        <v>5537</v>
      </c>
      <c r="BC319" s="14" t="s">
        <v>5537</v>
      </c>
      <c r="BD319" s="14" t="str">
        <f>_xlfn.XLOOKUP(B319,'[10]cell downs 18042026 17h'!$B:$B,'[10]cell downs 18042026 17h'!$B:$B,"")</f>
        <v/>
      </c>
      <c r="BE319" s="14" t="str">
        <f>_xlfn.XLOOKUP(B319,'[11]Cells Huawei 19042026 15h'!$B:$B,'[11]Cells Huawei 19042026 15h'!$B:$B,"")</f>
        <v/>
      </c>
      <c r="BF319" s="9" t="str">
        <f>_xlfn.XLOOKUP(B319,'[12]cells down 19042026 9H40'!$B:$B,'[12]cells down 19042026 9H40'!$B:$B,"")</f>
        <v/>
      </c>
      <c r="BG319" s="9" t="s">
        <v>5537</v>
      </c>
      <c r="BH319" s="9" t="s">
        <v>5537</v>
      </c>
    </row>
    <row r="320" spans="1:60" s="9" customFormat="1" x14ac:dyDescent="0.3">
      <c r="A320" s="1" t="s">
        <v>3719</v>
      </c>
      <c r="B320" s="8" t="s">
        <v>3720</v>
      </c>
      <c r="C320" s="3" t="str">
        <f>_xlfn.XLOOKUP(B320,'[1]daily break down'!$D:$D,'[1]daily break down'!$E:$E,"")</f>
        <v>Maroua</v>
      </c>
      <c r="D320" s="1" t="s">
        <v>21</v>
      </c>
      <c r="E320" s="1" t="s">
        <v>22</v>
      </c>
      <c r="F320" s="3" t="s">
        <v>55</v>
      </c>
      <c r="G320" s="1" t="s">
        <v>84</v>
      </c>
      <c r="H320" s="40" t="str">
        <f>_xlfn.XLOOKUP(B320,[2]CALCULATION!$B:$B,[2]CALCULATION!$H:$H,"")</f>
        <v>Huawei</v>
      </c>
      <c r="I320" s="34">
        <v>0</v>
      </c>
      <c r="J320" s="34">
        <v>0</v>
      </c>
      <c r="K320" s="34">
        <v>0</v>
      </c>
      <c r="L320" s="34">
        <v>0</v>
      </c>
      <c r="M320" s="34">
        <v>0</v>
      </c>
      <c r="N320" s="34">
        <v>0</v>
      </c>
      <c r="O320" s="34">
        <v>4.9046465372838757E-3</v>
      </c>
      <c r="P320" s="34">
        <v>0</v>
      </c>
      <c r="Q320" s="34">
        <v>0</v>
      </c>
      <c r="R320" s="34">
        <v>0</v>
      </c>
      <c r="S320" s="35">
        <v>1.4078119069836461</v>
      </c>
      <c r="T320" s="35">
        <v>0</v>
      </c>
      <c r="U320" s="35">
        <v>0</v>
      </c>
      <c r="V320" s="35">
        <v>0</v>
      </c>
      <c r="W320" s="35">
        <v>0</v>
      </c>
      <c r="X320" s="35">
        <v>0</v>
      </c>
      <c r="Y320" s="35">
        <v>0</v>
      </c>
      <c r="Z320" s="35">
        <v>0.94877266125051007</v>
      </c>
      <c r="AA320" s="35">
        <v>0.20233085140822274</v>
      </c>
      <c r="AB320" s="35">
        <v>0.25527139413350741</v>
      </c>
      <c r="AC320" s="35">
        <v>0.32011504442211847</v>
      </c>
      <c r="AD320" s="35">
        <v>0.28152671124009443</v>
      </c>
      <c r="AE320" s="58" t="s">
        <v>5560</v>
      </c>
      <c r="AF320" s="58"/>
      <c r="AG320" s="57" t="str" cm="1">
        <f t="array" ref="AG320">IFERROR(_xlfn.IFS(
AI320="MPR ISSUE","PDH",
AI320="BSS Hardware Issue","BSS",
AI320="Sites strategiques, MLL, Pylone, etc.","ENVTECH",
AI320="AKTIVCO DEFAUT GE &amp; POWER Cabinet","AKTIVCO",
AI320="AKTIVCO Coupure ENEO &amp; Baisse de tension","AKTIVCO GRID ONLY",
AI320="Coupure ENEO &amp; Baisse de tension","IHS GRID ONLY",
AI320="Defaut GE &amp; POWER Cabinet","IHS",
AI320="Sharing","Partners",
AI320="Sites strategiques &amp; DataCenter","SST &amp; DC",
AI320="Exclu","Exclu",
AI320="SAT","SAT",
AI320="SPARE-ISSUE","SPARE-ISSUE",
AI320="Fiber CAmtel","TRANS_FO_CAMTEL",
AI320="Fiber AOF","Fiber AOF",
AI320="Projet OCM (HUAWEI)","TRAVAUX-HUAWEI",
AI320="Projet OCM (NOKIA)","TRAVAUX-NOKIA",
AI320="ACCESS-ISSUE","ACCESS-ISSUE",
AI320="Projet OCM (ZTE, NOKIA, autres projets)","TRAVAUX OCM",
AI320="No root CAuse","No root cause",
AI320="ODU HS","PDH",
AI320="IP &amp; VLAN","PDH",
AI320="Warehouse HUAWEI","SPARE-ISSUE",
AI320="SPARE-HS","SPARE-ISSUE",
AI320="Power Telco","BSS",AI320="no impacts","no impacts"
),"")</f>
        <v>no impacts</v>
      </c>
      <c r="AH320" s="57" t="str" cm="1">
        <f t="array" ref="AH320">IFERROR(_xlfn.IFS(
AI320="MPR ISSUE","TX ISSUE",
AI320="BSS Hardware Issue","RAN ISSUE",
AI320="Sites strategiques, MLL, Pylone, etc.","ENVTECH",
AI320="AKTIVCO DEFAUT GE &amp; POWER Cabinet","POWER ISSUE",
AI320="AKTIVCO Coupure ENEO &amp; Baisse de tension","POWER ISSUE",
AI320="Coupure ENEO &amp; Baisse de tension","POWER ISSUE",
AI320="Defaut GE &amp; POWER Cabinet","POWER ISSUE",
AI320="Sharing","POWER ISSUE",
AI320="Sites strategiques &amp; DataCenter","POWER ISSUE",
AI320="Exclu","Exclu",
AI320="SAT","TX ISSUE",
AI320="SPARE-ISSUE","SPARE-ISSUE",
AI320="Fiber CAmtel","TX ISSUE",
AI320="Fiber AOF","TX ISSUE",
AI320="Projet OCM (HUAWEI)","TRAVAUX-HUAWEI",
AI320="Projet OCM (NOKIA)","TRAVAUX -NOKIA",
AI320="ACCESS-ISSUE","ACCESS-ISSUE",
AI320="Projet OCM (ZTE, NOKIA, autres projets)","TRAVAUX OCM",
AI320="No root CAuse","No root cause",
AI320="ODU HS","TX ISSUE",
AI320="IP &amp; VLAN","TX ISSUE",
AI320="Warehouse HUAWEI","SPARE-ISSUE",
AI320="SPARE-HS","SPARE-ISSUE",
AI320="Power Telco","RAN ISSUE",AI320="no impacts","no impacts"
),"")</f>
        <v>no impacts</v>
      </c>
      <c r="AI320" s="85" t="s">
        <v>5998</v>
      </c>
      <c r="AJ320" s="57" t="str" cm="1">
        <f t="array" ref="AJ320">IFERROR(_xlfn.IFS(
AI320="MPR ISSUE","ACTIVE",
AI320="BSS Hardware Issue","ACTIVE",
AI320="Sites strategiques, MLL, Pylone, etc.","PASSIVE",
AI320="AKTIVCO DEFAUT GE &amp; POWER Cabinet","PASSIVE",
AI320="AKTIVCO Coupure ENEO &amp; Baisse de tension","PASSIVE",
AI320="Coupure ENEO &amp; Baisse de tension","PASSIVE",
AI320="Defaut GE &amp; POWER Cabinet","PASSIVE",
AI320="Sharing","PASSIVE",
AI320="Sites strategiques &amp; DataCenter","PASSIVE",
AI320="Exclu","Exclu",
AI320="SAT","ACTIVE",
AI320="SPARE-ISSUE","SPARE-ISSUE",
AI320="Fiber CAmtel","ACTIVE",
AI320="Fiber AOF","ACTIVE",
AI320="Projet OCM (HUAWEI)","PLANNED WORKS",
AI320="Projet OCM (NOKIA)","PLANNED WORKS",
AI320="ACCESS-ISSUE","ACCESS-ISSUE",
AI320="Projet OCM (ZTE, NOKIA, autres projets)","PLANNED WORKS",
AI320="No root CAuse","No root cause",
AI320="ODU HS","ACTIVE",
AI320="IP &amp; VLAN","ACTIVE",
AI320="Warehouse HUAWEI","SPARE-ISSUE",
AI320="SPARE-HS","SPARE-ISSUE",
AI320="Power Telco","ACTIVE", AI320="no impacts","no impacts"
),"")</f>
        <v>no impacts</v>
      </c>
      <c r="AK320" s="23" t="s">
        <v>5537</v>
      </c>
      <c r="AL320" s="23" t="str">
        <f t="shared" si="15"/>
        <v>EXN_247</v>
      </c>
      <c r="AN320" s="9" t="s">
        <v>5537</v>
      </c>
      <c r="AO320" s="23" t="str">
        <f>_xlfn.XLOOKUP(B320,'INCIDENT-05-03-2026'!E:E,'INCIDENT-05-03-2026'!F:F,"")</f>
        <v/>
      </c>
      <c r="AP320" s="7" t="s">
        <v>5537</v>
      </c>
      <c r="AQ320" s="6"/>
      <c r="AR320" s="7"/>
      <c r="AS320" s="3" t="str">
        <f>_xlfn.XLOOKUP(B320,'[3]tt num | region | site id'!$C:$C,'[3]tt num | region | site id'!$Q:$Q,"")</f>
        <v/>
      </c>
      <c r="AT320" s="24" t="str">
        <f>_xlfn.XLOOKUP(B320,'[4]Cells Huawei 03052026 12h'!$B:$B,'[4]Cells Huawei 03052026 12h'!$T:$T,"")</f>
        <v/>
      </c>
      <c r="AU320" s="24" t="str">
        <f>_xlfn.XLOOKUP(B320,'[5]cells down 02052026 8h50'!$B:$B,'[5]cells down 02052026 8h50'!$R:$R,"")</f>
        <v/>
      </c>
      <c r="AV320" s="24" t="str">
        <f>_xlfn.XLOOKUP(B320,'[5]cells down 02052026 13h50'!$B:$B,'[5]cells down 02052026 13h50'!$R:$R,"")</f>
        <v/>
      </c>
      <c r="AW320" s="24" t="str">
        <f>_xlfn.XLOOKUP(B320,'[5]cells down 02052026 13h50'!$B:$B,'[5]cells down 02052026 13h50'!$R:$R,"")</f>
        <v/>
      </c>
      <c r="AX320" s="24" t="str">
        <f>_xlfn.XLOOKUP(B320,'[6]cell downs 03052026 8h40 '!$B:$B,'[6]cell downs 03052026 8h40 '!$R:$R,"")</f>
        <v/>
      </c>
      <c r="AY320" s="24" t="str">
        <f>_xlfn.XLOOKUP(B320,'[7]ALL SITES DOWN'!$D:$D,'[7]ALL SITES DOWN'!$J:$J,"")</f>
        <v/>
      </c>
      <c r="AZ320" s="24" t="str">
        <f>_xlfn.XLOOKUP(B320,'[8]ALL SITES DOWN'!$D:$D,'[8]ALL SITES DOWN'!$J:$J,"")</f>
        <v/>
      </c>
      <c r="BA320" s="9" t="str">
        <f>_xlfn.XLOOKUP(B320,[9]sheet1!$AC:$AC,[9]sheet1!$AF:$AF,"")</f>
        <v/>
      </c>
      <c r="BB320" s="14" t="s">
        <v>5537</v>
      </c>
      <c r="BC320" s="14" t="s">
        <v>5537</v>
      </c>
      <c r="BD320" s="14" t="str">
        <f>_xlfn.XLOOKUP(B320,'[10]cell downs 18042026 17h'!$B:$B,'[10]cell downs 18042026 17h'!$B:$B,"")</f>
        <v/>
      </c>
      <c r="BE320" s="14" t="str">
        <f>_xlfn.XLOOKUP(B320,'[11]Cells Huawei 19042026 15h'!$B:$B,'[11]Cells Huawei 19042026 15h'!$B:$B,"")</f>
        <v/>
      </c>
      <c r="BF320" s="9" t="str">
        <f>_xlfn.XLOOKUP(B320,'[12]cells down 19042026 9H40'!$B:$B,'[12]cells down 19042026 9H40'!$B:$B,"")</f>
        <v/>
      </c>
      <c r="BG320" s="9" t="s">
        <v>5537</v>
      </c>
      <c r="BH320" s="9" t="s">
        <v>594</v>
      </c>
    </row>
    <row r="321" spans="1:60" s="9" customFormat="1" x14ac:dyDescent="0.3">
      <c r="A321" s="1" t="s">
        <v>554</v>
      </c>
      <c r="B321" s="1" t="s">
        <v>555</v>
      </c>
      <c r="C321" s="3" t="str">
        <f>_xlfn.XLOOKUP(B321,'[1]daily break down'!$D:$D,'[1]daily break down'!$E:$E,"")</f>
        <v>NGAOUNDERE</v>
      </c>
      <c r="D321" s="1" t="s">
        <v>11</v>
      </c>
      <c r="E321" s="1" t="s">
        <v>66</v>
      </c>
      <c r="F321" s="3" t="s">
        <v>90</v>
      </c>
      <c r="G321" s="1" t="s">
        <v>554</v>
      </c>
      <c r="H321" s="41" t="str">
        <f>_xlfn.XLOOKUP(B321,[2]CALCULATION!$B:$B,[2]CALCULATION!$H:$H,"")</f>
        <v>NOKIA</v>
      </c>
      <c r="I321" s="34">
        <v>9.2513236249332245</v>
      </c>
      <c r="J321" s="34">
        <v>9.4853174359718988</v>
      </c>
      <c r="K321" s="34">
        <v>9.8285571753140903</v>
      </c>
      <c r="L321" s="34">
        <v>4.3311258293502179</v>
      </c>
      <c r="M321" s="34">
        <v>0.18861983891998182</v>
      </c>
      <c r="N321" s="34">
        <v>7.7596062219251697E-3</v>
      </c>
      <c r="O321" s="34">
        <v>0.10442139866642042</v>
      </c>
      <c r="P321" s="34">
        <v>0.15819802111669609</v>
      </c>
      <c r="Q321" s="34">
        <v>6.2460578417842215E-2</v>
      </c>
      <c r="R321" s="34">
        <v>0.21467540549097525</v>
      </c>
      <c r="S321" s="35">
        <v>0.27380315256765925</v>
      </c>
      <c r="T321" s="35">
        <v>187370.19916917072</v>
      </c>
      <c r="U321" s="35">
        <v>1.596516682442076E-2</v>
      </c>
      <c r="V321" s="35">
        <v>1.534083069162231E-2</v>
      </c>
      <c r="W321" s="35">
        <v>5.6368447889778052E-3</v>
      </c>
      <c r="X321" s="35">
        <v>7.0529685888112606E-2</v>
      </c>
      <c r="Y321" s="35">
        <v>8.1407194549417597E-2</v>
      </c>
      <c r="Z321" s="35">
        <v>0.49540607292063599</v>
      </c>
      <c r="AA321" s="35">
        <v>0.39866671462657222</v>
      </c>
      <c r="AB321" s="35">
        <v>0.43815951752258631</v>
      </c>
      <c r="AC321" s="35">
        <v>0.14856621292411132</v>
      </c>
      <c r="AD321" s="35">
        <v>0.28150035397132728</v>
      </c>
      <c r="AE321" s="58" t="s">
        <v>5560</v>
      </c>
      <c r="AF321" s="58"/>
      <c r="AG321" s="57" t="str" cm="1">
        <f t="array" ref="AG321">IFERROR(_xlfn.IFS(
AI321="MPR ISSUE","PDH",
AI321="BSS Hardware Issue","BSS",
AI321="Sites strategiques, MLL, Pylone, etc.","ENVTECH",
AI321="AKTIVCO DEFAUT GE &amp; POWER Cabinet","AKTIVCO",
AI321="AKTIVCO Coupure ENEO &amp; Baisse de tension","AKTIVCO GRID ONLY",
AI321="Coupure ENEO &amp; Baisse de tension","IHS GRID ONLY",
AI321="Defaut GE &amp; POWER Cabinet","IHS",
AI321="Sharing","Partners",
AI321="Sites strategiques &amp; DataCenter","SST &amp; DC",
AI321="Exclu","Exclu",
AI321="SAT","SAT",
AI321="SPARE-ISSUE","SPARE-ISSUE",
AI321="Fiber CAmtel","TRANS_FO_CAMTEL",
AI321="Fiber AOF","Fiber AOF",
AI321="Projet OCM (HUAWEI)","TRAVAUX-HUAWEI",
AI321="Projet OCM (NOKIA)","TRAVAUX-NOKIA",
AI321="ACCESS-ISSUE","ACCESS-ISSUE",
AI321="Projet OCM (ZTE, NOKIA, autres projets)","TRAVAUX OCM",
AI321="No root CAuse","No root cause",
AI321="ODU HS","PDH",
AI321="IP &amp; VLAN","PDH",
AI321="Warehouse HUAWEI","SPARE-ISSUE",
AI321="SPARE-HS","SPARE-ISSUE",
AI321="Power Telco","BSS",AI321="no impacts","no impacts"
),"")</f>
        <v>no impacts</v>
      </c>
      <c r="AH321" s="57" t="str" cm="1">
        <f t="array" ref="AH321">IFERROR(_xlfn.IFS(
AI321="MPR ISSUE","TX ISSUE",
AI321="BSS Hardware Issue","RAN ISSUE",
AI321="Sites strategiques, MLL, Pylone, etc.","ENVTECH",
AI321="AKTIVCO DEFAUT GE &amp; POWER Cabinet","POWER ISSUE",
AI321="AKTIVCO Coupure ENEO &amp; Baisse de tension","POWER ISSUE",
AI321="Coupure ENEO &amp; Baisse de tension","POWER ISSUE",
AI321="Defaut GE &amp; POWER Cabinet","POWER ISSUE",
AI321="Sharing","POWER ISSUE",
AI321="Sites strategiques &amp; DataCenter","POWER ISSUE",
AI321="Exclu","Exclu",
AI321="SAT","TX ISSUE",
AI321="SPARE-ISSUE","SPARE-ISSUE",
AI321="Fiber CAmtel","TX ISSUE",
AI321="Fiber AOF","TX ISSUE",
AI321="Projet OCM (HUAWEI)","TRAVAUX-HUAWEI",
AI321="Projet OCM (NOKIA)","TRAVAUX -NOKIA",
AI321="ACCESS-ISSUE","ACCESS-ISSUE",
AI321="Projet OCM (ZTE, NOKIA, autres projets)","TRAVAUX OCM",
AI321="No root CAuse","No root cause",
AI321="ODU HS","TX ISSUE",
AI321="IP &amp; VLAN","TX ISSUE",
AI321="Warehouse HUAWEI","SPARE-ISSUE",
AI321="SPARE-HS","SPARE-ISSUE",
AI321="Power Telco","RAN ISSUE",AI321="no impacts","no impacts"
),"")</f>
        <v>no impacts</v>
      </c>
      <c r="AI321" s="85" t="s">
        <v>5998</v>
      </c>
      <c r="AJ321" s="57" t="str" cm="1">
        <f t="array" ref="AJ321">IFERROR(_xlfn.IFS(
AI321="MPR ISSUE","ACTIVE",
AI321="BSS Hardware Issue","ACTIVE",
AI321="Sites strategiques, MLL, Pylone, etc.","PASSIVE",
AI321="AKTIVCO DEFAUT GE &amp; POWER Cabinet","PASSIVE",
AI321="AKTIVCO Coupure ENEO &amp; Baisse de tension","PASSIVE",
AI321="Coupure ENEO &amp; Baisse de tension","PASSIVE",
AI321="Defaut GE &amp; POWER Cabinet","PASSIVE",
AI321="Sharing","PASSIVE",
AI321="Sites strategiques &amp; DataCenter","PASSIVE",
AI321="Exclu","Exclu",
AI321="SAT","ACTIVE",
AI321="SPARE-ISSUE","SPARE-ISSUE",
AI321="Fiber CAmtel","ACTIVE",
AI321="Fiber AOF","ACTIVE",
AI321="Projet OCM (HUAWEI)","PLANNED WORKS",
AI321="Projet OCM (NOKIA)","PLANNED WORKS",
AI321="ACCESS-ISSUE","ACCESS-ISSUE",
AI321="Projet OCM (ZTE, NOKIA, autres projets)","PLANNED WORKS",
AI321="No root CAuse","No root cause",
AI321="ODU HS","ACTIVE",
AI321="IP &amp; VLAN","ACTIVE",
AI321="Warehouse HUAWEI","SPARE-ISSUE",
AI321="SPARE-HS","SPARE-ISSUE",
AI321="Power Telco","ACTIVE", AI321="no impacts","no impacts"
),"")</f>
        <v>no impacts</v>
      </c>
      <c r="AK321" s="23" t="s">
        <v>5537</v>
      </c>
      <c r="AL321" s="23" t="str">
        <f t="shared" si="15"/>
        <v>ADM_060</v>
      </c>
      <c r="AN321" s="9" t="s">
        <v>5537</v>
      </c>
      <c r="AO321" s="23" t="str">
        <f>_xlfn.XLOOKUP(B321,'INCIDENT-05-03-2026'!E:E,'INCIDENT-05-03-2026'!F:F,"")</f>
        <v/>
      </c>
      <c r="AP321" s="7" t="s">
        <v>5537</v>
      </c>
      <c r="AQ321" s="6"/>
      <c r="AR321" s="7"/>
      <c r="AS321" s="3" t="str">
        <f>_xlfn.XLOOKUP(B321,'[3]tt num | region | site id'!$C:$C,'[3]tt num | region | site id'!$Q:$Q,"")</f>
        <v/>
      </c>
      <c r="AT321" s="24" t="str">
        <f>_xlfn.XLOOKUP(B321,'[4]Cells Huawei 03052026 12h'!$B:$B,'[4]Cells Huawei 03052026 12h'!$T:$T,"")</f>
        <v/>
      </c>
      <c r="AU321" s="24" t="str">
        <f>_xlfn.XLOOKUP(B321,'[5]cells down 02052026 8h50'!$B:$B,'[5]cells down 02052026 8h50'!$R:$R,"")</f>
        <v/>
      </c>
      <c r="AV321" s="24" t="str">
        <f>_xlfn.XLOOKUP(B321,'[5]cells down 02052026 13h50'!$B:$B,'[5]cells down 02052026 13h50'!$R:$R,"")</f>
        <v/>
      </c>
      <c r="AW321" s="24" t="str">
        <f>_xlfn.XLOOKUP(B321,'[5]cells down 02052026 13h50'!$B:$B,'[5]cells down 02052026 13h50'!$R:$R,"")</f>
        <v/>
      </c>
      <c r="AX321" s="24" t="str">
        <f>_xlfn.XLOOKUP(B321,'[6]cell downs 03052026 8h40 '!$B:$B,'[6]cell downs 03052026 8h40 '!$R:$R,"")</f>
        <v/>
      </c>
      <c r="AY321" s="24" t="str">
        <f>_xlfn.XLOOKUP(B321,'[7]ALL SITES DOWN'!$D:$D,'[7]ALL SITES DOWN'!$J:$J,"")</f>
        <v/>
      </c>
      <c r="AZ321" s="24" t="str">
        <f>_xlfn.XLOOKUP(B321,'[8]ALL SITES DOWN'!$D:$D,'[8]ALL SITES DOWN'!$J:$J,"")</f>
        <v/>
      </c>
      <c r="BA321" s="9" t="str">
        <f>_xlfn.XLOOKUP(B321,[9]sheet1!$AC:$AC,[9]sheet1!$AF:$AF,"")</f>
        <v/>
      </c>
      <c r="BB321" s="14" t="s">
        <v>5537</v>
      </c>
      <c r="BC321" s="14" t="s">
        <v>5537</v>
      </c>
      <c r="BD321" s="14" t="str">
        <f>_xlfn.XLOOKUP(B321,'[10]cell downs 18042026 17h'!$B:$B,'[10]cell downs 18042026 17h'!$B:$B,"")</f>
        <v/>
      </c>
      <c r="BE321" s="14" t="str">
        <f>_xlfn.XLOOKUP(B321,'[11]Cells Huawei 19042026 15h'!$B:$B,'[11]Cells Huawei 19042026 15h'!$B:$B,"")</f>
        <v/>
      </c>
      <c r="BF321" s="9" t="str">
        <f>_xlfn.XLOOKUP(B321,'[12]cells down 19042026 9H40'!$B:$B,'[12]cells down 19042026 9H40'!$B:$B,"")</f>
        <v/>
      </c>
      <c r="BG321" s="9" t="s">
        <v>555</v>
      </c>
      <c r="BH321" s="9" t="s">
        <v>5537</v>
      </c>
    </row>
    <row r="322" spans="1:60" s="9" customFormat="1" ht="21" customHeight="1" x14ac:dyDescent="0.3">
      <c r="A322" s="1" t="s">
        <v>1200</v>
      </c>
      <c r="B322" s="8" t="s">
        <v>1201</v>
      </c>
      <c r="C322" s="3" t="str">
        <f>_xlfn.XLOOKUP(B322,'[1]daily break down'!$D:$D,'[1]daily break down'!$E:$E,"")</f>
        <v>NORD-OUEST</v>
      </c>
      <c r="D322" s="1" t="s">
        <v>11</v>
      </c>
      <c r="E322" s="1" t="s">
        <v>12</v>
      </c>
      <c r="F322" s="3" t="s">
        <v>51</v>
      </c>
      <c r="G322" s="1" t="s">
        <v>1202</v>
      </c>
      <c r="H322" s="41" t="str">
        <f>_xlfn.XLOOKUP(B322,[2]CALCULATION!$B:$B,[2]CALCULATION!$H:$H,"")</f>
        <v>NOKIA</v>
      </c>
      <c r="I322" s="34">
        <v>0.25397799028397378</v>
      </c>
      <c r="J322" s="34">
        <v>1.2130319007954298</v>
      </c>
      <c r="K322" s="34">
        <v>0.32959080905548982</v>
      </c>
      <c r="L322" s="34">
        <v>6.8897631530621256E-2</v>
      </c>
      <c r="M322" s="34">
        <v>3.2195381119870232</v>
      </c>
      <c r="N322" s="34">
        <v>3.5642928402252512</v>
      </c>
      <c r="O322" s="34">
        <v>7.4639937046866153E-2</v>
      </c>
      <c r="P322" s="34">
        <v>0.13644154286045734</v>
      </c>
      <c r="Q322" s="34">
        <v>0.45461998813108928</v>
      </c>
      <c r="R322" s="34">
        <v>8.7873103906348244E-3</v>
      </c>
      <c r="S322" s="35">
        <v>0.52184332151839352</v>
      </c>
      <c r="T322" s="35">
        <v>11663.451775945759</v>
      </c>
      <c r="U322" s="35">
        <v>2.3768922590706802</v>
      </c>
      <c r="V322" s="35">
        <v>1.1236099339959449E-2</v>
      </c>
      <c r="W322" s="35">
        <v>1.1931667394337845E-2</v>
      </c>
      <c r="X322" s="35">
        <v>2.0046628028752903E-2</v>
      </c>
      <c r="Y322" s="35">
        <v>1.9244049504470163E-2</v>
      </c>
      <c r="Z322" s="35">
        <v>0.25243769850442166</v>
      </c>
      <c r="AA322" s="35">
        <v>0.87139651251553696</v>
      </c>
      <c r="AB322" s="35">
        <v>0.44493193046162838</v>
      </c>
      <c r="AC322" s="35">
        <v>0</v>
      </c>
      <c r="AD322" s="35">
        <v>0.27380412232866197</v>
      </c>
      <c r="AE322" s="58" t="s">
        <v>5603</v>
      </c>
      <c r="AF322" s="58"/>
      <c r="AG322" s="57" t="str" cm="1">
        <f t="array" ref="AG322">IFERROR(_xlfn.IFS(
AI322="MPR ISSUE","PDH",
AI322="BSS Hardware Issue","BSS",
AI322="Sites strategiques, MLL, Pylone, etc.","ENVTECH",
AI322="AKTIVCO DEFAUT GE &amp; POWER Cabinet","AKTIVCO",
AI322="AKTIVCO Coupure ENEO &amp; Baisse de tension","AKTIVCO GRID ONLY",
AI322="Coupure ENEO &amp; Baisse de tension","IHS GRID ONLY",
AI322="Defaut GE &amp; POWER Cabinet","IHS",
AI322="Sharing","Partners",
AI322="Sites strategiques &amp; DataCenter","SST &amp; DC",
AI322="Exclu","Exclu",
AI322="SAT","SAT",
AI322="SPARE-ISSUE","SPARE-ISSUE",
AI322="Fiber CAmtel","TRANS_FO_CAMTEL",
AI322="Fiber AOF","Fiber AOF",
AI322="Projet OCM (HUAWEI)","TRAVAUX-HUAWEI",
AI322="Projet OCM (NOKIA)","TRAVAUX-NOKIA",
AI322="ACCESS-ISSUE","ACCESS-ISSUE",
AI322="Projet OCM (ZTE, NOKIA, autres projets)","TRAVAUX OCM",
AI322="No root CAuse","No root cause",
AI322="ODU HS","PDH",
AI322="IP &amp; VLAN","PDH",
AI322="Warehouse HUAWEI","SPARE-ISSUE",
AI322="SPARE-HS","SPARE-ISSUE",
AI322="Power Telco","BSS",AI322="no impacts","no impacts"
),"")</f>
        <v>no impacts</v>
      </c>
      <c r="AH322" s="57" t="str" cm="1">
        <f t="array" ref="AH322">IFERROR(_xlfn.IFS(
AI322="MPR ISSUE","TX ISSUE",
AI322="BSS Hardware Issue","RAN ISSUE",
AI322="Sites strategiques, MLL, Pylone, etc.","ENVTECH",
AI322="AKTIVCO DEFAUT GE &amp; POWER Cabinet","POWER ISSUE",
AI322="AKTIVCO Coupure ENEO &amp; Baisse de tension","POWER ISSUE",
AI322="Coupure ENEO &amp; Baisse de tension","POWER ISSUE",
AI322="Defaut GE &amp; POWER Cabinet","POWER ISSUE",
AI322="Sharing","POWER ISSUE",
AI322="Sites strategiques &amp; DataCenter","POWER ISSUE",
AI322="Exclu","Exclu",
AI322="SAT","TX ISSUE",
AI322="SPARE-ISSUE","SPARE-ISSUE",
AI322="Fiber CAmtel","TX ISSUE",
AI322="Fiber AOF","TX ISSUE",
AI322="Projet OCM (HUAWEI)","TRAVAUX-HUAWEI",
AI322="Projet OCM (NOKIA)","TRAVAUX -NOKIA",
AI322="ACCESS-ISSUE","ACCESS-ISSUE",
AI322="Projet OCM (ZTE, NOKIA, autres projets)","TRAVAUX OCM",
AI322="No root CAuse","No root cause",
AI322="ODU HS","TX ISSUE",
AI322="IP &amp; VLAN","TX ISSUE",
AI322="Warehouse HUAWEI","SPARE-ISSUE",
AI322="SPARE-HS","SPARE-ISSUE",
AI322="Power Telco","RAN ISSUE",AI322="no impacts","no impacts"
),"")</f>
        <v>no impacts</v>
      </c>
      <c r="AI322" s="85" t="s">
        <v>5998</v>
      </c>
      <c r="AJ322" s="57" t="str" cm="1">
        <f t="array" ref="AJ322">IFERROR(_xlfn.IFS(
AI322="MPR ISSUE","ACTIVE",
AI322="BSS Hardware Issue","ACTIVE",
AI322="Sites strategiques, MLL, Pylone, etc.","PASSIVE",
AI322="AKTIVCO DEFAUT GE &amp; POWER Cabinet","PASSIVE",
AI322="AKTIVCO Coupure ENEO &amp; Baisse de tension","PASSIVE",
AI322="Coupure ENEO &amp; Baisse de tension","PASSIVE",
AI322="Defaut GE &amp; POWER Cabinet","PASSIVE",
AI322="Sharing","PASSIVE",
AI322="Sites strategiques &amp; DataCenter","PASSIVE",
AI322="Exclu","Exclu",
AI322="SAT","ACTIVE",
AI322="SPARE-ISSUE","SPARE-ISSUE",
AI322="Fiber CAmtel","ACTIVE",
AI322="Fiber AOF","ACTIVE",
AI322="Projet OCM (HUAWEI)","PLANNED WORKS",
AI322="Projet OCM (NOKIA)","PLANNED WORKS",
AI322="ACCESS-ISSUE","ACCESS-ISSUE",
AI322="Projet OCM (ZTE, NOKIA, autres projets)","PLANNED WORKS",
AI322="No root CAuse","No root cause",
AI322="ODU HS","ACTIVE",
AI322="IP &amp; VLAN","ACTIVE",
AI322="Warehouse HUAWEI","SPARE-ISSUE",
AI322="SPARE-HS","SPARE-ISSUE",
AI322="Power Telco","ACTIVE", AI322="no impacts","no impacts"
),"")</f>
        <v>no impacts</v>
      </c>
      <c r="AK322" s="23" t="s">
        <v>5775</v>
      </c>
      <c r="AL322" s="23" t="str">
        <f t="shared" si="15"/>
        <v>NRO_259</v>
      </c>
      <c r="AN322" s="9" t="s">
        <v>5537</v>
      </c>
      <c r="AO322" s="23" t="str">
        <f>_xlfn.XLOOKUP(B322,'INCIDENT-05-03-2026'!E:E,'INCIDENT-05-03-2026'!F:F,"")</f>
        <v/>
      </c>
      <c r="AP322" s="7" t="s">
        <v>5537</v>
      </c>
      <c r="AQ322" s="6"/>
      <c r="AR322" s="7"/>
      <c r="AS322" s="3" t="str">
        <f>_xlfn.XLOOKUP(B322,'[3]tt num | region | site id'!$C:$C,'[3]tt num | region | site id'!$Q:$Q,"")</f>
        <v/>
      </c>
      <c r="AT322" s="24" t="str">
        <f>_xlfn.XLOOKUP(B322,'[4]Cells Huawei 03052026 12h'!$B:$B,'[4]Cells Huawei 03052026 12h'!$T:$T,"")</f>
        <v/>
      </c>
      <c r="AU322" s="24" t="str">
        <f>_xlfn.XLOOKUP(B322,'[5]cells down 02052026 8h50'!$B:$B,'[5]cells down 02052026 8h50'!$R:$R,"")</f>
        <v/>
      </c>
      <c r="AV322" s="24" t="str">
        <f>_xlfn.XLOOKUP(B322,'[5]cells down 02052026 13h50'!$B:$B,'[5]cells down 02052026 13h50'!$R:$R,"")</f>
        <v/>
      </c>
      <c r="AW322" s="24" t="str">
        <f>_xlfn.XLOOKUP(B322,'[5]cells down 02052026 13h50'!$B:$B,'[5]cells down 02052026 13h50'!$R:$R,"")</f>
        <v/>
      </c>
      <c r="AX322" s="24" t="str">
        <f>_xlfn.XLOOKUP(B322,'[6]cell downs 03052026 8h40 '!$B:$B,'[6]cell downs 03052026 8h40 '!$R:$R,"")</f>
        <v/>
      </c>
      <c r="AY322" s="24" t="str">
        <f>_xlfn.XLOOKUP(B322,'[7]ALL SITES DOWN'!$D:$D,'[7]ALL SITES DOWN'!$J:$J,"")</f>
        <v/>
      </c>
      <c r="AZ322" s="24" t="str">
        <f>_xlfn.XLOOKUP(B322,'[8]ALL SITES DOWN'!$D:$D,'[8]ALL SITES DOWN'!$J:$J,"")</f>
        <v/>
      </c>
      <c r="BA322" s="9" t="str">
        <f>_xlfn.XLOOKUP(B322,[9]sheet1!$AC:$AC,[9]sheet1!$AF:$AF,"")</f>
        <v>(05/03/2026 ticket)..INC-20260503-00007140...Others Transmission equipement fault</v>
      </c>
      <c r="BB322" s="14" t="s">
        <v>5537</v>
      </c>
      <c r="BC322" s="14" t="s">
        <v>5537</v>
      </c>
      <c r="BD322" s="14" t="str">
        <f>_xlfn.XLOOKUP(B322,'[10]cell downs 18042026 17h'!$B:$B,'[10]cell downs 18042026 17h'!$B:$B,"")</f>
        <v/>
      </c>
      <c r="BE322" s="14" t="str">
        <f>_xlfn.XLOOKUP(B322,'[11]Cells Huawei 19042026 15h'!$B:$B,'[11]Cells Huawei 19042026 15h'!$B:$B,"")</f>
        <v/>
      </c>
      <c r="BF322" s="9" t="str">
        <f>_xlfn.XLOOKUP(B322,'[12]cells down 19042026 9H40'!$B:$B,'[12]cells down 19042026 9H40'!$B:$B,"")</f>
        <v/>
      </c>
      <c r="BG322" s="9" t="s">
        <v>1201</v>
      </c>
      <c r="BH322" s="9" t="s">
        <v>318</v>
      </c>
    </row>
    <row r="323" spans="1:60" s="9" customFormat="1" x14ac:dyDescent="0.3">
      <c r="A323" s="1" t="s">
        <v>170</v>
      </c>
      <c r="B323" s="8" t="s">
        <v>171</v>
      </c>
      <c r="C323" s="3" t="str">
        <f>_xlfn.XLOOKUP(B323,'[1]daily break down'!$D:$D,'[1]daily break down'!$E:$E,"")</f>
        <v>Douala</v>
      </c>
      <c r="D323" s="1" t="s">
        <v>11</v>
      </c>
      <c r="E323" s="1" t="s">
        <v>12</v>
      </c>
      <c r="F323" s="3" t="s">
        <v>31</v>
      </c>
      <c r="G323" s="1" t="s">
        <v>32</v>
      </c>
      <c r="H323" s="42" t="str">
        <f>_xlfn.XLOOKUP(B323,[2]CALCULATION!$B:$B,[2]CALCULATION!$H:$H,"")</f>
        <v>ZTE</v>
      </c>
      <c r="I323" s="34">
        <v>0</v>
      </c>
      <c r="J323" s="34">
        <v>0</v>
      </c>
      <c r="K323" s="34">
        <v>0</v>
      </c>
      <c r="L323" s="34">
        <v>0</v>
      </c>
      <c r="M323" s="34">
        <v>0</v>
      </c>
      <c r="N323" s="34">
        <v>0</v>
      </c>
      <c r="O323" s="34">
        <v>0</v>
      </c>
      <c r="P323" s="34">
        <v>0</v>
      </c>
      <c r="Q323" s="34">
        <v>0</v>
      </c>
      <c r="R323" s="34">
        <v>0</v>
      </c>
      <c r="S323" s="35">
        <v>0</v>
      </c>
      <c r="T323" s="35">
        <v>0</v>
      </c>
      <c r="U323" s="35">
        <v>0</v>
      </c>
      <c r="V323" s="35">
        <v>0</v>
      </c>
      <c r="W323" s="35">
        <v>0</v>
      </c>
      <c r="X323" s="35">
        <v>0</v>
      </c>
      <c r="Y323" s="35">
        <v>0</v>
      </c>
      <c r="Z323" s="35">
        <v>0</v>
      </c>
      <c r="AA323" s="35">
        <v>0.3388417283151286</v>
      </c>
      <c r="AB323" s="35">
        <v>0.1239965523220815</v>
      </c>
      <c r="AC323" s="35">
        <v>0.35205814821381254</v>
      </c>
      <c r="AD323" s="35">
        <v>0.27360793646717013</v>
      </c>
      <c r="AE323" s="58" t="s">
        <v>5560</v>
      </c>
      <c r="AF323" s="58"/>
      <c r="AG323" s="57" t="str" cm="1">
        <f t="array" ref="AG323">IFERROR(_xlfn.IFS(
AI323="MPR ISSUE","PDH",
AI323="BSS Hardware Issue","BSS",
AI323="Sites strategiques, MLL, Pylone, etc.","ENVTECH",
AI323="AKTIVCO DEFAUT GE &amp; POWER Cabinet","AKTIVCO",
AI323="AKTIVCO Coupure ENEO &amp; Baisse de tension","AKTIVCO GRID ONLY",
AI323="Coupure ENEO &amp; Baisse de tension","IHS GRID ONLY",
AI323="Defaut GE &amp; POWER Cabinet","IHS",
AI323="Sharing","Partners",
AI323="Sites strategiques &amp; DataCenter","SST &amp; DC",
AI323="Exclu","Exclu",
AI323="SAT","SAT",
AI323="SPARE-ISSUE","SPARE-ISSUE",
AI323="Fiber CAmtel","TRANS_FO_CAMTEL",
AI323="Fiber AOF","Fiber AOF",
AI323="Projet OCM (HUAWEI)","TRAVAUX-HUAWEI",
AI323="Projet OCM (NOKIA)","TRAVAUX-NOKIA",
AI323="ACCESS-ISSUE","ACCESS-ISSUE",
AI323="Projet OCM (ZTE, NOKIA, autres projets)","TRAVAUX OCM",
AI323="No root CAuse","No root cause",
AI323="ODU HS","PDH",
AI323="IP &amp; VLAN","PDH",
AI323="Warehouse HUAWEI","SPARE-ISSUE",
AI323="SPARE-HS","SPARE-ISSUE",
AI323="Power Telco","BSS",AI323="no impacts","no impacts"
),"")</f>
        <v>no impacts</v>
      </c>
      <c r="AH323" s="57" t="str" cm="1">
        <f t="array" ref="AH323">IFERROR(_xlfn.IFS(
AI323="MPR ISSUE","TX ISSUE",
AI323="BSS Hardware Issue","RAN ISSUE",
AI323="Sites strategiques, MLL, Pylone, etc.","ENVTECH",
AI323="AKTIVCO DEFAUT GE &amp; POWER Cabinet","POWER ISSUE",
AI323="AKTIVCO Coupure ENEO &amp; Baisse de tension","POWER ISSUE",
AI323="Coupure ENEO &amp; Baisse de tension","POWER ISSUE",
AI323="Defaut GE &amp; POWER Cabinet","POWER ISSUE",
AI323="Sharing","POWER ISSUE",
AI323="Sites strategiques &amp; DataCenter","POWER ISSUE",
AI323="Exclu","Exclu",
AI323="SAT","TX ISSUE",
AI323="SPARE-ISSUE","SPARE-ISSUE",
AI323="Fiber CAmtel","TX ISSUE",
AI323="Fiber AOF","TX ISSUE",
AI323="Projet OCM (HUAWEI)","TRAVAUX-HUAWEI",
AI323="Projet OCM (NOKIA)","TRAVAUX -NOKIA",
AI323="ACCESS-ISSUE","ACCESS-ISSUE",
AI323="Projet OCM (ZTE, NOKIA, autres projets)","TRAVAUX OCM",
AI323="No root CAuse","No root cause",
AI323="ODU HS","TX ISSUE",
AI323="IP &amp; VLAN","TX ISSUE",
AI323="Warehouse HUAWEI","SPARE-ISSUE",
AI323="SPARE-HS","SPARE-ISSUE",
AI323="Power Telco","RAN ISSUE",AI323="no impacts","no impacts"
),"")</f>
        <v>no impacts</v>
      </c>
      <c r="AI323" s="85" t="s">
        <v>5998</v>
      </c>
      <c r="AJ323" s="57" t="str" cm="1">
        <f t="array" ref="AJ323">IFERROR(_xlfn.IFS(
AI323="MPR ISSUE","ACTIVE",
AI323="BSS Hardware Issue","ACTIVE",
AI323="Sites strategiques, MLL, Pylone, etc.","PASSIVE",
AI323="AKTIVCO DEFAUT GE &amp; POWER Cabinet","PASSIVE",
AI323="AKTIVCO Coupure ENEO &amp; Baisse de tension","PASSIVE",
AI323="Coupure ENEO &amp; Baisse de tension","PASSIVE",
AI323="Defaut GE &amp; POWER Cabinet","PASSIVE",
AI323="Sharing","PASSIVE",
AI323="Sites strategiques &amp; DataCenter","PASSIVE",
AI323="Exclu","Exclu",
AI323="SAT","ACTIVE",
AI323="SPARE-ISSUE","SPARE-ISSUE",
AI323="Fiber CAmtel","ACTIVE",
AI323="Fiber AOF","ACTIVE",
AI323="Projet OCM (HUAWEI)","PLANNED WORKS",
AI323="Projet OCM (NOKIA)","PLANNED WORKS",
AI323="ACCESS-ISSUE","ACCESS-ISSUE",
AI323="Projet OCM (ZTE, NOKIA, autres projets)","PLANNED WORKS",
AI323="No root CAuse","No root cause",
AI323="ODU HS","ACTIVE",
AI323="IP &amp; VLAN","ACTIVE",
AI323="Warehouse HUAWEI","SPARE-ISSUE",
AI323="SPARE-HS","SPARE-ISSUE",
AI323="Power Telco","ACTIVE", AI323="no impacts","no impacts"
),"")</f>
        <v>no impacts</v>
      </c>
      <c r="AK323" s="23" t="s">
        <v>5537</v>
      </c>
      <c r="AL323" s="23" t="str">
        <f t="shared" si="15"/>
        <v>LIT_589</v>
      </c>
      <c r="AN323" s="9" t="s">
        <v>5537</v>
      </c>
      <c r="AO323" s="23" t="str">
        <f>_xlfn.XLOOKUP(B323,'INCIDENT-05-03-2026'!E:E,'INCIDENT-05-03-2026'!F:F,"")</f>
        <v/>
      </c>
      <c r="AP323" s="7" t="s">
        <v>5537</v>
      </c>
      <c r="AQ323" s="6"/>
      <c r="AR323" s="7"/>
      <c r="AS323" s="3" t="str">
        <f>_xlfn.XLOOKUP(B323,'[3]tt num | region | site id'!$C:$C,'[3]tt num | region | site id'!$Q:$Q,"")</f>
        <v/>
      </c>
      <c r="AT323" s="24" t="str">
        <f>_xlfn.XLOOKUP(B323,'[4]Cells Huawei 03052026 12h'!$B:$B,'[4]Cells Huawei 03052026 12h'!$T:$T,"")</f>
        <v/>
      </c>
      <c r="AU323" s="24" t="str">
        <f>_xlfn.XLOOKUP(B323,'[5]cells down 02052026 8h50'!$B:$B,'[5]cells down 02052026 8h50'!$R:$R,"")</f>
        <v/>
      </c>
      <c r="AV323" s="24" t="str">
        <f>_xlfn.XLOOKUP(B323,'[5]cells down 02052026 13h50'!$B:$B,'[5]cells down 02052026 13h50'!$R:$R,"")</f>
        <v/>
      </c>
      <c r="AW323" s="24" t="str">
        <f>_xlfn.XLOOKUP(B323,'[5]cells down 02052026 13h50'!$B:$B,'[5]cells down 02052026 13h50'!$R:$R,"")</f>
        <v/>
      </c>
      <c r="AX323" s="24" t="str">
        <f>_xlfn.XLOOKUP(B323,'[6]cell downs 03052026 8h40 '!$B:$B,'[6]cell downs 03052026 8h40 '!$R:$R,"")</f>
        <v/>
      </c>
      <c r="AY323" s="24" t="str">
        <f>_xlfn.XLOOKUP(B323,'[7]ALL SITES DOWN'!$D:$D,'[7]ALL SITES DOWN'!$J:$J,"")</f>
        <v/>
      </c>
      <c r="AZ323" s="24" t="str">
        <f>_xlfn.XLOOKUP(B323,'[8]ALL SITES DOWN'!$D:$D,'[8]ALL SITES DOWN'!$J:$J,"")</f>
        <v/>
      </c>
      <c r="BA323" s="9" t="str">
        <f>_xlfn.XLOOKUP(B323,[9]sheet1!$AC:$AC,[9]sheet1!$AF:$AF,"")</f>
        <v/>
      </c>
      <c r="BB323" s="14" t="s">
        <v>5537</v>
      </c>
      <c r="BC323" s="14" t="s">
        <v>5537</v>
      </c>
      <c r="BD323" s="14" t="str">
        <f>_xlfn.XLOOKUP(B323,'[10]cell downs 18042026 17h'!$B:$B,'[10]cell downs 18042026 17h'!$B:$B,"")</f>
        <v/>
      </c>
      <c r="BE323" s="14" t="str">
        <f>_xlfn.XLOOKUP(B323,'[11]Cells Huawei 19042026 15h'!$B:$B,'[11]Cells Huawei 19042026 15h'!$B:$B,"")</f>
        <v/>
      </c>
      <c r="BF323" s="9" t="str">
        <f>_xlfn.XLOOKUP(B323,'[12]cells down 19042026 9H40'!$B:$B,'[12]cells down 19042026 9H40'!$B:$B,"")</f>
        <v/>
      </c>
      <c r="BG323" s="9" t="s">
        <v>171</v>
      </c>
      <c r="BH323" s="9" t="s">
        <v>318</v>
      </c>
    </row>
    <row r="324" spans="1:60" s="9" customFormat="1" x14ac:dyDescent="0.3">
      <c r="A324" s="1" t="s">
        <v>533</v>
      </c>
      <c r="B324" s="8" t="s">
        <v>534</v>
      </c>
      <c r="C324" s="3" t="str">
        <f>_xlfn.XLOOKUP(B324,'[1]daily break down'!$D:$D,'[1]daily break down'!$E:$E,"")</f>
        <v>CENTRE</v>
      </c>
      <c r="D324" s="1" t="s">
        <v>11</v>
      </c>
      <c r="E324" s="1" t="s">
        <v>66</v>
      </c>
      <c r="F324" s="3" t="s">
        <v>226</v>
      </c>
      <c r="G324" s="1" t="s">
        <v>533</v>
      </c>
      <c r="H324" s="41" t="str">
        <f>_xlfn.XLOOKUP(B324,[2]CALCULATION!$B:$B,[2]CALCULATION!$H:$H,"")</f>
        <v>NOKIA</v>
      </c>
      <c r="I324" s="34">
        <v>5.2456353996341676</v>
      </c>
      <c r="J324" s="34">
        <v>2.0492504986687678E-2</v>
      </c>
      <c r="K324" s="34">
        <v>0.47173782149512189</v>
      </c>
      <c r="L324" s="34">
        <v>3.1609644354270285</v>
      </c>
      <c r="M324" s="34">
        <v>1.4805611914403041</v>
      </c>
      <c r="N324" s="34">
        <v>2.0139013734437108</v>
      </c>
      <c r="O324" s="34">
        <v>1.3389328345218627</v>
      </c>
      <c r="P324" s="34">
        <v>0.16470694826115131</v>
      </c>
      <c r="Q324" s="34">
        <v>0.21150619376599811</v>
      </c>
      <c r="R324" s="34">
        <v>7.8884551397842145E-2</v>
      </c>
      <c r="S324" s="35">
        <v>0.21801599735184765</v>
      </c>
      <c r="T324" s="35">
        <v>17532.948239463749</v>
      </c>
      <c r="U324" s="35">
        <v>0.23435292909058211</v>
      </c>
      <c r="V324" s="35">
        <v>0.21607197381525159</v>
      </c>
      <c r="W324" s="35">
        <v>0.12133203779324436</v>
      </c>
      <c r="X324" s="35">
        <v>0.13372741722383444</v>
      </c>
      <c r="Y324" s="35">
        <v>0.16142529385075038</v>
      </c>
      <c r="Z324" s="35">
        <v>0.392639249157471</v>
      </c>
      <c r="AA324" s="35">
        <v>0.62672605701633444</v>
      </c>
      <c r="AB324" s="35">
        <v>0.53391831655395394</v>
      </c>
      <c r="AC324" s="35">
        <v>0</v>
      </c>
      <c r="AD324" s="35">
        <v>0.26873896008652148</v>
      </c>
      <c r="AE324" s="58" t="s">
        <v>5560</v>
      </c>
      <c r="AF324" s="58"/>
      <c r="AG324" s="57" t="str" cm="1">
        <f t="array" ref="AG324">IFERROR(_xlfn.IFS(
AI324="MPR ISSUE","PDH",
AI324="BSS Hardware Issue","BSS",
AI324="Sites strategiques, MLL, Pylone, etc.","ENVTECH",
AI324="AKTIVCO DEFAUT GE &amp; POWER Cabinet","AKTIVCO",
AI324="AKTIVCO Coupure ENEO &amp; Baisse de tension","AKTIVCO GRID ONLY",
AI324="Coupure ENEO &amp; Baisse de tension","IHS GRID ONLY",
AI324="Defaut GE &amp; POWER Cabinet","IHS",
AI324="Sharing","Partners",
AI324="Sites strategiques &amp; DataCenter","SST &amp; DC",
AI324="Exclu","Exclu",
AI324="SAT","SAT",
AI324="SPARE-ISSUE","SPARE-ISSUE",
AI324="Fiber CAmtel","TRANS_FO_CAMTEL",
AI324="Fiber AOF","Fiber AOF",
AI324="Projet OCM (HUAWEI)","TRAVAUX-HUAWEI",
AI324="Projet OCM (NOKIA)","TRAVAUX-NOKIA",
AI324="ACCESS-ISSUE","ACCESS-ISSUE",
AI324="Projet OCM (ZTE, NOKIA, autres projets)","TRAVAUX OCM",
AI324="No root CAuse","No root cause",
AI324="ODU HS","PDH",
AI324="IP &amp; VLAN","PDH",
AI324="Warehouse HUAWEI","SPARE-ISSUE",
AI324="SPARE-HS","SPARE-ISSUE",
AI324="Power Telco","BSS",AI324="no impacts","no impacts"
),"")</f>
        <v>no impacts</v>
      </c>
      <c r="AH324" s="57" t="str" cm="1">
        <f t="array" ref="AH324">IFERROR(_xlfn.IFS(
AI324="MPR ISSUE","TX ISSUE",
AI324="BSS Hardware Issue","RAN ISSUE",
AI324="Sites strategiques, MLL, Pylone, etc.","ENVTECH",
AI324="AKTIVCO DEFAUT GE &amp; POWER Cabinet","POWER ISSUE",
AI324="AKTIVCO Coupure ENEO &amp; Baisse de tension","POWER ISSUE",
AI324="Coupure ENEO &amp; Baisse de tension","POWER ISSUE",
AI324="Defaut GE &amp; POWER Cabinet","POWER ISSUE",
AI324="Sharing","POWER ISSUE",
AI324="Sites strategiques &amp; DataCenter","POWER ISSUE",
AI324="Exclu","Exclu",
AI324="SAT","TX ISSUE",
AI324="SPARE-ISSUE","SPARE-ISSUE",
AI324="Fiber CAmtel","TX ISSUE",
AI324="Fiber AOF","TX ISSUE",
AI324="Projet OCM (HUAWEI)","TRAVAUX-HUAWEI",
AI324="Projet OCM (NOKIA)","TRAVAUX -NOKIA",
AI324="ACCESS-ISSUE","ACCESS-ISSUE",
AI324="Projet OCM (ZTE, NOKIA, autres projets)","TRAVAUX OCM",
AI324="No root CAuse","No root cause",
AI324="ODU HS","TX ISSUE",
AI324="IP &amp; VLAN","TX ISSUE",
AI324="Warehouse HUAWEI","SPARE-ISSUE",
AI324="SPARE-HS","SPARE-ISSUE",
AI324="Power Telco","RAN ISSUE",AI324="no impacts","no impacts"
),"")</f>
        <v>no impacts</v>
      </c>
      <c r="AI324" s="85" t="s">
        <v>5998</v>
      </c>
      <c r="AJ324" s="57" t="str" cm="1">
        <f t="array" ref="AJ324">IFERROR(_xlfn.IFS(
AI324="MPR ISSUE","ACTIVE",
AI324="BSS Hardware Issue","ACTIVE",
AI324="Sites strategiques, MLL, Pylone, etc.","PASSIVE",
AI324="AKTIVCO DEFAUT GE &amp; POWER Cabinet","PASSIVE",
AI324="AKTIVCO Coupure ENEO &amp; Baisse de tension","PASSIVE",
AI324="Coupure ENEO &amp; Baisse de tension","PASSIVE",
AI324="Defaut GE &amp; POWER Cabinet","PASSIVE",
AI324="Sharing","PASSIVE",
AI324="Sites strategiques &amp; DataCenter","PASSIVE",
AI324="Exclu","Exclu",
AI324="SAT","ACTIVE",
AI324="SPARE-ISSUE","SPARE-ISSUE",
AI324="Fiber CAmtel","ACTIVE",
AI324="Fiber AOF","ACTIVE",
AI324="Projet OCM (HUAWEI)","PLANNED WORKS",
AI324="Projet OCM (NOKIA)","PLANNED WORKS",
AI324="ACCESS-ISSUE","ACCESS-ISSUE",
AI324="Projet OCM (ZTE, NOKIA, autres projets)","PLANNED WORKS",
AI324="No root CAuse","No root cause",
AI324="ODU HS","ACTIVE",
AI324="IP &amp; VLAN","ACTIVE",
AI324="Warehouse HUAWEI","SPARE-ISSUE",
AI324="SPARE-HS","SPARE-ISSUE",
AI324="Power Telco","ACTIVE", AI324="no impacts","no impacts"
),"")</f>
        <v>no impacts</v>
      </c>
      <c r="AK324" s="23" t="s">
        <v>5537</v>
      </c>
      <c r="AL324" s="23" t="str">
        <f t="shared" si="15"/>
        <v>EST_012</v>
      </c>
      <c r="AN324" s="9" t="s">
        <v>5537</v>
      </c>
      <c r="AO324" s="23" t="str">
        <f>_xlfn.XLOOKUP(B324,'INCIDENT-05-03-2026'!E:E,'INCIDENT-05-03-2026'!F:F,"")</f>
        <v/>
      </c>
      <c r="AP324" s="7" t="s">
        <v>5537</v>
      </c>
      <c r="AQ324" s="6"/>
      <c r="AR324" s="7"/>
      <c r="AS324" s="3" t="str">
        <f>_xlfn.XLOOKUP(B324,'[3]tt num | region | site id'!$C:$C,'[3]tt num | region | site id'!$Q:$Q,"")</f>
        <v/>
      </c>
      <c r="AT324" s="24" t="str">
        <f>_xlfn.XLOOKUP(B324,'[4]Cells Huawei 03052026 12h'!$B:$B,'[4]Cells Huawei 03052026 12h'!$T:$T,"")</f>
        <v/>
      </c>
      <c r="AU324" s="24" t="str">
        <f>_xlfn.XLOOKUP(B324,'[5]cells down 02052026 8h50'!$B:$B,'[5]cells down 02052026 8h50'!$R:$R,"")</f>
        <v/>
      </c>
      <c r="AV324" s="24" t="str">
        <f>_xlfn.XLOOKUP(B324,'[5]cells down 02052026 13h50'!$B:$B,'[5]cells down 02052026 13h50'!$R:$R,"")</f>
        <v/>
      </c>
      <c r="AW324" s="24" t="str">
        <f>_xlfn.XLOOKUP(B324,'[5]cells down 02052026 13h50'!$B:$B,'[5]cells down 02052026 13h50'!$R:$R,"")</f>
        <v/>
      </c>
      <c r="AX324" s="24" t="str">
        <f>_xlfn.XLOOKUP(B324,'[6]cell downs 03052026 8h40 '!$B:$B,'[6]cell downs 03052026 8h40 '!$R:$R,"")</f>
        <v/>
      </c>
      <c r="AY324" s="24" t="str">
        <f>_xlfn.XLOOKUP(B324,'[7]ALL SITES DOWN'!$D:$D,'[7]ALL SITES DOWN'!$J:$J,"")</f>
        <v/>
      </c>
      <c r="AZ324" s="24" t="str">
        <f>_xlfn.XLOOKUP(B324,'[8]ALL SITES DOWN'!$D:$D,'[8]ALL SITES DOWN'!$J:$J,"")</f>
        <v/>
      </c>
      <c r="BA324" s="9" t="str">
        <f>_xlfn.XLOOKUP(B324,[9]sheet1!$AC:$AC,[9]sheet1!$AF:$AF,"")</f>
        <v/>
      </c>
      <c r="BB324" s="14" t="s">
        <v>5537</v>
      </c>
      <c r="BC324" s="14" t="s">
        <v>5537</v>
      </c>
      <c r="BD324" s="14" t="str">
        <f>_xlfn.XLOOKUP(B324,'[10]cell downs 18042026 17h'!$B:$B,'[10]cell downs 18042026 17h'!$B:$B,"")</f>
        <v/>
      </c>
      <c r="BE324" s="14" t="str">
        <f>_xlfn.XLOOKUP(B324,'[11]Cells Huawei 19042026 15h'!$B:$B,'[11]Cells Huawei 19042026 15h'!$B:$B,"")</f>
        <v/>
      </c>
      <c r="BF324" s="9" t="str">
        <f>_xlfn.XLOOKUP(B324,'[12]cells down 19042026 9H40'!$B:$B,'[12]cells down 19042026 9H40'!$B:$B,"")</f>
        <v/>
      </c>
      <c r="BG324" s="9" t="s">
        <v>534</v>
      </c>
      <c r="BH324" s="9" t="s">
        <v>318</v>
      </c>
    </row>
    <row r="325" spans="1:60" s="9" customFormat="1" x14ac:dyDescent="0.3">
      <c r="A325" s="1" t="s">
        <v>1938</v>
      </c>
      <c r="B325" s="8" t="s">
        <v>1939</v>
      </c>
      <c r="C325" s="3" t="str">
        <f>_xlfn.XLOOKUP(B325,'[1]daily break down'!$D:$D,'[1]daily break down'!$E:$E,"")</f>
        <v>CENTRE</v>
      </c>
      <c r="D325" s="1" t="s">
        <v>21</v>
      </c>
      <c r="E325" s="1" t="s">
        <v>122</v>
      </c>
      <c r="F325" s="3" t="s">
        <v>37</v>
      </c>
      <c r="G325" s="1" t="s">
        <v>1940</v>
      </c>
      <c r="H325" s="41" t="str">
        <f>_xlfn.XLOOKUP(B325,[2]CALCULATION!$B:$B,[2]CALCULATION!$H:$H,"")</f>
        <v>NOKIA</v>
      </c>
      <c r="I325" s="34">
        <v>0</v>
      </c>
      <c r="J325" s="34">
        <v>1.2569732696210253E-2</v>
      </c>
      <c r="K325" s="34">
        <v>0</v>
      </c>
      <c r="L325" s="34">
        <v>0</v>
      </c>
      <c r="M325" s="34">
        <v>0</v>
      </c>
      <c r="N325" s="34">
        <v>0</v>
      </c>
      <c r="O325" s="34">
        <v>3.3684272044122304E-2</v>
      </c>
      <c r="P325" s="34">
        <v>0</v>
      </c>
      <c r="Q325" s="34">
        <v>0</v>
      </c>
      <c r="R325" s="34">
        <v>0.83761090754739698</v>
      </c>
      <c r="S325" s="35">
        <v>3.05030494820162</v>
      </c>
      <c r="T325" s="35">
        <v>17403.285923414747</v>
      </c>
      <c r="U325" s="35">
        <v>1.0701046990435794E-3</v>
      </c>
      <c r="V325" s="35">
        <v>0</v>
      </c>
      <c r="W325" s="35">
        <v>0</v>
      </c>
      <c r="X325" s="35">
        <v>0</v>
      </c>
      <c r="Y325" s="35">
        <v>0</v>
      </c>
      <c r="Z325" s="35">
        <v>8.4270745049695575E-2</v>
      </c>
      <c r="AA325" s="35">
        <v>0.79496041309465282</v>
      </c>
      <c r="AB325" s="35">
        <v>0.45210396754966664</v>
      </c>
      <c r="AC325" s="35">
        <v>0</v>
      </c>
      <c r="AD325" s="35">
        <v>0.26529678997126416</v>
      </c>
      <c r="AE325" s="58" t="s">
        <v>5560</v>
      </c>
      <c r="AF325" s="58"/>
      <c r="AG325" s="57" t="str" cm="1">
        <f t="array" ref="AG325">IFERROR(_xlfn.IFS(
AI325="MPR ISSUE","PDH",
AI325="BSS Hardware Issue","BSS",
AI325="Sites strategiques, MLL, Pylone, etc.","ENVTECH",
AI325="AKTIVCO DEFAUT GE &amp; POWER Cabinet","AKTIVCO",
AI325="AKTIVCO Coupure ENEO &amp; Baisse de tension","AKTIVCO GRID ONLY",
AI325="Coupure ENEO &amp; Baisse de tension","IHS GRID ONLY",
AI325="Defaut GE &amp; POWER Cabinet","IHS",
AI325="Sharing","Partners",
AI325="Sites strategiques &amp; DataCenter","SST &amp; DC",
AI325="Exclu","Exclu",
AI325="SAT","SAT",
AI325="SPARE-ISSUE","SPARE-ISSUE",
AI325="Fiber CAmtel","TRANS_FO_CAMTEL",
AI325="Fiber AOF","Fiber AOF",
AI325="Projet OCM (HUAWEI)","TRAVAUX-HUAWEI",
AI325="Projet OCM (NOKIA)","TRAVAUX-NOKIA",
AI325="ACCESS-ISSUE","ACCESS-ISSUE",
AI325="Projet OCM (ZTE, NOKIA, autres projets)","TRAVAUX OCM",
AI325="No root CAuse","No root cause",
AI325="ODU HS","PDH",
AI325="IP &amp; VLAN","PDH",
AI325="Warehouse HUAWEI","SPARE-ISSUE",
AI325="SPARE-HS","SPARE-ISSUE",
AI325="Power Telco","BSS",AI325="no impacts","no impacts"
),"")</f>
        <v>AKTIVCO</v>
      </c>
      <c r="AH325" s="57" t="str" cm="1">
        <f t="array" ref="AH325">IFERROR(_xlfn.IFS(
AI325="MPR ISSUE","TX ISSUE",
AI325="BSS Hardware Issue","RAN ISSUE",
AI325="Sites strategiques, MLL, Pylone, etc.","ENVTECH",
AI325="AKTIVCO DEFAUT GE &amp; POWER Cabinet","POWER ISSUE",
AI325="AKTIVCO Coupure ENEO &amp; Baisse de tension","POWER ISSUE",
AI325="Coupure ENEO &amp; Baisse de tension","POWER ISSUE",
AI325="Defaut GE &amp; POWER Cabinet","POWER ISSUE",
AI325="Sharing","POWER ISSUE",
AI325="Sites strategiques &amp; DataCenter","POWER ISSUE",
AI325="Exclu","Exclu",
AI325="SAT","TX ISSUE",
AI325="SPARE-ISSUE","SPARE-ISSUE",
AI325="Fiber CAmtel","TX ISSUE",
AI325="Fiber AOF","TX ISSUE",
AI325="Projet OCM (HUAWEI)","TRAVAUX-HUAWEI",
AI325="Projet OCM (NOKIA)","TRAVAUX -NOKIA",
AI325="ACCESS-ISSUE","ACCESS-ISSUE",
AI325="Projet OCM (ZTE, NOKIA, autres projets)","TRAVAUX OCM",
AI325="No root CAuse","No root cause",
AI325="ODU HS","TX ISSUE",
AI325="IP &amp; VLAN","TX ISSUE",
AI325="Warehouse HUAWEI","SPARE-ISSUE",
AI325="SPARE-HS","SPARE-ISSUE",
AI325="Power Telco","RAN ISSUE",AI325="no impacts","no impacts"
),"")</f>
        <v>POWER ISSUE</v>
      </c>
      <c r="AI325" s="85" t="s">
        <v>5325</v>
      </c>
      <c r="AJ325" s="57" t="str" cm="1">
        <f t="array" ref="AJ325">IFERROR(_xlfn.IFS(
AI325="MPR ISSUE","ACTIVE",
AI325="BSS Hardware Issue","ACTIVE",
AI325="Sites strategiques, MLL, Pylone, etc.","PASSIVE",
AI325="AKTIVCO DEFAUT GE &amp; POWER Cabinet","PASSIVE",
AI325="AKTIVCO Coupure ENEO &amp; Baisse de tension","PASSIVE",
AI325="Coupure ENEO &amp; Baisse de tension","PASSIVE",
AI325="Defaut GE &amp; POWER Cabinet","PASSIVE",
AI325="Sharing","PASSIVE",
AI325="Sites strategiques &amp; DataCenter","PASSIVE",
AI325="Exclu","Exclu",
AI325="SAT","ACTIVE",
AI325="SPARE-ISSUE","SPARE-ISSUE",
AI325="Fiber CAmtel","ACTIVE",
AI325="Fiber AOF","ACTIVE",
AI325="Projet OCM (HUAWEI)","PLANNED WORKS",
AI325="Projet OCM (NOKIA)","PLANNED WORKS",
AI325="ACCESS-ISSUE","ACCESS-ISSUE",
AI325="Projet OCM (ZTE, NOKIA, autres projets)","PLANNED WORKS",
AI325="No root CAuse","No root cause",
AI325="ODU HS","ACTIVE",
AI325="IP &amp; VLAN","ACTIVE",
AI325="Warehouse HUAWEI","SPARE-ISSUE",
AI325="SPARE-HS","SPARE-ISSUE",
AI325="Power Telco","ACTIVE", AI325="no impacts","no impacts"
),"")</f>
        <v>PASSIVE</v>
      </c>
      <c r="AK325" s="23" t="s">
        <v>5846</v>
      </c>
      <c r="AL325" s="23" t="str">
        <f t="shared" si="15"/>
        <v>CTR_434</v>
      </c>
      <c r="AN325" s="9" t="s">
        <v>5537</v>
      </c>
      <c r="AO325" s="23" t="str">
        <f>_xlfn.XLOOKUP(B325,'INCIDENT-05-03-2026'!E:E,'INCIDENT-05-03-2026'!F:F,"")</f>
        <v/>
      </c>
      <c r="AP325" s="7" t="s">
        <v>5537</v>
      </c>
      <c r="AQ325" s="6"/>
      <c r="AR325" s="7"/>
      <c r="AS325" s="3" t="str">
        <f>_xlfn.XLOOKUP(B325,'[3]tt num | region | site id'!$C:$C,'[3]tt num | region | site id'!$Q:$Q,"")</f>
        <v/>
      </c>
      <c r="AT325" s="24" t="str">
        <f>_xlfn.XLOOKUP(B325,'[4]Cells Huawei 03052026 12h'!$B:$B,'[4]Cells Huawei 03052026 12h'!$T:$T,"")</f>
        <v/>
      </c>
      <c r="AU325" s="24" t="str">
        <f>_xlfn.XLOOKUP(B325,'[5]cells down 02052026 8h50'!$B:$B,'[5]cells down 02052026 8h50'!$R:$R,"")</f>
        <v/>
      </c>
      <c r="AV325" s="24" t="str">
        <f>_xlfn.XLOOKUP(B325,'[5]cells down 02052026 13h50'!$B:$B,'[5]cells down 02052026 13h50'!$R:$R,"")</f>
        <v/>
      </c>
      <c r="AW325" s="24" t="str">
        <f>_xlfn.XLOOKUP(B325,'[5]cells down 02052026 13h50'!$B:$B,'[5]cells down 02052026 13h50'!$R:$R,"")</f>
        <v/>
      </c>
      <c r="AX325" s="24" t="str">
        <f>_xlfn.XLOOKUP(B325,'[6]cell downs 03052026 8h40 '!$B:$B,'[6]cell downs 03052026 8h40 '!$R:$R,"")</f>
        <v/>
      </c>
      <c r="AY325" s="24" t="str">
        <f>_xlfn.XLOOKUP(B325,'[7]ALL SITES DOWN'!$D:$D,'[7]ALL SITES DOWN'!$J:$J,"")</f>
        <v/>
      </c>
      <c r="AZ325" s="24" t="str">
        <f>_xlfn.XLOOKUP(B325,'[8]ALL SITES DOWN'!$D:$D,'[8]ALL SITES DOWN'!$J:$J,"")</f>
        <v/>
      </c>
      <c r="BA325" s="9" t="str">
        <f>_xlfn.XLOOKUP(B325,[9]sheet1!$AC:$AC,[9]sheet1!$AF:$AF,"")</f>
        <v>(05/03/2026 ticket)..INC-20260503-00004555...power ...Others Transmission equipement fault</v>
      </c>
      <c r="BB325" s="14" t="s">
        <v>5537</v>
      </c>
      <c r="BC325" s="14" t="s">
        <v>5537</v>
      </c>
      <c r="BD325" s="14" t="str">
        <f>_xlfn.XLOOKUP(B325,'[10]cell downs 18042026 17h'!$B:$B,'[10]cell downs 18042026 17h'!$B:$B,"")</f>
        <v/>
      </c>
      <c r="BE325" s="14" t="str">
        <f>_xlfn.XLOOKUP(B325,'[11]Cells Huawei 19042026 15h'!$B:$B,'[11]Cells Huawei 19042026 15h'!$B:$B,"")</f>
        <v/>
      </c>
      <c r="BF325" s="9" t="str">
        <f>_xlfn.XLOOKUP(B325,'[12]cells down 19042026 9H40'!$B:$B,'[12]cells down 19042026 9H40'!$B:$B,"")</f>
        <v/>
      </c>
      <c r="BG325" s="9" t="s">
        <v>5537</v>
      </c>
      <c r="BH325" s="9" t="s">
        <v>12</v>
      </c>
    </row>
    <row r="326" spans="1:60" s="9" customFormat="1" x14ac:dyDescent="0.3">
      <c r="A326" s="1" t="s">
        <v>2230</v>
      </c>
      <c r="B326" s="1" t="s">
        <v>2231</v>
      </c>
      <c r="C326" s="3" t="str">
        <f>_xlfn.XLOOKUP(B326,'[1]daily break down'!$D:$D,'[1]daily break down'!$E:$E,"")</f>
        <v>Ngaoundere</v>
      </c>
      <c r="D326" s="1" t="s">
        <v>21</v>
      </c>
      <c r="E326" s="1" t="s">
        <v>122</v>
      </c>
      <c r="F326" s="3" t="s">
        <v>90</v>
      </c>
      <c r="G326" s="1" t="s">
        <v>91</v>
      </c>
      <c r="H326" s="40" t="str">
        <f>_xlfn.XLOOKUP(B326,[2]CALCULATION!$B:$B,[2]CALCULATION!$H:$H,"")</f>
        <v>Huawei</v>
      </c>
      <c r="I326" s="34">
        <v>2.2857436371574593</v>
      </c>
      <c r="J326" s="34">
        <v>17.624624393250635</v>
      </c>
      <c r="K326" s="34">
        <v>21.493142055685393</v>
      </c>
      <c r="L326" s="34">
        <v>0</v>
      </c>
      <c r="M326" s="34">
        <v>0</v>
      </c>
      <c r="N326" s="34">
        <v>0</v>
      </c>
      <c r="O326" s="34">
        <v>0.82635268367990466</v>
      </c>
      <c r="P326" s="34">
        <v>3.2250280367431148</v>
      </c>
      <c r="Q326" s="34">
        <v>0</v>
      </c>
      <c r="R326" s="34">
        <v>2.3044704693907248</v>
      </c>
      <c r="S326" s="35">
        <v>0</v>
      </c>
      <c r="T326" s="35">
        <v>0.24842480588300758</v>
      </c>
      <c r="U326" s="35">
        <v>1.3225780677048109</v>
      </c>
      <c r="V326" s="35">
        <v>0.93414789703024548</v>
      </c>
      <c r="W326" s="35">
        <v>0.24842480588300758</v>
      </c>
      <c r="X326" s="35">
        <v>0.23727788193463517</v>
      </c>
      <c r="Y326" s="35">
        <v>0.51015458019079263</v>
      </c>
      <c r="Z326" s="35">
        <v>0.17155561833503125</v>
      </c>
      <c r="AA326" s="35">
        <v>0.26415416711629081</v>
      </c>
      <c r="AB326" s="35">
        <v>0.34362026581800748</v>
      </c>
      <c r="AC326" s="35">
        <v>0.20178191902676271</v>
      </c>
      <c r="AD326" s="35">
        <v>0.25830543927084493</v>
      </c>
      <c r="AE326" s="58" t="s">
        <v>5560</v>
      </c>
      <c r="AF326" s="58"/>
      <c r="AG326" s="57" t="str" cm="1">
        <f t="array" ref="AG326">IFERROR(_xlfn.IFS(
AI326="MPR ISSUE","PDH",
AI326="BSS Hardware Issue","BSS",
AI326="Sites strategiques, MLL, Pylone, etc.","ENVTECH",
AI326="AKTIVCO DEFAUT GE &amp; POWER Cabinet","AKTIVCO",
AI326="AKTIVCO Coupure ENEO &amp; Baisse de tension","AKTIVCO GRID ONLY",
AI326="Coupure ENEO &amp; Baisse de tension","IHS GRID ONLY",
AI326="Defaut GE &amp; POWER Cabinet","IHS",
AI326="Sharing","Partners",
AI326="Sites strategiques &amp; DataCenter","SST &amp; DC",
AI326="Exclu","Exclu",
AI326="SAT","SAT",
AI326="SPARE-ISSUE","SPARE-ISSUE",
AI326="Fiber CAmtel","TRANS_FO_CAMTEL",
AI326="Fiber AOF","Fiber AOF",
AI326="Projet OCM (HUAWEI)","TRAVAUX-HUAWEI",
AI326="Projet OCM (NOKIA)","TRAVAUX-NOKIA",
AI326="ACCESS-ISSUE","ACCESS-ISSUE",
AI326="Projet OCM (ZTE, NOKIA, autres projets)","TRAVAUX OCM",
AI326="No root CAuse","No root cause",
AI326="ODU HS","PDH",
AI326="IP &amp; VLAN","PDH",
AI326="Warehouse HUAWEI","SPARE-ISSUE",
AI326="SPARE-HS","SPARE-ISSUE",
AI326="Power Telco","BSS",AI326="no impacts","no impacts"
),"")</f>
        <v>no impacts</v>
      </c>
      <c r="AH326" s="57" t="str" cm="1">
        <f t="array" ref="AH326">IFERROR(_xlfn.IFS(
AI326="MPR ISSUE","TX ISSUE",
AI326="BSS Hardware Issue","RAN ISSUE",
AI326="Sites strategiques, MLL, Pylone, etc.","ENVTECH",
AI326="AKTIVCO DEFAUT GE &amp; POWER Cabinet","POWER ISSUE",
AI326="AKTIVCO Coupure ENEO &amp; Baisse de tension","POWER ISSUE",
AI326="Coupure ENEO &amp; Baisse de tension","POWER ISSUE",
AI326="Defaut GE &amp; POWER Cabinet","POWER ISSUE",
AI326="Sharing","POWER ISSUE",
AI326="Sites strategiques &amp; DataCenter","POWER ISSUE",
AI326="Exclu","Exclu",
AI326="SAT","TX ISSUE",
AI326="SPARE-ISSUE","SPARE-ISSUE",
AI326="Fiber CAmtel","TX ISSUE",
AI326="Fiber AOF","TX ISSUE",
AI326="Projet OCM (HUAWEI)","TRAVAUX-HUAWEI",
AI326="Projet OCM (NOKIA)","TRAVAUX -NOKIA",
AI326="ACCESS-ISSUE","ACCESS-ISSUE",
AI326="Projet OCM (ZTE, NOKIA, autres projets)","TRAVAUX OCM",
AI326="No root CAuse","No root cause",
AI326="ODU HS","TX ISSUE",
AI326="IP &amp; VLAN","TX ISSUE",
AI326="Warehouse HUAWEI","SPARE-ISSUE",
AI326="SPARE-HS","SPARE-ISSUE",
AI326="Power Telco","RAN ISSUE",AI326="no impacts","no impacts"
),"")</f>
        <v>no impacts</v>
      </c>
      <c r="AI326" s="85" t="s">
        <v>5998</v>
      </c>
      <c r="AJ326" s="57" t="str" cm="1">
        <f t="array" ref="AJ326">IFERROR(_xlfn.IFS(
AI326="MPR ISSUE","ACTIVE",
AI326="BSS Hardware Issue","ACTIVE",
AI326="Sites strategiques, MLL, Pylone, etc.","PASSIVE",
AI326="AKTIVCO DEFAUT GE &amp; POWER Cabinet","PASSIVE",
AI326="AKTIVCO Coupure ENEO &amp; Baisse de tension","PASSIVE",
AI326="Coupure ENEO &amp; Baisse de tension","PASSIVE",
AI326="Defaut GE &amp; POWER Cabinet","PASSIVE",
AI326="Sharing","PASSIVE",
AI326="Sites strategiques &amp; DataCenter","PASSIVE",
AI326="Exclu","Exclu",
AI326="SAT","ACTIVE",
AI326="SPARE-ISSUE","SPARE-ISSUE",
AI326="Fiber CAmtel","ACTIVE",
AI326="Fiber AOF","ACTIVE",
AI326="Projet OCM (HUAWEI)","PLANNED WORKS",
AI326="Projet OCM (NOKIA)","PLANNED WORKS",
AI326="ACCESS-ISSUE","ACCESS-ISSUE",
AI326="Projet OCM (ZTE, NOKIA, autres projets)","PLANNED WORKS",
AI326="No root CAuse","No root cause",
AI326="ODU HS","ACTIVE",
AI326="IP &amp; VLAN","ACTIVE",
AI326="Warehouse HUAWEI","SPARE-ISSUE",
AI326="SPARE-HS","SPARE-ISSUE",
AI326="Power Telco","ACTIVE", AI326="no impacts","no impacts"
),"")</f>
        <v>no impacts</v>
      </c>
      <c r="AK326" s="23" t="s">
        <v>5537</v>
      </c>
      <c r="AL326" s="23" t="str">
        <f t="shared" si="15"/>
        <v>ADM_172</v>
      </c>
      <c r="AN326" s="9" t="s">
        <v>5537</v>
      </c>
      <c r="AO326" s="23" t="str">
        <f>_xlfn.XLOOKUP(B326,'INCIDENT-05-03-2026'!E:E,'INCIDENT-05-03-2026'!F:F,"")</f>
        <v/>
      </c>
      <c r="AP326" s="7" t="s">
        <v>5537</v>
      </c>
      <c r="AQ326" s="6"/>
      <c r="AR326" s="7"/>
      <c r="AS326" s="3" t="str">
        <f>_xlfn.XLOOKUP(B326,'[3]tt num | region | site id'!$C:$C,'[3]tt num | region | site id'!$Q:$Q,"")</f>
        <v/>
      </c>
      <c r="AT326" s="24" t="str">
        <f>_xlfn.XLOOKUP(B326,'[4]Cells Huawei 03052026 12h'!$B:$B,'[4]Cells Huawei 03052026 12h'!$T:$T,"")</f>
        <v/>
      </c>
      <c r="AU326" s="24" t="str">
        <f>_xlfn.XLOOKUP(B326,'[5]cells down 02052026 8h50'!$B:$B,'[5]cells down 02052026 8h50'!$R:$R,"")</f>
        <v/>
      </c>
      <c r="AV326" s="24" t="str">
        <f>_xlfn.XLOOKUP(B326,'[5]cells down 02052026 13h50'!$B:$B,'[5]cells down 02052026 13h50'!$R:$R,"")</f>
        <v/>
      </c>
      <c r="AW326" s="24" t="str">
        <f>_xlfn.XLOOKUP(B326,'[5]cells down 02052026 13h50'!$B:$B,'[5]cells down 02052026 13h50'!$R:$R,"")</f>
        <v/>
      </c>
      <c r="AX326" s="24" t="str">
        <f>_xlfn.XLOOKUP(B326,'[6]cell downs 03052026 8h40 '!$B:$B,'[6]cell downs 03052026 8h40 '!$R:$R,"")</f>
        <v/>
      </c>
      <c r="AY326" s="24" t="str">
        <f>_xlfn.XLOOKUP(B326,'[7]ALL SITES DOWN'!$D:$D,'[7]ALL SITES DOWN'!$J:$J,"")</f>
        <v/>
      </c>
      <c r="AZ326" s="24" t="str">
        <f>_xlfn.XLOOKUP(B326,'[8]ALL SITES DOWN'!$D:$D,'[8]ALL SITES DOWN'!$J:$J,"")</f>
        <v/>
      </c>
      <c r="BA326" s="9" t="str">
        <f>_xlfn.XLOOKUP(B326,[9]sheet1!$AC:$AC,[9]sheet1!$AF:$AF,"")</f>
        <v/>
      </c>
      <c r="BB326" s="14" t="s">
        <v>5537</v>
      </c>
      <c r="BC326" s="14" t="s">
        <v>5537</v>
      </c>
      <c r="BD326" s="14" t="str">
        <f>_xlfn.XLOOKUP(B326,'[10]cell downs 18042026 17h'!$B:$B,'[10]cell downs 18042026 17h'!$B:$B,"")</f>
        <v/>
      </c>
      <c r="BE326" s="14" t="str">
        <f>_xlfn.XLOOKUP(B326,'[11]Cells Huawei 19042026 15h'!$B:$B,'[11]Cells Huawei 19042026 15h'!$B:$B,"")</f>
        <v/>
      </c>
      <c r="BF326" s="9" t="str">
        <f>_xlfn.XLOOKUP(B326,'[12]cells down 19042026 9H40'!$B:$B,'[12]cells down 19042026 9H40'!$B:$B,"")</f>
        <v/>
      </c>
      <c r="BG326" s="9" t="s">
        <v>5537</v>
      </c>
      <c r="BH326" s="9" t="s">
        <v>5537</v>
      </c>
    </row>
    <row r="327" spans="1:60" s="9" customFormat="1" x14ac:dyDescent="0.3">
      <c r="A327" s="1" t="s">
        <v>2470</v>
      </c>
      <c r="B327" s="8" t="s">
        <v>2471</v>
      </c>
      <c r="C327" s="3" t="str">
        <f>_xlfn.XLOOKUP(B327,'[1]daily break down'!$D:$D,'[1]daily break down'!$E:$E,"")</f>
        <v>CENTRE</v>
      </c>
      <c r="D327" s="1" t="s">
        <v>11</v>
      </c>
      <c r="E327" s="1" t="s">
        <v>96</v>
      </c>
      <c r="F327" s="3" t="s">
        <v>226</v>
      </c>
      <c r="G327" s="1" t="s">
        <v>2470</v>
      </c>
      <c r="H327" s="41" t="str">
        <f>_xlfn.XLOOKUP(B327,[2]CALCULATION!$B:$B,[2]CALCULATION!$H:$H,"")</f>
        <v>NOKIA</v>
      </c>
      <c r="I327" s="34">
        <v>0.15621745098207074</v>
      </c>
      <c r="J327" s="34">
        <v>0.1666153016411123</v>
      </c>
      <c r="K327" s="34">
        <v>0.26461905699520316</v>
      </c>
      <c r="L327" s="34">
        <v>0.358039197221723</v>
      </c>
      <c r="M327" s="34">
        <v>9.2171684744301985E-2</v>
      </c>
      <c r="N327" s="34">
        <v>0</v>
      </c>
      <c r="O327" s="34">
        <v>0.31468332618198724</v>
      </c>
      <c r="P327" s="34">
        <v>2.5866570785285634</v>
      </c>
      <c r="Q327" s="34">
        <v>3.4123261529349262</v>
      </c>
      <c r="R327" s="34">
        <v>0.29172837603764495</v>
      </c>
      <c r="S327" s="35">
        <v>0.27223463543673121</v>
      </c>
      <c r="T327" s="35">
        <v>296535.43052623468</v>
      </c>
      <c r="U327" s="35">
        <v>0.16115776767598938</v>
      </c>
      <c r="V327" s="35">
        <v>0.20462185353548318</v>
      </c>
      <c r="W327" s="35">
        <v>4.426612933142712</v>
      </c>
      <c r="X327" s="35">
        <v>0.26884597055642578</v>
      </c>
      <c r="Y327" s="35">
        <v>0.29310167706808432</v>
      </c>
      <c r="Z327" s="35">
        <v>0.29488518489982407</v>
      </c>
      <c r="AA327" s="35">
        <v>0.40990731748258458</v>
      </c>
      <c r="AB327" s="35">
        <v>0.1997545144520266</v>
      </c>
      <c r="AC327" s="35">
        <v>0.25362961211906304</v>
      </c>
      <c r="AD327" s="35">
        <v>0.25785956231291002</v>
      </c>
      <c r="AE327" s="58" t="s">
        <v>5560</v>
      </c>
      <c r="AF327" s="58"/>
      <c r="AG327" s="57" t="str" cm="1">
        <f t="array" ref="AG327">IFERROR(_xlfn.IFS(
AI327="MPR ISSUE","PDH",
AI327="BSS Hardware Issue","BSS",
AI327="Sites strategiques, MLL, Pylone, etc.","ENVTECH",
AI327="AKTIVCO DEFAUT GE &amp; POWER Cabinet","AKTIVCO",
AI327="AKTIVCO Coupure ENEO &amp; Baisse de tension","AKTIVCO GRID ONLY",
AI327="Coupure ENEO &amp; Baisse de tension","IHS GRID ONLY",
AI327="Defaut GE &amp; POWER Cabinet","IHS",
AI327="Sharing","Partners",
AI327="Sites strategiques &amp; DataCenter","SST &amp; DC",
AI327="Exclu","Exclu",
AI327="SAT","SAT",
AI327="SPARE-ISSUE","SPARE-ISSUE",
AI327="Fiber CAmtel","TRANS_FO_CAMTEL",
AI327="Fiber AOF","Fiber AOF",
AI327="Projet OCM (HUAWEI)","TRAVAUX-HUAWEI",
AI327="Projet OCM (NOKIA)","TRAVAUX-NOKIA",
AI327="ACCESS-ISSUE","ACCESS-ISSUE",
AI327="Projet OCM (ZTE, NOKIA, autres projets)","TRAVAUX OCM",
AI327="No root CAuse","No root cause",
AI327="ODU HS","PDH",
AI327="IP &amp; VLAN","PDH",
AI327="Warehouse HUAWEI","SPARE-ISSUE",
AI327="SPARE-HS","SPARE-ISSUE",
AI327="Power Telco","BSS",AI327="no impacts","no impacts"
),"")</f>
        <v>no impacts</v>
      </c>
      <c r="AH327" s="57" t="str" cm="1">
        <f t="array" ref="AH327">IFERROR(_xlfn.IFS(
AI327="MPR ISSUE","TX ISSUE",
AI327="BSS Hardware Issue","RAN ISSUE",
AI327="Sites strategiques, MLL, Pylone, etc.","ENVTECH",
AI327="AKTIVCO DEFAUT GE &amp; POWER Cabinet","POWER ISSUE",
AI327="AKTIVCO Coupure ENEO &amp; Baisse de tension","POWER ISSUE",
AI327="Coupure ENEO &amp; Baisse de tension","POWER ISSUE",
AI327="Defaut GE &amp; POWER Cabinet","POWER ISSUE",
AI327="Sharing","POWER ISSUE",
AI327="Sites strategiques &amp; DataCenter","POWER ISSUE",
AI327="Exclu","Exclu",
AI327="SAT","TX ISSUE",
AI327="SPARE-ISSUE","SPARE-ISSUE",
AI327="Fiber CAmtel","TX ISSUE",
AI327="Fiber AOF","TX ISSUE",
AI327="Projet OCM (HUAWEI)","TRAVAUX-HUAWEI",
AI327="Projet OCM (NOKIA)","TRAVAUX -NOKIA",
AI327="ACCESS-ISSUE","ACCESS-ISSUE",
AI327="Projet OCM (ZTE, NOKIA, autres projets)","TRAVAUX OCM",
AI327="No root CAuse","No root cause",
AI327="ODU HS","TX ISSUE",
AI327="IP &amp; VLAN","TX ISSUE",
AI327="Warehouse HUAWEI","SPARE-ISSUE",
AI327="SPARE-HS","SPARE-ISSUE",
AI327="Power Telco","RAN ISSUE",AI327="no impacts","no impacts"
),"")</f>
        <v>no impacts</v>
      </c>
      <c r="AI327" s="85" t="s">
        <v>5998</v>
      </c>
      <c r="AJ327" s="57" t="str" cm="1">
        <f t="array" ref="AJ327">IFERROR(_xlfn.IFS(
AI327="MPR ISSUE","ACTIVE",
AI327="BSS Hardware Issue","ACTIVE",
AI327="Sites strategiques, MLL, Pylone, etc.","PASSIVE",
AI327="AKTIVCO DEFAUT GE &amp; POWER Cabinet","PASSIVE",
AI327="AKTIVCO Coupure ENEO &amp; Baisse de tension","PASSIVE",
AI327="Coupure ENEO &amp; Baisse de tension","PASSIVE",
AI327="Defaut GE &amp; POWER Cabinet","PASSIVE",
AI327="Sharing","PASSIVE",
AI327="Sites strategiques &amp; DataCenter","PASSIVE",
AI327="Exclu","Exclu",
AI327="SAT","ACTIVE",
AI327="SPARE-ISSUE","SPARE-ISSUE",
AI327="Fiber CAmtel","ACTIVE",
AI327="Fiber AOF","ACTIVE",
AI327="Projet OCM (HUAWEI)","PLANNED WORKS",
AI327="Projet OCM (NOKIA)","PLANNED WORKS",
AI327="ACCESS-ISSUE","ACCESS-ISSUE",
AI327="Projet OCM (ZTE, NOKIA, autres projets)","PLANNED WORKS",
AI327="No root CAuse","No root cause",
AI327="ODU HS","ACTIVE",
AI327="IP &amp; VLAN","ACTIVE",
AI327="Warehouse HUAWEI","SPARE-ISSUE",
AI327="SPARE-HS","SPARE-ISSUE",
AI327="Power Telco","ACTIVE", AI327="no impacts","no impacts"
),"")</f>
        <v>no impacts</v>
      </c>
      <c r="AK327" s="23" t="s">
        <v>5537</v>
      </c>
      <c r="AL327" s="23" t="str">
        <f t="shared" si="15"/>
        <v>EST_073</v>
      </c>
      <c r="AN327" s="9" t="s">
        <v>5537</v>
      </c>
      <c r="AO327" s="23" t="str">
        <f>_xlfn.XLOOKUP(B327,'INCIDENT-05-03-2026'!E:E,'INCIDENT-05-03-2026'!F:F,"")</f>
        <v/>
      </c>
      <c r="AP327" s="7" t="s">
        <v>5537</v>
      </c>
      <c r="AQ327" s="6"/>
      <c r="AR327" s="7"/>
      <c r="AS327" s="3" t="str">
        <f>_xlfn.XLOOKUP(B327,'[3]tt num | region | site id'!$C:$C,'[3]tt num | region | site id'!$Q:$Q,"")</f>
        <v/>
      </c>
      <c r="AT327" s="24" t="str">
        <f>_xlfn.XLOOKUP(B327,'[4]Cells Huawei 03052026 12h'!$B:$B,'[4]Cells Huawei 03052026 12h'!$T:$T,"")</f>
        <v/>
      </c>
      <c r="AU327" s="24" t="str">
        <f>_xlfn.XLOOKUP(B327,'[5]cells down 02052026 8h50'!$B:$B,'[5]cells down 02052026 8h50'!$R:$R,"")</f>
        <v/>
      </c>
      <c r="AV327" s="24" t="str">
        <f>_xlfn.XLOOKUP(B327,'[5]cells down 02052026 13h50'!$B:$B,'[5]cells down 02052026 13h50'!$R:$R,"")</f>
        <v/>
      </c>
      <c r="AW327" s="24" t="str">
        <f>_xlfn.XLOOKUP(B327,'[5]cells down 02052026 13h50'!$B:$B,'[5]cells down 02052026 13h50'!$R:$R,"")</f>
        <v/>
      </c>
      <c r="AX327" s="24" t="str">
        <f>_xlfn.XLOOKUP(B327,'[6]cell downs 03052026 8h40 '!$B:$B,'[6]cell downs 03052026 8h40 '!$R:$R,"")</f>
        <v/>
      </c>
      <c r="AY327" s="24" t="str">
        <f>_xlfn.XLOOKUP(B327,'[7]ALL SITES DOWN'!$D:$D,'[7]ALL SITES DOWN'!$J:$J,"")</f>
        <v/>
      </c>
      <c r="AZ327" s="24" t="str">
        <f>_xlfn.XLOOKUP(B327,'[8]ALL SITES DOWN'!$D:$D,'[8]ALL SITES DOWN'!$J:$J,"")</f>
        <v/>
      </c>
      <c r="BA327" s="9" t="str">
        <f>_xlfn.XLOOKUP(B327,[9]sheet1!$AC:$AC,[9]sheet1!$AF:$AF,"")</f>
        <v/>
      </c>
      <c r="BB327" s="14" t="s">
        <v>5537</v>
      </c>
      <c r="BC327" s="14" t="s">
        <v>5537</v>
      </c>
      <c r="BD327" s="14" t="str">
        <f>_xlfn.XLOOKUP(B327,'[10]cell downs 18042026 17h'!$B:$B,'[10]cell downs 18042026 17h'!$B:$B,"")</f>
        <v/>
      </c>
      <c r="BE327" s="14" t="str">
        <f>_xlfn.XLOOKUP(B327,'[11]Cells Huawei 19042026 15h'!$B:$B,'[11]Cells Huawei 19042026 15h'!$B:$B,"")</f>
        <v/>
      </c>
      <c r="BF327" s="9" t="str">
        <f>_xlfn.XLOOKUP(B327,'[12]cells down 19042026 9H40'!$B:$B,'[12]cells down 19042026 9H40'!$B:$B,"")</f>
        <v/>
      </c>
      <c r="BG327" s="9" t="s">
        <v>2471</v>
      </c>
      <c r="BH327" s="9" t="s">
        <v>12</v>
      </c>
    </row>
    <row r="328" spans="1:60" s="9" customFormat="1" ht="19.05" customHeight="1" x14ac:dyDescent="0.3">
      <c r="A328" s="1" t="s">
        <v>829</v>
      </c>
      <c r="B328" s="1" t="s">
        <v>830</v>
      </c>
      <c r="C328" s="3" t="str">
        <f>_xlfn.XLOOKUP(B328,'[1]daily break down'!$D:$D,'[1]daily break down'!$E:$E,"")</f>
        <v>Douala</v>
      </c>
      <c r="D328" s="1" t="s">
        <v>21</v>
      </c>
      <c r="E328" s="1" t="s">
        <v>36</v>
      </c>
      <c r="F328" s="3" t="s">
        <v>31</v>
      </c>
      <c r="G328" s="1" t="s">
        <v>32</v>
      </c>
      <c r="H328" s="42" t="str">
        <f>_xlfn.XLOOKUP(B328,[2]CALCULATION!$B:$B,[2]CALCULATION!$H:$H,"")</f>
        <v>ZTE</v>
      </c>
      <c r="I328" s="34">
        <v>4.0826812828700492</v>
      </c>
      <c r="J328" s="34">
        <v>7.2792088644619657</v>
      </c>
      <c r="K328" s="34">
        <v>1.5837014493498045</v>
      </c>
      <c r="L328" s="34">
        <v>1.9514785993328254</v>
      </c>
      <c r="M328" s="34">
        <v>0</v>
      </c>
      <c r="N328" s="34">
        <v>5.8818661484506309</v>
      </c>
      <c r="O328" s="34">
        <v>0</v>
      </c>
      <c r="P328" s="34">
        <v>0</v>
      </c>
      <c r="Q328" s="34">
        <v>0</v>
      </c>
      <c r="R328" s="34">
        <v>0</v>
      </c>
      <c r="S328" s="35">
        <v>0</v>
      </c>
      <c r="T328" s="35">
        <v>0</v>
      </c>
      <c r="U328" s="35">
        <v>0</v>
      </c>
      <c r="V328" s="35">
        <v>0</v>
      </c>
      <c r="W328" s="35">
        <v>0</v>
      </c>
      <c r="X328" s="35">
        <v>1.5195308375638139</v>
      </c>
      <c r="Y328" s="35">
        <v>8.2211685257952301</v>
      </c>
      <c r="Z328" s="35">
        <v>0</v>
      </c>
      <c r="AA328" s="35">
        <v>0.10990811681434322</v>
      </c>
      <c r="AB328" s="35">
        <v>9.3395860746453188E-2</v>
      </c>
      <c r="AC328" s="35">
        <v>0.39733937885642917</v>
      </c>
      <c r="AD328" s="35">
        <v>0.25425687649279638</v>
      </c>
      <c r="AE328" s="58" t="s">
        <v>5560</v>
      </c>
      <c r="AF328" s="58"/>
      <c r="AG328" s="57" t="str" cm="1">
        <f t="array" ref="AG328">IFERROR(_xlfn.IFS(
AI328="MPR ISSUE","PDH",
AI328="BSS Hardware Issue","BSS",
AI328="Sites strategiques, MLL, Pylone, etc.","ENVTECH",
AI328="AKTIVCO DEFAUT GE &amp; POWER Cabinet","AKTIVCO",
AI328="AKTIVCO Coupure ENEO &amp; Baisse de tension","AKTIVCO GRID ONLY",
AI328="Coupure ENEO &amp; Baisse de tension","IHS GRID ONLY",
AI328="Defaut GE &amp; POWER Cabinet","IHS",
AI328="Sharing","Partners",
AI328="Sites strategiques &amp; DataCenter","SST &amp; DC",
AI328="Exclu","Exclu",
AI328="SAT","SAT",
AI328="SPARE-ISSUE","SPARE-ISSUE",
AI328="Fiber CAmtel","TRANS_FO_CAMTEL",
AI328="Fiber AOF","Fiber AOF",
AI328="Projet OCM (HUAWEI)","TRAVAUX-HUAWEI",
AI328="Projet OCM (NOKIA)","TRAVAUX-NOKIA",
AI328="ACCESS-ISSUE","ACCESS-ISSUE",
AI328="Projet OCM (ZTE, NOKIA, autres projets)","TRAVAUX OCM",
AI328="No root CAuse","No root cause",
AI328="ODU HS","PDH",
AI328="IP &amp; VLAN","PDH",
AI328="Warehouse HUAWEI","SPARE-ISSUE",
AI328="SPARE-HS","SPARE-ISSUE",
AI328="Power Telco","BSS",AI328="no impacts","no impacts"
),"")</f>
        <v>no impacts</v>
      </c>
      <c r="AH328" s="57" t="str" cm="1">
        <f t="array" ref="AH328">IFERROR(_xlfn.IFS(
AI328="MPR ISSUE","TX ISSUE",
AI328="BSS Hardware Issue","RAN ISSUE",
AI328="Sites strategiques, MLL, Pylone, etc.","ENVTECH",
AI328="AKTIVCO DEFAUT GE &amp; POWER Cabinet","POWER ISSUE",
AI328="AKTIVCO Coupure ENEO &amp; Baisse de tension","POWER ISSUE",
AI328="Coupure ENEO &amp; Baisse de tension","POWER ISSUE",
AI328="Defaut GE &amp; POWER Cabinet","POWER ISSUE",
AI328="Sharing","POWER ISSUE",
AI328="Sites strategiques &amp; DataCenter","POWER ISSUE",
AI328="Exclu","Exclu",
AI328="SAT","TX ISSUE",
AI328="SPARE-ISSUE","SPARE-ISSUE",
AI328="Fiber CAmtel","TX ISSUE",
AI328="Fiber AOF","TX ISSUE",
AI328="Projet OCM (HUAWEI)","TRAVAUX-HUAWEI",
AI328="Projet OCM (NOKIA)","TRAVAUX -NOKIA",
AI328="ACCESS-ISSUE","ACCESS-ISSUE",
AI328="Projet OCM (ZTE, NOKIA, autres projets)","TRAVAUX OCM",
AI328="No root CAuse","No root cause",
AI328="ODU HS","TX ISSUE",
AI328="IP &amp; VLAN","TX ISSUE",
AI328="Warehouse HUAWEI","SPARE-ISSUE",
AI328="SPARE-HS","SPARE-ISSUE",
AI328="Power Telco","RAN ISSUE",AI328="no impacts","no impacts"
),"")</f>
        <v>no impacts</v>
      </c>
      <c r="AI328" s="85" t="s">
        <v>5998</v>
      </c>
      <c r="AJ328" s="57" t="str" cm="1">
        <f t="array" ref="AJ328">IFERROR(_xlfn.IFS(
AI328="MPR ISSUE","ACTIVE",
AI328="BSS Hardware Issue","ACTIVE",
AI328="Sites strategiques, MLL, Pylone, etc.","PASSIVE",
AI328="AKTIVCO DEFAUT GE &amp; POWER Cabinet","PASSIVE",
AI328="AKTIVCO Coupure ENEO &amp; Baisse de tension","PASSIVE",
AI328="Coupure ENEO &amp; Baisse de tension","PASSIVE",
AI328="Defaut GE &amp; POWER Cabinet","PASSIVE",
AI328="Sharing","PASSIVE",
AI328="Sites strategiques &amp; DataCenter","PASSIVE",
AI328="Exclu","Exclu",
AI328="SAT","ACTIVE",
AI328="SPARE-ISSUE","SPARE-ISSUE",
AI328="Fiber CAmtel","ACTIVE",
AI328="Fiber AOF","ACTIVE",
AI328="Projet OCM (HUAWEI)","PLANNED WORKS",
AI328="Projet OCM (NOKIA)","PLANNED WORKS",
AI328="ACCESS-ISSUE","ACCESS-ISSUE",
AI328="Projet OCM (ZTE, NOKIA, autres projets)","PLANNED WORKS",
AI328="No root CAuse","No root cause",
AI328="ODU HS","ACTIVE",
AI328="IP &amp; VLAN","ACTIVE",
AI328="Warehouse HUAWEI","SPARE-ISSUE",
AI328="SPARE-HS","SPARE-ISSUE",
AI328="Power Telco","ACTIVE", AI328="no impacts","no impacts"
),"")</f>
        <v>no impacts</v>
      </c>
      <c r="AK328" s="23" t="s">
        <v>5537</v>
      </c>
      <c r="AL328" s="23" t="str">
        <f t="shared" si="15"/>
        <v>LIT_680</v>
      </c>
      <c r="AN328" s="9" t="s">
        <v>5537</v>
      </c>
      <c r="AO328" s="23" t="str">
        <f>_xlfn.XLOOKUP(B328,'INCIDENT-05-03-2026'!E:E,'INCIDENT-05-03-2026'!F:F,"")</f>
        <v/>
      </c>
      <c r="AP328" s="7" t="s">
        <v>5537</v>
      </c>
      <c r="AQ328" s="6"/>
      <c r="AR328" s="7"/>
      <c r="AS328" s="3" t="str">
        <f>_xlfn.XLOOKUP(B328,'[3]tt num | region | site id'!$C:$C,'[3]tt num | region | site id'!$Q:$Q,"")</f>
        <v/>
      </c>
      <c r="AT328" s="24" t="str">
        <f>_xlfn.XLOOKUP(B328,'[4]Cells Huawei 03052026 12h'!$B:$B,'[4]Cells Huawei 03052026 12h'!$T:$T,"")</f>
        <v/>
      </c>
      <c r="AU328" s="24" t="str">
        <f>_xlfn.XLOOKUP(B328,'[5]cells down 02052026 8h50'!$B:$B,'[5]cells down 02052026 8h50'!$R:$R,"")</f>
        <v/>
      </c>
      <c r="AV328" s="24" t="str">
        <f>_xlfn.XLOOKUP(B328,'[5]cells down 02052026 13h50'!$B:$B,'[5]cells down 02052026 13h50'!$R:$R,"")</f>
        <v/>
      </c>
      <c r="AW328" s="24" t="str">
        <f>_xlfn.XLOOKUP(B328,'[5]cells down 02052026 13h50'!$B:$B,'[5]cells down 02052026 13h50'!$R:$R,"")</f>
        <v/>
      </c>
      <c r="AX328" s="24" t="str">
        <f>_xlfn.XLOOKUP(B328,'[6]cell downs 03052026 8h40 '!$B:$B,'[6]cell downs 03052026 8h40 '!$R:$R,"")</f>
        <v/>
      </c>
      <c r="AY328" s="24" t="str">
        <f>_xlfn.XLOOKUP(B328,'[7]ALL SITES DOWN'!$D:$D,'[7]ALL SITES DOWN'!$J:$J,"")</f>
        <v/>
      </c>
      <c r="AZ328" s="24" t="str">
        <f>_xlfn.XLOOKUP(B328,'[8]ALL SITES DOWN'!$D:$D,'[8]ALL SITES DOWN'!$J:$J,"")</f>
        <v/>
      </c>
      <c r="BA328" s="9" t="str">
        <f>_xlfn.XLOOKUP(B328,[9]sheet1!$AC:$AC,[9]sheet1!$AF:$AF,"")</f>
        <v/>
      </c>
      <c r="BB328" s="14" t="s">
        <v>5537</v>
      </c>
      <c r="BC328" s="14" t="s">
        <v>5537</v>
      </c>
      <c r="BD328" s="14" t="str">
        <f>_xlfn.XLOOKUP(B328,'[10]cell downs 18042026 17h'!$B:$B,'[10]cell downs 18042026 17h'!$B:$B,"")</f>
        <v/>
      </c>
      <c r="BE328" s="14" t="str">
        <f>_xlfn.XLOOKUP(B328,'[11]Cells Huawei 19042026 15h'!$B:$B,'[11]Cells Huawei 19042026 15h'!$B:$B,"")</f>
        <v/>
      </c>
      <c r="BF328" s="9" t="str">
        <f>_xlfn.XLOOKUP(B328,'[12]cells down 19042026 9H40'!$B:$B,'[12]cells down 19042026 9H40'!$B:$B,"")</f>
        <v/>
      </c>
      <c r="BG328" s="9" t="s">
        <v>5537</v>
      </c>
      <c r="BH328" s="9" t="s">
        <v>5537</v>
      </c>
    </row>
    <row r="329" spans="1:60" s="9" customFormat="1" x14ac:dyDescent="0.3">
      <c r="A329" s="1" t="s">
        <v>1529</v>
      </c>
      <c r="B329" s="8" t="s">
        <v>1530</v>
      </c>
      <c r="C329" s="3" t="str">
        <f>_xlfn.XLOOKUP(B329,'[1]daily break down'!$D:$D,'[1]daily break down'!$E:$E,"")</f>
        <v>Maroua</v>
      </c>
      <c r="D329" s="1" t="s">
        <v>11</v>
      </c>
      <c r="E329" s="1" t="s">
        <v>12</v>
      </c>
      <c r="F329" s="3" t="s">
        <v>55</v>
      </c>
      <c r="G329" s="1" t="s">
        <v>84</v>
      </c>
      <c r="H329" s="40" t="str">
        <f>_xlfn.XLOOKUP(B329,[2]CALCULATION!$B:$B,[2]CALCULATION!$H:$H,"")</f>
        <v>Huawei</v>
      </c>
      <c r="I329" s="34">
        <v>0</v>
      </c>
      <c r="J329" s="34">
        <v>0</v>
      </c>
      <c r="K329" s="34">
        <v>0</v>
      </c>
      <c r="L329" s="34">
        <v>0</v>
      </c>
      <c r="M329" s="34">
        <v>0</v>
      </c>
      <c r="N329" s="34">
        <v>0</v>
      </c>
      <c r="O329" s="34">
        <v>4.9046465372838757E-3</v>
      </c>
      <c r="P329" s="34">
        <v>0</v>
      </c>
      <c r="Q329" s="34">
        <v>0</v>
      </c>
      <c r="R329" s="34">
        <v>0</v>
      </c>
      <c r="S329" s="35">
        <v>1.2352575242628403</v>
      </c>
      <c r="T329" s="35">
        <v>1.0732971780625684</v>
      </c>
      <c r="U329" s="35">
        <v>0</v>
      </c>
      <c r="V329" s="35">
        <v>0</v>
      </c>
      <c r="W329" s="35">
        <v>1.0732971780625684</v>
      </c>
      <c r="X329" s="35">
        <v>0</v>
      </c>
      <c r="Y329" s="35">
        <v>0</v>
      </c>
      <c r="Z329" s="35">
        <v>0.84161951071959551</v>
      </c>
      <c r="AA329" s="35">
        <v>0.19858398378955194</v>
      </c>
      <c r="AB329" s="35">
        <v>0.2517119386898144</v>
      </c>
      <c r="AC329" s="35">
        <v>0.26402651099773017</v>
      </c>
      <c r="AD329" s="35">
        <v>0.25054718020277772</v>
      </c>
      <c r="AE329" s="58" t="s">
        <v>5560</v>
      </c>
      <c r="AF329" s="58"/>
      <c r="AG329" s="57" t="str" cm="1">
        <f t="array" ref="AG329">IFERROR(_xlfn.IFS(
AI329="MPR ISSUE","PDH",
AI329="BSS Hardware Issue","BSS",
AI329="Sites strategiques, MLL, Pylone, etc.","ENVTECH",
AI329="AKTIVCO DEFAUT GE &amp; POWER Cabinet","AKTIVCO",
AI329="AKTIVCO Coupure ENEO &amp; Baisse de tension","AKTIVCO GRID ONLY",
AI329="Coupure ENEO &amp; Baisse de tension","IHS GRID ONLY",
AI329="Defaut GE &amp; POWER Cabinet","IHS",
AI329="Sharing","Partners",
AI329="Sites strategiques &amp; DataCenter","SST &amp; DC",
AI329="Exclu","Exclu",
AI329="SAT","SAT",
AI329="SPARE-ISSUE","SPARE-ISSUE",
AI329="Fiber CAmtel","TRANS_FO_CAMTEL",
AI329="Fiber AOF","Fiber AOF",
AI329="Projet OCM (HUAWEI)","TRAVAUX-HUAWEI",
AI329="Projet OCM (NOKIA)","TRAVAUX-NOKIA",
AI329="ACCESS-ISSUE","ACCESS-ISSUE",
AI329="Projet OCM (ZTE, NOKIA, autres projets)","TRAVAUX OCM",
AI329="No root CAuse","No root cause",
AI329="ODU HS","PDH",
AI329="IP &amp; VLAN","PDH",
AI329="Warehouse HUAWEI","SPARE-ISSUE",
AI329="SPARE-HS","SPARE-ISSUE",
AI329="Power Telco","BSS",AI329="no impacts","no impacts"
),"")</f>
        <v>no impacts</v>
      </c>
      <c r="AH329" s="57" t="str" cm="1">
        <f t="array" ref="AH329">IFERROR(_xlfn.IFS(
AI329="MPR ISSUE","TX ISSUE",
AI329="BSS Hardware Issue","RAN ISSUE",
AI329="Sites strategiques, MLL, Pylone, etc.","ENVTECH",
AI329="AKTIVCO DEFAUT GE &amp; POWER Cabinet","POWER ISSUE",
AI329="AKTIVCO Coupure ENEO &amp; Baisse de tension","POWER ISSUE",
AI329="Coupure ENEO &amp; Baisse de tension","POWER ISSUE",
AI329="Defaut GE &amp; POWER Cabinet","POWER ISSUE",
AI329="Sharing","POWER ISSUE",
AI329="Sites strategiques &amp; DataCenter","POWER ISSUE",
AI329="Exclu","Exclu",
AI329="SAT","TX ISSUE",
AI329="SPARE-ISSUE","SPARE-ISSUE",
AI329="Fiber CAmtel","TX ISSUE",
AI329="Fiber AOF","TX ISSUE",
AI329="Projet OCM (HUAWEI)","TRAVAUX-HUAWEI",
AI329="Projet OCM (NOKIA)","TRAVAUX -NOKIA",
AI329="ACCESS-ISSUE","ACCESS-ISSUE",
AI329="Projet OCM (ZTE, NOKIA, autres projets)","TRAVAUX OCM",
AI329="No root CAuse","No root cause",
AI329="ODU HS","TX ISSUE",
AI329="IP &amp; VLAN","TX ISSUE",
AI329="Warehouse HUAWEI","SPARE-ISSUE",
AI329="SPARE-HS","SPARE-ISSUE",
AI329="Power Telco","RAN ISSUE",AI329="no impacts","no impacts"
),"")</f>
        <v>no impacts</v>
      </c>
      <c r="AI329" s="85" t="s">
        <v>5998</v>
      </c>
      <c r="AJ329" s="57" t="str" cm="1">
        <f t="array" ref="AJ329">IFERROR(_xlfn.IFS(
AI329="MPR ISSUE","ACTIVE",
AI329="BSS Hardware Issue","ACTIVE",
AI329="Sites strategiques, MLL, Pylone, etc.","PASSIVE",
AI329="AKTIVCO DEFAUT GE &amp; POWER Cabinet","PASSIVE",
AI329="AKTIVCO Coupure ENEO &amp; Baisse de tension","PASSIVE",
AI329="Coupure ENEO &amp; Baisse de tension","PASSIVE",
AI329="Defaut GE &amp; POWER Cabinet","PASSIVE",
AI329="Sharing","PASSIVE",
AI329="Sites strategiques &amp; DataCenter","PASSIVE",
AI329="Exclu","Exclu",
AI329="SAT","ACTIVE",
AI329="SPARE-ISSUE","SPARE-ISSUE",
AI329="Fiber CAmtel","ACTIVE",
AI329="Fiber AOF","ACTIVE",
AI329="Projet OCM (HUAWEI)","PLANNED WORKS",
AI329="Projet OCM (NOKIA)","PLANNED WORKS",
AI329="ACCESS-ISSUE","ACCESS-ISSUE",
AI329="Projet OCM (ZTE, NOKIA, autres projets)","PLANNED WORKS",
AI329="No root CAuse","No root cause",
AI329="ODU HS","ACTIVE",
AI329="IP &amp; VLAN","ACTIVE",
AI329="Warehouse HUAWEI","SPARE-ISSUE",
AI329="SPARE-HS","SPARE-ISSUE",
AI329="Power Telco","ACTIVE", AI329="no impacts","no impacts"
),"")</f>
        <v>no impacts</v>
      </c>
      <c r="AK329" s="23" t="s">
        <v>5537</v>
      </c>
      <c r="AL329" s="23" t="str">
        <f t="shared" si="15"/>
        <v>EXN_084</v>
      </c>
      <c r="AN329" s="9" t="s">
        <v>5537</v>
      </c>
      <c r="AO329" s="23" t="str">
        <f>_xlfn.XLOOKUP(B329,'INCIDENT-05-03-2026'!E:E,'INCIDENT-05-03-2026'!F:F,"")</f>
        <v/>
      </c>
      <c r="AP329" s="7" t="s">
        <v>5537</v>
      </c>
      <c r="AQ329" s="6"/>
      <c r="AR329" s="7"/>
      <c r="AS329" s="3" t="str">
        <f>_xlfn.XLOOKUP(B329,'[3]tt num | region | site id'!$C:$C,'[3]tt num | region | site id'!$Q:$Q,"")</f>
        <v/>
      </c>
      <c r="AT329" s="24" t="str">
        <f>_xlfn.XLOOKUP(B329,'[4]Cells Huawei 03052026 12h'!$B:$B,'[4]Cells Huawei 03052026 12h'!$T:$T,"")</f>
        <v/>
      </c>
      <c r="AU329" s="24" t="str">
        <f>_xlfn.XLOOKUP(B329,'[5]cells down 02052026 8h50'!$B:$B,'[5]cells down 02052026 8h50'!$R:$R,"")</f>
        <v/>
      </c>
      <c r="AV329" s="24" t="str">
        <f>_xlfn.XLOOKUP(B329,'[5]cells down 02052026 13h50'!$B:$B,'[5]cells down 02052026 13h50'!$R:$R,"")</f>
        <v/>
      </c>
      <c r="AW329" s="24" t="str">
        <f>_xlfn.XLOOKUP(B329,'[5]cells down 02052026 13h50'!$B:$B,'[5]cells down 02052026 13h50'!$R:$R,"")</f>
        <v/>
      </c>
      <c r="AX329" s="24" t="str">
        <f>_xlfn.XLOOKUP(B329,'[6]cell downs 03052026 8h40 '!$B:$B,'[6]cell downs 03052026 8h40 '!$R:$R,"")</f>
        <v/>
      </c>
      <c r="AY329" s="24" t="str">
        <f>_xlfn.XLOOKUP(B329,'[7]ALL SITES DOWN'!$D:$D,'[7]ALL SITES DOWN'!$J:$J,"")</f>
        <v/>
      </c>
      <c r="AZ329" s="24" t="str">
        <f>_xlfn.XLOOKUP(B329,'[8]ALL SITES DOWN'!$D:$D,'[8]ALL SITES DOWN'!$J:$J,"")</f>
        <v/>
      </c>
      <c r="BA329" s="9" t="str">
        <f>_xlfn.XLOOKUP(B329,[9]sheet1!$AC:$AC,[9]sheet1!$AF:$AF,"")</f>
        <v/>
      </c>
      <c r="BB329" s="14" t="s">
        <v>5537</v>
      </c>
      <c r="BC329" s="14" t="s">
        <v>5537</v>
      </c>
      <c r="BD329" s="14" t="str">
        <f>_xlfn.XLOOKUP(B329,'[10]cell downs 18042026 17h'!$B:$B,'[10]cell downs 18042026 17h'!$B:$B,"")</f>
        <v/>
      </c>
      <c r="BE329" s="14" t="str">
        <f>_xlfn.XLOOKUP(B329,'[11]Cells Huawei 19042026 15h'!$B:$B,'[11]Cells Huawei 19042026 15h'!$B:$B,"")</f>
        <v/>
      </c>
      <c r="BF329" s="9" t="str">
        <f>_xlfn.XLOOKUP(B329,'[12]cells down 19042026 9H40'!$B:$B,'[12]cells down 19042026 9H40'!$B:$B,"")</f>
        <v/>
      </c>
      <c r="BG329" s="9" t="s">
        <v>1530</v>
      </c>
      <c r="BH329" s="9" t="s">
        <v>5459</v>
      </c>
    </row>
    <row r="330" spans="1:60" s="9" customFormat="1" ht="28.5" customHeight="1" x14ac:dyDescent="0.3">
      <c r="A330" s="1" t="s">
        <v>2648</v>
      </c>
      <c r="B330" s="8" t="s">
        <v>2649</v>
      </c>
      <c r="C330" s="3" t="str">
        <f>_xlfn.XLOOKUP(B330,'[1]daily break down'!$D:$D,'[1]daily break down'!$E:$E,"")</f>
        <v>NORD-OUEST</v>
      </c>
      <c r="D330" s="1" t="s">
        <v>11</v>
      </c>
      <c r="E330" s="1" t="s">
        <v>12</v>
      </c>
      <c r="F330" s="3" t="s">
        <v>51</v>
      </c>
      <c r="G330" s="1" t="s">
        <v>52</v>
      </c>
      <c r="H330" s="40" t="str">
        <f>_xlfn.XLOOKUP(B330,[2]CALCULATION!$B:$B,[2]CALCULATION!$H:$H,"")</f>
        <v>Huawei</v>
      </c>
      <c r="I330" s="34">
        <v>0</v>
      </c>
      <c r="J330" s="34">
        <v>0</v>
      </c>
      <c r="K330" s="34">
        <v>0</v>
      </c>
      <c r="L330" s="34">
        <v>0</v>
      </c>
      <c r="M330" s="34">
        <v>0</v>
      </c>
      <c r="N330" s="34">
        <v>0</v>
      </c>
      <c r="O330" s="34">
        <v>0</v>
      </c>
      <c r="P330" s="34">
        <v>0</v>
      </c>
      <c r="Q330" s="34">
        <v>0</v>
      </c>
      <c r="R330" s="34">
        <v>0.26859627945998238</v>
      </c>
      <c r="S330" s="35">
        <v>4.2767269349633175</v>
      </c>
      <c r="T330" s="35">
        <v>1.9427750811139364</v>
      </c>
      <c r="U330" s="35">
        <v>5.6407002194428033</v>
      </c>
      <c r="V330" s="35">
        <v>0.59132202161326131</v>
      </c>
      <c r="W330" s="35">
        <v>1.9427750811139364</v>
      </c>
      <c r="X330" s="35">
        <v>2.7295695610858575</v>
      </c>
      <c r="Y330" s="35">
        <v>0</v>
      </c>
      <c r="Z330" s="35">
        <v>0.36445982541598532</v>
      </c>
      <c r="AA330" s="35">
        <v>0.19046577061576522</v>
      </c>
      <c r="AB330" s="35">
        <v>0.23301151606026294</v>
      </c>
      <c r="AC330" s="35">
        <v>0.27702263459606408</v>
      </c>
      <c r="AD330" s="35">
        <v>0.24988728230503407</v>
      </c>
      <c r="AE330" s="58" t="s">
        <v>5560</v>
      </c>
      <c r="AF330" s="58"/>
      <c r="AG330" s="57" t="str" cm="1">
        <f t="array" ref="AG330">IFERROR(_xlfn.IFS(
AI330="MPR ISSUE","PDH",
AI330="BSS Hardware Issue","BSS",
AI330="Sites strategiques, MLL, Pylone, etc.","ENVTECH",
AI330="AKTIVCO DEFAUT GE &amp; POWER Cabinet","AKTIVCO",
AI330="AKTIVCO Coupure ENEO &amp; Baisse de tension","AKTIVCO GRID ONLY",
AI330="Coupure ENEO &amp; Baisse de tension","IHS GRID ONLY",
AI330="Defaut GE &amp; POWER Cabinet","IHS",
AI330="Sharing","Partners",
AI330="Sites strategiques &amp; DataCenter","SST &amp; DC",
AI330="Exclu","Exclu",
AI330="SAT","SAT",
AI330="SPARE-ISSUE","SPARE-ISSUE",
AI330="Fiber CAmtel","TRANS_FO_CAMTEL",
AI330="Fiber AOF","Fiber AOF",
AI330="Projet OCM (HUAWEI)","TRAVAUX-HUAWEI",
AI330="Projet OCM (NOKIA)","TRAVAUX-NOKIA",
AI330="ACCESS-ISSUE","ACCESS-ISSUE",
AI330="Projet OCM (ZTE, NOKIA, autres projets)","TRAVAUX OCM",
AI330="No root CAuse","No root cause",
AI330="ODU HS","PDH",
AI330="IP &amp; VLAN","PDH",
AI330="Warehouse HUAWEI","SPARE-ISSUE",
AI330="SPARE-HS","SPARE-ISSUE",
AI330="Power Telco","BSS",AI330="no impacts","no impacts"
),"")</f>
        <v>IHS</v>
      </c>
      <c r="AH330" s="57" t="str" cm="1">
        <f t="array" ref="AH330">IFERROR(_xlfn.IFS(
AI330="MPR ISSUE","TX ISSUE",
AI330="BSS Hardware Issue","RAN ISSUE",
AI330="Sites strategiques, MLL, Pylone, etc.","ENVTECH",
AI330="AKTIVCO DEFAUT GE &amp; POWER Cabinet","POWER ISSUE",
AI330="AKTIVCO Coupure ENEO &amp; Baisse de tension","POWER ISSUE",
AI330="Coupure ENEO &amp; Baisse de tension","POWER ISSUE",
AI330="Defaut GE &amp; POWER Cabinet","POWER ISSUE",
AI330="Sharing","POWER ISSUE",
AI330="Sites strategiques &amp; DataCenter","POWER ISSUE",
AI330="Exclu","Exclu",
AI330="SAT","TX ISSUE",
AI330="SPARE-ISSUE","SPARE-ISSUE",
AI330="Fiber CAmtel","TX ISSUE",
AI330="Fiber AOF","TX ISSUE",
AI330="Projet OCM (HUAWEI)","TRAVAUX-HUAWEI",
AI330="Projet OCM (NOKIA)","TRAVAUX -NOKIA",
AI330="ACCESS-ISSUE","ACCESS-ISSUE",
AI330="Projet OCM (ZTE, NOKIA, autres projets)","TRAVAUX OCM",
AI330="No root CAuse","No root cause",
AI330="ODU HS","TX ISSUE",
AI330="IP &amp; VLAN","TX ISSUE",
AI330="Warehouse HUAWEI","SPARE-ISSUE",
AI330="SPARE-HS","SPARE-ISSUE",
AI330="Power Telco","RAN ISSUE",AI330="no impacts","no impacts"
),"")</f>
        <v>POWER ISSUE</v>
      </c>
      <c r="AI330" s="85" t="s">
        <v>5330</v>
      </c>
      <c r="AJ330" s="57" t="str" cm="1">
        <f t="array" ref="AJ330">IFERROR(_xlfn.IFS(
AI330="MPR ISSUE","ACTIVE",
AI330="BSS Hardware Issue","ACTIVE",
AI330="Sites strategiques, MLL, Pylone, etc.","PASSIVE",
AI330="AKTIVCO DEFAUT GE &amp; POWER Cabinet","PASSIVE",
AI330="AKTIVCO Coupure ENEO &amp; Baisse de tension","PASSIVE",
AI330="Coupure ENEO &amp; Baisse de tension","PASSIVE",
AI330="Defaut GE &amp; POWER Cabinet","PASSIVE",
AI330="Sharing","PASSIVE",
AI330="Sites strategiques &amp; DataCenter","PASSIVE",
AI330="Exclu","Exclu",
AI330="SAT","ACTIVE",
AI330="SPARE-ISSUE","SPARE-ISSUE",
AI330="Fiber CAmtel","ACTIVE",
AI330="Fiber AOF","ACTIVE",
AI330="Projet OCM (HUAWEI)","PLANNED WORKS",
AI330="Projet OCM (NOKIA)","PLANNED WORKS",
AI330="ACCESS-ISSUE","ACCESS-ISSUE",
AI330="Projet OCM (ZTE, NOKIA, autres projets)","PLANNED WORKS",
AI330="No root CAuse","No root cause",
AI330="ODU HS","ACTIVE",
AI330="IP &amp; VLAN","ACTIVE",
AI330="Warehouse HUAWEI","SPARE-ISSUE",
AI330="SPARE-HS","SPARE-ISSUE",
AI330="Power Telco","ACTIVE", AI330="no impacts","no impacts"
),"")</f>
        <v>PASSIVE</v>
      </c>
      <c r="AK330" s="23" t="s">
        <v>5794</v>
      </c>
      <c r="AL330" s="23" t="str">
        <f t="shared" si="15"/>
        <v>NRO_066</v>
      </c>
      <c r="AN330" s="9" t="s">
        <v>5537</v>
      </c>
      <c r="AO330" s="23" t="str">
        <f>_xlfn.XLOOKUP(B330,'INCIDENT-05-03-2026'!E:E,'INCIDENT-05-03-2026'!F:F,"")</f>
        <v/>
      </c>
      <c r="AP330" s="7" t="s">
        <v>5537</v>
      </c>
      <c r="AQ330" s="6"/>
      <c r="AR330" s="7"/>
      <c r="AS330" s="3" t="str">
        <f>_xlfn.XLOOKUP(B330,'[3]tt num | region | site id'!$C:$C,'[3]tt num | region | site id'!$Q:$Q,"")</f>
        <v>(hourly IHS): 03/05/2026 12:38 0:21:41 50.2V FME Peter is heading to site, ETA ASAP</v>
      </c>
      <c r="AT330" s="24" t="str">
        <f>_xlfn.XLOOKUP(B330,'[4]Cells Huawei 03052026 12h'!$B:$B,'[4]Cells Huawei 03052026 12h'!$T:$T,"")</f>
        <v/>
      </c>
      <c r="AU330" s="24" t="str">
        <f>_xlfn.XLOOKUP(B330,'[5]cells down 02052026 8h50'!$B:$B,'[5]cells down 02052026 8h50'!$R:$R,"")</f>
        <v/>
      </c>
      <c r="AV330" s="24" t="str">
        <f>_xlfn.XLOOKUP(B330,'[5]cells down 02052026 13h50'!$B:$B,'[5]cells down 02052026 13h50'!$R:$R,"")</f>
        <v/>
      </c>
      <c r="AW330" s="24" t="str">
        <f>_xlfn.XLOOKUP(B330,'[5]cells down 02052026 13h50'!$B:$B,'[5]cells down 02052026 13h50'!$R:$R,"")</f>
        <v/>
      </c>
      <c r="AX330" s="24" t="str">
        <f>_xlfn.XLOOKUP(B330,'[6]cell downs 03052026 8h40 '!$B:$B,'[6]cell downs 03052026 8h40 '!$R:$R,"")</f>
        <v/>
      </c>
      <c r="AY330" s="24" t="str">
        <f>_xlfn.XLOOKUP(B330,'[7]ALL SITES DOWN'!$D:$D,'[7]ALL SITES DOWN'!$J:$J,"")</f>
        <v/>
      </c>
      <c r="AZ330" s="24" t="str">
        <f>_xlfn.XLOOKUP(B330,'[8]ALL SITES DOWN'!$D:$D,'[8]ALL SITES DOWN'!$J:$J,"")</f>
        <v/>
      </c>
      <c r="BA330" s="9" t="str">
        <f>_xlfn.XLOOKUP(B330,[9]sheet1!$AC:$AC,[9]sheet1!$AF:$AF,"")</f>
        <v>(05/03/2026 ticket)..INC-20260503-00008454...Others Transmission equipement fault</v>
      </c>
      <c r="BB330" s="14" t="s">
        <v>5537</v>
      </c>
      <c r="BC330" s="14" t="s">
        <v>5537</v>
      </c>
      <c r="BD330" s="14" t="str">
        <f>_xlfn.XLOOKUP(B330,'[10]cell downs 18042026 17h'!$B:$B,'[10]cell downs 18042026 17h'!$B:$B,"")</f>
        <v/>
      </c>
      <c r="BE330" s="14" t="str">
        <f>_xlfn.XLOOKUP(B330,'[11]Cells Huawei 19042026 15h'!$B:$B,'[11]Cells Huawei 19042026 15h'!$B:$B,"")</f>
        <v/>
      </c>
      <c r="BF330" s="9" t="str">
        <f>_xlfn.XLOOKUP(B330,'[12]cells down 19042026 9H40'!$B:$B,'[12]cells down 19042026 9H40'!$B:$B,"")</f>
        <v/>
      </c>
      <c r="BG330" s="9" t="s">
        <v>2649</v>
      </c>
      <c r="BH330" s="9" t="s">
        <v>154</v>
      </c>
    </row>
    <row r="331" spans="1:60" s="9" customFormat="1" x14ac:dyDescent="0.3">
      <c r="A331" s="1" t="s">
        <v>4620</v>
      </c>
      <c r="B331" s="8" t="s">
        <v>4621</v>
      </c>
      <c r="C331" s="3" t="str">
        <f>_xlfn.XLOOKUP(B331,'[1]daily break down'!$D:$D,'[1]daily break down'!$E:$E,"")</f>
        <v>LITTORAL</v>
      </c>
      <c r="D331" s="1" t="s">
        <v>21</v>
      </c>
      <c r="E331" s="1" t="s">
        <v>36</v>
      </c>
      <c r="F331" s="3" t="s">
        <v>69</v>
      </c>
      <c r="G331" s="1" t="s">
        <v>502</v>
      </c>
      <c r="H331" s="42" t="str">
        <f>_xlfn.XLOOKUP(B331,[2]CALCULATION!$B:$B,[2]CALCULATION!$H:$H,"")</f>
        <v>ZTE</v>
      </c>
      <c r="I331" s="34">
        <v>0</v>
      </c>
      <c r="J331" s="34">
        <v>5.7999674688171875E-2</v>
      </c>
      <c r="K331" s="34">
        <v>3.5670156634854415E-5</v>
      </c>
      <c r="L331" s="34">
        <v>3.2007544951531388</v>
      </c>
      <c r="M331" s="34">
        <v>0</v>
      </c>
      <c r="N331" s="34">
        <v>0</v>
      </c>
      <c r="O331" s="34">
        <v>0</v>
      </c>
      <c r="P331" s="34">
        <v>0</v>
      </c>
      <c r="Q331" s="34">
        <v>0</v>
      </c>
      <c r="R331" s="34">
        <v>0</v>
      </c>
      <c r="S331" s="35">
        <v>0</v>
      </c>
      <c r="T331" s="35">
        <v>1.0076819249328664E-2</v>
      </c>
      <c r="U331" s="35">
        <v>0.2029631912519651</v>
      </c>
      <c r="V331" s="35">
        <v>0</v>
      </c>
      <c r="W331" s="35">
        <v>1.0076819249328666E-2</v>
      </c>
      <c r="X331" s="35">
        <v>0</v>
      </c>
      <c r="Y331" s="35">
        <v>0</v>
      </c>
      <c r="Z331" s="35">
        <v>0</v>
      </c>
      <c r="AA331" s="35">
        <v>0.15362157236550245</v>
      </c>
      <c r="AB331" s="35">
        <v>0.26329345043198016</v>
      </c>
      <c r="AC331" s="35">
        <v>0.26570232693541007</v>
      </c>
      <c r="AD331" s="35">
        <v>0.24888851791926003</v>
      </c>
      <c r="AE331" s="58" t="s">
        <v>5560</v>
      </c>
      <c r="AF331" s="58"/>
      <c r="AG331" s="57" t="str" cm="1">
        <f t="array" ref="AG331">IFERROR(_xlfn.IFS(
AI331="MPR ISSUE","PDH",
AI331="BSS Hardware Issue","BSS",
AI331="Sites strategiques, MLL, Pylone, etc.","ENVTECH",
AI331="AKTIVCO DEFAUT GE &amp; POWER Cabinet","AKTIVCO",
AI331="AKTIVCO Coupure ENEO &amp; Baisse de tension","AKTIVCO GRID ONLY",
AI331="Coupure ENEO &amp; Baisse de tension","IHS GRID ONLY",
AI331="Defaut GE &amp; POWER Cabinet","IHS",
AI331="Sharing","Partners",
AI331="Sites strategiques &amp; DataCenter","SST &amp; DC",
AI331="Exclu","Exclu",
AI331="SAT","SAT",
AI331="SPARE-ISSUE","SPARE-ISSUE",
AI331="Fiber CAmtel","TRANS_FO_CAMTEL",
AI331="Fiber AOF","Fiber AOF",
AI331="Projet OCM (HUAWEI)","TRAVAUX-HUAWEI",
AI331="Projet OCM (NOKIA)","TRAVAUX-NOKIA",
AI331="ACCESS-ISSUE","ACCESS-ISSUE",
AI331="Projet OCM (ZTE, NOKIA, autres projets)","TRAVAUX OCM",
AI331="No root CAuse","No root cause",
AI331="ODU HS","PDH",
AI331="IP &amp; VLAN","PDH",
AI331="Warehouse HUAWEI","SPARE-ISSUE",
AI331="SPARE-HS","SPARE-ISSUE",
AI331="Power Telco","BSS",AI331="no impacts","no impacts"
),"")</f>
        <v>no impacts</v>
      </c>
      <c r="AH331" s="57" t="str" cm="1">
        <f t="array" ref="AH331">IFERROR(_xlfn.IFS(
AI331="MPR ISSUE","TX ISSUE",
AI331="BSS Hardware Issue","RAN ISSUE",
AI331="Sites strategiques, MLL, Pylone, etc.","ENVTECH",
AI331="AKTIVCO DEFAUT GE &amp; POWER Cabinet","POWER ISSUE",
AI331="AKTIVCO Coupure ENEO &amp; Baisse de tension","POWER ISSUE",
AI331="Coupure ENEO &amp; Baisse de tension","POWER ISSUE",
AI331="Defaut GE &amp; POWER Cabinet","POWER ISSUE",
AI331="Sharing","POWER ISSUE",
AI331="Sites strategiques &amp; DataCenter","POWER ISSUE",
AI331="Exclu","Exclu",
AI331="SAT","TX ISSUE",
AI331="SPARE-ISSUE","SPARE-ISSUE",
AI331="Fiber CAmtel","TX ISSUE",
AI331="Fiber AOF","TX ISSUE",
AI331="Projet OCM (HUAWEI)","TRAVAUX-HUAWEI",
AI331="Projet OCM (NOKIA)","TRAVAUX -NOKIA",
AI331="ACCESS-ISSUE","ACCESS-ISSUE",
AI331="Projet OCM (ZTE, NOKIA, autres projets)","TRAVAUX OCM",
AI331="No root CAuse","No root cause",
AI331="ODU HS","TX ISSUE",
AI331="IP &amp; VLAN","TX ISSUE",
AI331="Warehouse HUAWEI","SPARE-ISSUE",
AI331="SPARE-HS","SPARE-ISSUE",
AI331="Power Telco","RAN ISSUE",AI331="no impacts","no impacts"
),"")</f>
        <v>no impacts</v>
      </c>
      <c r="AI331" s="85" t="s">
        <v>5998</v>
      </c>
      <c r="AJ331" s="57" t="str" cm="1">
        <f t="array" ref="AJ331">IFERROR(_xlfn.IFS(
AI331="MPR ISSUE","ACTIVE",
AI331="BSS Hardware Issue","ACTIVE",
AI331="Sites strategiques, MLL, Pylone, etc.","PASSIVE",
AI331="AKTIVCO DEFAUT GE &amp; POWER Cabinet","PASSIVE",
AI331="AKTIVCO Coupure ENEO &amp; Baisse de tension","PASSIVE",
AI331="Coupure ENEO &amp; Baisse de tension","PASSIVE",
AI331="Defaut GE &amp; POWER Cabinet","PASSIVE",
AI331="Sharing","PASSIVE",
AI331="Sites strategiques &amp; DataCenter","PASSIVE",
AI331="Exclu","Exclu",
AI331="SAT","ACTIVE",
AI331="SPARE-ISSUE","SPARE-ISSUE",
AI331="Fiber CAmtel","ACTIVE",
AI331="Fiber AOF","ACTIVE",
AI331="Projet OCM (HUAWEI)","PLANNED WORKS",
AI331="Projet OCM (NOKIA)","PLANNED WORKS",
AI331="ACCESS-ISSUE","ACCESS-ISSUE",
AI331="Projet OCM (ZTE, NOKIA, autres projets)","PLANNED WORKS",
AI331="No root CAuse","No root cause",
AI331="ODU HS","ACTIVE",
AI331="IP &amp; VLAN","ACTIVE",
AI331="Warehouse HUAWEI","SPARE-ISSUE",
AI331="SPARE-HS","SPARE-ISSUE",
AI331="Power Telco","ACTIVE", AI331="no impacts","no impacts"
),"")</f>
        <v>no impacts</v>
      </c>
      <c r="AK331" s="23" t="s">
        <v>5537</v>
      </c>
      <c r="AL331" s="23" t="str">
        <f t="shared" si="15"/>
        <v>SUD_094</v>
      </c>
      <c r="AN331" s="9" t="s">
        <v>5537</v>
      </c>
      <c r="AO331" s="23" t="str">
        <f>_xlfn.XLOOKUP(B331,'INCIDENT-05-03-2026'!E:E,'INCIDENT-05-03-2026'!F:F,"")</f>
        <v/>
      </c>
      <c r="AP331" s="7" t="s">
        <v>5537</v>
      </c>
      <c r="AQ331" s="6"/>
      <c r="AR331" s="7"/>
      <c r="AS331" s="3" t="str">
        <f>_xlfn.XLOOKUP(B331,'[3]tt num | region | site id'!$C:$C,'[3]tt num | region | site id'!$Q:$Q,"")</f>
        <v/>
      </c>
      <c r="AT331" s="24" t="str">
        <f>_xlfn.XLOOKUP(B331,'[4]Cells Huawei 03052026 12h'!$B:$B,'[4]Cells Huawei 03052026 12h'!$T:$T,"")</f>
        <v/>
      </c>
      <c r="AU331" s="24" t="str">
        <f>_xlfn.XLOOKUP(B331,'[5]cells down 02052026 8h50'!$B:$B,'[5]cells down 02052026 8h50'!$R:$R,"")</f>
        <v/>
      </c>
      <c r="AV331" s="24" t="str">
        <f>_xlfn.XLOOKUP(B331,'[5]cells down 02052026 13h50'!$B:$B,'[5]cells down 02052026 13h50'!$R:$R,"")</f>
        <v/>
      </c>
      <c r="AW331" s="24" t="str">
        <f>_xlfn.XLOOKUP(B331,'[5]cells down 02052026 13h50'!$B:$B,'[5]cells down 02052026 13h50'!$R:$R,"")</f>
        <v/>
      </c>
      <c r="AX331" s="24" t="str">
        <f>_xlfn.XLOOKUP(B331,'[6]cell downs 03052026 8h40 '!$B:$B,'[6]cell downs 03052026 8h40 '!$R:$R,"")</f>
        <v/>
      </c>
      <c r="AY331" s="24" t="str">
        <f>_xlfn.XLOOKUP(B331,'[7]ALL SITES DOWN'!$D:$D,'[7]ALL SITES DOWN'!$J:$J,"")</f>
        <v/>
      </c>
      <c r="AZ331" s="24" t="str">
        <f>_xlfn.XLOOKUP(B331,'[8]ALL SITES DOWN'!$D:$D,'[8]ALL SITES DOWN'!$J:$J,"")</f>
        <v/>
      </c>
      <c r="BA331" s="9" t="str">
        <f>_xlfn.XLOOKUP(B331,[9]sheet1!$AC:$AC,[9]sheet1!$AF:$AF,"")</f>
        <v/>
      </c>
      <c r="BB331" s="14" t="s">
        <v>5537</v>
      </c>
      <c r="BC331" s="14" t="s">
        <v>5537</v>
      </c>
      <c r="BD331" s="14" t="str">
        <f>_xlfn.XLOOKUP(B331,'[10]cell downs 18042026 17h'!$B:$B,'[10]cell downs 18042026 17h'!$B:$B,"")</f>
        <v/>
      </c>
      <c r="BE331" s="14" t="str">
        <f>_xlfn.XLOOKUP(B331,'[11]Cells Huawei 19042026 15h'!$B:$B,'[11]Cells Huawei 19042026 15h'!$B:$B,"")</f>
        <v/>
      </c>
      <c r="BF331" s="9" t="str">
        <f>_xlfn.XLOOKUP(B331,'[12]cells down 19042026 9H40'!$B:$B,'[12]cells down 19042026 9H40'!$B:$B,"")</f>
        <v/>
      </c>
      <c r="BG331" s="9" t="s">
        <v>5537</v>
      </c>
      <c r="BH331" s="9" t="s">
        <v>5537</v>
      </c>
    </row>
    <row r="332" spans="1:60" s="9" customFormat="1" x14ac:dyDescent="0.3">
      <c r="A332" s="1" t="s">
        <v>1807</v>
      </c>
      <c r="B332" s="8" t="s">
        <v>1808</v>
      </c>
      <c r="C332" s="3" t="str">
        <f>_xlfn.XLOOKUP(B332,'[1]daily break down'!$D:$D,'[1]daily break down'!$E:$E,"")</f>
        <v>Ngaoundere</v>
      </c>
      <c r="D332" s="1" t="s">
        <v>18</v>
      </c>
      <c r="E332" s="1"/>
      <c r="F332" s="3" t="s">
        <v>90</v>
      </c>
      <c r="G332" s="1" t="s">
        <v>91</v>
      </c>
      <c r="H332" s="40" t="str">
        <f>_xlfn.XLOOKUP(B332,[2]CALCULATION!$B:$B,[2]CALCULATION!$H:$H,"")</f>
        <v>Huawei</v>
      </c>
      <c r="I332" s="34">
        <v>5.8223504921054809</v>
      </c>
      <c r="J332" s="34">
        <v>3.4373546441117133</v>
      </c>
      <c r="K332" s="34">
        <v>0.18548481450091747</v>
      </c>
      <c r="L332" s="34">
        <v>0</v>
      </c>
      <c r="M332" s="34">
        <v>0</v>
      </c>
      <c r="N332" s="34">
        <v>0</v>
      </c>
      <c r="O332" s="34">
        <v>0.87561316999255212</v>
      </c>
      <c r="P332" s="34">
        <v>3.7206648631835471</v>
      </c>
      <c r="Q332" s="34">
        <v>0</v>
      </c>
      <c r="R332" s="34">
        <v>5.7375090245496283</v>
      </c>
      <c r="S332" s="35">
        <v>5.7100430039408394</v>
      </c>
      <c r="T332" s="35">
        <v>0.18976523329709244</v>
      </c>
      <c r="U332" s="35">
        <v>1.2705353091746499</v>
      </c>
      <c r="V332" s="35">
        <v>0.88524411228394595</v>
      </c>
      <c r="W332" s="35">
        <v>0.18976523329709247</v>
      </c>
      <c r="X332" s="35">
        <v>0.20314154203513937</v>
      </c>
      <c r="Y332" s="35">
        <v>0.40130709721972541</v>
      </c>
      <c r="Z332" s="35">
        <v>0.14981465786612563</v>
      </c>
      <c r="AA332" s="35">
        <v>0.32223061520568802</v>
      </c>
      <c r="AB332" s="35">
        <v>0.42139702357273279</v>
      </c>
      <c r="AC332" s="35">
        <v>0.11388708311171525</v>
      </c>
      <c r="AD332" s="35">
        <v>0.2468731540693942</v>
      </c>
      <c r="AE332" s="58" t="s">
        <v>5560</v>
      </c>
      <c r="AF332" s="58"/>
      <c r="AG332" s="57" t="str" cm="1">
        <f t="array" ref="AG332">IFERROR(_xlfn.IFS(
AI332="MPR ISSUE","PDH",
AI332="BSS Hardware Issue","BSS",
AI332="Sites strategiques, MLL, Pylone, etc.","ENVTECH",
AI332="AKTIVCO DEFAUT GE &amp; POWER Cabinet","AKTIVCO",
AI332="AKTIVCO Coupure ENEO &amp; Baisse de tension","AKTIVCO GRID ONLY",
AI332="Coupure ENEO &amp; Baisse de tension","IHS GRID ONLY",
AI332="Defaut GE &amp; POWER Cabinet","IHS",
AI332="Sharing","Partners",
AI332="Sites strategiques &amp; DataCenter","SST &amp; DC",
AI332="Exclu","Exclu",
AI332="SAT","SAT",
AI332="SPARE-ISSUE","SPARE-ISSUE",
AI332="Fiber CAmtel","TRANS_FO_CAMTEL",
AI332="Fiber AOF","Fiber AOF",
AI332="Projet OCM (HUAWEI)","TRAVAUX-HUAWEI",
AI332="Projet OCM (NOKIA)","TRAVAUX-NOKIA",
AI332="ACCESS-ISSUE","ACCESS-ISSUE",
AI332="Projet OCM (ZTE, NOKIA, autres projets)","TRAVAUX OCM",
AI332="No root CAuse","No root cause",
AI332="ODU HS","PDH",
AI332="IP &amp; VLAN","PDH",
AI332="Warehouse HUAWEI","SPARE-ISSUE",
AI332="SPARE-HS","SPARE-ISSUE",
AI332="Power Telco","BSS",AI332="no impacts","no impacts"
),"")</f>
        <v>no impacts</v>
      </c>
      <c r="AH332" s="57" t="str" cm="1">
        <f t="array" ref="AH332">IFERROR(_xlfn.IFS(
AI332="MPR ISSUE","TX ISSUE",
AI332="BSS Hardware Issue","RAN ISSUE",
AI332="Sites strategiques, MLL, Pylone, etc.","ENVTECH",
AI332="AKTIVCO DEFAUT GE &amp; POWER Cabinet","POWER ISSUE",
AI332="AKTIVCO Coupure ENEO &amp; Baisse de tension","POWER ISSUE",
AI332="Coupure ENEO &amp; Baisse de tension","POWER ISSUE",
AI332="Defaut GE &amp; POWER Cabinet","POWER ISSUE",
AI332="Sharing","POWER ISSUE",
AI332="Sites strategiques &amp; DataCenter","POWER ISSUE",
AI332="Exclu","Exclu",
AI332="SAT","TX ISSUE",
AI332="SPARE-ISSUE","SPARE-ISSUE",
AI332="Fiber CAmtel","TX ISSUE",
AI332="Fiber AOF","TX ISSUE",
AI332="Projet OCM (HUAWEI)","TRAVAUX-HUAWEI",
AI332="Projet OCM (NOKIA)","TRAVAUX -NOKIA",
AI332="ACCESS-ISSUE","ACCESS-ISSUE",
AI332="Projet OCM (ZTE, NOKIA, autres projets)","TRAVAUX OCM",
AI332="No root CAuse","No root cause",
AI332="ODU HS","TX ISSUE",
AI332="IP &amp; VLAN","TX ISSUE",
AI332="Warehouse HUAWEI","SPARE-ISSUE",
AI332="SPARE-HS","SPARE-ISSUE",
AI332="Power Telco","RAN ISSUE",AI332="no impacts","no impacts"
),"")</f>
        <v>no impacts</v>
      </c>
      <c r="AI332" s="85" t="s">
        <v>5998</v>
      </c>
      <c r="AJ332" s="57" t="str" cm="1">
        <f t="array" ref="AJ332">IFERROR(_xlfn.IFS(
AI332="MPR ISSUE","ACTIVE",
AI332="BSS Hardware Issue","ACTIVE",
AI332="Sites strategiques, MLL, Pylone, etc.","PASSIVE",
AI332="AKTIVCO DEFAUT GE &amp; POWER Cabinet","PASSIVE",
AI332="AKTIVCO Coupure ENEO &amp; Baisse de tension","PASSIVE",
AI332="Coupure ENEO &amp; Baisse de tension","PASSIVE",
AI332="Defaut GE &amp; POWER Cabinet","PASSIVE",
AI332="Sharing","PASSIVE",
AI332="Sites strategiques &amp; DataCenter","PASSIVE",
AI332="Exclu","Exclu",
AI332="SAT","ACTIVE",
AI332="SPARE-ISSUE","SPARE-ISSUE",
AI332="Fiber CAmtel","ACTIVE",
AI332="Fiber AOF","ACTIVE",
AI332="Projet OCM (HUAWEI)","PLANNED WORKS",
AI332="Projet OCM (NOKIA)","PLANNED WORKS",
AI332="ACCESS-ISSUE","ACCESS-ISSUE",
AI332="Projet OCM (ZTE, NOKIA, autres projets)","PLANNED WORKS",
AI332="No root CAuse","No root cause",
AI332="ODU HS","ACTIVE",
AI332="IP &amp; VLAN","ACTIVE",
AI332="Warehouse HUAWEI","SPARE-ISSUE",
AI332="SPARE-HS","SPARE-ISSUE",
AI332="Power Telco","ACTIVE", AI332="no impacts","no impacts"
),"")</f>
        <v>no impacts</v>
      </c>
      <c r="AK332" s="23" t="s">
        <v>5537</v>
      </c>
      <c r="AL332" s="23" t="str">
        <f t="shared" si="15"/>
        <v>ADM_164</v>
      </c>
      <c r="AN332" s="9" t="s">
        <v>5537</v>
      </c>
      <c r="AO332" s="23" t="str">
        <f>_xlfn.XLOOKUP(B332,'INCIDENT-05-03-2026'!E:E,'INCIDENT-05-03-2026'!F:F,"")</f>
        <v/>
      </c>
      <c r="AP332" s="7" t="s">
        <v>5537</v>
      </c>
      <c r="AQ332" s="6"/>
      <c r="AR332" s="7"/>
      <c r="AS332" s="3" t="str">
        <f>_xlfn.XLOOKUP(B332,'[3]tt num | region | site id'!$C:$C,'[3]tt num | region | site id'!$Q:$Q,"")</f>
        <v/>
      </c>
      <c r="AT332" s="24" t="str">
        <f>_xlfn.XLOOKUP(B332,'[4]Cells Huawei 03052026 12h'!$B:$B,'[4]Cells Huawei 03052026 12h'!$T:$T,"")</f>
        <v/>
      </c>
      <c r="AU332" s="24" t="str">
        <f>_xlfn.XLOOKUP(B332,'[5]cells down 02052026 8h50'!$B:$B,'[5]cells down 02052026 8h50'!$R:$R,"")</f>
        <v/>
      </c>
      <c r="AV332" s="24" t="str">
        <f>_xlfn.XLOOKUP(B332,'[5]cells down 02052026 13h50'!$B:$B,'[5]cells down 02052026 13h50'!$R:$R,"")</f>
        <v/>
      </c>
      <c r="AW332" s="24" t="str">
        <f>_xlfn.XLOOKUP(B332,'[5]cells down 02052026 13h50'!$B:$B,'[5]cells down 02052026 13h50'!$R:$R,"")</f>
        <v/>
      </c>
      <c r="AX332" s="24" t="str">
        <f>_xlfn.XLOOKUP(B332,'[6]cell downs 03052026 8h40 '!$B:$B,'[6]cell downs 03052026 8h40 '!$R:$R,"")</f>
        <v/>
      </c>
      <c r="AY332" s="24" t="str">
        <f>_xlfn.XLOOKUP(B332,'[7]ALL SITES DOWN'!$D:$D,'[7]ALL SITES DOWN'!$J:$J,"")</f>
        <v/>
      </c>
      <c r="AZ332" s="24" t="str">
        <f>_xlfn.XLOOKUP(B332,'[8]ALL SITES DOWN'!$D:$D,'[8]ALL SITES DOWN'!$J:$J,"")</f>
        <v/>
      </c>
      <c r="BA332" s="9" t="str">
        <f>_xlfn.XLOOKUP(B332,[9]sheet1!$AC:$AC,[9]sheet1!$AF:$AF,"")</f>
        <v/>
      </c>
      <c r="BB332" s="14" t="s">
        <v>5537</v>
      </c>
      <c r="BC332" s="14" t="s">
        <v>5537</v>
      </c>
      <c r="BD332" s="14" t="str">
        <f>_xlfn.XLOOKUP(B332,'[10]cell downs 18042026 17h'!$B:$B,'[10]cell downs 18042026 17h'!$B:$B,"")</f>
        <v/>
      </c>
      <c r="BE332" s="14" t="str">
        <f>_xlfn.XLOOKUP(B332,'[11]Cells Huawei 19042026 15h'!$B:$B,'[11]Cells Huawei 19042026 15h'!$B:$B,"")</f>
        <v/>
      </c>
      <c r="BF332" s="9" t="str">
        <f>_xlfn.XLOOKUP(B332,'[12]cells down 19042026 9H40'!$B:$B,'[12]cells down 19042026 9H40'!$B:$B,"")</f>
        <v/>
      </c>
      <c r="BG332" s="9" t="s">
        <v>5537</v>
      </c>
      <c r="BH332" s="9" t="s">
        <v>5537</v>
      </c>
    </row>
    <row r="333" spans="1:60" s="9" customFormat="1" x14ac:dyDescent="0.3">
      <c r="A333" s="1" t="s">
        <v>1106</v>
      </c>
      <c r="B333" s="8" t="s">
        <v>1107</v>
      </c>
      <c r="C333" s="3" t="str">
        <f>_xlfn.XLOOKUP(B333,'[1]daily break down'!$D:$D,'[1]daily break down'!$E:$E,"")</f>
        <v>ADAMAOUA</v>
      </c>
      <c r="D333" s="1" t="s">
        <v>11</v>
      </c>
      <c r="E333" s="1" t="s">
        <v>96</v>
      </c>
      <c r="F333" s="3" t="s">
        <v>90</v>
      </c>
      <c r="G333" s="1" t="s">
        <v>1108</v>
      </c>
      <c r="H333" s="41" t="str">
        <f>_xlfn.XLOOKUP(B333,[2]CALCULATION!$B:$B,[2]CALCULATION!$H:$H,"")</f>
        <v>NOKIA</v>
      </c>
      <c r="I333" s="34">
        <v>3.3893152269289656E-2</v>
      </c>
      <c r="J333" s="34">
        <v>4.5894904842926826E-2</v>
      </c>
      <c r="K333" s="34">
        <v>6.5604850194216122E-2</v>
      </c>
      <c r="L333" s="34">
        <v>1.1237399964955362E-2</v>
      </c>
      <c r="M333" s="34">
        <v>0.17061234044803908</v>
      </c>
      <c r="N333" s="34">
        <v>1.4270540178254463E-3</v>
      </c>
      <c r="O333" s="34">
        <v>5.5080963815997572E-2</v>
      </c>
      <c r="P333" s="34">
        <v>0.10856293673796956</v>
      </c>
      <c r="Q333" s="34">
        <v>3.5539770734575464</v>
      </c>
      <c r="R333" s="34">
        <v>4.3791075964461124</v>
      </c>
      <c r="S333" s="35">
        <v>0.66773461010259039</v>
      </c>
      <c r="T333" s="35">
        <v>136513.65105569395</v>
      </c>
      <c r="U333" s="35">
        <v>8.6283189962236329E-2</v>
      </c>
      <c r="V333" s="35">
        <v>1.4181256394976778E-2</v>
      </c>
      <c r="W333" s="35">
        <v>2.0424611530298412E-2</v>
      </c>
      <c r="X333" s="35">
        <v>0.10315746121911201</v>
      </c>
      <c r="Y333" s="35">
        <v>0.16441279799048905</v>
      </c>
      <c r="Z333" s="35">
        <v>6.7356797688287978E-2</v>
      </c>
      <c r="AA333" s="35">
        <v>0.22568632623127066</v>
      </c>
      <c r="AB333" s="35">
        <v>0.49834157129367562</v>
      </c>
      <c r="AC333" s="35">
        <v>7.818194354155561E-2</v>
      </c>
      <c r="AD333" s="35">
        <v>0.24029798891628826</v>
      </c>
      <c r="AE333" s="58" t="s">
        <v>5560</v>
      </c>
      <c r="AF333" s="58"/>
      <c r="AG333" s="57" t="str" cm="1">
        <f t="array" ref="AG333">IFERROR(_xlfn.IFS(
AI333="MPR ISSUE","PDH",
AI333="BSS Hardware Issue","BSS",
AI333="Sites strategiques, MLL, Pylone, etc.","ENVTECH",
AI333="AKTIVCO DEFAUT GE &amp; POWER Cabinet","AKTIVCO",
AI333="AKTIVCO Coupure ENEO &amp; Baisse de tension","AKTIVCO GRID ONLY",
AI333="Coupure ENEO &amp; Baisse de tension","IHS GRID ONLY",
AI333="Defaut GE &amp; POWER Cabinet","IHS",
AI333="Sharing","Partners",
AI333="Sites strategiques &amp; DataCenter","SST &amp; DC",
AI333="Exclu","Exclu",
AI333="SAT","SAT",
AI333="SPARE-ISSUE","SPARE-ISSUE",
AI333="Fiber CAmtel","TRANS_FO_CAMTEL",
AI333="Fiber AOF","Fiber AOF",
AI333="Projet OCM (HUAWEI)","TRAVAUX-HUAWEI",
AI333="Projet OCM (NOKIA)","TRAVAUX-NOKIA",
AI333="ACCESS-ISSUE","ACCESS-ISSUE",
AI333="Projet OCM (ZTE, NOKIA, autres projets)","TRAVAUX OCM",
AI333="No root CAuse","No root cause",
AI333="ODU HS","PDH",
AI333="IP &amp; VLAN","PDH",
AI333="Warehouse HUAWEI","SPARE-ISSUE",
AI333="SPARE-HS","SPARE-ISSUE",
AI333="Power Telco","BSS",AI333="no impacts","no impacts"
),"")</f>
        <v>no impacts</v>
      </c>
      <c r="AH333" s="57" t="str" cm="1">
        <f t="array" ref="AH333">IFERROR(_xlfn.IFS(
AI333="MPR ISSUE","TX ISSUE",
AI333="BSS Hardware Issue","RAN ISSUE",
AI333="Sites strategiques, MLL, Pylone, etc.","ENVTECH",
AI333="AKTIVCO DEFAUT GE &amp; POWER Cabinet","POWER ISSUE",
AI333="AKTIVCO Coupure ENEO &amp; Baisse de tension","POWER ISSUE",
AI333="Coupure ENEO &amp; Baisse de tension","POWER ISSUE",
AI333="Defaut GE &amp; POWER Cabinet","POWER ISSUE",
AI333="Sharing","POWER ISSUE",
AI333="Sites strategiques &amp; DataCenter","POWER ISSUE",
AI333="Exclu","Exclu",
AI333="SAT","TX ISSUE",
AI333="SPARE-ISSUE","SPARE-ISSUE",
AI333="Fiber CAmtel","TX ISSUE",
AI333="Fiber AOF","TX ISSUE",
AI333="Projet OCM (HUAWEI)","TRAVAUX-HUAWEI",
AI333="Projet OCM (NOKIA)","TRAVAUX -NOKIA",
AI333="ACCESS-ISSUE","ACCESS-ISSUE",
AI333="Projet OCM (ZTE, NOKIA, autres projets)","TRAVAUX OCM",
AI333="No root CAuse","No root cause",
AI333="ODU HS","TX ISSUE",
AI333="IP &amp; VLAN","TX ISSUE",
AI333="Warehouse HUAWEI","SPARE-ISSUE",
AI333="SPARE-HS","SPARE-ISSUE",
AI333="Power Telco","RAN ISSUE",AI333="no impacts","no impacts"
),"")</f>
        <v>no impacts</v>
      </c>
      <c r="AI333" s="85" t="s">
        <v>5998</v>
      </c>
      <c r="AJ333" s="57" t="str" cm="1">
        <f t="array" ref="AJ333">IFERROR(_xlfn.IFS(
AI333="MPR ISSUE","ACTIVE",
AI333="BSS Hardware Issue","ACTIVE",
AI333="Sites strategiques, MLL, Pylone, etc.","PASSIVE",
AI333="AKTIVCO DEFAUT GE &amp; POWER Cabinet","PASSIVE",
AI333="AKTIVCO Coupure ENEO &amp; Baisse de tension","PASSIVE",
AI333="Coupure ENEO &amp; Baisse de tension","PASSIVE",
AI333="Defaut GE &amp; POWER Cabinet","PASSIVE",
AI333="Sharing","PASSIVE",
AI333="Sites strategiques &amp; DataCenter","PASSIVE",
AI333="Exclu","Exclu",
AI333="SAT","ACTIVE",
AI333="SPARE-ISSUE","SPARE-ISSUE",
AI333="Fiber CAmtel","ACTIVE",
AI333="Fiber AOF","ACTIVE",
AI333="Projet OCM (HUAWEI)","PLANNED WORKS",
AI333="Projet OCM (NOKIA)","PLANNED WORKS",
AI333="ACCESS-ISSUE","ACCESS-ISSUE",
AI333="Projet OCM (ZTE, NOKIA, autres projets)","PLANNED WORKS",
AI333="No root CAuse","No root cause",
AI333="ODU HS","ACTIVE",
AI333="IP &amp; VLAN","ACTIVE",
AI333="Warehouse HUAWEI","SPARE-ISSUE",
AI333="SPARE-HS","SPARE-ISSUE",
AI333="Power Telco","ACTIVE", AI333="no impacts","no impacts"
),"")</f>
        <v>no impacts</v>
      </c>
      <c r="AK333" s="23" t="s">
        <v>5537</v>
      </c>
      <c r="AL333" s="23" t="str">
        <f t="shared" si="15"/>
        <v>ADM_138</v>
      </c>
      <c r="AN333" s="9" t="s">
        <v>5537</v>
      </c>
      <c r="AO333" s="23" t="str">
        <f>_xlfn.XLOOKUP(B333,'INCIDENT-05-03-2026'!E:E,'INCIDENT-05-03-2026'!F:F,"")</f>
        <v/>
      </c>
      <c r="AP333" s="7" t="s">
        <v>5537</v>
      </c>
      <c r="AQ333" s="6"/>
      <c r="AR333" s="7"/>
      <c r="AS333" s="3" t="str">
        <f>_xlfn.XLOOKUP(B333,'[3]tt num | region | site id'!$C:$C,'[3]tt num | region | site id'!$Q:$Q,"")</f>
        <v/>
      </c>
      <c r="AT333" s="24" t="str">
        <f>_xlfn.XLOOKUP(B333,'[4]Cells Huawei 03052026 12h'!$B:$B,'[4]Cells Huawei 03052026 12h'!$T:$T,"")</f>
        <v/>
      </c>
      <c r="AU333" s="24" t="str">
        <f>_xlfn.XLOOKUP(B333,'[5]cells down 02052026 8h50'!$B:$B,'[5]cells down 02052026 8h50'!$R:$R,"")</f>
        <v/>
      </c>
      <c r="AV333" s="24" t="str">
        <f>_xlfn.XLOOKUP(B333,'[5]cells down 02052026 13h50'!$B:$B,'[5]cells down 02052026 13h50'!$R:$R,"")</f>
        <v/>
      </c>
      <c r="AW333" s="24" t="str">
        <f>_xlfn.XLOOKUP(B333,'[5]cells down 02052026 13h50'!$B:$B,'[5]cells down 02052026 13h50'!$R:$R,"")</f>
        <v/>
      </c>
      <c r="AX333" s="24" t="str">
        <f>_xlfn.XLOOKUP(B333,'[6]cell downs 03052026 8h40 '!$B:$B,'[6]cell downs 03052026 8h40 '!$R:$R,"")</f>
        <v/>
      </c>
      <c r="AY333" s="24" t="str">
        <f>_xlfn.XLOOKUP(B333,'[7]ALL SITES DOWN'!$D:$D,'[7]ALL SITES DOWN'!$J:$J,"")</f>
        <v/>
      </c>
      <c r="AZ333" s="24" t="str">
        <f>_xlfn.XLOOKUP(B333,'[8]ALL SITES DOWN'!$D:$D,'[8]ALL SITES DOWN'!$J:$J,"")</f>
        <v/>
      </c>
      <c r="BA333" s="9" t="str">
        <f>_xlfn.XLOOKUP(B333,[9]sheet1!$AC:$AC,[9]sheet1!$AF:$AF,"")</f>
        <v/>
      </c>
      <c r="BB333" s="14" t="s">
        <v>5537</v>
      </c>
      <c r="BC333" s="14" t="s">
        <v>5537</v>
      </c>
      <c r="BD333" s="14" t="str">
        <f>_xlfn.XLOOKUP(B333,'[10]cell downs 18042026 17h'!$B:$B,'[10]cell downs 18042026 17h'!$B:$B,"")</f>
        <v/>
      </c>
      <c r="BE333" s="14" t="str">
        <f>_xlfn.XLOOKUP(B333,'[11]Cells Huawei 19042026 15h'!$B:$B,'[11]Cells Huawei 19042026 15h'!$B:$B,"")</f>
        <v/>
      </c>
      <c r="BF333" s="9" t="str">
        <f>_xlfn.XLOOKUP(B333,'[12]cells down 19042026 9H40'!$B:$B,'[12]cells down 19042026 9H40'!$B:$B,"")</f>
        <v/>
      </c>
      <c r="BG333" s="9" t="s">
        <v>1107</v>
      </c>
      <c r="BH333" s="9" t="s">
        <v>12</v>
      </c>
    </row>
    <row r="334" spans="1:60" s="9" customFormat="1" x14ac:dyDescent="0.3">
      <c r="A334" s="1" t="s">
        <v>2685</v>
      </c>
      <c r="B334" s="8" t="s">
        <v>2686</v>
      </c>
      <c r="C334" s="3" t="str">
        <f>_xlfn.XLOOKUP(B334,'[1]daily break down'!$D:$D,'[1]daily break down'!$E:$E,"")</f>
        <v>Douala</v>
      </c>
      <c r="D334" s="1" t="s">
        <v>21</v>
      </c>
      <c r="E334" s="1" t="s">
        <v>30</v>
      </c>
      <c r="F334" s="3" t="s">
        <v>31</v>
      </c>
      <c r="G334" s="1" t="s">
        <v>32</v>
      </c>
      <c r="H334" s="42" t="str">
        <f>_xlfn.XLOOKUP(B334,[2]CALCULATION!$B:$B,[2]CALCULATION!$H:$H,"")</f>
        <v>ZTE</v>
      </c>
      <c r="I334" s="34">
        <v>0</v>
      </c>
      <c r="J334" s="34">
        <v>0</v>
      </c>
      <c r="K334" s="34">
        <v>0</v>
      </c>
      <c r="L334" s="34">
        <v>0</v>
      </c>
      <c r="M334" s="34">
        <v>0</v>
      </c>
      <c r="N334" s="34">
        <v>0</v>
      </c>
      <c r="O334" s="34">
        <v>0</v>
      </c>
      <c r="P334" s="34">
        <v>0</v>
      </c>
      <c r="Q334" s="34">
        <v>0</v>
      </c>
      <c r="R334" s="34">
        <v>0</v>
      </c>
      <c r="S334" s="35">
        <v>0</v>
      </c>
      <c r="T334" s="35">
        <v>0</v>
      </c>
      <c r="U334" s="35">
        <v>0</v>
      </c>
      <c r="V334" s="35">
        <v>0</v>
      </c>
      <c r="W334" s="35">
        <v>0</v>
      </c>
      <c r="X334" s="35">
        <v>0</v>
      </c>
      <c r="Y334" s="35">
        <v>0</v>
      </c>
      <c r="Z334" s="35">
        <v>0</v>
      </c>
      <c r="AA334" s="35">
        <v>0.83542658337629749</v>
      </c>
      <c r="AB334" s="35">
        <v>0</v>
      </c>
      <c r="AC334" s="35">
        <v>0.22996298703999205</v>
      </c>
      <c r="AD334" s="35">
        <v>0.23922190547123134</v>
      </c>
      <c r="AE334" s="58" t="s">
        <v>5560</v>
      </c>
      <c r="AF334" s="58"/>
      <c r="AG334" s="57" t="str" cm="1">
        <f t="array" ref="AG334">IFERROR(_xlfn.IFS(
AI334="MPR ISSUE","PDH",
AI334="BSS Hardware Issue","BSS",
AI334="Sites strategiques, MLL, Pylone, etc.","ENVTECH",
AI334="AKTIVCO DEFAUT GE &amp; POWER Cabinet","AKTIVCO",
AI334="AKTIVCO Coupure ENEO &amp; Baisse de tension","AKTIVCO GRID ONLY",
AI334="Coupure ENEO &amp; Baisse de tension","IHS GRID ONLY",
AI334="Defaut GE &amp; POWER Cabinet","IHS",
AI334="Sharing","Partners",
AI334="Sites strategiques &amp; DataCenter","SST &amp; DC",
AI334="Exclu","Exclu",
AI334="SAT","SAT",
AI334="SPARE-ISSUE","SPARE-ISSUE",
AI334="Fiber CAmtel","TRANS_FO_CAMTEL",
AI334="Fiber AOF","Fiber AOF",
AI334="Projet OCM (HUAWEI)","TRAVAUX-HUAWEI",
AI334="Projet OCM (NOKIA)","TRAVAUX-NOKIA",
AI334="ACCESS-ISSUE","ACCESS-ISSUE",
AI334="Projet OCM (ZTE, NOKIA, autres projets)","TRAVAUX OCM",
AI334="No root CAuse","No root cause",
AI334="ODU HS","PDH",
AI334="IP &amp; VLAN","PDH",
AI334="Warehouse HUAWEI","SPARE-ISSUE",
AI334="SPARE-HS","SPARE-ISSUE",
AI334="Power Telco","BSS",AI334="no impacts","no impacts"
),"")</f>
        <v>AKTIVCO</v>
      </c>
      <c r="AH334" s="57" t="str" cm="1">
        <f t="array" ref="AH334">IFERROR(_xlfn.IFS(
AI334="MPR ISSUE","TX ISSUE",
AI334="BSS Hardware Issue","RAN ISSUE",
AI334="Sites strategiques, MLL, Pylone, etc.","ENVTECH",
AI334="AKTIVCO DEFAUT GE &amp; POWER Cabinet","POWER ISSUE",
AI334="AKTIVCO Coupure ENEO &amp; Baisse de tension","POWER ISSUE",
AI334="Coupure ENEO &amp; Baisse de tension","POWER ISSUE",
AI334="Defaut GE &amp; POWER Cabinet","POWER ISSUE",
AI334="Sharing","POWER ISSUE",
AI334="Sites strategiques &amp; DataCenter","POWER ISSUE",
AI334="Exclu","Exclu",
AI334="SAT","TX ISSUE",
AI334="SPARE-ISSUE","SPARE-ISSUE",
AI334="Fiber CAmtel","TX ISSUE",
AI334="Fiber AOF","TX ISSUE",
AI334="Projet OCM (HUAWEI)","TRAVAUX-HUAWEI",
AI334="Projet OCM (NOKIA)","TRAVAUX -NOKIA",
AI334="ACCESS-ISSUE","ACCESS-ISSUE",
AI334="Projet OCM (ZTE, NOKIA, autres projets)","TRAVAUX OCM",
AI334="No root CAuse","No root cause",
AI334="ODU HS","TX ISSUE",
AI334="IP &amp; VLAN","TX ISSUE",
AI334="Warehouse HUAWEI","SPARE-ISSUE",
AI334="SPARE-HS","SPARE-ISSUE",
AI334="Power Telco","RAN ISSUE",AI334="no impacts","no impacts"
),"")</f>
        <v>POWER ISSUE</v>
      </c>
      <c r="AI334" s="85" t="s">
        <v>5325</v>
      </c>
      <c r="AJ334" s="57" t="str" cm="1">
        <f t="array" ref="AJ334">IFERROR(_xlfn.IFS(
AI334="MPR ISSUE","ACTIVE",
AI334="BSS Hardware Issue","ACTIVE",
AI334="Sites strategiques, MLL, Pylone, etc.","PASSIVE",
AI334="AKTIVCO DEFAUT GE &amp; POWER Cabinet","PASSIVE",
AI334="AKTIVCO Coupure ENEO &amp; Baisse de tension","PASSIVE",
AI334="Coupure ENEO &amp; Baisse de tension","PASSIVE",
AI334="Defaut GE &amp; POWER Cabinet","PASSIVE",
AI334="Sharing","PASSIVE",
AI334="Sites strategiques &amp; DataCenter","PASSIVE",
AI334="Exclu","Exclu",
AI334="SAT","ACTIVE",
AI334="SPARE-ISSUE","SPARE-ISSUE",
AI334="Fiber CAmtel","ACTIVE",
AI334="Fiber AOF","ACTIVE",
AI334="Projet OCM (HUAWEI)","PLANNED WORKS",
AI334="Projet OCM (NOKIA)","PLANNED WORKS",
AI334="ACCESS-ISSUE","ACCESS-ISSUE",
AI334="Projet OCM (ZTE, NOKIA, autres projets)","PLANNED WORKS",
AI334="No root CAuse","No root cause",
AI334="ODU HS","ACTIVE",
AI334="IP &amp; VLAN","ACTIVE",
AI334="Warehouse HUAWEI","SPARE-ISSUE",
AI334="SPARE-HS","SPARE-ISSUE",
AI334="Power Telco","ACTIVE", AI334="no impacts","no impacts"
),"")</f>
        <v>PASSIVE</v>
      </c>
      <c r="AK334" s="23" t="s">
        <v>5879</v>
      </c>
      <c r="AL334" s="23" t="str">
        <f t="shared" si="15"/>
        <v>LIT_700</v>
      </c>
      <c r="AN334" s="9" t="s">
        <v>5537</v>
      </c>
      <c r="AO334" s="23" t="str">
        <f>_xlfn.XLOOKUP(B334,'INCIDENT-05-03-2026'!E:E,'INCIDENT-05-03-2026'!F:F,"")</f>
        <v/>
      </c>
      <c r="AP334" s="7" t="s">
        <v>5537</v>
      </c>
      <c r="AQ334" s="6"/>
      <c r="AR334" s="7"/>
      <c r="AS334" s="3" t="str">
        <f>_xlfn.XLOOKUP(B334,'[3]tt num | region | site id'!$C:$C,'[3]tt num | region | site id'!$Q:$Q,"")</f>
        <v/>
      </c>
      <c r="AT334" s="24" t="str">
        <f>_xlfn.XLOOKUP(B334,'[4]Cells Huawei 03052026 12h'!$B:$B,'[4]Cells Huawei 03052026 12h'!$T:$T,"")</f>
        <v/>
      </c>
      <c r="AU334" s="24" t="str">
        <f>_xlfn.XLOOKUP(B334,'[5]cells down 02052026 8h50'!$B:$B,'[5]cells down 02052026 8h50'!$R:$R,"")</f>
        <v/>
      </c>
      <c r="AV334" s="24" t="str">
        <f>_xlfn.XLOOKUP(B334,'[5]cells down 02052026 13h50'!$B:$B,'[5]cells down 02052026 13h50'!$R:$R,"")</f>
        <v/>
      </c>
      <c r="AW334" s="24" t="str">
        <f>_xlfn.XLOOKUP(B334,'[5]cells down 02052026 13h50'!$B:$B,'[5]cells down 02052026 13h50'!$R:$R,"")</f>
        <v/>
      </c>
      <c r="AX334" s="24" t="str">
        <f>_xlfn.XLOOKUP(B334,'[6]cell downs 03052026 8h40 '!$B:$B,'[6]cell downs 03052026 8h40 '!$R:$R,"")</f>
        <v/>
      </c>
      <c r="AY334" s="24" t="str">
        <f>_xlfn.XLOOKUP(B334,'[7]ALL SITES DOWN'!$D:$D,'[7]ALL SITES DOWN'!$J:$J,"")</f>
        <v/>
      </c>
      <c r="AZ334" s="24" t="str">
        <f>_xlfn.XLOOKUP(B334,'[8]ALL SITES DOWN'!$D:$D,'[8]ALL SITES DOWN'!$J:$J,"")</f>
        <v/>
      </c>
      <c r="BA334" s="9" t="str">
        <f>_xlfn.XLOOKUP(B334,[9]sheet1!$AC:$AC,[9]sheet1!$AF:$AF,"")</f>
        <v>(05/03/2026 ticket)..INC-20260503-00009091...PWC overload. // Load stabilized....PWC overload. // Load stabilized....GE Fault</v>
      </c>
      <c r="BB334" s="14" t="s">
        <v>5537</v>
      </c>
      <c r="BC334" s="14" t="s">
        <v>5537</v>
      </c>
      <c r="BD334" s="14" t="str">
        <f>_xlfn.XLOOKUP(B334,'[10]cell downs 18042026 17h'!$B:$B,'[10]cell downs 18042026 17h'!$B:$B,"")</f>
        <v/>
      </c>
      <c r="BE334" s="14" t="str">
        <f>_xlfn.XLOOKUP(B334,'[11]Cells Huawei 19042026 15h'!$B:$B,'[11]Cells Huawei 19042026 15h'!$B:$B,"")</f>
        <v/>
      </c>
      <c r="BF334" s="9" t="str">
        <f>_xlfn.XLOOKUP(B334,'[12]cells down 19042026 9H40'!$B:$B,'[12]cells down 19042026 9H40'!$B:$B,"")</f>
        <v/>
      </c>
      <c r="BG334" s="9" t="s">
        <v>5537</v>
      </c>
      <c r="BH334" s="9" t="s">
        <v>5537</v>
      </c>
    </row>
    <row r="335" spans="1:60" s="9" customFormat="1" x14ac:dyDescent="0.3">
      <c r="A335" s="1" t="s">
        <v>1312</v>
      </c>
      <c r="B335" s="8" t="s">
        <v>1313</v>
      </c>
      <c r="C335" s="3" t="str">
        <f>_xlfn.XLOOKUP(B335,'[1]daily break down'!$D:$D,'[1]daily break down'!$E:$E,"")</f>
        <v>Maroua</v>
      </c>
      <c r="D335" s="1" t="s">
        <v>21</v>
      </c>
      <c r="E335" s="1" t="s">
        <v>89</v>
      </c>
      <c r="F335" s="3" t="s">
        <v>55</v>
      </c>
      <c r="G335" s="1" t="s">
        <v>84</v>
      </c>
      <c r="H335" s="40" t="str">
        <f>_xlfn.XLOOKUP(B335,[2]CALCULATION!$B:$B,[2]CALCULATION!$H:$H,"")</f>
        <v>Huawei</v>
      </c>
      <c r="I335" s="34">
        <v>0.33897349850042657</v>
      </c>
      <c r="J335" s="34">
        <v>0.10429953800013127</v>
      </c>
      <c r="K335" s="34">
        <v>0.27073648885806983</v>
      </c>
      <c r="L335" s="34">
        <v>0.23258725633716001</v>
      </c>
      <c r="M335" s="34">
        <v>0.45087077986376861</v>
      </c>
      <c r="N335" s="34">
        <v>0.53503451444355987</v>
      </c>
      <c r="O335" s="34">
        <v>0.55773856914160469</v>
      </c>
      <c r="P335" s="34">
        <v>0.27820938667305878</v>
      </c>
      <c r="Q335" s="34">
        <v>0.14999300864929957</v>
      </c>
      <c r="R335" s="34">
        <v>0.37833551634691942</v>
      </c>
      <c r="S335" s="35">
        <v>0.48017381353924998</v>
      </c>
      <c r="T335" s="35">
        <v>9.0958899418719139E-2</v>
      </c>
      <c r="U335" s="35">
        <v>6.1334834333524532E-2</v>
      </c>
      <c r="V335" s="35">
        <v>0.1317120533739688</v>
      </c>
      <c r="W335" s="35">
        <v>9.0958899418719139E-2</v>
      </c>
      <c r="X335" s="35">
        <v>0.10522696207263586</v>
      </c>
      <c r="Y335" s="35">
        <v>0.26012461725921932</v>
      </c>
      <c r="Z335" s="35">
        <v>2.9249528440529287E-2</v>
      </c>
      <c r="AA335" s="35">
        <v>0.2903822404469863</v>
      </c>
      <c r="AB335" s="35">
        <v>0.36577389148994766</v>
      </c>
      <c r="AC335" s="35">
        <v>0.13235525875145282</v>
      </c>
      <c r="AD335" s="35">
        <v>0.23328282439153847</v>
      </c>
      <c r="AE335" s="58" t="s">
        <v>5560</v>
      </c>
      <c r="AF335" s="58"/>
      <c r="AG335" s="57" t="str" cm="1">
        <f t="array" ref="AG335">IFERROR(_xlfn.IFS(
AI335="MPR ISSUE","PDH",
AI335="BSS Hardware Issue","BSS",
AI335="Sites strategiques, MLL, Pylone, etc.","ENVTECH",
AI335="AKTIVCO DEFAUT GE &amp; POWER Cabinet","AKTIVCO",
AI335="AKTIVCO Coupure ENEO &amp; Baisse de tension","AKTIVCO GRID ONLY",
AI335="Coupure ENEO &amp; Baisse de tension","IHS GRID ONLY",
AI335="Defaut GE &amp; POWER Cabinet","IHS",
AI335="Sharing","Partners",
AI335="Sites strategiques &amp; DataCenter","SST &amp; DC",
AI335="Exclu","Exclu",
AI335="SAT","SAT",
AI335="SPARE-ISSUE","SPARE-ISSUE",
AI335="Fiber CAmtel","TRANS_FO_CAMTEL",
AI335="Fiber AOF","Fiber AOF",
AI335="Projet OCM (HUAWEI)","TRAVAUX-HUAWEI",
AI335="Projet OCM (NOKIA)","TRAVAUX-NOKIA",
AI335="ACCESS-ISSUE","ACCESS-ISSUE",
AI335="Projet OCM (ZTE, NOKIA, autres projets)","TRAVAUX OCM",
AI335="No root CAuse","No root cause",
AI335="ODU HS","PDH",
AI335="IP &amp; VLAN","PDH",
AI335="Warehouse HUAWEI","SPARE-ISSUE",
AI335="SPARE-HS","SPARE-ISSUE",
AI335="Power Telco","BSS",AI335="no impacts","no impacts"
),"")</f>
        <v>no impacts</v>
      </c>
      <c r="AH335" s="57" t="str" cm="1">
        <f t="array" ref="AH335">IFERROR(_xlfn.IFS(
AI335="MPR ISSUE","TX ISSUE",
AI335="BSS Hardware Issue","RAN ISSUE",
AI335="Sites strategiques, MLL, Pylone, etc.","ENVTECH",
AI335="AKTIVCO DEFAUT GE &amp; POWER Cabinet","POWER ISSUE",
AI335="AKTIVCO Coupure ENEO &amp; Baisse de tension","POWER ISSUE",
AI335="Coupure ENEO &amp; Baisse de tension","POWER ISSUE",
AI335="Defaut GE &amp; POWER Cabinet","POWER ISSUE",
AI335="Sharing","POWER ISSUE",
AI335="Sites strategiques &amp; DataCenter","POWER ISSUE",
AI335="Exclu","Exclu",
AI335="SAT","TX ISSUE",
AI335="SPARE-ISSUE","SPARE-ISSUE",
AI335="Fiber CAmtel","TX ISSUE",
AI335="Fiber AOF","TX ISSUE",
AI335="Projet OCM (HUAWEI)","TRAVAUX-HUAWEI",
AI335="Projet OCM (NOKIA)","TRAVAUX -NOKIA",
AI335="ACCESS-ISSUE","ACCESS-ISSUE",
AI335="Projet OCM (ZTE, NOKIA, autres projets)","TRAVAUX OCM",
AI335="No root CAuse","No root cause",
AI335="ODU HS","TX ISSUE",
AI335="IP &amp; VLAN","TX ISSUE",
AI335="Warehouse HUAWEI","SPARE-ISSUE",
AI335="SPARE-HS","SPARE-ISSUE",
AI335="Power Telco","RAN ISSUE",AI335="no impacts","no impacts"
),"")</f>
        <v>no impacts</v>
      </c>
      <c r="AI335" s="85" t="s">
        <v>5998</v>
      </c>
      <c r="AJ335" s="57" t="str" cm="1">
        <f t="array" ref="AJ335">IFERROR(_xlfn.IFS(
AI335="MPR ISSUE","ACTIVE",
AI335="BSS Hardware Issue","ACTIVE",
AI335="Sites strategiques, MLL, Pylone, etc.","PASSIVE",
AI335="AKTIVCO DEFAUT GE &amp; POWER Cabinet","PASSIVE",
AI335="AKTIVCO Coupure ENEO &amp; Baisse de tension","PASSIVE",
AI335="Coupure ENEO &amp; Baisse de tension","PASSIVE",
AI335="Defaut GE &amp; POWER Cabinet","PASSIVE",
AI335="Sharing","PASSIVE",
AI335="Sites strategiques &amp; DataCenter","PASSIVE",
AI335="Exclu","Exclu",
AI335="SAT","ACTIVE",
AI335="SPARE-ISSUE","SPARE-ISSUE",
AI335="Fiber CAmtel","ACTIVE",
AI335="Fiber AOF","ACTIVE",
AI335="Projet OCM (HUAWEI)","PLANNED WORKS",
AI335="Projet OCM (NOKIA)","PLANNED WORKS",
AI335="ACCESS-ISSUE","ACCESS-ISSUE",
AI335="Projet OCM (ZTE, NOKIA, autres projets)","PLANNED WORKS",
AI335="No root CAuse","No root cause",
AI335="ODU HS","ACTIVE",
AI335="IP &amp; VLAN","ACTIVE",
AI335="Warehouse HUAWEI","SPARE-ISSUE",
AI335="SPARE-HS","SPARE-ISSUE",
AI335="Power Telco","ACTIVE", AI335="no impacts","no impacts"
),"")</f>
        <v>no impacts</v>
      </c>
      <c r="AK335" s="23" t="s">
        <v>5537</v>
      </c>
      <c r="AL335" s="23" t="str">
        <f t="shared" si="15"/>
        <v>EXN_045</v>
      </c>
      <c r="AN335" s="9" t="s">
        <v>5537</v>
      </c>
      <c r="AO335" s="23" t="str">
        <f>_xlfn.XLOOKUP(B335,'INCIDENT-05-03-2026'!E:E,'INCIDENT-05-03-2026'!F:F,"")</f>
        <v/>
      </c>
      <c r="AP335" s="7" t="s">
        <v>5537</v>
      </c>
      <c r="AQ335" s="6"/>
      <c r="AR335" s="7"/>
      <c r="AS335" s="3" t="str">
        <f>_xlfn.XLOOKUP(B335,'[3]tt num | region | site id'!$C:$C,'[3]tt num | region | site id'!$Q:$Q,"")</f>
        <v/>
      </c>
      <c r="AT335" s="24" t="str">
        <f>_xlfn.XLOOKUP(B335,'[4]Cells Huawei 03052026 12h'!$B:$B,'[4]Cells Huawei 03052026 12h'!$T:$T,"")</f>
        <v/>
      </c>
      <c r="AU335" s="24" t="str">
        <f>_xlfn.XLOOKUP(B335,'[5]cells down 02052026 8h50'!$B:$B,'[5]cells down 02052026 8h50'!$R:$R,"")</f>
        <v/>
      </c>
      <c r="AV335" s="24" t="str">
        <f>_xlfn.XLOOKUP(B335,'[5]cells down 02052026 13h50'!$B:$B,'[5]cells down 02052026 13h50'!$R:$R,"")</f>
        <v/>
      </c>
      <c r="AW335" s="24" t="str">
        <f>_xlfn.XLOOKUP(B335,'[5]cells down 02052026 13h50'!$B:$B,'[5]cells down 02052026 13h50'!$R:$R,"")</f>
        <v/>
      </c>
      <c r="AX335" s="24" t="str">
        <f>_xlfn.XLOOKUP(B335,'[6]cell downs 03052026 8h40 '!$B:$B,'[6]cell downs 03052026 8h40 '!$R:$R,"")</f>
        <v/>
      </c>
      <c r="AY335" s="24" t="str">
        <f>_xlfn.XLOOKUP(B335,'[7]ALL SITES DOWN'!$D:$D,'[7]ALL SITES DOWN'!$J:$J,"")</f>
        <v/>
      </c>
      <c r="AZ335" s="24" t="str">
        <f>_xlfn.XLOOKUP(B335,'[8]ALL SITES DOWN'!$D:$D,'[8]ALL SITES DOWN'!$J:$J,"")</f>
        <v/>
      </c>
      <c r="BA335" s="9" t="str">
        <f>_xlfn.XLOOKUP(B335,[9]sheet1!$AC:$AC,[9]sheet1!$AF:$AF,"")</f>
        <v/>
      </c>
      <c r="BB335" s="14" t="s">
        <v>5537</v>
      </c>
      <c r="BC335" s="14" t="s">
        <v>5537</v>
      </c>
      <c r="BD335" s="14" t="str">
        <f>_xlfn.XLOOKUP(B335,'[10]cell downs 18042026 17h'!$B:$B,'[10]cell downs 18042026 17h'!$B:$B,"")</f>
        <v/>
      </c>
      <c r="BE335" s="14" t="str">
        <f>_xlfn.XLOOKUP(B335,'[11]Cells Huawei 19042026 15h'!$B:$B,'[11]Cells Huawei 19042026 15h'!$B:$B,"")</f>
        <v/>
      </c>
      <c r="BF335" s="9" t="str">
        <f>_xlfn.XLOOKUP(B335,'[12]cells down 19042026 9H40'!$B:$B,'[12]cells down 19042026 9H40'!$B:$B,"")</f>
        <v/>
      </c>
      <c r="BG335" s="9" t="s">
        <v>5537</v>
      </c>
      <c r="BH335" s="9" t="s">
        <v>12</v>
      </c>
    </row>
    <row r="336" spans="1:60" s="9" customFormat="1" x14ac:dyDescent="0.3">
      <c r="A336" s="1" t="s">
        <v>1521</v>
      </c>
      <c r="B336" s="8" t="s">
        <v>1522</v>
      </c>
      <c r="C336" s="3" t="str">
        <f>_xlfn.XLOOKUP(B336,'[1]daily break down'!$D:$D,'[1]daily break down'!$E:$E,"")</f>
        <v>ADAMAOUA</v>
      </c>
      <c r="D336" s="1" t="s">
        <v>11</v>
      </c>
      <c r="E336" s="1" t="s">
        <v>66</v>
      </c>
      <c r="F336" s="3" t="s">
        <v>90</v>
      </c>
      <c r="G336" s="1" t="s">
        <v>1523</v>
      </c>
      <c r="H336" s="41" t="str">
        <f>_xlfn.XLOOKUP(B336,[2]CALCULATION!$B:$B,[2]CALCULATION!$H:$H,"")</f>
        <v>NOKIA</v>
      </c>
      <c r="I336" s="34">
        <v>2.9411595468580101E-2</v>
      </c>
      <c r="J336" s="34">
        <v>2.5684990157996729E-3</v>
      </c>
      <c r="K336" s="34">
        <v>0.21341889129611924</v>
      </c>
      <c r="L336" s="34">
        <v>0</v>
      </c>
      <c r="M336" s="34">
        <v>0</v>
      </c>
      <c r="N336" s="34">
        <v>3.4248924799157388E-3</v>
      </c>
      <c r="O336" s="34">
        <v>2.4865794919242637E-2</v>
      </c>
      <c r="P336" s="34">
        <v>8.7035947366799093E-2</v>
      </c>
      <c r="Q336" s="34">
        <v>1.5857170402929409E-2</v>
      </c>
      <c r="R336" s="34">
        <v>8.9131758655391677E-2</v>
      </c>
      <c r="S336" s="35">
        <v>0</v>
      </c>
      <c r="T336" s="35">
        <v>191826.6221434625</v>
      </c>
      <c r="U336" s="35">
        <v>0</v>
      </c>
      <c r="V336" s="35">
        <v>3.3423680024100962E-2</v>
      </c>
      <c r="W336" s="35">
        <v>0</v>
      </c>
      <c r="X336" s="35">
        <v>7.1352700891280868E-4</v>
      </c>
      <c r="Y336" s="35">
        <v>0.56760756435887127</v>
      </c>
      <c r="Z336" s="35">
        <v>0</v>
      </c>
      <c r="AA336" s="35">
        <v>0.27976611552741909</v>
      </c>
      <c r="AB336" s="35">
        <v>0.15992837419142031</v>
      </c>
      <c r="AC336" s="35">
        <v>0.26539452400808106</v>
      </c>
      <c r="AD336" s="35">
        <v>0.23204058300652369</v>
      </c>
      <c r="AE336" s="58" t="s">
        <v>5560</v>
      </c>
      <c r="AF336" s="58"/>
      <c r="AG336" s="57" t="str" cm="1">
        <f t="array" ref="AG336">IFERROR(_xlfn.IFS(
AI336="MPR ISSUE","PDH",
AI336="BSS Hardware Issue","BSS",
AI336="Sites strategiques, MLL, Pylone, etc.","ENVTECH",
AI336="AKTIVCO DEFAUT GE &amp; POWER Cabinet","AKTIVCO",
AI336="AKTIVCO Coupure ENEO &amp; Baisse de tension","AKTIVCO GRID ONLY",
AI336="Coupure ENEO &amp; Baisse de tension","IHS GRID ONLY",
AI336="Defaut GE &amp; POWER Cabinet","IHS",
AI336="Sharing","Partners",
AI336="Sites strategiques &amp; DataCenter","SST &amp; DC",
AI336="Exclu","Exclu",
AI336="SAT","SAT",
AI336="SPARE-ISSUE","SPARE-ISSUE",
AI336="Fiber CAmtel","TRANS_FO_CAMTEL",
AI336="Fiber AOF","Fiber AOF",
AI336="Projet OCM (HUAWEI)","TRAVAUX-HUAWEI",
AI336="Projet OCM (NOKIA)","TRAVAUX-NOKIA",
AI336="ACCESS-ISSUE","ACCESS-ISSUE",
AI336="Projet OCM (ZTE, NOKIA, autres projets)","TRAVAUX OCM",
AI336="No root CAuse","No root cause",
AI336="ODU HS","PDH",
AI336="IP &amp; VLAN","PDH",
AI336="Warehouse HUAWEI","SPARE-ISSUE",
AI336="SPARE-HS","SPARE-ISSUE",
AI336="Power Telco","BSS",AI336="no impacts","no impacts"
),"")</f>
        <v>no impacts</v>
      </c>
      <c r="AH336" s="57" t="str" cm="1">
        <f t="array" ref="AH336">IFERROR(_xlfn.IFS(
AI336="MPR ISSUE","TX ISSUE",
AI336="BSS Hardware Issue","RAN ISSUE",
AI336="Sites strategiques, MLL, Pylone, etc.","ENVTECH",
AI336="AKTIVCO DEFAUT GE &amp; POWER Cabinet","POWER ISSUE",
AI336="AKTIVCO Coupure ENEO &amp; Baisse de tension","POWER ISSUE",
AI336="Coupure ENEO &amp; Baisse de tension","POWER ISSUE",
AI336="Defaut GE &amp; POWER Cabinet","POWER ISSUE",
AI336="Sharing","POWER ISSUE",
AI336="Sites strategiques &amp; DataCenter","POWER ISSUE",
AI336="Exclu","Exclu",
AI336="SAT","TX ISSUE",
AI336="SPARE-ISSUE","SPARE-ISSUE",
AI336="Fiber CAmtel","TX ISSUE",
AI336="Fiber AOF","TX ISSUE",
AI336="Projet OCM (HUAWEI)","TRAVAUX-HUAWEI",
AI336="Projet OCM (NOKIA)","TRAVAUX -NOKIA",
AI336="ACCESS-ISSUE","ACCESS-ISSUE",
AI336="Projet OCM (ZTE, NOKIA, autres projets)","TRAVAUX OCM",
AI336="No root CAuse","No root cause",
AI336="ODU HS","TX ISSUE",
AI336="IP &amp; VLAN","TX ISSUE",
AI336="Warehouse HUAWEI","SPARE-ISSUE",
AI336="SPARE-HS","SPARE-ISSUE",
AI336="Power Telco","RAN ISSUE",AI336="no impacts","no impacts"
),"")</f>
        <v>no impacts</v>
      </c>
      <c r="AI336" s="85" t="s">
        <v>5998</v>
      </c>
      <c r="AJ336" s="57" t="str" cm="1">
        <f t="array" ref="AJ336">IFERROR(_xlfn.IFS(
AI336="MPR ISSUE","ACTIVE",
AI336="BSS Hardware Issue","ACTIVE",
AI336="Sites strategiques, MLL, Pylone, etc.","PASSIVE",
AI336="AKTIVCO DEFAUT GE &amp; POWER Cabinet","PASSIVE",
AI336="AKTIVCO Coupure ENEO &amp; Baisse de tension","PASSIVE",
AI336="Coupure ENEO &amp; Baisse de tension","PASSIVE",
AI336="Defaut GE &amp; POWER Cabinet","PASSIVE",
AI336="Sharing","PASSIVE",
AI336="Sites strategiques &amp; DataCenter","PASSIVE",
AI336="Exclu","Exclu",
AI336="SAT","ACTIVE",
AI336="SPARE-ISSUE","SPARE-ISSUE",
AI336="Fiber CAmtel","ACTIVE",
AI336="Fiber AOF","ACTIVE",
AI336="Projet OCM (HUAWEI)","PLANNED WORKS",
AI336="Projet OCM (NOKIA)","PLANNED WORKS",
AI336="ACCESS-ISSUE","ACCESS-ISSUE",
AI336="Projet OCM (ZTE, NOKIA, autres projets)","PLANNED WORKS",
AI336="No root CAuse","No root cause",
AI336="ODU HS","ACTIVE",
AI336="IP &amp; VLAN","ACTIVE",
AI336="Warehouse HUAWEI","SPARE-ISSUE",
AI336="SPARE-HS","SPARE-ISSUE",
AI336="Power Telco","ACTIVE", AI336="no impacts","no impacts"
),"")</f>
        <v>no impacts</v>
      </c>
      <c r="AK336" s="23" t="s">
        <v>5537</v>
      </c>
      <c r="AL336" s="23" t="str">
        <f t="shared" si="15"/>
        <v>ADM_098</v>
      </c>
      <c r="AN336" s="9" t="s">
        <v>5537</v>
      </c>
      <c r="AO336" s="23" t="str">
        <f>_xlfn.XLOOKUP(B336,'INCIDENT-05-03-2026'!E:E,'INCIDENT-05-03-2026'!F:F,"")</f>
        <v/>
      </c>
      <c r="AP336" s="7" t="s">
        <v>5537</v>
      </c>
      <c r="AQ336" s="6"/>
      <c r="AR336" s="7"/>
      <c r="AS336" s="3" t="str">
        <f>_xlfn.XLOOKUP(B336,'[3]tt num | region | site id'!$C:$C,'[3]tt num | region | site id'!$Q:$Q,"")</f>
        <v/>
      </c>
      <c r="AT336" s="24" t="str">
        <f>_xlfn.XLOOKUP(B336,'[4]Cells Huawei 03052026 12h'!$B:$B,'[4]Cells Huawei 03052026 12h'!$T:$T,"")</f>
        <v/>
      </c>
      <c r="AU336" s="24" t="str">
        <f>_xlfn.XLOOKUP(B336,'[5]cells down 02052026 8h50'!$B:$B,'[5]cells down 02052026 8h50'!$R:$R,"")</f>
        <v/>
      </c>
      <c r="AV336" s="24" t="str">
        <f>_xlfn.XLOOKUP(B336,'[5]cells down 02052026 13h50'!$B:$B,'[5]cells down 02052026 13h50'!$R:$R,"")</f>
        <v/>
      </c>
      <c r="AW336" s="24" t="str">
        <f>_xlfn.XLOOKUP(B336,'[5]cells down 02052026 13h50'!$B:$B,'[5]cells down 02052026 13h50'!$R:$R,"")</f>
        <v/>
      </c>
      <c r="AX336" s="24" t="str">
        <f>_xlfn.XLOOKUP(B336,'[6]cell downs 03052026 8h40 '!$B:$B,'[6]cell downs 03052026 8h40 '!$R:$R,"")</f>
        <v/>
      </c>
      <c r="AY336" s="24" t="str">
        <f>_xlfn.XLOOKUP(B336,'[7]ALL SITES DOWN'!$D:$D,'[7]ALL SITES DOWN'!$J:$J,"")</f>
        <v/>
      </c>
      <c r="AZ336" s="24" t="str">
        <f>_xlfn.XLOOKUP(B336,'[8]ALL SITES DOWN'!$D:$D,'[8]ALL SITES DOWN'!$J:$J,"")</f>
        <v/>
      </c>
      <c r="BA336" s="9" t="str">
        <f>_xlfn.XLOOKUP(B336,[9]sheet1!$AC:$AC,[9]sheet1!$AF:$AF,"")</f>
        <v/>
      </c>
      <c r="BB336" s="14" t="s">
        <v>5537</v>
      </c>
      <c r="BC336" s="14" t="s">
        <v>5537</v>
      </c>
      <c r="BD336" s="14" t="str">
        <f>_xlfn.XLOOKUP(B336,'[10]cell downs 18042026 17h'!$B:$B,'[10]cell downs 18042026 17h'!$B:$B,"")</f>
        <v/>
      </c>
      <c r="BE336" s="14" t="str">
        <f>_xlfn.XLOOKUP(B336,'[11]Cells Huawei 19042026 15h'!$B:$B,'[11]Cells Huawei 19042026 15h'!$B:$B,"")</f>
        <v/>
      </c>
      <c r="BF336" s="9" t="str">
        <f>_xlfn.XLOOKUP(B336,'[12]cells down 19042026 9H40'!$B:$B,'[12]cells down 19042026 9H40'!$B:$B,"")</f>
        <v/>
      </c>
      <c r="BG336" s="9" t="s">
        <v>1522</v>
      </c>
      <c r="BH336" s="9" t="s">
        <v>5537</v>
      </c>
    </row>
    <row r="337" spans="1:60" s="9" customFormat="1" x14ac:dyDescent="0.3">
      <c r="A337" s="1" t="s">
        <v>480</v>
      </c>
      <c r="B337" s="8" t="s">
        <v>481</v>
      </c>
      <c r="C337" s="3" t="str">
        <f>_xlfn.XLOOKUP(B337,'[1]daily break down'!$D:$D,'[1]daily break down'!$E:$E,"")</f>
        <v>SUD-OUEST</v>
      </c>
      <c r="D337" s="1" t="s">
        <v>11</v>
      </c>
      <c r="E337" s="1" t="s">
        <v>12</v>
      </c>
      <c r="F337" s="3" t="s">
        <v>13</v>
      </c>
      <c r="G337" s="1" t="s">
        <v>106</v>
      </c>
      <c r="H337" s="40" t="str">
        <f>_xlfn.XLOOKUP(B337,[2]CALCULATION!$B:$B,[2]CALCULATION!$H:$H,"")</f>
        <v>Huawei</v>
      </c>
      <c r="I337" s="34">
        <v>0</v>
      </c>
      <c r="J337" s="34">
        <v>0</v>
      </c>
      <c r="K337" s="34">
        <v>0</v>
      </c>
      <c r="L337" s="34">
        <v>0.66587264897997633</v>
      </c>
      <c r="M337" s="34">
        <v>0</v>
      </c>
      <c r="N337" s="34">
        <v>0</v>
      </c>
      <c r="O337" s="34">
        <v>6.2957826460407554E-3</v>
      </c>
      <c r="P337" s="34">
        <v>0</v>
      </c>
      <c r="Q337" s="34">
        <v>1.6051570485656321E-3</v>
      </c>
      <c r="R337" s="34">
        <v>0</v>
      </c>
      <c r="S337" s="35">
        <v>7.2000211167327285E-2</v>
      </c>
      <c r="T337" s="35">
        <v>0</v>
      </c>
      <c r="U337" s="35">
        <v>5.7268436477158263E-2</v>
      </c>
      <c r="V337" s="35">
        <v>0</v>
      </c>
      <c r="W337" s="35">
        <v>0</v>
      </c>
      <c r="X337" s="35">
        <v>0</v>
      </c>
      <c r="Y337" s="35">
        <v>0.13677721561610923</v>
      </c>
      <c r="Z337" s="35">
        <v>0</v>
      </c>
      <c r="AA337" s="35">
        <v>0.1717314325224113</v>
      </c>
      <c r="AB337" s="35">
        <v>0.32401669777736974</v>
      </c>
      <c r="AC337" s="35">
        <v>0.18553676452884543</v>
      </c>
      <c r="AD337" s="35">
        <v>0.23005467521608983</v>
      </c>
      <c r="AE337" s="58" t="s">
        <v>5560</v>
      </c>
      <c r="AF337" s="58"/>
      <c r="AG337" s="57" t="str" cm="1">
        <f t="array" ref="AG337">IFERROR(_xlfn.IFS(
AI337="MPR ISSUE","PDH",
AI337="BSS Hardware Issue","BSS",
AI337="Sites strategiques, MLL, Pylone, etc.","ENVTECH",
AI337="AKTIVCO DEFAUT GE &amp; POWER Cabinet","AKTIVCO",
AI337="AKTIVCO Coupure ENEO &amp; Baisse de tension","AKTIVCO GRID ONLY",
AI337="Coupure ENEO &amp; Baisse de tension","IHS GRID ONLY",
AI337="Defaut GE &amp; POWER Cabinet","IHS",
AI337="Sharing","Partners",
AI337="Sites strategiques &amp; DataCenter","SST &amp; DC",
AI337="Exclu","Exclu",
AI337="SAT","SAT",
AI337="SPARE-ISSUE","SPARE-ISSUE",
AI337="Fiber CAmtel","TRANS_FO_CAMTEL",
AI337="Fiber AOF","Fiber AOF",
AI337="Projet OCM (HUAWEI)","TRAVAUX-HUAWEI",
AI337="Projet OCM (NOKIA)","TRAVAUX-NOKIA",
AI337="ACCESS-ISSUE","ACCESS-ISSUE",
AI337="Projet OCM (ZTE, NOKIA, autres projets)","TRAVAUX OCM",
AI337="No root CAuse","No root cause",
AI337="ODU HS","PDH",
AI337="IP &amp; VLAN","PDH",
AI337="Warehouse HUAWEI","SPARE-ISSUE",
AI337="SPARE-HS","SPARE-ISSUE",
AI337="Power Telco","BSS",AI337="no impacts","no impacts"
),"")</f>
        <v>no impacts</v>
      </c>
      <c r="AH337" s="57" t="str" cm="1">
        <f t="array" ref="AH337">IFERROR(_xlfn.IFS(
AI337="MPR ISSUE","TX ISSUE",
AI337="BSS Hardware Issue","RAN ISSUE",
AI337="Sites strategiques, MLL, Pylone, etc.","ENVTECH",
AI337="AKTIVCO DEFAUT GE &amp; POWER Cabinet","POWER ISSUE",
AI337="AKTIVCO Coupure ENEO &amp; Baisse de tension","POWER ISSUE",
AI337="Coupure ENEO &amp; Baisse de tension","POWER ISSUE",
AI337="Defaut GE &amp; POWER Cabinet","POWER ISSUE",
AI337="Sharing","POWER ISSUE",
AI337="Sites strategiques &amp; DataCenter","POWER ISSUE",
AI337="Exclu","Exclu",
AI337="SAT","TX ISSUE",
AI337="SPARE-ISSUE","SPARE-ISSUE",
AI337="Fiber CAmtel","TX ISSUE",
AI337="Fiber AOF","TX ISSUE",
AI337="Projet OCM (HUAWEI)","TRAVAUX-HUAWEI",
AI337="Projet OCM (NOKIA)","TRAVAUX -NOKIA",
AI337="ACCESS-ISSUE","ACCESS-ISSUE",
AI337="Projet OCM (ZTE, NOKIA, autres projets)","TRAVAUX OCM",
AI337="No root CAuse","No root cause",
AI337="ODU HS","TX ISSUE",
AI337="IP &amp; VLAN","TX ISSUE",
AI337="Warehouse HUAWEI","SPARE-ISSUE",
AI337="SPARE-HS","SPARE-ISSUE",
AI337="Power Telco","RAN ISSUE",AI337="no impacts","no impacts"
),"")</f>
        <v>no impacts</v>
      </c>
      <c r="AI337" s="85" t="s">
        <v>5998</v>
      </c>
      <c r="AJ337" s="57" t="str" cm="1">
        <f t="array" ref="AJ337">IFERROR(_xlfn.IFS(
AI337="MPR ISSUE","ACTIVE",
AI337="BSS Hardware Issue","ACTIVE",
AI337="Sites strategiques, MLL, Pylone, etc.","PASSIVE",
AI337="AKTIVCO DEFAUT GE &amp; POWER Cabinet","PASSIVE",
AI337="AKTIVCO Coupure ENEO &amp; Baisse de tension","PASSIVE",
AI337="Coupure ENEO &amp; Baisse de tension","PASSIVE",
AI337="Defaut GE &amp; POWER Cabinet","PASSIVE",
AI337="Sharing","PASSIVE",
AI337="Sites strategiques &amp; DataCenter","PASSIVE",
AI337="Exclu","Exclu",
AI337="SAT","ACTIVE",
AI337="SPARE-ISSUE","SPARE-ISSUE",
AI337="Fiber CAmtel","ACTIVE",
AI337="Fiber AOF","ACTIVE",
AI337="Projet OCM (HUAWEI)","PLANNED WORKS",
AI337="Projet OCM (NOKIA)","PLANNED WORKS",
AI337="ACCESS-ISSUE","ACCESS-ISSUE",
AI337="Projet OCM (ZTE, NOKIA, autres projets)","PLANNED WORKS",
AI337="No root CAuse","No root cause",
AI337="ODU HS","ACTIVE",
AI337="IP &amp; VLAN","ACTIVE",
AI337="Warehouse HUAWEI","SPARE-ISSUE",
AI337="SPARE-HS","SPARE-ISSUE",
AI337="Power Telco","ACTIVE", AI337="no impacts","no impacts"
),"")</f>
        <v>no impacts</v>
      </c>
      <c r="AK337" s="23" t="s">
        <v>5537</v>
      </c>
      <c r="AL337" s="23" t="str">
        <f t="shared" si="15"/>
        <v>SUO_071</v>
      </c>
      <c r="AN337" s="9" t="s">
        <v>5537</v>
      </c>
      <c r="AO337" s="23" t="str">
        <f>_xlfn.XLOOKUP(B337,'INCIDENT-05-03-2026'!E:E,'INCIDENT-05-03-2026'!F:F,"")</f>
        <v/>
      </c>
      <c r="AP337" s="7" t="s">
        <v>5537</v>
      </c>
      <c r="AQ337" s="6"/>
      <c r="AR337" s="7"/>
      <c r="AS337" s="3" t="str">
        <f>_xlfn.XLOOKUP(B337,'[3]tt num | region | site id'!$C:$C,'[3]tt num | region | site id'!$Q:$Q,"")</f>
        <v/>
      </c>
      <c r="AT337" s="24" t="str">
        <f>_xlfn.XLOOKUP(B337,'[4]Cells Huawei 03052026 12h'!$B:$B,'[4]Cells Huawei 03052026 12h'!$T:$T,"")</f>
        <v/>
      </c>
      <c r="AU337" s="24" t="str">
        <f>_xlfn.XLOOKUP(B337,'[5]cells down 02052026 8h50'!$B:$B,'[5]cells down 02052026 8h50'!$R:$R,"")</f>
        <v/>
      </c>
      <c r="AV337" s="24" t="str">
        <f>_xlfn.XLOOKUP(B337,'[5]cells down 02052026 13h50'!$B:$B,'[5]cells down 02052026 13h50'!$R:$R,"")</f>
        <v/>
      </c>
      <c r="AW337" s="24" t="str">
        <f>_xlfn.XLOOKUP(B337,'[5]cells down 02052026 13h50'!$B:$B,'[5]cells down 02052026 13h50'!$R:$R,"")</f>
        <v/>
      </c>
      <c r="AX337" s="24" t="str">
        <f>_xlfn.XLOOKUP(B337,'[6]cell downs 03052026 8h40 '!$B:$B,'[6]cell downs 03052026 8h40 '!$R:$R,"")</f>
        <v/>
      </c>
      <c r="AY337" s="24" t="str">
        <f>_xlfn.XLOOKUP(B337,'[7]ALL SITES DOWN'!$D:$D,'[7]ALL SITES DOWN'!$J:$J,"")</f>
        <v/>
      </c>
      <c r="AZ337" s="24" t="str">
        <f>_xlfn.XLOOKUP(B337,'[8]ALL SITES DOWN'!$D:$D,'[8]ALL SITES DOWN'!$J:$J,"")</f>
        <v/>
      </c>
      <c r="BA337" s="9" t="str">
        <f>_xlfn.XLOOKUP(B337,[9]sheet1!$AC:$AC,[9]sheet1!$AF:$AF,"")</f>
        <v/>
      </c>
      <c r="BB337" s="14" t="s">
        <v>5537</v>
      </c>
      <c r="BC337" s="14" t="s">
        <v>5537</v>
      </c>
      <c r="BD337" s="14" t="str">
        <f>_xlfn.XLOOKUP(B337,'[10]cell downs 18042026 17h'!$B:$B,'[10]cell downs 18042026 17h'!$B:$B,"")</f>
        <v/>
      </c>
      <c r="BE337" s="14" t="str">
        <f>_xlfn.XLOOKUP(B337,'[11]Cells Huawei 19042026 15h'!$B:$B,'[11]Cells Huawei 19042026 15h'!$B:$B,"")</f>
        <v/>
      </c>
      <c r="BF337" s="9" t="str">
        <f>_xlfn.XLOOKUP(B337,'[12]cells down 19042026 9H40'!$B:$B,'[12]cells down 19042026 9H40'!$B:$B,"")</f>
        <v/>
      </c>
      <c r="BG337" s="9" t="s">
        <v>481</v>
      </c>
      <c r="BH337" s="9" t="s">
        <v>12</v>
      </c>
    </row>
    <row r="338" spans="1:60" s="9" customFormat="1" ht="13.95" customHeight="1" x14ac:dyDescent="0.3">
      <c r="A338" s="1" t="s">
        <v>368</v>
      </c>
      <c r="B338" s="8" t="s">
        <v>369</v>
      </c>
      <c r="C338" s="3" t="str">
        <f>_xlfn.XLOOKUP(B338,'[1]daily break down'!$D:$D,'[1]daily break down'!$E:$E,"")</f>
        <v>Douala</v>
      </c>
      <c r="D338" s="1" t="s">
        <v>11</v>
      </c>
      <c r="E338" s="1" t="s">
        <v>145</v>
      </c>
      <c r="F338" s="3" t="s">
        <v>31</v>
      </c>
      <c r="G338" s="1" t="s">
        <v>32</v>
      </c>
      <c r="H338" s="42" t="str">
        <f>_xlfn.XLOOKUP(B338,[2]CALCULATION!$B:$B,[2]CALCULATION!$H:$H,"")</f>
        <v>ZTE</v>
      </c>
      <c r="I338" s="34">
        <v>0</v>
      </c>
      <c r="J338" s="34">
        <v>0</v>
      </c>
      <c r="K338" s="34">
        <v>6.9437488763900665</v>
      </c>
      <c r="L338" s="34">
        <v>0</v>
      </c>
      <c r="M338" s="34">
        <v>0</v>
      </c>
      <c r="N338" s="34">
        <v>4.1665418211184457</v>
      </c>
      <c r="O338" s="34">
        <v>1.539185093869585</v>
      </c>
      <c r="P338" s="34">
        <v>0</v>
      </c>
      <c r="Q338" s="34">
        <v>0</v>
      </c>
      <c r="R338" s="34">
        <v>0</v>
      </c>
      <c r="S338" s="35">
        <v>2.1955873162630239</v>
      </c>
      <c r="T338" s="35">
        <v>1.1472235776881743</v>
      </c>
      <c r="U338" s="35">
        <v>7.2466955166893543</v>
      </c>
      <c r="V338" s="35">
        <v>0</v>
      </c>
      <c r="W338" s="35">
        <v>3.4467715654632984</v>
      </c>
      <c r="X338" s="35">
        <v>0</v>
      </c>
      <c r="Y338" s="35">
        <v>0</v>
      </c>
      <c r="Z338" s="35">
        <v>0</v>
      </c>
      <c r="AA338" s="35">
        <v>0.51744241813843628</v>
      </c>
      <c r="AB338" s="35">
        <v>0.43988494139967715</v>
      </c>
      <c r="AC338" s="35">
        <v>0</v>
      </c>
      <c r="AD338" s="35">
        <v>0.22156517793700986</v>
      </c>
      <c r="AE338" s="58" t="s">
        <v>5560</v>
      </c>
      <c r="AF338" s="58"/>
      <c r="AG338" s="57" t="str" cm="1">
        <f t="array" ref="AG338">IFERROR(_xlfn.IFS(
AI338="MPR ISSUE","PDH",
AI338="BSS Hardware Issue","BSS",
AI338="Sites strategiques, MLL, Pylone, etc.","ENVTECH",
AI338="AKTIVCO DEFAUT GE &amp; POWER Cabinet","AKTIVCO",
AI338="AKTIVCO Coupure ENEO &amp; Baisse de tension","AKTIVCO GRID ONLY",
AI338="Coupure ENEO &amp; Baisse de tension","IHS GRID ONLY",
AI338="Defaut GE &amp; POWER Cabinet","IHS",
AI338="Sharing","Partners",
AI338="Sites strategiques &amp; DataCenter","SST &amp; DC",
AI338="Exclu","Exclu",
AI338="SAT","SAT",
AI338="SPARE-ISSUE","SPARE-ISSUE",
AI338="Fiber CAmtel","TRANS_FO_CAMTEL",
AI338="Fiber AOF","Fiber AOF",
AI338="Projet OCM (HUAWEI)","TRAVAUX-HUAWEI",
AI338="Projet OCM (NOKIA)","TRAVAUX-NOKIA",
AI338="ACCESS-ISSUE","ACCESS-ISSUE",
AI338="Projet OCM (ZTE, NOKIA, autres projets)","TRAVAUX OCM",
AI338="No root CAuse","No root cause",
AI338="ODU HS","PDH",
AI338="IP &amp; VLAN","PDH",
AI338="Warehouse HUAWEI","SPARE-ISSUE",
AI338="SPARE-HS","SPARE-ISSUE",
AI338="Power Telco","BSS",AI338="no impacts","no impacts"
),"")</f>
        <v>AKTIVCO</v>
      </c>
      <c r="AH338" s="57" t="str" cm="1">
        <f t="array" ref="AH338">IFERROR(_xlfn.IFS(
AI338="MPR ISSUE","TX ISSUE",
AI338="BSS Hardware Issue","RAN ISSUE",
AI338="Sites strategiques, MLL, Pylone, etc.","ENVTECH",
AI338="AKTIVCO DEFAUT GE &amp; POWER Cabinet","POWER ISSUE",
AI338="AKTIVCO Coupure ENEO &amp; Baisse de tension","POWER ISSUE",
AI338="Coupure ENEO &amp; Baisse de tension","POWER ISSUE",
AI338="Defaut GE &amp; POWER Cabinet","POWER ISSUE",
AI338="Sharing","POWER ISSUE",
AI338="Sites strategiques &amp; DataCenter","POWER ISSUE",
AI338="Exclu","Exclu",
AI338="SAT","TX ISSUE",
AI338="SPARE-ISSUE","SPARE-ISSUE",
AI338="Fiber CAmtel","TX ISSUE",
AI338="Fiber AOF","TX ISSUE",
AI338="Projet OCM (HUAWEI)","TRAVAUX-HUAWEI",
AI338="Projet OCM (NOKIA)","TRAVAUX -NOKIA",
AI338="ACCESS-ISSUE","ACCESS-ISSUE",
AI338="Projet OCM (ZTE, NOKIA, autres projets)","TRAVAUX OCM",
AI338="No root CAuse","No root cause",
AI338="ODU HS","TX ISSUE",
AI338="IP &amp; VLAN","TX ISSUE",
AI338="Warehouse HUAWEI","SPARE-ISSUE",
AI338="SPARE-HS","SPARE-ISSUE",
AI338="Power Telco","RAN ISSUE",AI338="no impacts","no impacts"
),"")</f>
        <v>POWER ISSUE</v>
      </c>
      <c r="AI338" s="85" t="s">
        <v>5325</v>
      </c>
      <c r="AJ338" s="57" t="str" cm="1">
        <f t="array" ref="AJ338">IFERROR(_xlfn.IFS(
AI338="MPR ISSUE","ACTIVE",
AI338="BSS Hardware Issue","ACTIVE",
AI338="Sites strategiques, MLL, Pylone, etc.","PASSIVE",
AI338="AKTIVCO DEFAUT GE &amp; POWER Cabinet","PASSIVE",
AI338="AKTIVCO Coupure ENEO &amp; Baisse de tension","PASSIVE",
AI338="Coupure ENEO &amp; Baisse de tension","PASSIVE",
AI338="Defaut GE &amp; POWER Cabinet","PASSIVE",
AI338="Sharing","PASSIVE",
AI338="Sites strategiques &amp; DataCenter","PASSIVE",
AI338="Exclu","Exclu",
AI338="SAT","ACTIVE",
AI338="SPARE-ISSUE","SPARE-ISSUE",
AI338="Fiber CAmtel","ACTIVE",
AI338="Fiber AOF","ACTIVE",
AI338="Projet OCM (HUAWEI)","PLANNED WORKS",
AI338="Projet OCM (NOKIA)","PLANNED WORKS",
AI338="ACCESS-ISSUE","ACCESS-ISSUE",
AI338="Projet OCM (ZTE, NOKIA, autres projets)","PLANNED WORKS",
AI338="No root CAuse","No root cause",
AI338="ODU HS","ACTIVE",
AI338="IP &amp; VLAN","ACTIVE",
AI338="Warehouse HUAWEI","SPARE-ISSUE",
AI338="SPARE-HS","SPARE-ISSUE",
AI338="Power Telco","ACTIVE", AI338="no impacts","no impacts"
),"")</f>
        <v>PASSIVE</v>
      </c>
      <c r="AK338" s="23" t="s">
        <v>5810</v>
      </c>
      <c r="AL338" s="127" t="str">
        <f>IFERROR(MID(AM338, SEARCH("CTR_", AM338), 7), IFERROR(MID(AM338, SEARCH("SUO_", AM338), 7), IFERROR(MID(AM338, SEARCH("SUD_", AM338), 7), IFERROR(MID(AM338, SEARCH("NRO_", AM338), 7), IFERROR(MID(AM338, SEARCH("ADM_", AM338), 7), IFERROR(MID(AM338, SEARCH("NRD_", AM338), 7), IFERROR(MID(AM338, SEARCH("EXN_", AM338), 7), IFERROR(MID(AM338, SEARCH("LIT_", AM338), 7), IFERROR(MID(AM338, SEARCH("EST_", AM338), 7), MID(AM338, SEARCH("OST_",AM338), 7))))))))))</f>
        <v>LIT_666</v>
      </c>
      <c r="AM338" s="9" t="s">
        <v>5902</v>
      </c>
      <c r="AN338" s="9" t="s">
        <v>5537</v>
      </c>
      <c r="AO338" s="23" t="str">
        <f>_xlfn.XLOOKUP(B338,'INCIDENT-05-03-2026'!E:E,'INCIDENT-05-03-2026'!F:F,"")</f>
        <v>(05/03/2026 incident) :impacted by  LIT_666_Z_Parcours-Vita , RCA: Power issue / En attente RCA CAMUSAT</v>
      </c>
      <c r="AP338" s="7" t="s">
        <v>5537</v>
      </c>
      <c r="AQ338" s="6"/>
      <c r="AR338" s="7"/>
      <c r="AS338" s="3" t="str">
        <f>_xlfn.XLOOKUP(B338,'[3]tt num | region | site id'!$C:$C,'[3]tt num | region | site id'!$Q:$Q,"")</f>
        <v/>
      </c>
      <c r="AT338" s="24" t="str">
        <f>_xlfn.XLOOKUP(B338,'[4]Cells Huawei 03052026 12h'!$B:$B,'[4]Cells Huawei 03052026 12h'!$T:$T,"")</f>
        <v/>
      </c>
      <c r="AU338" s="24" t="str">
        <f>_xlfn.XLOOKUP(B338,'[5]cells down 02052026 8h50'!$B:$B,'[5]cells down 02052026 8h50'!$R:$R,"")</f>
        <v/>
      </c>
      <c r="AV338" s="24" t="str">
        <f>_xlfn.XLOOKUP(B338,'[5]cells down 02052026 13h50'!$B:$B,'[5]cells down 02052026 13h50'!$R:$R,"")</f>
        <v/>
      </c>
      <c r="AW338" s="24" t="str">
        <f>_xlfn.XLOOKUP(B338,'[5]cells down 02052026 13h50'!$B:$B,'[5]cells down 02052026 13h50'!$R:$R,"")</f>
        <v/>
      </c>
      <c r="AX338" s="24" t="str">
        <f>_xlfn.XLOOKUP(B338,'[6]cell downs 03052026 8h40 '!$B:$B,'[6]cell downs 03052026 8h40 '!$R:$R,"")</f>
        <v/>
      </c>
      <c r="AY338" s="24" t="str">
        <f>_xlfn.XLOOKUP(B338,'[7]ALL SITES DOWN'!$D:$D,'[7]ALL SITES DOWN'!$J:$J,"")</f>
        <v/>
      </c>
      <c r="AZ338" s="24" t="str">
        <f>_xlfn.XLOOKUP(B338,'[8]ALL SITES DOWN'!$D:$D,'[8]ALL SITES DOWN'!$J:$J,"")</f>
        <v/>
      </c>
      <c r="BA338" s="9" t="str">
        <f>_xlfn.XLOOKUP(B338,[9]sheet1!$AC:$AC,[9]sheet1!$AF:$AF,"")</f>
        <v>(05/03/2026 ticket)..INC-20260503-00001166...Others Transmission equipement fault</v>
      </c>
      <c r="BB338" s="14" t="s">
        <v>5537</v>
      </c>
      <c r="BC338" s="14" t="s">
        <v>5537</v>
      </c>
      <c r="BD338" s="14" t="str">
        <f>_xlfn.XLOOKUP(B338,'[10]cell downs 18042026 17h'!$B:$B,'[10]cell downs 18042026 17h'!$B:$B,"")</f>
        <v/>
      </c>
      <c r="BE338" s="14" t="str">
        <f>_xlfn.XLOOKUP(B338,'[11]Cells Huawei 19042026 15h'!$B:$B,'[11]Cells Huawei 19042026 15h'!$B:$B,"")</f>
        <v/>
      </c>
      <c r="BF338" s="9" t="str">
        <f>_xlfn.XLOOKUP(B338,'[12]cells down 19042026 9H40'!$B:$B,'[12]cells down 19042026 9H40'!$B:$B,"")</f>
        <v/>
      </c>
      <c r="BG338" s="9" t="s">
        <v>369</v>
      </c>
      <c r="BH338" s="9" t="s">
        <v>5537</v>
      </c>
    </row>
    <row r="339" spans="1:60" s="9" customFormat="1" x14ac:dyDescent="0.3">
      <c r="A339" s="1" t="s">
        <v>1002</v>
      </c>
      <c r="B339" s="8" t="s">
        <v>1003</v>
      </c>
      <c r="C339" s="3" t="str">
        <f>_xlfn.XLOOKUP(B339,'[1]daily break down'!$D:$D,'[1]daily break down'!$E:$E,"")</f>
        <v>NORD</v>
      </c>
      <c r="D339" s="1" t="s">
        <v>11</v>
      </c>
      <c r="E339" s="1" t="s">
        <v>66</v>
      </c>
      <c r="F339" s="3" t="s">
        <v>23</v>
      </c>
      <c r="G339" s="1" t="s">
        <v>1004</v>
      </c>
      <c r="H339" s="41" t="str">
        <f>_xlfn.XLOOKUP(B339,[2]CALCULATION!$B:$B,[2]CALCULATION!$H:$H,"")</f>
        <v>NOKIA</v>
      </c>
      <c r="I339" s="34">
        <v>1.2485277349802194E-3</v>
      </c>
      <c r="J339" s="34">
        <v>1.4268888399772469E-3</v>
      </c>
      <c r="K339" s="34">
        <v>9.8092930745687112E-4</v>
      </c>
      <c r="L339" s="34">
        <v>6.1865158338410389</v>
      </c>
      <c r="M339" s="34">
        <v>9.3064014739979974</v>
      </c>
      <c r="N339" s="34">
        <v>9.248290835760498</v>
      </c>
      <c r="O339" s="34">
        <v>0</v>
      </c>
      <c r="P339" s="34">
        <v>0</v>
      </c>
      <c r="Q339" s="34">
        <v>0</v>
      </c>
      <c r="R339" s="34">
        <v>0</v>
      </c>
      <c r="S339" s="35">
        <v>0</v>
      </c>
      <c r="T339" s="35">
        <v>52206.384247202739</v>
      </c>
      <c r="U339" s="35">
        <v>0</v>
      </c>
      <c r="V339" s="35">
        <v>0</v>
      </c>
      <c r="W339" s="35">
        <v>0</v>
      </c>
      <c r="X339" s="35">
        <v>2.4078749174617545E-3</v>
      </c>
      <c r="Y339" s="35">
        <v>0</v>
      </c>
      <c r="Z339" s="35">
        <v>0.22073257013247377</v>
      </c>
      <c r="AA339" s="35">
        <v>0.62272939822308548</v>
      </c>
      <c r="AB339" s="35">
        <v>0.38917194130126831</v>
      </c>
      <c r="AC339" s="35">
        <v>0</v>
      </c>
      <c r="AD339" s="35">
        <v>0.21957520990095947</v>
      </c>
      <c r="AE339" s="58" t="s">
        <v>5560</v>
      </c>
      <c r="AF339" s="58"/>
      <c r="AG339" s="57" t="str" cm="1">
        <f t="array" ref="AG339">IFERROR(_xlfn.IFS(
AI339="MPR ISSUE","PDH",
AI339="BSS Hardware Issue","BSS",
AI339="Sites strategiques, MLL, Pylone, etc.","ENVTECH",
AI339="AKTIVCO DEFAUT GE &amp; POWER Cabinet","AKTIVCO",
AI339="AKTIVCO Coupure ENEO &amp; Baisse de tension","AKTIVCO GRID ONLY",
AI339="Coupure ENEO &amp; Baisse de tension","IHS GRID ONLY",
AI339="Defaut GE &amp; POWER Cabinet","IHS",
AI339="Sharing","Partners",
AI339="Sites strategiques &amp; DataCenter","SST &amp; DC",
AI339="Exclu","Exclu",
AI339="SAT","SAT",
AI339="SPARE-ISSUE","SPARE-ISSUE",
AI339="Fiber CAmtel","TRANS_FO_CAMTEL",
AI339="Fiber AOF","Fiber AOF",
AI339="Projet OCM (HUAWEI)","TRAVAUX-HUAWEI",
AI339="Projet OCM (NOKIA)","TRAVAUX-NOKIA",
AI339="ACCESS-ISSUE","ACCESS-ISSUE",
AI339="Projet OCM (ZTE, NOKIA, autres projets)","TRAVAUX OCM",
AI339="No root CAuse","No root cause",
AI339="ODU HS","PDH",
AI339="IP &amp; VLAN","PDH",
AI339="Warehouse HUAWEI","SPARE-ISSUE",
AI339="SPARE-HS","SPARE-ISSUE",
AI339="Power Telco","BSS",AI339="no impacts","no impacts"
),"")</f>
        <v>no impacts</v>
      </c>
      <c r="AH339" s="57" t="str" cm="1">
        <f t="array" ref="AH339">IFERROR(_xlfn.IFS(
AI339="MPR ISSUE","TX ISSUE",
AI339="BSS Hardware Issue","RAN ISSUE",
AI339="Sites strategiques, MLL, Pylone, etc.","ENVTECH",
AI339="AKTIVCO DEFAUT GE &amp; POWER Cabinet","POWER ISSUE",
AI339="AKTIVCO Coupure ENEO &amp; Baisse de tension","POWER ISSUE",
AI339="Coupure ENEO &amp; Baisse de tension","POWER ISSUE",
AI339="Defaut GE &amp; POWER Cabinet","POWER ISSUE",
AI339="Sharing","POWER ISSUE",
AI339="Sites strategiques &amp; DataCenter","POWER ISSUE",
AI339="Exclu","Exclu",
AI339="SAT","TX ISSUE",
AI339="SPARE-ISSUE","SPARE-ISSUE",
AI339="Fiber CAmtel","TX ISSUE",
AI339="Fiber AOF","TX ISSUE",
AI339="Projet OCM (HUAWEI)","TRAVAUX-HUAWEI",
AI339="Projet OCM (NOKIA)","TRAVAUX -NOKIA",
AI339="ACCESS-ISSUE","ACCESS-ISSUE",
AI339="Projet OCM (ZTE, NOKIA, autres projets)","TRAVAUX OCM",
AI339="No root CAuse","No root cause",
AI339="ODU HS","TX ISSUE",
AI339="IP &amp; VLAN","TX ISSUE",
AI339="Warehouse HUAWEI","SPARE-ISSUE",
AI339="SPARE-HS","SPARE-ISSUE",
AI339="Power Telco","RAN ISSUE",AI339="no impacts","no impacts"
),"")</f>
        <v>no impacts</v>
      </c>
      <c r="AI339" s="85" t="s">
        <v>5998</v>
      </c>
      <c r="AJ339" s="57" t="str" cm="1">
        <f t="array" ref="AJ339">IFERROR(_xlfn.IFS(
AI339="MPR ISSUE","ACTIVE",
AI339="BSS Hardware Issue","ACTIVE",
AI339="Sites strategiques, MLL, Pylone, etc.","PASSIVE",
AI339="AKTIVCO DEFAUT GE &amp; POWER Cabinet","PASSIVE",
AI339="AKTIVCO Coupure ENEO &amp; Baisse de tension","PASSIVE",
AI339="Coupure ENEO &amp; Baisse de tension","PASSIVE",
AI339="Defaut GE &amp; POWER Cabinet","PASSIVE",
AI339="Sharing","PASSIVE",
AI339="Sites strategiques &amp; DataCenter","PASSIVE",
AI339="Exclu","Exclu",
AI339="SAT","ACTIVE",
AI339="SPARE-ISSUE","SPARE-ISSUE",
AI339="Fiber CAmtel","ACTIVE",
AI339="Fiber AOF","ACTIVE",
AI339="Projet OCM (HUAWEI)","PLANNED WORKS",
AI339="Projet OCM (NOKIA)","PLANNED WORKS",
AI339="ACCESS-ISSUE","ACCESS-ISSUE",
AI339="Projet OCM (ZTE, NOKIA, autres projets)","PLANNED WORKS",
AI339="No root CAuse","No root cause",
AI339="ODU HS","ACTIVE",
AI339="IP &amp; VLAN","ACTIVE",
AI339="Warehouse HUAWEI","SPARE-ISSUE",
AI339="SPARE-HS","SPARE-ISSUE",
AI339="Power Telco","ACTIVE", AI339="no impacts","no impacts"
),"")</f>
        <v>no impacts</v>
      </c>
      <c r="AK339" s="23" t="s">
        <v>5537</v>
      </c>
      <c r="AL339" s="23" t="str">
        <f t="shared" ref="AL339:AL402" si="16">B339</f>
        <v>NRD_111</v>
      </c>
      <c r="AN339" s="9" t="s">
        <v>5537</v>
      </c>
      <c r="AO339" s="23" t="str">
        <f>_xlfn.XLOOKUP(B339,'INCIDENT-05-03-2026'!E:E,'INCIDENT-05-03-2026'!F:F,"")</f>
        <v/>
      </c>
      <c r="AP339" s="7" t="s">
        <v>5537</v>
      </c>
      <c r="AQ339" s="6"/>
      <c r="AR339" s="7"/>
      <c r="AS339" s="3" t="str">
        <f>_xlfn.XLOOKUP(B339,'[3]tt num | region | site id'!$C:$C,'[3]tt num | region | site id'!$Q:$Q,"")</f>
        <v/>
      </c>
      <c r="AT339" s="24" t="str">
        <f>_xlfn.XLOOKUP(B339,'[4]Cells Huawei 03052026 12h'!$B:$B,'[4]Cells Huawei 03052026 12h'!$T:$T,"")</f>
        <v/>
      </c>
      <c r="AU339" s="24" t="str">
        <f>_xlfn.XLOOKUP(B339,'[5]cells down 02052026 8h50'!$B:$B,'[5]cells down 02052026 8h50'!$R:$R,"")</f>
        <v/>
      </c>
      <c r="AV339" s="24" t="str">
        <f>_xlfn.XLOOKUP(B339,'[5]cells down 02052026 13h50'!$B:$B,'[5]cells down 02052026 13h50'!$R:$R,"")</f>
        <v/>
      </c>
      <c r="AW339" s="24" t="str">
        <f>_xlfn.XLOOKUP(B339,'[5]cells down 02052026 13h50'!$B:$B,'[5]cells down 02052026 13h50'!$R:$R,"")</f>
        <v/>
      </c>
      <c r="AX339" s="24" t="str">
        <f>_xlfn.XLOOKUP(B339,'[6]cell downs 03052026 8h40 '!$B:$B,'[6]cell downs 03052026 8h40 '!$R:$R,"")</f>
        <v/>
      </c>
      <c r="AY339" s="24" t="str">
        <f>_xlfn.XLOOKUP(B339,'[7]ALL SITES DOWN'!$D:$D,'[7]ALL SITES DOWN'!$J:$J,"")</f>
        <v/>
      </c>
      <c r="AZ339" s="24" t="str">
        <f>_xlfn.XLOOKUP(B339,'[8]ALL SITES DOWN'!$D:$D,'[8]ALL SITES DOWN'!$J:$J,"")</f>
        <v/>
      </c>
      <c r="BA339" s="9" t="str">
        <f>_xlfn.XLOOKUP(B339,[9]sheet1!$AC:$AC,[9]sheet1!$AF:$AF,"")</f>
        <v/>
      </c>
      <c r="BB339" s="14" t="s">
        <v>5537</v>
      </c>
      <c r="BC339" s="14" t="s">
        <v>5537</v>
      </c>
      <c r="BD339" s="14" t="str">
        <f>_xlfn.XLOOKUP(B339,'[10]cell downs 18042026 17h'!$B:$B,'[10]cell downs 18042026 17h'!$B:$B,"")</f>
        <v/>
      </c>
      <c r="BE339" s="14" t="str">
        <f>_xlfn.XLOOKUP(B339,'[11]Cells Huawei 19042026 15h'!$B:$B,'[11]Cells Huawei 19042026 15h'!$B:$B,"")</f>
        <v/>
      </c>
      <c r="BF339" s="9" t="str">
        <f>_xlfn.XLOOKUP(B339,'[12]cells down 19042026 9H40'!$B:$B,'[12]cells down 19042026 9H40'!$B:$B,"")</f>
        <v/>
      </c>
      <c r="BG339" s="9" t="s">
        <v>1003</v>
      </c>
      <c r="BH339" s="9" t="s">
        <v>12</v>
      </c>
    </row>
    <row r="340" spans="1:60" s="9" customFormat="1" x14ac:dyDescent="0.3">
      <c r="A340" s="1" t="s">
        <v>189</v>
      </c>
      <c r="B340" s="8" t="s">
        <v>190</v>
      </c>
      <c r="C340" s="3" t="str">
        <f>_xlfn.XLOOKUP(B340,'[1]daily break down'!$D:$D,'[1]daily break down'!$E:$E,"")</f>
        <v>Douala</v>
      </c>
      <c r="D340" s="1" t="s">
        <v>11</v>
      </c>
      <c r="E340" s="1" t="s">
        <v>12</v>
      </c>
      <c r="F340" s="3" t="s">
        <v>31</v>
      </c>
      <c r="G340" s="1" t="s">
        <v>32</v>
      </c>
      <c r="H340" s="42" t="str">
        <f>_xlfn.XLOOKUP(B340,[2]CALCULATION!$B:$B,[2]CALCULATION!$H:$H,"")</f>
        <v>ZTE</v>
      </c>
      <c r="I340" s="34">
        <v>0</v>
      </c>
      <c r="J340" s="34">
        <v>0</v>
      </c>
      <c r="K340" s="34">
        <v>0</v>
      </c>
      <c r="L340" s="34">
        <v>2.1254776233973405</v>
      </c>
      <c r="M340" s="34">
        <v>1.4499561970476513</v>
      </c>
      <c r="N340" s="34">
        <v>0</v>
      </c>
      <c r="O340" s="34">
        <v>0</v>
      </c>
      <c r="P340" s="34">
        <v>0</v>
      </c>
      <c r="Q340" s="34">
        <v>0</v>
      </c>
      <c r="R340" s="34">
        <v>0</v>
      </c>
      <c r="S340" s="35">
        <v>0</v>
      </c>
      <c r="T340" s="35">
        <v>0</v>
      </c>
      <c r="U340" s="35">
        <v>0</v>
      </c>
      <c r="V340" s="35">
        <v>0</v>
      </c>
      <c r="W340" s="35">
        <v>0</v>
      </c>
      <c r="X340" s="35">
        <v>1.8510314382492523</v>
      </c>
      <c r="Y340" s="35">
        <v>0</v>
      </c>
      <c r="Z340" s="35">
        <v>0</v>
      </c>
      <c r="AA340" s="35">
        <v>0.33859193714055053</v>
      </c>
      <c r="AB340" s="35">
        <v>0.12590909554555865</v>
      </c>
      <c r="AC340" s="35">
        <v>0.21895048230666703</v>
      </c>
      <c r="AD340" s="35">
        <v>0.20480020431865703</v>
      </c>
      <c r="AE340" s="58" t="s">
        <v>5560</v>
      </c>
      <c r="AF340" s="58"/>
      <c r="AG340" s="57" t="str" cm="1">
        <f t="array" ref="AG340">IFERROR(_xlfn.IFS(
AI340="MPR ISSUE","PDH",
AI340="BSS Hardware Issue","BSS",
AI340="Sites strategiques, MLL, Pylone, etc.","ENVTECH",
AI340="AKTIVCO DEFAUT GE &amp; POWER Cabinet","AKTIVCO",
AI340="AKTIVCO Coupure ENEO &amp; Baisse de tension","AKTIVCO GRID ONLY",
AI340="Coupure ENEO &amp; Baisse de tension","IHS GRID ONLY",
AI340="Defaut GE &amp; POWER Cabinet","IHS",
AI340="Sharing","Partners",
AI340="Sites strategiques &amp; DataCenter","SST &amp; DC",
AI340="Exclu","Exclu",
AI340="SAT","SAT",
AI340="SPARE-ISSUE","SPARE-ISSUE",
AI340="Fiber CAmtel","TRANS_FO_CAMTEL",
AI340="Fiber AOF","Fiber AOF",
AI340="Projet OCM (HUAWEI)","TRAVAUX-HUAWEI",
AI340="Projet OCM (NOKIA)","TRAVAUX-NOKIA",
AI340="ACCESS-ISSUE","ACCESS-ISSUE",
AI340="Projet OCM (ZTE, NOKIA, autres projets)","TRAVAUX OCM",
AI340="No root CAuse","No root cause",
AI340="ODU HS","PDH",
AI340="IP &amp; VLAN","PDH",
AI340="Warehouse HUAWEI","SPARE-ISSUE",
AI340="SPARE-HS","SPARE-ISSUE",
AI340="Power Telco","BSS",AI340="no impacts","no impacts"
),"")</f>
        <v>no impacts</v>
      </c>
      <c r="AH340" s="57" t="str" cm="1">
        <f t="array" ref="AH340">IFERROR(_xlfn.IFS(
AI340="MPR ISSUE","TX ISSUE",
AI340="BSS Hardware Issue","RAN ISSUE",
AI340="Sites strategiques, MLL, Pylone, etc.","ENVTECH",
AI340="AKTIVCO DEFAUT GE &amp; POWER Cabinet","POWER ISSUE",
AI340="AKTIVCO Coupure ENEO &amp; Baisse de tension","POWER ISSUE",
AI340="Coupure ENEO &amp; Baisse de tension","POWER ISSUE",
AI340="Defaut GE &amp; POWER Cabinet","POWER ISSUE",
AI340="Sharing","POWER ISSUE",
AI340="Sites strategiques &amp; DataCenter","POWER ISSUE",
AI340="Exclu","Exclu",
AI340="SAT","TX ISSUE",
AI340="SPARE-ISSUE","SPARE-ISSUE",
AI340="Fiber CAmtel","TX ISSUE",
AI340="Fiber AOF","TX ISSUE",
AI340="Projet OCM (HUAWEI)","TRAVAUX-HUAWEI",
AI340="Projet OCM (NOKIA)","TRAVAUX -NOKIA",
AI340="ACCESS-ISSUE","ACCESS-ISSUE",
AI340="Projet OCM (ZTE, NOKIA, autres projets)","TRAVAUX OCM",
AI340="No root CAuse","No root cause",
AI340="ODU HS","TX ISSUE",
AI340="IP &amp; VLAN","TX ISSUE",
AI340="Warehouse HUAWEI","SPARE-ISSUE",
AI340="SPARE-HS","SPARE-ISSUE",
AI340="Power Telco","RAN ISSUE",AI340="no impacts","no impacts"
),"")</f>
        <v>no impacts</v>
      </c>
      <c r="AI340" s="85" t="s">
        <v>5998</v>
      </c>
      <c r="AJ340" s="57" t="str" cm="1">
        <f t="array" ref="AJ340">IFERROR(_xlfn.IFS(
AI340="MPR ISSUE","ACTIVE",
AI340="BSS Hardware Issue","ACTIVE",
AI340="Sites strategiques, MLL, Pylone, etc.","PASSIVE",
AI340="AKTIVCO DEFAUT GE &amp; POWER Cabinet","PASSIVE",
AI340="AKTIVCO Coupure ENEO &amp; Baisse de tension","PASSIVE",
AI340="Coupure ENEO &amp; Baisse de tension","PASSIVE",
AI340="Defaut GE &amp; POWER Cabinet","PASSIVE",
AI340="Sharing","PASSIVE",
AI340="Sites strategiques &amp; DataCenter","PASSIVE",
AI340="Exclu","Exclu",
AI340="SAT","ACTIVE",
AI340="SPARE-ISSUE","SPARE-ISSUE",
AI340="Fiber CAmtel","ACTIVE",
AI340="Fiber AOF","ACTIVE",
AI340="Projet OCM (HUAWEI)","PLANNED WORKS",
AI340="Projet OCM (NOKIA)","PLANNED WORKS",
AI340="ACCESS-ISSUE","ACCESS-ISSUE",
AI340="Projet OCM (ZTE, NOKIA, autres projets)","PLANNED WORKS",
AI340="No root CAuse","No root cause",
AI340="ODU HS","ACTIVE",
AI340="IP &amp; VLAN","ACTIVE",
AI340="Warehouse HUAWEI","SPARE-ISSUE",
AI340="SPARE-HS","SPARE-ISSUE",
AI340="Power Telco","ACTIVE", AI340="no impacts","no impacts"
),"")</f>
        <v>no impacts</v>
      </c>
      <c r="AK340" s="23" t="s">
        <v>5537</v>
      </c>
      <c r="AL340" s="23" t="str">
        <f t="shared" si="16"/>
        <v>LIT_738</v>
      </c>
      <c r="AN340" s="9" t="s">
        <v>5537</v>
      </c>
      <c r="AO340" s="23" t="str">
        <f>_xlfn.XLOOKUP(B340,'INCIDENT-05-03-2026'!E:E,'INCIDENT-05-03-2026'!F:F,"")</f>
        <v/>
      </c>
      <c r="AP340" s="7" t="s">
        <v>5537</v>
      </c>
      <c r="AQ340" s="6"/>
      <c r="AR340" s="7"/>
      <c r="AS340" s="3" t="str">
        <f>_xlfn.XLOOKUP(B340,'[3]tt num | region | site id'!$C:$C,'[3]tt num | region | site id'!$Q:$Q,"")</f>
        <v/>
      </c>
      <c r="AT340" s="24" t="str">
        <f>_xlfn.XLOOKUP(B340,'[4]Cells Huawei 03052026 12h'!$B:$B,'[4]Cells Huawei 03052026 12h'!$T:$T,"")</f>
        <v/>
      </c>
      <c r="AU340" s="24" t="str">
        <f>_xlfn.XLOOKUP(B340,'[5]cells down 02052026 8h50'!$B:$B,'[5]cells down 02052026 8h50'!$R:$R,"")</f>
        <v/>
      </c>
      <c r="AV340" s="24" t="str">
        <f>_xlfn.XLOOKUP(B340,'[5]cells down 02052026 13h50'!$B:$B,'[5]cells down 02052026 13h50'!$R:$R,"")</f>
        <v/>
      </c>
      <c r="AW340" s="24" t="str">
        <f>_xlfn.XLOOKUP(B340,'[5]cells down 02052026 13h50'!$B:$B,'[5]cells down 02052026 13h50'!$R:$R,"")</f>
        <v/>
      </c>
      <c r="AX340" s="24" t="str">
        <f>_xlfn.XLOOKUP(B340,'[6]cell downs 03052026 8h40 '!$B:$B,'[6]cell downs 03052026 8h40 '!$R:$R,"")</f>
        <v/>
      </c>
      <c r="AY340" s="24" t="str">
        <f>_xlfn.XLOOKUP(B340,'[7]ALL SITES DOWN'!$D:$D,'[7]ALL SITES DOWN'!$J:$J,"")</f>
        <v/>
      </c>
      <c r="AZ340" s="24" t="str">
        <f>_xlfn.XLOOKUP(B340,'[8]ALL SITES DOWN'!$D:$D,'[8]ALL SITES DOWN'!$J:$J,"")</f>
        <v/>
      </c>
      <c r="BA340" s="9" t="str">
        <f>_xlfn.XLOOKUP(B340,[9]sheet1!$AC:$AC,[9]sheet1!$AF:$AF,"")</f>
        <v/>
      </c>
      <c r="BB340" s="14" t="s">
        <v>5537</v>
      </c>
      <c r="BC340" s="14" t="s">
        <v>5537</v>
      </c>
      <c r="BD340" s="14" t="str">
        <f>_xlfn.XLOOKUP(B340,'[10]cell downs 18042026 17h'!$B:$B,'[10]cell downs 18042026 17h'!$B:$B,"")</f>
        <v/>
      </c>
      <c r="BE340" s="14" t="str">
        <f>_xlfn.XLOOKUP(B340,'[11]Cells Huawei 19042026 15h'!$B:$B,'[11]Cells Huawei 19042026 15h'!$B:$B,"")</f>
        <v/>
      </c>
      <c r="BF340" s="9" t="str">
        <f>_xlfn.XLOOKUP(B340,'[12]cells down 19042026 9H40'!$B:$B,'[12]cells down 19042026 9H40'!$B:$B,"")</f>
        <v/>
      </c>
      <c r="BG340" s="9" t="s">
        <v>5537</v>
      </c>
      <c r="BH340" s="9" t="s">
        <v>302</v>
      </c>
    </row>
    <row r="341" spans="1:60" s="9" customFormat="1" x14ac:dyDescent="0.3">
      <c r="A341" s="1" t="s">
        <v>438</v>
      </c>
      <c r="B341" s="8" t="s">
        <v>439</v>
      </c>
      <c r="C341" s="3" t="str">
        <f>_xlfn.XLOOKUP(B341,'[1]daily break down'!$D:$D,'[1]daily break down'!$E:$E,"")</f>
        <v>ADAMAOUA</v>
      </c>
      <c r="D341" s="1" t="s">
        <v>21</v>
      </c>
      <c r="E341" s="1" t="s">
        <v>122</v>
      </c>
      <c r="F341" s="3" t="s">
        <v>90</v>
      </c>
      <c r="G341" s="1" t="s">
        <v>438</v>
      </c>
      <c r="H341" s="41" t="str">
        <f>_xlfn.XLOOKUP(B341,[2]CALCULATION!$B:$B,[2]CALCULATION!$H:$H,"")</f>
        <v>NOKIA</v>
      </c>
      <c r="I341" s="34">
        <v>5.3514525668448666E-3</v>
      </c>
      <c r="J341" s="34">
        <v>0.19645188146116996</v>
      </c>
      <c r="K341" s="34">
        <v>0.42173790051285587</v>
      </c>
      <c r="L341" s="34">
        <v>9.9887999688493649E-3</v>
      </c>
      <c r="M341" s="34">
        <v>0.53340959289289447</v>
      </c>
      <c r="N341" s="34">
        <v>8.2055606024955888E-3</v>
      </c>
      <c r="O341" s="34">
        <v>0.15523546154407619</v>
      </c>
      <c r="P341" s="34">
        <v>0.12428707958701435</v>
      </c>
      <c r="Q341" s="34">
        <v>0.45735764477326279</v>
      </c>
      <c r="R341" s="34">
        <v>0.2549806174562837</v>
      </c>
      <c r="S341" s="35">
        <v>0.19332777414843666</v>
      </c>
      <c r="T341" s="35">
        <v>17749.981493181294</v>
      </c>
      <c r="U341" s="35">
        <v>1.8373320479501062E-2</v>
      </c>
      <c r="V341" s="35">
        <v>1.195157739928698E-2</v>
      </c>
      <c r="W341" s="35">
        <v>9.7906159476664742E-2</v>
      </c>
      <c r="X341" s="35">
        <v>5.4263227329129755E-2</v>
      </c>
      <c r="Y341" s="35">
        <v>5.8935940425651957E-2</v>
      </c>
      <c r="Z341" s="35">
        <v>0.34289993171630767</v>
      </c>
      <c r="AA341" s="35">
        <v>0.34458692533042373</v>
      </c>
      <c r="AB341" s="35">
        <v>0.45959482948697061</v>
      </c>
      <c r="AC341" s="35">
        <v>0</v>
      </c>
      <c r="AD341" s="35">
        <v>0.20349826631081253</v>
      </c>
      <c r="AE341" s="58" t="s">
        <v>5560</v>
      </c>
      <c r="AF341" s="58"/>
      <c r="AG341" s="57" t="str" cm="1">
        <f t="array" ref="AG341">IFERROR(_xlfn.IFS(
AI341="MPR ISSUE","PDH",
AI341="BSS Hardware Issue","BSS",
AI341="Sites strategiques, MLL, Pylone, etc.","ENVTECH",
AI341="AKTIVCO DEFAUT GE &amp; POWER Cabinet","AKTIVCO",
AI341="AKTIVCO Coupure ENEO &amp; Baisse de tension","AKTIVCO GRID ONLY",
AI341="Coupure ENEO &amp; Baisse de tension","IHS GRID ONLY",
AI341="Defaut GE &amp; POWER Cabinet","IHS",
AI341="Sharing","Partners",
AI341="Sites strategiques &amp; DataCenter","SST &amp; DC",
AI341="Exclu","Exclu",
AI341="SAT","SAT",
AI341="SPARE-ISSUE","SPARE-ISSUE",
AI341="Fiber CAmtel","TRANS_FO_CAMTEL",
AI341="Fiber AOF","Fiber AOF",
AI341="Projet OCM (HUAWEI)","TRAVAUX-HUAWEI",
AI341="Projet OCM (NOKIA)","TRAVAUX-NOKIA",
AI341="ACCESS-ISSUE","ACCESS-ISSUE",
AI341="Projet OCM (ZTE, NOKIA, autres projets)","TRAVAUX OCM",
AI341="No root CAuse","No root cause",
AI341="ODU HS","PDH",
AI341="IP &amp; VLAN","PDH",
AI341="Warehouse HUAWEI","SPARE-ISSUE",
AI341="SPARE-HS","SPARE-ISSUE",
AI341="Power Telco","BSS",AI341="no impacts","no impacts"
),"")</f>
        <v>no impacts</v>
      </c>
      <c r="AH341" s="57" t="str" cm="1">
        <f t="array" ref="AH341">IFERROR(_xlfn.IFS(
AI341="MPR ISSUE","TX ISSUE",
AI341="BSS Hardware Issue","RAN ISSUE",
AI341="Sites strategiques, MLL, Pylone, etc.","ENVTECH",
AI341="AKTIVCO DEFAUT GE &amp; POWER Cabinet","POWER ISSUE",
AI341="AKTIVCO Coupure ENEO &amp; Baisse de tension","POWER ISSUE",
AI341="Coupure ENEO &amp; Baisse de tension","POWER ISSUE",
AI341="Defaut GE &amp; POWER Cabinet","POWER ISSUE",
AI341="Sharing","POWER ISSUE",
AI341="Sites strategiques &amp; DataCenter","POWER ISSUE",
AI341="Exclu","Exclu",
AI341="SAT","TX ISSUE",
AI341="SPARE-ISSUE","SPARE-ISSUE",
AI341="Fiber CAmtel","TX ISSUE",
AI341="Fiber AOF","TX ISSUE",
AI341="Projet OCM (HUAWEI)","TRAVAUX-HUAWEI",
AI341="Projet OCM (NOKIA)","TRAVAUX -NOKIA",
AI341="ACCESS-ISSUE","ACCESS-ISSUE",
AI341="Projet OCM (ZTE, NOKIA, autres projets)","TRAVAUX OCM",
AI341="No root CAuse","No root cause",
AI341="ODU HS","TX ISSUE",
AI341="IP &amp; VLAN","TX ISSUE",
AI341="Warehouse HUAWEI","SPARE-ISSUE",
AI341="SPARE-HS","SPARE-ISSUE",
AI341="Power Telco","RAN ISSUE",AI341="no impacts","no impacts"
),"")</f>
        <v>no impacts</v>
      </c>
      <c r="AI341" s="85" t="s">
        <v>5998</v>
      </c>
      <c r="AJ341" s="57" t="str" cm="1">
        <f t="array" ref="AJ341">IFERROR(_xlfn.IFS(
AI341="MPR ISSUE","ACTIVE",
AI341="BSS Hardware Issue","ACTIVE",
AI341="Sites strategiques, MLL, Pylone, etc.","PASSIVE",
AI341="AKTIVCO DEFAUT GE &amp; POWER Cabinet","PASSIVE",
AI341="AKTIVCO Coupure ENEO &amp; Baisse de tension","PASSIVE",
AI341="Coupure ENEO &amp; Baisse de tension","PASSIVE",
AI341="Defaut GE &amp; POWER Cabinet","PASSIVE",
AI341="Sharing","PASSIVE",
AI341="Sites strategiques &amp; DataCenter","PASSIVE",
AI341="Exclu","Exclu",
AI341="SAT","ACTIVE",
AI341="SPARE-ISSUE","SPARE-ISSUE",
AI341="Fiber CAmtel","ACTIVE",
AI341="Fiber AOF","ACTIVE",
AI341="Projet OCM (HUAWEI)","PLANNED WORKS",
AI341="Projet OCM (NOKIA)","PLANNED WORKS",
AI341="ACCESS-ISSUE","ACCESS-ISSUE",
AI341="Projet OCM (ZTE, NOKIA, autres projets)","PLANNED WORKS",
AI341="No root CAuse","No root cause",
AI341="ODU HS","ACTIVE",
AI341="IP &amp; VLAN","ACTIVE",
AI341="Warehouse HUAWEI","SPARE-ISSUE",
AI341="SPARE-HS","SPARE-ISSUE",
AI341="Power Telco","ACTIVE", AI341="no impacts","no impacts"
),"")</f>
        <v>no impacts</v>
      </c>
      <c r="AK341" s="23" t="s">
        <v>5537</v>
      </c>
      <c r="AL341" s="23" t="str">
        <f t="shared" si="16"/>
        <v>ADM_149</v>
      </c>
      <c r="AN341" s="9" t="s">
        <v>5537</v>
      </c>
      <c r="AO341" s="23" t="str">
        <f>_xlfn.XLOOKUP(B341,'INCIDENT-05-03-2026'!E:E,'INCIDENT-05-03-2026'!F:F,"")</f>
        <v/>
      </c>
      <c r="AP341" s="7" t="s">
        <v>5537</v>
      </c>
      <c r="AQ341" s="6"/>
      <c r="AR341" s="7"/>
      <c r="AS341" s="3" t="str">
        <f>_xlfn.XLOOKUP(B341,'[3]tt num | region | site id'!$C:$C,'[3]tt num | region | site id'!$Q:$Q,"")</f>
        <v/>
      </c>
      <c r="AT341" s="24" t="str">
        <f>_xlfn.XLOOKUP(B341,'[4]Cells Huawei 03052026 12h'!$B:$B,'[4]Cells Huawei 03052026 12h'!$T:$T,"")</f>
        <v/>
      </c>
      <c r="AU341" s="24" t="str">
        <f>_xlfn.XLOOKUP(B341,'[5]cells down 02052026 8h50'!$B:$B,'[5]cells down 02052026 8h50'!$R:$R,"")</f>
        <v/>
      </c>
      <c r="AV341" s="24" t="str">
        <f>_xlfn.XLOOKUP(B341,'[5]cells down 02052026 13h50'!$B:$B,'[5]cells down 02052026 13h50'!$R:$R,"")</f>
        <v/>
      </c>
      <c r="AW341" s="24" t="str">
        <f>_xlfn.XLOOKUP(B341,'[5]cells down 02052026 13h50'!$B:$B,'[5]cells down 02052026 13h50'!$R:$R,"")</f>
        <v/>
      </c>
      <c r="AX341" s="24" t="str">
        <f>_xlfn.XLOOKUP(B341,'[6]cell downs 03052026 8h40 '!$B:$B,'[6]cell downs 03052026 8h40 '!$R:$R,"")</f>
        <v/>
      </c>
      <c r="AY341" s="24" t="str">
        <f>_xlfn.XLOOKUP(B341,'[7]ALL SITES DOWN'!$D:$D,'[7]ALL SITES DOWN'!$J:$J,"")</f>
        <v/>
      </c>
      <c r="AZ341" s="24" t="str">
        <f>_xlfn.XLOOKUP(B341,'[8]ALL SITES DOWN'!$D:$D,'[8]ALL SITES DOWN'!$J:$J,"")</f>
        <v/>
      </c>
      <c r="BA341" s="9" t="str">
        <f>_xlfn.XLOOKUP(B341,[9]sheet1!$AC:$AC,[9]sheet1!$AF:$AF,"")</f>
        <v/>
      </c>
      <c r="BB341" s="14" t="s">
        <v>5537</v>
      </c>
      <c r="BC341" s="14" t="s">
        <v>5537</v>
      </c>
      <c r="BD341" s="14" t="str">
        <f>_xlfn.XLOOKUP(B341,'[10]cell downs 18042026 17h'!$B:$B,'[10]cell downs 18042026 17h'!$B:$B,"")</f>
        <v/>
      </c>
      <c r="BE341" s="14" t="str">
        <f>_xlfn.XLOOKUP(B341,'[11]Cells Huawei 19042026 15h'!$B:$B,'[11]Cells Huawei 19042026 15h'!$B:$B,"")</f>
        <v/>
      </c>
      <c r="BF341" s="9" t="str">
        <f>_xlfn.XLOOKUP(B341,'[12]cells down 19042026 9H40'!$B:$B,'[12]cells down 19042026 9H40'!$B:$B,"")</f>
        <v/>
      </c>
      <c r="BG341" s="9" t="s">
        <v>5537</v>
      </c>
      <c r="BH341" s="9" t="s">
        <v>5537</v>
      </c>
    </row>
    <row r="342" spans="1:60" s="9" customFormat="1" x14ac:dyDescent="0.3">
      <c r="A342" s="1" t="s">
        <v>1792</v>
      </c>
      <c r="B342" s="1" t="s">
        <v>1793</v>
      </c>
      <c r="C342" s="3" t="str">
        <f>_xlfn.XLOOKUP(B342,'[1]daily break down'!$D:$D,'[1]daily break down'!$E:$E,"")</f>
        <v>NORD-OUEST</v>
      </c>
      <c r="D342" s="1" t="s">
        <v>11</v>
      </c>
      <c r="E342" s="1" t="s">
        <v>154</v>
      </c>
      <c r="F342" s="3" t="s">
        <v>51</v>
      </c>
      <c r="G342" s="1" t="s">
        <v>1792</v>
      </c>
      <c r="H342" s="41" t="str">
        <f>_xlfn.XLOOKUP(B342,[2]CALCULATION!$B:$B,[2]CALCULATION!$H:$H,"")</f>
        <v>NOKIA</v>
      </c>
      <c r="I342" s="34">
        <v>0.34504518467190876</v>
      </c>
      <c r="J342" s="34">
        <v>1.2278160713802364</v>
      </c>
      <c r="K342" s="34">
        <v>0.49575688236319138</v>
      </c>
      <c r="L342" s="34">
        <v>4.9046465372838428E-3</v>
      </c>
      <c r="M342" s="34">
        <v>2.069297702776022</v>
      </c>
      <c r="N342" s="34">
        <v>3.6561910550661622E-3</v>
      </c>
      <c r="O342" s="34">
        <v>5.6180496699797331E-3</v>
      </c>
      <c r="P342" s="34">
        <v>1.6051570485658829E-3</v>
      </c>
      <c r="Q342" s="34">
        <v>0.67816504465138205</v>
      </c>
      <c r="R342" s="34">
        <v>3.3423678934932357</v>
      </c>
      <c r="S342" s="35">
        <v>2.5435763106181177</v>
      </c>
      <c r="T342" s="35">
        <v>27891.796332537175</v>
      </c>
      <c r="U342" s="35">
        <v>4.6371203625230331E-3</v>
      </c>
      <c r="V342" s="35">
        <v>2.3402119663387868</v>
      </c>
      <c r="W342" s="35">
        <v>2.630388690562818</v>
      </c>
      <c r="X342" s="35">
        <v>0</v>
      </c>
      <c r="Y342" s="35">
        <v>1.515981656978832E-3</v>
      </c>
      <c r="Z342" s="35">
        <v>8.277259847103427E-2</v>
      </c>
      <c r="AA342" s="35">
        <v>0.66194661263183974</v>
      </c>
      <c r="AB342" s="35">
        <v>0.31424147685737736</v>
      </c>
      <c r="AC342" s="35">
        <v>0</v>
      </c>
      <c r="AD342" s="35">
        <v>0.20002040332959523</v>
      </c>
      <c r="AE342" s="58" t="s">
        <v>5603</v>
      </c>
      <c r="AF342" s="58"/>
      <c r="AG342" s="57" t="str" cm="1">
        <f t="array" ref="AG342">IFERROR(_xlfn.IFS(
AI342="MPR ISSUE","PDH",
AI342="BSS Hardware Issue","BSS",
AI342="Sites strategiques, MLL, Pylone, etc.","ENVTECH",
AI342="AKTIVCO DEFAUT GE &amp; POWER Cabinet","AKTIVCO",
AI342="AKTIVCO Coupure ENEO &amp; Baisse de tension","AKTIVCO GRID ONLY",
AI342="Coupure ENEO &amp; Baisse de tension","IHS GRID ONLY",
AI342="Defaut GE &amp; POWER Cabinet","IHS",
AI342="Sharing","Partners",
AI342="Sites strategiques &amp; DataCenter","SST &amp; DC",
AI342="Exclu","Exclu",
AI342="SAT","SAT",
AI342="SPARE-ISSUE","SPARE-ISSUE",
AI342="Fiber CAmtel","TRANS_FO_CAMTEL",
AI342="Fiber AOF","Fiber AOF",
AI342="Projet OCM (HUAWEI)","TRAVAUX-HUAWEI",
AI342="Projet OCM (NOKIA)","TRAVAUX-NOKIA",
AI342="ACCESS-ISSUE","ACCESS-ISSUE",
AI342="Projet OCM (ZTE, NOKIA, autres projets)","TRAVAUX OCM",
AI342="No root CAuse","No root cause",
AI342="ODU HS","PDH",
AI342="IP &amp; VLAN","PDH",
AI342="Warehouse HUAWEI","SPARE-ISSUE",
AI342="SPARE-HS","SPARE-ISSUE",
AI342="Power Telco","BSS",AI342="no impacts","no impacts"
),"")</f>
        <v>ACCESS-ISSUE</v>
      </c>
      <c r="AH342" s="57" t="str" cm="1">
        <f t="array" ref="AH342">IFERROR(_xlfn.IFS(
AI342="MPR ISSUE","TX ISSUE",
AI342="BSS Hardware Issue","RAN ISSUE",
AI342="Sites strategiques, MLL, Pylone, etc.","ENVTECH",
AI342="AKTIVCO DEFAUT GE &amp; POWER Cabinet","POWER ISSUE",
AI342="AKTIVCO Coupure ENEO &amp; Baisse de tension","POWER ISSUE",
AI342="Coupure ENEO &amp; Baisse de tension","POWER ISSUE",
AI342="Defaut GE &amp; POWER Cabinet","POWER ISSUE",
AI342="Sharing","POWER ISSUE",
AI342="Sites strategiques &amp; DataCenter","POWER ISSUE",
AI342="Exclu","Exclu",
AI342="SAT","TX ISSUE",
AI342="SPARE-ISSUE","SPARE-ISSUE",
AI342="Fiber CAmtel","TX ISSUE",
AI342="Fiber AOF","TX ISSUE",
AI342="Projet OCM (HUAWEI)","TRAVAUX-HUAWEI",
AI342="Projet OCM (NOKIA)","TRAVAUX -NOKIA",
AI342="ACCESS-ISSUE","ACCESS-ISSUE",
AI342="Projet OCM (ZTE, NOKIA, autres projets)","TRAVAUX OCM",
AI342="No root CAuse","No root cause",
AI342="ODU HS","TX ISSUE",
AI342="IP &amp; VLAN","TX ISSUE",
AI342="Warehouse HUAWEI","SPARE-ISSUE",
AI342="SPARE-HS","SPARE-ISSUE",
AI342="Power Telco","RAN ISSUE",AI342="no impacts","no impacts"
),"")</f>
        <v>ACCESS-ISSUE</v>
      </c>
      <c r="AI342" s="85" t="s">
        <v>25</v>
      </c>
      <c r="AJ342" s="57" t="str" cm="1">
        <f t="array" ref="AJ342">IFERROR(_xlfn.IFS(
AI342="MPR ISSUE","ACTIVE",
AI342="BSS Hardware Issue","ACTIVE",
AI342="Sites strategiques, MLL, Pylone, etc.","PASSIVE",
AI342="AKTIVCO DEFAUT GE &amp; POWER Cabinet","PASSIVE",
AI342="AKTIVCO Coupure ENEO &amp; Baisse de tension","PASSIVE",
AI342="Coupure ENEO &amp; Baisse de tension","PASSIVE",
AI342="Defaut GE &amp; POWER Cabinet","PASSIVE",
AI342="Sharing","PASSIVE",
AI342="Sites strategiques &amp; DataCenter","PASSIVE",
AI342="Exclu","Exclu",
AI342="SAT","ACTIVE",
AI342="SPARE-ISSUE","SPARE-ISSUE",
AI342="Fiber CAmtel","ACTIVE",
AI342="Fiber AOF","ACTIVE",
AI342="Projet OCM (HUAWEI)","PLANNED WORKS",
AI342="Projet OCM (NOKIA)","PLANNED WORKS",
AI342="ACCESS-ISSUE","ACCESS-ISSUE",
AI342="Projet OCM (ZTE, NOKIA, autres projets)","PLANNED WORKS",
AI342="No root CAuse","No root cause",
AI342="ODU HS","ACTIVE",
AI342="IP &amp; VLAN","ACTIVE",
AI342="Warehouse HUAWEI","SPARE-ISSUE",
AI342="SPARE-HS","SPARE-ISSUE",
AI342="Power Telco","ACTIVE", AI342="no impacts","no impacts"
),"")</f>
        <v>ACCESS-ISSUE</v>
      </c>
      <c r="AK342" s="23" t="s">
        <v>5785</v>
      </c>
      <c r="AL342" s="23" t="str">
        <f t="shared" si="16"/>
        <v>NRO_098</v>
      </c>
      <c r="AN342" s="9" t="s">
        <v>5537</v>
      </c>
      <c r="AO342" s="23" t="str">
        <f>_xlfn.XLOOKUP(B342,'INCIDENT-05-03-2026'!E:E,'INCIDENT-05-03-2026'!F:F,"")</f>
        <v/>
      </c>
      <c r="AP342" s="7" t="s">
        <v>5537</v>
      </c>
      <c r="AQ342" s="6"/>
      <c r="AR342" s="7"/>
      <c r="AS342" s="3" t="str">
        <f>_xlfn.XLOOKUP(B342,'[3]tt num | region | site id'!$C:$C,'[3]tt num | region | site id'!$Q:$Q,"")</f>
        <v>(hourly IHS): 03/05/2026 11:31 0:28:47 0V Team is on site for work ( preventive maintenance ) // waiting END OF WORK</v>
      </c>
      <c r="AT342" s="24" t="str">
        <f>_xlfn.XLOOKUP(B342,'[4]Cells Huawei 03052026 12h'!$B:$B,'[4]Cells Huawei 03052026 12h'!$T:$T,"")</f>
        <v/>
      </c>
      <c r="AU342" s="24" t="str">
        <f>_xlfn.XLOOKUP(B342,'[5]cells down 02052026 8h50'!$B:$B,'[5]cells down 02052026 8h50'!$R:$R,"")</f>
        <v/>
      </c>
      <c r="AV342" s="24" t="str">
        <f>_xlfn.XLOOKUP(B342,'[5]cells down 02052026 13h50'!$B:$B,'[5]cells down 02052026 13h50'!$R:$R,"")</f>
        <v/>
      </c>
      <c r="AW342" s="24" t="str">
        <f>_xlfn.XLOOKUP(B342,'[5]cells down 02052026 13h50'!$B:$B,'[5]cells down 02052026 13h50'!$R:$R,"")</f>
        <v/>
      </c>
      <c r="AX342" s="24" t="str">
        <f>_xlfn.XLOOKUP(B342,'[6]cell downs 03052026 8h40 '!$B:$B,'[6]cell downs 03052026 8h40 '!$R:$R,"")</f>
        <v>(05/03/2026 cell nokia): 02/04/2026 : Access issue ||  Feedback RM : Intervention planned on 05.05.2026
30/04/2026 : Probleme d'access || Nouvelle tentative 
28/04/2026 : Escalade faite au RM || Plan for 30/04/2026  || FME donald || Feedback RM : Road blocked No traffic if we can Go as planned on 30.04.2027
23/04/2026 : Check breaker and  interconnection AREA(sfp, optical fiber) between system and radio module, swap its if needed|| ETA : 24/04/2026 || UP After remote reset</v>
      </c>
      <c r="AY342" s="24" t="str">
        <f>_xlfn.XLOOKUP(B342,'[7]ALL SITES DOWN'!$D:$D,'[7]ALL SITES DOWN'!$J:$J,"")</f>
        <v/>
      </c>
      <c r="AZ342" s="24" t="str">
        <f>_xlfn.XLOOKUP(B342,'[8]ALL SITES DOWN'!$D:$D,'[8]ALL SITES DOWN'!$J:$J,"")</f>
        <v/>
      </c>
      <c r="BA342" s="9" t="str">
        <f>_xlfn.XLOOKUP(B342,[9]sheet1!$AC:$AC,[9]sheet1!$AF:$AF,"")</f>
        <v>(05/03/2026 ticket)..INC-20260503-00006373...Others Transmission equipement fault</v>
      </c>
      <c r="BB342" s="14" t="s">
        <v>5537</v>
      </c>
      <c r="BC342" s="14" t="s">
        <v>5537</v>
      </c>
      <c r="BD342" s="14" t="str">
        <f>_xlfn.XLOOKUP(B342,'[10]cell downs 18042026 17h'!$B:$B,'[10]cell downs 18042026 17h'!$B:$B,"")</f>
        <v/>
      </c>
      <c r="BE342" s="14" t="str">
        <f>_xlfn.XLOOKUP(B342,'[11]Cells Huawei 19042026 15h'!$B:$B,'[11]Cells Huawei 19042026 15h'!$B:$B,"")</f>
        <v/>
      </c>
      <c r="BF342" s="9" t="str">
        <f>_xlfn.XLOOKUP(B342,'[12]cells down 19042026 9H40'!$B:$B,'[12]cells down 19042026 9H40'!$B:$B,"")</f>
        <v/>
      </c>
      <c r="BG342" s="9" t="s">
        <v>1793</v>
      </c>
      <c r="BH342" s="9" t="s">
        <v>5537</v>
      </c>
    </row>
    <row r="343" spans="1:60" s="9" customFormat="1" x14ac:dyDescent="0.3">
      <c r="A343" s="25" t="s">
        <v>5416</v>
      </c>
      <c r="B343" s="32" t="s">
        <v>5417</v>
      </c>
      <c r="C343" s="3" t="str">
        <f>_xlfn.XLOOKUP(B343,'[1]daily break down'!$D:$D,'[1]daily break down'!$E:$E,"")</f>
        <v/>
      </c>
      <c r="D343" s="25" t="s">
        <v>357</v>
      </c>
      <c r="E343" s="25" t="s">
        <v>987</v>
      </c>
      <c r="F343" s="25" t="s">
        <v>5403</v>
      </c>
      <c r="G343" s="25" t="s">
        <v>24</v>
      </c>
      <c r="H343" s="40" t="str">
        <f>_xlfn.XLOOKUP(B343,[2]CALCULATION!$B:$B,[2]CALCULATION!$H:$H,"")</f>
        <v>Huawei</v>
      </c>
      <c r="I343" s="34">
        <v>2.8497958240234218</v>
      </c>
      <c r="J343" s="34">
        <v>0.49010795216203956</v>
      </c>
      <c r="K343" s="34">
        <v>0</v>
      </c>
      <c r="L343" s="34">
        <v>0</v>
      </c>
      <c r="M343" s="34">
        <v>1.8567029931541839</v>
      </c>
      <c r="N343" s="34">
        <v>5.6176929684133627</v>
      </c>
      <c r="O343" s="34">
        <v>0.93778625300699447</v>
      </c>
      <c r="P343" s="34">
        <v>1.8223883024715131</v>
      </c>
      <c r="Q343" s="34">
        <v>0</v>
      </c>
      <c r="R343" s="34">
        <v>0.36947148242317357</v>
      </c>
      <c r="S343" s="35">
        <v>3.1144683862535771</v>
      </c>
      <c r="T343" s="35">
        <v>0</v>
      </c>
      <c r="U343" s="35">
        <v>0</v>
      </c>
      <c r="V343" s="35" t="s">
        <v>5537</v>
      </c>
      <c r="W343" s="35">
        <v>0</v>
      </c>
      <c r="X343" s="35">
        <v>0</v>
      </c>
      <c r="Y343" s="35">
        <v>0</v>
      </c>
      <c r="Z343" s="35">
        <v>0</v>
      </c>
      <c r="AA343" s="35">
        <v>0.26352968917984565</v>
      </c>
      <c r="AB343" s="35">
        <v>0.33628885012801291</v>
      </c>
      <c r="AC343" s="35">
        <v>9.1827873319806408E-2</v>
      </c>
      <c r="AD343" s="35">
        <v>0.19841524628102947</v>
      </c>
      <c r="AE343" s="58" t="s">
        <v>5560</v>
      </c>
      <c r="AF343" s="58"/>
      <c r="AG343" s="57" t="str" cm="1">
        <f t="array" ref="AG343">IFERROR(_xlfn.IFS(
AI343="MPR ISSUE","PDH",
AI343="BSS Hardware Issue","BSS",
AI343="Sites strategiques, MLL, Pylone, etc.","ENVTECH",
AI343="AKTIVCO DEFAUT GE &amp; POWER Cabinet","AKTIVCO",
AI343="AKTIVCO Coupure ENEO &amp; Baisse de tension","AKTIVCO GRID ONLY",
AI343="Coupure ENEO &amp; Baisse de tension","IHS GRID ONLY",
AI343="Defaut GE &amp; POWER Cabinet","IHS",
AI343="Sharing","Partners",
AI343="Sites strategiques &amp; DataCenter","SST &amp; DC",
AI343="Exclu","Exclu",
AI343="SAT","SAT",
AI343="SPARE-ISSUE","SPARE-ISSUE",
AI343="Fiber CAmtel","TRANS_FO_CAMTEL",
AI343="Fiber AOF","Fiber AOF",
AI343="Projet OCM (HUAWEI)","TRAVAUX-HUAWEI",
AI343="Projet OCM (NOKIA)","TRAVAUX-NOKIA",
AI343="ACCESS-ISSUE","ACCESS-ISSUE",
AI343="Projet OCM (ZTE, NOKIA, autres projets)","TRAVAUX OCM",
AI343="No root CAuse","No root cause",
AI343="ODU HS","PDH",
AI343="IP &amp; VLAN","PDH",
AI343="Warehouse HUAWEI","SPARE-ISSUE",
AI343="SPARE-HS","SPARE-ISSUE",
AI343="Power Telco","BSS",AI343="no impacts","no impacts"
),"")</f>
        <v>no impacts</v>
      </c>
      <c r="AH343" s="57" t="str" cm="1">
        <f t="array" ref="AH343">IFERROR(_xlfn.IFS(
AI343="MPR ISSUE","TX ISSUE",
AI343="BSS Hardware Issue","RAN ISSUE",
AI343="Sites strategiques, MLL, Pylone, etc.","ENVTECH",
AI343="AKTIVCO DEFAUT GE &amp; POWER Cabinet","POWER ISSUE",
AI343="AKTIVCO Coupure ENEO &amp; Baisse de tension","POWER ISSUE",
AI343="Coupure ENEO &amp; Baisse de tension","POWER ISSUE",
AI343="Defaut GE &amp; POWER Cabinet","POWER ISSUE",
AI343="Sharing","POWER ISSUE",
AI343="Sites strategiques &amp; DataCenter","POWER ISSUE",
AI343="Exclu","Exclu",
AI343="SAT","TX ISSUE",
AI343="SPARE-ISSUE","SPARE-ISSUE",
AI343="Fiber CAmtel","TX ISSUE",
AI343="Fiber AOF","TX ISSUE",
AI343="Projet OCM (HUAWEI)","TRAVAUX-HUAWEI",
AI343="Projet OCM (NOKIA)","TRAVAUX -NOKIA",
AI343="ACCESS-ISSUE","ACCESS-ISSUE",
AI343="Projet OCM (ZTE, NOKIA, autres projets)","TRAVAUX OCM",
AI343="No root CAuse","No root cause",
AI343="ODU HS","TX ISSUE",
AI343="IP &amp; VLAN","TX ISSUE",
AI343="Warehouse HUAWEI","SPARE-ISSUE",
AI343="SPARE-HS","SPARE-ISSUE",
AI343="Power Telco","RAN ISSUE",AI343="no impacts","no impacts"
),"")</f>
        <v>no impacts</v>
      </c>
      <c r="AI343" s="85" t="s">
        <v>5998</v>
      </c>
      <c r="AJ343" s="57" t="str" cm="1">
        <f t="array" ref="AJ343">IFERROR(_xlfn.IFS(
AI343="MPR ISSUE","ACTIVE",
AI343="BSS Hardware Issue","ACTIVE",
AI343="Sites strategiques, MLL, Pylone, etc.","PASSIVE",
AI343="AKTIVCO DEFAUT GE &amp; POWER Cabinet","PASSIVE",
AI343="AKTIVCO Coupure ENEO &amp; Baisse de tension","PASSIVE",
AI343="Coupure ENEO &amp; Baisse de tension","PASSIVE",
AI343="Defaut GE &amp; POWER Cabinet","PASSIVE",
AI343="Sharing","PASSIVE",
AI343="Sites strategiques &amp; DataCenter","PASSIVE",
AI343="Exclu","Exclu",
AI343="SAT","ACTIVE",
AI343="SPARE-ISSUE","SPARE-ISSUE",
AI343="Fiber CAmtel","ACTIVE",
AI343="Fiber AOF","ACTIVE",
AI343="Projet OCM (HUAWEI)","PLANNED WORKS",
AI343="Projet OCM (NOKIA)","PLANNED WORKS",
AI343="ACCESS-ISSUE","ACCESS-ISSUE",
AI343="Projet OCM (ZTE, NOKIA, autres projets)","PLANNED WORKS",
AI343="No root CAuse","No root cause",
AI343="ODU HS","ACTIVE",
AI343="IP &amp; VLAN","ACTIVE",
AI343="Warehouse HUAWEI","SPARE-ISSUE",
AI343="SPARE-HS","SPARE-ISSUE",
AI343="Power Telco","ACTIVE", AI343="no impacts","no impacts"
),"")</f>
        <v>no impacts</v>
      </c>
      <c r="AK343" s="23" t="s">
        <v>5537</v>
      </c>
      <c r="AL343" s="23" t="str">
        <f t="shared" si="16"/>
        <v>NRD_266</v>
      </c>
      <c r="AN343" s="9" t="s">
        <v>5537</v>
      </c>
      <c r="AO343" s="23" t="str">
        <f>_xlfn.XLOOKUP(B343,'INCIDENT-05-03-2026'!E:E,'INCIDENT-05-03-2026'!F:F,"")</f>
        <v/>
      </c>
      <c r="AP343" s="7" t="s">
        <v>5537</v>
      </c>
      <c r="AQ343" s="6"/>
      <c r="AR343" s="7"/>
      <c r="AS343" s="3" t="str">
        <f>_xlfn.XLOOKUP(B343,'[3]tt num | region | site id'!$C:$C,'[3]tt num | region | site id'!$Q:$Q,"")</f>
        <v/>
      </c>
      <c r="AT343" s="24" t="str">
        <f>_xlfn.XLOOKUP(B343,'[4]Cells Huawei 03052026 12h'!$B:$B,'[4]Cells Huawei 03052026 12h'!$T:$T,"")</f>
        <v/>
      </c>
      <c r="AU343" s="24" t="str">
        <f>_xlfn.XLOOKUP(B343,'[5]cells down 02052026 8h50'!$B:$B,'[5]cells down 02052026 8h50'!$R:$R,"")</f>
        <v/>
      </c>
      <c r="AV343" s="24" t="str">
        <f>_xlfn.XLOOKUP(B343,'[5]cells down 02052026 13h50'!$B:$B,'[5]cells down 02052026 13h50'!$R:$R,"")</f>
        <v/>
      </c>
      <c r="AW343" s="24" t="str">
        <f>_xlfn.XLOOKUP(B343,'[5]cells down 02052026 13h50'!$B:$B,'[5]cells down 02052026 13h50'!$R:$R,"")</f>
        <v/>
      </c>
      <c r="AX343" s="24" t="str">
        <f>_xlfn.XLOOKUP(B343,'[6]cell downs 03052026 8h40 '!$B:$B,'[6]cell downs 03052026 8h40 '!$R:$R,"")</f>
        <v/>
      </c>
      <c r="AY343" s="24" t="str">
        <f>_xlfn.XLOOKUP(B343,'[7]ALL SITES DOWN'!$D:$D,'[7]ALL SITES DOWN'!$J:$J,"")</f>
        <v/>
      </c>
      <c r="AZ343" s="24" t="str">
        <f>_xlfn.XLOOKUP(B343,'[8]ALL SITES DOWN'!$D:$D,'[8]ALL SITES DOWN'!$J:$J,"")</f>
        <v/>
      </c>
      <c r="BA343" s="9" t="str">
        <f>_xlfn.XLOOKUP(B343,[9]sheet1!$AC:$AC,[9]sheet1!$AF:$AF,"")</f>
        <v/>
      </c>
      <c r="BB343" s="14" t="s">
        <v>5537</v>
      </c>
      <c r="BC343" s="14" t="s">
        <v>5537</v>
      </c>
      <c r="BD343" s="14" t="str">
        <f>_xlfn.XLOOKUP(B343,'[10]cell downs 18042026 17h'!$B:$B,'[10]cell downs 18042026 17h'!$B:$B,"")</f>
        <v/>
      </c>
      <c r="BE343" s="14" t="str">
        <f>_xlfn.XLOOKUP(B343,'[11]Cells Huawei 19042026 15h'!$B:$B,'[11]Cells Huawei 19042026 15h'!$B:$B,"")</f>
        <v/>
      </c>
      <c r="BF343" s="9" t="str">
        <f>_xlfn.XLOOKUP(B343,'[12]cells down 19042026 9H40'!$B:$B,'[12]cells down 19042026 9H40'!$B:$B,"")</f>
        <v/>
      </c>
      <c r="BG343" s="9" t="s">
        <v>5537</v>
      </c>
      <c r="BH343" s="9" t="s">
        <v>5537</v>
      </c>
    </row>
    <row r="344" spans="1:60" s="9" customFormat="1" x14ac:dyDescent="0.3">
      <c r="A344" s="1" t="s">
        <v>693</v>
      </c>
      <c r="B344" s="8" t="s">
        <v>694</v>
      </c>
      <c r="C344" s="3" t="str">
        <f>_xlfn.XLOOKUP(B344,'[1]daily break down'!$D:$D,'[1]daily break down'!$E:$E,"")</f>
        <v>Douala</v>
      </c>
      <c r="D344" s="1" t="s">
        <v>11</v>
      </c>
      <c r="E344" s="1" t="s">
        <v>12</v>
      </c>
      <c r="F344" s="3" t="s">
        <v>31</v>
      </c>
      <c r="G344" s="1" t="s">
        <v>32</v>
      </c>
      <c r="H344" s="42" t="str">
        <f>_xlfn.XLOOKUP(B344,[2]CALCULATION!$B:$B,[2]CALCULATION!$H:$H,"")</f>
        <v>ZTE</v>
      </c>
      <c r="I344" s="34">
        <v>0</v>
      </c>
      <c r="J344" s="34">
        <v>0.37862087759999785</v>
      </c>
      <c r="K344" s="34">
        <v>0</v>
      </c>
      <c r="L344" s="34">
        <v>0.38407841156512113</v>
      </c>
      <c r="M344" s="34">
        <v>0.56000362408791404</v>
      </c>
      <c r="N344" s="34">
        <v>0.18881997414627028</v>
      </c>
      <c r="O344" s="34">
        <v>0.96268402233808004</v>
      </c>
      <c r="P344" s="34">
        <v>13.79957081667537</v>
      </c>
      <c r="Q344" s="34">
        <v>12.960145020588817</v>
      </c>
      <c r="R344" s="34">
        <v>0.38256242990814199</v>
      </c>
      <c r="S344" s="35">
        <v>1.6118630380129726</v>
      </c>
      <c r="T344" s="35">
        <v>1.3232379656025544</v>
      </c>
      <c r="U344" s="35">
        <v>0</v>
      </c>
      <c r="V344" s="35">
        <v>0.91238910148302288</v>
      </c>
      <c r="W344" s="35">
        <v>1.3232379656025548</v>
      </c>
      <c r="X344" s="35">
        <v>13.944534333239165</v>
      </c>
      <c r="Y344" s="35">
        <v>18.558897135829103</v>
      </c>
      <c r="Z344" s="35">
        <v>5.3801118901473322</v>
      </c>
      <c r="AA344" s="35">
        <v>8.6677537578584318E-2</v>
      </c>
      <c r="AB344" s="35">
        <v>0.11411507900078391</v>
      </c>
      <c r="AC344" s="35">
        <v>0.26556552563437502</v>
      </c>
      <c r="AD344" s="35">
        <v>0.18917667571261793</v>
      </c>
      <c r="AE344" s="58" t="s">
        <v>5560</v>
      </c>
      <c r="AF344" s="58"/>
      <c r="AG344" s="57" t="str" cm="1">
        <f t="array" ref="AG344">IFERROR(_xlfn.IFS(
AI344="MPR ISSUE","PDH",
AI344="BSS Hardware Issue","BSS",
AI344="Sites strategiques, MLL, Pylone, etc.","ENVTECH",
AI344="AKTIVCO DEFAUT GE &amp; POWER Cabinet","AKTIVCO",
AI344="AKTIVCO Coupure ENEO &amp; Baisse de tension","AKTIVCO GRID ONLY",
AI344="Coupure ENEO &amp; Baisse de tension","IHS GRID ONLY",
AI344="Defaut GE &amp; POWER Cabinet","IHS",
AI344="Sharing","Partners",
AI344="Sites strategiques &amp; DataCenter","SST &amp; DC",
AI344="Exclu","Exclu",
AI344="SAT","SAT",
AI344="SPARE-ISSUE","SPARE-ISSUE",
AI344="Fiber CAmtel","TRANS_FO_CAMTEL",
AI344="Fiber AOF","Fiber AOF",
AI344="Projet OCM (HUAWEI)","TRAVAUX-HUAWEI",
AI344="Projet OCM (NOKIA)","TRAVAUX-NOKIA",
AI344="ACCESS-ISSUE","ACCESS-ISSUE",
AI344="Projet OCM (ZTE, NOKIA, autres projets)","TRAVAUX OCM",
AI344="No root CAuse","No root cause",
AI344="ODU HS","PDH",
AI344="IP &amp; VLAN","PDH",
AI344="Warehouse HUAWEI","SPARE-ISSUE",
AI344="SPARE-HS","SPARE-ISSUE",
AI344="Power Telco","BSS",AI344="no impacts","no impacts"
),"")</f>
        <v>no impacts</v>
      </c>
      <c r="AH344" s="57" t="str" cm="1">
        <f t="array" ref="AH344">IFERROR(_xlfn.IFS(
AI344="MPR ISSUE","TX ISSUE",
AI344="BSS Hardware Issue","RAN ISSUE",
AI344="Sites strategiques, MLL, Pylone, etc.","ENVTECH",
AI344="AKTIVCO DEFAUT GE &amp; POWER Cabinet","POWER ISSUE",
AI344="AKTIVCO Coupure ENEO &amp; Baisse de tension","POWER ISSUE",
AI344="Coupure ENEO &amp; Baisse de tension","POWER ISSUE",
AI344="Defaut GE &amp; POWER Cabinet","POWER ISSUE",
AI344="Sharing","POWER ISSUE",
AI344="Sites strategiques &amp; DataCenter","POWER ISSUE",
AI344="Exclu","Exclu",
AI344="SAT","TX ISSUE",
AI344="SPARE-ISSUE","SPARE-ISSUE",
AI344="Fiber CAmtel","TX ISSUE",
AI344="Fiber AOF","TX ISSUE",
AI344="Projet OCM (HUAWEI)","TRAVAUX-HUAWEI",
AI344="Projet OCM (NOKIA)","TRAVAUX -NOKIA",
AI344="ACCESS-ISSUE","ACCESS-ISSUE",
AI344="Projet OCM (ZTE, NOKIA, autres projets)","TRAVAUX OCM",
AI344="No root CAuse","No root cause",
AI344="ODU HS","TX ISSUE",
AI344="IP &amp; VLAN","TX ISSUE",
AI344="Warehouse HUAWEI","SPARE-ISSUE",
AI344="SPARE-HS","SPARE-ISSUE",
AI344="Power Telco","RAN ISSUE",AI344="no impacts","no impacts"
),"")</f>
        <v>no impacts</v>
      </c>
      <c r="AI344" s="85" t="s">
        <v>5998</v>
      </c>
      <c r="AJ344" s="57" t="str" cm="1">
        <f t="array" ref="AJ344">IFERROR(_xlfn.IFS(
AI344="MPR ISSUE","ACTIVE",
AI344="BSS Hardware Issue","ACTIVE",
AI344="Sites strategiques, MLL, Pylone, etc.","PASSIVE",
AI344="AKTIVCO DEFAUT GE &amp; POWER Cabinet","PASSIVE",
AI344="AKTIVCO Coupure ENEO &amp; Baisse de tension","PASSIVE",
AI344="Coupure ENEO &amp; Baisse de tension","PASSIVE",
AI344="Defaut GE &amp; POWER Cabinet","PASSIVE",
AI344="Sharing","PASSIVE",
AI344="Sites strategiques &amp; DataCenter","PASSIVE",
AI344="Exclu","Exclu",
AI344="SAT","ACTIVE",
AI344="SPARE-ISSUE","SPARE-ISSUE",
AI344="Fiber CAmtel","ACTIVE",
AI344="Fiber AOF","ACTIVE",
AI344="Projet OCM (HUAWEI)","PLANNED WORKS",
AI344="Projet OCM (NOKIA)","PLANNED WORKS",
AI344="ACCESS-ISSUE","ACCESS-ISSUE",
AI344="Projet OCM (ZTE, NOKIA, autres projets)","PLANNED WORKS",
AI344="No root CAuse","No root cause",
AI344="ODU HS","ACTIVE",
AI344="IP &amp; VLAN","ACTIVE",
AI344="Warehouse HUAWEI","SPARE-ISSUE",
AI344="SPARE-HS","SPARE-ISSUE",
AI344="Power Telco","ACTIVE", AI344="no impacts","no impacts"
),"")</f>
        <v>no impacts</v>
      </c>
      <c r="AK344" s="23" t="s">
        <v>5537</v>
      </c>
      <c r="AL344" s="23" t="str">
        <f t="shared" si="16"/>
        <v>LIT_217</v>
      </c>
      <c r="AN344" s="9" t="s">
        <v>5537</v>
      </c>
      <c r="AO344" s="23" t="str">
        <f>_xlfn.XLOOKUP(B344,'INCIDENT-05-03-2026'!E:E,'INCIDENT-05-03-2026'!F:F,"")</f>
        <v/>
      </c>
      <c r="AP344" s="7" t="s">
        <v>5537</v>
      </c>
      <c r="AQ344" s="6"/>
      <c r="AR344" s="7"/>
      <c r="AS344" s="3" t="str">
        <f>_xlfn.XLOOKUP(B344,'[3]tt num | region | site id'!$C:$C,'[3]tt num | region | site id'!$Q:$Q,"")</f>
        <v/>
      </c>
      <c r="AT344" s="24" t="str">
        <f>_xlfn.XLOOKUP(B344,'[4]Cells Huawei 03052026 12h'!$B:$B,'[4]Cells Huawei 03052026 12h'!$T:$T,"")</f>
        <v/>
      </c>
      <c r="AU344" s="24" t="str">
        <f>_xlfn.XLOOKUP(B344,'[5]cells down 02052026 8h50'!$B:$B,'[5]cells down 02052026 8h50'!$R:$R,"")</f>
        <v/>
      </c>
      <c r="AV344" s="24" t="str">
        <f>_xlfn.XLOOKUP(B344,'[5]cells down 02052026 13h50'!$B:$B,'[5]cells down 02052026 13h50'!$R:$R,"")</f>
        <v/>
      </c>
      <c r="AW344" s="24" t="str">
        <f>_xlfn.XLOOKUP(B344,'[5]cells down 02052026 13h50'!$B:$B,'[5]cells down 02052026 13h50'!$R:$R,"")</f>
        <v/>
      </c>
      <c r="AX344" s="24" t="str">
        <f>_xlfn.XLOOKUP(B344,'[6]cell downs 03052026 8h40 '!$B:$B,'[6]cell downs 03052026 8h40 '!$R:$R,"")</f>
        <v/>
      </c>
      <c r="AY344" s="24" t="str">
        <f>_xlfn.XLOOKUP(B344,'[7]ALL SITES DOWN'!$D:$D,'[7]ALL SITES DOWN'!$J:$J,"")</f>
        <v/>
      </c>
      <c r="AZ344" s="24" t="str">
        <f>_xlfn.XLOOKUP(B344,'[8]ALL SITES DOWN'!$D:$D,'[8]ALL SITES DOWN'!$J:$J,"")</f>
        <v/>
      </c>
      <c r="BA344" s="9" t="str">
        <f>_xlfn.XLOOKUP(B344,[9]sheet1!$AC:$AC,[9]sheet1!$AF:$AF,"")</f>
        <v/>
      </c>
      <c r="BB344" s="14" t="s">
        <v>5537</v>
      </c>
      <c r="BC344" s="14" t="s">
        <v>5537</v>
      </c>
      <c r="BD344" s="14" t="str">
        <f>_xlfn.XLOOKUP(B344,'[10]cell downs 18042026 17h'!$B:$B,'[10]cell downs 18042026 17h'!$B:$B,"")</f>
        <v/>
      </c>
      <c r="BE344" s="14" t="str">
        <f>_xlfn.XLOOKUP(B344,'[11]Cells Huawei 19042026 15h'!$B:$B,'[11]Cells Huawei 19042026 15h'!$B:$B,"")</f>
        <v/>
      </c>
      <c r="BF344" s="9" t="str">
        <f>_xlfn.XLOOKUP(B344,'[12]cells down 19042026 9H40'!$B:$B,'[12]cells down 19042026 9H40'!$B:$B,"")</f>
        <v/>
      </c>
      <c r="BG344" s="9" t="s">
        <v>694</v>
      </c>
      <c r="BH344" s="9" t="s">
        <v>12</v>
      </c>
    </row>
    <row r="345" spans="1:60" s="9" customFormat="1" x14ac:dyDescent="0.3">
      <c r="A345" s="1" t="s">
        <v>1524</v>
      </c>
      <c r="B345" s="1" t="s">
        <v>1525</v>
      </c>
      <c r="C345" s="3" t="str">
        <f>_xlfn.XLOOKUP(B345,'[1]daily break down'!$D:$D,'[1]daily break down'!$E:$E,"")</f>
        <v>NORD-OUEST</v>
      </c>
      <c r="D345" s="1" t="s">
        <v>11</v>
      </c>
      <c r="E345" s="1" t="s">
        <v>154</v>
      </c>
      <c r="F345" s="3" t="s">
        <v>51</v>
      </c>
      <c r="G345" s="1" t="s">
        <v>1526</v>
      </c>
      <c r="H345" s="41" t="str">
        <f>_xlfn.XLOOKUP(B345,[2]CALCULATION!$B:$B,[2]CALCULATION!$H:$H,"")</f>
        <v>NOKIA</v>
      </c>
      <c r="I345" s="34">
        <v>0.31976237304876037</v>
      </c>
      <c r="J345" s="34">
        <v>1.3879171982454188</v>
      </c>
      <c r="K345" s="34">
        <v>0.56167770620180169</v>
      </c>
      <c r="L345" s="34">
        <v>3.1211387055442015E-3</v>
      </c>
      <c r="M345" s="34">
        <v>4.1053780061909633</v>
      </c>
      <c r="N345" s="34">
        <v>9.2964734190981293</v>
      </c>
      <c r="O345" s="34">
        <v>9.2963652058697779</v>
      </c>
      <c r="P345" s="34">
        <v>6.0962713734753367</v>
      </c>
      <c r="Q345" s="34">
        <v>1.026059937754652</v>
      </c>
      <c r="R345" s="34">
        <v>0</v>
      </c>
      <c r="S345" s="35">
        <v>0.77677018506716056</v>
      </c>
      <c r="T345" s="35">
        <v>17403.285923414747</v>
      </c>
      <c r="U345" s="35">
        <v>1.4022587050667971E-2</v>
      </c>
      <c r="V345" s="35">
        <v>8.9175391586978642E-3</v>
      </c>
      <c r="W345" s="35">
        <v>6.3314528026754543E-3</v>
      </c>
      <c r="X345" s="35">
        <v>0</v>
      </c>
      <c r="Y345" s="35">
        <v>1.3162287798238217E-2</v>
      </c>
      <c r="Z345" s="35">
        <v>8.3575176995317066E-2</v>
      </c>
      <c r="AA345" s="35">
        <v>0.63834134663421382</v>
      </c>
      <c r="AB345" s="35">
        <v>0.28794400753457017</v>
      </c>
      <c r="AC345" s="35">
        <v>0</v>
      </c>
      <c r="AD345" s="35">
        <v>0.18782120976049627</v>
      </c>
      <c r="AE345" s="58" t="s">
        <v>5603</v>
      </c>
      <c r="AF345" s="58"/>
      <c r="AG345" s="57" t="str" cm="1">
        <f t="array" ref="AG345">IFERROR(_xlfn.IFS(
AI345="MPR ISSUE","PDH",
AI345="BSS Hardware Issue","BSS",
AI345="Sites strategiques, MLL, Pylone, etc.","ENVTECH",
AI345="AKTIVCO DEFAUT GE &amp; POWER Cabinet","AKTIVCO",
AI345="AKTIVCO Coupure ENEO &amp; Baisse de tension","AKTIVCO GRID ONLY",
AI345="Coupure ENEO &amp; Baisse de tension","IHS GRID ONLY",
AI345="Defaut GE &amp; POWER Cabinet","IHS",
AI345="Sharing","Partners",
AI345="Sites strategiques &amp; DataCenter","SST &amp; DC",
AI345="Exclu","Exclu",
AI345="SAT","SAT",
AI345="SPARE-ISSUE","SPARE-ISSUE",
AI345="Fiber CAmtel","TRANS_FO_CAMTEL",
AI345="Fiber AOF","Fiber AOF",
AI345="Projet OCM (HUAWEI)","TRAVAUX-HUAWEI",
AI345="Projet OCM (NOKIA)","TRAVAUX-NOKIA",
AI345="ACCESS-ISSUE","ACCESS-ISSUE",
AI345="Projet OCM (ZTE, NOKIA, autres projets)","TRAVAUX OCM",
AI345="No root CAuse","No root cause",
AI345="ODU HS","PDH",
AI345="IP &amp; VLAN","PDH",
AI345="Warehouse HUAWEI","SPARE-ISSUE",
AI345="SPARE-HS","SPARE-ISSUE",
AI345="Power Telco","BSS",AI345="no impacts","no impacts"
),"")</f>
        <v>IHS</v>
      </c>
      <c r="AH345" s="57" t="str" cm="1">
        <f t="array" ref="AH345">IFERROR(_xlfn.IFS(
AI345="MPR ISSUE","TX ISSUE",
AI345="BSS Hardware Issue","RAN ISSUE",
AI345="Sites strategiques, MLL, Pylone, etc.","ENVTECH",
AI345="AKTIVCO DEFAUT GE &amp; POWER Cabinet","POWER ISSUE",
AI345="AKTIVCO Coupure ENEO &amp; Baisse de tension","POWER ISSUE",
AI345="Coupure ENEO &amp; Baisse de tension","POWER ISSUE",
AI345="Defaut GE &amp; POWER Cabinet","POWER ISSUE",
AI345="Sharing","POWER ISSUE",
AI345="Sites strategiques &amp; DataCenter","POWER ISSUE",
AI345="Exclu","Exclu",
AI345="SAT","TX ISSUE",
AI345="SPARE-ISSUE","SPARE-ISSUE",
AI345="Fiber CAmtel","TX ISSUE",
AI345="Fiber AOF","TX ISSUE",
AI345="Projet OCM (HUAWEI)","TRAVAUX-HUAWEI",
AI345="Projet OCM (NOKIA)","TRAVAUX -NOKIA",
AI345="ACCESS-ISSUE","ACCESS-ISSUE",
AI345="Projet OCM (ZTE, NOKIA, autres projets)","TRAVAUX OCM",
AI345="No root CAuse","No root cause",
AI345="ODU HS","TX ISSUE",
AI345="IP &amp; VLAN","TX ISSUE",
AI345="Warehouse HUAWEI","SPARE-ISSUE",
AI345="SPARE-HS","SPARE-ISSUE",
AI345="Power Telco","RAN ISSUE",AI345="no impacts","no impacts"
),"")</f>
        <v>POWER ISSUE</v>
      </c>
      <c r="AI345" s="85" t="s">
        <v>5330</v>
      </c>
      <c r="AJ345" s="57" t="str" cm="1">
        <f t="array" ref="AJ345">IFERROR(_xlfn.IFS(
AI345="MPR ISSUE","ACTIVE",
AI345="BSS Hardware Issue","ACTIVE",
AI345="Sites strategiques, MLL, Pylone, etc.","PASSIVE",
AI345="AKTIVCO DEFAUT GE &amp; POWER Cabinet","PASSIVE",
AI345="AKTIVCO Coupure ENEO &amp; Baisse de tension","PASSIVE",
AI345="Coupure ENEO &amp; Baisse de tension","PASSIVE",
AI345="Defaut GE &amp; POWER Cabinet","PASSIVE",
AI345="Sharing","PASSIVE",
AI345="Sites strategiques &amp; DataCenter","PASSIVE",
AI345="Exclu","Exclu",
AI345="SAT","ACTIVE",
AI345="SPARE-ISSUE","SPARE-ISSUE",
AI345="Fiber CAmtel","ACTIVE",
AI345="Fiber AOF","ACTIVE",
AI345="Projet OCM (HUAWEI)","PLANNED WORKS",
AI345="Projet OCM (NOKIA)","PLANNED WORKS",
AI345="ACCESS-ISSUE","ACCESS-ISSUE",
AI345="Projet OCM (ZTE, NOKIA, autres projets)","PLANNED WORKS",
AI345="No root CAuse","No root cause",
AI345="ODU HS","ACTIVE",
AI345="IP &amp; VLAN","ACTIVE",
AI345="Warehouse HUAWEI","SPARE-ISSUE",
AI345="SPARE-HS","SPARE-ISSUE",
AI345="Power Telco","ACTIVE", AI345="no impacts","no impacts"
),"")</f>
        <v>PASSIVE</v>
      </c>
      <c r="AK345" s="23" t="s">
        <v>5778</v>
      </c>
      <c r="AL345" s="23" t="str">
        <f t="shared" si="16"/>
        <v>NRO_101</v>
      </c>
      <c r="AN345" s="9" t="s">
        <v>5537</v>
      </c>
      <c r="AO345" s="23" t="str">
        <f>_xlfn.XLOOKUP(B345,'INCIDENT-05-03-2026'!E:E,'INCIDENT-05-03-2026'!F:F,"")</f>
        <v/>
      </c>
      <c r="AP345" s="7" t="s">
        <v>5537</v>
      </c>
      <c r="AQ345" s="6"/>
      <c r="AR345" s="7"/>
      <c r="AS345" s="3" t="str">
        <f>_xlfn.XLOOKUP(B345,'[3]tt num | region | site id'!$C:$C,'[3]tt num | region | site id'!$Q:$Q,"")</f>
        <v>(hourly IHS): 03/05/2026 08:52 0:07:36 54.3V FME is managing with level zero ; insecurity at erea</v>
      </c>
      <c r="AT345" s="24" t="str">
        <f>_xlfn.XLOOKUP(B345,'[4]Cells Huawei 03052026 12h'!$B:$B,'[4]Cells Huawei 03052026 12h'!$T:$T,"")</f>
        <v/>
      </c>
      <c r="AU345" s="24" t="str">
        <f>_xlfn.XLOOKUP(B345,'[5]cells down 02052026 8h50'!$B:$B,'[5]cells down 02052026 8h50'!$R:$R,"")</f>
        <v/>
      </c>
      <c r="AV345" s="24" t="str">
        <f>_xlfn.XLOOKUP(B345,'[5]cells down 02052026 13h50'!$B:$B,'[5]cells down 02052026 13h50'!$R:$R,"")</f>
        <v/>
      </c>
      <c r="AW345" s="24" t="str">
        <f>_xlfn.XLOOKUP(B345,'[5]cells down 02052026 13h50'!$B:$B,'[5]cells down 02052026 13h50'!$R:$R,"")</f>
        <v/>
      </c>
      <c r="AX345" s="24" t="str">
        <f>_xlfn.XLOOKUP(B345,'[6]cell downs 03052026 8h40 '!$B:$B,'[6]cell downs 03052026 8h40 '!$R:$R,"")</f>
        <v/>
      </c>
      <c r="AY345" s="24" t="str">
        <f>_xlfn.XLOOKUP(B345,'[7]ALL SITES DOWN'!$D:$D,'[7]ALL SITES DOWN'!$J:$J,"")</f>
        <v/>
      </c>
      <c r="AZ345" s="24" t="str">
        <f>_xlfn.XLOOKUP(B345,'[8]ALL SITES DOWN'!$D:$D,'[8]ALL SITES DOWN'!$J:$J,"")</f>
        <v/>
      </c>
      <c r="BA345" s="9" t="str">
        <f>_xlfn.XLOOKUP(B345,[9]sheet1!$AC:$AC,[9]sheet1!$AF:$AF,"")</f>
        <v>(05/03/2026 ticket)..INC-20260503-00004677</v>
      </c>
      <c r="BB345" s="14" t="s">
        <v>5537</v>
      </c>
      <c r="BC345" s="14" t="s">
        <v>5537</v>
      </c>
      <c r="BD345" s="14" t="str">
        <f>_xlfn.XLOOKUP(B345,'[10]cell downs 18042026 17h'!$B:$B,'[10]cell downs 18042026 17h'!$B:$B,"")</f>
        <v/>
      </c>
      <c r="BE345" s="14" t="str">
        <f>_xlfn.XLOOKUP(B345,'[11]Cells Huawei 19042026 15h'!$B:$B,'[11]Cells Huawei 19042026 15h'!$B:$B,"")</f>
        <v/>
      </c>
      <c r="BF345" s="9" t="str">
        <f>_xlfn.XLOOKUP(B345,'[12]cells down 19042026 9H40'!$B:$B,'[12]cells down 19042026 9H40'!$B:$B,"")</f>
        <v/>
      </c>
      <c r="BG345" s="9" t="s">
        <v>1525</v>
      </c>
      <c r="BH345" s="9" t="s">
        <v>5537</v>
      </c>
    </row>
    <row r="346" spans="1:60" s="9" customFormat="1" x14ac:dyDescent="0.3">
      <c r="A346" s="1" t="s">
        <v>954</v>
      </c>
      <c r="B346" s="8" t="s">
        <v>955</v>
      </c>
      <c r="C346" s="3" t="str">
        <f>_xlfn.XLOOKUP(B346,'[1]daily break down'!$D:$D,'[1]daily break down'!$E:$E,"")</f>
        <v>Yaounde</v>
      </c>
      <c r="D346" s="1" t="s">
        <v>21</v>
      </c>
      <c r="E346" s="1" t="s">
        <v>30</v>
      </c>
      <c r="F346" s="3" t="s">
        <v>37</v>
      </c>
      <c r="G346" s="1" t="s">
        <v>38</v>
      </c>
      <c r="H346" s="42" t="str">
        <f>_xlfn.XLOOKUP(B346,[2]CALCULATION!$B:$B,[2]CALCULATION!$H:$H,"")</f>
        <v>ZTE</v>
      </c>
      <c r="I346" s="34">
        <v>0.29934395447917261</v>
      </c>
      <c r="J346" s="34">
        <v>0.64734200260820185</v>
      </c>
      <c r="K346" s="34">
        <v>0</v>
      </c>
      <c r="L346" s="34">
        <v>0.21432413614014667</v>
      </c>
      <c r="M346" s="34">
        <v>0</v>
      </c>
      <c r="N346" s="34">
        <v>0</v>
      </c>
      <c r="O346" s="34">
        <v>0</v>
      </c>
      <c r="P346" s="34">
        <v>0.82690557110774376</v>
      </c>
      <c r="Q346" s="34">
        <v>0.17981325959598565</v>
      </c>
      <c r="R346" s="34">
        <v>0.18207831454229492</v>
      </c>
      <c r="S346" s="35">
        <v>6.2601124894059159E-3</v>
      </c>
      <c r="T346" s="35">
        <v>0.3344255535294906</v>
      </c>
      <c r="U346" s="35">
        <v>0.50494673732211259</v>
      </c>
      <c r="V346" s="35">
        <v>0</v>
      </c>
      <c r="W346" s="35">
        <v>0.3344255535294906</v>
      </c>
      <c r="X346" s="35">
        <v>0.20938381944622811</v>
      </c>
      <c r="Y346" s="35">
        <v>0.22563157579337528</v>
      </c>
      <c r="Z346" s="35">
        <v>0</v>
      </c>
      <c r="AA346" s="35">
        <v>0</v>
      </c>
      <c r="AB346" s="35">
        <v>0.29633794723760837</v>
      </c>
      <c r="AC346" s="35">
        <v>0.16371695701374778</v>
      </c>
      <c r="AD346" s="35">
        <v>0.18486058675980874</v>
      </c>
      <c r="AE346" s="58" t="s">
        <v>5560</v>
      </c>
      <c r="AF346" s="58"/>
      <c r="AG346" s="57" t="str" cm="1">
        <f t="array" ref="AG346">IFERROR(_xlfn.IFS(
AI346="MPR ISSUE","PDH",
AI346="BSS Hardware Issue","BSS",
AI346="Sites strategiques, MLL, Pylone, etc.","ENVTECH",
AI346="AKTIVCO DEFAUT GE &amp; POWER Cabinet","AKTIVCO",
AI346="AKTIVCO Coupure ENEO &amp; Baisse de tension","AKTIVCO GRID ONLY",
AI346="Coupure ENEO &amp; Baisse de tension","IHS GRID ONLY",
AI346="Defaut GE &amp; POWER Cabinet","IHS",
AI346="Sharing","Partners",
AI346="Sites strategiques &amp; DataCenter","SST &amp; DC",
AI346="Exclu","Exclu",
AI346="SAT","SAT",
AI346="SPARE-ISSUE","SPARE-ISSUE",
AI346="Fiber CAmtel","TRANS_FO_CAMTEL",
AI346="Fiber AOF","Fiber AOF",
AI346="Projet OCM (HUAWEI)","TRAVAUX-HUAWEI",
AI346="Projet OCM (NOKIA)","TRAVAUX-NOKIA",
AI346="ACCESS-ISSUE","ACCESS-ISSUE",
AI346="Projet OCM (ZTE, NOKIA, autres projets)","TRAVAUX OCM",
AI346="No root CAuse","No root cause",
AI346="ODU HS","PDH",
AI346="IP &amp; VLAN","PDH",
AI346="Warehouse HUAWEI","SPARE-ISSUE",
AI346="SPARE-HS","SPARE-ISSUE",
AI346="Power Telco","BSS",AI346="no impacts","no impacts"
),"")</f>
        <v>no impacts</v>
      </c>
      <c r="AH346" s="57" t="str" cm="1">
        <f t="array" ref="AH346">IFERROR(_xlfn.IFS(
AI346="MPR ISSUE","TX ISSUE",
AI346="BSS Hardware Issue","RAN ISSUE",
AI346="Sites strategiques, MLL, Pylone, etc.","ENVTECH",
AI346="AKTIVCO DEFAUT GE &amp; POWER Cabinet","POWER ISSUE",
AI346="AKTIVCO Coupure ENEO &amp; Baisse de tension","POWER ISSUE",
AI346="Coupure ENEO &amp; Baisse de tension","POWER ISSUE",
AI346="Defaut GE &amp; POWER Cabinet","POWER ISSUE",
AI346="Sharing","POWER ISSUE",
AI346="Sites strategiques &amp; DataCenter","POWER ISSUE",
AI346="Exclu","Exclu",
AI346="SAT","TX ISSUE",
AI346="SPARE-ISSUE","SPARE-ISSUE",
AI346="Fiber CAmtel","TX ISSUE",
AI346="Fiber AOF","TX ISSUE",
AI346="Projet OCM (HUAWEI)","TRAVAUX-HUAWEI",
AI346="Projet OCM (NOKIA)","TRAVAUX -NOKIA",
AI346="ACCESS-ISSUE","ACCESS-ISSUE",
AI346="Projet OCM (ZTE, NOKIA, autres projets)","TRAVAUX OCM",
AI346="No root CAuse","No root cause",
AI346="ODU HS","TX ISSUE",
AI346="IP &amp; VLAN","TX ISSUE",
AI346="Warehouse HUAWEI","SPARE-ISSUE",
AI346="SPARE-HS","SPARE-ISSUE",
AI346="Power Telco","RAN ISSUE",AI346="no impacts","no impacts"
),"")</f>
        <v>no impacts</v>
      </c>
      <c r="AI346" s="85" t="s">
        <v>5998</v>
      </c>
      <c r="AJ346" s="57" t="str" cm="1">
        <f t="array" ref="AJ346">IFERROR(_xlfn.IFS(
AI346="MPR ISSUE","ACTIVE",
AI346="BSS Hardware Issue","ACTIVE",
AI346="Sites strategiques, MLL, Pylone, etc.","PASSIVE",
AI346="AKTIVCO DEFAUT GE &amp; POWER Cabinet","PASSIVE",
AI346="AKTIVCO Coupure ENEO &amp; Baisse de tension","PASSIVE",
AI346="Coupure ENEO &amp; Baisse de tension","PASSIVE",
AI346="Defaut GE &amp; POWER Cabinet","PASSIVE",
AI346="Sharing","PASSIVE",
AI346="Sites strategiques &amp; DataCenter","PASSIVE",
AI346="Exclu","Exclu",
AI346="SAT","ACTIVE",
AI346="SPARE-ISSUE","SPARE-ISSUE",
AI346="Fiber CAmtel","ACTIVE",
AI346="Fiber AOF","ACTIVE",
AI346="Projet OCM (HUAWEI)","PLANNED WORKS",
AI346="Projet OCM (NOKIA)","PLANNED WORKS",
AI346="ACCESS-ISSUE","ACCESS-ISSUE",
AI346="Projet OCM (ZTE, NOKIA, autres projets)","PLANNED WORKS",
AI346="No root CAuse","No root cause",
AI346="ODU HS","ACTIVE",
AI346="IP &amp; VLAN","ACTIVE",
AI346="Warehouse HUAWEI","SPARE-ISSUE",
AI346="SPARE-HS","SPARE-ISSUE",
AI346="Power Telco","ACTIVE", AI346="no impacts","no impacts"
),"")</f>
        <v>no impacts</v>
      </c>
      <c r="AK346" s="23" t="s">
        <v>5537</v>
      </c>
      <c r="AL346" s="23" t="str">
        <f t="shared" si="16"/>
        <v>CTR_843</v>
      </c>
      <c r="AN346" s="9" t="s">
        <v>5537</v>
      </c>
      <c r="AO346" s="23" t="str">
        <f>_xlfn.XLOOKUP(B346,'INCIDENT-05-03-2026'!E:E,'INCIDENT-05-03-2026'!F:F,"")</f>
        <v/>
      </c>
      <c r="AP346" s="7" t="s">
        <v>5537</v>
      </c>
      <c r="AQ346" s="6"/>
      <c r="AR346" s="7"/>
      <c r="AS346" s="3" t="str">
        <f>_xlfn.XLOOKUP(B346,'[3]tt num | region | site id'!$C:$C,'[3]tt num | region | site id'!$Q:$Q,"")</f>
        <v/>
      </c>
      <c r="AT346" s="24" t="str">
        <f>_xlfn.XLOOKUP(B346,'[4]Cells Huawei 03052026 12h'!$B:$B,'[4]Cells Huawei 03052026 12h'!$T:$T,"")</f>
        <v/>
      </c>
      <c r="AU346" s="24" t="str">
        <f>_xlfn.XLOOKUP(B346,'[5]cells down 02052026 8h50'!$B:$B,'[5]cells down 02052026 8h50'!$R:$R,"")</f>
        <v/>
      </c>
      <c r="AV346" s="24" t="str">
        <f>_xlfn.XLOOKUP(B346,'[5]cells down 02052026 13h50'!$B:$B,'[5]cells down 02052026 13h50'!$R:$R,"")</f>
        <v/>
      </c>
      <c r="AW346" s="24" t="str">
        <f>_xlfn.XLOOKUP(B346,'[5]cells down 02052026 13h50'!$B:$B,'[5]cells down 02052026 13h50'!$R:$R,"")</f>
        <v/>
      </c>
      <c r="AX346" s="24" t="str">
        <f>_xlfn.XLOOKUP(B346,'[6]cell downs 03052026 8h40 '!$B:$B,'[6]cell downs 03052026 8h40 '!$R:$R,"")</f>
        <v/>
      </c>
      <c r="AY346" s="24" t="str">
        <f>_xlfn.XLOOKUP(B346,'[7]ALL SITES DOWN'!$D:$D,'[7]ALL SITES DOWN'!$J:$J,"")</f>
        <v/>
      </c>
      <c r="AZ346" s="24" t="str">
        <f>_xlfn.XLOOKUP(B346,'[8]ALL SITES DOWN'!$D:$D,'[8]ALL SITES DOWN'!$J:$J,"")</f>
        <v/>
      </c>
      <c r="BA346" s="9" t="str">
        <f>_xlfn.XLOOKUP(B346,[9]sheet1!$AC:$AC,[9]sheet1!$AF:$AF,"")</f>
        <v/>
      </c>
      <c r="BB346" s="14" t="s">
        <v>5537</v>
      </c>
      <c r="BC346" s="14" t="s">
        <v>5537</v>
      </c>
      <c r="BD346" s="14" t="str">
        <f>_xlfn.XLOOKUP(B346,'[10]cell downs 18042026 17h'!$B:$B,'[10]cell downs 18042026 17h'!$B:$B,"")</f>
        <v/>
      </c>
      <c r="BE346" s="14" t="str">
        <f>_xlfn.XLOOKUP(B346,'[11]Cells Huawei 19042026 15h'!$B:$B,'[11]Cells Huawei 19042026 15h'!$B:$B,"")</f>
        <v/>
      </c>
      <c r="BF346" s="9" t="str">
        <f>_xlfn.XLOOKUP(B346,'[12]cells down 19042026 9H40'!$B:$B,'[12]cells down 19042026 9H40'!$B:$B,"")</f>
        <v/>
      </c>
      <c r="BG346" s="9" t="s">
        <v>5537</v>
      </c>
      <c r="BH346" s="9" t="s">
        <v>5537</v>
      </c>
    </row>
    <row r="347" spans="1:60" s="9" customFormat="1" x14ac:dyDescent="0.3">
      <c r="A347" s="1" t="s">
        <v>2963</v>
      </c>
      <c r="B347" s="113" t="s">
        <v>2964</v>
      </c>
      <c r="C347" s="3" t="str">
        <f>_xlfn.XLOOKUP(B347,'[1]daily break down'!$D:$D,'[1]daily break down'!$E:$E,"")</f>
        <v>Ngaoundere</v>
      </c>
      <c r="D347" s="1" t="s">
        <v>11</v>
      </c>
      <c r="E347" s="1" t="s">
        <v>12</v>
      </c>
      <c r="F347" s="3" t="s">
        <v>90</v>
      </c>
      <c r="G347" s="1" t="s">
        <v>91</v>
      </c>
      <c r="H347" s="40" t="str">
        <f>_xlfn.XLOOKUP(B347,[2]CALCULATION!$B:$B,[2]CALCULATION!$H:$H,"")</f>
        <v>Huawei</v>
      </c>
      <c r="I347" s="34">
        <v>0.55335113987552542</v>
      </c>
      <c r="J347" s="34">
        <v>5.0622907945313376</v>
      </c>
      <c r="K347" s="34">
        <v>0.79194881760564773</v>
      </c>
      <c r="L347" s="34">
        <v>1.0171880216760407</v>
      </c>
      <c r="M347" s="34">
        <v>1.6637631159165946</v>
      </c>
      <c r="N347" s="34">
        <v>0</v>
      </c>
      <c r="O347" s="34">
        <v>0</v>
      </c>
      <c r="P347" s="34">
        <v>0</v>
      </c>
      <c r="Q347" s="34">
        <v>0</v>
      </c>
      <c r="R347" s="34">
        <v>0</v>
      </c>
      <c r="S347" s="35">
        <v>0</v>
      </c>
      <c r="T347" s="35">
        <v>2.8911375355631455</v>
      </c>
      <c r="U347" s="35">
        <v>2.7436771080349174</v>
      </c>
      <c r="V347" s="35">
        <v>5.6142329632197887</v>
      </c>
      <c r="W347" s="35">
        <v>2.8911375355631455</v>
      </c>
      <c r="X347" s="35">
        <v>1.5271642510836594</v>
      </c>
      <c r="Y347" s="35">
        <v>0.60361039057394716</v>
      </c>
      <c r="Z347" s="35">
        <v>0.31050871350586279</v>
      </c>
      <c r="AA347" s="35">
        <v>0.17797621188686258</v>
      </c>
      <c r="AB347" s="35">
        <v>0.22870829380744009</v>
      </c>
      <c r="AC347" s="35">
        <v>0.14449637421831732</v>
      </c>
      <c r="AD347" s="35">
        <v>0.17754820464967627</v>
      </c>
      <c r="AE347" s="58" t="s">
        <v>5560</v>
      </c>
      <c r="AF347" s="58"/>
      <c r="AG347" s="57" t="str" cm="1">
        <f t="array" ref="AG347">IFERROR(_xlfn.IFS(
AI347="MPR ISSUE","PDH",
AI347="BSS Hardware Issue","BSS",
AI347="Sites strategiques, MLL, Pylone, etc.","ENVTECH",
AI347="AKTIVCO DEFAUT GE &amp; POWER Cabinet","AKTIVCO",
AI347="AKTIVCO Coupure ENEO &amp; Baisse de tension","AKTIVCO GRID ONLY",
AI347="Coupure ENEO &amp; Baisse de tension","IHS GRID ONLY",
AI347="Defaut GE &amp; POWER Cabinet","IHS",
AI347="Sharing","Partners",
AI347="Sites strategiques &amp; DataCenter","SST &amp; DC",
AI347="Exclu","Exclu",
AI347="SAT","SAT",
AI347="SPARE-ISSUE","SPARE-ISSUE",
AI347="Fiber CAmtel","TRANS_FO_CAMTEL",
AI347="Fiber AOF","Fiber AOF",
AI347="Projet OCM (HUAWEI)","TRAVAUX-HUAWEI",
AI347="Projet OCM (NOKIA)","TRAVAUX-NOKIA",
AI347="ACCESS-ISSUE","ACCESS-ISSUE",
AI347="Projet OCM (ZTE, NOKIA, autres projets)","TRAVAUX OCM",
AI347="No root CAuse","No root cause",
AI347="ODU HS","PDH",
AI347="IP &amp; VLAN","PDH",
AI347="Warehouse HUAWEI","SPARE-ISSUE",
AI347="SPARE-HS","SPARE-ISSUE",
AI347="Power Telco","BSS",AI347="no impacts","no impacts"
),"")</f>
        <v>no impacts</v>
      </c>
      <c r="AH347" s="57" t="str" cm="1">
        <f t="array" ref="AH347">IFERROR(_xlfn.IFS(
AI347="MPR ISSUE","TX ISSUE",
AI347="BSS Hardware Issue","RAN ISSUE",
AI347="Sites strategiques, MLL, Pylone, etc.","ENVTECH",
AI347="AKTIVCO DEFAUT GE &amp; POWER Cabinet","POWER ISSUE",
AI347="AKTIVCO Coupure ENEO &amp; Baisse de tension","POWER ISSUE",
AI347="Coupure ENEO &amp; Baisse de tension","POWER ISSUE",
AI347="Defaut GE &amp; POWER Cabinet","POWER ISSUE",
AI347="Sharing","POWER ISSUE",
AI347="Sites strategiques &amp; DataCenter","POWER ISSUE",
AI347="Exclu","Exclu",
AI347="SAT","TX ISSUE",
AI347="SPARE-ISSUE","SPARE-ISSUE",
AI347="Fiber CAmtel","TX ISSUE",
AI347="Fiber AOF","TX ISSUE",
AI347="Projet OCM (HUAWEI)","TRAVAUX-HUAWEI",
AI347="Projet OCM (NOKIA)","TRAVAUX -NOKIA",
AI347="ACCESS-ISSUE","ACCESS-ISSUE",
AI347="Projet OCM (ZTE, NOKIA, autres projets)","TRAVAUX OCM",
AI347="No root CAuse","No root cause",
AI347="ODU HS","TX ISSUE",
AI347="IP &amp; VLAN","TX ISSUE",
AI347="Warehouse HUAWEI","SPARE-ISSUE",
AI347="SPARE-HS","SPARE-ISSUE",
AI347="Power Telco","RAN ISSUE",AI347="no impacts","no impacts"
),"")</f>
        <v>no impacts</v>
      </c>
      <c r="AI347" s="85" t="s">
        <v>5998</v>
      </c>
      <c r="AJ347" s="57" t="str" cm="1">
        <f t="array" ref="AJ347">IFERROR(_xlfn.IFS(
AI347="MPR ISSUE","ACTIVE",
AI347="BSS Hardware Issue","ACTIVE",
AI347="Sites strategiques, MLL, Pylone, etc.","PASSIVE",
AI347="AKTIVCO DEFAUT GE &amp; POWER Cabinet","PASSIVE",
AI347="AKTIVCO Coupure ENEO &amp; Baisse de tension","PASSIVE",
AI347="Coupure ENEO &amp; Baisse de tension","PASSIVE",
AI347="Defaut GE &amp; POWER Cabinet","PASSIVE",
AI347="Sharing","PASSIVE",
AI347="Sites strategiques &amp; DataCenter","PASSIVE",
AI347="Exclu","Exclu",
AI347="SAT","ACTIVE",
AI347="SPARE-ISSUE","SPARE-ISSUE",
AI347="Fiber CAmtel","ACTIVE",
AI347="Fiber AOF","ACTIVE",
AI347="Projet OCM (HUAWEI)","PLANNED WORKS",
AI347="Projet OCM (NOKIA)","PLANNED WORKS",
AI347="ACCESS-ISSUE","ACCESS-ISSUE",
AI347="Projet OCM (ZTE, NOKIA, autres projets)","PLANNED WORKS",
AI347="No root CAuse","No root cause",
AI347="ODU HS","ACTIVE",
AI347="IP &amp; VLAN","ACTIVE",
AI347="Warehouse HUAWEI","SPARE-ISSUE",
AI347="SPARE-HS","SPARE-ISSUE",
AI347="Power Telco","ACTIVE", AI347="no impacts","no impacts"
),"")</f>
        <v>no impacts</v>
      </c>
      <c r="AK347" s="23" t="s">
        <v>5537</v>
      </c>
      <c r="AL347" s="23" t="str">
        <f t="shared" si="16"/>
        <v>ADM_073</v>
      </c>
      <c r="AN347" s="9" t="s">
        <v>5537</v>
      </c>
      <c r="AO347" s="23" t="str">
        <f>_xlfn.XLOOKUP(B347,'INCIDENT-05-03-2026'!E:E,'INCIDENT-05-03-2026'!F:F,"")</f>
        <v/>
      </c>
      <c r="AP347" s="7" t="s">
        <v>5537</v>
      </c>
      <c r="AQ347" s="6"/>
      <c r="AR347" s="7"/>
      <c r="AS347" s="3" t="str">
        <f>_xlfn.XLOOKUP(B347,'[3]tt num | region | site id'!$C:$C,'[3]tt num | region | site id'!$Q:$Q,"")</f>
        <v/>
      </c>
      <c r="AT347" s="24" t="str">
        <f>_xlfn.XLOOKUP(B347,'[4]Cells Huawei 03052026 12h'!$B:$B,'[4]Cells Huawei 03052026 12h'!$T:$T,"")</f>
        <v/>
      </c>
      <c r="AU347" s="24" t="str">
        <f>_xlfn.XLOOKUP(B347,'[5]cells down 02052026 8h50'!$B:$B,'[5]cells down 02052026 8h50'!$R:$R,"")</f>
        <v/>
      </c>
      <c r="AV347" s="24" t="str">
        <f>_xlfn.XLOOKUP(B347,'[5]cells down 02052026 13h50'!$B:$B,'[5]cells down 02052026 13h50'!$R:$R,"")</f>
        <v/>
      </c>
      <c r="AW347" s="24" t="str">
        <f>_xlfn.XLOOKUP(B347,'[5]cells down 02052026 13h50'!$B:$B,'[5]cells down 02052026 13h50'!$R:$R,"")</f>
        <v/>
      </c>
      <c r="AX347" s="24" t="str">
        <f>_xlfn.XLOOKUP(B347,'[6]cell downs 03052026 8h40 '!$B:$B,'[6]cell downs 03052026 8h40 '!$R:$R,"")</f>
        <v/>
      </c>
      <c r="AY347" s="24" t="str">
        <f>_xlfn.XLOOKUP(B347,'[7]ALL SITES DOWN'!$D:$D,'[7]ALL SITES DOWN'!$J:$J,"")</f>
        <v/>
      </c>
      <c r="AZ347" s="24" t="str">
        <f>_xlfn.XLOOKUP(B347,'[8]ALL SITES DOWN'!$D:$D,'[8]ALL SITES DOWN'!$J:$J,"")</f>
        <v/>
      </c>
      <c r="BA347" s="9" t="str">
        <f>_xlfn.XLOOKUP(B347,[9]sheet1!$AC:$AC,[9]sheet1!$AF:$AF,"")</f>
        <v/>
      </c>
      <c r="BB347" s="14" t="s">
        <v>5537</v>
      </c>
      <c r="BC347" s="14" t="s">
        <v>5537</v>
      </c>
      <c r="BD347" s="14" t="str">
        <f>_xlfn.XLOOKUP(B347,'[10]cell downs 18042026 17h'!$B:$B,'[10]cell downs 18042026 17h'!$B:$B,"")</f>
        <v/>
      </c>
      <c r="BE347" s="14" t="str">
        <f>_xlfn.XLOOKUP(B347,'[11]Cells Huawei 19042026 15h'!$B:$B,'[11]Cells Huawei 19042026 15h'!$B:$B,"")</f>
        <v/>
      </c>
      <c r="BF347" s="9" t="str">
        <f>_xlfn.XLOOKUP(B347,'[12]cells down 19042026 9H40'!$B:$B,'[12]cells down 19042026 9H40'!$B:$B,"")</f>
        <v/>
      </c>
      <c r="BG347" s="9" t="s">
        <v>2964</v>
      </c>
      <c r="BH347" s="9" t="s">
        <v>594</v>
      </c>
    </row>
    <row r="348" spans="1:60" s="9" customFormat="1" x14ac:dyDescent="0.3">
      <c r="A348" s="25" t="s">
        <v>5372</v>
      </c>
      <c r="B348" s="25" t="s">
        <v>5373</v>
      </c>
      <c r="C348" s="3" t="str">
        <f>_xlfn.XLOOKUP(B348,'[1]daily break down'!$D:$D,'[1]daily break down'!$E:$E,"")</f>
        <v>Douala</v>
      </c>
      <c r="D348" s="25" t="s">
        <v>357</v>
      </c>
      <c r="E348" s="25" t="s">
        <v>22</v>
      </c>
      <c r="F348" s="25" t="s">
        <v>5371</v>
      </c>
      <c r="G348" s="25" t="s">
        <v>32</v>
      </c>
      <c r="H348" s="42" t="str">
        <f>_xlfn.XLOOKUP(B348,[2]CALCULATION!$B:$B,[2]CALCULATION!$H:$H,"")</f>
        <v>ZTE</v>
      </c>
      <c r="I348" s="34">
        <v>0</v>
      </c>
      <c r="J348" s="34">
        <v>8.0850512080768677</v>
      </c>
      <c r="K348" s="34">
        <v>0</v>
      </c>
      <c r="L348" s="34">
        <v>3.9541617085148961</v>
      </c>
      <c r="M348" s="34">
        <v>30.641966510003339</v>
      </c>
      <c r="N348" s="34">
        <v>10.506876492796055</v>
      </c>
      <c r="O348" s="34">
        <v>0</v>
      </c>
      <c r="P348" s="34">
        <v>0</v>
      </c>
      <c r="Q348" s="34">
        <v>7.2368148833015216</v>
      </c>
      <c r="R348" s="34">
        <v>0</v>
      </c>
      <c r="S348" s="35">
        <v>0.1732677858535018</v>
      </c>
      <c r="T348" s="35">
        <v>0</v>
      </c>
      <c r="U348" s="35">
        <v>0</v>
      </c>
      <c r="V348" s="35">
        <v>4.6669941187045749</v>
      </c>
      <c r="W348" s="35">
        <v>0</v>
      </c>
      <c r="X348" s="35">
        <v>4.8087294860929202</v>
      </c>
      <c r="Y348" s="35">
        <v>8.8361755314139927</v>
      </c>
      <c r="Z348" s="35">
        <v>0</v>
      </c>
      <c r="AA348" s="35">
        <v>7.8559324404797598E-2</v>
      </c>
      <c r="AB348" s="35">
        <v>6.6939012821691055E-2</v>
      </c>
      <c r="AC348" s="35">
        <v>0.26864355490766445</v>
      </c>
      <c r="AD348" s="35">
        <v>0.17378500312470607</v>
      </c>
      <c r="AE348" s="58" t="s">
        <v>5560</v>
      </c>
      <c r="AF348" s="58"/>
      <c r="AG348" s="57" t="str" cm="1">
        <f t="array" ref="AG348">IFERROR(_xlfn.IFS(
AI348="MPR ISSUE","PDH",
AI348="BSS Hardware Issue","BSS",
AI348="Sites strategiques, MLL, Pylone, etc.","ENVTECH",
AI348="AKTIVCO DEFAUT GE &amp; POWER Cabinet","AKTIVCO",
AI348="AKTIVCO Coupure ENEO &amp; Baisse de tension","AKTIVCO GRID ONLY",
AI348="Coupure ENEO &amp; Baisse de tension","IHS GRID ONLY",
AI348="Defaut GE &amp; POWER Cabinet","IHS",
AI348="Sharing","Partners",
AI348="Sites strategiques &amp; DataCenter","SST &amp; DC",
AI348="Exclu","Exclu",
AI348="SAT","SAT",
AI348="SPARE-ISSUE","SPARE-ISSUE",
AI348="Fiber CAmtel","TRANS_FO_CAMTEL",
AI348="Fiber AOF","Fiber AOF",
AI348="Projet OCM (HUAWEI)","TRAVAUX-HUAWEI",
AI348="Projet OCM (NOKIA)","TRAVAUX-NOKIA",
AI348="ACCESS-ISSUE","ACCESS-ISSUE",
AI348="Projet OCM (ZTE, NOKIA, autres projets)","TRAVAUX OCM",
AI348="No root CAuse","No root cause",
AI348="ODU HS","PDH",
AI348="IP &amp; VLAN","PDH",
AI348="Warehouse HUAWEI","SPARE-ISSUE",
AI348="SPARE-HS","SPARE-ISSUE",
AI348="Power Telco","BSS",AI348="no impacts","no impacts"
),"")</f>
        <v>no impacts</v>
      </c>
      <c r="AH348" s="57" t="str" cm="1">
        <f t="array" ref="AH348">IFERROR(_xlfn.IFS(
AI348="MPR ISSUE","TX ISSUE",
AI348="BSS Hardware Issue","RAN ISSUE",
AI348="Sites strategiques, MLL, Pylone, etc.","ENVTECH",
AI348="AKTIVCO DEFAUT GE &amp; POWER Cabinet","POWER ISSUE",
AI348="AKTIVCO Coupure ENEO &amp; Baisse de tension","POWER ISSUE",
AI348="Coupure ENEO &amp; Baisse de tension","POWER ISSUE",
AI348="Defaut GE &amp; POWER Cabinet","POWER ISSUE",
AI348="Sharing","POWER ISSUE",
AI348="Sites strategiques &amp; DataCenter","POWER ISSUE",
AI348="Exclu","Exclu",
AI348="SAT","TX ISSUE",
AI348="SPARE-ISSUE","SPARE-ISSUE",
AI348="Fiber CAmtel","TX ISSUE",
AI348="Fiber AOF","TX ISSUE",
AI348="Projet OCM (HUAWEI)","TRAVAUX-HUAWEI",
AI348="Projet OCM (NOKIA)","TRAVAUX -NOKIA",
AI348="ACCESS-ISSUE","ACCESS-ISSUE",
AI348="Projet OCM (ZTE, NOKIA, autres projets)","TRAVAUX OCM",
AI348="No root CAuse","No root cause",
AI348="ODU HS","TX ISSUE",
AI348="IP &amp; VLAN","TX ISSUE",
AI348="Warehouse HUAWEI","SPARE-ISSUE",
AI348="SPARE-HS","SPARE-ISSUE",
AI348="Power Telco","RAN ISSUE",AI348="no impacts","no impacts"
),"")</f>
        <v>no impacts</v>
      </c>
      <c r="AI348" s="85" t="s">
        <v>5998</v>
      </c>
      <c r="AJ348" s="57" t="str" cm="1">
        <f t="array" ref="AJ348">IFERROR(_xlfn.IFS(
AI348="MPR ISSUE","ACTIVE",
AI348="BSS Hardware Issue","ACTIVE",
AI348="Sites strategiques, MLL, Pylone, etc.","PASSIVE",
AI348="AKTIVCO DEFAUT GE &amp; POWER Cabinet","PASSIVE",
AI348="AKTIVCO Coupure ENEO &amp; Baisse de tension","PASSIVE",
AI348="Coupure ENEO &amp; Baisse de tension","PASSIVE",
AI348="Defaut GE &amp; POWER Cabinet","PASSIVE",
AI348="Sharing","PASSIVE",
AI348="Sites strategiques &amp; DataCenter","PASSIVE",
AI348="Exclu","Exclu",
AI348="SAT","ACTIVE",
AI348="SPARE-ISSUE","SPARE-ISSUE",
AI348="Fiber CAmtel","ACTIVE",
AI348="Fiber AOF","ACTIVE",
AI348="Projet OCM (HUAWEI)","PLANNED WORKS",
AI348="Projet OCM (NOKIA)","PLANNED WORKS",
AI348="ACCESS-ISSUE","ACCESS-ISSUE",
AI348="Projet OCM (ZTE, NOKIA, autres projets)","PLANNED WORKS",
AI348="No root CAuse","No root cause",
AI348="ODU HS","ACTIVE",
AI348="IP &amp; VLAN","ACTIVE",
AI348="Warehouse HUAWEI","SPARE-ISSUE",
AI348="SPARE-HS","SPARE-ISSUE",
AI348="Power Telco","ACTIVE", AI348="no impacts","no impacts"
),"")</f>
        <v>no impacts</v>
      </c>
      <c r="AK348" s="23" t="s">
        <v>5537</v>
      </c>
      <c r="AL348" s="23" t="str">
        <f t="shared" si="16"/>
        <v>LIT_841</v>
      </c>
      <c r="AN348" s="9" t="s">
        <v>5537</v>
      </c>
      <c r="AO348" s="23" t="str">
        <f>_xlfn.XLOOKUP(B348,'INCIDENT-05-03-2026'!E:E,'INCIDENT-05-03-2026'!F:F,"")</f>
        <v/>
      </c>
      <c r="AP348" s="7" t="s">
        <v>5537</v>
      </c>
      <c r="AQ348" s="6"/>
      <c r="AR348" s="7"/>
      <c r="AS348" s="3" t="str">
        <f>_xlfn.XLOOKUP(B348,'[3]tt num | region | site id'!$C:$C,'[3]tt num | region | site id'!$Q:$Q,"")</f>
        <v/>
      </c>
      <c r="AT348" s="24" t="str">
        <f>_xlfn.XLOOKUP(B348,'[4]Cells Huawei 03052026 12h'!$B:$B,'[4]Cells Huawei 03052026 12h'!$T:$T,"")</f>
        <v/>
      </c>
      <c r="AU348" s="24" t="str">
        <f>_xlfn.XLOOKUP(B348,'[5]cells down 02052026 8h50'!$B:$B,'[5]cells down 02052026 8h50'!$R:$R,"")</f>
        <v/>
      </c>
      <c r="AV348" s="24" t="str">
        <f>_xlfn.XLOOKUP(B348,'[5]cells down 02052026 13h50'!$B:$B,'[5]cells down 02052026 13h50'!$R:$R,"")</f>
        <v/>
      </c>
      <c r="AW348" s="24" t="str">
        <f>_xlfn.XLOOKUP(B348,'[5]cells down 02052026 13h50'!$B:$B,'[5]cells down 02052026 13h50'!$R:$R,"")</f>
        <v/>
      </c>
      <c r="AX348" s="24" t="str">
        <f>_xlfn.XLOOKUP(B348,'[6]cell downs 03052026 8h40 '!$B:$B,'[6]cell downs 03052026 8h40 '!$R:$R,"")</f>
        <v/>
      </c>
      <c r="AY348" s="24" t="str">
        <f>_xlfn.XLOOKUP(B348,'[7]ALL SITES DOWN'!$D:$D,'[7]ALL SITES DOWN'!$J:$J,"")</f>
        <v/>
      </c>
      <c r="AZ348" s="24" t="str">
        <f>_xlfn.XLOOKUP(B348,'[8]ALL SITES DOWN'!$D:$D,'[8]ALL SITES DOWN'!$J:$J,"")</f>
        <v/>
      </c>
      <c r="BA348" s="9" t="str">
        <f>_xlfn.XLOOKUP(B348,[9]sheet1!$AC:$AC,[9]sheet1!$AF:$AF,"")</f>
        <v/>
      </c>
      <c r="BB348" s="14" t="s">
        <v>5537</v>
      </c>
      <c r="BC348" s="14" t="s">
        <v>5537</v>
      </c>
      <c r="BD348" s="14" t="str">
        <f>_xlfn.XLOOKUP(B348,'[10]cell downs 18042026 17h'!$B:$B,'[10]cell downs 18042026 17h'!$B:$B,"")</f>
        <v/>
      </c>
      <c r="BE348" s="14" t="str">
        <f>_xlfn.XLOOKUP(B348,'[11]Cells Huawei 19042026 15h'!$B:$B,'[11]Cells Huawei 19042026 15h'!$B:$B,"")</f>
        <v/>
      </c>
      <c r="BF348" s="9" t="str">
        <f>_xlfn.XLOOKUP(B348,'[12]cells down 19042026 9H40'!$B:$B,'[12]cells down 19042026 9H40'!$B:$B,"")</f>
        <v/>
      </c>
      <c r="BG348" s="9" t="s">
        <v>5537</v>
      </c>
      <c r="BH348" s="9" t="s">
        <v>5537</v>
      </c>
    </row>
    <row r="349" spans="1:60" s="9" customFormat="1" x14ac:dyDescent="0.3">
      <c r="A349" s="1" t="s">
        <v>5069</v>
      </c>
      <c r="B349" s="8" t="s">
        <v>5070</v>
      </c>
      <c r="C349" s="3" t="str">
        <f>_xlfn.XLOOKUP(B349,'[1]daily break down'!$D:$D,'[1]daily break down'!$E:$E,"")</f>
        <v>CENTRE</v>
      </c>
      <c r="D349" s="1" t="s">
        <v>11</v>
      </c>
      <c r="E349" s="1" t="s">
        <v>12</v>
      </c>
      <c r="F349" s="3" t="s">
        <v>37</v>
      </c>
      <c r="G349" s="1" t="s">
        <v>4805</v>
      </c>
      <c r="H349" s="41" t="str">
        <f>_xlfn.XLOOKUP(B349,[2]CALCULATION!$B:$B,[2]CALCULATION!$H:$H,"")</f>
        <v>NOKIA</v>
      </c>
      <c r="I349" s="34">
        <v>1.8511687708912874</v>
      </c>
      <c r="J349" s="34">
        <v>1.0754552225389361E-2</v>
      </c>
      <c r="K349" s="34">
        <v>0</v>
      </c>
      <c r="L349" s="34">
        <v>0.13546716507777232</v>
      </c>
      <c r="M349" s="34">
        <v>0</v>
      </c>
      <c r="N349" s="34">
        <v>0.19984114532116656</v>
      </c>
      <c r="O349" s="34">
        <v>0.23938143509758042</v>
      </c>
      <c r="P349" s="34">
        <v>0.14829919950135548</v>
      </c>
      <c r="Q349" s="34">
        <v>4.024200061067309</v>
      </c>
      <c r="R349" s="34">
        <v>18.491409199476074</v>
      </c>
      <c r="S349" s="35">
        <v>18.491409199476074</v>
      </c>
      <c r="T349" s="35">
        <v>69613.143693658989</v>
      </c>
      <c r="U349" s="35">
        <v>18.491409199476074</v>
      </c>
      <c r="V349" s="35">
        <v>18.491409199476074</v>
      </c>
      <c r="W349" s="35">
        <v>18.491409199476074</v>
      </c>
      <c r="X349" s="35">
        <v>18.491409199476074</v>
      </c>
      <c r="Y349" s="35">
        <v>18.491409199476074</v>
      </c>
      <c r="Z349" s="35">
        <v>10.114053367347879</v>
      </c>
      <c r="AA349" s="35">
        <v>0</v>
      </c>
      <c r="AB349" s="35">
        <v>0.49593308308767803</v>
      </c>
      <c r="AC349" s="35">
        <v>8.7648762676331027E-3</v>
      </c>
      <c r="AD349" s="35">
        <v>0.1710612387826087</v>
      </c>
      <c r="AE349" s="58" t="s">
        <v>5560</v>
      </c>
      <c r="AF349" s="58"/>
      <c r="AG349" s="57" t="str" cm="1">
        <f t="array" ref="AG349">IFERROR(_xlfn.IFS(
AI349="MPR ISSUE","PDH",
AI349="BSS Hardware Issue","BSS",
AI349="Sites strategiques, MLL, Pylone, etc.","ENVTECH",
AI349="AKTIVCO DEFAUT GE &amp; POWER Cabinet","AKTIVCO",
AI349="AKTIVCO Coupure ENEO &amp; Baisse de tension","AKTIVCO GRID ONLY",
AI349="Coupure ENEO &amp; Baisse de tension","IHS GRID ONLY",
AI349="Defaut GE &amp; POWER Cabinet","IHS",
AI349="Sharing","Partners",
AI349="Sites strategiques &amp; DataCenter","SST &amp; DC",
AI349="Exclu","Exclu",
AI349="SAT","SAT",
AI349="SPARE-ISSUE","SPARE-ISSUE",
AI349="Fiber CAmtel","TRANS_FO_CAMTEL",
AI349="Fiber AOF","Fiber AOF",
AI349="Projet OCM (HUAWEI)","TRAVAUX-HUAWEI",
AI349="Projet OCM (NOKIA)","TRAVAUX-NOKIA",
AI349="ACCESS-ISSUE","ACCESS-ISSUE",
AI349="Projet OCM (ZTE, NOKIA, autres projets)","TRAVAUX OCM",
AI349="No root CAuse","No root cause",
AI349="ODU HS","PDH",
AI349="IP &amp; VLAN","PDH",
AI349="Warehouse HUAWEI","SPARE-ISSUE",
AI349="SPARE-HS","SPARE-ISSUE",
AI349="Power Telco","BSS",AI349="no impacts","no impacts"
),"")</f>
        <v>no impacts</v>
      </c>
      <c r="AH349" s="57" t="str" cm="1">
        <f t="array" ref="AH349">IFERROR(_xlfn.IFS(
AI349="MPR ISSUE","TX ISSUE",
AI349="BSS Hardware Issue","RAN ISSUE",
AI349="Sites strategiques, MLL, Pylone, etc.","ENVTECH",
AI349="AKTIVCO DEFAUT GE &amp; POWER Cabinet","POWER ISSUE",
AI349="AKTIVCO Coupure ENEO &amp; Baisse de tension","POWER ISSUE",
AI349="Coupure ENEO &amp; Baisse de tension","POWER ISSUE",
AI349="Defaut GE &amp; POWER Cabinet","POWER ISSUE",
AI349="Sharing","POWER ISSUE",
AI349="Sites strategiques &amp; DataCenter","POWER ISSUE",
AI349="Exclu","Exclu",
AI349="SAT","TX ISSUE",
AI349="SPARE-ISSUE","SPARE-ISSUE",
AI349="Fiber CAmtel","TX ISSUE",
AI349="Fiber AOF","TX ISSUE",
AI349="Projet OCM (HUAWEI)","TRAVAUX-HUAWEI",
AI349="Projet OCM (NOKIA)","TRAVAUX -NOKIA",
AI349="ACCESS-ISSUE","ACCESS-ISSUE",
AI349="Projet OCM (ZTE, NOKIA, autres projets)","TRAVAUX OCM",
AI349="No root CAuse","No root cause",
AI349="ODU HS","TX ISSUE",
AI349="IP &amp; VLAN","TX ISSUE",
AI349="Warehouse HUAWEI","SPARE-ISSUE",
AI349="SPARE-HS","SPARE-ISSUE",
AI349="Power Telco","RAN ISSUE",AI349="no impacts","no impacts"
),"")</f>
        <v>no impacts</v>
      </c>
      <c r="AI349" s="85" t="s">
        <v>5998</v>
      </c>
      <c r="AJ349" s="57" t="str" cm="1">
        <f t="array" ref="AJ349">IFERROR(_xlfn.IFS(
AI349="MPR ISSUE","ACTIVE",
AI349="BSS Hardware Issue","ACTIVE",
AI349="Sites strategiques, MLL, Pylone, etc.","PASSIVE",
AI349="AKTIVCO DEFAUT GE &amp; POWER Cabinet","PASSIVE",
AI349="AKTIVCO Coupure ENEO &amp; Baisse de tension","PASSIVE",
AI349="Coupure ENEO &amp; Baisse de tension","PASSIVE",
AI349="Defaut GE &amp; POWER Cabinet","PASSIVE",
AI349="Sharing","PASSIVE",
AI349="Sites strategiques &amp; DataCenter","PASSIVE",
AI349="Exclu","Exclu",
AI349="SAT","ACTIVE",
AI349="SPARE-ISSUE","SPARE-ISSUE",
AI349="Fiber CAmtel","ACTIVE",
AI349="Fiber AOF","ACTIVE",
AI349="Projet OCM (HUAWEI)","PLANNED WORKS",
AI349="Projet OCM (NOKIA)","PLANNED WORKS",
AI349="ACCESS-ISSUE","ACCESS-ISSUE",
AI349="Projet OCM (ZTE, NOKIA, autres projets)","PLANNED WORKS",
AI349="No root CAuse","No root cause",
AI349="ODU HS","ACTIVE",
AI349="IP &amp; VLAN","ACTIVE",
AI349="Warehouse HUAWEI","SPARE-ISSUE",
AI349="SPARE-HS","SPARE-ISSUE",
AI349="Power Telco","ACTIVE", AI349="no impacts","no impacts"
),"")</f>
        <v>no impacts</v>
      </c>
      <c r="AK349" s="23" t="s">
        <v>5537</v>
      </c>
      <c r="AL349" s="23" t="str">
        <f t="shared" si="16"/>
        <v>CTR_699</v>
      </c>
      <c r="AN349" s="9" t="s">
        <v>5537</v>
      </c>
      <c r="AO349" s="23" t="str">
        <f>_xlfn.XLOOKUP(B349,'INCIDENT-05-03-2026'!E:E,'INCIDENT-05-03-2026'!F:F,"")</f>
        <v/>
      </c>
      <c r="AP349" s="7" t="s">
        <v>5537</v>
      </c>
      <c r="AQ349" s="6"/>
      <c r="AR349" s="7"/>
      <c r="AS349" s="3" t="str">
        <f>_xlfn.XLOOKUP(B349,'[3]tt num | region | site id'!$C:$C,'[3]tt num | region | site id'!$Q:$Q,"")</f>
        <v/>
      </c>
      <c r="AT349" s="24" t="str">
        <f>_xlfn.XLOOKUP(B349,'[4]Cells Huawei 03052026 12h'!$B:$B,'[4]Cells Huawei 03052026 12h'!$T:$T,"")</f>
        <v/>
      </c>
      <c r="AU349" s="24" t="str">
        <f>_xlfn.XLOOKUP(B349,'[5]cells down 02052026 8h50'!$B:$B,'[5]cells down 02052026 8h50'!$R:$R,"")</f>
        <v/>
      </c>
      <c r="AV349" s="24" t="str">
        <f>_xlfn.XLOOKUP(B349,'[5]cells down 02052026 13h50'!$B:$B,'[5]cells down 02052026 13h50'!$R:$R,"")</f>
        <v/>
      </c>
      <c r="AW349" s="24" t="str">
        <f>_xlfn.XLOOKUP(B349,'[5]cells down 02052026 13h50'!$B:$B,'[5]cells down 02052026 13h50'!$R:$R,"")</f>
        <v/>
      </c>
      <c r="AX349" s="24" t="str">
        <f>_xlfn.XLOOKUP(B349,'[6]cell downs 03052026 8h40 '!$B:$B,'[6]cell downs 03052026 8h40 '!$R:$R,"")</f>
        <v/>
      </c>
      <c r="AY349" s="24" t="str">
        <f>_xlfn.XLOOKUP(B349,'[7]ALL SITES DOWN'!$D:$D,'[7]ALL SITES DOWN'!$J:$J,"")</f>
        <v/>
      </c>
      <c r="AZ349" s="24" t="str">
        <f>_xlfn.XLOOKUP(B349,'[8]ALL SITES DOWN'!$D:$D,'[8]ALL SITES DOWN'!$J:$J,"")</f>
        <v/>
      </c>
      <c r="BA349" s="9" t="str">
        <f>_xlfn.XLOOKUP(B349,[9]sheet1!$AC:$AC,[9]sheet1!$AF:$AF,"")</f>
        <v/>
      </c>
      <c r="BB349" s="14" t="s">
        <v>5537</v>
      </c>
      <c r="BC349" s="14" t="s">
        <v>5537</v>
      </c>
      <c r="BD349" s="14" t="str">
        <f>_xlfn.XLOOKUP(B349,'[10]cell downs 18042026 17h'!$B:$B,'[10]cell downs 18042026 17h'!$B:$B,"")</f>
        <v/>
      </c>
      <c r="BE349" s="14" t="str">
        <f>_xlfn.XLOOKUP(B349,'[11]Cells Huawei 19042026 15h'!$B:$B,'[11]Cells Huawei 19042026 15h'!$B:$B,"")</f>
        <v/>
      </c>
      <c r="BF349" s="9" t="str">
        <f>_xlfn.XLOOKUP(B349,'[12]cells down 19042026 9H40'!$B:$B,'[12]cells down 19042026 9H40'!$B:$B,"")</f>
        <v/>
      </c>
      <c r="BG349" s="9" t="s">
        <v>5070</v>
      </c>
      <c r="BH349" s="9" t="s">
        <v>12</v>
      </c>
    </row>
    <row r="350" spans="1:60" s="9" customFormat="1" x14ac:dyDescent="0.3">
      <c r="A350" s="1" t="s">
        <v>653</v>
      </c>
      <c r="B350" s="1" t="s">
        <v>654</v>
      </c>
      <c r="C350" s="3" t="str">
        <f>_xlfn.XLOOKUP(B350,'[1]daily break down'!$D:$D,'[1]daily break down'!$E:$E,"")</f>
        <v>ADAMAOUA</v>
      </c>
      <c r="D350" s="1" t="s">
        <v>11</v>
      </c>
      <c r="E350" s="1" t="s">
        <v>96</v>
      </c>
      <c r="F350" s="3" t="s">
        <v>90</v>
      </c>
      <c r="G350" s="1" t="s">
        <v>655</v>
      </c>
      <c r="H350" s="41" t="str">
        <f>_xlfn.XLOOKUP(B350,[2]CALCULATION!$B:$B,[2]CALCULATION!$H:$H,"")</f>
        <v>NOKIA</v>
      </c>
      <c r="I350" s="34">
        <v>1.8730083983956953E-3</v>
      </c>
      <c r="J350" s="34">
        <v>0.13370404778714545</v>
      </c>
      <c r="K350" s="34">
        <v>0.5225340432262614</v>
      </c>
      <c r="L350" s="34">
        <v>0.49332353333419532</v>
      </c>
      <c r="M350" s="34">
        <v>0.11526572165947926</v>
      </c>
      <c r="N350" s="34">
        <v>7.5812244696969681E-3</v>
      </c>
      <c r="O350" s="34">
        <v>5.7382162933927415E-2</v>
      </c>
      <c r="P350" s="34">
        <v>8.3561002898401404E-2</v>
      </c>
      <c r="Q350" s="34">
        <v>3.9337549749657613E-2</v>
      </c>
      <c r="R350" s="34">
        <v>0.13740275884992414</v>
      </c>
      <c r="S350" s="35">
        <v>0.17717964084255328</v>
      </c>
      <c r="T350" s="35">
        <v>124913.45052492202</v>
      </c>
      <c r="U350" s="35">
        <v>9.9893781247772685E-3</v>
      </c>
      <c r="V350" s="35">
        <v>7.0460792130125323E-3</v>
      </c>
      <c r="W350" s="35">
        <v>2.6222055639430163E-3</v>
      </c>
      <c r="X350" s="35">
        <v>3.5585843384715259E-2</v>
      </c>
      <c r="Y350" s="35">
        <v>4.229095024268599E-2</v>
      </c>
      <c r="Z350" s="35">
        <v>0.31528656034760449</v>
      </c>
      <c r="AA350" s="35">
        <v>0.25191439956196621</v>
      </c>
      <c r="AB350" s="35">
        <v>0.25051903133307174</v>
      </c>
      <c r="AC350" s="35">
        <v>9.4392897714214746E-2</v>
      </c>
      <c r="AD350" s="35">
        <v>0.16930029743135061</v>
      </c>
      <c r="AE350" s="58" t="s">
        <v>5560</v>
      </c>
      <c r="AF350" s="58"/>
      <c r="AG350" s="57" t="str" cm="1">
        <f t="array" ref="AG350">IFERROR(_xlfn.IFS(
AI350="MPR ISSUE","PDH",
AI350="BSS Hardware Issue","BSS",
AI350="Sites strategiques, MLL, Pylone, etc.","ENVTECH",
AI350="AKTIVCO DEFAUT GE &amp; POWER Cabinet","AKTIVCO",
AI350="AKTIVCO Coupure ENEO &amp; Baisse de tension","AKTIVCO GRID ONLY",
AI350="Coupure ENEO &amp; Baisse de tension","IHS GRID ONLY",
AI350="Defaut GE &amp; POWER Cabinet","IHS",
AI350="Sharing","Partners",
AI350="Sites strategiques &amp; DataCenter","SST &amp; DC",
AI350="Exclu","Exclu",
AI350="SAT","SAT",
AI350="SPARE-ISSUE","SPARE-ISSUE",
AI350="Fiber CAmtel","TRANS_FO_CAMTEL",
AI350="Fiber AOF","Fiber AOF",
AI350="Projet OCM (HUAWEI)","TRAVAUX-HUAWEI",
AI350="Projet OCM (NOKIA)","TRAVAUX-NOKIA",
AI350="ACCESS-ISSUE","ACCESS-ISSUE",
AI350="Projet OCM (ZTE, NOKIA, autres projets)","TRAVAUX OCM",
AI350="No root CAuse","No root cause",
AI350="ODU HS","PDH",
AI350="IP &amp; VLAN","PDH",
AI350="Warehouse HUAWEI","SPARE-ISSUE",
AI350="SPARE-HS","SPARE-ISSUE",
AI350="Power Telco","BSS",AI350="no impacts","no impacts"
),"")</f>
        <v>no impacts</v>
      </c>
      <c r="AH350" s="57" t="str" cm="1">
        <f t="array" ref="AH350">IFERROR(_xlfn.IFS(
AI350="MPR ISSUE","TX ISSUE",
AI350="BSS Hardware Issue","RAN ISSUE",
AI350="Sites strategiques, MLL, Pylone, etc.","ENVTECH",
AI350="AKTIVCO DEFAUT GE &amp; POWER Cabinet","POWER ISSUE",
AI350="AKTIVCO Coupure ENEO &amp; Baisse de tension","POWER ISSUE",
AI350="Coupure ENEO &amp; Baisse de tension","POWER ISSUE",
AI350="Defaut GE &amp; POWER Cabinet","POWER ISSUE",
AI350="Sharing","POWER ISSUE",
AI350="Sites strategiques &amp; DataCenter","POWER ISSUE",
AI350="Exclu","Exclu",
AI350="SAT","TX ISSUE",
AI350="SPARE-ISSUE","SPARE-ISSUE",
AI350="Fiber CAmtel","TX ISSUE",
AI350="Fiber AOF","TX ISSUE",
AI350="Projet OCM (HUAWEI)","TRAVAUX-HUAWEI",
AI350="Projet OCM (NOKIA)","TRAVAUX -NOKIA",
AI350="ACCESS-ISSUE","ACCESS-ISSUE",
AI350="Projet OCM (ZTE, NOKIA, autres projets)","TRAVAUX OCM",
AI350="No root CAuse","No root cause",
AI350="ODU HS","TX ISSUE",
AI350="IP &amp; VLAN","TX ISSUE",
AI350="Warehouse HUAWEI","SPARE-ISSUE",
AI350="SPARE-HS","SPARE-ISSUE",
AI350="Power Telco","RAN ISSUE",AI350="no impacts","no impacts"
),"")</f>
        <v>no impacts</v>
      </c>
      <c r="AI350" s="85" t="s">
        <v>5998</v>
      </c>
      <c r="AJ350" s="57" t="str" cm="1">
        <f t="array" ref="AJ350">IFERROR(_xlfn.IFS(
AI350="MPR ISSUE","ACTIVE",
AI350="BSS Hardware Issue","ACTIVE",
AI350="Sites strategiques, MLL, Pylone, etc.","PASSIVE",
AI350="AKTIVCO DEFAUT GE &amp; POWER Cabinet","PASSIVE",
AI350="AKTIVCO Coupure ENEO &amp; Baisse de tension","PASSIVE",
AI350="Coupure ENEO &amp; Baisse de tension","PASSIVE",
AI350="Defaut GE &amp; POWER Cabinet","PASSIVE",
AI350="Sharing","PASSIVE",
AI350="Sites strategiques &amp; DataCenter","PASSIVE",
AI350="Exclu","Exclu",
AI350="SAT","ACTIVE",
AI350="SPARE-ISSUE","SPARE-ISSUE",
AI350="Fiber CAmtel","ACTIVE",
AI350="Fiber AOF","ACTIVE",
AI350="Projet OCM (HUAWEI)","PLANNED WORKS",
AI350="Projet OCM (NOKIA)","PLANNED WORKS",
AI350="ACCESS-ISSUE","ACCESS-ISSUE",
AI350="Projet OCM (ZTE, NOKIA, autres projets)","PLANNED WORKS",
AI350="No root CAuse","No root cause",
AI350="ODU HS","ACTIVE",
AI350="IP &amp; VLAN","ACTIVE",
AI350="Warehouse HUAWEI","SPARE-ISSUE",
AI350="SPARE-HS","SPARE-ISSUE",
AI350="Power Telco","ACTIVE", AI350="no impacts","no impacts"
),"")</f>
        <v>no impacts</v>
      </c>
      <c r="AK350" s="23" t="s">
        <v>5537</v>
      </c>
      <c r="AL350" s="23" t="str">
        <f t="shared" si="16"/>
        <v>ADM_066</v>
      </c>
      <c r="AN350" s="9" t="s">
        <v>5537</v>
      </c>
      <c r="AO350" s="23" t="str">
        <f>_xlfn.XLOOKUP(B350,'INCIDENT-05-03-2026'!E:E,'INCIDENT-05-03-2026'!F:F,"")</f>
        <v/>
      </c>
      <c r="AP350" s="7" t="s">
        <v>5537</v>
      </c>
      <c r="AQ350" s="6"/>
      <c r="AR350" s="7"/>
      <c r="AS350" s="3" t="str">
        <f>_xlfn.XLOOKUP(B350,'[3]tt num | region | site id'!$C:$C,'[3]tt num | region | site id'!$Q:$Q,"")</f>
        <v/>
      </c>
      <c r="AT350" s="24" t="str">
        <f>_xlfn.XLOOKUP(B350,'[4]Cells Huawei 03052026 12h'!$B:$B,'[4]Cells Huawei 03052026 12h'!$T:$T,"")</f>
        <v/>
      </c>
      <c r="AU350" s="24" t="str">
        <f>_xlfn.XLOOKUP(B350,'[5]cells down 02052026 8h50'!$B:$B,'[5]cells down 02052026 8h50'!$R:$R,"")</f>
        <v/>
      </c>
      <c r="AV350" s="24" t="str">
        <f>_xlfn.XLOOKUP(B350,'[5]cells down 02052026 13h50'!$B:$B,'[5]cells down 02052026 13h50'!$R:$R,"")</f>
        <v/>
      </c>
      <c r="AW350" s="24" t="str">
        <f>_xlfn.XLOOKUP(B350,'[5]cells down 02052026 13h50'!$B:$B,'[5]cells down 02052026 13h50'!$R:$R,"")</f>
        <v/>
      </c>
      <c r="AX350" s="24" t="str">
        <f>_xlfn.XLOOKUP(B350,'[6]cell downs 03052026 8h40 '!$B:$B,'[6]cell downs 03052026 8h40 '!$R:$R,"")</f>
        <v/>
      </c>
      <c r="AY350" s="24" t="str">
        <f>_xlfn.XLOOKUP(B350,'[7]ALL SITES DOWN'!$D:$D,'[7]ALL SITES DOWN'!$J:$J,"")</f>
        <v/>
      </c>
      <c r="AZ350" s="24" t="str">
        <f>_xlfn.XLOOKUP(B350,'[8]ALL SITES DOWN'!$D:$D,'[8]ALL SITES DOWN'!$J:$J,"")</f>
        <v/>
      </c>
      <c r="BA350" s="9" t="str">
        <f>_xlfn.XLOOKUP(B350,[9]sheet1!$AC:$AC,[9]sheet1!$AF:$AF,"")</f>
        <v/>
      </c>
      <c r="BB350" s="14" t="s">
        <v>5537</v>
      </c>
      <c r="BC350" s="14" t="s">
        <v>5537</v>
      </c>
      <c r="BD350" s="14" t="str">
        <f>_xlfn.XLOOKUP(B350,'[10]cell downs 18042026 17h'!$B:$B,'[10]cell downs 18042026 17h'!$B:$B,"")</f>
        <v/>
      </c>
      <c r="BE350" s="14" t="str">
        <f>_xlfn.XLOOKUP(B350,'[11]Cells Huawei 19042026 15h'!$B:$B,'[11]Cells Huawei 19042026 15h'!$B:$B,"")</f>
        <v/>
      </c>
      <c r="BF350" s="9" t="str">
        <f>_xlfn.XLOOKUP(B350,'[12]cells down 19042026 9H40'!$B:$B,'[12]cells down 19042026 9H40'!$B:$B,"")</f>
        <v/>
      </c>
      <c r="BG350" s="9" t="s">
        <v>654</v>
      </c>
      <c r="BH350" s="9" t="s">
        <v>5537</v>
      </c>
    </row>
    <row r="351" spans="1:60" s="9" customFormat="1" x14ac:dyDescent="0.3">
      <c r="A351" s="1" t="s">
        <v>1039</v>
      </c>
      <c r="B351" s="1" t="s">
        <v>1040</v>
      </c>
      <c r="C351" s="3" t="str">
        <f>_xlfn.XLOOKUP(B351,'[1]daily break down'!$D:$D,'[1]daily break down'!$E:$E,"")</f>
        <v>CENTRE</v>
      </c>
      <c r="D351" s="1" t="s">
        <v>11</v>
      </c>
      <c r="E351" s="1" t="s">
        <v>12</v>
      </c>
      <c r="F351" s="3" t="s">
        <v>226</v>
      </c>
      <c r="G351" s="1" t="s">
        <v>1039</v>
      </c>
      <c r="H351" s="41" t="str">
        <f>_xlfn.XLOOKUP(B351,[2]CALCULATION!$B:$B,[2]CALCULATION!$H:$H,"")</f>
        <v>NOKIA</v>
      </c>
      <c r="I351" s="34">
        <v>0.11257501433940306</v>
      </c>
      <c r="J351" s="34">
        <v>4.8172546535286229E-2</v>
      </c>
      <c r="K351" s="34">
        <v>0</v>
      </c>
      <c r="L351" s="34">
        <v>0.34368195917621897</v>
      </c>
      <c r="M351" s="34">
        <v>0.20260648968561756</v>
      </c>
      <c r="N351" s="34">
        <v>0.15318548766811343</v>
      </c>
      <c r="O351" s="34">
        <v>4.4088313600602655E-2</v>
      </c>
      <c r="P351" s="34">
        <v>4.106277091483963</v>
      </c>
      <c r="Q351" s="34">
        <v>4.3892127739111268E-2</v>
      </c>
      <c r="R351" s="34">
        <v>0.11790770275630422</v>
      </c>
      <c r="S351" s="35">
        <v>0</v>
      </c>
      <c r="T351" s="35">
        <v>17403.285923414747</v>
      </c>
      <c r="U351" s="35">
        <v>0</v>
      </c>
      <c r="V351" s="35">
        <v>9.0209826129388479E-2</v>
      </c>
      <c r="W351" s="35">
        <v>0</v>
      </c>
      <c r="X351" s="35">
        <v>0</v>
      </c>
      <c r="Y351" s="35">
        <v>7.3712378685797372E-2</v>
      </c>
      <c r="Z351" s="35">
        <v>2.3322040161742756</v>
      </c>
      <c r="AA351" s="35">
        <v>0.58051468971939457</v>
      </c>
      <c r="AB351" s="35">
        <v>0.25420887012046522</v>
      </c>
      <c r="AC351" s="35">
        <v>0</v>
      </c>
      <c r="AD351" s="35">
        <v>0.16823829376799573</v>
      </c>
      <c r="AE351" s="58" t="s">
        <v>5560</v>
      </c>
      <c r="AF351" s="58"/>
      <c r="AG351" s="57" t="str" cm="1">
        <f t="array" ref="AG351">IFERROR(_xlfn.IFS(
AI351="MPR ISSUE","PDH",
AI351="BSS Hardware Issue","BSS",
AI351="Sites strategiques, MLL, Pylone, etc.","ENVTECH",
AI351="AKTIVCO DEFAUT GE &amp; POWER Cabinet","AKTIVCO",
AI351="AKTIVCO Coupure ENEO &amp; Baisse de tension","AKTIVCO GRID ONLY",
AI351="Coupure ENEO &amp; Baisse de tension","IHS GRID ONLY",
AI351="Defaut GE &amp; POWER Cabinet","IHS",
AI351="Sharing","Partners",
AI351="Sites strategiques &amp; DataCenter","SST &amp; DC",
AI351="Exclu","Exclu",
AI351="SAT","SAT",
AI351="SPARE-ISSUE","SPARE-ISSUE",
AI351="Fiber CAmtel","TRANS_FO_CAMTEL",
AI351="Fiber AOF","Fiber AOF",
AI351="Projet OCM (HUAWEI)","TRAVAUX-HUAWEI",
AI351="Projet OCM (NOKIA)","TRAVAUX-NOKIA",
AI351="ACCESS-ISSUE","ACCESS-ISSUE",
AI351="Projet OCM (ZTE, NOKIA, autres projets)","TRAVAUX OCM",
AI351="No root CAuse","No root cause",
AI351="ODU HS","PDH",
AI351="IP &amp; VLAN","PDH",
AI351="Warehouse HUAWEI","SPARE-ISSUE",
AI351="SPARE-HS","SPARE-ISSUE",
AI351="Power Telco","BSS",AI351="no impacts","no impacts"
),"")</f>
        <v>no impacts</v>
      </c>
      <c r="AH351" s="57" t="str" cm="1">
        <f t="array" ref="AH351">IFERROR(_xlfn.IFS(
AI351="MPR ISSUE","TX ISSUE",
AI351="BSS Hardware Issue","RAN ISSUE",
AI351="Sites strategiques, MLL, Pylone, etc.","ENVTECH",
AI351="AKTIVCO DEFAUT GE &amp; POWER Cabinet","POWER ISSUE",
AI351="AKTIVCO Coupure ENEO &amp; Baisse de tension","POWER ISSUE",
AI351="Coupure ENEO &amp; Baisse de tension","POWER ISSUE",
AI351="Defaut GE &amp; POWER Cabinet","POWER ISSUE",
AI351="Sharing","POWER ISSUE",
AI351="Sites strategiques &amp; DataCenter","POWER ISSUE",
AI351="Exclu","Exclu",
AI351="SAT","TX ISSUE",
AI351="SPARE-ISSUE","SPARE-ISSUE",
AI351="Fiber CAmtel","TX ISSUE",
AI351="Fiber AOF","TX ISSUE",
AI351="Projet OCM (HUAWEI)","TRAVAUX-HUAWEI",
AI351="Projet OCM (NOKIA)","TRAVAUX -NOKIA",
AI351="ACCESS-ISSUE","ACCESS-ISSUE",
AI351="Projet OCM (ZTE, NOKIA, autres projets)","TRAVAUX OCM",
AI351="No root CAuse","No root cause",
AI351="ODU HS","TX ISSUE",
AI351="IP &amp; VLAN","TX ISSUE",
AI351="Warehouse HUAWEI","SPARE-ISSUE",
AI351="SPARE-HS","SPARE-ISSUE",
AI351="Power Telco","RAN ISSUE",AI351="no impacts","no impacts"
),"")</f>
        <v>no impacts</v>
      </c>
      <c r="AI351" s="85" t="s">
        <v>5998</v>
      </c>
      <c r="AJ351" s="57" t="str" cm="1">
        <f t="array" ref="AJ351">IFERROR(_xlfn.IFS(
AI351="MPR ISSUE","ACTIVE",
AI351="BSS Hardware Issue","ACTIVE",
AI351="Sites strategiques, MLL, Pylone, etc.","PASSIVE",
AI351="AKTIVCO DEFAUT GE &amp; POWER Cabinet","PASSIVE",
AI351="AKTIVCO Coupure ENEO &amp; Baisse de tension","PASSIVE",
AI351="Coupure ENEO &amp; Baisse de tension","PASSIVE",
AI351="Defaut GE &amp; POWER Cabinet","PASSIVE",
AI351="Sharing","PASSIVE",
AI351="Sites strategiques &amp; DataCenter","PASSIVE",
AI351="Exclu","Exclu",
AI351="SAT","ACTIVE",
AI351="SPARE-ISSUE","SPARE-ISSUE",
AI351="Fiber CAmtel","ACTIVE",
AI351="Fiber AOF","ACTIVE",
AI351="Projet OCM (HUAWEI)","PLANNED WORKS",
AI351="Projet OCM (NOKIA)","PLANNED WORKS",
AI351="ACCESS-ISSUE","ACCESS-ISSUE",
AI351="Projet OCM (ZTE, NOKIA, autres projets)","PLANNED WORKS",
AI351="No root CAuse","No root cause",
AI351="ODU HS","ACTIVE",
AI351="IP &amp; VLAN","ACTIVE",
AI351="Warehouse HUAWEI","SPARE-ISSUE",
AI351="SPARE-HS","SPARE-ISSUE",
AI351="Power Telco","ACTIVE", AI351="no impacts","no impacts"
),"")</f>
        <v>no impacts</v>
      </c>
      <c r="AK351" s="23" t="s">
        <v>5537</v>
      </c>
      <c r="AL351" s="23" t="str">
        <f t="shared" si="16"/>
        <v>EST_008</v>
      </c>
      <c r="AN351" s="9" t="s">
        <v>5537</v>
      </c>
      <c r="AO351" s="23" t="str">
        <f>_xlfn.XLOOKUP(B351,'INCIDENT-05-03-2026'!E:E,'INCIDENT-05-03-2026'!F:F,"")</f>
        <v/>
      </c>
      <c r="AP351" s="7" t="s">
        <v>5537</v>
      </c>
      <c r="AQ351" s="6"/>
      <c r="AR351" s="7"/>
      <c r="AS351" s="3" t="str">
        <f>_xlfn.XLOOKUP(B351,'[3]tt num | region | site id'!$C:$C,'[3]tt num | region | site id'!$Q:$Q,"")</f>
        <v/>
      </c>
      <c r="AT351" s="24" t="str">
        <f>_xlfn.XLOOKUP(B351,'[4]Cells Huawei 03052026 12h'!$B:$B,'[4]Cells Huawei 03052026 12h'!$T:$T,"")</f>
        <v/>
      </c>
      <c r="AU351" s="24" t="str">
        <f>_xlfn.XLOOKUP(B351,'[5]cells down 02052026 8h50'!$B:$B,'[5]cells down 02052026 8h50'!$R:$R,"")</f>
        <v/>
      </c>
      <c r="AV351" s="24" t="str">
        <f>_xlfn.XLOOKUP(B351,'[5]cells down 02052026 13h50'!$B:$B,'[5]cells down 02052026 13h50'!$R:$R,"")</f>
        <v/>
      </c>
      <c r="AW351" s="24" t="str">
        <f>_xlfn.XLOOKUP(B351,'[5]cells down 02052026 13h50'!$B:$B,'[5]cells down 02052026 13h50'!$R:$R,"")</f>
        <v/>
      </c>
      <c r="AX351" s="24" t="str">
        <f>_xlfn.XLOOKUP(B351,'[6]cell downs 03052026 8h40 '!$B:$B,'[6]cell downs 03052026 8h40 '!$R:$R,"")</f>
        <v/>
      </c>
      <c r="AY351" s="24" t="str">
        <f>_xlfn.XLOOKUP(B351,'[7]ALL SITES DOWN'!$D:$D,'[7]ALL SITES DOWN'!$J:$J,"")</f>
        <v/>
      </c>
      <c r="AZ351" s="24" t="str">
        <f>_xlfn.XLOOKUP(B351,'[8]ALL SITES DOWN'!$D:$D,'[8]ALL SITES DOWN'!$J:$J,"")</f>
        <v/>
      </c>
      <c r="BA351" s="9" t="str">
        <f>_xlfn.XLOOKUP(B351,[9]sheet1!$AC:$AC,[9]sheet1!$AF:$AF,"")</f>
        <v/>
      </c>
      <c r="BB351" s="14" t="s">
        <v>5537</v>
      </c>
      <c r="BC351" s="14" t="s">
        <v>5537</v>
      </c>
      <c r="BD351" s="14" t="str">
        <f>_xlfn.XLOOKUP(B351,'[10]cell downs 18042026 17h'!$B:$B,'[10]cell downs 18042026 17h'!$B:$B,"")</f>
        <v/>
      </c>
      <c r="BE351" s="14" t="str">
        <f>_xlfn.XLOOKUP(B351,'[11]Cells Huawei 19042026 15h'!$B:$B,'[11]Cells Huawei 19042026 15h'!$B:$B,"")</f>
        <v/>
      </c>
      <c r="BF351" s="9" t="str">
        <f>_xlfn.XLOOKUP(B351,'[12]cells down 19042026 9H40'!$B:$B,'[12]cells down 19042026 9H40'!$B:$B,"")</f>
        <v/>
      </c>
      <c r="BG351" s="9" t="s">
        <v>1040</v>
      </c>
      <c r="BH351" s="9" t="s">
        <v>12</v>
      </c>
    </row>
    <row r="352" spans="1:60" s="9" customFormat="1" x14ac:dyDescent="0.3">
      <c r="A352" s="1" t="s">
        <v>2751</v>
      </c>
      <c r="B352" s="8" t="s">
        <v>2752</v>
      </c>
      <c r="C352" s="3" t="str">
        <f>_xlfn.XLOOKUP(B352,'[1]daily break down'!$D:$D,'[1]daily break down'!$E:$E,"")</f>
        <v>Yaounde</v>
      </c>
      <c r="D352" s="1" t="s">
        <v>11</v>
      </c>
      <c r="E352" s="1" t="s">
        <v>12</v>
      </c>
      <c r="F352" s="3" t="s">
        <v>37</v>
      </c>
      <c r="G352" s="1" t="s">
        <v>38</v>
      </c>
      <c r="H352" s="42" t="str">
        <f>_xlfn.XLOOKUP(B352,[2]CALCULATION!$B:$B,[2]CALCULATION!$H:$H,"")</f>
        <v>ZTE</v>
      </c>
      <c r="I352" s="34">
        <v>0.2307859134271032</v>
      </c>
      <c r="J352" s="34">
        <v>0</v>
      </c>
      <c r="K352" s="34">
        <v>0</v>
      </c>
      <c r="L352" s="34">
        <v>0</v>
      </c>
      <c r="M352" s="34">
        <v>0</v>
      </c>
      <c r="N352" s="34">
        <v>0</v>
      </c>
      <c r="O352" s="34">
        <v>0</v>
      </c>
      <c r="P352" s="34">
        <v>0</v>
      </c>
      <c r="Q352" s="34">
        <v>0</v>
      </c>
      <c r="R352" s="34">
        <v>0</v>
      </c>
      <c r="S352" s="35">
        <v>0</v>
      </c>
      <c r="T352" s="35">
        <v>0</v>
      </c>
      <c r="U352" s="35">
        <v>0</v>
      </c>
      <c r="V352" s="35">
        <v>0</v>
      </c>
      <c r="W352" s="35">
        <v>0</v>
      </c>
      <c r="X352" s="35">
        <v>0</v>
      </c>
      <c r="Y352" s="35">
        <v>0</v>
      </c>
      <c r="Z352" s="35">
        <v>0</v>
      </c>
      <c r="AA352" s="35">
        <v>0.13338848722468016</v>
      </c>
      <c r="AB352" s="35">
        <v>0.18997929353203397</v>
      </c>
      <c r="AC352" s="35">
        <v>0.16115193261934035</v>
      </c>
      <c r="AD352" s="35">
        <v>0.16686499273755634</v>
      </c>
      <c r="AE352" s="58" t="s">
        <v>5560</v>
      </c>
      <c r="AF352" s="58"/>
      <c r="AG352" s="57" t="str" cm="1">
        <f t="array" ref="AG352">IFERROR(_xlfn.IFS(
AI352="MPR ISSUE","PDH",
AI352="BSS Hardware Issue","BSS",
AI352="Sites strategiques, MLL, Pylone, etc.","ENVTECH",
AI352="AKTIVCO DEFAUT GE &amp; POWER Cabinet","AKTIVCO",
AI352="AKTIVCO Coupure ENEO &amp; Baisse de tension","AKTIVCO GRID ONLY",
AI352="Coupure ENEO &amp; Baisse de tension","IHS GRID ONLY",
AI352="Defaut GE &amp; POWER Cabinet","IHS",
AI352="Sharing","Partners",
AI352="Sites strategiques &amp; DataCenter","SST &amp; DC",
AI352="Exclu","Exclu",
AI352="SAT","SAT",
AI352="SPARE-ISSUE","SPARE-ISSUE",
AI352="Fiber CAmtel","TRANS_FO_CAMTEL",
AI352="Fiber AOF","Fiber AOF",
AI352="Projet OCM (HUAWEI)","TRAVAUX-HUAWEI",
AI352="Projet OCM (NOKIA)","TRAVAUX-NOKIA",
AI352="ACCESS-ISSUE","ACCESS-ISSUE",
AI352="Projet OCM (ZTE, NOKIA, autres projets)","TRAVAUX OCM",
AI352="No root CAuse","No root cause",
AI352="ODU HS","PDH",
AI352="IP &amp; VLAN","PDH",
AI352="Warehouse HUAWEI","SPARE-ISSUE",
AI352="SPARE-HS","SPARE-ISSUE",
AI352="Power Telco","BSS",AI352="no impacts","no impacts"
),"")</f>
        <v>no impacts</v>
      </c>
      <c r="AH352" s="57" t="str" cm="1">
        <f t="array" ref="AH352">IFERROR(_xlfn.IFS(
AI352="MPR ISSUE","TX ISSUE",
AI352="BSS Hardware Issue","RAN ISSUE",
AI352="Sites strategiques, MLL, Pylone, etc.","ENVTECH",
AI352="AKTIVCO DEFAUT GE &amp; POWER Cabinet","POWER ISSUE",
AI352="AKTIVCO Coupure ENEO &amp; Baisse de tension","POWER ISSUE",
AI352="Coupure ENEO &amp; Baisse de tension","POWER ISSUE",
AI352="Defaut GE &amp; POWER Cabinet","POWER ISSUE",
AI352="Sharing","POWER ISSUE",
AI352="Sites strategiques &amp; DataCenter","POWER ISSUE",
AI352="Exclu","Exclu",
AI352="SAT","TX ISSUE",
AI352="SPARE-ISSUE","SPARE-ISSUE",
AI352="Fiber CAmtel","TX ISSUE",
AI352="Fiber AOF","TX ISSUE",
AI352="Projet OCM (HUAWEI)","TRAVAUX-HUAWEI",
AI352="Projet OCM (NOKIA)","TRAVAUX -NOKIA",
AI352="ACCESS-ISSUE","ACCESS-ISSUE",
AI352="Projet OCM (ZTE, NOKIA, autres projets)","TRAVAUX OCM",
AI352="No root CAuse","No root cause",
AI352="ODU HS","TX ISSUE",
AI352="IP &amp; VLAN","TX ISSUE",
AI352="Warehouse HUAWEI","SPARE-ISSUE",
AI352="SPARE-HS","SPARE-ISSUE",
AI352="Power Telco","RAN ISSUE",AI352="no impacts","no impacts"
),"")</f>
        <v>no impacts</v>
      </c>
      <c r="AI352" s="85" t="s">
        <v>5998</v>
      </c>
      <c r="AJ352" s="57" t="str" cm="1">
        <f t="array" ref="AJ352">IFERROR(_xlfn.IFS(
AI352="MPR ISSUE","ACTIVE",
AI352="BSS Hardware Issue","ACTIVE",
AI352="Sites strategiques, MLL, Pylone, etc.","PASSIVE",
AI352="AKTIVCO DEFAUT GE &amp; POWER Cabinet","PASSIVE",
AI352="AKTIVCO Coupure ENEO &amp; Baisse de tension","PASSIVE",
AI352="Coupure ENEO &amp; Baisse de tension","PASSIVE",
AI352="Defaut GE &amp; POWER Cabinet","PASSIVE",
AI352="Sharing","PASSIVE",
AI352="Sites strategiques &amp; DataCenter","PASSIVE",
AI352="Exclu","Exclu",
AI352="SAT","ACTIVE",
AI352="SPARE-ISSUE","SPARE-ISSUE",
AI352="Fiber CAmtel","ACTIVE",
AI352="Fiber AOF","ACTIVE",
AI352="Projet OCM (HUAWEI)","PLANNED WORKS",
AI352="Projet OCM (NOKIA)","PLANNED WORKS",
AI352="ACCESS-ISSUE","ACCESS-ISSUE",
AI352="Projet OCM (ZTE, NOKIA, autres projets)","PLANNED WORKS",
AI352="No root CAuse","No root cause",
AI352="ODU HS","ACTIVE",
AI352="IP &amp; VLAN","ACTIVE",
AI352="Warehouse HUAWEI","SPARE-ISSUE",
AI352="SPARE-HS","SPARE-ISSUE",
AI352="Power Telco","ACTIVE", AI352="no impacts","no impacts"
),"")</f>
        <v>no impacts</v>
      </c>
      <c r="AK352" s="23" t="s">
        <v>5537</v>
      </c>
      <c r="AL352" s="23" t="str">
        <f t="shared" si="16"/>
        <v>CTR_056</v>
      </c>
      <c r="AN352" s="9" t="s">
        <v>5537</v>
      </c>
      <c r="AO352" s="23" t="str">
        <f>_xlfn.XLOOKUP(B352,'INCIDENT-05-03-2026'!E:E,'INCIDENT-05-03-2026'!F:F,"")</f>
        <v/>
      </c>
      <c r="AP352" s="7" t="s">
        <v>5537</v>
      </c>
      <c r="AQ352" s="6"/>
      <c r="AR352" s="7"/>
      <c r="AS352" s="3" t="str">
        <f>_xlfn.XLOOKUP(B352,'[3]tt num | region | site id'!$C:$C,'[3]tt num | region | site id'!$Q:$Q,"")</f>
        <v/>
      </c>
      <c r="AT352" s="24" t="str">
        <f>_xlfn.XLOOKUP(B352,'[4]Cells Huawei 03052026 12h'!$B:$B,'[4]Cells Huawei 03052026 12h'!$T:$T,"")</f>
        <v/>
      </c>
      <c r="AU352" s="24" t="str">
        <f>_xlfn.XLOOKUP(B352,'[5]cells down 02052026 8h50'!$B:$B,'[5]cells down 02052026 8h50'!$R:$R,"")</f>
        <v/>
      </c>
      <c r="AV352" s="24" t="str">
        <f>_xlfn.XLOOKUP(B352,'[5]cells down 02052026 13h50'!$B:$B,'[5]cells down 02052026 13h50'!$R:$R,"")</f>
        <v/>
      </c>
      <c r="AW352" s="24" t="str">
        <f>_xlfn.XLOOKUP(B352,'[5]cells down 02052026 13h50'!$B:$B,'[5]cells down 02052026 13h50'!$R:$R,"")</f>
        <v/>
      </c>
      <c r="AX352" s="24" t="str">
        <f>_xlfn.XLOOKUP(B352,'[6]cell downs 03052026 8h40 '!$B:$B,'[6]cell downs 03052026 8h40 '!$R:$R,"")</f>
        <v/>
      </c>
      <c r="AY352" s="24" t="str">
        <f>_xlfn.XLOOKUP(B352,'[7]ALL SITES DOWN'!$D:$D,'[7]ALL SITES DOWN'!$J:$J,"")</f>
        <v/>
      </c>
      <c r="AZ352" s="24" t="str">
        <f>_xlfn.XLOOKUP(B352,'[8]ALL SITES DOWN'!$D:$D,'[8]ALL SITES DOWN'!$J:$J,"")</f>
        <v/>
      </c>
      <c r="BA352" s="9" t="str">
        <f>_xlfn.XLOOKUP(B352,[9]sheet1!$AC:$AC,[9]sheet1!$AF:$AF,"")</f>
        <v/>
      </c>
      <c r="BB352" s="14" t="s">
        <v>5537</v>
      </c>
      <c r="BC352" s="14" t="s">
        <v>5537</v>
      </c>
      <c r="BD352" s="14" t="str">
        <f>_xlfn.XLOOKUP(B352,'[10]cell downs 18042026 17h'!$B:$B,'[10]cell downs 18042026 17h'!$B:$B,"")</f>
        <v/>
      </c>
      <c r="BE352" s="14" t="str">
        <f>_xlfn.XLOOKUP(B352,'[11]Cells Huawei 19042026 15h'!$B:$B,'[11]Cells Huawei 19042026 15h'!$B:$B,"")</f>
        <v/>
      </c>
      <c r="BF352" s="9" t="str">
        <f>_xlfn.XLOOKUP(B352,'[12]cells down 19042026 9H40'!$B:$B,'[12]cells down 19042026 9H40'!$B:$B,"")</f>
        <v/>
      </c>
      <c r="BG352" s="9" t="s">
        <v>2752</v>
      </c>
      <c r="BH352" s="9" t="s">
        <v>12</v>
      </c>
    </row>
    <row r="353" spans="1:60" s="9" customFormat="1" x14ac:dyDescent="0.3">
      <c r="A353" s="1" t="s">
        <v>833</v>
      </c>
      <c r="B353" s="8" t="s">
        <v>834</v>
      </c>
      <c r="C353" s="3" t="str">
        <f>_xlfn.XLOOKUP(B353,'[1]daily break down'!$D:$D,'[1]daily break down'!$E:$E,"")</f>
        <v>CENTRE</v>
      </c>
      <c r="D353" s="1" t="s">
        <v>21</v>
      </c>
      <c r="E353" s="1" t="s">
        <v>36</v>
      </c>
      <c r="F353" s="3" t="s">
        <v>37</v>
      </c>
      <c r="G353" s="1" t="s">
        <v>835</v>
      </c>
      <c r="H353" s="42" t="str">
        <f>_xlfn.XLOOKUP(B353,[2]CALCULATION!$B:$B,[2]CALCULATION!$H:$H,"")</f>
        <v>ZTE</v>
      </c>
      <c r="I353" s="34">
        <v>0.79178830190079152</v>
      </c>
      <c r="J353" s="34">
        <v>1.2778476912847825</v>
      </c>
      <c r="K353" s="34">
        <v>1.8862913880827434</v>
      </c>
      <c r="L353" s="34">
        <v>1.1732271218749371</v>
      </c>
      <c r="M353" s="34">
        <v>3.2448606438320589</v>
      </c>
      <c r="N353" s="34">
        <v>6.9076685129539737</v>
      </c>
      <c r="O353" s="34">
        <v>1.7326600234566949</v>
      </c>
      <c r="P353" s="34">
        <v>1.6636561054466903</v>
      </c>
      <c r="Q353" s="34">
        <v>1.7577361435709538</v>
      </c>
      <c r="R353" s="34">
        <v>0.68060442367014484</v>
      </c>
      <c r="S353" s="35">
        <v>1.6562188777883358</v>
      </c>
      <c r="T353" s="35">
        <v>1.5483166539680908</v>
      </c>
      <c r="U353" s="35">
        <v>0.56431971304072437</v>
      </c>
      <c r="V353" s="35">
        <v>4.9969965728113506</v>
      </c>
      <c r="W353" s="35">
        <v>1.5483166539680908</v>
      </c>
      <c r="X353" s="35">
        <v>1.7931209389526677</v>
      </c>
      <c r="Y353" s="35">
        <v>0</v>
      </c>
      <c r="Z353" s="35">
        <v>4.3830953420482661</v>
      </c>
      <c r="AA353" s="35">
        <v>9.7918140434596679E-2</v>
      </c>
      <c r="AB353" s="35">
        <v>0.14535328498424196</v>
      </c>
      <c r="AC353" s="35">
        <v>0.1809197206189109</v>
      </c>
      <c r="AD353" s="35">
        <v>0.15712703997625832</v>
      </c>
      <c r="AE353" s="58" t="s">
        <v>5560</v>
      </c>
      <c r="AF353" s="58"/>
      <c r="AG353" s="57" t="str" cm="1">
        <f t="array" ref="AG353">IFERROR(_xlfn.IFS(
AI353="MPR ISSUE","PDH",
AI353="BSS Hardware Issue","BSS",
AI353="Sites strategiques, MLL, Pylone, etc.","ENVTECH",
AI353="AKTIVCO DEFAUT GE &amp; POWER Cabinet","AKTIVCO",
AI353="AKTIVCO Coupure ENEO &amp; Baisse de tension","AKTIVCO GRID ONLY",
AI353="Coupure ENEO &amp; Baisse de tension","IHS GRID ONLY",
AI353="Defaut GE &amp; POWER Cabinet","IHS",
AI353="Sharing","Partners",
AI353="Sites strategiques &amp; DataCenter","SST &amp; DC",
AI353="Exclu","Exclu",
AI353="SAT","SAT",
AI353="SPARE-ISSUE","SPARE-ISSUE",
AI353="Fiber CAmtel","TRANS_FO_CAMTEL",
AI353="Fiber AOF","Fiber AOF",
AI353="Projet OCM (HUAWEI)","TRAVAUX-HUAWEI",
AI353="Projet OCM (NOKIA)","TRAVAUX-NOKIA",
AI353="ACCESS-ISSUE","ACCESS-ISSUE",
AI353="Projet OCM (ZTE, NOKIA, autres projets)","TRAVAUX OCM",
AI353="No root CAuse","No root cause",
AI353="ODU HS","PDH",
AI353="IP &amp; VLAN","PDH",
AI353="Warehouse HUAWEI","SPARE-ISSUE",
AI353="SPARE-HS","SPARE-ISSUE",
AI353="Power Telco","BSS",AI353="no impacts","no impacts"
),"")</f>
        <v>no impacts</v>
      </c>
      <c r="AH353" s="57" t="str" cm="1">
        <f t="array" ref="AH353">IFERROR(_xlfn.IFS(
AI353="MPR ISSUE","TX ISSUE",
AI353="BSS Hardware Issue","RAN ISSUE",
AI353="Sites strategiques, MLL, Pylone, etc.","ENVTECH",
AI353="AKTIVCO DEFAUT GE &amp; POWER Cabinet","POWER ISSUE",
AI353="AKTIVCO Coupure ENEO &amp; Baisse de tension","POWER ISSUE",
AI353="Coupure ENEO &amp; Baisse de tension","POWER ISSUE",
AI353="Defaut GE &amp; POWER Cabinet","POWER ISSUE",
AI353="Sharing","POWER ISSUE",
AI353="Sites strategiques &amp; DataCenter","POWER ISSUE",
AI353="Exclu","Exclu",
AI353="SAT","TX ISSUE",
AI353="SPARE-ISSUE","SPARE-ISSUE",
AI353="Fiber CAmtel","TX ISSUE",
AI353="Fiber AOF","TX ISSUE",
AI353="Projet OCM (HUAWEI)","TRAVAUX-HUAWEI",
AI353="Projet OCM (NOKIA)","TRAVAUX -NOKIA",
AI353="ACCESS-ISSUE","ACCESS-ISSUE",
AI353="Projet OCM (ZTE, NOKIA, autres projets)","TRAVAUX OCM",
AI353="No root CAuse","No root cause",
AI353="ODU HS","TX ISSUE",
AI353="IP &amp; VLAN","TX ISSUE",
AI353="Warehouse HUAWEI","SPARE-ISSUE",
AI353="SPARE-HS","SPARE-ISSUE",
AI353="Power Telco","RAN ISSUE",AI353="no impacts","no impacts"
),"")</f>
        <v>no impacts</v>
      </c>
      <c r="AI353" s="85" t="s">
        <v>5998</v>
      </c>
      <c r="AJ353" s="57" t="str" cm="1">
        <f t="array" ref="AJ353">IFERROR(_xlfn.IFS(
AI353="MPR ISSUE","ACTIVE",
AI353="BSS Hardware Issue","ACTIVE",
AI353="Sites strategiques, MLL, Pylone, etc.","PASSIVE",
AI353="AKTIVCO DEFAUT GE &amp; POWER Cabinet","PASSIVE",
AI353="AKTIVCO Coupure ENEO &amp; Baisse de tension","PASSIVE",
AI353="Coupure ENEO &amp; Baisse de tension","PASSIVE",
AI353="Defaut GE &amp; POWER Cabinet","PASSIVE",
AI353="Sharing","PASSIVE",
AI353="Sites strategiques &amp; DataCenter","PASSIVE",
AI353="Exclu","Exclu",
AI353="SAT","ACTIVE",
AI353="SPARE-ISSUE","SPARE-ISSUE",
AI353="Fiber CAmtel","ACTIVE",
AI353="Fiber AOF","ACTIVE",
AI353="Projet OCM (HUAWEI)","PLANNED WORKS",
AI353="Projet OCM (NOKIA)","PLANNED WORKS",
AI353="ACCESS-ISSUE","ACCESS-ISSUE",
AI353="Projet OCM (ZTE, NOKIA, autres projets)","PLANNED WORKS",
AI353="No root CAuse","No root cause",
AI353="ODU HS","ACTIVE",
AI353="IP &amp; VLAN","ACTIVE",
AI353="Warehouse HUAWEI","SPARE-ISSUE",
AI353="SPARE-HS","SPARE-ISSUE",
AI353="Power Telco","ACTIVE", AI353="no impacts","no impacts"
),"")</f>
        <v>no impacts</v>
      </c>
      <c r="AK353" s="23" t="s">
        <v>5537</v>
      </c>
      <c r="AL353" s="23" t="str">
        <f t="shared" si="16"/>
        <v>CTR_717</v>
      </c>
      <c r="AN353" s="9" t="s">
        <v>5537</v>
      </c>
      <c r="AO353" s="23" t="str">
        <f>_xlfn.XLOOKUP(B353,'INCIDENT-05-03-2026'!E:E,'INCIDENT-05-03-2026'!F:F,"")</f>
        <v/>
      </c>
      <c r="AP353" s="7" t="s">
        <v>5537</v>
      </c>
      <c r="AQ353" s="6"/>
      <c r="AR353" s="7"/>
      <c r="AS353" s="3" t="str">
        <f>_xlfn.XLOOKUP(B353,'[3]tt num | region | site id'!$C:$C,'[3]tt num | region | site id'!$Q:$Q,"")</f>
        <v/>
      </c>
      <c r="AT353" s="24" t="str">
        <f>_xlfn.XLOOKUP(B353,'[4]Cells Huawei 03052026 12h'!$B:$B,'[4]Cells Huawei 03052026 12h'!$T:$T,"")</f>
        <v/>
      </c>
      <c r="AU353" s="24" t="str">
        <f>_xlfn.XLOOKUP(B353,'[5]cells down 02052026 8h50'!$B:$B,'[5]cells down 02052026 8h50'!$R:$R,"")</f>
        <v/>
      </c>
      <c r="AV353" s="24" t="str">
        <f>_xlfn.XLOOKUP(B353,'[5]cells down 02052026 13h50'!$B:$B,'[5]cells down 02052026 13h50'!$R:$R,"")</f>
        <v/>
      </c>
      <c r="AW353" s="24" t="str">
        <f>_xlfn.XLOOKUP(B353,'[5]cells down 02052026 13h50'!$B:$B,'[5]cells down 02052026 13h50'!$R:$R,"")</f>
        <v/>
      </c>
      <c r="AX353" s="24" t="str">
        <f>_xlfn.XLOOKUP(B353,'[6]cell downs 03052026 8h40 '!$B:$B,'[6]cell downs 03052026 8h40 '!$R:$R,"")</f>
        <v/>
      </c>
      <c r="AY353" s="24" t="str">
        <f>_xlfn.XLOOKUP(B353,'[7]ALL SITES DOWN'!$D:$D,'[7]ALL SITES DOWN'!$J:$J,"")</f>
        <v/>
      </c>
      <c r="AZ353" s="24" t="str">
        <f>_xlfn.XLOOKUP(B353,'[8]ALL SITES DOWN'!$D:$D,'[8]ALL SITES DOWN'!$J:$J,"")</f>
        <v/>
      </c>
      <c r="BA353" s="9" t="str">
        <f>_xlfn.XLOOKUP(B353,[9]sheet1!$AC:$AC,[9]sheet1!$AF:$AF,"")</f>
        <v/>
      </c>
      <c r="BB353" s="14" t="s">
        <v>5537</v>
      </c>
      <c r="BC353" s="14" t="s">
        <v>5537</v>
      </c>
      <c r="BD353" s="14" t="str">
        <f>_xlfn.XLOOKUP(B353,'[10]cell downs 18042026 17h'!$B:$B,'[10]cell downs 18042026 17h'!$B:$B,"")</f>
        <v/>
      </c>
      <c r="BE353" s="14" t="str">
        <f>_xlfn.XLOOKUP(B353,'[11]Cells Huawei 19042026 15h'!$B:$B,'[11]Cells Huawei 19042026 15h'!$B:$B,"")</f>
        <v/>
      </c>
      <c r="BF353" s="9" t="str">
        <f>_xlfn.XLOOKUP(B353,'[12]cells down 19042026 9H40'!$B:$B,'[12]cells down 19042026 9H40'!$B:$B,"")</f>
        <v/>
      </c>
      <c r="BG353" s="9" t="s">
        <v>5537</v>
      </c>
      <c r="BH353" s="9" t="s">
        <v>12</v>
      </c>
    </row>
    <row r="354" spans="1:60" s="9" customFormat="1" x14ac:dyDescent="0.3">
      <c r="A354" s="1" t="s">
        <v>454</v>
      </c>
      <c r="B354" s="8" t="s">
        <v>455</v>
      </c>
      <c r="C354" s="3" t="str">
        <f>_xlfn.XLOOKUP(B354,'[1]daily break down'!$D:$D,'[1]daily break down'!$E:$E,"")</f>
        <v>Douala</v>
      </c>
      <c r="D354" s="1" t="s">
        <v>5490</v>
      </c>
      <c r="E354" s="1"/>
      <c r="F354" s="3" t="s">
        <v>31</v>
      </c>
      <c r="G354" s="1" t="s">
        <v>32</v>
      </c>
      <c r="H354" s="42" t="str">
        <f>_xlfn.XLOOKUP(B354,[2]CALCULATION!$B:$B,[2]CALCULATION!$H:$H,"")</f>
        <v>ZTE</v>
      </c>
      <c r="I354" s="34">
        <v>4.6740568097182633</v>
      </c>
      <c r="J354" s="34">
        <v>7.1897302765435906</v>
      </c>
      <c r="K354" s="34">
        <v>19.040854457200094</v>
      </c>
      <c r="L354" s="34">
        <v>24.821756227295943</v>
      </c>
      <c r="M354" s="34">
        <v>8.5966325945330482</v>
      </c>
      <c r="N354" s="34">
        <v>5.2943965037539273</v>
      </c>
      <c r="O354" s="34">
        <v>0</v>
      </c>
      <c r="P354" s="34">
        <v>0.70293394172352441</v>
      </c>
      <c r="Q354" s="34">
        <v>2.3803587276312443</v>
      </c>
      <c r="R354" s="34">
        <v>1.4780821155541854</v>
      </c>
      <c r="S354" s="35">
        <v>10.482870477380841</v>
      </c>
      <c r="T354" s="35">
        <v>1.1664497921143262</v>
      </c>
      <c r="U354" s="35">
        <v>1.0280674194496524</v>
      </c>
      <c r="V354" s="35">
        <v>0</v>
      </c>
      <c r="W354" s="35">
        <v>1.1664497921143262</v>
      </c>
      <c r="X354" s="35">
        <v>4.1041725522425114</v>
      </c>
      <c r="Y354" s="35">
        <v>0</v>
      </c>
      <c r="Z354" s="35">
        <v>4.99234161737051</v>
      </c>
      <c r="AA354" s="35">
        <v>0.13301380046281308</v>
      </c>
      <c r="AB354" s="35">
        <v>0.11252129298122164</v>
      </c>
      <c r="AC354" s="35">
        <v>0.19124821884706056</v>
      </c>
      <c r="AD354" s="35">
        <v>0.1565028122351492</v>
      </c>
      <c r="AE354" s="58" t="s">
        <v>5560</v>
      </c>
      <c r="AF354" s="58"/>
      <c r="AG354" s="57" t="str" cm="1">
        <f t="array" ref="AG354">IFERROR(_xlfn.IFS(
AI354="MPR ISSUE","PDH",
AI354="BSS Hardware Issue","BSS",
AI354="Sites strategiques, MLL, Pylone, etc.","ENVTECH",
AI354="AKTIVCO DEFAUT GE &amp; POWER Cabinet","AKTIVCO",
AI354="AKTIVCO Coupure ENEO &amp; Baisse de tension","AKTIVCO GRID ONLY",
AI354="Coupure ENEO &amp; Baisse de tension","IHS GRID ONLY",
AI354="Defaut GE &amp; POWER Cabinet","IHS",
AI354="Sharing","Partners",
AI354="Sites strategiques &amp; DataCenter","SST &amp; DC",
AI354="Exclu","Exclu",
AI354="SAT","SAT",
AI354="SPARE-ISSUE","SPARE-ISSUE",
AI354="Fiber CAmtel","TRANS_FO_CAMTEL",
AI354="Fiber AOF","Fiber AOF",
AI354="Projet OCM (HUAWEI)","TRAVAUX-HUAWEI",
AI354="Projet OCM (NOKIA)","TRAVAUX-NOKIA",
AI354="ACCESS-ISSUE","ACCESS-ISSUE",
AI354="Projet OCM (ZTE, NOKIA, autres projets)","TRAVAUX OCM",
AI354="No root CAuse","No root cause",
AI354="ODU HS","PDH",
AI354="IP &amp; VLAN","PDH",
AI354="Warehouse HUAWEI","SPARE-ISSUE",
AI354="SPARE-HS","SPARE-ISSUE",
AI354="Power Telco","BSS",AI354="no impacts","no impacts"
),"")</f>
        <v>no impacts</v>
      </c>
      <c r="AH354" s="57" t="str" cm="1">
        <f t="array" ref="AH354">IFERROR(_xlfn.IFS(
AI354="MPR ISSUE","TX ISSUE",
AI354="BSS Hardware Issue","RAN ISSUE",
AI354="Sites strategiques, MLL, Pylone, etc.","ENVTECH",
AI354="AKTIVCO DEFAUT GE &amp; POWER Cabinet","POWER ISSUE",
AI354="AKTIVCO Coupure ENEO &amp; Baisse de tension","POWER ISSUE",
AI354="Coupure ENEO &amp; Baisse de tension","POWER ISSUE",
AI354="Defaut GE &amp; POWER Cabinet","POWER ISSUE",
AI354="Sharing","POWER ISSUE",
AI354="Sites strategiques &amp; DataCenter","POWER ISSUE",
AI354="Exclu","Exclu",
AI354="SAT","TX ISSUE",
AI354="SPARE-ISSUE","SPARE-ISSUE",
AI354="Fiber CAmtel","TX ISSUE",
AI354="Fiber AOF","TX ISSUE",
AI354="Projet OCM (HUAWEI)","TRAVAUX-HUAWEI",
AI354="Projet OCM (NOKIA)","TRAVAUX -NOKIA",
AI354="ACCESS-ISSUE","ACCESS-ISSUE",
AI354="Projet OCM (ZTE, NOKIA, autres projets)","TRAVAUX OCM",
AI354="No root CAuse","No root cause",
AI354="ODU HS","TX ISSUE",
AI354="IP &amp; VLAN","TX ISSUE",
AI354="Warehouse HUAWEI","SPARE-ISSUE",
AI354="SPARE-HS","SPARE-ISSUE",
AI354="Power Telco","RAN ISSUE",AI354="no impacts","no impacts"
),"")</f>
        <v>no impacts</v>
      </c>
      <c r="AI354" s="85" t="s">
        <v>5998</v>
      </c>
      <c r="AJ354" s="57" t="str" cm="1">
        <f t="array" ref="AJ354">IFERROR(_xlfn.IFS(
AI354="MPR ISSUE","ACTIVE",
AI354="BSS Hardware Issue","ACTIVE",
AI354="Sites strategiques, MLL, Pylone, etc.","PASSIVE",
AI354="AKTIVCO DEFAUT GE &amp; POWER Cabinet","PASSIVE",
AI354="AKTIVCO Coupure ENEO &amp; Baisse de tension","PASSIVE",
AI354="Coupure ENEO &amp; Baisse de tension","PASSIVE",
AI354="Defaut GE &amp; POWER Cabinet","PASSIVE",
AI354="Sharing","PASSIVE",
AI354="Sites strategiques &amp; DataCenter","PASSIVE",
AI354="Exclu","Exclu",
AI354="SAT","ACTIVE",
AI354="SPARE-ISSUE","SPARE-ISSUE",
AI354="Fiber CAmtel","ACTIVE",
AI354="Fiber AOF","ACTIVE",
AI354="Projet OCM (HUAWEI)","PLANNED WORKS",
AI354="Projet OCM (NOKIA)","PLANNED WORKS",
AI354="ACCESS-ISSUE","ACCESS-ISSUE",
AI354="Projet OCM (ZTE, NOKIA, autres projets)","PLANNED WORKS",
AI354="No root CAuse","No root cause",
AI354="ODU HS","ACTIVE",
AI354="IP &amp; VLAN","ACTIVE",
AI354="Warehouse HUAWEI","SPARE-ISSUE",
AI354="SPARE-HS","SPARE-ISSUE",
AI354="Power Telco","ACTIVE", AI354="no impacts","no impacts"
),"")</f>
        <v>no impacts</v>
      </c>
      <c r="AK354" s="23" t="s">
        <v>5537</v>
      </c>
      <c r="AL354" s="23" t="str">
        <f t="shared" si="16"/>
        <v>LIT_741</v>
      </c>
      <c r="AN354" s="9" t="s">
        <v>5537</v>
      </c>
      <c r="AO354" s="23" t="str">
        <f>_xlfn.XLOOKUP(B354,'INCIDENT-05-03-2026'!E:E,'INCIDENT-05-03-2026'!F:F,"")</f>
        <v/>
      </c>
      <c r="AP354" s="7" t="s">
        <v>5537</v>
      </c>
      <c r="AQ354" s="6"/>
      <c r="AR354" s="7"/>
      <c r="AS354" s="3" t="str">
        <f>_xlfn.XLOOKUP(B354,'[3]tt num | region | site id'!$C:$C,'[3]tt num | region | site id'!$Q:$Q,"")</f>
        <v/>
      </c>
      <c r="AT354" s="24" t="str">
        <f>_xlfn.XLOOKUP(B354,'[4]Cells Huawei 03052026 12h'!$B:$B,'[4]Cells Huawei 03052026 12h'!$T:$T,"")</f>
        <v/>
      </c>
      <c r="AU354" s="24" t="str">
        <f>_xlfn.XLOOKUP(B354,'[5]cells down 02052026 8h50'!$B:$B,'[5]cells down 02052026 8h50'!$R:$R,"")</f>
        <v/>
      </c>
      <c r="AV354" s="24" t="str">
        <f>_xlfn.XLOOKUP(B354,'[5]cells down 02052026 13h50'!$B:$B,'[5]cells down 02052026 13h50'!$R:$R,"")</f>
        <v/>
      </c>
      <c r="AW354" s="24" t="str">
        <f>_xlfn.XLOOKUP(B354,'[5]cells down 02052026 13h50'!$B:$B,'[5]cells down 02052026 13h50'!$R:$R,"")</f>
        <v/>
      </c>
      <c r="AX354" s="24" t="str">
        <f>_xlfn.XLOOKUP(B354,'[6]cell downs 03052026 8h40 '!$B:$B,'[6]cell downs 03052026 8h40 '!$R:$R,"")</f>
        <v/>
      </c>
      <c r="AY354" s="24" t="str">
        <f>_xlfn.XLOOKUP(B354,'[7]ALL SITES DOWN'!$D:$D,'[7]ALL SITES DOWN'!$J:$J,"")</f>
        <v/>
      </c>
      <c r="AZ354" s="24" t="str">
        <f>_xlfn.XLOOKUP(B354,'[8]ALL SITES DOWN'!$D:$D,'[8]ALL SITES DOWN'!$J:$J,"")</f>
        <v/>
      </c>
      <c r="BA354" s="9" t="str">
        <f>_xlfn.XLOOKUP(B354,[9]sheet1!$AC:$AC,[9]sheet1!$AF:$AF,"")</f>
        <v/>
      </c>
      <c r="BB354" s="14" t="s">
        <v>5537</v>
      </c>
      <c r="BC354" s="14" t="s">
        <v>5537</v>
      </c>
      <c r="BD354" s="14" t="str">
        <f>_xlfn.XLOOKUP(B354,'[10]cell downs 18042026 17h'!$B:$B,'[10]cell downs 18042026 17h'!$B:$B,"")</f>
        <v/>
      </c>
      <c r="BE354" s="14" t="str">
        <f>_xlfn.XLOOKUP(B354,'[11]Cells Huawei 19042026 15h'!$B:$B,'[11]Cells Huawei 19042026 15h'!$B:$B,"")</f>
        <v/>
      </c>
      <c r="BF354" s="9" t="str">
        <f>_xlfn.XLOOKUP(B354,'[12]cells down 19042026 9H40'!$B:$B,'[12]cells down 19042026 9H40'!$B:$B,"")</f>
        <v/>
      </c>
      <c r="BG354" s="9" t="s">
        <v>5537</v>
      </c>
      <c r="BH354" s="9" t="s">
        <v>302</v>
      </c>
    </row>
    <row r="355" spans="1:60" s="9" customFormat="1" x14ac:dyDescent="0.3">
      <c r="A355" s="1" t="s">
        <v>1451</v>
      </c>
      <c r="B355" s="8" t="s">
        <v>1452</v>
      </c>
      <c r="C355" s="3" t="str">
        <f>_xlfn.XLOOKUP(B355,'[1]daily break down'!$D:$D,'[1]daily break down'!$E:$E,"")</f>
        <v>ADAMAOUA</v>
      </c>
      <c r="D355" s="1" t="s">
        <v>11</v>
      </c>
      <c r="E355" s="1" t="s">
        <v>66</v>
      </c>
      <c r="F355" s="3" t="s">
        <v>90</v>
      </c>
      <c r="G355" s="1" t="s">
        <v>1453</v>
      </c>
      <c r="H355" s="41" t="str">
        <f>_xlfn.XLOOKUP(B355,[2]CALCULATION!$B:$B,[2]CALCULATION!$H:$H,"")</f>
        <v>NOKIA</v>
      </c>
      <c r="I355" s="34">
        <v>1.9621992745097105E-3</v>
      </c>
      <c r="J355" s="34">
        <v>0</v>
      </c>
      <c r="K355" s="34">
        <v>1.6515452495365072E-2</v>
      </c>
      <c r="L355" s="34">
        <v>6.2429999805308526E-3</v>
      </c>
      <c r="M355" s="34">
        <v>4.3166154267316294E-3</v>
      </c>
      <c r="N355" s="34">
        <v>5.6241924421704614E-2</v>
      </c>
      <c r="O355" s="34">
        <v>2.2531213303344805E-2</v>
      </c>
      <c r="P355" s="34">
        <v>0.29235404852629554</v>
      </c>
      <c r="Q355" s="34">
        <v>1.3663177064533414E-2</v>
      </c>
      <c r="R355" s="34">
        <v>7.1348571206081551E-4</v>
      </c>
      <c r="S355" s="35">
        <v>9.8104285408349284E-4</v>
      </c>
      <c r="T355" s="35">
        <v>191826.6221434625</v>
      </c>
      <c r="U355" s="35">
        <v>0</v>
      </c>
      <c r="V355" s="35">
        <v>0</v>
      </c>
      <c r="W355" s="35">
        <v>0</v>
      </c>
      <c r="X355" s="35">
        <v>3.2812081803956938</v>
      </c>
      <c r="Y355" s="35">
        <v>6.1629826528894256</v>
      </c>
      <c r="Z355" s="35">
        <v>3.9912846124175796E-2</v>
      </c>
      <c r="AA355" s="35">
        <v>0.16586133991982702</v>
      </c>
      <c r="AB355" s="35">
        <v>0.13150256681852643</v>
      </c>
      <c r="AC355" s="35">
        <v>0.16812879897213021</v>
      </c>
      <c r="AD355" s="35">
        <v>0.15550915744757351</v>
      </c>
      <c r="AE355" s="58" t="s">
        <v>5560</v>
      </c>
      <c r="AF355" s="58"/>
      <c r="AG355" s="57" t="str" cm="1">
        <f t="array" ref="AG355">IFERROR(_xlfn.IFS(
AI355="MPR ISSUE","PDH",
AI355="BSS Hardware Issue","BSS",
AI355="Sites strategiques, MLL, Pylone, etc.","ENVTECH",
AI355="AKTIVCO DEFAUT GE &amp; POWER Cabinet","AKTIVCO",
AI355="AKTIVCO Coupure ENEO &amp; Baisse de tension","AKTIVCO GRID ONLY",
AI355="Coupure ENEO &amp; Baisse de tension","IHS GRID ONLY",
AI355="Defaut GE &amp; POWER Cabinet","IHS",
AI355="Sharing","Partners",
AI355="Sites strategiques &amp; DataCenter","SST &amp; DC",
AI355="Exclu","Exclu",
AI355="SAT","SAT",
AI355="SPARE-ISSUE","SPARE-ISSUE",
AI355="Fiber CAmtel","TRANS_FO_CAMTEL",
AI355="Fiber AOF","Fiber AOF",
AI355="Projet OCM (HUAWEI)","TRAVAUX-HUAWEI",
AI355="Projet OCM (NOKIA)","TRAVAUX-NOKIA",
AI355="ACCESS-ISSUE","ACCESS-ISSUE",
AI355="Projet OCM (ZTE, NOKIA, autres projets)","TRAVAUX OCM",
AI355="No root CAuse","No root cause",
AI355="ODU HS","PDH",
AI355="IP &amp; VLAN","PDH",
AI355="Warehouse HUAWEI","SPARE-ISSUE",
AI355="SPARE-HS","SPARE-ISSUE",
AI355="Power Telco","BSS",AI355="no impacts","no impacts"
),"")</f>
        <v>no impacts</v>
      </c>
      <c r="AH355" s="57" t="str" cm="1">
        <f t="array" ref="AH355">IFERROR(_xlfn.IFS(
AI355="MPR ISSUE","TX ISSUE",
AI355="BSS Hardware Issue","RAN ISSUE",
AI355="Sites strategiques, MLL, Pylone, etc.","ENVTECH",
AI355="AKTIVCO DEFAUT GE &amp; POWER Cabinet","POWER ISSUE",
AI355="AKTIVCO Coupure ENEO &amp; Baisse de tension","POWER ISSUE",
AI355="Coupure ENEO &amp; Baisse de tension","POWER ISSUE",
AI355="Defaut GE &amp; POWER Cabinet","POWER ISSUE",
AI355="Sharing","POWER ISSUE",
AI355="Sites strategiques &amp; DataCenter","POWER ISSUE",
AI355="Exclu","Exclu",
AI355="SAT","TX ISSUE",
AI355="SPARE-ISSUE","SPARE-ISSUE",
AI355="Fiber CAmtel","TX ISSUE",
AI355="Fiber AOF","TX ISSUE",
AI355="Projet OCM (HUAWEI)","TRAVAUX-HUAWEI",
AI355="Projet OCM (NOKIA)","TRAVAUX -NOKIA",
AI355="ACCESS-ISSUE","ACCESS-ISSUE",
AI355="Projet OCM (ZTE, NOKIA, autres projets)","TRAVAUX OCM",
AI355="No root CAuse","No root cause",
AI355="ODU HS","TX ISSUE",
AI355="IP &amp; VLAN","TX ISSUE",
AI355="Warehouse HUAWEI","SPARE-ISSUE",
AI355="SPARE-HS","SPARE-ISSUE",
AI355="Power Telco","RAN ISSUE",AI355="no impacts","no impacts"
),"")</f>
        <v>no impacts</v>
      </c>
      <c r="AI355" s="85" t="s">
        <v>5998</v>
      </c>
      <c r="AJ355" s="57" t="str" cm="1">
        <f t="array" ref="AJ355">IFERROR(_xlfn.IFS(
AI355="MPR ISSUE","ACTIVE",
AI355="BSS Hardware Issue","ACTIVE",
AI355="Sites strategiques, MLL, Pylone, etc.","PASSIVE",
AI355="AKTIVCO DEFAUT GE &amp; POWER Cabinet","PASSIVE",
AI355="AKTIVCO Coupure ENEO &amp; Baisse de tension","PASSIVE",
AI355="Coupure ENEO &amp; Baisse de tension","PASSIVE",
AI355="Defaut GE &amp; POWER Cabinet","PASSIVE",
AI355="Sharing","PASSIVE",
AI355="Sites strategiques &amp; DataCenter","PASSIVE",
AI355="Exclu","Exclu",
AI355="SAT","ACTIVE",
AI355="SPARE-ISSUE","SPARE-ISSUE",
AI355="Fiber CAmtel","ACTIVE",
AI355="Fiber AOF","ACTIVE",
AI355="Projet OCM (HUAWEI)","PLANNED WORKS",
AI355="Projet OCM (NOKIA)","PLANNED WORKS",
AI355="ACCESS-ISSUE","ACCESS-ISSUE",
AI355="Projet OCM (ZTE, NOKIA, autres projets)","PLANNED WORKS",
AI355="No root CAuse","No root cause",
AI355="ODU HS","ACTIVE",
AI355="IP &amp; VLAN","ACTIVE",
AI355="Warehouse HUAWEI","SPARE-ISSUE",
AI355="SPARE-HS","SPARE-ISSUE",
AI355="Power Telco","ACTIVE", AI355="no impacts","no impacts"
),"")</f>
        <v>no impacts</v>
      </c>
      <c r="AK355" s="23" t="s">
        <v>5537</v>
      </c>
      <c r="AL355" s="23" t="str">
        <f t="shared" si="16"/>
        <v>ADM_063</v>
      </c>
      <c r="AN355" s="9" t="s">
        <v>5537</v>
      </c>
      <c r="AO355" s="23" t="str">
        <f>_xlfn.XLOOKUP(B355,'INCIDENT-05-03-2026'!E:E,'INCIDENT-05-03-2026'!F:F,"")</f>
        <v/>
      </c>
      <c r="AP355" s="7" t="s">
        <v>5537</v>
      </c>
      <c r="AQ355" s="6"/>
      <c r="AR355" s="7"/>
      <c r="AS355" s="3" t="str">
        <f>_xlfn.XLOOKUP(B355,'[3]tt num | region | site id'!$C:$C,'[3]tt num | region | site id'!$Q:$Q,"")</f>
        <v/>
      </c>
      <c r="AT355" s="24" t="str">
        <f>_xlfn.XLOOKUP(B355,'[4]Cells Huawei 03052026 12h'!$B:$B,'[4]Cells Huawei 03052026 12h'!$T:$T,"")</f>
        <v/>
      </c>
      <c r="AU355" s="24" t="str">
        <f>_xlfn.XLOOKUP(B355,'[5]cells down 02052026 8h50'!$B:$B,'[5]cells down 02052026 8h50'!$R:$R,"")</f>
        <v/>
      </c>
      <c r="AV355" s="24" t="str">
        <f>_xlfn.XLOOKUP(B355,'[5]cells down 02052026 13h50'!$B:$B,'[5]cells down 02052026 13h50'!$R:$R,"")</f>
        <v/>
      </c>
      <c r="AW355" s="24" t="str">
        <f>_xlfn.XLOOKUP(B355,'[5]cells down 02052026 13h50'!$B:$B,'[5]cells down 02052026 13h50'!$R:$R,"")</f>
        <v/>
      </c>
      <c r="AX355" s="24" t="str">
        <f>_xlfn.XLOOKUP(B355,'[6]cell downs 03052026 8h40 '!$B:$B,'[6]cell downs 03052026 8h40 '!$R:$R,"")</f>
        <v/>
      </c>
      <c r="AY355" s="24" t="str">
        <f>_xlfn.XLOOKUP(B355,'[7]ALL SITES DOWN'!$D:$D,'[7]ALL SITES DOWN'!$J:$J,"")</f>
        <v/>
      </c>
      <c r="AZ355" s="24" t="str">
        <f>_xlfn.XLOOKUP(B355,'[8]ALL SITES DOWN'!$D:$D,'[8]ALL SITES DOWN'!$J:$J,"")</f>
        <v/>
      </c>
      <c r="BA355" s="9" t="str">
        <f>_xlfn.XLOOKUP(B355,[9]sheet1!$AC:$AC,[9]sheet1!$AF:$AF,"")</f>
        <v/>
      </c>
      <c r="BB355" s="14" t="s">
        <v>5537</v>
      </c>
      <c r="BC355" s="14" t="s">
        <v>5537</v>
      </c>
      <c r="BD355" s="14" t="str">
        <f>_xlfn.XLOOKUP(B355,'[10]cell downs 18042026 17h'!$B:$B,'[10]cell downs 18042026 17h'!$B:$B,"")</f>
        <v/>
      </c>
      <c r="BE355" s="14" t="str">
        <f>_xlfn.XLOOKUP(B355,'[11]Cells Huawei 19042026 15h'!$B:$B,'[11]Cells Huawei 19042026 15h'!$B:$B,"")</f>
        <v/>
      </c>
      <c r="BF355" s="9" t="str">
        <f>_xlfn.XLOOKUP(B355,'[12]cells down 19042026 9H40'!$B:$B,'[12]cells down 19042026 9H40'!$B:$B,"")</f>
        <v/>
      </c>
      <c r="BG355" s="9" t="s">
        <v>1452</v>
      </c>
      <c r="BH355" s="9" t="s">
        <v>12</v>
      </c>
    </row>
    <row r="356" spans="1:60" s="9" customFormat="1" ht="25.95" customHeight="1" x14ac:dyDescent="0.3">
      <c r="A356" s="1" t="s">
        <v>1986</v>
      </c>
      <c r="B356" s="8" t="s">
        <v>1987</v>
      </c>
      <c r="C356" s="3" t="str">
        <f>_xlfn.XLOOKUP(B356,'[1]daily break down'!$D:$D,'[1]daily break down'!$E:$E,"")</f>
        <v>EXTREME-NORD</v>
      </c>
      <c r="D356" s="1" t="s">
        <v>11</v>
      </c>
      <c r="E356" s="1" t="s">
        <v>12</v>
      </c>
      <c r="F356" s="3" t="s">
        <v>55</v>
      </c>
      <c r="G356" s="1" t="s">
        <v>560</v>
      </c>
      <c r="H356" s="40" t="str">
        <f>_xlfn.XLOOKUP(B356,[2]CALCULATION!$B:$B,[2]CALCULATION!$H:$H,"")</f>
        <v>Huawei</v>
      </c>
      <c r="I356" s="34">
        <v>0.30658499627603564</v>
      </c>
      <c r="J356" s="34">
        <v>0.27933299660705474</v>
      </c>
      <c r="K356" s="34">
        <v>0</v>
      </c>
      <c r="L356" s="34">
        <v>0</v>
      </c>
      <c r="M356" s="34">
        <v>0</v>
      </c>
      <c r="N356" s="34">
        <v>0</v>
      </c>
      <c r="O356" s="34">
        <v>4.745040421421499</v>
      </c>
      <c r="P356" s="34">
        <v>3.2768032690985152</v>
      </c>
      <c r="Q356" s="34">
        <v>3.9430147845665222</v>
      </c>
      <c r="R356" s="34">
        <v>0</v>
      </c>
      <c r="S356" s="35">
        <v>0.32156646206264822</v>
      </c>
      <c r="T356" s="35">
        <v>0</v>
      </c>
      <c r="U356" s="35">
        <v>0</v>
      </c>
      <c r="V356" s="35">
        <v>1.3772069125909947</v>
      </c>
      <c r="W356" s="35">
        <v>0</v>
      </c>
      <c r="X356" s="35">
        <v>0</v>
      </c>
      <c r="Y356" s="35">
        <v>0</v>
      </c>
      <c r="Z356" s="35">
        <v>0</v>
      </c>
      <c r="AA356" s="35">
        <v>0.12552006522547149</v>
      </c>
      <c r="AB356" s="35">
        <v>0.20028577645854798</v>
      </c>
      <c r="AC356" s="35">
        <v>0.1303032392359264</v>
      </c>
      <c r="AD356" s="35">
        <v>0.15311414735484385</v>
      </c>
      <c r="AE356" s="58" t="s">
        <v>5603</v>
      </c>
      <c r="AF356" s="58"/>
      <c r="AG356" s="57" t="str" cm="1">
        <f t="array" ref="AG356">IFERROR(_xlfn.IFS(
AI356="MPR ISSUE","PDH",
AI356="BSS Hardware Issue","BSS",
AI356="Sites strategiques, MLL, Pylone, etc.","ENVTECH",
AI356="AKTIVCO DEFAUT GE &amp; POWER Cabinet","AKTIVCO",
AI356="AKTIVCO Coupure ENEO &amp; Baisse de tension","AKTIVCO GRID ONLY",
AI356="Coupure ENEO &amp; Baisse de tension","IHS GRID ONLY",
AI356="Defaut GE &amp; POWER Cabinet","IHS",
AI356="Sharing","Partners",
AI356="Sites strategiques &amp; DataCenter","SST &amp; DC",
AI356="Exclu","Exclu",
AI356="SAT","SAT",
AI356="SPARE-ISSUE","SPARE-ISSUE",
AI356="Fiber CAmtel","TRANS_FO_CAMTEL",
AI356="Fiber AOF","Fiber AOF",
AI356="Projet OCM (HUAWEI)","TRAVAUX-HUAWEI",
AI356="Projet OCM (NOKIA)","TRAVAUX-NOKIA",
AI356="ACCESS-ISSUE","ACCESS-ISSUE",
AI356="Projet OCM (ZTE, NOKIA, autres projets)","TRAVAUX OCM",
AI356="No root CAuse","No root cause",
AI356="ODU HS","PDH",
AI356="IP &amp; VLAN","PDH",
AI356="Warehouse HUAWEI","SPARE-ISSUE",
AI356="SPARE-HS","SPARE-ISSUE",
AI356="Power Telco","BSS",AI356="no impacts","no impacts"
),"")</f>
        <v>no impacts</v>
      </c>
      <c r="AH356" s="57" t="str" cm="1">
        <f t="array" ref="AH356">IFERROR(_xlfn.IFS(
AI356="MPR ISSUE","TX ISSUE",
AI356="BSS Hardware Issue","RAN ISSUE",
AI356="Sites strategiques, MLL, Pylone, etc.","ENVTECH",
AI356="AKTIVCO DEFAUT GE &amp; POWER Cabinet","POWER ISSUE",
AI356="AKTIVCO Coupure ENEO &amp; Baisse de tension","POWER ISSUE",
AI356="Coupure ENEO &amp; Baisse de tension","POWER ISSUE",
AI356="Defaut GE &amp; POWER Cabinet","POWER ISSUE",
AI356="Sharing","POWER ISSUE",
AI356="Sites strategiques &amp; DataCenter","POWER ISSUE",
AI356="Exclu","Exclu",
AI356="SAT","TX ISSUE",
AI356="SPARE-ISSUE","SPARE-ISSUE",
AI356="Fiber CAmtel","TX ISSUE",
AI356="Fiber AOF","TX ISSUE",
AI356="Projet OCM (HUAWEI)","TRAVAUX-HUAWEI",
AI356="Projet OCM (NOKIA)","TRAVAUX -NOKIA",
AI356="ACCESS-ISSUE","ACCESS-ISSUE",
AI356="Projet OCM (ZTE, NOKIA, autres projets)","TRAVAUX OCM",
AI356="No root CAuse","No root cause",
AI356="ODU HS","TX ISSUE",
AI356="IP &amp; VLAN","TX ISSUE",
AI356="Warehouse HUAWEI","SPARE-ISSUE",
AI356="SPARE-HS","SPARE-ISSUE",
AI356="Power Telco","RAN ISSUE",AI356="no impacts","no impacts"
),"")</f>
        <v>no impacts</v>
      </c>
      <c r="AI356" s="85" t="s">
        <v>5998</v>
      </c>
      <c r="AJ356" s="57" t="str" cm="1">
        <f t="array" ref="AJ356">IFERROR(_xlfn.IFS(
AI356="MPR ISSUE","ACTIVE",
AI356="BSS Hardware Issue","ACTIVE",
AI356="Sites strategiques, MLL, Pylone, etc.","PASSIVE",
AI356="AKTIVCO DEFAUT GE &amp; POWER Cabinet","PASSIVE",
AI356="AKTIVCO Coupure ENEO &amp; Baisse de tension","PASSIVE",
AI356="Coupure ENEO &amp; Baisse de tension","PASSIVE",
AI356="Defaut GE &amp; POWER Cabinet","PASSIVE",
AI356="Sharing","PASSIVE",
AI356="Sites strategiques &amp; DataCenter","PASSIVE",
AI356="Exclu","Exclu",
AI356="SAT","ACTIVE",
AI356="SPARE-ISSUE","SPARE-ISSUE",
AI356="Fiber CAmtel","ACTIVE",
AI356="Fiber AOF","ACTIVE",
AI356="Projet OCM (HUAWEI)","PLANNED WORKS",
AI356="Projet OCM (NOKIA)","PLANNED WORKS",
AI356="ACCESS-ISSUE","ACCESS-ISSUE",
AI356="Projet OCM (ZTE, NOKIA, autres projets)","PLANNED WORKS",
AI356="No root CAuse","No root cause",
AI356="ODU HS","ACTIVE",
AI356="IP &amp; VLAN","ACTIVE",
AI356="Warehouse HUAWEI","SPARE-ISSUE",
AI356="SPARE-HS","SPARE-ISSUE",
AI356="Power Telco","ACTIVE", AI356="no impacts","no impacts"
),"")</f>
        <v>no impacts</v>
      </c>
      <c r="AK356" s="23" t="s">
        <v>5537</v>
      </c>
      <c r="AL356" s="23" t="str">
        <f t="shared" si="16"/>
        <v>EXN_096</v>
      </c>
      <c r="AN356" s="9" t="s">
        <v>5537</v>
      </c>
      <c r="AO356" s="23" t="str">
        <f>_xlfn.XLOOKUP(B356,'INCIDENT-05-03-2026'!E:E,'INCIDENT-05-03-2026'!F:F,"")</f>
        <v/>
      </c>
      <c r="AP356" s="7" t="s">
        <v>5537</v>
      </c>
      <c r="AQ356" s="6"/>
      <c r="AR356" s="7"/>
      <c r="AS356" s="3" t="str">
        <f>_xlfn.XLOOKUP(B356,'[3]tt num | region | site id'!$C:$C,'[3]tt num | region | site id'!$Q:$Q,"")</f>
        <v/>
      </c>
      <c r="AT356" s="24" t="str">
        <f>_xlfn.XLOOKUP(B356,'[4]Cells Huawei 03052026 12h'!$B:$B,'[4]Cells Huawei 03052026 12h'!$T:$T,"")</f>
        <v/>
      </c>
      <c r="AU356" s="24" t="str">
        <f>_xlfn.XLOOKUP(B356,'[5]cells down 02052026 8h50'!$B:$B,'[5]cells down 02052026 8h50'!$R:$R,"")</f>
        <v/>
      </c>
      <c r="AV356" s="24" t="str">
        <f>_xlfn.XLOOKUP(B356,'[5]cells down 02052026 13h50'!$B:$B,'[5]cells down 02052026 13h50'!$R:$R,"")</f>
        <v/>
      </c>
      <c r="AW356" s="24" t="str">
        <f>_xlfn.XLOOKUP(B356,'[5]cells down 02052026 13h50'!$B:$B,'[5]cells down 02052026 13h50'!$R:$R,"")</f>
        <v/>
      </c>
      <c r="AX356" s="24" t="str">
        <f>_xlfn.XLOOKUP(B356,'[6]cell downs 03052026 8h40 '!$B:$B,'[6]cell downs 03052026 8h40 '!$R:$R,"")</f>
        <v/>
      </c>
      <c r="AY356" s="24" t="str">
        <f>_xlfn.XLOOKUP(B356,'[7]ALL SITES DOWN'!$D:$D,'[7]ALL SITES DOWN'!$J:$J,"")</f>
        <v/>
      </c>
      <c r="AZ356" s="24" t="str">
        <f>_xlfn.XLOOKUP(B356,'[8]ALL SITES DOWN'!$D:$D,'[8]ALL SITES DOWN'!$J:$J,"")</f>
        <v/>
      </c>
      <c r="BA356" s="9" t="str">
        <f>_xlfn.XLOOKUP(B356,[9]sheet1!$AC:$AC,[9]sheet1!$AF:$AF,"")</f>
        <v/>
      </c>
      <c r="BB356" s="14" t="s">
        <v>5537</v>
      </c>
      <c r="BC356" s="14" t="s">
        <v>5537</v>
      </c>
      <c r="BD356" s="14" t="str">
        <f>_xlfn.XLOOKUP(B356,'[10]cell downs 18042026 17h'!$B:$B,'[10]cell downs 18042026 17h'!$B:$B,"")</f>
        <v/>
      </c>
      <c r="BE356" s="14" t="str">
        <f>_xlfn.XLOOKUP(B356,'[11]Cells Huawei 19042026 15h'!$B:$B,'[11]Cells Huawei 19042026 15h'!$B:$B,"")</f>
        <v/>
      </c>
      <c r="BF356" s="9" t="str">
        <f>_xlfn.XLOOKUP(B356,'[12]cells down 19042026 9H40'!$B:$B,'[12]cells down 19042026 9H40'!$B:$B,"")</f>
        <v/>
      </c>
      <c r="BG356" s="9" t="s">
        <v>1987</v>
      </c>
      <c r="BH356" s="9" t="s">
        <v>5537</v>
      </c>
    </row>
    <row r="357" spans="1:60" s="9" customFormat="1" x14ac:dyDescent="0.3">
      <c r="A357" s="1" t="s">
        <v>254</v>
      </c>
      <c r="B357" s="8" t="s">
        <v>255</v>
      </c>
      <c r="C357" s="3" t="str">
        <f>_xlfn.XLOOKUP(B357,'[1]daily break down'!$D:$D,'[1]daily break down'!$E:$E,"")</f>
        <v>Douala</v>
      </c>
      <c r="D357" s="1" t="s">
        <v>21</v>
      </c>
      <c r="E357" s="1" t="s">
        <v>30</v>
      </c>
      <c r="F357" s="3" t="s">
        <v>31</v>
      </c>
      <c r="G357" s="1" t="s">
        <v>32</v>
      </c>
      <c r="H357" s="42" t="str">
        <f>_xlfn.XLOOKUP(B357,[2]CALCULATION!$B:$B,[2]CALCULATION!$H:$H,"")</f>
        <v>ZTE</v>
      </c>
      <c r="I357" s="34">
        <v>0</v>
      </c>
      <c r="J357" s="34">
        <v>0</v>
      </c>
      <c r="K357" s="34">
        <v>0</v>
      </c>
      <c r="L357" s="34">
        <v>0</v>
      </c>
      <c r="M357" s="34">
        <v>7.722588911432432E-2</v>
      </c>
      <c r="N357" s="34">
        <v>7.7439910054132935E-2</v>
      </c>
      <c r="O357" s="34">
        <v>0</v>
      </c>
      <c r="P357" s="34">
        <v>0.13219360048853881</v>
      </c>
      <c r="Q357" s="34">
        <v>7.9401768669046482E-2</v>
      </c>
      <c r="R357" s="34">
        <v>7.8991561867746612E-2</v>
      </c>
      <c r="S357" s="35">
        <v>0.10075035741496964</v>
      </c>
      <c r="T357" s="35">
        <v>7.1126292329774826E-2</v>
      </c>
      <c r="U357" s="35">
        <v>7.1607839444344581E-2</v>
      </c>
      <c r="V357" s="35">
        <v>7.9366098512411998E-2</v>
      </c>
      <c r="W357" s="35">
        <v>7.1126292329774826E-2</v>
      </c>
      <c r="X357" s="35">
        <v>0.32689915047954993</v>
      </c>
      <c r="Y357" s="35">
        <v>0</v>
      </c>
      <c r="Z357" s="35">
        <v>0.12327606132984062</v>
      </c>
      <c r="AA357" s="35">
        <v>0</v>
      </c>
      <c r="AB357" s="35">
        <v>0.27524684557871032</v>
      </c>
      <c r="AC357" s="35">
        <v>0.10909903757548717</v>
      </c>
      <c r="AD357" s="35">
        <v>0.14929744059492134</v>
      </c>
      <c r="AE357" s="58" t="s">
        <v>5560</v>
      </c>
      <c r="AF357" s="58"/>
      <c r="AG357" s="57" t="str" cm="1">
        <f t="array" ref="AG357">IFERROR(_xlfn.IFS(
AI357="MPR ISSUE","PDH",
AI357="BSS Hardware Issue","BSS",
AI357="Sites strategiques, MLL, Pylone, etc.","ENVTECH",
AI357="AKTIVCO DEFAUT GE &amp; POWER Cabinet","AKTIVCO",
AI357="AKTIVCO Coupure ENEO &amp; Baisse de tension","AKTIVCO GRID ONLY",
AI357="Coupure ENEO &amp; Baisse de tension","IHS GRID ONLY",
AI357="Defaut GE &amp; POWER Cabinet","IHS",
AI357="Sharing","Partners",
AI357="Sites strategiques &amp; DataCenter","SST &amp; DC",
AI357="Exclu","Exclu",
AI357="SAT","SAT",
AI357="SPARE-ISSUE","SPARE-ISSUE",
AI357="Fiber CAmtel","TRANS_FO_CAMTEL",
AI357="Fiber AOF","Fiber AOF",
AI357="Projet OCM (HUAWEI)","TRAVAUX-HUAWEI",
AI357="Projet OCM (NOKIA)","TRAVAUX-NOKIA",
AI357="ACCESS-ISSUE","ACCESS-ISSUE",
AI357="Projet OCM (ZTE, NOKIA, autres projets)","TRAVAUX OCM",
AI357="No root CAuse","No root cause",
AI357="ODU HS","PDH",
AI357="IP &amp; VLAN","PDH",
AI357="Warehouse HUAWEI","SPARE-ISSUE",
AI357="SPARE-HS","SPARE-ISSUE",
AI357="Power Telco","BSS",AI357="no impacts","no impacts"
),"")</f>
        <v>no impacts</v>
      </c>
      <c r="AH357" s="57" t="str" cm="1">
        <f t="array" ref="AH357">IFERROR(_xlfn.IFS(
AI357="MPR ISSUE","TX ISSUE",
AI357="BSS Hardware Issue","RAN ISSUE",
AI357="Sites strategiques, MLL, Pylone, etc.","ENVTECH",
AI357="AKTIVCO DEFAUT GE &amp; POWER Cabinet","POWER ISSUE",
AI357="AKTIVCO Coupure ENEO &amp; Baisse de tension","POWER ISSUE",
AI357="Coupure ENEO &amp; Baisse de tension","POWER ISSUE",
AI357="Defaut GE &amp; POWER Cabinet","POWER ISSUE",
AI357="Sharing","POWER ISSUE",
AI357="Sites strategiques &amp; DataCenter","POWER ISSUE",
AI357="Exclu","Exclu",
AI357="SAT","TX ISSUE",
AI357="SPARE-ISSUE","SPARE-ISSUE",
AI357="Fiber CAmtel","TX ISSUE",
AI357="Fiber AOF","TX ISSUE",
AI357="Projet OCM (HUAWEI)","TRAVAUX-HUAWEI",
AI357="Projet OCM (NOKIA)","TRAVAUX -NOKIA",
AI357="ACCESS-ISSUE","ACCESS-ISSUE",
AI357="Projet OCM (ZTE, NOKIA, autres projets)","TRAVAUX OCM",
AI357="No root CAuse","No root cause",
AI357="ODU HS","TX ISSUE",
AI357="IP &amp; VLAN","TX ISSUE",
AI357="Warehouse HUAWEI","SPARE-ISSUE",
AI357="SPARE-HS","SPARE-ISSUE",
AI357="Power Telco","RAN ISSUE",AI357="no impacts","no impacts"
),"")</f>
        <v>no impacts</v>
      </c>
      <c r="AI357" s="85" t="s">
        <v>5998</v>
      </c>
      <c r="AJ357" s="57" t="str" cm="1">
        <f t="array" ref="AJ357">IFERROR(_xlfn.IFS(
AI357="MPR ISSUE","ACTIVE",
AI357="BSS Hardware Issue","ACTIVE",
AI357="Sites strategiques, MLL, Pylone, etc.","PASSIVE",
AI357="AKTIVCO DEFAUT GE &amp; POWER Cabinet","PASSIVE",
AI357="AKTIVCO Coupure ENEO &amp; Baisse de tension","PASSIVE",
AI357="Coupure ENEO &amp; Baisse de tension","PASSIVE",
AI357="Defaut GE &amp; POWER Cabinet","PASSIVE",
AI357="Sharing","PASSIVE",
AI357="Sites strategiques &amp; DataCenter","PASSIVE",
AI357="Exclu","Exclu",
AI357="SAT","ACTIVE",
AI357="SPARE-ISSUE","SPARE-ISSUE",
AI357="Fiber CAmtel","ACTIVE",
AI357="Fiber AOF","ACTIVE",
AI357="Projet OCM (HUAWEI)","PLANNED WORKS",
AI357="Projet OCM (NOKIA)","PLANNED WORKS",
AI357="ACCESS-ISSUE","ACCESS-ISSUE",
AI357="Projet OCM (ZTE, NOKIA, autres projets)","PLANNED WORKS",
AI357="No root CAuse","No root cause",
AI357="ODU HS","ACTIVE",
AI357="IP &amp; VLAN","ACTIVE",
AI357="Warehouse HUAWEI","SPARE-ISSUE",
AI357="SPARE-HS","SPARE-ISSUE",
AI357="Power Telco","ACTIVE", AI357="no impacts","no impacts"
),"")</f>
        <v>no impacts</v>
      </c>
      <c r="AK357" s="23" t="s">
        <v>5537</v>
      </c>
      <c r="AL357" s="23" t="str">
        <f t="shared" si="16"/>
        <v>LIT_674</v>
      </c>
      <c r="AN357" s="9" t="s">
        <v>5537</v>
      </c>
      <c r="AO357" s="23" t="str">
        <f>_xlfn.XLOOKUP(B357,'INCIDENT-05-03-2026'!E:E,'INCIDENT-05-03-2026'!F:F,"")</f>
        <v/>
      </c>
      <c r="AP357" s="7" t="s">
        <v>5537</v>
      </c>
      <c r="AQ357" s="6"/>
      <c r="AR357" s="7"/>
      <c r="AS357" s="3" t="str">
        <f>_xlfn.XLOOKUP(B357,'[3]tt num | region | site id'!$C:$C,'[3]tt num | region | site id'!$Q:$Q,"")</f>
        <v/>
      </c>
      <c r="AT357" s="24" t="str">
        <f>_xlfn.XLOOKUP(B357,'[4]Cells Huawei 03052026 12h'!$B:$B,'[4]Cells Huawei 03052026 12h'!$T:$T,"")</f>
        <v/>
      </c>
      <c r="AU357" s="24" t="str">
        <f>_xlfn.XLOOKUP(B357,'[5]cells down 02052026 8h50'!$B:$B,'[5]cells down 02052026 8h50'!$R:$R,"")</f>
        <v/>
      </c>
      <c r="AV357" s="24" t="str">
        <f>_xlfn.XLOOKUP(B357,'[5]cells down 02052026 13h50'!$B:$B,'[5]cells down 02052026 13h50'!$R:$R,"")</f>
        <v/>
      </c>
      <c r="AW357" s="24" t="str">
        <f>_xlfn.XLOOKUP(B357,'[5]cells down 02052026 13h50'!$B:$B,'[5]cells down 02052026 13h50'!$R:$R,"")</f>
        <v/>
      </c>
      <c r="AX357" s="24" t="str">
        <f>_xlfn.XLOOKUP(B357,'[6]cell downs 03052026 8h40 '!$B:$B,'[6]cell downs 03052026 8h40 '!$R:$R,"")</f>
        <v/>
      </c>
      <c r="AY357" s="24" t="str">
        <f>_xlfn.XLOOKUP(B357,'[7]ALL SITES DOWN'!$D:$D,'[7]ALL SITES DOWN'!$J:$J,"")</f>
        <v/>
      </c>
      <c r="AZ357" s="24" t="str">
        <f>_xlfn.XLOOKUP(B357,'[8]ALL SITES DOWN'!$D:$D,'[8]ALL SITES DOWN'!$J:$J,"")</f>
        <v/>
      </c>
      <c r="BA357" s="9" t="str">
        <f>_xlfn.XLOOKUP(B357,[9]sheet1!$AC:$AC,[9]sheet1!$AF:$AF,"")</f>
        <v/>
      </c>
      <c r="BB357" s="14" t="s">
        <v>5537</v>
      </c>
      <c r="BC357" s="14" t="s">
        <v>5537</v>
      </c>
      <c r="BD357" s="14" t="str">
        <f>_xlfn.XLOOKUP(B357,'[10]cell downs 18042026 17h'!$B:$B,'[10]cell downs 18042026 17h'!$B:$B,"")</f>
        <v/>
      </c>
      <c r="BE357" s="14" t="str">
        <f>_xlfn.XLOOKUP(B357,'[11]Cells Huawei 19042026 15h'!$B:$B,'[11]Cells Huawei 19042026 15h'!$B:$B,"")</f>
        <v/>
      </c>
      <c r="BF357" s="9" t="str">
        <f>_xlfn.XLOOKUP(B357,'[12]cells down 19042026 9H40'!$B:$B,'[12]cells down 19042026 9H40'!$B:$B,"")</f>
        <v/>
      </c>
      <c r="BG357" s="9" t="s">
        <v>5537</v>
      </c>
      <c r="BH357" s="9" t="s">
        <v>5537</v>
      </c>
    </row>
    <row r="358" spans="1:60" s="9" customFormat="1" x14ac:dyDescent="0.3">
      <c r="A358" s="1" t="s">
        <v>827</v>
      </c>
      <c r="B358" s="8" t="s">
        <v>828</v>
      </c>
      <c r="C358" s="3" t="str">
        <f>_xlfn.XLOOKUP(B358,'[1]daily break down'!$D:$D,'[1]daily break down'!$E:$E,"")</f>
        <v>Douala</v>
      </c>
      <c r="D358" s="1" t="s">
        <v>11</v>
      </c>
      <c r="E358" s="1" t="s">
        <v>12</v>
      </c>
      <c r="F358" s="3" t="s">
        <v>31</v>
      </c>
      <c r="G358" s="1" t="s">
        <v>32</v>
      </c>
      <c r="H358" s="42" t="str">
        <f>_xlfn.XLOOKUP(B358,[2]CALCULATION!$B:$B,[2]CALCULATION!$H:$H,"")</f>
        <v>ZTE</v>
      </c>
      <c r="I358" s="34">
        <v>0</v>
      </c>
      <c r="J358" s="34">
        <v>0.22079826956936169</v>
      </c>
      <c r="K358" s="34">
        <v>0</v>
      </c>
      <c r="L358" s="34">
        <v>3.4067318146407439</v>
      </c>
      <c r="M358" s="34">
        <v>0</v>
      </c>
      <c r="N358" s="34">
        <v>0</v>
      </c>
      <c r="O358" s="34">
        <v>0</v>
      </c>
      <c r="P358" s="34">
        <v>0</v>
      </c>
      <c r="Q358" s="34">
        <v>0</v>
      </c>
      <c r="R358" s="34">
        <v>0</v>
      </c>
      <c r="S358" s="35">
        <v>0</v>
      </c>
      <c r="T358" s="35">
        <v>0</v>
      </c>
      <c r="U358" s="35">
        <v>0</v>
      </c>
      <c r="V358" s="35">
        <v>0</v>
      </c>
      <c r="W358" s="35">
        <v>0</v>
      </c>
      <c r="X358" s="35">
        <v>0</v>
      </c>
      <c r="Y358" s="35">
        <v>0</v>
      </c>
      <c r="Z358" s="35">
        <v>0</v>
      </c>
      <c r="AA358" s="35">
        <v>5.7202178978374082E-2</v>
      </c>
      <c r="AB358" s="35">
        <v>4.8451094994746292E-2</v>
      </c>
      <c r="AC358" s="35">
        <v>0.2217891093031451</v>
      </c>
      <c r="AD358" s="35">
        <v>0.14009454018314466</v>
      </c>
      <c r="AE358" s="58" t="s">
        <v>5560</v>
      </c>
      <c r="AF358" s="58"/>
      <c r="AG358" s="57" t="str" cm="1">
        <f t="array" ref="AG358">IFERROR(_xlfn.IFS(
AI358="MPR ISSUE","PDH",
AI358="BSS Hardware Issue","BSS",
AI358="Sites strategiques, MLL, Pylone, etc.","ENVTECH",
AI358="AKTIVCO DEFAUT GE &amp; POWER Cabinet","AKTIVCO",
AI358="AKTIVCO Coupure ENEO &amp; Baisse de tension","AKTIVCO GRID ONLY",
AI358="Coupure ENEO &amp; Baisse de tension","IHS GRID ONLY",
AI358="Defaut GE &amp; POWER Cabinet","IHS",
AI358="Sharing","Partners",
AI358="Sites strategiques &amp; DataCenter","SST &amp; DC",
AI358="Exclu","Exclu",
AI358="SAT","SAT",
AI358="SPARE-ISSUE","SPARE-ISSUE",
AI358="Fiber CAmtel","TRANS_FO_CAMTEL",
AI358="Fiber AOF","Fiber AOF",
AI358="Projet OCM (HUAWEI)","TRAVAUX-HUAWEI",
AI358="Projet OCM (NOKIA)","TRAVAUX-NOKIA",
AI358="ACCESS-ISSUE","ACCESS-ISSUE",
AI358="Projet OCM (ZTE, NOKIA, autres projets)","TRAVAUX OCM",
AI358="No root CAuse","No root cause",
AI358="ODU HS","PDH",
AI358="IP &amp; VLAN","PDH",
AI358="Warehouse HUAWEI","SPARE-ISSUE",
AI358="SPARE-HS","SPARE-ISSUE",
AI358="Power Telco","BSS",AI358="no impacts","no impacts"
),"")</f>
        <v>no impacts</v>
      </c>
      <c r="AH358" s="57" t="str" cm="1">
        <f t="array" ref="AH358">IFERROR(_xlfn.IFS(
AI358="MPR ISSUE","TX ISSUE",
AI358="BSS Hardware Issue","RAN ISSUE",
AI358="Sites strategiques, MLL, Pylone, etc.","ENVTECH",
AI358="AKTIVCO DEFAUT GE &amp; POWER Cabinet","POWER ISSUE",
AI358="AKTIVCO Coupure ENEO &amp; Baisse de tension","POWER ISSUE",
AI358="Coupure ENEO &amp; Baisse de tension","POWER ISSUE",
AI358="Defaut GE &amp; POWER Cabinet","POWER ISSUE",
AI358="Sharing","POWER ISSUE",
AI358="Sites strategiques &amp; DataCenter","POWER ISSUE",
AI358="Exclu","Exclu",
AI358="SAT","TX ISSUE",
AI358="SPARE-ISSUE","SPARE-ISSUE",
AI358="Fiber CAmtel","TX ISSUE",
AI358="Fiber AOF","TX ISSUE",
AI358="Projet OCM (HUAWEI)","TRAVAUX-HUAWEI",
AI358="Projet OCM (NOKIA)","TRAVAUX -NOKIA",
AI358="ACCESS-ISSUE","ACCESS-ISSUE",
AI358="Projet OCM (ZTE, NOKIA, autres projets)","TRAVAUX OCM",
AI358="No root CAuse","No root cause",
AI358="ODU HS","TX ISSUE",
AI358="IP &amp; VLAN","TX ISSUE",
AI358="Warehouse HUAWEI","SPARE-ISSUE",
AI358="SPARE-HS","SPARE-ISSUE",
AI358="Power Telco","RAN ISSUE",AI358="no impacts","no impacts"
),"")</f>
        <v>no impacts</v>
      </c>
      <c r="AI358" s="85" t="s">
        <v>5998</v>
      </c>
      <c r="AJ358" s="57" t="str" cm="1">
        <f t="array" ref="AJ358">IFERROR(_xlfn.IFS(
AI358="MPR ISSUE","ACTIVE",
AI358="BSS Hardware Issue","ACTIVE",
AI358="Sites strategiques, MLL, Pylone, etc.","PASSIVE",
AI358="AKTIVCO DEFAUT GE &amp; POWER Cabinet","PASSIVE",
AI358="AKTIVCO Coupure ENEO &amp; Baisse de tension","PASSIVE",
AI358="Coupure ENEO &amp; Baisse de tension","PASSIVE",
AI358="Defaut GE &amp; POWER Cabinet","PASSIVE",
AI358="Sharing","PASSIVE",
AI358="Sites strategiques &amp; DataCenter","PASSIVE",
AI358="Exclu","Exclu",
AI358="SAT","ACTIVE",
AI358="SPARE-ISSUE","SPARE-ISSUE",
AI358="Fiber CAmtel","ACTIVE",
AI358="Fiber AOF","ACTIVE",
AI358="Projet OCM (HUAWEI)","PLANNED WORKS",
AI358="Projet OCM (NOKIA)","PLANNED WORKS",
AI358="ACCESS-ISSUE","ACCESS-ISSUE",
AI358="Projet OCM (ZTE, NOKIA, autres projets)","PLANNED WORKS",
AI358="No root CAuse","No root cause",
AI358="ODU HS","ACTIVE",
AI358="IP &amp; VLAN","ACTIVE",
AI358="Warehouse HUAWEI","SPARE-ISSUE",
AI358="SPARE-HS","SPARE-ISSUE",
AI358="Power Telco","ACTIVE", AI358="no impacts","no impacts"
),"")</f>
        <v>no impacts</v>
      </c>
      <c r="AK358" s="23" t="s">
        <v>5537</v>
      </c>
      <c r="AL358" s="23" t="str">
        <f t="shared" si="16"/>
        <v>LIT_271</v>
      </c>
      <c r="AN358" s="9" t="s">
        <v>5537</v>
      </c>
      <c r="AO358" s="23" t="str">
        <f>_xlfn.XLOOKUP(B358,'INCIDENT-05-03-2026'!E:E,'INCIDENT-05-03-2026'!F:F,"")</f>
        <v/>
      </c>
      <c r="AP358" s="7" t="s">
        <v>5537</v>
      </c>
      <c r="AQ358" s="6"/>
      <c r="AR358" s="7"/>
      <c r="AS358" s="3" t="str">
        <f>_xlfn.XLOOKUP(B358,'[3]tt num | region | site id'!$C:$C,'[3]tt num | region | site id'!$Q:$Q,"")</f>
        <v/>
      </c>
      <c r="AT358" s="24" t="str">
        <f>_xlfn.XLOOKUP(B358,'[4]Cells Huawei 03052026 12h'!$B:$B,'[4]Cells Huawei 03052026 12h'!$T:$T,"")</f>
        <v/>
      </c>
      <c r="AU358" s="24" t="str">
        <f>_xlfn.XLOOKUP(B358,'[5]cells down 02052026 8h50'!$B:$B,'[5]cells down 02052026 8h50'!$R:$R,"")</f>
        <v/>
      </c>
      <c r="AV358" s="24" t="str">
        <f>_xlfn.XLOOKUP(B358,'[5]cells down 02052026 13h50'!$B:$B,'[5]cells down 02052026 13h50'!$R:$R,"")</f>
        <v/>
      </c>
      <c r="AW358" s="24" t="str">
        <f>_xlfn.XLOOKUP(B358,'[5]cells down 02052026 13h50'!$B:$B,'[5]cells down 02052026 13h50'!$R:$R,"")</f>
        <v/>
      </c>
      <c r="AX358" s="24" t="str">
        <f>_xlfn.XLOOKUP(B358,'[6]cell downs 03052026 8h40 '!$B:$B,'[6]cell downs 03052026 8h40 '!$R:$R,"")</f>
        <v/>
      </c>
      <c r="AY358" s="24" t="str">
        <f>_xlfn.XLOOKUP(B358,'[7]ALL SITES DOWN'!$D:$D,'[7]ALL SITES DOWN'!$J:$J,"")</f>
        <v/>
      </c>
      <c r="AZ358" s="24" t="str">
        <f>_xlfn.XLOOKUP(B358,'[8]ALL SITES DOWN'!$D:$D,'[8]ALL SITES DOWN'!$J:$J,"")</f>
        <v/>
      </c>
      <c r="BA358" s="9" t="str">
        <f>_xlfn.XLOOKUP(B358,[9]sheet1!$AC:$AC,[9]sheet1!$AF:$AF,"")</f>
        <v/>
      </c>
      <c r="BB358" s="14" t="s">
        <v>5537</v>
      </c>
      <c r="BC358" s="14" t="s">
        <v>5537</v>
      </c>
      <c r="BD358" s="14" t="str">
        <f>_xlfn.XLOOKUP(B358,'[10]cell downs 18042026 17h'!$B:$B,'[10]cell downs 18042026 17h'!$B:$B,"")</f>
        <v/>
      </c>
      <c r="BE358" s="14" t="str">
        <f>_xlfn.XLOOKUP(B358,'[11]Cells Huawei 19042026 15h'!$B:$B,'[11]Cells Huawei 19042026 15h'!$B:$B,"")</f>
        <v/>
      </c>
      <c r="BF358" s="9" t="str">
        <f>_xlfn.XLOOKUP(B358,'[12]cells down 19042026 9H40'!$B:$B,'[12]cells down 19042026 9H40'!$B:$B,"")</f>
        <v/>
      </c>
      <c r="BG358" s="9" t="s">
        <v>828</v>
      </c>
      <c r="BH358" s="9" t="s">
        <v>12</v>
      </c>
    </row>
    <row r="359" spans="1:60" s="9" customFormat="1" x14ac:dyDescent="0.3">
      <c r="A359" s="1" t="s">
        <v>1720</v>
      </c>
      <c r="B359" s="8" t="s">
        <v>1721</v>
      </c>
      <c r="C359" s="3" t="str">
        <f>_xlfn.XLOOKUP(B359,'[1]daily break down'!$D:$D,'[1]daily break down'!$E:$E,"")</f>
        <v>Maroua</v>
      </c>
      <c r="D359" s="1" t="s">
        <v>11</v>
      </c>
      <c r="E359" s="1" t="s">
        <v>12</v>
      </c>
      <c r="F359" s="3" t="s">
        <v>55</v>
      </c>
      <c r="G359" s="1" t="s">
        <v>84</v>
      </c>
      <c r="H359" s="40" t="str">
        <f>_xlfn.XLOOKUP(B359,[2]CALCULATION!$B:$B,[2]CALCULATION!$H:$H,"")</f>
        <v>Huawei</v>
      </c>
      <c r="I359" s="34">
        <v>1.4790630448616426</v>
      </c>
      <c r="J359" s="34">
        <v>0.74789617416167997</v>
      </c>
      <c r="K359" s="34">
        <v>0</v>
      </c>
      <c r="L359" s="34">
        <v>0</v>
      </c>
      <c r="M359" s="34">
        <v>0.82132319159439893</v>
      </c>
      <c r="N359" s="34">
        <v>0</v>
      </c>
      <c r="O359" s="34">
        <v>0</v>
      </c>
      <c r="P359" s="34">
        <v>0</v>
      </c>
      <c r="Q359" s="34">
        <v>0</v>
      </c>
      <c r="R359" s="34">
        <v>0</v>
      </c>
      <c r="S359" s="35">
        <v>0.90816218792179948</v>
      </c>
      <c r="T359" s="35">
        <v>0</v>
      </c>
      <c r="U359" s="35">
        <v>0</v>
      </c>
      <c r="V359" s="35">
        <v>0</v>
      </c>
      <c r="W359" s="35">
        <v>0</v>
      </c>
      <c r="X359" s="35">
        <v>0</v>
      </c>
      <c r="Y359" s="35">
        <v>0</v>
      </c>
      <c r="Z359" s="35">
        <v>0</v>
      </c>
      <c r="AA359" s="35">
        <v>0.14050753570015467</v>
      </c>
      <c r="AB359" s="35">
        <v>0.18031032501334529</v>
      </c>
      <c r="AC359" s="35">
        <v>0.10773102456513606</v>
      </c>
      <c r="AD359" s="35">
        <v>0.13677721561610923</v>
      </c>
      <c r="AE359" s="58" t="s">
        <v>5560</v>
      </c>
      <c r="AF359" s="58"/>
      <c r="AG359" s="57" t="str" cm="1">
        <f t="array" ref="AG359">IFERROR(_xlfn.IFS(
AI359="MPR ISSUE","PDH",
AI359="BSS Hardware Issue","BSS",
AI359="Sites strategiques, MLL, Pylone, etc.","ENVTECH",
AI359="AKTIVCO DEFAUT GE &amp; POWER Cabinet","AKTIVCO",
AI359="AKTIVCO Coupure ENEO &amp; Baisse de tension","AKTIVCO GRID ONLY",
AI359="Coupure ENEO &amp; Baisse de tension","IHS GRID ONLY",
AI359="Defaut GE &amp; POWER Cabinet","IHS",
AI359="Sharing","Partners",
AI359="Sites strategiques &amp; DataCenter","SST &amp; DC",
AI359="Exclu","Exclu",
AI359="SAT","SAT",
AI359="SPARE-ISSUE","SPARE-ISSUE",
AI359="Fiber CAmtel","TRANS_FO_CAMTEL",
AI359="Fiber AOF","Fiber AOF",
AI359="Projet OCM (HUAWEI)","TRAVAUX-HUAWEI",
AI359="Projet OCM (NOKIA)","TRAVAUX-NOKIA",
AI359="ACCESS-ISSUE","ACCESS-ISSUE",
AI359="Projet OCM (ZTE, NOKIA, autres projets)","TRAVAUX OCM",
AI359="No root CAuse","No root cause",
AI359="ODU HS","PDH",
AI359="IP &amp; VLAN","PDH",
AI359="Warehouse HUAWEI","SPARE-ISSUE",
AI359="SPARE-HS","SPARE-ISSUE",
AI359="Power Telco","BSS",AI359="no impacts","no impacts"
),"")</f>
        <v>no impacts</v>
      </c>
      <c r="AH359" s="57" t="str" cm="1">
        <f t="array" ref="AH359">IFERROR(_xlfn.IFS(
AI359="MPR ISSUE","TX ISSUE",
AI359="BSS Hardware Issue","RAN ISSUE",
AI359="Sites strategiques, MLL, Pylone, etc.","ENVTECH",
AI359="AKTIVCO DEFAUT GE &amp; POWER Cabinet","POWER ISSUE",
AI359="AKTIVCO Coupure ENEO &amp; Baisse de tension","POWER ISSUE",
AI359="Coupure ENEO &amp; Baisse de tension","POWER ISSUE",
AI359="Defaut GE &amp; POWER Cabinet","POWER ISSUE",
AI359="Sharing","POWER ISSUE",
AI359="Sites strategiques &amp; DataCenter","POWER ISSUE",
AI359="Exclu","Exclu",
AI359="SAT","TX ISSUE",
AI359="SPARE-ISSUE","SPARE-ISSUE",
AI359="Fiber CAmtel","TX ISSUE",
AI359="Fiber AOF","TX ISSUE",
AI359="Projet OCM (HUAWEI)","TRAVAUX-HUAWEI",
AI359="Projet OCM (NOKIA)","TRAVAUX -NOKIA",
AI359="ACCESS-ISSUE","ACCESS-ISSUE",
AI359="Projet OCM (ZTE, NOKIA, autres projets)","TRAVAUX OCM",
AI359="No root CAuse","No root cause",
AI359="ODU HS","TX ISSUE",
AI359="IP &amp; VLAN","TX ISSUE",
AI359="Warehouse HUAWEI","SPARE-ISSUE",
AI359="SPARE-HS","SPARE-ISSUE",
AI359="Power Telco","RAN ISSUE",AI359="no impacts","no impacts"
),"")</f>
        <v>no impacts</v>
      </c>
      <c r="AI359" s="85" t="s">
        <v>5998</v>
      </c>
      <c r="AJ359" s="57" t="str" cm="1">
        <f t="array" ref="AJ359">IFERROR(_xlfn.IFS(
AI359="MPR ISSUE","ACTIVE",
AI359="BSS Hardware Issue","ACTIVE",
AI359="Sites strategiques, MLL, Pylone, etc.","PASSIVE",
AI359="AKTIVCO DEFAUT GE &amp; POWER Cabinet","PASSIVE",
AI359="AKTIVCO Coupure ENEO &amp; Baisse de tension","PASSIVE",
AI359="Coupure ENEO &amp; Baisse de tension","PASSIVE",
AI359="Defaut GE &amp; POWER Cabinet","PASSIVE",
AI359="Sharing","PASSIVE",
AI359="Sites strategiques &amp; DataCenter","PASSIVE",
AI359="Exclu","Exclu",
AI359="SAT","ACTIVE",
AI359="SPARE-ISSUE","SPARE-ISSUE",
AI359="Fiber CAmtel","ACTIVE",
AI359="Fiber AOF","ACTIVE",
AI359="Projet OCM (HUAWEI)","PLANNED WORKS",
AI359="Projet OCM (NOKIA)","PLANNED WORKS",
AI359="ACCESS-ISSUE","ACCESS-ISSUE",
AI359="Projet OCM (ZTE, NOKIA, autres projets)","PLANNED WORKS",
AI359="No root CAuse","No root cause",
AI359="ODU HS","ACTIVE",
AI359="IP &amp; VLAN","ACTIVE",
AI359="Warehouse HUAWEI","SPARE-ISSUE",
AI359="SPARE-HS","SPARE-ISSUE",
AI359="Power Telco","ACTIVE", AI359="no impacts","no impacts"
),"")</f>
        <v>no impacts</v>
      </c>
      <c r="AK359" s="23" t="s">
        <v>5537</v>
      </c>
      <c r="AL359" s="23" t="str">
        <f t="shared" si="16"/>
        <v>EXN_184</v>
      </c>
      <c r="AN359" s="9" t="s">
        <v>5537</v>
      </c>
      <c r="AO359" s="23" t="str">
        <f>_xlfn.XLOOKUP(B359,'INCIDENT-05-03-2026'!E:E,'INCIDENT-05-03-2026'!F:F,"")</f>
        <v/>
      </c>
      <c r="AP359" s="7" t="s">
        <v>5537</v>
      </c>
      <c r="AQ359" s="6"/>
      <c r="AR359" s="7"/>
      <c r="AS359" s="3" t="str">
        <f>_xlfn.XLOOKUP(B359,'[3]tt num | region | site id'!$C:$C,'[3]tt num | region | site id'!$Q:$Q,"")</f>
        <v/>
      </c>
      <c r="AT359" s="24" t="str">
        <f>_xlfn.XLOOKUP(B359,'[4]Cells Huawei 03052026 12h'!$B:$B,'[4]Cells Huawei 03052026 12h'!$T:$T,"")</f>
        <v/>
      </c>
      <c r="AU359" s="24" t="str">
        <f>_xlfn.XLOOKUP(B359,'[5]cells down 02052026 8h50'!$B:$B,'[5]cells down 02052026 8h50'!$R:$R,"")</f>
        <v/>
      </c>
      <c r="AV359" s="24" t="str">
        <f>_xlfn.XLOOKUP(B359,'[5]cells down 02052026 13h50'!$B:$B,'[5]cells down 02052026 13h50'!$R:$R,"")</f>
        <v/>
      </c>
      <c r="AW359" s="24" t="str">
        <f>_xlfn.XLOOKUP(B359,'[5]cells down 02052026 13h50'!$B:$B,'[5]cells down 02052026 13h50'!$R:$R,"")</f>
        <v/>
      </c>
      <c r="AX359" s="24" t="str">
        <f>_xlfn.XLOOKUP(B359,'[6]cell downs 03052026 8h40 '!$B:$B,'[6]cell downs 03052026 8h40 '!$R:$R,"")</f>
        <v/>
      </c>
      <c r="AY359" s="24" t="str">
        <f>_xlfn.XLOOKUP(B359,'[7]ALL SITES DOWN'!$D:$D,'[7]ALL SITES DOWN'!$J:$J,"")</f>
        <v/>
      </c>
      <c r="AZ359" s="24" t="str">
        <f>_xlfn.XLOOKUP(B359,'[8]ALL SITES DOWN'!$D:$D,'[8]ALL SITES DOWN'!$J:$J,"")</f>
        <v/>
      </c>
      <c r="BA359" s="9" t="str">
        <f>_xlfn.XLOOKUP(B359,[9]sheet1!$AC:$AC,[9]sheet1!$AF:$AF,"")</f>
        <v/>
      </c>
      <c r="BB359" s="14" t="s">
        <v>5537</v>
      </c>
      <c r="BC359" s="14" t="s">
        <v>5537</v>
      </c>
      <c r="BD359" s="14" t="str">
        <f>_xlfn.XLOOKUP(B359,'[10]cell downs 18042026 17h'!$B:$B,'[10]cell downs 18042026 17h'!$B:$B,"")</f>
        <v/>
      </c>
      <c r="BE359" s="14" t="str">
        <f>_xlfn.XLOOKUP(B359,'[11]Cells Huawei 19042026 15h'!$B:$B,'[11]Cells Huawei 19042026 15h'!$B:$B,"")</f>
        <v/>
      </c>
      <c r="BF359" s="9" t="str">
        <f>_xlfn.XLOOKUP(B359,'[12]cells down 19042026 9H40'!$B:$B,'[12]cells down 19042026 9H40'!$B:$B,"")</f>
        <v/>
      </c>
      <c r="BG359" s="9" t="s">
        <v>1721</v>
      </c>
      <c r="BH359" s="9" t="s">
        <v>12</v>
      </c>
    </row>
    <row r="360" spans="1:60" s="9" customFormat="1" x14ac:dyDescent="0.3">
      <c r="A360" s="1" t="s">
        <v>456</v>
      </c>
      <c r="B360" s="1" t="s">
        <v>457</v>
      </c>
      <c r="C360" s="3" t="str">
        <f>_xlfn.XLOOKUP(B360,'[1]daily break down'!$D:$D,'[1]daily break down'!$E:$E,"")</f>
        <v>SUD-OUEST</v>
      </c>
      <c r="D360" s="1" t="s">
        <v>357</v>
      </c>
      <c r="E360" s="1" t="s">
        <v>36</v>
      </c>
      <c r="F360" s="3" t="s">
        <v>13</v>
      </c>
      <c r="G360" s="1" t="s">
        <v>63</v>
      </c>
      <c r="H360" s="40" t="str">
        <f>_xlfn.XLOOKUP(B360,[2]CALCULATION!$B:$B,[2]CALCULATION!$H:$H,"")</f>
        <v>Huawei</v>
      </c>
      <c r="I360" s="34">
        <v>1.546479640901399</v>
      </c>
      <c r="J360" s="34">
        <v>1.6580380557767107</v>
      </c>
      <c r="K360" s="34">
        <v>0.20224978811926955</v>
      </c>
      <c r="L360" s="34">
        <v>0</v>
      </c>
      <c r="M360" s="34">
        <v>0.25388233984813069</v>
      </c>
      <c r="N360" s="34">
        <v>0</v>
      </c>
      <c r="O360" s="34">
        <v>0</v>
      </c>
      <c r="P360" s="34">
        <v>0.45746975884120505</v>
      </c>
      <c r="Q360" s="34">
        <v>1.5015352435415614</v>
      </c>
      <c r="R360" s="34">
        <v>7.6244959806867491E-2</v>
      </c>
      <c r="S360" s="35">
        <v>0.12876926545159845</v>
      </c>
      <c r="T360" s="35">
        <v>0</v>
      </c>
      <c r="U360" s="35">
        <v>0.78866716319524699</v>
      </c>
      <c r="V360" s="35">
        <v>8.9175391586979543E-5</v>
      </c>
      <c r="W360" s="35">
        <v>0</v>
      </c>
      <c r="X360" s="35">
        <v>0.69610310672796227</v>
      </c>
      <c r="Y360" s="35">
        <v>0.84903890329963227</v>
      </c>
      <c r="Z360" s="35">
        <v>0</v>
      </c>
      <c r="AA360" s="35">
        <v>0.95732467657038722</v>
      </c>
      <c r="AB360" s="35">
        <v>0</v>
      </c>
      <c r="AC360" s="35">
        <v>0</v>
      </c>
      <c r="AD360" s="35">
        <v>0.13670587530283965</v>
      </c>
      <c r="AE360" s="58" t="s">
        <v>5560</v>
      </c>
      <c r="AF360" s="58"/>
      <c r="AG360" s="57" t="str" cm="1">
        <f t="array" ref="AG360">IFERROR(_xlfn.IFS(
AI360="MPR ISSUE","PDH",
AI360="BSS Hardware Issue","BSS",
AI360="Sites strategiques, MLL, Pylone, etc.","ENVTECH",
AI360="AKTIVCO DEFAUT GE &amp; POWER Cabinet","AKTIVCO",
AI360="AKTIVCO Coupure ENEO &amp; Baisse de tension","AKTIVCO GRID ONLY",
AI360="Coupure ENEO &amp; Baisse de tension","IHS GRID ONLY",
AI360="Defaut GE &amp; POWER Cabinet","IHS",
AI360="Sharing","Partners",
AI360="Sites strategiques &amp; DataCenter","SST &amp; DC",
AI360="Exclu","Exclu",
AI360="SAT","SAT",
AI360="SPARE-ISSUE","SPARE-ISSUE",
AI360="Fiber CAmtel","TRANS_FO_CAMTEL",
AI360="Fiber AOF","Fiber AOF",
AI360="Projet OCM (HUAWEI)","TRAVAUX-HUAWEI",
AI360="Projet OCM (NOKIA)","TRAVAUX-NOKIA",
AI360="ACCESS-ISSUE","ACCESS-ISSUE",
AI360="Projet OCM (ZTE, NOKIA, autres projets)","TRAVAUX OCM",
AI360="No root CAuse","No root cause",
AI360="ODU HS","PDH",
AI360="IP &amp; VLAN","PDH",
AI360="Warehouse HUAWEI","SPARE-ISSUE",
AI360="SPARE-HS","SPARE-ISSUE",
AI360="Power Telco","BSS",AI360="no impacts","no impacts"
),"")</f>
        <v>no impacts</v>
      </c>
      <c r="AH360" s="57" t="str" cm="1">
        <f t="array" ref="AH360">IFERROR(_xlfn.IFS(
AI360="MPR ISSUE","TX ISSUE",
AI360="BSS Hardware Issue","RAN ISSUE",
AI360="Sites strategiques, MLL, Pylone, etc.","ENVTECH",
AI360="AKTIVCO DEFAUT GE &amp; POWER Cabinet","POWER ISSUE",
AI360="AKTIVCO Coupure ENEO &amp; Baisse de tension","POWER ISSUE",
AI360="Coupure ENEO &amp; Baisse de tension","POWER ISSUE",
AI360="Defaut GE &amp; POWER Cabinet","POWER ISSUE",
AI360="Sharing","POWER ISSUE",
AI360="Sites strategiques &amp; DataCenter","POWER ISSUE",
AI360="Exclu","Exclu",
AI360="SAT","TX ISSUE",
AI360="SPARE-ISSUE","SPARE-ISSUE",
AI360="Fiber CAmtel","TX ISSUE",
AI360="Fiber AOF","TX ISSUE",
AI360="Projet OCM (HUAWEI)","TRAVAUX-HUAWEI",
AI360="Projet OCM (NOKIA)","TRAVAUX -NOKIA",
AI360="ACCESS-ISSUE","ACCESS-ISSUE",
AI360="Projet OCM (ZTE, NOKIA, autres projets)","TRAVAUX OCM",
AI360="No root CAuse","No root cause",
AI360="ODU HS","TX ISSUE",
AI360="IP &amp; VLAN","TX ISSUE",
AI360="Warehouse HUAWEI","SPARE-ISSUE",
AI360="SPARE-HS","SPARE-ISSUE",
AI360="Power Telco","RAN ISSUE",AI360="no impacts","no impacts"
),"")</f>
        <v>no impacts</v>
      </c>
      <c r="AI360" s="85" t="s">
        <v>5998</v>
      </c>
      <c r="AJ360" s="57" t="str" cm="1">
        <f t="array" ref="AJ360">IFERROR(_xlfn.IFS(
AI360="MPR ISSUE","ACTIVE",
AI360="BSS Hardware Issue","ACTIVE",
AI360="Sites strategiques, MLL, Pylone, etc.","PASSIVE",
AI360="AKTIVCO DEFAUT GE &amp; POWER Cabinet","PASSIVE",
AI360="AKTIVCO Coupure ENEO &amp; Baisse de tension","PASSIVE",
AI360="Coupure ENEO &amp; Baisse de tension","PASSIVE",
AI360="Defaut GE &amp; POWER Cabinet","PASSIVE",
AI360="Sharing","PASSIVE",
AI360="Sites strategiques &amp; DataCenter","PASSIVE",
AI360="Exclu","Exclu",
AI360="SAT","ACTIVE",
AI360="SPARE-ISSUE","SPARE-ISSUE",
AI360="Fiber CAmtel","ACTIVE",
AI360="Fiber AOF","ACTIVE",
AI360="Projet OCM (HUAWEI)","PLANNED WORKS",
AI360="Projet OCM (NOKIA)","PLANNED WORKS",
AI360="ACCESS-ISSUE","ACCESS-ISSUE",
AI360="Projet OCM (ZTE, NOKIA, autres projets)","PLANNED WORKS",
AI360="No root CAuse","No root cause",
AI360="ODU HS","ACTIVE",
AI360="IP &amp; VLAN","ACTIVE",
AI360="Warehouse HUAWEI","SPARE-ISSUE",
AI360="SPARE-HS","SPARE-ISSUE",
AI360="Power Telco","ACTIVE", AI360="no impacts","no impacts"
),"")</f>
        <v>no impacts</v>
      </c>
      <c r="AK360" s="23" t="s">
        <v>5537</v>
      </c>
      <c r="AL360" s="23" t="str">
        <f t="shared" si="16"/>
        <v>SUO_233</v>
      </c>
      <c r="AN360" s="9" t="s">
        <v>5537</v>
      </c>
      <c r="AO360" s="23" t="str">
        <f>_xlfn.XLOOKUP(B360,'INCIDENT-05-03-2026'!E:E,'INCIDENT-05-03-2026'!F:F,"")</f>
        <v/>
      </c>
      <c r="AP360" s="7" t="s">
        <v>5537</v>
      </c>
      <c r="AQ360" s="6"/>
      <c r="AR360" s="7"/>
      <c r="AS360" s="3" t="str">
        <f>_xlfn.XLOOKUP(B360,'[3]tt num | region | site id'!$C:$C,'[3]tt num | region | site id'!$Q:$Q,"")</f>
        <v/>
      </c>
      <c r="AT360" s="24" t="str">
        <f>_xlfn.XLOOKUP(B360,'[4]Cells Huawei 03052026 12h'!$B:$B,'[4]Cells Huawei 03052026 12h'!$T:$T,"")</f>
        <v/>
      </c>
      <c r="AU360" s="24" t="str">
        <f>_xlfn.XLOOKUP(B360,'[5]cells down 02052026 8h50'!$B:$B,'[5]cells down 02052026 8h50'!$R:$R,"")</f>
        <v/>
      </c>
      <c r="AV360" s="24" t="str">
        <f>_xlfn.XLOOKUP(B360,'[5]cells down 02052026 13h50'!$B:$B,'[5]cells down 02052026 13h50'!$R:$R,"")</f>
        <v/>
      </c>
      <c r="AW360" s="24" t="str">
        <f>_xlfn.XLOOKUP(B360,'[5]cells down 02052026 13h50'!$B:$B,'[5]cells down 02052026 13h50'!$R:$R,"")</f>
        <v/>
      </c>
      <c r="AX360" s="24" t="str">
        <f>_xlfn.XLOOKUP(B360,'[6]cell downs 03052026 8h40 '!$B:$B,'[6]cell downs 03052026 8h40 '!$R:$R,"")</f>
        <v/>
      </c>
      <c r="AY360" s="24" t="str">
        <f>_xlfn.XLOOKUP(B360,'[7]ALL SITES DOWN'!$D:$D,'[7]ALL SITES DOWN'!$J:$J,"")</f>
        <v/>
      </c>
      <c r="AZ360" s="24" t="str">
        <f>_xlfn.XLOOKUP(B360,'[8]ALL SITES DOWN'!$D:$D,'[8]ALL SITES DOWN'!$J:$J,"")</f>
        <v/>
      </c>
      <c r="BA360" s="9" t="str">
        <f>_xlfn.XLOOKUP(B360,[9]sheet1!$AC:$AC,[9]sheet1!$AF:$AF,"")</f>
        <v/>
      </c>
      <c r="BB360" s="14" t="s">
        <v>5537</v>
      </c>
      <c r="BC360" s="14" t="s">
        <v>5537</v>
      </c>
      <c r="BD360" s="14" t="str">
        <f>_xlfn.XLOOKUP(B360,'[10]cell downs 18042026 17h'!$B:$B,'[10]cell downs 18042026 17h'!$B:$B,"")</f>
        <v/>
      </c>
      <c r="BE360" s="14" t="str">
        <f>_xlfn.XLOOKUP(B360,'[11]Cells Huawei 19042026 15h'!$B:$B,'[11]Cells Huawei 19042026 15h'!$B:$B,"")</f>
        <v/>
      </c>
      <c r="BF360" s="9" t="str">
        <f>_xlfn.XLOOKUP(B360,'[12]cells down 19042026 9H40'!$B:$B,'[12]cells down 19042026 9H40'!$B:$B,"")</f>
        <v/>
      </c>
      <c r="BG360" s="9" t="s">
        <v>5537</v>
      </c>
      <c r="BH360" s="9" t="s">
        <v>12</v>
      </c>
    </row>
    <row r="361" spans="1:60" s="9" customFormat="1" x14ac:dyDescent="0.3">
      <c r="A361" s="1" t="s">
        <v>1276</v>
      </c>
      <c r="B361" s="8" t="s">
        <v>1395</v>
      </c>
      <c r="C361" s="3" t="str">
        <f>_xlfn.XLOOKUP(B361,'[1]daily break down'!$D:$D,'[1]daily break down'!$E:$E,"")</f>
        <v>LITTORAL</v>
      </c>
      <c r="D361" s="1" t="s">
        <v>21</v>
      </c>
      <c r="E361" s="1" t="s">
        <v>563</v>
      </c>
      <c r="F361" s="3" t="s">
        <v>31</v>
      </c>
      <c r="G361" s="1" t="s">
        <v>1276</v>
      </c>
      <c r="H361" s="41" t="str">
        <f>_xlfn.XLOOKUP(B361,[2]CALCULATION!$B:$B,[2]CALCULATION!$H:$H,"")</f>
        <v>NOKIA</v>
      </c>
      <c r="I361" s="34">
        <v>0.27585705583717451</v>
      </c>
      <c r="J361" s="34">
        <v>3.7700206593450997E-2</v>
      </c>
      <c r="K361" s="34">
        <v>7.0488651301917702E-3</v>
      </c>
      <c r="L361" s="34">
        <v>5.5023256238376013E-2</v>
      </c>
      <c r="M361" s="34">
        <v>1.3376308738047311E-3</v>
      </c>
      <c r="N361" s="34">
        <v>1.0628944210053994</v>
      </c>
      <c r="O361" s="34">
        <v>6.6274448445244216E-2</v>
      </c>
      <c r="P361" s="34">
        <v>3.7645091841937407E-2</v>
      </c>
      <c r="Q361" s="34">
        <v>1.9894148229436835E-2</v>
      </c>
      <c r="R361" s="34">
        <v>0.98159038475843174</v>
      </c>
      <c r="S361" s="35">
        <v>0.98245206971314891</v>
      </c>
      <c r="T361" s="35">
        <v>18711.904276138379</v>
      </c>
      <c r="U361" s="35">
        <v>5.7813193316288167</v>
      </c>
      <c r="V361" s="35">
        <v>0.48680846267332123</v>
      </c>
      <c r="W361" s="35">
        <v>0.8626649031341227</v>
      </c>
      <c r="X361" s="35">
        <v>0.37801448493720613</v>
      </c>
      <c r="Y361" s="35">
        <v>4.4624257704040424</v>
      </c>
      <c r="Z361" s="35">
        <v>7.9544449295585962E-2</v>
      </c>
      <c r="AA361" s="35">
        <v>0.44113121430484115</v>
      </c>
      <c r="AB361" s="35">
        <v>0.20692655154006487</v>
      </c>
      <c r="AC361" s="35">
        <v>0</v>
      </c>
      <c r="AD361" s="35">
        <v>0.13246112666329943</v>
      </c>
      <c r="AE361" s="58" t="s">
        <v>5560</v>
      </c>
      <c r="AF361" s="58"/>
      <c r="AG361" s="57" t="str" cm="1">
        <f t="array" ref="AG361">IFERROR(_xlfn.IFS(
AI361="MPR ISSUE","PDH",
AI361="BSS Hardware Issue","BSS",
AI361="Sites strategiques, MLL, Pylone, etc.","ENVTECH",
AI361="AKTIVCO DEFAUT GE &amp; POWER Cabinet","AKTIVCO",
AI361="AKTIVCO Coupure ENEO &amp; Baisse de tension","AKTIVCO GRID ONLY",
AI361="Coupure ENEO &amp; Baisse de tension","IHS GRID ONLY",
AI361="Defaut GE &amp; POWER Cabinet","IHS",
AI361="Sharing","Partners",
AI361="Sites strategiques &amp; DataCenter","SST &amp; DC",
AI361="Exclu","Exclu",
AI361="SAT","SAT",
AI361="SPARE-ISSUE","SPARE-ISSUE",
AI361="Fiber CAmtel","TRANS_FO_CAMTEL",
AI361="Fiber AOF","Fiber AOF",
AI361="Projet OCM (HUAWEI)","TRAVAUX-HUAWEI",
AI361="Projet OCM (NOKIA)","TRAVAUX-NOKIA",
AI361="ACCESS-ISSUE","ACCESS-ISSUE",
AI361="Projet OCM (ZTE, NOKIA, autres projets)","TRAVAUX OCM",
AI361="No root CAuse","No root cause",
AI361="ODU HS","PDH",
AI361="IP &amp; VLAN","PDH",
AI361="Warehouse HUAWEI","SPARE-ISSUE",
AI361="SPARE-HS","SPARE-ISSUE",
AI361="Power Telco","BSS",AI361="no impacts","no impacts"
),"")</f>
        <v>BSS</v>
      </c>
      <c r="AH361" s="57" t="str" cm="1">
        <f t="array" ref="AH361">IFERROR(_xlfn.IFS(
AI361="MPR ISSUE","TX ISSUE",
AI361="BSS Hardware Issue","RAN ISSUE",
AI361="Sites strategiques, MLL, Pylone, etc.","ENVTECH",
AI361="AKTIVCO DEFAUT GE &amp; POWER Cabinet","POWER ISSUE",
AI361="AKTIVCO Coupure ENEO &amp; Baisse de tension","POWER ISSUE",
AI361="Coupure ENEO &amp; Baisse de tension","POWER ISSUE",
AI361="Defaut GE &amp; POWER Cabinet","POWER ISSUE",
AI361="Sharing","POWER ISSUE",
AI361="Sites strategiques &amp; DataCenter","POWER ISSUE",
AI361="Exclu","Exclu",
AI361="SAT","TX ISSUE",
AI361="SPARE-ISSUE","SPARE-ISSUE",
AI361="Fiber CAmtel","TX ISSUE",
AI361="Fiber AOF","TX ISSUE",
AI361="Projet OCM (HUAWEI)","TRAVAUX-HUAWEI",
AI361="Projet OCM (NOKIA)","TRAVAUX -NOKIA",
AI361="ACCESS-ISSUE","ACCESS-ISSUE",
AI361="Projet OCM (ZTE, NOKIA, autres projets)","TRAVAUX OCM",
AI361="No root CAuse","No root cause",
AI361="ODU HS","TX ISSUE",
AI361="IP &amp; VLAN","TX ISSUE",
AI361="Warehouse HUAWEI","SPARE-ISSUE",
AI361="SPARE-HS","SPARE-ISSUE",
AI361="Power Telco","RAN ISSUE",AI361="no impacts","no impacts"
),"")</f>
        <v>RAN ISSUE</v>
      </c>
      <c r="AI361" s="85" t="s">
        <v>5320</v>
      </c>
      <c r="AJ361" s="57" t="str" cm="1">
        <f t="array" ref="AJ361">IFERROR(_xlfn.IFS(
AI361="MPR ISSUE","ACTIVE",
AI361="BSS Hardware Issue","ACTIVE",
AI361="Sites strategiques, MLL, Pylone, etc.","PASSIVE",
AI361="AKTIVCO DEFAUT GE &amp; POWER Cabinet","PASSIVE",
AI361="AKTIVCO Coupure ENEO &amp; Baisse de tension","PASSIVE",
AI361="Coupure ENEO &amp; Baisse de tension","PASSIVE",
AI361="Defaut GE &amp; POWER Cabinet","PASSIVE",
AI361="Sharing","PASSIVE",
AI361="Sites strategiques &amp; DataCenter","PASSIVE",
AI361="Exclu","Exclu",
AI361="SAT","ACTIVE",
AI361="SPARE-ISSUE","SPARE-ISSUE",
AI361="Fiber CAmtel","ACTIVE",
AI361="Fiber AOF","ACTIVE",
AI361="Projet OCM (HUAWEI)","PLANNED WORKS",
AI361="Projet OCM (NOKIA)","PLANNED WORKS",
AI361="ACCESS-ISSUE","ACCESS-ISSUE",
AI361="Projet OCM (ZTE, NOKIA, autres projets)","PLANNED WORKS",
AI361="No root CAuse","No root cause",
AI361="ODU HS","ACTIVE",
AI361="IP &amp; VLAN","ACTIVE",
AI361="Warehouse HUAWEI","SPARE-ISSUE",
AI361="SPARE-HS","SPARE-ISSUE",
AI361="Power Telco","ACTIVE", AI361="no impacts","no impacts"
),"")</f>
        <v>ACTIVE</v>
      </c>
      <c r="AK361" s="23" t="s">
        <v>5705</v>
      </c>
      <c r="AL361" s="23" t="str">
        <f t="shared" si="16"/>
        <v>LIT_134</v>
      </c>
      <c r="AN361" s="9" t="s">
        <v>5537</v>
      </c>
      <c r="AO361" s="23" t="str">
        <f>_xlfn.XLOOKUP(B361,'INCIDENT-05-03-2026'!E:E,'INCIDENT-05-03-2026'!F:F,"")</f>
        <v/>
      </c>
      <c r="AP361" s="7" t="s">
        <v>5537</v>
      </c>
      <c r="AQ361" s="6"/>
      <c r="AR361" s="7"/>
      <c r="AS361" s="3" t="str">
        <f>_xlfn.XLOOKUP(B361,'[3]tt num | region | site id'!$C:$C,'[3]tt num | region | site id'!$Q:$Q,"")</f>
        <v/>
      </c>
      <c r="AT361" s="24" t="str">
        <f>_xlfn.XLOOKUP(B361,'[4]Cells Huawei 03052026 12h'!$B:$B,'[4]Cells Huawei 03052026 12h'!$T:$T,"")</f>
        <v/>
      </c>
      <c r="AU361" s="24" t="str">
        <f>_xlfn.XLOOKUP(B361,'[5]cells down 02052026 8h50'!$B:$B,'[5]cells down 02052026 8h50'!$R:$R,"")</f>
        <v/>
      </c>
      <c r="AV361" s="24" t="str">
        <f>_xlfn.XLOOKUP(B361,'[5]cells down 02052026 13h50'!$B:$B,'[5]cells down 02052026 13h50'!$R:$R,"")</f>
        <v/>
      </c>
      <c r="AW361" s="24" t="str">
        <f>_xlfn.XLOOKUP(B361,'[5]cells down 02052026 13h50'!$B:$B,'[5]cells down 02052026 13h50'!$R:$R,"")</f>
        <v/>
      </c>
      <c r="AX361" s="24" t="str">
        <f>_xlfn.XLOOKUP(B361,'[6]cell downs 03052026 8h40 '!$B:$B,'[6]cell downs 03052026 8h40 '!$R:$R,"")</f>
        <v xml:space="preserve">(05/03/2026 cell nokia): 02/05/2026 : Feedback RM : Intervention prevue pour demain  FME presentement sur le site de  Songloulou
30/04/2026 : Escalade faite au RM || En attente du feeback du RM  
2902026 : A cause du outage de Mbongo FME se rendra demain sur messondo ||ETA : 30/04/2026 
27/04/2026 : Intervention plan for 29/04/2026 
24/04/2026 : Check and clean FRGU ant 5  || FME charlie activer ||Attende du Work Permis </v>
      </c>
      <c r="AY361" s="24" t="str">
        <f>_xlfn.XLOOKUP(B361,'[7]ALL SITES DOWN'!$D:$D,'[7]ALL SITES DOWN'!$J:$J,"")</f>
        <v/>
      </c>
      <c r="AZ361" s="24" t="str">
        <f>_xlfn.XLOOKUP(B361,'[8]ALL SITES DOWN'!$D:$D,'[8]ALL SITES DOWN'!$J:$J,"")</f>
        <v/>
      </c>
      <c r="BA361" s="9" t="str">
        <f>_xlfn.XLOOKUP(B361,[9]sheet1!$AC:$AC,[9]sheet1!$AF:$AF,"")</f>
        <v/>
      </c>
      <c r="BB361" s="14" t="s">
        <v>5537</v>
      </c>
      <c r="BC361" s="14" t="s">
        <v>5537</v>
      </c>
      <c r="BD361" s="14" t="str">
        <f>_xlfn.XLOOKUP(B361,'[10]cell downs 18042026 17h'!$B:$B,'[10]cell downs 18042026 17h'!$B:$B,"")</f>
        <v/>
      </c>
      <c r="BE361" s="14" t="str">
        <f>_xlfn.XLOOKUP(B361,'[11]Cells Huawei 19042026 15h'!$B:$B,'[11]Cells Huawei 19042026 15h'!$B:$B,"")</f>
        <v/>
      </c>
      <c r="BF361" s="9" t="str">
        <f>_xlfn.XLOOKUP(B361,'[12]cells down 19042026 9H40'!$B:$B,'[12]cells down 19042026 9H40'!$B:$B,"")</f>
        <v/>
      </c>
      <c r="BG361" s="9" t="s">
        <v>5537</v>
      </c>
      <c r="BH361" s="9" t="s">
        <v>5537</v>
      </c>
    </row>
    <row r="362" spans="1:60" s="9" customFormat="1" x14ac:dyDescent="0.3">
      <c r="A362" s="1" t="s">
        <v>166</v>
      </c>
      <c r="B362" s="8" t="s">
        <v>167</v>
      </c>
      <c r="C362" s="3" t="str">
        <f>_xlfn.XLOOKUP(B362,'[1]daily break down'!$D:$D,'[1]daily break down'!$E:$E,"")</f>
        <v>Douala</v>
      </c>
      <c r="D362" s="1" t="s">
        <v>11</v>
      </c>
      <c r="E362" s="1" t="s">
        <v>12</v>
      </c>
      <c r="F362" s="3" t="s">
        <v>31</v>
      </c>
      <c r="G362" s="1" t="s">
        <v>32</v>
      </c>
      <c r="H362" s="42" t="str">
        <f>_xlfn.XLOOKUP(B362,[2]CALCULATION!$B:$B,[2]CALCULATION!$H:$H,"")</f>
        <v>ZTE</v>
      </c>
      <c r="I362" s="34">
        <v>0</v>
      </c>
      <c r="J362" s="34">
        <v>0</v>
      </c>
      <c r="K362" s="34">
        <v>0</v>
      </c>
      <c r="L362" s="34">
        <v>0</v>
      </c>
      <c r="M362" s="34">
        <v>0</v>
      </c>
      <c r="N362" s="34">
        <v>0</v>
      </c>
      <c r="O362" s="34">
        <v>0</v>
      </c>
      <c r="P362" s="34">
        <v>0</v>
      </c>
      <c r="Q362" s="34">
        <v>0</v>
      </c>
      <c r="R362" s="34">
        <v>0</v>
      </c>
      <c r="S362" s="35">
        <v>0</v>
      </c>
      <c r="T362" s="35">
        <v>0</v>
      </c>
      <c r="U362" s="35">
        <v>0</v>
      </c>
      <c r="V362" s="35">
        <v>0</v>
      </c>
      <c r="W362" s="35">
        <v>0</v>
      </c>
      <c r="X362" s="35">
        <v>0</v>
      </c>
      <c r="Y362" s="35">
        <v>0</v>
      </c>
      <c r="Z362" s="35">
        <v>0</v>
      </c>
      <c r="AA362" s="35">
        <v>9.7668349260018633E-2</v>
      </c>
      <c r="AB362" s="35">
        <v>8.44706590368942E-2</v>
      </c>
      <c r="AC362" s="35">
        <v>0.16949681198248023</v>
      </c>
      <c r="AD362" s="35">
        <v>0.13069545390987697</v>
      </c>
      <c r="AE362" s="58" t="s">
        <v>5560</v>
      </c>
      <c r="AF362" s="58"/>
      <c r="AG362" s="57" t="str" cm="1">
        <f t="array" ref="AG362">IFERROR(_xlfn.IFS(
AI362="MPR ISSUE","PDH",
AI362="BSS Hardware Issue","BSS",
AI362="Sites strategiques, MLL, Pylone, etc.","ENVTECH",
AI362="AKTIVCO DEFAUT GE &amp; POWER Cabinet","AKTIVCO",
AI362="AKTIVCO Coupure ENEO &amp; Baisse de tension","AKTIVCO GRID ONLY",
AI362="Coupure ENEO &amp; Baisse de tension","IHS GRID ONLY",
AI362="Defaut GE &amp; POWER Cabinet","IHS",
AI362="Sharing","Partners",
AI362="Sites strategiques &amp; DataCenter","SST &amp; DC",
AI362="Exclu","Exclu",
AI362="SAT","SAT",
AI362="SPARE-ISSUE","SPARE-ISSUE",
AI362="Fiber CAmtel","TRANS_FO_CAMTEL",
AI362="Fiber AOF","Fiber AOF",
AI362="Projet OCM (HUAWEI)","TRAVAUX-HUAWEI",
AI362="Projet OCM (NOKIA)","TRAVAUX-NOKIA",
AI362="ACCESS-ISSUE","ACCESS-ISSUE",
AI362="Projet OCM (ZTE, NOKIA, autres projets)","TRAVAUX OCM",
AI362="No root CAuse","No root cause",
AI362="ODU HS","PDH",
AI362="IP &amp; VLAN","PDH",
AI362="Warehouse HUAWEI","SPARE-ISSUE",
AI362="SPARE-HS","SPARE-ISSUE",
AI362="Power Telco","BSS",AI362="no impacts","no impacts"
),"")</f>
        <v>no impacts</v>
      </c>
      <c r="AH362" s="57" t="str" cm="1">
        <f t="array" ref="AH362">IFERROR(_xlfn.IFS(
AI362="MPR ISSUE","TX ISSUE",
AI362="BSS Hardware Issue","RAN ISSUE",
AI362="Sites strategiques, MLL, Pylone, etc.","ENVTECH",
AI362="AKTIVCO DEFAUT GE &amp; POWER Cabinet","POWER ISSUE",
AI362="AKTIVCO Coupure ENEO &amp; Baisse de tension","POWER ISSUE",
AI362="Coupure ENEO &amp; Baisse de tension","POWER ISSUE",
AI362="Defaut GE &amp; POWER Cabinet","POWER ISSUE",
AI362="Sharing","POWER ISSUE",
AI362="Sites strategiques &amp; DataCenter","POWER ISSUE",
AI362="Exclu","Exclu",
AI362="SAT","TX ISSUE",
AI362="SPARE-ISSUE","SPARE-ISSUE",
AI362="Fiber CAmtel","TX ISSUE",
AI362="Fiber AOF","TX ISSUE",
AI362="Projet OCM (HUAWEI)","TRAVAUX-HUAWEI",
AI362="Projet OCM (NOKIA)","TRAVAUX -NOKIA",
AI362="ACCESS-ISSUE","ACCESS-ISSUE",
AI362="Projet OCM (ZTE, NOKIA, autres projets)","TRAVAUX OCM",
AI362="No root CAuse","No root cause",
AI362="ODU HS","TX ISSUE",
AI362="IP &amp; VLAN","TX ISSUE",
AI362="Warehouse HUAWEI","SPARE-ISSUE",
AI362="SPARE-HS","SPARE-ISSUE",
AI362="Power Telco","RAN ISSUE",AI362="no impacts","no impacts"
),"")</f>
        <v>no impacts</v>
      </c>
      <c r="AI362" s="85" t="s">
        <v>5998</v>
      </c>
      <c r="AJ362" s="57" t="str" cm="1">
        <f t="array" ref="AJ362">IFERROR(_xlfn.IFS(
AI362="MPR ISSUE","ACTIVE",
AI362="BSS Hardware Issue","ACTIVE",
AI362="Sites strategiques, MLL, Pylone, etc.","PASSIVE",
AI362="AKTIVCO DEFAUT GE &amp; POWER Cabinet","PASSIVE",
AI362="AKTIVCO Coupure ENEO &amp; Baisse de tension","PASSIVE",
AI362="Coupure ENEO &amp; Baisse de tension","PASSIVE",
AI362="Defaut GE &amp; POWER Cabinet","PASSIVE",
AI362="Sharing","PASSIVE",
AI362="Sites strategiques &amp; DataCenter","PASSIVE",
AI362="Exclu","Exclu",
AI362="SAT","ACTIVE",
AI362="SPARE-ISSUE","SPARE-ISSUE",
AI362="Fiber CAmtel","ACTIVE",
AI362="Fiber AOF","ACTIVE",
AI362="Projet OCM (HUAWEI)","PLANNED WORKS",
AI362="Projet OCM (NOKIA)","PLANNED WORKS",
AI362="ACCESS-ISSUE","ACCESS-ISSUE",
AI362="Projet OCM (ZTE, NOKIA, autres projets)","PLANNED WORKS",
AI362="No root CAuse","No root cause",
AI362="ODU HS","ACTIVE",
AI362="IP &amp; VLAN","ACTIVE",
AI362="Warehouse HUAWEI","SPARE-ISSUE",
AI362="SPARE-HS","SPARE-ISSUE",
AI362="Power Telco","ACTIVE", AI362="no impacts","no impacts"
),"")</f>
        <v>no impacts</v>
      </c>
      <c r="AK362" s="23" t="s">
        <v>5537</v>
      </c>
      <c r="AL362" s="23" t="str">
        <f t="shared" si="16"/>
        <v>LIT_048</v>
      </c>
      <c r="AN362" s="9" t="s">
        <v>5537</v>
      </c>
      <c r="AO362" s="23" t="str">
        <f>_xlfn.XLOOKUP(B362,'INCIDENT-05-03-2026'!E:E,'INCIDENT-05-03-2026'!F:F,"")</f>
        <v/>
      </c>
      <c r="AP362" s="7" t="s">
        <v>5537</v>
      </c>
      <c r="AQ362" s="6"/>
      <c r="AR362" s="7"/>
      <c r="AS362" s="3" t="str">
        <f>_xlfn.XLOOKUP(B362,'[3]tt num | region | site id'!$C:$C,'[3]tt num | region | site id'!$Q:$Q,"")</f>
        <v/>
      </c>
      <c r="AT362" s="24" t="str">
        <f>_xlfn.XLOOKUP(B362,'[4]Cells Huawei 03052026 12h'!$B:$B,'[4]Cells Huawei 03052026 12h'!$T:$T,"")</f>
        <v/>
      </c>
      <c r="AU362" s="24" t="str">
        <f>_xlfn.XLOOKUP(B362,'[5]cells down 02052026 8h50'!$B:$B,'[5]cells down 02052026 8h50'!$R:$R,"")</f>
        <v/>
      </c>
      <c r="AV362" s="24" t="str">
        <f>_xlfn.XLOOKUP(B362,'[5]cells down 02052026 13h50'!$B:$B,'[5]cells down 02052026 13h50'!$R:$R,"")</f>
        <v/>
      </c>
      <c r="AW362" s="24" t="str">
        <f>_xlfn.XLOOKUP(B362,'[5]cells down 02052026 13h50'!$B:$B,'[5]cells down 02052026 13h50'!$R:$R,"")</f>
        <v/>
      </c>
      <c r="AX362" s="24" t="str">
        <f>_xlfn.XLOOKUP(B362,'[6]cell downs 03052026 8h40 '!$B:$B,'[6]cell downs 03052026 8h40 '!$R:$R,"")</f>
        <v/>
      </c>
      <c r="AY362" s="24" t="str">
        <f>_xlfn.XLOOKUP(B362,'[7]ALL SITES DOWN'!$D:$D,'[7]ALL SITES DOWN'!$J:$J,"")</f>
        <v/>
      </c>
      <c r="AZ362" s="24" t="str">
        <f>_xlfn.XLOOKUP(B362,'[8]ALL SITES DOWN'!$D:$D,'[8]ALL SITES DOWN'!$J:$J,"")</f>
        <v/>
      </c>
      <c r="BA362" s="9" t="str">
        <f>_xlfn.XLOOKUP(B362,[9]sheet1!$AC:$AC,[9]sheet1!$AF:$AF,"")</f>
        <v/>
      </c>
      <c r="BB362" s="14" t="s">
        <v>5537</v>
      </c>
      <c r="BC362" s="14" t="s">
        <v>5537</v>
      </c>
      <c r="BD362" s="14" t="str">
        <f>_xlfn.XLOOKUP(B362,'[10]cell downs 18042026 17h'!$B:$B,'[10]cell downs 18042026 17h'!$B:$B,"")</f>
        <v/>
      </c>
      <c r="BE362" s="14" t="str">
        <f>_xlfn.XLOOKUP(B362,'[11]Cells Huawei 19042026 15h'!$B:$B,'[11]Cells Huawei 19042026 15h'!$B:$B,"")</f>
        <v/>
      </c>
      <c r="BF362" s="9" t="str">
        <f>_xlfn.XLOOKUP(B362,'[12]cells down 19042026 9H40'!$B:$B,'[12]cells down 19042026 9H40'!$B:$B,"")</f>
        <v/>
      </c>
      <c r="BG362" s="9" t="s">
        <v>167</v>
      </c>
      <c r="BH362" s="9" t="s">
        <v>12</v>
      </c>
    </row>
    <row r="363" spans="1:60" s="9" customFormat="1" x14ac:dyDescent="0.3">
      <c r="A363" s="1" t="s">
        <v>3665</v>
      </c>
      <c r="B363" s="8" t="s">
        <v>3666</v>
      </c>
      <c r="C363" s="3" t="str">
        <f>_xlfn.XLOOKUP(B363,'[1]daily break down'!$D:$D,'[1]daily break down'!$E:$E,"")</f>
        <v>Maroua</v>
      </c>
      <c r="D363" s="1" t="s">
        <v>11</v>
      </c>
      <c r="E363" s="1" t="s">
        <v>83</v>
      </c>
      <c r="F363" s="3" t="s">
        <v>55</v>
      </c>
      <c r="G363" s="1" t="s">
        <v>84</v>
      </c>
      <c r="H363" s="40" t="str">
        <f>_xlfn.XLOOKUP(B363,[2]CALCULATION!$B:$B,[2]CALCULATION!$H:$H,"")</f>
        <v>Huawei</v>
      </c>
      <c r="I363" s="34">
        <v>0</v>
      </c>
      <c r="J363" s="34">
        <v>0</v>
      </c>
      <c r="K363" s="34">
        <v>0</v>
      </c>
      <c r="L363" s="34">
        <v>0</v>
      </c>
      <c r="M363" s="34">
        <v>0</v>
      </c>
      <c r="N363" s="34">
        <v>0</v>
      </c>
      <c r="O363" s="34">
        <v>4.9046465372838757E-3</v>
      </c>
      <c r="P363" s="34">
        <v>0</v>
      </c>
      <c r="Q363" s="34">
        <v>0</v>
      </c>
      <c r="R363" s="34">
        <v>0</v>
      </c>
      <c r="S363" s="35">
        <v>0.69146598636543932</v>
      </c>
      <c r="T363" s="35">
        <v>2.675261747609386E-4</v>
      </c>
      <c r="U363" s="35">
        <v>0</v>
      </c>
      <c r="V363" s="35">
        <v>0</v>
      </c>
      <c r="W363" s="35">
        <v>2.675261747609386E-4</v>
      </c>
      <c r="X363" s="35">
        <v>0</v>
      </c>
      <c r="Y363" s="35">
        <v>0</v>
      </c>
      <c r="Z363" s="35">
        <v>0.32381368193064014</v>
      </c>
      <c r="AA363" s="35">
        <v>0.16236426347573429</v>
      </c>
      <c r="AB363" s="35">
        <v>0.20400461050419738</v>
      </c>
      <c r="AC363" s="35">
        <v>7.404370418524428E-2</v>
      </c>
      <c r="AD363" s="35">
        <v>0.13028524710857711</v>
      </c>
      <c r="AE363" s="58" t="s">
        <v>5560</v>
      </c>
      <c r="AF363" s="58"/>
      <c r="AG363" s="57" t="str" cm="1">
        <f t="array" ref="AG363">IFERROR(_xlfn.IFS(
AI363="MPR ISSUE","PDH",
AI363="BSS Hardware Issue","BSS",
AI363="Sites strategiques, MLL, Pylone, etc.","ENVTECH",
AI363="AKTIVCO DEFAUT GE &amp; POWER Cabinet","AKTIVCO",
AI363="AKTIVCO Coupure ENEO &amp; Baisse de tension","AKTIVCO GRID ONLY",
AI363="Coupure ENEO &amp; Baisse de tension","IHS GRID ONLY",
AI363="Defaut GE &amp; POWER Cabinet","IHS",
AI363="Sharing","Partners",
AI363="Sites strategiques &amp; DataCenter","SST &amp; DC",
AI363="Exclu","Exclu",
AI363="SAT","SAT",
AI363="SPARE-ISSUE","SPARE-ISSUE",
AI363="Fiber CAmtel","TRANS_FO_CAMTEL",
AI363="Fiber AOF","Fiber AOF",
AI363="Projet OCM (HUAWEI)","TRAVAUX-HUAWEI",
AI363="Projet OCM (NOKIA)","TRAVAUX-NOKIA",
AI363="ACCESS-ISSUE","ACCESS-ISSUE",
AI363="Projet OCM (ZTE, NOKIA, autres projets)","TRAVAUX OCM",
AI363="No root CAuse","No root cause",
AI363="ODU HS","PDH",
AI363="IP &amp; VLAN","PDH",
AI363="Warehouse HUAWEI","SPARE-ISSUE",
AI363="SPARE-HS","SPARE-ISSUE",
AI363="Power Telco","BSS",AI363="no impacts","no impacts"
),"")</f>
        <v>no impacts</v>
      </c>
      <c r="AH363" s="57" t="str" cm="1">
        <f t="array" ref="AH363">IFERROR(_xlfn.IFS(
AI363="MPR ISSUE","TX ISSUE",
AI363="BSS Hardware Issue","RAN ISSUE",
AI363="Sites strategiques, MLL, Pylone, etc.","ENVTECH",
AI363="AKTIVCO DEFAUT GE &amp; POWER Cabinet","POWER ISSUE",
AI363="AKTIVCO Coupure ENEO &amp; Baisse de tension","POWER ISSUE",
AI363="Coupure ENEO &amp; Baisse de tension","POWER ISSUE",
AI363="Defaut GE &amp; POWER Cabinet","POWER ISSUE",
AI363="Sharing","POWER ISSUE",
AI363="Sites strategiques &amp; DataCenter","POWER ISSUE",
AI363="Exclu","Exclu",
AI363="SAT","TX ISSUE",
AI363="SPARE-ISSUE","SPARE-ISSUE",
AI363="Fiber CAmtel","TX ISSUE",
AI363="Fiber AOF","TX ISSUE",
AI363="Projet OCM (HUAWEI)","TRAVAUX-HUAWEI",
AI363="Projet OCM (NOKIA)","TRAVAUX -NOKIA",
AI363="ACCESS-ISSUE","ACCESS-ISSUE",
AI363="Projet OCM (ZTE, NOKIA, autres projets)","TRAVAUX OCM",
AI363="No root CAuse","No root cause",
AI363="ODU HS","TX ISSUE",
AI363="IP &amp; VLAN","TX ISSUE",
AI363="Warehouse HUAWEI","SPARE-ISSUE",
AI363="SPARE-HS","SPARE-ISSUE",
AI363="Power Telco","RAN ISSUE",AI363="no impacts","no impacts"
),"")</f>
        <v>no impacts</v>
      </c>
      <c r="AI363" s="85" t="s">
        <v>5998</v>
      </c>
      <c r="AJ363" s="57" t="str" cm="1">
        <f t="array" ref="AJ363">IFERROR(_xlfn.IFS(
AI363="MPR ISSUE","ACTIVE",
AI363="BSS Hardware Issue","ACTIVE",
AI363="Sites strategiques, MLL, Pylone, etc.","PASSIVE",
AI363="AKTIVCO DEFAUT GE &amp; POWER Cabinet","PASSIVE",
AI363="AKTIVCO Coupure ENEO &amp; Baisse de tension","PASSIVE",
AI363="Coupure ENEO &amp; Baisse de tension","PASSIVE",
AI363="Defaut GE &amp; POWER Cabinet","PASSIVE",
AI363="Sharing","PASSIVE",
AI363="Sites strategiques &amp; DataCenter","PASSIVE",
AI363="Exclu","Exclu",
AI363="SAT","ACTIVE",
AI363="SPARE-ISSUE","SPARE-ISSUE",
AI363="Fiber CAmtel","ACTIVE",
AI363="Fiber AOF","ACTIVE",
AI363="Projet OCM (HUAWEI)","PLANNED WORKS",
AI363="Projet OCM (NOKIA)","PLANNED WORKS",
AI363="ACCESS-ISSUE","ACCESS-ISSUE",
AI363="Projet OCM (ZTE, NOKIA, autres projets)","PLANNED WORKS",
AI363="No root CAuse","No root cause",
AI363="ODU HS","ACTIVE",
AI363="IP &amp; VLAN","ACTIVE",
AI363="Warehouse HUAWEI","SPARE-ISSUE",
AI363="SPARE-HS","SPARE-ISSUE",
AI363="Power Telco","ACTIVE", AI363="no impacts","no impacts"
),"")</f>
        <v>no impacts</v>
      </c>
      <c r="AK363" s="23" t="s">
        <v>5537</v>
      </c>
      <c r="AL363" s="23" t="str">
        <f t="shared" si="16"/>
        <v>EXN_091</v>
      </c>
      <c r="AN363" s="9" t="s">
        <v>5537</v>
      </c>
      <c r="AO363" s="23" t="str">
        <f>_xlfn.XLOOKUP(B363,'INCIDENT-05-03-2026'!E:E,'INCIDENT-05-03-2026'!F:F,"")</f>
        <v/>
      </c>
      <c r="AP363" s="7" t="s">
        <v>5537</v>
      </c>
      <c r="AQ363" s="6"/>
      <c r="AR363" s="7"/>
      <c r="AS363" s="3" t="str">
        <f>_xlfn.XLOOKUP(B363,'[3]tt num | region | site id'!$C:$C,'[3]tt num | region | site id'!$Q:$Q,"")</f>
        <v/>
      </c>
      <c r="AT363" s="24" t="str">
        <f>_xlfn.XLOOKUP(B363,'[4]Cells Huawei 03052026 12h'!$B:$B,'[4]Cells Huawei 03052026 12h'!$T:$T,"")</f>
        <v/>
      </c>
      <c r="AU363" s="24" t="str">
        <f>_xlfn.XLOOKUP(B363,'[5]cells down 02052026 8h50'!$B:$B,'[5]cells down 02052026 8h50'!$R:$R,"")</f>
        <v/>
      </c>
      <c r="AV363" s="24" t="str">
        <f>_xlfn.XLOOKUP(B363,'[5]cells down 02052026 13h50'!$B:$B,'[5]cells down 02052026 13h50'!$R:$R,"")</f>
        <v/>
      </c>
      <c r="AW363" s="24" t="str">
        <f>_xlfn.XLOOKUP(B363,'[5]cells down 02052026 13h50'!$B:$B,'[5]cells down 02052026 13h50'!$R:$R,"")</f>
        <v/>
      </c>
      <c r="AX363" s="24" t="str">
        <f>_xlfn.XLOOKUP(B363,'[6]cell downs 03052026 8h40 '!$B:$B,'[6]cell downs 03052026 8h40 '!$R:$R,"")</f>
        <v/>
      </c>
      <c r="AY363" s="24" t="str">
        <f>_xlfn.XLOOKUP(B363,'[7]ALL SITES DOWN'!$D:$D,'[7]ALL SITES DOWN'!$J:$J,"")</f>
        <v/>
      </c>
      <c r="AZ363" s="24" t="str">
        <f>_xlfn.XLOOKUP(B363,'[8]ALL SITES DOWN'!$D:$D,'[8]ALL SITES DOWN'!$J:$J,"")</f>
        <v/>
      </c>
      <c r="BA363" s="9" t="str">
        <f>_xlfn.XLOOKUP(B363,[9]sheet1!$AC:$AC,[9]sheet1!$AF:$AF,"")</f>
        <v/>
      </c>
      <c r="BB363" s="14" t="s">
        <v>5537</v>
      </c>
      <c r="BC363" s="14" t="s">
        <v>5537</v>
      </c>
      <c r="BD363" s="14" t="str">
        <f>_xlfn.XLOOKUP(B363,'[10]cell downs 18042026 17h'!$B:$B,'[10]cell downs 18042026 17h'!$B:$B,"")</f>
        <v/>
      </c>
      <c r="BE363" s="14" t="str">
        <f>_xlfn.XLOOKUP(B363,'[11]Cells Huawei 19042026 15h'!$B:$B,'[11]Cells Huawei 19042026 15h'!$B:$B,"")</f>
        <v/>
      </c>
      <c r="BF363" s="9" t="str">
        <f>_xlfn.XLOOKUP(B363,'[12]cells down 19042026 9H40'!$B:$B,'[12]cells down 19042026 9H40'!$B:$B,"")</f>
        <v/>
      </c>
      <c r="BG363" s="9" t="s">
        <v>3666</v>
      </c>
      <c r="BH363" s="9" t="s">
        <v>12</v>
      </c>
    </row>
    <row r="364" spans="1:60" s="9" customFormat="1" x14ac:dyDescent="0.3">
      <c r="A364" s="1" t="s">
        <v>332</v>
      </c>
      <c r="B364" s="8" t="s">
        <v>333</v>
      </c>
      <c r="C364" s="3" t="str">
        <f>_xlfn.XLOOKUP(B364,'[1]daily break down'!$D:$D,'[1]daily break down'!$E:$E,"")</f>
        <v>Douala</v>
      </c>
      <c r="D364" s="1" t="s">
        <v>11</v>
      </c>
      <c r="E364" s="1" t="s">
        <v>12</v>
      </c>
      <c r="F364" s="3" t="s">
        <v>31</v>
      </c>
      <c r="G364" s="1" t="s">
        <v>32</v>
      </c>
      <c r="H364" s="42" t="str">
        <f>_xlfn.XLOOKUP(B364,[2]CALCULATION!$B:$B,[2]CALCULATION!$H:$H,"")</f>
        <v>ZTE</v>
      </c>
      <c r="I364" s="34">
        <v>0</v>
      </c>
      <c r="J364" s="34">
        <v>0</v>
      </c>
      <c r="K364" s="34">
        <v>0</v>
      </c>
      <c r="L364" s="34">
        <v>0</v>
      </c>
      <c r="M364" s="34">
        <v>0</v>
      </c>
      <c r="N364" s="34">
        <v>0</v>
      </c>
      <c r="O364" s="34">
        <v>0</v>
      </c>
      <c r="P364" s="34">
        <v>0</v>
      </c>
      <c r="Q364" s="34">
        <v>0</v>
      </c>
      <c r="R364" s="34">
        <v>0</v>
      </c>
      <c r="S364" s="35">
        <v>0</v>
      </c>
      <c r="T364" s="35">
        <v>0</v>
      </c>
      <c r="U364" s="35">
        <v>0</v>
      </c>
      <c r="V364" s="35">
        <v>0</v>
      </c>
      <c r="W364" s="35">
        <v>0</v>
      </c>
      <c r="X364" s="35">
        <v>0</v>
      </c>
      <c r="Y364" s="35">
        <v>0</v>
      </c>
      <c r="Z364" s="35">
        <v>0</v>
      </c>
      <c r="AA364" s="35">
        <v>0.26477864505273591</v>
      </c>
      <c r="AB364" s="35">
        <v>6.311392637473677E-2</v>
      </c>
      <c r="AC364" s="35">
        <v>0.13242365940197021</v>
      </c>
      <c r="AD364" s="35">
        <v>0.12805586231890273</v>
      </c>
      <c r="AE364" s="58" t="s">
        <v>5560</v>
      </c>
      <c r="AF364" s="58"/>
      <c r="AG364" s="57" t="str" cm="1">
        <f t="array" ref="AG364">IFERROR(_xlfn.IFS(
AI364="MPR ISSUE","PDH",
AI364="BSS Hardware Issue","BSS",
AI364="Sites strategiques, MLL, Pylone, etc.","ENVTECH",
AI364="AKTIVCO DEFAUT GE &amp; POWER Cabinet","AKTIVCO",
AI364="AKTIVCO Coupure ENEO &amp; Baisse de tension","AKTIVCO GRID ONLY",
AI364="Coupure ENEO &amp; Baisse de tension","IHS GRID ONLY",
AI364="Defaut GE &amp; POWER Cabinet","IHS",
AI364="Sharing","Partners",
AI364="Sites strategiques &amp; DataCenter","SST &amp; DC",
AI364="Exclu","Exclu",
AI364="SAT","SAT",
AI364="SPARE-ISSUE","SPARE-ISSUE",
AI364="Fiber CAmtel","TRANS_FO_CAMTEL",
AI364="Fiber AOF","Fiber AOF",
AI364="Projet OCM (HUAWEI)","TRAVAUX-HUAWEI",
AI364="Projet OCM (NOKIA)","TRAVAUX-NOKIA",
AI364="ACCESS-ISSUE","ACCESS-ISSUE",
AI364="Projet OCM (ZTE, NOKIA, autres projets)","TRAVAUX OCM",
AI364="No root CAuse","No root cause",
AI364="ODU HS","PDH",
AI364="IP &amp; VLAN","PDH",
AI364="Warehouse HUAWEI","SPARE-ISSUE",
AI364="SPARE-HS","SPARE-ISSUE",
AI364="Power Telco","BSS",AI364="no impacts","no impacts"
),"")</f>
        <v>no impacts</v>
      </c>
      <c r="AH364" s="57" t="str" cm="1">
        <f t="array" ref="AH364">IFERROR(_xlfn.IFS(
AI364="MPR ISSUE","TX ISSUE",
AI364="BSS Hardware Issue","RAN ISSUE",
AI364="Sites strategiques, MLL, Pylone, etc.","ENVTECH",
AI364="AKTIVCO DEFAUT GE &amp; POWER Cabinet","POWER ISSUE",
AI364="AKTIVCO Coupure ENEO &amp; Baisse de tension","POWER ISSUE",
AI364="Coupure ENEO &amp; Baisse de tension","POWER ISSUE",
AI364="Defaut GE &amp; POWER Cabinet","POWER ISSUE",
AI364="Sharing","POWER ISSUE",
AI364="Sites strategiques &amp; DataCenter","POWER ISSUE",
AI364="Exclu","Exclu",
AI364="SAT","TX ISSUE",
AI364="SPARE-ISSUE","SPARE-ISSUE",
AI364="Fiber CAmtel","TX ISSUE",
AI364="Fiber AOF","TX ISSUE",
AI364="Projet OCM (HUAWEI)","TRAVAUX-HUAWEI",
AI364="Projet OCM (NOKIA)","TRAVAUX -NOKIA",
AI364="ACCESS-ISSUE","ACCESS-ISSUE",
AI364="Projet OCM (ZTE, NOKIA, autres projets)","TRAVAUX OCM",
AI364="No root CAuse","No root cause",
AI364="ODU HS","TX ISSUE",
AI364="IP &amp; VLAN","TX ISSUE",
AI364="Warehouse HUAWEI","SPARE-ISSUE",
AI364="SPARE-HS","SPARE-ISSUE",
AI364="Power Telco","RAN ISSUE",AI364="no impacts","no impacts"
),"")</f>
        <v>no impacts</v>
      </c>
      <c r="AI364" s="85" t="s">
        <v>5998</v>
      </c>
      <c r="AJ364" s="57" t="str" cm="1">
        <f t="array" ref="AJ364">IFERROR(_xlfn.IFS(
AI364="MPR ISSUE","ACTIVE",
AI364="BSS Hardware Issue","ACTIVE",
AI364="Sites strategiques, MLL, Pylone, etc.","PASSIVE",
AI364="AKTIVCO DEFAUT GE &amp; POWER Cabinet","PASSIVE",
AI364="AKTIVCO Coupure ENEO &amp; Baisse de tension","PASSIVE",
AI364="Coupure ENEO &amp; Baisse de tension","PASSIVE",
AI364="Defaut GE &amp; POWER Cabinet","PASSIVE",
AI364="Sharing","PASSIVE",
AI364="Sites strategiques &amp; DataCenter","PASSIVE",
AI364="Exclu","Exclu",
AI364="SAT","ACTIVE",
AI364="SPARE-ISSUE","SPARE-ISSUE",
AI364="Fiber CAmtel","ACTIVE",
AI364="Fiber AOF","ACTIVE",
AI364="Projet OCM (HUAWEI)","PLANNED WORKS",
AI364="Projet OCM (NOKIA)","PLANNED WORKS",
AI364="ACCESS-ISSUE","ACCESS-ISSUE",
AI364="Projet OCM (ZTE, NOKIA, autres projets)","PLANNED WORKS",
AI364="No root CAuse","No root cause",
AI364="ODU HS","ACTIVE",
AI364="IP &amp; VLAN","ACTIVE",
AI364="Warehouse HUAWEI","SPARE-ISSUE",
AI364="SPARE-HS","SPARE-ISSUE",
AI364="Power Telco","ACTIVE", AI364="no impacts","no impacts"
),"")</f>
        <v>no impacts</v>
      </c>
      <c r="AK364" s="23" t="s">
        <v>5537</v>
      </c>
      <c r="AL364" s="23" t="str">
        <f t="shared" si="16"/>
        <v>LIT_151</v>
      </c>
      <c r="AN364" s="9" t="s">
        <v>5537</v>
      </c>
      <c r="AO364" s="23" t="str">
        <f>_xlfn.XLOOKUP(B364,'INCIDENT-05-03-2026'!E:E,'INCIDENT-05-03-2026'!F:F,"")</f>
        <v/>
      </c>
      <c r="AP364" s="7" t="s">
        <v>5537</v>
      </c>
      <c r="AQ364" s="6"/>
      <c r="AR364" s="7"/>
      <c r="AS364" s="3" t="str">
        <f>_xlfn.XLOOKUP(B364,'[3]tt num | region | site id'!$C:$C,'[3]tt num | region | site id'!$Q:$Q,"")</f>
        <v/>
      </c>
      <c r="AT364" s="24" t="str">
        <f>_xlfn.XLOOKUP(B364,'[4]Cells Huawei 03052026 12h'!$B:$B,'[4]Cells Huawei 03052026 12h'!$T:$T,"")</f>
        <v/>
      </c>
      <c r="AU364" s="24" t="str">
        <f>_xlfn.XLOOKUP(B364,'[5]cells down 02052026 8h50'!$B:$B,'[5]cells down 02052026 8h50'!$R:$R,"")</f>
        <v/>
      </c>
      <c r="AV364" s="24" t="str">
        <f>_xlfn.XLOOKUP(B364,'[5]cells down 02052026 13h50'!$B:$B,'[5]cells down 02052026 13h50'!$R:$R,"")</f>
        <v/>
      </c>
      <c r="AW364" s="24" t="str">
        <f>_xlfn.XLOOKUP(B364,'[5]cells down 02052026 13h50'!$B:$B,'[5]cells down 02052026 13h50'!$R:$R,"")</f>
        <v/>
      </c>
      <c r="AX364" s="24" t="str">
        <f>_xlfn.XLOOKUP(B364,'[6]cell downs 03052026 8h40 '!$B:$B,'[6]cell downs 03052026 8h40 '!$R:$R,"")</f>
        <v/>
      </c>
      <c r="AY364" s="24" t="str">
        <f>_xlfn.XLOOKUP(B364,'[7]ALL SITES DOWN'!$D:$D,'[7]ALL SITES DOWN'!$J:$J,"")</f>
        <v/>
      </c>
      <c r="AZ364" s="24" t="str">
        <f>_xlfn.XLOOKUP(B364,'[8]ALL SITES DOWN'!$D:$D,'[8]ALL SITES DOWN'!$J:$J,"")</f>
        <v/>
      </c>
      <c r="BA364" s="9" t="str">
        <f>_xlfn.XLOOKUP(B364,[9]sheet1!$AC:$AC,[9]sheet1!$AF:$AF,"")</f>
        <v/>
      </c>
      <c r="BB364" s="14" t="s">
        <v>5537</v>
      </c>
      <c r="BC364" s="14" t="s">
        <v>5537</v>
      </c>
      <c r="BD364" s="14" t="str">
        <f>_xlfn.XLOOKUP(B364,'[10]cell downs 18042026 17h'!$B:$B,'[10]cell downs 18042026 17h'!$B:$B,"")</f>
        <v/>
      </c>
      <c r="BE364" s="14" t="str">
        <f>_xlfn.XLOOKUP(B364,'[11]Cells Huawei 19042026 15h'!$B:$B,'[11]Cells Huawei 19042026 15h'!$B:$B,"")</f>
        <v/>
      </c>
      <c r="BF364" s="9" t="str">
        <f>_xlfn.XLOOKUP(B364,'[12]cells down 19042026 9H40'!$B:$B,'[12]cells down 19042026 9H40'!$B:$B,"")</f>
        <v/>
      </c>
      <c r="BG364" s="9" t="s">
        <v>333</v>
      </c>
      <c r="BH364" s="9" t="s">
        <v>12</v>
      </c>
    </row>
    <row r="365" spans="1:60" s="9" customFormat="1" x14ac:dyDescent="0.3">
      <c r="A365" s="1" t="s">
        <v>1460</v>
      </c>
      <c r="B365" s="8" t="s">
        <v>1461</v>
      </c>
      <c r="C365" s="3" t="str">
        <f>_xlfn.XLOOKUP(B365,'[1]daily break down'!$D:$D,'[1]daily break down'!$E:$E,"")</f>
        <v>ADAMAOUA</v>
      </c>
      <c r="D365" s="1" t="s">
        <v>11</v>
      </c>
      <c r="E365" s="1" t="s">
        <v>96</v>
      </c>
      <c r="F365" s="3" t="s">
        <v>90</v>
      </c>
      <c r="G365" s="1" t="s">
        <v>1462</v>
      </c>
      <c r="H365" s="41" t="str">
        <f>_xlfn.XLOOKUP(B365,[2]CALCULATION!$B:$B,[2]CALCULATION!$H:$H,"")</f>
        <v>NOKIA</v>
      </c>
      <c r="I365" s="34">
        <v>0.37108853071733838</v>
      </c>
      <c r="J365" s="34">
        <v>7.0632690692424742E-3</v>
      </c>
      <c r="K365" s="34">
        <v>2.7469117334968252E-3</v>
      </c>
      <c r="L365" s="34">
        <v>0.31426412714093471</v>
      </c>
      <c r="M365" s="34">
        <v>0.31287225007496283</v>
      </c>
      <c r="N365" s="34">
        <v>0</v>
      </c>
      <c r="O365" s="34">
        <v>3.5468760725246053E-2</v>
      </c>
      <c r="P365" s="34">
        <v>7.7997218879545596E-2</v>
      </c>
      <c r="Q365" s="34">
        <v>1.6017737719889052E-2</v>
      </c>
      <c r="R365" s="34">
        <v>0.33550306380836931</v>
      </c>
      <c r="S365" s="35">
        <v>0.11431404797759512</v>
      </c>
      <c r="T365" s="35">
        <v>191829.62094152093</v>
      </c>
      <c r="U365" s="35">
        <v>2.0335395877790776E-3</v>
      </c>
      <c r="V365" s="35">
        <v>1.7015624755476234E-2</v>
      </c>
      <c r="W365" s="35">
        <v>4.4235329894728543E-3</v>
      </c>
      <c r="X365" s="35">
        <v>0.28922587825583085</v>
      </c>
      <c r="Y365" s="35">
        <v>0.81268485704080307</v>
      </c>
      <c r="Z365" s="35">
        <v>0.23711227491726736</v>
      </c>
      <c r="AA365" s="35">
        <v>0.18259734861655658</v>
      </c>
      <c r="AB365" s="35">
        <v>0.10812433271745503</v>
      </c>
      <c r="AC365" s="35">
        <v>0.12572039565125034</v>
      </c>
      <c r="AD365" s="35">
        <v>0.12793521799586594</v>
      </c>
      <c r="AE365" s="58" t="s">
        <v>5560</v>
      </c>
      <c r="AF365" s="58"/>
      <c r="AG365" s="57" t="str" cm="1">
        <f t="array" ref="AG365">IFERROR(_xlfn.IFS(
AI365="MPR ISSUE","PDH",
AI365="BSS Hardware Issue","BSS",
AI365="Sites strategiques, MLL, Pylone, etc.","ENVTECH",
AI365="AKTIVCO DEFAUT GE &amp; POWER Cabinet","AKTIVCO",
AI365="AKTIVCO Coupure ENEO &amp; Baisse de tension","AKTIVCO GRID ONLY",
AI365="Coupure ENEO &amp; Baisse de tension","IHS GRID ONLY",
AI365="Defaut GE &amp; POWER Cabinet","IHS",
AI365="Sharing","Partners",
AI365="Sites strategiques &amp; DataCenter","SST &amp; DC",
AI365="Exclu","Exclu",
AI365="SAT","SAT",
AI365="SPARE-ISSUE","SPARE-ISSUE",
AI365="Fiber CAmtel","TRANS_FO_CAMTEL",
AI365="Fiber AOF","Fiber AOF",
AI365="Projet OCM (HUAWEI)","TRAVAUX-HUAWEI",
AI365="Projet OCM (NOKIA)","TRAVAUX-NOKIA",
AI365="ACCESS-ISSUE","ACCESS-ISSUE",
AI365="Projet OCM (ZTE, NOKIA, autres projets)","TRAVAUX OCM",
AI365="No root CAuse","No root cause",
AI365="ODU HS","PDH",
AI365="IP &amp; VLAN","PDH",
AI365="Warehouse HUAWEI","SPARE-ISSUE",
AI365="SPARE-HS","SPARE-ISSUE",
AI365="Power Telco","BSS",AI365="no impacts","no impacts"
),"")</f>
        <v>no impacts</v>
      </c>
      <c r="AH365" s="57" t="str" cm="1">
        <f t="array" ref="AH365">IFERROR(_xlfn.IFS(
AI365="MPR ISSUE","TX ISSUE",
AI365="BSS Hardware Issue","RAN ISSUE",
AI365="Sites strategiques, MLL, Pylone, etc.","ENVTECH",
AI365="AKTIVCO DEFAUT GE &amp; POWER Cabinet","POWER ISSUE",
AI365="AKTIVCO Coupure ENEO &amp; Baisse de tension","POWER ISSUE",
AI365="Coupure ENEO &amp; Baisse de tension","POWER ISSUE",
AI365="Defaut GE &amp; POWER Cabinet","POWER ISSUE",
AI365="Sharing","POWER ISSUE",
AI365="Sites strategiques &amp; DataCenter","POWER ISSUE",
AI365="Exclu","Exclu",
AI365="SAT","TX ISSUE",
AI365="SPARE-ISSUE","SPARE-ISSUE",
AI365="Fiber CAmtel","TX ISSUE",
AI365="Fiber AOF","TX ISSUE",
AI365="Projet OCM (HUAWEI)","TRAVAUX-HUAWEI",
AI365="Projet OCM (NOKIA)","TRAVAUX -NOKIA",
AI365="ACCESS-ISSUE","ACCESS-ISSUE",
AI365="Projet OCM (ZTE, NOKIA, autres projets)","TRAVAUX OCM",
AI365="No root CAuse","No root cause",
AI365="ODU HS","TX ISSUE",
AI365="IP &amp; VLAN","TX ISSUE",
AI365="Warehouse HUAWEI","SPARE-ISSUE",
AI365="SPARE-HS","SPARE-ISSUE",
AI365="Power Telco","RAN ISSUE",AI365="no impacts","no impacts"
),"")</f>
        <v>no impacts</v>
      </c>
      <c r="AI365" s="85" t="s">
        <v>5998</v>
      </c>
      <c r="AJ365" s="57" t="str" cm="1">
        <f t="array" ref="AJ365">IFERROR(_xlfn.IFS(
AI365="MPR ISSUE","ACTIVE",
AI365="BSS Hardware Issue","ACTIVE",
AI365="Sites strategiques, MLL, Pylone, etc.","PASSIVE",
AI365="AKTIVCO DEFAUT GE &amp; POWER Cabinet","PASSIVE",
AI365="AKTIVCO Coupure ENEO &amp; Baisse de tension","PASSIVE",
AI365="Coupure ENEO &amp; Baisse de tension","PASSIVE",
AI365="Defaut GE &amp; POWER Cabinet","PASSIVE",
AI365="Sharing","PASSIVE",
AI365="Sites strategiques &amp; DataCenter","PASSIVE",
AI365="Exclu","Exclu",
AI365="SAT","ACTIVE",
AI365="SPARE-ISSUE","SPARE-ISSUE",
AI365="Fiber CAmtel","ACTIVE",
AI365="Fiber AOF","ACTIVE",
AI365="Projet OCM (HUAWEI)","PLANNED WORKS",
AI365="Projet OCM (NOKIA)","PLANNED WORKS",
AI365="ACCESS-ISSUE","ACCESS-ISSUE",
AI365="Projet OCM (ZTE, NOKIA, autres projets)","PLANNED WORKS",
AI365="No root CAuse","No root cause",
AI365="ODU HS","ACTIVE",
AI365="IP &amp; VLAN","ACTIVE",
AI365="Warehouse HUAWEI","SPARE-ISSUE",
AI365="SPARE-HS","SPARE-ISSUE",
AI365="Power Telco","ACTIVE", AI365="no impacts","no impacts"
),"")</f>
        <v>no impacts</v>
      </c>
      <c r="AK365" s="23" t="s">
        <v>5537</v>
      </c>
      <c r="AL365" s="23" t="str">
        <f t="shared" si="16"/>
        <v>ADM_103</v>
      </c>
      <c r="AN365" s="9" t="s">
        <v>5537</v>
      </c>
      <c r="AO365" s="23" t="str">
        <f>_xlfn.XLOOKUP(B365,'INCIDENT-05-03-2026'!E:E,'INCIDENT-05-03-2026'!F:F,"")</f>
        <v/>
      </c>
      <c r="AP365" s="7" t="s">
        <v>5537</v>
      </c>
      <c r="AQ365" s="6"/>
      <c r="AR365" s="7"/>
      <c r="AS365" s="3" t="str">
        <f>_xlfn.XLOOKUP(B365,'[3]tt num | region | site id'!$C:$C,'[3]tt num | region | site id'!$Q:$Q,"")</f>
        <v/>
      </c>
      <c r="AT365" s="24" t="str">
        <f>_xlfn.XLOOKUP(B365,'[4]Cells Huawei 03052026 12h'!$B:$B,'[4]Cells Huawei 03052026 12h'!$T:$T,"")</f>
        <v/>
      </c>
      <c r="AU365" s="24" t="str">
        <f>_xlfn.XLOOKUP(B365,'[5]cells down 02052026 8h50'!$B:$B,'[5]cells down 02052026 8h50'!$R:$R,"")</f>
        <v/>
      </c>
      <c r="AV365" s="24" t="str">
        <f>_xlfn.XLOOKUP(B365,'[5]cells down 02052026 13h50'!$B:$B,'[5]cells down 02052026 13h50'!$R:$R,"")</f>
        <v/>
      </c>
      <c r="AW365" s="24" t="str">
        <f>_xlfn.XLOOKUP(B365,'[5]cells down 02052026 13h50'!$B:$B,'[5]cells down 02052026 13h50'!$R:$R,"")</f>
        <v/>
      </c>
      <c r="AX365" s="24" t="str">
        <f>_xlfn.XLOOKUP(B365,'[6]cell downs 03052026 8h40 '!$B:$B,'[6]cell downs 03052026 8h40 '!$R:$R,"")</f>
        <v/>
      </c>
      <c r="AY365" s="24" t="str">
        <f>_xlfn.XLOOKUP(B365,'[7]ALL SITES DOWN'!$D:$D,'[7]ALL SITES DOWN'!$J:$J,"")</f>
        <v/>
      </c>
      <c r="AZ365" s="24" t="str">
        <f>_xlfn.XLOOKUP(B365,'[8]ALL SITES DOWN'!$D:$D,'[8]ALL SITES DOWN'!$J:$J,"")</f>
        <v/>
      </c>
      <c r="BA365" s="9" t="str">
        <f>_xlfn.XLOOKUP(B365,[9]sheet1!$AC:$AC,[9]sheet1!$AF:$AF,"")</f>
        <v/>
      </c>
      <c r="BB365" s="14" t="s">
        <v>5537</v>
      </c>
      <c r="BC365" s="14" t="s">
        <v>5537</v>
      </c>
      <c r="BD365" s="14" t="str">
        <f>_xlfn.XLOOKUP(B365,'[10]cell downs 18042026 17h'!$B:$B,'[10]cell downs 18042026 17h'!$B:$B,"")</f>
        <v/>
      </c>
      <c r="BE365" s="14" t="str">
        <f>_xlfn.XLOOKUP(B365,'[11]Cells Huawei 19042026 15h'!$B:$B,'[11]Cells Huawei 19042026 15h'!$B:$B,"")</f>
        <v/>
      </c>
      <c r="BF365" s="9" t="str">
        <f>_xlfn.XLOOKUP(B365,'[12]cells down 19042026 9H40'!$B:$B,'[12]cells down 19042026 9H40'!$B:$B,"")</f>
        <v/>
      </c>
      <c r="BG365" s="9" t="s">
        <v>1461</v>
      </c>
      <c r="BH365" s="9" t="s">
        <v>12</v>
      </c>
    </row>
    <row r="366" spans="1:60" s="9" customFormat="1" x14ac:dyDescent="0.3">
      <c r="A366" s="1" t="s">
        <v>4491</v>
      </c>
      <c r="B366" s="1" t="s">
        <v>4492</v>
      </c>
      <c r="C366" s="3" t="str">
        <f>_xlfn.XLOOKUP(B366,'[1]daily break down'!$D:$D,'[1]daily break down'!$E:$E,"")</f>
        <v>Yaounde</v>
      </c>
      <c r="D366" s="1" t="s">
        <v>21</v>
      </c>
      <c r="E366" s="1" t="s">
        <v>22</v>
      </c>
      <c r="F366" s="3" t="s">
        <v>37</v>
      </c>
      <c r="G366" s="1" t="s">
        <v>38</v>
      </c>
      <c r="H366" s="42" t="str">
        <f>_xlfn.XLOOKUP(B366,[2]CALCULATION!$B:$B,[2]CALCULATION!$H:$H,"")</f>
        <v>ZTE</v>
      </c>
      <c r="I366" s="34">
        <v>0</v>
      </c>
      <c r="J366" s="34">
        <v>25.540135346842337</v>
      </c>
      <c r="K366" s="34">
        <v>0</v>
      </c>
      <c r="L366" s="34">
        <v>0.73241532618218019</v>
      </c>
      <c r="M366" s="34">
        <v>0</v>
      </c>
      <c r="N366" s="34">
        <v>0</v>
      </c>
      <c r="O366" s="34">
        <v>0</v>
      </c>
      <c r="P366" s="34">
        <v>3.0703444024963402</v>
      </c>
      <c r="Q366" s="34">
        <v>3.4680309788176342</v>
      </c>
      <c r="R366" s="34">
        <v>7.7279394349276345E-2</v>
      </c>
      <c r="S366" s="35">
        <v>0</v>
      </c>
      <c r="T366" s="35">
        <v>13.868556899607057</v>
      </c>
      <c r="U366" s="35">
        <v>1.083035130823867</v>
      </c>
      <c r="V366" s="35">
        <v>7.4212117580250725</v>
      </c>
      <c r="W366" s="35">
        <v>13.868556899607057</v>
      </c>
      <c r="X366" s="35">
        <v>23.865849534718482</v>
      </c>
      <c r="Y366" s="35">
        <v>3.6561910550661622E-3</v>
      </c>
      <c r="Z366" s="35">
        <v>0</v>
      </c>
      <c r="AA366" s="35">
        <v>0.1032886506880248</v>
      </c>
      <c r="AB366" s="35">
        <v>8.8295745483848484E-2</v>
      </c>
      <c r="AC366" s="35">
        <v>0.15061823243963771</v>
      </c>
      <c r="AD366" s="35">
        <v>0.12293719484181012</v>
      </c>
      <c r="AE366" s="58" t="s">
        <v>5559</v>
      </c>
      <c r="AF366" s="58" t="s">
        <v>5536</v>
      </c>
      <c r="AG366" s="57" t="str" cm="1">
        <f t="array" ref="AG366">IFERROR(_xlfn.IFS(
AI366="MPR ISSUE","PDH",
AI366="BSS Hardware Issue","BSS",
AI366="Sites strategiques, MLL, Pylone, etc.","ENVTECH",
AI366="AKTIVCO DEFAUT GE &amp; POWER Cabinet","AKTIVCO",
AI366="AKTIVCO Coupure ENEO &amp; Baisse de tension","AKTIVCO GRID ONLY",
AI366="Coupure ENEO &amp; Baisse de tension","IHS GRID ONLY",
AI366="Defaut GE &amp; POWER Cabinet","IHS",
AI366="Sharing","Partners",
AI366="Sites strategiques &amp; DataCenter","SST &amp; DC",
AI366="Exclu","Exclu",
AI366="SAT","SAT",
AI366="SPARE-ISSUE","SPARE-ISSUE",
AI366="Fiber CAmtel","TRANS_FO_CAMTEL",
AI366="Fiber AOF","Fiber AOF",
AI366="Projet OCM (HUAWEI)","TRAVAUX-HUAWEI",
AI366="Projet OCM (NOKIA)","TRAVAUX-NOKIA",
AI366="ACCESS-ISSUE","ACCESS-ISSUE",
AI366="Projet OCM (ZTE, NOKIA, autres projets)","TRAVAUX OCM",
AI366="No root CAuse","No root cause",
AI366="ODU HS","PDH",
AI366="IP &amp; VLAN","PDH",
AI366="Warehouse HUAWEI","SPARE-ISSUE",
AI366="SPARE-HS","SPARE-ISSUE",
AI366="Power Telco","BSS",AI366="no impacts","no impacts"
),"")</f>
        <v>Exclu</v>
      </c>
      <c r="AH366" s="57" t="str" cm="1">
        <f t="array" ref="AH366">IFERROR(_xlfn.IFS(
AI366="MPR ISSUE","TX ISSUE",
AI366="BSS Hardware Issue","RAN ISSUE",
AI366="Sites strategiques, MLL, Pylone, etc.","ENVTECH",
AI366="AKTIVCO DEFAUT GE &amp; POWER Cabinet","POWER ISSUE",
AI366="AKTIVCO Coupure ENEO &amp; Baisse de tension","POWER ISSUE",
AI366="Coupure ENEO &amp; Baisse de tension","POWER ISSUE",
AI366="Defaut GE &amp; POWER Cabinet","POWER ISSUE",
AI366="Sharing","POWER ISSUE",
AI366="Sites strategiques &amp; DataCenter","POWER ISSUE",
AI366="Exclu","Exclu",
AI366="SAT","TX ISSUE",
AI366="SPARE-ISSUE","SPARE-ISSUE",
AI366="Fiber CAmtel","TX ISSUE",
AI366="Fiber AOF","TX ISSUE",
AI366="Projet OCM (HUAWEI)","TRAVAUX-HUAWEI",
AI366="Projet OCM (NOKIA)","TRAVAUX -NOKIA",
AI366="ACCESS-ISSUE","ACCESS-ISSUE",
AI366="Projet OCM (ZTE, NOKIA, autres projets)","TRAVAUX OCM",
AI366="No root CAuse","No root cause",
AI366="ODU HS","TX ISSUE",
AI366="IP &amp; VLAN","TX ISSUE",
AI366="Warehouse HUAWEI","SPARE-ISSUE",
AI366="SPARE-HS","SPARE-ISSUE",
AI366="Power Telco","RAN ISSUE",AI366="no impacts","no impacts"
),"")</f>
        <v>Exclu</v>
      </c>
      <c r="AI366" s="85" t="s">
        <v>5559</v>
      </c>
      <c r="AJ366" s="57" t="str" cm="1">
        <f t="array" ref="AJ366">IFERROR(_xlfn.IFS(
AI366="MPR ISSUE","ACTIVE",
AI366="BSS Hardware Issue","ACTIVE",
AI366="Sites strategiques, MLL, Pylone, etc.","PASSIVE",
AI366="AKTIVCO DEFAUT GE &amp; POWER Cabinet","PASSIVE",
AI366="AKTIVCO Coupure ENEO &amp; Baisse de tension","PASSIVE",
AI366="Coupure ENEO &amp; Baisse de tension","PASSIVE",
AI366="Defaut GE &amp; POWER Cabinet","PASSIVE",
AI366="Sharing","PASSIVE",
AI366="Sites strategiques &amp; DataCenter","PASSIVE",
AI366="Exclu","Exclu",
AI366="SAT","ACTIVE",
AI366="SPARE-ISSUE","SPARE-ISSUE",
AI366="Fiber CAmtel","ACTIVE",
AI366="Fiber AOF","ACTIVE",
AI366="Projet OCM (HUAWEI)","PLANNED WORKS",
AI366="Projet OCM (NOKIA)","PLANNED WORKS",
AI366="ACCESS-ISSUE","ACCESS-ISSUE",
AI366="Projet OCM (ZTE, NOKIA, autres projets)","PLANNED WORKS",
AI366="No root CAuse","No root cause",
AI366="ODU HS","ACTIVE",
AI366="IP &amp; VLAN","ACTIVE",
AI366="Warehouse HUAWEI","SPARE-ISSUE",
AI366="SPARE-HS","SPARE-ISSUE",
AI366="Power Telco","ACTIVE", AI366="no impacts","no impacts"
),"")</f>
        <v>Exclu</v>
      </c>
      <c r="AK366" s="23" t="s">
        <v>5537</v>
      </c>
      <c r="AL366" s="23" t="str">
        <f t="shared" si="16"/>
        <v>CTR_629</v>
      </c>
      <c r="AN366" s="9" t="s">
        <v>5537</v>
      </c>
      <c r="AO366" s="23" t="str">
        <f>_xlfn.XLOOKUP(B366,'INCIDENT-05-03-2026'!E:E,'INCIDENT-05-03-2026'!F:F,"")</f>
        <v/>
      </c>
      <c r="AP366" s="7" t="s">
        <v>5537</v>
      </c>
      <c r="AQ366" s="6"/>
      <c r="AR366" s="7"/>
      <c r="AS366" s="3" t="str">
        <f>_xlfn.XLOOKUP(B366,'[3]tt num | region | site id'!$C:$C,'[3]tt num | region | site id'!$Q:$Q,"")</f>
        <v/>
      </c>
      <c r="AT366" s="24" t="str">
        <f>_xlfn.XLOOKUP(B366,'[4]Cells Huawei 03052026 12h'!$B:$B,'[4]Cells Huawei 03052026 12h'!$T:$T,"")</f>
        <v/>
      </c>
      <c r="AU366" s="24" t="str">
        <f>_xlfn.XLOOKUP(B366,'[5]cells down 02052026 8h50'!$B:$B,'[5]cells down 02052026 8h50'!$R:$R,"")</f>
        <v/>
      </c>
      <c r="AV366" s="24" t="str">
        <f>_xlfn.XLOOKUP(B366,'[5]cells down 02052026 13h50'!$B:$B,'[5]cells down 02052026 13h50'!$R:$R,"")</f>
        <v/>
      </c>
      <c r="AW366" s="24" t="str">
        <f>_xlfn.XLOOKUP(B366,'[5]cells down 02052026 13h50'!$B:$B,'[5]cells down 02052026 13h50'!$R:$R,"")</f>
        <v/>
      </c>
      <c r="AX366" s="24" t="str">
        <f>_xlfn.XLOOKUP(B366,'[6]cell downs 03052026 8h40 '!$B:$B,'[6]cell downs 03052026 8h40 '!$R:$R,"")</f>
        <v/>
      </c>
      <c r="AY366" s="24" t="str">
        <f>_xlfn.XLOOKUP(B366,'[7]ALL SITES DOWN'!$D:$D,'[7]ALL SITES DOWN'!$J:$J,"")</f>
        <v/>
      </c>
      <c r="AZ366" s="24" t="str">
        <f>_xlfn.XLOOKUP(B366,'[8]ALL SITES DOWN'!$D:$D,'[8]ALL SITES DOWN'!$J:$J,"")</f>
        <v/>
      </c>
      <c r="BA366" s="9" t="str">
        <f>_xlfn.XLOOKUP(B366,[9]sheet1!$AC:$AC,[9]sheet1!$AF:$AF,"")</f>
        <v/>
      </c>
      <c r="BB366" s="14" t="s">
        <v>5537</v>
      </c>
      <c r="BC366" s="14" t="s">
        <v>5537</v>
      </c>
      <c r="BD366" s="14" t="str">
        <f>_xlfn.XLOOKUP(B366,'[10]cell downs 18042026 17h'!$B:$B,'[10]cell downs 18042026 17h'!$B:$B,"")</f>
        <v/>
      </c>
      <c r="BE366" s="14" t="str">
        <f>_xlfn.XLOOKUP(B366,'[11]Cells Huawei 19042026 15h'!$B:$B,'[11]Cells Huawei 19042026 15h'!$B:$B,"")</f>
        <v/>
      </c>
      <c r="BF366" s="9" t="str">
        <f>_xlfn.XLOOKUP(B366,'[12]cells down 19042026 9H40'!$B:$B,'[12]cells down 19042026 9H40'!$B:$B,"")</f>
        <v/>
      </c>
      <c r="BG366" s="9" t="s">
        <v>5537</v>
      </c>
      <c r="BH366" s="9" t="s">
        <v>594</v>
      </c>
    </row>
    <row r="367" spans="1:60" s="9" customFormat="1" x14ac:dyDescent="0.3">
      <c r="A367" s="1" t="s">
        <v>814</v>
      </c>
      <c r="B367" s="1" t="s">
        <v>815</v>
      </c>
      <c r="C367" s="3" t="str">
        <f>_xlfn.XLOOKUP(B367,'[1]daily break down'!$D:$D,'[1]daily break down'!$E:$E,"")</f>
        <v>ADAMAOUA</v>
      </c>
      <c r="D367" s="1" t="s">
        <v>11</v>
      </c>
      <c r="E367" s="1" t="s">
        <v>96</v>
      </c>
      <c r="F367" s="3" t="s">
        <v>90</v>
      </c>
      <c r="G367" s="1" t="s">
        <v>816</v>
      </c>
      <c r="H367" s="41" t="str">
        <f>_xlfn.XLOOKUP(B367,[2]CALCULATION!$B:$B,[2]CALCULATION!$H:$H,"")</f>
        <v>NOKIA</v>
      </c>
      <c r="I367" s="34">
        <v>7.0460792130125323E-3</v>
      </c>
      <c r="J367" s="34">
        <v>0.10459049954350873</v>
      </c>
      <c r="K367" s="34">
        <v>0.30566363529421858</v>
      </c>
      <c r="L367" s="34">
        <v>6.7781142645762073E-3</v>
      </c>
      <c r="M367" s="34">
        <v>8.1216566360464718E-2</v>
      </c>
      <c r="N367" s="34">
        <v>8.2055606024955888E-3</v>
      </c>
      <c r="O367" s="34">
        <v>4.4101884295042464E-2</v>
      </c>
      <c r="P367" s="34">
        <v>6.0300749382617272E-2</v>
      </c>
      <c r="Q367" s="34">
        <v>2.3829269271923272E-2</v>
      </c>
      <c r="R367" s="34">
        <v>9.1137436547942832E-2</v>
      </c>
      <c r="S367" s="35">
        <v>0.12321264683942047</v>
      </c>
      <c r="T367" s="35">
        <v>11600.176346405733</v>
      </c>
      <c r="U367" s="35">
        <v>8.8298967352942112E-3</v>
      </c>
      <c r="V367" s="35">
        <v>1.0792096009804093E-2</v>
      </c>
      <c r="W367" s="35">
        <v>5.6190251951872576E-3</v>
      </c>
      <c r="X367" s="35">
        <v>3.0003510324951545E-2</v>
      </c>
      <c r="Y367" s="35">
        <v>2.9610488251830585E-2</v>
      </c>
      <c r="Z367" s="35">
        <v>0.19570900928540297</v>
      </c>
      <c r="AA367" s="35">
        <v>0.22081539832699865</v>
      </c>
      <c r="AB367" s="35">
        <v>0.26911535391346864</v>
      </c>
      <c r="AC367" s="35">
        <v>0</v>
      </c>
      <c r="AD367" s="35">
        <v>0.12187754675483665</v>
      </c>
      <c r="AE367" s="58" t="s">
        <v>5560</v>
      </c>
      <c r="AF367" s="58"/>
      <c r="AG367" s="57" t="str" cm="1">
        <f t="array" ref="AG367">IFERROR(_xlfn.IFS(
AI367="MPR ISSUE","PDH",
AI367="BSS Hardware Issue","BSS",
AI367="Sites strategiques, MLL, Pylone, etc.","ENVTECH",
AI367="AKTIVCO DEFAUT GE &amp; POWER Cabinet","AKTIVCO",
AI367="AKTIVCO Coupure ENEO &amp; Baisse de tension","AKTIVCO GRID ONLY",
AI367="Coupure ENEO &amp; Baisse de tension","IHS GRID ONLY",
AI367="Defaut GE &amp; POWER Cabinet","IHS",
AI367="Sharing","Partners",
AI367="Sites strategiques &amp; DataCenter","SST &amp; DC",
AI367="Exclu","Exclu",
AI367="SAT","SAT",
AI367="SPARE-ISSUE","SPARE-ISSUE",
AI367="Fiber CAmtel","TRANS_FO_CAMTEL",
AI367="Fiber AOF","Fiber AOF",
AI367="Projet OCM (HUAWEI)","TRAVAUX-HUAWEI",
AI367="Projet OCM (NOKIA)","TRAVAUX-NOKIA",
AI367="ACCESS-ISSUE","ACCESS-ISSUE",
AI367="Projet OCM (ZTE, NOKIA, autres projets)","TRAVAUX OCM",
AI367="No root CAuse","No root cause",
AI367="ODU HS","PDH",
AI367="IP &amp; VLAN","PDH",
AI367="Warehouse HUAWEI","SPARE-ISSUE",
AI367="SPARE-HS","SPARE-ISSUE",
AI367="Power Telco","BSS",AI367="no impacts","no impacts"
),"")</f>
        <v>no impacts</v>
      </c>
      <c r="AH367" s="57" t="str" cm="1">
        <f t="array" ref="AH367">IFERROR(_xlfn.IFS(
AI367="MPR ISSUE","TX ISSUE",
AI367="BSS Hardware Issue","RAN ISSUE",
AI367="Sites strategiques, MLL, Pylone, etc.","ENVTECH",
AI367="AKTIVCO DEFAUT GE &amp; POWER Cabinet","POWER ISSUE",
AI367="AKTIVCO Coupure ENEO &amp; Baisse de tension","POWER ISSUE",
AI367="Coupure ENEO &amp; Baisse de tension","POWER ISSUE",
AI367="Defaut GE &amp; POWER Cabinet","POWER ISSUE",
AI367="Sharing","POWER ISSUE",
AI367="Sites strategiques &amp; DataCenter","POWER ISSUE",
AI367="Exclu","Exclu",
AI367="SAT","TX ISSUE",
AI367="SPARE-ISSUE","SPARE-ISSUE",
AI367="Fiber CAmtel","TX ISSUE",
AI367="Fiber AOF","TX ISSUE",
AI367="Projet OCM (HUAWEI)","TRAVAUX-HUAWEI",
AI367="Projet OCM (NOKIA)","TRAVAUX -NOKIA",
AI367="ACCESS-ISSUE","ACCESS-ISSUE",
AI367="Projet OCM (ZTE, NOKIA, autres projets)","TRAVAUX OCM",
AI367="No root CAuse","No root cause",
AI367="ODU HS","TX ISSUE",
AI367="IP &amp; VLAN","TX ISSUE",
AI367="Warehouse HUAWEI","SPARE-ISSUE",
AI367="SPARE-HS","SPARE-ISSUE",
AI367="Power Telco","RAN ISSUE",AI367="no impacts","no impacts"
),"")</f>
        <v>no impacts</v>
      </c>
      <c r="AI367" s="85" t="s">
        <v>5998</v>
      </c>
      <c r="AJ367" s="57" t="str" cm="1">
        <f t="array" ref="AJ367">IFERROR(_xlfn.IFS(
AI367="MPR ISSUE","ACTIVE",
AI367="BSS Hardware Issue","ACTIVE",
AI367="Sites strategiques, MLL, Pylone, etc.","PASSIVE",
AI367="AKTIVCO DEFAUT GE &amp; POWER Cabinet","PASSIVE",
AI367="AKTIVCO Coupure ENEO &amp; Baisse de tension","PASSIVE",
AI367="Coupure ENEO &amp; Baisse de tension","PASSIVE",
AI367="Defaut GE &amp; POWER Cabinet","PASSIVE",
AI367="Sharing","PASSIVE",
AI367="Sites strategiques &amp; DataCenter","PASSIVE",
AI367="Exclu","Exclu",
AI367="SAT","ACTIVE",
AI367="SPARE-ISSUE","SPARE-ISSUE",
AI367="Fiber CAmtel","ACTIVE",
AI367="Fiber AOF","ACTIVE",
AI367="Projet OCM (HUAWEI)","PLANNED WORKS",
AI367="Projet OCM (NOKIA)","PLANNED WORKS",
AI367="ACCESS-ISSUE","ACCESS-ISSUE",
AI367="Projet OCM (ZTE, NOKIA, autres projets)","PLANNED WORKS",
AI367="No root CAuse","No root cause",
AI367="ODU HS","ACTIVE",
AI367="IP &amp; VLAN","ACTIVE",
AI367="Warehouse HUAWEI","SPARE-ISSUE",
AI367="SPARE-HS","SPARE-ISSUE",
AI367="Power Telco","ACTIVE", AI367="no impacts","no impacts"
),"")</f>
        <v>no impacts</v>
      </c>
      <c r="AK367" s="23" t="s">
        <v>5537</v>
      </c>
      <c r="AL367" s="23" t="str">
        <f t="shared" si="16"/>
        <v>ADM_065</v>
      </c>
      <c r="AN367" s="9" t="s">
        <v>5537</v>
      </c>
      <c r="AO367" s="23" t="str">
        <f>_xlfn.XLOOKUP(B367,'INCIDENT-05-03-2026'!E:E,'INCIDENT-05-03-2026'!F:F,"")</f>
        <v/>
      </c>
      <c r="AP367" s="7" t="s">
        <v>5537</v>
      </c>
      <c r="AQ367" s="6"/>
      <c r="AR367" s="7"/>
      <c r="AS367" s="3" t="str">
        <f>_xlfn.XLOOKUP(B367,'[3]tt num | region | site id'!$C:$C,'[3]tt num | region | site id'!$Q:$Q,"")</f>
        <v/>
      </c>
      <c r="AT367" s="24" t="str">
        <f>_xlfn.XLOOKUP(B367,'[4]Cells Huawei 03052026 12h'!$B:$B,'[4]Cells Huawei 03052026 12h'!$T:$T,"")</f>
        <v/>
      </c>
      <c r="AU367" s="24" t="str">
        <f>_xlfn.XLOOKUP(B367,'[5]cells down 02052026 8h50'!$B:$B,'[5]cells down 02052026 8h50'!$R:$R,"")</f>
        <v/>
      </c>
      <c r="AV367" s="24" t="str">
        <f>_xlfn.XLOOKUP(B367,'[5]cells down 02052026 13h50'!$B:$B,'[5]cells down 02052026 13h50'!$R:$R,"")</f>
        <v/>
      </c>
      <c r="AW367" s="24" t="str">
        <f>_xlfn.XLOOKUP(B367,'[5]cells down 02052026 13h50'!$B:$B,'[5]cells down 02052026 13h50'!$R:$R,"")</f>
        <v/>
      </c>
      <c r="AX367" s="24" t="str">
        <f>_xlfn.XLOOKUP(B367,'[6]cell downs 03052026 8h40 '!$B:$B,'[6]cell downs 03052026 8h40 '!$R:$R,"")</f>
        <v/>
      </c>
      <c r="AY367" s="24" t="str">
        <f>_xlfn.XLOOKUP(B367,'[7]ALL SITES DOWN'!$D:$D,'[7]ALL SITES DOWN'!$J:$J,"")</f>
        <v/>
      </c>
      <c r="AZ367" s="24" t="str">
        <f>_xlfn.XLOOKUP(B367,'[8]ALL SITES DOWN'!$D:$D,'[8]ALL SITES DOWN'!$J:$J,"")</f>
        <v/>
      </c>
      <c r="BA367" s="9" t="str">
        <f>_xlfn.XLOOKUP(B367,[9]sheet1!$AC:$AC,[9]sheet1!$AF:$AF,"")</f>
        <v/>
      </c>
      <c r="BB367" s="14" t="s">
        <v>5537</v>
      </c>
      <c r="BC367" s="14" t="s">
        <v>5537</v>
      </c>
      <c r="BD367" s="14" t="str">
        <f>_xlfn.XLOOKUP(B367,'[10]cell downs 18042026 17h'!$B:$B,'[10]cell downs 18042026 17h'!$B:$B,"")</f>
        <v/>
      </c>
      <c r="BE367" s="14" t="str">
        <f>_xlfn.XLOOKUP(B367,'[11]Cells Huawei 19042026 15h'!$B:$B,'[11]Cells Huawei 19042026 15h'!$B:$B,"")</f>
        <v/>
      </c>
      <c r="BF367" s="9" t="str">
        <f>_xlfn.XLOOKUP(B367,'[12]cells down 19042026 9H40'!$B:$B,'[12]cells down 19042026 9H40'!$B:$B,"")</f>
        <v/>
      </c>
      <c r="BG367" s="9" t="s">
        <v>815</v>
      </c>
      <c r="BH367" s="9" t="s">
        <v>5537</v>
      </c>
    </row>
    <row r="368" spans="1:60" s="9" customFormat="1" x14ac:dyDescent="0.3">
      <c r="A368" s="3" t="s">
        <v>2205</v>
      </c>
      <c r="B368" s="31" t="s">
        <v>2206</v>
      </c>
      <c r="C368" s="3" t="str">
        <f>_xlfn.XLOOKUP(B368,'[1]daily break down'!$D:$D,'[1]daily break down'!$E:$E,"")</f>
        <v>CENTRE</v>
      </c>
      <c r="D368" s="3" t="s">
        <v>11</v>
      </c>
      <c r="E368" s="3" t="s">
        <v>12</v>
      </c>
      <c r="F368" s="3" t="s">
        <v>226</v>
      </c>
      <c r="G368" s="3" t="s">
        <v>2207</v>
      </c>
      <c r="H368" s="41" t="str">
        <f>_xlfn.XLOOKUP(B368,[2]CALCULATION!$B:$B,[2]CALCULATION!$H:$H,"")</f>
        <v>NOKIA</v>
      </c>
      <c r="I368" s="34">
        <v>0</v>
      </c>
      <c r="J368" s="34">
        <v>0</v>
      </c>
      <c r="K368" s="34">
        <v>0</v>
      </c>
      <c r="L368" s="34">
        <v>0.48190381613603728</v>
      </c>
      <c r="M368" s="34">
        <v>0</v>
      </c>
      <c r="N368" s="34">
        <v>0</v>
      </c>
      <c r="O368" s="34">
        <v>0</v>
      </c>
      <c r="P368" s="34">
        <v>0</v>
      </c>
      <c r="Q368" s="34">
        <v>0</v>
      </c>
      <c r="R368" s="34">
        <v>9.9876438577416946E-3</v>
      </c>
      <c r="S368" s="35">
        <v>9.4543750160515888E-2</v>
      </c>
      <c r="T368" s="35">
        <v>191828.63641266662</v>
      </c>
      <c r="U368" s="35">
        <v>0.2692918475143608</v>
      </c>
      <c r="V368" s="35">
        <v>0.52661635747774893</v>
      </c>
      <c r="W368" s="35">
        <v>0</v>
      </c>
      <c r="X368" s="35">
        <v>0.43544343711922107</v>
      </c>
      <c r="Y368" s="35">
        <v>5.5930805603354034E-2</v>
      </c>
      <c r="Z368" s="35">
        <v>0</v>
      </c>
      <c r="AA368" s="35">
        <v>0.15824270909519639</v>
      </c>
      <c r="AB368" s="35">
        <v>9.137706512167211E-2</v>
      </c>
      <c r="AC368" s="35">
        <v>0.1295508320802331</v>
      </c>
      <c r="AD368" s="35">
        <v>0.12083265560035722</v>
      </c>
      <c r="AE368" s="58" t="s">
        <v>5560</v>
      </c>
      <c r="AF368" s="58"/>
      <c r="AG368" s="57" t="str" cm="1">
        <f t="array" ref="AG368">IFERROR(_xlfn.IFS(
AI368="MPR ISSUE","PDH",
AI368="BSS Hardware Issue","BSS",
AI368="Sites strategiques, MLL, Pylone, etc.","ENVTECH",
AI368="AKTIVCO DEFAUT GE &amp; POWER Cabinet","AKTIVCO",
AI368="AKTIVCO Coupure ENEO &amp; Baisse de tension","AKTIVCO GRID ONLY",
AI368="Coupure ENEO &amp; Baisse de tension","IHS GRID ONLY",
AI368="Defaut GE &amp; POWER Cabinet","IHS",
AI368="Sharing","Partners",
AI368="Sites strategiques &amp; DataCenter","SST &amp; DC",
AI368="Exclu","Exclu",
AI368="SAT","SAT",
AI368="SPARE-ISSUE","SPARE-ISSUE",
AI368="Fiber CAmtel","TRANS_FO_CAMTEL",
AI368="Fiber AOF","Fiber AOF",
AI368="Projet OCM (HUAWEI)","TRAVAUX-HUAWEI",
AI368="Projet OCM (NOKIA)","TRAVAUX-NOKIA",
AI368="ACCESS-ISSUE","ACCESS-ISSUE",
AI368="Projet OCM (ZTE, NOKIA, autres projets)","TRAVAUX OCM",
AI368="No root CAuse","No root cause",
AI368="ODU HS","PDH",
AI368="IP &amp; VLAN","PDH",
AI368="Warehouse HUAWEI","SPARE-ISSUE",
AI368="SPARE-HS","SPARE-ISSUE",
AI368="Power Telco","BSS",AI368="no impacts","no impacts"
),"")</f>
        <v>no impacts</v>
      </c>
      <c r="AH368" s="57" t="str" cm="1">
        <f t="array" ref="AH368">IFERROR(_xlfn.IFS(
AI368="MPR ISSUE","TX ISSUE",
AI368="BSS Hardware Issue","RAN ISSUE",
AI368="Sites strategiques, MLL, Pylone, etc.","ENVTECH",
AI368="AKTIVCO DEFAUT GE &amp; POWER Cabinet","POWER ISSUE",
AI368="AKTIVCO Coupure ENEO &amp; Baisse de tension","POWER ISSUE",
AI368="Coupure ENEO &amp; Baisse de tension","POWER ISSUE",
AI368="Defaut GE &amp; POWER Cabinet","POWER ISSUE",
AI368="Sharing","POWER ISSUE",
AI368="Sites strategiques &amp; DataCenter","POWER ISSUE",
AI368="Exclu","Exclu",
AI368="SAT","TX ISSUE",
AI368="SPARE-ISSUE","SPARE-ISSUE",
AI368="Fiber CAmtel","TX ISSUE",
AI368="Fiber AOF","TX ISSUE",
AI368="Projet OCM (HUAWEI)","TRAVAUX-HUAWEI",
AI368="Projet OCM (NOKIA)","TRAVAUX -NOKIA",
AI368="ACCESS-ISSUE","ACCESS-ISSUE",
AI368="Projet OCM (ZTE, NOKIA, autres projets)","TRAVAUX OCM",
AI368="No root CAuse","No root cause",
AI368="ODU HS","TX ISSUE",
AI368="IP &amp; VLAN","TX ISSUE",
AI368="Warehouse HUAWEI","SPARE-ISSUE",
AI368="SPARE-HS","SPARE-ISSUE",
AI368="Power Telco","RAN ISSUE",AI368="no impacts","no impacts"
),"")</f>
        <v>no impacts</v>
      </c>
      <c r="AI368" s="85" t="s">
        <v>5998</v>
      </c>
      <c r="AJ368" s="57" t="str" cm="1">
        <f t="array" ref="AJ368">IFERROR(_xlfn.IFS(
AI368="MPR ISSUE","ACTIVE",
AI368="BSS Hardware Issue","ACTIVE",
AI368="Sites strategiques, MLL, Pylone, etc.","PASSIVE",
AI368="AKTIVCO DEFAUT GE &amp; POWER Cabinet","PASSIVE",
AI368="AKTIVCO Coupure ENEO &amp; Baisse de tension","PASSIVE",
AI368="Coupure ENEO &amp; Baisse de tension","PASSIVE",
AI368="Defaut GE &amp; POWER Cabinet","PASSIVE",
AI368="Sharing","PASSIVE",
AI368="Sites strategiques &amp; DataCenter","PASSIVE",
AI368="Exclu","Exclu",
AI368="SAT","ACTIVE",
AI368="SPARE-ISSUE","SPARE-ISSUE",
AI368="Fiber CAmtel","ACTIVE",
AI368="Fiber AOF","ACTIVE",
AI368="Projet OCM (HUAWEI)","PLANNED WORKS",
AI368="Projet OCM (NOKIA)","PLANNED WORKS",
AI368="ACCESS-ISSUE","ACCESS-ISSUE",
AI368="Projet OCM (ZTE, NOKIA, autres projets)","PLANNED WORKS",
AI368="No root CAuse","No root cause",
AI368="ODU HS","ACTIVE",
AI368="IP &amp; VLAN","ACTIVE",
AI368="Warehouse HUAWEI","SPARE-ISSUE",
AI368="SPARE-HS","SPARE-ISSUE",
AI368="Power Telco","ACTIVE", AI368="no impacts","no impacts"
),"")</f>
        <v>no impacts</v>
      </c>
      <c r="AK368" s="23" t="s">
        <v>5537</v>
      </c>
      <c r="AL368" s="23" t="str">
        <f t="shared" si="16"/>
        <v>EST_084</v>
      </c>
      <c r="AN368" s="9" t="s">
        <v>5537</v>
      </c>
      <c r="AO368" s="23" t="str">
        <f>_xlfn.XLOOKUP(B368,'INCIDENT-05-03-2026'!E:E,'INCIDENT-05-03-2026'!F:F,"")</f>
        <v/>
      </c>
      <c r="AP368" s="7" t="s">
        <v>5537</v>
      </c>
      <c r="AQ368" s="6"/>
      <c r="AR368" s="7"/>
      <c r="AS368" s="3" t="str">
        <f>_xlfn.XLOOKUP(B368,'[3]tt num | region | site id'!$C:$C,'[3]tt num | region | site id'!$Q:$Q,"")</f>
        <v/>
      </c>
      <c r="AT368" s="24" t="str">
        <f>_xlfn.XLOOKUP(B368,'[4]Cells Huawei 03052026 12h'!$B:$B,'[4]Cells Huawei 03052026 12h'!$T:$T,"")</f>
        <v/>
      </c>
      <c r="AU368" s="24" t="str">
        <f>_xlfn.XLOOKUP(B368,'[5]cells down 02052026 8h50'!$B:$B,'[5]cells down 02052026 8h50'!$R:$R,"")</f>
        <v/>
      </c>
      <c r="AV368" s="24" t="str">
        <f>_xlfn.XLOOKUP(B368,'[5]cells down 02052026 13h50'!$B:$B,'[5]cells down 02052026 13h50'!$R:$R,"")</f>
        <v/>
      </c>
      <c r="AW368" s="24" t="str">
        <f>_xlfn.XLOOKUP(B368,'[5]cells down 02052026 13h50'!$B:$B,'[5]cells down 02052026 13h50'!$R:$R,"")</f>
        <v/>
      </c>
      <c r="AX368" s="24" t="str">
        <f>_xlfn.XLOOKUP(B368,'[6]cell downs 03052026 8h40 '!$B:$B,'[6]cell downs 03052026 8h40 '!$R:$R,"")</f>
        <v/>
      </c>
      <c r="AY368" s="24" t="str">
        <f>_xlfn.XLOOKUP(B368,'[7]ALL SITES DOWN'!$D:$D,'[7]ALL SITES DOWN'!$J:$J,"")</f>
        <v/>
      </c>
      <c r="AZ368" s="24" t="str">
        <f>_xlfn.XLOOKUP(B368,'[8]ALL SITES DOWN'!$D:$D,'[8]ALL SITES DOWN'!$J:$J,"")</f>
        <v/>
      </c>
      <c r="BA368" s="9" t="str">
        <f>_xlfn.XLOOKUP(B368,[9]sheet1!$AC:$AC,[9]sheet1!$AF:$AF,"")</f>
        <v/>
      </c>
      <c r="BB368" s="14" t="s">
        <v>5537</v>
      </c>
      <c r="BC368" s="14" t="s">
        <v>5537</v>
      </c>
      <c r="BD368" s="14" t="str">
        <f>_xlfn.XLOOKUP(B368,'[10]cell downs 18042026 17h'!$B:$B,'[10]cell downs 18042026 17h'!$B:$B,"")</f>
        <v/>
      </c>
      <c r="BE368" s="14" t="str">
        <f>_xlfn.XLOOKUP(B368,'[11]Cells Huawei 19042026 15h'!$B:$B,'[11]Cells Huawei 19042026 15h'!$B:$B,"")</f>
        <v/>
      </c>
      <c r="BF368" s="9" t="str">
        <f>_xlfn.XLOOKUP(B368,'[12]cells down 19042026 9H40'!$B:$B,'[12]cells down 19042026 9H40'!$B:$B,"")</f>
        <v/>
      </c>
      <c r="BG368" s="9" t="s">
        <v>2206</v>
      </c>
      <c r="BH368" s="9" t="s">
        <v>12</v>
      </c>
    </row>
    <row r="369" spans="1:60" s="9" customFormat="1" x14ac:dyDescent="0.3">
      <c r="A369" s="1" t="s">
        <v>1488</v>
      </c>
      <c r="B369" s="8" t="s">
        <v>1489</v>
      </c>
      <c r="C369" s="3" t="str">
        <f>_xlfn.XLOOKUP(B369,'[1]daily break down'!$D:$D,'[1]daily break down'!$E:$E,"")</f>
        <v>Bafoussam</v>
      </c>
      <c r="D369" s="1" t="s">
        <v>11</v>
      </c>
      <c r="E369" s="1" t="s">
        <v>12</v>
      </c>
      <c r="F369" s="3" t="s">
        <v>102</v>
      </c>
      <c r="G369" s="1" t="s">
        <v>299</v>
      </c>
      <c r="H369" s="40" t="str">
        <f>_xlfn.XLOOKUP(B369,[2]CALCULATION!$B:$B,[2]CALCULATION!$H:$H,"")</f>
        <v>Huawei</v>
      </c>
      <c r="I369" s="34">
        <v>13.868556899607057</v>
      </c>
      <c r="J369" s="34">
        <v>5.493649998715874</v>
      </c>
      <c r="K369" s="34">
        <v>8.3789197935125972E-2</v>
      </c>
      <c r="L369" s="34">
        <v>1.7210850576287049E-2</v>
      </c>
      <c r="M369" s="34">
        <v>0</v>
      </c>
      <c r="N369" s="34">
        <v>5.6715549049318982E-3</v>
      </c>
      <c r="O369" s="34">
        <v>0</v>
      </c>
      <c r="P369" s="34">
        <v>1.7478376751047991E-2</v>
      </c>
      <c r="Q369" s="34">
        <v>0.17831511301732425</v>
      </c>
      <c r="R369" s="34">
        <v>1.2659338589687614</v>
      </c>
      <c r="S369" s="35">
        <v>1.1236099339959421E-2</v>
      </c>
      <c r="T369" s="35">
        <v>0.52820367944799718</v>
      </c>
      <c r="U369" s="35">
        <v>0</v>
      </c>
      <c r="V369" s="35">
        <v>0</v>
      </c>
      <c r="W369" s="35">
        <v>0.52820367944799707</v>
      </c>
      <c r="X369" s="35">
        <v>0.34366412409790165</v>
      </c>
      <c r="Y369" s="35">
        <v>0.33606638073469108</v>
      </c>
      <c r="Z369" s="35">
        <v>0.19502658140072426</v>
      </c>
      <c r="AA369" s="35">
        <v>8.4304521420092801E-2</v>
      </c>
      <c r="AB369" s="35">
        <v>9.1217686519715332E-2</v>
      </c>
      <c r="AC369" s="35">
        <v>0.14860041324937012</v>
      </c>
      <c r="AD369" s="35">
        <v>0.1201549226242962</v>
      </c>
      <c r="AE369" s="58" t="s">
        <v>5560</v>
      </c>
      <c r="AF369" s="58"/>
      <c r="AG369" s="57" t="str" cm="1">
        <f t="array" ref="AG369">IFERROR(_xlfn.IFS(
AI369="MPR ISSUE","PDH",
AI369="BSS Hardware Issue","BSS",
AI369="Sites strategiques, MLL, Pylone, etc.","ENVTECH",
AI369="AKTIVCO DEFAUT GE &amp; POWER Cabinet","AKTIVCO",
AI369="AKTIVCO Coupure ENEO &amp; Baisse de tension","AKTIVCO GRID ONLY",
AI369="Coupure ENEO &amp; Baisse de tension","IHS GRID ONLY",
AI369="Defaut GE &amp; POWER Cabinet","IHS",
AI369="Sharing","Partners",
AI369="Sites strategiques &amp; DataCenter","SST &amp; DC",
AI369="Exclu","Exclu",
AI369="SAT","SAT",
AI369="SPARE-ISSUE","SPARE-ISSUE",
AI369="Fiber CAmtel","TRANS_FO_CAMTEL",
AI369="Fiber AOF","Fiber AOF",
AI369="Projet OCM (HUAWEI)","TRAVAUX-HUAWEI",
AI369="Projet OCM (NOKIA)","TRAVAUX-NOKIA",
AI369="ACCESS-ISSUE","ACCESS-ISSUE",
AI369="Projet OCM (ZTE, NOKIA, autres projets)","TRAVAUX OCM",
AI369="No root CAuse","No root cause",
AI369="ODU HS","PDH",
AI369="IP &amp; VLAN","PDH",
AI369="Warehouse HUAWEI","SPARE-ISSUE",
AI369="SPARE-HS","SPARE-ISSUE",
AI369="Power Telco","BSS",AI369="no impacts","no impacts"
),"")</f>
        <v>no impacts</v>
      </c>
      <c r="AH369" s="57" t="str" cm="1">
        <f t="array" ref="AH369">IFERROR(_xlfn.IFS(
AI369="MPR ISSUE","TX ISSUE",
AI369="BSS Hardware Issue","RAN ISSUE",
AI369="Sites strategiques, MLL, Pylone, etc.","ENVTECH",
AI369="AKTIVCO DEFAUT GE &amp; POWER Cabinet","POWER ISSUE",
AI369="AKTIVCO Coupure ENEO &amp; Baisse de tension","POWER ISSUE",
AI369="Coupure ENEO &amp; Baisse de tension","POWER ISSUE",
AI369="Defaut GE &amp; POWER Cabinet","POWER ISSUE",
AI369="Sharing","POWER ISSUE",
AI369="Sites strategiques &amp; DataCenter","POWER ISSUE",
AI369="Exclu","Exclu",
AI369="SAT","TX ISSUE",
AI369="SPARE-ISSUE","SPARE-ISSUE",
AI369="Fiber CAmtel","TX ISSUE",
AI369="Fiber AOF","TX ISSUE",
AI369="Projet OCM (HUAWEI)","TRAVAUX-HUAWEI",
AI369="Projet OCM (NOKIA)","TRAVAUX -NOKIA",
AI369="ACCESS-ISSUE","ACCESS-ISSUE",
AI369="Projet OCM (ZTE, NOKIA, autres projets)","TRAVAUX OCM",
AI369="No root CAuse","No root cause",
AI369="ODU HS","TX ISSUE",
AI369="IP &amp; VLAN","TX ISSUE",
AI369="Warehouse HUAWEI","SPARE-ISSUE",
AI369="SPARE-HS","SPARE-ISSUE",
AI369="Power Telco","RAN ISSUE",AI369="no impacts","no impacts"
),"")</f>
        <v>no impacts</v>
      </c>
      <c r="AI369" s="85" t="s">
        <v>5998</v>
      </c>
      <c r="AJ369" s="57" t="str" cm="1">
        <f t="array" ref="AJ369">IFERROR(_xlfn.IFS(
AI369="MPR ISSUE","ACTIVE",
AI369="BSS Hardware Issue","ACTIVE",
AI369="Sites strategiques, MLL, Pylone, etc.","PASSIVE",
AI369="AKTIVCO DEFAUT GE &amp; POWER Cabinet","PASSIVE",
AI369="AKTIVCO Coupure ENEO &amp; Baisse de tension","PASSIVE",
AI369="Coupure ENEO &amp; Baisse de tension","PASSIVE",
AI369="Defaut GE &amp; POWER Cabinet","PASSIVE",
AI369="Sharing","PASSIVE",
AI369="Sites strategiques &amp; DataCenter","PASSIVE",
AI369="Exclu","Exclu",
AI369="SAT","ACTIVE",
AI369="SPARE-ISSUE","SPARE-ISSUE",
AI369="Fiber CAmtel","ACTIVE",
AI369="Fiber AOF","ACTIVE",
AI369="Projet OCM (HUAWEI)","PLANNED WORKS",
AI369="Projet OCM (NOKIA)","PLANNED WORKS",
AI369="ACCESS-ISSUE","ACCESS-ISSUE",
AI369="Projet OCM (ZTE, NOKIA, autres projets)","PLANNED WORKS",
AI369="No root CAuse","No root cause",
AI369="ODU HS","ACTIVE",
AI369="IP &amp; VLAN","ACTIVE",
AI369="Warehouse HUAWEI","SPARE-ISSUE",
AI369="SPARE-HS","SPARE-ISSUE",
AI369="Power Telco","ACTIVE", AI369="no impacts","no impacts"
),"")</f>
        <v>no impacts</v>
      </c>
      <c r="AK369" s="23" t="s">
        <v>5537</v>
      </c>
      <c r="AL369" s="23" t="str">
        <f t="shared" si="16"/>
        <v>OST_172</v>
      </c>
      <c r="AN369" s="9" t="s">
        <v>5537</v>
      </c>
      <c r="AO369" s="23" t="str">
        <f>_xlfn.XLOOKUP(B369,'INCIDENT-05-03-2026'!E:E,'INCIDENT-05-03-2026'!F:F,"")</f>
        <v/>
      </c>
      <c r="AP369" s="7" t="s">
        <v>5537</v>
      </c>
      <c r="AQ369" s="6"/>
      <c r="AR369" s="7"/>
      <c r="AS369" s="3" t="str">
        <f>_xlfn.XLOOKUP(B369,'[3]tt num | region | site id'!$C:$C,'[3]tt num | region | site id'!$Q:$Q,"")</f>
        <v/>
      </c>
      <c r="AT369" s="24" t="str">
        <f>_xlfn.XLOOKUP(B369,'[4]Cells Huawei 03052026 12h'!$B:$B,'[4]Cells Huawei 03052026 12h'!$T:$T,"")</f>
        <v/>
      </c>
      <c r="AU369" s="24" t="str">
        <f>_xlfn.XLOOKUP(B369,'[5]cells down 02052026 8h50'!$B:$B,'[5]cells down 02052026 8h50'!$R:$R,"")</f>
        <v/>
      </c>
      <c r="AV369" s="24" t="str">
        <f>_xlfn.XLOOKUP(B369,'[5]cells down 02052026 13h50'!$B:$B,'[5]cells down 02052026 13h50'!$R:$R,"")</f>
        <v/>
      </c>
      <c r="AW369" s="24" t="str">
        <f>_xlfn.XLOOKUP(B369,'[5]cells down 02052026 13h50'!$B:$B,'[5]cells down 02052026 13h50'!$R:$R,"")</f>
        <v/>
      </c>
      <c r="AX369" s="24" t="str">
        <f>_xlfn.XLOOKUP(B369,'[6]cell downs 03052026 8h40 '!$B:$B,'[6]cell downs 03052026 8h40 '!$R:$R,"")</f>
        <v/>
      </c>
      <c r="AY369" s="24" t="str">
        <f>_xlfn.XLOOKUP(B369,'[7]ALL SITES DOWN'!$D:$D,'[7]ALL SITES DOWN'!$J:$J,"")</f>
        <v/>
      </c>
      <c r="AZ369" s="24" t="str">
        <f>_xlfn.XLOOKUP(B369,'[8]ALL SITES DOWN'!$D:$D,'[8]ALL SITES DOWN'!$J:$J,"")</f>
        <v/>
      </c>
      <c r="BA369" s="9" t="str">
        <f>_xlfn.XLOOKUP(B369,[9]sheet1!$AC:$AC,[9]sheet1!$AF:$AF,"")</f>
        <v/>
      </c>
      <c r="BB369" s="14" t="s">
        <v>5537</v>
      </c>
      <c r="BC369" s="14" t="s">
        <v>5537</v>
      </c>
      <c r="BD369" s="14" t="str">
        <f>_xlfn.XLOOKUP(B369,'[10]cell downs 18042026 17h'!$B:$B,'[10]cell downs 18042026 17h'!$B:$B,"")</f>
        <v/>
      </c>
      <c r="BE369" s="14" t="str">
        <f>_xlfn.XLOOKUP(B369,'[11]Cells Huawei 19042026 15h'!$B:$B,'[11]Cells Huawei 19042026 15h'!$B:$B,"")</f>
        <v/>
      </c>
      <c r="BF369" s="9" t="str">
        <f>_xlfn.XLOOKUP(B369,'[12]cells down 19042026 9H40'!$B:$B,'[12]cells down 19042026 9H40'!$B:$B,"")</f>
        <v/>
      </c>
      <c r="BG369" s="9" t="s">
        <v>1489</v>
      </c>
      <c r="BH369" s="9" t="s">
        <v>318</v>
      </c>
    </row>
    <row r="370" spans="1:60" s="9" customFormat="1" x14ac:dyDescent="0.3">
      <c r="A370" s="1" t="s">
        <v>1340</v>
      </c>
      <c r="B370" s="8" t="s">
        <v>1341</v>
      </c>
      <c r="C370" s="3" t="str">
        <f>_xlfn.XLOOKUP(B370,'[1]daily break down'!$D:$D,'[1]daily break down'!$E:$E,"")</f>
        <v>CENTRE</v>
      </c>
      <c r="D370" s="1" t="s">
        <v>11</v>
      </c>
      <c r="E370" s="1" t="s">
        <v>96</v>
      </c>
      <c r="F370" s="3" t="s">
        <v>37</v>
      </c>
      <c r="G370" s="1" t="s">
        <v>1340</v>
      </c>
      <c r="H370" s="41" t="str">
        <f>_xlfn.XLOOKUP(B370,[2]CALCULATION!$B:$B,[2]CALCULATION!$H:$H,"")</f>
        <v>NOKIA</v>
      </c>
      <c r="I370" s="34">
        <v>0.18823346786827289</v>
      </c>
      <c r="J370" s="34">
        <v>0.13530156139887475</v>
      </c>
      <c r="K370" s="34">
        <v>3.2407557577054075E-2</v>
      </c>
      <c r="L370" s="34">
        <v>6.6664132450728664E-2</v>
      </c>
      <c r="M370" s="34">
        <v>0.14978966689277487</v>
      </c>
      <c r="N370" s="34">
        <v>0</v>
      </c>
      <c r="O370" s="34">
        <v>8.8058614800077428E-2</v>
      </c>
      <c r="P370" s="34">
        <v>0.26305875427334852</v>
      </c>
      <c r="Q370" s="34">
        <v>0.50774505410375281</v>
      </c>
      <c r="R370" s="34">
        <v>1.7855182677830074E-3</v>
      </c>
      <c r="S370" s="35">
        <v>2.3163119123857046</v>
      </c>
      <c r="T370" s="35">
        <v>288717.80621003162</v>
      </c>
      <c r="U370" s="35">
        <v>5.115144801928722E-2</v>
      </c>
      <c r="V370" s="35">
        <v>8.4252909971378409E-2</v>
      </c>
      <c r="W370" s="35">
        <v>0.70292967002399953</v>
      </c>
      <c r="X370" s="35">
        <v>0.42235248963425287</v>
      </c>
      <c r="Y370" s="35">
        <v>3.5448382681526267</v>
      </c>
      <c r="Z370" s="35">
        <v>9.5435504076385097E-2</v>
      </c>
      <c r="AA370" s="35">
        <v>0.14912533122309751</v>
      </c>
      <c r="AB370" s="35">
        <v>0.10917434234013662</v>
      </c>
      <c r="AC370" s="35">
        <v>0.11573390067568937</v>
      </c>
      <c r="AD370" s="35">
        <v>0.11830007447928716</v>
      </c>
      <c r="AE370" s="58" t="s">
        <v>5560</v>
      </c>
      <c r="AF370" s="58"/>
      <c r="AG370" s="57" t="str" cm="1">
        <f t="array" ref="AG370">IFERROR(_xlfn.IFS(
AI370="MPR ISSUE","PDH",
AI370="BSS Hardware Issue","BSS",
AI370="Sites strategiques, MLL, Pylone, etc.","ENVTECH",
AI370="AKTIVCO DEFAUT GE &amp; POWER Cabinet","AKTIVCO",
AI370="AKTIVCO Coupure ENEO &amp; Baisse de tension","AKTIVCO GRID ONLY",
AI370="Coupure ENEO &amp; Baisse de tension","IHS GRID ONLY",
AI370="Defaut GE &amp; POWER Cabinet","IHS",
AI370="Sharing","Partners",
AI370="Sites strategiques &amp; DataCenter","SST &amp; DC",
AI370="Exclu","Exclu",
AI370="SAT","SAT",
AI370="SPARE-ISSUE","SPARE-ISSUE",
AI370="Fiber CAmtel","TRANS_FO_CAMTEL",
AI370="Fiber AOF","Fiber AOF",
AI370="Projet OCM (HUAWEI)","TRAVAUX-HUAWEI",
AI370="Projet OCM (NOKIA)","TRAVAUX-NOKIA",
AI370="ACCESS-ISSUE","ACCESS-ISSUE",
AI370="Projet OCM (ZTE, NOKIA, autres projets)","TRAVAUX OCM",
AI370="No root CAuse","No root cause",
AI370="ODU HS","PDH",
AI370="IP &amp; VLAN","PDH",
AI370="Warehouse HUAWEI","SPARE-ISSUE",
AI370="SPARE-HS","SPARE-ISSUE",
AI370="Power Telco","BSS",AI370="no impacts","no impacts"
),"")</f>
        <v>no impacts</v>
      </c>
      <c r="AH370" s="57" t="str" cm="1">
        <f t="array" ref="AH370">IFERROR(_xlfn.IFS(
AI370="MPR ISSUE","TX ISSUE",
AI370="BSS Hardware Issue","RAN ISSUE",
AI370="Sites strategiques, MLL, Pylone, etc.","ENVTECH",
AI370="AKTIVCO DEFAUT GE &amp; POWER Cabinet","POWER ISSUE",
AI370="AKTIVCO Coupure ENEO &amp; Baisse de tension","POWER ISSUE",
AI370="Coupure ENEO &amp; Baisse de tension","POWER ISSUE",
AI370="Defaut GE &amp; POWER Cabinet","POWER ISSUE",
AI370="Sharing","POWER ISSUE",
AI370="Sites strategiques &amp; DataCenter","POWER ISSUE",
AI370="Exclu","Exclu",
AI370="SAT","TX ISSUE",
AI370="SPARE-ISSUE","SPARE-ISSUE",
AI370="Fiber CAmtel","TX ISSUE",
AI370="Fiber AOF","TX ISSUE",
AI370="Projet OCM (HUAWEI)","TRAVAUX-HUAWEI",
AI370="Projet OCM (NOKIA)","TRAVAUX -NOKIA",
AI370="ACCESS-ISSUE","ACCESS-ISSUE",
AI370="Projet OCM (ZTE, NOKIA, autres projets)","TRAVAUX OCM",
AI370="No root CAuse","No root cause",
AI370="ODU HS","TX ISSUE",
AI370="IP &amp; VLAN","TX ISSUE",
AI370="Warehouse HUAWEI","SPARE-ISSUE",
AI370="SPARE-HS","SPARE-ISSUE",
AI370="Power Telco","RAN ISSUE",AI370="no impacts","no impacts"
),"")</f>
        <v>no impacts</v>
      </c>
      <c r="AI370" s="85" t="s">
        <v>5998</v>
      </c>
      <c r="AJ370" s="57" t="str" cm="1">
        <f t="array" ref="AJ370">IFERROR(_xlfn.IFS(
AI370="MPR ISSUE","ACTIVE",
AI370="BSS Hardware Issue","ACTIVE",
AI370="Sites strategiques, MLL, Pylone, etc.","PASSIVE",
AI370="AKTIVCO DEFAUT GE &amp; POWER Cabinet","PASSIVE",
AI370="AKTIVCO Coupure ENEO &amp; Baisse de tension","PASSIVE",
AI370="Coupure ENEO &amp; Baisse de tension","PASSIVE",
AI370="Defaut GE &amp; POWER Cabinet","PASSIVE",
AI370="Sharing","PASSIVE",
AI370="Sites strategiques &amp; DataCenter","PASSIVE",
AI370="Exclu","Exclu",
AI370="SAT","ACTIVE",
AI370="SPARE-ISSUE","SPARE-ISSUE",
AI370="Fiber CAmtel","ACTIVE",
AI370="Fiber AOF","ACTIVE",
AI370="Projet OCM (HUAWEI)","PLANNED WORKS",
AI370="Projet OCM (NOKIA)","PLANNED WORKS",
AI370="ACCESS-ISSUE","ACCESS-ISSUE",
AI370="Projet OCM (ZTE, NOKIA, autres projets)","PLANNED WORKS",
AI370="No root CAuse","No root cause",
AI370="ODU HS","ACTIVE",
AI370="IP &amp; VLAN","ACTIVE",
AI370="Warehouse HUAWEI","SPARE-ISSUE",
AI370="SPARE-HS","SPARE-ISSUE",
AI370="Power Telco","ACTIVE", AI370="no impacts","no impacts"
),"")</f>
        <v>no impacts</v>
      </c>
      <c r="AK370" s="23" t="s">
        <v>5537</v>
      </c>
      <c r="AL370" s="23" t="str">
        <f t="shared" si="16"/>
        <v>CTR_300</v>
      </c>
      <c r="AN370" s="9" t="s">
        <v>5537</v>
      </c>
      <c r="AO370" s="23" t="str">
        <f>_xlfn.XLOOKUP(B370,'INCIDENT-05-03-2026'!E:E,'INCIDENT-05-03-2026'!F:F,"")</f>
        <v/>
      </c>
      <c r="AP370" s="7" t="s">
        <v>5537</v>
      </c>
      <c r="AQ370" s="6"/>
      <c r="AR370" s="7"/>
      <c r="AS370" s="3" t="str">
        <f>_xlfn.XLOOKUP(B370,'[3]tt num | region | site id'!$C:$C,'[3]tt num | region | site id'!$Q:$Q,"")</f>
        <v/>
      </c>
      <c r="AT370" s="24" t="str">
        <f>_xlfn.XLOOKUP(B370,'[4]Cells Huawei 03052026 12h'!$B:$B,'[4]Cells Huawei 03052026 12h'!$T:$T,"")</f>
        <v/>
      </c>
      <c r="AU370" s="24" t="str">
        <f>_xlfn.XLOOKUP(B370,'[5]cells down 02052026 8h50'!$B:$B,'[5]cells down 02052026 8h50'!$R:$R,"")</f>
        <v/>
      </c>
      <c r="AV370" s="24" t="str">
        <f>_xlfn.XLOOKUP(B370,'[5]cells down 02052026 13h50'!$B:$B,'[5]cells down 02052026 13h50'!$R:$R,"")</f>
        <v/>
      </c>
      <c r="AW370" s="24" t="str">
        <f>_xlfn.XLOOKUP(B370,'[5]cells down 02052026 13h50'!$B:$B,'[5]cells down 02052026 13h50'!$R:$R,"")</f>
        <v/>
      </c>
      <c r="AX370" s="24" t="str">
        <f>_xlfn.XLOOKUP(B370,'[6]cell downs 03052026 8h40 '!$B:$B,'[6]cell downs 03052026 8h40 '!$R:$R,"")</f>
        <v/>
      </c>
      <c r="AY370" s="24" t="str">
        <f>_xlfn.XLOOKUP(B370,'[7]ALL SITES DOWN'!$D:$D,'[7]ALL SITES DOWN'!$J:$J,"")</f>
        <v/>
      </c>
      <c r="AZ370" s="24" t="str">
        <f>_xlfn.XLOOKUP(B370,'[8]ALL SITES DOWN'!$D:$D,'[8]ALL SITES DOWN'!$J:$J,"")</f>
        <v/>
      </c>
      <c r="BA370" s="9" t="str">
        <f>_xlfn.XLOOKUP(B370,[9]sheet1!$AC:$AC,[9]sheet1!$AF:$AF,"")</f>
        <v/>
      </c>
      <c r="BB370" s="14" t="s">
        <v>5537</v>
      </c>
      <c r="BC370" s="14" t="s">
        <v>5537</v>
      </c>
      <c r="BD370" s="14" t="str">
        <f>_xlfn.XLOOKUP(B370,'[10]cell downs 18042026 17h'!$B:$B,'[10]cell downs 18042026 17h'!$B:$B,"")</f>
        <v/>
      </c>
      <c r="BE370" s="14" t="str">
        <f>_xlfn.XLOOKUP(B370,'[11]Cells Huawei 19042026 15h'!$B:$B,'[11]Cells Huawei 19042026 15h'!$B:$B,"")</f>
        <v/>
      </c>
      <c r="BF370" s="9" t="str">
        <f>_xlfn.XLOOKUP(B370,'[12]cells down 19042026 9H40'!$B:$B,'[12]cells down 19042026 9H40'!$B:$B,"")</f>
        <v/>
      </c>
      <c r="BG370" s="9" t="s">
        <v>1341</v>
      </c>
      <c r="BH370" s="9" t="s">
        <v>12</v>
      </c>
    </row>
    <row r="371" spans="1:60" s="9" customFormat="1" x14ac:dyDescent="0.3">
      <c r="A371" s="1" t="s">
        <v>755</v>
      </c>
      <c r="B371" s="8" t="s">
        <v>756</v>
      </c>
      <c r="C371" s="3" t="str">
        <f>_xlfn.XLOOKUP(B371,'[1]daily break down'!$D:$D,'[1]daily break down'!$E:$E,"")</f>
        <v>Douala</v>
      </c>
      <c r="D371" s="1" t="s">
        <v>11</v>
      </c>
      <c r="E371" s="1" t="s">
        <v>757</v>
      </c>
      <c r="F371" s="3" t="s">
        <v>31</v>
      </c>
      <c r="G371" s="1" t="s">
        <v>32</v>
      </c>
      <c r="H371" s="42" t="str">
        <f>_xlfn.XLOOKUP(B371,[2]CALCULATION!$B:$B,[2]CALCULATION!$H:$H,"")</f>
        <v>ZTE</v>
      </c>
      <c r="I371" s="34">
        <v>0.33351596453530324</v>
      </c>
      <c r="J371" s="34">
        <v>0.50364477660494322</v>
      </c>
      <c r="K371" s="34">
        <v>0</v>
      </c>
      <c r="L371" s="34">
        <v>0</v>
      </c>
      <c r="M371" s="34">
        <v>0.30062808011802544</v>
      </c>
      <c r="N371" s="34">
        <v>0.2362612824705437</v>
      </c>
      <c r="O371" s="34">
        <v>0.27639020868468417</v>
      </c>
      <c r="P371" s="34">
        <v>1.3190645572762842</v>
      </c>
      <c r="Q371" s="34">
        <v>0.1245780220470105</v>
      </c>
      <c r="R371" s="34">
        <v>0.11649873156922998</v>
      </c>
      <c r="S371" s="35">
        <v>0.93316696772278895</v>
      </c>
      <c r="T371" s="35">
        <v>0.15766209232577977</v>
      </c>
      <c r="U371" s="35">
        <v>0.58417015520798665</v>
      </c>
      <c r="V371" s="35">
        <v>0.11978038597963138</v>
      </c>
      <c r="W371" s="35">
        <v>0.15766209232577977</v>
      </c>
      <c r="X371" s="35">
        <v>0.63211084572514564</v>
      </c>
      <c r="Y371" s="35">
        <v>0.12006574723270926</v>
      </c>
      <c r="Z371" s="35">
        <v>0.12011925246766147</v>
      </c>
      <c r="AA371" s="35">
        <v>8.6302850816717222E-2</v>
      </c>
      <c r="AB371" s="35">
        <v>0.10497737248861749</v>
      </c>
      <c r="AC371" s="35">
        <v>0.13112404704213715</v>
      </c>
      <c r="AD371" s="35">
        <v>0.11594584414139063</v>
      </c>
      <c r="AE371" s="58" t="s">
        <v>5560</v>
      </c>
      <c r="AF371" s="58"/>
      <c r="AG371" s="57" t="str" cm="1">
        <f t="array" ref="AG371">IFERROR(_xlfn.IFS(
AI371="MPR ISSUE","PDH",
AI371="BSS Hardware Issue","BSS",
AI371="Sites strategiques, MLL, Pylone, etc.","ENVTECH",
AI371="AKTIVCO DEFAUT GE &amp; POWER Cabinet","AKTIVCO",
AI371="AKTIVCO Coupure ENEO &amp; Baisse de tension","AKTIVCO GRID ONLY",
AI371="Coupure ENEO &amp; Baisse de tension","IHS GRID ONLY",
AI371="Defaut GE &amp; POWER Cabinet","IHS",
AI371="Sharing","Partners",
AI371="Sites strategiques &amp; DataCenter","SST &amp; DC",
AI371="Exclu","Exclu",
AI371="SAT","SAT",
AI371="SPARE-ISSUE","SPARE-ISSUE",
AI371="Fiber CAmtel","TRANS_FO_CAMTEL",
AI371="Fiber AOF","Fiber AOF",
AI371="Projet OCM (HUAWEI)","TRAVAUX-HUAWEI",
AI371="Projet OCM (NOKIA)","TRAVAUX-NOKIA",
AI371="ACCESS-ISSUE","ACCESS-ISSUE",
AI371="Projet OCM (ZTE, NOKIA, autres projets)","TRAVAUX OCM",
AI371="No root CAuse","No root cause",
AI371="ODU HS","PDH",
AI371="IP &amp; VLAN","PDH",
AI371="Warehouse HUAWEI","SPARE-ISSUE",
AI371="SPARE-HS","SPARE-ISSUE",
AI371="Power Telco","BSS",AI371="no impacts","no impacts"
),"")</f>
        <v>no impacts</v>
      </c>
      <c r="AH371" s="57" t="str" cm="1">
        <f t="array" ref="AH371">IFERROR(_xlfn.IFS(
AI371="MPR ISSUE","TX ISSUE",
AI371="BSS Hardware Issue","RAN ISSUE",
AI371="Sites strategiques, MLL, Pylone, etc.","ENVTECH",
AI371="AKTIVCO DEFAUT GE &amp; POWER Cabinet","POWER ISSUE",
AI371="AKTIVCO Coupure ENEO &amp; Baisse de tension","POWER ISSUE",
AI371="Coupure ENEO &amp; Baisse de tension","POWER ISSUE",
AI371="Defaut GE &amp; POWER Cabinet","POWER ISSUE",
AI371="Sharing","POWER ISSUE",
AI371="Sites strategiques &amp; DataCenter","POWER ISSUE",
AI371="Exclu","Exclu",
AI371="SAT","TX ISSUE",
AI371="SPARE-ISSUE","SPARE-ISSUE",
AI371="Fiber CAmtel","TX ISSUE",
AI371="Fiber AOF","TX ISSUE",
AI371="Projet OCM (HUAWEI)","TRAVAUX-HUAWEI",
AI371="Projet OCM (NOKIA)","TRAVAUX -NOKIA",
AI371="ACCESS-ISSUE","ACCESS-ISSUE",
AI371="Projet OCM (ZTE, NOKIA, autres projets)","TRAVAUX OCM",
AI371="No root CAuse","No root cause",
AI371="ODU HS","TX ISSUE",
AI371="IP &amp; VLAN","TX ISSUE",
AI371="Warehouse HUAWEI","SPARE-ISSUE",
AI371="SPARE-HS","SPARE-ISSUE",
AI371="Power Telco","RAN ISSUE",AI371="no impacts","no impacts"
),"")</f>
        <v>no impacts</v>
      </c>
      <c r="AI371" s="85" t="s">
        <v>5998</v>
      </c>
      <c r="AJ371" s="57" t="str" cm="1">
        <f t="array" ref="AJ371">IFERROR(_xlfn.IFS(
AI371="MPR ISSUE","ACTIVE",
AI371="BSS Hardware Issue","ACTIVE",
AI371="Sites strategiques, MLL, Pylone, etc.","PASSIVE",
AI371="AKTIVCO DEFAUT GE &amp; POWER Cabinet","PASSIVE",
AI371="AKTIVCO Coupure ENEO &amp; Baisse de tension","PASSIVE",
AI371="Coupure ENEO &amp; Baisse de tension","PASSIVE",
AI371="Defaut GE &amp; POWER Cabinet","PASSIVE",
AI371="Sharing","PASSIVE",
AI371="Sites strategiques &amp; DataCenter","PASSIVE",
AI371="Exclu","Exclu",
AI371="SAT","ACTIVE",
AI371="SPARE-ISSUE","SPARE-ISSUE",
AI371="Fiber CAmtel","ACTIVE",
AI371="Fiber AOF","ACTIVE",
AI371="Projet OCM (HUAWEI)","PLANNED WORKS",
AI371="Projet OCM (NOKIA)","PLANNED WORKS",
AI371="ACCESS-ISSUE","ACCESS-ISSUE",
AI371="Projet OCM (ZTE, NOKIA, autres projets)","PLANNED WORKS",
AI371="No root CAuse","No root cause",
AI371="ODU HS","ACTIVE",
AI371="IP &amp; VLAN","ACTIVE",
AI371="Warehouse HUAWEI","SPARE-ISSUE",
AI371="SPARE-HS","SPARE-ISSUE",
AI371="Power Telco","ACTIVE", AI371="no impacts","no impacts"
),"")</f>
        <v>no impacts</v>
      </c>
      <c r="AK371" s="23" t="s">
        <v>5537</v>
      </c>
      <c r="AL371" s="23" t="str">
        <f t="shared" si="16"/>
        <v>LIT_367</v>
      </c>
      <c r="AN371" s="9" t="s">
        <v>5537</v>
      </c>
      <c r="AO371" s="23" t="str">
        <f>_xlfn.XLOOKUP(B371,'INCIDENT-05-03-2026'!E:E,'INCIDENT-05-03-2026'!F:F,"")</f>
        <v/>
      </c>
      <c r="AP371" s="7" t="s">
        <v>5537</v>
      </c>
      <c r="AQ371" s="6"/>
      <c r="AR371" s="7"/>
      <c r="AS371" s="3" t="str">
        <f>_xlfn.XLOOKUP(B371,'[3]tt num | region | site id'!$C:$C,'[3]tt num | region | site id'!$Q:$Q,"")</f>
        <v/>
      </c>
      <c r="AT371" s="24" t="str">
        <f>_xlfn.XLOOKUP(B371,'[4]Cells Huawei 03052026 12h'!$B:$B,'[4]Cells Huawei 03052026 12h'!$T:$T,"")</f>
        <v/>
      </c>
      <c r="AU371" s="24" t="str">
        <f>_xlfn.XLOOKUP(B371,'[5]cells down 02052026 8h50'!$B:$B,'[5]cells down 02052026 8h50'!$R:$R,"")</f>
        <v/>
      </c>
      <c r="AV371" s="24" t="str">
        <f>_xlfn.XLOOKUP(B371,'[5]cells down 02052026 13h50'!$B:$B,'[5]cells down 02052026 13h50'!$R:$R,"")</f>
        <v/>
      </c>
      <c r="AW371" s="24" t="str">
        <f>_xlfn.XLOOKUP(B371,'[5]cells down 02052026 13h50'!$B:$B,'[5]cells down 02052026 13h50'!$R:$R,"")</f>
        <v/>
      </c>
      <c r="AX371" s="24" t="str">
        <f>_xlfn.XLOOKUP(B371,'[6]cell downs 03052026 8h40 '!$B:$B,'[6]cell downs 03052026 8h40 '!$R:$R,"")</f>
        <v/>
      </c>
      <c r="AY371" s="24" t="str">
        <f>_xlfn.XLOOKUP(B371,'[7]ALL SITES DOWN'!$D:$D,'[7]ALL SITES DOWN'!$J:$J,"")</f>
        <v/>
      </c>
      <c r="AZ371" s="24" t="str">
        <f>_xlfn.XLOOKUP(B371,'[8]ALL SITES DOWN'!$D:$D,'[8]ALL SITES DOWN'!$J:$J,"")</f>
        <v/>
      </c>
      <c r="BA371" s="9" t="str">
        <f>_xlfn.XLOOKUP(B371,[9]sheet1!$AC:$AC,[9]sheet1!$AF:$AF,"")</f>
        <v/>
      </c>
      <c r="BB371" s="14" t="s">
        <v>5537</v>
      </c>
      <c r="BC371" s="14" t="s">
        <v>5537</v>
      </c>
      <c r="BD371" s="14" t="str">
        <f>_xlfn.XLOOKUP(B371,'[10]cell downs 18042026 17h'!$B:$B,'[10]cell downs 18042026 17h'!$B:$B,"")</f>
        <v/>
      </c>
      <c r="BE371" s="14" t="str">
        <f>_xlfn.XLOOKUP(B371,'[11]Cells Huawei 19042026 15h'!$B:$B,'[11]Cells Huawei 19042026 15h'!$B:$B,"")</f>
        <v/>
      </c>
      <c r="BF371" s="9" t="str">
        <f>_xlfn.XLOOKUP(B371,'[12]cells down 19042026 9H40'!$B:$B,'[12]cells down 19042026 9H40'!$B:$B,"")</f>
        <v/>
      </c>
      <c r="BG371" s="9" t="s">
        <v>756</v>
      </c>
      <c r="BH371" s="9" t="s">
        <v>5537</v>
      </c>
    </row>
    <row r="372" spans="1:60" s="9" customFormat="1" x14ac:dyDescent="0.3">
      <c r="A372" s="1" t="s">
        <v>1513</v>
      </c>
      <c r="B372" s="8" t="s">
        <v>1514</v>
      </c>
      <c r="C372" s="3" t="str">
        <f>_xlfn.XLOOKUP(B372,'[1]daily break down'!$D:$D,'[1]daily break down'!$E:$E,"")</f>
        <v>CENTRE</v>
      </c>
      <c r="D372" s="1" t="s">
        <v>21</v>
      </c>
      <c r="E372" s="1" t="s">
        <v>36</v>
      </c>
      <c r="F372" s="3" t="s">
        <v>37</v>
      </c>
      <c r="G372" s="1" t="s">
        <v>1515</v>
      </c>
      <c r="H372" s="42" t="str">
        <f>_xlfn.XLOOKUP(B372,[2]CALCULATION!$B:$B,[2]CALCULATION!$H:$H,"")</f>
        <v>ZTE</v>
      </c>
      <c r="I372" s="34">
        <v>0</v>
      </c>
      <c r="J372" s="34">
        <v>21.457668084912093</v>
      </c>
      <c r="K372" s="34">
        <v>0</v>
      </c>
      <c r="L372" s="34">
        <v>0.65153324601279039</v>
      </c>
      <c r="M372" s="34">
        <v>0</v>
      </c>
      <c r="N372" s="34">
        <v>0</v>
      </c>
      <c r="O372" s="34">
        <v>5.6160699762864796</v>
      </c>
      <c r="P372" s="34">
        <v>2.7662919873413747</v>
      </c>
      <c r="Q372" s="34">
        <v>3.4639110757263158</v>
      </c>
      <c r="R372" s="34">
        <v>9.9394891462847454E-2</v>
      </c>
      <c r="S372" s="35">
        <v>4.6685101003615532</v>
      </c>
      <c r="T372" s="35">
        <v>13.868556899607057</v>
      </c>
      <c r="U372" s="35">
        <v>0.94602605918963112</v>
      </c>
      <c r="V372" s="35">
        <v>6.4848166411268346</v>
      </c>
      <c r="W372" s="35">
        <v>13.868556899607057</v>
      </c>
      <c r="X372" s="35">
        <v>20.734776690551399</v>
      </c>
      <c r="Y372" s="35">
        <v>0</v>
      </c>
      <c r="Z372" s="35">
        <v>2.4700335014111112</v>
      </c>
      <c r="AA372" s="35">
        <v>0.11028280357621029</v>
      </c>
      <c r="AB372" s="35">
        <v>8.7658231076021761E-2</v>
      </c>
      <c r="AC372" s="35">
        <v>0.13430467729120321</v>
      </c>
      <c r="AD372" s="35">
        <v>0.11521460593037752</v>
      </c>
      <c r="AE372" s="58" t="s">
        <v>5559</v>
      </c>
      <c r="AF372" s="58" t="s">
        <v>5536</v>
      </c>
      <c r="AG372" s="57" t="str" cm="1">
        <f t="array" ref="AG372">IFERROR(_xlfn.IFS(
AI372="MPR ISSUE","PDH",
AI372="BSS Hardware Issue","BSS",
AI372="Sites strategiques, MLL, Pylone, etc.","ENVTECH",
AI372="AKTIVCO DEFAUT GE &amp; POWER Cabinet","AKTIVCO",
AI372="AKTIVCO Coupure ENEO &amp; Baisse de tension","AKTIVCO GRID ONLY",
AI372="Coupure ENEO &amp; Baisse de tension","IHS GRID ONLY",
AI372="Defaut GE &amp; POWER Cabinet","IHS",
AI372="Sharing","Partners",
AI372="Sites strategiques &amp; DataCenter","SST &amp; DC",
AI372="Exclu","Exclu",
AI372="SAT","SAT",
AI372="SPARE-ISSUE","SPARE-ISSUE",
AI372="Fiber CAmtel","TRANS_FO_CAMTEL",
AI372="Fiber AOF","Fiber AOF",
AI372="Projet OCM (HUAWEI)","TRAVAUX-HUAWEI",
AI372="Projet OCM (NOKIA)","TRAVAUX-NOKIA",
AI372="ACCESS-ISSUE","ACCESS-ISSUE",
AI372="Projet OCM (ZTE, NOKIA, autres projets)","TRAVAUX OCM",
AI372="No root CAuse","No root cause",
AI372="ODU HS","PDH",
AI372="IP &amp; VLAN","PDH",
AI372="Warehouse HUAWEI","SPARE-ISSUE",
AI372="SPARE-HS","SPARE-ISSUE",
AI372="Power Telco","BSS",AI372="no impacts","no impacts"
),"")</f>
        <v>Exclu</v>
      </c>
      <c r="AH372" s="57" t="str" cm="1">
        <f t="array" ref="AH372">IFERROR(_xlfn.IFS(
AI372="MPR ISSUE","TX ISSUE",
AI372="BSS Hardware Issue","RAN ISSUE",
AI372="Sites strategiques, MLL, Pylone, etc.","ENVTECH",
AI372="AKTIVCO DEFAUT GE &amp; POWER Cabinet","POWER ISSUE",
AI372="AKTIVCO Coupure ENEO &amp; Baisse de tension","POWER ISSUE",
AI372="Coupure ENEO &amp; Baisse de tension","POWER ISSUE",
AI372="Defaut GE &amp; POWER Cabinet","POWER ISSUE",
AI372="Sharing","POWER ISSUE",
AI372="Sites strategiques &amp; DataCenter","POWER ISSUE",
AI372="Exclu","Exclu",
AI372="SAT","TX ISSUE",
AI372="SPARE-ISSUE","SPARE-ISSUE",
AI372="Fiber CAmtel","TX ISSUE",
AI372="Fiber AOF","TX ISSUE",
AI372="Projet OCM (HUAWEI)","TRAVAUX-HUAWEI",
AI372="Projet OCM (NOKIA)","TRAVAUX -NOKIA",
AI372="ACCESS-ISSUE","ACCESS-ISSUE",
AI372="Projet OCM (ZTE, NOKIA, autres projets)","TRAVAUX OCM",
AI372="No root CAuse","No root cause",
AI372="ODU HS","TX ISSUE",
AI372="IP &amp; VLAN","TX ISSUE",
AI372="Warehouse HUAWEI","SPARE-ISSUE",
AI372="SPARE-HS","SPARE-ISSUE",
AI372="Power Telco","RAN ISSUE",AI372="no impacts","no impacts"
),"")</f>
        <v>Exclu</v>
      </c>
      <c r="AI372" s="85" t="s">
        <v>5559</v>
      </c>
      <c r="AJ372" s="57" t="str" cm="1">
        <f t="array" ref="AJ372">IFERROR(_xlfn.IFS(
AI372="MPR ISSUE","ACTIVE",
AI372="BSS Hardware Issue","ACTIVE",
AI372="Sites strategiques, MLL, Pylone, etc.","PASSIVE",
AI372="AKTIVCO DEFAUT GE &amp; POWER Cabinet","PASSIVE",
AI372="AKTIVCO Coupure ENEO &amp; Baisse de tension","PASSIVE",
AI372="Coupure ENEO &amp; Baisse de tension","PASSIVE",
AI372="Defaut GE &amp; POWER Cabinet","PASSIVE",
AI372="Sharing","PASSIVE",
AI372="Sites strategiques &amp; DataCenter","PASSIVE",
AI372="Exclu","Exclu",
AI372="SAT","ACTIVE",
AI372="SPARE-ISSUE","SPARE-ISSUE",
AI372="Fiber CAmtel","ACTIVE",
AI372="Fiber AOF","ACTIVE",
AI372="Projet OCM (HUAWEI)","PLANNED WORKS",
AI372="Projet OCM (NOKIA)","PLANNED WORKS",
AI372="ACCESS-ISSUE","ACCESS-ISSUE",
AI372="Projet OCM (ZTE, NOKIA, autres projets)","PLANNED WORKS",
AI372="No root CAuse","No root cause",
AI372="ODU HS","ACTIVE",
AI372="IP &amp; VLAN","ACTIVE",
AI372="Warehouse HUAWEI","SPARE-ISSUE",
AI372="SPARE-HS","SPARE-ISSUE",
AI372="Power Telco","ACTIVE", AI372="no impacts","no impacts"
),"")</f>
        <v>Exclu</v>
      </c>
      <c r="AK372" s="23" t="s">
        <v>5537</v>
      </c>
      <c r="AL372" s="23" t="str">
        <f t="shared" si="16"/>
        <v>CTR_896</v>
      </c>
      <c r="AN372" s="9" t="s">
        <v>5537</v>
      </c>
      <c r="AO372" s="23" t="str">
        <f>_xlfn.XLOOKUP(B372,'INCIDENT-05-03-2026'!E:E,'INCIDENT-05-03-2026'!F:F,"")</f>
        <v/>
      </c>
      <c r="AP372" s="7" t="s">
        <v>5537</v>
      </c>
      <c r="AQ372" s="6"/>
      <c r="AR372" s="7"/>
      <c r="AS372" s="3" t="str">
        <f>_xlfn.XLOOKUP(B372,'[3]tt num | region | site id'!$C:$C,'[3]tt num | region | site id'!$Q:$Q,"")</f>
        <v/>
      </c>
      <c r="AT372" s="24" t="str">
        <f>_xlfn.XLOOKUP(B372,'[4]Cells Huawei 03052026 12h'!$B:$B,'[4]Cells Huawei 03052026 12h'!$T:$T,"")</f>
        <v/>
      </c>
      <c r="AU372" s="24" t="str">
        <f>_xlfn.XLOOKUP(B372,'[5]cells down 02052026 8h50'!$B:$B,'[5]cells down 02052026 8h50'!$R:$R,"")</f>
        <v/>
      </c>
      <c r="AV372" s="24" t="str">
        <f>_xlfn.XLOOKUP(B372,'[5]cells down 02052026 13h50'!$B:$B,'[5]cells down 02052026 13h50'!$R:$R,"")</f>
        <v/>
      </c>
      <c r="AW372" s="24" t="str">
        <f>_xlfn.XLOOKUP(B372,'[5]cells down 02052026 13h50'!$B:$B,'[5]cells down 02052026 13h50'!$R:$R,"")</f>
        <v/>
      </c>
      <c r="AX372" s="24" t="str">
        <f>_xlfn.XLOOKUP(B372,'[6]cell downs 03052026 8h40 '!$B:$B,'[6]cell downs 03052026 8h40 '!$R:$R,"")</f>
        <v/>
      </c>
      <c r="AY372" s="24" t="str">
        <f>_xlfn.XLOOKUP(B372,'[7]ALL SITES DOWN'!$D:$D,'[7]ALL SITES DOWN'!$J:$J,"")</f>
        <v/>
      </c>
      <c r="AZ372" s="24" t="str">
        <f>_xlfn.XLOOKUP(B372,'[8]ALL SITES DOWN'!$D:$D,'[8]ALL SITES DOWN'!$J:$J,"")</f>
        <v/>
      </c>
      <c r="BA372" s="9" t="str">
        <f>_xlfn.XLOOKUP(B372,[9]sheet1!$AC:$AC,[9]sheet1!$AF:$AF,"")</f>
        <v/>
      </c>
      <c r="BB372" s="14" t="s">
        <v>5537</v>
      </c>
      <c r="BC372" s="14" t="s">
        <v>5537</v>
      </c>
      <c r="BD372" s="14" t="str">
        <f>_xlfn.XLOOKUP(B372,'[10]cell downs 18042026 17h'!$B:$B,'[10]cell downs 18042026 17h'!$B:$B,"")</f>
        <v/>
      </c>
      <c r="BE372" s="14" t="str">
        <f>_xlfn.XLOOKUP(B372,'[11]Cells Huawei 19042026 15h'!$B:$B,'[11]Cells Huawei 19042026 15h'!$B:$B,"")</f>
        <v/>
      </c>
      <c r="BF372" s="9" t="str">
        <f>_xlfn.XLOOKUP(B372,'[12]cells down 19042026 9H40'!$B:$B,'[12]cells down 19042026 9H40'!$B:$B,"")</f>
        <v/>
      </c>
      <c r="BG372" s="9" t="s">
        <v>5537</v>
      </c>
      <c r="BH372" s="9" t="s">
        <v>12</v>
      </c>
    </row>
    <row r="373" spans="1:60" s="9" customFormat="1" x14ac:dyDescent="0.3">
      <c r="A373" s="1" t="s">
        <v>1980</v>
      </c>
      <c r="B373" s="8" t="s">
        <v>1981</v>
      </c>
      <c r="C373" s="3" t="str">
        <f>_xlfn.XLOOKUP(B373,'[1]daily break down'!$D:$D,'[1]daily break down'!$E:$E,"")</f>
        <v>EXTREME-NORD</v>
      </c>
      <c r="D373" s="1" t="s">
        <v>11</v>
      </c>
      <c r="E373" s="1" t="s">
        <v>12</v>
      </c>
      <c r="F373" s="3" t="s">
        <v>55</v>
      </c>
      <c r="G373" s="1" t="s">
        <v>560</v>
      </c>
      <c r="H373" s="40" t="str">
        <f>_xlfn.XLOOKUP(B373,[2]CALCULATION!$B:$B,[2]CALCULATION!$H:$H,"")</f>
        <v>Huawei</v>
      </c>
      <c r="I373" s="34">
        <v>0.24177232167061891</v>
      </c>
      <c r="J373" s="34">
        <v>0.21537640576087294</v>
      </c>
      <c r="K373" s="34">
        <v>0</v>
      </c>
      <c r="L373" s="34">
        <v>0</v>
      </c>
      <c r="M373" s="34">
        <v>0</v>
      </c>
      <c r="N373" s="34">
        <v>1.4929744059492116</v>
      </c>
      <c r="O373" s="34">
        <v>4.7060529402196716</v>
      </c>
      <c r="P373" s="34">
        <v>3.2046425422263316</v>
      </c>
      <c r="Q373" s="34">
        <v>4.9567963062839411</v>
      </c>
      <c r="R373" s="34">
        <v>0</v>
      </c>
      <c r="S373" s="35">
        <v>0.24846047603964241</v>
      </c>
      <c r="T373" s="35">
        <v>0</v>
      </c>
      <c r="U373" s="35">
        <v>0</v>
      </c>
      <c r="V373" s="35">
        <v>1.103866502298585</v>
      </c>
      <c r="W373" s="35">
        <v>0</v>
      </c>
      <c r="X373" s="35">
        <v>0</v>
      </c>
      <c r="Y373" s="35">
        <v>0</v>
      </c>
      <c r="Z373" s="35">
        <v>0</v>
      </c>
      <c r="AA373" s="35">
        <v>0.11615289617879453</v>
      </c>
      <c r="AB373" s="35">
        <v>0.19417626338355248</v>
      </c>
      <c r="AC373" s="35">
        <v>6.2928598476142919E-2</v>
      </c>
      <c r="AD373" s="35">
        <v>0.1145903781892687</v>
      </c>
      <c r="AE373" s="58" t="s">
        <v>5603</v>
      </c>
      <c r="AF373" s="58"/>
      <c r="AG373" s="57" t="str" cm="1">
        <f t="array" ref="AG373">IFERROR(_xlfn.IFS(
AI373="MPR ISSUE","PDH",
AI373="BSS Hardware Issue","BSS",
AI373="Sites strategiques, MLL, Pylone, etc.","ENVTECH",
AI373="AKTIVCO DEFAUT GE &amp; POWER Cabinet","AKTIVCO",
AI373="AKTIVCO Coupure ENEO &amp; Baisse de tension","AKTIVCO GRID ONLY",
AI373="Coupure ENEO &amp; Baisse de tension","IHS GRID ONLY",
AI373="Defaut GE &amp; POWER Cabinet","IHS",
AI373="Sharing","Partners",
AI373="Sites strategiques &amp; DataCenter","SST &amp; DC",
AI373="Exclu","Exclu",
AI373="SAT","SAT",
AI373="SPARE-ISSUE","SPARE-ISSUE",
AI373="Fiber CAmtel","TRANS_FO_CAMTEL",
AI373="Fiber AOF","Fiber AOF",
AI373="Projet OCM (HUAWEI)","TRAVAUX-HUAWEI",
AI373="Projet OCM (NOKIA)","TRAVAUX-NOKIA",
AI373="ACCESS-ISSUE","ACCESS-ISSUE",
AI373="Projet OCM (ZTE, NOKIA, autres projets)","TRAVAUX OCM",
AI373="No root CAuse","No root cause",
AI373="ODU HS","PDH",
AI373="IP &amp; VLAN","PDH",
AI373="Warehouse HUAWEI","SPARE-ISSUE",
AI373="SPARE-HS","SPARE-ISSUE",
AI373="Power Telco","BSS",AI373="no impacts","no impacts"
),"")</f>
        <v>no impacts</v>
      </c>
      <c r="AH373" s="57" t="str" cm="1">
        <f t="array" ref="AH373">IFERROR(_xlfn.IFS(
AI373="MPR ISSUE","TX ISSUE",
AI373="BSS Hardware Issue","RAN ISSUE",
AI373="Sites strategiques, MLL, Pylone, etc.","ENVTECH",
AI373="AKTIVCO DEFAUT GE &amp; POWER Cabinet","POWER ISSUE",
AI373="AKTIVCO Coupure ENEO &amp; Baisse de tension","POWER ISSUE",
AI373="Coupure ENEO &amp; Baisse de tension","POWER ISSUE",
AI373="Defaut GE &amp; POWER Cabinet","POWER ISSUE",
AI373="Sharing","POWER ISSUE",
AI373="Sites strategiques &amp; DataCenter","POWER ISSUE",
AI373="Exclu","Exclu",
AI373="SAT","TX ISSUE",
AI373="SPARE-ISSUE","SPARE-ISSUE",
AI373="Fiber CAmtel","TX ISSUE",
AI373="Fiber AOF","TX ISSUE",
AI373="Projet OCM (HUAWEI)","TRAVAUX-HUAWEI",
AI373="Projet OCM (NOKIA)","TRAVAUX -NOKIA",
AI373="ACCESS-ISSUE","ACCESS-ISSUE",
AI373="Projet OCM (ZTE, NOKIA, autres projets)","TRAVAUX OCM",
AI373="No root CAuse","No root cause",
AI373="ODU HS","TX ISSUE",
AI373="IP &amp; VLAN","TX ISSUE",
AI373="Warehouse HUAWEI","SPARE-ISSUE",
AI373="SPARE-HS","SPARE-ISSUE",
AI373="Power Telco","RAN ISSUE",AI373="no impacts","no impacts"
),"")</f>
        <v>no impacts</v>
      </c>
      <c r="AI373" s="85" t="s">
        <v>5998</v>
      </c>
      <c r="AJ373" s="57" t="str" cm="1">
        <f t="array" ref="AJ373">IFERROR(_xlfn.IFS(
AI373="MPR ISSUE","ACTIVE",
AI373="BSS Hardware Issue","ACTIVE",
AI373="Sites strategiques, MLL, Pylone, etc.","PASSIVE",
AI373="AKTIVCO DEFAUT GE &amp; POWER Cabinet","PASSIVE",
AI373="AKTIVCO Coupure ENEO &amp; Baisse de tension","PASSIVE",
AI373="Coupure ENEO &amp; Baisse de tension","PASSIVE",
AI373="Defaut GE &amp; POWER Cabinet","PASSIVE",
AI373="Sharing","PASSIVE",
AI373="Sites strategiques &amp; DataCenter","PASSIVE",
AI373="Exclu","Exclu",
AI373="SAT","ACTIVE",
AI373="SPARE-ISSUE","SPARE-ISSUE",
AI373="Fiber CAmtel","ACTIVE",
AI373="Fiber AOF","ACTIVE",
AI373="Projet OCM (HUAWEI)","PLANNED WORKS",
AI373="Projet OCM (NOKIA)","PLANNED WORKS",
AI373="ACCESS-ISSUE","ACCESS-ISSUE",
AI373="Projet OCM (ZTE, NOKIA, autres projets)","PLANNED WORKS",
AI373="No root CAuse","No root cause",
AI373="ODU HS","ACTIVE",
AI373="IP &amp; VLAN","ACTIVE",
AI373="Warehouse HUAWEI","SPARE-ISSUE",
AI373="SPARE-HS","SPARE-ISSUE",
AI373="Power Telco","ACTIVE", AI373="no impacts","no impacts"
),"")</f>
        <v>no impacts</v>
      </c>
      <c r="AK373" s="23" t="s">
        <v>5537</v>
      </c>
      <c r="AL373" s="23" t="str">
        <f t="shared" si="16"/>
        <v>EXN_144</v>
      </c>
      <c r="AN373" s="9" t="s">
        <v>5537</v>
      </c>
      <c r="AO373" s="23" t="str">
        <f>_xlfn.XLOOKUP(B373,'INCIDENT-05-03-2026'!E:E,'INCIDENT-05-03-2026'!F:F,"")</f>
        <v/>
      </c>
      <c r="AP373" s="7" t="s">
        <v>5537</v>
      </c>
      <c r="AQ373" s="6"/>
      <c r="AR373" s="7"/>
      <c r="AS373" s="3" t="str">
        <f>_xlfn.XLOOKUP(B373,'[3]tt num | region | site id'!$C:$C,'[3]tt num | region | site id'!$Q:$Q,"")</f>
        <v/>
      </c>
      <c r="AT373" s="24" t="str">
        <f>_xlfn.XLOOKUP(B373,'[4]Cells Huawei 03052026 12h'!$B:$B,'[4]Cells Huawei 03052026 12h'!$T:$T,"")</f>
        <v/>
      </c>
      <c r="AU373" s="24" t="str">
        <f>_xlfn.XLOOKUP(B373,'[5]cells down 02052026 8h50'!$B:$B,'[5]cells down 02052026 8h50'!$R:$R,"")</f>
        <v/>
      </c>
      <c r="AV373" s="24" t="str">
        <f>_xlfn.XLOOKUP(B373,'[5]cells down 02052026 13h50'!$B:$B,'[5]cells down 02052026 13h50'!$R:$R,"")</f>
        <v/>
      </c>
      <c r="AW373" s="24" t="str">
        <f>_xlfn.XLOOKUP(B373,'[5]cells down 02052026 13h50'!$B:$B,'[5]cells down 02052026 13h50'!$R:$R,"")</f>
        <v/>
      </c>
      <c r="AX373" s="24" t="str">
        <f>_xlfn.XLOOKUP(B373,'[6]cell downs 03052026 8h40 '!$B:$B,'[6]cell downs 03052026 8h40 '!$R:$R,"")</f>
        <v/>
      </c>
      <c r="AY373" s="24" t="str">
        <f>_xlfn.XLOOKUP(B373,'[7]ALL SITES DOWN'!$D:$D,'[7]ALL SITES DOWN'!$J:$J,"")</f>
        <v/>
      </c>
      <c r="AZ373" s="24" t="str">
        <f>_xlfn.XLOOKUP(B373,'[8]ALL SITES DOWN'!$D:$D,'[8]ALL SITES DOWN'!$J:$J,"")</f>
        <v/>
      </c>
      <c r="BA373" s="9" t="str">
        <f>_xlfn.XLOOKUP(B373,[9]sheet1!$AC:$AC,[9]sheet1!$AF:$AF,"")</f>
        <v/>
      </c>
      <c r="BB373" s="14" t="s">
        <v>5537</v>
      </c>
      <c r="BC373" s="14" t="s">
        <v>5537</v>
      </c>
      <c r="BD373" s="14" t="str">
        <f>_xlfn.XLOOKUP(B373,'[10]cell downs 18042026 17h'!$B:$B,'[10]cell downs 18042026 17h'!$B:$B,"")</f>
        <v/>
      </c>
      <c r="BE373" s="14" t="str">
        <f>_xlfn.XLOOKUP(B373,'[11]Cells Huawei 19042026 15h'!$B:$B,'[11]Cells Huawei 19042026 15h'!$B:$B,"")</f>
        <v/>
      </c>
      <c r="BF373" s="9" t="str">
        <f>_xlfn.XLOOKUP(B373,'[12]cells down 19042026 9H40'!$B:$B,'[12]cells down 19042026 9H40'!$B:$B,"")</f>
        <v/>
      </c>
      <c r="BG373" s="9" t="s">
        <v>1981</v>
      </c>
      <c r="BH373" s="9" t="s">
        <v>5537</v>
      </c>
    </row>
    <row r="374" spans="1:60" s="9" customFormat="1" ht="19.05" customHeight="1" x14ac:dyDescent="0.3">
      <c r="A374" s="1" t="s">
        <v>1853</v>
      </c>
      <c r="B374" s="1" t="s">
        <v>1854</v>
      </c>
      <c r="C374" s="3" t="str">
        <f>_xlfn.XLOOKUP(B374,'[1]daily break down'!$D:$D,'[1]daily break down'!$E:$E,"")</f>
        <v>ADAMAOUA</v>
      </c>
      <c r="D374" s="1" t="s">
        <v>21</v>
      </c>
      <c r="E374" s="1" t="s">
        <v>122</v>
      </c>
      <c r="F374" s="3" t="s">
        <v>90</v>
      </c>
      <c r="G374" s="1" t="s">
        <v>1273</v>
      </c>
      <c r="H374" s="41" t="str">
        <f>_xlfn.XLOOKUP(B374,[2]CALCULATION!$B:$B,[2]CALCULATION!$H:$H,"")</f>
        <v>NOKIA</v>
      </c>
      <c r="I374" s="34">
        <v>4.6264914920102314</v>
      </c>
      <c r="J374" s="34">
        <v>0.18599534490805547</v>
      </c>
      <c r="K374" s="34">
        <v>1.9566732501479646E-2</v>
      </c>
      <c r="L374" s="34">
        <v>1.0131387693603142E-2</v>
      </c>
      <c r="M374" s="34">
        <v>2.8896419284469291E-2</v>
      </c>
      <c r="N374" s="34">
        <v>1.6356748836521211E-2</v>
      </c>
      <c r="O374" s="34">
        <v>3.2461344362937031E-2</v>
      </c>
      <c r="P374" s="34">
        <v>7.9012803147720957E-3</v>
      </c>
      <c r="Q374" s="34">
        <v>1.8799689942363914E-2</v>
      </c>
      <c r="R374" s="34">
        <v>5.5115140314230234E-3</v>
      </c>
      <c r="S374" s="35">
        <v>9.5388161326533216E-2</v>
      </c>
      <c r="T374" s="35">
        <v>17400.264519608598</v>
      </c>
      <c r="U374" s="35">
        <v>6.3501704990375886E-3</v>
      </c>
      <c r="V374" s="35">
        <v>9.9174339149505457E-3</v>
      </c>
      <c r="W374" s="35">
        <v>0</v>
      </c>
      <c r="X374" s="35">
        <v>3.2321342733439243E-2</v>
      </c>
      <c r="Y374" s="35">
        <v>8.0267143144544251E-3</v>
      </c>
      <c r="Z374" s="35">
        <v>0.26986981987610725</v>
      </c>
      <c r="AA374" s="35">
        <v>0.36357105459835581</v>
      </c>
      <c r="AB374" s="35">
        <v>0.18357227004363966</v>
      </c>
      <c r="AC374" s="35">
        <v>0</v>
      </c>
      <c r="AD374" s="35">
        <v>0.11354524136117877</v>
      </c>
      <c r="AE374" s="58" t="s">
        <v>5560</v>
      </c>
      <c r="AF374" s="58"/>
      <c r="AG374" s="57" t="str" cm="1">
        <f t="array" ref="AG374">IFERROR(_xlfn.IFS(
AI374="MPR ISSUE","PDH",
AI374="BSS Hardware Issue","BSS",
AI374="Sites strategiques, MLL, Pylone, etc.","ENVTECH",
AI374="AKTIVCO DEFAUT GE &amp; POWER Cabinet","AKTIVCO",
AI374="AKTIVCO Coupure ENEO &amp; Baisse de tension","AKTIVCO GRID ONLY",
AI374="Coupure ENEO &amp; Baisse de tension","IHS GRID ONLY",
AI374="Defaut GE &amp; POWER Cabinet","IHS",
AI374="Sharing","Partners",
AI374="Sites strategiques &amp; DataCenter","SST &amp; DC",
AI374="Exclu","Exclu",
AI374="SAT","SAT",
AI374="SPARE-ISSUE","SPARE-ISSUE",
AI374="Fiber CAmtel","TRANS_FO_CAMTEL",
AI374="Fiber AOF","Fiber AOF",
AI374="Projet OCM (HUAWEI)","TRAVAUX-HUAWEI",
AI374="Projet OCM (NOKIA)","TRAVAUX-NOKIA",
AI374="ACCESS-ISSUE","ACCESS-ISSUE",
AI374="Projet OCM (ZTE, NOKIA, autres projets)","TRAVAUX OCM",
AI374="No root CAuse","No root cause",
AI374="ODU HS","PDH",
AI374="IP &amp; VLAN","PDH",
AI374="Warehouse HUAWEI","SPARE-ISSUE",
AI374="SPARE-HS","SPARE-ISSUE",
AI374="Power Telco","BSS",AI374="no impacts","no impacts"
),"")</f>
        <v>no impacts</v>
      </c>
      <c r="AH374" s="57" t="str" cm="1">
        <f t="array" ref="AH374">IFERROR(_xlfn.IFS(
AI374="MPR ISSUE","TX ISSUE",
AI374="BSS Hardware Issue","RAN ISSUE",
AI374="Sites strategiques, MLL, Pylone, etc.","ENVTECH",
AI374="AKTIVCO DEFAUT GE &amp; POWER Cabinet","POWER ISSUE",
AI374="AKTIVCO Coupure ENEO &amp; Baisse de tension","POWER ISSUE",
AI374="Coupure ENEO &amp; Baisse de tension","POWER ISSUE",
AI374="Defaut GE &amp; POWER Cabinet","POWER ISSUE",
AI374="Sharing","POWER ISSUE",
AI374="Sites strategiques &amp; DataCenter","POWER ISSUE",
AI374="Exclu","Exclu",
AI374="SAT","TX ISSUE",
AI374="SPARE-ISSUE","SPARE-ISSUE",
AI374="Fiber CAmtel","TX ISSUE",
AI374="Fiber AOF","TX ISSUE",
AI374="Projet OCM (HUAWEI)","TRAVAUX-HUAWEI",
AI374="Projet OCM (NOKIA)","TRAVAUX -NOKIA",
AI374="ACCESS-ISSUE","ACCESS-ISSUE",
AI374="Projet OCM (ZTE, NOKIA, autres projets)","TRAVAUX OCM",
AI374="No root CAuse","No root cause",
AI374="ODU HS","TX ISSUE",
AI374="IP &amp; VLAN","TX ISSUE",
AI374="Warehouse HUAWEI","SPARE-ISSUE",
AI374="SPARE-HS","SPARE-ISSUE",
AI374="Power Telco","RAN ISSUE",AI374="no impacts","no impacts"
),"")</f>
        <v>no impacts</v>
      </c>
      <c r="AI374" s="85" t="s">
        <v>5998</v>
      </c>
      <c r="AJ374" s="57" t="str" cm="1">
        <f t="array" ref="AJ374">IFERROR(_xlfn.IFS(
AI374="MPR ISSUE","ACTIVE",
AI374="BSS Hardware Issue","ACTIVE",
AI374="Sites strategiques, MLL, Pylone, etc.","PASSIVE",
AI374="AKTIVCO DEFAUT GE &amp; POWER Cabinet","PASSIVE",
AI374="AKTIVCO Coupure ENEO &amp; Baisse de tension","PASSIVE",
AI374="Coupure ENEO &amp; Baisse de tension","PASSIVE",
AI374="Defaut GE &amp; POWER Cabinet","PASSIVE",
AI374="Sharing","PASSIVE",
AI374="Sites strategiques &amp; DataCenter","PASSIVE",
AI374="Exclu","Exclu",
AI374="SAT","ACTIVE",
AI374="SPARE-ISSUE","SPARE-ISSUE",
AI374="Fiber CAmtel","ACTIVE",
AI374="Fiber AOF","ACTIVE",
AI374="Projet OCM (HUAWEI)","PLANNED WORKS",
AI374="Projet OCM (NOKIA)","PLANNED WORKS",
AI374="ACCESS-ISSUE","ACCESS-ISSUE",
AI374="Projet OCM (ZTE, NOKIA, autres projets)","PLANNED WORKS",
AI374="No root CAuse","No root cause",
AI374="ODU HS","ACTIVE",
AI374="IP &amp; VLAN","ACTIVE",
AI374="Warehouse HUAWEI","SPARE-ISSUE",
AI374="SPARE-HS","SPARE-ISSUE",
AI374="Power Telco","ACTIVE", AI374="no impacts","no impacts"
),"")</f>
        <v>no impacts</v>
      </c>
      <c r="AK374" s="23" t="s">
        <v>5779</v>
      </c>
      <c r="AL374" s="23" t="str">
        <f t="shared" si="16"/>
        <v>ADM_133</v>
      </c>
      <c r="AN374" s="9" t="s">
        <v>5537</v>
      </c>
      <c r="AO374" s="23" t="str">
        <f>_xlfn.XLOOKUP(B374,'INCIDENT-05-03-2026'!E:E,'INCIDENT-05-03-2026'!F:F,"")</f>
        <v/>
      </c>
      <c r="AP374" s="7" t="s">
        <v>5537</v>
      </c>
      <c r="AQ374" s="6"/>
      <c r="AR374" s="7"/>
      <c r="AS374" s="3" t="str">
        <f>_xlfn.XLOOKUP(B374,'[3]tt num | region | site id'!$C:$C,'[3]tt num | region | site id'!$Q:$Q,"")</f>
        <v/>
      </c>
      <c r="AT374" s="24" t="str">
        <f>_xlfn.XLOOKUP(B374,'[4]Cells Huawei 03052026 12h'!$B:$B,'[4]Cells Huawei 03052026 12h'!$T:$T,"")</f>
        <v/>
      </c>
      <c r="AU374" s="24" t="str">
        <f>_xlfn.XLOOKUP(B374,'[5]cells down 02052026 8h50'!$B:$B,'[5]cells down 02052026 8h50'!$R:$R,"")</f>
        <v/>
      </c>
      <c r="AV374" s="24" t="str">
        <f>_xlfn.XLOOKUP(B374,'[5]cells down 02052026 13h50'!$B:$B,'[5]cells down 02052026 13h50'!$R:$R,"")</f>
        <v/>
      </c>
      <c r="AW374" s="24" t="str">
        <f>_xlfn.XLOOKUP(B374,'[5]cells down 02052026 13h50'!$B:$B,'[5]cells down 02052026 13h50'!$R:$R,"")</f>
        <v/>
      </c>
      <c r="AX374" s="24" t="str">
        <f>_xlfn.XLOOKUP(B374,'[6]cell downs 03052026 8h40 '!$B:$B,'[6]cell downs 03052026 8h40 '!$R:$R,"")</f>
        <v/>
      </c>
      <c r="AY374" s="24" t="str">
        <f>_xlfn.XLOOKUP(B374,'[7]ALL SITES DOWN'!$D:$D,'[7]ALL SITES DOWN'!$J:$J,"")</f>
        <v/>
      </c>
      <c r="AZ374" s="24" t="str">
        <f>_xlfn.XLOOKUP(B374,'[8]ALL SITES DOWN'!$D:$D,'[8]ALL SITES DOWN'!$J:$J,"")</f>
        <v/>
      </c>
      <c r="BA374" s="9" t="str">
        <f>_xlfn.XLOOKUP(B374,[9]sheet1!$AC:$AC,[9]sheet1!$AF:$AF,"")</f>
        <v>(05/03/2026 ticket)..INC-20260503-00011743...Others Transmission equipement fault</v>
      </c>
      <c r="BB374" s="14" t="s">
        <v>5537</v>
      </c>
      <c r="BC374" s="14" t="s">
        <v>5537</v>
      </c>
      <c r="BD374" s="14" t="str">
        <f>_xlfn.XLOOKUP(B374,'[10]cell downs 18042026 17h'!$B:$B,'[10]cell downs 18042026 17h'!$B:$B,"")</f>
        <v/>
      </c>
      <c r="BE374" s="14" t="str">
        <f>_xlfn.XLOOKUP(B374,'[11]Cells Huawei 19042026 15h'!$B:$B,'[11]Cells Huawei 19042026 15h'!$B:$B,"")</f>
        <v/>
      </c>
      <c r="BF374" s="9" t="str">
        <f>_xlfn.XLOOKUP(B374,'[12]cells down 19042026 9H40'!$B:$B,'[12]cells down 19042026 9H40'!$B:$B,"")</f>
        <v/>
      </c>
      <c r="BG374" s="9" t="s">
        <v>5537</v>
      </c>
      <c r="BH374" s="9" t="s">
        <v>5537</v>
      </c>
    </row>
    <row r="375" spans="1:60" s="9" customFormat="1" x14ac:dyDescent="0.3">
      <c r="A375" s="1" t="s">
        <v>3021</v>
      </c>
      <c r="B375" s="8" t="s">
        <v>3022</v>
      </c>
      <c r="C375" s="3" t="str">
        <f>_xlfn.XLOOKUP(B375,'[1]daily break down'!$D:$D,'[1]daily break down'!$E:$E,"")</f>
        <v>NORD-OUEST</v>
      </c>
      <c r="D375" s="1" t="s">
        <v>11</v>
      </c>
      <c r="E375" s="1" t="s">
        <v>96</v>
      </c>
      <c r="F375" s="3" t="s">
        <v>51</v>
      </c>
      <c r="G375" s="1" t="s">
        <v>3023</v>
      </c>
      <c r="H375" s="41" t="str">
        <f>_xlfn.XLOOKUP(B375,[2]CALCULATION!$B:$B,[2]CALCULATION!$H:$H,"")</f>
        <v>NOKIA</v>
      </c>
      <c r="I375" s="34">
        <v>0</v>
      </c>
      <c r="J375" s="34">
        <v>0</v>
      </c>
      <c r="K375" s="34">
        <v>0</v>
      </c>
      <c r="L375" s="34">
        <v>0</v>
      </c>
      <c r="M375" s="34">
        <v>0</v>
      </c>
      <c r="N375" s="34">
        <v>0</v>
      </c>
      <c r="O375" s="34">
        <v>0.22508903247741516</v>
      </c>
      <c r="P375" s="34">
        <v>0</v>
      </c>
      <c r="Q375" s="34">
        <v>0</v>
      </c>
      <c r="R375" s="34">
        <v>0.28793583732688693</v>
      </c>
      <c r="S375" s="35">
        <v>0</v>
      </c>
      <c r="T375" s="35">
        <v>54406.740365205333</v>
      </c>
      <c r="U375" s="35">
        <v>4.6735670126149351</v>
      </c>
      <c r="V375" s="35">
        <v>4.6214611637602614</v>
      </c>
      <c r="W375" s="35">
        <v>4.6215681742301671</v>
      </c>
      <c r="X375" s="35">
        <v>4.6215146689952142</v>
      </c>
      <c r="Y375" s="35">
        <v>2.2217157059980082</v>
      </c>
      <c r="Z375" s="35">
        <v>0.2330509683734123</v>
      </c>
      <c r="AA375" s="35">
        <v>0.38630205148495861</v>
      </c>
      <c r="AB375" s="35">
        <v>0.17212889011291593</v>
      </c>
      <c r="AC375" s="35">
        <v>0</v>
      </c>
      <c r="AD375" s="35">
        <v>0.11294955098406807</v>
      </c>
      <c r="AE375" s="58" t="s">
        <v>5603</v>
      </c>
      <c r="AF375" s="58"/>
      <c r="AG375" s="57" t="str" cm="1">
        <f t="array" ref="AG375">IFERROR(_xlfn.IFS(
AI375="MPR ISSUE","PDH",
AI375="BSS Hardware Issue","BSS",
AI375="Sites strategiques, MLL, Pylone, etc.","ENVTECH",
AI375="AKTIVCO DEFAUT GE &amp; POWER Cabinet","AKTIVCO",
AI375="AKTIVCO Coupure ENEO &amp; Baisse de tension","AKTIVCO GRID ONLY",
AI375="Coupure ENEO &amp; Baisse de tension","IHS GRID ONLY",
AI375="Defaut GE &amp; POWER Cabinet","IHS",
AI375="Sharing","Partners",
AI375="Sites strategiques &amp; DataCenter","SST &amp; DC",
AI375="Exclu","Exclu",
AI375="SAT","SAT",
AI375="SPARE-ISSUE","SPARE-ISSUE",
AI375="Fiber CAmtel","TRANS_FO_CAMTEL",
AI375="Fiber AOF","Fiber AOF",
AI375="Projet OCM (HUAWEI)","TRAVAUX-HUAWEI",
AI375="Projet OCM (NOKIA)","TRAVAUX-NOKIA",
AI375="ACCESS-ISSUE","ACCESS-ISSUE",
AI375="Projet OCM (ZTE, NOKIA, autres projets)","TRAVAUX OCM",
AI375="No root CAuse","No root cause",
AI375="ODU HS","PDH",
AI375="IP &amp; VLAN","PDH",
AI375="Warehouse HUAWEI","SPARE-ISSUE",
AI375="SPARE-HS","SPARE-ISSUE",
AI375="Power Telco","BSS",AI375="no impacts","no impacts"
),"")</f>
        <v>no impacts</v>
      </c>
      <c r="AH375" s="57" t="str" cm="1">
        <f t="array" ref="AH375">IFERROR(_xlfn.IFS(
AI375="MPR ISSUE","TX ISSUE",
AI375="BSS Hardware Issue","RAN ISSUE",
AI375="Sites strategiques, MLL, Pylone, etc.","ENVTECH",
AI375="AKTIVCO DEFAUT GE &amp; POWER Cabinet","POWER ISSUE",
AI375="AKTIVCO Coupure ENEO &amp; Baisse de tension","POWER ISSUE",
AI375="Coupure ENEO &amp; Baisse de tension","POWER ISSUE",
AI375="Defaut GE &amp; POWER Cabinet","POWER ISSUE",
AI375="Sharing","POWER ISSUE",
AI375="Sites strategiques &amp; DataCenter","POWER ISSUE",
AI375="Exclu","Exclu",
AI375="SAT","TX ISSUE",
AI375="SPARE-ISSUE","SPARE-ISSUE",
AI375="Fiber CAmtel","TX ISSUE",
AI375="Fiber AOF","TX ISSUE",
AI375="Projet OCM (HUAWEI)","TRAVAUX-HUAWEI",
AI375="Projet OCM (NOKIA)","TRAVAUX -NOKIA",
AI375="ACCESS-ISSUE","ACCESS-ISSUE",
AI375="Projet OCM (ZTE, NOKIA, autres projets)","TRAVAUX OCM",
AI375="No root CAuse","No root cause",
AI375="ODU HS","TX ISSUE",
AI375="IP &amp; VLAN","TX ISSUE",
AI375="Warehouse HUAWEI","SPARE-ISSUE",
AI375="SPARE-HS","SPARE-ISSUE",
AI375="Power Telco","RAN ISSUE",AI375="no impacts","no impacts"
),"")</f>
        <v>no impacts</v>
      </c>
      <c r="AI375" s="85" t="s">
        <v>5998</v>
      </c>
      <c r="AJ375" s="57" t="str" cm="1">
        <f t="array" ref="AJ375">IFERROR(_xlfn.IFS(
AI375="MPR ISSUE","ACTIVE",
AI375="BSS Hardware Issue","ACTIVE",
AI375="Sites strategiques, MLL, Pylone, etc.","PASSIVE",
AI375="AKTIVCO DEFAUT GE &amp; POWER Cabinet","PASSIVE",
AI375="AKTIVCO Coupure ENEO &amp; Baisse de tension","PASSIVE",
AI375="Coupure ENEO &amp; Baisse de tension","PASSIVE",
AI375="Defaut GE &amp; POWER Cabinet","PASSIVE",
AI375="Sharing","PASSIVE",
AI375="Sites strategiques &amp; DataCenter","PASSIVE",
AI375="Exclu","Exclu",
AI375="SAT","ACTIVE",
AI375="SPARE-ISSUE","SPARE-ISSUE",
AI375="Fiber CAmtel","ACTIVE",
AI375="Fiber AOF","ACTIVE",
AI375="Projet OCM (HUAWEI)","PLANNED WORKS",
AI375="Projet OCM (NOKIA)","PLANNED WORKS",
AI375="ACCESS-ISSUE","ACCESS-ISSUE",
AI375="Projet OCM (ZTE, NOKIA, autres projets)","PLANNED WORKS",
AI375="No root CAuse","No root cause",
AI375="ODU HS","ACTIVE",
AI375="IP &amp; VLAN","ACTIVE",
AI375="Warehouse HUAWEI","SPARE-ISSUE",
AI375="SPARE-HS","SPARE-ISSUE",
AI375="Power Telco","ACTIVE", AI375="no impacts","no impacts"
),"")</f>
        <v>no impacts</v>
      </c>
      <c r="AK375" s="23" t="s">
        <v>5537</v>
      </c>
      <c r="AL375" s="23" t="str">
        <f t="shared" si="16"/>
        <v>NRO_088</v>
      </c>
      <c r="AN375" s="9" t="s">
        <v>5537</v>
      </c>
      <c r="AO375" s="23" t="str">
        <f>_xlfn.XLOOKUP(B375,'INCIDENT-05-03-2026'!E:E,'INCIDENT-05-03-2026'!F:F,"")</f>
        <v/>
      </c>
      <c r="AP375" s="7" t="s">
        <v>5537</v>
      </c>
      <c r="AQ375" s="6"/>
      <c r="AR375" s="7"/>
      <c r="AS375" s="3" t="str">
        <f>_xlfn.XLOOKUP(B375,'[3]tt num | region | site id'!$C:$C,'[3]tt num | region | site id'!$Q:$Q,"")</f>
        <v/>
      </c>
      <c r="AT375" s="24" t="str">
        <f>_xlfn.XLOOKUP(B375,'[4]Cells Huawei 03052026 12h'!$B:$B,'[4]Cells Huawei 03052026 12h'!$T:$T,"")</f>
        <v/>
      </c>
      <c r="AU375" s="24" t="str">
        <f>_xlfn.XLOOKUP(B375,'[5]cells down 02052026 8h50'!$B:$B,'[5]cells down 02052026 8h50'!$R:$R,"")</f>
        <v/>
      </c>
      <c r="AV375" s="24" t="str">
        <f>_xlfn.XLOOKUP(B375,'[5]cells down 02052026 13h50'!$B:$B,'[5]cells down 02052026 13h50'!$R:$R,"")</f>
        <v/>
      </c>
      <c r="AW375" s="24" t="str">
        <f>_xlfn.XLOOKUP(B375,'[5]cells down 02052026 13h50'!$B:$B,'[5]cells down 02052026 13h50'!$R:$R,"")</f>
        <v/>
      </c>
      <c r="AX375" s="24" t="str">
        <f>_xlfn.XLOOKUP(B375,'[6]cell downs 03052026 8h40 '!$B:$B,'[6]cell downs 03052026 8h40 '!$R:$R,"")</f>
        <v/>
      </c>
      <c r="AY375" s="24" t="str">
        <f>_xlfn.XLOOKUP(B375,'[7]ALL SITES DOWN'!$D:$D,'[7]ALL SITES DOWN'!$J:$J,"")</f>
        <v/>
      </c>
      <c r="AZ375" s="24" t="str">
        <f>_xlfn.XLOOKUP(B375,'[8]ALL SITES DOWN'!$D:$D,'[8]ALL SITES DOWN'!$J:$J,"")</f>
        <v/>
      </c>
      <c r="BA375" s="9" t="str">
        <f>_xlfn.XLOOKUP(B375,[9]sheet1!$AC:$AC,[9]sheet1!$AF:$AF,"")</f>
        <v/>
      </c>
      <c r="BB375" s="14" t="s">
        <v>5537</v>
      </c>
      <c r="BC375" s="14" t="s">
        <v>5537</v>
      </c>
      <c r="BD375" s="14" t="str">
        <f>_xlfn.XLOOKUP(B375,'[10]cell downs 18042026 17h'!$B:$B,'[10]cell downs 18042026 17h'!$B:$B,"")</f>
        <v/>
      </c>
      <c r="BE375" s="14" t="str">
        <f>_xlfn.XLOOKUP(B375,'[11]Cells Huawei 19042026 15h'!$B:$B,'[11]Cells Huawei 19042026 15h'!$B:$B,"")</f>
        <v/>
      </c>
      <c r="BF375" s="9" t="str">
        <f>_xlfn.XLOOKUP(B375,'[12]cells down 19042026 9H40'!$B:$B,'[12]cells down 19042026 9H40'!$B:$B,"")</f>
        <v/>
      </c>
      <c r="BG375" s="9" t="s">
        <v>3022</v>
      </c>
      <c r="BH375" s="9" t="s">
        <v>5537</v>
      </c>
    </row>
    <row r="376" spans="1:60" s="9" customFormat="1" x14ac:dyDescent="0.3">
      <c r="A376" s="1" t="s">
        <v>1330</v>
      </c>
      <c r="B376" s="8" t="s">
        <v>1331</v>
      </c>
      <c r="C376" s="3" t="str">
        <f>_xlfn.XLOOKUP(B376,'[1]daily break down'!$D:$D,'[1]daily break down'!$E:$E,"")</f>
        <v>CENTRE</v>
      </c>
      <c r="D376" s="1" t="s">
        <v>11</v>
      </c>
      <c r="E376" s="1" t="s">
        <v>12</v>
      </c>
      <c r="F376" s="3" t="s">
        <v>69</v>
      </c>
      <c r="G376" s="1" t="s">
        <v>1330</v>
      </c>
      <c r="H376" s="41" t="str">
        <f>_xlfn.XLOOKUP(B376,[2]CALCULATION!$B:$B,[2]CALCULATION!$H:$H,"")</f>
        <v>NOKIA</v>
      </c>
      <c r="I376" s="34">
        <v>6.1721398562651301E-3</v>
      </c>
      <c r="J376" s="34">
        <v>1.7954328508768946E-2</v>
      </c>
      <c r="K376" s="34">
        <v>1.8715830302042599E-2</v>
      </c>
      <c r="L376" s="34">
        <v>7.053876623717043E-3</v>
      </c>
      <c r="M376" s="34">
        <v>9.7441728519028405E-3</v>
      </c>
      <c r="N376" s="34">
        <v>2.2009323514430069E-2</v>
      </c>
      <c r="O376" s="34">
        <v>3.7264317590767544E-2</v>
      </c>
      <c r="P376" s="34">
        <v>8.2602530762207541E-3</v>
      </c>
      <c r="Q376" s="34">
        <v>1.5448402694620869E-2</v>
      </c>
      <c r="R376" s="34">
        <v>4.5637836259296814E-2</v>
      </c>
      <c r="S376" s="35">
        <v>9.1401921285002699E-2</v>
      </c>
      <c r="T376" s="35">
        <v>17403.285923414747</v>
      </c>
      <c r="U376" s="35">
        <v>1.2104835417411539E-2</v>
      </c>
      <c r="V376" s="35">
        <v>6.2422774110888072E-3</v>
      </c>
      <c r="W376" s="35">
        <v>0</v>
      </c>
      <c r="X376" s="35">
        <v>3.7863871267831362E-2</v>
      </c>
      <c r="Y376" s="35">
        <v>7.7939292247021646E-3</v>
      </c>
      <c r="Z376" s="35">
        <v>0.26665225592338632</v>
      </c>
      <c r="AA376" s="35">
        <v>0.36057356050341915</v>
      </c>
      <c r="AB376" s="35">
        <v>0.17744151017813009</v>
      </c>
      <c r="AC376" s="35">
        <v>0</v>
      </c>
      <c r="AD376" s="35">
        <v>0.11105903268242433</v>
      </c>
      <c r="AE376" s="58" t="s">
        <v>5560</v>
      </c>
      <c r="AF376" s="58"/>
      <c r="AG376" s="57" t="str" cm="1">
        <f t="array" ref="AG376">IFERROR(_xlfn.IFS(
AI376="MPR ISSUE","PDH",
AI376="BSS Hardware Issue","BSS",
AI376="Sites strategiques, MLL, Pylone, etc.","ENVTECH",
AI376="AKTIVCO DEFAUT GE &amp; POWER Cabinet","AKTIVCO",
AI376="AKTIVCO Coupure ENEO &amp; Baisse de tension","AKTIVCO GRID ONLY",
AI376="Coupure ENEO &amp; Baisse de tension","IHS GRID ONLY",
AI376="Defaut GE &amp; POWER Cabinet","IHS",
AI376="Sharing","Partners",
AI376="Sites strategiques &amp; DataCenter","SST &amp; DC",
AI376="Exclu","Exclu",
AI376="SAT","SAT",
AI376="SPARE-ISSUE","SPARE-ISSUE",
AI376="Fiber CAmtel","TRANS_FO_CAMTEL",
AI376="Fiber AOF","Fiber AOF",
AI376="Projet OCM (HUAWEI)","TRAVAUX-HUAWEI",
AI376="Projet OCM (NOKIA)","TRAVAUX-NOKIA",
AI376="ACCESS-ISSUE","ACCESS-ISSUE",
AI376="Projet OCM (ZTE, NOKIA, autres projets)","TRAVAUX OCM",
AI376="No root CAuse","No root cause",
AI376="ODU HS","PDH",
AI376="IP &amp; VLAN","PDH",
AI376="Warehouse HUAWEI","SPARE-ISSUE",
AI376="SPARE-HS","SPARE-ISSUE",
AI376="Power Telco","BSS",AI376="no impacts","no impacts"
),"")</f>
        <v>no impacts</v>
      </c>
      <c r="AH376" s="57" t="str" cm="1">
        <f t="array" ref="AH376">IFERROR(_xlfn.IFS(
AI376="MPR ISSUE","TX ISSUE",
AI376="BSS Hardware Issue","RAN ISSUE",
AI376="Sites strategiques, MLL, Pylone, etc.","ENVTECH",
AI376="AKTIVCO DEFAUT GE &amp; POWER Cabinet","POWER ISSUE",
AI376="AKTIVCO Coupure ENEO &amp; Baisse de tension","POWER ISSUE",
AI376="Coupure ENEO &amp; Baisse de tension","POWER ISSUE",
AI376="Defaut GE &amp; POWER Cabinet","POWER ISSUE",
AI376="Sharing","POWER ISSUE",
AI376="Sites strategiques &amp; DataCenter","POWER ISSUE",
AI376="Exclu","Exclu",
AI376="SAT","TX ISSUE",
AI376="SPARE-ISSUE","SPARE-ISSUE",
AI376="Fiber CAmtel","TX ISSUE",
AI376="Fiber AOF","TX ISSUE",
AI376="Projet OCM (HUAWEI)","TRAVAUX-HUAWEI",
AI376="Projet OCM (NOKIA)","TRAVAUX -NOKIA",
AI376="ACCESS-ISSUE","ACCESS-ISSUE",
AI376="Projet OCM (ZTE, NOKIA, autres projets)","TRAVAUX OCM",
AI376="No root CAuse","No root cause",
AI376="ODU HS","TX ISSUE",
AI376="IP &amp; VLAN","TX ISSUE",
AI376="Warehouse HUAWEI","SPARE-ISSUE",
AI376="SPARE-HS","SPARE-ISSUE",
AI376="Power Telco","RAN ISSUE",AI376="no impacts","no impacts"
),"")</f>
        <v>no impacts</v>
      </c>
      <c r="AI376" s="85" t="s">
        <v>5998</v>
      </c>
      <c r="AJ376" s="57" t="str" cm="1">
        <f t="array" ref="AJ376">IFERROR(_xlfn.IFS(
AI376="MPR ISSUE","ACTIVE",
AI376="BSS Hardware Issue","ACTIVE",
AI376="Sites strategiques, MLL, Pylone, etc.","PASSIVE",
AI376="AKTIVCO DEFAUT GE &amp; POWER Cabinet","PASSIVE",
AI376="AKTIVCO Coupure ENEO &amp; Baisse de tension","PASSIVE",
AI376="Coupure ENEO &amp; Baisse de tension","PASSIVE",
AI376="Defaut GE &amp; POWER Cabinet","PASSIVE",
AI376="Sharing","PASSIVE",
AI376="Sites strategiques &amp; DataCenter","PASSIVE",
AI376="Exclu","Exclu",
AI376="SAT","ACTIVE",
AI376="SPARE-ISSUE","SPARE-ISSUE",
AI376="Fiber CAmtel","ACTIVE",
AI376="Fiber AOF","ACTIVE",
AI376="Projet OCM (HUAWEI)","PLANNED WORKS",
AI376="Projet OCM (NOKIA)","PLANNED WORKS",
AI376="ACCESS-ISSUE","ACCESS-ISSUE",
AI376="Projet OCM (ZTE, NOKIA, autres projets)","PLANNED WORKS",
AI376="No root CAuse","No root cause",
AI376="ODU HS","ACTIVE",
AI376="IP &amp; VLAN","ACTIVE",
AI376="Warehouse HUAWEI","SPARE-ISSUE",
AI376="SPARE-HS","SPARE-ISSUE",
AI376="Power Telco","ACTIVE", AI376="no impacts","no impacts"
),"")</f>
        <v>no impacts</v>
      </c>
      <c r="AK376" s="23" t="s">
        <v>5537</v>
      </c>
      <c r="AL376" s="23" t="str">
        <f t="shared" si="16"/>
        <v>SUD_226</v>
      </c>
      <c r="AN376" s="9" t="s">
        <v>5537</v>
      </c>
      <c r="AO376" s="23" t="str">
        <f>_xlfn.XLOOKUP(B376,'INCIDENT-05-03-2026'!E:E,'INCIDENT-05-03-2026'!F:F,"")</f>
        <v/>
      </c>
      <c r="AP376" s="7" t="s">
        <v>5537</v>
      </c>
      <c r="AQ376" s="6"/>
      <c r="AR376" s="7"/>
      <c r="AS376" s="3" t="str">
        <f>_xlfn.XLOOKUP(B376,'[3]tt num | region | site id'!$C:$C,'[3]tt num | region | site id'!$Q:$Q,"")</f>
        <v/>
      </c>
      <c r="AT376" s="24" t="str">
        <f>_xlfn.XLOOKUP(B376,'[4]Cells Huawei 03052026 12h'!$B:$B,'[4]Cells Huawei 03052026 12h'!$T:$T,"")</f>
        <v/>
      </c>
      <c r="AU376" s="24" t="str">
        <f>_xlfn.XLOOKUP(B376,'[5]cells down 02052026 8h50'!$B:$B,'[5]cells down 02052026 8h50'!$R:$R,"")</f>
        <v/>
      </c>
      <c r="AV376" s="24" t="str">
        <f>_xlfn.XLOOKUP(B376,'[5]cells down 02052026 13h50'!$B:$B,'[5]cells down 02052026 13h50'!$R:$R,"")</f>
        <v/>
      </c>
      <c r="AW376" s="24" t="str">
        <f>_xlfn.XLOOKUP(B376,'[5]cells down 02052026 13h50'!$B:$B,'[5]cells down 02052026 13h50'!$R:$R,"")</f>
        <v/>
      </c>
      <c r="AX376" s="24" t="str">
        <f>_xlfn.XLOOKUP(B376,'[6]cell downs 03052026 8h40 '!$B:$B,'[6]cell downs 03052026 8h40 '!$R:$R,"")</f>
        <v/>
      </c>
      <c r="AY376" s="24" t="str">
        <f>_xlfn.XLOOKUP(B376,'[7]ALL SITES DOWN'!$D:$D,'[7]ALL SITES DOWN'!$J:$J,"")</f>
        <v/>
      </c>
      <c r="AZ376" s="24" t="str">
        <f>_xlfn.XLOOKUP(B376,'[8]ALL SITES DOWN'!$D:$D,'[8]ALL SITES DOWN'!$J:$J,"")</f>
        <v/>
      </c>
      <c r="BA376" s="9" t="str">
        <f>_xlfn.XLOOKUP(B376,[9]sheet1!$AC:$AC,[9]sheet1!$AF:$AF,"")</f>
        <v/>
      </c>
      <c r="BB376" s="14" t="s">
        <v>5537</v>
      </c>
      <c r="BC376" s="14" t="s">
        <v>5537</v>
      </c>
      <c r="BD376" s="14" t="str">
        <f>_xlfn.XLOOKUP(B376,'[10]cell downs 18042026 17h'!$B:$B,'[10]cell downs 18042026 17h'!$B:$B,"")</f>
        <v/>
      </c>
      <c r="BE376" s="14" t="str">
        <f>_xlfn.XLOOKUP(B376,'[11]Cells Huawei 19042026 15h'!$B:$B,'[11]Cells Huawei 19042026 15h'!$B:$B,"")</f>
        <v/>
      </c>
      <c r="BF376" s="9" t="str">
        <f>_xlfn.XLOOKUP(B376,'[12]cells down 19042026 9H40'!$B:$B,'[12]cells down 19042026 9H40'!$B:$B,"")</f>
        <v/>
      </c>
      <c r="BG376" s="9" t="s">
        <v>5537</v>
      </c>
      <c r="BH376" s="9" t="s">
        <v>5537</v>
      </c>
    </row>
    <row r="377" spans="1:60" s="9" customFormat="1" x14ac:dyDescent="0.3">
      <c r="A377" s="1" t="s">
        <v>1241</v>
      </c>
      <c r="B377" s="8" t="s">
        <v>1242</v>
      </c>
      <c r="C377" s="3" t="str">
        <f>_xlfn.XLOOKUP(B377,'[1]daily break down'!$D:$D,'[1]daily break down'!$E:$E,"")</f>
        <v>NORD-OUEST</v>
      </c>
      <c r="D377" s="1" t="s">
        <v>11</v>
      </c>
      <c r="E377" s="1" t="s">
        <v>12</v>
      </c>
      <c r="F377" s="3" t="s">
        <v>51</v>
      </c>
      <c r="G377" s="1" t="s">
        <v>1241</v>
      </c>
      <c r="H377" s="41" t="str">
        <f>_xlfn.XLOOKUP(B377,[2]CALCULATION!$B:$B,[2]CALCULATION!$H:$H,"")</f>
        <v>NOKIA</v>
      </c>
      <c r="I377" s="34">
        <v>1.5338385698381303</v>
      </c>
      <c r="J377" s="34">
        <v>0</v>
      </c>
      <c r="K377" s="34">
        <v>2.1144105096728474</v>
      </c>
      <c r="L377" s="34">
        <v>8.3601583187221509E-2</v>
      </c>
      <c r="M377" s="34">
        <v>1.4228089774906807</v>
      </c>
      <c r="N377" s="34">
        <v>0</v>
      </c>
      <c r="O377" s="34">
        <v>3.6383559767487868E-2</v>
      </c>
      <c r="P377" s="34">
        <v>0.22833249249541335</v>
      </c>
      <c r="Q377" s="34">
        <v>0</v>
      </c>
      <c r="R377" s="34">
        <v>0.8848942029942598</v>
      </c>
      <c r="S377" s="35">
        <v>0.28662920764934097</v>
      </c>
      <c r="T377" s="35">
        <v>17403.285923414747</v>
      </c>
      <c r="U377" s="35">
        <v>3.9137117586758837E-3</v>
      </c>
      <c r="V377" s="35">
        <v>0.96057948309662611</v>
      </c>
      <c r="W377" s="35">
        <v>0</v>
      </c>
      <c r="X377" s="35">
        <v>0</v>
      </c>
      <c r="Y377" s="35">
        <v>0</v>
      </c>
      <c r="Z377" s="35">
        <v>1.5461764445700032</v>
      </c>
      <c r="AA377" s="35">
        <v>0.75761663249523403</v>
      </c>
      <c r="AB377" s="35">
        <v>0</v>
      </c>
      <c r="AC377" s="35">
        <v>0</v>
      </c>
      <c r="AD377" s="35">
        <v>0.10818758507332359</v>
      </c>
      <c r="AE377" s="58" t="s">
        <v>5603</v>
      </c>
      <c r="AF377" s="58"/>
      <c r="AG377" s="57" t="str" cm="1">
        <f t="array" ref="AG377">IFERROR(_xlfn.IFS(
AI377="MPR ISSUE","PDH",
AI377="BSS Hardware Issue","BSS",
AI377="Sites strategiques, MLL, Pylone, etc.","ENVTECH",
AI377="AKTIVCO DEFAUT GE &amp; POWER Cabinet","AKTIVCO",
AI377="AKTIVCO Coupure ENEO &amp; Baisse de tension","AKTIVCO GRID ONLY",
AI377="Coupure ENEO &amp; Baisse de tension","IHS GRID ONLY",
AI377="Defaut GE &amp; POWER Cabinet","IHS",
AI377="Sharing","Partners",
AI377="Sites strategiques &amp; DataCenter","SST &amp; DC",
AI377="Exclu","Exclu",
AI377="SAT","SAT",
AI377="SPARE-ISSUE","SPARE-ISSUE",
AI377="Fiber CAmtel","TRANS_FO_CAMTEL",
AI377="Fiber AOF","Fiber AOF",
AI377="Projet OCM (HUAWEI)","TRAVAUX-HUAWEI",
AI377="Projet OCM (NOKIA)","TRAVAUX-NOKIA",
AI377="ACCESS-ISSUE","ACCESS-ISSUE",
AI377="Projet OCM (ZTE, NOKIA, autres projets)","TRAVAUX OCM",
AI377="No root CAuse","No root cause",
AI377="ODU HS","PDH",
AI377="IP &amp; VLAN","PDH",
AI377="Warehouse HUAWEI","SPARE-ISSUE",
AI377="SPARE-HS","SPARE-ISSUE",
AI377="Power Telco","BSS",AI377="no impacts","no impacts"
),"")</f>
        <v>no impacts</v>
      </c>
      <c r="AH377" s="57" t="str" cm="1">
        <f t="array" ref="AH377">IFERROR(_xlfn.IFS(
AI377="MPR ISSUE","TX ISSUE",
AI377="BSS Hardware Issue","RAN ISSUE",
AI377="Sites strategiques, MLL, Pylone, etc.","ENVTECH",
AI377="AKTIVCO DEFAUT GE &amp; POWER Cabinet","POWER ISSUE",
AI377="AKTIVCO Coupure ENEO &amp; Baisse de tension","POWER ISSUE",
AI377="Coupure ENEO &amp; Baisse de tension","POWER ISSUE",
AI377="Defaut GE &amp; POWER Cabinet","POWER ISSUE",
AI377="Sharing","POWER ISSUE",
AI377="Sites strategiques &amp; DataCenter","POWER ISSUE",
AI377="Exclu","Exclu",
AI377="SAT","TX ISSUE",
AI377="SPARE-ISSUE","SPARE-ISSUE",
AI377="Fiber CAmtel","TX ISSUE",
AI377="Fiber AOF","TX ISSUE",
AI377="Projet OCM (HUAWEI)","TRAVAUX-HUAWEI",
AI377="Projet OCM (NOKIA)","TRAVAUX -NOKIA",
AI377="ACCESS-ISSUE","ACCESS-ISSUE",
AI377="Projet OCM (ZTE, NOKIA, autres projets)","TRAVAUX OCM",
AI377="No root CAuse","No root cause",
AI377="ODU HS","TX ISSUE",
AI377="IP &amp; VLAN","TX ISSUE",
AI377="Warehouse HUAWEI","SPARE-ISSUE",
AI377="SPARE-HS","SPARE-ISSUE",
AI377="Power Telco","RAN ISSUE",AI377="no impacts","no impacts"
),"")</f>
        <v>no impacts</v>
      </c>
      <c r="AI377" s="85" t="s">
        <v>5998</v>
      </c>
      <c r="AJ377" s="57" t="str" cm="1">
        <f t="array" ref="AJ377">IFERROR(_xlfn.IFS(
AI377="MPR ISSUE","ACTIVE",
AI377="BSS Hardware Issue","ACTIVE",
AI377="Sites strategiques, MLL, Pylone, etc.","PASSIVE",
AI377="AKTIVCO DEFAUT GE &amp; POWER Cabinet","PASSIVE",
AI377="AKTIVCO Coupure ENEO &amp; Baisse de tension","PASSIVE",
AI377="Coupure ENEO &amp; Baisse de tension","PASSIVE",
AI377="Defaut GE &amp; POWER Cabinet","PASSIVE",
AI377="Sharing","PASSIVE",
AI377="Sites strategiques &amp; DataCenter","PASSIVE",
AI377="Exclu","Exclu",
AI377="SAT","ACTIVE",
AI377="SPARE-ISSUE","SPARE-ISSUE",
AI377="Fiber CAmtel","ACTIVE",
AI377="Fiber AOF","ACTIVE",
AI377="Projet OCM (HUAWEI)","PLANNED WORKS",
AI377="Projet OCM (NOKIA)","PLANNED WORKS",
AI377="ACCESS-ISSUE","ACCESS-ISSUE",
AI377="Projet OCM (ZTE, NOKIA, autres projets)","PLANNED WORKS",
AI377="No root CAuse","No root cause",
AI377="ODU HS","ACTIVE",
AI377="IP &amp; VLAN","ACTIVE",
AI377="Warehouse HUAWEI","SPARE-ISSUE",
AI377="SPARE-HS","SPARE-ISSUE",
AI377="Power Telco","ACTIVE", AI377="no impacts","no impacts"
),"")</f>
        <v>no impacts</v>
      </c>
      <c r="AK377" s="23" t="s">
        <v>5537</v>
      </c>
      <c r="AL377" s="23" t="str">
        <f t="shared" si="16"/>
        <v>NRO_081</v>
      </c>
      <c r="AN377" s="9" t="s">
        <v>5537</v>
      </c>
      <c r="AO377" s="23" t="str">
        <f>_xlfn.XLOOKUP(B377,'INCIDENT-05-03-2026'!E:E,'INCIDENT-05-03-2026'!F:F,"")</f>
        <v/>
      </c>
      <c r="AP377" s="7" t="s">
        <v>5537</v>
      </c>
      <c r="AQ377" s="6"/>
      <c r="AR377" s="7"/>
      <c r="AS377" s="3" t="str">
        <f>_xlfn.XLOOKUP(B377,'[3]tt num | region | site id'!$C:$C,'[3]tt num | region | site id'!$Q:$Q,"")</f>
        <v/>
      </c>
      <c r="AT377" s="24" t="str">
        <f>_xlfn.XLOOKUP(B377,'[4]Cells Huawei 03052026 12h'!$B:$B,'[4]Cells Huawei 03052026 12h'!$T:$T,"")</f>
        <v/>
      </c>
      <c r="AU377" s="24" t="str">
        <f>_xlfn.XLOOKUP(B377,'[5]cells down 02052026 8h50'!$B:$B,'[5]cells down 02052026 8h50'!$R:$R,"")</f>
        <v/>
      </c>
      <c r="AV377" s="24" t="str">
        <f>_xlfn.XLOOKUP(B377,'[5]cells down 02052026 13h50'!$B:$B,'[5]cells down 02052026 13h50'!$R:$R,"")</f>
        <v/>
      </c>
      <c r="AW377" s="24" t="str">
        <f>_xlfn.XLOOKUP(B377,'[5]cells down 02052026 13h50'!$B:$B,'[5]cells down 02052026 13h50'!$R:$R,"")</f>
        <v/>
      </c>
      <c r="AX377" s="24" t="str">
        <f>_xlfn.XLOOKUP(B377,'[6]cell downs 03052026 8h40 '!$B:$B,'[6]cell downs 03052026 8h40 '!$R:$R,"")</f>
        <v/>
      </c>
      <c r="AY377" s="24" t="str">
        <f>_xlfn.XLOOKUP(B377,'[7]ALL SITES DOWN'!$D:$D,'[7]ALL SITES DOWN'!$J:$J,"")</f>
        <v/>
      </c>
      <c r="AZ377" s="24" t="str">
        <f>_xlfn.XLOOKUP(B377,'[8]ALL SITES DOWN'!$D:$D,'[8]ALL SITES DOWN'!$J:$J,"")</f>
        <v/>
      </c>
      <c r="BA377" s="9" t="str">
        <f>_xlfn.XLOOKUP(B377,[9]sheet1!$AC:$AC,[9]sheet1!$AF:$AF,"")</f>
        <v/>
      </c>
      <c r="BB377" s="14" t="s">
        <v>5537</v>
      </c>
      <c r="BC377" s="14" t="s">
        <v>5537</v>
      </c>
      <c r="BD377" s="14" t="str">
        <f>_xlfn.XLOOKUP(B377,'[10]cell downs 18042026 17h'!$B:$B,'[10]cell downs 18042026 17h'!$B:$B,"")</f>
        <v/>
      </c>
      <c r="BE377" s="14" t="str">
        <f>_xlfn.XLOOKUP(B377,'[11]Cells Huawei 19042026 15h'!$B:$B,'[11]Cells Huawei 19042026 15h'!$B:$B,"")</f>
        <v/>
      </c>
      <c r="BF377" s="9" t="str">
        <f>_xlfn.XLOOKUP(B377,'[12]cells down 19042026 9H40'!$B:$B,'[12]cells down 19042026 9H40'!$B:$B,"")</f>
        <v/>
      </c>
      <c r="BG377" s="9" t="s">
        <v>1242</v>
      </c>
      <c r="BH377" s="9" t="s">
        <v>5537</v>
      </c>
    </row>
    <row r="378" spans="1:60" s="9" customFormat="1" x14ac:dyDescent="0.3">
      <c r="A378" s="1" t="s">
        <v>2809</v>
      </c>
      <c r="B378" s="8" t="s">
        <v>2810</v>
      </c>
      <c r="C378" s="3" t="str">
        <f>_xlfn.XLOOKUP(B378,'[1]daily break down'!$D:$D,'[1]daily break down'!$E:$E,"")</f>
        <v>NORD</v>
      </c>
      <c r="D378" s="1" t="s">
        <v>11</v>
      </c>
      <c r="E378" s="1" t="s">
        <v>66</v>
      </c>
      <c r="F378" s="3" t="s">
        <v>23</v>
      </c>
      <c r="G378" s="1" t="s">
        <v>2811</v>
      </c>
      <c r="H378" s="41" t="str">
        <f>_xlfn.XLOOKUP(B378,[2]CALCULATION!$B:$B,[2]CALCULATION!$H:$H,"")</f>
        <v>NOKIA</v>
      </c>
      <c r="I378" s="34">
        <v>0</v>
      </c>
      <c r="J378" s="34">
        <v>0</v>
      </c>
      <c r="K378" s="34">
        <v>0</v>
      </c>
      <c r="L378" s="34">
        <v>0</v>
      </c>
      <c r="M378" s="34">
        <v>0</v>
      </c>
      <c r="N378" s="34">
        <v>0</v>
      </c>
      <c r="O378" s="34">
        <v>0</v>
      </c>
      <c r="P378" s="34">
        <v>0</v>
      </c>
      <c r="Q378" s="34">
        <v>2.2293847896745519E-3</v>
      </c>
      <c r="R378" s="34">
        <v>0</v>
      </c>
      <c r="S378" s="35">
        <v>0</v>
      </c>
      <c r="T378" s="35">
        <v>52206.384033181814</v>
      </c>
      <c r="U378" s="35">
        <v>0</v>
      </c>
      <c r="V378" s="35">
        <v>6.5479167879821514</v>
      </c>
      <c r="W378" s="35">
        <v>0</v>
      </c>
      <c r="X378" s="35">
        <v>0</v>
      </c>
      <c r="Y378" s="35">
        <v>5.3114530203652817E-2</v>
      </c>
      <c r="Z378" s="35">
        <v>0</v>
      </c>
      <c r="AA378" s="35">
        <v>0.31398750644461232</v>
      </c>
      <c r="AB378" s="35">
        <v>0.1814364750230483</v>
      </c>
      <c r="AC378" s="35">
        <v>0</v>
      </c>
      <c r="AD378" s="35">
        <v>0.10574770424646508</v>
      </c>
      <c r="AE378" s="58" t="s">
        <v>5560</v>
      </c>
      <c r="AF378" s="58"/>
      <c r="AG378" s="57" t="str" cm="1">
        <f t="array" ref="AG378">IFERROR(_xlfn.IFS(
AI378="MPR ISSUE","PDH",
AI378="BSS Hardware Issue","BSS",
AI378="Sites strategiques, MLL, Pylone, etc.","ENVTECH",
AI378="AKTIVCO DEFAUT GE &amp; POWER Cabinet","AKTIVCO",
AI378="AKTIVCO Coupure ENEO &amp; Baisse de tension","AKTIVCO GRID ONLY",
AI378="Coupure ENEO &amp; Baisse de tension","IHS GRID ONLY",
AI378="Defaut GE &amp; POWER Cabinet","IHS",
AI378="Sharing","Partners",
AI378="Sites strategiques &amp; DataCenter","SST &amp; DC",
AI378="Exclu","Exclu",
AI378="SAT","SAT",
AI378="SPARE-ISSUE","SPARE-ISSUE",
AI378="Fiber CAmtel","TRANS_FO_CAMTEL",
AI378="Fiber AOF","Fiber AOF",
AI378="Projet OCM (HUAWEI)","TRAVAUX-HUAWEI",
AI378="Projet OCM (NOKIA)","TRAVAUX-NOKIA",
AI378="ACCESS-ISSUE","ACCESS-ISSUE",
AI378="Projet OCM (ZTE, NOKIA, autres projets)","TRAVAUX OCM",
AI378="No root CAuse","No root cause",
AI378="ODU HS","PDH",
AI378="IP &amp; VLAN","PDH",
AI378="Warehouse HUAWEI","SPARE-ISSUE",
AI378="SPARE-HS","SPARE-ISSUE",
AI378="Power Telco","BSS",AI378="no impacts","no impacts"
),"")</f>
        <v>no impacts</v>
      </c>
      <c r="AH378" s="57" t="str" cm="1">
        <f t="array" ref="AH378">IFERROR(_xlfn.IFS(
AI378="MPR ISSUE","TX ISSUE",
AI378="BSS Hardware Issue","RAN ISSUE",
AI378="Sites strategiques, MLL, Pylone, etc.","ENVTECH",
AI378="AKTIVCO DEFAUT GE &amp; POWER Cabinet","POWER ISSUE",
AI378="AKTIVCO Coupure ENEO &amp; Baisse de tension","POWER ISSUE",
AI378="Coupure ENEO &amp; Baisse de tension","POWER ISSUE",
AI378="Defaut GE &amp; POWER Cabinet","POWER ISSUE",
AI378="Sharing","POWER ISSUE",
AI378="Sites strategiques &amp; DataCenter","POWER ISSUE",
AI378="Exclu","Exclu",
AI378="SAT","TX ISSUE",
AI378="SPARE-ISSUE","SPARE-ISSUE",
AI378="Fiber CAmtel","TX ISSUE",
AI378="Fiber AOF","TX ISSUE",
AI378="Projet OCM (HUAWEI)","TRAVAUX-HUAWEI",
AI378="Projet OCM (NOKIA)","TRAVAUX -NOKIA",
AI378="ACCESS-ISSUE","ACCESS-ISSUE",
AI378="Projet OCM (ZTE, NOKIA, autres projets)","TRAVAUX OCM",
AI378="No root CAuse","No root cause",
AI378="ODU HS","TX ISSUE",
AI378="IP &amp; VLAN","TX ISSUE",
AI378="Warehouse HUAWEI","SPARE-ISSUE",
AI378="SPARE-HS","SPARE-ISSUE",
AI378="Power Telco","RAN ISSUE",AI378="no impacts","no impacts"
),"")</f>
        <v>no impacts</v>
      </c>
      <c r="AI378" s="85" t="s">
        <v>5998</v>
      </c>
      <c r="AJ378" s="57" t="str" cm="1">
        <f t="array" ref="AJ378">IFERROR(_xlfn.IFS(
AI378="MPR ISSUE","ACTIVE",
AI378="BSS Hardware Issue","ACTIVE",
AI378="Sites strategiques, MLL, Pylone, etc.","PASSIVE",
AI378="AKTIVCO DEFAUT GE &amp; POWER Cabinet","PASSIVE",
AI378="AKTIVCO Coupure ENEO &amp; Baisse de tension","PASSIVE",
AI378="Coupure ENEO &amp; Baisse de tension","PASSIVE",
AI378="Defaut GE &amp; POWER Cabinet","PASSIVE",
AI378="Sharing","PASSIVE",
AI378="Sites strategiques &amp; DataCenter","PASSIVE",
AI378="Exclu","Exclu",
AI378="SAT","ACTIVE",
AI378="SPARE-ISSUE","SPARE-ISSUE",
AI378="Fiber CAmtel","ACTIVE",
AI378="Fiber AOF","ACTIVE",
AI378="Projet OCM (HUAWEI)","PLANNED WORKS",
AI378="Projet OCM (NOKIA)","PLANNED WORKS",
AI378="ACCESS-ISSUE","ACCESS-ISSUE",
AI378="Projet OCM (ZTE, NOKIA, autres projets)","PLANNED WORKS",
AI378="No root CAuse","No root cause",
AI378="ODU HS","ACTIVE",
AI378="IP &amp; VLAN","ACTIVE",
AI378="Warehouse HUAWEI","SPARE-ISSUE",
AI378="SPARE-HS","SPARE-ISSUE",
AI378="Power Telco","ACTIVE", AI378="no impacts","no impacts"
),"")</f>
        <v>no impacts</v>
      </c>
      <c r="AK378" s="23" t="s">
        <v>5537</v>
      </c>
      <c r="AL378" s="23" t="str">
        <f t="shared" si="16"/>
        <v>NRD_125</v>
      </c>
      <c r="AN378" s="9" t="s">
        <v>5537</v>
      </c>
      <c r="AO378" s="23" t="str">
        <f>_xlfn.XLOOKUP(B378,'INCIDENT-05-03-2026'!E:E,'INCIDENT-05-03-2026'!F:F,"")</f>
        <v/>
      </c>
      <c r="AP378" s="7" t="s">
        <v>5537</v>
      </c>
      <c r="AQ378" s="6"/>
      <c r="AR378" s="7"/>
      <c r="AS378" s="3" t="str">
        <f>_xlfn.XLOOKUP(B378,'[3]tt num | region | site id'!$C:$C,'[3]tt num | region | site id'!$Q:$Q,"")</f>
        <v/>
      </c>
      <c r="AT378" s="24" t="str">
        <f>_xlfn.XLOOKUP(B378,'[4]Cells Huawei 03052026 12h'!$B:$B,'[4]Cells Huawei 03052026 12h'!$T:$T,"")</f>
        <v/>
      </c>
      <c r="AU378" s="24" t="str">
        <f>_xlfn.XLOOKUP(B378,'[5]cells down 02052026 8h50'!$B:$B,'[5]cells down 02052026 8h50'!$R:$R,"")</f>
        <v/>
      </c>
      <c r="AV378" s="24" t="str">
        <f>_xlfn.XLOOKUP(B378,'[5]cells down 02052026 13h50'!$B:$B,'[5]cells down 02052026 13h50'!$R:$R,"")</f>
        <v/>
      </c>
      <c r="AW378" s="24" t="str">
        <f>_xlfn.XLOOKUP(B378,'[5]cells down 02052026 13h50'!$B:$B,'[5]cells down 02052026 13h50'!$R:$R,"")</f>
        <v/>
      </c>
      <c r="AX378" s="24" t="str">
        <f>_xlfn.XLOOKUP(B378,'[6]cell downs 03052026 8h40 '!$B:$B,'[6]cell downs 03052026 8h40 '!$R:$R,"")</f>
        <v/>
      </c>
      <c r="AY378" s="24" t="str">
        <f>_xlfn.XLOOKUP(B378,'[7]ALL SITES DOWN'!$D:$D,'[7]ALL SITES DOWN'!$J:$J,"")</f>
        <v/>
      </c>
      <c r="AZ378" s="24" t="str">
        <f>_xlfn.XLOOKUP(B378,'[8]ALL SITES DOWN'!$D:$D,'[8]ALL SITES DOWN'!$J:$J,"")</f>
        <v/>
      </c>
      <c r="BA378" s="9" t="str">
        <f>_xlfn.XLOOKUP(B378,[9]sheet1!$AC:$AC,[9]sheet1!$AF:$AF,"")</f>
        <v/>
      </c>
      <c r="BB378" s="14" t="s">
        <v>5537</v>
      </c>
      <c r="BC378" s="14" t="s">
        <v>5537</v>
      </c>
      <c r="BD378" s="14" t="str">
        <f>_xlfn.XLOOKUP(B378,'[10]cell downs 18042026 17h'!$B:$B,'[10]cell downs 18042026 17h'!$B:$B,"")</f>
        <v/>
      </c>
      <c r="BE378" s="14" t="str">
        <f>_xlfn.XLOOKUP(B378,'[11]Cells Huawei 19042026 15h'!$B:$B,'[11]Cells Huawei 19042026 15h'!$B:$B,"")</f>
        <v/>
      </c>
      <c r="BF378" s="9" t="str">
        <f>_xlfn.XLOOKUP(B378,'[12]cells down 19042026 9H40'!$B:$B,'[12]cells down 19042026 9H40'!$B:$B,"")</f>
        <v/>
      </c>
      <c r="BG378" s="9" t="s">
        <v>2810</v>
      </c>
      <c r="BH378" s="9" t="s">
        <v>5537</v>
      </c>
    </row>
    <row r="379" spans="1:60" s="9" customFormat="1" x14ac:dyDescent="0.3">
      <c r="A379" s="1" t="s">
        <v>962</v>
      </c>
      <c r="B379" s="1" t="s">
        <v>1876</v>
      </c>
      <c r="C379" s="3" t="str">
        <f>_xlfn.XLOOKUP(B379,'[1]daily break down'!$D:$D,'[1]daily break down'!$E:$E,"")</f>
        <v>NORD-OUEST</v>
      </c>
      <c r="D379" s="1" t="s">
        <v>21</v>
      </c>
      <c r="E379" s="1" t="s">
        <v>563</v>
      </c>
      <c r="F379" s="3" t="s">
        <v>51</v>
      </c>
      <c r="G379" s="1" t="s">
        <v>962</v>
      </c>
      <c r="H379" s="41" t="str">
        <f>_xlfn.XLOOKUP(B379,[2]CALCULATION!$B:$B,[2]CALCULATION!$H:$H,"")</f>
        <v>NOKIA</v>
      </c>
      <c r="I379" s="34">
        <v>0.50395565657767405</v>
      </c>
      <c r="J379" s="34">
        <v>2.8525429690771924</v>
      </c>
      <c r="K379" s="34">
        <v>0.83631772813461036</v>
      </c>
      <c r="L379" s="34">
        <v>5.6565315177586381E-2</v>
      </c>
      <c r="M379" s="34">
        <v>4.894627318097605</v>
      </c>
      <c r="N379" s="34">
        <v>0</v>
      </c>
      <c r="O379" s="34">
        <v>0.1933404833796421</v>
      </c>
      <c r="P379" s="34">
        <v>6.8365527690882472E-2</v>
      </c>
      <c r="Q379" s="34">
        <v>1.2647716128524482</v>
      </c>
      <c r="R379" s="34">
        <v>2.9701935267486261</v>
      </c>
      <c r="S379" s="35">
        <v>6.4356233925145041</v>
      </c>
      <c r="T379" s="35">
        <v>70086.435778165876</v>
      </c>
      <c r="U379" s="35">
        <v>0.75648293917800891</v>
      </c>
      <c r="V379" s="35">
        <v>2.9959364557561643</v>
      </c>
      <c r="W379" s="35">
        <v>4.114017515473714</v>
      </c>
      <c r="X379" s="35">
        <v>5.8427716567789362E-2</v>
      </c>
      <c r="Y379" s="35">
        <v>1.1592800906307156E-2</v>
      </c>
      <c r="Z379" s="35">
        <v>9.2225189979254052E-2</v>
      </c>
      <c r="AA379" s="35">
        <v>0.17797621188686258</v>
      </c>
      <c r="AB379" s="35">
        <v>0.23880227193134559</v>
      </c>
      <c r="AC379" s="35">
        <v>0</v>
      </c>
      <c r="AD379" s="35">
        <v>0.10558366363898375</v>
      </c>
      <c r="AE379" s="58" t="s">
        <v>5603</v>
      </c>
      <c r="AF379" s="58"/>
      <c r="AG379" s="57" t="str" cm="1">
        <f t="array" ref="AG379">IFERROR(_xlfn.IFS(
AI379="MPR ISSUE","PDH",
AI379="BSS Hardware Issue","BSS",
AI379="Sites strategiques, MLL, Pylone, etc.","ENVTECH",
AI379="AKTIVCO DEFAUT GE &amp; POWER Cabinet","AKTIVCO",
AI379="AKTIVCO Coupure ENEO &amp; Baisse de tension","AKTIVCO GRID ONLY",
AI379="Coupure ENEO &amp; Baisse de tension","IHS GRID ONLY",
AI379="Defaut GE &amp; POWER Cabinet","IHS",
AI379="Sharing","Partners",
AI379="Sites strategiques &amp; DataCenter","SST &amp; DC",
AI379="Exclu","Exclu",
AI379="SAT","SAT",
AI379="SPARE-ISSUE","SPARE-ISSUE",
AI379="Fiber CAmtel","TRANS_FO_CAMTEL",
AI379="Fiber AOF","Fiber AOF",
AI379="Projet OCM (HUAWEI)","TRAVAUX-HUAWEI",
AI379="Projet OCM (NOKIA)","TRAVAUX-NOKIA",
AI379="ACCESS-ISSUE","ACCESS-ISSUE",
AI379="Projet OCM (ZTE, NOKIA, autres projets)","TRAVAUX OCM",
AI379="No root CAuse","No root cause",
AI379="ODU HS","PDH",
AI379="IP &amp; VLAN","PDH",
AI379="Warehouse HUAWEI","SPARE-ISSUE",
AI379="SPARE-HS","SPARE-ISSUE",
AI379="Power Telco","BSS",AI379="no impacts","no impacts"
),"")</f>
        <v>no impacts</v>
      </c>
      <c r="AH379" s="57" t="str" cm="1">
        <f t="array" ref="AH379">IFERROR(_xlfn.IFS(
AI379="MPR ISSUE","TX ISSUE",
AI379="BSS Hardware Issue","RAN ISSUE",
AI379="Sites strategiques, MLL, Pylone, etc.","ENVTECH",
AI379="AKTIVCO DEFAUT GE &amp; POWER Cabinet","POWER ISSUE",
AI379="AKTIVCO Coupure ENEO &amp; Baisse de tension","POWER ISSUE",
AI379="Coupure ENEO &amp; Baisse de tension","POWER ISSUE",
AI379="Defaut GE &amp; POWER Cabinet","POWER ISSUE",
AI379="Sharing","POWER ISSUE",
AI379="Sites strategiques &amp; DataCenter","POWER ISSUE",
AI379="Exclu","Exclu",
AI379="SAT","TX ISSUE",
AI379="SPARE-ISSUE","SPARE-ISSUE",
AI379="Fiber CAmtel","TX ISSUE",
AI379="Fiber AOF","TX ISSUE",
AI379="Projet OCM (HUAWEI)","TRAVAUX-HUAWEI",
AI379="Projet OCM (NOKIA)","TRAVAUX -NOKIA",
AI379="ACCESS-ISSUE","ACCESS-ISSUE",
AI379="Projet OCM (ZTE, NOKIA, autres projets)","TRAVAUX OCM",
AI379="No root CAuse","No root cause",
AI379="ODU HS","TX ISSUE",
AI379="IP &amp; VLAN","TX ISSUE",
AI379="Warehouse HUAWEI","SPARE-ISSUE",
AI379="SPARE-HS","SPARE-ISSUE",
AI379="Power Telco","RAN ISSUE",AI379="no impacts","no impacts"
),"")</f>
        <v>no impacts</v>
      </c>
      <c r="AI379" s="85" t="s">
        <v>5998</v>
      </c>
      <c r="AJ379" s="57" t="str" cm="1">
        <f t="array" ref="AJ379">IFERROR(_xlfn.IFS(
AI379="MPR ISSUE","ACTIVE",
AI379="BSS Hardware Issue","ACTIVE",
AI379="Sites strategiques, MLL, Pylone, etc.","PASSIVE",
AI379="AKTIVCO DEFAUT GE &amp; POWER Cabinet","PASSIVE",
AI379="AKTIVCO Coupure ENEO &amp; Baisse de tension","PASSIVE",
AI379="Coupure ENEO &amp; Baisse de tension","PASSIVE",
AI379="Defaut GE &amp; POWER Cabinet","PASSIVE",
AI379="Sharing","PASSIVE",
AI379="Sites strategiques &amp; DataCenter","PASSIVE",
AI379="Exclu","Exclu",
AI379="SAT","ACTIVE",
AI379="SPARE-ISSUE","SPARE-ISSUE",
AI379="Fiber CAmtel","ACTIVE",
AI379="Fiber AOF","ACTIVE",
AI379="Projet OCM (HUAWEI)","PLANNED WORKS",
AI379="Projet OCM (NOKIA)","PLANNED WORKS",
AI379="ACCESS-ISSUE","ACCESS-ISSUE",
AI379="Projet OCM (ZTE, NOKIA, autres projets)","PLANNED WORKS",
AI379="No root CAuse","No root cause",
AI379="ODU HS","ACTIVE",
AI379="IP &amp; VLAN","ACTIVE",
AI379="Warehouse HUAWEI","SPARE-ISSUE",
AI379="SPARE-HS","SPARE-ISSUE",
AI379="Power Telco","ACTIVE", AI379="no impacts","no impacts"
),"")</f>
        <v>no impacts</v>
      </c>
      <c r="AK379" s="23" t="s">
        <v>5537</v>
      </c>
      <c r="AL379" s="23" t="str">
        <f t="shared" si="16"/>
        <v>NRO_005</v>
      </c>
      <c r="AN379" s="9" t="s">
        <v>5537</v>
      </c>
      <c r="AO379" s="23" t="str">
        <f>_xlfn.XLOOKUP(B379,'INCIDENT-05-03-2026'!E:E,'INCIDENT-05-03-2026'!F:F,"")</f>
        <v/>
      </c>
      <c r="AP379" s="7" t="s">
        <v>5537</v>
      </c>
      <c r="AQ379" s="6"/>
      <c r="AR379" s="7"/>
      <c r="AS379" s="3" t="str">
        <f>_xlfn.XLOOKUP(B379,'[3]tt num | region | site id'!$C:$C,'[3]tt num | region | site id'!$Q:$Q,"")</f>
        <v/>
      </c>
      <c r="AT379" s="24" t="str">
        <f>_xlfn.XLOOKUP(B379,'[4]Cells Huawei 03052026 12h'!$B:$B,'[4]Cells Huawei 03052026 12h'!$T:$T,"")</f>
        <v/>
      </c>
      <c r="AU379" s="24" t="str">
        <f>_xlfn.XLOOKUP(B379,'[5]cells down 02052026 8h50'!$B:$B,'[5]cells down 02052026 8h50'!$R:$R,"")</f>
        <v/>
      </c>
      <c r="AV379" s="24" t="str">
        <f>_xlfn.XLOOKUP(B379,'[5]cells down 02052026 13h50'!$B:$B,'[5]cells down 02052026 13h50'!$R:$R,"")</f>
        <v/>
      </c>
      <c r="AW379" s="24" t="str">
        <f>_xlfn.XLOOKUP(B379,'[5]cells down 02052026 13h50'!$B:$B,'[5]cells down 02052026 13h50'!$R:$R,"")</f>
        <v/>
      </c>
      <c r="AX379" s="24" t="str">
        <f>_xlfn.XLOOKUP(B379,'[6]cell downs 03052026 8h40 '!$B:$B,'[6]cell downs 03052026 8h40 '!$R:$R,"")</f>
        <v/>
      </c>
      <c r="AY379" s="24" t="str">
        <f>_xlfn.XLOOKUP(B379,'[7]ALL SITES DOWN'!$D:$D,'[7]ALL SITES DOWN'!$J:$J,"")</f>
        <v/>
      </c>
      <c r="AZ379" s="24" t="str">
        <f>_xlfn.XLOOKUP(B379,'[8]ALL SITES DOWN'!$D:$D,'[8]ALL SITES DOWN'!$J:$J,"")</f>
        <v/>
      </c>
      <c r="BA379" s="9" t="str">
        <f>_xlfn.XLOOKUP(B379,[9]sheet1!$AC:$AC,[9]sheet1!$AF:$AF,"")</f>
        <v/>
      </c>
      <c r="BB379" s="14" t="s">
        <v>5537</v>
      </c>
      <c r="BC379" s="14" t="s">
        <v>5537</v>
      </c>
      <c r="BD379" s="14" t="str">
        <f>_xlfn.XLOOKUP(B379,'[10]cell downs 18042026 17h'!$B:$B,'[10]cell downs 18042026 17h'!$B:$B,"")</f>
        <v/>
      </c>
      <c r="BE379" s="14" t="str">
        <f>_xlfn.XLOOKUP(B379,'[11]Cells Huawei 19042026 15h'!$B:$B,'[11]Cells Huawei 19042026 15h'!$B:$B,"")</f>
        <v/>
      </c>
      <c r="BF379" s="9" t="str">
        <f>_xlfn.XLOOKUP(B379,'[12]cells down 19042026 9H40'!$B:$B,'[12]cells down 19042026 9H40'!$B:$B,"")</f>
        <v/>
      </c>
      <c r="BG379" s="9" t="s">
        <v>5537</v>
      </c>
      <c r="BH379" s="9" t="s">
        <v>5537</v>
      </c>
    </row>
    <row r="380" spans="1:60" s="9" customFormat="1" x14ac:dyDescent="0.3">
      <c r="A380" s="1" t="s">
        <v>1334</v>
      </c>
      <c r="B380" s="8" t="s">
        <v>1335</v>
      </c>
      <c r="C380" s="3" t="str">
        <f>_xlfn.XLOOKUP(B380,'[1]daily break down'!$D:$D,'[1]daily break down'!$E:$E,"")</f>
        <v>CENTRE</v>
      </c>
      <c r="D380" s="1" t="s">
        <v>21</v>
      </c>
      <c r="E380" s="1" t="s">
        <v>122</v>
      </c>
      <c r="F380" s="3" t="s">
        <v>69</v>
      </c>
      <c r="G380" s="1" t="s">
        <v>1336</v>
      </c>
      <c r="H380" s="41" t="str">
        <f>_xlfn.XLOOKUP(B380,[2]CALCULATION!$B:$B,[2]CALCULATION!$H:$H,"")</f>
        <v>NOKIA</v>
      </c>
      <c r="I380" s="34">
        <v>5.2880197587270486E-2</v>
      </c>
      <c r="J380" s="34">
        <v>4.6369368348182949E-2</v>
      </c>
      <c r="K380" s="34">
        <v>8.7815034806418821E-2</v>
      </c>
      <c r="L380" s="34">
        <v>2.7792764148016312E-2</v>
      </c>
      <c r="M380" s="34">
        <v>2.9866851024733944E-2</v>
      </c>
      <c r="N380" s="34">
        <v>6.7218450343709768E-2</v>
      </c>
      <c r="O380" s="34">
        <v>5.6306949818369187E-2</v>
      </c>
      <c r="P380" s="34">
        <v>6.835468924138989E-2</v>
      </c>
      <c r="Q380" s="34">
        <v>4.274422519844169E-2</v>
      </c>
      <c r="R380" s="34">
        <v>5.2627700054452685E-2</v>
      </c>
      <c r="S380" s="35">
        <v>6.6857739582541487E-2</v>
      </c>
      <c r="T380" s="35">
        <v>575.05522767547575</v>
      </c>
      <c r="U380" s="35">
        <v>3.7441777009267915E-2</v>
      </c>
      <c r="V380" s="35">
        <v>4.1698413106071634E-2</v>
      </c>
      <c r="W380" s="35">
        <v>7.1821860384153322E-2</v>
      </c>
      <c r="X380" s="35">
        <v>0.13709824702582235</v>
      </c>
      <c r="Y380" s="35">
        <v>0.1080805746034192</v>
      </c>
      <c r="Z380" s="35">
        <v>0.17242953717258361</v>
      </c>
      <c r="AA380" s="35">
        <v>0.72389482392719695</v>
      </c>
      <c r="AB380" s="35">
        <v>0</v>
      </c>
      <c r="AC380" s="35">
        <v>0</v>
      </c>
      <c r="AD380" s="35">
        <v>0.10337211392762669</v>
      </c>
      <c r="AE380" s="58" t="s">
        <v>5560</v>
      </c>
      <c r="AF380" s="58"/>
      <c r="AG380" s="57" t="str" cm="1">
        <f t="array" ref="AG380">IFERROR(_xlfn.IFS(
AI380="MPR ISSUE","PDH",
AI380="BSS Hardware Issue","BSS",
AI380="Sites strategiques, MLL, Pylone, etc.","ENVTECH",
AI380="AKTIVCO DEFAUT GE &amp; POWER Cabinet","AKTIVCO",
AI380="AKTIVCO Coupure ENEO &amp; Baisse de tension","AKTIVCO GRID ONLY",
AI380="Coupure ENEO &amp; Baisse de tension","IHS GRID ONLY",
AI380="Defaut GE &amp; POWER Cabinet","IHS",
AI380="Sharing","Partners",
AI380="Sites strategiques &amp; DataCenter","SST &amp; DC",
AI380="Exclu","Exclu",
AI380="SAT","SAT",
AI380="SPARE-ISSUE","SPARE-ISSUE",
AI380="Fiber CAmtel","TRANS_FO_CAMTEL",
AI380="Fiber AOF","Fiber AOF",
AI380="Projet OCM (HUAWEI)","TRAVAUX-HUAWEI",
AI380="Projet OCM (NOKIA)","TRAVAUX-NOKIA",
AI380="ACCESS-ISSUE","ACCESS-ISSUE",
AI380="Projet OCM (ZTE, NOKIA, autres projets)","TRAVAUX OCM",
AI380="No root CAuse","No root cause",
AI380="ODU HS","PDH",
AI380="IP &amp; VLAN","PDH",
AI380="Warehouse HUAWEI","SPARE-ISSUE",
AI380="SPARE-HS","SPARE-ISSUE",
AI380="Power Telco","BSS",AI380="no impacts","no impacts"
),"")</f>
        <v>no impacts</v>
      </c>
      <c r="AH380" s="57" t="str" cm="1">
        <f t="array" ref="AH380">IFERROR(_xlfn.IFS(
AI380="MPR ISSUE","TX ISSUE",
AI380="BSS Hardware Issue","RAN ISSUE",
AI380="Sites strategiques, MLL, Pylone, etc.","ENVTECH",
AI380="AKTIVCO DEFAUT GE &amp; POWER Cabinet","POWER ISSUE",
AI380="AKTIVCO Coupure ENEO &amp; Baisse de tension","POWER ISSUE",
AI380="Coupure ENEO &amp; Baisse de tension","POWER ISSUE",
AI380="Defaut GE &amp; POWER Cabinet","POWER ISSUE",
AI380="Sharing","POWER ISSUE",
AI380="Sites strategiques &amp; DataCenter","POWER ISSUE",
AI380="Exclu","Exclu",
AI380="SAT","TX ISSUE",
AI380="SPARE-ISSUE","SPARE-ISSUE",
AI380="Fiber CAmtel","TX ISSUE",
AI380="Fiber AOF","TX ISSUE",
AI380="Projet OCM (HUAWEI)","TRAVAUX-HUAWEI",
AI380="Projet OCM (NOKIA)","TRAVAUX -NOKIA",
AI380="ACCESS-ISSUE","ACCESS-ISSUE",
AI380="Projet OCM (ZTE, NOKIA, autres projets)","TRAVAUX OCM",
AI380="No root CAuse","No root cause",
AI380="ODU HS","TX ISSUE",
AI380="IP &amp; VLAN","TX ISSUE",
AI380="Warehouse HUAWEI","SPARE-ISSUE",
AI380="SPARE-HS","SPARE-ISSUE",
AI380="Power Telco","RAN ISSUE",AI380="no impacts","no impacts"
),"")</f>
        <v>no impacts</v>
      </c>
      <c r="AI380" s="85" t="s">
        <v>5998</v>
      </c>
      <c r="AJ380" s="57" t="str" cm="1">
        <f t="array" ref="AJ380">IFERROR(_xlfn.IFS(
AI380="MPR ISSUE","ACTIVE",
AI380="BSS Hardware Issue","ACTIVE",
AI380="Sites strategiques, MLL, Pylone, etc.","PASSIVE",
AI380="AKTIVCO DEFAUT GE &amp; POWER Cabinet","PASSIVE",
AI380="AKTIVCO Coupure ENEO &amp; Baisse de tension","PASSIVE",
AI380="Coupure ENEO &amp; Baisse de tension","PASSIVE",
AI380="Defaut GE &amp; POWER Cabinet","PASSIVE",
AI380="Sharing","PASSIVE",
AI380="Sites strategiques &amp; DataCenter","PASSIVE",
AI380="Exclu","Exclu",
AI380="SAT","ACTIVE",
AI380="SPARE-ISSUE","SPARE-ISSUE",
AI380="Fiber CAmtel","ACTIVE",
AI380="Fiber AOF","ACTIVE",
AI380="Projet OCM (HUAWEI)","PLANNED WORKS",
AI380="Projet OCM (NOKIA)","PLANNED WORKS",
AI380="ACCESS-ISSUE","ACCESS-ISSUE",
AI380="Projet OCM (ZTE, NOKIA, autres projets)","PLANNED WORKS",
AI380="No root CAuse","No root cause",
AI380="ODU HS","ACTIVE",
AI380="IP &amp; VLAN","ACTIVE",
AI380="Warehouse HUAWEI","SPARE-ISSUE",
AI380="SPARE-HS","SPARE-ISSUE",
AI380="Power Telco","ACTIVE", AI380="no impacts","no impacts"
),"")</f>
        <v>no impacts</v>
      </c>
      <c r="AK380" s="23" t="s">
        <v>5537</v>
      </c>
      <c r="AL380" s="23" t="str">
        <f t="shared" si="16"/>
        <v>SUD_257</v>
      </c>
      <c r="AN380" s="9" t="s">
        <v>5537</v>
      </c>
      <c r="AO380" s="23" t="str">
        <f>_xlfn.XLOOKUP(B380,'INCIDENT-05-03-2026'!E:E,'INCIDENT-05-03-2026'!F:F,"")</f>
        <v/>
      </c>
      <c r="AP380" s="7" t="s">
        <v>5537</v>
      </c>
      <c r="AQ380" s="6"/>
      <c r="AR380" s="7"/>
      <c r="AS380" s="3" t="str">
        <f>_xlfn.XLOOKUP(B380,'[3]tt num | region | site id'!$C:$C,'[3]tt num | region | site id'!$Q:$Q,"")</f>
        <v/>
      </c>
      <c r="AT380" s="24" t="str">
        <f>_xlfn.XLOOKUP(B380,'[4]Cells Huawei 03052026 12h'!$B:$B,'[4]Cells Huawei 03052026 12h'!$T:$T,"")</f>
        <v/>
      </c>
      <c r="AU380" s="24" t="str">
        <f>_xlfn.XLOOKUP(B380,'[5]cells down 02052026 8h50'!$B:$B,'[5]cells down 02052026 8h50'!$R:$R,"")</f>
        <v/>
      </c>
      <c r="AV380" s="24" t="str">
        <f>_xlfn.XLOOKUP(B380,'[5]cells down 02052026 13h50'!$B:$B,'[5]cells down 02052026 13h50'!$R:$R,"")</f>
        <v/>
      </c>
      <c r="AW380" s="24" t="str">
        <f>_xlfn.XLOOKUP(B380,'[5]cells down 02052026 13h50'!$B:$B,'[5]cells down 02052026 13h50'!$R:$R,"")</f>
        <v/>
      </c>
      <c r="AX380" s="24" t="str">
        <f>_xlfn.XLOOKUP(B380,'[6]cell downs 03052026 8h40 '!$B:$B,'[6]cell downs 03052026 8h40 '!$R:$R,"")</f>
        <v/>
      </c>
      <c r="AY380" s="24" t="str">
        <f>_xlfn.XLOOKUP(B380,'[7]ALL SITES DOWN'!$D:$D,'[7]ALL SITES DOWN'!$J:$J,"")</f>
        <v/>
      </c>
      <c r="AZ380" s="24" t="str">
        <f>_xlfn.XLOOKUP(B380,'[8]ALL SITES DOWN'!$D:$D,'[8]ALL SITES DOWN'!$J:$J,"")</f>
        <v/>
      </c>
      <c r="BA380" s="9" t="str">
        <f>_xlfn.XLOOKUP(B380,[9]sheet1!$AC:$AC,[9]sheet1!$AF:$AF,"")</f>
        <v/>
      </c>
      <c r="BB380" s="14" t="s">
        <v>5537</v>
      </c>
      <c r="BC380" s="14" t="s">
        <v>5537</v>
      </c>
      <c r="BD380" s="14" t="str">
        <f>_xlfn.XLOOKUP(B380,'[10]cell downs 18042026 17h'!$B:$B,'[10]cell downs 18042026 17h'!$B:$B,"")</f>
        <v/>
      </c>
      <c r="BE380" s="14" t="str">
        <f>_xlfn.XLOOKUP(B380,'[11]Cells Huawei 19042026 15h'!$B:$B,'[11]Cells Huawei 19042026 15h'!$B:$B,"")</f>
        <v/>
      </c>
      <c r="BF380" s="9" t="str">
        <f>_xlfn.XLOOKUP(B380,'[12]cells down 19042026 9H40'!$B:$B,'[12]cells down 19042026 9H40'!$B:$B,"")</f>
        <v/>
      </c>
      <c r="BG380" s="9" t="s">
        <v>5537</v>
      </c>
      <c r="BH380" s="9" t="s">
        <v>5537</v>
      </c>
    </row>
    <row r="381" spans="1:60" s="9" customFormat="1" x14ac:dyDescent="0.3">
      <c r="A381" s="6" t="s">
        <v>2223</v>
      </c>
      <c r="B381" s="6" t="s">
        <v>2224</v>
      </c>
      <c r="C381" s="3" t="str">
        <f>_xlfn.XLOOKUP(B381,'[1]daily break down'!$D:$D,'[1]daily break down'!$E:$E,"")</f>
        <v>Ngaoundere</v>
      </c>
      <c r="D381" s="7" t="s">
        <v>11</v>
      </c>
      <c r="E381" s="8" t="s">
        <v>12</v>
      </c>
      <c r="F381" s="3" t="s">
        <v>90</v>
      </c>
      <c r="G381" s="8" t="s">
        <v>91</v>
      </c>
      <c r="H381" s="40" t="str">
        <f>_xlfn.XLOOKUP(B381,[2]CALCULATION!$B:$B,[2]CALCULATION!$H:$H,"")</f>
        <v>Huawei</v>
      </c>
      <c r="I381" s="34">
        <v>3.4416350629078885</v>
      </c>
      <c r="J381" s="34">
        <v>1.488693987153036</v>
      </c>
      <c r="K381" s="34">
        <v>0.23920407039291394</v>
      </c>
      <c r="L381" s="34">
        <v>0</v>
      </c>
      <c r="M381" s="34">
        <v>0</v>
      </c>
      <c r="N381" s="34">
        <v>0</v>
      </c>
      <c r="O381" s="34">
        <v>0.66248398409967091</v>
      </c>
      <c r="P381" s="34">
        <v>1.931628157165564</v>
      </c>
      <c r="Q381" s="34">
        <v>0</v>
      </c>
      <c r="R381" s="34">
        <v>1.7961529022666243</v>
      </c>
      <c r="S381" s="35">
        <v>0</v>
      </c>
      <c r="T381" s="35">
        <v>9.9680252715925732E-2</v>
      </c>
      <c r="U381" s="35">
        <v>0.49142774795752686</v>
      </c>
      <c r="V381" s="35">
        <v>0.32725585204589752</v>
      </c>
      <c r="W381" s="35">
        <v>9.9680252715925718E-2</v>
      </c>
      <c r="X381" s="35">
        <v>0.10388933119883116</v>
      </c>
      <c r="Y381" s="35">
        <v>0.19203028824340171</v>
      </c>
      <c r="Z381" s="35">
        <v>5.3772761126948655E-2</v>
      </c>
      <c r="AA381" s="35">
        <v>8.5553477292983071E-2</v>
      </c>
      <c r="AB381" s="35">
        <v>0.11448696240535039</v>
      </c>
      <c r="AC381" s="35">
        <v>9.9009941624148792E-2</v>
      </c>
      <c r="AD381" s="35">
        <v>0.10228417415026551</v>
      </c>
      <c r="AE381" s="58" t="s">
        <v>5560</v>
      </c>
      <c r="AF381" s="58"/>
      <c r="AG381" s="57" t="str" cm="1">
        <f t="array" ref="AG381">IFERROR(_xlfn.IFS(
AI381="MPR ISSUE","PDH",
AI381="BSS Hardware Issue","BSS",
AI381="Sites strategiques, MLL, Pylone, etc.","ENVTECH",
AI381="AKTIVCO DEFAUT GE &amp; POWER Cabinet","AKTIVCO",
AI381="AKTIVCO Coupure ENEO &amp; Baisse de tension","AKTIVCO GRID ONLY",
AI381="Coupure ENEO &amp; Baisse de tension","IHS GRID ONLY",
AI381="Defaut GE &amp; POWER Cabinet","IHS",
AI381="Sharing","Partners",
AI381="Sites strategiques &amp; DataCenter","SST &amp; DC",
AI381="Exclu","Exclu",
AI381="SAT","SAT",
AI381="SPARE-ISSUE","SPARE-ISSUE",
AI381="Fiber CAmtel","TRANS_FO_CAMTEL",
AI381="Fiber AOF","Fiber AOF",
AI381="Projet OCM (HUAWEI)","TRAVAUX-HUAWEI",
AI381="Projet OCM (NOKIA)","TRAVAUX-NOKIA",
AI381="ACCESS-ISSUE","ACCESS-ISSUE",
AI381="Projet OCM (ZTE, NOKIA, autres projets)","TRAVAUX OCM",
AI381="No root CAuse","No root cause",
AI381="ODU HS","PDH",
AI381="IP &amp; VLAN","PDH",
AI381="Warehouse HUAWEI","SPARE-ISSUE",
AI381="SPARE-HS","SPARE-ISSUE",
AI381="Power Telco","BSS",AI381="no impacts","no impacts"
),"")</f>
        <v>no impacts</v>
      </c>
      <c r="AH381" s="57" t="str" cm="1">
        <f t="array" ref="AH381">IFERROR(_xlfn.IFS(
AI381="MPR ISSUE","TX ISSUE",
AI381="BSS Hardware Issue","RAN ISSUE",
AI381="Sites strategiques, MLL, Pylone, etc.","ENVTECH",
AI381="AKTIVCO DEFAUT GE &amp; POWER Cabinet","POWER ISSUE",
AI381="AKTIVCO Coupure ENEO &amp; Baisse de tension","POWER ISSUE",
AI381="Coupure ENEO &amp; Baisse de tension","POWER ISSUE",
AI381="Defaut GE &amp; POWER Cabinet","POWER ISSUE",
AI381="Sharing","POWER ISSUE",
AI381="Sites strategiques &amp; DataCenter","POWER ISSUE",
AI381="Exclu","Exclu",
AI381="SAT","TX ISSUE",
AI381="SPARE-ISSUE","SPARE-ISSUE",
AI381="Fiber CAmtel","TX ISSUE",
AI381="Fiber AOF","TX ISSUE",
AI381="Projet OCM (HUAWEI)","TRAVAUX-HUAWEI",
AI381="Projet OCM (NOKIA)","TRAVAUX -NOKIA",
AI381="ACCESS-ISSUE","ACCESS-ISSUE",
AI381="Projet OCM (ZTE, NOKIA, autres projets)","TRAVAUX OCM",
AI381="No root CAuse","No root cause",
AI381="ODU HS","TX ISSUE",
AI381="IP &amp; VLAN","TX ISSUE",
AI381="Warehouse HUAWEI","SPARE-ISSUE",
AI381="SPARE-HS","SPARE-ISSUE",
AI381="Power Telco","RAN ISSUE",AI381="no impacts","no impacts"
),"")</f>
        <v>no impacts</v>
      </c>
      <c r="AI381" s="85" t="s">
        <v>5998</v>
      </c>
      <c r="AJ381" s="57" t="str" cm="1">
        <f t="array" ref="AJ381">IFERROR(_xlfn.IFS(
AI381="MPR ISSUE","ACTIVE",
AI381="BSS Hardware Issue","ACTIVE",
AI381="Sites strategiques, MLL, Pylone, etc.","PASSIVE",
AI381="AKTIVCO DEFAUT GE &amp; POWER Cabinet","PASSIVE",
AI381="AKTIVCO Coupure ENEO &amp; Baisse de tension","PASSIVE",
AI381="Coupure ENEO &amp; Baisse de tension","PASSIVE",
AI381="Defaut GE &amp; POWER Cabinet","PASSIVE",
AI381="Sharing","PASSIVE",
AI381="Sites strategiques &amp; DataCenter","PASSIVE",
AI381="Exclu","Exclu",
AI381="SAT","ACTIVE",
AI381="SPARE-ISSUE","SPARE-ISSUE",
AI381="Fiber CAmtel","ACTIVE",
AI381="Fiber AOF","ACTIVE",
AI381="Projet OCM (HUAWEI)","PLANNED WORKS",
AI381="Projet OCM (NOKIA)","PLANNED WORKS",
AI381="ACCESS-ISSUE","ACCESS-ISSUE",
AI381="Projet OCM (ZTE, NOKIA, autres projets)","PLANNED WORKS",
AI381="No root CAuse","No root cause",
AI381="ODU HS","ACTIVE",
AI381="IP &amp; VLAN","ACTIVE",
AI381="Warehouse HUAWEI","SPARE-ISSUE",
AI381="SPARE-HS","SPARE-ISSUE",
AI381="Power Telco","ACTIVE", AI381="no impacts","no impacts"
),"")</f>
        <v>no impacts</v>
      </c>
      <c r="AK381" s="23" t="s">
        <v>5537</v>
      </c>
      <c r="AL381" s="23" t="str">
        <f t="shared" si="16"/>
        <v>ADM_131</v>
      </c>
      <c r="AN381" s="9" t="s">
        <v>5537</v>
      </c>
      <c r="AO381" s="23" t="str">
        <f>_xlfn.XLOOKUP(B381,'INCIDENT-05-03-2026'!E:E,'INCIDENT-05-03-2026'!F:F,"")</f>
        <v/>
      </c>
      <c r="AP381" s="7" t="s">
        <v>5537</v>
      </c>
      <c r="AQ381" s="6"/>
      <c r="AR381" s="7"/>
      <c r="AS381" s="3" t="str">
        <f>_xlfn.XLOOKUP(B381,'[3]tt num | region | site id'!$C:$C,'[3]tt num | region | site id'!$Q:$Q,"")</f>
        <v/>
      </c>
      <c r="AT381" s="24" t="str">
        <f>_xlfn.XLOOKUP(B381,'[4]Cells Huawei 03052026 12h'!$B:$B,'[4]Cells Huawei 03052026 12h'!$T:$T,"")</f>
        <v/>
      </c>
      <c r="AU381" s="24" t="str">
        <f>_xlfn.XLOOKUP(B381,'[5]cells down 02052026 8h50'!$B:$B,'[5]cells down 02052026 8h50'!$R:$R,"")</f>
        <v/>
      </c>
      <c r="AV381" s="24" t="str">
        <f>_xlfn.XLOOKUP(B381,'[5]cells down 02052026 13h50'!$B:$B,'[5]cells down 02052026 13h50'!$R:$R,"")</f>
        <v/>
      </c>
      <c r="AW381" s="24" t="str">
        <f>_xlfn.XLOOKUP(B381,'[5]cells down 02052026 13h50'!$B:$B,'[5]cells down 02052026 13h50'!$R:$R,"")</f>
        <v/>
      </c>
      <c r="AX381" s="24" t="str">
        <f>_xlfn.XLOOKUP(B381,'[6]cell downs 03052026 8h40 '!$B:$B,'[6]cell downs 03052026 8h40 '!$R:$R,"")</f>
        <v/>
      </c>
      <c r="AY381" s="24" t="str">
        <f>_xlfn.XLOOKUP(B381,'[7]ALL SITES DOWN'!$D:$D,'[7]ALL SITES DOWN'!$J:$J,"")</f>
        <v/>
      </c>
      <c r="AZ381" s="24" t="str">
        <f>_xlfn.XLOOKUP(B381,'[8]ALL SITES DOWN'!$D:$D,'[8]ALL SITES DOWN'!$J:$J,"")</f>
        <v/>
      </c>
      <c r="BA381" s="9" t="str">
        <f>_xlfn.XLOOKUP(B381,[9]sheet1!$AC:$AC,[9]sheet1!$AF:$AF,"")</f>
        <v/>
      </c>
      <c r="BB381" s="14" t="s">
        <v>5537</v>
      </c>
      <c r="BC381" s="14" t="s">
        <v>5537</v>
      </c>
      <c r="BD381" s="14" t="str">
        <f>_xlfn.XLOOKUP(B381,'[10]cell downs 18042026 17h'!$B:$B,'[10]cell downs 18042026 17h'!$B:$B,"")</f>
        <v/>
      </c>
      <c r="BE381" s="14" t="str">
        <f>_xlfn.XLOOKUP(B381,'[11]Cells Huawei 19042026 15h'!$B:$B,'[11]Cells Huawei 19042026 15h'!$B:$B,"")</f>
        <v/>
      </c>
      <c r="BF381" s="9" t="str">
        <f>_xlfn.XLOOKUP(B381,'[12]cells down 19042026 9H40'!$B:$B,'[12]cells down 19042026 9H40'!$B:$B,"")</f>
        <v/>
      </c>
      <c r="BG381" s="9" t="s">
        <v>2224</v>
      </c>
      <c r="BH381" s="9" t="s">
        <v>5581</v>
      </c>
    </row>
    <row r="382" spans="1:60" s="9" customFormat="1" x14ac:dyDescent="0.3">
      <c r="A382" s="1" t="s">
        <v>1359</v>
      </c>
      <c r="B382" s="8" t="s">
        <v>1360</v>
      </c>
      <c r="C382" s="3" t="str">
        <f>_xlfn.XLOOKUP(B382,'[1]daily break down'!$D:$D,'[1]daily break down'!$E:$E,"")</f>
        <v>NORD</v>
      </c>
      <c r="D382" s="1" t="s">
        <v>21</v>
      </c>
      <c r="E382" s="1" t="s">
        <v>122</v>
      </c>
      <c r="F382" s="3" t="s">
        <v>23</v>
      </c>
      <c r="G382" s="1" t="s">
        <v>1359</v>
      </c>
      <c r="H382" s="41" t="str">
        <f>_xlfn.XLOOKUP(B382,[2]CALCULATION!$B:$B,[2]CALCULATION!$H:$H,"")</f>
        <v>NOKIA</v>
      </c>
      <c r="I382" s="34">
        <v>4.7595784936155114E-2</v>
      </c>
      <c r="J382" s="34">
        <v>5.3186801734263524E-2</v>
      </c>
      <c r="K382" s="34">
        <v>7.3368568821629038E-2</v>
      </c>
      <c r="L382" s="34">
        <v>3.7441777009267915E-2</v>
      </c>
      <c r="M382" s="34">
        <v>3.1147374226881352E-2</v>
      </c>
      <c r="N382" s="34">
        <v>5.1960385146291366E-2</v>
      </c>
      <c r="O382" s="34">
        <v>0.10511111580443805</v>
      </c>
      <c r="P382" s="34">
        <v>3.9281401891226156E-2</v>
      </c>
      <c r="Q382" s="34">
        <v>3.4213415696811772E-2</v>
      </c>
      <c r="R382" s="34">
        <v>5.9733702049467881E-2</v>
      </c>
      <c r="S382" s="35">
        <v>8.0564748506936304E-2</v>
      </c>
      <c r="T382" s="35">
        <v>524.21846059018412</v>
      </c>
      <c r="U382" s="35">
        <v>3.9930681261329072E-2</v>
      </c>
      <c r="V382" s="35">
        <v>5.1097499379339266E-2</v>
      </c>
      <c r="W382" s="35">
        <v>6.5472572503160381E-2</v>
      </c>
      <c r="X382" s="35">
        <v>1.4176568702148484</v>
      </c>
      <c r="Y382" s="35">
        <v>1.5421992221052241</v>
      </c>
      <c r="Z382" s="35">
        <v>0.1756398512697149</v>
      </c>
      <c r="AA382" s="35">
        <v>0.71452765488051995</v>
      </c>
      <c r="AB382" s="35">
        <v>0</v>
      </c>
      <c r="AC382" s="35">
        <v>0</v>
      </c>
      <c r="AD382" s="35">
        <v>0.102034483053822</v>
      </c>
      <c r="AE382" s="58" t="s">
        <v>5560</v>
      </c>
      <c r="AF382" s="58"/>
      <c r="AG382" s="57" t="str" cm="1">
        <f t="array" ref="AG382">IFERROR(_xlfn.IFS(
AI382="MPR ISSUE","PDH",
AI382="BSS Hardware Issue","BSS",
AI382="Sites strategiques, MLL, Pylone, etc.","ENVTECH",
AI382="AKTIVCO DEFAUT GE &amp; POWER Cabinet","AKTIVCO",
AI382="AKTIVCO Coupure ENEO &amp; Baisse de tension","AKTIVCO GRID ONLY",
AI382="Coupure ENEO &amp; Baisse de tension","IHS GRID ONLY",
AI382="Defaut GE &amp; POWER Cabinet","IHS",
AI382="Sharing","Partners",
AI382="Sites strategiques &amp; DataCenter","SST &amp; DC",
AI382="Exclu","Exclu",
AI382="SAT","SAT",
AI382="SPARE-ISSUE","SPARE-ISSUE",
AI382="Fiber CAmtel","TRANS_FO_CAMTEL",
AI382="Fiber AOF","Fiber AOF",
AI382="Projet OCM (HUAWEI)","TRAVAUX-HUAWEI",
AI382="Projet OCM (NOKIA)","TRAVAUX-NOKIA",
AI382="ACCESS-ISSUE","ACCESS-ISSUE",
AI382="Projet OCM (ZTE, NOKIA, autres projets)","TRAVAUX OCM",
AI382="No root CAuse","No root cause",
AI382="ODU HS","PDH",
AI382="IP &amp; VLAN","PDH",
AI382="Warehouse HUAWEI","SPARE-ISSUE",
AI382="SPARE-HS","SPARE-ISSUE",
AI382="Power Telco","BSS",AI382="no impacts","no impacts"
),"")</f>
        <v>no impacts</v>
      </c>
      <c r="AH382" s="57" t="str" cm="1">
        <f t="array" ref="AH382">IFERROR(_xlfn.IFS(
AI382="MPR ISSUE","TX ISSUE",
AI382="BSS Hardware Issue","RAN ISSUE",
AI382="Sites strategiques, MLL, Pylone, etc.","ENVTECH",
AI382="AKTIVCO DEFAUT GE &amp; POWER Cabinet","POWER ISSUE",
AI382="AKTIVCO Coupure ENEO &amp; Baisse de tension","POWER ISSUE",
AI382="Coupure ENEO &amp; Baisse de tension","POWER ISSUE",
AI382="Defaut GE &amp; POWER Cabinet","POWER ISSUE",
AI382="Sharing","POWER ISSUE",
AI382="Sites strategiques &amp; DataCenter","POWER ISSUE",
AI382="Exclu","Exclu",
AI382="SAT","TX ISSUE",
AI382="SPARE-ISSUE","SPARE-ISSUE",
AI382="Fiber CAmtel","TX ISSUE",
AI382="Fiber AOF","TX ISSUE",
AI382="Projet OCM (HUAWEI)","TRAVAUX-HUAWEI",
AI382="Projet OCM (NOKIA)","TRAVAUX -NOKIA",
AI382="ACCESS-ISSUE","ACCESS-ISSUE",
AI382="Projet OCM (ZTE, NOKIA, autres projets)","TRAVAUX OCM",
AI382="No root CAuse","No root cause",
AI382="ODU HS","TX ISSUE",
AI382="IP &amp; VLAN","TX ISSUE",
AI382="Warehouse HUAWEI","SPARE-ISSUE",
AI382="SPARE-HS","SPARE-ISSUE",
AI382="Power Telco","RAN ISSUE",AI382="no impacts","no impacts"
),"")</f>
        <v>no impacts</v>
      </c>
      <c r="AI382" s="85" t="s">
        <v>5998</v>
      </c>
      <c r="AJ382" s="57" t="str" cm="1">
        <f t="array" ref="AJ382">IFERROR(_xlfn.IFS(
AI382="MPR ISSUE","ACTIVE",
AI382="BSS Hardware Issue","ACTIVE",
AI382="Sites strategiques, MLL, Pylone, etc.","PASSIVE",
AI382="AKTIVCO DEFAUT GE &amp; POWER Cabinet","PASSIVE",
AI382="AKTIVCO Coupure ENEO &amp; Baisse de tension","PASSIVE",
AI382="Coupure ENEO &amp; Baisse de tension","PASSIVE",
AI382="Defaut GE &amp; POWER Cabinet","PASSIVE",
AI382="Sharing","PASSIVE",
AI382="Sites strategiques &amp; DataCenter","PASSIVE",
AI382="Exclu","Exclu",
AI382="SAT","ACTIVE",
AI382="SPARE-ISSUE","SPARE-ISSUE",
AI382="Fiber CAmtel","ACTIVE",
AI382="Fiber AOF","ACTIVE",
AI382="Projet OCM (HUAWEI)","PLANNED WORKS",
AI382="Projet OCM (NOKIA)","PLANNED WORKS",
AI382="ACCESS-ISSUE","ACCESS-ISSUE",
AI382="Projet OCM (ZTE, NOKIA, autres projets)","PLANNED WORKS",
AI382="No root CAuse","No root cause",
AI382="ODU HS","ACTIVE",
AI382="IP &amp; VLAN","ACTIVE",
AI382="Warehouse HUAWEI","SPARE-ISSUE",
AI382="SPARE-HS","SPARE-ISSUE",
AI382="Power Telco","ACTIVE", AI382="no impacts","no impacts"
),"")</f>
        <v>no impacts</v>
      </c>
      <c r="AK382" s="23" t="s">
        <v>5732</v>
      </c>
      <c r="AL382" s="23" t="str">
        <f t="shared" si="16"/>
        <v>NRD_153</v>
      </c>
      <c r="AN382" s="9" t="s">
        <v>5537</v>
      </c>
      <c r="AO382" s="23" t="str">
        <f>_xlfn.XLOOKUP(B382,'INCIDENT-05-03-2026'!E:E,'INCIDENT-05-03-2026'!F:F,"")</f>
        <v/>
      </c>
      <c r="AP382" s="7" t="s">
        <v>5537</v>
      </c>
      <c r="AQ382" s="6"/>
      <c r="AR382" s="7"/>
      <c r="AS382" s="3" t="str">
        <f>_xlfn.XLOOKUP(B382,'[3]tt num | region | site id'!$C:$C,'[3]tt num | region | site id'!$Q:$Q,"")</f>
        <v/>
      </c>
      <c r="AT382" s="24" t="str">
        <f>_xlfn.XLOOKUP(B382,'[4]Cells Huawei 03052026 12h'!$B:$B,'[4]Cells Huawei 03052026 12h'!$T:$T,"")</f>
        <v/>
      </c>
      <c r="AU382" s="24" t="str">
        <f>_xlfn.XLOOKUP(B382,'[5]cells down 02052026 8h50'!$B:$B,'[5]cells down 02052026 8h50'!$R:$R,"")</f>
        <v/>
      </c>
      <c r="AV382" s="24" t="str">
        <f>_xlfn.XLOOKUP(B382,'[5]cells down 02052026 13h50'!$B:$B,'[5]cells down 02052026 13h50'!$R:$R,"")</f>
        <v/>
      </c>
      <c r="AW382" s="24" t="str">
        <f>_xlfn.XLOOKUP(B382,'[5]cells down 02052026 13h50'!$B:$B,'[5]cells down 02052026 13h50'!$R:$R,"")</f>
        <v/>
      </c>
      <c r="AX382" s="24" t="str">
        <f>_xlfn.XLOOKUP(B382,'[6]cell downs 03052026 8h40 '!$B:$B,'[6]cell downs 03052026 8h40 '!$R:$R,"")</f>
        <v/>
      </c>
      <c r="AY382" s="24" t="str">
        <f>_xlfn.XLOOKUP(B382,'[7]ALL SITES DOWN'!$D:$D,'[7]ALL SITES DOWN'!$J:$J,"")</f>
        <v/>
      </c>
      <c r="AZ382" s="24" t="str">
        <f>_xlfn.XLOOKUP(B382,'[8]ALL SITES DOWN'!$D:$D,'[8]ALL SITES DOWN'!$J:$J,"")</f>
        <v/>
      </c>
      <c r="BA382" s="9" t="str">
        <f>_xlfn.XLOOKUP(B382,[9]sheet1!$AC:$AC,[9]sheet1!$AF:$AF,"")</f>
        <v>(05/03/2026 ticket)..INC-20260503-00017481...Others Transmission equipement fault</v>
      </c>
      <c r="BB382" s="14" t="s">
        <v>5537</v>
      </c>
      <c r="BC382" s="14" t="s">
        <v>5537</v>
      </c>
      <c r="BD382" s="14" t="str">
        <f>_xlfn.XLOOKUP(B382,'[10]cell downs 18042026 17h'!$B:$B,'[10]cell downs 18042026 17h'!$B:$B,"")</f>
        <v/>
      </c>
      <c r="BE382" s="14" t="str">
        <f>_xlfn.XLOOKUP(B382,'[11]Cells Huawei 19042026 15h'!$B:$B,'[11]Cells Huawei 19042026 15h'!$B:$B,"")</f>
        <v/>
      </c>
      <c r="BF382" s="9" t="str">
        <f>_xlfn.XLOOKUP(B382,'[12]cells down 19042026 9H40'!$B:$B,'[12]cells down 19042026 9H40'!$B:$B,"")</f>
        <v/>
      </c>
      <c r="BG382" s="9" t="s">
        <v>5537</v>
      </c>
      <c r="BH382" s="9" t="s">
        <v>12</v>
      </c>
    </row>
    <row r="383" spans="1:60" s="9" customFormat="1" x14ac:dyDescent="0.3">
      <c r="A383" s="1" t="s">
        <v>1420</v>
      </c>
      <c r="B383" s="1" t="s">
        <v>1421</v>
      </c>
      <c r="C383" s="3" t="str">
        <f>_xlfn.XLOOKUP(B383,'[1]daily break down'!$D:$D,'[1]daily break down'!$E:$E,"")</f>
        <v>ADAMAOUA</v>
      </c>
      <c r="D383" s="1" t="s">
        <v>21</v>
      </c>
      <c r="E383" s="1" t="s">
        <v>122</v>
      </c>
      <c r="F383" s="3" t="s">
        <v>90</v>
      </c>
      <c r="G383" s="1" t="s">
        <v>1422</v>
      </c>
      <c r="H383" s="41" t="str">
        <f>_xlfn.XLOOKUP(B383,[2]CALCULATION!$B:$B,[2]CALCULATION!$H:$H,"")</f>
        <v>NOKIA</v>
      </c>
      <c r="I383" s="34">
        <v>0.309783438584947</v>
      </c>
      <c r="J383" s="34">
        <v>9.632057112818955E-3</v>
      </c>
      <c r="K383" s="34">
        <v>3.2998714182807154E-3</v>
      </c>
      <c r="L383" s="34">
        <v>0.23011747148543063</v>
      </c>
      <c r="M383" s="34">
        <v>0.21560351403475531</v>
      </c>
      <c r="N383" s="34">
        <v>0</v>
      </c>
      <c r="O383" s="34">
        <v>5.5200593605484356E-2</v>
      </c>
      <c r="P383" s="34">
        <v>0.10206599083241366</v>
      </c>
      <c r="Q383" s="34">
        <v>2.7023271344297439E-2</v>
      </c>
      <c r="R383" s="34">
        <v>0.21797928659383906</v>
      </c>
      <c r="S383" s="35">
        <v>0.10515348131511636</v>
      </c>
      <c r="T383" s="35">
        <v>52204.781184991138</v>
      </c>
      <c r="U383" s="35">
        <v>3.3000624162211412E-3</v>
      </c>
      <c r="V383" s="35">
        <v>1.2325680477193573E-2</v>
      </c>
      <c r="W383" s="35">
        <v>4.9232403574292856E-3</v>
      </c>
      <c r="X383" s="35">
        <v>0.18689532175308038</v>
      </c>
      <c r="Y383" s="35">
        <v>0.5837504656822875</v>
      </c>
      <c r="Z383" s="35">
        <v>0.17305650877189507</v>
      </c>
      <c r="AA383" s="35">
        <v>0.30249711241402188</v>
      </c>
      <c r="AB383" s="35">
        <v>0.1732114617488463</v>
      </c>
      <c r="AC383" s="35">
        <v>0</v>
      </c>
      <c r="AD383" s="35">
        <v>0.10134564521767635</v>
      </c>
      <c r="AE383" s="58" t="s">
        <v>5560</v>
      </c>
      <c r="AF383" s="58"/>
      <c r="AG383" s="57" t="str" cm="1">
        <f t="array" ref="AG383">IFERROR(_xlfn.IFS(
AI383="MPR ISSUE","PDH",
AI383="BSS Hardware Issue","BSS",
AI383="Sites strategiques, MLL, Pylone, etc.","ENVTECH",
AI383="AKTIVCO DEFAUT GE &amp; POWER Cabinet","AKTIVCO",
AI383="AKTIVCO Coupure ENEO &amp; Baisse de tension","AKTIVCO GRID ONLY",
AI383="Coupure ENEO &amp; Baisse de tension","IHS GRID ONLY",
AI383="Defaut GE &amp; POWER Cabinet","IHS",
AI383="Sharing","Partners",
AI383="Sites strategiques &amp; DataCenter","SST &amp; DC",
AI383="Exclu","Exclu",
AI383="SAT","SAT",
AI383="SPARE-ISSUE","SPARE-ISSUE",
AI383="Fiber CAmtel","TRANS_FO_CAMTEL",
AI383="Fiber AOF","Fiber AOF",
AI383="Projet OCM (HUAWEI)","TRAVAUX-HUAWEI",
AI383="Projet OCM (NOKIA)","TRAVAUX-NOKIA",
AI383="ACCESS-ISSUE","ACCESS-ISSUE",
AI383="Projet OCM (ZTE, NOKIA, autres projets)","TRAVAUX OCM",
AI383="No root CAuse","No root cause",
AI383="ODU HS","PDH",
AI383="IP &amp; VLAN","PDH",
AI383="Warehouse HUAWEI","SPARE-ISSUE",
AI383="SPARE-HS","SPARE-ISSUE",
AI383="Power Telco","BSS",AI383="no impacts","no impacts"
),"")</f>
        <v>no impacts</v>
      </c>
      <c r="AH383" s="57" t="str" cm="1">
        <f t="array" ref="AH383">IFERROR(_xlfn.IFS(
AI383="MPR ISSUE","TX ISSUE",
AI383="BSS Hardware Issue","RAN ISSUE",
AI383="Sites strategiques, MLL, Pylone, etc.","ENVTECH",
AI383="AKTIVCO DEFAUT GE &amp; POWER Cabinet","POWER ISSUE",
AI383="AKTIVCO Coupure ENEO &amp; Baisse de tension","POWER ISSUE",
AI383="Coupure ENEO &amp; Baisse de tension","POWER ISSUE",
AI383="Defaut GE &amp; POWER Cabinet","POWER ISSUE",
AI383="Sharing","POWER ISSUE",
AI383="Sites strategiques &amp; DataCenter","POWER ISSUE",
AI383="Exclu","Exclu",
AI383="SAT","TX ISSUE",
AI383="SPARE-ISSUE","SPARE-ISSUE",
AI383="Fiber CAmtel","TX ISSUE",
AI383="Fiber AOF","TX ISSUE",
AI383="Projet OCM (HUAWEI)","TRAVAUX-HUAWEI",
AI383="Projet OCM (NOKIA)","TRAVAUX -NOKIA",
AI383="ACCESS-ISSUE","ACCESS-ISSUE",
AI383="Projet OCM (ZTE, NOKIA, autres projets)","TRAVAUX OCM",
AI383="No root CAuse","No root cause",
AI383="ODU HS","TX ISSUE",
AI383="IP &amp; VLAN","TX ISSUE",
AI383="Warehouse HUAWEI","SPARE-ISSUE",
AI383="SPARE-HS","SPARE-ISSUE",
AI383="Power Telco","RAN ISSUE",AI383="no impacts","no impacts"
),"")</f>
        <v>no impacts</v>
      </c>
      <c r="AI383" s="85" t="s">
        <v>5998</v>
      </c>
      <c r="AJ383" s="57" t="str" cm="1">
        <f t="array" ref="AJ383">IFERROR(_xlfn.IFS(
AI383="MPR ISSUE","ACTIVE",
AI383="BSS Hardware Issue","ACTIVE",
AI383="Sites strategiques, MLL, Pylone, etc.","PASSIVE",
AI383="AKTIVCO DEFAUT GE &amp; POWER Cabinet","PASSIVE",
AI383="AKTIVCO Coupure ENEO &amp; Baisse de tension","PASSIVE",
AI383="Coupure ENEO &amp; Baisse de tension","PASSIVE",
AI383="Defaut GE &amp; POWER Cabinet","PASSIVE",
AI383="Sharing","PASSIVE",
AI383="Sites strategiques &amp; DataCenter","PASSIVE",
AI383="Exclu","Exclu",
AI383="SAT","ACTIVE",
AI383="SPARE-ISSUE","SPARE-ISSUE",
AI383="Fiber CAmtel","ACTIVE",
AI383="Fiber AOF","ACTIVE",
AI383="Projet OCM (HUAWEI)","PLANNED WORKS",
AI383="Projet OCM (NOKIA)","PLANNED WORKS",
AI383="ACCESS-ISSUE","ACCESS-ISSUE",
AI383="Projet OCM (ZTE, NOKIA, autres projets)","PLANNED WORKS",
AI383="No root CAuse","No root cause",
AI383="ODU HS","ACTIVE",
AI383="IP &amp; VLAN","ACTIVE",
AI383="Warehouse HUAWEI","SPARE-ISSUE",
AI383="SPARE-HS","SPARE-ISSUE",
AI383="Power Telco","ACTIVE", AI383="no impacts","no impacts"
),"")</f>
        <v>no impacts</v>
      </c>
      <c r="AK383" s="23" t="s">
        <v>5537</v>
      </c>
      <c r="AL383" s="23" t="str">
        <f t="shared" si="16"/>
        <v>ADM_038</v>
      </c>
      <c r="AN383" s="9" t="s">
        <v>5537</v>
      </c>
      <c r="AO383" s="23" t="str">
        <f>_xlfn.XLOOKUP(B383,'INCIDENT-05-03-2026'!E:E,'INCIDENT-05-03-2026'!F:F,"")</f>
        <v/>
      </c>
      <c r="AP383" s="7" t="s">
        <v>5537</v>
      </c>
      <c r="AQ383" s="6"/>
      <c r="AR383" s="7"/>
      <c r="AS383" s="3" t="str">
        <f>_xlfn.XLOOKUP(B383,'[3]tt num | region | site id'!$C:$C,'[3]tt num | region | site id'!$Q:$Q,"")</f>
        <v/>
      </c>
      <c r="AT383" s="24" t="str">
        <f>_xlfn.XLOOKUP(B383,'[4]Cells Huawei 03052026 12h'!$B:$B,'[4]Cells Huawei 03052026 12h'!$T:$T,"")</f>
        <v/>
      </c>
      <c r="AU383" s="24" t="str">
        <f>_xlfn.XLOOKUP(B383,'[5]cells down 02052026 8h50'!$B:$B,'[5]cells down 02052026 8h50'!$R:$R,"")</f>
        <v/>
      </c>
      <c r="AV383" s="24" t="str">
        <f>_xlfn.XLOOKUP(B383,'[5]cells down 02052026 13h50'!$B:$B,'[5]cells down 02052026 13h50'!$R:$R,"")</f>
        <v/>
      </c>
      <c r="AW383" s="24" t="str">
        <f>_xlfn.XLOOKUP(B383,'[5]cells down 02052026 13h50'!$B:$B,'[5]cells down 02052026 13h50'!$R:$R,"")</f>
        <v/>
      </c>
      <c r="AX383" s="24" t="str">
        <f>_xlfn.XLOOKUP(B383,'[6]cell downs 03052026 8h40 '!$B:$B,'[6]cell downs 03052026 8h40 '!$R:$R,"")</f>
        <v/>
      </c>
      <c r="AY383" s="24" t="str">
        <f>_xlfn.XLOOKUP(B383,'[7]ALL SITES DOWN'!$D:$D,'[7]ALL SITES DOWN'!$J:$J,"")</f>
        <v/>
      </c>
      <c r="AZ383" s="24" t="str">
        <f>_xlfn.XLOOKUP(B383,'[8]ALL SITES DOWN'!$D:$D,'[8]ALL SITES DOWN'!$J:$J,"")</f>
        <v/>
      </c>
      <c r="BA383" s="9" t="str">
        <f>_xlfn.XLOOKUP(B383,[9]sheet1!$AC:$AC,[9]sheet1!$AF:$AF,"")</f>
        <v/>
      </c>
      <c r="BB383" s="14" t="s">
        <v>5537</v>
      </c>
      <c r="BC383" s="14" t="s">
        <v>5537</v>
      </c>
      <c r="BD383" s="14" t="str">
        <f>_xlfn.XLOOKUP(B383,'[10]cell downs 18042026 17h'!$B:$B,'[10]cell downs 18042026 17h'!$B:$B,"")</f>
        <v/>
      </c>
      <c r="BE383" s="14" t="str">
        <f>_xlfn.XLOOKUP(B383,'[11]Cells Huawei 19042026 15h'!$B:$B,'[11]Cells Huawei 19042026 15h'!$B:$B,"")</f>
        <v/>
      </c>
      <c r="BF383" s="9" t="str">
        <f>_xlfn.XLOOKUP(B383,'[12]cells down 19042026 9H40'!$B:$B,'[12]cells down 19042026 9H40'!$B:$B,"")</f>
        <v/>
      </c>
      <c r="BG383" s="9" t="s">
        <v>5537</v>
      </c>
      <c r="BH383" s="9" t="s">
        <v>5537</v>
      </c>
    </row>
    <row r="384" spans="1:60" s="9" customFormat="1" x14ac:dyDescent="0.3">
      <c r="A384" s="1" t="s">
        <v>919</v>
      </c>
      <c r="B384" s="8" t="s">
        <v>920</v>
      </c>
      <c r="C384" s="3" t="str">
        <f>_xlfn.XLOOKUP(B384,'[1]daily break down'!$D:$D,'[1]daily break down'!$E:$E,"")</f>
        <v>Garoua</v>
      </c>
      <c r="D384" s="1" t="s">
        <v>11</v>
      </c>
      <c r="E384" s="1" t="s">
        <v>12</v>
      </c>
      <c r="F384" s="3" t="s">
        <v>23</v>
      </c>
      <c r="G384" s="1" t="s">
        <v>24</v>
      </c>
      <c r="H384" s="40" t="str">
        <f>_xlfn.XLOOKUP(B384,[2]CALCULATION!$B:$B,[2]CALCULATION!$H:$H,"")</f>
        <v>Huawei</v>
      </c>
      <c r="I384" s="34">
        <v>2.0918585007690487</v>
      </c>
      <c r="J384" s="34">
        <v>0.62476279345837848</v>
      </c>
      <c r="K384" s="34">
        <v>3.2947631929641332</v>
      </c>
      <c r="L384" s="34">
        <v>3.0005022358054174</v>
      </c>
      <c r="M384" s="34">
        <v>0</v>
      </c>
      <c r="N384" s="34">
        <v>0.92655015366703486</v>
      </c>
      <c r="O384" s="34">
        <v>0</v>
      </c>
      <c r="P384" s="34">
        <v>0.12190276029940103</v>
      </c>
      <c r="Q384" s="34">
        <v>0.24191500229715807</v>
      </c>
      <c r="R384" s="34">
        <v>14.443880855969613</v>
      </c>
      <c r="S384" s="35">
        <v>2.3216099796537422</v>
      </c>
      <c r="T384" s="35">
        <v>5.0979787862444468</v>
      </c>
      <c r="U384" s="35">
        <v>2.573958502766577</v>
      </c>
      <c r="V384" s="35">
        <v>9.2099274326333411</v>
      </c>
      <c r="W384" s="35">
        <v>5.0979787862444468</v>
      </c>
      <c r="X384" s="35">
        <v>0</v>
      </c>
      <c r="Y384" s="35">
        <v>0</v>
      </c>
      <c r="Z384" s="35">
        <v>0</v>
      </c>
      <c r="AA384" s="35">
        <v>0.11427946236945914</v>
      </c>
      <c r="AB384" s="35">
        <v>0.14556578978684917</v>
      </c>
      <c r="AC384" s="35">
        <v>6.6519632628314146E-2</v>
      </c>
      <c r="AD384" s="35">
        <v>9.9876438577417084E-2</v>
      </c>
      <c r="AE384" s="58" t="s">
        <v>5560</v>
      </c>
      <c r="AF384" s="58"/>
      <c r="AG384" s="57" t="str" cm="1">
        <f t="array" ref="AG384">IFERROR(_xlfn.IFS(
AI384="MPR ISSUE","PDH",
AI384="BSS Hardware Issue","BSS",
AI384="Sites strategiques, MLL, Pylone, etc.","ENVTECH",
AI384="AKTIVCO DEFAUT GE &amp; POWER Cabinet","AKTIVCO",
AI384="AKTIVCO Coupure ENEO &amp; Baisse de tension","AKTIVCO GRID ONLY",
AI384="Coupure ENEO &amp; Baisse de tension","IHS GRID ONLY",
AI384="Defaut GE &amp; POWER Cabinet","IHS",
AI384="Sharing","Partners",
AI384="Sites strategiques &amp; DataCenter","SST &amp; DC",
AI384="Exclu","Exclu",
AI384="SAT","SAT",
AI384="SPARE-ISSUE","SPARE-ISSUE",
AI384="Fiber CAmtel","TRANS_FO_CAMTEL",
AI384="Fiber AOF","Fiber AOF",
AI384="Projet OCM (HUAWEI)","TRAVAUX-HUAWEI",
AI384="Projet OCM (NOKIA)","TRAVAUX-NOKIA",
AI384="ACCESS-ISSUE","ACCESS-ISSUE",
AI384="Projet OCM (ZTE, NOKIA, autres projets)","TRAVAUX OCM",
AI384="No root CAuse","No root cause",
AI384="ODU HS","PDH",
AI384="IP &amp; VLAN","PDH",
AI384="Warehouse HUAWEI","SPARE-ISSUE",
AI384="SPARE-HS","SPARE-ISSUE",
AI384="Power Telco","BSS",AI384="no impacts","no impacts"
),"")</f>
        <v>no impacts</v>
      </c>
      <c r="AH384" s="57" t="str" cm="1">
        <f t="array" ref="AH384">IFERROR(_xlfn.IFS(
AI384="MPR ISSUE","TX ISSUE",
AI384="BSS Hardware Issue","RAN ISSUE",
AI384="Sites strategiques, MLL, Pylone, etc.","ENVTECH",
AI384="AKTIVCO DEFAUT GE &amp; POWER Cabinet","POWER ISSUE",
AI384="AKTIVCO Coupure ENEO &amp; Baisse de tension","POWER ISSUE",
AI384="Coupure ENEO &amp; Baisse de tension","POWER ISSUE",
AI384="Defaut GE &amp; POWER Cabinet","POWER ISSUE",
AI384="Sharing","POWER ISSUE",
AI384="Sites strategiques &amp; DataCenter","POWER ISSUE",
AI384="Exclu","Exclu",
AI384="SAT","TX ISSUE",
AI384="SPARE-ISSUE","SPARE-ISSUE",
AI384="Fiber CAmtel","TX ISSUE",
AI384="Fiber AOF","TX ISSUE",
AI384="Projet OCM (HUAWEI)","TRAVAUX-HUAWEI",
AI384="Projet OCM (NOKIA)","TRAVAUX -NOKIA",
AI384="ACCESS-ISSUE","ACCESS-ISSUE",
AI384="Projet OCM (ZTE, NOKIA, autres projets)","TRAVAUX OCM",
AI384="No root CAuse","No root cause",
AI384="ODU HS","TX ISSUE",
AI384="IP &amp; VLAN","TX ISSUE",
AI384="Warehouse HUAWEI","SPARE-ISSUE",
AI384="SPARE-HS","SPARE-ISSUE",
AI384="Power Telco","RAN ISSUE",AI384="no impacts","no impacts"
),"")</f>
        <v>no impacts</v>
      </c>
      <c r="AI384" s="85" t="s">
        <v>5998</v>
      </c>
      <c r="AJ384" s="57" t="str" cm="1">
        <f t="array" ref="AJ384">IFERROR(_xlfn.IFS(
AI384="MPR ISSUE","ACTIVE",
AI384="BSS Hardware Issue","ACTIVE",
AI384="Sites strategiques, MLL, Pylone, etc.","PASSIVE",
AI384="AKTIVCO DEFAUT GE &amp; POWER Cabinet","PASSIVE",
AI384="AKTIVCO Coupure ENEO &amp; Baisse de tension","PASSIVE",
AI384="Coupure ENEO &amp; Baisse de tension","PASSIVE",
AI384="Defaut GE &amp; POWER Cabinet","PASSIVE",
AI384="Sharing","PASSIVE",
AI384="Sites strategiques &amp; DataCenter","PASSIVE",
AI384="Exclu","Exclu",
AI384="SAT","ACTIVE",
AI384="SPARE-ISSUE","SPARE-ISSUE",
AI384="Fiber CAmtel","ACTIVE",
AI384="Fiber AOF","ACTIVE",
AI384="Projet OCM (HUAWEI)","PLANNED WORKS",
AI384="Projet OCM (NOKIA)","PLANNED WORKS",
AI384="ACCESS-ISSUE","ACCESS-ISSUE",
AI384="Projet OCM (ZTE, NOKIA, autres projets)","PLANNED WORKS",
AI384="No root CAuse","No root cause",
AI384="ODU HS","ACTIVE",
AI384="IP &amp; VLAN","ACTIVE",
AI384="Warehouse HUAWEI","SPARE-ISSUE",
AI384="SPARE-HS","SPARE-ISSUE",
AI384="Power Telco","ACTIVE", AI384="no impacts","no impacts"
),"")</f>
        <v>no impacts</v>
      </c>
      <c r="AK384" s="23" t="s">
        <v>5537</v>
      </c>
      <c r="AL384" s="23" t="str">
        <f t="shared" si="16"/>
        <v>NRD_101</v>
      </c>
      <c r="AN384" s="9" t="s">
        <v>5537</v>
      </c>
      <c r="AO384" s="23" t="str">
        <f>_xlfn.XLOOKUP(B384,'INCIDENT-05-03-2026'!E:E,'INCIDENT-05-03-2026'!F:F,"")</f>
        <v/>
      </c>
      <c r="AP384" s="7" t="s">
        <v>5537</v>
      </c>
      <c r="AQ384" s="6"/>
      <c r="AR384" s="7"/>
      <c r="AS384" s="3" t="str">
        <f>_xlfn.XLOOKUP(B384,'[3]tt num | region | site id'!$C:$C,'[3]tt num | region | site id'!$Q:$Q,"")</f>
        <v/>
      </c>
      <c r="AT384" s="24" t="str">
        <f>_xlfn.XLOOKUP(B384,'[4]Cells Huawei 03052026 12h'!$B:$B,'[4]Cells Huawei 03052026 12h'!$T:$T,"")</f>
        <v/>
      </c>
      <c r="AU384" s="24" t="str">
        <f>_xlfn.XLOOKUP(B384,'[5]cells down 02052026 8h50'!$B:$B,'[5]cells down 02052026 8h50'!$R:$R,"")</f>
        <v/>
      </c>
      <c r="AV384" s="24" t="str">
        <f>_xlfn.XLOOKUP(B384,'[5]cells down 02052026 13h50'!$B:$B,'[5]cells down 02052026 13h50'!$R:$R,"")</f>
        <v/>
      </c>
      <c r="AW384" s="24" t="str">
        <f>_xlfn.XLOOKUP(B384,'[5]cells down 02052026 13h50'!$B:$B,'[5]cells down 02052026 13h50'!$R:$R,"")</f>
        <v/>
      </c>
      <c r="AX384" s="24" t="str">
        <f>_xlfn.XLOOKUP(B384,'[6]cell downs 03052026 8h40 '!$B:$B,'[6]cell downs 03052026 8h40 '!$R:$R,"")</f>
        <v/>
      </c>
      <c r="AY384" s="24" t="str">
        <f>_xlfn.XLOOKUP(B384,'[7]ALL SITES DOWN'!$D:$D,'[7]ALL SITES DOWN'!$J:$J,"")</f>
        <v/>
      </c>
      <c r="AZ384" s="24" t="str">
        <f>_xlfn.XLOOKUP(B384,'[8]ALL SITES DOWN'!$D:$D,'[8]ALL SITES DOWN'!$J:$J,"")</f>
        <v/>
      </c>
      <c r="BA384" s="9" t="str">
        <f>_xlfn.XLOOKUP(B384,[9]sheet1!$AC:$AC,[9]sheet1!$AF:$AF,"")</f>
        <v/>
      </c>
      <c r="BB384" s="14" t="s">
        <v>5537</v>
      </c>
      <c r="BC384" s="14" t="s">
        <v>5537</v>
      </c>
      <c r="BD384" s="14" t="str">
        <f>_xlfn.XLOOKUP(B384,'[10]cell downs 18042026 17h'!$B:$B,'[10]cell downs 18042026 17h'!$B:$B,"")</f>
        <v/>
      </c>
      <c r="BE384" s="14" t="str">
        <f>_xlfn.XLOOKUP(B384,'[11]Cells Huawei 19042026 15h'!$B:$B,'[11]Cells Huawei 19042026 15h'!$B:$B,"")</f>
        <v/>
      </c>
      <c r="BF384" s="9" t="str">
        <f>_xlfn.XLOOKUP(B384,'[12]cells down 19042026 9H40'!$B:$B,'[12]cells down 19042026 9H40'!$B:$B,"")</f>
        <v/>
      </c>
      <c r="BG384" s="9" t="s">
        <v>920</v>
      </c>
      <c r="BH384" s="9" t="s">
        <v>5537</v>
      </c>
    </row>
    <row r="385" spans="1:60" s="9" customFormat="1" x14ac:dyDescent="0.3">
      <c r="A385" s="1" t="s">
        <v>523</v>
      </c>
      <c r="B385" s="8" t="s">
        <v>524</v>
      </c>
      <c r="C385" s="3" t="str">
        <f>_xlfn.XLOOKUP(B385,'[1]daily break down'!$D:$D,'[1]daily break down'!$E:$E,"")</f>
        <v>EXTREME-NORD</v>
      </c>
      <c r="D385" s="1" t="s">
        <v>11</v>
      </c>
      <c r="E385" s="1" t="s">
        <v>66</v>
      </c>
      <c r="F385" s="3" t="s">
        <v>55</v>
      </c>
      <c r="G385" s="1" t="s">
        <v>525</v>
      </c>
      <c r="H385" s="41" t="str">
        <f>_xlfn.XLOOKUP(B385,[2]CALCULATION!$B:$B,[2]CALCULATION!$H:$H,"")</f>
        <v>NOKIA</v>
      </c>
      <c r="I385" s="34">
        <v>2.4901790712443788</v>
      </c>
      <c r="J385" s="34">
        <v>4.8274254897642219</v>
      </c>
      <c r="K385" s="34">
        <v>4.8653608673517548</v>
      </c>
      <c r="L385" s="34">
        <v>4.888332815707372</v>
      </c>
      <c r="M385" s="34">
        <v>2.7439439178781884</v>
      </c>
      <c r="N385" s="34">
        <v>0.23327024903386703</v>
      </c>
      <c r="O385" s="34">
        <v>0</v>
      </c>
      <c r="P385" s="34">
        <v>0</v>
      </c>
      <c r="Q385" s="34">
        <v>0.53698311546861111</v>
      </c>
      <c r="R385" s="34">
        <v>1.2307613428294597</v>
      </c>
      <c r="S385" s="35">
        <v>1.9271355488142046</v>
      </c>
      <c r="T385" s="35">
        <v>37834.660759688726</v>
      </c>
      <c r="U385" s="35">
        <v>4.6760319855599528</v>
      </c>
      <c r="V385" s="35">
        <v>4.6233874605976846</v>
      </c>
      <c r="W385" s="35">
        <v>2.8768179020958984</v>
      </c>
      <c r="X385" s="35">
        <v>2.1664971175498637</v>
      </c>
      <c r="Y385" s="35">
        <v>1.8424609084649113</v>
      </c>
      <c r="Z385" s="35">
        <v>3.8441756056145251</v>
      </c>
      <c r="AA385" s="35">
        <v>0</v>
      </c>
      <c r="AB385" s="35">
        <v>0.29566441683843769</v>
      </c>
      <c r="AC385" s="35">
        <v>0</v>
      </c>
      <c r="AD385" s="35">
        <v>9.9257954930922321E-2</v>
      </c>
      <c r="AE385" s="58" t="s">
        <v>5603</v>
      </c>
      <c r="AF385" s="58"/>
      <c r="AG385" s="57" t="str" cm="1">
        <f t="array" ref="AG385">IFERROR(_xlfn.IFS(
AI385="MPR ISSUE","PDH",
AI385="BSS Hardware Issue","BSS",
AI385="Sites strategiques, MLL, Pylone, etc.","ENVTECH",
AI385="AKTIVCO DEFAUT GE &amp; POWER Cabinet","AKTIVCO",
AI385="AKTIVCO Coupure ENEO &amp; Baisse de tension","AKTIVCO GRID ONLY",
AI385="Coupure ENEO &amp; Baisse de tension","IHS GRID ONLY",
AI385="Defaut GE &amp; POWER Cabinet","IHS",
AI385="Sharing","Partners",
AI385="Sites strategiques &amp; DataCenter","SST &amp; DC",
AI385="Exclu","Exclu",
AI385="SAT","SAT",
AI385="SPARE-ISSUE","SPARE-ISSUE",
AI385="Fiber CAmtel","TRANS_FO_CAMTEL",
AI385="Fiber AOF","Fiber AOF",
AI385="Projet OCM (HUAWEI)","TRAVAUX-HUAWEI",
AI385="Projet OCM (NOKIA)","TRAVAUX-NOKIA",
AI385="ACCESS-ISSUE","ACCESS-ISSUE",
AI385="Projet OCM (ZTE, NOKIA, autres projets)","TRAVAUX OCM",
AI385="No root CAuse","No root cause",
AI385="ODU HS","PDH",
AI385="IP &amp; VLAN","PDH",
AI385="Warehouse HUAWEI","SPARE-ISSUE",
AI385="SPARE-HS","SPARE-ISSUE",
AI385="Power Telco","BSS",AI385="no impacts","no impacts"
),"")</f>
        <v>no impacts</v>
      </c>
      <c r="AH385" s="57" t="str" cm="1">
        <f t="array" ref="AH385">IFERROR(_xlfn.IFS(
AI385="MPR ISSUE","TX ISSUE",
AI385="BSS Hardware Issue","RAN ISSUE",
AI385="Sites strategiques, MLL, Pylone, etc.","ENVTECH",
AI385="AKTIVCO DEFAUT GE &amp; POWER Cabinet","POWER ISSUE",
AI385="AKTIVCO Coupure ENEO &amp; Baisse de tension","POWER ISSUE",
AI385="Coupure ENEO &amp; Baisse de tension","POWER ISSUE",
AI385="Defaut GE &amp; POWER Cabinet","POWER ISSUE",
AI385="Sharing","POWER ISSUE",
AI385="Sites strategiques &amp; DataCenter","POWER ISSUE",
AI385="Exclu","Exclu",
AI385="SAT","TX ISSUE",
AI385="SPARE-ISSUE","SPARE-ISSUE",
AI385="Fiber CAmtel","TX ISSUE",
AI385="Fiber AOF","TX ISSUE",
AI385="Projet OCM (HUAWEI)","TRAVAUX-HUAWEI",
AI385="Projet OCM (NOKIA)","TRAVAUX -NOKIA",
AI385="ACCESS-ISSUE","ACCESS-ISSUE",
AI385="Projet OCM (ZTE, NOKIA, autres projets)","TRAVAUX OCM",
AI385="No root CAuse","No root cause",
AI385="ODU HS","TX ISSUE",
AI385="IP &amp; VLAN","TX ISSUE",
AI385="Warehouse HUAWEI","SPARE-ISSUE",
AI385="SPARE-HS","SPARE-ISSUE",
AI385="Power Telco","RAN ISSUE",AI385="no impacts","no impacts"
),"")</f>
        <v>no impacts</v>
      </c>
      <c r="AI385" s="85" t="s">
        <v>5998</v>
      </c>
      <c r="AJ385" s="57" t="str" cm="1">
        <f t="array" ref="AJ385">IFERROR(_xlfn.IFS(
AI385="MPR ISSUE","ACTIVE",
AI385="BSS Hardware Issue","ACTIVE",
AI385="Sites strategiques, MLL, Pylone, etc.","PASSIVE",
AI385="AKTIVCO DEFAUT GE &amp; POWER Cabinet","PASSIVE",
AI385="AKTIVCO Coupure ENEO &amp; Baisse de tension","PASSIVE",
AI385="Coupure ENEO &amp; Baisse de tension","PASSIVE",
AI385="Defaut GE &amp; POWER Cabinet","PASSIVE",
AI385="Sharing","PASSIVE",
AI385="Sites strategiques &amp; DataCenter","PASSIVE",
AI385="Exclu","Exclu",
AI385="SAT","ACTIVE",
AI385="SPARE-ISSUE","SPARE-ISSUE",
AI385="Fiber CAmtel","ACTIVE",
AI385="Fiber AOF","ACTIVE",
AI385="Projet OCM (HUAWEI)","PLANNED WORKS",
AI385="Projet OCM (NOKIA)","PLANNED WORKS",
AI385="ACCESS-ISSUE","ACCESS-ISSUE",
AI385="Projet OCM (ZTE, NOKIA, autres projets)","PLANNED WORKS",
AI385="No root CAuse","No root cause",
AI385="ODU HS","ACTIVE",
AI385="IP &amp; VLAN","ACTIVE",
AI385="Warehouse HUAWEI","SPARE-ISSUE",
AI385="SPARE-HS","SPARE-ISSUE",
AI385="Power Telco","ACTIVE", AI385="no impacts","no impacts"
),"")</f>
        <v>no impacts</v>
      </c>
      <c r="AK385" s="23" t="s">
        <v>5537</v>
      </c>
      <c r="AL385" s="23" t="str">
        <f t="shared" si="16"/>
        <v>EXN_152</v>
      </c>
      <c r="AN385" s="9" t="s">
        <v>5537</v>
      </c>
      <c r="AO385" s="23" t="str">
        <f>_xlfn.XLOOKUP(B385,'INCIDENT-05-03-2026'!E:E,'INCIDENT-05-03-2026'!F:F,"")</f>
        <v/>
      </c>
      <c r="AP385" s="7" t="s">
        <v>5537</v>
      </c>
      <c r="AQ385" s="6"/>
      <c r="AR385" s="7"/>
      <c r="AS385" s="3" t="str">
        <f>_xlfn.XLOOKUP(B385,'[3]tt num | region | site id'!$C:$C,'[3]tt num | region | site id'!$Q:$Q,"")</f>
        <v/>
      </c>
      <c r="AT385" s="24" t="str">
        <f>_xlfn.XLOOKUP(B385,'[4]Cells Huawei 03052026 12h'!$B:$B,'[4]Cells Huawei 03052026 12h'!$T:$T,"")</f>
        <v/>
      </c>
      <c r="AU385" s="24" t="str">
        <f>_xlfn.XLOOKUP(B385,'[5]cells down 02052026 8h50'!$B:$B,'[5]cells down 02052026 8h50'!$R:$R,"")</f>
        <v/>
      </c>
      <c r="AV385" s="24" t="str">
        <f>_xlfn.XLOOKUP(B385,'[5]cells down 02052026 13h50'!$B:$B,'[5]cells down 02052026 13h50'!$R:$R,"")</f>
        <v/>
      </c>
      <c r="AW385" s="24" t="str">
        <f>_xlfn.XLOOKUP(B385,'[5]cells down 02052026 13h50'!$B:$B,'[5]cells down 02052026 13h50'!$R:$R,"")</f>
        <v/>
      </c>
      <c r="AX385" s="24" t="str">
        <f>_xlfn.XLOOKUP(B385,'[6]cell downs 03052026 8h40 '!$B:$B,'[6]cell downs 03052026 8h40 '!$R:$R,"")</f>
        <v/>
      </c>
      <c r="AY385" s="24" t="str">
        <f>_xlfn.XLOOKUP(B385,'[7]ALL SITES DOWN'!$D:$D,'[7]ALL SITES DOWN'!$J:$J,"")</f>
        <v/>
      </c>
      <c r="AZ385" s="24" t="str">
        <f>_xlfn.XLOOKUP(B385,'[8]ALL SITES DOWN'!$D:$D,'[8]ALL SITES DOWN'!$J:$J,"")</f>
        <v/>
      </c>
      <c r="BA385" s="9" t="str">
        <f>_xlfn.XLOOKUP(B385,[9]sheet1!$AC:$AC,[9]sheet1!$AF:$AF,"")</f>
        <v/>
      </c>
      <c r="BB385" s="14" t="s">
        <v>5537</v>
      </c>
      <c r="BC385" s="14" t="s">
        <v>5537</v>
      </c>
      <c r="BD385" s="14" t="str">
        <f>_xlfn.XLOOKUP(B385,'[10]cell downs 18042026 17h'!$B:$B,'[10]cell downs 18042026 17h'!$B:$B,"")</f>
        <v/>
      </c>
      <c r="BE385" s="14" t="str">
        <f>_xlfn.XLOOKUP(B385,'[11]Cells Huawei 19042026 15h'!$B:$B,'[11]Cells Huawei 19042026 15h'!$B:$B,"")</f>
        <v/>
      </c>
      <c r="BF385" s="9" t="str">
        <f>_xlfn.XLOOKUP(B385,'[12]cells down 19042026 9H40'!$B:$B,'[12]cells down 19042026 9H40'!$B:$B,"")</f>
        <v/>
      </c>
      <c r="BG385" s="9" t="s">
        <v>524</v>
      </c>
      <c r="BH385" s="9" t="s">
        <v>5537</v>
      </c>
    </row>
    <row r="386" spans="1:60" s="9" customFormat="1" x14ac:dyDescent="0.3">
      <c r="A386" s="1" t="s">
        <v>1361</v>
      </c>
      <c r="B386" s="8" t="s">
        <v>1362</v>
      </c>
      <c r="C386" s="3" t="str">
        <f>_xlfn.XLOOKUP(B386,'[1]daily break down'!$D:$D,'[1]daily break down'!$E:$E,"")</f>
        <v>SUD-OUEST</v>
      </c>
      <c r="D386" s="1" t="s">
        <v>11</v>
      </c>
      <c r="E386" s="1" t="s">
        <v>12</v>
      </c>
      <c r="F386" s="3" t="s">
        <v>13</v>
      </c>
      <c r="G386" s="1" t="s">
        <v>223</v>
      </c>
      <c r="H386" s="41" t="str">
        <f>_xlfn.XLOOKUP(B386,[2]CALCULATION!$B:$B,[2]CALCULATION!$H:$H,"")</f>
        <v>NOKIA</v>
      </c>
      <c r="I386" s="34">
        <v>4.2058874752221954E-2</v>
      </c>
      <c r="J386" s="34">
        <v>6.0743692180739071E-2</v>
      </c>
      <c r="K386" s="34">
        <v>6.447704855883081E-2</v>
      </c>
      <c r="L386" s="34">
        <v>3.2896821418547537E-2</v>
      </c>
      <c r="M386" s="34">
        <v>2.6638489712277797E-2</v>
      </c>
      <c r="N386" s="34">
        <v>4.3122971497668382E-2</v>
      </c>
      <c r="O386" s="34">
        <v>4.8100780001790716E-2</v>
      </c>
      <c r="P386" s="34">
        <v>5.060771979191029E-2</v>
      </c>
      <c r="Q386" s="34">
        <v>3.6630177796639268E-2</v>
      </c>
      <c r="R386" s="34">
        <v>4.9525587508405446E-2</v>
      </c>
      <c r="S386" s="35">
        <v>6.11404740180242E-2</v>
      </c>
      <c r="T386" s="35">
        <v>662.02037136913475</v>
      </c>
      <c r="U386" s="35">
        <v>4.182441275746257E-2</v>
      </c>
      <c r="V386" s="35">
        <v>2.5967874030128443E-2</v>
      </c>
      <c r="W386" s="35">
        <v>8.2683423079447441E-2</v>
      </c>
      <c r="X386" s="35">
        <v>0.13096298008463816</v>
      </c>
      <c r="Y386" s="35">
        <v>8.6268273821243996E-2</v>
      </c>
      <c r="Z386" s="35">
        <v>0.15290012641503511</v>
      </c>
      <c r="AA386" s="35">
        <v>0.66769180964713504</v>
      </c>
      <c r="AB386" s="35">
        <v>0</v>
      </c>
      <c r="AC386" s="35">
        <v>0</v>
      </c>
      <c r="AD386" s="35">
        <v>9.5346328684798518E-2</v>
      </c>
      <c r="AE386" s="58" t="s">
        <v>5603</v>
      </c>
      <c r="AF386" s="58"/>
      <c r="AG386" s="57" t="str" cm="1">
        <f t="array" ref="AG386">IFERROR(_xlfn.IFS(
AI386="MPR ISSUE","PDH",
AI386="BSS Hardware Issue","BSS",
AI386="Sites strategiques, MLL, Pylone, etc.","ENVTECH",
AI386="AKTIVCO DEFAUT GE &amp; POWER Cabinet","AKTIVCO",
AI386="AKTIVCO Coupure ENEO &amp; Baisse de tension","AKTIVCO GRID ONLY",
AI386="Coupure ENEO &amp; Baisse de tension","IHS GRID ONLY",
AI386="Defaut GE &amp; POWER Cabinet","IHS",
AI386="Sharing","Partners",
AI386="Sites strategiques &amp; DataCenter","SST &amp; DC",
AI386="Exclu","Exclu",
AI386="SAT","SAT",
AI386="SPARE-ISSUE","SPARE-ISSUE",
AI386="Fiber CAmtel","TRANS_FO_CAMTEL",
AI386="Fiber AOF","Fiber AOF",
AI386="Projet OCM (HUAWEI)","TRAVAUX-HUAWEI",
AI386="Projet OCM (NOKIA)","TRAVAUX-NOKIA",
AI386="ACCESS-ISSUE","ACCESS-ISSUE",
AI386="Projet OCM (ZTE, NOKIA, autres projets)","TRAVAUX OCM",
AI386="No root CAuse","No root cause",
AI386="ODU HS","PDH",
AI386="IP &amp; VLAN","PDH",
AI386="Warehouse HUAWEI","SPARE-ISSUE",
AI386="SPARE-HS","SPARE-ISSUE",
AI386="Power Telco","BSS",AI386="no impacts","no impacts"
),"")</f>
        <v>no impacts</v>
      </c>
      <c r="AH386" s="57" t="str" cm="1">
        <f t="array" ref="AH386">IFERROR(_xlfn.IFS(
AI386="MPR ISSUE","TX ISSUE",
AI386="BSS Hardware Issue","RAN ISSUE",
AI386="Sites strategiques, MLL, Pylone, etc.","ENVTECH",
AI386="AKTIVCO DEFAUT GE &amp; POWER Cabinet","POWER ISSUE",
AI386="AKTIVCO Coupure ENEO &amp; Baisse de tension","POWER ISSUE",
AI386="Coupure ENEO &amp; Baisse de tension","POWER ISSUE",
AI386="Defaut GE &amp; POWER Cabinet","POWER ISSUE",
AI386="Sharing","POWER ISSUE",
AI386="Sites strategiques &amp; DataCenter","POWER ISSUE",
AI386="Exclu","Exclu",
AI386="SAT","TX ISSUE",
AI386="SPARE-ISSUE","SPARE-ISSUE",
AI386="Fiber CAmtel","TX ISSUE",
AI386="Fiber AOF","TX ISSUE",
AI386="Projet OCM (HUAWEI)","TRAVAUX-HUAWEI",
AI386="Projet OCM (NOKIA)","TRAVAUX -NOKIA",
AI386="ACCESS-ISSUE","ACCESS-ISSUE",
AI386="Projet OCM (ZTE, NOKIA, autres projets)","TRAVAUX OCM",
AI386="No root CAuse","No root cause",
AI386="ODU HS","TX ISSUE",
AI386="IP &amp; VLAN","TX ISSUE",
AI386="Warehouse HUAWEI","SPARE-ISSUE",
AI386="SPARE-HS","SPARE-ISSUE",
AI386="Power Telco","RAN ISSUE",AI386="no impacts","no impacts"
),"")</f>
        <v>no impacts</v>
      </c>
      <c r="AI386" s="85" t="s">
        <v>5998</v>
      </c>
      <c r="AJ386" s="57" t="str" cm="1">
        <f t="array" ref="AJ386">IFERROR(_xlfn.IFS(
AI386="MPR ISSUE","ACTIVE",
AI386="BSS Hardware Issue","ACTIVE",
AI386="Sites strategiques, MLL, Pylone, etc.","PASSIVE",
AI386="AKTIVCO DEFAUT GE &amp; POWER Cabinet","PASSIVE",
AI386="AKTIVCO Coupure ENEO &amp; Baisse de tension","PASSIVE",
AI386="Coupure ENEO &amp; Baisse de tension","PASSIVE",
AI386="Defaut GE &amp; POWER Cabinet","PASSIVE",
AI386="Sharing","PASSIVE",
AI386="Sites strategiques &amp; DataCenter","PASSIVE",
AI386="Exclu","Exclu",
AI386="SAT","ACTIVE",
AI386="SPARE-ISSUE","SPARE-ISSUE",
AI386="Fiber CAmtel","ACTIVE",
AI386="Fiber AOF","ACTIVE",
AI386="Projet OCM (HUAWEI)","PLANNED WORKS",
AI386="Projet OCM (NOKIA)","PLANNED WORKS",
AI386="ACCESS-ISSUE","ACCESS-ISSUE",
AI386="Projet OCM (ZTE, NOKIA, autres projets)","PLANNED WORKS",
AI386="No root CAuse","No root cause",
AI386="ODU HS","ACTIVE",
AI386="IP &amp; VLAN","ACTIVE",
AI386="Warehouse HUAWEI","SPARE-ISSUE",
AI386="SPARE-HS","SPARE-ISSUE",
AI386="Power Telco","ACTIVE", AI386="no impacts","no impacts"
),"")</f>
        <v>no impacts</v>
      </c>
      <c r="AK386" s="23" t="s">
        <v>5767</v>
      </c>
      <c r="AL386" s="23" t="str">
        <f t="shared" si="16"/>
        <v>SUO_150</v>
      </c>
      <c r="AN386" s="9" t="s">
        <v>5537</v>
      </c>
      <c r="AO386" s="23" t="str">
        <f>_xlfn.XLOOKUP(B386,'INCIDENT-05-03-2026'!E:E,'INCIDENT-05-03-2026'!F:F,"")</f>
        <v/>
      </c>
      <c r="AP386" s="7" t="s">
        <v>5537</v>
      </c>
      <c r="AQ386" s="6"/>
      <c r="AR386" s="7"/>
      <c r="AS386" s="3" t="str">
        <f>_xlfn.XLOOKUP(B386,'[3]tt num | region | site id'!$C:$C,'[3]tt num | region | site id'!$Q:$Q,"")</f>
        <v/>
      </c>
      <c r="AT386" s="24" t="str">
        <f>_xlfn.XLOOKUP(B386,'[4]Cells Huawei 03052026 12h'!$B:$B,'[4]Cells Huawei 03052026 12h'!$T:$T,"")</f>
        <v/>
      </c>
      <c r="AU386" s="24" t="str">
        <f>_xlfn.XLOOKUP(B386,'[5]cells down 02052026 8h50'!$B:$B,'[5]cells down 02052026 8h50'!$R:$R,"")</f>
        <v/>
      </c>
      <c r="AV386" s="24" t="str">
        <f>_xlfn.XLOOKUP(B386,'[5]cells down 02052026 13h50'!$B:$B,'[5]cells down 02052026 13h50'!$R:$R,"")</f>
        <v/>
      </c>
      <c r="AW386" s="24" t="str">
        <f>_xlfn.XLOOKUP(B386,'[5]cells down 02052026 13h50'!$B:$B,'[5]cells down 02052026 13h50'!$R:$R,"")</f>
        <v/>
      </c>
      <c r="AX386" s="24" t="str">
        <f>_xlfn.XLOOKUP(B386,'[6]cell downs 03052026 8h40 '!$B:$B,'[6]cell downs 03052026 8h40 '!$R:$R,"")</f>
        <v/>
      </c>
      <c r="AY386" s="24" t="str">
        <f>_xlfn.XLOOKUP(B386,'[7]ALL SITES DOWN'!$D:$D,'[7]ALL SITES DOWN'!$J:$J,"")</f>
        <v/>
      </c>
      <c r="AZ386" s="24" t="str">
        <f>_xlfn.XLOOKUP(B386,'[8]ALL SITES DOWN'!$D:$D,'[8]ALL SITES DOWN'!$J:$J,"")</f>
        <v/>
      </c>
      <c r="BA386" s="9" t="str">
        <f>_xlfn.XLOOKUP(B386,[9]sheet1!$AC:$AC,[9]sheet1!$AF:$AF,"")</f>
        <v>(05/03/2026 ticket)..INC-20260503-00011862...Others Transmission equipement fault</v>
      </c>
      <c r="BB386" s="14" t="s">
        <v>5537</v>
      </c>
      <c r="BC386" s="14" t="s">
        <v>5537</v>
      </c>
      <c r="BD386" s="14" t="str">
        <f>_xlfn.XLOOKUP(B386,'[10]cell downs 18042026 17h'!$B:$B,'[10]cell downs 18042026 17h'!$B:$B,"")</f>
        <v/>
      </c>
      <c r="BE386" s="14" t="str">
        <f>_xlfn.XLOOKUP(B386,'[11]Cells Huawei 19042026 15h'!$B:$B,'[11]Cells Huawei 19042026 15h'!$B:$B,"")</f>
        <v/>
      </c>
      <c r="BF386" s="9" t="str">
        <f>_xlfn.XLOOKUP(B386,'[12]cells down 19042026 9H40'!$B:$B,'[12]cells down 19042026 9H40'!$B:$B,"")</f>
        <v/>
      </c>
      <c r="BG386" s="9" t="s">
        <v>1362</v>
      </c>
      <c r="BH386" s="9" t="s">
        <v>5537</v>
      </c>
    </row>
    <row r="387" spans="1:60" s="9" customFormat="1" x14ac:dyDescent="0.3">
      <c r="A387" s="25" t="s">
        <v>5389</v>
      </c>
      <c r="B387" s="43" t="s">
        <v>5390</v>
      </c>
      <c r="C387" s="3" t="str">
        <f>_xlfn.XLOOKUP(B387,'[1]daily break down'!$D:$D,'[1]daily break down'!$E:$E,"")</f>
        <v>Douala</v>
      </c>
      <c r="D387" s="25" t="s">
        <v>357</v>
      </c>
      <c r="E387" s="25" t="s">
        <v>89</v>
      </c>
      <c r="F387" s="25" t="s">
        <v>5371</v>
      </c>
      <c r="G387" s="25" t="s">
        <v>32</v>
      </c>
      <c r="H387" s="42" t="str">
        <f>_xlfn.XLOOKUP(B387,[2]CALCULATION!$B:$B,[2]CALCULATION!$H:$H,"")</f>
        <v>ZTE</v>
      </c>
      <c r="I387" s="34">
        <v>0</v>
      </c>
      <c r="J387" s="34">
        <v>4.4712184640145187</v>
      </c>
      <c r="K387" s="34">
        <v>0</v>
      </c>
      <c r="L387" s="34">
        <v>1.8708818804165137</v>
      </c>
      <c r="M387" s="34">
        <v>15.390602483213623</v>
      </c>
      <c r="N387" s="34">
        <v>5.1131564378925489</v>
      </c>
      <c r="O387" s="34">
        <v>0</v>
      </c>
      <c r="P387" s="34">
        <v>0</v>
      </c>
      <c r="Q387" s="34">
        <v>3.7057190675535692</v>
      </c>
      <c r="R387" s="34">
        <v>0</v>
      </c>
      <c r="S387" s="35">
        <v>9.4436739690611837E-2</v>
      </c>
      <c r="T387" s="35">
        <v>0</v>
      </c>
      <c r="U387" s="35">
        <v>0</v>
      </c>
      <c r="V387" s="35">
        <v>2.2811956921865235</v>
      </c>
      <c r="W387" s="35">
        <v>0</v>
      </c>
      <c r="X387" s="35">
        <v>2.5898138873907421</v>
      </c>
      <c r="Y387" s="35">
        <v>4.6327686034134912</v>
      </c>
      <c r="Z387" s="35">
        <v>0</v>
      </c>
      <c r="AA387" s="35">
        <v>7.8684219992086607E-2</v>
      </c>
      <c r="AB387" s="35">
        <v>6.6620255617776167E-2</v>
      </c>
      <c r="AC387" s="35">
        <v>0.11699931271026373</v>
      </c>
      <c r="AD387" s="35">
        <v>9.461509047378508E-2</v>
      </c>
      <c r="AE387" s="58" t="s">
        <v>5560</v>
      </c>
      <c r="AF387" s="58"/>
      <c r="AG387" s="57" t="str" cm="1">
        <f t="array" ref="AG387">IFERROR(_xlfn.IFS(
AI387="MPR ISSUE","PDH",
AI387="BSS Hardware Issue","BSS",
AI387="Sites strategiques, MLL, Pylone, etc.","ENVTECH",
AI387="AKTIVCO DEFAUT GE &amp; POWER Cabinet","AKTIVCO",
AI387="AKTIVCO Coupure ENEO &amp; Baisse de tension","AKTIVCO GRID ONLY",
AI387="Coupure ENEO &amp; Baisse de tension","IHS GRID ONLY",
AI387="Defaut GE &amp; POWER Cabinet","IHS",
AI387="Sharing","Partners",
AI387="Sites strategiques &amp; DataCenter","SST &amp; DC",
AI387="Exclu","Exclu",
AI387="SAT","SAT",
AI387="SPARE-ISSUE","SPARE-ISSUE",
AI387="Fiber CAmtel","TRANS_FO_CAMTEL",
AI387="Fiber AOF","Fiber AOF",
AI387="Projet OCM (HUAWEI)","TRAVAUX-HUAWEI",
AI387="Projet OCM (NOKIA)","TRAVAUX-NOKIA",
AI387="ACCESS-ISSUE","ACCESS-ISSUE",
AI387="Projet OCM (ZTE, NOKIA, autres projets)","TRAVAUX OCM",
AI387="No root CAuse","No root cause",
AI387="ODU HS","PDH",
AI387="IP &amp; VLAN","PDH",
AI387="Warehouse HUAWEI","SPARE-ISSUE",
AI387="SPARE-HS","SPARE-ISSUE",
AI387="Power Telco","BSS",AI387="no impacts","no impacts"
),"")</f>
        <v>no impacts</v>
      </c>
      <c r="AH387" s="57" t="str" cm="1">
        <f t="array" ref="AH387">IFERROR(_xlfn.IFS(
AI387="MPR ISSUE","TX ISSUE",
AI387="BSS Hardware Issue","RAN ISSUE",
AI387="Sites strategiques, MLL, Pylone, etc.","ENVTECH",
AI387="AKTIVCO DEFAUT GE &amp; POWER Cabinet","POWER ISSUE",
AI387="AKTIVCO Coupure ENEO &amp; Baisse de tension","POWER ISSUE",
AI387="Coupure ENEO &amp; Baisse de tension","POWER ISSUE",
AI387="Defaut GE &amp; POWER Cabinet","POWER ISSUE",
AI387="Sharing","POWER ISSUE",
AI387="Sites strategiques &amp; DataCenter","POWER ISSUE",
AI387="Exclu","Exclu",
AI387="SAT","TX ISSUE",
AI387="SPARE-ISSUE","SPARE-ISSUE",
AI387="Fiber CAmtel","TX ISSUE",
AI387="Fiber AOF","TX ISSUE",
AI387="Projet OCM (HUAWEI)","TRAVAUX-HUAWEI",
AI387="Projet OCM (NOKIA)","TRAVAUX -NOKIA",
AI387="ACCESS-ISSUE","ACCESS-ISSUE",
AI387="Projet OCM (ZTE, NOKIA, autres projets)","TRAVAUX OCM",
AI387="No root CAuse","No root cause",
AI387="ODU HS","TX ISSUE",
AI387="IP &amp; VLAN","TX ISSUE",
AI387="Warehouse HUAWEI","SPARE-ISSUE",
AI387="SPARE-HS","SPARE-ISSUE",
AI387="Power Telco","RAN ISSUE",AI387="no impacts","no impacts"
),"")</f>
        <v>no impacts</v>
      </c>
      <c r="AI387" s="85" t="s">
        <v>5998</v>
      </c>
      <c r="AJ387" s="57" t="str" cm="1">
        <f t="array" ref="AJ387">IFERROR(_xlfn.IFS(
AI387="MPR ISSUE","ACTIVE",
AI387="BSS Hardware Issue","ACTIVE",
AI387="Sites strategiques, MLL, Pylone, etc.","PASSIVE",
AI387="AKTIVCO DEFAUT GE &amp; POWER Cabinet","PASSIVE",
AI387="AKTIVCO Coupure ENEO &amp; Baisse de tension","PASSIVE",
AI387="Coupure ENEO &amp; Baisse de tension","PASSIVE",
AI387="Defaut GE &amp; POWER Cabinet","PASSIVE",
AI387="Sharing","PASSIVE",
AI387="Sites strategiques &amp; DataCenter","PASSIVE",
AI387="Exclu","Exclu",
AI387="SAT","ACTIVE",
AI387="SPARE-ISSUE","SPARE-ISSUE",
AI387="Fiber CAmtel","ACTIVE",
AI387="Fiber AOF","ACTIVE",
AI387="Projet OCM (HUAWEI)","PLANNED WORKS",
AI387="Projet OCM (NOKIA)","PLANNED WORKS",
AI387="ACCESS-ISSUE","ACCESS-ISSUE",
AI387="Projet OCM (ZTE, NOKIA, autres projets)","PLANNED WORKS",
AI387="No root CAuse","No root cause",
AI387="ODU HS","ACTIVE",
AI387="IP &amp; VLAN","ACTIVE",
AI387="Warehouse HUAWEI","SPARE-ISSUE",
AI387="SPARE-HS","SPARE-ISSUE",
AI387="Power Telco","ACTIVE", AI387="no impacts","no impacts"
),"")</f>
        <v>no impacts</v>
      </c>
      <c r="AK387" s="23" t="s">
        <v>5537</v>
      </c>
      <c r="AL387" s="23" t="str">
        <f t="shared" si="16"/>
        <v>LIT_838</v>
      </c>
      <c r="AN387" s="9" t="s">
        <v>5537</v>
      </c>
      <c r="AO387" s="23" t="str">
        <f>_xlfn.XLOOKUP(B387,'INCIDENT-05-03-2026'!E:E,'INCIDENT-05-03-2026'!F:F,"")</f>
        <v/>
      </c>
      <c r="AP387" s="7" t="s">
        <v>5537</v>
      </c>
      <c r="AQ387" s="6"/>
      <c r="AR387" s="7"/>
      <c r="AS387" s="3" t="str">
        <f>_xlfn.XLOOKUP(B387,'[3]tt num | region | site id'!$C:$C,'[3]tt num | region | site id'!$Q:$Q,"")</f>
        <v/>
      </c>
      <c r="AT387" s="24" t="str">
        <f>_xlfn.XLOOKUP(B387,'[4]Cells Huawei 03052026 12h'!$B:$B,'[4]Cells Huawei 03052026 12h'!$T:$T,"")</f>
        <v/>
      </c>
      <c r="AU387" s="24" t="str">
        <f>_xlfn.XLOOKUP(B387,'[5]cells down 02052026 8h50'!$B:$B,'[5]cells down 02052026 8h50'!$R:$R,"")</f>
        <v/>
      </c>
      <c r="AV387" s="24" t="str">
        <f>_xlfn.XLOOKUP(B387,'[5]cells down 02052026 13h50'!$B:$B,'[5]cells down 02052026 13h50'!$R:$R,"")</f>
        <v/>
      </c>
      <c r="AW387" s="24" t="str">
        <f>_xlfn.XLOOKUP(B387,'[5]cells down 02052026 13h50'!$B:$B,'[5]cells down 02052026 13h50'!$R:$R,"")</f>
        <v/>
      </c>
      <c r="AX387" s="24" t="str">
        <f>_xlfn.XLOOKUP(B387,'[6]cell downs 03052026 8h40 '!$B:$B,'[6]cell downs 03052026 8h40 '!$R:$R,"")</f>
        <v/>
      </c>
      <c r="AY387" s="24" t="str">
        <f>_xlfn.XLOOKUP(B387,'[7]ALL SITES DOWN'!$D:$D,'[7]ALL SITES DOWN'!$J:$J,"")</f>
        <v/>
      </c>
      <c r="AZ387" s="24" t="str">
        <f>_xlfn.XLOOKUP(B387,'[8]ALL SITES DOWN'!$D:$D,'[8]ALL SITES DOWN'!$J:$J,"")</f>
        <v/>
      </c>
      <c r="BA387" s="9" t="str">
        <f>_xlfn.XLOOKUP(B387,[9]sheet1!$AC:$AC,[9]sheet1!$AF:$AF,"")</f>
        <v/>
      </c>
      <c r="BB387" s="14" t="s">
        <v>5537</v>
      </c>
      <c r="BC387" s="14" t="s">
        <v>5537</v>
      </c>
      <c r="BD387" s="14" t="str">
        <f>_xlfn.XLOOKUP(B387,'[10]cell downs 18042026 17h'!$B:$B,'[10]cell downs 18042026 17h'!$B:$B,"")</f>
        <v/>
      </c>
      <c r="BE387" s="14" t="str">
        <f>_xlfn.XLOOKUP(B387,'[11]Cells Huawei 19042026 15h'!$B:$B,'[11]Cells Huawei 19042026 15h'!$B:$B,"")</f>
        <v/>
      </c>
      <c r="BF387" s="9" t="str">
        <f>_xlfn.XLOOKUP(B387,'[12]cells down 19042026 9H40'!$B:$B,'[12]cells down 19042026 9H40'!$B:$B,"")</f>
        <v/>
      </c>
      <c r="BG387" s="9" t="s">
        <v>5537</v>
      </c>
      <c r="BH387" s="9" t="s">
        <v>12</v>
      </c>
    </row>
    <row r="388" spans="1:60" s="9" customFormat="1" x14ac:dyDescent="0.3">
      <c r="A388" s="1" t="s">
        <v>1025</v>
      </c>
      <c r="B388" s="8" t="s">
        <v>1026</v>
      </c>
      <c r="C388" s="3" t="str">
        <f>_xlfn.XLOOKUP(B388,'[1]daily break down'!$D:$D,'[1]daily break down'!$E:$E,"")</f>
        <v>ADAMAOUA</v>
      </c>
      <c r="D388" s="1" t="s">
        <v>11</v>
      </c>
      <c r="E388" s="1" t="s">
        <v>66</v>
      </c>
      <c r="F388" s="3" t="s">
        <v>90</v>
      </c>
      <c r="G388" s="1" t="s">
        <v>1025</v>
      </c>
      <c r="H388" s="41" t="str">
        <f>_xlfn.XLOOKUP(B388,[2]CALCULATION!$B:$B,[2]CALCULATION!$H:$H,"")</f>
        <v>NOKIA</v>
      </c>
      <c r="I388" s="34">
        <v>4.0341906800548985E-2</v>
      </c>
      <c r="J388" s="34">
        <v>8.1337371174915005E-2</v>
      </c>
      <c r="K388" s="34">
        <v>9.054351920832325E-2</v>
      </c>
      <c r="L388" s="34">
        <v>1.8193885657546861E-2</v>
      </c>
      <c r="M388" s="34">
        <v>0.18957023338579909</v>
      </c>
      <c r="N388" s="34">
        <v>9.6326146203208618E-3</v>
      </c>
      <c r="O388" s="34">
        <v>0.10769295214660166</v>
      </c>
      <c r="P388" s="34">
        <v>0.1816426628437785</v>
      </c>
      <c r="Q388" s="34">
        <v>3.592377473302923</v>
      </c>
      <c r="R388" s="34">
        <v>2.3167625440062394</v>
      </c>
      <c r="S388" s="35">
        <v>0.28905118856812884</v>
      </c>
      <c r="T388" s="35">
        <v>52201.149239369588</v>
      </c>
      <c r="U388" s="35">
        <v>0.11362917616934116</v>
      </c>
      <c r="V388" s="35">
        <v>2.4884254435828985E-2</v>
      </c>
      <c r="W388" s="35">
        <v>3.6907172148385722E-2</v>
      </c>
      <c r="X388" s="35">
        <v>0.17454654455525967</v>
      </c>
      <c r="Y388" s="35">
        <v>0.21898095591804997</v>
      </c>
      <c r="Z388" s="35">
        <v>8.9369257866310808E-2</v>
      </c>
      <c r="AA388" s="35">
        <v>0</v>
      </c>
      <c r="AB388" s="35">
        <v>0.27310028018069676</v>
      </c>
      <c r="AC388" s="35">
        <v>0</v>
      </c>
      <c r="AD388" s="35">
        <v>9.1682913999794433E-2</v>
      </c>
      <c r="AE388" s="58" t="s">
        <v>5560</v>
      </c>
      <c r="AF388" s="58"/>
      <c r="AG388" s="57" t="str" cm="1">
        <f t="array" ref="AG388">IFERROR(_xlfn.IFS(
AI388="MPR ISSUE","PDH",
AI388="BSS Hardware Issue","BSS",
AI388="Sites strategiques, MLL, Pylone, etc.","ENVTECH",
AI388="AKTIVCO DEFAUT GE &amp; POWER Cabinet","AKTIVCO",
AI388="AKTIVCO Coupure ENEO &amp; Baisse de tension","AKTIVCO GRID ONLY",
AI388="Coupure ENEO &amp; Baisse de tension","IHS GRID ONLY",
AI388="Defaut GE &amp; POWER Cabinet","IHS",
AI388="Sharing","Partners",
AI388="Sites strategiques &amp; DataCenter","SST &amp; DC",
AI388="Exclu","Exclu",
AI388="SAT","SAT",
AI388="SPARE-ISSUE","SPARE-ISSUE",
AI388="Fiber CAmtel","TRANS_FO_CAMTEL",
AI388="Fiber AOF","Fiber AOF",
AI388="Projet OCM (HUAWEI)","TRAVAUX-HUAWEI",
AI388="Projet OCM (NOKIA)","TRAVAUX-NOKIA",
AI388="ACCESS-ISSUE","ACCESS-ISSUE",
AI388="Projet OCM (ZTE, NOKIA, autres projets)","TRAVAUX OCM",
AI388="No root CAuse","No root cause",
AI388="ODU HS","PDH",
AI388="IP &amp; VLAN","PDH",
AI388="Warehouse HUAWEI","SPARE-ISSUE",
AI388="SPARE-HS","SPARE-ISSUE",
AI388="Power Telco","BSS",AI388="no impacts","no impacts"
),"")</f>
        <v>no impacts</v>
      </c>
      <c r="AH388" s="57" t="str" cm="1">
        <f t="array" ref="AH388">IFERROR(_xlfn.IFS(
AI388="MPR ISSUE","TX ISSUE",
AI388="BSS Hardware Issue","RAN ISSUE",
AI388="Sites strategiques, MLL, Pylone, etc.","ENVTECH",
AI388="AKTIVCO DEFAUT GE &amp; POWER Cabinet","POWER ISSUE",
AI388="AKTIVCO Coupure ENEO &amp; Baisse de tension","POWER ISSUE",
AI388="Coupure ENEO &amp; Baisse de tension","POWER ISSUE",
AI388="Defaut GE &amp; POWER Cabinet","POWER ISSUE",
AI388="Sharing","POWER ISSUE",
AI388="Sites strategiques &amp; DataCenter","POWER ISSUE",
AI388="Exclu","Exclu",
AI388="SAT","TX ISSUE",
AI388="SPARE-ISSUE","SPARE-ISSUE",
AI388="Fiber CAmtel","TX ISSUE",
AI388="Fiber AOF","TX ISSUE",
AI388="Projet OCM (HUAWEI)","TRAVAUX-HUAWEI",
AI388="Projet OCM (NOKIA)","TRAVAUX -NOKIA",
AI388="ACCESS-ISSUE","ACCESS-ISSUE",
AI388="Projet OCM (ZTE, NOKIA, autres projets)","TRAVAUX OCM",
AI388="No root CAuse","No root cause",
AI388="ODU HS","TX ISSUE",
AI388="IP &amp; VLAN","TX ISSUE",
AI388="Warehouse HUAWEI","SPARE-ISSUE",
AI388="SPARE-HS","SPARE-ISSUE",
AI388="Power Telco","RAN ISSUE",AI388="no impacts","no impacts"
),"")</f>
        <v>no impacts</v>
      </c>
      <c r="AI388" s="85" t="s">
        <v>5998</v>
      </c>
      <c r="AJ388" s="57" t="str" cm="1">
        <f t="array" ref="AJ388">IFERROR(_xlfn.IFS(
AI388="MPR ISSUE","ACTIVE",
AI388="BSS Hardware Issue","ACTIVE",
AI388="Sites strategiques, MLL, Pylone, etc.","PASSIVE",
AI388="AKTIVCO DEFAUT GE &amp; POWER Cabinet","PASSIVE",
AI388="AKTIVCO Coupure ENEO &amp; Baisse de tension","PASSIVE",
AI388="Coupure ENEO &amp; Baisse de tension","PASSIVE",
AI388="Defaut GE &amp; POWER Cabinet","PASSIVE",
AI388="Sharing","PASSIVE",
AI388="Sites strategiques &amp; DataCenter","PASSIVE",
AI388="Exclu","Exclu",
AI388="SAT","ACTIVE",
AI388="SPARE-ISSUE","SPARE-ISSUE",
AI388="Fiber CAmtel","ACTIVE",
AI388="Fiber AOF","ACTIVE",
AI388="Projet OCM (HUAWEI)","PLANNED WORKS",
AI388="Projet OCM (NOKIA)","PLANNED WORKS",
AI388="ACCESS-ISSUE","ACCESS-ISSUE",
AI388="Projet OCM (ZTE, NOKIA, autres projets)","PLANNED WORKS",
AI388="No root CAuse","No root cause",
AI388="ODU HS","ACTIVE",
AI388="IP &amp; VLAN","ACTIVE",
AI388="Warehouse HUAWEI","SPARE-ISSUE",
AI388="SPARE-HS","SPARE-ISSUE",
AI388="Power Telco","ACTIVE", AI388="no impacts","no impacts"
),"")</f>
        <v>no impacts</v>
      </c>
      <c r="AK388" s="23" t="s">
        <v>5537</v>
      </c>
      <c r="AL388" s="23" t="str">
        <f t="shared" si="16"/>
        <v>ADM_021</v>
      </c>
      <c r="AN388" s="9" t="s">
        <v>5537</v>
      </c>
      <c r="AO388" s="23" t="str">
        <f>_xlfn.XLOOKUP(B388,'INCIDENT-05-03-2026'!E:E,'INCIDENT-05-03-2026'!F:F,"")</f>
        <v/>
      </c>
      <c r="AP388" s="7" t="s">
        <v>5537</v>
      </c>
      <c r="AQ388" s="6"/>
      <c r="AR388" s="7"/>
      <c r="AS388" s="3" t="str">
        <f>_xlfn.XLOOKUP(B388,'[3]tt num | region | site id'!$C:$C,'[3]tt num | region | site id'!$Q:$Q,"")</f>
        <v/>
      </c>
      <c r="AT388" s="24" t="str">
        <f>_xlfn.XLOOKUP(B388,'[4]Cells Huawei 03052026 12h'!$B:$B,'[4]Cells Huawei 03052026 12h'!$T:$T,"")</f>
        <v/>
      </c>
      <c r="AU388" s="24" t="str">
        <f>_xlfn.XLOOKUP(B388,'[5]cells down 02052026 8h50'!$B:$B,'[5]cells down 02052026 8h50'!$R:$R,"")</f>
        <v/>
      </c>
      <c r="AV388" s="24" t="str">
        <f>_xlfn.XLOOKUP(B388,'[5]cells down 02052026 13h50'!$B:$B,'[5]cells down 02052026 13h50'!$R:$R,"")</f>
        <v/>
      </c>
      <c r="AW388" s="24" t="str">
        <f>_xlfn.XLOOKUP(B388,'[5]cells down 02052026 13h50'!$B:$B,'[5]cells down 02052026 13h50'!$R:$R,"")</f>
        <v/>
      </c>
      <c r="AX388" s="24" t="str">
        <f>_xlfn.XLOOKUP(B388,'[6]cell downs 03052026 8h40 '!$B:$B,'[6]cell downs 03052026 8h40 '!$R:$R,"")</f>
        <v/>
      </c>
      <c r="AY388" s="24" t="str">
        <f>_xlfn.XLOOKUP(B388,'[7]ALL SITES DOWN'!$D:$D,'[7]ALL SITES DOWN'!$J:$J,"")</f>
        <v/>
      </c>
      <c r="AZ388" s="24" t="str">
        <f>_xlfn.XLOOKUP(B388,'[8]ALL SITES DOWN'!$D:$D,'[8]ALL SITES DOWN'!$J:$J,"")</f>
        <v/>
      </c>
      <c r="BA388" s="9" t="str">
        <f>_xlfn.XLOOKUP(B388,[9]sheet1!$AC:$AC,[9]sheet1!$AF:$AF,"")</f>
        <v/>
      </c>
      <c r="BB388" s="14" t="s">
        <v>5537</v>
      </c>
      <c r="BC388" s="14" t="s">
        <v>5537</v>
      </c>
      <c r="BD388" s="14" t="str">
        <f>_xlfn.XLOOKUP(B388,'[10]cell downs 18042026 17h'!$B:$B,'[10]cell downs 18042026 17h'!$B:$B,"")</f>
        <v/>
      </c>
      <c r="BE388" s="14" t="str">
        <f>_xlfn.XLOOKUP(B388,'[11]Cells Huawei 19042026 15h'!$B:$B,'[11]Cells Huawei 19042026 15h'!$B:$B,"")</f>
        <v/>
      </c>
      <c r="BF388" s="9" t="str">
        <f>_xlfn.XLOOKUP(B388,'[12]cells down 19042026 9H40'!$B:$B,'[12]cells down 19042026 9H40'!$B:$B,"")</f>
        <v/>
      </c>
      <c r="BG388" s="9" t="s">
        <v>1026</v>
      </c>
      <c r="BH388" s="9" t="s">
        <v>5537</v>
      </c>
    </row>
    <row r="389" spans="1:60" s="9" customFormat="1" x14ac:dyDescent="0.3">
      <c r="A389" s="1" t="s">
        <v>1821</v>
      </c>
      <c r="B389" s="8" t="s">
        <v>1822</v>
      </c>
      <c r="C389" s="3" t="str">
        <f>_xlfn.XLOOKUP(B389,'[1]daily break down'!$D:$D,'[1]daily break down'!$E:$E,"")</f>
        <v>CENTRE</v>
      </c>
      <c r="D389" s="1" t="s">
        <v>21</v>
      </c>
      <c r="E389" s="1" t="s">
        <v>122</v>
      </c>
      <c r="F389" s="3" t="s">
        <v>226</v>
      </c>
      <c r="G389" s="1" t="s">
        <v>1823</v>
      </c>
      <c r="H389" s="41" t="str">
        <f>_xlfn.XLOOKUP(B389,[2]CALCULATION!$B:$B,[2]CALCULATION!$H:$H,"")</f>
        <v>NOKIA</v>
      </c>
      <c r="I389" s="34">
        <v>4.3695941877618816E-3</v>
      </c>
      <c r="J389" s="34">
        <v>0</v>
      </c>
      <c r="K389" s="34">
        <v>5.8588232272645639E-2</v>
      </c>
      <c r="L389" s="34">
        <v>0</v>
      </c>
      <c r="M389" s="34">
        <v>1.0451355893993923E-2</v>
      </c>
      <c r="N389" s="34">
        <v>0</v>
      </c>
      <c r="O389" s="34">
        <v>0</v>
      </c>
      <c r="P389" s="34">
        <v>1.6051570485658829E-3</v>
      </c>
      <c r="Q389" s="34">
        <v>0</v>
      </c>
      <c r="R389" s="34">
        <v>0</v>
      </c>
      <c r="S389" s="35">
        <v>0.76475032317161906</v>
      </c>
      <c r="T389" s="35">
        <v>17521.95264658294</v>
      </c>
      <c r="U389" s="35">
        <v>0</v>
      </c>
      <c r="V389" s="35">
        <v>0</v>
      </c>
      <c r="W389" s="35">
        <v>3.176427448328191E-2</v>
      </c>
      <c r="X389" s="35">
        <v>6.5989789774367254E-3</v>
      </c>
      <c r="Y389" s="35">
        <v>1.6943324401527619E-3</v>
      </c>
      <c r="Z389" s="35">
        <v>1.081929355968188</v>
      </c>
      <c r="AA389" s="35">
        <v>0.23155641883385492</v>
      </c>
      <c r="AB389" s="35">
        <v>0.15300345787814801</v>
      </c>
      <c r="AC389" s="35">
        <v>0</v>
      </c>
      <c r="AD389" s="35">
        <v>8.443126075455222E-2</v>
      </c>
      <c r="AE389" s="58" t="s">
        <v>5560</v>
      </c>
      <c r="AF389" s="58"/>
      <c r="AG389" s="57" t="str" cm="1">
        <f t="array" ref="AG389">IFERROR(_xlfn.IFS(
AI389="MPR ISSUE","PDH",
AI389="BSS Hardware Issue","BSS",
AI389="Sites strategiques, MLL, Pylone, etc.","ENVTECH",
AI389="AKTIVCO DEFAUT GE &amp; POWER Cabinet","AKTIVCO",
AI389="AKTIVCO Coupure ENEO &amp; Baisse de tension","AKTIVCO GRID ONLY",
AI389="Coupure ENEO &amp; Baisse de tension","IHS GRID ONLY",
AI389="Defaut GE &amp; POWER Cabinet","IHS",
AI389="Sharing","Partners",
AI389="Sites strategiques &amp; DataCenter","SST &amp; DC",
AI389="Exclu","Exclu",
AI389="SAT","SAT",
AI389="SPARE-ISSUE","SPARE-ISSUE",
AI389="Fiber CAmtel","TRANS_FO_CAMTEL",
AI389="Fiber AOF","Fiber AOF",
AI389="Projet OCM (HUAWEI)","TRAVAUX-HUAWEI",
AI389="Projet OCM (NOKIA)","TRAVAUX-NOKIA",
AI389="ACCESS-ISSUE","ACCESS-ISSUE",
AI389="Projet OCM (ZTE, NOKIA, autres projets)","TRAVAUX OCM",
AI389="No root CAuse","No root cause",
AI389="ODU HS","PDH",
AI389="IP &amp; VLAN","PDH",
AI389="Warehouse HUAWEI","SPARE-ISSUE",
AI389="SPARE-HS","SPARE-ISSUE",
AI389="Power Telco","BSS",AI389="no impacts","no impacts"
),"")</f>
        <v>no impacts</v>
      </c>
      <c r="AH389" s="57" t="str" cm="1">
        <f t="array" ref="AH389">IFERROR(_xlfn.IFS(
AI389="MPR ISSUE","TX ISSUE",
AI389="BSS Hardware Issue","RAN ISSUE",
AI389="Sites strategiques, MLL, Pylone, etc.","ENVTECH",
AI389="AKTIVCO DEFAUT GE &amp; POWER Cabinet","POWER ISSUE",
AI389="AKTIVCO Coupure ENEO &amp; Baisse de tension","POWER ISSUE",
AI389="Coupure ENEO &amp; Baisse de tension","POWER ISSUE",
AI389="Defaut GE &amp; POWER Cabinet","POWER ISSUE",
AI389="Sharing","POWER ISSUE",
AI389="Sites strategiques &amp; DataCenter","POWER ISSUE",
AI389="Exclu","Exclu",
AI389="SAT","TX ISSUE",
AI389="SPARE-ISSUE","SPARE-ISSUE",
AI389="Fiber CAmtel","TX ISSUE",
AI389="Fiber AOF","TX ISSUE",
AI389="Projet OCM (HUAWEI)","TRAVAUX-HUAWEI",
AI389="Projet OCM (NOKIA)","TRAVAUX -NOKIA",
AI389="ACCESS-ISSUE","ACCESS-ISSUE",
AI389="Projet OCM (ZTE, NOKIA, autres projets)","TRAVAUX OCM",
AI389="No root CAuse","No root cause",
AI389="ODU HS","TX ISSUE",
AI389="IP &amp; VLAN","TX ISSUE",
AI389="Warehouse HUAWEI","SPARE-ISSUE",
AI389="SPARE-HS","SPARE-ISSUE",
AI389="Power Telco","RAN ISSUE",AI389="no impacts","no impacts"
),"")</f>
        <v>no impacts</v>
      </c>
      <c r="AI389" s="85" t="s">
        <v>5998</v>
      </c>
      <c r="AJ389" s="57" t="str" cm="1">
        <f t="array" ref="AJ389">IFERROR(_xlfn.IFS(
AI389="MPR ISSUE","ACTIVE",
AI389="BSS Hardware Issue","ACTIVE",
AI389="Sites strategiques, MLL, Pylone, etc.","PASSIVE",
AI389="AKTIVCO DEFAUT GE &amp; POWER Cabinet","PASSIVE",
AI389="AKTIVCO Coupure ENEO &amp; Baisse de tension","PASSIVE",
AI389="Coupure ENEO &amp; Baisse de tension","PASSIVE",
AI389="Defaut GE &amp; POWER Cabinet","PASSIVE",
AI389="Sharing","PASSIVE",
AI389="Sites strategiques &amp; DataCenter","PASSIVE",
AI389="Exclu","Exclu",
AI389="SAT","ACTIVE",
AI389="SPARE-ISSUE","SPARE-ISSUE",
AI389="Fiber CAmtel","ACTIVE",
AI389="Fiber AOF","ACTIVE",
AI389="Projet OCM (HUAWEI)","PLANNED WORKS",
AI389="Projet OCM (NOKIA)","PLANNED WORKS",
AI389="ACCESS-ISSUE","ACCESS-ISSUE",
AI389="Projet OCM (ZTE, NOKIA, autres projets)","PLANNED WORKS",
AI389="No root CAuse","No root cause",
AI389="ODU HS","ACTIVE",
AI389="IP &amp; VLAN","ACTIVE",
AI389="Warehouse HUAWEI","SPARE-ISSUE",
AI389="SPARE-HS","SPARE-ISSUE",
AI389="Power Telco","ACTIVE", AI389="no impacts","no impacts"
),"")</f>
        <v>no impacts</v>
      </c>
      <c r="AK389" s="23" t="s">
        <v>5537</v>
      </c>
      <c r="AL389" s="23" t="str">
        <f t="shared" si="16"/>
        <v>EST_104</v>
      </c>
      <c r="AN389" s="9" t="s">
        <v>5537</v>
      </c>
      <c r="AO389" s="23" t="str">
        <f>_xlfn.XLOOKUP(B389,'INCIDENT-05-03-2026'!E:E,'INCIDENT-05-03-2026'!F:F,"")</f>
        <v/>
      </c>
      <c r="AP389" s="7" t="s">
        <v>5537</v>
      </c>
      <c r="AQ389" s="6"/>
      <c r="AR389" s="7"/>
      <c r="AS389" s="3" t="str">
        <f>_xlfn.XLOOKUP(B389,'[3]tt num | region | site id'!$C:$C,'[3]tt num | region | site id'!$Q:$Q,"")</f>
        <v/>
      </c>
      <c r="AT389" s="24" t="str">
        <f>_xlfn.XLOOKUP(B389,'[4]Cells Huawei 03052026 12h'!$B:$B,'[4]Cells Huawei 03052026 12h'!$T:$T,"")</f>
        <v/>
      </c>
      <c r="AU389" s="24" t="str">
        <f>_xlfn.XLOOKUP(B389,'[5]cells down 02052026 8h50'!$B:$B,'[5]cells down 02052026 8h50'!$R:$R,"")</f>
        <v/>
      </c>
      <c r="AV389" s="24" t="str">
        <f>_xlfn.XLOOKUP(B389,'[5]cells down 02052026 13h50'!$B:$B,'[5]cells down 02052026 13h50'!$R:$R,"")</f>
        <v/>
      </c>
      <c r="AW389" s="24" t="str">
        <f>_xlfn.XLOOKUP(B389,'[5]cells down 02052026 13h50'!$B:$B,'[5]cells down 02052026 13h50'!$R:$R,"")</f>
        <v/>
      </c>
      <c r="AX389" s="24" t="str">
        <f>_xlfn.XLOOKUP(B389,'[6]cell downs 03052026 8h40 '!$B:$B,'[6]cell downs 03052026 8h40 '!$R:$R,"")</f>
        <v/>
      </c>
      <c r="AY389" s="24" t="str">
        <f>_xlfn.XLOOKUP(B389,'[7]ALL SITES DOWN'!$D:$D,'[7]ALL SITES DOWN'!$J:$J,"")</f>
        <v/>
      </c>
      <c r="AZ389" s="24" t="str">
        <f>_xlfn.XLOOKUP(B389,'[8]ALL SITES DOWN'!$D:$D,'[8]ALL SITES DOWN'!$J:$J,"")</f>
        <v/>
      </c>
      <c r="BA389" s="9" t="str">
        <f>_xlfn.XLOOKUP(B389,[9]sheet1!$AC:$AC,[9]sheet1!$AF:$AF,"")</f>
        <v/>
      </c>
      <c r="BB389" s="14" t="s">
        <v>5537</v>
      </c>
      <c r="BC389" s="14" t="s">
        <v>5537</v>
      </c>
      <c r="BD389" s="14" t="str">
        <f>_xlfn.XLOOKUP(B389,'[10]cell downs 18042026 17h'!$B:$B,'[10]cell downs 18042026 17h'!$B:$B,"")</f>
        <v/>
      </c>
      <c r="BE389" s="14" t="str">
        <f>_xlfn.XLOOKUP(B389,'[11]Cells Huawei 19042026 15h'!$B:$B,'[11]Cells Huawei 19042026 15h'!$B:$B,"")</f>
        <v/>
      </c>
      <c r="BF389" s="9" t="str">
        <f>_xlfn.XLOOKUP(B389,'[12]cells down 19042026 9H40'!$B:$B,'[12]cells down 19042026 9H40'!$B:$B,"")</f>
        <v/>
      </c>
      <c r="BG389" s="9" t="s">
        <v>5537</v>
      </c>
      <c r="BH389" s="9" t="s">
        <v>12</v>
      </c>
    </row>
    <row r="390" spans="1:60" s="9" customFormat="1" x14ac:dyDescent="0.3">
      <c r="A390" s="3" t="s">
        <v>2328</v>
      </c>
      <c r="B390" s="3" t="s">
        <v>2329</v>
      </c>
      <c r="C390" s="3" t="str">
        <f>_xlfn.XLOOKUP(B390,'[1]daily break down'!$D:$D,'[1]daily break down'!$E:$E,"")</f>
        <v>CENTRE</v>
      </c>
      <c r="D390" s="3" t="s">
        <v>11</v>
      </c>
      <c r="E390" s="3" t="s">
        <v>66</v>
      </c>
      <c r="F390" s="3" t="s">
        <v>226</v>
      </c>
      <c r="G390" s="3" t="s">
        <v>2328</v>
      </c>
      <c r="H390" s="41" t="str">
        <f>_xlfn.XLOOKUP(B390,[2]CALCULATION!$B:$B,[2]CALCULATION!$H:$H,"")</f>
        <v>NOKIA</v>
      </c>
      <c r="I390" s="34">
        <v>5.8855758447407145E-3</v>
      </c>
      <c r="J390" s="34">
        <v>0.39713368889345474</v>
      </c>
      <c r="K390" s="34">
        <v>3.2861845202934652</v>
      </c>
      <c r="L390" s="34">
        <v>0.32386718716559226</v>
      </c>
      <c r="M390" s="34">
        <v>0</v>
      </c>
      <c r="N390" s="34">
        <v>0</v>
      </c>
      <c r="O390" s="34">
        <v>0.1161777001595168</v>
      </c>
      <c r="P390" s="34">
        <v>0</v>
      </c>
      <c r="Q390" s="34">
        <v>0</v>
      </c>
      <c r="R390" s="34">
        <v>8.4181569658109169E-3</v>
      </c>
      <c r="S390" s="35">
        <v>9.3081273738489331E-2</v>
      </c>
      <c r="T390" s="35">
        <v>17403.285923414747</v>
      </c>
      <c r="U390" s="35">
        <v>0.2020179321011436</v>
      </c>
      <c r="V390" s="35">
        <v>0.40093256057505999</v>
      </c>
      <c r="W390" s="35">
        <v>0</v>
      </c>
      <c r="X390" s="35">
        <v>0.33881298279556993</v>
      </c>
      <c r="Y390" s="35">
        <v>4.7280792619416631E-2</v>
      </c>
      <c r="Z390" s="35">
        <v>2.9427879223701005E-3</v>
      </c>
      <c r="AA390" s="35">
        <v>0.23880036289661843</v>
      </c>
      <c r="AB390" s="35">
        <v>0.13998753871837483</v>
      </c>
      <c r="AC390" s="35">
        <v>0</v>
      </c>
      <c r="AD390" s="35">
        <v>8.1096101109199126E-2</v>
      </c>
      <c r="AE390" s="58" t="s">
        <v>5560</v>
      </c>
      <c r="AF390" s="58"/>
      <c r="AG390" s="57" t="str" cm="1">
        <f t="array" ref="AG390">IFERROR(_xlfn.IFS(
AI390="MPR ISSUE","PDH",
AI390="BSS Hardware Issue","BSS",
AI390="Sites strategiques, MLL, Pylone, etc.","ENVTECH",
AI390="AKTIVCO DEFAUT GE &amp; POWER Cabinet","AKTIVCO",
AI390="AKTIVCO Coupure ENEO &amp; Baisse de tension","AKTIVCO GRID ONLY",
AI390="Coupure ENEO &amp; Baisse de tension","IHS GRID ONLY",
AI390="Defaut GE &amp; POWER Cabinet","IHS",
AI390="Sharing","Partners",
AI390="Sites strategiques &amp; DataCenter","SST &amp; DC",
AI390="Exclu","Exclu",
AI390="SAT","SAT",
AI390="SPARE-ISSUE","SPARE-ISSUE",
AI390="Fiber CAmtel","TRANS_FO_CAMTEL",
AI390="Fiber AOF","Fiber AOF",
AI390="Projet OCM (HUAWEI)","TRAVAUX-HUAWEI",
AI390="Projet OCM (NOKIA)","TRAVAUX-NOKIA",
AI390="ACCESS-ISSUE","ACCESS-ISSUE",
AI390="Projet OCM (ZTE, NOKIA, autres projets)","TRAVAUX OCM",
AI390="No root CAuse","No root cause",
AI390="ODU HS","PDH",
AI390="IP &amp; VLAN","PDH",
AI390="Warehouse HUAWEI","SPARE-ISSUE",
AI390="SPARE-HS","SPARE-ISSUE",
AI390="Power Telco","BSS",AI390="no impacts","no impacts"
),"")</f>
        <v>no impacts</v>
      </c>
      <c r="AH390" s="57" t="str" cm="1">
        <f t="array" ref="AH390">IFERROR(_xlfn.IFS(
AI390="MPR ISSUE","TX ISSUE",
AI390="BSS Hardware Issue","RAN ISSUE",
AI390="Sites strategiques, MLL, Pylone, etc.","ENVTECH",
AI390="AKTIVCO DEFAUT GE &amp; POWER Cabinet","POWER ISSUE",
AI390="AKTIVCO Coupure ENEO &amp; Baisse de tension","POWER ISSUE",
AI390="Coupure ENEO &amp; Baisse de tension","POWER ISSUE",
AI390="Defaut GE &amp; POWER Cabinet","POWER ISSUE",
AI390="Sharing","POWER ISSUE",
AI390="Sites strategiques &amp; DataCenter","POWER ISSUE",
AI390="Exclu","Exclu",
AI390="SAT","TX ISSUE",
AI390="SPARE-ISSUE","SPARE-ISSUE",
AI390="Fiber CAmtel","TX ISSUE",
AI390="Fiber AOF","TX ISSUE",
AI390="Projet OCM (HUAWEI)","TRAVAUX-HUAWEI",
AI390="Projet OCM (NOKIA)","TRAVAUX -NOKIA",
AI390="ACCESS-ISSUE","ACCESS-ISSUE",
AI390="Projet OCM (ZTE, NOKIA, autres projets)","TRAVAUX OCM",
AI390="No root CAuse","No root cause",
AI390="ODU HS","TX ISSUE",
AI390="IP &amp; VLAN","TX ISSUE",
AI390="Warehouse HUAWEI","SPARE-ISSUE",
AI390="SPARE-HS","SPARE-ISSUE",
AI390="Power Telco","RAN ISSUE",AI390="no impacts","no impacts"
),"")</f>
        <v>no impacts</v>
      </c>
      <c r="AI390" s="85" t="s">
        <v>5998</v>
      </c>
      <c r="AJ390" s="57" t="str" cm="1">
        <f t="array" ref="AJ390">IFERROR(_xlfn.IFS(
AI390="MPR ISSUE","ACTIVE",
AI390="BSS Hardware Issue","ACTIVE",
AI390="Sites strategiques, MLL, Pylone, etc.","PASSIVE",
AI390="AKTIVCO DEFAUT GE &amp; POWER Cabinet","PASSIVE",
AI390="AKTIVCO Coupure ENEO &amp; Baisse de tension","PASSIVE",
AI390="Coupure ENEO &amp; Baisse de tension","PASSIVE",
AI390="Defaut GE &amp; POWER Cabinet","PASSIVE",
AI390="Sharing","PASSIVE",
AI390="Sites strategiques &amp; DataCenter","PASSIVE",
AI390="Exclu","Exclu",
AI390="SAT","ACTIVE",
AI390="SPARE-ISSUE","SPARE-ISSUE",
AI390="Fiber CAmtel","ACTIVE",
AI390="Fiber AOF","ACTIVE",
AI390="Projet OCM (HUAWEI)","PLANNED WORKS",
AI390="Projet OCM (NOKIA)","PLANNED WORKS",
AI390="ACCESS-ISSUE","ACCESS-ISSUE",
AI390="Projet OCM (ZTE, NOKIA, autres projets)","PLANNED WORKS",
AI390="No root CAuse","No root cause",
AI390="ODU HS","ACTIVE",
AI390="IP &amp; VLAN","ACTIVE",
AI390="Warehouse HUAWEI","SPARE-ISSUE",
AI390="SPARE-HS","SPARE-ISSUE",
AI390="Power Telco","ACTIVE", AI390="no impacts","no impacts"
),"")</f>
        <v>no impacts</v>
      </c>
      <c r="AK390" s="23" t="s">
        <v>5537</v>
      </c>
      <c r="AL390" s="23" t="str">
        <f t="shared" si="16"/>
        <v>EST_011</v>
      </c>
      <c r="AN390" s="9" t="s">
        <v>5537</v>
      </c>
      <c r="AO390" s="23" t="str">
        <f>_xlfn.XLOOKUP(B390,'INCIDENT-05-03-2026'!E:E,'INCIDENT-05-03-2026'!F:F,"")</f>
        <v/>
      </c>
      <c r="AP390" s="7" t="s">
        <v>5537</v>
      </c>
      <c r="AQ390" s="6"/>
      <c r="AR390" s="7"/>
      <c r="AS390" s="3" t="str">
        <f>_xlfn.XLOOKUP(B390,'[3]tt num | region | site id'!$C:$C,'[3]tt num | region | site id'!$Q:$Q,"")</f>
        <v/>
      </c>
      <c r="AT390" s="24" t="str">
        <f>_xlfn.XLOOKUP(B390,'[4]Cells Huawei 03052026 12h'!$B:$B,'[4]Cells Huawei 03052026 12h'!$T:$T,"")</f>
        <v/>
      </c>
      <c r="AU390" s="24" t="str">
        <f>_xlfn.XLOOKUP(B390,'[5]cells down 02052026 8h50'!$B:$B,'[5]cells down 02052026 8h50'!$R:$R,"")</f>
        <v/>
      </c>
      <c r="AV390" s="24" t="str">
        <f>_xlfn.XLOOKUP(B390,'[5]cells down 02052026 13h50'!$B:$B,'[5]cells down 02052026 13h50'!$R:$R,"")</f>
        <v/>
      </c>
      <c r="AW390" s="24" t="str">
        <f>_xlfn.XLOOKUP(B390,'[5]cells down 02052026 13h50'!$B:$B,'[5]cells down 02052026 13h50'!$R:$R,"")</f>
        <v/>
      </c>
      <c r="AX390" s="24" t="str">
        <f>_xlfn.XLOOKUP(B390,'[6]cell downs 03052026 8h40 '!$B:$B,'[6]cell downs 03052026 8h40 '!$R:$R,"")</f>
        <v/>
      </c>
      <c r="AY390" s="24" t="str">
        <f>_xlfn.XLOOKUP(B390,'[7]ALL SITES DOWN'!$D:$D,'[7]ALL SITES DOWN'!$J:$J,"")</f>
        <v/>
      </c>
      <c r="AZ390" s="24" t="str">
        <f>_xlfn.XLOOKUP(B390,'[8]ALL SITES DOWN'!$D:$D,'[8]ALL SITES DOWN'!$J:$J,"")</f>
        <v/>
      </c>
      <c r="BA390" s="9" t="str">
        <f>_xlfn.XLOOKUP(B390,[9]sheet1!$AC:$AC,[9]sheet1!$AF:$AF,"")</f>
        <v/>
      </c>
      <c r="BB390" s="14" t="s">
        <v>5537</v>
      </c>
      <c r="BC390" s="14" t="s">
        <v>5537</v>
      </c>
      <c r="BD390" s="14" t="str">
        <f>_xlfn.XLOOKUP(B390,'[10]cell downs 18042026 17h'!$B:$B,'[10]cell downs 18042026 17h'!$B:$B,"")</f>
        <v/>
      </c>
      <c r="BE390" s="14" t="str">
        <f>_xlfn.XLOOKUP(B390,'[11]Cells Huawei 19042026 15h'!$B:$B,'[11]Cells Huawei 19042026 15h'!$B:$B,"")</f>
        <v/>
      </c>
      <c r="BF390" s="9" t="str">
        <f>_xlfn.XLOOKUP(B390,'[12]cells down 19042026 9H40'!$B:$B,'[12]cells down 19042026 9H40'!$B:$B,"")</f>
        <v/>
      </c>
      <c r="BG390" s="9" t="s">
        <v>2329</v>
      </c>
      <c r="BH390" s="9" t="s">
        <v>12</v>
      </c>
    </row>
    <row r="391" spans="1:60" s="9" customFormat="1" x14ac:dyDescent="0.3">
      <c r="A391" s="1" t="s">
        <v>4916</v>
      </c>
      <c r="B391" s="8" t="s">
        <v>4917</v>
      </c>
      <c r="C391" s="3" t="str">
        <f>_xlfn.XLOOKUP(B391,'[1]daily break down'!$D:$D,'[1]daily break down'!$E:$E,"")</f>
        <v>CENTRE</v>
      </c>
      <c r="D391" s="1" t="s">
        <v>21</v>
      </c>
      <c r="E391" s="1" t="s">
        <v>122</v>
      </c>
      <c r="F391" s="3" t="s">
        <v>69</v>
      </c>
      <c r="G391" s="1" t="s">
        <v>4915</v>
      </c>
      <c r="H391" s="41" t="str">
        <f>_xlfn.XLOOKUP(B391,[2]CALCULATION!$B:$B,[2]CALCULATION!$H:$H,"")</f>
        <v>NOKIA</v>
      </c>
      <c r="I391" s="34">
        <v>7.2127137215191275E-2</v>
      </c>
      <c r="J391" s="34">
        <v>0</v>
      </c>
      <c r="K391" s="34">
        <v>4.399779337716108E-2</v>
      </c>
      <c r="L391" s="34">
        <v>0</v>
      </c>
      <c r="M391" s="34">
        <v>0</v>
      </c>
      <c r="N391" s="34">
        <v>9.2742407250450407E-4</v>
      </c>
      <c r="O391" s="34">
        <v>0</v>
      </c>
      <c r="P391" s="34">
        <v>8.7632028686346439E-2</v>
      </c>
      <c r="Q391" s="34">
        <v>0</v>
      </c>
      <c r="R391" s="34">
        <v>0</v>
      </c>
      <c r="S391" s="35">
        <v>8.9175391586982075E-4</v>
      </c>
      <c r="T391" s="35">
        <v>101714.74209107019</v>
      </c>
      <c r="U391" s="35">
        <v>8.9175391586982075E-4</v>
      </c>
      <c r="V391" s="35">
        <v>2.3347098090675707E-2</v>
      </c>
      <c r="W391" s="35">
        <v>0</v>
      </c>
      <c r="X391" s="35">
        <v>2.860843587248443E-2</v>
      </c>
      <c r="Y391" s="35">
        <v>0.11384130489993814</v>
      </c>
      <c r="Z391" s="35">
        <v>0</v>
      </c>
      <c r="AA391" s="35">
        <v>0.1478763753502072</v>
      </c>
      <c r="AB391" s="35">
        <v>8.9522828818107192E-2</v>
      </c>
      <c r="AC391" s="35">
        <v>5.4378517161449584E-2</v>
      </c>
      <c r="AD391" s="35">
        <v>7.9528353444478478E-2</v>
      </c>
      <c r="AE391" s="58" t="s">
        <v>5560</v>
      </c>
      <c r="AF391" s="58"/>
      <c r="AG391" s="57" t="str" cm="1">
        <f t="array" ref="AG391">IFERROR(_xlfn.IFS(
AI391="MPR ISSUE","PDH",
AI391="BSS Hardware Issue","BSS",
AI391="Sites strategiques, MLL, Pylone, etc.","ENVTECH",
AI391="AKTIVCO DEFAUT GE &amp; POWER Cabinet","AKTIVCO",
AI391="AKTIVCO Coupure ENEO &amp; Baisse de tension","AKTIVCO GRID ONLY",
AI391="Coupure ENEO &amp; Baisse de tension","IHS GRID ONLY",
AI391="Defaut GE &amp; POWER Cabinet","IHS",
AI391="Sharing","Partners",
AI391="Sites strategiques &amp; DataCenter","SST &amp; DC",
AI391="Exclu","Exclu",
AI391="SAT","SAT",
AI391="SPARE-ISSUE","SPARE-ISSUE",
AI391="Fiber CAmtel","TRANS_FO_CAMTEL",
AI391="Fiber AOF","Fiber AOF",
AI391="Projet OCM (HUAWEI)","TRAVAUX-HUAWEI",
AI391="Projet OCM (NOKIA)","TRAVAUX-NOKIA",
AI391="ACCESS-ISSUE","ACCESS-ISSUE",
AI391="Projet OCM (ZTE, NOKIA, autres projets)","TRAVAUX OCM",
AI391="No root CAuse","No root cause",
AI391="ODU HS","PDH",
AI391="IP &amp; VLAN","PDH",
AI391="Warehouse HUAWEI","SPARE-ISSUE",
AI391="SPARE-HS","SPARE-ISSUE",
AI391="Power Telco","BSS",AI391="no impacts","no impacts"
),"")</f>
        <v>no impacts</v>
      </c>
      <c r="AH391" s="57" t="str" cm="1">
        <f t="array" ref="AH391">IFERROR(_xlfn.IFS(
AI391="MPR ISSUE","TX ISSUE",
AI391="BSS Hardware Issue","RAN ISSUE",
AI391="Sites strategiques, MLL, Pylone, etc.","ENVTECH",
AI391="AKTIVCO DEFAUT GE &amp; POWER Cabinet","POWER ISSUE",
AI391="AKTIVCO Coupure ENEO &amp; Baisse de tension","POWER ISSUE",
AI391="Coupure ENEO &amp; Baisse de tension","POWER ISSUE",
AI391="Defaut GE &amp; POWER Cabinet","POWER ISSUE",
AI391="Sharing","POWER ISSUE",
AI391="Sites strategiques &amp; DataCenter","POWER ISSUE",
AI391="Exclu","Exclu",
AI391="SAT","TX ISSUE",
AI391="SPARE-ISSUE","SPARE-ISSUE",
AI391="Fiber CAmtel","TX ISSUE",
AI391="Fiber AOF","TX ISSUE",
AI391="Projet OCM (HUAWEI)","TRAVAUX-HUAWEI",
AI391="Projet OCM (NOKIA)","TRAVAUX -NOKIA",
AI391="ACCESS-ISSUE","ACCESS-ISSUE",
AI391="Projet OCM (ZTE, NOKIA, autres projets)","TRAVAUX OCM",
AI391="No root CAuse","No root cause",
AI391="ODU HS","TX ISSUE",
AI391="IP &amp; VLAN","TX ISSUE",
AI391="Warehouse HUAWEI","SPARE-ISSUE",
AI391="SPARE-HS","SPARE-ISSUE",
AI391="Power Telco","RAN ISSUE",AI391="no impacts","no impacts"
),"")</f>
        <v>no impacts</v>
      </c>
      <c r="AI391" s="85" t="s">
        <v>5998</v>
      </c>
      <c r="AJ391" s="57" t="str" cm="1">
        <f t="array" ref="AJ391">IFERROR(_xlfn.IFS(
AI391="MPR ISSUE","ACTIVE",
AI391="BSS Hardware Issue","ACTIVE",
AI391="Sites strategiques, MLL, Pylone, etc.","PASSIVE",
AI391="AKTIVCO DEFAUT GE &amp; POWER Cabinet","PASSIVE",
AI391="AKTIVCO Coupure ENEO &amp; Baisse de tension","PASSIVE",
AI391="Coupure ENEO &amp; Baisse de tension","PASSIVE",
AI391="Defaut GE &amp; POWER Cabinet","PASSIVE",
AI391="Sharing","PASSIVE",
AI391="Sites strategiques &amp; DataCenter","PASSIVE",
AI391="Exclu","Exclu",
AI391="SAT","ACTIVE",
AI391="SPARE-ISSUE","SPARE-ISSUE",
AI391="Fiber CAmtel","ACTIVE",
AI391="Fiber AOF","ACTIVE",
AI391="Projet OCM (HUAWEI)","PLANNED WORKS",
AI391="Projet OCM (NOKIA)","PLANNED WORKS",
AI391="ACCESS-ISSUE","ACCESS-ISSUE",
AI391="Projet OCM (ZTE, NOKIA, autres projets)","PLANNED WORKS",
AI391="No root CAuse","No root cause",
AI391="ODU HS","ACTIVE",
AI391="IP &amp; VLAN","ACTIVE",
AI391="Warehouse HUAWEI","SPARE-ISSUE",
AI391="SPARE-HS","SPARE-ISSUE",
AI391="Power Telco","ACTIVE", AI391="no impacts","no impacts"
),"")</f>
        <v>no impacts</v>
      </c>
      <c r="AK391" s="23" t="s">
        <v>5537</v>
      </c>
      <c r="AL391" s="23" t="str">
        <f t="shared" si="16"/>
        <v>SUD_127</v>
      </c>
      <c r="AN391" s="9" t="s">
        <v>5537</v>
      </c>
      <c r="AO391" s="23" t="str">
        <f>_xlfn.XLOOKUP(B391,'INCIDENT-05-03-2026'!E:E,'INCIDENT-05-03-2026'!F:F,"")</f>
        <v/>
      </c>
      <c r="AP391" s="7" t="s">
        <v>5537</v>
      </c>
      <c r="AQ391" s="6"/>
      <c r="AR391" s="7"/>
      <c r="AS391" s="3" t="str">
        <f>_xlfn.XLOOKUP(B391,'[3]tt num | region | site id'!$C:$C,'[3]tt num | region | site id'!$Q:$Q,"")</f>
        <v/>
      </c>
      <c r="AT391" s="24" t="str">
        <f>_xlfn.XLOOKUP(B391,'[4]Cells Huawei 03052026 12h'!$B:$B,'[4]Cells Huawei 03052026 12h'!$T:$T,"")</f>
        <v/>
      </c>
      <c r="AU391" s="24" t="str">
        <f>_xlfn.XLOOKUP(B391,'[5]cells down 02052026 8h50'!$B:$B,'[5]cells down 02052026 8h50'!$R:$R,"")</f>
        <v/>
      </c>
      <c r="AV391" s="24" t="str">
        <f>_xlfn.XLOOKUP(B391,'[5]cells down 02052026 13h50'!$B:$B,'[5]cells down 02052026 13h50'!$R:$R,"")</f>
        <v/>
      </c>
      <c r="AW391" s="24" t="str">
        <f>_xlfn.XLOOKUP(B391,'[5]cells down 02052026 13h50'!$B:$B,'[5]cells down 02052026 13h50'!$R:$R,"")</f>
        <v/>
      </c>
      <c r="AX391" s="24" t="str">
        <f>_xlfn.XLOOKUP(B391,'[6]cell downs 03052026 8h40 '!$B:$B,'[6]cell downs 03052026 8h40 '!$R:$R,"")</f>
        <v/>
      </c>
      <c r="AY391" s="24" t="str">
        <f>_xlfn.XLOOKUP(B391,'[7]ALL SITES DOWN'!$D:$D,'[7]ALL SITES DOWN'!$J:$J,"")</f>
        <v/>
      </c>
      <c r="AZ391" s="24" t="str">
        <f>_xlfn.XLOOKUP(B391,'[8]ALL SITES DOWN'!$D:$D,'[8]ALL SITES DOWN'!$J:$J,"")</f>
        <v/>
      </c>
      <c r="BA391" s="9" t="str">
        <f>_xlfn.XLOOKUP(B391,[9]sheet1!$AC:$AC,[9]sheet1!$AF:$AF,"")</f>
        <v/>
      </c>
      <c r="BB391" s="14" t="s">
        <v>5537</v>
      </c>
      <c r="BC391" s="14" t="s">
        <v>5537</v>
      </c>
      <c r="BD391" s="14" t="str">
        <f>_xlfn.XLOOKUP(B391,'[10]cell downs 18042026 17h'!$B:$B,'[10]cell downs 18042026 17h'!$B:$B,"")</f>
        <v/>
      </c>
      <c r="BE391" s="14" t="str">
        <f>_xlfn.XLOOKUP(B391,'[11]Cells Huawei 19042026 15h'!$B:$B,'[11]Cells Huawei 19042026 15h'!$B:$B,"")</f>
        <v/>
      </c>
      <c r="BF391" s="9" t="str">
        <f>_xlfn.XLOOKUP(B391,'[12]cells down 19042026 9H40'!$B:$B,'[12]cells down 19042026 9H40'!$B:$B,"")</f>
        <v/>
      </c>
      <c r="BG391" s="9" t="s">
        <v>5537</v>
      </c>
      <c r="BH391" s="9" t="s">
        <v>12</v>
      </c>
    </row>
    <row r="392" spans="1:60" s="9" customFormat="1" x14ac:dyDescent="0.3">
      <c r="A392" s="1" t="s">
        <v>817</v>
      </c>
      <c r="B392" s="1" t="s">
        <v>818</v>
      </c>
      <c r="C392" s="3" t="str">
        <f>_xlfn.XLOOKUP(B392,'[1]daily break down'!$D:$D,'[1]daily break down'!$E:$E,"")</f>
        <v>NORD-OUEST</v>
      </c>
      <c r="D392" s="1" t="s">
        <v>11</v>
      </c>
      <c r="E392" s="1" t="s">
        <v>96</v>
      </c>
      <c r="F392" s="3" t="s">
        <v>51</v>
      </c>
      <c r="G392" s="1" t="s">
        <v>817</v>
      </c>
      <c r="H392" s="41" t="str">
        <f>_xlfn.XLOOKUP(B392,[2]CALCULATION!$B:$B,[2]CALCULATION!$H:$H,"")</f>
        <v>NOKIA</v>
      </c>
      <c r="I392" s="34">
        <v>6.3233624927506442</v>
      </c>
      <c r="J392" s="34">
        <v>6.0866526397660339</v>
      </c>
      <c r="K392" s="34">
        <v>5.0624324689667493</v>
      </c>
      <c r="L392" s="34">
        <v>4.4505502239523462</v>
      </c>
      <c r="M392" s="34">
        <v>6.0922785054197028</v>
      </c>
      <c r="N392" s="34">
        <v>4.2662477754978649</v>
      </c>
      <c r="O392" s="34">
        <v>1.8971323851655781</v>
      </c>
      <c r="P392" s="34">
        <v>0.1451256748708003</v>
      </c>
      <c r="Q392" s="34">
        <v>0.842833189356063</v>
      </c>
      <c r="R392" s="34">
        <v>1.7232673927655726</v>
      </c>
      <c r="S392" s="35">
        <v>2.9699075835784341</v>
      </c>
      <c r="T392" s="35">
        <v>17403.285923414747</v>
      </c>
      <c r="U392" s="35">
        <v>2.0837250783763488</v>
      </c>
      <c r="V392" s="35">
        <v>1.2398411393904114</v>
      </c>
      <c r="W392" s="35">
        <v>4.0128926214140215E-3</v>
      </c>
      <c r="X392" s="35">
        <v>2.054601022164006E-2</v>
      </c>
      <c r="Y392" s="35">
        <v>1.515981656978832E-3</v>
      </c>
      <c r="Z392" s="35">
        <v>6.3760404984690336E-2</v>
      </c>
      <c r="AA392" s="35">
        <v>0.24679368048311612</v>
      </c>
      <c r="AB392" s="35">
        <v>0.1309560846075124</v>
      </c>
      <c r="AC392" s="35">
        <v>0</v>
      </c>
      <c r="AD392" s="35">
        <v>7.9205582807555311E-2</v>
      </c>
      <c r="AE392" s="58" t="s">
        <v>5603</v>
      </c>
      <c r="AF392" s="58"/>
      <c r="AG392" s="57" t="str" cm="1">
        <f t="array" ref="AG392">IFERROR(_xlfn.IFS(
AI392="MPR ISSUE","PDH",
AI392="BSS Hardware Issue","BSS",
AI392="Sites strategiques, MLL, Pylone, etc.","ENVTECH",
AI392="AKTIVCO DEFAUT GE &amp; POWER Cabinet","AKTIVCO",
AI392="AKTIVCO Coupure ENEO &amp; Baisse de tension","AKTIVCO GRID ONLY",
AI392="Coupure ENEO &amp; Baisse de tension","IHS GRID ONLY",
AI392="Defaut GE &amp; POWER Cabinet","IHS",
AI392="Sharing","Partners",
AI392="Sites strategiques &amp; DataCenter","SST &amp; DC",
AI392="Exclu","Exclu",
AI392="SAT","SAT",
AI392="SPARE-ISSUE","SPARE-ISSUE",
AI392="Fiber CAmtel","TRANS_FO_CAMTEL",
AI392="Fiber AOF","Fiber AOF",
AI392="Projet OCM (HUAWEI)","TRAVAUX-HUAWEI",
AI392="Projet OCM (NOKIA)","TRAVAUX-NOKIA",
AI392="ACCESS-ISSUE","ACCESS-ISSUE",
AI392="Projet OCM (ZTE, NOKIA, autres projets)","TRAVAUX OCM",
AI392="No root CAuse","No root cause",
AI392="ODU HS","PDH",
AI392="IP &amp; VLAN","PDH",
AI392="Warehouse HUAWEI","SPARE-ISSUE",
AI392="SPARE-HS","SPARE-ISSUE",
AI392="Power Telco","BSS",AI392="no impacts","no impacts"
),"")</f>
        <v>no impacts</v>
      </c>
      <c r="AH392" s="57" t="str" cm="1">
        <f t="array" ref="AH392">IFERROR(_xlfn.IFS(
AI392="MPR ISSUE","TX ISSUE",
AI392="BSS Hardware Issue","RAN ISSUE",
AI392="Sites strategiques, MLL, Pylone, etc.","ENVTECH",
AI392="AKTIVCO DEFAUT GE &amp; POWER Cabinet","POWER ISSUE",
AI392="AKTIVCO Coupure ENEO &amp; Baisse de tension","POWER ISSUE",
AI392="Coupure ENEO &amp; Baisse de tension","POWER ISSUE",
AI392="Defaut GE &amp; POWER Cabinet","POWER ISSUE",
AI392="Sharing","POWER ISSUE",
AI392="Sites strategiques &amp; DataCenter","POWER ISSUE",
AI392="Exclu","Exclu",
AI392="SAT","TX ISSUE",
AI392="SPARE-ISSUE","SPARE-ISSUE",
AI392="Fiber CAmtel","TX ISSUE",
AI392="Fiber AOF","TX ISSUE",
AI392="Projet OCM (HUAWEI)","TRAVAUX-HUAWEI",
AI392="Projet OCM (NOKIA)","TRAVAUX -NOKIA",
AI392="ACCESS-ISSUE","ACCESS-ISSUE",
AI392="Projet OCM (ZTE, NOKIA, autres projets)","TRAVAUX OCM",
AI392="No root CAuse","No root cause",
AI392="ODU HS","TX ISSUE",
AI392="IP &amp; VLAN","TX ISSUE",
AI392="Warehouse HUAWEI","SPARE-ISSUE",
AI392="SPARE-HS","SPARE-ISSUE",
AI392="Power Telco","RAN ISSUE",AI392="no impacts","no impacts"
),"")</f>
        <v>no impacts</v>
      </c>
      <c r="AI392" s="85" t="s">
        <v>5998</v>
      </c>
      <c r="AJ392" s="57" t="str" cm="1">
        <f t="array" ref="AJ392">IFERROR(_xlfn.IFS(
AI392="MPR ISSUE","ACTIVE",
AI392="BSS Hardware Issue","ACTIVE",
AI392="Sites strategiques, MLL, Pylone, etc.","PASSIVE",
AI392="AKTIVCO DEFAUT GE &amp; POWER Cabinet","PASSIVE",
AI392="AKTIVCO Coupure ENEO &amp; Baisse de tension","PASSIVE",
AI392="Coupure ENEO &amp; Baisse de tension","PASSIVE",
AI392="Defaut GE &amp; POWER Cabinet","PASSIVE",
AI392="Sharing","PASSIVE",
AI392="Sites strategiques &amp; DataCenter","PASSIVE",
AI392="Exclu","Exclu",
AI392="SAT","ACTIVE",
AI392="SPARE-ISSUE","SPARE-ISSUE",
AI392="Fiber CAmtel","ACTIVE",
AI392="Fiber AOF","ACTIVE",
AI392="Projet OCM (HUAWEI)","PLANNED WORKS",
AI392="Projet OCM (NOKIA)","PLANNED WORKS",
AI392="ACCESS-ISSUE","ACCESS-ISSUE",
AI392="Projet OCM (ZTE, NOKIA, autres projets)","PLANNED WORKS",
AI392="No root CAuse","No root cause",
AI392="ODU HS","ACTIVE",
AI392="IP &amp; VLAN","ACTIVE",
AI392="Warehouse HUAWEI","SPARE-ISSUE",
AI392="SPARE-HS","SPARE-ISSUE",
AI392="Power Telco","ACTIVE", AI392="no impacts","no impacts"
),"")</f>
        <v>no impacts</v>
      </c>
      <c r="AK392" s="23" t="s">
        <v>5537</v>
      </c>
      <c r="AL392" s="23" t="str">
        <f t="shared" si="16"/>
        <v>NRO_056</v>
      </c>
      <c r="AN392" s="9" t="s">
        <v>5537</v>
      </c>
      <c r="AO392" s="23" t="str">
        <f>_xlfn.XLOOKUP(B392,'INCIDENT-05-03-2026'!E:E,'INCIDENT-05-03-2026'!F:F,"")</f>
        <v/>
      </c>
      <c r="AP392" s="7" t="s">
        <v>5537</v>
      </c>
      <c r="AQ392" s="6"/>
      <c r="AR392" s="7"/>
      <c r="AS392" s="3" t="str">
        <f>_xlfn.XLOOKUP(B392,'[3]tt num | region | site id'!$C:$C,'[3]tt num | region | site id'!$Q:$Q,"")</f>
        <v/>
      </c>
      <c r="AT392" s="24" t="str">
        <f>_xlfn.XLOOKUP(B392,'[4]Cells Huawei 03052026 12h'!$B:$B,'[4]Cells Huawei 03052026 12h'!$T:$T,"")</f>
        <v/>
      </c>
      <c r="AU392" s="24" t="str">
        <f>_xlfn.XLOOKUP(B392,'[5]cells down 02052026 8h50'!$B:$B,'[5]cells down 02052026 8h50'!$R:$R,"")</f>
        <v/>
      </c>
      <c r="AV392" s="24" t="str">
        <f>_xlfn.XLOOKUP(B392,'[5]cells down 02052026 13h50'!$B:$B,'[5]cells down 02052026 13h50'!$R:$R,"")</f>
        <v/>
      </c>
      <c r="AW392" s="24" t="str">
        <f>_xlfn.XLOOKUP(B392,'[5]cells down 02052026 13h50'!$B:$B,'[5]cells down 02052026 13h50'!$R:$R,"")</f>
        <v/>
      </c>
      <c r="AX392" s="24" t="str">
        <f>_xlfn.XLOOKUP(B392,'[6]cell downs 03052026 8h40 '!$B:$B,'[6]cell downs 03052026 8h40 '!$R:$R,"")</f>
        <v/>
      </c>
      <c r="AY392" s="24" t="str">
        <f>_xlfn.XLOOKUP(B392,'[7]ALL SITES DOWN'!$D:$D,'[7]ALL SITES DOWN'!$J:$J,"")</f>
        <v/>
      </c>
      <c r="AZ392" s="24" t="str">
        <f>_xlfn.XLOOKUP(B392,'[8]ALL SITES DOWN'!$D:$D,'[8]ALL SITES DOWN'!$J:$J,"")</f>
        <v/>
      </c>
      <c r="BA392" s="9" t="str">
        <f>_xlfn.XLOOKUP(B392,[9]sheet1!$AC:$AC,[9]sheet1!$AF:$AF,"")</f>
        <v/>
      </c>
      <c r="BB392" s="14" t="s">
        <v>5537</v>
      </c>
      <c r="BC392" s="14" t="s">
        <v>5537</v>
      </c>
      <c r="BD392" s="14" t="str">
        <f>_xlfn.XLOOKUP(B392,'[10]cell downs 18042026 17h'!$B:$B,'[10]cell downs 18042026 17h'!$B:$B,"")</f>
        <v/>
      </c>
      <c r="BE392" s="14" t="str">
        <f>_xlfn.XLOOKUP(B392,'[11]Cells Huawei 19042026 15h'!$B:$B,'[11]Cells Huawei 19042026 15h'!$B:$B,"")</f>
        <v/>
      </c>
      <c r="BF392" s="9" t="str">
        <f>_xlfn.XLOOKUP(B392,'[12]cells down 19042026 9H40'!$B:$B,'[12]cells down 19042026 9H40'!$B:$B,"")</f>
        <v/>
      </c>
      <c r="BG392" s="9" t="s">
        <v>818</v>
      </c>
      <c r="BH392" s="9" t="s">
        <v>12</v>
      </c>
    </row>
    <row r="393" spans="1:60" s="9" customFormat="1" x14ac:dyDescent="0.3">
      <c r="A393" s="1" t="s">
        <v>2378</v>
      </c>
      <c r="B393" s="1" t="s">
        <v>2379</v>
      </c>
      <c r="C393" s="3" t="str">
        <f>_xlfn.XLOOKUP(B393,'[1]daily break down'!$D:$D,'[1]daily break down'!$E:$E,"")</f>
        <v>Yaounde</v>
      </c>
      <c r="D393" s="1" t="s">
        <v>11</v>
      </c>
      <c r="E393" s="1" t="s">
        <v>12</v>
      </c>
      <c r="F393" s="3" t="s">
        <v>37</v>
      </c>
      <c r="G393" s="1" t="s">
        <v>38</v>
      </c>
      <c r="H393" s="42" t="str">
        <f>_xlfn.XLOOKUP(B393,[2]CALCULATION!$B:$B,[2]CALCULATION!$H:$H,"")</f>
        <v>ZTE</v>
      </c>
      <c r="I393" s="34">
        <v>4.7498023873322435</v>
      </c>
      <c r="J393" s="34">
        <v>23.135342561916257</v>
      </c>
      <c r="K393" s="34">
        <v>9.8779046208547712</v>
      </c>
      <c r="L393" s="34">
        <v>0</v>
      </c>
      <c r="M393" s="34">
        <v>2.4754375301412823</v>
      </c>
      <c r="N393" s="34">
        <v>1.5050487539700874</v>
      </c>
      <c r="O393" s="34">
        <v>0</v>
      </c>
      <c r="P393" s="34">
        <v>3.1621593856742895E-2</v>
      </c>
      <c r="Q393" s="34">
        <v>3.19069551098215E-2</v>
      </c>
      <c r="R393" s="34">
        <v>0</v>
      </c>
      <c r="S393" s="35">
        <v>1.2324039117320452E-2</v>
      </c>
      <c r="T393" s="35">
        <v>3.9237172298271117E-2</v>
      </c>
      <c r="U393" s="35">
        <v>0.58932449284171251</v>
      </c>
      <c r="V393" s="35">
        <v>0</v>
      </c>
      <c r="W393" s="35">
        <v>3.923717229827111E-2</v>
      </c>
      <c r="X393" s="35">
        <v>2.7644371391963656E-3</v>
      </c>
      <c r="Y393" s="35">
        <v>0</v>
      </c>
      <c r="Z393" s="35">
        <v>0</v>
      </c>
      <c r="AA393" s="35">
        <v>1.0491229332278215E-2</v>
      </c>
      <c r="AB393" s="35">
        <v>6.693901282170023E-3</v>
      </c>
      <c r="AC393" s="35">
        <v>0.14435957291728255</v>
      </c>
      <c r="AD393" s="35">
        <v>7.9027232024381763E-2</v>
      </c>
      <c r="AE393" s="58" t="s">
        <v>5560</v>
      </c>
      <c r="AF393" s="58"/>
      <c r="AG393" s="57" t="str" cm="1">
        <f t="array" ref="AG393">IFERROR(_xlfn.IFS(
AI393="MPR ISSUE","PDH",
AI393="BSS Hardware Issue","BSS",
AI393="Sites strategiques, MLL, Pylone, etc.","ENVTECH",
AI393="AKTIVCO DEFAUT GE &amp; POWER Cabinet","AKTIVCO",
AI393="AKTIVCO Coupure ENEO &amp; Baisse de tension","AKTIVCO GRID ONLY",
AI393="Coupure ENEO &amp; Baisse de tension","IHS GRID ONLY",
AI393="Defaut GE &amp; POWER Cabinet","IHS",
AI393="Sharing","Partners",
AI393="Sites strategiques &amp; DataCenter","SST &amp; DC",
AI393="Exclu","Exclu",
AI393="SAT","SAT",
AI393="SPARE-ISSUE","SPARE-ISSUE",
AI393="Fiber CAmtel","TRANS_FO_CAMTEL",
AI393="Fiber AOF","Fiber AOF",
AI393="Projet OCM (HUAWEI)","TRAVAUX-HUAWEI",
AI393="Projet OCM (NOKIA)","TRAVAUX-NOKIA",
AI393="ACCESS-ISSUE","ACCESS-ISSUE",
AI393="Projet OCM (ZTE, NOKIA, autres projets)","TRAVAUX OCM",
AI393="No root CAuse","No root cause",
AI393="ODU HS","PDH",
AI393="IP &amp; VLAN","PDH",
AI393="Warehouse HUAWEI","SPARE-ISSUE",
AI393="SPARE-HS","SPARE-ISSUE",
AI393="Power Telco","BSS",AI393="no impacts","no impacts"
),"")</f>
        <v>no impacts</v>
      </c>
      <c r="AH393" s="57" t="str" cm="1">
        <f t="array" ref="AH393">IFERROR(_xlfn.IFS(
AI393="MPR ISSUE","TX ISSUE",
AI393="BSS Hardware Issue","RAN ISSUE",
AI393="Sites strategiques, MLL, Pylone, etc.","ENVTECH",
AI393="AKTIVCO DEFAUT GE &amp; POWER Cabinet","POWER ISSUE",
AI393="AKTIVCO Coupure ENEO &amp; Baisse de tension","POWER ISSUE",
AI393="Coupure ENEO &amp; Baisse de tension","POWER ISSUE",
AI393="Defaut GE &amp; POWER Cabinet","POWER ISSUE",
AI393="Sharing","POWER ISSUE",
AI393="Sites strategiques &amp; DataCenter","POWER ISSUE",
AI393="Exclu","Exclu",
AI393="SAT","TX ISSUE",
AI393="SPARE-ISSUE","SPARE-ISSUE",
AI393="Fiber CAmtel","TX ISSUE",
AI393="Fiber AOF","TX ISSUE",
AI393="Projet OCM (HUAWEI)","TRAVAUX-HUAWEI",
AI393="Projet OCM (NOKIA)","TRAVAUX -NOKIA",
AI393="ACCESS-ISSUE","ACCESS-ISSUE",
AI393="Projet OCM (ZTE, NOKIA, autres projets)","TRAVAUX OCM",
AI393="No root CAuse","No root cause",
AI393="ODU HS","TX ISSUE",
AI393="IP &amp; VLAN","TX ISSUE",
AI393="Warehouse HUAWEI","SPARE-ISSUE",
AI393="SPARE-HS","SPARE-ISSUE",
AI393="Power Telco","RAN ISSUE",AI393="no impacts","no impacts"
),"")</f>
        <v>no impacts</v>
      </c>
      <c r="AI393" s="85" t="s">
        <v>5998</v>
      </c>
      <c r="AJ393" s="57" t="str" cm="1">
        <f t="array" ref="AJ393">IFERROR(_xlfn.IFS(
AI393="MPR ISSUE","ACTIVE",
AI393="BSS Hardware Issue","ACTIVE",
AI393="Sites strategiques, MLL, Pylone, etc.","PASSIVE",
AI393="AKTIVCO DEFAUT GE &amp; POWER Cabinet","PASSIVE",
AI393="AKTIVCO Coupure ENEO &amp; Baisse de tension","PASSIVE",
AI393="Coupure ENEO &amp; Baisse de tension","PASSIVE",
AI393="Defaut GE &amp; POWER Cabinet","PASSIVE",
AI393="Sharing","PASSIVE",
AI393="Sites strategiques &amp; DataCenter","PASSIVE",
AI393="Exclu","Exclu",
AI393="SAT","ACTIVE",
AI393="SPARE-ISSUE","SPARE-ISSUE",
AI393="Fiber CAmtel","ACTIVE",
AI393="Fiber AOF","ACTIVE",
AI393="Projet OCM (HUAWEI)","PLANNED WORKS",
AI393="Projet OCM (NOKIA)","PLANNED WORKS",
AI393="ACCESS-ISSUE","ACCESS-ISSUE",
AI393="Projet OCM (ZTE, NOKIA, autres projets)","PLANNED WORKS",
AI393="No root CAuse","No root cause",
AI393="ODU HS","ACTIVE",
AI393="IP &amp; VLAN","ACTIVE",
AI393="Warehouse HUAWEI","SPARE-ISSUE",
AI393="SPARE-HS","SPARE-ISSUE",
AI393="Power Telco","ACTIVE", AI393="no impacts","no impacts"
),"")</f>
        <v>no impacts</v>
      </c>
      <c r="AK393" s="23" t="s">
        <v>5537</v>
      </c>
      <c r="AL393" s="23" t="str">
        <f t="shared" si="16"/>
        <v>CTR_470</v>
      </c>
      <c r="AN393" s="9" t="s">
        <v>5537</v>
      </c>
      <c r="AO393" s="23" t="str">
        <f>_xlfn.XLOOKUP(B393,'INCIDENT-05-03-2026'!E:E,'INCIDENT-05-03-2026'!F:F,"")</f>
        <v/>
      </c>
      <c r="AP393" s="7" t="s">
        <v>5537</v>
      </c>
      <c r="AQ393" s="6"/>
      <c r="AR393" s="7"/>
      <c r="AS393" s="3" t="str">
        <f>_xlfn.XLOOKUP(B393,'[3]tt num | region | site id'!$C:$C,'[3]tt num | region | site id'!$Q:$Q,"")</f>
        <v/>
      </c>
      <c r="AT393" s="24" t="str">
        <f>_xlfn.XLOOKUP(B393,'[4]Cells Huawei 03052026 12h'!$B:$B,'[4]Cells Huawei 03052026 12h'!$T:$T,"")</f>
        <v/>
      </c>
      <c r="AU393" s="24" t="str">
        <f>_xlfn.XLOOKUP(B393,'[5]cells down 02052026 8h50'!$B:$B,'[5]cells down 02052026 8h50'!$R:$R,"")</f>
        <v/>
      </c>
      <c r="AV393" s="24" t="str">
        <f>_xlfn.XLOOKUP(B393,'[5]cells down 02052026 13h50'!$B:$B,'[5]cells down 02052026 13h50'!$R:$R,"")</f>
        <v/>
      </c>
      <c r="AW393" s="24" t="str">
        <f>_xlfn.XLOOKUP(B393,'[5]cells down 02052026 13h50'!$B:$B,'[5]cells down 02052026 13h50'!$R:$R,"")</f>
        <v/>
      </c>
      <c r="AX393" s="24" t="str">
        <f>_xlfn.XLOOKUP(B393,'[6]cell downs 03052026 8h40 '!$B:$B,'[6]cell downs 03052026 8h40 '!$R:$R,"")</f>
        <v/>
      </c>
      <c r="AY393" s="24" t="str">
        <f>_xlfn.XLOOKUP(B393,'[7]ALL SITES DOWN'!$D:$D,'[7]ALL SITES DOWN'!$J:$J,"")</f>
        <v/>
      </c>
      <c r="AZ393" s="24" t="str">
        <f>_xlfn.XLOOKUP(B393,'[8]ALL SITES DOWN'!$D:$D,'[8]ALL SITES DOWN'!$J:$J,"")</f>
        <v/>
      </c>
      <c r="BA393" s="9" t="str">
        <f>_xlfn.XLOOKUP(B393,[9]sheet1!$AC:$AC,[9]sheet1!$AF:$AF,"")</f>
        <v/>
      </c>
      <c r="BB393" s="14" t="s">
        <v>5537</v>
      </c>
      <c r="BC393" s="14" t="s">
        <v>5537</v>
      </c>
      <c r="BD393" s="14" t="str">
        <f>_xlfn.XLOOKUP(B393,'[10]cell downs 18042026 17h'!$B:$B,'[10]cell downs 18042026 17h'!$B:$B,"")</f>
        <v/>
      </c>
      <c r="BE393" s="14" t="str">
        <f>_xlfn.XLOOKUP(B393,'[11]Cells Huawei 19042026 15h'!$B:$B,'[11]Cells Huawei 19042026 15h'!$B:$B,"")</f>
        <v/>
      </c>
      <c r="BF393" s="9" t="str">
        <f>_xlfn.XLOOKUP(B393,'[12]cells down 19042026 9H40'!$B:$B,'[12]cells down 19042026 9H40'!$B:$B,"")</f>
        <v/>
      </c>
      <c r="BG393" s="9" t="s">
        <v>2379</v>
      </c>
      <c r="BH393" s="9" t="s">
        <v>594</v>
      </c>
    </row>
    <row r="394" spans="1:60" s="9" customFormat="1" x14ac:dyDescent="0.3">
      <c r="A394" s="1" t="s">
        <v>1298</v>
      </c>
      <c r="B394" s="8" t="s">
        <v>1299</v>
      </c>
      <c r="C394" s="3" t="str">
        <f>_xlfn.XLOOKUP(B394,'[1]daily break down'!$D:$D,'[1]daily break down'!$E:$E,"")</f>
        <v>NORD-OUEST</v>
      </c>
      <c r="D394" s="1" t="s">
        <v>11</v>
      </c>
      <c r="E394" s="1" t="s">
        <v>154</v>
      </c>
      <c r="F394" s="3" t="s">
        <v>51</v>
      </c>
      <c r="G394" s="1" t="s">
        <v>1300</v>
      </c>
      <c r="H394" s="41" t="str">
        <f>_xlfn.XLOOKUP(B394,[2]CALCULATION!$B:$B,[2]CALCULATION!$H:$H,"")</f>
        <v>NOKIA</v>
      </c>
      <c r="I394" s="34">
        <v>0.45715389072948154</v>
      </c>
      <c r="J394" s="34">
        <v>1.2983560267523773</v>
      </c>
      <c r="K394" s="34">
        <v>0.53557725821926117</v>
      </c>
      <c r="L394" s="34">
        <v>0.10983520844760779</v>
      </c>
      <c r="M394" s="34">
        <v>2.2071770947035261</v>
      </c>
      <c r="N394" s="34">
        <v>3.8408604071254598E-2</v>
      </c>
      <c r="O394" s="34">
        <v>0.20527206708690351</v>
      </c>
      <c r="P394" s="34">
        <v>0.74806464792363381</v>
      </c>
      <c r="Q394" s="34">
        <v>0.75962942533663125</v>
      </c>
      <c r="R394" s="34">
        <v>4.1062246274719394</v>
      </c>
      <c r="S394" s="35">
        <v>2.6468326035782903</v>
      </c>
      <c r="T394" s="35">
        <v>17797.556468140843</v>
      </c>
      <c r="U394" s="35">
        <v>0.52606261177082436</v>
      </c>
      <c r="V394" s="35">
        <v>1.2354358750460144</v>
      </c>
      <c r="W394" s="35">
        <v>0.11594584414139084</v>
      </c>
      <c r="X394" s="35">
        <v>3.6009023122822337E-2</v>
      </c>
      <c r="Y394" s="35">
        <v>5.6180496699797331E-3</v>
      </c>
      <c r="Z394" s="35">
        <v>0.10934686516395412</v>
      </c>
      <c r="AA394" s="35">
        <v>0.20183126905906662</v>
      </c>
      <c r="AB394" s="35">
        <v>0.13706559768250715</v>
      </c>
      <c r="AC394" s="35">
        <v>0</v>
      </c>
      <c r="AD394" s="35">
        <v>7.4835988619793056E-2</v>
      </c>
      <c r="AE394" s="58" t="s">
        <v>5603</v>
      </c>
      <c r="AF394" s="58"/>
      <c r="AG394" s="57" t="str" cm="1">
        <f t="array" ref="AG394">IFERROR(_xlfn.IFS(
AI394="MPR ISSUE","PDH",
AI394="BSS Hardware Issue","BSS",
AI394="Sites strategiques, MLL, Pylone, etc.","ENVTECH",
AI394="AKTIVCO DEFAUT GE &amp; POWER Cabinet","AKTIVCO",
AI394="AKTIVCO Coupure ENEO &amp; Baisse de tension","AKTIVCO GRID ONLY",
AI394="Coupure ENEO &amp; Baisse de tension","IHS GRID ONLY",
AI394="Defaut GE &amp; POWER Cabinet","IHS",
AI394="Sharing","Partners",
AI394="Sites strategiques &amp; DataCenter","SST &amp; DC",
AI394="Exclu","Exclu",
AI394="SAT","SAT",
AI394="SPARE-ISSUE","SPARE-ISSUE",
AI394="Fiber CAmtel","TRANS_FO_CAMTEL",
AI394="Fiber AOF","Fiber AOF",
AI394="Projet OCM (HUAWEI)","TRAVAUX-HUAWEI",
AI394="Projet OCM (NOKIA)","TRAVAUX-NOKIA",
AI394="ACCESS-ISSUE","ACCESS-ISSUE",
AI394="Projet OCM (ZTE, NOKIA, autres projets)","TRAVAUX OCM",
AI394="No root CAuse","No root cause",
AI394="ODU HS","PDH",
AI394="IP &amp; VLAN","PDH",
AI394="Warehouse HUAWEI","SPARE-ISSUE",
AI394="SPARE-HS","SPARE-ISSUE",
AI394="Power Telco","BSS",AI394="no impacts","no impacts"
),"")</f>
        <v>no impacts</v>
      </c>
      <c r="AH394" s="57" t="str" cm="1">
        <f t="array" ref="AH394">IFERROR(_xlfn.IFS(
AI394="MPR ISSUE","TX ISSUE",
AI394="BSS Hardware Issue","RAN ISSUE",
AI394="Sites strategiques, MLL, Pylone, etc.","ENVTECH",
AI394="AKTIVCO DEFAUT GE &amp; POWER Cabinet","POWER ISSUE",
AI394="AKTIVCO Coupure ENEO &amp; Baisse de tension","POWER ISSUE",
AI394="Coupure ENEO &amp; Baisse de tension","POWER ISSUE",
AI394="Defaut GE &amp; POWER Cabinet","POWER ISSUE",
AI394="Sharing","POWER ISSUE",
AI394="Sites strategiques &amp; DataCenter","POWER ISSUE",
AI394="Exclu","Exclu",
AI394="SAT","TX ISSUE",
AI394="SPARE-ISSUE","SPARE-ISSUE",
AI394="Fiber CAmtel","TX ISSUE",
AI394="Fiber AOF","TX ISSUE",
AI394="Projet OCM (HUAWEI)","TRAVAUX-HUAWEI",
AI394="Projet OCM (NOKIA)","TRAVAUX -NOKIA",
AI394="ACCESS-ISSUE","ACCESS-ISSUE",
AI394="Projet OCM (ZTE, NOKIA, autres projets)","TRAVAUX OCM",
AI394="No root CAuse","No root cause",
AI394="ODU HS","TX ISSUE",
AI394="IP &amp; VLAN","TX ISSUE",
AI394="Warehouse HUAWEI","SPARE-ISSUE",
AI394="SPARE-HS","SPARE-ISSUE",
AI394="Power Telco","RAN ISSUE",AI394="no impacts","no impacts"
),"")</f>
        <v>no impacts</v>
      </c>
      <c r="AI394" s="85" t="s">
        <v>5998</v>
      </c>
      <c r="AJ394" s="57" t="str" cm="1">
        <f t="array" ref="AJ394">IFERROR(_xlfn.IFS(
AI394="MPR ISSUE","ACTIVE",
AI394="BSS Hardware Issue","ACTIVE",
AI394="Sites strategiques, MLL, Pylone, etc.","PASSIVE",
AI394="AKTIVCO DEFAUT GE &amp; POWER Cabinet","PASSIVE",
AI394="AKTIVCO Coupure ENEO &amp; Baisse de tension","PASSIVE",
AI394="Coupure ENEO &amp; Baisse de tension","PASSIVE",
AI394="Defaut GE &amp; POWER Cabinet","PASSIVE",
AI394="Sharing","PASSIVE",
AI394="Sites strategiques &amp; DataCenter","PASSIVE",
AI394="Exclu","Exclu",
AI394="SAT","ACTIVE",
AI394="SPARE-ISSUE","SPARE-ISSUE",
AI394="Fiber CAmtel","ACTIVE",
AI394="Fiber AOF","ACTIVE",
AI394="Projet OCM (HUAWEI)","PLANNED WORKS",
AI394="Projet OCM (NOKIA)","PLANNED WORKS",
AI394="ACCESS-ISSUE","ACCESS-ISSUE",
AI394="Projet OCM (ZTE, NOKIA, autres projets)","PLANNED WORKS",
AI394="No root CAuse","No root cause",
AI394="ODU HS","ACTIVE",
AI394="IP &amp; VLAN","ACTIVE",
AI394="Warehouse HUAWEI","SPARE-ISSUE",
AI394="SPARE-HS","SPARE-ISSUE",
AI394="Power Telco","ACTIVE", AI394="no impacts","no impacts"
),"")</f>
        <v>no impacts</v>
      </c>
      <c r="AK394" s="23" t="s">
        <v>5537</v>
      </c>
      <c r="AL394" s="23" t="str">
        <f t="shared" si="16"/>
        <v>NRO_023</v>
      </c>
      <c r="AN394" s="9" t="s">
        <v>5537</v>
      </c>
      <c r="AO394" s="23" t="str">
        <f>_xlfn.XLOOKUP(B394,'INCIDENT-05-03-2026'!E:E,'INCIDENT-05-03-2026'!F:F,"")</f>
        <v/>
      </c>
      <c r="AP394" s="7" t="s">
        <v>5537</v>
      </c>
      <c r="AQ394" s="6"/>
      <c r="AR394" s="7"/>
      <c r="AS394" s="3" t="str">
        <f>_xlfn.XLOOKUP(B394,'[3]tt num | region | site id'!$C:$C,'[3]tt num | region | site id'!$Q:$Q,"")</f>
        <v/>
      </c>
      <c r="AT394" s="24" t="str">
        <f>_xlfn.XLOOKUP(B394,'[4]Cells Huawei 03052026 12h'!$B:$B,'[4]Cells Huawei 03052026 12h'!$T:$T,"")</f>
        <v/>
      </c>
      <c r="AU394" s="24" t="str">
        <f>_xlfn.XLOOKUP(B394,'[5]cells down 02052026 8h50'!$B:$B,'[5]cells down 02052026 8h50'!$R:$R,"")</f>
        <v/>
      </c>
      <c r="AV394" s="24" t="str">
        <f>_xlfn.XLOOKUP(B394,'[5]cells down 02052026 13h50'!$B:$B,'[5]cells down 02052026 13h50'!$R:$R,"")</f>
        <v/>
      </c>
      <c r="AW394" s="24" t="str">
        <f>_xlfn.XLOOKUP(B394,'[5]cells down 02052026 13h50'!$B:$B,'[5]cells down 02052026 13h50'!$R:$R,"")</f>
        <v/>
      </c>
      <c r="AX394" s="24" t="str">
        <f>_xlfn.XLOOKUP(B394,'[6]cell downs 03052026 8h40 '!$B:$B,'[6]cell downs 03052026 8h40 '!$R:$R,"")</f>
        <v/>
      </c>
      <c r="AY394" s="24" t="str">
        <f>_xlfn.XLOOKUP(B394,'[7]ALL SITES DOWN'!$D:$D,'[7]ALL SITES DOWN'!$J:$J,"")</f>
        <v/>
      </c>
      <c r="AZ394" s="24" t="str">
        <f>_xlfn.XLOOKUP(B394,'[8]ALL SITES DOWN'!$D:$D,'[8]ALL SITES DOWN'!$J:$J,"")</f>
        <v/>
      </c>
      <c r="BA394" s="9" t="str">
        <f>_xlfn.XLOOKUP(B394,[9]sheet1!$AC:$AC,[9]sheet1!$AF:$AF,"")</f>
        <v/>
      </c>
      <c r="BB394" s="14" t="s">
        <v>5537</v>
      </c>
      <c r="BC394" s="14" t="s">
        <v>5537</v>
      </c>
      <c r="BD394" s="14" t="str">
        <f>_xlfn.XLOOKUP(B394,'[10]cell downs 18042026 17h'!$B:$B,'[10]cell downs 18042026 17h'!$B:$B,"")</f>
        <v/>
      </c>
      <c r="BE394" s="14" t="str">
        <f>_xlfn.XLOOKUP(B394,'[11]Cells Huawei 19042026 15h'!$B:$B,'[11]Cells Huawei 19042026 15h'!$B:$B,"")</f>
        <v/>
      </c>
      <c r="BF394" s="9" t="str">
        <f>_xlfn.XLOOKUP(B394,'[12]cells down 19042026 9H40'!$B:$B,'[12]cells down 19042026 9H40'!$B:$B,"")</f>
        <v/>
      </c>
      <c r="BG394" s="9" t="s">
        <v>1299</v>
      </c>
      <c r="BH394" s="9" t="s">
        <v>12</v>
      </c>
    </row>
    <row r="395" spans="1:60" s="9" customFormat="1" x14ac:dyDescent="0.3">
      <c r="A395" s="1" t="s">
        <v>1864</v>
      </c>
      <c r="B395" s="8" t="s">
        <v>1865</v>
      </c>
      <c r="C395" s="3" t="str">
        <f>_xlfn.XLOOKUP(B395,'[1]daily break down'!$D:$D,'[1]daily break down'!$E:$E,"")</f>
        <v>EXTREME-NORD</v>
      </c>
      <c r="D395" s="1" t="s">
        <v>11</v>
      </c>
      <c r="E395" s="1" t="s">
        <v>12</v>
      </c>
      <c r="F395" s="3" t="s">
        <v>55</v>
      </c>
      <c r="G395" s="1" t="s">
        <v>1864</v>
      </c>
      <c r="H395" s="41" t="str">
        <f>_xlfn.XLOOKUP(B395,[2]CALCULATION!$B:$B,[2]CALCULATION!$H:$H,"")</f>
        <v>NOKIA</v>
      </c>
      <c r="I395" s="34">
        <v>3.1834446772725675</v>
      </c>
      <c r="J395" s="34">
        <v>0.42885136983768279</v>
      </c>
      <c r="K395" s="34">
        <v>0.62571179711931391</v>
      </c>
      <c r="L395" s="34">
        <v>0.45160632715629673</v>
      </c>
      <c r="M395" s="34">
        <v>2.0045431631000907</v>
      </c>
      <c r="N395" s="34">
        <v>7.4205199643374992E-2</v>
      </c>
      <c r="O395" s="34">
        <v>3.7751336816854257</v>
      </c>
      <c r="P395" s="34">
        <v>3.0237296305547177</v>
      </c>
      <c r="Q395" s="34">
        <v>2.8984484016576544</v>
      </c>
      <c r="R395" s="34">
        <v>0</v>
      </c>
      <c r="S395" s="35">
        <v>0.2309233139829874</v>
      </c>
      <c r="T395" s="35">
        <v>346195.13691518776</v>
      </c>
      <c r="U395" s="35">
        <v>3.8871857090686679</v>
      </c>
      <c r="V395" s="35">
        <v>5.582124336199441</v>
      </c>
      <c r="W395" s="35">
        <v>5.430561544826884</v>
      </c>
      <c r="X395" s="35">
        <v>0.45840116542159154</v>
      </c>
      <c r="Y395" s="35">
        <v>1.1628306987240451</v>
      </c>
      <c r="Z395" s="35">
        <v>1.1574097019487057</v>
      </c>
      <c r="AA395" s="35">
        <v>7.8434428817508561E-2</v>
      </c>
      <c r="AB395" s="35">
        <v>9.1913646204941107E-2</v>
      </c>
      <c r="AC395" s="35">
        <v>4.0835188358975184E-2</v>
      </c>
      <c r="AD395" s="35">
        <v>6.3351983858804792E-2</v>
      </c>
      <c r="AE395" s="58" t="s">
        <v>5603</v>
      </c>
      <c r="AF395" s="58"/>
      <c r="AG395" s="57" t="str" cm="1">
        <f t="array" ref="AG395">IFERROR(_xlfn.IFS(
AI395="MPR ISSUE","PDH",
AI395="BSS Hardware Issue","BSS",
AI395="Sites strategiques, MLL, Pylone, etc.","ENVTECH",
AI395="AKTIVCO DEFAUT GE &amp; POWER Cabinet","AKTIVCO",
AI395="AKTIVCO Coupure ENEO &amp; Baisse de tension","AKTIVCO GRID ONLY",
AI395="Coupure ENEO &amp; Baisse de tension","IHS GRID ONLY",
AI395="Defaut GE &amp; POWER Cabinet","IHS",
AI395="Sharing","Partners",
AI395="Sites strategiques &amp; DataCenter","SST &amp; DC",
AI395="Exclu","Exclu",
AI395="SAT","SAT",
AI395="SPARE-ISSUE","SPARE-ISSUE",
AI395="Fiber CAmtel","TRANS_FO_CAMTEL",
AI395="Fiber AOF","Fiber AOF",
AI395="Projet OCM (HUAWEI)","TRAVAUX-HUAWEI",
AI395="Projet OCM (NOKIA)","TRAVAUX-NOKIA",
AI395="ACCESS-ISSUE","ACCESS-ISSUE",
AI395="Projet OCM (ZTE, NOKIA, autres projets)","TRAVAUX OCM",
AI395="No root CAuse","No root cause",
AI395="ODU HS","PDH",
AI395="IP &amp; VLAN","PDH",
AI395="Warehouse HUAWEI","SPARE-ISSUE",
AI395="SPARE-HS","SPARE-ISSUE",
AI395="Power Telco","BSS",AI395="no impacts","no impacts"
),"")</f>
        <v>no impacts</v>
      </c>
      <c r="AH395" s="57" t="str" cm="1">
        <f t="array" ref="AH395">IFERROR(_xlfn.IFS(
AI395="MPR ISSUE","TX ISSUE",
AI395="BSS Hardware Issue","RAN ISSUE",
AI395="Sites strategiques, MLL, Pylone, etc.","ENVTECH",
AI395="AKTIVCO DEFAUT GE &amp; POWER Cabinet","POWER ISSUE",
AI395="AKTIVCO Coupure ENEO &amp; Baisse de tension","POWER ISSUE",
AI395="Coupure ENEO &amp; Baisse de tension","POWER ISSUE",
AI395="Defaut GE &amp; POWER Cabinet","POWER ISSUE",
AI395="Sharing","POWER ISSUE",
AI395="Sites strategiques &amp; DataCenter","POWER ISSUE",
AI395="Exclu","Exclu",
AI395="SAT","TX ISSUE",
AI395="SPARE-ISSUE","SPARE-ISSUE",
AI395="Fiber CAmtel","TX ISSUE",
AI395="Fiber AOF","TX ISSUE",
AI395="Projet OCM (HUAWEI)","TRAVAUX-HUAWEI",
AI395="Projet OCM (NOKIA)","TRAVAUX -NOKIA",
AI395="ACCESS-ISSUE","ACCESS-ISSUE",
AI395="Projet OCM (ZTE, NOKIA, autres projets)","TRAVAUX OCM",
AI395="No root CAuse","No root cause",
AI395="ODU HS","TX ISSUE",
AI395="IP &amp; VLAN","TX ISSUE",
AI395="Warehouse HUAWEI","SPARE-ISSUE",
AI395="SPARE-HS","SPARE-ISSUE",
AI395="Power Telco","RAN ISSUE",AI395="no impacts","no impacts"
),"")</f>
        <v>no impacts</v>
      </c>
      <c r="AI395" s="85" t="s">
        <v>5998</v>
      </c>
      <c r="AJ395" s="57" t="str" cm="1">
        <f t="array" ref="AJ395">IFERROR(_xlfn.IFS(
AI395="MPR ISSUE","ACTIVE",
AI395="BSS Hardware Issue","ACTIVE",
AI395="Sites strategiques, MLL, Pylone, etc.","PASSIVE",
AI395="AKTIVCO DEFAUT GE &amp; POWER Cabinet","PASSIVE",
AI395="AKTIVCO Coupure ENEO &amp; Baisse de tension","PASSIVE",
AI395="Coupure ENEO &amp; Baisse de tension","PASSIVE",
AI395="Defaut GE &amp; POWER Cabinet","PASSIVE",
AI395="Sharing","PASSIVE",
AI395="Sites strategiques &amp; DataCenter","PASSIVE",
AI395="Exclu","Exclu",
AI395="SAT","ACTIVE",
AI395="SPARE-ISSUE","SPARE-ISSUE",
AI395="Fiber CAmtel","ACTIVE",
AI395="Fiber AOF","ACTIVE",
AI395="Projet OCM (HUAWEI)","PLANNED WORKS",
AI395="Projet OCM (NOKIA)","PLANNED WORKS",
AI395="ACCESS-ISSUE","ACCESS-ISSUE",
AI395="Projet OCM (ZTE, NOKIA, autres projets)","PLANNED WORKS",
AI395="No root CAuse","No root cause",
AI395="ODU HS","ACTIVE",
AI395="IP &amp; VLAN","ACTIVE",
AI395="Warehouse HUAWEI","SPARE-ISSUE",
AI395="SPARE-HS","SPARE-ISSUE",
AI395="Power Telco","ACTIVE", AI395="no impacts","no impacts"
),"")</f>
        <v>no impacts</v>
      </c>
      <c r="AK395" s="23" t="s">
        <v>5537</v>
      </c>
      <c r="AL395" s="23" t="str">
        <f t="shared" si="16"/>
        <v>EXN_017</v>
      </c>
      <c r="AN395" s="9" t="s">
        <v>5537</v>
      </c>
      <c r="AO395" s="23" t="str">
        <f>_xlfn.XLOOKUP(B395,'INCIDENT-05-03-2026'!E:E,'INCIDENT-05-03-2026'!F:F,"")</f>
        <v/>
      </c>
      <c r="AP395" s="7" t="s">
        <v>5537</v>
      </c>
      <c r="AQ395" s="6"/>
      <c r="AR395" s="7"/>
      <c r="AS395" s="3" t="str">
        <f>_xlfn.XLOOKUP(B395,'[3]tt num | region | site id'!$C:$C,'[3]tt num | region | site id'!$Q:$Q,"")</f>
        <v/>
      </c>
      <c r="AT395" s="24" t="str">
        <f>_xlfn.XLOOKUP(B395,'[4]Cells Huawei 03052026 12h'!$B:$B,'[4]Cells Huawei 03052026 12h'!$T:$T,"")</f>
        <v/>
      </c>
      <c r="AU395" s="24" t="str">
        <f>_xlfn.XLOOKUP(B395,'[5]cells down 02052026 8h50'!$B:$B,'[5]cells down 02052026 8h50'!$R:$R,"")</f>
        <v/>
      </c>
      <c r="AV395" s="24" t="str">
        <f>_xlfn.XLOOKUP(B395,'[5]cells down 02052026 13h50'!$B:$B,'[5]cells down 02052026 13h50'!$R:$R,"")</f>
        <v/>
      </c>
      <c r="AW395" s="24" t="str">
        <f>_xlfn.XLOOKUP(B395,'[5]cells down 02052026 13h50'!$B:$B,'[5]cells down 02052026 13h50'!$R:$R,"")</f>
        <v/>
      </c>
      <c r="AX395" s="24" t="str">
        <f>_xlfn.XLOOKUP(B395,'[6]cell downs 03052026 8h40 '!$B:$B,'[6]cell downs 03052026 8h40 '!$R:$R,"")</f>
        <v/>
      </c>
      <c r="AY395" s="24" t="str">
        <f>_xlfn.XLOOKUP(B395,'[7]ALL SITES DOWN'!$D:$D,'[7]ALL SITES DOWN'!$J:$J,"")</f>
        <v/>
      </c>
      <c r="AZ395" s="24" t="str">
        <f>_xlfn.XLOOKUP(B395,'[8]ALL SITES DOWN'!$D:$D,'[8]ALL SITES DOWN'!$J:$J,"")</f>
        <v/>
      </c>
      <c r="BA395" s="9" t="str">
        <f>_xlfn.XLOOKUP(B395,[9]sheet1!$AC:$AC,[9]sheet1!$AF:$AF,"")</f>
        <v/>
      </c>
      <c r="BB395" s="14" t="s">
        <v>5537</v>
      </c>
      <c r="BC395" s="14" t="s">
        <v>5537</v>
      </c>
      <c r="BD395" s="14" t="str">
        <f>_xlfn.XLOOKUP(B395,'[10]cell downs 18042026 17h'!$B:$B,'[10]cell downs 18042026 17h'!$B:$B,"")</f>
        <v/>
      </c>
      <c r="BE395" s="14" t="str">
        <f>_xlfn.XLOOKUP(B395,'[11]Cells Huawei 19042026 15h'!$B:$B,'[11]Cells Huawei 19042026 15h'!$B:$B,"")</f>
        <v/>
      </c>
      <c r="BF395" s="9" t="str">
        <f>_xlfn.XLOOKUP(B395,'[12]cells down 19042026 9H40'!$B:$B,'[12]cells down 19042026 9H40'!$B:$B,"")</f>
        <v/>
      </c>
      <c r="BG395" s="9" t="s">
        <v>1865</v>
      </c>
      <c r="BH395" s="9" t="s">
        <v>5537</v>
      </c>
    </row>
    <row r="396" spans="1:60" s="9" customFormat="1" x14ac:dyDescent="0.3">
      <c r="A396" s="1" t="s">
        <v>1457</v>
      </c>
      <c r="B396" s="8" t="s">
        <v>1458</v>
      </c>
      <c r="C396" s="3" t="str">
        <f>_xlfn.XLOOKUP(B396,'[1]daily break down'!$D:$D,'[1]daily break down'!$E:$E,"")</f>
        <v>ADAMAOUA</v>
      </c>
      <c r="D396" s="1" t="s">
        <v>11</v>
      </c>
      <c r="E396" s="1" t="s">
        <v>96</v>
      </c>
      <c r="F396" s="3" t="s">
        <v>90</v>
      </c>
      <c r="G396" s="1" t="s">
        <v>1459</v>
      </c>
      <c r="H396" s="41" t="str">
        <f>_xlfn.XLOOKUP(B396,[2]CALCULATION!$B:$B,[2]CALCULATION!$H:$H,"")</f>
        <v>NOKIA</v>
      </c>
      <c r="I396" s="34">
        <v>0.18367498584865552</v>
      </c>
      <c r="J396" s="34">
        <v>4.9943999844246816E-3</v>
      </c>
      <c r="K396" s="34">
        <v>1.9620857081666435E-3</v>
      </c>
      <c r="L396" s="34">
        <v>0.15136395349284346</v>
      </c>
      <c r="M396" s="34">
        <v>0.14667830330252743</v>
      </c>
      <c r="N396" s="34">
        <v>0</v>
      </c>
      <c r="O396" s="34">
        <v>2.8346278787682734E-2</v>
      </c>
      <c r="P396" s="34">
        <v>5.711452903081455E-2</v>
      </c>
      <c r="Q396" s="34">
        <v>1.1950885677016007E-2</v>
      </c>
      <c r="R396" s="34">
        <v>0.14228919407220406</v>
      </c>
      <c r="S396" s="35">
        <v>6.7626223056955023E-2</v>
      </c>
      <c r="T396" s="35">
        <v>11603.746344094307</v>
      </c>
      <c r="U396" s="35">
        <v>9.8109963725485526E-4</v>
      </c>
      <c r="V396" s="35">
        <v>7.5987188884182036E-3</v>
      </c>
      <c r="W396" s="35">
        <v>3.4783667458138214E-3</v>
      </c>
      <c r="X396" s="35">
        <v>0.12173662680811152</v>
      </c>
      <c r="Y396" s="35">
        <v>0.32455622694334413</v>
      </c>
      <c r="Z396" s="35">
        <v>0.11449595663989919</v>
      </c>
      <c r="AA396" s="35">
        <v>0.18084881039451017</v>
      </c>
      <c r="AB396" s="35">
        <v>0.10971830322434634</v>
      </c>
      <c r="AC396" s="35">
        <v>0</v>
      </c>
      <c r="AD396" s="35">
        <v>6.2658893288720777E-2</v>
      </c>
      <c r="AE396" s="58" t="s">
        <v>5560</v>
      </c>
      <c r="AF396" s="58"/>
      <c r="AG396" s="57" t="str" cm="1">
        <f t="array" ref="AG396">IFERROR(_xlfn.IFS(
AI396="MPR ISSUE","PDH",
AI396="BSS Hardware Issue","BSS",
AI396="Sites strategiques, MLL, Pylone, etc.","ENVTECH",
AI396="AKTIVCO DEFAUT GE &amp; POWER Cabinet","AKTIVCO",
AI396="AKTIVCO Coupure ENEO &amp; Baisse de tension","AKTIVCO GRID ONLY",
AI396="Coupure ENEO &amp; Baisse de tension","IHS GRID ONLY",
AI396="Defaut GE &amp; POWER Cabinet","IHS",
AI396="Sharing","Partners",
AI396="Sites strategiques &amp; DataCenter","SST &amp; DC",
AI396="Exclu","Exclu",
AI396="SAT","SAT",
AI396="SPARE-ISSUE","SPARE-ISSUE",
AI396="Fiber CAmtel","TRANS_FO_CAMTEL",
AI396="Fiber AOF","Fiber AOF",
AI396="Projet OCM (HUAWEI)","TRAVAUX-HUAWEI",
AI396="Projet OCM (NOKIA)","TRAVAUX-NOKIA",
AI396="ACCESS-ISSUE","ACCESS-ISSUE",
AI396="Projet OCM (ZTE, NOKIA, autres projets)","TRAVAUX OCM",
AI396="No root CAuse","No root cause",
AI396="ODU HS","PDH",
AI396="IP &amp; VLAN","PDH",
AI396="Warehouse HUAWEI","SPARE-ISSUE",
AI396="SPARE-HS","SPARE-ISSUE",
AI396="Power Telco","BSS",AI396="no impacts","no impacts"
),"")</f>
        <v>no impacts</v>
      </c>
      <c r="AH396" s="57" t="str" cm="1">
        <f t="array" ref="AH396">IFERROR(_xlfn.IFS(
AI396="MPR ISSUE","TX ISSUE",
AI396="BSS Hardware Issue","RAN ISSUE",
AI396="Sites strategiques, MLL, Pylone, etc.","ENVTECH",
AI396="AKTIVCO DEFAUT GE &amp; POWER Cabinet","POWER ISSUE",
AI396="AKTIVCO Coupure ENEO &amp; Baisse de tension","POWER ISSUE",
AI396="Coupure ENEO &amp; Baisse de tension","POWER ISSUE",
AI396="Defaut GE &amp; POWER Cabinet","POWER ISSUE",
AI396="Sharing","POWER ISSUE",
AI396="Sites strategiques &amp; DataCenter","POWER ISSUE",
AI396="Exclu","Exclu",
AI396="SAT","TX ISSUE",
AI396="SPARE-ISSUE","SPARE-ISSUE",
AI396="Fiber CAmtel","TX ISSUE",
AI396="Fiber AOF","TX ISSUE",
AI396="Projet OCM (HUAWEI)","TRAVAUX-HUAWEI",
AI396="Projet OCM (NOKIA)","TRAVAUX -NOKIA",
AI396="ACCESS-ISSUE","ACCESS-ISSUE",
AI396="Projet OCM (ZTE, NOKIA, autres projets)","TRAVAUX OCM",
AI396="No root CAuse","No root cause",
AI396="ODU HS","TX ISSUE",
AI396="IP &amp; VLAN","TX ISSUE",
AI396="Warehouse HUAWEI","SPARE-ISSUE",
AI396="SPARE-HS","SPARE-ISSUE",
AI396="Power Telco","RAN ISSUE",AI396="no impacts","no impacts"
),"")</f>
        <v>no impacts</v>
      </c>
      <c r="AI396" s="85" t="s">
        <v>5998</v>
      </c>
      <c r="AJ396" s="57" t="str" cm="1">
        <f t="array" ref="AJ396">IFERROR(_xlfn.IFS(
AI396="MPR ISSUE","ACTIVE",
AI396="BSS Hardware Issue","ACTIVE",
AI396="Sites strategiques, MLL, Pylone, etc.","PASSIVE",
AI396="AKTIVCO DEFAUT GE &amp; POWER Cabinet","PASSIVE",
AI396="AKTIVCO Coupure ENEO &amp; Baisse de tension","PASSIVE",
AI396="Coupure ENEO &amp; Baisse de tension","PASSIVE",
AI396="Defaut GE &amp; POWER Cabinet","PASSIVE",
AI396="Sharing","PASSIVE",
AI396="Sites strategiques &amp; DataCenter","PASSIVE",
AI396="Exclu","Exclu",
AI396="SAT","ACTIVE",
AI396="SPARE-ISSUE","SPARE-ISSUE",
AI396="Fiber CAmtel","ACTIVE",
AI396="Fiber AOF","ACTIVE",
AI396="Projet OCM (HUAWEI)","PLANNED WORKS",
AI396="Projet OCM (NOKIA)","PLANNED WORKS",
AI396="ACCESS-ISSUE","ACCESS-ISSUE",
AI396="Projet OCM (ZTE, NOKIA, autres projets)","PLANNED WORKS",
AI396="No root CAuse","No root cause",
AI396="ODU HS","ACTIVE",
AI396="IP &amp; VLAN","ACTIVE",
AI396="Warehouse HUAWEI","SPARE-ISSUE",
AI396="SPARE-HS","SPARE-ISSUE",
AI396="Power Telco","ACTIVE", AI396="no impacts","no impacts"
),"")</f>
        <v>no impacts</v>
      </c>
      <c r="AK396" s="23" t="s">
        <v>5537</v>
      </c>
      <c r="AL396" s="23" t="str">
        <f t="shared" si="16"/>
        <v>ADM_064</v>
      </c>
      <c r="AN396" s="9" t="s">
        <v>5537</v>
      </c>
      <c r="AO396" s="23" t="str">
        <f>_xlfn.XLOOKUP(B396,'INCIDENT-05-03-2026'!E:E,'INCIDENT-05-03-2026'!F:F,"")</f>
        <v/>
      </c>
      <c r="AP396" s="7" t="s">
        <v>5537</v>
      </c>
      <c r="AQ396" s="6"/>
      <c r="AR396" s="7"/>
      <c r="AS396" s="3" t="str">
        <f>_xlfn.XLOOKUP(B396,'[3]tt num | region | site id'!$C:$C,'[3]tt num | region | site id'!$Q:$Q,"")</f>
        <v/>
      </c>
      <c r="AT396" s="24" t="str">
        <f>_xlfn.XLOOKUP(B396,'[4]Cells Huawei 03052026 12h'!$B:$B,'[4]Cells Huawei 03052026 12h'!$T:$T,"")</f>
        <v/>
      </c>
      <c r="AU396" s="24" t="str">
        <f>_xlfn.XLOOKUP(B396,'[5]cells down 02052026 8h50'!$B:$B,'[5]cells down 02052026 8h50'!$R:$R,"")</f>
        <v/>
      </c>
      <c r="AV396" s="24" t="str">
        <f>_xlfn.XLOOKUP(B396,'[5]cells down 02052026 13h50'!$B:$B,'[5]cells down 02052026 13h50'!$R:$R,"")</f>
        <v/>
      </c>
      <c r="AW396" s="24" t="str">
        <f>_xlfn.XLOOKUP(B396,'[5]cells down 02052026 13h50'!$B:$B,'[5]cells down 02052026 13h50'!$R:$R,"")</f>
        <v/>
      </c>
      <c r="AX396" s="24" t="str">
        <f>_xlfn.XLOOKUP(B396,'[6]cell downs 03052026 8h40 '!$B:$B,'[6]cell downs 03052026 8h40 '!$R:$R,"")</f>
        <v/>
      </c>
      <c r="AY396" s="24" t="str">
        <f>_xlfn.XLOOKUP(B396,'[7]ALL SITES DOWN'!$D:$D,'[7]ALL SITES DOWN'!$J:$J,"")</f>
        <v/>
      </c>
      <c r="AZ396" s="24" t="str">
        <f>_xlfn.XLOOKUP(B396,'[8]ALL SITES DOWN'!$D:$D,'[8]ALL SITES DOWN'!$J:$J,"")</f>
        <v/>
      </c>
      <c r="BA396" s="9" t="str">
        <f>_xlfn.XLOOKUP(B396,[9]sheet1!$AC:$AC,[9]sheet1!$AF:$AF,"")</f>
        <v/>
      </c>
      <c r="BB396" s="14" t="s">
        <v>5537</v>
      </c>
      <c r="BC396" s="14" t="s">
        <v>5537</v>
      </c>
      <c r="BD396" s="14" t="str">
        <f>_xlfn.XLOOKUP(B396,'[10]cell downs 18042026 17h'!$B:$B,'[10]cell downs 18042026 17h'!$B:$B,"")</f>
        <v/>
      </c>
      <c r="BE396" s="14" t="str">
        <f>_xlfn.XLOOKUP(B396,'[11]Cells Huawei 19042026 15h'!$B:$B,'[11]Cells Huawei 19042026 15h'!$B:$B,"")</f>
        <v/>
      </c>
      <c r="BF396" s="9" t="str">
        <f>_xlfn.XLOOKUP(B396,'[12]cells down 19042026 9H40'!$B:$B,'[12]cells down 19042026 9H40'!$B:$B,"")</f>
        <v/>
      </c>
      <c r="BG396" s="9" t="s">
        <v>1458</v>
      </c>
      <c r="BH396" s="9" t="s">
        <v>12</v>
      </c>
    </row>
    <row r="397" spans="1:60" s="9" customFormat="1" x14ac:dyDescent="0.3">
      <c r="A397" s="1" t="s">
        <v>1376</v>
      </c>
      <c r="B397" s="8" t="s">
        <v>1377</v>
      </c>
      <c r="C397" s="3" t="str">
        <f>_xlfn.XLOOKUP(B397,'[1]daily break down'!$D:$D,'[1]daily break down'!$E:$E,"")</f>
        <v>CENTRE</v>
      </c>
      <c r="D397" s="1" t="s">
        <v>11</v>
      </c>
      <c r="E397" s="1" t="s">
        <v>66</v>
      </c>
      <c r="F397" s="3" t="s">
        <v>37</v>
      </c>
      <c r="G397" s="1" t="s">
        <v>1378</v>
      </c>
      <c r="H397" s="41" t="str">
        <f>_xlfn.XLOOKUP(B397,[2]CALCULATION!$B:$B,[2]CALCULATION!$H:$H,"")</f>
        <v>NOKIA</v>
      </c>
      <c r="I397" s="34">
        <v>0.18662716608802224</v>
      </c>
      <c r="J397" s="34">
        <v>5.3511428404549172E-3</v>
      </c>
      <c r="K397" s="34">
        <v>1.7837142801515253E-3</v>
      </c>
      <c r="L397" s="34">
        <v>0.15281888021786791</v>
      </c>
      <c r="M397" s="34">
        <v>0.15496549659894135</v>
      </c>
      <c r="N397" s="34">
        <v>0</v>
      </c>
      <c r="O397" s="34">
        <v>3.2438264593580061E-2</v>
      </c>
      <c r="P397" s="34">
        <v>6.9161184258265923E-2</v>
      </c>
      <c r="Q397" s="34">
        <v>0.14437076467772586</v>
      </c>
      <c r="R397" s="34">
        <v>0.14249056091969994</v>
      </c>
      <c r="S397" s="35">
        <v>6.4079173917154314E-2</v>
      </c>
      <c r="T397" s="35">
        <v>11604.603143539563</v>
      </c>
      <c r="U397" s="35">
        <v>7.1352700891280868E-4</v>
      </c>
      <c r="V397" s="35">
        <v>7.6879097645323902E-3</v>
      </c>
      <c r="W397" s="35">
        <v>3.7637589679462282E-3</v>
      </c>
      <c r="X397" s="35">
        <v>0.12152265232188404</v>
      </c>
      <c r="Y397" s="35">
        <v>0.32444924744249404</v>
      </c>
      <c r="Z397" s="35">
        <v>0.11633315552091626</v>
      </c>
      <c r="AA397" s="35">
        <v>0.17935006334704187</v>
      </c>
      <c r="AB397" s="35">
        <v>0.10865565621975247</v>
      </c>
      <c r="AC397" s="35">
        <v>0</v>
      </c>
      <c r="AD397" s="35">
        <v>6.2088129492881797E-2</v>
      </c>
      <c r="AE397" s="58" t="s">
        <v>5560</v>
      </c>
      <c r="AF397" s="58"/>
      <c r="AG397" s="57" t="str" cm="1">
        <f t="array" ref="AG397">IFERROR(_xlfn.IFS(
AI397="MPR ISSUE","PDH",
AI397="BSS Hardware Issue","BSS",
AI397="Sites strategiques, MLL, Pylone, etc.","ENVTECH",
AI397="AKTIVCO DEFAUT GE &amp; POWER Cabinet","AKTIVCO",
AI397="AKTIVCO Coupure ENEO &amp; Baisse de tension","AKTIVCO GRID ONLY",
AI397="Coupure ENEO &amp; Baisse de tension","IHS GRID ONLY",
AI397="Defaut GE &amp; POWER Cabinet","IHS",
AI397="Sharing","Partners",
AI397="Sites strategiques &amp; DataCenter","SST &amp; DC",
AI397="Exclu","Exclu",
AI397="SAT","SAT",
AI397="SPARE-ISSUE","SPARE-ISSUE",
AI397="Fiber CAmtel","TRANS_FO_CAMTEL",
AI397="Fiber AOF","Fiber AOF",
AI397="Projet OCM (HUAWEI)","TRAVAUX-HUAWEI",
AI397="Projet OCM (NOKIA)","TRAVAUX-NOKIA",
AI397="ACCESS-ISSUE","ACCESS-ISSUE",
AI397="Projet OCM (ZTE, NOKIA, autres projets)","TRAVAUX OCM",
AI397="No root CAuse","No root cause",
AI397="ODU HS","PDH",
AI397="IP &amp; VLAN","PDH",
AI397="Warehouse HUAWEI","SPARE-ISSUE",
AI397="SPARE-HS","SPARE-ISSUE",
AI397="Power Telco","BSS",AI397="no impacts","no impacts"
),"")</f>
        <v>no impacts</v>
      </c>
      <c r="AH397" s="57" t="str" cm="1">
        <f t="array" ref="AH397">IFERROR(_xlfn.IFS(
AI397="MPR ISSUE","TX ISSUE",
AI397="BSS Hardware Issue","RAN ISSUE",
AI397="Sites strategiques, MLL, Pylone, etc.","ENVTECH",
AI397="AKTIVCO DEFAUT GE &amp; POWER Cabinet","POWER ISSUE",
AI397="AKTIVCO Coupure ENEO &amp; Baisse de tension","POWER ISSUE",
AI397="Coupure ENEO &amp; Baisse de tension","POWER ISSUE",
AI397="Defaut GE &amp; POWER Cabinet","POWER ISSUE",
AI397="Sharing","POWER ISSUE",
AI397="Sites strategiques &amp; DataCenter","POWER ISSUE",
AI397="Exclu","Exclu",
AI397="SAT","TX ISSUE",
AI397="SPARE-ISSUE","SPARE-ISSUE",
AI397="Fiber CAmtel","TX ISSUE",
AI397="Fiber AOF","TX ISSUE",
AI397="Projet OCM (HUAWEI)","TRAVAUX-HUAWEI",
AI397="Projet OCM (NOKIA)","TRAVAUX -NOKIA",
AI397="ACCESS-ISSUE","ACCESS-ISSUE",
AI397="Projet OCM (ZTE, NOKIA, autres projets)","TRAVAUX OCM",
AI397="No root CAuse","No root cause",
AI397="ODU HS","TX ISSUE",
AI397="IP &amp; VLAN","TX ISSUE",
AI397="Warehouse HUAWEI","SPARE-ISSUE",
AI397="SPARE-HS","SPARE-ISSUE",
AI397="Power Telco","RAN ISSUE",AI397="no impacts","no impacts"
),"")</f>
        <v>no impacts</v>
      </c>
      <c r="AI397" s="85" t="s">
        <v>5998</v>
      </c>
      <c r="AJ397" s="57" t="str" cm="1">
        <f t="array" ref="AJ397">IFERROR(_xlfn.IFS(
AI397="MPR ISSUE","ACTIVE",
AI397="BSS Hardware Issue","ACTIVE",
AI397="Sites strategiques, MLL, Pylone, etc.","PASSIVE",
AI397="AKTIVCO DEFAUT GE &amp; POWER Cabinet","PASSIVE",
AI397="AKTIVCO Coupure ENEO &amp; Baisse de tension","PASSIVE",
AI397="Coupure ENEO &amp; Baisse de tension","PASSIVE",
AI397="Defaut GE &amp; POWER Cabinet","PASSIVE",
AI397="Sharing","PASSIVE",
AI397="Sites strategiques &amp; DataCenter","PASSIVE",
AI397="Exclu","Exclu",
AI397="SAT","ACTIVE",
AI397="SPARE-ISSUE","SPARE-ISSUE",
AI397="Fiber CAmtel","ACTIVE",
AI397="Fiber AOF","ACTIVE",
AI397="Projet OCM (HUAWEI)","PLANNED WORKS",
AI397="Projet OCM (NOKIA)","PLANNED WORKS",
AI397="ACCESS-ISSUE","ACCESS-ISSUE",
AI397="Projet OCM (ZTE, NOKIA, autres projets)","PLANNED WORKS",
AI397="No root CAuse","No root cause",
AI397="ODU HS","ACTIVE",
AI397="IP &amp; VLAN","ACTIVE",
AI397="Warehouse HUAWEI","SPARE-ISSUE",
AI397="SPARE-HS","SPARE-ISSUE",
AI397="Power Telco","ACTIVE", AI397="no impacts","no impacts"
),"")</f>
        <v>no impacts</v>
      </c>
      <c r="AK397" s="23" t="s">
        <v>5537</v>
      </c>
      <c r="AL397" s="23" t="str">
        <f t="shared" si="16"/>
        <v>CTR_169</v>
      </c>
      <c r="AN397" s="9" t="s">
        <v>5537</v>
      </c>
      <c r="AO397" s="23" t="str">
        <f>_xlfn.XLOOKUP(B397,'INCIDENT-05-03-2026'!E:E,'INCIDENT-05-03-2026'!F:F,"")</f>
        <v/>
      </c>
      <c r="AP397" s="7" t="s">
        <v>5537</v>
      </c>
      <c r="AQ397" s="6"/>
      <c r="AR397" s="7"/>
      <c r="AS397" s="3" t="str">
        <f>_xlfn.XLOOKUP(B397,'[3]tt num | region | site id'!$C:$C,'[3]tt num | region | site id'!$Q:$Q,"")</f>
        <v/>
      </c>
      <c r="AT397" s="24" t="str">
        <f>_xlfn.XLOOKUP(B397,'[4]Cells Huawei 03052026 12h'!$B:$B,'[4]Cells Huawei 03052026 12h'!$T:$T,"")</f>
        <v/>
      </c>
      <c r="AU397" s="24" t="str">
        <f>_xlfn.XLOOKUP(B397,'[5]cells down 02052026 8h50'!$B:$B,'[5]cells down 02052026 8h50'!$R:$R,"")</f>
        <v/>
      </c>
      <c r="AV397" s="24" t="str">
        <f>_xlfn.XLOOKUP(B397,'[5]cells down 02052026 13h50'!$B:$B,'[5]cells down 02052026 13h50'!$R:$R,"")</f>
        <v/>
      </c>
      <c r="AW397" s="24" t="str">
        <f>_xlfn.XLOOKUP(B397,'[5]cells down 02052026 13h50'!$B:$B,'[5]cells down 02052026 13h50'!$R:$R,"")</f>
        <v/>
      </c>
      <c r="AX397" s="24" t="str">
        <f>_xlfn.XLOOKUP(B397,'[6]cell downs 03052026 8h40 '!$B:$B,'[6]cell downs 03052026 8h40 '!$R:$R,"")</f>
        <v/>
      </c>
      <c r="AY397" s="24" t="str">
        <f>_xlfn.XLOOKUP(B397,'[7]ALL SITES DOWN'!$D:$D,'[7]ALL SITES DOWN'!$J:$J,"")</f>
        <v/>
      </c>
      <c r="AZ397" s="24" t="str">
        <f>_xlfn.XLOOKUP(B397,'[8]ALL SITES DOWN'!$D:$D,'[8]ALL SITES DOWN'!$J:$J,"")</f>
        <v/>
      </c>
      <c r="BA397" s="9" t="str">
        <f>_xlfn.XLOOKUP(B397,[9]sheet1!$AC:$AC,[9]sheet1!$AF:$AF,"")</f>
        <v/>
      </c>
      <c r="BB397" s="14" t="s">
        <v>5537</v>
      </c>
      <c r="BC397" s="14" t="s">
        <v>5537</v>
      </c>
      <c r="BD397" s="14" t="str">
        <f>_xlfn.XLOOKUP(B397,'[10]cell downs 18042026 17h'!$B:$B,'[10]cell downs 18042026 17h'!$B:$B,"")</f>
        <v/>
      </c>
      <c r="BE397" s="14" t="str">
        <f>_xlfn.XLOOKUP(B397,'[11]Cells Huawei 19042026 15h'!$B:$B,'[11]Cells Huawei 19042026 15h'!$B:$B,"")</f>
        <v/>
      </c>
      <c r="BF397" s="9" t="str">
        <f>_xlfn.XLOOKUP(B397,'[12]cells down 19042026 9H40'!$B:$B,'[12]cells down 19042026 9H40'!$B:$B,"")</f>
        <v/>
      </c>
      <c r="BG397" s="9" t="s">
        <v>1377</v>
      </c>
      <c r="BH397" s="9" t="s">
        <v>12</v>
      </c>
    </row>
    <row r="398" spans="1:60" s="9" customFormat="1" x14ac:dyDescent="0.3">
      <c r="A398" s="1" t="s">
        <v>4597</v>
      </c>
      <c r="B398" s="8" t="s">
        <v>4598</v>
      </c>
      <c r="C398" s="3" t="str">
        <f>_xlfn.XLOOKUP(B398,'[1]daily break down'!$D:$D,'[1]daily break down'!$E:$E,"")</f>
        <v>ADAMAOUA</v>
      </c>
      <c r="D398" s="1" t="s">
        <v>11</v>
      </c>
      <c r="E398" s="1" t="s">
        <v>12</v>
      </c>
      <c r="F398" s="3" t="s">
        <v>90</v>
      </c>
      <c r="G398" s="1" t="s">
        <v>4599</v>
      </c>
      <c r="H398" s="41" t="str">
        <f>_xlfn.XLOOKUP(B398,[2]CALCULATION!$B:$B,[2]CALCULATION!$H:$H,"")</f>
        <v>NOKIA</v>
      </c>
      <c r="I398" s="34">
        <v>0</v>
      </c>
      <c r="J398" s="34">
        <v>0</v>
      </c>
      <c r="K398" s="34">
        <v>2.5022784293142787E-2</v>
      </c>
      <c r="L398" s="34">
        <v>0</v>
      </c>
      <c r="M398" s="34">
        <v>0</v>
      </c>
      <c r="N398" s="34">
        <v>0</v>
      </c>
      <c r="O398" s="34">
        <v>0</v>
      </c>
      <c r="P398" s="34">
        <v>6.6616802048432469E-2</v>
      </c>
      <c r="Q398" s="34">
        <v>5.2241216224856175E-2</v>
      </c>
      <c r="R398" s="34">
        <v>0</v>
      </c>
      <c r="S398" s="35">
        <v>0</v>
      </c>
      <c r="T398" s="35">
        <v>124915.38719955027</v>
      </c>
      <c r="U398" s="35">
        <v>0</v>
      </c>
      <c r="V398" s="35">
        <v>0</v>
      </c>
      <c r="W398" s="35">
        <v>0</v>
      </c>
      <c r="X398" s="35">
        <v>0.54084473939101496</v>
      </c>
      <c r="Y398" s="35">
        <v>2.6300676126995235</v>
      </c>
      <c r="Z398" s="35">
        <v>0</v>
      </c>
      <c r="AA398" s="35">
        <v>0.24054890111866481</v>
      </c>
      <c r="AB398" s="35">
        <v>0</v>
      </c>
      <c r="AC398" s="35">
        <v>5.1996465019617057E-2</v>
      </c>
      <c r="AD398" s="35">
        <v>6.1465922426389513E-2</v>
      </c>
      <c r="AE398" s="58" t="s">
        <v>5560</v>
      </c>
      <c r="AF398" s="58"/>
      <c r="AG398" s="57" t="str" cm="1">
        <f t="array" ref="AG398">IFERROR(_xlfn.IFS(
AI398="MPR ISSUE","PDH",
AI398="BSS Hardware Issue","BSS",
AI398="Sites strategiques, MLL, Pylone, etc.","ENVTECH",
AI398="AKTIVCO DEFAUT GE &amp; POWER Cabinet","AKTIVCO",
AI398="AKTIVCO Coupure ENEO &amp; Baisse de tension","AKTIVCO GRID ONLY",
AI398="Coupure ENEO &amp; Baisse de tension","IHS GRID ONLY",
AI398="Defaut GE &amp; POWER Cabinet","IHS",
AI398="Sharing","Partners",
AI398="Sites strategiques &amp; DataCenter","SST &amp; DC",
AI398="Exclu","Exclu",
AI398="SAT","SAT",
AI398="SPARE-ISSUE","SPARE-ISSUE",
AI398="Fiber CAmtel","TRANS_FO_CAMTEL",
AI398="Fiber AOF","Fiber AOF",
AI398="Projet OCM (HUAWEI)","TRAVAUX-HUAWEI",
AI398="Projet OCM (NOKIA)","TRAVAUX-NOKIA",
AI398="ACCESS-ISSUE","ACCESS-ISSUE",
AI398="Projet OCM (ZTE, NOKIA, autres projets)","TRAVAUX OCM",
AI398="No root CAuse","No root cause",
AI398="ODU HS","PDH",
AI398="IP &amp; VLAN","PDH",
AI398="Warehouse HUAWEI","SPARE-ISSUE",
AI398="SPARE-HS","SPARE-ISSUE",
AI398="Power Telco","BSS",AI398="no impacts","no impacts"
),"")</f>
        <v>no impacts</v>
      </c>
      <c r="AH398" s="57" t="str" cm="1">
        <f t="array" ref="AH398">IFERROR(_xlfn.IFS(
AI398="MPR ISSUE","TX ISSUE",
AI398="BSS Hardware Issue","RAN ISSUE",
AI398="Sites strategiques, MLL, Pylone, etc.","ENVTECH",
AI398="AKTIVCO DEFAUT GE &amp; POWER Cabinet","POWER ISSUE",
AI398="AKTIVCO Coupure ENEO &amp; Baisse de tension","POWER ISSUE",
AI398="Coupure ENEO &amp; Baisse de tension","POWER ISSUE",
AI398="Defaut GE &amp; POWER Cabinet","POWER ISSUE",
AI398="Sharing","POWER ISSUE",
AI398="Sites strategiques &amp; DataCenter","POWER ISSUE",
AI398="Exclu","Exclu",
AI398="SAT","TX ISSUE",
AI398="SPARE-ISSUE","SPARE-ISSUE",
AI398="Fiber CAmtel","TX ISSUE",
AI398="Fiber AOF","TX ISSUE",
AI398="Projet OCM (HUAWEI)","TRAVAUX-HUAWEI",
AI398="Projet OCM (NOKIA)","TRAVAUX -NOKIA",
AI398="ACCESS-ISSUE","ACCESS-ISSUE",
AI398="Projet OCM (ZTE, NOKIA, autres projets)","TRAVAUX OCM",
AI398="No root CAuse","No root cause",
AI398="ODU HS","TX ISSUE",
AI398="IP &amp; VLAN","TX ISSUE",
AI398="Warehouse HUAWEI","SPARE-ISSUE",
AI398="SPARE-HS","SPARE-ISSUE",
AI398="Power Telco","RAN ISSUE",AI398="no impacts","no impacts"
),"")</f>
        <v>no impacts</v>
      </c>
      <c r="AI398" s="85" t="s">
        <v>5998</v>
      </c>
      <c r="AJ398" s="57" t="str" cm="1">
        <f t="array" ref="AJ398">IFERROR(_xlfn.IFS(
AI398="MPR ISSUE","ACTIVE",
AI398="BSS Hardware Issue","ACTIVE",
AI398="Sites strategiques, MLL, Pylone, etc.","PASSIVE",
AI398="AKTIVCO DEFAUT GE &amp; POWER Cabinet","PASSIVE",
AI398="AKTIVCO Coupure ENEO &amp; Baisse de tension","PASSIVE",
AI398="Coupure ENEO &amp; Baisse de tension","PASSIVE",
AI398="Defaut GE &amp; POWER Cabinet","PASSIVE",
AI398="Sharing","PASSIVE",
AI398="Sites strategiques &amp; DataCenter","PASSIVE",
AI398="Exclu","Exclu",
AI398="SAT","ACTIVE",
AI398="SPARE-ISSUE","SPARE-ISSUE",
AI398="Fiber CAmtel","ACTIVE",
AI398="Fiber AOF","ACTIVE",
AI398="Projet OCM (HUAWEI)","PLANNED WORKS",
AI398="Projet OCM (NOKIA)","PLANNED WORKS",
AI398="ACCESS-ISSUE","ACCESS-ISSUE",
AI398="Projet OCM (ZTE, NOKIA, autres projets)","PLANNED WORKS",
AI398="No root CAuse","No root cause",
AI398="ODU HS","ACTIVE",
AI398="IP &amp; VLAN","ACTIVE",
AI398="Warehouse HUAWEI","SPARE-ISSUE",
AI398="SPARE-HS","SPARE-ISSUE",
AI398="Power Telco","ACTIVE", AI398="no impacts","no impacts"
),"")</f>
        <v>no impacts</v>
      </c>
      <c r="AK398" s="23" t="s">
        <v>5537</v>
      </c>
      <c r="AL398" s="23" t="str">
        <f t="shared" si="16"/>
        <v>ADM_079</v>
      </c>
      <c r="AN398" s="9" t="s">
        <v>5537</v>
      </c>
      <c r="AO398" s="23" t="str">
        <f>_xlfn.XLOOKUP(B398,'INCIDENT-05-03-2026'!E:E,'INCIDENT-05-03-2026'!F:F,"")</f>
        <v/>
      </c>
      <c r="AP398" s="7" t="s">
        <v>5537</v>
      </c>
      <c r="AQ398" s="6"/>
      <c r="AR398" s="7"/>
      <c r="AS398" s="3" t="str">
        <f>_xlfn.XLOOKUP(B398,'[3]tt num | region | site id'!$C:$C,'[3]tt num | region | site id'!$Q:$Q,"")</f>
        <v/>
      </c>
      <c r="AT398" s="24" t="str">
        <f>_xlfn.XLOOKUP(B398,'[4]Cells Huawei 03052026 12h'!$B:$B,'[4]Cells Huawei 03052026 12h'!$T:$T,"")</f>
        <v/>
      </c>
      <c r="AU398" s="24" t="str">
        <f>_xlfn.XLOOKUP(B398,'[5]cells down 02052026 8h50'!$B:$B,'[5]cells down 02052026 8h50'!$R:$R,"")</f>
        <v/>
      </c>
      <c r="AV398" s="24" t="str">
        <f>_xlfn.XLOOKUP(B398,'[5]cells down 02052026 13h50'!$B:$B,'[5]cells down 02052026 13h50'!$R:$R,"")</f>
        <v/>
      </c>
      <c r="AW398" s="24" t="str">
        <f>_xlfn.XLOOKUP(B398,'[5]cells down 02052026 13h50'!$B:$B,'[5]cells down 02052026 13h50'!$R:$R,"")</f>
        <v/>
      </c>
      <c r="AX398" s="24" t="str">
        <f>_xlfn.XLOOKUP(B398,'[6]cell downs 03052026 8h40 '!$B:$B,'[6]cell downs 03052026 8h40 '!$R:$R,"")</f>
        <v/>
      </c>
      <c r="AY398" s="24" t="str">
        <f>_xlfn.XLOOKUP(B398,'[7]ALL SITES DOWN'!$D:$D,'[7]ALL SITES DOWN'!$J:$J,"")</f>
        <v/>
      </c>
      <c r="AZ398" s="24" t="str">
        <f>_xlfn.XLOOKUP(B398,'[8]ALL SITES DOWN'!$D:$D,'[8]ALL SITES DOWN'!$J:$J,"")</f>
        <v/>
      </c>
      <c r="BA398" s="9" t="str">
        <f>_xlfn.XLOOKUP(B398,[9]sheet1!$AC:$AC,[9]sheet1!$AF:$AF,"")</f>
        <v/>
      </c>
      <c r="BB398" s="14" t="s">
        <v>5537</v>
      </c>
      <c r="BC398" s="14" t="s">
        <v>5537</v>
      </c>
      <c r="BD398" s="14" t="str">
        <f>_xlfn.XLOOKUP(B398,'[10]cell downs 18042026 17h'!$B:$B,'[10]cell downs 18042026 17h'!$B:$B,"")</f>
        <v/>
      </c>
      <c r="BE398" s="14" t="str">
        <f>_xlfn.XLOOKUP(B398,'[11]Cells Huawei 19042026 15h'!$B:$B,'[11]Cells Huawei 19042026 15h'!$B:$B,"")</f>
        <v/>
      </c>
      <c r="BF398" s="9" t="str">
        <f>_xlfn.XLOOKUP(B398,'[12]cells down 19042026 9H40'!$B:$B,'[12]cells down 19042026 9H40'!$B:$B,"")</f>
        <v/>
      </c>
      <c r="BG398" s="9" t="s">
        <v>4598</v>
      </c>
      <c r="BH398" s="9" t="s">
        <v>5537</v>
      </c>
    </row>
    <row r="399" spans="1:60" s="9" customFormat="1" x14ac:dyDescent="0.3">
      <c r="A399" s="1" t="s">
        <v>4671</v>
      </c>
      <c r="B399" s="8" t="s">
        <v>4672</v>
      </c>
      <c r="C399" s="3" t="str">
        <f>_xlfn.XLOOKUP(B399,'[1]daily break down'!$D:$D,'[1]daily break down'!$E:$E,"")</f>
        <v>Bafoussam</v>
      </c>
      <c r="D399" s="1" t="s">
        <v>21</v>
      </c>
      <c r="E399" s="1" t="s">
        <v>36</v>
      </c>
      <c r="F399" s="3" t="s">
        <v>102</v>
      </c>
      <c r="G399" s="1" t="s">
        <v>299</v>
      </c>
      <c r="H399" s="40" t="str">
        <f>_xlfn.XLOOKUP(B399,[2]CALCULATION!$B:$B,[2]CALCULATION!$H:$H,"")</f>
        <v>Huawei</v>
      </c>
      <c r="I399" s="34">
        <v>0</v>
      </c>
      <c r="J399" s="34">
        <v>0</v>
      </c>
      <c r="K399" s="34">
        <v>0</v>
      </c>
      <c r="L399" s="34">
        <v>0</v>
      </c>
      <c r="M399" s="34">
        <v>0</v>
      </c>
      <c r="N399" s="34">
        <v>0</v>
      </c>
      <c r="O399" s="34">
        <v>0</v>
      </c>
      <c r="P399" s="34">
        <v>0</v>
      </c>
      <c r="Q399" s="34">
        <v>0.51935748060256892</v>
      </c>
      <c r="R399" s="34">
        <v>0.11138006409213744</v>
      </c>
      <c r="S399" s="35">
        <v>0.54691267660294551</v>
      </c>
      <c r="T399" s="35">
        <v>5.8053179923123671E-2</v>
      </c>
      <c r="U399" s="35">
        <v>0</v>
      </c>
      <c r="V399" s="35">
        <v>0</v>
      </c>
      <c r="W399" s="35">
        <v>5.8053179923123671E-2</v>
      </c>
      <c r="X399" s="35">
        <v>0.21999569104507849</v>
      </c>
      <c r="Y399" s="35">
        <v>2.8892826874181363E-2</v>
      </c>
      <c r="Z399" s="35">
        <v>0.21839053399651284</v>
      </c>
      <c r="AA399" s="35">
        <v>0.10865916094145295</v>
      </c>
      <c r="AB399" s="35">
        <v>0.13504680205772651</v>
      </c>
      <c r="AC399" s="35">
        <v>0</v>
      </c>
      <c r="AD399" s="35">
        <v>6.0853287218954832E-2</v>
      </c>
      <c r="AE399" s="58" t="s">
        <v>5560</v>
      </c>
      <c r="AF399" s="58"/>
      <c r="AG399" s="57" t="str" cm="1">
        <f t="array" ref="AG399">IFERROR(_xlfn.IFS(
AI399="MPR ISSUE","PDH",
AI399="BSS Hardware Issue","BSS",
AI399="Sites strategiques, MLL, Pylone, etc.","ENVTECH",
AI399="AKTIVCO DEFAUT GE &amp; POWER Cabinet","AKTIVCO",
AI399="AKTIVCO Coupure ENEO &amp; Baisse de tension","AKTIVCO GRID ONLY",
AI399="Coupure ENEO &amp; Baisse de tension","IHS GRID ONLY",
AI399="Defaut GE &amp; POWER Cabinet","IHS",
AI399="Sharing","Partners",
AI399="Sites strategiques &amp; DataCenter","SST &amp; DC",
AI399="Exclu","Exclu",
AI399="SAT","SAT",
AI399="SPARE-ISSUE","SPARE-ISSUE",
AI399="Fiber CAmtel","TRANS_FO_CAMTEL",
AI399="Fiber AOF","Fiber AOF",
AI399="Projet OCM (HUAWEI)","TRAVAUX-HUAWEI",
AI399="Projet OCM (NOKIA)","TRAVAUX-NOKIA",
AI399="ACCESS-ISSUE","ACCESS-ISSUE",
AI399="Projet OCM (ZTE, NOKIA, autres projets)","TRAVAUX OCM",
AI399="No root CAuse","No root cause",
AI399="ODU HS","PDH",
AI399="IP &amp; VLAN","PDH",
AI399="Warehouse HUAWEI","SPARE-ISSUE",
AI399="SPARE-HS","SPARE-ISSUE",
AI399="Power Telco","BSS",AI399="no impacts","no impacts"
),"")</f>
        <v>no impacts</v>
      </c>
      <c r="AH399" s="57" t="str" cm="1">
        <f t="array" ref="AH399">IFERROR(_xlfn.IFS(
AI399="MPR ISSUE","TX ISSUE",
AI399="BSS Hardware Issue","RAN ISSUE",
AI399="Sites strategiques, MLL, Pylone, etc.","ENVTECH",
AI399="AKTIVCO DEFAUT GE &amp; POWER Cabinet","POWER ISSUE",
AI399="AKTIVCO Coupure ENEO &amp; Baisse de tension","POWER ISSUE",
AI399="Coupure ENEO &amp; Baisse de tension","POWER ISSUE",
AI399="Defaut GE &amp; POWER Cabinet","POWER ISSUE",
AI399="Sharing","POWER ISSUE",
AI399="Sites strategiques &amp; DataCenter","POWER ISSUE",
AI399="Exclu","Exclu",
AI399="SAT","TX ISSUE",
AI399="SPARE-ISSUE","SPARE-ISSUE",
AI399="Fiber CAmtel","TX ISSUE",
AI399="Fiber AOF","TX ISSUE",
AI399="Projet OCM (HUAWEI)","TRAVAUX-HUAWEI",
AI399="Projet OCM (NOKIA)","TRAVAUX -NOKIA",
AI399="ACCESS-ISSUE","ACCESS-ISSUE",
AI399="Projet OCM (ZTE, NOKIA, autres projets)","TRAVAUX OCM",
AI399="No root CAuse","No root cause",
AI399="ODU HS","TX ISSUE",
AI399="IP &amp; VLAN","TX ISSUE",
AI399="Warehouse HUAWEI","SPARE-ISSUE",
AI399="SPARE-HS","SPARE-ISSUE",
AI399="Power Telco","RAN ISSUE",AI399="no impacts","no impacts"
),"")</f>
        <v>no impacts</v>
      </c>
      <c r="AI399" s="85" t="s">
        <v>5998</v>
      </c>
      <c r="AJ399" s="57" t="str" cm="1">
        <f t="array" ref="AJ399">IFERROR(_xlfn.IFS(
AI399="MPR ISSUE","ACTIVE",
AI399="BSS Hardware Issue","ACTIVE",
AI399="Sites strategiques, MLL, Pylone, etc.","PASSIVE",
AI399="AKTIVCO DEFAUT GE &amp; POWER Cabinet","PASSIVE",
AI399="AKTIVCO Coupure ENEO &amp; Baisse de tension","PASSIVE",
AI399="Coupure ENEO &amp; Baisse de tension","PASSIVE",
AI399="Defaut GE &amp; POWER Cabinet","PASSIVE",
AI399="Sharing","PASSIVE",
AI399="Sites strategiques &amp; DataCenter","PASSIVE",
AI399="Exclu","Exclu",
AI399="SAT","ACTIVE",
AI399="SPARE-ISSUE","SPARE-ISSUE",
AI399="Fiber CAmtel","ACTIVE",
AI399="Fiber AOF","ACTIVE",
AI399="Projet OCM (HUAWEI)","PLANNED WORKS",
AI399="Projet OCM (NOKIA)","PLANNED WORKS",
AI399="ACCESS-ISSUE","ACCESS-ISSUE",
AI399="Projet OCM (ZTE, NOKIA, autres projets)","PLANNED WORKS",
AI399="No root CAuse","No root cause",
AI399="ODU HS","ACTIVE",
AI399="IP &amp; VLAN","ACTIVE",
AI399="Warehouse HUAWEI","SPARE-ISSUE",
AI399="SPARE-HS","SPARE-ISSUE",
AI399="Power Telco","ACTIVE", AI399="no impacts","no impacts"
),"")</f>
        <v>no impacts</v>
      </c>
      <c r="AK399" s="23" t="s">
        <v>5537</v>
      </c>
      <c r="AL399" s="23" t="str">
        <f t="shared" si="16"/>
        <v>OST_268</v>
      </c>
      <c r="AN399" s="9" t="s">
        <v>5537</v>
      </c>
      <c r="AO399" s="23" t="str">
        <f>_xlfn.XLOOKUP(B399,'INCIDENT-05-03-2026'!E:E,'INCIDENT-05-03-2026'!F:F,"")</f>
        <v/>
      </c>
      <c r="AP399" s="7" t="s">
        <v>5537</v>
      </c>
      <c r="AQ399" s="6"/>
      <c r="AR399" s="7"/>
      <c r="AS399" s="3" t="str">
        <f>_xlfn.XLOOKUP(B399,'[3]tt num | region | site id'!$C:$C,'[3]tt num | region | site id'!$Q:$Q,"")</f>
        <v/>
      </c>
      <c r="AT399" s="24" t="str">
        <f>_xlfn.XLOOKUP(B399,'[4]Cells Huawei 03052026 12h'!$B:$B,'[4]Cells Huawei 03052026 12h'!$T:$T,"")</f>
        <v/>
      </c>
      <c r="AU399" s="24" t="str">
        <f>_xlfn.XLOOKUP(B399,'[5]cells down 02052026 8h50'!$B:$B,'[5]cells down 02052026 8h50'!$R:$R,"")</f>
        <v/>
      </c>
      <c r="AV399" s="24" t="str">
        <f>_xlfn.XLOOKUP(B399,'[5]cells down 02052026 13h50'!$B:$B,'[5]cells down 02052026 13h50'!$R:$R,"")</f>
        <v/>
      </c>
      <c r="AW399" s="24" t="str">
        <f>_xlfn.XLOOKUP(B399,'[5]cells down 02052026 13h50'!$B:$B,'[5]cells down 02052026 13h50'!$R:$R,"")</f>
        <v/>
      </c>
      <c r="AX399" s="24" t="str">
        <f>_xlfn.XLOOKUP(B399,'[6]cell downs 03052026 8h40 '!$B:$B,'[6]cell downs 03052026 8h40 '!$R:$R,"")</f>
        <v/>
      </c>
      <c r="AY399" s="24" t="str">
        <f>_xlfn.XLOOKUP(B399,'[7]ALL SITES DOWN'!$D:$D,'[7]ALL SITES DOWN'!$J:$J,"")</f>
        <v/>
      </c>
      <c r="AZ399" s="24" t="str">
        <f>_xlfn.XLOOKUP(B399,'[8]ALL SITES DOWN'!$D:$D,'[8]ALL SITES DOWN'!$J:$J,"")</f>
        <v/>
      </c>
      <c r="BA399" s="9" t="str">
        <f>_xlfn.XLOOKUP(B399,[9]sheet1!$AC:$AC,[9]sheet1!$AF:$AF,"")</f>
        <v/>
      </c>
      <c r="BB399" s="14" t="s">
        <v>5537</v>
      </c>
      <c r="BC399" s="14" t="s">
        <v>5537</v>
      </c>
      <c r="BD399" s="14" t="str">
        <f>_xlfn.XLOOKUP(B399,'[10]cell downs 18042026 17h'!$B:$B,'[10]cell downs 18042026 17h'!$B:$B,"")</f>
        <v/>
      </c>
      <c r="BE399" s="14" t="str">
        <f>_xlfn.XLOOKUP(B399,'[11]Cells Huawei 19042026 15h'!$B:$B,'[11]Cells Huawei 19042026 15h'!$B:$B,"")</f>
        <v/>
      </c>
      <c r="BF399" s="9" t="str">
        <f>_xlfn.XLOOKUP(B399,'[12]cells down 19042026 9H40'!$B:$B,'[12]cells down 19042026 9H40'!$B:$B,"")</f>
        <v/>
      </c>
      <c r="BG399" s="9" t="s">
        <v>5537</v>
      </c>
      <c r="BH399" s="9" t="s">
        <v>12</v>
      </c>
    </row>
    <row r="400" spans="1:60" s="9" customFormat="1" x14ac:dyDescent="0.3">
      <c r="A400" s="1" t="s">
        <v>372</v>
      </c>
      <c r="B400" s="1" t="s">
        <v>373</v>
      </c>
      <c r="C400" s="3" t="str">
        <f>_xlfn.XLOOKUP(B400,'[1]daily break down'!$D:$D,'[1]daily break down'!$E:$E,"")</f>
        <v>NORD-OUEST</v>
      </c>
      <c r="D400" s="1" t="s">
        <v>11</v>
      </c>
      <c r="E400" s="1" t="s">
        <v>154</v>
      </c>
      <c r="F400" s="3" t="s">
        <v>51</v>
      </c>
      <c r="G400" s="1" t="s">
        <v>372</v>
      </c>
      <c r="H400" s="41" t="str">
        <f>_xlfn.XLOOKUP(B400,[2]CALCULATION!$B:$B,[2]CALCULATION!$H:$H,"")</f>
        <v>NOKIA</v>
      </c>
      <c r="I400" s="34">
        <v>6.6795709534364009</v>
      </c>
      <c r="J400" s="34">
        <v>7.1878665225366891</v>
      </c>
      <c r="K400" s="34">
        <v>5.2309676455574046</v>
      </c>
      <c r="L400" s="34">
        <v>3.5568309949429735</v>
      </c>
      <c r="M400" s="34">
        <v>5.3269582284953012</v>
      </c>
      <c r="N400" s="34">
        <v>5.3891041774348967</v>
      </c>
      <c r="O400" s="34">
        <v>4.9280140027906585</v>
      </c>
      <c r="P400" s="34">
        <v>1.8570496989804355</v>
      </c>
      <c r="Q400" s="34">
        <v>3.5374537681606575</v>
      </c>
      <c r="R400" s="34">
        <v>4.2923969137891502</v>
      </c>
      <c r="S400" s="35">
        <v>6.3637525031808782</v>
      </c>
      <c r="T400" s="35">
        <v>17403.285923414747</v>
      </c>
      <c r="U400" s="35">
        <v>0.29014017048756729</v>
      </c>
      <c r="V400" s="35">
        <v>1.2981261753316611</v>
      </c>
      <c r="W400" s="35">
        <v>6.0639266279144729E-3</v>
      </c>
      <c r="X400" s="35">
        <v>1.9618586149135714E-3</v>
      </c>
      <c r="Y400" s="35">
        <v>0</v>
      </c>
      <c r="Z400" s="35">
        <v>6.452731335233837E-2</v>
      </c>
      <c r="AA400" s="35">
        <v>0.19321347353612378</v>
      </c>
      <c r="AB400" s="35">
        <v>9.8549102209709888E-2</v>
      </c>
      <c r="AC400" s="35">
        <v>0</v>
      </c>
      <c r="AD400" s="35">
        <v>6.0674936435780855E-2</v>
      </c>
      <c r="AE400" s="58" t="s">
        <v>5603</v>
      </c>
      <c r="AF400" s="58"/>
      <c r="AG400" s="57" t="str" cm="1">
        <f t="array" ref="AG400">IFERROR(_xlfn.IFS(
AI400="MPR ISSUE","PDH",
AI400="BSS Hardware Issue","BSS",
AI400="Sites strategiques, MLL, Pylone, etc.","ENVTECH",
AI400="AKTIVCO DEFAUT GE &amp; POWER Cabinet","AKTIVCO",
AI400="AKTIVCO Coupure ENEO &amp; Baisse de tension","AKTIVCO GRID ONLY",
AI400="Coupure ENEO &amp; Baisse de tension","IHS GRID ONLY",
AI400="Defaut GE &amp; POWER Cabinet","IHS",
AI400="Sharing","Partners",
AI400="Sites strategiques &amp; DataCenter","SST &amp; DC",
AI400="Exclu","Exclu",
AI400="SAT","SAT",
AI400="SPARE-ISSUE","SPARE-ISSUE",
AI400="Fiber CAmtel","TRANS_FO_CAMTEL",
AI400="Fiber AOF","Fiber AOF",
AI400="Projet OCM (HUAWEI)","TRAVAUX-HUAWEI",
AI400="Projet OCM (NOKIA)","TRAVAUX-NOKIA",
AI400="ACCESS-ISSUE","ACCESS-ISSUE",
AI400="Projet OCM (ZTE, NOKIA, autres projets)","TRAVAUX OCM",
AI400="No root CAuse","No root cause",
AI400="ODU HS","PDH",
AI400="IP &amp; VLAN","PDH",
AI400="Warehouse HUAWEI","SPARE-ISSUE",
AI400="SPARE-HS","SPARE-ISSUE",
AI400="Power Telco","BSS",AI400="no impacts","no impacts"
),"")</f>
        <v>no impacts</v>
      </c>
      <c r="AH400" s="57" t="str" cm="1">
        <f t="array" ref="AH400">IFERROR(_xlfn.IFS(
AI400="MPR ISSUE","TX ISSUE",
AI400="BSS Hardware Issue","RAN ISSUE",
AI400="Sites strategiques, MLL, Pylone, etc.","ENVTECH",
AI400="AKTIVCO DEFAUT GE &amp; POWER Cabinet","POWER ISSUE",
AI400="AKTIVCO Coupure ENEO &amp; Baisse de tension","POWER ISSUE",
AI400="Coupure ENEO &amp; Baisse de tension","POWER ISSUE",
AI400="Defaut GE &amp; POWER Cabinet","POWER ISSUE",
AI400="Sharing","POWER ISSUE",
AI400="Sites strategiques &amp; DataCenter","POWER ISSUE",
AI400="Exclu","Exclu",
AI400="SAT","TX ISSUE",
AI400="SPARE-ISSUE","SPARE-ISSUE",
AI400="Fiber CAmtel","TX ISSUE",
AI400="Fiber AOF","TX ISSUE",
AI400="Projet OCM (HUAWEI)","TRAVAUX-HUAWEI",
AI400="Projet OCM (NOKIA)","TRAVAUX -NOKIA",
AI400="ACCESS-ISSUE","ACCESS-ISSUE",
AI400="Projet OCM (ZTE, NOKIA, autres projets)","TRAVAUX OCM",
AI400="No root CAuse","No root cause",
AI400="ODU HS","TX ISSUE",
AI400="IP &amp; VLAN","TX ISSUE",
AI400="Warehouse HUAWEI","SPARE-ISSUE",
AI400="SPARE-HS","SPARE-ISSUE",
AI400="Power Telco","RAN ISSUE",AI400="no impacts","no impacts"
),"")</f>
        <v>no impacts</v>
      </c>
      <c r="AI400" s="85" t="s">
        <v>5998</v>
      </c>
      <c r="AJ400" s="57" t="str" cm="1">
        <f t="array" ref="AJ400">IFERROR(_xlfn.IFS(
AI400="MPR ISSUE","ACTIVE",
AI400="BSS Hardware Issue","ACTIVE",
AI400="Sites strategiques, MLL, Pylone, etc.","PASSIVE",
AI400="AKTIVCO DEFAUT GE &amp; POWER Cabinet","PASSIVE",
AI400="AKTIVCO Coupure ENEO &amp; Baisse de tension","PASSIVE",
AI400="Coupure ENEO &amp; Baisse de tension","PASSIVE",
AI400="Defaut GE &amp; POWER Cabinet","PASSIVE",
AI400="Sharing","PASSIVE",
AI400="Sites strategiques &amp; DataCenter","PASSIVE",
AI400="Exclu","Exclu",
AI400="SAT","ACTIVE",
AI400="SPARE-ISSUE","SPARE-ISSUE",
AI400="Fiber CAmtel","ACTIVE",
AI400="Fiber AOF","ACTIVE",
AI400="Projet OCM (HUAWEI)","PLANNED WORKS",
AI400="Projet OCM (NOKIA)","PLANNED WORKS",
AI400="ACCESS-ISSUE","ACCESS-ISSUE",
AI400="Projet OCM (ZTE, NOKIA, autres projets)","PLANNED WORKS",
AI400="No root CAuse","No root cause",
AI400="ODU HS","ACTIVE",
AI400="IP &amp; VLAN","ACTIVE",
AI400="Warehouse HUAWEI","SPARE-ISSUE",
AI400="SPARE-HS","SPARE-ISSUE",
AI400="Power Telco","ACTIVE", AI400="no impacts","no impacts"
),"")</f>
        <v>no impacts</v>
      </c>
      <c r="AK400" s="23" t="s">
        <v>5537</v>
      </c>
      <c r="AL400" s="23" t="str">
        <f t="shared" si="16"/>
        <v>NRO_245</v>
      </c>
      <c r="AN400" s="9" t="s">
        <v>5537</v>
      </c>
      <c r="AO400" s="23" t="str">
        <f>_xlfn.XLOOKUP(B400,'INCIDENT-05-03-2026'!E:E,'INCIDENT-05-03-2026'!F:F,"")</f>
        <v/>
      </c>
      <c r="AP400" s="7" t="s">
        <v>5537</v>
      </c>
      <c r="AQ400" s="6"/>
      <c r="AR400" s="7"/>
      <c r="AS400" s="3" t="str">
        <f>_xlfn.XLOOKUP(B400,'[3]tt num | region | site id'!$C:$C,'[3]tt num | region | site id'!$Q:$Q,"")</f>
        <v/>
      </c>
      <c r="AT400" s="24" t="str">
        <f>_xlfn.XLOOKUP(B400,'[4]Cells Huawei 03052026 12h'!$B:$B,'[4]Cells Huawei 03052026 12h'!$T:$T,"")</f>
        <v/>
      </c>
      <c r="AU400" s="24" t="str">
        <f>_xlfn.XLOOKUP(B400,'[5]cells down 02052026 8h50'!$B:$B,'[5]cells down 02052026 8h50'!$R:$R,"")</f>
        <v/>
      </c>
      <c r="AV400" s="24" t="str">
        <f>_xlfn.XLOOKUP(B400,'[5]cells down 02052026 13h50'!$B:$B,'[5]cells down 02052026 13h50'!$R:$R,"")</f>
        <v/>
      </c>
      <c r="AW400" s="24" t="str">
        <f>_xlfn.XLOOKUP(B400,'[5]cells down 02052026 13h50'!$B:$B,'[5]cells down 02052026 13h50'!$R:$R,"")</f>
        <v/>
      </c>
      <c r="AX400" s="24" t="str">
        <f>_xlfn.XLOOKUP(B400,'[6]cell downs 03052026 8h40 '!$B:$B,'[6]cell downs 03052026 8h40 '!$R:$R,"")</f>
        <v/>
      </c>
      <c r="AY400" s="24" t="str">
        <f>_xlfn.XLOOKUP(B400,'[7]ALL SITES DOWN'!$D:$D,'[7]ALL SITES DOWN'!$J:$J,"")</f>
        <v/>
      </c>
      <c r="AZ400" s="24" t="str">
        <f>_xlfn.XLOOKUP(B400,'[8]ALL SITES DOWN'!$D:$D,'[8]ALL SITES DOWN'!$J:$J,"")</f>
        <v/>
      </c>
      <c r="BA400" s="9" t="str">
        <f>_xlfn.XLOOKUP(B400,[9]sheet1!$AC:$AC,[9]sheet1!$AF:$AF,"")</f>
        <v/>
      </c>
      <c r="BB400" s="14" t="s">
        <v>5537</v>
      </c>
      <c r="BC400" s="14" t="s">
        <v>5537</v>
      </c>
      <c r="BD400" s="14" t="str">
        <f>_xlfn.XLOOKUP(B400,'[10]cell downs 18042026 17h'!$B:$B,'[10]cell downs 18042026 17h'!$B:$B,"")</f>
        <v>NRO_245</v>
      </c>
      <c r="BE400" s="14" t="str">
        <f>_xlfn.XLOOKUP(B400,'[11]Cells Huawei 19042026 15h'!$B:$B,'[11]Cells Huawei 19042026 15h'!$B:$B,"")</f>
        <v/>
      </c>
      <c r="BF400" s="9" t="str">
        <f>_xlfn.XLOOKUP(B400,'[12]cells down 19042026 9H40'!$B:$B,'[12]cells down 19042026 9H40'!$B:$B,"")</f>
        <v/>
      </c>
      <c r="BG400" s="9" t="s">
        <v>373</v>
      </c>
      <c r="BH400" s="9" t="s">
        <v>12</v>
      </c>
    </row>
    <row r="401" spans="1:60" s="9" customFormat="1" x14ac:dyDescent="0.3">
      <c r="A401" s="1" t="s">
        <v>1137</v>
      </c>
      <c r="B401" s="8" t="s">
        <v>1138</v>
      </c>
      <c r="C401" s="3" t="str">
        <f>_xlfn.XLOOKUP(B401,'[1]daily break down'!$D:$D,'[1]daily break down'!$E:$E,"")</f>
        <v>EXTREME-NORD</v>
      </c>
      <c r="D401" s="1" t="s">
        <v>11</v>
      </c>
      <c r="E401" s="1" t="s">
        <v>66</v>
      </c>
      <c r="F401" s="3" t="s">
        <v>55</v>
      </c>
      <c r="G401" s="1" t="s">
        <v>1137</v>
      </c>
      <c r="H401" s="41" t="str">
        <f>_xlfn.XLOOKUP(B401,[2]CALCULATION!$B:$B,[2]CALCULATION!$H:$H,"")</f>
        <v>NOKIA</v>
      </c>
      <c r="I401" s="34">
        <v>2.8781444999645496</v>
      </c>
      <c r="J401" s="34">
        <v>6.3318192273994402E-3</v>
      </c>
      <c r="K401" s="34">
        <v>0.156058957390524</v>
      </c>
      <c r="L401" s="34">
        <v>3.8347637574391719E-3</v>
      </c>
      <c r="M401" s="34">
        <v>1.4982332819761775E-2</v>
      </c>
      <c r="N401" s="34">
        <v>0.17108717195972264</v>
      </c>
      <c r="O401" s="34">
        <v>0.20728013653764962</v>
      </c>
      <c r="P401" s="34">
        <v>0.10301278108390156</v>
      </c>
      <c r="Q401" s="34">
        <v>3.792862560281364E-2</v>
      </c>
      <c r="R401" s="34">
        <v>4.7979137244237365E-2</v>
      </c>
      <c r="S401" s="35">
        <v>0.68210595860229317</v>
      </c>
      <c r="T401" s="35">
        <v>17402.278788812699</v>
      </c>
      <c r="U401" s="35">
        <v>0</v>
      </c>
      <c r="V401" s="35">
        <v>0.24627156105439338</v>
      </c>
      <c r="W401" s="35">
        <v>2.7647571342348473E-3</v>
      </c>
      <c r="X401" s="35">
        <v>9.7737725843695025E-3</v>
      </c>
      <c r="Y401" s="35">
        <v>3.2282745856006073E-2</v>
      </c>
      <c r="Z401" s="35">
        <v>6.9218976293045575E-2</v>
      </c>
      <c r="AA401" s="35">
        <v>0</v>
      </c>
      <c r="AB401" s="35">
        <v>0.17745177937832543</v>
      </c>
      <c r="AC401" s="35">
        <v>0</v>
      </c>
      <c r="AD401" s="35">
        <v>5.9572609069053047E-2</v>
      </c>
      <c r="AE401" s="58" t="s">
        <v>5603</v>
      </c>
      <c r="AF401" s="58"/>
      <c r="AG401" s="57" t="str" cm="1">
        <f t="array" ref="AG401">IFERROR(_xlfn.IFS(
AI401="MPR ISSUE","PDH",
AI401="BSS Hardware Issue","BSS",
AI401="Sites strategiques, MLL, Pylone, etc.","ENVTECH",
AI401="AKTIVCO DEFAUT GE &amp; POWER Cabinet","AKTIVCO",
AI401="AKTIVCO Coupure ENEO &amp; Baisse de tension","AKTIVCO GRID ONLY",
AI401="Coupure ENEO &amp; Baisse de tension","IHS GRID ONLY",
AI401="Defaut GE &amp; POWER Cabinet","IHS",
AI401="Sharing","Partners",
AI401="Sites strategiques &amp; DataCenter","SST &amp; DC",
AI401="Exclu","Exclu",
AI401="SAT","SAT",
AI401="SPARE-ISSUE","SPARE-ISSUE",
AI401="Fiber CAmtel","TRANS_FO_CAMTEL",
AI401="Fiber AOF","Fiber AOF",
AI401="Projet OCM (HUAWEI)","TRAVAUX-HUAWEI",
AI401="Projet OCM (NOKIA)","TRAVAUX-NOKIA",
AI401="ACCESS-ISSUE","ACCESS-ISSUE",
AI401="Projet OCM (ZTE, NOKIA, autres projets)","TRAVAUX OCM",
AI401="No root CAuse","No root cause",
AI401="ODU HS","PDH",
AI401="IP &amp; VLAN","PDH",
AI401="Warehouse HUAWEI","SPARE-ISSUE",
AI401="SPARE-HS","SPARE-ISSUE",
AI401="Power Telco","BSS",AI401="no impacts","no impacts"
),"")</f>
        <v>no impacts</v>
      </c>
      <c r="AH401" s="57" t="str" cm="1">
        <f t="array" ref="AH401">IFERROR(_xlfn.IFS(
AI401="MPR ISSUE","TX ISSUE",
AI401="BSS Hardware Issue","RAN ISSUE",
AI401="Sites strategiques, MLL, Pylone, etc.","ENVTECH",
AI401="AKTIVCO DEFAUT GE &amp; POWER Cabinet","POWER ISSUE",
AI401="AKTIVCO Coupure ENEO &amp; Baisse de tension","POWER ISSUE",
AI401="Coupure ENEO &amp; Baisse de tension","POWER ISSUE",
AI401="Defaut GE &amp; POWER Cabinet","POWER ISSUE",
AI401="Sharing","POWER ISSUE",
AI401="Sites strategiques &amp; DataCenter","POWER ISSUE",
AI401="Exclu","Exclu",
AI401="SAT","TX ISSUE",
AI401="SPARE-ISSUE","SPARE-ISSUE",
AI401="Fiber CAmtel","TX ISSUE",
AI401="Fiber AOF","TX ISSUE",
AI401="Projet OCM (HUAWEI)","TRAVAUX-HUAWEI",
AI401="Projet OCM (NOKIA)","TRAVAUX -NOKIA",
AI401="ACCESS-ISSUE","ACCESS-ISSUE",
AI401="Projet OCM (ZTE, NOKIA, autres projets)","TRAVAUX OCM",
AI401="No root CAuse","No root cause",
AI401="ODU HS","TX ISSUE",
AI401="IP &amp; VLAN","TX ISSUE",
AI401="Warehouse HUAWEI","SPARE-ISSUE",
AI401="SPARE-HS","SPARE-ISSUE",
AI401="Power Telco","RAN ISSUE",AI401="no impacts","no impacts"
),"")</f>
        <v>no impacts</v>
      </c>
      <c r="AI401" s="85" t="s">
        <v>5998</v>
      </c>
      <c r="AJ401" s="57" t="str" cm="1">
        <f t="array" ref="AJ401">IFERROR(_xlfn.IFS(
AI401="MPR ISSUE","ACTIVE",
AI401="BSS Hardware Issue","ACTIVE",
AI401="Sites strategiques, MLL, Pylone, etc.","PASSIVE",
AI401="AKTIVCO DEFAUT GE &amp; POWER Cabinet","PASSIVE",
AI401="AKTIVCO Coupure ENEO &amp; Baisse de tension","PASSIVE",
AI401="Coupure ENEO &amp; Baisse de tension","PASSIVE",
AI401="Defaut GE &amp; POWER Cabinet","PASSIVE",
AI401="Sharing","PASSIVE",
AI401="Sites strategiques &amp; DataCenter","PASSIVE",
AI401="Exclu","Exclu",
AI401="SAT","ACTIVE",
AI401="SPARE-ISSUE","SPARE-ISSUE",
AI401="Fiber CAmtel","ACTIVE",
AI401="Fiber AOF","ACTIVE",
AI401="Projet OCM (HUAWEI)","PLANNED WORKS",
AI401="Projet OCM (NOKIA)","PLANNED WORKS",
AI401="ACCESS-ISSUE","ACCESS-ISSUE",
AI401="Projet OCM (ZTE, NOKIA, autres projets)","PLANNED WORKS",
AI401="No root CAuse","No root cause",
AI401="ODU HS","ACTIVE",
AI401="IP &amp; VLAN","ACTIVE",
AI401="Warehouse HUAWEI","SPARE-ISSUE",
AI401="SPARE-HS","SPARE-ISSUE",
AI401="Power Telco","ACTIVE", AI401="no impacts","no impacts"
),"")</f>
        <v>no impacts</v>
      </c>
      <c r="AK401" s="23" t="s">
        <v>5537</v>
      </c>
      <c r="AL401" s="23" t="str">
        <f t="shared" si="16"/>
        <v>EXN_041</v>
      </c>
      <c r="AN401" s="9" t="s">
        <v>5537</v>
      </c>
      <c r="AO401" s="23" t="str">
        <f>_xlfn.XLOOKUP(B401,'INCIDENT-05-03-2026'!E:E,'INCIDENT-05-03-2026'!F:F,"")</f>
        <v/>
      </c>
      <c r="AP401" s="7" t="s">
        <v>5537</v>
      </c>
      <c r="AQ401" s="6"/>
      <c r="AR401" s="7"/>
      <c r="AS401" s="3" t="str">
        <f>_xlfn.XLOOKUP(B401,'[3]tt num | region | site id'!$C:$C,'[3]tt num | region | site id'!$Q:$Q,"")</f>
        <v/>
      </c>
      <c r="AT401" s="24" t="str">
        <f>_xlfn.XLOOKUP(B401,'[4]Cells Huawei 03052026 12h'!$B:$B,'[4]Cells Huawei 03052026 12h'!$T:$T,"")</f>
        <v/>
      </c>
      <c r="AU401" s="24" t="str">
        <f>_xlfn.XLOOKUP(B401,'[5]cells down 02052026 8h50'!$B:$B,'[5]cells down 02052026 8h50'!$R:$R,"")</f>
        <v/>
      </c>
      <c r="AV401" s="24" t="str">
        <f>_xlfn.XLOOKUP(B401,'[5]cells down 02052026 13h50'!$B:$B,'[5]cells down 02052026 13h50'!$R:$R,"")</f>
        <v/>
      </c>
      <c r="AW401" s="24" t="str">
        <f>_xlfn.XLOOKUP(B401,'[5]cells down 02052026 13h50'!$B:$B,'[5]cells down 02052026 13h50'!$R:$R,"")</f>
        <v/>
      </c>
      <c r="AX401" s="24" t="str">
        <f>_xlfn.XLOOKUP(B401,'[6]cell downs 03052026 8h40 '!$B:$B,'[6]cell downs 03052026 8h40 '!$R:$R,"")</f>
        <v/>
      </c>
      <c r="AY401" s="24" t="str">
        <f>_xlfn.XLOOKUP(B401,'[7]ALL SITES DOWN'!$D:$D,'[7]ALL SITES DOWN'!$J:$J,"")</f>
        <v/>
      </c>
      <c r="AZ401" s="24" t="str">
        <f>_xlfn.XLOOKUP(B401,'[8]ALL SITES DOWN'!$D:$D,'[8]ALL SITES DOWN'!$J:$J,"")</f>
        <v/>
      </c>
      <c r="BA401" s="9" t="str">
        <f>_xlfn.XLOOKUP(B401,[9]sheet1!$AC:$AC,[9]sheet1!$AF:$AF,"")</f>
        <v/>
      </c>
      <c r="BB401" s="14" t="s">
        <v>5537</v>
      </c>
      <c r="BC401" s="14" t="s">
        <v>5537</v>
      </c>
      <c r="BD401" s="14" t="str">
        <f>_xlfn.XLOOKUP(B401,'[10]cell downs 18042026 17h'!$B:$B,'[10]cell downs 18042026 17h'!$B:$B,"")</f>
        <v/>
      </c>
      <c r="BE401" s="14" t="str">
        <f>_xlfn.XLOOKUP(B401,'[11]Cells Huawei 19042026 15h'!$B:$B,'[11]Cells Huawei 19042026 15h'!$B:$B,"")</f>
        <v/>
      </c>
      <c r="BF401" s="9" t="str">
        <f>_xlfn.XLOOKUP(B401,'[12]cells down 19042026 9H40'!$B:$B,'[12]cells down 19042026 9H40'!$B:$B,"")</f>
        <v/>
      </c>
      <c r="BG401" s="9" t="s">
        <v>1138</v>
      </c>
      <c r="BH401" s="9" t="s">
        <v>5537</v>
      </c>
    </row>
    <row r="402" spans="1:60" s="9" customFormat="1" x14ac:dyDescent="0.3">
      <c r="A402" s="1" t="s">
        <v>1454</v>
      </c>
      <c r="B402" s="8" t="s">
        <v>1455</v>
      </c>
      <c r="C402" s="3" t="str">
        <f>_xlfn.XLOOKUP(B402,'[1]daily break down'!$D:$D,'[1]daily break down'!$E:$E,"")</f>
        <v>ADAMAOUA</v>
      </c>
      <c r="D402" s="1" t="s">
        <v>11</v>
      </c>
      <c r="E402" s="1" t="s">
        <v>96</v>
      </c>
      <c r="F402" s="3" t="s">
        <v>90</v>
      </c>
      <c r="G402" s="1" t="s">
        <v>1456</v>
      </c>
      <c r="H402" s="41" t="str">
        <f>_xlfn.XLOOKUP(B402,[2]CALCULATION!$B:$B,[2]CALCULATION!$H:$H,"")</f>
        <v>NOKIA</v>
      </c>
      <c r="I402" s="34">
        <v>0.19108446338251586</v>
      </c>
      <c r="J402" s="34">
        <v>5.5295142684700354E-3</v>
      </c>
      <c r="K402" s="34">
        <v>1.7837142801515253E-3</v>
      </c>
      <c r="L402" s="34">
        <v>0.15073072570822976</v>
      </c>
      <c r="M402" s="34">
        <v>0.15548359313174528</v>
      </c>
      <c r="N402" s="34">
        <v>0</v>
      </c>
      <c r="O402" s="34">
        <v>8.775591105426675E-2</v>
      </c>
      <c r="P402" s="34">
        <v>0.19530140531421714</v>
      </c>
      <c r="Q402" s="34">
        <v>1.3645414243159975E-2</v>
      </c>
      <c r="R402" s="34">
        <v>0.14405685676686619</v>
      </c>
      <c r="S402" s="35">
        <v>6.799026967685208E-2</v>
      </c>
      <c r="T402" s="35">
        <v>11603.032344556592</v>
      </c>
      <c r="U402" s="35">
        <v>7.1352700891280868E-4</v>
      </c>
      <c r="V402" s="35">
        <v>8.0267917370899482E-3</v>
      </c>
      <c r="W402" s="35">
        <v>2.9432369736562512E-3</v>
      </c>
      <c r="X402" s="35">
        <v>0.12227177206479596</v>
      </c>
      <c r="Y402" s="35">
        <v>0.33019231299049356</v>
      </c>
      <c r="Z402" s="35">
        <v>0.11674356362106866</v>
      </c>
      <c r="AA402" s="35">
        <v>0.15499542382568174</v>
      </c>
      <c r="AB402" s="35">
        <v>0.11078095022894022</v>
      </c>
      <c r="AC402" s="35">
        <v>0</v>
      </c>
      <c r="AD402" s="35">
        <v>5.9323774933050064E-2</v>
      </c>
      <c r="AE402" s="58" t="s">
        <v>5560</v>
      </c>
      <c r="AF402" s="58"/>
      <c r="AG402" s="57" t="str" cm="1">
        <f t="array" ref="AG402">IFERROR(_xlfn.IFS(
AI402="MPR ISSUE","PDH",
AI402="BSS Hardware Issue","BSS",
AI402="Sites strategiques, MLL, Pylone, etc.","ENVTECH",
AI402="AKTIVCO DEFAUT GE &amp; POWER Cabinet","AKTIVCO",
AI402="AKTIVCO Coupure ENEO &amp; Baisse de tension","AKTIVCO GRID ONLY",
AI402="Coupure ENEO &amp; Baisse de tension","IHS GRID ONLY",
AI402="Defaut GE &amp; POWER Cabinet","IHS",
AI402="Sharing","Partners",
AI402="Sites strategiques &amp; DataCenter","SST &amp; DC",
AI402="Exclu","Exclu",
AI402="SAT","SAT",
AI402="SPARE-ISSUE","SPARE-ISSUE",
AI402="Fiber CAmtel","TRANS_FO_CAMTEL",
AI402="Fiber AOF","Fiber AOF",
AI402="Projet OCM (HUAWEI)","TRAVAUX-HUAWEI",
AI402="Projet OCM (NOKIA)","TRAVAUX-NOKIA",
AI402="ACCESS-ISSUE","ACCESS-ISSUE",
AI402="Projet OCM (ZTE, NOKIA, autres projets)","TRAVAUX OCM",
AI402="No root CAuse","No root cause",
AI402="ODU HS","PDH",
AI402="IP &amp; VLAN","PDH",
AI402="Warehouse HUAWEI","SPARE-ISSUE",
AI402="SPARE-HS","SPARE-ISSUE",
AI402="Power Telco","BSS",AI402="no impacts","no impacts"
),"")</f>
        <v>no impacts</v>
      </c>
      <c r="AH402" s="57" t="str" cm="1">
        <f t="array" ref="AH402">IFERROR(_xlfn.IFS(
AI402="MPR ISSUE","TX ISSUE",
AI402="BSS Hardware Issue","RAN ISSUE",
AI402="Sites strategiques, MLL, Pylone, etc.","ENVTECH",
AI402="AKTIVCO DEFAUT GE &amp; POWER Cabinet","POWER ISSUE",
AI402="AKTIVCO Coupure ENEO &amp; Baisse de tension","POWER ISSUE",
AI402="Coupure ENEO &amp; Baisse de tension","POWER ISSUE",
AI402="Defaut GE &amp; POWER Cabinet","POWER ISSUE",
AI402="Sharing","POWER ISSUE",
AI402="Sites strategiques &amp; DataCenter","POWER ISSUE",
AI402="Exclu","Exclu",
AI402="SAT","TX ISSUE",
AI402="SPARE-ISSUE","SPARE-ISSUE",
AI402="Fiber CAmtel","TX ISSUE",
AI402="Fiber AOF","TX ISSUE",
AI402="Projet OCM (HUAWEI)","TRAVAUX-HUAWEI",
AI402="Projet OCM (NOKIA)","TRAVAUX -NOKIA",
AI402="ACCESS-ISSUE","ACCESS-ISSUE",
AI402="Projet OCM (ZTE, NOKIA, autres projets)","TRAVAUX OCM",
AI402="No root CAuse","No root cause",
AI402="ODU HS","TX ISSUE",
AI402="IP &amp; VLAN","TX ISSUE",
AI402="Warehouse HUAWEI","SPARE-ISSUE",
AI402="SPARE-HS","SPARE-ISSUE",
AI402="Power Telco","RAN ISSUE",AI402="no impacts","no impacts"
),"")</f>
        <v>no impacts</v>
      </c>
      <c r="AI402" s="85" t="s">
        <v>5998</v>
      </c>
      <c r="AJ402" s="57" t="str" cm="1">
        <f t="array" ref="AJ402">IFERROR(_xlfn.IFS(
AI402="MPR ISSUE","ACTIVE",
AI402="BSS Hardware Issue","ACTIVE",
AI402="Sites strategiques, MLL, Pylone, etc.","PASSIVE",
AI402="AKTIVCO DEFAUT GE &amp; POWER Cabinet","PASSIVE",
AI402="AKTIVCO Coupure ENEO &amp; Baisse de tension","PASSIVE",
AI402="Coupure ENEO &amp; Baisse de tension","PASSIVE",
AI402="Defaut GE &amp; POWER Cabinet","PASSIVE",
AI402="Sharing","PASSIVE",
AI402="Sites strategiques &amp; DataCenter","PASSIVE",
AI402="Exclu","Exclu",
AI402="SAT","ACTIVE",
AI402="SPARE-ISSUE","SPARE-ISSUE",
AI402="Fiber CAmtel","ACTIVE",
AI402="Fiber AOF","ACTIVE",
AI402="Projet OCM (HUAWEI)","PLANNED WORKS",
AI402="Projet OCM (NOKIA)","PLANNED WORKS",
AI402="ACCESS-ISSUE","ACCESS-ISSUE",
AI402="Projet OCM (ZTE, NOKIA, autres projets)","PLANNED WORKS",
AI402="No root CAuse","No root cause",
AI402="ODU HS","ACTIVE",
AI402="IP &amp; VLAN","ACTIVE",
AI402="Warehouse HUAWEI","SPARE-ISSUE",
AI402="SPARE-HS","SPARE-ISSUE",
AI402="Power Telco","ACTIVE", AI402="no impacts","no impacts"
),"")</f>
        <v>no impacts</v>
      </c>
      <c r="AK402" s="23" t="s">
        <v>5537</v>
      </c>
      <c r="AL402" s="23" t="str">
        <f t="shared" si="16"/>
        <v>ADM_067</v>
      </c>
      <c r="AN402" s="9" t="s">
        <v>5537</v>
      </c>
      <c r="AO402" s="23" t="str">
        <f>_xlfn.XLOOKUP(B402,'INCIDENT-05-03-2026'!E:E,'INCIDENT-05-03-2026'!F:F,"")</f>
        <v/>
      </c>
      <c r="AP402" s="7" t="s">
        <v>5537</v>
      </c>
      <c r="AQ402" s="6"/>
      <c r="AR402" s="7"/>
      <c r="AS402" s="3" t="str">
        <f>_xlfn.XLOOKUP(B402,'[3]tt num | region | site id'!$C:$C,'[3]tt num | region | site id'!$Q:$Q,"")</f>
        <v/>
      </c>
      <c r="AT402" s="24" t="str">
        <f>_xlfn.XLOOKUP(B402,'[4]Cells Huawei 03052026 12h'!$B:$B,'[4]Cells Huawei 03052026 12h'!$T:$T,"")</f>
        <v/>
      </c>
      <c r="AU402" s="24" t="str">
        <f>_xlfn.XLOOKUP(B402,'[5]cells down 02052026 8h50'!$B:$B,'[5]cells down 02052026 8h50'!$R:$R,"")</f>
        <v/>
      </c>
      <c r="AV402" s="24" t="str">
        <f>_xlfn.XLOOKUP(B402,'[5]cells down 02052026 13h50'!$B:$B,'[5]cells down 02052026 13h50'!$R:$R,"")</f>
        <v/>
      </c>
      <c r="AW402" s="24" t="str">
        <f>_xlfn.XLOOKUP(B402,'[5]cells down 02052026 13h50'!$B:$B,'[5]cells down 02052026 13h50'!$R:$R,"")</f>
        <v/>
      </c>
      <c r="AX402" s="24" t="str">
        <f>_xlfn.XLOOKUP(B402,'[6]cell downs 03052026 8h40 '!$B:$B,'[6]cell downs 03052026 8h40 '!$R:$R,"")</f>
        <v/>
      </c>
      <c r="AY402" s="24" t="str">
        <f>_xlfn.XLOOKUP(B402,'[7]ALL SITES DOWN'!$D:$D,'[7]ALL SITES DOWN'!$J:$J,"")</f>
        <v/>
      </c>
      <c r="AZ402" s="24" t="str">
        <f>_xlfn.XLOOKUP(B402,'[8]ALL SITES DOWN'!$D:$D,'[8]ALL SITES DOWN'!$J:$J,"")</f>
        <v/>
      </c>
      <c r="BA402" s="9" t="str">
        <f>_xlfn.XLOOKUP(B402,[9]sheet1!$AC:$AC,[9]sheet1!$AF:$AF,"")</f>
        <v/>
      </c>
      <c r="BB402" s="14" t="s">
        <v>5537</v>
      </c>
      <c r="BC402" s="14" t="s">
        <v>5537</v>
      </c>
      <c r="BD402" s="14" t="str">
        <f>_xlfn.XLOOKUP(B402,'[10]cell downs 18042026 17h'!$B:$B,'[10]cell downs 18042026 17h'!$B:$B,"")</f>
        <v/>
      </c>
      <c r="BE402" s="14" t="str">
        <f>_xlfn.XLOOKUP(B402,'[11]Cells Huawei 19042026 15h'!$B:$B,'[11]Cells Huawei 19042026 15h'!$B:$B,"")</f>
        <v/>
      </c>
      <c r="BF402" s="9" t="str">
        <f>_xlfn.XLOOKUP(B402,'[12]cells down 19042026 9H40'!$B:$B,'[12]cells down 19042026 9H40'!$B:$B,"")</f>
        <v/>
      </c>
      <c r="BG402" s="9" t="s">
        <v>1455</v>
      </c>
      <c r="BH402" s="9" t="s">
        <v>5537</v>
      </c>
    </row>
    <row r="403" spans="1:60" s="9" customFormat="1" x14ac:dyDescent="0.3">
      <c r="A403" s="1" t="s">
        <v>2667</v>
      </c>
      <c r="B403" s="8" t="s">
        <v>2668</v>
      </c>
      <c r="C403" s="3" t="str">
        <f>_xlfn.XLOOKUP(B403,'[1]daily break down'!$D:$D,'[1]daily break down'!$E:$E,"")</f>
        <v>NORD-OUEST</v>
      </c>
      <c r="D403" s="1" t="s">
        <v>11</v>
      </c>
      <c r="E403" s="1" t="s">
        <v>12</v>
      </c>
      <c r="F403" s="3" t="s">
        <v>51</v>
      </c>
      <c r="G403" s="1" t="s">
        <v>52</v>
      </c>
      <c r="H403" s="40" t="str">
        <f>_xlfn.XLOOKUP(B403,[2]CALCULATION!$B:$B,[2]CALCULATION!$H:$H,"")</f>
        <v>Huawei</v>
      </c>
      <c r="I403" s="34">
        <v>10.119445086507262</v>
      </c>
      <c r="J403" s="34">
        <v>6.9304439079652873</v>
      </c>
      <c r="K403" s="34">
        <v>1.4446413437090685E-2</v>
      </c>
      <c r="L403" s="34">
        <v>0</v>
      </c>
      <c r="M403" s="34">
        <v>8.6599114524031719</v>
      </c>
      <c r="N403" s="34">
        <v>0</v>
      </c>
      <c r="O403" s="34">
        <v>0</v>
      </c>
      <c r="P403" s="34">
        <v>1.3615477138283212</v>
      </c>
      <c r="Q403" s="34">
        <v>17.79812403512226</v>
      </c>
      <c r="R403" s="34">
        <v>1.0189001891945106</v>
      </c>
      <c r="S403" s="35">
        <v>1.3658102975461786</v>
      </c>
      <c r="T403" s="35">
        <v>0</v>
      </c>
      <c r="U403" s="35">
        <v>0</v>
      </c>
      <c r="V403" s="35">
        <v>0</v>
      </c>
      <c r="W403" s="35">
        <v>0</v>
      </c>
      <c r="X403" s="35">
        <v>0</v>
      </c>
      <c r="Y403" s="35">
        <v>0</v>
      </c>
      <c r="Z403" s="35">
        <v>3.0791014259501819</v>
      </c>
      <c r="AA403" s="35">
        <v>4.8084801106275152E-2</v>
      </c>
      <c r="AB403" s="35">
        <v>9.5999044578407466E-2</v>
      </c>
      <c r="AC403" s="35">
        <v>3.5739339895418137E-2</v>
      </c>
      <c r="AD403" s="35">
        <v>5.7732148513410547E-2</v>
      </c>
      <c r="AE403" s="58" t="s">
        <v>5560</v>
      </c>
      <c r="AF403" s="58"/>
      <c r="AG403" s="57" t="str" cm="1">
        <f t="array" ref="AG403">IFERROR(_xlfn.IFS(
AI403="MPR ISSUE","PDH",
AI403="BSS Hardware Issue","BSS",
AI403="Sites strategiques, MLL, Pylone, etc.","ENVTECH",
AI403="AKTIVCO DEFAUT GE &amp; POWER Cabinet","AKTIVCO",
AI403="AKTIVCO Coupure ENEO &amp; Baisse de tension","AKTIVCO GRID ONLY",
AI403="Coupure ENEO &amp; Baisse de tension","IHS GRID ONLY",
AI403="Defaut GE &amp; POWER Cabinet","IHS",
AI403="Sharing","Partners",
AI403="Sites strategiques &amp; DataCenter","SST &amp; DC",
AI403="Exclu","Exclu",
AI403="SAT","SAT",
AI403="SPARE-ISSUE","SPARE-ISSUE",
AI403="Fiber CAmtel","TRANS_FO_CAMTEL",
AI403="Fiber AOF","Fiber AOF",
AI403="Projet OCM (HUAWEI)","TRAVAUX-HUAWEI",
AI403="Projet OCM (NOKIA)","TRAVAUX-NOKIA",
AI403="ACCESS-ISSUE","ACCESS-ISSUE",
AI403="Projet OCM (ZTE, NOKIA, autres projets)","TRAVAUX OCM",
AI403="No root CAuse","No root cause",
AI403="ODU HS","PDH",
AI403="IP &amp; VLAN","PDH",
AI403="Warehouse HUAWEI","SPARE-ISSUE",
AI403="SPARE-HS","SPARE-ISSUE",
AI403="Power Telco","BSS",AI403="no impacts","no impacts"
),"")</f>
        <v>no impacts</v>
      </c>
      <c r="AH403" s="57" t="str" cm="1">
        <f t="array" ref="AH403">IFERROR(_xlfn.IFS(
AI403="MPR ISSUE","TX ISSUE",
AI403="BSS Hardware Issue","RAN ISSUE",
AI403="Sites strategiques, MLL, Pylone, etc.","ENVTECH",
AI403="AKTIVCO DEFAUT GE &amp; POWER Cabinet","POWER ISSUE",
AI403="AKTIVCO Coupure ENEO &amp; Baisse de tension","POWER ISSUE",
AI403="Coupure ENEO &amp; Baisse de tension","POWER ISSUE",
AI403="Defaut GE &amp; POWER Cabinet","POWER ISSUE",
AI403="Sharing","POWER ISSUE",
AI403="Sites strategiques &amp; DataCenter","POWER ISSUE",
AI403="Exclu","Exclu",
AI403="SAT","TX ISSUE",
AI403="SPARE-ISSUE","SPARE-ISSUE",
AI403="Fiber CAmtel","TX ISSUE",
AI403="Fiber AOF","TX ISSUE",
AI403="Projet OCM (HUAWEI)","TRAVAUX-HUAWEI",
AI403="Projet OCM (NOKIA)","TRAVAUX -NOKIA",
AI403="ACCESS-ISSUE","ACCESS-ISSUE",
AI403="Projet OCM (ZTE, NOKIA, autres projets)","TRAVAUX OCM",
AI403="No root CAuse","No root cause",
AI403="ODU HS","TX ISSUE",
AI403="IP &amp; VLAN","TX ISSUE",
AI403="Warehouse HUAWEI","SPARE-ISSUE",
AI403="SPARE-HS","SPARE-ISSUE",
AI403="Power Telco","RAN ISSUE",AI403="no impacts","no impacts"
),"")</f>
        <v>no impacts</v>
      </c>
      <c r="AI403" s="85" t="s">
        <v>5998</v>
      </c>
      <c r="AJ403" s="57" t="str" cm="1">
        <f t="array" ref="AJ403">IFERROR(_xlfn.IFS(
AI403="MPR ISSUE","ACTIVE",
AI403="BSS Hardware Issue","ACTIVE",
AI403="Sites strategiques, MLL, Pylone, etc.","PASSIVE",
AI403="AKTIVCO DEFAUT GE &amp; POWER Cabinet","PASSIVE",
AI403="AKTIVCO Coupure ENEO &amp; Baisse de tension","PASSIVE",
AI403="Coupure ENEO &amp; Baisse de tension","PASSIVE",
AI403="Defaut GE &amp; POWER Cabinet","PASSIVE",
AI403="Sharing","PASSIVE",
AI403="Sites strategiques &amp; DataCenter","PASSIVE",
AI403="Exclu","Exclu",
AI403="SAT","ACTIVE",
AI403="SPARE-ISSUE","SPARE-ISSUE",
AI403="Fiber CAmtel","ACTIVE",
AI403="Fiber AOF","ACTIVE",
AI403="Projet OCM (HUAWEI)","PLANNED WORKS",
AI403="Projet OCM (NOKIA)","PLANNED WORKS",
AI403="ACCESS-ISSUE","ACCESS-ISSUE",
AI403="Projet OCM (ZTE, NOKIA, autres projets)","PLANNED WORKS",
AI403="No root CAuse","No root cause",
AI403="ODU HS","ACTIVE",
AI403="IP &amp; VLAN","ACTIVE",
AI403="Warehouse HUAWEI","SPARE-ISSUE",
AI403="SPARE-HS","SPARE-ISSUE",
AI403="Power Telco","ACTIVE", AI403="no impacts","no impacts"
),"")</f>
        <v>no impacts</v>
      </c>
      <c r="AK403" s="23" t="s">
        <v>5537</v>
      </c>
      <c r="AL403" s="23" t="str">
        <f t="shared" ref="AL403:AL466" si="17">B403</f>
        <v>NRO_119</v>
      </c>
      <c r="AN403" s="9" t="s">
        <v>5537</v>
      </c>
      <c r="AO403" s="23" t="str">
        <f>_xlfn.XLOOKUP(B403,'INCIDENT-05-03-2026'!E:E,'INCIDENT-05-03-2026'!F:F,"")</f>
        <v/>
      </c>
      <c r="AP403" s="7" t="s">
        <v>5537</v>
      </c>
      <c r="AQ403" s="6"/>
      <c r="AR403" s="7"/>
      <c r="AS403" s="3" t="str">
        <f>_xlfn.XLOOKUP(B403,'[3]tt num | region | site id'!$C:$C,'[3]tt num | region | site id'!$Q:$Q,"")</f>
        <v/>
      </c>
      <c r="AT403" s="24" t="str">
        <f>_xlfn.XLOOKUP(B403,'[4]Cells Huawei 03052026 12h'!$B:$B,'[4]Cells Huawei 03052026 12h'!$T:$T,"")</f>
        <v/>
      </c>
      <c r="AU403" s="24" t="str">
        <f>_xlfn.XLOOKUP(B403,'[5]cells down 02052026 8h50'!$B:$B,'[5]cells down 02052026 8h50'!$R:$R,"")</f>
        <v/>
      </c>
      <c r="AV403" s="24" t="str">
        <f>_xlfn.XLOOKUP(B403,'[5]cells down 02052026 13h50'!$B:$B,'[5]cells down 02052026 13h50'!$R:$R,"")</f>
        <v/>
      </c>
      <c r="AW403" s="24" t="str">
        <f>_xlfn.XLOOKUP(B403,'[5]cells down 02052026 13h50'!$B:$B,'[5]cells down 02052026 13h50'!$R:$R,"")</f>
        <v/>
      </c>
      <c r="AX403" s="24" t="str">
        <f>_xlfn.XLOOKUP(B403,'[6]cell downs 03052026 8h40 '!$B:$B,'[6]cell downs 03052026 8h40 '!$R:$R,"")</f>
        <v/>
      </c>
      <c r="AY403" s="24" t="str">
        <f>_xlfn.XLOOKUP(B403,'[7]ALL SITES DOWN'!$D:$D,'[7]ALL SITES DOWN'!$J:$J,"")</f>
        <v/>
      </c>
      <c r="AZ403" s="24" t="str">
        <f>_xlfn.XLOOKUP(B403,'[8]ALL SITES DOWN'!$D:$D,'[8]ALL SITES DOWN'!$J:$J,"")</f>
        <v/>
      </c>
      <c r="BA403" s="9" t="str">
        <f>_xlfn.XLOOKUP(B403,[9]sheet1!$AC:$AC,[9]sheet1!$AF:$AF,"")</f>
        <v/>
      </c>
      <c r="BB403" s="14" t="s">
        <v>5537</v>
      </c>
      <c r="BC403" s="14" t="s">
        <v>5537</v>
      </c>
      <c r="BD403" s="14" t="str">
        <f>_xlfn.XLOOKUP(B403,'[10]cell downs 18042026 17h'!$B:$B,'[10]cell downs 18042026 17h'!$B:$B,"")</f>
        <v/>
      </c>
      <c r="BE403" s="14" t="str">
        <f>_xlfn.XLOOKUP(B403,'[11]Cells Huawei 19042026 15h'!$B:$B,'[11]Cells Huawei 19042026 15h'!$B:$B,"")</f>
        <v/>
      </c>
      <c r="BF403" s="9" t="str">
        <f>_xlfn.XLOOKUP(B403,'[12]cells down 19042026 9H40'!$B:$B,'[12]cells down 19042026 9H40'!$B:$B,"")</f>
        <v/>
      </c>
      <c r="BG403" s="9" t="s">
        <v>2668</v>
      </c>
      <c r="BH403" s="9" t="s">
        <v>12</v>
      </c>
    </row>
    <row r="404" spans="1:60" s="9" customFormat="1" x14ac:dyDescent="0.3">
      <c r="A404" s="1" t="s">
        <v>1212</v>
      </c>
      <c r="B404" s="8" t="s">
        <v>1213</v>
      </c>
      <c r="C404" s="3" t="str">
        <f>_xlfn.XLOOKUP(B404,'[1]daily break down'!$D:$D,'[1]daily break down'!$E:$E,"")</f>
        <v>Garoua</v>
      </c>
      <c r="D404" s="1"/>
      <c r="E404" s="1"/>
      <c r="F404" s="3" t="s">
        <v>23</v>
      </c>
      <c r="G404" s="1" t="s">
        <v>24</v>
      </c>
      <c r="H404" s="40" t="str">
        <f>_xlfn.XLOOKUP(B404,[2]CALCULATION!$B:$B,[2]CALCULATION!$H:$H,"")</f>
        <v>Huawei</v>
      </c>
      <c r="I404" s="34">
        <v>0.15871436194650618</v>
      </c>
      <c r="J404" s="34">
        <v>4.6585224565038108E-2</v>
      </c>
      <c r="K404" s="34">
        <v>0.11389481013489028</v>
      </c>
      <c r="L404" s="34">
        <v>4.0610473328710484E-2</v>
      </c>
      <c r="M404" s="34">
        <v>2.0314154203513936E-2</v>
      </c>
      <c r="N404" s="34">
        <v>3.6098198514409319E-2</v>
      </c>
      <c r="O404" s="34">
        <v>1.9351059974374557E-2</v>
      </c>
      <c r="P404" s="34">
        <v>3.0212622669668669E-2</v>
      </c>
      <c r="Q404" s="34">
        <v>2.7804887096820222E-2</v>
      </c>
      <c r="R404" s="34">
        <v>2.6395915909745944E-2</v>
      </c>
      <c r="S404" s="35">
        <v>2.6823957789363445E-2</v>
      </c>
      <c r="T404" s="35">
        <v>4.0182431449092976E-2</v>
      </c>
      <c r="U404" s="35">
        <v>2.750169076542449E-2</v>
      </c>
      <c r="V404" s="35">
        <v>3.9593873864618913E-2</v>
      </c>
      <c r="W404" s="35">
        <v>4.0182431449092976E-2</v>
      </c>
      <c r="X404" s="35">
        <v>2.4969109644354271E-2</v>
      </c>
      <c r="Y404" s="35">
        <v>6.5989789774364861E-3</v>
      </c>
      <c r="Z404" s="35">
        <v>2.5843028481906668E-2</v>
      </c>
      <c r="AA404" s="35">
        <v>0</v>
      </c>
      <c r="AB404" s="35">
        <v>0.15709417532836242</v>
      </c>
      <c r="AC404" s="35">
        <v>9.2340878198688015E-3</v>
      </c>
      <c r="AD404" s="35">
        <v>5.7553797730236597E-2</v>
      </c>
      <c r="AE404" s="58" t="s">
        <v>5560</v>
      </c>
      <c r="AF404" s="58"/>
      <c r="AG404" s="57" t="str" cm="1">
        <f t="array" ref="AG404">IFERROR(_xlfn.IFS(
AI404="MPR ISSUE","PDH",
AI404="BSS Hardware Issue","BSS",
AI404="Sites strategiques, MLL, Pylone, etc.","ENVTECH",
AI404="AKTIVCO DEFAUT GE &amp; POWER Cabinet","AKTIVCO",
AI404="AKTIVCO Coupure ENEO &amp; Baisse de tension","AKTIVCO GRID ONLY",
AI404="Coupure ENEO &amp; Baisse de tension","IHS GRID ONLY",
AI404="Defaut GE &amp; POWER Cabinet","IHS",
AI404="Sharing","Partners",
AI404="Sites strategiques &amp; DataCenter","SST &amp; DC",
AI404="Exclu","Exclu",
AI404="SAT","SAT",
AI404="SPARE-ISSUE","SPARE-ISSUE",
AI404="Fiber CAmtel","TRANS_FO_CAMTEL",
AI404="Fiber AOF","Fiber AOF",
AI404="Projet OCM (HUAWEI)","TRAVAUX-HUAWEI",
AI404="Projet OCM (NOKIA)","TRAVAUX-NOKIA",
AI404="ACCESS-ISSUE","ACCESS-ISSUE",
AI404="Projet OCM (ZTE, NOKIA, autres projets)","TRAVAUX OCM",
AI404="No root CAuse","No root cause",
AI404="ODU HS","PDH",
AI404="IP &amp; VLAN","PDH",
AI404="Warehouse HUAWEI","SPARE-ISSUE",
AI404="SPARE-HS","SPARE-ISSUE",
AI404="Power Telco","BSS",AI404="no impacts","no impacts"
),"")</f>
        <v>no impacts</v>
      </c>
      <c r="AH404" s="57" t="str" cm="1">
        <f t="array" ref="AH404">IFERROR(_xlfn.IFS(
AI404="MPR ISSUE","TX ISSUE",
AI404="BSS Hardware Issue","RAN ISSUE",
AI404="Sites strategiques, MLL, Pylone, etc.","ENVTECH",
AI404="AKTIVCO DEFAUT GE &amp; POWER Cabinet","POWER ISSUE",
AI404="AKTIVCO Coupure ENEO &amp; Baisse de tension","POWER ISSUE",
AI404="Coupure ENEO &amp; Baisse de tension","POWER ISSUE",
AI404="Defaut GE &amp; POWER Cabinet","POWER ISSUE",
AI404="Sharing","POWER ISSUE",
AI404="Sites strategiques &amp; DataCenter","POWER ISSUE",
AI404="Exclu","Exclu",
AI404="SAT","TX ISSUE",
AI404="SPARE-ISSUE","SPARE-ISSUE",
AI404="Fiber CAmtel","TX ISSUE",
AI404="Fiber AOF","TX ISSUE",
AI404="Projet OCM (HUAWEI)","TRAVAUX-HUAWEI",
AI404="Projet OCM (NOKIA)","TRAVAUX -NOKIA",
AI404="ACCESS-ISSUE","ACCESS-ISSUE",
AI404="Projet OCM (ZTE, NOKIA, autres projets)","TRAVAUX OCM",
AI404="No root CAuse","No root cause",
AI404="ODU HS","TX ISSUE",
AI404="IP &amp; VLAN","TX ISSUE",
AI404="Warehouse HUAWEI","SPARE-ISSUE",
AI404="SPARE-HS","SPARE-ISSUE",
AI404="Power Telco","RAN ISSUE",AI404="no impacts","no impacts"
),"")</f>
        <v>no impacts</v>
      </c>
      <c r="AI404" s="85" t="s">
        <v>5998</v>
      </c>
      <c r="AJ404" s="57" t="str" cm="1">
        <f t="array" ref="AJ404">IFERROR(_xlfn.IFS(
AI404="MPR ISSUE","ACTIVE",
AI404="BSS Hardware Issue","ACTIVE",
AI404="Sites strategiques, MLL, Pylone, etc.","PASSIVE",
AI404="AKTIVCO DEFAUT GE &amp; POWER Cabinet","PASSIVE",
AI404="AKTIVCO Coupure ENEO &amp; Baisse de tension","PASSIVE",
AI404="Coupure ENEO &amp; Baisse de tension","PASSIVE",
AI404="Defaut GE &amp; POWER Cabinet","PASSIVE",
AI404="Sharing","PASSIVE",
AI404="Sites strategiques &amp; DataCenter","PASSIVE",
AI404="Exclu","Exclu",
AI404="SAT","ACTIVE",
AI404="SPARE-ISSUE","SPARE-ISSUE",
AI404="Fiber CAmtel","ACTIVE",
AI404="Fiber AOF","ACTIVE",
AI404="Projet OCM (HUAWEI)","PLANNED WORKS",
AI404="Projet OCM (NOKIA)","PLANNED WORKS",
AI404="ACCESS-ISSUE","ACCESS-ISSUE",
AI404="Projet OCM (ZTE, NOKIA, autres projets)","PLANNED WORKS",
AI404="No root CAuse","No root cause",
AI404="ODU HS","ACTIVE",
AI404="IP &amp; VLAN","ACTIVE",
AI404="Warehouse HUAWEI","SPARE-ISSUE",
AI404="SPARE-HS","SPARE-ISSUE",
AI404="Power Telco","ACTIVE", AI404="no impacts","no impacts"
),"")</f>
        <v>no impacts</v>
      </c>
      <c r="AK404" s="23" t="s">
        <v>5780</v>
      </c>
      <c r="AL404" s="23" t="str">
        <f t="shared" si="17"/>
        <v>NRD_188</v>
      </c>
      <c r="AN404" s="9" t="s">
        <v>5537</v>
      </c>
      <c r="AO404" s="23" t="str">
        <f>_xlfn.XLOOKUP(B404,'INCIDENT-05-03-2026'!E:E,'INCIDENT-05-03-2026'!F:F,"")</f>
        <v/>
      </c>
      <c r="AP404" s="7" t="s">
        <v>5537</v>
      </c>
      <c r="AQ404" s="6"/>
      <c r="AR404" s="7"/>
      <c r="AS404" s="3" t="str">
        <f>_xlfn.XLOOKUP(B404,'[3]tt num | region | site id'!$C:$C,'[3]tt num | region | site id'!$Q:$Q,"")</f>
        <v/>
      </c>
      <c r="AT404" s="24" t="str">
        <f>_xlfn.XLOOKUP(B404,'[4]Cells Huawei 03052026 12h'!$B:$B,'[4]Cells Huawei 03052026 12h'!$T:$T,"")</f>
        <v xml:space="preserve">(05/03/2026 cell huawei):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v>
      </c>
      <c r="AU404" s="24" t="str">
        <f>_xlfn.XLOOKUP(B404,'[5]cells down 02052026 8h50'!$B:$B,'[5]cells down 02052026 8h50'!$R:$R,"")</f>
        <v/>
      </c>
      <c r="AV404" s="24" t="str">
        <f>_xlfn.XLOOKUP(B404,'[5]cells down 02052026 13h50'!$B:$B,'[5]cells down 02052026 13h50'!$R:$R,"")</f>
        <v/>
      </c>
      <c r="AW404" s="24" t="str">
        <f>_xlfn.XLOOKUP(B404,'[5]cells down 02052026 13h50'!$B:$B,'[5]cells down 02052026 13h50'!$R:$R,"")</f>
        <v/>
      </c>
      <c r="AX404" s="24" t="str">
        <f>_xlfn.XLOOKUP(B404,'[6]cell downs 03052026 8h40 '!$B:$B,'[6]cell downs 03052026 8h40 '!$R:$R,"")</f>
        <v/>
      </c>
      <c r="AY404" s="24" t="str">
        <f>_xlfn.XLOOKUP(B404,'[7]ALL SITES DOWN'!$D:$D,'[7]ALL SITES DOWN'!$J:$J,"")</f>
        <v/>
      </c>
      <c r="AZ404" s="24" t="str">
        <f>_xlfn.XLOOKUP(B404,'[8]ALL SITES DOWN'!$D:$D,'[8]ALL SITES DOWN'!$J:$J,"")</f>
        <v/>
      </c>
      <c r="BA404" s="9" t="str">
        <f>_xlfn.XLOOKUP(B404,[9]sheet1!$AC:$AC,[9]sheet1!$AF:$AF,"")</f>
        <v/>
      </c>
      <c r="BB404" s="14" t="s">
        <v>5537</v>
      </c>
      <c r="BC404" s="14" t="s">
        <v>5537</v>
      </c>
      <c r="BD404" s="14" t="str">
        <f>_xlfn.XLOOKUP(B404,'[10]cell downs 18042026 17h'!$B:$B,'[10]cell downs 18042026 17h'!$B:$B,"")</f>
        <v/>
      </c>
      <c r="BE404" s="14" t="str">
        <f>_xlfn.XLOOKUP(B404,'[11]Cells Huawei 19042026 15h'!$B:$B,'[11]Cells Huawei 19042026 15h'!$B:$B,"")</f>
        <v>NRD_188</v>
      </c>
      <c r="BF404" s="9" t="str">
        <f>_xlfn.XLOOKUP(B404,'[12]cells down 19042026 9H40'!$B:$B,'[12]cells down 19042026 9H40'!$B:$B,"")</f>
        <v/>
      </c>
      <c r="BG404" s="9" t="s">
        <v>5537</v>
      </c>
      <c r="BH404" s="9" t="s">
        <v>5537</v>
      </c>
    </row>
    <row r="405" spans="1:60" s="9" customFormat="1" x14ac:dyDescent="0.3">
      <c r="A405" s="1" t="s">
        <v>140</v>
      </c>
      <c r="B405" s="8" t="s">
        <v>141</v>
      </c>
      <c r="C405" s="3" t="str">
        <f>_xlfn.XLOOKUP(B405,'[1]daily break down'!$D:$D,'[1]daily break down'!$E:$E,"")</f>
        <v>EXTREME-NORD</v>
      </c>
      <c r="D405" s="1" t="s">
        <v>11</v>
      </c>
      <c r="E405" s="1" t="s">
        <v>12</v>
      </c>
      <c r="F405" s="3" t="s">
        <v>55</v>
      </c>
      <c r="G405" s="1" t="s">
        <v>142</v>
      </c>
      <c r="H405" s="41" t="str">
        <f>_xlfn.XLOOKUP(B405,[2]CALCULATION!$B:$B,[2]CALCULATION!$H:$H,"")</f>
        <v>NOKIA</v>
      </c>
      <c r="I405" s="34">
        <v>0.29148544407314159</v>
      </c>
      <c r="J405" s="34">
        <v>0.91131625650335035</v>
      </c>
      <c r="K405" s="34">
        <v>0.19339086689202542</v>
      </c>
      <c r="L405" s="34">
        <v>0.20392879451527351</v>
      </c>
      <c r="M405" s="34">
        <v>0</v>
      </c>
      <c r="N405" s="34">
        <v>0</v>
      </c>
      <c r="O405" s="34">
        <v>0.18615463029031387</v>
      </c>
      <c r="P405" s="34">
        <v>1.0623405585258097</v>
      </c>
      <c r="Q405" s="34">
        <v>0.45544492667444564</v>
      </c>
      <c r="R405" s="34">
        <v>2.1806151447311417</v>
      </c>
      <c r="S405" s="35">
        <v>5.2828354572275655</v>
      </c>
      <c r="T405" s="35">
        <v>54850.32653288931</v>
      </c>
      <c r="U405" s="35">
        <v>1.4313898639656926</v>
      </c>
      <c r="V405" s="35">
        <v>3.8924825071937534</v>
      </c>
      <c r="W405" s="35">
        <v>0.61712550903080687</v>
      </c>
      <c r="X405" s="35">
        <v>0.63028547567503013</v>
      </c>
      <c r="Y405" s="35">
        <v>0.45353663946261968</v>
      </c>
      <c r="Z405" s="35">
        <v>1.2496614479147046</v>
      </c>
      <c r="AA405" s="35">
        <v>0.26215583771966633</v>
      </c>
      <c r="AB405" s="35">
        <v>5.2066689757711934E-2</v>
      </c>
      <c r="AC405" s="35">
        <v>0</v>
      </c>
      <c r="AD405" s="35">
        <v>5.4915217677936057E-2</v>
      </c>
      <c r="AE405" s="58" t="s">
        <v>5603</v>
      </c>
      <c r="AF405" s="58"/>
      <c r="AG405" s="57" t="str" cm="1">
        <f t="array" ref="AG405">IFERROR(_xlfn.IFS(
AI405="MPR ISSUE","PDH",
AI405="BSS Hardware Issue","BSS",
AI405="Sites strategiques, MLL, Pylone, etc.","ENVTECH",
AI405="AKTIVCO DEFAUT GE &amp; POWER Cabinet","AKTIVCO",
AI405="AKTIVCO Coupure ENEO &amp; Baisse de tension","AKTIVCO GRID ONLY",
AI405="Coupure ENEO &amp; Baisse de tension","IHS GRID ONLY",
AI405="Defaut GE &amp; POWER Cabinet","IHS",
AI405="Sharing","Partners",
AI405="Sites strategiques &amp; DataCenter","SST &amp; DC",
AI405="Exclu","Exclu",
AI405="SAT","SAT",
AI405="SPARE-ISSUE","SPARE-ISSUE",
AI405="Fiber CAmtel","TRANS_FO_CAMTEL",
AI405="Fiber AOF","Fiber AOF",
AI405="Projet OCM (HUAWEI)","TRAVAUX-HUAWEI",
AI405="Projet OCM (NOKIA)","TRAVAUX-NOKIA",
AI405="ACCESS-ISSUE","ACCESS-ISSUE",
AI405="Projet OCM (ZTE, NOKIA, autres projets)","TRAVAUX OCM",
AI405="No root CAuse","No root cause",
AI405="ODU HS","PDH",
AI405="IP &amp; VLAN","PDH",
AI405="Warehouse HUAWEI","SPARE-ISSUE",
AI405="SPARE-HS","SPARE-ISSUE",
AI405="Power Telco","BSS",AI405="no impacts","no impacts"
),"")</f>
        <v>no impacts</v>
      </c>
      <c r="AH405" s="57" t="str" cm="1">
        <f t="array" ref="AH405">IFERROR(_xlfn.IFS(
AI405="MPR ISSUE","TX ISSUE",
AI405="BSS Hardware Issue","RAN ISSUE",
AI405="Sites strategiques, MLL, Pylone, etc.","ENVTECH",
AI405="AKTIVCO DEFAUT GE &amp; POWER Cabinet","POWER ISSUE",
AI405="AKTIVCO Coupure ENEO &amp; Baisse de tension","POWER ISSUE",
AI405="Coupure ENEO &amp; Baisse de tension","POWER ISSUE",
AI405="Defaut GE &amp; POWER Cabinet","POWER ISSUE",
AI405="Sharing","POWER ISSUE",
AI405="Sites strategiques &amp; DataCenter","POWER ISSUE",
AI405="Exclu","Exclu",
AI405="SAT","TX ISSUE",
AI405="SPARE-ISSUE","SPARE-ISSUE",
AI405="Fiber CAmtel","TX ISSUE",
AI405="Fiber AOF","TX ISSUE",
AI405="Projet OCM (HUAWEI)","TRAVAUX-HUAWEI",
AI405="Projet OCM (NOKIA)","TRAVAUX -NOKIA",
AI405="ACCESS-ISSUE","ACCESS-ISSUE",
AI405="Projet OCM (ZTE, NOKIA, autres projets)","TRAVAUX OCM",
AI405="No root CAuse","No root cause",
AI405="ODU HS","TX ISSUE",
AI405="IP &amp; VLAN","TX ISSUE",
AI405="Warehouse HUAWEI","SPARE-ISSUE",
AI405="SPARE-HS","SPARE-ISSUE",
AI405="Power Telco","RAN ISSUE",AI405="no impacts","no impacts"
),"")</f>
        <v>no impacts</v>
      </c>
      <c r="AI405" s="85" t="s">
        <v>5998</v>
      </c>
      <c r="AJ405" s="57" t="str" cm="1">
        <f t="array" ref="AJ405">IFERROR(_xlfn.IFS(
AI405="MPR ISSUE","ACTIVE",
AI405="BSS Hardware Issue","ACTIVE",
AI405="Sites strategiques, MLL, Pylone, etc.","PASSIVE",
AI405="AKTIVCO DEFAUT GE &amp; POWER Cabinet","PASSIVE",
AI405="AKTIVCO Coupure ENEO &amp; Baisse de tension","PASSIVE",
AI405="Coupure ENEO &amp; Baisse de tension","PASSIVE",
AI405="Defaut GE &amp; POWER Cabinet","PASSIVE",
AI405="Sharing","PASSIVE",
AI405="Sites strategiques &amp; DataCenter","PASSIVE",
AI405="Exclu","Exclu",
AI405="SAT","ACTIVE",
AI405="SPARE-ISSUE","SPARE-ISSUE",
AI405="Fiber CAmtel","ACTIVE",
AI405="Fiber AOF","ACTIVE",
AI405="Projet OCM (HUAWEI)","PLANNED WORKS",
AI405="Projet OCM (NOKIA)","PLANNED WORKS",
AI405="ACCESS-ISSUE","ACCESS-ISSUE",
AI405="Projet OCM (ZTE, NOKIA, autres projets)","PLANNED WORKS",
AI405="No root CAuse","No root cause",
AI405="ODU HS","ACTIVE",
AI405="IP &amp; VLAN","ACTIVE",
AI405="Warehouse HUAWEI","SPARE-ISSUE",
AI405="SPARE-HS","SPARE-ISSUE",
AI405="Power Telco","ACTIVE", AI405="no impacts","no impacts"
),"")</f>
        <v>no impacts</v>
      </c>
      <c r="AK405" s="23" t="s">
        <v>5537</v>
      </c>
      <c r="AL405" s="23" t="str">
        <f t="shared" si="17"/>
        <v>EXN_142</v>
      </c>
      <c r="AN405" s="9" t="s">
        <v>5537</v>
      </c>
      <c r="AO405" s="23" t="str">
        <f>_xlfn.XLOOKUP(B405,'INCIDENT-05-03-2026'!E:E,'INCIDENT-05-03-2026'!F:F,"")</f>
        <v/>
      </c>
      <c r="AP405" s="7" t="s">
        <v>5537</v>
      </c>
      <c r="AQ405" s="6"/>
      <c r="AR405" s="7"/>
      <c r="AS405" s="3" t="str">
        <f>_xlfn.XLOOKUP(B405,'[3]tt num | region | site id'!$C:$C,'[3]tt num | region | site id'!$Q:$Q,"")</f>
        <v/>
      </c>
      <c r="AT405" s="24" t="str">
        <f>_xlfn.XLOOKUP(B405,'[4]Cells Huawei 03052026 12h'!$B:$B,'[4]Cells Huawei 03052026 12h'!$T:$T,"")</f>
        <v/>
      </c>
      <c r="AU405" s="24" t="str">
        <f>_xlfn.XLOOKUP(B405,'[5]cells down 02052026 8h50'!$B:$B,'[5]cells down 02052026 8h50'!$R:$R,"")</f>
        <v/>
      </c>
      <c r="AV405" s="24" t="str">
        <f>_xlfn.XLOOKUP(B405,'[5]cells down 02052026 13h50'!$B:$B,'[5]cells down 02052026 13h50'!$R:$R,"")</f>
        <v/>
      </c>
      <c r="AW405" s="24" t="str">
        <f>_xlfn.XLOOKUP(B405,'[5]cells down 02052026 13h50'!$B:$B,'[5]cells down 02052026 13h50'!$R:$R,"")</f>
        <v/>
      </c>
      <c r="AX405" s="24" t="str">
        <f>_xlfn.XLOOKUP(B405,'[6]cell downs 03052026 8h40 '!$B:$B,'[6]cell downs 03052026 8h40 '!$R:$R,"")</f>
        <v/>
      </c>
      <c r="AY405" s="24" t="str">
        <f>_xlfn.XLOOKUP(B405,'[7]ALL SITES DOWN'!$D:$D,'[7]ALL SITES DOWN'!$J:$J,"")</f>
        <v/>
      </c>
      <c r="AZ405" s="24" t="str">
        <f>_xlfn.XLOOKUP(B405,'[8]ALL SITES DOWN'!$D:$D,'[8]ALL SITES DOWN'!$J:$J,"")</f>
        <v/>
      </c>
      <c r="BA405" s="9" t="str">
        <f>_xlfn.XLOOKUP(B405,[9]sheet1!$AC:$AC,[9]sheet1!$AF:$AF,"")</f>
        <v/>
      </c>
      <c r="BB405" s="14" t="s">
        <v>5537</v>
      </c>
      <c r="BC405" s="14" t="s">
        <v>5537</v>
      </c>
      <c r="BD405" s="14" t="str">
        <f>_xlfn.XLOOKUP(B405,'[10]cell downs 18042026 17h'!$B:$B,'[10]cell downs 18042026 17h'!$B:$B,"")</f>
        <v/>
      </c>
      <c r="BE405" s="14" t="str">
        <f>_xlfn.XLOOKUP(B405,'[11]Cells Huawei 19042026 15h'!$B:$B,'[11]Cells Huawei 19042026 15h'!$B:$B,"")</f>
        <v/>
      </c>
      <c r="BF405" s="9" t="str">
        <f>_xlfn.XLOOKUP(B405,'[12]cells down 19042026 9H40'!$B:$B,'[12]cells down 19042026 9H40'!$B:$B,"")</f>
        <v/>
      </c>
      <c r="BG405" s="9" t="s">
        <v>141</v>
      </c>
      <c r="BH405" s="9" t="s">
        <v>12</v>
      </c>
    </row>
    <row r="406" spans="1:60" s="9" customFormat="1" x14ac:dyDescent="0.3">
      <c r="A406" s="1" t="s">
        <v>638</v>
      </c>
      <c r="B406" s="8" t="s">
        <v>639</v>
      </c>
      <c r="C406" s="3" t="str">
        <f>_xlfn.XLOOKUP(B406,'[1]daily break down'!$D:$D,'[1]daily break down'!$E:$E,"")</f>
        <v>CENTRE</v>
      </c>
      <c r="D406" s="1" t="s">
        <v>11</v>
      </c>
      <c r="E406" s="1" t="s">
        <v>12</v>
      </c>
      <c r="F406" s="3" t="s">
        <v>226</v>
      </c>
      <c r="G406" s="1" t="s">
        <v>640</v>
      </c>
      <c r="H406" s="41" t="str">
        <f>_xlfn.XLOOKUP(B406,[2]CALCULATION!$B:$B,[2]CALCULATION!$H:$H,"")</f>
        <v>NOKIA</v>
      </c>
      <c r="I406" s="34">
        <v>0</v>
      </c>
      <c r="J406" s="34">
        <v>1.4232392497281934E-2</v>
      </c>
      <c r="K406" s="34">
        <v>9.3277459599980586E-3</v>
      </c>
      <c r="L406" s="34">
        <v>6.2422774110885678E-4</v>
      </c>
      <c r="M406" s="34">
        <v>4.8154711456968946E-3</v>
      </c>
      <c r="N406" s="34">
        <v>9.3634161166328504E-3</v>
      </c>
      <c r="O406" s="34">
        <v>7.8295993813368037E-3</v>
      </c>
      <c r="P406" s="34">
        <v>4.8511413023316872E-3</v>
      </c>
      <c r="Q406" s="34">
        <v>7.401557501719302E-3</v>
      </c>
      <c r="R406" s="34">
        <v>5.0473271638230418E-3</v>
      </c>
      <c r="S406" s="35">
        <v>5.1026159066069693E-2</v>
      </c>
      <c r="T406" s="35">
        <v>0</v>
      </c>
      <c r="U406" s="35">
        <v>4.7976360673794996E-3</v>
      </c>
      <c r="V406" s="35">
        <v>5.1721727120448129E-3</v>
      </c>
      <c r="W406" s="35">
        <v>0</v>
      </c>
      <c r="X406" s="35">
        <v>2.2347353131697074E-2</v>
      </c>
      <c r="Y406" s="35">
        <v>4.9938219288708533E-3</v>
      </c>
      <c r="Z406" s="35">
        <v>0.12939349319270732</v>
      </c>
      <c r="AA406" s="35">
        <v>0.38380413973917804</v>
      </c>
      <c r="AB406" s="35">
        <v>0</v>
      </c>
      <c r="AC406" s="35">
        <v>0</v>
      </c>
      <c r="AD406" s="35">
        <v>5.4807195669357628E-2</v>
      </c>
      <c r="AE406" s="58" t="s">
        <v>5560</v>
      </c>
      <c r="AF406" s="58"/>
      <c r="AG406" s="57" t="str" cm="1">
        <f t="array" ref="AG406">IFERROR(_xlfn.IFS(
AI406="MPR ISSUE","PDH",
AI406="BSS Hardware Issue","BSS",
AI406="Sites strategiques, MLL, Pylone, etc.","ENVTECH",
AI406="AKTIVCO DEFAUT GE &amp; POWER Cabinet","AKTIVCO",
AI406="AKTIVCO Coupure ENEO &amp; Baisse de tension","AKTIVCO GRID ONLY",
AI406="Coupure ENEO &amp; Baisse de tension","IHS GRID ONLY",
AI406="Defaut GE &amp; POWER Cabinet","IHS",
AI406="Sharing","Partners",
AI406="Sites strategiques &amp; DataCenter","SST &amp; DC",
AI406="Exclu","Exclu",
AI406="SAT","SAT",
AI406="SPARE-ISSUE","SPARE-ISSUE",
AI406="Fiber CAmtel","TRANS_FO_CAMTEL",
AI406="Fiber AOF","Fiber AOF",
AI406="Projet OCM (HUAWEI)","TRAVAUX-HUAWEI",
AI406="Projet OCM (NOKIA)","TRAVAUX-NOKIA",
AI406="ACCESS-ISSUE","ACCESS-ISSUE",
AI406="Projet OCM (ZTE, NOKIA, autres projets)","TRAVAUX OCM",
AI406="No root CAuse","No root cause",
AI406="ODU HS","PDH",
AI406="IP &amp; VLAN","PDH",
AI406="Warehouse HUAWEI","SPARE-ISSUE",
AI406="SPARE-HS","SPARE-ISSUE",
AI406="Power Telco","BSS",AI406="no impacts","no impacts"
),"")</f>
        <v>no impacts</v>
      </c>
      <c r="AH406" s="57" t="str" cm="1">
        <f t="array" ref="AH406">IFERROR(_xlfn.IFS(
AI406="MPR ISSUE","TX ISSUE",
AI406="BSS Hardware Issue","RAN ISSUE",
AI406="Sites strategiques, MLL, Pylone, etc.","ENVTECH",
AI406="AKTIVCO DEFAUT GE &amp; POWER Cabinet","POWER ISSUE",
AI406="AKTIVCO Coupure ENEO &amp; Baisse de tension","POWER ISSUE",
AI406="Coupure ENEO &amp; Baisse de tension","POWER ISSUE",
AI406="Defaut GE &amp; POWER Cabinet","POWER ISSUE",
AI406="Sharing","POWER ISSUE",
AI406="Sites strategiques &amp; DataCenter","POWER ISSUE",
AI406="Exclu","Exclu",
AI406="SAT","TX ISSUE",
AI406="SPARE-ISSUE","SPARE-ISSUE",
AI406="Fiber CAmtel","TX ISSUE",
AI406="Fiber AOF","TX ISSUE",
AI406="Projet OCM (HUAWEI)","TRAVAUX-HUAWEI",
AI406="Projet OCM (NOKIA)","TRAVAUX -NOKIA",
AI406="ACCESS-ISSUE","ACCESS-ISSUE",
AI406="Projet OCM (ZTE, NOKIA, autres projets)","TRAVAUX OCM",
AI406="No root CAuse","No root cause",
AI406="ODU HS","TX ISSUE",
AI406="IP &amp; VLAN","TX ISSUE",
AI406="Warehouse HUAWEI","SPARE-ISSUE",
AI406="SPARE-HS","SPARE-ISSUE",
AI406="Power Telco","RAN ISSUE",AI406="no impacts","no impacts"
),"")</f>
        <v>no impacts</v>
      </c>
      <c r="AI406" s="85" t="s">
        <v>5998</v>
      </c>
      <c r="AJ406" s="57" t="str" cm="1">
        <f t="array" ref="AJ406">IFERROR(_xlfn.IFS(
AI406="MPR ISSUE","ACTIVE",
AI406="BSS Hardware Issue","ACTIVE",
AI406="Sites strategiques, MLL, Pylone, etc.","PASSIVE",
AI406="AKTIVCO DEFAUT GE &amp; POWER Cabinet","PASSIVE",
AI406="AKTIVCO Coupure ENEO &amp; Baisse de tension","PASSIVE",
AI406="Coupure ENEO &amp; Baisse de tension","PASSIVE",
AI406="Defaut GE &amp; POWER Cabinet","PASSIVE",
AI406="Sharing","PASSIVE",
AI406="Sites strategiques &amp; DataCenter","PASSIVE",
AI406="Exclu","Exclu",
AI406="SAT","ACTIVE",
AI406="SPARE-ISSUE","SPARE-ISSUE",
AI406="Fiber CAmtel","ACTIVE",
AI406="Fiber AOF","ACTIVE",
AI406="Projet OCM (HUAWEI)","PLANNED WORKS",
AI406="Projet OCM (NOKIA)","PLANNED WORKS",
AI406="ACCESS-ISSUE","ACCESS-ISSUE",
AI406="Projet OCM (ZTE, NOKIA, autres projets)","PLANNED WORKS",
AI406="No root CAuse","No root cause",
AI406="ODU HS","ACTIVE",
AI406="IP &amp; VLAN","ACTIVE",
AI406="Warehouse HUAWEI","SPARE-ISSUE",
AI406="SPARE-HS","SPARE-ISSUE",
AI406="Power Telco","ACTIVE", AI406="no impacts","no impacts"
),"")</f>
        <v>no impacts</v>
      </c>
      <c r="AK406" s="23" t="s">
        <v>5537</v>
      </c>
      <c r="AL406" s="23" t="str">
        <f t="shared" si="17"/>
        <v>EST_042</v>
      </c>
      <c r="AN406" s="9" t="s">
        <v>5537</v>
      </c>
      <c r="AO406" s="23" t="str">
        <f>_xlfn.XLOOKUP(B406,'INCIDENT-05-03-2026'!E:E,'INCIDENT-05-03-2026'!F:F,"")</f>
        <v/>
      </c>
      <c r="AP406" s="7" t="s">
        <v>5537</v>
      </c>
      <c r="AQ406" s="6"/>
      <c r="AR406" s="7"/>
      <c r="AS406" s="3" t="str">
        <f>_xlfn.XLOOKUP(B406,'[3]tt num | region | site id'!$C:$C,'[3]tt num | region | site id'!$Q:$Q,"")</f>
        <v/>
      </c>
      <c r="AT406" s="24" t="str">
        <f>_xlfn.XLOOKUP(B406,'[4]Cells Huawei 03052026 12h'!$B:$B,'[4]Cells Huawei 03052026 12h'!$T:$T,"")</f>
        <v/>
      </c>
      <c r="AU406" s="24" t="str">
        <f>_xlfn.XLOOKUP(B406,'[5]cells down 02052026 8h50'!$B:$B,'[5]cells down 02052026 8h50'!$R:$R,"")</f>
        <v/>
      </c>
      <c r="AV406" s="24" t="str">
        <f>_xlfn.XLOOKUP(B406,'[5]cells down 02052026 13h50'!$B:$B,'[5]cells down 02052026 13h50'!$R:$R,"")</f>
        <v/>
      </c>
      <c r="AW406" s="24" t="str">
        <f>_xlfn.XLOOKUP(B406,'[5]cells down 02052026 13h50'!$B:$B,'[5]cells down 02052026 13h50'!$R:$R,"")</f>
        <v/>
      </c>
      <c r="AX406" s="24" t="str">
        <f>_xlfn.XLOOKUP(B406,'[6]cell downs 03052026 8h40 '!$B:$B,'[6]cell downs 03052026 8h40 '!$R:$R,"")</f>
        <v/>
      </c>
      <c r="AY406" s="24" t="str">
        <f>_xlfn.XLOOKUP(B406,'[7]ALL SITES DOWN'!$D:$D,'[7]ALL SITES DOWN'!$J:$J,"")</f>
        <v/>
      </c>
      <c r="AZ406" s="24" t="str">
        <f>_xlfn.XLOOKUP(B406,'[8]ALL SITES DOWN'!$D:$D,'[8]ALL SITES DOWN'!$J:$J,"")</f>
        <v/>
      </c>
      <c r="BA406" s="9" t="str">
        <f>_xlfn.XLOOKUP(B406,[9]sheet1!$AC:$AC,[9]sheet1!$AF:$AF,"")</f>
        <v/>
      </c>
      <c r="BB406" s="14" t="s">
        <v>5537</v>
      </c>
      <c r="BC406" s="14" t="s">
        <v>5537</v>
      </c>
      <c r="BD406" s="14" t="str">
        <f>_xlfn.XLOOKUP(B406,'[10]cell downs 18042026 17h'!$B:$B,'[10]cell downs 18042026 17h'!$B:$B,"")</f>
        <v/>
      </c>
      <c r="BE406" s="14" t="str">
        <f>_xlfn.XLOOKUP(B406,'[11]Cells Huawei 19042026 15h'!$B:$B,'[11]Cells Huawei 19042026 15h'!$B:$B,"")</f>
        <v/>
      </c>
      <c r="BF406" s="9" t="str">
        <f>_xlfn.XLOOKUP(B406,'[12]cells down 19042026 9H40'!$B:$B,'[12]cells down 19042026 9H40'!$B:$B,"")</f>
        <v/>
      </c>
      <c r="BG406" s="9" t="s">
        <v>639</v>
      </c>
      <c r="BH406" s="9" t="s">
        <v>12</v>
      </c>
    </row>
    <row r="407" spans="1:60" s="9" customFormat="1" x14ac:dyDescent="0.3">
      <c r="A407" s="1" t="s">
        <v>506</v>
      </c>
      <c r="B407" s="8" t="s">
        <v>507</v>
      </c>
      <c r="C407" s="3" t="str">
        <f>_xlfn.XLOOKUP(B407,'[1]daily break down'!$D:$D,'[1]daily break down'!$E:$E,"")</f>
        <v>LITTORAL</v>
      </c>
      <c r="D407" s="1" t="s">
        <v>11</v>
      </c>
      <c r="E407" s="1" t="s">
        <v>66</v>
      </c>
      <c r="F407" s="3" t="s">
        <v>31</v>
      </c>
      <c r="G407" s="1" t="s">
        <v>508</v>
      </c>
      <c r="H407" s="41" t="str">
        <f>_xlfn.XLOOKUP(B407,[2]CALCULATION!$B:$B,[2]CALCULATION!$H:$H,"")</f>
        <v>NOKIA</v>
      </c>
      <c r="I407" s="34">
        <v>0</v>
      </c>
      <c r="J407" s="34">
        <v>4.0253771762362556E-2</v>
      </c>
      <c r="K407" s="34">
        <v>5.9212460013754412E-3</v>
      </c>
      <c r="L407" s="34">
        <v>0</v>
      </c>
      <c r="M407" s="34">
        <v>0.13806134125496172</v>
      </c>
      <c r="N407" s="34">
        <v>1.0076819249328689E-2</v>
      </c>
      <c r="O407" s="34">
        <v>8.2719093236082217E-2</v>
      </c>
      <c r="P407" s="34">
        <v>7.5335370812680325E-2</v>
      </c>
      <c r="Q407" s="34">
        <v>6.7951648389278406E-3</v>
      </c>
      <c r="R407" s="34">
        <v>0.12825204818039396</v>
      </c>
      <c r="S407" s="35">
        <v>4.203727959410216E-2</v>
      </c>
      <c r="T407" s="35">
        <v>47.837969026889589</v>
      </c>
      <c r="U407" s="35">
        <v>7.2321242577040395E-2</v>
      </c>
      <c r="V407" s="35">
        <v>4.0128926214140796E-3</v>
      </c>
      <c r="W407" s="35">
        <v>5.9747512363276288E-3</v>
      </c>
      <c r="X407" s="35">
        <v>1.781724323907851E-2</v>
      </c>
      <c r="Y407" s="35">
        <v>1.5659198762673607E-2</v>
      </c>
      <c r="Z407" s="35">
        <v>0.13436948004326077</v>
      </c>
      <c r="AA407" s="35">
        <v>0.37356270158147786</v>
      </c>
      <c r="AB407" s="35">
        <v>0</v>
      </c>
      <c r="AC407" s="35">
        <v>0</v>
      </c>
      <c r="AD407" s="35">
        <v>5.3344719247331154E-2</v>
      </c>
      <c r="AE407" s="58" t="s">
        <v>5560</v>
      </c>
      <c r="AF407" s="58"/>
      <c r="AG407" s="57" t="str" cm="1">
        <f t="array" ref="AG407">IFERROR(_xlfn.IFS(
AI407="MPR ISSUE","PDH",
AI407="BSS Hardware Issue","BSS",
AI407="Sites strategiques, MLL, Pylone, etc.","ENVTECH",
AI407="AKTIVCO DEFAUT GE &amp; POWER Cabinet","AKTIVCO",
AI407="AKTIVCO Coupure ENEO &amp; Baisse de tension","AKTIVCO GRID ONLY",
AI407="Coupure ENEO &amp; Baisse de tension","IHS GRID ONLY",
AI407="Defaut GE &amp; POWER Cabinet","IHS",
AI407="Sharing","Partners",
AI407="Sites strategiques &amp; DataCenter","SST &amp; DC",
AI407="Exclu","Exclu",
AI407="SAT","SAT",
AI407="SPARE-ISSUE","SPARE-ISSUE",
AI407="Fiber CAmtel","TRANS_FO_CAMTEL",
AI407="Fiber AOF","Fiber AOF",
AI407="Projet OCM (HUAWEI)","TRAVAUX-HUAWEI",
AI407="Projet OCM (NOKIA)","TRAVAUX-NOKIA",
AI407="ACCESS-ISSUE","ACCESS-ISSUE",
AI407="Projet OCM (ZTE, NOKIA, autres projets)","TRAVAUX OCM",
AI407="No root CAuse","No root cause",
AI407="ODU HS","PDH",
AI407="IP &amp; VLAN","PDH",
AI407="Warehouse HUAWEI","SPARE-ISSUE",
AI407="SPARE-HS","SPARE-ISSUE",
AI407="Power Telco","BSS",AI407="no impacts","no impacts"
),"")</f>
        <v>no impacts</v>
      </c>
      <c r="AH407" s="57" t="str" cm="1">
        <f t="array" ref="AH407">IFERROR(_xlfn.IFS(
AI407="MPR ISSUE","TX ISSUE",
AI407="BSS Hardware Issue","RAN ISSUE",
AI407="Sites strategiques, MLL, Pylone, etc.","ENVTECH",
AI407="AKTIVCO DEFAUT GE &amp; POWER Cabinet","POWER ISSUE",
AI407="AKTIVCO Coupure ENEO &amp; Baisse de tension","POWER ISSUE",
AI407="Coupure ENEO &amp; Baisse de tension","POWER ISSUE",
AI407="Defaut GE &amp; POWER Cabinet","POWER ISSUE",
AI407="Sharing","POWER ISSUE",
AI407="Sites strategiques &amp; DataCenter","POWER ISSUE",
AI407="Exclu","Exclu",
AI407="SAT","TX ISSUE",
AI407="SPARE-ISSUE","SPARE-ISSUE",
AI407="Fiber CAmtel","TX ISSUE",
AI407="Fiber AOF","TX ISSUE",
AI407="Projet OCM (HUAWEI)","TRAVAUX-HUAWEI",
AI407="Projet OCM (NOKIA)","TRAVAUX -NOKIA",
AI407="ACCESS-ISSUE","ACCESS-ISSUE",
AI407="Projet OCM (ZTE, NOKIA, autres projets)","TRAVAUX OCM",
AI407="No root CAuse","No root cause",
AI407="ODU HS","TX ISSUE",
AI407="IP &amp; VLAN","TX ISSUE",
AI407="Warehouse HUAWEI","SPARE-ISSUE",
AI407="SPARE-HS","SPARE-ISSUE",
AI407="Power Telco","RAN ISSUE",AI407="no impacts","no impacts"
),"")</f>
        <v>no impacts</v>
      </c>
      <c r="AI407" s="85" t="s">
        <v>5998</v>
      </c>
      <c r="AJ407" s="57" t="str" cm="1">
        <f t="array" ref="AJ407">IFERROR(_xlfn.IFS(
AI407="MPR ISSUE","ACTIVE",
AI407="BSS Hardware Issue","ACTIVE",
AI407="Sites strategiques, MLL, Pylone, etc.","PASSIVE",
AI407="AKTIVCO DEFAUT GE &amp; POWER Cabinet","PASSIVE",
AI407="AKTIVCO Coupure ENEO &amp; Baisse de tension","PASSIVE",
AI407="Coupure ENEO &amp; Baisse de tension","PASSIVE",
AI407="Defaut GE &amp; POWER Cabinet","PASSIVE",
AI407="Sharing","PASSIVE",
AI407="Sites strategiques &amp; DataCenter","PASSIVE",
AI407="Exclu","Exclu",
AI407="SAT","ACTIVE",
AI407="SPARE-ISSUE","SPARE-ISSUE",
AI407="Fiber CAmtel","ACTIVE",
AI407="Fiber AOF","ACTIVE",
AI407="Projet OCM (HUAWEI)","PLANNED WORKS",
AI407="Projet OCM (NOKIA)","PLANNED WORKS",
AI407="ACCESS-ISSUE","ACCESS-ISSUE",
AI407="Projet OCM (ZTE, NOKIA, autres projets)","PLANNED WORKS",
AI407="No root CAuse","No root cause",
AI407="ODU HS","ACTIVE",
AI407="IP &amp; VLAN","ACTIVE",
AI407="Warehouse HUAWEI","SPARE-ISSUE",
AI407="SPARE-HS","SPARE-ISSUE",
AI407="Power Telco","ACTIVE", AI407="no impacts","no impacts"
),"")</f>
        <v>no impacts</v>
      </c>
      <c r="AK407" s="23" t="s">
        <v>5537</v>
      </c>
      <c r="AL407" s="23" t="str">
        <f t="shared" si="17"/>
        <v>LIT_180</v>
      </c>
      <c r="AN407" s="9" t="s">
        <v>5537</v>
      </c>
      <c r="AO407" s="23" t="str">
        <f>_xlfn.XLOOKUP(B407,'INCIDENT-05-03-2026'!E:E,'INCIDENT-05-03-2026'!F:F,"")</f>
        <v/>
      </c>
      <c r="AP407" s="7" t="s">
        <v>5537</v>
      </c>
      <c r="AQ407" s="6"/>
      <c r="AR407" s="7"/>
      <c r="AS407" s="3" t="str">
        <f>_xlfn.XLOOKUP(B407,'[3]tt num | region | site id'!$C:$C,'[3]tt num | region | site id'!$Q:$Q,"")</f>
        <v/>
      </c>
      <c r="AT407" s="24" t="str">
        <f>_xlfn.XLOOKUP(B407,'[4]Cells Huawei 03052026 12h'!$B:$B,'[4]Cells Huawei 03052026 12h'!$T:$T,"")</f>
        <v/>
      </c>
      <c r="AU407" s="24" t="str">
        <f>_xlfn.XLOOKUP(B407,'[5]cells down 02052026 8h50'!$B:$B,'[5]cells down 02052026 8h50'!$R:$R,"")</f>
        <v/>
      </c>
      <c r="AV407" s="24" t="str">
        <f>_xlfn.XLOOKUP(B407,'[5]cells down 02052026 13h50'!$B:$B,'[5]cells down 02052026 13h50'!$R:$R,"")</f>
        <v/>
      </c>
      <c r="AW407" s="24" t="str">
        <f>_xlfn.XLOOKUP(B407,'[5]cells down 02052026 13h50'!$B:$B,'[5]cells down 02052026 13h50'!$R:$R,"")</f>
        <v/>
      </c>
      <c r="AX407" s="24" t="str">
        <f>_xlfn.XLOOKUP(B407,'[6]cell downs 03052026 8h40 '!$B:$B,'[6]cell downs 03052026 8h40 '!$R:$R,"")</f>
        <v/>
      </c>
      <c r="AY407" s="24" t="str">
        <f>_xlfn.XLOOKUP(B407,'[7]ALL SITES DOWN'!$D:$D,'[7]ALL SITES DOWN'!$J:$J,"")</f>
        <v/>
      </c>
      <c r="AZ407" s="24" t="str">
        <f>_xlfn.XLOOKUP(B407,'[8]ALL SITES DOWN'!$D:$D,'[8]ALL SITES DOWN'!$J:$J,"")</f>
        <v/>
      </c>
      <c r="BA407" s="9" t="str">
        <f>_xlfn.XLOOKUP(B407,[9]sheet1!$AC:$AC,[9]sheet1!$AF:$AF,"")</f>
        <v/>
      </c>
      <c r="BB407" s="14" t="s">
        <v>5537</v>
      </c>
      <c r="BC407" s="14" t="s">
        <v>5537</v>
      </c>
      <c r="BD407" s="14" t="str">
        <f>_xlfn.XLOOKUP(B407,'[10]cell downs 18042026 17h'!$B:$B,'[10]cell downs 18042026 17h'!$B:$B,"")</f>
        <v/>
      </c>
      <c r="BE407" s="14" t="str">
        <f>_xlfn.XLOOKUP(B407,'[11]Cells Huawei 19042026 15h'!$B:$B,'[11]Cells Huawei 19042026 15h'!$B:$B,"")</f>
        <v/>
      </c>
      <c r="BF407" s="9" t="str">
        <f>_xlfn.XLOOKUP(B407,'[12]cells down 19042026 9H40'!$B:$B,'[12]cells down 19042026 9H40'!$B:$B,"")</f>
        <v/>
      </c>
      <c r="BG407" s="9" t="s">
        <v>507</v>
      </c>
      <c r="BH407" s="9" t="s">
        <v>12</v>
      </c>
    </row>
    <row r="408" spans="1:60" s="9" customFormat="1" x14ac:dyDescent="0.3">
      <c r="A408" s="3" t="s">
        <v>2249</v>
      </c>
      <c r="B408" s="31" t="s">
        <v>2250</v>
      </c>
      <c r="C408" s="3" t="str">
        <f>_xlfn.XLOOKUP(B408,'[1]daily break down'!$D:$D,'[1]daily break down'!$E:$E,"")</f>
        <v>CENTRE</v>
      </c>
      <c r="D408" s="3" t="s">
        <v>11</v>
      </c>
      <c r="E408" s="3" t="s">
        <v>96</v>
      </c>
      <c r="F408" s="3" t="s">
        <v>226</v>
      </c>
      <c r="G408" s="3" t="s">
        <v>2251</v>
      </c>
      <c r="H408" s="41" t="str">
        <f>_xlfn.XLOOKUP(B408,[2]CALCULATION!$B:$B,[2]CALCULATION!$H:$H,"")</f>
        <v>NOKIA</v>
      </c>
      <c r="I408" s="34">
        <v>2.6752617476098045E-4</v>
      </c>
      <c r="J408" s="34">
        <v>0</v>
      </c>
      <c r="K408" s="34">
        <v>0</v>
      </c>
      <c r="L408" s="34">
        <v>0</v>
      </c>
      <c r="M408" s="34">
        <v>0</v>
      </c>
      <c r="N408" s="34">
        <v>0</v>
      </c>
      <c r="O408" s="34">
        <v>0</v>
      </c>
      <c r="P408" s="34">
        <v>0</v>
      </c>
      <c r="Q408" s="34">
        <v>0</v>
      </c>
      <c r="R408" s="34">
        <v>0</v>
      </c>
      <c r="S408" s="35">
        <v>0</v>
      </c>
      <c r="T408" s="35">
        <v>288655.58249479928</v>
      </c>
      <c r="U408" s="35">
        <v>0</v>
      </c>
      <c r="V408" s="35">
        <v>1.0084754508667519</v>
      </c>
      <c r="W408" s="35">
        <v>0.27308521885465337</v>
      </c>
      <c r="X408" s="35">
        <v>0</v>
      </c>
      <c r="Y408" s="35">
        <v>0</v>
      </c>
      <c r="Z408" s="35">
        <v>0</v>
      </c>
      <c r="AA408" s="35">
        <v>8.0432758214132982E-2</v>
      </c>
      <c r="AB408" s="35">
        <v>4.4626008547793528E-2</v>
      </c>
      <c r="AC408" s="35">
        <v>5.089008398505547E-2</v>
      </c>
      <c r="AD408" s="35">
        <v>5.3005852759301142E-2</v>
      </c>
      <c r="AE408" s="58" t="s">
        <v>5560</v>
      </c>
      <c r="AF408" s="58"/>
      <c r="AG408" s="57" t="str" cm="1">
        <f t="array" ref="AG408">IFERROR(_xlfn.IFS(
AI408="MPR ISSUE","PDH",
AI408="BSS Hardware Issue","BSS",
AI408="Sites strategiques, MLL, Pylone, etc.","ENVTECH",
AI408="AKTIVCO DEFAUT GE &amp; POWER Cabinet","AKTIVCO",
AI408="AKTIVCO Coupure ENEO &amp; Baisse de tension","AKTIVCO GRID ONLY",
AI408="Coupure ENEO &amp; Baisse de tension","IHS GRID ONLY",
AI408="Defaut GE &amp; POWER Cabinet","IHS",
AI408="Sharing","Partners",
AI408="Sites strategiques &amp; DataCenter","SST &amp; DC",
AI408="Exclu","Exclu",
AI408="SAT","SAT",
AI408="SPARE-ISSUE","SPARE-ISSUE",
AI408="Fiber CAmtel","TRANS_FO_CAMTEL",
AI408="Fiber AOF","Fiber AOF",
AI408="Projet OCM (HUAWEI)","TRAVAUX-HUAWEI",
AI408="Projet OCM (NOKIA)","TRAVAUX-NOKIA",
AI408="ACCESS-ISSUE","ACCESS-ISSUE",
AI408="Projet OCM (ZTE, NOKIA, autres projets)","TRAVAUX OCM",
AI408="No root CAuse","No root cause",
AI408="ODU HS","PDH",
AI408="IP &amp; VLAN","PDH",
AI408="Warehouse HUAWEI","SPARE-ISSUE",
AI408="SPARE-HS","SPARE-ISSUE",
AI408="Power Telco","BSS",AI408="no impacts","no impacts"
),"")</f>
        <v>no impacts</v>
      </c>
      <c r="AH408" s="57" t="str" cm="1">
        <f t="array" ref="AH408">IFERROR(_xlfn.IFS(
AI408="MPR ISSUE","TX ISSUE",
AI408="BSS Hardware Issue","RAN ISSUE",
AI408="Sites strategiques, MLL, Pylone, etc.","ENVTECH",
AI408="AKTIVCO DEFAUT GE &amp; POWER Cabinet","POWER ISSUE",
AI408="AKTIVCO Coupure ENEO &amp; Baisse de tension","POWER ISSUE",
AI408="Coupure ENEO &amp; Baisse de tension","POWER ISSUE",
AI408="Defaut GE &amp; POWER Cabinet","POWER ISSUE",
AI408="Sharing","POWER ISSUE",
AI408="Sites strategiques &amp; DataCenter","POWER ISSUE",
AI408="Exclu","Exclu",
AI408="SAT","TX ISSUE",
AI408="SPARE-ISSUE","SPARE-ISSUE",
AI408="Fiber CAmtel","TX ISSUE",
AI408="Fiber AOF","TX ISSUE",
AI408="Projet OCM (HUAWEI)","TRAVAUX-HUAWEI",
AI408="Projet OCM (NOKIA)","TRAVAUX -NOKIA",
AI408="ACCESS-ISSUE","ACCESS-ISSUE",
AI408="Projet OCM (ZTE, NOKIA, autres projets)","TRAVAUX OCM",
AI408="No root CAuse","No root cause",
AI408="ODU HS","TX ISSUE",
AI408="IP &amp; VLAN","TX ISSUE",
AI408="Warehouse HUAWEI","SPARE-ISSUE",
AI408="SPARE-HS","SPARE-ISSUE",
AI408="Power Telco","RAN ISSUE",AI408="no impacts","no impacts"
),"")</f>
        <v>no impacts</v>
      </c>
      <c r="AI408" s="85" t="s">
        <v>5998</v>
      </c>
      <c r="AJ408" s="57" t="str" cm="1">
        <f t="array" ref="AJ408">IFERROR(_xlfn.IFS(
AI408="MPR ISSUE","ACTIVE",
AI408="BSS Hardware Issue","ACTIVE",
AI408="Sites strategiques, MLL, Pylone, etc.","PASSIVE",
AI408="AKTIVCO DEFAUT GE &amp; POWER Cabinet","PASSIVE",
AI408="AKTIVCO Coupure ENEO &amp; Baisse de tension","PASSIVE",
AI408="Coupure ENEO &amp; Baisse de tension","PASSIVE",
AI408="Defaut GE &amp; POWER Cabinet","PASSIVE",
AI408="Sharing","PASSIVE",
AI408="Sites strategiques &amp; DataCenter","PASSIVE",
AI408="Exclu","Exclu",
AI408="SAT","ACTIVE",
AI408="SPARE-ISSUE","SPARE-ISSUE",
AI408="Fiber CAmtel","ACTIVE",
AI408="Fiber AOF","ACTIVE",
AI408="Projet OCM (HUAWEI)","PLANNED WORKS",
AI408="Projet OCM (NOKIA)","PLANNED WORKS",
AI408="ACCESS-ISSUE","ACCESS-ISSUE",
AI408="Projet OCM (ZTE, NOKIA, autres projets)","PLANNED WORKS",
AI408="No root CAuse","No root cause",
AI408="ODU HS","ACTIVE",
AI408="IP &amp; VLAN","ACTIVE",
AI408="Warehouse HUAWEI","SPARE-ISSUE",
AI408="SPARE-HS","SPARE-ISSUE",
AI408="Power Telco","ACTIVE", AI408="no impacts","no impacts"
),"")</f>
        <v>no impacts</v>
      </c>
      <c r="AK408" s="23" t="s">
        <v>5537</v>
      </c>
      <c r="AL408" s="23" t="str">
        <f t="shared" si="17"/>
        <v>EST_094</v>
      </c>
      <c r="AN408" s="9" t="s">
        <v>5537</v>
      </c>
      <c r="AO408" s="23" t="str">
        <f>_xlfn.XLOOKUP(B408,'INCIDENT-05-03-2026'!E:E,'INCIDENT-05-03-2026'!F:F,"")</f>
        <v/>
      </c>
      <c r="AP408" s="7" t="s">
        <v>5537</v>
      </c>
      <c r="AQ408" s="6"/>
      <c r="AR408" s="7"/>
      <c r="AS408" s="3" t="str">
        <f>_xlfn.XLOOKUP(B408,'[3]tt num | region | site id'!$C:$C,'[3]tt num | region | site id'!$Q:$Q,"")</f>
        <v/>
      </c>
      <c r="AT408" s="24" t="str">
        <f>_xlfn.XLOOKUP(B408,'[4]Cells Huawei 03052026 12h'!$B:$B,'[4]Cells Huawei 03052026 12h'!$T:$T,"")</f>
        <v/>
      </c>
      <c r="AU408" s="24" t="str">
        <f>_xlfn.XLOOKUP(B408,'[5]cells down 02052026 8h50'!$B:$B,'[5]cells down 02052026 8h50'!$R:$R,"")</f>
        <v/>
      </c>
      <c r="AV408" s="24" t="str">
        <f>_xlfn.XLOOKUP(B408,'[5]cells down 02052026 13h50'!$B:$B,'[5]cells down 02052026 13h50'!$R:$R,"")</f>
        <v/>
      </c>
      <c r="AW408" s="24" t="str">
        <f>_xlfn.XLOOKUP(B408,'[5]cells down 02052026 13h50'!$B:$B,'[5]cells down 02052026 13h50'!$R:$R,"")</f>
        <v/>
      </c>
      <c r="AX408" s="24" t="str">
        <f>_xlfn.XLOOKUP(B408,'[6]cell downs 03052026 8h40 '!$B:$B,'[6]cell downs 03052026 8h40 '!$R:$R,"")</f>
        <v/>
      </c>
      <c r="AY408" s="24" t="str">
        <f>_xlfn.XLOOKUP(B408,'[7]ALL SITES DOWN'!$D:$D,'[7]ALL SITES DOWN'!$J:$J,"")</f>
        <v/>
      </c>
      <c r="AZ408" s="24" t="str">
        <f>_xlfn.XLOOKUP(B408,'[8]ALL SITES DOWN'!$D:$D,'[8]ALL SITES DOWN'!$J:$J,"")</f>
        <v/>
      </c>
      <c r="BA408" s="9" t="str">
        <f>_xlfn.XLOOKUP(B408,[9]sheet1!$AC:$AC,[9]sheet1!$AF:$AF,"")</f>
        <v/>
      </c>
      <c r="BB408" s="14" t="s">
        <v>5537</v>
      </c>
      <c r="BC408" s="14" t="s">
        <v>5537</v>
      </c>
      <c r="BD408" s="14" t="str">
        <f>_xlfn.XLOOKUP(B408,'[10]cell downs 18042026 17h'!$B:$B,'[10]cell downs 18042026 17h'!$B:$B,"")</f>
        <v/>
      </c>
      <c r="BE408" s="14" t="str">
        <f>_xlfn.XLOOKUP(B408,'[11]Cells Huawei 19042026 15h'!$B:$B,'[11]Cells Huawei 19042026 15h'!$B:$B,"")</f>
        <v/>
      </c>
      <c r="BF408" s="9" t="str">
        <f>_xlfn.XLOOKUP(B408,'[12]cells down 19042026 9H40'!$B:$B,'[12]cells down 19042026 9H40'!$B:$B,"")</f>
        <v/>
      </c>
      <c r="BG408" s="9" t="s">
        <v>2250</v>
      </c>
      <c r="BH408" s="9" t="s">
        <v>12</v>
      </c>
    </row>
    <row r="409" spans="1:60" s="9" customFormat="1" x14ac:dyDescent="0.3">
      <c r="A409" s="1" t="s">
        <v>1857</v>
      </c>
      <c r="B409" s="8" t="s">
        <v>1858</v>
      </c>
      <c r="C409" s="3" t="str">
        <f>_xlfn.XLOOKUP(B409,'[1]daily break down'!$D:$D,'[1]daily break down'!$E:$E,"")</f>
        <v>Ngaoundere</v>
      </c>
      <c r="D409" s="1" t="s">
        <v>11</v>
      </c>
      <c r="E409" s="1" t="s">
        <v>12</v>
      </c>
      <c r="F409" s="3" t="s">
        <v>90</v>
      </c>
      <c r="G409" s="1" t="s">
        <v>91</v>
      </c>
      <c r="H409" s="40" t="str">
        <f>_xlfn.XLOOKUP(B409,[2]CALCULATION!$B:$B,[2]CALCULATION!$H:$H,"")</f>
        <v>Huawei</v>
      </c>
      <c r="I409" s="34">
        <v>0</v>
      </c>
      <c r="J409" s="34">
        <v>2.3915769918928866</v>
      </c>
      <c r="K409" s="34">
        <v>27.108445123604223</v>
      </c>
      <c r="L409" s="34">
        <v>5.2524305644730949E-2</v>
      </c>
      <c r="M409" s="34">
        <v>7.3123821101323219E-2</v>
      </c>
      <c r="N409" s="34">
        <v>0.15473713948172688</v>
      </c>
      <c r="O409" s="34">
        <v>5.4593174729548874E-2</v>
      </c>
      <c r="P409" s="34">
        <v>5.8855758447406481E-2</v>
      </c>
      <c r="Q409" s="34">
        <v>0</v>
      </c>
      <c r="R409" s="34">
        <v>4.8600588414903848E-2</v>
      </c>
      <c r="S409" s="35">
        <v>0.54004617145074807</v>
      </c>
      <c r="T409" s="35">
        <v>4.4608027782771602</v>
      </c>
      <c r="U409" s="35">
        <v>5.5199567392340332E-2</v>
      </c>
      <c r="V409" s="35">
        <v>0.95513978420982037</v>
      </c>
      <c r="W409" s="35">
        <v>4.4608027782771593</v>
      </c>
      <c r="X409" s="35">
        <v>0.24594572999688952</v>
      </c>
      <c r="Y409" s="35">
        <v>1.4416093803951111</v>
      </c>
      <c r="Z409" s="35">
        <v>7.3748048842432079E-2</v>
      </c>
      <c r="AA409" s="35">
        <v>6.1823315708068052E-2</v>
      </c>
      <c r="AB409" s="35">
        <v>7.8892407968420092E-2</v>
      </c>
      <c r="AC409" s="35">
        <v>3.3858322006185611E-2</v>
      </c>
      <c r="AD409" s="35">
        <v>5.2970182602665852E-2</v>
      </c>
      <c r="AE409" s="58" t="s">
        <v>5560</v>
      </c>
      <c r="AF409" s="58"/>
      <c r="AG409" s="57" t="str" cm="1">
        <f t="array" ref="AG409">IFERROR(_xlfn.IFS(
AI409="MPR ISSUE","PDH",
AI409="BSS Hardware Issue","BSS",
AI409="Sites strategiques, MLL, Pylone, etc.","ENVTECH",
AI409="AKTIVCO DEFAUT GE &amp; POWER Cabinet","AKTIVCO",
AI409="AKTIVCO Coupure ENEO &amp; Baisse de tension","AKTIVCO GRID ONLY",
AI409="Coupure ENEO &amp; Baisse de tension","IHS GRID ONLY",
AI409="Defaut GE &amp; POWER Cabinet","IHS",
AI409="Sharing","Partners",
AI409="Sites strategiques &amp; DataCenter","SST &amp; DC",
AI409="Exclu","Exclu",
AI409="SAT","SAT",
AI409="SPARE-ISSUE","SPARE-ISSUE",
AI409="Fiber CAmtel","TRANS_FO_CAMTEL",
AI409="Fiber AOF","Fiber AOF",
AI409="Projet OCM (HUAWEI)","TRAVAUX-HUAWEI",
AI409="Projet OCM (NOKIA)","TRAVAUX-NOKIA",
AI409="ACCESS-ISSUE","ACCESS-ISSUE",
AI409="Projet OCM (ZTE, NOKIA, autres projets)","TRAVAUX OCM",
AI409="No root CAuse","No root cause",
AI409="ODU HS","PDH",
AI409="IP &amp; VLAN","PDH",
AI409="Warehouse HUAWEI","SPARE-ISSUE",
AI409="SPARE-HS","SPARE-ISSUE",
AI409="Power Telco","BSS",AI409="no impacts","no impacts"
),"")</f>
        <v>no impacts</v>
      </c>
      <c r="AH409" s="57" t="str" cm="1">
        <f t="array" ref="AH409">IFERROR(_xlfn.IFS(
AI409="MPR ISSUE","TX ISSUE",
AI409="BSS Hardware Issue","RAN ISSUE",
AI409="Sites strategiques, MLL, Pylone, etc.","ENVTECH",
AI409="AKTIVCO DEFAUT GE &amp; POWER Cabinet","POWER ISSUE",
AI409="AKTIVCO Coupure ENEO &amp; Baisse de tension","POWER ISSUE",
AI409="Coupure ENEO &amp; Baisse de tension","POWER ISSUE",
AI409="Defaut GE &amp; POWER Cabinet","POWER ISSUE",
AI409="Sharing","POWER ISSUE",
AI409="Sites strategiques &amp; DataCenter","POWER ISSUE",
AI409="Exclu","Exclu",
AI409="SAT","TX ISSUE",
AI409="SPARE-ISSUE","SPARE-ISSUE",
AI409="Fiber CAmtel","TX ISSUE",
AI409="Fiber AOF","TX ISSUE",
AI409="Projet OCM (HUAWEI)","TRAVAUX-HUAWEI",
AI409="Projet OCM (NOKIA)","TRAVAUX -NOKIA",
AI409="ACCESS-ISSUE","ACCESS-ISSUE",
AI409="Projet OCM (ZTE, NOKIA, autres projets)","TRAVAUX OCM",
AI409="No root CAuse","No root cause",
AI409="ODU HS","TX ISSUE",
AI409="IP &amp; VLAN","TX ISSUE",
AI409="Warehouse HUAWEI","SPARE-ISSUE",
AI409="SPARE-HS","SPARE-ISSUE",
AI409="Power Telco","RAN ISSUE",AI409="no impacts","no impacts"
),"")</f>
        <v>no impacts</v>
      </c>
      <c r="AI409" s="85" t="s">
        <v>5998</v>
      </c>
      <c r="AJ409" s="57" t="str" cm="1">
        <f t="array" ref="AJ409">IFERROR(_xlfn.IFS(
AI409="MPR ISSUE","ACTIVE",
AI409="BSS Hardware Issue","ACTIVE",
AI409="Sites strategiques, MLL, Pylone, etc.","PASSIVE",
AI409="AKTIVCO DEFAUT GE &amp; POWER Cabinet","PASSIVE",
AI409="AKTIVCO Coupure ENEO &amp; Baisse de tension","PASSIVE",
AI409="Coupure ENEO &amp; Baisse de tension","PASSIVE",
AI409="Defaut GE &amp; POWER Cabinet","PASSIVE",
AI409="Sharing","PASSIVE",
AI409="Sites strategiques &amp; DataCenter","PASSIVE",
AI409="Exclu","Exclu",
AI409="SAT","ACTIVE",
AI409="SPARE-ISSUE","SPARE-ISSUE",
AI409="Fiber CAmtel","ACTIVE",
AI409="Fiber AOF","ACTIVE",
AI409="Projet OCM (HUAWEI)","PLANNED WORKS",
AI409="Projet OCM (NOKIA)","PLANNED WORKS",
AI409="ACCESS-ISSUE","ACCESS-ISSUE",
AI409="Projet OCM (ZTE, NOKIA, autres projets)","PLANNED WORKS",
AI409="No root CAuse","No root cause",
AI409="ODU HS","ACTIVE",
AI409="IP &amp; VLAN","ACTIVE",
AI409="Warehouse HUAWEI","SPARE-ISSUE",
AI409="SPARE-HS","SPARE-ISSUE",
AI409="Power Telco","ACTIVE", AI409="no impacts","no impacts"
),"")</f>
        <v>no impacts</v>
      </c>
      <c r="AK409" s="23" t="s">
        <v>5537</v>
      </c>
      <c r="AL409" s="23" t="str">
        <f t="shared" si="17"/>
        <v>ADM_033</v>
      </c>
      <c r="AN409" s="9" t="s">
        <v>5537</v>
      </c>
      <c r="AO409" s="23" t="str">
        <f>_xlfn.XLOOKUP(B409,'INCIDENT-05-03-2026'!E:E,'INCIDENT-05-03-2026'!F:F,"")</f>
        <v/>
      </c>
      <c r="AP409" s="7" t="s">
        <v>5537</v>
      </c>
      <c r="AQ409" s="6"/>
      <c r="AR409" s="7"/>
      <c r="AS409" s="3" t="str">
        <f>_xlfn.XLOOKUP(B409,'[3]tt num | region | site id'!$C:$C,'[3]tt num | region | site id'!$Q:$Q,"")</f>
        <v/>
      </c>
      <c r="AT409" s="24" t="str">
        <f>_xlfn.XLOOKUP(B409,'[4]Cells Huawei 03052026 12h'!$B:$B,'[4]Cells Huawei 03052026 12h'!$T:$T,"")</f>
        <v/>
      </c>
      <c r="AU409" s="24" t="str">
        <f>_xlfn.XLOOKUP(B409,'[5]cells down 02052026 8h50'!$B:$B,'[5]cells down 02052026 8h50'!$R:$R,"")</f>
        <v/>
      </c>
      <c r="AV409" s="24" t="str">
        <f>_xlfn.XLOOKUP(B409,'[5]cells down 02052026 13h50'!$B:$B,'[5]cells down 02052026 13h50'!$R:$R,"")</f>
        <v/>
      </c>
      <c r="AW409" s="24" t="str">
        <f>_xlfn.XLOOKUP(B409,'[5]cells down 02052026 13h50'!$B:$B,'[5]cells down 02052026 13h50'!$R:$R,"")</f>
        <v/>
      </c>
      <c r="AX409" s="24" t="str">
        <f>_xlfn.XLOOKUP(B409,'[6]cell downs 03052026 8h40 '!$B:$B,'[6]cell downs 03052026 8h40 '!$R:$R,"")</f>
        <v/>
      </c>
      <c r="AY409" s="24" t="str">
        <f>_xlfn.XLOOKUP(B409,'[7]ALL SITES DOWN'!$D:$D,'[7]ALL SITES DOWN'!$J:$J,"")</f>
        <v/>
      </c>
      <c r="AZ409" s="24" t="str">
        <f>_xlfn.XLOOKUP(B409,'[8]ALL SITES DOWN'!$D:$D,'[8]ALL SITES DOWN'!$J:$J,"")</f>
        <v/>
      </c>
      <c r="BA409" s="9" t="str">
        <f>_xlfn.XLOOKUP(B409,[9]sheet1!$AC:$AC,[9]sheet1!$AF:$AF,"")</f>
        <v/>
      </c>
      <c r="BB409" s="14" t="s">
        <v>5537</v>
      </c>
      <c r="BC409" s="14" t="s">
        <v>5537</v>
      </c>
      <c r="BD409" s="14" t="str">
        <f>_xlfn.XLOOKUP(B409,'[10]cell downs 18042026 17h'!$B:$B,'[10]cell downs 18042026 17h'!$B:$B,"")</f>
        <v/>
      </c>
      <c r="BE409" s="14" t="str">
        <f>_xlfn.XLOOKUP(B409,'[11]Cells Huawei 19042026 15h'!$B:$B,'[11]Cells Huawei 19042026 15h'!$B:$B,"")</f>
        <v/>
      </c>
      <c r="BF409" s="9" t="str">
        <f>_xlfn.XLOOKUP(B409,'[12]cells down 19042026 9H40'!$B:$B,'[12]cells down 19042026 9H40'!$B:$B,"")</f>
        <v/>
      </c>
      <c r="BG409" s="9" t="s">
        <v>1858</v>
      </c>
      <c r="BH409" s="9" t="s">
        <v>594</v>
      </c>
    </row>
    <row r="410" spans="1:60" s="9" customFormat="1" ht="34.5" customHeight="1" x14ac:dyDescent="0.3">
      <c r="A410" s="1" t="s">
        <v>1416</v>
      </c>
      <c r="B410" s="1" t="s">
        <v>1417</v>
      </c>
      <c r="C410" s="3" t="str">
        <f>_xlfn.XLOOKUP(B410,'[1]daily break down'!$D:$D,'[1]daily break down'!$E:$E,"")</f>
        <v>NORD</v>
      </c>
      <c r="D410" s="1" t="s">
        <v>11</v>
      </c>
      <c r="E410" s="1" t="s">
        <v>66</v>
      </c>
      <c r="F410" s="3" t="s">
        <v>23</v>
      </c>
      <c r="G410" s="1" t="s">
        <v>1416</v>
      </c>
      <c r="H410" s="41" t="str">
        <f>_xlfn.XLOOKUP(B410,[2]CALCULATION!$B:$B,[2]CALCULATION!$H:$H,"")</f>
        <v>NOKIA</v>
      </c>
      <c r="I410" s="34">
        <v>0</v>
      </c>
      <c r="J410" s="34">
        <v>1.1595408128515667</v>
      </c>
      <c r="K410" s="34">
        <v>6.0599407876271768E-3</v>
      </c>
      <c r="L410" s="34">
        <v>0.44443172883544313</v>
      </c>
      <c r="M410" s="34">
        <v>1.7314116536077649E-3</v>
      </c>
      <c r="N410" s="34">
        <v>3.0119348557551737E-3</v>
      </c>
      <c r="O410" s="34">
        <v>1.1127926982041573E-2</v>
      </c>
      <c r="P410" s="34">
        <v>1.15427443573851E-3</v>
      </c>
      <c r="Q410" s="34">
        <v>9.5588351709595333E-4</v>
      </c>
      <c r="R410" s="34">
        <v>7.3945706039498275E-4</v>
      </c>
      <c r="S410" s="35">
        <v>2.6367956641401586E-2</v>
      </c>
      <c r="T410" s="35">
        <v>0</v>
      </c>
      <c r="U410" s="35">
        <v>1.0640967454464388E-3</v>
      </c>
      <c r="V410" s="35">
        <v>1.9440235365961538E-3</v>
      </c>
      <c r="W410" s="35">
        <v>0</v>
      </c>
      <c r="X410" s="35">
        <v>7.8295993813368037E-3</v>
      </c>
      <c r="Y410" s="35">
        <v>2.4969109644354271E-3</v>
      </c>
      <c r="Z410" s="35">
        <v>0.16641911577962121</v>
      </c>
      <c r="AA410" s="35">
        <v>0.36506980164582409</v>
      </c>
      <c r="AB410" s="35">
        <v>0</v>
      </c>
      <c r="AC410" s="35">
        <v>0</v>
      </c>
      <c r="AD410" s="35">
        <v>5.2131933921748239E-2</v>
      </c>
      <c r="AE410" s="58" t="s">
        <v>5560</v>
      </c>
      <c r="AF410" s="58"/>
      <c r="AG410" s="57" t="str" cm="1">
        <f t="array" ref="AG410">IFERROR(_xlfn.IFS(
AI410="MPR ISSUE","PDH",
AI410="BSS Hardware Issue","BSS",
AI410="Sites strategiques, MLL, Pylone, etc.","ENVTECH",
AI410="AKTIVCO DEFAUT GE &amp; POWER Cabinet","AKTIVCO",
AI410="AKTIVCO Coupure ENEO &amp; Baisse de tension","AKTIVCO GRID ONLY",
AI410="Coupure ENEO &amp; Baisse de tension","IHS GRID ONLY",
AI410="Defaut GE &amp; POWER Cabinet","IHS",
AI410="Sharing","Partners",
AI410="Sites strategiques &amp; DataCenter","SST &amp; DC",
AI410="Exclu","Exclu",
AI410="SAT","SAT",
AI410="SPARE-ISSUE","SPARE-ISSUE",
AI410="Fiber CAmtel","TRANS_FO_CAMTEL",
AI410="Fiber AOF","Fiber AOF",
AI410="Projet OCM (HUAWEI)","TRAVAUX-HUAWEI",
AI410="Projet OCM (NOKIA)","TRAVAUX-NOKIA",
AI410="ACCESS-ISSUE","ACCESS-ISSUE",
AI410="Projet OCM (ZTE, NOKIA, autres projets)","TRAVAUX OCM",
AI410="No root CAuse","No root cause",
AI410="ODU HS","PDH",
AI410="IP &amp; VLAN","PDH",
AI410="Warehouse HUAWEI","SPARE-ISSUE",
AI410="SPARE-HS","SPARE-ISSUE",
AI410="Power Telco","BSS",AI410="no impacts","no impacts"
),"")</f>
        <v>no impacts</v>
      </c>
      <c r="AH410" s="57" t="str" cm="1">
        <f t="array" ref="AH410">IFERROR(_xlfn.IFS(
AI410="MPR ISSUE","TX ISSUE",
AI410="BSS Hardware Issue","RAN ISSUE",
AI410="Sites strategiques, MLL, Pylone, etc.","ENVTECH",
AI410="AKTIVCO DEFAUT GE &amp; POWER Cabinet","POWER ISSUE",
AI410="AKTIVCO Coupure ENEO &amp; Baisse de tension","POWER ISSUE",
AI410="Coupure ENEO &amp; Baisse de tension","POWER ISSUE",
AI410="Defaut GE &amp; POWER Cabinet","POWER ISSUE",
AI410="Sharing","POWER ISSUE",
AI410="Sites strategiques &amp; DataCenter","POWER ISSUE",
AI410="Exclu","Exclu",
AI410="SAT","TX ISSUE",
AI410="SPARE-ISSUE","SPARE-ISSUE",
AI410="Fiber CAmtel","TX ISSUE",
AI410="Fiber AOF","TX ISSUE",
AI410="Projet OCM (HUAWEI)","TRAVAUX-HUAWEI",
AI410="Projet OCM (NOKIA)","TRAVAUX -NOKIA",
AI410="ACCESS-ISSUE","ACCESS-ISSUE",
AI410="Projet OCM (ZTE, NOKIA, autres projets)","TRAVAUX OCM",
AI410="No root CAuse","No root cause",
AI410="ODU HS","TX ISSUE",
AI410="IP &amp; VLAN","TX ISSUE",
AI410="Warehouse HUAWEI","SPARE-ISSUE",
AI410="SPARE-HS","SPARE-ISSUE",
AI410="Power Telco","RAN ISSUE",AI410="no impacts","no impacts"
),"")</f>
        <v>no impacts</v>
      </c>
      <c r="AI410" s="85" t="s">
        <v>5998</v>
      </c>
      <c r="AJ410" s="57" t="str" cm="1">
        <f t="array" ref="AJ410">IFERROR(_xlfn.IFS(
AI410="MPR ISSUE","ACTIVE",
AI410="BSS Hardware Issue","ACTIVE",
AI410="Sites strategiques, MLL, Pylone, etc.","PASSIVE",
AI410="AKTIVCO DEFAUT GE &amp; POWER Cabinet","PASSIVE",
AI410="AKTIVCO Coupure ENEO &amp; Baisse de tension","PASSIVE",
AI410="Coupure ENEO &amp; Baisse de tension","PASSIVE",
AI410="Defaut GE &amp; POWER Cabinet","PASSIVE",
AI410="Sharing","PASSIVE",
AI410="Sites strategiques &amp; DataCenter","PASSIVE",
AI410="Exclu","Exclu",
AI410="SAT","ACTIVE",
AI410="SPARE-ISSUE","SPARE-ISSUE",
AI410="Fiber CAmtel","ACTIVE",
AI410="Fiber AOF","ACTIVE",
AI410="Projet OCM (HUAWEI)","PLANNED WORKS",
AI410="Projet OCM (NOKIA)","PLANNED WORKS",
AI410="ACCESS-ISSUE","ACCESS-ISSUE",
AI410="Projet OCM (ZTE, NOKIA, autres projets)","PLANNED WORKS",
AI410="No root CAuse","No root cause",
AI410="ODU HS","ACTIVE",
AI410="IP &amp; VLAN","ACTIVE",
AI410="Warehouse HUAWEI","SPARE-ISSUE",
AI410="SPARE-HS","SPARE-ISSUE",
AI410="Power Telco","ACTIVE", AI410="no impacts","no impacts"
),"")</f>
        <v>no impacts</v>
      </c>
      <c r="AK410" s="23" t="s">
        <v>5537</v>
      </c>
      <c r="AL410" s="23" t="str">
        <f t="shared" si="17"/>
        <v>NRD_055</v>
      </c>
      <c r="AN410" s="9" t="s">
        <v>5537</v>
      </c>
      <c r="AO410" s="23" t="str">
        <f>_xlfn.XLOOKUP(B410,'INCIDENT-05-03-2026'!E:E,'INCIDENT-05-03-2026'!F:F,"")</f>
        <v/>
      </c>
      <c r="AP410" s="7" t="s">
        <v>5537</v>
      </c>
      <c r="AQ410" s="6"/>
      <c r="AR410" s="7"/>
      <c r="AS410" s="3" t="str">
        <f>_xlfn.XLOOKUP(B410,'[3]tt num | region | site id'!$C:$C,'[3]tt num | region | site id'!$Q:$Q,"")</f>
        <v/>
      </c>
      <c r="AT410" s="24" t="str">
        <f>_xlfn.XLOOKUP(B410,'[4]Cells Huawei 03052026 12h'!$B:$B,'[4]Cells Huawei 03052026 12h'!$T:$T,"")</f>
        <v/>
      </c>
      <c r="AU410" s="24" t="str">
        <f>_xlfn.XLOOKUP(B410,'[5]cells down 02052026 8h50'!$B:$B,'[5]cells down 02052026 8h50'!$R:$R,"")</f>
        <v/>
      </c>
      <c r="AV410" s="24" t="str">
        <f>_xlfn.XLOOKUP(B410,'[5]cells down 02052026 13h50'!$B:$B,'[5]cells down 02052026 13h50'!$R:$R,"")</f>
        <v/>
      </c>
      <c r="AW410" s="24" t="str">
        <f>_xlfn.XLOOKUP(B410,'[5]cells down 02052026 13h50'!$B:$B,'[5]cells down 02052026 13h50'!$R:$R,"")</f>
        <v/>
      </c>
      <c r="AX410" s="24" t="str">
        <f>_xlfn.XLOOKUP(B410,'[6]cell downs 03052026 8h40 '!$B:$B,'[6]cell downs 03052026 8h40 '!$R:$R,"")</f>
        <v/>
      </c>
      <c r="AY410" s="24" t="str">
        <f>_xlfn.XLOOKUP(B410,'[7]ALL SITES DOWN'!$D:$D,'[7]ALL SITES DOWN'!$J:$J,"")</f>
        <v/>
      </c>
      <c r="AZ410" s="24" t="str">
        <f>_xlfn.XLOOKUP(B410,'[8]ALL SITES DOWN'!$D:$D,'[8]ALL SITES DOWN'!$J:$J,"")</f>
        <v/>
      </c>
      <c r="BA410" s="9" t="str">
        <f>_xlfn.XLOOKUP(B410,[9]sheet1!$AC:$AC,[9]sheet1!$AF:$AF,"")</f>
        <v/>
      </c>
      <c r="BB410" s="14" t="s">
        <v>5537</v>
      </c>
      <c r="BC410" s="14" t="s">
        <v>5537</v>
      </c>
      <c r="BD410" s="14" t="str">
        <f>_xlfn.XLOOKUP(B410,'[10]cell downs 18042026 17h'!$B:$B,'[10]cell downs 18042026 17h'!$B:$B,"")</f>
        <v/>
      </c>
      <c r="BE410" s="14" t="str">
        <f>_xlfn.XLOOKUP(B410,'[11]Cells Huawei 19042026 15h'!$B:$B,'[11]Cells Huawei 19042026 15h'!$B:$B,"")</f>
        <v/>
      </c>
      <c r="BF410" s="9" t="str">
        <f>_xlfn.XLOOKUP(B410,'[12]cells down 19042026 9H40'!$B:$B,'[12]cells down 19042026 9H40'!$B:$B,"")</f>
        <v/>
      </c>
      <c r="BG410" s="9" t="s">
        <v>1417</v>
      </c>
      <c r="BH410" s="9" t="s">
        <v>318</v>
      </c>
    </row>
    <row r="411" spans="1:60" s="9" customFormat="1" x14ac:dyDescent="0.3">
      <c r="A411" s="1" t="s">
        <v>1446</v>
      </c>
      <c r="B411" s="8" t="s">
        <v>1447</v>
      </c>
      <c r="C411" s="3" t="str">
        <f>_xlfn.XLOOKUP(B411,'[1]daily break down'!$D:$D,'[1]daily break down'!$E:$E,"")</f>
        <v>ADAMAOUA</v>
      </c>
      <c r="D411" s="1" t="s">
        <v>11</v>
      </c>
      <c r="E411" s="1" t="s">
        <v>96</v>
      </c>
      <c r="F411" s="3" t="s">
        <v>90</v>
      </c>
      <c r="G411" s="1" t="s">
        <v>1448</v>
      </c>
      <c r="H411" s="41" t="str">
        <f>_xlfn.XLOOKUP(B411,[2]CALCULATION!$B:$B,[2]CALCULATION!$H:$H,"")</f>
        <v>NOKIA</v>
      </c>
      <c r="I411" s="34">
        <v>0</v>
      </c>
      <c r="J411" s="34">
        <v>4.1199030913184548E-3</v>
      </c>
      <c r="K411" s="34">
        <v>4.8333062240142905E-3</v>
      </c>
      <c r="L411" s="34">
        <v>1.9618586149135501E-4</v>
      </c>
      <c r="M411" s="34">
        <v>2.1758795547223006E-3</v>
      </c>
      <c r="N411" s="34">
        <v>1.1004243321833274E-2</v>
      </c>
      <c r="O411" s="34">
        <v>8.7391883755239957E-3</v>
      </c>
      <c r="P411" s="34">
        <v>6.9735156221017993E-3</v>
      </c>
      <c r="Q411" s="34">
        <v>2.0688690848179249E-3</v>
      </c>
      <c r="R411" s="34">
        <v>0.48918052808953488</v>
      </c>
      <c r="S411" s="35">
        <v>3.5902012652917967E-2</v>
      </c>
      <c r="T411" s="35">
        <v>155.79469912936281</v>
      </c>
      <c r="U411" s="35">
        <v>2.0510340065005295E-3</v>
      </c>
      <c r="V411" s="35">
        <v>2.4077355728484473E-3</v>
      </c>
      <c r="W411" s="35">
        <v>1.9458070444278934E-2</v>
      </c>
      <c r="X411" s="35">
        <v>1.6550952678543403E-2</v>
      </c>
      <c r="Y411" s="35">
        <v>1.1991949959050661</v>
      </c>
      <c r="Z411" s="35">
        <v>0.13058844343997286</v>
      </c>
      <c r="AA411" s="35">
        <v>0.35957439580510692</v>
      </c>
      <c r="AB411" s="35">
        <v>0</v>
      </c>
      <c r="AC411" s="35">
        <v>0</v>
      </c>
      <c r="AD411" s="35">
        <v>5.134719047578281E-2</v>
      </c>
      <c r="AE411" s="58" t="s">
        <v>5560</v>
      </c>
      <c r="AF411" s="58"/>
      <c r="AG411" s="57" t="str" cm="1">
        <f t="array" ref="AG411">IFERROR(_xlfn.IFS(
AI411="MPR ISSUE","PDH",
AI411="BSS Hardware Issue","BSS",
AI411="Sites strategiques, MLL, Pylone, etc.","ENVTECH",
AI411="AKTIVCO DEFAUT GE &amp; POWER Cabinet","AKTIVCO",
AI411="AKTIVCO Coupure ENEO &amp; Baisse de tension","AKTIVCO GRID ONLY",
AI411="Coupure ENEO &amp; Baisse de tension","IHS GRID ONLY",
AI411="Defaut GE &amp; POWER Cabinet","IHS",
AI411="Sharing","Partners",
AI411="Sites strategiques &amp; DataCenter","SST &amp; DC",
AI411="Exclu","Exclu",
AI411="SAT","SAT",
AI411="SPARE-ISSUE","SPARE-ISSUE",
AI411="Fiber CAmtel","TRANS_FO_CAMTEL",
AI411="Fiber AOF","Fiber AOF",
AI411="Projet OCM (HUAWEI)","TRAVAUX-HUAWEI",
AI411="Projet OCM (NOKIA)","TRAVAUX-NOKIA",
AI411="ACCESS-ISSUE","ACCESS-ISSUE",
AI411="Projet OCM (ZTE, NOKIA, autres projets)","TRAVAUX OCM",
AI411="No root CAuse","No root cause",
AI411="ODU HS","PDH",
AI411="IP &amp; VLAN","PDH",
AI411="Warehouse HUAWEI","SPARE-ISSUE",
AI411="SPARE-HS","SPARE-ISSUE",
AI411="Power Telco","BSS",AI411="no impacts","no impacts"
),"")</f>
        <v>no impacts</v>
      </c>
      <c r="AH411" s="57" t="str" cm="1">
        <f t="array" ref="AH411">IFERROR(_xlfn.IFS(
AI411="MPR ISSUE","TX ISSUE",
AI411="BSS Hardware Issue","RAN ISSUE",
AI411="Sites strategiques, MLL, Pylone, etc.","ENVTECH",
AI411="AKTIVCO DEFAUT GE &amp; POWER Cabinet","POWER ISSUE",
AI411="AKTIVCO Coupure ENEO &amp; Baisse de tension","POWER ISSUE",
AI411="Coupure ENEO &amp; Baisse de tension","POWER ISSUE",
AI411="Defaut GE &amp; POWER Cabinet","POWER ISSUE",
AI411="Sharing","POWER ISSUE",
AI411="Sites strategiques &amp; DataCenter","POWER ISSUE",
AI411="Exclu","Exclu",
AI411="SAT","TX ISSUE",
AI411="SPARE-ISSUE","SPARE-ISSUE",
AI411="Fiber CAmtel","TX ISSUE",
AI411="Fiber AOF","TX ISSUE",
AI411="Projet OCM (HUAWEI)","TRAVAUX-HUAWEI",
AI411="Projet OCM (NOKIA)","TRAVAUX -NOKIA",
AI411="ACCESS-ISSUE","ACCESS-ISSUE",
AI411="Projet OCM (ZTE, NOKIA, autres projets)","TRAVAUX OCM",
AI411="No root CAuse","No root cause",
AI411="ODU HS","TX ISSUE",
AI411="IP &amp; VLAN","TX ISSUE",
AI411="Warehouse HUAWEI","SPARE-ISSUE",
AI411="SPARE-HS","SPARE-ISSUE",
AI411="Power Telco","RAN ISSUE",AI411="no impacts","no impacts"
),"")</f>
        <v>no impacts</v>
      </c>
      <c r="AI411" s="85" t="s">
        <v>5998</v>
      </c>
      <c r="AJ411" s="57" t="str" cm="1">
        <f t="array" ref="AJ411">IFERROR(_xlfn.IFS(
AI411="MPR ISSUE","ACTIVE",
AI411="BSS Hardware Issue","ACTIVE",
AI411="Sites strategiques, MLL, Pylone, etc.","PASSIVE",
AI411="AKTIVCO DEFAUT GE &amp; POWER Cabinet","PASSIVE",
AI411="AKTIVCO Coupure ENEO &amp; Baisse de tension","PASSIVE",
AI411="Coupure ENEO &amp; Baisse de tension","PASSIVE",
AI411="Defaut GE &amp; POWER Cabinet","PASSIVE",
AI411="Sharing","PASSIVE",
AI411="Sites strategiques &amp; DataCenter","PASSIVE",
AI411="Exclu","Exclu",
AI411="SAT","ACTIVE",
AI411="SPARE-ISSUE","SPARE-ISSUE",
AI411="Fiber CAmtel","ACTIVE",
AI411="Fiber AOF","ACTIVE",
AI411="Projet OCM (HUAWEI)","PLANNED WORKS",
AI411="Projet OCM (NOKIA)","PLANNED WORKS",
AI411="ACCESS-ISSUE","ACCESS-ISSUE",
AI411="Projet OCM (ZTE, NOKIA, autres projets)","PLANNED WORKS",
AI411="No root CAuse","No root cause",
AI411="ODU HS","ACTIVE",
AI411="IP &amp; VLAN","ACTIVE",
AI411="Warehouse HUAWEI","SPARE-ISSUE",
AI411="SPARE-HS","SPARE-ISSUE",
AI411="Power Telco","ACTIVE", AI411="no impacts","no impacts"
),"")</f>
        <v>no impacts</v>
      </c>
      <c r="AK411" s="23" t="s">
        <v>5537</v>
      </c>
      <c r="AL411" s="23" t="str">
        <f t="shared" si="17"/>
        <v>ADM_075</v>
      </c>
      <c r="AN411" s="9" t="s">
        <v>5537</v>
      </c>
      <c r="AO411" s="23" t="str">
        <f>_xlfn.XLOOKUP(B411,'INCIDENT-05-03-2026'!E:E,'INCIDENT-05-03-2026'!F:F,"")</f>
        <v/>
      </c>
      <c r="AP411" s="7" t="s">
        <v>5537</v>
      </c>
      <c r="AQ411" s="6"/>
      <c r="AR411" s="7"/>
      <c r="AS411" s="3" t="str">
        <f>_xlfn.XLOOKUP(B411,'[3]tt num | region | site id'!$C:$C,'[3]tt num | region | site id'!$Q:$Q,"")</f>
        <v/>
      </c>
      <c r="AT411" s="24" t="str">
        <f>_xlfn.XLOOKUP(B411,'[4]Cells Huawei 03052026 12h'!$B:$B,'[4]Cells Huawei 03052026 12h'!$T:$T,"")</f>
        <v/>
      </c>
      <c r="AU411" s="24" t="str">
        <f>_xlfn.XLOOKUP(B411,'[5]cells down 02052026 8h50'!$B:$B,'[5]cells down 02052026 8h50'!$R:$R,"")</f>
        <v/>
      </c>
      <c r="AV411" s="24" t="str">
        <f>_xlfn.XLOOKUP(B411,'[5]cells down 02052026 13h50'!$B:$B,'[5]cells down 02052026 13h50'!$R:$R,"")</f>
        <v/>
      </c>
      <c r="AW411" s="24" t="str">
        <f>_xlfn.XLOOKUP(B411,'[5]cells down 02052026 13h50'!$B:$B,'[5]cells down 02052026 13h50'!$R:$R,"")</f>
        <v/>
      </c>
      <c r="AX411" s="24" t="str">
        <f>_xlfn.XLOOKUP(B411,'[6]cell downs 03052026 8h40 '!$B:$B,'[6]cell downs 03052026 8h40 '!$R:$R,"")</f>
        <v/>
      </c>
      <c r="AY411" s="24" t="str">
        <f>_xlfn.XLOOKUP(B411,'[7]ALL SITES DOWN'!$D:$D,'[7]ALL SITES DOWN'!$J:$J,"")</f>
        <v/>
      </c>
      <c r="AZ411" s="24" t="str">
        <f>_xlfn.XLOOKUP(B411,'[8]ALL SITES DOWN'!$D:$D,'[8]ALL SITES DOWN'!$J:$J,"")</f>
        <v/>
      </c>
      <c r="BA411" s="9" t="str">
        <f>_xlfn.XLOOKUP(B411,[9]sheet1!$AC:$AC,[9]sheet1!$AF:$AF,"")</f>
        <v/>
      </c>
      <c r="BB411" s="14" t="s">
        <v>5537</v>
      </c>
      <c r="BC411" s="14" t="s">
        <v>5537</v>
      </c>
      <c r="BD411" s="14" t="str">
        <f>_xlfn.XLOOKUP(B411,'[10]cell downs 18042026 17h'!$B:$B,'[10]cell downs 18042026 17h'!$B:$B,"")</f>
        <v/>
      </c>
      <c r="BE411" s="14" t="str">
        <f>_xlfn.XLOOKUP(B411,'[11]Cells Huawei 19042026 15h'!$B:$B,'[11]Cells Huawei 19042026 15h'!$B:$B,"")</f>
        <v/>
      </c>
      <c r="BF411" s="9" t="str">
        <f>_xlfn.XLOOKUP(B411,'[12]cells down 19042026 9H40'!$B:$B,'[12]cells down 19042026 9H40'!$B:$B,"")</f>
        <v/>
      </c>
      <c r="BG411" s="9" t="s">
        <v>1447</v>
      </c>
      <c r="BH411" s="9" t="s">
        <v>5537</v>
      </c>
    </row>
    <row r="412" spans="1:60" s="9" customFormat="1" x14ac:dyDescent="0.3">
      <c r="A412" s="7" t="s">
        <v>2789</v>
      </c>
      <c r="B412" s="6" t="s">
        <v>2790</v>
      </c>
      <c r="C412" s="3" t="str">
        <f>_xlfn.XLOOKUP(B412,'[1]daily break down'!$D:$D,'[1]daily break down'!$E:$E,"")</f>
        <v>CENTRE</v>
      </c>
      <c r="D412" s="7" t="s">
        <v>11</v>
      </c>
      <c r="E412" s="7" t="s">
        <v>12</v>
      </c>
      <c r="F412" s="3" t="s">
        <v>37</v>
      </c>
      <c r="G412" s="24"/>
      <c r="H412" s="41" t="str">
        <f>_xlfn.XLOOKUP(B412,[2]CALCULATION!$B:$B,[2]CALCULATION!$H:$H,"")</f>
        <v>NOKIA</v>
      </c>
      <c r="I412" s="34">
        <v>3.0028888666653181E-2</v>
      </c>
      <c r="J412" s="34">
        <v>0.71317429525109188</v>
      </c>
      <c r="K412" s="34">
        <v>3.1391104528937732</v>
      </c>
      <c r="L412" s="34">
        <v>7.2490029678977899E-2</v>
      </c>
      <c r="M412" s="34">
        <v>0.22375489310628435</v>
      </c>
      <c r="N412" s="34">
        <v>1.7835078317411958E-5</v>
      </c>
      <c r="O412" s="34">
        <v>5.3505234952120087E-5</v>
      </c>
      <c r="P412" s="34">
        <v>0.15326658433751628</v>
      </c>
      <c r="Q412" s="34">
        <v>4.0678448915496022</v>
      </c>
      <c r="R412" s="34">
        <v>8.9175391587117684E-5</v>
      </c>
      <c r="S412" s="35">
        <v>1.0701046990435595E-4</v>
      </c>
      <c r="T412" s="35">
        <v>346717.22505200707</v>
      </c>
      <c r="U412" s="35">
        <v>4.0182957206159458E-5</v>
      </c>
      <c r="V412" s="35">
        <v>0.78388736220618549</v>
      </c>
      <c r="W412" s="35">
        <v>5.7859490972596754</v>
      </c>
      <c r="X412" s="35">
        <v>6.087112229727204E-2</v>
      </c>
      <c r="Y412" s="35">
        <v>3.5670156634708122E-5</v>
      </c>
      <c r="Z412" s="35">
        <v>1.7835078317411958E-5</v>
      </c>
      <c r="AA412" s="35">
        <v>2.9850045362077304E-2</v>
      </c>
      <c r="AB412" s="35">
        <v>2.0453587251071846E-2</v>
      </c>
      <c r="AC412" s="35">
        <v>7.459090938938466E-2</v>
      </c>
      <c r="AD412" s="35">
        <v>5.0027394680295517E-2</v>
      </c>
      <c r="AE412" s="58" t="s">
        <v>5560</v>
      </c>
      <c r="AF412" s="58"/>
      <c r="AG412" s="57" t="str" cm="1">
        <f t="array" ref="AG412">IFERROR(_xlfn.IFS(
AI412="MPR ISSUE","PDH",
AI412="BSS Hardware Issue","BSS",
AI412="Sites strategiques, MLL, Pylone, etc.","ENVTECH",
AI412="AKTIVCO DEFAUT GE &amp; POWER Cabinet","AKTIVCO",
AI412="AKTIVCO Coupure ENEO &amp; Baisse de tension","AKTIVCO GRID ONLY",
AI412="Coupure ENEO &amp; Baisse de tension","IHS GRID ONLY",
AI412="Defaut GE &amp; POWER Cabinet","IHS",
AI412="Sharing","Partners",
AI412="Sites strategiques &amp; DataCenter","SST &amp; DC",
AI412="Exclu","Exclu",
AI412="SAT","SAT",
AI412="SPARE-ISSUE","SPARE-ISSUE",
AI412="Fiber CAmtel","TRANS_FO_CAMTEL",
AI412="Fiber AOF","Fiber AOF",
AI412="Projet OCM (HUAWEI)","TRAVAUX-HUAWEI",
AI412="Projet OCM (NOKIA)","TRAVAUX-NOKIA",
AI412="ACCESS-ISSUE","ACCESS-ISSUE",
AI412="Projet OCM (ZTE, NOKIA, autres projets)","TRAVAUX OCM",
AI412="No root CAuse","No root cause",
AI412="ODU HS","PDH",
AI412="IP &amp; VLAN","PDH",
AI412="Warehouse HUAWEI","SPARE-ISSUE",
AI412="SPARE-HS","SPARE-ISSUE",
AI412="Power Telco","BSS",AI412="no impacts","no impacts"
),"")</f>
        <v>no impacts</v>
      </c>
      <c r="AH412" s="57" t="str" cm="1">
        <f t="array" ref="AH412">IFERROR(_xlfn.IFS(
AI412="MPR ISSUE","TX ISSUE",
AI412="BSS Hardware Issue","RAN ISSUE",
AI412="Sites strategiques, MLL, Pylone, etc.","ENVTECH",
AI412="AKTIVCO DEFAUT GE &amp; POWER Cabinet","POWER ISSUE",
AI412="AKTIVCO Coupure ENEO &amp; Baisse de tension","POWER ISSUE",
AI412="Coupure ENEO &amp; Baisse de tension","POWER ISSUE",
AI412="Defaut GE &amp; POWER Cabinet","POWER ISSUE",
AI412="Sharing","POWER ISSUE",
AI412="Sites strategiques &amp; DataCenter","POWER ISSUE",
AI412="Exclu","Exclu",
AI412="SAT","TX ISSUE",
AI412="SPARE-ISSUE","SPARE-ISSUE",
AI412="Fiber CAmtel","TX ISSUE",
AI412="Fiber AOF","TX ISSUE",
AI412="Projet OCM (HUAWEI)","TRAVAUX-HUAWEI",
AI412="Projet OCM (NOKIA)","TRAVAUX -NOKIA",
AI412="ACCESS-ISSUE","ACCESS-ISSUE",
AI412="Projet OCM (ZTE, NOKIA, autres projets)","TRAVAUX OCM",
AI412="No root CAuse","No root cause",
AI412="ODU HS","TX ISSUE",
AI412="IP &amp; VLAN","TX ISSUE",
AI412="Warehouse HUAWEI","SPARE-ISSUE",
AI412="SPARE-HS","SPARE-ISSUE",
AI412="Power Telco","RAN ISSUE",AI412="no impacts","no impacts"
),"")</f>
        <v>no impacts</v>
      </c>
      <c r="AI412" s="85" t="s">
        <v>5998</v>
      </c>
      <c r="AJ412" s="57" t="str" cm="1">
        <f t="array" ref="AJ412">IFERROR(_xlfn.IFS(
AI412="MPR ISSUE","ACTIVE",
AI412="BSS Hardware Issue","ACTIVE",
AI412="Sites strategiques, MLL, Pylone, etc.","PASSIVE",
AI412="AKTIVCO DEFAUT GE &amp; POWER Cabinet","PASSIVE",
AI412="AKTIVCO Coupure ENEO &amp; Baisse de tension","PASSIVE",
AI412="Coupure ENEO &amp; Baisse de tension","PASSIVE",
AI412="Defaut GE &amp; POWER Cabinet","PASSIVE",
AI412="Sharing","PASSIVE",
AI412="Sites strategiques &amp; DataCenter","PASSIVE",
AI412="Exclu","Exclu",
AI412="SAT","ACTIVE",
AI412="SPARE-ISSUE","SPARE-ISSUE",
AI412="Fiber CAmtel","ACTIVE",
AI412="Fiber AOF","ACTIVE",
AI412="Projet OCM (HUAWEI)","PLANNED WORKS",
AI412="Projet OCM (NOKIA)","PLANNED WORKS",
AI412="ACCESS-ISSUE","ACCESS-ISSUE",
AI412="Projet OCM (ZTE, NOKIA, autres projets)","PLANNED WORKS",
AI412="No root CAuse","No root cause",
AI412="ODU HS","ACTIVE",
AI412="IP &amp; VLAN","ACTIVE",
AI412="Warehouse HUAWEI","SPARE-ISSUE",
AI412="SPARE-HS","SPARE-ISSUE",
AI412="Power Telco","ACTIVE", AI412="no impacts","no impacts"
),"")</f>
        <v>no impacts</v>
      </c>
      <c r="AK412" s="23" t="s">
        <v>5537</v>
      </c>
      <c r="AL412" s="23" t="str">
        <f t="shared" si="17"/>
        <v>CTR_177</v>
      </c>
      <c r="AN412" s="9" t="s">
        <v>5537</v>
      </c>
      <c r="AO412" s="23" t="str">
        <f>_xlfn.XLOOKUP(B412,'INCIDENT-05-03-2026'!E:E,'INCIDENT-05-03-2026'!F:F,"")</f>
        <v/>
      </c>
      <c r="AP412" s="7" t="s">
        <v>5537</v>
      </c>
      <c r="AQ412" s="6"/>
      <c r="AR412" s="7"/>
      <c r="AS412" s="3" t="str">
        <f>_xlfn.XLOOKUP(B412,'[3]tt num | region | site id'!$C:$C,'[3]tt num | region | site id'!$Q:$Q,"")</f>
        <v/>
      </c>
      <c r="AT412" s="24" t="str">
        <f>_xlfn.XLOOKUP(B412,'[4]Cells Huawei 03052026 12h'!$B:$B,'[4]Cells Huawei 03052026 12h'!$T:$T,"")</f>
        <v/>
      </c>
      <c r="AU412" s="24" t="str">
        <f>_xlfn.XLOOKUP(B412,'[5]cells down 02052026 8h50'!$B:$B,'[5]cells down 02052026 8h50'!$R:$R,"")</f>
        <v/>
      </c>
      <c r="AV412" s="24" t="str">
        <f>_xlfn.XLOOKUP(B412,'[5]cells down 02052026 13h50'!$B:$B,'[5]cells down 02052026 13h50'!$R:$R,"")</f>
        <v/>
      </c>
      <c r="AW412" s="24" t="str">
        <f>_xlfn.XLOOKUP(B412,'[5]cells down 02052026 13h50'!$B:$B,'[5]cells down 02052026 13h50'!$R:$R,"")</f>
        <v/>
      </c>
      <c r="AX412" s="24" t="str">
        <f>_xlfn.XLOOKUP(B412,'[6]cell downs 03052026 8h40 '!$B:$B,'[6]cell downs 03052026 8h40 '!$R:$R,"")</f>
        <v/>
      </c>
      <c r="AY412" s="24" t="str">
        <f>_xlfn.XLOOKUP(B412,'[7]ALL SITES DOWN'!$D:$D,'[7]ALL SITES DOWN'!$J:$J,"")</f>
        <v/>
      </c>
      <c r="AZ412" s="24" t="str">
        <f>_xlfn.XLOOKUP(B412,'[8]ALL SITES DOWN'!$D:$D,'[8]ALL SITES DOWN'!$J:$J,"")</f>
        <v/>
      </c>
      <c r="BA412" s="9" t="str">
        <f>_xlfn.XLOOKUP(B412,[9]sheet1!$AC:$AC,[9]sheet1!$AF:$AF,"")</f>
        <v/>
      </c>
      <c r="BB412" s="14" t="s">
        <v>5537</v>
      </c>
      <c r="BC412" s="14" t="s">
        <v>5537</v>
      </c>
      <c r="BD412" s="14" t="str">
        <f>_xlfn.XLOOKUP(B412,'[10]cell downs 18042026 17h'!$B:$B,'[10]cell downs 18042026 17h'!$B:$B,"")</f>
        <v/>
      </c>
      <c r="BE412" s="14" t="str">
        <f>_xlfn.XLOOKUP(B412,'[11]Cells Huawei 19042026 15h'!$B:$B,'[11]Cells Huawei 19042026 15h'!$B:$B,"")</f>
        <v/>
      </c>
      <c r="BF412" s="9" t="str">
        <f>_xlfn.XLOOKUP(B412,'[12]cells down 19042026 9H40'!$B:$B,'[12]cells down 19042026 9H40'!$B:$B,"")</f>
        <v/>
      </c>
      <c r="BG412" s="9" t="s">
        <v>2790</v>
      </c>
      <c r="BH412" s="9" t="s">
        <v>12</v>
      </c>
    </row>
    <row r="413" spans="1:60" s="9" customFormat="1" x14ac:dyDescent="0.3">
      <c r="A413" s="1" t="s">
        <v>1873</v>
      </c>
      <c r="B413" s="8" t="s">
        <v>1874</v>
      </c>
      <c r="C413" s="3" t="str">
        <f>_xlfn.XLOOKUP(B413,'[1]daily break down'!$D:$D,'[1]daily break down'!$E:$E,"")</f>
        <v>EXTREME-NORD</v>
      </c>
      <c r="D413" s="1" t="s">
        <v>11</v>
      </c>
      <c r="E413" s="1" t="s">
        <v>12</v>
      </c>
      <c r="F413" s="3" t="s">
        <v>55</v>
      </c>
      <c r="G413" s="1" t="s">
        <v>1875</v>
      </c>
      <c r="H413" s="41" t="str">
        <f>_xlfn.XLOOKUP(B413,[2]CALCULATION!$B:$B,[2]CALCULATION!$H:$H,"")</f>
        <v>NOKIA</v>
      </c>
      <c r="I413" s="34">
        <v>4.6876895332991761</v>
      </c>
      <c r="J413" s="34">
        <v>1.8823301070117275</v>
      </c>
      <c r="K413" s="34">
        <v>1.362283766148592</v>
      </c>
      <c r="L413" s="34">
        <v>0.30649760972556783</v>
      </c>
      <c r="M413" s="34">
        <v>2.3236044235416293</v>
      </c>
      <c r="N413" s="34">
        <v>7.7729756139394382E-2</v>
      </c>
      <c r="O413" s="34">
        <v>8.8744708454262859</v>
      </c>
      <c r="P413" s="34">
        <v>3.7355210727714008</v>
      </c>
      <c r="Q413" s="34">
        <v>3.7353992506790616</v>
      </c>
      <c r="R413" s="34">
        <v>8.9425082683423099E-2</v>
      </c>
      <c r="S413" s="35">
        <v>0.2283569324336959</v>
      </c>
      <c r="T413" s="35">
        <v>349872.33894310752</v>
      </c>
      <c r="U413" s="35">
        <v>2.3851016535055876</v>
      </c>
      <c r="V413" s="35">
        <v>3.9357413250195168</v>
      </c>
      <c r="W413" s="35">
        <v>4.9913417229006471</v>
      </c>
      <c r="X413" s="35">
        <v>0.27593266393779775</v>
      </c>
      <c r="Y413" s="35">
        <v>1.1990304237236893</v>
      </c>
      <c r="Z413" s="35">
        <v>1.0100442362261528</v>
      </c>
      <c r="AA413" s="35">
        <v>8.0557653801422019E-2</v>
      </c>
      <c r="AB413" s="35">
        <v>0.10811807516014725</v>
      </c>
      <c r="AC413" s="35">
        <v>4.5324683552916412E-4</v>
      </c>
      <c r="AD413" s="35">
        <v>4.8036473420521211E-2</v>
      </c>
      <c r="AE413" s="58" t="s">
        <v>5603</v>
      </c>
      <c r="AF413" s="58"/>
      <c r="AG413" s="57" t="str" cm="1">
        <f t="array" ref="AG413">IFERROR(_xlfn.IFS(
AI413="MPR ISSUE","PDH",
AI413="BSS Hardware Issue","BSS",
AI413="Sites strategiques, MLL, Pylone, etc.","ENVTECH",
AI413="AKTIVCO DEFAUT GE &amp; POWER Cabinet","AKTIVCO",
AI413="AKTIVCO Coupure ENEO &amp; Baisse de tension","AKTIVCO GRID ONLY",
AI413="Coupure ENEO &amp; Baisse de tension","IHS GRID ONLY",
AI413="Defaut GE &amp; POWER Cabinet","IHS",
AI413="Sharing","Partners",
AI413="Sites strategiques &amp; DataCenter","SST &amp; DC",
AI413="Exclu","Exclu",
AI413="SAT","SAT",
AI413="SPARE-ISSUE","SPARE-ISSUE",
AI413="Fiber CAmtel","TRANS_FO_CAMTEL",
AI413="Fiber AOF","Fiber AOF",
AI413="Projet OCM (HUAWEI)","TRAVAUX-HUAWEI",
AI413="Projet OCM (NOKIA)","TRAVAUX-NOKIA",
AI413="ACCESS-ISSUE","ACCESS-ISSUE",
AI413="Projet OCM (ZTE, NOKIA, autres projets)","TRAVAUX OCM",
AI413="No root CAuse","No root cause",
AI413="ODU HS","PDH",
AI413="IP &amp; VLAN","PDH",
AI413="Warehouse HUAWEI","SPARE-ISSUE",
AI413="SPARE-HS","SPARE-ISSUE",
AI413="Power Telco","BSS",AI413="no impacts","no impacts"
),"")</f>
        <v>no impacts</v>
      </c>
      <c r="AH413" s="57" t="str" cm="1">
        <f t="array" ref="AH413">IFERROR(_xlfn.IFS(
AI413="MPR ISSUE","TX ISSUE",
AI413="BSS Hardware Issue","RAN ISSUE",
AI413="Sites strategiques, MLL, Pylone, etc.","ENVTECH",
AI413="AKTIVCO DEFAUT GE &amp; POWER Cabinet","POWER ISSUE",
AI413="AKTIVCO Coupure ENEO &amp; Baisse de tension","POWER ISSUE",
AI413="Coupure ENEO &amp; Baisse de tension","POWER ISSUE",
AI413="Defaut GE &amp; POWER Cabinet","POWER ISSUE",
AI413="Sharing","POWER ISSUE",
AI413="Sites strategiques &amp; DataCenter","POWER ISSUE",
AI413="Exclu","Exclu",
AI413="SAT","TX ISSUE",
AI413="SPARE-ISSUE","SPARE-ISSUE",
AI413="Fiber CAmtel","TX ISSUE",
AI413="Fiber AOF","TX ISSUE",
AI413="Projet OCM (HUAWEI)","TRAVAUX-HUAWEI",
AI413="Projet OCM (NOKIA)","TRAVAUX -NOKIA",
AI413="ACCESS-ISSUE","ACCESS-ISSUE",
AI413="Projet OCM (ZTE, NOKIA, autres projets)","TRAVAUX OCM",
AI413="No root CAuse","No root cause",
AI413="ODU HS","TX ISSUE",
AI413="IP &amp; VLAN","TX ISSUE",
AI413="Warehouse HUAWEI","SPARE-ISSUE",
AI413="SPARE-HS","SPARE-ISSUE",
AI413="Power Telco","RAN ISSUE",AI413="no impacts","no impacts"
),"")</f>
        <v>no impacts</v>
      </c>
      <c r="AI413" s="85" t="s">
        <v>5998</v>
      </c>
      <c r="AJ413" s="57" t="str" cm="1">
        <f t="array" ref="AJ413">IFERROR(_xlfn.IFS(
AI413="MPR ISSUE","ACTIVE",
AI413="BSS Hardware Issue","ACTIVE",
AI413="Sites strategiques, MLL, Pylone, etc.","PASSIVE",
AI413="AKTIVCO DEFAUT GE &amp; POWER Cabinet","PASSIVE",
AI413="AKTIVCO Coupure ENEO &amp; Baisse de tension","PASSIVE",
AI413="Coupure ENEO &amp; Baisse de tension","PASSIVE",
AI413="Defaut GE &amp; POWER Cabinet","PASSIVE",
AI413="Sharing","PASSIVE",
AI413="Sites strategiques &amp; DataCenter","PASSIVE",
AI413="Exclu","Exclu",
AI413="SAT","ACTIVE",
AI413="SPARE-ISSUE","SPARE-ISSUE",
AI413="Fiber CAmtel","ACTIVE",
AI413="Fiber AOF","ACTIVE",
AI413="Projet OCM (HUAWEI)","PLANNED WORKS",
AI413="Projet OCM (NOKIA)","PLANNED WORKS",
AI413="ACCESS-ISSUE","ACCESS-ISSUE",
AI413="Projet OCM (ZTE, NOKIA, autres projets)","PLANNED WORKS",
AI413="No root CAuse","No root cause",
AI413="ODU HS","ACTIVE",
AI413="IP &amp; VLAN","ACTIVE",
AI413="Warehouse HUAWEI","SPARE-ISSUE",
AI413="SPARE-HS","SPARE-ISSUE",
AI413="Power Telco","ACTIVE", AI413="no impacts","no impacts"
),"")</f>
        <v>no impacts</v>
      </c>
      <c r="AK413" s="23" t="s">
        <v>5537</v>
      </c>
      <c r="AL413" s="23" t="str">
        <f t="shared" si="17"/>
        <v>EXN_125</v>
      </c>
      <c r="AN413" s="9" t="s">
        <v>5537</v>
      </c>
      <c r="AO413" s="23" t="str">
        <f>_xlfn.XLOOKUP(B413,'INCIDENT-05-03-2026'!E:E,'INCIDENT-05-03-2026'!F:F,"")</f>
        <v/>
      </c>
      <c r="AP413" s="7" t="s">
        <v>5537</v>
      </c>
      <c r="AQ413" s="6"/>
      <c r="AR413" s="7"/>
      <c r="AS413" s="3" t="str">
        <f>_xlfn.XLOOKUP(B413,'[3]tt num | region | site id'!$C:$C,'[3]tt num | region | site id'!$Q:$Q,"")</f>
        <v/>
      </c>
      <c r="AT413" s="24" t="str">
        <f>_xlfn.XLOOKUP(B413,'[4]Cells Huawei 03052026 12h'!$B:$B,'[4]Cells Huawei 03052026 12h'!$T:$T,"")</f>
        <v/>
      </c>
      <c r="AU413" s="24" t="str">
        <f>_xlfn.XLOOKUP(B413,'[5]cells down 02052026 8h50'!$B:$B,'[5]cells down 02052026 8h50'!$R:$R,"")</f>
        <v/>
      </c>
      <c r="AV413" s="24" t="str">
        <f>_xlfn.XLOOKUP(B413,'[5]cells down 02052026 13h50'!$B:$B,'[5]cells down 02052026 13h50'!$R:$R,"")</f>
        <v/>
      </c>
      <c r="AW413" s="24" t="str">
        <f>_xlfn.XLOOKUP(B413,'[5]cells down 02052026 13h50'!$B:$B,'[5]cells down 02052026 13h50'!$R:$R,"")</f>
        <v/>
      </c>
      <c r="AX413" s="24" t="str">
        <f>_xlfn.XLOOKUP(B413,'[6]cell downs 03052026 8h40 '!$B:$B,'[6]cell downs 03052026 8h40 '!$R:$R,"")</f>
        <v/>
      </c>
      <c r="AY413" s="24" t="str">
        <f>_xlfn.XLOOKUP(B413,'[7]ALL SITES DOWN'!$D:$D,'[7]ALL SITES DOWN'!$J:$J,"")</f>
        <v/>
      </c>
      <c r="AZ413" s="24" t="str">
        <f>_xlfn.XLOOKUP(B413,'[8]ALL SITES DOWN'!$D:$D,'[8]ALL SITES DOWN'!$J:$J,"")</f>
        <v/>
      </c>
      <c r="BA413" s="9" t="str">
        <f>_xlfn.XLOOKUP(B413,[9]sheet1!$AC:$AC,[9]sheet1!$AF:$AF,"")</f>
        <v/>
      </c>
      <c r="BB413" s="14" t="s">
        <v>5537</v>
      </c>
      <c r="BC413" s="14" t="s">
        <v>5537</v>
      </c>
      <c r="BD413" s="14" t="str">
        <f>_xlfn.XLOOKUP(B413,'[10]cell downs 18042026 17h'!$B:$B,'[10]cell downs 18042026 17h'!$B:$B,"")</f>
        <v/>
      </c>
      <c r="BE413" s="14" t="str">
        <f>_xlfn.XLOOKUP(B413,'[11]Cells Huawei 19042026 15h'!$B:$B,'[11]Cells Huawei 19042026 15h'!$B:$B,"")</f>
        <v/>
      </c>
      <c r="BF413" s="9" t="str">
        <f>_xlfn.XLOOKUP(B413,'[12]cells down 19042026 9H40'!$B:$B,'[12]cells down 19042026 9H40'!$B:$B,"")</f>
        <v/>
      </c>
      <c r="BG413" s="9" t="s">
        <v>1874</v>
      </c>
      <c r="BH413" s="9" t="s">
        <v>5537</v>
      </c>
    </row>
    <row r="414" spans="1:60" s="9" customFormat="1" x14ac:dyDescent="0.3">
      <c r="A414" s="1" t="s">
        <v>728</v>
      </c>
      <c r="B414" s="8" t="s">
        <v>729</v>
      </c>
      <c r="C414" s="3" t="str">
        <f>_xlfn.XLOOKUP(B414,'[1]daily break down'!$D:$D,'[1]daily break down'!$E:$E,"")</f>
        <v>ADAMAOUA</v>
      </c>
      <c r="D414" s="1" t="s">
        <v>11</v>
      </c>
      <c r="E414" s="1" t="s">
        <v>66</v>
      </c>
      <c r="F414" s="3" t="s">
        <v>90</v>
      </c>
      <c r="G414" s="1" t="s">
        <v>728</v>
      </c>
      <c r="H414" s="41" t="str">
        <f>_xlfn.XLOOKUP(B414,[2]CALCULATION!$B:$B,[2]CALCULATION!$H:$H,"")</f>
        <v>NOKIA</v>
      </c>
      <c r="I414" s="34">
        <v>0</v>
      </c>
      <c r="J414" s="34">
        <v>0.42960770388030967</v>
      </c>
      <c r="K414" s="34">
        <v>2.9751328288835426</v>
      </c>
      <c r="L414" s="34">
        <v>17.013420618533651</v>
      </c>
      <c r="M414" s="34">
        <v>18.541853379151117</v>
      </c>
      <c r="N414" s="34">
        <v>15.75850530080182</v>
      </c>
      <c r="O414" s="34">
        <v>3.9595645095496625E-3</v>
      </c>
      <c r="P414" s="34">
        <v>2.9451348243667024</v>
      </c>
      <c r="Q414" s="34">
        <v>0</v>
      </c>
      <c r="R414" s="34">
        <v>0</v>
      </c>
      <c r="S414" s="35">
        <v>0</v>
      </c>
      <c r="T414" s="35">
        <v>322540.23507118336</v>
      </c>
      <c r="U414" s="35">
        <v>0</v>
      </c>
      <c r="V414" s="35">
        <v>0</v>
      </c>
      <c r="W414" s="35">
        <v>0</v>
      </c>
      <c r="X414" s="35">
        <v>2.764917159536535E-3</v>
      </c>
      <c r="Y414" s="35">
        <v>0</v>
      </c>
      <c r="Z414" s="35">
        <v>0</v>
      </c>
      <c r="AA414" s="35">
        <v>2.7851715965452883E-2</v>
      </c>
      <c r="AB414" s="35">
        <v>0.10360808294793054</v>
      </c>
      <c r="AC414" s="35">
        <v>1.4774540511790423E-2</v>
      </c>
      <c r="AD414" s="35">
        <v>4.6464404760851806E-2</v>
      </c>
      <c r="AE414" s="58" t="s">
        <v>5560</v>
      </c>
      <c r="AF414" s="58"/>
      <c r="AG414" s="57" t="str" cm="1">
        <f t="array" ref="AG414">IFERROR(_xlfn.IFS(
AI414="MPR ISSUE","PDH",
AI414="BSS Hardware Issue","BSS",
AI414="Sites strategiques, MLL, Pylone, etc.","ENVTECH",
AI414="AKTIVCO DEFAUT GE &amp; POWER Cabinet","AKTIVCO",
AI414="AKTIVCO Coupure ENEO &amp; Baisse de tension","AKTIVCO GRID ONLY",
AI414="Coupure ENEO &amp; Baisse de tension","IHS GRID ONLY",
AI414="Defaut GE &amp; POWER Cabinet","IHS",
AI414="Sharing","Partners",
AI414="Sites strategiques &amp; DataCenter","SST &amp; DC",
AI414="Exclu","Exclu",
AI414="SAT","SAT",
AI414="SPARE-ISSUE","SPARE-ISSUE",
AI414="Fiber CAmtel","TRANS_FO_CAMTEL",
AI414="Fiber AOF","Fiber AOF",
AI414="Projet OCM (HUAWEI)","TRAVAUX-HUAWEI",
AI414="Projet OCM (NOKIA)","TRAVAUX-NOKIA",
AI414="ACCESS-ISSUE","ACCESS-ISSUE",
AI414="Projet OCM (ZTE, NOKIA, autres projets)","TRAVAUX OCM",
AI414="No root CAuse","No root cause",
AI414="ODU HS","PDH",
AI414="IP &amp; VLAN","PDH",
AI414="Warehouse HUAWEI","SPARE-ISSUE",
AI414="SPARE-HS","SPARE-ISSUE",
AI414="Power Telco","BSS",AI414="no impacts","no impacts"
),"")</f>
        <v>no impacts</v>
      </c>
      <c r="AH414" s="57" t="str" cm="1">
        <f t="array" ref="AH414">IFERROR(_xlfn.IFS(
AI414="MPR ISSUE","TX ISSUE",
AI414="BSS Hardware Issue","RAN ISSUE",
AI414="Sites strategiques, MLL, Pylone, etc.","ENVTECH",
AI414="AKTIVCO DEFAUT GE &amp; POWER Cabinet","POWER ISSUE",
AI414="AKTIVCO Coupure ENEO &amp; Baisse de tension","POWER ISSUE",
AI414="Coupure ENEO &amp; Baisse de tension","POWER ISSUE",
AI414="Defaut GE &amp; POWER Cabinet","POWER ISSUE",
AI414="Sharing","POWER ISSUE",
AI414="Sites strategiques &amp; DataCenter","POWER ISSUE",
AI414="Exclu","Exclu",
AI414="SAT","TX ISSUE",
AI414="SPARE-ISSUE","SPARE-ISSUE",
AI414="Fiber CAmtel","TX ISSUE",
AI414="Fiber AOF","TX ISSUE",
AI414="Projet OCM (HUAWEI)","TRAVAUX-HUAWEI",
AI414="Projet OCM (NOKIA)","TRAVAUX -NOKIA",
AI414="ACCESS-ISSUE","ACCESS-ISSUE",
AI414="Projet OCM (ZTE, NOKIA, autres projets)","TRAVAUX OCM",
AI414="No root CAuse","No root cause",
AI414="ODU HS","TX ISSUE",
AI414="IP &amp; VLAN","TX ISSUE",
AI414="Warehouse HUAWEI","SPARE-ISSUE",
AI414="SPARE-HS","SPARE-ISSUE",
AI414="Power Telco","RAN ISSUE",AI414="no impacts","no impacts"
),"")</f>
        <v>no impacts</v>
      </c>
      <c r="AI414" s="85" t="s">
        <v>5998</v>
      </c>
      <c r="AJ414" s="57" t="str" cm="1">
        <f t="array" ref="AJ414">IFERROR(_xlfn.IFS(
AI414="MPR ISSUE","ACTIVE",
AI414="BSS Hardware Issue","ACTIVE",
AI414="Sites strategiques, MLL, Pylone, etc.","PASSIVE",
AI414="AKTIVCO DEFAUT GE &amp; POWER Cabinet","PASSIVE",
AI414="AKTIVCO Coupure ENEO &amp; Baisse de tension","PASSIVE",
AI414="Coupure ENEO &amp; Baisse de tension","PASSIVE",
AI414="Defaut GE &amp; POWER Cabinet","PASSIVE",
AI414="Sharing","PASSIVE",
AI414="Sites strategiques &amp; DataCenter","PASSIVE",
AI414="Exclu","Exclu",
AI414="SAT","ACTIVE",
AI414="SPARE-ISSUE","SPARE-ISSUE",
AI414="Fiber CAmtel","ACTIVE",
AI414="Fiber AOF","ACTIVE",
AI414="Projet OCM (HUAWEI)","PLANNED WORKS",
AI414="Projet OCM (NOKIA)","PLANNED WORKS",
AI414="ACCESS-ISSUE","ACCESS-ISSUE",
AI414="Projet OCM (ZTE, NOKIA, autres projets)","PLANNED WORKS",
AI414="No root CAuse","No root cause",
AI414="ODU HS","ACTIVE",
AI414="IP &amp; VLAN","ACTIVE",
AI414="Warehouse HUAWEI","SPARE-ISSUE",
AI414="SPARE-HS","SPARE-ISSUE",
AI414="Power Telco","ACTIVE", AI414="no impacts","no impacts"
),"")</f>
        <v>no impacts</v>
      </c>
      <c r="AK414" s="23" t="s">
        <v>5537</v>
      </c>
      <c r="AL414" s="23" t="str">
        <f t="shared" si="17"/>
        <v>ADM_037</v>
      </c>
      <c r="AN414" s="9" t="s">
        <v>5537</v>
      </c>
      <c r="AO414" s="23" t="str">
        <f>_xlfn.XLOOKUP(B414,'INCIDENT-05-03-2026'!E:E,'INCIDENT-05-03-2026'!F:F,"")</f>
        <v/>
      </c>
      <c r="AP414" s="7" t="s">
        <v>5537</v>
      </c>
      <c r="AQ414" s="6"/>
      <c r="AR414" s="7"/>
      <c r="AS414" s="3" t="str">
        <f>_xlfn.XLOOKUP(B414,'[3]tt num | region | site id'!$C:$C,'[3]tt num | region | site id'!$Q:$Q,"")</f>
        <v/>
      </c>
      <c r="AT414" s="24" t="str">
        <f>_xlfn.XLOOKUP(B414,'[4]Cells Huawei 03052026 12h'!$B:$B,'[4]Cells Huawei 03052026 12h'!$T:$T,"")</f>
        <v/>
      </c>
      <c r="AU414" s="24" t="str">
        <f>_xlfn.XLOOKUP(B414,'[5]cells down 02052026 8h50'!$B:$B,'[5]cells down 02052026 8h50'!$R:$R,"")</f>
        <v/>
      </c>
      <c r="AV414" s="24" t="str">
        <f>_xlfn.XLOOKUP(B414,'[5]cells down 02052026 13h50'!$B:$B,'[5]cells down 02052026 13h50'!$R:$R,"")</f>
        <v/>
      </c>
      <c r="AW414" s="24" t="str">
        <f>_xlfn.XLOOKUP(B414,'[5]cells down 02052026 13h50'!$B:$B,'[5]cells down 02052026 13h50'!$R:$R,"")</f>
        <v/>
      </c>
      <c r="AX414" s="24" t="str">
        <f>_xlfn.XLOOKUP(B414,'[6]cell downs 03052026 8h40 '!$B:$B,'[6]cell downs 03052026 8h40 '!$R:$R,"")</f>
        <v/>
      </c>
      <c r="AY414" s="24" t="str">
        <f>_xlfn.XLOOKUP(B414,'[7]ALL SITES DOWN'!$D:$D,'[7]ALL SITES DOWN'!$J:$J,"")</f>
        <v/>
      </c>
      <c r="AZ414" s="24" t="str">
        <f>_xlfn.XLOOKUP(B414,'[8]ALL SITES DOWN'!$D:$D,'[8]ALL SITES DOWN'!$J:$J,"")</f>
        <v/>
      </c>
      <c r="BA414" s="9" t="str">
        <f>_xlfn.XLOOKUP(B414,[9]sheet1!$AC:$AC,[9]sheet1!$AF:$AF,"")</f>
        <v/>
      </c>
      <c r="BB414" s="14" t="s">
        <v>5537</v>
      </c>
      <c r="BC414" s="14" t="s">
        <v>5537</v>
      </c>
      <c r="BD414" s="14" t="str">
        <f>_xlfn.XLOOKUP(B414,'[10]cell downs 18042026 17h'!$B:$B,'[10]cell downs 18042026 17h'!$B:$B,"")</f>
        <v/>
      </c>
      <c r="BE414" s="14" t="str">
        <f>_xlfn.XLOOKUP(B414,'[11]Cells Huawei 19042026 15h'!$B:$B,'[11]Cells Huawei 19042026 15h'!$B:$B,"")</f>
        <v/>
      </c>
      <c r="BF414" s="9" t="str">
        <f>_xlfn.XLOOKUP(B414,'[12]cells down 19042026 9H40'!$B:$B,'[12]cells down 19042026 9H40'!$B:$B,"")</f>
        <v/>
      </c>
      <c r="BG414" s="9" t="s">
        <v>729</v>
      </c>
      <c r="BH414" s="9" t="s">
        <v>5537</v>
      </c>
    </row>
    <row r="415" spans="1:60" s="9" customFormat="1" x14ac:dyDescent="0.3">
      <c r="A415" s="1" t="s">
        <v>1221</v>
      </c>
      <c r="B415" s="1" t="s">
        <v>1222</v>
      </c>
      <c r="C415" s="3" t="str">
        <f>_xlfn.XLOOKUP(B415,'[1]daily break down'!$D:$D,'[1]daily break down'!$E:$E,"")</f>
        <v>NORD-OUEST</v>
      </c>
      <c r="D415" s="1" t="s">
        <v>11</v>
      </c>
      <c r="E415" s="1" t="s">
        <v>96</v>
      </c>
      <c r="F415" s="3" t="s">
        <v>51</v>
      </c>
      <c r="G415" s="1" t="s">
        <v>1223</v>
      </c>
      <c r="H415" s="41" t="str">
        <f>_xlfn.XLOOKUP(B415,[2]CALCULATION!$B:$B,[2]CALCULATION!$H:$H,"")</f>
        <v>NOKIA</v>
      </c>
      <c r="I415" s="34">
        <v>4.6736211192291091</v>
      </c>
      <c r="J415" s="34">
        <v>4.6395608041729481</v>
      </c>
      <c r="K415" s="34">
        <v>4.5315841942190955</v>
      </c>
      <c r="L415" s="34">
        <v>3.6933513865990388</v>
      </c>
      <c r="M415" s="34">
        <v>2.8777143289767562</v>
      </c>
      <c r="N415" s="34">
        <v>4.1231544062443621</v>
      </c>
      <c r="O415" s="34">
        <v>4.6613138194732686</v>
      </c>
      <c r="P415" s="34">
        <v>4.7291414046911786</v>
      </c>
      <c r="Q415" s="34">
        <v>2.2588251947126885</v>
      </c>
      <c r="R415" s="34">
        <v>2.963103207322475</v>
      </c>
      <c r="S415" s="35">
        <v>4.9693103033873021</v>
      </c>
      <c r="T415" s="35">
        <v>46122.203729100853</v>
      </c>
      <c r="U415" s="35">
        <v>2.8080250624667422</v>
      </c>
      <c r="V415" s="35">
        <v>5.5825221939714567</v>
      </c>
      <c r="W415" s="35">
        <v>3.6000640636013164</v>
      </c>
      <c r="X415" s="35">
        <v>1.2970560706326177</v>
      </c>
      <c r="Y415" s="35">
        <v>3.9381636432641907</v>
      </c>
      <c r="Z415" s="35">
        <v>0.22729023807689339</v>
      </c>
      <c r="AA415" s="35">
        <v>0.31386261085732325</v>
      </c>
      <c r="AB415" s="35">
        <v>0</v>
      </c>
      <c r="AC415" s="35">
        <v>0</v>
      </c>
      <c r="AD415" s="35">
        <v>4.4819551811615913E-2</v>
      </c>
      <c r="AE415" s="58" t="s">
        <v>5603</v>
      </c>
      <c r="AF415" s="58"/>
      <c r="AG415" s="57" t="str" cm="1">
        <f t="array" ref="AG415">IFERROR(_xlfn.IFS(
AI415="MPR ISSUE","PDH",
AI415="BSS Hardware Issue","BSS",
AI415="Sites strategiques, MLL, Pylone, etc.","ENVTECH",
AI415="AKTIVCO DEFAUT GE &amp; POWER Cabinet","AKTIVCO",
AI415="AKTIVCO Coupure ENEO &amp; Baisse de tension","AKTIVCO GRID ONLY",
AI415="Coupure ENEO &amp; Baisse de tension","IHS GRID ONLY",
AI415="Defaut GE &amp; POWER Cabinet","IHS",
AI415="Sharing","Partners",
AI415="Sites strategiques &amp; DataCenter","SST &amp; DC",
AI415="Exclu","Exclu",
AI415="SAT","SAT",
AI415="SPARE-ISSUE","SPARE-ISSUE",
AI415="Fiber CAmtel","TRANS_FO_CAMTEL",
AI415="Fiber AOF","Fiber AOF",
AI415="Projet OCM (HUAWEI)","TRAVAUX-HUAWEI",
AI415="Projet OCM (NOKIA)","TRAVAUX-NOKIA",
AI415="ACCESS-ISSUE","ACCESS-ISSUE",
AI415="Projet OCM (ZTE, NOKIA, autres projets)","TRAVAUX OCM",
AI415="No root CAuse","No root cause",
AI415="ODU HS","PDH",
AI415="IP &amp; VLAN","PDH",
AI415="Warehouse HUAWEI","SPARE-ISSUE",
AI415="SPARE-HS","SPARE-ISSUE",
AI415="Power Telco","BSS",AI415="no impacts","no impacts"
),"")</f>
        <v>no impacts</v>
      </c>
      <c r="AH415" s="57" t="str" cm="1">
        <f t="array" ref="AH415">IFERROR(_xlfn.IFS(
AI415="MPR ISSUE","TX ISSUE",
AI415="BSS Hardware Issue","RAN ISSUE",
AI415="Sites strategiques, MLL, Pylone, etc.","ENVTECH",
AI415="AKTIVCO DEFAUT GE &amp; POWER Cabinet","POWER ISSUE",
AI415="AKTIVCO Coupure ENEO &amp; Baisse de tension","POWER ISSUE",
AI415="Coupure ENEO &amp; Baisse de tension","POWER ISSUE",
AI415="Defaut GE &amp; POWER Cabinet","POWER ISSUE",
AI415="Sharing","POWER ISSUE",
AI415="Sites strategiques &amp; DataCenter","POWER ISSUE",
AI415="Exclu","Exclu",
AI415="SAT","TX ISSUE",
AI415="SPARE-ISSUE","SPARE-ISSUE",
AI415="Fiber CAmtel","TX ISSUE",
AI415="Fiber AOF","TX ISSUE",
AI415="Projet OCM (HUAWEI)","TRAVAUX-HUAWEI",
AI415="Projet OCM (NOKIA)","TRAVAUX -NOKIA",
AI415="ACCESS-ISSUE","ACCESS-ISSUE",
AI415="Projet OCM (ZTE, NOKIA, autres projets)","TRAVAUX OCM",
AI415="No root CAuse","No root cause",
AI415="ODU HS","TX ISSUE",
AI415="IP &amp; VLAN","TX ISSUE",
AI415="Warehouse HUAWEI","SPARE-ISSUE",
AI415="SPARE-HS","SPARE-ISSUE",
AI415="Power Telco","RAN ISSUE",AI415="no impacts","no impacts"
),"")</f>
        <v>no impacts</v>
      </c>
      <c r="AI415" s="85" t="s">
        <v>5998</v>
      </c>
      <c r="AJ415" s="57" t="str" cm="1">
        <f t="array" ref="AJ415">IFERROR(_xlfn.IFS(
AI415="MPR ISSUE","ACTIVE",
AI415="BSS Hardware Issue","ACTIVE",
AI415="Sites strategiques, MLL, Pylone, etc.","PASSIVE",
AI415="AKTIVCO DEFAUT GE &amp; POWER Cabinet","PASSIVE",
AI415="AKTIVCO Coupure ENEO &amp; Baisse de tension","PASSIVE",
AI415="Coupure ENEO &amp; Baisse de tension","PASSIVE",
AI415="Defaut GE &amp; POWER Cabinet","PASSIVE",
AI415="Sharing","PASSIVE",
AI415="Sites strategiques &amp; DataCenter","PASSIVE",
AI415="Exclu","Exclu",
AI415="SAT","ACTIVE",
AI415="SPARE-ISSUE","SPARE-ISSUE",
AI415="Fiber CAmtel","ACTIVE",
AI415="Fiber AOF","ACTIVE",
AI415="Projet OCM (HUAWEI)","PLANNED WORKS",
AI415="Projet OCM (NOKIA)","PLANNED WORKS",
AI415="ACCESS-ISSUE","ACCESS-ISSUE",
AI415="Projet OCM (ZTE, NOKIA, autres projets)","PLANNED WORKS",
AI415="No root CAuse","No root cause",
AI415="ODU HS","ACTIVE",
AI415="IP &amp; VLAN","ACTIVE",
AI415="Warehouse HUAWEI","SPARE-ISSUE",
AI415="SPARE-HS","SPARE-ISSUE",
AI415="Power Telco","ACTIVE", AI415="no impacts","no impacts"
),"")</f>
        <v>no impacts</v>
      </c>
      <c r="AK415" s="23" t="s">
        <v>5537</v>
      </c>
      <c r="AL415" s="23" t="str">
        <f t="shared" si="17"/>
        <v>NRO_030</v>
      </c>
      <c r="AN415" s="9" t="s">
        <v>5537</v>
      </c>
      <c r="AO415" s="23" t="str">
        <f>_xlfn.XLOOKUP(B415,'INCIDENT-05-03-2026'!E:E,'INCIDENT-05-03-2026'!F:F,"")</f>
        <v/>
      </c>
      <c r="AP415" s="7" t="s">
        <v>5537</v>
      </c>
      <c r="AQ415" s="6"/>
      <c r="AR415" s="7"/>
      <c r="AS415" s="3" t="str">
        <f>_xlfn.XLOOKUP(B415,'[3]tt num | region | site id'!$C:$C,'[3]tt num | region | site id'!$Q:$Q,"")</f>
        <v/>
      </c>
      <c r="AT415" s="24" t="str">
        <f>_xlfn.XLOOKUP(B415,'[4]Cells Huawei 03052026 12h'!$B:$B,'[4]Cells Huawei 03052026 12h'!$T:$T,"")</f>
        <v/>
      </c>
      <c r="AU415" s="24" t="str">
        <f>_xlfn.XLOOKUP(B415,'[5]cells down 02052026 8h50'!$B:$B,'[5]cells down 02052026 8h50'!$R:$R,"")</f>
        <v/>
      </c>
      <c r="AV415" s="24" t="str">
        <f>_xlfn.XLOOKUP(B415,'[5]cells down 02052026 13h50'!$B:$B,'[5]cells down 02052026 13h50'!$R:$R,"")</f>
        <v/>
      </c>
      <c r="AW415" s="24" t="str">
        <f>_xlfn.XLOOKUP(B415,'[5]cells down 02052026 13h50'!$B:$B,'[5]cells down 02052026 13h50'!$R:$R,"")</f>
        <v/>
      </c>
      <c r="AX415" s="24" t="str">
        <f>_xlfn.XLOOKUP(B415,'[6]cell downs 03052026 8h40 '!$B:$B,'[6]cell downs 03052026 8h40 '!$R:$R,"")</f>
        <v/>
      </c>
      <c r="AY415" s="24" t="str">
        <f>_xlfn.XLOOKUP(B415,'[7]ALL SITES DOWN'!$D:$D,'[7]ALL SITES DOWN'!$J:$J,"")</f>
        <v/>
      </c>
      <c r="AZ415" s="24" t="str">
        <f>_xlfn.XLOOKUP(B415,'[8]ALL SITES DOWN'!$D:$D,'[8]ALL SITES DOWN'!$J:$J,"")</f>
        <v/>
      </c>
      <c r="BA415" s="9" t="str">
        <f>_xlfn.XLOOKUP(B415,[9]sheet1!$AC:$AC,[9]sheet1!$AF:$AF,"")</f>
        <v/>
      </c>
      <c r="BB415" s="14" t="s">
        <v>5537</v>
      </c>
      <c r="BC415" s="14" t="s">
        <v>5537</v>
      </c>
      <c r="BD415" s="14" t="str">
        <f>_xlfn.XLOOKUP(B415,'[10]cell downs 18042026 17h'!$B:$B,'[10]cell downs 18042026 17h'!$B:$B,"")</f>
        <v>NRO_030</v>
      </c>
      <c r="BE415" s="14" t="str">
        <f>_xlfn.XLOOKUP(B415,'[11]Cells Huawei 19042026 15h'!$B:$B,'[11]Cells Huawei 19042026 15h'!$B:$B,"")</f>
        <v/>
      </c>
      <c r="BF415" s="9" t="str">
        <f>_xlfn.XLOOKUP(B415,'[12]cells down 19042026 9H40'!$B:$B,'[12]cells down 19042026 9H40'!$B:$B,"")</f>
        <v/>
      </c>
      <c r="BG415" s="9" t="s">
        <v>1222</v>
      </c>
      <c r="BH415" s="9" t="s">
        <v>5537</v>
      </c>
    </row>
    <row r="416" spans="1:60" s="9" customFormat="1" x14ac:dyDescent="0.3">
      <c r="A416" s="1" t="s">
        <v>364</v>
      </c>
      <c r="B416" s="1" t="s">
        <v>365</v>
      </c>
      <c r="C416" s="3" t="str">
        <f>_xlfn.XLOOKUP(B416,'[1]daily break down'!$D:$D,'[1]daily break down'!$E:$E,"")</f>
        <v>Yaounde</v>
      </c>
      <c r="D416" s="1" t="s">
        <v>11</v>
      </c>
      <c r="E416" s="1" t="s">
        <v>12</v>
      </c>
      <c r="F416" s="3" t="s">
        <v>37</v>
      </c>
      <c r="G416" s="1" t="s">
        <v>38</v>
      </c>
      <c r="H416" s="42" t="str">
        <f>_xlfn.XLOOKUP(B416,[2]CALCULATION!$B:$B,[2]CALCULATION!$H:$H,"")</f>
        <v>ZTE</v>
      </c>
      <c r="I416" s="34">
        <v>9.9234375757991669E-2</v>
      </c>
      <c r="J416" s="34">
        <v>1.5479777874800595</v>
      </c>
      <c r="K416" s="34">
        <v>0</v>
      </c>
      <c r="L416" s="34">
        <v>0</v>
      </c>
      <c r="M416" s="34">
        <v>4.2697177491845789E-2</v>
      </c>
      <c r="N416" s="34">
        <v>0</v>
      </c>
      <c r="O416" s="34">
        <v>0</v>
      </c>
      <c r="P416" s="34">
        <v>0.6817280336041408</v>
      </c>
      <c r="Q416" s="34">
        <v>0</v>
      </c>
      <c r="R416" s="34">
        <v>0</v>
      </c>
      <c r="S416" s="35">
        <v>0.70220270351251146</v>
      </c>
      <c r="T416" s="35">
        <v>0</v>
      </c>
      <c r="U416" s="35">
        <v>0.33986525241629534</v>
      </c>
      <c r="V416" s="35">
        <v>4.1299085702545142</v>
      </c>
      <c r="W416" s="35">
        <v>0</v>
      </c>
      <c r="X416" s="35">
        <v>0</v>
      </c>
      <c r="Y416" s="35">
        <v>0</v>
      </c>
      <c r="Z416" s="35">
        <v>0</v>
      </c>
      <c r="AA416" s="35">
        <v>0</v>
      </c>
      <c r="AB416" s="35">
        <v>0</v>
      </c>
      <c r="AC416" s="35">
        <v>7.8387145493108962E-2</v>
      </c>
      <c r="AD416" s="35">
        <v>4.0877999503471658E-2</v>
      </c>
      <c r="AE416" s="58" t="s">
        <v>5560</v>
      </c>
      <c r="AF416" s="58"/>
      <c r="AG416" s="57" t="str" cm="1">
        <f t="array" ref="AG416">IFERROR(_xlfn.IFS(
AI416="MPR ISSUE","PDH",
AI416="BSS Hardware Issue","BSS",
AI416="Sites strategiques, MLL, Pylone, etc.","ENVTECH",
AI416="AKTIVCO DEFAUT GE &amp; POWER Cabinet","AKTIVCO",
AI416="AKTIVCO Coupure ENEO &amp; Baisse de tension","AKTIVCO GRID ONLY",
AI416="Coupure ENEO &amp; Baisse de tension","IHS GRID ONLY",
AI416="Defaut GE &amp; POWER Cabinet","IHS",
AI416="Sharing","Partners",
AI416="Sites strategiques &amp; DataCenter","SST &amp; DC",
AI416="Exclu","Exclu",
AI416="SAT","SAT",
AI416="SPARE-ISSUE","SPARE-ISSUE",
AI416="Fiber CAmtel","TRANS_FO_CAMTEL",
AI416="Fiber AOF","Fiber AOF",
AI416="Projet OCM (HUAWEI)","TRAVAUX-HUAWEI",
AI416="Projet OCM (NOKIA)","TRAVAUX-NOKIA",
AI416="ACCESS-ISSUE","ACCESS-ISSUE",
AI416="Projet OCM (ZTE, NOKIA, autres projets)","TRAVAUX OCM",
AI416="No root CAuse","No root cause",
AI416="ODU HS","PDH",
AI416="IP &amp; VLAN","PDH",
AI416="Warehouse HUAWEI","SPARE-ISSUE",
AI416="SPARE-HS","SPARE-ISSUE",
AI416="Power Telco","BSS",AI416="no impacts","no impacts"
),"")</f>
        <v>no impacts</v>
      </c>
      <c r="AH416" s="57" t="str" cm="1">
        <f t="array" ref="AH416">IFERROR(_xlfn.IFS(
AI416="MPR ISSUE","TX ISSUE",
AI416="BSS Hardware Issue","RAN ISSUE",
AI416="Sites strategiques, MLL, Pylone, etc.","ENVTECH",
AI416="AKTIVCO DEFAUT GE &amp; POWER Cabinet","POWER ISSUE",
AI416="AKTIVCO Coupure ENEO &amp; Baisse de tension","POWER ISSUE",
AI416="Coupure ENEO &amp; Baisse de tension","POWER ISSUE",
AI416="Defaut GE &amp; POWER Cabinet","POWER ISSUE",
AI416="Sharing","POWER ISSUE",
AI416="Sites strategiques &amp; DataCenter","POWER ISSUE",
AI416="Exclu","Exclu",
AI416="SAT","TX ISSUE",
AI416="SPARE-ISSUE","SPARE-ISSUE",
AI416="Fiber CAmtel","TX ISSUE",
AI416="Fiber AOF","TX ISSUE",
AI416="Projet OCM (HUAWEI)","TRAVAUX-HUAWEI",
AI416="Projet OCM (NOKIA)","TRAVAUX -NOKIA",
AI416="ACCESS-ISSUE","ACCESS-ISSUE",
AI416="Projet OCM (ZTE, NOKIA, autres projets)","TRAVAUX OCM",
AI416="No root CAuse","No root cause",
AI416="ODU HS","TX ISSUE",
AI416="IP &amp; VLAN","TX ISSUE",
AI416="Warehouse HUAWEI","SPARE-ISSUE",
AI416="SPARE-HS","SPARE-ISSUE",
AI416="Power Telco","RAN ISSUE",AI416="no impacts","no impacts"
),"")</f>
        <v>no impacts</v>
      </c>
      <c r="AI416" s="85" t="s">
        <v>5998</v>
      </c>
      <c r="AJ416" s="57" t="str" cm="1">
        <f t="array" ref="AJ416">IFERROR(_xlfn.IFS(
AI416="MPR ISSUE","ACTIVE",
AI416="BSS Hardware Issue","ACTIVE",
AI416="Sites strategiques, MLL, Pylone, etc.","PASSIVE",
AI416="AKTIVCO DEFAUT GE &amp; POWER Cabinet","PASSIVE",
AI416="AKTIVCO Coupure ENEO &amp; Baisse de tension","PASSIVE",
AI416="Coupure ENEO &amp; Baisse de tension","PASSIVE",
AI416="Defaut GE &amp; POWER Cabinet","PASSIVE",
AI416="Sharing","PASSIVE",
AI416="Sites strategiques &amp; DataCenter","PASSIVE",
AI416="Exclu","Exclu",
AI416="SAT","ACTIVE",
AI416="SPARE-ISSUE","SPARE-ISSUE",
AI416="Fiber CAmtel","ACTIVE",
AI416="Fiber AOF","ACTIVE",
AI416="Projet OCM (HUAWEI)","PLANNED WORKS",
AI416="Projet OCM (NOKIA)","PLANNED WORKS",
AI416="ACCESS-ISSUE","ACCESS-ISSUE",
AI416="Projet OCM (ZTE, NOKIA, autres projets)","PLANNED WORKS",
AI416="No root CAuse","No root cause",
AI416="ODU HS","ACTIVE",
AI416="IP &amp; VLAN","ACTIVE",
AI416="Warehouse HUAWEI","SPARE-ISSUE",
AI416="SPARE-HS","SPARE-ISSUE",
AI416="Power Telco","ACTIVE", AI416="no impacts","no impacts"
),"")</f>
        <v>no impacts</v>
      </c>
      <c r="AK416" s="23" t="s">
        <v>5537</v>
      </c>
      <c r="AL416" s="23" t="str">
        <f t="shared" si="17"/>
        <v>CTR_395</v>
      </c>
      <c r="AN416" s="9" t="s">
        <v>5537</v>
      </c>
      <c r="AO416" s="23" t="str">
        <f>_xlfn.XLOOKUP(B416,'INCIDENT-05-03-2026'!E:E,'INCIDENT-05-03-2026'!F:F,"")</f>
        <v/>
      </c>
      <c r="AP416" s="7" t="s">
        <v>5537</v>
      </c>
      <c r="AQ416" s="6"/>
      <c r="AR416" s="7"/>
      <c r="AS416" s="3" t="str">
        <f>_xlfn.XLOOKUP(B416,'[3]tt num | region | site id'!$C:$C,'[3]tt num | region | site id'!$Q:$Q,"")</f>
        <v/>
      </c>
      <c r="AT416" s="24" t="str">
        <f>_xlfn.XLOOKUP(B416,'[4]Cells Huawei 03052026 12h'!$B:$B,'[4]Cells Huawei 03052026 12h'!$T:$T,"")</f>
        <v/>
      </c>
      <c r="AU416" s="24" t="str">
        <f>_xlfn.XLOOKUP(B416,'[5]cells down 02052026 8h50'!$B:$B,'[5]cells down 02052026 8h50'!$R:$R,"")</f>
        <v/>
      </c>
      <c r="AV416" s="24" t="str">
        <f>_xlfn.XLOOKUP(B416,'[5]cells down 02052026 13h50'!$B:$B,'[5]cells down 02052026 13h50'!$R:$R,"")</f>
        <v/>
      </c>
      <c r="AW416" s="24" t="str">
        <f>_xlfn.XLOOKUP(B416,'[5]cells down 02052026 13h50'!$B:$B,'[5]cells down 02052026 13h50'!$R:$R,"")</f>
        <v/>
      </c>
      <c r="AX416" s="24" t="str">
        <f>_xlfn.XLOOKUP(B416,'[6]cell downs 03052026 8h40 '!$B:$B,'[6]cell downs 03052026 8h40 '!$R:$R,"")</f>
        <v/>
      </c>
      <c r="AY416" s="24" t="str">
        <f>_xlfn.XLOOKUP(B416,'[7]ALL SITES DOWN'!$D:$D,'[7]ALL SITES DOWN'!$J:$J,"")</f>
        <v/>
      </c>
      <c r="AZ416" s="24" t="str">
        <f>_xlfn.XLOOKUP(B416,'[8]ALL SITES DOWN'!$D:$D,'[8]ALL SITES DOWN'!$J:$J,"")</f>
        <v/>
      </c>
      <c r="BA416" s="9" t="str">
        <f>_xlfn.XLOOKUP(B416,[9]sheet1!$AC:$AC,[9]sheet1!$AF:$AF,"")</f>
        <v/>
      </c>
      <c r="BB416" s="14" t="s">
        <v>5537</v>
      </c>
      <c r="BC416" s="14" t="s">
        <v>5537</v>
      </c>
      <c r="BD416" s="14" t="str">
        <f>_xlfn.XLOOKUP(B416,'[10]cell downs 18042026 17h'!$B:$B,'[10]cell downs 18042026 17h'!$B:$B,"")</f>
        <v/>
      </c>
      <c r="BE416" s="14" t="str">
        <f>_xlfn.XLOOKUP(B416,'[11]Cells Huawei 19042026 15h'!$B:$B,'[11]Cells Huawei 19042026 15h'!$B:$B,"")</f>
        <v/>
      </c>
      <c r="BF416" s="9" t="str">
        <f>_xlfn.XLOOKUP(B416,'[12]cells down 19042026 9H40'!$B:$B,'[12]cells down 19042026 9H40'!$B:$B,"")</f>
        <v/>
      </c>
      <c r="BG416" s="9" t="s">
        <v>365</v>
      </c>
      <c r="BH416" s="9" t="s">
        <v>594</v>
      </c>
    </row>
    <row r="417" spans="1:60" s="9" customFormat="1" x14ac:dyDescent="0.3">
      <c r="A417" s="1" t="s">
        <v>3257</v>
      </c>
      <c r="B417" s="8" t="s">
        <v>3258</v>
      </c>
      <c r="C417" s="3" t="str">
        <f>_xlfn.XLOOKUP(B417,'[1]daily break down'!$D:$D,'[1]daily break down'!$E:$E,"")</f>
        <v>Yaounde</v>
      </c>
      <c r="D417" s="1" t="s">
        <v>11</v>
      </c>
      <c r="E417" s="1" t="s">
        <v>12</v>
      </c>
      <c r="F417" s="3" t="s">
        <v>37</v>
      </c>
      <c r="G417" s="1" t="s">
        <v>38</v>
      </c>
      <c r="H417" s="42" t="str">
        <f>_xlfn.XLOOKUP(B417,[2]CALCULATION!$B:$B,[2]CALCULATION!$H:$H,"")</f>
        <v>ZTE</v>
      </c>
      <c r="I417" s="34">
        <v>2.7883896493766271</v>
      </c>
      <c r="J417" s="34">
        <v>0</v>
      </c>
      <c r="K417" s="34">
        <v>0</v>
      </c>
      <c r="L417" s="34">
        <v>0</v>
      </c>
      <c r="M417" s="34">
        <v>0</v>
      </c>
      <c r="N417" s="34">
        <v>0</v>
      </c>
      <c r="O417" s="34">
        <v>0</v>
      </c>
      <c r="P417" s="34">
        <v>0</v>
      </c>
      <c r="Q417" s="34">
        <v>0</v>
      </c>
      <c r="R417" s="34">
        <v>0</v>
      </c>
      <c r="S417" s="35">
        <v>0</v>
      </c>
      <c r="T417" s="35">
        <v>0</v>
      </c>
      <c r="U417" s="35">
        <v>0</v>
      </c>
      <c r="V417" s="35">
        <v>0</v>
      </c>
      <c r="W417" s="35">
        <v>0</v>
      </c>
      <c r="X417" s="35">
        <v>0</v>
      </c>
      <c r="Y417" s="35">
        <v>0</v>
      </c>
      <c r="Z417" s="35">
        <v>55.356088039653791</v>
      </c>
      <c r="AA417" s="35">
        <v>0</v>
      </c>
      <c r="AB417" s="35">
        <v>0</v>
      </c>
      <c r="AC417" s="35">
        <v>7.6506127603876567E-2</v>
      </c>
      <c r="AD417" s="35">
        <v>3.9897070196014961E-2</v>
      </c>
      <c r="AE417" s="58" t="s">
        <v>5560</v>
      </c>
      <c r="AF417" s="58"/>
      <c r="AG417" s="57" t="str" cm="1">
        <f t="array" ref="AG417">IFERROR(_xlfn.IFS(
AI417="MPR ISSUE","PDH",
AI417="BSS Hardware Issue","BSS",
AI417="Sites strategiques, MLL, Pylone, etc.","ENVTECH",
AI417="AKTIVCO DEFAUT GE &amp; POWER Cabinet","AKTIVCO",
AI417="AKTIVCO Coupure ENEO &amp; Baisse de tension","AKTIVCO GRID ONLY",
AI417="Coupure ENEO &amp; Baisse de tension","IHS GRID ONLY",
AI417="Defaut GE &amp; POWER Cabinet","IHS",
AI417="Sharing","Partners",
AI417="Sites strategiques &amp; DataCenter","SST &amp; DC",
AI417="Exclu","Exclu",
AI417="SAT","SAT",
AI417="SPARE-ISSUE","SPARE-ISSUE",
AI417="Fiber CAmtel","TRANS_FO_CAMTEL",
AI417="Fiber AOF","Fiber AOF",
AI417="Projet OCM (HUAWEI)","TRAVAUX-HUAWEI",
AI417="Projet OCM (NOKIA)","TRAVAUX-NOKIA",
AI417="ACCESS-ISSUE","ACCESS-ISSUE",
AI417="Projet OCM (ZTE, NOKIA, autres projets)","TRAVAUX OCM",
AI417="No root CAuse","No root cause",
AI417="ODU HS","PDH",
AI417="IP &amp; VLAN","PDH",
AI417="Warehouse HUAWEI","SPARE-ISSUE",
AI417="SPARE-HS","SPARE-ISSUE",
AI417="Power Telco","BSS",AI417="no impacts","no impacts"
),"")</f>
        <v>no impacts</v>
      </c>
      <c r="AH417" s="57" t="str" cm="1">
        <f t="array" ref="AH417">IFERROR(_xlfn.IFS(
AI417="MPR ISSUE","TX ISSUE",
AI417="BSS Hardware Issue","RAN ISSUE",
AI417="Sites strategiques, MLL, Pylone, etc.","ENVTECH",
AI417="AKTIVCO DEFAUT GE &amp; POWER Cabinet","POWER ISSUE",
AI417="AKTIVCO Coupure ENEO &amp; Baisse de tension","POWER ISSUE",
AI417="Coupure ENEO &amp; Baisse de tension","POWER ISSUE",
AI417="Defaut GE &amp; POWER Cabinet","POWER ISSUE",
AI417="Sharing","POWER ISSUE",
AI417="Sites strategiques &amp; DataCenter","POWER ISSUE",
AI417="Exclu","Exclu",
AI417="SAT","TX ISSUE",
AI417="SPARE-ISSUE","SPARE-ISSUE",
AI417="Fiber CAmtel","TX ISSUE",
AI417="Fiber AOF","TX ISSUE",
AI417="Projet OCM (HUAWEI)","TRAVAUX-HUAWEI",
AI417="Projet OCM (NOKIA)","TRAVAUX -NOKIA",
AI417="ACCESS-ISSUE","ACCESS-ISSUE",
AI417="Projet OCM (ZTE, NOKIA, autres projets)","TRAVAUX OCM",
AI417="No root CAuse","No root cause",
AI417="ODU HS","TX ISSUE",
AI417="IP &amp; VLAN","TX ISSUE",
AI417="Warehouse HUAWEI","SPARE-ISSUE",
AI417="SPARE-HS","SPARE-ISSUE",
AI417="Power Telco","RAN ISSUE",AI417="no impacts","no impacts"
),"")</f>
        <v>no impacts</v>
      </c>
      <c r="AI417" s="85" t="s">
        <v>5998</v>
      </c>
      <c r="AJ417" s="57" t="str" cm="1">
        <f t="array" ref="AJ417">IFERROR(_xlfn.IFS(
AI417="MPR ISSUE","ACTIVE",
AI417="BSS Hardware Issue","ACTIVE",
AI417="Sites strategiques, MLL, Pylone, etc.","PASSIVE",
AI417="AKTIVCO DEFAUT GE &amp; POWER Cabinet","PASSIVE",
AI417="AKTIVCO Coupure ENEO &amp; Baisse de tension","PASSIVE",
AI417="Coupure ENEO &amp; Baisse de tension","PASSIVE",
AI417="Defaut GE &amp; POWER Cabinet","PASSIVE",
AI417="Sharing","PASSIVE",
AI417="Sites strategiques &amp; DataCenter","PASSIVE",
AI417="Exclu","Exclu",
AI417="SAT","ACTIVE",
AI417="SPARE-ISSUE","SPARE-ISSUE",
AI417="Fiber CAmtel","ACTIVE",
AI417="Fiber AOF","ACTIVE",
AI417="Projet OCM (HUAWEI)","PLANNED WORKS",
AI417="Projet OCM (NOKIA)","PLANNED WORKS",
AI417="ACCESS-ISSUE","ACCESS-ISSUE",
AI417="Projet OCM (ZTE, NOKIA, autres projets)","PLANNED WORKS",
AI417="No root CAuse","No root cause",
AI417="ODU HS","ACTIVE",
AI417="IP &amp; VLAN","ACTIVE",
AI417="Warehouse HUAWEI","SPARE-ISSUE",
AI417="SPARE-HS","SPARE-ISSUE",
AI417="Power Telco","ACTIVE", AI417="no impacts","no impacts"
),"")</f>
        <v>no impacts</v>
      </c>
      <c r="AK417" s="23" t="s">
        <v>5537</v>
      </c>
      <c r="AL417" s="23" t="str">
        <f t="shared" si="17"/>
        <v>CTR_255</v>
      </c>
      <c r="AN417" s="9" t="s">
        <v>5537</v>
      </c>
      <c r="AO417" s="23" t="str">
        <f>_xlfn.XLOOKUP(B417,'INCIDENT-05-03-2026'!E:E,'INCIDENT-05-03-2026'!F:F,"")</f>
        <v/>
      </c>
      <c r="AP417" s="7" t="s">
        <v>5537</v>
      </c>
      <c r="AQ417" s="6"/>
      <c r="AR417" s="7"/>
      <c r="AS417" s="3" t="str">
        <f>_xlfn.XLOOKUP(B417,'[3]tt num | region | site id'!$C:$C,'[3]tt num | region | site id'!$Q:$Q,"")</f>
        <v/>
      </c>
      <c r="AT417" s="24" t="str">
        <f>_xlfn.XLOOKUP(B417,'[4]Cells Huawei 03052026 12h'!$B:$B,'[4]Cells Huawei 03052026 12h'!$T:$T,"")</f>
        <v/>
      </c>
      <c r="AU417" s="24" t="str">
        <f>_xlfn.XLOOKUP(B417,'[5]cells down 02052026 8h50'!$B:$B,'[5]cells down 02052026 8h50'!$R:$R,"")</f>
        <v/>
      </c>
      <c r="AV417" s="24" t="str">
        <f>_xlfn.XLOOKUP(B417,'[5]cells down 02052026 13h50'!$B:$B,'[5]cells down 02052026 13h50'!$R:$R,"")</f>
        <v/>
      </c>
      <c r="AW417" s="24" t="str">
        <f>_xlfn.XLOOKUP(B417,'[5]cells down 02052026 13h50'!$B:$B,'[5]cells down 02052026 13h50'!$R:$R,"")</f>
        <v/>
      </c>
      <c r="AX417" s="24" t="str">
        <f>_xlfn.XLOOKUP(B417,'[6]cell downs 03052026 8h40 '!$B:$B,'[6]cell downs 03052026 8h40 '!$R:$R,"")</f>
        <v/>
      </c>
      <c r="AY417" s="24" t="str">
        <f>_xlfn.XLOOKUP(B417,'[7]ALL SITES DOWN'!$D:$D,'[7]ALL SITES DOWN'!$J:$J,"")</f>
        <v/>
      </c>
      <c r="AZ417" s="24" t="str">
        <f>_xlfn.XLOOKUP(B417,'[8]ALL SITES DOWN'!$D:$D,'[8]ALL SITES DOWN'!$J:$J,"")</f>
        <v/>
      </c>
      <c r="BA417" s="9" t="str">
        <f>_xlfn.XLOOKUP(B417,[9]sheet1!$AC:$AC,[9]sheet1!$AF:$AF,"")</f>
        <v/>
      </c>
      <c r="BB417" s="14" t="s">
        <v>5537</v>
      </c>
      <c r="BC417" s="14" t="s">
        <v>5537</v>
      </c>
      <c r="BD417" s="14" t="str">
        <f>_xlfn.XLOOKUP(B417,'[10]cell downs 18042026 17h'!$B:$B,'[10]cell downs 18042026 17h'!$B:$B,"")</f>
        <v/>
      </c>
      <c r="BE417" s="14" t="str">
        <f>_xlfn.XLOOKUP(B417,'[11]Cells Huawei 19042026 15h'!$B:$B,'[11]Cells Huawei 19042026 15h'!$B:$B,"")</f>
        <v/>
      </c>
      <c r="BF417" s="9" t="str">
        <f>_xlfn.XLOOKUP(B417,'[12]cells down 19042026 9H40'!$B:$B,'[12]cells down 19042026 9H40'!$B:$B,"")</f>
        <v/>
      </c>
      <c r="BG417" s="9" t="s">
        <v>3258</v>
      </c>
      <c r="BH417" s="9" t="s">
        <v>5537</v>
      </c>
    </row>
    <row r="418" spans="1:60" s="9" customFormat="1" x14ac:dyDescent="0.3">
      <c r="A418" s="1" t="s">
        <v>2212</v>
      </c>
      <c r="B418" s="1" t="s">
        <v>2213</v>
      </c>
      <c r="C418" s="3" t="str">
        <f>_xlfn.XLOOKUP(B418,'[1]daily break down'!$D:$D,'[1]daily break down'!$E:$E,"")</f>
        <v>NORD-OUEST</v>
      </c>
      <c r="D418" s="1" t="s">
        <v>21</v>
      </c>
      <c r="E418" s="1"/>
      <c r="F418" s="3" t="s">
        <v>51</v>
      </c>
      <c r="G418" s="1" t="s">
        <v>2214</v>
      </c>
      <c r="H418" s="41" t="str">
        <f>_xlfn.XLOOKUP(B418,[2]CALCULATION!$B:$B,[2]CALCULATION!$H:$H,"")</f>
        <v>NOKIA</v>
      </c>
      <c r="I418" s="34">
        <v>0</v>
      </c>
      <c r="J418" s="34">
        <v>0</v>
      </c>
      <c r="K418" s="34">
        <v>0</v>
      </c>
      <c r="L418" s="34">
        <v>0</v>
      </c>
      <c r="M418" s="34">
        <v>4.8618452219296753</v>
      </c>
      <c r="N418" s="34">
        <v>2.8317236446490459</v>
      </c>
      <c r="O418" s="34">
        <v>0.23896842510181915</v>
      </c>
      <c r="P418" s="34">
        <v>0</v>
      </c>
      <c r="Q418" s="34">
        <v>1.1171276498347338</v>
      </c>
      <c r="R418" s="34">
        <v>0</v>
      </c>
      <c r="S418" s="35">
        <v>0.76566631325404133</v>
      </c>
      <c r="T418" s="35">
        <v>17403.285923414747</v>
      </c>
      <c r="U418" s="35">
        <v>3.4778402718922325E-3</v>
      </c>
      <c r="V418" s="35">
        <v>0</v>
      </c>
      <c r="W418" s="35">
        <v>4.6371203625230331E-3</v>
      </c>
      <c r="X418" s="35">
        <v>0</v>
      </c>
      <c r="Y418" s="35">
        <v>0</v>
      </c>
      <c r="Z418" s="35">
        <v>2.6041889605145632</v>
      </c>
      <c r="AA418" s="35">
        <v>0.12089892849577752</v>
      </c>
      <c r="AB418" s="35">
        <v>6.5079595798864867E-2</v>
      </c>
      <c r="AC418" s="35">
        <v>0</v>
      </c>
      <c r="AD418" s="35">
        <v>3.9112326750049158E-2</v>
      </c>
      <c r="AE418" s="58" t="s">
        <v>5603</v>
      </c>
      <c r="AF418" s="58"/>
      <c r="AG418" s="57" t="str" cm="1">
        <f t="array" ref="AG418">IFERROR(_xlfn.IFS(
AI418="MPR ISSUE","PDH",
AI418="BSS Hardware Issue","BSS",
AI418="Sites strategiques, MLL, Pylone, etc.","ENVTECH",
AI418="AKTIVCO DEFAUT GE &amp; POWER Cabinet","AKTIVCO",
AI418="AKTIVCO Coupure ENEO &amp; Baisse de tension","AKTIVCO GRID ONLY",
AI418="Coupure ENEO &amp; Baisse de tension","IHS GRID ONLY",
AI418="Defaut GE &amp; POWER Cabinet","IHS",
AI418="Sharing","Partners",
AI418="Sites strategiques &amp; DataCenter","SST &amp; DC",
AI418="Exclu","Exclu",
AI418="SAT","SAT",
AI418="SPARE-ISSUE","SPARE-ISSUE",
AI418="Fiber CAmtel","TRANS_FO_CAMTEL",
AI418="Fiber AOF","Fiber AOF",
AI418="Projet OCM (HUAWEI)","TRAVAUX-HUAWEI",
AI418="Projet OCM (NOKIA)","TRAVAUX-NOKIA",
AI418="ACCESS-ISSUE","ACCESS-ISSUE",
AI418="Projet OCM (ZTE, NOKIA, autres projets)","TRAVAUX OCM",
AI418="No root CAuse","No root cause",
AI418="ODU HS","PDH",
AI418="IP &amp; VLAN","PDH",
AI418="Warehouse HUAWEI","SPARE-ISSUE",
AI418="SPARE-HS","SPARE-ISSUE",
AI418="Power Telco","BSS",AI418="no impacts","no impacts"
),"")</f>
        <v>no impacts</v>
      </c>
      <c r="AH418" s="57" t="str" cm="1">
        <f t="array" ref="AH418">IFERROR(_xlfn.IFS(
AI418="MPR ISSUE","TX ISSUE",
AI418="BSS Hardware Issue","RAN ISSUE",
AI418="Sites strategiques, MLL, Pylone, etc.","ENVTECH",
AI418="AKTIVCO DEFAUT GE &amp; POWER Cabinet","POWER ISSUE",
AI418="AKTIVCO Coupure ENEO &amp; Baisse de tension","POWER ISSUE",
AI418="Coupure ENEO &amp; Baisse de tension","POWER ISSUE",
AI418="Defaut GE &amp; POWER Cabinet","POWER ISSUE",
AI418="Sharing","POWER ISSUE",
AI418="Sites strategiques &amp; DataCenter","POWER ISSUE",
AI418="Exclu","Exclu",
AI418="SAT","TX ISSUE",
AI418="SPARE-ISSUE","SPARE-ISSUE",
AI418="Fiber CAmtel","TX ISSUE",
AI418="Fiber AOF","TX ISSUE",
AI418="Projet OCM (HUAWEI)","TRAVAUX-HUAWEI",
AI418="Projet OCM (NOKIA)","TRAVAUX -NOKIA",
AI418="ACCESS-ISSUE","ACCESS-ISSUE",
AI418="Projet OCM (ZTE, NOKIA, autres projets)","TRAVAUX OCM",
AI418="No root CAuse","No root cause",
AI418="ODU HS","TX ISSUE",
AI418="IP &amp; VLAN","TX ISSUE",
AI418="Warehouse HUAWEI","SPARE-ISSUE",
AI418="SPARE-HS","SPARE-ISSUE",
AI418="Power Telco","RAN ISSUE",AI418="no impacts","no impacts"
),"")</f>
        <v>no impacts</v>
      </c>
      <c r="AI418" s="85" t="s">
        <v>5998</v>
      </c>
      <c r="AJ418" s="57" t="str" cm="1">
        <f t="array" ref="AJ418">IFERROR(_xlfn.IFS(
AI418="MPR ISSUE","ACTIVE",
AI418="BSS Hardware Issue","ACTIVE",
AI418="Sites strategiques, MLL, Pylone, etc.","PASSIVE",
AI418="AKTIVCO DEFAUT GE &amp; POWER Cabinet","PASSIVE",
AI418="AKTIVCO Coupure ENEO &amp; Baisse de tension","PASSIVE",
AI418="Coupure ENEO &amp; Baisse de tension","PASSIVE",
AI418="Defaut GE &amp; POWER Cabinet","PASSIVE",
AI418="Sharing","PASSIVE",
AI418="Sites strategiques &amp; DataCenter","PASSIVE",
AI418="Exclu","Exclu",
AI418="SAT","ACTIVE",
AI418="SPARE-ISSUE","SPARE-ISSUE",
AI418="Fiber CAmtel","ACTIVE",
AI418="Fiber AOF","ACTIVE",
AI418="Projet OCM (HUAWEI)","PLANNED WORKS",
AI418="Projet OCM (NOKIA)","PLANNED WORKS",
AI418="ACCESS-ISSUE","ACCESS-ISSUE",
AI418="Projet OCM (ZTE, NOKIA, autres projets)","PLANNED WORKS",
AI418="No root CAuse","No root cause",
AI418="ODU HS","ACTIVE",
AI418="IP &amp; VLAN","ACTIVE",
AI418="Warehouse HUAWEI","SPARE-ISSUE",
AI418="SPARE-HS","SPARE-ISSUE",
AI418="Power Telco","ACTIVE", AI418="no impacts","no impacts"
),"")</f>
        <v>no impacts</v>
      </c>
      <c r="AK418" s="23" t="s">
        <v>5537</v>
      </c>
      <c r="AL418" s="23" t="str">
        <f t="shared" si="17"/>
        <v>NRO_140</v>
      </c>
      <c r="AN418" s="9" t="s">
        <v>5537</v>
      </c>
      <c r="AO418" s="23" t="str">
        <f>_xlfn.XLOOKUP(B418,'INCIDENT-05-03-2026'!E:E,'INCIDENT-05-03-2026'!F:F,"")</f>
        <v/>
      </c>
      <c r="AP418" s="7" t="s">
        <v>5537</v>
      </c>
      <c r="AQ418" s="6"/>
      <c r="AR418" s="7"/>
      <c r="AS418" s="3" t="str">
        <f>_xlfn.XLOOKUP(B418,'[3]tt num | region | site id'!$C:$C,'[3]tt num | region | site id'!$Q:$Q,"")</f>
        <v/>
      </c>
      <c r="AT418" s="24" t="str">
        <f>_xlfn.XLOOKUP(B418,'[4]Cells Huawei 03052026 12h'!$B:$B,'[4]Cells Huawei 03052026 12h'!$T:$T,"")</f>
        <v/>
      </c>
      <c r="AU418" s="24" t="str">
        <f>_xlfn.XLOOKUP(B418,'[5]cells down 02052026 8h50'!$B:$B,'[5]cells down 02052026 8h50'!$R:$R,"")</f>
        <v/>
      </c>
      <c r="AV418" s="24" t="str">
        <f>_xlfn.XLOOKUP(B418,'[5]cells down 02052026 13h50'!$B:$B,'[5]cells down 02052026 13h50'!$R:$R,"")</f>
        <v/>
      </c>
      <c r="AW418" s="24" t="str">
        <f>_xlfn.XLOOKUP(B418,'[5]cells down 02052026 13h50'!$B:$B,'[5]cells down 02052026 13h50'!$R:$R,"")</f>
        <v/>
      </c>
      <c r="AX418" s="24" t="str">
        <f>_xlfn.XLOOKUP(B418,'[6]cell downs 03052026 8h40 '!$B:$B,'[6]cell downs 03052026 8h40 '!$R:$R,"")</f>
        <v/>
      </c>
      <c r="AY418" s="24" t="str">
        <f>_xlfn.XLOOKUP(B418,'[7]ALL SITES DOWN'!$D:$D,'[7]ALL SITES DOWN'!$J:$J,"")</f>
        <v/>
      </c>
      <c r="AZ418" s="24" t="str">
        <f>_xlfn.XLOOKUP(B418,'[8]ALL SITES DOWN'!$D:$D,'[8]ALL SITES DOWN'!$J:$J,"")</f>
        <v/>
      </c>
      <c r="BA418" s="9" t="str">
        <f>_xlfn.XLOOKUP(B418,[9]sheet1!$AC:$AC,[9]sheet1!$AF:$AF,"")</f>
        <v/>
      </c>
      <c r="BB418" s="14" t="s">
        <v>5537</v>
      </c>
      <c r="BC418" s="14" t="s">
        <v>5537</v>
      </c>
      <c r="BD418" s="14" t="str">
        <f>_xlfn.XLOOKUP(B418,'[10]cell downs 18042026 17h'!$B:$B,'[10]cell downs 18042026 17h'!$B:$B,"")</f>
        <v/>
      </c>
      <c r="BE418" s="14" t="str">
        <f>_xlfn.XLOOKUP(B418,'[11]Cells Huawei 19042026 15h'!$B:$B,'[11]Cells Huawei 19042026 15h'!$B:$B,"")</f>
        <v/>
      </c>
      <c r="BF418" s="9" t="str">
        <f>_xlfn.XLOOKUP(B418,'[12]cells down 19042026 9H40'!$B:$B,'[12]cells down 19042026 9H40'!$B:$B,"")</f>
        <v/>
      </c>
      <c r="BG418" s="9" t="s">
        <v>5537</v>
      </c>
      <c r="BH418" s="9" t="s">
        <v>12</v>
      </c>
    </row>
    <row r="419" spans="1:60" s="9" customFormat="1" x14ac:dyDescent="0.3">
      <c r="A419" s="1" t="s">
        <v>3403</v>
      </c>
      <c r="B419" s="8" t="s">
        <v>3404</v>
      </c>
      <c r="C419" s="3" t="str">
        <f>_xlfn.XLOOKUP(B419,'[1]daily break down'!$D:$D,'[1]daily break down'!$E:$E,"")</f>
        <v>LITTORAL</v>
      </c>
      <c r="D419" s="1" t="s">
        <v>11</v>
      </c>
      <c r="E419" s="1" t="s">
        <v>12</v>
      </c>
      <c r="F419" s="3" t="s">
        <v>31</v>
      </c>
      <c r="G419" s="1" t="s">
        <v>3403</v>
      </c>
      <c r="H419" s="42" t="str">
        <f>_xlfn.XLOOKUP(B419,[2]CALCULATION!$B:$B,[2]CALCULATION!$H:$H,"")</f>
        <v>ZTE</v>
      </c>
      <c r="I419" s="34">
        <v>0</v>
      </c>
      <c r="J419" s="34">
        <v>0</v>
      </c>
      <c r="K419" s="34">
        <v>0</v>
      </c>
      <c r="L419" s="34">
        <v>0</v>
      </c>
      <c r="M419" s="34">
        <v>3.2103140971312638E-4</v>
      </c>
      <c r="N419" s="34">
        <v>0</v>
      </c>
      <c r="O419" s="34">
        <v>0</v>
      </c>
      <c r="P419" s="34">
        <v>0</v>
      </c>
      <c r="Q419" s="34">
        <v>0</v>
      </c>
      <c r="R419" s="34">
        <v>0</v>
      </c>
      <c r="S419" s="35">
        <v>0</v>
      </c>
      <c r="T419" s="35">
        <v>0</v>
      </c>
      <c r="U419" s="35">
        <v>0</v>
      </c>
      <c r="V419" s="35">
        <v>0</v>
      </c>
      <c r="W419" s="35">
        <v>0</v>
      </c>
      <c r="X419" s="35">
        <v>0</v>
      </c>
      <c r="Y419" s="35">
        <v>0</v>
      </c>
      <c r="Z419" s="35">
        <v>0</v>
      </c>
      <c r="AA419" s="35">
        <v>0</v>
      </c>
      <c r="AB419" s="35">
        <v>6.7364022426906839E-2</v>
      </c>
      <c r="AC419" s="35">
        <v>2.7291859556501125E-2</v>
      </c>
      <c r="AD419" s="35">
        <v>3.6847271803739944E-2</v>
      </c>
      <c r="AE419" s="58" t="s">
        <v>5560</v>
      </c>
      <c r="AF419" s="58"/>
      <c r="AG419" s="57" t="str" cm="1">
        <f t="array" ref="AG419">IFERROR(_xlfn.IFS(
AI419="MPR ISSUE","PDH",
AI419="BSS Hardware Issue","BSS",
AI419="Sites strategiques, MLL, Pylone, etc.","ENVTECH",
AI419="AKTIVCO DEFAUT GE &amp; POWER Cabinet","AKTIVCO",
AI419="AKTIVCO Coupure ENEO &amp; Baisse de tension","AKTIVCO GRID ONLY",
AI419="Coupure ENEO &amp; Baisse de tension","IHS GRID ONLY",
AI419="Defaut GE &amp; POWER Cabinet","IHS",
AI419="Sharing","Partners",
AI419="Sites strategiques &amp; DataCenter","SST &amp; DC",
AI419="Exclu","Exclu",
AI419="SAT","SAT",
AI419="SPARE-ISSUE","SPARE-ISSUE",
AI419="Fiber CAmtel","TRANS_FO_CAMTEL",
AI419="Fiber AOF","Fiber AOF",
AI419="Projet OCM (HUAWEI)","TRAVAUX-HUAWEI",
AI419="Projet OCM (NOKIA)","TRAVAUX-NOKIA",
AI419="ACCESS-ISSUE","ACCESS-ISSUE",
AI419="Projet OCM (ZTE, NOKIA, autres projets)","TRAVAUX OCM",
AI419="No root CAuse","No root cause",
AI419="ODU HS","PDH",
AI419="IP &amp; VLAN","PDH",
AI419="Warehouse HUAWEI","SPARE-ISSUE",
AI419="SPARE-HS","SPARE-ISSUE",
AI419="Power Telco","BSS",AI419="no impacts","no impacts"
),"")</f>
        <v>no impacts</v>
      </c>
      <c r="AH419" s="57" t="str" cm="1">
        <f t="array" ref="AH419">IFERROR(_xlfn.IFS(
AI419="MPR ISSUE","TX ISSUE",
AI419="BSS Hardware Issue","RAN ISSUE",
AI419="Sites strategiques, MLL, Pylone, etc.","ENVTECH",
AI419="AKTIVCO DEFAUT GE &amp; POWER Cabinet","POWER ISSUE",
AI419="AKTIVCO Coupure ENEO &amp; Baisse de tension","POWER ISSUE",
AI419="Coupure ENEO &amp; Baisse de tension","POWER ISSUE",
AI419="Defaut GE &amp; POWER Cabinet","POWER ISSUE",
AI419="Sharing","POWER ISSUE",
AI419="Sites strategiques &amp; DataCenter","POWER ISSUE",
AI419="Exclu","Exclu",
AI419="SAT","TX ISSUE",
AI419="SPARE-ISSUE","SPARE-ISSUE",
AI419="Fiber CAmtel","TX ISSUE",
AI419="Fiber AOF","TX ISSUE",
AI419="Projet OCM (HUAWEI)","TRAVAUX-HUAWEI",
AI419="Projet OCM (NOKIA)","TRAVAUX -NOKIA",
AI419="ACCESS-ISSUE","ACCESS-ISSUE",
AI419="Projet OCM (ZTE, NOKIA, autres projets)","TRAVAUX OCM",
AI419="No root CAuse","No root cause",
AI419="ODU HS","TX ISSUE",
AI419="IP &amp; VLAN","TX ISSUE",
AI419="Warehouse HUAWEI","SPARE-ISSUE",
AI419="SPARE-HS","SPARE-ISSUE",
AI419="Power Telco","RAN ISSUE",AI419="no impacts","no impacts"
),"")</f>
        <v>no impacts</v>
      </c>
      <c r="AI419" s="85" t="s">
        <v>5998</v>
      </c>
      <c r="AJ419" s="57" t="str" cm="1">
        <f t="array" ref="AJ419">IFERROR(_xlfn.IFS(
AI419="MPR ISSUE","ACTIVE",
AI419="BSS Hardware Issue","ACTIVE",
AI419="Sites strategiques, MLL, Pylone, etc.","PASSIVE",
AI419="AKTIVCO DEFAUT GE &amp; POWER Cabinet","PASSIVE",
AI419="AKTIVCO Coupure ENEO &amp; Baisse de tension","PASSIVE",
AI419="Coupure ENEO &amp; Baisse de tension","PASSIVE",
AI419="Defaut GE &amp; POWER Cabinet","PASSIVE",
AI419="Sharing","PASSIVE",
AI419="Sites strategiques &amp; DataCenter","PASSIVE",
AI419="Exclu","Exclu",
AI419="SAT","ACTIVE",
AI419="SPARE-ISSUE","SPARE-ISSUE",
AI419="Fiber CAmtel","ACTIVE",
AI419="Fiber AOF","ACTIVE",
AI419="Projet OCM (HUAWEI)","PLANNED WORKS",
AI419="Projet OCM (NOKIA)","PLANNED WORKS",
AI419="ACCESS-ISSUE","ACCESS-ISSUE",
AI419="Projet OCM (ZTE, NOKIA, autres projets)","PLANNED WORKS",
AI419="No root CAuse","No root cause",
AI419="ODU HS","ACTIVE",
AI419="IP &amp; VLAN","ACTIVE",
AI419="Warehouse HUAWEI","SPARE-ISSUE",
AI419="SPARE-HS","SPARE-ISSUE",
AI419="Power Telco","ACTIVE", AI419="no impacts","no impacts"
),"")</f>
        <v>no impacts</v>
      </c>
      <c r="AK419" s="23" t="s">
        <v>5537</v>
      </c>
      <c r="AL419" s="23" t="str">
        <f t="shared" si="17"/>
        <v>LIT_051</v>
      </c>
      <c r="AN419" s="9" t="s">
        <v>5537</v>
      </c>
      <c r="AO419" s="23" t="str">
        <f>_xlfn.XLOOKUP(B419,'INCIDENT-05-03-2026'!E:E,'INCIDENT-05-03-2026'!F:F,"")</f>
        <v/>
      </c>
      <c r="AP419" s="7" t="s">
        <v>5537</v>
      </c>
      <c r="AQ419" s="6"/>
      <c r="AR419" s="7"/>
      <c r="AS419" s="3" t="str">
        <f>_xlfn.XLOOKUP(B419,'[3]tt num | region | site id'!$C:$C,'[3]tt num | region | site id'!$Q:$Q,"")</f>
        <v/>
      </c>
      <c r="AT419" s="24" t="str">
        <f>_xlfn.XLOOKUP(B419,'[4]Cells Huawei 03052026 12h'!$B:$B,'[4]Cells Huawei 03052026 12h'!$T:$T,"")</f>
        <v/>
      </c>
      <c r="AU419" s="24" t="str">
        <f>_xlfn.XLOOKUP(B419,'[5]cells down 02052026 8h50'!$B:$B,'[5]cells down 02052026 8h50'!$R:$R,"")</f>
        <v/>
      </c>
      <c r="AV419" s="24" t="str">
        <f>_xlfn.XLOOKUP(B419,'[5]cells down 02052026 13h50'!$B:$B,'[5]cells down 02052026 13h50'!$R:$R,"")</f>
        <v/>
      </c>
      <c r="AW419" s="24" t="str">
        <f>_xlfn.XLOOKUP(B419,'[5]cells down 02052026 13h50'!$B:$B,'[5]cells down 02052026 13h50'!$R:$R,"")</f>
        <v/>
      </c>
      <c r="AX419" s="24" t="str">
        <f>_xlfn.XLOOKUP(B419,'[6]cell downs 03052026 8h40 '!$B:$B,'[6]cell downs 03052026 8h40 '!$R:$R,"")</f>
        <v/>
      </c>
      <c r="AY419" s="24" t="str">
        <f>_xlfn.XLOOKUP(B419,'[7]ALL SITES DOWN'!$D:$D,'[7]ALL SITES DOWN'!$J:$J,"")</f>
        <v/>
      </c>
      <c r="AZ419" s="24" t="str">
        <f>_xlfn.XLOOKUP(B419,'[8]ALL SITES DOWN'!$D:$D,'[8]ALL SITES DOWN'!$J:$J,"")</f>
        <v/>
      </c>
      <c r="BA419" s="9" t="str">
        <f>_xlfn.XLOOKUP(B419,[9]sheet1!$AC:$AC,[9]sheet1!$AF:$AF,"")</f>
        <v/>
      </c>
      <c r="BB419" s="14" t="s">
        <v>5537</v>
      </c>
      <c r="BC419" s="14" t="s">
        <v>5537</v>
      </c>
      <c r="BD419" s="14" t="str">
        <f>_xlfn.XLOOKUP(B419,'[10]cell downs 18042026 17h'!$B:$B,'[10]cell downs 18042026 17h'!$B:$B,"")</f>
        <v/>
      </c>
      <c r="BE419" s="14" t="str">
        <f>_xlfn.XLOOKUP(B419,'[11]Cells Huawei 19042026 15h'!$B:$B,'[11]Cells Huawei 19042026 15h'!$B:$B,"")</f>
        <v/>
      </c>
      <c r="BF419" s="9" t="str">
        <f>_xlfn.XLOOKUP(B419,'[12]cells down 19042026 9H40'!$B:$B,'[12]cells down 19042026 9H40'!$B:$B,"")</f>
        <v/>
      </c>
      <c r="BG419" s="9" t="s">
        <v>3404</v>
      </c>
      <c r="BH419" s="9" t="s">
        <v>594</v>
      </c>
    </row>
    <row r="420" spans="1:60" s="9" customFormat="1" x14ac:dyDescent="0.3">
      <c r="A420" s="1" t="s">
        <v>1189</v>
      </c>
      <c r="B420" s="8" t="s">
        <v>1190</v>
      </c>
      <c r="C420" s="3" t="str">
        <f>_xlfn.XLOOKUP(B420,'[1]daily break down'!$D:$D,'[1]daily break down'!$E:$E,"")</f>
        <v>NORD</v>
      </c>
      <c r="D420" s="1" t="s">
        <v>11</v>
      </c>
      <c r="E420" s="1" t="s">
        <v>12</v>
      </c>
      <c r="F420" s="3" t="s">
        <v>23</v>
      </c>
      <c r="G420" s="1" t="s">
        <v>1191</v>
      </c>
      <c r="H420" s="41" t="str">
        <f>_xlfn.XLOOKUP(B420,[2]CALCULATION!$B:$B,[2]CALCULATION!$H:$H,"")</f>
        <v>NOKIA</v>
      </c>
      <c r="I420" s="34">
        <v>0</v>
      </c>
      <c r="J420" s="34">
        <v>0</v>
      </c>
      <c r="K420" s="34">
        <v>0</v>
      </c>
      <c r="L420" s="34">
        <v>0</v>
      </c>
      <c r="M420" s="34">
        <v>0</v>
      </c>
      <c r="N420" s="34">
        <v>1.0701666299831919E-3</v>
      </c>
      <c r="O420" s="34">
        <v>0</v>
      </c>
      <c r="P420" s="34">
        <v>0</v>
      </c>
      <c r="Q420" s="34">
        <v>0</v>
      </c>
      <c r="R420" s="34">
        <v>1.997322350721719</v>
      </c>
      <c r="S420" s="35">
        <v>0</v>
      </c>
      <c r="T420" s="35">
        <v>17402.278788812699</v>
      </c>
      <c r="U420" s="35">
        <v>0.14376696406804423</v>
      </c>
      <c r="V420" s="35">
        <v>0</v>
      </c>
      <c r="W420" s="35">
        <v>0</v>
      </c>
      <c r="X420" s="35">
        <v>0</v>
      </c>
      <c r="Y420" s="35">
        <v>0</v>
      </c>
      <c r="Z420" s="35">
        <v>0</v>
      </c>
      <c r="AA420" s="35">
        <v>0</v>
      </c>
      <c r="AB420" s="35">
        <v>0.10652419690225831</v>
      </c>
      <c r="AC420" s="35">
        <v>0</v>
      </c>
      <c r="AD420" s="35">
        <v>3.5761401551931575E-2</v>
      </c>
      <c r="AE420" s="58" t="s">
        <v>5560</v>
      </c>
      <c r="AF420" s="58"/>
      <c r="AG420" s="57" t="str" cm="1">
        <f t="array" ref="AG420">IFERROR(_xlfn.IFS(
AI420="MPR ISSUE","PDH",
AI420="BSS Hardware Issue","BSS",
AI420="Sites strategiques, MLL, Pylone, etc.","ENVTECH",
AI420="AKTIVCO DEFAUT GE &amp; POWER Cabinet","AKTIVCO",
AI420="AKTIVCO Coupure ENEO &amp; Baisse de tension","AKTIVCO GRID ONLY",
AI420="Coupure ENEO &amp; Baisse de tension","IHS GRID ONLY",
AI420="Defaut GE &amp; POWER Cabinet","IHS",
AI420="Sharing","Partners",
AI420="Sites strategiques &amp; DataCenter","SST &amp; DC",
AI420="Exclu","Exclu",
AI420="SAT","SAT",
AI420="SPARE-ISSUE","SPARE-ISSUE",
AI420="Fiber CAmtel","TRANS_FO_CAMTEL",
AI420="Fiber AOF","Fiber AOF",
AI420="Projet OCM (HUAWEI)","TRAVAUX-HUAWEI",
AI420="Projet OCM (NOKIA)","TRAVAUX-NOKIA",
AI420="ACCESS-ISSUE","ACCESS-ISSUE",
AI420="Projet OCM (ZTE, NOKIA, autres projets)","TRAVAUX OCM",
AI420="No root CAuse","No root cause",
AI420="ODU HS","PDH",
AI420="IP &amp; VLAN","PDH",
AI420="Warehouse HUAWEI","SPARE-ISSUE",
AI420="SPARE-HS","SPARE-ISSUE",
AI420="Power Telco","BSS",AI420="no impacts","no impacts"
),"")</f>
        <v>no impacts</v>
      </c>
      <c r="AH420" s="57" t="str" cm="1">
        <f t="array" ref="AH420">IFERROR(_xlfn.IFS(
AI420="MPR ISSUE","TX ISSUE",
AI420="BSS Hardware Issue","RAN ISSUE",
AI420="Sites strategiques, MLL, Pylone, etc.","ENVTECH",
AI420="AKTIVCO DEFAUT GE &amp; POWER Cabinet","POWER ISSUE",
AI420="AKTIVCO Coupure ENEO &amp; Baisse de tension","POWER ISSUE",
AI420="Coupure ENEO &amp; Baisse de tension","POWER ISSUE",
AI420="Defaut GE &amp; POWER Cabinet","POWER ISSUE",
AI420="Sharing","POWER ISSUE",
AI420="Sites strategiques &amp; DataCenter","POWER ISSUE",
AI420="Exclu","Exclu",
AI420="SAT","TX ISSUE",
AI420="SPARE-ISSUE","SPARE-ISSUE",
AI420="Fiber CAmtel","TX ISSUE",
AI420="Fiber AOF","TX ISSUE",
AI420="Projet OCM (HUAWEI)","TRAVAUX-HUAWEI",
AI420="Projet OCM (NOKIA)","TRAVAUX -NOKIA",
AI420="ACCESS-ISSUE","ACCESS-ISSUE",
AI420="Projet OCM (ZTE, NOKIA, autres projets)","TRAVAUX OCM",
AI420="No root CAuse","No root cause",
AI420="ODU HS","TX ISSUE",
AI420="IP &amp; VLAN","TX ISSUE",
AI420="Warehouse HUAWEI","SPARE-ISSUE",
AI420="SPARE-HS","SPARE-ISSUE",
AI420="Power Telco","RAN ISSUE",AI420="no impacts","no impacts"
),"")</f>
        <v>no impacts</v>
      </c>
      <c r="AI420" s="85" t="s">
        <v>5998</v>
      </c>
      <c r="AJ420" s="57" t="str" cm="1">
        <f t="array" ref="AJ420">IFERROR(_xlfn.IFS(
AI420="MPR ISSUE","ACTIVE",
AI420="BSS Hardware Issue","ACTIVE",
AI420="Sites strategiques, MLL, Pylone, etc.","PASSIVE",
AI420="AKTIVCO DEFAUT GE &amp; POWER Cabinet","PASSIVE",
AI420="AKTIVCO Coupure ENEO &amp; Baisse de tension","PASSIVE",
AI420="Coupure ENEO &amp; Baisse de tension","PASSIVE",
AI420="Defaut GE &amp; POWER Cabinet","PASSIVE",
AI420="Sharing","PASSIVE",
AI420="Sites strategiques &amp; DataCenter","PASSIVE",
AI420="Exclu","Exclu",
AI420="SAT","ACTIVE",
AI420="SPARE-ISSUE","SPARE-ISSUE",
AI420="Fiber CAmtel","ACTIVE",
AI420="Fiber AOF","ACTIVE",
AI420="Projet OCM (HUAWEI)","PLANNED WORKS",
AI420="Projet OCM (NOKIA)","PLANNED WORKS",
AI420="ACCESS-ISSUE","ACCESS-ISSUE",
AI420="Projet OCM (ZTE, NOKIA, autres projets)","PLANNED WORKS",
AI420="No root CAuse","No root cause",
AI420="ODU HS","ACTIVE",
AI420="IP &amp; VLAN","ACTIVE",
AI420="Warehouse HUAWEI","SPARE-ISSUE",
AI420="SPARE-HS","SPARE-ISSUE",
AI420="Power Telco","ACTIVE", AI420="no impacts","no impacts"
),"")</f>
        <v>no impacts</v>
      </c>
      <c r="AK420" s="23" t="s">
        <v>5537</v>
      </c>
      <c r="AL420" s="23" t="str">
        <f t="shared" si="17"/>
        <v>NRD_122</v>
      </c>
      <c r="AN420" s="9" t="s">
        <v>5537</v>
      </c>
      <c r="AO420" s="23" t="str">
        <f>_xlfn.XLOOKUP(B420,'INCIDENT-05-03-2026'!E:E,'INCIDENT-05-03-2026'!F:F,"")</f>
        <v/>
      </c>
      <c r="AP420" s="7" t="s">
        <v>5537</v>
      </c>
      <c r="AQ420" s="6"/>
      <c r="AR420" s="7"/>
      <c r="AS420" s="3" t="str">
        <f>_xlfn.XLOOKUP(B420,'[3]tt num | region | site id'!$C:$C,'[3]tt num | region | site id'!$Q:$Q,"")</f>
        <v/>
      </c>
      <c r="AT420" s="24" t="str">
        <f>_xlfn.XLOOKUP(B420,'[4]Cells Huawei 03052026 12h'!$B:$B,'[4]Cells Huawei 03052026 12h'!$T:$T,"")</f>
        <v/>
      </c>
      <c r="AU420" s="24" t="str">
        <f>_xlfn.XLOOKUP(B420,'[5]cells down 02052026 8h50'!$B:$B,'[5]cells down 02052026 8h50'!$R:$R,"")</f>
        <v/>
      </c>
      <c r="AV420" s="24" t="str">
        <f>_xlfn.XLOOKUP(B420,'[5]cells down 02052026 13h50'!$B:$B,'[5]cells down 02052026 13h50'!$R:$R,"")</f>
        <v/>
      </c>
      <c r="AW420" s="24" t="str">
        <f>_xlfn.XLOOKUP(B420,'[5]cells down 02052026 13h50'!$B:$B,'[5]cells down 02052026 13h50'!$R:$R,"")</f>
        <v/>
      </c>
      <c r="AX420" s="24" t="str">
        <f>_xlfn.XLOOKUP(B420,'[6]cell downs 03052026 8h40 '!$B:$B,'[6]cell downs 03052026 8h40 '!$R:$R,"")</f>
        <v/>
      </c>
      <c r="AY420" s="24" t="str">
        <f>_xlfn.XLOOKUP(B420,'[7]ALL SITES DOWN'!$D:$D,'[7]ALL SITES DOWN'!$J:$J,"")</f>
        <v/>
      </c>
      <c r="AZ420" s="24" t="str">
        <f>_xlfn.XLOOKUP(B420,'[8]ALL SITES DOWN'!$D:$D,'[8]ALL SITES DOWN'!$J:$J,"")</f>
        <v/>
      </c>
      <c r="BA420" s="9" t="str">
        <f>_xlfn.XLOOKUP(B420,[9]sheet1!$AC:$AC,[9]sheet1!$AF:$AF,"")</f>
        <v/>
      </c>
      <c r="BB420" s="14" t="s">
        <v>5537</v>
      </c>
      <c r="BC420" s="14" t="s">
        <v>5537</v>
      </c>
      <c r="BD420" s="14" t="str">
        <f>_xlfn.XLOOKUP(B420,'[10]cell downs 18042026 17h'!$B:$B,'[10]cell downs 18042026 17h'!$B:$B,"")</f>
        <v/>
      </c>
      <c r="BE420" s="14" t="str">
        <f>_xlfn.XLOOKUP(B420,'[11]Cells Huawei 19042026 15h'!$B:$B,'[11]Cells Huawei 19042026 15h'!$B:$B,"")</f>
        <v/>
      </c>
      <c r="BF420" s="9" t="str">
        <f>_xlfn.XLOOKUP(B420,'[12]cells down 19042026 9H40'!$B:$B,'[12]cells down 19042026 9H40'!$B:$B,"")</f>
        <v/>
      </c>
      <c r="BG420" s="9" t="s">
        <v>1190</v>
      </c>
      <c r="BH420" s="9" t="s">
        <v>594</v>
      </c>
    </row>
    <row r="421" spans="1:60" s="9" customFormat="1" x14ac:dyDescent="0.3">
      <c r="A421" s="2" t="s">
        <v>838</v>
      </c>
      <c r="B421" s="1" t="s">
        <v>839</v>
      </c>
      <c r="C421" s="3" t="str">
        <f>_xlfn.XLOOKUP(B421,'[1]daily break down'!$D:$D,'[1]daily break down'!$E:$E,"")</f>
        <v>ADAMAOUA</v>
      </c>
      <c r="D421" s="1" t="s">
        <v>11</v>
      </c>
      <c r="E421" s="1" t="s">
        <v>96</v>
      </c>
      <c r="F421" s="3" t="s">
        <v>90</v>
      </c>
      <c r="G421" s="1" t="s">
        <v>840</v>
      </c>
      <c r="H421" s="41" t="str">
        <f>_xlfn.XLOOKUP(B421,[2]CALCULATION!$B:$B,[2]CALCULATION!$H:$H,"")</f>
        <v>NOKIA</v>
      </c>
      <c r="I421" s="34">
        <v>0</v>
      </c>
      <c r="J421" s="34">
        <v>0.21895589338428956</v>
      </c>
      <c r="K421" s="34">
        <v>11.116514952242214</v>
      </c>
      <c r="L421" s="34">
        <v>12.361235586100744</v>
      </c>
      <c r="M421" s="34">
        <v>12.361235586100744</v>
      </c>
      <c r="N421" s="34">
        <v>18.38198133574879</v>
      </c>
      <c r="O421" s="34">
        <v>2.2829932428585797E-3</v>
      </c>
      <c r="P421" s="34">
        <v>1.967288525894743</v>
      </c>
      <c r="Q421" s="34">
        <v>5.3511428404535489E-4</v>
      </c>
      <c r="R421" s="34">
        <v>0</v>
      </c>
      <c r="S421" s="35">
        <v>0</v>
      </c>
      <c r="T421" s="35">
        <v>212589.38546626602</v>
      </c>
      <c r="U421" s="35">
        <v>0</v>
      </c>
      <c r="V421" s="35">
        <v>0</v>
      </c>
      <c r="W421" s="35">
        <v>0</v>
      </c>
      <c r="X421" s="35">
        <v>0</v>
      </c>
      <c r="Y421" s="35">
        <v>0</v>
      </c>
      <c r="Z421" s="35">
        <v>0</v>
      </c>
      <c r="AA421" s="35">
        <v>1.973350279166617E-2</v>
      </c>
      <c r="AB421" s="35">
        <v>7.5447937326185655E-2</v>
      </c>
      <c r="AC421" s="35">
        <v>1.2175315792123026E-2</v>
      </c>
      <c r="AD421" s="35">
        <v>3.4495973033294998E-2</v>
      </c>
      <c r="AE421" s="58" t="s">
        <v>5560</v>
      </c>
      <c r="AF421" s="58"/>
      <c r="AG421" s="57" t="str" cm="1">
        <f t="array" ref="AG421">IFERROR(_xlfn.IFS(
AI421="MPR ISSUE","PDH",
AI421="BSS Hardware Issue","BSS",
AI421="Sites strategiques, MLL, Pylone, etc.","ENVTECH",
AI421="AKTIVCO DEFAUT GE &amp; POWER Cabinet","AKTIVCO",
AI421="AKTIVCO Coupure ENEO &amp; Baisse de tension","AKTIVCO GRID ONLY",
AI421="Coupure ENEO &amp; Baisse de tension","IHS GRID ONLY",
AI421="Defaut GE &amp; POWER Cabinet","IHS",
AI421="Sharing","Partners",
AI421="Sites strategiques &amp; DataCenter","SST &amp; DC",
AI421="Exclu","Exclu",
AI421="SAT","SAT",
AI421="SPARE-ISSUE","SPARE-ISSUE",
AI421="Fiber CAmtel","TRANS_FO_CAMTEL",
AI421="Fiber AOF","Fiber AOF",
AI421="Projet OCM (HUAWEI)","TRAVAUX-HUAWEI",
AI421="Projet OCM (NOKIA)","TRAVAUX-NOKIA",
AI421="ACCESS-ISSUE","ACCESS-ISSUE",
AI421="Projet OCM (ZTE, NOKIA, autres projets)","TRAVAUX OCM",
AI421="No root CAuse","No root cause",
AI421="ODU HS","PDH",
AI421="IP &amp; VLAN","PDH",
AI421="Warehouse HUAWEI","SPARE-ISSUE",
AI421="SPARE-HS","SPARE-ISSUE",
AI421="Power Telco","BSS",AI421="no impacts","no impacts"
),"")</f>
        <v>no impacts</v>
      </c>
      <c r="AH421" s="57" t="str" cm="1">
        <f t="array" ref="AH421">IFERROR(_xlfn.IFS(
AI421="MPR ISSUE","TX ISSUE",
AI421="BSS Hardware Issue","RAN ISSUE",
AI421="Sites strategiques, MLL, Pylone, etc.","ENVTECH",
AI421="AKTIVCO DEFAUT GE &amp; POWER Cabinet","POWER ISSUE",
AI421="AKTIVCO Coupure ENEO &amp; Baisse de tension","POWER ISSUE",
AI421="Coupure ENEO &amp; Baisse de tension","POWER ISSUE",
AI421="Defaut GE &amp; POWER Cabinet","POWER ISSUE",
AI421="Sharing","POWER ISSUE",
AI421="Sites strategiques &amp; DataCenter","POWER ISSUE",
AI421="Exclu","Exclu",
AI421="SAT","TX ISSUE",
AI421="SPARE-ISSUE","SPARE-ISSUE",
AI421="Fiber CAmtel","TX ISSUE",
AI421="Fiber AOF","TX ISSUE",
AI421="Projet OCM (HUAWEI)","TRAVAUX-HUAWEI",
AI421="Projet OCM (NOKIA)","TRAVAUX -NOKIA",
AI421="ACCESS-ISSUE","ACCESS-ISSUE",
AI421="Projet OCM (ZTE, NOKIA, autres projets)","TRAVAUX OCM",
AI421="No root CAuse","No root cause",
AI421="ODU HS","TX ISSUE",
AI421="IP &amp; VLAN","TX ISSUE",
AI421="Warehouse HUAWEI","SPARE-ISSUE",
AI421="SPARE-HS","SPARE-ISSUE",
AI421="Power Telco","RAN ISSUE",AI421="no impacts","no impacts"
),"")</f>
        <v>no impacts</v>
      </c>
      <c r="AI421" s="85" t="s">
        <v>5998</v>
      </c>
      <c r="AJ421" s="57" t="str" cm="1">
        <f t="array" ref="AJ421">IFERROR(_xlfn.IFS(
AI421="MPR ISSUE","ACTIVE",
AI421="BSS Hardware Issue","ACTIVE",
AI421="Sites strategiques, MLL, Pylone, etc.","PASSIVE",
AI421="AKTIVCO DEFAUT GE &amp; POWER Cabinet","PASSIVE",
AI421="AKTIVCO Coupure ENEO &amp; Baisse de tension","PASSIVE",
AI421="Coupure ENEO &amp; Baisse de tension","PASSIVE",
AI421="Defaut GE &amp; POWER Cabinet","PASSIVE",
AI421="Sharing","PASSIVE",
AI421="Sites strategiques &amp; DataCenter","PASSIVE",
AI421="Exclu","Exclu",
AI421="SAT","ACTIVE",
AI421="SPARE-ISSUE","SPARE-ISSUE",
AI421="Fiber CAmtel","ACTIVE",
AI421="Fiber AOF","ACTIVE",
AI421="Projet OCM (HUAWEI)","PLANNED WORKS",
AI421="Projet OCM (NOKIA)","PLANNED WORKS",
AI421="ACCESS-ISSUE","ACCESS-ISSUE",
AI421="Projet OCM (ZTE, NOKIA, autres projets)","PLANNED WORKS",
AI421="No root CAuse","No root cause",
AI421="ODU HS","ACTIVE",
AI421="IP &amp; VLAN","ACTIVE",
AI421="Warehouse HUAWEI","SPARE-ISSUE",
AI421="SPARE-HS","SPARE-ISSUE",
AI421="Power Telco","ACTIVE", AI421="no impacts","no impacts"
),"")</f>
        <v>no impacts</v>
      </c>
      <c r="AK421" s="23" t="s">
        <v>5537</v>
      </c>
      <c r="AL421" s="23" t="str">
        <f t="shared" si="17"/>
        <v>ADM_142</v>
      </c>
      <c r="AN421" s="9" t="s">
        <v>5537</v>
      </c>
      <c r="AO421" s="23" t="str">
        <f>_xlfn.XLOOKUP(B421,'INCIDENT-05-03-2026'!E:E,'INCIDENT-05-03-2026'!F:F,"")</f>
        <v/>
      </c>
      <c r="AP421" s="7" t="s">
        <v>5537</v>
      </c>
      <c r="AQ421" s="6"/>
      <c r="AR421" s="7"/>
      <c r="AS421" s="3" t="str">
        <f>_xlfn.XLOOKUP(B421,'[3]tt num | region | site id'!$C:$C,'[3]tt num | region | site id'!$Q:$Q,"")</f>
        <v/>
      </c>
      <c r="AT421" s="24" t="str">
        <f>_xlfn.XLOOKUP(B421,'[4]Cells Huawei 03052026 12h'!$B:$B,'[4]Cells Huawei 03052026 12h'!$T:$T,"")</f>
        <v/>
      </c>
      <c r="AU421" s="24" t="str">
        <f>_xlfn.XLOOKUP(B421,'[5]cells down 02052026 8h50'!$B:$B,'[5]cells down 02052026 8h50'!$R:$R,"")</f>
        <v/>
      </c>
      <c r="AV421" s="24" t="str">
        <f>_xlfn.XLOOKUP(B421,'[5]cells down 02052026 13h50'!$B:$B,'[5]cells down 02052026 13h50'!$R:$R,"")</f>
        <v/>
      </c>
      <c r="AW421" s="24" t="str">
        <f>_xlfn.XLOOKUP(B421,'[5]cells down 02052026 13h50'!$B:$B,'[5]cells down 02052026 13h50'!$R:$R,"")</f>
        <v/>
      </c>
      <c r="AX421" s="24" t="str">
        <f>_xlfn.XLOOKUP(B421,'[6]cell downs 03052026 8h40 '!$B:$B,'[6]cell downs 03052026 8h40 '!$R:$R,"")</f>
        <v/>
      </c>
      <c r="AY421" s="24" t="str">
        <f>_xlfn.XLOOKUP(B421,'[7]ALL SITES DOWN'!$D:$D,'[7]ALL SITES DOWN'!$J:$J,"")</f>
        <v/>
      </c>
      <c r="AZ421" s="24" t="str">
        <f>_xlfn.XLOOKUP(B421,'[8]ALL SITES DOWN'!$D:$D,'[8]ALL SITES DOWN'!$J:$J,"")</f>
        <v/>
      </c>
      <c r="BA421" s="9" t="str">
        <f>_xlfn.XLOOKUP(B421,[9]sheet1!$AC:$AC,[9]sheet1!$AF:$AF,"")</f>
        <v/>
      </c>
      <c r="BB421" s="14" t="s">
        <v>5537</v>
      </c>
      <c r="BC421" s="14" t="s">
        <v>5537</v>
      </c>
      <c r="BD421" s="14" t="str">
        <f>_xlfn.XLOOKUP(B421,'[10]cell downs 18042026 17h'!$B:$B,'[10]cell downs 18042026 17h'!$B:$B,"")</f>
        <v/>
      </c>
      <c r="BE421" s="14" t="str">
        <f>_xlfn.XLOOKUP(B421,'[11]Cells Huawei 19042026 15h'!$B:$B,'[11]Cells Huawei 19042026 15h'!$B:$B,"")</f>
        <v/>
      </c>
      <c r="BF421" s="9" t="str">
        <f>_xlfn.XLOOKUP(B421,'[12]cells down 19042026 9H40'!$B:$B,'[12]cells down 19042026 9H40'!$B:$B,"")</f>
        <v/>
      </c>
      <c r="BG421" s="9" t="s">
        <v>839</v>
      </c>
      <c r="BH421" s="9" t="s">
        <v>12</v>
      </c>
    </row>
    <row r="422" spans="1:60" s="9" customFormat="1" x14ac:dyDescent="0.3">
      <c r="A422" s="1" t="s">
        <v>1425</v>
      </c>
      <c r="B422" s="8" t="s">
        <v>1426</v>
      </c>
      <c r="C422" s="3" t="str">
        <f>_xlfn.XLOOKUP(B422,'[1]daily break down'!$D:$D,'[1]daily break down'!$E:$E,"")</f>
        <v>NORD-OUEST</v>
      </c>
      <c r="D422" s="1" t="s">
        <v>11</v>
      </c>
      <c r="E422" s="1" t="s">
        <v>12</v>
      </c>
      <c r="F422" s="3" t="s">
        <v>51</v>
      </c>
      <c r="G422" s="1" t="s">
        <v>1425</v>
      </c>
      <c r="H422" s="41" t="str">
        <f>_xlfn.XLOOKUP(B422,[2]CALCULATION!$B:$B,[2]CALCULATION!$H:$H,"")</f>
        <v>NOKIA</v>
      </c>
      <c r="I422" s="34">
        <v>0</v>
      </c>
      <c r="J422" s="34">
        <v>2.5249753281779905E-3</v>
      </c>
      <c r="K422" s="34">
        <v>3.1381836221640734E-3</v>
      </c>
      <c r="L422" s="34">
        <v>5.5910167981084065E-4</v>
      </c>
      <c r="M422" s="34">
        <v>1.9658736483671494E-3</v>
      </c>
      <c r="N422" s="34">
        <v>3.5223405828082963E-2</v>
      </c>
      <c r="O422" s="34">
        <v>2.8478114594236045E-2</v>
      </c>
      <c r="P422" s="34">
        <v>0.75136051551353622</v>
      </c>
      <c r="Q422" s="34">
        <v>3.2644323885729727E-3</v>
      </c>
      <c r="R422" s="34">
        <v>0.14682731533355012</v>
      </c>
      <c r="S422" s="35">
        <v>1.048351720721443</v>
      </c>
      <c r="T422" s="35">
        <v>0</v>
      </c>
      <c r="U422" s="35">
        <v>7.2502862994825151E-3</v>
      </c>
      <c r="V422" s="35">
        <v>9.5417668998068125E-3</v>
      </c>
      <c r="W422" s="35">
        <v>0</v>
      </c>
      <c r="X422" s="35">
        <v>9.6844475263459795E-3</v>
      </c>
      <c r="Y422" s="35">
        <v>1.7835078317395908E-3</v>
      </c>
      <c r="Z422" s="35">
        <v>0.240648711736623</v>
      </c>
      <c r="AA422" s="35">
        <v>0.24042400553137577</v>
      </c>
      <c r="AB422" s="35">
        <v>0</v>
      </c>
      <c r="AC422" s="35">
        <v>0</v>
      </c>
      <c r="AD422" s="35">
        <v>3.4332525760987116E-2</v>
      </c>
      <c r="AE422" s="58" t="s">
        <v>5603</v>
      </c>
      <c r="AF422" s="58"/>
      <c r="AG422" s="57" t="str" cm="1">
        <f t="array" ref="AG422">IFERROR(_xlfn.IFS(
AI422="MPR ISSUE","PDH",
AI422="BSS Hardware Issue","BSS",
AI422="Sites strategiques, MLL, Pylone, etc.","ENVTECH",
AI422="AKTIVCO DEFAUT GE &amp; POWER Cabinet","AKTIVCO",
AI422="AKTIVCO Coupure ENEO &amp; Baisse de tension","AKTIVCO GRID ONLY",
AI422="Coupure ENEO &amp; Baisse de tension","IHS GRID ONLY",
AI422="Defaut GE &amp; POWER Cabinet","IHS",
AI422="Sharing","Partners",
AI422="Sites strategiques &amp; DataCenter","SST &amp; DC",
AI422="Exclu","Exclu",
AI422="SAT","SAT",
AI422="SPARE-ISSUE","SPARE-ISSUE",
AI422="Fiber CAmtel","TRANS_FO_CAMTEL",
AI422="Fiber AOF","Fiber AOF",
AI422="Projet OCM (HUAWEI)","TRAVAUX-HUAWEI",
AI422="Projet OCM (NOKIA)","TRAVAUX-NOKIA",
AI422="ACCESS-ISSUE","ACCESS-ISSUE",
AI422="Projet OCM (ZTE, NOKIA, autres projets)","TRAVAUX OCM",
AI422="No root CAuse","No root cause",
AI422="ODU HS","PDH",
AI422="IP &amp; VLAN","PDH",
AI422="Warehouse HUAWEI","SPARE-ISSUE",
AI422="SPARE-HS","SPARE-ISSUE",
AI422="Power Telco","BSS",AI422="no impacts","no impacts"
),"")</f>
        <v>no impacts</v>
      </c>
      <c r="AH422" s="57" t="str" cm="1">
        <f t="array" ref="AH422">IFERROR(_xlfn.IFS(
AI422="MPR ISSUE","TX ISSUE",
AI422="BSS Hardware Issue","RAN ISSUE",
AI422="Sites strategiques, MLL, Pylone, etc.","ENVTECH",
AI422="AKTIVCO DEFAUT GE &amp; POWER Cabinet","POWER ISSUE",
AI422="AKTIVCO Coupure ENEO &amp; Baisse de tension","POWER ISSUE",
AI422="Coupure ENEO &amp; Baisse de tension","POWER ISSUE",
AI422="Defaut GE &amp; POWER Cabinet","POWER ISSUE",
AI422="Sharing","POWER ISSUE",
AI422="Sites strategiques &amp; DataCenter","POWER ISSUE",
AI422="Exclu","Exclu",
AI422="SAT","TX ISSUE",
AI422="SPARE-ISSUE","SPARE-ISSUE",
AI422="Fiber CAmtel","TX ISSUE",
AI422="Fiber AOF","TX ISSUE",
AI422="Projet OCM (HUAWEI)","TRAVAUX-HUAWEI",
AI422="Projet OCM (NOKIA)","TRAVAUX -NOKIA",
AI422="ACCESS-ISSUE","ACCESS-ISSUE",
AI422="Projet OCM (ZTE, NOKIA, autres projets)","TRAVAUX OCM",
AI422="No root CAuse","No root cause",
AI422="ODU HS","TX ISSUE",
AI422="IP &amp; VLAN","TX ISSUE",
AI422="Warehouse HUAWEI","SPARE-ISSUE",
AI422="SPARE-HS","SPARE-ISSUE",
AI422="Power Telco","RAN ISSUE",AI422="no impacts","no impacts"
),"")</f>
        <v>no impacts</v>
      </c>
      <c r="AI422" s="85" t="s">
        <v>5998</v>
      </c>
      <c r="AJ422" s="57" t="str" cm="1">
        <f t="array" ref="AJ422">IFERROR(_xlfn.IFS(
AI422="MPR ISSUE","ACTIVE",
AI422="BSS Hardware Issue","ACTIVE",
AI422="Sites strategiques, MLL, Pylone, etc.","PASSIVE",
AI422="AKTIVCO DEFAUT GE &amp; POWER Cabinet","PASSIVE",
AI422="AKTIVCO Coupure ENEO &amp; Baisse de tension","PASSIVE",
AI422="Coupure ENEO &amp; Baisse de tension","PASSIVE",
AI422="Defaut GE &amp; POWER Cabinet","PASSIVE",
AI422="Sharing","PASSIVE",
AI422="Sites strategiques &amp; DataCenter","PASSIVE",
AI422="Exclu","Exclu",
AI422="SAT","ACTIVE",
AI422="SPARE-ISSUE","SPARE-ISSUE",
AI422="Fiber CAmtel","ACTIVE",
AI422="Fiber AOF","ACTIVE",
AI422="Projet OCM (HUAWEI)","PLANNED WORKS",
AI422="Projet OCM (NOKIA)","PLANNED WORKS",
AI422="ACCESS-ISSUE","ACCESS-ISSUE",
AI422="Projet OCM (ZTE, NOKIA, autres projets)","PLANNED WORKS",
AI422="No root CAuse","No root cause",
AI422="ODU HS","ACTIVE",
AI422="IP &amp; VLAN","ACTIVE",
AI422="Warehouse HUAWEI","SPARE-ISSUE",
AI422="SPARE-HS","SPARE-ISSUE",
AI422="Power Telco","ACTIVE", AI422="no impacts","no impacts"
),"")</f>
        <v>no impacts</v>
      </c>
      <c r="AK422" s="23" t="s">
        <v>5537</v>
      </c>
      <c r="AL422" s="23" t="str">
        <f t="shared" si="17"/>
        <v>NRO_231</v>
      </c>
      <c r="AN422" s="9" t="s">
        <v>5537</v>
      </c>
      <c r="AO422" s="23" t="str">
        <f>_xlfn.XLOOKUP(B422,'INCIDENT-05-03-2026'!E:E,'INCIDENT-05-03-2026'!F:F,"")</f>
        <v/>
      </c>
      <c r="AP422" s="7" t="s">
        <v>5537</v>
      </c>
      <c r="AQ422" s="6"/>
      <c r="AR422" s="7"/>
      <c r="AS422" s="3" t="str">
        <f>_xlfn.XLOOKUP(B422,'[3]tt num | region | site id'!$C:$C,'[3]tt num | region | site id'!$Q:$Q,"")</f>
        <v/>
      </c>
      <c r="AT422" s="24" t="str">
        <f>_xlfn.XLOOKUP(B422,'[4]Cells Huawei 03052026 12h'!$B:$B,'[4]Cells Huawei 03052026 12h'!$T:$T,"")</f>
        <v/>
      </c>
      <c r="AU422" s="24" t="str">
        <f>_xlfn.XLOOKUP(B422,'[5]cells down 02052026 8h50'!$B:$B,'[5]cells down 02052026 8h50'!$R:$R,"")</f>
        <v/>
      </c>
      <c r="AV422" s="24" t="str">
        <f>_xlfn.XLOOKUP(B422,'[5]cells down 02052026 13h50'!$B:$B,'[5]cells down 02052026 13h50'!$R:$R,"")</f>
        <v/>
      </c>
      <c r="AW422" s="24" t="str">
        <f>_xlfn.XLOOKUP(B422,'[5]cells down 02052026 13h50'!$B:$B,'[5]cells down 02052026 13h50'!$R:$R,"")</f>
        <v/>
      </c>
      <c r="AX422" s="24" t="str">
        <f>_xlfn.XLOOKUP(B422,'[6]cell downs 03052026 8h40 '!$B:$B,'[6]cell downs 03052026 8h40 '!$R:$R,"")</f>
        <v/>
      </c>
      <c r="AY422" s="24" t="str">
        <f>_xlfn.XLOOKUP(B422,'[7]ALL SITES DOWN'!$D:$D,'[7]ALL SITES DOWN'!$J:$J,"")</f>
        <v/>
      </c>
      <c r="AZ422" s="24" t="str">
        <f>_xlfn.XLOOKUP(B422,'[8]ALL SITES DOWN'!$D:$D,'[8]ALL SITES DOWN'!$J:$J,"")</f>
        <v/>
      </c>
      <c r="BA422" s="9" t="str">
        <f>_xlfn.XLOOKUP(B422,[9]sheet1!$AC:$AC,[9]sheet1!$AF:$AF,"")</f>
        <v/>
      </c>
      <c r="BB422" s="14" t="s">
        <v>5537</v>
      </c>
      <c r="BC422" s="14" t="s">
        <v>5537</v>
      </c>
      <c r="BD422" s="14" t="str">
        <f>_xlfn.XLOOKUP(B422,'[10]cell downs 18042026 17h'!$B:$B,'[10]cell downs 18042026 17h'!$B:$B,"")</f>
        <v/>
      </c>
      <c r="BE422" s="14" t="str">
        <f>_xlfn.XLOOKUP(B422,'[11]Cells Huawei 19042026 15h'!$B:$B,'[11]Cells Huawei 19042026 15h'!$B:$B,"")</f>
        <v/>
      </c>
      <c r="BF422" s="9" t="str">
        <f>_xlfn.XLOOKUP(B422,'[12]cells down 19042026 9H40'!$B:$B,'[12]cells down 19042026 9H40'!$B:$B,"")</f>
        <v/>
      </c>
      <c r="BG422" s="9" t="s">
        <v>1426</v>
      </c>
      <c r="BH422" s="9" t="s">
        <v>5537</v>
      </c>
    </row>
    <row r="423" spans="1:60" s="9" customFormat="1" x14ac:dyDescent="0.3">
      <c r="A423" s="1" t="s">
        <v>1480</v>
      </c>
      <c r="B423" s="8" t="s">
        <v>1481</v>
      </c>
      <c r="C423" s="3" t="str">
        <f>_xlfn.XLOOKUP(B423,'[1]daily break down'!$D:$D,'[1]daily break down'!$E:$E,"")</f>
        <v>EXTREME-NORD</v>
      </c>
      <c r="D423" s="1" t="s">
        <v>11</v>
      </c>
      <c r="E423" s="1" t="s">
        <v>66</v>
      </c>
      <c r="F423" s="3" t="s">
        <v>55</v>
      </c>
      <c r="G423" s="1" t="s">
        <v>1480</v>
      </c>
      <c r="H423" s="41" t="str">
        <f>_xlfn.XLOOKUP(B423,[2]CALCULATION!$B:$B,[2]CALCULATION!$H:$H,"")</f>
        <v>NOKIA</v>
      </c>
      <c r="I423" s="34">
        <v>3.7455832049404871E-3</v>
      </c>
      <c r="J423" s="34">
        <v>0.68967821107523897</v>
      </c>
      <c r="K423" s="34">
        <v>1.5159816569784899E-3</v>
      </c>
      <c r="L423" s="34">
        <v>0.16248656281254847</v>
      </c>
      <c r="M423" s="34">
        <v>1.1058388509824263E-2</v>
      </c>
      <c r="N423" s="34">
        <v>0.48454415830050795</v>
      </c>
      <c r="O423" s="34">
        <v>0.15492633649923776</v>
      </c>
      <c r="P423" s="34">
        <v>0.12029668853162868</v>
      </c>
      <c r="Q423" s="34">
        <v>13.814792219148501</v>
      </c>
      <c r="R423" s="34">
        <v>23.165517278232763</v>
      </c>
      <c r="S423" s="35">
        <v>13.716966707535979</v>
      </c>
      <c r="T423" s="35">
        <v>69608.64279320155</v>
      </c>
      <c r="U423" s="35">
        <v>0</v>
      </c>
      <c r="V423" s="35">
        <v>1.2485277349802194E-3</v>
      </c>
      <c r="W423" s="35">
        <v>1.6053428521365782E-3</v>
      </c>
      <c r="X423" s="35">
        <v>2.3186943649632402E-3</v>
      </c>
      <c r="Y423" s="35">
        <v>7.6356532522629056E-2</v>
      </c>
      <c r="Z423" s="35">
        <v>1.6944304974731302E-3</v>
      </c>
      <c r="AA423" s="35">
        <v>0</v>
      </c>
      <c r="AB423" s="35">
        <v>9.8608423751198687E-2</v>
      </c>
      <c r="AC423" s="35">
        <v>0</v>
      </c>
      <c r="AD423" s="35">
        <v>3.3103985204462817E-2</v>
      </c>
      <c r="AE423" s="58" t="s">
        <v>5603</v>
      </c>
      <c r="AF423" s="58"/>
      <c r="AG423" s="57" t="str" cm="1">
        <f t="array" ref="AG423">IFERROR(_xlfn.IFS(
AI423="MPR ISSUE","PDH",
AI423="BSS Hardware Issue","BSS",
AI423="Sites strategiques, MLL, Pylone, etc.","ENVTECH",
AI423="AKTIVCO DEFAUT GE &amp; POWER Cabinet","AKTIVCO",
AI423="AKTIVCO Coupure ENEO &amp; Baisse de tension","AKTIVCO GRID ONLY",
AI423="Coupure ENEO &amp; Baisse de tension","IHS GRID ONLY",
AI423="Defaut GE &amp; POWER Cabinet","IHS",
AI423="Sharing","Partners",
AI423="Sites strategiques &amp; DataCenter","SST &amp; DC",
AI423="Exclu","Exclu",
AI423="SAT","SAT",
AI423="SPARE-ISSUE","SPARE-ISSUE",
AI423="Fiber CAmtel","TRANS_FO_CAMTEL",
AI423="Fiber AOF","Fiber AOF",
AI423="Projet OCM (HUAWEI)","TRAVAUX-HUAWEI",
AI423="Projet OCM (NOKIA)","TRAVAUX-NOKIA",
AI423="ACCESS-ISSUE","ACCESS-ISSUE",
AI423="Projet OCM (ZTE, NOKIA, autres projets)","TRAVAUX OCM",
AI423="No root CAuse","No root cause",
AI423="ODU HS","PDH",
AI423="IP &amp; VLAN","PDH",
AI423="Warehouse HUAWEI","SPARE-ISSUE",
AI423="SPARE-HS","SPARE-ISSUE",
AI423="Power Telco","BSS",AI423="no impacts","no impacts"
),"")</f>
        <v>no impacts</v>
      </c>
      <c r="AH423" s="57" t="str" cm="1">
        <f t="array" ref="AH423">IFERROR(_xlfn.IFS(
AI423="MPR ISSUE","TX ISSUE",
AI423="BSS Hardware Issue","RAN ISSUE",
AI423="Sites strategiques, MLL, Pylone, etc.","ENVTECH",
AI423="AKTIVCO DEFAUT GE &amp; POWER Cabinet","POWER ISSUE",
AI423="AKTIVCO Coupure ENEO &amp; Baisse de tension","POWER ISSUE",
AI423="Coupure ENEO &amp; Baisse de tension","POWER ISSUE",
AI423="Defaut GE &amp; POWER Cabinet","POWER ISSUE",
AI423="Sharing","POWER ISSUE",
AI423="Sites strategiques &amp; DataCenter","POWER ISSUE",
AI423="Exclu","Exclu",
AI423="SAT","TX ISSUE",
AI423="SPARE-ISSUE","SPARE-ISSUE",
AI423="Fiber CAmtel","TX ISSUE",
AI423="Fiber AOF","TX ISSUE",
AI423="Projet OCM (HUAWEI)","TRAVAUX-HUAWEI",
AI423="Projet OCM (NOKIA)","TRAVAUX -NOKIA",
AI423="ACCESS-ISSUE","ACCESS-ISSUE",
AI423="Projet OCM (ZTE, NOKIA, autres projets)","TRAVAUX OCM",
AI423="No root CAuse","No root cause",
AI423="ODU HS","TX ISSUE",
AI423="IP &amp; VLAN","TX ISSUE",
AI423="Warehouse HUAWEI","SPARE-ISSUE",
AI423="SPARE-HS","SPARE-ISSUE",
AI423="Power Telco","RAN ISSUE",AI423="no impacts","no impacts"
),"")</f>
        <v>no impacts</v>
      </c>
      <c r="AI423" s="85" t="s">
        <v>5998</v>
      </c>
      <c r="AJ423" s="57" t="str" cm="1">
        <f t="array" ref="AJ423">IFERROR(_xlfn.IFS(
AI423="MPR ISSUE","ACTIVE",
AI423="BSS Hardware Issue","ACTIVE",
AI423="Sites strategiques, MLL, Pylone, etc.","PASSIVE",
AI423="AKTIVCO DEFAUT GE &amp; POWER Cabinet","PASSIVE",
AI423="AKTIVCO Coupure ENEO &amp; Baisse de tension","PASSIVE",
AI423="Coupure ENEO &amp; Baisse de tension","PASSIVE",
AI423="Defaut GE &amp; POWER Cabinet","PASSIVE",
AI423="Sharing","PASSIVE",
AI423="Sites strategiques &amp; DataCenter","PASSIVE",
AI423="Exclu","Exclu",
AI423="SAT","ACTIVE",
AI423="SPARE-ISSUE","SPARE-ISSUE",
AI423="Fiber CAmtel","ACTIVE",
AI423="Fiber AOF","ACTIVE",
AI423="Projet OCM (HUAWEI)","PLANNED WORKS",
AI423="Projet OCM (NOKIA)","PLANNED WORKS",
AI423="ACCESS-ISSUE","ACCESS-ISSUE",
AI423="Projet OCM (ZTE, NOKIA, autres projets)","PLANNED WORKS",
AI423="No root CAuse","No root cause",
AI423="ODU HS","ACTIVE",
AI423="IP &amp; VLAN","ACTIVE",
AI423="Warehouse HUAWEI","SPARE-ISSUE",
AI423="SPARE-HS","SPARE-ISSUE",
AI423="Power Telco","ACTIVE", AI423="no impacts","no impacts"
),"")</f>
        <v>no impacts</v>
      </c>
      <c r="AK423" s="23" t="s">
        <v>5537</v>
      </c>
      <c r="AL423" s="23" t="str">
        <f t="shared" si="17"/>
        <v>EXN_021</v>
      </c>
      <c r="AN423" s="9" t="s">
        <v>5537</v>
      </c>
      <c r="AO423" s="23" t="str">
        <f>_xlfn.XLOOKUP(B423,'INCIDENT-05-03-2026'!E:E,'INCIDENT-05-03-2026'!F:F,"")</f>
        <v/>
      </c>
      <c r="AP423" s="7" t="s">
        <v>5537</v>
      </c>
      <c r="AQ423" s="6"/>
      <c r="AR423" s="7"/>
      <c r="AS423" s="3" t="str">
        <f>_xlfn.XLOOKUP(B423,'[3]tt num | region | site id'!$C:$C,'[3]tt num | region | site id'!$Q:$Q,"")</f>
        <v/>
      </c>
      <c r="AT423" s="24" t="str">
        <f>_xlfn.XLOOKUP(B423,'[4]Cells Huawei 03052026 12h'!$B:$B,'[4]Cells Huawei 03052026 12h'!$T:$T,"")</f>
        <v/>
      </c>
      <c r="AU423" s="24" t="str">
        <f>_xlfn.XLOOKUP(B423,'[5]cells down 02052026 8h50'!$B:$B,'[5]cells down 02052026 8h50'!$R:$R,"")</f>
        <v/>
      </c>
      <c r="AV423" s="24" t="str">
        <f>_xlfn.XLOOKUP(B423,'[5]cells down 02052026 13h50'!$B:$B,'[5]cells down 02052026 13h50'!$R:$R,"")</f>
        <v/>
      </c>
      <c r="AW423" s="24" t="str">
        <f>_xlfn.XLOOKUP(B423,'[5]cells down 02052026 13h50'!$B:$B,'[5]cells down 02052026 13h50'!$R:$R,"")</f>
        <v/>
      </c>
      <c r="AX423" s="24" t="str">
        <f>_xlfn.XLOOKUP(B423,'[6]cell downs 03052026 8h40 '!$B:$B,'[6]cell downs 03052026 8h40 '!$R:$R,"")</f>
        <v/>
      </c>
      <c r="AY423" s="24" t="str">
        <f>_xlfn.XLOOKUP(B423,'[7]ALL SITES DOWN'!$D:$D,'[7]ALL SITES DOWN'!$J:$J,"")</f>
        <v/>
      </c>
      <c r="AZ423" s="24" t="str">
        <f>_xlfn.XLOOKUP(B423,'[8]ALL SITES DOWN'!$D:$D,'[8]ALL SITES DOWN'!$J:$J,"")</f>
        <v/>
      </c>
      <c r="BA423" s="9" t="str">
        <f>_xlfn.XLOOKUP(B423,[9]sheet1!$AC:$AC,[9]sheet1!$AF:$AF,"")</f>
        <v/>
      </c>
      <c r="BB423" s="14" t="s">
        <v>5537</v>
      </c>
      <c r="BC423" s="14" t="s">
        <v>5537</v>
      </c>
      <c r="BD423" s="14" t="str">
        <f>_xlfn.XLOOKUP(B423,'[10]cell downs 18042026 17h'!$B:$B,'[10]cell downs 18042026 17h'!$B:$B,"")</f>
        <v/>
      </c>
      <c r="BE423" s="14" t="str">
        <f>_xlfn.XLOOKUP(B423,'[11]Cells Huawei 19042026 15h'!$B:$B,'[11]Cells Huawei 19042026 15h'!$B:$B,"")</f>
        <v/>
      </c>
      <c r="BF423" s="9" t="str">
        <f>_xlfn.XLOOKUP(B423,'[12]cells down 19042026 9H40'!$B:$B,'[12]cells down 19042026 9H40'!$B:$B,"")</f>
        <v/>
      </c>
      <c r="BG423" s="9" t="s">
        <v>1481</v>
      </c>
      <c r="BH423" s="9" t="s">
        <v>5537</v>
      </c>
    </row>
    <row r="424" spans="1:60" s="9" customFormat="1" x14ac:dyDescent="0.3">
      <c r="A424" s="1" t="s">
        <v>235</v>
      </c>
      <c r="B424" s="1" t="s">
        <v>236</v>
      </c>
      <c r="C424" s="3" t="str">
        <f>_xlfn.XLOOKUP(B424,'[1]daily break down'!$D:$D,'[1]daily break down'!$E:$E,"")</f>
        <v>NORD</v>
      </c>
      <c r="D424" s="1" t="s">
        <v>11</v>
      </c>
      <c r="E424" s="1" t="s">
        <v>237</v>
      </c>
      <c r="F424" s="3" t="s">
        <v>23</v>
      </c>
      <c r="G424" s="1" t="s">
        <v>238</v>
      </c>
      <c r="H424" s="41" t="str">
        <f>_xlfn.XLOOKUP(B424,[2]CALCULATION!$B:$B,[2]CALCULATION!$H:$H,"")</f>
        <v>NOKIA</v>
      </c>
      <c r="I424" s="34">
        <v>1.1447527500779828</v>
      </c>
      <c r="J424" s="34">
        <v>4.9306967440238747</v>
      </c>
      <c r="K424" s="34">
        <v>2.8212534630552889E-2</v>
      </c>
      <c r="L424" s="34">
        <v>0</v>
      </c>
      <c r="M424" s="34">
        <v>3.1502062659026976E-2</v>
      </c>
      <c r="N424" s="34">
        <v>4.0131248624361996E-3</v>
      </c>
      <c r="O424" s="34">
        <v>7.9273054053202258E-2</v>
      </c>
      <c r="P424" s="34">
        <v>6.1044171601470028E-2</v>
      </c>
      <c r="Q424" s="34">
        <v>0</v>
      </c>
      <c r="R424" s="34">
        <v>2.4660642935519048</v>
      </c>
      <c r="S424" s="35">
        <v>3.0542120097570395E-2</v>
      </c>
      <c r="T424" s="35">
        <v>17502.095924185222</v>
      </c>
      <c r="U424" s="35">
        <v>2.8393511513777212</v>
      </c>
      <c r="V424" s="35">
        <v>0</v>
      </c>
      <c r="W424" s="35">
        <v>2.8341776837209377E-2</v>
      </c>
      <c r="X424" s="35">
        <v>0.11605631242206929</v>
      </c>
      <c r="Y424" s="35">
        <v>0.1194454469453303</v>
      </c>
      <c r="Z424" s="35">
        <v>5.7216778848559968E-2</v>
      </c>
      <c r="AA424" s="35">
        <v>9.0049718435388018E-2</v>
      </c>
      <c r="AB424" s="35">
        <v>4.8081994112989579E-2</v>
      </c>
      <c r="AC424" s="35">
        <v>0</v>
      </c>
      <c r="AD424" s="35">
        <v>2.9000771469085935E-2</v>
      </c>
      <c r="AE424" s="58" t="s">
        <v>5560</v>
      </c>
      <c r="AF424" s="58"/>
      <c r="AG424" s="57" t="str" cm="1">
        <f t="array" ref="AG424">IFERROR(_xlfn.IFS(
AI424="MPR ISSUE","PDH",
AI424="BSS Hardware Issue","BSS",
AI424="Sites strategiques, MLL, Pylone, etc.","ENVTECH",
AI424="AKTIVCO DEFAUT GE &amp; POWER Cabinet","AKTIVCO",
AI424="AKTIVCO Coupure ENEO &amp; Baisse de tension","AKTIVCO GRID ONLY",
AI424="Coupure ENEO &amp; Baisse de tension","IHS GRID ONLY",
AI424="Defaut GE &amp; POWER Cabinet","IHS",
AI424="Sharing","Partners",
AI424="Sites strategiques &amp; DataCenter","SST &amp; DC",
AI424="Exclu","Exclu",
AI424="SAT","SAT",
AI424="SPARE-ISSUE","SPARE-ISSUE",
AI424="Fiber CAmtel","TRANS_FO_CAMTEL",
AI424="Fiber AOF","Fiber AOF",
AI424="Projet OCM (HUAWEI)","TRAVAUX-HUAWEI",
AI424="Projet OCM (NOKIA)","TRAVAUX-NOKIA",
AI424="ACCESS-ISSUE","ACCESS-ISSUE",
AI424="Projet OCM (ZTE, NOKIA, autres projets)","TRAVAUX OCM",
AI424="No root CAuse","No root cause",
AI424="ODU HS","PDH",
AI424="IP &amp; VLAN","PDH",
AI424="Warehouse HUAWEI","SPARE-ISSUE",
AI424="SPARE-HS","SPARE-ISSUE",
AI424="Power Telco","BSS",AI424="no impacts","no impacts"
),"")</f>
        <v>no impacts</v>
      </c>
      <c r="AH424" s="57" t="str" cm="1">
        <f t="array" ref="AH424">IFERROR(_xlfn.IFS(
AI424="MPR ISSUE","TX ISSUE",
AI424="BSS Hardware Issue","RAN ISSUE",
AI424="Sites strategiques, MLL, Pylone, etc.","ENVTECH",
AI424="AKTIVCO DEFAUT GE &amp; POWER Cabinet","POWER ISSUE",
AI424="AKTIVCO Coupure ENEO &amp; Baisse de tension","POWER ISSUE",
AI424="Coupure ENEO &amp; Baisse de tension","POWER ISSUE",
AI424="Defaut GE &amp; POWER Cabinet","POWER ISSUE",
AI424="Sharing","POWER ISSUE",
AI424="Sites strategiques &amp; DataCenter","POWER ISSUE",
AI424="Exclu","Exclu",
AI424="SAT","TX ISSUE",
AI424="SPARE-ISSUE","SPARE-ISSUE",
AI424="Fiber CAmtel","TX ISSUE",
AI424="Fiber AOF","TX ISSUE",
AI424="Projet OCM (HUAWEI)","TRAVAUX-HUAWEI",
AI424="Projet OCM (NOKIA)","TRAVAUX -NOKIA",
AI424="ACCESS-ISSUE","ACCESS-ISSUE",
AI424="Projet OCM (ZTE, NOKIA, autres projets)","TRAVAUX OCM",
AI424="No root CAuse","No root cause",
AI424="ODU HS","TX ISSUE",
AI424="IP &amp; VLAN","TX ISSUE",
AI424="Warehouse HUAWEI","SPARE-ISSUE",
AI424="SPARE-HS","SPARE-ISSUE",
AI424="Power Telco","RAN ISSUE",AI424="no impacts","no impacts"
),"")</f>
        <v>no impacts</v>
      </c>
      <c r="AI424" s="85" t="s">
        <v>5998</v>
      </c>
      <c r="AJ424" s="57" t="str" cm="1">
        <f t="array" ref="AJ424">IFERROR(_xlfn.IFS(
AI424="MPR ISSUE","ACTIVE",
AI424="BSS Hardware Issue","ACTIVE",
AI424="Sites strategiques, MLL, Pylone, etc.","PASSIVE",
AI424="AKTIVCO DEFAUT GE &amp; POWER Cabinet","PASSIVE",
AI424="AKTIVCO Coupure ENEO &amp; Baisse de tension","PASSIVE",
AI424="Coupure ENEO &amp; Baisse de tension","PASSIVE",
AI424="Defaut GE &amp; POWER Cabinet","PASSIVE",
AI424="Sharing","PASSIVE",
AI424="Sites strategiques &amp; DataCenter","PASSIVE",
AI424="Exclu","Exclu",
AI424="SAT","ACTIVE",
AI424="SPARE-ISSUE","SPARE-ISSUE",
AI424="Fiber CAmtel","ACTIVE",
AI424="Fiber AOF","ACTIVE",
AI424="Projet OCM (HUAWEI)","PLANNED WORKS",
AI424="Projet OCM (NOKIA)","PLANNED WORKS",
AI424="ACCESS-ISSUE","ACCESS-ISSUE",
AI424="Projet OCM (ZTE, NOKIA, autres projets)","PLANNED WORKS",
AI424="No root CAuse","No root cause",
AI424="ODU HS","ACTIVE",
AI424="IP &amp; VLAN","ACTIVE",
AI424="Warehouse HUAWEI","SPARE-ISSUE",
AI424="SPARE-HS","SPARE-ISSUE",
AI424="Power Telco","ACTIVE", AI424="no impacts","no impacts"
),"")</f>
        <v>no impacts</v>
      </c>
      <c r="AK424" s="23" t="s">
        <v>5537</v>
      </c>
      <c r="AL424" s="23" t="str">
        <f t="shared" si="17"/>
        <v>NRD_123</v>
      </c>
      <c r="AN424" s="9" t="s">
        <v>5537</v>
      </c>
      <c r="AO424" s="23" t="str">
        <f>_xlfn.XLOOKUP(B424,'INCIDENT-05-03-2026'!E:E,'INCIDENT-05-03-2026'!F:F,"")</f>
        <v/>
      </c>
      <c r="AP424" s="7" t="s">
        <v>5537</v>
      </c>
      <c r="AQ424" s="6"/>
      <c r="AR424" s="7"/>
      <c r="AS424" s="3" t="str">
        <f>_xlfn.XLOOKUP(B424,'[3]tt num | region | site id'!$C:$C,'[3]tt num | region | site id'!$Q:$Q,"")</f>
        <v/>
      </c>
      <c r="AT424" s="24" t="str">
        <f>_xlfn.XLOOKUP(B424,'[4]Cells Huawei 03052026 12h'!$B:$B,'[4]Cells Huawei 03052026 12h'!$T:$T,"")</f>
        <v/>
      </c>
      <c r="AU424" s="24" t="str">
        <f>_xlfn.XLOOKUP(B424,'[5]cells down 02052026 8h50'!$B:$B,'[5]cells down 02052026 8h50'!$R:$R,"")</f>
        <v/>
      </c>
      <c r="AV424" s="24" t="str">
        <f>_xlfn.XLOOKUP(B424,'[5]cells down 02052026 13h50'!$B:$B,'[5]cells down 02052026 13h50'!$R:$R,"")</f>
        <v/>
      </c>
      <c r="AW424" s="24" t="str">
        <f>_xlfn.XLOOKUP(B424,'[5]cells down 02052026 13h50'!$B:$B,'[5]cells down 02052026 13h50'!$R:$R,"")</f>
        <v/>
      </c>
      <c r="AX424" s="24" t="str">
        <f>_xlfn.XLOOKUP(B424,'[6]cell downs 03052026 8h40 '!$B:$B,'[6]cell downs 03052026 8h40 '!$R:$R,"")</f>
        <v/>
      </c>
      <c r="AY424" s="24" t="str">
        <f>_xlfn.XLOOKUP(B424,'[7]ALL SITES DOWN'!$D:$D,'[7]ALL SITES DOWN'!$J:$J,"")</f>
        <v/>
      </c>
      <c r="AZ424" s="24" t="str">
        <f>_xlfn.XLOOKUP(B424,'[8]ALL SITES DOWN'!$D:$D,'[8]ALL SITES DOWN'!$J:$J,"")</f>
        <v/>
      </c>
      <c r="BA424" s="9" t="str">
        <f>_xlfn.XLOOKUP(B424,[9]sheet1!$AC:$AC,[9]sheet1!$AF:$AF,"")</f>
        <v/>
      </c>
      <c r="BB424" s="14" t="s">
        <v>5537</v>
      </c>
      <c r="BC424" s="14" t="s">
        <v>5537</v>
      </c>
      <c r="BD424" s="14" t="str">
        <f>_xlfn.XLOOKUP(B424,'[10]cell downs 18042026 17h'!$B:$B,'[10]cell downs 18042026 17h'!$B:$B,"")</f>
        <v/>
      </c>
      <c r="BE424" s="14" t="str">
        <f>_xlfn.XLOOKUP(B424,'[11]Cells Huawei 19042026 15h'!$B:$B,'[11]Cells Huawei 19042026 15h'!$B:$B,"")</f>
        <v/>
      </c>
      <c r="BF424" s="9" t="str">
        <f>_xlfn.XLOOKUP(B424,'[12]cells down 19042026 9H40'!$B:$B,'[12]cells down 19042026 9H40'!$B:$B,"")</f>
        <v/>
      </c>
      <c r="BG424" s="9" t="s">
        <v>236</v>
      </c>
      <c r="BH424" s="9" t="s">
        <v>12</v>
      </c>
    </row>
    <row r="425" spans="1:60" s="9" customFormat="1" x14ac:dyDescent="0.3">
      <c r="A425" s="1" t="s">
        <v>2410</v>
      </c>
      <c r="B425" s="8" t="s">
        <v>2411</v>
      </c>
      <c r="C425" s="3" t="str">
        <f>_xlfn.XLOOKUP(B425,'[1]daily break down'!$D:$D,'[1]daily break down'!$E:$E,"")</f>
        <v>NORD-OUEST</v>
      </c>
      <c r="D425" s="1" t="s">
        <v>11</v>
      </c>
      <c r="E425" s="1" t="s">
        <v>12</v>
      </c>
      <c r="F425" s="3" t="s">
        <v>51</v>
      </c>
      <c r="G425" s="1" t="s">
        <v>2046</v>
      </c>
      <c r="H425" s="41" t="str">
        <f>_xlfn.XLOOKUP(B425,[2]CALCULATION!$B:$B,[2]CALCULATION!$H:$H,"")</f>
        <v>NOKIA</v>
      </c>
      <c r="I425" s="34">
        <v>0.59935991812762679</v>
      </c>
      <c r="J425" s="34">
        <v>0</v>
      </c>
      <c r="K425" s="34">
        <v>0</v>
      </c>
      <c r="L425" s="34">
        <v>5.1353068033237963E-2</v>
      </c>
      <c r="M425" s="34">
        <v>2.4821841798304538E-2</v>
      </c>
      <c r="N425" s="34">
        <v>0</v>
      </c>
      <c r="O425" s="34">
        <v>0</v>
      </c>
      <c r="P425" s="34">
        <v>2.0867041631353226E-2</v>
      </c>
      <c r="Q425" s="34">
        <v>0</v>
      </c>
      <c r="R425" s="34">
        <v>0.36630234820623853</v>
      </c>
      <c r="S425" s="35">
        <v>0.25348300068948926</v>
      </c>
      <c r="T425" s="35">
        <v>17403.285923414747</v>
      </c>
      <c r="U425" s="35">
        <v>2.7053307087621325E-3</v>
      </c>
      <c r="V425" s="35">
        <v>0.96507392283260973</v>
      </c>
      <c r="W425" s="35">
        <v>2.7644371391963413E-3</v>
      </c>
      <c r="X425" s="35">
        <v>1.4268062653917818E-3</v>
      </c>
      <c r="Y425" s="35">
        <v>2.5860863560224117E-3</v>
      </c>
      <c r="Z425" s="35">
        <v>0.14815599558260784</v>
      </c>
      <c r="AA425" s="35">
        <v>0.1899661882666091</v>
      </c>
      <c r="AB425" s="35">
        <v>0</v>
      </c>
      <c r="AC425" s="35">
        <v>0</v>
      </c>
      <c r="AD425" s="35">
        <v>2.7127154120759174E-2</v>
      </c>
      <c r="AE425" s="58" t="s">
        <v>5603</v>
      </c>
      <c r="AF425" s="58"/>
      <c r="AG425" s="57" t="str" cm="1">
        <f t="array" ref="AG425">IFERROR(_xlfn.IFS(
AI425="MPR ISSUE","PDH",
AI425="BSS Hardware Issue","BSS",
AI425="Sites strategiques, MLL, Pylone, etc.","ENVTECH",
AI425="AKTIVCO DEFAUT GE &amp; POWER Cabinet","AKTIVCO",
AI425="AKTIVCO Coupure ENEO &amp; Baisse de tension","AKTIVCO GRID ONLY",
AI425="Coupure ENEO &amp; Baisse de tension","IHS GRID ONLY",
AI425="Defaut GE &amp; POWER Cabinet","IHS",
AI425="Sharing","Partners",
AI425="Sites strategiques &amp; DataCenter","SST &amp; DC",
AI425="Exclu","Exclu",
AI425="SAT","SAT",
AI425="SPARE-ISSUE","SPARE-ISSUE",
AI425="Fiber CAmtel","TRANS_FO_CAMTEL",
AI425="Fiber AOF","Fiber AOF",
AI425="Projet OCM (HUAWEI)","TRAVAUX-HUAWEI",
AI425="Projet OCM (NOKIA)","TRAVAUX-NOKIA",
AI425="ACCESS-ISSUE","ACCESS-ISSUE",
AI425="Projet OCM (ZTE, NOKIA, autres projets)","TRAVAUX OCM",
AI425="No root CAuse","No root cause",
AI425="ODU HS","PDH",
AI425="IP &amp; VLAN","PDH",
AI425="Warehouse HUAWEI","SPARE-ISSUE",
AI425="SPARE-HS","SPARE-ISSUE",
AI425="Power Telco","BSS",AI425="no impacts","no impacts"
),"")</f>
        <v>no impacts</v>
      </c>
      <c r="AH425" s="57" t="str" cm="1">
        <f t="array" ref="AH425">IFERROR(_xlfn.IFS(
AI425="MPR ISSUE","TX ISSUE",
AI425="BSS Hardware Issue","RAN ISSUE",
AI425="Sites strategiques, MLL, Pylone, etc.","ENVTECH",
AI425="AKTIVCO DEFAUT GE &amp; POWER Cabinet","POWER ISSUE",
AI425="AKTIVCO Coupure ENEO &amp; Baisse de tension","POWER ISSUE",
AI425="Coupure ENEO &amp; Baisse de tension","POWER ISSUE",
AI425="Defaut GE &amp; POWER Cabinet","POWER ISSUE",
AI425="Sharing","POWER ISSUE",
AI425="Sites strategiques &amp; DataCenter","POWER ISSUE",
AI425="Exclu","Exclu",
AI425="SAT","TX ISSUE",
AI425="SPARE-ISSUE","SPARE-ISSUE",
AI425="Fiber CAmtel","TX ISSUE",
AI425="Fiber AOF","TX ISSUE",
AI425="Projet OCM (HUAWEI)","TRAVAUX-HUAWEI",
AI425="Projet OCM (NOKIA)","TRAVAUX -NOKIA",
AI425="ACCESS-ISSUE","ACCESS-ISSUE",
AI425="Projet OCM (ZTE, NOKIA, autres projets)","TRAVAUX OCM",
AI425="No root CAuse","No root cause",
AI425="ODU HS","TX ISSUE",
AI425="IP &amp; VLAN","TX ISSUE",
AI425="Warehouse HUAWEI","SPARE-ISSUE",
AI425="SPARE-HS","SPARE-ISSUE",
AI425="Power Telco","RAN ISSUE",AI425="no impacts","no impacts"
),"")</f>
        <v>no impacts</v>
      </c>
      <c r="AI425" s="85" t="s">
        <v>5998</v>
      </c>
      <c r="AJ425" s="57" t="str" cm="1">
        <f t="array" ref="AJ425">IFERROR(_xlfn.IFS(
AI425="MPR ISSUE","ACTIVE",
AI425="BSS Hardware Issue","ACTIVE",
AI425="Sites strategiques, MLL, Pylone, etc.","PASSIVE",
AI425="AKTIVCO DEFAUT GE &amp; POWER Cabinet","PASSIVE",
AI425="AKTIVCO Coupure ENEO &amp; Baisse de tension","PASSIVE",
AI425="Coupure ENEO &amp; Baisse de tension","PASSIVE",
AI425="Defaut GE &amp; POWER Cabinet","PASSIVE",
AI425="Sharing","PASSIVE",
AI425="Sites strategiques &amp; DataCenter","PASSIVE",
AI425="Exclu","Exclu",
AI425="SAT","ACTIVE",
AI425="SPARE-ISSUE","SPARE-ISSUE",
AI425="Fiber CAmtel","ACTIVE",
AI425="Fiber AOF","ACTIVE",
AI425="Projet OCM (HUAWEI)","PLANNED WORKS",
AI425="Projet OCM (NOKIA)","PLANNED WORKS",
AI425="ACCESS-ISSUE","ACCESS-ISSUE",
AI425="Projet OCM (ZTE, NOKIA, autres projets)","PLANNED WORKS",
AI425="No root CAuse","No root cause",
AI425="ODU HS","ACTIVE",
AI425="IP &amp; VLAN","ACTIVE",
AI425="Warehouse HUAWEI","SPARE-ISSUE",
AI425="SPARE-HS","SPARE-ISSUE",
AI425="Power Telco","ACTIVE", AI425="no impacts","no impacts"
),"")</f>
        <v>no impacts</v>
      </c>
      <c r="AK425" s="23" t="s">
        <v>5537</v>
      </c>
      <c r="AL425" s="23" t="str">
        <f t="shared" si="17"/>
        <v>NRO_041</v>
      </c>
      <c r="AN425" s="9" t="s">
        <v>5537</v>
      </c>
      <c r="AO425" s="23" t="str">
        <f>_xlfn.XLOOKUP(B425,'INCIDENT-05-03-2026'!E:E,'INCIDENT-05-03-2026'!F:F,"")</f>
        <v/>
      </c>
      <c r="AP425" s="7" t="s">
        <v>5537</v>
      </c>
      <c r="AQ425" s="6"/>
      <c r="AR425" s="7"/>
      <c r="AS425" s="3" t="str">
        <f>_xlfn.XLOOKUP(B425,'[3]tt num | region | site id'!$C:$C,'[3]tt num | region | site id'!$Q:$Q,"")</f>
        <v/>
      </c>
      <c r="AT425" s="24" t="str">
        <f>_xlfn.XLOOKUP(B425,'[4]Cells Huawei 03052026 12h'!$B:$B,'[4]Cells Huawei 03052026 12h'!$T:$T,"")</f>
        <v/>
      </c>
      <c r="AU425" s="24" t="str">
        <f>_xlfn.XLOOKUP(B425,'[5]cells down 02052026 8h50'!$B:$B,'[5]cells down 02052026 8h50'!$R:$R,"")</f>
        <v/>
      </c>
      <c r="AV425" s="24" t="str">
        <f>_xlfn.XLOOKUP(B425,'[5]cells down 02052026 13h50'!$B:$B,'[5]cells down 02052026 13h50'!$R:$R,"")</f>
        <v/>
      </c>
      <c r="AW425" s="24" t="str">
        <f>_xlfn.XLOOKUP(B425,'[5]cells down 02052026 13h50'!$B:$B,'[5]cells down 02052026 13h50'!$R:$R,"")</f>
        <v/>
      </c>
      <c r="AX425" s="24" t="str">
        <f>_xlfn.XLOOKUP(B425,'[6]cell downs 03052026 8h40 '!$B:$B,'[6]cell downs 03052026 8h40 '!$R:$R,"")</f>
        <v/>
      </c>
      <c r="AY425" s="24" t="str">
        <f>_xlfn.XLOOKUP(B425,'[7]ALL SITES DOWN'!$D:$D,'[7]ALL SITES DOWN'!$J:$J,"")</f>
        <v/>
      </c>
      <c r="AZ425" s="24" t="str">
        <f>_xlfn.XLOOKUP(B425,'[8]ALL SITES DOWN'!$D:$D,'[8]ALL SITES DOWN'!$J:$J,"")</f>
        <v/>
      </c>
      <c r="BA425" s="9" t="str">
        <f>_xlfn.XLOOKUP(B425,[9]sheet1!$AC:$AC,[9]sheet1!$AF:$AF,"")</f>
        <v/>
      </c>
      <c r="BB425" s="14" t="s">
        <v>5537</v>
      </c>
      <c r="BC425" s="14" t="s">
        <v>5537</v>
      </c>
      <c r="BD425" s="14" t="str">
        <f>_xlfn.XLOOKUP(B425,'[10]cell downs 18042026 17h'!$B:$B,'[10]cell downs 18042026 17h'!$B:$B,"")</f>
        <v/>
      </c>
      <c r="BE425" s="14" t="str">
        <f>_xlfn.XLOOKUP(B425,'[11]Cells Huawei 19042026 15h'!$B:$B,'[11]Cells Huawei 19042026 15h'!$B:$B,"")</f>
        <v/>
      </c>
      <c r="BF425" s="9" t="str">
        <f>_xlfn.XLOOKUP(B425,'[12]cells down 19042026 9H40'!$B:$B,'[12]cells down 19042026 9H40'!$B:$B,"")</f>
        <v/>
      </c>
      <c r="BG425" s="9" t="s">
        <v>2411</v>
      </c>
      <c r="BH425" s="9" t="s">
        <v>5537</v>
      </c>
    </row>
    <row r="426" spans="1:60" s="9" customFormat="1" x14ac:dyDescent="0.3">
      <c r="A426" s="2" t="s">
        <v>1486</v>
      </c>
      <c r="B426" s="8" t="s">
        <v>1487</v>
      </c>
      <c r="C426" s="3" t="str">
        <f>_xlfn.XLOOKUP(B426,'[1]daily break down'!$D:$D,'[1]daily break down'!$E:$E,"")</f>
        <v>NORD-OUEST</v>
      </c>
      <c r="D426" s="1" t="s">
        <v>11</v>
      </c>
      <c r="E426" s="1" t="s">
        <v>96</v>
      </c>
      <c r="F426" s="3" t="s">
        <v>51</v>
      </c>
      <c r="G426" s="1" t="s">
        <v>1486</v>
      </c>
      <c r="H426" s="41" t="str">
        <f>_xlfn.XLOOKUP(B426,[2]CALCULATION!$B:$B,[2]CALCULATION!$H:$H,"")</f>
        <v>NOKIA</v>
      </c>
      <c r="I426" s="34">
        <v>0.98246309499890494</v>
      </c>
      <c r="J426" s="34">
        <v>6.2050675484837576</v>
      </c>
      <c r="K426" s="34">
        <v>4.7775572859975286</v>
      </c>
      <c r="L426" s="34">
        <v>4.3173442764709202</v>
      </c>
      <c r="M426" s="34">
        <v>9.2899445543209822</v>
      </c>
      <c r="N426" s="34">
        <v>9.2964734190981293</v>
      </c>
      <c r="O426" s="34">
        <v>9.2963652058697779</v>
      </c>
      <c r="P426" s="34">
        <v>9.2965275257123032</v>
      </c>
      <c r="Q426" s="34">
        <v>9.2963652058697779</v>
      </c>
      <c r="R426" s="34">
        <v>9.2964734190981293</v>
      </c>
      <c r="S426" s="35">
        <v>4.6746115888632698</v>
      </c>
      <c r="T426" s="35">
        <v>17403.285923414747</v>
      </c>
      <c r="U426" s="35">
        <v>4.3735095752084112E-2</v>
      </c>
      <c r="V426" s="35">
        <v>1.0963936044835962</v>
      </c>
      <c r="W426" s="35">
        <v>0</v>
      </c>
      <c r="X426" s="35">
        <v>0</v>
      </c>
      <c r="Y426" s="35">
        <v>0</v>
      </c>
      <c r="Z426" s="35">
        <v>0.15070641178199537</v>
      </c>
      <c r="AA426" s="35">
        <v>0.17185632810970031</v>
      </c>
      <c r="AB426" s="35">
        <v>0</v>
      </c>
      <c r="AC426" s="35">
        <v>0</v>
      </c>
      <c r="AD426" s="35">
        <v>2.4541067764736774E-2</v>
      </c>
      <c r="AE426" s="58" t="s">
        <v>5603</v>
      </c>
      <c r="AF426" s="58"/>
      <c r="AG426" s="57" t="str" cm="1">
        <f t="array" ref="AG426">IFERROR(_xlfn.IFS(
AI426="MPR ISSUE","PDH",
AI426="BSS Hardware Issue","BSS",
AI426="Sites strategiques, MLL, Pylone, etc.","ENVTECH",
AI426="AKTIVCO DEFAUT GE &amp; POWER Cabinet","AKTIVCO",
AI426="AKTIVCO Coupure ENEO &amp; Baisse de tension","AKTIVCO GRID ONLY",
AI426="Coupure ENEO &amp; Baisse de tension","IHS GRID ONLY",
AI426="Defaut GE &amp; POWER Cabinet","IHS",
AI426="Sharing","Partners",
AI426="Sites strategiques &amp; DataCenter","SST &amp; DC",
AI426="Exclu","Exclu",
AI426="SAT","SAT",
AI426="SPARE-ISSUE","SPARE-ISSUE",
AI426="Fiber CAmtel","TRANS_FO_CAMTEL",
AI426="Fiber AOF","Fiber AOF",
AI426="Projet OCM (HUAWEI)","TRAVAUX-HUAWEI",
AI426="Projet OCM (NOKIA)","TRAVAUX-NOKIA",
AI426="ACCESS-ISSUE","ACCESS-ISSUE",
AI426="Projet OCM (ZTE, NOKIA, autres projets)","TRAVAUX OCM",
AI426="No root CAuse","No root cause",
AI426="ODU HS","PDH",
AI426="IP &amp; VLAN","PDH",
AI426="Warehouse HUAWEI","SPARE-ISSUE",
AI426="SPARE-HS","SPARE-ISSUE",
AI426="Power Telco","BSS",AI426="no impacts","no impacts"
),"")</f>
        <v>no impacts</v>
      </c>
      <c r="AH426" s="57" t="str" cm="1">
        <f t="array" ref="AH426">IFERROR(_xlfn.IFS(
AI426="MPR ISSUE","TX ISSUE",
AI426="BSS Hardware Issue","RAN ISSUE",
AI426="Sites strategiques, MLL, Pylone, etc.","ENVTECH",
AI426="AKTIVCO DEFAUT GE &amp; POWER Cabinet","POWER ISSUE",
AI426="AKTIVCO Coupure ENEO &amp; Baisse de tension","POWER ISSUE",
AI426="Coupure ENEO &amp; Baisse de tension","POWER ISSUE",
AI426="Defaut GE &amp; POWER Cabinet","POWER ISSUE",
AI426="Sharing","POWER ISSUE",
AI426="Sites strategiques &amp; DataCenter","POWER ISSUE",
AI426="Exclu","Exclu",
AI426="SAT","TX ISSUE",
AI426="SPARE-ISSUE","SPARE-ISSUE",
AI426="Fiber CAmtel","TX ISSUE",
AI426="Fiber AOF","TX ISSUE",
AI426="Projet OCM (HUAWEI)","TRAVAUX-HUAWEI",
AI426="Projet OCM (NOKIA)","TRAVAUX -NOKIA",
AI426="ACCESS-ISSUE","ACCESS-ISSUE",
AI426="Projet OCM (ZTE, NOKIA, autres projets)","TRAVAUX OCM",
AI426="No root CAuse","No root cause",
AI426="ODU HS","TX ISSUE",
AI426="IP &amp; VLAN","TX ISSUE",
AI426="Warehouse HUAWEI","SPARE-ISSUE",
AI426="SPARE-HS","SPARE-ISSUE",
AI426="Power Telco","RAN ISSUE",AI426="no impacts","no impacts"
),"")</f>
        <v>no impacts</v>
      </c>
      <c r="AI426" s="85" t="s">
        <v>5998</v>
      </c>
      <c r="AJ426" s="57" t="str" cm="1">
        <f t="array" ref="AJ426">IFERROR(_xlfn.IFS(
AI426="MPR ISSUE","ACTIVE",
AI426="BSS Hardware Issue","ACTIVE",
AI426="Sites strategiques, MLL, Pylone, etc.","PASSIVE",
AI426="AKTIVCO DEFAUT GE &amp; POWER Cabinet","PASSIVE",
AI426="AKTIVCO Coupure ENEO &amp; Baisse de tension","PASSIVE",
AI426="Coupure ENEO &amp; Baisse de tension","PASSIVE",
AI426="Defaut GE &amp; POWER Cabinet","PASSIVE",
AI426="Sharing","PASSIVE",
AI426="Sites strategiques &amp; DataCenter","PASSIVE",
AI426="Exclu","Exclu",
AI426="SAT","ACTIVE",
AI426="SPARE-ISSUE","SPARE-ISSUE",
AI426="Fiber CAmtel","ACTIVE",
AI426="Fiber AOF","ACTIVE",
AI426="Projet OCM (HUAWEI)","PLANNED WORKS",
AI426="Projet OCM (NOKIA)","PLANNED WORKS",
AI426="ACCESS-ISSUE","ACCESS-ISSUE",
AI426="Projet OCM (ZTE, NOKIA, autres projets)","PLANNED WORKS",
AI426="No root CAuse","No root cause",
AI426="ODU HS","ACTIVE",
AI426="IP &amp; VLAN","ACTIVE",
AI426="Warehouse HUAWEI","SPARE-ISSUE",
AI426="SPARE-HS","SPARE-ISSUE",
AI426="Power Telco","ACTIVE", AI426="no impacts","no impacts"
),"")</f>
        <v>no impacts</v>
      </c>
      <c r="AK426" s="23" t="s">
        <v>5537</v>
      </c>
      <c r="AL426" s="23" t="str">
        <f t="shared" si="17"/>
        <v>NRO_079</v>
      </c>
      <c r="AN426" s="9" t="s">
        <v>5537</v>
      </c>
      <c r="AO426" s="23" t="str">
        <f>_xlfn.XLOOKUP(B426,'INCIDENT-05-03-2026'!E:E,'INCIDENT-05-03-2026'!F:F,"")</f>
        <v/>
      </c>
      <c r="AP426" s="7" t="s">
        <v>5537</v>
      </c>
      <c r="AQ426" s="6"/>
      <c r="AR426" s="7"/>
      <c r="AS426" s="3" t="str">
        <f>_xlfn.XLOOKUP(B426,'[3]tt num | region | site id'!$C:$C,'[3]tt num | region | site id'!$Q:$Q,"")</f>
        <v/>
      </c>
      <c r="AT426" s="24" t="str">
        <f>_xlfn.XLOOKUP(B426,'[4]Cells Huawei 03052026 12h'!$B:$B,'[4]Cells Huawei 03052026 12h'!$T:$T,"")</f>
        <v/>
      </c>
      <c r="AU426" s="24" t="str">
        <f>_xlfn.XLOOKUP(B426,'[5]cells down 02052026 8h50'!$B:$B,'[5]cells down 02052026 8h50'!$R:$R,"")</f>
        <v/>
      </c>
      <c r="AV426" s="24" t="str">
        <f>_xlfn.XLOOKUP(B426,'[5]cells down 02052026 13h50'!$B:$B,'[5]cells down 02052026 13h50'!$R:$R,"")</f>
        <v/>
      </c>
      <c r="AW426" s="24" t="str">
        <f>_xlfn.XLOOKUP(B426,'[5]cells down 02052026 13h50'!$B:$B,'[5]cells down 02052026 13h50'!$R:$R,"")</f>
        <v/>
      </c>
      <c r="AX426" s="24" t="str">
        <f>_xlfn.XLOOKUP(B426,'[6]cell downs 03052026 8h40 '!$B:$B,'[6]cell downs 03052026 8h40 '!$R:$R,"")</f>
        <v/>
      </c>
      <c r="AY426" s="24" t="str">
        <f>_xlfn.XLOOKUP(B426,'[7]ALL SITES DOWN'!$D:$D,'[7]ALL SITES DOWN'!$J:$J,"")</f>
        <v/>
      </c>
      <c r="AZ426" s="24" t="str">
        <f>_xlfn.XLOOKUP(B426,'[8]ALL SITES DOWN'!$D:$D,'[8]ALL SITES DOWN'!$J:$J,"")</f>
        <v/>
      </c>
      <c r="BA426" s="9" t="str">
        <f>_xlfn.XLOOKUP(B426,[9]sheet1!$AC:$AC,[9]sheet1!$AF:$AF,"")</f>
        <v/>
      </c>
      <c r="BB426" s="14" t="s">
        <v>5537</v>
      </c>
      <c r="BC426" s="14" t="s">
        <v>5537</v>
      </c>
      <c r="BD426" s="14" t="str">
        <f>_xlfn.XLOOKUP(B426,'[10]cell downs 18042026 17h'!$B:$B,'[10]cell downs 18042026 17h'!$B:$B,"")</f>
        <v/>
      </c>
      <c r="BE426" s="14" t="str">
        <f>_xlfn.XLOOKUP(B426,'[11]Cells Huawei 19042026 15h'!$B:$B,'[11]Cells Huawei 19042026 15h'!$B:$B,"")</f>
        <v/>
      </c>
      <c r="BF426" s="9" t="str">
        <f>_xlfn.XLOOKUP(B426,'[12]cells down 19042026 9H40'!$B:$B,'[12]cells down 19042026 9H40'!$B:$B,"")</f>
        <v/>
      </c>
      <c r="BG426" s="9" t="s">
        <v>1487</v>
      </c>
      <c r="BH426" s="9" t="s">
        <v>83</v>
      </c>
    </row>
    <row r="427" spans="1:60" s="9" customFormat="1" x14ac:dyDescent="0.3">
      <c r="A427" s="1" t="s">
        <v>1482</v>
      </c>
      <c r="B427" s="8" t="s">
        <v>1483</v>
      </c>
      <c r="C427" s="3" t="str">
        <f>_xlfn.XLOOKUP(B427,'[1]daily break down'!$D:$D,'[1]daily break down'!$E:$E,"")</f>
        <v>EXTREME-NORD</v>
      </c>
      <c r="D427" s="1" t="s">
        <v>1484</v>
      </c>
      <c r="E427" s="1"/>
      <c r="F427" s="3" t="s">
        <v>55</v>
      </c>
      <c r="G427" s="1" t="s">
        <v>1485</v>
      </c>
      <c r="H427" s="41" t="str">
        <f>_xlfn.XLOOKUP(B427,[2]CALCULATION!$B:$B,[2]CALCULATION!$H:$H,"")</f>
        <v>NOKIA</v>
      </c>
      <c r="I427" s="34">
        <v>1.6676763317234909E-2</v>
      </c>
      <c r="J427" s="34">
        <v>2.0511527074674081E-2</v>
      </c>
      <c r="K427" s="34">
        <v>2.6217565126571977E-2</v>
      </c>
      <c r="L427" s="34">
        <v>1.0539357694282478</v>
      </c>
      <c r="M427" s="34">
        <v>6.8223122661415739E-2</v>
      </c>
      <c r="N427" s="34">
        <v>2.0689888179671278E-2</v>
      </c>
      <c r="O427" s="34">
        <v>5.1543376337274127E-2</v>
      </c>
      <c r="P427" s="34">
        <v>0.17906418630665491</v>
      </c>
      <c r="Q427" s="34">
        <v>2.0421164673418313E-2</v>
      </c>
      <c r="R427" s="34">
        <v>1.8727916024701577E-3</v>
      </c>
      <c r="S427" s="35">
        <v>4.8154711456969632E-3</v>
      </c>
      <c r="T427" s="35">
        <v>11601.519192541798</v>
      </c>
      <c r="U427" s="35">
        <v>0.26183410213583802</v>
      </c>
      <c r="V427" s="35">
        <v>0.27690561550809861</v>
      </c>
      <c r="W427" s="35">
        <v>0.36057784173265506</v>
      </c>
      <c r="X427" s="35">
        <v>1.2841999559795736E-2</v>
      </c>
      <c r="Y427" s="35">
        <v>3.567222099943289E-3</v>
      </c>
      <c r="Z427" s="35">
        <v>2.5238096357098734E-2</v>
      </c>
      <c r="AA427" s="35">
        <v>0</v>
      </c>
      <c r="AB427" s="35">
        <v>7.1990167981326791E-2</v>
      </c>
      <c r="AC427" s="35">
        <v>0</v>
      </c>
      <c r="AD427" s="35">
        <v>2.4167929727115886E-2</v>
      </c>
      <c r="AE427" s="58" t="s">
        <v>5603</v>
      </c>
      <c r="AF427" s="58"/>
      <c r="AG427" s="57" t="str" cm="1">
        <f t="array" ref="AG427">IFERROR(_xlfn.IFS(
AI427="MPR ISSUE","PDH",
AI427="BSS Hardware Issue","BSS",
AI427="Sites strategiques, MLL, Pylone, etc.","ENVTECH",
AI427="AKTIVCO DEFAUT GE &amp; POWER Cabinet","AKTIVCO",
AI427="AKTIVCO Coupure ENEO &amp; Baisse de tension","AKTIVCO GRID ONLY",
AI427="Coupure ENEO &amp; Baisse de tension","IHS GRID ONLY",
AI427="Defaut GE &amp; POWER Cabinet","IHS",
AI427="Sharing","Partners",
AI427="Sites strategiques &amp; DataCenter","SST &amp; DC",
AI427="Exclu","Exclu",
AI427="SAT","SAT",
AI427="SPARE-ISSUE","SPARE-ISSUE",
AI427="Fiber CAmtel","TRANS_FO_CAMTEL",
AI427="Fiber AOF","Fiber AOF",
AI427="Projet OCM (HUAWEI)","TRAVAUX-HUAWEI",
AI427="Projet OCM (NOKIA)","TRAVAUX-NOKIA",
AI427="ACCESS-ISSUE","ACCESS-ISSUE",
AI427="Projet OCM (ZTE, NOKIA, autres projets)","TRAVAUX OCM",
AI427="No root CAuse","No root cause",
AI427="ODU HS","PDH",
AI427="IP &amp; VLAN","PDH",
AI427="Warehouse HUAWEI","SPARE-ISSUE",
AI427="SPARE-HS","SPARE-ISSUE",
AI427="Power Telco","BSS",AI427="no impacts","no impacts"
),"")</f>
        <v>no impacts</v>
      </c>
      <c r="AH427" s="57" t="str" cm="1">
        <f t="array" ref="AH427">IFERROR(_xlfn.IFS(
AI427="MPR ISSUE","TX ISSUE",
AI427="BSS Hardware Issue","RAN ISSUE",
AI427="Sites strategiques, MLL, Pylone, etc.","ENVTECH",
AI427="AKTIVCO DEFAUT GE &amp; POWER Cabinet","POWER ISSUE",
AI427="AKTIVCO Coupure ENEO &amp; Baisse de tension","POWER ISSUE",
AI427="Coupure ENEO &amp; Baisse de tension","POWER ISSUE",
AI427="Defaut GE &amp; POWER Cabinet","POWER ISSUE",
AI427="Sharing","POWER ISSUE",
AI427="Sites strategiques &amp; DataCenter","POWER ISSUE",
AI427="Exclu","Exclu",
AI427="SAT","TX ISSUE",
AI427="SPARE-ISSUE","SPARE-ISSUE",
AI427="Fiber CAmtel","TX ISSUE",
AI427="Fiber AOF","TX ISSUE",
AI427="Projet OCM (HUAWEI)","TRAVAUX-HUAWEI",
AI427="Projet OCM (NOKIA)","TRAVAUX -NOKIA",
AI427="ACCESS-ISSUE","ACCESS-ISSUE",
AI427="Projet OCM (ZTE, NOKIA, autres projets)","TRAVAUX OCM",
AI427="No root CAuse","No root cause",
AI427="ODU HS","TX ISSUE",
AI427="IP &amp; VLAN","TX ISSUE",
AI427="Warehouse HUAWEI","SPARE-ISSUE",
AI427="SPARE-HS","SPARE-ISSUE",
AI427="Power Telco","RAN ISSUE",AI427="no impacts","no impacts"
),"")</f>
        <v>no impacts</v>
      </c>
      <c r="AI427" s="85" t="s">
        <v>5998</v>
      </c>
      <c r="AJ427" s="57" t="str" cm="1">
        <f t="array" ref="AJ427">IFERROR(_xlfn.IFS(
AI427="MPR ISSUE","ACTIVE",
AI427="BSS Hardware Issue","ACTIVE",
AI427="Sites strategiques, MLL, Pylone, etc.","PASSIVE",
AI427="AKTIVCO DEFAUT GE &amp; POWER Cabinet","PASSIVE",
AI427="AKTIVCO Coupure ENEO &amp; Baisse de tension","PASSIVE",
AI427="Coupure ENEO &amp; Baisse de tension","PASSIVE",
AI427="Defaut GE &amp; POWER Cabinet","PASSIVE",
AI427="Sharing","PASSIVE",
AI427="Sites strategiques &amp; DataCenter","PASSIVE",
AI427="Exclu","Exclu",
AI427="SAT","ACTIVE",
AI427="SPARE-ISSUE","SPARE-ISSUE",
AI427="Fiber CAmtel","ACTIVE",
AI427="Fiber AOF","ACTIVE",
AI427="Projet OCM (HUAWEI)","PLANNED WORKS",
AI427="Projet OCM (NOKIA)","PLANNED WORKS",
AI427="ACCESS-ISSUE","ACCESS-ISSUE",
AI427="Projet OCM (ZTE, NOKIA, autres projets)","PLANNED WORKS",
AI427="No root CAuse","No root cause",
AI427="ODU HS","ACTIVE",
AI427="IP &amp; VLAN","ACTIVE",
AI427="Warehouse HUAWEI","SPARE-ISSUE",
AI427="SPARE-HS","SPARE-ISSUE",
AI427="Power Telco","ACTIVE", AI427="no impacts","no impacts"
),"")</f>
        <v>no impacts</v>
      </c>
      <c r="AK427" s="23" t="s">
        <v>5537</v>
      </c>
      <c r="AL427" s="23" t="str">
        <f t="shared" si="17"/>
        <v>EXN_251</v>
      </c>
      <c r="AN427" s="9" t="s">
        <v>5537</v>
      </c>
      <c r="AO427" s="23" t="str">
        <f>_xlfn.XLOOKUP(B427,'INCIDENT-05-03-2026'!E:E,'INCIDENT-05-03-2026'!F:F,"")</f>
        <v/>
      </c>
      <c r="AP427" s="7" t="s">
        <v>5537</v>
      </c>
      <c r="AQ427" s="6"/>
      <c r="AR427" s="7"/>
      <c r="AS427" s="3" t="str">
        <f>_xlfn.XLOOKUP(B427,'[3]tt num | region | site id'!$C:$C,'[3]tt num | region | site id'!$Q:$Q,"")</f>
        <v/>
      </c>
      <c r="AT427" s="24" t="str">
        <f>_xlfn.XLOOKUP(B427,'[4]Cells Huawei 03052026 12h'!$B:$B,'[4]Cells Huawei 03052026 12h'!$T:$T,"")</f>
        <v/>
      </c>
      <c r="AU427" s="24" t="str">
        <f>_xlfn.XLOOKUP(B427,'[5]cells down 02052026 8h50'!$B:$B,'[5]cells down 02052026 8h50'!$R:$R,"")</f>
        <v/>
      </c>
      <c r="AV427" s="24" t="str">
        <f>_xlfn.XLOOKUP(B427,'[5]cells down 02052026 13h50'!$B:$B,'[5]cells down 02052026 13h50'!$R:$R,"")</f>
        <v/>
      </c>
      <c r="AW427" s="24" t="str">
        <f>_xlfn.XLOOKUP(B427,'[5]cells down 02052026 13h50'!$B:$B,'[5]cells down 02052026 13h50'!$R:$R,"")</f>
        <v/>
      </c>
      <c r="AX427" s="24" t="str">
        <f>_xlfn.XLOOKUP(B427,'[6]cell downs 03052026 8h40 '!$B:$B,'[6]cell downs 03052026 8h40 '!$R:$R,"")</f>
        <v/>
      </c>
      <c r="AY427" s="24" t="str">
        <f>_xlfn.XLOOKUP(B427,'[7]ALL SITES DOWN'!$D:$D,'[7]ALL SITES DOWN'!$J:$J,"")</f>
        <v/>
      </c>
      <c r="AZ427" s="24" t="str">
        <f>_xlfn.XLOOKUP(B427,'[8]ALL SITES DOWN'!$D:$D,'[8]ALL SITES DOWN'!$J:$J,"")</f>
        <v/>
      </c>
      <c r="BA427" s="9" t="str">
        <f>_xlfn.XLOOKUP(B427,[9]sheet1!$AC:$AC,[9]sheet1!$AF:$AF,"")</f>
        <v/>
      </c>
      <c r="BB427" s="14" t="s">
        <v>5537</v>
      </c>
      <c r="BC427" s="14" t="s">
        <v>5537</v>
      </c>
      <c r="BD427" s="14" t="str">
        <f>_xlfn.XLOOKUP(B427,'[10]cell downs 18042026 17h'!$B:$B,'[10]cell downs 18042026 17h'!$B:$B,"")</f>
        <v/>
      </c>
      <c r="BE427" s="14" t="str">
        <f>_xlfn.XLOOKUP(B427,'[11]Cells Huawei 19042026 15h'!$B:$B,'[11]Cells Huawei 19042026 15h'!$B:$B,"")</f>
        <v/>
      </c>
      <c r="BF427" s="9" t="str">
        <f>_xlfn.XLOOKUP(B427,'[12]cells down 19042026 9H40'!$B:$B,'[12]cells down 19042026 9H40'!$B:$B,"")</f>
        <v/>
      </c>
      <c r="BG427" s="9" t="s">
        <v>5537</v>
      </c>
      <c r="BH427" s="9" t="s">
        <v>12</v>
      </c>
    </row>
    <row r="428" spans="1:60" s="9" customFormat="1" x14ac:dyDescent="0.3">
      <c r="A428" s="1" t="s">
        <v>308</v>
      </c>
      <c r="B428" s="1" t="s">
        <v>309</v>
      </c>
      <c r="C428" s="3" t="str">
        <f>_xlfn.XLOOKUP(B428,'[1]daily break down'!$D:$D,'[1]daily break down'!$E:$E,"")</f>
        <v>EXTREME-NORD</v>
      </c>
      <c r="D428" s="1" t="s">
        <v>11</v>
      </c>
      <c r="E428" s="1" t="s">
        <v>96</v>
      </c>
      <c r="F428" s="3" t="s">
        <v>55</v>
      </c>
      <c r="G428" s="1" t="s">
        <v>310</v>
      </c>
      <c r="H428" s="41" t="str">
        <f>_xlfn.XLOOKUP(B428,[2]CALCULATION!$B:$B,[2]CALCULATION!$H:$H,"")</f>
        <v>NOKIA</v>
      </c>
      <c r="I428" s="34">
        <v>1.5407937940344452</v>
      </c>
      <c r="J428" s="34">
        <v>3.3846662080757461</v>
      </c>
      <c r="K428" s="34">
        <v>1.4341662265240254</v>
      </c>
      <c r="L428" s="34">
        <v>3.7923885461167317E-2</v>
      </c>
      <c r="M428" s="34">
        <v>5.4556600599937291E-2</v>
      </c>
      <c r="N428" s="34">
        <v>5.0592295987120312E-2</v>
      </c>
      <c r="O428" s="34">
        <v>0.14752638267544663</v>
      </c>
      <c r="P428" s="34">
        <v>8.6474163491169473E-2</v>
      </c>
      <c r="Q428" s="34">
        <v>6.6118066492716926E-2</v>
      </c>
      <c r="R428" s="34">
        <v>5.2348984316667797E-2</v>
      </c>
      <c r="S428" s="35">
        <v>2.827425894843222</v>
      </c>
      <c r="T428" s="35">
        <v>71279.646392034992</v>
      </c>
      <c r="U428" s="35">
        <v>2.3265844095354342E-3</v>
      </c>
      <c r="V428" s="35">
        <v>0.51209957191440525</v>
      </c>
      <c r="W428" s="35">
        <v>0.43537808793886928</v>
      </c>
      <c r="X428" s="35">
        <v>1.8103652157212324E-2</v>
      </c>
      <c r="Y428" s="35">
        <v>6.1284595955616972E-2</v>
      </c>
      <c r="Z428" s="35">
        <v>1.2627689608937303E-2</v>
      </c>
      <c r="AA428" s="35">
        <v>0</v>
      </c>
      <c r="AB428" s="35">
        <v>7.0661936099752992E-2</v>
      </c>
      <c r="AC428" s="35">
        <v>0</v>
      </c>
      <c r="AD428" s="35">
        <v>2.3722026964623142E-2</v>
      </c>
      <c r="AE428" s="58" t="s">
        <v>5603</v>
      </c>
      <c r="AF428" s="58"/>
      <c r="AG428" s="57" t="str" cm="1">
        <f t="array" ref="AG428">IFERROR(_xlfn.IFS(
AI428="MPR ISSUE","PDH",
AI428="BSS Hardware Issue","BSS",
AI428="Sites strategiques, MLL, Pylone, etc.","ENVTECH",
AI428="AKTIVCO DEFAUT GE &amp; POWER Cabinet","AKTIVCO",
AI428="AKTIVCO Coupure ENEO &amp; Baisse de tension","AKTIVCO GRID ONLY",
AI428="Coupure ENEO &amp; Baisse de tension","IHS GRID ONLY",
AI428="Defaut GE &amp; POWER Cabinet","IHS",
AI428="Sharing","Partners",
AI428="Sites strategiques &amp; DataCenter","SST &amp; DC",
AI428="Exclu","Exclu",
AI428="SAT","SAT",
AI428="SPARE-ISSUE","SPARE-ISSUE",
AI428="Fiber CAmtel","TRANS_FO_CAMTEL",
AI428="Fiber AOF","Fiber AOF",
AI428="Projet OCM (HUAWEI)","TRAVAUX-HUAWEI",
AI428="Projet OCM (NOKIA)","TRAVAUX-NOKIA",
AI428="ACCESS-ISSUE","ACCESS-ISSUE",
AI428="Projet OCM (ZTE, NOKIA, autres projets)","TRAVAUX OCM",
AI428="No root CAuse","No root cause",
AI428="ODU HS","PDH",
AI428="IP &amp; VLAN","PDH",
AI428="Warehouse HUAWEI","SPARE-ISSUE",
AI428="SPARE-HS","SPARE-ISSUE",
AI428="Power Telco","BSS",AI428="no impacts","no impacts"
),"")</f>
        <v>no impacts</v>
      </c>
      <c r="AH428" s="57" t="str" cm="1">
        <f t="array" ref="AH428">IFERROR(_xlfn.IFS(
AI428="MPR ISSUE","TX ISSUE",
AI428="BSS Hardware Issue","RAN ISSUE",
AI428="Sites strategiques, MLL, Pylone, etc.","ENVTECH",
AI428="AKTIVCO DEFAUT GE &amp; POWER Cabinet","POWER ISSUE",
AI428="AKTIVCO Coupure ENEO &amp; Baisse de tension","POWER ISSUE",
AI428="Coupure ENEO &amp; Baisse de tension","POWER ISSUE",
AI428="Defaut GE &amp; POWER Cabinet","POWER ISSUE",
AI428="Sharing","POWER ISSUE",
AI428="Sites strategiques &amp; DataCenter","POWER ISSUE",
AI428="Exclu","Exclu",
AI428="SAT","TX ISSUE",
AI428="SPARE-ISSUE","SPARE-ISSUE",
AI428="Fiber CAmtel","TX ISSUE",
AI428="Fiber AOF","TX ISSUE",
AI428="Projet OCM (HUAWEI)","TRAVAUX-HUAWEI",
AI428="Projet OCM (NOKIA)","TRAVAUX -NOKIA",
AI428="ACCESS-ISSUE","ACCESS-ISSUE",
AI428="Projet OCM (ZTE, NOKIA, autres projets)","TRAVAUX OCM",
AI428="No root CAuse","No root cause",
AI428="ODU HS","TX ISSUE",
AI428="IP &amp; VLAN","TX ISSUE",
AI428="Warehouse HUAWEI","SPARE-ISSUE",
AI428="SPARE-HS","SPARE-ISSUE",
AI428="Power Telco","RAN ISSUE",AI428="no impacts","no impacts"
),"")</f>
        <v>no impacts</v>
      </c>
      <c r="AI428" s="85" t="s">
        <v>5998</v>
      </c>
      <c r="AJ428" s="57" t="str" cm="1">
        <f t="array" ref="AJ428">IFERROR(_xlfn.IFS(
AI428="MPR ISSUE","ACTIVE",
AI428="BSS Hardware Issue","ACTIVE",
AI428="Sites strategiques, MLL, Pylone, etc.","PASSIVE",
AI428="AKTIVCO DEFAUT GE &amp; POWER Cabinet","PASSIVE",
AI428="AKTIVCO Coupure ENEO &amp; Baisse de tension","PASSIVE",
AI428="Coupure ENEO &amp; Baisse de tension","PASSIVE",
AI428="Defaut GE &amp; POWER Cabinet","PASSIVE",
AI428="Sharing","PASSIVE",
AI428="Sites strategiques &amp; DataCenter","PASSIVE",
AI428="Exclu","Exclu",
AI428="SAT","ACTIVE",
AI428="SPARE-ISSUE","SPARE-ISSUE",
AI428="Fiber CAmtel","ACTIVE",
AI428="Fiber AOF","ACTIVE",
AI428="Projet OCM (HUAWEI)","PLANNED WORKS",
AI428="Projet OCM (NOKIA)","PLANNED WORKS",
AI428="ACCESS-ISSUE","ACCESS-ISSUE",
AI428="Projet OCM (ZTE, NOKIA, autres projets)","PLANNED WORKS",
AI428="No root CAuse","No root cause",
AI428="ODU HS","ACTIVE",
AI428="IP &amp; VLAN","ACTIVE",
AI428="Warehouse HUAWEI","SPARE-ISSUE",
AI428="SPARE-HS","SPARE-ISSUE",
AI428="Power Telco","ACTIVE", AI428="no impacts","no impacts"
),"")</f>
        <v>no impacts</v>
      </c>
      <c r="AK428" s="23" t="s">
        <v>5537</v>
      </c>
      <c r="AL428" s="23" t="str">
        <f t="shared" si="17"/>
        <v>EXN_224</v>
      </c>
      <c r="AN428" s="9" t="s">
        <v>5537</v>
      </c>
      <c r="AO428" s="23" t="str">
        <f>_xlfn.XLOOKUP(B428,'INCIDENT-05-03-2026'!E:E,'INCIDENT-05-03-2026'!F:F,"")</f>
        <v/>
      </c>
      <c r="AP428" s="7" t="s">
        <v>5537</v>
      </c>
      <c r="AQ428" s="6"/>
      <c r="AR428" s="7"/>
      <c r="AS428" s="3" t="str">
        <f>_xlfn.XLOOKUP(B428,'[3]tt num | region | site id'!$C:$C,'[3]tt num | region | site id'!$Q:$Q,"")</f>
        <v/>
      </c>
      <c r="AT428" s="24" t="str">
        <f>_xlfn.XLOOKUP(B428,'[4]Cells Huawei 03052026 12h'!$B:$B,'[4]Cells Huawei 03052026 12h'!$T:$T,"")</f>
        <v/>
      </c>
      <c r="AU428" s="24" t="str">
        <f>_xlfn.XLOOKUP(B428,'[5]cells down 02052026 8h50'!$B:$B,'[5]cells down 02052026 8h50'!$R:$R,"")</f>
        <v/>
      </c>
      <c r="AV428" s="24" t="str">
        <f>_xlfn.XLOOKUP(B428,'[5]cells down 02052026 13h50'!$B:$B,'[5]cells down 02052026 13h50'!$R:$R,"")</f>
        <v/>
      </c>
      <c r="AW428" s="24" t="str">
        <f>_xlfn.XLOOKUP(B428,'[5]cells down 02052026 13h50'!$B:$B,'[5]cells down 02052026 13h50'!$R:$R,"")</f>
        <v/>
      </c>
      <c r="AX428" s="24" t="str">
        <f>_xlfn.XLOOKUP(B428,'[6]cell downs 03052026 8h40 '!$B:$B,'[6]cell downs 03052026 8h40 '!$R:$R,"")</f>
        <v/>
      </c>
      <c r="AY428" s="24" t="str">
        <f>_xlfn.XLOOKUP(B428,'[7]ALL SITES DOWN'!$D:$D,'[7]ALL SITES DOWN'!$J:$J,"")</f>
        <v/>
      </c>
      <c r="AZ428" s="24" t="str">
        <f>_xlfn.XLOOKUP(B428,'[8]ALL SITES DOWN'!$D:$D,'[8]ALL SITES DOWN'!$J:$J,"")</f>
        <v/>
      </c>
      <c r="BA428" s="9" t="str">
        <f>_xlfn.XLOOKUP(B428,[9]sheet1!$AC:$AC,[9]sheet1!$AF:$AF,"")</f>
        <v/>
      </c>
      <c r="BB428" s="14" t="s">
        <v>5537</v>
      </c>
      <c r="BC428" s="14" t="s">
        <v>5537</v>
      </c>
      <c r="BD428" s="14" t="str">
        <f>_xlfn.XLOOKUP(B428,'[10]cell downs 18042026 17h'!$B:$B,'[10]cell downs 18042026 17h'!$B:$B,"")</f>
        <v/>
      </c>
      <c r="BE428" s="14" t="str">
        <f>_xlfn.XLOOKUP(B428,'[11]Cells Huawei 19042026 15h'!$B:$B,'[11]Cells Huawei 19042026 15h'!$B:$B,"")</f>
        <v/>
      </c>
      <c r="BF428" s="9" t="str">
        <f>_xlfn.XLOOKUP(B428,'[12]cells down 19042026 9H40'!$B:$B,'[12]cells down 19042026 9H40'!$B:$B,"")</f>
        <v/>
      </c>
      <c r="BG428" s="9" t="s">
        <v>309</v>
      </c>
      <c r="BH428" s="9" t="s">
        <v>12</v>
      </c>
    </row>
    <row r="429" spans="1:60" s="9" customFormat="1" x14ac:dyDescent="0.3">
      <c r="A429" s="1" t="s">
        <v>2474</v>
      </c>
      <c r="B429" s="8" t="s">
        <v>2475</v>
      </c>
      <c r="C429" s="3" t="str">
        <f>_xlfn.XLOOKUP(B429,'[1]daily break down'!$D:$D,'[1]daily break down'!$E:$E,"")</f>
        <v>Yaounde</v>
      </c>
      <c r="D429" s="1" t="s">
        <v>11</v>
      </c>
      <c r="E429" s="1" t="s">
        <v>12</v>
      </c>
      <c r="F429" s="3" t="s">
        <v>37</v>
      </c>
      <c r="G429" s="1" t="s">
        <v>38</v>
      </c>
      <c r="H429" s="42" t="str">
        <f>_xlfn.XLOOKUP(B429,[2]CALCULATION!$B:$B,[2]CALCULATION!$H:$H,"")</f>
        <v>ZTE</v>
      </c>
      <c r="I429" s="34">
        <v>0.20920546866305395</v>
      </c>
      <c r="J429" s="34">
        <v>3.6137970739057108</v>
      </c>
      <c r="K429" s="34">
        <v>0.21575094240553791</v>
      </c>
      <c r="L429" s="34">
        <v>0</v>
      </c>
      <c r="M429" s="34">
        <v>0</v>
      </c>
      <c r="N429" s="34">
        <v>0</v>
      </c>
      <c r="O429" s="34">
        <v>0</v>
      </c>
      <c r="P429" s="34">
        <v>0</v>
      </c>
      <c r="Q429" s="34">
        <v>0</v>
      </c>
      <c r="R429" s="34">
        <v>0</v>
      </c>
      <c r="S429" s="35">
        <v>1.4766731443671111</v>
      </c>
      <c r="T429" s="35">
        <v>0</v>
      </c>
      <c r="U429" s="35">
        <v>4.0498469036877234</v>
      </c>
      <c r="V429" s="35">
        <v>0</v>
      </c>
      <c r="W429" s="35">
        <v>0</v>
      </c>
      <c r="X429" s="35">
        <v>0</v>
      </c>
      <c r="Y429" s="35">
        <v>0.35468620249805261</v>
      </c>
      <c r="Z429" s="35">
        <v>0</v>
      </c>
      <c r="AA429" s="35">
        <v>0</v>
      </c>
      <c r="AB429" s="35">
        <v>0</v>
      </c>
      <c r="AC429" s="35">
        <v>4.47682257637343E-2</v>
      </c>
      <c r="AD429" s="35">
        <v>2.3346117517471239E-2</v>
      </c>
      <c r="AE429" s="58" t="s">
        <v>5560</v>
      </c>
      <c r="AF429" s="58"/>
      <c r="AG429" s="57" t="str" cm="1">
        <f t="array" ref="AG429">IFERROR(_xlfn.IFS(
AI429="MPR ISSUE","PDH",
AI429="BSS Hardware Issue","BSS",
AI429="Sites strategiques, MLL, Pylone, etc.","ENVTECH",
AI429="AKTIVCO DEFAUT GE &amp; POWER Cabinet","AKTIVCO",
AI429="AKTIVCO Coupure ENEO &amp; Baisse de tension","AKTIVCO GRID ONLY",
AI429="Coupure ENEO &amp; Baisse de tension","IHS GRID ONLY",
AI429="Defaut GE &amp; POWER Cabinet","IHS",
AI429="Sharing","Partners",
AI429="Sites strategiques &amp; DataCenter","SST &amp; DC",
AI429="Exclu","Exclu",
AI429="SAT","SAT",
AI429="SPARE-ISSUE","SPARE-ISSUE",
AI429="Fiber CAmtel","TRANS_FO_CAMTEL",
AI429="Fiber AOF","Fiber AOF",
AI429="Projet OCM (HUAWEI)","TRAVAUX-HUAWEI",
AI429="Projet OCM (NOKIA)","TRAVAUX-NOKIA",
AI429="ACCESS-ISSUE","ACCESS-ISSUE",
AI429="Projet OCM (ZTE, NOKIA, autres projets)","TRAVAUX OCM",
AI429="No root CAuse","No root cause",
AI429="ODU HS","PDH",
AI429="IP &amp; VLAN","PDH",
AI429="Warehouse HUAWEI","SPARE-ISSUE",
AI429="SPARE-HS","SPARE-ISSUE",
AI429="Power Telco","BSS",AI429="no impacts","no impacts"
),"")</f>
        <v>no impacts</v>
      </c>
      <c r="AH429" s="57" t="str" cm="1">
        <f t="array" ref="AH429">IFERROR(_xlfn.IFS(
AI429="MPR ISSUE","TX ISSUE",
AI429="BSS Hardware Issue","RAN ISSUE",
AI429="Sites strategiques, MLL, Pylone, etc.","ENVTECH",
AI429="AKTIVCO DEFAUT GE &amp; POWER Cabinet","POWER ISSUE",
AI429="AKTIVCO Coupure ENEO &amp; Baisse de tension","POWER ISSUE",
AI429="Coupure ENEO &amp; Baisse de tension","POWER ISSUE",
AI429="Defaut GE &amp; POWER Cabinet","POWER ISSUE",
AI429="Sharing","POWER ISSUE",
AI429="Sites strategiques &amp; DataCenter","POWER ISSUE",
AI429="Exclu","Exclu",
AI429="SAT","TX ISSUE",
AI429="SPARE-ISSUE","SPARE-ISSUE",
AI429="Fiber CAmtel","TX ISSUE",
AI429="Fiber AOF","TX ISSUE",
AI429="Projet OCM (HUAWEI)","TRAVAUX-HUAWEI",
AI429="Projet OCM (NOKIA)","TRAVAUX -NOKIA",
AI429="ACCESS-ISSUE","ACCESS-ISSUE",
AI429="Projet OCM (ZTE, NOKIA, autres projets)","TRAVAUX OCM",
AI429="No root CAuse","No root cause",
AI429="ODU HS","TX ISSUE",
AI429="IP &amp; VLAN","TX ISSUE",
AI429="Warehouse HUAWEI","SPARE-ISSUE",
AI429="SPARE-HS","SPARE-ISSUE",
AI429="Power Telco","RAN ISSUE",AI429="no impacts","no impacts"
),"")</f>
        <v>no impacts</v>
      </c>
      <c r="AI429" s="85" t="s">
        <v>5998</v>
      </c>
      <c r="AJ429" s="57" t="str" cm="1">
        <f t="array" ref="AJ429">IFERROR(_xlfn.IFS(
AI429="MPR ISSUE","ACTIVE",
AI429="BSS Hardware Issue","ACTIVE",
AI429="Sites strategiques, MLL, Pylone, etc.","PASSIVE",
AI429="AKTIVCO DEFAUT GE &amp; POWER Cabinet","PASSIVE",
AI429="AKTIVCO Coupure ENEO &amp; Baisse de tension","PASSIVE",
AI429="Coupure ENEO &amp; Baisse de tension","PASSIVE",
AI429="Defaut GE &amp; POWER Cabinet","PASSIVE",
AI429="Sharing","PASSIVE",
AI429="Sites strategiques &amp; DataCenter","PASSIVE",
AI429="Exclu","Exclu",
AI429="SAT","ACTIVE",
AI429="SPARE-ISSUE","SPARE-ISSUE",
AI429="Fiber CAmtel","ACTIVE",
AI429="Fiber AOF","ACTIVE",
AI429="Projet OCM (HUAWEI)","PLANNED WORKS",
AI429="Projet OCM (NOKIA)","PLANNED WORKS",
AI429="ACCESS-ISSUE","ACCESS-ISSUE",
AI429="Projet OCM (ZTE, NOKIA, autres projets)","PLANNED WORKS",
AI429="No root CAuse","No root cause",
AI429="ODU HS","ACTIVE",
AI429="IP &amp; VLAN","ACTIVE",
AI429="Warehouse HUAWEI","SPARE-ISSUE",
AI429="SPARE-HS","SPARE-ISSUE",
AI429="Power Telco","ACTIVE", AI429="no impacts","no impacts"
),"")</f>
        <v>no impacts</v>
      </c>
      <c r="AK429" s="23" t="s">
        <v>5537</v>
      </c>
      <c r="AL429" s="23" t="str">
        <f t="shared" si="17"/>
        <v>CTR_254</v>
      </c>
      <c r="AN429" s="9" t="s">
        <v>5537</v>
      </c>
      <c r="AO429" s="23" t="str">
        <f>_xlfn.XLOOKUP(B429,'INCIDENT-05-03-2026'!E:E,'INCIDENT-05-03-2026'!F:F,"")</f>
        <v/>
      </c>
      <c r="AP429" s="7" t="s">
        <v>5537</v>
      </c>
      <c r="AQ429" s="6"/>
      <c r="AR429" s="7"/>
      <c r="AS429" s="3" t="str">
        <f>_xlfn.XLOOKUP(B429,'[3]tt num | region | site id'!$C:$C,'[3]tt num | region | site id'!$Q:$Q,"")</f>
        <v/>
      </c>
      <c r="AT429" s="24" t="str">
        <f>_xlfn.XLOOKUP(B429,'[4]Cells Huawei 03052026 12h'!$B:$B,'[4]Cells Huawei 03052026 12h'!$T:$T,"")</f>
        <v/>
      </c>
      <c r="AU429" s="24" t="str">
        <f>_xlfn.XLOOKUP(B429,'[5]cells down 02052026 8h50'!$B:$B,'[5]cells down 02052026 8h50'!$R:$R,"")</f>
        <v/>
      </c>
      <c r="AV429" s="24" t="str">
        <f>_xlfn.XLOOKUP(B429,'[5]cells down 02052026 13h50'!$B:$B,'[5]cells down 02052026 13h50'!$R:$R,"")</f>
        <v/>
      </c>
      <c r="AW429" s="24" t="str">
        <f>_xlfn.XLOOKUP(B429,'[5]cells down 02052026 13h50'!$B:$B,'[5]cells down 02052026 13h50'!$R:$R,"")</f>
        <v/>
      </c>
      <c r="AX429" s="24" t="str">
        <f>_xlfn.XLOOKUP(B429,'[6]cell downs 03052026 8h40 '!$B:$B,'[6]cell downs 03052026 8h40 '!$R:$R,"")</f>
        <v/>
      </c>
      <c r="AY429" s="24" t="str">
        <f>_xlfn.XLOOKUP(B429,'[7]ALL SITES DOWN'!$D:$D,'[7]ALL SITES DOWN'!$J:$J,"")</f>
        <v/>
      </c>
      <c r="AZ429" s="24" t="str">
        <f>_xlfn.XLOOKUP(B429,'[8]ALL SITES DOWN'!$D:$D,'[8]ALL SITES DOWN'!$J:$J,"")</f>
        <v/>
      </c>
      <c r="BA429" s="9" t="str">
        <f>_xlfn.XLOOKUP(B429,[9]sheet1!$AC:$AC,[9]sheet1!$AF:$AF,"")</f>
        <v/>
      </c>
      <c r="BB429" s="14" t="s">
        <v>5537</v>
      </c>
      <c r="BC429" s="14" t="s">
        <v>5537</v>
      </c>
      <c r="BD429" s="14" t="str">
        <f>_xlfn.XLOOKUP(B429,'[10]cell downs 18042026 17h'!$B:$B,'[10]cell downs 18042026 17h'!$B:$B,"")</f>
        <v/>
      </c>
      <c r="BE429" s="14" t="str">
        <f>_xlfn.XLOOKUP(B429,'[11]Cells Huawei 19042026 15h'!$B:$B,'[11]Cells Huawei 19042026 15h'!$B:$B,"")</f>
        <v/>
      </c>
      <c r="BF429" s="9" t="str">
        <f>_xlfn.XLOOKUP(B429,'[12]cells down 19042026 9H40'!$B:$B,'[12]cells down 19042026 9H40'!$B:$B,"")</f>
        <v/>
      </c>
      <c r="BG429" s="9" t="s">
        <v>2475</v>
      </c>
      <c r="BH429" s="9" t="s">
        <v>5537</v>
      </c>
    </row>
    <row r="430" spans="1:60" s="9" customFormat="1" x14ac:dyDescent="0.3">
      <c r="A430" s="1" t="s">
        <v>1301</v>
      </c>
      <c r="B430" s="8" t="s">
        <v>1302</v>
      </c>
      <c r="C430" s="3" t="str">
        <f>_xlfn.XLOOKUP(B430,'[1]daily break down'!$D:$D,'[1]daily break down'!$E:$E,"")</f>
        <v>ADAMAOUA</v>
      </c>
      <c r="D430" s="1" t="s">
        <v>11</v>
      </c>
      <c r="E430" s="1" t="s">
        <v>1303</v>
      </c>
      <c r="F430" s="3" t="s">
        <v>90</v>
      </c>
      <c r="G430" s="1" t="s">
        <v>1301</v>
      </c>
      <c r="H430" s="41" t="str">
        <f>_xlfn.XLOOKUP(B430,[2]CALCULATION!$B:$B,[2]CALCULATION!$H:$H,"")</f>
        <v>NOKIA</v>
      </c>
      <c r="I430" s="34">
        <v>6.9568883368985165E-3</v>
      </c>
      <c r="J430" s="34">
        <v>6.5991701523201593E-2</v>
      </c>
      <c r="K430" s="34">
        <v>2.8692757950558079E-2</v>
      </c>
      <c r="L430" s="34">
        <v>6.5997428365610891E-3</v>
      </c>
      <c r="M430" s="34">
        <v>0.14676432388129301</v>
      </c>
      <c r="N430" s="34">
        <v>2.1405810267380839E-3</v>
      </c>
      <c r="O430" s="34">
        <v>2.4420129282503984E-2</v>
      </c>
      <c r="P430" s="34">
        <v>4.7586646202096516E-2</v>
      </c>
      <c r="Q430" s="34">
        <v>2.3289127764553426</v>
      </c>
      <c r="R430" s="34">
        <v>1.4958187996814463</v>
      </c>
      <c r="S430" s="35">
        <v>0.16595843922684309</v>
      </c>
      <c r="T430" s="35">
        <v>98294.635390930649</v>
      </c>
      <c r="U430" s="35">
        <v>0.45623974233386155</v>
      </c>
      <c r="V430" s="35">
        <v>1.5533120088651449</v>
      </c>
      <c r="W430" s="35">
        <v>1.5459454556853951</v>
      </c>
      <c r="X430" s="35">
        <v>1.5903263345655123</v>
      </c>
      <c r="Y430" s="35">
        <v>0.90344478957696328</v>
      </c>
      <c r="Z430" s="35">
        <v>2.6168464312114538E-2</v>
      </c>
      <c r="AA430" s="35">
        <v>0</v>
      </c>
      <c r="AB430" s="35">
        <v>6.6149776035985666E-2</v>
      </c>
      <c r="AC430" s="35">
        <v>6.1560585465801631E-4</v>
      </c>
      <c r="AD430" s="35">
        <v>2.2528274197601054E-2</v>
      </c>
      <c r="AE430" s="58" t="s">
        <v>5560</v>
      </c>
      <c r="AF430" s="58"/>
      <c r="AG430" s="57" t="str" cm="1">
        <f t="array" ref="AG430">IFERROR(_xlfn.IFS(
AI430="MPR ISSUE","PDH",
AI430="BSS Hardware Issue","BSS",
AI430="Sites strategiques, MLL, Pylone, etc.","ENVTECH",
AI430="AKTIVCO DEFAUT GE &amp; POWER Cabinet","AKTIVCO",
AI430="AKTIVCO Coupure ENEO &amp; Baisse de tension","AKTIVCO GRID ONLY",
AI430="Coupure ENEO &amp; Baisse de tension","IHS GRID ONLY",
AI430="Defaut GE &amp; POWER Cabinet","IHS",
AI430="Sharing","Partners",
AI430="Sites strategiques &amp; DataCenter","SST &amp; DC",
AI430="Exclu","Exclu",
AI430="SAT","SAT",
AI430="SPARE-ISSUE","SPARE-ISSUE",
AI430="Fiber CAmtel","TRANS_FO_CAMTEL",
AI430="Fiber AOF","Fiber AOF",
AI430="Projet OCM (HUAWEI)","TRAVAUX-HUAWEI",
AI430="Projet OCM (NOKIA)","TRAVAUX-NOKIA",
AI430="ACCESS-ISSUE","ACCESS-ISSUE",
AI430="Projet OCM (ZTE, NOKIA, autres projets)","TRAVAUX OCM",
AI430="No root CAuse","No root cause",
AI430="ODU HS","PDH",
AI430="IP &amp; VLAN","PDH",
AI430="Warehouse HUAWEI","SPARE-ISSUE",
AI430="SPARE-HS","SPARE-ISSUE",
AI430="Power Telco","BSS",AI430="no impacts","no impacts"
),"")</f>
        <v>no impacts</v>
      </c>
      <c r="AH430" s="57" t="str" cm="1">
        <f t="array" ref="AH430">IFERROR(_xlfn.IFS(
AI430="MPR ISSUE","TX ISSUE",
AI430="BSS Hardware Issue","RAN ISSUE",
AI430="Sites strategiques, MLL, Pylone, etc.","ENVTECH",
AI430="AKTIVCO DEFAUT GE &amp; POWER Cabinet","POWER ISSUE",
AI430="AKTIVCO Coupure ENEO &amp; Baisse de tension","POWER ISSUE",
AI430="Coupure ENEO &amp; Baisse de tension","POWER ISSUE",
AI430="Defaut GE &amp; POWER Cabinet","POWER ISSUE",
AI430="Sharing","POWER ISSUE",
AI430="Sites strategiques &amp; DataCenter","POWER ISSUE",
AI430="Exclu","Exclu",
AI430="SAT","TX ISSUE",
AI430="SPARE-ISSUE","SPARE-ISSUE",
AI430="Fiber CAmtel","TX ISSUE",
AI430="Fiber AOF","TX ISSUE",
AI430="Projet OCM (HUAWEI)","TRAVAUX-HUAWEI",
AI430="Projet OCM (NOKIA)","TRAVAUX -NOKIA",
AI430="ACCESS-ISSUE","ACCESS-ISSUE",
AI430="Projet OCM (ZTE, NOKIA, autres projets)","TRAVAUX OCM",
AI430="No root CAuse","No root cause",
AI430="ODU HS","TX ISSUE",
AI430="IP &amp; VLAN","TX ISSUE",
AI430="Warehouse HUAWEI","SPARE-ISSUE",
AI430="SPARE-HS","SPARE-ISSUE",
AI430="Power Telco","RAN ISSUE",AI430="no impacts","no impacts"
),"")</f>
        <v>no impacts</v>
      </c>
      <c r="AI430" s="85" t="s">
        <v>5998</v>
      </c>
      <c r="AJ430" s="57" t="str" cm="1">
        <f t="array" ref="AJ430">IFERROR(_xlfn.IFS(
AI430="MPR ISSUE","ACTIVE",
AI430="BSS Hardware Issue","ACTIVE",
AI430="Sites strategiques, MLL, Pylone, etc.","PASSIVE",
AI430="AKTIVCO DEFAUT GE &amp; POWER Cabinet","PASSIVE",
AI430="AKTIVCO Coupure ENEO &amp; Baisse de tension","PASSIVE",
AI430="Coupure ENEO &amp; Baisse de tension","PASSIVE",
AI430="Defaut GE &amp; POWER Cabinet","PASSIVE",
AI430="Sharing","PASSIVE",
AI430="Sites strategiques &amp; DataCenter","PASSIVE",
AI430="Exclu","Exclu",
AI430="SAT","ACTIVE",
AI430="SPARE-ISSUE","SPARE-ISSUE",
AI430="Fiber CAmtel","ACTIVE",
AI430="Fiber AOF","ACTIVE",
AI430="Projet OCM (HUAWEI)","PLANNED WORKS",
AI430="Projet OCM (NOKIA)","PLANNED WORKS",
AI430="ACCESS-ISSUE","ACCESS-ISSUE",
AI430="Projet OCM (ZTE, NOKIA, autres projets)","PLANNED WORKS",
AI430="No root CAuse","No root cause",
AI430="ODU HS","ACTIVE",
AI430="IP &amp; VLAN","ACTIVE",
AI430="Warehouse HUAWEI","SPARE-ISSUE",
AI430="SPARE-HS","SPARE-ISSUE",
AI430="Power Telco","ACTIVE", AI430="no impacts","no impacts"
),"")</f>
        <v>no impacts</v>
      </c>
      <c r="AK430" s="23" t="s">
        <v>5537</v>
      </c>
      <c r="AL430" s="23" t="str">
        <f t="shared" si="17"/>
        <v>ADM_052</v>
      </c>
      <c r="AN430" s="9" t="s">
        <v>5537</v>
      </c>
      <c r="AO430" s="23" t="str">
        <f>_xlfn.XLOOKUP(B430,'INCIDENT-05-03-2026'!E:E,'INCIDENT-05-03-2026'!F:F,"")</f>
        <v/>
      </c>
      <c r="AP430" s="7" t="s">
        <v>5537</v>
      </c>
      <c r="AQ430" s="6"/>
      <c r="AR430" s="7"/>
      <c r="AS430" s="3" t="str">
        <f>_xlfn.XLOOKUP(B430,'[3]tt num | region | site id'!$C:$C,'[3]tt num | region | site id'!$Q:$Q,"")</f>
        <v/>
      </c>
      <c r="AT430" s="24" t="str">
        <f>_xlfn.XLOOKUP(B430,'[4]Cells Huawei 03052026 12h'!$B:$B,'[4]Cells Huawei 03052026 12h'!$T:$T,"")</f>
        <v/>
      </c>
      <c r="AU430" s="24" t="str">
        <f>_xlfn.XLOOKUP(B430,'[5]cells down 02052026 8h50'!$B:$B,'[5]cells down 02052026 8h50'!$R:$R,"")</f>
        <v/>
      </c>
      <c r="AV430" s="24" t="str">
        <f>_xlfn.XLOOKUP(B430,'[5]cells down 02052026 13h50'!$B:$B,'[5]cells down 02052026 13h50'!$R:$R,"")</f>
        <v/>
      </c>
      <c r="AW430" s="24" t="str">
        <f>_xlfn.XLOOKUP(B430,'[5]cells down 02052026 13h50'!$B:$B,'[5]cells down 02052026 13h50'!$R:$R,"")</f>
        <v/>
      </c>
      <c r="AX430" s="24" t="str">
        <f>_xlfn.XLOOKUP(B430,'[6]cell downs 03052026 8h40 '!$B:$B,'[6]cell downs 03052026 8h40 '!$R:$R,"")</f>
        <v/>
      </c>
      <c r="AY430" s="24" t="str">
        <f>_xlfn.XLOOKUP(B430,'[7]ALL SITES DOWN'!$D:$D,'[7]ALL SITES DOWN'!$J:$J,"")</f>
        <v/>
      </c>
      <c r="AZ430" s="24" t="str">
        <f>_xlfn.XLOOKUP(B430,'[8]ALL SITES DOWN'!$D:$D,'[8]ALL SITES DOWN'!$J:$J,"")</f>
        <v/>
      </c>
      <c r="BA430" s="9" t="str">
        <f>_xlfn.XLOOKUP(B430,[9]sheet1!$AC:$AC,[9]sheet1!$AF:$AF,"")</f>
        <v/>
      </c>
      <c r="BB430" s="14" t="s">
        <v>5537</v>
      </c>
      <c r="BC430" s="14" t="s">
        <v>5537</v>
      </c>
      <c r="BD430" s="14" t="str">
        <f>_xlfn.XLOOKUP(B430,'[10]cell downs 18042026 17h'!$B:$B,'[10]cell downs 18042026 17h'!$B:$B,"")</f>
        <v/>
      </c>
      <c r="BE430" s="14" t="str">
        <f>_xlfn.XLOOKUP(B430,'[11]Cells Huawei 19042026 15h'!$B:$B,'[11]Cells Huawei 19042026 15h'!$B:$B,"")</f>
        <v/>
      </c>
      <c r="BF430" s="9" t="str">
        <f>_xlfn.XLOOKUP(B430,'[12]cells down 19042026 9H40'!$B:$B,'[12]cells down 19042026 9H40'!$B:$B,"")</f>
        <v/>
      </c>
      <c r="BG430" s="9" t="s">
        <v>1302</v>
      </c>
      <c r="BH430" s="9" t="s">
        <v>5537</v>
      </c>
    </row>
    <row r="431" spans="1:60" s="9" customFormat="1" x14ac:dyDescent="0.3">
      <c r="A431" s="1" t="s">
        <v>1265</v>
      </c>
      <c r="B431" s="8" t="s">
        <v>1266</v>
      </c>
      <c r="C431" s="3" t="str">
        <f>_xlfn.XLOOKUP(B431,'[1]daily break down'!$D:$D,'[1]daily break down'!$E:$E,"")</f>
        <v>OUEST</v>
      </c>
      <c r="D431" s="1" t="s">
        <v>11</v>
      </c>
      <c r="E431" s="1" t="s">
        <v>154</v>
      </c>
      <c r="F431" s="3" t="s">
        <v>102</v>
      </c>
      <c r="G431" s="1" t="s">
        <v>1265</v>
      </c>
      <c r="H431" s="41" t="str">
        <f>_xlfn.XLOOKUP(B431,[2]CALCULATION!$B:$B,[2]CALCULATION!$H:$H,"")</f>
        <v>NOKIA</v>
      </c>
      <c r="I431" s="34">
        <v>0</v>
      </c>
      <c r="J431" s="34">
        <v>0</v>
      </c>
      <c r="K431" s="34">
        <v>0</v>
      </c>
      <c r="L431" s="34">
        <v>0</v>
      </c>
      <c r="M431" s="34">
        <v>0</v>
      </c>
      <c r="N431" s="34">
        <v>1.6040031808880086</v>
      </c>
      <c r="O431" s="34">
        <v>0</v>
      </c>
      <c r="P431" s="34">
        <v>0</v>
      </c>
      <c r="Q431" s="34">
        <v>1.6239855255648601</v>
      </c>
      <c r="R431" s="34">
        <v>0</v>
      </c>
      <c r="S431" s="35">
        <v>8.6143428273022515E-2</v>
      </c>
      <c r="T431" s="35">
        <v>69683.613135606531</v>
      </c>
      <c r="U431" s="35">
        <v>8.8194462279522989E-2</v>
      </c>
      <c r="V431" s="35">
        <v>0</v>
      </c>
      <c r="W431" s="35">
        <v>3.8684284870431719E-2</v>
      </c>
      <c r="X431" s="35">
        <v>6.4438137960751277E-2</v>
      </c>
      <c r="Y431" s="35">
        <v>1.908353379961358E-2</v>
      </c>
      <c r="Z431" s="35">
        <v>6.2886486147137821E-2</v>
      </c>
      <c r="AA431" s="35">
        <v>3.7468676186707913E-4</v>
      </c>
      <c r="AB431" s="35">
        <v>6.4813964795604487E-2</v>
      </c>
      <c r="AC431" s="35">
        <v>0</v>
      </c>
      <c r="AD431" s="35">
        <v>2.1812300782175231E-2</v>
      </c>
      <c r="AE431" s="58" t="s">
        <v>5560</v>
      </c>
      <c r="AF431" s="58"/>
      <c r="AG431" s="57" t="str" cm="1">
        <f t="array" ref="AG431">IFERROR(_xlfn.IFS(
AI431="MPR ISSUE","PDH",
AI431="BSS Hardware Issue","BSS",
AI431="Sites strategiques, MLL, Pylone, etc.","ENVTECH",
AI431="AKTIVCO DEFAUT GE &amp; POWER Cabinet","AKTIVCO",
AI431="AKTIVCO Coupure ENEO &amp; Baisse de tension","AKTIVCO GRID ONLY",
AI431="Coupure ENEO &amp; Baisse de tension","IHS GRID ONLY",
AI431="Defaut GE &amp; POWER Cabinet","IHS",
AI431="Sharing","Partners",
AI431="Sites strategiques &amp; DataCenter","SST &amp; DC",
AI431="Exclu","Exclu",
AI431="SAT","SAT",
AI431="SPARE-ISSUE","SPARE-ISSUE",
AI431="Fiber CAmtel","TRANS_FO_CAMTEL",
AI431="Fiber AOF","Fiber AOF",
AI431="Projet OCM (HUAWEI)","TRAVAUX-HUAWEI",
AI431="Projet OCM (NOKIA)","TRAVAUX-NOKIA",
AI431="ACCESS-ISSUE","ACCESS-ISSUE",
AI431="Projet OCM (ZTE, NOKIA, autres projets)","TRAVAUX OCM",
AI431="No root CAuse","No root cause",
AI431="ODU HS","PDH",
AI431="IP &amp; VLAN","PDH",
AI431="Warehouse HUAWEI","SPARE-ISSUE",
AI431="SPARE-HS","SPARE-ISSUE",
AI431="Power Telco","BSS",AI431="no impacts","no impacts"
),"")</f>
        <v>no impacts</v>
      </c>
      <c r="AH431" s="57" t="str" cm="1">
        <f t="array" ref="AH431">IFERROR(_xlfn.IFS(
AI431="MPR ISSUE","TX ISSUE",
AI431="BSS Hardware Issue","RAN ISSUE",
AI431="Sites strategiques, MLL, Pylone, etc.","ENVTECH",
AI431="AKTIVCO DEFAUT GE &amp; POWER Cabinet","POWER ISSUE",
AI431="AKTIVCO Coupure ENEO &amp; Baisse de tension","POWER ISSUE",
AI431="Coupure ENEO &amp; Baisse de tension","POWER ISSUE",
AI431="Defaut GE &amp; POWER Cabinet","POWER ISSUE",
AI431="Sharing","POWER ISSUE",
AI431="Sites strategiques &amp; DataCenter","POWER ISSUE",
AI431="Exclu","Exclu",
AI431="SAT","TX ISSUE",
AI431="SPARE-ISSUE","SPARE-ISSUE",
AI431="Fiber CAmtel","TX ISSUE",
AI431="Fiber AOF","TX ISSUE",
AI431="Projet OCM (HUAWEI)","TRAVAUX-HUAWEI",
AI431="Projet OCM (NOKIA)","TRAVAUX -NOKIA",
AI431="ACCESS-ISSUE","ACCESS-ISSUE",
AI431="Projet OCM (ZTE, NOKIA, autres projets)","TRAVAUX OCM",
AI431="No root CAuse","No root cause",
AI431="ODU HS","TX ISSUE",
AI431="IP &amp; VLAN","TX ISSUE",
AI431="Warehouse HUAWEI","SPARE-ISSUE",
AI431="SPARE-HS","SPARE-ISSUE",
AI431="Power Telco","RAN ISSUE",AI431="no impacts","no impacts"
),"")</f>
        <v>no impacts</v>
      </c>
      <c r="AI431" s="85" t="s">
        <v>5998</v>
      </c>
      <c r="AJ431" s="57" t="str" cm="1">
        <f t="array" ref="AJ431">IFERROR(_xlfn.IFS(
AI431="MPR ISSUE","ACTIVE",
AI431="BSS Hardware Issue","ACTIVE",
AI431="Sites strategiques, MLL, Pylone, etc.","PASSIVE",
AI431="AKTIVCO DEFAUT GE &amp; POWER Cabinet","PASSIVE",
AI431="AKTIVCO Coupure ENEO &amp; Baisse de tension","PASSIVE",
AI431="Coupure ENEO &amp; Baisse de tension","PASSIVE",
AI431="Defaut GE &amp; POWER Cabinet","PASSIVE",
AI431="Sharing","PASSIVE",
AI431="Sites strategiques &amp; DataCenter","PASSIVE",
AI431="Exclu","Exclu",
AI431="SAT","ACTIVE",
AI431="SPARE-ISSUE","SPARE-ISSUE",
AI431="Fiber CAmtel","ACTIVE",
AI431="Fiber AOF","ACTIVE",
AI431="Projet OCM (HUAWEI)","PLANNED WORKS",
AI431="Projet OCM (NOKIA)","PLANNED WORKS",
AI431="ACCESS-ISSUE","ACCESS-ISSUE",
AI431="Projet OCM (ZTE, NOKIA, autres projets)","PLANNED WORKS",
AI431="No root CAuse","No root cause",
AI431="ODU HS","ACTIVE",
AI431="IP &amp; VLAN","ACTIVE",
AI431="Warehouse HUAWEI","SPARE-ISSUE",
AI431="SPARE-HS","SPARE-ISSUE",
AI431="Power Telco","ACTIVE", AI431="no impacts","no impacts"
),"")</f>
        <v>no impacts</v>
      </c>
      <c r="AK431" s="23" t="s">
        <v>5537</v>
      </c>
      <c r="AL431" s="23" t="str">
        <f t="shared" si="17"/>
        <v>OST_193</v>
      </c>
      <c r="AN431" s="9" t="s">
        <v>5537</v>
      </c>
      <c r="AO431" s="23" t="str">
        <f>_xlfn.XLOOKUP(B431,'INCIDENT-05-03-2026'!E:E,'INCIDENT-05-03-2026'!F:F,"")</f>
        <v/>
      </c>
      <c r="AP431" s="7" t="s">
        <v>5537</v>
      </c>
      <c r="AQ431" s="6"/>
      <c r="AR431" s="7"/>
      <c r="AS431" s="3" t="str">
        <f>_xlfn.XLOOKUP(B431,'[3]tt num | region | site id'!$C:$C,'[3]tt num | region | site id'!$Q:$Q,"")</f>
        <v/>
      </c>
      <c r="AT431" s="24" t="str">
        <f>_xlfn.XLOOKUP(B431,'[4]Cells Huawei 03052026 12h'!$B:$B,'[4]Cells Huawei 03052026 12h'!$T:$T,"")</f>
        <v/>
      </c>
      <c r="AU431" s="24" t="str">
        <f>_xlfn.XLOOKUP(B431,'[5]cells down 02052026 8h50'!$B:$B,'[5]cells down 02052026 8h50'!$R:$R,"")</f>
        <v/>
      </c>
      <c r="AV431" s="24" t="str">
        <f>_xlfn.XLOOKUP(B431,'[5]cells down 02052026 13h50'!$B:$B,'[5]cells down 02052026 13h50'!$R:$R,"")</f>
        <v/>
      </c>
      <c r="AW431" s="24" t="str">
        <f>_xlfn.XLOOKUP(B431,'[5]cells down 02052026 13h50'!$B:$B,'[5]cells down 02052026 13h50'!$R:$R,"")</f>
        <v/>
      </c>
      <c r="AX431" s="24" t="str">
        <f>_xlfn.XLOOKUP(B431,'[6]cell downs 03052026 8h40 '!$B:$B,'[6]cell downs 03052026 8h40 '!$R:$R,"")</f>
        <v/>
      </c>
      <c r="AY431" s="24" t="str">
        <f>_xlfn.XLOOKUP(B431,'[7]ALL SITES DOWN'!$D:$D,'[7]ALL SITES DOWN'!$J:$J,"")</f>
        <v/>
      </c>
      <c r="AZ431" s="24" t="str">
        <f>_xlfn.XLOOKUP(B431,'[8]ALL SITES DOWN'!$D:$D,'[8]ALL SITES DOWN'!$J:$J,"")</f>
        <v/>
      </c>
      <c r="BA431" s="9" t="str">
        <f>_xlfn.XLOOKUP(B431,[9]sheet1!$AC:$AC,[9]sheet1!$AF:$AF,"")</f>
        <v/>
      </c>
      <c r="BB431" s="14" t="s">
        <v>5537</v>
      </c>
      <c r="BC431" s="14" t="s">
        <v>5537</v>
      </c>
      <c r="BD431" s="14" t="str">
        <f>_xlfn.XLOOKUP(B431,'[10]cell downs 18042026 17h'!$B:$B,'[10]cell downs 18042026 17h'!$B:$B,"")</f>
        <v/>
      </c>
      <c r="BE431" s="14" t="str">
        <f>_xlfn.XLOOKUP(B431,'[11]Cells Huawei 19042026 15h'!$B:$B,'[11]Cells Huawei 19042026 15h'!$B:$B,"")</f>
        <v/>
      </c>
      <c r="BF431" s="9" t="str">
        <f>_xlfn.XLOOKUP(B431,'[12]cells down 19042026 9H40'!$B:$B,'[12]cells down 19042026 9H40'!$B:$B,"")</f>
        <v/>
      </c>
      <c r="BG431" s="9" t="s">
        <v>1266</v>
      </c>
      <c r="BH431" s="9" t="s">
        <v>1713</v>
      </c>
    </row>
    <row r="432" spans="1:60" s="9" customFormat="1" x14ac:dyDescent="0.3">
      <c r="A432" s="1" t="s">
        <v>1253</v>
      </c>
      <c r="B432" s="8" t="s">
        <v>1254</v>
      </c>
      <c r="C432" s="3" t="str">
        <f>_xlfn.XLOOKUP(B432,'[1]daily break down'!$D:$D,'[1]daily break down'!$E:$E,"")</f>
        <v>EXTREME-NORD</v>
      </c>
      <c r="D432" s="1" t="s">
        <v>11</v>
      </c>
      <c r="E432" s="1" t="s">
        <v>12</v>
      </c>
      <c r="F432" s="3" t="s">
        <v>55</v>
      </c>
      <c r="G432" s="1" t="s">
        <v>1253</v>
      </c>
      <c r="H432" s="41" t="str">
        <f>_xlfn.XLOOKUP(B432,[2]CALCULATION!$B:$B,[2]CALCULATION!$H:$H,"")</f>
        <v>NOKIA</v>
      </c>
      <c r="I432" s="34">
        <v>0</v>
      </c>
      <c r="J432" s="34">
        <v>0</v>
      </c>
      <c r="K432" s="34">
        <v>0.46878315779275459</v>
      </c>
      <c r="L432" s="34">
        <v>0</v>
      </c>
      <c r="M432" s="34">
        <v>0</v>
      </c>
      <c r="N432" s="34">
        <v>1.2485277349802194E-3</v>
      </c>
      <c r="O432" s="34">
        <v>0</v>
      </c>
      <c r="P432" s="34">
        <v>0</v>
      </c>
      <c r="Q432" s="34">
        <v>0</v>
      </c>
      <c r="R432" s="34">
        <v>0</v>
      </c>
      <c r="S432" s="35">
        <v>0</v>
      </c>
      <c r="T432" s="35">
        <v>69608.440775269453</v>
      </c>
      <c r="U432" s="35">
        <v>0</v>
      </c>
      <c r="V432" s="35">
        <v>0</v>
      </c>
      <c r="W432" s="35">
        <v>0</v>
      </c>
      <c r="X432" s="35">
        <v>0</v>
      </c>
      <c r="Y432" s="35">
        <v>2.0511527074673565E-3</v>
      </c>
      <c r="Z432" s="35">
        <v>0</v>
      </c>
      <c r="AA432" s="35">
        <v>0</v>
      </c>
      <c r="AB432" s="35">
        <v>6.2692544810306755E-2</v>
      </c>
      <c r="AC432" s="35">
        <v>0</v>
      </c>
      <c r="AD432" s="35">
        <v>2.1046610389665505E-2</v>
      </c>
      <c r="AE432" s="58" t="s">
        <v>5603</v>
      </c>
      <c r="AF432" s="58"/>
      <c r="AG432" s="57" t="str" cm="1">
        <f t="array" ref="AG432">IFERROR(_xlfn.IFS(
AI432="MPR ISSUE","PDH",
AI432="BSS Hardware Issue","BSS",
AI432="Sites strategiques, MLL, Pylone, etc.","ENVTECH",
AI432="AKTIVCO DEFAUT GE &amp; POWER Cabinet","AKTIVCO",
AI432="AKTIVCO Coupure ENEO &amp; Baisse de tension","AKTIVCO GRID ONLY",
AI432="Coupure ENEO &amp; Baisse de tension","IHS GRID ONLY",
AI432="Defaut GE &amp; POWER Cabinet","IHS",
AI432="Sharing","Partners",
AI432="Sites strategiques &amp; DataCenter","SST &amp; DC",
AI432="Exclu","Exclu",
AI432="SAT","SAT",
AI432="SPARE-ISSUE","SPARE-ISSUE",
AI432="Fiber CAmtel","TRANS_FO_CAMTEL",
AI432="Fiber AOF","Fiber AOF",
AI432="Projet OCM (HUAWEI)","TRAVAUX-HUAWEI",
AI432="Projet OCM (NOKIA)","TRAVAUX-NOKIA",
AI432="ACCESS-ISSUE","ACCESS-ISSUE",
AI432="Projet OCM (ZTE, NOKIA, autres projets)","TRAVAUX OCM",
AI432="No root CAuse","No root cause",
AI432="ODU HS","PDH",
AI432="IP &amp; VLAN","PDH",
AI432="Warehouse HUAWEI","SPARE-ISSUE",
AI432="SPARE-HS","SPARE-ISSUE",
AI432="Power Telco","BSS",AI432="no impacts","no impacts"
),"")</f>
        <v>no impacts</v>
      </c>
      <c r="AH432" s="57" t="str" cm="1">
        <f t="array" ref="AH432">IFERROR(_xlfn.IFS(
AI432="MPR ISSUE","TX ISSUE",
AI432="BSS Hardware Issue","RAN ISSUE",
AI432="Sites strategiques, MLL, Pylone, etc.","ENVTECH",
AI432="AKTIVCO DEFAUT GE &amp; POWER Cabinet","POWER ISSUE",
AI432="AKTIVCO Coupure ENEO &amp; Baisse de tension","POWER ISSUE",
AI432="Coupure ENEO &amp; Baisse de tension","POWER ISSUE",
AI432="Defaut GE &amp; POWER Cabinet","POWER ISSUE",
AI432="Sharing","POWER ISSUE",
AI432="Sites strategiques &amp; DataCenter","POWER ISSUE",
AI432="Exclu","Exclu",
AI432="SAT","TX ISSUE",
AI432="SPARE-ISSUE","SPARE-ISSUE",
AI432="Fiber CAmtel","TX ISSUE",
AI432="Fiber AOF","TX ISSUE",
AI432="Projet OCM (HUAWEI)","TRAVAUX-HUAWEI",
AI432="Projet OCM (NOKIA)","TRAVAUX -NOKIA",
AI432="ACCESS-ISSUE","ACCESS-ISSUE",
AI432="Projet OCM (ZTE, NOKIA, autres projets)","TRAVAUX OCM",
AI432="No root CAuse","No root cause",
AI432="ODU HS","TX ISSUE",
AI432="IP &amp; VLAN","TX ISSUE",
AI432="Warehouse HUAWEI","SPARE-ISSUE",
AI432="SPARE-HS","SPARE-ISSUE",
AI432="Power Telco","RAN ISSUE",AI432="no impacts","no impacts"
),"")</f>
        <v>no impacts</v>
      </c>
      <c r="AI432" s="85" t="s">
        <v>5998</v>
      </c>
      <c r="AJ432" s="57" t="str" cm="1">
        <f t="array" ref="AJ432">IFERROR(_xlfn.IFS(
AI432="MPR ISSUE","ACTIVE",
AI432="BSS Hardware Issue","ACTIVE",
AI432="Sites strategiques, MLL, Pylone, etc.","PASSIVE",
AI432="AKTIVCO DEFAUT GE &amp; POWER Cabinet","PASSIVE",
AI432="AKTIVCO Coupure ENEO &amp; Baisse de tension","PASSIVE",
AI432="Coupure ENEO &amp; Baisse de tension","PASSIVE",
AI432="Defaut GE &amp; POWER Cabinet","PASSIVE",
AI432="Sharing","PASSIVE",
AI432="Sites strategiques &amp; DataCenter","PASSIVE",
AI432="Exclu","Exclu",
AI432="SAT","ACTIVE",
AI432="SPARE-ISSUE","SPARE-ISSUE",
AI432="Fiber CAmtel","ACTIVE",
AI432="Fiber AOF","ACTIVE",
AI432="Projet OCM (HUAWEI)","PLANNED WORKS",
AI432="Projet OCM (NOKIA)","PLANNED WORKS",
AI432="ACCESS-ISSUE","ACCESS-ISSUE",
AI432="Projet OCM (ZTE, NOKIA, autres projets)","PLANNED WORKS",
AI432="No root CAuse","No root cause",
AI432="ODU HS","ACTIVE",
AI432="IP &amp; VLAN","ACTIVE",
AI432="Warehouse HUAWEI","SPARE-ISSUE",
AI432="SPARE-HS","SPARE-ISSUE",
AI432="Power Telco","ACTIVE", AI432="no impacts","no impacts"
),"")</f>
        <v>no impacts</v>
      </c>
      <c r="AK432" s="23" t="s">
        <v>5537</v>
      </c>
      <c r="AL432" s="23" t="str">
        <f t="shared" si="17"/>
        <v>EXN_139</v>
      </c>
      <c r="AN432" s="9" t="s">
        <v>5537</v>
      </c>
      <c r="AO432" s="23" t="str">
        <f>_xlfn.XLOOKUP(B432,'INCIDENT-05-03-2026'!E:E,'INCIDENT-05-03-2026'!F:F,"")</f>
        <v/>
      </c>
      <c r="AP432" s="7" t="s">
        <v>5537</v>
      </c>
      <c r="AQ432" s="6"/>
      <c r="AR432" s="7"/>
      <c r="AS432" s="3" t="str">
        <f>_xlfn.XLOOKUP(B432,'[3]tt num | region | site id'!$C:$C,'[3]tt num | region | site id'!$Q:$Q,"")</f>
        <v/>
      </c>
      <c r="AT432" s="24" t="str">
        <f>_xlfn.XLOOKUP(B432,'[4]Cells Huawei 03052026 12h'!$B:$B,'[4]Cells Huawei 03052026 12h'!$T:$T,"")</f>
        <v/>
      </c>
      <c r="AU432" s="24" t="str">
        <f>_xlfn.XLOOKUP(B432,'[5]cells down 02052026 8h50'!$B:$B,'[5]cells down 02052026 8h50'!$R:$R,"")</f>
        <v/>
      </c>
      <c r="AV432" s="24" t="str">
        <f>_xlfn.XLOOKUP(B432,'[5]cells down 02052026 13h50'!$B:$B,'[5]cells down 02052026 13h50'!$R:$R,"")</f>
        <v/>
      </c>
      <c r="AW432" s="24" t="str">
        <f>_xlfn.XLOOKUP(B432,'[5]cells down 02052026 13h50'!$B:$B,'[5]cells down 02052026 13h50'!$R:$R,"")</f>
        <v/>
      </c>
      <c r="AX432" s="24" t="str">
        <f>_xlfn.XLOOKUP(B432,'[6]cell downs 03052026 8h40 '!$B:$B,'[6]cell downs 03052026 8h40 '!$R:$R,"")</f>
        <v/>
      </c>
      <c r="AY432" s="24" t="str">
        <f>_xlfn.XLOOKUP(B432,'[7]ALL SITES DOWN'!$D:$D,'[7]ALL SITES DOWN'!$J:$J,"")</f>
        <v/>
      </c>
      <c r="AZ432" s="24" t="str">
        <f>_xlfn.XLOOKUP(B432,'[8]ALL SITES DOWN'!$D:$D,'[8]ALL SITES DOWN'!$J:$J,"")</f>
        <v/>
      </c>
      <c r="BA432" s="9" t="str">
        <f>_xlfn.XLOOKUP(B432,[9]sheet1!$AC:$AC,[9]sheet1!$AF:$AF,"")</f>
        <v/>
      </c>
      <c r="BB432" s="14" t="s">
        <v>5537</v>
      </c>
      <c r="BC432" s="14" t="s">
        <v>5537</v>
      </c>
      <c r="BD432" s="14" t="str">
        <f>_xlfn.XLOOKUP(B432,'[10]cell downs 18042026 17h'!$B:$B,'[10]cell downs 18042026 17h'!$B:$B,"")</f>
        <v/>
      </c>
      <c r="BE432" s="14" t="str">
        <f>_xlfn.XLOOKUP(B432,'[11]Cells Huawei 19042026 15h'!$B:$B,'[11]Cells Huawei 19042026 15h'!$B:$B,"")</f>
        <v/>
      </c>
      <c r="BF432" s="9" t="str">
        <f>_xlfn.XLOOKUP(B432,'[12]cells down 19042026 9H40'!$B:$B,'[12]cells down 19042026 9H40'!$B:$B,"")</f>
        <v/>
      </c>
      <c r="BG432" s="9" t="s">
        <v>1254</v>
      </c>
      <c r="BH432" s="9" t="s">
        <v>318</v>
      </c>
    </row>
    <row r="433" spans="1:60" s="9" customFormat="1" x14ac:dyDescent="0.3">
      <c r="A433" s="1" t="s">
        <v>1490</v>
      </c>
      <c r="B433" s="8" t="s">
        <v>1491</v>
      </c>
      <c r="C433" s="3" t="str">
        <f>_xlfn.XLOOKUP(B433,'[1]daily break down'!$D:$D,'[1]daily break down'!$E:$E,"")</f>
        <v>EXTREME-NORD</v>
      </c>
      <c r="D433" s="1" t="s">
        <v>11</v>
      </c>
      <c r="E433" s="1" t="s">
        <v>83</v>
      </c>
      <c r="F433" s="3" t="s">
        <v>55</v>
      </c>
      <c r="G433" s="1" t="s">
        <v>1490</v>
      </c>
      <c r="H433" s="41" t="str">
        <f>_xlfn.XLOOKUP(B433,[2]CALCULATION!$B:$B,[2]CALCULATION!$H:$H,"")</f>
        <v>NOKIA</v>
      </c>
      <c r="I433" s="34">
        <v>6.77772198989218E-3</v>
      </c>
      <c r="J433" s="34">
        <v>5.5467003511896845E-2</v>
      </c>
      <c r="K433" s="34">
        <v>2.4969109644353612E-3</v>
      </c>
      <c r="L433" s="34">
        <v>3.9239443099376861E-3</v>
      </c>
      <c r="M433" s="34">
        <v>2.0868249284668478E-2</v>
      </c>
      <c r="N433" s="34">
        <v>2.6287033708913436</v>
      </c>
      <c r="O433" s="34">
        <v>9.0249748620993628</v>
      </c>
      <c r="P433" s="34">
        <v>9.1237432721086726</v>
      </c>
      <c r="Q433" s="34">
        <v>7.4402369677711047</v>
      </c>
      <c r="R433" s="34">
        <v>6.1670496816068621</v>
      </c>
      <c r="S433" s="35">
        <v>6.7766333498466702</v>
      </c>
      <c r="T433" s="35">
        <v>17402.278788812699</v>
      </c>
      <c r="U433" s="35">
        <v>1.337708287478733E-3</v>
      </c>
      <c r="V433" s="35">
        <v>2.2295138124645555E-3</v>
      </c>
      <c r="W433" s="35">
        <v>1.2485999961063415E-3</v>
      </c>
      <c r="X433" s="35">
        <v>3.0321387849516928E-3</v>
      </c>
      <c r="Y433" s="35">
        <v>0.49327475254908182</v>
      </c>
      <c r="Z433" s="35">
        <v>3.9239443099376861E-3</v>
      </c>
      <c r="AA433" s="35">
        <v>0</v>
      </c>
      <c r="AB433" s="35">
        <v>6.1364312928732456E-2</v>
      </c>
      <c r="AC433" s="35">
        <v>0</v>
      </c>
      <c r="AD433" s="35">
        <v>2.0600707627172591E-2</v>
      </c>
      <c r="AE433" s="58" t="s">
        <v>5603</v>
      </c>
      <c r="AF433" s="58"/>
      <c r="AG433" s="57" t="str" cm="1">
        <f t="array" ref="AG433">IFERROR(_xlfn.IFS(
AI433="MPR ISSUE","PDH",
AI433="BSS Hardware Issue","BSS",
AI433="Sites strategiques, MLL, Pylone, etc.","ENVTECH",
AI433="AKTIVCO DEFAUT GE &amp; POWER Cabinet","AKTIVCO",
AI433="AKTIVCO Coupure ENEO &amp; Baisse de tension","AKTIVCO GRID ONLY",
AI433="Coupure ENEO &amp; Baisse de tension","IHS GRID ONLY",
AI433="Defaut GE &amp; POWER Cabinet","IHS",
AI433="Sharing","Partners",
AI433="Sites strategiques &amp; DataCenter","SST &amp; DC",
AI433="Exclu","Exclu",
AI433="SAT","SAT",
AI433="SPARE-ISSUE","SPARE-ISSUE",
AI433="Fiber CAmtel","TRANS_FO_CAMTEL",
AI433="Fiber AOF","Fiber AOF",
AI433="Projet OCM (HUAWEI)","TRAVAUX-HUAWEI",
AI433="Projet OCM (NOKIA)","TRAVAUX-NOKIA",
AI433="ACCESS-ISSUE","ACCESS-ISSUE",
AI433="Projet OCM (ZTE, NOKIA, autres projets)","TRAVAUX OCM",
AI433="No root CAuse","No root cause",
AI433="ODU HS","PDH",
AI433="IP &amp; VLAN","PDH",
AI433="Warehouse HUAWEI","SPARE-ISSUE",
AI433="SPARE-HS","SPARE-ISSUE",
AI433="Power Telco","BSS",AI433="no impacts","no impacts"
),"")</f>
        <v>no impacts</v>
      </c>
      <c r="AH433" s="57" t="str" cm="1">
        <f t="array" ref="AH433">IFERROR(_xlfn.IFS(
AI433="MPR ISSUE","TX ISSUE",
AI433="BSS Hardware Issue","RAN ISSUE",
AI433="Sites strategiques, MLL, Pylone, etc.","ENVTECH",
AI433="AKTIVCO DEFAUT GE &amp; POWER Cabinet","POWER ISSUE",
AI433="AKTIVCO Coupure ENEO &amp; Baisse de tension","POWER ISSUE",
AI433="Coupure ENEO &amp; Baisse de tension","POWER ISSUE",
AI433="Defaut GE &amp; POWER Cabinet","POWER ISSUE",
AI433="Sharing","POWER ISSUE",
AI433="Sites strategiques &amp; DataCenter","POWER ISSUE",
AI433="Exclu","Exclu",
AI433="SAT","TX ISSUE",
AI433="SPARE-ISSUE","SPARE-ISSUE",
AI433="Fiber CAmtel","TX ISSUE",
AI433="Fiber AOF","TX ISSUE",
AI433="Projet OCM (HUAWEI)","TRAVAUX-HUAWEI",
AI433="Projet OCM (NOKIA)","TRAVAUX -NOKIA",
AI433="ACCESS-ISSUE","ACCESS-ISSUE",
AI433="Projet OCM (ZTE, NOKIA, autres projets)","TRAVAUX OCM",
AI433="No root CAuse","No root cause",
AI433="ODU HS","TX ISSUE",
AI433="IP &amp; VLAN","TX ISSUE",
AI433="Warehouse HUAWEI","SPARE-ISSUE",
AI433="SPARE-HS","SPARE-ISSUE",
AI433="Power Telco","RAN ISSUE",AI433="no impacts","no impacts"
),"")</f>
        <v>no impacts</v>
      </c>
      <c r="AI433" s="85" t="s">
        <v>5998</v>
      </c>
      <c r="AJ433" s="57" t="str" cm="1">
        <f t="array" ref="AJ433">IFERROR(_xlfn.IFS(
AI433="MPR ISSUE","ACTIVE",
AI433="BSS Hardware Issue","ACTIVE",
AI433="Sites strategiques, MLL, Pylone, etc.","PASSIVE",
AI433="AKTIVCO DEFAUT GE &amp; POWER Cabinet","PASSIVE",
AI433="AKTIVCO Coupure ENEO &amp; Baisse de tension","PASSIVE",
AI433="Coupure ENEO &amp; Baisse de tension","PASSIVE",
AI433="Defaut GE &amp; POWER Cabinet","PASSIVE",
AI433="Sharing","PASSIVE",
AI433="Sites strategiques &amp; DataCenter","PASSIVE",
AI433="Exclu","Exclu",
AI433="SAT","ACTIVE",
AI433="SPARE-ISSUE","SPARE-ISSUE",
AI433="Fiber CAmtel","ACTIVE",
AI433="Fiber AOF","ACTIVE",
AI433="Projet OCM (HUAWEI)","PLANNED WORKS",
AI433="Projet OCM (NOKIA)","PLANNED WORKS",
AI433="ACCESS-ISSUE","ACCESS-ISSUE",
AI433="Projet OCM (ZTE, NOKIA, autres projets)","PLANNED WORKS",
AI433="No root CAuse","No root cause",
AI433="ODU HS","ACTIVE",
AI433="IP &amp; VLAN","ACTIVE",
AI433="Warehouse HUAWEI","SPARE-ISSUE",
AI433="SPARE-HS","SPARE-ISSUE",
AI433="Power Telco","ACTIVE", AI433="no impacts","no impacts"
),"")</f>
        <v>no impacts</v>
      </c>
      <c r="AK433" s="23" t="s">
        <v>5537</v>
      </c>
      <c r="AL433" s="23" t="str">
        <f t="shared" si="17"/>
        <v>EXN_034</v>
      </c>
      <c r="AN433" s="9" t="s">
        <v>5537</v>
      </c>
      <c r="AO433" s="23" t="str">
        <f>_xlfn.XLOOKUP(B433,'INCIDENT-05-03-2026'!E:E,'INCIDENT-05-03-2026'!F:F,"")</f>
        <v/>
      </c>
      <c r="AP433" s="7" t="s">
        <v>5537</v>
      </c>
      <c r="AQ433" s="6"/>
      <c r="AR433" s="7"/>
      <c r="AS433" s="3" t="str">
        <f>_xlfn.XLOOKUP(B433,'[3]tt num | region | site id'!$C:$C,'[3]tt num | region | site id'!$Q:$Q,"")</f>
        <v/>
      </c>
      <c r="AT433" s="24" t="str">
        <f>_xlfn.XLOOKUP(B433,'[4]Cells Huawei 03052026 12h'!$B:$B,'[4]Cells Huawei 03052026 12h'!$T:$T,"")</f>
        <v/>
      </c>
      <c r="AU433" s="24" t="str">
        <f>_xlfn.XLOOKUP(B433,'[5]cells down 02052026 8h50'!$B:$B,'[5]cells down 02052026 8h50'!$R:$R,"")</f>
        <v/>
      </c>
      <c r="AV433" s="24" t="str">
        <f>_xlfn.XLOOKUP(B433,'[5]cells down 02052026 13h50'!$B:$B,'[5]cells down 02052026 13h50'!$R:$R,"")</f>
        <v/>
      </c>
      <c r="AW433" s="24" t="str">
        <f>_xlfn.XLOOKUP(B433,'[5]cells down 02052026 13h50'!$B:$B,'[5]cells down 02052026 13h50'!$R:$R,"")</f>
        <v/>
      </c>
      <c r="AX433" s="24" t="str">
        <f>_xlfn.XLOOKUP(B433,'[6]cell downs 03052026 8h40 '!$B:$B,'[6]cell downs 03052026 8h40 '!$R:$R,"")</f>
        <v/>
      </c>
      <c r="AY433" s="24" t="str">
        <f>_xlfn.XLOOKUP(B433,'[7]ALL SITES DOWN'!$D:$D,'[7]ALL SITES DOWN'!$J:$J,"")</f>
        <v/>
      </c>
      <c r="AZ433" s="24" t="str">
        <f>_xlfn.XLOOKUP(B433,'[8]ALL SITES DOWN'!$D:$D,'[8]ALL SITES DOWN'!$J:$J,"")</f>
        <v/>
      </c>
      <c r="BA433" s="9" t="str">
        <f>_xlfn.XLOOKUP(B433,[9]sheet1!$AC:$AC,[9]sheet1!$AF:$AF,"")</f>
        <v/>
      </c>
      <c r="BB433" s="14" t="s">
        <v>5537</v>
      </c>
      <c r="BC433" s="14" t="s">
        <v>5537</v>
      </c>
      <c r="BD433" s="14" t="str">
        <f>_xlfn.XLOOKUP(B433,'[10]cell downs 18042026 17h'!$B:$B,'[10]cell downs 18042026 17h'!$B:$B,"")</f>
        <v/>
      </c>
      <c r="BE433" s="14" t="str">
        <f>_xlfn.XLOOKUP(B433,'[11]Cells Huawei 19042026 15h'!$B:$B,'[11]Cells Huawei 19042026 15h'!$B:$B,"")</f>
        <v/>
      </c>
      <c r="BF433" s="9" t="str">
        <f>_xlfn.XLOOKUP(B433,'[12]cells down 19042026 9H40'!$B:$B,'[12]cells down 19042026 9H40'!$B:$B,"")</f>
        <v/>
      </c>
      <c r="BG433" s="9" t="s">
        <v>1491</v>
      </c>
      <c r="BH433" s="9" t="s">
        <v>5580</v>
      </c>
    </row>
    <row r="434" spans="1:60" s="9" customFormat="1" x14ac:dyDescent="0.3">
      <c r="A434" s="1" t="s">
        <v>1471</v>
      </c>
      <c r="B434" s="1" t="s">
        <v>1472</v>
      </c>
      <c r="C434" s="3" t="str">
        <f>_xlfn.XLOOKUP(B434,'[1]daily break down'!$D:$D,'[1]daily break down'!$E:$E,"")</f>
        <v>Douala</v>
      </c>
      <c r="D434" s="1" t="s">
        <v>21</v>
      </c>
      <c r="E434" s="1" t="s">
        <v>30</v>
      </c>
      <c r="F434" s="3" t="s">
        <v>31</v>
      </c>
      <c r="G434" s="1" t="s">
        <v>32</v>
      </c>
      <c r="H434" s="42" t="str">
        <f>_xlfn.XLOOKUP(B434,[2]CALCULATION!$B:$B,[2]CALCULATION!$H:$H,"")</f>
        <v>ZTE</v>
      </c>
      <c r="I434" s="34">
        <v>0</v>
      </c>
      <c r="J434" s="34">
        <v>14.407943173160062</v>
      </c>
      <c r="K434" s="34">
        <v>23.615016993262621</v>
      </c>
      <c r="L434" s="34">
        <v>0</v>
      </c>
      <c r="M434" s="34">
        <v>0</v>
      </c>
      <c r="N434" s="34">
        <v>2.4985161214839926</v>
      </c>
      <c r="O434" s="34">
        <v>0</v>
      </c>
      <c r="P434" s="34">
        <v>0</v>
      </c>
      <c r="Q434" s="34">
        <v>0</v>
      </c>
      <c r="R434" s="34">
        <v>0.33927669483182271</v>
      </c>
      <c r="S434" s="35">
        <v>0</v>
      </c>
      <c r="T434" s="35">
        <v>0</v>
      </c>
      <c r="U434" s="35">
        <v>0</v>
      </c>
      <c r="V434" s="35">
        <v>0</v>
      </c>
      <c r="W434" s="35">
        <v>0</v>
      </c>
      <c r="X434" s="35">
        <v>0</v>
      </c>
      <c r="Y434" s="35">
        <v>0</v>
      </c>
      <c r="Z434" s="35">
        <v>0</v>
      </c>
      <c r="AA434" s="35">
        <v>0</v>
      </c>
      <c r="AB434" s="35">
        <v>0</v>
      </c>
      <c r="AC434" s="35">
        <v>3.9467175348624157E-2</v>
      </c>
      <c r="AD434" s="35">
        <v>2.0581680378274732E-2</v>
      </c>
      <c r="AE434" s="58" t="s">
        <v>5560</v>
      </c>
      <c r="AF434" s="58"/>
      <c r="AG434" s="57" t="str" cm="1">
        <f t="array" ref="AG434">IFERROR(_xlfn.IFS(
AI434="MPR ISSUE","PDH",
AI434="BSS Hardware Issue","BSS",
AI434="Sites strategiques, MLL, Pylone, etc.","ENVTECH",
AI434="AKTIVCO DEFAUT GE &amp; POWER Cabinet","AKTIVCO",
AI434="AKTIVCO Coupure ENEO &amp; Baisse de tension","AKTIVCO GRID ONLY",
AI434="Coupure ENEO &amp; Baisse de tension","IHS GRID ONLY",
AI434="Defaut GE &amp; POWER Cabinet","IHS",
AI434="Sharing","Partners",
AI434="Sites strategiques &amp; DataCenter","SST &amp; DC",
AI434="Exclu","Exclu",
AI434="SAT","SAT",
AI434="SPARE-ISSUE","SPARE-ISSUE",
AI434="Fiber CAmtel","TRANS_FO_CAMTEL",
AI434="Fiber AOF","Fiber AOF",
AI434="Projet OCM (HUAWEI)","TRAVAUX-HUAWEI",
AI434="Projet OCM (NOKIA)","TRAVAUX-NOKIA",
AI434="ACCESS-ISSUE","ACCESS-ISSUE",
AI434="Projet OCM (ZTE, NOKIA, autres projets)","TRAVAUX OCM",
AI434="No root CAuse","No root cause",
AI434="ODU HS","PDH",
AI434="IP &amp; VLAN","PDH",
AI434="Warehouse HUAWEI","SPARE-ISSUE",
AI434="SPARE-HS","SPARE-ISSUE",
AI434="Power Telco","BSS",AI434="no impacts","no impacts"
),"")</f>
        <v>no impacts</v>
      </c>
      <c r="AH434" s="57" t="str" cm="1">
        <f t="array" ref="AH434">IFERROR(_xlfn.IFS(
AI434="MPR ISSUE","TX ISSUE",
AI434="BSS Hardware Issue","RAN ISSUE",
AI434="Sites strategiques, MLL, Pylone, etc.","ENVTECH",
AI434="AKTIVCO DEFAUT GE &amp; POWER Cabinet","POWER ISSUE",
AI434="AKTIVCO Coupure ENEO &amp; Baisse de tension","POWER ISSUE",
AI434="Coupure ENEO &amp; Baisse de tension","POWER ISSUE",
AI434="Defaut GE &amp; POWER Cabinet","POWER ISSUE",
AI434="Sharing","POWER ISSUE",
AI434="Sites strategiques &amp; DataCenter","POWER ISSUE",
AI434="Exclu","Exclu",
AI434="SAT","TX ISSUE",
AI434="SPARE-ISSUE","SPARE-ISSUE",
AI434="Fiber CAmtel","TX ISSUE",
AI434="Fiber AOF","TX ISSUE",
AI434="Projet OCM (HUAWEI)","TRAVAUX-HUAWEI",
AI434="Projet OCM (NOKIA)","TRAVAUX -NOKIA",
AI434="ACCESS-ISSUE","ACCESS-ISSUE",
AI434="Projet OCM (ZTE, NOKIA, autres projets)","TRAVAUX OCM",
AI434="No root CAuse","No root cause",
AI434="ODU HS","TX ISSUE",
AI434="IP &amp; VLAN","TX ISSUE",
AI434="Warehouse HUAWEI","SPARE-ISSUE",
AI434="SPARE-HS","SPARE-ISSUE",
AI434="Power Telco","RAN ISSUE",AI434="no impacts","no impacts"
),"")</f>
        <v>no impacts</v>
      </c>
      <c r="AI434" s="85" t="s">
        <v>5998</v>
      </c>
      <c r="AJ434" s="57" t="str" cm="1">
        <f t="array" ref="AJ434">IFERROR(_xlfn.IFS(
AI434="MPR ISSUE","ACTIVE",
AI434="BSS Hardware Issue","ACTIVE",
AI434="Sites strategiques, MLL, Pylone, etc.","PASSIVE",
AI434="AKTIVCO DEFAUT GE &amp; POWER Cabinet","PASSIVE",
AI434="AKTIVCO Coupure ENEO &amp; Baisse de tension","PASSIVE",
AI434="Coupure ENEO &amp; Baisse de tension","PASSIVE",
AI434="Defaut GE &amp; POWER Cabinet","PASSIVE",
AI434="Sharing","PASSIVE",
AI434="Sites strategiques &amp; DataCenter","PASSIVE",
AI434="Exclu","Exclu",
AI434="SAT","ACTIVE",
AI434="SPARE-ISSUE","SPARE-ISSUE",
AI434="Fiber CAmtel","ACTIVE",
AI434="Fiber AOF","ACTIVE",
AI434="Projet OCM (HUAWEI)","PLANNED WORKS",
AI434="Projet OCM (NOKIA)","PLANNED WORKS",
AI434="ACCESS-ISSUE","ACCESS-ISSUE",
AI434="Projet OCM (ZTE, NOKIA, autres projets)","PLANNED WORKS",
AI434="No root CAuse","No root cause",
AI434="ODU HS","ACTIVE",
AI434="IP &amp; VLAN","ACTIVE",
AI434="Warehouse HUAWEI","SPARE-ISSUE",
AI434="SPARE-HS","SPARE-ISSUE",
AI434="Power Telco","ACTIVE", AI434="no impacts","no impacts"
),"")</f>
        <v>no impacts</v>
      </c>
      <c r="AK434" s="23" t="s">
        <v>5537</v>
      </c>
      <c r="AL434" s="23" t="str">
        <f t="shared" si="17"/>
        <v>LIT_626</v>
      </c>
      <c r="AN434" s="9" t="s">
        <v>5537</v>
      </c>
      <c r="AO434" s="23" t="str">
        <f>_xlfn.XLOOKUP(B434,'INCIDENT-05-03-2026'!E:E,'INCIDENT-05-03-2026'!F:F,"")</f>
        <v/>
      </c>
      <c r="AP434" s="7" t="s">
        <v>5537</v>
      </c>
      <c r="AQ434" s="6"/>
      <c r="AR434" s="7"/>
      <c r="AS434" s="3" t="str">
        <f>_xlfn.XLOOKUP(B434,'[3]tt num | region | site id'!$C:$C,'[3]tt num | region | site id'!$Q:$Q,"")</f>
        <v/>
      </c>
      <c r="AT434" s="24" t="str">
        <f>_xlfn.XLOOKUP(B434,'[4]Cells Huawei 03052026 12h'!$B:$B,'[4]Cells Huawei 03052026 12h'!$T:$T,"")</f>
        <v/>
      </c>
      <c r="AU434" s="24" t="str">
        <f>_xlfn.XLOOKUP(B434,'[5]cells down 02052026 8h50'!$B:$B,'[5]cells down 02052026 8h50'!$R:$R,"")</f>
        <v/>
      </c>
      <c r="AV434" s="24" t="str">
        <f>_xlfn.XLOOKUP(B434,'[5]cells down 02052026 13h50'!$B:$B,'[5]cells down 02052026 13h50'!$R:$R,"")</f>
        <v/>
      </c>
      <c r="AW434" s="24" t="str">
        <f>_xlfn.XLOOKUP(B434,'[5]cells down 02052026 13h50'!$B:$B,'[5]cells down 02052026 13h50'!$R:$R,"")</f>
        <v/>
      </c>
      <c r="AX434" s="24" t="str">
        <f>_xlfn.XLOOKUP(B434,'[6]cell downs 03052026 8h40 '!$B:$B,'[6]cell downs 03052026 8h40 '!$R:$R,"")</f>
        <v/>
      </c>
      <c r="AY434" s="24" t="str">
        <f>_xlfn.XLOOKUP(B434,'[7]ALL SITES DOWN'!$D:$D,'[7]ALL SITES DOWN'!$J:$J,"")</f>
        <v/>
      </c>
      <c r="AZ434" s="24" t="str">
        <f>_xlfn.XLOOKUP(B434,'[8]ALL SITES DOWN'!$D:$D,'[8]ALL SITES DOWN'!$J:$J,"")</f>
        <v/>
      </c>
      <c r="BA434" s="9" t="str">
        <f>_xlfn.XLOOKUP(B434,[9]sheet1!$AC:$AC,[9]sheet1!$AF:$AF,"")</f>
        <v/>
      </c>
      <c r="BB434" s="14" t="s">
        <v>5537</v>
      </c>
      <c r="BC434" s="14" t="s">
        <v>5537</v>
      </c>
      <c r="BD434" s="14" t="str">
        <f>_xlfn.XLOOKUP(B434,'[10]cell downs 18042026 17h'!$B:$B,'[10]cell downs 18042026 17h'!$B:$B,"")</f>
        <v/>
      </c>
      <c r="BE434" s="14" t="str">
        <f>_xlfn.XLOOKUP(B434,'[11]Cells Huawei 19042026 15h'!$B:$B,'[11]Cells Huawei 19042026 15h'!$B:$B,"")</f>
        <v/>
      </c>
      <c r="BF434" s="9" t="str">
        <f>_xlfn.XLOOKUP(B434,'[12]cells down 19042026 9H40'!$B:$B,'[12]cells down 19042026 9H40'!$B:$B,"")</f>
        <v/>
      </c>
      <c r="BG434" s="9" t="s">
        <v>5537</v>
      </c>
      <c r="BH434" s="9" t="s">
        <v>12</v>
      </c>
    </row>
    <row r="435" spans="1:60" s="9" customFormat="1" x14ac:dyDescent="0.3">
      <c r="A435" s="2" t="s">
        <v>1855</v>
      </c>
      <c r="B435" s="8" t="s">
        <v>1856</v>
      </c>
      <c r="C435" s="3" t="str">
        <f>_xlfn.XLOOKUP(B435,'[1]daily break down'!$D:$D,'[1]daily break down'!$E:$E,"")</f>
        <v>EXTREME-NORD</v>
      </c>
      <c r="D435" s="1" t="s">
        <v>11</v>
      </c>
      <c r="E435" s="1" t="s">
        <v>83</v>
      </c>
      <c r="F435" s="3" t="s">
        <v>55</v>
      </c>
      <c r="G435" s="1" t="s">
        <v>1855</v>
      </c>
      <c r="H435" s="41" t="str">
        <f>_xlfn.XLOOKUP(B435,[2]CALCULATION!$B:$B,[2]CALCULATION!$H:$H,"")</f>
        <v>NOKIA</v>
      </c>
      <c r="I435" s="34">
        <v>5.3508331499149322E-3</v>
      </c>
      <c r="J435" s="34">
        <v>4.2498106279001309E-2</v>
      </c>
      <c r="K435" s="34">
        <v>0</v>
      </c>
      <c r="L435" s="34">
        <v>0</v>
      </c>
      <c r="M435" s="34">
        <v>2.4613832489608793E-2</v>
      </c>
      <c r="N435" s="34">
        <v>2.6946638920243058</v>
      </c>
      <c r="O435" s="34">
        <v>9.0312251637387249</v>
      </c>
      <c r="P435" s="34">
        <v>9.1321528209828866</v>
      </c>
      <c r="Q435" s="34">
        <v>7.4141095394643912</v>
      </c>
      <c r="R435" s="34">
        <v>6.202311113284388</v>
      </c>
      <c r="S435" s="35">
        <v>6.7786783233518744</v>
      </c>
      <c r="T435" s="35">
        <v>17402.278788812699</v>
      </c>
      <c r="U435" s="35">
        <v>1.7836110499716445E-3</v>
      </c>
      <c r="V435" s="35">
        <v>0</v>
      </c>
      <c r="W435" s="35">
        <v>0</v>
      </c>
      <c r="X435" s="35">
        <v>1.6944304974729593E-3</v>
      </c>
      <c r="Y435" s="35">
        <v>0.41985278764882211</v>
      </c>
      <c r="Z435" s="35">
        <v>3.4779744555938699E-3</v>
      </c>
      <c r="AA435" s="35">
        <v>0</v>
      </c>
      <c r="AB435" s="35">
        <v>5.9770434670843517E-2</v>
      </c>
      <c r="AC435" s="35">
        <v>0</v>
      </c>
      <c r="AD435" s="35">
        <v>2.0065624312181167E-2</v>
      </c>
      <c r="AE435" s="58" t="s">
        <v>5603</v>
      </c>
      <c r="AF435" s="58"/>
      <c r="AG435" s="57" t="str" cm="1">
        <f t="array" ref="AG435">IFERROR(_xlfn.IFS(
AI435="MPR ISSUE","PDH",
AI435="BSS Hardware Issue","BSS",
AI435="Sites strategiques, MLL, Pylone, etc.","ENVTECH",
AI435="AKTIVCO DEFAUT GE &amp; POWER Cabinet","AKTIVCO",
AI435="AKTIVCO Coupure ENEO &amp; Baisse de tension","AKTIVCO GRID ONLY",
AI435="Coupure ENEO &amp; Baisse de tension","IHS GRID ONLY",
AI435="Defaut GE &amp; POWER Cabinet","IHS",
AI435="Sharing","Partners",
AI435="Sites strategiques &amp; DataCenter","SST &amp; DC",
AI435="Exclu","Exclu",
AI435="SAT","SAT",
AI435="SPARE-ISSUE","SPARE-ISSUE",
AI435="Fiber CAmtel","TRANS_FO_CAMTEL",
AI435="Fiber AOF","Fiber AOF",
AI435="Projet OCM (HUAWEI)","TRAVAUX-HUAWEI",
AI435="Projet OCM (NOKIA)","TRAVAUX-NOKIA",
AI435="ACCESS-ISSUE","ACCESS-ISSUE",
AI435="Projet OCM (ZTE, NOKIA, autres projets)","TRAVAUX OCM",
AI435="No root CAuse","No root cause",
AI435="ODU HS","PDH",
AI435="IP &amp; VLAN","PDH",
AI435="Warehouse HUAWEI","SPARE-ISSUE",
AI435="SPARE-HS","SPARE-ISSUE",
AI435="Power Telco","BSS",AI435="no impacts","no impacts"
),"")</f>
        <v>no impacts</v>
      </c>
      <c r="AH435" s="57" t="str" cm="1">
        <f t="array" ref="AH435">IFERROR(_xlfn.IFS(
AI435="MPR ISSUE","TX ISSUE",
AI435="BSS Hardware Issue","RAN ISSUE",
AI435="Sites strategiques, MLL, Pylone, etc.","ENVTECH",
AI435="AKTIVCO DEFAUT GE &amp; POWER Cabinet","POWER ISSUE",
AI435="AKTIVCO Coupure ENEO &amp; Baisse de tension","POWER ISSUE",
AI435="Coupure ENEO &amp; Baisse de tension","POWER ISSUE",
AI435="Defaut GE &amp; POWER Cabinet","POWER ISSUE",
AI435="Sharing","POWER ISSUE",
AI435="Sites strategiques &amp; DataCenter","POWER ISSUE",
AI435="Exclu","Exclu",
AI435="SAT","TX ISSUE",
AI435="SPARE-ISSUE","SPARE-ISSUE",
AI435="Fiber CAmtel","TX ISSUE",
AI435="Fiber AOF","TX ISSUE",
AI435="Projet OCM (HUAWEI)","TRAVAUX-HUAWEI",
AI435="Projet OCM (NOKIA)","TRAVAUX -NOKIA",
AI435="ACCESS-ISSUE","ACCESS-ISSUE",
AI435="Projet OCM (ZTE, NOKIA, autres projets)","TRAVAUX OCM",
AI435="No root CAuse","No root cause",
AI435="ODU HS","TX ISSUE",
AI435="IP &amp; VLAN","TX ISSUE",
AI435="Warehouse HUAWEI","SPARE-ISSUE",
AI435="SPARE-HS","SPARE-ISSUE",
AI435="Power Telco","RAN ISSUE",AI435="no impacts","no impacts"
),"")</f>
        <v>no impacts</v>
      </c>
      <c r="AI435" s="85" t="s">
        <v>5998</v>
      </c>
      <c r="AJ435" s="57" t="str" cm="1">
        <f t="array" ref="AJ435">IFERROR(_xlfn.IFS(
AI435="MPR ISSUE","ACTIVE",
AI435="BSS Hardware Issue","ACTIVE",
AI435="Sites strategiques, MLL, Pylone, etc.","PASSIVE",
AI435="AKTIVCO DEFAUT GE &amp; POWER Cabinet","PASSIVE",
AI435="AKTIVCO Coupure ENEO &amp; Baisse de tension","PASSIVE",
AI435="Coupure ENEO &amp; Baisse de tension","PASSIVE",
AI435="Defaut GE &amp; POWER Cabinet","PASSIVE",
AI435="Sharing","PASSIVE",
AI435="Sites strategiques &amp; DataCenter","PASSIVE",
AI435="Exclu","Exclu",
AI435="SAT","ACTIVE",
AI435="SPARE-ISSUE","SPARE-ISSUE",
AI435="Fiber CAmtel","ACTIVE",
AI435="Fiber AOF","ACTIVE",
AI435="Projet OCM (HUAWEI)","PLANNED WORKS",
AI435="Projet OCM (NOKIA)","PLANNED WORKS",
AI435="ACCESS-ISSUE","ACCESS-ISSUE",
AI435="Projet OCM (ZTE, NOKIA, autres projets)","PLANNED WORKS",
AI435="No root CAuse","No root cause",
AI435="ODU HS","ACTIVE",
AI435="IP &amp; VLAN","ACTIVE",
AI435="Warehouse HUAWEI","SPARE-ISSUE",
AI435="SPARE-HS","SPARE-ISSUE",
AI435="Power Telco","ACTIVE", AI435="no impacts","no impacts"
),"")</f>
        <v>no impacts</v>
      </c>
      <c r="AK435" s="23" t="s">
        <v>5537</v>
      </c>
      <c r="AL435" s="23" t="str">
        <f t="shared" si="17"/>
        <v>EXN_807</v>
      </c>
      <c r="AN435" s="9" t="s">
        <v>5537</v>
      </c>
      <c r="AO435" s="23" t="str">
        <f>_xlfn.XLOOKUP(B435,'INCIDENT-05-03-2026'!E:E,'INCIDENT-05-03-2026'!F:F,"")</f>
        <v/>
      </c>
      <c r="AP435" s="7" t="s">
        <v>5537</v>
      </c>
      <c r="AQ435" s="6"/>
      <c r="AR435" s="7"/>
      <c r="AS435" s="3" t="str">
        <f>_xlfn.XLOOKUP(B435,'[3]tt num | region | site id'!$C:$C,'[3]tt num | region | site id'!$Q:$Q,"")</f>
        <v/>
      </c>
      <c r="AT435" s="24" t="str">
        <f>_xlfn.XLOOKUP(B435,'[4]Cells Huawei 03052026 12h'!$B:$B,'[4]Cells Huawei 03052026 12h'!$T:$T,"")</f>
        <v/>
      </c>
      <c r="AU435" s="24" t="str">
        <f>_xlfn.XLOOKUP(B435,'[5]cells down 02052026 8h50'!$B:$B,'[5]cells down 02052026 8h50'!$R:$R,"")</f>
        <v/>
      </c>
      <c r="AV435" s="24" t="str">
        <f>_xlfn.XLOOKUP(B435,'[5]cells down 02052026 13h50'!$B:$B,'[5]cells down 02052026 13h50'!$R:$R,"")</f>
        <v/>
      </c>
      <c r="AW435" s="24" t="str">
        <f>_xlfn.XLOOKUP(B435,'[5]cells down 02052026 13h50'!$B:$B,'[5]cells down 02052026 13h50'!$R:$R,"")</f>
        <v/>
      </c>
      <c r="AX435" s="24" t="str">
        <f>_xlfn.XLOOKUP(B435,'[6]cell downs 03052026 8h40 '!$B:$B,'[6]cell downs 03052026 8h40 '!$R:$R,"")</f>
        <v/>
      </c>
      <c r="AY435" s="24" t="str">
        <f>_xlfn.XLOOKUP(B435,'[7]ALL SITES DOWN'!$D:$D,'[7]ALL SITES DOWN'!$J:$J,"")</f>
        <v/>
      </c>
      <c r="AZ435" s="24" t="str">
        <f>_xlfn.XLOOKUP(B435,'[8]ALL SITES DOWN'!$D:$D,'[8]ALL SITES DOWN'!$J:$J,"")</f>
        <v/>
      </c>
      <c r="BA435" s="9" t="str">
        <f>_xlfn.XLOOKUP(B435,[9]sheet1!$AC:$AC,[9]sheet1!$AF:$AF,"")</f>
        <v/>
      </c>
      <c r="BB435" s="14" t="s">
        <v>5537</v>
      </c>
      <c r="BC435" s="14" t="s">
        <v>5537</v>
      </c>
      <c r="BD435" s="14" t="str">
        <f>_xlfn.XLOOKUP(B435,'[10]cell downs 18042026 17h'!$B:$B,'[10]cell downs 18042026 17h'!$B:$B,"")</f>
        <v/>
      </c>
      <c r="BE435" s="14" t="str">
        <f>_xlfn.XLOOKUP(B435,'[11]Cells Huawei 19042026 15h'!$B:$B,'[11]Cells Huawei 19042026 15h'!$B:$B,"")</f>
        <v/>
      </c>
      <c r="BF435" s="9" t="str">
        <f>_xlfn.XLOOKUP(B435,'[12]cells down 19042026 9H40'!$B:$B,'[12]cells down 19042026 9H40'!$B:$B,"")</f>
        <v/>
      </c>
      <c r="BG435" s="9" t="s">
        <v>1856</v>
      </c>
      <c r="BH435" s="9" t="s">
        <v>12</v>
      </c>
    </row>
    <row r="436" spans="1:60" s="9" customFormat="1" x14ac:dyDescent="0.3">
      <c r="A436" s="1" t="s">
        <v>1646</v>
      </c>
      <c r="B436" s="1" t="s">
        <v>1647</v>
      </c>
      <c r="C436" s="3" t="str">
        <f>_xlfn.XLOOKUP(B436,'[1]daily break down'!$D:$D,'[1]daily break down'!$E:$E,"")</f>
        <v>Maroua</v>
      </c>
      <c r="D436" s="1" t="s">
        <v>11</v>
      </c>
      <c r="E436" s="1" t="s">
        <v>12</v>
      </c>
      <c r="F436" s="3" t="s">
        <v>55</v>
      </c>
      <c r="G436" s="1" t="s">
        <v>84</v>
      </c>
      <c r="H436" s="40" t="str">
        <f>_xlfn.XLOOKUP(B436,[2]CALCULATION!$B:$B,[2]CALCULATION!$H:$H,"")</f>
        <v>Huawei</v>
      </c>
      <c r="I436" s="34">
        <v>1.9289172252613196</v>
      </c>
      <c r="J436" s="34">
        <v>3.3094771325759846</v>
      </c>
      <c r="K436" s="34">
        <v>1.2299961761592086</v>
      </c>
      <c r="L436" s="34">
        <v>5.6715549049318982E-3</v>
      </c>
      <c r="M436" s="34">
        <v>3.929121258557271</v>
      </c>
      <c r="N436" s="34">
        <v>2.4000308190153326</v>
      </c>
      <c r="O436" s="34">
        <v>0.787311697243125</v>
      </c>
      <c r="P436" s="34">
        <v>3.388664880305222E-2</v>
      </c>
      <c r="Q436" s="34">
        <v>4.1734083262706424E-2</v>
      </c>
      <c r="R436" s="34">
        <v>0.64241952099260058</v>
      </c>
      <c r="S436" s="35">
        <v>0.13782948523683558</v>
      </c>
      <c r="T436" s="35">
        <v>1.044582701971561</v>
      </c>
      <c r="U436" s="35">
        <v>0</v>
      </c>
      <c r="V436" s="35">
        <v>5.8231530706297635E-2</v>
      </c>
      <c r="W436" s="35">
        <v>1.0445827019715608</v>
      </c>
      <c r="X436" s="35">
        <v>1.1987847891037657</v>
      </c>
      <c r="Y436" s="35">
        <v>1.429089155416299</v>
      </c>
      <c r="Z436" s="35">
        <v>1.2998561779284488</v>
      </c>
      <c r="AA436" s="35">
        <v>0</v>
      </c>
      <c r="AB436" s="35">
        <v>1.9125432234768504E-2</v>
      </c>
      <c r="AC436" s="35">
        <v>2.4624234186316804E-2</v>
      </c>
      <c r="AD436" s="35">
        <v>1.9261884582787579E-2</v>
      </c>
      <c r="AE436" s="58" t="s">
        <v>5560</v>
      </c>
      <c r="AF436" s="58"/>
      <c r="AG436" s="57" t="str" cm="1">
        <f t="array" ref="AG436">IFERROR(_xlfn.IFS(
AI436="MPR ISSUE","PDH",
AI436="BSS Hardware Issue","BSS",
AI436="Sites strategiques, MLL, Pylone, etc.","ENVTECH",
AI436="AKTIVCO DEFAUT GE &amp; POWER Cabinet","AKTIVCO",
AI436="AKTIVCO Coupure ENEO &amp; Baisse de tension","AKTIVCO GRID ONLY",
AI436="Coupure ENEO &amp; Baisse de tension","IHS GRID ONLY",
AI436="Defaut GE &amp; POWER Cabinet","IHS",
AI436="Sharing","Partners",
AI436="Sites strategiques &amp; DataCenter","SST &amp; DC",
AI436="Exclu","Exclu",
AI436="SAT","SAT",
AI436="SPARE-ISSUE","SPARE-ISSUE",
AI436="Fiber CAmtel","TRANS_FO_CAMTEL",
AI436="Fiber AOF","Fiber AOF",
AI436="Projet OCM (HUAWEI)","TRAVAUX-HUAWEI",
AI436="Projet OCM (NOKIA)","TRAVAUX-NOKIA",
AI436="ACCESS-ISSUE","ACCESS-ISSUE",
AI436="Projet OCM (ZTE, NOKIA, autres projets)","TRAVAUX OCM",
AI436="No root CAuse","No root cause",
AI436="ODU HS","PDH",
AI436="IP &amp; VLAN","PDH",
AI436="Warehouse HUAWEI","SPARE-ISSUE",
AI436="SPARE-HS","SPARE-ISSUE",
AI436="Power Telco","BSS",AI436="no impacts","no impacts"
),"")</f>
        <v>no impacts</v>
      </c>
      <c r="AH436" s="57" t="str" cm="1">
        <f t="array" ref="AH436">IFERROR(_xlfn.IFS(
AI436="MPR ISSUE","TX ISSUE",
AI436="BSS Hardware Issue","RAN ISSUE",
AI436="Sites strategiques, MLL, Pylone, etc.","ENVTECH",
AI436="AKTIVCO DEFAUT GE &amp; POWER Cabinet","POWER ISSUE",
AI436="AKTIVCO Coupure ENEO &amp; Baisse de tension","POWER ISSUE",
AI436="Coupure ENEO &amp; Baisse de tension","POWER ISSUE",
AI436="Defaut GE &amp; POWER Cabinet","POWER ISSUE",
AI436="Sharing","POWER ISSUE",
AI436="Sites strategiques &amp; DataCenter","POWER ISSUE",
AI436="Exclu","Exclu",
AI436="SAT","TX ISSUE",
AI436="SPARE-ISSUE","SPARE-ISSUE",
AI436="Fiber CAmtel","TX ISSUE",
AI436="Fiber AOF","TX ISSUE",
AI436="Projet OCM (HUAWEI)","TRAVAUX-HUAWEI",
AI436="Projet OCM (NOKIA)","TRAVAUX -NOKIA",
AI436="ACCESS-ISSUE","ACCESS-ISSUE",
AI436="Projet OCM (ZTE, NOKIA, autres projets)","TRAVAUX OCM",
AI436="No root CAuse","No root cause",
AI436="ODU HS","TX ISSUE",
AI436="IP &amp; VLAN","TX ISSUE",
AI436="Warehouse HUAWEI","SPARE-ISSUE",
AI436="SPARE-HS","SPARE-ISSUE",
AI436="Power Telco","RAN ISSUE",AI436="no impacts","no impacts"
),"")</f>
        <v>no impacts</v>
      </c>
      <c r="AI436" s="85" t="s">
        <v>5998</v>
      </c>
      <c r="AJ436" s="57" t="str" cm="1">
        <f t="array" ref="AJ436">IFERROR(_xlfn.IFS(
AI436="MPR ISSUE","ACTIVE",
AI436="BSS Hardware Issue","ACTIVE",
AI436="Sites strategiques, MLL, Pylone, etc.","PASSIVE",
AI436="AKTIVCO DEFAUT GE &amp; POWER Cabinet","PASSIVE",
AI436="AKTIVCO Coupure ENEO &amp; Baisse de tension","PASSIVE",
AI436="Coupure ENEO &amp; Baisse de tension","PASSIVE",
AI436="Defaut GE &amp; POWER Cabinet","PASSIVE",
AI436="Sharing","PASSIVE",
AI436="Sites strategiques &amp; DataCenter","PASSIVE",
AI436="Exclu","Exclu",
AI436="SAT","ACTIVE",
AI436="SPARE-ISSUE","SPARE-ISSUE",
AI436="Fiber CAmtel","ACTIVE",
AI436="Fiber AOF","ACTIVE",
AI436="Projet OCM (HUAWEI)","PLANNED WORKS",
AI436="Projet OCM (NOKIA)","PLANNED WORKS",
AI436="ACCESS-ISSUE","ACCESS-ISSUE",
AI436="Projet OCM (ZTE, NOKIA, autres projets)","PLANNED WORKS",
AI436="No root CAuse","No root cause",
AI436="ODU HS","ACTIVE",
AI436="IP &amp; VLAN","ACTIVE",
AI436="Warehouse HUAWEI","SPARE-ISSUE",
AI436="SPARE-HS","SPARE-ISSUE",
AI436="Power Telco","ACTIVE", AI436="no impacts","no impacts"
),"")</f>
        <v>no impacts</v>
      </c>
      <c r="AK436" s="23" t="s">
        <v>5537</v>
      </c>
      <c r="AL436" s="23" t="str">
        <f t="shared" si="17"/>
        <v>EXN_085</v>
      </c>
      <c r="AN436" s="9" t="s">
        <v>5537</v>
      </c>
      <c r="AO436" s="23" t="str">
        <f>_xlfn.XLOOKUP(B436,'INCIDENT-05-03-2026'!E:E,'INCIDENT-05-03-2026'!F:F,"")</f>
        <v/>
      </c>
      <c r="AP436" s="7" t="s">
        <v>5537</v>
      </c>
      <c r="AQ436" s="6"/>
      <c r="AR436" s="7"/>
      <c r="AS436" s="3" t="str">
        <f>_xlfn.XLOOKUP(B436,'[3]tt num | region | site id'!$C:$C,'[3]tt num | region | site id'!$Q:$Q,"")</f>
        <v/>
      </c>
      <c r="AT436" s="24" t="str">
        <f>_xlfn.XLOOKUP(B436,'[4]Cells Huawei 03052026 12h'!$B:$B,'[4]Cells Huawei 03052026 12h'!$T:$T,"")</f>
        <v/>
      </c>
      <c r="AU436" s="24" t="str">
        <f>_xlfn.XLOOKUP(B436,'[5]cells down 02052026 8h50'!$B:$B,'[5]cells down 02052026 8h50'!$R:$R,"")</f>
        <v/>
      </c>
      <c r="AV436" s="24" t="str">
        <f>_xlfn.XLOOKUP(B436,'[5]cells down 02052026 13h50'!$B:$B,'[5]cells down 02052026 13h50'!$R:$R,"")</f>
        <v/>
      </c>
      <c r="AW436" s="24" t="str">
        <f>_xlfn.XLOOKUP(B436,'[5]cells down 02052026 13h50'!$B:$B,'[5]cells down 02052026 13h50'!$R:$R,"")</f>
        <v/>
      </c>
      <c r="AX436" s="24" t="str">
        <f>_xlfn.XLOOKUP(B436,'[6]cell downs 03052026 8h40 '!$B:$B,'[6]cell downs 03052026 8h40 '!$R:$R,"")</f>
        <v/>
      </c>
      <c r="AY436" s="24" t="str">
        <f>_xlfn.XLOOKUP(B436,'[7]ALL SITES DOWN'!$D:$D,'[7]ALL SITES DOWN'!$J:$J,"")</f>
        <v/>
      </c>
      <c r="AZ436" s="24" t="str">
        <f>_xlfn.XLOOKUP(B436,'[8]ALL SITES DOWN'!$D:$D,'[8]ALL SITES DOWN'!$J:$J,"")</f>
        <v/>
      </c>
      <c r="BA436" s="9" t="str">
        <f>_xlfn.XLOOKUP(B436,[9]sheet1!$AC:$AC,[9]sheet1!$AF:$AF,"")</f>
        <v/>
      </c>
      <c r="BB436" s="14" t="s">
        <v>5537</v>
      </c>
      <c r="BC436" s="14" t="s">
        <v>5537</v>
      </c>
      <c r="BD436" s="14" t="str">
        <f>_xlfn.XLOOKUP(B436,'[10]cell downs 18042026 17h'!$B:$B,'[10]cell downs 18042026 17h'!$B:$B,"")</f>
        <v/>
      </c>
      <c r="BE436" s="14" t="str">
        <f>_xlfn.XLOOKUP(B436,'[11]Cells Huawei 19042026 15h'!$B:$B,'[11]Cells Huawei 19042026 15h'!$B:$B,"")</f>
        <v/>
      </c>
      <c r="BF436" s="9" t="str">
        <f>_xlfn.XLOOKUP(B436,'[12]cells down 19042026 9H40'!$B:$B,'[12]cells down 19042026 9H40'!$B:$B,"")</f>
        <v/>
      </c>
      <c r="BG436" s="9" t="s">
        <v>1647</v>
      </c>
      <c r="BH436" s="9" t="s">
        <v>154</v>
      </c>
    </row>
    <row r="437" spans="1:60" s="9" customFormat="1" x14ac:dyDescent="0.3">
      <c r="A437" s="1" t="s">
        <v>4868</v>
      </c>
      <c r="B437" s="8" t="s">
        <v>4869</v>
      </c>
      <c r="C437" s="3" t="str">
        <f>_xlfn.XLOOKUP(B437,'[1]daily break down'!$D:$D,'[1]daily break down'!$E:$E,"")</f>
        <v>LITTORAL</v>
      </c>
      <c r="D437" s="1" t="s">
        <v>11</v>
      </c>
      <c r="E437" s="1" t="s">
        <v>12</v>
      </c>
      <c r="F437" s="3" t="s">
        <v>31</v>
      </c>
      <c r="G437" s="1" t="s">
        <v>4868</v>
      </c>
      <c r="H437" s="41" t="str">
        <f>_xlfn.XLOOKUP(B437,[2]CALCULATION!$B:$B,[2]CALCULATION!$H:$H,"")</f>
        <v>NOKIA</v>
      </c>
      <c r="I437" s="34">
        <v>8.9175391586982075E-4</v>
      </c>
      <c r="J437" s="34">
        <v>2.8536125307832214E-3</v>
      </c>
      <c r="K437" s="34">
        <v>0</v>
      </c>
      <c r="L437" s="34">
        <v>5.3560431444566639E-2</v>
      </c>
      <c r="M437" s="34">
        <v>4.7440393605066369E-2</v>
      </c>
      <c r="N437" s="34">
        <v>0</v>
      </c>
      <c r="O437" s="34">
        <v>0</v>
      </c>
      <c r="P437" s="34">
        <v>3.7507835305672234E-2</v>
      </c>
      <c r="Q437" s="34">
        <v>0.12661824095855131</v>
      </c>
      <c r="R437" s="34">
        <v>2.8862717160186336E-2</v>
      </c>
      <c r="S437" s="35">
        <v>0</v>
      </c>
      <c r="T437" s="35">
        <v>24193.41399183296</v>
      </c>
      <c r="U437" s="35">
        <v>0</v>
      </c>
      <c r="V437" s="35">
        <v>0.53906302914439586</v>
      </c>
      <c r="W437" s="35">
        <v>1.6965083197073336</v>
      </c>
      <c r="X437" s="35">
        <v>6.1871858151278658E-2</v>
      </c>
      <c r="Y437" s="35">
        <v>0</v>
      </c>
      <c r="Z437" s="35">
        <v>0</v>
      </c>
      <c r="AA437" s="35">
        <v>5.795155250210824E-2</v>
      </c>
      <c r="AB437" s="35">
        <v>3.2408857910412245E-2</v>
      </c>
      <c r="AC437" s="35">
        <v>0</v>
      </c>
      <c r="AD437" s="35">
        <v>1.9155503744098596E-2</v>
      </c>
      <c r="AE437" s="58" t="s">
        <v>5560</v>
      </c>
      <c r="AF437" s="58"/>
      <c r="AG437" s="57" t="str" cm="1">
        <f t="array" ref="AG437">IFERROR(_xlfn.IFS(
AI437="MPR ISSUE","PDH",
AI437="BSS Hardware Issue","BSS",
AI437="Sites strategiques, MLL, Pylone, etc.","ENVTECH",
AI437="AKTIVCO DEFAUT GE &amp; POWER Cabinet","AKTIVCO",
AI437="AKTIVCO Coupure ENEO &amp; Baisse de tension","AKTIVCO GRID ONLY",
AI437="Coupure ENEO &amp; Baisse de tension","IHS GRID ONLY",
AI437="Defaut GE &amp; POWER Cabinet","IHS",
AI437="Sharing","Partners",
AI437="Sites strategiques &amp; DataCenter","SST &amp; DC",
AI437="Exclu","Exclu",
AI437="SAT","SAT",
AI437="SPARE-ISSUE","SPARE-ISSUE",
AI437="Fiber CAmtel","TRANS_FO_CAMTEL",
AI437="Fiber AOF","Fiber AOF",
AI437="Projet OCM (HUAWEI)","TRAVAUX-HUAWEI",
AI437="Projet OCM (NOKIA)","TRAVAUX-NOKIA",
AI437="ACCESS-ISSUE","ACCESS-ISSUE",
AI437="Projet OCM (ZTE, NOKIA, autres projets)","TRAVAUX OCM",
AI437="No root CAuse","No root cause",
AI437="ODU HS","PDH",
AI437="IP &amp; VLAN","PDH",
AI437="Warehouse HUAWEI","SPARE-ISSUE",
AI437="SPARE-HS","SPARE-ISSUE",
AI437="Power Telco","BSS",AI437="no impacts","no impacts"
),"")</f>
        <v>no impacts</v>
      </c>
      <c r="AH437" s="57" t="str" cm="1">
        <f t="array" ref="AH437">IFERROR(_xlfn.IFS(
AI437="MPR ISSUE","TX ISSUE",
AI437="BSS Hardware Issue","RAN ISSUE",
AI437="Sites strategiques, MLL, Pylone, etc.","ENVTECH",
AI437="AKTIVCO DEFAUT GE &amp; POWER Cabinet","POWER ISSUE",
AI437="AKTIVCO Coupure ENEO &amp; Baisse de tension","POWER ISSUE",
AI437="Coupure ENEO &amp; Baisse de tension","POWER ISSUE",
AI437="Defaut GE &amp; POWER Cabinet","POWER ISSUE",
AI437="Sharing","POWER ISSUE",
AI437="Sites strategiques &amp; DataCenter","POWER ISSUE",
AI437="Exclu","Exclu",
AI437="SAT","TX ISSUE",
AI437="SPARE-ISSUE","SPARE-ISSUE",
AI437="Fiber CAmtel","TX ISSUE",
AI437="Fiber AOF","TX ISSUE",
AI437="Projet OCM (HUAWEI)","TRAVAUX-HUAWEI",
AI437="Projet OCM (NOKIA)","TRAVAUX -NOKIA",
AI437="ACCESS-ISSUE","ACCESS-ISSUE",
AI437="Projet OCM (ZTE, NOKIA, autres projets)","TRAVAUX OCM",
AI437="No root CAuse","No root cause",
AI437="ODU HS","TX ISSUE",
AI437="IP &amp; VLAN","TX ISSUE",
AI437="Warehouse HUAWEI","SPARE-ISSUE",
AI437="SPARE-HS","SPARE-ISSUE",
AI437="Power Telco","RAN ISSUE",AI437="no impacts","no impacts"
),"")</f>
        <v>no impacts</v>
      </c>
      <c r="AI437" s="85" t="s">
        <v>5998</v>
      </c>
      <c r="AJ437" s="57" t="str" cm="1">
        <f t="array" ref="AJ437">IFERROR(_xlfn.IFS(
AI437="MPR ISSUE","ACTIVE",
AI437="BSS Hardware Issue","ACTIVE",
AI437="Sites strategiques, MLL, Pylone, etc.","PASSIVE",
AI437="AKTIVCO DEFAUT GE &amp; POWER Cabinet","PASSIVE",
AI437="AKTIVCO Coupure ENEO &amp; Baisse de tension","PASSIVE",
AI437="Coupure ENEO &amp; Baisse de tension","PASSIVE",
AI437="Defaut GE &amp; POWER Cabinet","PASSIVE",
AI437="Sharing","PASSIVE",
AI437="Sites strategiques &amp; DataCenter","PASSIVE",
AI437="Exclu","Exclu",
AI437="SAT","ACTIVE",
AI437="SPARE-ISSUE","SPARE-ISSUE",
AI437="Fiber CAmtel","ACTIVE",
AI437="Fiber AOF","ACTIVE",
AI437="Projet OCM (HUAWEI)","PLANNED WORKS",
AI437="Projet OCM (NOKIA)","PLANNED WORKS",
AI437="ACCESS-ISSUE","ACCESS-ISSUE",
AI437="Projet OCM (ZTE, NOKIA, autres projets)","PLANNED WORKS",
AI437="No root CAuse","No root cause",
AI437="ODU HS","ACTIVE",
AI437="IP &amp; VLAN","ACTIVE",
AI437="Warehouse HUAWEI","SPARE-ISSUE",
AI437="SPARE-HS","SPARE-ISSUE",
AI437="Power Telco","ACTIVE", AI437="no impacts","no impacts"
),"")</f>
        <v>no impacts</v>
      </c>
      <c r="AK437" s="23" t="s">
        <v>5537</v>
      </c>
      <c r="AL437" s="23" t="str">
        <f t="shared" si="17"/>
        <v>LIT_136</v>
      </c>
      <c r="AN437" s="9" t="s">
        <v>5537</v>
      </c>
      <c r="AO437" s="23" t="str">
        <f>_xlfn.XLOOKUP(B437,'INCIDENT-05-03-2026'!E:E,'INCIDENT-05-03-2026'!F:F,"")</f>
        <v/>
      </c>
      <c r="AP437" s="7" t="s">
        <v>5537</v>
      </c>
      <c r="AQ437" s="6"/>
      <c r="AR437" s="7"/>
      <c r="AS437" s="3" t="str">
        <f>_xlfn.XLOOKUP(B437,'[3]tt num | region | site id'!$C:$C,'[3]tt num | region | site id'!$Q:$Q,"")</f>
        <v/>
      </c>
      <c r="AT437" s="24" t="str">
        <f>_xlfn.XLOOKUP(B437,'[4]Cells Huawei 03052026 12h'!$B:$B,'[4]Cells Huawei 03052026 12h'!$T:$T,"")</f>
        <v/>
      </c>
      <c r="AU437" s="24" t="str">
        <f>_xlfn.XLOOKUP(B437,'[5]cells down 02052026 8h50'!$B:$B,'[5]cells down 02052026 8h50'!$R:$R,"")</f>
        <v/>
      </c>
      <c r="AV437" s="24" t="str">
        <f>_xlfn.XLOOKUP(B437,'[5]cells down 02052026 13h50'!$B:$B,'[5]cells down 02052026 13h50'!$R:$R,"")</f>
        <v/>
      </c>
      <c r="AW437" s="24" t="str">
        <f>_xlfn.XLOOKUP(B437,'[5]cells down 02052026 13h50'!$B:$B,'[5]cells down 02052026 13h50'!$R:$R,"")</f>
        <v/>
      </c>
      <c r="AX437" s="24" t="str">
        <f>_xlfn.XLOOKUP(B437,'[6]cell downs 03052026 8h40 '!$B:$B,'[6]cell downs 03052026 8h40 '!$R:$R,"")</f>
        <v/>
      </c>
      <c r="AY437" s="24" t="str">
        <f>_xlfn.XLOOKUP(B437,'[7]ALL SITES DOWN'!$D:$D,'[7]ALL SITES DOWN'!$J:$J,"")</f>
        <v/>
      </c>
      <c r="AZ437" s="24" t="str">
        <f>_xlfn.XLOOKUP(B437,'[8]ALL SITES DOWN'!$D:$D,'[8]ALL SITES DOWN'!$J:$J,"")</f>
        <v/>
      </c>
      <c r="BA437" s="9" t="str">
        <f>_xlfn.XLOOKUP(B437,[9]sheet1!$AC:$AC,[9]sheet1!$AF:$AF,"")</f>
        <v/>
      </c>
      <c r="BB437" s="14" t="s">
        <v>5537</v>
      </c>
      <c r="BC437" s="14" t="s">
        <v>5537</v>
      </c>
      <c r="BD437" s="14" t="str">
        <f>_xlfn.XLOOKUP(B437,'[10]cell downs 18042026 17h'!$B:$B,'[10]cell downs 18042026 17h'!$B:$B,"")</f>
        <v/>
      </c>
      <c r="BE437" s="14" t="str">
        <f>_xlfn.XLOOKUP(B437,'[11]Cells Huawei 19042026 15h'!$B:$B,'[11]Cells Huawei 19042026 15h'!$B:$B,"")</f>
        <v/>
      </c>
      <c r="BF437" s="9" t="str">
        <f>_xlfn.XLOOKUP(B437,'[12]cells down 19042026 9H40'!$B:$B,'[12]cells down 19042026 9H40'!$B:$B,"")</f>
        <v/>
      </c>
      <c r="BG437" s="9" t="s">
        <v>4869</v>
      </c>
      <c r="BH437" s="9" t="s">
        <v>5537</v>
      </c>
    </row>
    <row r="438" spans="1:60" s="9" customFormat="1" x14ac:dyDescent="0.3">
      <c r="A438" s="1" t="s">
        <v>3742</v>
      </c>
      <c r="B438" s="8" t="s">
        <v>3743</v>
      </c>
      <c r="C438" s="3" t="str">
        <f>_xlfn.XLOOKUP(B438,'[1]daily break down'!$D:$D,'[1]daily break down'!$E:$E,"")</f>
        <v>NORD</v>
      </c>
      <c r="D438" s="1" t="s">
        <v>11</v>
      </c>
      <c r="E438" s="1" t="s">
        <v>12</v>
      </c>
      <c r="F438" s="3" t="s">
        <v>23</v>
      </c>
      <c r="G438" s="1" t="s">
        <v>2918</v>
      </c>
      <c r="H438" s="40" t="str">
        <f>_xlfn.XLOOKUP(B438,[2]CALCULATION!$B:$B,[2]CALCULATION!$H:$H,"")</f>
        <v>Huawei</v>
      </c>
      <c r="I438" s="34">
        <v>0</v>
      </c>
      <c r="J438" s="34">
        <v>0</v>
      </c>
      <c r="K438" s="34">
        <v>0</v>
      </c>
      <c r="L438" s="34">
        <v>8.9175391586979543E-5</v>
      </c>
      <c r="M438" s="34">
        <v>0</v>
      </c>
      <c r="N438" s="34">
        <v>0</v>
      </c>
      <c r="O438" s="34">
        <v>0</v>
      </c>
      <c r="P438" s="34">
        <v>0</v>
      </c>
      <c r="Q438" s="34">
        <v>0</v>
      </c>
      <c r="R438" s="34">
        <v>0</v>
      </c>
      <c r="S438" s="35">
        <v>0</v>
      </c>
      <c r="T438" s="35">
        <v>0</v>
      </c>
      <c r="U438" s="35">
        <v>0</v>
      </c>
      <c r="V438" s="35">
        <v>0</v>
      </c>
      <c r="W438" s="35">
        <v>0</v>
      </c>
      <c r="X438" s="35">
        <v>0</v>
      </c>
      <c r="Y438" s="35">
        <v>0</v>
      </c>
      <c r="Z438" s="35">
        <v>1.5516518136134437E-2</v>
      </c>
      <c r="AA438" s="35">
        <v>0</v>
      </c>
      <c r="AB438" s="35">
        <v>5.2223055241048449E-2</v>
      </c>
      <c r="AC438" s="35">
        <v>0</v>
      </c>
      <c r="AD438" s="35">
        <v>1.7531881986000176E-2</v>
      </c>
      <c r="AE438" s="58" t="s">
        <v>5560</v>
      </c>
      <c r="AF438" s="58"/>
      <c r="AG438" s="57" t="str" cm="1">
        <f t="array" ref="AG438">IFERROR(_xlfn.IFS(
AI438="MPR ISSUE","PDH",
AI438="BSS Hardware Issue","BSS",
AI438="Sites strategiques, MLL, Pylone, etc.","ENVTECH",
AI438="AKTIVCO DEFAUT GE &amp; POWER Cabinet","AKTIVCO",
AI438="AKTIVCO Coupure ENEO &amp; Baisse de tension","AKTIVCO GRID ONLY",
AI438="Coupure ENEO &amp; Baisse de tension","IHS GRID ONLY",
AI438="Defaut GE &amp; POWER Cabinet","IHS",
AI438="Sharing","Partners",
AI438="Sites strategiques &amp; DataCenter","SST &amp; DC",
AI438="Exclu","Exclu",
AI438="SAT","SAT",
AI438="SPARE-ISSUE","SPARE-ISSUE",
AI438="Fiber CAmtel","TRANS_FO_CAMTEL",
AI438="Fiber AOF","Fiber AOF",
AI438="Projet OCM (HUAWEI)","TRAVAUX-HUAWEI",
AI438="Projet OCM (NOKIA)","TRAVAUX-NOKIA",
AI438="ACCESS-ISSUE","ACCESS-ISSUE",
AI438="Projet OCM (ZTE, NOKIA, autres projets)","TRAVAUX OCM",
AI438="No root CAuse","No root cause",
AI438="ODU HS","PDH",
AI438="IP &amp; VLAN","PDH",
AI438="Warehouse HUAWEI","SPARE-ISSUE",
AI438="SPARE-HS","SPARE-ISSUE",
AI438="Power Telco","BSS",AI438="no impacts","no impacts"
),"")</f>
        <v>no impacts</v>
      </c>
      <c r="AH438" s="57" t="str" cm="1">
        <f t="array" ref="AH438">IFERROR(_xlfn.IFS(
AI438="MPR ISSUE","TX ISSUE",
AI438="BSS Hardware Issue","RAN ISSUE",
AI438="Sites strategiques, MLL, Pylone, etc.","ENVTECH",
AI438="AKTIVCO DEFAUT GE &amp; POWER Cabinet","POWER ISSUE",
AI438="AKTIVCO Coupure ENEO &amp; Baisse de tension","POWER ISSUE",
AI438="Coupure ENEO &amp; Baisse de tension","POWER ISSUE",
AI438="Defaut GE &amp; POWER Cabinet","POWER ISSUE",
AI438="Sharing","POWER ISSUE",
AI438="Sites strategiques &amp; DataCenter","POWER ISSUE",
AI438="Exclu","Exclu",
AI438="SAT","TX ISSUE",
AI438="SPARE-ISSUE","SPARE-ISSUE",
AI438="Fiber CAmtel","TX ISSUE",
AI438="Fiber AOF","TX ISSUE",
AI438="Projet OCM (HUAWEI)","TRAVAUX-HUAWEI",
AI438="Projet OCM (NOKIA)","TRAVAUX -NOKIA",
AI438="ACCESS-ISSUE","ACCESS-ISSUE",
AI438="Projet OCM (ZTE, NOKIA, autres projets)","TRAVAUX OCM",
AI438="No root CAuse","No root cause",
AI438="ODU HS","TX ISSUE",
AI438="IP &amp; VLAN","TX ISSUE",
AI438="Warehouse HUAWEI","SPARE-ISSUE",
AI438="SPARE-HS","SPARE-ISSUE",
AI438="Power Telco","RAN ISSUE",AI438="no impacts","no impacts"
),"")</f>
        <v>no impacts</v>
      </c>
      <c r="AI438" s="85" t="s">
        <v>5998</v>
      </c>
      <c r="AJ438" s="57" t="str" cm="1">
        <f t="array" ref="AJ438">IFERROR(_xlfn.IFS(
AI438="MPR ISSUE","ACTIVE",
AI438="BSS Hardware Issue","ACTIVE",
AI438="Sites strategiques, MLL, Pylone, etc.","PASSIVE",
AI438="AKTIVCO DEFAUT GE &amp; POWER Cabinet","PASSIVE",
AI438="AKTIVCO Coupure ENEO &amp; Baisse de tension","PASSIVE",
AI438="Coupure ENEO &amp; Baisse de tension","PASSIVE",
AI438="Defaut GE &amp; POWER Cabinet","PASSIVE",
AI438="Sharing","PASSIVE",
AI438="Sites strategiques &amp; DataCenter","PASSIVE",
AI438="Exclu","Exclu",
AI438="SAT","ACTIVE",
AI438="SPARE-ISSUE","SPARE-ISSUE",
AI438="Fiber CAmtel","ACTIVE",
AI438="Fiber AOF","ACTIVE",
AI438="Projet OCM (HUAWEI)","PLANNED WORKS",
AI438="Projet OCM (NOKIA)","PLANNED WORKS",
AI438="ACCESS-ISSUE","ACCESS-ISSUE",
AI438="Projet OCM (ZTE, NOKIA, autres projets)","PLANNED WORKS",
AI438="No root CAuse","No root cause",
AI438="ODU HS","ACTIVE",
AI438="IP &amp; VLAN","ACTIVE",
AI438="Warehouse HUAWEI","SPARE-ISSUE",
AI438="SPARE-HS","SPARE-ISSUE",
AI438="Power Telco","ACTIVE", AI438="no impacts","no impacts"
),"")</f>
        <v>no impacts</v>
      </c>
      <c r="AK438" s="23" t="s">
        <v>5537</v>
      </c>
      <c r="AL438" s="23" t="str">
        <f t="shared" si="17"/>
        <v>NRD_088</v>
      </c>
      <c r="AN438" s="9" t="s">
        <v>5537</v>
      </c>
      <c r="AO438" s="23" t="str">
        <f>_xlfn.XLOOKUP(B438,'INCIDENT-05-03-2026'!E:E,'INCIDENT-05-03-2026'!F:F,"")</f>
        <v/>
      </c>
      <c r="AP438" s="7" t="s">
        <v>5537</v>
      </c>
      <c r="AQ438" s="6"/>
      <c r="AR438" s="7"/>
      <c r="AS438" s="3" t="str">
        <f>_xlfn.XLOOKUP(B438,'[3]tt num | region | site id'!$C:$C,'[3]tt num | region | site id'!$Q:$Q,"")</f>
        <v/>
      </c>
      <c r="AT438" s="24" t="str">
        <f>_xlfn.XLOOKUP(B438,'[4]Cells Huawei 03052026 12h'!$B:$B,'[4]Cells Huawei 03052026 12h'!$T:$T,"")</f>
        <v/>
      </c>
      <c r="AU438" s="24" t="str">
        <f>_xlfn.XLOOKUP(B438,'[5]cells down 02052026 8h50'!$B:$B,'[5]cells down 02052026 8h50'!$R:$R,"")</f>
        <v/>
      </c>
      <c r="AV438" s="24" t="str">
        <f>_xlfn.XLOOKUP(B438,'[5]cells down 02052026 13h50'!$B:$B,'[5]cells down 02052026 13h50'!$R:$R,"")</f>
        <v/>
      </c>
      <c r="AW438" s="24" t="str">
        <f>_xlfn.XLOOKUP(B438,'[5]cells down 02052026 13h50'!$B:$B,'[5]cells down 02052026 13h50'!$R:$R,"")</f>
        <v/>
      </c>
      <c r="AX438" s="24" t="str">
        <f>_xlfn.XLOOKUP(B438,'[6]cell downs 03052026 8h40 '!$B:$B,'[6]cell downs 03052026 8h40 '!$R:$R,"")</f>
        <v/>
      </c>
      <c r="AY438" s="24" t="str">
        <f>_xlfn.XLOOKUP(B438,'[7]ALL SITES DOWN'!$D:$D,'[7]ALL SITES DOWN'!$J:$J,"")</f>
        <v/>
      </c>
      <c r="AZ438" s="24" t="str">
        <f>_xlfn.XLOOKUP(B438,'[8]ALL SITES DOWN'!$D:$D,'[8]ALL SITES DOWN'!$J:$J,"")</f>
        <v/>
      </c>
      <c r="BA438" s="9" t="str">
        <f>_xlfn.XLOOKUP(B438,[9]sheet1!$AC:$AC,[9]sheet1!$AF:$AF,"")</f>
        <v/>
      </c>
      <c r="BB438" s="14" t="s">
        <v>5537</v>
      </c>
      <c r="BC438" s="14" t="s">
        <v>5537</v>
      </c>
      <c r="BD438" s="14" t="str">
        <f>_xlfn.XLOOKUP(B438,'[10]cell downs 18042026 17h'!$B:$B,'[10]cell downs 18042026 17h'!$B:$B,"")</f>
        <v/>
      </c>
      <c r="BE438" s="14" t="str">
        <f>_xlfn.XLOOKUP(B438,'[11]Cells Huawei 19042026 15h'!$B:$B,'[11]Cells Huawei 19042026 15h'!$B:$B,"")</f>
        <v/>
      </c>
      <c r="BF438" s="9" t="str">
        <f>_xlfn.XLOOKUP(B438,'[12]cells down 19042026 9H40'!$B:$B,'[12]cells down 19042026 9H40'!$B:$B,"")</f>
        <v/>
      </c>
      <c r="BG438" s="9" t="s">
        <v>3743</v>
      </c>
      <c r="BH438" s="9" t="s">
        <v>12</v>
      </c>
    </row>
    <row r="439" spans="1:60" s="9" customFormat="1" x14ac:dyDescent="0.3">
      <c r="A439" s="1" t="s">
        <v>2414</v>
      </c>
      <c r="B439" s="8" t="s">
        <v>2415</v>
      </c>
      <c r="C439" s="3" t="str">
        <f>_xlfn.XLOOKUP(B439,'[1]daily break down'!$D:$D,'[1]daily break down'!$E:$E,"")</f>
        <v>NORD-OUEST</v>
      </c>
      <c r="D439" s="1" t="s">
        <v>11</v>
      </c>
      <c r="E439" s="1" t="s">
        <v>96</v>
      </c>
      <c r="F439" s="3" t="s">
        <v>51</v>
      </c>
      <c r="G439" s="1" t="s">
        <v>2046</v>
      </c>
      <c r="H439" s="41" t="str">
        <f>_xlfn.XLOOKUP(B439,[2]CALCULATION!$B:$B,[2]CALCULATION!$H:$H,"")</f>
        <v>NOKIA</v>
      </c>
      <c r="I439" s="34">
        <v>2.0848930813850308</v>
      </c>
      <c r="J439" s="34">
        <v>1.7835078317400378E-4</v>
      </c>
      <c r="K439" s="34">
        <v>1.5469258118621358</v>
      </c>
      <c r="L439" s="34">
        <v>0.15424561025053926</v>
      </c>
      <c r="M439" s="34">
        <v>8.1450019593705972E-2</v>
      </c>
      <c r="N439" s="34">
        <v>6.4295817549164273E-3</v>
      </c>
      <c r="O439" s="34">
        <v>1.9618586149147365E-4</v>
      </c>
      <c r="P439" s="34">
        <v>0.64227449967287309</v>
      </c>
      <c r="Q439" s="34">
        <v>1.3379683739833423E-4</v>
      </c>
      <c r="R439" s="34">
        <v>0.84537389785459427</v>
      </c>
      <c r="S439" s="35">
        <v>0.90757165757250935</v>
      </c>
      <c r="T439" s="35">
        <v>339952.04519551527</v>
      </c>
      <c r="U439" s="35">
        <v>7.7099513543120862E-3</v>
      </c>
      <c r="V439" s="35">
        <v>1.9228889687900397</v>
      </c>
      <c r="W439" s="35">
        <v>1.9262198340790958E-3</v>
      </c>
      <c r="X439" s="35">
        <v>1.9618586149124207E-4</v>
      </c>
      <c r="Y439" s="35">
        <v>1.7835078317400378E-4</v>
      </c>
      <c r="Z439" s="35">
        <v>0.42396524198503294</v>
      </c>
      <c r="AA439" s="35">
        <v>0.12027445055933242</v>
      </c>
      <c r="AB439" s="35">
        <v>0</v>
      </c>
      <c r="AC439" s="35">
        <v>3.4200325258793018E-4</v>
      </c>
      <c r="AD439" s="35">
        <v>1.7353531202826324E-2</v>
      </c>
      <c r="AE439" s="58" t="s">
        <v>5603</v>
      </c>
      <c r="AF439" s="58"/>
      <c r="AG439" s="57" t="str" cm="1">
        <f t="array" ref="AG439">IFERROR(_xlfn.IFS(
AI439="MPR ISSUE","PDH",
AI439="BSS Hardware Issue","BSS",
AI439="Sites strategiques, MLL, Pylone, etc.","ENVTECH",
AI439="AKTIVCO DEFAUT GE &amp; POWER Cabinet","AKTIVCO",
AI439="AKTIVCO Coupure ENEO &amp; Baisse de tension","AKTIVCO GRID ONLY",
AI439="Coupure ENEO &amp; Baisse de tension","IHS GRID ONLY",
AI439="Defaut GE &amp; POWER Cabinet","IHS",
AI439="Sharing","Partners",
AI439="Sites strategiques &amp; DataCenter","SST &amp; DC",
AI439="Exclu","Exclu",
AI439="SAT","SAT",
AI439="SPARE-ISSUE","SPARE-ISSUE",
AI439="Fiber CAmtel","TRANS_FO_CAMTEL",
AI439="Fiber AOF","Fiber AOF",
AI439="Projet OCM (HUAWEI)","TRAVAUX-HUAWEI",
AI439="Projet OCM (NOKIA)","TRAVAUX-NOKIA",
AI439="ACCESS-ISSUE","ACCESS-ISSUE",
AI439="Projet OCM (ZTE, NOKIA, autres projets)","TRAVAUX OCM",
AI439="No root CAuse","No root cause",
AI439="ODU HS","PDH",
AI439="IP &amp; VLAN","PDH",
AI439="Warehouse HUAWEI","SPARE-ISSUE",
AI439="SPARE-HS","SPARE-ISSUE",
AI439="Power Telco","BSS",AI439="no impacts","no impacts"
),"")</f>
        <v>no impacts</v>
      </c>
      <c r="AH439" s="57" t="str" cm="1">
        <f t="array" ref="AH439">IFERROR(_xlfn.IFS(
AI439="MPR ISSUE","TX ISSUE",
AI439="BSS Hardware Issue","RAN ISSUE",
AI439="Sites strategiques, MLL, Pylone, etc.","ENVTECH",
AI439="AKTIVCO DEFAUT GE &amp; POWER Cabinet","POWER ISSUE",
AI439="AKTIVCO Coupure ENEO &amp; Baisse de tension","POWER ISSUE",
AI439="Coupure ENEO &amp; Baisse de tension","POWER ISSUE",
AI439="Defaut GE &amp; POWER Cabinet","POWER ISSUE",
AI439="Sharing","POWER ISSUE",
AI439="Sites strategiques &amp; DataCenter","POWER ISSUE",
AI439="Exclu","Exclu",
AI439="SAT","TX ISSUE",
AI439="SPARE-ISSUE","SPARE-ISSUE",
AI439="Fiber CAmtel","TX ISSUE",
AI439="Fiber AOF","TX ISSUE",
AI439="Projet OCM (HUAWEI)","TRAVAUX-HUAWEI",
AI439="Projet OCM (NOKIA)","TRAVAUX -NOKIA",
AI439="ACCESS-ISSUE","ACCESS-ISSUE",
AI439="Projet OCM (ZTE, NOKIA, autres projets)","TRAVAUX OCM",
AI439="No root CAuse","No root cause",
AI439="ODU HS","TX ISSUE",
AI439="IP &amp; VLAN","TX ISSUE",
AI439="Warehouse HUAWEI","SPARE-ISSUE",
AI439="SPARE-HS","SPARE-ISSUE",
AI439="Power Telco","RAN ISSUE",AI439="no impacts","no impacts"
),"")</f>
        <v>no impacts</v>
      </c>
      <c r="AI439" s="85" t="s">
        <v>5998</v>
      </c>
      <c r="AJ439" s="57" t="str" cm="1">
        <f t="array" ref="AJ439">IFERROR(_xlfn.IFS(
AI439="MPR ISSUE","ACTIVE",
AI439="BSS Hardware Issue","ACTIVE",
AI439="Sites strategiques, MLL, Pylone, etc.","PASSIVE",
AI439="AKTIVCO DEFAUT GE &amp; POWER Cabinet","PASSIVE",
AI439="AKTIVCO Coupure ENEO &amp; Baisse de tension","PASSIVE",
AI439="Coupure ENEO &amp; Baisse de tension","PASSIVE",
AI439="Defaut GE &amp; POWER Cabinet","PASSIVE",
AI439="Sharing","PASSIVE",
AI439="Sites strategiques &amp; DataCenter","PASSIVE",
AI439="Exclu","Exclu",
AI439="SAT","ACTIVE",
AI439="SPARE-ISSUE","SPARE-ISSUE",
AI439="Fiber CAmtel","ACTIVE",
AI439="Fiber AOF","ACTIVE",
AI439="Projet OCM (HUAWEI)","PLANNED WORKS",
AI439="Projet OCM (NOKIA)","PLANNED WORKS",
AI439="ACCESS-ISSUE","ACCESS-ISSUE",
AI439="Projet OCM (ZTE, NOKIA, autres projets)","PLANNED WORKS",
AI439="No root CAuse","No root cause",
AI439="ODU HS","ACTIVE",
AI439="IP &amp; VLAN","ACTIVE",
AI439="Warehouse HUAWEI","SPARE-ISSUE",
AI439="SPARE-HS","SPARE-ISSUE",
AI439="Power Telco","ACTIVE", AI439="no impacts","no impacts"
),"")</f>
        <v>no impacts</v>
      </c>
      <c r="AK439" s="23" t="s">
        <v>5537</v>
      </c>
      <c r="AL439" s="23" t="str">
        <f t="shared" si="17"/>
        <v>NRO_092</v>
      </c>
      <c r="AN439" s="9" t="s">
        <v>5537</v>
      </c>
      <c r="AO439" s="23" t="str">
        <f>_xlfn.XLOOKUP(B439,'INCIDENT-05-03-2026'!E:E,'INCIDENT-05-03-2026'!F:F,"")</f>
        <v/>
      </c>
      <c r="AP439" s="7" t="s">
        <v>5537</v>
      </c>
      <c r="AQ439" s="6"/>
      <c r="AR439" s="7"/>
      <c r="AS439" s="3" t="str">
        <f>_xlfn.XLOOKUP(B439,'[3]tt num | region | site id'!$C:$C,'[3]tt num | region | site id'!$Q:$Q,"")</f>
        <v/>
      </c>
      <c r="AT439" s="24" t="str">
        <f>_xlfn.XLOOKUP(B439,'[4]Cells Huawei 03052026 12h'!$B:$B,'[4]Cells Huawei 03052026 12h'!$T:$T,"")</f>
        <v/>
      </c>
      <c r="AU439" s="24" t="str">
        <f>_xlfn.XLOOKUP(B439,'[5]cells down 02052026 8h50'!$B:$B,'[5]cells down 02052026 8h50'!$R:$R,"")</f>
        <v/>
      </c>
      <c r="AV439" s="24" t="str">
        <f>_xlfn.XLOOKUP(B439,'[5]cells down 02052026 13h50'!$B:$B,'[5]cells down 02052026 13h50'!$R:$R,"")</f>
        <v/>
      </c>
      <c r="AW439" s="24" t="str">
        <f>_xlfn.XLOOKUP(B439,'[5]cells down 02052026 13h50'!$B:$B,'[5]cells down 02052026 13h50'!$R:$R,"")</f>
        <v/>
      </c>
      <c r="AX439" s="24" t="str">
        <f>_xlfn.XLOOKUP(B439,'[6]cell downs 03052026 8h40 '!$B:$B,'[6]cell downs 03052026 8h40 '!$R:$R,"")</f>
        <v/>
      </c>
      <c r="AY439" s="24" t="str">
        <f>_xlfn.XLOOKUP(B439,'[7]ALL SITES DOWN'!$D:$D,'[7]ALL SITES DOWN'!$J:$J,"")</f>
        <v/>
      </c>
      <c r="AZ439" s="24" t="str">
        <f>_xlfn.XLOOKUP(B439,'[8]ALL SITES DOWN'!$D:$D,'[8]ALL SITES DOWN'!$J:$J,"")</f>
        <v/>
      </c>
      <c r="BA439" s="9" t="str">
        <f>_xlfn.XLOOKUP(B439,[9]sheet1!$AC:$AC,[9]sheet1!$AF:$AF,"")</f>
        <v/>
      </c>
      <c r="BB439" s="14" t="s">
        <v>5537</v>
      </c>
      <c r="BC439" s="14" t="s">
        <v>5537</v>
      </c>
      <c r="BD439" s="14" t="str">
        <f>_xlfn.XLOOKUP(B439,'[10]cell downs 18042026 17h'!$B:$B,'[10]cell downs 18042026 17h'!$B:$B,"")</f>
        <v/>
      </c>
      <c r="BE439" s="14" t="str">
        <f>_xlfn.XLOOKUP(B439,'[11]Cells Huawei 19042026 15h'!$B:$B,'[11]Cells Huawei 19042026 15h'!$B:$B,"")</f>
        <v/>
      </c>
      <c r="BF439" s="9" t="str">
        <f>_xlfn.XLOOKUP(B439,'[12]cells down 19042026 9H40'!$B:$B,'[12]cells down 19042026 9H40'!$B:$B,"")</f>
        <v/>
      </c>
      <c r="BG439" s="9" t="s">
        <v>2415</v>
      </c>
      <c r="BH439" s="9" t="s">
        <v>5459</v>
      </c>
    </row>
    <row r="440" spans="1:60" s="9" customFormat="1" x14ac:dyDescent="0.3">
      <c r="A440" s="1" t="s">
        <v>1084</v>
      </c>
      <c r="B440" s="8" t="s">
        <v>1085</v>
      </c>
      <c r="C440" s="3" t="str">
        <f>_xlfn.XLOOKUP(B440,'[1]daily break down'!$D:$D,'[1]daily break down'!$E:$E,"")</f>
        <v>EXTREME-NORD</v>
      </c>
      <c r="D440" s="1" t="s">
        <v>11</v>
      </c>
      <c r="E440" s="1" t="s">
        <v>96</v>
      </c>
      <c r="F440" s="3" t="s">
        <v>55</v>
      </c>
      <c r="G440" s="1" t="s">
        <v>1084</v>
      </c>
      <c r="H440" s="41" t="str">
        <f>_xlfn.XLOOKUP(B440,[2]CALCULATION!$B:$B,[2]CALCULATION!$H:$H,"")</f>
        <v>NOKIA</v>
      </c>
      <c r="I440" s="34">
        <v>0</v>
      </c>
      <c r="J440" s="34">
        <v>2.7645971274559804E-3</v>
      </c>
      <c r="K440" s="34">
        <v>4.1782281180049188E-2</v>
      </c>
      <c r="L440" s="34">
        <v>0</v>
      </c>
      <c r="M440" s="34">
        <v>0</v>
      </c>
      <c r="N440" s="34">
        <v>0</v>
      </c>
      <c r="O440" s="34">
        <v>0</v>
      </c>
      <c r="P440" s="34">
        <v>0.12041814767257501</v>
      </c>
      <c r="Q440" s="34">
        <v>0.47552141736597703</v>
      </c>
      <c r="R440" s="34">
        <v>0</v>
      </c>
      <c r="S440" s="35">
        <v>0</v>
      </c>
      <c r="T440" s="35">
        <v>19066.897311040913</v>
      </c>
      <c r="U440" s="35">
        <v>0.12615152974952956</v>
      </c>
      <c r="V440" s="35">
        <v>2.0849861988809393E-2</v>
      </c>
      <c r="W440" s="35">
        <v>0.30939685048651266</v>
      </c>
      <c r="X440" s="35">
        <v>0</v>
      </c>
      <c r="Y440" s="35">
        <v>0</v>
      </c>
      <c r="Z440" s="35">
        <v>0</v>
      </c>
      <c r="AA440" s="35">
        <v>0</v>
      </c>
      <c r="AB440" s="35">
        <v>4.834764048930372E-2</v>
      </c>
      <c r="AC440" s="35">
        <v>0</v>
      </c>
      <c r="AD440" s="35">
        <v>1.6230860554741829E-2</v>
      </c>
      <c r="AE440" s="58" t="s">
        <v>5603</v>
      </c>
      <c r="AF440" s="58"/>
      <c r="AG440" s="57" t="str" cm="1">
        <f t="array" ref="AG440">IFERROR(_xlfn.IFS(
AI440="MPR ISSUE","PDH",
AI440="BSS Hardware Issue","BSS",
AI440="Sites strategiques, MLL, Pylone, etc.","ENVTECH",
AI440="AKTIVCO DEFAUT GE &amp; POWER Cabinet","AKTIVCO",
AI440="AKTIVCO Coupure ENEO &amp; Baisse de tension","AKTIVCO GRID ONLY",
AI440="Coupure ENEO &amp; Baisse de tension","IHS GRID ONLY",
AI440="Defaut GE &amp; POWER Cabinet","IHS",
AI440="Sharing","Partners",
AI440="Sites strategiques &amp; DataCenter","SST &amp; DC",
AI440="Exclu","Exclu",
AI440="SAT","SAT",
AI440="SPARE-ISSUE","SPARE-ISSUE",
AI440="Fiber CAmtel","TRANS_FO_CAMTEL",
AI440="Fiber AOF","Fiber AOF",
AI440="Projet OCM (HUAWEI)","TRAVAUX-HUAWEI",
AI440="Projet OCM (NOKIA)","TRAVAUX-NOKIA",
AI440="ACCESS-ISSUE","ACCESS-ISSUE",
AI440="Projet OCM (ZTE, NOKIA, autres projets)","TRAVAUX OCM",
AI440="No root CAuse","No root cause",
AI440="ODU HS","PDH",
AI440="IP &amp; VLAN","PDH",
AI440="Warehouse HUAWEI","SPARE-ISSUE",
AI440="SPARE-HS","SPARE-ISSUE",
AI440="Power Telco","BSS",AI440="no impacts","no impacts"
),"")</f>
        <v>no impacts</v>
      </c>
      <c r="AH440" s="57" t="str" cm="1">
        <f t="array" ref="AH440">IFERROR(_xlfn.IFS(
AI440="MPR ISSUE","TX ISSUE",
AI440="BSS Hardware Issue","RAN ISSUE",
AI440="Sites strategiques, MLL, Pylone, etc.","ENVTECH",
AI440="AKTIVCO DEFAUT GE &amp; POWER Cabinet","POWER ISSUE",
AI440="AKTIVCO Coupure ENEO &amp; Baisse de tension","POWER ISSUE",
AI440="Coupure ENEO &amp; Baisse de tension","POWER ISSUE",
AI440="Defaut GE &amp; POWER Cabinet","POWER ISSUE",
AI440="Sharing","POWER ISSUE",
AI440="Sites strategiques &amp; DataCenter","POWER ISSUE",
AI440="Exclu","Exclu",
AI440="SAT","TX ISSUE",
AI440="SPARE-ISSUE","SPARE-ISSUE",
AI440="Fiber CAmtel","TX ISSUE",
AI440="Fiber AOF","TX ISSUE",
AI440="Projet OCM (HUAWEI)","TRAVAUX-HUAWEI",
AI440="Projet OCM (NOKIA)","TRAVAUX -NOKIA",
AI440="ACCESS-ISSUE","ACCESS-ISSUE",
AI440="Projet OCM (ZTE, NOKIA, autres projets)","TRAVAUX OCM",
AI440="No root CAuse","No root cause",
AI440="ODU HS","TX ISSUE",
AI440="IP &amp; VLAN","TX ISSUE",
AI440="Warehouse HUAWEI","SPARE-ISSUE",
AI440="SPARE-HS","SPARE-ISSUE",
AI440="Power Telco","RAN ISSUE",AI440="no impacts","no impacts"
),"")</f>
        <v>no impacts</v>
      </c>
      <c r="AI440" s="85" t="s">
        <v>5998</v>
      </c>
      <c r="AJ440" s="57" t="str" cm="1">
        <f t="array" ref="AJ440">IFERROR(_xlfn.IFS(
AI440="MPR ISSUE","ACTIVE",
AI440="BSS Hardware Issue","ACTIVE",
AI440="Sites strategiques, MLL, Pylone, etc.","PASSIVE",
AI440="AKTIVCO DEFAUT GE &amp; POWER Cabinet","PASSIVE",
AI440="AKTIVCO Coupure ENEO &amp; Baisse de tension","PASSIVE",
AI440="Coupure ENEO &amp; Baisse de tension","PASSIVE",
AI440="Defaut GE &amp; POWER Cabinet","PASSIVE",
AI440="Sharing","PASSIVE",
AI440="Sites strategiques &amp; DataCenter","PASSIVE",
AI440="Exclu","Exclu",
AI440="SAT","ACTIVE",
AI440="SPARE-ISSUE","SPARE-ISSUE",
AI440="Fiber CAmtel","ACTIVE",
AI440="Fiber AOF","ACTIVE",
AI440="Projet OCM (HUAWEI)","PLANNED WORKS",
AI440="Projet OCM (NOKIA)","PLANNED WORKS",
AI440="ACCESS-ISSUE","ACCESS-ISSUE",
AI440="Projet OCM (ZTE, NOKIA, autres projets)","PLANNED WORKS",
AI440="No root CAuse","No root cause",
AI440="ODU HS","ACTIVE",
AI440="IP &amp; VLAN","ACTIVE",
AI440="Warehouse HUAWEI","SPARE-ISSUE",
AI440="SPARE-HS","SPARE-ISSUE",
AI440="Power Telco","ACTIVE", AI440="no impacts","no impacts"
),"")</f>
        <v>no impacts</v>
      </c>
      <c r="AK440" s="23" t="s">
        <v>5537</v>
      </c>
      <c r="AL440" s="23" t="str">
        <f t="shared" si="17"/>
        <v>EXN_207</v>
      </c>
      <c r="AN440" s="9" t="s">
        <v>5537</v>
      </c>
      <c r="AO440" s="23" t="str">
        <f>_xlfn.XLOOKUP(B440,'INCIDENT-05-03-2026'!E:E,'INCIDENT-05-03-2026'!F:F,"")</f>
        <v/>
      </c>
      <c r="AP440" s="7" t="s">
        <v>5537</v>
      </c>
      <c r="AQ440" s="6"/>
      <c r="AR440" s="7"/>
      <c r="AS440" s="3" t="str">
        <f>_xlfn.XLOOKUP(B440,'[3]tt num | region | site id'!$C:$C,'[3]tt num | region | site id'!$Q:$Q,"")</f>
        <v/>
      </c>
      <c r="AT440" s="24" t="str">
        <f>_xlfn.XLOOKUP(B440,'[4]Cells Huawei 03052026 12h'!$B:$B,'[4]Cells Huawei 03052026 12h'!$T:$T,"")</f>
        <v/>
      </c>
      <c r="AU440" s="24" t="str">
        <f>_xlfn.XLOOKUP(B440,'[5]cells down 02052026 8h50'!$B:$B,'[5]cells down 02052026 8h50'!$R:$R,"")</f>
        <v/>
      </c>
      <c r="AV440" s="24" t="str">
        <f>_xlfn.XLOOKUP(B440,'[5]cells down 02052026 13h50'!$B:$B,'[5]cells down 02052026 13h50'!$R:$R,"")</f>
        <v/>
      </c>
      <c r="AW440" s="24" t="str">
        <f>_xlfn.XLOOKUP(B440,'[5]cells down 02052026 13h50'!$B:$B,'[5]cells down 02052026 13h50'!$R:$R,"")</f>
        <v/>
      </c>
      <c r="AX440" s="24" t="str">
        <f>_xlfn.XLOOKUP(B440,'[6]cell downs 03052026 8h40 '!$B:$B,'[6]cell downs 03052026 8h40 '!$R:$R,"")</f>
        <v/>
      </c>
      <c r="AY440" s="24" t="str">
        <f>_xlfn.XLOOKUP(B440,'[7]ALL SITES DOWN'!$D:$D,'[7]ALL SITES DOWN'!$J:$J,"")</f>
        <v/>
      </c>
      <c r="AZ440" s="24" t="str">
        <f>_xlfn.XLOOKUP(B440,'[8]ALL SITES DOWN'!$D:$D,'[8]ALL SITES DOWN'!$J:$J,"")</f>
        <v/>
      </c>
      <c r="BA440" s="9" t="str">
        <f>_xlfn.XLOOKUP(B440,[9]sheet1!$AC:$AC,[9]sheet1!$AF:$AF,"")</f>
        <v/>
      </c>
      <c r="BB440" s="14" t="s">
        <v>5537</v>
      </c>
      <c r="BC440" s="14" t="s">
        <v>5537</v>
      </c>
      <c r="BD440" s="14" t="str">
        <f>_xlfn.XLOOKUP(B440,'[10]cell downs 18042026 17h'!$B:$B,'[10]cell downs 18042026 17h'!$B:$B,"")</f>
        <v/>
      </c>
      <c r="BE440" s="14" t="str">
        <f>_xlfn.XLOOKUP(B440,'[11]Cells Huawei 19042026 15h'!$B:$B,'[11]Cells Huawei 19042026 15h'!$B:$B,"")</f>
        <v/>
      </c>
      <c r="BF440" s="9" t="str">
        <f>_xlfn.XLOOKUP(B440,'[12]cells down 19042026 9H40'!$B:$B,'[12]cells down 19042026 9H40'!$B:$B,"")</f>
        <v/>
      </c>
      <c r="BG440" s="9" t="s">
        <v>1085</v>
      </c>
      <c r="BH440" s="9" t="s">
        <v>1129</v>
      </c>
    </row>
    <row r="441" spans="1:60" s="9" customFormat="1" ht="21.45" customHeight="1" x14ac:dyDescent="0.3">
      <c r="A441" s="1" t="s">
        <v>1604</v>
      </c>
      <c r="B441" s="8" t="s">
        <v>1605</v>
      </c>
      <c r="C441" s="3" t="str">
        <f>_xlfn.XLOOKUP(B441,'[1]daily break down'!$D:$D,'[1]daily break down'!$E:$E,"")</f>
        <v>Yaounde</v>
      </c>
      <c r="D441" s="1" t="s">
        <v>18</v>
      </c>
      <c r="E441" s="1" t="s">
        <v>5490</v>
      </c>
      <c r="F441" s="3" t="s">
        <v>37</v>
      </c>
      <c r="G441" s="1" t="s">
        <v>38</v>
      </c>
      <c r="H441" s="42" t="str">
        <f>_xlfn.XLOOKUP(B441,[2]CALCULATION!$B:$B,[2]CALCULATION!$H:$H,"")</f>
        <v>ZTE</v>
      </c>
      <c r="I441" s="34">
        <v>20.073130955132648</v>
      </c>
      <c r="J441" s="34">
        <v>7.8857977131149175</v>
      </c>
      <c r="K441" s="34">
        <v>2.4372347923854205</v>
      </c>
      <c r="L441" s="34">
        <v>2.7663276574980098</v>
      </c>
      <c r="M441" s="34">
        <v>3.9640958471376844</v>
      </c>
      <c r="N441" s="34">
        <v>10.50184700071055</v>
      </c>
      <c r="O441" s="34">
        <v>5.0318106456869085</v>
      </c>
      <c r="P441" s="34">
        <v>5.6757104781798526</v>
      </c>
      <c r="Q441" s="34">
        <v>4.4371534644282926</v>
      </c>
      <c r="R441" s="34">
        <v>3.4924472010341492</v>
      </c>
      <c r="S441" s="35">
        <v>2.28272950892182</v>
      </c>
      <c r="T441" s="35">
        <v>2.0441496662700147</v>
      </c>
      <c r="U441" s="35">
        <v>3.5691737079555863</v>
      </c>
      <c r="V441" s="35">
        <v>1.1408742898071815</v>
      </c>
      <c r="W441" s="35">
        <v>2.0441496662700147</v>
      </c>
      <c r="X441" s="35">
        <v>4.7105652150339736</v>
      </c>
      <c r="Y441" s="35">
        <v>1.187691370390346</v>
      </c>
      <c r="Z441" s="35">
        <v>0</v>
      </c>
      <c r="AA441" s="35">
        <v>0</v>
      </c>
      <c r="AB441" s="35">
        <v>0</v>
      </c>
      <c r="AC441" s="35">
        <v>3.0951294359189897E-2</v>
      </c>
      <c r="AD441" s="35">
        <v>1.6140745877243311E-2</v>
      </c>
      <c r="AE441" s="58" t="s">
        <v>5560</v>
      </c>
      <c r="AF441" s="58"/>
      <c r="AG441" s="57" t="str" cm="1">
        <f t="array" ref="AG441">IFERROR(_xlfn.IFS(
AI441="MPR ISSUE","PDH",
AI441="BSS Hardware Issue","BSS",
AI441="Sites strategiques, MLL, Pylone, etc.","ENVTECH",
AI441="AKTIVCO DEFAUT GE &amp; POWER Cabinet","AKTIVCO",
AI441="AKTIVCO Coupure ENEO &amp; Baisse de tension","AKTIVCO GRID ONLY",
AI441="Coupure ENEO &amp; Baisse de tension","IHS GRID ONLY",
AI441="Defaut GE &amp; POWER Cabinet","IHS",
AI441="Sharing","Partners",
AI441="Sites strategiques &amp; DataCenter","SST &amp; DC",
AI441="Exclu","Exclu",
AI441="SAT","SAT",
AI441="SPARE-ISSUE","SPARE-ISSUE",
AI441="Fiber CAmtel","TRANS_FO_CAMTEL",
AI441="Fiber AOF","Fiber AOF",
AI441="Projet OCM (HUAWEI)","TRAVAUX-HUAWEI",
AI441="Projet OCM (NOKIA)","TRAVAUX-NOKIA",
AI441="ACCESS-ISSUE","ACCESS-ISSUE",
AI441="Projet OCM (ZTE, NOKIA, autres projets)","TRAVAUX OCM",
AI441="No root CAuse","No root cause",
AI441="ODU HS","PDH",
AI441="IP &amp; VLAN","PDH",
AI441="Warehouse HUAWEI","SPARE-ISSUE",
AI441="SPARE-HS","SPARE-ISSUE",
AI441="Power Telco","BSS",AI441="no impacts","no impacts"
),"")</f>
        <v>no impacts</v>
      </c>
      <c r="AH441" s="57" t="str" cm="1">
        <f t="array" ref="AH441">IFERROR(_xlfn.IFS(
AI441="MPR ISSUE","TX ISSUE",
AI441="BSS Hardware Issue","RAN ISSUE",
AI441="Sites strategiques, MLL, Pylone, etc.","ENVTECH",
AI441="AKTIVCO DEFAUT GE &amp; POWER Cabinet","POWER ISSUE",
AI441="AKTIVCO Coupure ENEO &amp; Baisse de tension","POWER ISSUE",
AI441="Coupure ENEO &amp; Baisse de tension","POWER ISSUE",
AI441="Defaut GE &amp; POWER Cabinet","POWER ISSUE",
AI441="Sharing","POWER ISSUE",
AI441="Sites strategiques &amp; DataCenter","POWER ISSUE",
AI441="Exclu","Exclu",
AI441="SAT","TX ISSUE",
AI441="SPARE-ISSUE","SPARE-ISSUE",
AI441="Fiber CAmtel","TX ISSUE",
AI441="Fiber AOF","TX ISSUE",
AI441="Projet OCM (HUAWEI)","TRAVAUX-HUAWEI",
AI441="Projet OCM (NOKIA)","TRAVAUX -NOKIA",
AI441="ACCESS-ISSUE","ACCESS-ISSUE",
AI441="Projet OCM (ZTE, NOKIA, autres projets)","TRAVAUX OCM",
AI441="No root CAuse","No root cause",
AI441="ODU HS","TX ISSUE",
AI441="IP &amp; VLAN","TX ISSUE",
AI441="Warehouse HUAWEI","SPARE-ISSUE",
AI441="SPARE-HS","SPARE-ISSUE",
AI441="Power Telco","RAN ISSUE",AI441="no impacts","no impacts"
),"")</f>
        <v>no impacts</v>
      </c>
      <c r="AI441" s="85" t="s">
        <v>5998</v>
      </c>
      <c r="AJ441" s="57" t="str" cm="1">
        <f t="array" ref="AJ441">IFERROR(_xlfn.IFS(
AI441="MPR ISSUE","ACTIVE",
AI441="BSS Hardware Issue","ACTIVE",
AI441="Sites strategiques, MLL, Pylone, etc.","PASSIVE",
AI441="AKTIVCO DEFAUT GE &amp; POWER Cabinet","PASSIVE",
AI441="AKTIVCO Coupure ENEO &amp; Baisse de tension","PASSIVE",
AI441="Coupure ENEO &amp; Baisse de tension","PASSIVE",
AI441="Defaut GE &amp; POWER Cabinet","PASSIVE",
AI441="Sharing","PASSIVE",
AI441="Sites strategiques &amp; DataCenter","PASSIVE",
AI441="Exclu","Exclu",
AI441="SAT","ACTIVE",
AI441="SPARE-ISSUE","SPARE-ISSUE",
AI441="Fiber CAmtel","ACTIVE",
AI441="Fiber AOF","ACTIVE",
AI441="Projet OCM (HUAWEI)","PLANNED WORKS",
AI441="Projet OCM (NOKIA)","PLANNED WORKS",
AI441="ACCESS-ISSUE","ACCESS-ISSUE",
AI441="Projet OCM (ZTE, NOKIA, autres projets)","PLANNED WORKS",
AI441="No root CAuse","No root cause",
AI441="ODU HS","ACTIVE",
AI441="IP &amp; VLAN","ACTIVE",
AI441="Warehouse HUAWEI","SPARE-ISSUE",
AI441="SPARE-HS","SPARE-ISSUE",
AI441="Power Telco","ACTIVE", AI441="no impacts","no impacts"
),"")</f>
        <v>no impacts</v>
      </c>
      <c r="AK441" s="23" t="s">
        <v>5537</v>
      </c>
      <c r="AL441" s="23" t="str">
        <f t="shared" si="17"/>
        <v>CTR_778</v>
      </c>
      <c r="AN441" s="9" t="s">
        <v>5537</v>
      </c>
      <c r="AO441" s="23" t="str">
        <f>_xlfn.XLOOKUP(B441,'INCIDENT-05-03-2026'!E:E,'INCIDENT-05-03-2026'!F:F,"")</f>
        <v/>
      </c>
      <c r="AP441" s="7" t="s">
        <v>5537</v>
      </c>
      <c r="AQ441" s="6"/>
      <c r="AR441" s="7"/>
      <c r="AS441" s="3" t="str">
        <f>_xlfn.XLOOKUP(B441,'[3]tt num | region | site id'!$C:$C,'[3]tt num | region | site id'!$Q:$Q,"")</f>
        <v/>
      </c>
      <c r="AT441" s="24" t="str">
        <f>_xlfn.XLOOKUP(B441,'[4]Cells Huawei 03052026 12h'!$B:$B,'[4]Cells Huawei 03052026 12h'!$T:$T,"")</f>
        <v/>
      </c>
      <c r="AU441" s="24" t="str">
        <f>_xlfn.XLOOKUP(B441,'[5]cells down 02052026 8h50'!$B:$B,'[5]cells down 02052026 8h50'!$R:$R,"")</f>
        <v/>
      </c>
      <c r="AV441" s="24" t="str">
        <f>_xlfn.XLOOKUP(B441,'[5]cells down 02052026 13h50'!$B:$B,'[5]cells down 02052026 13h50'!$R:$R,"")</f>
        <v/>
      </c>
      <c r="AW441" s="24" t="str">
        <f>_xlfn.XLOOKUP(B441,'[5]cells down 02052026 13h50'!$B:$B,'[5]cells down 02052026 13h50'!$R:$R,"")</f>
        <v/>
      </c>
      <c r="AX441" s="24" t="str">
        <f>_xlfn.XLOOKUP(B441,'[6]cell downs 03052026 8h40 '!$B:$B,'[6]cell downs 03052026 8h40 '!$R:$R,"")</f>
        <v/>
      </c>
      <c r="AY441" s="24" t="str">
        <f>_xlfn.XLOOKUP(B441,'[7]ALL SITES DOWN'!$D:$D,'[7]ALL SITES DOWN'!$J:$J,"")</f>
        <v/>
      </c>
      <c r="AZ441" s="24" t="str">
        <f>_xlfn.XLOOKUP(B441,'[8]ALL SITES DOWN'!$D:$D,'[8]ALL SITES DOWN'!$J:$J,"")</f>
        <v/>
      </c>
      <c r="BA441" s="9" t="str">
        <f>_xlfn.XLOOKUP(B441,[9]sheet1!$AC:$AC,[9]sheet1!$AF:$AF,"")</f>
        <v/>
      </c>
      <c r="BB441" s="14" t="s">
        <v>5537</v>
      </c>
      <c r="BC441" s="14" t="s">
        <v>5537</v>
      </c>
      <c r="BD441" s="14" t="str">
        <f>_xlfn.XLOOKUP(B441,'[10]cell downs 18042026 17h'!$B:$B,'[10]cell downs 18042026 17h'!$B:$B,"")</f>
        <v/>
      </c>
      <c r="BE441" s="14" t="str">
        <f>_xlfn.XLOOKUP(B441,'[11]Cells Huawei 19042026 15h'!$B:$B,'[11]Cells Huawei 19042026 15h'!$B:$B,"")</f>
        <v/>
      </c>
      <c r="BF441" s="9" t="str">
        <f>_xlfn.XLOOKUP(B441,'[12]cells down 19042026 9H40'!$B:$B,'[12]cells down 19042026 9H40'!$B:$B,"")</f>
        <v>CTR_778</v>
      </c>
      <c r="BG441" s="9" t="s">
        <v>5537</v>
      </c>
      <c r="BH441" s="9" t="s">
        <v>5537</v>
      </c>
    </row>
    <row r="442" spans="1:60" s="9" customFormat="1" x14ac:dyDescent="0.3">
      <c r="A442" s="1" t="s">
        <v>1194</v>
      </c>
      <c r="B442" s="8" t="s">
        <v>1195</v>
      </c>
      <c r="C442" s="3" t="str">
        <f>_xlfn.XLOOKUP(B442,'[1]daily break down'!$D:$D,'[1]daily break down'!$E:$E,"")</f>
        <v>NORD-OUEST</v>
      </c>
      <c r="D442" s="1" t="s">
        <v>11</v>
      </c>
      <c r="E442" s="1" t="s">
        <v>12</v>
      </c>
      <c r="F442" s="3" t="s">
        <v>51</v>
      </c>
      <c r="G442" s="1" t="s">
        <v>762</v>
      </c>
      <c r="H442" s="41" t="str">
        <f>_xlfn.XLOOKUP(B442,[2]CALCULATION!$B:$B,[2]CALCULATION!$H:$H,"")</f>
        <v>NOKIA</v>
      </c>
      <c r="I442" s="34">
        <v>2.7053307087621325E-3</v>
      </c>
      <c r="J442" s="34">
        <v>0.15714335700993459</v>
      </c>
      <c r="K442" s="34">
        <v>0</v>
      </c>
      <c r="L442" s="34">
        <v>0</v>
      </c>
      <c r="M442" s="34">
        <v>2.6195218224961261</v>
      </c>
      <c r="N442" s="34">
        <v>3.8940339532160726</v>
      </c>
      <c r="O442" s="34">
        <v>0</v>
      </c>
      <c r="P442" s="34">
        <v>0</v>
      </c>
      <c r="Q442" s="34">
        <v>0.66923146871340267</v>
      </c>
      <c r="R442" s="34">
        <v>0</v>
      </c>
      <c r="S442" s="35">
        <v>0.75584397278040771</v>
      </c>
      <c r="T442" s="35">
        <v>17403.285923414747</v>
      </c>
      <c r="U442" s="35">
        <v>0</v>
      </c>
      <c r="V442" s="35">
        <v>0</v>
      </c>
      <c r="W442" s="35">
        <v>0</v>
      </c>
      <c r="X442" s="35">
        <v>0</v>
      </c>
      <c r="Y442" s="35">
        <v>0</v>
      </c>
      <c r="Z442" s="35">
        <v>0.10189180242728284</v>
      </c>
      <c r="AA442" s="35">
        <v>5.5453640756327707E-2</v>
      </c>
      <c r="AB442" s="35">
        <v>2.4438052299982062E-2</v>
      </c>
      <c r="AC442" s="35">
        <v>0</v>
      </c>
      <c r="AD442" s="35">
        <v>1.612291079892593E-2</v>
      </c>
      <c r="AE442" s="58" t="s">
        <v>5603</v>
      </c>
      <c r="AF442" s="58"/>
      <c r="AG442" s="57" t="str" cm="1">
        <f t="array" ref="AG442">IFERROR(_xlfn.IFS(
AI442="MPR ISSUE","PDH",
AI442="BSS Hardware Issue","BSS",
AI442="Sites strategiques, MLL, Pylone, etc.","ENVTECH",
AI442="AKTIVCO DEFAUT GE &amp; POWER Cabinet","AKTIVCO",
AI442="AKTIVCO Coupure ENEO &amp; Baisse de tension","AKTIVCO GRID ONLY",
AI442="Coupure ENEO &amp; Baisse de tension","IHS GRID ONLY",
AI442="Defaut GE &amp; POWER Cabinet","IHS",
AI442="Sharing","Partners",
AI442="Sites strategiques &amp; DataCenter","SST &amp; DC",
AI442="Exclu","Exclu",
AI442="SAT","SAT",
AI442="SPARE-ISSUE","SPARE-ISSUE",
AI442="Fiber CAmtel","TRANS_FO_CAMTEL",
AI442="Fiber AOF","Fiber AOF",
AI442="Projet OCM (HUAWEI)","TRAVAUX-HUAWEI",
AI442="Projet OCM (NOKIA)","TRAVAUX-NOKIA",
AI442="ACCESS-ISSUE","ACCESS-ISSUE",
AI442="Projet OCM (ZTE, NOKIA, autres projets)","TRAVAUX OCM",
AI442="No root CAuse","No root cause",
AI442="ODU HS","PDH",
AI442="IP &amp; VLAN","PDH",
AI442="Warehouse HUAWEI","SPARE-ISSUE",
AI442="SPARE-HS","SPARE-ISSUE",
AI442="Power Telco","BSS",AI442="no impacts","no impacts"
),"")</f>
        <v>no impacts</v>
      </c>
      <c r="AH442" s="57" t="str" cm="1">
        <f t="array" ref="AH442">IFERROR(_xlfn.IFS(
AI442="MPR ISSUE","TX ISSUE",
AI442="BSS Hardware Issue","RAN ISSUE",
AI442="Sites strategiques, MLL, Pylone, etc.","ENVTECH",
AI442="AKTIVCO DEFAUT GE &amp; POWER Cabinet","POWER ISSUE",
AI442="AKTIVCO Coupure ENEO &amp; Baisse de tension","POWER ISSUE",
AI442="Coupure ENEO &amp; Baisse de tension","POWER ISSUE",
AI442="Defaut GE &amp; POWER Cabinet","POWER ISSUE",
AI442="Sharing","POWER ISSUE",
AI442="Sites strategiques &amp; DataCenter","POWER ISSUE",
AI442="Exclu","Exclu",
AI442="SAT","TX ISSUE",
AI442="SPARE-ISSUE","SPARE-ISSUE",
AI442="Fiber CAmtel","TX ISSUE",
AI442="Fiber AOF","TX ISSUE",
AI442="Projet OCM (HUAWEI)","TRAVAUX-HUAWEI",
AI442="Projet OCM (NOKIA)","TRAVAUX -NOKIA",
AI442="ACCESS-ISSUE","ACCESS-ISSUE",
AI442="Projet OCM (ZTE, NOKIA, autres projets)","TRAVAUX OCM",
AI442="No root CAuse","No root cause",
AI442="ODU HS","TX ISSUE",
AI442="IP &amp; VLAN","TX ISSUE",
AI442="Warehouse HUAWEI","SPARE-ISSUE",
AI442="SPARE-HS","SPARE-ISSUE",
AI442="Power Telco","RAN ISSUE",AI442="no impacts","no impacts"
),"")</f>
        <v>no impacts</v>
      </c>
      <c r="AI442" s="85" t="s">
        <v>5998</v>
      </c>
      <c r="AJ442" s="57" t="str" cm="1">
        <f t="array" ref="AJ442">IFERROR(_xlfn.IFS(
AI442="MPR ISSUE","ACTIVE",
AI442="BSS Hardware Issue","ACTIVE",
AI442="Sites strategiques, MLL, Pylone, etc.","PASSIVE",
AI442="AKTIVCO DEFAUT GE &amp; POWER Cabinet","PASSIVE",
AI442="AKTIVCO Coupure ENEO &amp; Baisse de tension","PASSIVE",
AI442="Coupure ENEO &amp; Baisse de tension","PASSIVE",
AI442="Defaut GE &amp; POWER Cabinet","PASSIVE",
AI442="Sharing","PASSIVE",
AI442="Sites strategiques &amp; DataCenter","PASSIVE",
AI442="Exclu","Exclu",
AI442="SAT","ACTIVE",
AI442="SPARE-ISSUE","SPARE-ISSUE",
AI442="Fiber CAmtel","ACTIVE",
AI442="Fiber AOF","ACTIVE",
AI442="Projet OCM (HUAWEI)","PLANNED WORKS",
AI442="Projet OCM (NOKIA)","PLANNED WORKS",
AI442="ACCESS-ISSUE","ACCESS-ISSUE",
AI442="Projet OCM (ZTE, NOKIA, autres projets)","PLANNED WORKS",
AI442="No root CAuse","No root cause",
AI442="ODU HS","ACTIVE",
AI442="IP &amp; VLAN","ACTIVE",
AI442="Warehouse HUAWEI","SPARE-ISSUE",
AI442="SPARE-HS","SPARE-ISSUE",
AI442="Power Telco","ACTIVE", AI442="no impacts","no impacts"
),"")</f>
        <v>no impacts</v>
      </c>
      <c r="AK442" s="23" t="s">
        <v>5537</v>
      </c>
      <c r="AL442" s="23" t="str">
        <f t="shared" si="17"/>
        <v>NRO_034</v>
      </c>
      <c r="AN442" s="9" t="s">
        <v>5537</v>
      </c>
      <c r="AO442" s="23" t="str">
        <f>_xlfn.XLOOKUP(B442,'INCIDENT-05-03-2026'!E:E,'INCIDENT-05-03-2026'!F:F,"")</f>
        <v/>
      </c>
      <c r="AP442" s="7" t="s">
        <v>5537</v>
      </c>
      <c r="AQ442" s="6"/>
      <c r="AR442" s="7"/>
      <c r="AS442" s="3" t="str">
        <f>_xlfn.XLOOKUP(B442,'[3]tt num | region | site id'!$C:$C,'[3]tt num | region | site id'!$Q:$Q,"")</f>
        <v/>
      </c>
      <c r="AT442" s="24" t="str">
        <f>_xlfn.XLOOKUP(B442,'[4]Cells Huawei 03052026 12h'!$B:$B,'[4]Cells Huawei 03052026 12h'!$T:$T,"")</f>
        <v/>
      </c>
      <c r="AU442" s="24" t="str">
        <f>_xlfn.XLOOKUP(B442,'[5]cells down 02052026 8h50'!$B:$B,'[5]cells down 02052026 8h50'!$R:$R,"")</f>
        <v/>
      </c>
      <c r="AV442" s="24" t="str">
        <f>_xlfn.XLOOKUP(B442,'[5]cells down 02052026 13h50'!$B:$B,'[5]cells down 02052026 13h50'!$R:$R,"")</f>
        <v/>
      </c>
      <c r="AW442" s="24" t="str">
        <f>_xlfn.XLOOKUP(B442,'[5]cells down 02052026 13h50'!$B:$B,'[5]cells down 02052026 13h50'!$R:$R,"")</f>
        <v/>
      </c>
      <c r="AX442" s="24" t="str">
        <f>_xlfn.XLOOKUP(B442,'[6]cell downs 03052026 8h40 '!$B:$B,'[6]cell downs 03052026 8h40 '!$R:$R,"")</f>
        <v/>
      </c>
      <c r="AY442" s="24" t="str">
        <f>_xlfn.XLOOKUP(B442,'[7]ALL SITES DOWN'!$D:$D,'[7]ALL SITES DOWN'!$J:$J,"")</f>
        <v/>
      </c>
      <c r="AZ442" s="24" t="str">
        <f>_xlfn.XLOOKUP(B442,'[8]ALL SITES DOWN'!$D:$D,'[8]ALL SITES DOWN'!$J:$J,"")</f>
        <v/>
      </c>
      <c r="BA442" s="9" t="str">
        <f>_xlfn.XLOOKUP(B442,[9]sheet1!$AC:$AC,[9]sheet1!$AF:$AF,"")</f>
        <v/>
      </c>
      <c r="BB442" s="14" t="s">
        <v>5537</v>
      </c>
      <c r="BC442" s="14" t="s">
        <v>5537</v>
      </c>
      <c r="BD442" s="14" t="str">
        <f>_xlfn.XLOOKUP(B442,'[10]cell downs 18042026 17h'!$B:$B,'[10]cell downs 18042026 17h'!$B:$B,"")</f>
        <v/>
      </c>
      <c r="BE442" s="14" t="str">
        <f>_xlfn.XLOOKUP(B442,'[11]Cells Huawei 19042026 15h'!$B:$B,'[11]Cells Huawei 19042026 15h'!$B:$B,"")</f>
        <v/>
      </c>
      <c r="BF442" s="9" t="str">
        <f>_xlfn.XLOOKUP(B442,'[12]cells down 19042026 9H40'!$B:$B,'[12]cells down 19042026 9H40'!$B:$B,"")</f>
        <v/>
      </c>
      <c r="BG442" s="9" t="s">
        <v>1195</v>
      </c>
      <c r="BH442" s="9" t="s">
        <v>154</v>
      </c>
    </row>
    <row r="443" spans="1:60" s="9" customFormat="1" x14ac:dyDescent="0.3">
      <c r="A443" s="1" t="s">
        <v>1735</v>
      </c>
      <c r="B443" s="1" t="s">
        <v>1736</v>
      </c>
      <c r="C443" s="3" t="str">
        <f>_xlfn.XLOOKUP(B443,'[1]daily break down'!$D:$D,'[1]daily break down'!$E:$E,"")</f>
        <v>NORD-OUEST</v>
      </c>
      <c r="D443" s="1" t="s">
        <v>11</v>
      </c>
      <c r="E443" s="1" t="s">
        <v>96</v>
      </c>
      <c r="F443" s="3" t="s">
        <v>51</v>
      </c>
      <c r="G443" s="1" t="s">
        <v>1735</v>
      </c>
      <c r="H443" s="41" t="str">
        <f>_xlfn.XLOOKUP(B443,[2]CALCULATION!$B:$B,[2]CALCULATION!$H:$H,"")</f>
        <v>NOKIA</v>
      </c>
      <c r="I443" s="34">
        <v>0.59502237998252805</v>
      </c>
      <c r="J443" s="34">
        <v>6.2240288777435824</v>
      </c>
      <c r="K443" s="34">
        <v>4.5784042310968864</v>
      </c>
      <c r="L443" s="34">
        <v>3.8701689563631367</v>
      </c>
      <c r="M443" s="34">
        <v>9.2900347320112751</v>
      </c>
      <c r="N443" s="34">
        <v>9.2964734190981293</v>
      </c>
      <c r="O443" s="34">
        <v>9.2963652058697779</v>
      </c>
      <c r="P443" s="34">
        <v>9.2965275257123032</v>
      </c>
      <c r="Q443" s="34">
        <v>9.2963652058697779</v>
      </c>
      <c r="R443" s="34">
        <v>9.2964734190981293</v>
      </c>
      <c r="S443" s="35">
        <v>4.6285769123803551</v>
      </c>
      <c r="T443" s="35">
        <v>17403.285923414747</v>
      </c>
      <c r="U443" s="35">
        <v>4.2940535617442016E-2</v>
      </c>
      <c r="V443" s="35">
        <v>0.96152474224744811</v>
      </c>
      <c r="W443" s="35">
        <v>0</v>
      </c>
      <c r="X443" s="35">
        <v>0</v>
      </c>
      <c r="Y443" s="35">
        <v>0</v>
      </c>
      <c r="Z443" s="35">
        <v>0.1554148724577879</v>
      </c>
      <c r="AA443" s="35">
        <v>0.10216459040242357</v>
      </c>
      <c r="AB443" s="35">
        <v>0</v>
      </c>
      <c r="AC443" s="35">
        <v>0</v>
      </c>
      <c r="AD443" s="35">
        <v>1.4589094063629852E-2</v>
      </c>
      <c r="AE443" s="58" t="s">
        <v>5603</v>
      </c>
      <c r="AF443" s="58"/>
      <c r="AG443" s="57" t="str" cm="1">
        <f t="array" ref="AG443">IFERROR(_xlfn.IFS(
AI443="MPR ISSUE","PDH",
AI443="BSS Hardware Issue","BSS",
AI443="Sites strategiques, MLL, Pylone, etc.","ENVTECH",
AI443="AKTIVCO DEFAUT GE &amp; POWER Cabinet","AKTIVCO",
AI443="AKTIVCO Coupure ENEO &amp; Baisse de tension","AKTIVCO GRID ONLY",
AI443="Coupure ENEO &amp; Baisse de tension","IHS GRID ONLY",
AI443="Defaut GE &amp; POWER Cabinet","IHS",
AI443="Sharing","Partners",
AI443="Sites strategiques &amp; DataCenter","SST &amp; DC",
AI443="Exclu","Exclu",
AI443="SAT","SAT",
AI443="SPARE-ISSUE","SPARE-ISSUE",
AI443="Fiber CAmtel","TRANS_FO_CAMTEL",
AI443="Fiber AOF","Fiber AOF",
AI443="Projet OCM (HUAWEI)","TRAVAUX-HUAWEI",
AI443="Projet OCM (NOKIA)","TRAVAUX-NOKIA",
AI443="ACCESS-ISSUE","ACCESS-ISSUE",
AI443="Projet OCM (ZTE, NOKIA, autres projets)","TRAVAUX OCM",
AI443="No root CAuse","No root cause",
AI443="ODU HS","PDH",
AI443="IP &amp; VLAN","PDH",
AI443="Warehouse HUAWEI","SPARE-ISSUE",
AI443="SPARE-HS","SPARE-ISSUE",
AI443="Power Telco","BSS",AI443="no impacts","no impacts"
),"")</f>
        <v>BSS</v>
      </c>
      <c r="AH443" s="57" t="str" cm="1">
        <f t="array" ref="AH443">IFERROR(_xlfn.IFS(
AI443="MPR ISSUE","TX ISSUE",
AI443="BSS Hardware Issue","RAN ISSUE",
AI443="Sites strategiques, MLL, Pylone, etc.","ENVTECH",
AI443="AKTIVCO DEFAUT GE &amp; POWER Cabinet","POWER ISSUE",
AI443="AKTIVCO Coupure ENEO &amp; Baisse de tension","POWER ISSUE",
AI443="Coupure ENEO &amp; Baisse de tension","POWER ISSUE",
AI443="Defaut GE &amp; POWER Cabinet","POWER ISSUE",
AI443="Sharing","POWER ISSUE",
AI443="Sites strategiques &amp; DataCenter","POWER ISSUE",
AI443="Exclu","Exclu",
AI443="SAT","TX ISSUE",
AI443="SPARE-ISSUE","SPARE-ISSUE",
AI443="Fiber CAmtel","TX ISSUE",
AI443="Fiber AOF","TX ISSUE",
AI443="Projet OCM (HUAWEI)","TRAVAUX-HUAWEI",
AI443="Projet OCM (NOKIA)","TRAVAUX -NOKIA",
AI443="ACCESS-ISSUE","ACCESS-ISSUE",
AI443="Projet OCM (ZTE, NOKIA, autres projets)","TRAVAUX OCM",
AI443="No root CAuse","No root cause",
AI443="ODU HS","TX ISSUE",
AI443="IP &amp; VLAN","TX ISSUE",
AI443="Warehouse HUAWEI","SPARE-ISSUE",
AI443="SPARE-HS","SPARE-ISSUE",
AI443="Power Telco","RAN ISSUE",AI443="no impacts","no impacts"
),"")</f>
        <v>RAN ISSUE</v>
      </c>
      <c r="AI443" s="85" t="s">
        <v>5320</v>
      </c>
      <c r="AJ443" s="57" t="str" cm="1">
        <f t="array" ref="AJ443">IFERROR(_xlfn.IFS(
AI443="MPR ISSUE","ACTIVE",
AI443="BSS Hardware Issue","ACTIVE",
AI443="Sites strategiques, MLL, Pylone, etc.","PASSIVE",
AI443="AKTIVCO DEFAUT GE &amp; POWER Cabinet","PASSIVE",
AI443="AKTIVCO Coupure ENEO &amp; Baisse de tension","PASSIVE",
AI443="Coupure ENEO &amp; Baisse de tension","PASSIVE",
AI443="Defaut GE &amp; POWER Cabinet","PASSIVE",
AI443="Sharing","PASSIVE",
AI443="Sites strategiques &amp; DataCenter","PASSIVE",
AI443="Exclu","Exclu",
AI443="SAT","ACTIVE",
AI443="SPARE-ISSUE","SPARE-ISSUE",
AI443="Fiber CAmtel","ACTIVE",
AI443="Fiber AOF","ACTIVE",
AI443="Projet OCM (HUAWEI)","PLANNED WORKS",
AI443="Projet OCM (NOKIA)","PLANNED WORKS",
AI443="ACCESS-ISSUE","ACCESS-ISSUE",
AI443="Projet OCM (ZTE, NOKIA, autres projets)","PLANNED WORKS",
AI443="No root CAuse","No root cause",
AI443="ODU HS","ACTIVE",
AI443="IP &amp; VLAN","ACTIVE",
AI443="Warehouse HUAWEI","SPARE-ISSUE",
AI443="SPARE-HS","SPARE-ISSUE",
AI443="Power Telco","ACTIVE", AI443="no impacts","no impacts"
),"")</f>
        <v>ACTIVE</v>
      </c>
      <c r="AK443" s="23" t="s">
        <v>5886</v>
      </c>
      <c r="AL443" s="23" t="str">
        <f t="shared" si="17"/>
        <v>NRO_047</v>
      </c>
      <c r="AN443" s="9" t="s">
        <v>5537</v>
      </c>
      <c r="AO443" s="23" t="str">
        <f>_xlfn.XLOOKUP(B443,'INCIDENT-05-03-2026'!E:E,'INCIDENT-05-03-2026'!F:F,"")</f>
        <v/>
      </c>
      <c r="AP443" s="7" t="s">
        <v>5537</v>
      </c>
      <c r="AQ443" s="6"/>
      <c r="AR443" s="7"/>
      <c r="AS443" s="3" t="str">
        <f>_xlfn.XLOOKUP(B443,'[3]tt num | region | site id'!$C:$C,'[3]tt num | region | site id'!$Q:$Q,"")</f>
        <v/>
      </c>
      <c r="AT443" s="24" t="str">
        <f>_xlfn.XLOOKUP(B443,'[4]Cells Huawei 03052026 12h'!$B:$B,'[4]Cells Huawei 03052026 12h'!$T:$T,"")</f>
        <v/>
      </c>
      <c r="AU443" s="24" t="str">
        <f>_xlfn.XLOOKUP(B443,'[5]cells down 02052026 8h50'!$B:$B,'[5]cells down 02052026 8h50'!$R:$R,"")</f>
        <v/>
      </c>
      <c r="AV443" s="24" t="str">
        <f>_xlfn.XLOOKUP(B443,'[5]cells down 02052026 13h50'!$B:$B,'[5]cells down 02052026 13h50'!$R:$R,"")</f>
        <v/>
      </c>
      <c r="AW443" s="24" t="str">
        <f>_xlfn.XLOOKUP(B443,'[5]cells down 02052026 13h50'!$B:$B,'[5]cells down 02052026 13h50'!$R:$R,"")</f>
        <v/>
      </c>
      <c r="AX443" s="24" t="str">
        <f>_xlfn.XLOOKUP(B443,'[6]cell downs 03052026 8h40 '!$B:$B,'[6]cell downs 03052026 8h40 '!$R:$R,"")</f>
        <v>(05/03/2026 cell nokia): 28/04/2026 : Check breaker and  interconnection FR(sfp, optical fiber) between system and radio module, swap its if needed</v>
      </c>
      <c r="AY443" s="24" t="str">
        <f>_xlfn.XLOOKUP(B443,'[7]ALL SITES DOWN'!$D:$D,'[7]ALL SITES DOWN'!$J:$J,"")</f>
        <v/>
      </c>
      <c r="AZ443" s="24" t="str">
        <f>_xlfn.XLOOKUP(B443,'[8]ALL SITES DOWN'!$D:$D,'[8]ALL SITES DOWN'!$J:$J,"")</f>
        <v/>
      </c>
      <c r="BA443" s="9" t="str">
        <f>_xlfn.XLOOKUP(B443,[9]sheet1!$AC:$AC,[9]sheet1!$AF:$AF,"")</f>
        <v/>
      </c>
      <c r="BB443" s="14" t="s">
        <v>5537</v>
      </c>
      <c r="BC443" s="14" t="s">
        <v>5537</v>
      </c>
      <c r="BD443" s="14" t="str">
        <f>_xlfn.XLOOKUP(B443,'[10]cell downs 18042026 17h'!$B:$B,'[10]cell downs 18042026 17h'!$B:$B,"")</f>
        <v/>
      </c>
      <c r="BE443" s="14" t="str">
        <f>_xlfn.XLOOKUP(B443,'[11]Cells Huawei 19042026 15h'!$B:$B,'[11]Cells Huawei 19042026 15h'!$B:$B,"")</f>
        <v/>
      </c>
      <c r="BF443" s="9" t="str">
        <f>_xlfn.XLOOKUP(B443,'[12]cells down 19042026 9H40'!$B:$B,'[12]cells down 19042026 9H40'!$B:$B,"")</f>
        <v/>
      </c>
      <c r="BG443" s="9" t="s">
        <v>1736</v>
      </c>
      <c r="BH443" s="9" t="s">
        <v>318</v>
      </c>
    </row>
    <row r="444" spans="1:60" s="9" customFormat="1" x14ac:dyDescent="0.3">
      <c r="A444" s="1" t="s">
        <v>1499</v>
      </c>
      <c r="B444" s="8" t="s">
        <v>1500</v>
      </c>
      <c r="C444" s="3" t="str">
        <f>_xlfn.XLOOKUP(B444,'[1]daily break down'!$D:$D,'[1]daily break down'!$E:$E,"")</f>
        <v>EXTREME-NORD</v>
      </c>
      <c r="D444" s="1"/>
      <c r="E444" s="1"/>
      <c r="F444" s="3" t="s">
        <v>55</v>
      </c>
      <c r="G444" s="1" t="s">
        <v>1501</v>
      </c>
      <c r="H444" s="41" t="str">
        <f>_xlfn.XLOOKUP(B444,[2]CALCULATION!$B:$B,[2]CALCULATION!$H:$H,"")</f>
        <v>NOKIA</v>
      </c>
      <c r="I444" s="34">
        <v>0.61857049057590097</v>
      </c>
      <c r="J444" s="34">
        <v>3.5672220999439727E-4</v>
      </c>
      <c r="K444" s="34">
        <v>0</v>
      </c>
      <c r="L444" s="34">
        <v>0</v>
      </c>
      <c r="M444" s="34">
        <v>1.9262187718538389E-2</v>
      </c>
      <c r="N444" s="34">
        <v>2.0798101408021765E-2</v>
      </c>
      <c r="O444" s="34">
        <v>0.13565214797001604</v>
      </c>
      <c r="P444" s="34">
        <v>6.835650116390328E-2</v>
      </c>
      <c r="Q444" s="34">
        <v>2.1437764137509696E-2</v>
      </c>
      <c r="R444" s="34">
        <v>3.2622231653428771E-2</v>
      </c>
      <c r="S444" s="35">
        <v>7.3962069782240861E-2</v>
      </c>
      <c r="T444" s="35">
        <v>101714.74209107019</v>
      </c>
      <c r="U444" s="35">
        <v>0</v>
      </c>
      <c r="V444" s="35">
        <v>1.0778838028234741</v>
      </c>
      <c r="W444" s="35">
        <v>0</v>
      </c>
      <c r="X444" s="35">
        <v>1.7836110499716443E-3</v>
      </c>
      <c r="Y444" s="35">
        <v>2.1688693852738396E-2</v>
      </c>
      <c r="Z444" s="35">
        <v>3.0321387849518637E-3</v>
      </c>
      <c r="AA444" s="35">
        <v>0</v>
      </c>
      <c r="AB444" s="35">
        <v>3.8784370941969036E-2</v>
      </c>
      <c r="AC444" s="35">
        <v>0</v>
      </c>
      <c r="AD444" s="35">
        <v>1.3020360664792934E-2</v>
      </c>
      <c r="AE444" s="58" t="s">
        <v>5603</v>
      </c>
      <c r="AF444" s="58"/>
      <c r="AG444" s="57" t="str" cm="1">
        <f t="array" ref="AG444">IFERROR(_xlfn.IFS(
AI444="MPR ISSUE","PDH",
AI444="BSS Hardware Issue","BSS",
AI444="Sites strategiques, MLL, Pylone, etc.","ENVTECH",
AI444="AKTIVCO DEFAUT GE &amp; POWER Cabinet","AKTIVCO",
AI444="AKTIVCO Coupure ENEO &amp; Baisse de tension","AKTIVCO GRID ONLY",
AI444="Coupure ENEO &amp; Baisse de tension","IHS GRID ONLY",
AI444="Defaut GE &amp; POWER Cabinet","IHS",
AI444="Sharing","Partners",
AI444="Sites strategiques &amp; DataCenter","SST &amp; DC",
AI444="Exclu","Exclu",
AI444="SAT","SAT",
AI444="SPARE-ISSUE","SPARE-ISSUE",
AI444="Fiber CAmtel","TRANS_FO_CAMTEL",
AI444="Fiber AOF","Fiber AOF",
AI444="Projet OCM (HUAWEI)","TRAVAUX-HUAWEI",
AI444="Projet OCM (NOKIA)","TRAVAUX-NOKIA",
AI444="ACCESS-ISSUE","ACCESS-ISSUE",
AI444="Projet OCM (ZTE, NOKIA, autres projets)","TRAVAUX OCM",
AI444="No root CAuse","No root cause",
AI444="ODU HS","PDH",
AI444="IP &amp; VLAN","PDH",
AI444="Warehouse HUAWEI","SPARE-ISSUE",
AI444="SPARE-HS","SPARE-ISSUE",
AI444="Power Telco","BSS",AI444="no impacts","no impacts"
),"")</f>
        <v>no impacts</v>
      </c>
      <c r="AH444" s="57" t="str" cm="1">
        <f t="array" ref="AH444">IFERROR(_xlfn.IFS(
AI444="MPR ISSUE","TX ISSUE",
AI444="BSS Hardware Issue","RAN ISSUE",
AI444="Sites strategiques, MLL, Pylone, etc.","ENVTECH",
AI444="AKTIVCO DEFAUT GE &amp; POWER Cabinet","POWER ISSUE",
AI444="AKTIVCO Coupure ENEO &amp; Baisse de tension","POWER ISSUE",
AI444="Coupure ENEO &amp; Baisse de tension","POWER ISSUE",
AI444="Defaut GE &amp; POWER Cabinet","POWER ISSUE",
AI444="Sharing","POWER ISSUE",
AI444="Sites strategiques &amp; DataCenter","POWER ISSUE",
AI444="Exclu","Exclu",
AI444="SAT","TX ISSUE",
AI444="SPARE-ISSUE","SPARE-ISSUE",
AI444="Fiber CAmtel","TX ISSUE",
AI444="Fiber AOF","TX ISSUE",
AI444="Projet OCM (HUAWEI)","TRAVAUX-HUAWEI",
AI444="Projet OCM (NOKIA)","TRAVAUX -NOKIA",
AI444="ACCESS-ISSUE","ACCESS-ISSUE",
AI444="Projet OCM (ZTE, NOKIA, autres projets)","TRAVAUX OCM",
AI444="No root CAuse","No root cause",
AI444="ODU HS","TX ISSUE",
AI444="IP &amp; VLAN","TX ISSUE",
AI444="Warehouse HUAWEI","SPARE-ISSUE",
AI444="SPARE-HS","SPARE-ISSUE",
AI444="Power Telco","RAN ISSUE",AI444="no impacts","no impacts"
),"")</f>
        <v>no impacts</v>
      </c>
      <c r="AI444" s="85" t="s">
        <v>5998</v>
      </c>
      <c r="AJ444" s="57" t="str" cm="1">
        <f t="array" ref="AJ444">IFERROR(_xlfn.IFS(
AI444="MPR ISSUE","ACTIVE",
AI444="BSS Hardware Issue","ACTIVE",
AI444="Sites strategiques, MLL, Pylone, etc.","PASSIVE",
AI444="AKTIVCO DEFAUT GE &amp; POWER Cabinet","PASSIVE",
AI444="AKTIVCO Coupure ENEO &amp; Baisse de tension","PASSIVE",
AI444="Coupure ENEO &amp; Baisse de tension","PASSIVE",
AI444="Defaut GE &amp; POWER Cabinet","PASSIVE",
AI444="Sharing","PASSIVE",
AI444="Sites strategiques &amp; DataCenter","PASSIVE",
AI444="Exclu","Exclu",
AI444="SAT","ACTIVE",
AI444="SPARE-ISSUE","SPARE-ISSUE",
AI444="Fiber CAmtel","ACTIVE",
AI444="Fiber AOF","ACTIVE",
AI444="Projet OCM (HUAWEI)","PLANNED WORKS",
AI444="Projet OCM (NOKIA)","PLANNED WORKS",
AI444="ACCESS-ISSUE","ACCESS-ISSUE",
AI444="Projet OCM (ZTE, NOKIA, autres projets)","PLANNED WORKS",
AI444="No root CAuse","No root cause",
AI444="ODU HS","ACTIVE",
AI444="IP &amp; VLAN","ACTIVE",
AI444="Warehouse HUAWEI","SPARE-ISSUE",
AI444="SPARE-HS","SPARE-ISSUE",
AI444="Power Telco","ACTIVE", AI444="no impacts","no impacts"
),"")</f>
        <v>no impacts</v>
      </c>
      <c r="AK444" s="23" t="s">
        <v>5537</v>
      </c>
      <c r="AL444" s="23" t="str">
        <f t="shared" si="17"/>
        <v>EXN_273</v>
      </c>
      <c r="AN444" s="9" t="s">
        <v>5537</v>
      </c>
      <c r="AO444" s="23" t="str">
        <f>_xlfn.XLOOKUP(B444,'INCIDENT-05-03-2026'!E:E,'INCIDENT-05-03-2026'!F:F,"")</f>
        <v/>
      </c>
      <c r="AP444" s="7" t="s">
        <v>5537</v>
      </c>
      <c r="AQ444" s="6"/>
      <c r="AR444" s="7"/>
      <c r="AS444" s="3" t="str">
        <f>_xlfn.XLOOKUP(B444,'[3]tt num | region | site id'!$C:$C,'[3]tt num | region | site id'!$Q:$Q,"")</f>
        <v/>
      </c>
      <c r="AT444" s="24" t="str">
        <f>_xlfn.XLOOKUP(B444,'[4]Cells Huawei 03052026 12h'!$B:$B,'[4]Cells Huawei 03052026 12h'!$T:$T,"")</f>
        <v/>
      </c>
      <c r="AU444" s="24" t="str">
        <f>_xlfn.XLOOKUP(B444,'[5]cells down 02052026 8h50'!$B:$B,'[5]cells down 02052026 8h50'!$R:$R,"")</f>
        <v/>
      </c>
      <c r="AV444" s="24" t="str">
        <f>_xlfn.XLOOKUP(B444,'[5]cells down 02052026 13h50'!$B:$B,'[5]cells down 02052026 13h50'!$R:$R,"")</f>
        <v/>
      </c>
      <c r="AW444" s="24" t="str">
        <f>_xlfn.XLOOKUP(B444,'[5]cells down 02052026 13h50'!$B:$B,'[5]cells down 02052026 13h50'!$R:$R,"")</f>
        <v/>
      </c>
      <c r="AX444" s="24" t="str">
        <f>_xlfn.XLOOKUP(B444,'[6]cell downs 03052026 8h40 '!$B:$B,'[6]cell downs 03052026 8h40 '!$R:$R,"")</f>
        <v/>
      </c>
      <c r="AY444" s="24" t="str">
        <f>_xlfn.XLOOKUP(B444,'[7]ALL SITES DOWN'!$D:$D,'[7]ALL SITES DOWN'!$J:$J,"")</f>
        <v/>
      </c>
      <c r="AZ444" s="24" t="str">
        <f>_xlfn.XLOOKUP(B444,'[8]ALL SITES DOWN'!$D:$D,'[8]ALL SITES DOWN'!$J:$J,"")</f>
        <v/>
      </c>
      <c r="BA444" s="9" t="str">
        <f>_xlfn.XLOOKUP(B444,[9]sheet1!$AC:$AC,[9]sheet1!$AF:$AF,"")</f>
        <v/>
      </c>
      <c r="BB444" s="14" t="s">
        <v>5537</v>
      </c>
      <c r="BC444" s="14" t="s">
        <v>5537</v>
      </c>
      <c r="BD444" s="14" t="str">
        <f>_xlfn.XLOOKUP(B444,'[10]cell downs 18042026 17h'!$B:$B,'[10]cell downs 18042026 17h'!$B:$B,"")</f>
        <v/>
      </c>
      <c r="BE444" s="14" t="str">
        <f>_xlfn.XLOOKUP(B444,'[11]Cells Huawei 19042026 15h'!$B:$B,'[11]Cells Huawei 19042026 15h'!$B:$B,"")</f>
        <v/>
      </c>
      <c r="BF444" s="9" t="str">
        <f>_xlfn.XLOOKUP(B444,'[12]cells down 19042026 9H40'!$B:$B,'[12]cells down 19042026 9H40'!$B:$B,"")</f>
        <v/>
      </c>
      <c r="BG444" s="9" t="s">
        <v>1500</v>
      </c>
      <c r="BH444" s="9" t="s">
        <v>318</v>
      </c>
    </row>
    <row r="445" spans="1:60" s="9" customFormat="1" x14ac:dyDescent="0.3">
      <c r="A445" s="1" t="s">
        <v>859</v>
      </c>
      <c r="B445" s="8" t="s">
        <v>860</v>
      </c>
      <c r="C445" s="3" t="str">
        <f>_xlfn.XLOOKUP(B445,'[1]daily break down'!$D:$D,'[1]daily break down'!$E:$E,"")</f>
        <v>Yaounde</v>
      </c>
      <c r="D445" s="1" t="s">
        <v>21</v>
      </c>
      <c r="E445" s="1" t="s">
        <v>36</v>
      </c>
      <c r="F445" s="3" t="s">
        <v>37</v>
      </c>
      <c r="G445" s="1" t="s">
        <v>38</v>
      </c>
      <c r="H445" s="42" t="str">
        <f>_xlfn.XLOOKUP(B445,[2]CALCULATION!$B:$B,[2]CALCULATION!$H:$H,"")</f>
        <v>ZTE</v>
      </c>
      <c r="I445" s="34">
        <v>1.7145930891211736</v>
      </c>
      <c r="J445" s="34">
        <v>0.3818846969320811</v>
      </c>
      <c r="K445" s="34">
        <v>1.6396679251097936</v>
      </c>
      <c r="L445" s="34">
        <v>0</v>
      </c>
      <c r="M445" s="34">
        <v>0.75126700396366852</v>
      </c>
      <c r="N445" s="34">
        <v>0</v>
      </c>
      <c r="O445" s="34">
        <v>1.1997657184112227</v>
      </c>
      <c r="P445" s="34">
        <v>2.9747305476367796</v>
      </c>
      <c r="Q445" s="34">
        <v>1.7790847323168766</v>
      </c>
      <c r="R445" s="34">
        <v>0.3229397630930872</v>
      </c>
      <c r="S445" s="35">
        <v>2.7873730499125364</v>
      </c>
      <c r="T445" s="35">
        <v>13.868556899607057</v>
      </c>
      <c r="U445" s="35">
        <v>13.868556899607057</v>
      </c>
      <c r="V445" s="35">
        <v>13.868556899607057</v>
      </c>
      <c r="W445" s="35">
        <v>13.868556899607057</v>
      </c>
      <c r="X445" s="35">
        <v>24.2340368915028</v>
      </c>
      <c r="Y445" s="35">
        <v>1.0744921283098343</v>
      </c>
      <c r="Z445" s="35">
        <v>0.11209346722483335</v>
      </c>
      <c r="AA445" s="35">
        <v>0</v>
      </c>
      <c r="AB445" s="35">
        <v>0</v>
      </c>
      <c r="AC445" s="35">
        <v>2.2606414996049314E-2</v>
      </c>
      <c r="AD445" s="35">
        <v>1.1788986767798765E-2</v>
      </c>
      <c r="AE445" s="58" t="s">
        <v>5560</v>
      </c>
      <c r="AF445" s="58"/>
      <c r="AG445" s="57" t="str" cm="1">
        <f t="array" ref="AG445">IFERROR(_xlfn.IFS(
AI445="MPR ISSUE","PDH",
AI445="BSS Hardware Issue","BSS",
AI445="Sites strategiques, MLL, Pylone, etc.","ENVTECH",
AI445="AKTIVCO DEFAUT GE &amp; POWER Cabinet","AKTIVCO",
AI445="AKTIVCO Coupure ENEO &amp; Baisse de tension","AKTIVCO GRID ONLY",
AI445="Coupure ENEO &amp; Baisse de tension","IHS GRID ONLY",
AI445="Defaut GE &amp; POWER Cabinet","IHS",
AI445="Sharing","Partners",
AI445="Sites strategiques &amp; DataCenter","SST &amp; DC",
AI445="Exclu","Exclu",
AI445="SAT","SAT",
AI445="SPARE-ISSUE","SPARE-ISSUE",
AI445="Fiber CAmtel","TRANS_FO_CAMTEL",
AI445="Fiber AOF","Fiber AOF",
AI445="Projet OCM (HUAWEI)","TRAVAUX-HUAWEI",
AI445="Projet OCM (NOKIA)","TRAVAUX-NOKIA",
AI445="ACCESS-ISSUE","ACCESS-ISSUE",
AI445="Projet OCM (ZTE, NOKIA, autres projets)","TRAVAUX OCM",
AI445="No root CAuse","No root cause",
AI445="ODU HS","PDH",
AI445="IP &amp; VLAN","PDH",
AI445="Warehouse HUAWEI","SPARE-ISSUE",
AI445="SPARE-HS","SPARE-ISSUE",
AI445="Power Telco","BSS",AI445="no impacts","no impacts"
),"")</f>
        <v>no impacts</v>
      </c>
      <c r="AH445" s="57" t="str" cm="1">
        <f t="array" ref="AH445">IFERROR(_xlfn.IFS(
AI445="MPR ISSUE","TX ISSUE",
AI445="BSS Hardware Issue","RAN ISSUE",
AI445="Sites strategiques, MLL, Pylone, etc.","ENVTECH",
AI445="AKTIVCO DEFAUT GE &amp; POWER Cabinet","POWER ISSUE",
AI445="AKTIVCO Coupure ENEO &amp; Baisse de tension","POWER ISSUE",
AI445="Coupure ENEO &amp; Baisse de tension","POWER ISSUE",
AI445="Defaut GE &amp; POWER Cabinet","POWER ISSUE",
AI445="Sharing","POWER ISSUE",
AI445="Sites strategiques &amp; DataCenter","POWER ISSUE",
AI445="Exclu","Exclu",
AI445="SAT","TX ISSUE",
AI445="SPARE-ISSUE","SPARE-ISSUE",
AI445="Fiber CAmtel","TX ISSUE",
AI445="Fiber AOF","TX ISSUE",
AI445="Projet OCM (HUAWEI)","TRAVAUX-HUAWEI",
AI445="Projet OCM (NOKIA)","TRAVAUX -NOKIA",
AI445="ACCESS-ISSUE","ACCESS-ISSUE",
AI445="Projet OCM (ZTE, NOKIA, autres projets)","TRAVAUX OCM",
AI445="No root CAuse","No root cause",
AI445="ODU HS","TX ISSUE",
AI445="IP &amp; VLAN","TX ISSUE",
AI445="Warehouse HUAWEI","SPARE-ISSUE",
AI445="SPARE-HS","SPARE-ISSUE",
AI445="Power Telco","RAN ISSUE",AI445="no impacts","no impacts"
),"")</f>
        <v>no impacts</v>
      </c>
      <c r="AI445" s="85" t="s">
        <v>5998</v>
      </c>
      <c r="AJ445" s="57" t="str" cm="1">
        <f t="array" ref="AJ445">IFERROR(_xlfn.IFS(
AI445="MPR ISSUE","ACTIVE",
AI445="BSS Hardware Issue","ACTIVE",
AI445="Sites strategiques, MLL, Pylone, etc.","PASSIVE",
AI445="AKTIVCO DEFAUT GE &amp; POWER Cabinet","PASSIVE",
AI445="AKTIVCO Coupure ENEO &amp; Baisse de tension","PASSIVE",
AI445="Coupure ENEO &amp; Baisse de tension","PASSIVE",
AI445="Defaut GE &amp; POWER Cabinet","PASSIVE",
AI445="Sharing","PASSIVE",
AI445="Sites strategiques &amp; DataCenter","PASSIVE",
AI445="Exclu","Exclu",
AI445="SAT","ACTIVE",
AI445="SPARE-ISSUE","SPARE-ISSUE",
AI445="Fiber CAmtel","ACTIVE",
AI445="Fiber AOF","ACTIVE",
AI445="Projet OCM (HUAWEI)","PLANNED WORKS",
AI445="Projet OCM (NOKIA)","PLANNED WORKS",
AI445="ACCESS-ISSUE","ACCESS-ISSUE",
AI445="Projet OCM (ZTE, NOKIA, autres projets)","PLANNED WORKS",
AI445="No root CAuse","No root cause",
AI445="ODU HS","ACTIVE",
AI445="IP &amp; VLAN","ACTIVE",
AI445="Warehouse HUAWEI","SPARE-ISSUE",
AI445="SPARE-HS","SPARE-ISSUE",
AI445="Power Telco","ACTIVE", AI445="no impacts","no impacts"
),"")</f>
        <v>no impacts</v>
      </c>
      <c r="AK445" s="23" t="s">
        <v>5537</v>
      </c>
      <c r="AL445" s="23" t="str">
        <f t="shared" si="17"/>
        <v>CTR_019</v>
      </c>
      <c r="AN445" s="9" t="s">
        <v>5537</v>
      </c>
      <c r="AO445" s="23" t="str">
        <f>_xlfn.XLOOKUP(B445,'INCIDENT-05-03-2026'!E:E,'INCIDENT-05-03-2026'!F:F,"")</f>
        <v/>
      </c>
      <c r="AP445" s="7" t="s">
        <v>5537</v>
      </c>
      <c r="AQ445" s="6"/>
      <c r="AR445" s="7"/>
      <c r="AS445" s="3" t="str">
        <f>_xlfn.XLOOKUP(B445,'[3]tt num | region | site id'!$C:$C,'[3]tt num | region | site id'!$Q:$Q,"")</f>
        <v/>
      </c>
      <c r="AT445" s="24" t="str">
        <f>_xlfn.XLOOKUP(B445,'[4]Cells Huawei 03052026 12h'!$B:$B,'[4]Cells Huawei 03052026 12h'!$T:$T,"")</f>
        <v/>
      </c>
      <c r="AU445" s="24" t="str">
        <f>_xlfn.XLOOKUP(B445,'[5]cells down 02052026 8h50'!$B:$B,'[5]cells down 02052026 8h50'!$R:$R,"")</f>
        <v/>
      </c>
      <c r="AV445" s="24" t="str">
        <f>_xlfn.XLOOKUP(B445,'[5]cells down 02052026 13h50'!$B:$B,'[5]cells down 02052026 13h50'!$R:$R,"")</f>
        <v/>
      </c>
      <c r="AW445" s="24" t="str">
        <f>_xlfn.XLOOKUP(B445,'[5]cells down 02052026 13h50'!$B:$B,'[5]cells down 02052026 13h50'!$R:$R,"")</f>
        <v/>
      </c>
      <c r="AX445" s="24" t="str">
        <f>_xlfn.XLOOKUP(B445,'[6]cell downs 03052026 8h40 '!$B:$B,'[6]cell downs 03052026 8h40 '!$R:$R,"")</f>
        <v/>
      </c>
      <c r="AY445" s="24" t="str">
        <f>_xlfn.XLOOKUP(B445,'[7]ALL SITES DOWN'!$D:$D,'[7]ALL SITES DOWN'!$J:$J,"")</f>
        <v/>
      </c>
      <c r="AZ445" s="24" t="str">
        <f>_xlfn.XLOOKUP(B445,'[8]ALL SITES DOWN'!$D:$D,'[8]ALL SITES DOWN'!$J:$J,"")</f>
        <v/>
      </c>
      <c r="BA445" s="9" t="str">
        <f>_xlfn.XLOOKUP(B445,[9]sheet1!$AC:$AC,[9]sheet1!$AF:$AF,"")</f>
        <v/>
      </c>
      <c r="BB445" s="14" t="s">
        <v>5537</v>
      </c>
      <c r="BC445" s="14" t="s">
        <v>5537</v>
      </c>
      <c r="BD445" s="14" t="str">
        <f>_xlfn.XLOOKUP(B445,'[10]cell downs 18042026 17h'!$B:$B,'[10]cell downs 18042026 17h'!$B:$B,"")</f>
        <v/>
      </c>
      <c r="BE445" s="14" t="str">
        <f>_xlfn.XLOOKUP(B445,'[11]Cells Huawei 19042026 15h'!$B:$B,'[11]Cells Huawei 19042026 15h'!$B:$B,"")</f>
        <v/>
      </c>
      <c r="BF445" s="9" t="str">
        <f>_xlfn.XLOOKUP(B445,'[12]cells down 19042026 9H40'!$B:$B,'[12]cells down 19042026 9H40'!$B:$B,"")</f>
        <v/>
      </c>
      <c r="BG445" s="9" t="s">
        <v>5537</v>
      </c>
      <c r="BH445" s="9" t="s">
        <v>12</v>
      </c>
    </row>
    <row r="446" spans="1:60" s="9" customFormat="1" x14ac:dyDescent="0.3">
      <c r="A446" s="1" t="s">
        <v>3944</v>
      </c>
      <c r="B446" s="8" t="s">
        <v>3945</v>
      </c>
      <c r="C446" s="3" t="str">
        <f>_xlfn.XLOOKUP(B446,'[1]daily break down'!$D:$D,'[1]daily break down'!$E:$E,"")</f>
        <v>NORD</v>
      </c>
      <c r="D446" s="1" t="s">
        <v>11</v>
      </c>
      <c r="E446" s="1" t="s">
        <v>83</v>
      </c>
      <c r="F446" s="3" t="s">
        <v>23</v>
      </c>
      <c r="G446" s="1" t="s">
        <v>3946</v>
      </c>
      <c r="H446" s="41" t="str">
        <f>_xlfn.XLOOKUP(B446,[2]CALCULATION!$B:$B,[2]CALCULATION!$H:$H,"")</f>
        <v>NOKIA</v>
      </c>
      <c r="I446" s="34">
        <v>0</v>
      </c>
      <c r="J446" s="34">
        <v>0</v>
      </c>
      <c r="K446" s="34">
        <v>2.1202735795326871E-2</v>
      </c>
      <c r="L446" s="34">
        <v>0</v>
      </c>
      <c r="M446" s="34">
        <v>2.1132277182129868E-2</v>
      </c>
      <c r="N446" s="34">
        <v>1.0755511740678195E-2</v>
      </c>
      <c r="O446" s="34">
        <v>2.0600552787096868E-2</v>
      </c>
      <c r="P446" s="34">
        <v>0</v>
      </c>
      <c r="Q446" s="34">
        <v>1.9865104921522308E-2</v>
      </c>
      <c r="R446" s="34">
        <v>0</v>
      </c>
      <c r="S446" s="35">
        <v>0</v>
      </c>
      <c r="T446" s="35">
        <v>143636.84915632947</v>
      </c>
      <c r="U446" s="35">
        <v>2.8200611497264454</v>
      </c>
      <c r="V446" s="35">
        <v>6.4656381062986172</v>
      </c>
      <c r="W446" s="35">
        <v>6.3954036604493263</v>
      </c>
      <c r="X446" s="35">
        <v>8.0331288071661788E-2</v>
      </c>
      <c r="Y446" s="35">
        <v>0</v>
      </c>
      <c r="Z446" s="35">
        <v>2.2027018445050308E-2</v>
      </c>
      <c r="AA446" s="35">
        <v>3.3971599742615176E-2</v>
      </c>
      <c r="AB446" s="35">
        <v>1.806395358941074E-2</v>
      </c>
      <c r="AC446" s="35">
        <v>0</v>
      </c>
      <c r="AD446" s="35">
        <v>1.0915418872235414E-2</v>
      </c>
      <c r="AE446" s="58" t="s">
        <v>5560</v>
      </c>
      <c r="AF446" s="58"/>
      <c r="AG446" s="57" t="str" cm="1">
        <f t="array" ref="AG446">IFERROR(_xlfn.IFS(
AI446="MPR ISSUE","PDH",
AI446="BSS Hardware Issue","BSS",
AI446="Sites strategiques, MLL, Pylone, etc.","ENVTECH",
AI446="AKTIVCO DEFAUT GE &amp; POWER Cabinet","AKTIVCO",
AI446="AKTIVCO Coupure ENEO &amp; Baisse de tension","AKTIVCO GRID ONLY",
AI446="Coupure ENEO &amp; Baisse de tension","IHS GRID ONLY",
AI446="Defaut GE &amp; POWER Cabinet","IHS",
AI446="Sharing","Partners",
AI446="Sites strategiques &amp; DataCenter","SST &amp; DC",
AI446="Exclu","Exclu",
AI446="SAT","SAT",
AI446="SPARE-ISSUE","SPARE-ISSUE",
AI446="Fiber CAmtel","TRANS_FO_CAMTEL",
AI446="Fiber AOF","Fiber AOF",
AI446="Projet OCM (HUAWEI)","TRAVAUX-HUAWEI",
AI446="Projet OCM (NOKIA)","TRAVAUX-NOKIA",
AI446="ACCESS-ISSUE","ACCESS-ISSUE",
AI446="Projet OCM (ZTE, NOKIA, autres projets)","TRAVAUX OCM",
AI446="No root CAuse","No root cause",
AI446="ODU HS","PDH",
AI446="IP &amp; VLAN","PDH",
AI446="Warehouse HUAWEI","SPARE-ISSUE",
AI446="SPARE-HS","SPARE-ISSUE",
AI446="Power Telco","BSS",AI446="no impacts","no impacts"
),"")</f>
        <v>no impacts</v>
      </c>
      <c r="AH446" s="57" t="str" cm="1">
        <f t="array" ref="AH446">IFERROR(_xlfn.IFS(
AI446="MPR ISSUE","TX ISSUE",
AI446="BSS Hardware Issue","RAN ISSUE",
AI446="Sites strategiques, MLL, Pylone, etc.","ENVTECH",
AI446="AKTIVCO DEFAUT GE &amp; POWER Cabinet","POWER ISSUE",
AI446="AKTIVCO Coupure ENEO &amp; Baisse de tension","POWER ISSUE",
AI446="Coupure ENEO &amp; Baisse de tension","POWER ISSUE",
AI446="Defaut GE &amp; POWER Cabinet","POWER ISSUE",
AI446="Sharing","POWER ISSUE",
AI446="Sites strategiques &amp; DataCenter","POWER ISSUE",
AI446="Exclu","Exclu",
AI446="SAT","TX ISSUE",
AI446="SPARE-ISSUE","SPARE-ISSUE",
AI446="Fiber CAmtel","TX ISSUE",
AI446="Fiber AOF","TX ISSUE",
AI446="Projet OCM (HUAWEI)","TRAVAUX-HUAWEI",
AI446="Projet OCM (NOKIA)","TRAVAUX -NOKIA",
AI446="ACCESS-ISSUE","ACCESS-ISSUE",
AI446="Projet OCM (ZTE, NOKIA, autres projets)","TRAVAUX OCM",
AI446="No root CAuse","No root cause",
AI446="ODU HS","TX ISSUE",
AI446="IP &amp; VLAN","TX ISSUE",
AI446="Warehouse HUAWEI","SPARE-ISSUE",
AI446="SPARE-HS","SPARE-ISSUE",
AI446="Power Telco","RAN ISSUE",AI446="no impacts","no impacts"
),"")</f>
        <v>no impacts</v>
      </c>
      <c r="AI446" s="85" t="s">
        <v>5998</v>
      </c>
      <c r="AJ446" s="57" t="str" cm="1">
        <f t="array" ref="AJ446">IFERROR(_xlfn.IFS(
AI446="MPR ISSUE","ACTIVE",
AI446="BSS Hardware Issue","ACTIVE",
AI446="Sites strategiques, MLL, Pylone, etc.","PASSIVE",
AI446="AKTIVCO DEFAUT GE &amp; POWER Cabinet","PASSIVE",
AI446="AKTIVCO Coupure ENEO &amp; Baisse de tension","PASSIVE",
AI446="Coupure ENEO &amp; Baisse de tension","PASSIVE",
AI446="Defaut GE &amp; POWER Cabinet","PASSIVE",
AI446="Sharing","PASSIVE",
AI446="Sites strategiques &amp; DataCenter","PASSIVE",
AI446="Exclu","Exclu",
AI446="SAT","ACTIVE",
AI446="SPARE-ISSUE","SPARE-ISSUE",
AI446="Fiber CAmtel","ACTIVE",
AI446="Fiber AOF","ACTIVE",
AI446="Projet OCM (HUAWEI)","PLANNED WORKS",
AI446="Projet OCM (NOKIA)","PLANNED WORKS",
AI446="ACCESS-ISSUE","ACCESS-ISSUE",
AI446="Projet OCM (ZTE, NOKIA, autres projets)","PLANNED WORKS",
AI446="No root CAuse","No root cause",
AI446="ODU HS","ACTIVE",
AI446="IP &amp; VLAN","ACTIVE",
AI446="Warehouse HUAWEI","SPARE-ISSUE",
AI446="SPARE-HS","SPARE-ISSUE",
AI446="Power Telco","ACTIVE", AI446="no impacts","no impacts"
),"")</f>
        <v>no impacts</v>
      </c>
      <c r="AK446" s="23" t="s">
        <v>5537</v>
      </c>
      <c r="AL446" s="23" t="str">
        <f t="shared" si="17"/>
        <v>NRD_087</v>
      </c>
      <c r="AN446" s="9" t="s">
        <v>5537</v>
      </c>
      <c r="AO446" s="23" t="str">
        <f>_xlfn.XLOOKUP(B446,'INCIDENT-05-03-2026'!E:E,'INCIDENT-05-03-2026'!F:F,"")</f>
        <v/>
      </c>
      <c r="AP446" s="7" t="s">
        <v>5537</v>
      </c>
      <c r="AQ446" s="6"/>
      <c r="AR446" s="7"/>
      <c r="AS446" s="3" t="str">
        <f>_xlfn.XLOOKUP(B446,'[3]tt num | region | site id'!$C:$C,'[3]tt num | region | site id'!$Q:$Q,"")</f>
        <v/>
      </c>
      <c r="AT446" s="24" t="str">
        <f>_xlfn.XLOOKUP(B446,'[4]Cells Huawei 03052026 12h'!$B:$B,'[4]Cells Huawei 03052026 12h'!$T:$T,"")</f>
        <v/>
      </c>
      <c r="AU446" s="24" t="str">
        <f>_xlfn.XLOOKUP(B446,'[5]cells down 02052026 8h50'!$B:$B,'[5]cells down 02052026 8h50'!$R:$R,"")</f>
        <v/>
      </c>
      <c r="AV446" s="24" t="str">
        <f>_xlfn.XLOOKUP(B446,'[5]cells down 02052026 13h50'!$B:$B,'[5]cells down 02052026 13h50'!$R:$R,"")</f>
        <v/>
      </c>
      <c r="AW446" s="24" t="str">
        <f>_xlfn.XLOOKUP(B446,'[5]cells down 02052026 13h50'!$B:$B,'[5]cells down 02052026 13h50'!$R:$R,"")</f>
        <v/>
      </c>
      <c r="AX446" s="24" t="str">
        <f>_xlfn.XLOOKUP(B446,'[6]cell downs 03052026 8h40 '!$B:$B,'[6]cell downs 03052026 8h40 '!$R:$R,"")</f>
        <v/>
      </c>
      <c r="AY446" s="24" t="str">
        <f>_xlfn.XLOOKUP(B446,'[7]ALL SITES DOWN'!$D:$D,'[7]ALL SITES DOWN'!$J:$J,"")</f>
        <v/>
      </c>
      <c r="AZ446" s="24" t="str">
        <f>_xlfn.XLOOKUP(B446,'[8]ALL SITES DOWN'!$D:$D,'[8]ALL SITES DOWN'!$J:$J,"")</f>
        <v/>
      </c>
      <c r="BA446" s="9" t="str">
        <f>_xlfn.XLOOKUP(B446,[9]sheet1!$AC:$AC,[9]sheet1!$AF:$AF,"")</f>
        <v/>
      </c>
      <c r="BB446" s="14" t="s">
        <v>5537</v>
      </c>
      <c r="BC446" s="14" t="s">
        <v>5537</v>
      </c>
      <c r="BD446" s="14" t="str">
        <f>_xlfn.XLOOKUP(B446,'[10]cell downs 18042026 17h'!$B:$B,'[10]cell downs 18042026 17h'!$B:$B,"")</f>
        <v/>
      </c>
      <c r="BE446" s="14" t="str">
        <f>_xlfn.XLOOKUP(B446,'[11]Cells Huawei 19042026 15h'!$B:$B,'[11]Cells Huawei 19042026 15h'!$B:$B,"")</f>
        <v/>
      </c>
      <c r="BF446" s="9" t="str">
        <f>_xlfn.XLOOKUP(B446,'[12]cells down 19042026 9H40'!$B:$B,'[12]cells down 19042026 9H40'!$B:$B,"")</f>
        <v/>
      </c>
      <c r="BG446" s="9" t="s">
        <v>3945</v>
      </c>
      <c r="BH446" s="9" t="s">
        <v>12</v>
      </c>
    </row>
    <row r="447" spans="1:60" s="9" customFormat="1" x14ac:dyDescent="0.3">
      <c r="A447" s="1" t="s">
        <v>675</v>
      </c>
      <c r="B447" s="8" t="s">
        <v>676</v>
      </c>
      <c r="C447" s="3" t="str">
        <f>_xlfn.XLOOKUP(B447,'[1]daily break down'!$D:$D,'[1]daily break down'!$E:$E,"")</f>
        <v>EXTREME-NORD</v>
      </c>
      <c r="D447" s="1" t="s">
        <v>11</v>
      </c>
      <c r="E447" s="1" t="s">
        <v>5500</v>
      </c>
      <c r="F447" s="3" t="s">
        <v>55</v>
      </c>
      <c r="G447" s="1" t="s">
        <v>677</v>
      </c>
      <c r="H447" s="41" t="str">
        <f>_xlfn.XLOOKUP(B447,[2]CALCULATION!$B:$B,[2]CALCULATION!$H:$H,"")</f>
        <v>NOKIA</v>
      </c>
      <c r="I447" s="34">
        <v>0.3731193386765102</v>
      </c>
      <c r="J447" s="34">
        <v>0.9931954968205825</v>
      </c>
      <c r="K447" s="34">
        <v>1.3751161097073294</v>
      </c>
      <c r="L447" s="34">
        <v>1.6212782488878603</v>
      </c>
      <c r="M447" s="34">
        <v>0.42416555403073319</v>
      </c>
      <c r="N447" s="34">
        <v>2.6152693814556671</v>
      </c>
      <c r="O447" s="34">
        <v>8.9830539153262272</v>
      </c>
      <c r="P447" s="34">
        <v>9.0931515441185002</v>
      </c>
      <c r="Q447" s="34">
        <v>7.3848658344648879</v>
      </c>
      <c r="R447" s="34">
        <v>6.1402818025685058</v>
      </c>
      <c r="S447" s="35">
        <v>6.5968382793134346</v>
      </c>
      <c r="T447" s="35">
        <v>101714.74209107019</v>
      </c>
      <c r="U447" s="35">
        <v>2.1750944487225206</v>
      </c>
      <c r="V447" s="35">
        <v>0.65943556986388807</v>
      </c>
      <c r="W447" s="35">
        <v>0</v>
      </c>
      <c r="X447" s="35">
        <v>0.5232785564778375</v>
      </c>
      <c r="Y447" s="35">
        <v>1.0546507807009988</v>
      </c>
      <c r="Z447" s="35">
        <v>2.7645197137819775E-3</v>
      </c>
      <c r="AA447" s="35">
        <v>0</v>
      </c>
      <c r="AB447" s="35">
        <v>3.1611918781467775E-2</v>
      </c>
      <c r="AC447" s="35">
        <v>0</v>
      </c>
      <c r="AD447" s="35">
        <v>1.0612485747331181E-2</v>
      </c>
      <c r="AE447" s="58" t="s">
        <v>5603</v>
      </c>
      <c r="AF447" s="58"/>
      <c r="AG447" s="57" t="str" cm="1">
        <f t="array" ref="AG447">IFERROR(_xlfn.IFS(
AI447="MPR ISSUE","PDH",
AI447="BSS Hardware Issue","BSS",
AI447="Sites strategiques, MLL, Pylone, etc.","ENVTECH",
AI447="AKTIVCO DEFAUT GE &amp; POWER Cabinet","AKTIVCO",
AI447="AKTIVCO Coupure ENEO &amp; Baisse de tension","AKTIVCO GRID ONLY",
AI447="Coupure ENEO &amp; Baisse de tension","IHS GRID ONLY",
AI447="Defaut GE &amp; POWER Cabinet","IHS",
AI447="Sharing","Partners",
AI447="Sites strategiques &amp; DataCenter","SST &amp; DC",
AI447="Exclu","Exclu",
AI447="SAT","SAT",
AI447="SPARE-ISSUE","SPARE-ISSUE",
AI447="Fiber CAmtel","TRANS_FO_CAMTEL",
AI447="Fiber AOF","Fiber AOF",
AI447="Projet OCM (HUAWEI)","TRAVAUX-HUAWEI",
AI447="Projet OCM (NOKIA)","TRAVAUX-NOKIA",
AI447="ACCESS-ISSUE","ACCESS-ISSUE",
AI447="Projet OCM (ZTE, NOKIA, autres projets)","TRAVAUX OCM",
AI447="No root CAuse","No root cause",
AI447="ODU HS","PDH",
AI447="IP &amp; VLAN","PDH",
AI447="Warehouse HUAWEI","SPARE-ISSUE",
AI447="SPARE-HS","SPARE-ISSUE",
AI447="Power Telco","BSS",AI447="no impacts","no impacts"
),"")</f>
        <v>no impacts</v>
      </c>
      <c r="AH447" s="57" t="str" cm="1">
        <f t="array" ref="AH447">IFERROR(_xlfn.IFS(
AI447="MPR ISSUE","TX ISSUE",
AI447="BSS Hardware Issue","RAN ISSUE",
AI447="Sites strategiques, MLL, Pylone, etc.","ENVTECH",
AI447="AKTIVCO DEFAUT GE &amp; POWER Cabinet","POWER ISSUE",
AI447="AKTIVCO Coupure ENEO &amp; Baisse de tension","POWER ISSUE",
AI447="Coupure ENEO &amp; Baisse de tension","POWER ISSUE",
AI447="Defaut GE &amp; POWER Cabinet","POWER ISSUE",
AI447="Sharing","POWER ISSUE",
AI447="Sites strategiques &amp; DataCenter","POWER ISSUE",
AI447="Exclu","Exclu",
AI447="SAT","TX ISSUE",
AI447="SPARE-ISSUE","SPARE-ISSUE",
AI447="Fiber CAmtel","TX ISSUE",
AI447="Fiber AOF","TX ISSUE",
AI447="Projet OCM (HUAWEI)","TRAVAUX-HUAWEI",
AI447="Projet OCM (NOKIA)","TRAVAUX -NOKIA",
AI447="ACCESS-ISSUE","ACCESS-ISSUE",
AI447="Projet OCM (ZTE, NOKIA, autres projets)","TRAVAUX OCM",
AI447="No root CAuse","No root cause",
AI447="ODU HS","TX ISSUE",
AI447="IP &amp; VLAN","TX ISSUE",
AI447="Warehouse HUAWEI","SPARE-ISSUE",
AI447="SPARE-HS","SPARE-ISSUE",
AI447="Power Telco","RAN ISSUE",AI447="no impacts","no impacts"
),"")</f>
        <v>no impacts</v>
      </c>
      <c r="AI447" s="85" t="s">
        <v>5998</v>
      </c>
      <c r="AJ447" s="57" t="str" cm="1">
        <f t="array" ref="AJ447">IFERROR(_xlfn.IFS(
AI447="MPR ISSUE","ACTIVE",
AI447="BSS Hardware Issue","ACTIVE",
AI447="Sites strategiques, MLL, Pylone, etc.","PASSIVE",
AI447="AKTIVCO DEFAUT GE &amp; POWER Cabinet","PASSIVE",
AI447="AKTIVCO Coupure ENEO &amp; Baisse de tension","PASSIVE",
AI447="Coupure ENEO &amp; Baisse de tension","PASSIVE",
AI447="Defaut GE &amp; POWER Cabinet","PASSIVE",
AI447="Sharing","PASSIVE",
AI447="Sites strategiques &amp; DataCenter","PASSIVE",
AI447="Exclu","Exclu",
AI447="SAT","ACTIVE",
AI447="SPARE-ISSUE","SPARE-ISSUE",
AI447="Fiber CAmtel","ACTIVE",
AI447="Fiber AOF","ACTIVE",
AI447="Projet OCM (HUAWEI)","PLANNED WORKS",
AI447="Projet OCM (NOKIA)","PLANNED WORKS",
AI447="ACCESS-ISSUE","ACCESS-ISSUE",
AI447="Projet OCM (ZTE, NOKIA, autres projets)","PLANNED WORKS",
AI447="No root CAuse","No root cause",
AI447="ODU HS","ACTIVE",
AI447="IP &amp; VLAN","ACTIVE",
AI447="Warehouse HUAWEI","SPARE-ISSUE",
AI447="SPARE-HS","SPARE-ISSUE",
AI447="Power Telco","ACTIVE", AI447="no impacts","no impacts"
),"")</f>
        <v>no impacts</v>
      </c>
      <c r="AK447" s="23" t="s">
        <v>5537</v>
      </c>
      <c r="AL447" s="23" t="str">
        <f t="shared" si="17"/>
        <v>EXN_275</v>
      </c>
      <c r="AN447" s="9" t="s">
        <v>5537</v>
      </c>
      <c r="AO447" s="23" t="str">
        <f>_xlfn.XLOOKUP(B447,'INCIDENT-05-03-2026'!E:E,'INCIDENT-05-03-2026'!F:F,"")</f>
        <v/>
      </c>
      <c r="AP447" s="7" t="s">
        <v>5537</v>
      </c>
      <c r="AQ447" s="6"/>
      <c r="AR447" s="7"/>
      <c r="AS447" s="3" t="str">
        <f>_xlfn.XLOOKUP(B447,'[3]tt num | region | site id'!$C:$C,'[3]tt num | region | site id'!$Q:$Q,"")</f>
        <v/>
      </c>
      <c r="AT447" s="24" t="str">
        <f>_xlfn.XLOOKUP(B447,'[4]Cells Huawei 03052026 12h'!$B:$B,'[4]Cells Huawei 03052026 12h'!$T:$T,"")</f>
        <v/>
      </c>
      <c r="AU447" s="24" t="str">
        <f>_xlfn.XLOOKUP(B447,'[5]cells down 02052026 8h50'!$B:$B,'[5]cells down 02052026 8h50'!$R:$R,"")</f>
        <v/>
      </c>
      <c r="AV447" s="24" t="str">
        <f>_xlfn.XLOOKUP(B447,'[5]cells down 02052026 13h50'!$B:$B,'[5]cells down 02052026 13h50'!$R:$R,"")</f>
        <v/>
      </c>
      <c r="AW447" s="24" t="str">
        <f>_xlfn.XLOOKUP(B447,'[5]cells down 02052026 13h50'!$B:$B,'[5]cells down 02052026 13h50'!$R:$R,"")</f>
        <v/>
      </c>
      <c r="AX447" s="24" t="str">
        <f>_xlfn.XLOOKUP(B447,'[6]cell downs 03052026 8h40 '!$B:$B,'[6]cell downs 03052026 8h40 '!$R:$R,"")</f>
        <v/>
      </c>
      <c r="AY447" s="24" t="str">
        <f>_xlfn.XLOOKUP(B447,'[7]ALL SITES DOWN'!$D:$D,'[7]ALL SITES DOWN'!$J:$J,"")</f>
        <v/>
      </c>
      <c r="AZ447" s="24" t="str">
        <f>_xlfn.XLOOKUP(B447,'[8]ALL SITES DOWN'!$D:$D,'[8]ALL SITES DOWN'!$J:$J,"")</f>
        <v/>
      </c>
      <c r="BA447" s="9" t="str">
        <f>_xlfn.XLOOKUP(B447,[9]sheet1!$AC:$AC,[9]sheet1!$AF:$AF,"")</f>
        <v/>
      </c>
      <c r="BB447" s="14" t="s">
        <v>5537</v>
      </c>
      <c r="BC447" s="14" t="s">
        <v>5537</v>
      </c>
      <c r="BD447" s="14" t="str">
        <f>_xlfn.XLOOKUP(B447,'[10]cell downs 18042026 17h'!$B:$B,'[10]cell downs 18042026 17h'!$B:$B,"")</f>
        <v/>
      </c>
      <c r="BE447" s="14" t="str">
        <f>_xlfn.XLOOKUP(B447,'[11]Cells Huawei 19042026 15h'!$B:$B,'[11]Cells Huawei 19042026 15h'!$B:$B,"")</f>
        <v/>
      </c>
      <c r="BF447" s="9" t="str">
        <f>_xlfn.XLOOKUP(B447,'[12]cells down 19042026 9H40'!$B:$B,'[12]cells down 19042026 9H40'!$B:$B,"")</f>
        <v/>
      </c>
      <c r="BG447" s="9" t="s">
        <v>5537</v>
      </c>
      <c r="BH447" s="9" t="s">
        <v>318</v>
      </c>
    </row>
    <row r="448" spans="1:60" s="9" customFormat="1" x14ac:dyDescent="0.3">
      <c r="A448" s="3" t="s">
        <v>1476</v>
      </c>
      <c r="B448" s="31" t="s">
        <v>1477</v>
      </c>
      <c r="C448" s="3" t="str">
        <f>_xlfn.XLOOKUP(B448,'[1]daily break down'!$D:$D,'[1]daily break down'!$E:$E,"")</f>
        <v>CENTRE</v>
      </c>
      <c r="D448" s="3" t="s">
        <v>11</v>
      </c>
      <c r="E448" s="3" t="s">
        <v>12</v>
      </c>
      <c r="F448" s="3" t="s">
        <v>37</v>
      </c>
      <c r="G448" s="3" t="s">
        <v>1476</v>
      </c>
      <c r="H448" s="41" t="str">
        <f>_xlfn.XLOOKUP(B448,[2]CALCULATION!$B:$B,[2]CALCULATION!$H:$H,"")</f>
        <v>NOKIA</v>
      </c>
      <c r="I448" s="34">
        <v>5.7925002461536597E-2</v>
      </c>
      <c r="J448" s="34">
        <v>0.19509804821771382</v>
      </c>
      <c r="K448" s="34">
        <v>0</v>
      </c>
      <c r="L448" s="34">
        <v>1.3376308738047311E-3</v>
      </c>
      <c r="M448" s="34">
        <v>8.3650602405639096E-2</v>
      </c>
      <c r="N448" s="34">
        <v>0.48016726648518404</v>
      </c>
      <c r="O448" s="34">
        <v>0.46698820623987697</v>
      </c>
      <c r="P448" s="34">
        <v>0</v>
      </c>
      <c r="Q448" s="34">
        <v>2.5424036483801184E-2</v>
      </c>
      <c r="R448" s="34">
        <v>8.229160256236618</v>
      </c>
      <c r="S448" s="35">
        <v>9.2967439521690061</v>
      </c>
      <c r="T448" s="35">
        <v>17443.983897064489</v>
      </c>
      <c r="U448" s="35">
        <v>0</v>
      </c>
      <c r="V448" s="35">
        <v>0</v>
      </c>
      <c r="W448" s="35">
        <v>1.685414900993909E-2</v>
      </c>
      <c r="X448" s="35">
        <v>4.1894598967562806E-2</v>
      </c>
      <c r="Y448" s="35">
        <v>0.31593057731435098</v>
      </c>
      <c r="Z448" s="35">
        <v>3.9522533551349333E-2</v>
      </c>
      <c r="AA448" s="35">
        <v>1.7735173395041742E-2</v>
      </c>
      <c r="AB448" s="35">
        <v>1.6734753205422E-2</v>
      </c>
      <c r="AC448" s="35">
        <v>0</v>
      </c>
      <c r="AD448" s="35">
        <v>8.150630791049782E-3</v>
      </c>
      <c r="AE448" s="58" t="s">
        <v>5560</v>
      </c>
      <c r="AF448" s="58"/>
      <c r="AG448" s="57" t="str" cm="1">
        <f t="array" ref="AG448">IFERROR(_xlfn.IFS(
AI448="MPR ISSUE","PDH",
AI448="BSS Hardware Issue","BSS",
AI448="Sites strategiques, MLL, Pylone, etc.","ENVTECH",
AI448="AKTIVCO DEFAUT GE &amp; POWER Cabinet","AKTIVCO",
AI448="AKTIVCO Coupure ENEO &amp; Baisse de tension","AKTIVCO GRID ONLY",
AI448="Coupure ENEO &amp; Baisse de tension","IHS GRID ONLY",
AI448="Defaut GE &amp; POWER Cabinet","IHS",
AI448="Sharing","Partners",
AI448="Sites strategiques &amp; DataCenter","SST &amp; DC",
AI448="Exclu","Exclu",
AI448="SAT","SAT",
AI448="SPARE-ISSUE","SPARE-ISSUE",
AI448="Fiber CAmtel","TRANS_FO_CAMTEL",
AI448="Fiber AOF","Fiber AOF",
AI448="Projet OCM (HUAWEI)","TRAVAUX-HUAWEI",
AI448="Projet OCM (NOKIA)","TRAVAUX-NOKIA",
AI448="ACCESS-ISSUE","ACCESS-ISSUE",
AI448="Projet OCM (ZTE, NOKIA, autres projets)","TRAVAUX OCM",
AI448="No root CAuse","No root cause",
AI448="ODU HS","PDH",
AI448="IP &amp; VLAN","PDH",
AI448="Warehouse HUAWEI","SPARE-ISSUE",
AI448="SPARE-HS","SPARE-ISSUE",
AI448="Power Telco","BSS",AI448="no impacts","no impacts"
),"")</f>
        <v>no impacts</v>
      </c>
      <c r="AH448" s="57" t="str" cm="1">
        <f t="array" ref="AH448">IFERROR(_xlfn.IFS(
AI448="MPR ISSUE","TX ISSUE",
AI448="BSS Hardware Issue","RAN ISSUE",
AI448="Sites strategiques, MLL, Pylone, etc.","ENVTECH",
AI448="AKTIVCO DEFAUT GE &amp; POWER Cabinet","POWER ISSUE",
AI448="AKTIVCO Coupure ENEO &amp; Baisse de tension","POWER ISSUE",
AI448="Coupure ENEO &amp; Baisse de tension","POWER ISSUE",
AI448="Defaut GE &amp; POWER Cabinet","POWER ISSUE",
AI448="Sharing","POWER ISSUE",
AI448="Sites strategiques &amp; DataCenter","POWER ISSUE",
AI448="Exclu","Exclu",
AI448="SAT","TX ISSUE",
AI448="SPARE-ISSUE","SPARE-ISSUE",
AI448="Fiber CAmtel","TX ISSUE",
AI448="Fiber AOF","TX ISSUE",
AI448="Projet OCM (HUAWEI)","TRAVAUX-HUAWEI",
AI448="Projet OCM (NOKIA)","TRAVAUX -NOKIA",
AI448="ACCESS-ISSUE","ACCESS-ISSUE",
AI448="Projet OCM (ZTE, NOKIA, autres projets)","TRAVAUX OCM",
AI448="No root CAuse","No root cause",
AI448="ODU HS","TX ISSUE",
AI448="IP &amp; VLAN","TX ISSUE",
AI448="Warehouse HUAWEI","SPARE-ISSUE",
AI448="SPARE-HS","SPARE-ISSUE",
AI448="Power Telco","RAN ISSUE",AI448="no impacts","no impacts"
),"")</f>
        <v>no impacts</v>
      </c>
      <c r="AI448" s="85" t="s">
        <v>5998</v>
      </c>
      <c r="AJ448" s="57" t="str" cm="1">
        <f t="array" ref="AJ448">IFERROR(_xlfn.IFS(
AI448="MPR ISSUE","ACTIVE",
AI448="BSS Hardware Issue","ACTIVE",
AI448="Sites strategiques, MLL, Pylone, etc.","PASSIVE",
AI448="AKTIVCO DEFAUT GE &amp; POWER Cabinet","PASSIVE",
AI448="AKTIVCO Coupure ENEO &amp; Baisse de tension","PASSIVE",
AI448="Coupure ENEO &amp; Baisse de tension","PASSIVE",
AI448="Defaut GE &amp; POWER Cabinet","PASSIVE",
AI448="Sharing","PASSIVE",
AI448="Sites strategiques &amp; DataCenter","PASSIVE",
AI448="Exclu","Exclu",
AI448="SAT","ACTIVE",
AI448="SPARE-ISSUE","SPARE-ISSUE",
AI448="Fiber CAmtel","ACTIVE",
AI448="Fiber AOF","ACTIVE",
AI448="Projet OCM (HUAWEI)","PLANNED WORKS",
AI448="Projet OCM (NOKIA)","PLANNED WORKS",
AI448="ACCESS-ISSUE","ACCESS-ISSUE",
AI448="Projet OCM (ZTE, NOKIA, autres projets)","PLANNED WORKS",
AI448="No root CAuse","No root cause",
AI448="ODU HS","ACTIVE",
AI448="IP &amp; VLAN","ACTIVE",
AI448="Warehouse HUAWEI","SPARE-ISSUE",
AI448="SPARE-HS","SPARE-ISSUE",
AI448="Power Telco","ACTIVE", AI448="no impacts","no impacts"
),"")</f>
        <v>no impacts</v>
      </c>
      <c r="AK448" s="23" t="s">
        <v>5537</v>
      </c>
      <c r="AL448" s="23" t="str">
        <f t="shared" si="17"/>
        <v>CTR_097</v>
      </c>
      <c r="AN448" s="9" t="s">
        <v>5537</v>
      </c>
      <c r="AO448" s="23" t="str">
        <f>_xlfn.XLOOKUP(B448,'INCIDENT-05-03-2026'!E:E,'INCIDENT-05-03-2026'!F:F,"")</f>
        <v/>
      </c>
      <c r="AP448" s="7" t="s">
        <v>5537</v>
      </c>
      <c r="AQ448" s="6"/>
      <c r="AR448" s="7"/>
      <c r="AS448" s="3" t="str">
        <f>_xlfn.XLOOKUP(B448,'[3]tt num | region | site id'!$C:$C,'[3]tt num | region | site id'!$Q:$Q,"")</f>
        <v/>
      </c>
      <c r="AT448" s="24" t="str">
        <f>_xlfn.XLOOKUP(B448,'[4]Cells Huawei 03052026 12h'!$B:$B,'[4]Cells Huawei 03052026 12h'!$T:$T,"")</f>
        <v/>
      </c>
      <c r="AU448" s="24" t="str">
        <f>_xlfn.XLOOKUP(B448,'[5]cells down 02052026 8h50'!$B:$B,'[5]cells down 02052026 8h50'!$R:$R,"")</f>
        <v/>
      </c>
      <c r="AV448" s="24" t="str">
        <f>_xlfn.XLOOKUP(B448,'[5]cells down 02052026 13h50'!$B:$B,'[5]cells down 02052026 13h50'!$R:$R,"")</f>
        <v/>
      </c>
      <c r="AW448" s="24" t="str">
        <f>_xlfn.XLOOKUP(B448,'[5]cells down 02052026 13h50'!$B:$B,'[5]cells down 02052026 13h50'!$R:$R,"")</f>
        <v/>
      </c>
      <c r="AX448" s="24" t="str">
        <f>_xlfn.XLOOKUP(B448,'[6]cell downs 03052026 8h40 '!$B:$B,'[6]cell downs 03052026 8h40 '!$R:$R,"")</f>
        <v/>
      </c>
      <c r="AY448" s="24" t="str">
        <f>_xlfn.XLOOKUP(B448,'[7]ALL SITES DOWN'!$D:$D,'[7]ALL SITES DOWN'!$J:$J,"")</f>
        <v/>
      </c>
      <c r="AZ448" s="24" t="str">
        <f>_xlfn.XLOOKUP(B448,'[8]ALL SITES DOWN'!$D:$D,'[8]ALL SITES DOWN'!$J:$J,"")</f>
        <v/>
      </c>
      <c r="BA448" s="9" t="str">
        <f>_xlfn.XLOOKUP(B448,[9]sheet1!$AC:$AC,[9]sheet1!$AF:$AF,"")</f>
        <v/>
      </c>
      <c r="BB448" s="14" t="s">
        <v>5537</v>
      </c>
      <c r="BC448" s="14" t="s">
        <v>5537</v>
      </c>
      <c r="BD448" s="14" t="str">
        <f>_xlfn.XLOOKUP(B448,'[10]cell downs 18042026 17h'!$B:$B,'[10]cell downs 18042026 17h'!$B:$B,"")</f>
        <v/>
      </c>
      <c r="BE448" s="14" t="str">
        <f>_xlfn.XLOOKUP(B448,'[11]Cells Huawei 19042026 15h'!$B:$B,'[11]Cells Huawei 19042026 15h'!$B:$B,"")</f>
        <v/>
      </c>
      <c r="BF448" s="9" t="str">
        <f>_xlfn.XLOOKUP(B448,'[12]cells down 19042026 9H40'!$B:$B,'[12]cells down 19042026 9H40'!$B:$B,"")</f>
        <v/>
      </c>
      <c r="BG448" s="9" t="s">
        <v>1477</v>
      </c>
      <c r="BH448" s="9" t="s">
        <v>12</v>
      </c>
    </row>
    <row r="449" spans="1:60" s="9" customFormat="1" x14ac:dyDescent="0.3">
      <c r="A449" s="1" t="s">
        <v>180</v>
      </c>
      <c r="B449" s="8" t="s">
        <v>181</v>
      </c>
      <c r="C449" s="3" t="str">
        <f>_xlfn.XLOOKUP(B449,'[1]daily break down'!$D:$D,'[1]daily break down'!$E:$E,"")</f>
        <v>ADAMAOUA</v>
      </c>
      <c r="D449" s="1" t="s">
        <v>11</v>
      </c>
      <c r="E449" s="1" t="s">
        <v>66</v>
      </c>
      <c r="F449" s="3" t="s">
        <v>90</v>
      </c>
      <c r="G449" s="1" t="s">
        <v>182</v>
      </c>
      <c r="H449" s="41" t="str">
        <f>_xlfn.XLOOKUP(B449,[2]CALCULATION!$B:$B,[2]CALCULATION!$H:$H,"")</f>
        <v>NOKIA</v>
      </c>
      <c r="I449" s="34">
        <v>4.1512243145990134E-2</v>
      </c>
      <c r="J449" s="34">
        <v>8.0871063184374495E-2</v>
      </c>
      <c r="K449" s="34">
        <v>2.2859866522783903</v>
      </c>
      <c r="L449" s="34">
        <v>4.2624911589513613E-2</v>
      </c>
      <c r="M449" s="34">
        <v>1.1862386523173134E-2</v>
      </c>
      <c r="N449" s="34">
        <v>2.6577075619254754E-2</v>
      </c>
      <c r="O449" s="34">
        <v>3.1990701228378362</v>
      </c>
      <c r="P449" s="34">
        <v>3.0859146581084493</v>
      </c>
      <c r="Q449" s="34">
        <v>3.1306827829494313</v>
      </c>
      <c r="R449" s="34">
        <v>3.0865391903744066</v>
      </c>
      <c r="S449" s="35">
        <v>3.1399814525555763</v>
      </c>
      <c r="T449" s="35">
        <v>87685.601350329438</v>
      </c>
      <c r="U449" s="35">
        <v>3.0819015332460129</v>
      </c>
      <c r="V449" s="35">
        <v>3.0819015332460129</v>
      </c>
      <c r="W449" s="35">
        <v>11.461092693096091</v>
      </c>
      <c r="X449" s="35">
        <v>5.3653378550857926</v>
      </c>
      <c r="Y449" s="35">
        <v>13.874050769563482</v>
      </c>
      <c r="Z449" s="35">
        <v>4.9087756412811906E-2</v>
      </c>
      <c r="AA449" s="35">
        <v>0</v>
      </c>
      <c r="AB449" s="35">
        <v>2.2315587096477536E-2</v>
      </c>
      <c r="AC449" s="35">
        <v>0</v>
      </c>
      <c r="AD449" s="35">
        <v>7.4915999766370228E-3</v>
      </c>
      <c r="AE449" s="58" t="s">
        <v>5560</v>
      </c>
      <c r="AF449" s="58"/>
      <c r="AG449" s="57" t="str" cm="1">
        <f t="array" ref="AG449">IFERROR(_xlfn.IFS(
AI449="MPR ISSUE","PDH",
AI449="BSS Hardware Issue","BSS",
AI449="Sites strategiques, MLL, Pylone, etc.","ENVTECH",
AI449="AKTIVCO DEFAUT GE &amp; POWER Cabinet","AKTIVCO",
AI449="AKTIVCO Coupure ENEO &amp; Baisse de tension","AKTIVCO GRID ONLY",
AI449="Coupure ENEO &amp; Baisse de tension","IHS GRID ONLY",
AI449="Defaut GE &amp; POWER Cabinet","IHS",
AI449="Sharing","Partners",
AI449="Sites strategiques &amp; DataCenter","SST &amp; DC",
AI449="Exclu","Exclu",
AI449="SAT","SAT",
AI449="SPARE-ISSUE","SPARE-ISSUE",
AI449="Fiber CAmtel","TRANS_FO_CAMTEL",
AI449="Fiber AOF","Fiber AOF",
AI449="Projet OCM (HUAWEI)","TRAVAUX-HUAWEI",
AI449="Projet OCM (NOKIA)","TRAVAUX-NOKIA",
AI449="ACCESS-ISSUE","ACCESS-ISSUE",
AI449="Projet OCM (ZTE, NOKIA, autres projets)","TRAVAUX OCM",
AI449="No root CAuse","No root cause",
AI449="ODU HS","PDH",
AI449="IP &amp; VLAN","PDH",
AI449="Warehouse HUAWEI","SPARE-ISSUE",
AI449="SPARE-HS","SPARE-ISSUE",
AI449="Power Telco","BSS",AI449="no impacts","no impacts"
),"")</f>
        <v>SPARE-ISSUE</v>
      </c>
      <c r="AH449" s="57" t="str" cm="1">
        <f t="array" ref="AH449">IFERROR(_xlfn.IFS(
AI449="MPR ISSUE","TX ISSUE",
AI449="BSS Hardware Issue","RAN ISSUE",
AI449="Sites strategiques, MLL, Pylone, etc.","ENVTECH",
AI449="AKTIVCO DEFAUT GE &amp; POWER Cabinet","POWER ISSUE",
AI449="AKTIVCO Coupure ENEO &amp; Baisse de tension","POWER ISSUE",
AI449="Coupure ENEO &amp; Baisse de tension","POWER ISSUE",
AI449="Defaut GE &amp; POWER Cabinet","POWER ISSUE",
AI449="Sharing","POWER ISSUE",
AI449="Sites strategiques &amp; DataCenter","POWER ISSUE",
AI449="Exclu","Exclu",
AI449="SAT","TX ISSUE",
AI449="SPARE-ISSUE","SPARE-ISSUE",
AI449="Fiber CAmtel","TX ISSUE",
AI449="Fiber AOF","TX ISSUE",
AI449="Projet OCM (HUAWEI)","TRAVAUX-HUAWEI",
AI449="Projet OCM (NOKIA)","TRAVAUX -NOKIA",
AI449="ACCESS-ISSUE","ACCESS-ISSUE",
AI449="Projet OCM (ZTE, NOKIA, autres projets)","TRAVAUX OCM",
AI449="No root CAuse","No root cause",
AI449="ODU HS","TX ISSUE",
AI449="IP &amp; VLAN","TX ISSUE",
AI449="Warehouse HUAWEI","SPARE-ISSUE",
AI449="SPARE-HS","SPARE-ISSUE",
AI449="Power Telco","RAN ISSUE",AI449="no impacts","no impacts"
),"")</f>
        <v>SPARE-ISSUE</v>
      </c>
      <c r="AI449" s="85" t="s">
        <v>5354</v>
      </c>
      <c r="AJ449" s="57" t="str" cm="1">
        <f t="array" ref="AJ449">IFERROR(_xlfn.IFS(
AI449="MPR ISSUE","ACTIVE",
AI449="BSS Hardware Issue","ACTIVE",
AI449="Sites strategiques, MLL, Pylone, etc.","PASSIVE",
AI449="AKTIVCO DEFAUT GE &amp; POWER Cabinet","PASSIVE",
AI449="AKTIVCO Coupure ENEO &amp; Baisse de tension","PASSIVE",
AI449="Coupure ENEO &amp; Baisse de tension","PASSIVE",
AI449="Defaut GE &amp; POWER Cabinet","PASSIVE",
AI449="Sharing","PASSIVE",
AI449="Sites strategiques &amp; DataCenter","PASSIVE",
AI449="Exclu","Exclu",
AI449="SAT","ACTIVE",
AI449="SPARE-ISSUE","SPARE-ISSUE",
AI449="Fiber CAmtel","ACTIVE",
AI449="Fiber AOF","ACTIVE",
AI449="Projet OCM (HUAWEI)","PLANNED WORKS",
AI449="Projet OCM (NOKIA)","PLANNED WORKS",
AI449="ACCESS-ISSUE","ACCESS-ISSUE",
AI449="Projet OCM (ZTE, NOKIA, autres projets)","PLANNED WORKS",
AI449="No root CAuse","No root cause",
AI449="ODU HS","ACTIVE",
AI449="IP &amp; VLAN","ACTIVE",
AI449="Warehouse HUAWEI","SPARE-ISSUE",
AI449="SPARE-HS","SPARE-ISSUE",
AI449="Power Telco","ACTIVE", AI449="no impacts","no impacts"
),"")</f>
        <v>SPARE-ISSUE</v>
      </c>
      <c r="AK449" s="23" t="s">
        <v>5677</v>
      </c>
      <c r="AL449" s="23" t="str">
        <f t="shared" si="17"/>
        <v>ADM_141</v>
      </c>
      <c r="AN449" s="9" t="s">
        <v>5537</v>
      </c>
      <c r="AO449" s="23" t="str">
        <f>_xlfn.XLOOKUP(B449,'INCIDENT-05-03-2026'!E:E,'INCIDENT-05-03-2026'!F:F,"")</f>
        <v/>
      </c>
      <c r="AP449" s="7" t="s">
        <v>5537</v>
      </c>
      <c r="AQ449" s="6"/>
      <c r="AR449" s="7"/>
      <c r="AS449" s="3" t="str">
        <f>_xlfn.XLOOKUP(B449,'[3]tt num | region | site id'!$C:$C,'[3]tt num | region | site id'!$Q:$Q,"")</f>
        <v/>
      </c>
      <c r="AT449" s="24" t="str">
        <f>_xlfn.XLOOKUP(B449,'[4]Cells Huawei 03052026 12h'!$B:$B,'[4]Cells Huawei 03052026 12h'!$T:$T,"")</f>
        <v/>
      </c>
      <c r="AU449" s="24" t="str">
        <f>_xlfn.XLOOKUP(B449,'[5]cells down 02052026 8h50'!$B:$B,'[5]cells down 02052026 8h50'!$R:$R,"")</f>
        <v/>
      </c>
      <c r="AV449" s="24" t="str">
        <f>_xlfn.XLOOKUP(B449,'[5]cells down 02052026 13h50'!$B:$B,'[5]cells down 02052026 13h50'!$R:$R,"")</f>
        <v/>
      </c>
      <c r="AW449" s="24" t="str">
        <f>_xlfn.XLOOKUP(B449,'[5]cells down 02052026 13h50'!$B:$B,'[5]cells down 02052026 13h50'!$R:$R,"")</f>
        <v/>
      </c>
      <c r="AX449" s="24" t="str">
        <f>_xlfn.XLOOKUP(B449,'[6]cell downs 03052026 8h40 '!$B:$B,'[6]cell downs 03052026 8h40 '!$R:$R,"")</f>
        <v>(05/03/2026 cell nokia):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v>
      </c>
      <c r="AY449" s="24" t="str">
        <f>_xlfn.XLOOKUP(B449,'[7]ALL SITES DOWN'!$D:$D,'[7]ALL SITES DOWN'!$J:$J,"")</f>
        <v/>
      </c>
      <c r="AZ449" s="24" t="str">
        <f>_xlfn.XLOOKUP(B449,'[8]ALL SITES DOWN'!$D:$D,'[8]ALL SITES DOWN'!$J:$J,"")</f>
        <v/>
      </c>
      <c r="BA449" s="9" t="str">
        <f>_xlfn.XLOOKUP(B449,[9]sheet1!$AC:$AC,[9]sheet1!$AF:$AF,"")</f>
        <v/>
      </c>
      <c r="BB449" s="14" t="s">
        <v>5537</v>
      </c>
      <c r="BC449" s="14" t="s">
        <v>5537</v>
      </c>
      <c r="BD449" s="14" t="str">
        <f>_xlfn.XLOOKUP(B449,'[10]cell downs 18042026 17h'!$B:$B,'[10]cell downs 18042026 17h'!$B:$B,"")</f>
        <v>ADM_141</v>
      </c>
      <c r="BE449" s="14" t="str">
        <f>_xlfn.XLOOKUP(B449,'[11]Cells Huawei 19042026 15h'!$B:$B,'[11]Cells Huawei 19042026 15h'!$B:$B,"")</f>
        <v/>
      </c>
      <c r="BF449" s="9" t="str">
        <f>_xlfn.XLOOKUP(B449,'[12]cells down 19042026 9H40'!$B:$B,'[12]cells down 19042026 9H40'!$B:$B,"")</f>
        <v/>
      </c>
      <c r="BG449" s="9" t="s">
        <v>181</v>
      </c>
      <c r="BH449" s="9" t="s">
        <v>12</v>
      </c>
    </row>
    <row r="450" spans="1:60" s="9" customFormat="1" x14ac:dyDescent="0.3">
      <c r="A450" s="3" t="s">
        <v>1828</v>
      </c>
      <c r="B450" s="31" t="s">
        <v>1829</v>
      </c>
      <c r="C450" s="3" t="str">
        <f>_xlfn.XLOOKUP(B450,'[1]daily break down'!$D:$D,'[1]daily break down'!$E:$E,"")</f>
        <v>CENTRE</v>
      </c>
      <c r="D450" s="3" t="s">
        <v>11</v>
      </c>
      <c r="E450" s="3" t="s">
        <v>96</v>
      </c>
      <c r="F450" s="3" t="s">
        <v>226</v>
      </c>
      <c r="G450" s="3" t="s">
        <v>1830</v>
      </c>
      <c r="H450" s="41" t="str">
        <f>_xlfn.XLOOKUP(B450,[2]CALCULATION!$B:$B,[2]CALCULATION!$H:$H,"")</f>
        <v>NOKIA</v>
      </c>
      <c r="I450" s="34">
        <v>5.2452965331461446E-2</v>
      </c>
      <c r="J450" s="34">
        <v>0</v>
      </c>
      <c r="K450" s="34">
        <v>1.5159816569788325E-3</v>
      </c>
      <c r="L450" s="34">
        <v>0</v>
      </c>
      <c r="M450" s="34">
        <v>0</v>
      </c>
      <c r="N450" s="34">
        <v>0</v>
      </c>
      <c r="O450" s="34">
        <v>1.7728067847491646E-2</v>
      </c>
      <c r="P450" s="34">
        <v>0</v>
      </c>
      <c r="Q450" s="34">
        <v>0</v>
      </c>
      <c r="R450" s="34">
        <v>0</v>
      </c>
      <c r="S450" s="35">
        <v>0.96603701706174927</v>
      </c>
      <c r="T450" s="35">
        <v>17580.929008398183</v>
      </c>
      <c r="U450" s="35">
        <v>3.8345418382400923E-3</v>
      </c>
      <c r="V450" s="35">
        <v>1.4268062653917818E-3</v>
      </c>
      <c r="W450" s="35">
        <v>6.695288400350427E-2</v>
      </c>
      <c r="X450" s="35">
        <v>0</v>
      </c>
      <c r="Y450" s="35">
        <v>1.7977758943935E-2</v>
      </c>
      <c r="Z450" s="35">
        <v>1.7835078317396415E-3</v>
      </c>
      <c r="AA450" s="35">
        <v>0</v>
      </c>
      <c r="AB450" s="35">
        <v>2.2313004273896511E-2</v>
      </c>
      <c r="AC450" s="35">
        <v>0</v>
      </c>
      <c r="AD450" s="35">
        <v>7.4907328933062544E-3</v>
      </c>
      <c r="AE450" s="58" t="s">
        <v>5560</v>
      </c>
      <c r="AF450" s="58"/>
      <c r="AG450" s="57" t="str" cm="1">
        <f t="array" ref="AG450">IFERROR(_xlfn.IFS(
AI450="MPR ISSUE","PDH",
AI450="BSS Hardware Issue","BSS",
AI450="Sites strategiques, MLL, Pylone, etc.","ENVTECH",
AI450="AKTIVCO DEFAUT GE &amp; POWER Cabinet","AKTIVCO",
AI450="AKTIVCO Coupure ENEO &amp; Baisse de tension","AKTIVCO GRID ONLY",
AI450="Coupure ENEO &amp; Baisse de tension","IHS GRID ONLY",
AI450="Defaut GE &amp; POWER Cabinet","IHS",
AI450="Sharing","Partners",
AI450="Sites strategiques &amp; DataCenter","SST &amp; DC",
AI450="Exclu","Exclu",
AI450="SAT","SAT",
AI450="SPARE-ISSUE","SPARE-ISSUE",
AI450="Fiber CAmtel","TRANS_FO_CAMTEL",
AI450="Fiber AOF","Fiber AOF",
AI450="Projet OCM (HUAWEI)","TRAVAUX-HUAWEI",
AI450="Projet OCM (NOKIA)","TRAVAUX-NOKIA",
AI450="ACCESS-ISSUE","ACCESS-ISSUE",
AI450="Projet OCM (ZTE, NOKIA, autres projets)","TRAVAUX OCM",
AI450="No root CAuse","No root cause",
AI450="ODU HS","PDH",
AI450="IP &amp; VLAN","PDH",
AI450="Warehouse HUAWEI","SPARE-ISSUE",
AI450="SPARE-HS","SPARE-ISSUE",
AI450="Power Telco","BSS",AI450="no impacts","no impacts"
),"")</f>
        <v>no impacts</v>
      </c>
      <c r="AH450" s="57" t="str" cm="1">
        <f t="array" ref="AH450">IFERROR(_xlfn.IFS(
AI450="MPR ISSUE","TX ISSUE",
AI450="BSS Hardware Issue","RAN ISSUE",
AI450="Sites strategiques, MLL, Pylone, etc.","ENVTECH",
AI450="AKTIVCO DEFAUT GE &amp; POWER Cabinet","POWER ISSUE",
AI450="AKTIVCO Coupure ENEO &amp; Baisse de tension","POWER ISSUE",
AI450="Coupure ENEO &amp; Baisse de tension","POWER ISSUE",
AI450="Defaut GE &amp; POWER Cabinet","POWER ISSUE",
AI450="Sharing","POWER ISSUE",
AI450="Sites strategiques &amp; DataCenter","POWER ISSUE",
AI450="Exclu","Exclu",
AI450="SAT","TX ISSUE",
AI450="SPARE-ISSUE","SPARE-ISSUE",
AI450="Fiber CAmtel","TX ISSUE",
AI450="Fiber AOF","TX ISSUE",
AI450="Projet OCM (HUAWEI)","TRAVAUX-HUAWEI",
AI450="Projet OCM (NOKIA)","TRAVAUX -NOKIA",
AI450="ACCESS-ISSUE","ACCESS-ISSUE",
AI450="Projet OCM (ZTE, NOKIA, autres projets)","TRAVAUX OCM",
AI450="No root CAuse","No root cause",
AI450="ODU HS","TX ISSUE",
AI450="IP &amp; VLAN","TX ISSUE",
AI450="Warehouse HUAWEI","SPARE-ISSUE",
AI450="SPARE-HS","SPARE-ISSUE",
AI450="Power Telco","RAN ISSUE",AI450="no impacts","no impacts"
),"")</f>
        <v>no impacts</v>
      </c>
      <c r="AI450" s="85" t="s">
        <v>5998</v>
      </c>
      <c r="AJ450" s="57" t="str" cm="1">
        <f t="array" ref="AJ450">IFERROR(_xlfn.IFS(
AI450="MPR ISSUE","ACTIVE",
AI450="BSS Hardware Issue","ACTIVE",
AI450="Sites strategiques, MLL, Pylone, etc.","PASSIVE",
AI450="AKTIVCO DEFAUT GE &amp; POWER Cabinet","PASSIVE",
AI450="AKTIVCO Coupure ENEO &amp; Baisse de tension","PASSIVE",
AI450="Coupure ENEO &amp; Baisse de tension","PASSIVE",
AI450="Defaut GE &amp; POWER Cabinet","PASSIVE",
AI450="Sharing","PASSIVE",
AI450="Sites strategiques &amp; DataCenter","PASSIVE",
AI450="Exclu","Exclu",
AI450="SAT","ACTIVE",
AI450="SPARE-ISSUE","SPARE-ISSUE",
AI450="Fiber CAmtel","ACTIVE",
AI450="Fiber AOF","ACTIVE",
AI450="Projet OCM (HUAWEI)","PLANNED WORKS",
AI450="Projet OCM (NOKIA)","PLANNED WORKS",
AI450="ACCESS-ISSUE","ACCESS-ISSUE",
AI450="Projet OCM (ZTE, NOKIA, autres projets)","PLANNED WORKS",
AI450="No root CAuse","No root cause",
AI450="ODU HS","ACTIVE",
AI450="IP &amp; VLAN","ACTIVE",
AI450="Warehouse HUAWEI","SPARE-ISSUE",
AI450="SPARE-HS","SPARE-ISSUE",
AI450="Power Telco","ACTIVE", AI450="no impacts","no impacts"
),"")</f>
        <v>no impacts</v>
      </c>
      <c r="AK450" s="23" t="s">
        <v>5776</v>
      </c>
      <c r="AL450" s="23" t="str">
        <f t="shared" si="17"/>
        <v>EST_093</v>
      </c>
      <c r="AN450" s="9" t="s">
        <v>5537</v>
      </c>
      <c r="AO450" s="23" t="str">
        <f>_xlfn.XLOOKUP(B450,'INCIDENT-05-03-2026'!E:E,'INCIDENT-05-03-2026'!F:F,"")</f>
        <v/>
      </c>
      <c r="AP450" s="7" t="s">
        <v>5537</v>
      </c>
      <c r="AQ450" s="6"/>
      <c r="AR450" s="7"/>
      <c r="AS450" s="3" t="str">
        <f>_xlfn.XLOOKUP(B450,'[3]tt num | region | site id'!$C:$C,'[3]tt num | region | site id'!$Q:$Q,"")</f>
        <v/>
      </c>
      <c r="AT450" s="24" t="str">
        <f>_xlfn.XLOOKUP(B450,'[4]Cells Huawei 03052026 12h'!$B:$B,'[4]Cells Huawei 03052026 12h'!$T:$T,"")</f>
        <v/>
      </c>
      <c r="AU450" s="24" t="str">
        <f>_xlfn.XLOOKUP(B450,'[5]cells down 02052026 8h50'!$B:$B,'[5]cells down 02052026 8h50'!$R:$R,"")</f>
        <v/>
      </c>
      <c r="AV450" s="24" t="str">
        <f>_xlfn.XLOOKUP(B450,'[5]cells down 02052026 13h50'!$B:$B,'[5]cells down 02052026 13h50'!$R:$R,"")</f>
        <v/>
      </c>
      <c r="AW450" s="24" t="str">
        <f>_xlfn.XLOOKUP(B450,'[5]cells down 02052026 13h50'!$B:$B,'[5]cells down 02052026 13h50'!$R:$R,"")</f>
        <v/>
      </c>
      <c r="AX450" s="24" t="str">
        <f>_xlfn.XLOOKUP(B450,'[6]cell downs 03052026 8h40 '!$B:$B,'[6]cell downs 03052026 8h40 '!$R:$R,"")</f>
        <v/>
      </c>
      <c r="AY450" s="24" t="str">
        <f>_xlfn.XLOOKUP(B450,'[7]ALL SITES DOWN'!$D:$D,'[7]ALL SITES DOWN'!$J:$J,"")</f>
        <v/>
      </c>
      <c r="AZ450" s="24" t="str">
        <f>_xlfn.XLOOKUP(B450,'[8]ALL SITES DOWN'!$D:$D,'[8]ALL SITES DOWN'!$J:$J,"")</f>
        <v/>
      </c>
      <c r="BA450" s="9" t="str">
        <f>_xlfn.XLOOKUP(B450,[9]sheet1!$AC:$AC,[9]sheet1!$AF:$AF,"")</f>
        <v>(05/03/2026 ticket)..INC-20260503-00014634</v>
      </c>
      <c r="BB450" s="14" t="s">
        <v>5537</v>
      </c>
      <c r="BC450" s="14" t="s">
        <v>5537</v>
      </c>
      <c r="BD450" s="14" t="str">
        <f>_xlfn.XLOOKUP(B450,'[10]cell downs 18042026 17h'!$B:$B,'[10]cell downs 18042026 17h'!$B:$B,"")</f>
        <v/>
      </c>
      <c r="BE450" s="14" t="str">
        <f>_xlfn.XLOOKUP(B450,'[11]Cells Huawei 19042026 15h'!$B:$B,'[11]Cells Huawei 19042026 15h'!$B:$B,"")</f>
        <v/>
      </c>
      <c r="BF450" s="9" t="str">
        <f>_xlfn.XLOOKUP(B450,'[12]cells down 19042026 9H40'!$B:$B,'[12]cells down 19042026 9H40'!$B:$B,"")</f>
        <v/>
      </c>
      <c r="BG450" s="9" t="s">
        <v>1829</v>
      </c>
      <c r="BH450" s="9" t="s">
        <v>318</v>
      </c>
    </row>
    <row r="451" spans="1:60" s="9" customFormat="1" x14ac:dyDescent="0.3">
      <c r="A451" s="1" t="s">
        <v>1345</v>
      </c>
      <c r="B451" s="8" t="s">
        <v>1346</v>
      </c>
      <c r="C451" s="3" t="str">
        <f>_xlfn.XLOOKUP(B451,'[1]daily break down'!$D:$D,'[1]daily break down'!$E:$E,"")</f>
        <v>EXTREME-NORD</v>
      </c>
      <c r="D451" s="1" t="s">
        <v>11</v>
      </c>
      <c r="E451" s="1" t="s">
        <v>12</v>
      </c>
      <c r="F451" s="3" t="s">
        <v>55</v>
      </c>
      <c r="G451" s="1" t="s">
        <v>185</v>
      </c>
      <c r="H451" s="40" t="str">
        <f>_xlfn.XLOOKUP(B451,[2]CALCULATION!$B:$B,[2]CALCULATION!$H:$H,"")</f>
        <v>Huawei</v>
      </c>
      <c r="I451" s="34">
        <v>9.5417668998068125E-3</v>
      </c>
      <c r="J451" s="34">
        <v>1.4000536479155785E-2</v>
      </c>
      <c r="K451" s="34">
        <v>8.1149606344151394E-3</v>
      </c>
      <c r="L451" s="34">
        <v>1.0968573165198484E-2</v>
      </c>
      <c r="M451" s="34">
        <v>9.2742407250458719E-3</v>
      </c>
      <c r="N451" s="34">
        <v>5.3451729717235531E-2</v>
      </c>
      <c r="O451" s="34">
        <v>0.44222076687983147</v>
      </c>
      <c r="P451" s="34">
        <v>0.18339811033778208</v>
      </c>
      <c r="Q451" s="34">
        <v>7.5442381282584689E-3</v>
      </c>
      <c r="R451" s="34">
        <v>8.6856831405718073E-3</v>
      </c>
      <c r="S451" s="35">
        <v>5.0473271638230418E-3</v>
      </c>
      <c r="T451" s="35">
        <v>0</v>
      </c>
      <c r="U451" s="35">
        <v>0.16738221000876058</v>
      </c>
      <c r="V451" s="35">
        <v>7.6690836764802392E-3</v>
      </c>
      <c r="W451" s="35">
        <v>0</v>
      </c>
      <c r="X451" s="35">
        <v>0</v>
      </c>
      <c r="Y451" s="35">
        <v>7.0626910136887808E-2</v>
      </c>
      <c r="Z451" s="35">
        <v>6.2422774110885686E-3</v>
      </c>
      <c r="AA451" s="35">
        <v>0</v>
      </c>
      <c r="AB451" s="35">
        <v>2.0719218254332549E-2</v>
      </c>
      <c r="AC451" s="35">
        <v>0</v>
      </c>
      <c r="AD451" s="35">
        <v>6.9556805437844043E-3</v>
      </c>
      <c r="AE451" s="58" t="s">
        <v>5603</v>
      </c>
      <c r="AF451" s="58"/>
      <c r="AG451" s="57" t="str" cm="1">
        <f t="array" ref="AG451">IFERROR(_xlfn.IFS(
AI451="MPR ISSUE","PDH",
AI451="BSS Hardware Issue","BSS",
AI451="Sites strategiques, MLL, Pylone, etc.","ENVTECH",
AI451="AKTIVCO DEFAUT GE &amp; POWER Cabinet","AKTIVCO",
AI451="AKTIVCO Coupure ENEO &amp; Baisse de tension","AKTIVCO GRID ONLY",
AI451="Coupure ENEO &amp; Baisse de tension","IHS GRID ONLY",
AI451="Defaut GE &amp; POWER Cabinet","IHS",
AI451="Sharing","Partners",
AI451="Sites strategiques &amp; DataCenter","SST &amp; DC",
AI451="Exclu","Exclu",
AI451="SAT","SAT",
AI451="SPARE-ISSUE","SPARE-ISSUE",
AI451="Fiber CAmtel","TRANS_FO_CAMTEL",
AI451="Fiber AOF","Fiber AOF",
AI451="Projet OCM (HUAWEI)","TRAVAUX-HUAWEI",
AI451="Projet OCM (NOKIA)","TRAVAUX-NOKIA",
AI451="ACCESS-ISSUE","ACCESS-ISSUE",
AI451="Projet OCM (ZTE, NOKIA, autres projets)","TRAVAUX OCM",
AI451="No root CAuse","No root cause",
AI451="ODU HS","PDH",
AI451="IP &amp; VLAN","PDH",
AI451="Warehouse HUAWEI","SPARE-ISSUE",
AI451="SPARE-HS","SPARE-ISSUE",
AI451="Power Telco","BSS",AI451="no impacts","no impacts"
),"")</f>
        <v>no impacts</v>
      </c>
      <c r="AH451" s="57" t="str" cm="1">
        <f t="array" ref="AH451">IFERROR(_xlfn.IFS(
AI451="MPR ISSUE","TX ISSUE",
AI451="BSS Hardware Issue","RAN ISSUE",
AI451="Sites strategiques, MLL, Pylone, etc.","ENVTECH",
AI451="AKTIVCO DEFAUT GE &amp; POWER Cabinet","POWER ISSUE",
AI451="AKTIVCO Coupure ENEO &amp; Baisse de tension","POWER ISSUE",
AI451="Coupure ENEO &amp; Baisse de tension","POWER ISSUE",
AI451="Defaut GE &amp; POWER Cabinet","POWER ISSUE",
AI451="Sharing","POWER ISSUE",
AI451="Sites strategiques &amp; DataCenter","POWER ISSUE",
AI451="Exclu","Exclu",
AI451="SAT","TX ISSUE",
AI451="SPARE-ISSUE","SPARE-ISSUE",
AI451="Fiber CAmtel","TX ISSUE",
AI451="Fiber AOF","TX ISSUE",
AI451="Projet OCM (HUAWEI)","TRAVAUX-HUAWEI",
AI451="Projet OCM (NOKIA)","TRAVAUX -NOKIA",
AI451="ACCESS-ISSUE","ACCESS-ISSUE",
AI451="Projet OCM (ZTE, NOKIA, autres projets)","TRAVAUX OCM",
AI451="No root CAuse","No root cause",
AI451="ODU HS","TX ISSUE",
AI451="IP &amp; VLAN","TX ISSUE",
AI451="Warehouse HUAWEI","SPARE-ISSUE",
AI451="SPARE-HS","SPARE-ISSUE",
AI451="Power Telco","RAN ISSUE",AI451="no impacts","no impacts"
),"")</f>
        <v>no impacts</v>
      </c>
      <c r="AI451" s="85" t="s">
        <v>5998</v>
      </c>
      <c r="AJ451" s="57" t="str" cm="1">
        <f t="array" ref="AJ451">IFERROR(_xlfn.IFS(
AI451="MPR ISSUE","ACTIVE",
AI451="BSS Hardware Issue","ACTIVE",
AI451="Sites strategiques, MLL, Pylone, etc.","PASSIVE",
AI451="AKTIVCO DEFAUT GE &amp; POWER Cabinet","PASSIVE",
AI451="AKTIVCO Coupure ENEO &amp; Baisse de tension","PASSIVE",
AI451="Coupure ENEO &amp; Baisse de tension","PASSIVE",
AI451="Defaut GE &amp; POWER Cabinet","PASSIVE",
AI451="Sharing","PASSIVE",
AI451="Sites strategiques &amp; DataCenter","PASSIVE",
AI451="Exclu","Exclu",
AI451="SAT","ACTIVE",
AI451="SPARE-ISSUE","SPARE-ISSUE",
AI451="Fiber CAmtel","ACTIVE",
AI451="Fiber AOF","ACTIVE",
AI451="Projet OCM (HUAWEI)","PLANNED WORKS",
AI451="Projet OCM (NOKIA)","PLANNED WORKS",
AI451="ACCESS-ISSUE","ACCESS-ISSUE",
AI451="Projet OCM (ZTE, NOKIA, autres projets)","PLANNED WORKS",
AI451="No root CAuse","No root cause",
AI451="ODU HS","ACTIVE",
AI451="IP &amp; VLAN","ACTIVE",
AI451="Warehouse HUAWEI","SPARE-ISSUE",
AI451="SPARE-HS","SPARE-ISSUE",
AI451="Power Telco","ACTIVE", AI451="no impacts","no impacts"
),"")</f>
        <v>no impacts</v>
      </c>
      <c r="AK451" s="23" t="s">
        <v>5537</v>
      </c>
      <c r="AL451" s="23" t="str">
        <f t="shared" si="17"/>
        <v>EXN_010</v>
      </c>
      <c r="AN451" s="9" t="s">
        <v>5537</v>
      </c>
      <c r="AO451" s="23" t="str">
        <f>_xlfn.XLOOKUP(B451,'INCIDENT-05-03-2026'!E:E,'INCIDENT-05-03-2026'!F:F,"")</f>
        <v/>
      </c>
      <c r="AP451" s="7" t="s">
        <v>5537</v>
      </c>
      <c r="AQ451" s="6"/>
      <c r="AR451" s="7"/>
      <c r="AS451" s="3" t="str">
        <f>_xlfn.XLOOKUP(B451,'[3]tt num | region | site id'!$C:$C,'[3]tt num | region | site id'!$Q:$Q,"")</f>
        <v/>
      </c>
      <c r="AT451" s="24" t="str">
        <f>_xlfn.XLOOKUP(B451,'[4]Cells Huawei 03052026 12h'!$B:$B,'[4]Cells Huawei 03052026 12h'!$T:$T,"")</f>
        <v/>
      </c>
      <c r="AU451" s="24" t="str">
        <f>_xlfn.XLOOKUP(B451,'[5]cells down 02052026 8h50'!$B:$B,'[5]cells down 02052026 8h50'!$R:$R,"")</f>
        <v/>
      </c>
      <c r="AV451" s="24" t="str">
        <f>_xlfn.XLOOKUP(B451,'[5]cells down 02052026 13h50'!$B:$B,'[5]cells down 02052026 13h50'!$R:$R,"")</f>
        <v/>
      </c>
      <c r="AW451" s="24" t="str">
        <f>_xlfn.XLOOKUP(B451,'[5]cells down 02052026 13h50'!$B:$B,'[5]cells down 02052026 13h50'!$R:$R,"")</f>
        <v/>
      </c>
      <c r="AX451" s="24" t="str">
        <f>_xlfn.XLOOKUP(B451,'[6]cell downs 03052026 8h40 '!$B:$B,'[6]cell downs 03052026 8h40 '!$R:$R,"")</f>
        <v/>
      </c>
      <c r="AY451" s="24" t="str">
        <f>_xlfn.XLOOKUP(B451,'[7]ALL SITES DOWN'!$D:$D,'[7]ALL SITES DOWN'!$J:$J,"")</f>
        <v/>
      </c>
      <c r="AZ451" s="24" t="str">
        <f>_xlfn.XLOOKUP(B451,'[8]ALL SITES DOWN'!$D:$D,'[8]ALL SITES DOWN'!$J:$J,"")</f>
        <v/>
      </c>
      <c r="BA451" s="9" t="str">
        <f>_xlfn.XLOOKUP(B451,[9]sheet1!$AC:$AC,[9]sheet1!$AF:$AF,"")</f>
        <v/>
      </c>
      <c r="BB451" s="14" t="s">
        <v>5537</v>
      </c>
      <c r="BC451" s="14" t="s">
        <v>5537</v>
      </c>
      <c r="BD451" s="14" t="str">
        <f>_xlfn.XLOOKUP(B451,'[10]cell downs 18042026 17h'!$B:$B,'[10]cell downs 18042026 17h'!$B:$B,"")</f>
        <v/>
      </c>
      <c r="BE451" s="14" t="str">
        <f>_xlfn.XLOOKUP(B451,'[11]Cells Huawei 19042026 15h'!$B:$B,'[11]Cells Huawei 19042026 15h'!$B:$B,"")</f>
        <v/>
      </c>
      <c r="BF451" s="9" t="str">
        <f>_xlfn.XLOOKUP(B451,'[12]cells down 19042026 9H40'!$B:$B,'[12]cells down 19042026 9H40'!$B:$B,"")</f>
        <v/>
      </c>
      <c r="BG451" s="9" t="s">
        <v>1346</v>
      </c>
      <c r="BH451" s="9" t="s">
        <v>12</v>
      </c>
    </row>
    <row r="452" spans="1:60" s="9" customFormat="1" x14ac:dyDescent="0.3">
      <c r="A452" s="1" t="s">
        <v>232</v>
      </c>
      <c r="B452" s="8" t="s">
        <v>233</v>
      </c>
      <c r="C452" s="3" t="str">
        <f>_xlfn.XLOOKUP(B452,'[1]daily break down'!$D:$D,'[1]daily break down'!$E:$E,"")</f>
        <v>CENTRE</v>
      </c>
      <c r="D452" s="1" t="s">
        <v>11</v>
      </c>
      <c r="E452" s="1" t="s">
        <v>66</v>
      </c>
      <c r="F452" s="3" t="s">
        <v>226</v>
      </c>
      <c r="G452" s="1" t="s">
        <v>234</v>
      </c>
      <c r="H452" s="41" t="str">
        <f>_xlfn.XLOOKUP(B452,[2]CALCULATION!$B:$B,[2]CALCULATION!$H:$H,"")</f>
        <v>NOKIA</v>
      </c>
      <c r="I452" s="34">
        <v>1.1949502472655355E-2</v>
      </c>
      <c r="J452" s="34">
        <v>0</v>
      </c>
      <c r="K452" s="34">
        <v>7.3658421386384107E-3</v>
      </c>
      <c r="L452" s="34">
        <v>6.8308349955626298E-3</v>
      </c>
      <c r="M452" s="34">
        <v>6.723824525658271E-3</v>
      </c>
      <c r="N452" s="34">
        <v>6.8486700738799719E-3</v>
      </c>
      <c r="O452" s="34">
        <v>6.6524842123887344E-3</v>
      </c>
      <c r="P452" s="34">
        <v>6.902175308832339E-3</v>
      </c>
      <c r="Q452" s="34">
        <v>6.9556376079816058E-3</v>
      </c>
      <c r="R452" s="34">
        <v>6.7951648389278623E-3</v>
      </c>
      <c r="S452" s="35">
        <v>6.7416596039756669E-3</v>
      </c>
      <c r="T452" s="35">
        <v>287752.52221280528</v>
      </c>
      <c r="U452" s="35">
        <v>1.2353903162956008</v>
      </c>
      <c r="V452" s="35">
        <v>7.0983611703236277E-3</v>
      </c>
      <c r="W452" s="35">
        <v>6.7594509208018985E-3</v>
      </c>
      <c r="X452" s="35">
        <v>6.9200103871496516E-3</v>
      </c>
      <c r="Y452" s="35">
        <v>6.723824525658271E-3</v>
      </c>
      <c r="Z452" s="35">
        <v>6.7951648389277539E-3</v>
      </c>
      <c r="AA452" s="35">
        <v>7.8684219992086624E-3</v>
      </c>
      <c r="AB452" s="35">
        <v>5.5782510684740001E-3</v>
      </c>
      <c r="AC452" s="35">
        <v>7.216185108940289E-3</v>
      </c>
      <c r="AD452" s="35">
        <v>6.7594511272239532E-3</v>
      </c>
      <c r="AE452" s="58" t="s">
        <v>5560</v>
      </c>
      <c r="AF452" s="58"/>
      <c r="AG452" s="57" t="str" cm="1">
        <f t="array" ref="AG452">IFERROR(_xlfn.IFS(
AI452="MPR ISSUE","PDH",
AI452="BSS Hardware Issue","BSS",
AI452="Sites strategiques, MLL, Pylone, etc.","ENVTECH",
AI452="AKTIVCO DEFAUT GE &amp; POWER Cabinet","AKTIVCO",
AI452="AKTIVCO Coupure ENEO &amp; Baisse de tension","AKTIVCO GRID ONLY",
AI452="Coupure ENEO &amp; Baisse de tension","IHS GRID ONLY",
AI452="Defaut GE &amp; POWER Cabinet","IHS",
AI452="Sharing","Partners",
AI452="Sites strategiques &amp; DataCenter","SST &amp; DC",
AI452="Exclu","Exclu",
AI452="SAT","SAT",
AI452="SPARE-ISSUE","SPARE-ISSUE",
AI452="Fiber CAmtel","TRANS_FO_CAMTEL",
AI452="Fiber AOF","Fiber AOF",
AI452="Projet OCM (HUAWEI)","TRAVAUX-HUAWEI",
AI452="Projet OCM (NOKIA)","TRAVAUX-NOKIA",
AI452="ACCESS-ISSUE","ACCESS-ISSUE",
AI452="Projet OCM (ZTE, NOKIA, autres projets)","TRAVAUX OCM",
AI452="No root CAuse","No root cause",
AI452="ODU HS","PDH",
AI452="IP &amp; VLAN","PDH",
AI452="Warehouse HUAWEI","SPARE-ISSUE",
AI452="SPARE-HS","SPARE-ISSUE",
AI452="Power Telco","BSS",AI452="no impacts","no impacts"
),"")</f>
        <v>no impacts</v>
      </c>
      <c r="AH452" s="57" t="str" cm="1">
        <f t="array" ref="AH452">IFERROR(_xlfn.IFS(
AI452="MPR ISSUE","TX ISSUE",
AI452="BSS Hardware Issue","RAN ISSUE",
AI452="Sites strategiques, MLL, Pylone, etc.","ENVTECH",
AI452="AKTIVCO DEFAUT GE &amp; POWER Cabinet","POWER ISSUE",
AI452="AKTIVCO Coupure ENEO &amp; Baisse de tension","POWER ISSUE",
AI452="Coupure ENEO &amp; Baisse de tension","POWER ISSUE",
AI452="Defaut GE &amp; POWER Cabinet","POWER ISSUE",
AI452="Sharing","POWER ISSUE",
AI452="Sites strategiques &amp; DataCenter","POWER ISSUE",
AI452="Exclu","Exclu",
AI452="SAT","TX ISSUE",
AI452="SPARE-ISSUE","SPARE-ISSUE",
AI452="Fiber CAmtel","TX ISSUE",
AI452="Fiber AOF","TX ISSUE",
AI452="Projet OCM (HUAWEI)","TRAVAUX-HUAWEI",
AI452="Projet OCM (NOKIA)","TRAVAUX -NOKIA",
AI452="ACCESS-ISSUE","ACCESS-ISSUE",
AI452="Projet OCM (ZTE, NOKIA, autres projets)","TRAVAUX OCM",
AI452="No root CAuse","No root cause",
AI452="ODU HS","TX ISSUE",
AI452="IP &amp; VLAN","TX ISSUE",
AI452="Warehouse HUAWEI","SPARE-ISSUE",
AI452="SPARE-HS","SPARE-ISSUE",
AI452="Power Telco","RAN ISSUE",AI452="no impacts","no impacts"
),"")</f>
        <v>no impacts</v>
      </c>
      <c r="AI452" s="85" t="s">
        <v>5998</v>
      </c>
      <c r="AJ452" s="57" t="str" cm="1">
        <f t="array" ref="AJ452">IFERROR(_xlfn.IFS(
AI452="MPR ISSUE","ACTIVE",
AI452="BSS Hardware Issue","ACTIVE",
AI452="Sites strategiques, MLL, Pylone, etc.","PASSIVE",
AI452="AKTIVCO DEFAUT GE &amp; POWER Cabinet","PASSIVE",
AI452="AKTIVCO Coupure ENEO &amp; Baisse de tension","PASSIVE",
AI452="Coupure ENEO &amp; Baisse de tension","PASSIVE",
AI452="Defaut GE &amp; POWER Cabinet","PASSIVE",
AI452="Sharing","PASSIVE",
AI452="Sites strategiques &amp; DataCenter","PASSIVE",
AI452="Exclu","Exclu",
AI452="SAT","ACTIVE",
AI452="SPARE-ISSUE","SPARE-ISSUE",
AI452="Fiber CAmtel","ACTIVE",
AI452="Fiber AOF","ACTIVE",
AI452="Projet OCM (HUAWEI)","PLANNED WORKS",
AI452="Projet OCM (NOKIA)","PLANNED WORKS",
AI452="ACCESS-ISSUE","ACCESS-ISSUE",
AI452="Projet OCM (ZTE, NOKIA, autres projets)","PLANNED WORKS",
AI452="No root CAuse","No root cause",
AI452="ODU HS","ACTIVE",
AI452="IP &amp; VLAN","ACTIVE",
AI452="Warehouse HUAWEI","SPARE-ISSUE",
AI452="SPARE-HS","SPARE-ISSUE",
AI452="Power Telco","ACTIVE", AI452="no impacts","no impacts"
),"")</f>
        <v>no impacts</v>
      </c>
      <c r="AK452" s="23" t="s">
        <v>5537</v>
      </c>
      <c r="AL452" s="23" t="str">
        <f t="shared" si="17"/>
        <v>EST_053</v>
      </c>
      <c r="AN452" s="9" t="s">
        <v>5537</v>
      </c>
      <c r="AO452" s="23" t="str">
        <f>_xlfn.XLOOKUP(B452,'INCIDENT-05-03-2026'!E:E,'INCIDENT-05-03-2026'!F:F,"")</f>
        <v/>
      </c>
      <c r="AP452" s="7" t="s">
        <v>5537</v>
      </c>
      <c r="AQ452" s="6"/>
      <c r="AR452" s="7"/>
      <c r="AS452" s="3" t="str">
        <f>_xlfn.XLOOKUP(B452,'[3]tt num | region | site id'!$C:$C,'[3]tt num | region | site id'!$Q:$Q,"")</f>
        <v/>
      </c>
      <c r="AT452" s="24" t="str">
        <f>_xlfn.XLOOKUP(B452,'[4]Cells Huawei 03052026 12h'!$B:$B,'[4]Cells Huawei 03052026 12h'!$T:$T,"")</f>
        <v/>
      </c>
      <c r="AU452" s="24" t="str">
        <f>_xlfn.XLOOKUP(B452,'[5]cells down 02052026 8h50'!$B:$B,'[5]cells down 02052026 8h50'!$R:$R,"")</f>
        <v/>
      </c>
      <c r="AV452" s="24" t="str">
        <f>_xlfn.XLOOKUP(B452,'[5]cells down 02052026 13h50'!$B:$B,'[5]cells down 02052026 13h50'!$R:$R,"")</f>
        <v/>
      </c>
      <c r="AW452" s="24" t="str">
        <f>_xlfn.XLOOKUP(B452,'[5]cells down 02052026 13h50'!$B:$B,'[5]cells down 02052026 13h50'!$R:$R,"")</f>
        <v/>
      </c>
      <c r="AX452" s="24" t="str">
        <f>_xlfn.XLOOKUP(B452,'[6]cell downs 03052026 8h40 '!$B:$B,'[6]cell downs 03052026 8h40 '!$R:$R,"")</f>
        <v/>
      </c>
      <c r="AY452" s="24" t="str">
        <f>_xlfn.XLOOKUP(B452,'[7]ALL SITES DOWN'!$D:$D,'[7]ALL SITES DOWN'!$J:$J,"")</f>
        <v/>
      </c>
      <c r="AZ452" s="24" t="str">
        <f>_xlfn.XLOOKUP(B452,'[8]ALL SITES DOWN'!$D:$D,'[8]ALL SITES DOWN'!$J:$J,"")</f>
        <v/>
      </c>
      <c r="BA452" s="9" t="str">
        <f>_xlfn.XLOOKUP(B452,[9]sheet1!$AC:$AC,[9]sheet1!$AF:$AF,"")</f>
        <v/>
      </c>
      <c r="BB452" s="14" t="s">
        <v>5537</v>
      </c>
      <c r="BC452" s="14" t="s">
        <v>5537</v>
      </c>
      <c r="BD452" s="14" t="str">
        <f>_xlfn.XLOOKUP(B452,'[10]cell downs 18042026 17h'!$B:$B,'[10]cell downs 18042026 17h'!$B:$B,"")</f>
        <v/>
      </c>
      <c r="BE452" s="14" t="str">
        <f>_xlfn.XLOOKUP(B452,'[11]Cells Huawei 19042026 15h'!$B:$B,'[11]Cells Huawei 19042026 15h'!$B:$B,"")</f>
        <v/>
      </c>
      <c r="BF452" s="9" t="str">
        <f>_xlfn.XLOOKUP(B452,'[12]cells down 19042026 9H40'!$B:$B,'[12]cells down 19042026 9H40'!$B:$B,"")</f>
        <v/>
      </c>
      <c r="BG452" s="9" t="s">
        <v>233</v>
      </c>
      <c r="BH452" s="9" t="s">
        <v>12</v>
      </c>
    </row>
    <row r="453" spans="1:60" s="9" customFormat="1" x14ac:dyDescent="0.3">
      <c r="A453" s="1" t="s">
        <v>2637</v>
      </c>
      <c r="B453" s="8" t="s">
        <v>2638</v>
      </c>
      <c r="C453" s="3" t="str">
        <f>_xlfn.XLOOKUP(B453,'[1]daily break down'!$D:$D,'[1]daily break down'!$E:$E,"")</f>
        <v>CENTRE</v>
      </c>
      <c r="D453" s="1" t="s">
        <v>11</v>
      </c>
      <c r="E453" s="1" t="s">
        <v>12</v>
      </c>
      <c r="F453" s="3" t="s">
        <v>37</v>
      </c>
      <c r="G453" s="1" t="s">
        <v>2637</v>
      </c>
      <c r="H453" s="41" t="str">
        <f>_xlfn.XLOOKUP(B453,[2]CALCULATION!$B:$B,[2]CALCULATION!$H:$H,"")</f>
        <v>NOKIA</v>
      </c>
      <c r="I453" s="34">
        <v>0</v>
      </c>
      <c r="J453" s="34">
        <v>0</v>
      </c>
      <c r="K453" s="34">
        <v>0</v>
      </c>
      <c r="L453" s="34">
        <v>0</v>
      </c>
      <c r="M453" s="34">
        <v>0</v>
      </c>
      <c r="N453" s="34">
        <v>0</v>
      </c>
      <c r="O453" s="34">
        <v>0</v>
      </c>
      <c r="P453" s="34">
        <v>6.6851597340379598E-2</v>
      </c>
      <c r="Q453" s="34">
        <v>0</v>
      </c>
      <c r="R453" s="34">
        <v>0</v>
      </c>
      <c r="S453" s="35">
        <v>0</v>
      </c>
      <c r="T453" s="35">
        <v>17403.285923414747</v>
      </c>
      <c r="U453" s="35">
        <v>0</v>
      </c>
      <c r="V453" s="35">
        <v>0</v>
      </c>
      <c r="W453" s="35">
        <v>0</v>
      </c>
      <c r="X453" s="35">
        <v>0</v>
      </c>
      <c r="Y453" s="35">
        <v>0</v>
      </c>
      <c r="Z453" s="35">
        <v>0</v>
      </c>
      <c r="AA453" s="35">
        <v>1.2114871967035559E-2</v>
      </c>
      <c r="AB453" s="35">
        <v>1.4875336182597843E-2</v>
      </c>
      <c r="AC453" s="35">
        <v>0</v>
      </c>
      <c r="AD453" s="35">
        <v>6.7238245256582962E-3</v>
      </c>
      <c r="AE453" s="58" t="s">
        <v>5560</v>
      </c>
      <c r="AF453" s="58"/>
      <c r="AG453" s="57" t="str" cm="1">
        <f t="array" ref="AG453">IFERROR(_xlfn.IFS(
AI453="MPR ISSUE","PDH",
AI453="BSS Hardware Issue","BSS",
AI453="Sites strategiques, MLL, Pylone, etc.","ENVTECH",
AI453="AKTIVCO DEFAUT GE &amp; POWER Cabinet","AKTIVCO",
AI453="AKTIVCO Coupure ENEO &amp; Baisse de tension","AKTIVCO GRID ONLY",
AI453="Coupure ENEO &amp; Baisse de tension","IHS GRID ONLY",
AI453="Defaut GE &amp; POWER Cabinet","IHS",
AI453="Sharing","Partners",
AI453="Sites strategiques &amp; DataCenter","SST &amp; DC",
AI453="Exclu","Exclu",
AI453="SAT","SAT",
AI453="SPARE-ISSUE","SPARE-ISSUE",
AI453="Fiber CAmtel","TRANS_FO_CAMTEL",
AI453="Fiber AOF","Fiber AOF",
AI453="Projet OCM (HUAWEI)","TRAVAUX-HUAWEI",
AI453="Projet OCM (NOKIA)","TRAVAUX-NOKIA",
AI453="ACCESS-ISSUE","ACCESS-ISSUE",
AI453="Projet OCM (ZTE, NOKIA, autres projets)","TRAVAUX OCM",
AI453="No root CAuse","No root cause",
AI453="ODU HS","PDH",
AI453="IP &amp; VLAN","PDH",
AI453="Warehouse HUAWEI","SPARE-ISSUE",
AI453="SPARE-HS","SPARE-ISSUE",
AI453="Power Telco","BSS",AI453="no impacts","no impacts"
),"")</f>
        <v>no impacts</v>
      </c>
      <c r="AH453" s="57" t="str" cm="1">
        <f t="array" ref="AH453">IFERROR(_xlfn.IFS(
AI453="MPR ISSUE","TX ISSUE",
AI453="BSS Hardware Issue","RAN ISSUE",
AI453="Sites strategiques, MLL, Pylone, etc.","ENVTECH",
AI453="AKTIVCO DEFAUT GE &amp; POWER Cabinet","POWER ISSUE",
AI453="AKTIVCO Coupure ENEO &amp; Baisse de tension","POWER ISSUE",
AI453="Coupure ENEO &amp; Baisse de tension","POWER ISSUE",
AI453="Defaut GE &amp; POWER Cabinet","POWER ISSUE",
AI453="Sharing","POWER ISSUE",
AI453="Sites strategiques &amp; DataCenter","POWER ISSUE",
AI453="Exclu","Exclu",
AI453="SAT","TX ISSUE",
AI453="SPARE-ISSUE","SPARE-ISSUE",
AI453="Fiber CAmtel","TX ISSUE",
AI453="Fiber AOF","TX ISSUE",
AI453="Projet OCM (HUAWEI)","TRAVAUX-HUAWEI",
AI453="Projet OCM (NOKIA)","TRAVAUX -NOKIA",
AI453="ACCESS-ISSUE","ACCESS-ISSUE",
AI453="Projet OCM (ZTE, NOKIA, autres projets)","TRAVAUX OCM",
AI453="No root CAuse","No root cause",
AI453="ODU HS","TX ISSUE",
AI453="IP &amp; VLAN","TX ISSUE",
AI453="Warehouse HUAWEI","SPARE-ISSUE",
AI453="SPARE-HS","SPARE-ISSUE",
AI453="Power Telco","RAN ISSUE",AI453="no impacts","no impacts"
),"")</f>
        <v>no impacts</v>
      </c>
      <c r="AI453" s="85" t="s">
        <v>5998</v>
      </c>
      <c r="AJ453" s="57" t="str" cm="1">
        <f t="array" ref="AJ453">IFERROR(_xlfn.IFS(
AI453="MPR ISSUE","ACTIVE",
AI453="BSS Hardware Issue","ACTIVE",
AI453="Sites strategiques, MLL, Pylone, etc.","PASSIVE",
AI453="AKTIVCO DEFAUT GE &amp; POWER Cabinet","PASSIVE",
AI453="AKTIVCO Coupure ENEO &amp; Baisse de tension","PASSIVE",
AI453="Coupure ENEO &amp; Baisse de tension","PASSIVE",
AI453="Defaut GE &amp; POWER Cabinet","PASSIVE",
AI453="Sharing","PASSIVE",
AI453="Sites strategiques &amp; DataCenter","PASSIVE",
AI453="Exclu","Exclu",
AI453="SAT","ACTIVE",
AI453="SPARE-ISSUE","SPARE-ISSUE",
AI453="Fiber CAmtel","ACTIVE",
AI453="Fiber AOF","ACTIVE",
AI453="Projet OCM (HUAWEI)","PLANNED WORKS",
AI453="Projet OCM (NOKIA)","PLANNED WORKS",
AI453="ACCESS-ISSUE","ACCESS-ISSUE",
AI453="Projet OCM (ZTE, NOKIA, autres projets)","PLANNED WORKS",
AI453="No root CAuse","No root cause",
AI453="ODU HS","ACTIVE",
AI453="IP &amp; VLAN","ACTIVE",
AI453="Warehouse HUAWEI","SPARE-ISSUE",
AI453="SPARE-HS","SPARE-ISSUE",
AI453="Power Telco","ACTIVE", AI453="no impacts","no impacts"
),"")</f>
        <v>no impacts</v>
      </c>
      <c r="AK453" s="23" t="s">
        <v>5537</v>
      </c>
      <c r="AL453" s="23" t="str">
        <f t="shared" si="17"/>
        <v>CTR_190</v>
      </c>
      <c r="AN453" s="9" t="s">
        <v>5537</v>
      </c>
      <c r="AO453" s="23" t="str">
        <f>_xlfn.XLOOKUP(B453,'INCIDENT-05-03-2026'!E:E,'INCIDENT-05-03-2026'!F:F,"")</f>
        <v/>
      </c>
      <c r="AP453" s="7" t="s">
        <v>5537</v>
      </c>
      <c r="AQ453" s="6"/>
      <c r="AR453" s="7"/>
      <c r="AS453" s="3" t="str">
        <f>_xlfn.XLOOKUP(B453,'[3]tt num | region | site id'!$C:$C,'[3]tt num | region | site id'!$Q:$Q,"")</f>
        <v/>
      </c>
      <c r="AT453" s="24" t="str">
        <f>_xlfn.XLOOKUP(B453,'[4]Cells Huawei 03052026 12h'!$B:$B,'[4]Cells Huawei 03052026 12h'!$T:$T,"")</f>
        <v/>
      </c>
      <c r="AU453" s="24" t="str">
        <f>_xlfn.XLOOKUP(B453,'[5]cells down 02052026 8h50'!$B:$B,'[5]cells down 02052026 8h50'!$R:$R,"")</f>
        <v/>
      </c>
      <c r="AV453" s="24" t="str">
        <f>_xlfn.XLOOKUP(B453,'[5]cells down 02052026 13h50'!$B:$B,'[5]cells down 02052026 13h50'!$R:$R,"")</f>
        <v/>
      </c>
      <c r="AW453" s="24" t="str">
        <f>_xlfn.XLOOKUP(B453,'[5]cells down 02052026 13h50'!$B:$B,'[5]cells down 02052026 13h50'!$R:$R,"")</f>
        <v/>
      </c>
      <c r="AX453" s="24" t="str">
        <f>_xlfn.XLOOKUP(B453,'[6]cell downs 03052026 8h40 '!$B:$B,'[6]cell downs 03052026 8h40 '!$R:$R,"")</f>
        <v/>
      </c>
      <c r="AY453" s="24" t="str">
        <f>_xlfn.XLOOKUP(B453,'[7]ALL SITES DOWN'!$D:$D,'[7]ALL SITES DOWN'!$J:$J,"")</f>
        <v/>
      </c>
      <c r="AZ453" s="24" t="str">
        <f>_xlfn.XLOOKUP(B453,'[8]ALL SITES DOWN'!$D:$D,'[8]ALL SITES DOWN'!$J:$J,"")</f>
        <v/>
      </c>
      <c r="BA453" s="9" t="str">
        <f>_xlfn.XLOOKUP(B453,[9]sheet1!$AC:$AC,[9]sheet1!$AF:$AF,"")</f>
        <v/>
      </c>
      <c r="BB453" s="14" t="s">
        <v>5537</v>
      </c>
      <c r="BC453" s="14" t="s">
        <v>5537</v>
      </c>
      <c r="BD453" s="14" t="str">
        <f>_xlfn.XLOOKUP(B453,'[10]cell downs 18042026 17h'!$B:$B,'[10]cell downs 18042026 17h'!$B:$B,"")</f>
        <v/>
      </c>
      <c r="BE453" s="14" t="str">
        <f>_xlfn.XLOOKUP(B453,'[11]Cells Huawei 19042026 15h'!$B:$B,'[11]Cells Huawei 19042026 15h'!$B:$B,"")</f>
        <v/>
      </c>
      <c r="BF453" s="9" t="str">
        <f>_xlfn.XLOOKUP(B453,'[12]cells down 19042026 9H40'!$B:$B,'[12]cells down 19042026 9H40'!$B:$B,"")</f>
        <v/>
      </c>
      <c r="BG453" s="9" t="s">
        <v>2638</v>
      </c>
      <c r="BH453" s="9" t="s">
        <v>12</v>
      </c>
    </row>
    <row r="454" spans="1:60" s="9" customFormat="1" x14ac:dyDescent="0.3">
      <c r="A454" s="1" t="s">
        <v>2664</v>
      </c>
      <c r="B454" s="8" t="s">
        <v>2665</v>
      </c>
      <c r="C454" s="3" t="str">
        <f>_xlfn.XLOOKUP(B454,'[1]daily break down'!$D:$D,'[1]daily break down'!$E:$E,"")</f>
        <v>NORD-OUEST</v>
      </c>
      <c r="D454" s="1" t="s">
        <v>11</v>
      </c>
      <c r="E454" s="1" t="s">
        <v>96</v>
      </c>
      <c r="F454" s="3" t="s">
        <v>51</v>
      </c>
      <c r="G454" s="1" t="s">
        <v>2666</v>
      </c>
      <c r="H454" s="41" t="str">
        <f>_xlfn.XLOOKUP(B454,[2]CALCULATION!$B:$B,[2]CALCULATION!$H:$H,"")</f>
        <v>NOKIA</v>
      </c>
      <c r="I454" s="34">
        <v>0.35081454641455784</v>
      </c>
      <c r="J454" s="34">
        <v>1.2496430641098382</v>
      </c>
      <c r="K454" s="34">
        <v>0.49341021110912137</v>
      </c>
      <c r="L454" s="34">
        <v>3.210314097131252E-3</v>
      </c>
      <c r="M454" s="34">
        <v>2.0729178227549707</v>
      </c>
      <c r="N454" s="34">
        <v>3.4778402718922321E-3</v>
      </c>
      <c r="O454" s="34">
        <v>9.8092930745676855E-3</v>
      </c>
      <c r="P454" s="34">
        <v>1.3376308738047311E-3</v>
      </c>
      <c r="Q454" s="34">
        <v>0.69206443070218904</v>
      </c>
      <c r="R454" s="34">
        <v>3.3468687654568314</v>
      </c>
      <c r="S454" s="35">
        <v>2.5390984856861061</v>
      </c>
      <c r="T454" s="35">
        <v>17403.285923414747</v>
      </c>
      <c r="U454" s="35">
        <v>5.3505234952187534E-3</v>
      </c>
      <c r="V454" s="35">
        <v>1.2825383168822571</v>
      </c>
      <c r="W454" s="35">
        <v>7.3123821101323235E-3</v>
      </c>
      <c r="X454" s="35">
        <v>0</v>
      </c>
      <c r="Y454" s="35">
        <v>2.2293847896745519E-3</v>
      </c>
      <c r="Z454" s="35">
        <v>7.5317535734363034E-2</v>
      </c>
      <c r="AA454" s="35">
        <v>0</v>
      </c>
      <c r="AB454" s="35">
        <v>1.8859801231508062E-2</v>
      </c>
      <c r="AC454" s="35">
        <v>0</v>
      </c>
      <c r="AD454" s="35">
        <v>6.3314528026756243E-3</v>
      </c>
      <c r="AE454" s="58" t="s">
        <v>5603</v>
      </c>
      <c r="AF454" s="58"/>
      <c r="AG454" s="57" t="str" cm="1">
        <f t="array" ref="AG454">IFERROR(_xlfn.IFS(
AI454="MPR ISSUE","PDH",
AI454="BSS Hardware Issue","BSS",
AI454="Sites strategiques, MLL, Pylone, etc.","ENVTECH",
AI454="AKTIVCO DEFAUT GE &amp; POWER Cabinet","AKTIVCO",
AI454="AKTIVCO Coupure ENEO &amp; Baisse de tension","AKTIVCO GRID ONLY",
AI454="Coupure ENEO &amp; Baisse de tension","IHS GRID ONLY",
AI454="Defaut GE &amp; POWER Cabinet","IHS",
AI454="Sharing","Partners",
AI454="Sites strategiques &amp; DataCenter","SST &amp; DC",
AI454="Exclu","Exclu",
AI454="SAT","SAT",
AI454="SPARE-ISSUE","SPARE-ISSUE",
AI454="Fiber CAmtel","TRANS_FO_CAMTEL",
AI454="Fiber AOF","Fiber AOF",
AI454="Projet OCM (HUAWEI)","TRAVAUX-HUAWEI",
AI454="Projet OCM (NOKIA)","TRAVAUX-NOKIA",
AI454="ACCESS-ISSUE","ACCESS-ISSUE",
AI454="Projet OCM (ZTE, NOKIA, autres projets)","TRAVAUX OCM",
AI454="No root CAuse","No root cause",
AI454="ODU HS","PDH",
AI454="IP &amp; VLAN","PDH",
AI454="Warehouse HUAWEI","SPARE-ISSUE",
AI454="SPARE-HS","SPARE-ISSUE",
AI454="Power Telco","BSS",AI454="no impacts","no impacts"
),"")</f>
        <v>no impacts</v>
      </c>
      <c r="AH454" s="57" t="str" cm="1">
        <f t="array" ref="AH454">IFERROR(_xlfn.IFS(
AI454="MPR ISSUE","TX ISSUE",
AI454="BSS Hardware Issue","RAN ISSUE",
AI454="Sites strategiques, MLL, Pylone, etc.","ENVTECH",
AI454="AKTIVCO DEFAUT GE &amp; POWER Cabinet","POWER ISSUE",
AI454="AKTIVCO Coupure ENEO &amp; Baisse de tension","POWER ISSUE",
AI454="Coupure ENEO &amp; Baisse de tension","POWER ISSUE",
AI454="Defaut GE &amp; POWER Cabinet","POWER ISSUE",
AI454="Sharing","POWER ISSUE",
AI454="Sites strategiques &amp; DataCenter","POWER ISSUE",
AI454="Exclu","Exclu",
AI454="SAT","TX ISSUE",
AI454="SPARE-ISSUE","SPARE-ISSUE",
AI454="Fiber CAmtel","TX ISSUE",
AI454="Fiber AOF","TX ISSUE",
AI454="Projet OCM (HUAWEI)","TRAVAUX-HUAWEI",
AI454="Projet OCM (NOKIA)","TRAVAUX -NOKIA",
AI454="ACCESS-ISSUE","ACCESS-ISSUE",
AI454="Projet OCM (ZTE, NOKIA, autres projets)","TRAVAUX OCM",
AI454="No root CAuse","No root cause",
AI454="ODU HS","TX ISSUE",
AI454="IP &amp; VLAN","TX ISSUE",
AI454="Warehouse HUAWEI","SPARE-ISSUE",
AI454="SPARE-HS","SPARE-ISSUE",
AI454="Power Telco","RAN ISSUE",AI454="no impacts","no impacts"
),"")</f>
        <v>no impacts</v>
      </c>
      <c r="AI454" s="85" t="s">
        <v>5998</v>
      </c>
      <c r="AJ454" s="57" t="str" cm="1">
        <f t="array" ref="AJ454">IFERROR(_xlfn.IFS(
AI454="MPR ISSUE","ACTIVE",
AI454="BSS Hardware Issue","ACTIVE",
AI454="Sites strategiques, MLL, Pylone, etc.","PASSIVE",
AI454="AKTIVCO DEFAUT GE &amp; POWER Cabinet","PASSIVE",
AI454="AKTIVCO Coupure ENEO &amp; Baisse de tension","PASSIVE",
AI454="Coupure ENEO &amp; Baisse de tension","PASSIVE",
AI454="Defaut GE &amp; POWER Cabinet","PASSIVE",
AI454="Sharing","PASSIVE",
AI454="Sites strategiques &amp; DataCenter","PASSIVE",
AI454="Exclu","Exclu",
AI454="SAT","ACTIVE",
AI454="SPARE-ISSUE","SPARE-ISSUE",
AI454="Fiber CAmtel","ACTIVE",
AI454="Fiber AOF","ACTIVE",
AI454="Projet OCM (HUAWEI)","PLANNED WORKS",
AI454="Projet OCM (NOKIA)","PLANNED WORKS",
AI454="ACCESS-ISSUE","ACCESS-ISSUE",
AI454="Projet OCM (ZTE, NOKIA, autres projets)","PLANNED WORKS",
AI454="No root CAuse","No root cause",
AI454="ODU HS","ACTIVE",
AI454="IP &amp; VLAN","ACTIVE",
AI454="Warehouse HUAWEI","SPARE-ISSUE",
AI454="SPARE-HS","SPARE-ISSUE",
AI454="Power Telco","ACTIVE", AI454="no impacts","no impacts"
),"")</f>
        <v>no impacts</v>
      </c>
      <c r="AK454" s="23" t="s">
        <v>5537</v>
      </c>
      <c r="AL454" s="23" t="str">
        <f t="shared" si="17"/>
        <v>NRO_018</v>
      </c>
      <c r="AN454" s="9" t="s">
        <v>5537</v>
      </c>
      <c r="AO454" s="23" t="str">
        <f>_xlfn.XLOOKUP(B454,'INCIDENT-05-03-2026'!E:E,'INCIDENT-05-03-2026'!F:F,"")</f>
        <v/>
      </c>
      <c r="AP454" s="7" t="s">
        <v>5537</v>
      </c>
      <c r="AQ454" s="6"/>
      <c r="AR454" s="7"/>
      <c r="AS454" s="3" t="str">
        <f>_xlfn.XLOOKUP(B454,'[3]tt num | region | site id'!$C:$C,'[3]tt num | region | site id'!$Q:$Q,"")</f>
        <v/>
      </c>
      <c r="AT454" s="24" t="str">
        <f>_xlfn.XLOOKUP(B454,'[4]Cells Huawei 03052026 12h'!$B:$B,'[4]Cells Huawei 03052026 12h'!$T:$T,"")</f>
        <v/>
      </c>
      <c r="AU454" s="24" t="str">
        <f>_xlfn.XLOOKUP(B454,'[5]cells down 02052026 8h50'!$B:$B,'[5]cells down 02052026 8h50'!$R:$R,"")</f>
        <v/>
      </c>
      <c r="AV454" s="24" t="str">
        <f>_xlfn.XLOOKUP(B454,'[5]cells down 02052026 13h50'!$B:$B,'[5]cells down 02052026 13h50'!$R:$R,"")</f>
        <v/>
      </c>
      <c r="AW454" s="24" t="str">
        <f>_xlfn.XLOOKUP(B454,'[5]cells down 02052026 13h50'!$B:$B,'[5]cells down 02052026 13h50'!$R:$R,"")</f>
        <v/>
      </c>
      <c r="AX454" s="24" t="str">
        <f>_xlfn.XLOOKUP(B454,'[6]cell downs 03052026 8h40 '!$B:$B,'[6]cell downs 03052026 8h40 '!$R:$R,"")</f>
        <v/>
      </c>
      <c r="AY454" s="24" t="str">
        <f>_xlfn.XLOOKUP(B454,'[7]ALL SITES DOWN'!$D:$D,'[7]ALL SITES DOWN'!$J:$J,"")</f>
        <v/>
      </c>
      <c r="AZ454" s="24" t="str">
        <f>_xlfn.XLOOKUP(B454,'[8]ALL SITES DOWN'!$D:$D,'[8]ALL SITES DOWN'!$J:$J,"")</f>
        <v/>
      </c>
      <c r="BA454" s="9" t="str">
        <f>_xlfn.XLOOKUP(B454,[9]sheet1!$AC:$AC,[9]sheet1!$AF:$AF,"")</f>
        <v/>
      </c>
      <c r="BB454" s="14" t="s">
        <v>5537</v>
      </c>
      <c r="BC454" s="14" t="s">
        <v>5537</v>
      </c>
      <c r="BD454" s="14" t="str">
        <f>_xlfn.XLOOKUP(B454,'[10]cell downs 18042026 17h'!$B:$B,'[10]cell downs 18042026 17h'!$B:$B,"")</f>
        <v/>
      </c>
      <c r="BE454" s="14" t="str">
        <f>_xlfn.XLOOKUP(B454,'[11]Cells Huawei 19042026 15h'!$B:$B,'[11]Cells Huawei 19042026 15h'!$B:$B,"")</f>
        <v/>
      </c>
      <c r="BF454" s="9" t="str">
        <f>_xlfn.XLOOKUP(B454,'[12]cells down 19042026 9H40'!$B:$B,'[12]cells down 19042026 9H40'!$B:$B,"")</f>
        <v/>
      </c>
      <c r="BG454" s="9" t="s">
        <v>2665</v>
      </c>
      <c r="BH454" s="9" t="s">
        <v>5537</v>
      </c>
    </row>
    <row r="455" spans="1:60" s="9" customFormat="1" x14ac:dyDescent="0.3">
      <c r="A455" s="1" t="s">
        <v>1516</v>
      </c>
      <c r="B455" s="1" t="s">
        <v>1517</v>
      </c>
      <c r="C455" s="3" t="str">
        <f>_xlfn.XLOOKUP(B455,'[1]daily break down'!$D:$D,'[1]daily break down'!$E:$E,"")</f>
        <v>NORD-OUEST</v>
      </c>
      <c r="D455" s="1" t="s">
        <v>11</v>
      </c>
      <c r="E455" s="1" t="s">
        <v>12</v>
      </c>
      <c r="F455" s="3" t="s">
        <v>51</v>
      </c>
      <c r="G455" s="1" t="s">
        <v>1518</v>
      </c>
      <c r="H455" s="41" t="str">
        <f>_xlfn.XLOOKUP(B455,[2]CALCULATION!$B:$B,[2]CALCULATION!$H:$H,"")</f>
        <v>NOKIA</v>
      </c>
      <c r="I455" s="34">
        <v>0.7555362904324775</v>
      </c>
      <c r="J455" s="34">
        <v>1.2268341456127081</v>
      </c>
      <c r="K455" s="34">
        <v>0.46281400191327554</v>
      </c>
      <c r="L455" s="34">
        <v>4.1912434045879516E-3</v>
      </c>
      <c r="M455" s="34">
        <v>2.0682376093867627</v>
      </c>
      <c r="N455" s="34">
        <v>1.1592800906306299E-3</v>
      </c>
      <c r="O455" s="34">
        <v>0.44678453454683054</v>
      </c>
      <c r="P455" s="34">
        <v>0</v>
      </c>
      <c r="Q455" s="34">
        <v>2.4051638942930342</v>
      </c>
      <c r="R455" s="34">
        <v>1.8075263554534031</v>
      </c>
      <c r="S455" s="35">
        <v>2.5722618484966091</v>
      </c>
      <c r="T455" s="35">
        <v>17403.285923414747</v>
      </c>
      <c r="U455" s="35">
        <v>3.8784632934339629</v>
      </c>
      <c r="V455" s="35">
        <v>1.2361849483353451</v>
      </c>
      <c r="W455" s="35">
        <v>5.7964004531536632E-3</v>
      </c>
      <c r="X455" s="35">
        <v>6.5686593442969218E-2</v>
      </c>
      <c r="Y455" s="35">
        <v>2.5860863560224117E-3</v>
      </c>
      <c r="Z455" s="35">
        <v>7.5121349872871529E-2</v>
      </c>
      <c r="AA455" s="35">
        <v>0</v>
      </c>
      <c r="AB455" s="35">
        <v>1.8062908221725918E-2</v>
      </c>
      <c r="AC455" s="35">
        <v>0</v>
      </c>
      <c r="AD455" s="35">
        <v>6.0639266279146446E-3</v>
      </c>
      <c r="AE455" s="58" t="s">
        <v>5603</v>
      </c>
      <c r="AF455" s="58"/>
      <c r="AG455" s="57" t="str" cm="1">
        <f t="array" ref="AG455">IFERROR(_xlfn.IFS(
AI455="MPR ISSUE","PDH",
AI455="BSS Hardware Issue","BSS",
AI455="Sites strategiques, MLL, Pylone, etc.","ENVTECH",
AI455="AKTIVCO DEFAUT GE &amp; POWER Cabinet","AKTIVCO",
AI455="AKTIVCO Coupure ENEO &amp; Baisse de tension","AKTIVCO GRID ONLY",
AI455="Coupure ENEO &amp; Baisse de tension","IHS GRID ONLY",
AI455="Defaut GE &amp; POWER Cabinet","IHS",
AI455="Sharing","Partners",
AI455="Sites strategiques &amp; DataCenter","SST &amp; DC",
AI455="Exclu","Exclu",
AI455="SAT","SAT",
AI455="SPARE-ISSUE","SPARE-ISSUE",
AI455="Fiber CAmtel","TRANS_FO_CAMTEL",
AI455="Fiber AOF","Fiber AOF",
AI455="Projet OCM (HUAWEI)","TRAVAUX-HUAWEI",
AI455="Projet OCM (NOKIA)","TRAVAUX-NOKIA",
AI455="ACCESS-ISSUE","ACCESS-ISSUE",
AI455="Projet OCM (ZTE, NOKIA, autres projets)","TRAVAUX OCM",
AI455="No root CAuse","No root cause",
AI455="ODU HS","PDH",
AI455="IP &amp; VLAN","PDH",
AI455="Warehouse HUAWEI","SPARE-ISSUE",
AI455="SPARE-HS","SPARE-ISSUE",
AI455="Power Telco","BSS",AI455="no impacts","no impacts"
),"")</f>
        <v>no impacts</v>
      </c>
      <c r="AH455" s="57" t="str" cm="1">
        <f t="array" ref="AH455">IFERROR(_xlfn.IFS(
AI455="MPR ISSUE","TX ISSUE",
AI455="BSS Hardware Issue","RAN ISSUE",
AI455="Sites strategiques, MLL, Pylone, etc.","ENVTECH",
AI455="AKTIVCO DEFAUT GE &amp; POWER Cabinet","POWER ISSUE",
AI455="AKTIVCO Coupure ENEO &amp; Baisse de tension","POWER ISSUE",
AI455="Coupure ENEO &amp; Baisse de tension","POWER ISSUE",
AI455="Defaut GE &amp; POWER Cabinet","POWER ISSUE",
AI455="Sharing","POWER ISSUE",
AI455="Sites strategiques &amp; DataCenter","POWER ISSUE",
AI455="Exclu","Exclu",
AI455="SAT","TX ISSUE",
AI455="SPARE-ISSUE","SPARE-ISSUE",
AI455="Fiber CAmtel","TX ISSUE",
AI455="Fiber AOF","TX ISSUE",
AI455="Projet OCM (HUAWEI)","TRAVAUX-HUAWEI",
AI455="Projet OCM (NOKIA)","TRAVAUX -NOKIA",
AI455="ACCESS-ISSUE","ACCESS-ISSUE",
AI455="Projet OCM (ZTE, NOKIA, autres projets)","TRAVAUX OCM",
AI455="No root CAuse","No root cause",
AI455="ODU HS","TX ISSUE",
AI455="IP &amp; VLAN","TX ISSUE",
AI455="Warehouse HUAWEI","SPARE-ISSUE",
AI455="SPARE-HS","SPARE-ISSUE",
AI455="Power Telco","RAN ISSUE",AI455="no impacts","no impacts"
),"")</f>
        <v>no impacts</v>
      </c>
      <c r="AI455" s="85" t="s">
        <v>5998</v>
      </c>
      <c r="AJ455" s="57" t="str" cm="1">
        <f t="array" ref="AJ455">IFERROR(_xlfn.IFS(
AI455="MPR ISSUE","ACTIVE",
AI455="BSS Hardware Issue","ACTIVE",
AI455="Sites strategiques, MLL, Pylone, etc.","PASSIVE",
AI455="AKTIVCO DEFAUT GE &amp; POWER Cabinet","PASSIVE",
AI455="AKTIVCO Coupure ENEO &amp; Baisse de tension","PASSIVE",
AI455="Coupure ENEO &amp; Baisse de tension","PASSIVE",
AI455="Defaut GE &amp; POWER Cabinet","PASSIVE",
AI455="Sharing","PASSIVE",
AI455="Sites strategiques &amp; DataCenter","PASSIVE",
AI455="Exclu","Exclu",
AI455="SAT","ACTIVE",
AI455="SPARE-ISSUE","SPARE-ISSUE",
AI455="Fiber CAmtel","ACTIVE",
AI455="Fiber AOF","ACTIVE",
AI455="Projet OCM (HUAWEI)","PLANNED WORKS",
AI455="Projet OCM (NOKIA)","PLANNED WORKS",
AI455="ACCESS-ISSUE","ACCESS-ISSUE",
AI455="Projet OCM (ZTE, NOKIA, autres projets)","PLANNED WORKS",
AI455="No root CAuse","No root cause",
AI455="ODU HS","ACTIVE",
AI455="IP &amp; VLAN","ACTIVE",
AI455="Warehouse HUAWEI","SPARE-ISSUE",
AI455="SPARE-HS","SPARE-ISSUE",
AI455="Power Telco","ACTIVE", AI455="no impacts","no impacts"
),"")</f>
        <v>no impacts</v>
      </c>
      <c r="AK455" s="23" t="s">
        <v>5537</v>
      </c>
      <c r="AL455" s="23" t="str">
        <f t="shared" si="17"/>
        <v>NRO_039</v>
      </c>
      <c r="AN455" s="9" t="s">
        <v>5537</v>
      </c>
      <c r="AO455" s="23" t="str">
        <f>_xlfn.XLOOKUP(B455,'INCIDENT-05-03-2026'!E:E,'INCIDENT-05-03-2026'!F:F,"")</f>
        <v/>
      </c>
      <c r="AP455" s="7" t="s">
        <v>5537</v>
      </c>
      <c r="AQ455" s="6"/>
      <c r="AR455" s="7"/>
      <c r="AS455" s="3" t="str">
        <f>_xlfn.XLOOKUP(B455,'[3]tt num | region | site id'!$C:$C,'[3]tt num | region | site id'!$Q:$Q,"")</f>
        <v/>
      </c>
      <c r="AT455" s="24" t="str">
        <f>_xlfn.XLOOKUP(B455,'[4]Cells Huawei 03052026 12h'!$B:$B,'[4]Cells Huawei 03052026 12h'!$T:$T,"")</f>
        <v/>
      </c>
      <c r="AU455" s="24" t="str">
        <f>_xlfn.XLOOKUP(B455,'[5]cells down 02052026 8h50'!$B:$B,'[5]cells down 02052026 8h50'!$R:$R,"")</f>
        <v/>
      </c>
      <c r="AV455" s="24" t="str">
        <f>_xlfn.XLOOKUP(B455,'[5]cells down 02052026 13h50'!$B:$B,'[5]cells down 02052026 13h50'!$R:$R,"")</f>
        <v/>
      </c>
      <c r="AW455" s="24" t="str">
        <f>_xlfn.XLOOKUP(B455,'[5]cells down 02052026 13h50'!$B:$B,'[5]cells down 02052026 13h50'!$R:$R,"")</f>
        <v/>
      </c>
      <c r="AX455" s="24" t="str">
        <f>_xlfn.XLOOKUP(B455,'[6]cell downs 03052026 8h40 '!$B:$B,'[6]cell downs 03052026 8h40 '!$R:$R,"")</f>
        <v/>
      </c>
      <c r="AY455" s="24" t="str">
        <f>_xlfn.XLOOKUP(B455,'[7]ALL SITES DOWN'!$D:$D,'[7]ALL SITES DOWN'!$J:$J,"")</f>
        <v/>
      </c>
      <c r="AZ455" s="24" t="str">
        <f>_xlfn.XLOOKUP(B455,'[8]ALL SITES DOWN'!$D:$D,'[8]ALL SITES DOWN'!$J:$J,"")</f>
        <v/>
      </c>
      <c r="BA455" s="9" t="str">
        <f>_xlfn.XLOOKUP(B455,[9]sheet1!$AC:$AC,[9]sheet1!$AF:$AF,"")</f>
        <v/>
      </c>
      <c r="BB455" s="14" t="s">
        <v>5537</v>
      </c>
      <c r="BC455" s="14" t="s">
        <v>5537</v>
      </c>
      <c r="BD455" s="14" t="str">
        <f>_xlfn.XLOOKUP(B455,'[10]cell downs 18042026 17h'!$B:$B,'[10]cell downs 18042026 17h'!$B:$B,"")</f>
        <v/>
      </c>
      <c r="BE455" s="14" t="str">
        <f>_xlfn.XLOOKUP(B455,'[11]Cells Huawei 19042026 15h'!$B:$B,'[11]Cells Huawei 19042026 15h'!$B:$B,"")</f>
        <v/>
      </c>
      <c r="BF455" s="9" t="str">
        <f>_xlfn.XLOOKUP(B455,'[12]cells down 19042026 9H40'!$B:$B,'[12]cells down 19042026 9H40'!$B:$B,"")</f>
        <v/>
      </c>
      <c r="BG455" s="9" t="s">
        <v>1517</v>
      </c>
      <c r="BH455" s="9" t="s">
        <v>12</v>
      </c>
    </row>
    <row r="456" spans="1:60" s="9" customFormat="1" x14ac:dyDescent="0.3">
      <c r="A456" s="1" t="s">
        <v>873</v>
      </c>
      <c r="B456" s="1" t="s">
        <v>874</v>
      </c>
      <c r="C456" s="3" t="str">
        <f>_xlfn.XLOOKUP(B456,'[1]daily break down'!$D:$D,'[1]daily break down'!$E:$E,"")</f>
        <v>NORD-OUEST</v>
      </c>
      <c r="D456" s="1" t="s">
        <v>11</v>
      </c>
      <c r="E456" s="1" t="s">
        <v>154</v>
      </c>
      <c r="F456" s="3" t="s">
        <v>51</v>
      </c>
      <c r="G456" s="1" t="s">
        <v>873</v>
      </c>
      <c r="H456" s="41" t="str">
        <f>_xlfn.XLOOKUP(B456,[2]CALCULATION!$B:$B,[2]CALCULATION!$H:$H,"")</f>
        <v>NOKIA</v>
      </c>
      <c r="I456" s="34">
        <v>0.34604817038951058</v>
      </c>
      <c r="J456" s="34">
        <v>1.2388468104196835</v>
      </c>
      <c r="K456" s="34">
        <v>0.47076465562365449</v>
      </c>
      <c r="L456" s="34">
        <v>1.5159816569786612E-3</v>
      </c>
      <c r="M456" s="34">
        <v>2.0753897112835786</v>
      </c>
      <c r="N456" s="34">
        <v>0</v>
      </c>
      <c r="O456" s="34">
        <v>3.210314097131252E-3</v>
      </c>
      <c r="P456" s="34">
        <v>1.4268062653917818E-3</v>
      </c>
      <c r="Q456" s="34">
        <v>0.68633612817464895</v>
      </c>
      <c r="R456" s="34">
        <v>1.3724027664475595</v>
      </c>
      <c r="S456" s="35">
        <v>2.5488146350446987</v>
      </c>
      <c r="T456" s="35">
        <v>17403.285923414747</v>
      </c>
      <c r="U456" s="35">
        <v>4.0542799677111635E-2</v>
      </c>
      <c r="V456" s="35">
        <v>1.2988930836993091</v>
      </c>
      <c r="W456" s="35">
        <v>5.2613481036318738E-3</v>
      </c>
      <c r="X456" s="35">
        <v>0</v>
      </c>
      <c r="Y456" s="35">
        <v>0.26556431614602521</v>
      </c>
      <c r="Z456" s="35">
        <v>8.4235074893060799E-2</v>
      </c>
      <c r="AA456" s="35">
        <v>0</v>
      </c>
      <c r="AB456" s="35">
        <v>1.6734753205422E-2</v>
      </c>
      <c r="AC456" s="35">
        <v>0</v>
      </c>
      <c r="AD456" s="35">
        <v>5.6180496699795622E-3</v>
      </c>
      <c r="AE456" s="58" t="s">
        <v>5603</v>
      </c>
      <c r="AF456" s="58"/>
      <c r="AG456" s="57" t="str" cm="1">
        <f t="array" ref="AG456">IFERROR(_xlfn.IFS(
AI456="MPR ISSUE","PDH",
AI456="BSS Hardware Issue","BSS",
AI456="Sites strategiques, MLL, Pylone, etc.","ENVTECH",
AI456="AKTIVCO DEFAUT GE &amp; POWER Cabinet","AKTIVCO",
AI456="AKTIVCO Coupure ENEO &amp; Baisse de tension","AKTIVCO GRID ONLY",
AI456="Coupure ENEO &amp; Baisse de tension","IHS GRID ONLY",
AI456="Defaut GE &amp; POWER Cabinet","IHS",
AI456="Sharing","Partners",
AI456="Sites strategiques &amp; DataCenter","SST &amp; DC",
AI456="Exclu","Exclu",
AI456="SAT","SAT",
AI456="SPARE-ISSUE","SPARE-ISSUE",
AI456="Fiber CAmtel","TRANS_FO_CAMTEL",
AI456="Fiber AOF","Fiber AOF",
AI456="Projet OCM (HUAWEI)","TRAVAUX-HUAWEI",
AI456="Projet OCM (NOKIA)","TRAVAUX-NOKIA",
AI456="ACCESS-ISSUE","ACCESS-ISSUE",
AI456="Projet OCM (ZTE, NOKIA, autres projets)","TRAVAUX OCM",
AI456="No root CAuse","No root cause",
AI456="ODU HS","PDH",
AI456="IP &amp; VLAN","PDH",
AI456="Warehouse HUAWEI","SPARE-ISSUE",
AI456="SPARE-HS","SPARE-ISSUE",
AI456="Power Telco","BSS",AI456="no impacts","no impacts"
),"")</f>
        <v>no impacts</v>
      </c>
      <c r="AH456" s="57" t="str" cm="1">
        <f t="array" ref="AH456">IFERROR(_xlfn.IFS(
AI456="MPR ISSUE","TX ISSUE",
AI456="BSS Hardware Issue","RAN ISSUE",
AI456="Sites strategiques, MLL, Pylone, etc.","ENVTECH",
AI456="AKTIVCO DEFAUT GE &amp; POWER Cabinet","POWER ISSUE",
AI456="AKTIVCO Coupure ENEO &amp; Baisse de tension","POWER ISSUE",
AI456="Coupure ENEO &amp; Baisse de tension","POWER ISSUE",
AI456="Defaut GE &amp; POWER Cabinet","POWER ISSUE",
AI456="Sharing","POWER ISSUE",
AI456="Sites strategiques &amp; DataCenter","POWER ISSUE",
AI456="Exclu","Exclu",
AI456="SAT","TX ISSUE",
AI456="SPARE-ISSUE","SPARE-ISSUE",
AI456="Fiber CAmtel","TX ISSUE",
AI456="Fiber AOF","TX ISSUE",
AI456="Projet OCM (HUAWEI)","TRAVAUX-HUAWEI",
AI456="Projet OCM (NOKIA)","TRAVAUX -NOKIA",
AI456="ACCESS-ISSUE","ACCESS-ISSUE",
AI456="Projet OCM (ZTE, NOKIA, autres projets)","TRAVAUX OCM",
AI456="No root CAuse","No root cause",
AI456="ODU HS","TX ISSUE",
AI456="IP &amp; VLAN","TX ISSUE",
AI456="Warehouse HUAWEI","SPARE-ISSUE",
AI456="SPARE-HS","SPARE-ISSUE",
AI456="Power Telco","RAN ISSUE",AI456="no impacts","no impacts"
),"")</f>
        <v>no impacts</v>
      </c>
      <c r="AI456" s="85" t="s">
        <v>5998</v>
      </c>
      <c r="AJ456" s="57" t="str" cm="1">
        <f t="array" ref="AJ456">IFERROR(_xlfn.IFS(
AI456="MPR ISSUE","ACTIVE",
AI456="BSS Hardware Issue","ACTIVE",
AI456="Sites strategiques, MLL, Pylone, etc.","PASSIVE",
AI456="AKTIVCO DEFAUT GE &amp; POWER Cabinet","PASSIVE",
AI456="AKTIVCO Coupure ENEO &amp; Baisse de tension","PASSIVE",
AI456="Coupure ENEO &amp; Baisse de tension","PASSIVE",
AI456="Defaut GE &amp; POWER Cabinet","PASSIVE",
AI456="Sharing","PASSIVE",
AI456="Sites strategiques &amp; DataCenter","PASSIVE",
AI456="Exclu","Exclu",
AI456="SAT","ACTIVE",
AI456="SPARE-ISSUE","SPARE-ISSUE",
AI456="Fiber CAmtel","ACTIVE",
AI456="Fiber AOF","ACTIVE",
AI456="Projet OCM (HUAWEI)","PLANNED WORKS",
AI456="Projet OCM (NOKIA)","PLANNED WORKS",
AI456="ACCESS-ISSUE","ACCESS-ISSUE",
AI456="Projet OCM (ZTE, NOKIA, autres projets)","PLANNED WORKS",
AI456="No root CAuse","No root cause",
AI456="ODU HS","ACTIVE",
AI456="IP &amp; VLAN","ACTIVE",
AI456="Warehouse HUAWEI","SPARE-ISSUE",
AI456="SPARE-HS","SPARE-ISSUE",
AI456="Power Telco","ACTIVE", AI456="no impacts","no impacts"
),"")</f>
        <v>no impacts</v>
      </c>
      <c r="AK456" s="23" t="s">
        <v>5537</v>
      </c>
      <c r="AL456" s="23" t="str">
        <f t="shared" si="17"/>
        <v>NRO_044</v>
      </c>
      <c r="AN456" s="9" t="s">
        <v>5537</v>
      </c>
      <c r="AO456" s="23" t="str">
        <f>_xlfn.XLOOKUP(B456,'INCIDENT-05-03-2026'!E:E,'INCIDENT-05-03-2026'!F:F,"")</f>
        <v/>
      </c>
      <c r="AP456" s="7" t="s">
        <v>5537</v>
      </c>
      <c r="AQ456" s="6"/>
      <c r="AR456" s="7"/>
      <c r="AS456" s="3" t="str">
        <f>_xlfn.XLOOKUP(B456,'[3]tt num | region | site id'!$C:$C,'[3]tt num | region | site id'!$Q:$Q,"")</f>
        <v/>
      </c>
      <c r="AT456" s="24" t="str">
        <f>_xlfn.XLOOKUP(B456,'[4]Cells Huawei 03052026 12h'!$B:$B,'[4]Cells Huawei 03052026 12h'!$T:$T,"")</f>
        <v/>
      </c>
      <c r="AU456" s="24" t="str">
        <f>_xlfn.XLOOKUP(B456,'[5]cells down 02052026 8h50'!$B:$B,'[5]cells down 02052026 8h50'!$R:$R,"")</f>
        <v/>
      </c>
      <c r="AV456" s="24" t="str">
        <f>_xlfn.XLOOKUP(B456,'[5]cells down 02052026 13h50'!$B:$B,'[5]cells down 02052026 13h50'!$R:$R,"")</f>
        <v/>
      </c>
      <c r="AW456" s="24" t="str">
        <f>_xlfn.XLOOKUP(B456,'[5]cells down 02052026 13h50'!$B:$B,'[5]cells down 02052026 13h50'!$R:$R,"")</f>
        <v/>
      </c>
      <c r="AX456" s="24" t="str">
        <f>_xlfn.XLOOKUP(B456,'[6]cell downs 03052026 8h40 '!$B:$B,'[6]cell downs 03052026 8h40 '!$R:$R,"")</f>
        <v/>
      </c>
      <c r="AY456" s="24" t="str">
        <f>_xlfn.XLOOKUP(B456,'[7]ALL SITES DOWN'!$D:$D,'[7]ALL SITES DOWN'!$J:$J,"")</f>
        <v/>
      </c>
      <c r="AZ456" s="24" t="str">
        <f>_xlfn.XLOOKUP(B456,'[8]ALL SITES DOWN'!$D:$D,'[8]ALL SITES DOWN'!$J:$J,"")</f>
        <v/>
      </c>
      <c r="BA456" s="9" t="str">
        <f>_xlfn.XLOOKUP(B456,[9]sheet1!$AC:$AC,[9]sheet1!$AF:$AF,"")</f>
        <v/>
      </c>
      <c r="BB456" s="14" t="s">
        <v>5537</v>
      </c>
      <c r="BC456" s="14" t="s">
        <v>5537</v>
      </c>
      <c r="BD456" s="14" t="str">
        <f>_xlfn.XLOOKUP(B456,'[10]cell downs 18042026 17h'!$B:$B,'[10]cell downs 18042026 17h'!$B:$B,"")</f>
        <v>NRO_044</v>
      </c>
      <c r="BE456" s="14" t="str">
        <f>_xlfn.XLOOKUP(B456,'[11]Cells Huawei 19042026 15h'!$B:$B,'[11]Cells Huawei 19042026 15h'!$B:$B,"")</f>
        <v/>
      </c>
      <c r="BF456" s="9" t="str">
        <f>_xlfn.XLOOKUP(B456,'[12]cells down 19042026 9H40'!$B:$B,'[12]cells down 19042026 9H40'!$B:$B,"")</f>
        <v/>
      </c>
      <c r="BG456" s="9" t="s">
        <v>874</v>
      </c>
      <c r="BH456" s="9" t="s">
        <v>5537</v>
      </c>
    </row>
    <row r="457" spans="1:60" s="9" customFormat="1" x14ac:dyDescent="0.3">
      <c r="A457" s="1" t="s">
        <v>2941</v>
      </c>
      <c r="B457" s="8" t="s">
        <v>2942</v>
      </c>
      <c r="C457" s="3" t="str">
        <f>_xlfn.XLOOKUP(B457,'[1]daily break down'!$D:$D,'[1]daily break down'!$E:$E,"")</f>
        <v>ADAMAOUA</v>
      </c>
      <c r="D457" s="1" t="s">
        <v>11</v>
      </c>
      <c r="E457" s="1" t="s">
        <v>66</v>
      </c>
      <c r="F457" s="3" t="s">
        <v>90</v>
      </c>
      <c r="G457" s="1" t="s">
        <v>2943</v>
      </c>
      <c r="H457" s="41" t="str">
        <f>_xlfn.XLOOKUP(B457,[2]CALCULATION!$B:$B,[2]CALCULATION!$H:$H,"")</f>
        <v>NOKIA</v>
      </c>
      <c r="I457" s="34">
        <v>0</v>
      </c>
      <c r="J457" s="34">
        <v>6.4621110814108665E-2</v>
      </c>
      <c r="K457" s="34">
        <v>0</v>
      </c>
      <c r="L457" s="34">
        <v>0</v>
      </c>
      <c r="M457" s="34">
        <v>0</v>
      </c>
      <c r="N457" s="34">
        <v>0</v>
      </c>
      <c r="O457" s="34">
        <v>0</v>
      </c>
      <c r="P457" s="34">
        <v>0</v>
      </c>
      <c r="Q457" s="34">
        <v>0</v>
      </c>
      <c r="R457" s="34">
        <v>0</v>
      </c>
      <c r="S457" s="35">
        <v>6.0603178560773414E-2</v>
      </c>
      <c r="T457" s="35">
        <v>187370.32592307232</v>
      </c>
      <c r="U457" s="35">
        <v>0</v>
      </c>
      <c r="V457" s="35">
        <v>0</v>
      </c>
      <c r="W457" s="35">
        <v>0</v>
      </c>
      <c r="X457" s="35">
        <v>0</v>
      </c>
      <c r="Y457" s="35">
        <v>0</v>
      </c>
      <c r="Z457" s="35">
        <v>0</v>
      </c>
      <c r="AA457" s="35">
        <v>0</v>
      </c>
      <c r="AB457" s="35">
        <v>1.5939705068913252E-2</v>
      </c>
      <c r="AC457" s="35">
        <v>0</v>
      </c>
      <c r="AD457" s="35">
        <v>5.3511428404552598E-3</v>
      </c>
      <c r="AE457" s="58" t="s">
        <v>5560</v>
      </c>
      <c r="AF457" s="58"/>
      <c r="AG457" s="57" t="str" cm="1">
        <f t="array" ref="AG457">IFERROR(_xlfn.IFS(
AI457="MPR ISSUE","PDH",
AI457="BSS Hardware Issue","BSS",
AI457="Sites strategiques, MLL, Pylone, etc.","ENVTECH",
AI457="AKTIVCO DEFAUT GE &amp; POWER Cabinet","AKTIVCO",
AI457="AKTIVCO Coupure ENEO &amp; Baisse de tension","AKTIVCO GRID ONLY",
AI457="Coupure ENEO &amp; Baisse de tension","IHS GRID ONLY",
AI457="Defaut GE &amp; POWER Cabinet","IHS",
AI457="Sharing","Partners",
AI457="Sites strategiques &amp; DataCenter","SST &amp; DC",
AI457="Exclu","Exclu",
AI457="SAT","SAT",
AI457="SPARE-ISSUE","SPARE-ISSUE",
AI457="Fiber CAmtel","TRANS_FO_CAMTEL",
AI457="Fiber AOF","Fiber AOF",
AI457="Projet OCM (HUAWEI)","TRAVAUX-HUAWEI",
AI457="Projet OCM (NOKIA)","TRAVAUX-NOKIA",
AI457="ACCESS-ISSUE","ACCESS-ISSUE",
AI457="Projet OCM (ZTE, NOKIA, autres projets)","TRAVAUX OCM",
AI457="No root CAuse","No root cause",
AI457="ODU HS","PDH",
AI457="IP &amp; VLAN","PDH",
AI457="Warehouse HUAWEI","SPARE-ISSUE",
AI457="SPARE-HS","SPARE-ISSUE",
AI457="Power Telco","BSS",AI457="no impacts","no impacts"
),"")</f>
        <v>no impacts</v>
      </c>
      <c r="AH457" s="57" t="str" cm="1">
        <f t="array" ref="AH457">IFERROR(_xlfn.IFS(
AI457="MPR ISSUE","TX ISSUE",
AI457="BSS Hardware Issue","RAN ISSUE",
AI457="Sites strategiques, MLL, Pylone, etc.","ENVTECH",
AI457="AKTIVCO DEFAUT GE &amp; POWER Cabinet","POWER ISSUE",
AI457="AKTIVCO Coupure ENEO &amp; Baisse de tension","POWER ISSUE",
AI457="Coupure ENEO &amp; Baisse de tension","POWER ISSUE",
AI457="Defaut GE &amp; POWER Cabinet","POWER ISSUE",
AI457="Sharing","POWER ISSUE",
AI457="Sites strategiques &amp; DataCenter","POWER ISSUE",
AI457="Exclu","Exclu",
AI457="SAT","TX ISSUE",
AI457="SPARE-ISSUE","SPARE-ISSUE",
AI457="Fiber CAmtel","TX ISSUE",
AI457="Fiber AOF","TX ISSUE",
AI457="Projet OCM (HUAWEI)","TRAVAUX-HUAWEI",
AI457="Projet OCM (NOKIA)","TRAVAUX -NOKIA",
AI457="ACCESS-ISSUE","ACCESS-ISSUE",
AI457="Projet OCM (ZTE, NOKIA, autres projets)","TRAVAUX OCM",
AI457="No root CAuse","No root cause",
AI457="ODU HS","TX ISSUE",
AI457="IP &amp; VLAN","TX ISSUE",
AI457="Warehouse HUAWEI","SPARE-ISSUE",
AI457="SPARE-HS","SPARE-ISSUE",
AI457="Power Telco","RAN ISSUE",AI457="no impacts","no impacts"
),"")</f>
        <v>no impacts</v>
      </c>
      <c r="AI457" s="85" t="s">
        <v>5998</v>
      </c>
      <c r="AJ457" s="57" t="str" cm="1">
        <f t="array" ref="AJ457">IFERROR(_xlfn.IFS(
AI457="MPR ISSUE","ACTIVE",
AI457="BSS Hardware Issue","ACTIVE",
AI457="Sites strategiques, MLL, Pylone, etc.","PASSIVE",
AI457="AKTIVCO DEFAUT GE &amp; POWER Cabinet","PASSIVE",
AI457="AKTIVCO Coupure ENEO &amp; Baisse de tension","PASSIVE",
AI457="Coupure ENEO &amp; Baisse de tension","PASSIVE",
AI457="Defaut GE &amp; POWER Cabinet","PASSIVE",
AI457="Sharing","PASSIVE",
AI457="Sites strategiques &amp; DataCenter","PASSIVE",
AI457="Exclu","Exclu",
AI457="SAT","ACTIVE",
AI457="SPARE-ISSUE","SPARE-ISSUE",
AI457="Fiber CAmtel","ACTIVE",
AI457="Fiber AOF","ACTIVE",
AI457="Projet OCM (HUAWEI)","PLANNED WORKS",
AI457="Projet OCM (NOKIA)","PLANNED WORKS",
AI457="ACCESS-ISSUE","ACCESS-ISSUE",
AI457="Projet OCM (ZTE, NOKIA, autres projets)","PLANNED WORKS",
AI457="No root CAuse","No root cause",
AI457="ODU HS","ACTIVE",
AI457="IP &amp; VLAN","ACTIVE",
AI457="Warehouse HUAWEI","SPARE-ISSUE",
AI457="SPARE-HS","SPARE-ISSUE",
AI457="Power Telco","ACTIVE", AI457="no impacts","no impacts"
),"")</f>
        <v>no impacts</v>
      </c>
      <c r="AK457" s="23" t="s">
        <v>5537</v>
      </c>
      <c r="AL457" s="23" t="str">
        <f t="shared" si="17"/>
        <v>ADM_082</v>
      </c>
      <c r="AN457" s="9" t="s">
        <v>5537</v>
      </c>
      <c r="AO457" s="23" t="str">
        <f>_xlfn.XLOOKUP(B457,'INCIDENT-05-03-2026'!E:E,'INCIDENT-05-03-2026'!F:F,"")</f>
        <v/>
      </c>
      <c r="AP457" s="7" t="s">
        <v>5537</v>
      </c>
      <c r="AQ457" s="6"/>
      <c r="AR457" s="7"/>
      <c r="AS457" s="3" t="str">
        <f>_xlfn.XLOOKUP(B457,'[3]tt num | region | site id'!$C:$C,'[3]tt num | region | site id'!$Q:$Q,"")</f>
        <v/>
      </c>
      <c r="AT457" s="24" t="str">
        <f>_xlfn.XLOOKUP(B457,'[4]Cells Huawei 03052026 12h'!$B:$B,'[4]Cells Huawei 03052026 12h'!$T:$T,"")</f>
        <v/>
      </c>
      <c r="AU457" s="24" t="str">
        <f>_xlfn.XLOOKUP(B457,'[5]cells down 02052026 8h50'!$B:$B,'[5]cells down 02052026 8h50'!$R:$R,"")</f>
        <v/>
      </c>
      <c r="AV457" s="24" t="str">
        <f>_xlfn.XLOOKUP(B457,'[5]cells down 02052026 13h50'!$B:$B,'[5]cells down 02052026 13h50'!$R:$R,"")</f>
        <v/>
      </c>
      <c r="AW457" s="24" t="str">
        <f>_xlfn.XLOOKUP(B457,'[5]cells down 02052026 13h50'!$B:$B,'[5]cells down 02052026 13h50'!$R:$R,"")</f>
        <v/>
      </c>
      <c r="AX457" s="24" t="str">
        <f>_xlfn.XLOOKUP(B457,'[6]cell downs 03052026 8h40 '!$B:$B,'[6]cell downs 03052026 8h40 '!$R:$R,"")</f>
        <v/>
      </c>
      <c r="AY457" s="24" t="str">
        <f>_xlfn.XLOOKUP(B457,'[7]ALL SITES DOWN'!$D:$D,'[7]ALL SITES DOWN'!$J:$J,"")</f>
        <v/>
      </c>
      <c r="AZ457" s="24" t="str">
        <f>_xlfn.XLOOKUP(B457,'[8]ALL SITES DOWN'!$D:$D,'[8]ALL SITES DOWN'!$J:$J,"")</f>
        <v/>
      </c>
      <c r="BA457" s="9" t="str">
        <f>_xlfn.XLOOKUP(B457,[9]sheet1!$AC:$AC,[9]sheet1!$AF:$AF,"")</f>
        <v/>
      </c>
      <c r="BB457" s="14" t="s">
        <v>5537</v>
      </c>
      <c r="BC457" s="14" t="s">
        <v>5537</v>
      </c>
      <c r="BD457" s="14" t="str">
        <f>_xlfn.XLOOKUP(B457,'[10]cell downs 18042026 17h'!$B:$B,'[10]cell downs 18042026 17h'!$B:$B,"")</f>
        <v/>
      </c>
      <c r="BE457" s="14" t="str">
        <f>_xlfn.XLOOKUP(B457,'[11]Cells Huawei 19042026 15h'!$B:$B,'[11]Cells Huawei 19042026 15h'!$B:$B,"")</f>
        <v/>
      </c>
      <c r="BF457" s="9" t="str">
        <f>_xlfn.XLOOKUP(B457,'[12]cells down 19042026 9H40'!$B:$B,'[12]cells down 19042026 9H40'!$B:$B,"")</f>
        <v/>
      </c>
      <c r="BG457" s="9" t="s">
        <v>2942</v>
      </c>
      <c r="BH457" s="9" t="s">
        <v>302</v>
      </c>
    </row>
    <row r="458" spans="1:60" s="9" customFormat="1" x14ac:dyDescent="0.3">
      <c r="A458" s="1" t="s">
        <v>1029</v>
      </c>
      <c r="B458" s="1" t="s">
        <v>1030</v>
      </c>
      <c r="C458" s="3" t="str">
        <f>_xlfn.XLOOKUP(B458,'[1]daily break down'!$D:$D,'[1]daily break down'!$E:$E,"")</f>
        <v>ADAMAOUA</v>
      </c>
      <c r="D458" s="1" t="s">
        <v>11</v>
      </c>
      <c r="E458" s="1" t="s">
        <v>96</v>
      </c>
      <c r="F458" s="3" t="s">
        <v>90</v>
      </c>
      <c r="G458" s="1" t="s">
        <v>1031</v>
      </c>
      <c r="H458" s="41" t="str">
        <f>_xlfn.XLOOKUP(B458,[2]CALCULATION!$B:$B,[2]CALCULATION!$H:$H,"")</f>
        <v>NOKIA</v>
      </c>
      <c r="I458" s="34">
        <v>4.6737293324574605</v>
      </c>
      <c r="J458" s="34">
        <v>4.6737834390716344</v>
      </c>
      <c r="K458" s="34">
        <v>4.7056082235962036</v>
      </c>
      <c r="L458" s="34">
        <v>4.6732964795440575</v>
      </c>
      <c r="M458" s="34">
        <v>1.9402992554003182</v>
      </c>
      <c r="N458" s="34">
        <v>0</v>
      </c>
      <c r="O458" s="34">
        <v>0</v>
      </c>
      <c r="P458" s="34">
        <v>0</v>
      </c>
      <c r="Q458" s="34">
        <v>0</v>
      </c>
      <c r="R458" s="34">
        <v>0</v>
      </c>
      <c r="S458" s="35">
        <v>4.2219026338985728E-2</v>
      </c>
      <c r="T458" s="35">
        <v>52200.432023953224</v>
      </c>
      <c r="U458" s="35">
        <v>0</v>
      </c>
      <c r="V458" s="35">
        <v>0</v>
      </c>
      <c r="W458" s="35">
        <v>0</v>
      </c>
      <c r="X458" s="35">
        <v>0.28737661692820027</v>
      </c>
      <c r="Y458" s="35">
        <v>4.6216216794651199</v>
      </c>
      <c r="Z458" s="35">
        <v>0</v>
      </c>
      <c r="AA458" s="35">
        <v>0</v>
      </c>
      <c r="AB458" s="35">
        <v>1.4345734562021414E-2</v>
      </c>
      <c r="AC458" s="35">
        <v>0</v>
      </c>
      <c r="AD458" s="35">
        <v>4.8160285564095625E-3</v>
      </c>
      <c r="AE458" s="58" t="s">
        <v>5560</v>
      </c>
      <c r="AF458" s="58"/>
      <c r="AG458" s="57" t="str" cm="1">
        <f t="array" ref="AG458">IFERROR(_xlfn.IFS(
AI458="MPR ISSUE","PDH",
AI458="BSS Hardware Issue","BSS",
AI458="Sites strategiques, MLL, Pylone, etc.","ENVTECH",
AI458="AKTIVCO DEFAUT GE &amp; POWER Cabinet","AKTIVCO",
AI458="AKTIVCO Coupure ENEO &amp; Baisse de tension","AKTIVCO GRID ONLY",
AI458="Coupure ENEO &amp; Baisse de tension","IHS GRID ONLY",
AI458="Defaut GE &amp; POWER Cabinet","IHS",
AI458="Sharing","Partners",
AI458="Sites strategiques &amp; DataCenter","SST &amp; DC",
AI458="Exclu","Exclu",
AI458="SAT","SAT",
AI458="SPARE-ISSUE","SPARE-ISSUE",
AI458="Fiber CAmtel","TRANS_FO_CAMTEL",
AI458="Fiber AOF","Fiber AOF",
AI458="Projet OCM (HUAWEI)","TRAVAUX-HUAWEI",
AI458="Projet OCM (NOKIA)","TRAVAUX-NOKIA",
AI458="ACCESS-ISSUE","ACCESS-ISSUE",
AI458="Projet OCM (ZTE, NOKIA, autres projets)","TRAVAUX OCM",
AI458="No root CAuse","No root cause",
AI458="ODU HS","PDH",
AI458="IP &amp; VLAN","PDH",
AI458="Warehouse HUAWEI","SPARE-ISSUE",
AI458="SPARE-HS","SPARE-ISSUE",
AI458="Power Telco","BSS",AI458="no impacts","no impacts"
),"")</f>
        <v>no impacts</v>
      </c>
      <c r="AH458" s="57" t="str" cm="1">
        <f t="array" ref="AH458">IFERROR(_xlfn.IFS(
AI458="MPR ISSUE","TX ISSUE",
AI458="BSS Hardware Issue","RAN ISSUE",
AI458="Sites strategiques, MLL, Pylone, etc.","ENVTECH",
AI458="AKTIVCO DEFAUT GE &amp; POWER Cabinet","POWER ISSUE",
AI458="AKTIVCO Coupure ENEO &amp; Baisse de tension","POWER ISSUE",
AI458="Coupure ENEO &amp; Baisse de tension","POWER ISSUE",
AI458="Defaut GE &amp; POWER Cabinet","POWER ISSUE",
AI458="Sharing","POWER ISSUE",
AI458="Sites strategiques &amp; DataCenter","POWER ISSUE",
AI458="Exclu","Exclu",
AI458="SAT","TX ISSUE",
AI458="SPARE-ISSUE","SPARE-ISSUE",
AI458="Fiber CAmtel","TX ISSUE",
AI458="Fiber AOF","TX ISSUE",
AI458="Projet OCM (HUAWEI)","TRAVAUX-HUAWEI",
AI458="Projet OCM (NOKIA)","TRAVAUX -NOKIA",
AI458="ACCESS-ISSUE","ACCESS-ISSUE",
AI458="Projet OCM (ZTE, NOKIA, autres projets)","TRAVAUX OCM",
AI458="No root CAuse","No root cause",
AI458="ODU HS","TX ISSUE",
AI458="IP &amp; VLAN","TX ISSUE",
AI458="Warehouse HUAWEI","SPARE-ISSUE",
AI458="SPARE-HS","SPARE-ISSUE",
AI458="Power Telco","RAN ISSUE",AI458="no impacts","no impacts"
),"")</f>
        <v>no impacts</v>
      </c>
      <c r="AI458" s="85" t="s">
        <v>5998</v>
      </c>
      <c r="AJ458" s="57" t="str" cm="1">
        <f t="array" ref="AJ458">IFERROR(_xlfn.IFS(
AI458="MPR ISSUE","ACTIVE",
AI458="BSS Hardware Issue","ACTIVE",
AI458="Sites strategiques, MLL, Pylone, etc.","PASSIVE",
AI458="AKTIVCO DEFAUT GE &amp; POWER Cabinet","PASSIVE",
AI458="AKTIVCO Coupure ENEO &amp; Baisse de tension","PASSIVE",
AI458="Coupure ENEO &amp; Baisse de tension","PASSIVE",
AI458="Defaut GE &amp; POWER Cabinet","PASSIVE",
AI458="Sharing","PASSIVE",
AI458="Sites strategiques &amp; DataCenter","PASSIVE",
AI458="Exclu","Exclu",
AI458="SAT","ACTIVE",
AI458="SPARE-ISSUE","SPARE-ISSUE",
AI458="Fiber CAmtel","ACTIVE",
AI458="Fiber AOF","ACTIVE",
AI458="Projet OCM (HUAWEI)","PLANNED WORKS",
AI458="Projet OCM (NOKIA)","PLANNED WORKS",
AI458="ACCESS-ISSUE","ACCESS-ISSUE",
AI458="Projet OCM (ZTE, NOKIA, autres projets)","PLANNED WORKS",
AI458="No root CAuse","No root cause",
AI458="ODU HS","ACTIVE",
AI458="IP &amp; VLAN","ACTIVE",
AI458="Warehouse HUAWEI","SPARE-ISSUE",
AI458="SPARE-HS","SPARE-ISSUE",
AI458="Power Telco","ACTIVE", AI458="no impacts","no impacts"
),"")</f>
        <v>no impacts</v>
      </c>
      <c r="AK458" s="23" t="s">
        <v>5537</v>
      </c>
      <c r="AL458" s="23" t="str">
        <f t="shared" si="17"/>
        <v>ADM_081</v>
      </c>
      <c r="AN458" s="9" t="s">
        <v>5537</v>
      </c>
      <c r="AO458" s="23" t="str">
        <f>_xlfn.XLOOKUP(B458,'INCIDENT-05-03-2026'!E:E,'INCIDENT-05-03-2026'!F:F,"")</f>
        <v/>
      </c>
      <c r="AP458" s="7" t="s">
        <v>5537</v>
      </c>
      <c r="AQ458" s="6"/>
      <c r="AR458" s="7"/>
      <c r="AS458" s="3" t="str">
        <f>_xlfn.XLOOKUP(B458,'[3]tt num | region | site id'!$C:$C,'[3]tt num | region | site id'!$Q:$Q,"")</f>
        <v/>
      </c>
      <c r="AT458" s="24" t="str">
        <f>_xlfn.XLOOKUP(B458,'[4]Cells Huawei 03052026 12h'!$B:$B,'[4]Cells Huawei 03052026 12h'!$T:$T,"")</f>
        <v/>
      </c>
      <c r="AU458" s="24" t="str">
        <f>_xlfn.XLOOKUP(B458,'[5]cells down 02052026 8h50'!$B:$B,'[5]cells down 02052026 8h50'!$R:$R,"")</f>
        <v/>
      </c>
      <c r="AV458" s="24" t="str">
        <f>_xlfn.XLOOKUP(B458,'[5]cells down 02052026 13h50'!$B:$B,'[5]cells down 02052026 13h50'!$R:$R,"")</f>
        <v/>
      </c>
      <c r="AW458" s="24" t="str">
        <f>_xlfn.XLOOKUP(B458,'[5]cells down 02052026 13h50'!$B:$B,'[5]cells down 02052026 13h50'!$R:$R,"")</f>
        <v/>
      </c>
      <c r="AX458" s="24" t="str">
        <f>_xlfn.XLOOKUP(B458,'[6]cell downs 03052026 8h40 '!$B:$B,'[6]cell downs 03052026 8h40 '!$R:$R,"")</f>
        <v/>
      </c>
      <c r="AY458" s="24" t="str">
        <f>_xlfn.XLOOKUP(B458,'[7]ALL SITES DOWN'!$D:$D,'[7]ALL SITES DOWN'!$J:$J,"")</f>
        <v/>
      </c>
      <c r="AZ458" s="24" t="str">
        <f>_xlfn.XLOOKUP(B458,'[8]ALL SITES DOWN'!$D:$D,'[8]ALL SITES DOWN'!$J:$J,"")</f>
        <v/>
      </c>
      <c r="BA458" s="9" t="str">
        <f>_xlfn.XLOOKUP(B458,[9]sheet1!$AC:$AC,[9]sheet1!$AF:$AF,"")</f>
        <v/>
      </c>
      <c r="BB458" s="14" t="s">
        <v>5537</v>
      </c>
      <c r="BC458" s="14" t="s">
        <v>5537</v>
      </c>
      <c r="BD458" s="14" t="str">
        <f>_xlfn.XLOOKUP(B458,'[10]cell downs 18042026 17h'!$B:$B,'[10]cell downs 18042026 17h'!$B:$B,"")</f>
        <v/>
      </c>
      <c r="BE458" s="14" t="str">
        <f>_xlfn.XLOOKUP(B458,'[11]Cells Huawei 19042026 15h'!$B:$B,'[11]Cells Huawei 19042026 15h'!$B:$B,"")</f>
        <v/>
      </c>
      <c r="BF458" s="9" t="str">
        <f>_xlfn.XLOOKUP(B458,'[12]cells down 19042026 9H40'!$B:$B,'[12]cells down 19042026 9H40'!$B:$B,"")</f>
        <v/>
      </c>
      <c r="BG458" s="9" t="s">
        <v>1030</v>
      </c>
      <c r="BH458" s="9" t="s">
        <v>12</v>
      </c>
    </row>
    <row r="459" spans="1:60" s="9" customFormat="1" x14ac:dyDescent="0.3">
      <c r="A459" s="1" t="s">
        <v>1527</v>
      </c>
      <c r="B459" s="1" t="s">
        <v>1528</v>
      </c>
      <c r="C459" s="3" t="str">
        <f>_xlfn.XLOOKUP(B459,'[1]daily break down'!$D:$D,'[1]daily break down'!$E:$E,"")</f>
        <v>NORD-OUEST</v>
      </c>
      <c r="D459" s="1" t="s">
        <v>11</v>
      </c>
      <c r="E459" s="1" t="s">
        <v>12</v>
      </c>
      <c r="F459" s="3" t="s">
        <v>51</v>
      </c>
      <c r="G459" s="1" t="s">
        <v>1527</v>
      </c>
      <c r="H459" s="41" t="str">
        <f>_xlfn.XLOOKUP(B459,[2]CALCULATION!$B:$B,[2]CALCULATION!$H:$H,"")</f>
        <v>NOKIA</v>
      </c>
      <c r="I459" s="34">
        <v>0.26912864019958349</v>
      </c>
      <c r="J459" s="34">
        <v>1.2270245356576095</v>
      </c>
      <c r="K459" s="34">
        <v>0.46642915126913215</v>
      </c>
      <c r="L459" s="34">
        <v>1.6051570485658829E-3</v>
      </c>
      <c r="M459" s="34">
        <v>2.0622267695584182</v>
      </c>
      <c r="N459" s="34">
        <v>0</v>
      </c>
      <c r="O459" s="34">
        <v>4.9046465372840136E-3</v>
      </c>
      <c r="P459" s="34">
        <v>1.3376308738047311E-3</v>
      </c>
      <c r="Q459" s="34">
        <v>0.68205771397588411</v>
      </c>
      <c r="R459" s="34">
        <v>1.3516819319772186</v>
      </c>
      <c r="S459" s="35">
        <v>2.5690154399688283</v>
      </c>
      <c r="T459" s="35">
        <v>17403.285923414747</v>
      </c>
      <c r="U459" s="35">
        <v>3.210314097131252E-3</v>
      </c>
      <c r="V459" s="35">
        <v>1.2824848116473049</v>
      </c>
      <c r="W459" s="35">
        <v>5.7072250615666127E-3</v>
      </c>
      <c r="X459" s="35">
        <v>1.6051570485658825E-3</v>
      </c>
      <c r="Y459" s="35">
        <v>1.3376308738047311E-3</v>
      </c>
      <c r="Z459" s="35">
        <v>5.7428952182014728E-2</v>
      </c>
      <c r="AA459" s="35">
        <v>0</v>
      </c>
      <c r="AB459" s="35">
        <v>1.4344074176076582E-2</v>
      </c>
      <c r="AC459" s="35">
        <v>0</v>
      </c>
      <c r="AD459" s="35">
        <v>4.8154711456969632E-3</v>
      </c>
      <c r="AE459" s="58" t="s">
        <v>5603</v>
      </c>
      <c r="AF459" s="58"/>
      <c r="AG459" s="57" t="str" cm="1">
        <f t="array" ref="AG459">IFERROR(_xlfn.IFS(
AI459="MPR ISSUE","PDH",
AI459="BSS Hardware Issue","BSS",
AI459="Sites strategiques, MLL, Pylone, etc.","ENVTECH",
AI459="AKTIVCO DEFAUT GE &amp; POWER Cabinet","AKTIVCO",
AI459="AKTIVCO Coupure ENEO &amp; Baisse de tension","AKTIVCO GRID ONLY",
AI459="Coupure ENEO &amp; Baisse de tension","IHS GRID ONLY",
AI459="Defaut GE &amp; POWER Cabinet","IHS",
AI459="Sharing","Partners",
AI459="Sites strategiques &amp; DataCenter","SST &amp; DC",
AI459="Exclu","Exclu",
AI459="SAT","SAT",
AI459="SPARE-ISSUE","SPARE-ISSUE",
AI459="Fiber CAmtel","TRANS_FO_CAMTEL",
AI459="Fiber AOF","Fiber AOF",
AI459="Projet OCM (HUAWEI)","TRAVAUX-HUAWEI",
AI459="Projet OCM (NOKIA)","TRAVAUX-NOKIA",
AI459="ACCESS-ISSUE","ACCESS-ISSUE",
AI459="Projet OCM (ZTE, NOKIA, autres projets)","TRAVAUX OCM",
AI459="No root CAuse","No root cause",
AI459="ODU HS","PDH",
AI459="IP &amp; VLAN","PDH",
AI459="Warehouse HUAWEI","SPARE-ISSUE",
AI459="SPARE-HS","SPARE-ISSUE",
AI459="Power Telco","BSS",AI459="no impacts","no impacts"
),"")</f>
        <v>no impacts</v>
      </c>
      <c r="AH459" s="57" t="str" cm="1">
        <f t="array" ref="AH459">IFERROR(_xlfn.IFS(
AI459="MPR ISSUE","TX ISSUE",
AI459="BSS Hardware Issue","RAN ISSUE",
AI459="Sites strategiques, MLL, Pylone, etc.","ENVTECH",
AI459="AKTIVCO DEFAUT GE &amp; POWER Cabinet","POWER ISSUE",
AI459="AKTIVCO Coupure ENEO &amp; Baisse de tension","POWER ISSUE",
AI459="Coupure ENEO &amp; Baisse de tension","POWER ISSUE",
AI459="Defaut GE &amp; POWER Cabinet","POWER ISSUE",
AI459="Sharing","POWER ISSUE",
AI459="Sites strategiques &amp; DataCenter","POWER ISSUE",
AI459="Exclu","Exclu",
AI459="SAT","TX ISSUE",
AI459="SPARE-ISSUE","SPARE-ISSUE",
AI459="Fiber CAmtel","TX ISSUE",
AI459="Fiber AOF","TX ISSUE",
AI459="Projet OCM (HUAWEI)","TRAVAUX-HUAWEI",
AI459="Projet OCM (NOKIA)","TRAVAUX -NOKIA",
AI459="ACCESS-ISSUE","ACCESS-ISSUE",
AI459="Projet OCM (ZTE, NOKIA, autres projets)","TRAVAUX OCM",
AI459="No root CAuse","No root cause",
AI459="ODU HS","TX ISSUE",
AI459="IP &amp; VLAN","TX ISSUE",
AI459="Warehouse HUAWEI","SPARE-ISSUE",
AI459="SPARE-HS","SPARE-ISSUE",
AI459="Power Telco","RAN ISSUE",AI459="no impacts","no impacts"
),"")</f>
        <v>no impacts</v>
      </c>
      <c r="AI459" s="85" t="s">
        <v>5998</v>
      </c>
      <c r="AJ459" s="57" t="str" cm="1">
        <f t="array" ref="AJ459">IFERROR(_xlfn.IFS(
AI459="MPR ISSUE","ACTIVE",
AI459="BSS Hardware Issue","ACTIVE",
AI459="Sites strategiques, MLL, Pylone, etc.","PASSIVE",
AI459="AKTIVCO DEFAUT GE &amp; POWER Cabinet","PASSIVE",
AI459="AKTIVCO Coupure ENEO &amp; Baisse de tension","PASSIVE",
AI459="Coupure ENEO &amp; Baisse de tension","PASSIVE",
AI459="Defaut GE &amp; POWER Cabinet","PASSIVE",
AI459="Sharing","PASSIVE",
AI459="Sites strategiques &amp; DataCenter","PASSIVE",
AI459="Exclu","Exclu",
AI459="SAT","ACTIVE",
AI459="SPARE-ISSUE","SPARE-ISSUE",
AI459="Fiber CAmtel","ACTIVE",
AI459="Fiber AOF","ACTIVE",
AI459="Projet OCM (HUAWEI)","PLANNED WORKS",
AI459="Projet OCM (NOKIA)","PLANNED WORKS",
AI459="ACCESS-ISSUE","ACCESS-ISSUE",
AI459="Projet OCM (ZTE, NOKIA, autres projets)","PLANNED WORKS",
AI459="No root CAuse","No root cause",
AI459="ODU HS","ACTIVE",
AI459="IP &amp; VLAN","ACTIVE",
AI459="Warehouse HUAWEI","SPARE-ISSUE",
AI459="SPARE-HS","SPARE-ISSUE",
AI459="Power Telco","ACTIVE", AI459="no impacts","no impacts"
),"")</f>
        <v>no impacts</v>
      </c>
      <c r="AK459" s="23" t="s">
        <v>5537</v>
      </c>
      <c r="AL459" s="23" t="str">
        <f t="shared" si="17"/>
        <v>NRO_021</v>
      </c>
      <c r="AN459" s="9" t="s">
        <v>5537</v>
      </c>
      <c r="AO459" s="23" t="str">
        <f>_xlfn.XLOOKUP(B459,'INCIDENT-05-03-2026'!E:E,'INCIDENT-05-03-2026'!F:F,"")</f>
        <v/>
      </c>
      <c r="AP459" s="7" t="s">
        <v>5537</v>
      </c>
      <c r="AQ459" s="6"/>
      <c r="AR459" s="7"/>
      <c r="AS459" s="3" t="str">
        <f>_xlfn.XLOOKUP(B459,'[3]tt num | region | site id'!$C:$C,'[3]tt num | region | site id'!$Q:$Q,"")</f>
        <v/>
      </c>
      <c r="AT459" s="24" t="str">
        <f>_xlfn.XLOOKUP(B459,'[4]Cells Huawei 03052026 12h'!$B:$B,'[4]Cells Huawei 03052026 12h'!$T:$T,"")</f>
        <v/>
      </c>
      <c r="AU459" s="24" t="str">
        <f>_xlfn.XLOOKUP(B459,'[5]cells down 02052026 8h50'!$B:$B,'[5]cells down 02052026 8h50'!$R:$R,"")</f>
        <v/>
      </c>
      <c r="AV459" s="24" t="str">
        <f>_xlfn.XLOOKUP(B459,'[5]cells down 02052026 13h50'!$B:$B,'[5]cells down 02052026 13h50'!$R:$R,"")</f>
        <v/>
      </c>
      <c r="AW459" s="24" t="str">
        <f>_xlfn.XLOOKUP(B459,'[5]cells down 02052026 13h50'!$B:$B,'[5]cells down 02052026 13h50'!$R:$R,"")</f>
        <v/>
      </c>
      <c r="AX459" s="24" t="str">
        <f>_xlfn.XLOOKUP(B459,'[6]cell downs 03052026 8h40 '!$B:$B,'[6]cell downs 03052026 8h40 '!$R:$R,"")</f>
        <v/>
      </c>
      <c r="AY459" s="24" t="str">
        <f>_xlfn.XLOOKUP(B459,'[7]ALL SITES DOWN'!$D:$D,'[7]ALL SITES DOWN'!$J:$J,"")</f>
        <v/>
      </c>
      <c r="AZ459" s="24" t="str">
        <f>_xlfn.XLOOKUP(B459,'[8]ALL SITES DOWN'!$D:$D,'[8]ALL SITES DOWN'!$J:$J,"")</f>
        <v/>
      </c>
      <c r="BA459" s="9" t="str">
        <f>_xlfn.XLOOKUP(B459,[9]sheet1!$AC:$AC,[9]sheet1!$AF:$AF,"")</f>
        <v/>
      </c>
      <c r="BB459" s="14" t="s">
        <v>5537</v>
      </c>
      <c r="BC459" s="14" t="s">
        <v>5537</v>
      </c>
      <c r="BD459" s="14" t="str">
        <f>_xlfn.XLOOKUP(B459,'[10]cell downs 18042026 17h'!$B:$B,'[10]cell downs 18042026 17h'!$B:$B,"")</f>
        <v/>
      </c>
      <c r="BE459" s="14" t="str">
        <f>_xlfn.XLOOKUP(B459,'[11]Cells Huawei 19042026 15h'!$B:$B,'[11]Cells Huawei 19042026 15h'!$B:$B,"")</f>
        <v/>
      </c>
      <c r="BF459" s="9" t="str">
        <f>_xlfn.XLOOKUP(B459,'[12]cells down 19042026 9H40'!$B:$B,'[12]cells down 19042026 9H40'!$B:$B,"")</f>
        <v/>
      </c>
      <c r="BG459" s="9" t="s">
        <v>1528</v>
      </c>
      <c r="BH459" s="9" t="s">
        <v>5537</v>
      </c>
    </row>
    <row r="460" spans="1:60" s="9" customFormat="1" x14ac:dyDescent="0.3">
      <c r="A460" s="1" t="s">
        <v>1887</v>
      </c>
      <c r="B460" s="8" t="s">
        <v>1888</v>
      </c>
      <c r="C460" s="3" t="str">
        <f>_xlfn.XLOOKUP(B460,'[1]daily break down'!$D:$D,'[1]daily break down'!$E:$E,"")</f>
        <v>SUD-OUEST</v>
      </c>
      <c r="D460" s="1" t="s">
        <v>11</v>
      </c>
      <c r="E460" s="1" t="s">
        <v>12</v>
      </c>
      <c r="F460" s="3" t="s">
        <v>13</v>
      </c>
      <c r="G460" s="1" t="s">
        <v>14</v>
      </c>
      <c r="H460" s="40" t="str">
        <f>_xlfn.XLOOKUP(B460,[2]CALCULATION!$B:$B,[2]CALCULATION!$H:$H,"")</f>
        <v>Huawei</v>
      </c>
      <c r="I460" s="34">
        <v>0</v>
      </c>
      <c r="J460" s="34">
        <v>0.62467361806679156</v>
      </c>
      <c r="K460" s="34">
        <v>0</v>
      </c>
      <c r="L460" s="34">
        <v>0</v>
      </c>
      <c r="M460" s="34">
        <v>0</v>
      </c>
      <c r="N460" s="34">
        <v>0</v>
      </c>
      <c r="O460" s="34">
        <v>0</v>
      </c>
      <c r="P460" s="34">
        <v>0</v>
      </c>
      <c r="Q460" s="34">
        <v>0</v>
      </c>
      <c r="R460" s="34">
        <v>0</v>
      </c>
      <c r="S460" s="35">
        <v>0</v>
      </c>
      <c r="T460" s="35">
        <v>0</v>
      </c>
      <c r="U460" s="35">
        <v>0</v>
      </c>
      <c r="V460" s="35">
        <v>0</v>
      </c>
      <c r="W460" s="35">
        <v>0</v>
      </c>
      <c r="X460" s="35">
        <v>0</v>
      </c>
      <c r="Y460" s="35">
        <v>10.332663447791729</v>
      </c>
      <c r="Z460" s="35">
        <v>0</v>
      </c>
      <c r="AA460" s="35">
        <v>1.2489558728902639E-3</v>
      </c>
      <c r="AB460" s="35">
        <v>1.3547181166294359E-2</v>
      </c>
      <c r="AC460" s="35">
        <v>0</v>
      </c>
      <c r="AD460" s="35">
        <v>4.7262957541099162E-3</v>
      </c>
      <c r="AE460" s="58" t="s">
        <v>5560</v>
      </c>
      <c r="AF460" s="58"/>
      <c r="AG460" s="57" t="str" cm="1">
        <f t="array" ref="AG460">IFERROR(_xlfn.IFS(
AI460="MPR ISSUE","PDH",
AI460="BSS Hardware Issue","BSS",
AI460="Sites strategiques, MLL, Pylone, etc.","ENVTECH",
AI460="AKTIVCO DEFAUT GE &amp; POWER Cabinet","AKTIVCO",
AI460="AKTIVCO Coupure ENEO &amp; Baisse de tension","AKTIVCO GRID ONLY",
AI460="Coupure ENEO &amp; Baisse de tension","IHS GRID ONLY",
AI460="Defaut GE &amp; POWER Cabinet","IHS",
AI460="Sharing","Partners",
AI460="Sites strategiques &amp; DataCenter","SST &amp; DC",
AI460="Exclu","Exclu",
AI460="SAT","SAT",
AI460="SPARE-ISSUE","SPARE-ISSUE",
AI460="Fiber CAmtel","TRANS_FO_CAMTEL",
AI460="Fiber AOF","Fiber AOF",
AI460="Projet OCM (HUAWEI)","TRAVAUX-HUAWEI",
AI460="Projet OCM (NOKIA)","TRAVAUX-NOKIA",
AI460="ACCESS-ISSUE","ACCESS-ISSUE",
AI460="Projet OCM (ZTE, NOKIA, autres projets)","TRAVAUX OCM",
AI460="No root CAuse","No root cause",
AI460="ODU HS","PDH",
AI460="IP &amp; VLAN","PDH",
AI460="Warehouse HUAWEI","SPARE-ISSUE",
AI460="SPARE-HS","SPARE-ISSUE",
AI460="Power Telco","BSS",AI460="no impacts","no impacts"
),"")</f>
        <v>no impacts</v>
      </c>
      <c r="AH460" s="57" t="str" cm="1">
        <f t="array" ref="AH460">IFERROR(_xlfn.IFS(
AI460="MPR ISSUE","TX ISSUE",
AI460="BSS Hardware Issue","RAN ISSUE",
AI460="Sites strategiques, MLL, Pylone, etc.","ENVTECH",
AI460="AKTIVCO DEFAUT GE &amp; POWER Cabinet","POWER ISSUE",
AI460="AKTIVCO Coupure ENEO &amp; Baisse de tension","POWER ISSUE",
AI460="Coupure ENEO &amp; Baisse de tension","POWER ISSUE",
AI460="Defaut GE &amp; POWER Cabinet","POWER ISSUE",
AI460="Sharing","POWER ISSUE",
AI460="Sites strategiques &amp; DataCenter","POWER ISSUE",
AI460="Exclu","Exclu",
AI460="SAT","TX ISSUE",
AI460="SPARE-ISSUE","SPARE-ISSUE",
AI460="Fiber CAmtel","TX ISSUE",
AI460="Fiber AOF","TX ISSUE",
AI460="Projet OCM (HUAWEI)","TRAVAUX-HUAWEI",
AI460="Projet OCM (NOKIA)","TRAVAUX -NOKIA",
AI460="ACCESS-ISSUE","ACCESS-ISSUE",
AI460="Projet OCM (ZTE, NOKIA, autres projets)","TRAVAUX OCM",
AI460="No root CAuse","No root cause",
AI460="ODU HS","TX ISSUE",
AI460="IP &amp; VLAN","TX ISSUE",
AI460="Warehouse HUAWEI","SPARE-ISSUE",
AI460="SPARE-HS","SPARE-ISSUE",
AI460="Power Telco","RAN ISSUE",AI460="no impacts","no impacts"
),"")</f>
        <v>no impacts</v>
      </c>
      <c r="AI460" s="85" t="s">
        <v>5998</v>
      </c>
      <c r="AJ460" s="57" t="str" cm="1">
        <f t="array" ref="AJ460">IFERROR(_xlfn.IFS(
AI460="MPR ISSUE","ACTIVE",
AI460="BSS Hardware Issue","ACTIVE",
AI460="Sites strategiques, MLL, Pylone, etc.","PASSIVE",
AI460="AKTIVCO DEFAUT GE &amp; POWER Cabinet","PASSIVE",
AI460="AKTIVCO Coupure ENEO &amp; Baisse de tension","PASSIVE",
AI460="Coupure ENEO &amp; Baisse de tension","PASSIVE",
AI460="Defaut GE &amp; POWER Cabinet","PASSIVE",
AI460="Sharing","PASSIVE",
AI460="Sites strategiques &amp; DataCenter","PASSIVE",
AI460="Exclu","Exclu",
AI460="SAT","ACTIVE",
AI460="SPARE-ISSUE","SPARE-ISSUE",
AI460="Fiber CAmtel","ACTIVE",
AI460="Fiber AOF","ACTIVE",
AI460="Projet OCM (HUAWEI)","PLANNED WORKS",
AI460="Projet OCM (NOKIA)","PLANNED WORKS",
AI460="ACCESS-ISSUE","ACCESS-ISSUE",
AI460="Projet OCM (ZTE, NOKIA, autres projets)","PLANNED WORKS",
AI460="No root CAuse","No root cause",
AI460="ODU HS","ACTIVE",
AI460="IP &amp; VLAN","ACTIVE",
AI460="Warehouse HUAWEI","SPARE-ISSUE",
AI460="SPARE-HS","SPARE-ISSUE",
AI460="Power Telco","ACTIVE", AI460="no impacts","no impacts"
),"")</f>
        <v>no impacts</v>
      </c>
      <c r="AK460" s="23" t="s">
        <v>5537</v>
      </c>
      <c r="AL460" s="23" t="str">
        <f t="shared" si="17"/>
        <v>SUO_200</v>
      </c>
      <c r="AN460" s="9" t="s">
        <v>5537</v>
      </c>
      <c r="AO460" s="23" t="str">
        <f>_xlfn.XLOOKUP(B460,'INCIDENT-05-03-2026'!E:E,'INCIDENT-05-03-2026'!F:F,"")</f>
        <v/>
      </c>
      <c r="AP460" s="7" t="s">
        <v>5537</v>
      </c>
      <c r="AQ460" s="6"/>
      <c r="AR460" s="7"/>
      <c r="AS460" s="3" t="str">
        <f>_xlfn.XLOOKUP(B460,'[3]tt num | region | site id'!$C:$C,'[3]tt num | region | site id'!$Q:$Q,"")</f>
        <v/>
      </c>
      <c r="AT460" s="24" t="str">
        <f>_xlfn.XLOOKUP(B460,'[4]Cells Huawei 03052026 12h'!$B:$B,'[4]Cells Huawei 03052026 12h'!$T:$T,"")</f>
        <v/>
      </c>
      <c r="AU460" s="24" t="str">
        <f>_xlfn.XLOOKUP(B460,'[5]cells down 02052026 8h50'!$B:$B,'[5]cells down 02052026 8h50'!$R:$R,"")</f>
        <v/>
      </c>
      <c r="AV460" s="24" t="str">
        <f>_xlfn.XLOOKUP(B460,'[5]cells down 02052026 13h50'!$B:$B,'[5]cells down 02052026 13h50'!$R:$R,"")</f>
        <v/>
      </c>
      <c r="AW460" s="24" t="str">
        <f>_xlfn.XLOOKUP(B460,'[5]cells down 02052026 13h50'!$B:$B,'[5]cells down 02052026 13h50'!$R:$R,"")</f>
        <v/>
      </c>
      <c r="AX460" s="24" t="str">
        <f>_xlfn.XLOOKUP(B460,'[6]cell downs 03052026 8h40 '!$B:$B,'[6]cell downs 03052026 8h40 '!$R:$R,"")</f>
        <v/>
      </c>
      <c r="AY460" s="24" t="str">
        <f>_xlfn.XLOOKUP(B460,'[7]ALL SITES DOWN'!$D:$D,'[7]ALL SITES DOWN'!$J:$J,"")</f>
        <v/>
      </c>
      <c r="AZ460" s="24" t="str">
        <f>_xlfn.XLOOKUP(B460,'[8]ALL SITES DOWN'!$D:$D,'[8]ALL SITES DOWN'!$J:$J,"")</f>
        <v/>
      </c>
      <c r="BA460" s="9" t="str">
        <f>_xlfn.XLOOKUP(B460,[9]sheet1!$AC:$AC,[9]sheet1!$AF:$AF,"")</f>
        <v/>
      </c>
      <c r="BB460" s="14" t="s">
        <v>5537</v>
      </c>
      <c r="BC460" s="14" t="s">
        <v>5537</v>
      </c>
      <c r="BD460" s="14" t="str">
        <f>_xlfn.XLOOKUP(B460,'[10]cell downs 18042026 17h'!$B:$B,'[10]cell downs 18042026 17h'!$B:$B,"")</f>
        <v/>
      </c>
      <c r="BE460" s="14" t="str">
        <f>_xlfn.XLOOKUP(B460,'[11]Cells Huawei 19042026 15h'!$B:$B,'[11]Cells Huawei 19042026 15h'!$B:$B,"")</f>
        <v/>
      </c>
      <c r="BF460" s="9" t="str">
        <f>_xlfn.XLOOKUP(B460,'[12]cells down 19042026 9H40'!$B:$B,'[12]cells down 19042026 9H40'!$B:$B,"")</f>
        <v/>
      </c>
      <c r="BG460" s="9" t="s">
        <v>1888</v>
      </c>
      <c r="BH460" s="9" t="s">
        <v>5537</v>
      </c>
    </row>
    <row r="461" spans="1:60" s="9" customFormat="1" x14ac:dyDescent="0.3">
      <c r="A461" s="1" t="s">
        <v>4913</v>
      </c>
      <c r="B461" s="8" t="s">
        <v>4914</v>
      </c>
      <c r="C461" s="3" t="str">
        <f>_xlfn.XLOOKUP(B461,'[1]daily break down'!$D:$D,'[1]daily break down'!$E:$E,"")</f>
        <v>CENTRE</v>
      </c>
      <c r="D461" s="1" t="s">
        <v>21</v>
      </c>
      <c r="E461" s="1" t="s">
        <v>122</v>
      </c>
      <c r="F461" s="3" t="s">
        <v>69</v>
      </c>
      <c r="G461" s="1" t="s">
        <v>4915</v>
      </c>
      <c r="H461" s="41" t="str">
        <f>_xlfn.XLOOKUP(B461,[2]CALCULATION!$B:$B,[2]CALCULATION!$H:$H,"")</f>
        <v>NOKIA</v>
      </c>
      <c r="I461" s="34">
        <v>8.0257852428277016E-4</v>
      </c>
      <c r="J461" s="34">
        <v>0</v>
      </c>
      <c r="K461" s="34">
        <v>3.4459405099785123E-2</v>
      </c>
      <c r="L461" s="34">
        <v>0</v>
      </c>
      <c r="M461" s="34">
        <v>0</v>
      </c>
      <c r="N461" s="34">
        <v>9.2742407250450407E-4</v>
      </c>
      <c r="O461" s="34">
        <v>0</v>
      </c>
      <c r="P461" s="34">
        <v>4.6191284195926573E-2</v>
      </c>
      <c r="Q461" s="34">
        <v>0</v>
      </c>
      <c r="R461" s="34">
        <v>0</v>
      </c>
      <c r="S461" s="35">
        <v>0</v>
      </c>
      <c r="T461" s="35">
        <v>101714.74209107019</v>
      </c>
      <c r="U461" s="35">
        <v>7.4907328933040301E-4</v>
      </c>
      <c r="V461" s="35">
        <v>1.2770561189205836E-2</v>
      </c>
      <c r="W461" s="35">
        <v>0</v>
      </c>
      <c r="X461" s="35">
        <v>2.3489654855336529E-2</v>
      </c>
      <c r="Y461" s="35">
        <v>9.9341386227895082E-2</v>
      </c>
      <c r="Z461" s="35">
        <v>0</v>
      </c>
      <c r="AA461" s="35">
        <v>0</v>
      </c>
      <c r="AB461" s="35">
        <v>1.3282318815742893E-2</v>
      </c>
      <c r="AC461" s="35">
        <v>0</v>
      </c>
      <c r="AD461" s="35">
        <v>4.459027624929111E-3</v>
      </c>
      <c r="AE461" s="58" t="s">
        <v>5560</v>
      </c>
      <c r="AF461" s="58"/>
      <c r="AG461" s="57" t="str" cm="1">
        <f t="array" ref="AG461">IFERROR(_xlfn.IFS(
AI461="MPR ISSUE","PDH",
AI461="BSS Hardware Issue","BSS",
AI461="Sites strategiques, MLL, Pylone, etc.","ENVTECH",
AI461="AKTIVCO DEFAUT GE &amp; POWER Cabinet","AKTIVCO",
AI461="AKTIVCO Coupure ENEO &amp; Baisse de tension","AKTIVCO GRID ONLY",
AI461="Coupure ENEO &amp; Baisse de tension","IHS GRID ONLY",
AI461="Defaut GE &amp; POWER Cabinet","IHS",
AI461="Sharing","Partners",
AI461="Sites strategiques &amp; DataCenter","SST &amp; DC",
AI461="Exclu","Exclu",
AI461="SAT","SAT",
AI461="SPARE-ISSUE","SPARE-ISSUE",
AI461="Fiber CAmtel","TRANS_FO_CAMTEL",
AI461="Fiber AOF","Fiber AOF",
AI461="Projet OCM (HUAWEI)","TRAVAUX-HUAWEI",
AI461="Projet OCM (NOKIA)","TRAVAUX-NOKIA",
AI461="ACCESS-ISSUE","ACCESS-ISSUE",
AI461="Projet OCM (ZTE, NOKIA, autres projets)","TRAVAUX OCM",
AI461="No root CAuse","No root cause",
AI461="ODU HS","PDH",
AI461="IP &amp; VLAN","PDH",
AI461="Warehouse HUAWEI","SPARE-ISSUE",
AI461="SPARE-HS","SPARE-ISSUE",
AI461="Power Telco","BSS",AI461="no impacts","no impacts"
),"")</f>
        <v>no impacts</v>
      </c>
      <c r="AH461" s="57" t="str" cm="1">
        <f t="array" ref="AH461">IFERROR(_xlfn.IFS(
AI461="MPR ISSUE","TX ISSUE",
AI461="BSS Hardware Issue","RAN ISSUE",
AI461="Sites strategiques, MLL, Pylone, etc.","ENVTECH",
AI461="AKTIVCO DEFAUT GE &amp; POWER Cabinet","POWER ISSUE",
AI461="AKTIVCO Coupure ENEO &amp; Baisse de tension","POWER ISSUE",
AI461="Coupure ENEO &amp; Baisse de tension","POWER ISSUE",
AI461="Defaut GE &amp; POWER Cabinet","POWER ISSUE",
AI461="Sharing","POWER ISSUE",
AI461="Sites strategiques &amp; DataCenter","POWER ISSUE",
AI461="Exclu","Exclu",
AI461="SAT","TX ISSUE",
AI461="SPARE-ISSUE","SPARE-ISSUE",
AI461="Fiber CAmtel","TX ISSUE",
AI461="Fiber AOF","TX ISSUE",
AI461="Projet OCM (HUAWEI)","TRAVAUX-HUAWEI",
AI461="Projet OCM (NOKIA)","TRAVAUX -NOKIA",
AI461="ACCESS-ISSUE","ACCESS-ISSUE",
AI461="Projet OCM (ZTE, NOKIA, autres projets)","TRAVAUX OCM",
AI461="No root CAuse","No root cause",
AI461="ODU HS","TX ISSUE",
AI461="IP &amp; VLAN","TX ISSUE",
AI461="Warehouse HUAWEI","SPARE-ISSUE",
AI461="SPARE-HS","SPARE-ISSUE",
AI461="Power Telco","RAN ISSUE",AI461="no impacts","no impacts"
),"")</f>
        <v>no impacts</v>
      </c>
      <c r="AI461" s="85" t="s">
        <v>5998</v>
      </c>
      <c r="AJ461" s="57" t="str" cm="1">
        <f t="array" ref="AJ461">IFERROR(_xlfn.IFS(
AI461="MPR ISSUE","ACTIVE",
AI461="BSS Hardware Issue","ACTIVE",
AI461="Sites strategiques, MLL, Pylone, etc.","PASSIVE",
AI461="AKTIVCO DEFAUT GE &amp; POWER Cabinet","PASSIVE",
AI461="AKTIVCO Coupure ENEO &amp; Baisse de tension","PASSIVE",
AI461="Coupure ENEO &amp; Baisse de tension","PASSIVE",
AI461="Defaut GE &amp; POWER Cabinet","PASSIVE",
AI461="Sharing","PASSIVE",
AI461="Sites strategiques &amp; DataCenter","PASSIVE",
AI461="Exclu","Exclu",
AI461="SAT","ACTIVE",
AI461="SPARE-ISSUE","SPARE-ISSUE",
AI461="Fiber CAmtel","ACTIVE",
AI461="Fiber AOF","ACTIVE",
AI461="Projet OCM (HUAWEI)","PLANNED WORKS",
AI461="Projet OCM (NOKIA)","PLANNED WORKS",
AI461="ACCESS-ISSUE","ACCESS-ISSUE",
AI461="Projet OCM (ZTE, NOKIA, autres projets)","PLANNED WORKS",
AI461="No root CAuse","No root cause",
AI461="ODU HS","ACTIVE",
AI461="IP &amp; VLAN","ACTIVE",
AI461="Warehouse HUAWEI","SPARE-ISSUE",
AI461="SPARE-HS","SPARE-ISSUE",
AI461="Power Telco","ACTIVE", AI461="no impacts","no impacts"
),"")</f>
        <v>no impacts</v>
      </c>
      <c r="AK461" s="23" t="s">
        <v>5537</v>
      </c>
      <c r="AL461" s="23" t="str">
        <f t="shared" si="17"/>
        <v>SUD_121</v>
      </c>
      <c r="AN461" s="9" t="s">
        <v>5537</v>
      </c>
      <c r="AO461" s="23" t="str">
        <f>_xlfn.XLOOKUP(B461,'INCIDENT-05-03-2026'!E:E,'INCIDENT-05-03-2026'!F:F,"")</f>
        <v/>
      </c>
      <c r="AP461" s="7" t="s">
        <v>5537</v>
      </c>
      <c r="AQ461" s="6"/>
      <c r="AR461" s="7"/>
      <c r="AS461" s="3" t="str">
        <f>_xlfn.XLOOKUP(B461,'[3]tt num | region | site id'!$C:$C,'[3]tt num | region | site id'!$Q:$Q,"")</f>
        <v/>
      </c>
      <c r="AT461" s="24" t="str">
        <f>_xlfn.XLOOKUP(B461,'[4]Cells Huawei 03052026 12h'!$B:$B,'[4]Cells Huawei 03052026 12h'!$T:$T,"")</f>
        <v/>
      </c>
      <c r="AU461" s="24" t="str">
        <f>_xlfn.XLOOKUP(B461,'[5]cells down 02052026 8h50'!$B:$B,'[5]cells down 02052026 8h50'!$R:$R,"")</f>
        <v/>
      </c>
      <c r="AV461" s="24" t="str">
        <f>_xlfn.XLOOKUP(B461,'[5]cells down 02052026 13h50'!$B:$B,'[5]cells down 02052026 13h50'!$R:$R,"")</f>
        <v/>
      </c>
      <c r="AW461" s="24" t="str">
        <f>_xlfn.XLOOKUP(B461,'[5]cells down 02052026 13h50'!$B:$B,'[5]cells down 02052026 13h50'!$R:$R,"")</f>
        <v/>
      </c>
      <c r="AX461" s="24" t="str">
        <f>_xlfn.XLOOKUP(B461,'[6]cell downs 03052026 8h40 '!$B:$B,'[6]cell downs 03052026 8h40 '!$R:$R,"")</f>
        <v/>
      </c>
      <c r="AY461" s="24" t="str">
        <f>_xlfn.XLOOKUP(B461,'[7]ALL SITES DOWN'!$D:$D,'[7]ALL SITES DOWN'!$J:$J,"")</f>
        <v/>
      </c>
      <c r="AZ461" s="24" t="str">
        <f>_xlfn.XLOOKUP(B461,'[8]ALL SITES DOWN'!$D:$D,'[8]ALL SITES DOWN'!$J:$J,"")</f>
        <v/>
      </c>
      <c r="BA461" s="9" t="str">
        <f>_xlfn.XLOOKUP(B461,[9]sheet1!$AC:$AC,[9]sheet1!$AF:$AF,"")</f>
        <v/>
      </c>
      <c r="BB461" s="14" t="s">
        <v>5537</v>
      </c>
      <c r="BC461" s="14" t="s">
        <v>5537</v>
      </c>
      <c r="BD461" s="14" t="str">
        <f>_xlfn.XLOOKUP(B461,'[10]cell downs 18042026 17h'!$B:$B,'[10]cell downs 18042026 17h'!$B:$B,"")</f>
        <v/>
      </c>
      <c r="BE461" s="14" t="str">
        <f>_xlfn.XLOOKUP(B461,'[11]Cells Huawei 19042026 15h'!$B:$B,'[11]Cells Huawei 19042026 15h'!$B:$B,"")</f>
        <v/>
      </c>
      <c r="BF461" s="9" t="str">
        <f>_xlfn.XLOOKUP(B461,'[12]cells down 19042026 9H40'!$B:$B,'[12]cells down 19042026 9H40'!$B:$B,"")</f>
        <v/>
      </c>
      <c r="BG461" s="9" t="s">
        <v>5537</v>
      </c>
      <c r="BH461" s="9" t="s">
        <v>5537</v>
      </c>
    </row>
    <row r="462" spans="1:60" s="9" customFormat="1" x14ac:dyDescent="0.3">
      <c r="A462" s="1" t="s">
        <v>476</v>
      </c>
      <c r="B462" s="1" t="s">
        <v>477</v>
      </c>
      <c r="C462" s="3" t="str">
        <f>_xlfn.XLOOKUP(B462,'[1]daily break down'!$D:$D,'[1]daily break down'!$E:$E,"")</f>
        <v>NORD-OUEST</v>
      </c>
      <c r="D462" s="1" t="s">
        <v>11</v>
      </c>
      <c r="E462" s="1" t="s">
        <v>96</v>
      </c>
      <c r="F462" s="3" t="s">
        <v>51</v>
      </c>
      <c r="G462" s="1" t="s">
        <v>476</v>
      </c>
      <c r="H462" s="41" t="str">
        <f>_xlfn.XLOOKUP(B462,[2]CALCULATION!$B:$B,[2]CALCULATION!$H:$H,"")</f>
        <v>NOKIA</v>
      </c>
      <c r="I462" s="34">
        <v>3.3536926661023241</v>
      </c>
      <c r="J462" s="34">
        <v>5.9314207636972629</v>
      </c>
      <c r="K462" s="34">
        <v>3.7208201961283032</v>
      </c>
      <c r="L462" s="34">
        <v>5.7481776710180421</v>
      </c>
      <c r="M462" s="34">
        <v>11.92999102931838</v>
      </c>
      <c r="N462" s="34">
        <v>12.855955704306867</v>
      </c>
      <c r="O462" s="34">
        <v>0.19079468164671992</v>
      </c>
      <c r="P462" s="34">
        <v>6.1982129794441017</v>
      </c>
      <c r="Q462" s="34">
        <v>7.897186463520768</v>
      </c>
      <c r="R462" s="34">
        <v>5.8395198825471768</v>
      </c>
      <c r="S462" s="35">
        <v>5.3997353087385749</v>
      </c>
      <c r="T462" s="35">
        <v>21997.587348794204</v>
      </c>
      <c r="U462" s="35">
        <v>3.0231543110979953</v>
      </c>
      <c r="V462" s="35">
        <v>2.0532990614468392</v>
      </c>
      <c r="W462" s="35">
        <v>2.9555935086022149</v>
      </c>
      <c r="X462" s="35">
        <v>2.9451243176299036</v>
      </c>
      <c r="Y462" s="35">
        <v>4.1239873242531386</v>
      </c>
      <c r="Z462" s="35">
        <v>0.13633133865817429</v>
      </c>
      <c r="AA462" s="35">
        <v>0</v>
      </c>
      <c r="AB462" s="35">
        <v>1.2484657153251406E-2</v>
      </c>
      <c r="AC462" s="35">
        <v>0</v>
      </c>
      <c r="AD462" s="35">
        <v>4.1912434045879516E-3</v>
      </c>
      <c r="AE462" s="58" t="s">
        <v>5603</v>
      </c>
      <c r="AF462" s="58"/>
      <c r="AG462" s="57" t="str" cm="1">
        <f t="array" ref="AG462">IFERROR(_xlfn.IFS(
AI462="MPR ISSUE","PDH",
AI462="BSS Hardware Issue","BSS",
AI462="Sites strategiques, MLL, Pylone, etc.","ENVTECH",
AI462="AKTIVCO DEFAUT GE &amp; POWER Cabinet","AKTIVCO",
AI462="AKTIVCO Coupure ENEO &amp; Baisse de tension","AKTIVCO GRID ONLY",
AI462="Coupure ENEO &amp; Baisse de tension","IHS GRID ONLY",
AI462="Defaut GE &amp; POWER Cabinet","IHS",
AI462="Sharing","Partners",
AI462="Sites strategiques &amp; DataCenter","SST &amp; DC",
AI462="Exclu","Exclu",
AI462="SAT","SAT",
AI462="SPARE-ISSUE","SPARE-ISSUE",
AI462="Fiber CAmtel","TRANS_FO_CAMTEL",
AI462="Fiber AOF","Fiber AOF",
AI462="Projet OCM (HUAWEI)","TRAVAUX-HUAWEI",
AI462="Projet OCM (NOKIA)","TRAVAUX-NOKIA",
AI462="ACCESS-ISSUE","ACCESS-ISSUE",
AI462="Projet OCM (ZTE, NOKIA, autres projets)","TRAVAUX OCM",
AI462="No root CAuse","No root cause",
AI462="ODU HS","PDH",
AI462="IP &amp; VLAN","PDH",
AI462="Warehouse HUAWEI","SPARE-ISSUE",
AI462="SPARE-HS","SPARE-ISSUE",
AI462="Power Telco","BSS",AI462="no impacts","no impacts"
),"")</f>
        <v>BSS</v>
      </c>
      <c r="AH462" s="57" t="str" cm="1">
        <f t="array" ref="AH462">IFERROR(_xlfn.IFS(
AI462="MPR ISSUE","TX ISSUE",
AI462="BSS Hardware Issue","RAN ISSUE",
AI462="Sites strategiques, MLL, Pylone, etc.","ENVTECH",
AI462="AKTIVCO DEFAUT GE &amp; POWER Cabinet","POWER ISSUE",
AI462="AKTIVCO Coupure ENEO &amp; Baisse de tension","POWER ISSUE",
AI462="Coupure ENEO &amp; Baisse de tension","POWER ISSUE",
AI462="Defaut GE &amp; POWER Cabinet","POWER ISSUE",
AI462="Sharing","POWER ISSUE",
AI462="Sites strategiques &amp; DataCenter","POWER ISSUE",
AI462="Exclu","Exclu",
AI462="SAT","TX ISSUE",
AI462="SPARE-ISSUE","SPARE-ISSUE",
AI462="Fiber CAmtel","TX ISSUE",
AI462="Fiber AOF","TX ISSUE",
AI462="Projet OCM (HUAWEI)","TRAVAUX-HUAWEI",
AI462="Projet OCM (NOKIA)","TRAVAUX -NOKIA",
AI462="ACCESS-ISSUE","ACCESS-ISSUE",
AI462="Projet OCM (ZTE, NOKIA, autres projets)","TRAVAUX OCM",
AI462="No root CAuse","No root cause",
AI462="ODU HS","TX ISSUE",
AI462="IP &amp; VLAN","TX ISSUE",
AI462="Warehouse HUAWEI","SPARE-ISSUE",
AI462="SPARE-HS","SPARE-ISSUE",
AI462="Power Telco","RAN ISSUE",AI462="no impacts","no impacts"
),"")</f>
        <v>RAN ISSUE</v>
      </c>
      <c r="AI462" s="85" t="s">
        <v>5320</v>
      </c>
      <c r="AJ462" s="57" t="str" cm="1">
        <f t="array" ref="AJ462">IFERROR(_xlfn.IFS(
AI462="MPR ISSUE","ACTIVE",
AI462="BSS Hardware Issue","ACTIVE",
AI462="Sites strategiques, MLL, Pylone, etc.","PASSIVE",
AI462="AKTIVCO DEFAUT GE &amp; POWER Cabinet","PASSIVE",
AI462="AKTIVCO Coupure ENEO &amp; Baisse de tension","PASSIVE",
AI462="Coupure ENEO &amp; Baisse de tension","PASSIVE",
AI462="Defaut GE &amp; POWER Cabinet","PASSIVE",
AI462="Sharing","PASSIVE",
AI462="Sites strategiques &amp; DataCenter","PASSIVE",
AI462="Exclu","Exclu",
AI462="SAT","ACTIVE",
AI462="SPARE-ISSUE","SPARE-ISSUE",
AI462="Fiber CAmtel","ACTIVE",
AI462="Fiber AOF","ACTIVE",
AI462="Projet OCM (HUAWEI)","PLANNED WORKS",
AI462="Projet OCM (NOKIA)","PLANNED WORKS",
AI462="ACCESS-ISSUE","ACCESS-ISSUE",
AI462="Projet OCM (ZTE, NOKIA, autres projets)","PLANNED WORKS",
AI462="No root CAuse","No root cause",
AI462="ODU HS","ACTIVE",
AI462="IP &amp; VLAN","ACTIVE",
AI462="Warehouse HUAWEI","SPARE-ISSUE",
AI462="SPARE-HS","SPARE-ISSUE",
AI462="Power Telco","ACTIVE", AI462="no impacts","no impacts"
),"")</f>
        <v>ACTIVE</v>
      </c>
      <c r="AK462" s="23" t="s">
        <v>5708</v>
      </c>
      <c r="AL462" s="23" t="str">
        <f t="shared" si="17"/>
        <v>NRO_043</v>
      </c>
      <c r="AN462" s="9" t="s">
        <v>5537</v>
      </c>
      <c r="AO462" s="23" t="str">
        <f>_xlfn.XLOOKUP(B462,'INCIDENT-05-03-2026'!E:E,'INCIDENT-05-03-2026'!F:F,"")</f>
        <v/>
      </c>
      <c r="AP462" s="7" t="s">
        <v>5537</v>
      </c>
      <c r="AQ462" s="6"/>
      <c r="AR462" s="7"/>
      <c r="AS462" s="3" t="str">
        <f>_xlfn.XLOOKUP(B462,'[3]tt num | region | site id'!$C:$C,'[3]tt num | region | site id'!$Q:$Q,"")</f>
        <v/>
      </c>
      <c r="AT462" s="24" t="str">
        <f>_xlfn.XLOOKUP(B462,'[4]Cells Huawei 03052026 12h'!$B:$B,'[4]Cells Huawei 03052026 12h'!$T:$T,"")</f>
        <v/>
      </c>
      <c r="AU462" s="24" t="str">
        <f>_xlfn.XLOOKUP(B462,'[5]cells down 02052026 8h50'!$B:$B,'[5]cells down 02052026 8h50'!$R:$R,"")</f>
        <v/>
      </c>
      <c r="AV462" s="24" t="str">
        <f>_xlfn.XLOOKUP(B462,'[5]cells down 02052026 13h50'!$B:$B,'[5]cells down 02052026 13h50'!$R:$R,"")</f>
        <v/>
      </c>
      <c r="AW462" s="24" t="str">
        <f>_xlfn.XLOOKUP(B462,'[5]cells down 02052026 13h50'!$B:$B,'[5]cells down 02052026 13h50'!$R:$R,"")</f>
        <v/>
      </c>
      <c r="AX462" s="24" t="str">
        <f>_xlfn.XLOOKUP(B462,'[6]cell downs 03052026 8h40 '!$B:$B,'[6]cell downs 03052026 8h40 '!$R:$R,"")</f>
        <v xml:space="preserve">(05/03/2026 cell nokia): 30/04/2026 : FME donald sur site || Intervention en cours || Feedback RM : 
FME Donald on site now working with BO
29/04/2026 :  Un reset a ete effectuer || Site en observation||Check and solve VSWR on site||VSWR on ARGA, ANT2 || Escalade faite au RM : en attente de son feedback </v>
      </c>
      <c r="AY462" s="24" t="str">
        <f>_xlfn.XLOOKUP(B462,'[7]ALL SITES DOWN'!$D:$D,'[7]ALL SITES DOWN'!$J:$J,"")</f>
        <v/>
      </c>
      <c r="AZ462" s="24" t="str">
        <f>_xlfn.XLOOKUP(B462,'[8]ALL SITES DOWN'!$D:$D,'[8]ALL SITES DOWN'!$J:$J,"")</f>
        <v/>
      </c>
      <c r="BA462" s="9" t="str">
        <f>_xlfn.XLOOKUP(B462,[9]sheet1!$AC:$AC,[9]sheet1!$AF:$AF,"")</f>
        <v/>
      </c>
      <c r="BB462" s="14" t="s">
        <v>5537</v>
      </c>
      <c r="BC462" s="14" t="s">
        <v>5537</v>
      </c>
      <c r="BD462" s="14" t="str">
        <f>_xlfn.XLOOKUP(B462,'[10]cell downs 18042026 17h'!$B:$B,'[10]cell downs 18042026 17h'!$B:$B,"")</f>
        <v/>
      </c>
      <c r="BE462" s="14" t="str">
        <f>_xlfn.XLOOKUP(B462,'[11]Cells Huawei 19042026 15h'!$B:$B,'[11]Cells Huawei 19042026 15h'!$B:$B,"")</f>
        <v/>
      </c>
      <c r="BF462" s="9" t="str">
        <f>_xlfn.XLOOKUP(B462,'[12]cells down 19042026 9H40'!$B:$B,'[12]cells down 19042026 9H40'!$B:$B,"")</f>
        <v/>
      </c>
      <c r="BG462" s="9" t="s">
        <v>477</v>
      </c>
      <c r="BH462" s="9" t="s">
        <v>12</v>
      </c>
    </row>
    <row r="463" spans="1:60" s="9" customFormat="1" x14ac:dyDescent="0.3">
      <c r="A463" s="1" t="s">
        <v>871</v>
      </c>
      <c r="B463" s="1" t="s">
        <v>872</v>
      </c>
      <c r="C463" s="3" t="str">
        <f>_xlfn.XLOOKUP(B463,'[1]daily break down'!$D:$D,'[1]daily break down'!$E:$E,"")</f>
        <v>NORD-OUEST</v>
      </c>
      <c r="D463" s="1" t="s">
        <v>11</v>
      </c>
      <c r="E463" s="1" t="s">
        <v>66</v>
      </c>
      <c r="F463" s="3" t="s">
        <v>51</v>
      </c>
      <c r="G463" s="1" t="s">
        <v>871</v>
      </c>
      <c r="H463" s="41" t="str">
        <f>_xlfn.XLOOKUP(B463,[2]CALCULATION!$B:$B,[2]CALCULATION!$H:$H,"")</f>
        <v>NOKIA</v>
      </c>
      <c r="I463" s="34">
        <v>0.30575978526312858</v>
      </c>
      <c r="J463" s="34">
        <v>1.2469147038853921</v>
      </c>
      <c r="K463" s="34">
        <v>0.51493066391669584</v>
      </c>
      <c r="L463" s="34">
        <v>3.3886648803053529E-3</v>
      </c>
      <c r="M463" s="34">
        <v>2.0669360495890747</v>
      </c>
      <c r="N463" s="34">
        <v>1.8726832233265207E-3</v>
      </c>
      <c r="O463" s="34">
        <v>4.8154711456969632E-3</v>
      </c>
      <c r="P463" s="34">
        <v>3.8345418382400923E-3</v>
      </c>
      <c r="Q463" s="34">
        <v>0.68488828531371693</v>
      </c>
      <c r="R463" s="34">
        <v>1.3668808849055698</v>
      </c>
      <c r="S463" s="35">
        <v>2.578640403499791</v>
      </c>
      <c r="T463" s="35">
        <v>17403.285923414747</v>
      </c>
      <c r="U463" s="35">
        <v>4.7262957541099127E-3</v>
      </c>
      <c r="V463" s="35">
        <v>1.2418029980053247</v>
      </c>
      <c r="W463" s="35">
        <v>6.1531020195015234E-3</v>
      </c>
      <c r="X463" s="35">
        <v>0</v>
      </c>
      <c r="Y463" s="35">
        <v>2.9427879223702718E-3</v>
      </c>
      <c r="Z463" s="35">
        <v>9.1155085280210421E-2</v>
      </c>
      <c r="AA463" s="35">
        <v>0</v>
      </c>
      <c r="AB463" s="35">
        <v>1.2484657153251406E-2</v>
      </c>
      <c r="AC463" s="35">
        <v>0</v>
      </c>
      <c r="AD463" s="35">
        <v>4.1912434045879516E-3</v>
      </c>
      <c r="AE463" s="58" t="s">
        <v>5603</v>
      </c>
      <c r="AF463" s="58"/>
      <c r="AG463" s="57" t="str" cm="1">
        <f t="array" ref="AG463">IFERROR(_xlfn.IFS(
AI463="MPR ISSUE","PDH",
AI463="BSS Hardware Issue","BSS",
AI463="Sites strategiques, MLL, Pylone, etc.","ENVTECH",
AI463="AKTIVCO DEFAUT GE &amp; POWER Cabinet","AKTIVCO",
AI463="AKTIVCO Coupure ENEO &amp; Baisse de tension","AKTIVCO GRID ONLY",
AI463="Coupure ENEO &amp; Baisse de tension","IHS GRID ONLY",
AI463="Defaut GE &amp; POWER Cabinet","IHS",
AI463="Sharing","Partners",
AI463="Sites strategiques &amp; DataCenter","SST &amp; DC",
AI463="Exclu","Exclu",
AI463="SAT","SAT",
AI463="SPARE-ISSUE","SPARE-ISSUE",
AI463="Fiber CAmtel","TRANS_FO_CAMTEL",
AI463="Fiber AOF","Fiber AOF",
AI463="Projet OCM (HUAWEI)","TRAVAUX-HUAWEI",
AI463="Projet OCM (NOKIA)","TRAVAUX-NOKIA",
AI463="ACCESS-ISSUE","ACCESS-ISSUE",
AI463="Projet OCM (ZTE, NOKIA, autres projets)","TRAVAUX OCM",
AI463="No root CAuse","No root cause",
AI463="ODU HS","PDH",
AI463="IP &amp; VLAN","PDH",
AI463="Warehouse HUAWEI","SPARE-ISSUE",
AI463="SPARE-HS","SPARE-ISSUE",
AI463="Power Telco","BSS",AI463="no impacts","no impacts"
),"")</f>
        <v>no impacts</v>
      </c>
      <c r="AH463" s="57" t="str" cm="1">
        <f t="array" ref="AH463">IFERROR(_xlfn.IFS(
AI463="MPR ISSUE","TX ISSUE",
AI463="BSS Hardware Issue","RAN ISSUE",
AI463="Sites strategiques, MLL, Pylone, etc.","ENVTECH",
AI463="AKTIVCO DEFAUT GE &amp; POWER Cabinet","POWER ISSUE",
AI463="AKTIVCO Coupure ENEO &amp; Baisse de tension","POWER ISSUE",
AI463="Coupure ENEO &amp; Baisse de tension","POWER ISSUE",
AI463="Defaut GE &amp; POWER Cabinet","POWER ISSUE",
AI463="Sharing","POWER ISSUE",
AI463="Sites strategiques &amp; DataCenter","POWER ISSUE",
AI463="Exclu","Exclu",
AI463="SAT","TX ISSUE",
AI463="SPARE-ISSUE","SPARE-ISSUE",
AI463="Fiber CAmtel","TX ISSUE",
AI463="Fiber AOF","TX ISSUE",
AI463="Projet OCM (HUAWEI)","TRAVAUX-HUAWEI",
AI463="Projet OCM (NOKIA)","TRAVAUX -NOKIA",
AI463="ACCESS-ISSUE","ACCESS-ISSUE",
AI463="Projet OCM (ZTE, NOKIA, autres projets)","TRAVAUX OCM",
AI463="No root CAuse","No root cause",
AI463="ODU HS","TX ISSUE",
AI463="IP &amp; VLAN","TX ISSUE",
AI463="Warehouse HUAWEI","SPARE-ISSUE",
AI463="SPARE-HS","SPARE-ISSUE",
AI463="Power Telco","RAN ISSUE",AI463="no impacts","no impacts"
),"")</f>
        <v>no impacts</v>
      </c>
      <c r="AI463" s="85" t="s">
        <v>5998</v>
      </c>
      <c r="AJ463" s="57" t="str" cm="1">
        <f t="array" ref="AJ463">IFERROR(_xlfn.IFS(
AI463="MPR ISSUE","ACTIVE",
AI463="BSS Hardware Issue","ACTIVE",
AI463="Sites strategiques, MLL, Pylone, etc.","PASSIVE",
AI463="AKTIVCO DEFAUT GE &amp; POWER Cabinet","PASSIVE",
AI463="AKTIVCO Coupure ENEO &amp; Baisse de tension","PASSIVE",
AI463="Coupure ENEO &amp; Baisse de tension","PASSIVE",
AI463="Defaut GE &amp; POWER Cabinet","PASSIVE",
AI463="Sharing","PASSIVE",
AI463="Sites strategiques &amp; DataCenter","PASSIVE",
AI463="Exclu","Exclu",
AI463="SAT","ACTIVE",
AI463="SPARE-ISSUE","SPARE-ISSUE",
AI463="Fiber CAmtel","ACTIVE",
AI463="Fiber AOF","ACTIVE",
AI463="Projet OCM (HUAWEI)","PLANNED WORKS",
AI463="Projet OCM (NOKIA)","PLANNED WORKS",
AI463="ACCESS-ISSUE","ACCESS-ISSUE",
AI463="Projet OCM (ZTE, NOKIA, autres projets)","PLANNED WORKS",
AI463="No root CAuse","No root cause",
AI463="ODU HS","ACTIVE",
AI463="IP &amp; VLAN","ACTIVE",
AI463="Warehouse HUAWEI","SPARE-ISSUE",
AI463="SPARE-HS","SPARE-ISSUE",
AI463="Power Telco","ACTIVE", AI463="no impacts","no impacts"
),"")</f>
        <v>no impacts</v>
      </c>
      <c r="AK463" s="23" t="s">
        <v>5537</v>
      </c>
      <c r="AL463" s="23" t="str">
        <f t="shared" si="17"/>
        <v>NRO_246</v>
      </c>
      <c r="AN463" s="9" t="s">
        <v>5537</v>
      </c>
      <c r="AO463" s="23" t="str">
        <f>_xlfn.XLOOKUP(B463,'INCIDENT-05-03-2026'!E:E,'INCIDENT-05-03-2026'!F:F,"")</f>
        <v/>
      </c>
      <c r="AP463" s="7" t="s">
        <v>5537</v>
      </c>
      <c r="AQ463" s="6"/>
      <c r="AR463" s="7"/>
      <c r="AS463" s="3" t="str">
        <f>_xlfn.XLOOKUP(B463,'[3]tt num | region | site id'!$C:$C,'[3]tt num | region | site id'!$Q:$Q,"")</f>
        <v/>
      </c>
      <c r="AT463" s="24" t="str">
        <f>_xlfn.XLOOKUP(B463,'[4]Cells Huawei 03052026 12h'!$B:$B,'[4]Cells Huawei 03052026 12h'!$T:$T,"")</f>
        <v/>
      </c>
      <c r="AU463" s="24" t="str">
        <f>_xlfn.XLOOKUP(B463,'[5]cells down 02052026 8h50'!$B:$B,'[5]cells down 02052026 8h50'!$R:$R,"")</f>
        <v/>
      </c>
      <c r="AV463" s="24" t="str">
        <f>_xlfn.XLOOKUP(B463,'[5]cells down 02052026 13h50'!$B:$B,'[5]cells down 02052026 13h50'!$R:$R,"")</f>
        <v/>
      </c>
      <c r="AW463" s="24" t="str">
        <f>_xlfn.XLOOKUP(B463,'[5]cells down 02052026 13h50'!$B:$B,'[5]cells down 02052026 13h50'!$R:$R,"")</f>
        <v/>
      </c>
      <c r="AX463" s="24" t="str">
        <f>_xlfn.XLOOKUP(B463,'[6]cell downs 03052026 8h40 '!$B:$B,'[6]cell downs 03052026 8h40 '!$R:$R,"")</f>
        <v/>
      </c>
      <c r="AY463" s="24" t="str">
        <f>_xlfn.XLOOKUP(B463,'[7]ALL SITES DOWN'!$D:$D,'[7]ALL SITES DOWN'!$J:$J,"")</f>
        <v/>
      </c>
      <c r="AZ463" s="24" t="str">
        <f>_xlfn.XLOOKUP(B463,'[8]ALL SITES DOWN'!$D:$D,'[8]ALL SITES DOWN'!$J:$J,"")</f>
        <v/>
      </c>
      <c r="BA463" s="9" t="str">
        <f>_xlfn.XLOOKUP(B463,[9]sheet1!$AC:$AC,[9]sheet1!$AF:$AF,"")</f>
        <v/>
      </c>
      <c r="BB463" s="14" t="s">
        <v>5537</v>
      </c>
      <c r="BC463" s="14" t="s">
        <v>5537</v>
      </c>
      <c r="BD463" s="14" t="str">
        <f>_xlfn.XLOOKUP(B463,'[10]cell downs 18042026 17h'!$B:$B,'[10]cell downs 18042026 17h'!$B:$B,"")</f>
        <v/>
      </c>
      <c r="BE463" s="14" t="str">
        <f>_xlfn.XLOOKUP(B463,'[11]Cells Huawei 19042026 15h'!$B:$B,'[11]Cells Huawei 19042026 15h'!$B:$B,"")</f>
        <v/>
      </c>
      <c r="BF463" s="9" t="str">
        <f>_xlfn.XLOOKUP(B463,'[12]cells down 19042026 9H40'!$B:$B,'[12]cells down 19042026 9H40'!$B:$B,"")</f>
        <v/>
      </c>
      <c r="BG463" s="9" t="s">
        <v>872</v>
      </c>
      <c r="BH463" s="9" t="s">
        <v>5537</v>
      </c>
    </row>
    <row r="464" spans="1:60" s="9" customFormat="1" x14ac:dyDescent="0.3">
      <c r="A464" s="1" t="s">
        <v>2635</v>
      </c>
      <c r="B464" s="8" t="s">
        <v>2636</v>
      </c>
      <c r="C464" s="3" t="str">
        <f>_xlfn.XLOOKUP(B464,'[1]daily break down'!$D:$D,'[1]daily break down'!$E:$E,"")</f>
        <v>NORD-OUEST</v>
      </c>
      <c r="D464" s="1" t="s">
        <v>11</v>
      </c>
      <c r="E464" s="1" t="s">
        <v>12</v>
      </c>
      <c r="F464" s="3" t="s">
        <v>51</v>
      </c>
      <c r="G464" s="1" t="s">
        <v>2635</v>
      </c>
      <c r="H464" s="41" t="str">
        <f>_xlfn.XLOOKUP(B464,[2]CALCULATION!$B:$B,[2]CALCULATION!$H:$H,"")</f>
        <v>NOKIA</v>
      </c>
      <c r="I464" s="34">
        <v>0.34403722249258051</v>
      </c>
      <c r="J464" s="34">
        <v>1.2367046256173519</v>
      </c>
      <c r="K464" s="34">
        <v>0.48380635423729812</v>
      </c>
      <c r="L464" s="34">
        <v>3.210314097131252E-3</v>
      </c>
      <c r="M464" s="34">
        <v>2.0646565557027787</v>
      </c>
      <c r="N464" s="34">
        <v>1.5159816569788325E-3</v>
      </c>
      <c r="O464" s="34">
        <v>1.1057748556785539E-2</v>
      </c>
      <c r="P464" s="34">
        <v>0</v>
      </c>
      <c r="Q464" s="34">
        <v>0.68221502232488429</v>
      </c>
      <c r="R464" s="34">
        <v>0</v>
      </c>
      <c r="S464" s="35">
        <v>0.77348872527786783</v>
      </c>
      <c r="T464" s="35">
        <v>17403.285923414747</v>
      </c>
      <c r="U464" s="35">
        <v>0.70636255647862523</v>
      </c>
      <c r="V464" s="35">
        <v>2.6752617476092913E-3</v>
      </c>
      <c r="W464" s="35">
        <v>6.0639266279144729E-3</v>
      </c>
      <c r="X464" s="35">
        <v>0</v>
      </c>
      <c r="Y464" s="35">
        <v>1.515981656978832E-3</v>
      </c>
      <c r="Z464" s="35">
        <v>8.2629917844495263E-2</v>
      </c>
      <c r="AA464" s="35">
        <v>0</v>
      </c>
      <c r="AB464" s="35">
        <v>1.1953395146730654E-2</v>
      </c>
      <c r="AC464" s="35">
        <v>0</v>
      </c>
      <c r="AD464" s="35">
        <v>4.0128926214141923E-3</v>
      </c>
      <c r="AE464" s="58" t="s">
        <v>5603</v>
      </c>
      <c r="AF464" s="58"/>
      <c r="AG464" s="57" t="str" cm="1">
        <f t="array" ref="AG464">IFERROR(_xlfn.IFS(
AI464="MPR ISSUE","PDH",
AI464="BSS Hardware Issue","BSS",
AI464="Sites strategiques, MLL, Pylone, etc.","ENVTECH",
AI464="AKTIVCO DEFAUT GE &amp; POWER Cabinet","AKTIVCO",
AI464="AKTIVCO Coupure ENEO &amp; Baisse de tension","AKTIVCO GRID ONLY",
AI464="Coupure ENEO &amp; Baisse de tension","IHS GRID ONLY",
AI464="Defaut GE &amp; POWER Cabinet","IHS",
AI464="Sharing","Partners",
AI464="Sites strategiques &amp; DataCenter","SST &amp; DC",
AI464="Exclu","Exclu",
AI464="SAT","SAT",
AI464="SPARE-ISSUE","SPARE-ISSUE",
AI464="Fiber CAmtel","TRANS_FO_CAMTEL",
AI464="Fiber AOF","Fiber AOF",
AI464="Projet OCM (HUAWEI)","TRAVAUX-HUAWEI",
AI464="Projet OCM (NOKIA)","TRAVAUX-NOKIA",
AI464="ACCESS-ISSUE","ACCESS-ISSUE",
AI464="Projet OCM (ZTE, NOKIA, autres projets)","TRAVAUX OCM",
AI464="No root CAuse","No root cause",
AI464="ODU HS","PDH",
AI464="IP &amp; VLAN","PDH",
AI464="Warehouse HUAWEI","SPARE-ISSUE",
AI464="SPARE-HS","SPARE-ISSUE",
AI464="Power Telco","BSS",AI464="no impacts","no impacts"
),"")</f>
        <v>no impacts</v>
      </c>
      <c r="AH464" s="57" t="str" cm="1">
        <f t="array" ref="AH464">IFERROR(_xlfn.IFS(
AI464="MPR ISSUE","TX ISSUE",
AI464="BSS Hardware Issue","RAN ISSUE",
AI464="Sites strategiques, MLL, Pylone, etc.","ENVTECH",
AI464="AKTIVCO DEFAUT GE &amp; POWER Cabinet","POWER ISSUE",
AI464="AKTIVCO Coupure ENEO &amp; Baisse de tension","POWER ISSUE",
AI464="Coupure ENEO &amp; Baisse de tension","POWER ISSUE",
AI464="Defaut GE &amp; POWER Cabinet","POWER ISSUE",
AI464="Sharing","POWER ISSUE",
AI464="Sites strategiques &amp; DataCenter","POWER ISSUE",
AI464="Exclu","Exclu",
AI464="SAT","TX ISSUE",
AI464="SPARE-ISSUE","SPARE-ISSUE",
AI464="Fiber CAmtel","TX ISSUE",
AI464="Fiber AOF","TX ISSUE",
AI464="Projet OCM (HUAWEI)","TRAVAUX-HUAWEI",
AI464="Projet OCM (NOKIA)","TRAVAUX -NOKIA",
AI464="ACCESS-ISSUE","ACCESS-ISSUE",
AI464="Projet OCM (ZTE, NOKIA, autres projets)","TRAVAUX OCM",
AI464="No root CAuse","No root cause",
AI464="ODU HS","TX ISSUE",
AI464="IP &amp; VLAN","TX ISSUE",
AI464="Warehouse HUAWEI","SPARE-ISSUE",
AI464="SPARE-HS","SPARE-ISSUE",
AI464="Power Telco","RAN ISSUE",AI464="no impacts","no impacts"
),"")</f>
        <v>no impacts</v>
      </c>
      <c r="AI464" s="85" t="s">
        <v>5998</v>
      </c>
      <c r="AJ464" s="57" t="str" cm="1">
        <f t="array" ref="AJ464">IFERROR(_xlfn.IFS(
AI464="MPR ISSUE","ACTIVE",
AI464="BSS Hardware Issue","ACTIVE",
AI464="Sites strategiques, MLL, Pylone, etc.","PASSIVE",
AI464="AKTIVCO DEFAUT GE &amp; POWER Cabinet","PASSIVE",
AI464="AKTIVCO Coupure ENEO &amp; Baisse de tension","PASSIVE",
AI464="Coupure ENEO &amp; Baisse de tension","PASSIVE",
AI464="Defaut GE &amp; POWER Cabinet","PASSIVE",
AI464="Sharing","PASSIVE",
AI464="Sites strategiques &amp; DataCenter","PASSIVE",
AI464="Exclu","Exclu",
AI464="SAT","ACTIVE",
AI464="SPARE-ISSUE","SPARE-ISSUE",
AI464="Fiber CAmtel","ACTIVE",
AI464="Fiber AOF","ACTIVE",
AI464="Projet OCM (HUAWEI)","PLANNED WORKS",
AI464="Projet OCM (NOKIA)","PLANNED WORKS",
AI464="ACCESS-ISSUE","ACCESS-ISSUE",
AI464="Projet OCM (ZTE, NOKIA, autres projets)","PLANNED WORKS",
AI464="No root CAuse","No root cause",
AI464="ODU HS","ACTIVE",
AI464="IP &amp; VLAN","ACTIVE",
AI464="Warehouse HUAWEI","SPARE-ISSUE",
AI464="SPARE-HS","SPARE-ISSUE",
AI464="Power Telco","ACTIVE", AI464="no impacts","no impacts"
),"")</f>
        <v>no impacts</v>
      </c>
      <c r="AK464" s="23" t="s">
        <v>5537</v>
      </c>
      <c r="AL464" s="23" t="str">
        <f t="shared" si="17"/>
        <v>NRO_024</v>
      </c>
      <c r="AN464" s="9" t="s">
        <v>5537</v>
      </c>
      <c r="AO464" s="23" t="str">
        <f>_xlfn.XLOOKUP(B464,'INCIDENT-05-03-2026'!E:E,'INCIDENT-05-03-2026'!F:F,"")</f>
        <v/>
      </c>
      <c r="AP464" s="7" t="s">
        <v>5537</v>
      </c>
      <c r="AQ464" s="6"/>
      <c r="AR464" s="7"/>
      <c r="AS464" s="3" t="str">
        <f>_xlfn.XLOOKUP(B464,'[3]tt num | region | site id'!$C:$C,'[3]tt num | region | site id'!$Q:$Q,"")</f>
        <v/>
      </c>
      <c r="AT464" s="24" t="str">
        <f>_xlfn.XLOOKUP(B464,'[4]Cells Huawei 03052026 12h'!$B:$B,'[4]Cells Huawei 03052026 12h'!$T:$T,"")</f>
        <v/>
      </c>
      <c r="AU464" s="24" t="str">
        <f>_xlfn.XLOOKUP(B464,'[5]cells down 02052026 8h50'!$B:$B,'[5]cells down 02052026 8h50'!$R:$R,"")</f>
        <v/>
      </c>
      <c r="AV464" s="24" t="str">
        <f>_xlfn.XLOOKUP(B464,'[5]cells down 02052026 13h50'!$B:$B,'[5]cells down 02052026 13h50'!$R:$R,"")</f>
        <v/>
      </c>
      <c r="AW464" s="24" t="str">
        <f>_xlfn.XLOOKUP(B464,'[5]cells down 02052026 13h50'!$B:$B,'[5]cells down 02052026 13h50'!$R:$R,"")</f>
        <v/>
      </c>
      <c r="AX464" s="24" t="str">
        <f>_xlfn.XLOOKUP(B464,'[6]cell downs 03052026 8h40 '!$B:$B,'[6]cell downs 03052026 8h40 '!$R:$R,"")</f>
        <v/>
      </c>
      <c r="AY464" s="24" t="str">
        <f>_xlfn.XLOOKUP(B464,'[7]ALL SITES DOWN'!$D:$D,'[7]ALL SITES DOWN'!$J:$J,"")</f>
        <v/>
      </c>
      <c r="AZ464" s="24" t="str">
        <f>_xlfn.XLOOKUP(B464,'[8]ALL SITES DOWN'!$D:$D,'[8]ALL SITES DOWN'!$J:$J,"")</f>
        <v/>
      </c>
      <c r="BA464" s="9" t="str">
        <f>_xlfn.XLOOKUP(B464,[9]sheet1!$AC:$AC,[9]sheet1!$AF:$AF,"")</f>
        <v/>
      </c>
      <c r="BB464" s="14" t="s">
        <v>5537</v>
      </c>
      <c r="BC464" s="14" t="s">
        <v>5537</v>
      </c>
      <c r="BD464" s="14" t="str">
        <f>_xlfn.XLOOKUP(B464,'[10]cell downs 18042026 17h'!$B:$B,'[10]cell downs 18042026 17h'!$B:$B,"")</f>
        <v/>
      </c>
      <c r="BE464" s="14" t="str">
        <f>_xlfn.XLOOKUP(B464,'[11]Cells Huawei 19042026 15h'!$B:$B,'[11]Cells Huawei 19042026 15h'!$B:$B,"")</f>
        <v/>
      </c>
      <c r="BF464" s="9" t="str">
        <f>_xlfn.XLOOKUP(B464,'[12]cells down 19042026 9H40'!$B:$B,'[12]cells down 19042026 9H40'!$B:$B,"")</f>
        <v/>
      </c>
      <c r="BG464" s="9" t="s">
        <v>2636</v>
      </c>
      <c r="BH464" s="9" t="s">
        <v>154</v>
      </c>
    </row>
    <row r="465" spans="1:60" s="9" customFormat="1" x14ac:dyDescent="0.3">
      <c r="A465" s="1" t="s">
        <v>901</v>
      </c>
      <c r="B465" s="1" t="s">
        <v>902</v>
      </c>
      <c r="C465" s="3" t="str">
        <f>_xlfn.XLOOKUP(B465,'[1]daily break down'!$D:$D,'[1]daily break down'!$E:$E,"")</f>
        <v>NORD-OUEST</v>
      </c>
      <c r="D465" s="1" t="s">
        <v>11</v>
      </c>
      <c r="E465" s="1" t="s">
        <v>12</v>
      </c>
      <c r="F465" s="3" t="s">
        <v>51</v>
      </c>
      <c r="G465" s="1" t="s">
        <v>903</v>
      </c>
      <c r="H465" s="41" t="str">
        <f>_xlfn.XLOOKUP(B465,[2]CALCULATION!$B:$B,[2]CALCULATION!$H:$H,"")</f>
        <v>NOKIA</v>
      </c>
      <c r="I465" s="34">
        <v>0.57265618558138631</v>
      </c>
      <c r="J465" s="34">
        <v>1.1432736800269281</v>
      </c>
      <c r="K465" s="34">
        <v>0.96975906011484536</v>
      </c>
      <c r="L465" s="34">
        <v>2.1402093980875015E-3</v>
      </c>
      <c r="M465" s="34">
        <v>1.3767092508487002</v>
      </c>
      <c r="N465" s="34">
        <v>1.9618586149134005E-3</v>
      </c>
      <c r="O465" s="34">
        <v>4.0128926214140223E-3</v>
      </c>
      <c r="P465" s="34">
        <v>1.9618586149134005E-3</v>
      </c>
      <c r="Q465" s="34">
        <v>0.45347171581031492</v>
      </c>
      <c r="R465" s="34">
        <v>0.91012470240984622</v>
      </c>
      <c r="S465" s="35">
        <v>1.7030426436065527</v>
      </c>
      <c r="T465" s="35">
        <v>12201.521827567609</v>
      </c>
      <c r="U465" s="35">
        <v>1.0685285424864597</v>
      </c>
      <c r="V465" s="35">
        <v>0.85030519386016734</v>
      </c>
      <c r="W465" s="35">
        <v>0.15448744838528342</v>
      </c>
      <c r="X465" s="35">
        <v>0</v>
      </c>
      <c r="Y465" s="35">
        <v>8.9175391586982075E-4</v>
      </c>
      <c r="Z465" s="35">
        <v>4.0360782232266974E-2</v>
      </c>
      <c r="AA465" s="35">
        <v>0</v>
      </c>
      <c r="AB465" s="35">
        <v>1.0890871133687625E-2</v>
      </c>
      <c r="AC465" s="35">
        <v>0</v>
      </c>
      <c r="AD465" s="35">
        <v>3.6561910550661622E-3</v>
      </c>
      <c r="AE465" s="58" t="s">
        <v>5603</v>
      </c>
      <c r="AF465" s="58"/>
      <c r="AG465" s="57" t="str" cm="1">
        <f t="array" ref="AG465">IFERROR(_xlfn.IFS(
AI465="MPR ISSUE","PDH",
AI465="BSS Hardware Issue","BSS",
AI465="Sites strategiques, MLL, Pylone, etc.","ENVTECH",
AI465="AKTIVCO DEFAUT GE &amp; POWER Cabinet","AKTIVCO",
AI465="AKTIVCO Coupure ENEO &amp; Baisse de tension","AKTIVCO GRID ONLY",
AI465="Coupure ENEO &amp; Baisse de tension","IHS GRID ONLY",
AI465="Defaut GE &amp; POWER Cabinet","IHS",
AI465="Sharing","Partners",
AI465="Sites strategiques &amp; DataCenter","SST &amp; DC",
AI465="Exclu","Exclu",
AI465="SAT","SAT",
AI465="SPARE-ISSUE","SPARE-ISSUE",
AI465="Fiber CAmtel","TRANS_FO_CAMTEL",
AI465="Fiber AOF","Fiber AOF",
AI465="Projet OCM (HUAWEI)","TRAVAUX-HUAWEI",
AI465="Projet OCM (NOKIA)","TRAVAUX-NOKIA",
AI465="ACCESS-ISSUE","ACCESS-ISSUE",
AI465="Projet OCM (ZTE, NOKIA, autres projets)","TRAVAUX OCM",
AI465="No root CAuse","No root cause",
AI465="ODU HS","PDH",
AI465="IP &amp; VLAN","PDH",
AI465="Warehouse HUAWEI","SPARE-ISSUE",
AI465="SPARE-HS","SPARE-ISSUE",
AI465="Power Telco","BSS",AI465="no impacts","no impacts"
),"")</f>
        <v>no impacts</v>
      </c>
      <c r="AH465" s="57" t="str" cm="1">
        <f t="array" ref="AH465">IFERROR(_xlfn.IFS(
AI465="MPR ISSUE","TX ISSUE",
AI465="BSS Hardware Issue","RAN ISSUE",
AI465="Sites strategiques, MLL, Pylone, etc.","ENVTECH",
AI465="AKTIVCO DEFAUT GE &amp; POWER Cabinet","POWER ISSUE",
AI465="AKTIVCO Coupure ENEO &amp; Baisse de tension","POWER ISSUE",
AI465="Coupure ENEO &amp; Baisse de tension","POWER ISSUE",
AI465="Defaut GE &amp; POWER Cabinet","POWER ISSUE",
AI465="Sharing","POWER ISSUE",
AI465="Sites strategiques &amp; DataCenter","POWER ISSUE",
AI465="Exclu","Exclu",
AI465="SAT","TX ISSUE",
AI465="SPARE-ISSUE","SPARE-ISSUE",
AI465="Fiber CAmtel","TX ISSUE",
AI465="Fiber AOF","TX ISSUE",
AI465="Projet OCM (HUAWEI)","TRAVAUX-HUAWEI",
AI465="Projet OCM (NOKIA)","TRAVAUX -NOKIA",
AI465="ACCESS-ISSUE","ACCESS-ISSUE",
AI465="Projet OCM (ZTE, NOKIA, autres projets)","TRAVAUX OCM",
AI465="No root CAuse","No root cause",
AI465="ODU HS","TX ISSUE",
AI465="IP &amp; VLAN","TX ISSUE",
AI465="Warehouse HUAWEI","SPARE-ISSUE",
AI465="SPARE-HS","SPARE-ISSUE",
AI465="Power Telco","RAN ISSUE",AI465="no impacts","no impacts"
),"")</f>
        <v>no impacts</v>
      </c>
      <c r="AI465" s="85" t="s">
        <v>5998</v>
      </c>
      <c r="AJ465" s="57" t="str" cm="1">
        <f t="array" ref="AJ465">IFERROR(_xlfn.IFS(
AI465="MPR ISSUE","ACTIVE",
AI465="BSS Hardware Issue","ACTIVE",
AI465="Sites strategiques, MLL, Pylone, etc.","PASSIVE",
AI465="AKTIVCO DEFAUT GE &amp; POWER Cabinet","PASSIVE",
AI465="AKTIVCO Coupure ENEO &amp; Baisse de tension","PASSIVE",
AI465="Coupure ENEO &amp; Baisse de tension","PASSIVE",
AI465="Defaut GE &amp; POWER Cabinet","PASSIVE",
AI465="Sharing","PASSIVE",
AI465="Sites strategiques &amp; DataCenter","PASSIVE",
AI465="Exclu","Exclu",
AI465="SAT","ACTIVE",
AI465="SPARE-ISSUE","SPARE-ISSUE",
AI465="Fiber CAmtel","ACTIVE",
AI465="Fiber AOF","ACTIVE",
AI465="Projet OCM (HUAWEI)","PLANNED WORKS",
AI465="Projet OCM (NOKIA)","PLANNED WORKS",
AI465="ACCESS-ISSUE","ACCESS-ISSUE",
AI465="Projet OCM (ZTE, NOKIA, autres projets)","PLANNED WORKS",
AI465="No root CAuse","No root cause",
AI465="ODU HS","ACTIVE",
AI465="IP &amp; VLAN","ACTIVE",
AI465="Warehouse HUAWEI","SPARE-ISSUE",
AI465="SPARE-HS","SPARE-ISSUE",
AI465="Power Telco","ACTIVE", AI465="no impacts","no impacts"
),"")</f>
        <v>no impacts</v>
      </c>
      <c r="AK465" s="23" t="s">
        <v>5537</v>
      </c>
      <c r="AL465" s="23" t="str">
        <f t="shared" si="17"/>
        <v>NRO_009</v>
      </c>
      <c r="AN465" s="9" t="s">
        <v>5537</v>
      </c>
      <c r="AO465" s="23" t="str">
        <f>_xlfn.XLOOKUP(B465,'INCIDENT-05-03-2026'!E:E,'INCIDENT-05-03-2026'!F:F,"")</f>
        <v/>
      </c>
      <c r="AP465" s="7" t="s">
        <v>5537</v>
      </c>
      <c r="AQ465" s="6"/>
      <c r="AR465" s="7"/>
      <c r="AS465" s="3" t="str">
        <f>_xlfn.XLOOKUP(B465,'[3]tt num | region | site id'!$C:$C,'[3]tt num | region | site id'!$Q:$Q,"")</f>
        <v/>
      </c>
      <c r="AT465" s="24" t="str">
        <f>_xlfn.XLOOKUP(B465,'[4]Cells Huawei 03052026 12h'!$B:$B,'[4]Cells Huawei 03052026 12h'!$T:$T,"")</f>
        <v/>
      </c>
      <c r="AU465" s="24" t="str">
        <f>_xlfn.XLOOKUP(B465,'[5]cells down 02052026 8h50'!$B:$B,'[5]cells down 02052026 8h50'!$R:$R,"")</f>
        <v/>
      </c>
      <c r="AV465" s="24" t="str">
        <f>_xlfn.XLOOKUP(B465,'[5]cells down 02052026 13h50'!$B:$B,'[5]cells down 02052026 13h50'!$R:$R,"")</f>
        <v/>
      </c>
      <c r="AW465" s="24" t="str">
        <f>_xlfn.XLOOKUP(B465,'[5]cells down 02052026 13h50'!$B:$B,'[5]cells down 02052026 13h50'!$R:$R,"")</f>
        <v/>
      </c>
      <c r="AX465" s="24" t="str">
        <f>_xlfn.XLOOKUP(B465,'[6]cell downs 03052026 8h40 '!$B:$B,'[6]cell downs 03052026 8h40 '!$R:$R,"")</f>
        <v/>
      </c>
      <c r="AY465" s="24" t="str">
        <f>_xlfn.XLOOKUP(B465,'[7]ALL SITES DOWN'!$D:$D,'[7]ALL SITES DOWN'!$J:$J,"")</f>
        <v/>
      </c>
      <c r="AZ465" s="24" t="str">
        <f>_xlfn.XLOOKUP(B465,'[8]ALL SITES DOWN'!$D:$D,'[8]ALL SITES DOWN'!$J:$J,"")</f>
        <v/>
      </c>
      <c r="BA465" s="9" t="str">
        <f>_xlfn.XLOOKUP(B465,[9]sheet1!$AC:$AC,[9]sheet1!$AF:$AF,"")</f>
        <v/>
      </c>
      <c r="BB465" s="14" t="s">
        <v>5537</v>
      </c>
      <c r="BC465" s="14" t="s">
        <v>5537</v>
      </c>
      <c r="BD465" s="14" t="str">
        <f>_xlfn.XLOOKUP(B465,'[10]cell downs 18042026 17h'!$B:$B,'[10]cell downs 18042026 17h'!$B:$B,"")</f>
        <v/>
      </c>
      <c r="BE465" s="14" t="str">
        <f>_xlfn.XLOOKUP(B465,'[11]Cells Huawei 19042026 15h'!$B:$B,'[11]Cells Huawei 19042026 15h'!$B:$B,"")</f>
        <v/>
      </c>
      <c r="BF465" s="9" t="str">
        <f>_xlfn.XLOOKUP(B465,'[12]cells down 19042026 9H40'!$B:$B,'[12]cells down 19042026 9H40'!$B:$B,"")</f>
        <v/>
      </c>
      <c r="BG465" s="9" t="s">
        <v>902</v>
      </c>
      <c r="BH465" s="9" t="s">
        <v>237</v>
      </c>
    </row>
    <row r="466" spans="1:60" s="9" customFormat="1" x14ac:dyDescent="0.3">
      <c r="A466" s="1" t="s">
        <v>1209</v>
      </c>
      <c r="B466" s="8" t="s">
        <v>1210</v>
      </c>
      <c r="C466" s="3" t="str">
        <f>_xlfn.XLOOKUP(B466,'[1]daily break down'!$D:$D,'[1]daily break down'!$E:$E,"")</f>
        <v>CENTRE</v>
      </c>
      <c r="D466" s="1" t="s">
        <v>11</v>
      </c>
      <c r="E466" s="1" t="s">
        <v>12</v>
      </c>
      <c r="F466" s="3" t="s">
        <v>69</v>
      </c>
      <c r="G466" s="1" t="s">
        <v>1211</v>
      </c>
      <c r="H466" s="41" t="str">
        <f>_xlfn.XLOOKUP(B466,[2]CALCULATION!$B:$B,[2]CALCULATION!$H:$H,"")</f>
        <v>NOKIA</v>
      </c>
      <c r="I466" s="34">
        <v>0</v>
      </c>
      <c r="J466" s="34">
        <v>0.78398045142824935</v>
      </c>
      <c r="K466" s="34">
        <v>9.0578201069784221E-3</v>
      </c>
      <c r="L466" s="34">
        <v>4.1403458978590463E-2</v>
      </c>
      <c r="M466" s="34">
        <v>0.34801415302569788</v>
      </c>
      <c r="N466" s="34">
        <v>1.4696316670541736E-2</v>
      </c>
      <c r="O466" s="34">
        <v>3.0319633139573223E-3</v>
      </c>
      <c r="P466" s="34">
        <v>0.14880315163642469</v>
      </c>
      <c r="Q466" s="34">
        <v>1.076042320465139</v>
      </c>
      <c r="R466" s="34">
        <v>1.0681196668935369</v>
      </c>
      <c r="S466" s="35">
        <v>3.9976652713198675E-2</v>
      </c>
      <c r="T466" s="35">
        <v>191828.63641266662</v>
      </c>
      <c r="U466" s="35">
        <v>0</v>
      </c>
      <c r="V466" s="35">
        <v>0.47221936860969121</v>
      </c>
      <c r="W466" s="35">
        <v>3.5670156634785984E-4</v>
      </c>
      <c r="X466" s="35">
        <v>0</v>
      </c>
      <c r="Y466" s="35">
        <v>3.5670156634785984E-4</v>
      </c>
      <c r="Z466" s="35">
        <v>0.20513907080668756</v>
      </c>
      <c r="AA466" s="35">
        <v>6.369674951740345E-3</v>
      </c>
      <c r="AB466" s="35">
        <v>7.9689300978204366E-3</v>
      </c>
      <c r="AC466" s="35">
        <v>0</v>
      </c>
      <c r="AD466" s="35">
        <v>3.5848507417966533E-3</v>
      </c>
      <c r="AE466" s="58" t="s">
        <v>5560</v>
      </c>
      <c r="AF466" s="58"/>
      <c r="AG466" s="57" t="str" cm="1">
        <f t="array" ref="AG466">IFERROR(_xlfn.IFS(
AI466="MPR ISSUE","PDH",
AI466="BSS Hardware Issue","BSS",
AI466="Sites strategiques, MLL, Pylone, etc.","ENVTECH",
AI466="AKTIVCO DEFAUT GE &amp; POWER Cabinet","AKTIVCO",
AI466="AKTIVCO Coupure ENEO &amp; Baisse de tension","AKTIVCO GRID ONLY",
AI466="Coupure ENEO &amp; Baisse de tension","IHS GRID ONLY",
AI466="Defaut GE &amp; POWER Cabinet","IHS",
AI466="Sharing","Partners",
AI466="Sites strategiques &amp; DataCenter","SST &amp; DC",
AI466="Exclu","Exclu",
AI466="SAT","SAT",
AI466="SPARE-ISSUE","SPARE-ISSUE",
AI466="Fiber CAmtel","TRANS_FO_CAMTEL",
AI466="Fiber AOF","Fiber AOF",
AI466="Projet OCM (HUAWEI)","TRAVAUX-HUAWEI",
AI466="Projet OCM (NOKIA)","TRAVAUX-NOKIA",
AI466="ACCESS-ISSUE","ACCESS-ISSUE",
AI466="Projet OCM (ZTE, NOKIA, autres projets)","TRAVAUX OCM",
AI466="No root CAuse","No root cause",
AI466="ODU HS","PDH",
AI466="IP &amp; VLAN","PDH",
AI466="Warehouse HUAWEI","SPARE-ISSUE",
AI466="SPARE-HS","SPARE-ISSUE",
AI466="Power Telco","BSS",AI466="no impacts","no impacts"
),"")</f>
        <v>no impacts</v>
      </c>
      <c r="AH466" s="57" t="str" cm="1">
        <f t="array" ref="AH466">IFERROR(_xlfn.IFS(
AI466="MPR ISSUE","TX ISSUE",
AI466="BSS Hardware Issue","RAN ISSUE",
AI466="Sites strategiques, MLL, Pylone, etc.","ENVTECH",
AI466="AKTIVCO DEFAUT GE &amp; POWER Cabinet","POWER ISSUE",
AI466="AKTIVCO Coupure ENEO &amp; Baisse de tension","POWER ISSUE",
AI466="Coupure ENEO &amp; Baisse de tension","POWER ISSUE",
AI466="Defaut GE &amp; POWER Cabinet","POWER ISSUE",
AI466="Sharing","POWER ISSUE",
AI466="Sites strategiques &amp; DataCenter","POWER ISSUE",
AI466="Exclu","Exclu",
AI466="SAT","TX ISSUE",
AI466="SPARE-ISSUE","SPARE-ISSUE",
AI466="Fiber CAmtel","TX ISSUE",
AI466="Fiber AOF","TX ISSUE",
AI466="Projet OCM (HUAWEI)","TRAVAUX-HUAWEI",
AI466="Projet OCM (NOKIA)","TRAVAUX -NOKIA",
AI466="ACCESS-ISSUE","ACCESS-ISSUE",
AI466="Projet OCM (ZTE, NOKIA, autres projets)","TRAVAUX OCM",
AI466="No root CAuse","No root cause",
AI466="ODU HS","TX ISSUE",
AI466="IP &amp; VLAN","TX ISSUE",
AI466="Warehouse HUAWEI","SPARE-ISSUE",
AI466="SPARE-HS","SPARE-ISSUE",
AI466="Power Telco","RAN ISSUE",AI466="no impacts","no impacts"
),"")</f>
        <v>no impacts</v>
      </c>
      <c r="AI466" s="85" t="s">
        <v>5998</v>
      </c>
      <c r="AJ466" s="57" t="str" cm="1">
        <f t="array" ref="AJ466">IFERROR(_xlfn.IFS(
AI466="MPR ISSUE","ACTIVE",
AI466="BSS Hardware Issue","ACTIVE",
AI466="Sites strategiques, MLL, Pylone, etc.","PASSIVE",
AI466="AKTIVCO DEFAUT GE &amp; POWER Cabinet","PASSIVE",
AI466="AKTIVCO Coupure ENEO &amp; Baisse de tension","PASSIVE",
AI466="Coupure ENEO &amp; Baisse de tension","PASSIVE",
AI466="Defaut GE &amp; POWER Cabinet","PASSIVE",
AI466="Sharing","PASSIVE",
AI466="Sites strategiques &amp; DataCenter","PASSIVE",
AI466="Exclu","Exclu",
AI466="SAT","ACTIVE",
AI466="SPARE-ISSUE","SPARE-ISSUE",
AI466="Fiber CAmtel","ACTIVE",
AI466="Fiber AOF","ACTIVE",
AI466="Projet OCM (HUAWEI)","PLANNED WORKS",
AI466="Projet OCM (NOKIA)","PLANNED WORKS",
AI466="ACCESS-ISSUE","ACCESS-ISSUE",
AI466="Projet OCM (ZTE, NOKIA, autres projets)","PLANNED WORKS",
AI466="No root CAuse","No root cause",
AI466="ODU HS","ACTIVE",
AI466="IP &amp; VLAN","ACTIVE",
AI466="Warehouse HUAWEI","SPARE-ISSUE",
AI466="SPARE-HS","SPARE-ISSUE",
AI466="Power Telco","ACTIVE", AI466="no impacts","no impacts"
),"")</f>
        <v>no impacts</v>
      </c>
      <c r="AK466" s="23" t="s">
        <v>5537</v>
      </c>
      <c r="AL466" s="23" t="str">
        <f t="shared" si="17"/>
        <v>SUD_205</v>
      </c>
      <c r="AN466" s="9" t="s">
        <v>5537</v>
      </c>
      <c r="AO466" s="23" t="str">
        <f>_xlfn.XLOOKUP(B466,'INCIDENT-05-03-2026'!E:E,'INCIDENT-05-03-2026'!F:F,"")</f>
        <v/>
      </c>
      <c r="AP466" s="7" t="s">
        <v>5537</v>
      </c>
      <c r="AQ466" s="6"/>
      <c r="AR466" s="7"/>
      <c r="AS466" s="3" t="str">
        <f>_xlfn.XLOOKUP(B466,'[3]tt num | region | site id'!$C:$C,'[3]tt num | region | site id'!$Q:$Q,"")</f>
        <v/>
      </c>
      <c r="AT466" s="24" t="str">
        <f>_xlfn.XLOOKUP(B466,'[4]Cells Huawei 03052026 12h'!$B:$B,'[4]Cells Huawei 03052026 12h'!$T:$T,"")</f>
        <v/>
      </c>
      <c r="AU466" s="24" t="str">
        <f>_xlfn.XLOOKUP(B466,'[5]cells down 02052026 8h50'!$B:$B,'[5]cells down 02052026 8h50'!$R:$R,"")</f>
        <v/>
      </c>
      <c r="AV466" s="24" t="str">
        <f>_xlfn.XLOOKUP(B466,'[5]cells down 02052026 13h50'!$B:$B,'[5]cells down 02052026 13h50'!$R:$R,"")</f>
        <v/>
      </c>
      <c r="AW466" s="24" t="str">
        <f>_xlfn.XLOOKUP(B466,'[5]cells down 02052026 13h50'!$B:$B,'[5]cells down 02052026 13h50'!$R:$R,"")</f>
        <v/>
      </c>
      <c r="AX466" s="24" t="str">
        <f>_xlfn.XLOOKUP(B466,'[6]cell downs 03052026 8h40 '!$B:$B,'[6]cell downs 03052026 8h40 '!$R:$R,"")</f>
        <v/>
      </c>
      <c r="AY466" s="24" t="str">
        <f>_xlfn.XLOOKUP(B466,'[7]ALL SITES DOWN'!$D:$D,'[7]ALL SITES DOWN'!$J:$J,"")</f>
        <v/>
      </c>
      <c r="AZ466" s="24" t="str">
        <f>_xlfn.XLOOKUP(B466,'[8]ALL SITES DOWN'!$D:$D,'[8]ALL SITES DOWN'!$J:$J,"")</f>
        <v/>
      </c>
      <c r="BA466" s="9" t="str">
        <f>_xlfn.XLOOKUP(B466,[9]sheet1!$AC:$AC,[9]sheet1!$AF:$AF,"")</f>
        <v/>
      </c>
      <c r="BB466" s="14" t="s">
        <v>5537</v>
      </c>
      <c r="BC466" s="14" t="s">
        <v>5537</v>
      </c>
      <c r="BD466" s="14" t="str">
        <f>_xlfn.XLOOKUP(B466,'[10]cell downs 18042026 17h'!$B:$B,'[10]cell downs 18042026 17h'!$B:$B,"")</f>
        <v/>
      </c>
      <c r="BE466" s="14" t="str">
        <f>_xlfn.XLOOKUP(B466,'[11]Cells Huawei 19042026 15h'!$B:$B,'[11]Cells Huawei 19042026 15h'!$B:$B,"")</f>
        <v/>
      </c>
      <c r="BF466" s="9" t="str">
        <f>_xlfn.XLOOKUP(B466,'[12]cells down 19042026 9H40'!$B:$B,'[12]cells down 19042026 9H40'!$B:$B,"")</f>
        <v/>
      </c>
      <c r="BG466" s="9" t="s">
        <v>1210</v>
      </c>
      <c r="BH466" s="9" t="s">
        <v>594</v>
      </c>
    </row>
    <row r="467" spans="1:60" s="9" customFormat="1" ht="15.45" customHeight="1" x14ac:dyDescent="0.3">
      <c r="A467" s="1" t="s">
        <v>1027</v>
      </c>
      <c r="B467" s="8" t="s">
        <v>1028</v>
      </c>
      <c r="C467" s="3" t="str">
        <f>_xlfn.XLOOKUP(B467,'[1]daily break down'!$D:$D,'[1]daily break down'!$E:$E,"")</f>
        <v>CENTRE</v>
      </c>
      <c r="D467" s="1" t="s">
        <v>357</v>
      </c>
      <c r="E467" s="1" t="s">
        <v>122</v>
      </c>
      <c r="F467" s="3" t="s">
        <v>69</v>
      </c>
      <c r="G467" s="1" t="s">
        <v>1027</v>
      </c>
      <c r="H467" s="41" t="str">
        <f>_xlfn.XLOOKUP(B467,[2]CALCULATION!$B:$B,[2]CALCULATION!$H:$H,"")</f>
        <v>NOKIA</v>
      </c>
      <c r="I467" s="34">
        <v>0</v>
      </c>
      <c r="J467" s="34">
        <v>0.7837800559121969</v>
      </c>
      <c r="K467" s="34">
        <v>1.0578017257151051E-2</v>
      </c>
      <c r="L467" s="34">
        <v>3.9997494687631772E-2</v>
      </c>
      <c r="M467" s="34">
        <v>0.34393282945035375</v>
      </c>
      <c r="N467" s="34">
        <v>1.6210093270368944E-2</v>
      </c>
      <c r="O467" s="34">
        <v>4.102068013000902E-3</v>
      </c>
      <c r="P467" s="34">
        <v>9.9941222105565261E-2</v>
      </c>
      <c r="Q467" s="34">
        <v>1.0791203720036304</v>
      </c>
      <c r="R467" s="34">
        <v>1.0737012854383505</v>
      </c>
      <c r="S467" s="35">
        <v>3.931635389597353E-2</v>
      </c>
      <c r="T467" s="35">
        <v>191828.63641266662</v>
      </c>
      <c r="U467" s="35">
        <v>0</v>
      </c>
      <c r="V467" s="35">
        <v>0.45279696832204713</v>
      </c>
      <c r="W467" s="35">
        <v>8.9175391586982075E-4</v>
      </c>
      <c r="X467" s="35">
        <v>0</v>
      </c>
      <c r="Y467" s="35">
        <v>0</v>
      </c>
      <c r="Z467" s="35">
        <v>0.205477937294718</v>
      </c>
      <c r="AA467" s="35">
        <v>6.369674951740345E-3</v>
      </c>
      <c r="AB467" s="35">
        <v>7.4376680912986671E-3</v>
      </c>
      <c r="AC467" s="35">
        <v>0</v>
      </c>
      <c r="AD467" s="35">
        <v>3.4064999586225523E-3</v>
      </c>
      <c r="AE467" s="58" t="s">
        <v>5560</v>
      </c>
      <c r="AF467" s="58"/>
      <c r="AG467" s="57" t="str" cm="1">
        <f t="array" ref="AG467">IFERROR(_xlfn.IFS(
AI467="MPR ISSUE","PDH",
AI467="BSS Hardware Issue","BSS",
AI467="Sites strategiques, MLL, Pylone, etc.","ENVTECH",
AI467="AKTIVCO DEFAUT GE &amp; POWER Cabinet","AKTIVCO",
AI467="AKTIVCO Coupure ENEO &amp; Baisse de tension","AKTIVCO GRID ONLY",
AI467="Coupure ENEO &amp; Baisse de tension","IHS GRID ONLY",
AI467="Defaut GE &amp; POWER Cabinet","IHS",
AI467="Sharing","Partners",
AI467="Sites strategiques &amp; DataCenter","SST &amp; DC",
AI467="Exclu","Exclu",
AI467="SAT","SAT",
AI467="SPARE-ISSUE","SPARE-ISSUE",
AI467="Fiber CAmtel","TRANS_FO_CAMTEL",
AI467="Fiber AOF","Fiber AOF",
AI467="Projet OCM (HUAWEI)","TRAVAUX-HUAWEI",
AI467="Projet OCM (NOKIA)","TRAVAUX-NOKIA",
AI467="ACCESS-ISSUE","ACCESS-ISSUE",
AI467="Projet OCM (ZTE, NOKIA, autres projets)","TRAVAUX OCM",
AI467="No root CAuse","No root cause",
AI467="ODU HS","PDH",
AI467="IP &amp; VLAN","PDH",
AI467="Warehouse HUAWEI","SPARE-ISSUE",
AI467="SPARE-HS","SPARE-ISSUE",
AI467="Power Telco","BSS",AI467="no impacts","no impacts"
),"")</f>
        <v>no impacts</v>
      </c>
      <c r="AH467" s="57" t="str" cm="1">
        <f t="array" ref="AH467">IFERROR(_xlfn.IFS(
AI467="MPR ISSUE","TX ISSUE",
AI467="BSS Hardware Issue","RAN ISSUE",
AI467="Sites strategiques, MLL, Pylone, etc.","ENVTECH",
AI467="AKTIVCO DEFAUT GE &amp; POWER Cabinet","POWER ISSUE",
AI467="AKTIVCO Coupure ENEO &amp; Baisse de tension","POWER ISSUE",
AI467="Coupure ENEO &amp; Baisse de tension","POWER ISSUE",
AI467="Defaut GE &amp; POWER Cabinet","POWER ISSUE",
AI467="Sharing","POWER ISSUE",
AI467="Sites strategiques &amp; DataCenter","POWER ISSUE",
AI467="Exclu","Exclu",
AI467="SAT","TX ISSUE",
AI467="SPARE-ISSUE","SPARE-ISSUE",
AI467="Fiber CAmtel","TX ISSUE",
AI467="Fiber AOF","TX ISSUE",
AI467="Projet OCM (HUAWEI)","TRAVAUX-HUAWEI",
AI467="Projet OCM (NOKIA)","TRAVAUX -NOKIA",
AI467="ACCESS-ISSUE","ACCESS-ISSUE",
AI467="Projet OCM (ZTE, NOKIA, autres projets)","TRAVAUX OCM",
AI467="No root CAuse","No root cause",
AI467="ODU HS","TX ISSUE",
AI467="IP &amp; VLAN","TX ISSUE",
AI467="Warehouse HUAWEI","SPARE-ISSUE",
AI467="SPARE-HS","SPARE-ISSUE",
AI467="Power Telco","RAN ISSUE",AI467="no impacts","no impacts"
),"")</f>
        <v>no impacts</v>
      </c>
      <c r="AI467" s="85" t="s">
        <v>5998</v>
      </c>
      <c r="AJ467" s="57" t="str" cm="1">
        <f t="array" ref="AJ467">IFERROR(_xlfn.IFS(
AI467="MPR ISSUE","ACTIVE",
AI467="BSS Hardware Issue","ACTIVE",
AI467="Sites strategiques, MLL, Pylone, etc.","PASSIVE",
AI467="AKTIVCO DEFAUT GE &amp; POWER Cabinet","PASSIVE",
AI467="AKTIVCO Coupure ENEO &amp; Baisse de tension","PASSIVE",
AI467="Coupure ENEO &amp; Baisse de tension","PASSIVE",
AI467="Defaut GE &amp; POWER Cabinet","PASSIVE",
AI467="Sharing","PASSIVE",
AI467="Sites strategiques &amp; DataCenter","PASSIVE",
AI467="Exclu","Exclu",
AI467="SAT","ACTIVE",
AI467="SPARE-ISSUE","SPARE-ISSUE",
AI467="Fiber CAmtel","ACTIVE",
AI467="Fiber AOF","ACTIVE",
AI467="Projet OCM (HUAWEI)","PLANNED WORKS",
AI467="Projet OCM (NOKIA)","PLANNED WORKS",
AI467="ACCESS-ISSUE","ACCESS-ISSUE",
AI467="Projet OCM (ZTE, NOKIA, autres projets)","PLANNED WORKS",
AI467="No root CAuse","No root cause",
AI467="ODU HS","ACTIVE",
AI467="IP &amp; VLAN","ACTIVE",
AI467="Warehouse HUAWEI","SPARE-ISSUE",
AI467="SPARE-HS","SPARE-ISSUE",
AI467="Power Telco","ACTIVE", AI467="no impacts","no impacts"
),"")</f>
        <v>no impacts</v>
      </c>
      <c r="AK467" s="23" t="s">
        <v>5537</v>
      </c>
      <c r="AL467" s="23" t="str">
        <f t="shared" ref="AL467:AL530" si="18">B467</f>
        <v>SUD_159</v>
      </c>
      <c r="AN467" s="9" t="s">
        <v>5537</v>
      </c>
      <c r="AO467" s="23" t="str">
        <f>_xlfn.XLOOKUP(B467,'INCIDENT-05-03-2026'!E:E,'INCIDENT-05-03-2026'!F:F,"")</f>
        <v/>
      </c>
      <c r="AP467" s="7" t="s">
        <v>5537</v>
      </c>
      <c r="AQ467" s="6"/>
      <c r="AR467" s="7"/>
      <c r="AS467" s="3" t="str">
        <f>_xlfn.XLOOKUP(B467,'[3]tt num | region | site id'!$C:$C,'[3]tt num | region | site id'!$Q:$Q,"")</f>
        <v/>
      </c>
      <c r="AT467" s="24" t="str">
        <f>_xlfn.XLOOKUP(B467,'[4]Cells Huawei 03052026 12h'!$B:$B,'[4]Cells Huawei 03052026 12h'!$T:$T,"")</f>
        <v/>
      </c>
      <c r="AU467" s="24" t="str">
        <f>_xlfn.XLOOKUP(B467,'[5]cells down 02052026 8h50'!$B:$B,'[5]cells down 02052026 8h50'!$R:$R,"")</f>
        <v/>
      </c>
      <c r="AV467" s="24" t="str">
        <f>_xlfn.XLOOKUP(B467,'[5]cells down 02052026 13h50'!$B:$B,'[5]cells down 02052026 13h50'!$R:$R,"")</f>
        <v/>
      </c>
      <c r="AW467" s="24" t="str">
        <f>_xlfn.XLOOKUP(B467,'[5]cells down 02052026 13h50'!$B:$B,'[5]cells down 02052026 13h50'!$R:$R,"")</f>
        <v/>
      </c>
      <c r="AX467" s="24" t="str">
        <f>_xlfn.XLOOKUP(B467,'[6]cell downs 03052026 8h40 '!$B:$B,'[6]cell downs 03052026 8h40 '!$R:$R,"")</f>
        <v/>
      </c>
      <c r="AY467" s="24" t="str">
        <f>_xlfn.XLOOKUP(B467,'[7]ALL SITES DOWN'!$D:$D,'[7]ALL SITES DOWN'!$J:$J,"")</f>
        <v/>
      </c>
      <c r="AZ467" s="24" t="str">
        <f>_xlfn.XLOOKUP(B467,'[8]ALL SITES DOWN'!$D:$D,'[8]ALL SITES DOWN'!$J:$J,"")</f>
        <v/>
      </c>
      <c r="BA467" s="9" t="str">
        <f>_xlfn.XLOOKUP(B467,[9]sheet1!$AC:$AC,[9]sheet1!$AF:$AF,"")</f>
        <v/>
      </c>
      <c r="BB467" s="14" t="s">
        <v>5537</v>
      </c>
      <c r="BC467" s="14" t="s">
        <v>5537</v>
      </c>
      <c r="BD467" s="14" t="str">
        <f>_xlfn.XLOOKUP(B467,'[10]cell downs 18042026 17h'!$B:$B,'[10]cell downs 18042026 17h'!$B:$B,"")</f>
        <v/>
      </c>
      <c r="BE467" s="14" t="str">
        <f>_xlfn.XLOOKUP(B467,'[11]Cells Huawei 19042026 15h'!$B:$B,'[11]Cells Huawei 19042026 15h'!$B:$B,"")</f>
        <v/>
      </c>
      <c r="BF467" s="9" t="str">
        <f>_xlfn.XLOOKUP(B467,'[12]cells down 19042026 9H40'!$B:$B,'[12]cells down 19042026 9H40'!$B:$B,"")</f>
        <v/>
      </c>
      <c r="BG467" s="9" t="s">
        <v>5537</v>
      </c>
      <c r="BH467" s="9" t="s">
        <v>154</v>
      </c>
    </row>
    <row r="468" spans="1:60" s="9" customFormat="1" x14ac:dyDescent="0.3">
      <c r="A468" s="1" t="s">
        <v>1018</v>
      </c>
      <c r="B468" s="8" t="s">
        <v>1019</v>
      </c>
      <c r="C468" s="3" t="str">
        <f>_xlfn.XLOOKUP(B468,'[1]daily break down'!$D:$D,'[1]daily break down'!$E:$E,"")</f>
        <v>OUEST</v>
      </c>
      <c r="D468" s="1" t="s">
        <v>11</v>
      </c>
      <c r="E468" s="1" t="s">
        <v>12</v>
      </c>
      <c r="F468" s="3" t="s">
        <v>102</v>
      </c>
      <c r="G468" s="1" t="s">
        <v>1018</v>
      </c>
      <c r="H468" s="41" t="str">
        <f>_xlfn.XLOOKUP(B468,[2]CALCULATION!$B:$B,[2]CALCULATION!$H:$H,"")</f>
        <v>NOKIA</v>
      </c>
      <c r="I468" s="34">
        <v>2.0331989281829367E-3</v>
      </c>
      <c r="J468" s="34">
        <v>1.4268062653894828E-4</v>
      </c>
      <c r="K468" s="34">
        <v>5.7464674886348065E-2</v>
      </c>
      <c r="L468" s="34">
        <v>3.5670156635055508E-5</v>
      </c>
      <c r="M468" s="34">
        <v>5.2970182602665302E-3</v>
      </c>
      <c r="N468" s="34">
        <v>1.5159816569787542E-3</v>
      </c>
      <c r="O468" s="34">
        <v>5.0651622421404256E-3</v>
      </c>
      <c r="P468" s="34">
        <v>0.98176755613769229</v>
      </c>
      <c r="Q468" s="34">
        <v>3.0835780306078489</v>
      </c>
      <c r="R468" s="34">
        <v>3.0820085437159181</v>
      </c>
      <c r="S468" s="35">
        <v>2.6968427159042143</v>
      </c>
      <c r="T468" s="35">
        <v>575484.16894456279</v>
      </c>
      <c r="U468" s="35">
        <v>3.0925134048448637</v>
      </c>
      <c r="V468" s="35">
        <v>3.0819728735592826</v>
      </c>
      <c r="W468" s="35">
        <v>2.2283325200537618</v>
      </c>
      <c r="X468" s="35">
        <v>2.033198928183448E-3</v>
      </c>
      <c r="Y468" s="35">
        <v>1.3733010304394972E-3</v>
      </c>
      <c r="Z468" s="35">
        <v>7.1340313269416245E-5</v>
      </c>
      <c r="AA468" s="35">
        <v>0</v>
      </c>
      <c r="AB468" s="35">
        <v>0</v>
      </c>
      <c r="AC468" s="35">
        <v>6.1902588718388135E-3</v>
      </c>
      <c r="AD468" s="35">
        <v>3.2281491754490967E-3</v>
      </c>
      <c r="AE468" s="58" t="s">
        <v>5560</v>
      </c>
      <c r="AF468" s="58"/>
      <c r="AG468" s="57" t="str" cm="1">
        <f t="array" ref="AG468">IFERROR(_xlfn.IFS(
AI468="MPR ISSUE","PDH",
AI468="BSS Hardware Issue","BSS",
AI468="Sites strategiques, MLL, Pylone, etc.","ENVTECH",
AI468="AKTIVCO DEFAUT GE &amp; POWER Cabinet","AKTIVCO",
AI468="AKTIVCO Coupure ENEO &amp; Baisse de tension","AKTIVCO GRID ONLY",
AI468="Coupure ENEO &amp; Baisse de tension","IHS GRID ONLY",
AI468="Defaut GE &amp; POWER Cabinet","IHS",
AI468="Sharing","Partners",
AI468="Sites strategiques &amp; DataCenter","SST &amp; DC",
AI468="Exclu","Exclu",
AI468="SAT","SAT",
AI468="SPARE-ISSUE","SPARE-ISSUE",
AI468="Fiber CAmtel","TRANS_FO_CAMTEL",
AI468="Fiber AOF","Fiber AOF",
AI468="Projet OCM (HUAWEI)","TRAVAUX-HUAWEI",
AI468="Projet OCM (NOKIA)","TRAVAUX-NOKIA",
AI468="ACCESS-ISSUE","ACCESS-ISSUE",
AI468="Projet OCM (ZTE, NOKIA, autres projets)","TRAVAUX OCM",
AI468="No root CAuse","No root cause",
AI468="ODU HS","PDH",
AI468="IP &amp; VLAN","PDH",
AI468="Warehouse HUAWEI","SPARE-ISSUE",
AI468="SPARE-HS","SPARE-ISSUE",
AI468="Power Telco","BSS",AI468="no impacts","no impacts"
),"")</f>
        <v>no impacts</v>
      </c>
      <c r="AH468" s="57" t="str" cm="1">
        <f t="array" ref="AH468">IFERROR(_xlfn.IFS(
AI468="MPR ISSUE","TX ISSUE",
AI468="BSS Hardware Issue","RAN ISSUE",
AI468="Sites strategiques, MLL, Pylone, etc.","ENVTECH",
AI468="AKTIVCO DEFAUT GE &amp; POWER Cabinet","POWER ISSUE",
AI468="AKTIVCO Coupure ENEO &amp; Baisse de tension","POWER ISSUE",
AI468="Coupure ENEO &amp; Baisse de tension","POWER ISSUE",
AI468="Defaut GE &amp; POWER Cabinet","POWER ISSUE",
AI468="Sharing","POWER ISSUE",
AI468="Sites strategiques &amp; DataCenter","POWER ISSUE",
AI468="Exclu","Exclu",
AI468="SAT","TX ISSUE",
AI468="SPARE-ISSUE","SPARE-ISSUE",
AI468="Fiber CAmtel","TX ISSUE",
AI468="Fiber AOF","TX ISSUE",
AI468="Projet OCM (HUAWEI)","TRAVAUX-HUAWEI",
AI468="Projet OCM (NOKIA)","TRAVAUX -NOKIA",
AI468="ACCESS-ISSUE","ACCESS-ISSUE",
AI468="Projet OCM (ZTE, NOKIA, autres projets)","TRAVAUX OCM",
AI468="No root CAuse","No root cause",
AI468="ODU HS","TX ISSUE",
AI468="IP &amp; VLAN","TX ISSUE",
AI468="Warehouse HUAWEI","SPARE-ISSUE",
AI468="SPARE-HS","SPARE-ISSUE",
AI468="Power Telco","RAN ISSUE",AI468="no impacts","no impacts"
),"")</f>
        <v>no impacts</v>
      </c>
      <c r="AI468" s="85" t="s">
        <v>5998</v>
      </c>
      <c r="AJ468" s="57" t="str" cm="1">
        <f t="array" ref="AJ468">IFERROR(_xlfn.IFS(
AI468="MPR ISSUE","ACTIVE",
AI468="BSS Hardware Issue","ACTIVE",
AI468="Sites strategiques, MLL, Pylone, etc.","PASSIVE",
AI468="AKTIVCO DEFAUT GE &amp; POWER Cabinet","PASSIVE",
AI468="AKTIVCO Coupure ENEO &amp; Baisse de tension","PASSIVE",
AI468="Coupure ENEO &amp; Baisse de tension","PASSIVE",
AI468="Defaut GE &amp; POWER Cabinet","PASSIVE",
AI468="Sharing","PASSIVE",
AI468="Sites strategiques &amp; DataCenter","PASSIVE",
AI468="Exclu","Exclu",
AI468="SAT","ACTIVE",
AI468="SPARE-ISSUE","SPARE-ISSUE",
AI468="Fiber CAmtel","ACTIVE",
AI468="Fiber AOF","ACTIVE",
AI468="Projet OCM (HUAWEI)","PLANNED WORKS",
AI468="Projet OCM (NOKIA)","PLANNED WORKS",
AI468="ACCESS-ISSUE","ACCESS-ISSUE",
AI468="Projet OCM (ZTE, NOKIA, autres projets)","PLANNED WORKS",
AI468="No root CAuse","No root cause",
AI468="ODU HS","ACTIVE",
AI468="IP &amp; VLAN","ACTIVE",
AI468="Warehouse HUAWEI","SPARE-ISSUE",
AI468="SPARE-HS","SPARE-ISSUE",
AI468="Power Telco","ACTIVE", AI468="no impacts","no impacts"
),"")</f>
        <v>no impacts</v>
      </c>
      <c r="AK468" s="23" t="s">
        <v>5537</v>
      </c>
      <c r="AL468" s="23" t="str">
        <f t="shared" si="18"/>
        <v>OST_038</v>
      </c>
      <c r="AN468" s="9" t="s">
        <v>5537</v>
      </c>
      <c r="AO468" s="23" t="str">
        <f>_xlfn.XLOOKUP(B468,'INCIDENT-05-03-2026'!E:E,'INCIDENT-05-03-2026'!F:F,"")</f>
        <v/>
      </c>
      <c r="AP468" s="7" t="s">
        <v>5537</v>
      </c>
      <c r="AQ468" s="6"/>
      <c r="AR468" s="7"/>
      <c r="AS468" s="3" t="str">
        <f>_xlfn.XLOOKUP(B468,'[3]tt num | region | site id'!$C:$C,'[3]tt num | region | site id'!$Q:$Q,"")</f>
        <v/>
      </c>
      <c r="AT468" s="24" t="str">
        <f>_xlfn.XLOOKUP(B468,'[4]Cells Huawei 03052026 12h'!$B:$B,'[4]Cells Huawei 03052026 12h'!$T:$T,"")</f>
        <v/>
      </c>
      <c r="AU468" s="24" t="str">
        <f>_xlfn.XLOOKUP(B468,'[5]cells down 02052026 8h50'!$B:$B,'[5]cells down 02052026 8h50'!$R:$R,"")</f>
        <v/>
      </c>
      <c r="AV468" s="24" t="str">
        <f>_xlfn.XLOOKUP(B468,'[5]cells down 02052026 13h50'!$B:$B,'[5]cells down 02052026 13h50'!$R:$R,"")</f>
        <v/>
      </c>
      <c r="AW468" s="24" t="str">
        <f>_xlfn.XLOOKUP(B468,'[5]cells down 02052026 13h50'!$B:$B,'[5]cells down 02052026 13h50'!$R:$R,"")</f>
        <v/>
      </c>
      <c r="AX468" s="24" t="str">
        <f>_xlfn.XLOOKUP(B468,'[6]cell downs 03052026 8h40 '!$B:$B,'[6]cell downs 03052026 8h40 '!$R:$R,"")</f>
        <v/>
      </c>
      <c r="AY468" s="24" t="str">
        <f>_xlfn.XLOOKUP(B468,'[7]ALL SITES DOWN'!$D:$D,'[7]ALL SITES DOWN'!$J:$J,"")</f>
        <v/>
      </c>
      <c r="AZ468" s="24" t="str">
        <f>_xlfn.XLOOKUP(B468,'[8]ALL SITES DOWN'!$D:$D,'[8]ALL SITES DOWN'!$J:$J,"")</f>
        <v/>
      </c>
      <c r="BA468" s="9" t="str">
        <f>_xlfn.XLOOKUP(B468,[9]sheet1!$AC:$AC,[9]sheet1!$AF:$AF,"")</f>
        <v/>
      </c>
      <c r="BB468" s="14" t="s">
        <v>5537</v>
      </c>
      <c r="BC468" s="14" t="s">
        <v>5537</v>
      </c>
      <c r="BD468" s="14" t="str">
        <f>_xlfn.XLOOKUP(B468,'[10]cell downs 18042026 17h'!$B:$B,'[10]cell downs 18042026 17h'!$B:$B,"")</f>
        <v/>
      </c>
      <c r="BE468" s="14" t="str">
        <f>_xlfn.XLOOKUP(B468,'[11]Cells Huawei 19042026 15h'!$B:$B,'[11]Cells Huawei 19042026 15h'!$B:$B,"")</f>
        <v/>
      </c>
      <c r="BF468" s="9" t="str">
        <f>_xlfn.XLOOKUP(B468,'[12]cells down 19042026 9H40'!$B:$B,'[12]cells down 19042026 9H40'!$B:$B,"")</f>
        <v/>
      </c>
      <c r="BG468" s="9" t="s">
        <v>1019</v>
      </c>
      <c r="BH468" s="9" t="s">
        <v>5537</v>
      </c>
    </row>
    <row r="469" spans="1:60" s="9" customFormat="1" x14ac:dyDescent="0.3">
      <c r="A469" s="1" t="s">
        <v>1502</v>
      </c>
      <c r="B469" s="1" t="s">
        <v>1503</v>
      </c>
      <c r="C469" s="3" t="str">
        <f>_xlfn.XLOOKUP(B469,'[1]daily break down'!$D:$D,'[1]daily break down'!$E:$E,"")</f>
        <v>EXTREME-NORD</v>
      </c>
      <c r="D469" s="1" t="s">
        <v>11</v>
      </c>
      <c r="E469" s="1" t="s">
        <v>96</v>
      </c>
      <c r="F469" s="3" t="s">
        <v>55</v>
      </c>
      <c r="G469" s="1" t="s">
        <v>1504</v>
      </c>
      <c r="H469" s="41" t="str">
        <f>_xlfn.XLOOKUP(B469,[2]CALCULATION!$B:$B,[2]CALCULATION!$H:$H,"")</f>
        <v>NOKIA</v>
      </c>
      <c r="I469" s="34">
        <v>6.7531955450733885E-2</v>
      </c>
      <c r="J469" s="34">
        <v>0.31171101427214959</v>
      </c>
      <c r="K469" s="34">
        <v>1.1592800906306299E-3</v>
      </c>
      <c r="L469" s="34">
        <v>0</v>
      </c>
      <c r="M469" s="34">
        <v>3.8967604161864373E-3</v>
      </c>
      <c r="N469" s="34">
        <v>5.1003987335793838E-2</v>
      </c>
      <c r="O469" s="34">
        <v>2.1613538137216649E-2</v>
      </c>
      <c r="P469" s="34">
        <v>0.10639938298046415</v>
      </c>
      <c r="Q469" s="34">
        <v>9.8092930745670003E-4</v>
      </c>
      <c r="R469" s="34">
        <v>0</v>
      </c>
      <c r="S469" s="35">
        <v>1.1592800906306299E-3</v>
      </c>
      <c r="T469" s="35">
        <v>73165.697805571966</v>
      </c>
      <c r="U469" s="35">
        <v>0</v>
      </c>
      <c r="V469" s="35">
        <v>9.5385926295163223E-2</v>
      </c>
      <c r="W469" s="35">
        <v>10.023866841934298</v>
      </c>
      <c r="X469" s="35">
        <v>11.805587312709013</v>
      </c>
      <c r="Y469" s="35">
        <v>2.2295138124645555E-3</v>
      </c>
      <c r="Z469" s="35">
        <v>1.2217735692305798E-2</v>
      </c>
      <c r="AA469" s="35">
        <v>0</v>
      </c>
      <c r="AB469" s="35">
        <v>9.2976231710200242E-3</v>
      </c>
      <c r="AC469" s="35">
        <v>0</v>
      </c>
      <c r="AD469" s="35">
        <v>3.1213193374503775E-3</v>
      </c>
      <c r="AE469" s="58" t="s">
        <v>5603</v>
      </c>
      <c r="AF469" s="58"/>
      <c r="AG469" s="57" t="str" cm="1">
        <f t="array" ref="AG469">IFERROR(_xlfn.IFS(
AI469="MPR ISSUE","PDH",
AI469="BSS Hardware Issue","BSS",
AI469="Sites strategiques, MLL, Pylone, etc.","ENVTECH",
AI469="AKTIVCO DEFAUT GE &amp; POWER Cabinet","AKTIVCO",
AI469="AKTIVCO Coupure ENEO &amp; Baisse de tension","AKTIVCO GRID ONLY",
AI469="Coupure ENEO &amp; Baisse de tension","IHS GRID ONLY",
AI469="Defaut GE &amp; POWER Cabinet","IHS",
AI469="Sharing","Partners",
AI469="Sites strategiques &amp; DataCenter","SST &amp; DC",
AI469="Exclu","Exclu",
AI469="SAT","SAT",
AI469="SPARE-ISSUE","SPARE-ISSUE",
AI469="Fiber CAmtel","TRANS_FO_CAMTEL",
AI469="Fiber AOF","Fiber AOF",
AI469="Projet OCM (HUAWEI)","TRAVAUX-HUAWEI",
AI469="Projet OCM (NOKIA)","TRAVAUX-NOKIA",
AI469="ACCESS-ISSUE","ACCESS-ISSUE",
AI469="Projet OCM (ZTE, NOKIA, autres projets)","TRAVAUX OCM",
AI469="No root CAuse","No root cause",
AI469="ODU HS","PDH",
AI469="IP &amp; VLAN","PDH",
AI469="Warehouse HUAWEI","SPARE-ISSUE",
AI469="SPARE-HS","SPARE-ISSUE",
AI469="Power Telco","BSS",AI469="no impacts","no impacts"
),"")</f>
        <v>no impacts</v>
      </c>
      <c r="AH469" s="57" t="str" cm="1">
        <f t="array" ref="AH469">IFERROR(_xlfn.IFS(
AI469="MPR ISSUE","TX ISSUE",
AI469="BSS Hardware Issue","RAN ISSUE",
AI469="Sites strategiques, MLL, Pylone, etc.","ENVTECH",
AI469="AKTIVCO DEFAUT GE &amp; POWER Cabinet","POWER ISSUE",
AI469="AKTIVCO Coupure ENEO &amp; Baisse de tension","POWER ISSUE",
AI469="Coupure ENEO &amp; Baisse de tension","POWER ISSUE",
AI469="Defaut GE &amp; POWER Cabinet","POWER ISSUE",
AI469="Sharing","POWER ISSUE",
AI469="Sites strategiques &amp; DataCenter","POWER ISSUE",
AI469="Exclu","Exclu",
AI469="SAT","TX ISSUE",
AI469="SPARE-ISSUE","SPARE-ISSUE",
AI469="Fiber CAmtel","TX ISSUE",
AI469="Fiber AOF","TX ISSUE",
AI469="Projet OCM (HUAWEI)","TRAVAUX-HUAWEI",
AI469="Projet OCM (NOKIA)","TRAVAUX -NOKIA",
AI469="ACCESS-ISSUE","ACCESS-ISSUE",
AI469="Projet OCM (ZTE, NOKIA, autres projets)","TRAVAUX OCM",
AI469="No root CAuse","No root cause",
AI469="ODU HS","TX ISSUE",
AI469="IP &amp; VLAN","TX ISSUE",
AI469="Warehouse HUAWEI","SPARE-ISSUE",
AI469="SPARE-HS","SPARE-ISSUE",
AI469="Power Telco","RAN ISSUE",AI469="no impacts","no impacts"
),"")</f>
        <v>no impacts</v>
      </c>
      <c r="AI469" s="85" t="s">
        <v>5998</v>
      </c>
      <c r="AJ469" s="57" t="str" cm="1">
        <f t="array" ref="AJ469">IFERROR(_xlfn.IFS(
AI469="MPR ISSUE","ACTIVE",
AI469="BSS Hardware Issue","ACTIVE",
AI469="Sites strategiques, MLL, Pylone, etc.","PASSIVE",
AI469="AKTIVCO DEFAUT GE &amp; POWER Cabinet","PASSIVE",
AI469="AKTIVCO Coupure ENEO &amp; Baisse de tension","PASSIVE",
AI469="Coupure ENEO &amp; Baisse de tension","PASSIVE",
AI469="Defaut GE &amp; POWER Cabinet","PASSIVE",
AI469="Sharing","PASSIVE",
AI469="Sites strategiques &amp; DataCenter","PASSIVE",
AI469="Exclu","Exclu",
AI469="SAT","ACTIVE",
AI469="SPARE-ISSUE","SPARE-ISSUE",
AI469="Fiber CAmtel","ACTIVE",
AI469="Fiber AOF","ACTIVE",
AI469="Projet OCM (HUAWEI)","PLANNED WORKS",
AI469="Projet OCM (NOKIA)","PLANNED WORKS",
AI469="ACCESS-ISSUE","ACCESS-ISSUE",
AI469="Projet OCM (ZTE, NOKIA, autres projets)","PLANNED WORKS",
AI469="No root CAuse","No root cause",
AI469="ODU HS","ACTIVE",
AI469="IP &amp; VLAN","ACTIVE",
AI469="Warehouse HUAWEI","SPARE-ISSUE",
AI469="SPARE-HS","SPARE-ISSUE",
AI469="Power Telco","ACTIVE", AI469="no impacts","no impacts"
),"")</f>
        <v>no impacts</v>
      </c>
      <c r="AK469" s="23" t="s">
        <v>5537</v>
      </c>
      <c r="AL469" s="23" t="str">
        <f t="shared" si="18"/>
        <v>EXN_226</v>
      </c>
      <c r="AN469" s="9" t="s">
        <v>5537</v>
      </c>
      <c r="AO469" s="23" t="str">
        <f>_xlfn.XLOOKUP(B469,'INCIDENT-05-03-2026'!E:E,'INCIDENT-05-03-2026'!F:F,"")</f>
        <v/>
      </c>
      <c r="AP469" s="7" t="s">
        <v>5537</v>
      </c>
      <c r="AQ469" s="6"/>
      <c r="AR469" s="7"/>
      <c r="AS469" s="3" t="str">
        <f>_xlfn.XLOOKUP(B469,'[3]tt num | region | site id'!$C:$C,'[3]tt num | region | site id'!$Q:$Q,"")</f>
        <v/>
      </c>
      <c r="AT469" s="24" t="str">
        <f>_xlfn.XLOOKUP(B469,'[4]Cells Huawei 03052026 12h'!$B:$B,'[4]Cells Huawei 03052026 12h'!$T:$T,"")</f>
        <v/>
      </c>
      <c r="AU469" s="24" t="str">
        <f>_xlfn.XLOOKUP(B469,'[5]cells down 02052026 8h50'!$B:$B,'[5]cells down 02052026 8h50'!$R:$R,"")</f>
        <v/>
      </c>
      <c r="AV469" s="24" t="str">
        <f>_xlfn.XLOOKUP(B469,'[5]cells down 02052026 13h50'!$B:$B,'[5]cells down 02052026 13h50'!$R:$R,"")</f>
        <v/>
      </c>
      <c r="AW469" s="24" t="str">
        <f>_xlfn.XLOOKUP(B469,'[5]cells down 02052026 13h50'!$B:$B,'[5]cells down 02052026 13h50'!$R:$R,"")</f>
        <v/>
      </c>
      <c r="AX469" s="24" t="str">
        <f>_xlfn.XLOOKUP(B469,'[6]cell downs 03052026 8h40 '!$B:$B,'[6]cell downs 03052026 8h40 '!$R:$R,"")</f>
        <v/>
      </c>
      <c r="AY469" s="24" t="str">
        <f>_xlfn.XLOOKUP(B469,'[7]ALL SITES DOWN'!$D:$D,'[7]ALL SITES DOWN'!$J:$J,"")</f>
        <v/>
      </c>
      <c r="AZ469" s="24" t="str">
        <f>_xlfn.XLOOKUP(B469,'[8]ALL SITES DOWN'!$D:$D,'[8]ALL SITES DOWN'!$J:$J,"")</f>
        <v/>
      </c>
      <c r="BA469" s="9" t="str">
        <f>_xlfn.XLOOKUP(B469,[9]sheet1!$AC:$AC,[9]sheet1!$AF:$AF,"")</f>
        <v/>
      </c>
      <c r="BB469" s="14" t="s">
        <v>5537</v>
      </c>
      <c r="BC469" s="14" t="s">
        <v>5537</v>
      </c>
      <c r="BD469" s="14" t="str">
        <f>_xlfn.XLOOKUP(B469,'[10]cell downs 18042026 17h'!$B:$B,'[10]cell downs 18042026 17h'!$B:$B,"")</f>
        <v/>
      </c>
      <c r="BE469" s="14" t="str">
        <f>_xlfn.XLOOKUP(B469,'[11]Cells Huawei 19042026 15h'!$B:$B,'[11]Cells Huawei 19042026 15h'!$B:$B,"")</f>
        <v/>
      </c>
      <c r="BF469" s="9" t="str">
        <f>_xlfn.XLOOKUP(B469,'[12]cells down 19042026 9H40'!$B:$B,'[12]cells down 19042026 9H40'!$B:$B,"")</f>
        <v/>
      </c>
      <c r="BG469" s="9" t="s">
        <v>1503</v>
      </c>
      <c r="BH469" s="9" t="s">
        <v>5537</v>
      </c>
    </row>
    <row r="470" spans="1:60" s="9" customFormat="1" x14ac:dyDescent="0.3">
      <c r="A470" s="1" t="s">
        <v>1074</v>
      </c>
      <c r="B470" s="8" t="s">
        <v>1075</v>
      </c>
      <c r="C470" s="3" t="str">
        <f>_xlfn.XLOOKUP(B470,'[1]daily break down'!$D:$D,'[1]daily break down'!$E:$E,"")</f>
        <v>LITTORAL</v>
      </c>
      <c r="D470" s="1" t="s">
        <v>11</v>
      </c>
      <c r="E470" s="1" t="s">
        <v>96</v>
      </c>
      <c r="F470" s="3" t="s">
        <v>31</v>
      </c>
      <c r="G470" s="1" t="s">
        <v>1074</v>
      </c>
      <c r="H470" s="41" t="str">
        <f>_xlfn.XLOOKUP(B470,[2]CALCULATION!$B:$B,[2]CALCULATION!$H:$H,"")</f>
        <v>NOKIA</v>
      </c>
      <c r="I470" s="34">
        <v>0.25412125477383624</v>
      </c>
      <c r="J470" s="34">
        <v>0.32256699555429225</v>
      </c>
      <c r="K470" s="34">
        <v>6.7674198484231535E-2</v>
      </c>
      <c r="L470" s="34">
        <v>0</v>
      </c>
      <c r="M470" s="34">
        <v>0.28078174250992693</v>
      </c>
      <c r="N470" s="34">
        <v>0</v>
      </c>
      <c r="O470" s="34">
        <v>0.11937997056626343</v>
      </c>
      <c r="P470" s="34">
        <v>0.30748729865594748</v>
      </c>
      <c r="Q470" s="34">
        <v>0.13599765882266618</v>
      </c>
      <c r="R470" s="34">
        <v>3.7223926179147743E-2</v>
      </c>
      <c r="S470" s="35">
        <v>0.3609634903002204</v>
      </c>
      <c r="T470" s="35">
        <v>17402.278788812699</v>
      </c>
      <c r="U470" s="35">
        <v>0</v>
      </c>
      <c r="V470" s="35">
        <v>0</v>
      </c>
      <c r="W470" s="35">
        <v>0</v>
      </c>
      <c r="X470" s="35">
        <v>0.14937422566993172</v>
      </c>
      <c r="Y470" s="35">
        <v>3.5170774441904834E-2</v>
      </c>
      <c r="Z470" s="35">
        <v>0.13647401928471345</v>
      </c>
      <c r="AA470" s="35">
        <v>0</v>
      </c>
      <c r="AB470" s="35">
        <v>7.438098536816427E-3</v>
      </c>
      <c r="AC470" s="35">
        <v>0</v>
      </c>
      <c r="AD470" s="35">
        <v>2.4970554699604388E-3</v>
      </c>
      <c r="AE470" s="58" t="s">
        <v>5560</v>
      </c>
      <c r="AF470" s="58"/>
      <c r="AG470" s="57" t="str" cm="1">
        <f t="array" ref="AG470">IFERROR(_xlfn.IFS(
AI470="MPR ISSUE","PDH",
AI470="BSS Hardware Issue","BSS",
AI470="Sites strategiques, MLL, Pylone, etc.","ENVTECH",
AI470="AKTIVCO DEFAUT GE &amp; POWER Cabinet","AKTIVCO",
AI470="AKTIVCO Coupure ENEO &amp; Baisse de tension","AKTIVCO GRID ONLY",
AI470="Coupure ENEO &amp; Baisse de tension","IHS GRID ONLY",
AI470="Defaut GE &amp; POWER Cabinet","IHS",
AI470="Sharing","Partners",
AI470="Sites strategiques &amp; DataCenter","SST &amp; DC",
AI470="Exclu","Exclu",
AI470="SAT","SAT",
AI470="SPARE-ISSUE","SPARE-ISSUE",
AI470="Fiber CAmtel","TRANS_FO_CAMTEL",
AI470="Fiber AOF","Fiber AOF",
AI470="Projet OCM (HUAWEI)","TRAVAUX-HUAWEI",
AI470="Projet OCM (NOKIA)","TRAVAUX-NOKIA",
AI470="ACCESS-ISSUE","ACCESS-ISSUE",
AI470="Projet OCM (ZTE, NOKIA, autres projets)","TRAVAUX OCM",
AI470="No root CAuse","No root cause",
AI470="ODU HS","PDH",
AI470="IP &amp; VLAN","PDH",
AI470="Warehouse HUAWEI","SPARE-ISSUE",
AI470="SPARE-HS","SPARE-ISSUE",
AI470="Power Telco","BSS",AI470="no impacts","no impacts"
),"")</f>
        <v>no impacts</v>
      </c>
      <c r="AH470" s="57" t="str" cm="1">
        <f t="array" ref="AH470">IFERROR(_xlfn.IFS(
AI470="MPR ISSUE","TX ISSUE",
AI470="BSS Hardware Issue","RAN ISSUE",
AI470="Sites strategiques, MLL, Pylone, etc.","ENVTECH",
AI470="AKTIVCO DEFAUT GE &amp; POWER Cabinet","POWER ISSUE",
AI470="AKTIVCO Coupure ENEO &amp; Baisse de tension","POWER ISSUE",
AI470="Coupure ENEO &amp; Baisse de tension","POWER ISSUE",
AI470="Defaut GE &amp; POWER Cabinet","POWER ISSUE",
AI470="Sharing","POWER ISSUE",
AI470="Sites strategiques &amp; DataCenter","POWER ISSUE",
AI470="Exclu","Exclu",
AI470="SAT","TX ISSUE",
AI470="SPARE-ISSUE","SPARE-ISSUE",
AI470="Fiber CAmtel","TX ISSUE",
AI470="Fiber AOF","TX ISSUE",
AI470="Projet OCM (HUAWEI)","TRAVAUX-HUAWEI",
AI470="Projet OCM (NOKIA)","TRAVAUX -NOKIA",
AI470="ACCESS-ISSUE","ACCESS-ISSUE",
AI470="Projet OCM (ZTE, NOKIA, autres projets)","TRAVAUX OCM",
AI470="No root CAuse","No root cause",
AI470="ODU HS","TX ISSUE",
AI470="IP &amp; VLAN","TX ISSUE",
AI470="Warehouse HUAWEI","SPARE-ISSUE",
AI470="SPARE-HS","SPARE-ISSUE",
AI470="Power Telco","RAN ISSUE",AI470="no impacts","no impacts"
),"")</f>
        <v>no impacts</v>
      </c>
      <c r="AI470" s="85" t="s">
        <v>5998</v>
      </c>
      <c r="AJ470" s="57" t="str" cm="1">
        <f t="array" ref="AJ470">IFERROR(_xlfn.IFS(
AI470="MPR ISSUE","ACTIVE",
AI470="BSS Hardware Issue","ACTIVE",
AI470="Sites strategiques, MLL, Pylone, etc.","PASSIVE",
AI470="AKTIVCO DEFAUT GE &amp; POWER Cabinet","PASSIVE",
AI470="AKTIVCO Coupure ENEO &amp; Baisse de tension","PASSIVE",
AI470="Coupure ENEO &amp; Baisse de tension","PASSIVE",
AI470="Defaut GE &amp; POWER Cabinet","PASSIVE",
AI470="Sharing","PASSIVE",
AI470="Sites strategiques &amp; DataCenter","PASSIVE",
AI470="Exclu","Exclu",
AI470="SAT","ACTIVE",
AI470="SPARE-ISSUE","SPARE-ISSUE",
AI470="Fiber CAmtel","ACTIVE",
AI470="Fiber AOF","ACTIVE",
AI470="Projet OCM (HUAWEI)","PLANNED WORKS",
AI470="Projet OCM (NOKIA)","PLANNED WORKS",
AI470="ACCESS-ISSUE","ACCESS-ISSUE",
AI470="Projet OCM (ZTE, NOKIA, autres projets)","PLANNED WORKS",
AI470="No root CAuse","No root cause",
AI470="ODU HS","ACTIVE",
AI470="IP &amp; VLAN","ACTIVE",
AI470="Warehouse HUAWEI","SPARE-ISSUE",
AI470="SPARE-HS","SPARE-ISSUE",
AI470="Power Telco","ACTIVE", AI470="no impacts","no impacts"
),"")</f>
        <v>no impacts</v>
      </c>
      <c r="AK470" s="23" t="s">
        <v>5771</v>
      </c>
      <c r="AL470" s="23" t="str">
        <f t="shared" si="18"/>
        <v>LIT_121</v>
      </c>
      <c r="AN470" s="9" t="s">
        <v>5537</v>
      </c>
      <c r="AO470" s="23" t="str">
        <f>_xlfn.XLOOKUP(B470,'INCIDENT-05-03-2026'!E:E,'INCIDENT-05-03-2026'!F:F,"")</f>
        <v/>
      </c>
      <c r="AP470" s="7" t="s">
        <v>5537</v>
      </c>
      <c r="AQ470" s="6"/>
      <c r="AR470" s="7"/>
      <c r="AS470" s="3" t="str">
        <f>_xlfn.XLOOKUP(B470,'[3]tt num | region | site id'!$C:$C,'[3]tt num | region | site id'!$Q:$Q,"")</f>
        <v/>
      </c>
      <c r="AT470" s="24" t="str">
        <f>_xlfn.XLOOKUP(B470,'[4]Cells Huawei 03052026 12h'!$B:$B,'[4]Cells Huawei 03052026 12h'!$T:$T,"")</f>
        <v/>
      </c>
      <c r="AU470" s="24" t="str">
        <f>_xlfn.XLOOKUP(B470,'[5]cells down 02052026 8h50'!$B:$B,'[5]cells down 02052026 8h50'!$R:$R,"")</f>
        <v/>
      </c>
      <c r="AV470" s="24" t="str">
        <f>_xlfn.XLOOKUP(B470,'[5]cells down 02052026 13h50'!$B:$B,'[5]cells down 02052026 13h50'!$R:$R,"")</f>
        <v/>
      </c>
      <c r="AW470" s="24" t="str">
        <f>_xlfn.XLOOKUP(B470,'[5]cells down 02052026 13h50'!$B:$B,'[5]cells down 02052026 13h50'!$R:$R,"")</f>
        <v/>
      </c>
      <c r="AX470" s="24" t="str">
        <f>_xlfn.XLOOKUP(B470,'[6]cell downs 03052026 8h40 '!$B:$B,'[6]cell downs 03052026 8h40 '!$R:$R,"")</f>
        <v xml:space="preserve">(05/03/2026 cell nokia): 03/05/2026 : Need BO RAN analysis </v>
      </c>
      <c r="AY470" s="24" t="str">
        <f>_xlfn.XLOOKUP(B470,'[7]ALL SITES DOWN'!$D:$D,'[7]ALL SITES DOWN'!$J:$J,"")</f>
        <v/>
      </c>
      <c r="AZ470" s="24" t="str">
        <f>_xlfn.XLOOKUP(B470,'[8]ALL SITES DOWN'!$D:$D,'[8]ALL SITES DOWN'!$J:$J,"")</f>
        <v/>
      </c>
      <c r="BA470" s="9" t="str">
        <f>_xlfn.XLOOKUP(B470,[9]sheet1!$AC:$AC,[9]sheet1!$AF:$AF,"")</f>
        <v/>
      </c>
      <c r="BB470" s="14" t="s">
        <v>5537</v>
      </c>
      <c r="BC470" s="14" t="s">
        <v>5537</v>
      </c>
      <c r="BD470" s="14" t="str">
        <f>_xlfn.XLOOKUP(B470,'[10]cell downs 18042026 17h'!$B:$B,'[10]cell downs 18042026 17h'!$B:$B,"")</f>
        <v/>
      </c>
      <c r="BE470" s="14" t="str">
        <f>_xlfn.XLOOKUP(B470,'[11]Cells Huawei 19042026 15h'!$B:$B,'[11]Cells Huawei 19042026 15h'!$B:$B,"")</f>
        <v/>
      </c>
      <c r="BF470" s="9" t="str">
        <f>_xlfn.XLOOKUP(B470,'[12]cells down 19042026 9H40'!$B:$B,'[12]cells down 19042026 9H40'!$B:$B,"")</f>
        <v/>
      </c>
      <c r="BG470" s="9" t="s">
        <v>1075</v>
      </c>
      <c r="BH470" s="9" t="s">
        <v>5537</v>
      </c>
    </row>
    <row r="471" spans="1:60" s="9" customFormat="1" x14ac:dyDescent="0.3">
      <c r="A471" s="1" t="s">
        <v>956</v>
      </c>
      <c r="B471" s="8" t="s">
        <v>957</v>
      </c>
      <c r="C471" s="3" t="str">
        <f>_xlfn.XLOOKUP(B471,'[1]daily break down'!$D:$D,'[1]daily break down'!$E:$E,"")</f>
        <v>SUD-OUEST</v>
      </c>
      <c r="D471" s="1" t="s">
        <v>11</v>
      </c>
      <c r="E471" s="1" t="s">
        <v>12</v>
      </c>
      <c r="F471" s="3" t="s">
        <v>13</v>
      </c>
      <c r="G471" s="1" t="s">
        <v>106</v>
      </c>
      <c r="H471" s="40" t="str">
        <f>_xlfn.XLOOKUP(B471,[2]CALCULATION!$B:$B,[2]CALCULATION!$H:$H,"")</f>
        <v>Huawei</v>
      </c>
      <c r="I471" s="34">
        <v>0</v>
      </c>
      <c r="J471" s="34">
        <v>5.3505234952187721E-4</v>
      </c>
      <c r="K471" s="34">
        <v>0</v>
      </c>
      <c r="L471" s="34">
        <v>0</v>
      </c>
      <c r="M471" s="34">
        <v>3.3315926296895559E-2</v>
      </c>
      <c r="N471" s="34">
        <v>3.299489488718243E-3</v>
      </c>
      <c r="O471" s="34">
        <v>1.9618586149135501E-3</v>
      </c>
      <c r="P471" s="34">
        <v>0</v>
      </c>
      <c r="Q471" s="34">
        <v>1.8726832233265705E-3</v>
      </c>
      <c r="R471" s="34">
        <v>2.1402093980875093E-3</v>
      </c>
      <c r="S471" s="35">
        <v>2.675261747609386E-4</v>
      </c>
      <c r="T471" s="35">
        <v>2.675261747609386E-4</v>
      </c>
      <c r="U471" s="35">
        <v>0</v>
      </c>
      <c r="V471" s="35">
        <v>1.0165994640915667E-2</v>
      </c>
      <c r="W471" s="35">
        <v>2.675261747609386E-4</v>
      </c>
      <c r="X471" s="35">
        <v>2.675261747609386E-4</v>
      </c>
      <c r="Y471" s="35">
        <v>9.6309422913937897E-4</v>
      </c>
      <c r="Z471" s="35">
        <v>3.0141282356399082E-3</v>
      </c>
      <c r="AA471" s="35">
        <v>0</v>
      </c>
      <c r="AB471" s="35">
        <v>7.1720370880381905E-3</v>
      </c>
      <c r="AC471" s="35">
        <v>0</v>
      </c>
      <c r="AD471" s="35">
        <v>2.4077355728484478E-3</v>
      </c>
      <c r="AE471" s="58" t="s">
        <v>5560</v>
      </c>
      <c r="AF471" s="58"/>
      <c r="AG471" s="57" t="str" cm="1">
        <f t="array" ref="AG471">IFERROR(_xlfn.IFS(
AI471="MPR ISSUE","PDH",
AI471="BSS Hardware Issue","BSS",
AI471="Sites strategiques, MLL, Pylone, etc.","ENVTECH",
AI471="AKTIVCO DEFAUT GE &amp; POWER Cabinet","AKTIVCO",
AI471="AKTIVCO Coupure ENEO &amp; Baisse de tension","AKTIVCO GRID ONLY",
AI471="Coupure ENEO &amp; Baisse de tension","IHS GRID ONLY",
AI471="Defaut GE &amp; POWER Cabinet","IHS",
AI471="Sharing","Partners",
AI471="Sites strategiques &amp; DataCenter","SST &amp; DC",
AI471="Exclu","Exclu",
AI471="SAT","SAT",
AI471="SPARE-ISSUE","SPARE-ISSUE",
AI471="Fiber CAmtel","TRANS_FO_CAMTEL",
AI471="Fiber AOF","Fiber AOF",
AI471="Projet OCM (HUAWEI)","TRAVAUX-HUAWEI",
AI471="Projet OCM (NOKIA)","TRAVAUX-NOKIA",
AI471="ACCESS-ISSUE","ACCESS-ISSUE",
AI471="Projet OCM (ZTE, NOKIA, autres projets)","TRAVAUX OCM",
AI471="No root CAuse","No root cause",
AI471="ODU HS","PDH",
AI471="IP &amp; VLAN","PDH",
AI471="Warehouse HUAWEI","SPARE-ISSUE",
AI471="SPARE-HS","SPARE-ISSUE",
AI471="Power Telco","BSS",AI471="no impacts","no impacts"
),"")</f>
        <v>no impacts</v>
      </c>
      <c r="AH471" s="57" t="str" cm="1">
        <f t="array" ref="AH471">IFERROR(_xlfn.IFS(
AI471="MPR ISSUE","TX ISSUE",
AI471="BSS Hardware Issue","RAN ISSUE",
AI471="Sites strategiques, MLL, Pylone, etc.","ENVTECH",
AI471="AKTIVCO DEFAUT GE &amp; POWER Cabinet","POWER ISSUE",
AI471="AKTIVCO Coupure ENEO &amp; Baisse de tension","POWER ISSUE",
AI471="Coupure ENEO &amp; Baisse de tension","POWER ISSUE",
AI471="Defaut GE &amp; POWER Cabinet","POWER ISSUE",
AI471="Sharing","POWER ISSUE",
AI471="Sites strategiques &amp; DataCenter","POWER ISSUE",
AI471="Exclu","Exclu",
AI471="SAT","TX ISSUE",
AI471="SPARE-ISSUE","SPARE-ISSUE",
AI471="Fiber CAmtel","TX ISSUE",
AI471="Fiber AOF","TX ISSUE",
AI471="Projet OCM (HUAWEI)","TRAVAUX-HUAWEI",
AI471="Projet OCM (NOKIA)","TRAVAUX -NOKIA",
AI471="ACCESS-ISSUE","ACCESS-ISSUE",
AI471="Projet OCM (ZTE, NOKIA, autres projets)","TRAVAUX OCM",
AI471="No root CAuse","No root cause",
AI471="ODU HS","TX ISSUE",
AI471="IP &amp; VLAN","TX ISSUE",
AI471="Warehouse HUAWEI","SPARE-ISSUE",
AI471="SPARE-HS","SPARE-ISSUE",
AI471="Power Telco","RAN ISSUE",AI471="no impacts","no impacts"
),"")</f>
        <v>no impacts</v>
      </c>
      <c r="AI471" s="85" t="s">
        <v>5998</v>
      </c>
      <c r="AJ471" s="57" t="str" cm="1">
        <f t="array" ref="AJ471">IFERROR(_xlfn.IFS(
AI471="MPR ISSUE","ACTIVE",
AI471="BSS Hardware Issue","ACTIVE",
AI471="Sites strategiques, MLL, Pylone, etc.","PASSIVE",
AI471="AKTIVCO DEFAUT GE &amp; POWER Cabinet","PASSIVE",
AI471="AKTIVCO Coupure ENEO &amp; Baisse de tension","PASSIVE",
AI471="Coupure ENEO &amp; Baisse de tension","PASSIVE",
AI471="Defaut GE &amp; POWER Cabinet","PASSIVE",
AI471="Sharing","PASSIVE",
AI471="Sites strategiques &amp; DataCenter","PASSIVE",
AI471="Exclu","Exclu",
AI471="SAT","ACTIVE",
AI471="SPARE-ISSUE","SPARE-ISSUE",
AI471="Fiber CAmtel","ACTIVE",
AI471="Fiber AOF","ACTIVE",
AI471="Projet OCM (HUAWEI)","PLANNED WORKS",
AI471="Projet OCM (NOKIA)","PLANNED WORKS",
AI471="ACCESS-ISSUE","ACCESS-ISSUE",
AI471="Projet OCM (ZTE, NOKIA, autres projets)","PLANNED WORKS",
AI471="No root CAuse","No root cause",
AI471="ODU HS","ACTIVE",
AI471="IP &amp; VLAN","ACTIVE",
AI471="Warehouse HUAWEI","SPARE-ISSUE",
AI471="SPARE-HS","SPARE-ISSUE",
AI471="Power Telco","ACTIVE", AI471="no impacts","no impacts"
),"")</f>
        <v>no impacts</v>
      </c>
      <c r="AK471" s="23" t="s">
        <v>5537</v>
      </c>
      <c r="AL471" s="23" t="str">
        <f t="shared" si="18"/>
        <v>SUO_237</v>
      </c>
      <c r="AN471" s="9" t="s">
        <v>5537</v>
      </c>
      <c r="AO471" s="23" t="str">
        <f>_xlfn.XLOOKUP(B471,'INCIDENT-05-03-2026'!E:E,'INCIDENT-05-03-2026'!F:F,"")</f>
        <v/>
      </c>
      <c r="AP471" s="7" t="s">
        <v>5537</v>
      </c>
      <c r="AQ471" s="6"/>
      <c r="AR471" s="7"/>
      <c r="AS471" s="3" t="str">
        <f>_xlfn.XLOOKUP(B471,'[3]tt num | region | site id'!$C:$C,'[3]tt num | region | site id'!$Q:$Q,"")</f>
        <v/>
      </c>
      <c r="AT471" s="24" t="str">
        <f>_xlfn.XLOOKUP(B471,'[4]Cells Huawei 03052026 12h'!$B:$B,'[4]Cells Huawei 03052026 12h'!$T:$T,"")</f>
        <v/>
      </c>
      <c r="AU471" s="24" t="str">
        <f>_xlfn.XLOOKUP(B471,'[5]cells down 02052026 8h50'!$B:$B,'[5]cells down 02052026 8h50'!$R:$R,"")</f>
        <v/>
      </c>
      <c r="AV471" s="24" t="str">
        <f>_xlfn.XLOOKUP(B471,'[5]cells down 02052026 13h50'!$B:$B,'[5]cells down 02052026 13h50'!$R:$R,"")</f>
        <v/>
      </c>
      <c r="AW471" s="24" t="str">
        <f>_xlfn.XLOOKUP(B471,'[5]cells down 02052026 13h50'!$B:$B,'[5]cells down 02052026 13h50'!$R:$R,"")</f>
        <v/>
      </c>
      <c r="AX471" s="24" t="str">
        <f>_xlfn.XLOOKUP(B471,'[6]cell downs 03052026 8h40 '!$B:$B,'[6]cell downs 03052026 8h40 '!$R:$R,"")</f>
        <v/>
      </c>
      <c r="AY471" s="24" t="str">
        <f>_xlfn.XLOOKUP(B471,'[7]ALL SITES DOWN'!$D:$D,'[7]ALL SITES DOWN'!$J:$J,"")</f>
        <v/>
      </c>
      <c r="AZ471" s="24" t="str">
        <f>_xlfn.XLOOKUP(B471,'[8]ALL SITES DOWN'!$D:$D,'[8]ALL SITES DOWN'!$J:$J,"")</f>
        <v/>
      </c>
      <c r="BA471" s="9" t="str">
        <f>_xlfn.XLOOKUP(B471,[9]sheet1!$AC:$AC,[9]sheet1!$AF:$AF,"")</f>
        <v/>
      </c>
      <c r="BB471" s="14" t="s">
        <v>5537</v>
      </c>
      <c r="BC471" s="14" t="s">
        <v>5537</v>
      </c>
      <c r="BD471" s="14" t="str">
        <f>_xlfn.XLOOKUP(B471,'[10]cell downs 18042026 17h'!$B:$B,'[10]cell downs 18042026 17h'!$B:$B,"")</f>
        <v/>
      </c>
      <c r="BE471" s="14" t="str">
        <f>_xlfn.XLOOKUP(B471,'[11]Cells Huawei 19042026 15h'!$B:$B,'[11]Cells Huawei 19042026 15h'!$B:$B,"")</f>
        <v/>
      </c>
      <c r="BF471" s="9" t="str">
        <f>_xlfn.XLOOKUP(B471,'[12]cells down 19042026 9H40'!$B:$B,'[12]cells down 19042026 9H40'!$B:$B,"")</f>
        <v/>
      </c>
      <c r="BG471" s="9" t="s">
        <v>5537</v>
      </c>
      <c r="BH471" s="9" t="s">
        <v>5537</v>
      </c>
    </row>
    <row r="472" spans="1:60" s="9" customFormat="1" x14ac:dyDescent="0.3">
      <c r="A472" s="1" t="s">
        <v>4980</v>
      </c>
      <c r="B472" s="8" t="s">
        <v>4981</v>
      </c>
      <c r="C472" s="3" t="str">
        <f>_xlfn.XLOOKUP(B472,'[1]daily break down'!$D:$D,'[1]daily break down'!$E:$E,"")</f>
        <v>Douala</v>
      </c>
      <c r="D472" s="1" t="s">
        <v>21</v>
      </c>
      <c r="E472" s="1" t="s">
        <v>36</v>
      </c>
      <c r="F472" s="3" t="s">
        <v>31</v>
      </c>
      <c r="G472" s="1" t="s">
        <v>32</v>
      </c>
      <c r="H472" s="42" t="str">
        <f>_xlfn.XLOOKUP(B472,[2]CALCULATION!$B:$B,[2]CALCULATION!$H:$H,"")</f>
        <v>ZTE</v>
      </c>
      <c r="I472" s="34">
        <v>0</v>
      </c>
      <c r="J472" s="34">
        <v>0</v>
      </c>
      <c r="K472" s="34">
        <v>0</v>
      </c>
      <c r="L472" s="34">
        <v>0</v>
      </c>
      <c r="M472" s="34">
        <v>0</v>
      </c>
      <c r="N472" s="34">
        <v>0</v>
      </c>
      <c r="O472" s="34">
        <v>0</v>
      </c>
      <c r="P472" s="34">
        <v>0</v>
      </c>
      <c r="Q472" s="34">
        <v>0</v>
      </c>
      <c r="R472" s="34">
        <v>0</v>
      </c>
      <c r="S472" s="35">
        <v>0</v>
      </c>
      <c r="T472" s="35">
        <v>0</v>
      </c>
      <c r="U472" s="35">
        <v>0</v>
      </c>
      <c r="V472" s="35">
        <v>0</v>
      </c>
      <c r="W472" s="35">
        <v>0</v>
      </c>
      <c r="X472" s="35">
        <v>0</v>
      </c>
      <c r="Y472" s="35">
        <v>0</v>
      </c>
      <c r="Z472" s="35">
        <v>0</v>
      </c>
      <c r="AA472" s="35">
        <v>0</v>
      </c>
      <c r="AB472" s="35">
        <v>0</v>
      </c>
      <c r="AC472" s="35">
        <v>4.2750406573461332E-3</v>
      </c>
      <c r="AD472" s="35">
        <v>2.2293847896742098E-3</v>
      </c>
      <c r="AE472" s="58" t="s">
        <v>5560</v>
      </c>
      <c r="AF472" s="58"/>
      <c r="AG472" s="57" t="str" cm="1">
        <f t="array" ref="AG472">IFERROR(_xlfn.IFS(
AI472="MPR ISSUE","PDH",
AI472="BSS Hardware Issue","BSS",
AI472="Sites strategiques, MLL, Pylone, etc.","ENVTECH",
AI472="AKTIVCO DEFAUT GE &amp; POWER Cabinet","AKTIVCO",
AI472="AKTIVCO Coupure ENEO &amp; Baisse de tension","AKTIVCO GRID ONLY",
AI472="Coupure ENEO &amp; Baisse de tension","IHS GRID ONLY",
AI472="Defaut GE &amp; POWER Cabinet","IHS",
AI472="Sharing","Partners",
AI472="Sites strategiques &amp; DataCenter","SST &amp; DC",
AI472="Exclu","Exclu",
AI472="SAT","SAT",
AI472="SPARE-ISSUE","SPARE-ISSUE",
AI472="Fiber CAmtel","TRANS_FO_CAMTEL",
AI472="Fiber AOF","Fiber AOF",
AI472="Projet OCM (HUAWEI)","TRAVAUX-HUAWEI",
AI472="Projet OCM (NOKIA)","TRAVAUX-NOKIA",
AI472="ACCESS-ISSUE","ACCESS-ISSUE",
AI472="Projet OCM (ZTE, NOKIA, autres projets)","TRAVAUX OCM",
AI472="No root CAuse","No root cause",
AI472="ODU HS","PDH",
AI472="IP &amp; VLAN","PDH",
AI472="Warehouse HUAWEI","SPARE-ISSUE",
AI472="SPARE-HS","SPARE-ISSUE",
AI472="Power Telco","BSS",AI472="no impacts","no impacts"
),"")</f>
        <v>no impacts</v>
      </c>
      <c r="AH472" s="57" t="str" cm="1">
        <f t="array" ref="AH472">IFERROR(_xlfn.IFS(
AI472="MPR ISSUE","TX ISSUE",
AI472="BSS Hardware Issue","RAN ISSUE",
AI472="Sites strategiques, MLL, Pylone, etc.","ENVTECH",
AI472="AKTIVCO DEFAUT GE &amp; POWER Cabinet","POWER ISSUE",
AI472="AKTIVCO Coupure ENEO &amp; Baisse de tension","POWER ISSUE",
AI472="Coupure ENEO &amp; Baisse de tension","POWER ISSUE",
AI472="Defaut GE &amp; POWER Cabinet","POWER ISSUE",
AI472="Sharing","POWER ISSUE",
AI472="Sites strategiques &amp; DataCenter","POWER ISSUE",
AI472="Exclu","Exclu",
AI472="SAT","TX ISSUE",
AI472="SPARE-ISSUE","SPARE-ISSUE",
AI472="Fiber CAmtel","TX ISSUE",
AI472="Fiber AOF","TX ISSUE",
AI472="Projet OCM (HUAWEI)","TRAVAUX-HUAWEI",
AI472="Projet OCM (NOKIA)","TRAVAUX -NOKIA",
AI472="ACCESS-ISSUE","ACCESS-ISSUE",
AI472="Projet OCM (ZTE, NOKIA, autres projets)","TRAVAUX OCM",
AI472="No root CAuse","No root cause",
AI472="ODU HS","TX ISSUE",
AI472="IP &amp; VLAN","TX ISSUE",
AI472="Warehouse HUAWEI","SPARE-ISSUE",
AI472="SPARE-HS","SPARE-ISSUE",
AI472="Power Telco","RAN ISSUE",AI472="no impacts","no impacts"
),"")</f>
        <v>no impacts</v>
      </c>
      <c r="AI472" s="85" t="s">
        <v>5998</v>
      </c>
      <c r="AJ472" s="57" t="str" cm="1">
        <f t="array" ref="AJ472">IFERROR(_xlfn.IFS(
AI472="MPR ISSUE","ACTIVE",
AI472="BSS Hardware Issue","ACTIVE",
AI472="Sites strategiques, MLL, Pylone, etc.","PASSIVE",
AI472="AKTIVCO DEFAUT GE &amp; POWER Cabinet","PASSIVE",
AI472="AKTIVCO Coupure ENEO &amp; Baisse de tension","PASSIVE",
AI472="Coupure ENEO &amp; Baisse de tension","PASSIVE",
AI472="Defaut GE &amp; POWER Cabinet","PASSIVE",
AI472="Sharing","PASSIVE",
AI472="Sites strategiques &amp; DataCenter","PASSIVE",
AI472="Exclu","Exclu",
AI472="SAT","ACTIVE",
AI472="SPARE-ISSUE","SPARE-ISSUE",
AI472="Fiber CAmtel","ACTIVE",
AI472="Fiber AOF","ACTIVE",
AI472="Projet OCM (HUAWEI)","PLANNED WORKS",
AI472="Projet OCM (NOKIA)","PLANNED WORKS",
AI472="ACCESS-ISSUE","ACCESS-ISSUE",
AI472="Projet OCM (ZTE, NOKIA, autres projets)","PLANNED WORKS",
AI472="No root CAuse","No root cause",
AI472="ODU HS","ACTIVE",
AI472="IP &amp; VLAN","ACTIVE",
AI472="Warehouse HUAWEI","SPARE-ISSUE",
AI472="SPARE-HS","SPARE-ISSUE",
AI472="Power Telco","ACTIVE", AI472="no impacts","no impacts"
),"")</f>
        <v>no impacts</v>
      </c>
      <c r="AK472" s="23" t="s">
        <v>5537</v>
      </c>
      <c r="AL472" s="23" t="str">
        <f t="shared" si="18"/>
        <v>LIT_675</v>
      </c>
      <c r="AN472" s="9" t="s">
        <v>5537</v>
      </c>
      <c r="AO472" s="23" t="str">
        <f>_xlfn.XLOOKUP(B472,'INCIDENT-05-03-2026'!E:E,'INCIDENT-05-03-2026'!F:F,"")</f>
        <v/>
      </c>
      <c r="AP472" s="7" t="s">
        <v>5537</v>
      </c>
      <c r="AQ472" s="6"/>
      <c r="AR472" s="7"/>
      <c r="AS472" s="3" t="str">
        <f>_xlfn.XLOOKUP(B472,'[3]tt num | region | site id'!$C:$C,'[3]tt num | region | site id'!$Q:$Q,"")</f>
        <v/>
      </c>
      <c r="AT472" s="24" t="str">
        <f>_xlfn.XLOOKUP(B472,'[4]Cells Huawei 03052026 12h'!$B:$B,'[4]Cells Huawei 03052026 12h'!$T:$T,"")</f>
        <v/>
      </c>
      <c r="AU472" s="24" t="str">
        <f>_xlfn.XLOOKUP(B472,'[5]cells down 02052026 8h50'!$B:$B,'[5]cells down 02052026 8h50'!$R:$R,"")</f>
        <v/>
      </c>
      <c r="AV472" s="24" t="str">
        <f>_xlfn.XLOOKUP(B472,'[5]cells down 02052026 13h50'!$B:$B,'[5]cells down 02052026 13h50'!$R:$R,"")</f>
        <v/>
      </c>
      <c r="AW472" s="24" t="str">
        <f>_xlfn.XLOOKUP(B472,'[5]cells down 02052026 13h50'!$B:$B,'[5]cells down 02052026 13h50'!$R:$R,"")</f>
        <v/>
      </c>
      <c r="AX472" s="24" t="str">
        <f>_xlfn.XLOOKUP(B472,'[6]cell downs 03052026 8h40 '!$B:$B,'[6]cell downs 03052026 8h40 '!$R:$R,"")</f>
        <v/>
      </c>
      <c r="AY472" s="24" t="str">
        <f>_xlfn.XLOOKUP(B472,'[7]ALL SITES DOWN'!$D:$D,'[7]ALL SITES DOWN'!$J:$J,"")</f>
        <v/>
      </c>
      <c r="AZ472" s="24" t="str">
        <f>_xlfn.XLOOKUP(B472,'[8]ALL SITES DOWN'!$D:$D,'[8]ALL SITES DOWN'!$J:$J,"")</f>
        <v/>
      </c>
      <c r="BA472" s="9" t="str">
        <f>_xlfn.XLOOKUP(B472,[9]sheet1!$AC:$AC,[9]sheet1!$AF:$AF,"")</f>
        <v/>
      </c>
      <c r="BB472" s="14" t="s">
        <v>5537</v>
      </c>
      <c r="BC472" s="14" t="s">
        <v>5537</v>
      </c>
      <c r="BD472" s="14" t="str">
        <f>_xlfn.XLOOKUP(B472,'[10]cell downs 18042026 17h'!$B:$B,'[10]cell downs 18042026 17h'!$B:$B,"")</f>
        <v/>
      </c>
      <c r="BE472" s="14" t="str">
        <f>_xlfn.XLOOKUP(B472,'[11]Cells Huawei 19042026 15h'!$B:$B,'[11]Cells Huawei 19042026 15h'!$B:$B,"")</f>
        <v/>
      </c>
      <c r="BF472" s="9" t="str">
        <f>_xlfn.XLOOKUP(B472,'[12]cells down 19042026 9H40'!$B:$B,'[12]cells down 19042026 9H40'!$B:$B,"")</f>
        <v/>
      </c>
      <c r="BG472" s="9" t="s">
        <v>5537</v>
      </c>
      <c r="BH472" s="9" t="s">
        <v>12</v>
      </c>
    </row>
    <row r="473" spans="1:60" s="9" customFormat="1" x14ac:dyDescent="0.3">
      <c r="A473" s="1" t="s">
        <v>843</v>
      </c>
      <c r="B473" s="8" t="s">
        <v>844</v>
      </c>
      <c r="C473" s="3" t="str">
        <f>_xlfn.XLOOKUP(B473,'[1]daily break down'!$D:$D,'[1]daily break down'!$E:$E,"")</f>
        <v>CENTRE</v>
      </c>
      <c r="D473" s="1" t="s">
        <v>11</v>
      </c>
      <c r="E473" s="1" t="s">
        <v>5502</v>
      </c>
      <c r="F473" s="3" t="s">
        <v>226</v>
      </c>
      <c r="G473" s="1" t="s">
        <v>845</v>
      </c>
      <c r="H473" s="41" t="str">
        <f>_xlfn.XLOOKUP(B473,[2]CALCULATION!$B:$B,[2]CALCULATION!$H:$H,"")</f>
        <v>NOKIA</v>
      </c>
      <c r="I473" s="34">
        <v>2.0974076872486383E-2</v>
      </c>
      <c r="J473" s="34">
        <v>0.44464633753099769</v>
      </c>
      <c r="K473" s="34">
        <v>3.9307442506841537</v>
      </c>
      <c r="L473" s="34">
        <v>0.38099294301621162</v>
      </c>
      <c r="M473" s="34">
        <v>0.18232800563873838</v>
      </c>
      <c r="N473" s="34">
        <v>0</v>
      </c>
      <c r="O473" s="34">
        <v>2.5652906547043228</v>
      </c>
      <c r="P473" s="34">
        <v>0</v>
      </c>
      <c r="Q473" s="34">
        <v>0</v>
      </c>
      <c r="R473" s="34">
        <v>0</v>
      </c>
      <c r="S473" s="35">
        <v>0.32554368452742793</v>
      </c>
      <c r="T473" s="35">
        <v>283929.45792433934</v>
      </c>
      <c r="U473" s="35">
        <v>0.4658522456503808</v>
      </c>
      <c r="V473" s="35">
        <v>0</v>
      </c>
      <c r="W473" s="35">
        <v>9.9519737011070711E-3</v>
      </c>
      <c r="X473" s="35">
        <v>0</v>
      </c>
      <c r="Y473" s="35">
        <v>0</v>
      </c>
      <c r="Z473" s="35">
        <v>6.9485465124574819E-2</v>
      </c>
      <c r="AA473" s="35">
        <v>0</v>
      </c>
      <c r="AB473" s="35">
        <v>5.5782510684740001E-3</v>
      </c>
      <c r="AC473" s="35">
        <v>6.1560585465801631E-4</v>
      </c>
      <c r="AD473" s="35">
        <v>2.1937146330396973E-3</v>
      </c>
      <c r="AE473" s="58" t="s">
        <v>5560</v>
      </c>
      <c r="AF473" s="58"/>
      <c r="AG473" s="57" t="str" cm="1">
        <f t="array" ref="AG473">IFERROR(_xlfn.IFS(
AI473="MPR ISSUE","PDH",
AI473="BSS Hardware Issue","BSS",
AI473="Sites strategiques, MLL, Pylone, etc.","ENVTECH",
AI473="AKTIVCO DEFAUT GE &amp; POWER Cabinet","AKTIVCO",
AI473="AKTIVCO Coupure ENEO &amp; Baisse de tension","AKTIVCO GRID ONLY",
AI473="Coupure ENEO &amp; Baisse de tension","IHS GRID ONLY",
AI473="Defaut GE &amp; POWER Cabinet","IHS",
AI473="Sharing","Partners",
AI473="Sites strategiques &amp; DataCenter","SST &amp; DC",
AI473="Exclu","Exclu",
AI473="SAT","SAT",
AI473="SPARE-ISSUE","SPARE-ISSUE",
AI473="Fiber CAmtel","TRANS_FO_CAMTEL",
AI473="Fiber AOF","Fiber AOF",
AI473="Projet OCM (HUAWEI)","TRAVAUX-HUAWEI",
AI473="Projet OCM (NOKIA)","TRAVAUX-NOKIA",
AI473="ACCESS-ISSUE","ACCESS-ISSUE",
AI473="Projet OCM (ZTE, NOKIA, autres projets)","TRAVAUX OCM",
AI473="No root CAuse","No root cause",
AI473="ODU HS","PDH",
AI473="IP &amp; VLAN","PDH",
AI473="Warehouse HUAWEI","SPARE-ISSUE",
AI473="SPARE-HS","SPARE-ISSUE",
AI473="Power Telco","BSS",AI473="no impacts","no impacts"
),"")</f>
        <v>no impacts</v>
      </c>
      <c r="AH473" s="57" t="str" cm="1">
        <f t="array" ref="AH473">IFERROR(_xlfn.IFS(
AI473="MPR ISSUE","TX ISSUE",
AI473="BSS Hardware Issue","RAN ISSUE",
AI473="Sites strategiques, MLL, Pylone, etc.","ENVTECH",
AI473="AKTIVCO DEFAUT GE &amp; POWER Cabinet","POWER ISSUE",
AI473="AKTIVCO Coupure ENEO &amp; Baisse de tension","POWER ISSUE",
AI473="Coupure ENEO &amp; Baisse de tension","POWER ISSUE",
AI473="Defaut GE &amp; POWER Cabinet","POWER ISSUE",
AI473="Sharing","POWER ISSUE",
AI473="Sites strategiques &amp; DataCenter","POWER ISSUE",
AI473="Exclu","Exclu",
AI473="SAT","TX ISSUE",
AI473="SPARE-ISSUE","SPARE-ISSUE",
AI473="Fiber CAmtel","TX ISSUE",
AI473="Fiber AOF","TX ISSUE",
AI473="Projet OCM (HUAWEI)","TRAVAUX-HUAWEI",
AI473="Projet OCM (NOKIA)","TRAVAUX -NOKIA",
AI473="ACCESS-ISSUE","ACCESS-ISSUE",
AI473="Projet OCM (ZTE, NOKIA, autres projets)","TRAVAUX OCM",
AI473="No root CAuse","No root cause",
AI473="ODU HS","TX ISSUE",
AI473="IP &amp; VLAN","TX ISSUE",
AI473="Warehouse HUAWEI","SPARE-ISSUE",
AI473="SPARE-HS","SPARE-ISSUE",
AI473="Power Telco","RAN ISSUE",AI473="no impacts","no impacts"
),"")</f>
        <v>no impacts</v>
      </c>
      <c r="AI473" s="85" t="s">
        <v>5998</v>
      </c>
      <c r="AJ473" s="57" t="str" cm="1">
        <f t="array" ref="AJ473">IFERROR(_xlfn.IFS(
AI473="MPR ISSUE","ACTIVE",
AI473="BSS Hardware Issue","ACTIVE",
AI473="Sites strategiques, MLL, Pylone, etc.","PASSIVE",
AI473="AKTIVCO DEFAUT GE &amp; POWER Cabinet","PASSIVE",
AI473="AKTIVCO Coupure ENEO &amp; Baisse de tension","PASSIVE",
AI473="Coupure ENEO &amp; Baisse de tension","PASSIVE",
AI473="Defaut GE &amp; POWER Cabinet","PASSIVE",
AI473="Sharing","PASSIVE",
AI473="Sites strategiques &amp; DataCenter","PASSIVE",
AI473="Exclu","Exclu",
AI473="SAT","ACTIVE",
AI473="SPARE-ISSUE","SPARE-ISSUE",
AI473="Fiber CAmtel","ACTIVE",
AI473="Fiber AOF","ACTIVE",
AI473="Projet OCM (HUAWEI)","PLANNED WORKS",
AI473="Projet OCM (NOKIA)","PLANNED WORKS",
AI473="ACCESS-ISSUE","ACCESS-ISSUE",
AI473="Projet OCM (ZTE, NOKIA, autres projets)","PLANNED WORKS",
AI473="No root CAuse","No root cause",
AI473="ODU HS","ACTIVE",
AI473="IP &amp; VLAN","ACTIVE",
AI473="Warehouse HUAWEI","SPARE-ISSUE",
AI473="SPARE-HS","SPARE-ISSUE",
AI473="Power Telco","ACTIVE", AI473="no impacts","no impacts"
),"")</f>
        <v>no impacts</v>
      </c>
      <c r="AK473" s="23" t="s">
        <v>5537</v>
      </c>
      <c r="AL473" s="23" t="str">
        <f t="shared" si="18"/>
        <v>EST_063</v>
      </c>
      <c r="AN473" s="9" t="s">
        <v>5537</v>
      </c>
      <c r="AO473" s="23" t="str">
        <f>_xlfn.XLOOKUP(B473,'INCIDENT-05-03-2026'!E:E,'INCIDENT-05-03-2026'!F:F,"")</f>
        <v/>
      </c>
      <c r="AP473" s="7" t="s">
        <v>5537</v>
      </c>
      <c r="AQ473" s="6"/>
      <c r="AR473" s="7"/>
      <c r="AS473" s="3" t="str">
        <f>_xlfn.XLOOKUP(B473,'[3]tt num | region | site id'!$C:$C,'[3]tt num | region | site id'!$Q:$Q,"")</f>
        <v/>
      </c>
      <c r="AT473" s="24" t="str">
        <f>_xlfn.XLOOKUP(B473,'[4]Cells Huawei 03052026 12h'!$B:$B,'[4]Cells Huawei 03052026 12h'!$T:$T,"")</f>
        <v/>
      </c>
      <c r="AU473" s="24" t="str">
        <f>_xlfn.XLOOKUP(B473,'[5]cells down 02052026 8h50'!$B:$B,'[5]cells down 02052026 8h50'!$R:$R,"")</f>
        <v/>
      </c>
      <c r="AV473" s="24" t="str">
        <f>_xlfn.XLOOKUP(B473,'[5]cells down 02052026 13h50'!$B:$B,'[5]cells down 02052026 13h50'!$R:$R,"")</f>
        <v/>
      </c>
      <c r="AW473" s="24" t="str">
        <f>_xlfn.XLOOKUP(B473,'[5]cells down 02052026 13h50'!$B:$B,'[5]cells down 02052026 13h50'!$R:$R,"")</f>
        <v/>
      </c>
      <c r="AX473" s="24" t="str">
        <f>_xlfn.XLOOKUP(B473,'[6]cell downs 03052026 8h40 '!$B:$B,'[6]cell downs 03052026 8h40 '!$R:$R,"")</f>
        <v/>
      </c>
      <c r="AY473" s="24" t="str">
        <f>_xlfn.XLOOKUP(B473,'[7]ALL SITES DOWN'!$D:$D,'[7]ALL SITES DOWN'!$J:$J,"")</f>
        <v/>
      </c>
      <c r="AZ473" s="24" t="str">
        <f>_xlfn.XLOOKUP(B473,'[8]ALL SITES DOWN'!$D:$D,'[8]ALL SITES DOWN'!$J:$J,"")</f>
        <v/>
      </c>
      <c r="BA473" s="9" t="str">
        <f>_xlfn.XLOOKUP(B473,[9]sheet1!$AC:$AC,[9]sheet1!$AF:$AF,"")</f>
        <v/>
      </c>
      <c r="BB473" s="14" t="s">
        <v>5537</v>
      </c>
      <c r="BC473" s="14" t="s">
        <v>5537</v>
      </c>
      <c r="BD473" s="14" t="str">
        <f>_xlfn.XLOOKUP(B473,'[10]cell downs 18042026 17h'!$B:$B,'[10]cell downs 18042026 17h'!$B:$B,"")</f>
        <v/>
      </c>
      <c r="BE473" s="14" t="str">
        <f>_xlfn.XLOOKUP(B473,'[11]Cells Huawei 19042026 15h'!$B:$B,'[11]Cells Huawei 19042026 15h'!$B:$B,"")</f>
        <v/>
      </c>
      <c r="BF473" s="9" t="str">
        <f>_xlfn.XLOOKUP(B473,'[12]cells down 19042026 9H40'!$B:$B,'[12]cells down 19042026 9H40'!$B:$B,"")</f>
        <v/>
      </c>
      <c r="BG473" s="9" t="s">
        <v>844</v>
      </c>
      <c r="BH473" s="9" t="s">
        <v>5537</v>
      </c>
    </row>
    <row r="474" spans="1:60" s="9" customFormat="1" x14ac:dyDescent="0.3">
      <c r="A474" s="1" t="s">
        <v>952</v>
      </c>
      <c r="B474" s="8" t="s">
        <v>953</v>
      </c>
      <c r="C474" s="3" t="str">
        <f>_xlfn.XLOOKUP(B474,'[1]daily break down'!$D:$D,'[1]daily break down'!$E:$E,"")</f>
        <v>SUD-OUEST</v>
      </c>
      <c r="D474" s="1" t="s">
        <v>11</v>
      </c>
      <c r="E474" s="1" t="s">
        <v>12</v>
      </c>
      <c r="F474" s="3" t="s">
        <v>13</v>
      </c>
      <c r="G474" s="1" t="s">
        <v>106</v>
      </c>
      <c r="H474" s="40" t="str">
        <f>_xlfn.XLOOKUP(B474,[2]CALCULATION!$B:$B,[2]CALCULATION!$H:$H,"")</f>
        <v>Huawei</v>
      </c>
      <c r="I474" s="34">
        <v>0</v>
      </c>
      <c r="J474" s="34">
        <v>2.675261747609386E-4</v>
      </c>
      <c r="K474" s="34">
        <v>8.9175391586979543E-5</v>
      </c>
      <c r="L474" s="34">
        <v>2.675261747609386E-4</v>
      </c>
      <c r="M474" s="34">
        <v>6.2422774110885678E-4</v>
      </c>
      <c r="N474" s="34">
        <v>1.6943324401526112E-3</v>
      </c>
      <c r="O474" s="34">
        <v>1.6051570485656321E-3</v>
      </c>
      <c r="P474" s="34">
        <v>0</v>
      </c>
      <c r="Q474" s="34">
        <v>5.3505234952187721E-4</v>
      </c>
      <c r="R474" s="34">
        <v>3.4778402718922022E-3</v>
      </c>
      <c r="S474" s="35">
        <v>0</v>
      </c>
      <c r="T474" s="35">
        <v>8.0257852428281603E-4</v>
      </c>
      <c r="U474" s="35">
        <v>0</v>
      </c>
      <c r="V474" s="35">
        <v>9.7201176829807678E-3</v>
      </c>
      <c r="W474" s="35">
        <v>8.0257852428281581E-4</v>
      </c>
      <c r="X474" s="35">
        <v>5.3505234952187721E-4</v>
      </c>
      <c r="Y474" s="35">
        <v>3.0319633139573041E-3</v>
      </c>
      <c r="Z474" s="35">
        <v>3.7453664466531398E-3</v>
      </c>
      <c r="AA474" s="35">
        <v>0</v>
      </c>
      <c r="AB474" s="35">
        <v>5.843882071734822E-3</v>
      </c>
      <c r="AC474" s="35">
        <v>0</v>
      </c>
      <c r="AD474" s="35">
        <v>1.9618586149135501E-3</v>
      </c>
      <c r="AE474" s="58" t="s">
        <v>5560</v>
      </c>
      <c r="AF474" s="58"/>
      <c r="AG474" s="57" t="str" cm="1">
        <f t="array" ref="AG474">IFERROR(_xlfn.IFS(
AI474="MPR ISSUE","PDH",
AI474="BSS Hardware Issue","BSS",
AI474="Sites strategiques, MLL, Pylone, etc.","ENVTECH",
AI474="AKTIVCO DEFAUT GE &amp; POWER Cabinet","AKTIVCO",
AI474="AKTIVCO Coupure ENEO &amp; Baisse de tension","AKTIVCO GRID ONLY",
AI474="Coupure ENEO &amp; Baisse de tension","IHS GRID ONLY",
AI474="Defaut GE &amp; POWER Cabinet","IHS",
AI474="Sharing","Partners",
AI474="Sites strategiques &amp; DataCenter","SST &amp; DC",
AI474="Exclu","Exclu",
AI474="SAT","SAT",
AI474="SPARE-ISSUE","SPARE-ISSUE",
AI474="Fiber CAmtel","TRANS_FO_CAMTEL",
AI474="Fiber AOF","Fiber AOF",
AI474="Projet OCM (HUAWEI)","TRAVAUX-HUAWEI",
AI474="Projet OCM (NOKIA)","TRAVAUX-NOKIA",
AI474="ACCESS-ISSUE","ACCESS-ISSUE",
AI474="Projet OCM (ZTE, NOKIA, autres projets)","TRAVAUX OCM",
AI474="No root CAuse","No root cause",
AI474="ODU HS","PDH",
AI474="IP &amp; VLAN","PDH",
AI474="Warehouse HUAWEI","SPARE-ISSUE",
AI474="SPARE-HS","SPARE-ISSUE",
AI474="Power Telco","BSS",AI474="no impacts","no impacts"
),"")</f>
        <v>no impacts</v>
      </c>
      <c r="AH474" s="57" t="str" cm="1">
        <f t="array" ref="AH474">IFERROR(_xlfn.IFS(
AI474="MPR ISSUE","TX ISSUE",
AI474="BSS Hardware Issue","RAN ISSUE",
AI474="Sites strategiques, MLL, Pylone, etc.","ENVTECH",
AI474="AKTIVCO DEFAUT GE &amp; POWER Cabinet","POWER ISSUE",
AI474="AKTIVCO Coupure ENEO &amp; Baisse de tension","POWER ISSUE",
AI474="Coupure ENEO &amp; Baisse de tension","POWER ISSUE",
AI474="Defaut GE &amp; POWER Cabinet","POWER ISSUE",
AI474="Sharing","POWER ISSUE",
AI474="Sites strategiques &amp; DataCenter","POWER ISSUE",
AI474="Exclu","Exclu",
AI474="SAT","TX ISSUE",
AI474="SPARE-ISSUE","SPARE-ISSUE",
AI474="Fiber CAmtel","TX ISSUE",
AI474="Fiber AOF","TX ISSUE",
AI474="Projet OCM (HUAWEI)","TRAVAUX-HUAWEI",
AI474="Projet OCM (NOKIA)","TRAVAUX -NOKIA",
AI474="ACCESS-ISSUE","ACCESS-ISSUE",
AI474="Projet OCM (ZTE, NOKIA, autres projets)","TRAVAUX OCM",
AI474="No root CAuse","No root cause",
AI474="ODU HS","TX ISSUE",
AI474="IP &amp; VLAN","TX ISSUE",
AI474="Warehouse HUAWEI","SPARE-ISSUE",
AI474="SPARE-HS","SPARE-ISSUE",
AI474="Power Telco","RAN ISSUE",AI474="no impacts","no impacts"
),"")</f>
        <v>no impacts</v>
      </c>
      <c r="AI474" s="85" t="s">
        <v>5998</v>
      </c>
      <c r="AJ474" s="57" t="str" cm="1">
        <f t="array" ref="AJ474">IFERROR(_xlfn.IFS(
AI474="MPR ISSUE","ACTIVE",
AI474="BSS Hardware Issue","ACTIVE",
AI474="Sites strategiques, MLL, Pylone, etc.","PASSIVE",
AI474="AKTIVCO DEFAUT GE &amp; POWER Cabinet","PASSIVE",
AI474="AKTIVCO Coupure ENEO &amp; Baisse de tension","PASSIVE",
AI474="Coupure ENEO &amp; Baisse de tension","PASSIVE",
AI474="Defaut GE &amp; POWER Cabinet","PASSIVE",
AI474="Sharing","PASSIVE",
AI474="Sites strategiques &amp; DataCenter","PASSIVE",
AI474="Exclu","Exclu",
AI474="SAT","ACTIVE",
AI474="SPARE-ISSUE","SPARE-ISSUE",
AI474="Fiber CAmtel","ACTIVE",
AI474="Fiber AOF","ACTIVE",
AI474="Projet OCM (HUAWEI)","PLANNED WORKS",
AI474="Projet OCM (NOKIA)","PLANNED WORKS",
AI474="ACCESS-ISSUE","ACCESS-ISSUE",
AI474="Projet OCM (ZTE, NOKIA, autres projets)","PLANNED WORKS",
AI474="No root CAuse","No root cause",
AI474="ODU HS","ACTIVE",
AI474="IP &amp; VLAN","ACTIVE",
AI474="Warehouse HUAWEI","SPARE-ISSUE",
AI474="SPARE-HS","SPARE-ISSUE",
AI474="Power Telco","ACTIVE", AI474="no impacts","no impacts"
),"")</f>
        <v>no impacts</v>
      </c>
      <c r="AK474" s="23" t="s">
        <v>5537</v>
      </c>
      <c r="AL474" s="23" t="str">
        <f t="shared" si="18"/>
        <v>SUO_125</v>
      </c>
      <c r="AN474" s="9" t="s">
        <v>5537</v>
      </c>
      <c r="AO474" s="23" t="str">
        <f>_xlfn.XLOOKUP(B474,'INCIDENT-05-03-2026'!E:E,'INCIDENT-05-03-2026'!F:F,"")</f>
        <v/>
      </c>
      <c r="AP474" s="7" t="s">
        <v>5537</v>
      </c>
      <c r="AQ474" s="6"/>
      <c r="AR474" s="7"/>
      <c r="AS474" s="3" t="str">
        <f>_xlfn.XLOOKUP(B474,'[3]tt num | region | site id'!$C:$C,'[3]tt num | region | site id'!$Q:$Q,"")</f>
        <v/>
      </c>
      <c r="AT474" s="24" t="str">
        <f>_xlfn.XLOOKUP(B474,'[4]Cells Huawei 03052026 12h'!$B:$B,'[4]Cells Huawei 03052026 12h'!$T:$T,"")</f>
        <v/>
      </c>
      <c r="AU474" s="24" t="str">
        <f>_xlfn.XLOOKUP(B474,'[5]cells down 02052026 8h50'!$B:$B,'[5]cells down 02052026 8h50'!$R:$R,"")</f>
        <v/>
      </c>
      <c r="AV474" s="24" t="str">
        <f>_xlfn.XLOOKUP(B474,'[5]cells down 02052026 13h50'!$B:$B,'[5]cells down 02052026 13h50'!$R:$R,"")</f>
        <v/>
      </c>
      <c r="AW474" s="24" t="str">
        <f>_xlfn.XLOOKUP(B474,'[5]cells down 02052026 13h50'!$B:$B,'[5]cells down 02052026 13h50'!$R:$R,"")</f>
        <v/>
      </c>
      <c r="AX474" s="24" t="str">
        <f>_xlfn.XLOOKUP(B474,'[6]cell downs 03052026 8h40 '!$B:$B,'[6]cell downs 03052026 8h40 '!$R:$R,"")</f>
        <v/>
      </c>
      <c r="AY474" s="24" t="str">
        <f>_xlfn.XLOOKUP(B474,'[7]ALL SITES DOWN'!$D:$D,'[7]ALL SITES DOWN'!$J:$J,"")</f>
        <v/>
      </c>
      <c r="AZ474" s="24" t="str">
        <f>_xlfn.XLOOKUP(B474,'[8]ALL SITES DOWN'!$D:$D,'[8]ALL SITES DOWN'!$J:$J,"")</f>
        <v/>
      </c>
      <c r="BA474" s="9" t="str">
        <f>_xlfn.XLOOKUP(B474,[9]sheet1!$AC:$AC,[9]sheet1!$AF:$AF,"")</f>
        <v/>
      </c>
      <c r="BB474" s="14" t="s">
        <v>5537</v>
      </c>
      <c r="BC474" s="14" t="s">
        <v>5537</v>
      </c>
      <c r="BD474" s="14" t="str">
        <f>_xlfn.XLOOKUP(B474,'[10]cell downs 18042026 17h'!$B:$B,'[10]cell downs 18042026 17h'!$B:$B,"")</f>
        <v/>
      </c>
      <c r="BE474" s="14" t="str">
        <f>_xlfn.XLOOKUP(B474,'[11]Cells Huawei 19042026 15h'!$B:$B,'[11]Cells Huawei 19042026 15h'!$B:$B,"")</f>
        <v/>
      </c>
      <c r="BF474" s="9" t="str">
        <f>_xlfn.XLOOKUP(B474,'[12]cells down 19042026 9H40'!$B:$B,'[12]cells down 19042026 9H40'!$B:$B,"")</f>
        <v/>
      </c>
      <c r="BG474" s="9" t="s">
        <v>953</v>
      </c>
      <c r="BH474" s="9" t="s">
        <v>5537</v>
      </c>
    </row>
    <row r="475" spans="1:60" s="9" customFormat="1" x14ac:dyDescent="0.3">
      <c r="A475" s="1" t="s">
        <v>2175</v>
      </c>
      <c r="B475" s="1" t="s">
        <v>2176</v>
      </c>
      <c r="C475" s="3" t="str">
        <f>_xlfn.XLOOKUP(B475,'[1]daily break down'!$D:$D,'[1]daily break down'!$E:$E,"")</f>
        <v>Douala</v>
      </c>
      <c r="D475" s="1" t="s">
        <v>11</v>
      </c>
      <c r="E475" s="1" t="s">
        <v>12</v>
      </c>
      <c r="F475" s="3" t="s">
        <v>31</v>
      </c>
      <c r="G475" s="1" t="s">
        <v>32</v>
      </c>
      <c r="H475" s="42" t="str">
        <f>_xlfn.XLOOKUP(B475,[2]CALCULATION!$B:$B,[2]CALCULATION!$H:$H,"")</f>
        <v>ZTE</v>
      </c>
      <c r="I475" s="34">
        <v>0</v>
      </c>
      <c r="J475" s="34">
        <v>2.1314702097119858</v>
      </c>
      <c r="K475" s="34">
        <v>0</v>
      </c>
      <c r="L475" s="34">
        <v>2.211549711357039E-3</v>
      </c>
      <c r="M475" s="34">
        <v>0</v>
      </c>
      <c r="N475" s="34">
        <v>0</v>
      </c>
      <c r="O475" s="34">
        <v>0</v>
      </c>
      <c r="P475" s="34">
        <v>0</v>
      </c>
      <c r="Q475" s="34">
        <v>0</v>
      </c>
      <c r="R475" s="34">
        <v>0</v>
      </c>
      <c r="S475" s="35">
        <v>0</v>
      </c>
      <c r="T475" s="35">
        <v>0</v>
      </c>
      <c r="U475" s="35">
        <v>0</v>
      </c>
      <c r="V475" s="35">
        <v>0</v>
      </c>
      <c r="W475" s="35">
        <v>0</v>
      </c>
      <c r="X475" s="35">
        <v>0</v>
      </c>
      <c r="Y475" s="35">
        <v>0</v>
      </c>
      <c r="Z475" s="35">
        <v>0</v>
      </c>
      <c r="AA475" s="35">
        <v>0</v>
      </c>
      <c r="AB475" s="35">
        <v>0</v>
      </c>
      <c r="AC475" s="35">
        <v>3.5568338269124367E-3</v>
      </c>
      <c r="AD475" s="35">
        <v>1.8548481450091792E-3</v>
      </c>
      <c r="AE475" s="58" t="s">
        <v>5560</v>
      </c>
      <c r="AF475" s="58"/>
      <c r="AG475" s="57" t="str" cm="1">
        <f t="array" ref="AG475">IFERROR(_xlfn.IFS(
AI475="MPR ISSUE","PDH",
AI475="BSS Hardware Issue","BSS",
AI475="Sites strategiques, MLL, Pylone, etc.","ENVTECH",
AI475="AKTIVCO DEFAUT GE &amp; POWER Cabinet","AKTIVCO",
AI475="AKTIVCO Coupure ENEO &amp; Baisse de tension","AKTIVCO GRID ONLY",
AI475="Coupure ENEO &amp; Baisse de tension","IHS GRID ONLY",
AI475="Defaut GE &amp; POWER Cabinet","IHS",
AI475="Sharing","Partners",
AI475="Sites strategiques &amp; DataCenter","SST &amp; DC",
AI475="Exclu","Exclu",
AI475="SAT","SAT",
AI475="SPARE-ISSUE","SPARE-ISSUE",
AI475="Fiber CAmtel","TRANS_FO_CAMTEL",
AI475="Fiber AOF","Fiber AOF",
AI475="Projet OCM (HUAWEI)","TRAVAUX-HUAWEI",
AI475="Projet OCM (NOKIA)","TRAVAUX-NOKIA",
AI475="ACCESS-ISSUE","ACCESS-ISSUE",
AI475="Projet OCM (ZTE, NOKIA, autres projets)","TRAVAUX OCM",
AI475="No root CAuse","No root cause",
AI475="ODU HS","PDH",
AI475="IP &amp; VLAN","PDH",
AI475="Warehouse HUAWEI","SPARE-ISSUE",
AI475="SPARE-HS","SPARE-ISSUE",
AI475="Power Telco","BSS",AI475="no impacts","no impacts"
),"")</f>
        <v>no impacts</v>
      </c>
      <c r="AH475" s="57" t="str" cm="1">
        <f t="array" ref="AH475">IFERROR(_xlfn.IFS(
AI475="MPR ISSUE","TX ISSUE",
AI475="BSS Hardware Issue","RAN ISSUE",
AI475="Sites strategiques, MLL, Pylone, etc.","ENVTECH",
AI475="AKTIVCO DEFAUT GE &amp; POWER Cabinet","POWER ISSUE",
AI475="AKTIVCO Coupure ENEO &amp; Baisse de tension","POWER ISSUE",
AI475="Coupure ENEO &amp; Baisse de tension","POWER ISSUE",
AI475="Defaut GE &amp; POWER Cabinet","POWER ISSUE",
AI475="Sharing","POWER ISSUE",
AI475="Sites strategiques &amp; DataCenter","POWER ISSUE",
AI475="Exclu","Exclu",
AI475="SAT","TX ISSUE",
AI475="SPARE-ISSUE","SPARE-ISSUE",
AI475="Fiber CAmtel","TX ISSUE",
AI475="Fiber AOF","TX ISSUE",
AI475="Projet OCM (HUAWEI)","TRAVAUX-HUAWEI",
AI475="Projet OCM (NOKIA)","TRAVAUX -NOKIA",
AI475="ACCESS-ISSUE","ACCESS-ISSUE",
AI475="Projet OCM (ZTE, NOKIA, autres projets)","TRAVAUX OCM",
AI475="No root CAuse","No root cause",
AI475="ODU HS","TX ISSUE",
AI475="IP &amp; VLAN","TX ISSUE",
AI475="Warehouse HUAWEI","SPARE-ISSUE",
AI475="SPARE-HS","SPARE-ISSUE",
AI475="Power Telco","RAN ISSUE",AI475="no impacts","no impacts"
),"")</f>
        <v>no impacts</v>
      </c>
      <c r="AI475" s="85" t="s">
        <v>5998</v>
      </c>
      <c r="AJ475" s="57" t="str" cm="1">
        <f t="array" ref="AJ475">IFERROR(_xlfn.IFS(
AI475="MPR ISSUE","ACTIVE",
AI475="BSS Hardware Issue","ACTIVE",
AI475="Sites strategiques, MLL, Pylone, etc.","PASSIVE",
AI475="AKTIVCO DEFAUT GE &amp; POWER Cabinet","PASSIVE",
AI475="AKTIVCO Coupure ENEO &amp; Baisse de tension","PASSIVE",
AI475="Coupure ENEO &amp; Baisse de tension","PASSIVE",
AI475="Defaut GE &amp; POWER Cabinet","PASSIVE",
AI475="Sharing","PASSIVE",
AI475="Sites strategiques &amp; DataCenter","PASSIVE",
AI475="Exclu","Exclu",
AI475="SAT","ACTIVE",
AI475="SPARE-ISSUE","SPARE-ISSUE",
AI475="Fiber CAmtel","ACTIVE",
AI475="Fiber AOF","ACTIVE",
AI475="Projet OCM (HUAWEI)","PLANNED WORKS",
AI475="Projet OCM (NOKIA)","PLANNED WORKS",
AI475="ACCESS-ISSUE","ACCESS-ISSUE",
AI475="Projet OCM (ZTE, NOKIA, autres projets)","PLANNED WORKS",
AI475="No root CAuse","No root cause",
AI475="ODU HS","ACTIVE",
AI475="IP &amp; VLAN","ACTIVE",
AI475="Warehouse HUAWEI","SPARE-ISSUE",
AI475="SPARE-HS","SPARE-ISSUE",
AI475="Power Telco","ACTIVE", AI475="no impacts","no impacts"
),"")</f>
        <v>no impacts</v>
      </c>
      <c r="AK475" s="23" t="s">
        <v>5537</v>
      </c>
      <c r="AL475" s="23" t="str">
        <f t="shared" si="18"/>
        <v>LIT_264</v>
      </c>
      <c r="AN475" s="9" t="s">
        <v>5537</v>
      </c>
      <c r="AO475" s="23" t="str">
        <f>_xlfn.XLOOKUP(B475,'INCIDENT-05-03-2026'!E:E,'INCIDENT-05-03-2026'!F:F,"")</f>
        <v/>
      </c>
      <c r="AP475" s="7" t="s">
        <v>5537</v>
      </c>
      <c r="AQ475" s="6"/>
      <c r="AR475" s="7"/>
      <c r="AS475" s="3" t="str">
        <f>_xlfn.XLOOKUP(B475,'[3]tt num | region | site id'!$C:$C,'[3]tt num | region | site id'!$Q:$Q,"")</f>
        <v/>
      </c>
      <c r="AT475" s="24" t="str">
        <f>_xlfn.XLOOKUP(B475,'[4]Cells Huawei 03052026 12h'!$B:$B,'[4]Cells Huawei 03052026 12h'!$T:$T,"")</f>
        <v/>
      </c>
      <c r="AU475" s="24" t="str">
        <f>_xlfn.XLOOKUP(B475,'[5]cells down 02052026 8h50'!$B:$B,'[5]cells down 02052026 8h50'!$R:$R,"")</f>
        <v/>
      </c>
      <c r="AV475" s="24" t="str">
        <f>_xlfn.XLOOKUP(B475,'[5]cells down 02052026 13h50'!$B:$B,'[5]cells down 02052026 13h50'!$R:$R,"")</f>
        <v/>
      </c>
      <c r="AW475" s="24" t="str">
        <f>_xlfn.XLOOKUP(B475,'[5]cells down 02052026 13h50'!$B:$B,'[5]cells down 02052026 13h50'!$R:$R,"")</f>
        <v/>
      </c>
      <c r="AX475" s="24" t="str">
        <f>_xlfn.XLOOKUP(B475,'[6]cell downs 03052026 8h40 '!$B:$B,'[6]cell downs 03052026 8h40 '!$R:$R,"")</f>
        <v/>
      </c>
      <c r="AY475" s="24" t="str">
        <f>_xlfn.XLOOKUP(B475,'[7]ALL SITES DOWN'!$D:$D,'[7]ALL SITES DOWN'!$J:$J,"")</f>
        <v/>
      </c>
      <c r="AZ475" s="24" t="str">
        <f>_xlfn.XLOOKUP(B475,'[8]ALL SITES DOWN'!$D:$D,'[8]ALL SITES DOWN'!$J:$J,"")</f>
        <v/>
      </c>
      <c r="BA475" s="9" t="str">
        <f>_xlfn.XLOOKUP(B475,[9]sheet1!$AC:$AC,[9]sheet1!$AF:$AF,"")</f>
        <v/>
      </c>
      <c r="BB475" s="14" t="s">
        <v>5537</v>
      </c>
      <c r="BC475" s="14" t="s">
        <v>5537</v>
      </c>
      <c r="BD475" s="14" t="str">
        <f>_xlfn.XLOOKUP(B475,'[10]cell downs 18042026 17h'!$B:$B,'[10]cell downs 18042026 17h'!$B:$B,"")</f>
        <v/>
      </c>
      <c r="BE475" s="14" t="str">
        <f>_xlfn.XLOOKUP(B475,'[11]Cells Huawei 19042026 15h'!$B:$B,'[11]Cells Huawei 19042026 15h'!$B:$B,"")</f>
        <v/>
      </c>
      <c r="BF475" s="9" t="str">
        <f>_xlfn.XLOOKUP(B475,'[12]cells down 19042026 9H40'!$B:$B,'[12]cells down 19042026 9H40'!$B:$B,"")</f>
        <v/>
      </c>
      <c r="BG475" s="9" t="s">
        <v>2176</v>
      </c>
      <c r="BH475" s="9" t="s">
        <v>5537</v>
      </c>
    </row>
    <row r="476" spans="1:60" s="9" customFormat="1" x14ac:dyDescent="0.3">
      <c r="A476" s="1" t="s">
        <v>1396</v>
      </c>
      <c r="B476" s="1" t="s">
        <v>1397</v>
      </c>
      <c r="C476" s="3" t="str">
        <f>_xlfn.XLOOKUP(B476,'[1]daily break down'!$D:$D,'[1]daily break down'!$E:$E,"")</f>
        <v>EXTREME-NORD</v>
      </c>
      <c r="D476" s="1" t="s">
        <v>11</v>
      </c>
      <c r="E476" s="1" t="s">
        <v>12</v>
      </c>
      <c r="F476" s="3" t="s">
        <v>23</v>
      </c>
      <c r="G476" s="1" t="s">
        <v>1398</v>
      </c>
      <c r="H476" s="41" t="str">
        <f>_xlfn.XLOOKUP(B476,[2]CALCULATION!$B:$B,[2]CALCULATION!$H:$H,"")</f>
        <v>NOKIA</v>
      </c>
      <c r="I476" s="34">
        <v>0</v>
      </c>
      <c r="J476" s="34">
        <v>0.71386609729377348</v>
      </c>
      <c r="K476" s="34">
        <v>0.49014883816436305</v>
      </c>
      <c r="L476" s="34">
        <v>0</v>
      </c>
      <c r="M476" s="34">
        <v>7.8811494932899656E-2</v>
      </c>
      <c r="N476" s="34">
        <v>0</v>
      </c>
      <c r="O476" s="34">
        <v>0.49078817628828031</v>
      </c>
      <c r="P476" s="34">
        <v>0</v>
      </c>
      <c r="Q476" s="34">
        <v>0</v>
      </c>
      <c r="R476" s="34">
        <v>0</v>
      </c>
      <c r="S476" s="35">
        <v>0</v>
      </c>
      <c r="T476" s="35">
        <v>22640.179397488249</v>
      </c>
      <c r="U476" s="35">
        <v>2.0511527074673565E-3</v>
      </c>
      <c r="V476" s="35">
        <v>3.2996804424475757E-3</v>
      </c>
      <c r="W476" s="35">
        <v>1.3136298420541452</v>
      </c>
      <c r="X476" s="35">
        <v>0</v>
      </c>
      <c r="Y476" s="35">
        <v>0</v>
      </c>
      <c r="Z476" s="35">
        <v>0</v>
      </c>
      <c r="AA476" s="35">
        <v>0</v>
      </c>
      <c r="AB476" s="35">
        <v>4.7816347736673393E-3</v>
      </c>
      <c r="AC476" s="35">
        <v>0</v>
      </c>
      <c r="AD476" s="35">
        <v>1.6052499449744457E-3</v>
      </c>
      <c r="AE476" s="58" t="s">
        <v>5560</v>
      </c>
      <c r="AF476" s="58"/>
      <c r="AG476" s="57" t="str" cm="1">
        <f t="array" ref="AG476">IFERROR(_xlfn.IFS(
AI476="MPR ISSUE","PDH",
AI476="BSS Hardware Issue","BSS",
AI476="Sites strategiques, MLL, Pylone, etc.","ENVTECH",
AI476="AKTIVCO DEFAUT GE &amp; POWER Cabinet","AKTIVCO",
AI476="AKTIVCO Coupure ENEO &amp; Baisse de tension","AKTIVCO GRID ONLY",
AI476="Coupure ENEO &amp; Baisse de tension","IHS GRID ONLY",
AI476="Defaut GE &amp; POWER Cabinet","IHS",
AI476="Sharing","Partners",
AI476="Sites strategiques &amp; DataCenter","SST &amp; DC",
AI476="Exclu","Exclu",
AI476="SAT","SAT",
AI476="SPARE-ISSUE","SPARE-ISSUE",
AI476="Fiber CAmtel","TRANS_FO_CAMTEL",
AI476="Fiber AOF","Fiber AOF",
AI476="Projet OCM (HUAWEI)","TRAVAUX-HUAWEI",
AI476="Projet OCM (NOKIA)","TRAVAUX-NOKIA",
AI476="ACCESS-ISSUE","ACCESS-ISSUE",
AI476="Projet OCM (ZTE, NOKIA, autres projets)","TRAVAUX OCM",
AI476="No root CAuse","No root cause",
AI476="ODU HS","PDH",
AI476="IP &amp; VLAN","PDH",
AI476="Warehouse HUAWEI","SPARE-ISSUE",
AI476="SPARE-HS","SPARE-ISSUE",
AI476="Power Telco","BSS",AI476="no impacts","no impacts"
),"")</f>
        <v>no impacts</v>
      </c>
      <c r="AH476" s="57" t="str" cm="1">
        <f t="array" ref="AH476">IFERROR(_xlfn.IFS(
AI476="MPR ISSUE","TX ISSUE",
AI476="BSS Hardware Issue","RAN ISSUE",
AI476="Sites strategiques, MLL, Pylone, etc.","ENVTECH",
AI476="AKTIVCO DEFAUT GE &amp; POWER Cabinet","POWER ISSUE",
AI476="AKTIVCO Coupure ENEO &amp; Baisse de tension","POWER ISSUE",
AI476="Coupure ENEO &amp; Baisse de tension","POWER ISSUE",
AI476="Defaut GE &amp; POWER Cabinet","POWER ISSUE",
AI476="Sharing","POWER ISSUE",
AI476="Sites strategiques &amp; DataCenter","POWER ISSUE",
AI476="Exclu","Exclu",
AI476="SAT","TX ISSUE",
AI476="SPARE-ISSUE","SPARE-ISSUE",
AI476="Fiber CAmtel","TX ISSUE",
AI476="Fiber AOF","TX ISSUE",
AI476="Projet OCM (HUAWEI)","TRAVAUX-HUAWEI",
AI476="Projet OCM (NOKIA)","TRAVAUX -NOKIA",
AI476="ACCESS-ISSUE","ACCESS-ISSUE",
AI476="Projet OCM (ZTE, NOKIA, autres projets)","TRAVAUX OCM",
AI476="No root CAuse","No root cause",
AI476="ODU HS","TX ISSUE",
AI476="IP &amp; VLAN","TX ISSUE",
AI476="Warehouse HUAWEI","SPARE-ISSUE",
AI476="SPARE-HS","SPARE-ISSUE",
AI476="Power Telco","RAN ISSUE",AI476="no impacts","no impacts"
),"")</f>
        <v>no impacts</v>
      </c>
      <c r="AI476" s="85" t="s">
        <v>5998</v>
      </c>
      <c r="AJ476" s="57" t="str" cm="1">
        <f t="array" ref="AJ476">IFERROR(_xlfn.IFS(
AI476="MPR ISSUE","ACTIVE",
AI476="BSS Hardware Issue","ACTIVE",
AI476="Sites strategiques, MLL, Pylone, etc.","PASSIVE",
AI476="AKTIVCO DEFAUT GE &amp; POWER Cabinet","PASSIVE",
AI476="AKTIVCO Coupure ENEO &amp; Baisse de tension","PASSIVE",
AI476="Coupure ENEO &amp; Baisse de tension","PASSIVE",
AI476="Defaut GE &amp; POWER Cabinet","PASSIVE",
AI476="Sharing","PASSIVE",
AI476="Sites strategiques &amp; DataCenter","PASSIVE",
AI476="Exclu","Exclu",
AI476="SAT","ACTIVE",
AI476="SPARE-ISSUE","SPARE-ISSUE",
AI476="Fiber CAmtel","ACTIVE",
AI476="Fiber AOF","ACTIVE",
AI476="Projet OCM (HUAWEI)","PLANNED WORKS",
AI476="Projet OCM (NOKIA)","PLANNED WORKS",
AI476="ACCESS-ISSUE","ACCESS-ISSUE",
AI476="Projet OCM (ZTE, NOKIA, autres projets)","PLANNED WORKS",
AI476="No root CAuse","No root cause",
AI476="ODU HS","ACTIVE",
AI476="IP &amp; VLAN","ACTIVE",
AI476="Warehouse HUAWEI","SPARE-ISSUE",
AI476="SPARE-HS","SPARE-ISSUE",
AI476="Power Telco","ACTIVE", AI476="no impacts","no impacts"
),"")</f>
        <v>no impacts</v>
      </c>
      <c r="AK476" s="23" t="s">
        <v>5537</v>
      </c>
      <c r="AL476" s="23" t="str">
        <f t="shared" si="18"/>
        <v>NRD_014</v>
      </c>
      <c r="AN476" s="9" t="s">
        <v>5537</v>
      </c>
      <c r="AO476" s="23" t="str">
        <f>_xlfn.XLOOKUP(B476,'INCIDENT-05-03-2026'!E:E,'INCIDENT-05-03-2026'!F:F,"")</f>
        <v/>
      </c>
      <c r="AP476" s="7" t="s">
        <v>5537</v>
      </c>
      <c r="AQ476" s="6"/>
      <c r="AR476" s="7"/>
      <c r="AS476" s="3" t="str">
        <f>_xlfn.XLOOKUP(B476,'[3]tt num | region | site id'!$C:$C,'[3]tt num | region | site id'!$Q:$Q,"")</f>
        <v/>
      </c>
      <c r="AT476" s="24" t="str">
        <f>_xlfn.XLOOKUP(B476,'[4]Cells Huawei 03052026 12h'!$B:$B,'[4]Cells Huawei 03052026 12h'!$T:$T,"")</f>
        <v/>
      </c>
      <c r="AU476" s="24" t="str">
        <f>_xlfn.XLOOKUP(B476,'[5]cells down 02052026 8h50'!$B:$B,'[5]cells down 02052026 8h50'!$R:$R,"")</f>
        <v/>
      </c>
      <c r="AV476" s="24" t="str">
        <f>_xlfn.XLOOKUP(B476,'[5]cells down 02052026 13h50'!$B:$B,'[5]cells down 02052026 13h50'!$R:$R,"")</f>
        <v/>
      </c>
      <c r="AW476" s="24" t="str">
        <f>_xlfn.XLOOKUP(B476,'[5]cells down 02052026 13h50'!$B:$B,'[5]cells down 02052026 13h50'!$R:$R,"")</f>
        <v/>
      </c>
      <c r="AX476" s="24" t="str">
        <f>_xlfn.XLOOKUP(B476,'[6]cell downs 03052026 8h40 '!$B:$B,'[6]cell downs 03052026 8h40 '!$R:$R,"")</f>
        <v/>
      </c>
      <c r="AY476" s="24" t="str">
        <f>_xlfn.XLOOKUP(B476,'[7]ALL SITES DOWN'!$D:$D,'[7]ALL SITES DOWN'!$J:$J,"")</f>
        <v/>
      </c>
      <c r="AZ476" s="24" t="str">
        <f>_xlfn.XLOOKUP(B476,'[8]ALL SITES DOWN'!$D:$D,'[8]ALL SITES DOWN'!$J:$J,"")</f>
        <v/>
      </c>
      <c r="BA476" s="9" t="str">
        <f>_xlfn.XLOOKUP(B476,[9]sheet1!$AC:$AC,[9]sheet1!$AF:$AF,"")</f>
        <v/>
      </c>
      <c r="BB476" s="14" t="s">
        <v>5537</v>
      </c>
      <c r="BC476" s="14" t="s">
        <v>5537</v>
      </c>
      <c r="BD476" s="14" t="str">
        <f>_xlfn.XLOOKUP(B476,'[10]cell downs 18042026 17h'!$B:$B,'[10]cell downs 18042026 17h'!$B:$B,"")</f>
        <v/>
      </c>
      <c r="BE476" s="14" t="str">
        <f>_xlfn.XLOOKUP(B476,'[11]Cells Huawei 19042026 15h'!$B:$B,'[11]Cells Huawei 19042026 15h'!$B:$B,"")</f>
        <v/>
      </c>
      <c r="BF476" s="9" t="str">
        <f>_xlfn.XLOOKUP(B476,'[12]cells down 19042026 9H40'!$B:$B,'[12]cells down 19042026 9H40'!$B:$B,"")</f>
        <v/>
      </c>
      <c r="BG476" s="9" t="s">
        <v>1397</v>
      </c>
      <c r="BH476" s="9" t="s">
        <v>5537</v>
      </c>
    </row>
    <row r="477" spans="1:60" s="9" customFormat="1" x14ac:dyDescent="0.3">
      <c r="A477" s="1" t="s">
        <v>106</v>
      </c>
      <c r="B477" s="8" t="s">
        <v>1090</v>
      </c>
      <c r="C477" s="3" t="str">
        <f>_xlfn.XLOOKUP(B477,'[1]daily break down'!$D:$D,'[1]daily break down'!$E:$E,"")</f>
        <v>SUD-OUEST</v>
      </c>
      <c r="D477" s="1" t="s">
        <v>11</v>
      </c>
      <c r="E477" s="1" t="s">
        <v>12</v>
      </c>
      <c r="F477" s="3" t="s">
        <v>13</v>
      </c>
      <c r="G477" s="1" t="s">
        <v>106</v>
      </c>
      <c r="H477" s="40" t="str">
        <f>_xlfn.XLOOKUP(B477,[2]CALCULATION!$B:$B,[2]CALCULATION!$H:$H,"")</f>
        <v>Huawei</v>
      </c>
      <c r="I477" s="34">
        <v>0</v>
      </c>
      <c r="J477" s="34">
        <v>8.0257852428281603E-4</v>
      </c>
      <c r="K477" s="34">
        <v>0</v>
      </c>
      <c r="L477" s="34">
        <v>2.675261747609386E-4</v>
      </c>
      <c r="M477" s="34">
        <v>0</v>
      </c>
      <c r="N477" s="34">
        <v>6.3136177243581504E-3</v>
      </c>
      <c r="O477" s="34">
        <v>8.0257852428281603E-4</v>
      </c>
      <c r="P477" s="34">
        <v>0</v>
      </c>
      <c r="Q477" s="34">
        <v>1.6051570485656321E-3</v>
      </c>
      <c r="R477" s="34">
        <v>3.4778402718922017E-3</v>
      </c>
      <c r="S477" s="35">
        <v>2.675261747609386E-4</v>
      </c>
      <c r="T477" s="35">
        <v>5.3505234952187721E-4</v>
      </c>
      <c r="U477" s="35">
        <v>0</v>
      </c>
      <c r="V477" s="35">
        <v>1.2038677864242238E-2</v>
      </c>
      <c r="W477" s="35">
        <v>5.3505234952187721E-4</v>
      </c>
      <c r="X477" s="35">
        <v>0</v>
      </c>
      <c r="Y477" s="35">
        <v>1.8548481450091745E-3</v>
      </c>
      <c r="Z477" s="35">
        <v>5.974751236327628E-3</v>
      </c>
      <c r="AA477" s="35">
        <v>0</v>
      </c>
      <c r="AB477" s="35">
        <v>4.781358058692127E-3</v>
      </c>
      <c r="AC477" s="35">
        <v>0</v>
      </c>
      <c r="AD477" s="35">
        <v>1.6051570485656321E-3</v>
      </c>
      <c r="AE477" s="58" t="s">
        <v>5560</v>
      </c>
      <c r="AF477" s="58"/>
      <c r="AG477" s="57" t="str" cm="1">
        <f t="array" ref="AG477">IFERROR(_xlfn.IFS(
AI477="MPR ISSUE","PDH",
AI477="BSS Hardware Issue","BSS",
AI477="Sites strategiques, MLL, Pylone, etc.","ENVTECH",
AI477="AKTIVCO DEFAUT GE &amp; POWER Cabinet","AKTIVCO",
AI477="AKTIVCO Coupure ENEO &amp; Baisse de tension","AKTIVCO GRID ONLY",
AI477="Coupure ENEO &amp; Baisse de tension","IHS GRID ONLY",
AI477="Defaut GE &amp; POWER Cabinet","IHS",
AI477="Sharing","Partners",
AI477="Sites strategiques &amp; DataCenter","SST &amp; DC",
AI477="Exclu","Exclu",
AI477="SAT","SAT",
AI477="SPARE-ISSUE","SPARE-ISSUE",
AI477="Fiber CAmtel","TRANS_FO_CAMTEL",
AI477="Fiber AOF","Fiber AOF",
AI477="Projet OCM (HUAWEI)","TRAVAUX-HUAWEI",
AI477="Projet OCM (NOKIA)","TRAVAUX-NOKIA",
AI477="ACCESS-ISSUE","ACCESS-ISSUE",
AI477="Projet OCM (ZTE, NOKIA, autres projets)","TRAVAUX OCM",
AI477="No root CAuse","No root cause",
AI477="ODU HS","PDH",
AI477="IP &amp; VLAN","PDH",
AI477="Warehouse HUAWEI","SPARE-ISSUE",
AI477="SPARE-HS","SPARE-ISSUE",
AI477="Power Telco","BSS",AI477="no impacts","no impacts"
),"")</f>
        <v>no impacts</v>
      </c>
      <c r="AH477" s="57" t="str" cm="1">
        <f t="array" ref="AH477">IFERROR(_xlfn.IFS(
AI477="MPR ISSUE","TX ISSUE",
AI477="BSS Hardware Issue","RAN ISSUE",
AI477="Sites strategiques, MLL, Pylone, etc.","ENVTECH",
AI477="AKTIVCO DEFAUT GE &amp; POWER Cabinet","POWER ISSUE",
AI477="AKTIVCO Coupure ENEO &amp; Baisse de tension","POWER ISSUE",
AI477="Coupure ENEO &amp; Baisse de tension","POWER ISSUE",
AI477="Defaut GE &amp; POWER Cabinet","POWER ISSUE",
AI477="Sharing","POWER ISSUE",
AI477="Sites strategiques &amp; DataCenter","POWER ISSUE",
AI477="Exclu","Exclu",
AI477="SAT","TX ISSUE",
AI477="SPARE-ISSUE","SPARE-ISSUE",
AI477="Fiber CAmtel","TX ISSUE",
AI477="Fiber AOF","TX ISSUE",
AI477="Projet OCM (HUAWEI)","TRAVAUX-HUAWEI",
AI477="Projet OCM (NOKIA)","TRAVAUX -NOKIA",
AI477="ACCESS-ISSUE","ACCESS-ISSUE",
AI477="Projet OCM (ZTE, NOKIA, autres projets)","TRAVAUX OCM",
AI477="No root CAuse","No root cause",
AI477="ODU HS","TX ISSUE",
AI477="IP &amp; VLAN","TX ISSUE",
AI477="Warehouse HUAWEI","SPARE-ISSUE",
AI477="SPARE-HS","SPARE-ISSUE",
AI477="Power Telco","RAN ISSUE",AI477="no impacts","no impacts"
),"")</f>
        <v>no impacts</v>
      </c>
      <c r="AI477" s="85" t="s">
        <v>5998</v>
      </c>
      <c r="AJ477" s="57" t="str" cm="1">
        <f t="array" ref="AJ477">IFERROR(_xlfn.IFS(
AI477="MPR ISSUE","ACTIVE",
AI477="BSS Hardware Issue","ACTIVE",
AI477="Sites strategiques, MLL, Pylone, etc.","PASSIVE",
AI477="AKTIVCO DEFAUT GE &amp; POWER Cabinet","PASSIVE",
AI477="AKTIVCO Coupure ENEO &amp; Baisse de tension","PASSIVE",
AI477="Coupure ENEO &amp; Baisse de tension","PASSIVE",
AI477="Defaut GE &amp; POWER Cabinet","PASSIVE",
AI477="Sharing","PASSIVE",
AI477="Sites strategiques &amp; DataCenter","PASSIVE",
AI477="Exclu","Exclu",
AI477="SAT","ACTIVE",
AI477="SPARE-ISSUE","SPARE-ISSUE",
AI477="Fiber CAmtel","ACTIVE",
AI477="Fiber AOF","ACTIVE",
AI477="Projet OCM (HUAWEI)","PLANNED WORKS",
AI477="Projet OCM (NOKIA)","PLANNED WORKS",
AI477="ACCESS-ISSUE","ACCESS-ISSUE",
AI477="Projet OCM (ZTE, NOKIA, autres projets)","PLANNED WORKS",
AI477="No root CAuse","No root cause",
AI477="ODU HS","ACTIVE",
AI477="IP &amp; VLAN","ACTIVE",
AI477="Warehouse HUAWEI","SPARE-ISSUE",
AI477="SPARE-HS","SPARE-ISSUE",
AI477="Power Telco","ACTIVE", AI477="no impacts","no impacts"
),"")</f>
        <v>no impacts</v>
      </c>
      <c r="AK477" s="23" t="s">
        <v>5537</v>
      </c>
      <c r="AL477" s="23" t="str">
        <f t="shared" si="18"/>
        <v>SUO_006</v>
      </c>
      <c r="AN477" s="9" t="s">
        <v>5537</v>
      </c>
      <c r="AO477" s="23" t="str">
        <f>_xlfn.XLOOKUP(B477,'INCIDENT-05-03-2026'!E:E,'INCIDENT-05-03-2026'!F:F,"")</f>
        <v/>
      </c>
      <c r="AP477" s="7" t="s">
        <v>5537</v>
      </c>
      <c r="AQ477" s="6"/>
      <c r="AR477" s="7"/>
      <c r="AS477" s="3" t="str">
        <f>_xlfn.XLOOKUP(B477,'[3]tt num | region | site id'!$C:$C,'[3]tt num | region | site id'!$Q:$Q,"")</f>
        <v/>
      </c>
      <c r="AT477" s="24" t="str">
        <f>_xlfn.XLOOKUP(B477,'[4]Cells Huawei 03052026 12h'!$B:$B,'[4]Cells Huawei 03052026 12h'!$T:$T,"")</f>
        <v/>
      </c>
      <c r="AU477" s="24" t="str">
        <f>_xlfn.XLOOKUP(B477,'[5]cells down 02052026 8h50'!$B:$B,'[5]cells down 02052026 8h50'!$R:$R,"")</f>
        <v/>
      </c>
      <c r="AV477" s="24" t="str">
        <f>_xlfn.XLOOKUP(B477,'[5]cells down 02052026 13h50'!$B:$B,'[5]cells down 02052026 13h50'!$R:$R,"")</f>
        <v/>
      </c>
      <c r="AW477" s="24" t="str">
        <f>_xlfn.XLOOKUP(B477,'[5]cells down 02052026 13h50'!$B:$B,'[5]cells down 02052026 13h50'!$R:$R,"")</f>
        <v/>
      </c>
      <c r="AX477" s="24" t="str">
        <f>_xlfn.XLOOKUP(B477,'[6]cell downs 03052026 8h40 '!$B:$B,'[6]cell downs 03052026 8h40 '!$R:$R,"")</f>
        <v/>
      </c>
      <c r="AY477" s="24" t="str">
        <f>_xlfn.XLOOKUP(B477,'[7]ALL SITES DOWN'!$D:$D,'[7]ALL SITES DOWN'!$J:$J,"")</f>
        <v/>
      </c>
      <c r="AZ477" s="24" t="str">
        <f>_xlfn.XLOOKUP(B477,'[8]ALL SITES DOWN'!$D:$D,'[8]ALL SITES DOWN'!$J:$J,"")</f>
        <v/>
      </c>
      <c r="BA477" s="9" t="str">
        <f>_xlfn.XLOOKUP(B477,[9]sheet1!$AC:$AC,[9]sheet1!$AF:$AF,"")</f>
        <v/>
      </c>
      <c r="BB477" s="14" t="s">
        <v>5537</v>
      </c>
      <c r="BC477" s="14" t="s">
        <v>5537</v>
      </c>
      <c r="BD477" s="14" t="str">
        <f>_xlfn.XLOOKUP(B477,'[10]cell downs 18042026 17h'!$B:$B,'[10]cell downs 18042026 17h'!$B:$B,"")</f>
        <v/>
      </c>
      <c r="BE477" s="14" t="str">
        <f>_xlfn.XLOOKUP(B477,'[11]Cells Huawei 19042026 15h'!$B:$B,'[11]Cells Huawei 19042026 15h'!$B:$B,"")</f>
        <v/>
      </c>
      <c r="BF477" s="9" t="str">
        <f>_xlfn.XLOOKUP(B477,'[12]cells down 19042026 9H40'!$B:$B,'[12]cells down 19042026 9H40'!$B:$B,"")</f>
        <v/>
      </c>
      <c r="BG477" s="9" t="s">
        <v>1090</v>
      </c>
      <c r="BH477" s="9" t="s">
        <v>318</v>
      </c>
    </row>
    <row r="478" spans="1:60" s="9" customFormat="1" x14ac:dyDescent="0.3">
      <c r="A478" s="1" t="s">
        <v>1814</v>
      </c>
      <c r="B478" s="8" t="s">
        <v>1815</v>
      </c>
      <c r="C478" s="3" t="str">
        <f>_xlfn.XLOOKUP(B478,'[1]daily break down'!$D:$D,'[1]daily break down'!$E:$E,"")</f>
        <v>OUEST</v>
      </c>
      <c r="D478" s="1" t="s">
        <v>11</v>
      </c>
      <c r="E478" s="1" t="s">
        <v>12</v>
      </c>
      <c r="F478" s="3" t="s">
        <v>102</v>
      </c>
      <c r="G478" s="1" t="s">
        <v>1799</v>
      </c>
      <c r="H478" s="40" t="str">
        <f>_xlfn.XLOOKUP(B478,[2]CALCULATION!$B:$B,[2]CALCULATION!$H:$H,"")</f>
        <v>Huawei</v>
      </c>
      <c r="I478" s="34">
        <v>0</v>
      </c>
      <c r="J478" s="34">
        <v>0</v>
      </c>
      <c r="K478" s="34">
        <v>0</v>
      </c>
      <c r="L478" s="34">
        <v>0</v>
      </c>
      <c r="M478" s="34">
        <v>0</v>
      </c>
      <c r="N478" s="34">
        <v>2.2115497113570925E-2</v>
      </c>
      <c r="O478" s="34">
        <v>0</v>
      </c>
      <c r="P478" s="34">
        <v>8.9175391586979538E-4</v>
      </c>
      <c r="Q478" s="34">
        <v>8.9175391586979538E-4</v>
      </c>
      <c r="R478" s="34">
        <v>0</v>
      </c>
      <c r="S478" s="35">
        <v>0</v>
      </c>
      <c r="T478" s="35">
        <v>0</v>
      </c>
      <c r="U478" s="35">
        <v>0</v>
      </c>
      <c r="V478" s="35">
        <v>5.3505234952187721E-4</v>
      </c>
      <c r="W478" s="35">
        <v>0</v>
      </c>
      <c r="X478" s="35">
        <v>0</v>
      </c>
      <c r="Y478" s="35">
        <v>0</v>
      </c>
      <c r="Z478" s="35">
        <v>0</v>
      </c>
      <c r="AA478" s="35">
        <v>0</v>
      </c>
      <c r="AB478" s="35">
        <v>4.7813580586921253E-3</v>
      </c>
      <c r="AC478" s="35">
        <v>0</v>
      </c>
      <c r="AD478" s="35">
        <v>1.6051570485656314E-3</v>
      </c>
      <c r="AE478" s="58" t="s">
        <v>5560</v>
      </c>
      <c r="AF478" s="58"/>
      <c r="AG478" s="57" t="str" cm="1">
        <f t="array" ref="AG478">IFERROR(_xlfn.IFS(
AI478="MPR ISSUE","PDH",
AI478="BSS Hardware Issue","BSS",
AI478="Sites strategiques, MLL, Pylone, etc.","ENVTECH",
AI478="AKTIVCO DEFAUT GE &amp; POWER Cabinet","AKTIVCO",
AI478="AKTIVCO Coupure ENEO &amp; Baisse de tension","AKTIVCO GRID ONLY",
AI478="Coupure ENEO &amp; Baisse de tension","IHS GRID ONLY",
AI478="Defaut GE &amp; POWER Cabinet","IHS",
AI478="Sharing","Partners",
AI478="Sites strategiques &amp; DataCenter","SST &amp; DC",
AI478="Exclu","Exclu",
AI478="SAT","SAT",
AI478="SPARE-ISSUE","SPARE-ISSUE",
AI478="Fiber CAmtel","TRANS_FO_CAMTEL",
AI478="Fiber AOF","Fiber AOF",
AI478="Projet OCM (HUAWEI)","TRAVAUX-HUAWEI",
AI478="Projet OCM (NOKIA)","TRAVAUX-NOKIA",
AI478="ACCESS-ISSUE","ACCESS-ISSUE",
AI478="Projet OCM (ZTE, NOKIA, autres projets)","TRAVAUX OCM",
AI478="No root CAuse","No root cause",
AI478="ODU HS","PDH",
AI478="IP &amp; VLAN","PDH",
AI478="Warehouse HUAWEI","SPARE-ISSUE",
AI478="SPARE-HS","SPARE-ISSUE",
AI478="Power Telco","BSS",AI478="no impacts","no impacts"
),"")</f>
        <v>no impacts</v>
      </c>
      <c r="AH478" s="57" t="str" cm="1">
        <f t="array" ref="AH478">IFERROR(_xlfn.IFS(
AI478="MPR ISSUE","TX ISSUE",
AI478="BSS Hardware Issue","RAN ISSUE",
AI478="Sites strategiques, MLL, Pylone, etc.","ENVTECH",
AI478="AKTIVCO DEFAUT GE &amp; POWER Cabinet","POWER ISSUE",
AI478="AKTIVCO Coupure ENEO &amp; Baisse de tension","POWER ISSUE",
AI478="Coupure ENEO &amp; Baisse de tension","POWER ISSUE",
AI478="Defaut GE &amp; POWER Cabinet","POWER ISSUE",
AI478="Sharing","POWER ISSUE",
AI478="Sites strategiques &amp; DataCenter","POWER ISSUE",
AI478="Exclu","Exclu",
AI478="SAT","TX ISSUE",
AI478="SPARE-ISSUE","SPARE-ISSUE",
AI478="Fiber CAmtel","TX ISSUE",
AI478="Fiber AOF","TX ISSUE",
AI478="Projet OCM (HUAWEI)","TRAVAUX-HUAWEI",
AI478="Projet OCM (NOKIA)","TRAVAUX -NOKIA",
AI478="ACCESS-ISSUE","ACCESS-ISSUE",
AI478="Projet OCM (ZTE, NOKIA, autres projets)","TRAVAUX OCM",
AI478="No root CAuse","No root cause",
AI478="ODU HS","TX ISSUE",
AI478="IP &amp; VLAN","TX ISSUE",
AI478="Warehouse HUAWEI","SPARE-ISSUE",
AI478="SPARE-HS","SPARE-ISSUE",
AI478="Power Telco","RAN ISSUE",AI478="no impacts","no impacts"
),"")</f>
        <v>no impacts</v>
      </c>
      <c r="AI478" s="85" t="s">
        <v>5998</v>
      </c>
      <c r="AJ478" s="57" t="str" cm="1">
        <f t="array" ref="AJ478">IFERROR(_xlfn.IFS(
AI478="MPR ISSUE","ACTIVE",
AI478="BSS Hardware Issue","ACTIVE",
AI478="Sites strategiques, MLL, Pylone, etc.","PASSIVE",
AI478="AKTIVCO DEFAUT GE &amp; POWER Cabinet","PASSIVE",
AI478="AKTIVCO Coupure ENEO &amp; Baisse de tension","PASSIVE",
AI478="Coupure ENEO &amp; Baisse de tension","PASSIVE",
AI478="Defaut GE &amp; POWER Cabinet","PASSIVE",
AI478="Sharing","PASSIVE",
AI478="Sites strategiques &amp; DataCenter","PASSIVE",
AI478="Exclu","Exclu",
AI478="SAT","ACTIVE",
AI478="SPARE-ISSUE","SPARE-ISSUE",
AI478="Fiber CAmtel","ACTIVE",
AI478="Fiber AOF","ACTIVE",
AI478="Projet OCM (HUAWEI)","PLANNED WORKS",
AI478="Projet OCM (NOKIA)","PLANNED WORKS",
AI478="ACCESS-ISSUE","ACCESS-ISSUE",
AI478="Projet OCM (ZTE, NOKIA, autres projets)","PLANNED WORKS",
AI478="No root CAuse","No root cause",
AI478="ODU HS","ACTIVE",
AI478="IP &amp; VLAN","ACTIVE",
AI478="Warehouse HUAWEI","SPARE-ISSUE",
AI478="SPARE-HS","SPARE-ISSUE",
AI478="Power Telco","ACTIVE", AI478="no impacts","no impacts"
),"")</f>
        <v>no impacts</v>
      </c>
      <c r="AK478" s="23" t="s">
        <v>5537</v>
      </c>
      <c r="AL478" s="23" t="str">
        <f t="shared" si="18"/>
        <v>OST_222</v>
      </c>
      <c r="AN478" s="9" t="s">
        <v>5537</v>
      </c>
      <c r="AO478" s="23" t="str">
        <f>_xlfn.XLOOKUP(B478,'INCIDENT-05-03-2026'!E:E,'INCIDENT-05-03-2026'!F:F,"")</f>
        <v/>
      </c>
      <c r="AP478" s="7" t="s">
        <v>5537</v>
      </c>
      <c r="AQ478" s="6"/>
      <c r="AR478" s="7"/>
      <c r="AS478" s="3" t="str">
        <f>_xlfn.XLOOKUP(B478,'[3]tt num | region | site id'!$C:$C,'[3]tt num | region | site id'!$Q:$Q,"")</f>
        <v/>
      </c>
      <c r="AT478" s="24" t="str">
        <f>_xlfn.XLOOKUP(B478,'[4]Cells Huawei 03052026 12h'!$B:$B,'[4]Cells Huawei 03052026 12h'!$T:$T,"")</f>
        <v/>
      </c>
      <c r="AU478" s="24" t="str">
        <f>_xlfn.XLOOKUP(B478,'[5]cells down 02052026 8h50'!$B:$B,'[5]cells down 02052026 8h50'!$R:$R,"")</f>
        <v/>
      </c>
      <c r="AV478" s="24" t="str">
        <f>_xlfn.XLOOKUP(B478,'[5]cells down 02052026 13h50'!$B:$B,'[5]cells down 02052026 13h50'!$R:$R,"")</f>
        <v/>
      </c>
      <c r="AW478" s="24" t="str">
        <f>_xlfn.XLOOKUP(B478,'[5]cells down 02052026 13h50'!$B:$B,'[5]cells down 02052026 13h50'!$R:$R,"")</f>
        <v/>
      </c>
      <c r="AX478" s="24" t="str">
        <f>_xlfn.XLOOKUP(B478,'[6]cell downs 03052026 8h40 '!$B:$B,'[6]cell downs 03052026 8h40 '!$R:$R,"")</f>
        <v/>
      </c>
      <c r="AY478" s="24" t="str">
        <f>_xlfn.XLOOKUP(B478,'[7]ALL SITES DOWN'!$D:$D,'[7]ALL SITES DOWN'!$J:$J,"")</f>
        <v/>
      </c>
      <c r="AZ478" s="24" t="str">
        <f>_xlfn.XLOOKUP(B478,'[8]ALL SITES DOWN'!$D:$D,'[8]ALL SITES DOWN'!$J:$J,"")</f>
        <v/>
      </c>
      <c r="BA478" s="9" t="str">
        <f>_xlfn.XLOOKUP(B478,[9]sheet1!$AC:$AC,[9]sheet1!$AF:$AF,"")</f>
        <v/>
      </c>
      <c r="BB478" s="14" t="s">
        <v>5537</v>
      </c>
      <c r="BC478" s="14" t="s">
        <v>5537</v>
      </c>
      <c r="BD478" s="14" t="str">
        <f>_xlfn.XLOOKUP(B478,'[10]cell downs 18042026 17h'!$B:$B,'[10]cell downs 18042026 17h'!$B:$B,"")</f>
        <v/>
      </c>
      <c r="BE478" s="14" t="str">
        <f>_xlfn.XLOOKUP(B478,'[11]Cells Huawei 19042026 15h'!$B:$B,'[11]Cells Huawei 19042026 15h'!$B:$B,"")</f>
        <v/>
      </c>
      <c r="BF478" s="9" t="str">
        <f>_xlfn.XLOOKUP(B478,'[12]cells down 19042026 9H40'!$B:$B,'[12]cells down 19042026 9H40'!$B:$B,"")</f>
        <v/>
      </c>
      <c r="BG478" s="9" t="s">
        <v>1815</v>
      </c>
      <c r="BH478" s="9" t="s">
        <v>5537</v>
      </c>
    </row>
    <row r="479" spans="1:60" s="9" customFormat="1" x14ac:dyDescent="0.3">
      <c r="A479" s="1" t="s">
        <v>965</v>
      </c>
      <c r="B479" s="8" t="s">
        <v>966</v>
      </c>
      <c r="C479" s="3" t="str">
        <f>_xlfn.XLOOKUP(B479,'[1]daily break down'!$D:$D,'[1]daily break down'!$E:$E,"")</f>
        <v>SUD-OUEST</v>
      </c>
      <c r="D479" s="1" t="s">
        <v>11</v>
      </c>
      <c r="E479" s="1" t="s">
        <v>12</v>
      </c>
      <c r="F479" s="3" t="s">
        <v>13</v>
      </c>
      <c r="G479" s="1" t="s">
        <v>106</v>
      </c>
      <c r="H479" s="40" t="str">
        <f>_xlfn.XLOOKUP(B479,[2]CALCULATION!$B:$B,[2]CALCULATION!$H:$H,"")</f>
        <v>Huawei</v>
      </c>
      <c r="I479" s="34">
        <v>0</v>
      </c>
      <c r="J479" s="34">
        <v>0</v>
      </c>
      <c r="K479" s="34">
        <v>8.9175391586979543E-5</v>
      </c>
      <c r="L479" s="34">
        <v>3.9927389829154212</v>
      </c>
      <c r="M479" s="34">
        <v>6.2422774110885678E-4</v>
      </c>
      <c r="N479" s="34">
        <v>2.6752617476093858E-3</v>
      </c>
      <c r="O479" s="34">
        <v>1.0701046990437544E-3</v>
      </c>
      <c r="P479" s="34">
        <v>0</v>
      </c>
      <c r="Q479" s="34">
        <v>1.8726832233265705E-3</v>
      </c>
      <c r="R479" s="34">
        <v>2.6752617476093862E-3</v>
      </c>
      <c r="S479" s="35">
        <v>2.675261747609386E-4</v>
      </c>
      <c r="T479" s="35">
        <v>1.4268062653916727E-3</v>
      </c>
      <c r="U479" s="35">
        <v>0</v>
      </c>
      <c r="V479" s="35">
        <v>1.0701046990437543E-2</v>
      </c>
      <c r="W479" s="35">
        <v>1.4268062653916727E-3</v>
      </c>
      <c r="X479" s="35">
        <v>8.9175391586979543E-5</v>
      </c>
      <c r="Y479" s="35">
        <v>1.3376308738046929E-3</v>
      </c>
      <c r="Z479" s="35">
        <v>4.5479449709359566E-3</v>
      </c>
      <c r="AA479" s="35">
        <v>0</v>
      </c>
      <c r="AB479" s="35">
        <v>3.9844650489101055E-3</v>
      </c>
      <c r="AC479" s="35">
        <v>0</v>
      </c>
      <c r="AD479" s="35">
        <v>1.3376308738046931E-3</v>
      </c>
      <c r="AE479" s="58" t="s">
        <v>5560</v>
      </c>
      <c r="AF479" s="58"/>
      <c r="AG479" s="57" t="str" cm="1">
        <f t="array" ref="AG479">IFERROR(_xlfn.IFS(
AI479="MPR ISSUE","PDH",
AI479="BSS Hardware Issue","BSS",
AI479="Sites strategiques, MLL, Pylone, etc.","ENVTECH",
AI479="AKTIVCO DEFAUT GE &amp; POWER Cabinet","AKTIVCO",
AI479="AKTIVCO Coupure ENEO &amp; Baisse de tension","AKTIVCO GRID ONLY",
AI479="Coupure ENEO &amp; Baisse de tension","IHS GRID ONLY",
AI479="Defaut GE &amp; POWER Cabinet","IHS",
AI479="Sharing","Partners",
AI479="Sites strategiques &amp; DataCenter","SST &amp; DC",
AI479="Exclu","Exclu",
AI479="SAT","SAT",
AI479="SPARE-ISSUE","SPARE-ISSUE",
AI479="Fiber CAmtel","TRANS_FO_CAMTEL",
AI479="Fiber AOF","Fiber AOF",
AI479="Projet OCM (HUAWEI)","TRAVAUX-HUAWEI",
AI479="Projet OCM (NOKIA)","TRAVAUX-NOKIA",
AI479="ACCESS-ISSUE","ACCESS-ISSUE",
AI479="Projet OCM (ZTE, NOKIA, autres projets)","TRAVAUX OCM",
AI479="No root CAuse","No root cause",
AI479="ODU HS","PDH",
AI479="IP &amp; VLAN","PDH",
AI479="Warehouse HUAWEI","SPARE-ISSUE",
AI479="SPARE-HS","SPARE-ISSUE",
AI479="Power Telco","BSS",AI479="no impacts","no impacts"
),"")</f>
        <v>IHS</v>
      </c>
      <c r="AH479" s="57" t="str" cm="1">
        <f t="array" ref="AH479">IFERROR(_xlfn.IFS(
AI479="MPR ISSUE","TX ISSUE",
AI479="BSS Hardware Issue","RAN ISSUE",
AI479="Sites strategiques, MLL, Pylone, etc.","ENVTECH",
AI479="AKTIVCO DEFAUT GE &amp; POWER Cabinet","POWER ISSUE",
AI479="AKTIVCO Coupure ENEO &amp; Baisse de tension","POWER ISSUE",
AI479="Coupure ENEO &amp; Baisse de tension","POWER ISSUE",
AI479="Defaut GE &amp; POWER Cabinet","POWER ISSUE",
AI479="Sharing","POWER ISSUE",
AI479="Sites strategiques &amp; DataCenter","POWER ISSUE",
AI479="Exclu","Exclu",
AI479="SAT","TX ISSUE",
AI479="SPARE-ISSUE","SPARE-ISSUE",
AI479="Fiber CAmtel","TX ISSUE",
AI479="Fiber AOF","TX ISSUE",
AI479="Projet OCM (HUAWEI)","TRAVAUX-HUAWEI",
AI479="Projet OCM (NOKIA)","TRAVAUX -NOKIA",
AI479="ACCESS-ISSUE","ACCESS-ISSUE",
AI479="Projet OCM (ZTE, NOKIA, autres projets)","TRAVAUX OCM",
AI479="No root CAuse","No root cause",
AI479="ODU HS","TX ISSUE",
AI479="IP &amp; VLAN","TX ISSUE",
AI479="Warehouse HUAWEI","SPARE-ISSUE",
AI479="SPARE-HS","SPARE-ISSUE",
AI479="Power Telco","RAN ISSUE",AI479="no impacts","no impacts"
),"")</f>
        <v>POWER ISSUE</v>
      </c>
      <c r="AI479" s="85" t="s">
        <v>5330</v>
      </c>
      <c r="AJ479" s="57" t="str" cm="1">
        <f t="array" ref="AJ479">IFERROR(_xlfn.IFS(
AI479="MPR ISSUE","ACTIVE",
AI479="BSS Hardware Issue","ACTIVE",
AI479="Sites strategiques, MLL, Pylone, etc.","PASSIVE",
AI479="AKTIVCO DEFAUT GE &amp; POWER Cabinet","PASSIVE",
AI479="AKTIVCO Coupure ENEO &amp; Baisse de tension","PASSIVE",
AI479="Coupure ENEO &amp; Baisse de tension","PASSIVE",
AI479="Defaut GE &amp; POWER Cabinet","PASSIVE",
AI479="Sharing","PASSIVE",
AI479="Sites strategiques &amp; DataCenter","PASSIVE",
AI479="Exclu","Exclu",
AI479="SAT","ACTIVE",
AI479="SPARE-ISSUE","SPARE-ISSUE",
AI479="Fiber CAmtel","ACTIVE",
AI479="Fiber AOF","ACTIVE",
AI479="Projet OCM (HUAWEI)","PLANNED WORKS",
AI479="Projet OCM (NOKIA)","PLANNED WORKS",
AI479="ACCESS-ISSUE","ACCESS-ISSUE",
AI479="Projet OCM (ZTE, NOKIA, autres projets)","PLANNED WORKS",
AI479="No root CAuse","No root cause",
AI479="ODU HS","ACTIVE",
AI479="IP &amp; VLAN","ACTIVE",
AI479="Warehouse HUAWEI","SPARE-ISSUE",
AI479="SPARE-HS","SPARE-ISSUE",
AI479="Power Telco","ACTIVE", AI479="no impacts","no impacts"
),"")</f>
        <v>PASSIVE</v>
      </c>
      <c r="AK479" s="23" t="s">
        <v>5787</v>
      </c>
      <c r="AL479" s="23" t="str">
        <f t="shared" si="18"/>
        <v>SUO_217</v>
      </c>
      <c r="AN479" s="9" t="s">
        <v>5537</v>
      </c>
      <c r="AO479" s="23" t="str">
        <f>_xlfn.XLOOKUP(B479,'INCIDENT-05-03-2026'!E:E,'INCIDENT-05-03-2026'!F:F,"")</f>
        <v/>
      </c>
      <c r="AP479" s="7" t="s">
        <v>5537</v>
      </c>
      <c r="AQ479" s="6"/>
      <c r="AR479" s="7"/>
      <c r="AS479" s="3" t="str">
        <f>_xlfn.XLOOKUP(B479,'[3]tt num | region | site id'!$C:$C,'[3]tt num | region | site id'!$Q:$Q,"")</f>
        <v>(hourly IHS): 03/05/2026 20:54 0:17:45 46.5V FME Stephane is managing with level 0/Tchagou informed</v>
      </c>
      <c r="AT479" s="24" t="str">
        <f>_xlfn.XLOOKUP(B479,'[4]Cells Huawei 03052026 12h'!$B:$B,'[4]Cells Huawei 03052026 12h'!$T:$T,"")</f>
        <v/>
      </c>
      <c r="AU479" s="24" t="str">
        <f>_xlfn.XLOOKUP(B479,'[5]cells down 02052026 8h50'!$B:$B,'[5]cells down 02052026 8h50'!$R:$R,"")</f>
        <v/>
      </c>
      <c r="AV479" s="24" t="str">
        <f>_xlfn.XLOOKUP(B479,'[5]cells down 02052026 13h50'!$B:$B,'[5]cells down 02052026 13h50'!$R:$R,"")</f>
        <v/>
      </c>
      <c r="AW479" s="24" t="str">
        <f>_xlfn.XLOOKUP(B479,'[5]cells down 02052026 13h50'!$B:$B,'[5]cells down 02052026 13h50'!$R:$R,"")</f>
        <v/>
      </c>
      <c r="AX479" s="24" t="str">
        <f>_xlfn.XLOOKUP(B479,'[6]cell downs 03052026 8h40 '!$B:$B,'[6]cell downs 03052026 8h40 '!$R:$R,"")</f>
        <v/>
      </c>
      <c r="AY479" s="24" t="str">
        <f>_xlfn.XLOOKUP(B479,'[7]ALL SITES DOWN'!$D:$D,'[7]ALL SITES DOWN'!$J:$J,"")</f>
        <v/>
      </c>
      <c r="AZ479" s="24" t="str">
        <f>_xlfn.XLOOKUP(B479,'[8]ALL SITES DOWN'!$D:$D,'[8]ALL SITES DOWN'!$J:$J,"")</f>
        <v/>
      </c>
      <c r="BA479" s="9" t="str">
        <f>_xlfn.XLOOKUP(B479,[9]sheet1!$AC:$AC,[9]sheet1!$AF:$AF,"")</f>
        <v/>
      </c>
      <c r="BB479" s="14" t="s">
        <v>5537</v>
      </c>
      <c r="BC479" s="14" t="s">
        <v>5537</v>
      </c>
      <c r="BD479" s="14" t="str">
        <f>_xlfn.XLOOKUP(B479,'[10]cell downs 18042026 17h'!$B:$B,'[10]cell downs 18042026 17h'!$B:$B,"")</f>
        <v/>
      </c>
      <c r="BE479" s="14" t="str">
        <f>_xlfn.XLOOKUP(B479,'[11]Cells Huawei 19042026 15h'!$B:$B,'[11]Cells Huawei 19042026 15h'!$B:$B,"")</f>
        <v/>
      </c>
      <c r="BF479" s="9" t="str">
        <f>_xlfn.XLOOKUP(B479,'[12]cells down 19042026 9H40'!$B:$B,'[12]cells down 19042026 9H40'!$B:$B,"")</f>
        <v/>
      </c>
      <c r="BG479" s="9" t="s">
        <v>966</v>
      </c>
      <c r="BH479" s="9" t="s">
        <v>5580</v>
      </c>
    </row>
    <row r="480" spans="1:60" s="9" customFormat="1" x14ac:dyDescent="0.3">
      <c r="A480" s="1" t="s">
        <v>2401</v>
      </c>
      <c r="B480" s="8" t="s">
        <v>2402</v>
      </c>
      <c r="C480" s="3" t="str">
        <f>_xlfn.XLOOKUP(B480,'[1]daily break down'!$D:$D,'[1]daily break down'!$E:$E,"")</f>
        <v>NORD-OUEST</v>
      </c>
      <c r="D480" s="1" t="s">
        <v>11</v>
      </c>
      <c r="E480" s="1" t="s">
        <v>12</v>
      </c>
      <c r="F480" s="3" t="s">
        <v>51</v>
      </c>
      <c r="G480" s="1" t="s">
        <v>2403</v>
      </c>
      <c r="H480" s="41" t="str">
        <f>_xlfn.XLOOKUP(B480,[2]CALCULATION!$B:$B,[2]CALCULATION!$H:$H,"")</f>
        <v>NOKIA</v>
      </c>
      <c r="I480" s="34">
        <v>0.25379316445654371</v>
      </c>
      <c r="J480" s="34">
        <v>0.41252536148136731</v>
      </c>
      <c r="K480" s="34">
        <v>0.17942088787300275</v>
      </c>
      <c r="L480" s="34">
        <v>0.23577973535597402</v>
      </c>
      <c r="M480" s="34">
        <v>0.75174855107823757</v>
      </c>
      <c r="N480" s="34">
        <v>0</v>
      </c>
      <c r="O480" s="34">
        <v>0.98182106137264458</v>
      </c>
      <c r="P480" s="34">
        <v>0.10264087571661334</v>
      </c>
      <c r="Q480" s="34">
        <v>0.22686219619727602</v>
      </c>
      <c r="R480" s="34">
        <v>0.45408109396089991</v>
      </c>
      <c r="S480" s="35">
        <v>1.2266966866704905</v>
      </c>
      <c r="T480" s="35">
        <v>11602.190615609832</v>
      </c>
      <c r="U480" s="35">
        <v>3.4778402718922325E-3</v>
      </c>
      <c r="V480" s="35">
        <v>0.44694706263394141</v>
      </c>
      <c r="W480" s="35">
        <v>3.7453664466530413E-3</v>
      </c>
      <c r="X480" s="35">
        <v>0</v>
      </c>
      <c r="Y480" s="35">
        <v>1.0701046990439218E-3</v>
      </c>
      <c r="Z480" s="35">
        <v>0.12769916075255469</v>
      </c>
      <c r="AA480" s="35">
        <v>0</v>
      </c>
      <c r="AB480" s="35">
        <v>3.453203042388958E-3</v>
      </c>
      <c r="AC480" s="35">
        <v>0</v>
      </c>
      <c r="AD480" s="35">
        <v>1.1592800906308012E-3</v>
      </c>
      <c r="AE480" s="58" t="s">
        <v>5603</v>
      </c>
      <c r="AF480" s="58"/>
      <c r="AG480" s="57" t="str" cm="1">
        <f t="array" ref="AG480">IFERROR(_xlfn.IFS(
AI480="MPR ISSUE","PDH",
AI480="BSS Hardware Issue","BSS",
AI480="Sites strategiques, MLL, Pylone, etc.","ENVTECH",
AI480="AKTIVCO DEFAUT GE &amp; POWER Cabinet","AKTIVCO",
AI480="AKTIVCO Coupure ENEO &amp; Baisse de tension","AKTIVCO GRID ONLY",
AI480="Coupure ENEO &amp; Baisse de tension","IHS GRID ONLY",
AI480="Defaut GE &amp; POWER Cabinet","IHS",
AI480="Sharing","Partners",
AI480="Sites strategiques &amp; DataCenter","SST &amp; DC",
AI480="Exclu","Exclu",
AI480="SAT","SAT",
AI480="SPARE-ISSUE","SPARE-ISSUE",
AI480="Fiber CAmtel","TRANS_FO_CAMTEL",
AI480="Fiber AOF","Fiber AOF",
AI480="Projet OCM (HUAWEI)","TRAVAUX-HUAWEI",
AI480="Projet OCM (NOKIA)","TRAVAUX-NOKIA",
AI480="ACCESS-ISSUE","ACCESS-ISSUE",
AI480="Projet OCM (ZTE, NOKIA, autres projets)","TRAVAUX OCM",
AI480="No root CAuse","No root cause",
AI480="ODU HS","PDH",
AI480="IP &amp; VLAN","PDH",
AI480="Warehouse HUAWEI","SPARE-ISSUE",
AI480="SPARE-HS","SPARE-ISSUE",
AI480="Power Telco","BSS",AI480="no impacts","no impacts"
),"")</f>
        <v>ACCESS-ISSUE</v>
      </c>
      <c r="AH480" s="57" t="str" cm="1">
        <f t="array" ref="AH480">IFERROR(_xlfn.IFS(
AI480="MPR ISSUE","TX ISSUE",
AI480="BSS Hardware Issue","RAN ISSUE",
AI480="Sites strategiques, MLL, Pylone, etc.","ENVTECH",
AI480="AKTIVCO DEFAUT GE &amp; POWER Cabinet","POWER ISSUE",
AI480="AKTIVCO Coupure ENEO &amp; Baisse de tension","POWER ISSUE",
AI480="Coupure ENEO &amp; Baisse de tension","POWER ISSUE",
AI480="Defaut GE &amp; POWER Cabinet","POWER ISSUE",
AI480="Sharing","POWER ISSUE",
AI480="Sites strategiques &amp; DataCenter","POWER ISSUE",
AI480="Exclu","Exclu",
AI480="SAT","TX ISSUE",
AI480="SPARE-ISSUE","SPARE-ISSUE",
AI480="Fiber CAmtel","TX ISSUE",
AI480="Fiber AOF","TX ISSUE",
AI480="Projet OCM (HUAWEI)","TRAVAUX-HUAWEI",
AI480="Projet OCM (NOKIA)","TRAVAUX -NOKIA",
AI480="ACCESS-ISSUE","ACCESS-ISSUE",
AI480="Projet OCM (ZTE, NOKIA, autres projets)","TRAVAUX OCM",
AI480="No root CAuse","No root cause",
AI480="ODU HS","TX ISSUE",
AI480="IP &amp; VLAN","TX ISSUE",
AI480="Warehouse HUAWEI","SPARE-ISSUE",
AI480="SPARE-HS","SPARE-ISSUE",
AI480="Power Telco","RAN ISSUE",AI480="no impacts","no impacts"
),"")</f>
        <v>ACCESS-ISSUE</v>
      </c>
      <c r="AI480" s="85" t="s">
        <v>25</v>
      </c>
      <c r="AJ480" s="57" t="str" cm="1">
        <f t="array" ref="AJ480">IFERROR(_xlfn.IFS(
AI480="MPR ISSUE","ACTIVE",
AI480="BSS Hardware Issue","ACTIVE",
AI480="Sites strategiques, MLL, Pylone, etc.","PASSIVE",
AI480="AKTIVCO DEFAUT GE &amp; POWER Cabinet","PASSIVE",
AI480="AKTIVCO Coupure ENEO &amp; Baisse de tension","PASSIVE",
AI480="Coupure ENEO &amp; Baisse de tension","PASSIVE",
AI480="Defaut GE &amp; POWER Cabinet","PASSIVE",
AI480="Sharing","PASSIVE",
AI480="Sites strategiques &amp; DataCenter","PASSIVE",
AI480="Exclu","Exclu",
AI480="SAT","ACTIVE",
AI480="SPARE-ISSUE","SPARE-ISSUE",
AI480="Fiber CAmtel","ACTIVE",
AI480="Fiber AOF","ACTIVE",
AI480="Projet OCM (HUAWEI)","PLANNED WORKS",
AI480="Projet OCM (NOKIA)","PLANNED WORKS",
AI480="ACCESS-ISSUE","ACCESS-ISSUE",
AI480="Projet OCM (ZTE, NOKIA, autres projets)","PLANNED WORKS",
AI480="No root CAuse","No root cause",
AI480="ODU HS","ACTIVE",
AI480="IP &amp; VLAN","ACTIVE",
AI480="Warehouse HUAWEI","SPARE-ISSUE",
AI480="SPARE-HS","SPARE-ISSUE",
AI480="Power Telco","ACTIVE", AI480="no impacts","no impacts"
),"")</f>
        <v>ACCESS-ISSUE</v>
      </c>
      <c r="AK480" s="23" t="s">
        <v>5788</v>
      </c>
      <c r="AL480" s="23" t="str">
        <f t="shared" si="18"/>
        <v>NRO_258</v>
      </c>
      <c r="AN480" s="9" t="s">
        <v>5537</v>
      </c>
      <c r="AO480" s="23" t="str">
        <f>_xlfn.XLOOKUP(B480,'INCIDENT-05-03-2026'!E:E,'INCIDENT-05-03-2026'!F:F,"")</f>
        <v/>
      </c>
      <c r="AP480" s="7" t="s">
        <v>5537</v>
      </c>
      <c r="AQ480" s="6"/>
      <c r="AR480" s="7"/>
      <c r="AS480" s="3" t="str">
        <f>_xlfn.XLOOKUP(B480,'[3]tt num | region | site id'!$C:$C,'[3]tt num | region | site id'!$Q:$Q,"")</f>
        <v/>
      </c>
      <c r="AT480" s="24" t="str">
        <f>_xlfn.XLOOKUP(B480,'[4]Cells Huawei 03052026 12h'!$B:$B,'[4]Cells Huawei 03052026 12h'!$T:$T,"")</f>
        <v/>
      </c>
      <c r="AU480" s="24" t="str">
        <f>_xlfn.XLOOKUP(B480,'[5]cells down 02052026 8h50'!$B:$B,'[5]cells down 02052026 8h50'!$R:$R,"")</f>
        <v/>
      </c>
      <c r="AV480" s="24" t="str">
        <f>_xlfn.XLOOKUP(B480,'[5]cells down 02052026 13h50'!$B:$B,'[5]cells down 02052026 13h50'!$R:$R,"")</f>
        <v/>
      </c>
      <c r="AW480" s="24" t="str">
        <f>_xlfn.XLOOKUP(B480,'[5]cells down 02052026 13h50'!$B:$B,'[5]cells down 02052026 13h50'!$R:$R,"")</f>
        <v/>
      </c>
      <c r="AX480" s="24" t="str">
        <f>_xlfn.XLOOKUP(B480,'[6]cell downs 03052026 8h40 '!$B:$B,'[6]cell downs 03052026 8h40 '!$R:$R,"")</f>
        <v>(05/03/2026 cell nokia): 02/04/2026 : Probleme d'access 
30/04/2026 : Probleme d'access || Action avec le level 0 en cours || mFeedback RM: Intervention postpone to Saturday 02/05/2026 due to insecurity
29/04/2026 : Escalade faite au RM : en attente de son feedback 
28/04/2026 : Escalade faite au RM|| FME Donald 
27/04/2026 : Need BO RAN analysis || Check and clean jumper, port 4 of ARGA</v>
      </c>
      <c r="AY480" s="24" t="str">
        <f>_xlfn.XLOOKUP(B480,'[7]ALL SITES DOWN'!$D:$D,'[7]ALL SITES DOWN'!$J:$J,"")</f>
        <v/>
      </c>
      <c r="AZ480" s="24" t="str">
        <f>_xlfn.XLOOKUP(B480,'[8]ALL SITES DOWN'!$D:$D,'[8]ALL SITES DOWN'!$J:$J,"")</f>
        <v/>
      </c>
      <c r="BA480" s="9" t="str">
        <f>_xlfn.XLOOKUP(B480,[9]sheet1!$AC:$AC,[9]sheet1!$AF:$AF,"")</f>
        <v/>
      </c>
      <c r="BB480" s="14" t="s">
        <v>5537</v>
      </c>
      <c r="BC480" s="14" t="s">
        <v>5537</v>
      </c>
      <c r="BD480" s="14" t="str">
        <f>_xlfn.XLOOKUP(B480,'[10]cell downs 18042026 17h'!$B:$B,'[10]cell downs 18042026 17h'!$B:$B,"")</f>
        <v/>
      </c>
      <c r="BE480" s="14" t="str">
        <f>_xlfn.XLOOKUP(B480,'[11]Cells Huawei 19042026 15h'!$B:$B,'[11]Cells Huawei 19042026 15h'!$B:$B,"")</f>
        <v/>
      </c>
      <c r="BF480" s="9" t="str">
        <f>_xlfn.XLOOKUP(B480,'[12]cells down 19042026 9H40'!$B:$B,'[12]cells down 19042026 9H40'!$B:$B,"")</f>
        <v/>
      </c>
      <c r="BG480" s="9" t="s">
        <v>2402</v>
      </c>
      <c r="BH480" s="9" t="s">
        <v>12</v>
      </c>
    </row>
    <row r="481" spans="1:60" s="9" customFormat="1" x14ac:dyDescent="0.3">
      <c r="A481" s="3" t="s">
        <v>1277</v>
      </c>
      <c r="B481" s="31" t="s">
        <v>1278</v>
      </c>
      <c r="C481" s="3" t="str">
        <f>_xlfn.XLOOKUP(B481,'[1]daily break down'!$D:$D,'[1]daily break down'!$E:$E,"")</f>
        <v>CENTRE</v>
      </c>
      <c r="D481" s="3" t="s">
        <v>11</v>
      </c>
      <c r="E481" s="3" t="s">
        <v>66</v>
      </c>
      <c r="F481" s="3" t="s">
        <v>69</v>
      </c>
      <c r="G481" s="3" t="s">
        <v>1277</v>
      </c>
      <c r="H481" s="41" t="str">
        <f>_xlfn.XLOOKUP(B481,[2]CALCULATION!$B:$B,[2]CALCULATION!$H:$H,"")</f>
        <v>NOKIA</v>
      </c>
      <c r="I481" s="34">
        <v>0</v>
      </c>
      <c r="J481" s="34">
        <v>0.29132804625756481</v>
      </c>
      <c r="K481" s="34">
        <v>1.8756959580750786E-3</v>
      </c>
      <c r="L481" s="34">
        <v>1.0117936850770377E-2</v>
      </c>
      <c r="M481" s="34">
        <v>9.7500118743787251E-2</v>
      </c>
      <c r="N481" s="34">
        <v>2.9037216274046887E-3</v>
      </c>
      <c r="O481" s="34">
        <v>0</v>
      </c>
      <c r="P481" s="34">
        <v>2.322977301923751E-2</v>
      </c>
      <c r="Q481" s="34">
        <v>0.39378793796741601</v>
      </c>
      <c r="R481" s="34">
        <v>0.36590499612910765</v>
      </c>
      <c r="S481" s="35">
        <v>8.6570582680388242E-3</v>
      </c>
      <c r="T481" s="35">
        <v>0</v>
      </c>
      <c r="U481" s="35">
        <v>0</v>
      </c>
      <c r="V481" s="35">
        <v>0.16440375192975548</v>
      </c>
      <c r="W481" s="35">
        <v>0</v>
      </c>
      <c r="X481" s="35">
        <v>0</v>
      </c>
      <c r="Y481" s="35">
        <v>0</v>
      </c>
      <c r="Z481" s="35">
        <v>7.4122585487097395E-2</v>
      </c>
      <c r="AA481" s="35">
        <v>8.118213173786715E-3</v>
      </c>
      <c r="AB481" s="35">
        <v>0</v>
      </c>
      <c r="AC481" s="35">
        <v>0</v>
      </c>
      <c r="AD481" s="35">
        <v>1.1592800906307342E-3</v>
      </c>
      <c r="AE481" s="58" t="s">
        <v>5560</v>
      </c>
      <c r="AF481" s="58"/>
      <c r="AG481" s="57" t="str" cm="1">
        <f t="array" ref="AG481">IFERROR(_xlfn.IFS(
AI481="MPR ISSUE","PDH",
AI481="BSS Hardware Issue","BSS",
AI481="Sites strategiques, MLL, Pylone, etc.","ENVTECH",
AI481="AKTIVCO DEFAUT GE &amp; POWER Cabinet","AKTIVCO",
AI481="AKTIVCO Coupure ENEO &amp; Baisse de tension","AKTIVCO GRID ONLY",
AI481="Coupure ENEO &amp; Baisse de tension","IHS GRID ONLY",
AI481="Defaut GE &amp; POWER Cabinet","IHS",
AI481="Sharing","Partners",
AI481="Sites strategiques &amp; DataCenter","SST &amp; DC",
AI481="Exclu","Exclu",
AI481="SAT","SAT",
AI481="SPARE-ISSUE","SPARE-ISSUE",
AI481="Fiber CAmtel","TRANS_FO_CAMTEL",
AI481="Fiber AOF","Fiber AOF",
AI481="Projet OCM (HUAWEI)","TRAVAUX-HUAWEI",
AI481="Projet OCM (NOKIA)","TRAVAUX-NOKIA",
AI481="ACCESS-ISSUE","ACCESS-ISSUE",
AI481="Projet OCM (ZTE, NOKIA, autres projets)","TRAVAUX OCM",
AI481="No root CAuse","No root cause",
AI481="ODU HS","PDH",
AI481="IP &amp; VLAN","PDH",
AI481="Warehouse HUAWEI","SPARE-ISSUE",
AI481="SPARE-HS","SPARE-ISSUE",
AI481="Power Telco","BSS",AI481="no impacts","no impacts"
),"")</f>
        <v>no impacts</v>
      </c>
      <c r="AH481" s="57" t="str" cm="1">
        <f t="array" ref="AH481">IFERROR(_xlfn.IFS(
AI481="MPR ISSUE","TX ISSUE",
AI481="BSS Hardware Issue","RAN ISSUE",
AI481="Sites strategiques, MLL, Pylone, etc.","ENVTECH",
AI481="AKTIVCO DEFAUT GE &amp; POWER Cabinet","POWER ISSUE",
AI481="AKTIVCO Coupure ENEO &amp; Baisse de tension","POWER ISSUE",
AI481="Coupure ENEO &amp; Baisse de tension","POWER ISSUE",
AI481="Defaut GE &amp; POWER Cabinet","POWER ISSUE",
AI481="Sharing","POWER ISSUE",
AI481="Sites strategiques &amp; DataCenter","POWER ISSUE",
AI481="Exclu","Exclu",
AI481="SAT","TX ISSUE",
AI481="SPARE-ISSUE","SPARE-ISSUE",
AI481="Fiber CAmtel","TX ISSUE",
AI481="Fiber AOF","TX ISSUE",
AI481="Projet OCM (HUAWEI)","TRAVAUX-HUAWEI",
AI481="Projet OCM (NOKIA)","TRAVAUX -NOKIA",
AI481="ACCESS-ISSUE","ACCESS-ISSUE",
AI481="Projet OCM (ZTE, NOKIA, autres projets)","TRAVAUX OCM",
AI481="No root CAuse","No root cause",
AI481="ODU HS","TX ISSUE",
AI481="IP &amp; VLAN","TX ISSUE",
AI481="Warehouse HUAWEI","SPARE-ISSUE",
AI481="SPARE-HS","SPARE-ISSUE",
AI481="Power Telco","RAN ISSUE",AI481="no impacts","no impacts"
),"")</f>
        <v>no impacts</v>
      </c>
      <c r="AI481" s="85" t="s">
        <v>5998</v>
      </c>
      <c r="AJ481" s="57" t="str" cm="1">
        <f t="array" ref="AJ481">IFERROR(_xlfn.IFS(
AI481="MPR ISSUE","ACTIVE",
AI481="BSS Hardware Issue","ACTIVE",
AI481="Sites strategiques, MLL, Pylone, etc.","PASSIVE",
AI481="AKTIVCO DEFAUT GE &amp; POWER Cabinet","PASSIVE",
AI481="AKTIVCO Coupure ENEO &amp; Baisse de tension","PASSIVE",
AI481="Coupure ENEO &amp; Baisse de tension","PASSIVE",
AI481="Defaut GE &amp; POWER Cabinet","PASSIVE",
AI481="Sharing","PASSIVE",
AI481="Sites strategiques &amp; DataCenter","PASSIVE",
AI481="Exclu","Exclu",
AI481="SAT","ACTIVE",
AI481="SPARE-ISSUE","SPARE-ISSUE",
AI481="Fiber CAmtel","ACTIVE",
AI481="Fiber AOF","ACTIVE",
AI481="Projet OCM (HUAWEI)","PLANNED WORKS",
AI481="Projet OCM (NOKIA)","PLANNED WORKS",
AI481="ACCESS-ISSUE","ACCESS-ISSUE",
AI481="Projet OCM (ZTE, NOKIA, autres projets)","PLANNED WORKS",
AI481="No root CAuse","No root cause",
AI481="ODU HS","ACTIVE",
AI481="IP &amp; VLAN","ACTIVE",
AI481="Warehouse HUAWEI","SPARE-ISSUE",
AI481="SPARE-HS","SPARE-ISSUE",
AI481="Power Telco","ACTIVE", AI481="no impacts","no impacts"
),"")</f>
        <v>no impacts</v>
      </c>
      <c r="AK481" s="23" t="s">
        <v>5537</v>
      </c>
      <c r="AL481" s="23" t="str">
        <f t="shared" si="18"/>
        <v>SUD_222</v>
      </c>
      <c r="AN481" s="9" t="s">
        <v>5537</v>
      </c>
      <c r="AO481" s="23" t="str">
        <f>_xlfn.XLOOKUP(B481,'INCIDENT-05-03-2026'!E:E,'INCIDENT-05-03-2026'!F:F,"")</f>
        <v/>
      </c>
      <c r="AP481" s="7" t="s">
        <v>5537</v>
      </c>
      <c r="AQ481" s="6"/>
      <c r="AR481" s="7"/>
      <c r="AS481" s="3" t="str">
        <f>_xlfn.XLOOKUP(B481,'[3]tt num | region | site id'!$C:$C,'[3]tt num | region | site id'!$Q:$Q,"")</f>
        <v/>
      </c>
      <c r="AT481" s="24" t="str">
        <f>_xlfn.XLOOKUP(B481,'[4]Cells Huawei 03052026 12h'!$B:$B,'[4]Cells Huawei 03052026 12h'!$T:$T,"")</f>
        <v/>
      </c>
      <c r="AU481" s="24" t="str">
        <f>_xlfn.XLOOKUP(B481,'[5]cells down 02052026 8h50'!$B:$B,'[5]cells down 02052026 8h50'!$R:$R,"")</f>
        <v/>
      </c>
      <c r="AV481" s="24" t="str">
        <f>_xlfn.XLOOKUP(B481,'[5]cells down 02052026 13h50'!$B:$B,'[5]cells down 02052026 13h50'!$R:$R,"")</f>
        <v/>
      </c>
      <c r="AW481" s="24" t="str">
        <f>_xlfn.XLOOKUP(B481,'[5]cells down 02052026 13h50'!$B:$B,'[5]cells down 02052026 13h50'!$R:$R,"")</f>
        <v/>
      </c>
      <c r="AX481" s="24" t="str">
        <f>_xlfn.XLOOKUP(B481,'[6]cell downs 03052026 8h40 '!$B:$B,'[6]cell downs 03052026 8h40 '!$R:$R,"")</f>
        <v/>
      </c>
      <c r="AY481" s="24" t="str">
        <f>_xlfn.XLOOKUP(B481,'[7]ALL SITES DOWN'!$D:$D,'[7]ALL SITES DOWN'!$J:$J,"")</f>
        <v/>
      </c>
      <c r="AZ481" s="24" t="str">
        <f>_xlfn.XLOOKUP(B481,'[8]ALL SITES DOWN'!$D:$D,'[8]ALL SITES DOWN'!$J:$J,"")</f>
        <v/>
      </c>
      <c r="BA481" s="9" t="str">
        <f>_xlfn.XLOOKUP(B481,[9]sheet1!$AC:$AC,[9]sheet1!$AF:$AF,"")</f>
        <v/>
      </c>
      <c r="BB481" s="14" t="s">
        <v>5537</v>
      </c>
      <c r="BC481" s="14" t="s">
        <v>5537</v>
      </c>
      <c r="BD481" s="14" t="str">
        <f>_xlfn.XLOOKUP(B481,'[10]cell downs 18042026 17h'!$B:$B,'[10]cell downs 18042026 17h'!$B:$B,"")</f>
        <v/>
      </c>
      <c r="BE481" s="14" t="str">
        <f>_xlfn.XLOOKUP(B481,'[11]Cells Huawei 19042026 15h'!$B:$B,'[11]Cells Huawei 19042026 15h'!$B:$B,"")</f>
        <v/>
      </c>
      <c r="BF481" s="9" t="str">
        <f>_xlfn.XLOOKUP(B481,'[12]cells down 19042026 9H40'!$B:$B,'[12]cells down 19042026 9H40'!$B:$B,"")</f>
        <v/>
      </c>
      <c r="BG481" s="9" t="s">
        <v>5537</v>
      </c>
      <c r="BH481" s="9" t="s">
        <v>154</v>
      </c>
    </row>
    <row r="482" spans="1:60" s="9" customFormat="1" x14ac:dyDescent="0.3">
      <c r="A482" s="1" t="s">
        <v>1382</v>
      </c>
      <c r="B482" s="8" t="s">
        <v>1383</v>
      </c>
      <c r="C482" s="3" t="str">
        <f>_xlfn.XLOOKUP(B482,'[1]daily break down'!$D:$D,'[1]daily break down'!$E:$E,"")</f>
        <v>NORD-OUEST</v>
      </c>
      <c r="D482" s="1" t="s">
        <v>11</v>
      </c>
      <c r="E482" s="1" t="s">
        <v>154</v>
      </c>
      <c r="F482" s="3" t="s">
        <v>51</v>
      </c>
      <c r="G482" s="1" t="s">
        <v>1384</v>
      </c>
      <c r="H482" s="41" t="str">
        <f>_xlfn.XLOOKUP(B482,[2]CALCULATION!$B:$B,[2]CALCULATION!$H:$H,"")</f>
        <v>NOKIA</v>
      </c>
      <c r="I482" s="34">
        <v>0.27985492565527881</v>
      </c>
      <c r="J482" s="34">
        <v>0</v>
      </c>
      <c r="K482" s="34">
        <v>0</v>
      </c>
      <c r="L482" s="34">
        <v>0</v>
      </c>
      <c r="M482" s="34">
        <v>0</v>
      </c>
      <c r="N482" s="34">
        <v>0</v>
      </c>
      <c r="O482" s="34">
        <v>3.043917372510093</v>
      </c>
      <c r="P482" s="34">
        <v>4.1375493385060222</v>
      </c>
      <c r="Q482" s="34">
        <v>3.0711289376977202</v>
      </c>
      <c r="R482" s="34">
        <v>0</v>
      </c>
      <c r="S482" s="35">
        <v>4.9938219288708924E-3</v>
      </c>
      <c r="T482" s="35">
        <v>17403.285923414747</v>
      </c>
      <c r="U482" s="35">
        <v>0.97239228370317343</v>
      </c>
      <c r="V482" s="35">
        <v>1.0324370136374144</v>
      </c>
      <c r="W482" s="35">
        <v>0</v>
      </c>
      <c r="X482" s="35">
        <v>7.5906093318836881E-2</v>
      </c>
      <c r="Y482" s="35">
        <v>0.57373663439230871</v>
      </c>
      <c r="Z482" s="35">
        <v>0</v>
      </c>
      <c r="AA482" s="35">
        <v>0</v>
      </c>
      <c r="AB482" s="35">
        <v>3.4532030423884484E-3</v>
      </c>
      <c r="AC482" s="35">
        <v>0</v>
      </c>
      <c r="AD482" s="35">
        <v>1.1592800906306299E-3</v>
      </c>
      <c r="AE482" s="58" t="s">
        <v>5603</v>
      </c>
      <c r="AF482" s="58"/>
      <c r="AG482" s="57" t="str" cm="1">
        <f t="array" ref="AG482">IFERROR(_xlfn.IFS(
AI482="MPR ISSUE","PDH",
AI482="BSS Hardware Issue","BSS",
AI482="Sites strategiques, MLL, Pylone, etc.","ENVTECH",
AI482="AKTIVCO DEFAUT GE &amp; POWER Cabinet","AKTIVCO",
AI482="AKTIVCO Coupure ENEO &amp; Baisse de tension","AKTIVCO GRID ONLY",
AI482="Coupure ENEO &amp; Baisse de tension","IHS GRID ONLY",
AI482="Defaut GE &amp; POWER Cabinet","IHS",
AI482="Sharing","Partners",
AI482="Sites strategiques &amp; DataCenter","SST &amp; DC",
AI482="Exclu","Exclu",
AI482="SAT","SAT",
AI482="SPARE-ISSUE","SPARE-ISSUE",
AI482="Fiber CAmtel","TRANS_FO_CAMTEL",
AI482="Fiber AOF","Fiber AOF",
AI482="Projet OCM (HUAWEI)","TRAVAUX-HUAWEI",
AI482="Projet OCM (NOKIA)","TRAVAUX-NOKIA",
AI482="ACCESS-ISSUE","ACCESS-ISSUE",
AI482="Projet OCM (ZTE, NOKIA, autres projets)","TRAVAUX OCM",
AI482="No root CAuse","No root cause",
AI482="ODU HS","PDH",
AI482="IP &amp; VLAN","PDH",
AI482="Warehouse HUAWEI","SPARE-ISSUE",
AI482="SPARE-HS","SPARE-ISSUE",
AI482="Power Telco","BSS",AI482="no impacts","no impacts"
),"")</f>
        <v>no impacts</v>
      </c>
      <c r="AH482" s="57" t="str" cm="1">
        <f t="array" ref="AH482">IFERROR(_xlfn.IFS(
AI482="MPR ISSUE","TX ISSUE",
AI482="BSS Hardware Issue","RAN ISSUE",
AI482="Sites strategiques, MLL, Pylone, etc.","ENVTECH",
AI482="AKTIVCO DEFAUT GE &amp; POWER Cabinet","POWER ISSUE",
AI482="AKTIVCO Coupure ENEO &amp; Baisse de tension","POWER ISSUE",
AI482="Coupure ENEO &amp; Baisse de tension","POWER ISSUE",
AI482="Defaut GE &amp; POWER Cabinet","POWER ISSUE",
AI482="Sharing","POWER ISSUE",
AI482="Sites strategiques &amp; DataCenter","POWER ISSUE",
AI482="Exclu","Exclu",
AI482="SAT","TX ISSUE",
AI482="SPARE-ISSUE","SPARE-ISSUE",
AI482="Fiber CAmtel","TX ISSUE",
AI482="Fiber AOF","TX ISSUE",
AI482="Projet OCM (HUAWEI)","TRAVAUX-HUAWEI",
AI482="Projet OCM (NOKIA)","TRAVAUX -NOKIA",
AI482="ACCESS-ISSUE","ACCESS-ISSUE",
AI482="Projet OCM (ZTE, NOKIA, autres projets)","TRAVAUX OCM",
AI482="No root CAuse","No root cause",
AI482="ODU HS","TX ISSUE",
AI482="IP &amp; VLAN","TX ISSUE",
AI482="Warehouse HUAWEI","SPARE-ISSUE",
AI482="SPARE-HS","SPARE-ISSUE",
AI482="Power Telco","RAN ISSUE",AI482="no impacts","no impacts"
),"")</f>
        <v>no impacts</v>
      </c>
      <c r="AI482" s="85" t="s">
        <v>5998</v>
      </c>
      <c r="AJ482" s="57" t="str" cm="1">
        <f t="array" ref="AJ482">IFERROR(_xlfn.IFS(
AI482="MPR ISSUE","ACTIVE",
AI482="BSS Hardware Issue","ACTIVE",
AI482="Sites strategiques, MLL, Pylone, etc.","PASSIVE",
AI482="AKTIVCO DEFAUT GE &amp; POWER Cabinet","PASSIVE",
AI482="AKTIVCO Coupure ENEO &amp; Baisse de tension","PASSIVE",
AI482="Coupure ENEO &amp; Baisse de tension","PASSIVE",
AI482="Defaut GE &amp; POWER Cabinet","PASSIVE",
AI482="Sharing","PASSIVE",
AI482="Sites strategiques &amp; DataCenter","PASSIVE",
AI482="Exclu","Exclu",
AI482="SAT","ACTIVE",
AI482="SPARE-ISSUE","SPARE-ISSUE",
AI482="Fiber CAmtel","ACTIVE",
AI482="Fiber AOF","ACTIVE",
AI482="Projet OCM (HUAWEI)","PLANNED WORKS",
AI482="Projet OCM (NOKIA)","PLANNED WORKS",
AI482="ACCESS-ISSUE","ACCESS-ISSUE",
AI482="Projet OCM (ZTE, NOKIA, autres projets)","PLANNED WORKS",
AI482="No root CAuse","No root cause",
AI482="ODU HS","ACTIVE",
AI482="IP &amp; VLAN","ACTIVE",
AI482="Warehouse HUAWEI","SPARE-ISSUE",
AI482="SPARE-HS","SPARE-ISSUE",
AI482="Power Telco","ACTIVE", AI482="no impacts","no impacts"
),"")</f>
        <v>no impacts</v>
      </c>
      <c r="AK482" s="23" t="s">
        <v>5537</v>
      </c>
      <c r="AL482" s="23" t="str">
        <f t="shared" si="18"/>
        <v>NRO_094</v>
      </c>
      <c r="AN482" s="9" t="s">
        <v>5537</v>
      </c>
      <c r="AO482" s="23" t="str">
        <f>_xlfn.XLOOKUP(B482,'INCIDENT-05-03-2026'!E:E,'INCIDENT-05-03-2026'!F:F,"")</f>
        <v/>
      </c>
      <c r="AP482" s="7" t="s">
        <v>5537</v>
      </c>
      <c r="AQ482" s="6"/>
      <c r="AR482" s="7"/>
      <c r="AS482" s="3" t="str">
        <f>_xlfn.XLOOKUP(B482,'[3]tt num | region | site id'!$C:$C,'[3]tt num | region | site id'!$Q:$Q,"")</f>
        <v/>
      </c>
      <c r="AT482" s="24" t="str">
        <f>_xlfn.XLOOKUP(B482,'[4]Cells Huawei 03052026 12h'!$B:$B,'[4]Cells Huawei 03052026 12h'!$T:$T,"")</f>
        <v/>
      </c>
      <c r="AU482" s="24" t="str">
        <f>_xlfn.XLOOKUP(B482,'[5]cells down 02052026 8h50'!$B:$B,'[5]cells down 02052026 8h50'!$R:$R,"")</f>
        <v/>
      </c>
      <c r="AV482" s="24" t="str">
        <f>_xlfn.XLOOKUP(B482,'[5]cells down 02052026 13h50'!$B:$B,'[5]cells down 02052026 13h50'!$R:$R,"")</f>
        <v/>
      </c>
      <c r="AW482" s="24" t="str">
        <f>_xlfn.XLOOKUP(B482,'[5]cells down 02052026 13h50'!$B:$B,'[5]cells down 02052026 13h50'!$R:$R,"")</f>
        <v/>
      </c>
      <c r="AX482" s="24" t="str">
        <f>_xlfn.XLOOKUP(B482,'[6]cell downs 03052026 8h40 '!$B:$B,'[6]cell downs 03052026 8h40 '!$R:$R,"")</f>
        <v/>
      </c>
      <c r="AY482" s="24" t="str">
        <f>_xlfn.XLOOKUP(B482,'[7]ALL SITES DOWN'!$D:$D,'[7]ALL SITES DOWN'!$J:$J,"")</f>
        <v/>
      </c>
      <c r="AZ482" s="24" t="str">
        <f>_xlfn.XLOOKUP(B482,'[8]ALL SITES DOWN'!$D:$D,'[8]ALL SITES DOWN'!$J:$J,"")</f>
        <v/>
      </c>
      <c r="BA482" s="9" t="str">
        <f>_xlfn.XLOOKUP(B482,[9]sheet1!$AC:$AC,[9]sheet1!$AF:$AF,"")</f>
        <v/>
      </c>
      <c r="BB482" s="14" t="s">
        <v>5537</v>
      </c>
      <c r="BC482" s="14" t="s">
        <v>5537</v>
      </c>
      <c r="BD482" s="14" t="str">
        <f>_xlfn.XLOOKUP(B482,'[10]cell downs 18042026 17h'!$B:$B,'[10]cell downs 18042026 17h'!$B:$B,"")</f>
        <v/>
      </c>
      <c r="BE482" s="14" t="str">
        <f>_xlfn.XLOOKUP(B482,'[11]Cells Huawei 19042026 15h'!$B:$B,'[11]Cells Huawei 19042026 15h'!$B:$B,"")</f>
        <v/>
      </c>
      <c r="BF482" s="9" t="str">
        <f>_xlfn.XLOOKUP(B482,'[12]cells down 19042026 9H40'!$B:$B,'[12]cells down 19042026 9H40'!$B:$B,"")</f>
        <v/>
      </c>
      <c r="BG482" s="9" t="s">
        <v>1383</v>
      </c>
      <c r="BH482" s="9" t="s">
        <v>5537</v>
      </c>
    </row>
    <row r="483" spans="1:60" s="9" customFormat="1" x14ac:dyDescent="0.3">
      <c r="A483" s="1" t="s">
        <v>1466</v>
      </c>
      <c r="B483" s="8" t="s">
        <v>1467</v>
      </c>
      <c r="C483" s="3" t="str">
        <f>_xlfn.XLOOKUP(B483,'[1]daily break down'!$D:$D,'[1]daily break down'!$E:$E,"")</f>
        <v>ADAMAOUA</v>
      </c>
      <c r="D483" s="1" t="s">
        <v>11</v>
      </c>
      <c r="E483" s="1" t="s">
        <v>66</v>
      </c>
      <c r="F483" s="3" t="s">
        <v>90</v>
      </c>
      <c r="G483" s="1" t="s">
        <v>1468</v>
      </c>
      <c r="H483" s="41" t="str">
        <f>_xlfn.XLOOKUP(B483,[2]CALCULATION!$B:$B,[2]CALCULATION!$H:$H,"")</f>
        <v>NOKIA</v>
      </c>
      <c r="I483" s="34">
        <v>1.4270540178252754E-3</v>
      </c>
      <c r="J483" s="34">
        <v>1.0434850602975347E-2</v>
      </c>
      <c r="K483" s="34">
        <v>0</v>
      </c>
      <c r="L483" s="34">
        <v>0</v>
      </c>
      <c r="M483" s="34">
        <v>0</v>
      </c>
      <c r="N483" s="34">
        <v>0</v>
      </c>
      <c r="O483" s="34">
        <v>2.3601082232077852E-2</v>
      </c>
      <c r="P483" s="34">
        <v>7.2865247448749559E-2</v>
      </c>
      <c r="Q483" s="34">
        <v>1.448375582586303E-2</v>
      </c>
      <c r="R483" s="34">
        <v>1.2485999961061704E-3</v>
      </c>
      <c r="S483" s="35">
        <v>1.9071934099086151E-2</v>
      </c>
      <c r="T483" s="35">
        <v>101713.39924493413</v>
      </c>
      <c r="U483" s="35">
        <v>0</v>
      </c>
      <c r="V483" s="35">
        <v>0</v>
      </c>
      <c r="W483" s="35">
        <v>0</v>
      </c>
      <c r="X483" s="35">
        <v>3.2765795114880834E-2</v>
      </c>
      <c r="Y483" s="35">
        <v>0.38898795430987454</v>
      </c>
      <c r="Z483" s="35">
        <v>0</v>
      </c>
      <c r="AA483" s="35">
        <v>0</v>
      </c>
      <c r="AB483" s="35">
        <v>3.1879410137826505E-3</v>
      </c>
      <c r="AC483" s="35">
        <v>6.8400650517338668E-5</v>
      </c>
      <c r="AD483" s="35">
        <v>1.1058987247257355E-3</v>
      </c>
      <c r="AE483" s="58" t="s">
        <v>5560</v>
      </c>
      <c r="AF483" s="58"/>
      <c r="AG483" s="57" t="str" cm="1">
        <f t="array" ref="AG483">IFERROR(_xlfn.IFS(
AI483="MPR ISSUE","PDH",
AI483="BSS Hardware Issue","BSS",
AI483="Sites strategiques, MLL, Pylone, etc.","ENVTECH",
AI483="AKTIVCO DEFAUT GE &amp; POWER Cabinet","AKTIVCO",
AI483="AKTIVCO Coupure ENEO &amp; Baisse de tension","AKTIVCO GRID ONLY",
AI483="Coupure ENEO &amp; Baisse de tension","IHS GRID ONLY",
AI483="Defaut GE &amp; POWER Cabinet","IHS",
AI483="Sharing","Partners",
AI483="Sites strategiques &amp; DataCenter","SST &amp; DC",
AI483="Exclu","Exclu",
AI483="SAT","SAT",
AI483="SPARE-ISSUE","SPARE-ISSUE",
AI483="Fiber CAmtel","TRANS_FO_CAMTEL",
AI483="Fiber AOF","Fiber AOF",
AI483="Projet OCM (HUAWEI)","TRAVAUX-HUAWEI",
AI483="Projet OCM (NOKIA)","TRAVAUX-NOKIA",
AI483="ACCESS-ISSUE","ACCESS-ISSUE",
AI483="Projet OCM (ZTE, NOKIA, autres projets)","TRAVAUX OCM",
AI483="No root CAuse","No root cause",
AI483="ODU HS","PDH",
AI483="IP &amp; VLAN","PDH",
AI483="Warehouse HUAWEI","SPARE-ISSUE",
AI483="SPARE-HS","SPARE-ISSUE",
AI483="Power Telco","BSS",AI483="no impacts","no impacts"
),"")</f>
        <v>no impacts</v>
      </c>
      <c r="AH483" s="57" t="str" cm="1">
        <f t="array" ref="AH483">IFERROR(_xlfn.IFS(
AI483="MPR ISSUE","TX ISSUE",
AI483="BSS Hardware Issue","RAN ISSUE",
AI483="Sites strategiques, MLL, Pylone, etc.","ENVTECH",
AI483="AKTIVCO DEFAUT GE &amp; POWER Cabinet","POWER ISSUE",
AI483="AKTIVCO Coupure ENEO &amp; Baisse de tension","POWER ISSUE",
AI483="Coupure ENEO &amp; Baisse de tension","POWER ISSUE",
AI483="Defaut GE &amp; POWER Cabinet","POWER ISSUE",
AI483="Sharing","POWER ISSUE",
AI483="Sites strategiques &amp; DataCenter","POWER ISSUE",
AI483="Exclu","Exclu",
AI483="SAT","TX ISSUE",
AI483="SPARE-ISSUE","SPARE-ISSUE",
AI483="Fiber CAmtel","TX ISSUE",
AI483="Fiber AOF","TX ISSUE",
AI483="Projet OCM (HUAWEI)","TRAVAUX-HUAWEI",
AI483="Projet OCM (NOKIA)","TRAVAUX -NOKIA",
AI483="ACCESS-ISSUE","ACCESS-ISSUE",
AI483="Projet OCM (ZTE, NOKIA, autres projets)","TRAVAUX OCM",
AI483="No root CAuse","No root cause",
AI483="ODU HS","TX ISSUE",
AI483="IP &amp; VLAN","TX ISSUE",
AI483="Warehouse HUAWEI","SPARE-ISSUE",
AI483="SPARE-HS","SPARE-ISSUE",
AI483="Power Telco","RAN ISSUE",AI483="no impacts","no impacts"
),"")</f>
        <v>no impacts</v>
      </c>
      <c r="AI483" s="85" t="s">
        <v>5998</v>
      </c>
      <c r="AJ483" s="57" t="str" cm="1">
        <f t="array" ref="AJ483">IFERROR(_xlfn.IFS(
AI483="MPR ISSUE","ACTIVE",
AI483="BSS Hardware Issue","ACTIVE",
AI483="Sites strategiques, MLL, Pylone, etc.","PASSIVE",
AI483="AKTIVCO DEFAUT GE &amp; POWER Cabinet","PASSIVE",
AI483="AKTIVCO Coupure ENEO &amp; Baisse de tension","PASSIVE",
AI483="Coupure ENEO &amp; Baisse de tension","PASSIVE",
AI483="Defaut GE &amp; POWER Cabinet","PASSIVE",
AI483="Sharing","PASSIVE",
AI483="Sites strategiques &amp; DataCenter","PASSIVE",
AI483="Exclu","Exclu",
AI483="SAT","ACTIVE",
AI483="SPARE-ISSUE","SPARE-ISSUE",
AI483="Fiber CAmtel","ACTIVE",
AI483="Fiber AOF","ACTIVE",
AI483="Projet OCM (HUAWEI)","PLANNED WORKS",
AI483="Projet OCM (NOKIA)","PLANNED WORKS",
AI483="ACCESS-ISSUE","ACCESS-ISSUE",
AI483="Projet OCM (ZTE, NOKIA, autres projets)","PLANNED WORKS",
AI483="No root CAuse","No root cause",
AI483="ODU HS","ACTIVE",
AI483="IP &amp; VLAN","ACTIVE",
AI483="Warehouse HUAWEI","SPARE-ISSUE",
AI483="SPARE-HS","SPARE-ISSUE",
AI483="Power Telco","ACTIVE", AI483="no impacts","no impacts"
),"")</f>
        <v>no impacts</v>
      </c>
      <c r="AK483" s="23" t="s">
        <v>5537</v>
      </c>
      <c r="AL483" s="23" t="str">
        <f t="shared" si="18"/>
        <v>ADM_099</v>
      </c>
      <c r="AN483" s="9" t="s">
        <v>5537</v>
      </c>
      <c r="AO483" s="23" t="str">
        <f>_xlfn.XLOOKUP(B483,'INCIDENT-05-03-2026'!E:E,'INCIDENT-05-03-2026'!F:F,"")</f>
        <v/>
      </c>
      <c r="AP483" s="7" t="s">
        <v>5537</v>
      </c>
      <c r="AQ483" s="6"/>
      <c r="AR483" s="7"/>
      <c r="AS483" s="3" t="str">
        <f>_xlfn.XLOOKUP(B483,'[3]tt num | region | site id'!$C:$C,'[3]tt num | region | site id'!$Q:$Q,"")</f>
        <v/>
      </c>
      <c r="AT483" s="24" t="str">
        <f>_xlfn.XLOOKUP(B483,'[4]Cells Huawei 03052026 12h'!$B:$B,'[4]Cells Huawei 03052026 12h'!$T:$T,"")</f>
        <v/>
      </c>
      <c r="AU483" s="24" t="str">
        <f>_xlfn.XLOOKUP(B483,'[5]cells down 02052026 8h50'!$B:$B,'[5]cells down 02052026 8h50'!$R:$R,"")</f>
        <v/>
      </c>
      <c r="AV483" s="24" t="str">
        <f>_xlfn.XLOOKUP(B483,'[5]cells down 02052026 13h50'!$B:$B,'[5]cells down 02052026 13h50'!$R:$R,"")</f>
        <v/>
      </c>
      <c r="AW483" s="24" t="str">
        <f>_xlfn.XLOOKUP(B483,'[5]cells down 02052026 13h50'!$B:$B,'[5]cells down 02052026 13h50'!$R:$R,"")</f>
        <v/>
      </c>
      <c r="AX483" s="24" t="str">
        <f>_xlfn.XLOOKUP(B483,'[6]cell downs 03052026 8h40 '!$B:$B,'[6]cell downs 03052026 8h40 '!$R:$R,"")</f>
        <v/>
      </c>
      <c r="AY483" s="24" t="str">
        <f>_xlfn.XLOOKUP(B483,'[7]ALL SITES DOWN'!$D:$D,'[7]ALL SITES DOWN'!$J:$J,"")</f>
        <v/>
      </c>
      <c r="AZ483" s="24" t="str">
        <f>_xlfn.XLOOKUP(B483,'[8]ALL SITES DOWN'!$D:$D,'[8]ALL SITES DOWN'!$J:$J,"")</f>
        <v/>
      </c>
      <c r="BA483" s="9" t="str">
        <f>_xlfn.XLOOKUP(B483,[9]sheet1!$AC:$AC,[9]sheet1!$AF:$AF,"")</f>
        <v/>
      </c>
      <c r="BB483" s="14" t="s">
        <v>5537</v>
      </c>
      <c r="BC483" s="14" t="s">
        <v>5537</v>
      </c>
      <c r="BD483" s="14" t="str">
        <f>_xlfn.XLOOKUP(B483,'[10]cell downs 18042026 17h'!$B:$B,'[10]cell downs 18042026 17h'!$B:$B,"")</f>
        <v/>
      </c>
      <c r="BE483" s="14" t="str">
        <f>_xlfn.XLOOKUP(B483,'[11]Cells Huawei 19042026 15h'!$B:$B,'[11]Cells Huawei 19042026 15h'!$B:$B,"")</f>
        <v/>
      </c>
      <c r="BF483" s="9" t="str">
        <f>_xlfn.XLOOKUP(B483,'[12]cells down 19042026 9H40'!$B:$B,'[12]cells down 19042026 9H40'!$B:$B,"")</f>
        <v/>
      </c>
      <c r="BG483" s="9" t="s">
        <v>1467</v>
      </c>
      <c r="BH483" s="9" t="s">
        <v>12</v>
      </c>
    </row>
    <row r="484" spans="1:60" s="9" customFormat="1" x14ac:dyDescent="0.3">
      <c r="A484" s="1" t="s">
        <v>950</v>
      </c>
      <c r="B484" s="8" t="s">
        <v>951</v>
      </c>
      <c r="C484" s="3" t="str">
        <f>_xlfn.XLOOKUP(B484,'[1]daily break down'!$D:$D,'[1]daily break down'!$E:$E,"")</f>
        <v>SUD-OUEST</v>
      </c>
      <c r="D484" s="1" t="s">
        <v>11</v>
      </c>
      <c r="E484" s="1" t="s">
        <v>12</v>
      </c>
      <c r="F484" s="3" t="s">
        <v>13</v>
      </c>
      <c r="G484" s="1" t="s">
        <v>106</v>
      </c>
      <c r="H484" s="40" t="str">
        <f>_xlfn.XLOOKUP(B484,[2]CALCULATION!$B:$B,[2]CALCULATION!$H:$H,"")</f>
        <v>Huawei</v>
      </c>
      <c r="I484" s="34">
        <v>0</v>
      </c>
      <c r="J484" s="34">
        <v>0.20010957872118212</v>
      </c>
      <c r="K484" s="34">
        <v>0.165598702177021</v>
      </c>
      <c r="L484" s="34">
        <v>0.83714290606192909</v>
      </c>
      <c r="M484" s="34">
        <v>3.0176774162250704</v>
      </c>
      <c r="N484" s="34">
        <v>1.9886469025462783</v>
      </c>
      <c r="O484" s="34">
        <v>1.8726832233265705E-3</v>
      </c>
      <c r="P484" s="34">
        <v>0</v>
      </c>
      <c r="Q484" s="34">
        <v>1.3376308738046931E-3</v>
      </c>
      <c r="R484" s="34">
        <v>3.0141282356399082E-3</v>
      </c>
      <c r="S484" s="35">
        <v>2.6520939808750881</v>
      </c>
      <c r="T484" s="35">
        <v>8.9175391586979538E-4</v>
      </c>
      <c r="U484" s="35">
        <v>5.3505234952187721E-4</v>
      </c>
      <c r="V484" s="35">
        <v>1.3269298268142552E-2</v>
      </c>
      <c r="W484" s="35">
        <v>8.9175391586979538E-4</v>
      </c>
      <c r="X484" s="35">
        <v>0</v>
      </c>
      <c r="Y484" s="35">
        <v>0.46817080583164256</v>
      </c>
      <c r="Z484" s="35">
        <v>4.5479449709359566E-3</v>
      </c>
      <c r="AA484" s="35">
        <v>0</v>
      </c>
      <c r="AB484" s="35">
        <v>3.1875720391280845E-3</v>
      </c>
      <c r="AC484" s="35">
        <v>0</v>
      </c>
      <c r="AD484" s="35">
        <v>1.0701046990437544E-3</v>
      </c>
      <c r="AE484" s="58" t="s">
        <v>5560</v>
      </c>
      <c r="AF484" s="58"/>
      <c r="AG484" s="57" t="str" cm="1">
        <f t="array" ref="AG484">IFERROR(_xlfn.IFS(
AI484="MPR ISSUE","PDH",
AI484="BSS Hardware Issue","BSS",
AI484="Sites strategiques, MLL, Pylone, etc.","ENVTECH",
AI484="AKTIVCO DEFAUT GE &amp; POWER Cabinet","AKTIVCO",
AI484="AKTIVCO Coupure ENEO &amp; Baisse de tension","AKTIVCO GRID ONLY",
AI484="Coupure ENEO &amp; Baisse de tension","IHS GRID ONLY",
AI484="Defaut GE &amp; POWER Cabinet","IHS",
AI484="Sharing","Partners",
AI484="Sites strategiques &amp; DataCenter","SST &amp; DC",
AI484="Exclu","Exclu",
AI484="SAT","SAT",
AI484="SPARE-ISSUE","SPARE-ISSUE",
AI484="Fiber CAmtel","TRANS_FO_CAMTEL",
AI484="Fiber AOF","Fiber AOF",
AI484="Projet OCM (HUAWEI)","TRAVAUX-HUAWEI",
AI484="Projet OCM (NOKIA)","TRAVAUX-NOKIA",
AI484="ACCESS-ISSUE","ACCESS-ISSUE",
AI484="Projet OCM (ZTE, NOKIA, autres projets)","TRAVAUX OCM",
AI484="No root CAuse","No root cause",
AI484="ODU HS","PDH",
AI484="IP &amp; VLAN","PDH",
AI484="Warehouse HUAWEI","SPARE-ISSUE",
AI484="SPARE-HS","SPARE-ISSUE",
AI484="Power Telco","BSS",AI484="no impacts","no impacts"
),"")</f>
        <v>no impacts</v>
      </c>
      <c r="AH484" s="57" t="str" cm="1">
        <f t="array" ref="AH484">IFERROR(_xlfn.IFS(
AI484="MPR ISSUE","TX ISSUE",
AI484="BSS Hardware Issue","RAN ISSUE",
AI484="Sites strategiques, MLL, Pylone, etc.","ENVTECH",
AI484="AKTIVCO DEFAUT GE &amp; POWER Cabinet","POWER ISSUE",
AI484="AKTIVCO Coupure ENEO &amp; Baisse de tension","POWER ISSUE",
AI484="Coupure ENEO &amp; Baisse de tension","POWER ISSUE",
AI484="Defaut GE &amp; POWER Cabinet","POWER ISSUE",
AI484="Sharing","POWER ISSUE",
AI484="Sites strategiques &amp; DataCenter","POWER ISSUE",
AI484="Exclu","Exclu",
AI484="SAT","TX ISSUE",
AI484="SPARE-ISSUE","SPARE-ISSUE",
AI484="Fiber CAmtel","TX ISSUE",
AI484="Fiber AOF","TX ISSUE",
AI484="Projet OCM (HUAWEI)","TRAVAUX-HUAWEI",
AI484="Projet OCM (NOKIA)","TRAVAUX -NOKIA",
AI484="ACCESS-ISSUE","ACCESS-ISSUE",
AI484="Projet OCM (ZTE, NOKIA, autres projets)","TRAVAUX OCM",
AI484="No root CAuse","No root cause",
AI484="ODU HS","TX ISSUE",
AI484="IP &amp; VLAN","TX ISSUE",
AI484="Warehouse HUAWEI","SPARE-ISSUE",
AI484="SPARE-HS","SPARE-ISSUE",
AI484="Power Telco","RAN ISSUE",AI484="no impacts","no impacts"
),"")</f>
        <v>no impacts</v>
      </c>
      <c r="AI484" s="85" t="s">
        <v>5998</v>
      </c>
      <c r="AJ484" s="57" t="str" cm="1">
        <f t="array" ref="AJ484">IFERROR(_xlfn.IFS(
AI484="MPR ISSUE","ACTIVE",
AI484="BSS Hardware Issue","ACTIVE",
AI484="Sites strategiques, MLL, Pylone, etc.","PASSIVE",
AI484="AKTIVCO DEFAUT GE &amp; POWER Cabinet","PASSIVE",
AI484="AKTIVCO Coupure ENEO &amp; Baisse de tension","PASSIVE",
AI484="Coupure ENEO &amp; Baisse de tension","PASSIVE",
AI484="Defaut GE &amp; POWER Cabinet","PASSIVE",
AI484="Sharing","PASSIVE",
AI484="Sites strategiques &amp; DataCenter","PASSIVE",
AI484="Exclu","Exclu",
AI484="SAT","ACTIVE",
AI484="SPARE-ISSUE","SPARE-ISSUE",
AI484="Fiber CAmtel","ACTIVE",
AI484="Fiber AOF","ACTIVE",
AI484="Projet OCM (HUAWEI)","PLANNED WORKS",
AI484="Projet OCM (NOKIA)","PLANNED WORKS",
AI484="ACCESS-ISSUE","ACCESS-ISSUE",
AI484="Projet OCM (ZTE, NOKIA, autres projets)","PLANNED WORKS",
AI484="No root CAuse","No root cause",
AI484="ODU HS","ACTIVE",
AI484="IP &amp; VLAN","ACTIVE",
AI484="Warehouse HUAWEI","SPARE-ISSUE",
AI484="SPARE-HS","SPARE-ISSUE",
AI484="Power Telco","ACTIVE", AI484="no impacts","no impacts"
),"")</f>
        <v>no impacts</v>
      </c>
      <c r="AK484" s="23" t="s">
        <v>5537</v>
      </c>
      <c r="AL484" s="23" t="str">
        <f t="shared" si="18"/>
        <v>SUO_112</v>
      </c>
      <c r="AN484" s="9" t="s">
        <v>5537</v>
      </c>
      <c r="AO484" s="23" t="str">
        <f>_xlfn.XLOOKUP(B484,'INCIDENT-05-03-2026'!E:E,'INCIDENT-05-03-2026'!F:F,"")</f>
        <v/>
      </c>
      <c r="AP484" s="7" t="s">
        <v>5537</v>
      </c>
      <c r="AQ484" s="6"/>
      <c r="AR484" s="7"/>
      <c r="AS484" s="3" t="str">
        <f>_xlfn.XLOOKUP(B484,'[3]tt num | region | site id'!$C:$C,'[3]tt num | region | site id'!$Q:$Q,"")</f>
        <v/>
      </c>
      <c r="AT484" s="24" t="str">
        <f>_xlfn.XLOOKUP(B484,'[4]Cells Huawei 03052026 12h'!$B:$B,'[4]Cells Huawei 03052026 12h'!$T:$T,"")</f>
        <v/>
      </c>
      <c r="AU484" s="24" t="str">
        <f>_xlfn.XLOOKUP(B484,'[5]cells down 02052026 8h50'!$B:$B,'[5]cells down 02052026 8h50'!$R:$R,"")</f>
        <v/>
      </c>
      <c r="AV484" s="24" t="str">
        <f>_xlfn.XLOOKUP(B484,'[5]cells down 02052026 13h50'!$B:$B,'[5]cells down 02052026 13h50'!$R:$R,"")</f>
        <v/>
      </c>
      <c r="AW484" s="24" t="str">
        <f>_xlfn.XLOOKUP(B484,'[5]cells down 02052026 13h50'!$B:$B,'[5]cells down 02052026 13h50'!$R:$R,"")</f>
        <v/>
      </c>
      <c r="AX484" s="24" t="str">
        <f>_xlfn.XLOOKUP(B484,'[6]cell downs 03052026 8h40 '!$B:$B,'[6]cell downs 03052026 8h40 '!$R:$R,"")</f>
        <v/>
      </c>
      <c r="AY484" s="24" t="str">
        <f>_xlfn.XLOOKUP(B484,'[7]ALL SITES DOWN'!$D:$D,'[7]ALL SITES DOWN'!$J:$J,"")</f>
        <v/>
      </c>
      <c r="AZ484" s="24" t="str">
        <f>_xlfn.XLOOKUP(B484,'[8]ALL SITES DOWN'!$D:$D,'[8]ALL SITES DOWN'!$J:$J,"")</f>
        <v/>
      </c>
      <c r="BA484" s="9" t="str">
        <f>_xlfn.XLOOKUP(B484,[9]sheet1!$AC:$AC,[9]sheet1!$AF:$AF,"")</f>
        <v/>
      </c>
      <c r="BB484" s="14" t="s">
        <v>5537</v>
      </c>
      <c r="BC484" s="14" t="s">
        <v>5537</v>
      </c>
      <c r="BD484" s="14" t="str">
        <f>_xlfn.XLOOKUP(B484,'[10]cell downs 18042026 17h'!$B:$B,'[10]cell downs 18042026 17h'!$B:$B,"")</f>
        <v/>
      </c>
      <c r="BE484" s="14" t="str">
        <f>_xlfn.XLOOKUP(B484,'[11]Cells Huawei 19042026 15h'!$B:$B,'[11]Cells Huawei 19042026 15h'!$B:$B,"")</f>
        <v/>
      </c>
      <c r="BF484" s="9" t="str">
        <f>_xlfn.XLOOKUP(B484,'[12]cells down 19042026 9H40'!$B:$B,'[12]cells down 19042026 9H40'!$B:$B,"")</f>
        <v/>
      </c>
      <c r="BG484" s="9" t="s">
        <v>951</v>
      </c>
      <c r="BH484" s="9" t="s">
        <v>5537</v>
      </c>
    </row>
    <row r="485" spans="1:60" s="9" customFormat="1" x14ac:dyDescent="0.3">
      <c r="A485" s="1" t="s">
        <v>1041</v>
      </c>
      <c r="B485" s="8" t="s">
        <v>1042</v>
      </c>
      <c r="C485" s="3" t="str">
        <f>_xlfn.XLOOKUP(B485,'[1]daily break down'!$D:$D,'[1]daily break down'!$E:$E,"")</f>
        <v>SUD-OUEST</v>
      </c>
      <c r="D485" s="1" t="s">
        <v>11</v>
      </c>
      <c r="E485" s="1" t="s">
        <v>12</v>
      </c>
      <c r="F485" s="3" t="s">
        <v>13</v>
      </c>
      <c r="G485" s="1" t="s">
        <v>106</v>
      </c>
      <c r="H485" s="40" t="str">
        <f>_xlfn.XLOOKUP(B485,[2]CALCULATION!$B:$B,[2]CALCULATION!$H:$H,"")</f>
        <v>Huawei</v>
      </c>
      <c r="I485" s="34">
        <v>0</v>
      </c>
      <c r="J485" s="34">
        <v>1.0701046990437544E-3</v>
      </c>
      <c r="K485" s="34">
        <v>0</v>
      </c>
      <c r="L485" s="34">
        <v>2.675261747609386E-4</v>
      </c>
      <c r="M485" s="34">
        <v>1.0701046990437544E-3</v>
      </c>
      <c r="N485" s="34">
        <v>1.9618586149135497E-3</v>
      </c>
      <c r="O485" s="34">
        <v>2.1402093980875088E-3</v>
      </c>
      <c r="P485" s="34">
        <v>2.1402093980875093E-3</v>
      </c>
      <c r="Q485" s="34">
        <v>8.2487237217956089E-2</v>
      </c>
      <c r="R485" s="34">
        <v>4.0128926214140796E-3</v>
      </c>
      <c r="S485" s="35">
        <v>1.0701046990437544E-3</v>
      </c>
      <c r="T485" s="35">
        <v>8.9175391586979538E-4</v>
      </c>
      <c r="U485" s="35">
        <v>2.675261747609386E-4</v>
      </c>
      <c r="V485" s="35">
        <v>1.1146923948372441E-2</v>
      </c>
      <c r="W485" s="35">
        <v>8.9175391586979538E-4</v>
      </c>
      <c r="X485" s="35">
        <v>0</v>
      </c>
      <c r="Y485" s="35">
        <v>2.9427879223703247E-3</v>
      </c>
      <c r="Z485" s="35">
        <v>5.7072250615666916E-3</v>
      </c>
      <c r="AA485" s="35">
        <v>0</v>
      </c>
      <c r="AB485" s="35">
        <v>3.1875720391280845E-3</v>
      </c>
      <c r="AC485" s="35">
        <v>0</v>
      </c>
      <c r="AD485" s="35">
        <v>1.0701046990437544E-3</v>
      </c>
      <c r="AE485" s="58" t="s">
        <v>5560</v>
      </c>
      <c r="AF485" s="58"/>
      <c r="AG485" s="57" t="str" cm="1">
        <f t="array" ref="AG485">IFERROR(_xlfn.IFS(
AI485="MPR ISSUE","PDH",
AI485="BSS Hardware Issue","BSS",
AI485="Sites strategiques, MLL, Pylone, etc.","ENVTECH",
AI485="AKTIVCO DEFAUT GE &amp; POWER Cabinet","AKTIVCO",
AI485="AKTIVCO Coupure ENEO &amp; Baisse de tension","AKTIVCO GRID ONLY",
AI485="Coupure ENEO &amp; Baisse de tension","IHS GRID ONLY",
AI485="Defaut GE &amp; POWER Cabinet","IHS",
AI485="Sharing","Partners",
AI485="Sites strategiques &amp; DataCenter","SST &amp; DC",
AI485="Exclu","Exclu",
AI485="SAT","SAT",
AI485="SPARE-ISSUE","SPARE-ISSUE",
AI485="Fiber CAmtel","TRANS_FO_CAMTEL",
AI485="Fiber AOF","Fiber AOF",
AI485="Projet OCM (HUAWEI)","TRAVAUX-HUAWEI",
AI485="Projet OCM (NOKIA)","TRAVAUX-NOKIA",
AI485="ACCESS-ISSUE","ACCESS-ISSUE",
AI485="Projet OCM (ZTE, NOKIA, autres projets)","TRAVAUX OCM",
AI485="No root CAuse","No root cause",
AI485="ODU HS","PDH",
AI485="IP &amp; VLAN","PDH",
AI485="Warehouse HUAWEI","SPARE-ISSUE",
AI485="SPARE-HS","SPARE-ISSUE",
AI485="Power Telco","BSS",AI485="no impacts","no impacts"
),"")</f>
        <v>no impacts</v>
      </c>
      <c r="AH485" s="57" t="str" cm="1">
        <f t="array" ref="AH485">IFERROR(_xlfn.IFS(
AI485="MPR ISSUE","TX ISSUE",
AI485="BSS Hardware Issue","RAN ISSUE",
AI485="Sites strategiques, MLL, Pylone, etc.","ENVTECH",
AI485="AKTIVCO DEFAUT GE &amp; POWER Cabinet","POWER ISSUE",
AI485="AKTIVCO Coupure ENEO &amp; Baisse de tension","POWER ISSUE",
AI485="Coupure ENEO &amp; Baisse de tension","POWER ISSUE",
AI485="Defaut GE &amp; POWER Cabinet","POWER ISSUE",
AI485="Sharing","POWER ISSUE",
AI485="Sites strategiques &amp; DataCenter","POWER ISSUE",
AI485="Exclu","Exclu",
AI485="SAT","TX ISSUE",
AI485="SPARE-ISSUE","SPARE-ISSUE",
AI485="Fiber CAmtel","TX ISSUE",
AI485="Fiber AOF","TX ISSUE",
AI485="Projet OCM (HUAWEI)","TRAVAUX-HUAWEI",
AI485="Projet OCM (NOKIA)","TRAVAUX -NOKIA",
AI485="ACCESS-ISSUE","ACCESS-ISSUE",
AI485="Projet OCM (ZTE, NOKIA, autres projets)","TRAVAUX OCM",
AI485="No root CAuse","No root cause",
AI485="ODU HS","TX ISSUE",
AI485="IP &amp; VLAN","TX ISSUE",
AI485="Warehouse HUAWEI","SPARE-ISSUE",
AI485="SPARE-HS","SPARE-ISSUE",
AI485="Power Telco","RAN ISSUE",AI485="no impacts","no impacts"
),"")</f>
        <v>no impacts</v>
      </c>
      <c r="AI485" s="85" t="s">
        <v>5998</v>
      </c>
      <c r="AJ485" s="57" t="str" cm="1">
        <f t="array" ref="AJ485">IFERROR(_xlfn.IFS(
AI485="MPR ISSUE","ACTIVE",
AI485="BSS Hardware Issue","ACTIVE",
AI485="Sites strategiques, MLL, Pylone, etc.","PASSIVE",
AI485="AKTIVCO DEFAUT GE &amp; POWER Cabinet","PASSIVE",
AI485="AKTIVCO Coupure ENEO &amp; Baisse de tension","PASSIVE",
AI485="Coupure ENEO &amp; Baisse de tension","PASSIVE",
AI485="Defaut GE &amp; POWER Cabinet","PASSIVE",
AI485="Sharing","PASSIVE",
AI485="Sites strategiques &amp; DataCenter","PASSIVE",
AI485="Exclu","Exclu",
AI485="SAT","ACTIVE",
AI485="SPARE-ISSUE","SPARE-ISSUE",
AI485="Fiber CAmtel","ACTIVE",
AI485="Fiber AOF","ACTIVE",
AI485="Projet OCM (HUAWEI)","PLANNED WORKS",
AI485="Projet OCM (NOKIA)","PLANNED WORKS",
AI485="ACCESS-ISSUE","ACCESS-ISSUE",
AI485="Projet OCM (ZTE, NOKIA, autres projets)","PLANNED WORKS",
AI485="No root CAuse","No root cause",
AI485="ODU HS","ACTIVE",
AI485="IP &amp; VLAN","ACTIVE",
AI485="Warehouse HUAWEI","SPARE-ISSUE",
AI485="SPARE-HS","SPARE-ISSUE",
AI485="Power Telco","ACTIVE", AI485="no impacts","no impacts"
),"")</f>
        <v>no impacts</v>
      </c>
      <c r="AK485" s="23" t="s">
        <v>5537</v>
      </c>
      <c r="AL485" s="23" t="str">
        <f t="shared" si="18"/>
        <v>SUO_230</v>
      </c>
      <c r="AN485" s="9" t="s">
        <v>5537</v>
      </c>
      <c r="AO485" s="23" t="str">
        <f>_xlfn.XLOOKUP(B485,'INCIDENT-05-03-2026'!E:E,'INCIDENT-05-03-2026'!F:F,"")</f>
        <v/>
      </c>
      <c r="AP485" s="7" t="s">
        <v>5537</v>
      </c>
      <c r="AQ485" s="6"/>
      <c r="AR485" s="7"/>
      <c r="AS485" s="3" t="str">
        <f>_xlfn.XLOOKUP(B485,'[3]tt num | region | site id'!$C:$C,'[3]tt num | region | site id'!$Q:$Q,"")</f>
        <v/>
      </c>
      <c r="AT485" s="24" t="str">
        <f>_xlfn.XLOOKUP(B485,'[4]Cells Huawei 03052026 12h'!$B:$B,'[4]Cells Huawei 03052026 12h'!$T:$T,"")</f>
        <v/>
      </c>
      <c r="AU485" s="24" t="str">
        <f>_xlfn.XLOOKUP(B485,'[5]cells down 02052026 8h50'!$B:$B,'[5]cells down 02052026 8h50'!$R:$R,"")</f>
        <v/>
      </c>
      <c r="AV485" s="24" t="str">
        <f>_xlfn.XLOOKUP(B485,'[5]cells down 02052026 13h50'!$B:$B,'[5]cells down 02052026 13h50'!$R:$R,"")</f>
        <v/>
      </c>
      <c r="AW485" s="24" t="str">
        <f>_xlfn.XLOOKUP(B485,'[5]cells down 02052026 13h50'!$B:$B,'[5]cells down 02052026 13h50'!$R:$R,"")</f>
        <v/>
      </c>
      <c r="AX485" s="24" t="str">
        <f>_xlfn.XLOOKUP(B485,'[6]cell downs 03052026 8h40 '!$B:$B,'[6]cell downs 03052026 8h40 '!$R:$R,"")</f>
        <v/>
      </c>
      <c r="AY485" s="24" t="str">
        <f>_xlfn.XLOOKUP(B485,'[7]ALL SITES DOWN'!$D:$D,'[7]ALL SITES DOWN'!$J:$J,"")</f>
        <v/>
      </c>
      <c r="AZ485" s="24" t="str">
        <f>_xlfn.XLOOKUP(B485,'[8]ALL SITES DOWN'!$D:$D,'[8]ALL SITES DOWN'!$J:$J,"")</f>
        <v/>
      </c>
      <c r="BA485" s="9" t="str">
        <f>_xlfn.XLOOKUP(B485,[9]sheet1!$AC:$AC,[9]sheet1!$AF:$AF,"")</f>
        <v/>
      </c>
      <c r="BB485" s="14" t="s">
        <v>5537</v>
      </c>
      <c r="BC485" s="14" t="s">
        <v>5537</v>
      </c>
      <c r="BD485" s="14" t="str">
        <f>_xlfn.XLOOKUP(B485,'[10]cell downs 18042026 17h'!$B:$B,'[10]cell downs 18042026 17h'!$B:$B,"")</f>
        <v/>
      </c>
      <c r="BE485" s="14" t="str">
        <f>_xlfn.XLOOKUP(B485,'[11]Cells Huawei 19042026 15h'!$B:$B,'[11]Cells Huawei 19042026 15h'!$B:$B,"")</f>
        <v/>
      </c>
      <c r="BF485" s="9" t="str">
        <f>_xlfn.XLOOKUP(B485,'[12]cells down 19042026 9H40'!$B:$B,'[12]cells down 19042026 9H40'!$B:$B,"")</f>
        <v/>
      </c>
      <c r="BG485" s="9" t="s">
        <v>1042</v>
      </c>
      <c r="BH485" s="9" t="s">
        <v>318</v>
      </c>
    </row>
    <row r="486" spans="1:60" s="9" customFormat="1" x14ac:dyDescent="0.3">
      <c r="A486" s="1" t="s">
        <v>946</v>
      </c>
      <c r="B486" s="8" t="s">
        <v>947</v>
      </c>
      <c r="C486" s="3" t="str">
        <f>_xlfn.XLOOKUP(B486,'[1]daily break down'!$D:$D,'[1]daily break down'!$E:$E,"")</f>
        <v>SUD-OUEST</v>
      </c>
      <c r="D486" s="1" t="s">
        <v>11</v>
      </c>
      <c r="E486" s="1" t="s">
        <v>96</v>
      </c>
      <c r="F486" s="3" t="s">
        <v>13</v>
      </c>
      <c r="G486" s="1" t="s">
        <v>106</v>
      </c>
      <c r="H486" s="40" t="str">
        <f>_xlfn.XLOOKUP(B486,[2]CALCULATION!$B:$B,[2]CALCULATION!$H:$H,"")</f>
        <v>Huawei</v>
      </c>
      <c r="I486" s="34">
        <v>0</v>
      </c>
      <c r="J486" s="34">
        <v>0</v>
      </c>
      <c r="K486" s="34">
        <v>0</v>
      </c>
      <c r="L486" s="34">
        <v>0</v>
      </c>
      <c r="M486" s="34">
        <v>5.3505234952187721E-4</v>
      </c>
      <c r="N486" s="34">
        <v>5.671554904931899E-3</v>
      </c>
      <c r="O486" s="34">
        <v>1.9618586149135506E-3</v>
      </c>
      <c r="P486" s="34">
        <v>0</v>
      </c>
      <c r="Q486" s="34">
        <v>1.8726832233265705E-3</v>
      </c>
      <c r="R486" s="34">
        <v>3.2816544104008467E-3</v>
      </c>
      <c r="S486" s="35">
        <v>8.0257852428281603E-4</v>
      </c>
      <c r="T486" s="35">
        <v>1.6051570485656321E-3</v>
      </c>
      <c r="U486" s="35">
        <v>0</v>
      </c>
      <c r="V486" s="35">
        <v>1.3447649051316511E-2</v>
      </c>
      <c r="W486" s="35">
        <v>1.6051570485656314E-3</v>
      </c>
      <c r="X486" s="35">
        <v>0</v>
      </c>
      <c r="Y486" s="35">
        <v>2.4077355728484469E-3</v>
      </c>
      <c r="Z486" s="35">
        <v>3.9058821515097035E-3</v>
      </c>
      <c r="AA486" s="35">
        <v>0</v>
      </c>
      <c r="AB486" s="35">
        <v>3.1875720391280845E-3</v>
      </c>
      <c r="AC486" s="35">
        <v>0</v>
      </c>
      <c r="AD486" s="35">
        <v>1.0701046990437544E-3</v>
      </c>
      <c r="AE486" s="58" t="s">
        <v>5560</v>
      </c>
      <c r="AF486" s="58"/>
      <c r="AG486" s="57" t="str" cm="1">
        <f t="array" ref="AG486">IFERROR(_xlfn.IFS(
AI486="MPR ISSUE","PDH",
AI486="BSS Hardware Issue","BSS",
AI486="Sites strategiques, MLL, Pylone, etc.","ENVTECH",
AI486="AKTIVCO DEFAUT GE &amp; POWER Cabinet","AKTIVCO",
AI486="AKTIVCO Coupure ENEO &amp; Baisse de tension","AKTIVCO GRID ONLY",
AI486="Coupure ENEO &amp; Baisse de tension","IHS GRID ONLY",
AI486="Defaut GE &amp; POWER Cabinet","IHS",
AI486="Sharing","Partners",
AI486="Sites strategiques &amp; DataCenter","SST &amp; DC",
AI486="Exclu","Exclu",
AI486="SAT","SAT",
AI486="SPARE-ISSUE","SPARE-ISSUE",
AI486="Fiber CAmtel","TRANS_FO_CAMTEL",
AI486="Fiber AOF","Fiber AOF",
AI486="Projet OCM (HUAWEI)","TRAVAUX-HUAWEI",
AI486="Projet OCM (NOKIA)","TRAVAUX-NOKIA",
AI486="ACCESS-ISSUE","ACCESS-ISSUE",
AI486="Projet OCM (ZTE, NOKIA, autres projets)","TRAVAUX OCM",
AI486="No root CAuse","No root cause",
AI486="ODU HS","PDH",
AI486="IP &amp; VLAN","PDH",
AI486="Warehouse HUAWEI","SPARE-ISSUE",
AI486="SPARE-HS","SPARE-ISSUE",
AI486="Power Telco","BSS",AI486="no impacts","no impacts"
),"")</f>
        <v>no impacts</v>
      </c>
      <c r="AH486" s="57" t="str" cm="1">
        <f t="array" ref="AH486">IFERROR(_xlfn.IFS(
AI486="MPR ISSUE","TX ISSUE",
AI486="BSS Hardware Issue","RAN ISSUE",
AI486="Sites strategiques, MLL, Pylone, etc.","ENVTECH",
AI486="AKTIVCO DEFAUT GE &amp; POWER Cabinet","POWER ISSUE",
AI486="AKTIVCO Coupure ENEO &amp; Baisse de tension","POWER ISSUE",
AI486="Coupure ENEO &amp; Baisse de tension","POWER ISSUE",
AI486="Defaut GE &amp; POWER Cabinet","POWER ISSUE",
AI486="Sharing","POWER ISSUE",
AI486="Sites strategiques &amp; DataCenter","POWER ISSUE",
AI486="Exclu","Exclu",
AI486="SAT","TX ISSUE",
AI486="SPARE-ISSUE","SPARE-ISSUE",
AI486="Fiber CAmtel","TX ISSUE",
AI486="Fiber AOF","TX ISSUE",
AI486="Projet OCM (HUAWEI)","TRAVAUX-HUAWEI",
AI486="Projet OCM (NOKIA)","TRAVAUX -NOKIA",
AI486="ACCESS-ISSUE","ACCESS-ISSUE",
AI486="Projet OCM (ZTE, NOKIA, autres projets)","TRAVAUX OCM",
AI486="No root CAuse","No root cause",
AI486="ODU HS","TX ISSUE",
AI486="IP &amp; VLAN","TX ISSUE",
AI486="Warehouse HUAWEI","SPARE-ISSUE",
AI486="SPARE-HS","SPARE-ISSUE",
AI486="Power Telco","RAN ISSUE",AI486="no impacts","no impacts"
),"")</f>
        <v>no impacts</v>
      </c>
      <c r="AI486" s="85" t="s">
        <v>5998</v>
      </c>
      <c r="AJ486" s="57" t="str" cm="1">
        <f t="array" ref="AJ486">IFERROR(_xlfn.IFS(
AI486="MPR ISSUE","ACTIVE",
AI486="BSS Hardware Issue","ACTIVE",
AI486="Sites strategiques, MLL, Pylone, etc.","PASSIVE",
AI486="AKTIVCO DEFAUT GE &amp; POWER Cabinet","PASSIVE",
AI486="AKTIVCO Coupure ENEO &amp; Baisse de tension","PASSIVE",
AI486="Coupure ENEO &amp; Baisse de tension","PASSIVE",
AI486="Defaut GE &amp; POWER Cabinet","PASSIVE",
AI486="Sharing","PASSIVE",
AI486="Sites strategiques &amp; DataCenter","PASSIVE",
AI486="Exclu","Exclu",
AI486="SAT","ACTIVE",
AI486="SPARE-ISSUE","SPARE-ISSUE",
AI486="Fiber CAmtel","ACTIVE",
AI486="Fiber AOF","ACTIVE",
AI486="Projet OCM (HUAWEI)","PLANNED WORKS",
AI486="Projet OCM (NOKIA)","PLANNED WORKS",
AI486="ACCESS-ISSUE","ACCESS-ISSUE",
AI486="Projet OCM (ZTE, NOKIA, autres projets)","PLANNED WORKS",
AI486="No root CAuse","No root cause",
AI486="ODU HS","ACTIVE",
AI486="IP &amp; VLAN","ACTIVE",
AI486="Warehouse HUAWEI","SPARE-ISSUE",
AI486="SPARE-HS","SPARE-ISSUE",
AI486="Power Telco","ACTIVE", AI486="no impacts","no impacts"
),"")</f>
        <v>no impacts</v>
      </c>
      <c r="AK486" s="23" t="s">
        <v>5537</v>
      </c>
      <c r="AL486" s="23" t="str">
        <f t="shared" si="18"/>
        <v>SUO_052</v>
      </c>
      <c r="AN486" s="9" t="s">
        <v>5537</v>
      </c>
      <c r="AO486" s="23" t="str">
        <f>_xlfn.XLOOKUP(B486,'INCIDENT-05-03-2026'!E:E,'INCIDENT-05-03-2026'!F:F,"")</f>
        <v/>
      </c>
      <c r="AP486" s="7" t="s">
        <v>5537</v>
      </c>
      <c r="AQ486" s="6"/>
      <c r="AR486" s="7"/>
      <c r="AS486" s="3" t="str">
        <f>_xlfn.XLOOKUP(B486,'[3]tt num | region | site id'!$C:$C,'[3]tt num | region | site id'!$Q:$Q,"")</f>
        <v/>
      </c>
      <c r="AT486" s="24" t="str">
        <f>_xlfn.XLOOKUP(B486,'[4]Cells Huawei 03052026 12h'!$B:$B,'[4]Cells Huawei 03052026 12h'!$T:$T,"")</f>
        <v/>
      </c>
      <c r="AU486" s="24" t="str">
        <f>_xlfn.XLOOKUP(B486,'[5]cells down 02052026 8h50'!$B:$B,'[5]cells down 02052026 8h50'!$R:$R,"")</f>
        <v/>
      </c>
      <c r="AV486" s="24" t="str">
        <f>_xlfn.XLOOKUP(B486,'[5]cells down 02052026 13h50'!$B:$B,'[5]cells down 02052026 13h50'!$R:$R,"")</f>
        <v/>
      </c>
      <c r="AW486" s="24" t="str">
        <f>_xlfn.XLOOKUP(B486,'[5]cells down 02052026 13h50'!$B:$B,'[5]cells down 02052026 13h50'!$R:$R,"")</f>
        <v/>
      </c>
      <c r="AX486" s="24" t="str">
        <f>_xlfn.XLOOKUP(B486,'[6]cell downs 03052026 8h40 '!$B:$B,'[6]cell downs 03052026 8h40 '!$R:$R,"")</f>
        <v/>
      </c>
      <c r="AY486" s="24" t="str">
        <f>_xlfn.XLOOKUP(B486,'[7]ALL SITES DOWN'!$D:$D,'[7]ALL SITES DOWN'!$J:$J,"")</f>
        <v/>
      </c>
      <c r="AZ486" s="24" t="str">
        <f>_xlfn.XLOOKUP(B486,'[8]ALL SITES DOWN'!$D:$D,'[8]ALL SITES DOWN'!$J:$J,"")</f>
        <v/>
      </c>
      <c r="BA486" s="9" t="str">
        <f>_xlfn.XLOOKUP(B486,[9]sheet1!$AC:$AC,[9]sheet1!$AF:$AF,"")</f>
        <v/>
      </c>
      <c r="BB486" s="14" t="s">
        <v>5537</v>
      </c>
      <c r="BC486" s="14" t="s">
        <v>5537</v>
      </c>
      <c r="BD486" s="14" t="str">
        <f>_xlfn.XLOOKUP(B486,'[10]cell downs 18042026 17h'!$B:$B,'[10]cell downs 18042026 17h'!$B:$B,"")</f>
        <v/>
      </c>
      <c r="BE486" s="14" t="str">
        <f>_xlfn.XLOOKUP(B486,'[11]Cells Huawei 19042026 15h'!$B:$B,'[11]Cells Huawei 19042026 15h'!$B:$B,"")</f>
        <v/>
      </c>
      <c r="BF486" s="9" t="str">
        <f>_xlfn.XLOOKUP(B486,'[12]cells down 19042026 9H40'!$B:$B,'[12]cells down 19042026 9H40'!$B:$B,"")</f>
        <v/>
      </c>
      <c r="BG486" s="9" t="s">
        <v>947</v>
      </c>
      <c r="BH486" s="9" t="s">
        <v>12</v>
      </c>
    </row>
    <row r="487" spans="1:60" s="9" customFormat="1" x14ac:dyDescent="0.3">
      <c r="A487" s="2" t="s">
        <v>1423</v>
      </c>
      <c r="B487" s="8" t="s">
        <v>1424</v>
      </c>
      <c r="C487" s="3" t="str">
        <f>_xlfn.XLOOKUP(B487,'[1]daily break down'!$D:$D,'[1]daily break down'!$E:$E,"")</f>
        <v>ADAMAOUA</v>
      </c>
      <c r="D487" s="1" t="s">
        <v>11</v>
      </c>
      <c r="E487" s="1" t="s">
        <v>96</v>
      </c>
      <c r="F487" s="3" t="s">
        <v>90</v>
      </c>
      <c r="G487" s="1" t="s">
        <v>1423</v>
      </c>
      <c r="H487" s="41" t="str">
        <f>_xlfn.XLOOKUP(B487,[2]CALCULATION!$B:$B,[2]CALCULATION!$H:$H,"")</f>
        <v>NOKIA</v>
      </c>
      <c r="I487" s="34">
        <v>1.6054357700533064E-3</v>
      </c>
      <c r="J487" s="34">
        <v>1.3377857101139006E-3</v>
      </c>
      <c r="K487" s="34">
        <v>2.3994931835718068E-2</v>
      </c>
      <c r="L487" s="34">
        <v>9.2931390126852094E-3</v>
      </c>
      <c r="M487" s="34">
        <v>0.13472159459329286</v>
      </c>
      <c r="N487" s="34">
        <v>8.5511609294543947E-2</v>
      </c>
      <c r="O487" s="34">
        <v>3.1288191940604823E-2</v>
      </c>
      <c r="P487" s="34">
        <v>0.15275361830202938</v>
      </c>
      <c r="Q487" s="34">
        <v>1.8066006417997791</v>
      </c>
      <c r="R487" s="34">
        <v>1.3206037068948022</v>
      </c>
      <c r="S487" s="35">
        <v>2.5474809494320405E-2</v>
      </c>
      <c r="T487" s="35">
        <v>282318.81491640344</v>
      </c>
      <c r="U487" s="35">
        <v>0</v>
      </c>
      <c r="V487" s="35">
        <v>0</v>
      </c>
      <c r="W487" s="35">
        <v>2.5933427151134874E-2</v>
      </c>
      <c r="X487" s="35">
        <v>5.1617271597515828E-2</v>
      </c>
      <c r="Y487" s="35">
        <v>0.75542026072636637</v>
      </c>
      <c r="Z487" s="35">
        <v>2.5184260954641696E-2</v>
      </c>
      <c r="AA487" s="35">
        <v>0</v>
      </c>
      <c r="AB487" s="35">
        <v>2.6566175114852027E-3</v>
      </c>
      <c r="AC487" s="35">
        <v>0</v>
      </c>
      <c r="AD487" s="35">
        <v>8.9185714007576275E-4</v>
      </c>
      <c r="AE487" s="58" t="s">
        <v>5560</v>
      </c>
      <c r="AF487" s="58"/>
      <c r="AG487" s="57" t="str" cm="1">
        <f t="array" ref="AG487">IFERROR(_xlfn.IFS(
AI487="MPR ISSUE","PDH",
AI487="BSS Hardware Issue","BSS",
AI487="Sites strategiques, MLL, Pylone, etc.","ENVTECH",
AI487="AKTIVCO DEFAUT GE &amp; POWER Cabinet","AKTIVCO",
AI487="AKTIVCO Coupure ENEO &amp; Baisse de tension","AKTIVCO GRID ONLY",
AI487="Coupure ENEO &amp; Baisse de tension","IHS GRID ONLY",
AI487="Defaut GE &amp; POWER Cabinet","IHS",
AI487="Sharing","Partners",
AI487="Sites strategiques &amp; DataCenter","SST &amp; DC",
AI487="Exclu","Exclu",
AI487="SAT","SAT",
AI487="SPARE-ISSUE","SPARE-ISSUE",
AI487="Fiber CAmtel","TRANS_FO_CAMTEL",
AI487="Fiber AOF","Fiber AOF",
AI487="Projet OCM (HUAWEI)","TRAVAUX-HUAWEI",
AI487="Projet OCM (NOKIA)","TRAVAUX-NOKIA",
AI487="ACCESS-ISSUE","ACCESS-ISSUE",
AI487="Projet OCM (ZTE, NOKIA, autres projets)","TRAVAUX OCM",
AI487="No root CAuse","No root cause",
AI487="ODU HS","PDH",
AI487="IP &amp; VLAN","PDH",
AI487="Warehouse HUAWEI","SPARE-ISSUE",
AI487="SPARE-HS","SPARE-ISSUE",
AI487="Power Telco","BSS",AI487="no impacts","no impacts"
),"")</f>
        <v>no impacts</v>
      </c>
      <c r="AH487" s="57" t="str" cm="1">
        <f t="array" ref="AH487">IFERROR(_xlfn.IFS(
AI487="MPR ISSUE","TX ISSUE",
AI487="BSS Hardware Issue","RAN ISSUE",
AI487="Sites strategiques, MLL, Pylone, etc.","ENVTECH",
AI487="AKTIVCO DEFAUT GE &amp; POWER Cabinet","POWER ISSUE",
AI487="AKTIVCO Coupure ENEO &amp; Baisse de tension","POWER ISSUE",
AI487="Coupure ENEO &amp; Baisse de tension","POWER ISSUE",
AI487="Defaut GE &amp; POWER Cabinet","POWER ISSUE",
AI487="Sharing","POWER ISSUE",
AI487="Sites strategiques &amp; DataCenter","POWER ISSUE",
AI487="Exclu","Exclu",
AI487="SAT","TX ISSUE",
AI487="SPARE-ISSUE","SPARE-ISSUE",
AI487="Fiber CAmtel","TX ISSUE",
AI487="Fiber AOF","TX ISSUE",
AI487="Projet OCM (HUAWEI)","TRAVAUX-HUAWEI",
AI487="Projet OCM (NOKIA)","TRAVAUX -NOKIA",
AI487="ACCESS-ISSUE","ACCESS-ISSUE",
AI487="Projet OCM (ZTE, NOKIA, autres projets)","TRAVAUX OCM",
AI487="No root CAuse","No root cause",
AI487="ODU HS","TX ISSUE",
AI487="IP &amp; VLAN","TX ISSUE",
AI487="Warehouse HUAWEI","SPARE-ISSUE",
AI487="SPARE-HS","SPARE-ISSUE",
AI487="Power Telco","RAN ISSUE",AI487="no impacts","no impacts"
),"")</f>
        <v>no impacts</v>
      </c>
      <c r="AI487" s="85" t="s">
        <v>5998</v>
      </c>
      <c r="AJ487" s="57" t="str" cm="1">
        <f t="array" ref="AJ487">IFERROR(_xlfn.IFS(
AI487="MPR ISSUE","ACTIVE",
AI487="BSS Hardware Issue","ACTIVE",
AI487="Sites strategiques, MLL, Pylone, etc.","PASSIVE",
AI487="AKTIVCO DEFAUT GE &amp; POWER Cabinet","PASSIVE",
AI487="AKTIVCO Coupure ENEO &amp; Baisse de tension","PASSIVE",
AI487="Coupure ENEO &amp; Baisse de tension","PASSIVE",
AI487="Defaut GE &amp; POWER Cabinet","PASSIVE",
AI487="Sharing","PASSIVE",
AI487="Sites strategiques &amp; DataCenter","PASSIVE",
AI487="Exclu","Exclu",
AI487="SAT","ACTIVE",
AI487="SPARE-ISSUE","SPARE-ISSUE",
AI487="Fiber CAmtel","ACTIVE",
AI487="Fiber AOF","ACTIVE",
AI487="Projet OCM (HUAWEI)","PLANNED WORKS",
AI487="Projet OCM (NOKIA)","PLANNED WORKS",
AI487="ACCESS-ISSUE","ACCESS-ISSUE",
AI487="Projet OCM (ZTE, NOKIA, autres projets)","PLANNED WORKS",
AI487="No root CAuse","No root cause",
AI487="ODU HS","ACTIVE",
AI487="IP &amp; VLAN","ACTIVE",
AI487="Warehouse HUAWEI","SPARE-ISSUE",
AI487="SPARE-HS","SPARE-ISSUE",
AI487="Power Telco","ACTIVE", AI487="no impacts","no impacts"
),"")</f>
        <v>no impacts</v>
      </c>
      <c r="AK487" s="23" t="s">
        <v>5537</v>
      </c>
      <c r="AL487" s="23" t="str">
        <f t="shared" si="18"/>
        <v>ADM_042</v>
      </c>
      <c r="AN487" s="9" t="s">
        <v>5537</v>
      </c>
      <c r="AO487" s="23" t="str">
        <f>_xlfn.XLOOKUP(B487,'INCIDENT-05-03-2026'!E:E,'INCIDENT-05-03-2026'!F:F,"")</f>
        <v/>
      </c>
      <c r="AP487" s="7" t="s">
        <v>5537</v>
      </c>
      <c r="AQ487" s="6"/>
      <c r="AR487" s="7"/>
      <c r="AS487" s="3" t="str">
        <f>_xlfn.XLOOKUP(B487,'[3]tt num | region | site id'!$C:$C,'[3]tt num | region | site id'!$Q:$Q,"")</f>
        <v/>
      </c>
      <c r="AT487" s="24" t="str">
        <f>_xlfn.XLOOKUP(B487,'[4]Cells Huawei 03052026 12h'!$B:$B,'[4]Cells Huawei 03052026 12h'!$T:$T,"")</f>
        <v/>
      </c>
      <c r="AU487" s="24" t="str">
        <f>_xlfn.XLOOKUP(B487,'[5]cells down 02052026 8h50'!$B:$B,'[5]cells down 02052026 8h50'!$R:$R,"")</f>
        <v/>
      </c>
      <c r="AV487" s="24" t="str">
        <f>_xlfn.XLOOKUP(B487,'[5]cells down 02052026 13h50'!$B:$B,'[5]cells down 02052026 13h50'!$R:$R,"")</f>
        <v/>
      </c>
      <c r="AW487" s="24" t="str">
        <f>_xlfn.XLOOKUP(B487,'[5]cells down 02052026 13h50'!$B:$B,'[5]cells down 02052026 13h50'!$R:$R,"")</f>
        <v/>
      </c>
      <c r="AX487" s="24" t="str">
        <f>_xlfn.XLOOKUP(B487,'[6]cell downs 03052026 8h40 '!$B:$B,'[6]cell downs 03052026 8h40 '!$R:$R,"")</f>
        <v/>
      </c>
      <c r="AY487" s="24" t="str">
        <f>_xlfn.XLOOKUP(B487,'[7]ALL SITES DOWN'!$D:$D,'[7]ALL SITES DOWN'!$J:$J,"")</f>
        <v/>
      </c>
      <c r="AZ487" s="24" t="str">
        <f>_xlfn.XLOOKUP(B487,'[8]ALL SITES DOWN'!$D:$D,'[8]ALL SITES DOWN'!$J:$J,"")</f>
        <v/>
      </c>
      <c r="BA487" s="9" t="str">
        <f>_xlfn.XLOOKUP(B487,[9]sheet1!$AC:$AC,[9]sheet1!$AF:$AF,"")</f>
        <v/>
      </c>
      <c r="BB487" s="14" t="s">
        <v>5537</v>
      </c>
      <c r="BC487" s="14" t="s">
        <v>5537</v>
      </c>
      <c r="BD487" s="14" t="str">
        <f>_xlfn.XLOOKUP(B487,'[10]cell downs 18042026 17h'!$B:$B,'[10]cell downs 18042026 17h'!$B:$B,"")</f>
        <v/>
      </c>
      <c r="BE487" s="14" t="str">
        <f>_xlfn.XLOOKUP(B487,'[11]Cells Huawei 19042026 15h'!$B:$B,'[11]Cells Huawei 19042026 15h'!$B:$B,"")</f>
        <v/>
      </c>
      <c r="BF487" s="9" t="str">
        <f>_xlfn.XLOOKUP(B487,'[12]cells down 19042026 9H40'!$B:$B,'[12]cells down 19042026 9H40'!$B:$B,"")</f>
        <v/>
      </c>
      <c r="BG487" s="9" t="s">
        <v>1424</v>
      </c>
      <c r="BH487" s="9" t="s">
        <v>12</v>
      </c>
    </row>
    <row r="488" spans="1:60" s="9" customFormat="1" x14ac:dyDescent="0.3">
      <c r="A488" s="1" t="s">
        <v>1043</v>
      </c>
      <c r="B488" s="8" t="s">
        <v>1044</v>
      </c>
      <c r="C488" s="3" t="str">
        <f>_xlfn.XLOOKUP(B488,'[1]daily break down'!$D:$D,'[1]daily break down'!$E:$E,"")</f>
        <v>SUD-OUEST</v>
      </c>
      <c r="D488" s="1" t="s">
        <v>11</v>
      </c>
      <c r="E488" s="1" t="s">
        <v>96</v>
      </c>
      <c r="F488" s="3" t="s">
        <v>13</v>
      </c>
      <c r="G488" s="1" t="s">
        <v>106</v>
      </c>
      <c r="H488" s="40" t="str">
        <f>_xlfn.XLOOKUP(B488,[2]CALCULATION!$B:$B,[2]CALCULATION!$H:$H,"")</f>
        <v>Huawei</v>
      </c>
      <c r="I488" s="34">
        <v>0</v>
      </c>
      <c r="J488" s="34">
        <v>8.0257852428281603E-4</v>
      </c>
      <c r="K488" s="34">
        <v>0</v>
      </c>
      <c r="L488" s="34">
        <v>8.4603369260315091</v>
      </c>
      <c r="M488" s="34">
        <v>5.3505234952187721E-4</v>
      </c>
      <c r="N488" s="34">
        <v>1.0130324484280875E-2</v>
      </c>
      <c r="O488" s="34">
        <v>1.8726832233265705E-3</v>
      </c>
      <c r="P488" s="34">
        <v>4.6959761209703417E-2</v>
      </c>
      <c r="Q488" s="34">
        <v>4.3690234652558395</v>
      </c>
      <c r="R488" s="34">
        <v>4.8154711456968946E-3</v>
      </c>
      <c r="S488" s="35">
        <v>2.675261747609386E-4</v>
      </c>
      <c r="T488" s="35">
        <v>8.0257852428281603E-4</v>
      </c>
      <c r="U488" s="35">
        <v>3.4217132804273569</v>
      </c>
      <c r="V488" s="35">
        <v>9.8806333878373332E-3</v>
      </c>
      <c r="W488" s="35">
        <v>8.0257852428281581E-4</v>
      </c>
      <c r="X488" s="35">
        <v>2.675261747609386E-4</v>
      </c>
      <c r="Y488" s="35">
        <v>5.3255543855744172E-2</v>
      </c>
      <c r="Z488" s="35">
        <v>4.6192852842055392E-3</v>
      </c>
      <c r="AA488" s="35">
        <v>0</v>
      </c>
      <c r="AB488" s="35">
        <v>2.3906790293460635E-3</v>
      </c>
      <c r="AC488" s="35">
        <v>0</v>
      </c>
      <c r="AD488" s="35">
        <v>8.0257852428281603E-4</v>
      </c>
      <c r="AE488" s="58" t="s">
        <v>5560</v>
      </c>
      <c r="AF488" s="58"/>
      <c r="AG488" s="57" t="str" cm="1">
        <f t="array" ref="AG488">IFERROR(_xlfn.IFS(
AI488="MPR ISSUE","PDH",
AI488="BSS Hardware Issue","BSS",
AI488="Sites strategiques, MLL, Pylone, etc.","ENVTECH",
AI488="AKTIVCO DEFAUT GE &amp; POWER Cabinet","AKTIVCO",
AI488="AKTIVCO Coupure ENEO &amp; Baisse de tension","AKTIVCO GRID ONLY",
AI488="Coupure ENEO &amp; Baisse de tension","IHS GRID ONLY",
AI488="Defaut GE &amp; POWER Cabinet","IHS",
AI488="Sharing","Partners",
AI488="Sites strategiques &amp; DataCenter","SST &amp; DC",
AI488="Exclu","Exclu",
AI488="SAT","SAT",
AI488="SPARE-ISSUE","SPARE-ISSUE",
AI488="Fiber CAmtel","TRANS_FO_CAMTEL",
AI488="Fiber AOF","Fiber AOF",
AI488="Projet OCM (HUAWEI)","TRAVAUX-HUAWEI",
AI488="Projet OCM (NOKIA)","TRAVAUX-NOKIA",
AI488="ACCESS-ISSUE","ACCESS-ISSUE",
AI488="Projet OCM (ZTE, NOKIA, autres projets)","TRAVAUX OCM",
AI488="No root CAuse","No root cause",
AI488="ODU HS","PDH",
AI488="IP &amp; VLAN","PDH",
AI488="Warehouse HUAWEI","SPARE-ISSUE",
AI488="SPARE-HS","SPARE-ISSUE",
AI488="Power Telco","BSS",AI488="no impacts","no impacts"
),"")</f>
        <v>no impacts</v>
      </c>
      <c r="AH488" s="57" t="str" cm="1">
        <f t="array" ref="AH488">IFERROR(_xlfn.IFS(
AI488="MPR ISSUE","TX ISSUE",
AI488="BSS Hardware Issue","RAN ISSUE",
AI488="Sites strategiques, MLL, Pylone, etc.","ENVTECH",
AI488="AKTIVCO DEFAUT GE &amp; POWER Cabinet","POWER ISSUE",
AI488="AKTIVCO Coupure ENEO &amp; Baisse de tension","POWER ISSUE",
AI488="Coupure ENEO &amp; Baisse de tension","POWER ISSUE",
AI488="Defaut GE &amp; POWER Cabinet","POWER ISSUE",
AI488="Sharing","POWER ISSUE",
AI488="Sites strategiques &amp; DataCenter","POWER ISSUE",
AI488="Exclu","Exclu",
AI488="SAT","TX ISSUE",
AI488="SPARE-ISSUE","SPARE-ISSUE",
AI488="Fiber CAmtel","TX ISSUE",
AI488="Fiber AOF","TX ISSUE",
AI488="Projet OCM (HUAWEI)","TRAVAUX-HUAWEI",
AI488="Projet OCM (NOKIA)","TRAVAUX -NOKIA",
AI488="ACCESS-ISSUE","ACCESS-ISSUE",
AI488="Projet OCM (ZTE, NOKIA, autres projets)","TRAVAUX OCM",
AI488="No root CAuse","No root cause",
AI488="ODU HS","TX ISSUE",
AI488="IP &amp; VLAN","TX ISSUE",
AI488="Warehouse HUAWEI","SPARE-ISSUE",
AI488="SPARE-HS","SPARE-ISSUE",
AI488="Power Telco","RAN ISSUE",AI488="no impacts","no impacts"
),"")</f>
        <v>no impacts</v>
      </c>
      <c r="AI488" s="85" t="s">
        <v>5998</v>
      </c>
      <c r="AJ488" s="57" t="str" cm="1">
        <f t="array" ref="AJ488">IFERROR(_xlfn.IFS(
AI488="MPR ISSUE","ACTIVE",
AI488="BSS Hardware Issue","ACTIVE",
AI488="Sites strategiques, MLL, Pylone, etc.","PASSIVE",
AI488="AKTIVCO DEFAUT GE &amp; POWER Cabinet","PASSIVE",
AI488="AKTIVCO Coupure ENEO &amp; Baisse de tension","PASSIVE",
AI488="Coupure ENEO &amp; Baisse de tension","PASSIVE",
AI488="Defaut GE &amp; POWER Cabinet","PASSIVE",
AI488="Sharing","PASSIVE",
AI488="Sites strategiques &amp; DataCenter","PASSIVE",
AI488="Exclu","Exclu",
AI488="SAT","ACTIVE",
AI488="SPARE-ISSUE","SPARE-ISSUE",
AI488="Fiber CAmtel","ACTIVE",
AI488="Fiber AOF","ACTIVE",
AI488="Projet OCM (HUAWEI)","PLANNED WORKS",
AI488="Projet OCM (NOKIA)","PLANNED WORKS",
AI488="ACCESS-ISSUE","ACCESS-ISSUE",
AI488="Projet OCM (ZTE, NOKIA, autres projets)","PLANNED WORKS",
AI488="No root CAuse","No root cause",
AI488="ODU HS","ACTIVE",
AI488="IP &amp; VLAN","ACTIVE",
AI488="Warehouse HUAWEI","SPARE-ISSUE",
AI488="SPARE-HS","SPARE-ISSUE",
AI488="Power Telco","ACTIVE", AI488="no impacts","no impacts"
),"")</f>
        <v>no impacts</v>
      </c>
      <c r="AK488" s="23" t="s">
        <v>5537</v>
      </c>
      <c r="AL488" s="23" t="str">
        <f t="shared" si="18"/>
        <v>SUO_231</v>
      </c>
      <c r="AN488" s="9" t="s">
        <v>5537</v>
      </c>
      <c r="AO488" s="23" t="str">
        <f>_xlfn.XLOOKUP(B488,'INCIDENT-05-03-2026'!E:E,'INCIDENT-05-03-2026'!F:F,"")</f>
        <v/>
      </c>
      <c r="AP488" s="7" t="s">
        <v>5537</v>
      </c>
      <c r="AQ488" s="6"/>
      <c r="AR488" s="7"/>
      <c r="AS488" s="3" t="str">
        <f>_xlfn.XLOOKUP(B488,'[3]tt num | region | site id'!$C:$C,'[3]tt num | region | site id'!$Q:$Q,"")</f>
        <v/>
      </c>
      <c r="AT488" s="24" t="str">
        <f>_xlfn.XLOOKUP(B488,'[4]Cells Huawei 03052026 12h'!$B:$B,'[4]Cells Huawei 03052026 12h'!$T:$T,"")</f>
        <v/>
      </c>
      <c r="AU488" s="24" t="str">
        <f>_xlfn.XLOOKUP(B488,'[5]cells down 02052026 8h50'!$B:$B,'[5]cells down 02052026 8h50'!$R:$R,"")</f>
        <v/>
      </c>
      <c r="AV488" s="24" t="str">
        <f>_xlfn.XLOOKUP(B488,'[5]cells down 02052026 13h50'!$B:$B,'[5]cells down 02052026 13h50'!$R:$R,"")</f>
        <v/>
      </c>
      <c r="AW488" s="24" t="str">
        <f>_xlfn.XLOOKUP(B488,'[5]cells down 02052026 13h50'!$B:$B,'[5]cells down 02052026 13h50'!$R:$R,"")</f>
        <v/>
      </c>
      <c r="AX488" s="24" t="str">
        <f>_xlfn.XLOOKUP(B488,'[6]cell downs 03052026 8h40 '!$B:$B,'[6]cell downs 03052026 8h40 '!$R:$R,"")</f>
        <v/>
      </c>
      <c r="AY488" s="24" t="str">
        <f>_xlfn.XLOOKUP(B488,'[7]ALL SITES DOWN'!$D:$D,'[7]ALL SITES DOWN'!$J:$J,"")</f>
        <v/>
      </c>
      <c r="AZ488" s="24" t="str">
        <f>_xlfn.XLOOKUP(B488,'[8]ALL SITES DOWN'!$D:$D,'[8]ALL SITES DOWN'!$J:$J,"")</f>
        <v/>
      </c>
      <c r="BA488" s="9" t="str">
        <f>_xlfn.XLOOKUP(B488,[9]sheet1!$AC:$AC,[9]sheet1!$AF:$AF,"")</f>
        <v/>
      </c>
      <c r="BB488" s="14" t="s">
        <v>5537</v>
      </c>
      <c r="BC488" s="14" t="s">
        <v>5537</v>
      </c>
      <c r="BD488" s="14" t="str">
        <f>_xlfn.XLOOKUP(B488,'[10]cell downs 18042026 17h'!$B:$B,'[10]cell downs 18042026 17h'!$B:$B,"")</f>
        <v/>
      </c>
      <c r="BE488" s="14" t="str">
        <f>_xlfn.XLOOKUP(B488,'[11]Cells Huawei 19042026 15h'!$B:$B,'[11]Cells Huawei 19042026 15h'!$B:$B,"")</f>
        <v/>
      </c>
      <c r="BF488" s="9" t="str">
        <f>_xlfn.XLOOKUP(B488,'[12]cells down 19042026 9H40'!$B:$B,'[12]cells down 19042026 9H40'!$B:$B,"")</f>
        <v/>
      </c>
      <c r="BG488" s="9" t="s">
        <v>1044</v>
      </c>
      <c r="BH488" s="9" t="s">
        <v>12</v>
      </c>
    </row>
    <row r="489" spans="1:60" s="9" customFormat="1" x14ac:dyDescent="0.3">
      <c r="A489" s="1" t="s">
        <v>739</v>
      </c>
      <c r="B489" s="8" t="s">
        <v>740</v>
      </c>
      <c r="C489" s="3" t="str">
        <f>_xlfn.XLOOKUP(B489,'[1]daily break down'!$D:$D,'[1]daily break down'!$E:$E,"")</f>
        <v>Maroua</v>
      </c>
      <c r="D489" s="1" t="s">
        <v>21</v>
      </c>
      <c r="E489" s="1" t="s">
        <v>80</v>
      </c>
      <c r="F489" s="3" t="s">
        <v>55</v>
      </c>
      <c r="G489" s="1" t="s">
        <v>84</v>
      </c>
      <c r="H489" s="40" t="str">
        <f>_xlfn.XLOOKUP(B489,[2]CALCULATION!$B:$B,[2]CALCULATION!$H:$H,"")</f>
        <v>Huawei</v>
      </c>
      <c r="I489" s="34">
        <v>0</v>
      </c>
      <c r="J489" s="34">
        <v>0</v>
      </c>
      <c r="K489" s="34">
        <v>0</v>
      </c>
      <c r="L489" s="34">
        <v>0</v>
      </c>
      <c r="M489" s="34">
        <v>0.15712703997625793</v>
      </c>
      <c r="N489" s="34">
        <v>0</v>
      </c>
      <c r="O489" s="34">
        <v>0</v>
      </c>
      <c r="P489" s="34">
        <v>0</v>
      </c>
      <c r="Q489" s="34">
        <v>0</v>
      </c>
      <c r="R489" s="34">
        <v>0</v>
      </c>
      <c r="S489" s="35">
        <v>0</v>
      </c>
      <c r="T489" s="35">
        <v>2.675261747609386E-4</v>
      </c>
      <c r="U489" s="35">
        <v>0</v>
      </c>
      <c r="V489" s="35">
        <v>0</v>
      </c>
      <c r="W489" s="35">
        <v>2.675261747609386E-4</v>
      </c>
      <c r="X489" s="35">
        <v>2.8536125307833454E-3</v>
      </c>
      <c r="Y489" s="35">
        <v>2.4077355728484469E-3</v>
      </c>
      <c r="Z489" s="35">
        <v>2.675261747609386E-4</v>
      </c>
      <c r="AA489" s="35">
        <v>0</v>
      </c>
      <c r="AB489" s="35">
        <v>1.5937860195640423E-3</v>
      </c>
      <c r="AC489" s="35">
        <v>0</v>
      </c>
      <c r="AD489" s="35">
        <v>5.3505234952187721E-4</v>
      </c>
      <c r="AE489" s="58" t="s">
        <v>5560</v>
      </c>
      <c r="AF489" s="58"/>
      <c r="AG489" s="57" t="str" cm="1">
        <f t="array" ref="AG489">IFERROR(_xlfn.IFS(
AI489="MPR ISSUE","PDH",
AI489="BSS Hardware Issue","BSS",
AI489="Sites strategiques, MLL, Pylone, etc.","ENVTECH",
AI489="AKTIVCO DEFAUT GE &amp; POWER Cabinet","AKTIVCO",
AI489="AKTIVCO Coupure ENEO &amp; Baisse de tension","AKTIVCO GRID ONLY",
AI489="Coupure ENEO &amp; Baisse de tension","IHS GRID ONLY",
AI489="Defaut GE &amp; POWER Cabinet","IHS",
AI489="Sharing","Partners",
AI489="Sites strategiques &amp; DataCenter","SST &amp; DC",
AI489="Exclu","Exclu",
AI489="SAT","SAT",
AI489="SPARE-ISSUE","SPARE-ISSUE",
AI489="Fiber CAmtel","TRANS_FO_CAMTEL",
AI489="Fiber AOF","Fiber AOF",
AI489="Projet OCM (HUAWEI)","TRAVAUX-HUAWEI",
AI489="Projet OCM (NOKIA)","TRAVAUX-NOKIA",
AI489="ACCESS-ISSUE","ACCESS-ISSUE",
AI489="Projet OCM (ZTE, NOKIA, autres projets)","TRAVAUX OCM",
AI489="No root CAuse","No root cause",
AI489="ODU HS","PDH",
AI489="IP &amp; VLAN","PDH",
AI489="Warehouse HUAWEI","SPARE-ISSUE",
AI489="SPARE-HS","SPARE-ISSUE",
AI489="Power Telco","BSS",AI489="no impacts","no impacts"
),"")</f>
        <v>no impacts</v>
      </c>
      <c r="AH489" s="57" t="str" cm="1">
        <f t="array" ref="AH489">IFERROR(_xlfn.IFS(
AI489="MPR ISSUE","TX ISSUE",
AI489="BSS Hardware Issue","RAN ISSUE",
AI489="Sites strategiques, MLL, Pylone, etc.","ENVTECH",
AI489="AKTIVCO DEFAUT GE &amp; POWER Cabinet","POWER ISSUE",
AI489="AKTIVCO Coupure ENEO &amp; Baisse de tension","POWER ISSUE",
AI489="Coupure ENEO &amp; Baisse de tension","POWER ISSUE",
AI489="Defaut GE &amp; POWER Cabinet","POWER ISSUE",
AI489="Sharing","POWER ISSUE",
AI489="Sites strategiques &amp; DataCenter","POWER ISSUE",
AI489="Exclu","Exclu",
AI489="SAT","TX ISSUE",
AI489="SPARE-ISSUE","SPARE-ISSUE",
AI489="Fiber CAmtel","TX ISSUE",
AI489="Fiber AOF","TX ISSUE",
AI489="Projet OCM (HUAWEI)","TRAVAUX-HUAWEI",
AI489="Projet OCM (NOKIA)","TRAVAUX -NOKIA",
AI489="ACCESS-ISSUE","ACCESS-ISSUE",
AI489="Projet OCM (ZTE, NOKIA, autres projets)","TRAVAUX OCM",
AI489="No root CAuse","No root cause",
AI489="ODU HS","TX ISSUE",
AI489="IP &amp; VLAN","TX ISSUE",
AI489="Warehouse HUAWEI","SPARE-ISSUE",
AI489="SPARE-HS","SPARE-ISSUE",
AI489="Power Telco","RAN ISSUE",AI489="no impacts","no impacts"
),"")</f>
        <v>no impacts</v>
      </c>
      <c r="AI489" s="85" t="s">
        <v>5998</v>
      </c>
      <c r="AJ489" s="57" t="str" cm="1">
        <f t="array" ref="AJ489">IFERROR(_xlfn.IFS(
AI489="MPR ISSUE","ACTIVE",
AI489="BSS Hardware Issue","ACTIVE",
AI489="Sites strategiques, MLL, Pylone, etc.","PASSIVE",
AI489="AKTIVCO DEFAUT GE &amp; POWER Cabinet","PASSIVE",
AI489="AKTIVCO Coupure ENEO &amp; Baisse de tension","PASSIVE",
AI489="Coupure ENEO &amp; Baisse de tension","PASSIVE",
AI489="Defaut GE &amp; POWER Cabinet","PASSIVE",
AI489="Sharing","PASSIVE",
AI489="Sites strategiques &amp; DataCenter","PASSIVE",
AI489="Exclu","Exclu",
AI489="SAT","ACTIVE",
AI489="SPARE-ISSUE","SPARE-ISSUE",
AI489="Fiber CAmtel","ACTIVE",
AI489="Fiber AOF","ACTIVE",
AI489="Projet OCM (HUAWEI)","PLANNED WORKS",
AI489="Projet OCM (NOKIA)","PLANNED WORKS",
AI489="ACCESS-ISSUE","ACCESS-ISSUE",
AI489="Projet OCM (ZTE, NOKIA, autres projets)","PLANNED WORKS",
AI489="No root CAuse","No root cause",
AI489="ODU HS","ACTIVE",
AI489="IP &amp; VLAN","ACTIVE",
AI489="Warehouse HUAWEI","SPARE-ISSUE",
AI489="SPARE-HS","SPARE-ISSUE",
AI489="Power Telco","ACTIVE", AI489="no impacts","no impacts"
),"")</f>
        <v>no impacts</v>
      </c>
      <c r="AK489" s="23" t="s">
        <v>5537</v>
      </c>
      <c r="AL489" s="23" t="str">
        <f t="shared" si="18"/>
        <v>EXN_204</v>
      </c>
      <c r="AN489" s="9" t="s">
        <v>5537</v>
      </c>
      <c r="AO489" s="23" t="str">
        <f>_xlfn.XLOOKUP(B489,'INCIDENT-05-03-2026'!E:E,'INCIDENT-05-03-2026'!F:F,"")</f>
        <v/>
      </c>
      <c r="AP489" s="7" t="s">
        <v>5537</v>
      </c>
      <c r="AQ489" s="6"/>
      <c r="AR489" s="7"/>
      <c r="AS489" s="3" t="str">
        <f>_xlfn.XLOOKUP(B489,'[3]tt num | region | site id'!$C:$C,'[3]tt num | region | site id'!$Q:$Q,"")</f>
        <v/>
      </c>
      <c r="AT489" s="24" t="str">
        <f>_xlfn.XLOOKUP(B489,'[4]Cells Huawei 03052026 12h'!$B:$B,'[4]Cells Huawei 03052026 12h'!$T:$T,"")</f>
        <v/>
      </c>
      <c r="AU489" s="24" t="str">
        <f>_xlfn.XLOOKUP(B489,'[5]cells down 02052026 8h50'!$B:$B,'[5]cells down 02052026 8h50'!$R:$R,"")</f>
        <v/>
      </c>
      <c r="AV489" s="24" t="str">
        <f>_xlfn.XLOOKUP(B489,'[5]cells down 02052026 13h50'!$B:$B,'[5]cells down 02052026 13h50'!$R:$R,"")</f>
        <v/>
      </c>
      <c r="AW489" s="24" t="str">
        <f>_xlfn.XLOOKUP(B489,'[5]cells down 02052026 13h50'!$B:$B,'[5]cells down 02052026 13h50'!$R:$R,"")</f>
        <v/>
      </c>
      <c r="AX489" s="24" t="str">
        <f>_xlfn.XLOOKUP(B489,'[6]cell downs 03052026 8h40 '!$B:$B,'[6]cell downs 03052026 8h40 '!$R:$R,"")</f>
        <v/>
      </c>
      <c r="AY489" s="24" t="str">
        <f>_xlfn.XLOOKUP(B489,'[7]ALL SITES DOWN'!$D:$D,'[7]ALL SITES DOWN'!$J:$J,"")</f>
        <v/>
      </c>
      <c r="AZ489" s="24" t="str">
        <f>_xlfn.XLOOKUP(B489,'[8]ALL SITES DOWN'!$D:$D,'[8]ALL SITES DOWN'!$J:$J,"")</f>
        <v/>
      </c>
      <c r="BA489" s="9" t="str">
        <f>_xlfn.XLOOKUP(B489,[9]sheet1!$AC:$AC,[9]sheet1!$AF:$AF,"")</f>
        <v/>
      </c>
      <c r="BB489" s="14" t="s">
        <v>5537</v>
      </c>
      <c r="BC489" s="14" t="s">
        <v>5537</v>
      </c>
      <c r="BD489" s="14" t="str">
        <f>_xlfn.XLOOKUP(B489,'[10]cell downs 18042026 17h'!$B:$B,'[10]cell downs 18042026 17h'!$B:$B,"")</f>
        <v/>
      </c>
      <c r="BE489" s="14" t="str">
        <f>_xlfn.XLOOKUP(B489,'[11]Cells Huawei 19042026 15h'!$B:$B,'[11]Cells Huawei 19042026 15h'!$B:$B,"")</f>
        <v/>
      </c>
      <c r="BF489" s="9" t="str">
        <f>_xlfn.XLOOKUP(B489,'[12]cells down 19042026 9H40'!$B:$B,'[12]cells down 19042026 9H40'!$B:$B,"")</f>
        <v/>
      </c>
      <c r="BG489" s="9" t="s">
        <v>5537</v>
      </c>
      <c r="BH489" s="9" t="s">
        <v>1129</v>
      </c>
    </row>
    <row r="490" spans="1:60" s="9" customFormat="1" x14ac:dyDescent="0.3">
      <c r="A490" s="1" t="s">
        <v>1883</v>
      </c>
      <c r="B490" s="8" t="s">
        <v>1884</v>
      </c>
      <c r="C490" s="3" t="str">
        <f>_xlfn.XLOOKUP(B490,'[1]daily break down'!$D:$D,'[1]daily break down'!$E:$E,"")</f>
        <v>Douala</v>
      </c>
      <c r="D490" s="1" t="s">
        <v>11</v>
      </c>
      <c r="E490" s="1" t="s">
        <v>145</v>
      </c>
      <c r="F490" s="3" t="s">
        <v>31</v>
      </c>
      <c r="G490" s="1" t="s">
        <v>32</v>
      </c>
      <c r="H490" s="42" t="str">
        <f>_xlfn.XLOOKUP(B490,[2]CALCULATION!$B:$B,[2]CALCULATION!$H:$H,"")</f>
        <v>ZTE</v>
      </c>
      <c r="I490" s="34">
        <v>0</v>
      </c>
      <c r="J490" s="34">
        <v>0</v>
      </c>
      <c r="K490" s="34">
        <v>4.2804187961750177E-4</v>
      </c>
      <c r="L490" s="34">
        <v>0</v>
      </c>
      <c r="M490" s="34">
        <v>8.7946554690910954</v>
      </c>
      <c r="N490" s="34">
        <v>0</v>
      </c>
      <c r="O490" s="34">
        <v>4.2804187961750177E-4</v>
      </c>
      <c r="P490" s="34">
        <v>2.6968243572951183</v>
      </c>
      <c r="Q490" s="34">
        <v>4.2804187961750177E-4</v>
      </c>
      <c r="R490" s="34">
        <v>0</v>
      </c>
      <c r="S490" s="35">
        <v>0</v>
      </c>
      <c r="T490" s="35">
        <v>0</v>
      </c>
      <c r="U490" s="35">
        <v>9.6309422913952957E-4</v>
      </c>
      <c r="V490" s="35">
        <v>8.0257852428281592E-4</v>
      </c>
      <c r="W490" s="35">
        <v>0</v>
      </c>
      <c r="X490" s="35">
        <v>3.7453664466531404E-4</v>
      </c>
      <c r="Y490" s="35">
        <v>4.2804187961750177E-4</v>
      </c>
      <c r="Z490" s="35">
        <v>0</v>
      </c>
      <c r="AA490" s="35">
        <v>2.9974940949366331E-3</v>
      </c>
      <c r="AB490" s="35">
        <v>0</v>
      </c>
      <c r="AC490" s="35">
        <v>0</v>
      </c>
      <c r="AD490" s="35">
        <v>4.2804187961750177E-4</v>
      </c>
      <c r="AE490" s="58" t="s">
        <v>5560</v>
      </c>
      <c r="AF490" s="58"/>
      <c r="AG490" s="57" t="str" cm="1">
        <f t="array" ref="AG490">IFERROR(_xlfn.IFS(
AI490="MPR ISSUE","PDH",
AI490="BSS Hardware Issue","BSS",
AI490="Sites strategiques, MLL, Pylone, etc.","ENVTECH",
AI490="AKTIVCO DEFAUT GE &amp; POWER Cabinet","AKTIVCO",
AI490="AKTIVCO Coupure ENEO &amp; Baisse de tension","AKTIVCO GRID ONLY",
AI490="Coupure ENEO &amp; Baisse de tension","IHS GRID ONLY",
AI490="Defaut GE &amp; POWER Cabinet","IHS",
AI490="Sharing","Partners",
AI490="Sites strategiques &amp; DataCenter","SST &amp; DC",
AI490="Exclu","Exclu",
AI490="SAT","SAT",
AI490="SPARE-ISSUE","SPARE-ISSUE",
AI490="Fiber CAmtel","TRANS_FO_CAMTEL",
AI490="Fiber AOF","Fiber AOF",
AI490="Projet OCM (HUAWEI)","TRAVAUX-HUAWEI",
AI490="Projet OCM (NOKIA)","TRAVAUX-NOKIA",
AI490="ACCESS-ISSUE","ACCESS-ISSUE",
AI490="Projet OCM (ZTE, NOKIA, autres projets)","TRAVAUX OCM",
AI490="No root CAuse","No root cause",
AI490="ODU HS","PDH",
AI490="IP &amp; VLAN","PDH",
AI490="Warehouse HUAWEI","SPARE-ISSUE",
AI490="SPARE-HS","SPARE-ISSUE",
AI490="Power Telco","BSS",AI490="no impacts","no impacts"
),"")</f>
        <v>no impacts</v>
      </c>
      <c r="AH490" s="57" t="str" cm="1">
        <f t="array" ref="AH490">IFERROR(_xlfn.IFS(
AI490="MPR ISSUE","TX ISSUE",
AI490="BSS Hardware Issue","RAN ISSUE",
AI490="Sites strategiques, MLL, Pylone, etc.","ENVTECH",
AI490="AKTIVCO DEFAUT GE &amp; POWER Cabinet","POWER ISSUE",
AI490="AKTIVCO Coupure ENEO &amp; Baisse de tension","POWER ISSUE",
AI490="Coupure ENEO &amp; Baisse de tension","POWER ISSUE",
AI490="Defaut GE &amp; POWER Cabinet","POWER ISSUE",
AI490="Sharing","POWER ISSUE",
AI490="Sites strategiques &amp; DataCenter","POWER ISSUE",
AI490="Exclu","Exclu",
AI490="SAT","TX ISSUE",
AI490="SPARE-ISSUE","SPARE-ISSUE",
AI490="Fiber CAmtel","TX ISSUE",
AI490="Fiber AOF","TX ISSUE",
AI490="Projet OCM (HUAWEI)","TRAVAUX-HUAWEI",
AI490="Projet OCM (NOKIA)","TRAVAUX -NOKIA",
AI490="ACCESS-ISSUE","ACCESS-ISSUE",
AI490="Projet OCM (ZTE, NOKIA, autres projets)","TRAVAUX OCM",
AI490="No root CAuse","No root cause",
AI490="ODU HS","TX ISSUE",
AI490="IP &amp; VLAN","TX ISSUE",
AI490="Warehouse HUAWEI","SPARE-ISSUE",
AI490="SPARE-HS","SPARE-ISSUE",
AI490="Power Telco","RAN ISSUE",AI490="no impacts","no impacts"
),"")</f>
        <v>no impacts</v>
      </c>
      <c r="AI490" s="85" t="s">
        <v>5998</v>
      </c>
      <c r="AJ490" s="57" t="str" cm="1">
        <f t="array" ref="AJ490">IFERROR(_xlfn.IFS(
AI490="MPR ISSUE","ACTIVE",
AI490="BSS Hardware Issue","ACTIVE",
AI490="Sites strategiques, MLL, Pylone, etc.","PASSIVE",
AI490="AKTIVCO DEFAUT GE &amp; POWER Cabinet","PASSIVE",
AI490="AKTIVCO Coupure ENEO &amp; Baisse de tension","PASSIVE",
AI490="Coupure ENEO &amp; Baisse de tension","PASSIVE",
AI490="Defaut GE &amp; POWER Cabinet","PASSIVE",
AI490="Sharing","PASSIVE",
AI490="Sites strategiques &amp; DataCenter","PASSIVE",
AI490="Exclu","Exclu",
AI490="SAT","ACTIVE",
AI490="SPARE-ISSUE","SPARE-ISSUE",
AI490="Fiber CAmtel","ACTIVE",
AI490="Fiber AOF","ACTIVE",
AI490="Projet OCM (HUAWEI)","PLANNED WORKS",
AI490="Projet OCM (NOKIA)","PLANNED WORKS",
AI490="ACCESS-ISSUE","ACCESS-ISSUE",
AI490="Projet OCM (ZTE, NOKIA, autres projets)","PLANNED WORKS",
AI490="No root CAuse","No root cause",
AI490="ODU HS","ACTIVE",
AI490="IP &amp; VLAN","ACTIVE",
AI490="Warehouse HUAWEI","SPARE-ISSUE",
AI490="SPARE-HS","SPARE-ISSUE",
AI490="Power Telco","ACTIVE", AI490="no impacts","no impacts"
),"")</f>
        <v>no impacts</v>
      </c>
      <c r="AK490" s="23" t="s">
        <v>5537</v>
      </c>
      <c r="AL490" s="23" t="str">
        <f t="shared" si="18"/>
        <v>LIT_120</v>
      </c>
      <c r="AN490" s="9" t="s">
        <v>5537</v>
      </c>
      <c r="AO490" s="23" t="str">
        <f>_xlfn.XLOOKUP(B490,'INCIDENT-05-03-2026'!E:E,'INCIDENT-05-03-2026'!F:F,"")</f>
        <v/>
      </c>
      <c r="AP490" s="7" t="s">
        <v>5537</v>
      </c>
      <c r="AQ490" s="6"/>
      <c r="AR490" s="7"/>
      <c r="AS490" s="3" t="str">
        <f>_xlfn.XLOOKUP(B490,'[3]tt num | region | site id'!$C:$C,'[3]tt num | region | site id'!$Q:$Q,"")</f>
        <v/>
      </c>
      <c r="AT490" s="24" t="str">
        <f>_xlfn.XLOOKUP(B490,'[4]Cells Huawei 03052026 12h'!$B:$B,'[4]Cells Huawei 03052026 12h'!$T:$T,"")</f>
        <v/>
      </c>
      <c r="AU490" s="24" t="str">
        <f>_xlfn.XLOOKUP(B490,'[5]cells down 02052026 8h50'!$B:$B,'[5]cells down 02052026 8h50'!$R:$R,"")</f>
        <v/>
      </c>
      <c r="AV490" s="24" t="str">
        <f>_xlfn.XLOOKUP(B490,'[5]cells down 02052026 13h50'!$B:$B,'[5]cells down 02052026 13h50'!$R:$R,"")</f>
        <v/>
      </c>
      <c r="AW490" s="24" t="str">
        <f>_xlfn.XLOOKUP(B490,'[5]cells down 02052026 13h50'!$B:$B,'[5]cells down 02052026 13h50'!$R:$R,"")</f>
        <v/>
      </c>
      <c r="AX490" s="24" t="str">
        <f>_xlfn.XLOOKUP(B490,'[6]cell downs 03052026 8h40 '!$B:$B,'[6]cell downs 03052026 8h40 '!$R:$R,"")</f>
        <v/>
      </c>
      <c r="AY490" s="24" t="str">
        <f>_xlfn.XLOOKUP(B490,'[7]ALL SITES DOWN'!$D:$D,'[7]ALL SITES DOWN'!$J:$J,"")</f>
        <v/>
      </c>
      <c r="AZ490" s="24" t="str">
        <f>_xlfn.XLOOKUP(B490,'[8]ALL SITES DOWN'!$D:$D,'[8]ALL SITES DOWN'!$J:$J,"")</f>
        <v/>
      </c>
      <c r="BA490" s="9" t="str">
        <f>_xlfn.XLOOKUP(B490,[9]sheet1!$AC:$AC,[9]sheet1!$AF:$AF,"")</f>
        <v/>
      </c>
      <c r="BB490" s="14" t="s">
        <v>5537</v>
      </c>
      <c r="BC490" s="14" t="s">
        <v>5537</v>
      </c>
      <c r="BD490" s="14" t="str">
        <f>_xlfn.XLOOKUP(B490,'[10]cell downs 18042026 17h'!$B:$B,'[10]cell downs 18042026 17h'!$B:$B,"")</f>
        <v/>
      </c>
      <c r="BE490" s="14" t="str">
        <f>_xlfn.XLOOKUP(B490,'[11]Cells Huawei 19042026 15h'!$B:$B,'[11]Cells Huawei 19042026 15h'!$B:$B,"")</f>
        <v/>
      </c>
      <c r="BF490" s="9" t="str">
        <f>_xlfn.XLOOKUP(B490,'[12]cells down 19042026 9H40'!$B:$B,'[12]cells down 19042026 9H40'!$B:$B,"")</f>
        <v/>
      </c>
      <c r="BG490" s="9" t="s">
        <v>1884</v>
      </c>
      <c r="BH490" s="9" t="s">
        <v>5537</v>
      </c>
    </row>
    <row r="491" spans="1:60" s="9" customFormat="1" x14ac:dyDescent="0.3">
      <c r="A491" s="1" t="s">
        <v>1553</v>
      </c>
      <c r="B491" s="8" t="s">
        <v>1554</v>
      </c>
      <c r="C491" s="3" t="str">
        <f>_xlfn.XLOOKUP(B491,'[1]daily break down'!$D:$D,'[1]daily break down'!$E:$E,"")</f>
        <v>SUD-OUEST</v>
      </c>
      <c r="D491" s="1" t="s">
        <v>11</v>
      </c>
      <c r="E491" s="1" t="s">
        <v>96</v>
      </c>
      <c r="F491" s="3" t="s">
        <v>13</v>
      </c>
      <c r="G491" s="1" t="s">
        <v>63</v>
      </c>
      <c r="H491" s="41" t="str">
        <f>_xlfn.XLOOKUP(B491,[2]CALCULATION!$B:$B,[2]CALCULATION!$H:$H,"")</f>
        <v>NOKIA</v>
      </c>
      <c r="I491" s="34">
        <v>0.68686719663009466</v>
      </c>
      <c r="J491" s="34">
        <v>7.815052222283267</v>
      </c>
      <c r="K491" s="34">
        <v>8.5322356675918698</v>
      </c>
      <c r="L491" s="34">
        <v>2.8085123801941102E-4</v>
      </c>
      <c r="M491" s="34">
        <v>0.10022058124367998</v>
      </c>
      <c r="N491" s="34">
        <v>2.6752617476106361E-4</v>
      </c>
      <c r="O491" s="34">
        <v>2.8536125307835979E-4</v>
      </c>
      <c r="P491" s="34">
        <v>2.1402093980859614E-4</v>
      </c>
      <c r="Q491" s="34">
        <v>2.6752617476094782E-4</v>
      </c>
      <c r="R491" s="34">
        <v>1.6196450428024005</v>
      </c>
      <c r="S491" s="35">
        <v>2.6752617476088987E-4</v>
      </c>
      <c r="T491" s="35">
        <v>305145.08973398624</v>
      </c>
      <c r="U491" s="35">
        <v>2.6752617476094782E-4</v>
      </c>
      <c r="V491" s="35">
        <v>3.2103140971306789E-4</v>
      </c>
      <c r="W491" s="35">
        <v>2.4969109644353585E-4</v>
      </c>
      <c r="X491" s="35">
        <v>6.3405366324379564</v>
      </c>
      <c r="Y491" s="35">
        <v>6.9956132841370531</v>
      </c>
      <c r="Z491" s="35">
        <v>2.496910964434779E-4</v>
      </c>
      <c r="AA491" s="35">
        <v>0</v>
      </c>
      <c r="AB491" s="35">
        <v>0</v>
      </c>
      <c r="AC491" s="35">
        <v>5.4720520414008877E-4</v>
      </c>
      <c r="AD491" s="35">
        <v>2.8536125307818605E-4</v>
      </c>
      <c r="AE491" s="58" t="s">
        <v>5560</v>
      </c>
      <c r="AF491" s="58"/>
      <c r="AG491" s="57" t="str" cm="1">
        <f t="array" ref="AG491">IFERROR(_xlfn.IFS(
AI491="MPR ISSUE","PDH",
AI491="BSS Hardware Issue","BSS",
AI491="Sites strategiques, MLL, Pylone, etc.","ENVTECH",
AI491="AKTIVCO DEFAUT GE &amp; POWER Cabinet","AKTIVCO",
AI491="AKTIVCO Coupure ENEO &amp; Baisse de tension","AKTIVCO GRID ONLY",
AI491="Coupure ENEO &amp; Baisse de tension","IHS GRID ONLY",
AI491="Defaut GE &amp; POWER Cabinet","IHS",
AI491="Sharing","Partners",
AI491="Sites strategiques &amp; DataCenter","SST &amp; DC",
AI491="Exclu","Exclu",
AI491="SAT","SAT",
AI491="SPARE-ISSUE","SPARE-ISSUE",
AI491="Fiber CAmtel","TRANS_FO_CAMTEL",
AI491="Fiber AOF","Fiber AOF",
AI491="Projet OCM (HUAWEI)","TRAVAUX-HUAWEI",
AI491="Projet OCM (NOKIA)","TRAVAUX-NOKIA",
AI491="ACCESS-ISSUE","ACCESS-ISSUE",
AI491="Projet OCM (ZTE, NOKIA, autres projets)","TRAVAUX OCM",
AI491="No root CAuse","No root cause",
AI491="ODU HS","PDH",
AI491="IP &amp; VLAN","PDH",
AI491="Warehouse HUAWEI","SPARE-ISSUE",
AI491="SPARE-HS","SPARE-ISSUE",
AI491="Power Telco","BSS",AI491="no impacts","no impacts"
),"")</f>
        <v>no impacts</v>
      </c>
      <c r="AH491" s="57" t="str" cm="1">
        <f t="array" ref="AH491">IFERROR(_xlfn.IFS(
AI491="MPR ISSUE","TX ISSUE",
AI491="BSS Hardware Issue","RAN ISSUE",
AI491="Sites strategiques, MLL, Pylone, etc.","ENVTECH",
AI491="AKTIVCO DEFAUT GE &amp; POWER Cabinet","POWER ISSUE",
AI491="AKTIVCO Coupure ENEO &amp; Baisse de tension","POWER ISSUE",
AI491="Coupure ENEO &amp; Baisse de tension","POWER ISSUE",
AI491="Defaut GE &amp; POWER Cabinet","POWER ISSUE",
AI491="Sharing","POWER ISSUE",
AI491="Sites strategiques &amp; DataCenter","POWER ISSUE",
AI491="Exclu","Exclu",
AI491="SAT","TX ISSUE",
AI491="SPARE-ISSUE","SPARE-ISSUE",
AI491="Fiber CAmtel","TX ISSUE",
AI491="Fiber AOF","TX ISSUE",
AI491="Projet OCM (HUAWEI)","TRAVAUX-HUAWEI",
AI491="Projet OCM (NOKIA)","TRAVAUX -NOKIA",
AI491="ACCESS-ISSUE","ACCESS-ISSUE",
AI491="Projet OCM (ZTE, NOKIA, autres projets)","TRAVAUX OCM",
AI491="No root CAuse","No root cause",
AI491="ODU HS","TX ISSUE",
AI491="IP &amp; VLAN","TX ISSUE",
AI491="Warehouse HUAWEI","SPARE-ISSUE",
AI491="SPARE-HS","SPARE-ISSUE",
AI491="Power Telco","RAN ISSUE",AI491="no impacts","no impacts"
),"")</f>
        <v>no impacts</v>
      </c>
      <c r="AI491" s="85" t="s">
        <v>5998</v>
      </c>
      <c r="AJ491" s="57" t="str" cm="1">
        <f t="array" ref="AJ491">IFERROR(_xlfn.IFS(
AI491="MPR ISSUE","ACTIVE",
AI491="BSS Hardware Issue","ACTIVE",
AI491="Sites strategiques, MLL, Pylone, etc.","PASSIVE",
AI491="AKTIVCO DEFAUT GE &amp; POWER Cabinet","PASSIVE",
AI491="AKTIVCO Coupure ENEO &amp; Baisse de tension","PASSIVE",
AI491="Coupure ENEO &amp; Baisse de tension","PASSIVE",
AI491="Defaut GE &amp; POWER Cabinet","PASSIVE",
AI491="Sharing","PASSIVE",
AI491="Sites strategiques &amp; DataCenter","PASSIVE",
AI491="Exclu","Exclu",
AI491="SAT","ACTIVE",
AI491="SPARE-ISSUE","SPARE-ISSUE",
AI491="Fiber CAmtel","ACTIVE",
AI491="Fiber AOF","ACTIVE",
AI491="Projet OCM (HUAWEI)","PLANNED WORKS",
AI491="Projet OCM (NOKIA)","PLANNED WORKS",
AI491="ACCESS-ISSUE","ACCESS-ISSUE",
AI491="Projet OCM (ZTE, NOKIA, autres projets)","PLANNED WORKS",
AI491="No root CAuse","No root cause",
AI491="ODU HS","ACTIVE",
AI491="IP &amp; VLAN","ACTIVE",
AI491="Warehouse HUAWEI","SPARE-ISSUE",
AI491="SPARE-HS","SPARE-ISSUE",
AI491="Power Telco","ACTIVE", AI491="no impacts","no impacts"
),"")</f>
        <v>no impacts</v>
      </c>
      <c r="AK491" s="23" t="s">
        <v>5537</v>
      </c>
      <c r="AL491" s="23" t="str">
        <f t="shared" si="18"/>
        <v>SUO_165</v>
      </c>
      <c r="AN491" s="9" t="s">
        <v>5537</v>
      </c>
      <c r="AO491" s="23" t="str">
        <f>_xlfn.XLOOKUP(B491,'INCIDENT-05-03-2026'!E:E,'INCIDENT-05-03-2026'!F:F,"")</f>
        <v/>
      </c>
      <c r="AP491" s="7" t="s">
        <v>5537</v>
      </c>
      <c r="AQ491" s="6"/>
      <c r="AR491" s="7"/>
      <c r="AS491" s="3" t="str">
        <f>_xlfn.XLOOKUP(B491,'[3]tt num | region | site id'!$C:$C,'[3]tt num | region | site id'!$Q:$Q,"")</f>
        <v/>
      </c>
      <c r="AT491" s="24" t="str">
        <f>_xlfn.XLOOKUP(B491,'[4]Cells Huawei 03052026 12h'!$B:$B,'[4]Cells Huawei 03052026 12h'!$T:$T,"")</f>
        <v/>
      </c>
      <c r="AU491" s="24" t="str">
        <f>_xlfn.XLOOKUP(B491,'[5]cells down 02052026 8h50'!$B:$B,'[5]cells down 02052026 8h50'!$R:$R,"")</f>
        <v/>
      </c>
      <c r="AV491" s="24" t="str">
        <f>_xlfn.XLOOKUP(B491,'[5]cells down 02052026 13h50'!$B:$B,'[5]cells down 02052026 13h50'!$R:$R,"")</f>
        <v/>
      </c>
      <c r="AW491" s="24" t="str">
        <f>_xlfn.XLOOKUP(B491,'[5]cells down 02052026 13h50'!$B:$B,'[5]cells down 02052026 13h50'!$R:$R,"")</f>
        <v/>
      </c>
      <c r="AX491" s="24" t="str">
        <f>_xlfn.XLOOKUP(B491,'[6]cell downs 03052026 8h40 '!$B:$B,'[6]cell downs 03052026 8h40 '!$R:$R,"")</f>
        <v/>
      </c>
      <c r="AY491" s="24" t="str">
        <f>_xlfn.XLOOKUP(B491,'[7]ALL SITES DOWN'!$D:$D,'[7]ALL SITES DOWN'!$J:$J,"")</f>
        <v/>
      </c>
      <c r="AZ491" s="24" t="str">
        <f>_xlfn.XLOOKUP(B491,'[8]ALL SITES DOWN'!$D:$D,'[8]ALL SITES DOWN'!$J:$J,"")</f>
        <v/>
      </c>
      <c r="BA491" s="9" t="str">
        <f>_xlfn.XLOOKUP(B491,[9]sheet1!$AC:$AC,[9]sheet1!$AF:$AF,"")</f>
        <v/>
      </c>
      <c r="BB491" s="14" t="s">
        <v>5537</v>
      </c>
      <c r="BC491" s="14" t="s">
        <v>5537</v>
      </c>
      <c r="BD491" s="14" t="str">
        <f>_xlfn.XLOOKUP(B491,'[10]cell downs 18042026 17h'!$B:$B,'[10]cell downs 18042026 17h'!$B:$B,"")</f>
        <v/>
      </c>
      <c r="BE491" s="14" t="str">
        <f>_xlfn.XLOOKUP(B491,'[11]Cells Huawei 19042026 15h'!$B:$B,'[11]Cells Huawei 19042026 15h'!$B:$B,"")</f>
        <v/>
      </c>
      <c r="BF491" s="9" t="str">
        <f>_xlfn.XLOOKUP(B491,'[12]cells down 19042026 9H40'!$B:$B,'[12]cells down 19042026 9H40'!$B:$B,"")</f>
        <v/>
      </c>
      <c r="BG491" s="9" t="s">
        <v>1554</v>
      </c>
      <c r="BH491" s="9" t="s">
        <v>154</v>
      </c>
    </row>
    <row r="492" spans="1:60" s="9" customFormat="1" x14ac:dyDescent="0.3">
      <c r="A492" s="1" t="s">
        <v>342</v>
      </c>
      <c r="B492" s="8" t="s">
        <v>343</v>
      </c>
      <c r="C492" s="3" t="str">
        <f>_xlfn.XLOOKUP(B492,'[1]daily break down'!$D:$D,'[1]daily break down'!$E:$E,"")</f>
        <v>OUEST</v>
      </c>
      <c r="D492" s="1" t="s">
        <v>11</v>
      </c>
      <c r="E492" s="1" t="s">
        <v>12</v>
      </c>
      <c r="F492" s="3" t="s">
        <v>102</v>
      </c>
      <c r="G492" s="1" t="s">
        <v>342</v>
      </c>
      <c r="H492" s="41" t="str">
        <f>_xlfn.XLOOKUP(B492,[2]CALCULATION!$B:$B,[2]CALCULATION!$H:$H,"")</f>
        <v>NOKIA</v>
      </c>
      <c r="I492" s="34">
        <v>0.10575969064613097</v>
      </c>
      <c r="J492" s="34">
        <v>0.14904365077794765</v>
      </c>
      <c r="K492" s="34">
        <v>3.3768459802731576</v>
      </c>
      <c r="L492" s="34">
        <v>10.868519273884139</v>
      </c>
      <c r="M492" s="34">
        <v>4.3828634548907619</v>
      </c>
      <c r="N492" s="34">
        <v>1.6229067382286164</v>
      </c>
      <c r="O492" s="34">
        <v>2.6752617476088987E-4</v>
      </c>
      <c r="P492" s="34">
        <v>2.8536125307818605E-4</v>
      </c>
      <c r="Q492" s="34">
        <v>0.24004470512861278</v>
      </c>
      <c r="R492" s="34">
        <v>0.15298079881042304</v>
      </c>
      <c r="S492" s="35">
        <v>0.11386501169707747</v>
      </c>
      <c r="T492" s="35">
        <v>340264.72102884145</v>
      </c>
      <c r="U492" s="35">
        <v>0.16023767692682597</v>
      </c>
      <c r="V492" s="35">
        <v>2.8536125307830184E-4</v>
      </c>
      <c r="W492" s="35">
        <v>0.19556163375024641</v>
      </c>
      <c r="X492" s="35">
        <v>0.10454922909657476</v>
      </c>
      <c r="Y492" s="35">
        <v>2.6752617476083203E-4</v>
      </c>
      <c r="Z492" s="35">
        <v>5.3041522915935307E-2</v>
      </c>
      <c r="AA492" s="35">
        <v>0</v>
      </c>
      <c r="AB492" s="35">
        <v>0</v>
      </c>
      <c r="AC492" s="35">
        <v>5.4720520414008877E-4</v>
      </c>
      <c r="AD492" s="35">
        <v>2.8536125307818605E-4</v>
      </c>
      <c r="AE492" s="58" t="s">
        <v>5560</v>
      </c>
      <c r="AF492" s="58"/>
      <c r="AG492" s="57" t="str" cm="1">
        <f t="array" ref="AG492">IFERROR(_xlfn.IFS(
AI492="MPR ISSUE","PDH",
AI492="BSS Hardware Issue","BSS",
AI492="Sites strategiques, MLL, Pylone, etc.","ENVTECH",
AI492="AKTIVCO DEFAUT GE &amp; POWER Cabinet","AKTIVCO",
AI492="AKTIVCO Coupure ENEO &amp; Baisse de tension","AKTIVCO GRID ONLY",
AI492="Coupure ENEO &amp; Baisse de tension","IHS GRID ONLY",
AI492="Defaut GE &amp; POWER Cabinet","IHS",
AI492="Sharing","Partners",
AI492="Sites strategiques &amp; DataCenter","SST &amp; DC",
AI492="Exclu","Exclu",
AI492="SAT","SAT",
AI492="SPARE-ISSUE","SPARE-ISSUE",
AI492="Fiber CAmtel","TRANS_FO_CAMTEL",
AI492="Fiber AOF","Fiber AOF",
AI492="Projet OCM (HUAWEI)","TRAVAUX-HUAWEI",
AI492="Projet OCM (NOKIA)","TRAVAUX-NOKIA",
AI492="ACCESS-ISSUE","ACCESS-ISSUE",
AI492="Projet OCM (ZTE, NOKIA, autres projets)","TRAVAUX OCM",
AI492="No root CAuse","No root cause",
AI492="ODU HS","PDH",
AI492="IP &amp; VLAN","PDH",
AI492="Warehouse HUAWEI","SPARE-ISSUE",
AI492="SPARE-HS","SPARE-ISSUE",
AI492="Power Telco","BSS",AI492="no impacts","no impacts"
),"")</f>
        <v>no impacts</v>
      </c>
      <c r="AH492" s="57" t="str" cm="1">
        <f t="array" ref="AH492">IFERROR(_xlfn.IFS(
AI492="MPR ISSUE","TX ISSUE",
AI492="BSS Hardware Issue","RAN ISSUE",
AI492="Sites strategiques, MLL, Pylone, etc.","ENVTECH",
AI492="AKTIVCO DEFAUT GE &amp; POWER Cabinet","POWER ISSUE",
AI492="AKTIVCO Coupure ENEO &amp; Baisse de tension","POWER ISSUE",
AI492="Coupure ENEO &amp; Baisse de tension","POWER ISSUE",
AI492="Defaut GE &amp; POWER Cabinet","POWER ISSUE",
AI492="Sharing","POWER ISSUE",
AI492="Sites strategiques &amp; DataCenter","POWER ISSUE",
AI492="Exclu","Exclu",
AI492="SAT","TX ISSUE",
AI492="SPARE-ISSUE","SPARE-ISSUE",
AI492="Fiber CAmtel","TX ISSUE",
AI492="Fiber AOF","TX ISSUE",
AI492="Projet OCM (HUAWEI)","TRAVAUX-HUAWEI",
AI492="Projet OCM (NOKIA)","TRAVAUX -NOKIA",
AI492="ACCESS-ISSUE","ACCESS-ISSUE",
AI492="Projet OCM (ZTE, NOKIA, autres projets)","TRAVAUX OCM",
AI492="No root CAuse","No root cause",
AI492="ODU HS","TX ISSUE",
AI492="IP &amp; VLAN","TX ISSUE",
AI492="Warehouse HUAWEI","SPARE-ISSUE",
AI492="SPARE-HS","SPARE-ISSUE",
AI492="Power Telco","RAN ISSUE",AI492="no impacts","no impacts"
),"")</f>
        <v>no impacts</v>
      </c>
      <c r="AI492" s="85" t="s">
        <v>5998</v>
      </c>
      <c r="AJ492" s="57" t="str" cm="1">
        <f t="array" ref="AJ492">IFERROR(_xlfn.IFS(
AI492="MPR ISSUE","ACTIVE",
AI492="BSS Hardware Issue","ACTIVE",
AI492="Sites strategiques, MLL, Pylone, etc.","PASSIVE",
AI492="AKTIVCO DEFAUT GE &amp; POWER Cabinet","PASSIVE",
AI492="AKTIVCO Coupure ENEO &amp; Baisse de tension","PASSIVE",
AI492="Coupure ENEO &amp; Baisse de tension","PASSIVE",
AI492="Defaut GE &amp; POWER Cabinet","PASSIVE",
AI492="Sharing","PASSIVE",
AI492="Sites strategiques &amp; DataCenter","PASSIVE",
AI492="Exclu","Exclu",
AI492="SAT","ACTIVE",
AI492="SPARE-ISSUE","SPARE-ISSUE",
AI492="Fiber CAmtel","ACTIVE",
AI492="Fiber AOF","ACTIVE",
AI492="Projet OCM (HUAWEI)","PLANNED WORKS",
AI492="Projet OCM (NOKIA)","PLANNED WORKS",
AI492="ACCESS-ISSUE","ACCESS-ISSUE",
AI492="Projet OCM (ZTE, NOKIA, autres projets)","PLANNED WORKS",
AI492="No root CAuse","No root cause",
AI492="ODU HS","ACTIVE",
AI492="IP &amp; VLAN","ACTIVE",
AI492="Warehouse HUAWEI","SPARE-ISSUE",
AI492="SPARE-HS","SPARE-ISSUE",
AI492="Power Telco","ACTIVE", AI492="no impacts","no impacts"
),"")</f>
        <v>no impacts</v>
      </c>
      <c r="AK492" s="23" t="s">
        <v>5537</v>
      </c>
      <c r="AL492" s="23" t="str">
        <f t="shared" si="18"/>
        <v>OST_155</v>
      </c>
      <c r="AN492" s="9" t="s">
        <v>5537</v>
      </c>
      <c r="AO492" s="23" t="str">
        <f>_xlfn.XLOOKUP(B492,'INCIDENT-05-03-2026'!E:E,'INCIDENT-05-03-2026'!F:F,"")</f>
        <v/>
      </c>
      <c r="AP492" s="7" t="s">
        <v>5537</v>
      </c>
      <c r="AQ492" s="6"/>
      <c r="AR492" s="7"/>
      <c r="AS492" s="3" t="str">
        <f>_xlfn.XLOOKUP(B492,'[3]tt num | region | site id'!$C:$C,'[3]tt num | region | site id'!$Q:$Q,"")</f>
        <v/>
      </c>
      <c r="AT492" s="24" t="str">
        <f>_xlfn.XLOOKUP(B492,'[4]Cells Huawei 03052026 12h'!$B:$B,'[4]Cells Huawei 03052026 12h'!$T:$T,"")</f>
        <v/>
      </c>
      <c r="AU492" s="24" t="str">
        <f>_xlfn.XLOOKUP(B492,'[5]cells down 02052026 8h50'!$B:$B,'[5]cells down 02052026 8h50'!$R:$R,"")</f>
        <v/>
      </c>
      <c r="AV492" s="24" t="str">
        <f>_xlfn.XLOOKUP(B492,'[5]cells down 02052026 13h50'!$B:$B,'[5]cells down 02052026 13h50'!$R:$R,"")</f>
        <v/>
      </c>
      <c r="AW492" s="24" t="str">
        <f>_xlfn.XLOOKUP(B492,'[5]cells down 02052026 13h50'!$B:$B,'[5]cells down 02052026 13h50'!$R:$R,"")</f>
        <v/>
      </c>
      <c r="AX492" s="24" t="str">
        <f>_xlfn.XLOOKUP(B492,'[6]cell downs 03052026 8h40 '!$B:$B,'[6]cell downs 03052026 8h40 '!$R:$R,"")</f>
        <v/>
      </c>
      <c r="AY492" s="24" t="str">
        <f>_xlfn.XLOOKUP(B492,'[7]ALL SITES DOWN'!$D:$D,'[7]ALL SITES DOWN'!$J:$J,"")</f>
        <v/>
      </c>
      <c r="AZ492" s="24" t="str">
        <f>_xlfn.XLOOKUP(B492,'[8]ALL SITES DOWN'!$D:$D,'[8]ALL SITES DOWN'!$J:$J,"")</f>
        <v/>
      </c>
      <c r="BA492" s="9" t="str">
        <f>_xlfn.XLOOKUP(B492,[9]sheet1!$AC:$AC,[9]sheet1!$AF:$AF,"")</f>
        <v/>
      </c>
      <c r="BB492" s="14" t="s">
        <v>5537</v>
      </c>
      <c r="BC492" s="14" t="s">
        <v>5537</v>
      </c>
      <c r="BD492" s="14" t="str">
        <f>_xlfn.XLOOKUP(B492,'[10]cell downs 18042026 17h'!$B:$B,'[10]cell downs 18042026 17h'!$B:$B,"")</f>
        <v/>
      </c>
      <c r="BE492" s="14" t="str">
        <f>_xlfn.XLOOKUP(B492,'[11]Cells Huawei 19042026 15h'!$B:$B,'[11]Cells Huawei 19042026 15h'!$B:$B,"")</f>
        <v/>
      </c>
      <c r="BF492" s="9" t="str">
        <f>_xlfn.XLOOKUP(B492,'[12]cells down 19042026 9H40'!$B:$B,'[12]cells down 19042026 9H40'!$B:$B,"")</f>
        <v/>
      </c>
      <c r="BG492" s="9" t="s">
        <v>343</v>
      </c>
      <c r="BH492" s="9" t="s">
        <v>12</v>
      </c>
    </row>
    <row r="493" spans="1:60" s="9" customFormat="1" x14ac:dyDescent="0.3">
      <c r="A493" s="1" t="s">
        <v>4986</v>
      </c>
      <c r="B493" s="8" t="s">
        <v>4987</v>
      </c>
      <c r="C493" s="3" t="str">
        <f>_xlfn.XLOOKUP(B493,'[1]daily break down'!$D:$D,'[1]daily break down'!$E:$E,"")</f>
        <v>CENTRE</v>
      </c>
      <c r="D493" s="1"/>
      <c r="E493" s="1"/>
      <c r="F493" s="3" t="s">
        <v>37</v>
      </c>
      <c r="G493" s="1" t="s">
        <v>4556</v>
      </c>
      <c r="H493" s="41" t="str">
        <f>_xlfn.XLOOKUP(B493,[2]CALCULATION!$B:$B,[2]CALCULATION!$H:$H,"")</f>
        <v>NOKIA</v>
      </c>
      <c r="I493" s="34">
        <v>2.8536125307835979E-4</v>
      </c>
      <c r="J493" s="34">
        <v>0.54767958497059355</v>
      </c>
      <c r="K493" s="34">
        <v>0.18782120976049646</v>
      </c>
      <c r="L493" s="34">
        <v>2.3042921186075569E-2</v>
      </c>
      <c r="M493" s="34">
        <v>2.6752617476100566E-4</v>
      </c>
      <c r="N493" s="34">
        <v>2.6752617476088987E-4</v>
      </c>
      <c r="O493" s="34">
        <v>7.2331018769000091</v>
      </c>
      <c r="P493" s="34">
        <v>2.3185601812618177E-4</v>
      </c>
      <c r="Q493" s="34">
        <v>0.10492376574123985</v>
      </c>
      <c r="R493" s="34">
        <v>2.3185601812618177E-4</v>
      </c>
      <c r="S493" s="35">
        <v>0.10790222382024464</v>
      </c>
      <c r="T493" s="35">
        <v>333040.00778479764</v>
      </c>
      <c r="U493" s="35">
        <v>7.1340313269572576E-4</v>
      </c>
      <c r="V493" s="35">
        <v>0.72249676632267235</v>
      </c>
      <c r="W493" s="35">
        <v>4.637120362522767E-4</v>
      </c>
      <c r="X493" s="35">
        <v>3.3886648803062454E-4</v>
      </c>
      <c r="Y493" s="35">
        <v>4.280418796176554E-4</v>
      </c>
      <c r="Z493" s="35">
        <v>1.6865151169943444</v>
      </c>
      <c r="AA493" s="35">
        <v>0</v>
      </c>
      <c r="AB493" s="35">
        <v>0</v>
      </c>
      <c r="AC493" s="35">
        <v>5.1300487888172874E-4</v>
      </c>
      <c r="AD493" s="35">
        <v>2.6752617476100566E-4</v>
      </c>
      <c r="AE493" s="58" t="s">
        <v>5560</v>
      </c>
      <c r="AF493" s="58"/>
      <c r="AG493" s="57" t="str" cm="1">
        <f t="array" ref="AG493">IFERROR(_xlfn.IFS(
AI493="MPR ISSUE","PDH",
AI493="BSS Hardware Issue","BSS",
AI493="Sites strategiques, MLL, Pylone, etc.","ENVTECH",
AI493="AKTIVCO DEFAUT GE &amp; POWER Cabinet","AKTIVCO",
AI493="AKTIVCO Coupure ENEO &amp; Baisse de tension","AKTIVCO GRID ONLY",
AI493="Coupure ENEO &amp; Baisse de tension","IHS GRID ONLY",
AI493="Defaut GE &amp; POWER Cabinet","IHS",
AI493="Sharing","Partners",
AI493="Sites strategiques &amp; DataCenter","SST &amp; DC",
AI493="Exclu","Exclu",
AI493="SAT","SAT",
AI493="SPARE-ISSUE","SPARE-ISSUE",
AI493="Fiber CAmtel","TRANS_FO_CAMTEL",
AI493="Fiber AOF","Fiber AOF",
AI493="Projet OCM (HUAWEI)","TRAVAUX-HUAWEI",
AI493="Projet OCM (NOKIA)","TRAVAUX-NOKIA",
AI493="ACCESS-ISSUE","ACCESS-ISSUE",
AI493="Projet OCM (ZTE, NOKIA, autres projets)","TRAVAUX OCM",
AI493="No root CAuse","No root cause",
AI493="ODU HS","PDH",
AI493="IP &amp; VLAN","PDH",
AI493="Warehouse HUAWEI","SPARE-ISSUE",
AI493="SPARE-HS","SPARE-ISSUE",
AI493="Power Telco","BSS",AI493="no impacts","no impacts"
),"")</f>
        <v>no impacts</v>
      </c>
      <c r="AH493" s="57" t="str" cm="1">
        <f t="array" ref="AH493">IFERROR(_xlfn.IFS(
AI493="MPR ISSUE","TX ISSUE",
AI493="BSS Hardware Issue","RAN ISSUE",
AI493="Sites strategiques, MLL, Pylone, etc.","ENVTECH",
AI493="AKTIVCO DEFAUT GE &amp; POWER Cabinet","POWER ISSUE",
AI493="AKTIVCO Coupure ENEO &amp; Baisse de tension","POWER ISSUE",
AI493="Coupure ENEO &amp; Baisse de tension","POWER ISSUE",
AI493="Defaut GE &amp; POWER Cabinet","POWER ISSUE",
AI493="Sharing","POWER ISSUE",
AI493="Sites strategiques &amp; DataCenter","POWER ISSUE",
AI493="Exclu","Exclu",
AI493="SAT","TX ISSUE",
AI493="SPARE-ISSUE","SPARE-ISSUE",
AI493="Fiber CAmtel","TX ISSUE",
AI493="Fiber AOF","TX ISSUE",
AI493="Projet OCM (HUAWEI)","TRAVAUX-HUAWEI",
AI493="Projet OCM (NOKIA)","TRAVAUX -NOKIA",
AI493="ACCESS-ISSUE","ACCESS-ISSUE",
AI493="Projet OCM (ZTE, NOKIA, autres projets)","TRAVAUX OCM",
AI493="No root CAuse","No root cause",
AI493="ODU HS","TX ISSUE",
AI493="IP &amp; VLAN","TX ISSUE",
AI493="Warehouse HUAWEI","SPARE-ISSUE",
AI493="SPARE-HS","SPARE-ISSUE",
AI493="Power Telco","RAN ISSUE",AI493="no impacts","no impacts"
),"")</f>
        <v>no impacts</v>
      </c>
      <c r="AI493" s="85" t="s">
        <v>5998</v>
      </c>
      <c r="AJ493" s="57" t="str" cm="1">
        <f t="array" ref="AJ493">IFERROR(_xlfn.IFS(
AI493="MPR ISSUE","ACTIVE",
AI493="BSS Hardware Issue","ACTIVE",
AI493="Sites strategiques, MLL, Pylone, etc.","PASSIVE",
AI493="AKTIVCO DEFAUT GE &amp; POWER Cabinet","PASSIVE",
AI493="AKTIVCO Coupure ENEO &amp; Baisse de tension","PASSIVE",
AI493="Coupure ENEO &amp; Baisse de tension","PASSIVE",
AI493="Defaut GE &amp; POWER Cabinet","PASSIVE",
AI493="Sharing","PASSIVE",
AI493="Sites strategiques &amp; DataCenter","PASSIVE",
AI493="Exclu","Exclu",
AI493="SAT","ACTIVE",
AI493="SPARE-ISSUE","SPARE-ISSUE",
AI493="Fiber CAmtel","ACTIVE",
AI493="Fiber AOF","ACTIVE",
AI493="Projet OCM (HUAWEI)","PLANNED WORKS",
AI493="Projet OCM (NOKIA)","PLANNED WORKS",
AI493="ACCESS-ISSUE","ACCESS-ISSUE",
AI493="Projet OCM (ZTE, NOKIA, autres projets)","PLANNED WORKS",
AI493="No root CAuse","No root cause",
AI493="ODU HS","ACTIVE",
AI493="IP &amp; VLAN","ACTIVE",
AI493="Warehouse HUAWEI","SPARE-ISSUE",
AI493="SPARE-HS","SPARE-ISSUE",
AI493="Power Telco","ACTIVE", AI493="no impacts","no impacts"
),"")</f>
        <v>no impacts</v>
      </c>
      <c r="AK493" s="23" t="s">
        <v>5537</v>
      </c>
      <c r="AL493" s="23" t="str">
        <f t="shared" si="18"/>
        <v>CTR_784</v>
      </c>
      <c r="AN493" s="9" t="s">
        <v>5537</v>
      </c>
      <c r="AO493" s="23" t="str">
        <f>_xlfn.XLOOKUP(B493,'INCIDENT-05-03-2026'!E:E,'INCIDENT-05-03-2026'!F:F,"")</f>
        <v/>
      </c>
      <c r="AP493" s="7" t="s">
        <v>5537</v>
      </c>
      <c r="AQ493" s="6"/>
      <c r="AR493" s="7"/>
      <c r="AS493" s="3" t="str">
        <f>_xlfn.XLOOKUP(B493,'[3]tt num | region | site id'!$C:$C,'[3]tt num | region | site id'!$Q:$Q,"")</f>
        <v/>
      </c>
      <c r="AT493" s="24" t="str">
        <f>_xlfn.XLOOKUP(B493,'[4]Cells Huawei 03052026 12h'!$B:$B,'[4]Cells Huawei 03052026 12h'!$T:$T,"")</f>
        <v/>
      </c>
      <c r="AU493" s="24" t="str">
        <f>_xlfn.XLOOKUP(B493,'[5]cells down 02052026 8h50'!$B:$B,'[5]cells down 02052026 8h50'!$R:$R,"")</f>
        <v/>
      </c>
      <c r="AV493" s="24" t="str">
        <f>_xlfn.XLOOKUP(B493,'[5]cells down 02052026 13h50'!$B:$B,'[5]cells down 02052026 13h50'!$R:$R,"")</f>
        <v/>
      </c>
      <c r="AW493" s="24" t="str">
        <f>_xlfn.XLOOKUP(B493,'[5]cells down 02052026 13h50'!$B:$B,'[5]cells down 02052026 13h50'!$R:$R,"")</f>
        <v/>
      </c>
      <c r="AX493" s="24" t="str">
        <f>_xlfn.XLOOKUP(B493,'[6]cell downs 03052026 8h40 '!$B:$B,'[6]cell downs 03052026 8h40 '!$R:$R,"")</f>
        <v/>
      </c>
      <c r="AY493" s="24" t="str">
        <f>_xlfn.XLOOKUP(B493,'[7]ALL SITES DOWN'!$D:$D,'[7]ALL SITES DOWN'!$J:$J,"")</f>
        <v/>
      </c>
      <c r="AZ493" s="24" t="str">
        <f>_xlfn.XLOOKUP(B493,'[8]ALL SITES DOWN'!$D:$D,'[8]ALL SITES DOWN'!$J:$J,"")</f>
        <v/>
      </c>
      <c r="BA493" s="9" t="str">
        <f>_xlfn.XLOOKUP(B493,[9]sheet1!$AC:$AC,[9]sheet1!$AF:$AF,"")</f>
        <v/>
      </c>
      <c r="BB493" s="14" t="s">
        <v>5537</v>
      </c>
      <c r="BC493" s="14" t="s">
        <v>5537</v>
      </c>
      <c r="BD493" s="14" t="str">
        <f>_xlfn.XLOOKUP(B493,'[10]cell downs 18042026 17h'!$B:$B,'[10]cell downs 18042026 17h'!$B:$B,"")</f>
        <v/>
      </c>
      <c r="BE493" s="14" t="str">
        <f>_xlfn.XLOOKUP(B493,'[11]Cells Huawei 19042026 15h'!$B:$B,'[11]Cells Huawei 19042026 15h'!$B:$B,"")</f>
        <v/>
      </c>
      <c r="BF493" s="9" t="str">
        <f>_xlfn.XLOOKUP(B493,'[12]cells down 19042026 9H40'!$B:$B,'[12]cells down 19042026 9H40'!$B:$B,"")</f>
        <v/>
      </c>
      <c r="BG493" s="9" t="s">
        <v>5537</v>
      </c>
      <c r="BH493" s="9" t="s">
        <v>12</v>
      </c>
    </row>
    <row r="494" spans="1:60" s="9" customFormat="1" x14ac:dyDescent="0.3">
      <c r="A494" s="1" t="s">
        <v>1094</v>
      </c>
      <c r="B494" s="8" t="s">
        <v>1095</v>
      </c>
      <c r="C494" s="3" t="str">
        <f>_xlfn.XLOOKUP(B494,'[1]daily break down'!$D:$D,'[1]daily break down'!$E:$E,"")</f>
        <v>OUEST</v>
      </c>
      <c r="D494" s="1" t="s">
        <v>11</v>
      </c>
      <c r="E494" s="1" t="s">
        <v>12</v>
      </c>
      <c r="F494" s="3" t="s">
        <v>102</v>
      </c>
      <c r="G494" s="1" t="s">
        <v>1094</v>
      </c>
      <c r="H494" s="41" t="str">
        <f>_xlfn.XLOOKUP(B494,[2]CALCULATION!$B:$B,[2]CALCULATION!$H:$H,"")</f>
        <v>NOKIA</v>
      </c>
      <c r="I494" s="34">
        <v>3.031963313958296E-4</v>
      </c>
      <c r="J494" s="34">
        <v>2.6752617476100566E-4</v>
      </c>
      <c r="K494" s="34">
        <v>2.3185601812612388E-4</v>
      </c>
      <c r="L494" s="34">
        <v>5.5288742783927277E-3</v>
      </c>
      <c r="M494" s="34">
        <v>0.51375470479712848</v>
      </c>
      <c r="N494" s="34">
        <v>2.4969109644365164E-4</v>
      </c>
      <c r="O494" s="34">
        <v>1.2289743705804836</v>
      </c>
      <c r="P494" s="34">
        <v>7.3658873450849847E-3</v>
      </c>
      <c r="Q494" s="34">
        <v>2.6752617476100566E-4</v>
      </c>
      <c r="R494" s="34">
        <v>0.39070186414686098</v>
      </c>
      <c r="S494" s="35">
        <v>0.94084344700136457</v>
      </c>
      <c r="T494" s="35">
        <v>339951.66163432098</v>
      </c>
      <c r="U494" s="35">
        <v>2.6752617476088987E-4</v>
      </c>
      <c r="V494" s="35">
        <v>2.6752617476083203E-4</v>
      </c>
      <c r="W494" s="35">
        <v>2.4969109644342005E-4</v>
      </c>
      <c r="X494" s="35">
        <v>2.4969109644376743E-4</v>
      </c>
      <c r="Y494" s="35">
        <v>2.6752617476077408E-4</v>
      </c>
      <c r="Z494" s="35">
        <v>2.4969109644365164E-4</v>
      </c>
      <c r="AA494" s="35">
        <v>0</v>
      </c>
      <c r="AB494" s="35">
        <v>0</v>
      </c>
      <c r="AC494" s="35">
        <v>5.1300487888172874E-4</v>
      </c>
      <c r="AD494" s="35">
        <v>2.6752617476100566E-4</v>
      </c>
      <c r="AE494" s="58" t="s">
        <v>5560</v>
      </c>
      <c r="AF494" s="58"/>
      <c r="AG494" s="57" t="str" cm="1">
        <f t="array" ref="AG494">IFERROR(_xlfn.IFS(
AI494="MPR ISSUE","PDH",
AI494="BSS Hardware Issue","BSS",
AI494="Sites strategiques, MLL, Pylone, etc.","ENVTECH",
AI494="AKTIVCO DEFAUT GE &amp; POWER Cabinet","AKTIVCO",
AI494="AKTIVCO Coupure ENEO &amp; Baisse de tension","AKTIVCO GRID ONLY",
AI494="Coupure ENEO &amp; Baisse de tension","IHS GRID ONLY",
AI494="Defaut GE &amp; POWER Cabinet","IHS",
AI494="Sharing","Partners",
AI494="Sites strategiques &amp; DataCenter","SST &amp; DC",
AI494="Exclu","Exclu",
AI494="SAT","SAT",
AI494="SPARE-ISSUE","SPARE-ISSUE",
AI494="Fiber CAmtel","TRANS_FO_CAMTEL",
AI494="Fiber AOF","Fiber AOF",
AI494="Projet OCM (HUAWEI)","TRAVAUX-HUAWEI",
AI494="Projet OCM (NOKIA)","TRAVAUX-NOKIA",
AI494="ACCESS-ISSUE","ACCESS-ISSUE",
AI494="Projet OCM (ZTE, NOKIA, autres projets)","TRAVAUX OCM",
AI494="No root CAuse","No root cause",
AI494="ODU HS","PDH",
AI494="IP &amp; VLAN","PDH",
AI494="Warehouse HUAWEI","SPARE-ISSUE",
AI494="SPARE-HS","SPARE-ISSUE",
AI494="Power Telco","BSS",AI494="no impacts","no impacts"
),"")</f>
        <v>no impacts</v>
      </c>
      <c r="AH494" s="57" t="str" cm="1">
        <f t="array" ref="AH494">IFERROR(_xlfn.IFS(
AI494="MPR ISSUE","TX ISSUE",
AI494="BSS Hardware Issue","RAN ISSUE",
AI494="Sites strategiques, MLL, Pylone, etc.","ENVTECH",
AI494="AKTIVCO DEFAUT GE &amp; POWER Cabinet","POWER ISSUE",
AI494="AKTIVCO Coupure ENEO &amp; Baisse de tension","POWER ISSUE",
AI494="Coupure ENEO &amp; Baisse de tension","POWER ISSUE",
AI494="Defaut GE &amp; POWER Cabinet","POWER ISSUE",
AI494="Sharing","POWER ISSUE",
AI494="Sites strategiques &amp; DataCenter","POWER ISSUE",
AI494="Exclu","Exclu",
AI494="SAT","TX ISSUE",
AI494="SPARE-ISSUE","SPARE-ISSUE",
AI494="Fiber CAmtel","TX ISSUE",
AI494="Fiber AOF","TX ISSUE",
AI494="Projet OCM (HUAWEI)","TRAVAUX-HUAWEI",
AI494="Projet OCM (NOKIA)","TRAVAUX -NOKIA",
AI494="ACCESS-ISSUE","ACCESS-ISSUE",
AI494="Projet OCM (ZTE, NOKIA, autres projets)","TRAVAUX OCM",
AI494="No root CAuse","No root cause",
AI494="ODU HS","TX ISSUE",
AI494="IP &amp; VLAN","TX ISSUE",
AI494="Warehouse HUAWEI","SPARE-ISSUE",
AI494="SPARE-HS","SPARE-ISSUE",
AI494="Power Telco","RAN ISSUE",AI494="no impacts","no impacts"
),"")</f>
        <v>no impacts</v>
      </c>
      <c r="AI494" s="85" t="s">
        <v>5998</v>
      </c>
      <c r="AJ494" s="57" t="str" cm="1">
        <f t="array" ref="AJ494">IFERROR(_xlfn.IFS(
AI494="MPR ISSUE","ACTIVE",
AI494="BSS Hardware Issue","ACTIVE",
AI494="Sites strategiques, MLL, Pylone, etc.","PASSIVE",
AI494="AKTIVCO DEFAUT GE &amp; POWER Cabinet","PASSIVE",
AI494="AKTIVCO Coupure ENEO &amp; Baisse de tension","PASSIVE",
AI494="Coupure ENEO &amp; Baisse de tension","PASSIVE",
AI494="Defaut GE &amp; POWER Cabinet","PASSIVE",
AI494="Sharing","PASSIVE",
AI494="Sites strategiques &amp; DataCenter","PASSIVE",
AI494="Exclu","Exclu",
AI494="SAT","ACTIVE",
AI494="SPARE-ISSUE","SPARE-ISSUE",
AI494="Fiber CAmtel","ACTIVE",
AI494="Fiber AOF","ACTIVE",
AI494="Projet OCM (HUAWEI)","PLANNED WORKS",
AI494="Projet OCM (NOKIA)","PLANNED WORKS",
AI494="ACCESS-ISSUE","ACCESS-ISSUE",
AI494="Projet OCM (ZTE, NOKIA, autres projets)","PLANNED WORKS",
AI494="No root CAuse","No root cause",
AI494="ODU HS","ACTIVE",
AI494="IP &amp; VLAN","ACTIVE",
AI494="Warehouse HUAWEI","SPARE-ISSUE",
AI494="SPARE-HS","SPARE-ISSUE",
AI494="Power Telco","ACTIVE", AI494="no impacts","no impacts"
),"")</f>
        <v>no impacts</v>
      </c>
      <c r="AK494" s="23" t="s">
        <v>5537</v>
      </c>
      <c r="AL494" s="23" t="str">
        <f t="shared" si="18"/>
        <v>OST_158</v>
      </c>
      <c r="AN494" s="9" t="s">
        <v>5537</v>
      </c>
      <c r="AO494" s="23" t="str">
        <f>_xlfn.XLOOKUP(B494,'INCIDENT-05-03-2026'!E:E,'INCIDENT-05-03-2026'!F:F,"")</f>
        <v/>
      </c>
      <c r="AP494" s="7" t="s">
        <v>5537</v>
      </c>
      <c r="AQ494" s="6"/>
      <c r="AR494" s="7"/>
      <c r="AS494" s="3" t="str">
        <f>_xlfn.XLOOKUP(B494,'[3]tt num | region | site id'!$C:$C,'[3]tt num | region | site id'!$Q:$Q,"")</f>
        <v/>
      </c>
      <c r="AT494" s="24" t="str">
        <f>_xlfn.XLOOKUP(B494,'[4]Cells Huawei 03052026 12h'!$B:$B,'[4]Cells Huawei 03052026 12h'!$T:$T,"")</f>
        <v/>
      </c>
      <c r="AU494" s="24" t="str">
        <f>_xlfn.XLOOKUP(B494,'[5]cells down 02052026 8h50'!$B:$B,'[5]cells down 02052026 8h50'!$R:$R,"")</f>
        <v/>
      </c>
      <c r="AV494" s="24" t="str">
        <f>_xlfn.XLOOKUP(B494,'[5]cells down 02052026 13h50'!$B:$B,'[5]cells down 02052026 13h50'!$R:$R,"")</f>
        <v/>
      </c>
      <c r="AW494" s="24" t="str">
        <f>_xlfn.XLOOKUP(B494,'[5]cells down 02052026 13h50'!$B:$B,'[5]cells down 02052026 13h50'!$R:$R,"")</f>
        <v/>
      </c>
      <c r="AX494" s="24" t="str">
        <f>_xlfn.XLOOKUP(B494,'[6]cell downs 03052026 8h40 '!$B:$B,'[6]cell downs 03052026 8h40 '!$R:$R,"")</f>
        <v/>
      </c>
      <c r="AY494" s="24" t="str">
        <f>_xlfn.XLOOKUP(B494,'[7]ALL SITES DOWN'!$D:$D,'[7]ALL SITES DOWN'!$J:$J,"")</f>
        <v/>
      </c>
      <c r="AZ494" s="24" t="str">
        <f>_xlfn.XLOOKUP(B494,'[8]ALL SITES DOWN'!$D:$D,'[8]ALL SITES DOWN'!$J:$J,"")</f>
        <v/>
      </c>
      <c r="BA494" s="9" t="str">
        <f>_xlfn.XLOOKUP(B494,[9]sheet1!$AC:$AC,[9]sheet1!$AF:$AF,"")</f>
        <v/>
      </c>
      <c r="BB494" s="14" t="s">
        <v>5537</v>
      </c>
      <c r="BC494" s="14" t="s">
        <v>5537</v>
      </c>
      <c r="BD494" s="14" t="str">
        <f>_xlfn.XLOOKUP(B494,'[10]cell downs 18042026 17h'!$B:$B,'[10]cell downs 18042026 17h'!$B:$B,"")</f>
        <v/>
      </c>
      <c r="BE494" s="14" t="str">
        <f>_xlfn.XLOOKUP(B494,'[11]Cells Huawei 19042026 15h'!$B:$B,'[11]Cells Huawei 19042026 15h'!$B:$B,"")</f>
        <v/>
      </c>
      <c r="BF494" s="9" t="str">
        <f>_xlfn.XLOOKUP(B494,'[12]cells down 19042026 9H40'!$B:$B,'[12]cells down 19042026 9H40'!$B:$B,"")</f>
        <v/>
      </c>
      <c r="BG494" s="9" t="s">
        <v>1095</v>
      </c>
      <c r="BH494" s="9" t="s">
        <v>1713</v>
      </c>
    </row>
    <row r="495" spans="1:60" s="9" customFormat="1" x14ac:dyDescent="0.3">
      <c r="A495" s="1" t="s">
        <v>1797</v>
      </c>
      <c r="B495" s="8" t="s">
        <v>1798</v>
      </c>
      <c r="C495" s="3" t="str">
        <f>_xlfn.XLOOKUP(B495,'[1]daily break down'!$D:$D,'[1]daily break down'!$E:$E,"")</f>
        <v>OUEST</v>
      </c>
      <c r="D495" s="1" t="s">
        <v>11</v>
      </c>
      <c r="E495" s="1" t="s">
        <v>114</v>
      </c>
      <c r="F495" s="3" t="s">
        <v>102</v>
      </c>
      <c r="G495" s="1" t="s">
        <v>1799</v>
      </c>
      <c r="H495" s="40" t="str">
        <f>_xlfn.XLOOKUP(B495,[2]CALCULATION!$B:$B,[2]CALCULATION!$H:$H,"")</f>
        <v>Huawei</v>
      </c>
      <c r="I495" s="34">
        <v>0</v>
      </c>
      <c r="J495" s="34">
        <v>0</v>
      </c>
      <c r="K495" s="34">
        <v>0</v>
      </c>
      <c r="L495" s="34">
        <v>0</v>
      </c>
      <c r="M495" s="34">
        <v>2.675261747609386E-4</v>
      </c>
      <c r="N495" s="34">
        <v>0</v>
      </c>
      <c r="O495" s="34">
        <v>0</v>
      </c>
      <c r="P495" s="34">
        <v>5.439698886805751E-3</v>
      </c>
      <c r="Q495" s="34">
        <v>0</v>
      </c>
      <c r="R495" s="34">
        <v>2.675261747609386E-4</v>
      </c>
      <c r="S495" s="35">
        <v>0</v>
      </c>
      <c r="T495" s="35">
        <v>0</v>
      </c>
      <c r="U495" s="35">
        <v>0</v>
      </c>
      <c r="V495" s="35">
        <v>2.675261747609386E-4</v>
      </c>
      <c r="W495" s="35">
        <v>0</v>
      </c>
      <c r="X495" s="35">
        <v>0</v>
      </c>
      <c r="Y495" s="35">
        <v>0</v>
      </c>
      <c r="Z495" s="35">
        <v>1.7835078317395909E-4</v>
      </c>
      <c r="AA495" s="35">
        <v>0</v>
      </c>
      <c r="AB495" s="35">
        <v>7.9689300978202113E-4</v>
      </c>
      <c r="AC495" s="35">
        <v>0</v>
      </c>
      <c r="AD495" s="35">
        <v>2.675261747609386E-4</v>
      </c>
      <c r="AE495" s="58" t="s">
        <v>5560</v>
      </c>
      <c r="AF495" s="58"/>
      <c r="AG495" s="57" t="str" cm="1">
        <f t="array" ref="AG495">IFERROR(_xlfn.IFS(
AI495="MPR ISSUE","PDH",
AI495="BSS Hardware Issue","BSS",
AI495="Sites strategiques, MLL, Pylone, etc.","ENVTECH",
AI495="AKTIVCO DEFAUT GE &amp; POWER Cabinet","AKTIVCO",
AI495="AKTIVCO Coupure ENEO &amp; Baisse de tension","AKTIVCO GRID ONLY",
AI495="Coupure ENEO &amp; Baisse de tension","IHS GRID ONLY",
AI495="Defaut GE &amp; POWER Cabinet","IHS",
AI495="Sharing","Partners",
AI495="Sites strategiques &amp; DataCenter","SST &amp; DC",
AI495="Exclu","Exclu",
AI495="SAT","SAT",
AI495="SPARE-ISSUE","SPARE-ISSUE",
AI495="Fiber CAmtel","TRANS_FO_CAMTEL",
AI495="Fiber AOF","Fiber AOF",
AI495="Projet OCM (HUAWEI)","TRAVAUX-HUAWEI",
AI495="Projet OCM (NOKIA)","TRAVAUX-NOKIA",
AI495="ACCESS-ISSUE","ACCESS-ISSUE",
AI495="Projet OCM (ZTE, NOKIA, autres projets)","TRAVAUX OCM",
AI495="No root CAuse","No root cause",
AI495="ODU HS","PDH",
AI495="IP &amp; VLAN","PDH",
AI495="Warehouse HUAWEI","SPARE-ISSUE",
AI495="SPARE-HS","SPARE-ISSUE",
AI495="Power Telco","BSS",AI495="no impacts","no impacts"
),"")</f>
        <v>no impacts</v>
      </c>
      <c r="AH495" s="57" t="str" cm="1">
        <f t="array" ref="AH495">IFERROR(_xlfn.IFS(
AI495="MPR ISSUE","TX ISSUE",
AI495="BSS Hardware Issue","RAN ISSUE",
AI495="Sites strategiques, MLL, Pylone, etc.","ENVTECH",
AI495="AKTIVCO DEFAUT GE &amp; POWER Cabinet","POWER ISSUE",
AI495="AKTIVCO Coupure ENEO &amp; Baisse de tension","POWER ISSUE",
AI495="Coupure ENEO &amp; Baisse de tension","POWER ISSUE",
AI495="Defaut GE &amp; POWER Cabinet","POWER ISSUE",
AI495="Sharing","POWER ISSUE",
AI495="Sites strategiques &amp; DataCenter","POWER ISSUE",
AI495="Exclu","Exclu",
AI495="SAT","TX ISSUE",
AI495="SPARE-ISSUE","SPARE-ISSUE",
AI495="Fiber CAmtel","TX ISSUE",
AI495="Fiber AOF","TX ISSUE",
AI495="Projet OCM (HUAWEI)","TRAVAUX-HUAWEI",
AI495="Projet OCM (NOKIA)","TRAVAUX -NOKIA",
AI495="ACCESS-ISSUE","ACCESS-ISSUE",
AI495="Projet OCM (ZTE, NOKIA, autres projets)","TRAVAUX OCM",
AI495="No root CAuse","No root cause",
AI495="ODU HS","TX ISSUE",
AI495="IP &amp; VLAN","TX ISSUE",
AI495="Warehouse HUAWEI","SPARE-ISSUE",
AI495="SPARE-HS","SPARE-ISSUE",
AI495="Power Telco","RAN ISSUE",AI495="no impacts","no impacts"
),"")</f>
        <v>no impacts</v>
      </c>
      <c r="AI495" s="85" t="s">
        <v>5998</v>
      </c>
      <c r="AJ495" s="57" t="str" cm="1">
        <f t="array" ref="AJ495">IFERROR(_xlfn.IFS(
AI495="MPR ISSUE","ACTIVE",
AI495="BSS Hardware Issue","ACTIVE",
AI495="Sites strategiques, MLL, Pylone, etc.","PASSIVE",
AI495="AKTIVCO DEFAUT GE &amp; POWER Cabinet","PASSIVE",
AI495="AKTIVCO Coupure ENEO &amp; Baisse de tension","PASSIVE",
AI495="Coupure ENEO &amp; Baisse de tension","PASSIVE",
AI495="Defaut GE &amp; POWER Cabinet","PASSIVE",
AI495="Sharing","PASSIVE",
AI495="Sites strategiques &amp; DataCenter","PASSIVE",
AI495="Exclu","Exclu",
AI495="SAT","ACTIVE",
AI495="SPARE-ISSUE","SPARE-ISSUE",
AI495="Fiber CAmtel","ACTIVE",
AI495="Fiber AOF","ACTIVE",
AI495="Projet OCM (HUAWEI)","PLANNED WORKS",
AI495="Projet OCM (NOKIA)","PLANNED WORKS",
AI495="ACCESS-ISSUE","ACCESS-ISSUE",
AI495="Projet OCM (ZTE, NOKIA, autres projets)","PLANNED WORKS",
AI495="No root CAuse","No root cause",
AI495="ODU HS","ACTIVE",
AI495="IP &amp; VLAN","ACTIVE",
AI495="Warehouse HUAWEI","SPARE-ISSUE",
AI495="SPARE-HS","SPARE-ISSUE",
AI495="Power Telco","ACTIVE", AI495="no impacts","no impacts"
),"")</f>
        <v>no impacts</v>
      </c>
      <c r="AK495" s="23" t="s">
        <v>5537</v>
      </c>
      <c r="AL495" s="23" t="str">
        <f t="shared" si="18"/>
        <v>OST_126</v>
      </c>
      <c r="AN495" s="9" t="s">
        <v>5537</v>
      </c>
      <c r="AO495" s="23" t="str">
        <f>_xlfn.XLOOKUP(B495,'INCIDENT-05-03-2026'!E:E,'INCIDENT-05-03-2026'!F:F,"")</f>
        <v/>
      </c>
      <c r="AP495" s="7" t="s">
        <v>5537</v>
      </c>
      <c r="AQ495" s="6"/>
      <c r="AR495" s="7"/>
      <c r="AS495" s="3" t="str">
        <f>_xlfn.XLOOKUP(B495,'[3]tt num | region | site id'!$C:$C,'[3]tt num | region | site id'!$Q:$Q,"")</f>
        <v/>
      </c>
      <c r="AT495" s="24" t="str">
        <f>_xlfn.XLOOKUP(B495,'[4]Cells Huawei 03052026 12h'!$B:$B,'[4]Cells Huawei 03052026 12h'!$T:$T,"")</f>
        <v/>
      </c>
      <c r="AU495" s="24" t="str">
        <f>_xlfn.XLOOKUP(B495,'[5]cells down 02052026 8h50'!$B:$B,'[5]cells down 02052026 8h50'!$R:$R,"")</f>
        <v/>
      </c>
      <c r="AV495" s="24" t="str">
        <f>_xlfn.XLOOKUP(B495,'[5]cells down 02052026 13h50'!$B:$B,'[5]cells down 02052026 13h50'!$R:$R,"")</f>
        <v/>
      </c>
      <c r="AW495" s="24" t="str">
        <f>_xlfn.XLOOKUP(B495,'[5]cells down 02052026 13h50'!$B:$B,'[5]cells down 02052026 13h50'!$R:$R,"")</f>
        <v/>
      </c>
      <c r="AX495" s="24" t="str">
        <f>_xlfn.XLOOKUP(B495,'[6]cell downs 03052026 8h40 '!$B:$B,'[6]cell downs 03052026 8h40 '!$R:$R,"")</f>
        <v/>
      </c>
      <c r="AY495" s="24" t="str">
        <f>_xlfn.XLOOKUP(B495,'[7]ALL SITES DOWN'!$D:$D,'[7]ALL SITES DOWN'!$J:$J,"")</f>
        <v/>
      </c>
      <c r="AZ495" s="24" t="str">
        <f>_xlfn.XLOOKUP(B495,'[8]ALL SITES DOWN'!$D:$D,'[8]ALL SITES DOWN'!$J:$J,"")</f>
        <v/>
      </c>
      <c r="BA495" s="9" t="str">
        <f>_xlfn.XLOOKUP(B495,[9]sheet1!$AC:$AC,[9]sheet1!$AF:$AF,"")</f>
        <v/>
      </c>
      <c r="BB495" s="14" t="s">
        <v>5537</v>
      </c>
      <c r="BC495" s="14" t="s">
        <v>5537</v>
      </c>
      <c r="BD495" s="14" t="str">
        <f>_xlfn.XLOOKUP(B495,'[10]cell downs 18042026 17h'!$B:$B,'[10]cell downs 18042026 17h'!$B:$B,"")</f>
        <v/>
      </c>
      <c r="BE495" s="14" t="str">
        <f>_xlfn.XLOOKUP(B495,'[11]Cells Huawei 19042026 15h'!$B:$B,'[11]Cells Huawei 19042026 15h'!$B:$B,"")</f>
        <v/>
      </c>
      <c r="BF495" s="9" t="str">
        <f>_xlfn.XLOOKUP(B495,'[12]cells down 19042026 9H40'!$B:$B,'[12]cells down 19042026 9H40'!$B:$B,"")</f>
        <v/>
      </c>
      <c r="BG495" s="9" t="s">
        <v>1798</v>
      </c>
      <c r="BH495" s="9" t="s">
        <v>12</v>
      </c>
    </row>
    <row r="496" spans="1:60" s="9" customFormat="1" x14ac:dyDescent="0.3">
      <c r="A496" s="1" t="s">
        <v>2607</v>
      </c>
      <c r="B496" s="8" t="s">
        <v>2608</v>
      </c>
      <c r="C496" s="3" t="str">
        <f>_xlfn.XLOOKUP(B496,'[1]daily break down'!$D:$D,'[1]daily break down'!$E:$E,"")</f>
        <v>CENTRE</v>
      </c>
      <c r="D496" s="1" t="s">
        <v>11</v>
      </c>
      <c r="E496" s="1" t="s">
        <v>12</v>
      </c>
      <c r="F496" s="3" t="s">
        <v>37</v>
      </c>
      <c r="G496" s="1" t="s">
        <v>2609</v>
      </c>
      <c r="H496" s="41" t="str">
        <f>_xlfn.XLOOKUP(B496,[2]CALCULATION!$B:$B,[2]CALCULATION!$H:$H,"")</f>
        <v>NOKIA</v>
      </c>
      <c r="I496" s="34">
        <v>3.0319633139565591E-4</v>
      </c>
      <c r="J496" s="34">
        <v>2.6752617476100566E-4</v>
      </c>
      <c r="K496" s="34">
        <v>2.3185601812600808E-4</v>
      </c>
      <c r="L496" s="34">
        <v>2.6752617476094782E-4</v>
      </c>
      <c r="M496" s="34">
        <v>2.6752617476094782E-4</v>
      </c>
      <c r="N496" s="34">
        <v>2.6752617476094782E-4</v>
      </c>
      <c r="O496" s="34">
        <v>2.3185601812623967E-4</v>
      </c>
      <c r="P496" s="34">
        <v>4.3184366672329978E-2</v>
      </c>
      <c r="Q496" s="34">
        <v>0.1651701698522115</v>
      </c>
      <c r="R496" s="34">
        <v>2.6752617476088987E-4</v>
      </c>
      <c r="S496" s="35">
        <v>3.0319633139577171E-4</v>
      </c>
      <c r="T496" s="35">
        <v>254963.23071171949</v>
      </c>
      <c r="U496" s="35">
        <v>2.4969109644359369E-4</v>
      </c>
      <c r="V496" s="35">
        <v>2.6752617476094782E-4</v>
      </c>
      <c r="W496" s="35">
        <v>2.6752617476083203E-4</v>
      </c>
      <c r="X496" s="35">
        <v>1.2145688334146381E-2</v>
      </c>
      <c r="Y496" s="35">
        <v>2.4969109644353585E-4</v>
      </c>
      <c r="Z496" s="35">
        <v>7.1875365619107666E-3</v>
      </c>
      <c r="AA496" s="35">
        <v>0</v>
      </c>
      <c r="AB496" s="35">
        <v>0</v>
      </c>
      <c r="AC496" s="35">
        <v>5.1300487888117363E-4</v>
      </c>
      <c r="AD496" s="35">
        <v>2.6752617476071623E-4</v>
      </c>
      <c r="AE496" s="58" t="s">
        <v>5560</v>
      </c>
      <c r="AF496" s="58"/>
      <c r="AG496" s="57" t="str" cm="1">
        <f t="array" ref="AG496">IFERROR(_xlfn.IFS(
AI496="MPR ISSUE","PDH",
AI496="BSS Hardware Issue","BSS",
AI496="Sites strategiques, MLL, Pylone, etc.","ENVTECH",
AI496="AKTIVCO DEFAUT GE &amp; POWER Cabinet","AKTIVCO",
AI496="AKTIVCO Coupure ENEO &amp; Baisse de tension","AKTIVCO GRID ONLY",
AI496="Coupure ENEO &amp; Baisse de tension","IHS GRID ONLY",
AI496="Defaut GE &amp; POWER Cabinet","IHS",
AI496="Sharing","Partners",
AI496="Sites strategiques &amp; DataCenter","SST &amp; DC",
AI496="Exclu","Exclu",
AI496="SAT","SAT",
AI496="SPARE-ISSUE","SPARE-ISSUE",
AI496="Fiber CAmtel","TRANS_FO_CAMTEL",
AI496="Fiber AOF","Fiber AOF",
AI496="Projet OCM (HUAWEI)","TRAVAUX-HUAWEI",
AI496="Projet OCM (NOKIA)","TRAVAUX-NOKIA",
AI496="ACCESS-ISSUE","ACCESS-ISSUE",
AI496="Projet OCM (ZTE, NOKIA, autres projets)","TRAVAUX OCM",
AI496="No root CAuse","No root cause",
AI496="ODU HS","PDH",
AI496="IP &amp; VLAN","PDH",
AI496="Warehouse HUAWEI","SPARE-ISSUE",
AI496="SPARE-HS","SPARE-ISSUE",
AI496="Power Telco","BSS",AI496="no impacts","no impacts"
),"")</f>
        <v>no impacts</v>
      </c>
      <c r="AH496" s="57" t="str" cm="1">
        <f t="array" ref="AH496">IFERROR(_xlfn.IFS(
AI496="MPR ISSUE","TX ISSUE",
AI496="BSS Hardware Issue","RAN ISSUE",
AI496="Sites strategiques, MLL, Pylone, etc.","ENVTECH",
AI496="AKTIVCO DEFAUT GE &amp; POWER Cabinet","POWER ISSUE",
AI496="AKTIVCO Coupure ENEO &amp; Baisse de tension","POWER ISSUE",
AI496="Coupure ENEO &amp; Baisse de tension","POWER ISSUE",
AI496="Defaut GE &amp; POWER Cabinet","POWER ISSUE",
AI496="Sharing","POWER ISSUE",
AI496="Sites strategiques &amp; DataCenter","POWER ISSUE",
AI496="Exclu","Exclu",
AI496="SAT","TX ISSUE",
AI496="SPARE-ISSUE","SPARE-ISSUE",
AI496="Fiber CAmtel","TX ISSUE",
AI496="Fiber AOF","TX ISSUE",
AI496="Projet OCM (HUAWEI)","TRAVAUX-HUAWEI",
AI496="Projet OCM (NOKIA)","TRAVAUX -NOKIA",
AI496="ACCESS-ISSUE","ACCESS-ISSUE",
AI496="Projet OCM (ZTE, NOKIA, autres projets)","TRAVAUX OCM",
AI496="No root CAuse","No root cause",
AI496="ODU HS","TX ISSUE",
AI496="IP &amp; VLAN","TX ISSUE",
AI496="Warehouse HUAWEI","SPARE-ISSUE",
AI496="SPARE-HS","SPARE-ISSUE",
AI496="Power Telco","RAN ISSUE",AI496="no impacts","no impacts"
),"")</f>
        <v>no impacts</v>
      </c>
      <c r="AI496" s="85" t="s">
        <v>5998</v>
      </c>
      <c r="AJ496" s="57" t="str" cm="1">
        <f t="array" ref="AJ496">IFERROR(_xlfn.IFS(
AI496="MPR ISSUE","ACTIVE",
AI496="BSS Hardware Issue","ACTIVE",
AI496="Sites strategiques, MLL, Pylone, etc.","PASSIVE",
AI496="AKTIVCO DEFAUT GE &amp; POWER Cabinet","PASSIVE",
AI496="AKTIVCO Coupure ENEO &amp; Baisse de tension","PASSIVE",
AI496="Coupure ENEO &amp; Baisse de tension","PASSIVE",
AI496="Defaut GE &amp; POWER Cabinet","PASSIVE",
AI496="Sharing","PASSIVE",
AI496="Sites strategiques &amp; DataCenter","PASSIVE",
AI496="Exclu","Exclu",
AI496="SAT","ACTIVE",
AI496="SPARE-ISSUE","SPARE-ISSUE",
AI496="Fiber CAmtel","ACTIVE",
AI496="Fiber AOF","ACTIVE",
AI496="Projet OCM (HUAWEI)","PLANNED WORKS",
AI496="Projet OCM (NOKIA)","PLANNED WORKS",
AI496="ACCESS-ISSUE","ACCESS-ISSUE",
AI496="Projet OCM (ZTE, NOKIA, autres projets)","PLANNED WORKS",
AI496="No root CAuse","No root cause",
AI496="ODU HS","ACTIVE",
AI496="IP &amp; VLAN","ACTIVE",
AI496="Warehouse HUAWEI","SPARE-ISSUE",
AI496="SPARE-HS","SPARE-ISSUE",
AI496="Power Telco","ACTIVE", AI496="no impacts","no impacts"
),"")</f>
        <v>no impacts</v>
      </c>
      <c r="AK496" s="23" t="s">
        <v>5537</v>
      </c>
      <c r="AL496" s="23" t="str">
        <f t="shared" si="18"/>
        <v>CTR_547</v>
      </c>
      <c r="AN496" s="9" t="s">
        <v>5537</v>
      </c>
      <c r="AO496" s="23" t="str">
        <f>_xlfn.XLOOKUP(B496,'INCIDENT-05-03-2026'!E:E,'INCIDENT-05-03-2026'!F:F,"")</f>
        <v/>
      </c>
      <c r="AP496" s="7" t="s">
        <v>5537</v>
      </c>
      <c r="AQ496" s="6"/>
      <c r="AR496" s="7"/>
      <c r="AS496" s="3" t="str">
        <f>_xlfn.XLOOKUP(B496,'[3]tt num | region | site id'!$C:$C,'[3]tt num | region | site id'!$Q:$Q,"")</f>
        <v/>
      </c>
      <c r="AT496" s="24" t="str">
        <f>_xlfn.XLOOKUP(B496,'[4]Cells Huawei 03052026 12h'!$B:$B,'[4]Cells Huawei 03052026 12h'!$T:$T,"")</f>
        <v/>
      </c>
      <c r="AU496" s="24" t="str">
        <f>_xlfn.XLOOKUP(B496,'[5]cells down 02052026 8h50'!$B:$B,'[5]cells down 02052026 8h50'!$R:$R,"")</f>
        <v/>
      </c>
      <c r="AV496" s="24" t="str">
        <f>_xlfn.XLOOKUP(B496,'[5]cells down 02052026 13h50'!$B:$B,'[5]cells down 02052026 13h50'!$R:$R,"")</f>
        <v/>
      </c>
      <c r="AW496" s="24" t="str">
        <f>_xlfn.XLOOKUP(B496,'[5]cells down 02052026 13h50'!$B:$B,'[5]cells down 02052026 13h50'!$R:$R,"")</f>
        <v/>
      </c>
      <c r="AX496" s="24" t="str">
        <f>_xlfn.XLOOKUP(B496,'[6]cell downs 03052026 8h40 '!$B:$B,'[6]cell downs 03052026 8h40 '!$R:$R,"")</f>
        <v/>
      </c>
      <c r="AY496" s="24" t="str">
        <f>_xlfn.XLOOKUP(B496,'[7]ALL SITES DOWN'!$D:$D,'[7]ALL SITES DOWN'!$J:$J,"")</f>
        <v/>
      </c>
      <c r="AZ496" s="24" t="str">
        <f>_xlfn.XLOOKUP(B496,'[8]ALL SITES DOWN'!$D:$D,'[8]ALL SITES DOWN'!$J:$J,"")</f>
        <v/>
      </c>
      <c r="BA496" s="9" t="str">
        <f>_xlfn.XLOOKUP(B496,[9]sheet1!$AC:$AC,[9]sheet1!$AF:$AF,"")</f>
        <v/>
      </c>
      <c r="BB496" s="14" t="s">
        <v>5537</v>
      </c>
      <c r="BC496" s="14" t="s">
        <v>5537</v>
      </c>
      <c r="BD496" s="14" t="str">
        <f>_xlfn.XLOOKUP(B496,'[10]cell downs 18042026 17h'!$B:$B,'[10]cell downs 18042026 17h'!$B:$B,"")</f>
        <v/>
      </c>
      <c r="BE496" s="14" t="str">
        <f>_xlfn.XLOOKUP(B496,'[11]Cells Huawei 19042026 15h'!$B:$B,'[11]Cells Huawei 19042026 15h'!$B:$B,"")</f>
        <v/>
      </c>
      <c r="BF496" s="9" t="str">
        <f>_xlfn.XLOOKUP(B496,'[12]cells down 19042026 9H40'!$B:$B,'[12]cells down 19042026 9H40'!$B:$B,"")</f>
        <v/>
      </c>
      <c r="BG496" s="9" t="s">
        <v>2608</v>
      </c>
      <c r="BH496" s="9" t="s">
        <v>318</v>
      </c>
    </row>
    <row r="497" spans="1:60" s="9" customFormat="1" x14ac:dyDescent="0.3">
      <c r="A497" s="1" t="s">
        <v>1069</v>
      </c>
      <c r="B497" s="8" t="s">
        <v>1070</v>
      </c>
      <c r="C497" s="3" t="str">
        <f>_xlfn.XLOOKUP(B497,'[1]daily break down'!$D:$D,'[1]daily break down'!$E:$E,"")</f>
        <v>OUEST</v>
      </c>
      <c r="D497" s="1" t="s">
        <v>11</v>
      </c>
      <c r="E497" s="1" t="s">
        <v>12</v>
      </c>
      <c r="F497" s="3" t="s">
        <v>102</v>
      </c>
      <c r="G497" s="1" t="s">
        <v>1071</v>
      </c>
      <c r="H497" s="41" t="str">
        <f>_xlfn.XLOOKUP(B497,[2]CALCULATION!$B:$B,[2]CALCULATION!$H:$H,"")</f>
        <v>NOKIA</v>
      </c>
      <c r="I497" s="34">
        <v>1.5159816569788325E-3</v>
      </c>
      <c r="J497" s="34">
        <v>0</v>
      </c>
      <c r="K497" s="34">
        <v>2.4969109644336216E-4</v>
      </c>
      <c r="L497" s="34">
        <v>2.4969109644353585E-4</v>
      </c>
      <c r="M497" s="34">
        <v>2.0331989281830035E-3</v>
      </c>
      <c r="N497" s="34">
        <v>1.9307004331617305E-3</v>
      </c>
      <c r="O497" s="34">
        <v>2.496910964434779E-4</v>
      </c>
      <c r="P497" s="34">
        <v>2.3185601812600808E-4</v>
      </c>
      <c r="Q497" s="34">
        <v>2.8536125307853343E-4</v>
      </c>
      <c r="R497" s="34">
        <v>2.85361253078244E-4</v>
      </c>
      <c r="S497" s="35">
        <v>2.1853270826962181E-4</v>
      </c>
      <c r="T497" s="35">
        <v>339954.13168437331</v>
      </c>
      <c r="U497" s="35">
        <v>8.886384279700333E-3</v>
      </c>
      <c r="V497" s="35">
        <v>2.9427879223704097E-3</v>
      </c>
      <c r="W497" s="35">
        <v>6.3492878809931208E-3</v>
      </c>
      <c r="X497" s="35">
        <v>2.8536125307818605E-4</v>
      </c>
      <c r="Y497" s="35">
        <v>2.3007251029441549E-3</v>
      </c>
      <c r="Z497" s="35">
        <v>6.5276386641667751E-3</v>
      </c>
      <c r="AA497" s="35">
        <v>0</v>
      </c>
      <c r="AB497" s="35">
        <v>0</v>
      </c>
      <c r="AC497" s="35">
        <v>5.1300487888106261E-4</v>
      </c>
      <c r="AD497" s="35">
        <v>2.6752617476065828E-4</v>
      </c>
      <c r="AE497" s="58" t="s">
        <v>5560</v>
      </c>
      <c r="AF497" s="58"/>
      <c r="AG497" s="57" t="str" cm="1">
        <f t="array" ref="AG497">IFERROR(_xlfn.IFS(
AI497="MPR ISSUE","PDH",
AI497="BSS Hardware Issue","BSS",
AI497="Sites strategiques, MLL, Pylone, etc.","ENVTECH",
AI497="AKTIVCO DEFAUT GE &amp; POWER Cabinet","AKTIVCO",
AI497="AKTIVCO Coupure ENEO &amp; Baisse de tension","AKTIVCO GRID ONLY",
AI497="Coupure ENEO &amp; Baisse de tension","IHS GRID ONLY",
AI497="Defaut GE &amp; POWER Cabinet","IHS",
AI497="Sharing","Partners",
AI497="Sites strategiques &amp; DataCenter","SST &amp; DC",
AI497="Exclu","Exclu",
AI497="SAT","SAT",
AI497="SPARE-ISSUE","SPARE-ISSUE",
AI497="Fiber CAmtel","TRANS_FO_CAMTEL",
AI497="Fiber AOF","Fiber AOF",
AI497="Projet OCM (HUAWEI)","TRAVAUX-HUAWEI",
AI497="Projet OCM (NOKIA)","TRAVAUX-NOKIA",
AI497="ACCESS-ISSUE","ACCESS-ISSUE",
AI497="Projet OCM (ZTE, NOKIA, autres projets)","TRAVAUX OCM",
AI497="No root CAuse","No root cause",
AI497="ODU HS","PDH",
AI497="IP &amp; VLAN","PDH",
AI497="Warehouse HUAWEI","SPARE-ISSUE",
AI497="SPARE-HS","SPARE-ISSUE",
AI497="Power Telco","BSS",AI497="no impacts","no impacts"
),"")</f>
        <v>no impacts</v>
      </c>
      <c r="AH497" s="57" t="str" cm="1">
        <f t="array" ref="AH497">IFERROR(_xlfn.IFS(
AI497="MPR ISSUE","TX ISSUE",
AI497="BSS Hardware Issue","RAN ISSUE",
AI497="Sites strategiques, MLL, Pylone, etc.","ENVTECH",
AI497="AKTIVCO DEFAUT GE &amp; POWER Cabinet","POWER ISSUE",
AI497="AKTIVCO Coupure ENEO &amp; Baisse de tension","POWER ISSUE",
AI497="Coupure ENEO &amp; Baisse de tension","POWER ISSUE",
AI497="Defaut GE &amp; POWER Cabinet","POWER ISSUE",
AI497="Sharing","POWER ISSUE",
AI497="Sites strategiques &amp; DataCenter","POWER ISSUE",
AI497="Exclu","Exclu",
AI497="SAT","TX ISSUE",
AI497="SPARE-ISSUE","SPARE-ISSUE",
AI497="Fiber CAmtel","TX ISSUE",
AI497="Fiber AOF","TX ISSUE",
AI497="Projet OCM (HUAWEI)","TRAVAUX-HUAWEI",
AI497="Projet OCM (NOKIA)","TRAVAUX -NOKIA",
AI497="ACCESS-ISSUE","ACCESS-ISSUE",
AI497="Projet OCM (ZTE, NOKIA, autres projets)","TRAVAUX OCM",
AI497="No root CAuse","No root cause",
AI497="ODU HS","TX ISSUE",
AI497="IP &amp; VLAN","TX ISSUE",
AI497="Warehouse HUAWEI","SPARE-ISSUE",
AI497="SPARE-HS","SPARE-ISSUE",
AI497="Power Telco","RAN ISSUE",AI497="no impacts","no impacts"
),"")</f>
        <v>no impacts</v>
      </c>
      <c r="AI497" s="85" t="s">
        <v>5998</v>
      </c>
      <c r="AJ497" s="57" t="str" cm="1">
        <f t="array" ref="AJ497">IFERROR(_xlfn.IFS(
AI497="MPR ISSUE","ACTIVE",
AI497="BSS Hardware Issue","ACTIVE",
AI497="Sites strategiques, MLL, Pylone, etc.","PASSIVE",
AI497="AKTIVCO DEFAUT GE &amp; POWER Cabinet","PASSIVE",
AI497="AKTIVCO Coupure ENEO &amp; Baisse de tension","PASSIVE",
AI497="Coupure ENEO &amp; Baisse de tension","PASSIVE",
AI497="Defaut GE &amp; POWER Cabinet","PASSIVE",
AI497="Sharing","PASSIVE",
AI497="Sites strategiques &amp; DataCenter","PASSIVE",
AI497="Exclu","Exclu",
AI497="SAT","ACTIVE",
AI497="SPARE-ISSUE","SPARE-ISSUE",
AI497="Fiber CAmtel","ACTIVE",
AI497="Fiber AOF","ACTIVE",
AI497="Projet OCM (HUAWEI)","PLANNED WORKS",
AI497="Projet OCM (NOKIA)","PLANNED WORKS",
AI497="ACCESS-ISSUE","ACCESS-ISSUE",
AI497="Projet OCM (ZTE, NOKIA, autres projets)","PLANNED WORKS",
AI497="No root CAuse","No root cause",
AI497="ODU HS","ACTIVE",
AI497="IP &amp; VLAN","ACTIVE",
AI497="Warehouse HUAWEI","SPARE-ISSUE",
AI497="SPARE-HS","SPARE-ISSUE",
AI497="Power Telco","ACTIVE", AI497="no impacts","no impacts"
),"")</f>
        <v>no impacts</v>
      </c>
      <c r="AK497" s="23" t="s">
        <v>5537</v>
      </c>
      <c r="AL497" s="23" t="str">
        <f t="shared" si="18"/>
        <v>OST_224</v>
      </c>
      <c r="AN497" s="9" t="s">
        <v>5537</v>
      </c>
      <c r="AO497" s="23" t="str">
        <f>_xlfn.XLOOKUP(B497,'INCIDENT-05-03-2026'!E:E,'INCIDENT-05-03-2026'!F:F,"")</f>
        <v/>
      </c>
      <c r="AP497" s="7" t="s">
        <v>5537</v>
      </c>
      <c r="AQ497" s="6"/>
      <c r="AR497" s="7"/>
      <c r="AS497" s="3" t="str">
        <f>_xlfn.XLOOKUP(B497,'[3]tt num | region | site id'!$C:$C,'[3]tt num | region | site id'!$Q:$Q,"")</f>
        <v/>
      </c>
      <c r="AT497" s="24" t="str">
        <f>_xlfn.XLOOKUP(B497,'[4]Cells Huawei 03052026 12h'!$B:$B,'[4]Cells Huawei 03052026 12h'!$T:$T,"")</f>
        <v/>
      </c>
      <c r="AU497" s="24" t="str">
        <f>_xlfn.XLOOKUP(B497,'[5]cells down 02052026 8h50'!$B:$B,'[5]cells down 02052026 8h50'!$R:$R,"")</f>
        <v/>
      </c>
      <c r="AV497" s="24" t="str">
        <f>_xlfn.XLOOKUP(B497,'[5]cells down 02052026 13h50'!$B:$B,'[5]cells down 02052026 13h50'!$R:$R,"")</f>
        <v/>
      </c>
      <c r="AW497" s="24" t="str">
        <f>_xlfn.XLOOKUP(B497,'[5]cells down 02052026 13h50'!$B:$B,'[5]cells down 02052026 13h50'!$R:$R,"")</f>
        <v/>
      </c>
      <c r="AX497" s="24" t="str">
        <f>_xlfn.XLOOKUP(B497,'[6]cell downs 03052026 8h40 '!$B:$B,'[6]cell downs 03052026 8h40 '!$R:$R,"")</f>
        <v/>
      </c>
      <c r="AY497" s="24" t="str">
        <f>_xlfn.XLOOKUP(B497,'[7]ALL SITES DOWN'!$D:$D,'[7]ALL SITES DOWN'!$J:$J,"")</f>
        <v/>
      </c>
      <c r="AZ497" s="24" t="str">
        <f>_xlfn.XLOOKUP(B497,'[8]ALL SITES DOWN'!$D:$D,'[8]ALL SITES DOWN'!$J:$J,"")</f>
        <v/>
      </c>
      <c r="BA497" s="9" t="str">
        <f>_xlfn.XLOOKUP(B497,[9]sheet1!$AC:$AC,[9]sheet1!$AF:$AF,"")</f>
        <v/>
      </c>
      <c r="BB497" s="14" t="s">
        <v>5537</v>
      </c>
      <c r="BC497" s="14" t="s">
        <v>5537</v>
      </c>
      <c r="BD497" s="14" t="str">
        <f>_xlfn.XLOOKUP(B497,'[10]cell downs 18042026 17h'!$B:$B,'[10]cell downs 18042026 17h'!$B:$B,"")</f>
        <v/>
      </c>
      <c r="BE497" s="14" t="str">
        <f>_xlfn.XLOOKUP(B497,'[11]Cells Huawei 19042026 15h'!$B:$B,'[11]Cells Huawei 19042026 15h'!$B:$B,"")</f>
        <v/>
      </c>
      <c r="BF497" s="9" t="str">
        <f>_xlfn.XLOOKUP(B497,'[12]cells down 19042026 9H40'!$B:$B,'[12]cells down 19042026 9H40'!$B:$B,"")</f>
        <v/>
      </c>
      <c r="BG497" s="9" t="s">
        <v>1070</v>
      </c>
      <c r="BH497" s="9" t="s">
        <v>5537</v>
      </c>
    </row>
    <row r="498" spans="1:60" s="9" customFormat="1" x14ac:dyDescent="0.3">
      <c r="A498" s="1" t="s">
        <v>1337</v>
      </c>
      <c r="B498" s="8" t="s">
        <v>1338</v>
      </c>
      <c r="C498" s="3" t="str">
        <f>_xlfn.XLOOKUP(B498,'[1]daily break down'!$D:$D,'[1]daily break down'!$E:$E,"")</f>
        <v>OUEST</v>
      </c>
      <c r="D498" s="1" t="s">
        <v>11</v>
      </c>
      <c r="E498" s="1" t="s">
        <v>12</v>
      </c>
      <c r="F498" s="3" t="s">
        <v>102</v>
      </c>
      <c r="G498" s="1" t="s">
        <v>1339</v>
      </c>
      <c r="H498" s="41" t="str">
        <f>_xlfn.XLOOKUP(B498,[2]CALCULATION!$B:$B,[2]CALCULATION!$H:$H,"")</f>
        <v>NOKIA</v>
      </c>
      <c r="I498" s="34">
        <v>0</v>
      </c>
      <c r="J498" s="34">
        <v>0</v>
      </c>
      <c r="K498" s="34">
        <v>0</v>
      </c>
      <c r="L498" s="34">
        <v>0</v>
      </c>
      <c r="M498" s="34">
        <v>6.5989789774327555E-4</v>
      </c>
      <c r="N498" s="34">
        <v>1.0577180016607828</v>
      </c>
      <c r="O498" s="34">
        <v>2.4969109644359369E-4</v>
      </c>
      <c r="P498" s="34">
        <v>2.3185601812623967E-4</v>
      </c>
      <c r="Q498" s="34">
        <v>2.8536125307841763E-4</v>
      </c>
      <c r="R498" s="34">
        <v>2.8536125307859132E-4</v>
      </c>
      <c r="S498" s="35">
        <v>0.58057495646188817</v>
      </c>
      <c r="T498" s="35">
        <v>270338.52222108078</v>
      </c>
      <c r="U498" s="35">
        <v>0.5802077956583509</v>
      </c>
      <c r="V498" s="35">
        <v>2.3185601812606598E-4</v>
      </c>
      <c r="W498" s="35">
        <v>2.3185601812606598E-4</v>
      </c>
      <c r="X498" s="35">
        <v>2.3185601812623967E-4</v>
      </c>
      <c r="Y498" s="35">
        <v>2.3185601812606598E-4</v>
      </c>
      <c r="Z498" s="35">
        <v>1.1990344802002095</v>
      </c>
      <c r="AA498" s="35">
        <v>0</v>
      </c>
      <c r="AB498" s="35">
        <v>0</v>
      </c>
      <c r="AC498" s="35">
        <v>4.7880455362303564E-4</v>
      </c>
      <c r="AD498" s="35">
        <v>2.4969109644365164E-4</v>
      </c>
      <c r="AE498" s="58" t="s">
        <v>5560</v>
      </c>
      <c r="AF498" s="58"/>
      <c r="AG498" s="57" t="str" cm="1">
        <f t="array" ref="AG498">IFERROR(_xlfn.IFS(
AI498="MPR ISSUE","PDH",
AI498="BSS Hardware Issue","BSS",
AI498="Sites strategiques, MLL, Pylone, etc.","ENVTECH",
AI498="AKTIVCO DEFAUT GE &amp; POWER Cabinet","AKTIVCO",
AI498="AKTIVCO Coupure ENEO &amp; Baisse de tension","AKTIVCO GRID ONLY",
AI498="Coupure ENEO &amp; Baisse de tension","IHS GRID ONLY",
AI498="Defaut GE &amp; POWER Cabinet","IHS",
AI498="Sharing","Partners",
AI498="Sites strategiques &amp; DataCenter","SST &amp; DC",
AI498="Exclu","Exclu",
AI498="SAT","SAT",
AI498="SPARE-ISSUE","SPARE-ISSUE",
AI498="Fiber CAmtel","TRANS_FO_CAMTEL",
AI498="Fiber AOF","Fiber AOF",
AI498="Projet OCM (HUAWEI)","TRAVAUX-HUAWEI",
AI498="Projet OCM (NOKIA)","TRAVAUX-NOKIA",
AI498="ACCESS-ISSUE","ACCESS-ISSUE",
AI498="Projet OCM (ZTE, NOKIA, autres projets)","TRAVAUX OCM",
AI498="No root CAuse","No root cause",
AI498="ODU HS","PDH",
AI498="IP &amp; VLAN","PDH",
AI498="Warehouse HUAWEI","SPARE-ISSUE",
AI498="SPARE-HS","SPARE-ISSUE",
AI498="Power Telco","BSS",AI498="no impacts","no impacts"
),"")</f>
        <v>no impacts</v>
      </c>
      <c r="AH498" s="57" t="str" cm="1">
        <f t="array" ref="AH498">IFERROR(_xlfn.IFS(
AI498="MPR ISSUE","TX ISSUE",
AI498="BSS Hardware Issue","RAN ISSUE",
AI498="Sites strategiques, MLL, Pylone, etc.","ENVTECH",
AI498="AKTIVCO DEFAUT GE &amp; POWER Cabinet","POWER ISSUE",
AI498="AKTIVCO Coupure ENEO &amp; Baisse de tension","POWER ISSUE",
AI498="Coupure ENEO &amp; Baisse de tension","POWER ISSUE",
AI498="Defaut GE &amp; POWER Cabinet","POWER ISSUE",
AI498="Sharing","POWER ISSUE",
AI498="Sites strategiques &amp; DataCenter","POWER ISSUE",
AI498="Exclu","Exclu",
AI498="SAT","TX ISSUE",
AI498="SPARE-ISSUE","SPARE-ISSUE",
AI498="Fiber CAmtel","TX ISSUE",
AI498="Fiber AOF","TX ISSUE",
AI498="Projet OCM (HUAWEI)","TRAVAUX-HUAWEI",
AI498="Projet OCM (NOKIA)","TRAVAUX -NOKIA",
AI498="ACCESS-ISSUE","ACCESS-ISSUE",
AI498="Projet OCM (ZTE, NOKIA, autres projets)","TRAVAUX OCM",
AI498="No root CAuse","No root cause",
AI498="ODU HS","TX ISSUE",
AI498="IP &amp; VLAN","TX ISSUE",
AI498="Warehouse HUAWEI","SPARE-ISSUE",
AI498="SPARE-HS","SPARE-ISSUE",
AI498="Power Telco","RAN ISSUE",AI498="no impacts","no impacts"
),"")</f>
        <v>no impacts</v>
      </c>
      <c r="AI498" s="85" t="s">
        <v>5998</v>
      </c>
      <c r="AJ498" s="57" t="str" cm="1">
        <f t="array" ref="AJ498">IFERROR(_xlfn.IFS(
AI498="MPR ISSUE","ACTIVE",
AI498="BSS Hardware Issue","ACTIVE",
AI498="Sites strategiques, MLL, Pylone, etc.","PASSIVE",
AI498="AKTIVCO DEFAUT GE &amp; POWER Cabinet","PASSIVE",
AI498="AKTIVCO Coupure ENEO &amp; Baisse de tension","PASSIVE",
AI498="Coupure ENEO &amp; Baisse de tension","PASSIVE",
AI498="Defaut GE &amp; POWER Cabinet","PASSIVE",
AI498="Sharing","PASSIVE",
AI498="Sites strategiques &amp; DataCenter","PASSIVE",
AI498="Exclu","Exclu",
AI498="SAT","ACTIVE",
AI498="SPARE-ISSUE","SPARE-ISSUE",
AI498="Fiber CAmtel","ACTIVE",
AI498="Fiber AOF","ACTIVE",
AI498="Projet OCM (HUAWEI)","PLANNED WORKS",
AI498="Projet OCM (NOKIA)","PLANNED WORKS",
AI498="ACCESS-ISSUE","ACCESS-ISSUE",
AI498="Projet OCM (ZTE, NOKIA, autres projets)","PLANNED WORKS",
AI498="No root CAuse","No root cause",
AI498="ODU HS","ACTIVE",
AI498="IP &amp; VLAN","ACTIVE",
AI498="Warehouse HUAWEI","SPARE-ISSUE",
AI498="SPARE-HS","SPARE-ISSUE",
AI498="Power Telco","ACTIVE", AI498="no impacts","no impacts"
),"")</f>
        <v>no impacts</v>
      </c>
      <c r="AK498" s="23" t="s">
        <v>5537</v>
      </c>
      <c r="AL498" s="23" t="str">
        <f t="shared" si="18"/>
        <v>OST_195</v>
      </c>
      <c r="AN498" s="9" t="s">
        <v>5537</v>
      </c>
      <c r="AO498" s="23" t="str">
        <f>_xlfn.XLOOKUP(B498,'INCIDENT-05-03-2026'!E:E,'INCIDENT-05-03-2026'!F:F,"")</f>
        <v/>
      </c>
      <c r="AP498" s="7" t="s">
        <v>5537</v>
      </c>
      <c r="AQ498" s="6"/>
      <c r="AR498" s="7"/>
      <c r="AS498" s="3" t="str">
        <f>_xlfn.XLOOKUP(B498,'[3]tt num | region | site id'!$C:$C,'[3]tt num | region | site id'!$Q:$Q,"")</f>
        <v/>
      </c>
      <c r="AT498" s="24" t="str">
        <f>_xlfn.XLOOKUP(B498,'[4]Cells Huawei 03052026 12h'!$B:$B,'[4]Cells Huawei 03052026 12h'!$T:$T,"")</f>
        <v/>
      </c>
      <c r="AU498" s="24" t="str">
        <f>_xlfn.XLOOKUP(B498,'[5]cells down 02052026 8h50'!$B:$B,'[5]cells down 02052026 8h50'!$R:$R,"")</f>
        <v/>
      </c>
      <c r="AV498" s="24" t="str">
        <f>_xlfn.XLOOKUP(B498,'[5]cells down 02052026 13h50'!$B:$B,'[5]cells down 02052026 13h50'!$R:$R,"")</f>
        <v/>
      </c>
      <c r="AW498" s="24" t="str">
        <f>_xlfn.XLOOKUP(B498,'[5]cells down 02052026 13h50'!$B:$B,'[5]cells down 02052026 13h50'!$R:$R,"")</f>
        <v/>
      </c>
      <c r="AX498" s="24" t="str">
        <f>_xlfn.XLOOKUP(B498,'[6]cell downs 03052026 8h40 '!$B:$B,'[6]cell downs 03052026 8h40 '!$R:$R,"")</f>
        <v/>
      </c>
      <c r="AY498" s="24" t="str">
        <f>_xlfn.XLOOKUP(B498,'[7]ALL SITES DOWN'!$D:$D,'[7]ALL SITES DOWN'!$J:$J,"")</f>
        <v/>
      </c>
      <c r="AZ498" s="24" t="str">
        <f>_xlfn.XLOOKUP(B498,'[8]ALL SITES DOWN'!$D:$D,'[8]ALL SITES DOWN'!$J:$J,"")</f>
        <v/>
      </c>
      <c r="BA498" s="9" t="str">
        <f>_xlfn.XLOOKUP(B498,[9]sheet1!$AC:$AC,[9]sheet1!$AF:$AF,"")</f>
        <v/>
      </c>
      <c r="BB498" s="14" t="s">
        <v>5537</v>
      </c>
      <c r="BC498" s="14" t="s">
        <v>5537</v>
      </c>
      <c r="BD498" s="14" t="str">
        <f>_xlfn.XLOOKUP(B498,'[10]cell downs 18042026 17h'!$B:$B,'[10]cell downs 18042026 17h'!$B:$B,"")</f>
        <v/>
      </c>
      <c r="BE498" s="14" t="str">
        <f>_xlfn.XLOOKUP(B498,'[11]Cells Huawei 19042026 15h'!$B:$B,'[11]Cells Huawei 19042026 15h'!$B:$B,"")</f>
        <v/>
      </c>
      <c r="BF498" s="9" t="str">
        <f>_xlfn.XLOOKUP(B498,'[12]cells down 19042026 9H40'!$B:$B,'[12]cells down 19042026 9H40'!$B:$B,"")</f>
        <v/>
      </c>
      <c r="BG498" s="9" t="s">
        <v>1338</v>
      </c>
      <c r="BH498" s="9" t="s">
        <v>5537</v>
      </c>
    </row>
    <row r="499" spans="1:60" s="9" customFormat="1" x14ac:dyDescent="0.3">
      <c r="A499" s="1" t="s">
        <v>4944</v>
      </c>
      <c r="B499" s="8" t="s">
        <v>4945</v>
      </c>
      <c r="C499" s="3" t="str">
        <f>_xlfn.XLOOKUP(B499,'[1]daily break down'!$D:$D,'[1]daily break down'!$E:$E,"")</f>
        <v>CENTRE</v>
      </c>
      <c r="D499" s="1" t="s">
        <v>357</v>
      </c>
      <c r="E499" s="1" t="s">
        <v>122</v>
      </c>
      <c r="F499" s="3" t="s">
        <v>69</v>
      </c>
      <c r="G499" s="1" t="s">
        <v>4944</v>
      </c>
      <c r="H499" s="41" t="str">
        <f>_xlfn.XLOOKUP(B499,[2]CALCULATION!$B:$B,[2]CALCULATION!$H:$H,"")</f>
        <v>NOKIA</v>
      </c>
      <c r="I499" s="34">
        <v>0</v>
      </c>
      <c r="J499" s="34">
        <v>0.1971667907988118</v>
      </c>
      <c r="K499" s="34">
        <v>2.2115497113572103E-3</v>
      </c>
      <c r="L499" s="34">
        <v>1.3162287798238184E-2</v>
      </c>
      <c r="M499" s="34">
        <v>8.3967548718299825E-2</v>
      </c>
      <c r="N499" s="34">
        <v>3.1389737838617136E-3</v>
      </c>
      <c r="O499" s="34">
        <v>2.6253235283206663E-2</v>
      </c>
      <c r="P499" s="34">
        <v>1.6871984088256541E-2</v>
      </c>
      <c r="Q499" s="34">
        <v>0.27055813807489598</v>
      </c>
      <c r="R499" s="34">
        <v>0.26793328048260356</v>
      </c>
      <c r="S499" s="35">
        <v>1.2912596701794716E-2</v>
      </c>
      <c r="T499" s="35">
        <v>90113.222898528387</v>
      </c>
      <c r="U499" s="35">
        <v>0</v>
      </c>
      <c r="V499" s="35">
        <v>0.11235969294018514</v>
      </c>
      <c r="W499" s="35">
        <v>0</v>
      </c>
      <c r="X499" s="35">
        <v>0</v>
      </c>
      <c r="Y499" s="35">
        <v>0</v>
      </c>
      <c r="Z499" s="35">
        <v>5.3523070030505222E-2</v>
      </c>
      <c r="AA499" s="35">
        <v>0</v>
      </c>
      <c r="AB499" s="35">
        <v>0</v>
      </c>
      <c r="AC499" s="35">
        <v>4.788045536226829E-4</v>
      </c>
      <c r="AD499" s="35">
        <v>2.4969109644346771E-4</v>
      </c>
      <c r="AE499" s="58" t="s">
        <v>5560</v>
      </c>
      <c r="AF499" s="58"/>
      <c r="AG499" s="57" t="str" cm="1">
        <f t="array" ref="AG499">IFERROR(_xlfn.IFS(
AI499="MPR ISSUE","PDH",
AI499="BSS Hardware Issue","BSS",
AI499="Sites strategiques, MLL, Pylone, etc.","ENVTECH",
AI499="AKTIVCO DEFAUT GE &amp; POWER Cabinet","AKTIVCO",
AI499="AKTIVCO Coupure ENEO &amp; Baisse de tension","AKTIVCO GRID ONLY",
AI499="Coupure ENEO &amp; Baisse de tension","IHS GRID ONLY",
AI499="Defaut GE &amp; POWER Cabinet","IHS",
AI499="Sharing","Partners",
AI499="Sites strategiques &amp; DataCenter","SST &amp; DC",
AI499="Exclu","Exclu",
AI499="SAT","SAT",
AI499="SPARE-ISSUE","SPARE-ISSUE",
AI499="Fiber CAmtel","TRANS_FO_CAMTEL",
AI499="Fiber AOF","Fiber AOF",
AI499="Projet OCM (HUAWEI)","TRAVAUX-HUAWEI",
AI499="Projet OCM (NOKIA)","TRAVAUX-NOKIA",
AI499="ACCESS-ISSUE","ACCESS-ISSUE",
AI499="Projet OCM (ZTE, NOKIA, autres projets)","TRAVAUX OCM",
AI499="No root CAuse","No root cause",
AI499="ODU HS","PDH",
AI499="IP &amp; VLAN","PDH",
AI499="Warehouse HUAWEI","SPARE-ISSUE",
AI499="SPARE-HS","SPARE-ISSUE",
AI499="Power Telco","BSS",AI499="no impacts","no impacts"
),"")</f>
        <v>no impacts</v>
      </c>
      <c r="AH499" s="57" t="str" cm="1">
        <f t="array" ref="AH499">IFERROR(_xlfn.IFS(
AI499="MPR ISSUE","TX ISSUE",
AI499="BSS Hardware Issue","RAN ISSUE",
AI499="Sites strategiques, MLL, Pylone, etc.","ENVTECH",
AI499="AKTIVCO DEFAUT GE &amp; POWER Cabinet","POWER ISSUE",
AI499="AKTIVCO Coupure ENEO &amp; Baisse de tension","POWER ISSUE",
AI499="Coupure ENEO &amp; Baisse de tension","POWER ISSUE",
AI499="Defaut GE &amp; POWER Cabinet","POWER ISSUE",
AI499="Sharing","POWER ISSUE",
AI499="Sites strategiques &amp; DataCenter","POWER ISSUE",
AI499="Exclu","Exclu",
AI499="SAT","TX ISSUE",
AI499="SPARE-ISSUE","SPARE-ISSUE",
AI499="Fiber CAmtel","TX ISSUE",
AI499="Fiber AOF","TX ISSUE",
AI499="Projet OCM (HUAWEI)","TRAVAUX-HUAWEI",
AI499="Projet OCM (NOKIA)","TRAVAUX -NOKIA",
AI499="ACCESS-ISSUE","ACCESS-ISSUE",
AI499="Projet OCM (ZTE, NOKIA, autres projets)","TRAVAUX OCM",
AI499="No root CAuse","No root cause",
AI499="ODU HS","TX ISSUE",
AI499="IP &amp; VLAN","TX ISSUE",
AI499="Warehouse HUAWEI","SPARE-ISSUE",
AI499="SPARE-HS","SPARE-ISSUE",
AI499="Power Telco","RAN ISSUE",AI499="no impacts","no impacts"
),"")</f>
        <v>no impacts</v>
      </c>
      <c r="AI499" s="85" t="s">
        <v>5998</v>
      </c>
      <c r="AJ499" s="57" t="str" cm="1">
        <f t="array" ref="AJ499">IFERROR(_xlfn.IFS(
AI499="MPR ISSUE","ACTIVE",
AI499="BSS Hardware Issue","ACTIVE",
AI499="Sites strategiques, MLL, Pylone, etc.","PASSIVE",
AI499="AKTIVCO DEFAUT GE &amp; POWER Cabinet","PASSIVE",
AI499="AKTIVCO Coupure ENEO &amp; Baisse de tension","PASSIVE",
AI499="Coupure ENEO &amp; Baisse de tension","PASSIVE",
AI499="Defaut GE &amp; POWER Cabinet","PASSIVE",
AI499="Sharing","PASSIVE",
AI499="Sites strategiques &amp; DataCenter","PASSIVE",
AI499="Exclu","Exclu",
AI499="SAT","ACTIVE",
AI499="SPARE-ISSUE","SPARE-ISSUE",
AI499="Fiber CAmtel","ACTIVE",
AI499="Fiber AOF","ACTIVE",
AI499="Projet OCM (HUAWEI)","PLANNED WORKS",
AI499="Projet OCM (NOKIA)","PLANNED WORKS",
AI499="ACCESS-ISSUE","ACCESS-ISSUE",
AI499="Projet OCM (ZTE, NOKIA, autres projets)","PLANNED WORKS",
AI499="No root CAuse","No root cause",
AI499="ODU HS","ACTIVE",
AI499="IP &amp; VLAN","ACTIVE",
AI499="Warehouse HUAWEI","SPARE-ISSUE",
AI499="SPARE-HS","SPARE-ISSUE",
AI499="Power Telco","ACTIVE", AI499="no impacts","no impacts"
),"")</f>
        <v>no impacts</v>
      </c>
      <c r="AK499" s="23" t="s">
        <v>5537</v>
      </c>
      <c r="AL499" s="23" t="str">
        <f t="shared" si="18"/>
        <v>SUD_120</v>
      </c>
      <c r="AN499" s="9" t="s">
        <v>5537</v>
      </c>
      <c r="AO499" s="23" t="str">
        <f>_xlfn.XLOOKUP(B499,'INCIDENT-05-03-2026'!E:E,'INCIDENT-05-03-2026'!F:F,"")</f>
        <v/>
      </c>
      <c r="AP499" s="7" t="s">
        <v>5537</v>
      </c>
      <c r="AQ499" s="6"/>
      <c r="AR499" s="7"/>
      <c r="AS499" s="3" t="str">
        <f>_xlfn.XLOOKUP(B499,'[3]tt num | region | site id'!$C:$C,'[3]tt num | region | site id'!$Q:$Q,"")</f>
        <v/>
      </c>
      <c r="AT499" s="24" t="str">
        <f>_xlfn.XLOOKUP(B499,'[4]Cells Huawei 03052026 12h'!$B:$B,'[4]Cells Huawei 03052026 12h'!$T:$T,"")</f>
        <v/>
      </c>
      <c r="AU499" s="24" t="str">
        <f>_xlfn.XLOOKUP(B499,'[5]cells down 02052026 8h50'!$B:$B,'[5]cells down 02052026 8h50'!$R:$R,"")</f>
        <v/>
      </c>
      <c r="AV499" s="24" t="str">
        <f>_xlfn.XLOOKUP(B499,'[5]cells down 02052026 13h50'!$B:$B,'[5]cells down 02052026 13h50'!$R:$R,"")</f>
        <v/>
      </c>
      <c r="AW499" s="24" t="str">
        <f>_xlfn.XLOOKUP(B499,'[5]cells down 02052026 13h50'!$B:$B,'[5]cells down 02052026 13h50'!$R:$R,"")</f>
        <v/>
      </c>
      <c r="AX499" s="24" t="str">
        <f>_xlfn.XLOOKUP(B499,'[6]cell downs 03052026 8h40 '!$B:$B,'[6]cell downs 03052026 8h40 '!$R:$R,"")</f>
        <v/>
      </c>
      <c r="AY499" s="24" t="str">
        <f>_xlfn.XLOOKUP(B499,'[7]ALL SITES DOWN'!$D:$D,'[7]ALL SITES DOWN'!$J:$J,"")</f>
        <v/>
      </c>
      <c r="AZ499" s="24" t="str">
        <f>_xlfn.XLOOKUP(B499,'[8]ALL SITES DOWN'!$D:$D,'[8]ALL SITES DOWN'!$J:$J,"")</f>
        <v/>
      </c>
      <c r="BA499" s="9" t="str">
        <f>_xlfn.XLOOKUP(B499,[9]sheet1!$AC:$AC,[9]sheet1!$AF:$AF,"")</f>
        <v/>
      </c>
      <c r="BB499" s="14" t="s">
        <v>5537</v>
      </c>
      <c r="BC499" s="14" t="s">
        <v>5537</v>
      </c>
      <c r="BD499" s="14" t="str">
        <f>_xlfn.XLOOKUP(B499,'[10]cell downs 18042026 17h'!$B:$B,'[10]cell downs 18042026 17h'!$B:$B,"")</f>
        <v/>
      </c>
      <c r="BE499" s="14" t="str">
        <f>_xlfn.XLOOKUP(B499,'[11]Cells Huawei 19042026 15h'!$B:$B,'[11]Cells Huawei 19042026 15h'!$B:$B,"")</f>
        <v/>
      </c>
      <c r="BF499" s="9" t="str">
        <f>_xlfn.XLOOKUP(B499,'[12]cells down 19042026 9H40'!$B:$B,'[12]cells down 19042026 9H40'!$B:$B,"")</f>
        <v/>
      </c>
      <c r="BG499" s="9" t="s">
        <v>5537</v>
      </c>
      <c r="BH499" s="9" t="s">
        <v>5537</v>
      </c>
    </row>
    <row r="500" spans="1:60" s="9" customFormat="1" x14ac:dyDescent="0.3">
      <c r="A500" s="1" t="s">
        <v>2645</v>
      </c>
      <c r="B500" s="8" t="s">
        <v>2646</v>
      </c>
      <c r="C500" s="3" t="str">
        <f>_xlfn.XLOOKUP(B500,'[1]daily break down'!$D:$D,'[1]daily break down'!$E:$E,"")</f>
        <v>CENTRE</v>
      </c>
      <c r="D500" s="1" t="s">
        <v>11</v>
      </c>
      <c r="E500" s="1" t="str">
        <f>BH500</f>
        <v>Solar-AER-Gen</v>
      </c>
      <c r="F500" s="3" t="s">
        <v>37</v>
      </c>
      <c r="G500" s="1" t="s">
        <v>2647</v>
      </c>
      <c r="H500" s="41" t="str">
        <f>_xlfn.XLOOKUP(B500,[2]CALCULATION!$B:$B,[2]CALCULATION!$H:$H,"")</f>
        <v>NOKIA</v>
      </c>
      <c r="I500" s="34">
        <v>4.6371203625224775E-4</v>
      </c>
      <c r="J500" s="34">
        <v>2.8536125307818605E-4</v>
      </c>
      <c r="K500" s="34">
        <v>0.12034696305619204</v>
      </c>
      <c r="L500" s="34">
        <v>2.8536125307847553E-4</v>
      </c>
      <c r="M500" s="34">
        <v>2.3185601812635546E-4</v>
      </c>
      <c r="N500" s="34">
        <v>2.8536125307841763E-4</v>
      </c>
      <c r="O500" s="34">
        <v>3.0319633139559802E-4</v>
      </c>
      <c r="P500" s="34">
        <v>9.8641655228021125E-2</v>
      </c>
      <c r="Q500" s="34">
        <v>0.16764161075227144</v>
      </c>
      <c r="R500" s="34">
        <v>2.8536125307841763E-4</v>
      </c>
      <c r="S500" s="35">
        <v>2.8536125307830184E-4</v>
      </c>
      <c r="T500" s="35">
        <v>240085.40886988386</v>
      </c>
      <c r="U500" s="35">
        <v>2.8536125307818605E-4</v>
      </c>
      <c r="V500" s="35">
        <v>3.2103140971312578E-4</v>
      </c>
      <c r="W500" s="35">
        <v>2.6752617476100566E-4</v>
      </c>
      <c r="X500" s="35">
        <v>0.21186289533234626</v>
      </c>
      <c r="Y500" s="35">
        <v>3.031963313958296E-4</v>
      </c>
      <c r="Z500" s="35">
        <v>2.4969109644359369E-4</v>
      </c>
      <c r="AA500" s="35">
        <v>0</v>
      </c>
      <c r="AB500" s="35">
        <v>0</v>
      </c>
      <c r="AC500" s="35">
        <v>4.1040390310531638E-4</v>
      </c>
      <c r="AD500" s="35">
        <v>2.140209398087698E-4</v>
      </c>
      <c r="AE500" s="58" t="s">
        <v>5560</v>
      </c>
      <c r="AF500" s="58"/>
      <c r="AG500" s="57" t="str" cm="1">
        <f t="array" ref="AG500">IFERROR(_xlfn.IFS(
AI500="MPR ISSUE","PDH",
AI500="BSS Hardware Issue","BSS",
AI500="Sites strategiques, MLL, Pylone, etc.","ENVTECH",
AI500="AKTIVCO DEFAUT GE &amp; POWER Cabinet","AKTIVCO",
AI500="AKTIVCO Coupure ENEO &amp; Baisse de tension","AKTIVCO GRID ONLY",
AI500="Coupure ENEO &amp; Baisse de tension","IHS GRID ONLY",
AI500="Defaut GE &amp; POWER Cabinet","IHS",
AI500="Sharing","Partners",
AI500="Sites strategiques &amp; DataCenter","SST &amp; DC",
AI500="Exclu","Exclu",
AI500="SAT","SAT",
AI500="SPARE-ISSUE","SPARE-ISSUE",
AI500="Fiber CAmtel","TRANS_FO_CAMTEL",
AI500="Fiber AOF","Fiber AOF",
AI500="Projet OCM (HUAWEI)","TRAVAUX-HUAWEI",
AI500="Projet OCM (NOKIA)","TRAVAUX-NOKIA",
AI500="ACCESS-ISSUE","ACCESS-ISSUE",
AI500="Projet OCM (ZTE, NOKIA, autres projets)","TRAVAUX OCM",
AI500="No root CAuse","No root cause",
AI500="ODU HS","PDH",
AI500="IP &amp; VLAN","PDH",
AI500="Warehouse HUAWEI","SPARE-ISSUE",
AI500="SPARE-HS","SPARE-ISSUE",
AI500="Power Telco","BSS",AI500="no impacts","no impacts"
),"")</f>
        <v>no impacts</v>
      </c>
      <c r="AH500" s="57" t="str" cm="1">
        <f t="array" ref="AH500">IFERROR(_xlfn.IFS(
AI500="MPR ISSUE","TX ISSUE",
AI500="BSS Hardware Issue","RAN ISSUE",
AI500="Sites strategiques, MLL, Pylone, etc.","ENVTECH",
AI500="AKTIVCO DEFAUT GE &amp; POWER Cabinet","POWER ISSUE",
AI500="AKTIVCO Coupure ENEO &amp; Baisse de tension","POWER ISSUE",
AI500="Coupure ENEO &amp; Baisse de tension","POWER ISSUE",
AI500="Defaut GE &amp; POWER Cabinet","POWER ISSUE",
AI500="Sharing","POWER ISSUE",
AI500="Sites strategiques &amp; DataCenter","POWER ISSUE",
AI500="Exclu","Exclu",
AI500="SAT","TX ISSUE",
AI500="SPARE-ISSUE","SPARE-ISSUE",
AI500="Fiber CAmtel","TX ISSUE",
AI500="Fiber AOF","TX ISSUE",
AI500="Projet OCM (HUAWEI)","TRAVAUX-HUAWEI",
AI500="Projet OCM (NOKIA)","TRAVAUX -NOKIA",
AI500="ACCESS-ISSUE","ACCESS-ISSUE",
AI500="Projet OCM (ZTE, NOKIA, autres projets)","TRAVAUX OCM",
AI500="No root CAuse","No root cause",
AI500="ODU HS","TX ISSUE",
AI500="IP &amp; VLAN","TX ISSUE",
AI500="Warehouse HUAWEI","SPARE-ISSUE",
AI500="SPARE-HS","SPARE-ISSUE",
AI500="Power Telco","RAN ISSUE",AI500="no impacts","no impacts"
),"")</f>
        <v>no impacts</v>
      </c>
      <c r="AI500" s="85" t="s">
        <v>5998</v>
      </c>
      <c r="AJ500" s="57" t="str" cm="1">
        <f t="array" ref="AJ500">IFERROR(_xlfn.IFS(
AI500="MPR ISSUE","ACTIVE",
AI500="BSS Hardware Issue","ACTIVE",
AI500="Sites strategiques, MLL, Pylone, etc.","PASSIVE",
AI500="AKTIVCO DEFAUT GE &amp; POWER Cabinet","PASSIVE",
AI500="AKTIVCO Coupure ENEO &amp; Baisse de tension","PASSIVE",
AI500="Coupure ENEO &amp; Baisse de tension","PASSIVE",
AI500="Defaut GE &amp; POWER Cabinet","PASSIVE",
AI500="Sharing","PASSIVE",
AI500="Sites strategiques &amp; DataCenter","PASSIVE",
AI500="Exclu","Exclu",
AI500="SAT","ACTIVE",
AI500="SPARE-ISSUE","SPARE-ISSUE",
AI500="Fiber CAmtel","ACTIVE",
AI500="Fiber AOF","ACTIVE",
AI500="Projet OCM (HUAWEI)","PLANNED WORKS",
AI500="Projet OCM (NOKIA)","PLANNED WORKS",
AI500="ACCESS-ISSUE","ACCESS-ISSUE",
AI500="Projet OCM (ZTE, NOKIA, autres projets)","PLANNED WORKS",
AI500="No root CAuse","No root cause",
AI500="ODU HS","ACTIVE",
AI500="IP &amp; VLAN","ACTIVE",
AI500="Warehouse HUAWEI","SPARE-ISSUE",
AI500="SPARE-HS","SPARE-ISSUE",
AI500="Power Telco","ACTIVE", AI500="no impacts","no impacts"
),"")</f>
        <v>no impacts</v>
      </c>
      <c r="AK500" s="23" t="s">
        <v>5537</v>
      </c>
      <c r="AL500" s="23" t="str">
        <f t="shared" si="18"/>
        <v>CTR_546</v>
      </c>
      <c r="AN500" s="9" t="s">
        <v>5537</v>
      </c>
      <c r="AO500" s="23" t="str">
        <f>_xlfn.XLOOKUP(B500,'INCIDENT-05-03-2026'!E:E,'INCIDENT-05-03-2026'!F:F,"")</f>
        <v/>
      </c>
      <c r="AP500" s="7" t="s">
        <v>5537</v>
      </c>
      <c r="AQ500" s="6"/>
      <c r="AR500" s="7"/>
      <c r="AS500" s="3" t="str">
        <f>_xlfn.XLOOKUP(B500,'[3]tt num | region | site id'!$C:$C,'[3]tt num | region | site id'!$Q:$Q,"")</f>
        <v/>
      </c>
      <c r="AT500" s="24" t="str">
        <f>_xlfn.XLOOKUP(B500,'[4]Cells Huawei 03052026 12h'!$B:$B,'[4]Cells Huawei 03052026 12h'!$T:$T,"")</f>
        <v/>
      </c>
      <c r="AU500" s="24" t="str">
        <f>_xlfn.XLOOKUP(B500,'[5]cells down 02052026 8h50'!$B:$B,'[5]cells down 02052026 8h50'!$R:$R,"")</f>
        <v/>
      </c>
      <c r="AV500" s="24" t="str">
        <f>_xlfn.XLOOKUP(B500,'[5]cells down 02052026 13h50'!$B:$B,'[5]cells down 02052026 13h50'!$R:$R,"")</f>
        <v/>
      </c>
      <c r="AW500" s="24" t="str">
        <f>_xlfn.XLOOKUP(B500,'[5]cells down 02052026 13h50'!$B:$B,'[5]cells down 02052026 13h50'!$R:$R,"")</f>
        <v/>
      </c>
      <c r="AX500" s="24" t="str">
        <f>_xlfn.XLOOKUP(B500,'[6]cell downs 03052026 8h40 '!$B:$B,'[6]cell downs 03052026 8h40 '!$R:$R,"")</f>
        <v/>
      </c>
      <c r="AY500" s="24" t="str">
        <f>_xlfn.XLOOKUP(B500,'[7]ALL SITES DOWN'!$D:$D,'[7]ALL SITES DOWN'!$J:$J,"")</f>
        <v/>
      </c>
      <c r="AZ500" s="24" t="str">
        <f>_xlfn.XLOOKUP(B500,'[8]ALL SITES DOWN'!$D:$D,'[8]ALL SITES DOWN'!$J:$J,"")</f>
        <v/>
      </c>
      <c r="BA500" s="9" t="str">
        <f>_xlfn.XLOOKUP(B500,[9]sheet1!$AC:$AC,[9]sheet1!$AF:$AF,"")</f>
        <v/>
      </c>
      <c r="BB500" s="14" t="s">
        <v>5537</v>
      </c>
      <c r="BC500" s="14" t="s">
        <v>5537</v>
      </c>
      <c r="BD500" s="14" t="str">
        <f>_xlfn.XLOOKUP(B500,'[10]cell downs 18042026 17h'!$B:$B,'[10]cell downs 18042026 17h'!$B:$B,"")</f>
        <v/>
      </c>
      <c r="BE500" s="14" t="str">
        <f>_xlfn.XLOOKUP(B500,'[11]Cells Huawei 19042026 15h'!$B:$B,'[11]Cells Huawei 19042026 15h'!$B:$B,"")</f>
        <v/>
      </c>
      <c r="BF500" s="9" t="str">
        <f>_xlfn.XLOOKUP(B500,'[12]cells down 19042026 9H40'!$B:$B,'[12]cells down 19042026 9H40'!$B:$B,"")</f>
        <v/>
      </c>
      <c r="BG500" s="9" t="s">
        <v>2646</v>
      </c>
      <c r="BH500" s="9" t="s">
        <v>5580</v>
      </c>
    </row>
    <row r="501" spans="1:60" s="9" customFormat="1" x14ac:dyDescent="0.3">
      <c r="A501" s="1" t="s">
        <v>528</v>
      </c>
      <c r="B501" s="8" t="s">
        <v>529</v>
      </c>
      <c r="C501" s="3" t="str">
        <f>_xlfn.XLOOKUP(B501,'[1]daily break down'!$D:$D,'[1]daily break down'!$E:$E,"")</f>
        <v>SUD-OUEST</v>
      </c>
      <c r="D501" s="1" t="s">
        <v>11</v>
      </c>
      <c r="E501" s="1" t="s">
        <v>12</v>
      </c>
      <c r="F501" s="3" t="s">
        <v>31</v>
      </c>
      <c r="G501" s="1" t="s">
        <v>530</v>
      </c>
      <c r="H501" s="41" t="str">
        <f>_xlfn.XLOOKUP(B501,[2]CALCULATION!$B:$B,[2]CALCULATION!$H:$H,"")</f>
        <v>NOKIA</v>
      </c>
      <c r="I501" s="34">
        <v>1.5474249000522209</v>
      </c>
      <c r="J501" s="34">
        <v>1.5412004577194498</v>
      </c>
      <c r="K501" s="34">
        <v>1.54120045771945</v>
      </c>
      <c r="L501" s="34">
        <v>1.1793976872464411</v>
      </c>
      <c r="M501" s="34">
        <v>6.4206281942624588E-3</v>
      </c>
      <c r="N501" s="34">
        <v>1.2627235448716492E-2</v>
      </c>
      <c r="O501" s="34">
        <v>9.8568291334029473E-2</v>
      </c>
      <c r="P501" s="34">
        <v>1.7835078317394589E-4</v>
      </c>
      <c r="Q501" s="34">
        <v>6.868910669089733E-3</v>
      </c>
      <c r="R501" s="34">
        <v>0.25994611178190635</v>
      </c>
      <c r="S501" s="35">
        <v>1.9618586149135786E-4</v>
      </c>
      <c r="T501" s="35">
        <v>290092.02865883068</v>
      </c>
      <c r="U501" s="35">
        <v>1.7835078317400378E-4</v>
      </c>
      <c r="V501" s="35">
        <v>1.9618586149141573E-4</v>
      </c>
      <c r="W501" s="35">
        <v>1.7835078317400378E-4</v>
      </c>
      <c r="X501" s="35">
        <v>1.6051570485670763E-4</v>
      </c>
      <c r="Y501" s="35">
        <v>0.12238430741397097</v>
      </c>
      <c r="Z501" s="35">
        <v>1.6946802614387329E-4</v>
      </c>
      <c r="AA501" s="35">
        <v>0</v>
      </c>
      <c r="AB501" s="35">
        <v>0</v>
      </c>
      <c r="AC501" s="35">
        <v>3.7620357784651226E-4</v>
      </c>
      <c r="AD501" s="35">
        <v>1.9618586149135786E-4</v>
      </c>
      <c r="AE501" s="58" t="s">
        <v>5560</v>
      </c>
      <c r="AF501" s="58"/>
      <c r="AG501" s="57" t="str" cm="1">
        <f t="array" ref="AG501">IFERROR(_xlfn.IFS(
AI501="MPR ISSUE","PDH",
AI501="BSS Hardware Issue","BSS",
AI501="Sites strategiques, MLL, Pylone, etc.","ENVTECH",
AI501="AKTIVCO DEFAUT GE &amp; POWER Cabinet","AKTIVCO",
AI501="AKTIVCO Coupure ENEO &amp; Baisse de tension","AKTIVCO GRID ONLY",
AI501="Coupure ENEO &amp; Baisse de tension","IHS GRID ONLY",
AI501="Defaut GE &amp; POWER Cabinet","IHS",
AI501="Sharing","Partners",
AI501="Sites strategiques &amp; DataCenter","SST &amp; DC",
AI501="Exclu","Exclu",
AI501="SAT","SAT",
AI501="SPARE-ISSUE","SPARE-ISSUE",
AI501="Fiber CAmtel","TRANS_FO_CAMTEL",
AI501="Fiber AOF","Fiber AOF",
AI501="Projet OCM (HUAWEI)","TRAVAUX-HUAWEI",
AI501="Projet OCM (NOKIA)","TRAVAUX-NOKIA",
AI501="ACCESS-ISSUE","ACCESS-ISSUE",
AI501="Projet OCM (ZTE, NOKIA, autres projets)","TRAVAUX OCM",
AI501="No root CAuse","No root cause",
AI501="ODU HS","PDH",
AI501="IP &amp; VLAN","PDH",
AI501="Warehouse HUAWEI","SPARE-ISSUE",
AI501="SPARE-HS","SPARE-ISSUE",
AI501="Power Telco","BSS",AI501="no impacts","no impacts"
),"")</f>
        <v>no impacts</v>
      </c>
      <c r="AH501" s="57" t="str" cm="1">
        <f t="array" ref="AH501">IFERROR(_xlfn.IFS(
AI501="MPR ISSUE","TX ISSUE",
AI501="BSS Hardware Issue","RAN ISSUE",
AI501="Sites strategiques, MLL, Pylone, etc.","ENVTECH",
AI501="AKTIVCO DEFAUT GE &amp; POWER Cabinet","POWER ISSUE",
AI501="AKTIVCO Coupure ENEO &amp; Baisse de tension","POWER ISSUE",
AI501="Coupure ENEO &amp; Baisse de tension","POWER ISSUE",
AI501="Defaut GE &amp; POWER Cabinet","POWER ISSUE",
AI501="Sharing","POWER ISSUE",
AI501="Sites strategiques &amp; DataCenter","POWER ISSUE",
AI501="Exclu","Exclu",
AI501="SAT","TX ISSUE",
AI501="SPARE-ISSUE","SPARE-ISSUE",
AI501="Fiber CAmtel","TX ISSUE",
AI501="Fiber AOF","TX ISSUE",
AI501="Projet OCM (HUAWEI)","TRAVAUX-HUAWEI",
AI501="Projet OCM (NOKIA)","TRAVAUX -NOKIA",
AI501="ACCESS-ISSUE","ACCESS-ISSUE",
AI501="Projet OCM (ZTE, NOKIA, autres projets)","TRAVAUX OCM",
AI501="No root CAuse","No root cause",
AI501="ODU HS","TX ISSUE",
AI501="IP &amp; VLAN","TX ISSUE",
AI501="Warehouse HUAWEI","SPARE-ISSUE",
AI501="SPARE-HS","SPARE-ISSUE",
AI501="Power Telco","RAN ISSUE",AI501="no impacts","no impacts"
),"")</f>
        <v>no impacts</v>
      </c>
      <c r="AI501" s="85" t="s">
        <v>5998</v>
      </c>
      <c r="AJ501" s="57" t="str" cm="1">
        <f t="array" ref="AJ501">IFERROR(_xlfn.IFS(
AI501="MPR ISSUE","ACTIVE",
AI501="BSS Hardware Issue","ACTIVE",
AI501="Sites strategiques, MLL, Pylone, etc.","PASSIVE",
AI501="AKTIVCO DEFAUT GE &amp; POWER Cabinet","PASSIVE",
AI501="AKTIVCO Coupure ENEO &amp; Baisse de tension","PASSIVE",
AI501="Coupure ENEO &amp; Baisse de tension","PASSIVE",
AI501="Defaut GE &amp; POWER Cabinet","PASSIVE",
AI501="Sharing","PASSIVE",
AI501="Sites strategiques &amp; DataCenter","PASSIVE",
AI501="Exclu","Exclu",
AI501="SAT","ACTIVE",
AI501="SPARE-ISSUE","SPARE-ISSUE",
AI501="Fiber CAmtel","ACTIVE",
AI501="Fiber AOF","ACTIVE",
AI501="Projet OCM (HUAWEI)","PLANNED WORKS",
AI501="Projet OCM (NOKIA)","PLANNED WORKS",
AI501="ACCESS-ISSUE","ACCESS-ISSUE",
AI501="Projet OCM (ZTE, NOKIA, autres projets)","PLANNED WORKS",
AI501="No root CAuse","No root cause",
AI501="ODU HS","ACTIVE",
AI501="IP &amp; VLAN","ACTIVE",
AI501="Warehouse HUAWEI","SPARE-ISSUE",
AI501="SPARE-HS","SPARE-ISSUE",
AI501="Power Telco","ACTIVE", AI501="no impacts","no impacts"
),"")</f>
        <v>no impacts</v>
      </c>
      <c r="AK501" s="23" t="s">
        <v>5537</v>
      </c>
      <c r="AL501" s="23" t="str">
        <f t="shared" si="18"/>
        <v>LIT_225</v>
      </c>
      <c r="AN501" s="9" t="s">
        <v>5537</v>
      </c>
      <c r="AO501" s="23" t="str">
        <f>_xlfn.XLOOKUP(B501,'INCIDENT-05-03-2026'!E:E,'INCIDENT-05-03-2026'!F:F,"")</f>
        <v/>
      </c>
      <c r="AP501" s="7" t="s">
        <v>5537</v>
      </c>
      <c r="AQ501" s="6"/>
      <c r="AR501" s="7"/>
      <c r="AS501" s="3" t="str">
        <f>_xlfn.XLOOKUP(B501,'[3]tt num | region | site id'!$C:$C,'[3]tt num | region | site id'!$Q:$Q,"")</f>
        <v/>
      </c>
      <c r="AT501" s="24" t="str">
        <f>_xlfn.XLOOKUP(B501,'[4]Cells Huawei 03052026 12h'!$B:$B,'[4]Cells Huawei 03052026 12h'!$T:$T,"")</f>
        <v/>
      </c>
      <c r="AU501" s="24" t="str">
        <f>_xlfn.XLOOKUP(B501,'[5]cells down 02052026 8h50'!$B:$B,'[5]cells down 02052026 8h50'!$R:$R,"")</f>
        <v/>
      </c>
      <c r="AV501" s="24" t="str">
        <f>_xlfn.XLOOKUP(B501,'[5]cells down 02052026 13h50'!$B:$B,'[5]cells down 02052026 13h50'!$R:$R,"")</f>
        <v/>
      </c>
      <c r="AW501" s="24" t="str">
        <f>_xlfn.XLOOKUP(B501,'[5]cells down 02052026 13h50'!$B:$B,'[5]cells down 02052026 13h50'!$R:$R,"")</f>
        <v/>
      </c>
      <c r="AX501" s="24" t="str">
        <f>_xlfn.XLOOKUP(B501,'[6]cell downs 03052026 8h40 '!$B:$B,'[6]cell downs 03052026 8h40 '!$R:$R,"")</f>
        <v/>
      </c>
      <c r="AY501" s="24" t="str">
        <f>_xlfn.XLOOKUP(B501,'[7]ALL SITES DOWN'!$D:$D,'[7]ALL SITES DOWN'!$J:$J,"")</f>
        <v/>
      </c>
      <c r="AZ501" s="24" t="str">
        <f>_xlfn.XLOOKUP(B501,'[8]ALL SITES DOWN'!$D:$D,'[8]ALL SITES DOWN'!$J:$J,"")</f>
        <v/>
      </c>
      <c r="BA501" s="9" t="str">
        <f>_xlfn.XLOOKUP(B501,[9]sheet1!$AC:$AC,[9]sheet1!$AF:$AF,"")</f>
        <v/>
      </c>
      <c r="BB501" s="14" t="s">
        <v>5537</v>
      </c>
      <c r="BC501" s="14" t="s">
        <v>5537</v>
      </c>
      <c r="BD501" s="14" t="str">
        <f>_xlfn.XLOOKUP(B501,'[10]cell downs 18042026 17h'!$B:$B,'[10]cell downs 18042026 17h'!$B:$B,"")</f>
        <v/>
      </c>
      <c r="BE501" s="14" t="str">
        <f>_xlfn.XLOOKUP(B501,'[11]Cells Huawei 19042026 15h'!$B:$B,'[11]Cells Huawei 19042026 15h'!$B:$B,"")</f>
        <v/>
      </c>
      <c r="BF501" s="9" t="str">
        <f>_xlfn.XLOOKUP(B501,'[12]cells down 19042026 9H40'!$B:$B,'[12]cells down 19042026 9H40'!$B:$B,"")</f>
        <v/>
      </c>
      <c r="BG501" s="9" t="s">
        <v>529</v>
      </c>
      <c r="BH501" s="9" t="s">
        <v>12</v>
      </c>
    </row>
    <row r="502" spans="1:60" s="9" customFormat="1" x14ac:dyDescent="0.3">
      <c r="A502" s="1" t="s">
        <v>1139</v>
      </c>
      <c r="B502" s="8" t="s">
        <v>1140</v>
      </c>
      <c r="C502" s="3" t="str">
        <f>_xlfn.XLOOKUP(B502,'[1]daily break down'!$D:$D,'[1]daily break down'!$E:$E,"")</f>
        <v>CENTRE</v>
      </c>
      <c r="D502" s="1" t="s">
        <v>21</v>
      </c>
      <c r="E502" s="1" t="s">
        <v>188</v>
      </c>
      <c r="F502" s="3" t="s">
        <v>226</v>
      </c>
      <c r="G502" s="1" t="s">
        <v>1139</v>
      </c>
      <c r="H502" s="41" t="str">
        <f>_xlfn.XLOOKUP(B502,[2]CALCULATION!$B:$B,[2]CALCULATION!$H:$H,"")</f>
        <v>NOKIA</v>
      </c>
      <c r="I502" s="34">
        <v>7.1519491824653132E-3</v>
      </c>
      <c r="J502" s="34">
        <v>0</v>
      </c>
      <c r="K502" s="34">
        <v>0.1221508602218403</v>
      </c>
      <c r="L502" s="34">
        <v>1.4499918672042913E-2</v>
      </c>
      <c r="M502" s="34">
        <v>5.6897334890106048</v>
      </c>
      <c r="N502" s="34">
        <v>10.385080742966558</v>
      </c>
      <c r="O502" s="34">
        <v>9.2446880002739462</v>
      </c>
      <c r="P502" s="34">
        <v>9.2446344950389943</v>
      </c>
      <c r="Q502" s="34">
        <v>9.2442064531593768</v>
      </c>
      <c r="R502" s="34">
        <v>7.6880171925794372</v>
      </c>
      <c r="S502" s="35">
        <v>4.65729183609991</v>
      </c>
      <c r="T502" s="35">
        <v>172171.57519069265</v>
      </c>
      <c r="U502" s="35">
        <v>4.6214076585253103</v>
      </c>
      <c r="V502" s="35">
        <v>4.9827285101574343</v>
      </c>
      <c r="W502" s="35">
        <v>4.6275072553098591</v>
      </c>
      <c r="X502" s="35">
        <v>3.58144415635411</v>
      </c>
      <c r="Y502" s="35">
        <v>1.4268062653923776E-4</v>
      </c>
      <c r="Z502" s="35">
        <v>1.961858614914447E-4</v>
      </c>
      <c r="AA502" s="35">
        <v>0</v>
      </c>
      <c r="AB502" s="35">
        <v>0</v>
      </c>
      <c r="AC502" s="35">
        <v>3.420032525879857E-4</v>
      </c>
      <c r="AD502" s="35">
        <v>1.7835078317409063E-4</v>
      </c>
      <c r="AE502" s="58" t="s">
        <v>5560</v>
      </c>
      <c r="AF502" s="58"/>
      <c r="AG502" s="57" t="str" cm="1">
        <f t="array" ref="AG502">IFERROR(_xlfn.IFS(
AI502="MPR ISSUE","PDH",
AI502="BSS Hardware Issue","BSS",
AI502="Sites strategiques, MLL, Pylone, etc.","ENVTECH",
AI502="AKTIVCO DEFAUT GE &amp; POWER Cabinet","AKTIVCO",
AI502="AKTIVCO Coupure ENEO &amp; Baisse de tension","AKTIVCO GRID ONLY",
AI502="Coupure ENEO &amp; Baisse de tension","IHS GRID ONLY",
AI502="Defaut GE &amp; POWER Cabinet","IHS",
AI502="Sharing","Partners",
AI502="Sites strategiques &amp; DataCenter","SST &amp; DC",
AI502="Exclu","Exclu",
AI502="SAT","SAT",
AI502="SPARE-ISSUE","SPARE-ISSUE",
AI502="Fiber CAmtel","TRANS_FO_CAMTEL",
AI502="Fiber AOF","Fiber AOF",
AI502="Projet OCM (HUAWEI)","TRAVAUX-HUAWEI",
AI502="Projet OCM (NOKIA)","TRAVAUX-NOKIA",
AI502="ACCESS-ISSUE","ACCESS-ISSUE",
AI502="Projet OCM (ZTE, NOKIA, autres projets)","TRAVAUX OCM",
AI502="No root CAuse","No root cause",
AI502="ODU HS","PDH",
AI502="IP &amp; VLAN","PDH",
AI502="Warehouse HUAWEI","SPARE-ISSUE",
AI502="SPARE-HS","SPARE-ISSUE",
AI502="Power Telco","BSS",AI502="no impacts","no impacts"
),"")</f>
        <v>no impacts</v>
      </c>
      <c r="AH502" s="57" t="str" cm="1">
        <f t="array" ref="AH502">IFERROR(_xlfn.IFS(
AI502="MPR ISSUE","TX ISSUE",
AI502="BSS Hardware Issue","RAN ISSUE",
AI502="Sites strategiques, MLL, Pylone, etc.","ENVTECH",
AI502="AKTIVCO DEFAUT GE &amp; POWER Cabinet","POWER ISSUE",
AI502="AKTIVCO Coupure ENEO &amp; Baisse de tension","POWER ISSUE",
AI502="Coupure ENEO &amp; Baisse de tension","POWER ISSUE",
AI502="Defaut GE &amp; POWER Cabinet","POWER ISSUE",
AI502="Sharing","POWER ISSUE",
AI502="Sites strategiques &amp; DataCenter","POWER ISSUE",
AI502="Exclu","Exclu",
AI502="SAT","TX ISSUE",
AI502="SPARE-ISSUE","SPARE-ISSUE",
AI502="Fiber CAmtel","TX ISSUE",
AI502="Fiber AOF","TX ISSUE",
AI502="Projet OCM (HUAWEI)","TRAVAUX-HUAWEI",
AI502="Projet OCM (NOKIA)","TRAVAUX -NOKIA",
AI502="ACCESS-ISSUE","ACCESS-ISSUE",
AI502="Projet OCM (ZTE, NOKIA, autres projets)","TRAVAUX OCM",
AI502="No root CAuse","No root cause",
AI502="ODU HS","TX ISSUE",
AI502="IP &amp; VLAN","TX ISSUE",
AI502="Warehouse HUAWEI","SPARE-ISSUE",
AI502="SPARE-HS","SPARE-ISSUE",
AI502="Power Telco","RAN ISSUE",AI502="no impacts","no impacts"
),"")</f>
        <v>no impacts</v>
      </c>
      <c r="AI502" s="85" t="s">
        <v>5998</v>
      </c>
      <c r="AJ502" s="57" t="str" cm="1">
        <f t="array" ref="AJ502">IFERROR(_xlfn.IFS(
AI502="MPR ISSUE","ACTIVE",
AI502="BSS Hardware Issue","ACTIVE",
AI502="Sites strategiques, MLL, Pylone, etc.","PASSIVE",
AI502="AKTIVCO DEFAUT GE &amp; POWER Cabinet","PASSIVE",
AI502="AKTIVCO Coupure ENEO &amp; Baisse de tension","PASSIVE",
AI502="Coupure ENEO &amp; Baisse de tension","PASSIVE",
AI502="Defaut GE &amp; POWER Cabinet","PASSIVE",
AI502="Sharing","PASSIVE",
AI502="Sites strategiques &amp; DataCenter","PASSIVE",
AI502="Exclu","Exclu",
AI502="SAT","ACTIVE",
AI502="SPARE-ISSUE","SPARE-ISSUE",
AI502="Fiber CAmtel","ACTIVE",
AI502="Fiber AOF","ACTIVE",
AI502="Projet OCM (HUAWEI)","PLANNED WORKS",
AI502="Projet OCM (NOKIA)","PLANNED WORKS",
AI502="ACCESS-ISSUE","ACCESS-ISSUE",
AI502="Projet OCM (ZTE, NOKIA, autres projets)","PLANNED WORKS",
AI502="No root CAuse","No root cause",
AI502="ODU HS","ACTIVE",
AI502="IP &amp; VLAN","ACTIVE",
AI502="Warehouse HUAWEI","SPARE-ISSUE",
AI502="SPARE-HS","SPARE-ISSUE",
AI502="Power Telco","ACTIVE", AI502="no impacts","no impacts"
),"")</f>
        <v>no impacts</v>
      </c>
      <c r="AK502" s="23" t="s">
        <v>5537</v>
      </c>
      <c r="AL502" s="23" t="str">
        <f t="shared" si="18"/>
        <v>EST_013</v>
      </c>
      <c r="AN502" s="9" t="s">
        <v>5537</v>
      </c>
      <c r="AO502" s="23" t="str">
        <f>_xlfn.XLOOKUP(B502,'INCIDENT-05-03-2026'!E:E,'INCIDENT-05-03-2026'!F:F,"")</f>
        <v/>
      </c>
      <c r="AP502" s="7" t="s">
        <v>5537</v>
      </c>
      <c r="AQ502" s="6"/>
      <c r="AR502" s="7"/>
      <c r="AS502" s="3" t="str">
        <f>_xlfn.XLOOKUP(B502,'[3]tt num | region | site id'!$C:$C,'[3]tt num | region | site id'!$Q:$Q,"")</f>
        <v/>
      </c>
      <c r="AT502" s="24" t="str">
        <f>_xlfn.XLOOKUP(B502,'[4]Cells Huawei 03052026 12h'!$B:$B,'[4]Cells Huawei 03052026 12h'!$T:$T,"")</f>
        <v/>
      </c>
      <c r="AU502" s="24" t="str">
        <f>_xlfn.XLOOKUP(B502,'[5]cells down 02052026 8h50'!$B:$B,'[5]cells down 02052026 8h50'!$R:$R,"")</f>
        <v/>
      </c>
      <c r="AV502" s="24" t="str">
        <f>_xlfn.XLOOKUP(B502,'[5]cells down 02052026 13h50'!$B:$B,'[5]cells down 02052026 13h50'!$R:$R,"")</f>
        <v/>
      </c>
      <c r="AW502" s="24" t="str">
        <f>_xlfn.XLOOKUP(B502,'[5]cells down 02052026 13h50'!$B:$B,'[5]cells down 02052026 13h50'!$R:$R,"")</f>
        <v/>
      </c>
      <c r="AX502" s="24" t="str">
        <f>_xlfn.XLOOKUP(B502,'[6]cell downs 03052026 8h40 '!$B:$B,'[6]cell downs 03052026 8h40 '!$R:$R,"")</f>
        <v/>
      </c>
      <c r="AY502" s="24" t="str">
        <f>_xlfn.XLOOKUP(B502,'[7]ALL SITES DOWN'!$D:$D,'[7]ALL SITES DOWN'!$J:$J,"")</f>
        <v/>
      </c>
      <c r="AZ502" s="24" t="str">
        <f>_xlfn.XLOOKUP(B502,'[8]ALL SITES DOWN'!$D:$D,'[8]ALL SITES DOWN'!$J:$J,"")</f>
        <v/>
      </c>
      <c r="BA502" s="9" t="str">
        <f>_xlfn.XLOOKUP(B502,[9]sheet1!$AC:$AC,[9]sheet1!$AF:$AF,"")</f>
        <v/>
      </c>
      <c r="BB502" s="14" t="s">
        <v>5537</v>
      </c>
      <c r="BC502" s="14" t="s">
        <v>5537</v>
      </c>
      <c r="BD502" s="14" t="str">
        <f>_xlfn.XLOOKUP(B502,'[10]cell downs 18042026 17h'!$B:$B,'[10]cell downs 18042026 17h'!$B:$B,"")</f>
        <v>EST_013</v>
      </c>
      <c r="BE502" s="14" t="str">
        <f>_xlfn.XLOOKUP(B502,'[11]Cells Huawei 19042026 15h'!$B:$B,'[11]Cells Huawei 19042026 15h'!$B:$B,"")</f>
        <v/>
      </c>
      <c r="BF502" s="9" t="str">
        <f>_xlfn.XLOOKUP(B502,'[12]cells down 19042026 9H40'!$B:$B,'[12]cells down 19042026 9H40'!$B:$B,"")</f>
        <v/>
      </c>
      <c r="BG502" s="9" t="s">
        <v>5537</v>
      </c>
      <c r="BH502" s="9" t="s">
        <v>5537</v>
      </c>
    </row>
    <row r="503" spans="1:60" s="9" customFormat="1" x14ac:dyDescent="0.3">
      <c r="A503" s="1" t="s">
        <v>2070</v>
      </c>
      <c r="B503" s="8" t="s">
        <v>2071</v>
      </c>
      <c r="C503" s="3" t="str">
        <f>_xlfn.XLOOKUP(B503,'[1]daily break down'!$D:$D,'[1]daily break down'!$E:$E,"")</f>
        <v>ADAMAOUA</v>
      </c>
      <c r="D503" s="1" t="s">
        <v>11</v>
      </c>
      <c r="E503" s="1" t="s">
        <v>96</v>
      </c>
      <c r="F503" s="3" t="s">
        <v>90</v>
      </c>
      <c r="G503" s="1" t="s">
        <v>2072</v>
      </c>
      <c r="H503" s="41" t="str">
        <f>_xlfn.XLOOKUP(B503,[2]CALCULATION!$B:$B,[2]CALCULATION!$H:$H,"")</f>
        <v>NOKIA</v>
      </c>
      <c r="I503" s="34">
        <v>1.783507831741196E-4</v>
      </c>
      <c r="J503" s="34">
        <v>1.426806265391799E-4</v>
      </c>
      <c r="K503" s="34">
        <v>2.140209398088277E-4</v>
      </c>
      <c r="L503" s="34">
        <v>2.6324575596476482E-2</v>
      </c>
      <c r="M503" s="34">
        <v>1.9618586149141573E-4</v>
      </c>
      <c r="N503" s="34">
        <v>1.7835078317400378E-4</v>
      </c>
      <c r="O503" s="34">
        <v>5.3973213825628248</v>
      </c>
      <c r="P503" s="34">
        <v>8.6235192771905336</v>
      </c>
      <c r="Q503" s="34">
        <v>7.2104792703920113</v>
      </c>
      <c r="R503" s="34">
        <v>8.3185680316415738</v>
      </c>
      <c r="S503" s="35">
        <v>1.9618586149129996E-4</v>
      </c>
      <c r="T503" s="35">
        <v>226991.0946317841</v>
      </c>
      <c r="U503" s="35">
        <v>1.783507831741196E-4</v>
      </c>
      <c r="V503" s="35">
        <v>1.7835078317400378E-4</v>
      </c>
      <c r="W503" s="35">
        <v>9.5479814599143994E-2</v>
      </c>
      <c r="X503" s="35">
        <v>1.4268062653906408E-4</v>
      </c>
      <c r="Y503" s="35">
        <v>1.0286455388573188</v>
      </c>
      <c r="Z503" s="35">
        <v>1.7835078317400378E-4</v>
      </c>
      <c r="AA503" s="35">
        <v>0</v>
      </c>
      <c r="AB503" s="35">
        <v>0</v>
      </c>
      <c r="AC503" s="35">
        <v>3.4200325258759712E-4</v>
      </c>
      <c r="AD503" s="35">
        <v>1.7835078317388799E-4</v>
      </c>
      <c r="AE503" s="58" t="s">
        <v>5560</v>
      </c>
      <c r="AF503" s="58"/>
      <c r="AG503" s="57" t="str" cm="1">
        <f t="array" ref="AG503">IFERROR(_xlfn.IFS(
AI503="MPR ISSUE","PDH",
AI503="BSS Hardware Issue","BSS",
AI503="Sites strategiques, MLL, Pylone, etc.","ENVTECH",
AI503="AKTIVCO DEFAUT GE &amp; POWER Cabinet","AKTIVCO",
AI503="AKTIVCO Coupure ENEO &amp; Baisse de tension","AKTIVCO GRID ONLY",
AI503="Coupure ENEO &amp; Baisse de tension","IHS GRID ONLY",
AI503="Defaut GE &amp; POWER Cabinet","IHS",
AI503="Sharing","Partners",
AI503="Sites strategiques &amp; DataCenter","SST &amp; DC",
AI503="Exclu","Exclu",
AI503="SAT","SAT",
AI503="SPARE-ISSUE","SPARE-ISSUE",
AI503="Fiber CAmtel","TRANS_FO_CAMTEL",
AI503="Fiber AOF","Fiber AOF",
AI503="Projet OCM (HUAWEI)","TRAVAUX-HUAWEI",
AI503="Projet OCM (NOKIA)","TRAVAUX-NOKIA",
AI503="ACCESS-ISSUE","ACCESS-ISSUE",
AI503="Projet OCM (ZTE, NOKIA, autres projets)","TRAVAUX OCM",
AI503="No root CAuse","No root cause",
AI503="ODU HS","PDH",
AI503="IP &amp; VLAN","PDH",
AI503="Warehouse HUAWEI","SPARE-ISSUE",
AI503="SPARE-HS","SPARE-ISSUE",
AI503="Power Telco","BSS",AI503="no impacts","no impacts"
),"")</f>
        <v>no impacts</v>
      </c>
      <c r="AH503" s="57" t="str" cm="1">
        <f t="array" ref="AH503">IFERROR(_xlfn.IFS(
AI503="MPR ISSUE","TX ISSUE",
AI503="BSS Hardware Issue","RAN ISSUE",
AI503="Sites strategiques, MLL, Pylone, etc.","ENVTECH",
AI503="AKTIVCO DEFAUT GE &amp; POWER Cabinet","POWER ISSUE",
AI503="AKTIVCO Coupure ENEO &amp; Baisse de tension","POWER ISSUE",
AI503="Coupure ENEO &amp; Baisse de tension","POWER ISSUE",
AI503="Defaut GE &amp; POWER Cabinet","POWER ISSUE",
AI503="Sharing","POWER ISSUE",
AI503="Sites strategiques &amp; DataCenter","POWER ISSUE",
AI503="Exclu","Exclu",
AI503="SAT","TX ISSUE",
AI503="SPARE-ISSUE","SPARE-ISSUE",
AI503="Fiber CAmtel","TX ISSUE",
AI503="Fiber AOF","TX ISSUE",
AI503="Projet OCM (HUAWEI)","TRAVAUX-HUAWEI",
AI503="Projet OCM (NOKIA)","TRAVAUX -NOKIA",
AI503="ACCESS-ISSUE","ACCESS-ISSUE",
AI503="Projet OCM (ZTE, NOKIA, autres projets)","TRAVAUX OCM",
AI503="No root CAuse","No root cause",
AI503="ODU HS","TX ISSUE",
AI503="IP &amp; VLAN","TX ISSUE",
AI503="Warehouse HUAWEI","SPARE-ISSUE",
AI503="SPARE-HS","SPARE-ISSUE",
AI503="Power Telco","RAN ISSUE",AI503="no impacts","no impacts"
),"")</f>
        <v>no impacts</v>
      </c>
      <c r="AI503" s="85" t="s">
        <v>5998</v>
      </c>
      <c r="AJ503" s="57" t="str" cm="1">
        <f t="array" ref="AJ503">IFERROR(_xlfn.IFS(
AI503="MPR ISSUE","ACTIVE",
AI503="BSS Hardware Issue","ACTIVE",
AI503="Sites strategiques, MLL, Pylone, etc.","PASSIVE",
AI503="AKTIVCO DEFAUT GE &amp; POWER Cabinet","PASSIVE",
AI503="AKTIVCO Coupure ENEO &amp; Baisse de tension","PASSIVE",
AI503="Coupure ENEO &amp; Baisse de tension","PASSIVE",
AI503="Defaut GE &amp; POWER Cabinet","PASSIVE",
AI503="Sharing","PASSIVE",
AI503="Sites strategiques &amp; DataCenter","PASSIVE",
AI503="Exclu","Exclu",
AI503="SAT","ACTIVE",
AI503="SPARE-ISSUE","SPARE-ISSUE",
AI503="Fiber CAmtel","ACTIVE",
AI503="Fiber AOF","ACTIVE",
AI503="Projet OCM (HUAWEI)","PLANNED WORKS",
AI503="Projet OCM (NOKIA)","PLANNED WORKS",
AI503="ACCESS-ISSUE","ACCESS-ISSUE",
AI503="Projet OCM (ZTE, NOKIA, autres projets)","PLANNED WORKS",
AI503="No root CAuse","No root cause",
AI503="ODU HS","ACTIVE",
AI503="IP &amp; VLAN","ACTIVE",
AI503="Warehouse HUAWEI","SPARE-ISSUE",
AI503="SPARE-HS","SPARE-ISSUE",
AI503="Power Telco","ACTIVE", AI503="no impacts","no impacts"
),"")</f>
        <v>no impacts</v>
      </c>
      <c r="AK503" s="23" t="s">
        <v>5537</v>
      </c>
      <c r="AL503" s="23" t="str">
        <f t="shared" si="18"/>
        <v>ADM_068</v>
      </c>
      <c r="AN503" s="9" t="s">
        <v>5537</v>
      </c>
      <c r="AO503" s="23" t="str">
        <f>_xlfn.XLOOKUP(B503,'INCIDENT-05-03-2026'!E:E,'INCIDENT-05-03-2026'!F:F,"")</f>
        <v/>
      </c>
      <c r="AP503" s="7" t="s">
        <v>5537</v>
      </c>
      <c r="AQ503" s="6"/>
      <c r="AR503" s="7"/>
      <c r="AS503" s="3" t="str">
        <f>_xlfn.XLOOKUP(B503,'[3]tt num | region | site id'!$C:$C,'[3]tt num | region | site id'!$Q:$Q,"")</f>
        <v/>
      </c>
      <c r="AT503" s="24" t="str">
        <f>_xlfn.XLOOKUP(B503,'[4]Cells Huawei 03052026 12h'!$B:$B,'[4]Cells Huawei 03052026 12h'!$T:$T,"")</f>
        <v/>
      </c>
      <c r="AU503" s="24" t="str">
        <f>_xlfn.XLOOKUP(B503,'[5]cells down 02052026 8h50'!$B:$B,'[5]cells down 02052026 8h50'!$R:$R,"")</f>
        <v/>
      </c>
      <c r="AV503" s="24" t="str">
        <f>_xlfn.XLOOKUP(B503,'[5]cells down 02052026 13h50'!$B:$B,'[5]cells down 02052026 13h50'!$R:$R,"")</f>
        <v/>
      </c>
      <c r="AW503" s="24" t="str">
        <f>_xlfn.XLOOKUP(B503,'[5]cells down 02052026 13h50'!$B:$B,'[5]cells down 02052026 13h50'!$R:$R,"")</f>
        <v/>
      </c>
      <c r="AX503" s="24" t="str">
        <f>_xlfn.XLOOKUP(B503,'[6]cell downs 03052026 8h40 '!$B:$B,'[6]cell downs 03052026 8h40 '!$R:$R,"")</f>
        <v/>
      </c>
      <c r="AY503" s="24" t="str">
        <f>_xlfn.XLOOKUP(B503,'[7]ALL SITES DOWN'!$D:$D,'[7]ALL SITES DOWN'!$J:$J,"")</f>
        <v/>
      </c>
      <c r="AZ503" s="24" t="str">
        <f>_xlfn.XLOOKUP(B503,'[8]ALL SITES DOWN'!$D:$D,'[8]ALL SITES DOWN'!$J:$J,"")</f>
        <v/>
      </c>
      <c r="BA503" s="9" t="str">
        <f>_xlfn.XLOOKUP(B503,[9]sheet1!$AC:$AC,[9]sheet1!$AF:$AF,"")</f>
        <v/>
      </c>
      <c r="BB503" s="14" t="s">
        <v>5537</v>
      </c>
      <c r="BC503" s="14" t="s">
        <v>5537</v>
      </c>
      <c r="BD503" s="14" t="str">
        <f>_xlfn.XLOOKUP(B503,'[10]cell downs 18042026 17h'!$B:$B,'[10]cell downs 18042026 17h'!$B:$B,"")</f>
        <v/>
      </c>
      <c r="BE503" s="14" t="str">
        <f>_xlfn.XLOOKUP(B503,'[11]Cells Huawei 19042026 15h'!$B:$B,'[11]Cells Huawei 19042026 15h'!$B:$B,"")</f>
        <v/>
      </c>
      <c r="BF503" s="9" t="str">
        <f>_xlfn.XLOOKUP(B503,'[12]cells down 19042026 9H40'!$B:$B,'[12]cells down 19042026 9H40'!$B:$B,"")</f>
        <v/>
      </c>
      <c r="BG503" s="9" t="s">
        <v>2071</v>
      </c>
      <c r="BH503" s="9" t="s">
        <v>12</v>
      </c>
    </row>
    <row r="504" spans="1:60" s="9" customFormat="1" x14ac:dyDescent="0.3">
      <c r="A504" s="1" t="s">
        <v>2323</v>
      </c>
      <c r="B504" s="8" t="s">
        <v>2324</v>
      </c>
      <c r="C504" s="3" t="str">
        <f>_xlfn.XLOOKUP(B504,'[1]daily break down'!$D:$D,'[1]daily break down'!$E:$E,"")</f>
        <v>CENTRE</v>
      </c>
      <c r="D504" s="1" t="s">
        <v>11</v>
      </c>
      <c r="E504" s="1" t="s">
        <v>1303</v>
      </c>
      <c r="F504" s="3" t="s">
        <v>226</v>
      </c>
      <c r="G504" s="1" t="s">
        <v>2325</v>
      </c>
      <c r="H504" s="41" t="str">
        <f>_xlfn.XLOOKUP(B504,[2]CALCULATION!$B:$B,[2]CALCULATION!$H:$H,"")</f>
        <v>NOKIA</v>
      </c>
      <c r="I504" s="34">
        <v>4.6371203625233828E-4</v>
      </c>
      <c r="J504" s="34">
        <v>1.7835078317388799E-4</v>
      </c>
      <c r="K504" s="34">
        <v>1.6051570485653394E-4</v>
      </c>
      <c r="L504" s="34">
        <v>1.9618586149147365E-4</v>
      </c>
      <c r="M504" s="34">
        <v>0.64759970105627007</v>
      </c>
      <c r="N504" s="34">
        <v>1.7835078317400378E-4</v>
      </c>
      <c r="O504" s="34">
        <v>1.783507831741196E-4</v>
      </c>
      <c r="P504" s="34">
        <v>1.7835078317388799E-4</v>
      </c>
      <c r="Q504" s="34">
        <v>1.6051570485659184E-4</v>
      </c>
      <c r="R504" s="34">
        <v>1.6051570485641812E-4</v>
      </c>
      <c r="S504" s="35">
        <v>1.6051570485659184E-4</v>
      </c>
      <c r="T504" s="35">
        <v>287742.18722908513</v>
      </c>
      <c r="U504" s="35">
        <v>1.7835078317388799E-4</v>
      </c>
      <c r="V504" s="35">
        <v>0.72715397807854865</v>
      </c>
      <c r="W504" s="35">
        <v>1.6051570485653394E-4</v>
      </c>
      <c r="X504" s="35">
        <v>1.4268062653906408E-4</v>
      </c>
      <c r="Y504" s="35">
        <v>1.7835078317388799E-4</v>
      </c>
      <c r="Z504" s="35">
        <v>1.783507831741196E-4</v>
      </c>
      <c r="AA504" s="35">
        <v>0</v>
      </c>
      <c r="AB504" s="35">
        <v>0</v>
      </c>
      <c r="AC504" s="35">
        <v>2.7360260207021092E-4</v>
      </c>
      <c r="AD504" s="35">
        <v>1.426806265391799E-4</v>
      </c>
      <c r="AE504" s="58" t="s">
        <v>5560</v>
      </c>
      <c r="AF504" s="58"/>
      <c r="AG504" s="57" t="str" cm="1">
        <f t="array" ref="AG504">IFERROR(_xlfn.IFS(
AI504="MPR ISSUE","PDH",
AI504="BSS Hardware Issue","BSS",
AI504="Sites strategiques, MLL, Pylone, etc.","ENVTECH",
AI504="AKTIVCO DEFAUT GE &amp; POWER Cabinet","AKTIVCO",
AI504="AKTIVCO Coupure ENEO &amp; Baisse de tension","AKTIVCO GRID ONLY",
AI504="Coupure ENEO &amp; Baisse de tension","IHS GRID ONLY",
AI504="Defaut GE &amp; POWER Cabinet","IHS",
AI504="Sharing","Partners",
AI504="Sites strategiques &amp; DataCenter","SST &amp; DC",
AI504="Exclu","Exclu",
AI504="SAT","SAT",
AI504="SPARE-ISSUE","SPARE-ISSUE",
AI504="Fiber CAmtel","TRANS_FO_CAMTEL",
AI504="Fiber AOF","Fiber AOF",
AI504="Projet OCM (HUAWEI)","TRAVAUX-HUAWEI",
AI504="Projet OCM (NOKIA)","TRAVAUX-NOKIA",
AI504="ACCESS-ISSUE","ACCESS-ISSUE",
AI504="Projet OCM (ZTE, NOKIA, autres projets)","TRAVAUX OCM",
AI504="No root CAuse","No root cause",
AI504="ODU HS","PDH",
AI504="IP &amp; VLAN","PDH",
AI504="Warehouse HUAWEI","SPARE-ISSUE",
AI504="SPARE-HS","SPARE-ISSUE",
AI504="Power Telco","BSS",AI504="no impacts","no impacts"
),"")</f>
        <v>no impacts</v>
      </c>
      <c r="AH504" s="57" t="str" cm="1">
        <f t="array" ref="AH504">IFERROR(_xlfn.IFS(
AI504="MPR ISSUE","TX ISSUE",
AI504="BSS Hardware Issue","RAN ISSUE",
AI504="Sites strategiques, MLL, Pylone, etc.","ENVTECH",
AI504="AKTIVCO DEFAUT GE &amp; POWER Cabinet","POWER ISSUE",
AI504="AKTIVCO Coupure ENEO &amp; Baisse de tension","POWER ISSUE",
AI504="Coupure ENEO &amp; Baisse de tension","POWER ISSUE",
AI504="Defaut GE &amp; POWER Cabinet","POWER ISSUE",
AI504="Sharing","POWER ISSUE",
AI504="Sites strategiques &amp; DataCenter","POWER ISSUE",
AI504="Exclu","Exclu",
AI504="SAT","TX ISSUE",
AI504="SPARE-ISSUE","SPARE-ISSUE",
AI504="Fiber CAmtel","TX ISSUE",
AI504="Fiber AOF","TX ISSUE",
AI504="Projet OCM (HUAWEI)","TRAVAUX-HUAWEI",
AI504="Projet OCM (NOKIA)","TRAVAUX -NOKIA",
AI504="ACCESS-ISSUE","ACCESS-ISSUE",
AI504="Projet OCM (ZTE, NOKIA, autres projets)","TRAVAUX OCM",
AI504="No root CAuse","No root cause",
AI504="ODU HS","TX ISSUE",
AI504="IP &amp; VLAN","TX ISSUE",
AI504="Warehouse HUAWEI","SPARE-ISSUE",
AI504="SPARE-HS","SPARE-ISSUE",
AI504="Power Telco","RAN ISSUE",AI504="no impacts","no impacts"
),"")</f>
        <v>no impacts</v>
      </c>
      <c r="AI504" s="85" t="s">
        <v>5998</v>
      </c>
      <c r="AJ504" s="57" t="str" cm="1">
        <f t="array" ref="AJ504">IFERROR(_xlfn.IFS(
AI504="MPR ISSUE","ACTIVE",
AI504="BSS Hardware Issue","ACTIVE",
AI504="Sites strategiques, MLL, Pylone, etc.","PASSIVE",
AI504="AKTIVCO DEFAUT GE &amp; POWER Cabinet","PASSIVE",
AI504="AKTIVCO Coupure ENEO &amp; Baisse de tension","PASSIVE",
AI504="Coupure ENEO &amp; Baisse de tension","PASSIVE",
AI504="Defaut GE &amp; POWER Cabinet","PASSIVE",
AI504="Sharing","PASSIVE",
AI504="Sites strategiques &amp; DataCenter","PASSIVE",
AI504="Exclu","Exclu",
AI504="SAT","ACTIVE",
AI504="SPARE-ISSUE","SPARE-ISSUE",
AI504="Fiber CAmtel","ACTIVE",
AI504="Fiber AOF","ACTIVE",
AI504="Projet OCM (HUAWEI)","PLANNED WORKS",
AI504="Projet OCM (NOKIA)","PLANNED WORKS",
AI504="ACCESS-ISSUE","ACCESS-ISSUE",
AI504="Projet OCM (ZTE, NOKIA, autres projets)","PLANNED WORKS",
AI504="No root CAuse","No root cause",
AI504="ODU HS","ACTIVE",
AI504="IP &amp; VLAN","ACTIVE",
AI504="Warehouse HUAWEI","SPARE-ISSUE",
AI504="SPARE-HS","SPARE-ISSUE",
AI504="Power Telco","ACTIVE", AI504="no impacts","no impacts"
),"")</f>
        <v>no impacts</v>
      </c>
      <c r="AK504" s="23" t="s">
        <v>5537</v>
      </c>
      <c r="AL504" s="23" t="str">
        <f t="shared" si="18"/>
        <v>EST_041</v>
      </c>
      <c r="AN504" s="9" t="s">
        <v>5537</v>
      </c>
      <c r="AO504" s="23" t="str">
        <f>_xlfn.XLOOKUP(B504,'INCIDENT-05-03-2026'!E:E,'INCIDENT-05-03-2026'!F:F,"")</f>
        <v/>
      </c>
      <c r="AP504" s="7" t="s">
        <v>5537</v>
      </c>
      <c r="AQ504" s="6"/>
      <c r="AR504" s="7"/>
      <c r="AS504" s="3" t="str">
        <f>_xlfn.XLOOKUP(B504,'[3]tt num | region | site id'!$C:$C,'[3]tt num | region | site id'!$Q:$Q,"")</f>
        <v/>
      </c>
      <c r="AT504" s="24" t="str">
        <f>_xlfn.XLOOKUP(B504,'[4]Cells Huawei 03052026 12h'!$B:$B,'[4]Cells Huawei 03052026 12h'!$T:$T,"")</f>
        <v/>
      </c>
      <c r="AU504" s="24" t="str">
        <f>_xlfn.XLOOKUP(B504,'[5]cells down 02052026 8h50'!$B:$B,'[5]cells down 02052026 8h50'!$R:$R,"")</f>
        <v/>
      </c>
      <c r="AV504" s="24" t="str">
        <f>_xlfn.XLOOKUP(B504,'[5]cells down 02052026 13h50'!$B:$B,'[5]cells down 02052026 13h50'!$R:$R,"")</f>
        <v/>
      </c>
      <c r="AW504" s="24" t="str">
        <f>_xlfn.XLOOKUP(B504,'[5]cells down 02052026 13h50'!$B:$B,'[5]cells down 02052026 13h50'!$R:$R,"")</f>
        <v/>
      </c>
      <c r="AX504" s="24" t="str">
        <f>_xlfn.XLOOKUP(B504,'[6]cell downs 03052026 8h40 '!$B:$B,'[6]cell downs 03052026 8h40 '!$R:$R,"")</f>
        <v/>
      </c>
      <c r="AY504" s="24" t="str">
        <f>_xlfn.XLOOKUP(B504,'[7]ALL SITES DOWN'!$D:$D,'[7]ALL SITES DOWN'!$J:$J,"")</f>
        <v/>
      </c>
      <c r="AZ504" s="24" t="str">
        <f>_xlfn.XLOOKUP(B504,'[8]ALL SITES DOWN'!$D:$D,'[8]ALL SITES DOWN'!$J:$J,"")</f>
        <v/>
      </c>
      <c r="BA504" s="9" t="str">
        <f>_xlfn.XLOOKUP(B504,[9]sheet1!$AC:$AC,[9]sheet1!$AF:$AF,"")</f>
        <v/>
      </c>
      <c r="BB504" s="14" t="s">
        <v>5537</v>
      </c>
      <c r="BC504" s="14" t="s">
        <v>5537</v>
      </c>
      <c r="BD504" s="14" t="str">
        <f>_xlfn.XLOOKUP(B504,'[10]cell downs 18042026 17h'!$B:$B,'[10]cell downs 18042026 17h'!$B:$B,"")</f>
        <v/>
      </c>
      <c r="BE504" s="14" t="str">
        <f>_xlfn.XLOOKUP(B504,'[11]Cells Huawei 19042026 15h'!$B:$B,'[11]Cells Huawei 19042026 15h'!$B:$B,"")</f>
        <v/>
      </c>
      <c r="BF504" s="9" t="str">
        <f>_xlfn.XLOOKUP(B504,'[12]cells down 19042026 9H40'!$B:$B,'[12]cells down 19042026 9H40'!$B:$B,"")</f>
        <v/>
      </c>
      <c r="BG504" s="9" t="s">
        <v>2324</v>
      </c>
      <c r="BH504" s="9" t="s">
        <v>5580</v>
      </c>
    </row>
    <row r="505" spans="1:60" s="9" customFormat="1" x14ac:dyDescent="0.3">
      <c r="A505" s="1" t="s">
        <v>1809</v>
      </c>
      <c r="B505" s="8" t="s">
        <v>1810</v>
      </c>
      <c r="C505" s="3" t="str">
        <f>_xlfn.XLOOKUP(B505,'[1]daily break down'!$D:$D,'[1]daily break down'!$E:$E,"")</f>
        <v>CENTRE</v>
      </c>
      <c r="D505" s="1" t="s">
        <v>11</v>
      </c>
      <c r="E505" s="1" t="s">
        <v>154</v>
      </c>
      <c r="F505" s="3" t="s">
        <v>69</v>
      </c>
      <c r="G505" s="1" t="s">
        <v>1811</v>
      </c>
      <c r="H505" s="41" t="str">
        <f>_xlfn.XLOOKUP(B505,[2]CALCULATION!$B:$B,[2]CALCULATION!$H:$H,"")</f>
        <v>NOKIA</v>
      </c>
      <c r="I505" s="34">
        <v>1.6051570485647602E-4</v>
      </c>
      <c r="J505" s="34">
        <v>1.9618586149141573E-4</v>
      </c>
      <c r="K505" s="34">
        <v>1.3202774827290287E-2</v>
      </c>
      <c r="L505" s="34">
        <v>1.6051570485659184E-4</v>
      </c>
      <c r="M505" s="34">
        <v>1.7835078317400378E-4</v>
      </c>
      <c r="N505" s="34">
        <v>1.7835078317394589E-4</v>
      </c>
      <c r="O505" s="34">
        <v>1.7835078317394589E-4</v>
      </c>
      <c r="P505" s="34">
        <v>1.6051570485664974E-4</v>
      </c>
      <c r="Q505" s="34">
        <v>0.66121107836768245</v>
      </c>
      <c r="R505" s="34">
        <v>1.9618586149135786E-4</v>
      </c>
      <c r="S505" s="35">
        <v>2.9427879223706821E-3</v>
      </c>
      <c r="T505" s="35">
        <v>287743.23047372827</v>
      </c>
      <c r="U505" s="35">
        <v>1.9618586149135786E-4</v>
      </c>
      <c r="V505" s="35">
        <v>1.7835078317400378E-4</v>
      </c>
      <c r="W505" s="35">
        <v>1.9618586149135786E-4</v>
      </c>
      <c r="X505" s="35">
        <v>2.2290431531458565E-4</v>
      </c>
      <c r="Y505" s="35">
        <v>0.35904644803210478</v>
      </c>
      <c r="Z505" s="35">
        <v>0.34603618951411569</v>
      </c>
      <c r="AA505" s="35">
        <v>0</v>
      </c>
      <c r="AB505" s="35">
        <v>0</v>
      </c>
      <c r="AC505" s="35">
        <v>2.7360260206998888E-4</v>
      </c>
      <c r="AD505" s="35">
        <v>1.4268062653906408E-4</v>
      </c>
      <c r="AE505" s="58" t="s">
        <v>5560</v>
      </c>
      <c r="AF505" s="58"/>
      <c r="AG505" s="57" t="str" cm="1">
        <f t="array" ref="AG505">IFERROR(_xlfn.IFS(
AI505="MPR ISSUE","PDH",
AI505="BSS Hardware Issue","BSS",
AI505="Sites strategiques, MLL, Pylone, etc.","ENVTECH",
AI505="AKTIVCO DEFAUT GE &amp; POWER Cabinet","AKTIVCO",
AI505="AKTIVCO Coupure ENEO &amp; Baisse de tension","AKTIVCO GRID ONLY",
AI505="Coupure ENEO &amp; Baisse de tension","IHS GRID ONLY",
AI505="Defaut GE &amp; POWER Cabinet","IHS",
AI505="Sharing","Partners",
AI505="Sites strategiques &amp; DataCenter","SST &amp; DC",
AI505="Exclu","Exclu",
AI505="SAT","SAT",
AI505="SPARE-ISSUE","SPARE-ISSUE",
AI505="Fiber CAmtel","TRANS_FO_CAMTEL",
AI505="Fiber AOF","Fiber AOF",
AI505="Projet OCM (HUAWEI)","TRAVAUX-HUAWEI",
AI505="Projet OCM (NOKIA)","TRAVAUX-NOKIA",
AI505="ACCESS-ISSUE","ACCESS-ISSUE",
AI505="Projet OCM (ZTE, NOKIA, autres projets)","TRAVAUX OCM",
AI505="No root CAuse","No root cause",
AI505="ODU HS","PDH",
AI505="IP &amp; VLAN","PDH",
AI505="Warehouse HUAWEI","SPARE-ISSUE",
AI505="SPARE-HS","SPARE-ISSUE",
AI505="Power Telco","BSS",AI505="no impacts","no impacts"
),"")</f>
        <v>no impacts</v>
      </c>
      <c r="AH505" s="57" t="str" cm="1">
        <f t="array" ref="AH505">IFERROR(_xlfn.IFS(
AI505="MPR ISSUE","TX ISSUE",
AI505="BSS Hardware Issue","RAN ISSUE",
AI505="Sites strategiques, MLL, Pylone, etc.","ENVTECH",
AI505="AKTIVCO DEFAUT GE &amp; POWER Cabinet","POWER ISSUE",
AI505="AKTIVCO Coupure ENEO &amp; Baisse de tension","POWER ISSUE",
AI505="Coupure ENEO &amp; Baisse de tension","POWER ISSUE",
AI505="Defaut GE &amp; POWER Cabinet","POWER ISSUE",
AI505="Sharing","POWER ISSUE",
AI505="Sites strategiques &amp; DataCenter","POWER ISSUE",
AI505="Exclu","Exclu",
AI505="SAT","TX ISSUE",
AI505="SPARE-ISSUE","SPARE-ISSUE",
AI505="Fiber CAmtel","TX ISSUE",
AI505="Fiber AOF","TX ISSUE",
AI505="Projet OCM (HUAWEI)","TRAVAUX-HUAWEI",
AI505="Projet OCM (NOKIA)","TRAVAUX -NOKIA",
AI505="ACCESS-ISSUE","ACCESS-ISSUE",
AI505="Projet OCM (ZTE, NOKIA, autres projets)","TRAVAUX OCM",
AI505="No root CAuse","No root cause",
AI505="ODU HS","TX ISSUE",
AI505="IP &amp; VLAN","TX ISSUE",
AI505="Warehouse HUAWEI","SPARE-ISSUE",
AI505="SPARE-HS","SPARE-ISSUE",
AI505="Power Telco","RAN ISSUE",AI505="no impacts","no impacts"
),"")</f>
        <v>no impacts</v>
      </c>
      <c r="AI505" s="85" t="s">
        <v>5998</v>
      </c>
      <c r="AJ505" s="57" t="str" cm="1">
        <f t="array" ref="AJ505">IFERROR(_xlfn.IFS(
AI505="MPR ISSUE","ACTIVE",
AI505="BSS Hardware Issue","ACTIVE",
AI505="Sites strategiques, MLL, Pylone, etc.","PASSIVE",
AI505="AKTIVCO DEFAUT GE &amp; POWER Cabinet","PASSIVE",
AI505="AKTIVCO Coupure ENEO &amp; Baisse de tension","PASSIVE",
AI505="Coupure ENEO &amp; Baisse de tension","PASSIVE",
AI505="Defaut GE &amp; POWER Cabinet","PASSIVE",
AI505="Sharing","PASSIVE",
AI505="Sites strategiques &amp; DataCenter","PASSIVE",
AI505="Exclu","Exclu",
AI505="SAT","ACTIVE",
AI505="SPARE-ISSUE","SPARE-ISSUE",
AI505="Fiber CAmtel","ACTIVE",
AI505="Fiber AOF","ACTIVE",
AI505="Projet OCM (HUAWEI)","PLANNED WORKS",
AI505="Projet OCM (NOKIA)","PLANNED WORKS",
AI505="ACCESS-ISSUE","ACCESS-ISSUE",
AI505="Projet OCM (ZTE, NOKIA, autres projets)","PLANNED WORKS",
AI505="No root CAuse","No root cause",
AI505="ODU HS","ACTIVE",
AI505="IP &amp; VLAN","ACTIVE",
AI505="Warehouse HUAWEI","SPARE-ISSUE",
AI505="SPARE-HS","SPARE-ISSUE",
AI505="Power Telco","ACTIVE", AI505="no impacts","no impacts"
),"")</f>
        <v>no impacts</v>
      </c>
      <c r="AK505" s="23" t="s">
        <v>5537</v>
      </c>
      <c r="AL505" s="23" t="str">
        <f t="shared" si="18"/>
        <v>SUD_069</v>
      </c>
      <c r="AN505" s="9" t="s">
        <v>5537</v>
      </c>
      <c r="AO505" s="23" t="str">
        <f>_xlfn.XLOOKUP(B505,'INCIDENT-05-03-2026'!E:E,'INCIDENT-05-03-2026'!F:F,"")</f>
        <v/>
      </c>
      <c r="AP505" s="7" t="s">
        <v>5537</v>
      </c>
      <c r="AQ505" s="6"/>
      <c r="AR505" s="7"/>
      <c r="AS505" s="3" t="str">
        <f>_xlfn.XLOOKUP(B505,'[3]tt num | region | site id'!$C:$C,'[3]tt num | region | site id'!$Q:$Q,"")</f>
        <v/>
      </c>
      <c r="AT505" s="24" t="str">
        <f>_xlfn.XLOOKUP(B505,'[4]Cells Huawei 03052026 12h'!$B:$B,'[4]Cells Huawei 03052026 12h'!$T:$T,"")</f>
        <v/>
      </c>
      <c r="AU505" s="24" t="str">
        <f>_xlfn.XLOOKUP(B505,'[5]cells down 02052026 8h50'!$B:$B,'[5]cells down 02052026 8h50'!$R:$R,"")</f>
        <v/>
      </c>
      <c r="AV505" s="24" t="str">
        <f>_xlfn.XLOOKUP(B505,'[5]cells down 02052026 13h50'!$B:$B,'[5]cells down 02052026 13h50'!$R:$R,"")</f>
        <v/>
      </c>
      <c r="AW505" s="24" t="str">
        <f>_xlfn.XLOOKUP(B505,'[5]cells down 02052026 13h50'!$B:$B,'[5]cells down 02052026 13h50'!$R:$R,"")</f>
        <v/>
      </c>
      <c r="AX505" s="24" t="str">
        <f>_xlfn.XLOOKUP(B505,'[6]cell downs 03052026 8h40 '!$B:$B,'[6]cell downs 03052026 8h40 '!$R:$R,"")</f>
        <v/>
      </c>
      <c r="AY505" s="24" t="str">
        <f>_xlfn.XLOOKUP(B505,'[7]ALL SITES DOWN'!$D:$D,'[7]ALL SITES DOWN'!$J:$J,"")</f>
        <v/>
      </c>
      <c r="AZ505" s="24" t="str">
        <f>_xlfn.XLOOKUP(B505,'[8]ALL SITES DOWN'!$D:$D,'[8]ALL SITES DOWN'!$J:$J,"")</f>
        <v/>
      </c>
      <c r="BA505" s="9" t="str">
        <f>_xlfn.XLOOKUP(B505,[9]sheet1!$AC:$AC,[9]sheet1!$AF:$AF,"")</f>
        <v/>
      </c>
      <c r="BB505" s="14" t="s">
        <v>5537</v>
      </c>
      <c r="BC505" s="14" t="s">
        <v>5537</v>
      </c>
      <c r="BD505" s="14" t="str">
        <f>_xlfn.XLOOKUP(B505,'[10]cell downs 18042026 17h'!$B:$B,'[10]cell downs 18042026 17h'!$B:$B,"")</f>
        <v/>
      </c>
      <c r="BE505" s="14" t="str">
        <f>_xlfn.XLOOKUP(B505,'[11]Cells Huawei 19042026 15h'!$B:$B,'[11]Cells Huawei 19042026 15h'!$B:$B,"")</f>
        <v/>
      </c>
      <c r="BF505" s="9" t="str">
        <f>_xlfn.XLOOKUP(B505,'[12]cells down 19042026 9H40'!$B:$B,'[12]cells down 19042026 9H40'!$B:$B,"")</f>
        <v/>
      </c>
      <c r="BG505" s="9" t="s">
        <v>1810</v>
      </c>
      <c r="BH505" s="9" t="s">
        <v>12</v>
      </c>
    </row>
    <row r="506" spans="1:60" s="9" customFormat="1" x14ac:dyDescent="0.3">
      <c r="A506" s="1" t="s">
        <v>1113</v>
      </c>
      <c r="B506" s="8" t="s">
        <v>1114</v>
      </c>
      <c r="C506" s="3" t="str">
        <f>_xlfn.XLOOKUP(B506,'[1]daily break down'!$D:$D,'[1]daily break down'!$E:$E,"")</f>
        <v>CENTRE</v>
      </c>
      <c r="D506" s="1" t="s">
        <v>11</v>
      </c>
      <c r="E506" s="1" t="s">
        <v>12</v>
      </c>
      <c r="F506" s="3" t="s">
        <v>226</v>
      </c>
      <c r="G506" s="1" t="s">
        <v>1113</v>
      </c>
      <c r="H506" s="41" t="str">
        <f>_xlfn.XLOOKUP(B506,[2]CALCULATION!$B:$B,[2]CALCULATION!$H:$H,"")</f>
        <v>NOKIA</v>
      </c>
      <c r="I506" s="34">
        <v>0.36984697076505602</v>
      </c>
      <c r="J506" s="34">
        <v>8.9175391587059801E-5</v>
      </c>
      <c r="K506" s="34">
        <v>5.3505234952235873E-5</v>
      </c>
      <c r="L506" s="34">
        <v>9.3066143893569722E-2</v>
      </c>
      <c r="M506" s="34">
        <v>7.4402709872628037E-2</v>
      </c>
      <c r="N506" s="34">
        <v>0.17393900680729593</v>
      </c>
      <c r="O506" s="34">
        <v>20.964377875231818</v>
      </c>
      <c r="P506" s="34">
        <v>6.3666997771197833</v>
      </c>
      <c r="Q506" s="34">
        <v>14.394152025638352</v>
      </c>
      <c r="R506" s="34">
        <v>0.16604474498867422</v>
      </c>
      <c r="S506" s="35">
        <v>1.7835078317469854E-5</v>
      </c>
      <c r="T506" s="35">
        <v>322548.30058955634</v>
      </c>
      <c r="U506" s="35">
        <v>1.2484554822171003E-4</v>
      </c>
      <c r="V506" s="35">
        <v>5.3505234952120087E-5</v>
      </c>
      <c r="W506" s="35">
        <v>1.6051570485664974E-4</v>
      </c>
      <c r="X506" s="35">
        <v>3.059033388695934</v>
      </c>
      <c r="Y506" s="35">
        <v>1.7835078317400378E-4</v>
      </c>
      <c r="Z506" s="35">
        <v>1.7835078317394589E-4</v>
      </c>
      <c r="AA506" s="35">
        <v>0</v>
      </c>
      <c r="AB506" s="35">
        <v>0</v>
      </c>
      <c r="AC506" s="35">
        <v>2.0520195155293575E-4</v>
      </c>
      <c r="AD506" s="35">
        <v>1.0701046990452966E-4</v>
      </c>
      <c r="AE506" s="58" t="s">
        <v>5560</v>
      </c>
      <c r="AF506" s="58"/>
      <c r="AG506" s="57" t="str" cm="1">
        <f t="array" ref="AG506">IFERROR(_xlfn.IFS(
AI506="MPR ISSUE","PDH",
AI506="BSS Hardware Issue","BSS",
AI506="Sites strategiques, MLL, Pylone, etc.","ENVTECH",
AI506="AKTIVCO DEFAUT GE &amp; POWER Cabinet","AKTIVCO",
AI506="AKTIVCO Coupure ENEO &amp; Baisse de tension","AKTIVCO GRID ONLY",
AI506="Coupure ENEO &amp; Baisse de tension","IHS GRID ONLY",
AI506="Defaut GE &amp; POWER Cabinet","IHS",
AI506="Sharing","Partners",
AI506="Sites strategiques &amp; DataCenter","SST &amp; DC",
AI506="Exclu","Exclu",
AI506="SAT","SAT",
AI506="SPARE-ISSUE","SPARE-ISSUE",
AI506="Fiber CAmtel","TRANS_FO_CAMTEL",
AI506="Fiber AOF","Fiber AOF",
AI506="Projet OCM (HUAWEI)","TRAVAUX-HUAWEI",
AI506="Projet OCM (NOKIA)","TRAVAUX-NOKIA",
AI506="ACCESS-ISSUE","ACCESS-ISSUE",
AI506="Projet OCM (ZTE, NOKIA, autres projets)","TRAVAUX OCM",
AI506="No root CAuse","No root cause",
AI506="ODU HS","PDH",
AI506="IP &amp; VLAN","PDH",
AI506="Warehouse HUAWEI","SPARE-ISSUE",
AI506="SPARE-HS","SPARE-ISSUE",
AI506="Power Telco","BSS",AI506="no impacts","no impacts"
),"")</f>
        <v>no impacts</v>
      </c>
      <c r="AH506" s="57" t="str" cm="1">
        <f t="array" ref="AH506">IFERROR(_xlfn.IFS(
AI506="MPR ISSUE","TX ISSUE",
AI506="BSS Hardware Issue","RAN ISSUE",
AI506="Sites strategiques, MLL, Pylone, etc.","ENVTECH",
AI506="AKTIVCO DEFAUT GE &amp; POWER Cabinet","POWER ISSUE",
AI506="AKTIVCO Coupure ENEO &amp; Baisse de tension","POWER ISSUE",
AI506="Coupure ENEO &amp; Baisse de tension","POWER ISSUE",
AI506="Defaut GE &amp; POWER Cabinet","POWER ISSUE",
AI506="Sharing","POWER ISSUE",
AI506="Sites strategiques &amp; DataCenter","POWER ISSUE",
AI506="Exclu","Exclu",
AI506="SAT","TX ISSUE",
AI506="SPARE-ISSUE","SPARE-ISSUE",
AI506="Fiber CAmtel","TX ISSUE",
AI506="Fiber AOF","TX ISSUE",
AI506="Projet OCM (HUAWEI)","TRAVAUX-HUAWEI",
AI506="Projet OCM (NOKIA)","TRAVAUX -NOKIA",
AI506="ACCESS-ISSUE","ACCESS-ISSUE",
AI506="Projet OCM (ZTE, NOKIA, autres projets)","TRAVAUX OCM",
AI506="No root CAuse","No root cause",
AI506="ODU HS","TX ISSUE",
AI506="IP &amp; VLAN","TX ISSUE",
AI506="Warehouse HUAWEI","SPARE-ISSUE",
AI506="SPARE-HS","SPARE-ISSUE",
AI506="Power Telco","RAN ISSUE",AI506="no impacts","no impacts"
),"")</f>
        <v>no impacts</v>
      </c>
      <c r="AI506" s="85" t="s">
        <v>5998</v>
      </c>
      <c r="AJ506" s="57" t="str" cm="1">
        <f t="array" ref="AJ506">IFERROR(_xlfn.IFS(
AI506="MPR ISSUE","ACTIVE",
AI506="BSS Hardware Issue","ACTIVE",
AI506="Sites strategiques, MLL, Pylone, etc.","PASSIVE",
AI506="AKTIVCO DEFAUT GE &amp; POWER Cabinet","PASSIVE",
AI506="AKTIVCO Coupure ENEO &amp; Baisse de tension","PASSIVE",
AI506="Coupure ENEO &amp; Baisse de tension","PASSIVE",
AI506="Defaut GE &amp; POWER Cabinet","PASSIVE",
AI506="Sharing","PASSIVE",
AI506="Sites strategiques &amp; DataCenter","PASSIVE",
AI506="Exclu","Exclu",
AI506="SAT","ACTIVE",
AI506="SPARE-ISSUE","SPARE-ISSUE",
AI506="Fiber CAmtel","ACTIVE",
AI506="Fiber AOF","ACTIVE",
AI506="Projet OCM (HUAWEI)","PLANNED WORKS",
AI506="Projet OCM (NOKIA)","PLANNED WORKS",
AI506="ACCESS-ISSUE","ACCESS-ISSUE",
AI506="Projet OCM (ZTE, NOKIA, autres projets)","PLANNED WORKS",
AI506="No root CAuse","No root cause",
AI506="ODU HS","ACTIVE",
AI506="IP &amp; VLAN","ACTIVE",
AI506="Warehouse HUAWEI","SPARE-ISSUE",
AI506="SPARE-HS","SPARE-ISSUE",
AI506="Power Telco","ACTIVE", AI506="no impacts","no impacts"
),"")</f>
        <v>no impacts</v>
      </c>
      <c r="AK506" s="23" t="s">
        <v>5537</v>
      </c>
      <c r="AL506" s="23" t="str">
        <f t="shared" si="18"/>
        <v>EST_018</v>
      </c>
      <c r="AN506" s="9" t="s">
        <v>5537</v>
      </c>
      <c r="AO506" s="23" t="str">
        <f>_xlfn.XLOOKUP(B506,'INCIDENT-05-03-2026'!E:E,'INCIDENT-05-03-2026'!F:F,"")</f>
        <v/>
      </c>
      <c r="AP506" s="7" t="s">
        <v>5537</v>
      </c>
      <c r="AQ506" s="6"/>
      <c r="AR506" s="7"/>
      <c r="AS506" s="3" t="str">
        <f>_xlfn.XLOOKUP(B506,'[3]tt num | region | site id'!$C:$C,'[3]tt num | region | site id'!$Q:$Q,"")</f>
        <v/>
      </c>
      <c r="AT506" s="24" t="str">
        <f>_xlfn.XLOOKUP(B506,'[4]Cells Huawei 03052026 12h'!$B:$B,'[4]Cells Huawei 03052026 12h'!$T:$T,"")</f>
        <v/>
      </c>
      <c r="AU506" s="24" t="str">
        <f>_xlfn.XLOOKUP(B506,'[5]cells down 02052026 8h50'!$B:$B,'[5]cells down 02052026 8h50'!$R:$R,"")</f>
        <v/>
      </c>
      <c r="AV506" s="24" t="str">
        <f>_xlfn.XLOOKUP(B506,'[5]cells down 02052026 13h50'!$B:$B,'[5]cells down 02052026 13h50'!$R:$R,"")</f>
        <v/>
      </c>
      <c r="AW506" s="24" t="str">
        <f>_xlfn.XLOOKUP(B506,'[5]cells down 02052026 13h50'!$B:$B,'[5]cells down 02052026 13h50'!$R:$R,"")</f>
        <v/>
      </c>
      <c r="AX506" s="24" t="str">
        <f>_xlfn.XLOOKUP(B506,'[6]cell downs 03052026 8h40 '!$B:$B,'[6]cell downs 03052026 8h40 '!$R:$R,"")</f>
        <v/>
      </c>
      <c r="AY506" s="24" t="str">
        <f>_xlfn.XLOOKUP(B506,'[7]ALL SITES DOWN'!$D:$D,'[7]ALL SITES DOWN'!$J:$J,"")</f>
        <v/>
      </c>
      <c r="AZ506" s="24" t="str">
        <f>_xlfn.XLOOKUP(B506,'[8]ALL SITES DOWN'!$D:$D,'[8]ALL SITES DOWN'!$J:$J,"")</f>
        <v/>
      </c>
      <c r="BA506" s="9" t="str">
        <f>_xlfn.XLOOKUP(B506,[9]sheet1!$AC:$AC,[9]sheet1!$AF:$AF,"")</f>
        <v/>
      </c>
      <c r="BB506" s="14" t="s">
        <v>5537</v>
      </c>
      <c r="BC506" s="14" t="s">
        <v>5537</v>
      </c>
      <c r="BD506" s="14" t="str">
        <f>_xlfn.XLOOKUP(B506,'[10]cell downs 18042026 17h'!$B:$B,'[10]cell downs 18042026 17h'!$B:$B,"")</f>
        <v>EST_018</v>
      </c>
      <c r="BE506" s="14" t="str">
        <f>_xlfn.XLOOKUP(B506,'[11]Cells Huawei 19042026 15h'!$B:$B,'[11]Cells Huawei 19042026 15h'!$B:$B,"")</f>
        <v/>
      </c>
      <c r="BF506" s="9" t="str">
        <f>_xlfn.XLOOKUP(B506,'[12]cells down 19042026 9H40'!$B:$B,'[12]cells down 19042026 9H40'!$B:$B,"")</f>
        <v/>
      </c>
      <c r="BG506" s="9" t="s">
        <v>1114</v>
      </c>
      <c r="BH506" s="9" t="s">
        <v>594</v>
      </c>
    </row>
    <row r="507" spans="1:60" s="9" customFormat="1" x14ac:dyDescent="0.3">
      <c r="A507" s="1" t="s">
        <v>1555</v>
      </c>
      <c r="B507" s="8" t="s">
        <v>1556</v>
      </c>
      <c r="C507" s="3" t="str">
        <f>_xlfn.XLOOKUP(B507,'[1]daily break down'!$D:$D,'[1]daily break down'!$E:$E,"")</f>
        <v>EXTREME-NORD</v>
      </c>
      <c r="D507" s="1" t="s">
        <v>11</v>
      </c>
      <c r="E507" s="1" t="s">
        <v>12</v>
      </c>
      <c r="F507" s="3" t="s">
        <v>55</v>
      </c>
      <c r="G507" s="1" t="s">
        <v>719</v>
      </c>
      <c r="H507" s="41" t="str">
        <f>_xlfn.XLOOKUP(B507,[2]CALCULATION!$B:$B,[2]CALCULATION!$H:$H,"")</f>
        <v>NOKIA</v>
      </c>
      <c r="I507" s="34">
        <v>3.5670156634708122E-5</v>
      </c>
      <c r="J507" s="34">
        <v>1.42680626539122E-4</v>
      </c>
      <c r="K507" s="34">
        <v>3.5670156634766019E-5</v>
      </c>
      <c r="L507" s="34">
        <v>8.9175391586828202E-5</v>
      </c>
      <c r="M507" s="34">
        <v>1.0701046990435595E-4</v>
      </c>
      <c r="N507" s="34">
        <v>5.3505234952120087E-5</v>
      </c>
      <c r="O507" s="34">
        <v>3.5670156634823915E-5</v>
      </c>
      <c r="P507" s="34">
        <v>0.18431636970232132</v>
      </c>
      <c r="Q507" s="34">
        <v>1.7835078317354061E-5</v>
      </c>
      <c r="R507" s="34">
        <v>1.2147816782389158</v>
      </c>
      <c r="S507" s="35">
        <v>0.99414390621670179</v>
      </c>
      <c r="T507" s="35">
        <v>328562.25709136983</v>
      </c>
      <c r="U507" s="35">
        <v>0.27180549202709925</v>
      </c>
      <c r="V507" s="35">
        <v>1.086906199530068</v>
      </c>
      <c r="W507" s="35">
        <v>2.3339815906786532</v>
      </c>
      <c r="X507" s="35">
        <v>1.3018002014650445</v>
      </c>
      <c r="Y507" s="35">
        <v>0.58441984630442934</v>
      </c>
      <c r="Z507" s="35">
        <v>8.9175391586886099E-5</v>
      </c>
      <c r="AA507" s="35">
        <v>0</v>
      </c>
      <c r="AB507" s="35">
        <v>0</v>
      </c>
      <c r="AC507" s="35">
        <v>2.0520195155260268E-4</v>
      </c>
      <c r="AD507" s="35">
        <v>1.0701046990435595E-4</v>
      </c>
      <c r="AE507" s="58" t="s">
        <v>5603</v>
      </c>
      <c r="AF507" s="58"/>
      <c r="AG507" s="57" t="str" cm="1">
        <f t="array" ref="AG507">IFERROR(_xlfn.IFS(
AI507="MPR ISSUE","PDH",
AI507="BSS Hardware Issue","BSS",
AI507="Sites strategiques, MLL, Pylone, etc.","ENVTECH",
AI507="AKTIVCO DEFAUT GE &amp; POWER Cabinet","AKTIVCO",
AI507="AKTIVCO Coupure ENEO &amp; Baisse de tension","AKTIVCO GRID ONLY",
AI507="Coupure ENEO &amp; Baisse de tension","IHS GRID ONLY",
AI507="Defaut GE &amp; POWER Cabinet","IHS",
AI507="Sharing","Partners",
AI507="Sites strategiques &amp; DataCenter","SST &amp; DC",
AI507="Exclu","Exclu",
AI507="SAT","SAT",
AI507="SPARE-ISSUE","SPARE-ISSUE",
AI507="Fiber CAmtel","TRANS_FO_CAMTEL",
AI507="Fiber AOF","Fiber AOF",
AI507="Projet OCM (HUAWEI)","TRAVAUX-HUAWEI",
AI507="Projet OCM (NOKIA)","TRAVAUX-NOKIA",
AI507="ACCESS-ISSUE","ACCESS-ISSUE",
AI507="Projet OCM (ZTE, NOKIA, autres projets)","TRAVAUX OCM",
AI507="No root CAuse","No root cause",
AI507="ODU HS","PDH",
AI507="IP &amp; VLAN","PDH",
AI507="Warehouse HUAWEI","SPARE-ISSUE",
AI507="SPARE-HS","SPARE-ISSUE",
AI507="Power Telco","BSS",AI507="no impacts","no impacts"
),"")</f>
        <v>no impacts</v>
      </c>
      <c r="AH507" s="57" t="str" cm="1">
        <f t="array" ref="AH507">IFERROR(_xlfn.IFS(
AI507="MPR ISSUE","TX ISSUE",
AI507="BSS Hardware Issue","RAN ISSUE",
AI507="Sites strategiques, MLL, Pylone, etc.","ENVTECH",
AI507="AKTIVCO DEFAUT GE &amp; POWER Cabinet","POWER ISSUE",
AI507="AKTIVCO Coupure ENEO &amp; Baisse de tension","POWER ISSUE",
AI507="Coupure ENEO &amp; Baisse de tension","POWER ISSUE",
AI507="Defaut GE &amp; POWER Cabinet","POWER ISSUE",
AI507="Sharing","POWER ISSUE",
AI507="Sites strategiques &amp; DataCenter","POWER ISSUE",
AI507="Exclu","Exclu",
AI507="SAT","TX ISSUE",
AI507="SPARE-ISSUE","SPARE-ISSUE",
AI507="Fiber CAmtel","TX ISSUE",
AI507="Fiber AOF","TX ISSUE",
AI507="Projet OCM (HUAWEI)","TRAVAUX-HUAWEI",
AI507="Projet OCM (NOKIA)","TRAVAUX -NOKIA",
AI507="ACCESS-ISSUE","ACCESS-ISSUE",
AI507="Projet OCM (ZTE, NOKIA, autres projets)","TRAVAUX OCM",
AI507="No root CAuse","No root cause",
AI507="ODU HS","TX ISSUE",
AI507="IP &amp; VLAN","TX ISSUE",
AI507="Warehouse HUAWEI","SPARE-ISSUE",
AI507="SPARE-HS","SPARE-ISSUE",
AI507="Power Telco","RAN ISSUE",AI507="no impacts","no impacts"
),"")</f>
        <v>no impacts</v>
      </c>
      <c r="AI507" s="85" t="s">
        <v>5998</v>
      </c>
      <c r="AJ507" s="57" t="str" cm="1">
        <f t="array" ref="AJ507">IFERROR(_xlfn.IFS(
AI507="MPR ISSUE","ACTIVE",
AI507="BSS Hardware Issue","ACTIVE",
AI507="Sites strategiques, MLL, Pylone, etc.","PASSIVE",
AI507="AKTIVCO DEFAUT GE &amp; POWER Cabinet","PASSIVE",
AI507="AKTIVCO Coupure ENEO &amp; Baisse de tension","PASSIVE",
AI507="Coupure ENEO &amp; Baisse de tension","PASSIVE",
AI507="Defaut GE &amp; POWER Cabinet","PASSIVE",
AI507="Sharing","PASSIVE",
AI507="Sites strategiques &amp; DataCenter","PASSIVE",
AI507="Exclu","Exclu",
AI507="SAT","ACTIVE",
AI507="SPARE-ISSUE","SPARE-ISSUE",
AI507="Fiber CAmtel","ACTIVE",
AI507="Fiber AOF","ACTIVE",
AI507="Projet OCM (HUAWEI)","PLANNED WORKS",
AI507="Projet OCM (NOKIA)","PLANNED WORKS",
AI507="ACCESS-ISSUE","ACCESS-ISSUE",
AI507="Projet OCM (ZTE, NOKIA, autres projets)","PLANNED WORKS",
AI507="No root CAuse","No root cause",
AI507="ODU HS","ACTIVE",
AI507="IP &amp; VLAN","ACTIVE",
AI507="Warehouse HUAWEI","SPARE-ISSUE",
AI507="SPARE-HS","SPARE-ISSUE",
AI507="Power Telco","ACTIVE", AI507="no impacts","no impacts"
),"")</f>
        <v>no impacts</v>
      </c>
      <c r="AK507" s="23" t="s">
        <v>5537</v>
      </c>
      <c r="AL507" s="23" t="str">
        <f t="shared" si="18"/>
        <v>EXN_100</v>
      </c>
      <c r="AN507" s="9" t="s">
        <v>5537</v>
      </c>
      <c r="AO507" s="23" t="str">
        <f>_xlfn.XLOOKUP(B507,'INCIDENT-05-03-2026'!E:E,'INCIDENT-05-03-2026'!F:F,"")</f>
        <v/>
      </c>
      <c r="AP507" s="7" t="s">
        <v>5537</v>
      </c>
      <c r="AQ507" s="6"/>
      <c r="AR507" s="7"/>
      <c r="AS507" s="3" t="str">
        <f>_xlfn.XLOOKUP(B507,'[3]tt num | region | site id'!$C:$C,'[3]tt num | region | site id'!$Q:$Q,"")</f>
        <v/>
      </c>
      <c r="AT507" s="24" t="str">
        <f>_xlfn.XLOOKUP(B507,'[4]Cells Huawei 03052026 12h'!$B:$B,'[4]Cells Huawei 03052026 12h'!$T:$T,"")</f>
        <v/>
      </c>
      <c r="AU507" s="24" t="str">
        <f>_xlfn.XLOOKUP(B507,'[5]cells down 02052026 8h50'!$B:$B,'[5]cells down 02052026 8h50'!$R:$R,"")</f>
        <v/>
      </c>
      <c r="AV507" s="24" t="str">
        <f>_xlfn.XLOOKUP(B507,'[5]cells down 02052026 13h50'!$B:$B,'[5]cells down 02052026 13h50'!$R:$R,"")</f>
        <v/>
      </c>
      <c r="AW507" s="24" t="str">
        <f>_xlfn.XLOOKUP(B507,'[5]cells down 02052026 13h50'!$B:$B,'[5]cells down 02052026 13h50'!$R:$R,"")</f>
        <v/>
      </c>
      <c r="AX507" s="24" t="str">
        <f>_xlfn.XLOOKUP(B507,'[6]cell downs 03052026 8h40 '!$B:$B,'[6]cell downs 03052026 8h40 '!$R:$R,"")</f>
        <v/>
      </c>
      <c r="AY507" s="24" t="str">
        <f>_xlfn.XLOOKUP(B507,'[7]ALL SITES DOWN'!$D:$D,'[7]ALL SITES DOWN'!$J:$J,"")</f>
        <v/>
      </c>
      <c r="AZ507" s="24" t="str">
        <f>_xlfn.XLOOKUP(B507,'[8]ALL SITES DOWN'!$D:$D,'[8]ALL SITES DOWN'!$J:$J,"")</f>
        <v/>
      </c>
      <c r="BA507" s="9" t="str">
        <f>_xlfn.XLOOKUP(B507,[9]sheet1!$AC:$AC,[9]sheet1!$AF:$AF,"")</f>
        <v/>
      </c>
      <c r="BB507" s="14" t="s">
        <v>5537</v>
      </c>
      <c r="BC507" s="14" t="s">
        <v>5537</v>
      </c>
      <c r="BD507" s="14" t="str">
        <f>_xlfn.XLOOKUP(B507,'[10]cell downs 18042026 17h'!$B:$B,'[10]cell downs 18042026 17h'!$B:$B,"")</f>
        <v/>
      </c>
      <c r="BE507" s="14" t="str">
        <f>_xlfn.XLOOKUP(B507,'[11]Cells Huawei 19042026 15h'!$B:$B,'[11]Cells Huawei 19042026 15h'!$B:$B,"")</f>
        <v/>
      </c>
      <c r="BF507" s="9" t="str">
        <f>_xlfn.XLOOKUP(B507,'[12]cells down 19042026 9H40'!$B:$B,'[12]cells down 19042026 9H40'!$B:$B,"")</f>
        <v/>
      </c>
      <c r="BG507" s="9" t="s">
        <v>1556</v>
      </c>
      <c r="BH507" s="9" t="s">
        <v>5537</v>
      </c>
    </row>
    <row r="508" spans="1:60" s="9" customFormat="1" x14ac:dyDescent="0.3">
      <c r="A508" s="1" t="s">
        <v>1321</v>
      </c>
      <c r="B508" s="8" t="s">
        <v>1322</v>
      </c>
      <c r="C508" s="3" t="str">
        <f>_xlfn.XLOOKUP(B508,'[1]daily break down'!$D:$D,'[1]daily break down'!$E:$E,"")</f>
        <v>OUEST</v>
      </c>
      <c r="D508" s="1" t="s">
        <v>11</v>
      </c>
      <c r="E508" s="1" t="s">
        <v>12</v>
      </c>
      <c r="F508" s="3" t="s">
        <v>102</v>
      </c>
      <c r="G508" s="1" t="s">
        <v>1323</v>
      </c>
      <c r="H508" s="41" t="str">
        <f>_xlfn.XLOOKUP(B508,[2]CALCULATION!$B:$B,[2]CALCULATION!$H:$H,"")</f>
        <v>NOKIA</v>
      </c>
      <c r="I508" s="34">
        <v>1.0701046990406647E-4</v>
      </c>
      <c r="J508" s="34">
        <v>0.67387183535600303</v>
      </c>
      <c r="K508" s="34">
        <v>8.9175391586943995E-5</v>
      </c>
      <c r="L508" s="34">
        <v>5.3505234952235873E-5</v>
      </c>
      <c r="M508" s="34">
        <v>6.449164319570401E-2</v>
      </c>
      <c r="N508" s="34">
        <v>8.9175391587059801E-5</v>
      </c>
      <c r="O508" s="34">
        <v>1.4268062653929566E-4</v>
      </c>
      <c r="P508" s="34">
        <v>1.6051570485641812E-4</v>
      </c>
      <c r="Q508" s="34">
        <v>5.3505234952062184E-5</v>
      </c>
      <c r="R508" s="34">
        <v>8.9175391586943995E-5</v>
      </c>
      <c r="S508" s="35">
        <v>8.9175391587059801E-5</v>
      </c>
      <c r="T508" s="35">
        <v>610293.327732548</v>
      </c>
      <c r="U508" s="35">
        <v>1.2484554822171003E-4</v>
      </c>
      <c r="V508" s="35">
        <v>1.0701046990441385E-4</v>
      </c>
      <c r="W508" s="35">
        <v>1.0701046990452966E-4</v>
      </c>
      <c r="X508" s="35">
        <v>5.3505234952120087E-5</v>
      </c>
      <c r="Y508" s="35">
        <v>5.3505234952351672E-5</v>
      </c>
      <c r="Z508" s="35">
        <v>7.1340313269358348E-5</v>
      </c>
      <c r="AA508" s="35">
        <v>0</v>
      </c>
      <c r="AB508" s="35">
        <v>0</v>
      </c>
      <c r="AC508" s="35">
        <v>2.0520195155226961E-4</v>
      </c>
      <c r="AD508" s="35">
        <v>1.0701046990418226E-4</v>
      </c>
      <c r="AE508" s="58" t="s">
        <v>5560</v>
      </c>
      <c r="AF508" s="58"/>
      <c r="AG508" s="57" t="str" cm="1">
        <f t="array" ref="AG508">IFERROR(_xlfn.IFS(
AI508="MPR ISSUE","PDH",
AI508="BSS Hardware Issue","BSS",
AI508="Sites strategiques, MLL, Pylone, etc.","ENVTECH",
AI508="AKTIVCO DEFAUT GE &amp; POWER Cabinet","AKTIVCO",
AI508="AKTIVCO Coupure ENEO &amp; Baisse de tension","AKTIVCO GRID ONLY",
AI508="Coupure ENEO &amp; Baisse de tension","IHS GRID ONLY",
AI508="Defaut GE &amp; POWER Cabinet","IHS",
AI508="Sharing","Partners",
AI508="Sites strategiques &amp; DataCenter","SST &amp; DC",
AI508="Exclu","Exclu",
AI508="SAT","SAT",
AI508="SPARE-ISSUE","SPARE-ISSUE",
AI508="Fiber CAmtel","TRANS_FO_CAMTEL",
AI508="Fiber AOF","Fiber AOF",
AI508="Projet OCM (HUAWEI)","TRAVAUX-HUAWEI",
AI508="Projet OCM (NOKIA)","TRAVAUX-NOKIA",
AI508="ACCESS-ISSUE","ACCESS-ISSUE",
AI508="Projet OCM (ZTE, NOKIA, autres projets)","TRAVAUX OCM",
AI508="No root CAuse","No root cause",
AI508="ODU HS","PDH",
AI508="IP &amp; VLAN","PDH",
AI508="Warehouse HUAWEI","SPARE-ISSUE",
AI508="SPARE-HS","SPARE-ISSUE",
AI508="Power Telco","BSS",AI508="no impacts","no impacts"
),"")</f>
        <v>no impacts</v>
      </c>
      <c r="AH508" s="57" t="str" cm="1">
        <f t="array" ref="AH508">IFERROR(_xlfn.IFS(
AI508="MPR ISSUE","TX ISSUE",
AI508="BSS Hardware Issue","RAN ISSUE",
AI508="Sites strategiques, MLL, Pylone, etc.","ENVTECH",
AI508="AKTIVCO DEFAUT GE &amp; POWER Cabinet","POWER ISSUE",
AI508="AKTIVCO Coupure ENEO &amp; Baisse de tension","POWER ISSUE",
AI508="Coupure ENEO &amp; Baisse de tension","POWER ISSUE",
AI508="Defaut GE &amp; POWER Cabinet","POWER ISSUE",
AI508="Sharing","POWER ISSUE",
AI508="Sites strategiques &amp; DataCenter","POWER ISSUE",
AI508="Exclu","Exclu",
AI508="SAT","TX ISSUE",
AI508="SPARE-ISSUE","SPARE-ISSUE",
AI508="Fiber CAmtel","TX ISSUE",
AI508="Fiber AOF","TX ISSUE",
AI508="Projet OCM (HUAWEI)","TRAVAUX-HUAWEI",
AI508="Projet OCM (NOKIA)","TRAVAUX -NOKIA",
AI508="ACCESS-ISSUE","ACCESS-ISSUE",
AI508="Projet OCM (ZTE, NOKIA, autres projets)","TRAVAUX OCM",
AI508="No root CAuse","No root cause",
AI508="ODU HS","TX ISSUE",
AI508="IP &amp; VLAN","TX ISSUE",
AI508="Warehouse HUAWEI","SPARE-ISSUE",
AI508="SPARE-HS","SPARE-ISSUE",
AI508="Power Telco","RAN ISSUE",AI508="no impacts","no impacts"
),"")</f>
        <v>no impacts</v>
      </c>
      <c r="AI508" s="85" t="s">
        <v>5998</v>
      </c>
      <c r="AJ508" s="57" t="str" cm="1">
        <f t="array" ref="AJ508">IFERROR(_xlfn.IFS(
AI508="MPR ISSUE","ACTIVE",
AI508="BSS Hardware Issue","ACTIVE",
AI508="Sites strategiques, MLL, Pylone, etc.","PASSIVE",
AI508="AKTIVCO DEFAUT GE &amp; POWER Cabinet","PASSIVE",
AI508="AKTIVCO Coupure ENEO &amp; Baisse de tension","PASSIVE",
AI508="Coupure ENEO &amp; Baisse de tension","PASSIVE",
AI508="Defaut GE &amp; POWER Cabinet","PASSIVE",
AI508="Sharing","PASSIVE",
AI508="Sites strategiques &amp; DataCenter","PASSIVE",
AI508="Exclu","Exclu",
AI508="SAT","ACTIVE",
AI508="SPARE-ISSUE","SPARE-ISSUE",
AI508="Fiber CAmtel","ACTIVE",
AI508="Fiber AOF","ACTIVE",
AI508="Projet OCM (HUAWEI)","PLANNED WORKS",
AI508="Projet OCM (NOKIA)","PLANNED WORKS",
AI508="ACCESS-ISSUE","ACCESS-ISSUE",
AI508="Projet OCM (ZTE, NOKIA, autres projets)","PLANNED WORKS",
AI508="No root CAuse","No root cause",
AI508="ODU HS","ACTIVE",
AI508="IP &amp; VLAN","ACTIVE",
AI508="Warehouse HUAWEI","SPARE-ISSUE",
AI508="SPARE-HS","SPARE-ISSUE",
AI508="Power Telco","ACTIVE", AI508="no impacts","no impacts"
),"")</f>
        <v>no impacts</v>
      </c>
      <c r="AK508" s="23" t="s">
        <v>5537</v>
      </c>
      <c r="AL508" s="23" t="str">
        <f t="shared" si="18"/>
        <v>OST_143</v>
      </c>
      <c r="AN508" s="9" t="s">
        <v>5537</v>
      </c>
      <c r="AO508" s="23" t="str">
        <f>_xlfn.XLOOKUP(B508,'INCIDENT-05-03-2026'!E:E,'INCIDENT-05-03-2026'!F:F,"")</f>
        <v/>
      </c>
      <c r="AP508" s="7" t="s">
        <v>5537</v>
      </c>
      <c r="AQ508" s="6"/>
      <c r="AR508" s="7"/>
      <c r="AS508" s="3" t="str">
        <f>_xlfn.XLOOKUP(B508,'[3]tt num | region | site id'!$C:$C,'[3]tt num | region | site id'!$Q:$Q,"")</f>
        <v/>
      </c>
      <c r="AT508" s="24" t="str">
        <f>_xlfn.XLOOKUP(B508,'[4]Cells Huawei 03052026 12h'!$B:$B,'[4]Cells Huawei 03052026 12h'!$T:$T,"")</f>
        <v/>
      </c>
      <c r="AU508" s="24" t="str">
        <f>_xlfn.XLOOKUP(B508,'[5]cells down 02052026 8h50'!$B:$B,'[5]cells down 02052026 8h50'!$R:$R,"")</f>
        <v/>
      </c>
      <c r="AV508" s="24" t="str">
        <f>_xlfn.XLOOKUP(B508,'[5]cells down 02052026 13h50'!$B:$B,'[5]cells down 02052026 13h50'!$R:$R,"")</f>
        <v/>
      </c>
      <c r="AW508" s="24" t="str">
        <f>_xlfn.XLOOKUP(B508,'[5]cells down 02052026 13h50'!$B:$B,'[5]cells down 02052026 13h50'!$R:$R,"")</f>
        <v/>
      </c>
      <c r="AX508" s="24" t="str">
        <f>_xlfn.XLOOKUP(B508,'[6]cell downs 03052026 8h40 '!$B:$B,'[6]cell downs 03052026 8h40 '!$R:$R,"")</f>
        <v/>
      </c>
      <c r="AY508" s="24" t="str">
        <f>_xlfn.XLOOKUP(B508,'[7]ALL SITES DOWN'!$D:$D,'[7]ALL SITES DOWN'!$J:$J,"")</f>
        <v/>
      </c>
      <c r="AZ508" s="24" t="str">
        <f>_xlfn.XLOOKUP(B508,'[8]ALL SITES DOWN'!$D:$D,'[8]ALL SITES DOWN'!$J:$J,"")</f>
        <v/>
      </c>
      <c r="BA508" s="9" t="str">
        <f>_xlfn.XLOOKUP(B508,[9]sheet1!$AC:$AC,[9]sheet1!$AF:$AF,"")</f>
        <v/>
      </c>
      <c r="BB508" s="14" t="s">
        <v>5537</v>
      </c>
      <c r="BC508" s="14" t="s">
        <v>5537</v>
      </c>
      <c r="BD508" s="14" t="str">
        <f>_xlfn.XLOOKUP(B508,'[10]cell downs 18042026 17h'!$B:$B,'[10]cell downs 18042026 17h'!$B:$B,"")</f>
        <v/>
      </c>
      <c r="BE508" s="14" t="str">
        <f>_xlfn.XLOOKUP(B508,'[11]Cells Huawei 19042026 15h'!$B:$B,'[11]Cells Huawei 19042026 15h'!$B:$B,"")</f>
        <v/>
      </c>
      <c r="BF508" s="9" t="str">
        <f>_xlfn.XLOOKUP(B508,'[12]cells down 19042026 9H40'!$B:$B,'[12]cells down 19042026 9H40'!$B:$B,"")</f>
        <v/>
      </c>
      <c r="BG508" s="9" t="s">
        <v>1322</v>
      </c>
      <c r="BH508" s="9" t="s">
        <v>1129</v>
      </c>
    </row>
    <row r="509" spans="1:60" s="9" customFormat="1" x14ac:dyDescent="0.3">
      <c r="A509" s="1" t="s">
        <v>4787</v>
      </c>
      <c r="B509" s="8" t="s">
        <v>4788</v>
      </c>
      <c r="C509" s="3" t="str">
        <f>_xlfn.XLOOKUP(B509,'[1]daily break down'!$D:$D,'[1]daily break down'!$E:$E,"")</f>
        <v>CENTRE</v>
      </c>
      <c r="D509" s="1" t="s">
        <v>21</v>
      </c>
      <c r="E509" s="1" t="s">
        <v>80</v>
      </c>
      <c r="F509" s="3" t="s">
        <v>37</v>
      </c>
      <c r="G509" s="1" t="s">
        <v>4769</v>
      </c>
      <c r="H509" s="41" t="str">
        <f>_xlfn.XLOOKUP(B509,[2]CALCULATION!$B:$B,[2]CALCULATION!$H:$H,"")</f>
        <v>NOKIA</v>
      </c>
      <c r="I509" s="34">
        <v>3.5670156634881818E-5</v>
      </c>
      <c r="J509" s="34">
        <v>1.4268062653923776E-4</v>
      </c>
      <c r="K509" s="34">
        <v>7.1340313269300466E-5</v>
      </c>
      <c r="L509" s="34">
        <v>7.1340313269589948E-5</v>
      </c>
      <c r="M509" s="34">
        <v>1.4268062653877459E-4</v>
      </c>
      <c r="N509" s="34">
        <v>1.7835078317354061E-5</v>
      </c>
      <c r="O509" s="34">
        <v>8.9175391586828202E-5</v>
      </c>
      <c r="P509" s="34">
        <v>1.6051570485659184E-4</v>
      </c>
      <c r="Q509" s="34">
        <v>8.9175391587117684E-5</v>
      </c>
      <c r="R509" s="34">
        <v>1.2484554822182582E-4</v>
      </c>
      <c r="S509" s="35">
        <v>1.0701046990452966E-4</v>
      </c>
      <c r="T509" s="35">
        <v>558081.40068386821</v>
      </c>
      <c r="U509" s="35">
        <v>1.0701046990441385E-4</v>
      </c>
      <c r="V509" s="35">
        <v>1.0701046990429807E-4</v>
      </c>
      <c r="W509" s="35">
        <v>5.3505234952004287E-5</v>
      </c>
      <c r="X509" s="35">
        <v>2.5710423727232006</v>
      </c>
      <c r="Y509" s="35">
        <v>1.0701046990452966E-4</v>
      </c>
      <c r="Z509" s="35">
        <v>7.1340313269416245E-5</v>
      </c>
      <c r="AA509" s="35">
        <v>0</v>
      </c>
      <c r="AB509" s="35">
        <v>0</v>
      </c>
      <c r="AC509" s="35">
        <v>1.710016262940206E-4</v>
      </c>
      <c r="AD509" s="35">
        <v>8.9175391587059801E-5</v>
      </c>
      <c r="AE509" s="58" t="s">
        <v>5560</v>
      </c>
      <c r="AF509" s="58"/>
      <c r="AG509" s="57" t="str" cm="1">
        <f t="array" ref="AG509">IFERROR(_xlfn.IFS(
AI509="MPR ISSUE","PDH",
AI509="BSS Hardware Issue","BSS",
AI509="Sites strategiques, MLL, Pylone, etc.","ENVTECH",
AI509="AKTIVCO DEFAUT GE &amp; POWER Cabinet","AKTIVCO",
AI509="AKTIVCO Coupure ENEO &amp; Baisse de tension","AKTIVCO GRID ONLY",
AI509="Coupure ENEO &amp; Baisse de tension","IHS GRID ONLY",
AI509="Defaut GE &amp; POWER Cabinet","IHS",
AI509="Sharing","Partners",
AI509="Sites strategiques &amp; DataCenter","SST &amp; DC",
AI509="Exclu","Exclu",
AI509="SAT","SAT",
AI509="SPARE-ISSUE","SPARE-ISSUE",
AI509="Fiber CAmtel","TRANS_FO_CAMTEL",
AI509="Fiber AOF","Fiber AOF",
AI509="Projet OCM (HUAWEI)","TRAVAUX-HUAWEI",
AI509="Projet OCM (NOKIA)","TRAVAUX-NOKIA",
AI509="ACCESS-ISSUE","ACCESS-ISSUE",
AI509="Projet OCM (ZTE, NOKIA, autres projets)","TRAVAUX OCM",
AI509="No root CAuse","No root cause",
AI509="ODU HS","PDH",
AI509="IP &amp; VLAN","PDH",
AI509="Warehouse HUAWEI","SPARE-ISSUE",
AI509="SPARE-HS","SPARE-ISSUE",
AI509="Power Telco","BSS",AI509="no impacts","no impacts"
),"")</f>
        <v>no impacts</v>
      </c>
      <c r="AH509" s="57" t="str" cm="1">
        <f t="array" ref="AH509">IFERROR(_xlfn.IFS(
AI509="MPR ISSUE","TX ISSUE",
AI509="BSS Hardware Issue","RAN ISSUE",
AI509="Sites strategiques, MLL, Pylone, etc.","ENVTECH",
AI509="AKTIVCO DEFAUT GE &amp; POWER Cabinet","POWER ISSUE",
AI509="AKTIVCO Coupure ENEO &amp; Baisse de tension","POWER ISSUE",
AI509="Coupure ENEO &amp; Baisse de tension","POWER ISSUE",
AI509="Defaut GE &amp; POWER Cabinet","POWER ISSUE",
AI509="Sharing","POWER ISSUE",
AI509="Sites strategiques &amp; DataCenter","POWER ISSUE",
AI509="Exclu","Exclu",
AI509="SAT","TX ISSUE",
AI509="SPARE-ISSUE","SPARE-ISSUE",
AI509="Fiber CAmtel","TX ISSUE",
AI509="Fiber AOF","TX ISSUE",
AI509="Projet OCM (HUAWEI)","TRAVAUX-HUAWEI",
AI509="Projet OCM (NOKIA)","TRAVAUX -NOKIA",
AI509="ACCESS-ISSUE","ACCESS-ISSUE",
AI509="Projet OCM (ZTE, NOKIA, autres projets)","TRAVAUX OCM",
AI509="No root CAuse","No root cause",
AI509="ODU HS","TX ISSUE",
AI509="IP &amp; VLAN","TX ISSUE",
AI509="Warehouse HUAWEI","SPARE-ISSUE",
AI509="SPARE-HS","SPARE-ISSUE",
AI509="Power Telco","RAN ISSUE",AI509="no impacts","no impacts"
),"")</f>
        <v>no impacts</v>
      </c>
      <c r="AI509" s="85" t="s">
        <v>5998</v>
      </c>
      <c r="AJ509" s="57" t="str" cm="1">
        <f t="array" ref="AJ509">IFERROR(_xlfn.IFS(
AI509="MPR ISSUE","ACTIVE",
AI509="BSS Hardware Issue","ACTIVE",
AI509="Sites strategiques, MLL, Pylone, etc.","PASSIVE",
AI509="AKTIVCO DEFAUT GE &amp; POWER Cabinet","PASSIVE",
AI509="AKTIVCO Coupure ENEO &amp; Baisse de tension","PASSIVE",
AI509="Coupure ENEO &amp; Baisse de tension","PASSIVE",
AI509="Defaut GE &amp; POWER Cabinet","PASSIVE",
AI509="Sharing","PASSIVE",
AI509="Sites strategiques &amp; DataCenter","PASSIVE",
AI509="Exclu","Exclu",
AI509="SAT","ACTIVE",
AI509="SPARE-ISSUE","SPARE-ISSUE",
AI509="Fiber CAmtel","ACTIVE",
AI509="Fiber AOF","ACTIVE",
AI509="Projet OCM (HUAWEI)","PLANNED WORKS",
AI509="Projet OCM (NOKIA)","PLANNED WORKS",
AI509="ACCESS-ISSUE","ACCESS-ISSUE",
AI509="Projet OCM (ZTE, NOKIA, autres projets)","PLANNED WORKS",
AI509="No root CAuse","No root cause",
AI509="ODU HS","ACTIVE",
AI509="IP &amp; VLAN","ACTIVE",
AI509="Warehouse HUAWEI","SPARE-ISSUE",
AI509="SPARE-HS","SPARE-ISSUE",
AI509="Power Telco","ACTIVE", AI509="no impacts","no impacts"
),"")</f>
        <v>no impacts</v>
      </c>
      <c r="AK509" s="23" t="s">
        <v>5537</v>
      </c>
      <c r="AL509" s="23" t="str">
        <f t="shared" si="18"/>
        <v>CTR_181</v>
      </c>
      <c r="AN509" s="9" t="s">
        <v>5537</v>
      </c>
      <c r="AO509" s="23" t="str">
        <f>_xlfn.XLOOKUP(B509,'INCIDENT-05-03-2026'!E:E,'INCIDENT-05-03-2026'!F:F,"")</f>
        <v/>
      </c>
      <c r="AP509" s="7" t="s">
        <v>5537</v>
      </c>
      <c r="AQ509" s="6"/>
      <c r="AR509" s="7"/>
      <c r="AS509" s="3" t="str">
        <f>_xlfn.XLOOKUP(B509,'[3]tt num | region | site id'!$C:$C,'[3]tt num | region | site id'!$Q:$Q,"")</f>
        <v/>
      </c>
      <c r="AT509" s="24" t="str">
        <f>_xlfn.XLOOKUP(B509,'[4]Cells Huawei 03052026 12h'!$B:$B,'[4]Cells Huawei 03052026 12h'!$T:$T,"")</f>
        <v/>
      </c>
      <c r="AU509" s="24" t="str">
        <f>_xlfn.XLOOKUP(B509,'[5]cells down 02052026 8h50'!$B:$B,'[5]cells down 02052026 8h50'!$R:$R,"")</f>
        <v/>
      </c>
      <c r="AV509" s="24" t="str">
        <f>_xlfn.XLOOKUP(B509,'[5]cells down 02052026 13h50'!$B:$B,'[5]cells down 02052026 13h50'!$R:$R,"")</f>
        <v/>
      </c>
      <c r="AW509" s="24" t="str">
        <f>_xlfn.XLOOKUP(B509,'[5]cells down 02052026 13h50'!$B:$B,'[5]cells down 02052026 13h50'!$R:$R,"")</f>
        <v/>
      </c>
      <c r="AX509" s="24" t="str">
        <f>_xlfn.XLOOKUP(B509,'[6]cell downs 03052026 8h40 '!$B:$B,'[6]cell downs 03052026 8h40 '!$R:$R,"")</f>
        <v/>
      </c>
      <c r="AY509" s="24" t="str">
        <f>_xlfn.XLOOKUP(B509,'[7]ALL SITES DOWN'!$D:$D,'[7]ALL SITES DOWN'!$J:$J,"")</f>
        <v/>
      </c>
      <c r="AZ509" s="24" t="str">
        <f>_xlfn.XLOOKUP(B509,'[8]ALL SITES DOWN'!$D:$D,'[8]ALL SITES DOWN'!$J:$J,"")</f>
        <v/>
      </c>
      <c r="BA509" s="9" t="str">
        <f>_xlfn.XLOOKUP(B509,[9]sheet1!$AC:$AC,[9]sheet1!$AF:$AF,"")</f>
        <v/>
      </c>
      <c r="BB509" s="14" t="s">
        <v>5537</v>
      </c>
      <c r="BC509" s="14" t="s">
        <v>5537</v>
      </c>
      <c r="BD509" s="14" t="str">
        <f>_xlfn.XLOOKUP(B509,'[10]cell downs 18042026 17h'!$B:$B,'[10]cell downs 18042026 17h'!$B:$B,"")</f>
        <v/>
      </c>
      <c r="BE509" s="14" t="str">
        <f>_xlfn.XLOOKUP(B509,'[11]Cells Huawei 19042026 15h'!$B:$B,'[11]Cells Huawei 19042026 15h'!$B:$B,"")</f>
        <v/>
      </c>
      <c r="BF509" s="9" t="str">
        <f>_xlfn.XLOOKUP(B509,'[12]cells down 19042026 9H40'!$B:$B,'[12]cells down 19042026 9H40'!$B:$B,"")</f>
        <v/>
      </c>
      <c r="BG509" s="9" t="s">
        <v>5537</v>
      </c>
      <c r="BH509" s="9" t="s">
        <v>318</v>
      </c>
    </row>
    <row r="510" spans="1:60" s="9" customFormat="1" x14ac:dyDescent="0.3">
      <c r="A510" s="1" t="s">
        <v>4431</v>
      </c>
      <c r="B510" s="8" t="s">
        <v>4432</v>
      </c>
      <c r="C510" s="3" t="str">
        <f>_xlfn.XLOOKUP(B510,'[1]daily break down'!$D:$D,'[1]daily break down'!$E:$E,"")</f>
        <v>SUD-OUEST</v>
      </c>
      <c r="D510" s="1" t="s">
        <v>11</v>
      </c>
      <c r="E510" s="1" t="s">
        <v>12</v>
      </c>
      <c r="F510" s="3" t="s">
        <v>13</v>
      </c>
      <c r="G510" s="1" t="s">
        <v>14</v>
      </c>
      <c r="H510" s="40" t="str">
        <f>_xlfn.XLOOKUP(B510,[2]CALCULATION!$B:$B,[2]CALCULATION!$H:$H,"")</f>
        <v>Huawei</v>
      </c>
      <c r="I510" s="34">
        <v>0</v>
      </c>
      <c r="J510" s="34">
        <v>0</v>
      </c>
      <c r="K510" s="34">
        <v>0</v>
      </c>
      <c r="L510" s="34">
        <v>0</v>
      </c>
      <c r="M510" s="34">
        <v>0</v>
      </c>
      <c r="N510" s="34">
        <v>0</v>
      </c>
      <c r="O510" s="34">
        <v>7.0448559353713837E-3</v>
      </c>
      <c r="P510" s="34">
        <v>0</v>
      </c>
      <c r="Q510" s="34">
        <v>0</v>
      </c>
      <c r="R510" s="34">
        <v>0</v>
      </c>
      <c r="S510" s="35">
        <v>0</v>
      </c>
      <c r="T510" s="35">
        <v>0</v>
      </c>
      <c r="U510" s="35">
        <v>0</v>
      </c>
      <c r="V510" s="35">
        <v>0</v>
      </c>
      <c r="W510" s="35">
        <v>0</v>
      </c>
      <c r="X510" s="35">
        <v>0</v>
      </c>
      <c r="Y510" s="35">
        <v>11.047047509795025</v>
      </c>
      <c r="Z510" s="35">
        <v>0</v>
      </c>
      <c r="AA510" s="35">
        <v>0</v>
      </c>
      <c r="AB510" s="35">
        <v>2.6563100326067369E-4</v>
      </c>
      <c r="AC510" s="35">
        <v>0</v>
      </c>
      <c r="AD510" s="35">
        <v>8.9175391586979543E-5</v>
      </c>
      <c r="AE510" s="58" t="s">
        <v>5603</v>
      </c>
      <c r="AF510" s="58"/>
      <c r="AG510" s="57" t="str" cm="1">
        <f t="array" ref="AG510">IFERROR(_xlfn.IFS(
AI510="MPR ISSUE","PDH",
AI510="BSS Hardware Issue","BSS",
AI510="Sites strategiques, MLL, Pylone, etc.","ENVTECH",
AI510="AKTIVCO DEFAUT GE &amp; POWER Cabinet","AKTIVCO",
AI510="AKTIVCO Coupure ENEO &amp; Baisse de tension","AKTIVCO GRID ONLY",
AI510="Coupure ENEO &amp; Baisse de tension","IHS GRID ONLY",
AI510="Defaut GE &amp; POWER Cabinet","IHS",
AI510="Sharing","Partners",
AI510="Sites strategiques &amp; DataCenter","SST &amp; DC",
AI510="Exclu","Exclu",
AI510="SAT","SAT",
AI510="SPARE-ISSUE","SPARE-ISSUE",
AI510="Fiber CAmtel","TRANS_FO_CAMTEL",
AI510="Fiber AOF","Fiber AOF",
AI510="Projet OCM (HUAWEI)","TRAVAUX-HUAWEI",
AI510="Projet OCM (NOKIA)","TRAVAUX-NOKIA",
AI510="ACCESS-ISSUE","ACCESS-ISSUE",
AI510="Projet OCM (ZTE, NOKIA, autres projets)","TRAVAUX OCM",
AI510="No root CAuse","No root cause",
AI510="ODU HS","PDH",
AI510="IP &amp; VLAN","PDH",
AI510="Warehouse HUAWEI","SPARE-ISSUE",
AI510="SPARE-HS","SPARE-ISSUE",
AI510="Power Telco","BSS",AI510="no impacts","no impacts"
),"")</f>
        <v>no impacts</v>
      </c>
      <c r="AH510" s="57" t="str" cm="1">
        <f t="array" ref="AH510">IFERROR(_xlfn.IFS(
AI510="MPR ISSUE","TX ISSUE",
AI510="BSS Hardware Issue","RAN ISSUE",
AI510="Sites strategiques, MLL, Pylone, etc.","ENVTECH",
AI510="AKTIVCO DEFAUT GE &amp; POWER Cabinet","POWER ISSUE",
AI510="AKTIVCO Coupure ENEO &amp; Baisse de tension","POWER ISSUE",
AI510="Coupure ENEO &amp; Baisse de tension","POWER ISSUE",
AI510="Defaut GE &amp; POWER Cabinet","POWER ISSUE",
AI510="Sharing","POWER ISSUE",
AI510="Sites strategiques &amp; DataCenter","POWER ISSUE",
AI510="Exclu","Exclu",
AI510="SAT","TX ISSUE",
AI510="SPARE-ISSUE","SPARE-ISSUE",
AI510="Fiber CAmtel","TX ISSUE",
AI510="Fiber AOF","TX ISSUE",
AI510="Projet OCM (HUAWEI)","TRAVAUX-HUAWEI",
AI510="Projet OCM (NOKIA)","TRAVAUX -NOKIA",
AI510="ACCESS-ISSUE","ACCESS-ISSUE",
AI510="Projet OCM (ZTE, NOKIA, autres projets)","TRAVAUX OCM",
AI510="No root CAuse","No root cause",
AI510="ODU HS","TX ISSUE",
AI510="IP &amp; VLAN","TX ISSUE",
AI510="Warehouse HUAWEI","SPARE-ISSUE",
AI510="SPARE-HS","SPARE-ISSUE",
AI510="Power Telco","RAN ISSUE",AI510="no impacts","no impacts"
),"")</f>
        <v>no impacts</v>
      </c>
      <c r="AI510" s="85" t="s">
        <v>5998</v>
      </c>
      <c r="AJ510" s="57" t="str" cm="1">
        <f t="array" ref="AJ510">IFERROR(_xlfn.IFS(
AI510="MPR ISSUE","ACTIVE",
AI510="BSS Hardware Issue","ACTIVE",
AI510="Sites strategiques, MLL, Pylone, etc.","PASSIVE",
AI510="AKTIVCO DEFAUT GE &amp; POWER Cabinet","PASSIVE",
AI510="AKTIVCO Coupure ENEO &amp; Baisse de tension","PASSIVE",
AI510="Coupure ENEO &amp; Baisse de tension","PASSIVE",
AI510="Defaut GE &amp; POWER Cabinet","PASSIVE",
AI510="Sharing","PASSIVE",
AI510="Sites strategiques &amp; DataCenter","PASSIVE",
AI510="Exclu","Exclu",
AI510="SAT","ACTIVE",
AI510="SPARE-ISSUE","SPARE-ISSUE",
AI510="Fiber CAmtel","ACTIVE",
AI510="Fiber AOF","ACTIVE",
AI510="Projet OCM (HUAWEI)","PLANNED WORKS",
AI510="Projet OCM (NOKIA)","PLANNED WORKS",
AI510="ACCESS-ISSUE","ACCESS-ISSUE",
AI510="Projet OCM (ZTE, NOKIA, autres projets)","PLANNED WORKS",
AI510="No root CAuse","No root cause",
AI510="ODU HS","ACTIVE",
AI510="IP &amp; VLAN","ACTIVE",
AI510="Warehouse HUAWEI","SPARE-ISSUE",
AI510="SPARE-HS","SPARE-ISSUE",
AI510="Power Telco","ACTIVE", AI510="no impacts","no impacts"
),"")</f>
        <v>no impacts</v>
      </c>
      <c r="AK510" s="23" t="s">
        <v>5537</v>
      </c>
      <c r="AL510" s="23" t="str">
        <f t="shared" si="18"/>
        <v>SUO_132</v>
      </c>
      <c r="AN510" s="9" t="s">
        <v>5537</v>
      </c>
      <c r="AO510" s="23" t="str">
        <f>_xlfn.XLOOKUP(B510,'INCIDENT-05-03-2026'!E:E,'INCIDENT-05-03-2026'!F:F,"")</f>
        <v/>
      </c>
      <c r="AP510" s="7" t="s">
        <v>5537</v>
      </c>
      <c r="AQ510" s="6"/>
      <c r="AR510" s="7"/>
      <c r="AS510" s="3" t="str">
        <f>_xlfn.XLOOKUP(B510,'[3]tt num | region | site id'!$C:$C,'[3]tt num | region | site id'!$Q:$Q,"")</f>
        <v/>
      </c>
      <c r="AT510" s="24" t="str">
        <f>_xlfn.XLOOKUP(B510,'[4]Cells Huawei 03052026 12h'!$B:$B,'[4]Cells Huawei 03052026 12h'!$T:$T,"")</f>
        <v/>
      </c>
      <c r="AU510" s="24" t="str">
        <f>_xlfn.XLOOKUP(B510,'[5]cells down 02052026 8h50'!$B:$B,'[5]cells down 02052026 8h50'!$R:$R,"")</f>
        <v/>
      </c>
      <c r="AV510" s="24" t="str">
        <f>_xlfn.XLOOKUP(B510,'[5]cells down 02052026 13h50'!$B:$B,'[5]cells down 02052026 13h50'!$R:$R,"")</f>
        <v/>
      </c>
      <c r="AW510" s="24" t="str">
        <f>_xlfn.XLOOKUP(B510,'[5]cells down 02052026 13h50'!$B:$B,'[5]cells down 02052026 13h50'!$R:$R,"")</f>
        <v/>
      </c>
      <c r="AX510" s="24" t="str">
        <f>_xlfn.XLOOKUP(B510,'[6]cell downs 03052026 8h40 '!$B:$B,'[6]cell downs 03052026 8h40 '!$R:$R,"")</f>
        <v/>
      </c>
      <c r="AY510" s="24" t="str">
        <f>_xlfn.XLOOKUP(B510,'[7]ALL SITES DOWN'!$D:$D,'[7]ALL SITES DOWN'!$J:$J,"")</f>
        <v/>
      </c>
      <c r="AZ510" s="24" t="str">
        <f>_xlfn.XLOOKUP(B510,'[8]ALL SITES DOWN'!$D:$D,'[8]ALL SITES DOWN'!$J:$J,"")</f>
        <v/>
      </c>
      <c r="BA510" s="9" t="str">
        <f>_xlfn.XLOOKUP(B510,[9]sheet1!$AC:$AC,[9]sheet1!$AF:$AF,"")</f>
        <v/>
      </c>
      <c r="BB510" s="14" t="s">
        <v>5537</v>
      </c>
      <c r="BC510" s="14" t="s">
        <v>5537</v>
      </c>
      <c r="BD510" s="14" t="str">
        <f>_xlfn.XLOOKUP(B510,'[10]cell downs 18042026 17h'!$B:$B,'[10]cell downs 18042026 17h'!$B:$B,"")</f>
        <v/>
      </c>
      <c r="BE510" s="14" t="str">
        <f>_xlfn.XLOOKUP(B510,'[11]Cells Huawei 19042026 15h'!$B:$B,'[11]Cells Huawei 19042026 15h'!$B:$B,"")</f>
        <v/>
      </c>
      <c r="BF510" s="9" t="str">
        <f>_xlfn.XLOOKUP(B510,'[12]cells down 19042026 9H40'!$B:$B,'[12]cells down 19042026 9H40'!$B:$B,"")</f>
        <v/>
      </c>
      <c r="BG510" s="9" t="s">
        <v>4432</v>
      </c>
      <c r="BH510" s="9" t="s">
        <v>318</v>
      </c>
    </row>
    <row r="511" spans="1:60" s="9" customFormat="1" x14ac:dyDescent="0.3">
      <c r="A511" s="1" t="s">
        <v>1731</v>
      </c>
      <c r="B511" s="8" t="s">
        <v>1732</v>
      </c>
      <c r="C511" s="3" t="str">
        <f>_xlfn.XLOOKUP(B511,'[1]daily break down'!$D:$D,'[1]daily break down'!$E:$E,"")</f>
        <v>NORD-OUEST</v>
      </c>
      <c r="D511" s="1" t="s">
        <v>11</v>
      </c>
      <c r="E511" s="1" t="s">
        <v>12</v>
      </c>
      <c r="F511" s="3" t="s">
        <v>51</v>
      </c>
      <c r="G511" s="1" t="s">
        <v>52</v>
      </c>
      <c r="H511" s="40" t="str">
        <f>_xlfn.XLOOKUP(B511,[2]CALCULATION!$B:$B,[2]CALCULATION!$H:$H,"")</f>
        <v>Huawei</v>
      </c>
      <c r="I511" s="34">
        <v>0</v>
      </c>
      <c r="J511" s="34">
        <v>0</v>
      </c>
      <c r="K511" s="34">
        <v>0</v>
      </c>
      <c r="L511" s="34">
        <v>0</v>
      </c>
      <c r="M511" s="34">
        <v>0</v>
      </c>
      <c r="N511" s="34">
        <v>0</v>
      </c>
      <c r="O511" s="34">
        <v>0</v>
      </c>
      <c r="P511" s="34">
        <v>0</v>
      </c>
      <c r="Q511" s="34">
        <v>0</v>
      </c>
      <c r="R511" s="34">
        <v>0</v>
      </c>
      <c r="S511" s="35">
        <v>4.5479449709359566E-3</v>
      </c>
      <c r="T511" s="35">
        <v>0</v>
      </c>
      <c r="U511" s="35">
        <v>0</v>
      </c>
      <c r="V511" s="35">
        <v>0</v>
      </c>
      <c r="W511" s="35">
        <v>0</v>
      </c>
      <c r="X511" s="35">
        <v>0</v>
      </c>
      <c r="Y511" s="35">
        <v>0</v>
      </c>
      <c r="Z511" s="35">
        <v>0.60155935656744652</v>
      </c>
      <c r="AA511" s="35">
        <v>0</v>
      </c>
      <c r="AB511" s="35">
        <v>2.6563100326067369E-4</v>
      </c>
      <c r="AC511" s="35">
        <v>0</v>
      </c>
      <c r="AD511" s="35">
        <v>8.9175391586979543E-5</v>
      </c>
      <c r="AE511" s="58" t="s">
        <v>5560</v>
      </c>
      <c r="AF511" s="58"/>
      <c r="AG511" s="57" t="str" cm="1">
        <f t="array" ref="AG511">IFERROR(_xlfn.IFS(
AI511="MPR ISSUE","PDH",
AI511="BSS Hardware Issue","BSS",
AI511="Sites strategiques, MLL, Pylone, etc.","ENVTECH",
AI511="AKTIVCO DEFAUT GE &amp; POWER Cabinet","AKTIVCO",
AI511="AKTIVCO Coupure ENEO &amp; Baisse de tension","AKTIVCO GRID ONLY",
AI511="Coupure ENEO &amp; Baisse de tension","IHS GRID ONLY",
AI511="Defaut GE &amp; POWER Cabinet","IHS",
AI511="Sharing","Partners",
AI511="Sites strategiques &amp; DataCenter","SST &amp; DC",
AI511="Exclu","Exclu",
AI511="SAT","SAT",
AI511="SPARE-ISSUE","SPARE-ISSUE",
AI511="Fiber CAmtel","TRANS_FO_CAMTEL",
AI511="Fiber AOF","Fiber AOF",
AI511="Projet OCM (HUAWEI)","TRAVAUX-HUAWEI",
AI511="Projet OCM (NOKIA)","TRAVAUX-NOKIA",
AI511="ACCESS-ISSUE","ACCESS-ISSUE",
AI511="Projet OCM (ZTE, NOKIA, autres projets)","TRAVAUX OCM",
AI511="No root CAuse","No root cause",
AI511="ODU HS","PDH",
AI511="IP &amp; VLAN","PDH",
AI511="Warehouse HUAWEI","SPARE-ISSUE",
AI511="SPARE-HS","SPARE-ISSUE",
AI511="Power Telco","BSS",AI511="no impacts","no impacts"
),"")</f>
        <v>no impacts</v>
      </c>
      <c r="AH511" s="57" t="str" cm="1">
        <f t="array" ref="AH511">IFERROR(_xlfn.IFS(
AI511="MPR ISSUE","TX ISSUE",
AI511="BSS Hardware Issue","RAN ISSUE",
AI511="Sites strategiques, MLL, Pylone, etc.","ENVTECH",
AI511="AKTIVCO DEFAUT GE &amp; POWER Cabinet","POWER ISSUE",
AI511="AKTIVCO Coupure ENEO &amp; Baisse de tension","POWER ISSUE",
AI511="Coupure ENEO &amp; Baisse de tension","POWER ISSUE",
AI511="Defaut GE &amp; POWER Cabinet","POWER ISSUE",
AI511="Sharing","POWER ISSUE",
AI511="Sites strategiques &amp; DataCenter","POWER ISSUE",
AI511="Exclu","Exclu",
AI511="SAT","TX ISSUE",
AI511="SPARE-ISSUE","SPARE-ISSUE",
AI511="Fiber CAmtel","TX ISSUE",
AI511="Fiber AOF","TX ISSUE",
AI511="Projet OCM (HUAWEI)","TRAVAUX-HUAWEI",
AI511="Projet OCM (NOKIA)","TRAVAUX -NOKIA",
AI511="ACCESS-ISSUE","ACCESS-ISSUE",
AI511="Projet OCM (ZTE, NOKIA, autres projets)","TRAVAUX OCM",
AI511="No root CAuse","No root cause",
AI511="ODU HS","TX ISSUE",
AI511="IP &amp; VLAN","TX ISSUE",
AI511="Warehouse HUAWEI","SPARE-ISSUE",
AI511="SPARE-HS","SPARE-ISSUE",
AI511="Power Telco","RAN ISSUE",AI511="no impacts","no impacts"
),"")</f>
        <v>no impacts</v>
      </c>
      <c r="AI511" s="85" t="s">
        <v>5998</v>
      </c>
      <c r="AJ511" s="57" t="str" cm="1">
        <f t="array" ref="AJ511">IFERROR(_xlfn.IFS(
AI511="MPR ISSUE","ACTIVE",
AI511="BSS Hardware Issue","ACTIVE",
AI511="Sites strategiques, MLL, Pylone, etc.","PASSIVE",
AI511="AKTIVCO DEFAUT GE &amp; POWER Cabinet","PASSIVE",
AI511="AKTIVCO Coupure ENEO &amp; Baisse de tension","PASSIVE",
AI511="Coupure ENEO &amp; Baisse de tension","PASSIVE",
AI511="Defaut GE &amp; POWER Cabinet","PASSIVE",
AI511="Sharing","PASSIVE",
AI511="Sites strategiques &amp; DataCenter","PASSIVE",
AI511="Exclu","Exclu",
AI511="SAT","ACTIVE",
AI511="SPARE-ISSUE","SPARE-ISSUE",
AI511="Fiber CAmtel","ACTIVE",
AI511="Fiber AOF","ACTIVE",
AI511="Projet OCM (HUAWEI)","PLANNED WORKS",
AI511="Projet OCM (NOKIA)","PLANNED WORKS",
AI511="ACCESS-ISSUE","ACCESS-ISSUE",
AI511="Projet OCM (ZTE, NOKIA, autres projets)","PLANNED WORKS",
AI511="No root CAuse","No root cause",
AI511="ODU HS","ACTIVE",
AI511="IP &amp; VLAN","ACTIVE",
AI511="Warehouse HUAWEI","SPARE-ISSUE",
AI511="SPARE-HS","SPARE-ISSUE",
AI511="Power Telco","ACTIVE", AI511="no impacts","no impacts"
),"")</f>
        <v>no impacts</v>
      </c>
      <c r="AK511" s="23" t="s">
        <v>5537</v>
      </c>
      <c r="AL511" s="23" t="str">
        <f t="shared" si="18"/>
        <v>NRO_244</v>
      </c>
      <c r="AN511" s="9" t="s">
        <v>5537</v>
      </c>
      <c r="AO511" s="23" t="str">
        <f>_xlfn.XLOOKUP(B511,'INCIDENT-05-03-2026'!E:E,'INCIDENT-05-03-2026'!F:F,"")</f>
        <v/>
      </c>
      <c r="AP511" s="7" t="s">
        <v>5537</v>
      </c>
      <c r="AQ511" s="6"/>
      <c r="AR511" s="7"/>
      <c r="AS511" s="3" t="str">
        <f>_xlfn.XLOOKUP(B511,'[3]tt num | region | site id'!$C:$C,'[3]tt num | region | site id'!$Q:$Q,"")</f>
        <v/>
      </c>
      <c r="AT511" s="24" t="str">
        <f>_xlfn.XLOOKUP(B511,'[4]Cells Huawei 03052026 12h'!$B:$B,'[4]Cells Huawei 03052026 12h'!$T:$T,"")</f>
        <v/>
      </c>
      <c r="AU511" s="24" t="str">
        <f>_xlfn.XLOOKUP(B511,'[5]cells down 02052026 8h50'!$B:$B,'[5]cells down 02052026 8h50'!$R:$R,"")</f>
        <v/>
      </c>
      <c r="AV511" s="24" t="str">
        <f>_xlfn.XLOOKUP(B511,'[5]cells down 02052026 13h50'!$B:$B,'[5]cells down 02052026 13h50'!$R:$R,"")</f>
        <v/>
      </c>
      <c r="AW511" s="24" t="str">
        <f>_xlfn.XLOOKUP(B511,'[5]cells down 02052026 13h50'!$B:$B,'[5]cells down 02052026 13h50'!$R:$R,"")</f>
        <v/>
      </c>
      <c r="AX511" s="24" t="str">
        <f>_xlfn.XLOOKUP(B511,'[6]cell downs 03052026 8h40 '!$B:$B,'[6]cell downs 03052026 8h40 '!$R:$R,"")</f>
        <v/>
      </c>
      <c r="AY511" s="24" t="str">
        <f>_xlfn.XLOOKUP(B511,'[7]ALL SITES DOWN'!$D:$D,'[7]ALL SITES DOWN'!$J:$J,"")</f>
        <v/>
      </c>
      <c r="AZ511" s="24" t="str">
        <f>_xlfn.XLOOKUP(B511,'[8]ALL SITES DOWN'!$D:$D,'[8]ALL SITES DOWN'!$J:$J,"")</f>
        <v/>
      </c>
      <c r="BA511" s="9" t="str">
        <f>_xlfn.XLOOKUP(B511,[9]sheet1!$AC:$AC,[9]sheet1!$AF:$AF,"")</f>
        <v/>
      </c>
      <c r="BB511" s="14" t="s">
        <v>5537</v>
      </c>
      <c r="BC511" s="14" t="s">
        <v>5537</v>
      </c>
      <c r="BD511" s="14" t="str">
        <f>_xlfn.XLOOKUP(B511,'[10]cell downs 18042026 17h'!$B:$B,'[10]cell downs 18042026 17h'!$B:$B,"")</f>
        <v/>
      </c>
      <c r="BE511" s="14" t="str">
        <f>_xlfn.XLOOKUP(B511,'[11]Cells Huawei 19042026 15h'!$B:$B,'[11]Cells Huawei 19042026 15h'!$B:$B,"")</f>
        <v/>
      </c>
      <c r="BF511" s="9" t="str">
        <f>_xlfn.XLOOKUP(B511,'[12]cells down 19042026 9H40'!$B:$B,'[12]cells down 19042026 9H40'!$B:$B,"")</f>
        <v/>
      </c>
      <c r="BG511" s="9" t="s">
        <v>1732</v>
      </c>
      <c r="BH511" s="9" t="s">
        <v>1129</v>
      </c>
    </row>
    <row r="512" spans="1:60" s="9" customFormat="1" x14ac:dyDescent="0.3">
      <c r="A512" s="1" t="s">
        <v>1505</v>
      </c>
      <c r="B512" s="8" t="s">
        <v>1506</v>
      </c>
      <c r="C512" s="3" t="str">
        <f>_xlfn.XLOOKUP(B512,'[1]daily break down'!$D:$D,'[1]daily break down'!$E:$E,"")</f>
        <v>ADAMAOUA</v>
      </c>
      <c r="D512" s="1" t="s">
        <v>11</v>
      </c>
      <c r="E512" s="1" t="s">
        <v>154</v>
      </c>
      <c r="F512" s="3" t="s">
        <v>90</v>
      </c>
      <c r="G512" s="1" t="s">
        <v>1505</v>
      </c>
      <c r="H512" s="41" t="str">
        <f>_xlfn.XLOOKUP(B512,[2]CALCULATION!$B:$B,[2]CALCULATION!$H:$H,"")</f>
        <v>NOKIA</v>
      </c>
      <c r="I512" s="34">
        <v>0</v>
      </c>
      <c r="J512" s="34">
        <v>8.9175391587001892E-5</v>
      </c>
      <c r="K512" s="34">
        <v>0</v>
      </c>
      <c r="L512" s="34">
        <v>5.3505234952351672E-5</v>
      </c>
      <c r="M512" s="34">
        <v>5.3505234952120087E-5</v>
      </c>
      <c r="N512" s="34">
        <v>8.9175391587001892E-5</v>
      </c>
      <c r="O512" s="34">
        <v>9.0146338777817442E-2</v>
      </c>
      <c r="P512" s="34">
        <v>5.3505234952235873E-5</v>
      </c>
      <c r="Q512" s="34">
        <v>0.14072980153912296</v>
      </c>
      <c r="R512" s="34">
        <v>7.1340313269589948E-5</v>
      </c>
      <c r="S512" s="35">
        <v>5.3505234952062184E-5</v>
      </c>
      <c r="T512" s="35">
        <v>318073.67938307754</v>
      </c>
      <c r="U512" s="35">
        <v>3.5670156634823915E-5</v>
      </c>
      <c r="V512" s="35">
        <v>5.3505234952120087E-5</v>
      </c>
      <c r="W512" s="35">
        <v>0.18597905223815148</v>
      </c>
      <c r="X512" s="35">
        <v>5.3505234952293776E-5</v>
      </c>
      <c r="Y512" s="35">
        <v>4.552612752935965</v>
      </c>
      <c r="Z512" s="35">
        <v>5.3505234952235873E-5</v>
      </c>
      <c r="AA512" s="35">
        <v>0</v>
      </c>
      <c r="AB512" s="35">
        <v>0</v>
      </c>
      <c r="AC512" s="35">
        <v>1.3680130103499444E-4</v>
      </c>
      <c r="AD512" s="35">
        <v>7.1340313269532038E-5</v>
      </c>
      <c r="AE512" s="58" t="s">
        <v>5560</v>
      </c>
      <c r="AF512" s="58"/>
      <c r="AG512" s="57" t="str" cm="1">
        <f t="array" ref="AG512">IFERROR(_xlfn.IFS(
AI512="MPR ISSUE","PDH",
AI512="BSS Hardware Issue","BSS",
AI512="Sites strategiques, MLL, Pylone, etc.","ENVTECH",
AI512="AKTIVCO DEFAUT GE &amp; POWER Cabinet","AKTIVCO",
AI512="AKTIVCO Coupure ENEO &amp; Baisse de tension","AKTIVCO GRID ONLY",
AI512="Coupure ENEO &amp; Baisse de tension","IHS GRID ONLY",
AI512="Defaut GE &amp; POWER Cabinet","IHS",
AI512="Sharing","Partners",
AI512="Sites strategiques &amp; DataCenter","SST &amp; DC",
AI512="Exclu","Exclu",
AI512="SAT","SAT",
AI512="SPARE-ISSUE","SPARE-ISSUE",
AI512="Fiber CAmtel","TRANS_FO_CAMTEL",
AI512="Fiber AOF","Fiber AOF",
AI512="Projet OCM (HUAWEI)","TRAVAUX-HUAWEI",
AI512="Projet OCM (NOKIA)","TRAVAUX-NOKIA",
AI512="ACCESS-ISSUE","ACCESS-ISSUE",
AI512="Projet OCM (ZTE, NOKIA, autres projets)","TRAVAUX OCM",
AI512="No root CAuse","No root cause",
AI512="ODU HS","PDH",
AI512="IP &amp; VLAN","PDH",
AI512="Warehouse HUAWEI","SPARE-ISSUE",
AI512="SPARE-HS","SPARE-ISSUE",
AI512="Power Telco","BSS",AI512="no impacts","no impacts"
),"")</f>
        <v>no impacts</v>
      </c>
      <c r="AH512" s="57" t="str" cm="1">
        <f t="array" ref="AH512">IFERROR(_xlfn.IFS(
AI512="MPR ISSUE","TX ISSUE",
AI512="BSS Hardware Issue","RAN ISSUE",
AI512="Sites strategiques, MLL, Pylone, etc.","ENVTECH",
AI512="AKTIVCO DEFAUT GE &amp; POWER Cabinet","POWER ISSUE",
AI512="AKTIVCO Coupure ENEO &amp; Baisse de tension","POWER ISSUE",
AI512="Coupure ENEO &amp; Baisse de tension","POWER ISSUE",
AI512="Defaut GE &amp; POWER Cabinet","POWER ISSUE",
AI512="Sharing","POWER ISSUE",
AI512="Sites strategiques &amp; DataCenter","POWER ISSUE",
AI512="Exclu","Exclu",
AI512="SAT","TX ISSUE",
AI512="SPARE-ISSUE","SPARE-ISSUE",
AI512="Fiber CAmtel","TX ISSUE",
AI512="Fiber AOF","TX ISSUE",
AI512="Projet OCM (HUAWEI)","TRAVAUX-HUAWEI",
AI512="Projet OCM (NOKIA)","TRAVAUX -NOKIA",
AI512="ACCESS-ISSUE","ACCESS-ISSUE",
AI512="Projet OCM (ZTE, NOKIA, autres projets)","TRAVAUX OCM",
AI512="No root CAuse","No root cause",
AI512="ODU HS","TX ISSUE",
AI512="IP &amp; VLAN","TX ISSUE",
AI512="Warehouse HUAWEI","SPARE-ISSUE",
AI512="SPARE-HS","SPARE-ISSUE",
AI512="Power Telco","RAN ISSUE",AI512="no impacts","no impacts"
),"")</f>
        <v>no impacts</v>
      </c>
      <c r="AI512" s="85" t="s">
        <v>5998</v>
      </c>
      <c r="AJ512" s="57" t="str" cm="1">
        <f t="array" ref="AJ512">IFERROR(_xlfn.IFS(
AI512="MPR ISSUE","ACTIVE",
AI512="BSS Hardware Issue","ACTIVE",
AI512="Sites strategiques, MLL, Pylone, etc.","PASSIVE",
AI512="AKTIVCO DEFAUT GE &amp; POWER Cabinet","PASSIVE",
AI512="AKTIVCO Coupure ENEO &amp; Baisse de tension","PASSIVE",
AI512="Coupure ENEO &amp; Baisse de tension","PASSIVE",
AI512="Defaut GE &amp; POWER Cabinet","PASSIVE",
AI512="Sharing","PASSIVE",
AI512="Sites strategiques &amp; DataCenter","PASSIVE",
AI512="Exclu","Exclu",
AI512="SAT","ACTIVE",
AI512="SPARE-ISSUE","SPARE-ISSUE",
AI512="Fiber CAmtel","ACTIVE",
AI512="Fiber AOF","ACTIVE",
AI512="Projet OCM (HUAWEI)","PLANNED WORKS",
AI512="Projet OCM (NOKIA)","PLANNED WORKS",
AI512="ACCESS-ISSUE","ACCESS-ISSUE",
AI512="Projet OCM (ZTE, NOKIA, autres projets)","PLANNED WORKS",
AI512="No root CAuse","No root cause",
AI512="ODU HS","ACTIVE",
AI512="IP &amp; VLAN","ACTIVE",
AI512="Warehouse HUAWEI","SPARE-ISSUE",
AI512="SPARE-HS","SPARE-ISSUE",
AI512="Power Telco","ACTIVE", AI512="no impacts","no impacts"
),"")</f>
        <v>no impacts</v>
      </c>
      <c r="AK512" s="23" t="s">
        <v>5537</v>
      </c>
      <c r="AL512" s="23" t="str">
        <f t="shared" si="18"/>
        <v>ADM_008</v>
      </c>
      <c r="AN512" s="9" t="s">
        <v>5537</v>
      </c>
      <c r="AO512" s="23" t="str">
        <f>_xlfn.XLOOKUP(B512,'INCIDENT-05-03-2026'!E:E,'INCIDENT-05-03-2026'!F:F,"")</f>
        <v/>
      </c>
      <c r="AP512" s="7" t="s">
        <v>5537</v>
      </c>
      <c r="AQ512" s="6"/>
      <c r="AR512" s="7"/>
      <c r="AS512" s="3" t="str">
        <f>_xlfn.XLOOKUP(B512,'[3]tt num | region | site id'!$C:$C,'[3]tt num | region | site id'!$Q:$Q,"")</f>
        <v/>
      </c>
      <c r="AT512" s="24" t="str">
        <f>_xlfn.XLOOKUP(B512,'[4]Cells Huawei 03052026 12h'!$B:$B,'[4]Cells Huawei 03052026 12h'!$T:$T,"")</f>
        <v/>
      </c>
      <c r="AU512" s="24" t="str">
        <f>_xlfn.XLOOKUP(B512,'[5]cells down 02052026 8h50'!$B:$B,'[5]cells down 02052026 8h50'!$R:$R,"")</f>
        <v/>
      </c>
      <c r="AV512" s="24" t="str">
        <f>_xlfn.XLOOKUP(B512,'[5]cells down 02052026 13h50'!$B:$B,'[5]cells down 02052026 13h50'!$R:$R,"")</f>
        <v/>
      </c>
      <c r="AW512" s="24" t="str">
        <f>_xlfn.XLOOKUP(B512,'[5]cells down 02052026 13h50'!$B:$B,'[5]cells down 02052026 13h50'!$R:$R,"")</f>
        <v/>
      </c>
      <c r="AX512" s="24" t="str">
        <f>_xlfn.XLOOKUP(B512,'[6]cell downs 03052026 8h40 '!$B:$B,'[6]cell downs 03052026 8h40 '!$R:$R,"")</f>
        <v/>
      </c>
      <c r="AY512" s="24" t="str">
        <f>_xlfn.XLOOKUP(B512,'[7]ALL SITES DOWN'!$D:$D,'[7]ALL SITES DOWN'!$J:$J,"")</f>
        <v/>
      </c>
      <c r="AZ512" s="24" t="str">
        <f>_xlfn.XLOOKUP(B512,'[8]ALL SITES DOWN'!$D:$D,'[8]ALL SITES DOWN'!$J:$J,"")</f>
        <v/>
      </c>
      <c r="BA512" s="9" t="str">
        <f>_xlfn.XLOOKUP(B512,[9]sheet1!$AC:$AC,[9]sheet1!$AF:$AF,"")</f>
        <v/>
      </c>
      <c r="BB512" s="14" t="s">
        <v>5537</v>
      </c>
      <c r="BC512" s="14" t="s">
        <v>5537</v>
      </c>
      <c r="BD512" s="14" t="str">
        <f>_xlfn.XLOOKUP(B512,'[10]cell downs 18042026 17h'!$B:$B,'[10]cell downs 18042026 17h'!$B:$B,"")</f>
        <v/>
      </c>
      <c r="BE512" s="14" t="str">
        <f>_xlfn.XLOOKUP(B512,'[11]Cells Huawei 19042026 15h'!$B:$B,'[11]Cells Huawei 19042026 15h'!$B:$B,"")</f>
        <v/>
      </c>
      <c r="BF512" s="9" t="str">
        <f>_xlfn.XLOOKUP(B512,'[12]cells down 19042026 9H40'!$B:$B,'[12]cells down 19042026 9H40'!$B:$B,"")</f>
        <v/>
      </c>
      <c r="BG512" s="9" t="s">
        <v>1506</v>
      </c>
      <c r="BH512" s="9" t="s">
        <v>594</v>
      </c>
    </row>
    <row r="513" spans="1:60" s="9" customFormat="1" x14ac:dyDescent="0.3">
      <c r="A513" s="1" t="s">
        <v>1127</v>
      </c>
      <c r="B513" s="8" t="s">
        <v>1128</v>
      </c>
      <c r="C513" s="3" t="str">
        <f>_xlfn.XLOOKUP(B513,'[1]daily break down'!$D:$D,'[1]daily break down'!$E:$E,"")</f>
        <v>CENTRE</v>
      </c>
      <c r="D513" s="1" t="s">
        <v>11</v>
      </c>
      <c r="E513" s="1" t="s">
        <v>1129</v>
      </c>
      <c r="F513" s="3" t="s">
        <v>226</v>
      </c>
      <c r="G513" s="1" t="s">
        <v>1130</v>
      </c>
      <c r="H513" s="41" t="str">
        <f>_xlfn.XLOOKUP(B513,[2]CALCULATION!$B:$B,[2]CALCULATION!$H:$H,"")</f>
        <v>NOKIA</v>
      </c>
      <c r="I513" s="34">
        <v>1.3999644725239919</v>
      </c>
      <c r="J513" s="34">
        <v>7.4907328933057854E-4</v>
      </c>
      <c r="K513" s="34">
        <v>8.2235332481002649E-2</v>
      </c>
      <c r="L513" s="34">
        <v>8.9175391586943995E-5</v>
      </c>
      <c r="M513" s="34">
        <v>0.60048556050523216</v>
      </c>
      <c r="N513" s="34">
        <v>8.9175391587001892E-5</v>
      </c>
      <c r="O513" s="34">
        <v>5.3505234952235873E-5</v>
      </c>
      <c r="P513" s="34">
        <v>7.1340313269589948E-5</v>
      </c>
      <c r="Q513" s="34">
        <v>7.27069382682516E-2</v>
      </c>
      <c r="R513" s="34">
        <v>1.2484554822182582E-4</v>
      </c>
      <c r="S513" s="35">
        <v>1.0701046990418226E-4</v>
      </c>
      <c r="T513" s="35">
        <v>322548.43870440288</v>
      </c>
      <c r="U513" s="35">
        <v>2.7804352044470693</v>
      </c>
      <c r="V513" s="35">
        <v>9.2458116102079444</v>
      </c>
      <c r="W513" s="35">
        <v>9.2458116102079444</v>
      </c>
      <c r="X513" s="35">
        <v>9.2457045997380387</v>
      </c>
      <c r="Y513" s="35">
        <v>5.3772939477731843</v>
      </c>
      <c r="Z513" s="35">
        <v>1.4268062653935356E-4</v>
      </c>
      <c r="AA513" s="35">
        <v>0</v>
      </c>
      <c r="AB513" s="35">
        <v>0</v>
      </c>
      <c r="AC513" s="35">
        <v>1.0260097577641236E-4</v>
      </c>
      <c r="AD513" s="35">
        <v>5.3505234952235873E-5</v>
      </c>
      <c r="AE513" s="58" t="s">
        <v>5560</v>
      </c>
      <c r="AF513" s="58"/>
      <c r="AG513" s="57" t="str" cm="1">
        <f t="array" ref="AG513">IFERROR(_xlfn.IFS(
AI513="MPR ISSUE","PDH",
AI513="BSS Hardware Issue","BSS",
AI513="Sites strategiques, MLL, Pylone, etc.","ENVTECH",
AI513="AKTIVCO DEFAUT GE &amp; POWER Cabinet","AKTIVCO",
AI513="AKTIVCO Coupure ENEO &amp; Baisse de tension","AKTIVCO GRID ONLY",
AI513="Coupure ENEO &amp; Baisse de tension","IHS GRID ONLY",
AI513="Defaut GE &amp; POWER Cabinet","IHS",
AI513="Sharing","Partners",
AI513="Sites strategiques &amp; DataCenter","SST &amp; DC",
AI513="Exclu","Exclu",
AI513="SAT","SAT",
AI513="SPARE-ISSUE","SPARE-ISSUE",
AI513="Fiber CAmtel","TRANS_FO_CAMTEL",
AI513="Fiber AOF","Fiber AOF",
AI513="Projet OCM (HUAWEI)","TRAVAUX-HUAWEI",
AI513="Projet OCM (NOKIA)","TRAVAUX-NOKIA",
AI513="ACCESS-ISSUE","ACCESS-ISSUE",
AI513="Projet OCM (ZTE, NOKIA, autres projets)","TRAVAUX OCM",
AI513="No root CAuse","No root cause",
AI513="ODU HS","PDH",
AI513="IP &amp; VLAN","PDH",
AI513="Warehouse HUAWEI","SPARE-ISSUE",
AI513="SPARE-HS","SPARE-ISSUE",
AI513="Power Telco","BSS",AI513="no impacts","no impacts"
),"")</f>
        <v>no impacts</v>
      </c>
      <c r="AH513" s="57" t="str" cm="1">
        <f t="array" ref="AH513">IFERROR(_xlfn.IFS(
AI513="MPR ISSUE","TX ISSUE",
AI513="BSS Hardware Issue","RAN ISSUE",
AI513="Sites strategiques, MLL, Pylone, etc.","ENVTECH",
AI513="AKTIVCO DEFAUT GE &amp; POWER Cabinet","POWER ISSUE",
AI513="AKTIVCO Coupure ENEO &amp; Baisse de tension","POWER ISSUE",
AI513="Coupure ENEO &amp; Baisse de tension","POWER ISSUE",
AI513="Defaut GE &amp; POWER Cabinet","POWER ISSUE",
AI513="Sharing","POWER ISSUE",
AI513="Sites strategiques &amp; DataCenter","POWER ISSUE",
AI513="Exclu","Exclu",
AI513="SAT","TX ISSUE",
AI513="SPARE-ISSUE","SPARE-ISSUE",
AI513="Fiber CAmtel","TX ISSUE",
AI513="Fiber AOF","TX ISSUE",
AI513="Projet OCM (HUAWEI)","TRAVAUX-HUAWEI",
AI513="Projet OCM (NOKIA)","TRAVAUX -NOKIA",
AI513="ACCESS-ISSUE","ACCESS-ISSUE",
AI513="Projet OCM (ZTE, NOKIA, autres projets)","TRAVAUX OCM",
AI513="No root CAuse","No root cause",
AI513="ODU HS","TX ISSUE",
AI513="IP &amp; VLAN","TX ISSUE",
AI513="Warehouse HUAWEI","SPARE-ISSUE",
AI513="SPARE-HS","SPARE-ISSUE",
AI513="Power Telco","RAN ISSUE",AI513="no impacts","no impacts"
),"")</f>
        <v>no impacts</v>
      </c>
      <c r="AI513" s="85" t="s">
        <v>5998</v>
      </c>
      <c r="AJ513" s="57" t="str" cm="1">
        <f t="array" ref="AJ513">IFERROR(_xlfn.IFS(
AI513="MPR ISSUE","ACTIVE",
AI513="BSS Hardware Issue","ACTIVE",
AI513="Sites strategiques, MLL, Pylone, etc.","PASSIVE",
AI513="AKTIVCO DEFAUT GE &amp; POWER Cabinet","PASSIVE",
AI513="AKTIVCO Coupure ENEO &amp; Baisse de tension","PASSIVE",
AI513="Coupure ENEO &amp; Baisse de tension","PASSIVE",
AI513="Defaut GE &amp; POWER Cabinet","PASSIVE",
AI513="Sharing","PASSIVE",
AI513="Sites strategiques &amp; DataCenter","PASSIVE",
AI513="Exclu","Exclu",
AI513="SAT","ACTIVE",
AI513="SPARE-ISSUE","SPARE-ISSUE",
AI513="Fiber CAmtel","ACTIVE",
AI513="Fiber AOF","ACTIVE",
AI513="Projet OCM (HUAWEI)","PLANNED WORKS",
AI513="Projet OCM (NOKIA)","PLANNED WORKS",
AI513="ACCESS-ISSUE","ACCESS-ISSUE",
AI513="Projet OCM (ZTE, NOKIA, autres projets)","PLANNED WORKS",
AI513="No root CAuse","No root cause",
AI513="ODU HS","ACTIVE",
AI513="IP &amp; VLAN","ACTIVE",
AI513="Warehouse HUAWEI","SPARE-ISSUE",
AI513="SPARE-HS","SPARE-ISSUE",
AI513="Power Telco","ACTIVE", AI513="no impacts","no impacts"
),"")</f>
        <v>no impacts</v>
      </c>
      <c r="AK513" s="23" t="s">
        <v>5537</v>
      </c>
      <c r="AL513" s="23" t="str">
        <f t="shared" si="18"/>
        <v>EST_014</v>
      </c>
      <c r="AN513" s="9" t="s">
        <v>5537</v>
      </c>
      <c r="AO513" s="23" t="str">
        <f>_xlfn.XLOOKUP(B513,'INCIDENT-05-03-2026'!E:E,'INCIDENT-05-03-2026'!F:F,"")</f>
        <v/>
      </c>
      <c r="AP513" s="7" t="s">
        <v>5537</v>
      </c>
      <c r="AQ513" s="6"/>
      <c r="AR513" s="7"/>
      <c r="AS513" s="3" t="str">
        <f>_xlfn.XLOOKUP(B513,'[3]tt num | region | site id'!$C:$C,'[3]tt num | region | site id'!$Q:$Q,"")</f>
        <v/>
      </c>
      <c r="AT513" s="24" t="str">
        <f>_xlfn.XLOOKUP(B513,'[4]Cells Huawei 03052026 12h'!$B:$B,'[4]Cells Huawei 03052026 12h'!$T:$T,"")</f>
        <v/>
      </c>
      <c r="AU513" s="24" t="str">
        <f>_xlfn.XLOOKUP(B513,'[5]cells down 02052026 8h50'!$B:$B,'[5]cells down 02052026 8h50'!$R:$R,"")</f>
        <v/>
      </c>
      <c r="AV513" s="24" t="str">
        <f>_xlfn.XLOOKUP(B513,'[5]cells down 02052026 13h50'!$B:$B,'[5]cells down 02052026 13h50'!$R:$R,"")</f>
        <v/>
      </c>
      <c r="AW513" s="24" t="str">
        <f>_xlfn.XLOOKUP(B513,'[5]cells down 02052026 13h50'!$B:$B,'[5]cells down 02052026 13h50'!$R:$R,"")</f>
        <v/>
      </c>
      <c r="AX513" s="24" t="str">
        <f>_xlfn.XLOOKUP(B513,'[6]cell downs 03052026 8h40 '!$B:$B,'[6]cell downs 03052026 8h40 '!$R:$R,"")</f>
        <v/>
      </c>
      <c r="AY513" s="24" t="str">
        <f>_xlfn.XLOOKUP(B513,'[7]ALL SITES DOWN'!$D:$D,'[7]ALL SITES DOWN'!$J:$J,"")</f>
        <v/>
      </c>
      <c r="AZ513" s="24" t="str">
        <f>_xlfn.XLOOKUP(B513,'[8]ALL SITES DOWN'!$D:$D,'[8]ALL SITES DOWN'!$J:$J,"")</f>
        <v/>
      </c>
      <c r="BA513" s="9" t="str">
        <f>_xlfn.XLOOKUP(B513,[9]sheet1!$AC:$AC,[9]sheet1!$AF:$AF,"")</f>
        <v/>
      </c>
      <c r="BB513" s="14" t="s">
        <v>5537</v>
      </c>
      <c r="BC513" s="14" t="s">
        <v>5537</v>
      </c>
      <c r="BD513" s="14" t="str">
        <f>_xlfn.XLOOKUP(B513,'[10]cell downs 18042026 17h'!$B:$B,'[10]cell downs 18042026 17h'!$B:$B,"")</f>
        <v/>
      </c>
      <c r="BE513" s="14" t="str">
        <f>_xlfn.XLOOKUP(B513,'[11]Cells Huawei 19042026 15h'!$B:$B,'[11]Cells Huawei 19042026 15h'!$B:$B,"")</f>
        <v/>
      </c>
      <c r="BF513" s="9" t="str">
        <f>_xlfn.XLOOKUP(B513,'[12]cells down 19042026 9H40'!$B:$B,'[12]cells down 19042026 9H40'!$B:$B,"")</f>
        <v/>
      </c>
      <c r="BG513" s="9" t="s">
        <v>1128</v>
      </c>
      <c r="BH513" s="9" t="s">
        <v>12</v>
      </c>
    </row>
    <row r="514" spans="1:60" s="9" customFormat="1" x14ac:dyDescent="0.3">
      <c r="A514" s="1" t="s">
        <v>1183</v>
      </c>
      <c r="B514" s="8" t="s">
        <v>1184</v>
      </c>
      <c r="C514" s="3" t="str">
        <f>_xlfn.XLOOKUP(B514,'[1]daily break down'!$D:$D,'[1]daily break down'!$E:$E,"")</f>
        <v>OUEST</v>
      </c>
      <c r="D514" s="1" t="s">
        <v>11</v>
      </c>
      <c r="E514" s="1" t="s">
        <v>12</v>
      </c>
      <c r="F514" s="3" t="s">
        <v>102</v>
      </c>
      <c r="G514" s="1" t="s">
        <v>1183</v>
      </c>
      <c r="H514" s="41" t="str">
        <f>_xlfn.XLOOKUP(B514,[2]CALCULATION!$B:$B,[2]CALCULATION!$H:$H,"")</f>
        <v>NOKIA</v>
      </c>
      <c r="I514" s="34">
        <v>5.3505234952235873E-5</v>
      </c>
      <c r="J514" s="34">
        <v>1.7835078317469854E-5</v>
      </c>
      <c r="K514" s="34">
        <v>5.3505234952177976E-5</v>
      </c>
      <c r="L514" s="34">
        <v>3.5670156634823915E-5</v>
      </c>
      <c r="M514" s="34">
        <v>2.2554452118800019</v>
      </c>
      <c r="N514" s="34">
        <v>2.2614879306457926E-2</v>
      </c>
      <c r="O514" s="34">
        <v>3.5670156634766019E-5</v>
      </c>
      <c r="P514" s="34">
        <v>0</v>
      </c>
      <c r="Q514" s="34">
        <v>3.5670156634766019E-5</v>
      </c>
      <c r="R514" s="34">
        <v>3.5670156634766019E-5</v>
      </c>
      <c r="S514" s="35">
        <v>0</v>
      </c>
      <c r="T514" s="35">
        <v>339954.78992360883</v>
      </c>
      <c r="U514" s="35">
        <v>1.7835078317469854E-5</v>
      </c>
      <c r="V514" s="35">
        <v>1.0701046990435595E-4</v>
      </c>
      <c r="W514" s="35">
        <v>1.8548481450092224E-3</v>
      </c>
      <c r="X514" s="35">
        <v>3.5670156634708122E-5</v>
      </c>
      <c r="Y514" s="35">
        <v>3.5670156634823915E-5</v>
      </c>
      <c r="Z514" s="35">
        <v>7.1340313269532038E-5</v>
      </c>
      <c r="AA514" s="35">
        <v>0</v>
      </c>
      <c r="AB514" s="35">
        <v>0</v>
      </c>
      <c r="AC514" s="35">
        <v>1.0260097577641236E-4</v>
      </c>
      <c r="AD514" s="35">
        <v>5.3505234952235873E-5</v>
      </c>
      <c r="AE514" s="58" t="s">
        <v>5560</v>
      </c>
      <c r="AF514" s="58"/>
      <c r="AG514" s="57" t="str" cm="1">
        <f t="array" ref="AG514">IFERROR(_xlfn.IFS(
AI514="MPR ISSUE","PDH",
AI514="BSS Hardware Issue","BSS",
AI514="Sites strategiques, MLL, Pylone, etc.","ENVTECH",
AI514="AKTIVCO DEFAUT GE &amp; POWER Cabinet","AKTIVCO",
AI514="AKTIVCO Coupure ENEO &amp; Baisse de tension","AKTIVCO GRID ONLY",
AI514="Coupure ENEO &amp; Baisse de tension","IHS GRID ONLY",
AI514="Defaut GE &amp; POWER Cabinet","IHS",
AI514="Sharing","Partners",
AI514="Sites strategiques &amp; DataCenter","SST &amp; DC",
AI514="Exclu","Exclu",
AI514="SAT","SAT",
AI514="SPARE-ISSUE","SPARE-ISSUE",
AI514="Fiber CAmtel","TRANS_FO_CAMTEL",
AI514="Fiber AOF","Fiber AOF",
AI514="Projet OCM (HUAWEI)","TRAVAUX-HUAWEI",
AI514="Projet OCM (NOKIA)","TRAVAUX-NOKIA",
AI514="ACCESS-ISSUE","ACCESS-ISSUE",
AI514="Projet OCM (ZTE, NOKIA, autres projets)","TRAVAUX OCM",
AI514="No root CAuse","No root cause",
AI514="ODU HS","PDH",
AI514="IP &amp; VLAN","PDH",
AI514="Warehouse HUAWEI","SPARE-ISSUE",
AI514="SPARE-HS","SPARE-ISSUE",
AI514="Power Telco","BSS",AI514="no impacts","no impacts"
),"")</f>
        <v>no impacts</v>
      </c>
      <c r="AH514" s="57" t="str" cm="1">
        <f t="array" ref="AH514">IFERROR(_xlfn.IFS(
AI514="MPR ISSUE","TX ISSUE",
AI514="BSS Hardware Issue","RAN ISSUE",
AI514="Sites strategiques, MLL, Pylone, etc.","ENVTECH",
AI514="AKTIVCO DEFAUT GE &amp; POWER Cabinet","POWER ISSUE",
AI514="AKTIVCO Coupure ENEO &amp; Baisse de tension","POWER ISSUE",
AI514="Coupure ENEO &amp; Baisse de tension","POWER ISSUE",
AI514="Defaut GE &amp; POWER Cabinet","POWER ISSUE",
AI514="Sharing","POWER ISSUE",
AI514="Sites strategiques &amp; DataCenter","POWER ISSUE",
AI514="Exclu","Exclu",
AI514="SAT","TX ISSUE",
AI514="SPARE-ISSUE","SPARE-ISSUE",
AI514="Fiber CAmtel","TX ISSUE",
AI514="Fiber AOF","TX ISSUE",
AI514="Projet OCM (HUAWEI)","TRAVAUX-HUAWEI",
AI514="Projet OCM (NOKIA)","TRAVAUX -NOKIA",
AI514="ACCESS-ISSUE","ACCESS-ISSUE",
AI514="Projet OCM (ZTE, NOKIA, autres projets)","TRAVAUX OCM",
AI514="No root CAuse","No root cause",
AI514="ODU HS","TX ISSUE",
AI514="IP &amp; VLAN","TX ISSUE",
AI514="Warehouse HUAWEI","SPARE-ISSUE",
AI514="SPARE-HS","SPARE-ISSUE",
AI514="Power Telco","RAN ISSUE",AI514="no impacts","no impacts"
),"")</f>
        <v>no impacts</v>
      </c>
      <c r="AI514" s="85" t="s">
        <v>5998</v>
      </c>
      <c r="AJ514" s="57" t="str" cm="1">
        <f t="array" ref="AJ514">IFERROR(_xlfn.IFS(
AI514="MPR ISSUE","ACTIVE",
AI514="BSS Hardware Issue","ACTIVE",
AI514="Sites strategiques, MLL, Pylone, etc.","PASSIVE",
AI514="AKTIVCO DEFAUT GE &amp; POWER Cabinet","PASSIVE",
AI514="AKTIVCO Coupure ENEO &amp; Baisse de tension","PASSIVE",
AI514="Coupure ENEO &amp; Baisse de tension","PASSIVE",
AI514="Defaut GE &amp; POWER Cabinet","PASSIVE",
AI514="Sharing","PASSIVE",
AI514="Sites strategiques &amp; DataCenter","PASSIVE",
AI514="Exclu","Exclu",
AI514="SAT","ACTIVE",
AI514="SPARE-ISSUE","SPARE-ISSUE",
AI514="Fiber CAmtel","ACTIVE",
AI514="Fiber AOF","ACTIVE",
AI514="Projet OCM (HUAWEI)","PLANNED WORKS",
AI514="Projet OCM (NOKIA)","PLANNED WORKS",
AI514="ACCESS-ISSUE","ACCESS-ISSUE",
AI514="Projet OCM (ZTE, NOKIA, autres projets)","PLANNED WORKS",
AI514="No root CAuse","No root cause",
AI514="ODU HS","ACTIVE",
AI514="IP &amp; VLAN","ACTIVE",
AI514="Warehouse HUAWEI","SPARE-ISSUE",
AI514="SPARE-HS","SPARE-ISSUE",
AI514="Power Telco","ACTIVE", AI514="no impacts","no impacts"
),"")</f>
        <v>no impacts</v>
      </c>
      <c r="AK514" s="23" t="s">
        <v>5537</v>
      </c>
      <c r="AL514" s="23" t="str">
        <f t="shared" si="18"/>
        <v>OST_026</v>
      </c>
      <c r="AN514" s="9" t="s">
        <v>5537</v>
      </c>
      <c r="AO514" s="23" t="str">
        <f>_xlfn.XLOOKUP(B514,'INCIDENT-05-03-2026'!E:E,'INCIDENT-05-03-2026'!F:F,"")</f>
        <v/>
      </c>
      <c r="AP514" s="7" t="s">
        <v>5537</v>
      </c>
      <c r="AQ514" s="6"/>
      <c r="AR514" s="7"/>
      <c r="AS514" s="3" t="str">
        <f>_xlfn.XLOOKUP(B514,'[3]tt num | region | site id'!$C:$C,'[3]tt num | region | site id'!$Q:$Q,"")</f>
        <v/>
      </c>
      <c r="AT514" s="24" t="str">
        <f>_xlfn.XLOOKUP(B514,'[4]Cells Huawei 03052026 12h'!$B:$B,'[4]Cells Huawei 03052026 12h'!$T:$T,"")</f>
        <v/>
      </c>
      <c r="AU514" s="24" t="str">
        <f>_xlfn.XLOOKUP(B514,'[5]cells down 02052026 8h50'!$B:$B,'[5]cells down 02052026 8h50'!$R:$R,"")</f>
        <v/>
      </c>
      <c r="AV514" s="24" t="str">
        <f>_xlfn.XLOOKUP(B514,'[5]cells down 02052026 13h50'!$B:$B,'[5]cells down 02052026 13h50'!$R:$R,"")</f>
        <v/>
      </c>
      <c r="AW514" s="24" t="str">
        <f>_xlfn.XLOOKUP(B514,'[5]cells down 02052026 13h50'!$B:$B,'[5]cells down 02052026 13h50'!$R:$R,"")</f>
        <v/>
      </c>
      <c r="AX514" s="24" t="str">
        <f>_xlfn.XLOOKUP(B514,'[6]cell downs 03052026 8h40 '!$B:$B,'[6]cell downs 03052026 8h40 '!$R:$R,"")</f>
        <v/>
      </c>
      <c r="AY514" s="24" t="str">
        <f>_xlfn.XLOOKUP(B514,'[7]ALL SITES DOWN'!$D:$D,'[7]ALL SITES DOWN'!$J:$J,"")</f>
        <v/>
      </c>
      <c r="AZ514" s="24" t="str">
        <f>_xlfn.XLOOKUP(B514,'[8]ALL SITES DOWN'!$D:$D,'[8]ALL SITES DOWN'!$J:$J,"")</f>
        <v/>
      </c>
      <c r="BA514" s="9" t="str">
        <f>_xlfn.XLOOKUP(B514,[9]sheet1!$AC:$AC,[9]sheet1!$AF:$AF,"")</f>
        <v/>
      </c>
      <c r="BB514" s="14" t="s">
        <v>5537</v>
      </c>
      <c r="BC514" s="14" t="s">
        <v>5537</v>
      </c>
      <c r="BD514" s="14" t="str">
        <f>_xlfn.XLOOKUP(B514,'[10]cell downs 18042026 17h'!$B:$B,'[10]cell downs 18042026 17h'!$B:$B,"")</f>
        <v/>
      </c>
      <c r="BE514" s="14" t="str">
        <f>_xlfn.XLOOKUP(B514,'[11]Cells Huawei 19042026 15h'!$B:$B,'[11]Cells Huawei 19042026 15h'!$B:$B,"")</f>
        <v/>
      </c>
      <c r="BF514" s="9" t="str">
        <f>_xlfn.XLOOKUP(B514,'[12]cells down 19042026 9H40'!$B:$B,'[12]cells down 19042026 9H40'!$B:$B,"")</f>
        <v/>
      </c>
      <c r="BG514" s="9" t="s">
        <v>1184</v>
      </c>
      <c r="BH514" s="9" t="s">
        <v>12</v>
      </c>
    </row>
    <row r="515" spans="1:60" s="9" customFormat="1" x14ac:dyDescent="0.3">
      <c r="A515" s="1" t="s">
        <v>1172</v>
      </c>
      <c r="B515" s="8" t="s">
        <v>1173</v>
      </c>
      <c r="C515" s="3" t="str">
        <f>_xlfn.XLOOKUP(B515,'[1]daily break down'!$D:$D,'[1]daily break down'!$E:$E,"")</f>
        <v>OUEST</v>
      </c>
      <c r="D515" s="1" t="s">
        <v>11</v>
      </c>
      <c r="E515" s="1" t="s">
        <v>12</v>
      </c>
      <c r="F515" s="3" t="s">
        <v>102</v>
      </c>
      <c r="G515" s="1" t="s">
        <v>1172</v>
      </c>
      <c r="H515" s="41" t="str">
        <f>_xlfn.XLOOKUP(B515,[2]CALCULATION!$B:$B,[2]CALCULATION!$H:$H,"")</f>
        <v>NOKIA</v>
      </c>
      <c r="I515" s="34">
        <v>7.1340313269821533E-5</v>
      </c>
      <c r="J515" s="34">
        <v>1.0701046990429807E-4</v>
      </c>
      <c r="K515" s="34">
        <v>7.1340313269589948E-5</v>
      </c>
      <c r="L515" s="34">
        <v>5.3505234952120087E-5</v>
      </c>
      <c r="M515" s="34">
        <v>5.8855758447410077E-3</v>
      </c>
      <c r="N515" s="34">
        <v>8.9175391586886099E-5</v>
      </c>
      <c r="O515" s="34">
        <v>6.2244423327716819E-3</v>
      </c>
      <c r="P515" s="34">
        <v>8.1149606344152192E-3</v>
      </c>
      <c r="Q515" s="34">
        <v>8.9175391586886099E-5</v>
      </c>
      <c r="R515" s="34">
        <v>7.134031326964783E-5</v>
      </c>
      <c r="S515" s="35">
        <v>7.1340313269532038E-5</v>
      </c>
      <c r="T515" s="35">
        <v>294904.43672941765</v>
      </c>
      <c r="U515" s="35">
        <v>2.5058285035941468E-2</v>
      </c>
      <c r="V515" s="35">
        <v>5.3505234952177976E-5</v>
      </c>
      <c r="W515" s="35">
        <v>7.1340313269705727E-5</v>
      </c>
      <c r="X515" s="35">
        <v>5.3505234952177976E-5</v>
      </c>
      <c r="Y515" s="35">
        <v>3.5670156634823915E-5</v>
      </c>
      <c r="Z515" s="35">
        <v>5.3505234952120087E-5</v>
      </c>
      <c r="AA515" s="35">
        <v>0</v>
      </c>
      <c r="AB515" s="35">
        <v>0</v>
      </c>
      <c r="AC515" s="35">
        <v>1.0260097577630134E-4</v>
      </c>
      <c r="AD515" s="35">
        <v>5.3505234952177976E-5</v>
      </c>
      <c r="AE515" s="58" t="s">
        <v>5560</v>
      </c>
      <c r="AF515" s="58"/>
      <c r="AG515" s="57" t="str" cm="1">
        <f t="array" ref="AG515">IFERROR(_xlfn.IFS(
AI515="MPR ISSUE","PDH",
AI515="BSS Hardware Issue","BSS",
AI515="Sites strategiques, MLL, Pylone, etc.","ENVTECH",
AI515="AKTIVCO DEFAUT GE &amp; POWER Cabinet","AKTIVCO",
AI515="AKTIVCO Coupure ENEO &amp; Baisse de tension","AKTIVCO GRID ONLY",
AI515="Coupure ENEO &amp; Baisse de tension","IHS GRID ONLY",
AI515="Defaut GE &amp; POWER Cabinet","IHS",
AI515="Sharing","Partners",
AI515="Sites strategiques &amp; DataCenter","SST &amp; DC",
AI515="Exclu","Exclu",
AI515="SAT","SAT",
AI515="SPARE-ISSUE","SPARE-ISSUE",
AI515="Fiber CAmtel","TRANS_FO_CAMTEL",
AI515="Fiber AOF","Fiber AOF",
AI515="Projet OCM (HUAWEI)","TRAVAUX-HUAWEI",
AI515="Projet OCM (NOKIA)","TRAVAUX-NOKIA",
AI515="ACCESS-ISSUE","ACCESS-ISSUE",
AI515="Projet OCM (ZTE, NOKIA, autres projets)","TRAVAUX OCM",
AI515="No root CAuse","No root cause",
AI515="ODU HS","PDH",
AI515="IP &amp; VLAN","PDH",
AI515="Warehouse HUAWEI","SPARE-ISSUE",
AI515="SPARE-HS","SPARE-ISSUE",
AI515="Power Telco","BSS",AI515="no impacts","no impacts"
),"")</f>
        <v>no impacts</v>
      </c>
      <c r="AH515" s="57" t="str" cm="1">
        <f t="array" ref="AH515">IFERROR(_xlfn.IFS(
AI515="MPR ISSUE","TX ISSUE",
AI515="BSS Hardware Issue","RAN ISSUE",
AI515="Sites strategiques, MLL, Pylone, etc.","ENVTECH",
AI515="AKTIVCO DEFAUT GE &amp; POWER Cabinet","POWER ISSUE",
AI515="AKTIVCO Coupure ENEO &amp; Baisse de tension","POWER ISSUE",
AI515="Coupure ENEO &amp; Baisse de tension","POWER ISSUE",
AI515="Defaut GE &amp; POWER Cabinet","POWER ISSUE",
AI515="Sharing","POWER ISSUE",
AI515="Sites strategiques &amp; DataCenter","POWER ISSUE",
AI515="Exclu","Exclu",
AI515="SAT","TX ISSUE",
AI515="SPARE-ISSUE","SPARE-ISSUE",
AI515="Fiber CAmtel","TX ISSUE",
AI515="Fiber AOF","TX ISSUE",
AI515="Projet OCM (HUAWEI)","TRAVAUX-HUAWEI",
AI515="Projet OCM (NOKIA)","TRAVAUX -NOKIA",
AI515="ACCESS-ISSUE","ACCESS-ISSUE",
AI515="Projet OCM (ZTE, NOKIA, autres projets)","TRAVAUX OCM",
AI515="No root CAuse","No root cause",
AI515="ODU HS","TX ISSUE",
AI515="IP &amp; VLAN","TX ISSUE",
AI515="Warehouse HUAWEI","SPARE-ISSUE",
AI515="SPARE-HS","SPARE-ISSUE",
AI515="Power Telco","RAN ISSUE",AI515="no impacts","no impacts"
),"")</f>
        <v>no impacts</v>
      </c>
      <c r="AI515" s="85" t="s">
        <v>5998</v>
      </c>
      <c r="AJ515" s="57" t="str" cm="1">
        <f t="array" ref="AJ515">IFERROR(_xlfn.IFS(
AI515="MPR ISSUE","ACTIVE",
AI515="BSS Hardware Issue","ACTIVE",
AI515="Sites strategiques, MLL, Pylone, etc.","PASSIVE",
AI515="AKTIVCO DEFAUT GE &amp; POWER Cabinet","PASSIVE",
AI515="AKTIVCO Coupure ENEO &amp; Baisse de tension","PASSIVE",
AI515="Coupure ENEO &amp; Baisse de tension","PASSIVE",
AI515="Defaut GE &amp; POWER Cabinet","PASSIVE",
AI515="Sharing","PASSIVE",
AI515="Sites strategiques &amp; DataCenter","PASSIVE",
AI515="Exclu","Exclu",
AI515="SAT","ACTIVE",
AI515="SPARE-ISSUE","SPARE-ISSUE",
AI515="Fiber CAmtel","ACTIVE",
AI515="Fiber AOF","ACTIVE",
AI515="Projet OCM (HUAWEI)","PLANNED WORKS",
AI515="Projet OCM (NOKIA)","PLANNED WORKS",
AI515="ACCESS-ISSUE","ACCESS-ISSUE",
AI515="Projet OCM (ZTE, NOKIA, autres projets)","PLANNED WORKS",
AI515="No root CAuse","No root cause",
AI515="ODU HS","ACTIVE",
AI515="IP &amp; VLAN","ACTIVE",
AI515="Warehouse HUAWEI","SPARE-ISSUE",
AI515="SPARE-HS","SPARE-ISSUE",
AI515="Power Telco","ACTIVE", AI515="no impacts","no impacts"
),"")</f>
        <v>no impacts</v>
      </c>
      <c r="AK515" s="23" t="s">
        <v>5537</v>
      </c>
      <c r="AL515" s="23" t="str">
        <f t="shared" si="18"/>
        <v>OST_182</v>
      </c>
      <c r="AN515" s="9" t="s">
        <v>5537</v>
      </c>
      <c r="AO515" s="23" t="str">
        <f>_xlfn.XLOOKUP(B515,'INCIDENT-05-03-2026'!E:E,'INCIDENT-05-03-2026'!F:F,"")</f>
        <v/>
      </c>
      <c r="AP515" s="7" t="s">
        <v>5537</v>
      </c>
      <c r="AQ515" s="6"/>
      <c r="AR515" s="7"/>
      <c r="AS515" s="3" t="str">
        <f>_xlfn.XLOOKUP(B515,'[3]tt num | region | site id'!$C:$C,'[3]tt num | region | site id'!$Q:$Q,"")</f>
        <v/>
      </c>
      <c r="AT515" s="24" t="str">
        <f>_xlfn.XLOOKUP(B515,'[4]Cells Huawei 03052026 12h'!$B:$B,'[4]Cells Huawei 03052026 12h'!$T:$T,"")</f>
        <v/>
      </c>
      <c r="AU515" s="24" t="str">
        <f>_xlfn.XLOOKUP(B515,'[5]cells down 02052026 8h50'!$B:$B,'[5]cells down 02052026 8h50'!$R:$R,"")</f>
        <v/>
      </c>
      <c r="AV515" s="24" t="str">
        <f>_xlfn.XLOOKUP(B515,'[5]cells down 02052026 13h50'!$B:$B,'[5]cells down 02052026 13h50'!$R:$R,"")</f>
        <v/>
      </c>
      <c r="AW515" s="24" t="str">
        <f>_xlfn.XLOOKUP(B515,'[5]cells down 02052026 13h50'!$B:$B,'[5]cells down 02052026 13h50'!$R:$R,"")</f>
        <v/>
      </c>
      <c r="AX515" s="24" t="str">
        <f>_xlfn.XLOOKUP(B515,'[6]cell downs 03052026 8h40 '!$B:$B,'[6]cell downs 03052026 8h40 '!$R:$R,"")</f>
        <v/>
      </c>
      <c r="AY515" s="24" t="str">
        <f>_xlfn.XLOOKUP(B515,'[7]ALL SITES DOWN'!$D:$D,'[7]ALL SITES DOWN'!$J:$J,"")</f>
        <v/>
      </c>
      <c r="AZ515" s="24" t="str">
        <f>_xlfn.XLOOKUP(B515,'[8]ALL SITES DOWN'!$D:$D,'[8]ALL SITES DOWN'!$J:$J,"")</f>
        <v/>
      </c>
      <c r="BA515" s="9" t="str">
        <f>_xlfn.XLOOKUP(B515,[9]sheet1!$AC:$AC,[9]sheet1!$AF:$AF,"")</f>
        <v/>
      </c>
      <c r="BB515" s="14" t="s">
        <v>5537</v>
      </c>
      <c r="BC515" s="14" t="s">
        <v>5537</v>
      </c>
      <c r="BD515" s="14" t="str">
        <f>_xlfn.XLOOKUP(B515,'[10]cell downs 18042026 17h'!$B:$B,'[10]cell downs 18042026 17h'!$B:$B,"")</f>
        <v/>
      </c>
      <c r="BE515" s="14" t="str">
        <f>_xlfn.XLOOKUP(B515,'[11]Cells Huawei 19042026 15h'!$B:$B,'[11]Cells Huawei 19042026 15h'!$B:$B,"")</f>
        <v/>
      </c>
      <c r="BF515" s="9" t="str">
        <f>_xlfn.XLOOKUP(B515,'[12]cells down 19042026 9H40'!$B:$B,'[12]cells down 19042026 9H40'!$B:$B,"")</f>
        <v/>
      </c>
      <c r="BG515" s="9" t="s">
        <v>1173</v>
      </c>
      <c r="BH515" s="9" t="s">
        <v>12</v>
      </c>
    </row>
    <row r="516" spans="1:60" s="9" customFormat="1" x14ac:dyDescent="0.3">
      <c r="A516" s="1" t="s">
        <v>3700</v>
      </c>
      <c r="B516" s="1" t="s">
        <v>3701</v>
      </c>
      <c r="C516" s="3" t="str">
        <f>_xlfn.XLOOKUP(B516,'[1]daily break down'!$D:$D,'[1]daily break down'!$E:$E,"")</f>
        <v>Yaounde</v>
      </c>
      <c r="D516" s="1" t="s">
        <v>21</v>
      </c>
      <c r="E516" s="1" t="s">
        <v>30</v>
      </c>
      <c r="F516" s="3" t="s">
        <v>37</v>
      </c>
      <c r="G516" s="1" t="s">
        <v>38</v>
      </c>
      <c r="H516" s="42" t="str">
        <f>_xlfn.XLOOKUP(B516,[2]CALCULATION!$B:$B,[2]CALCULATION!$H:$H,"")</f>
        <v>ZTE</v>
      </c>
      <c r="I516" s="34">
        <v>13.837541698413105</v>
      </c>
      <c r="J516" s="34">
        <v>13.838165926154215</v>
      </c>
      <c r="K516" s="34">
        <v>13.847761198288973</v>
      </c>
      <c r="L516" s="34">
        <v>13.868556899607057</v>
      </c>
      <c r="M516" s="34">
        <v>13.868556899607057</v>
      </c>
      <c r="N516" s="34">
        <v>13.868556899607057</v>
      </c>
      <c r="O516" s="34">
        <v>31.05752383479868</v>
      </c>
      <c r="P516" s="34">
        <v>2.5669671520661548</v>
      </c>
      <c r="Q516" s="34">
        <v>0</v>
      </c>
      <c r="R516" s="34">
        <v>0</v>
      </c>
      <c r="S516" s="35">
        <v>0</v>
      </c>
      <c r="T516" s="35">
        <v>0</v>
      </c>
      <c r="U516" s="35">
        <v>0</v>
      </c>
      <c r="V516" s="35">
        <v>0</v>
      </c>
      <c r="W516" s="35">
        <v>0</v>
      </c>
      <c r="X516" s="35">
        <v>0</v>
      </c>
      <c r="Y516" s="35">
        <v>0</v>
      </c>
      <c r="Z516" s="35">
        <v>0</v>
      </c>
      <c r="AA516" s="35">
        <v>0</v>
      </c>
      <c r="AB516" s="35">
        <v>0</v>
      </c>
      <c r="AC516" s="35">
        <v>6.8400650517666734E-5</v>
      </c>
      <c r="AD516" s="35">
        <v>3.5670156634854415E-5</v>
      </c>
      <c r="AE516" s="58" t="s">
        <v>5560</v>
      </c>
      <c r="AF516" s="58"/>
      <c r="AG516" s="57" t="str" cm="1">
        <f t="array" ref="AG516">IFERROR(_xlfn.IFS(
AI516="MPR ISSUE","PDH",
AI516="BSS Hardware Issue","BSS",
AI516="Sites strategiques, MLL, Pylone, etc.","ENVTECH",
AI516="AKTIVCO DEFAUT GE &amp; POWER Cabinet","AKTIVCO",
AI516="AKTIVCO Coupure ENEO &amp; Baisse de tension","AKTIVCO GRID ONLY",
AI516="Coupure ENEO &amp; Baisse de tension","IHS GRID ONLY",
AI516="Defaut GE &amp; POWER Cabinet","IHS",
AI516="Sharing","Partners",
AI516="Sites strategiques &amp; DataCenter","SST &amp; DC",
AI516="Exclu","Exclu",
AI516="SAT","SAT",
AI516="SPARE-ISSUE","SPARE-ISSUE",
AI516="Fiber CAmtel","TRANS_FO_CAMTEL",
AI516="Fiber AOF","Fiber AOF",
AI516="Projet OCM (HUAWEI)","TRAVAUX-HUAWEI",
AI516="Projet OCM (NOKIA)","TRAVAUX-NOKIA",
AI516="ACCESS-ISSUE","ACCESS-ISSUE",
AI516="Projet OCM (ZTE, NOKIA, autres projets)","TRAVAUX OCM",
AI516="No root CAuse","No root cause",
AI516="ODU HS","PDH",
AI516="IP &amp; VLAN","PDH",
AI516="Warehouse HUAWEI","SPARE-ISSUE",
AI516="SPARE-HS","SPARE-ISSUE",
AI516="Power Telco","BSS",AI516="no impacts","no impacts"
),"")</f>
        <v>no impacts</v>
      </c>
      <c r="AH516" s="57" t="str" cm="1">
        <f t="array" ref="AH516">IFERROR(_xlfn.IFS(
AI516="MPR ISSUE","TX ISSUE",
AI516="BSS Hardware Issue","RAN ISSUE",
AI516="Sites strategiques, MLL, Pylone, etc.","ENVTECH",
AI516="AKTIVCO DEFAUT GE &amp; POWER Cabinet","POWER ISSUE",
AI516="AKTIVCO Coupure ENEO &amp; Baisse de tension","POWER ISSUE",
AI516="Coupure ENEO &amp; Baisse de tension","POWER ISSUE",
AI516="Defaut GE &amp; POWER Cabinet","POWER ISSUE",
AI516="Sharing","POWER ISSUE",
AI516="Sites strategiques &amp; DataCenter","POWER ISSUE",
AI516="Exclu","Exclu",
AI516="SAT","TX ISSUE",
AI516="SPARE-ISSUE","SPARE-ISSUE",
AI516="Fiber CAmtel","TX ISSUE",
AI516="Fiber AOF","TX ISSUE",
AI516="Projet OCM (HUAWEI)","TRAVAUX-HUAWEI",
AI516="Projet OCM (NOKIA)","TRAVAUX -NOKIA",
AI516="ACCESS-ISSUE","ACCESS-ISSUE",
AI516="Projet OCM (ZTE, NOKIA, autres projets)","TRAVAUX OCM",
AI516="No root CAuse","No root cause",
AI516="ODU HS","TX ISSUE",
AI516="IP &amp; VLAN","TX ISSUE",
AI516="Warehouse HUAWEI","SPARE-ISSUE",
AI516="SPARE-HS","SPARE-ISSUE",
AI516="Power Telco","RAN ISSUE",AI516="no impacts","no impacts"
),"")</f>
        <v>no impacts</v>
      </c>
      <c r="AI516" s="85" t="s">
        <v>5998</v>
      </c>
      <c r="AJ516" s="57" t="str" cm="1">
        <f t="array" ref="AJ516">IFERROR(_xlfn.IFS(
AI516="MPR ISSUE","ACTIVE",
AI516="BSS Hardware Issue","ACTIVE",
AI516="Sites strategiques, MLL, Pylone, etc.","PASSIVE",
AI516="AKTIVCO DEFAUT GE &amp; POWER Cabinet","PASSIVE",
AI516="AKTIVCO Coupure ENEO &amp; Baisse de tension","PASSIVE",
AI516="Coupure ENEO &amp; Baisse de tension","PASSIVE",
AI516="Defaut GE &amp; POWER Cabinet","PASSIVE",
AI516="Sharing","PASSIVE",
AI516="Sites strategiques &amp; DataCenter","PASSIVE",
AI516="Exclu","Exclu",
AI516="SAT","ACTIVE",
AI516="SPARE-ISSUE","SPARE-ISSUE",
AI516="Fiber CAmtel","ACTIVE",
AI516="Fiber AOF","ACTIVE",
AI516="Projet OCM (HUAWEI)","PLANNED WORKS",
AI516="Projet OCM (NOKIA)","PLANNED WORKS",
AI516="ACCESS-ISSUE","ACCESS-ISSUE",
AI516="Projet OCM (ZTE, NOKIA, autres projets)","PLANNED WORKS",
AI516="No root CAuse","No root cause",
AI516="ODU HS","ACTIVE",
AI516="IP &amp; VLAN","ACTIVE",
AI516="Warehouse HUAWEI","SPARE-ISSUE",
AI516="SPARE-HS","SPARE-ISSUE",
AI516="Power Telco","ACTIVE", AI516="no impacts","no impacts"
),"")</f>
        <v>no impacts</v>
      </c>
      <c r="AK516" s="23" t="s">
        <v>5537</v>
      </c>
      <c r="AL516" s="23" t="str">
        <f t="shared" si="18"/>
        <v>CTR_595</v>
      </c>
      <c r="AN516" s="9" t="s">
        <v>5537</v>
      </c>
      <c r="AO516" s="23" t="str">
        <f>_xlfn.XLOOKUP(B516,'INCIDENT-05-03-2026'!E:E,'INCIDENT-05-03-2026'!F:F,"")</f>
        <v/>
      </c>
      <c r="AP516" s="7" t="s">
        <v>5537</v>
      </c>
      <c r="AQ516" s="6"/>
      <c r="AR516" s="7"/>
      <c r="AS516" s="3" t="str">
        <f>_xlfn.XLOOKUP(B516,'[3]tt num | region | site id'!$C:$C,'[3]tt num | region | site id'!$Q:$Q,"")</f>
        <v/>
      </c>
      <c r="AT516" s="24" t="str">
        <f>_xlfn.XLOOKUP(B516,'[4]Cells Huawei 03052026 12h'!$B:$B,'[4]Cells Huawei 03052026 12h'!$T:$T,"")</f>
        <v/>
      </c>
      <c r="AU516" s="24" t="str">
        <f>_xlfn.XLOOKUP(B516,'[5]cells down 02052026 8h50'!$B:$B,'[5]cells down 02052026 8h50'!$R:$R,"")</f>
        <v/>
      </c>
      <c r="AV516" s="24" t="str">
        <f>_xlfn.XLOOKUP(B516,'[5]cells down 02052026 13h50'!$B:$B,'[5]cells down 02052026 13h50'!$R:$R,"")</f>
        <v/>
      </c>
      <c r="AW516" s="24" t="str">
        <f>_xlfn.XLOOKUP(B516,'[5]cells down 02052026 13h50'!$B:$B,'[5]cells down 02052026 13h50'!$R:$R,"")</f>
        <v/>
      </c>
      <c r="AX516" s="24" t="str">
        <f>_xlfn.XLOOKUP(B516,'[6]cell downs 03052026 8h40 '!$B:$B,'[6]cell downs 03052026 8h40 '!$R:$R,"")</f>
        <v/>
      </c>
      <c r="AY516" s="24" t="str">
        <f>_xlfn.XLOOKUP(B516,'[7]ALL SITES DOWN'!$D:$D,'[7]ALL SITES DOWN'!$J:$J,"")</f>
        <v/>
      </c>
      <c r="AZ516" s="24" t="str">
        <f>_xlfn.XLOOKUP(B516,'[8]ALL SITES DOWN'!$D:$D,'[8]ALL SITES DOWN'!$J:$J,"")</f>
        <v/>
      </c>
      <c r="BA516" s="9" t="str">
        <f>_xlfn.XLOOKUP(B516,[9]sheet1!$AC:$AC,[9]sheet1!$AF:$AF,"")</f>
        <v/>
      </c>
      <c r="BB516" s="14" t="s">
        <v>5537</v>
      </c>
      <c r="BC516" s="14" t="s">
        <v>5537</v>
      </c>
      <c r="BD516" s="14" t="str">
        <f>_xlfn.XLOOKUP(B516,'[10]cell downs 18042026 17h'!$B:$B,'[10]cell downs 18042026 17h'!$B:$B,"")</f>
        <v/>
      </c>
      <c r="BE516" s="14" t="str">
        <f>_xlfn.XLOOKUP(B516,'[11]Cells Huawei 19042026 15h'!$B:$B,'[11]Cells Huawei 19042026 15h'!$B:$B,"")</f>
        <v/>
      </c>
      <c r="BF516" s="9" t="str">
        <f>_xlfn.XLOOKUP(B516,'[12]cells down 19042026 9H40'!$B:$B,'[12]cells down 19042026 9H40'!$B:$B,"")</f>
        <v/>
      </c>
      <c r="BG516" s="9" t="s">
        <v>5537</v>
      </c>
      <c r="BH516" s="9" t="s">
        <v>5537</v>
      </c>
    </row>
    <row r="517" spans="1:60" s="9" customFormat="1" x14ac:dyDescent="0.3">
      <c r="A517" s="1" t="s">
        <v>717</v>
      </c>
      <c r="B517" s="8" t="s">
        <v>718</v>
      </c>
      <c r="C517" s="3" t="str">
        <f>_xlfn.XLOOKUP(B517,'[1]daily break down'!$D:$D,'[1]daily break down'!$E:$E,"")</f>
        <v>EXTREME-NORD</v>
      </c>
      <c r="D517" s="1" t="s">
        <v>11</v>
      </c>
      <c r="E517" s="1" t="s">
        <v>12</v>
      </c>
      <c r="F517" s="3" t="s">
        <v>55</v>
      </c>
      <c r="G517" s="1" t="s">
        <v>719</v>
      </c>
      <c r="H517" s="41" t="str">
        <f>_xlfn.XLOOKUP(B517,[2]CALCULATION!$B:$B,[2]CALCULATION!$H:$H,"")</f>
        <v>NOKIA</v>
      </c>
      <c r="I517" s="34">
        <v>1.1682652377314372E-2</v>
      </c>
      <c r="J517" s="34">
        <v>0</v>
      </c>
      <c r="K517" s="34">
        <v>0.42077860430528569</v>
      </c>
      <c r="L517" s="34">
        <v>3.9578213822918338</v>
      </c>
      <c r="M517" s="34">
        <v>9.7982573421342131E-2</v>
      </c>
      <c r="N517" s="34">
        <v>3.5670156634766019E-5</v>
      </c>
      <c r="O517" s="34">
        <v>7.1340313269763637E-5</v>
      </c>
      <c r="P517" s="34">
        <v>3.5519095039488113</v>
      </c>
      <c r="Q517" s="34">
        <v>4.530522062934411</v>
      </c>
      <c r="R517" s="34">
        <v>5.3489431493024169</v>
      </c>
      <c r="S517" s="35">
        <v>11.414269835645985</v>
      </c>
      <c r="T517" s="35">
        <v>341584.96382960508</v>
      </c>
      <c r="U517" s="35">
        <v>0.25367891780749086</v>
      </c>
      <c r="V517" s="35">
        <v>2.6771495058555347E-2</v>
      </c>
      <c r="W517" s="35">
        <v>0.51409036433030442</v>
      </c>
      <c r="X517" s="35">
        <v>5.3505234952177976E-5</v>
      </c>
      <c r="Y517" s="35">
        <v>0.37600848917408197</v>
      </c>
      <c r="Z517" s="35">
        <v>16.062291160625762</v>
      </c>
      <c r="AA517" s="35">
        <v>0</v>
      </c>
      <c r="AB517" s="35">
        <v>0</v>
      </c>
      <c r="AC517" s="35">
        <v>3.4200325258915143E-5</v>
      </c>
      <c r="AD517" s="35">
        <v>1.7835078317469854E-5</v>
      </c>
      <c r="AE517" s="58" t="s">
        <v>5603</v>
      </c>
      <c r="AF517" s="58"/>
      <c r="AG517" s="57" t="str" cm="1">
        <f t="array" ref="AG517">IFERROR(_xlfn.IFS(
AI517="MPR ISSUE","PDH",
AI517="BSS Hardware Issue","BSS",
AI517="Sites strategiques, MLL, Pylone, etc.","ENVTECH",
AI517="AKTIVCO DEFAUT GE &amp; POWER Cabinet","AKTIVCO",
AI517="AKTIVCO Coupure ENEO &amp; Baisse de tension","AKTIVCO GRID ONLY",
AI517="Coupure ENEO &amp; Baisse de tension","IHS GRID ONLY",
AI517="Defaut GE &amp; POWER Cabinet","IHS",
AI517="Sharing","Partners",
AI517="Sites strategiques &amp; DataCenter","SST &amp; DC",
AI517="Exclu","Exclu",
AI517="SAT","SAT",
AI517="SPARE-ISSUE","SPARE-ISSUE",
AI517="Fiber CAmtel","TRANS_FO_CAMTEL",
AI517="Fiber AOF","Fiber AOF",
AI517="Projet OCM (HUAWEI)","TRAVAUX-HUAWEI",
AI517="Projet OCM (NOKIA)","TRAVAUX-NOKIA",
AI517="ACCESS-ISSUE","ACCESS-ISSUE",
AI517="Projet OCM (ZTE, NOKIA, autres projets)","TRAVAUX OCM",
AI517="No root CAuse","No root cause",
AI517="ODU HS","PDH",
AI517="IP &amp; VLAN","PDH",
AI517="Warehouse HUAWEI","SPARE-ISSUE",
AI517="SPARE-HS","SPARE-ISSUE",
AI517="Power Telco","BSS",AI517="no impacts","no impacts"
),"")</f>
        <v>no impacts</v>
      </c>
      <c r="AH517" s="57" t="str" cm="1">
        <f t="array" ref="AH517">IFERROR(_xlfn.IFS(
AI517="MPR ISSUE","TX ISSUE",
AI517="BSS Hardware Issue","RAN ISSUE",
AI517="Sites strategiques, MLL, Pylone, etc.","ENVTECH",
AI517="AKTIVCO DEFAUT GE &amp; POWER Cabinet","POWER ISSUE",
AI517="AKTIVCO Coupure ENEO &amp; Baisse de tension","POWER ISSUE",
AI517="Coupure ENEO &amp; Baisse de tension","POWER ISSUE",
AI517="Defaut GE &amp; POWER Cabinet","POWER ISSUE",
AI517="Sharing","POWER ISSUE",
AI517="Sites strategiques &amp; DataCenter","POWER ISSUE",
AI517="Exclu","Exclu",
AI517="SAT","TX ISSUE",
AI517="SPARE-ISSUE","SPARE-ISSUE",
AI517="Fiber CAmtel","TX ISSUE",
AI517="Fiber AOF","TX ISSUE",
AI517="Projet OCM (HUAWEI)","TRAVAUX-HUAWEI",
AI517="Projet OCM (NOKIA)","TRAVAUX -NOKIA",
AI517="ACCESS-ISSUE","ACCESS-ISSUE",
AI517="Projet OCM (ZTE, NOKIA, autres projets)","TRAVAUX OCM",
AI517="No root CAuse","No root cause",
AI517="ODU HS","TX ISSUE",
AI517="IP &amp; VLAN","TX ISSUE",
AI517="Warehouse HUAWEI","SPARE-ISSUE",
AI517="SPARE-HS","SPARE-ISSUE",
AI517="Power Telco","RAN ISSUE",AI517="no impacts","no impacts"
),"")</f>
        <v>no impacts</v>
      </c>
      <c r="AI517" s="85" t="s">
        <v>5998</v>
      </c>
      <c r="AJ517" s="57" t="str" cm="1">
        <f t="array" ref="AJ517">IFERROR(_xlfn.IFS(
AI517="MPR ISSUE","ACTIVE",
AI517="BSS Hardware Issue","ACTIVE",
AI517="Sites strategiques, MLL, Pylone, etc.","PASSIVE",
AI517="AKTIVCO DEFAUT GE &amp; POWER Cabinet","PASSIVE",
AI517="AKTIVCO Coupure ENEO &amp; Baisse de tension","PASSIVE",
AI517="Coupure ENEO &amp; Baisse de tension","PASSIVE",
AI517="Defaut GE &amp; POWER Cabinet","PASSIVE",
AI517="Sharing","PASSIVE",
AI517="Sites strategiques &amp; DataCenter","PASSIVE",
AI517="Exclu","Exclu",
AI517="SAT","ACTIVE",
AI517="SPARE-ISSUE","SPARE-ISSUE",
AI517="Fiber CAmtel","ACTIVE",
AI517="Fiber AOF","ACTIVE",
AI517="Projet OCM (HUAWEI)","PLANNED WORKS",
AI517="Projet OCM (NOKIA)","PLANNED WORKS",
AI517="ACCESS-ISSUE","ACCESS-ISSUE",
AI517="Projet OCM (ZTE, NOKIA, autres projets)","PLANNED WORKS",
AI517="No root CAuse","No root cause",
AI517="ODU HS","ACTIVE",
AI517="IP &amp; VLAN","ACTIVE",
AI517="Warehouse HUAWEI","SPARE-ISSUE",
AI517="SPARE-HS","SPARE-ISSUE",
AI517="Power Telco","ACTIVE", AI517="no impacts","no impacts"
),"")</f>
        <v>no impacts</v>
      </c>
      <c r="AK517" s="23" t="s">
        <v>5537</v>
      </c>
      <c r="AL517" s="23" t="str">
        <f t="shared" si="18"/>
        <v>EXN_095</v>
      </c>
      <c r="AN517" s="9" t="s">
        <v>5537</v>
      </c>
      <c r="AO517" s="23" t="str">
        <f>_xlfn.XLOOKUP(B517,'INCIDENT-05-03-2026'!E:E,'INCIDENT-05-03-2026'!F:F,"")</f>
        <v/>
      </c>
      <c r="AP517" s="7" t="s">
        <v>5537</v>
      </c>
      <c r="AQ517" s="6"/>
      <c r="AR517" s="7"/>
      <c r="AS517" s="3" t="str">
        <f>_xlfn.XLOOKUP(B517,'[3]tt num | region | site id'!$C:$C,'[3]tt num | region | site id'!$Q:$Q,"")</f>
        <v/>
      </c>
      <c r="AT517" s="24" t="str">
        <f>_xlfn.XLOOKUP(B517,'[4]Cells Huawei 03052026 12h'!$B:$B,'[4]Cells Huawei 03052026 12h'!$T:$T,"")</f>
        <v/>
      </c>
      <c r="AU517" s="24" t="str">
        <f>_xlfn.XLOOKUP(B517,'[5]cells down 02052026 8h50'!$B:$B,'[5]cells down 02052026 8h50'!$R:$R,"")</f>
        <v/>
      </c>
      <c r="AV517" s="24" t="str">
        <f>_xlfn.XLOOKUP(B517,'[5]cells down 02052026 13h50'!$B:$B,'[5]cells down 02052026 13h50'!$R:$R,"")</f>
        <v/>
      </c>
      <c r="AW517" s="24" t="str">
        <f>_xlfn.XLOOKUP(B517,'[5]cells down 02052026 13h50'!$B:$B,'[5]cells down 02052026 13h50'!$R:$R,"")</f>
        <v/>
      </c>
      <c r="AX517" s="24" t="str">
        <f>_xlfn.XLOOKUP(B517,'[6]cell downs 03052026 8h40 '!$B:$B,'[6]cell downs 03052026 8h40 '!$R:$R,"")</f>
        <v/>
      </c>
      <c r="AY517" s="24" t="str">
        <f>_xlfn.XLOOKUP(B517,'[7]ALL SITES DOWN'!$D:$D,'[7]ALL SITES DOWN'!$J:$J,"")</f>
        <v/>
      </c>
      <c r="AZ517" s="24" t="str">
        <f>_xlfn.XLOOKUP(B517,'[8]ALL SITES DOWN'!$D:$D,'[8]ALL SITES DOWN'!$J:$J,"")</f>
        <v/>
      </c>
      <c r="BA517" s="9" t="str">
        <f>_xlfn.XLOOKUP(B517,[9]sheet1!$AC:$AC,[9]sheet1!$AF:$AF,"")</f>
        <v/>
      </c>
      <c r="BB517" s="14" t="s">
        <v>5537</v>
      </c>
      <c r="BC517" s="14" t="s">
        <v>5537</v>
      </c>
      <c r="BD517" s="14" t="str">
        <f>_xlfn.XLOOKUP(B517,'[10]cell downs 18042026 17h'!$B:$B,'[10]cell downs 18042026 17h'!$B:$B,"")</f>
        <v/>
      </c>
      <c r="BE517" s="14" t="str">
        <f>_xlfn.XLOOKUP(B517,'[11]Cells Huawei 19042026 15h'!$B:$B,'[11]Cells Huawei 19042026 15h'!$B:$B,"")</f>
        <v/>
      </c>
      <c r="BF517" s="9" t="str">
        <f>_xlfn.XLOOKUP(B517,'[12]cells down 19042026 9H40'!$B:$B,'[12]cells down 19042026 9H40'!$B:$B,"")</f>
        <v/>
      </c>
      <c r="BG517" s="9" t="s">
        <v>718</v>
      </c>
      <c r="BH517" s="9" t="s">
        <v>12</v>
      </c>
    </row>
    <row r="518" spans="1:60" s="9" customFormat="1" x14ac:dyDescent="0.3">
      <c r="A518" s="1" t="s">
        <v>2494</v>
      </c>
      <c r="B518" s="8" t="s">
        <v>2495</v>
      </c>
      <c r="C518" s="3" t="str">
        <f>_xlfn.XLOOKUP(B518,'[1]daily break down'!$D:$D,'[1]daily break down'!$E:$E,"")</f>
        <v>Douala</v>
      </c>
      <c r="D518" s="1" t="s">
        <v>21</v>
      </c>
      <c r="E518" s="1" t="s">
        <v>30</v>
      </c>
      <c r="F518" s="3" t="s">
        <v>31</v>
      </c>
      <c r="G518" s="1" t="s">
        <v>32</v>
      </c>
      <c r="H518" s="42" t="str">
        <f>_xlfn.XLOOKUP(B518,[2]CALCULATION!$B:$B,[2]CALCULATION!$H:$H,"")</f>
        <v>ZTE</v>
      </c>
      <c r="I518" s="34">
        <v>0</v>
      </c>
      <c r="J518" s="34">
        <v>0</v>
      </c>
      <c r="K518" s="34">
        <v>0</v>
      </c>
      <c r="L518" s="34">
        <v>0</v>
      </c>
      <c r="M518" s="34">
        <v>0</v>
      </c>
      <c r="N518" s="34">
        <v>0</v>
      </c>
      <c r="O518" s="34">
        <v>0</v>
      </c>
      <c r="P518" s="34">
        <v>0</v>
      </c>
      <c r="Q518" s="34">
        <v>45.003984356496098</v>
      </c>
      <c r="R518" s="34">
        <v>0</v>
      </c>
      <c r="S518" s="35">
        <v>15.895691901162273</v>
      </c>
      <c r="T518" s="35">
        <v>45.674422785525309</v>
      </c>
      <c r="U518" s="35">
        <v>13.868556899607057</v>
      </c>
      <c r="V518" s="35">
        <v>13.868556899607057</v>
      </c>
      <c r="W518" s="35">
        <v>45.674422785525309</v>
      </c>
      <c r="X518" s="35">
        <v>0</v>
      </c>
      <c r="Y518" s="35">
        <v>0</v>
      </c>
      <c r="Z518" s="35">
        <v>0</v>
      </c>
      <c r="AA518" s="35">
        <v>0</v>
      </c>
      <c r="AB518" s="35">
        <v>0</v>
      </c>
      <c r="AC518" s="35">
        <v>1.6653345369377348E-16</v>
      </c>
      <c r="AD518" s="35">
        <v>8.6845290698893322E-17</v>
      </c>
      <c r="AE518" s="58" t="s">
        <v>5560</v>
      </c>
      <c r="AF518" s="58"/>
      <c r="AG518" s="57" t="str" cm="1">
        <f t="array" ref="AG518">IFERROR(_xlfn.IFS(
AI518="MPR ISSUE","PDH",
AI518="BSS Hardware Issue","BSS",
AI518="Sites strategiques, MLL, Pylone, etc.","ENVTECH",
AI518="AKTIVCO DEFAUT GE &amp; POWER Cabinet","AKTIVCO",
AI518="AKTIVCO Coupure ENEO &amp; Baisse de tension","AKTIVCO GRID ONLY",
AI518="Coupure ENEO &amp; Baisse de tension","IHS GRID ONLY",
AI518="Defaut GE &amp; POWER Cabinet","IHS",
AI518="Sharing","Partners",
AI518="Sites strategiques &amp; DataCenter","SST &amp; DC",
AI518="Exclu","Exclu",
AI518="SAT","SAT",
AI518="SPARE-ISSUE","SPARE-ISSUE",
AI518="Fiber CAmtel","TRANS_FO_CAMTEL",
AI518="Fiber AOF","Fiber AOF",
AI518="Projet OCM (HUAWEI)","TRAVAUX-HUAWEI",
AI518="Projet OCM (NOKIA)","TRAVAUX-NOKIA",
AI518="ACCESS-ISSUE","ACCESS-ISSUE",
AI518="Projet OCM (ZTE, NOKIA, autres projets)","TRAVAUX OCM",
AI518="No root CAuse","No root cause",
AI518="ODU HS","PDH",
AI518="IP &amp; VLAN","PDH",
AI518="Warehouse HUAWEI","SPARE-ISSUE",
AI518="SPARE-HS","SPARE-ISSUE",
AI518="Power Telco","BSS",AI518="no impacts","no impacts"
),"")</f>
        <v>no impacts</v>
      </c>
      <c r="AH518" s="57" t="str" cm="1">
        <f t="array" ref="AH518">IFERROR(_xlfn.IFS(
AI518="MPR ISSUE","TX ISSUE",
AI518="BSS Hardware Issue","RAN ISSUE",
AI518="Sites strategiques, MLL, Pylone, etc.","ENVTECH",
AI518="AKTIVCO DEFAUT GE &amp; POWER Cabinet","POWER ISSUE",
AI518="AKTIVCO Coupure ENEO &amp; Baisse de tension","POWER ISSUE",
AI518="Coupure ENEO &amp; Baisse de tension","POWER ISSUE",
AI518="Defaut GE &amp; POWER Cabinet","POWER ISSUE",
AI518="Sharing","POWER ISSUE",
AI518="Sites strategiques &amp; DataCenter","POWER ISSUE",
AI518="Exclu","Exclu",
AI518="SAT","TX ISSUE",
AI518="SPARE-ISSUE","SPARE-ISSUE",
AI518="Fiber CAmtel","TX ISSUE",
AI518="Fiber AOF","TX ISSUE",
AI518="Projet OCM (HUAWEI)","TRAVAUX-HUAWEI",
AI518="Projet OCM (NOKIA)","TRAVAUX -NOKIA",
AI518="ACCESS-ISSUE","ACCESS-ISSUE",
AI518="Projet OCM (ZTE, NOKIA, autres projets)","TRAVAUX OCM",
AI518="No root CAuse","No root cause",
AI518="ODU HS","TX ISSUE",
AI518="IP &amp; VLAN","TX ISSUE",
AI518="Warehouse HUAWEI","SPARE-ISSUE",
AI518="SPARE-HS","SPARE-ISSUE",
AI518="Power Telco","RAN ISSUE",AI518="no impacts","no impacts"
),"")</f>
        <v>no impacts</v>
      </c>
      <c r="AI518" s="85" t="s">
        <v>5998</v>
      </c>
      <c r="AJ518" s="57" t="str" cm="1">
        <f t="array" ref="AJ518">IFERROR(_xlfn.IFS(
AI518="MPR ISSUE","ACTIVE",
AI518="BSS Hardware Issue","ACTIVE",
AI518="Sites strategiques, MLL, Pylone, etc.","PASSIVE",
AI518="AKTIVCO DEFAUT GE &amp; POWER Cabinet","PASSIVE",
AI518="AKTIVCO Coupure ENEO &amp; Baisse de tension","PASSIVE",
AI518="Coupure ENEO &amp; Baisse de tension","PASSIVE",
AI518="Defaut GE &amp; POWER Cabinet","PASSIVE",
AI518="Sharing","PASSIVE",
AI518="Sites strategiques &amp; DataCenter","PASSIVE",
AI518="Exclu","Exclu",
AI518="SAT","ACTIVE",
AI518="SPARE-ISSUE","SPARE-ISSUE",
AI518="Fiber CAmtel","ACTIVE",
AI518="Fiber AOF","ACTIVE",
AI518="Projet OCM (HUAWEI)","PLANNED WORKS",
AI518="Projet OCM (NOKIA)","PLANNED WORKS",
AI518="ACCESS-ISSUE","ACCESS-ISSUE",
AI518="Projet OCM (ZTE, NOKIA, autres projets)","PLANNED WORKS",
AI518="No root CAuse","No root cause",
AI518="ODU HS","ACTIVE",
AI518="IP &amp; VLAN","ACTIVE",
AI518="Warehouse HUAWEI","SPARE-ISSUE",
AI518="SPARE-HS","SPARE-ISSUE",
AI518="Power Telco","ACTIVE", AI518="no impacts","no impacts"
),"")</f>
        <v>no impacts</v>
      </c>
      <c r="AK518" s="23" t="s">
        <v>5537</v>
      </c>
      <c r="AL518" s="23" t="str">
        <f t="shared" si="18"/>
        <v>LIT_736</v>
      </c>
      <c r="AN518" s="9" t="s">
        <v>5537</v>
      </c>
      <c r="AO518" s="23" t="str">
        <f>_xlfn.XLOOKUP(B518,'INCIDENT-05-03-2026'!E:E,'INCIDENT-05-03-2026'!F:F,"")</f>
        <v/>
      </c>
      <c r="AP518" s="7" t="s">
        <v>5537</v>
      </c>
      <c r="AQ518" s="6"/>
      <c r="AR518" s="7"/>
      <c r="AS518" s="3" t="str">
        <f>_xlfn.XLOOKUP(B518,'[3]tt num | region | site id'!$C:$C,'[3]tt num | region | site id'!$Q:$Q,"")</f>
        <v/>
      </c>
      <c r="AT518" s="24" t="str">
        <f>_xlfn.XLOOKUP(B518,'[4]Cells Huawei 03052026 12h'!$B:$B,'[4]Cells Huawei 03052026 12h'!$T:$T,"")</f>
        <v/>
      </c>
      <c r="AU518" s="24" t="str">
        <f>_xlfn.XLOOKUP(B518,'[5]cells down 02052026 8h50'!$B:$B,'[5]cells down 02052026 8h50'!$R:$R,"")</f>
        <v/>
      </c>
      <c r="AV518" s="24" t="str">
        <f>_xlfn.XLOOKUP(B518,'[5]cells down 02052026 13h50'!$B:$B,'[5]cells down 02052026 13h50'!$R:$R,"")</f>
        <v/>
      </c>
      <c r="AW518" s="24" t="str">
        <f>_xlfn.XLOOKUP(B518,'[5]cells down 02052026 13h50'!$B:$B,'[5]cells down 02052026 13h50'!$R:$R,"")</f>
        <v/>
      </c>
      <c r="AX518" s="24" t="str">
        <f>_xlfn.XLOOKUP(B518,'[6]cell downs 03052026 8h40 '!$B:$B,'[6]cell downs 03052026 8h40 '!$R:$R,"")</f>
        <v/>
      </c>
      <c r="AY518" s="24" t="str">
        <f>_xlfn.XLOOKUP(B518,'[7]ALL SITES DOWN'!$D:$D,'[7]ALL SITES DOWN'!$J:$J,"")</f>
        <v/>
      </c>
      <c r="AZ518" s="24" t="str">
        <f>_xlfn.XLOOKUP(B518,'[8]ALL SITES DOWN'!$D:$D,'[8]ALL SITES DOWN'!$J:$J,"")</f>
        <v/>
      </c>
      <c r="BA518" s="9" t="str">
        <f>_xlfn.XLOOKUP(B518,[9]sheet1!$AC:$AC,[9]sheet1!$AF:$AF,"")</f>
        <v/>
      </c>
      <c r="BB518" s="14" t="s">
        <v>5537</v>
      </c>
      <c r="BC518" s="14" t="s">
        <v>5537</v>
      </c>
      <c r="BD518" s="14" t="str">
        <f>_xlfn.XLOOKUP(B518,'[10]cell downs 18042026 17h'!$B:$B,'[10]cell downs 18042026 17h'!$B:$B,"")</f>
        <v/>
      </c>
      <c r="BE518" s="14" t="str">
        <f>_xlfn.XLOOKUP(B518,'[11]Cells Huawei 19042026 15h'!$B:$B,'[11]Cells Huawei 19042026 15h'!$B:$B,"")</f>
        <v/>
      </c>
      <c r="BF518" s="9" t="str">
        <f>_xlfn.XLOOKUP(B518,'[12]cells down 19042026 9H40'!$B:$B,'[12]cells down 19042026 9H40'!$B:$B,"")</f>
        <v/>
      </c>
      <c r="BG518" s="9" t="s">
        <v>5537</v>
      </c>
      <c r="BH518" s="9" t="s">
        <v>12</v>
      </c>
    </row>
    <row r="519" spans="1:60" s="9" customFormat="1" x14ac:dyDescent="0.3">
      <c r="A519" s="1" t="s">
        <v>45</v>
      </c>
      <c r="B519" s="1" t="s">
        <v>46</v>
      </c>
      <c r="C519" s="3" t="str">
        <f>_xlfn.XLOOKUP(B519,'[1]daily break down'!$D:$D,'[1]daily break down'!$E:$E,"")</f>
        <v>Douala</v>
      </c>
      <c r="D519" s="1" t="s">
        <v>21</v>
      </c>
      <c r="E519" s="1" t="s">
        <v>30</v>
      </c>
      <c r="F519" s="3" t="s">
        <v>31</v>
      </c>
      <c r="G519" s="1" t="s">
        <v>32</v>
      </c>
      <c r="H519" s="42" t="str">
        <f>_xlfn.XLOOKUP(B519,[2]CALCULATION!$B:$B,[2]CALCULATION!$H:$H,"")</f>
        <v>ZTE</v>
      </c>
      <c r="I519" s="34">
        <v>1.9537436542791351</v>
      </c>
      <c r="J519" s="34">
        <v>39.06723967206284</v>
      </c>
      <c r="K519" s="34">
        <v>22.828864576110131</v>
      </c>
      <c r="L519" s="34">
        <v>26.664761880302365</v>
      </c>
      <c r="M519" s="34">
        <v>0</v>
      </c>
      <c r="N519" s="34">
        <v>3.2373877460170721</v>
      </c>
      <c r="O519" s="34">
        <v>0</v>
      </c>
      <c r="P519" s="34">
        <v>57.271022563514265</v>
      </c>
      <c r="Q519" s="34">
        <v>56.318504535817112</v>
      </c>
      <c r="R519" s="34">
        <v>0</v>
      </c>
      <c r="S519" s="35">
        <v>5.9068709282516201</v>
      </c>
      <c r="T519" s="35">
        <v>45.748313514994315</v>
      </c>
      <c r="U519" s="35">
        <v>30.956951828166883</v>
      </c>
      <c r="V519" s="35">
        <v>15.409507666230066</v>
      </c>
      <c r="W519" s="35">
        <v>45.748313514994315</v>
      </c>
      <c r="X519" s="35">
        <v>3.9872814489502981</v>
      </c>
      <c r="Y519" s="35">
        <v>0</v>
      </c>
      <c r="Z519" s="35">
        <v>0</v>
      </c>
      <c r="AA519" s="35">
        <v>0</v>
      </c>
      <c r="AB519" s="35">
        <v>0</v>
      </c>
      <c r="AC519" s="35">
        <v>5.5511151231257827E-17</v>
      </c>
      <c r="AD519" s="35">
        <v>2.8948430232964443E-17</v>
      </c>
      <c r="AE519" s="58" t="s">
        <v>5560</v>
      </c>
      <c r="AF519" s="58"/>
      <c r="AG519" s="57" t="str" cm="1">
        <f t="array" ref="AG519">IFERROR(_xlfn.IFS(
AI519="MPR ISSUE","PDH",
AI519="BSS Hardware Issue","BSS",
AI519="Sites strategiques, MLL, Pylone, etc.","ENVTECH",
AI519="AKTIVCO DEFAUT GE &amp; POWER Cabinet","AKTIVCO",
AI519="AKTIVCO Coupure ENEO &amp; Baisse de tension","AKTIVCO GRID ONLY",
AI519="Coupure ENEO &amp; Baisse de tension","IHS GRID ONLY",
AI519="Defaut GE &amp; POWER Cabinet","IHS",
AI519="Sharing","Partners",
AI519="Sites strategiques &amp; DataCenter","SST &amp; DC",
AI519="Exclu","Exclu",
AI519="SAT","SAT",
AI519="SPARE-ISSUE","SPARE-ISSUE",
AI519="Fiber CAmtel","TRANS_FO_CAMTEL",
AI519="Fiber AOF","Fiber AOF",
AI519="Projet OCM (HUAWEI)","TRAVAUX-HUAWEI",
AI519="Projet OCM (NOKIA)","TRAVAUX-NOKIA",
AI519="ACCESS-ISSUE","ACCESS-ISSUE",
AI519="Projet OCM (ZTE, NOKIA, autres projets)","TRAVAUX OCM",
AI519="No root CAuse","No root cause",
AI519="ODU HS","PDH",
AI519="IP &amp; VLAN","PDH",
AI519="Warehouse HUAWEI","SPARE-ISSUE",
AI519="SPARE-HS","SPARE-ISSUE",
AI519="Power Telco","BSS",AI519="no impacts","no impacts"
),"")</f>
        <v>no impacts</v>
      </c>
      <c r="AH519" s="57" t="str" cm="1">
        <f t="array" ref="AH519">IFERROR(_xlfn.IFS(
AI519="MPR ISSUE","TX ISSUE",
AI519="BSS Hardware Issue","RAN ISSUE",
AI519="Sites strategiques, MLL, Pylone, etc.","ENVTECH",
AI519="AKTIVCO DEFAUT GE &amp; POWER Cabinet","POWER ISSUE",
AI519="AKTIVCO Coupure ENEO &amp; Baisse de tension","POWER ISSUE",
AI519="Coupure ENEO &amp; Baisse de tension","POWER ISSUE",
AI519="Defaut GE &amp; POWER Cabinet","POWER ISSUE",
AI519="Sharing","POWER ISSUE",
AI519="Sites strategiques &amp; DataCenter","POWER ISSUE",
AI519="Exclu","Exclu",
AI519="SAT","TX ISSUE",
AI519="SPARE-ISSUE","SPARE-ISSUE",
AI519="Fiber CAmtel","TX ISSUE",
AI519="Fiber AOF","TX ISSUE",
AI519="Projet OCM (HUAWEI)","TRAVAUX-HUAWEI",
AI519="Projet OCM (NOKIA)","TRAVAUX -NOKIA",
AI519="ACCESS-ISSUE","ACCESS-ISSUE",
AI519="Projet OCM (ZTE, NOKIA, autres projets)","TRAVAUX OCM",
AI519="No root CAuse","No root cause",
AI519="ODU HS","TX ISSUE",
AI519="IP &amp; VLAN","TX ISSUE",
AI519="Warehouse HUAWEI","SPARE-ISSUE",
AI519="SPARE-HS","SPARE-ISSUE",
AI519="Power Telco","RAN ISSUE",AI519="no impacts","no impacts"
),"")</f>
        <v>no impacts</v>
      </c>
      <c r="AI519" s="85" t="s">
        <v>5998</v>
      </c>
      <c r="AJ519" s="57" t="str" cm="1">
        <f t="array" ref="AJ519">IFERROR(_xlfn.IFS(
AI519="MPR ISSUE","ACTIVE",
AI519="BSS Hardware Issue","ACTIVE",
AI519="Sites strategiques, MLL, Pylone, etc.","PASSIVE",
AI519="AKTIVCO DEFAUT GE &amp; POWER Cabinet","PASSIVE",
AI519="AKTIVCO Coupure ENEO &amp; Baisse de tension","PASSIVE",
AI519="Coupure ENEO &amp; Baisse de tension","PASSIVE",
AI519="Defaut GE &amp; POWER Cabinet","PASSIVE",
AI519="Sharing","PASSIVE",
AI519="Sites strategiques &amp; DataCenter","PASSIVE",
AI519="Exclu","Exclu",
AI519="SAT","ACTIVE",
AI519="SPARE-ISSUE","SPARE-ISSUE",
AI519="Fiber CAmtel","ACTIVE",
AI519="Fiber AOF","ACTIVE",
AI519="Projet OCM (HUAWEI)","PLANNED WORKS",
AI519="Projet OCM (NOKIA)","PLANNED WORKS",
AI519="ACCESS-ISSUE","ACCESS-ISSUE",
AI519="Projet OCM (ZTE, NOKIA, autres projets)","PLANNED WORKS",
AI519="No root CAuse","No root cause",
AI519="ODU HS","ACTIVE",
AI519="IP &amp; VLAN","ACTIVE",
AI519="Warehouse HUAWEI","SPARE-ISSUE",
AI519="SPARE-HS","SPARE-ISSUE",
AI519="Power Telco","ACTIVE", AI519="no impacts","no impacts"
),"")</f>
        <v>no impacts</v>
      </c>
      <c r="AK519" s="23" t="s">
        <v>5537</v>
      </c>
      <c r="AL519" s="23" t="str">
        <f t="shared" si="18"/>
        <v>LIT_740</v>
      </c>
      <c r="AN519" s="9" t="s">
        <v>5537</v>
      </c>
      <c r="AO519" s="23" t="str">
        <f>_xlfn.XLOOKUP(B519,'INCIDENT-05-03-2026'!E:E,'INCIDENT-05-03-2026'!F:F,"")</f>
        <v/>
      </c>
      <c r="AP519" s="7" t="s">
        <v>5537</v>
      </c>
      <c r="AQ519" s="6"/>
      <c r="AR519" s="7"/>
      <c r="AS519" s="3" t="str">
        <f>_xlfn.XLOOKUP(B519,'[3]tt num | region | site id'!$C:$C,'[3]tt num | region | site id'!$Q:$Q,"")</f>
        <v/>
      </c>
      <c r="AT519" s="24" t="str">
        <f>_xlfn.XLOOKUP(B519,'[4]Cells Huawei 03052026 12h'!$B:$B,'[4]Cells Huawei 03052026 12h'!$T:$T,"")</f>
        <v/>
      </c>
      <c r="AU519" s="24" t="str">
        <f>_xlfn.XLOOKUP(B519,'[5]cells down 02052026 8h50'!$B:$B,'[5]cells down 02052026 8h50'!$R:$R,"")</f>
        <v/>
      </c>
      <c r="AV519" s="24" t="str">
        <f>_xlfn.XLOOKUP(B519,'[5]cells down 02052026 13h50'!$B:$B,'[5]cells down 02052026 13h50'!$R:$R,"")</f>
        <v/>
      </c>
      <c r="AW519" s="24" t="str">
        <f>_xlfn.XLOOKUP(B519,'[5]cells down 02052026 13h50'!$B:$B,'[5]cells down 02052026 13h50'!$R:$R,"")</f>
        <v/>
      </c>
      <c r="AX519" s="24" t="str">
        <f>_xlfn.XLOOKUP(B519,'[6]cell downs 03052026 8h40 '!$B:$B,'[6]cell downs 03052026 8h40 '!$R:$R,"")</f>
        <v/>
      </c>
      <c r="AY519" s="24" t="str">
        <f>_xlfn.XLOOKUP(B519,'[7]ALL SITES DOWN'!$D:$D,'[7]ALL SITES DOWN'!$J:$J,"")</f>
        <v/>
      </c>
      <c r="AZ519" s="24" t="str">
        <f>_xlfn.XLOOKUP(B519,'[8]ALL SITES DOWN'!$D:$D,'[8]ALL SITES DOWN'!$J:$J,"")</f>
        <v/>
      </c>
      <c r="BA519" s="9" t="str">
        <f>_xlfn.XLOOKUP(B519,[9]sheet1!$AC:$AC,[9]sheet1!$AF:$AF,"")</f>
        <v/>
      </c>
      <c r="BB519" s="14" t="s">
        <v>5537</v>
      </c>
      <c r="BC519" s="14" t="s">
        <v>5537</v>
      </c>
      <c r="BD519" s="14" t="str">
        <f>_xlfn.XLOOKUP(B519,'[10]cell downs 18042026 17h'!$B:$B,'[10]cell downs 18042026 17h'!$B:$B,"")</f>
        <v/>
      </c>
      <c r="BE519" s="14" t="str">
        <f>_xlfn.XLOOKUP(B519,'[11]Cells Huawei 19042026 15h'!$B:$B,'[11]Cells Huawei 19042026 15h'!$B:$B,"")</f>
        <v/>
      </c>
      <c r="BF519" s="9" t="str">
        <f>_xlfn.XLOOKUP(B519,'[12]cells down 19042026 9H40'!$B:$B,'[12]cells down 19042026 9H40'!$B:$B,"")</f>
        <v/>
      </c>
      <c r="BG519" s="9" t="s">
        <v>5537</v>
      </c>
      <c r="BH519" s="9" t="s">
        <v>1129</v>
      </c>
    </row>
    <row r="520" spans="1:60" s="9" customFormat="1" x14ac:dyDescent="0.3">
      <c r="A520" s="1" t="s">
        <v>1217</v>
      </c>
      <c r="B520" s="8" t="s">
        <v>1218</v>
      </c>
      <c r="C520" s="3" t="str">
        <f>_xlfn.XLOOKUP(B520,'[1]daily break down'!$D:$D,'[1]daily break down'!$E:$E,"")</f>
        <v>CENTRE</v>
      </c>
      <c r="D520" s="1" t="s">
        <v>21</v>
      </c>
      <c r="E520" s="1" t="s">
        <v>80</v>
      </c>
      <c r="F520" s="3" t="s">
        <v>69</v>
      </c>
      <c r="G520" s="1" t="s">
        <v>1216</v>
      </c>
      <c r="H520" s="42" t="str">
        <f>_xlfn.XLOOKUP(B520,[2]CALCULATION!$B:$B,[2]CALCULATION!$H:$H,"")</f>
        <v>ZTE</v>
      </c>
      <c r="I520" s="34">
        <v>0</v>
      </c>
      <c r="J520" s="34">
        <v>0</v>
      </c>
      <c r="K520" s="34">
        <v>0</v>
      </c>
      <c r="L520" s="34">
        <v>0</v>
      </c>
      <c r="M520" s="34">
        <v>0</v>
      </c>
      <c r="N520" s="34">
        <v>0</v>
      </c>
      <c r="O520" s="34">
        <v>0</v>
      </c>
      <c r="P520" s="34">
        <v>7.2371075582411097E-17</v>
      </c>
      <c r="Q520" s="34">
        <v>0</v>
      </c>
      <c r="R520" s="34">
        <v>0</v>
      </c>
      <c r="S520" s="35">
        <v>0</v>
      </c>
      <c r="T520" s="35">
        <v>8.3824868091763767E-3</v>
      </c>
      <c r="U520" s="35">
        <v>0</v>
      </c>
      <c r="V520" s="35">
        <v>0</v>
      </c>
      <c r="W520" s="35">
        <v>8.3824868091763195E-3</v>
      </c>
      <c r="X520" s="35">
        <v>0</v>
      </c>
      <c r="Y520" s="35">
        <v>0</v>
      </c>
      <c r="Z520" s="35">
        <v>1.3891564150636491</v>
      </c>
      <c r="AA520" s="35">
        <v>0</v>
      </c>
      <c r="AB520" s="35">
        <v>0</v>
      </c>
      <c r="AC520" s="35">
        <v>5.5511151231257827E-17</v>
      </c>
      <c r="AD520" s="35">
        <v>2.8948430232964443E-17</v>
      </c>
      <c r="AE520" s="58" t="s">
        <v>5560</v>
      </c>
      <c r="AF520" s="58"/>
      <c r="AG520" s="57" t="str" cm="1">
        <f t="array" ref="AG520">IFERROR(_xlfn.IFS(
AI520="MPR ISSUE","PDH",
AI520="BSS Hardware Issue","BSS",
AI520="Sites strategiques, MLL, Pylone, etc.","ENVTECH",
AI520="AKTIVCO DEFAUT GE &amp; POWER Cabinet","AKTIVCO",
AI520="AKTIVCO Coupure ENEO &amp; Baisse de tension","AKTIVCO GRID ONLY",
AI520="Coupure ENEO &amp; Baisse de tension","IHS GRID ONLY",
AI520="Defaut GE &amp; POWER Cabinet","IHS",
AI520="Sharing","Partners",
AI520="Sites strategiques &amp; DataCenter","SST &amp; DC",
AI520="Exclu","Exclu",
AI520="SAT","SAT",
AI520="SPARE-ISSUE","SPARE-ISSUE",
AI520="Fiber CAmtel","TRANS_FO_CAMTEL",
AI520="Fiber AOF","Fiber AOF",
AI520="Projet OCM (HUAWEI)","TRAVAUX-HUAWEI",
AI520="Projet OCM (NOKIA)","TRAVAUX-NOKIA",
AI520="ACCESS-ISSUE","ACCESS-ISSUE",
AI520="Projet OCM (ZTE, NOKIA, autres projets)","TRAVAUX OCM",
AI520="No root CAuse","No root cause",
AI520="ODU HS","PDH",
AI520="IP &amp; VLAN","PDH",
AI520="Warehouse HUAWEI","SPARE-ISSUE",
AI520="SPARE-HS","SPARE-ISSUE",
AI520="Power Telco","BSS",AI520="no impacts","no impacts"
),"")</f>
        <v>no impacts</v>
      </c>
      <c r="AH520" s="57" t="str" cm="1">
        <f t="array" ref="AH520">IFERROR(_xlfn.IFS(
AI520="MPR ISSUE","TX ISSUE",
AI520="BSS Hardware Issue","RAN ISSUE",
AI520="Sites strategiques, MLL, Pylone, etc.","ENVTECH",
AI520="AKTIVCO DEFAUT GE &amp; POWER Cabinet","POWER ISSUE",
AI520="AKTIVCO Coupure ENEO &amp; Baisse de tension","POWER ISSUE",
AI520="Coupure ENEO &amp; Baisse de tension","POWER ISSUE",
AI520="Defaut GE &amp; POWER Cabinet","POWER ISSUE",
AI520="Sharing","POWER ISSUE",
AI520="Sites strategiques &amp; DataCenter","POWER ISSUE",
AI520="Exclu","Exclu",
AI520="SAT","TX ISSUE",
AI520="SPARE-ISSUE","SPARE-ISSUE",
AI520="Fiber CAmtel","TX ISSUE",
AI520="Fiber AOF","TX ISSUE",
AI520="Projet OCM (HUAWEI)","TRAVAUX-HUAWEI",
AI520="Projet OCM (NOKIA)","TRAVAUX -NOKIA",
AI520="ACCESS-ISSUE","ACCESS-ISSUE",
AI520="Projet OCM (ZTE, NOKIA, autres projets)","TRAVAUX OCM",
AI520="No root CAuse","No root cause",
AI520="ODU HS","TX ISSUE",
AI520="IP &amp; VLAN","TX ISSUE",
AI520="Warehouse HUAWEI","SPARE-ISSUE",
AI520="SPARE-HS","SPARE-ISSUE",
AI520="Power Telco","RAN ISSUE",AI520="no impacts","no impacts"
),"")</f>
        <v>no impacts</v>
      </c>
      <c r="AI520" s="85" t="s">
        <v>5998</v>
      </c>
      <c r="AJ520" s="57" t="str" cm="1">
        <f t="array" ref="AJ520">IFERROR(_xlfn.IFS(
AI520="MPR ISSUE","ACTIVE",
AI520="BSS Hardware Issue","ACTIVE",
AI520="Sites strategiques, MLL, Pylone, etc.","PASSIVE",
AI520="AKTIVCO DEFAUT GE &amp; POWER Cabinet","PASSIVE",
AI520="AKTIVCO Coupure ENEO &amp; Baisse de tension","PASSIVE",
AI520="Coupure ENEO &amp; Baisse de tension","PASSIVE",
AI520="Defaut GE &amp; POWER Cabinet","PASSIVE",
AI520="Sharing","PASSIVE",
AI520="Sites strategiques &amp; DataCenter","PASSIVE",
AI520="Exclu","Exclu",
AI520="SAT","ACTIVE",
AI520="SPARE-ISSUE","SPARE-ISSUE",
AI520="Fiber CAmtel","ACTIVE",
AI520="Fiber AOF","ACTIVE",
AI520="Projet OCM (HUAWEI)","PLANNED WORKS",
AI520="Projet OCM (NOKIA)","PLANNED WORKS",
AI520="ACCESS-ISSUE","ACCESS-ISSUE",
AI520="Projet OCM (ZTE, NOKIA, autres projets)","PLANNED WORKS",
AI520="No root CAuse","No root cause",
AI520="ODU HS","ACTIVE",
AI520="IP &amp; VLAN","ACTIVE",
AI520="Warehouse HUAWEI","SPARE-ISSUE",
AI520="SPARE-HS","SPARE-ISSUE",
AI520="Power Telco","ACTIVE", AI520="no impacts","no impacts"
),"")</f>
        <v>no impacts</v>
      </c>
      <c r="AK520" s="23" t="s">
        <v>5537</v>
      </c>
      <c r="AL520" s="23" t="str">
        <f t="shared" si="18"/>
        <v>SUD_103</v>
      </c>
      <c r="AN520" s="9" t="s">
        <v>5537</v>
      </c>
      <c r="AO520" s="23" t="str">
        <f>_xlfn.XLOOKUP(B520,'INCIDENT-05-03-2026'!E:E,'INCIDENT-05-03-2026'!F:F,"")</f>
        <v/>
      </c>
      <c r="AP520" s="7" t="s">
        <v>5537</v>
      </c>
      <c r="AQ520" s="6"/>
      <c r="AR520" s="7"/>
      <c r="AS520" s="3" t="str">
        <f>_xlfn.XLOOKUP(B520,'[3]tt num | region | site id'!$C:$C,'[3]tt num | region | site id'!$Q:$Q,"")</f>
        <v/>
      </c>
      <c r="AT520" s="24" t="str">
        <f>_xlfn.XLOOKUP(B520,'[4]Cells Huawei 03052026 12h'!$B:$B,'[4]Cells Huawei 03052026 12h'!$T:$T,"")</f>
        <v/>
      </c>
      <c r="AU520" s="24" t="str">
        <f>_xlfn.XLOOKUP(B520,'[5]cells down 02052026 8h50'!$B:$B,'[5]cells down 02052026 8h50'!$R:$R,"")</f>
        <v/>
      </c>
      <c r="AV520" s="24" t="str">
        <f>_xlfn.XLOOKUP(B520,'[5]cells down 02052026 13h50'!$B:$B,'[5]cells down 02052026 13h50'!$R:$R,"")</f>
        <v/>
      </c>
      <c r="AW520" s="24" t="str">
        <f>_xlfn.XLOOKUP(B520,'[5]cells down 02052026 13h50'!$B:$B,'[5]cells down 02052026 13h50'!$R:$R,"")</f>
        <v/>
      </c>
      <c r="AX520" s="24" t="str">
        <f>_xlfn.XLOOKUP(B520,'[6]cell downs 03052026 8h40 '!$B:$B,'[6]cell downs 03052026 8h40 '!$R:$R,"")</f>
        <v/>
      </c>
      <c r="AY520" s="24" t="str">
        <f>_xlfn.XLOOKUP(B520,'[7]ALL SITES DOWN'!$D:$D,'[7]ALL SITES DOWN'!$J:$J,"")</f>
        <v/>
      </c>
      <c r="AZ520" s="24" t="str">
        <f>_xlfn.XLOOKUP(B520,'[8]ALL SITES DOWN'!$D:$D,'[8]ALL SITES DOWN'!$J:$J,"")</f>
        <v/>
      </c>
      <c r="BA520" s="9" t="str">
        <f>_xlfn.XLOOKUP(B520,[9]sheet1!$AC:$AC,[9]sheet1!$AF:$AF,"")</f>
        <v/>
      </c>
      <c r="BB520" s="14" t="s">
        <v>5537</v>
      </c>
      <c r="BC520" s="14" t="s">
        <v>5537</v>
      </c>
      <c r="BD520" s="14" t="str">
        <f>_xlfn.XLOOKUP(B520,'[10]cell downs 18042026 17h'!$B:$B,'[10]cell downs 18042026 17h'!$B:$B,"")</f>
        <v/>
      </c>
      <c r="BE520" s="14" t="str">
        <f>_xlfn.XLOOKUP(B520,'[11]Cells Huawei 19042026 15h'!$B:$B,'[11]Cells Huawei 19042026 15h'!$B:$B,"")</f>
        <v/>
      </c>
      <c r="BF520" s="9" t="str">
        <f>_xlfn.XLOOKUP(B520,'[12]cells down 19042026 9H40'!$B:$B,'[12]cells down 19042026 9H40'!$B:$B,"")</f>
        <v/>
      </c>
      <c r="BG520" s="9" t="s">
        <v>5537</v>
      </c>
      <c r="BH520" s="9" t="s">
        <v>12</v>
      </c>
    </row>
    <row r="521" spans="1:60" s="9" customFormat="1" x14ac:dyDescent="0.3">
      <c r="A521" s="22" t="s">
        <v>3171</v>
      </c>
      <c r="B521" s="8" t="s">
        <v>3172</v>
      </c>
      <c r="C521" s="3" t="str">
        <f>_xlfn.XLOOKUP(B521,'[1]daily break down'!$D:$D,'[1]daily break down'!$E:$E,"")</f>
        <v>Yaounde</v>
      </c>
      <c r="D521" s="1" t="s">
        <v>11</v>
      </c>
      <c r="E521" s="1" t="s">
        <v>12</v>
      </c>
      <c r="F521" s="3" t="s">
        <v>37</v>
      </c>
      <c r="G521" s="1" t="s">
        <v>38</v>
      </c>
      <c r="H521" s="42" t="str">
        <f>_xlfn.XLOOKUP(B521,[2]CALCULATION!$B:$B,[2]CALCULATION!$H:$H,"")</f>
        <v>ZTE</v>
      </c>
      <c r="I521" s="34">
        <v>6.8917239529382206</v>
      </c>
      <c r="J521" s="34">
        <v>9.2142078514295171</v>
      </c>
      <c r="K521" s="34">
        <v>9.2457045997380387</v>
      </c>
      <c r="L521" s="34">
        <v>9.2457045997380387</v>
      </c>
      <c r="M521" s="34">
        <v>9.2457045997380387</v>
      </c>
      <c r="N521" s="34">
        <v>9.2457045997380387</v>
      </c>
      <c r="O521" s="34">
        <v>17.685994897740798</v>
      </c>
      <c r="P521" s="34">
        <v>12.21141059774622</v>
      </c>
      <c r="Q521" s="34">
        <v>11.064240525292995</v>
      </c>
      <c r="R521" s="34">
        <v>18.985744065199334</v>
      </c>
      <c r="S521" s="35">
        <v>9.2457045997380387</v>
      </c>
      <c r="T521" s="35">
        <v>56.225548107626857</v>
      </c>
      <c r="U521" s="35">
        <v>4.5175004922481614</v>
      </c>
      <c r="V521" s="35">
        <v>8.14581531990423</v>
      </c>
      <c r="W521" s="35">
        <v>56.225548107626857</v>
      </c>
      <c r="X521" s="35">
        <v>13.868556899607057</v>
      </c>
      <c r="Y521" s="35">
        <v>56.081476344978917</v>
      </c>
      <c r="Z521" s="35">
        <v>0</v>
      </c>
      <c r="AA521" s="35">
        <v>0</v>
      </c>
      <c r="AB521" s="35">
        <v>0</v>
      </c>
      <c r="AC521" s="35">
        <v>0</v>
      </c>
      <c r="AD521" s="35">
        <v>0</v>
      </c>
      <c r="AE521" s="58" t="s">
        <v>5560</v>
      </c>
      <c r="AF521" s="58"/>
      <c r="AG521" s="57" t="str" cm="1">
        <f t="array" ref="AG521">IFERROR(_xlfn.IFS(
AI521="MPR ISSUE","PDH",
AI521="BSS Hardware Issue","BSS",
AI521="Sites strategiques, MLL, Pylone, etc.","ENVTECH",
AI521="AKTIVCO DEFAUT GE &amp; POWER Cabinet","AKTIVCO",
AI521="AKTIVCO Coupure ENEO &amp; Baisse de tension","AKTIVCO GRID ONLY",
AI521="Coupure ENEO &amp; Baisse de tension","IHS GRID ONLY",
AI521="Defaut GE &amp; POWER Cabinet","IHS",
AI521="Sharing","Partners",
AI521="Sites strategiques &amp; DataCenter","SST &amp; DC",
AI521="Exclu","Exclu",
AI521="SAT","SAT",
AI521="SPARE-ISSUE","SPARE-ISSUE",
AI521="Fiber CAmtel","TRANS_FO_CAMTEL",
AI521="Fiber AOF","Fiber AOF",
AI521="Projet OCM (HUAWEI)","TRAVAUX-HUAWEI",
AI521="Projet OCM (NOKIA)","TRAVAUX-NOKIA",
AI521="ACCESS-ISSUE","ACCESS-ISSUE",
AI521="Projet OCM (ZTE, NOKIA, autres projets)","TRAVAUX OCM",
AI521="No root CAuse","No root cause",
AI521="ODU HS","PDH",
AI521="IP &amp; VLAN","PDH",
AI521="Warehouse HUAWEI","SPARE-ISSUE",
AI521="SPARE-HS","SPARE-ISSUE",
AI521="Power Telco","BSS",AI521="no impacts","no impacts"
),"")</f>
        <v>BSS</v>
      </c>
      <c r="AH521" s="57" t="str" cm="1">
        <f t="array" ref="AH521">IFERROR(_xlfn.IFS(
AI521="MPR ISSUE","TX ISSUE",
AI521="BSS Hardware Issue","RAN ISSUE",
AI521="Sites strategiques, MLL, Pylone, etc.","ENVTECH",
AI521="AKTIVCO DEFAUT GE &amp; POWER Cabinet","POWER ISSUE",
AI521="AKTIVCO Coupure ENEO &amp; Baisse de tension","POWER ISSUE",
AI521="Coupure ENEO &amp; Baisse de tension","POWER ISSUE",
AI521="Defaut GE &amp; POWER Cabinet","POWER ISSUE",
AI521="Sharing","POWER ISSUE",
AI521="Sites strategiques &amp; DataCenter","POWER ISSUE",
AI521="Exclu","Exclu",
AI521="SAT","TX ISSUE",
AI521="SPARE-ISSUE","SPARE-ISSUE",
AI521="Fiber CAmtel","TX ISSUE",
AI521="Fiber AOF","TX ISSUE",
AI521="Projet OCM (HUAWEI)","TRAVAUX-HUAWEI",
AI521="Projet OCM (NOKIA)","TRAVAUX -NOKIA",
AI521="ACCESS-ISSUE","ACCESS-ISSUE",
AI521="Projet OCM (ZTE, NOKIA, autres projets)","TRAVAUX OCM",
AI521="No root CAuse","No root cause",
AI521="ODU HS","TX ISSUE",
AI521="IP &amp; VLAN","TX ISSUE",
AI521="Warehouse HUAWEI","SPARE-ISSUE",
AI521="SPARE-HS","SPARE-ISSUE",
AI521="Power Telco","RAN ISSUE",AI521="no impacts","no impacts"
),"")</f>
        <v>RAN ISSUE</v>
      </c>
      <c r="AI521" s="85" t="s">
        <v>5320</v>
      </c>
      <c r="AJ521" s="57" t="str" cm="1">
        <f t="array" ref="AJ521">IFERROR(_xlfn.IFS(
AI521="MPR ISSUE","ACTIVE",
AI521="BSS Hardware Issue","ACTIVE",
AI521="Sites strategiques, MLL, Pylone, etc.","PASSIVE",
AI521="AKTIVCO DEFAUT GE &amp; POWER Cabinet","PASSIVE",
AI521="AKTIVCO Coupure ENEO &amp; Baisse de tension","PASSIVE",
AI521="Coupure ENEO &amp; Baisse de tension","PASSIVE",
AI521="Defaut GE &amp; POWER Cabinet","PASSIVE",
AI521="Sharing","PASSIVE",
AI521="Sites strategiques &amp; DataCenter","PASSIVE",
AI521="Exclu","Exclu",
AI521="SAT","ACTIVE",
AI521="SPARE-ISSUE","SPARE-ISSUE",
AI521="Fiber CAmtel","ACTIVE",
AI521="Fiber AOF","ACTIVE",
AI521="Projet OCM (HUAWEI)","PLANNED WORKS",
AI521="Projet OCM (NOKIA)","PLANNED WORKS",
AI521="ACCESS-ISSUE","ACCESS-ISSUE",
AI521="Projet OCM (ZTE, NOKIA, autres projets)","PLANNED WORKS",
AI521="No root CAuse","No root cause",
AI521="ODU HS","ACTIVE",
AI521="IP &amp; VLAN","ACTIVE",
AI521="Warehouse HUAWEI","SPARE-ISSUE",
AI521="SPARE-HS","SPARE-ISSUE",
AI521="Power Telco","ACTIVE", AI521="no impacts","no impacts"
),"")</f>
        <v>ACTIVE</v>
      </c>
      <c r="AK521" s="23" t="s">
        <v>5927</v>
      </c>
      <c r="AL521" s="23" t="str">
        <f t="shared" si="18"/>
        <v>CTR_449</v>
      </c>
      <c r="AN521" s="9" t="s">
        <v>5537</v>
      </c>
      <c r="AO521" s="23" t="str">
        <f>_xlfn.XLOOKUP(B521,'INCIDENT-05-03-2026'!E:E,'INCIDENT-05-03-2026'!F:F,"")</f>
        <v/>
      </c>
      <c r="AP521" s="7" t="s">
        <v>5537</v>
      </c>
      <c r="AQ521" s="6"/>
      <c r="AR521" s="7"/>
      <c r="AS521" s="3" t="str">
        <f>_xlfn.XLOOKUP(B521,'[3]tt num | region | site id'!$C:$C,'[3]tt num | region | site id'!$Q:$Q,"")</f>
        <v/>
      </c>
      <c r="AT521" s="24" t="str">
        <f>_xlfn.XLOOKUP(B521,'[4]Cells Huawei 03052026 12h'!$B:$B,'[4]Cells Huawei 03052026 12h'!$T:$T,"")</f>
        <v/>
      </c>
      <c r="AU521" s="24" t="str">
        <f>_xlfn.XLOOKUP(B521,'[5]cells down 02052026 8h50'!$B:$B,'[5]cells down 02052026 8h50'!$R:$R,"")</f>
        <v/>
      </c>
      <c r="AV521" s="24" t="str">
        <f>_xlfn.XLOOKUP(B521,'[5]cells down 02052026 13h50'!$B:$B,'[5]cells down 02052026 13h50'!$R:$R,"")</f>
        <v/>
      </c>
      <c r="AW521" s="24" t="str">
        <f>_xlfn.XLOOKUP(B521,'[5]cells down 02052026 13h50'!$B:$B,'[5]cells down 02052026 13h50'!$R:$R,"")</f>
        <v/>
      </c>
      <c r="AX521" s="24" t="str">
        <f>_xlfn.XLOOKUP(B521,'[6]cell downs 03052026 8h40 '!$B:$B,'[6]cell downs 03052026 8h40 '!$R:$R,"")</f>
        <v/>
      </c>
      <c r="AY521" s="24" t="str">
        <f>_xlfn.XLOOKUP(B521,'[7]ALL SITES DOWN'!$D:$D,'[7]ALL SITES DOWN'!$J:$J,"")</f>
        <v/>
      </c>
      <c r="AZ521" s="24" t="str">
        <f>_xlfn.XLOOKUP(B521,'[8]ALL SITES DOWN'!$D:$D,'[8]ALL SITES DOWN'!$J:$J,"")</f>
        <v/>
      </c>
      <c r="BA521" s="9" t="str">
        <f>_xlfn.XLOOKUP(B521,[9]sheet1!$AC:$AC,[9]sheet1!$AF:$AF,"")</f>
        <v/>
      </c>
      <c r="BB521" s="14" t="s">
        <v>5537</v>
      </c>
      <c r="BC521" s="14" t="s">
        <v>3172</v>
      </c>
      <c r="BD521" s="14" t="str">
        <f>_xlfn.XLOOKUP(B521,'[10]cell downs 18042026 17h'!$B:$B,'[10]cell downs 18042026 17h'!$B:$B,"")</f>
        <v/>
      </c>
      <c r="BE521" s="14" t="str">
        <f>_xlfn.XLOOKUP(B521,'[11]Cells Huawei 19042026 15h'!$B:$B,'[11]Cells Huawei 19042026 15h'!$B:$B,"")</f>
        <v/>
      </c>
      <c r="BF521" s="9" t="str">
        <f>_xlfn.XLOOKUP(B521,'[12]cells down 19042026 9H40'!$B:$B,'[12]cells down 19042026 9H40'!$B:$B,"")</f>
        <v>CTR_449</v>
      </c>
      <c r="BG521" s="9" t="s">
        <v>3172</v>
      </c>
      <c r="BH521" s="9" t="s">
        <v>5459</v>
      </c>
    </row>
    <row r="522" spans="1:60" s="9" customFormat="1" x14ac:dyDescent="0.3">
      <c r="A522" s="1" t="s">
        <v>3433</v>
      </c>
      <c r="B522" s="8" t="s">
        <v>3434</v>
      </c>
      <c r="C522" s="3" t="str">
        <f>_xlfn.XLOOKUP(B522,'[1]daily break down'!$D:$D,'[1]daily break down'!$E:$E,"")</f>
        <v>Yaounde</v>
      </c>
      <c r="D522" s="1" t="s">
        <v>11</v>
      </c>
      <c r="E522" s="1" t="s">
        <v>145</v>
      </c>
      <c r="F522" s="3" t="s">
        <v>37</v>
      </c>
      <c r="G522" s="1" t="s">
        <v>38</v>
      </c>
      <c r="H522" s="42" t="str">
        <f>_xlfn.XLOOKUP(B522,[2]CALCULATION!$B:$B,[2]CALCULATION!$H:$H,"")</f>
        <v>ZTE</v>
      </c>
      <c r="I522" s="34">
        <v>0</v>
      </c>
      <c r="J522" s="34">
        <v>0</v>
      </c>
      <c r="K522" s="34">
        <v>0</v>
      </c>
      <c r="L522" s="34">
        <v>2.2632714384775689E-2</v>
      </c>
      <c r="M522" s="34">
        <v>0</v>
      </c>
      <c r="N522" s="34">
        <v>0</v>
      </c>
      <c r="O522" s="34">
        <v>2.4451892373150014E-2</v>
      </c>
      <c r="P522" s="34">
        <v>0</v>
      </c>
      <c r="Q522" s="34">
        <v>0</v>
      </c>
      <c r="R522" s="34">
        <v>0</v>
      </c>
      <c r="S522" s="35">
        <v>0</v>
      </c>
      <c r="T522" s="35">
        <v>27.834725182845226</v>
      </c>
      <c r="U522" s="35">
        <v>19.101012176364669</v>
      </c>
      <c r="V522" s="35">
        <v>0</v>
      </c>
      <c r="W522" s="35">
        <v>27.834725182845226</v>
      </c>
      <c r="X522" s="35">
        <v>50.176585110420525</v>
      </c>
      <c r="Y522" s="35">
        <v>53.338387794528451</v>
      </c>
      <c r="Z522" s="35">
        <v>0</v>
      </c>
      <c r="AA522" s="35">
        <v>0</v>
      </c>
      <c r="AB522" s="35">
        <v>0</v>
      </c>
      <c r="AC522" s="35">
        <v>0</v>
      </c>
      <c r="AD522" s="35">
        <v>0</v>
      </c>
      <c r="AE522" s="58" t="s">
        <v>5560</v>
      </c>
      <c r="AF522" s="58"/>
      <c r="AG522" s="57" t="str" cm="1">
        <f t="array" ref="AG522">IFERROR(_xlfn.IFS(
AI522="MPR ISSUE","PDH",
AI522="BSS Hardware Issue","BSS",
AI522="Sites strategiques, MLL, Pylone, etc.","ENVTECH",
AI522="AKTIVCO DEFAUT GE &amp; POWER Cabinet","AKTIVCO",
AI522="AKTIVCO Coupure ENEO &amp; Baisse de tension","AKTIVCO GRID ONLY",
AI522="Coupure ENEO &amp; Baisse de tension","IHS GRID ONLY",
AI522="Defaut GE &amp; POWER Cabinet","IHS",
AI522="Sharing","Partners",
AI522="Sites strategiques &amp; DataCenter","SST &amp; DC",
AI522="Exclu","Exclu",
AI522="SAT","SAT",
AI522="SPARE-ISSUE","SPARE-ISSUE",
AI522="Fiber CAmtel","TRANS_FO_CAMTEL",
AI522="Fiber AOF","Fiber AOF",
AI522="Projet OCM (HUAWEI)","TRAVAUX-HUAWEI",
AI522="Projet OCM (NOKIA)","TRAVAUX-NOKIA",
AI522="ACCESS-ISSUE","ACCESS-ISSUE",
AI522="Projet OCM (ZTE, NOKIA, autres projets)","TRAVAUX OCM",
AI522="No root CAuse","No root cause",
AI522="ODU HS","PDH",
AI522="IP &amp; VLAN","PDH",
AI522="Warehouse HUAWEI","SPARE-ISSUE",
AI522="SPARE-HS","SPARE-ISSUE",
AI522="Power Telco","BSS",AI522="no impacts","no impacts"
),"")</f>
        <v>no impacts</v>
      </c>
      <c r="AH522" s="57" t="str" cm="1">
        <f t="array" ref="AH522">IFERROR(_xlfn.IFS(
AI522="MPR ISSUE","TX ISSUE",
AI522="BSS Hardware Issue","RAN ISSUE",
AI522="Sites strategiques, MLL, Pylone, etc.","ENVTECH",
AI522="AKTIVCO DEFAUT GE &amp; POWER Cabinet","POWER ISSUE",
AI522="AKTIVCO Coupure ENEO &amp; Baisse de tension","POWER ISSUE",
AI522="Coupure ENEO &amp; Baisse de tension","POWER ISSUE",
AI522="Defaut GE &amp; POWER Cabinet","POWER ISSUE",
AI522="Sharing","POWER ISSUE",
AI522="Sites strategiques &amp; DataCenter","POWER ISSUE",
AI522="Exclu","Exclu",
AI522="SAT","TX ISSUE",
AI522="SPARE-ISSUE","SPARE-ISSUE",
AI522="Fiber CAmtel","TX ISSUE",
AI522="Fiber AOF","TX ISSUE",
AI522="Projet OCM (HUAWEI)","TRAVAUX-HUAWEI",
AI522="Projet OCM (NOKIA)","TRAVAUX -NOKIA",
AI522="ACCESS-ISSUE","ACCESS-ISSUE",
AI522="Projet OCM (ZTE, NOKIA, autres projets)","TRAVAUX OCM",
AI522="No root CAuse","No root cause",
AI522="ODU HS","TX ISSUE",
AI522="IP &amp; VLAN","TX ISSUE",
AI522="Warehouse HUAWEI","SPARE-ISSUE",
AI522="SPARE-HS","SPARE-ISSUE",
AI522="Power Telco","RAN ISSUE",AI522="no impacts","no impacts"
),"")</f>
        <v>no impacts</v>
      </c>
      <c r="AI522" s="85" t="s">
        <v>5998</v>
      </c>
      <c r="AJ522" s="57" t="str" cm="1">
        <f t="array" ref="AJ522">IFERROR(_xlfn.IFS(
AI522="MPR ISSUE","ACTIVE",
AI522="BSS Hardware Issue","ACTIVE",
AI522="Sites strategiques, MLL, Pylone, etc.","PASSIVE",
AI522="AKTIVCO DEFAUT GE &amp; POWER Cabinet","PASSIVE",
AI522="AKTIVCO Coupure ENEO &amp; Baisse de tension","PASSIVE",
AI522="Coupure ENEO &amp; Baisse de tension","PASSIVE",
AI522="Defaut GE &amp; POWER Cabinet","PASSIVE",
AI522="Sharing","PASSIVE",
AI522="Sites strategiques &amp; DataCenter","PASSIVE",
AI522="Exclu","Exclu",
AI522="SAT","ACTIVE",
AI522="SPARE-ISSUE","SPARE-ISSUE",
AI522="Fiber CAmtel","ACTIVE",
AI522="Fiber AOF","ACTIVE",
AI522="Projet OCM (HUAWEI)","PLANNED WORKS",
AI522="Projet OCM (NOKIA)","PLANNED WORKS",
AI522="ACCESS-ISSUE","ACCESS-ISSUE",
AI522="Projet OCM (ZTE, NOKIA, autres projets)","PLANNED WORKS",
AI522="No root CAuse","No root cause",
AI522="ODU HS","ACTIVE",
AI522="IP &amp; VLAN","ACTIVE",
AI522="Warehouse HUAWEI","SPARE-ISSUE",
AI522="SPARE-HS","SPARE-ISSUE",
AI522="Power Telco","ACTIVE", AI522="no impacts","no impacts"
),"")</f>
        <v>no impacts</v>
      </c>
      <c r="AK522" s="23" t="s">
        <v>5537</v>
      </c>
      <c r="AL522" s="23" t="str">
        <f t="shared" si="18"/>
        <v>CTR_038</v>
      </c>
      <c r="AN522" s="9" t="s">
        <v>5537</v>
      </c>
      <c r="AO522" s="23" t="str">
        <f>_xlfn.XLOOKUP(B522,'INCIDENT-05-03-2026'!E:E,'INCIDENT-05-03-2026'!F:F,"")</f>
        <v/>
      </c>
      <c r="AP522" s="7" t="s">
        <v>5537</v>
      </c>
      <c r="AQ522" s="6"/>
      <c r="AR522" s="7"/>
      <c r="AS522" s="3" t="str">
        <f>_xlfn.XLOOKUP(B522,'[3]tt num | region | site id'!$C:$C,'[3]tt num | region | site id'!$Q:$Q,"")</f>
        <v/>
      </c>
      <c r="AT522" s="24" t="str">
        <f>_xlfn.XLOOKUP(B522,'[4]Cells Huawei 03052026 12h'!$B:$B,'[4]Cells Huawei 03052026 12h'!$T:$T,"")</f>
        <v/>
      </c>
      <c r="AU522" s="24" t="str">
        <f>_xlfn.XLOOKUP(B522,'[5]cells down 02052026 8h50'!$B:$B,'[5]cells down 02052026 8h50'!$R:$R,"")</f>
        <v/>
      </c>
      <c r="AV522" s="24" t="str">
        <f>_xlfn.XLOOKUP(B522,'[5]cells down 02052026 13h50'!$B:$B,'[5]cells down 02052026 13h50'!$R:$R,"")</f>
        <v/>
      </c>
      <c r="AW522" s="24" t="str">
        <f>_xlfn.XLOOKUP(B522,'[5]cells down 02052026 13h50'!$B:$B,'[5]cells down 02052026 13h50'!$R:$R,"")</f>
        <v/>
      </c>
      <c r="AX522" s="24" t="str">
        <f>_xlfn.XLOOKUP(B522,'[6]cell downs 03052026 8h40 '!$B:$B,'[6]cell downs 03052026 8h40 '!$R:$R,"")</f>
        <v/>
      </c>
      <c r="AY522" s="24" t="str">
        <f>_xlfn.XLOOKUP(B522,'[7]ALL SITES DOWN'!$D:$D,'[7]ALL SITES DOWN'!$J:$J,"")</f>
        <v/>
      </c>
      <c r="AZ522" s="24" t="str">
        <f>_xlfn.XLOOKUP(B522,'[8]ALL SITES DOWN'!$D:$D,'[8]ALL SITES DOWN'!$J:$J,"")</f>
        <v/>
      </c>
      <c r="BA522" s="9" t="str">
        <f>_xlfn.XLOOKUP(B522,[9]sheet1!$AC:$AC,[9]sheet1!$AF:$AF,"")</f>
        <v/>
      </c>
      <c r="BB522" s="14" t="s">
        <v>5537</v>
      </c>
      <c r="BC522" s="14" t="s">
        <v>5537</v>
      </c>
      <c r="BD522" s="14" t="str">
        <f>_xlfn.XLOOKUP(B522,'[10]cell downs 18042026 17h'!$B:$B,'[10]cell downs 18042026 17h'!$B:$B,"")</f>
        <v/>
      </c>
      <c r="BE522" s="14" t="str">
        <f>_xlfn.XLOOKUP(B522,'[11]Cells Huawei 19042026 15h'!$B:$B,'[11]Cells Huawei 19042026 15h'!$B:$B,"")</f>
        <v/>
      </c>
      <c r="BF522" s="9" t="str">
        <f>_xlfn.XLOOKUP(B522,'[12]cells down 19042026 9H40'!$B:$B,'[12]cells down 19042026 9H40'!$B:$B,"")</f>
        <v/>
      </c>
      <c r="BG522" s="9" t="s">
        <v>3434</v>
      </c>
      <c r="BH522" s="9" t="s">
        <v>1129</v>
      </c>
    </row>
    <row r="523" spans="1:60" s="9" customFormat="1" x14ac:dyDescent="0.3">
      <c r="A523" s="1" t="s">
        <v>765</v>
      </c>
      <c r="B523" s="1" t="s">
        <v>766</v>
      </c>
      <c r="C523" s="3" t="str">
        <f>_xlfn.XLOOKUP(B523,'[1]daily break down'!$D:$D,'[1]daily break down'!$E:$E,"")</f>
        <v>Yaounde</v>
      </c>
      <c r="D523" s="1" t="s">
        <v>11</v>
      </c>
      <c r="E523" s="1" t="s">
        <v>302</v>
      </c>
      <c r="F523" s="3" t="s">
        <v>37</v>
      </c>
      <c r="G523" s="1" t="s">
        <v>38</v>
      </c>
      <c r="H523" s="42" t="str">
        <f>_xlfn.XLOOKUP(B523,[2]CALCULATION!$B:$B,[2]CALCULATION!$H:$H,"")</f>
        <v>ZTE</v>
      </c>
      <c r="I523" s="34">
        <v>10.116751989681337</v>
      </c>
      <c r="J523" s="34">
        <v>43.920806545045707</v>
      </c>
      <c r="K523" s="34">
        <v>19.444783310932472</v>
      </c>
      <c r="L523" s="34">
        <v>0</v>
      </c>
      <c r="M523" s="34">
        <v>5.0327915749943637</v>
      </c>
      <c r="N523" s="34">
        <v>2.8530418082771849</v>
      </c>
      <c r="O523" s="34">
        <v>13.868556899607057</v>
      </c>
      <c r="P523" s="34">
        <v>13.868556899607057</v>
      </c>
      <c r="Q523" s="34">
        <v>13.868556899607057</v>
      </c>
      <c r="R523" s="34">
        <v>13.868556899607057</v>
      </c>
      <c r="S523" s="35">
        <v>43.29199518880926</v>
      </c>
      <c r="T523" s="35">
        <v>13.868556899607057</v>
      </c>
      <c r="U523" s="35">
        <v>13.868556899607057</v>
      </c>
      <c r="V523" s="35">
        <v>13.868556899607057</v>
      </c>
      <c r="W523" s="35">
        <v>13.868556899607057</v>
      </c>
      <c r="X523" s="35">
        <v>13.868556899607057</v>
      </c>
      <c r="Y523" s="35">
        <v>34.420666718031704</v>
      </c>
      <c r="Z523" s="35">
        <v>0.19504441647904239</v>
      </c>
      <c r="AA523" s="35">
        <v>0</v>
      </c>
      <c r="AB523" s="35">
        <v>0</v>
      </c>
      <c r="AC523" s="35">
        <v>0</v>
      </c>
      <c r="AD523" s="35">
        <v>0</v>
      </c>
      <c r="AE523" s="58" t="s">
        <v>5560</v>
      </c>
      <c r="AF523" s="58"/>
      <c r="AG523" s="57" t="str" cm="1">
        <f t="array" ref="AG523">IFERROR(_xlfn.IFS(
AI523="MPR ISSUE","PDH",
AI523="BSS Hardware Issue","BSS",
AI523="Sites strategiques, MLL, Pylone, etc.","ENVTECH",
AI523="AKTIVCO DEFAUT GE &amp; POWER Cabinet","AKTIVCO",
AI523="AKTIVCO Coupure ENEO &amp; Baisse de tension","AKTIVCO GRID ONLY",
AI523="Coupure ENEO &amp; Baisse de tension","IHS GRID ONLY",
AI523="Defaut GE &amp; POWER Cabinet","IHS",
AI523="Sharing","Partners",
AI523="Sites strategiques &amp; DataCenter","SST &amp; DC",
AI523="Exclu","Exclu",
AI523="SAT","SAT",
AI523="SPARE-ISSUE","SPARE-ISSUE",
AI523="Fiber CAmtel","TRANS_FO_CAMTEL",
AI523="Fiber AOF","Fiber AOF",
AI523="Projet OCM (HUAWEI)","TRAVAUX-HUAWEI",
AI523="Projet OCM (NOKIA)","TRAVAUX-NOKIA",
AI523="ACCESS-ISSUE","ACCESS-ISSUE",
AI523="Projet OCM (ZTE, NOKIA, autres projets)","TRAVAUX OCM",
AI523="No root CAuse","No root cause",
AI523="ODU HS","PDH",
AI523="IP &amp; VLAN","PDH",
AI523="Warehouse HUAWEI","SPARE-ISSUE",
AI523="SPARE-HS","SPARE-ISSUE",
AI523="Power Telco","BSS",AI523="no impacts","no impacts"
),"")</f>
        <v>no impacts</v>
      </c>
      <c r="AH523" s="57" t="str" cm="1">
        <f t="array" ref="AH523">IFERROR(_xlfn.IFS(
AI523="MPR ISSUE","TX ISSUE",
AI523="BSS Hardware Issue","RAN ISSUE",
AI523="Sites strategiques, MLL, Pylone, etc.","ENVTECH",
AI523="AKTIVCO DEFAUT GE &amp; POWER Cabinet","POWER ISSUE",
AI523="AKTIVCO Coupure ENEO &amp; Baisse de tension","POWER ISSUE",
AI523="Coupure ENEO &amp; Baisse de tension","POWER ISSUE",
AI523="Defaut GE &amp; POWER Cabinet","POWER ISSUE",
AI523="Sharing","POWER ISSUE",
AI523="Sites strategiques &amp; DataCenter","POWER ISSUE",
AI523="Exclu","Exclu",
AI523="SAT","TX ISSUE",
AI523="SPARE-ISSUE","SPARE-ISSUE",
AI523="Fiber CAmtel","TX ISSUE",
AI523="Fiber AOF","TX ISSUE",
AI523="Projet OCM (HUAWEI)","TRAVAUX-HUAWEI",
AI523="Projet OCM (NOKIA)","TRAVAUX -NOKIA",
AI523="ACCESS-ISSUE","ACCESS-ISSUE",
AI523="Projet OCM (ZTE, NOKIA, autres projets)","TRAVAUX OCM",
AI523="No root CAuse","No root cause",
AI523="ODU HS","TX ISSUE",
AI523="IP &amp; VLAN","TX ISSUE",
AI523="Warehouse HUAWEI","SPARE-ISSUE",
AI523="SPARE-HS","SPARE-ISSUE",
AI523="Power Telco","RAN ISSUE",AI523="no impacts","no impacts"
),"")</f>
        <v>no impacts</v>
      </c>
      <c r="AI523" s="85" t="s">
        <v>5998</v>
      </c>
      <c r="AJ523" s="57" t="str" cm="1">
        <f t="array" ref="AJ523">IFERROR(_xlfn.IFS(
AI523="MPR ISSUE","ACTIVE",
AI523="BSS Hardware Issue","ACTIVE",
AI523="Sites strategiques, MLL, Pylone, etc.","PASSIVE",
AI523="AKTIVCO DEFAUT GE &amp; POWER Cabinet","PASSIVE",
AI523="AKTIVCO Coupure ENEO &amp; Baisse de tension","PASSIVE",
AI523="Coupure ENEO &amp; Baisse de tension","PASSIVE",
AI523="Defaut GE &amp; POWER Cabinet","PASSIVE",
AI523="Sharing","PASSIVE",
AI523="Sites strategiques &amp; DataCenter","PASSIVE",
AI523="Exclu","Exclu",
AI523="SAT","ACTIVE",
AI523="SPARE-ISSUE","SPARE-ISSUE",
AI523="Fiber CAmtel","ACTIVE",
AI523="Fiber AOF","ACTIVE",
AI523="Projet OCM (HUAWEI)","PLANNED WORKS",
AI523="Projet OCM (NOKIA)","PLANNED WORKS",
AI523="ACCESS-ISSUE","ACCESS-ISSUE",
AI523="Projet OCM (ZTE, NOKIA, autres projets)","PLANNED WORKS",
AI523="No root CAuse","No root cause",
AI523="ODU HS","ACTIVE",
AI523="IP &amp; VLAN","ACTIVE",
AI523="Warehouse HUAWEI","SPARE-ISSUE",
AI523="SPARE-HS","SPARE-ISSUE",
AI523="Power Telco","ACTIVE", AI523="no impacts","no impacts"
),"")</f>
        <v>no impacts</v>
      </c>
      <c r="AK523" s="23" t="s">
        <v>5537</v>
      </c>
      <c r="AL523" s="23" t="str">
        <f t="shared" si="18"/>
        <v>CTR_321</v>
      </c>
      <c r="AN523" s="9" t="s">
        <v>5537</v>
      </c>
      <c r="AO523" s="23" t="str">
        <f>_xlfn.XLOOKUP(B523,'INCIDENT-05-03-2026'!E:E,'INCIDENT-05-03-2026'!F:F,"")</f>
        <v/>
      </c>
      <c r="AP523" s="7" t="s">
        <v>5537</v>
      </c>
      <c r="AQ523" s="6"/>
      <c r="AR523" s="7"/>
      <c r="AS523" s="3" t="str">
        <f>_xlfn.XLOOKUP(B523,'[3]tt num | region | site id'!$C:$C,'[3]tt num | region | site id'!$Q:$Q,"")</f>
        <v/>
      </c>
      <c r="AT523" s="24" t="str">
        <f>_xlfn.XLOOKUP(B523,'[4]Cells Huawei 03052026 12h'!$B:$B,'[4]Cells Huawei 03052026 12h'!$T:$T,"")</f>
        <v/>
      </c>
      <c r="AU523" s="24" t="str">
        <f>_xlfn.XLOOKUP(B523,'[5]cells down 02052026 8h50'!$B:$B,'[5]cells down 02052026 8h50'!$R:$R,"")</f>
        <v/>
      </c>
      <c r="AV523" s="24" t="str">
        <f>_xlfn.XLOOKUP(B523,'[5]cells down 02052026 13h50'!$B:$B,'[5]cells down 02052026 13h50'!$R:$R,"")</f>
        <v/>
      </c>
      <c r="AW523" s="24" t="str">
        <f>_xlfn.XLOOKUP(B523,'[5]cells down 02052026 13h50'!$B:$B,'[5]cells down 02052026 13h50'!$R:$R,"")</f>
        <v/>
      </c>
      <c r="AX523" s="24" t="str">
        <f>_xlfn.XLOOKUP(B523,'[6]cell downs 03052026 8h40 '!$B:$B,'[6]cell downs 03052026 8h40 '!$R:$R,"")</f>
        <v/>
      </c>
      <c r="AY523" s="24" t="str">
        <f>_xlfn.XLOOKUP(B523,'[7]ALL SITES DOWN'!$D:$D,'[7]ALL SITES DOWN'!$J:$J,"")</f>
        <v/>
      </c>
      <c r="AZ523" s="24" t="str">
        <f>_xlfn.XLOOKUP(B523,'[8]ALL SITES DOWN'!$D:$D,'[8]ALL SITES DOWN'!$J:$J,"")</f>
        <v/>
      </c>
      <c r="BA523" s="9" t="str">
        <f>_xlfn.XLOOKUP(B523,[9]sheet1!$AC:$AC,[9]sheet1!$AF:$AF,"")</f>
        <v/>
      </c>
      <c r="BB523" s="14" t="s">
        <v>5537</v>
      </c>
      <c r="BC523" s="14" t="s">
        <v>5537</v>
      </c>
      <c r="BD523" s="14" t="str">
        <f>_xlfn.XLOOKUP(B523,'[10]cell downs 18042026 17h'!$B:$B,'[10]cell downs 18042026 17h'!$B:$B,"")</f>
        <v/>
      </c>
      <c r="BE523" s="14" t="str">
        <f>_xlfn.XLOOKUP(B523,'[11]Cells Huawei 19042026 15h'!$B:$B,'[11]Cells Huawei 19042026 15h'!$B:$B,"")</f>
        <v/>
      </c>
      <c r="BF523" s="9" t="str">
        <f>_xlfn.XLOOKUP(B523,'[12]cells down 19042026 9H40'!$B:$B,'[12]cells down 19042026 9H40'!$B:$B,"")</f>
        <v>CTR_321</v>
      </c>
      <c r="BG523" s="9" t="s">
        <v>766</v>
      </c>
      <c r="BH523" s="9" t="s">
        <v>12</v>
      </c>
    </row>
    <row r="524" spans="1:60" s="9" customFormat="1" x14ac:dyDescent="0.3">
      <c r="A524" s="1" t="s">
        <v>643</v>
      </c>
      <c r="B524" s="1" t="s">
        <v>644</v>
      </c>
      <c r="C524" s="3" t="str">
        <f>_xlfn.XLOOKUP(B524,'[1]daily break down'!$D:$D,'[1]daily break down'!$E:$E,"")</f>
        <v>Yaounde</v>
      </c>
      <c r="D524" s="1" t="s">
        <v>11</v>
      </c>
      <c r="E524" s="1" t="s">
        <v>12</v>
      </c>
      <c r="F524" s="3" t="s">
        <v>37</v>
      </c>
      <c r="G524" s="1" t="s">
        <v>38</v>
      </c>
      <c r="H524" s="42" t="str">
        <f>_xlfn.XLOOKUP(B524,[2]CALCULATION!$B:$B,[2]CALCULATION!$H:$H,"")</f>
        <v>ZTE</v>
      </c>
      <c r="I524" s="34">
        <v>4.3638512925437958</v>
      </c>
      <c r="J524" s="34">
        <v>13.934903390947767</v>
      </c>
      <c r="K524" s="34">
        <v>0</v>
      </c>
      <c r="L524" s="34">
        <v>0</v>
      </c>
      <c r="M524" s="34">
        <v>0</v>
      </c>
      <c r="N524" s="34">
        <v>0</v>
      </c>
      <c r="O524" s="34">
        <v>0</v>
      </c>
      <c r="P524" s="34">
        <v>0</v>
      </c>
      <c r="Q524" s="34">
        <v>0</v>
      </c>
      <c r="R524" s="34">
        <v>0</v>
      </c>
      <c r="S524" s="35">
        <v>5.2243046459665603</v>
      </c>
      <c r="T524" s="35">
        <v>35.558865746091257</v>
      </c>
      <c r="U524" s="35">
        <v>9.7253076907711318</v>
      </c>
      <c r="V524" s="35">
        <v>3.4415102173596646</v>
      </c>
      <c r="W524" s="35">
        <v>35.558865746091257</v>
      </c>
      <c r="X524" s="35">
        <v>13.868556899607057</v>
      </c>
      <c r="Y524" s="35">
        <v>28.43162958397183</v>
      </c>
      <c r="Z524" s="35">
        <v>0</v>
      </c>
      <c r="AA524" s="35">
        <v>0</v>
      </c>
      <c r="AB524" s="35">
        <v>0</v>
      </c>
      <c r="AC524" s="35">
        <v>0</v>
      </c>
      <c r="AD524" s="35">
        <v>0</v>
      </c>
      <c r="AE524" s="58" t="s">
        <v>5560</v>
      </c>
      <c r="AF524" s="58"/>
      <c r="AG524" s="57" t="str" cm="1">
        <f t="array" ref="AG524">IFERROR(_xlfn.IFS(
AI524="MPR ISSUE","PDH",
AI524="BSS Hardware Issue","BSS",
AI524="Sites strategiques, MLL, Pylone, etc.","ENVTECH",
AI524="AKTIVCO DEFAUT GE &amp; POWER Cabinet","AKTIVCO",
AI524="AKTIVCO Coupure ENEO &amp; Baisse de tension","AKTIVCO GRID ONLY",
AI524="Coupure ENEO &amp; Baisse de tension","IHS GRID ONLY",
AI524="Defaut GE &amp; POWER Cabinet","IHS",
AI524="Sharing","Partners",
AI524="Sites strategiques &amp; DataCenter","SST &amp; DC",
AI524="Exclu","Exclu",
AI524="SAT","SAT",
AI524="SPARE-ISSUE","SPARE-ISSUE",
AI524="Fiber CAmtel","TRANS_FO_CAMTEL",
AI524="Fiber AOF","Fiber AOF",
AI524="Projet OCM (HUAWEI)","TRAVAUX-HUAWEI",
AI524="Projet OCM (NOKIA)","TRAVAUX-NOKIA",
AI524="ACCESS-ISSUE","ACCESS-ISSUE",
AI524="Projet OCM (ZTE, NOKIA, autres projets)","TRAVAUX OCM",
AI524="No root CAuse","No root cause",
AI524="ODU HS","PDH",
AI524="IP &amp; VLAN","PDH",
AI524="Warehouse HUAWEI","SPARE-ISSUE",
AI524="SPARE-HS","SPARE-ISSUE",
AI524="Power Telco","BSS",AI524="no impacts","no impacts"
),"")</f>
        <v>no impacts</v>
      </c>
      <c r="AH524" s="57" t="str" cm="1">
        <f t="array" ref="AH524">IFERROR(_xlfn.IFS(
AI524="MPR ISSUE","TX ISSUE",
AI524="BSS Hardware Issue","RAN ISSUE",
AI524="Sites strategiques, MLL, Pylone, etc.","ENVTECH",
AI524="AKTIVCO DEFAUT GE &amp; POWER Cabinet","POWER ISSUE",
AI524="AKTIVCO Coupure ENEO &amp; Baisse de tension","POWER ISSUE",
AI524="Coupure ENEO &amp; Baisse de tension","POWER ISSUE",
AI524="Defaut GE &amp; POWER Cabinet","POWER ISSUE",
AI524="Sharing","POWER ISSUE",
AI524="Sites strategiques &amp; DataCenter","POWER ISSUE",
AI524="Exclu","Exclu",
AI524="SAT","TX ISSUE",
AI524="SPARE-ISSUE","SPARE-ISSUE",
AI524="Fiber CAmtel","TX ISSUE",
AI524="Fiber AOF","TX ISSUE",
AI524="Projet OCM (HUAWEI)","TRAVAUX-HUAWEI",
AI524="Projet OCM (NOKIA)","TRAVAUX -NOKIA",
AI524="ACCESS-ISSUE","ACCESS-ISSUE",
AI524="Projet OCM (ZTE, NOKIA, autres projets)","TRAVAUX OCM",
AI524="No root CAuse","No root cause",
AI524="ODU HS","TX ISSUE",
AI524="IP &amp; VLAN","TX ISSUE",
AI524="Warehouse HUAWEI","SPARE-ISSUE",
AI524="SPARE-HS","SPARE-ISSUE",
AI524="Power Telco","RAN ISSUE",AI524="no impacts","no impacts"
),"")</f>
        <v>no impacts</v>
      </c>
      <c r="AI524" s="85" t="s">
        <v>5998</v>
      </c>
      <c r="AJ524" s="57" t="str" cm="1">
        <f t="array" ref="AJ524">IFERROR(_xlfn.IFS(
AI524="MPR ISSUE","ACTIVE",
AI524="BSS Hardware Issue","ACTIVE",
AI524="Sites strategiques, MLL, Pylone, etc.","PASSIVE",
AI524="AKTIVCO DEFAUT GE &amp; POWER Cabinet","PASSIVE",
AI524="AKTIVCO Coupure ENEO &amp; Baisse de tension","PASSIVE",
AI524="Coupure ENEO &amp; Baisse de tension","PASSIVE",
AI524="Defaut GE &amp; POWER Cabinet","PASSIVE",
AI524="Sharing","PASSIVE",
AI524="Sites strategiques &amp; DataCenter","PASSIVE",
AI524="Exclu","Exclu",
AI524="SAT","ACTIVE",
AI524="SPARE-ISSUE","SPARE-ISSUE",
AI524="Fiber CAmtel","ACTIVE",
AI524="Fiber AOF","ACTIVE",
AI524="Projet OCM (HUAWEI)","PLANNED WORKS",
AI524="Projet OCM (NOKIA)","PLANNED WORKS",
AI524="ACCESS-ISSUE","ACCESS-ISSUE",
AI524="Projet OCM (ZTE, NOKIA, autres projets)","PLANNED WORKS",
AI524="No root CAuse","No root cause",
AI524="ODU HS","ACTIVE",
AI524="IP &amp; VLAN","ACTIVE",
AI524="Warehouse HUAWEI","SPARE-ISSUE",
AI524="SPARE-HS","SPARE-ISSUE",
AI524="Power Telco","ACTIVE", AI524="no impacts","no impacts"
),"")</f>
        <v>no impacts</v>
      </c>
      <c r="AK524" s="23" t="s">
        <v>5537</v>
      </c>
      <c r="AL524" s="23" t="str">
        <f t="shared" si="18"/>
        <v>CTR_160</v>
      </c>
      <c r="AN524" s="9" t="s">
        <v>5537</v>
      </c>
      <c r="AO524" s="23" t="str">
        <f>_xlfn.XLOOKUP(B524,'INCIDENT-05-03-2026'!E:E,'INCIDENT-05-03-2026'!F:F,"")</f>
        <v/>
      </c>
      <c r="AP524" s="7" t="s">
        <v>5537</v>
      </c>
      <c r="AQ524" s="6"/>
      <c r="AR524" s="7"/>
      <c r="AS524" s="3" t="str">
        <f>_xlfn.XLOOKUP(B524,'[3]tt num | region | site id'!$C:$C,'[3]tt num | region | site id'!$Q:$Q,"")</f>
        <v/>
      </c>
      <c r="AT524" s="24" t="str">
        <f>_xlfn.XLOOKUP(B524,'[4]Cells Huawei 03052026 12h'!$B:$B,'[4]Cells Huawei 03052026 12h'!$T:$T,"")</f>
        <v/>
      </c>
      <c r="AU524" s="24" t="str">
        <f>_xlfn.XLOOKUP(B524,'[5]cells down 02052026 8h50'!$B:$B,'[5]cells down 02052026 8h50'!$R:$R,"")</f>
        <v/>
      </c>
      <c r="AV524" s="24" t="str">
        <f>_xlfn.XLOOKUP(B524,'[5]cells down 02052026 13h50'!$B:$B,'[5]cells down 02052026 13h50'!$R:$R,"")</f>
        <v/>
      </c>
      <c r="AW524" s="24" t="str">
        <f>_xlfn.XLOOKUP(B524,'[5]cells down 02052026 13h50'!$B:$B,'[5]cells down 02052026 13h50'!$R:$R,"")</f>
        <v/>
      </c>
      <c r="AX524" s="24" t="str">
        <f>_xlfn.XLOOKUP(B524,'[6]cell downs 03052026 8h40 '!$B:$B,'[6]cell downs 03052026 8h40 '!$R:$R,"")</f>
        <v/>
      </c>
      <c r="AY524" s="24" t="str">
        <f>_xlfn.XLOOKUP(B524,'[7]ALL SITES DOWN'!$D:$D,'[7]ALL SITES DOWN'!$J:$J,"")</f>
        <v/>
      </c>
      <c r="AZ524" s="24" t="str">
        <f>_xlfn.XLOOKUP(B524,'[8]ALL SITES DOWN'!$D:$D,'[8]ALL SITES DOWN'!$J:$J,"")</f>
        <v/>
      </c>
      <c r="BA524" s="9" t="str">
        <f>_xlfn.XLOOKUP(B524,[9]sheet1!$AC:$AC,[9]sheet1!$AF:$AF,"")</f>
        <v/>
      </c>
      <c r="BB524" s="14" t="s">
        <v>5537</v>
      </c>
      <c r="BC524" s="14" t="s">
        <v>5537</v>
      </c>
      <c r="BD524" s="14" t="str">
        <f>_xlfn.XLOOKUP(B524,'[10]cell downs 18042026 17h'!$B:$B,'[10]cell downs 18042026 17h'!$B:$B,"")</f>
        <v/>
      </c>
      <c r="BE524" s="14" t="str">
        <f>_xlfn.XLOOKUP(B524,'[11]Cells Huawei 19042026 15h'!$B:$B,'[11]Cells Huawei 19042026 15h'!$B:$B,"")</f>
        <v/>
      </c>
      <c r="BF524" s="9" t="str">
        <f>_xlfn.XLOOKUP(B524,'[12]cells down 19042026 9H40'!$B:$B,'[12]cells down 19042026 9H40'!$B:$B,"")</f>
        <v/>
      </c>
      <c r="BG524" s="9" t="s">
        <v>644</v>
      </c>
      <c r="BH524" s="9" t="s">
        <v>12</v>
      </c>
    </row>
    <row r="525" spans="1:60" s="9" customFormat="1" x14ac:dyDescent="0.3">
      <c r="A525" s="1" t="s">
        <v>970</v>
      </c>
      <c r="B525" s="1" t="s">
        <v>971</v>
      </c>
      <c r="C525" s="3" t="str">
        <f>_xlfn.XLOOKUP(B525,'[1]daily break down'!$D:$D,'[1]daily break down'!$E:$E,"")</f>
        <v>Yaounde</v>
      </c>
      <c r="D525" s="1" t="s">
        <v>11</v>
      </c>
      <c r="E525" s="1" t="s">
        <v>12</v>
      </c>
      <c r="F525" s="3" t="s">
        <v>37</v>
      </c>
      <c r="G525" s="1" t="s">
        <v>38</v>
      </c>
      <c r="H525" s="42" t="str">
        <f>_xlfn.XLOOKUP(B525,[2]CALCULATION!$B:$B,[2]CALCULATION!$H:$H,"")</f>
        <v>ZTE</v>
      </c>
      <c r="I525" s="34">
        <v>3.258433138431597</v>
      </c>
      <c r="J525" s="34">
        <v>1.1160656958676838</v>
      </c>
      <c r="K525" s="34">
        <v>1.1616343209686306</v>
      </c>
      <c r="L525" s="34">
        <v>1.7835078317396417E-3</v>
      </c>
      <c r="M525" s="34">
        <v>0</v>
      </c>
      <c r="N525" s="34">
        <v>1.1788986767798694E-2</v>
      </c>
      <c r="O525" s="34">
        <v>0.20075164154060843</v>
      </c>
      <c r="P525" s="34">
        <v>3.4551897224291075</v>
      </c>
      <c r="Q525" s="34">
        <v>0.91394075329663726</v>
      </c>
      <c r="R525" s="34">
        <v>2.3096426421027699E-2</v>
      </c>
      <c r="S525" s="35">
        <v>0.42893363353337088</v>
      </c>
      <c r="T525" s="35">
        <v>16.671749663987121</v>
      </c>
      <c r="U525" s="35">
        <v>1.8394208022646275</v>
      </c>
      <c r="V525" s="35">
        <v>0.41229350546324095</v>
      </c>
      <c r="W525" s="35">
        <v>16.671749663987121</v>
      </c>
      <c r="X525" s="35">
        <v>13.128151458338685</v>
      </c>
      <c r="Y525" s="35">
        <v>28.081776687697793</v>
      </c>
      <c r="Z525" s="35">
        <v>1.3609234860872126</v>
      </c>
      <c r="AA525" s="35">
        <v>0</v>
      </c>
      <c r="AB525" s="35">
        <v>0</v>
      </c>
      <c r="AC525" s="35">
        <v>0</v>
      </c>
      <c r="AD525" s="35">
        <v>0</v>
      </c>
      <c r="AE525" s="58" t="s">
        <v>5560</v>
      </c>
      <c r="AF525" s="58"/>
      <c r="AG525" s="57" t="str" cm="1">
        <f t="array" ref="AG525">IFERROR(_xlfn.IFS(
AI525="MPR ISSUE","PDH",
AI525="BSS Hardware Issue","BSS",
AI525="Sites strategiques, MLL, Pylone, etc.","ENVTECH",
AI525="AKTIVCO DEFAUT GE &amp; POWER Cabinet","AKTIVCO",
AI525="AKTIVCO Coupure ENEO &amp; Baisse de tension","AKTIVCO GRID ONLY",
AI525="Coupure ENEO &amp; Baisse de tension","IHS GRID ONLY",
AI525="Defaut GE &amp; POWER Cabinet","IHS",
AI525="Sharing","Partners",
AI525="Sites strategiques &amp; DataCenter","SST &amp; DC",
AI525="Exclu","Exclu",
AI525="SAT","SAT",
AI525="SPARE-ISSUE","SPARE-ISSUE",
AI525="Fiber CAmtel","TRANS_FO_CAMTEL",
AI525="Fiber AOF","Fiber AOF",
AI525="Projet OCM (HUAWEI)","TRAVAUX-HUAWEI",
AI525="Projet OCM (NOKIA)","TRAVAUX-NOKIA",
AI525="ACCESS-ISSUE","ACCESS-ISSUE",
AI525="Projet OCM (ZTE, NOKIA, autres projets)","TRAVAUX OCM",
AI525="No root CAuse","No root cause",
AI525="ODU HS","PDH",
AI525="IP &amp; VLAN","PDH",
AI525="Warehouse HUAWEI","SPARE-ISSUE",
AI525="SPARE-HS","SPARE-ISSUE",
AI525="Power Telco","BSS",AI525="no impacts","no impacts"
),"")</f>
        <v>no impacts</v>
      </c>
      <c r="AH525" s="57" t="str" cm="1">
        <f t="array" ref="AH525">IFERROR(_xlfn.IFS(
AI525="MPR ISSUE","TX ISSUE",
AI525="BSS Hardware Issue","RAN ISSUE",
AI525="Sites strategiques, MLL, Pylone, etc.","ENVTECH",
AI525="AKTIVCO DEFAUT GE &amp; POWER Cabinet","POWER ISSUE",
AI525="AKTIVCO Coupure ENEO &amp; Baisse de tension","POWER ISSUE",
AI525="Coupure ENEO &amp; Baisse de tension","POWER ISSUE",
AI525="Defaut GE &amp; POWER Cabinet","POWER ISSUE",
AI525="Sharing","POWER ISSUE",
AI525="Sites strategiques &amp; DataCenter","POWER ISSUE",
AI525="Exclu","Exclu",
AI525="SAT","TX ISSUE",
AI525="SPARE-ISSUE","SPARE-ISSUE",
AI525="Fiber CAmtel","TX ISSUE",
AI525="Fiber AOF","TX ISSUE",
AI525="Projet OCM (HUAWEI)","TRAVAUX-HUAWEI",
AI525="Projet OCM (NOKIA)","TRAVAUX -NOKIA",
AI525="ACCESS-ISSUE","ACCESS-ISSUE",
AI525="Projet OCM (ZTE, NOKIA, autres projets)","TRAVAUX OCM",
AI525="No root CAuse","No root cause",
AI525="ODU HS","TX ISSUE",
AI525="IP &amp; VLAN","TX ISSUE",
AI525="Warehouse HUAWEI","SPARE-ISSUE",
AI525="SPARE-HS","SPARE-ISSUE",
AI525="Power Telco","RAN ISSUE",AI525="no impacts","no impacts"
),"")</f>
        <v>no impacts</v>
      </c>
      <c r="AI525" s="85" t="s">
        <v>5998</v>
      </c>
      <c r="AJ525" s="57" t="str" cm="1">
        <f t="array" ref="AJ525">IFERROR(_xlfn.IFS(
AI525="MPR ISSUE","ACTIVE",
AI525="BSS Hardware Issue","ACTIVE",
AI525="Sites strategiques, MLL, Pylone, etc.","PASSIVE",
AI525="AKTIVCO DEFAUT GE &amp; POWER Cabinet","PASSIVE",
AI525="AKTIVCO Coupure ENEO &amp; Baisse de tension","PASSIVE",
AI525="Coupure ENEO &amp; Baisse de tension","PASSIVE",
AI525="Defaut GE &amp; POWER Cabinet","PASSIVE",
AI525="Sharing","PASSIVE",
AI525="Sites strategiques &amp; DataCenter","PASSIVE",
AI525="Exclu","Exclu",
AI525="SAT","ACTIVE",
AI525="SPARE-ISSUE","SPARE-ISSUE",
AI525="Fiber CAmtel","ACTIVE",
AI525="Fiber AOF","ACTIVE",
AI525="Projet OCM (HUAWEI)","PLANNED WORKS",
AI525="Projet OCM (NOKIA)","PLANNED WORKS",
AI525="ACCESS-ISSUE","ACCESS-ISSUE",
AI525="Projet OCM (ZTE, NOKIA, autres projets)","PLANNED WORKS",
AI525="No root CAuse","No root cause",
AI525="ODU HS","ACTIVE",
AI525="IP &amp; VLAN","ACTIVE",
AI525="Warehouse HUAWEI","SPARE-ISSUE",
AI525="SPARE-HS","SPARE-ISSUE",
AI525="Power Telco","ACTIVE", AI525="no impacts","no impacts"
),"")</f>
        <v>no impacts</v>
      </c>
      <c r="AK525" s="23" t="s">
        <v>5537</v>
      </c>
      <c r="AL525" s="23" t="str">
        <f t="shared" si="18"/>
        <v>CTR_599</v>
      </c>
      <c r="AN525" s="9" t="s">
        <v>5537</v>
      </c>
      <c r="AO525" s="23" t="str">
        <f>_xlfn.XLOOKUP(B525,'INCIDENT-05-03-2026'!E:E,'INCIDENT-05-03-2026'!F:F,"")</f>
        <v/>
      </c>
      <c r="AP525" s="7" t="s">
        <v>5537</v>
      </c>
      <c r="AQ525" s="6"/>
      <c r="AR525" s="7"/>
      <c r="AS525" s="3" t="str">
        <f>_xlfn.XLOOKUP(B525,'[3]tt num | region | site id'!$C:$C,'[3]tt num | region | site id'!$Q:$Q,"")</f>
        <v/>
      </c>
      <c r="AT525" s="24" t="str">
        <f>_xlfn.XLOOKUP(B525,'[4]Cells Huawei 03052026 12h'!$B:$B,'[4]Cells Huawei 03052026 12h'!$T:$T,"")</f>
        <v/>
      </c>
      <c r="AU525" s="24" t="str">
        <f>_xlfn.XLOOKUP(B525,'[5]cells down 02052026 8h50'!$B:$B,'[5]cells down 02052026 8h50'!$R:$R,"")</f>
        <v/>
      </c>
      <c r="AV525" s="24" t="str">
        <f>_xlfn.XLOOKUP(B525,'[5]cells down 02052026 13h50'!$B:$B,'[5]cells down 02052026 13h50'!$R:$R,"")</f>
        <v/>
      </c>
      <c r="AW525" s="24" t="str">
        <f>_xlfn.XLOOKUP(B525,'[5]cells down 02052026 13h50'!$B:$B,'[5]cells down 02052026 13h50'!$R:$R,"")</f>
        <v/>
      </c>
      <c r="AX525" s="24" t="str">
        <f>_xlfn.XLOOKUP(B525,'[6]cell downs 03052026 8h40 '!$B:$B,'[6]cell downs 03052026 8h40 '!$R:$R,"")</f>
        <v/>
      </c>
      <c r="AY525" s="24" t="str">
        <f>_xlfn.XLOOKUP(B525,'[7]ALL SITES DOWN'!$D:$D,'[7]ALL SITES DOWN'!$J:$J,"")</f>
        <v/>
      </c>
      <c r="AZ525" s="24" t="str">
        <f>_xlfn.XLOOKUP(B525,'[8]ALL SITES DOWN'!$D:$D,'[8]ALL SITES DOWN'!$J:$J,"")</f>
        <v/>
      </c>
      <c r="BA525" s="9" t="str">
        <f>_xlfn.XLOOKUP(B525,[9]sheet1!$AC:$AC,[9]sheet1!$AF:$AF,"")</f>
        <v/>
      </c>
      <c r="BB525" s="14" t="s">
        <v>5537</v>
      </c>
      <c r="BC525" s="14" t="s">
        <v>5537</v>
      </c>
      <c r="BD525" s="14" t="str">
        <f>_xlfn.XLOOKUP(B525,'[10]cell downs 18042026 17h'!$B:$B,'[10]cell downs 18042026 17h'!$B:$B,"")</f>
        <v/>
      </c>
      <c r="BE525" s="14" t="str">
        <f>_xlfn.XLOOKUP(B525,'[11]Cells Huawei 19042026 15h'!$B:$B,'[11]Cells Huawei 19042026 15h'!$B:$B,"")</f>
        <v/>
      </c>
      <c r="BF525" s="9" t="str">
        <f>_xlfn.XLOOKUP(B525,'[12]cells down 19042026 9H40'!$B:$B,'[12]cells down 19042026 9H40'!$B:$B,"")</f>
        <v/>
      </c>
      <c r="BG525" s="9" t="s">
        <v>971</v>
      </c>
      <c r="BH525" s="9" t="s">
        <v>12</v>
      </c>
    </row>
    <row r="526" spans="1:60" s="9" customFormat="1" x14ac:dyDescent="0.3">
      <c r="A526" s="1" t="s">
        <v>1606</v>
      </c>
      <c r="B526" s="8" t="s">
        <v>1607</v>
      </c>
      <c r="C526" s="3" t="str">
        <f>_xlfn.XLOOKUP(B526,'[1]daily break down'!$D:$D,'[1]daily break down'!$E:$E,"")</f>
        <v>Douala</v>
      </c>
      <c r="D526" s="1" t="s">
        <v>21</v>
      </c>
      <c r="E526" s="1" t="s">
        <v>36</v>
      </c>
      <c r="F526" s="3" t="s">
        <v>31</v>
      </c>
      <c r="G526" s="1" t="s">
        <v>32</v>
      </c>
      <c r="H526" s="42" t="str">
        <f>_xlfn.XLOOKUP(B526,[2]CALCULATION!$B:$B,[2]CALCULATION!$H:$H,"")</f>
        <v>ZTE</v>
      </c>
      <c r="I526" s="34">
        <v>0</v>
      </c>
      <c r="J526" s="34">
        <v>0</v>
      </c>
      <c r="K526" s="34">
        <v>0</v>
      </c>
      <c r="L526" s="34">
        <v>0</v>
      </c>
      <c r="M526" s="34">
        <v>0</v>
      </c>
      <c r="N526" s="34">
        <v>0</v>
      </c>
      <c r="O526" s="34">
        <v>0</v>
      </c>
      <c r="P526" s="34">
        <v>0</v>
      </c>
      <c r="Q526" s="34">
        <v>0</v>
      </c>
      <c r="R526" s="34">
        <v>0</v>
      </c>
      <c r="S526" s="35">
        <v>9.4643091546743605</v>
      </c>
      <c r="T526" s="35">
        <v>4.2182457131605746</v>
      </c>
      <c r="U526" s="35">
        <v>0</v>
      </c>
      <c r="V526" s="35">
        <v>0</v>
      </c>
      <c r="W526" s="35">
        <v>4.2182457131605737</v>
      </c>
      <c r="X526" s="35">
        <v>11.651728005068012</v>
      </c>
      <c r="Y526" s="35">
        <v>27.313994401212216</v>
      </c>
      <c r="Z526" s="35">
        <v>0</v>
      </c>
      <c r="AA526" s="35">
        <v>0</v>
      </c>
      <c r="AB526" s="35">
        <v>0</v>
      </c>
      <c r="AC526" s="35">
        <v>0</v>
      </c>
      <c r="AD526" s="35">
        <v>0</v>
      </c>
      <c r="AE526" s="58" t="s">
        <v>5560</v>
      </c>
      <c r="AF526" s="58"/>
      <c r="AG526" s="57" t="str" cm="1">
        <f t="array" ref="AG526">IFERROR(_xlfn.IFS(
AI526="MPR ISSUE","PDH",
AI526="BSS Hardware Issue","BSS",
AI526="Sites strategiques, MLL, Pylone, etc.","ENVTECH",
AI526="AKTIVCO DEFAUT GE &amp; POWER Cabinet","AKTIVCO",
AI526="AKTIVCO Coupure ENEO &amp; Baisse de tension","AKTIVCO GRID ONLY",
AI526="Coupure ENEO &amp; Baisse de tension","IHS GRID ONLY",
AI526="Defaut GE &amp; POWER Cabinet","IHS",
AI526="Sharing","Partners",
AI526="Sites strategiques &amp; DataCenter","SST &amp; DC",
AI526="Exclu","Exclu",
AI526="SAT","SAT",
AI526="SPARE-ISSUE","SPARE-ISSUE",
AI526="Fiber CAmtel","TRANS_FO_CAMTEL",
AI526="Fiber AOF","Fiber AOF",
AI526="Projet OCM (HUAWEI)","TRAVAUX-HUAWEI",
AI526="Projet OCM (NOKIA)","TRAVAUX-NOKIA",
AI526="ACCESS-ISSUE","ACCESS-ISSUE",
AI526="Projet OCM (ZTE, NOKIA, autres projets)","TRAVAUX OCM",
AI526="No root CAuse","No root cause",
AI526="ODU HS","PDH",
AI526="IP &amp; VLAN","PDH",
AI526="Warehouse HUAWEI","SPARE-ISSUE",
AI526="SPARE-HS","SPARE-ISSUE",
AI526="Power Telco","BSS",AI526="no impacts","no impacts"
),"")</f>
        <v>no impacts</v>
      </c>
      <c r="AH526" s="57" t="str" cm="1">
        <f t="array" ref="AH526">IFERROR(_xlfn.IFS(
AI526="MPR ISSUE","TX ISSUE",
AI526="BSS Hardware Issue","RAN ISSUE",
AI526="Sites strategiques, MLL, Pylone, etc.","ENVTECH",
AI526="AKTIVCO DEFAUT GE &amp; POWER Cabinet","POWER ISSUE",
AI526="AKTIVCO Coupure ENEO &amp; Baisse de tension","POWER ISSUE",
AI526="Coupure ENEO &amp; Baisse de tension","POWER ISSUE",
AI526="Defaut GE &amp; POWER Cabinet","POWER ISSUE",
AI526="Sharing","POWER ISSUE",
AI526="Sites strategiques &amp; DataCenter","POWER ISSUE",
AI526="Exclu","Exclu",
AI526="SAT","TX ISSUE",
AI526="SPARE-ISSUE","SPARE-ISSUE",
AI526="Fiber CAmtel","TX ISSUE",
AI526="Fiber AOF","TX ISSUE",
AI526="Projet OCM (HUAWEI)","TRAVAUX-HUAWEI",
AI526="Projet OCM (NOKIA)","TRAVAUX -NOKIA",
AI526="ACCESS-ISSUE","ACCESS-ISSUE",
AI526="Projet OCM (ZTE, NOKIA, autres projets)","TRAVAUX OCM",
AI526="No root CAuse","No root cause",
AI526="ODU HS","TX ISSUE",
AI526="IP &amp; VLAN","TX ISSUE",
AI526="Warehouse HUAWEI","SPARE-ISSUE",
AI526="SPARE-HS","SPARE-ISSUE",
AI526="Power Telco","RAN ISSUE",AI526="no impacts","no impacts"
),"")</f>
        <v>no impacts</v>
      </c>
      <c r="AI526" s="85" t="s">
        <v>5998</v>
      </c>
      <c r="AJ526" s="57" t="str" cm="1">
        <f t="array" ref="AJ526">IFERROR(_xlfn.IFS(
AI526="MPR ISSUE","ACTIVE",
AI526="BSS Hardware Issue","ACTIVE",
AI526="Sites strategiques, MLL, Pylone, etc.","PASSIVE",
AI526="AKTIVCO DEFAUT GE &amp; POWER Cabinet","PASSIVE",
AI526="AKTIVCO Coupure ENEO &amp; Baisse de tension","PASSIVE",
AI526="Coupure ENEO &amp; Baisse de tension","PASSIVE",
AI526="Defaut GE &amp; POWER Cabinet","PASSIVE",
AI526="Sharing","PASSIVE",
AI526="Sites strategiques &amp; DataCenter","PASSIVE",
AI526="Exclu","Exclu",
AI526="SAT","ACTIVE",
AI526="SPARE-ISSUE","SPARE-ISSUE",
AI526="Fiber CAmtel","ACTIVE",
AI526="Fiber AOF","ACTIVE",
AI526="Projet OCM (HUAWEI)","PLANNED WORKS",
AI526="Projet OCM (NOKIA)","PLANNED WORKS",
AI526="ACCESS-ISSUE","ACCESS-ISSUE",
AI526="Projet OCM (ZTE, NOKIA, autres projets)","PLANNED WORKS",
AI526="No root CAuse","No root cause",
AI526="ODU HS","ACTIVE",
AI526="IP &amp; VLAN","ACTIVE",
AI526="Warehouse HUAWEI","SPARE-ISSUE",
AI526="SPARE-HS","SPARE-ISSUE",
AI526="Power Telco","ACTIVE", AI526="no impacts","no impacts"
),"")</f>
        <v>no impacts</v>
      </c>
      <c r="AK526" s="23" t="s">
        <v>5537</v>
      </c>
      <c r="AL526" s="23" t="str">
        <f t="shared" si="18"/>
        <v>LIT_771</v>
      </c>
      <c r="AN526" s="9" t="s">
        <v>5537</v>
      </c>
      <c r="AO526" s="23" t="str">
        <f>_xlfn.XLOOKUP(B526,'INCIDENT-05-03-2026'!E:E,'INCIDENT-05-03-2026'!F:F,"")</f>
        <v/>
      </c>
      <c r="AP526" s="7" t="s">
        <v>5537</v>
      </c>
      <c r="AQ526" s="6"/>
      <c r="AR526" s="7"/>
      <c r="AS526" s="3" t="str">
        <f>_xlfn.XLOOKUP(B526,'[3]tt num | region | site id'!$C:$C,'[3]tt num | region | site id'!$Q:$Q,"")</f>
        <v/>
      </c>
      <c r="AT526" s="24" t="str">
        <f>_xlfn.XLOOKUP(B526,'[4]Cells Huawei 03052026 12h'!$B:$B,'[4]Cells Huawei 03052026 12h'!$T:$T,"")</f>
        <v/>
      </c>
      <c r="AU526" s="24" t="str">
        <f>_xlfn.XLOOKUP(B526,'[5]cells down 02052026 8h50'!$B:$B,'[5]cells down 02052026 8h50'!$R:$R,"")</f>
        <v/>
      </c>
      <c r="AV526" s="24" t="str">
        <f>_xlfn.XLOOKUP(B526,'[5]cells down 02052026 13h50'!$B:$B,'[5]cells down 02052026 13h50'!$R:$R,"")</f>
        <v/>
      </c>
      <c r="AW526" s="24" t="str">
        <f>_xlfn.XLOOKUP(B526,'[5]cells down 02052026 13h50'!$B:$B,'[5]cells down 02052026 13h50'!$R:$R,"")</f>
        <v/>
      </c>
      <c r="AX526" s="24" t="str">
        <f>_xlfn.XLOOKUP(B526,'[6]cell downs 03052026 8h40 '!$B:$B,'[6]cell downs 03052026 8h40 '!$R:$R,"")</f>
        <v/>
      </c>
      <c r="AY526" s="24" t="str">
        <f>_xlfn.XLOOKUP(B526,'[7]ALL SITES DOWN'!$D:$D,'[7]ALL SITES DOWN'!$J:$J,"")</f>
        <v/>
      </c>
      <c r="AZ526" s="24" t="str">
        <f>_xlfn.XLOOKUP(B526,'[8]ALL SITES DOWN'!$D:$D,'[8]ALL SITES DOWN'!$J:$J,"")</f>
        <v/>
      </c>
      <c r="BA526" s="9" t="str">
        <f>_xlfn.XLOOKUP(B526,[9]sheet1!$AC:$AC,[9]sheet1!$AF:$AF,"")</f>
        <v/>
      </c>
      <c r="BB526" s="14" t="s">
        <v>5537</v>
      </c>
      <c r="BC526" s="14" t="s">
        <v>5537</v>
      </c>
      <c r="BD526" s="14" t="str">
        <f>_xlfn.XLOOKUP(B526,'[10]cell downs 18042026 17h'!$B:$B,'[10]cell downs 18042026 17h'!$B:$B,"")</f>
        <v/>
      </c>
      <c r="BE526" s="14" t="str">
        <f>_xlfn.XLOOKUP(B526,'[11]Cells Huawei 19042026 15h'!$B:$B,'[11]Cells Huawei 19042026 15h'!$B:$B,"")</f>
        <v/>
      </c>
      <c r="BF526" s="9" t="str">
        <f>_xlfn.XLOOKUP(B526,'[12]cells down 19042026 9H40'!$B:$B,'[12]cells down 19042026 9H40'!$B:$B,"")</f>
        <v/>
      </c>
      <c r="BG526" s="9" t="s">
        <v>5537</v>
      </c>
      <c r="BH526" s="9" t="s">
        <v>12</v>
      </c>
    </row>
    <row r="527" spans="1:60" s="9" customFormat="1" x14ac:dyDescent="0.3">
      <c r="A527" s="1" t="s">
        <v>378</v>
      </c>
      <c r="B527" s="1" t="s">
        <v>379</v>
      </c>
      <c r="C527" s="3" t="str">
        <f>_xlfn.XLOOKUP(B527,'[1]daily break down'!$D:$D,'[1]daily break down'!$E:$E,"")</f>
        <v>Yaounde</v>
      </c>
      <c r="D527" s="1" t="s">
        <v>21</v>
      </c>
      <c r="E527" s="1" t="s">
        <v>30</v>
      </c>
      <c r="F527" s="3" t="s">
        <v>37</v>
      </c>
      <c r="G527" s="1" t="s">
        <v>38</v>
      </c>
      <c r="H527" s="42" t="str">
        <f>_xlfn.XLOOKUP(B527,[2]CALCULATION!$B:$B,[2]CALCULATION!$H:$H,"")</f>
        <v>ZTE</v>
      </c>
      <c r="I527" s="34">
        <v>0</v>
      </c>
      <c r="J527" s="34">
        <v>3.1900356130843841</v>
      </c>
      <c r="K527" s="34">
        <v>2.0046271327186655</v>
      </c>
      <c r="L527" s="34">
        <v>37.933178382172933</v>
      </c>
      <c r="M527" s="34">
        <v>35.534289008169893</v>
      </c>
      <c r="N527" s="34">
        <v>0.95608504336064248</v>
      </c>
      <c r="O527" s="34">
        <v>20.565200765909605</v>
      </c>
      <c r="P527" s="34">
        <v>0.7031836328199681</v>
      </c>
      <c r="Q527" s="34">
        <v>14.397170785856362</v>
      </c>
      <c r="R527" s="34">
        <v>0</v>
      </c>
      <c r="S527" s="35">
        <v>12.162025265885347</v>
      </c>
      <c r="T527" s="35">
        <v>0.23117828515008551</v>
      </c>
      <c r="U527" s="35">
        <v>8.3387016919068699</v>
      </c>
      <c r="V527" s="35">
        <v>24.489702739182665</v>
      </c>
      <c r="W527" s="35">
        <v>0.23117828515008551</v>
      </c>
      <c r="X527" s="35">
        <v>7.1934578079119191</v>
      </c>
      <c r="Y527" s="35">
        <v>26.510541958091846</v>
      </c>
      <c r="Z527" s="35">
        <v>8.4547010412832098</v>
      </c>
      <c r="AA527" s="35">
        <v>0</v>
      </c>
      <c r="AB527" s="35">
        <v>0</v>
      </c>
      <c r="AC527" s="35">
        <v>0</v>
      </c>
      <c r="AD527" s="35">
        <v>0</v>
      </c>
      <c r="AE527" s="58" t="s">
        <v>5560</v>
      </c>
      <c r="AF527" s="58"/>
      <c r="AG527" s="57" t="str" cm="1">
        <f t="array" ref="AG527">IFERROR(_xlfn.IFS(
AI527="MPR ISSUE","PDH",
AI527="BSS Hardware Issue","BSS",
AI527="Sites strategiques, MLL, Pylone, etc.","ENVTECH",
AI527="AKTIVCO DEFAUT GE &amp; POWER Cabinet","AKTIVCO",
AI527="AKTIVCO Coupure ENEO &amp; Baisse de tension","AKTIVCO GRID ONLY",
AI527="Coupure ENEO &amp; Baisse de tension","IHS GRID ONLY",
AI527="Defaut GE &amp; POWER Cabinet","IHS",
AI527="Sharing","Partners",
AI527="Sites strategiques &amp; DataCenter","SST &amp; DC",
AI527="Exclu","Exclu",
AI527="SAT","SAT",
AI527="SPARE-ISSUE","SPARE-ISSUE",
AI527="Fiber CAmtel","TRANS_FO_CAMTEL",
AI527="Fiber AOF","Fiber AOF",
AI527="Projet OCM (HUAWEI)","TRAVAUX-HUAWEI",
AI527="Projet OCM (NOKIA)","TRAVAUX-NOKIA",
AI527="ACCESS-ISSUE","ACCESS-ISSUE",
AI527="Projet OCM (ZTE, NOKIA, autres projets)","TRAVAUX OCM",
AI527="No root CAuse","No root cause",
AI527="ODU HS","PDH",
AI527="IP &amp; VLAN","PDH",
AI527="Warehouse HUAWEI","SPARE-ISSUE",
AI527="SPARE-HS","SPARE-ISSUE",
AI527="Power Telco","BSS",AI527="no impacts","no impacts"
),"")</f>
        <v>no impacts</v>
      </c>
      <c r="AH527" s="57" t="str" cm="1">
        <f t="array" ref="AH527">IFERROR(_xlfn.IFS(
AI527="MPR ISSUE","TX ISSUE",
AI527="BSS Hardware Issue","RAN ISSUE",
AI527="Sites strategiques, MLL, Pylone, etc.","ENVTECH",
AI527="AKTIVCO DEFAUT GE &amp; POWER Cabinet","POWER ISSUE",
AI527="AKTIVCO Coupure ENEO &amp; Baisse de tension","POWER ISSUE",
AI527="Coupure ENEO &amp; Baisse de tension","POWER ISSUE",
AI527="Defaut GE &amp; POWER Cabinet","POWER ISSUE",
AI527="Sharing","POWER ISSUE",
AI527="Sites strategiques &amp; DataCenter","POWER ISSUE",
AI527="Exclu","Exclu",
AI527="SAT","TX ISSUE",
AI527="SPARE-ISSUE","SPARE-ISSUE",
AI527="Fiber CAmtel","TX ISSUE",
AI527="Fiber AOF","TX ISSUE",
AI527="Projet OCM (HUAWEI)","TRAVAUX-HUAWEI",
AI527="Projet OCM (NOKIA)","TRAVAUX -NOKIA",
AI527="ACCESS-ISSUE","ACCESS-ISSUE",
AI527="Projet OCM (ZTE, NOKIA, autres projets)","TRAVAUX OCM",
AI527="No root CAuse","No root cause",
AI527="ODU HS","TX ISSUE",
AI527="IP &amp; VLAN","TX ISSUE",
AI527="Warehouse HUAWEI","SPARE-ISSUE",
AI527="SPARE-HS","SPARE-ISSUE",
AI527="Power Telco","RAN ISSUE",AI527="no impacts","no impacts"
),"")</f>
        <v>no impacts</v>
      </c>
      <c r="AI527" s="85" t="s">
        <v>5998</v>
      </c>
      <c r="AJ527" s="57" t="str" cm="1">
        <f t="array" ref="AJ527">IFERROR(_xlfn.IFS(
AI527="MPR ISSUE","ACTIVE",
AI527="BSS Hardware Issue","ACTIVE",
AI527="Sites strategiques, MLL, Pylone, etc.","PASSIVE",
AI527="AKTIVCO DEFAUT GE &amp; POWER Cabinet","PASSIVE",
AI527="AKTIVCO Coupure ENEO &amp; Baisse de tension","PASSIVE",
AI527="Coupure ENEO &amp; Baisse de tension","PASSIVE",
AI527="Defaut GE &amp; POWER Cabinet","PASSIVE",
AI527="Sharing","PASSIVE",
AI527="Sites strategiques &amp; DataCenter","PASSIVE",
AI527="Exclu","Exclu",
AI527="SAT","ACTIVE",
AI527="SPARE-ISSUE","SPARE-ISSUE",
AI527="Fiber CAmtel","ACTIVE",
AI527="Fiber AOF","ACTIVE",
AI527="Projet OCM (HUAWEI)","PLANNED WORKS",
AI527="Projet OCM (NOKIA)","PLANNED WORKS",
AI527="ACCESS-ISSUE","ACCESS-ISSUE",
AI527="Projet OCM (ZTE, NOKIA, autres projets)","PLANNED WORKS",
AI527="No root CAuse","No root cause",
AI527="ODU HS","ACTIVE",
AI527="IP &amp; VLAN","ACTIVE",
AI527="Warehouse HUAWEI","SPARE-ISSUE",
AI527="SPARE-HS","SPARE-ISSUE",
AI527="Power Telco","ACTIVE", AI527="no impacts","no impacts"
),"")</f>
        <v>no impacts</v>
      </c>
      <c r="AK527" s="23" t="s">
        <v>5537</v>
      </c>
      <c r="AL527" s="23" t="str">
        <f t="shared" si="18"/>
        <v>CTR_598</v>
      </c>
      <c r="AN527" s="9" t="s">
        <v>5537</v>
      </c>
      <c r="AO527" s="23" t="str">
        <f>_xlfn.XLOOKUP(B527,'INCIDENT-05-03-2026'!E:E,'INCIDENT-05-03-2026'!F:F,"")</f>
        <v/>
      </c>
      <c r="AP527" s="7" t="s">
        <v>5537</v>
      </c>
      <c r="AQ527" s="6"/>
      <c r="AR527" s="7"/>
      <c r="AS527" s="3" t="str">
        <f>_xlfn.XLOOKUP(B527,'[3]tt num | region | site id'!$C:$C,'[3]tt num | region | site id'!$Q:$Q,"")</f>
        <v/>
      </c>
      <c r="AT527" s="24" t="str">
        <f>_xlfn.XLOOKUP(B527,'[4]Cells Huawei 03052026 12h'!$B:$B,'[4]Cells Huawei 03052026 12h'!$T:$T,"")</f>
        <v/>
      </c>
      <c r="AU527" s="24" t="str">
        <f>_xlfn.XLOOKUP(B527,'[5]cells down 02052026 8h50'!$B:$B,'[5]cells down 02052026 8h50'!$R:$R,"")</f>
        <v/>
      </c>
      <c r="AV527" s="24" t="str">
        <f>_xlfn.XLOOKUP(B527,'[5]cells down 02052026 13h50'!$B:$B,'[5]cells down 02052026 13h50'!$R:$R,"")</f>
        <v/>
      </c>
      <c r="AW527" s="24" t="str">
        <f>_xlfn.XLOOKUP(B527,'[5]cells down 02052026 13h50'!$B:$B,'[5]cells down 02052026 13h50'!$R:$R,"")</f>
        <v/>
      </c>
      <c r="AX527" s="24" t="str">
        <f>_xlfn.XLOOKUP(B527,'[6]cell downs 03052026 8h40 '!$B:$B,'[6]cell downs 03052026 8h40 '!$R:$R,"")</f>
        <v/>
      </c>
      <c r="AY527" s="24" t="str">
        <f>_xlfn.XLOOKUP(B527,'[7]ALL SITES DOWN'!$D:$D,'[7]ALL SITES DOWN'!$J:$J,"")</f>
        <v/>
      </c>
      <c r="AZ527" s="24" t="str">
        <f>_xlfn.XLOOKUP(B527,'[8]ALL SITES DOWN'!$D:$D,'[8]ALL SITES DOWN'!$J:$J,"")</f>
        <v/>
      </c>
      <c r="BA527" s="9" t="str">
        <f>_xlfn.XLOOKUP(B527,[9]sheet1!$AC:$AC,[9]sheet1!$AF:$AF,"")</f>
        <v/>
      </c>
      <c r="BB527" s="14" t="s">
        <v>5537</v>
      </c>
      <c r="BC527" s="14" t="s">
        <v>5537</v>
      </c>
      <c r="BD527" s="14" t="str">
        <f>_xlfn.XLOOKUP(B527,'[10]cell downs 18042026 17h'!$B:$B,'[10]cell downs 18042026 17h'!$B:$B,"")</f>
        <v/>
      </c>
      <c r="BE527" s="14" t="str">
        <f>_xlfn.XLOOKUP(B527,'[11]Cells Huawei 19042026 15h'!$B:$B,'[11]Cells Huawei 19042026 15h'!$B:$B,"")</f>
        <v/>
      </c>
      <c r="BF527" s="9" t="str">
        <f>_xlfn.XLOOKUP(B527,'[12]cells down 19042026 9H40'!$B:$B,'[12]cells down 19042026 9H40'!$B:$B,"")</f>
        <v/>
      </c>
      <c r="BG527" s="9" t="s">
        <v>5537</v>
      </c>
      <c r="BH527" s="9" t="s">
        <v>66</v>
      </c>
    </row>
    <row r="528" spans="1:60" s="9" customFormat="1" x14ac:dyDescent="0.3">
      <c r="A528" s="3" t="s">
        <v>278</v>
      </c>
      <c r="B528" s="31" t="s">
        <v>279</v>
      </c>
      <c r="C528" s="3" t="str">
        <f>_xlfn.XLOOKUP(B528,'[1]daily break down'!$D:$D,'[1]daily break down'!$E:$E,"")</f>
        <v>Yaounde</v>
      </c>
      <c r="D528" s="1" t="s">
        <v>357</v>
      </c>
      <c r="E528" s="3" t="s">
        <v>89</v>
      </c>
      <c r="F528" s="3" t="s">
        <v>37</v>
      </c>
      <c r="G528" s="3" t="s">
        <v>115</v>
      </c>
      <c r="H528" s="42" t="str">
        <f>_xlfn.XLOOKUP(B528,[2]CALCULATION!$B:$B,[2]CALCULATION!$H:$H,"")</f>
        <v>ZTE</v>
      </c>
      <c r="I528" s="34">
        <v>0</v>
      </c>
      <c r="J528" s="34">
        <v>0</v>
      </c>
      <c r="K528" s="34">
        <v>0</v>
      </c>
      <c r="L528" s="34">
        <v>0</v>
      </c>
      <c r="M528" s="34">
        <v>0</v>
      </c>
      <c r="N528" s="34">
        <v>0</v>
      </c>
      <c r="O528" s="34">
        <v>0</v>
      </c>
      <c r="P528" s="34">
        <v>4.3580013868556922</v>
      </c>
      <c r="Q528" s="34">
        <v>0</v>
      </c>
      <c r="R528" s="34">
        <v>0.11343109809863772</v>
      </c>
      <c r="S528" s="35">
        <v>5.6834152320129707</v>
      </c>
      <c r="T528" s="35">
        <v>0</v>
      </c>
      <c r="U528" s="35">
        <v>0</v>
      </c>
      <c r="V528" s="35">
        <v>5.3818775629007529</v>
      </c>
      <c r="W528" s="35">
        <v>0</v>
      </c>
      <c r="X528" s="35">
        <v>0</v>
      </c>
      <c r="Y528" s="35">
        <v>22.314358236809884</v>
      </c>
      <c r="Z528" s="35">
        <v>28.203233571039259</v>
      </c>
      <c r="AA528" s="35">
        <v>0</v>
      </c>
      <c r="AB528" s="35">
        <v>0</v>
      </c>
      <c r="AC528" s="35">
        <v>0</v>
      </c>
      <c r="AD528" s="35">
        <v>0</v>
      </c>
      <c r="AE528" s="58" t="s">
        <v>5560</v>
      </c>
      <c r="AF528" s="58"/>
      <c r="AG528" s="57" t="str" cm="1">
        <f t="array" ref="AG528">IFERROR(_xlfn.IFS(
AI528="MPR ISSUE","PDH",
AI528="BSS Hardware Issue","BSS",
AI528="Sites strategiques, MLL, Pylone, etc.","ENVTECH",
AI528="AKTIVCO DEFAUT GE &amp; POWER Cabinet","AKTIVCO",
AI528="AKTIVCO Coupure ENEO &amp; Baisse de tension","AKTIVCO GRID ONLY",
AI528="Coupure ENEO &amp; Baisse de tension","IHS GRID ONLY",
AI528="Defaut GE &amp; POWER Cabinet","IHS",
AI528="Sharing","Partners",
AI528="Sites strategiques &amp; DataCenter","SST &amp; DC",
AI528="Exclu","Exclu",
AI528="SAT","SAT",
AI528="SPARE-ISSUE","SPARE-ISSUE",
AI528="Fiber CAmtel","TRANS_FO_CAMTEL",
AI528="Fiber AOF","Fiber AOF",
AI528="Projet OCM (HUAWEI)","TRAVAUX-HUAWEI",
AI528="Projet OCM (NOKIA)","TRAVAUX-NOKIA",
AI528="ACCESS-ISSUE","ACCESS-ISSUE",
AI528="Projet OCM (ZTE, NOKIA, autres projets)","TRAVAUX OCM",
AI528="No root CAuse","No root cause",
AI528="ODU HS","PDH",
AI528="IP &amp; VLAN","PDH",
AI528="Warehouse HUAWEI","SPARE-ISSUE",
AI528="SPARE-HS","SPARE-ISSUE",
AI528="Power Telco","BSS",AI528="no impacts","no impacts"
),"")</f>
        <v>no impacts</v>
      </c>
      <c r="AH528" s="57" t="str" cm="1">
        <f t="array" ref="AH528">IFERROR(_xlfn.IFS(
AI528="MPR ISSUE","TX ISSUE",
AI528="BSS Hardware Issue","RAN ISSUE",
AI528="Sites strategiques, MLL, Pylone, etc.","ENVTECH",
AI528="AKTIVCO DEFAUT GE &amp; POWER Cabinet","POWER ISSUE",
AI528="AKTIVCO Coupure ENEO &amp; Baisse de tension","POWER ISSUE",
AI528="Coupure ENEO &amp; Baisse de tension","POWER ISSUE",
AI528="Defaut GE &amp; POWER Cabinet","POWER ISSUE",
AI528="Sharing","POWER ISSUE",
AI528="Sites strategiques &amp; DataCenter","POWER ISSUE",
AI528="Exclu","Exclu",
AI528="SAT","TX ISSUE",
AI528="SPARE-ISSUE","SPARE-ISSUE",
AI528="Fiber CAmtel","TX ISSUE",
AI528="Fiber AOF","TX ISSUE",
AI528="Projet OCM (HUAWEI)","TRAVAUX-HUAWEI",
AI528="Projet OCM (NOKIA)","TRAVAUX -NOKIA",
AI528="ACCESS-ISSUE","ACCESS-ISSUE",
AI528="Projet OCM (ZTE, NOKIA, autres projets)","TRAVAUX OCM",
AI528="No root CAuse","No root cause",
AI528="ODU HS","TX ISSUE",
AI528="IP &amp; VLAN","TX ISSUE",
AI528="Warehouse HUAWEI","SPARE-ISSUE",
AI528="SPARE-HS","SPARE-ISSUE",
AI528="Power Telco","RAN ISSUE",AI528="no impacts","no impacts"
),"")</f>
        <v>no impacts</v>
      </c>
      <c r="AI528" s="85" t="s">
        <v>5998</v>
      </c>
      <c r="AJ528" s="57" t="str" cm="1">
        <f t="array" ref="AJ528">IFERROR(_xlfn.IFS(
AI528="MPR ISSUE","ACTIVE",
AI528="BSS Hardware Issue","ACTIVE",
AI528="Sites strategiques, MLL, Pylone, etc.","PASSIVE",
AI528="AKTIVCO DEFAUT GE &amp; POWER Cabinet","PASSIVE",
AI528="AKTIVCO Coupure ENEO &amp; Baisse de tension","PASSIVE",
AI528="Coupure ENEO &amp; Baisse de tension","PASSIVE",
AI528="Defaut GE &amp; POWER Cabinet","PASSIVE",
AI528="Sharing","PASSIVE",
AI528="Sites strategiques &amp; DataCenter","PASSIVE",
AI528="Exclu","Exclu",
AI528="SAT","ACTIVE",
AI528="SPARE-ISSUE","SPARE-ISSUE",
AI528="Fiber CAmtel","ACTIVE",
AI528="Fiber AOF","ACTIVE",
AI528="Projet OCM (HUAWEI)","PLANNED WORKS",
AI528="Projet OCM (NOKIA)","PLANNED WORKS",
AI528="ACCESS-ISSUE","ACCESS-ISSUE",
AI528="Projet OCM (ZTE, NOKIA, autres projets)","PLANNED WORKS",
AI528="No root CAuse","No root cause",
AI528="ODU HS","ACTIVE",
AI528="IP &amp; VLAN","ACTIVE",
AI528="Warehouse HUAWEI","SPARE-ISSUE",
AI528="SPARE-HS","SPARE-ISSUE",
AI528="Power Telco","ACTIVE", AI528="no impacts","no impacts"
),"")</f>
        <v>no impacts</v>
      </c>
      <c r="AK528" s="23" t="s">
        <v>5537</v>
      </c>
      <c r="AL528" s="23" t="str">
        <f t="shared" si="18"/>
        <v>CTR_948</v>
      </c>
      <c r="AN528" s="9" t="s">
        <v>5537</v>
      </c>
      <c r="AO528" s="23" t="str">
        <f>_xlfn.XLOOKUP(B528,'INCIDENT-05-03-2026'!E:E,'INCIDENT-05-03-2026'!F:F,"")</f>
        <v/>
      </c>
      <c r="AP528" s="7" t="s">
        <v>5537</v>
      </c>
      <c r="AQ528" s="6"/>
      <c r="AR528" s="7"/>
      <c r="AS528" s="3" t="str">
        <f>_xlfn.XLOOKUP(B528,'[3]tt num | region | site id'!$C:$C,'[3]tt num | region | site id'!$Q:$Q,"")</f>
        <v/>
      </c>
      <c r="AT528" s="24" t="str">
        <f>_xlfn.XLOOKUP(B528,'[4]Cells Huawei 03052026 12h'!$B:$B,'[4]Cells Huawei 03052026 12h'!$T:$T,"")</f>
        <v/>
      </c>
      <c r="AU528" s="24" t="str">
        <f>_xlfn.XLOOKUP(B528,'[5]cells down 02052026 8h50'!$B:$B,'[5]cells down 02052026 8h50'!$R:$R,"")</f>
        <v/>
      </c>
      <c r="AV528" s="24" t="str">
        <f>_xlfn.XLOOKUP(B528,'[5]cells down 02052026 13h50'!$B:$B,'[5]cells down 02052026 13h50'!$R:$R,"")</f>
        <v/>
      </c>
      <c r="AW528" s="24" t="str">
        <f>_xlfn.XLOOKUP(B528,'[5]cells down 02052026 13h50'!$B:$B,'[5]cells down 02052026 13h50'!$R:$R,"")</f>
        <v/>
      </c>
      <c r="AX528" s="24" t="str">
        <f>_xlfn.XLOOKUP(B528,'[6]cell downs 03052026 8h40 '!$B:$B,'[6]cell downs 03052026 8h40 '!$R:$R,"")</f>
        <v/>
      </c>
      <c r="AY528" s="24" t="str">
        <f>_xlfn.XLOOKUP(B528,'[7]ALL SITES DOWN'!$D:$D,'[7]ALL SITES DOWN'!$J:$J,"")</f>
        <v/>
      </c>
      <c r="AZ528" s="24" t="str">
        <f>_xlfn.XLOOKUP(B528,'[8]ALL SITES DOWN'!$D:$D,'[8]ALL SITES DOWN'!$J:$J,"")</f>
        <v/>
      </c>
      <c r="BA528" s="9" t="str">
        <f>_xlfn.XLOOKUP(B528,[9]sheet1!$AC:$AC,[9]sheet1!$AF:$AF,"")</f>
        <v/>
      </c>
      <c r="BB528" s="14" t="s">
        <v>5537</v>
      </c>
      <c r="BC528" s="14" t="s">
        <v>5537</v>
      </c>
      <c r="BD528" s="14" t="str">
        <f>_xlfn.XLOOKUP(B528,'[10]cell downs 18042026 17h'!$B:$B,'[10]cell downs 18042026 17h'!$B:$B,"")</f>
        <v/>
      </c>
      <c r="BE528" s="14" t="str">
        <f>_xlfn.XLOOKUP(B528,'[11]Cells Huawei 19042026 15h'!$B:$B,'[11]Cells Huawei 19042026 15h'!$B:$B,"")</f>
        <v/>
      </c>
      <c r="BF528" s="9" t="str">
        <f>_xlfn.XLOOKUP(B528,'[12]cells down 19042026 9H40'!$B:$B,'[12]cells down 19042026 9H40'!$B:$B,"")</f>
        <v/>
      </c>
      <c r="BG528" s="9" t="s">
        <v>5537</v>
      </c>
      <c r="BH528" s="9" t="s">
        <v>1713</v>
      </c>
    </row>
    <row r="529" spans="1:60" s="9" customFormat="1" x14ac:dyDescent="0.3">
      <c r="A529" s="1" t="s">
        <v>5599</v>
      </c>
      <c r="B529" s="8" t="s">
        <v>1967</v>
      </c>
      <c r="C529" s="3" t="str">
        <f>_xlfn.XLOOKUP(B529,'[1]daily break down'!$D:$D,'[1]daily break down'!$E:$E,"")</f>
        <v>Douala</v>
      </c>
      <c r="D529" s="1" t="s">
        <v>11</v>
      </c>
      <c r="E529" s="1" t="s">
        <v>12</v>
      </c>
      <c r="F529" s="3" t="s">
        <v>31</v>
      </c>
      <c r="G529" s="1" t="s">
        <v>32</v>
      </c>
      <c r="H529" s="42" t="str">
        <f>_xlfn.XLOOKUP(B529,[2]CALCULATION!$B:$B,[2]CALCULATION!$H:$H,"")</f>
        <v>ZTE</v>
      </c>
      <c r="I529" s="34">
        <v>0</v>
      </c>
      <c r="J529" s="34">
        <v>0</v>
      </c>
      <c r="K529" s="34">
        <v>0</v>
      </c>
      <c r="L529" s="34">
        <v>0</v>
      </c>
      <c r="M529" s="34">
        <v>0</v>
      </c>
      <c r="N529" s="34">
        <v>0</v>
      </c>
      <c r="O529" s="34">
        <v>0</v>
      </c>
      <c r="P529" s="34">
        <v>0</v>
      </c>
      <c r="Q529" s="34">
        <v>0.14391124694306726</v>
      </c>
      <c r="R529" s="34">
        <v>0</v>
      </c>
      <c r="S529" s="35">
        <v>0</v>
      </c>
      <c r="T529" s="35">
        <v>0</v>
      </c>
      <c r="U529" s="35">
        <v>0</v>
      </c>
      <c r="V529" s="35">
        <v>0</v>
      </c>
      <c r="W529" s="35">
        <v>0</v>
      </c>
      <c r="X529" s="35">
        <v>0</v>
      </c>
      <c r="Y529" s="35">
        <v>20.50800366974573</v>
      </c>
      <c r="Z529" s="35">
        <v>0</v>
      </c>
      <c r="AA529" s="35">
        <v>0</v>
      </c>
      <c r="AB529" s="35">
        <v>0</v>
      </c>
      <c r="AC529" s="35">
        <v>0</v>
      </c>
      <c r="AD529" s="35">
        <v>0</v>
      </c>
      <c r="AE529" s="58" t="s">
        <v>5560</v>
      </c>
      <c r="AF529" s="58"/>
      <c r="AG529" s="57" t="str" cm="1">
        <f t="array" ref="AG529">IFERROR(_xlfn.IFS(
AI529="MPR ISSUE","PDH",
AI529="BSS Hardware Issue","BSS",
AI529="Sites strategiques, MLL, Pylone, etc.","ENVTECH",
AI529="AKTIVCO DEFAUT GE &amp; POWER Cabinet","AKTIVCO",
AI529="AKTIVCO Coupure ENEO &amp; Baisse de tension","AKTIVCO GRID ONLY",
AI529="Coupure ENEO &amp; Baisse de tension","IHS GRID ONLY",
AI529="Defaut GE &amp; POWER Cabinet","IHS",
AI529="Sharing","Partners",
AI529="Sites strategiques &amp; DataCenter","SST &amp; DC",
AI529="Exclu","Exclu",
AI529="SAT","SAT",
AI529="SPARE-ISSUE","SPARE-ISSUE",
AI529="Fiber CAmtel","TRANS_FO_CAMTEL",
AI529="Fiber AOF","Fiber AOF",
AI529="Projet OCM (HUAWEI)","TRAVAUX-HUAWEI",
AI529="Projet OCM (NOKIA)","TRAVAUX-NOKIA",
AI529="ACCESS-ISSUE","ACCESS-ISSUE",
AI529="Projet OCM (ZTE, NOKIA, autres projets)","TRAVAUX OCM",
AI529="No root CAuse","No root cause",
AI529="ODU HS","PDH",
AI529="IP &amp; VLAN","PDH",
AI529="Warehouse HUAWEI","SPARE-ISSUE",
AI529="SPARE-HS","SPARE-ISSUE",
AI529="Power Telco","BSS",AI529="no impacts","no impacts"
),"")</f>
        <v>no impacts</v>
      </c>
      <c r="AH529" s="57" t="str" cm="1">
        <f t="array" ref="AH529">IFERROR(_xlfn.IFS(
AI529="MPR ISSUE","TX ISSUE",
AI529="BSS Hardware Issue","RAN ISSUE",
AI529="Sites strategiques, MLL, Pylone, etc.","ENVTECH",
AI529="AKTIVCO DEFAUT GE &amp; POWER Cabinet","POWER ISSUE",
AI529="AKTIVCO Coupure ENEO &amp; Baisse de tension","POWER ISSUE",
AI529="Coupure ENEO &amp; Baisse de tension","POWER ISSUE",
AI529="Defaut GE &amp; POWER Cabinet","POWER ISSUE",
AI529="Sharing","POWER ISSUE",
AI529="Sites strategiques &amp; DataCenter","POWER ISSUE",
AI529="Exclu","Exclu",
AI529="SAT","TX ISSUE",
AI529="SPARE-ISSUE","SPARE-ISSUE",
AI529="Fiber CAmtel","TX ISSUE",
AI529="Fiber AOF","TX ISSUE",
AI529="Projet OCM (HUAWEI)","TRAVAUX-HUAWEI",
AI529="Projet OCM (NOKIA)","TRAVAUX -NOKIA",
AI529="ACCESS-ISSUE","ACCESS-ISSUE",
AI529="Projet OCM (ZTE, NOKIA, autres projets)","TRAVAUX OCM",
AI529="No root CAuse","No root cause",
AI529="ODU HS","TX ISSUE",
AI529="IP &amp; VLAN","TX ISSUE",
AI529="Warehouse HUAWEI","SPARE-ISSUE",
AI529="SPARE-HS","SPARE-ISSUE",
AI529="Power Telco","RAN ISSUE",AI529="no impacts","no impacts"
),"")</f>
        <v>no impacts</v>
      </c>
      <c r="AI529" s="85" t="s">
        <v>5998</v>
      </c>
      <c r="AJ529" s="57" t="str" cm="1">
        <f t="array" ref="AJ529">IFERROR(_xlfn.IFS(
AI529="MPR ISSUE","ACTIVE",
AI529="BSS Hardware Issue","ACTIVE",
AI529="Sites strategiques, MLL, Pylone, etc.","PASSIVE",
AI529="AKTIVCO DEFAUT GE &amp; POWER Cabinet","PASSIVE",
AI529="AKTIVCO Coupure ENEO &amp; Baisse de tension","PASSIVE",
AI529="Coupure ENEO &amp; Baisse de tension","PASSIVE",
AI529="Defaut GE &amp; POWER Cabinet","PASSIVE",
AI529="Sharing","PASSIVE",
AI529="Sites strategiques &amp; DataCenter","PASSIVE",
AI529="Exclu","Exclu",
AI529="SAT","ACTIVE",
AI529="SPARE-ISSUE","SPARE-ISSUE",
AI529="Fiber CAmtel","ACTIVE",
AI529="Fiber AOF","ACTIVE",
AI529="Projet OCM (HUAWEI)","PLANNED WORKS",
AI529="Projet OCM (NOKIA)","PLANNED WORKS",
AI529="ACCESS-ISSUE","ACCESS-ISSUE",
AI529="Projet OCM (ZTE, NOKIA, autres projets)","PLANNED WORKS",
AI529="No root CAuse","No root cause",
AI529="ODU HS","ACTIVE",
AI529="IP &amp; VLAN","ACTIVE",
AI529="Warehouse HUAWEI","SPARE-ISSUE",
AI529="SPARE-HS","SPARE-ISSUE",
AI529="Power Telco","ACTIVE", AI529="no impacts","no impacts"
),"")</f>
        <v>no impacts</v>
      </c>
      <c r="AK529" s="23" t="s">
        <v>5537</v>
      </c>
      <c r="AL529" s="23" t="str">
        <f t="shared" si="18"/>
        <v>LIT_426</v>
      </c>
      <c r="AN529" s="9" t="s">
        <v>5537</v>
      </c>
      <c r="AO529" s="23" t="str">
        <f>_xlfn.XLOOKUP(B529,'INCIDENT-05-03-2026'!E:E,'INCIDENT-05-03-2026'!F:F,"")</f>
        <v/>
      </c>
      <c r="AP529" s="7" t="s">
        <v>5537</v>
      </c>
      <c r="AQ529" s="6"/>
      <c r="AR529" s="7"/>
      <c r="AS529" s="3" t="str">
        <f>_xlfn.XLOOKUP(B529,'[3]tt num | region | site id'!$C:$C,'[3]tt num | region | site id'!$Q:$Q,"")</f>
        <v/>
      </c>
      <c r="AT529" s="24" t="str">
        <f>_xlfn.XLOOKUP(B529,'[4]Cells Huawei 03052026 12h'!$B:$B,'[4]Cells Huawei 03052026 12h'!$T:$T,"")</f>
        <v/>
      </c>
      <c r="AU529" s="24" t="str">
        <f>_xlfn.XLOOKUP(B529,'[5]cells down 02052026 8h50'!$B:$B,'[5]cells down 02052026 8h50'!$R:$R,"")</f>
        <v/>
      </c>
      <c r="AV529" s="24" t="str">
        <f>_xlfn.XLOOKUP(B529,'[5]cells down 02052026 13h50'!$B:$B,'[5]cells down 02052026 13h50'!$R:$R,"")</f>
        <v/>
      </c>
      <c r="AW529" s="24" t="str">
        <f>_xlfn.XLOOKUP(B529,'[5]cells down 02052026 13h50'!$B:$B,'[5]cells down 02052026 13h50'!$R:$R,"")</f>
        <v/>
      </c>
      <c r="AX529" s="24" t="str">
        <f>_xlfn.XLOOKUP(B529,'[6]cell downs 03052026 8h40 '!$B:$B,'[6]cell downs 03052026 8h40 '!$R:$R,"")</f>
        <v/>
      </c>
      <c r="AY529" s="24" t="str">
        <f>_xlfn.XLOOKUP(B529,'[7]ALL SITES DOWN'!$D:$D,'[7]ALL SITES DOWN'!$J:$J,"")</f>
        <v/>
      </c>
      <c r="AZ529" s="24" t="str">
        <f>_xlfn.XLOOKUP(B529,'[8]ALL SITES DOWN'!$D:$D,'[8]ALL SITES DOWN'!$J:$J,"")</f>
        <v/>
      </c>
      <c r="BA529" s="9" t="str">
        <f>_xlfn.XLOOKUP(B529,[9]sheet1!$AC:$AC,[9]sheet1!$AF:$AF,"")</f>
        <v/>
      </c>
      <c r="BB529" s="14" t="s">
        <v>5537</v>
      </c>
      <c r="BC529" s="14" t="s">
        <v>5537</v>
      </c>
      <c r="BD529" s="14" t="str">
        <f>_xlfn.XLOOKUP(B529,'[10]cell downs 18042026 17h'!$B:$B,'[10]cell downs 18042026 17h'!$B:$B,"")</f>
        <v/>
      </c>
      <c r="BE529" s="14" t="str">
        <f>_xlfn.XLOOKUP(B529,'[11]Cells Huawei 19042026 15h'!$B:$B,'[11]Cells Huawei 19042026 15h'!$B:$B,"")</f>
        <v/>
      </c>
      <c r="BF529" s="9" t="str">
        <f>_xlfn.XLOOKUP(B529,'[12]cells down 19042026 9H40'!$B:$B,'[12]cells down 19042026 9H40'!$B:$B,"")</f>
        <v/>
      </c>
      <c r="BG529" s="9" t="s">
        <v>1967</v>
      </c>
      <c r="BH529" s="9" t="s">
        <v>12</v>
      </c>
    </row>
    <row r="530" spans="1:60" s="9" customFormat="1" x14ac:dyDescent="0.3">
      <c r="A530" s="25" t="s">
        <v>5442</v>
      </c>
      <c r="B530" s="32" t="s">
        <v>5443</v>
      </c>
      <c r="C530" s="3" t="str">
        <f>_xlfn.XLOOKUP(B530,'[1]daily break down'!$D:$D,'[1]daily break down'!$E:$E,"")</f>
        <v>Douala</v>
      </c>
      <c r="D530" s="25" t="s">
        <v>357</v>
      </c>
      <c r="E530" s="25" t="s">
        <v>710</v>
      </c>
      <c r="F530" s="25" t="s">
        <v>5371</v>
      </c>
      <c r="G530" s="25" t="s">
        <v>32</v>
      </c>
      <c r="H530" s="42" t="str">
        <f>_xlfn.XLOOKUP(B530,[2]CALCULATION!$B:$B,[2]CALCULATION!$H:$H,"")</f>
        <v>ZTE</v>
      </c>
      <c r="I530" s="34">
        <v>0</v>
      </c>
      <c r="J530" s="34">
        <v>18.876022663390717</v>
      </c>
      <c r="K530" s="34">
        <v>0</v>
      </c>
      <c r="L530" s="34">
        <v>1.3554659521220727E-3</v>
      </c>
      <c r="M530" s="34">
        <v>0</v>
      </c>
      <c r="N530" s="34">
        <v>0</v>
      </c>
      <c r="O530" s="34">
        <v>27.886215053947545</v>
      </c>
      <c r="P530" s="34">
        <v>0</v>
      </c>
      <c r="Q530" s="34">
        <v>0</v>
      </c>
      <c r="R530" s="34">
        <v>1.5338167352961737E-3</v>
      </c>
      <c r="S530" s="35">
        <v>0</v>
      </c>
      <c r="T530" s="35">
        <v>0</v>
      </c>
      <c r="U530" s="35">
        <v>0</v>
      </c>
      <c r="V530" s="35" t="s">
        <v>5537</v>
      </c>
      <c r="W530" s="35">
        <v>0</v>
      </c>
      <c r="X530" s="35">
        <v>7.8105871878504605</v>
      </c>
      <c r="Y530" s="35">
        <v>20.469890107381442</v>
      </c>
      <c r="Z530" s="35">
        <v>0</v>
      </c>
      <c r="AA530" s="35">
        <v>0</v>
      </c>
      <c r="AB530" s="35">
        <v>0</v>
      </c>
      <c r="AC530" s="35">
        <v>0</v>
      </c>
      <c r="AD530" s="35">
        <v>0</v>
      </c>
      <c r="AE530" s="58" t="s">
        <v>5559</v>
      </c>
      <c r="AF530" s="58"/>
      <c r="AG530" s="57" t="str" cm="1">
        <f t="array" ref="AG530">IFERROR(_xlfn.IFS(
AI530="MPR ISSUE","PDH",
AI530="BSS Hardware Issue","BSS",
AI530="Sites strategiques, MLL, Pylone, etc.","ENVTECH",
AI530="AKTIVCO DEFAUT GE &amp; POWER Cabinet","AKTIVCO",
AI530="AKTIVCO Coupure ENEO &amp; Baisse de tension","AKTIVCO GRID ONLY",
AI530="Coupure ENEO &amp; Baisse de tension","IHS GRID ONLY",
AI530="Defaut GE &amp; POWER Cabinet","IHS",
AI530="Sharing","Partners",
AI530="Sites strategiques &amp; DataCenter","SST &amp; DC",
AI530="Exclu","Exclu",
AI530="SAT","SAT",
AI530="SPARE-ISSUE","SPARE-ISSUE",
AI530="Fiber CAmtel","TRANS_FO_CAMTEL",
AI530="Fiber AOF","Fiber AOF",
AI530="Projet OCM (HUAWEI)","TRAVAUX-HUAWEI",
AI530="Projet OCM (NOKIA)","TRAVAUX-NOKIA",
AI530="ACCESS-ISSUE","ACCESS-ISSUE",
AI530="Projet OCM (ZTE, NOKIA, autres projets)","TRAVAUX OCM",
AI530="No root CAuse","No root cause",
AI530="ODU HS","PDH",
AI530="IP &amp; VLAN","PDH",
AI530="Warehouse HUAWEI","SPARE-ISSUE",
AI530="SPARE-HS","SPARE-ISSUE",
AI530="Power Telco","BSS",AI530="no impacts","no impacts"
),"")</f>
        <v>Exclu</v>
      </c>
      <c r="AH530" s="57" t="str" cm="1">
        <f t="array" ref="AH530">IFERROR(_xlfn.IFS(
AI530="MPR ISSUE","TX ISSUE",
AI530="BSS Hardware Issue","RAN ISSUE",
AI530="Sites strategiques, MLL, Pylone, etc.","ENVTECH",
AI530="AKTIVCO DEFAUT GE &amp; POWER Cabinet","POWER ISSUE",
AI530="AKTIVCO Coupure ENEO &amp; Baisse de tension","POWER ISSUE",
AI530="Coupure ENEO &amp; Baisse de tension","POWER ISSUE",
AI530="Defaut GE &amp; POWER Cabinet","POWER ISSUE",
AI530="Sharing","POWER ISSUE",
AI530="Sites strategiques &amp; DataCenter","POWER ISSUE",
AI530="Exclu","Exclu",
AI530="SAT","TX ISSUE",
AI530="SPARE-ISSUE","SPARE-ISSUE",
AI530="Fiber CAmtel","TX ISSUE",
AI530="Fiber AOF","TX ISSUE",
AI530="Projet OCM (HUAWEI)","TRAVAUX-HUAWEI",
AI530="Projet OCM (NOKIA)","TRAVAUX -NOKIA",
AI530="ACCESS-ISSUE","ACCESS-ISSUE",
AI530="Projet OCM (ZTE, NOKIA, autres projets)","TRAVAUX OCM",
AI530="No root CAuse","No root cause",
AI530="ODU HS","TX ISSUE",
AI530="IP &amp; VLAN","TX ISSUE",
AI530="Warehouse HUAWEI","SPARE-ISSUE",
AI530="SPARE-HS","SPARE-ISSUE",
AI530="Power Telco","RAN ISSUE",AI530="no impacts","no impacts"
),"")</f>
        <v>Exclu</v>
      </c>
      <c r="AI530" s="85" t="s">
        <v>5559</v>
      </c>
      <c r="AJ530" s="57" t="str" cm="1">
        <f t="array" ref="AJ530">IFERROR(_xlfn.IFS(
AI530="MPR ISSUE","ACTIVE",
AI530="BSS Hardware Issue","ACTIVE",
AI530="Sites strategiques, MLL, Pylone, etc.","PASSIVE",
AI530="AKTIVCO DEFAUT GE &amp; POWER Cabinet","PASSIVE",
AI530="AKTIVCO Coupure ENEO &amp; Baisse de tension","PASSIVE",
AI530="Coupure ENEO &amp; Baisse de tension","PASSIVE",
AI530="Defaut GE &amp; POWER Cabinet","PASSIVE",
AI530="Sharing","PASSIVE",
AI530="Sites strategiques &amp; DataCenter","PASSIVE",
AI530="Exclu","Exclu",
AI530="SAT","ACTIVE",
AI530="SPARE-ISSUE","SPARE-ISSUE",
AI530="Fiber CAmtel","ACTIVE",
AI530="Fiber AOF","ACTIVE",
AI530="Projet OCM (HUAWEI)","PLANNED WORKS",
AI530="Projet OCM (NOKIA)","PLANNED WORKS",
AI530="ACCESS-ISSUE","ACCESS-ISSUE",
AI530="Projet OCM (ZTE, NOKIA, autres projets)","PLANNED WORKS",
AI530="No root CAuse","No root cause",
AI530="ODU HS","ACTIVE",
AI530="IP &amp; VLAN","ACTIVE",
AI530="Warehouse HUAWEI","SPARE-ISSUE",
AI530="SPARE-HS","SPARE-ISSUE",
AI530="Power Telco","ACTIVE", AI530="no impacts","no impacts"
),"")</f>
        <v>Exclu</v>
      </c>
      <c r="AK530" s="23" t="s">
        <v>5537</v>
      </c>
      <c r="AL530" s="23" t="str">
        <f t="shared" si="18"/>
        <v>LIT_837</v>
      </c>
      <c r="AN530" s="9" t="s">
        <v>5537</v>
      </c>
      <c r="AO530" s="23" t="str">
        <f>_xlfn.XLOOKUP(B530,'INCIDENT-05-03-2026'!E:E,'INCIDENT-05-03-2026'!F:F,"")</f>
        <v/>
      </c>
      <c r="AP530" s="7" t="s">
        <v>5537</v>
      </c>
      <c r="AQ530" s="6"/>
      <c r="AR530" s="7"/>
      <c r="AS530" s="3" t="str">
        <f>_xlfn.XLOOKUP(B530,'[3]tt num | region | site id'!$C:$C,'[3]tt num | region | site id'!$Q:$Q,"")</f>
        <v/>
      </c>
      <c r="AT530" s="24" t="str">
        <f>_xlfn.XLOOKUP(B530,'[4]Cells Huawei 03052026 12h'!$B:$B,'[4]Cells Huawei 03052026 12h'!$T:$T,"")</f>
        <v/>
      </c>
      <c r="AU530" s="24" t="str">
        <f>_xlfn.XLOOKUP(B530,'[5]cells down 02052026 8h50'!$B:$B,'[5]cells down 02052026 8h50'!$R:$R,"")</f>
        <v/>
      </c>
      <c r="AV530" s="24" t="str">
        <f>_xlfn.XLOOKUP(B530,'[5]cells down 02052026 13h50'!$B:$B,'[5]cells down 02052026 13h50'!$R:$R,"")</f>
        <v/>
      </c>
      <c r="AW530" s="24" t="str">
        <f>_xlfn.XLOOKUP(B530,'[5]cells down 02052026 13h50'!$B:$B,'[5]cells down 02052026 13h50'!$R:$R,"")</f>
        <v/>
      </c>
      <c r="AX530" s="24" t="str">
        <f>_xlfn.XLOOKUP(B530,'[6]cell downs 03052026 8h40 '!$B:$B,'[6]cell downs 03052026 8h40 '!$R:$R,"")</f>
        <v/>
      </c>
      <c r="AY530" s="24" t="str">
        <f>_xlfn.XLOOKUP(B530,'[7]ALL SITES DOWN'!$D:$D,'[7]ALL SITES DOWN'!$J:$J,"")</f>
        <v/>
      </c>
      <c r="AZ530" s="24" t="str">
        <f>_xlfn.XLOOKUP(B530,'[8]ALL SITES DOWN'!$D:$D,'[8]ALL SITES DOWN'!$J:$J,"")</f>
        <v/>
      </c>
      <c r="BA530" s="9" t="str">
        <f>_xlfn.XLOOKUP(B530,[9]sheet1!$AC:$AC,[9]sheet1!$AF:$AF,"")</f>
        <v/>
      </c>
      <c r="BB530" s="14" t="s">
        <v>5537</v>
      </c>
      <c r="BC530" s="14" t="s">
        <v>5537</v>
      </c>
      <c r="BD530" s="14" t="str">
        <f>_xlfn.XLOOKUP(B530,'[10]cell downs 18042026 17h'!$B:$B,'[10]cell downs 18042026 17h'!$B:$B,"")</f>
        <v/>
      </c>
      <c r="BE530" s="14" t="str">
        <f>_xlfn.XLOOKUP(B530,'[11]Cells Huawei 19042026 15h'!$B:$B,'[11]Cells Huawei 19042026 15h'!$B:$B,"")</f>
        <v/>
      </c>
      <c r="BF530" s="9" t="str">
        <f>_xlfn.XLOOKUP(B530,'[12]cells down 19042026 9H40'!$B:$B,'[12]cells down 19042026 9H40'!$B:$B,"")</f>
        <v/>
      </c>
      <c r="BG530" s="9" t="s">
        <v>5537</v>
      </c>
      <c r="BH530" s="9" t="s">
        <v>66</v>
      </c>
    </row>
    <row r="531" spans="1:60" s="9" customFormat="1" x14ac:dyDescent="0.3">
      <c r="A531" s="1" t="s">
        <v>1658</v>
      </c>
      <c r="B531" s="8" t="s">
        <v>1659</v>
      </c>
      <c r="C531" s="3" t="str">
        <f>_xlfn.XLOOKUP(B531,'[1]daily break down'!$D:$D,'[1]daily break down'!$E:$E,"")</f>
        <v>LITTORAL</v>
      </c>
      <c r="D531" s="1" t="s">
        <v>21</v>
      </c>
      <c r="E531" s="1" t="s">
        <v>36</v>
      </c>
      <c r="F531" s="3" t="s">
        <v>31</v>
      </c>
      <c r="G531" s="1" t="s">
        <v>1658</v>
      </c>
      <c r="H531" s="42" t="str">
        <f>_xlfn.XLOOKUP(B531,[2]CALCULATION!$B:$B,[2]CALCULATION!$H:$H,"")</f>
        <v>ZTE</v>
      </c>
      <c r="I531" s="34">
        <v>0</v>
      </c>
      <c r="J531" s="34">
        <v>0</v>
      </c>
      <c r="K531" s="34">
        <v>0.39278192978400944</v>
      </c>
      <c r="L531" s="34">
        <v>14.078012059366557</v>
      </c>
      <c r="M531" s="34">
        <v>15.543698795490155</v>
      </c>
      <c r="N531" s="34">
        <v>16.075166294270229</v>
      </c>
      <c r="O531" s="34">
        <v>0</v>
      </c>
      <c r="P531" s="34">
        <v>0.74350874489560148</v>
      </c>
      <c r="Q531" s="34">
        <v>14.916439091067337</v>
      </c>
      <c r="R531" s="34">
        <v>18.077902908687253</v>
      </c>
      <c r="S531" s="35">
        <v>0</v>
      </c>
      <c r="T531" s="35">
        <v>0</v>
      </c>
      <c r="U531" s="35">
        <v>0</v>
      </c>
      <c r="V531" s="35">
        <v>0</v>
      </c>
      <c r="W531" s="35">
        <v>0</v>
      </c>
      <c r="X531" s="35">
        <v>17.996878147891319</v>
      </c>
      <c r="Y531" s="35">
        <v>19.828273164913121</v>
      </c>
      <c r="Z531" s="35">
        <v>0</v>
      </c>
      <c r="AA531" s="35">
        <v>0</v>
      </c>
      <c r="AB531" s="35">
        <v>0</v>
      </c>
      <c r="AC531" s="35">
        <v>0</v>
      </c>
      <c r="AD531" s="35">
        <v>0</v>
      </c>
      <c r="AE531" s="58" t="s">
        <v>5560</v>
      </c>
      <c r="AF531" s="58"/>
      <c r="AG531" s="57" t="str" cm="1">
        <f t="array" ref="AG531">IFERROR(_xlfn.IFS(
AI531="MPR ISSUE","PDH",
AI531="BSS Hardware Issue","BSS",
AI531="Sites strategiques, MLL, Pylone, etc.","ENVTECH",
AI531="AKTIVCO DEFAUT GE &amp; POWER Cabinet","AKTIVCO",
AI531="AKTIVCO Coupure ENEO &amp; Baisse de tension","AKTIVCO GRID ONLY",
AI531="Coupure ENEO &amp; Baisse de tension","IHS GRID ONLY",
AI531="Defaut GE &amp; POWER Cabinet","IHS",
AI531="Sharing","Partners",
AI531="Sites strategiques &amp; DataCenter","SST &amp; DC",
AI531="Exclu","Exclu",
AI531="SAT","SAT",
AI531="SPARE-ISSUE","SPARE-ISSUE",
AI531="Fiber CAmtel","TRANS_FO_CAMTEL",
AI531="Fiber AOF","Fiber AOF",
AI531="Projet OCM (HUAWEI)","TRAVAUX-HUAWEI",
AI531="Projet OCM (NOKIA)","TRAVAUX-NOKIA",
AI531="ACCESS-ISSUE","ACCESS-ISSUE",
AI531="Projet OCM (ZTE, NOKIA, autres projets)","TRAVAUX OCM",
AI531="No root CAuse","No root cause",
AI531="ODU HS","PDH",
AI531="IP &amp; VLAN","PDH",
AI531="Warehouse HUAWEI","SPARE-ISSUE",
AI531="SPARE-HS","SPARE-ISSUE",
AI531="Power Telco","BSS",AI531="no impacts","no impacts"
),"")</f>
        <v>no impacts</v>
      </c>
      <c r="AH531" s="57" t="str" cm="1">
        <f t="array" ref="AH531">IFERROR(_xlfn.IFS(
AI531="MPR ISSUE","TX ISSUE",
AI531="BSS Hardware Issue","RAN ISSUE",
AI531="Sites strategiques, MLL, Pylone, etc.","ENVTECH",
AI531="AKTIVCO DEFAUT GE &amp; POWER Cabinet","POWER ISSUE",
AI531="AKTIVCO Coupure ENEO &amp; Baisse de tension","POWER ISSUE",
AI531="Coupure ENEO &amp; Baisse de tension","POWER ISSUE",
AI531="Defaut GE &amp; POWER Cabinet","POWER ISSUE",
AI531="Sharing","POWER ISSUE",
AI531="Sites strategiques &amp; DataCenter","POWER ISSUE",
AI531="Exclu","Exclu",
AI531="SAT","TX ISSUE",
AI531="SPARE-ISSUE","SPARE-ISSUE",
AI531="Fiber CAmtel","TX ISSUE",
AI531="Fiber AOF","TX ISSUE",
AI531="Projet OCM (HUAWEI)","TRAVAUX-HUAWEI",
AI531="Projet OCM (NOKIA)","TRAVAUX -NOKIA",
AI531="ACCESS-ISSUE","ACCESS-ISSUE",
AI531="Projet OCM (ZTE, NOKIA, autres projets)","TRAVAUX OCM",
AI531="No root CAuse","No root cause",
AI531="ODU HS","TX ISSUE",
AI531="IP &amp; VLAN","TX ISSUE",
AI531="Warehouse HUAWEI","SPARE-ISSUE",
AI531="SPARE-HS","SPARE-ISSUE",
AI531="Power Telco","RAN ISSUE",AI531="no impacts","no impacts"
),"")</f>
        <v>no impacts</v>
      </c>
      <c r="AI531" s="85" t="s">
        <v>5998</v>
      </c>
      <c r="AJ531" s="57" t="str" cm="1">
        <f t="array" ref="AJ531">IFERROR(_xlfn.IFS(
AI531="MPR ISSUE","ACTIVE",
AI531="BSS Hardware Issue","ACTIVE",
AI531="Sites strategiques, MLL, Pylone, etc.","PASSIVE",
AI531="AKTIVCO DEFAUT GE &amp; POWER Cabinet","PASSIVE",
AI531="AKTIVCO Coupure ENEO &amp; Baisse de tension","PASSIVE",
AI531="Coupure ENEO &amp; Baisse de tension","PASSIVE",
AI531="Defaut GE &amp; POWER Cabinet","PASSIVE",
AI531="Sharing","PASSIVE",
AI531="Sites strategiques &amp; DataCenter","PASSIVE",
AI531="Exclu","Exclu",
AI531="SAT","ACTIVE",
AI531="SPARE-ISSUE","SPARE-ISSUE",
AI531="Fiber CAmtel","ACTIVE",
AI531="Fiber AOF","ACTIVE",
AI531="Projet OCM (HUAWEI)","PLANNED WORKS",
AI531="Projet OCM (NOKIA)","PLANNED WORKS",
AI531="ACCESS-ISSUE","ACCESS-ISSUE",
AI531="Projet OCM (ZTE, NOKIA, autres projets)","PLANNED WORKS",
AI531="No root CAuse","No root cause",
AI531="ODU HS","ACTIVE",
AI531="IP &amp; VLAN","ACTIVE",
AI531="Warehouse HUAWEI","SPARE-ISSUE",
AI531="SPARE-HS","SPARE-ISSUE",
AI531="Power Telco","ACTIVE", AI531="no impacts","no impacts"
),"")</f>
        <v>no impacts</v>
      </c>
      <c r="AK531" s="23" t="s">
        <v>5537</v>
      </c>
      <c r="AL531" s="23" t="str">
        <f t="shared" ref="AL531:AL594" si="19">B531</f>
        <v>LIT_670</v>
      </c>
      <c r="AN531" s="9" t="s">
        <v>5537</v>
      </c>
      <c r="AO531" s="23" t="str">
        <f>_xlfn.XLOOKUP(B531,'INCIDENT-05-03-2026'!E:E,'INCIDENT-05-03-2026'!F:F,"")</f>
        <v/>
      </c>
      <c r="AP531" s="7" t="s">
        <v>5537</v>
      </c>
      <c r="AQ531" s="6"/>
      <c r="AR531" s="7"/>
      <c r="AS531" s="3" t="str">
        <f>_xlfn.XLOOKUP(B531,'[3]tt num | region | site id'!$C:$C,'[3]tt num | region | site id'!$Q:$Q,"")</f>
        <v/>
      </c>
      <c r="AT531" s="24" t="str">
        <f>_xlfn.XLOOKUP(B531,'[4]Cells Huawei 03052026 12h'!$B:$B,'[4]Cells Huawei 03052026 12h'!$T:$T,"")</f>
        <v/>
      </c>
      <c r="AU531" s="24" t="str">
        <f>_xlfn.XLOOKUP(B531,'[5]cells down 02052026 8h50'!$B:$B,'[5]cells down 02052026 8h50'!$R:$R,"")</f>
        <v/>
      </c>
      <c r="AV531" s="24" t="str">
        <f>_xlfn.XLOOKUP(B531,'[5]cells down 02052026 13h50'!$B:$B,'[5]cells down 02052026 13h50'!$R:$R,"")</f>
        <v/>
      </c>
      <c r="AW531" s="24" t="str">
        <f>_xlfn.XLOOKUP(B531,'[5]cells down 02052026 13h50'!$B:$B,'[5]cells down 02052026 13h50'!$R:$R,"")</f>
        <v/>
      </c>
      <c r="AX531" s="24" t="str">
        <f>_xlfn.XLOOKUP(B531,'[6]cell downs 03052026 8h40 '!$B:$B,'[6]cell downs 03052026 8h40 '!$R:$R,"")</f>
        <v/>
      </c>
      <c r="AY531" s="24" t="str">
        <f>_xlfn.XLOOKUP(B531,'[7]ALL SITES DOWN'!$D:$D,'[7]ALL SITES DOWN'!$J:$J,"")</f>
        <v/>
      </c>
      <c r="AZ531" s="24" t="str">
        <f>_xlfn.XLOOKUP(B531,'[8]ALL SITES DOWN'!$D:$D,'[8]ALL SITES DOWN'!$J:$J,"")</f>
        <v/>
      </c>
      <c r="BA531" s="9" t="str">
        <f>_xlfn.XLOOKUP(B531,[9]sheet1!$AC:$AC,[9]sheet1!$AF:$AF,"")</f>
        <v/>
      </c>
      <c r="BB531" s="14" t="s">
        <v>5537</v>
      </c>
      <c r="BC531" s="14" t="s">
        <v>5537</v>
      </c>
      <c r="BD531" s="14" t="str">
        <f>_xlfn.XLOOKUP(B531,'[10]cell downs 18042026 17h'!$B:$B,'[10]cell downs 18042026 17h'!$B:$B,"")</f>
        <v/>
      </c>
      <c r="BE531" s="14" t="str">
        <f>_xlfn.XLOOKUP(B531,'[11]Cells Huawei 19042026 15h'!$B:$B,'[11]Cells Huawei 19042026 15h'!$B:$B,"")</f>
        <v/>
      </c>
      <c r="BF531" s="9" t="str">
        <f>_xlfn.XLOOKUP(B531,'[12]cells down 19042026 9H40'!$B:$B,'[12]cells down 19042026 9H40'!$B:$B,"")</f>
        <v/>
      </c>
      <c r="BG531" s="9" t="s">
        <v>5537</v>
      </c>
      <c r="BH531" s="9" t="s">
        <v>302</v>
      </c>
    </row>
    <row r="532" spans="1:60" s="9" customFormat="1" x14ac:dyDescent="0.3">
      <c r="A532" s="1" t="s">
        <v>1401</v>
      </c>
      <c r="B532" s="8" t="s">
        <v>1402</v>
      </c>
      <c r="C532" s="3" t="str">
        <f>_xlfn.XLOOKUP(B532,'[1]daily break down'!$D:$D,'[1]daily break down'!$E:$E,"")</f>
        <v>Yaounde</v>
      </c>
      <c r="D532" s="1"/>
      <c r="E532" s="1"/>
      <c r="F532" s="3" t="s">
        <v>37</v>
      </c>
      <c r="G532" s="1" t="s">
        <v>38</v>
      </c>
      <c r="H532" s="42" t="str">
        <f>_xlfn.XLOOKUP(B532,[2]CALCULATION!$B:$B,[2]CALCULATION!$H:$H,"")</f>
        <v>ZTE</v>
      </c>
      <c r="I532" s="34">
        <v>4.2804187961750177E-4</v>
      </c>
      <c r="J532" s="34">
        <v>0</v>
      </c>
      <c r="K532" s="34">
        <v>0</v>
      </c>
      <c r="L532" s="34">
        <v>0</v>
      </c>
      <c r="M532" s="34">
        <v>0</v>
      </c>
      <c r="N532" s="34">
        <v>0</v>
      </c>
      <c r="O532" s="34">
        <v>0</v>
      </c>
      <c r="P532" s="34">
        <v>0</v>
      </c>
      <c r="Q532" s="34">
        <v>0</v>
      </c>
      <c r="R532" s="34">
        <v>0</v>
      </c>
      <c r="S532" s="35">
        <v>0</v>
      </c>
      <c r="T532" s="35">
        <v>13.928518432910142</v>
      </c>
      <c r="U532" s="35">
        <v>1.3214366226924974</v>
      </c>
      <c r="V532" s="35">
        <v>0.25404285555298695</v>
      </c>
      <c r="W532" s="35">
        <v>13.928518432910142</v>
      </c>
      <c r="X532" s="35">
        <v>12.929896727762511</v>
      </c>
      <c r="Y532" s="35">
        <v>18.712992212491407</v>
      </c>
      <c r="Z532" s="35">
        <v>0</v>
      </c>
      <c r="AA532" s="35">
        <v>0</v>
      </c>
      <c r="AB532" s="35">
        <v>0</v>
      </c>
      <c r="AC532" s="35">
        <v>0</v>
      </c>
      <c r="AD532" s="35">
        <v>0</v>
      </c>
      <c r="AE532" s="58" t="s">
        <v>5560</v>
      </c>
      <c r="AF532" s="58"/>
      <c r="AG532" s="57" t="str" cm="1">
        <f t="array" ref="AG532">IFERROR(_xlfn.IFS(
AI532="MPR ISSUE","PDH",
AI532="BSS Hardware Issue","BSS",
AI532="Sites strategiques, MLL, Pylone, etc.","ENVTECH",
AI532="AKTIVCO DEFAUT GE &amp; POWER Cabinet","AKTIVCO",
AI532="AKTIVCO Coupure ENEO &amp; Baisse de tension","AKTIVCO GRID ONLY",
AI532="Coupure ENEO &amp; Baisse de tension","IHS GRID ONLY",
AI532="Defaut GE &amp; POWER Cabinet","IHS",
AI532="Sharing","Partners",
AI532="Sites strategiques &amp; DataCenter","SST &amp; DC",
AI532="Exclu","Exclu",
AI532="SAT","SAT",
AI532="SPARE-ISSUE","SPARE-ISSUE",
AI532="Fiber CAmtel","TRANS_FO_CAMTEL",
AI532="Fiber AOF","Fiber AOF",
AI532="Projet OCM (HUAWEI)","TRAVAUX-HUAWEI",
AI532="Projet OCM (NOKIA)","TRAVAUX-NOKIA",
AI532="ACCESS-ISSUE","ACCESS-ISSUE",
AI532="Projet OCM (ZTE, NOKIA, autres projets)","TRAVAUX OCM",
AI532="No root CAuse","No root cause",
AI532="ODU HS","PDH",
AI532="IP &amp; VLAN","PDH",
AI532="Warehouse HUAWEI","SPARE-ISSUE",
AI532="SPARE-HS","SPARE-ISSUE",
AI532="Power Telco","BSS",AI532="no impacts","no impacts"
),"")</f>
        <v>no impacts</v>
      </c>
      <c r="AH532" s="57" t="str" cm="1">
        <f t="array" ref="AH532">IFERROR(_xlfn.IFS(
AI532="MPR ISSUE","TX ISSUE",
AI532="BSS Hardware Issue","RAN ISSUE",
AI532="Sites strategiques, MLL, Pylone, etc.","ENVTECH",
AI532="AKTIVCO DEFAUT GE &amp; POWER Cabinet","POWER ISSUE",
AI532="AKTIVCO Coupure ENEO &amp; Baisse de tension","POWER ISSUE",
AI532="Coupure ENEO &amp; Baisse de tension","POWER ISSUE",
AI532="Defaut GE &amp; POWER Cabinet","POWER ISSUE",
AI532="Sharing","POWER ISSUE",
AI532="Sites strategiques &amp; DataCenter","POWER ISSUE",
AI532="Exclu","Exclu",
AI532="SAT","TX ISSUE",
AI532="SPARE-ISSUE","SPARE-ISSUE",
AI532="Fiber CAmtel","TX ISSUE",
AI532="Fiber AOF","TX ISSUE",
AI532="Projet OCM (HUAWEI)","TRAVAUX-HUAWEI",
AI532="Projet OCM (NOKIA)","TRAVAUX -NOKIA",
AI532="ACCESS-ISSUE","ACCESS-ISSUE",
AI532="Projet OCM (ZTE, NOKIA, autres projets)","TRAVAUX OCM",
AI532="No root CAuse","No root cause",
AI532="ODU HS","TX ISSUE",
AI532="IP &amp; VLAN","TX ISSUE",
AI532="Warehouse HUAWEI","SPARE-ISSUE",
AI532="SPARE-HS","SPARE-ISSUE",
AI532="Power Telco","RAN ISSUE",AI532="no impacts","no impacts"
),"")</f>
        <v>no impacts</v>
      </c>
      <c r="AI532" s="85" t="s">
        <v>5998</v>
      </c>
      <c r="AJ532" s="57" t="str" cm="1">
        <f t="array" ref="AJ532">IFERROR(_xlfn.IFS(
AI532="MPR ISSUE","ACTIVE",
AI532="BSS Hardware Issue","ACTIVE",
AI532="Sites strategiques, MLL, Pylone, etc.","PASSIVE",
AI532="AKTIVCO DEFAUT GE &amp; POWER Cabinet","PASSIVE",
AI532="AKTIVCO Coupure ENEO &amp; Baisse de tension","PASSIVE",
AI532="Coupure ENEO &amp; Baisse de tension","PASSIVE",
AI532="Defaut GE &amp; POWER Cabinet","PASSIVE",
AI532="Sharing","PASSIVE",
AI532="Sites strategiques &amp; DataCenter","PASSIVE",
AI532="Exclu","Exclu",
AI532="SAT","ACTIVE",
AI532="SPARE-ISSUE","SPARE-ISSUE",
AI532="Fiber CAmtel","ACTIVE",
AI532="Fiber AOF","ACTIVE",
AI532="Projet OCM (HUAWEI)","PLANNED WORKS",
AI532="Projet OCM (NOKIA)","PLANNED WORKS",
AI532="ACCESS-ISSUE","ACCESS-ISSUE",
AI532="Projet OCM (ZTE, NOKIA, autres projets)","PLANNED WORKS",
AI532="No root CAuse","No root cause",
AI532="ODU HS","ACTIVE",
AI532="IP &amp; VLAN","ACTIVE",
AI532="Warehouse HUAWEI","SPARE-ISSUE",
AI532="SPARE-HS","SPARE-ISSUE",
AI532="Power Telco","ACTIVE", AI532="no impacts","no impacts"
),"")</f>
        <v>no impacts</v>
      </c>
      <c r="AK532" s="23" t="s">
        <v>5537</v>
      </c>
      <c r="AL532" s="23" t="str">
        <f t="shared" si="19"/>
        <v>CTR_799</v>
      </c>
      <c r="AN532" s="9" t="s">
        <v>5537</v>
      </c>
      <c r="AO532" s="23" t="str">
        <f>_xlfn.XLOOKUP(B532,'INCIDENT-05-03-2026'!E:E,'INCIDENT-05-03-2026'!F:F,"")</f>
        <v/>
      </c>
      <c r="AP532" s="7" t="s">
        <v>5537</v>
      </c>
      <c r="AQ532" s="6"/>
      <c r="AR532" s="7"/>
      <c r="AS532" s="3" t="str">
        <f>_xlfn.XLOOKUP(B532,'[3]tt num | region | site id'!$C:$C,'[3]tt num | region | site id'!$Q:$Q,"")</f>
        <v/>
      </c>
      <c r="AT532" s="24" t="str">
        <f>_xlfn.XLOOKUP(B532,'[4]Cells Huawei 03052026 12h'!$B:$B,'[4]Cells Huawei 03052026 12h'!$T:$T,"")</f>
        <v/>
      </c>
      <c r="AU532" s="24" t="str">
        <f>_xlfn.XLOOKUP(B532,'[5]cells down 02052026 8h50'!$B:$B,'[5]cells down 02052026 8h50'!$R:$R,"")</f>
        <v/>
      </c>
      <c r="AV532" s="24" t="str">
        <f>_xlfn.XLOOKUP(B532,'[5]cells down 02052026 13h50'!$B:$B,'[5]cells down 02052026 13h50'!$R:$R,"")</f>
        <v/>
      </c>
      <c r="AW532" s="24" t="str">
        <f>_xlfn.XLOOKUP(B532,'[5]cells down 02052026 13h50'!$B:$B,'[5]cells down 02052026 13h50'!$R:$R,"")</f>
        <v/>
      </c>
      <c r="AX532" s="24" t="str">
        <f>_xlfn.XLOOKUP(B532,'[6]cell downs 03052026 8h40 '!$B:$B,'[6]cell downs 03052026 8h40 '!$R:$R,"")</f>
        <v/>
      </c>
      <c r="AY532" s="24" t="str">
        <f>_xlfn.XLOOKUP(B532,'[7]ALL SITES DOWN'!$D:$D,'[7]ALL SITES DOWN'!$J:$J,"")</f>
        <v/>
      </c>
      <c r="AZ532" s="24" t="str">
        <f>_xlfn.XLOOKUP(B532,'[8]ALL SITES DOWN'!$D:$D,'[8]ALL SITES DOWN'!$J:$J,"")</f>
        <v/>
      </c>
      <c r="BA532" s="9" t="str">
        <f>_xlfn.XLOOKUP(B532,[9]sheet1!$AC:$AC,[9]sheet1!$AF:$AF,"")</f>
        <v/>
      </c>
      <c r="BB532" s="14" t="s">
        <v>5537</v>
      </c>
      <c r="BC532" s="14" t="s">
        <v>5537</v>
      </c>
      <c r="BD532" s="14" t="str">
        <f>_xlfn.XLOOKUP(B532,'[10]cell downs 18042026 17h'!$B:$B,'[10]cell downs 18042026 17h'!$B:$B,"")</f>
        <v/>
      </c>
      <c r="BE532" s="14" t="str">
        <f>_xlfn.XLOOKUP(B532,'[11]Cells Huawei 19042026 15h'!$B:$B,'[11]Cells Huawei 19042026 15h'!$B:$B,"")</f>
        <v/>
      </c>
      <c r="BF532" s="9" t="str">
        <f>_xlfn.XLOOKUP(B532,'[12]cells down 19042026 9H40'!$B:$B,'[12]cells down 19042026 9H40'!$B:$B,"")</f>
        <v/>
      </c>
      <c r="BG532" s="9" t="s">
        <v>5537</v>
      </c>
      <c r="BH532" s="9" t="s">
        <v>5537</v>
      </c>
    </row>
    <row r="533" spans="1:60" s="9" customFormat="1" x14ac:dyDescent="0.3">
      <c r="A533" s="1" t="s">
        <v>2103</v>
      </c>
      <c r="B533" s="8" t="s">
        <v>2104</v>
      </c>
      <c r="C533" s="3" t="str">
        <f>_xlfn.XLOOKUP(B533,'[1]daily break down'!$D:$D,'[1]daily break down'!$E:$E,"")</f>
        <v>OUEST</v>
      </c>
      <c r="D533" s="1" t="s">
        <v>11</v>
      </c>
      <c r="E533" s="1" t="s">
        <v>12</v>
      </c>
      <c r="F533" s="3" t="s">
        <v>102</v>
      </c>
      <c r="G533" s="1" t="s">
        <v>103</v>
      </c>
      <c r="H533" s="40" t="str">
        <f>_xlfn.XLOOKUP(B533,[2]CALCULATION!$B:$B,[2]CALCULATION!$H:$H,"")</f>
        <v>Huawei</v>
      </c>
      <c r="I533" s="34">
        <v>2.2585451427234311</v>
      </c>
      <c r="J533" s="34">
        <v>1.8194098443925086</v>
      </c>
      <c r="K533" s="34">
        <v>2.2770044487819359</v>
      </c>
      <c r="L533" s="34">
        <v>3.2953695856269243</v>
      </c>
      <c r="M533" s="34">
        <v>7.1435909289364865</v>
      </c>
      <c r="N533" s="34">
        <v>17.813283851692049</v>
      </c>
      <c r="O533" s="34">
        <v>9.5367374077213043</v>
      </c>
      <c r="P533" s="34">
        <v>16.939543364922823</v>
      </c>
      <c r="Q533" s="34">
        <v>18.491409199476077</v>
      </c>
      <c r="R533" s="34">
        <v>21.452692098061537</v>
      </c>
      <c r="S533" s="35">
        <v>18.491141673301318</v>
      </c>
      <c r="T533" s="35">
        <v>18.491141673301318</v>
      </c>
      <c r="U533" s="35">
        <v>18.491409199476077</v>
      </c>
      <c r="V533" s="35">
        <v>18.491409199476077</v>
      </c>
      <c r="W533" s="35">
        <v>18.491141673301318</v>
      </c>
      <c r="X533" s="35">
        <v>18.491409199476077</v>
      </c>
      <c r="Y533" s="35">
        <v>18.491409199476077</v>
      </c>
      <c r="Z533" s="35">
        <v>0</v>
      </c>
      <c r="AA533" s="35">
        <v>0</v>
      </c>
      <c r="AB533" s="35">
        <v>0</v>
      </c>
      <c r="AC533" s="35">
        <v>0</v>
      </c>
      <c r="AD533" s="35">
        <v>0</v>
      </c>
      <c r="AE533" s="58" t="s">
        <v>5560</v>
      </c>
      <c r="AF533" s="58"/>
      <c r="AG533" s="57" t="str" cm="1">
        <f t="array" ref="AG533">IFERROR(_xlfn.IFS(
AI533="MPR ISSUE","PDH",
AI533="BSS Hardware Issue","BSS",
AI533="Sites strategiques, MLL, Pylone, etc.","ENVTECH",
AI533="AKTIVCO DEFAUT GE &amp; POWER Cabinet","AKTIVCO",
AI533="AKTIVCO Coupure ENEO &amp; Baisse de tension","AKTIVCO GRID ONLY",
AI533="Coupure ENEO &amp; Baisse de tension","IHS GRID ONLY",
AI533="Defaut GE &amp; POWER Cabinet","IHS",
AI533="Sharing","Partners",
AI533="Sites strategiques &amp; DataCenter","SST &amp; DC",
AI533="Exclu","Exclu",
AI533="SAT","SAT",
AI533="SPARE-ISSUE","SPARE-ISSUE",
AI533="Fiber CAmtel","TRANS_FO_CAMTEL",
AI533="Fiber AOF","Fiber AOF",
AI533="Projet OCM (HUAWEI)","TRAVAUX-HUAWEI",
AI533="Projet OCM (NOKIA)","TRAVAUX-NOKIA",
AI533="ACCESS-ISSUE","ACCESS-ISSUE",
AI533="Projet OCM (ZTE, NOKIA, autres projets)","TRAVAUX OCM",
AI533="No root CAuse","No root cause",
AI533="ODU HS","PDH",
AI533="IP &amp; VLAN","PDH",
AI533="Warehouse HUAWEI","SPARE-ISSUE",
AI533="SPARE-HS","SPARE-ISSUE",
AI533="Power Telco","BSS",AI533="no impacts","no impacts"
),"")</f>
        <v>no impacts</v>
      </c>
      <c r="AH533" s="57" t="str" cm="1">
        <f t="array" ref="AH533">IFERROR(_xlfn.IFS(
AI533="MPR ISSUE","TX ISSUE",
AI533="BSS Hardware Issue","RAN ISSUE",
AI533="Sites strategiques, MLL, Pylone, etc.","ENVTECH",
AI533="AKTIVCO DEFAUT GE &amp; POWER Cabinet","POWER ISSUE",
AI533="AKTIVCO Coupure ENEO &amp; Baisse de tension","POWER ISSUE",
AI533="Coupure ENEO &amp; Baisse de tension","POWER ISSUE",
AI533="Defaut GE &amp; POWER Cabinet","POWER ISSUE",
AI533="Sharing","POWER ISSUE",
AI533="Sites strategiques &amp; DataCenter","POWER ISSUE",
AI533="Exclu","Exclu",
AI533="SAT","TX ISSUE",
AI533="SPARE-ISSUE","SPARE-ISSUE",
AI533="Fiber CAmtel","TX ISSUE",
AI533="Fiber AOF","TX ISSUE",
AI533="Projet OCM (HUAWEI)","TRAVAUX-HUAWEI",
AI533="Projet OCM (NOKIA)","TRAVAUX -NOKIA",
AI533="ACCESS-ISSUE","ACCESS-ISSUE",
AI533="Projet OCM (ZTE, NOKIA, autres projets)","TRAVAUX OCM",
AI533="No root CAuse","No root cause",
AI533="ODU HS","TX ISSUE",
AI533="IP &amp; VLAN","TX ISSUE",
AI533="Warehouse HUAWEI","SPARE-ISSUE",
AI533="SPARE-HS","SPARE-ISSUE",
AI533="Power Telco","RAN ISSUE",AI533="no impacts","no impacts"
),"")</f>
        <v>no impacts</v>
      </c>
      <c r="AI533" s="85" t="s">
        <v>5998</v>
      </c>
      <c r="AJ533" s="57" t="str" cm="1">
        <f t="array" ref="AJ533">IFERROR(_xlfn.IFS(
AI533="MPR ISSUE","ACTIVE",
AI533="BSS Hardware Issue","ACTIVE",
AI533="Sites strategiques, MLL, Pylone, etc.","PASSIVE",
AI533="AKTIVCO DEFAUT GE &amp; POWER Cabinet","PASSIVE",
AI533="AKTIVCO Coupure ENEO &amp; Baisse de tension","PASSIVE",
AI533="Coupure ENEO &amp; Baisse de tension","PASSIVE",
AI533="Defaut GE &amp; POWER Cabinet","PASSIVE",
AI533="Sharing","PASSIVE",
AI533="Sites strategiques &amp; DataCenter","PASSIVE",
AI533="Exclu","Exclu",
AI533="SAT","ACTIVE",
AI533="SPARE-ISSUE","SPARE-ISSUE",
AI533="Fiber CAmtel","ACTIVE",
AI533="Fiber AOF","ACTIVE",
AI533="Projet OCM (HUAWEI)","PLANNED WORKS",
AI533="Projet OCM (NOKIA)","PLANNED WORKS",
AI533="ACCESS-ISSUE","ACCESS-ISSUE",
AI533="Projet OCM (ZTE, NOKIA, autres projets)","PLANNED WORKS",
AI533="No root CAuse","No root cause",
AI533="ODU HS","ACTIVE",
AI533="IP &amp; VLAN","ACTIVE",
AI533="Warehouse HUAWEI","SPARE-ISSUE",
AI533="SPARE-HS","SPARE-ISSUE",
AI533="Power Telco","ACTIVE", AI533="no impacts","no impacts"
),"")</f>
        <v>no impacts</v>
      </c>
      <c r="AK533" s="23" t="s">
        <v>5537</v>
      </c>
      <c r="AL533" s="23" t="str">
        <f t="shared" si="19"/>
        <v>OST_084</v>
      </c>
      <c r="AN533" s="9" t="s">
        <v>5537</v>
      </c>
      <c r="AO533" s="23" t="str">
        <f>_xlfn.XLOOKUP(B533,'INCIDENT-05-03-2026'!E:E,'INCIDENT-05-03-2026'!F:F,"")</f>
        <v/>
      </c>
      <c r="AP533" s="7" t="s">
        <v>5537</v>
      </c>
      <c r="AQ533" s="6"/>
      <c r="AR533" s="7"/>
      <c r="AS533" s="3" t="str">
        <f>_xlfn.XLOOKUP(B533,'[3]tt num | region | site id'!$C:$C,'[3]tt num | region | site id'!$Q:$Q,"")</f>
        <v/>
      </c>
      <c r="AT533" s="24" t="str">
        <f>_xlfn.XLOOKUP(B533,'[4]Cells Huawei 03052026 12h'!$B:$B,'[4]Cells Huawei 03052026 12h'!$T:$T,"")</f>
        <v/>
      </c>
      <c r="AU533" s="24" t="str">
        <f>_xlfn.XLOOKUP(B533,'[5]cells down 02052026 8h50'!$B:$B,'[5]cells down 02052026 8h50'!$R:$R,"")</f>
        <v/>
      </c>
      <c r="AV533" s="24" t="str">
        <f>_xlfn.XLOOKUP(B533,'[5]cells down 02052026 13h50'!$B:$B,'[5]cells down 02052026 13h50'!$R:$R,"")</f>
        <v/>
      </c>
      <c r="AW533" s="24" t="str">
        <f>_xlfn.XLOOKUP(B533,'[5]cells down 02052026 13h50'!$B:$B,'[5]cells down 02052026 13h50'!$R:$R,"")</f>
        <v/>
      </c>
      <c r="AX533" s="24" t="str">
        <f>_xlfn.XLOOKUP(B533,'[6]cell downs 03052026 8h40 '!$B:$B,'[6]cell downs 03052026 8h40 '!$R:$R,"")</f>
        <v/>
      </c>
      <c r="AY533" s="24" t="str">
        <f>_xlfn.XLOOKUP(B533,'[7]ALL SITES DOWN'!$D:$D,'[7]ALL SITES DOWN'!$J:$J,"")</f>
        <v/>
      </c>
      <c r="AZ533" s="24" t="str">
        <f>_xlfn.XLOOKUP(B533,'[8]ALL SITES DOWN'!$D:$D,'[8]ALL SITES DOWN'!$J:$J,"")</f>
        <v/>
      </c>
      <c r="BA533" s="9" t="str">
        <f>_xlfn.XLOOKUP(B533,[9]sheet1!$AC:$AC,[9]sheet1!$AF:$AF,"")</f>
        <v/>
      </c>
      <c r="BB533" s="14" t="s">
        <v>5537</v>
      </c>
      <c r="BC533" s="14" t="s">
        <v>5537</v>
      </c>
      <c r="BD533" s="14" t="str">
        <f>_xlfn.XLOOKUP(B533,'[10]cell downs 18042026 17h'!$B:$B,'[10]cell downs 18042026 17h'!$B:$B,"")</f>
        <v/>
      </c>
      <c r="BE533" s="14" t="str">
        <f>_xlfn.XLOOKUP(B533,'[11]Cells Huawei 19042026 15h'!$B:$B,'[11]Cells Huawei 19042026 15h'!$B:$B,"")</f>
        <v/>
      </c>
      <c r="BF533" s="9" t="str">
        <f>_xlfn.XLOOKUP(B533,'[12]cells down 19042026 9H40'!$B:$B,'[12]cells down 19042026 9H40'!$B:$B,"")</f>
        <v/>
      </c>
      <c r="BG533" s="9" t="s">
        <v>2104</v>
      </c>
      <c r="BH533" s="9" t="s">
        <v>1713</v>
      </c>
    </row>
    <row r="534" spans="1:60" s="9" customFormat="1" x14ac:dyDescent="0.3">
      <c r="A534" s="1" t="s">
        <v>2835</v>
      </c>
      <c r="B534" s="8" t="s">
        <v>2836</v>
      </c>
      <c r="C534" s="3" t="str">
        <f>_xlfn.XLOOKUP(B534,'[1]daily break down'!$D:$D,'[1]daily break down'!$E:$E,"")</f>
        <v>NORD</v>
      </c>
      <c r="D534" s="1" t="s">
        <v>21</v>
      </c>
      <c r="E534" s="1" t="s">
        <v>122</v>
      </c>
      <c r="F534" s="3" t="s">
        <v>23</v>
      </c>
      <c r="G534" s="1" t="s">
        <v>2837</v>
      </c>
      <c r="H534" s="40" t="str">
        <f>_xlfn.XLOOKUP(B534,[2]CALCULATION!$B:$B,[2]CALCULATION!$H:$H,"")</f>
        <v>HUAWEI</v>
      </c>
      <c r="I534" s="34">
        <v>0</v>
      </c>
      <c r="J534" s="34">
        <v>0</v>
      </c>
      <c r="K534" s="34">
        <v>0</v>
      </c>
      <c r="L534" s="34">
        <v>0</v>
      </c>
      <c r="M534" s="34">
        <v>0</v>
      </c>
      <c r="N534" s="34">
        <v>0</v>
      </c>
      <c r="O534" s="34">
        <v>0</v>
      </c>
      <c r="P534" s="34">
        <v>0</v>
      </c>
      <c r="Q534" s="34">
        <v>0</v>
      </c>
      <c r="R534" s="34">
        <v>0</v>
      </c>
      <c r="S534" s="35">
        <v>0</v>
      </c>
      <c r="T534" s="35">
        <v>0</v>
      </c>
      <c r="U534" s="35">
        <v>0</v>
      </c>
      <c r="V534" s="35">
        <v>18.491409199476074</v>
      </c>
      <c r="W534" s="35">
        <v>18.491409199476074</v>
      </c>
      <c r="X534" s="35">
        <v>18.491409199476074</v>
      </c>
      <c r="Y534" s="35">
        <v>18.491409199476074</v>
      </c>
      <c r="Z534" s="35">
        <v>0</v>
      </c>
      <c r="AA534" s="35">
        <v>0</v>
      </c>
      <c r="AB534" s="35">
        <v>0</v>
      </c>
      <c r="AC534" s="35">
        <v>0</v>
      </c>
      <c r="AD534" s="35">
        <v>0</v>
      </c>
      <c r="AE534" s="58" t="s">
        <v>5560</v>
      </c>
      <c r="AF534" s="58"/>
      <c r="AG534" s="57" t="str" cm="1">
        <f t="array" ref="AG534">IFERROR(_xlfn.IFS(
AI534="MPR ISSUE","PDH",
AI534="BSS Hardware Issue","BSS",
AI534="Sites strategiques, MLL, Pylone, etc.","ENVTECH",
AI534="AKTIVCO DEFAUT GE &amp; POWER Cabinet","AKTIVCO",
AI534="AKTIVCO Coupure ENEO &amp; Baisse de tension","AKTIVCO GRID ONLY",
AI534="Coupure ENEO &amp; Baisse de tension","IHS GRID ONLY",
AI534="Defaut GE &amp; POWER Cabinet","IHS",
AI534="Sharing","Partners",
AI534="Sites strategiques &amp; DataCenter","SST &amp; DC",
AI534="Exclu","Exclu",
AI534="SAT","SAT",
AI534="SPARE-ISSUE","SPARE-ISSUE",
AI534="Fiber CAmtel","TRANS_FO_CAMTEL",
AI534="Fiber AOF","Fiber AOF",
AI534="Projet OCM (HUAWEI)","TRAVAUX-HUAWEI",
AI534="Projet OCM (NOKIA)","TRAVAUX-NOKIA",
AI534="ACCESS-ISSUE","ACCESS-ISSUE",
AI534="Projet OCM (ZTE, NOKIA, autres projets)","TRAVAUX OCM",
AI534="No root CAuse","No root cause",
AI534="ODU HS","PDH",
AI534="IP &amp; VLAN","PDH",
AI534="Warehouse HUAWEI","SPARE-ISSUE",
AI534="SPARE-HS","SPARE-ISSUE",
AI534="Power Telco","BSS",AI534="no impacts","no impacts"
),"")</f>
        <v>SPARE-ISSUE</v>
      </c>
      <c r="AH534" s="57" t="str" cm="1">
        <f t="array" ref="AH534">IFERROR(_xlfn.IFS(
AI534="MPR ISSUE","TX ISSUE",
AI534="BSS Hardware Issue","RAN ISSUE",
AI534="Sites strategiques, MLL, Pylone, etc.","ENVTECH",
AI534="AKTIVCO DEFAUT GE &amp; POWER Cabinet","POWER ISSUE",
AI534="AKTIVCO Coupure ENEO &amp; Baisse de tension","POWER ISSUE",
AI534="Coupure ENEO &amp; Baisse de tension","POWER ISSUE",
AI534="Defaut GE &amp; POWER Cabinet","POWER ISSUE",
AI534="Sharing","POWER ISSUE",
AI534="Sites strategiques &amp; DataCenter","POWER ISSUE",
AI534="Exclu","Exclu",
AI534="SAT","TX ISSUE",
AI534="SPARE-ISSUE","SPARE-ISSUE",
AI534="Fiber CAmtel","TX ISSUE",
AI534="Fiber AOF","TX ISSUE",
AI534="Projet OCM (HUAWEI)","TRAVAUX-HUAWEI",
AI534="Projet OCM (NOKIA)","TRAVAUX -NOKIA",
AI534="ACCESS-ISSUE","ACCESS-ISSUE",
AI534="Projet OCM (ZTE, NOKIA, autres projets)","TRAVAUX OCM",
AI534="No root CAuse","No root cause",
AI534="ODU HS","TX ISSUE",
AI534="IP &amp; VLAN","TX ISSUE",
AI534="Warehouse HUAWEI","SPARE-ISSUE",
AI534="SPARE-HS","SPARE-ISSUE",
AI534="Power Telco","RAN ISSUE",AI534="no impacts","no impacts"
),"")</f>
        <v>SPARE-ISSUE</v>
      </c>
      <c r="AI534" s="85" t="s">
        <v>5336</v>
      </c>
      <c r="AJ534" s="57" t="str" cm="1">
        <f t="array" ref="AJ534">IFERROR(_xlfn.IFS(
AI534="MPR ISSUE","ACTIVE",
AI534="BSS Hardware Issue","ACTIVE",
AI534="Sites strategiques, MLL, Pylone, etc.","PASSIVE",
AI534="AKTIVCO DEFAUT GE &amp; POWER Cabinet","PASSIVE",
AI534="AKTIVCO Coupure ENEO &amp; Baisse de tension","PASSIVE",
AI534="Coupure ENEO &amp; Baisse de tension","PASSIVE",
AI534="Defaut GE &amp; POWER Cabinet","PASSIVE",
AI534="Sharing","PASSIVE",
AI534="Sites strategiques &amp; DataCenter","PASSIVE",
AI534="Exclu","Exclu",
AI534="SAT","ACTIVE",
AI534="SPARE-ISSUE","SPARE-ISSUE",
AI534="Fiber CAmtel","ACTIVE",
AI534="Fiber AOF","ACTIVE",
AI534="Projet OCM (HUAWEI)","PLANNED WORKS",
AI534="Projet OCM (NOKIA)","PLANNED WORKS",
AI534="ACCESS-ISSUE","ACCESS-ISSUE",
AI534="Projet OCM (ZTE, NOKIA, autres projets)","PLANNED WORKS",
AI534="No root CAuse","No root cause",
AI534="ODU HS","ACTIVE",
AI534="IP &amp; VLAN","ACTIVE",
AI534="Warehouse HUAWEI","SPARE-ISSUE",
AI534="SPARE-HS","SPARE-ISSUE",
AI534="Power Telco","ACTIVE", AI534="no impacts","no impacts"
),"")</f>
        <v>SPARE-ISSUE</v>
      </c>
      <c r="AK534" s="23" t="s">
        <v>5669</v>
      </c>
      <c r="AL534" s="23" t="str">
        <f t="shared" si="19"/>
        <v>NRD_168</v>
      </c>
      <c r="AN534" s="9" t="s">
        <v>5537</v>
      </c>
      <c r="AO534" s="23" t="str">
        <f>_xlfn.XLOOKUP(B534,'INCIDENT-05-03-2026'!E:E,'INCIDENT-05-03-2026'!F:F,"")</f>
        <v/>
      </c>
      <c r="AP534" s="7" t="s">
        <v>5977</v>
      </c>
      <c r="AQ534" s="6"/>
      <c r="AR534" s="7"/>
      <c r="AS534" s="3" t="str">
        <f>_xlfn.XLOOKUP(B534,'[3]tt num | region | site id'!$C:$C,'[3]tt num | region | site id'!$Q:$Q,"")</f>
        <v/>
      </c>
      <c r="AT534" s="24" t="str">
        <f>_xlfn.XLOOKUP(B534,'[4]Cells Huawei 03052026 12h'!$B:$B,'[4]Cells Huawei 03052026 12h'!$T:$T,"")</f>
        <v/>
      </c>
      <c r="AU534" s="24" t="str">
        <f>_xlfn.XLOOKUP(B534,'[5]cells down 02052026 8h50'!$B:$B,'[5]cells down 02052026 8h50'!$R:$R,"")</f>
        <v/>
      </c>
      <c r="AV534" s="24" t="str">
        <f>_xlfn.XLOOKUP(B534,'[5]cells down 02052026 13h50'!$B:$B,'[5]cells down 02052026 13h50'!$R:$R,"")</f>
        <v/>
      </c>
      <c r="AW534" s="24" t="str">
        <f>_xlfn.XLOOKUP(B534,'[5]cells down 02052026 13h50'!$B:$B,'[5]cells down 02052026 13h50'!$R:$R,"")</f>
        <v/>
      </c>
      <c r="AX534" s="24" t="str">
        <f>_xlfn.XLOOKUP(B534,'[6]cell downs 03052026 8h40 '!$B:$B,'[6]cell downs 03052026 8h40 '!$R:$R,"")</f>
        <v/>
      </c>
      <c r="AY534" s="24" t="str">
        <f>_xlfn.XLOOKUP(B534,'[7]ALL SITES DOWN'!$D:$D,'[7]ALL SITES DOWN'!$J:$J,"")</f>
        <v>(05/03/2026 com ran 17h): 20.04.26; ODU MPT MC 8GHZ 3DB20773CB faulty and not available, order done to OCM
19.04.26; ODU 3DB20773CB faulty, commande en cours
19.04.26; Besoin d'un FME sur NRD_172_SAKDJE pour vérifier la chaine antennaire de l'ODU 4.3; FME Belo activé pour investigations, ETA=17H UTC</v>
      </c>
      <c r="AZ534" s="24" t="str">
        <f>_xlfn.XLOOKUP(B534,'[8]ALL SITES DOWN'!$D:$D,'[8]ALL SITES DOWN'!$J:$J,"")</f>
        <v>(05/03/2026 com ran 10h): 20.04.26; ODU MPT MC 8GHZ 3DB20773CB faulty and not available, order done to OCM
19.04.26; ODU 3DB20773CB faulty, commande en cours
19.04.26; Besoin d'un FME sur NRD_172_SAKDJE pour vérifier la chaine antennaire de l'ODU 4.3; FME Belo activé pour investigations, ETA=17H UTC</v>
      </c>
      <c r="BA534" s="9" t="str">
        <f>_xlfn.XLOOKUP(B534,[9]sheet1!$AC:$AC,[9]sheet1!$AF:$AF,"")</f>
        <v/>
      </c>
      <c r="BB534" s="14" t="s">
        <v>5980</v>
      </c>
      <c r="BC534" s="14" t="s">
        <v>5537</v>
      </c>
      <c r="BD534" s="14" t="str">
        <f>_xlfn.XLOOKUP(B534,'[10]cell downs 18042026 17h'!$B:$B,'[10]cell downs 18042026 17h'!$B:$B,"")</f>
        <v/>
      </c>
      <c r="BE534" s="14" t="str">
        <f>_xlfn.XLOOKUP(B534,'[11]Cells Huawei 19042026 15h'!$B:$B,'[11]Cells Huawei 19042026 15h'!$B:$B,"")</f>
        <v/>
      </c>
      <c r="BF534" s="9" t="str">
        <f>_xlfn.XLOOKUP(B534,'[12]cells down 19042026 9H40'!$B:$B,'[12]cells down 19042026 9H40'!$B:$B,"")</f>
        <v/>
      </c>
      <c r="BG534" s="9" t="s">
        <v>5537</v>
      </c>
      <c r="BH534" s="9" t="s">
        <v>5537</v>
      </c>
    </row>
    <row r="535" spans="1:60" s="9" customFormat="1" x14ac:dyDescent="0.3">
      <c r="A535" s="1" t="s">
        <v>1660</v>
      </c>
      <c r="B535" s="8" t="s">
        <v>1661</v>
      </c>
      <c r="C535" s="3" t="str">
        <f>_xlfn.XLOOKUP(B535,'[1]daily break down'!$D:$D,'[1]daily break down'!$E:$E,"")</f>
        <v>LITTORAL</v>
      </c>
      <c r="D535" s="1" t="s">
        <v>11</v>
      </c>
      <c r="E535" s="1" t="s">
        <v>12</v>
      </c>
      <c r="F535" s="3" t="s">
        <v>13</v>
      </c>
      <c r="G535" s="1" t="s">
        <v>177</v>
      </c>
      <c r="H535" s="42" t="str">
        <f>_xlfn.XLOOKUP(B535,[2]CALCULATION!$B:$B,[2]CALCULATION!$H:$H,"")</f>
        <v>ZTE</v>
      </c>
      <c r="I535" s="34">
        <v>0</v>
      </c>
      <c r="J535" s="34">
        <v>0</v>
      </c>
      <c r="K535" s="34">
        <v>0.34489474450180085</v>
      </c>
      <c r="L535" s="34">
        <v>13.046627315349868</v>
      </c>
      <c r="M535" s="34">
        <v>13.810450214448982</v>
      </c>
      <c r="N535" s="34">
        <v>14.415986793481206</v>
      </c>
      <c r="O535" s="34">
        <v>0</v>
      </c>
      <c r="P535" s="34">
        <v>0.64693179580690241</v>
      </c>
      <c r="Q535" s="34">
        <v>13.217380355160616</v>
      </c>
      <c r="R535" s="34">
        <v>16.067265354575621</v>
      </c>
      <c r="S535" s="35">
        <v>0</v>
      </c>
      <c r="T535" s="35">
        <v>0</v>
      </c>
      <c r="U535" s="35">
        <v>0</v>
      </c>
      <c r="V535" s="35">
        <v>1.5159816569786609E-3</v>
      </c>
      <c r="W535" s="35">
        <v>0</v>
      </c>
      <c r="X535" s="35">
        <v>15.395703315612398</v>
      </c>
      <c r="Y535" s="35">
        <v>17.534985289627404</v>
      </c>
      <c r="Z535" s="35">
        <v>0</v>
      </c>
      <c r="AA535" s="35">
        <v>0</v>
      </c>
      <c r="AB535" s="35">
        <v>0</v>
      </c>
      <c r="AC535" s="35">
        <v>0</v>
      </c>
      <c r="AD535" s="35">
        <v>0</v>
      </c>
      <c r="AE535" s="58" t="s">
        <v>5560</v>
      </c>
      <c r="AF535" s="58"/>
      <c r="AG535" s="57" t="str" cm="1">
        <f t="array" ref="AG535">IFERROR(_xlfn.IFS(
AI535="MPR ISSUE","PDH",
AI535="BSS Hardware Issue","BSS",
AI535="Sites strategiques, MLL, Pylone, etc.","ENVTECH",
AI535="AKTIVCO DEFAUT GE &amp; POWER Cabinet","AKTIVCO",
AI535="AKTIVCO Coupure ENEO &amp; Baisse de tension","AKTIVCO GRID ONLY",
AI535="Coupure ENEO &amp; Baisse de tension","IHS GRID ONLY",
AI535="Defaut GE &amp; POWER Cabinet","IHS",
AI535="Sharing","Partners",
AI535="Sites strategiques &amp; DataCenter","SST &amp; DC",
AI535="Exclu","Exclu",
AI535="SAT","SAT",
AI535="SPARE-ISSUE","SPARE-ISSUE",
AI535="Fiber CAmtel","TRANS_FO_CAMTEL",
AI535="Fiber AOF","Fiber AOF",
AI535="Projet OCM (HUAWEI)","TRAVAUX-HUAWEI",
AI535="Projet OCM (NOKIA)","TRAVAUX-NOKIA",
AI535="ACCESS-ISSUE","ACCESS-ISSUE",
AI535="Projet OCM (ZTE, NOKIA, autres projets)","TRAVAUX OCM",
AI535="No root CAuse","No root cause",
AI535="ODU HS","PDH",
AI535="IP &amp; VLAN","PDH",
AI535="Warehouse HUAWEI","SPARE-ISSUE",
AI535="SPARE-HS","SPARE-ISSUE",
AI535="Power Telco","BSS",AI535="no impacts","no impacts"
),"")</f>
        <v>no impacts</v>
      </c>
      <c r="AH535" s="57" t="str" cm="1">
        <f t="array" ref="AH535">IFERROR(_xlfn.IFS(
AI535="MPR ISSUE","TX ISSUE",
AI535="BSS Hardware Issue","RAN ISSUE",
AI535="Sites strategiques, MLL, Pylone, etc.","ENVTECH",
AI535="AKTIVCO DEFAUT GE &amp; POWER Cabinet","POWER ISSUE",
AI535="AKTIVCO Coupure ENEO &amp; Baisse de tension","POWER ISSUE",
AI535="Coupure ENEO &amp; Baisse de tension","POWER ISSUE",
AI535="Defaut GE &amp; POWER Cabinet","POWER ISSUE",
AI535="Sharing","POWER ISSUE",
AI535="Sites strategiques &amp; DataCenter","POWER ISSUE",
AI535="Exclu","Exclu",
AI535="SAT","TX ISSUE",
AI535="SPARE-ISSUE","SPARE-ISSUE",
AI535="Fiber CAmtel","TX ISSUE",
AI535="Fiber AOF","TX ISSUE",
AI535="Projet OCM (HUAWEI)","TRAVAUX-HUAWEI",
AI535="Projet OCM (NOKIA)","TRAVAUX -NOKIA",
AI535="ACCESS-ISSUE","ACCESS-ISSUE",
AI535="Projet OCM (ZTE, NOKIA, autres projets)","TRAVAUX OCM",
AI535="No root CAuse","No root cause",
AI535="ODU HS","TX ISSUE",
AI535="IP &amp; VLAN","TX ISSUE",
AI535="Warehouse HUAWEI","SPARE-ISSUE",
AI535="SPARE-HS","SPARE-ISSUE",
AI535="Power Telco","RAN ISSUE",AI535="no impacts","no impacts"
),"")</f>
        <v>no impacts</v>
      </c>
      <c r="AI535" s="85" t="s">
        <v>5998</v>
      </c>
      <c r="AJ535" s="57" t="str" cm="1">
        <f t="array" ref="AJ535">IFERROR(_xlfn.IFS(
AI535="MPR ISSUE","ACTIVE",
AI535="BSS Hardware Issue","ACTIVE",
AI535="Sites strategiques, MLL, Pylone, etc.","PASSIVE",
AI535="AKTIVCO DEFAUT GE &amp; POWER Cabinet","PASSIVE",
AI535="AKTIVCO Coupure ENEO &amp; Baisse de tension","PASSIVE",
AI535="Coupure ENEO &amp; Baisse de tension","PASSIVE",
AI535="Defaut GE &amp; POWER Cabinet","PASSIVE",
AI535="Sharing","PASSIVE",
AI535="Sites strategiques &amp; DataCenter","PASSIVE",
AI535="Exclu","Exclu",
AI535="SAT","ACTIVE",
AI535="SPARE-ISSUE","SPARE-ISSUE",
AI535="Fiber CAmtel","ACTIVE",
AI535="Fiber AOF","ACTIVE",
AI535="Projet OCM (HUAWEI)","PLANNED WORKS",
AI535="Projet OCM (NOKIA)","PLANNED WORKS",
AI535="ACCESS-ISSUE","ACCESS-ISSUE",
AI535="Projet OCM (ZTE, NOKIA, autres projets)","PLANNED WORKS",
AI535="No root CAuse","No root cause",
AI535="ODU HS","ACTIVE",
AI535="IP &amp; VLAN","ACTIVE",
AI535="Warehouse HUAWEI","SPARE-ISSUE",
AI535="SPARE-HS","SPARE-ISSUE",
AI535="Power Telco","ACTIVE", AI535="no impacts","no impacts"
),"")</f>
        <v>no impacts</v>
      </c>
      <c r="AK535" s="23" t="s">
        <v>5537</v>
      </c>
      <c r="AL535" s="23" t="str">
        <f t="shared" si="19"/>
        <v>SUO_061</v>
      </c>
      <c r="AN535" s="9" t="s">
        <v>5537</v>
      </c>
      <c r="AO535" s="23" t="str">
        <f>_xlfn.XLOOKUP(B535,'INCIDENT-05-03-2026'!E:E,'INCIDENT-05-03-2026'!F:F,"")</f>
        <v/>
      </c>
      <c r="AP535" s="7" t="s">
        <v>5537</v>
      </c>
      <c r="AQ535" s="6"/>
      <c r="AR535" s="7"/>
      <c r="AS535" s="3" t="str">
        <f>_xlfn.XLOOKUP(B535,'[3]tt num | region | site id'!$C:$C,'[3]tt num | region | site id'!$Q:$Q,"")</f>
        <v/>
      </c>
      <c r="AT535" s="24" t="str">
        <f>_xlfn.XLOOKUP(B535,'[4]Cells Huawei 03052026 12h'!$B:$B,'[4]Cells Huawei 03052026 12h'!$T:$T,"")</f>
        <v/>
      </c>
      <c r="AU535" s="24" t="str">
        <f>_xlfn.XLOOKUP(B535,'[5]cells down 02052026 8h50'!$B:$B,'[5]cells down 02052026 8h50'!$R:$R,"")</f>
        <v/>
      </c>
      <c r="AV535" s="24" t="str">
        <f>_xlfn.XLOOKUP(B535,'[5]cells down 02052026 13h50'!$B:$B,'[5]cells down 02052026 13h50'!$R:$R,"")</f>
        <v/>
      </c>
      <c r="AW535" s="24" t="str">
        <f>_xlfn.XLOOKUP(B535,'[5]cells down 02052026 13h50'!$B:$B,'[5]cells down 02052026 13h50'!$R:$R,"")</f>
        <v/>
      </c>
      <c r="AX535" s="24" t="str">
        <f>_xlfn.XLOOKUP(B535,'[6]cell downs 03052026 8h40 '!$B:$B,'[6]cell downs 03052026 8h40 '!$R:$R,"")</f>
        <v/>
      </c>
      <c r="AY535" s="24" t="str">
        <f>_xlfn.XLOOKUP(B535,'[7]ALL SITES DOWN'!$D:$D,'[7]ALL SITES DOWN'!$J:$J,"")</f>
        <v/>
      </c>
      <c r="AZ535" s="24" t="str">
        <f>_xlfn.XLOOKUP(B535,'[8]ALL SITES DOWN'!$D:$D,'[8]ALL SITES DOWN'!$J:$J,"")</f>
        <v/>
      </c>
      <c r="BA535" s="9" t="str">
        <f>_xlfn.XLOOKUP(B535,[9]sheet1!$AC:$AC,[9]sheet1!$AF:$AF,"")</f>
        <v/>
      </c>
      <c r="BB535" s="14" t="s">
        <v>5537</v>
      </c>
      <c r="BC535" s="14" t="s">
        <v>5537</v>
      </c>
      <c r="BD535" s="14" t="str">
        <f>_xlfn.XLOOKUP(B535,'[10]cell downs 18042026 17h'!$B:$B,'[10]cell downs 18042026 17h'!$B:$B,"")</f>
        <v/>
      </c>
      <c r="BE535" s="14" t="str">
        <f>_xlfn.XLOOKUP(B535,'[11]Cells Huawei 19042026 15h'!$B:$B,'[11]Cells Huawei 19042026 15h'!$B:$B,"")</f>
        <v/>
      </c>
      <c r="BF535" s="9" t="str">
        <f>_xlfn.XLOOKUP(B535,'[12]cells down 19042026 9H40'!$B:$B,'[12]cells down 19042026 9H40'!$B:$B,"")</f>
        <v/>
      </c>
      <c r="BG535" s="9" t="s">
        <v>1661</v>
      </c>
      <c r="BH535" s="9" t="s">
        <v>1129</v>
      </c>
    </row>
    <row r="536" spans="1:60" s="9" customFormat="1" x14ac:dyDescent="0.3">
      <c r="A536" s="22" t="s">
        <v>2948</v>
      </c>
      <c r="B536" s="8" t="s">
        <v>2949</v>
      </c>
      <c r="C536" s="3" t="str">
        <f>_xlfn.XLOOKUP(B536,'[1]daily break down'!$D:$D,'[1]daily break down'!$E:$E,"")</f>
        <v>Yaounde</v>
      </c>
      <c r="D536" s="1" t="s">
        <v>11</v>
      </c>
      <c r="E536" s="1" t="s">
        <v>12</v>
      </c>
      <c r="F536" s="3" t="s">
        <v>37</v>
      </c>
      <c r="G536" s="1" t="s">
        <v>38</v>
      </c>
      <c r="H536" s="42" t="str">
        <f>_xlfn.XLOOKUP(B536,[2]CALCULATION!$B:$B,[2]CALCULATION!$H:$H,"")</f>
        <v>ZTE</v>
      </c>
      <c r="I536" s="34">
        <v>6.2482699974032121</v>
      </c>
      <c r="J536" s="34">
        <v>5.4646501613717877</v>
      </c>
      <c r="K536" s="34">
        <v>0</v>
      </c>
      <c r="L536" s="34">
        <v>0</v>
      </c>
      <c r="M536" s="34">
        <v>0</v>
      </c>
      <c r="N536" s="34">
        <v>0</v>
      </c>
      <c r="O536" s="34">
        <v>10.853643920521185</v>
      </c>
      <c r="P536" s="34">
        <v>7.4495338623930971</v>
      </c>
      <c r="Q536" s="34">
        <v>4.6395459331741025</v>
      </c>
      <c r="R536" s="34">
        <v>10.372025465638224</v>
      </c>
      <c r="S536" s="35">
        <v>9.3388393787114801</v>
      </c>
      <c r="T536" s="35">
        <v>9.2457045997380387</v>
      </c>
      <c r="U536" s="35">
        <v>0.65765067787565745</v>
      </c>
      <c r="V536" s="35">
        <v>6.3741856503240264</v>
      </c>
      <c r="W536" s="35">
        <v>9.2457045997380387</v>
      </c>
      <c r="X536" s="35">
        <v>9.272332371665911</v>
      </c>
      <c r="Y536" s="35">
        <v>16.758196288591545</v>
      </c>
      <c r="Z536" s="35">
        <v>0</v>
      </c>
      <c r="AA536" s="35">
        <v>0</v>
      </c>
      <c r="AB536" s="35">
        <v>0</v>
      </c>
      <c r="AC536" s="35">
        <v>0</v>
      </c>
      <c r="AD536" s="35">
        <v>0</v>
      </c>
      <c r="AE536" s="58" t="s">
        <v>5560</v>
      </c>
      <c r="AF536" s="58"/>
      <c r="AG536" s="57" t="str" cm="1">
        <f t="array" ref="AG536">IFERROR(_xlfn.IFS(
AI536="MPR ISSUE","PDH",
AI536="BSS Hardware Issue","BSS",
AI536="Sites strategiques, MLL, Pylone, etc.","ENVTECH",
AI536="AKTIVCO DEFAUT GE &amp; POWER Cabinet","AKTIVCO",
AI536="AKTIVCO Coupure ENEO &amp; Baisse de tension","AKTIVCO GRID ONLY",
AI536="Coupure ENEO &amp; Baisse de tension","IHS GRID ONLY",
AI536="Defaut GE &amp; POWER Cabinet","IHS",
AI536="Sharing","Partners",
AI536="Sites strategiques &amp; DataCenter","SST &amp; DC",
AI536="Exclu","Exclu",
AI536="SAT","SAT",
AI536="SPARE-ISSUE","SPARE-ISSUE",
AI536="Fiber CAmtel","TRANS_FO_CAMTEL",
AI536="Fiber AOF","Fiber AOF",
AI536="Projet OCM (HUAWEI)","TRAVAUX-HUAWEI",
AI536="Projet OCM (NOKIA)","TRAVAUX-NOKIA",
AI536="ACCESS-ISSUE","ACCESS-ISSUE",
AI536="Projet OCM (ZTE, NOKIA, autres projets)","TRAVAUX OCM",
AI536="No root CAuse","No root cause",
AI536="ODU HS","PDH",
AI536="IP &amp; VLAN","PDH",
AI536="Warehouse HUAWEI","SPARE-ISSUE",
AI536="SPARE-HS","SPARE-ISSUE",
AI536="Power Telco","BSS",AI536="no impacts","no impacts"
),"")</f>
        <v>BSS</v>
      </c>
      <c r="AH536" s="57" t="str" cm="1">
        <f t="array" ref="AH536">IFERROR(_xlfn.IFS(
AI536="MPR ISSUE","TX ISSUE",
AI536="BSS Hardware Issue","RAN ISSUE",
AI536="Sites strategiques, MLL, Pylone, etc.","ENVTECH",
AI536="AKTIVCO DEFAUT GE &amp; POWER Cabinet","POWER ISSUE",
AI536="AKTIVCO Coupure ENEO &amp; Baisse de tension","POWER ISSUE",
AI536="Coupure ENEO &amp; Baisse de tension","POWER ISSUE",
AI536="Defaut GE &amp; POWER Cabinet","POWER ISSUE",
AI536="Sharing","POWER ISSUE",
AI536="Sites strategiques &amp; DataCenter","POWER ISSUE",
AI536="Exclu","Exclu",
AI536="SAT","TX ISSUE",
AI536="SPARE-ISSUE","SPARE-ISSUE",
AI536="Fiber CAmtel","TX ISSUE",
AI536="Fiber AOF","TX ISSUE",
AI536="Projet OCM (HUAWEI)","TRAVAUX-HUAWEI",
AI536="Projet OCM (NOKIA)","TRAVAUX -NOKIA",
AI536="ACCESS-ISSUE","ACCESS-ISSUE",
AI536="Projet OCM (ZTE, NOKIA, autres projets)","TRAVAUX OCM",
AI536="No root CAuse","No root cause",
AI536="ODU HS","TX ISSUE",
AI536="IP &amp; VLAN","TX ISSUE",
AI536="Warehouse HUAWEI","SPARE-ISSUE",
AI536="SPARE-HS","SPARE-ISSUE",
AI536="Power Telco","RAN ISSUE",AI536="no impacts","no impacts"
),"")</f>
        <v>RAN ISSUE</v>
      </c>
      <c r="AI536" s="85" t="s">
        <v>5320</v>
      </c>
      <c r="AJ536" s="57" t="str" cm="1">
        <f t="array" ref="AJ536">IFERROR(_xlfn.IFS(
AI536="MPR ISSUE","ACTIVE",
AI536="BSS Hardware Issue","ACTIVE",
AI536="Sites strategiques, MLL, Pylone, etc.","PASSIVE",
AI536="AKTIVCO DEFAUT GE &amp; POWER Cabinet","PASSIVE",
AI536="AKTIVCO Coupure ENEO &amp; Baisse de tension","PASSIVE",
AI536="Coupure ENEO &amp; Baisse de tension","PASSIVE",
AI536="Defaut GE &amp; POWER Cabinet","PASSIVE",
AI536="Sharing","PASSIVE",
AI536="Sites strategiques &amp; DataCenter","PASSIVE",
AI536="Exclu","Exclu",
AI536="SAT","ACTIVE",
AI536="SPARE-ISSUE","SPARE-ISSUE",
AI536="Fiber CAmtel","ACTIVE",
AI536="Fiber AOF","ACTIVE",
AI536="Projet OCM (HUAWEI)","PLANNED WORKS",
AI536="Projet OCM (NOKIA)","PLANNED WORKS",
AI536="ACCESS-ISSUE","ACCESS-ISSUE",
AI536="Projet OCM (ZTE, NOKIA, autres projets)","PLANNED WORKS",
AI536="No root CAuse","No root cause",
AI536="ODU HS","ACTIVE",
AI536="IP &amp; VLAN","ACTIVE",
AI536="Warehouse HUAWEI","SPARE-ISSUE",
AI536="SPARE-HS","SPARE-ISSUE",
AI536="Power Telco","ACTIVE", AI536="no impacts","no impacts"
),"")</f>
        <v>ACTIVE</v>
      </c>
      <c r="AK536" s="23" t="s">
        <v>5927</v>
      </c>
      <c r="AL536" s="23" t="str">
        <f t="shared" si="19"/>
        <v>CTR_102</v>
      </c>
      <c r="AN536" s="9" t="s">
        <v>5537</v>
      </c>
      <c r="AO536" s="23" t="str">
        <f>_xlfn.XLOOKUP(B536,'INCIDENT-05-03-2026'!E:E,'INCIDENT-05-03-2026'!F:F,"")</f>
        <v/>
      </c>
      <c r="AP536" s="7" t="s">
        <v>5537</v>
      </c>
      <c r="AQ536" s="6"/>
      <c r="AR536" s="7"/>
      <c r="AS536" s="3" t="str">
        <f>_xlfn.XLOOKUP(B536,'[3]tt num | region | site id'!$C:$C,'[3]tt num | region | site id'!$Q:$Q,"")</f>
        <v/>
      </c>
      <c r="AT536" s="24" t="str">
        <f>_xlfn.XLOOKUP(B536,'[4]Cells Huawei 03052026 12h'!$B:$B,'[4]Cells Huawei 03052026 12h'!$T:$T,"")</f>
        <v/>
      </c>
      <c r="AU536" s="24" t="str">
        <f>_xlfn.XLOOKUP(B536,'[5]cells down 02052026 8h50'!$B:$B,'[5]cells down 02052026 8h50'!$R:$R,"")</f>
        <v/>
      </c>
      <c r="AV536" s="24" t="str">
        <f>_xlfn.XLOOKUP(B536,'[5]cells down 02052026 13h50'!$B:$B,'[5]cells down 02052026 13h50'!$R:$R,"")</f>
        <v/>
      </c>
      <c r="AW536" s="24" t="str">
        <f>_xlfn.XLOOKUP(B536,'[5]cells down 02052026 13h50'!$B:$B,'[5]cells down 02052026 13h50'!$R:$R,"")</f>
        <v/>
      </c>
      <c r="AX536" s="24" t="str">
        <f>_xlfn.XLOOKUP(B536,'[6]cell downs 03052026 8h40 '!$B:$B,'[6]cell downs 03052026 8h40 '!$R:$R,"")</f>
        <v/>
      </c>
      <c r="AY536" s="24" t="str">
        <f>_xlfn.XLOOKUP(B536,'[7]ALL SITES DOWN'!$D:$D,'[7]ALL SITES DOWN'!$J:$J,"")</f>
        <v/>
      </c>
      <c r="AZ536" s="24" t="str">
        <f>_xlfn.XLOOKUP(B536,'[8]ALL SITES DOWN'!$D:$D,'[8]ALL SITES DOWN'!$J:$J,"")</f>
        <v/>
      </c>
      <c r="BA536" s="9" t="str">
        <f>_xlfn.XLOOKUP(B536,[9]sheet1!$AC:$AC,[9]sheet1!$AF:$AF,"")</f>
        <v/>
      </c>
      <c r="BB536" s="14" t="s">
        <v>5537</v>
      </c>
      <c r="BC536" s="14" t="s">
        <v>2949</v>
      </c>
      <c r="BD536" s="14" t="str">
        <f>_xlfn.XLOOKUP(B536,'[10]cell downs 18042026 17h'!$B:$B,'[10]cell downs 18042026 17h'!$B:$B,"")</f>
        <v/>
      </c>
      <c r="BE536" s="14" t="str">
        <f>_xlfn.XLOOKUP(B536,'[11]Cells Huawei 19042026 15h'!$B:$B,'[11]Cells Huawei 19042026 15h'!$B:$B,"")</f>
        <v/>
      </c>
      <c r="BF536" s="9" t="str">
        <f>_xlfn.XLOOKUP(B536,'[12]cells down 19042026 9H40'!$B:$B,'[12]cells down 19042026 9H40'!$B:$B,"")</f>
        <v>CTR_102</v>
      </c>
      <c r="BG536" s="9" t="s">
        <v>5537</v>
      </c>
      <c r="BH536" s="9" t="s">
        <v>12</v>
      </c>
    </row>
    <row r="537" spans="1:60" s="9" customFormat="1" x14ac:dyDescent="0.3">
      <c r="A537" s="1" t="s">
        <v>3078</v>
      </c>
      <c r="B537" s="1" t="s">
        <v>3079</v>
      </c>
      <c r="C537" s="3" t="str">
        <f>_xlfn.XLOOKUP(B537,'[1]daily break down'!$D:$D,'[1]daily break down'!$E:$E,"")</f>
        <v>NORD-OUEST</v>
      </c>
      <c r="D537" s="1" t="s">
        <v>11</v>
      </c>
      <c r="E537" s="1" t="s">
        <v>96</v>
      </c>
      <c r="F537" s="3" t="s">
        <v>51</v>
      </c>
      <c r="G537" s="1" t="s">
        <v>3078</v>
      </c>
      <c r="H537" s="40" t="str">
        <f>_xlfn.XLOOKUP(B537,[2]CALCULATION!$B:$B,[2]CALCULATION!$H:$H,"")</f>
        <v>HUAWEI</v>
      </c>
      <c r="I537" s="34">
        <v>0</v>
      </c>
      <c r="J537" s="34">
        <v>0</v>
      </c>
      <c r="K537" s="34">
        <v>0</v>
      </c>
      <c r="L537" s="34">
        <v>0</v>
      </c>
      <c r="M537" s="34">
        <v>0</v>
      </c>
      <c r="N537" s="34">
        <v>0</v>
      </c>
      <c r="O537" s="34">
        <v>0</v>
      </c>
      <c r="P537" s="34">
        <v>0</v>
      </c>
      <c r="Q537" s="34">
        <v>0</v>
      </c>
      <c r="R537" s="34">
        <v>0</v>
      </c>
      <c r="S537" s="35">
        <v>0</v>
      </c>
      <c r="T537" s="35">
        <v>0</v>
      </c>
      <c r="U537" s="35">
        <v>0</v>
      </c>
      <c r="V537" s="35">
        <v>16.505330548207503</v>
      </c>
      <c r="W537" s="35">
        <v>16.275989276124108</v>
      </c>
      <c r="X537" s="35">
        <v>15.565154394705981</v>
      </c>
      <c r="Y537" s="35">
        <v>16.717764166046006</v>
      </c>
      <c r="Z537" s="35">
        <v>0</v>
      </c>
      <c r="AA537" s="35">
        <v>0</v>
      </c>
      <c r="AB537" s="35">
        <v>0</v>
      </c>
      <c r="AC537" s="35">
        <v>0</v>
      </c>
      <c r="AD537" s="35">
        <v>0</v>
      </c>
      <c r="AE537" s="58" t="s">
        <v>5603</v>
      </c>
      <c r="AF537" s="58"/>
      <c r="AG537" s="57" t="str" cm="1">
        <f t="array" ref="AG537">IFERROR(_xlfn.IFS(
AI537="MPR ISSUE","PDH",
AI537="BSS Hardware Issue","BSS",
AI537="Sites strategiques, MLL, Pylone, etc.","ENVTECH",
AI537="AKTIVCO DEFAUT GE &amp; POWER Cabinet","AKTIVCO",
AI537="AKTIVCO Coupure ENEO &amp; Baisse de tension","AKTIVCO GRID ONLY",
AI537="Coupure ENEO &amp; Baisse de tension","IHS GRID ONLY",
AI537="Defaut GE &amp; POWER Cabinet","IHS",
AI537="Sharing","Partners",
AI537="Sites strategiques &amp; DataCenter","SST &amp; DC",
AI537="Exclu","Exclu",
AI537="SAT","SAT",
AI537="SPARE-ISSUE","SPARE-ISSUE",
AI537="Fiber CAmtel","TRANS_FO_CAMTEL",
AI537="Fiber AOF","Fiber AOF",
AI537="Projet OCM (HUAWEI)","TRAVAUX-HUAWEI",
AI537="Projet OCM (NOKIA)","TRAVAUX-NOKIA",
AI537="ACCESS-ISSUE","ACCESS-ISSUE",
AI537="Projet OCM (ZTE, NOKIA, autres projets)","TRAVAUX OCM",
AI537="No root CAuse","No root cause",
AI537="ODU HS","PDH",
AI537="IP &amp; VLAN","PDH",
AI537="Warehouse HUAWEI","SPARE-ISSUE",
AI537="SPARE-HS","SPARE-ISSUE",
AI537="Power Telco","BSS",AI537="no impacts","no impacts"
),"")</f>
        <v>ACCESS-ISSUE</v>
      </c>
      <c r="AH537" s="57" t="str" cm="1">
        <f t="array" ref="AH537">IFERROR(_xlfn.IFS(
AI537="MPR ISSUE","TX ISSUE",
AI537="BSS Hardware Issue","RAN ISSUE",
AI537="Sites strategiques, MLL, Pylone, etc.","ENVTECH",
AI537="AKTIVCO DEFAUT GE &amp; POWER Cabinet","POWER ISSUE",
AI537="AKTIVCO Coupure ENEO &amp; Baisse de tension","POWER ISSUE",
AI537="Coupure ENEO &amp; Baisse de tension","POWER ISSUE",
AI537="Defaut GE &amp; POWER Cabinet","POWER ISSUE",
AI537="Sharing","POWER ISSUE",
AI537="Sites strategiques &amp; DataCenter","POWER ISSUE",
AI537="Exclu","Exclu",
AI537="SAT","TX ISSUE",
AI537="SPARE-ISSUE","SPARE-ISSUE",
AI537="Fiber CAmtel","TX ISSUE",
AI537="Fiber AOF","TX ISSUE",
AI537="Projet OCM (HUAWEI)","TRAVAUX-HUAWEI",
AI537="Projet OCM (NOKIA)","TRAVAUX -NOKIA",
AI537="ACCESS-ISSUE","ACCESS-ISSUE",
AI537="Projet OCM (ZTE, NOKIA, autres projets)","TRAVAUX OCM",
AI537="No root CAuse","No root cause",
AI537="ODU HS","TX ISSUE",
AI537="IP &amp; VLAN","TX ISSUE",
AI537="Warehouse HUAWEI","SPARE-ISSUE",
AI537="SPARE-HS","SPARE-ISSUE",
AI537="Power Telco","RAN ISSUE",AI537="no impacts","no impacts"
),"")</f>
        <v>ACCESS-ISSUE</v>
      </c>
      <c r="AI537" s="85" t="s">
        <v>25</v>
      </c>
      <c r="AJ537" s="57" t="str" cm="1">
        <f t="array" ref="AJ537">IFERROR(_xlfn.IFS(
AI537="MPR ISSUE","ACTIVE",
AI537="BSS Hardware Issue","ACTIVE",
AI537="Sites strategiques, MLL, Pylone, etc.","PASSIVE",
AI537="AKTIVCO DEFAUT GE &amp; POWER Cabinet","PASSIVE",
AI537="AKTIVCO Coupure ENEO &amp; Baisse de tension","PASSIVE",
AI537="Coupure ENEO &amp; Baisse de tension","PASSIVE",
AI537="Defaut GE &amp; POWER Cabinet","PASSIVE",
AI537="Sharing","PASSIVE",
AI537="Sites strategiques &amp; DataCenter","PASSIVE",
AI537="Exclu","Exclu",
AI537="SAT","ACTIVE",
AI537="SPARE-ISSUE","SPARE-ISSUE",
AI537="Fiber CAmtel","ACTIVE",
AI537="Fiber AOF","ACTIVE",
AI537="Projet OCM (HUAWEI)","PLANNED WORKS",
AI537="Projet OCM (NOKIA)","PLANNED WORKS",
AI537="ACCESS-ISSUE","ACCESS-ISSUE",
AI537="Projet OCM (ZTE, NOKIA, autres projets)","PLANNED WORKS",
AI537="No root CAuse","No root cause",
AI537="ODU HS","ACTIVE",
AI537="IP &amp; VLAN","ACTIVE",
AI537="Warehouse HUAWEI","SPARE-ISSUE",
AI537="SPARE-HS","SPARE-ISSUE",
AI537="Power Telco","ACTIVE", AI537="no impacts","no impacts"
),"")</f>
        <v>ACCESS-ISSUE</v>
      </c>
      <c r="AK537" s="23" t="s">
        <v>5674</v>
      </c>
      <c r="AL537" s="23" t="str">
        <f t="shared" si="19"/>
        <v>NRO_100</v>
      </c>
      <c r="AN537" s="9" t="s">
        <v>5537</v>
      </c>
      <c r="AO537" s="23" t="str">
        <f>_xlfn.XLOOKUP(B537,'INCIDENT-05-03-2026'!E:E,'INCIDENT-05-03-2026'!F:F,"")</f>
        <v/>
      </c>
      <c r="AP537" s="7" t="s">
        <v>5537</v>
      </c>
      <c r="AQ537" s="6"/>
      <c r="AR537" s="7"/>
      <c r="AS537" s="3" t="str">
        <f>_xlfn.XLOOKUP(B537,'[3]tt num | region | site id'!$C:$C,'[3]tt num | region | site id'!$Q:$Q,"")</f>
        <v/>
      </c>
      <c r="AT537" s="24" t="str">
        <f>_xlfn.XLOOKUP(B537,'[4]Cells Huawei 03052026 12h'!$B:$B,'[4]Cells Huawei 03052026 12h'!$T:$T,"")</f>
        <v/>
      </c>
      <c r="AU537" s="24" t="str">
        <f>_xlfn.XLOOKUP(B537,'[5]cells down 02052026 8h50'!$B:$B,'[5]cells down 02052026 8h50'!$R:$R,"")</f>
        <v/>
      </c>
      <c r="AV537" s="24" t="str">
        <f>_xlfn.XLOOKUP(B537,'[5]cells down 02052026 13h50'!$B:$B,'[5]cells down 02052026 13h50'!$R:$R,"")</f>
        <v/>
      </c>
      <c r="AW537" s="24" t="str">
        <f>_xlfn.XLOOKUP(B537,'[5]cells down 02052026 13h50'!$B:$B,'[5]cells down 02052026 13h50'!$R:$R,"")</f>
        <v/>
      </c>
      <c r="AX537" s="24" t="str">
        <f>_xlfn.XLOOKUP(B537,'[6]cell downs 03052026 8h40 '!$B:$B,'[6]cell downs 03052026 8h40 '!$R:$R,"")</f>
        <v/>
      </c>
      <c r="AY537" s="24" t="str">
        <f>_xlfn.XLOOKUP(B537,'[7]ALL SITES DOWN'!$D:$D,'[7]ALL SITES DOWN'!$J:$J,"")</f>
        <v>(05/03/2026 com ran 17h):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v>
      </c>
      <c r="AZ537" s="24" t="str">
        <f>_xlfn.XLOOKUP(B537,'[8]ALL SITES DOWN'!$D:$D,'[8]ALL SITES DOWN'!$J:$J,"")</f>
        <v>(05/03/2026 com ran 10h):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v>
      </c>
      <c r="BA537" s="9" t="str">
        <f>_xlfn.XLOOKUP(B537,[9]sheet1!$AC:$AC,[9]sheet1!$AF:$AF,"")</f>
        <v/>
      </c>
      <c r="BB537" s="14" t="s">
        <v>5537</v>
      </c>
      <c r="BC537" s="14" t="s">
        <v>5537</v>
      </c>
      <c r="BD537" s="14" t="str">
        <f>_xlfn.XLOOKUP(B537,'[10]cell downs 18042026 17h'!$B:$B,'[10]cell downs 18042026 17h'!$B:$B,"")</f>
        <v/>
      </c>
      <c r="BE537" s="14" t="str">
        <f>_xlfn.XLOOKUP(B537,'[11]Cells Huawei 19042026 15h'!$B:$B,'[11]Cells Huawei 19042026 15h'!$B:$B,"")</f>
        <v/>
      </c>
      <c r="BF537" s="9" t="str">
        <f>_xlfn.XLOOKUP(B537,'[12]cells down 19042026 9H40'!$B:$B,'[12]cells down 19042026 9H40'!$B:$B,"")</f>
        <v/>
      </c>
      <c r="BG537" s="9" t="s">
        <v>3079</v>
      </c>
      <c r="BH537" s="9" t="s">
        <v>66</v>
      </c>
    </row>
    <row r="538" spans="1:60" s="9" customFormat="1" x14ac:dyDescent="0.3">
      <c r="A538" s="1" t="s">
        <v>3320</v>
      </c>
      <c r="B538" s="1" t="s">
        <v>3321</v>
      </c>
      <c r="C538" s="3" t="str">
        <f>_xlfn.XLOOKUP(B538,'[1]daily break down'!$D:$D,'[1]daily break down'!$E:$E,"")</f>
        <v>EXTREME-NORD</v>
      </c>
      <c r="D538" s="1" t="s">
        <v>11</v>
      </c>
      <c r="E538" s="1" t="s">
        <v>12</v>
      </c>
      <c r="F538" s="3" t="s">
        <v>55</v>
      </c>
      <c r="G538" s="1" t="s">
        <v>1625</v>
      </c>
      <c r="H538" s="40" t="str">
        <f>_xlfn.XLOOKUP(B538,[2]CALCULATION!$B:$B,[2]CALCULATION!$H:$H,"")</f>
        <v>Huawei</v>
      </c>
      <c r="I538" s="34">
        <v>11.931934920512624</v>
      </c>
      <c r="J538" s="34">
        <v>11.931934920512624</v>
      </c>
      <c r="K538" s="34">
        <v>13.029844506653195</v>
      </c>
      <c r="L538" s="34">
        <v>13.52371566034021</v>
      </c>
      <c r="M538" s="34">
        <v>10.216664098415391</v>
      </c>
      <c r="N538" s="34">
        <v>6.7571404519551512</v>
      </c>
      <c r="O538" s="34">
        <v>0</v>
      </c>
      <c r="P538" s="34">
        <v>0</v>
      </c>
      <c r="Q538" s="34">
        <v>0</v>
      </c>
      <c r="R538" s="34">
        <v>0</v>
      </c>
      <c r="S538" s="35">
        <v>0</v>
      </c>
      <c r="T538" s="35">
        <v>27.737113799214125</v>
      </c>
      <c r="U538" s="35">
        <v>7.5903418057089391</v>
      </c>
      <c r="V538" s="35">
        <v>28.440172586485872</v>
      </c>
      <c r="W538" s="35">
        <v>27.737113799214125</v>
      </c>
      <c r="X538" s="35">
        <v>27.737113799214125</v>
      </c>
      <c r="Y538" s="35">
        <v>16.162897044513503</v>
      </c>
      <c r="Z538" s="35">
        <v>0</v>
      </c>
      <c r="AA538" s="35">
        <v>0</v>
      </c>
      <c r="AB538" s="35">
        <v>0</v>
      </c>
      <c r="AC538" s="35">
        <v>0</v>
      </c>
      <c r="AD538" s="35">
        <v>0</v>
      </c>
      <c r="AE538" s="58" t="s">
        <v>5603</v>
      </c>
      <c r="AF538" s="58"/>
      <c r="AG538" s="57" t="str" cm="1">
        <f t="array" ref="AG538">IFERROR(_xlfn.IFS(
AI538="MPR ISSUE","PDH",
AI538="BSS Hardware Issue","BSS",
AI538="Sites strategiques, MLL, Pylone, etc.","ENVTECH",
AI538="AKTIVCO DEFAUT GE &amp; POWER Cabinet","AKTIVCO",
AI538="AKTIVCO Coupure ENEO &amp; Baisse de tension","AKTIVCO GRID ONLY",
AI538="Coupure ENEO &amp; Baisse de tension","IHS GRID ONLY",
AI538="Defaut GE &amp; POWER Cabinet","IHS",
AI538="Sharing","Partners",
AI538="Sites strategiques &amp; DataCenter","SST &amp; DC",
AI538="Exclu","Exclu",
AI538="SAT","SAT",
AI538="SPARE-ISSUE","SPARE-ISSUE",
AI538="Fiber CAmtel","TRANS_FO_CAMTEL",
AI538="Fiber AOF","Fiber AOF",
AI538="Projet OCM (HUAWEI)","TRAVAUX-HUAWEI",
AI538="Projet OCM (NOKIA)","TRAVAUX-NOKIA",
AI538="ACCESS-ISSUE","ACCESS-ISSUE",
AI538="Projet OCM (ZTE, NOKIA, autres projets)","TRAVAUX OCM",
AI538="No root CAuse","No root cause",
AI538="ODU HS","PDH",
AI538="IP &amp; VLAN","PDH",
AI538="Warehouse HUAWEI","SPARE-ISSUE",
AI538="SPARE-HS","SPARE-ISSUE",
AI538="Power Telco","BSS",AI538="no impacts","no impacts"
),"")</f>
        <v>no impacts</v>
      </c>
      <c r="AH538" s="57" t="str" cm="1">
        <f t="array" ref="AH538">IFERROR(_xlfn.IFS(
AI538="MPR ISSUE","TX ISSUE",
AI538="BSS Hardware Issue","RAN ISSUE",
AI538="Sites strategiques, MLL, Pylone, etc.","ENVTECH",
AI538="AKTIVCO DEFAUT GE &amp; POWER Cabinet","POWER ISSUE",
AI538="AKTIVCO Coupure ENEO &amp; Baisse de tension","POWER ISSUE",
AI538="Coupure ENEO &amp; Baisse de tension","POWER ISSUE",
AI538="Defaut GE &amp; POWER Cabinet","POWER ISSUE",
AI538="Sharing","POWER ISSUE",
AI538="Sites strategiques &amp; DataCenter","POWER ISSUE",
AI538="Exclu","Exclu",
AI538="SAT","TX ISSUE",
AI538="SPARE-ISSUE","SPARE-ISSUE",
AI538="Fiber CAmtel","TX ISSUE",
AI538="Fiber AOF","TX ISSUE",
AI538="Projet OCM (HUAWEI)","TRAVAUX-HUAWEI",
AI538="Projet OCM (NOKIA)","TRAVAUX -NOKIA",
AI538="ACCESS-ISSUE","ACCESS-ISSUE",
AI538="Projet OCM (ZTE, NOKIA, autres projets)","TRAVAUX OCM",
AI538="No root CAuse","No root cause",
AI538="ODU HS","TX ISSUE",
AI538="IP &amp; VLAN","TX ISSUE",
AI538="Warehouse HUAWEI","SPARE-ISSUE",
AI538="SPARE-HS","SPARE-ISSUE",
AI538="Power Telco","RAN ISSUE",AI538="no impacts","no impacts"
),"")</f>
        <v>no impacts</v>
      </c>
      <c r="AI538" s="85" t="s">
        <v>5998</v>
      </c>
      <c r="AJ538" s="57" t="str" cm="1">
        <f t="array" ref="AJ538">IFERROR(_xlfn.IFS(
AI538="MPR ISSUE","ACTIVE",
AI538="BSS Hardware Issue","ACTIVE",
AI538="Sites strategiques, MLL, Pylone, etc.","PASSIVE",
AI538="AKTIVCO DEFAUT GE &amp; POWER Cabinet","PASSIVE",
AI538="AKTIVCO Coupure ENEO &amp; Baisse de tension","PASSIVE",
AI538="Coupure ENEO &amp; Baisse de tension","PASSIVE",
AI538="Defaut GE &amp; POWER Cabinet","PASSIVE",
AI538="Sharing","PASSIVE",
AI538="Sites strategiques &amp; DataCenter","PASSIVE",
AI538="Exclu","Exclu",
AI538="SAT","ACTIVE",
AI538="SPARE-ISSUE","SPARE-ISSUE",
AI538="Fiber CAmtel","ACTIVE",
AI538="Fiber AOF","ACTIVE",
AI538="Projet OCM (HUAWEI)","PLANNED WORKS",
AI538="Projet OCM (NOKIA)","PLANNED WORKS",
AI538="ACCESS-ISSUE","ACCESS-ISSUE",
AI538="Projet OCM (ZTE, NOKIA, autres projets)","PLANNED WORKS",
AI538="No root CAuse","No root cause",
AI538="ODU HS","ACTIVE",
AI538="IP &amp; VLAN","ACTIVE",
AI538="Warehouse HUAWEI","SPARE-ISSUE",
AI538="SPARE-HS","SPARE-ISSUE",
AI538="Power Telco","ACTIVE", AI538="no impacts","no impacts"
),"")</f>
        <v>no impacts</v>
      </c>
      <c r="AK538" s="23" t="s">
        <v>5537</v>
      </c>
      <c r="AL538" s="23" t="str">
        <f t="shared" si="19"/>
        <v>EXN_258</v>
      </c>
      <c r="AN538" s="9" t="s">
        <v>5537</v>
      </c>
      <c r="AO538" s="23" t="str">
        <f>_xlfn.XLOOKUP(B538,'INCIDENT-05-03-2026'!E:E,'INCIDENT-05-03-2026'!F:F,"")</f>
        <v/>
      </c>
      <c r="AP538" s="7" t="s">
        <v>5537</v>
      </c>
      <c r="AQ538" s="6"/>
      <c r="AR538" s="7"/>
      <c r="AS538" s="3" t="str">
        <f>_xlfn.XLOOKUP(B538,'[3]tt num | region | site id'!$C:$C,'[3]tt num | region | site id'!$Q:$Q,"")</f>
        <v/>
      </c>
      <c r="AT538" s="24" t="str">
        <f>_xlfn.XLOOKUP(B538,'[4]Cells Huawei 03052026 12h'!$B:$B,'[4]Cells Huawei 03052026 12h'!$T:$T,"")</f>
        <v/>
      </c>
      <c r="AU538" s="24" t="str">
        <f>_xlfn.XLOOKUP(B538,'[5]cells down 02052026 8h50'!$B:$B,'[5]cells down 02052026 8h50'!$R:$R,"")</f>
        <v/>
      </c>
      <c r="AV538" s="24" t="str">
        <f>_xlfn.XLOOKUP(B538,'[5]cells down 02052026 13h50'!$B:$B,'[5]cells down 02052026 13h50'!$R:$R,"")</f>
        <v/>
      </c>
      <c r="AW538" s="24" t="str">
        <f>_xlfn.XLOOKUP(B538,'[5]cells down 02052026 13h50'!$B:$B,'[5]cells down 02052026 13h50'!$R:$R,"")</f>
        <v/>
      </c>
      <c r="AX538" s="24" t="str">
        <f>_xlfn.XLOOKUP(B538,'[6]cell downs 03052026 8h40 '!$B:$B,'[6]cell downs 03052026 8h40 '!$R:$R,"")</f>
        <v/>
      </c>
      <c r="AY538" s="24" t="str">
        <f>_xlfn.XLOOKUP(B538,'[7]ALL SITES DOWN'!$D:$D,'[7]ALL SITES DOWN'!$J:$J,"")</f>
        <v/>
      </c>
      <c r="AZ538" s="24" t="str">
        <f>_xlfn.XLOOKUP(B538,'[8]ALL SITES DOWN'!$D:$D,'[8]ALL SITES DOWN'!$J:$J,"")</f>
        <v/>
      </c>
      <c r="BA538" s="9" t="str">
        <f>_xlfn.XLOOKUP(B538,[9]sheet1!$AC:$AC,[9]sheet1!$AF:$AF,"")</f>
        <v/>
      </c>
      <c r="BB538" s="14" t="s">
        <v>5537</v>
      </c>
      <c r="BC538" s="14" t="s">
        <v>5537</v>
      </c>
      <c r="BD538" s="14" t="str">
        <f>_xlfn.XLOOKUP(B538,'[10]cell downs 18042026 17h'!$B:$B,'[10]cell downs 18042026 17h'!$B:$B,"")</f>
        <v/>
      </c>
      <c r="BE538" s="14" t="str">
        <f>_xlfn.XLOOKUP(B538,'[11]Cells Huawei 19042026 15h'!$B:$B,'[11]Cells Huawei 19042026 15h'!$B:$B,"")</f>
        <v/>
      </c>
      <c r="BF538" s="9" t="str">
        <f>_xlfn.XLOOKUP(B538,'[12]cells down 19042026 9H40'!$B:$B,'[12]cells down 19042026 9H40'!$B:$B,"")</f>
        <v/>
      </c>
      <c r="BG538" s="9" t="s">
        <v>3321</v>
      </c>
      <c r="BH538" s="9" t="s">
        <v>12</v>
      </c>
    </row>
    <row r="539" spans="1:60" s="9" customFormat="1" x14ac:dyDescent="0.3">
      <c r="A539" s="1" t="s">
        <v>3329</v>
      </c>
      <c r="B539" s="8" t="s">
        <v>3330</v>
      </c>
      <c r="C539" s="3" t="str">
        <f>_xlfn.XLOOKUP(B539,'[1]daily break down'!$D:$D,'[1]daily break down'!$E:$E,"")</f>
        <v>EXTREME-NORD</v>
      </c>
      <c r="D539" s="1" t="s">
        <v>11</v>
      </c>
      <c r="E539" s="1" t="s">
        <v>12</v>
      </c>
      <c r="F539" s="3" t="s">
        <v>55</v>
      </c>
      <c r="G539" s="1" t="s">
        <v>1625</v>
      </c>
      <c r="H539" s="40" t="str">
        <f>_xlfn.XLOOKUP(B539,[2]CALCULATION!$B:$B,[2]CALCULATION!$H:$H,"")</f>
        <v>Huawei</v>
      </c>
      <c r="I539" s="34">
        <v>0</v>
      </c>
      <c r="J539" s="34">
        <v>0</v>
      </c>
      <c r="K539" s="34">
        <v>0</v>
      </c>
      <c r="L539" s="34">
        <v>0</v>
      </c>
      <c r="M539" s="34">
        <v>0</v>
      </c>
      <c r="N539" s="34">
        <v>0</v>
      </c>
      <c r="O539" s="34">
        <v>0</v>
      </c>
      <c r="P539" s="34">
        <v>0</v>
      </c>
      <c r="Q539" s="34">
        <v>0</v>
      </c>
      <c r="R539" s="34">
        <v>0</v>
      </c>
      <c r="S539" s="35">
        <v>0</v>
      </c>
      <c r="T539" s="35">
        <v>27.735508642165538</v>
      </c>
      <c r="U539" s="35">
        <v>7.6005078003498543</v>
      </c>
      <c r="V539" s="35">
        <v>28.451497861217419</v>
      </c>
      <c r="W539" s="35">
        <v>27.735508642165538</v>
      </c>
      <c r="X539" s="35">
        <v>27.737113799214125</v>
      </c>
      <c r="Y539" s="35">
        <v>16.162415497398936</v>
      </c>
      <c r="Z539" s="35">
        <v>0</v>
      </c>
      <c r="AA539" s="35">
        <v>0</v>
      </c>
      <c r="AB539" s="35">
        <v>0</v>
      </c>
      <c r="AC539" s="35">
        <v>0</v>
      </c>
      <c r="AD539" s="35">
        <v>0</v>
      </c>
      <c r="AE539" s="58" t="s">
        <v>5603</v>
      </c>
      <c r="AF539" s="58"/>
      <c r="AG539" s="57" t="str" cm="1">
        <f t="array" ref="AG539">IFERROR(_xlfn.IFS(
AI539="MPR ISSUE","PDH",
AI539="BSS Hardware Issue","BSS",
AI539="Sites strategiques, MLL, Pylone, etc.","ENVTECH",
AI539="AKTIVCO DEFAUT GE &amp; POWER Cabinet","AKTIVCO",
AI539="AKTIVCO Coupure ENEO &amp; Baisse de tension","AKTIVCO GRID ONLY",
AI539="Coupure ENEO &amp; Baisse de tension","IHS GRID ONLY",
AI539="Defaut GE &amp; POWER Cabinet","IHS",
AI539="Sharing","Partners",
AI539="Sites strategiques &amp; DataCenter","SST &amp; DC",
AI539="Exclu","Exclu",
AI539="SAT","SAT",
AI539="SPARE-ISSUE","SPARE-ISSUE",
AI539="Fiber CAmtel","TRANS_FO_CAMTEL",
AI539="Fiber AOF","Fiber AOF",
AI539="Projet OCM (HUAWEI)","TRAVAUX-HUAWEI",
AI539="Projet OCM (NOKIA)","TRAVAUX-NOKIA",
AI539="ACCESS-ISSUE","ACCESS-ISSUE",
AI539="Projet OCM (ZTE, NOKIA, autres projets)","TRAVAUX OCM",
AI539="No root CAuse","No root cause",
AI539="ODU HS","PDH",
AI539="IP &amp; VLAN","PDH",
AI539="Warehouse HUAWEI","SPARE-ISSUE",
AI539="SPARE-HS","SPARE-ISSUE",
AI539="Power Telco","BSS",AI539="no impacts","no impacts"
),"")</f>
        <v>no impacts</v>
      </c>
      <c r="AH539" s="57" t="str" cm="1">
        <f t="array" ref="AH539">IFERROR(_xlfn.IFS(
AI539="MPR ISSUE","TX ISSUE",
AI539="BSS Hardware Issue","RAN ISSUE",
AI539="Sites strategiques, MLL, Pylone, etc.","ENVTECH",
AI539="AKTIVCO DEFAUT GE &amp; POWER Cabinet","POWER ISSUE",
AI539="AKTIVCO Coupure ENEO &amp; Baisse de tension","POWER ISSUE",
AI539="Coupure ENEO &amp; Baisse de tension","POWER ISSUE",
AI539="Defaut GE &amp; POWER Cabinet","POWER ISSUE",
AI539="Sharing","POWER ISSUE",
AI539="Sites strategiques &amp; DataCenter","POWER ISSUE",
AI539="Exclu","Exclu",
AI539="SAT","TX ISSUE",
AI539="SPARE-ISSUE","SPARE-ISSUE",
AI539="Fiber CAmtel","TX ISSUE",
AI539="Fiber AOF","TX ISSUE",
AI539="Projet OCM (HUAWEI)","TRAVAUX-HUAWEI",
AI539="Projet OCM (NOKIA)","TRAVAUX -NOKIA",
AI539="ACCESS-ISSUE","ACCESS-ISSUE",
AI539="Projet OCM (ZTE, NOKIA, autres projets)","TRAVAUX OCM",
AI539="No root CAuse","No root cause",
AI539="ODU HS","TX ISSUE",
AI539="IP &amp; VLAN","TX ISSUE",
AI539="Warehouse HUAWEI","SPARE-ISSUE",
AI539="SPARE-HS","SPARE-ISSUE",
AI539="Power Telco","RAN ISSUE",AI539="no impacts","no impacts"
),"")</f>
        <v>no impacts</v>
      </c>
      <c r="AI539" s="85" t="s">
        <v>5998</v>
      </c>
      <c r="AJ539" s="57" t="str" cm="1">
        <f t="array" ref="AJ539">IFERROR(_xlfn.IFS(
AI539="MPR ISSUE","ACTIVE",
AI539="BSS Hardware Issue","ACTIVE",
AI539="Sites strategiques, MLL, Pylone, etc.","PASSIVE",
AI539="AKTIVCO DEFAUT GE &amp; POWER Cabinet","PASSIVE",
AI539="AKTIVCO Coupure ENEO &amp; Baisse de tension","PASSIVE",
AI539="Coupure ENEO &amp; Baisse de tension","PASSIVE",
AI539="Defaut GE &amp; POWER Cabinet","PASSIVE",
AI539="Sharing","PASSIVE",
AI539="Sites strategiques &amp; DataCenter","PASSIVE",
AI539="Exclu","Exclu",
AI539="SAT","ACTIVE",
AI539="SPARE-ISSUE","SPARE-ISSUE",
AI539="Fiber CAmtel","ACTIVE",
AI539="Fiber AOF","ACTIVE",
AI539="Projet OCM (HUAWEI)","PLANNED WORKS",
AI539="Projet OCM (NOKIA)","PLANNED WORKS",
AI539="ACCESS-ISSUE","ACCESS-ISSUE",
AI539="Projet OCM (ZTE, NOKIA, autres projets)","PLANNED WORKS",
AI539="No root CAuse","No root cause",
AI539="ODU HS","ACTIVE",
AI539="IP &amp; VLAN","ACTIVE",
AI539="Warehouse HUAWEI","SPARE-ISSUE",
AI539="SPARE-HS","SPARE-ISSUE",
AI539="Power Telco","ACTIVE", AI539="no impacts","no impacts"
),"")</f>
        <v>no impacts</v>
      </c>
      <c r="AK539" s="23" t="s">
        <v>5537</v>
      </c>
      <c r="AL539" s="23" t="str">
        <f t="shared" si="19"/>
        <v>EXN_032</v>
      </c>
      <c r="AN539" s="9" t="s">
        <v>5537</v>
      </c>
      <c r="AO539" s="23" t="str">
        <f>_xlfn.XLOOKUP(B539,'INCIDENT-05-03-2026'!E:E,'INCIDENT-05-03-2026'!F:F,"")</f>
        <v/>
      </c>
      <c r="AP539" s="7" t="s">
        <v>5537</v>
      </c>
      <c r="AQ539" s="6"/>
      <c r="AR539" s="7"/>
      <c r="AS539" s="3" t="str">
        <f>_xlfn.XLOOKUP(B539,'[3]tt num | region | site id'!$C:$C,'[3]tt num | region | site id'!$Q:$Q,"")</f>
        <v/>
      </c>
      <c r="AT539" s="24" t="str">
        <f>_xlfn.XLOOKUP(B539,'[4]Cells Huawei 03052026 12h'!$B:$B,'[4]Cells Huawei 03052026 12h'!$T:$T,"")</f>
        <v/>
      </c>
      <c r="AU539" s="24" t="str">
        <f>_xlfn.XLOOKUP(B539,'[5]cells down 02052026 8h50'!$B:$B,'[5]cells down 02052026 8h50'!$R:$R,"")</f>
        <v/>
      </c>
      <c r="AV539" s="24" t="str">
        <f>_xlfn.XLOOKUP(B539,'[5]cells down 02052026 13h50'!$B:$B,'[5]cells down 02052026 13h50'!$R:$R,"")</f>
        <v/>
      </c>
      <c r="AW539" s="24" t="str">
        <f>_xlfn.XLOOKUP(B539,'[5]cells down 02052026 13h50'!$B:$B,'[5]cells down 02052026 13h50'!$R:$R,"")</f>
        <v/>
      </c>
      <c r="AX539" s="24" t="str">
        <f>_xlfn.XLOOKUP(B539,'[6]cell downs 03052026 8h40 '!$B:$B,'[6]cell downs 03052026 8h40 '!$R:$R,"")</f>
        <v/>
      </c>
      <c r="AY539" s="24" t="str">
        <f>_xlfn.XLOOKUP(B539,'[7]ALL SITES DOWN'!$D:$D,'[7]ALL SITES DOWN'!$J:$J,"")</f>
        <v/>
      </c>
      <c r="AZ539" s="24" t="str">
        <f>_xlfn.XLOOKUP(B539,'[8]ALL SITES DOWN'!$D:$D,'[8]ALL SITES DOWN'!$J:$J,"")</f>
        <v/>
      </c>
      <c r="BA539" s="9" t="str">
        <f>_xlfn.XLOOKUP(B539,[9]sheet1!$AC:$AC,[9]sheet1!$AF:$AF,"")</f>
        <v/>
      </c>
      <c r="BB539" s="14" t="s">
        <v>5537</v>
      </c>
      <c r="BC539" s="14" t="s">
        <v>5537</v>
      </c>
      <c r="BD539" s="14" t="str">
        <f>_xlfn.XLOOKUP(B539,'[10]cell downs 18042026 17h'!$B:$B,'[10]cell downs 18042026 17h'!$B:$B,"")</f>
        <v/>
      </c>
      <c r="BE539" s="14" t="str">
        <f>_xlfn.XLOOKUP(B539,'[11]Cells Huawei 19042026 15h'!$B:$B,'[11]Cells Huawei 19042026 15h'!$B:$B,"")</f>
        <v/>
      </c>
      <c r="BF539" s="9" t="str">
        <f>_xlfn.XLOOKUP(B539,'[12]cells down 19042026 9H40'!$B:$B,'[12]cells down 19042026 9H40'!$B:$B,"")</f>
        <v/>
      </c>
      <c r="BG539" s="9" t="s">
        <v>3330</v>
      </c>
      <c r="BH539" s="9" t="s">
        <v>12</v>
      </c>
    </row>
    <row r="540" spans="1:60" s="9" customFormat="1" x14ac:dyDescent="0.3">
      <c r="A540" s="1" t="s">
        <v>929</v>
      </c>
      <c r="B540" s="8" t="s">
        <v>930</v>
      </c>
      <c r="C540" s="3" t="str">
        <f>_xlfn.XLOOKUP(B540,'[1]daily break down'!$D:$D,'[1]daily break down'!$E:$E,"")</f>
        <v>Yaounde</v>
      </c>
      <c r="D540" s="1" t="s">
        <v>21</v>
      </c>
      <c r="E540" s="1" t="s">
        <v>563</v>
      </c>
      <c r="F540" s="3" t="s">
        <v>37</v>
      </c>
      <c r="G540" s="1" t="s">
        <v>38</v>
      </c>
      <c r="H540" s="42" t="str">
        <f>_xlfn.XLOOKUP(B540,[2]CALCULATION!$B:$B,[2]CALCULATION!$H:$H,"")</f>
        <v>ZTE</v>
      </c>
      <c r="I540" s="34">
        <v>0</v>
      </c>
      <c r="J540" s="34">
        <v>0</v>
      </c>
      <c r="K540" s="34">
        <v>16.09919014476376</v>
      </c>
      <c r="L540" s="34">
        <v>13.868556899607057</v>
      </c>
      <c r="M540" s="34">
        <v>13.868556899607057</v>
      </c>
      <c r="N540" s="34">
        <v>24.964757885244829</v>
      </c>
      <c r="O540" s="34">
        <v>0</v>
      </c>
      <c r="P540" s="34">
        <v>1.1617234963602177</v>
      </c>
      <c r="Q540" s="34">
        <v>4.1380413659672461</v>
      </c>
      <c r="R540" s="34">
        <v>0</v>
      </c>
      <c r="S540" s="35">
        <v>0</v>
      </c>
      <c r="T540" s="35">
        <v>0</v>
      </c>
      <c r="U540" s="35">
        <v>14.78608250364549</v>
      </c>
      <c r="V540" s="35">
        <v>0</v>
      </c>
      <c r="W540" s="35">
        <v>0</v>
      </c>
      <c r="X540" s="35">
        <v>7.4950311471807742</v>
      </c>
      <c r="Y540" s="35">
        <v>15.386964127236878</v>
      </c>
      <c r="Z540" s="35">
        <v>0</v>
      </c>
      <c r="AA540" s="35">
        <v>0</v>
      </c>
      <c r="AB540" s="35">
        <v>0</v>
      </c>
      <c r="AC540" s="35">
        <v>0</v>
      </c>
      <c r="AD540" s="35">
        <v>0</v>
      </c>
      <c r="AE540" s="58" t="s">
        <v>5560</v>
      </c>
      <c r="AF540" s="58"/>
      <c r="AG540" s="57" t="str" cm="1">
        <f t="array" ref="AG540">IFERROR(_xlfn.IFS(
AI540="MPR ISSUE","PDH",
AI540="BSS Hardware Issue","BSS",
AI540="Sites strategiques, MLL, Pylone, etc.","ENVTECH",
AI540="AKTIVCO DEFAUT GE &amp; POWER Cabinet","AKTIVCO",
AI540="AKTIVCO Coupure ENEO &amp; Baisse de tension","AKTIVCO GRID ONLY",
AI540="Coupure ENEO &amp; Baisse de tension","IHS GRID ONLY",
AI540="Defaut GE &amp; POWER Cabinet","IHS",
AI540="Sharing","Partners",
AI540="Sites strategiques &amp; DataCenter","SST &amp; DC",
AI540="Exclu","Exclu",
AI540="SAT","SAT",
AI540="SPARE-ISSUE","SPARE-ISSUE",
AI540="Fiber CAmtel","TRANS_FO_CAMTEL",
AI540="Fiber AOF","Fiber AOF",
AI540="Projet OCM (HUAWEI)","TRAVAUX-HUAWEI",
AI540="Projet OCM (NOKIA)","TRAVAUX-NOKIA",
AI540="ACCESS-ISSUE","ACCESS-ISSUE",
AI540="Projet OCM (ZTE, NOKIA, autres projets)","TRAVAUX OCM",
AI540="No root CAuse","No root cause",
AI540="ODU HS","PDH",
AI540="IP &amp; VLAN","PDH",
AI540="Warehouse HUAWEI","SPARE-ISSUE",
AI540="SPARE-HS","SPARE-ISSUE",
AI540="Power Telco","BSS",AI540="no impacts","no impacts"
),"")</f>
        <v>no impacts</v>
      </c>
      <c r="AH540" s="57" t="str" cm="1">
        <f t="array" ref="AH540">IFERROR(_xlfn.IFS(
AI540="MPR ISSUE","TX ISSUE",
AI540="BSS Hardware Issue","RAN ISSUE",
AI540="Sites strategiques, MLL, Pylone, etc.","ENVTECH",
AI540="AKTIVCO DEFAUT GE &amp; POWER Cabinet","POWER ISSUE",
AI540="AKTIVCO Coupure ENEO &amp; Baisse de tension","POWER ISSUE",
AI540="Coupure ENEO &amp; Baisse de tension","POWER ISSUE",
AI540="Defaut GE &amp; POWER Cabinet","POWER ISSUE",
AI540="Sharing","POWER ISSUE",
AI540="Sites strategiques &amp; DataCenter","POWER ISSUE",
AI540="Exclu","Exclu",
AI540="SAT","TX ISSUE",
AI540="SPARE-ISSUE","SPARE-ISSUE",
AI540="Fiber CAmtel","TX ISSUE",
AI540="Fiber AOF","TX ISSUE",
AI540="Projet OCM (HUAWEI)","TRAVAUX-HUAWEI",
AI540="Projet OCM (NOKIA)","TRAVAUX -NOKIA",
AI540="ACCESS-ISSUE","ACCESS-ISSUE",
AI540="Projet OCM (ZTE, NOKIA, autres projets)","TRAVAUX OCM",
AI540="No root CAuse","No root cause",
AI540="ODU HS","TX ISSUE",
AI540="IP &amp; VLAN","TX ISSUE",
AI540="Warehouse HUAWEI","SPARE-ISSUE",
AI540="SPARE-HS","SPARE-ISSUE",
AI540="Power Telco","RAN ISSUE",AI540="no impacts","no impacts"
),"")</f>
        <v>no impacts</v>
      </c>
      <c r="AI540" s="85" t="s">
        <v>5998</v>
      </c>
      <c r="AJ540" s="57" t="str" cm="1">
        <f t="array" ref="AJ540">IFERROR(_xlfn.IFS(
AI540="MPR ISSUE","ACTIVE",
AI540="BSS Hardware Issue","ACTIVE",
AI540="Sites strategiques, MLL, Pylone, etc.","PASSIVE",
AI540="AKTIVCO DEFAUT GE &amp; POWER Cabinet","PASSIVE",
AI540="AKTIVCO Coupure ENEO &amp; Baisse de tension","PASSIVE",
AI540="Coupure ENEO &amp; Baisse de tension","PASSIVE",
AI540="Defaut GE &amp; POWER Cabinet","PASSIVE",
AI540="Sharing","PASSIVE",
AI540="Sites strategiques &amp; DataCenter","PASSIVE",
AI540="Exclu","Exclu",
AI540="SAT","ACTIVE",
AI540="SPARE-ISSUE","SPARE-ISSUE",
AI540="Fiber CAmtel","ACTIVE",
AI540="Fiber AOF","ACTIVE",
AI540="Projet OCM (HUAWEI)","PLANNED WORKS",
AI540="Projet OCM (NOKIA)","PLANNED WORKS",
AI540="ACCESS-ISSUE","ACCESS-ISSUE",
AI540="Projet OCM (ZTE, NOKIA, autres projets)","PLANNED WORKS",
AI540="No root CAuse","No root cause",
AI540="ODU HS","ACTIVE",
AI540="IP &amp; VLAN","ACTIVE",
AI540="Warehouse HUAWEI","SPARE-ISSUE",
AI540="SPARE-HS","SPARE-ISSUE",
AI540="Power Telco","ACTIVE", AI540="no impacts","no impacts"
),"")</f>
        <v>no impacts</v>
      </c>
      <c r="AK540" s="23" t="s">
        <v>5537</v>
      </c>
      <c r="AL540" s="23" t="str">
        <f t="shared" si="19"/>
        <v>CTR_630</v>
      </c>
      <c r="AN540" s="9" t="s">
        <v>5537</v>
      </c>
      <c r="AO540" s="23" t="str">
        <f>_xlfn.XLOOKUP(B540,'INCIDENT-05-03-2026'!E:E,'INCIDENT-05-03-2026'!F:F,"")</f>
        <v/>
      </c>
      <c r="AP540" s="7" t="s">
        <v>5537</v>
      </c>
      <c r="AQ540" s="6"/>
      <c r="AR540" s="7"/>
      <c r="AS540" s="3" t="str">
        <f>_xlfn.XLOOKUP(B540,'[3]tt num | region | site id'!$C:$C,'[3]tt num | region | site id'!$Q:$Q,"")</f>
        <v/>
      </c>
      <c r="AT540" s="24" t="str">
        <f>_xlfn.XLOOKUP(B540,'[4]Cells Huawei 03052026 12h'!$B:$B,'[4]Cells Huawei 03052026 12h'!$T:$T,"")</f>
        <v/>
      </c>
      <c r="AU540" s="24" t="str">
        <f>_xlfn.XLOOKUP(B540,'[5]cells down 02052026 8h50'!$B:$B,'[5]cells down 02052026 8h50'!$R:$R,"")</f>
        <v/>
      </c>
      <c r="AV540" s="24" t="str">
        <f>_xlfn.XLOOKUP(B540,'[5]cells down 02052026 13h50'!$B:$B,'[5]cells down 02052026 13h50'!$R:$R,"")</f>
        <v/>
      </c>
      <c r="AW540" s="24" t="str">
        <f>_xlfn.XLOOKUP(B540,'[5]cells down 02052026 13h50'!$B:$B,'[5]cells down 02052026 13h50'!$R:$R,"")</f>
        <v/>
      </c>
      <c r="AX540" s="24" t="str">
        <f>_xlfn.XLOOKUP(B540,'[6]cell downs 03052026 8h40 '!$B:$B,'[6]cell downs 03052026 8h40 '!$R:$R,"")</f>
        <v/>
      </c>
      <c r="AY540" s="24" t="str">
        <f>_xlfn.XLOOKUP(B540,'[7]ALL SITES DOWN'!$D:$D,'[7]ALL SITES DOWN'!$J:$J,"")</f>
        <v/>
      </c>
      <c r="AZ540" s="24" t="str">
        <f>_xlfn.XLOOKUP(B540,'[8]ALL SITES DOWN'!$D:$D,'[8]ALL SITES DOWN'!$J:$J,"")</f>
        <v/>
      </c>
      <c r="BA540" s="9" t="str">
        <f>_xlfn.XLOOKUP(B540,[9]sheet1!$AC:$AC,[9]sheet1!$AF:$AF,"")</f>
        <v/>
      </c>
      <c r="BB540" s="14" t="s">
        <v>5537</v>
      </c>
      <c r="BC540" s="14" t="s">
        <v>5537</v>
      </c>
      <c r="BD540" s="14" t="str">
        <f>_xlfn.XLOOKUP(B540,'[10]cell downs 18042026 17h'!$B:$B,'[10]cell downs 18042026 17h'!$B:$B,"")</f>
        <v/>
      </c>
      <c r="BE540" s="14" t="str">
        <f>_xlfn.XLOOKUP(B540,'[11]Cells Huawei 19042026 15h'!$B:$B,'[11]Cells Huawei 19042026 15h'!$B:$B,"")</f>
        <v/>
      </c>
      <c r="BF540" s="9" t="str">
        <f>_xlfn.XLOOKUP(B540,'[12]cells down 19042026 9H40'!$B:$B,'[12]cells down 19042026 9H40'!$B:$B,"")</f>
        <v/>
      </c>
      <c r="BG540" s="9" t="s">
        <v>5537</v>
      </c>
      <c r="BH540" s="9" t="s">
        <v>5459</v>
      </c>
    </row>
    <row r="541" spans="1:60" s="9" customFormat="1" x14ac:dyDescent="0.3">
      <c r="A541" s="1" t="s">
        <v>2099</v>
      </c>
      <c r="B541" s="8" t="s">
        <v>2100</v>
      </c>
      <c r="C541" s="3" t="str">
        <f>_xlfn.XLOOKUP(B541,'[1]daily break down'!$D:$D,'[1]daily break down'!$E:$E,"")</f>
        <v>Yaounde</v>
      </c>
      <c r="D541" s="1" t="s">
        <v>21</v>
      </c>
      <c r="E541" s="1" t="s">
        <v>30</v>
      </c>
      <c r="F541" s="3" t="s">
        <v>37</v>
      </c>
      <c r="G541" s="1" t="s">
        <v>38</v>
      </c>
      <c r="H541" s="42" t="str">
        <f>_xlfn.XLOOKUP(B541,[2]CALCULATION!$B:$B,[2]CALCULATION!$H:$H,"")</f>
        <v>ZTE</v>
      </c>
      <c r="I541" s="34">
        <v>0</v>
      </c>
      <c r="J541" s="34">
        <v>0</v>
      </c>
      <c r="K541" s="34">
        <v>0</v>
      </c>
      <c r="L541" s="34">
        <v>0</v>
      </c>
      <c r="M541" s="34">
        <v>1.8192849988442874</v>
      </c>
      <c r="N541" s="34">
        <v>0</v>
      </c>
      <c r="O541" s="34">
        <v>0</v>
      </c>
      <c r="P541" s="34">
        <v>2.3954293688094448</v>
      </c>
      <c r="Q541" s="34">
        <v>2.7739967411744897</v>
      </c>
      <c r="R541" s="34">
        <v>0</v>
      </c>
      <c r="S541" s="35">
        <v>1.5382755048753978</v>
      </c>
      <c r="T541" s="35">
        <v>0</v>
      </c>
      <c r="U541" s="35">
        <v>3.9644347136257143</v>
      </c>
      <c r="V541" s="35">
        <v>0</v>
      </c>
      <c r="W541" s="35">
        <v>0</v>
      </c>
      <c r="X541" s="35">
        <v>9.7596402165321194</v>
      </c>
      <c r="Y541" s="35">
        <v>15.227714712940848</v>
      </c>
      <c r="Z541" s="35">
        <v>0</v>
      </c>
      <c r="AA541" s="35">
        <v>0</v>
      </c>
      <c r="AB541" s="35">
        <v>0</v>
      </c>
      <c r="AC541" s="35">
        <v>0</v>
      </c>
      <c r="AD541" s="35">
        <v>0</v>
      </c>
      <c r="AE541" s="58" t="s">
        <v>5560</v>
      </c>
      <c r="AF541" s="58"/>
      <c r="AG541" s="57" t="str" cm="1">
        <f t="array" ref="AG541">IFERROR(_xlfn.IFS(
AI541="MPR ISSUE","PDH",
AI541="BSS Hardware Issue","BSS",
AI541="Sites strategiques, MLL, Pylone, etc.","ENVTECH",
AI541="AKTIVCO DEFAUT GE &amp; POWER Cabinet","AKTIVCO",
AI541="AKTIVCO Coupure ENEO &amp; Baisse de tension","AKTIVCO GRID ONLY",
AI541="Coupure ENEO &amp; Baisse de tension","IHS GRID ONLY",
AI541="Defaut GE &amp; POWER Cabinet","IHS",
AI541="Sharing","Partners",
AI541="Sites strategiques &amp; DataCenter","SST &amp; DC",
AI541="Exclu","Exclu",
AI541="SAT","SAT",
AI541="SPARE-ISSUE","SPARE-ISSUE",
AI541="Fiber CAmtel","TRANS_FO_CAMTEL",
AI541="Fiber AOF","Fiber AOF",
AI541="Projet OCM (HUAWEI)","TRAVAUX-HUAWEI",
AI541="Projet OCM (NOKIA)","TRAVAUX-NOKIA",
AI541="ACCESS-ISSUE","ACCESS-ISSUE",
AI541="Projet OCM (ZTE, NOKIA, autres projets)","TRAVAUX OCM",
AI541="No root CAuse","No root cause",
AI541="ODU HS","PDH",
AI541="IP &amp; VLAN","PDH",
AI541="Warehouse HUAWEI","SPARE-ISSUE",
AI541="SPARE-HS","SPARE-ISSUE",
AI541="Power Telco","BSS",AI541="no impacts","no impacts"
),"")</f>
        <v>no impacts</v>
      </c>
      <c r="AH541" s="57" t="str" cm="1">
        <f t="array" ref="AH541">IFERROR(_xlfn.IFS(
AI541="MPR ISSUE","TX ISSUE",
AI541="BSS Hardware Issue","RAN ISSUE",
AI541="Sites strategiques, MLL, Pylone, etc.","ENVTECH",
AI541="AKTIVCO DEFAUT GE &amp; POWER Cabinet","POWER ISSUE",
AI541="AKTIVCO Coupure ENEO &amp; Baisse de tension","POWER ISSUE",
AI541="Coupure ENEO &amp; Baisse de tension","POWER ISSUE",
AI541="Defaut GE &amp; POWER Cabinet","POWER ISSUE",
AI541="Sharing","POWER ISSUE",
AI541="Sites strategiques &amp; DataCenter","POWER ISSUE",
AI541="Exclu","Exclu",
AI541="SAT","TX ISSUE",
AI541="SPARE-ISSUE","SPARE-ISSUE",
AI541="Fiber CAmtel","TX ISSUE",
AI541="Fiber AOF","TX ISSUE",
AI541="Projet OCM (HUAWEI)","TRAVAUX-HUAWEI",
AI541="Projet OCM (NOKIA)","TRAVAUX -NOKIA",
AI541="ACCESS-ISSUE","ACCESS-ISSUE",
AI541="Projet OCM (ZTE, NOKIA, autres projets)","TRAVAUX OCM",
AI541="No root CAuse","No root cause",
AI541="ODU HS","TX ISSUE",
AI541="IP &amp; VLAN","TX ISSUE",
AI541="Warehouse HUAWEI","SPARE-ISSUE",
AI541="SPARE-HS","SPARE-ISSUE",
AI541="Power Telco","RAN ISSUE",AI541="no impacts","no impacts"
),"")</f>
        <v>no impacts</v>
      </c>
      <c r="AI541" s="85" t="s">
        <v>5998</v>
      </c>
      <c r="AJ541" s="57" t="str" cm="1">
        <f t="array" ref="AJ541">IFERROR(_xlfn.IFS(
AI541="MPR ISSUE","ACTIVE",
AI541="BSS Hardware Issue","ACTIVE",
AI541="Sites strategiques, MLL, Pylone, etc.","PASSIVE",
AI541="AKTIVCO DEFAUT GE &amp; POWER Cabinet","PASSIVE",
AI541="AKTIVCO Coupure ENEO &amp; Baisse de tension","PASSIVE",
AI541="Coupure ENEO &amp; Baisse de tension","PASSIVE",
AI541="Defaut GE &amp; POWER Cabinet","PASSIVE",
AI541="Sharing","PASSIVE",
AI541="Sites strategiques &amp; DataCenter","PASSIVE",
AI541="Exclu","Exclu",
AI541="SAT","ACTIVE",
AI541="SPARE-ISSUE","SPARE-ISSUE",
AI541="Fiber CAmtel","ACTIVE",
AI541="Fiber AOF","ACTIVE",
AI541="Projet OCM (HUAWEI)","PLANNED WORKS",
AI541="Projet OCM (NOKIA)","PLANNED WORKS",
AI541="ACCESS-ISSUE","ACCESS-ISSUE",
AI541="Projet OCM (ZTE, NOKIA, autres projets)","PLANNED WORKS",
AI541="No root CAuse","No root cause",
AI541="ODU HS","ACTIVE",
AI541="IP &amp; VLAN","ACTIVE",
AI541="Warehouse HUAWEI","SPARE-ISSUE",
AI541="SPARE-HS","SPARE-ISSUE",
AI541="Power Telco","ACTIVE", AI541="no impacts","no impacts"
),"")</f>
        <v>no impacts</v>
      </c>
      <c r="AK541" s="23" t="s">
        <v>5537</v>
      </c>
      <c r="AL541" s="23" t="str">
        <f t="shared" si="19"/>
        <v>CTR_772</v>
      </c>
      <c r="AN541" s="9" t="s">
        <v>5537</v>
      </c>
      <c r="AO541" s="23" t="str">
        <f>_xlfn.XLOOKUP(B541,'INCIDENT-05-03-2026'!E:E,'INCIDENT-05-03-2026'!F:F,"")</f>
        <v/>
      </c>
      <c r="AP541" s="7" t="s">
        <v>5537</v>
      </c>
      <c r="AQ541" s="6"/>
      <c r="AR541" s="7"/>
      <c r="AS541" s="3" t="str">
        <f>_xlfn.XLOOKUP(B541,'[3]tt num | region | site id'!$C:$C,'[3]tt num | region | site id'!$Q:$Q,"")</f>
        <v/>
      </c>
      <c r="AT541" s="24" t="str">
        <f>_xlfn.XLOOKUP(B541,'[4]Cells Huawei 03052026 12h'!$B:$B,'[4]Cells Huawei 03052026 12h'!$T:$T,"")</f>
        <v/>
      </c>
      <c r="AU541" s="24" t="str">
        <f>_xlfn.XLOOKUP(B541,'[5]cells down 02052026 8h50'!$B:$B,'[5]cells down 02052026 8h50'!$R:$R,"")</f>
        <v/>
      </c>
      <c r="AV541" s="24" t="str">
        <f>_xlfn.XLOOKUP(B541,'[5]cells down 02052026 13h50'!$B:$B,'[5]cells down 02052026 13h50'!$R:$R,"")</f>
        <v/>
      </c>
      <c r="AW541" s="24" t="str">
        <f>_xlfn.XLOOKUP(B541,'[5]cells down 02052026 13h50'!$B:$B,'[5]cells down 02052026 13h50'!$R:$R,"")</f>
        <v/>
      </c>
      <c r="AX541" s="24" t="str">
        <f>_xlfn.XLOOKUP(B541,'[6]cell downs 03052026 8h40 '!$B:$B,'[6]cell downs 03052026 8h40 '!$R:$R,"")</f>
        <v/>
      </c>
      <c r="AY541" s="24" t="str">
        <f>_xlfn.XLOOKUP(B541,'[7]ALL SITES DOWN'!$D:$D,'[7]ALL SITES DOWN'!$J:$J,"")</f>
        <v/>
      </c>
      <c r="AZ541" s="24" t="str">
        <f>_xlfn.XLOOKUP(B541,'[8]ALL SITES DOWN'!$D:$D,'[8]ALL SITES DOWN'!$J:$J,"")</f>
        <v/>
      </c>
      <c r="BA541" s="9" t="str">
        <f>_xlfn.XLOOKUP(B541,[9]sheet1!$AC:$AC,[9]sheet1!$AF:$AF,"")</f>
        <v/>
      </c>
      <c r="BB541" s="14" t="s">
        <v>5537</v>
      </c>
      <c r="BC541" s="14" t="s">
        <v>5537</v>
      </c>
      <c r="BD541" s="14" t="str">
        <f>_xlfn.XLOOKUP(B541,'[10]cell downs 18042026 17h'!$B:$B,'[10]cell downs 18042026 17h'!$B:$B,"")</f>
        <v/>
      </c>
      <c r="BE541" s="14" t="str">
        <f>_xlfn.XLOOKUP(B541,'[11]Cells Huawei 19042026 15h'!$B:$B,'[11]Cells Huawei 19042026 15h'!$B:$B,"")</f>
        <v/>
      </c>
      <c r="BF541" s="9" t="str">
        <f>_xlfn.XLOOKUP(B541,'[12]cells down 19042026 9H40'!$B:$B,'[12]cells down 19042026 9H40'!$B:$B,"")</f>
        <v/>
      </c>
      <c r="BG541" s="9" t="s">
        <v>5537</v>
      </c>
      <c r="BH541" s="9" t="s">
        <v>12</v>
      </c>
    </row>
    <row r="542" spans="1:60" s="9" customFormat="1" x14ac:dyDescent="0.3">
      <c r="A542" s="1" t="s">
        <v>2347</v>
      </c>
      <c r="B542" s="8" t="s">
        <v>2348</v>
      </c>
      <c r="C542" s="3" t="str">
        <f>_xlfn.XLOOKUP(B542,'[1]daily break down'!$D:$D,'[1]daily break down'!$E:$E,"")</f>
        <v>Yaounde</v>
      </c>
      <c r="D542" s="1" t="s">
        <v>11</v>
      </c>
      <c r="E542" s="1" t="s">
        <v>12</v>
      </c>
      <c r="F542" s="3" t="s">
        <v>37</v>
      </c>
      <c r="G542" s="1" t="s">
        <v>38</v>
      </c>
      <c r="H542" s="42" t="str">
        <f>_xlfn.XLOOKUP(B542,[2]CALCULATION!$B:$B,[2]CALCULATION!$H:$H,"")</f>
        <v>ZTE</v>
      </c>
      <c r="I542" s="34">
        <v>0</v>
      </c>
      <c r="J542" s="34">
        <v>0</v>
      </c>
      <c r="K542" s="34">
        <v>0</v>
      </c>
      <c r="L542" s="34">
        <v>0</v>
      </c>
      <c r="M542" s="34">
        <v>0</v>
      </c>
      <c r="N542" s="34">
        <v>0</v>
      </c>
      <c r="O542" s="34">
        <v>0</v>
      </c>
      <c r="P542" s="34">
        <v>0</v>
      </c>
      <c r="Q542" s="34">
        <v>0</v>
      </c>
      <c r="R542" s="34">
        <v>0</v>
      </c>
      <c r="S542" s="35">
        <v>0</v>
      </c>
      <c r="T542" s="35">
        <v>0</v>
      </c>
      <c r="U542" s="35">
        <v>0</v>
      </c>
      <c r="V542" s="35">
        <v>0</v>
      </c>
      <c r="W542" s="35">
        <v>0</v>
      </c>
      <c r="X542" s="35">
        <v>0</v>
      </c>
      <c r="Y542" s="35">
        <v>14.313399422999552</v>
      </c>
      <c r="Z542" s="35">
        <v>0</v>
      </c>
      <c r="AA542" s="35">
        <v>0</v>
      </c>
      <c r="AB542" s="35">
        <v>0</v>
      </c>
      <c r="AC542" s="35">
        <v>0</v>
      </c>
      <c r="AD542" s="35">
        <v>0</v>
      </c>
      <c r="AE542" s="58" t="s">
        <v>5560</v>
      </c>
      <c r="AF542" s="58"/>
      <c r="AG542" s="57" t="str" cm="1">
        <f t="array" ref="AG542">IFERROR(_xlfn.IFS(
AI542="MPR ISSUE","PDH",
AI542="BSS Hardware Issue","BSS",
AI542="Sites strategiques, MLL, Pylone, etc.","ENVTECH",
AI542="AKTIVCO DEFAUT GE &amp; POWER Cabinet","AKTIVCO",
AI542="AKTIVCO Coupure ENEO &amp; Baisse de tension","AKTIVCO GRID ONLY",
AI542="Coupure ENEO &amp; Baisse de tension","IHS GRID ONLY",
AI542="Defaut GE &amp; POWER Cabinet","IHS",
AI542="Sharing","Partners",
AI542="Sites strategiques &amp; DataCenter","SST &amp; DC",
AI542="Exclu","Exclu",
AI542="SAT","SAT",
AI542="SPARE-ISSUE","SPARE-ISSUE",
AI542="Fiber CAmtel","TRANS_FO_CAMTEL",
AI542="Fiber AOF","Fiber AOF",
AI542="Projet OCM (HUAWEI)","TRAVAUX-HUAWEI",
AI542="Projet OCM (NOKIA)","TRAVAUX-NOKIA",
AI542="ACCESS-ISSUE","ACCESS-ISSUE",
AI542="Projet OCM (ZTE, NOKIA, autres projets)","TRAVAUX OCM",
AI542="No root CAuse","No root cause",
AI542="ODU HS","PDH",
AI542="IP &amp; VLAN","PDH",
AI542="Warehouse HUAWEI","SPARE-ISSUE",
AI542="SPARE-HS","SPARE-ISSUE",
AI542="Power Telco","BSS",AI542="no impacts","no impacts"
),"")</f>
        <v>no impacts</v>
      </c>
      <c r="AH542" s="57" t="str" cm="1">
        <f t="array" ref="AH542">IFERROR(_xlfn.IFS(
AI542="MPR ISSUE","TX ISSUE",
AI542="BSS Hardware Issue","RAN ISSUE",
AI542="Sites strategiques, MLL, Pylone, etc.","ENVTECH",
AI542="AKTIVCO DEFAUT GE &amp; POWER Cabinet","POWER ISSUE",
AI542="AKTIVCO Coupure ENEO &amp; Baisse de tension","POWER ISSUE",
AI542="Coupure ENEO &amp; Baisse de tension","POWER ISSUE",
AI542="Defaut GE &amp; POWER Cabinet","POWER ISSUE",
AI542="Sharing","POWER ISSUE",
AI542="Sites strategiques &amp; DataCenter","POWER ISSUE",
AI542="Exclu","Exclu",
AI542="SAT","TX ISSUE",
AI542="SPARE-ISSUE","SPARE-ISSUE",
AI542="Fiber CAmtel","TX ISSUE",
AI542="Fiber AOF","TX ISSUE",
AI542="Projet OCM (HUAWEI)","TRAVAUX-HUAWEI",
AI542="Projet OCM (NOKIA)","TRAVAUX -NOKIA",
AI542="ACCESS-ISSUE","ACCESS-ISSUE",
AI542="Projet OCM (ZTE, NOKIA, autres projets)","TRAVAUX OCM",
AI542="No root CAuse","No root cause",
AI542="ODU HS","TX ISSUE",
AI542="IP &amp; VLAN","TX ISSUE",
AI542="Warehouse HUAWEI","SPARE-ISSUE",
AI542="SPARE-HS","SPARE-ISSUE",
AI542="Power Telco","RAN ISSUE",AI542="no impacts","no impacts"
),"")</f>
        <v>no impacts</v>
      </c>
      <c r="AI542" s="85" t="s">
        <v>5998</v>
      </c>
      <c r="AJ542" s="57" t="str" cm="1">
        <f t="array" ref="AJ542">IFERROR(_xlfn.IFS(
AI542="MPR ISSUE","ACTIVE",
AI542="BSS Hardware Issue","ACTIVE",
AI542="Sites strategiques, MLL, Pylone, etc.","PASSIVE",
AI542="AKTIVCO DEFAUT GE &amp; POWER Cabinet","PASSIVE",
AI542="AKTIVCO Coupure ENEO &amp; Baisse de tension","PASSIVE",
AI542="Coupure ENEO &amp; Baisse de tension","PASSIVE",
AI542="Defaut GE &amp; POWER Cabinet","PASSIVE",
AI542="Sharing","PASSIVE",
AI542="Sites strategiques &amp; DataCenter","PASSIVE",
AI542="Exclu","Exclu",
AI542="SAT","ACTIVE",
AI542="SPARE-ISSUE","SPARE-ISSUE",
AI542="Fiber CAmtel","ACTIVE",
AI542="Fiber AOF","ACTIVE",
AI542="Projet OCM (HUAWEI)","PLANNED WORKS",
AI542="Projet OCM (NOKIA)","PLANNED WORKS",
AI542="ACCESS-ISSUE","ACCESS-ISSUE",
AI542="Projet OCM (ZTE, NOKIA, autres projets)","PLANNED WORKS",
AI542="No root CAuse","No root cause",
AI542="ODU HS","ACTIVE",
AI542="IP &amp; VLAN","ACTIVE",
AI542="Warehouse HUAWEI","SPARE-ISSUE",
AI542="SPARE-HS","SPARE-ISSUE",
AI542="Power Telco","ACTIVE", AI542="no impacts","no impacts"
),"")</f>
        <v>no impacts</v>
      </c>
      <c r="AK542" s="23" t="s">
        <v>5537</v>
      </c>
      <c r="AL542" s="23" t="str">
        <f t="shared" si="19"/>
        <v>CTR_074</v>
      </c>
      <c r="AN542" s="9" t="s">
        <v>5537</v>
      </c>
      <c r="AO542" s="23" t="str">
        <f>_xlfn.XLOOKUP(B542,'INCIDENT-05-03-2026'!E:E,'INCIDENT-05-03-2026'!F:F,"")</f>
        <v/>
      </c>
      <c r="AP542" s="7" t="s">
        <v>5537</v>
      </c>
      <c r="AQ542" s="6"/>
      <c r="AR542" s="7"/>
      <c r="AS542" s="3" t="str">
        <f>_xlfn.XLOOKUP(B542,'[3]tt num | region | site id'!$C:$C,'[3]tt num | region | site id'!$Q:$Q,"")</f>
        <v/>
      </c>
      <c r="AT542" s="24" t="str">
        <f>_xlfn.XLOOKUP(B542,'[4]Cells Huawei 03052026 12h'!$B:$B,'[4]Cells Huawei 03052026 12h'!$T:$T,"")</f>
        <v/>
      </c>
      <c r="AU542" s="24" t="str">
        <f>_xlfn.XLOOKUP(B542,'[5]cells down 02052026 8h50'!$B:$B,'[5]cells down 02052026 8h50'!$R:$R,"")</f>
        <v/>
      </c>
      <c r="AV542" s="24" t="str">
        <f>_xlfn.XLOOKUP(B542,'[5]cells down 02052026 13h50'!$B:$B,'[5]cells down 02052026 13h50'!$R:$R,"")</f>
        <v/>
      </c>
      <c r="AW542" s="24" t="str">
        <f>_xlfn.XLOOKUP(B542,'[5]cells down 02052026 13h50'!$B:$B,'[5]cells down 02052026 13h50'!$R:$R,"")</f>
        <v/>
      </c>
      <c r="AX542" s="24" t="str">
        <f>_xlfn.XLOOKUP(B542,'[6]cell downs 03052026 8h40 '!$B:$B,'[6]cell downs 03052026 8h40 '!$R:$R,"")</f>
        <v/>
      </c>
      <c r="AY542" s="24" t="str">
        <f>_xlfn.XLOOKUP(B542,'[7]ALL SITES DOWN'!$D:$D,'[7]ALL SITES DOWN'!$J:$J,"")</f>
        <v/>
      </c>
      <c r="AZ542" s="24" t="str">
        <f>_xlfn.XLOOKUP(B542,'[8]ALL SITES DOWN'!$D:$D,'[8]ALL SITES DOWN'!$J:$J,"")</f>
        <v/>
      </c>
      <c r="BA542" s="9" t="str">
        <f>_xlfn.XLOOKUP(B542,[9]sheet1!$AC:$AC,[9]sheet1!$AF:$AF,"")</f>
        <v/>
      </c>
      <c r="BB542" s="14" t="s">
        <v>5537</v>
      </c>
      <c r="BC542" s="14" t="s">
        <v>5537</v>
      </c>
      <c r="BD542" s="14" t="str">
        <f>_xlfn.XLOOKUP(B542,'[10]cell downs 18042026 17h'!$B:$B,'[10]cell downs 18042026 17h'!$B:$B,"")</f>
        <v/>
      </c>
      <c r="BE542" s="14" t="str">
        <f>_xlfn.XLOOKUP(B542,'[11]Cells Huawei 19042026 15h'!$B:$B,'[11]Cells Huawei 19042026 15h'!$B:$B,"")</f>
        <v/>
      </c>
      <c r="BF542" s="9" t="str">
        <f>_xlfn.XLOOKUP(B542,'[12]cells down 19042026 9H40'!$B:$B,'[12]cells down 19042026 9H40'!$B:$B,"")</f>
        <v/>
      </c>
      <c r="BG542" s="9" t="s">
        <v>2348</v>
      </c>
      <c r="BH542" s="9" t="s">
        <v>154</v>
      </c>
    </row>
    <row r="543" spans="1:60" s="9" customFormat="1" x14ac:dyDescent="0.3">
      <c r="A543" s="1" t="s">
        <v>1064</v>
      </c>
      <c r="B543" s="1" t="s">
        <v>1065</v>
      </c>
      <c r="C543" s="3" t="str">
        <f>_xlfn.XLOOKUP(B543,'[1]daily break down'!$D:$D,'[1]daily break down'!$E:$E,"")</f>
        <v>Douala</v>
      </c>
      <c r="D543" s="1" t="s">
        <v>11</v>
      </c>
      <c r="E543" s="1" t="s">
        <v>145</v>
      </c>
      <c r="F543" s="3" t="s">
        <v>31</v>
      </c>
      <c r="G543" s="1" t="s">
        <v>32</v>
      </c>
      <c r="H543" s="42" t="str">
        <f>_xlfn.XLOOKUP(B543,[2]CALCULATION!$B:$B,[2]CALCULATION!$H:$H,"")</f>
        <v>ZTE</v>
      </c>
      <c r="I543" s="34">
        <v>13.868556899607057</v>
      </c>
      <c r="J543" s="34">
        <v>13.868556899607057</v>
      </c>
      <c r="K543" s="34">
        <v>13.868556899607057</v>
      </c>
      <c r="L543" s="34">
        <v>13.868556899607057</v>
      </c>
      <c r="M543" s="34">
        <v>24.214097273943946</v>
      </c>
      <c r="N543" s="34">
        <v>0</v>
      </c>
      <c r="O543" s="34">
        <v>0</v>
      </c>
      <c r="P543" s="34">
        <v>0.51905428427117328</v>
      </c>
      <c r="Q543" s="34">
        <v>0</v>
      </c>
      <c r="R543" s="34">
        <v>0.29911209846104686</v>
      </c>
      <c r="S543" s="35">
        <v>0</v>
      </c>
      <c r="T543" s="35">
        <v>0</v>
      </c>
      <c r="U543" s="35">
        <v>0</v>
      </c>
      <c r="V543" s="35">
        <v>0</v>
      </c>
      <c r="W543" s="35">
        <v>0</v>
      </c>
      <c r="X543" s="35">
        <v>18.065293508316852</v>
      </c>
      <c r="Y543" s="35">
        <v>13.868556899607057</v>
      </c>
      <c r="Z543" s="35">
        <v>0</v>
      </c>
      <c r="AA543" s="35">
        <v>0</v>
      </c>
      <c r="AB543" s="35">
        <v>0</v>
      </c>
      <c r="AC543" s="35">
        <v>0</v>
      </c>
      <c r="AD543" s="35">
        <v>0</v>
      </c>
      <c r="AE543" s="58" t="s">
        <v>5560</v>
      </c>
      <c r="AF543" s="58"/>
      <c r="AG543" s="57" t="str" cm="1">
        <f t="array" ref="AG543">IFERROR(_xlfn.IFS(
AI543="MPR ISSUE","PDH",
AI543="BSS Hardware Issue","BSS",
AI543="Sites strategiques, MLL, Pylone, etc.","ENVTECH",
AI543="AKTIVCO DEFAUT GE &amp; POWER Cabinet","AKTIVCO",
AI543="AKTIVCO Coupure ENEO &amp; Baisse de tension","AKTIVCO GRID ONLY",
AI543="Coupure ENEO &amp; Baisse de tension","IHS GRID ONLY",
AI543="Defaut GE &amp; POWER Cabinet","IHS",
AI543="Sharing","Partners",
AI543="Sites strategiques &amp; DataCenter","SST &amp; DC",
AI543="Exclu","Exclu",
AI543="SAT","SAT",
AI543="SPARE-ISSUE","SPARE-ISSUE",
AI543="Fiber CAmtel","TRANS_FO_CAMTEL",
AI543="Fiber AOF","Fiber AOF",
AI543="Projet OCM (HUAWEI)","TRAVAUX-HUAWEI",
AI543="Projet OCM (NOKIA)","TRAVAUX-NOKIA",
AI543="ACCESS-ISSUE","ACCESS-ISSUE",
AI543="Projet OCM (ZTE, NOKIA, autres projets)","TRAVAUX OCM",
AI543="No root CAuse","No root cause",
AI543="ODU HS","PDH",
AI543="IP &amp; VLAN","PDH",
AI543="Warehouse HUAWEI","SPARE-ISSUE",
AI543="SPARE-HS","SPARE-ISSUE",
AI543="Power Telco","BSS",AI543="no impacts","no impacts"
),"")</f>
        <v>no impacts</v>
      </c>
      <c r="AH543" s="57" t="str" cm="1">
        <f t="array" ref="AH543">IFERROR(_xlfn.IFS(
AI543="MPR ISSUE","TX ISSUE",
AI543="BSS Hardware Issue","RAN ISSUE",
AI543="Sites strategiques, MLL, Pylone, etc.","ENVTECH",
AI543="AKTIVCO DEFAUT GE &amp; POWER Cabinet","POWER ISSUE",
AI543="AKTIVCO Coupure ENEO &amp; Baisse de tension","POWER ISSUE",
AI543="Coupure ENEO &amp; Baisse de tension","POWER ISSUE",
AI543="Defaut GE &amp; POWER Cabinet","POWER ISSUE",
AI543="Sharing","POWER ISSUE",
AI543="Sites strategiques &amp; DataCenter","POWER ISSUE",
AI543="Exclu","Exclu",
AI543="SAT","TX ISSUE",
AI543="SPARE-ISSUE","SPARE-ISSUE",
AI543="Fiber CAmtel","TX ISSUE",
AI543="Fiber AOF","TX ISSUE",
AI543="Projet OCM (HUAWEI)","TRAVAUX-HUAWEI",
AI543="Projet OCM (NOKIA)","TRAVAUX -NOKIA",
AI543="ACCESS-ISSUE","ACCESS-ISSUE",
AI543="Projet OCM (ZTE, NOKIA, autres projets)","TRAVAUX OCM",
AI543="No root CAuse","No root cause",
AI543="ODU HS","TX ISSUE",
AI543="IP &amp; VLAN","TX ISSUE",
AI543="Warehouse HUAWEI","SPARE-ISSUE",
AI543="SPARE-HS","SPARE-ISSUE",
AI543="Power Telco","RAN ISSUE",AI543="no impacts","no impacts"
),"")</f>
        <v>no impacts</v>
      </c>
      <c r="AI543" s="85" t="s">
        <v>5998</v>
      </c>
      <c r="AJ543" s="57" t="str" cm="1">
        <f t="array" ref="AJ543">IFERROR(_xlfn.IFS(
AI543="MPR ISSUE","ACTIVE",
AI543="BSS Hardware Issue","ACTIVE",
AI543="Sites strategiques, MLL, Pylone, etc.","PASSIVE",
AI543="AKTIVCO DEFAUT GE &amp; POWER Cabinet","PASSIVE",
AI543="AKTIVCO Coupure ENEO &amp; Baisse de tension","PASSIVE",
AI543="Coupure ENEO &amp; Baisse de tension","PASSIVE",
AI543="Defaut GE &amp; POWER Cabinet","PASSIVE",
AI543="Sharing","PASSIVE",
AI543="Sites strategiques &amp; DataCenter","PASSIVE",
AI543="Exclu","Exclu",
AI543="SAT","ACTIVE",
AI543="SPARE-ISSUE","SPARE-ISSUE",
AI543="Fiber CAmtel","ACTIVE",
AI543="Fiber AOF","ACTIVE",
AI543="Projet OCM (HUAWEI)","PLANNED WORKS",
AI543="Projet OCM (NOKIA)","PLANNED WORKS",
AI543="ACCESS-ISSUE","ACCESS-ISSUE",
AI543="Projet OCM (ZTE, NOKIA, autres projets)","PLANNED WORKS",
AI543="No root CAuse","No root cause",
AI543="ODU HS","ACTIVE",
AI543="IP &amp; VLAN","ACTIVE",
AI543="Warehouse HUAWEI","SPARE-ISSUE",
AI543="SPARE-HS","SPARE-ISSUE",
AI543="Power Telco","ACTIVE", AI543="no impacts","no impacts"
),"")</f>
        <v>no impacts</v>
      </c>
      <c r="AK543" s="23" t="s">
        <v>5537</v>
      </c>
      <c r="AL543" s="23" t="str">
        <f t="shared" si="19"/>
        <v>LIT_161</v>
      </c>
      <c r="AN543" s="9" t="s">
        <v>5537</v>
      </c>
      <c r="AO543" s="23" t="str">
        <f>_xlfn.XLOOKUP(B543,'INCIDENT-05-03-2026'!E:E,'INCIDENT-05-03-2026'!F:F,"")</f>
        <v/>
      </c>
      <c r="AP543" s="7" t="s">
        <v>5537</v>
      </c>
      <c r="AQ543" s="6"/>
      <c r="AR543" s="7"/>
      <c r="AS543" s="3" t="str">
        <f>_xlfn.XLOOKUP(B543,'[3]tt num | region | site id'!$C:$C,'[3]tt num | region | site id'!$Q:$Q,"")</f>
        <v/>
      </c>
      <c r="AT543" s="24" t="str">
        <f>_xlfn.XLOOKUP(B543,'[4]Cells Huawei 03052026 12h'!$B:$B,'[4]Cells Huawei 03052026 12h'!$T:$T,"")</f>
        <v/>
      </c>
      <c r="AU543" s="24" t="str">
        <f>_xlfn.XLOOKUP(B543,'[5]cells down 02052026 8h50'!$B:$B,'[5]cells down 02052026 8h50'!$R:$R,"")</f>
        <v/>
      </c>
      <c r="AV543" s="24" t="str">
        <f>_xlfn.XLOOKUP(B543,'[5]cells down 02052026 13h50'!$B:$B,'[5]cells down 02052026 13h50'!$R:$R,"")</f>
        <v/>
      </c>
      <c r="AW543" s="24" t="str">
        <f>_xlfn.XLOOKUP(B543,'[5]cells down 02052026 13h50'!$B:$B,'[5]cells down 02052026 13h50'!$R:$R,"")</f>
        <v/>
      </c>
      <c r="AX543" s="24" t="str">
        <f>_xlfn.XLOOKUP(B543,'[6]cell downs 03052026 8h40 '!$B:$B,'[6]cell downs 03052026 8h40 '!$R:$R,"")</f>
        <v/>
      </c>
      <c r="AY543" s="24" t="str">
        <f>_xlfn.XLOOKUP(B543,'[7]ALL SITES DOWN'!$D:$D,'[7]ALL SITES DOWN'!$J:$J,"")</f>
        <v/>
      </c>
      <c r="AZ543" s="24" t="str">
        <f>_xlfn.XLOOKUP(B543,'[8]ALL SITES DOWN'!$D:$D,'[8]ALL SITES DOWN'!$J:$J,"")</f>
        <v/>
      </c>
      <c r="BA543" s="9" t="str">
        <f>_xlfn.XLOOKUP(B543,[9]sheet1!$AC:$AC,[9]sheet1!$AF:$AF,"")</f>
        <v/>
      </c>
      <c r="BB543" s="14" t="s">
        <v>5537</v>
      </c>
      <c r="BC543" s="14" t="s">
        <v>5537</v>
      </c>
      <c r="BD543" s="14" t="str">
        <f>_xlfn.XLOOKUP(B543,'[10]cell downs 18042026 17h'!$B:$B,'[10]cell downs 18042026 17h'!$B:$B,"")</f>
        <v/>
      </c>
      <c r="BE543" s="14" t="str">
        <f>_xlfn.XLOOKUP(B543,'[11]Cells Huawei 19042026 15h'!$B:$B,'[11]Cells Huawei 19042026 15h'!$B:$B,"")</f>
        <v/>
      </c>
      <c r="BF543" s="9" t="str">
        <f>_xlfn.XLOOKUP(B543,'[12]cells down 19042026 9H40'!$B:$B,'[12]cells down 19042026 9H40'!$B:$B,"")</f>
        <v/>
      </c>
      <c r="BG543" s="9" t="s">
        <v>1065</v>
      </c>
      <c r="BH543" s="9" t="s">
        <v>318</v>
      </c>
    </row>
    <row r="544" spans="1:60" s="9" customFormat="1" x14ac:dyDescent="0.3">
      <c r="A544" s="1" t="s">
        <v>1575</v>
      </c>
      <c r="B544" s="8" t="s">
        <v>1576</v>
      </c>
      <c r="C544" s="3" t="str">
        <f>_xlfn.XLOOKUP(B544,'[1]daily break down'!$D:$D,'[1]daily break down'!$E:$E,"")</f>
        <v>CENTRE</v>
      </c>
      <c r="D544" s="1" t="s">
        <v>11</v>
      </c>
      <c r="E544" s="1" t="s">
        <v>318</v>
      </c>
      <c r="F544" s="3" t="s">
        <v>37</v>
      </c>
      <c r="G544" s="1" t="s">
        <v>1577</v>
      </c>
      <c r="H544" s="42" t="str">
        <f>_xlfn.XLOOKUP(B544,[2]CALCULATION!$B:$B,[2]CALCULATION!$H:$H,"")</f>
        <v>ZTE</v>
      </c>
      <c r="I544" s="34">
        <v>0</v>
      </c>
      <c r="J544" s="34">
        <v>0</v>
      </c>
      <c r="K544" s="34">
        <v>0</v>
      </c>
      <c r="L544" s="34">
        <v>0</v>
      </c>
      <c r="M544" s="34">
        <v>0</v>
      </c>
      <c r="N544" s="34">
        <v>0</v>
      </c>
      <c r="O544" s="34">
        <v>0</v>
      </c>
      <c r="P544" s="34">
        <v>1.9373353822271302</v>
      </c>
      <c r="Q544" s="34">
        <v>1.4769228354635553</v>
      </c>
      <c r="R544" s="34">
        <v>4.1027992512120708</v>
      </c>
      <c r="S544" s="35">
        <v>13.868556899607057</v>
      </c>
      <c r="T544" s="35">
        <v>13.868556899607057</v>
      </c>
      <c r="U544" s="35">
        <v>13.868556899607057</v>
      </c>
      <c r="V544" s="35">
        <v>13.868556899607057</v>
      </c>
      <c r="W544" s="35">
        <v>13.868556899607057</v>
      </c>
      <c r="X544" s="35">
        <v>13.868556899607057</v>
      </c>
      <c r="Y544" s="35">
        <v>13.868556899607057</v>
      </c>
      <c r="Z544" s="35">
        <v>24.325744864210844</v>
      </c>
      <c r="AA544" s="35">
        <v>0</v>
      </c>
      <c r="AB544" s="35">
        <v>0</v>
      </c>
      <c r="AC544" s="35">
        <v>0</v>
      </c>
      <c r="AD544" s="35">
        <v>0</v>
      </c>
      <c r="AE544" s="58" t="s">
        <v>5560</v>
      </c>
      <c r="AF544" s="58"/>
      <c r="AG544" s="57" t="str" cm="1">
        <f t="array" ref="AG544">IFERROR(_xlfn.IFS(
AI544="MPR ISSUE","PDH",
AI544="BSS Hardware Issue","BSS",
AI544="Sites strategiques, MLL, Pylone, etc.","ENVTECH",
AI544="AKTIVCO DEFAUT GE &amp; POWER Cabinet","AKTIVCO",
AI544="AKTIVCO Coupure ENEO &amp; Baisse de tension","AKTIVCO GRID ONLY",
AI544="Coupure ENEO &amp; Baisse de tension","IHS GRID ONLY",
AI544="Defaut GE &amp; POWER Cabinet","IHS",
AI544="Sharing","Partners",
AI544="Sites strategiques &amp; DataCenter","SST &amp; DC",
AI544="Exclu","Exclu",
AI544="SAT","SAT",
AI544="SPARE-ISSUE","SPARE-ISSUE",
AI544="Fiber CAmtel","TRANS_FO_CAMTEL",
AI544="Fiber AOF","Fiber AOF",
AI544="Projet OCM (HUAWEI)","TRAVAUX-HUAWEI",
AI544="Projet OCM (NOKIA)","TRAVAUX-NOKIA",
AI544="ACCESS-ISSUE","ACCESS-ISSUE",
AI544="Projet OCM (ZTE, NOKIA, autres projets)","TRAVAUX OCM",
AI544="No root CAuse","No root cause",
AI544="ODU HS","PDH",
AI544="IP &amp; VLAN","PDH",
AI544="Warehouse HUAWEI","SPARE-ISSUE",
AI544="SPARE-HS","SPARE-ISSUE",
AI544="Power Telco","BSS",AI544="no impacts","no impacts"
),"")</f>
        <v>no impacts</v>
      </c>
      <c r="AH544" s="57" t="str" cm="1">
        <f t="array" ref="AH544">IFERROR(_xlfn.IFS(
AI544="MPR ISSUE","TX ISSUE",
AI544="BSS Hardware Issue","RAN ISSUE",
AI544="Sites strategiques, MLL, Pylone, etc.","ENVTECH",
AI544="AKTIVCO DEFAUT GE &amp; POWER Cabinet","POWER ISSUE",
AI544="AKTIVCO Coupure ENEO &amp; Baisse de tension","POWER ISSUE",
AI544="Coupure ENEO &amp; Baisse de tension","POWER ISSUE",
AI544="Defaut GE &amp; POWER Cabinet","POWER ISSUE",
AI544="Sharing","POWER ISSUE",
AI544="Sites strategiques &amp; DataCenter","POWER ISSUE",
AI544="Exclu","Exclu",
AI544="SAT","TX ISSUE",
AI544="SPARE-ISSUE","SPARE-ISSUE",
AI544="Fiber CAmtel","TX ISSUE",
AI544="Fiber AOF","TX ISSUE",
AI544="Projet OCM (HUAWEI)","TRAVAUX-HUAWEI",
AI544="Projet OCM (NOKIA)","TRAVAUX -NOKIA",
AI544="ACCESS-ISSUE","ACCESS-ISSUE",
AI544="Projet OCM (ZTE, NOKIA, autres projets)","TRAVAUX OCM",
AI544="No root CAuse","No root cause",
AI544="ODU HS","TX ISSUE",
AI544="IP &amp; VLAN","TX ISSUE",
AI544="Warehouse HUAWEI","SPARE-ISSUE",
AI544="SPARE-HS","SPARE-ISSUE",
AI544="Power Telco","RAN ISSUE",AI544="no impacts","no impacts"
),"")</f>
        <v>no impacts</v>
      </c>
      <c r="AI544" s="85" t="s">
        <v>5998</v>
      </c>
      <c r="AJ544" s="57" t="str" cm="1">
        <f t="array" ref="AJ544">IFERROR(_xlfn.IFS(
AI544="MPR ISSUE","ACTIVE",
AI544="BSS Hardware Issue","ACTIVE",
AI544="Sites strategiques, MLL, Pylone, etc.","PASSIVE",
AI544="AKTIVCO DEFAUT GE &amp; POWER Cabinet","PASSIVE",
AI544="AKTIVCO Coupure ENEO &amp; Baisse de tension","PASSIVE",
AI544="Coupure ENEO &amp; Baisse de tension","PASSIVE",
AI544="Defaut GE &amp; POWER Cabinet","PASSIVE",
AI544="Sharing","PASSIVE",
AI544="Sites strategiques &amp; DataCenter","PASSIVE",
AI544="Exclu","Exclu",
AI544="SAT","ACTIVE",
AI544="SPARE-ISSUE","SPARE-ISSUE",
AI544="Fiber CAmtel","ACTIVE",
AI544="Fiber AOF","ACTIVE",
AI544="Projet OCM (HUAWEI)","PLANNED WORKS",
AI544="Projet OCM (NOKIA)","PLANNED WORKS",
AI544="ACCESS-ISSUE","ACCESS-ISSUE",
AI544="Projet OCM (ZTE, NOKIA, autres projets)","PLANNED WORKS",
AI544="No root CAuse","No root cause",
AI544="ODU HS","ACTIVE",
AI544="IP &amp; VLAN","ACTIVE",
AI544="Warehouse HUAWEI","SPARE-ISSUE",
AI544="SPARE-HS","SPARE-ISSUE",
AI544="Power Telco","ACTIVE", AI544="no impacts","no impacts"
),"")</f>
        <v>no impacts</v>
      </c>
      <c r="AK544" s="23" t="s">
        <v>5537</v>
      </c>
      <c r="AL544" s="23" t="str">
        <f t="shared" si="19"/>
        <v>CTR_911</v>
      </c>
      <c r="AN544" s="9" t="s">
        <v>5537</v>
      </c>
      <c r="AO544" s="23" t="str">
        <f>_xlfn.XLOOKUP(B544,'INCIDENT-05-03-2026'!E:E,'INCIDENT-05-03-2026'!F:F,"")</f>
        <v/>
      </c>
      <c r="AP544" s="7" t="s">
        <v>5537</v>
      </c>
      <c r="AQ544" s="6"/>
      <c r="AR544" s="7"/>
      <c r="AS544" s="3" t="str">
        <f>_xlfn.XLOOKUP(B544,'[3]tt num | region | site id'!$C:$C,'[3]tt num | region | site id'!$Q:$Q,"")</f>
        <v/>
      </c>
      <c r="AT544" s="24" t="str">
        <f>_xlfn.XLOOKUP(B544,'[4]Cells Huawei 03052026 12h'!$B:$B,'[4]Cells Huawei 03052026 12h'!$T:$T,"")</f>
        <v/>
      </c>
      <c r="AU544" s="24" t="str">
        <f>_xlfn.XLOOKUP(B544,'[5]cells down 02052026 8h50'!$B:$B,'[5]cells down 02052026 8h50'!$R:$R,"")</f>
        <v/>
      </c>
      <c r="AV544" s="24" t="str">
        <f>_xlfn.XLOOKUP(B544,'[5]cells down 02052026 13h50'!$B:$B,'[5]cells down 02052026 13h50'!$R:$R,"")</f>
        <v/>
      </c>
      <c r="AW544" s="24" t="str">
        <f>_xlfn.XLOOKUP(B544,'[5]cells down 02052026 13h50'!$B:$B,'[5]cells down 02052026 13h50'!$R:$R,"")</f>
        <v/>
      </c>
      <c r="AX544" s="24" t="str">
        <f>_xlfn.XLOOKUP(B544,'[6]cell downs 03052026 8h40 '!$B:$B,'[6]cell downs 03052026 8h40 '!$R:$R,"")</f>
        <v/>
      </c>
      <c r="AY544" s="24" t="str">
        <f>_xlfn.XLOOKUP(B544,'[7]ALL SITES DOWN'!$D:$D,'[7]ALL SITES DOWN'!$J:$J,"")</f>
        <v/>
      </c>
      <c r="AZ544" s="24" t="str">
        <f>_xlfn.XLOOKUP(B544,'[8]ALL SITES DOWN'!$D:$D,'[8]ALL SITES DOWN'!$J:$J,"")</f>
        <v/>
      </c>
      <c r="BA544" s="9" t="str">
        <f>_xlfn.XLOOKUP(B544,[9]sheet1!$AC:$AC,[9]sheet1!$AF:$AF,"")</f>
        <v/>
      </c>
      <c r="BB544" s="14" t="s">
        <v>5537</v>
      </c>
      <c r="BC544" s="14" t="s">
        <v>5537</v>
      </c>
      <c r="BD544" s="14" t="str">
        <f>_xlfn.XLOOKUP(B544,'[10]cell downs 18042026 17h'!$B:$B,'[10]cell downs 18042026 17h'!$B:$B,"")</f>
        <v/>
      </c>
      <c r="BE544" s="14" t="str">
        <f>_xlfn.XLOOKUP(B544,'[11]Cells Huawei 19042026 15h'!$B:$B,'[11]Cells Huawei 19042026 15h'!$B:$B,"")</f>
        <v/>
      </c>
      <c r="BF544" s="9" t="str">
        <f>_xlfn.XLOOKUP(B544,'[12]cells down 19042026 9H40'!$B:$B,'[12]cells down 19042026 9H40'!$B:$B,"")</f>
        <v/>
      </c>
      <c r="BG544" s="9" t="s">
        <v>5537</v>
      </c>
      <c r="BH544" s="9" t="s">
        <v>5537</v>
      </c>
    </row>
    <row r="545" spans="1:60" s="9" customFormat="1" x14ac:dyDescent="0.3">
      <c r="A545" s="1" t="s">
        <v>311</v>
      </c>
      <c r="B545" s="8" t="s">
        <v>312</v>
      </c>
      <c r="C545" s="3" t="str">
        <f>_xlfn.XLOOKUP(B545,'[1]daily break down'!$D:$D,'[1]daily break down'!$E:$E,"")</f>
        <v>Yaounde</v>
      </c>
      <c r="D545" s="1" t="s">
        <v>21</v>
      </c>
      <c r="E545" s="1" t="s">
        <v>30</v>
      </c>
      <c r="F545" s="3" t="s">
        <v>37</v>
      </c>
      <c r="G545" s="1" t="s">
        <v>38</v>
      </c>
      <c r="H545" s="42" t="str">
        <f>_xlfn.XLOOKUP(B545,[2]CALCULATION!$B:$B,[2]CALCULATION!$H:$H,"")</f>
        <v>ZTE</v>
      </c>
      <c r="I545" s="34">
        <v>0</v>
      </c>
      <c r="J545" s="34">
        <v>0</v>
      </c>
      <c r="K545" s="34">
        <v>0</v>
      </c>
      <c r="L545" s="34">
        <v>5.996403021404948</v>
      </c>
      <c r="M545" s="34">
        <v>34.245490578798226</v>
      </c>
      <c r="N545" s="34">
        <v>38.763650968944127</v>
      </c>
      <c r="O545" s="34">
        <v>40.276582827530511</v>
      </c>
      <c r="P545" s="34">
        <v>39.472809353000429</v>
      </c>
      <c r="Q545" s="34">
        <v>26.309469285141528</v>
      </c>
      <c r="R545" s="34">
        <v>0</v>
      </c>
      <c r="S545" s="35">
        <v>0</v>
      </c>
      <c r="T545" s="35">
        <v>13.868556899607057</v>
      </c>
      <c r="U545" s="35">
        <v>30.551703178639009</v>
      </c>
      <c r="V545" s="35">
        <v>13.868556899607057</v>
      </c>
      <c r="W545" s="35">
        <v>13.868556899607057</v>
      </c>
      <c r="X545" s="35">
        <v>13.868556899607057</v>
      </c>
      <c r="Y545" s="35">
        <v>13.868556899607057</v>
      </c>
      <c r="Z545" s="35">
        <v>12.15241215867227</v>
      </c>
      <c r="AA545" s="35">
        <v>0</v>
      </c>
      <c r="AB545" s="35">
        <v>0</v>
      </c>
      <c r="AC545" s="35">
        <v>0</v>
      </c>
      <c r="AD545" s="35">
        <v>0</v>
      </c>
      <c r="AE545" s="58" t="s">
        <v>5560</v>
      </c>
      <c r="AF545" s="58"/>
      <c r="AG545" s="57" t="str" cm="1">
        <f t="array" ref="AG545">IFERROR(_xlfn.IFS(
AI545="MPR ISSUE","PDH",
AI545="BSS Hardware Issue","BSS",
AI545="Sites strategiques, MLL, Pylone, etc.","ENVTECH",
AI545="AKTIVCO DEFAUT GE &amp; POWER Cabinet","AKTIVCO",
AI545="AKTIVCO Coupure ENEO &amp; Baisse de tension","AKTIVCO GRID ONLY",
AI545="Coupure ENEO &amp; Baisse de tension","IHS GRID ONLY",
AI545="Defaut GE &amp; POWER Cabinet","IHS",
AI545="Sharing","Partners",
AI545="Sites strategiques &amp; DataCenter","SST &amp; DC",
AI545="Exclu","Exclu",
AI545="SAT","SAT",
AI545="SPARE-ISSUE","SPARE-ISSUE",
AI545="Fiber CAmtel","TRANS_FO_CAMTEL",
AI545="Fiber AOF","Fiber AOF",
AI545="Projet OCM (HUAWEI)","TRAVAUX-HUAWEI",
AI545="Projet OCM (NOKIA)","TRAVAUX-NOKIA",
AI545="ACCESS-ISSUE","ACCESS-ISSUE",
AI545="Projet OCM (ZTE, NOKIA, autres projets)","TRAVAUX OCM",
AI545="No root CAuse","No root cause",
AI545="ODU HS","PDH",
AI545="IP &amp; VLAN","PDH",
AI545="Warehouse HUAWEI","SPARE-ISSUE",
AI545="SPARE-HS","SPARE-ISSUE",
AI545="Power Telco","BSS",AI545="no impacts","no impacts"
),"")</f>
        <v>no impacts</v>
      </c>
      <c r="AH545" s="57" t="str" cm="1">
        <f t="array" ref="AH545">IFERROR(_xlfn.IFS(
AI545="MPR ISSUE","TX ISSUE",
AI545="BSS Hardware Issue","RAN ISSUE",
AI545="Sites strategiques, MLL, Pylone, etc.","ENVTECH",
AI545="AKTIVCO DEFAUT GE &amp; POWER Cabinet","POWER ISSUE",
AI545="AKTIVCO Coupure ENEO &amp; Baisse de tension","POWER ISSUE",
AI545="Coupure ENEO &amp; Baisse de tension","POWER ISSUE",
AI545="Defaut GE &amp; POWER Cabinet","POWER ISSUE",
AI545="Sharing","POWER ISSUE",
AI545="Sites strategiques &amp; DataCenter","POWER ISSUE",
AI545="Exclu","Exclu",
AI545="SAT","TX ISSUE",
AI545="SPARE-ISSUE","SPARE-ISSUE",
AI545="Fiber CAmtel","TX ISSUE",
AI545="Fiber AOF","TX ISSUE",
AI545="Projet OCM (HUAWEI)","TRAVAUX-HUAWEI",
AI545="Projet OCM (NOKIA)","TRAVAUX -NOKIA",
AI545="ACCESS-ISSUE","ACCESS-ISSUE",
AI545="Projet OCM (ZTE, NOKIA, autres projets)","TRAVAUX OCM",
AI545="No root CAuse","No root cause",
AI545="ODU HS","TX ISSUE",
AI545="IP &amp; VLAN","TX ISSUE",
AI545="Warehouse HUAWEI","SPARE-ISSUE",
AI545="SPARE-HS","SPARE-ISSUE",
AI545="Power Telco","RAN ISSUE",AI545="no impacts","no impacts"
),"")</f>
        <v>no impacts</v>
      </c>
      <c r="AI545" s="85" t="s">
        <v>5998</v>
      </c>
      <c r="AJ545" s="57" t="str" cm="1">
        <f t="array" ref="AJ545">IFERROR(_xlfn.IFS(
AI545="MPR ISSUE","ACTIVE",
AI545="BSS Hardware Issue","ACTIVE",
AI545="Sites strategiques, MLL, Pylone, etc.","PASSIVE",
AI545="AKTIVCO DEFAUT GE &amp; POWER Cabinet","PASSIVE",
AI545="AKTIVCO Coupure ENEO &amp; Baisse de tension","PASSIVE",
AI545="Coupure ENEO &amp; Baisse de tension","PASSIVE",
AI545="Defaut GE &amp; POWER Cabinet","PASSIVE",
AI545="Sharing","PASSIVE",
AI545="Sites strategiques &amp; DataCenter","PASSIVE",
AI545="Exclu","Exclu",
AI545="SAT","ACTIVE",
AI545="SPARE-ISSUE","SPARE-ISSUE",
AI545="Fiber CAmtel","ACTIVE",
AI545="Fiber AOF","ACTIVE",
AI545="Projet OCM (HUAWEI)","PLANNED WORKS",
AI545="Projet OCM (NOKIA)","PLANNED WORKS",
AI545="ACCESS-ISSUE","ACCESS-ISSUE",
AI545="Projet OCM (ZTE, NOKIA, autres projets)","PLANNED WORKS",
AI545="No root CAuse","No root cause",
AI545="ODU HS","ACTIVE",
AI545="IP &amp; VLAN","ACTIVE",
AI545="Warehouse HUAWEI","SPARE-ISSUE",
AI545="SPARE-HS","SPARE-ISSUE",
AI545="Power Telco","ACTIVE", AI545="no impacts","no impacts"
),"")</f>
        <v>no impacts</v>
      </c>
      <c r="AK545" s="23" t="s">
        <v>5537</v>
      </c>
      <c r="AL545" s="23" t="str">
        <f t="shared" si="19"/>
        <v>CTR_718</v>
      </c>
      <c r="AN545" s="9" t="s">
        <v>5537</v>
      </c>
      <c r="AO545" s="23" t="str">
        <f>_xlfn.XLOOKUP(B545,'INCIDENT-05-03-2026'!E:E,'INCIDENT-05-03-2026'!F:F,"")</f>
        <v/>
      </c>
      <c r="AP545" s="7" t="s">
        <v>5537</v>
      </c>
      <c r="AQ545" s="6"/>
      <c r="AR545" s="7"/>
      <c r="AS545" s="3" t="str">
        <f>_xlfn.XLOOKUP(B545,'[3]tt num | region | site id'!$C:$C,'[3]tt num | region | site id'!$Q:$Q,"")</f>
        <v/>
      </c>
      <c r="AT545" s="24" t="str">
        <f>_xlfn.XLOOKUP(B545,'[4]Cells Huawei 03052026 12h'!$B:$B,'[4]Cells Huawei 03052026 12h'!$T:$T,"")</f>
        <v/>
      </c>
      <c r="AU545" s="24" t="str">
        <f>_xlfn.XLOOKUP(B545,'[5]cells down 02052026 8h50'!$B:$B,'[5]cells down 02052026 8h50'!$R:$R,"")</f>
        <v/>
      </c>
      <c r="AV545" s="24" t="str">
        <f>_xlfn.XLOOKUP(B545,'[5]cells down 02052026 13h50'!$B:$B,'[5]cells down 02052026 13h50'!$R:$R,"")</f>
        <v/>
      </c>
      <c r="AW545" s="24" t="str">
        <f>_xlfn.XLOOKUP(B545,'[5]cells down 02052026 13h50'!$B:$B,'[5]cells down 02052026 13h50'!$R:$R,"")</f>
        <v/>
      </c>
      <c r="AX545" s="24" t="str">
        <f>_xlfn.XLOOKUP(B545,'[6]cell downs 03052026 8h40 '!$B:$B,'[6]cell downs 03052026 8h40 '!$R:$R,"")</f>
        <v/>
      </c>
      <c r="AY545" s="24" t="str">
        <f>_xlfn.XLOOKUP(B545,'[7]ALL SITES DOWN'!$D:$D,'[7]ALL SITES DOWN'!$J:$J,"")</f>
        <v/>
      </c>
      <c r="AZ545" s="24" t="str">
        <f>_xlfn.XLOOKUP(B545,'[8]ALL SITES DOWN'!$D:$D,'[8]ALL SITES DOWN'!$J:$J,"")</f>
        <v/>
      </c>
      <c r="BA545" s="9" t="str">
        <f>_xlfn.XLOOKUP(B545,[9]sheet1!$AC:$AC,[9]sheet1!$AF:$AF,"")</f>
        <v/>
      </c>
      <c r="BB545" s="14" t="s">
        <v>5537</v>
      </c>
      <c r="BC545" s="14" t="s">
        <v>5537</v>
      </c>
      <c r="BD545" s="14" t="str">
        <f>_xlfn.XLOOKUP(B545,'[10]cell downs 18042026 17h'!$B:$B,'[10]cell downs 18042026 17h'!$B:$B,"")</f>
        <v/>
      </c>
      <c r="BE545" s="14" t="str">
        <f>_xlfn.XLOOKUP(B545,'[11]Cells Huawei 19042026 15h'!$B:$B,'[11]Cells Huawei 19042026 15h'!$B:$B,"")</f>
        <v/>
      </c>
      <c r="BF545" s="9" t="str">
        <f>_xlfn.XLOOKUP(B545,'[12]cells down 19042026 9H40'!$B:$B,'[12]cells down 19042026 9H40'!$B:$B,"")</f>
        <v>CTR_718</v>
      </c>
      <c r="BG545" s="9" t="s">
        <v>5537</v>
      </c>
      <c r="BH545" s="9" t="s">
        <v>1129</v>
      </c>
    </row>
    <row r="546" spans="1:60" s="9" customFormat="1" x14ac:dyDescent="0.3">
      <c r="A546" s="1" t="s">
        <v>3477</v>
      </c>
      <c r="B546" s="8" t="s">
        <v>3478</v>
      </c>
      <c r="C546" s="3" t="str">
        <f>_xlfn.XLOOKUP(B546,'[1]daily break down'!$D:$D,'[1]daily break down'!$E:$E,"")</f>
        <v>Douala</v>
      </c>
      <c r="D546" s="1" t="s">
        <v>11</v>
      </c>
      <c r="E546" s="1" t="s">
        <v>12</v>
      </c>
      <c r="F546" s="3" t="s">
        <v>31</v>
      </c>
      <c r="G546" s="1" t="s">
        <v>32</v>
      </c>
      <c r="H546" s="42" t="str">
        <f>_xlfn.XLOOKUP(B546,[2]CALCULATION!$B:$B,[2]CALCULATION!$H:$H,"")</f>
        <v>ZTE</v>
      </c>
      <c r="I546" s="34">
        <v>0</v>
      </c>
      <c r="J546" s="34">
        <v>0</v>
      </c>
      <c r="K546" s="34">
        <v>0</v>
      </c>
      <c r="L546" s="34">
        <v>0</v>
      </c>
      <c r="M546" s="34">
        <v>3.7935211581101344E-2</v>
      </c>
      <c r="N546" s="34">
        <v>0</v>
      </c>
      <c r="O546" s="34">
        <v>0</v>
      </c>
      <c r="P546" s="34">
        <v>0</v>
      </c>
      <c r="Q546" s="34">
        <v>0</v>
      </c>
      <c r="R546" s="34">
        <v>0</v>
      </c>
      <c r="S546" s="35">
        <v>0</v>
      </c>
      <c r="T546" s="35">
        <v>13.868556899607057</v>
      </c>
      <c r="U546" s="35">
        <v>12.535402630460029</v>
      </c>
      <c r="V546" s="35">
        <v>13.868556899607057</v>
      </c>
      <c r="W546" s="35">
        <v>13.868556899607057</v>
      </c>
      <c r="X546" s="35">
        <v>13.868556899607057</v>
      </c>
      <c r="Y546" s="35">
        <v>13.868556899607057</v>
      </c>
      <c r="Z546" s="35">
        <v>27.095532526902431</v>
      </c>
      <c r="AA546" s="35">
        <v>0</v>
      </c>
      <c r="AB546" s="35">
        <v>0</v>
      </c>
      <c r="AC546" s="35">
        <v>0</v>
      </c>
      <c r="AD546" s="35">
        <v>0</v>
      </c>
      <c r="AE546" s="58" t="s">
        <v>5560</v>
      </c>
      <c r="AF546" s="58"/>
      <c r="AG546" s="57" t="str" cm="1">
        <f t="array" ref="AG546">IFERROR(_xlfn.IFS(
AI546="MPR ISSUE","PDH",
AI546="BSS Hardware Issue","BSS",
AI546="Sites strategiques, MLL, Pylone, etc.","ENVTECH",
AI546="AKTIVCO DEFAUT GE &amp; POWER Cabinet","AKTIVCO",
AI546="AKTIVCO Coupure ENEO &amp; Baisse de tension","AKTIVCO GRID ONLY",
AI546="Coupure ENEO &amp; Baisse de tension","IHS GRID ONLY",
AI546="Defaut GE &amp; POWER Cabinet","IHS",
AI546="Sharing","Partners",
AI546="Sites strategiques &amp; DataCenter","SST &amp; DC",
AI546="Exclu","Exclu",
AI546="SAT","SAT",
AI546="SPARE-ISSUE","SPARE-ISSUE",
AI546="Fiber CAmtel","TRANS_FO_CAMTEL",
AI546="Fiber AOF","Fiber AOF",
AI546="Projet OCM (HUAWEI)","TRAVAUX-HUAWEI",
AI546="Projet OCM (NOKIA)","TRAVAUX-NOKIA",
AI546="ACCESS-ISSUE","ACCESS-ISSUE",
AI546="Projet OCM (ZTE, NOKIA, autres projets)","TRAVAUX OCM",
AI546="No root CAuse","No root cause",
AI546="ODU HS","PDH",
AI546="IP &amp; VLAN","PDH",
AI546="Warehouse HUAWEI","SPARE-ISSUE",
AI546="SPARE-HS","SPARE-ISSUE",
AI546="Power Telco","BSS",AI546="no impacts","no impacts"
),"")</f>
        <v>no impacts</v>
      </c>
      <c r="AH546" s="57" t="str" cm="1">
        <f t="array" ref="AH546">IFERROR(_xlfn.IFS(
AI546="MPR ISSUE","TX ISSUE",
AI546="BSS Hardware Issue","RAN ISSUE",
AI546="Sites strategiques, MLL, Pylone, etc.","ENVTECH",
AI546="AKTIVCO DEFAUT GE &amp; POWER Cabinet","POWER ISSUE",
AI546="AKTIVCO Coupure ENEO &amp; Baisse de tension","POWER ISSUE",
AI546="Coupure ENEO &amp; Baisse de tension","POWER ISSUE",
AI546="Defaut GE &amp; POWER Cabinet","POWER ISSUE",
AI546="Sharing","POWER ISSUE",
AI546="Sites strategiques &amp; DataCenter","POWER ISSUE",
AI546="Exclu","Exclu",
AI546="SAT","TX ISSUE",
AI546="SPARE-ISSUE","SPARE-ISSUE",
AI546="Fiber CAmtel","TX ISSUE",
AI546="Fiber AOF","TX ISSUE",
AI546="Projet OCM (HUAWEI)","TRAVAUX-HUAWEI",
AI546="Projet OCM (NOKIA)","TRAVAUX -NOKIA",
AI546="ACCESS-ISSUE","ACCESS-ISSUE",
AI546="Projet OCM (ZTE, NOKIA, autres projets)","TRAVAUX OCM",
AI546="No root CAuse","No root cause",
AI546="ODU HS","TX ISSUE",
AI546="IP &amp; VLAN","TX ISSUE",
AI546="Warehouse HUAWEI","SPARE-ISSUE",
AI546="SPARE-HS","SPARE-ISSUE",
AI546="Power Telco","RAN ISSUE",AI546="no impacts","no impacts"
),"")</f>
        <v>no impacts</v>
      </c>
      <c r="AI546" s="85" t="s">
        <v>5998</v>
      </c>
      <c r="AJ546" s="57" t="str" cm="1">
        <f t="array" ref="AJ546">IFERROR(_xlfn.IFS(
AI546="MPR ISSUE","ACTIVE",
AI546="BSS Hardware Issue","ACTIVE",
AI546="Sites strategiques, MLL, Pylone, etc.","PASSIVE",
AI546="AKTIVCO DEFAUT GE &amp; POWER Cabinet","PASSIVE",
AI546="AKTIVCO Coupure ENEO &amp; Baisse de tension","PASSIVE",
AI546="Coupure ENEO &amp; Baisse de tension","PASSIVE",
AI546="Defaut GE &amp; POWER Cabinet","PASSIVE",
AI546="Sharing","PASSIVE",
AI546="Sites strategiques &amp; DataCenter","PASSIVE",
AI546="Exclu","Exclu",
AI546="SAT","ACTIVE",
AI546="SPARE-ISSUE","SPARE-ISSUE",
AI546="Fiber CAmtel","ACTIVE",
AI546="Fiber AOF","ACTIVE",
AI546="Projet OCM (HUAWEI)","PLANNED WORKS",
AI546="Projet OCM (NOKIA)","PLANNED WORKS",
AI546="ACCESS-ISSUE","ACCESS-ISSUE",
AI546="Projet OCM (ZTE, NOKIA, autres projets)","PLANNED WORKS",
AI546="No root CAuse","No root cause",
AI546="ODU HS","ACTIVE",
AI546="IP &amp; VLAN","ACTIVE",
AI546="Warehouse HUAWEI","SPARE-ISSUE",
AI546="SPARE-HS","SPARE-ISSUE",
AI546="Power Telco","ACTIVE", AI546="no impacts","no impacts"
),"")</f>
        <v>no impacts</v>
      </c>
      <c r="AK546" s="23" t="s">
        <v>5678</v>
      </c>
      <c r="AL546" s="23" t="str">
        <f t="shared" si="19"/>
        <v>LIT_336</v>
      </c>
      <c r="AN546" s="9" t="s">
        <v>5537</v>
      </c>
      <c r="AO546" s="23" t="str">
        <f>_xlfn.XLOOKUP(B546,'INCIDENT-05-03-2026'!E:E,'INCIDENT-05-03-2026'!F:F,"")</f>
        <v/>
      </c>
      <c r="AP546" s="7" t="s">
        <v>5537</v>
      </c>
      <c r="AQ546" s="6"/>
      <c r="AR546" s="7"/>
      <c r="AS546" s="3" t="str">
        <f>_xlfn.XLOOKUP(B546,'[3]tt num | region | site id'!$C:$C,'[3]tt num | region | site id'!$Q:$Q,"")</f>
        <v/>
      </c>
      <c r="AT546" s="24" t="str">
        <f>_xlfn.XLOOKUP(B546,'[4]Cells Huawei 03052026 12h'!$B:$B,'[4]Cells Huawei 03052026 12h'!$T:$T,"")</f>
        <v/>
      </c>
      <c r="AU546" s="24" t="str">
        <f>_xlfn.XLOOKUP(B546,'[5]cells down 02052026 8h50'!$B:$B,'[5]cells down 02052026 8h50'!$R:$R,"")</f>
        <v xml:space="preserve">(05/03/2026 cell zte): 02/04/2026 : Need BO RAN analysis </v>
      </c>
      <c r="AV546" s="24" t="str">
        <f>_xlfn.XLOOKUP(B546,'[5]cells down 02052026 13h50'!$B:$B,'[5]cells down 02052026 13h50'!$R:$R,"")</f>
        <v>(05/03/2026 cell zte): 02/04/2026 : Need BO RAN analysis || 3G Cells down =&gt; Transmission investigation needed</v>
      </c>
      <c r="AW546" s="24" t="str">
        <f>_xlfn.XLOOKUP(B546,'[5]cells down 02052026 13h50'!$B:$B,'[5]cells down 02052026 13h50'!$R:$R,"")</f>
        <v>(05/03/2026 cell zte): 02/04/2026 : Need BO RAN analysis || 3G Cells down =&gt; Transmission investigation needed</v>
      </c>
      <c r="AX546" s="24" t="str">
        <f>_xlfn.XLOOKUP(B546,'[6]cell downs 03052026 8h40 '!$B:$B,'[6]cell downs 03052026 8h40 '!$R:$R,"")</f>
        <v/>
      </c>
      <c r="AY546" s="24" t="str">
        <f>_xlfn.XLOOKUP(B546,'[7]ALL SITES DOWN'!$D:$D,'[7]ALL SITES DOWN'!$J:$J,"")</f>
        <v/>
      </c>
      <c r="AZ546" s="24" t="str">
        <f>_xlfn.XLOOKUP(B546,'[8]ALL SITES DOWN'!$D:$D,'[8]ALL SITES DOWN'!$J:$J,"")</f>
        <v/>
      </c>
      <c r="BA546" s="9" t="str">
        <f>_xlfn.XLOOKUP(B546,[9]sheet1!$AC:$AC,[9]sheet1!$AF:$AF,"")</f>
        <v/>
      </c>
      <c r="BB546" s="14" t="s">
        <v>5537</v>
      </c>
      <c r="BC546" s="14" t="s">
        <v>5537</v>
      </c>
      <c r="BD546" s="14" t="str">
        <f>_xlfn.XLOOKUP(B546,'[10]cell downs 18042026 17h'!$B:$B,'[10]cell downs 18042026 17h'!$B:$B,"")</f>
        <v/>
      </c>
      <c r="BE546" s="14" t="str">
        <f>_xlfn.XLOOKUP(B546,'[11]Cells Huawei 19042026 15h'!$B:$B,'[11]Cells Huawei 19042026 15h'!$B:$B,"")</f>
        <v/>
      </c>
      <c r="BF546" s="9" t="str">
        <f>_xlfn.XLOOKUP(B546,'[12]cells down 19042026 9H40'!$B:$B,'[12]cells down 19042026 9H40'!$B:$B,"")</f>
        <v/>
      </c>
      <c r="BG546" s="9" t="s">
        <v>3478</v>
      </c>
      <c r="BH546" s="9" t="s">
        <v>12</v>
      </c>
    </row>
    <row r="547" spans="1:60" s="9" customFormat="1" x14ac:dyDescent="0.3">
      <c r="A547" s="3" t="s">
        <v>3208</v>
      </c>
      <c r="B547" s="31" t="s">
        <v>3209</v>
      </c>
      <c r="C547" s="3" t="str">
        <f>_xlfn.XLOOKUP(B547,'[1]daily break down'!$D:$D,'[1]daily break down'!$E:$E,"")</f>
        <v>Yaounde</v>
      </c>
      <c r="D547" s="3" t="s">
        <v>357</v>
      </c>
      <c r="E547" s="3" t="s">
        <v>89</v>
      </c>
      <c r="F547" s="3" t="s">
        <v>37</v>
      </c>
      <c r="G547" s="3" t="s">
        <v>38</v>
      </c>
      <c r="H547" s="42" t="str">
        <f>_xlfn.XLOOKUP(B547,[2]CALCULATION!$B:$B,[2]CALCULATION!$H:$H,"")</f>
        <v>ZTE</v>
      </c>
      <c r="I547" s="34">
        <v>0</v>
      </c>
      <c r="J547" s="34">
        <v>0</v>
      </c>
      <c r="K547" s="34">
        <v>0</v>
      </c>
      <c r="L547" s="34">
        <v>16.087436828152605</v>
      </c>
      <c r="M547" s="34">
        <v>0</v>
      </c>
      <c r="N547" s="34">
        <v>0</v>
      </c>
      <c r="O547" s="34">
        <v>0</v>
      </c>
      <c r="P547" s="34">
        <v>2.5397151523971342E-2</v>
      </c>
      <c r="Q547" s="34">
        <v>0</v>
      </c>
      <c r="R547" s="34">
        <v>0</v>
      </c>
      <c r="S547" s="35">
        <v>0</v>
      </c>
      <c r="T547" s="35">
        <v>0</v>
      </c>
      <c r="U547" s="35">
        <v>0</v>
      </c>
      <c r="V547" s="35">
        <v>0</v>
      </c>
      <c r="W547" s="35">
        <v>0</v>
      </c>
      <c r="X547" s="35">
        <v>0</v>
      </c>
      <c r="Y547" s="35">
        <v>13.601744127978819</v>
      </c>
      <c r="Z547" s="35">
        <v>0</v>
      </c>
      <c r="AA547" s="35">
        <v>0</v>
      </c>
      <c r="AB547" s="35">
        <v>0</v>
      </c>
      <c r="AC547" s="35">
        <v>0</v>
      </c>
      <c r="AD547" s="35">
        <v>0</v>
      </c>
      <c r="AE547" s="58" t="s">
        <v>5560</v>
      </c>
      <c r="AF547" s="58"/>
      <c r="AG547" s="57" t="str" cm="1">
        <f t="array" ref="AG547">IFERROR(_xlfn.IFS(
AI547="MPR ISSUE","PDH",
AI547="BSS Hardware Issue","BSS",
AI547="Sites strategiques, MLL, Pylone, etc.","ENVTECH",
AI547="AKTIVCO DEFAUT GE &amp; POWER Cabinet","AKTIVCO",
AI547="AKTIVCO Coupure ENEO &amp; Baisse de tension","AKTIVCO GRID ONLY",
AI547="Coupure ENEO &amp; Baisse de tension","IHS GRID ONLY",
AI547="Defaut GE &amp; POWER Cabinet","IHS",
AI547="Sharing","Partners",
AI547="Sites strategiques &amp; DataCenter","SST &amp; DC",
AI547="Exclu","Exclu",
AI547="SAT","SAT",
AI547="SPARE-ISSUE","SPARE-ISSUE",
AI547="Fiber CAmtel","TRANS_FO_CAMTEL",
AI547="Fiber AOF","Fiber AOF",
AI547="Projet OCM (HUAWEI)","TRAVAUX-HUAWEI",
AI547="Projet OCM (NOKIA)","TRAVAUX-NOKIA",
AI547="ACCESS-ISSUE","ACCESS-ISSUE",
AI547="Projet OCM (ZTE, NOKIA, autres projets)","TRAVAUX OCM",
AI547="No root CAuse","No root cause",
AI547="ODU HS","PDH",
AI547="IP &amp; VLAN","PDH",
AI547="Warehouse HUAWEI","SPARE-ISSUE",
AI547="SPARE-HS","SPARE-ISSUE",
AI547="Power Telco","BSS",AI547="no impacts","no impacts"
),"")</f>
        <v>no impacts</v>
      </c>
      <c r="AH547" s="57" t="str" cm="1">
        <f t="array" ref="AH547">IFERROR(_xlfn.IFS(
AI547="MPR ISSUE","TX ISSUE",
AI547="BSS Hardware Issue","RAN ISSUE",
AI547="Sites strategiques, MLL, Pylone, etc.","ENVTECH",
AI547="AKTIVCO DEFAUT GE &amp; POWER Cabinet","POWER ISSUE",
AI547="AKTIVCO Coupure ENEO &amp; Baisse de tension","POWER ISSUE",
AI547="Coupure ENEO &amp; Baisse de tension","POWER ISSUE",
AI547="Defaut GE &amp; POWER Cabinet","POWER ISSUE",
AI547="Sharing","POWER ISSUE",
AI547="Sites strategiques &amp; DataCenter","POWER ISSUE",
AI547="Exclu","Exclu",
AI547="SAT","TX ISSUE",
AI547="SPARE-ISSUE","SPARE-ISSUE",
AI547="Fiber CAmtel","TX ISSUE",
AI547="Fiber AOF","TX ISSUE",
AI547="Projet OCM (HUAWEI)","TRAVAUX-HUAWEI",
AI547="Projet OCM (NOKIA)","TRAVAUX -NOKIA",
AI547="ACCESS-ISSUE","ACCESS-ISSUE",
AI547="Projet OCM (ZTE, NOKIA, autres projets)","TRAVAUX OCM",
AI547="No root CAuse","No root cause",
AI547="ODU HS","TX ISSUE",
AI547="IP &amp; VLAN","TX ISSUE",
AI547="Warehouse HUAWEI","SPARE-ISSUE",
AI547="SPARE-HS","SPARE-ISSUE",
AI547="Power Telco","RAN ISSUE",AI547="no impacts","no impacts"
),"")</f>
        <v>no impacts</v>
      </c>
      <c r="AI547" s="85" t="s">
        <v>5998</v>
      </c>
      <c r="AJ547" s="57" t="str" cm="1">
        <f t="array" ref="AJ547">IFERROR(_xlfn.IFS(
AI547="MPR ISSUE","ACTIVE",
AI547="BSS Hardware Issue","ACTIVE",
AI547="Sites strategiques, MLL, Pylone, etc.","PASSIVE",
AI547="AKTIVCO DEFAUT GE &amp; POWER Cabinet","PASSIVE",
AI547="AKTIVCO Coupure ENEO &amp; Baisse de tension","PASSIVE",
AI547="Coupure ENEO &amp; Baisse de tension","PASSIVE",
AI547="Defaut GE &amp; POWER Cabinet","PASSIVE",
AI547="Sharing","PASSIVE",
AI547="Sites strategiques &amp; DataCenter","PASSIVE",
AI547="Exclu","Exclu",
AI547="SAT","ACTIVE",
AI547="SPARE-ISSUE","SPARE-ISSUE",
AI547="Fiber CAmtel","ACTIVE",
AI547="Fiber AOF","ACTIVE",
AI547="Projet OCM (HUAWEI)","PLANNED WORKS",
AI547="Projet OCM (NOKIA)","PLANNED WORKS",
AI547="ACCESS-ISSUE","ACCESS-ISSUE",
AI547="Projet OCM (ZTE, NOKIA, autres projets)","PLANNED WORKS",
AI547="No root CAuse","No root cause",
AI547="ODU HS","ACTIVE",
AI547="IP &amp; VLAN","ACTIVE",
AI547="Warehouse HUAWEI","SPARE-ISSUE",
AI547="SPARE-HS","SPARE-ISSUE",
AI547="Power Telco","ACTIVE", AI547="no impacts","no impacts"
),"")</f>
        <v>no impacts</v>
      </c>
      <c r="AK547" s="23" t="s">
        <v>5537</v>
      </c>
      <c r="AL547" s="23" t="str">
        <f t="shared" si="19"/>
        <v>CTR_920</v>
      </c>
      <c r="AN547" s="9" t="s">
        <v>5537</v>
      </c>
      <c r="AO547" s="23" t="str">
        <f>_xlfn.XLOOKUP(B547,'INCIDENT-05-03-2026'!E:E,'INCIDENT-05-03-2026'!F:F,"")</f>
        <v/>
      </c>
      <c r="AP547" s="7" t="s">
        <v>5537</v>
      </c>
      <c r="AQ547" s="6"/>
      <c r="AR547" s="7"/>
      <c r="AS547" s="3" t="str">
        <f>_xlfn.XLOOKUP(B547,'[3]tt num | region | site id'!$C:$C,'[3]tt num | region | site id'!$Q:$Q,"")</f>
        <v/>
      </c>
      <c r="AT547" s="24" t="str">
        <f>_xlfn.XLOOKUP(B547,'[4]Cells Huawei 03052026 12h'!$B:$B,'[4]Cells Huawei 03052026 12h'!$T:$T,"")</f>
        <v/>
      </c>
      <c r="AU547" s="24" t="str">
        <f>_xlfn.XLOOKUP(B547,'[5]cells down 02052026 8h50'!$B:$B,'[5]cells down 02052026 8h50'!$R:$R,"")</f>
        <v/>
      </c>
      <c r="AV547" s="24" t="str">
        <f>_xlfn.XLOOKUP(B547,'[5]cells down 02052026 13h50'!$B:$B,'[5]cells down 02052026 13h50'!$R:$R,"")</f>
        <v/>
      </c>
      <c r="AW547" s="24" t="str">
        <f>_xlfn.XLOOKUP(B547,'[5]cells down 02052026 13h50'!$B:$B,'[5]cells down 02052026 13h50'!$R:$R,"")</f>
        <v/>
      </c>
      <c r="AX547" s="24" t="str">
        <f>_xlfn.XLOOKUP(B547,'[6]cell downs 03052026 8h40 '!$B:$B,'[6]cell downs 03052026 8h40 '!$R:$R,"")</f>
        <v/>
      </c>
      <c r="AY547" s="24" t="str">
        <f>_xlfn.XLOOKUP(B547,'[7]ALL SITES DOWN'!$D:$D,'[7]ALL SITES DOWN'!$J:$J,"")</f>
        <v/>
      </c>
      <c r="AZ547" s="24" t="str">
        <f>_xlfn.XLOOKUP(B547,'[8]ALL SITES DOWN'!$D:$D,'[8]ALL SITES DOWN'!$J:$J,"")</f>
        <v/>
      </c>
      <c r="BA547" s="9" t="str">
        <f>_xlfn.XLOOKUP(B547,[9]sheet1!$AC:$AC,[9]sheet1!$AF:$AF,"")</f>
        <v/>
      </c>
      <c r="BB547" s="14" t="s">
        <v>5537</v>
      </c>
      <c r="BC547" s="14" t="s">
        <v>5537</v>
      </c>
      <c r="BD547" s="14" t="str">
        <f>_xlfn.XLOOKUP(B547,'[10]cell downs 18042026 17h'!$B:$B,'[10]cell downs 18042026 17h'!$B:$B,"")</f>
        <v/>
      </c>
      <c r="BE547" s="14" t="str">
        <f>_xlfn.XLOOKUP(B547,'[11]Cells Huawei 19042026 15h'!$B:$B,'[11]Cells Huawei 19042026 15h'!$B:$B,"")</f>
        <v/>
      </c>
      <c r="BF547" s="9" t="str">
        <f>_xlfn.XLOOKUP(B547,'[12]cells down 19042026 9H40'!$B:$B,'[12]cells down 19042026 9H40'!$B:$B,"")</f>
        <v/>
      </c>
      <c r="BG547" s="9" t="s">
        <v>5537</v>
      </c>
      <c r="BH547" s="9" t="s">
        <v>5459</v>
      </c>
    </row>
    <row r="548" spans="1:60" s="9" customFormat="1" x14ac:dyDescent="0.3">
      <c r="A548" s="1" t="s">
        <v>2781</v>
      </c>
      <c r="B548" s="8" t="s">
        <v>2782</v>
      </c>
      <c r="C548" s="3" t="str">
        <f>_xlfn.XLOOKUP(B548,'[1]daily break down'!$D:$D,'[1]daily break down'!$E:$E,"")</f>
        <v>Yaounde</v>
      </c>
      <c r="D548" s="1" t="s">
        <v>11</v>
      </c>
      <c r="E548" s="1" t="s">
        <v>12</v>
      </c>
      <c r="F548" s="3" t="s">
        <v>37</v>
      </c>
      <c r="G548" s="1" t="s">
        <v>38</v>
      </c>
      <c r="H548" s="42" t="str">
        <f>_xlfn.XLOOKUP(B548,[2]CALCULATION!$B:$B,[2]CALCULATION!$H:$H,"")</f>
        <v>ZTE</v>
      </c>
      <c r="I548" s="34">
        <v>0</v>
      </c>
      <c r="J548" s="34">
        <v>0</v>
      </c>
      <c r="K548" s="34">
        <v>0</v>
      </c>
      <c r="L548" s="34">
        <v>0</v>
      </c>
      <c r="M548" s="34">
        <v>0</v>
      </c>
      <c r="N548" s="34">
        <v>0</v>
      </c>
      <c r="O548" s="34">
        <v>0</v>
      </c>
      <c r="P548" s="34">
        <v>0</v>
      </c>
      <c r="Q548" s="34">
        <v>0</v>
      </c>
      <c r="R548" s="34">
        <v>0</v>
      </c>
      <c r="S548" s="35">
        <v>0</v>
      </c>
      <c r="T548" s="35">
        <v>4.2875528275019559E-2</v>
      </c>
      <c r="U548" s="35">
        <v>0</v>
      </c>
      <c r="V548" s="35">
        <v>0</v>
      </c>
      <c r="W548" s="35">
        <v>4.2875528275019559E-2</v>
      </c>
      <c r="X548" s="35">
        <v>3.6382846364354959</v>
      </c>
      <c r="Y548" s="35">
        <v>13.508734194553597</v>
      </c>
      <c r="Z548" s="35">
        <v>0</v>
      </c>
      <c r="AA548" s="35">
        <v>0</v>
      </c>
      <c r="AB548" s="35">
        <v>0</v>
      </c>
      <c r="AC548" s="35">
        <v>0</v>
      </c>
      <c r="AD548" s="35">
        <v>0</v>
      </c>
      <c r="AE548" s="58" t="s">
        <v>5560</v>
      </c>
      <c r="AF548" s="58"/>
      <c r="AG548" s="57" t="str" cm="1">
        <f t="array" ref="AG548">IFERROR(_xlfn.IFS(
AI548="MPR ISSUE","PDH",
AI548="BSS Hardware Issue","BSS",
AI548="Sites strategiques, MLL, Pylone, etc.","ENVTECH",
AI548="AKTIVCO DEFAUT GE &amp; POWER Cabinet","AKTIVCO",
AI548="AKTIVCO Coupure ENEO &amp; Baisse de tension","AKTIVCO GRID ONLY",
AI548="Coupure ENEO &amp; Baisse de tension","IHS GRID ONLY",
AI548="Defaut GE &amp; POWER Cabinet","IHS",
AI548="Sharing","Partners",
AI548="Sites strategiques &amp; DataCenter","SST &amp; DC",
AI548="Exclu","Exclu",
AI548="SAT","SAT",
AI548="SPARE-ISSUE","SPARE-ISSUE",
AI548="Fiber CAmtel","TRANS_FO_CAMTEL",
AI548="Fiber AOF","Fiber AOF",
AI548="Projet OCM (HUAWEI)","TRAVAUX-HUAWEI",
AI548="Projet OCM (NOKIA)","TRAVAUX-NOKIA",
AI548="ACCESS-ISSUE","ACCESS-ISSUE",
AI548="Projet OCM (ZTE, NOKIA, autres projets)","TRAVAUX OCM",
AI548="No root CAuse","No root cause",
AI548="ODU HS","PDH",
AI548="IP &amp; VLAN","PDH",
AI548="Warehouse HUAWEI","SPARE-ISSUE",
AI548="SPARE-HS","SPARE-ISSUE",
AI548="Power Telco","BSS",AI548="no impacts","no impacts"
),"")</f>
        <v>no impacts</v>
      </c>
      <c r="AH548" s="57" t="str" cm="1">
        <f t="array" ref="AH548">IFERROR(_xlfn.IFS(
AI548="MPR ISSUE","TX ISSUE",
AI548="BSS Hardware Issue","RAN ISSUE",
AI548="Sites strategiques, MLL, Pylone, etc.","ENVTECH",
AI548="AKTIVCO DEFAUT GE &amp; POWER Cabinet","POWER ISSUE",
AI548="AKTIVCO Coupure ENEO &amp; Baisse de tension","POWER ISSUE",
AI548="Coupure ENEO &amp; Baisse de tension","POWER ISSUE",
AI548="Defaut GE &amp; POWER Cabinet","POWER ISSUE",
AI548="Sharing","POWER ISSUE",
AI548="Sites strategiques &amp; DataCenter","POWER ISSUE",
AI548="Exclu","Exclu",
AI548="SAT","TX ISSUE",
AI548="SPARE-ISSUE","SPARE-ISSUE",
AI548="Fiber CAmtel","TX ISSUE",
AI548="Fiber AOF","TX ISSUE",
AI548="Projet OCM (HUAWEI)","TRAVAUX-HUAWEI",
AI548="Projet OCM (NOKIA)","TRAVAUX -NOKIA",
AI548="ACCESS-ISSUE","ACCESS-ISSUE",
AI548="Projet OCM (ZTE, NOKIA, autres projets)","TRAVAUX OCM",
AI548="No root CAuse","No root cause",
AI548="ODU HS","TX ISSUE",
AI548="IP &amp; VLAN","TX ISSUE",
AI548="Warehouse HUAWEI","SPARE-ISSUE",
AI548="SPARE-HS","SPARE-ISSUE",
AI548="Power Telco","RAN ISSUE",AI548="no impacts","no impacts"
),"")</f>
        <v>no impacts</v>
      </c>
      <c r="AI548" s="85" t="s">
        <v>5998</v>
      </c>
      <c r="AJ548" s="57" t="str" cm="1">
        <f t="array" ref="AJ548">IFERROR(_xlfn.IFS(
AI548="MPR ISSUE","ACTIVE",
AI548="BSS Hardware Issue","ACTIVE",
AI548="Sites strategiques, MLL, Pylone, etc.","PASSIVE",
AI548="AKTIVCO DEFAUT GE &amp; POWER Cabinet","PASSIVE",
AI548="AKTIVCO Coupure ENEO &amp; Baisse de tension","PASSIVE",
AI548="Coupure ENEO &amp; Baisse de tension","PASSIVE",
AI548="Defaut GE &amp; POWER Cabinet","PASSIVE",
AI548="Sharing","PASSIVE",
AI548="Sites strategiques &amp; DataCenter","PASSIVE",
AI548="Exclu","Exclu",
AI548="SAT","ACTIVE",
AI548="SPARE-ISSUE","SPARE-ISSUE",
AI548="Fiber CAmtel","ACTIVE",
AI548="Fiber AOF","ACTIVE",
AI548="Projet OCM (HUAWEI)","PLANNED WORKS",
AI548="Projet OCM (NOKIA)","PLANNED WORKS",
AI548="ACCESS-ISSUE","ACCESS-ISSUE",
AI548="Projet OCM (ZTE, NOKIA, autres projets)","PLANNED WORKS",
AI548="No root CAuse","No root cause",
AI548="ODU HS","ACTIVE",
AI548="IP &amp; VLAN","ACTIVE",
AI548="Warehouse HUAWEI","SPARE-ISSUE",
AI548="SPARE-HS","SPARE-ISSUE",
AI548="Power Telco","ACTIVE", AI548="no impacts","no impacts"
),"")</f>
        <v>no impacts</v>
      </c>
      <c r="AK548" s="23" t="s">
        <v>5537</v>
      </c>
      <c r="AL548" s="23" t="str">
        <f t="shared" si="19"/>
        <v>CTR_213</v>
      </c>
      <c r="AN548" s="9" t="s">
        <v>5537</v>
      </c>
      <c r="AO548" s="23" t="str">
        <f>_xlfn.XLOOKUP(B548,'INCIDENT-05-03-2026'!E:E,'INCIDENT-05-03-2026'!F:F,"")</f>
        <v/>
      </c>
      <c r="AP548" s="7" t="s">
        <v>5537</v>
      </c>
      <c r="AQ548" s="6"/>
      <c r="AR548" s="7"/>
      <c r="AS548" s="3" t="str">
        <f>_xlfn.XLOOKUP(B548,'[3]tt num | region | site id'!$C:$C,'[3]tt num | region | site id'!$Q:$Q,"")</f>
        <v/>
      </c>
      <c r="AT548" s="24" t="str">
        <f>_xlfn.XLOOKUP(B548,'[4]Cells Huawei 03052026 12h'!$B:$B,'[4]Cells Huawei 03052026 12h'!$T:$T,"")</f>
        <v/>
      </c>
      <c r="AU548" s="24" t="str">
        <f>_xlfn.XLOOKUP(B548,'[5]cells down 02052026 8h50'!$B:$B,'[5]cells down 02052026 8h50'!$R:$R,"")</f>
        <v/>
      </c>
      <c r="AV548" s="24" t="str">
        <f>_xlfn.XLOOKUP(B548,'[5]cells down 02052026 13h50'!$B:$B,'[5]cells down 02052026 13h50'!$R:$R,"")</f>
        <v/>
      </c>
      <c r="AW548" s="24" t="str">
        <f>_xlfn.XLOOKUP(B548,'[5]cells down 02052026 13h50'!$B:$B,'[5]cells down 02052026 13h50'!$R:$R,"")</f>
        <v/>
      </c>
      <c r="AX548" s="24" t="str">
        <f>_xlfn.XLOOKUP(B548,'[6]cell downs 03052026 8h40 '!$B:$B,'[6]cell downs 03052026 8h40 '!$R:$R,"")</f>
        <v/>
      </c>
      <c r="AY548" s="24" t="str">
        <f>_xlfn.XLOOKUP(B548,'[7]ALL SITES DOWN'!$D:$D,'[7]ALL SITES DOWN'!$J:$J,"")</f>
        <v/>
      </c>
      <c r="AZ548" s="24" t="str">
        <f>_xlfn.XLOOKUP(B548,'[8]ALL SITES DOWN'!$D:$D,'[8]ALL SITES DOWN'!$J:$J,"")</f>
        <v/>
      </c>
      <c r="BA548" s="9" t="str">
        <f>_xlfn.XLOOKUP(B548,[9]sheet1!$AC:$AC,[9]sheet1!$AF:$AF,"")</f>
        <v/>
      </c>
      <c r="BB548" s="14" t="s">
        <v>5537</v>
      </c>
      <c r="BC548" s="14" t="s">
        <v>5537</v>
      </c>
      <c r="BD548" s="14" t="str">
        <f>_xlfn.XLOOKUP(B548,'[10]cell downs 18042026 17h'!$B:$B,'[10]cell downs 18042026 17h'!$B:$B,"")</f>
        <v/>
      </c>
      <c r="BE548" s="14" t="str">
        <f>_xlfn.XLOOKUP(B548,'[11]Cells Huawei 19042026 15h'!$B:$B,'[11]Cells Huawei 19042026 15h'!$B:$B,"")</f>
        <v/>
      </c>
      <c r="BF548" s="9" t="str">
        <f>_xlfn.XLOOKUP(B548,'[12]cells down 19042026 9H40'!$B:$B,'[12]cells down 19042026 9H40'!$B:$B,"")</f>
        <v/>
      </c>
      <c r="BG548" s="9" t="s">
        <v>2782</v>
      </c>
      <c r="BH548" s="9" t="s">
        <v>302</v>
      </c>
    </row>
    <row r="549" spans="1:60" s="9" customFormat="1" x14ac:dyDescent="0.3">
      <c r="A549" s="1" t="s">
        <v>5600</v>
      </c>
      <c r="B549" s="8" t="s">
        <v>2568</v>
      </c>
      <c r="C549" s="3" t="str">
        <f>_xlfn.XLOOKUP(B549,'[1]daily break down'!$D:$D,'[1]daily break down'!$E:$E,"")</f>
        <v>Yaounde</v>
      </c>
      <c r="D549" s="1" t="s">
        <v>11</v>
      </c>
      <c r="E549" s="1" t="s">
        <v>12</v>
      </c>
      <c r="F549" s="3" t="s">
        <v>37</v>
      </c>
      <c r="G549" s="1" t="s">
        <v>38</v>
      </c>
      <c r="H549" s="42" t="str">
        <f>_xlfn.XLOOKUP(B549,[2]CALCULATION!$B:$B,[2]CALCULATION!$H:$H,"")</f>
        <v>ZTE</v>
      </c>
      <c r="I549" s="34">
        <v>0</v>
      </c>
      <c r="J549" s="34">
        <v>0</v>
      </c>
      <c r="K549" s="34">
        <v>0.17203716544960049</v>
      </c>
      <c r="L549" s="34">
        <v>0.28441599392751243</v>
      </c>
      <c r="M549" s="34">
        <v>4.7407956727819585</v>
      </c>
      <c r="N549" s="34">
        <v>4.3603912873502209</v>
      </c>
      <c r="O549" s="34">
        <v>2.6021022563514284</v>
      </c>
      <c r="P549" s="34">
        <v>3.589238171062656</v>
      </c>
      <c r="Q549" s="34">
        <v>9.1043794391509927</v>
      </c>
      <c r="R549" s="34">
        <v>11.071891773891156</v>
      </c>
      <c r="S549" s="35">
        <v>6.0526191882613789</v>
      </c>
      <c r="T549" s="35">
        <v>0</v>
      </c>
      <c r="U549" s="35">
        <v>0</v>
      </c>
      <c r="V549" s="35">
        <v>0</v>
      </c>
      <c r="W549" s="35">
        <v>0</v>
      </c>
      <c r="X549" s="35">
        <v>4.7207490447532043</v>
      </c>
      <c r="Y549" s="35">
        <v>11.97407921057663</v>
      </c>
      <c r="Z549" s="35">
        <v>0</v>
      </c>
      <c r="AA549" s="35">
        <v>0</v>
      </c>
      <c r="AB549" s="35">
        <v>0</v>
      </c>
      <c r="AC549" s="35">
        <v>0</v>
      </c>
      <c r="AD549" s="35">
        <v>0</v>
      </c>
      <c r="AE549" s="58" t="s">
        <v>5560</v>
      </c>
      <c r="AF549" s="58"/>
      <c r="AG549" s="57" t="str" cm="1">
        <f t="array" ref="AG549">IFERROR(_xlfn.IFS(
AI549="MPR ISSUE","PDH",
AI549="BSS Hardware Issue","BSS",
AI549="Sites strategiques, MLL, Pylone, etc.","ENVTECH",
AI549="AKTIVCO DEFAUT GE &amp; POWER Cabinet","AKTIVCO",
AI549="AKTIVCO Coupure ENEO &amp; Baisse de tension","AKTIVCO GRID ONLY",
AI549="Coupure ENEO &amp; Baisse de tension","IHS GRID ONLY",
AI549="Defaut GE &amp; POWER Cabinet","IHS",
AI549="Sharing","Partners",
AI549="Sites strategiques &amp; DataCenter","SST &amp; DC",
AI549="Exclu","Exclu",
AI549="SAT","SAT",
AI549="SPARE-ISSUE","SPARE-ISSUE",
AI549="Fiber CAmtel","TRANS_FO_CAMTEL",
AI549="Fiber AOF","Fiber AOF",
AI549="Projet OCM (HUAWEI)","TRAVAUX-HUAWEI",
AI549="Projet OCM (NOKIA)","TRAVAUX-NOKIA",
AI549="ACCESS-ISSUE","ACCESS-ISSUE",
AI549="Projet OCM (ZTE, NOKIA, autres projets)","TRAVAUX OCM",
AI549="No root CAuse","No root cause",
AI549="ODU HS","PDH",
AI549="IP &amp; VLAN","PDH",
AI549="Warehouse HUAWEI","SPARE-ISSUE",
AI549="SPARE-HS","SPARE-ISSUE",
AI549="Power Telco","BSS",AI549="no impacts","no impacts"
),"")</f>
        <v>no impacts</v>
      </c>
      <c r="AH549" s="57" t="str" cm="1">
        <f t="array" ref="AH549">IFERROR(_xlfn.IFS(
AI549="MPR ISSUE","TX ISSUE",
AI549="BSS Hardware Issue","RAN ISSUE",
AI549="Sites strategiques, MLL, Pylone, etc.","ENVTECH",
AI549="AKTIVCO DEFAUT GE &amp; POWER Cabinet","POWER ISSUE",
AI549="AKTIVCO Coupure ENEO &amp; Baisse de tension","POWER ISSUE",
AI549="Coupure ENEO &amp; Baisse de tension","POWER ISSUE",
AI549="Defaut GE &amp; POWER Cabinet","POWER ISSUE",
AI549="Sharing","POWER ISSUE",
AI549="Sites strategiques &amp; DataCenter","POWER ISSUE",
AI549="Exclu","Exclu",
AI549="SAT","TX ISSUE",
AI549="SPARE-ISSUE","SPARE-ISSUE",
AI549="Fiber CAmtel","TX ISSUE",
AI549="Fiber AOF","TX ISSUE",
AI549="Projet OCM (HUAWEI)","TRAVAUX-HUAWEI",
AI549="Projet OCM (NOKIA)","TRAVAUX -NOKIA",
AI549="ACCESS-ISSUE","ACCESS-ISSUE",
AI549="Projet OCM (ZTE, NOKIA, autres projets)","TRAVAUX OCM",
AI549="No root CAuse","No root cause",
AI549="ODU HS","TX ISSUE",
AI549="IP &amp; VLAN","TX ISSUE",
AI549="Warehouse HUAWEI","SPARE-ISSUE",
AI549="SPARE-HS","SPARE-ISSUE",
AI549="Power Telco","RAN ISSUE",AI549="no impacts","no impacts"
),"")</f>
        <v>no impacts</v>
      </c>
      <c r="AI549" s="85" t="s">
        <v>5998</v>
      </c>
      <c r="AJ549" s="57" t="str" cm="1">
        <f t="array" ref="AJ549">IFERROR(_xlfn.IFS(
AI549="MPR ISSUE","ACTIVE",
AI549="BSS Hardware Issue","ACTIVE",
AI549="Sites strategiques, MLL, Pylone, etc.","PASSIVE",
AI549="AKTIVCO DEFAUT GE &amp; POWER Cabinet","PASSIVE",
AI549="AKTIVCO Coupure ENEO &amp; Baisse de tension","PASSIVE",
AI549="Coupure ENEO &amp; Baisse de tension","PASSIVE",
AI549="Defaut GE &amp; POWER Cabinet","PASSIVE",
AI549="Sharing","PASSIVE",
AI549="Sites strategiques &amp; DataCenter","PASSIVE",
AI549="Exclu","Exclu",
AI549="SAT","ACTIVE",
AI549="SPARE-ISSUE","SPARE-ISSUE",
AI549="Fiber CAmtel","ACTIVE",
AI549="Fiber AOF","ACTIVE",
AI549="Projet OCM (HUAWEI)","PLANNED WORKS",
AI549="Projet OCM (NOKIA)","PLANNED WORKS",
AI549="ACCESS-ISSUE","ACCESS-ISSUE",
AI549="Projet OCM (ZTE, NOKIA, autres projets)","PLANNED WORKS",
AI549="No root CAuse","No root cause",
AI549="ODU HS","ACTIVE",
AI549="IP &amp; VLAN","ACTIVE",
AI549="Warehouse HUAWEI","SPARE-ISSUE",
AI549="SPARE-HS","SPARE-ISSUE",
AI549="Power Telco","ACTIVE", AI549="no impacts","no impacts"
),"")</f>
        <v>no impacts</v>
      </c>
      <c r="AK549" s="23" t="s">
        <v>5537</v>
      </c>
      <c r="AL549" s="23" t="str">
        <f t="shared" si="19"/>
        <v>CTR_604</v>
      </c>
      <c r="AN549" s="9" t="s">
        <v>5537</v>
      </c>
      <c r="AO549" s="23" t="str">
        <f>_xlfn.XLOOKUP(B549,'INCIDENT-05-03-2026'!E:E,'INCIDENT-05-03-2026'!F:F,"")</f>
        <v/>
      </c>
      <c r="AP549" s="7" t="s">
        <v>5537</v>
      </c>
      <c r="AQ549" s="6"/>
      <c r="AR549" s="7"/>
      <c r="AS549" s="3" t="str">
        <f>_xlfn.XLOOKUP(B549,'[3]tt num | region | site id'!$C:$C,'[3]tt num | region | site id'!$Q:$Q,"")</f>
        <v/>
      </c>
      <c r="AT549" s="24" t="str">
        <f>_xlfn.XLOOKUP(B549,'[4]Cells Huawei 03052026 12h'!$B:$B,'[4]Cells Huawei 03052026 12h'!$T:$T,"")</f>
        <v/>
      </c>
      <c r="AU549" s="24" t="str">
        <f>_xlfn.XLOOKUP(B549,'[5]cells down 02052026 8h50'!$B:$B,'[5]cells down 02052026 8h50'!$R:$R,"")</f>
        <v/>
      </c>
      <c r="AV549" s="24" t="str">
        <f>_xlfn.XLOOKUP(B549,'[5]cells down 02052026 13h50'!$B:$B,'[5]cells down 02052026 13h50'!$R:$R,"")</f>
        <v/>
      </c>
      <c r="AW549" s="24" t="str">
        <f>_xlfn.XLOOKUP(B549,'[5]cells down 02052026 13h50'!$B:$B,'[5]cells down 02052026 13h50'!$R:$R,"")</f>
        <v/>
      </c>
      <c r="AX549" s="24" t="str">
        <f>_xlfn.XLOOKUP(B549,'[6]cell downs 03052026 8h40 '!$B:$B,'[6]cell downs 03052026 8h40 '!$R:$R,"")</f>
        <v/>
      </c>
      <c r="AY549" s="24" t="str">
        <f>_xlfn.XLOOKUP(B549,'[7]ALL SITES DOWN'!$D:$D,'[7]ALL SITES DOWN'!$J:$J,"")</f>
        <v/>
      </c>
      <c r="AZ549" s="24" t="str">
        <f>_xlfn.XLOOKUP(B549,'[8]ALL SITES DOWN'!$D:$D,'[8]ALL SITES DOWN'!$J:$J,"")</f>
        <v/>
      </c>
      <c r="BA549" s="9" t="str">
        <f>_xlfn.XLOOKUP(B549,[9]sheet1!$AC:$AC,[9]sheet1!$AF:$AF,"")</f>
        <v/>
      </c>
      <c r="BB549" s="14" t="s">
        <v>5537</v>
      </c>
      <c r="BC549" s="14" t="s">
        <v>5537</v>
      </c>
      <c r="BD549" s="14" t="str">
        <f>_xlfn.XLOOKUP(B549,'[10]cell downs 18042026 17h'!$B:$B,'[10]cell downs 18042026 17h'!$B:$B,"")</f>
        <v/>
      </c>
      <c r="BE549" s="14" t="str">
        <f>_xlfn.XLOOKUP(B549,'[11]Cells Huawei 19042026 15h'!$B:$B,'[11]Cells Huawei 19042026 15h'!$B:$B,"")</f>
        <v/>
      </c>
      <c r="BF549" s="9" t="str">
        <f>_xlfn.XLOOKUP(B549,'[12]cells down 19042026 9H40'!$B:$B,'[12]cells down 19042026 9H40'!$B:$B,"")</f>
        <v/>
      </c>
      <c r="BG549" s="9" t="s">
        <v>2568</v>
      </c>
      <c r="BH549" s="9" t="s">
        <v>5537</v>
      </c>
    </row>
    <row r="550" spans="1:60" s="9" customFormat="1" x14ac:dyDescent="0.3">
      <c r="A550" s="1" t="s">
        <v>370</v>
      </c>
      <c r="B550" s="8" t="s">
        <v>371</v>
      </c>
      <c r="C550" s="3" t="str">
        <f>_xlfn.XLOOKUP(B550,'[1]daily break down'!$D:$D,'[1]daily break down'!$E:$E,"")</f>
        <v>SUD-OUEST</v>
      </c>
      <c r="D550" s="1" t="s">
        <v>21</v>
      </c>
      <c r="E550" s="1" t="s">
        <v>22</v>
      </c>
      <c r="F550" s="3" t="s">
        <v>13</v>
      </c>
      <c r="G550" s="1" t="s">
        <v>14</v>
      </c>
      <c r="H550" s="40" t="str">
        <f>_xlfn.XLOOKUP(B550,[2]CALCULATION!$B:$B,[2]CALCULATION!$H:$H,"")</f>
        <v>Huawei</v>
      </c>
      <c r="I550" s="34">
        <v>0.32129893588788727</v>
      </c>
      <c r="J550" s="34">
        <v>0.1927971966110498</v>
      </c>
      <c r="K550" s="34">
        <v>4.0284269746285322</v>
      </c>
      <c r="L550" s="34">
        <v>2.4149944497236273</v>
      </c>
      <c r="M550" s="34">
        <v>3.4441676440289588</v>
      </c>
      <c r="N550" s="34">
        <v>6.543601059260971</v>
      </c>
      <c r="O550" s="34">
        <v>0</v>
      </c>
      <c r="P550" s="34">
        <v>10.126400767051049</v>
      </c>
      <c r="Q550" s="34">
        <v>0.78370901142301097</v>
      </c>
      <c r="R550" s="34">
        <v>0.20098349755873449</v>
      </c>
      <c r="S550" s="35">
        <v>0.20795701318083631</v>
      </c>
      <c r="T550" s="35">
        <v>18.491409199476077</v>
      </c>
      <c r="U550" s="35">
        <v>18.491409199476077</v>
      </c>
      <c r="V550" s="35">
        <v>18.491409199476077</v>
      </c>
      <c r="W550" s="35">
        <v>18.491409199476077</v>
      </c>
      <c r="X550" s="35">
        <v>18.491141673301318</v>
      </c>
      <c r="Y550" s="35">
        <v>11.727099046037333</v>
      </c>
      <c r="Z550" s="35">
        <v>0</v>
      </c>
      <c r="AA550" s="35">
        <v>0</v>
      </c>
      <c r="AB550" s="35">
        <v>0</v>
      </c>
      <c r="AC550" s="35">
        <v>0</v>
      </c>
      <c r="AD550" s="35">
        <v>0</v>
      </c>
      <c r="AE550" s="58" t="s">
        <v>5559</v>
      </c>
      <c r="AF550" s="58" t="s">
        <v>5536</v>
      </c>
      <c r="AG550" s="57" t="str" cm="1">
        <f t="array" ref="AG550">IFERROR(_xlfn.IFS(
AI550="MPR ISSUE","PDH",
AI550="BSS Hardware Issue","BSS",
AI550="Sites strategiques, MLL, Pylone, etc.","ENVTECH",
AI550="AKTIVCO DEFAUT GE &amp; POWER Cabinet","AKTIVCO",
AI550="AKTIVCO Coupure ENEO &amp; Baisse de tension","AKTIVCO GRID ONLY",
AI550="Coupure ENEO &amp; Baisse de tension","IHS GRID ONLY",
AI550="Defaut GE &amp; POWER Cabinet","IHS",
AI550="Sharing","Partners",
AI550="Sites strategiques &amp; DataCenter","SST &amp; DC",
AI550="Exclu","Exclu",
AI550="SAT","SAT",
AI550="SPARE-ISSUE","SPARE-ISSUE",
AI550="Fiber CAmtel","TRANS_FO_CAMTEL",
AI550="Fiber AOF","Fiber AOF",
AI550="Projet OCM (HUAWEI)","TRAVAUX-HUAWEI",
AI550="Projet OCM (NOKIA)","TRAVAUX-NOKIA",
AI550="ACCESS-ISSUE","ACCESS-ISSUE",
AI550="Projet OCM (ZTE, NOKIA, autres projets)","TRAVAUX OCM",
AI550="No root CAuse","No root cause",
AI550="ODU HS","PDH",
AI550="IP &amp; VLAN","PDH",
AI550="Warehouse HUAWEI","SPARE-ISSUE",
AI550="SPARE-HS","SPARE-ISSUE",
AI550="Power Telco","BSS",AI550="no impacts","no impacts"
),"")</f>
        <v>Exclu</v>
      </c>
      <c r="AH550" s="57" t="str" cm="1">
        <f t="array" ref="AH550">IFERROR(_xlfn.IFS(
AI550="MPR ISSUE","TX ISSUE",
AI550="BSS Hardware Issue","RAN ISSUE",
AI550="Sites strategiques, MLL, Pylone, etc.","ENVTECH",
AI550="AKTIVCO DEFAUT GE &amp; POWER Cabinet","POWER ISSUE",
AI550="AKTIVCO Coupure ENEO &amp; Baisse de tension","POWER ISSUE",
AI550="Coupure ENEO &amp; Baisse de tension","POWER ISSUE",
AI550="Defaut GE &amp; POWER Cabinet","POWER ISSUE",
AI550="Sharing","POWER ISSUE",
AI550="Sites strategiques &amp; DataCenter","POWER ISSUE",
AI550="Exclu","Exclu",
AI550="SAT","TX ISSUE",
AI550="SPARE-ISSUE","SPARE-ISSUE",
AI550="Fiber CAmtel","TX ISSUE",
AI550="Fiber AOF","TX ISSUE",
AI550="Projet OCM (HUAWEI)","TRAVAUX-HUAWEI",
AI550="Projet OCM (NOKIA)","TRAVAUX -NOKIA",
AI550="ACCESS-ISSUE","ACCESS-ISSUE",
AI550="Projet OCM (ZTE, NOKIA, autres projets)","TRAVAUX OCM",
AI550="No root CAuse","No root cause",
AI550="ODU HS","TX ISSUE",
AI550="IP &amp; VLAN","TX ISSUE",
AI550="Warehouse HUAWEI","SPARE-ISSUE",
AI550="SPARE-HS","SPARE-ISSUE",
AI550="Power Telco","RAN ISSUE",AI550="no impacts","no impacts"
),"")</f>
        <v>Exclu</v>
      </c>
      <c r="AI550" s="85" t="s">
        <v>5559</v>
      </c>
      <c r="AJ550" s="57" t="str" cm="1">
        <f t="array" ref="AJ550">IFERROR(_xlfn.IFS(
AI550="MPR ISSUE","ACTIVE",
AI550="BSS Hardware Issue","ACTIVE",
AI550="Sites strategiques, MLL, Pylone, etc.","PASSIVE",
AI550="AKTIVCO DEFAUT GE &amp; POWER Cabinet","PASSIVE",
AI550="AKTIVCO Coupure ENEO &amp; Baisse de tension","PASSIVE",
AI550="Coupure ENEO &amp; Baisse de tension","PASSIVE",
AI550="Defaut GE &amp; POWER Cabinet","PASSIVE",
AI550="Sharing","PASSIVE",
AI550="Sites strategiques &amp; DataCenter","PASSIVE",
AI550="Exclu","Exclu",
AI550="SAT","ACTIVE",
AI550="SPARE-ISSUE","SPARE-ISSUE",
AI550="Fiber CAmtel","ACTIVE",
AI550="Fiber AOF","ACTIVE",
AI550="Projet OCM (HUAWEI)","PLANNED WORKS",
AI550="Projet OCM (NOKIA)","PLANNED WORKS",
AI550="ACCESS-ISSUE","ACCESS-ISSUE",
AI550="Projet OCM (ZTE, NOKIA, autres projets)","PLANNED WORKS",
AI550="No root CAuse","No root cause",
AI550="ODU HS","ACTIVE",
AI550="IP &amp; VLAN","ACTIVE",
AI550="Warehouse HUAWEI","SPARE-ISSUE",
AI550="SPARE-HS","SPARE-ISSUE",
AI550="Power Telco","ACTIVE", AI550="no impacts","no impacts"
),"")</f>
        <v>Exclu</v>
      </c>
      <c r="AK550" s="23" t="s">
        <v>5537</v>
      </c>
      <c r="AL550" s="23" t="str">
        <f t="shared" si="19"/>
        <v>SUO_232</v>
      </c>
      <c r="AN550" s="9" t="s">
        <v>5537</v>
      </c>
      <c r="AO550" s="23" t="str">
        <f>_xlfn.XLOOKUP(B550,'INCIDENT-05-03-2026'!E:E,'INCIDENT-05-03-2026'!F:F,"")</f>
        <v/>
      </c>
      <c r="AP550" s="7" t="s">
        <v>5537</v>
      </c>
      <c r="AQ550" s="6"/>
      <c r="AR550" s="7"/>
      <c r="AS550" s="3" t="str">
        <f>_xlfn.XLOOKUP(B550,'[3]tt num | region | site id'!$C:$C,'[3]tt num | region | site id'!$Q:$Q,"")</f>
        <v/>
      </c>
      <c r="AT550" s="24" t="str">
        <f>_xlfn.XLOOKUP(B550,'[4]Cells Huawei 03052026 12h'!$B:$B,'[4]Cells Huawei 03052026 12h'!$T:$T,"")</f>
        <v/>
      </c>
      <c r="AU550" s="24" t="str">
        <f>_xlfn.XLOOKUP(B550,'[5]cells down 02052026 8h50'!$B:$B,'[5]cells down 02052026 8h50'!$R:$R,"")</f>
        <v/>
      </c>
      <c r="AV550" s="24" t="str">
        <f>_xlfn.XLOOKUP(B550,'[5]cells down 02052026 13h50'!$B:$B,'[5]cells down 02052026 13h50'!$R:$R,"")</f>
        <v/>
      </c>
      <c r="AW550" s="24" t="str">
        <f>_xlfn.XLOOKUP(B550,'[5]cells down 02052026 13h50'!$B:$B,'[5]cells down 02052026 13h50'!$R:$R,"")</f>
        <v/>
      </c>
      <c r="AX550" s="24" t="str">
        <f>_xlfn.XLOOKUP(B550,'[6]cell downs 03052026 8h40 '!$B:$B,'[6]cell downs 03052026 8h40 '!$R:$R,"")</f>
        <v/>
      </c>
      <c r="AY550" s="24" t="str">
        <f>_xlfn.XLOOKUP(B550,'[7]ALL SITES DOWN'!$D:$D,'[7]ALL SITES DOWN'!$J:$J,"")</f>
        <v/>
      </c>
      <c r="AZ550" s="24" t="str">
        <f>_xlfn.XLOOKUP(B550,'[8]ALL SITES DOWN'!$D:$D,'[8]ALL SITES DOWN'!$J:$J,"")</f>
        <v/>
      </c>
      <c r="BA550" s="9" t="str">
        <f>_xlfn.XLOOKUP(B550,[9]sheet1!$AC:$AC,[9]sheet1!$AF:$AF,"")</f>
        <v/>
      </c>
      <c r="BB550" s="14" t="s">
        <v>5537</v>
      </c>
      <c r="BC550" s="14" t="s">
        <v>5537</v>
      </c>
      <c r="BD550" s="14" t="str">
        <f>_xlfn.XLOOKUP(B550,'[10]cell downs 18042026 17h'!$B:$B,'[10]cell downs 18042026 17h'!$B:$B,"")</f>
        <v/>
      </c>
      <c r="BE550" s="14" t="str">
        <f>_xlfn.XLOOKUP(B550,'[11]Cells Huawei 19042026 15h'!$B:$B,'[11]Cells Huawei 19042026 15h'!$B:$B,"")</f>
        <v/>
      </c>
      <c r="BF550" s="9" t="str">
        <f>_xlfn.XLOOKUP(B550,'[12]cells down 19042026 9H40'!$B:$B,'[12]cells down 19042026 9H40'!$B:$B,"")</f>
        <v/>
      </c>
      <c r="BG550" s="9" t="s">
        <v>5537</v>
      </c>
      <c r="BH550" s="9" t="s">
        <v>12</v>
      </c>
    </row>
    <row r="551" spans="1:60" s="9" customFormat="1" x14ac:dyDescent="0.3">
      <c r="A551" s="1" t="s">
        <v>4510</v>
      </c>
      <c r="B551" s="8" t="s">
        <v>4511</v>
      </c>
      <c r="C551" s="3" t="str">
        <f>_xlfn.XLOOKUP(B551,'[1]daily break down'!$D:$D,'[1]daily break down'!$E:$E,"")</f>
        <v>SUD-OUEST</v>
      </c>
      <c r="D551" s="1" t="s">
        <v>11</v>
      </c>
      <c r="E551" s="1" t="s">
        <v>12</v>
      </c>
      <c r="F551" s="3" t="s">
        <v>13</v>
      </c>
      <c r="G551" s="1" t="s">
        <v>14</v>
      </c>
      <c r="H551" s="40" t="str">
        <f>_xlfn.XLOOKUP(B551,[2]CALCULATION!$B:$B,[2]CALCULATION!$H:$H,"")</f>
        <v>Huawei</v>
      </c>
      <c r="I551" s="34">
        <v>0</v>
      </c>
      <c r="J551" s="34">
        <v>0</v>
      </c>
      <c r="K551" s="34">
        <v>0</v>
      </c>
      <c r="L551" s="34">
        <v>0</v>
      </c>
      <c r="M551" s="34">
        <v>0</v>
      </c>
      <c r="N551" s="34">
        <v>0</v>
      </c>
      <c r="O551" s="34">
        <v>6.9556805437844052E-3</v>
      </c>
      <c r="P551" s="34">
        <v>0</v>
      </c>
      <c r="Q551" s="34">
        <v>0</v>
      </c>
      <c r="R551" s="34">
        <v>0</v>
      </c>
      <c r="S551" s="35">
        <v>0</v>
      </c>
      <c r="T551" s="35">
        <v>0</v>
      </c>
      <c r="U551" s="35">
        <v>0</v>
      </c>
      <c r="V551" s="35">
        <v>0</v>
      </c>
      <c r="W551" s="35">
        <v>0</v>
      </c>
      <c r="X551" s="35">
        <v>0</v>
      </c>
      <c r="Y551" s="35">
        <v>11.084251483165112</v>
      </c>
      <c r="Z551" s="35">
        <v>0</v>
      </c>
      <c r="AA551" s="35">
        <v>0</v>
      </c>
      <c r="AB551" s="35">
        <v>0</v>
      </c>
      <c r="AC551" s="35">
        <v>0</v>
      </c>
      <c r="AD551" s="35">
        <v>0</v>
      </c>
      <c r="AE551" s="58" t="s">
        <v>5560</v>
      </c>
      <c r="AF551" s="58"/>
      <c r="AG551" s="57" t="str" cm="1">
        <f t="array" ref="AG551">IFERROR(_xlfn.IFS(
AI551="MPR ISSUE","PDH",
AI551="BSS Hardware Issue","BSS",
AI551="Sites strategiques, MLL, Pylone, etc.","ENVTECH",
AI551="AKTIVCO DEFAUT GE &amp; POWER Cabinet","AKTIVCO",
AI551="AKTIVCO Coupure ENEO &amp; Baisse de tension","AKTIVCO GRID ONLY",
AI551="Coupure ENEO &amp; Baisse de tension","IHS GRID ONLY",
AI551="Defaut GE &amp; POWER Cabinet","IHS",
AI551="Sharing","Partners",
AI551="Sites strategiques &amp; DataCenter","SST &amp; DC",
AI551="Exclu","Exclu",
AI551="SAT","SAT",
AI551="SPARE-ISSUE","SPARE-ISSUE",
AI551="Fiber CAmtel","TRANS_FO_CAMTEL",
AI551="Fiber AOF","Fiber AOF",
AI551="Projet OCM (HUAWEI)","TRAVAUX-HUAWEI",
AI551="Projet OCM (NOKIA)","TRAVAUX-NOKIA",
AI551="ACCESS-ISSUE","ACCESS-ISSUE",
AI551="Projet OCM (ZTE, NOKIA, autres projets)","TRAVAUX OCM",
AI551="No root CAuse","No root cause",
AI551="ODU HS","PDH",
AI551="IP &amp; VLAN","PDH",
AI551="Warehouse HUAWEI","SPARE-ISSUE",
AI551="SPARE-HS","SPARE-ISSUE",
AI551="Power Telco","BSS",AI551="no impacts","no impacts"
),"")</f>
        <v>no impacts</v>
      </c>
      <c r="AH551" s="57" t="str" cm="1">
        <f t="array" ref="AH551">IFERROR(_xlfn.IFS(
AI551="MPR ISSUE","TX ISSUE",
AI551="BSS Hardware Issue","RAN ISSUE",
AI551="Sites strategiques, MLL, Pylone, etc.","ENVTECH",
AI551="AKTIVCO DEFAUT GE &amp; POWER Cabinet","POWER ISSUE",
AI551="AKTIVCO Coupure ENEO &amp; Baisse de tension","POWER ISSUE",
AI551="Coupure ENEO &amp; Baisse de tension","POWER ISSUE",
AI551="Defaut GE &amp; POWER Cabinet","POWER ISSUE",
AI551="Sharing","POWER ISSUE",
AI551="Sites strategiques &amp; DataCenter","POWER ISSUE",
AI551="Exclu","Exclu",
AI551="SAT","TX ISSUE",
AI551="SPARE-ISSUE","SPARE-ISSUE",
AI551="Fiber CAmtel","TX ISSUE",
AI551="Fiber AOF","TX ISSUE",
AI551="Projet OCM (HUAWEI)","TRAVAUX-HUAWEI",
AI551="Projet OCM (NOKIA)","TRAVAUX -NOKIA",
AI551="ACCESS-ISSUE","ACCESS-ISSUE",
AI551="Projet OCM (ZTE, NOKIA, autres projets)","TRAVAUX OCM",
AI551="No root CAuse","No root cause",
AI551="ODU HS","TX ISSUE",
AI551="IP &amp; VLAN","TX ISSUE",
AI551="Warehouse HUAWEI","SPARE-ISSUE",
AI551="SPARE-HS","SPARE-ISSUE",
AI551="Power Telco","RAN ISSUE",AI551="no impacts","no impacts"
),"")</f>
        <v>no impacts</v>
      </c>
      <c r="AI551" s="85" t="s">
        <v>5998</v>
      </c>
      <c r="AJ551" s="57" t="str" cm="1">
        <f t="array" ref="AJ551">IFERROR(_xlfn.IFS(
AI551="MPR ISSUE","ACTIVE",
AI551="BSS Hardware Issue","ACTIVE",
AI551="Sites strategiques, MLL, Pylone, etc.","PASSIVE",
AI551="AKTIVCO DEFAUT GE &amp; POWER Cabinet","PASSIVE",
AI551="AKTIVCO Coupure ENEO &amp; Baisse de tension","PASSIVE",
AI551="Coupure ENEO &amp; Baisse de tension","PASSIVE",
AI551="Defaut GE &amp; POWER Cabinet","PASSIVE",
AI551="Sharing","PASSIVE",
AI551="Sites strategiques &amp; DataCenter","PASSIVE",
AI551="Exclu","Exclu",
AI551="SAT","ACTIVE",
AI551="SPARE-ISSUE","SPARE-ISSUE",
AI551="Fiber CAmtel","ACTIVE",
AI551="Fiber AOF","ACTIVE",
AI551="Projet OCM (HUAWEI)","PLANNED WORKS",
AI551="Projet OCM (NOKIA)","PLANNED WORKS",
AI551="ACCESS-ISSUE","ACCESS-ISSUE",
AI551="Projet OCM (ZTE, NOKIA, autres projets)","PLANNED WORKS",
AI551="No root CAuse","No root cause",
AI551="ODU HS","ACTIVE",
AI551="IP &amp; VLAN","ACTIVE",
AI551="Warehouse HUAWEI","SPARE-ISSUE",
AI551="SPARE-HS","SPARE-ISSUE",
AI551="Power Telco","ACTIVE", AI551="no impacts","no impacts"
),"")</f>
        <v>no impacts</v>
      </c>
      <c r="AK551" s="23" t="s">
        <v>5537</v>
      </c>
      <c r="AL551" s="23" t="str">
        <f t="shared" si="19"/>
        <v>SUO_038</v>
      </c>
      <c r="AN551" s="9" t="s">
        <v>5537</v>
      </c>
      <c r="AO551" s="23" t="str">
        <f>_xlfn.XLOOKUP(B551,'INCIDENT-05-03-2026'!E:E,'INCIDENT-05-03-2026'!F:F,"")</f>
        <v/>
      </c>
      <c r="AP551" s="7" t="s">
        <v>5537</v>
      </c>
      <c r="AQ551" s="6"/>
      <c r="AR551" s="7"/>
      <c r="AS551" s="3" t="str">
        <f>_xlfn.XLOOKUP(B551,'[3]tt num | region | site id'!$C:$C,'[3]tt num | region | site id'!$Q:$Q,"")</f>
        <v/>
      </c>
      <c r="AT551" s="24" t="str">
        <f>_xlfn.XLOOKUP(B551,'[4]Cells Huawei 03052026 12h'!$B:$B,'[4]Cells Huawei 03052026 12h'!$T:$T,"")</f>
        <v/>
      </c>
      <c r="AU551" s="24" t="str">
        <f>_xlfn.XLOOKUP(B551,'[5]cells down 02052026 8h50'!$B:$B,'[5]cells down 02052026 8h50'!$R:$R,"")</f>
        <v/>
      </c>
      <c r="AV551" s="24" t="str">
        <f>_xlfn.XLOOKUP(B551,'[5]cells down 02052026 13h50'!$B:$B,'[5]cells down 02052026 13h50'!$R:$R,"")</f>
        <v/>
      </c>
      <c r="AW551" s="24" t="str">
        <f>_xlfn.XLOOKUP(B551,'[5]cells down 02052026 13h50'!$B:$B,'[5]cells down 02052026 13h50'!$R:$R,"")</f>
        <v/>
      </c>
      <c r="AX551" s="24" t="str">
        <f>_xlfn.XLOOKUP(B551,'[6]cell downs 03052026 8h40 '!$B:$B,'[6]cell downs 03052026 8h40 '!$R:$R,"")</f>
        <v/>
      </c>
      <c r="AY551" s="24" t="str">
        <f>_xlfn.XLOOKUP(B551,'[7]ALL SITES DOWN'!$D:$D,'[7]ALL SITES DOWN'!$J:$J,"")</f>
        <v/>
      </c>
      <c r="AZ551" s="24" t="str">
        <f>_xlfn.XLOOKUP(B551,'[8]ALL SITES DOWN'!$D:$D,'[8]ALL SITES DOWN'!$J:$J,"")</f>
        <v/>
      </c>
      <c r="BA551" s="9" t="str">
        <f>_xlfn.XLOOKUP(B551,[9]sheet1!$AC:$AC,[9]sheet1!$AF:$AF,"")</f>
        <v/>
      </c>
      <c r="BB551" s="14" t="s">
        <v>5537</v>
      </c>
      <c r="BC551" s="14" t="s">
        <v>5537</v>
      </c>
      <c r="BD551" s="14" t="str">
        <f>_xlfn.XLOOKUP(B551,'[10]cell downs 18042026 17h'!$B:$B,'[10]cell downs 18042026 17h'!$B:$B,"")</f>
        <v/>
      </c>
      <c r="BE551" s="14" t="str">
        <f>_xlfn.XLOOKUP(B551,'[11]Cells Huawei 19042026 15h'!$B:$B,'[11]Cells Huawei 19042026 15h'!$B:$B,"")</f>
        <v/>
      </c>
      <c r="BF551" s="9" t="str">
        <f>_xlfn.XLOOKUP(B551,'[12]cells down 19042026 9H40'!$B:$B,'[12]cells down 19042026 9H40'!$B:$B,"")</f>
        <v/>
      </c>
      <c r="BG551" s="9" t="s">
        <v>4511</v>
      </c>
      <c r="BH551" s="9" t="s">
        <v>594</v>
      </c>
    </row>
    <row r="552" spans="1:60" s="9" customFormat="1" x14ac:dyDescent="0.3">
      <c r="A552" s="1" t="s">
        <v>567</v>
      </c>
      <c r="B552" s="8" t="s">
        <v>568</v>
      </c>
      <c r="C552" s="3" t="str">
        <f>_xlfn.XLOOKUP(B552,'[1]daily break down'!$D:$D,'[1]daily break down'!$E:$E,"")</f>
        <v>SUD-OUEST</v>
      </c>
      <c r="D552" s="1" t="s">
        <v>11</v>
      </c>
      <c r="E552" s="73" t="str">
        <f>_xlfn.XLOOKUP(B552,[13]Sheet1!$A:$A,[13]Sheet1!$I:$I)</f>
        <v>Grid-Gen</v>
      </c>
      <c r="F552" s="3" t="s">
        <v>13</v>
      </c>
      <c r="G552" s="1" t="s">
        <v>14</v>
      </c>
      <c r="H552" s="40" t="str">
        <f>_xlfn.XLOOKUP(B552,[2]CALCULATION!$B:$B,[2]CALCULATION!$H:$H,"")</f>
        <v>Huawei</v>
      </c>
      <c r="I552" s="34">
        <v>0</v>
      </c>
      <c r="J552" s="34">
        <v>0</v>
      </c>
      <c r="K552" s="34">
        <v>0</v>
      </c>
      <c r="L552" s="34">
        <v>0</v>
      </c>
      <c r="M552" s="34">
        <v>0</v>
      </c>
      <c r="N552" s="34">
        <v>0</v>
      </c>
      <c r="O552" s="34">
        <v>7.2232067185453424E-3</v>
      </c>
      <c r="P552" s="34">
        <v>0</v>
      </c>
      <c r="Q552" s="34">
        <v>0.82629917844495226</v>
      </c>
      <c r="R552" s="34">
        <v>0.5496771137421419</v>
      </c>
      <c r="S552" s="35">
        <v>0</v>
      </c>
      <c r="T552" s="35">
        <v>0</v>
      </c>
      <c r="U552" s="35">
        <v>8.2754763392717014E-3</v>
      </c>
      <c r="V552" s="35">
        <v>0</v>
      </c>
      <c r="W552" s="35">
        <v>0</v>
      </c>
      <c r="X552" s="35">
        <v>0</v>
      </c>
      <c r="Y552" s="35">
        <v>10.919919071548627</v>
      </c>
      <c r="Z552" s="35">
        <v>0</v>
      </c>
      <c r="AA552" s="35">
        <v>0</v>
      </c>
      <c r="AB552" s="35">
        <v>0</v>
      </c>
      <c r="AC552" s="35">
        <v>0</v>
      </c>
      <c r="AD552" s="35">
        <v>0</v>
      </c>
      <c r="AE552" s="58" t="s">
        <v>5560</v>
      </c>
      <c r="AF552" s="58"/>
      <c r="AG552" s="57" t="str" cm="1">
        <f t="array" ref="AG552">IFERROR(_xlfn.IFS(
AI552="MPR ISSUE","PDH",
AI552="BSS Hardware Issue","BSS",
AI552="Sites strategiques, MLL, Pylone, etc.","ENVTECH",
AI552="AKTIVCO DEFAUT GE &amp; POWER Cabinet","AKTIVCO",
AI552="AKTIVCO Coupure ENEO &amp; Baisse de tension","AKTIVCO GRID ONLY",
AI552="Coupure ENEO &amp; Baisse de tension","IHS GRID ONLY",
AI552="Defaut GE &amp; POWER Cabinet","IHS",
AI552="Sharing","Partners",
AI552="Sites strategiques &amp; DataCenter","SST &amp; DC",
AI552="Exclu","Exclu",
AI552="SAT","SAT",
AI552="SPARE-ISSUE","SPARE-ISSUE",
AI552="Fiber CAmtel","TRANS_FO_CAMTEL",
AI552="Fiber AOF","Fiber AOF",
AI552="Projet OCM (HUAWEI)","TRAVAUX-HUAWEI",
AI552="Projet OCM (NOKIA)","TRAVAUX-NOKIA",
AI552="ACCESS-ISSUE","ACCESS-ISSUE",
AI552="Projet OCM (ZTE, NOKIA, autres projets)","TRAVAUX OCM",
AI552="No root CAuse","No root cause",
AI552="ODU HS","PDH",
AI552="IP &amp; VLAN","PDH",
AI552="Warehouse HUAWEI","SPARE-ISSUE",
AI552="SPARE-HS","SPARE-ISSUE",
AI552="Power Telco","BSS",AI552="no impacts","no impacts"
),"")</f>
        <v>no impacts</v>
      </c>
      <c r="AH552" s="57" t="str" cm="1">
        <f t="array" ref="AH552">IFERROR(_xlfn.IFS(
AI552="MPR ISSUE","TX ISSUE",
AI552="BSS Hardware Issue","RAN ISSUE",
AI552="Sites strategiques, MLL, Pylone, etc.","ENVTECH",
AI552="AKTIVCO DEFAUT GE &amp; POWER Cabinet","POWER ISSUE",
AI552="AKTIVCO Coupure ENEO &amp; Baisse de tension","POWER ISSUE",
AI552="Coupure ENEO &amp; Baisse de tension","POWER ISSUE",
AI552="Defaut GE &amp; POWER Cabinet","POWER ISSUE",
AI552="Sharing","POWER ISSUE",
AI552="Sites strategiques &amp; DataCenter","POWER ISSUE",
AI552="Exclu","Exclu",
AI552="SAT","TX ISSUE",
AI552="SPARE-ISSUE","SPARE-ISSUE",
AI552="Fiber CAmtel","TX ISSUE",
AI552="Fiber AOF","TX ISSUE",
AI552="Projet OCM (HUAWEI)","TRAVAUX-HUAWEI",
AI552="Projet OCM (NOKIA)","TRAVAUX -NOKIA",
AI552="ACCESS-ISSUE","ACCESS-ISSUE",
AI552="Projet OCM (ZTE, NOKIA, autres projets)","TRAVAUX OCM",
AI552="No root CAuse","No root cause",
AI552="ODU HS","TX ISSUE",
AI552="IP &amp; VLAN","TX ISSUE",
AI552="Warehouse HUAWEI","SPARE-ISSUE",
AI552="SPARE-HS","SPARE-ISSUE",
AI552="Power Telco","RAN ISSUE",AI552="no impacts","no impacts"
),"")</f>
        <v>no impacts</v>
      </c>
      <c r="AI552" s="85" t="s">
        <v>5998</v>
      </c>
      <c r="AJ552" s="57" t="str" cm="1">
        <f t="array" ref="AJ552">IFERROR(_xlfn.IFS(
AI552="MPR ISSUE","ACTIVE",
AI552="BSS Hardware Issue","ACTIVE",
AI552="Sites strategiques, MLL, Pylone, etc.","PASSIVE",
AI552="AKTIVCO DEFAUT GE &amp; POWER Cabinet","PASSIVE",
AI552="AKTIVCO Coupure ENEO &amp; Baisse de tension","PASSIVE",
AI552="Coupure ENEO &amp; Baisse de tension","PASSIVE",
AI552="Defaut GE &amp; POWER Cabinet","PASSIVE",
AI552="Sharing","PASSIVE",
AI552="Sites strategiques &amp; DataCenter","PASSIVE",
AI552="Exclu","Exclu",
AI552="SAT","ACTIVE",
AI552="SPARE-ISSUE","SPARE-ISSUE",
AI552="Fiber CAmtel","ACTIVE",
AI552="Fiber AOF","ACTIVE",
AI552="Projet OCM (HUAWEI)","PLANNED WORKS",
AI552="Projet OCM (NOKIA)","PLANNED WORKS",
AI552="ACCESS-ISSUE","ACCESS-ISSUE",
AI552="Projet OCM (ZTE, NOKIA, autres projets)","PLANNED WORKS",
AI552="No root CAuse","No root cause",
AI552="ODU HS","ACTIVE",
AI552="IP &amp; VLAN","ACTIVE",
AI552="Warehouse HUAWEI","SPARE-ISSUE",
AI552="SPARE-HS","SPARE-ISSUE",
AI552="Power Telco","ACTIVE", AI552="no impacts","no impacts"
),"")</f>
        <v>no impacts</v>
      </c>
      <c r="AK552" s="23" t="s">
        <v>5537</v>
      </c>
      <c r="AL552" s="23" t="str">
        <f t="shared" si="19"/>
        <v>SUO_254</v>
      </c>
      <c r="AN552" s="9" t="s">
        <v>5537</v>
      </c>
      <c r="AO552" s="23" t="str">
        <f>_xlfn.XLOOKUP(B552,'INCIDENT-05-03-2026'!E:E,'INCIDENT-05-03-2026'!F:F,"")</f>
        <v/>
      </c>
      <c r="AP552" s="7" t="s">
        <v>5537</v>
      </c>
      <c r="AQ552" s="6"/>
      <c r="AR552" s="7"/>
      <c r="AS552" s="3" t="str">
        <f>_xlfn.XLOOKUP(B552,'[3]tt num | region | site id'!$C:$C,'[3]tt num | region | site id'!$Q:$Q,"")</f>
        <v/>
      </c>
      <c r="AT552" s="24" t="str">
        <f>_xlfn.XLOOKUP(B552,'[4]Cells Huawei 03052026 12h'!$B:$B,'[4]Cells Huawei 03052026 12h'!$T:$T,"")</f>
        <v/>
      </c>
      <c r="AU552" s="24" t="str">
        <f>_xlfn.XLOOKUP(B552,'[5]cells down 02052026 8h50'!$B:$B,'[5]cells down 02052026 8h50'!$R:$R,"")</f>
        <v/>
      </c>
      <c r="AV552" s="24" t="str">
        <f>_xlfn.XLOOKUP(B552,'[5]cells down 02052026 13h50'!$B:$B,'[5]cells down 02052026 13h50'!$R:$R,"")</f>
        <v/>
      </c>
      <c r="AW552" s="24" t="str">
        <f>_xlfn.XLOOKUP(B552,'[5]cells down 02052026 13h50'!$B:$B,'[5]cells down 02052026 13h50'!$R:$R,"")</f>
        <v/>
      </c>
      <c r="AX552" s="24" t="str">
        <f>_xlfn.XLOOKUP(B552,'[6]cell downs 03052026 8h40 '!$B:$B,'[6]cell downs 03052026 8h40 '!$R:$R,"")</f>
        <v/>
      </c>
      <c r="AY552" s="24" t="str">
        <f>_xlfn.XLOOKUP(B552,'[7]ALL SITES DOWN'!$D:$D,'[7]ALL SITES DOWN'!$J:$J,"")</f>
        <v/>
      </c>
      <c r="AZ552" s="24" t="str">
        <f>_xlfn.XLOOKUP(B552,'[8]ALL SITES DOWN'!$D:$D,'[8]ALL SITES DOWN'!$J:$J,"")</f>
        <v/>
      </c>
      <c r="BA552" s="9" t="str">
        <f>_xlfn.XLOOKUP(B552,[9]sheet1!$AC:$AC,[9]sheet1!$AF:$AF,"")</f>
        <v/>
      </c>
      <c r="BB552" s="14" t="s">
        <v>5537</v>
      </c>
      <c r="BC552" s="14" t="s">
        <v>5537</v>
      </c>
      <c r="BD552" s="14" t="str">
        <f>_xlfn.XLOOKUP(B552,'[10]cell downs 18042026 17h'!$B:$B,'[10]cell downs 18042026 17h'!$B:$B,"")</f>
        <v/>
      </c>
      <c r="BE552" s="14" t="str">
        <f>_xlfn.XLOOKUP(B552,'[11]Cells Huawei 19042026 15h'!$B:$B,'[11]Cells Huawei 19042026 15h'!$B:$B,"")</f>
        <v/>
      </c>
      <c r="BF552" s="9" t="str">
        <f>_xlfn.XLOOKUP(B552,'[12]cells down 19042026 9H40'!$B:$B,'[12]cells down 19042026 9H40'!$B:$B,"")</f>
        <v/>
      </c>
      <c r="BG552" s="9" t="s">
        <v>5537</v>
      </c>
      <c r="BH552" s="9" t="s">
        <v>12</v>
      </c>
    </row>
    <row r="553" spans="1:60" s="9" customFormat="1" x14ac:dyDescent="0.3">
      <c r="A553" s="1" t="s">
        <v>846</v>
      </c>
      <c r="B553" s="8" t="s">
        <v>847</v>
      </c>
      <c r="C553" s="3" t="str">
        <f>_xlfn.XLOOKUP(B553,'[1]daily break down'!$D:$D,'[1]daily break down'!$E:$E,"")</f>
        <v>Douala</v>
      </c>
      <c r="D553" s="1" t="s">
        <v>11</v>
      </c>
      <c r="E553" s="1" t="s">
        <v>12</v>
      </c>
      <c r="F553" s="3" t="s">
        <v>31</v>
      </c>
      <c r="G553" s="1" t="s">
        <v>32</v>
      </c>
      <c r="H553" s="42" t="str">
        <f>_xlfn.XLOOKUP(B553,[2]CALCULATION!$B:$B,[2]CALCULATION!$H:$H,"")</f>
        <v>ZTE</v>
      </c>
      <c r="I553" s="34">
        <v>0</v>
      </c>
      <c r="J553" s="34">
        <v>0</v>
      </c>
      <c r="K553" s="34">
        <v>0</v>
      </c>
      <c r="L553" s="34">
        <v>0</v>
      </c>
      <c r="M553" s="34">
        <v>0</v>
      </c>
      <c r="N553" s="34">
        <v>0</v>
      </c>
      <c r="O553" s="34">
        <v>0</v>
      </c>
      <c r="P553" s="34">
        <v>0</v>
      </c>
      <c r="Q553" s="34">
        <v>0</v>
      </c>
      <c r="R553" s="34">
        <v>0</v>
      </c>
      <c r="S553" s="35">
        <v>0</v>
      </c>
      <c r="T553" s="35">
        <v>0</v>
      </c>
      <c r="U553" s="35">
        <v>0</v>
      </c>
      <c r="V553" s="35">
        <v>2.2115497113570394E-3</v>
      </c>
      <c r="W553" s="35">
        <v>0</v>
      </c>
      <c r="X553" s="35">
        <v>2.1875972011768305</v>
      </c>
      <c r="Y553" s="35">
        <v>10.742620557995394</v>
      </c>
      <c r="Z553" s="35">
        <v>0</v>
      </c>
      <c r="AA553" s="35">
        <v>0</v>
      </c>
      <c r="AB553" s="35">
        <v>0</v>
      </c>
      <c r="AC553" s="35">
        <v>0</v>
      </c>
      <c r="AD553" s="35">
        <v>0</v>
      </c>
      <c r="AE553" s="58" t="s">
        <v>5560</v>
      </c>
      <c r="AF553" s="58"/>
      <c r="AG553" s="57" t="str" cm="1">
        <f t="array" ref="AG553">IFERROR(_xlfn.IFS(
AI553="MPR ISSUE","PDH",
AI553="BSS Hardware Issue","BSS",
AI553="Sites strategiques, MLL, Pylone, etc.","ENVTECH",
AI553="AKTIVCO DEFAUT GE &amp; POWER Cabinet","AKTIVCO",
AI553="AKTIVCO Coupure ENEO &amp; Baisse de tension","AKTIVCO GRID ONLY",
AI553="Coupure ENEO &amp; Baisse de tension","IHS GRID ONLY",
AI553="Defaut GE &amp; POWER Cabinet","IHS",
AI553="Sharing","Partners",
AI553="Sites strategiques &amp; DataCenter","SST &amp; DC",
AI553="Exclu","Exclu",
AI553="SAT","SAT",
AI553="SPARE-ISSUE","SPARE-ISSUE",
AI553="Fiber CAmtel","TRANS_FO_CAMTEL",
AI553="Fiber AOF","Fiber AOF",
AI553="Projet OCM (HUAWEI)","TRAVAUX-HUAWEI",
AI553="Projet OCM (NOKIA)","TRAVAUX-NOKIA",
AI553="ACCESS-ISSUE","ACCESS-ISSUE",
AI553="Projet OCM (ZTE, NOKIA, autres projets)","TRAVAUX OCM",
AI553="No root CAuse","No root cause",
AI553="ODU HS","PDH",
AI553="IP &amp; VLAN","PDH",
AI553="Warehouse HUAWEI","SPARE-ISSUE",
AI553="SPARE-HS","SPARE-ISSUE",
AI553="Power Telco","BSS",AI553="no impacts","no impacts"
),"")</f>
        <v>no impacts</v>
      </c>
      <c r="AH553" s="57" t="str" cm="1">
        <f t="array" ref="AH553">IFERROR(_xlfn.IFS(
AI553="MPR ISSUE","TX ISSUE",
AI553="BSS Hardware Issue","RAN ISSUE",
AI553="Sites strategiques, MLL, Pylone, etc.","ENVTECH",
AI553="AKTIVCO DEFAUT GE &amp; POWER Cabinet","POWER ISSUE",
AI553="AKTIVCO Coupure ENEO &amp; Baisse de tension","POWER ISSUE",
AI553="Coupure ENEO &amp; Baisse de tension","POWER ISSUE",
AI553="Defaut GE &amp; POWER Cabinet","POWER ISSUE",
AI553="Sharing","POWER ISSUE",
AI553="Sites strategiques &amp; DataCenter","POWER ISSUE",
AI553="Exclu","Exclu",
AI553="SAT","TX ISSUE",
AI553="SPARE-ISSUE","SPARE-ISSUE",
AI553="Fiber CAmtel","TX ISSUE",
AI553="Fiber AOF","TX ISSUE",
AI553="Projet OCM (HUAWEI)","TRAVAUX-HUAWEI",
AI553="Projet OCM (NOKIA)","TRAVAUX -NOKIA",
AI553="ACCESS-ISSUE","ACCESS-ISSUE",
AI553="Projet OCM (ZTE, NOKIA, autres projets)","TRAVAUX OCM",
AI553="No root CAuse","No root cause",
AI553="ODU HS","TX ISSUE",
AI553="IP &amp; VLAN","TX ISSUE",
AI553="Warehouse HUAWEI","SPARE-ISSUE",
AI553="SPARE-HS","SPARE-ISSUE",
AI553="Power Telco","RAN ISSUE",AI553="no impacts","no impacts"
),"")</f>
        <v>no impacts</v>
      </c>
      <c r="AI553" s="85" t="s">
        <v>5998</v>
      </c>
      <c r="AJ553" s="57" t="str" cm="1">
        <f t="array" ref="AJ553">IFERROR(_xlfn.IFS(
AI553="MPR ISSUE","ACTIVE",
AI553="BSS Hardware Issue","ACTIVE",
AI553="Sites strategiques, MLL, Pylone, etc.","PASSIVE",
AI553="AKTIVCO DEFAUT GE &amp; POWER Cabinet","PASSIVE",
AI553="AKTIVCO Coupure ENEO &amp; Baisse de tension","PASSIVE",
AI553="Coupure ENEO &amp; Baisse de tension","PASSIVE",
AI553="Defaut GE &amp; POWER Cabinet","PASSIVE",
AI553="Sharing","PASSIVE",
AI553="Sites strategiques &amp; DataCenter","PASSIVE",
AI553="Exclu","Exclu",
AI553="SAT","ACTIVE",
AI553="SPARE-ISSUE","SPARE-ISSUE",
AI553="Fiber CAmtel","ACTIVE",
AI553="Fiber AOF","ACTIVE",
AI553="Projet OCM (HUAWEI)","PLANNED WORKS",
AI553="Projet OCM (NOKIA)","PLANNED WORKS",
AI553="ACCESS-ISSUE","ACCESS-ISSUE",
AI553="Projet OCM (ZTE, NOKIA, autres projets)","PLANNED WORKS",
AI553="No root CAuse","No root cause",
AI553="ODU HS","ACTIVE",
AI553="IP &amp; VLAN","ACTIVE",
AI553="Warehouse HUAWEI","SPARE-ISSUE",
AI553="SPARE-HS","SPARE-ISSUE",
AI553="Power Telco","ACTIVE", AI553="no impacts","no impacts"
),"")</f>
        <v>no impacts</v>
      </c>
      <c r="AK553" s="23" t="s">
        <v>5537</v>
      </c>
      <c r="AL553" s="23" t="str">
        <f t="shared" si="19"/>
        <v>LIT_370</v>
      </c>
      <c r="AN553" s="9" t="s">
        <v>5537</v>
      </c>
      <c r="AO553" s="23" t="str">
        <f>_xlfn.XLOOKUP(B553,'INCIDENT-05-03-2026'!E:E,'INCIDENT-05-03-2026'!F:F,"")</f>
        <v/>
      </c>
      <c r="AP553" s="7" t="s">
        <v>5537</v>
      </c>
      <c r="AQ553" s="6"/>
      <c r="AR553" s="7"/>
      <c r="AS553" s="3" t="str">
        <f>_xlfn.XLOOKUP(B553,'[3]tt num | region | site id'!$C:$C,'[3]tt num | region | site id'!$Q:$Q,"")</f>
        <v/>
      </c>
      <c r="AT553" s="24" t="str">
        <f>_xlfn.XLOOKUP(B553,'[4]Cells Huawei 03052026 12h'!$B:$B,'[4]Cells Huawei 03052026 12h'!$T:$T,"")</f>
        <v/>
      </c>
      <c r="AU553" s="24" t="str">
        <f>_xlfn.XLOOKUP(B553,'[5]cells down 02052026 8h50'!$B:$B,'[5]cells down 02052026 8h50'!$R:$R,"")</f>
        <v/>
      </c>
      <c r="AV553" s="24" t="str">
        <f>_xlfn.XLOOKUP(B553,'[5]cells down 02052026 13h50'!$B:$B,'[5]cells down 02052026 13h50'!$R:$R,"")</f>
        <v/>
      </c>
      <c r="AW553" s="24" t="str">
        <f>_xlfn.XLOOKUP(B553,'[5]cells down 02052026 13h50'!$B:$B,'[5]cells down 02052026 13h50'!$R:$R,"")</f>
        <v/>
      </c>
      <c r="AX553" s="24" t="str">
        <f>_xlfn.XLOOKUP(B553,'[6]cell downs 03052026 8h40 '!$B:$B,'[6]cell downs 03052026 8h40 '!$R:$R,"")</f>
        <v/>
      </c>
      <c r="AY553" s="24" t="str">
        <f>_xlfn.XLOOKUP(B553,'[7]ALL SITES DOWN'!$D:$D,'[7]ALL SITES DOWN'!$J:$J,"")</f>
        <v/>
      </c>
      <c r="AZ553" s="24" t="str">
        <f>_xlfn.XLOOKUP(B553,'[8]ALL SITES DOWN'!$D:$D,'[8]ALL SITES DOWN'!$J:$J,"")</f>
        <v/>
      </c>
      <c r="BA553" s="9" t="str">
        <f>_xlfn.XLOOKUP(B553,[9]sheet1!$AC:$AC,[9]sheet1!$AF:$AF,"")</f>
        <v/>
      </c>
      <c r="BB553" s="14" t="s">
        <v>5537</v>
      </c>
      <c r="BC553" s="14" t="s">
        <v>5537</v>
      </c>
      <c r="BD553" s="14" t="str">
        <f>_xlfn.XLOOKUP(B553,'[10]cell downs 18042026 17h'!$B:$B,'[10]cell downs 18042026 17h'!$B:$B,"")</f>
        <v/>
      </c>
      <c r="BE553" s="14" t="str">
        <f>_xlfn.XLOOKUP(B553,'[11]Cells Huawei 19042026 15h'!$B:$B,'[11]Cells Huawei 19042026 15h'!$B:$B,"")</f>
        <v/>
      </c>
      <c r="BF553" s="9" t="str">
        <f>_xlfn.XLOOKUP(B553,'[12]cells down 19042026 9H40'!$B:$B,'[12]cells down 19042026 9H40'!$B:$B,"")</f>
        <v/>
      </c>
      <c r="BG553" s="9" t="s">
        <v>847</v>
      </c>
      <c r="BH553" s="9" t="s">
        <v>5537</v>
      </c>
    </row>
    <row r="554" spans="1:60" s="9" customFormat="1" x14ac:dyDescent="0.3">
      <c r="A554" s="1" t="s">
        <v>3050</v>
      </c>
      <c r="B554" s="8" t="s">
        <v>3051</v>
      </c>
      <c r="C554" s="3" t="str">
        <f>_xlfn.XLOOKUP(B554,'[1]daily break down'!$D:$D,'[1]daily break down'!$E:$E,"")</f>
        <v>NORD-OUEST</v>
      </c>
      <c r="D554" s="1" t="s">
        <v>21</v>
      </c>
      <c r="E554" s="1" t="s">
        <v>563</v>
      </c>
      <c r="F554" s="3" t="s">
        <v>51</v>
      </c>
      <c r="G554" s="1" t="s">
        <v>52</v>
      </c>
      <c r="H554" s="40" t="str">
        <f>_xlfn.XLOOKUP(B554,[2]CALCULATION!$B:$B,[2]CALCULATION!$H:$H,"")</f>
        <v>HUAWEI</v>
      </c>
      <c r="I554" s="34">
        <v>0</v>
      </c>
      <c r="J554" s="34">
        <v>0</v>
      </c>
      <c r="K554" s="34">
        <v>0</v>
      </c>
      <c r="L554" s="34">
        <v>0</v>
      </c>
      <c r="M554" s="34">
        <v>0</v>
      </c>
      <c r="N554" s="34">
        <v>0</v>
      </c>
      <c r="O554" s="34">
        <v>0</v>
      </c>
      <c r="P554" s="34">
        <v>0</v>
      </c>
      <c r="Q554" s="34">
        <v>0</v>
      </c>
      <c r="R554" s="34">
        <v>0</v>
      </c>
      <c r="S554" s="35">
        <v>0</v>
      </c>
      <c r="T554" s="35">
        <v>0</v>
      </c>
      <c r="U554" s="35">
        <v>0</v>
      </c>
      <c r="V554" s="35">
        <v>2.6207577482714246</v>
      </c>
      <c r="W554" s="35">
        <v>5.2336502270048761</v>
      </c>
      <c r="X554" s="35">
        <v>4.7576676568702148</v>
      </c>
      <c r="Y554" s="35">
        <v>10.402487779404336</v>
      </c>
      <c r="Z554" s="35">
        <v>0</v>
      </c>
      <c r="AA554" s="35">
        <v>0</v>
      </c>
      <c r="AB554" s="35">
        <v>0</v>
      </c>
      <c r="AC554" s="35">
        <v>0</v>
      </c>
      <c r="AD554" s="35">
        <v>0</v>
      </c>
      <c r="AE554" s="58" t="s">
        <v>5560</v>
      </c>
      <c r="AF554" s="58"/>
      <c r="AG554" s="57" t="str" cm="1">
        <f t="array" ref="AG554">IFERROR(_xlfn.IFS(
AI554="MPR ISSUE","PDH",
AI554="BSS Hardware Issue","BSS",
AI554="Sites strategiques, MLL, Pylone, etc.","ENVTECH",
AI554="AKTIVCO DEFAUT GE &amp; POWER Cabinet","AKTIVCO",
AI554="AKTIVCO Coupure ENEO &amp; Baisse de tension","AKTIVCO GRID ONLY",
AI554="Coupure ENEO &amp; Baisse de tension","IHS GRID ONLY",
AI554="Defaut GE &amp; POWER Cabinet","IHS",
AI554="Sharing","Partners",
AI554="Sites strategiques &amp; DataCenter","SST &amp; DC",
AI554="Exclu","Exclu",
AI554="SAT","SAT",
AI554="SPARE-ISSUE","SPARE-ISSUE",
AI554="Fiber CAmtel","TRANS_FO_CAMTEL",
AI554="Fiber AOF","Fiber AOF",
AI554="Projet OCM (HUAWEI)","TRAVAUX-HUAWEI",
AI554="Projet OCM (NOKIA)","TRAVAUX-NOKIA",
AI554="ACCESS-ISSUE","ACCESS-ISSUE",
AI554="Projet OCM (ZTE, NOKIA, autres projets)","TRAVAUX OCM",
AI554="No root CAuse","No root cause",
AI554="ODU HS","PDH",
AI554="IP &amp; VLAN","PDH",
AI554="Warehouse HUAWEI","SPARE-ISSUE",
AI554="SPARE-HS","SPARE-ISSUE",
AI554="Power Telco","BSS",AI554="no impacts","no impacts"
),"")</f>
        <v>AKTIVCO</v>
      </c>
      <c r="AH554" s="57" t="str" cm="1">
        <f t="array" ref="AH554">IFERROR(_xlfn.IFS(
AI554="MPR ISSUE","TX ISSUE",
AI554="BSS Hardware Issue","RAN ISSUE",
AI554="Sites strategiques, MLL, Pylone, etc.","ENVTECH",
AI554="AKTIVCO DEFAUT GE &amp; POWER Cabinet","POWER ISSUE",
AI554="AKTIVCO Coupure ENEO &amp; Baisse de tension","POWER ISSUE",
AI554="Coupure ENEO &amp; Baisse de tension","POWER ISSUE",
AI554="Defaut GE &amp; POWER Cabinet","POWER ISSUE",
AI554="Sharing","POWER ISSUE",
AI554="Sites strategiques &amp; DataCenter","POWER ISSUE",
AI554="Exclu","Exclu",
AI554="SAT","TX ISSUE",
AI554="SPARE-ISSUE","SPARE-ISSUE",
AI554="Fiber CAmtel","TX ISSUE",
AI554="Fiber AOF","TX ISSUE",
AI554="Projet OCM (HUAWEI)","TRAVAUX-HUAWEI",
AI554="Projet OCM (NOKIA)","TRAVAUX -NOKIA",
AI554="ACCESS-ISSUE","ACCESS-ISSUE",
AI554="Projet OCM (ZTE, NOKIA, autres projets)","TRAVAUX OCM",
AI554="No root CAuse","No root cause",
AI554="ODU HS","TX ISSUE",
AI554="IP &amp; VLAN","TX ISSUE",
AI554="Warehouse HUAWEI","SPARE-ISSUE",
AI554="SPARE-HS","SPARE-ISSUE",
AI554="Power Telco","RAN ISSUE",AI554="no impacts","no impacts"
),"")</f>
        <v>POWER ISSUE</v>
      </c>
      <c r="AI554" s="85" t="s">
        <v>5325</v>
      </c>
      <c r="AJ554" s="57" t="str" cm="1">
        <f t="array" ref="AJ554">IFERROR(_xlfn.IFS(
AI554="MPR ISSUE","ACTIVE",
AI554="BSS Hardware Issue","ACTIVE",
AI554="Sites strategiques, MLL, Pylone, etc.","PASSIVE",
AI554="AKTIVCO DEFAUT GE &amp; POWER Cabinet","PASSIVE",
AI554="AKTIVCO Coupure ENEO &amp; Baisse de tension","PASSIVE",
AI554="Coupure ENEO &amp; Baisse de tension","PASSIVE",
AI554="Defaut GE &amp; POWER Cabinet","PASSIVE",
AI554="Sharing","PASSIVE",
AI554="Sites strategiques &amp; DataCenter","PASSIVE",
AI554="Exclu","Exclu",
AI554="SAT","ACTIVE",
AI554="SPARE-ISSUE","SPARE-ISSUE",
AI554="Fiber CAmtel","ACTIVE",
AI554="Fiber AOF","ACTIVE",
AI554="Projet OCM (HUAWEI)","PLANNED WORKS",
AI554="Projet OCM (NOKIA)","PLANNED WORKS",
AI554="ACCESS-ISSUE","ACCESS-ISSUE",
AI554="Projet OCM (ZTE, NOKIA, autres projets)","PLANNED WORKS",
AI554="No root CAuse","No root cause",
AI554="ODU HS","ACTIVE",
AI554="IP &amp; VLAN","ACTIVE",
AI554="Warehouse HUAWEI","SPARE-ISSUE",
AI554="SPARE-HS","SPARE-ISSUE",
AI554="Power Telco","ACTIVE", AI554="no impacts","no impacts"
),"")</f>
        <v>PASSIVE</v>
      </c>
      <c r="AK554" s="23" t="s">
        <v>5687</v>
      </c>
      <c r="AL554" s="23" t="str">
        <f t="shared" si="19"/>
        <v>NRO_141</v>
      </c>
      <c r="AN554" s="9" t="s">
        <v>5537</v>
      </c>
      <c r="AO554" s="23" t="str">
        <f>_xlfn.XLOOKUP(B554,'INCIDENT-05-03-2026'!E:E,'INCIDENT-05-03-2026'!F:F,"")</f>
        <v/>
      </c>
      <c r="AP554" s="7" t="s">
        <v>5942</v>
      </c>
      <c r="AQ554" s="6"/>
      <c r="AR554" s="7"/>
      <c r="AS554" s="3" t="str">
        <f>_xlfn.XLOOKUP(B554,'[3]tt num | region | site id'!$C:$C,'[3]tt num | region | site id'!$Q:$Q,"")</f>
        <v/>
      </c>
      <c r="AT554" s="24" t="str">
        <f>_xlfn.XLOOKUP(B554,'[4]Cells Huawei 03052026 12h'!$B:$B,'[4]Cells Huawei 03052026 12h'!$T:$T,"")</f>
        <v/>
      </c>
      <c r="AU554" s="24" t="str">
        <f>_xlfn.XLOOKUP(B554,'[5]cells down 02052026 8h50'!$B:$B,'[5]cells down 02052026 8h50'!$R:$R,"")</f>
        <v/>
      </c>
      <c r="AV554" s="24" t="str">
        <f>_xlfn.XLOOKUP(B554,'[5]cells down 02052026 13h50'!$B:$B,'[5]cells down 02052026 13h50'!$R:$R,"")</f>
        <v/>
      </c>
      <c r="AW554" s="24" t="str">
        <f>_xlfn.XLOOKUP(B554,'[5]cells down 02052026 13h50'!$B:$B,'[5]cells down 02052026 13h50'!$R:$R,"")</f>
        <v/>
      </c>
      <c r="AX554" s="24" t="str">
        <f>_xlfn.XLOOKUP(B554,'[6]cell downs 03052026 8h40 '!$B:$B,'[6]cell downs 03052026 8h40 '!$R:$R,"")</f>
        <v/>
      </c>
      <c r="AY554" s="24" t="str">
        <f>_xlfn.XLOOKUP(B554,'[7]ALL SITES DOWN'!$D:$D,'[7]ALL SITES DOWN'!$J:$J,"")</f>
        <v/>
      </c>
      <c r="AZ554" s="24" t="str">
        <f>_xlfn.XLOOKUP(B554,'[8]ALL SITES DOWN'!$D:$D,'[8]ALL SITES DOWN'!$J:$J,"")</f>
        <v>(05/03/2026 com ran 10h): 03/05/2026 Camusat: technicien en route pour le site ETA=8H</v>
      </c>
      <c r="BA554" s="9" t="str">
        <f>_xlfn.XLOOKUP(B554,[9]sheet1!$AC:$AC,[9]sheet1!$AF:$AF,"")</f>
        <v/>
      </c>
      <c r="BB554" s="14" t="s">
        <v>5980</v>
      </c>
      <c r="BC554" s="14" t="s">
        <v>5537</v>
      </c>
      <c r="BD554" s="14" t="str">
        <f>_xlfn.XLOOKUP(B554,'[10]cell downs 18042026 17h'!$B:$B,'[10]cell downs 18042026 17h'!$B:$B,"")</f>
        <v/>
      </c>
      <c r="BE554" s="14" t="str">
        <f>_xlfn.XLOOKUP(B554,'[11]Cells Huawei 19042026 15h'!$B:$B,'[11]Cells Huawei 19042026 15h'!$B:$B,"")</f>
        <v/>
      </c>
      <c r="BF554" s="9" t="str">
        <f>_xlfn.XLOOKUP(B554,'[12]cells down 19042026 9H40'!$B:$B,'[12]cells down 19042026 9H40'!$B:$B,"")</f>
        <v/>
      </c>
      <c r="BG554" s="9" t="s">
        <v>5537</v>
      </c>
      <c r="BH554" s="9" t="s">
        <v>12</v>
      </c>
    </row>
    <row r="555" spans="1:60" s="9" customFormat="1" x14ac:dyDescent="0.3">
      <c r="A555" s="1" t="s">
        <v>4274</v>
      </c>
      <c r="B555" s="8" t="s">
        <v>4275</v>
      </c>
      <c r="C555" s="3" t="str">
        <f>_xlfn.XLOOKUP(B555,'[1]daily break down'!$D:$D,'[1]daily break down'!$E:$E,"")</f>
        <v>SUD-OUEST</v>
      </c>
      <c r="D555" s="1"/>
      <c r="E555" s="1"/>
      <c r="F555" s="3" t="s">
        <v>13</v>
      </c>
      <c r="G555" s="1" t="s">
        <v>14</v>
      </c>
      <c r="H555" s="40" t="str">
        <f>_xlfn.XLOOKUP(B555,[2]CALCULATION!$B:$B,[2]CALCULATION!$H:$H,"")</f>
        <v>Huawei</v>
      </c>
      <c r="I555" s="34">
        <v>0</v>
      </c>
      <c r="J555" s="34">
        <v>0.62319330656644789</v>
      </c>
      <c r="K555" s="34">
        <v>0</v>
      </c>
      <c r="L555" s="34">
        <v>0</v>
      </c>
      <c r="M555" s="34">
        <v>0</v>
      </c>
      <c r="N555" s="34">
        <v>0</v>
      </c>
      <c r="O555" s="34">
        <v>0</v>
      </c>
      <c r="P555" s="34">
        <v>0</v>
      </c>
      <c r="Q555" s="34">
        <v>0</v>
      </c>
      <c r="R555" s="34">
        <v>0</v>
      </c>
      <c r="S555" s="35">
        <v>0</v>
      </c>
      <c r="T555" s="35">
        <v>0</v>
      </c>
      <c r="U555" s="35">
        <v>0</v>
      </c>
      <c r="V555" s="35">
        <v>0</v>
      </c>
      <c r="W555" s="35">
        <v>0</v>
      </c>
      <c r="X555" s="35">
        <v>0</v>
      </c>
      <c r="Y555" s="35">
        <v>10.332574272400141</v>
      </c>
      <c r="Z555" s="35">
        <v>0</v>
      </c>
      <c r="AA555" s="35">
        <v>0</v>
      </c>
      <c r="AB555" s="35">
        <v>0</v>
      </c>
      <c r="AC555" s="35">
        <v>0</v>
      </c>
      <c r="AD555" s="35">
        <v>0</v>
      </c>
      <c r="AE555" s="58" t="s">
        <v>5560</v>
      </c>
      <c r="AF555" s="58"/>
      <c r="AG555" s="57" t="str" cm="1">
        <f t="array" ref="AG555">IFERROR(_xlfn.IFS(
AI555="MPR ISSUE","PDH",
AI555="BSS Hardware Issue","BSS",
AI555="Sites strategiques, MLL, Pylone, etc.","ENVTECH",
AI555="AKTIVCO DEFAUT GE &amp; POWER Cabinet","AKTIVCO",
AI555="AKTIVCO Coupure ENEO &amp; Baisse de tension","AKTIVCO GRID ONLY",
AI555="Coupure ENEO &amp; Baisse de tension","IHS GRID ONLY",
AI555="Defaut GE &amp; POWER Cabinet","IHS",
AI555="Sharing","Partners",
AI555="Sites strategiques &amp; DataCenter","SST &amp; DC",
AI555="Exclu","Exclu",
AI555="SAT","SAT",
AI555="SPARE-ISSUE","SPARE-ISSUE",
AI555="Fiber CAmtel","TRANS_FO_CAMTEL",
AI555="Fiber AOF","Fiber AOF",
AI555="Projet OCM (HUAWEI)","TRAVAUX-HUAWEI",
AI555="Projet OCM (NOKIA)","TRAVAUX-NOKIA",
AI555="ACCESS-ISSUE","ACCESS-ISSUE",
AI555="Projet OCM (ZTE, NOKIA, autres projets)","TRAVAUX OCM",
AI555="No root CAuse","No root cause",
AI555="ODU HS","PDH",
AI555="IP &amp; VLAN","PDH",
AI555="Warehouse HUAWEI","SPARE-ISSUE",
AI555="SPARE-HS","SPARE-ISSUE",
AI555="Power Telco","BSS",AI555="no impacts","no impacts"
),"")</f>
        <v>no impacts</v>
      </c>
      <c r="AH555" s="57" t="str" cm="1">
        <f t="array" ref="AH555">IFERROR(_xlfn.IFS(
AI555="MPR ISSUE","TX ISSUE",
AI555="BSS Hardware Issue","RAN ISSUE",
AI555="Sites strategiques, MLL, Pylone, etc.","ENVTECH",
AI555="AKTIVCO DEFAUT GE &amp; POWER Cabinet","POWER ISSUE",
AI555="AKTIVCO Coupure ENEO &amp; Baisse de tension","POWER ISSUE",
AI555="Coupure ENEO &amp; Baisse de tension","POWER ISSUE",
AI555="Defaut GE &amp; POWER Cabinet","POWER ISSUE",
AI555="Sharing","POWER ISSUE",
AI555="Sites strategiques &amp; DataCenter","POWER ISSUE",
AI555="Exclu","Exclu",
AI555="SAT","TX ISSUE",
AI555="SPARE-ISSUE","SPARE-ISSUE",
AI555="Fiber CAmtel","TX ISSUE",
AI555="Fiber AOF","TX ISSUE",
AI555="Projet OCM (HUAWEI)","TRAVAUX-HUAWEI",
AI555="Projet OCM (NOKIA)","TRAVAUX -NOKIA",
AI555="ACCESS-ISSUE","ACCESS-ISSUE",
AI555="Projet OCM (ZTE, NOKIA, autres projets)","TRAVAUX OCM",
AI555="No root CAuse","No root cause",
AI555="ODU HS","TX ISSUE",
AI555="IP &amp; VLAN","TX ISSUE",
AI555="Warehouse HUAWEI","SPARE-ISSUE",
AI555="SPARE-HS","SPARE-ISSUE",
AI555="Power Telco","RAN ISSUE",AI555="no impacts","no impacts"
),"")</f>
        <v>no impacts</v>
      </c>
      <c r="AI555" s="85" t="s">
        <v>5998</v>
      </c>
      <c r="AJ555" s="57" t="str" cm="1">
        <f t="array" ref="AJ555">IFERROR(_xlfn.IFS(
AI555="MPR ISSUE","ACTIVE",
AI555="BSS Hardware Issue","ACTIVE",
AI555="Sites strategiques, MLL, Pylone, etc.","PASSIVE",
AI555="AKTIVCO DEFAUT GE &amp; POWER Cabinet","PASSIVE",
AI555="AKTIVCO Coupure ENEO &amp; Baisse de tension","PASSIVE",
AI555="Coupure ENEO &amp; Baisse de tension","PASSIVE",
AI555="Defaut GE &amp; POWER Cabinet","PASSIVE",
AI555="Sharing","PASSIVE",
AI555="Sites strategiques &amp; DataCenter","PASSIVE",
AI555="Exclu","Exclu",
AI555="SAT","ACTIVE",
AI555="SPARE-ISSUE","SPARE-ISSUE",
AI555="Fiber CAmtel","ACTIVE",
AI555="Fiber AOF","ACTIVE",
AI555="Projet OCM (HUAWEI)","PLANNED WORKS",
AI555="Projet OCM (NOKIA)","PLANNED WORKS",
AI555="ACCESS-ISSUE","ACCESS-ISSUE",
AI555="Projet OCM (ZTE, NOKIA, autres projets)","PLANNED WORKS",
AI555="No root CAuse","No root cause",
AI555="ODU HS","ACTIVE",
AI555="IP &amp; VLAN","ACTIVE",
AI555="Warehouse HUAWEI","SPARE-ISSUE",
AI555="SPARE-HS","SPARE-ISSUE",
AI555="Power Telco","ACTIVE", AI555="no impacts","no impacts"
),"")</f>
        <v>no impacts</v>
      </c>
      <c r="AK555" s="23" t="s">
        <v>5537</v>
      </c>
      <c r="AL555" s="23" t="str">
        <f t="shared" si="19"/>
        <v>SUO_260</v>
      </c>
      <c r="AN555" s="9" t="s">
        <v>5537</v>
      </c>
      <c r="AO555" s="23" t="str">
        <f>_xlfn.XLOOKUP(B555,'INCIDENT-05-03-2026'!E:E,'INCIDENT-05-03-2026'!F:F,"")</f>
        <v/>
      </c>
      <c r="AP555" s="7" t="s">
        <v>5537</v>
      </c>
      <c r="AQ555" s="6"/>
      <c r="AR555" s="7"/>
      <c r="AS555" s="3" t="str">
        <f>_xlfn.XLOOKUP(B555,'[3]tt num | region | site id'!$C:$C,'[3]tt num | region | site id'!$Q:$Q,"")</f>
        <v/>
      </c>
      <c r="AT555" s="24" t="str">
        <f>_xlfn.XLOOKUP(B555,'[4]Cells Huawei 03052026 12h'!$B:$B,'[4]Cells Huawei 03052026 12h'!$T:$T,"")</f>
        <v/>
      </c>
      <c r="AU555" s="24" t="str">
        <f>_xlfn.XLOOKUP(B555,'[5]cells down 02052026 8h50'!$B:$B,'[5]cells down 02052026 8h50'!$R:$R,"")</f>
        <v/>
      </c>
      <c r="AV555" s="24" t="str">
        <f>_xlfn.XLOOKUP(B555,'[5]cells down 02052026 13h50'!$B:$B,'[5]cells down 02052026 13h50'!$R:$R,"")</f>
        <v/>
      </c>
      <c r="AW555" s="24" t="str">
        <f>_xlfn.XLOOKUP(B555,'[5]cells down 02052026 13h50'!$B:$B,'[5]cells down 02052026 13h50'!$R:$R,"")</f>
        <v/>
      </c>
      <c r="AX555" s="24" t="str">
        <f>_xlfn.XLOOKUP(B555,'[6]cell downs 03052026 8h40 '!$B:$B,'[6]cell downs 03052026 8h40 '!$R:$R,"")</f>
        <v/>
      </c>
      <c r="AY555" s="24" t="str">
        <f>_xlfn.XLOOKUP(B555,'[7]ALL SITES DOWN'!$D:$D,'[7]ALL SITES DOWN'!$J:$J,"")</f>
        <v/>
      </c>
      <c r="AZ555" s="24" t="str">
        <f>_xlfn.XLOOKUP(B555,'[8]ALL SITES DOWN'!$D:$D,'[8]ALL SITES DOWN'!$J:$J,"")</f>
        <v/>
      </c>
      <c r="BA555" s="9" t="str">
        <f>_xlfn.XLOOKUP(B555,[9]sheet1!$AC:$AC,[9]sheet1!$AF:$AF,"")</f>
        <v/>
      </c>
      <c r="BB555" s="14" t="s">
        <v>5537</v>
      </c>
      <c r="BC555" s="14" t="s">
        <v>5537</v>
      </c>
      <c r="BD555" s="14" t="str">
        <f>_xlfn.XLOOKUP(B555,'[10]cell downs 18042026 17h'!$B:$B,'[10]cell downs 18042026 17h'!$B:$B,"")</f>
        <v/>
      </c>
      <c r="BE555" s="14" t="str">
        <f>_xlfn.XLOOKUP(B555,'[11]Cells Huawei 19042026 15h'!$B:$B,'[11]Cells Huawei 19042026 15h'!$B:$B,"")</f>
        <v/>
      </c>
      <c r="BF555" s="9" t="str">
        <f>_xlfn.XLOOKUP(B555,'[12]cells down 19042026 9H40'!$B:$B,'[12]cells down 19042026 9H40'!$B:$B,"")</f>
        <v/>
      </c>
      <c r="BG555" s="9" t="s">
        <v>5537</v>
      </c>
      <c r="BH555" s="9" t="s">
        <v>318</v>
      </c>
    </row>
    <row r="556" spans="1:60" s="9" customFormat="1" x14ac:dyDescent="0.3">
      <c r="A556" s="1" t="s">
        <v>4889</v>
      </c>
      <c r="B556" s="8" t="s">
        <v>4890</v>
      </c>
      <c r="C556" s="3" t="str">
        <f>_xlfn.XLOOKUP(B556,'[1]daily break down'!$D:$D,'[1]daily break down'!$E:$E,"")</f>
        <v>SUD-OUEST</v>
      </c>
      <c r="D556" s="1" t="s">
        <v>11</v>
      </c>
      <c r="E556" s="1" t="s">
        <v>12</v>
      </c>
      <c r="F556" s="3" t="s">
        <v>13</v>
      </c>
      <c r="G556" s="1" t="s">
        <v>14</v>
      </c>
      <c r="H556" s="40" t="str">
        <f>_xlfn.XLOOKUP(B556,[2]CALCULATION!$B:$B,[2]CALCULATION!$H:$H,"")</f>
        <v>Huawei</v>
      </c>
      <c r="I556" s="34">
        <v>0</v>
      </c>
      <c r="J556" s="34">
        <v>0.62601124894059634</v>
      </c>
      <c r="K556" s="34">
        <v>0</v>
      </c>
      <c r="L556" s="34">
        <v>0</v>
      </c>
      <c r="M556" s="34">
        <v>0</v>
      </c>
      <c r="N556" s="34">
        <v>0</v>
      </c>
      <c r="O556" s="34">
        <v>0</v>
      </c>
      <c r="P556" s="34">
        <v>0</v>
      </c>
      <c r="Q556" s="34">
        <v>0</v>
      </c>
      <c r="R556" s="34">
        <v>0</v>
      </c>
      <c r="S556" s="35">
        <v>0</v>
      </c>
      <c r="T556" s="35">
        <v>0</v>
      </c>
      <c r="U556" s="35">
        <v>0</v>
      </c>
      <c r="V556" s="35">
        <v>0</v>
      </c>
      <c r="W556" s="35">
        <v>0</v>
      </c>
      <c r="X556" s="35">
        <v>0</v>
      </c>
      <c r="Y556" s="35">
        <v>10.332395921616968</v>
      </c>
      <c r="Z556" s="35">
        <v>0</v>
      </c>
      <c r="AA556" s="35">
        <v>0</v>
      </c>
      <c r="AB556" s="35">
        <v>0</v>
      </c>
      <c r="AC556" s="35">
        <v>0</v>
      </c>
      <c r="AD556" s="35">
        <v>0</v>
      </c>
      <c r="AE556" s="58" t="s">
        <v>5560</v>
      </c>
      <c r="AF556" s="58"/>
      <c r="AG556" s="57" t="str" cm="1">
        <f t="array" ref="AG556">IFERROR(_xlfn.IFS(
AI556="MPR ISSUE","PDH",
AI556="BSS Hardware Issue","BSS",
AI556="Sites strategiques, MLL, Pylone, etc.","ENVTECH",
AI556="AKTIVCO DEFAUT GE &amp; POWER Cabinet","AKTIVCO",
AI556="AKTIVCO Coupure ENEO &amp; Baisse de tension","AKTIVCO GRID ONLY",
AI556="Coupure ENEO &amp; Baisse de tension","IHS GRID ONLY",
AI556="Defaut GE &amp; POWER Cabinet","IHS",
AI556="Sharing","Partners",
AI556="Sites strategiques &amp; DataCenter","SST &amp; DC",
AI556="Exclu","Exclu",
AI556="SAT","SAT",
AI556="SPARE-ISSUE","SPARE-ISSUE",
AI556="Fiber CAmtel","TRANS_FO_CAMTEL",
AI556="Fiber AOF","Fiber AOF",
AI556="Projet OCM (HUAWEI)","TRAVAUX-HUAWEI",
AI556="Projet OCM (NOKIA)","TRAVAUX-NOKIA",
AI556="ACCESS-ISSUE","ACCESS-ISSUE",
AI556="Projet OCM (ZTE, NOKIA, autres projets)","TRAVAUX OCM",
AI556="No root CAuse","No root cause",
AI556="ODU HS","PDH",
AI556="IP &amp; VLAN","PDH",
AI556="Warehouse HUAWEI","SPARE-ISSUE",
AI556="SPARE-HS","SPARE-ISSUE",
AI556="Power Telco","BSS",AI556="no impacts","no impacts"
),"")</f>
        <v>no impacts</v>
      </c>
      <c r="AH556" s="57" t="str" cm="1">
        <f t="array" ref="AH556">IFERROR(_xlfn.IFS(
AI556="MPR ISSUE","TX ISSUE",
AI556="BSS Hardware Issue","RAN ISSUE",
AI556="Sites strategiques, MLL, Pylone, etc.","ENVTECH",
AI556="AKTIVCO DEFAUT GE &amp; POWER Cabinet","POWER ISSUE",
AI556="AKTIVCO Coupure ENEO &amp; Baisse de tension","POWER ISSUE",
AI556="Coupure ENEO &amp; Baisse de tension","POWER ISSUE",
AI556="Defaut GE &amp; POWER Cabinet","POWER ISSUE",
AI556="Sharing","POWER ISSUE",
AI556="Sites strategiques &amp; DataCenter","POWER ISSUE",
AI556="Exclu","Exclu",
AI556="SAT","TX ISSUE",
AI556="SPARE-ISSUE","SPARE-ISSUE",
AI556="Fiber CAmtel","TX ISSUE",
AI556="Fiber AOF","TX ISSUE",
AI556="Projet OCM (HUAWEI)","TRAVAUX-HUAWEI",
AI556="Projet OCM (NOKIA)","TRAVAUX -NOKIA",
AI556="ACCESS-ISSUE","ACCESS-ISSUE",
AI556="Projet OCM (ZTE, NOKIA, autres projets)","TRAVAUX OCM",
AI556="No root CAuse","No root cause",
AI556="ODU HS","TX ISSUE",
AI556="IP &amp; VLAN","TX ISSUE",
AI556="Warehouse HUAWEI","SPARE-ISSUE",
AI556="SPARE-HS","SPARE-ISSUE",
AI556="Power Telco","RAN ISSUE",AI556="no impacts","no impacts"
),"")</f>
        <v>no impacts</v>
      </c>
      <c r="AI556" s="85" t="s">
        <v>5998</v>
      </c>
      <c r="AJ556" s="57" t="str" cm="1">
        <f t="array" ref="AJ556">IFERROR(_xlfn.IFS(
AI556="MPR ISSUE","ACTIVE",
AI556="BSS Hardware Issue","ACTIVE",
AI556="Sites strategiques, MLL, Pylone, etc.","PASSIVE",
AI556="AKTIVCO DEFAUT GE &amp; POWER Cabinet","PASSIVE",
AI556="AKTIVCO Coupure ENEO &amp; Baisse de tension","PASSIVE",
AI556="Coupure ENEO &amp; Baisse de tension","PASSIVE",
AI556="Defaut GE &amp; POWER Cabinet","PASSIVE",
AI556="Sharing","PASSIVE",
AI556="Sites strategiques &amp; DataCenter","PASSIVE",
AI556="Exclu","Exclu",
AI556="SAT","ACTIVE",
AI556="SPARE-ISSUE","SPARE-ISSUE",
AI556="Fiber CAmtel","ACTIVE",
AI556="Fiber AOF","ACTIVE",
AI556="Projet OCM (HUAWEI)","PLANNED WORKS",
AI556="Projet OCM (NOKIA)","PLANNED WORKS",
AI556="ACCESS-ISSUE","ACCESS-ISSUE",
AI556="Projet OCM (ZTE, NOKIA, autres projets)","PLANNED WORKS",
AI556="No root CAuse","No root cause",
AI556="ODU HS","ACTIVE",
AI556="IP &amp; VLAN","ACTIVE",
AI556="Warehouse HUAWEI","SPARE-ISSUE",
AI556="SPARE-HS","SPARE-ISSUE",
AI556="Power Telco","ACTIVE", AI556="no impacts","no impacts"
),"")</f>
        <v>no impacts</v>
      </c>
      <c r="AK556" s="23" t="s">
        <v>5537</v>
      </c>
      <c r="AL556" s="23" t="str">
        <f t="shared" si="19"/>
        <v>SUO_182</v>
      </c>
      <c r="AN556" s="9" t="s">
        <v>5537</v>
      </c>
      <c r="AO556" s="23" t="str">
        <f>_xlfn.XLOOKUP(B556,'INCIDENT-05-03-2026'!E:E,'INCIDENT-05-03-2026'!F:F,"")</f>
        <v/>
      </c>
      <c r="AP556" s="7" t="s">
        <v>5537</v>
      </c>
      <c r="AQ556" s="6"/>
      <c r="AR556" s="7"/>
      <c r="AS556" s="3" t="str">
        <f>_xlfn.XLOOKUP(B556,'[3]tt num | region | site id'!$C:$C,'[3]tt num | region | site id'!$Q:$Q,"")</f>
        <v/>
      </c>
      <c r="AT556" s="24" t="str">
        <f>_xlfn.XLOOKUP(B556,'[4]Cells Huawei 03052026 12h'!$B:$B,'[4]Cells Huawei 03052026 12h'!$T:$T,"")</f>
        <v/>
      </c>
      <c r="AU556" s="24" t="str">
        <f>_xlfn.XLOOKUP(B556,'[5]cells down 02052026 8h50'!$B:$B,'[5]cells down 02052026 8h50'!$R:$R,"")</f>
        <v/>
      </c>
      <c r="AV556" s="24" t="str">
        <f>_xlfn.XLOOKUP(B556,'[5]cells down 02052026 13h50'!$B:$B,'[5]cells down 02052026 13h50'!$R:$R,"")</f>
        <v/>
      </c>
      <c r="AW556" s="24" t="str">
        <f>_xlfn.XLOOKUP(B556,'[5]cells down 02052026 13h50'!$B:$B,'[5]cells down 02052026 13h50'!$R:$R,"")</f>
        <v/>
      </c>
      <c r="AX556" s="24" t="str">
        <f>_xlfn.XLOOKUP(B556,'[6]cell downs 03052026 8h40 '!$B:$B,'[6]cell downs 03052026 8h40 '!$R:$R,"")</f>
        <v/>
      </c>
      <c r="AY556" s="24" t="str">
        <f>_xlfn.XLOOKUP(B556,'[7]ALL SITES DOWN'!$D:$D,'[7]ALL SITES DOWN'!$J:$J,"")</f>
        <v/>
      </c>
      <c r="AZ556" s="24" t="str">
        <f>_xlfn.XLOOKUP(B556,'[8]ALL SITES DOWN'!$D:$D,'[8]ALL SITES DOWN'!$J:$J,"")</f>
        <v/>
      </c>
      <c r="BA556" s="9" t="str">
        <f>_xlfn.XLOOKUP(B556,[9]sheet1!$AC:$AC,[9]sheet1!$AF:$AF,"")</f>
        <v/>
      </c>
      <c r="BB556" s="14" t="s">
        <v>5537</v>
      </c>
      <c r="BC556" s="14" t="s">
        <v>5537</v>
      </c>
      <c r="BD556" s="14" t="str">
        <f>_xlfn.XLOOKUP(B556,'[10]cell downs 18042026 17h'!$B:$B,'[10]cell downs 18042026 17h'!$B:$B,"")</f>
        <v/>
      </c>
      <c r="BE556" s="14" t="str">
        <f>_xlfn.XLOOKUP(B556,'[11]Cells Huawei 19042026 15h'!$B:$B,'[11]Cells Huawei 19042026 15h'!$B:$B,"")</f>
        <v/>
      </c>
      <c r="BF556" s="9" t="str">
        <f>_xlfn.XLOOKUP(B556,'[12]cells down 19042026 9H40'!$B:$B,'[12]cells down 19042026 9H40'!$B:$B,"")</f>
        <v/>
      </c>
      <c r="BG556" s="9" t="s">
        <v>4890</v>
      </c>
      <c r="BH556" s="9" t="s">
        <v>12</v>
      </c>
    </row>
    <row r="557" spans="1:60" s="9" customFormat="1" x14ac:dyDescent="0.3">
      <c r="A557" s="25" t="s">
        <v>5406</v>
      </c>
      <c r="B557" s="32" t="s">
        <v>5407</v>
      </c>
      <c r="C557" s="3" t="str">
        <f>_xlfn.XLOOKUP(B557,'[1]daily break down'!$D:$D,'[1]daily break down'!$E:$E,"")</f>
        <v/>
      </c>
      <c r="D557" s="25" t="s">
        <v>357</v>
      </c>
      <c r="E557" s="25" t="s">
        <v>89</v>
      </c>
      <c r="F557" s="25" t="s">
        <v>5403</v>
      </c>
      <c r="G557" s="25" t="s">
        <v>24</v>
      </c>
      <c r="H557" s="40" t="str">
        <f>_xlfn.XLOOKUP(B557,[2]CALCULATION!$B:$B,[2]CALCULATION!$H:$H,"")</f>
        <v>Huawei</v>
      </c>
      <c r="I557" s="34">
        <v>0</v>
      </c>
      <c r="J557" s="34">
        <v>0.85672582205442971</v>
      </c>
      <c r="K557" s="34">
        <v>5.354821749093265</v>
      </c>
      <c r="L557" s="34">
        <v>0</v>
      </c>
      <c r="M557" s="34">
        <v>0</v>
      </c>
      <c r="N557" s="34">
        <v>0</v>
      </c>
      <c r="O557" s="34">
        <v>0</v>
      </c>
      <c r="P557" s="34">
        <v>0</v>
      </c>
      <c r="Q557" s="34">
        <v>0</v>
      </c>
      <c r="R557" s="34">
        <v>0</v>
      </c>
      <c r="S557" s="35">
        <v>0</v>
      </c>
      <c r="T557" s="35">
        <v>0</v>
      </c>
      <c r="U557" s="35">
        <v>0</v>
      </c>
      <c r="V557" s="35" t="s">
        <v>5537</v>
      </c>
      <c r="W557" s="35">
        <v>0</v>
      </c>
      <c r="X557" s="35">
        <v>0</v>
      </c>
      <c r="Y557" s="35">
        <v>10.188645190378761</v>
      </c>
      <c r="Z557" s="35">
        <v>0</v>
      </c>
      <c r="AA557" s="35">
        <v>0</v>
      </c>
      <c r="AB557" s="35">
        <v>0</v>
      </c>
      <c r="AC557" s="35">
        <v>0</v>
      </c>
      <c r="AD557" s="35">
        <v>0</v>
      </c>
      <c r="AE557" s="58" t="s">
        <v>5560</v>
      </c>
      <c r="AF557" s="58"/>
      <c r="AG557" s="57" t="str" cm="1">
        <f t="array" ref="AG557">IFERROR(_xlfn.IFS(
AI557="MPR ISSUE","PDH",
AI557="BSS Hardware Issue","BSS",
AI557="Sites strategiques, MLL, Pylone, etc.","ENVTECH",
AI557="AKTIVCO DEFAUT GE &amp; POWER Cabinet","AKTIVCO",
AI557="AKTIVCO Coupure ENEO &amp; Baisse de tension","AKTIVCO GRID ONLY",
AI557="Coupure ENEO &amp; Baisse de tension","IHS GRID ONLY",
AI557="Defaut GE &amp; POWER Cabinet","IHS",
AI557="Sharing","Partners",
AI557="Sites strategiques &amp; DataCenter","SST &amp; DC",
AI557="Exclu","Exclu",
AI557="SAT","SAT",
AI557="SPARE-ISSUE","SPARE-ISSUE",
AI557="Fiber CAmtel","TRANS_FO_CAMTEL",
AI557="Fiber AOF","Fiber AOF",
AI557="Projet OCM (HUAWEI)","TRAVAUX-HUAWEI",
AI557="Projet OCM (NOKIA)","TRAVAUX-NOKIA",
AI557="ACCESS-ISSUE","ACCESS-ISSUE",
AI557="Projet OCM (ZTE, NOKIA, autres projets)","TRAVAUX OCM",
AI557="No root CAuse","No root cause",
AI557="ODU HS","PDH",
AI557="IP &amp; VLAN","PDH",
AI557="Warehouse HUAWEI","SPARE-ISSUE",
AI557="SPARE-HS","SPARE-ISSUE",
AI557="Power Telco","BSS",AI557="no impacts","no impacts"
),"")</f>
        <v>no impacts</v>
      </c>
      <c r="AH557" s="57" t="str" cm="1">
        <f t="array" ref="AH557">IFERROR(_xlfn.IFS(
AI557="MPR ISSUE","TX ISSUE",
AI557="BSS Hardware Issue","RAN ISSUE",
AI557="Sites strategiques, MLL, Pylone, etc.","ENVTECH",
AI557="AKTIVCO DEFAUT GE &amp; POWER Cabinet","POWER ISSUE",
AI557="AKTIVCO Coupure ENEO &amp; Baisse de tension","POWER ISSUE",
AI557="Coupure ENEO &amp; Baisse de tension","POWER ISSUE",
AI557="Defaut GE &amp; POWER Cabinet","POWER ISSUE",
AI557="Sharing","POWER ISSUE",
AI557="Sites strategiques &amp; DataCenter","POWER ISSUE",
AI557="Exclu","Exclu",
AI557="SAT","TX ISSUE",
AI557="SPARE-ISSUE","SPARE-ISSUE",
AI557="Fiber CAmtel","TX ISSUE",
AI557="Fiber AOF","TX ISSUE",
AI557="Projet OCM (HUAWEI)","TRAVAUX-HUAWEI",
AI557="Projet OCM (NOKIA)","TRAVAUX -NOKIA",
AI557="ACCESS-ISSUE","ACCESS-ISSUE",
AI557="Projet OCM (ZTE, NOKIA, autres projets)","TRAVAUX OCM",
AI557="No root CAuse","No root cause",
AI557="ODU HS","TX ISSUE",
AI557="IP &amp; VLAN","TX ISSUE",
AI557="Warehouse HUAWEI","SPARE-ISSUE",
AI557="SPARE-HS","SPARE-ISSUE",
AI557="Power Telco","RAN ISSUE",AI557="no impacts","no impacts"
),"")</f>
        <v>no impacts</v>
      </c>
      <c r="AI557" s="85" t="s">
        <v>5998</v>
      </c>
      <c r="AJ557" s="57" t="str" cm="1">
        <f t="array" ref="AJ557">IFERROR(_xlfn.IFS(
AI557="MPR ISSUE","ACTIVE",
AI557="BSS Hardware Issue","ACTIVE",
AI557="Sites strategiques, MLL, Pylone, etc.","PASSIVE",
AI557="AKTIVCO DEFAUT GE &amp; POWER Cabinet","PASSIVE",
AI557="AKTIVCO Coupure ENEO &amp; Baisse de tension","PASSIVE",
AI557="Coupure ENEO &amp; Baisse de tension","PASSIVE",
AI557="Defaut GE &amp; POWER Cabinet","PASSIVE",
AI557="Sharing","PASSIVE",
AI557="Sites strategiques &amp; DataCenter","PASSIVE",
AI557="Exclu","Exclu",
AI557="SAT","ACTIVE",
AI557="SPARE-ISSUE","SPARE-ISSUE",
AI557="Fiber CAmtel","ACTIVE",
AI557="Fiber AOF","ACTIVE",
AI557="Projet OCM (HUAWEI)","PLANNED WORKS",
AI557="Projet OCM (NOKIA)","PLANNED WORKS",
AI557="ACCESS-ISSUE","ACCESS-ISSUE",
AI557="Projet OCM (ZTE, NOKIA, autres projets)","PLANNED WORKS",
AI557="No root CAuse","No root cause",
AI557="ODU HS","ACTIVE",
AI557="IP &amp; VLAN","ACTIVE",
AI557="Warehouse HUAWEI","SPARE-ISSUE",
AI557="SPARE-HS","SPARE-ISSUE",
AI557="Power Telco","ACTIVE", AI557="no impacts","no impacts"
),"")</f>
        <v>no impacts</v>
      </c>
      <c r="AK557" s="23" t="s">
        <v>5537</v>
      </c>
      <c r="AL557" s="23" t="str">
        <f t="shared" si="19"/>
        <v>NRD_262</v>
      </c>
      <c r="AN557" s="9" t="s">
        <v>5537</v>
      </c>
      <c r="AO557" s="23" t="str">
        <f>_xlfn.XLOOKUP(B557,'INCIDENT-05-03-2026'!E:E,'INCIDENT-05-03-2026'!F:F,"")</f>
        <v/>
      </c>
      <c r="AP557" s="7" t="s">
        <v>5537</v>
      </c>
      <c r="AQ557" s="6"/>
      <c r="AR557" s="7"/>
      <c r="AS557" s="3" t="str">
        <f>_xlfn.XLOOKUP(B557,'[3]tt num | region | site id'!$C:$C,'[3]tt num | region | site id'!$Q:$Q,"")</f>
        <v/>
      </c>
      <c r="AT557" s="24" t="str">
        <f>_xlfn.XLOOKUP(B557,'[4]Cells Huawei 03052026 12h'!$B:$B,'[4]Cells Huawei 03052026 12h'!$T:$T,"")</f>
        <v/>
      </c>
      <c r="AU557" s="24" t="str">
        <f>_xlfn.XLOOKUP(B557,'[5]cells down 02052026 8h50'!$B:$B,'[5]cells down 02052026 8h50'!$R:$R,"")</f>
        <v/>
      </c>
      <c r="AV557" s="24" t="str">
        <f>_xlfn.XLOOKUP(B557,'[5]cells down 02052026 13h50'!$B:$B,'[5]cells down 02052026 13h50'!$R:$R,"")</f>
        <v/>
      </c>
      <c r="AW557" s="24" t="str">
        <f>_xlfn.XLOOKUP(B557,'[5]cells down 02052026 13h50'!$B:$B,'[5]cells down 02052026 13h50'!$R:$R,"")</f>
        <v/>
      </c>
      <c r="AX557" s="24" t="str">
        <f>_xlfn.XLOOKUP(B557,'[6]cell downs 03052026 8h40 '!$B:$B,'[6]cell downs 03052026 8h40 '!$R:$R,"")</f>
        <v/>
      </c>
      <c r="AY557" s="24" t="str">
        <f>_xlfn.XLOOKUP(B557,'[7]ALL SITES DOWN'!$D:$D,'[7]ALL SITES DOWN'!$J:$J,"")</f>
        <v/>
      </c>
      <c r="AZ557" s="24" t="str">
        <f>_xlfn.XLOOKUP(B557,'[8]ALL SITES DOWN'!$D:$D,'[8]ALL SITES DOWN'!$J:$J,"")</f>
        <v/>
      </c>
      <c r="BA557" s="9" t="str">
        <f>_xlfn.XLOOKUP(B557,[9]sheet1!$AC:$AC,[9]sheet1!$AF:$AF,"")</f>
        <v/>
      </c>
      <c r="BB557" s="14" t="s">
        <v>5537</v>
      </c>
      <c r="BC557" s="14" t="s">
        <v>5537</v>
      </c>
      <c r="BD557" s="14" t="str">
        <f>_xlfn.XLOOKUP(B557,'[10]cell downs 18042026 17h'!$B:$B,'[10]cell downs 18042026 17h'!$B:$B,"")</f>
        <v/>
      </c>
      <c r="BE557" s="14" t="str">
        <f>_xlfn.XLOOKUP(B557,'[11]Cells Huawei 19042026 15h'!$B:$B,'[11]Cells Huawei 19042026 15h'!$B:$B,"")</f>
        <v/>
      </c>
      <c r="BF557" s="9" t="str">
        <f>_xlfn.XLOOKUP(B557,'[12]cells down 19042026 9H40'!$B:$B,'[12]cells down 19042026 9H40'!$B:$B,"")</f>
        <v/>
      </c>
      <c r="BG557" s="9" t="s">
        <v>5537</v>
      </c>
      <c r="BH557" s="9" t="s">
        <v>5537</v>
      </c>
    </row>
    <row r="558" spans="1:60" s="9" customFormat="1" x14ac:dyDescent="0.3">
      <c r="A558" s="1" t="s">
        <v>5186</v>
      </c>
      <c r="B558" s="8" t="s">
        <v>5187</v>
      </c>
      <c r="C558" s="3" t="str">
        <f>_xlfn.XLOOKUP(B558,'[1]daily break down'!$D:$D,'[1]daily break down'!$E:$E,"")</f>
        <v>SUD-OUEST</v>
      </c>
      <c r="D558" s="1" t="s">
        <v>11</v>
      </c>
      <c r="E558" s="1" t="s">
        <v>12</v>
      </c>
      <c r="F558" s="3" t="s">
        <v>13</v>
      </c>
      <c r="G558" s="1" t="s">
        <v>14</v>
      </c>
      <c r="H558" s="40" t="str">
        <f>_xlfn.XLOOKUP(B558,[2]CALCULATION!$B:$B,[2]CALCULATION!$H:$H,"")</f>
        <v>Huawei</v>
      </c>
      <c r="I558" s="34">
        <v>0</v>
      </c>
      <c r="J558" s="34">
        <v>8.9175391586979543E-5</v>
      </c>
      <c r="K558" s="34">
        <v>0</v>
      </c>
      <c r="L558" s="34">
        <v>0</v>
      </c>
      <c r="M558" s="34">
        <v>0</v>
      </c>
      <c r="N558" s="34">
        <v>0</v>
      </c>
      <c r="O558" s="34">
        <v>6.9556805437844052E-3</v>
      </c>
      <c r="P558" s="34">
        <v>0</v>
      </c>
      <c r="Q558" s="34">
        <v>0</v>
      </c>
      <c r="R558" s="34">
        <v>0</v>
      </c>
      <c r="S558" s="35">
        <v>0</v>
      </c>
      <c r="T558" s="35">
        <v>0</v>
      </c>
      <c r="U558" s="35">
        <v>0</v>
      </c>
      <c r="V558" s="35">
        <v>0</v>
      </c>
      <c r="W558" s="35">
        <v>0</v>
      </c>
      <c r="X558" s="35">
        <v>0</v>
      </c>
      <c r="Y558" s="35">
        <v>10.138171918740527</v>
      </c>
      <c r="Z558" s="35">
        <v>0</v>
      </c>
      <c r="AA558" s="35">
        <v>0</v>
      </c>
      <c r="AB558" s="35">
        <v>0</v>
      </c>
      <c r="AC558" s="35">
        <v>0</v>
      </c>
      <c r="AD558" s="35">
        <v>0</v>
      </c>
      <c r="AE558" s="58" t="s">
        <v>5560</v>
      </c>
      <c r="AF558" s="58"/>
      <c r="AG558" s="57" t="str" cm="1">
        <f t="array" ref="AG558">IFERROR(_xlfn.IFS(
AI558="MPR ISSUE","PDH",
AI558="BSS Hardware Issue","BSS",
AI558="Sites strategiques, MLL, Pylone, etc.","ENVTECH",
AI558="AKTIVCO DEFAUT GE &amp; POWER Cabinet","AKTIVCO",
AI558="AKTIVCO Coupure ENEO &amp; Baisse de tension","AKTIVCO GRID ONLY",
AI558="Coupure ENEO &amp; Baisse de tension","IHS GRID ONLY",
AI558="Defaut GE &amp; POWER Cabinet","IHS",
AI558="Sharing","Partners",
AI558="Sites strategiques &amp; DataCenter","SST &amp; DC",
AI558="Exclu","Exclu",
AI558="SAT","SAT",
AI558="SPARE-ISSUE","SPARE-ISSUE",
AI558="Fiber CAmtel","TRANS_FO_CAMTEL",
AI558="Fiber AOF","Fiber AOF",
AI558="Projet OCM (HUAWEI)","TRAVAUX-HUAWEI",
AI558="Projet OCM (NOKIA)","TRAVAUX-NOKIA",
AI558="ACCESS-ISSUE","ACCESS-ISSUE",
AI558="Projet OCM (ZTE, NOKIA, autres projets)","TRAVAUX OCM",
AI558="No root CAuse","No root cause",
AI558="ODU HS","PDH",
AI558="IP &amp; VLAN","PDH",
AI558="Warehouse HUAWEI","SPARE-ISSUE",
AI558="SPARE-HS","SPARE-ISSUE",
AI558="Power Telco","BSS",AI558="no impacts","no impacts"
),"")</f>
        <v>no impacts</v>
      </c>
      <c r="AH558" s="57" t="str" cm="1">
        <f t="array" ref="AH558">IFERROR(_xlfn.IFS(
AI558="MPR ISSUE","TX ISSUE",
AI558="BSS Hardware Issue","RAN ISSUE",
AI558="Sites strategiques, MLL, Pylone, etc.","ENVTECH",
AI558="AKTIVCO DEFAUT GE &amp; POWER Cabinet","POWER ISSUE",
AI558="AKTIVCO Coupure ENEO &amp; Baisse de tension","POWER ISSUE",
AI558="Coupure ENEO &amp; Baisse de tension","POWER ISSUE",
AI558="Defaut GE &amp; POWER Cabinet","POWER ISSUE",
AI558="Sharing","POWER ISSUE",
AI558="Sites strategiques &amp; DataCenter","POWER ISSUE",
AI558="Exclu","Exclu",
AI558="SAT","TX ISSUE",
AI558="SPARE-ISSUE","SPARE-ISSUE",
AI558="Fiber CAmtel","TX ISSUE",
AI558="Fiber AOF","TX ISSUE",
AI558="Projet OCM (HUAWEI)","TRAVAUX-HUAWEI",
AI558="Projet OCM (NOKIA)","TRAVAUX -NOKIA",
AI558="ACCESS-ISSUE","ACCESS-ISSUE",
AI558="Projet OCM (ZTE, NOKIA, autres projets)","TRAVAUX OCM",
AI558="No root CAuse","No root cause",
AI558="ODU HS","TX ISSUE",
AI558="IP &amp; VLAN","TX ISSUE",
AI558="Warehouse HUAWEI","SPARE-ISSUE",
AI558="SPARE-HS","SPARE-ISSUE",
AI558="Power Telco","RAN ISSUE",AI558="no impacts","no impacts"
),"")</f>
        <v>no impacts</v>
      </c>
      <c r="AI558" s="85" t="s">
        <v>5998</v>
      </c>
      <c r="AJ558" s="57" t="str" cm="1">
        <f t="array" ref="AJ558">IFERROR(_xlfn.IFS(
AI558="MPR ISSUE","ACTIVE",
AI558="BSS Hardware Issue","ACTIVE",
AI558="Sites strategiques, MLL, Pylone, etc.","PASSIVE",
AI558="AKTIVCO DEFAUT GE &amp; POWER Cabinet","PASSIVE",
AI558="AKTIVCO Coupure ENEO &amp; Baisse de tension","PASSIVE",
AI558="Coupure ENEO &amp; Baisse de tension","PASSIVE",
AI558="Defaut GE &amp; POWER Cabinet","PASSIVE",
AI558="Sharing","PASSIVE",
AI558="Sites strategiques &amp; DataCenter","PASSIVE",
AI558="Exclu","Exclu",
AI558="SAT","ACTIVE",
AI558="SPARE-ISSUE","SPARE-ISSUE",
AI558="Fiber CAmtel","ACTIVE",
AI558="Fiber AOF","ACTIVE",
AI558="Projet OCM (HUAWEI)","PLANNED WORKS",
AI558="Projet OCM (NOKIA)","PLANNED WORKS",
AI558="ACCESS-ISSUE","ACCESS-ISSUE",
AI558="Projet OCM (ZTE, NOKIA, autres projets)","PLANNED WORKS",
AI558="No root CAuse","No root cause",
AI558="ODU HS","ACTIVE",
AI558="IP &amp; VLAN","ACTIVE",
AI558="Warehouse HUAWEI","SPARE-ISSUE",
AI558="SPARE-HS","SPARE-ISSUE",
AI558="Power Telco","ACTIVE", AI558="no impacts","no impacts"
),"")</f>
        <v>no impacts</v>
      </c>
      <c r="AK558" s="23" t="s">
        <v>5537</v>
      </c>
      <c r="AL558" s="23" t="str">
        <f t="shared" si="19"/>
        <v>SUO_007</v>
      </c>
      <c r="AN558" s="9" t="s">
        <v>5537</v>
      </c>
      <c r="AO558" s="23" t="str">
        <f>_xlfn.XLOOKUP(B558,'INCIDENT-05-03-2026'!E:E,'INCIDENT-05-03-2026'!F:F,"")</f>
        <v/>
      </c>
      <c r="AP558" s="7" t="s">
        <v>5537</v>
      </c>
      <c r="AQ558" s="6"/>
      <c r="AR558" s="7"/>
      <c r="AS558" s="3" t="str">
        <f>_xlfn.XLOOKUP(B558,'[3]tt num | region | site id'!$C:$C,'[3]tt num | region | site id'!$Q:$Q,"")</f>
        <v/>
      </c>
      <c r="AT558" s="24" t="str">
        <f>_xlfn.XLOOKUP(B558,'[4]Cells Huawei 03052026 12h'!$B:$B,'[4]Cells Huawei 03052026 12h'!$T:$T,"")</f>
        <v/>
      </c>
      <c r="AU558" s="24" t="str">
        <f>_xlfn.XLOOKUP(B558,'[5]cells down 02052026 8h50'!$B:$B,'[5]cells down 02052026 8h50'!$R:$R,"")</f>
        <v/>
      </c>
      <c r="AV558" s="24" t="str">
        <f>_xlfn.XLOOKUP(B558,'[5]cells down 02052026 13h50'!$B:$B,'[5]cells down 02052026 13h50'!$R:$R,"")</f>
        <v/>
      </c>
      <c r="AW558" s="24" t="str">
        <f>_xlfn.XLOOKUP(B558,'[5]cells down 02052026 13h50'!$B:$B,'[5]cells down 02052026 13h50'!$R:$R,"")</f>
        <v/>
      </c>
      <c r="AX558" s="24" t="str">
        <f>_xlfn.XLOOKUP(B558,'[6]cell downs 03052026 8h40 '!$B:$B,'[6]cell downs 03052026 8h40 '!$R:$R,"")</f>
        <v/>
      </c>
      <c r="AY558" s="24" t="str">
        <f>_xlfn.XLOOKUP(B558,'[7]ALL SITES DOWN'!$D:$D,'[7]ALL SITES DOWN'!$J:$J,"")</f>
        <v/>
      </c>
      <c r="AZ558" s="24" t="str">
        <f>_xlfn.XLOOKUP(B558,'[8]ALL SITES DOWN'!$D:$D,'[8]ALL SITES DOWN'!$J:$J,"")</f>
        <v/>
      </c>
      <c r="BA558" s="9" t="str">
        <f>_xlfn.XLOOKUP(B558,[9]sheet1!$AC:$AC,[9]sheet1!$AF:$AF,"")</f>
        <v/>
      </c>
      <c r="BB558" s="14" t="s">
        <v>5537</v>
      </c>
      <c r="BC558" s="14" t="s">
        <v>5537</v>
      </c>
      <c r="BD558" s="14" t="str">
        <f>_xlfn.XLOOKUP(B558,'[10]cell downs 18042026 17h'!$B:$B,'[10]cell downs 18042026 17h'!$B:$B,"")</f>
        <v/>
      </c>
      <c r="BE558" s="14" t="str">
        <f>_xlfn.XLOOKUP(B558,'[11]Cells Huawei 19042026 15h'!$B:$B,'[11]Cells Huawei 19042026 15h'!$B:$B,"")</f>
        <v/>
      </c>
      <c r="BF558" s="9" t="str">
        <f>_xlfn.XLOOKUP(B558,'[12]cells down 19042026 9H40'!$B:$B,'[12]cells down 19042026 9H40'!$B:$B,"")</f>
        <v/>
      </c>
      <c r="BG558" s="9" t="s">
        <v>5187</v>
      </c>
      <c r="BH558" s="9" t="s">
        <v>12</v>
      </c>
    </row>
    <row r="559" spans="1:60" s="9" customFormat="1" x14ac:dyDescent="0.3">
      <c r="A559" s="1" t="s">
        <v>2339</v>
      </c>
      <c r="B559" s="8" t="s">
        <v>2340</v>
      </c>
      <c r="C559" s="3" t="str">
        <f>_xlfn.XLOOKUP(B559,'[1]daily break down'!$D:$D,'[1]daily break down'!$E:$E,"")</f>
        <v>Yaounde</v>
      </c>
      <c r="D559" s="1" t="s">
        <v>11</v>
      </c>
      <c r="E559" s="1" t="s">
        <v>12</v>
      </c>
      <c r="F559" s="3" t="s">
        <v>37</v>
      </c>
      <c r="G559" s="1" t="s">
        <v>38</v>
      </c>
      <c r="H559" s="42" t="str">
        <f>_xlfn.XLOOKUP(B559,[2]CALCULATION!$B:$B,[2]CALCULATION!$H:$H,"")</f>
        <v>ZTE</v>
      </c>
      <c r="I559" s="34">
        <v>0</v>
      </c>
      <c r="J559" s="34">
        <v>0</v>
      </c>
      <c r="K559" s="34">
        <v>0</v>
      </c>
      <c r="L559" s="34">
        <v>1.1129088870055419E-2</v>
      </c>
      <c r="M559" s="34">
        <v>0</v>
      </c>
      <c r="N559" s="34">
        <v>0</v>
      </c>
      <c r="O559" s="34">
        <v>1.1396615044815888E-2</v>
      </c>
      <c r="P559" s="34">
        <v>0</v>
      </c>
      <c r="Q559" s="34">
        <v>0</v>
      </c>
      <c r="R559" s="34">
        <v>0</v>
      </c>
      <c r="S559" s="35">
        <v>0</v>
      </c>
      <c r="T559" s="35">
        <v>0</v>
      </c>
      <c r="U559" s="35">
        <v>0.14854836730559065</v>
      </c>
      <c r="V559" s="35">
        <v>0</v>
      </c>
      <c r="W559" s="35">
        <v>0</v>
      </c>
      <c r="X559" s="35">
        <v>0</v>
      </c>
      <c r="Y559" s="35">
        <v>10.039151563922346</v>
      </c>
      <c r="Z559" s="35">
        <v>0</v>
      </c>
      <c r="AA559" s="35">
        <v>0</v>
      </c>
      <c r="AB559" s="35">
        <v>0</v>
      </c>
      <c r="AC559" s="35">
        <v>0</v>
      </c>
      <c r="AD559" s="35">
        <v>0</v>
      </c>
      <c r="AE559" s="58" t="s">
        <v>5560</v>
      </c>
      <c r="AF559" s="58"/>
      <c r="AG559" s="57" t="str" cm="1">
        <f t="array" ref="AG559">IFERROR(_xlfn.IFS(
AI559="MPR ISSUE","PDH",
AI559="BSS Hardware Issue","BSS",
AI559="Sites strategiques, MLL, Pylone, etc.","ENVTECH",
AI559="AKTIVCO DEFAUT GE &amp; POWER Cabinet","AKTIVCO",
AI559="AKTIVCO Coupure ENEO &amp; Baisse de tension","AKTIVCO GRID ONLY",
AI559="Coupure ENEO &amp; Baisse de tension","IHS GRID ONLY",
AI559="Defaut GE &amp; POWER Cabinet","IHS",
AI559="Sharing","Partners",
AI559="Sites strategiques &amp; DataCenter","SST &amp; DC",
AI559="Exclu","Exclu",
AI559="SAT","SAT",
AI559="SPARE-ISSUE","SPARE-ISSUE",
AI559="Fiber CAmtel","TRANS_FO_CAMTEL",
AI559="Fiber AOF","Fiber AOF",
AI559="Projet OCM (HUAWEI)","TRAVAUX-HUAWEI",
AI559="Projet OCM (NOKIA)","TRAVAUX-NOKIA",
AI559="ACCESS-ISSUE","ACCESS-ISSUE",
AI559="Projet OCM (ZTE, NOKIA, autres projets)","TRAVAUX OCM",
AI559="No root CAuse","No root cause",
AI559="ODU HS","PDH",
AI559="IP &amp; VLAN","PDH",
AI559="Warehouse HUAWEI","SPARE-ISSUE",
AI559="SPARE-HS","SPARE-ISSUE",
AI559="Power Telco","BSS",AI559="no impacts","no impacts"
),"")</f>
        <v>no impacts</v>
      </c>
      <c r="AH559" s="57" t="str" cm="1">
        <f t="array" ref="AH559">IFERROR(_xlfn.IFS(
AI559="MPR ISSUE","TX ISSUE",
AI559="BSS Hardware Issue","RAN ISSUE",
AI559="Sites strategiques, MLL, Pylone, etc.","ENVTECH",
AI559="AKTIVCO DEFAUT GE &amp; POWER Cabinet","POWER ISSUE",
AI559="AKTIVCO Coupure ENEO &amp; Baisse de tension","POWER ISSUE",
AI559="Coupure ENEO &amp; Baisse de tension","POWER ISSUE",
AI559="Defaut GE &amp; POWER Cabinet","POWER ISSUE",
AI559="Sharing","POWER ISSUE",
AI559="Sites strategiques &amp; DataCenter","POWER ISSUE",
AI559="Exclu","Exclu",
AI559="SAT","TX ISSUE",
AI559="SPARE-ISSUE","SPARE-ISSUE",
AI559="Fiber CAmtel","TX ISSUE",
AI559="Fiber AOF","TX ISSUE",
AI559="Projet OCM (HUAWEI)","TRAVAUX-HUAWEI",
AI559="Projet OCM (NOKIA)","TRAVAUX -NOKIA",
AI559="ACCESS-ISSUE","ACCESS-ISSUE",
AI559="Projet OCM (ZTE, NOKIA, autres projets)","TRAVAUX OCM",
AI559="No root CAuse","No root cause",
AI559="ODU HS","TX ISSUE",
AI559="IP &amp; VLAN","TX ISSUE",
AI559="Warehouse HUAWEI","SPARE-ISSUE",
AI559="SPARE-HS","SPARE-ISSUE",
AI559="Power Telco","RAN ISSUE",AI559="no impacts","no impacts"
),"")</f>
        <v>no impacts</v>
      </c>
      <c r="AI559" s="85" t="s">
        <v>5998</v>
      </c>
      <c r="AJ559" s="57" t="str" cm="1">
        <f t="array" ref="AJ559">IFERROR(_xlfn.IFS(
AI559="MPR ISSUE","ACTIVE",
AI559="BSS Hardware Issue","ACTIVE",
AI559="Sites strategiques, MLL, Pylone, etc.","PASSIVE",
AI559="AKTIVCO DEFAUT GE &amp; POWER Cabinet","PASSIVE",
AI559="AKTIVCO Coupure ENEO &amp; Baisse de tension","PASSIVE",
AI559="Coupure ENEO &amp; Baisse de tension","PASSIVE",
AI559="Defaut GE &amp; POWER Cabinet","PASSIVE",
AI559="Sharing","PASSIVE",
AI559="Sites strategiques &amp; DataCenter","PASSIVE",
AI559="Exclu","Exclu",
AI559="SAT","ACTIVE",
AI559="SPARE-ISSUE","SPARE-ISSUE",
AI559="Fiber CAmtel","ACTIVE",
AI559="Fiber AOF","ACTIVE",
AI559="Projet OCM (HUAWEI)","PLANNED WORKS",
AI559="Projet OCM (NOKIA)","PLANNED WORKS",
AI559="ACCESS-ISSUE","ACCESS-ISSUE",
AI559="Projet OCM (ZTE, NOKIA, autres projets)","PLANNED WORKS",
AI559="No root CAuse","No root cause",
AI559="ODU HS","ACTIVE",
AI559="IP &amp; VLAN","ACTIVE",
AI559="Warehouse HUAWEI","SPARE-ISSUE",
AI559="SPARE-HS","SPARE-ISSUE",
AI559="Power Telco","ACTIVE", AI559="no impacts","no impacts"
),"")</f>
        <v>no impacts</v>
      </c>
      <c r="AK559" s="23" t="s">
        <v>5537</v>
      </c>
      <c r="AL559" s="23" t="str">
        <f t="shared" si="19"/>
        <v>CTR_010</v>
      </c>
      <c r="AN559" s="9" t="s">
        <v>5537</v>
      </c>
      <c r="AO559" s="23" t="str">
        <f>_xlfn.XLOOKUP(B559,'INCIDENT-05-03-2026'!E:E,'INCIDENT-05-03-2026'!F:F,"")</f>
        <v/>
      </c>
      <c r="AP559" s="7" t="s">
        <v>5537</v>
      </c>
      <c r="AQ559" s="6"/>
      <c r="AR559" s="7"/>
      <c r="AS559" s="3" t="str">
        <f>_xlfn.XLOOKUP(B559,'[3]tt num | region | site id'!$C:$C,'[3]tt num | region | site id'!$Q:$Q,"")</f>
        <v/>
      </c>
      <c r="AT559" s="24" t="str">
        <f>_xlfn.XLOOKUP(B559,'[4]Cells Huawei 03052026 12h'!$B:$B,'[4]Cells Huawei 03052026 12h'!$T:$T,"")</f>
        <v/>
      </c>
      <c r="AU559" s="24" t="str">
        <f>_xlfn.XLOOKUP(B559,'[5]cells down 02052026 8h50'!$B:$B,'[5]cells down 02052026 8h50'!$R:$R,"")</f>
        <v/>
      </c>
      <c r="AV559" s="24" t="str">
        <f>_xlfn.XLOOKUP(B559,'[5]cells down 02052026 13h50'!$B:$B,'[5]cells down 02052026 13h50'!$R:$R,"")</f>
        <v/>
      </c>
      <c r="AW559" s="24" t="str">
        <f>_xlfn.XLOOKUP(B559,'[5]cells down 02052026 13h50'!$B:$B,'[5]cells down 02052026 13h50'!$R:$R,"")</f>
        <v/>
      </c>
      <c r="AX559" s="24" t="str">
        <f>_xlfn.XLOOKUP(B559,'[6]cell downs 03052026 8h40 '!$B:$B,'[6]cell downs 03052026 8h40 '!$R:$R,"")</f>
        <v/>
      </c>
      <c r="AY559" s="24" t="str">
        <f>_xlfn.XLOOKUP(B559,'[7]ALL SITES DOWN'!$D:$D,'[7]ALL SITES DOWN'!$J:$J,"")</f>
        <v/>
      </c>
      <c r="AZ559" s="24" t="str">
        <f>_xlfn.XLOOKUP(B559,'[8]ALL SITES DOWN'!$D:$D,'[8]ALL SITES DOWN'!$J:$J,"")</f>
        <v/>
      </c>
      <c r="BA559" s="9" t="str">
        <f>_xlfn.XLOOKUP(B559,[9]sheet1!$AC:$AC,[9]sheet1!$AF:$AF,"")</f>
        <v/>
      </c>
      <c r="BB559" s="14" t="s">
        <v>5537</v>
      </c>
      <c r="BC559" s="14" t="s">
        <v>5537</v>
      </c>
      <c r="BD559" s="14" t="str">
        <f>_xlfn.XLOOKUP(B559,'[10]cell downs 18042026 17h'!$B:$B,'[10]cell downs 18042026 17h'!$B:$B,"")</f>
        <v/>
      </c>
      <c r="BE559" s="14" t="str">
        <f>_xlfn.XLOOKUP(B559,'[11]Cells Huawei 19042026 15h'!$B:$B,'[11]Cells Huawei 19042026 15h'!$B:$B,"")</f>
        <v/>
      </c>
      <c r="BF559" s="9" t="str">
        <f>_xlfn.XLOOKUP(B559,'[12]cells down 19042026 9H40'!$B:$B,'[12]cells down 19042026 9H40'!$B:$B,"")</f>
        <v/>
      </c>
      <c r="BG559" s="9" t="s">
        <v>2340</v>
      </c>
      <c r="BH559" s="9" t="s">
        <v>318</v>
      </c>
    </row>
    <row r="560" spans="1:60" s="9" customFormat="1" x14ac:dyDescent="0.3">
      <c r="A560" s="1" t="s">
        <v>1612</v>
      </c>
      <c r="B560" s="8" t="s">
        <v>1613</v>
      </c>
      <c r="C560" s="3" t="str">
        <f>_xlfn.XLOOKUP(B560,'[1]daily break down'!$D:$D,'[1]daily break down'!$E:$E,"")</f>
        <v>Yaounde</v>
      </c>
      <c r="D560" s="1" t="s">
        <v>21</v>
      </c>
      <c r="E560" s="1" t="s">
        <v>12</v>
      </c>
      <c r="F560" s="3" t="s">
        <v>37</v>
      </c>
      <c r="G560" s="1" t="s">
        <v>38</v>
      </c>
      <c r="H560" s="42" t="str">
        <f>_xlfn.XLOOKUP(B560,[2]CALCULATION!$B:$B,[2]CALCULATION!$H:$H,"")</f>
        <v>ZTE</v>
      </c>
      <c r="I560" s="34">
        <v>9.1622542682909405</v>
      </c>
      <c r="J560" s="34">
        <v>0</v>
      </c>
      <c r="K560" s="34">
        <v>3.6733484004074977</v>
      </c>
      <c r="L560" s="34">
        <v>28.701278133052543</v>
      </c>
      <c r="M560" s="34">
        <v>0</v>
      </c>
      <c r="N560" s="34">
        <v>0</v>
      </c>
      <c r="O560" s="34">
        <v>0</v>
      </c>
      <c r="P560" s="34">
        <v>0</v>
      </c>
      <c r="Q560" s="34">
        <v>20.349128792094362</v>
      </c>
      <c r="R560" s="34">
        <v>27.15404941886181</v>
      </c>
      <c r="S560" s="35">
        <v>32.177548918052807</v>
      </c>
      <c r="T560" s="35">
        <v>8.5501187102812803</v>
      </c>
      <c r="U560" s="35">
        <v>0</v>
      </c>
      <c r="V560" s="35">
        <v>0</v>
      </c>
      <c r="W560" s="35">
        <v>8.5501187102812803</v>
      </c>
      <c r="X560" s="35">
        <v>0</v>
      </c>
      <c r="Y560" s="35">
        <v>9.9783517819383452</v>
      </c>
      <c r="Z560" s="35">
        <v>0</v>
      </c>
      <c r="AA560" s="35">
        <v>0</v>
      </c>
      <c r="AB560" s="35">
        <v>0</v>
      </c>
      <c r="AC560" s="35">
        <v>0</v>
      </c>
      <c r="AD560" s="35">
        <v>0</v>
      </c>
      <c r="AE560" s="58" t="s">
        <v>5560</v>
      </c>
      <c r="AF560" s="58"/>
      <c r="AG560" s="57" t="str" cm="1">
        <f t="array" ref="AG560">IFERROR(_xlfn.IFS(
AI560="MPR ISSUE","PDH",
AI560="BSS Hardware Issue","BSS",
AI560="Sites strategiques, MLL, Pylone, etc.","ENVTECH",
AI560="AKTIVCO DEFAUT GE &amp; POWER Cabinet","AKTIVCO",
AI560="AKTIVCO Coupure ENEO &amp; Baisse de tension","AKTIVCO GRID ONLY",
AI560="Coupure ENEO &amp; Baisse de tension","IHS GRID ONLY",
AI560="Defaut GE &amp; POWER Cabinet","IHS",
AI560="Sharing","Partners",
AI560="Sites strategiques &amp; DataCenter","SST &amp; DC",
AI560="Exclu","Exclu",
AI560="SAT","SAT",
AI560="SPARE-ISSUE","SPARE-ISSUE",
AI560="Fiber CAmtel","TRANS_FO_CAMTEL",
AI560="Fiber AOF","Fiber AOF",
AI560="Projet OCM (HUAWEI)","TRAVAUX-HUAWEI",
AI560="Projet OCM (NOKIA)","TRAVAUX-NOKIA",
AI560="ACCESS-ISSUE","ACCESS-ISSUE",
AI560="Projet OCM (ZTE, NOKIA, autres projets)","TRAVAUX OCM",
AI560="No root CAuse","No root cause",
AI560="ODU HS","PDH",
AI560="IP &amp; VLAN","PDH",
AI560="Warehouse HUAWEI","SPARE-ISSUE",
AI560="SPARE-HS","SPARE-ISSUE",
AI560="Power Telco","BSS",AI560="no impacts","no impacts"
),"")</f>
        <v>no impacts</v>
      </c>
      <c r="AH560" s="57" t="str" cm="1">
        <f t="array" ref="AH560">IFERROR(_xlfn.IFS(
AI560="MPR ISSUE","TX ISSUE",
AI560="BSS Hardware Issue","RAN ISSUE",
AI560="Sites strategiques, MLL, Pylone, etc.","ENVTECH",
AI560="AKTIVCO DEFAUT GE &amp; POWER Cabinet","POWER ISSUE",
AI560="AKTIVCO Coupure ENEO &amp; Baisse de tension","POWER ISSUE",
AI560="Coupure ENEO &amp; Baisse de tension","POWER ISSUE",
AI560="Defaut GE &amp; POWER Cabinet","POWER ISSUE",
AI560="Sharing","POWER ISSUE",
AI560="Sites strategiques &amp; DataCenter","POWER ISSUE",
AI560="Exclu","Exclu",
AI560="SAT","TX ISSUE",
AI560="SPARE-ISSUE","SPARE-ISSUE",
AI560="Fiber CAmtel","TX ISSUE",
AI560="Fiber AOF","TX ISSUE",
AI560="Projet OCM (HUAWEI)","TRAVAUX-HUAWEI",
AI560="Projet OCM (NOKIA)","TRAVAUX -NOKIA",
AI560="ACCESS-ISSUE","ACCESS-ISSUE",
AI560="Projet OCM (ZTE, NOKIA, autres projets)","TRAVAUX OCM",
AI560="No root CAuse","No root cause",
AI560="ODU HS","TX ISSUE",
AI560="IP &amp; VLAN","TX ISSUE",
AI560="Warehouse HUAWEI","SPARE-ISSUE",
AI560="SPARE-HS","SPARE-ISSUE",
AI560="Power Telco","RAN ISSUE",AI560="no impacts","no impacts"
),"")</f>
        <v>no impacts</v>
      </c>
      <c r="AI560" s="85" t="s">
        <v>5998</v>
      </c>
      <c r="AJ560" s="57" t="str" cm="1">
        <f t="array" ref="AJ560">IFERROR(_xlfn.IFS(
AI560="MPR ISSUE","ACTIVE",
AI560="BSS Hardware Issue","ACTIVE",
AI560="Sites strategiques, MLL, Pylone, etc.","PASSIVE",
AI560="AKTIVCO DEFAUT GE &amp; POWER Cabinet","PASSIVE",
AI560="AKTIVCO Coupure ENEO &amp; Baisse de tension","PASSIVE",
AI560="Coupure ENEO &amp; Baisse de tension","PASSIVE",
AI560="Defaut GE &amp; POWER Cabinet","PASSIVE",
AI560="Sharing","PASSIVE",
AI560="Sites strategiques &amp; DataCenter","PASSIVE",
AI560="Exclu","Exclu",
AI560="SAT","ACTIVE",
AI560="SPARE-ISSUE","SPARE-ISSUE",
AI560="Fiber CAmtel","ACTIVE",
AI560="Fiber AOF","ACTIVE",
AI560="Projet OCM (HUAWEI)","PLANNED WORKS",
AI560="Projet OCM (NOKIA)","PLANNED WORKS",
AI560="ACCESS-ISSUE","ACCESS-ISSUE",
AI560="Projet OCM (ZTE, NOKIA, autres projets)","PLANNED WORKS",
AI560="No root CAuse","No root cause",
AI560="ODU HS","ACTIVE",
AI560="IP &amp; VLAN","ACTIVE",
AI560="Warehouse HUAWEI","SPARE-ISSUE",
AI560="SPARE-HS","SPARE-ISSUE",
AI560="Power Telco","ACTIVE", AI560="no impacts","no impacts"
),"")</f>
        <v>no impacts</v>
      </c>
      <c r="AK560" s="23" t="s">
        <v>5537</v>
      </c>
      <c r="AL560" s="23" t="str">
        <f t="shared" si="19"/>
        <v>CTR_259</v>
      </c>
      <c r="AN560" s="9" t="s">
        <v>5537</v>
      </c>
      <c r="AO560" s="23" t="str">
        <f>_xlfn.XLOOKUP(B560,'INCIDENT-05-03-2026'!E:E,'INCIDENT-05-03-2026'!F:F,"")</f>
        <v/>
      </c>
      <c r="AP560" s="7" t="s">
        <v>5537</v>
      </c>
      <c r="AQ560" s="6"/>
      <c r="AR560" s="7"/>
      <c r="AS560" s="3" t="str">
        <f>_xlfn.XLOOKUP(B560,'[3]tt num | region | site id'!$C:$C,'[3]tt num | region | site id'!$Q:$Q,"")</f>
        <v/>
      </c>
      <c r="AT560" s="24" t="str">
        <f>_xlfn.XLOOKUP(B560,'[4]Cells Huawei 03052026 12h'!$B:$B,'[4]Cells Huawei 03052026 12h'!$T:$T,"")</f>
        <v/>
      </c>
      <c r="AU560" s="24" t="str">
        <f>_xlfn.XLOOKUP(B560,'[5]cells down 02052026 8h50'!$B:$B,'[5]cells down 02052026 8h50'!$R:$R,"")</f>
        <v/>
      </c>
      <c r="AV560" s="24" t="str">
        <f>_xlfn.XLOOKUP(B560,'[5]cells down 02052026 13h50'!$B:$B,'[5]cells down 02052026 13h50'!$R:$R,"")</f>
        <v/>
      </c>
      <c r="AW560" s="24" t="str">
        <f>_xlfn.XLOOKUP(B560,'[5]cells down 02052026 13h50'!$B:$B,'[5]cells down 02052026 13h50'!$R:$R,"")</f>
        <v/>
      </c>
      <c r="AX560" s="24" t="str">
        <f>_xlfn.XLOOKUP(B560,'[6]cell downs 03052026 8h40 '!$B:$B,'[6]cell downs 03052026 8h40 '!$R:$R,"")</f>
        <v/>
      </c>
      <c r="AY560" s="24" t="str">
        <f>_xlfn.XLOOKUP(B560,'[7]ALL SITES DOWN'!$D:$D,'[7]ALL SITES DOWN'!$J:$J,"")</f>
        <v/>
      </c>
      <c r="AZ560" s="24" t="str">
        <f>_xlfn.XLOOKUP(B560,'[8]ALL SITES DOWN'!$D:$D,'[8]ALL SITES DOWN'!$J:$J,"")</f>
        <v/>
      </c>
      <c r="BA560" s="9" t="str">
        <f>_xlfn.XLOOKUP(B560,[9]sheet1!$AC:$AC,[9]sheet1!$AF:$AF,"")</f>
        <v/>
      </c>
      <c r="BB560" s="14" t="s">
        <v>5537</v>
      </c>
      <c r="BC560" s="14" t="s">
        <v>5537</v>
      </c>
      <c r="BD560" s="14" t="str">
        <f>_xlfn.XLOOKUP(B560,'[10]cell downs 18042026 17h'!$B:$B,'[10]cell downs 18042026 17h'!$B:$B,"")</f>
        <v/>
      </c>
      <c r="BE560" s="14" t="str">
        <f>_xlfn.XLOOKUP(B560,'[11]Cells Huawei 19042026 15h'!$B:$B,'[11]Cells Huawei 19042026 15h'!$B:$B,"")</f>
        <v/>
      </c>
      <c r="BF560" s="9" t="str">
        <f>_xlfn.XLOOKUP(B560,'[12]cells down 19042026 9H40'!$B:$B,'[12]cells down 19042026 9H40'!$B:$B,"")</f>
        <v/>
      </c>
      <c r="BG560" s="9" t="s">
        <v>5537</v>
      </c>
      <c r="BH560" s="9" t="s">
        <v>12</v>
      </c>
    </row>
    <row r="561" spans="1:60" s="9" customFormat="1" ht="18.45" customHeight="1" x14ac:dyDescent="0.3">
      <c r="A561" s="1" t="s">
        <v>2766</v>
      </c>
      <c r="B561" s="8" t="s">
        <v>2767</v>
      </c>
      <c r="C561" s="3" t="str">
        <f>_xlfn.XLOOKUP(B561,'[1]daily break down'!$D:$D,'[1]daily break down'!$E:$E,"")</f>
        <v>Yaounde</v>
      </c>
      <c r="D561" s="1" t="s">
        <v>357</v>
      </c>
      <c r="E561" s="1"/>
      <c r="F561" s="3" t="s">
        <v>37</v>
      </c>
      <c r="G561" s="1" t="s">
        <v>38</v>
      </c>
      <c r="H561" s="42" t="str">
        <f>_xlfn.XLOOKUP(B561,[2]CALCULATION!$B:$B,[2]CALCULATION!$H:$H,"")</f>
        <v>ZTE</v>
      </c>
      <c r="I561" s="34">
        <v>6.2907888241118846</v>
      </c>
      <c r="J561" s="34">
        <v>5.095731566376454</v>
      </c>
      <c r="K561" s="34">
        <v>0</v>
      </c>
      <c r="L561" s="34">
        <v>0</v>
      </c>
      <c r="M561" s="34">
        <v>0</v>
      </c>
      <c r="N561" s="34">
        <v>0</v>
      </c>
      <c r="O561" s="34">
        <v>9.2457045997380387</v>
      </c>
      <c r="P561" s="34">
        <v>7.4489809749652576</v>
      </c>
      <c r="Q561" s="34">
        <v>2.5207921343024204</v>
      </c>
      <c r="R561" s="34">
        <v>6.7872460641549175</v>
      </c>
      <c r="S561" s="35">
        <v>9.2457045997380387</v>
      </c>
      <c r="T561" s="35">
        <v>9.2457045997380387</v>
      </c>
      <c r="U561" s="35">
        <v>3.4146862595703023</v>
      </c>
      <c r="V561" s="35">
        <v>9.2457045997380387</v>
      </c>
      <c r="W561" s="35">
        <v>9.2457045997380387</v>
      </c>
      <c r="X561" s="35">
        <v>7.0899251782794428</v>
      </c>
      <c r="Y561" s="35">
        <v>9.4093592783784619</v>
      </c>
      <c r="Z561" s="35">
        <v>0</v>
      </c>
      <c r="AA561" s="35">
        <v>0</v>
      </c>
      <c r="AB561" s="35">
        <v>0</v>
      </c>
      <c r="AC561" s="35">
        <v>0</v>
      </c>
      <c r="AD561" s="35">
        <v>0</v>
      </c>
      <c r="AE561" s="58" t="s">
        <v>5560</v>
      </c>
      <c r="AF561" s="58"/>
      <c r="AG561" s="57" t="str" cm="1">
        <f t="array" ref="AG561">IFERROR(_xlfn.IFS(
AI561="MPR ISSUE","PDH",
AI561="BSS Hardware Issue","BSS",
AI561="Sites strategiques, MLL, Pylone, etc.","ENVTECH",
AI561="AKTIVCO DEFAUT GE &amp; POWER Cabinet","AKTIVCO",
AI561="AKTIVCO Coupure ENEO &amp; Baisse de tension","AKTIVCO GRID ONLY",
AI561="Coupure ENEO &amp; Baisse de tension","IHS GRID ONLY",
AI561="Defaut GE &amp; POWER Cabinet","IHS",
AI561="Sharing","Partners",
AI561="Sites strategiques &amp; DataCenter","SST &amp; DC",
AI561="Exclu","Exclu",
AI561="SAT","SAT",
AI561="SPARE-ISSUE","SPARE-ISSUE",
AI561="Fiber CAmtel","TRANS_FO_CAMTEL",
AI561="Fiber AOF","Fiber AOF",
AI561="Projet OCM (HUAWEI)","TRAVAUX-HUAWEI",
AI561="Projet OCM (NOKIA)","TRAVAUX-NOKIA",
AI561="ACCESS-ISSUE","ACCESS-ISSUE",
AI561="Projet OCM (ZTE, NOKIA, autres projets)","TRAVAUX OCM",
AI561="No root CAuse","No root cause",
AI561="ODU HS","PDH",
AI561="IP &amp; VLAN","PDH",
AI561="Warehouse HUAWEI","SPARE-ISSUE",
AI561="SPARE-HS","SPARE-ISSUE",
AI561="Power Telco","BSS",AI561="no impacts","no impacts"
),"")</f>
        <v>BSS</v>
      </c>
      <c r="AH561" s="57" t="str" cm="1">
        <f t="array" ref="AH561">IFERROR(_xlfn.IFS(
AI561="MPR ISSUE","TX ISSUE",
AI561="BSS Hardware Issue","RAN ISSUE",
AI561="Sites strategiques, MLL, Pylone, etc.","ENVTECH",
AI561="AKTIVCO DEFAUT GE &amp; POWER Cabinet","POWER ISSUE",
AI561="AKTIVCO Coupure ENEO &amp; Baisse de tension","POWER ISSUE",
AI561="Coupure ENEO &amp; Baisse de tension","POWER ISSUE",
AI561="Defaut GE &amp; POWER Cabinet","POWER ISSUE",
AI561="Sharing","POWER ISSUE",
AI561="Sites strategiques &amp; DataCenter","POWER ISSUE",
AI561="Exclu","Exclu",
AI561="SAT","TX ISSUE",
AI561="SPARE-ISSUE","SPARE-ISSUE",
AI561="Fiber CAmtel","TX ISSUE",
AI561="Fiber AOF","TX ISSUE",
AI561="Projet OCM (HUAWEI)","TRAVAUX-HUAWEI",
AI561="Projet OCM (NOKIA)","TRAVAUX -NOKIA",
AI561="ACCESS-ISSUE","ACCESS-ISSUE",
AI561="Projet OCM (ZTE, NOKIA, autres projets)","TRAVAUX OCM",
AI561="No root CAuse","No root cause",
AI561="ODU HS","TX ISSUE",
AI561="IP &amp; VLAN","TX ISSUE",
AI561="Warehouse HUAWEI","SPARE-ISSUE",
AI561="SPARE-HS","SPARE-ISSUE",
AI561="Power Telco","RAN ISSUE",AI561="no impacts","no impacts"
),"")</f>
        <v>RAN ISSUE</v>
      </c>
      <c r="AI561" s="85" t="s">
        <v>5320</v>
      </c>
      <c r="AJ561" s="57" t="str" cm="1">
        <f t="array" ref="AJ561">IFERROR(_xlfn.IFS(
AI561="MPR ISSUE","ACTIVE",
AI561="BSS Hardware Issue","ACTIVE",
AI561="Sites strategiques, MLL, Pylone, etc.","PASSIVE",
AI561="AKTIVCO DEFAUT GE &amp; POWER Cabinet","PASSIVE",
AI561="AKTIVCO Coupure ENEO &amp; Baisse de tension","PASSIVE",
AI561="Coupure ENEO &amp; Baisse de tension","PASSIVE",
AI561="Defaut GE &amp; POWER Cabinet","PASSIVE",
AI561="Sharing","PASSIVE",
AI561="Sites strategiques &amp; DataCenter","PASSIVE",
AI561="Exclu","Exclu",
AI561="SAT","ACTIVE",
AI561="SPARE-ISSUE","SPARE-ISSUE",
AI561="Fiber CAmtel","ACTIVE",
AI561="Fiber AOF","ACTIVE",
AI561="Projet OCM (HUAWEI)","PLANNED WORKS",
AI561="Projet OCM (NOKIA)","PLANNED WORKS",
AI561="ACCESS-ISSUE","ACCESS-ISSUE",
AI561="Projet OCM (ZTE, NOKIA, autres projets)","PLANNED WORKS",
AI561="No root CAuse","No root cause",
AI561="ODU HS","ACTIVE",
AI561="IP &amp; VLAN","ACTIVE",
AI561="Warehouse HUAWEI","SPARE-ISSUE",
AI561="SPARE-HS","SPARE-ISSUE",
AI561="Power Telco","ACTIVE", AI561="no impacts","no impacts"
),"")</f>
        <v>ACTIVE</v>
      </c>
      <c r="AK561" s="23" t="s">
        <v>5927</v>
      </c>
      <c r="AL561" s="23" t="str">
        <f t="shared" si="19"/>
        <v>CTR_937</v>
      </c>
      <c r="AN561" s="9" t="s">
        <v>5537</v>
      </c>
      <c r="AO561" s="23" t="str">
        <f>_xlfn.XLOOKUP(B561,'INCIDENT-05-03-2026'!E:E,'INCIDENT-05-03-2026'!F:F,"")</f>
        <v/>
      </c>
      <c r="AP561" s="7" t="s">
        <v>5537</v>
      </c>
      <c r="AQ561" s="6"/>
      <c r="AR561" s="7"/>
      <c r="AS561" s="3" t="str">
        <f>_xlfn.XLOOKUP(B561,'[3]tt num | region | site id'!$C:$C,'[3]tt num | region | site id'!$Q:$Q,"")</f>
        <v/>
      </c>
      <c r="AT561" s="24" t="str">
        <f>_xlfn.XLOOKUP(B561,'[4]Cells Huawei 03052026 12h'!$B:$B,'[4]Cells Huawei 03052026 12h'!$T:$T,"")</f>
        <v/>
      </c>
      <c r="AU561" s="24" t="str">
        <f>_xlfn.XLOOKUP(B561,'[5]cells down 02052026 8h50'!$B:$B,'[5]cells down 02052026 8h50'!$R:$R,"")</f>
        <v/>
      </c>
      <c r="AV561" s="24" t="str">
        <f>_xlfn.XLOOKUP(B561,'[5]cells down 02052026 13h50'!$B:$B,'[5]cells down 02052026 13h50'!$R:$R,"")</f>
        <v/>
      </c>
      <c r="AW561" s="24" t="str">
        <f>_xlfn.XLOOKUP(B561,'[5]cells down 02052026 13h50'!$B:$B,'[5]cells down 02052026 13h50'!$R:$R,"")</f>
        <v/>
      </c>
      <c r="AX561" s="24" t="str">
        <f>_xlfn.XLOOKUP(B561,'[6]cell downs 03052026 8h40 '!$B:$B,'[6]cell downs 03052026 8h40 '!$R:$R,"")</f>
        <v/>
      </c>
      <c r="AY561" s="24" t="str">
        <f>_xlfn.XLOOKUP(B561,'[7]ALL SITES DOWN'!$D:$D,'[7]ALL SITES DOWN'!$J:$J,"")</f>
        <v/>
      </c>
      <c r="AZ561" s="24" t="str">
        <f>_xlfn.XLOOKUP(B561,'[8]ALL SITES DOWN'!$D:$D,'[8]ALL SITES DOWN'!$J:$J,"")</f>
        <v/>
      </c>
      <c r="BA561" s="9" t="str">
        <f>_xlfn.XLOOKUP(B561,[9]sheet1!$AC:$AC,[9]sheet1!$AF:$AF,"")</f>
        <v/>
      </c>
      <c r="BB561" s="14" t="s">
        <v>5537</v>
      </c>
      <c r="BC561" s="14" t="s">
        <v>2767</v>
      </c>
      <c r="BD561" s="14" t="str">
        <f>_xlfn.XLOOKUP(B561,'[10]cell downs 18042026 17h'!$B:$B,'[10]cell downs 18042026 17h'!$B:$B,"")</f>
        <v/>
      </c>
      <c r="BE561" s="14" t="str">
        <f>_xlfn.XLOOKUP(B561,'[11]Cells Huawei 19042026 15h'!$B:$B,'[11]Cells Huawei 19042026 15h'!$B:$B,"")</f>
        <v/>
      </c>
      <c r="BF561" s="9" t="str">
        <f>_xlfn.XLOOKUP(B561,'[12]cells down 19042026 9H40'!$B:$B,'[12]cells down 19042026 9H40'!$B:$B,"")</f>
        <v>CTR_937</v>
      </c>
      <c r="BG561" s="9" t="s">
        <v>2767</v>
      </c>
      <c r="BH561" s="9" t="s">
        <v>594</v>
      </c>
    </row>
    <row r="562" spans="1:60" s="9" customFormat="1" x14ac:dyDescent="0.3">
      <c r="A562" s="1" t="s">
        <v>3203</v>
      </c>
      <c r="B562" s="8" t="s">
        <v>3204</v>
      </c>
      <c r="C562" s="3" t="str">
        <f>_xlfn.XLOOKUP(B562,'[1]daily break down'!$D:$D,'[1]daily break down'!$E:$E,"")</f>
        <v>CENTRE</v>
      </c>
      <c r="D562" s="1" t="s">
        <v>21</v>
      </c>
      <c r="E562" s="1" t="s">
        <v>36</v>
      </c>
      <c r="F562" s="3" t="s">
        <v>69</v>
      </c>
      <c r="G562" s="1" t="s">
        <v>502</v>
      </c>
      <c r="H562" s="42" t="str">
        <f>_xlfn.XLOOKUP(B562,[2]CALCULATION!$B:$B,[2]CALCULATION!$H:$H,"")</f>
        <v>ZTE</v>
      </c>
      <c r="I562" s="34">
        <v>8.3055819514714635</v>
      </c>
      <c r="J562" s="34">
        <v>0</v>
      </c>
      <c r="K562" s="34">
        <v>0</v>
      </c>
      <c r="L562" s="34">
        <v>3.6798046987583928</v>
      </c>
      <c r="M562" s="34">
        <v>6.5126750334586063</v>
      </c>
      <c r="N562" s="34">
        <v>0</v>
      </c>
      <c r="O562" s="34">
        <v>0</v>
      </c>
      <c r="P562" s="34">
        <v>0</v>
      </c>
      <c r="Q562" s="34">
        <v>3.1175360197241697</v>
      </c>
      <c r="R562" s="34">
        <v>0</v>
      </c>
      <c r="S562" s="35">
        <v>0</v>
      </c>
      <c r="T562" s="35">
        <v>1.0005478936059124E-2</v>
      </c>
      <c r="U562" s="35">
        <v>0.84515085622644037</v>
      </c>
      <c r="V562" s="35">
        <v>0</v>
      </c>
      <c r="W562" s="35">
        <v>1.0005478936059124E-2</v>
      </c>
      <c r="X562" s="35">
        <v>3.4047164507909178E-2</v>
      </c>
      <c r="Y562" s="35">
        <v>9.371334891405775</v>
      </c>
      <c r="Z562" s="35">
        <v>0</v>
      </c>
      <c r="AA562" s="35">
        <v>0</v>
      </c>
      <c r="AB562" s="35">
        <v>0</v>
      </c>
      <c r="AC562" s="35">
        <v>0</v>
      </c>
      <c r="AD562" s="35">
        <v>0</v>
      </c>
      <c r="AE562" s="58" t="s">
        <v>5560</v>
      </c>
      <c r="AF562" s="58"/>
      <c r="AG562" s="57" t="str" cm="1">
        <f t="array" ref="AG562">IFERROR(_xlfn.IFS(
AI562="MPR ISSUE","PDH",
AI562="BSS Hardware Issue","BSS",
AI562="Sites strategiques, MLL, Pylone, etc.","ENVTECH",
AI562="AKTIVCO DEFAUT GE &amp; POWER Cabinet","AKTIVCO",
AI562="AKTIVCO Coupure ENEO &amp; Baisse de tension","AKTIVCO GRID ONLY",
AI562="Coupure ENEO &amp; Baisse de tension","IHS GRID ONLY",
AI562="Defaut GE &amp; POWER Cabinet","IHS",
AI562="Sharing","Partners",
AI562="Sites strategiques &amp; DataCenter","SST &amp; DC",
AI562="Exclu","Exclu",
AI562="SAT","SAT",
AI562="SPARE-ISSUE","SPARE-ISSUE",
AI562="Fiber CAmtel","TRANS_FO_CAMTEL",
AI562="Fiber AOF","Fiber AOF",
AI562="Projet OCM (HUAWEI)","TRAVAUX-HUAWEI",
AI562="Projet OCM (NOKIA)","TRAVAUX-NOKIA",
AI562="ACCESS-ISSUE","ACCESS-ISSUE",
AI562="Projet OCM (ZTE, NOKIA, autres projets)","TRAVAUX OCM",
AI562="No root CAuse","No root cause",
AI562="ODU HS","PDH",
AI562="IP &amp; VLAN","PDH",
AI562="Warehouse HUAWEI","SPARE-ISSUE",
AI562="SPARE-HS","SPARE-ISSUE",
AI562="Power Telco","BSS",AI562="no impacts","no impacts"
),"")</f>
        <v>no impacts</v>
      </c>
      <c r="AH562" s="57" t="str" cm="1">
        <f t="array" ref="AH562">IFERROR(_xlfn.IFS(
AI562="MPR ISSUE","TX ISSUE",
AI562="BSS Hardware Issue","RAN ISSUE",
AI562="Sites strategiques, MLL, Pylone, etc.","ENVTECH",
AI562="AKTIVCO DEFAUT GE &amp; POWER Cabinet","POWER ISSUE",
AI562="AKTIVCO Coupure ENEO &amp; Baisse de tension","POWER ISSUE",
AI562="Coupure ENEO &amp; Baisse de tension","POWER ISSUE",
AI562="Defaut GE &amp; POWER Cabinet","POWER ISSUE",
AI562="Sharing","POWER ISSUE",
AI562="Sites strategiques &amp; DataCenter","POWER ISSUE",
AI562="Exclu","Exclu",
AI562="SAT","TX ISSUE",
AI562="SPARE-ISSUE","SPARE-ISSUE",
AI562="Fiber CAmtel","TX ISSUE",
AI562="Fiber AOF","TX ISSUE",
AI562="Projet OCM (HUAWEI)","TRAVAUX-HUAWEI",
AI562="Projet OCM (NOKIA)","TRAVAUX -NOKIA",
AI562="ACCESS-ISSUE","ACCESS-ISSUE",
AI562="Projet OCM (ZTE, NOKIA, autres projets)","TRAVAUX OCM",
AI562="No root CAuse","No root cause",
AI562="ODU HS","TX ISSUE",
AI562="IP &amp; VLAN","TX ISSUE",
AI562="Warehouse HUAWEI","SPARE-ISSUE",
AI562="SPARE-HS","SPARE-ISSUE",
AI562="Power Telco","RAN ISSUE",AI562="no impacts","no impacts"
),"")</f>
        <v>no impacts</v>
      </c>
      <c r="AI562" s="85" t="s">
        <v>5998</v>
      </c>
      <c r="AJ562" s="57" t="str" cm="1">
        <f t="array" ref="AJ562">IFERROR(_xlfn.IFS(
AI562="MPR ISSUE","ACTIVE",
AI562="BSS Hardware Issue","ACTIVE",
AI562="Sites strategiques, MLL, Pylone, etc.","PASSIVE",
AI562="AKTIVCO DEFAUT GE &amp; POWER Cabinet","PASSIVE",
AI562="AKTIVCO Coupure ENEO &amp; Baisse de tension","PASSIVE",
AI562="Coupure ENEO &amp; Baisse de tension","PASSIVE",
AI562="Defaut GE &amp; POWER Cabinet","PASSIVE",
AI562="Sharing","PASSIVE",
AI562="Sites strategiques &amp; DataCenter","PASSIVE",
AI562="Exclu","Exclu",
AI562="SAT","ACTIVE",
AI562="SPARE-ISSUE","SPARE-ISSUE",
AI562="Fiber CAmtel","ACTIVE",
AI562="Fiber AOF","ACTIVE",
AI562="Projet OCM (HUAWEI)","PLANNED WORKS",
AI562="Projet OCM (NOKIA)","PLANNED WORKS",
AI562="ACCESS-ISSUE","ACCESS-ISSUE",
AI562="Projet OCM (ZTE, NOKIA, autres projets)","PLANNED WORKS",
AI562="No root CAuse","No root cause",
AI562="ODU HS","ACTIVE",
AI562="IP &amp; VLAN","ACTIVE",
AI562="Warehouse HUAWEI","SPARE-ISSUE",
AI562="SPARE-HS","SPARE-ISSUE",
AI562="Power Telco","ACTIVE", AI562="no impacts","no impacts"
),"")</f>
        <v>no impacts</v>
      </c>
      <c r="AK562" s="23" t="s">
        <v>5537</v>
      </c>
      <c r="AL562" s="23" t="str">
        <f t="shared" si="19"/>
        <v>SUD_093</v>
      </c>
      <c r="AN562" s="9" t="s">
        <v>5537</v>
      </c>
      <c r="AO562" s="23" t="str">
        <f>_xlfn.XLOOKUP(B562,'INCIDENT-05-03-2026'!E:E,'INCIDENT-05-03-2026'!F:F,"")</f>
        <v/>
      </c>
      <c r="AP562" s="7" t="s">
        <v>5537</v>
      </c>
      <c r="AQ562" s="6"/>
      <c r="AR562" s="7"/>
      <c r="AS562" s="3" t="str">
        <f>_xlfn.XLOOKUP(B562,'[3]tt num | region | site id'!$C:$C,'[3]tt num | region | site id'!$Q:$Q,"")</f>
        <v/>
      </c>
      <c r="AT562" s="24" t="str">
        <f>_xlfn.XLOOKUP(B562,'[4]Cells Huawei 03052026 12h'!$B:$B,'[4]Cells Huawei 03052026 12h'!$T:$T,"")</f>
        <v/>
      </c>
      <c r="AU562" s="24" t="str">
        <f>_xlfn.XLOOKUP(B562,'[5]cells down 02052026 8h50'!$B:$B,'[5]cells down 02052026 8h50'!$R:$R,"")</f>
        <v/>
      </c>
      <c r="AV562" s="24" t="str">
        <f>_xlfn.XLOOKUP(B562,'[5]cells down 02052026 13h50'!$B:$B,'[5]cells down 02052026 13h50'!$R:$R,"")</f>
        <v/>
      </c>
      <c r="AW562" s="24" t="str">
        <f>_xlfn.XLOOKUP(B562,'[5]cells down 02052026 13h50'!$B:$B,'[5]cells down 02052026 13h50'!$R:$R,"")</f>
        <v/>
      </c>
      <c r="AX562" s="24" t="str">
        <f>_xlfn.XLOOKUP(B562,'[6]cell downs 03052026 8h40 '!$B:$B,'[6]cell downs 03052026 8h40 '!$R:$R,"")</f>
        <v/>
      </c>
      <c r="AY562" s="24" t="str">
        <f>_xlfn.XLOOKUP(B562,'[7]ALL SITES DOWN'!$D:$D,'[7]ALL SITES DOWN'!$J:$J,"")</f>
        <v/>
      </c>
      <c r="AZ562" s="24" t="str">
        <f>_xlfn.XLOOKUP(B562,'[8]ALL SITES DOWN'!$D:$D,'[8]ALL SITES DOWN'!$J:$J,"")</f>
        <v/>
      </c>
      <c r="BA562" s="9" t="str">
        <f>_xlfn.XLOOKUP(B562,[9]sheet1!$AC:$AC,[9]sheet1!$AF:$AF,"")</f>
        <v/>
      </c>
      <c r="BB562" s="14" t="s">
        <v>5537</v>
      </c>
      <c r="BC562" s="14" t="s">
        <v>5537</v>
      </c>
      <c r="BD562" s="14" t="str">
        <f>_xlfn.XLOOKUP(B562,'[10]cell downs 18042026 17h'!$B:$B,'[10]cell downs 18042026 17h'!$B:$B,"")</f>
        <v/>
      </c>
      <c r="BE562" s="14" t="str">
        <f>_xlfn.XLOOKUP(B562,'[11]Cells Huawei 19042026 15h'!$B:$B,'[11]Cells Huawei 19042026 15h'!$B:$B,"")</f>
        <v/>
      </c>
      <c r="BF562" s="9" t="str">
        <f>_xlfn.XLOOKUP(B562,'[12]cells down 19042026 9H40'!$B:$B,'[12]cells down 19042026 9H40'!$B:$B,"")</f>
        <v/>
      </c>
      <c r="BG562" s="9" t="s">
        <v>5537</v>
      </c>
      <c r="BH562" s="9" t="s">
        <v>66</v>
      </c>
    </row>
    <row r="563" spans="1:60" s="9" customFormat="1" x14ac:dyDescent="0.3">
      <c r="A563" s="1" t="s">
        <v>2271</v>
      </c>
      <c r="B563" s="113" t="s">
        <v>2272</v>
      </c>
      <c r="C563" s="3" t="str">
        <f>_xlfn.XLOOKUP(B563,'[1]daily break down'!$D:$D,'[1]daily break down'!$E:$E,"")</f>
        <v>Yaounde</v>
      </c>
      <c r="D563" s="1" t="s">
        <v>11</v>
      </c>
      <c r="E563" s="1" t="s">
        <v>12</v>
      </c>
      <c r="F563" s="3" t="s">
        <v>37</v>
      </c>
      <c r="G563" s="1" t="s">
        <v>38</v>
      </c>
      <c r="H563" s="42" t="str">
        <f>_xlfn.XLOOKUP(B563,[2]CALCULATION!$B:$B,[2]CALCULATION!$H:$H,"")</f>
        <v>ZTE</v>
      </c>
      <c r="I563" s="34">
        <v>0</v>
      </c>
      <c r="J563" s="34">
        <v>9.6783835997180638</v>
      </c>
      <c r="K563" s="34">
        <v>0</v>
      </c>
      <c r="L563" s="34">
        <v>0</v>
      </c>
      <c r="M563" s="34">
        <v>0</v>
      </c>
      <c r="N563" s="34">
        <v>0</v>
      </c>
      <c r="O563" s="34">
        <v>0</v>
      </c>
      <c r="P563" s="34">
        <v>0</v>
      </c>
      <c r="Q563" s="34">
        <v>0</v>
      </c>
      <c r="R563" s="34">
        <v>0</v>
      </c>
      <c r="S563" s="35">
        <v>0</v>
      </c>
      <c r="T563" s="35">
        <v>1.1622407136314217</v>
      </c>
      <c r="U563" s="35">
        <v>0</v>
      </c>
      <c r="V563" s="35">
        <v>0</v>
      </c>
      <c r="W563" s="35">
        <v>1.1622407136314217</v>
      </c>
      <c r="X563" s="35">
        <v>18.441756341440446</v>
      </c>
      <c r="Y563" s="35">
        <v>9.2615064791272523</v>
      </c>
      <c r="Z563" s="35">
        <v>0</v>
      </c>
      <c r="AA563" s="35">
        <v>0</v>
      </c>
      <c r="AB563" s="35">
        <v>0</v>
      </c>
      <c r="AC563" s="35">
        <v>0</v>
      </c>
      <c r="AD563" s="35">
        <v>0</v>
      </c>
      <c r="AE563" s="58" t="s">
        <v>5560</v>
      </c>
      <c r="AF563" s="58"/>
      <c r="AG563" s="57" t="str" cm="1">
        <f t="array" ref="AG563">IFERROR(_xlfn.IFS(
AI563="MPR ISSUE","PDH",
AI563="BSS Hardware Issue","BSS",
AI563="Sites strategiques, MLL, Pylone, etc.","ENVTECH",
AI563="AKTIVCO DEFAUT GE &amp; POWER Cabinet","AKTIVCO",
AI563="AKTIVCO Coupure ENEO &amp; Baisse de tension","AKTIVCO GRID ONLY",
AI563="Coupure ENEO &amp; Baisse de tension","IHS GRID ONLY",
AI563="Defaut GE &amp; POWER Cabinet","IHS",
AI563="Sharing","Partners",
AI563="Sites strategiques &amp; DataCenter","SST &amp; DC",
AI563="Exclu","Exclu",
AI563="SAT","SAT",
AI563="SPARE-ISSUE","SPARE-ISSUE",
AI563="Fiber CAmtel","TRANS_FO_CAMTEL",
AI563="Fiber AOF","Fiber AOF",
AI563="Projet OCM (HUAWEI)","TRAVAUX-HUAWEI",
AI563="Projet OCM (NOKIA)","TRAVAUX-NOKIA",
AI563="ACCESS-ISSUE","ACCESS-ISSUE",
AI563="Projet OCM (ZTE, NOKIA, autres projets)","TRAVAUX OCM",
AI563="No root CAuse","No root cause",
AI563="ODU HS","PDH",
AI563="IP &amp; VLAN","PDH",
AI563="Warehouse HUAWEI","SPARE-ISSUE",
AI563="SPARE-HS","SPARE-ISSUE",
AI563="Power Telco","BSS",AI563="no impacts","no impacts"
),"")</f>
        <v>no impacts</v>
      </c>
      <c r="AH563" s="57" t="str" cm="1">
        <f t="array" ref="AH563">IFERROR(_xlfn.IFS(
AI563="MPR ISSUE","TX ISSUE",
AI563="BSS Hardware Issue","RAN ISSUE",
AI563="Sites strategiques, MLL, Pylone, etc.","ENVTECH",
AI563="AKTIVCO DEFAUT GE &amp; POWER Cabinet","POWER ISSUE",
AI563="AKTIVCO Coupure ENEO &amp; Baisse de tension","POWER ISSUE",
AI563="Coupure ENEO &amp; Baisse de tension","POWER ISSUE",
AI563="Defaut GE &amp; POWER Cabinet","POWER ISSUE",
AI563="Sharing","POWER ISSUE",
AI563="Sites strategiques &amp; DataCenter","POWER ISSUE",
AI563="Exclu","Exclu",
AI563="SAT","TX ISSUE",
AI563="SPARE-ISSUE","SPARE-ISSUE",
AI563="Fiber CAmtel","TX ISSUE",
AI563="Fiber AOF","TX ISSUE",
AI563="Projet OCM (HUAWEI)","TRAVAUX-HUAWEI",
AI563="Projet OCM (NOKIA)","TRAVAUX -NOKIA",
AI563="ACCESS-ISSUE","ACCESS-ISSUE",
AI563="Projet OCM (ZTE, NOKIA, autres projets)","TRAVAUX OCM",
AI563="No root CAuse","No root cause",
AI563="ODU HS","TX ISSUE",
AI563="IP &amp; VLAN","TX ISSUE",
AI563="Warehouse HUAWEI","SPARE-ISSUE",
AI563="SPARE-HS","SPARE-ISSUE",
AI563="Power Telco","RAN ISSUE",AI563="no impacts","no impacts"
),"")</f>
        <v>no impacts</v>
      </c>
      <c r="AI563" s="85" t="s">
        <v>5998</v>
      </c>
      <c r="AJ563" s="57" t="str" cm="1">
        <f t="array" ref="AJ563">IFERROR(_xlfn.IFS(
AI563="MPR ISSUE","ACTIVE",
AI563="BSS Hardware Issue","ACTIVE",
AI563="Sites strategiques, MLL, Pylone, etc.","PASSIVE",
AI563="AKTIVCO DEFAUT GE &amp; POWER Cabinet","PASSIVE",
AI563="AKTIVCO Coupure ENEO &amp; Baisse de tension","PASSIVE",
AI563="Coupure ENEO &amp; Baisse de tension","PASSIVE",
AI563="Defaut GE &amp; POWER Cabinet","PASSIVE",
AI563="Sharing","PASSIVE",
AI563="Sites strategiques &amp; DataCenter","PASSIVE",
AI563="Exclu","Exclu",
AI563="SAT","ACTIVE",
AI563="SPARE-ISSUE","SPARE-ISSUE",
AI563="Fiber CAmtel","ACTIVE",
AI563="Fiber AOF","ACTIVE",
AI563="Projet OCM (HUAWEI)","PLANNED WORKS",
AI563="Projet OCM (NOKIA)","PLANNED WORKS",
AI563="ACCESS-ISSUE","ACCESS-ISSUE",
AI563="Projet OCM (ZTE, NOKIA, autres projets)","PLANNED WORKS",
AI563="No root CAuse","No root cause",
AI563="ODU HS","ACTIVE",
AI563="IP &amp; VLAN","ACTIVE",
AI563="Warehouse HUAWEI","SPARE-ISSUE",
AI563="SPARE-HS","SPARE-ISSUE",
AI563="Power Telco","ACTIVE", AI563="no impacts","no impacts"
),"")</f>
        <v>no impacts</v>
      </c>
      <c r="AK563" s="23" t="s">
        <v>5537</v>
      </c>
      <c r="AL563" s="23" t="str">
        <f t="shared" si="19"/>
        <v>CTR_468</v>
      </c>
      <c r="AN563" s="9" t="s">
        <v>5537</v>
      </c>
      <c r="AO563" s="23" t="str">
        <f>_xlfn.XLOOKUP(B563,'INCIDENT-05-03-2026'!E:E,'INCIDENT-05-03-2026'!F:F,"")</f>
        <v/>
      </c>
      <c r="AP563" s="7" t="s">
        <v>5537</v>
      </c>
      <c r="AQ563" s="6"/>
      <c r="AR563" s="7"/>
      <c r="AS563" s="3" t="str">
        <f>_xlfn.XLOOKUP(B563,'[3]tt num | region | site id'!$C:$C,'[3]tt num | region | site id'!$Q:$Q,"")</f>
        <v/>
      </c>
      <c r="AT563" s="24" t="str">
        <f>_xlfn.XLOOKUP(B563,'[4]Cells Huawei 03052026 12h'!$B:$B,'[4]Cells Huawei 03052026 12h'!$T:$T,"")</f>
        <v/>
      </c>
      <c r="AU563" s="24" t="str">
        <f>_xlfn.XLOOKUP(B563,'[5]cells down 02052026 8h50'!$B:$B,'[5]cells down 02052026 8h50'!$R:$R,"")</f>
        <v/>
      </c>
      <c r="AV563" s="24" t="str">
        <f>_xlfn.XLOOKUP(B563,'[5]cells down 02052026 13h50'!$B:$B,'[5]cells down 02052026 13h50'!$R:$R,"")</f>
        <v/>
      </c>
      <c r="AW563" s="24" t="str">
        <f>_xlfn.XLOOKUP(B563,'[5]cells down 02052026 13h50'!$B:$B,'[5]cells down 02052026 13h50'!$R:$R,"")</f>
        <v/>
      </c>
      <c r="AX563" s="24" t="str">
        <f>_xlfn.XLOOKUP(B563,'[6]cell downs 03052026 8h40 '!$B:$B,'[6]cell downs 03052026 8h40 '!$R:$R,"")</f>
        <v/>
      </c>
      <c r="AY563" s="24" t="str">
        <f>_xlfn.XLOOKUP(B563,'[7]ALL SITES DOWN'!$D:$D,'[7]ALL SITES DOWN'!$J:$J,"")</f>
        <v/>
      </c>
      <c r="AZ563" s="24" t="str">
        <f>_xlfn.XLOOKUP(B563,'[8]ALL SITES DOWN'!$D:$D,'[8]ALL SITES DOWN'!$J:$J,"")</f>
        <v/>
      </c>
      <c r="BA563" s="9" t="str">
        <f>_xlfn.XLOOKUP(B563,[9]sheet1!$AC:$AC,[9]sheet1!$AF:$AF,"")</f>
        <v/>
      </c>
      <c r="BB563" s="14" t="s">
        <v>5537</v>
      </c>
      <c r="BC563" s="14" t="s">
        <v>5537</v>
      </c>
      <c r="BD563" s="14" t="str">
        <f>_xlfn.XLOOKUP(B563,'[10]cell downs 18042026 17h'!$B:$B,'[10]cell downs 18042026 17h'!$B:$B,"")</f>
        <v/>
      </c>
      <c r="BE563" s="14" t="str">
        <f>_xlfn.XLOOKUP(B563,'[11]Cells Huawei 19042026 15h'!$B:$B,'[11]Cells Huawei 19042026 15h'!$B:$B,"")</f>
        <v/>
      </c>
      <c r="BF563" s="9" t="str">
        <f>_xlfn.XLOOKUP(B563,'[12]cells down 19042026 9H40'!$B:$B,'[12]cells down 19042026 9H40'!$B:$B,"")</f>
        <v/>
      </c>
      <c r="BG563" s="9" t="s">
        <v>2272</v>
      </c>
      <c r="BH563" s="9" t="s">
        <v>12</v>
      </c>
    </row>
    <row r="564" spans="1:60" s="9" customFormat="1" x14ac:dyDescent="0.3">
      <c r="A564" s="1" t="s">
        <v>2641</v>
      </c>
      <c r="B564" s="8" t="s">
        <v>2642</v>
      </c>
      <c r="C564" s="3" t="str">
        <f>_xlfn.XLOOKUP(B564,'[1]daily break down'!$D:$D,'[1]daily break down'!$E:$E,"")</f>
        <v>LITTORAL</v>
      </c>
      <c r="D564" s="1" t="s">
        <v>11</v>
      </c>
      <c r="E564" s="1" t="s">
        <v>96</v>
      </c>
      <c r="F564" s="3" t="s">
        <v>31</v>
      </c>
      <c r="G564" s="1" t="s">
        <v>2641</v>
      </c>
      <c r="H564" s="41" t="str">
        <f>_xlfn.XLOOKUP(B564,[2]CALCULATION!$B:$B,[2]CALCULATION!$H:$H,"")</f>
        <v>NOKIA</v>
      </c>
      <c r="I564" s="34">
        <v>0</v>
      </c>
      <c r="J564" s="34">
        <v>0</v>
      </c>
      <c r="K564" s="34">
        <v>0</v>
      </c>
      <c r="L564" s="34">
        <v>0</v>
      </c>
      <c r="M564" s="34">
        <v>0</v>
      </c>
      <c r="N564" s="34">
        <v>0.99515808584008514</v>
      </c>
      <c r="O564" s="34">
        <v>0</v>
      </c>
      <c r="P564" s="34">
        <v>2.9527112634140436E-2</v>
      </c>
      <c r="Q564" s="34">
        <v>3.178654886906819E-2</v>
      </c>
      <c r="R564" s="34">
        <v>1.212863683933338</v>
      </c>
      <c r="S564" s="35">
        <v>1.1638421709327282</v>
      </c>
      <c r="T564" s="35">
        <v>17403.285923414747</v>
      </c>
      <c r="U564" s="35">
        <v>0</v>
      </c>
      <c r="V564" s="35">
        <v>0</v>
      </c>
      <c r="W564" s="35">
        <v>0</v>
      </c>
      <c r="X564" s="35">
        <v>4.4046044464990448</v>
      </c>
      <c r="Y564" s="35">
        <v>9.2444739793341402</v>
      </c>
      <c r="Z564" s="35">
        <v>0</v>
      </c>
      <c r="AA564" s="35">
        <v>0</v>
      </c>
      <c r="AB564" s="35">
        <v>0</v>
      </c>
      <c r="AC564" s="35">
        <v>0</v>
      </c>
      <c r="AD564" s="35">
        <v>0</v>
      </c>
      <c r="AE564" s="58" t="s">
        <v>5560</v>
      </c>
      <c r="AF564" s="58"/>
      <c r="AG564" s="57" t="str" cm="1">
        <f t="array" ref="AG564">IFERROR(_xlfn.IFS(
AI564="MPR ISSUE","PDH",
AI564="BSS Hardware Issue","BSS",
AI564="Sites strategiques, MLL, Pylone, etc.","ENVTECH",
AI564="AKTIVCO DEFAUT GE &amp; POWER Cabinet","AKTIVCO",
AI564="AKTIVCO Coupure ENEO &amp; Baisse de tension","AKTIVCO GRID ONLY",
AI564="Coupure ENEO &amp; Baisse de tension","IHS GRID ONLY",
AI564="Defaut GE &amp; POWER Cabinet","IHS",
AI564="Sharing","Partners",
AI564="Sites strategiques &amp; DataCenter","SST &amp; DC",
AI564="Exclu","Exclu",
AI564="SAT","SAT",
AI564="SPARE-ISSUE","SPARE-ISSUE",
AI564="Fiber CAmtel","TRANS_FO_CAMTEL",
AI564="Fiber AOF","Fiber AOF",
AI564="Projet OCM (HUAWEI)","TRAVAUX-HUAWEI",
AI564="Projet OCM (NOKIA)","TRAVAUX-NOKIA",
AI564="ACCESS-ISSUE","ACCESS-ISSUE",
AI564="Projet OCM (ZTE, NOKIA, autres projets)","TRAVAUX OCM",
AI564="No root CAuse","No root cause",
AI564="ODU HS","PDH",
AI564="IP &amp; VLAN","PDH",
AI564="Warehouse HUAWEI","SPARE-ISSUE",
AI564="SPARE-HS","SPARE-ISSUE",
AI564="Power Telco","BSS",AI564="no impacts","no impacts"
),"")</f>
        <v>no impacts</v>
      </c>
      <c r="AH564" s="57" t="str" cm="1">
        <f t="array" ref="AH564">IFERROR(_xlfn.IFS(
AI564="MPR ISSUE","TX ISSUE",
AI564="BSS Hardware Issue","RAN ISSUE",
AI564="Sites strategiques, MLL, Pylone, etc.","ENVTECH",
AI564="AKTIVCO DEFAUT GE &amp; POWER Cabinet","POWER ISSUE",
AI564="AKTIVCO Coupure ENEO &amp; Baisse de tension","POWER ISSUE",
AI564="Coupure ENEO &amp; Baisse de tension","POWER ISSUE",
AI564="Defaut GE &amp; POWER Cabinet","POWER ISSUE",
AI564="Sharing","POWER ISSUE",
AI564="Sites strategiques &amp; DataCenter","POWER ISSUE",
AI564="Exclu","Exclu",
AI564="SAT","TX ISSUE",
AI564="SPARE-ISSUE","SPARE-ISSUE",
AI564="Fiber CAmtel","TX ISSUE",
AI564="Fiber AOF","TX ISSUE",
AI564="Projet OCM (HUAWEI)","TRAVAUX-HUAWEI",
AI564="Projet OCM (NOKIA)","TRAVAUX -NOKIA",
AI564="ACCESS-ISSUE","ACCESS-ISSUE",
AI564="Projet OCM (ZTE, NOKIA, autres projets)","TRAVAUX OCM",
AI564="No root CAuse","No root cause",
AI564="ODU HS","TX ISSUE",
AI564="IP &amp; VLAN","TX ISSUE",
AI564="Warehouse HUAWEI","SPARE-ISSUE",
AI564="SPARE-HS","SPARE-ISSUE",
AI564="Power Telco","RAN ISSUE",AI564="no impacts","no impacts"
),"")</f>
        <v>no impacts</v>
      </c>
      <c r="AI564" s="85" t="s">
        <v>5998</v>
      </c>
      <c r="AJ564" s="57" t="str" cm="1">
        <f t="array" ref="AJ564">IFERROR(_xlfn.IFS(
AI564="MPR ISSUE","ACTIVE",
AI564="BSS Hardware Issue","ACTIVE",
AI564="Sites strategiques, MLL, Pylone, etc.","PASSIVE",
AI564="AKTIVCO DEFAUT GE &amp; POWER Cabinet","PASSIVE",
AI564="AKTIVCO Coupure ENEO &amp; Baisse de tension","PASSIVE",
AI564="Coupure ENEO &amp; Baisse de tension","PASSIVE",
AI564="Defaut GE &amp; POWER Cabinet","PASSIVE",
AI564="Sharing","PASSIVE",
AI564="Sites strategiques &amp; DataCenter","PASSIVE",
AI564="Exclu","Exclu",
AI564="SAT","ACTIVE",
AI564="SPARE-ISSUE","SPARE-ISSUE",
AI564="Fiber CAmtel","ACTIVE",
AI564="Fiber AOF","ACTIVE",
AI564="Projet OCM (HUAWEI)","PLANNED WORKS",
AI564="Projet OCM (NOKIA)","PLANNED WORKS",
AI564="ACCESS-ISSUE","ACCESS-ISSUE",
AI564="Projet OCM (ZTE, NOKIA, autres projets)","PLANNED WORKS",
AI564="No root CAuse","No root cause",
AI564="ODU HS","ACTIVE",
AI564="IP &amp; VLAN","ACTIVE",
AI564="Warehouse HUAWEI","SPARE-ISSUE",
AI564="SPARE-HS","SPARE-ISSUE",
AI564="Power Telco","ACTIVE", AI564="no impacts","no impacts"
),"")</f>
        <v>no impacts</v>
      </c>
      <c r="AK564" s="23" t="s">
        <v>5692</v>
      </c>
      <c r="AL564" s="23" t="str">
        <f t="shared" si="19"/>
        <v>LIT_515</v>
      </c>
      <c r="AN564" s="9" t="s">
        <v>5537</v>
      </c>
      <c r="AO564" s="23" t="str">
        <f>_xlfn.XLOOKUP(B564,'INCIDENT-05-03-2026'!E:E,'INCIDENT-05-03-2026'!F:F,"")</f>
        <v/>
      </c>
      <c r="AP564" s="7" t="s">
        <v>5537</v>
      </c>
      <c r="AQ564" s="6"/>
      <c r="AR564" s="7"/>
      <c r="AS564" s="3" t="str">
        <f>_xlfn.XLOOKUP(B564,'[3]tt num | region | site id'!$C:$C,'[3]tt num | region | site id'!$Q:$Q,"")</f>
        <v/>
      </c>
      <c r="AT564" s="24" t="str">
        <f>_xlfn.XLOOKUP(B564,'[4]Cells Huawei 03052026 12h'!$B:$B,'[4]Cells Huawei 03052026 12h'!$T:$T,"")</f>
        <v/>
      </c>
      <c r="AU564" s="24" t="str">
        <f>_xlfn.XLOOKUP(B564,'[5]cells down 02052026 8h50'!$B:$B,'[5]cells down 02052026 8h50'!$R:$R,"")</f>
        <v/>
      </c>
      <c r="AV564" s="24" t="str">
        <f>_xlfn.XLOOKUP(B564,'[5]cells down 02052026 13h50'!$B:$B,'[5]cells down 02052026 13h50'!$R:$R,"")</f>
        <v/>
      </c>
      <c r="AW564" s="24" t="str">
        <f>_xlfn.XLOOKUP(B564,'[5]cells down 02052026 13h50'!$B:$B,'[5]cells down 02052026 13h50'!$R:$R,"")</f>
        <v/>
      </c>
      <c r="AX564" s="24" t="str">
        <f>_xlfn.XLOOKUP(B564,'[6]cell downs 03052026 8h40 '!$B:$B,'[6]cell downs 03052026 8h40 '!$R:$R,"")</f>
        <v xml:space="preserve">(05/03/2026 cell nokia): 02/05/2026 : Feedback RM : Intervention prevue pour demain  FME presentement sur le site de  Songloulou
30/04/2026 : Escalade faite au RM  || En attente du feeback du RM 
29/04/2026: FME est sur le site couper de songloulou. intervention demain 30/04/2026 || Yannick mba
28/04/2026: || Forte pluie  dans la zone||Intervention pour demain 29/04/2026
27/04/2026 : Need BO RAN analysis || Check and clean jumper, port 2 of FRGU </v>
      </c>
      <c r="AY564" s="24" t="str">
        <f>_xlfn.XLOOKUP(B564,'[7]ALL SITES DOWN'!$D:$D,'[7]ALL SITES DOWN'!$J:$J,"")</f>
        <v/>
      </c>
      <c r="AZ564" s="24" t="str">
        <f>_xlfn.XLOOKUP(B564,'[8]ALL SITES DOWN'!$D:$D,'[8]ALL SITES DOWN'!$J:$J,"")</f>
        <v/>
      </c>
      <c r="BA564" s="9" t="str">
        <f>_xlfn.XLOOKUP(B564,[9]sheet1!$AC:$AC,[9]sheet1!$AF:$AF,"")</f>
        <v/>
      </c>
      <c r="BB564" s="14" t="s">
        <v>5537</v>
      </c>
      <c r="BC564" s="14" t="s">
        <v>5537</v>
      </c>
      <c r="BD564" s="14" t="str">
        <f>_xlfn.XLOOKUP(B564,'[10]cell downs 18042026 17h'!$B:$B,'[10]cell downs 18042026 17h'!$B:$B,"")</f>
        <v/>
      </c>
      <c r="BE564" s="14" t="str">
        <f>_xlfn.XLOOKUP(B564,'[11]Cells Huawei 19042026 15h'!$B:$B,'[11]Cells Huawei 19042026 15h'!$B:$B,"")</f>
        <v/>
      </c>
      <c r="BF564" s="9" t="str">
        <f>_xlfn.XLOOKUP(B564,'[12]cells down 19042026 9H40'!$B:$B,'[12]cells down 19042026 9H40'!$B:$B,"")</f>
        <v/>
      </c>
      <c r="BG564" s="9" t="s">
        <v>2642</v>
      </c>
      <c r="BH564" s="9" t="s">
        <v>594</v>
      </c>
    </row>
    <row r="565" spans="1:60" s="9" customFormat="1" x14ac:dyDescent="0.3">
      <c r="A565" s="1" t="s">
        <v>774</v>
      </c>
      <c r="B565" s="8" t="s">
        <v>775</v>
      </c>
      <c r="C565" s="3" t="str">
        <f>_xlfn.XLOOKUP(B565,'[1]daily break down'!$D:$D,'[1]daily break down'!$E:$E,"")</f>
        <v>Yaounde</v>
      </c>
      <c r="D565" s="1" t="s">
        <v>18</v>
      </c>
      <c r="E565" s="1"/>
      <c r="F565" s="3" t="s">
        <v>37</v>
      </c>
      <c r="G565" s="1" t="s">
        <v>38</v>
      </c>
      <c r="H565" s="42" t="str">
        <f>_xlfn.XLOOKUP(B565,[2]CALCULATION!$B:$B,[2]CALCULATION!$H:$H,"")</f>
        <v>ZTE</v>
      </c>
      <c r="I565" s="34">
        <v>1.1839995091786446</v>
      </c>
      <c r="J565" s="34">
        <v>2.0189487006075337</v>
      </c>
      <c r="K565" s="34">
        <v>1.0273183461603219</v>
      </c>
      <c r="L565" s="34">
        <v>0</v>
      </c>
      <c r="M565" s="34">
        <v>0.79255521026843945</v>
      </c>
      <c r="N565" s="34">
        <v>0</v>
      </c>
      <c r="O565" s="34">
        <v>0</v>
      </c>
      <c r="P565" s="34">
        <v>1.0524301364312152</v>
      </c>
      <c r="Q565" s="34">
        <v>2.8275554813616299</v>
      </c>
      <c r="R565" s="34">
        <v>0.66810203376965016</v>
      </c>
      <c r="S565" s="35">
        <v>8.1503989350318058</v>
      </c>
      <c r="T565" s="35">
        <v>0.34821206906883656</v>
      </c>
      <c r="U565" s="35">
        <v>4.1133041123410194</v>
      </c>
      <c r="V565" s="35">
        <v>15.776535742923754</v>
      </c>
      <c r="W565" s="35">
        <v>0.34821206906883651</v>
      </c>
      <c r="X565" s="35">
        <v>13.560901798631978</v>
      </c>
      <c r="Y565" s="35">
        <v>9.2228578644134558</v>
      </c>
      <c r="Z565" s="35">
        <v>23.011103406357282</v>
      </c>
      <c r="AA565" s="35">
        <v>0</v>
      </c>
      <c r="AB565" s="35">
        <v>0</v>
      </c>
      <c r="AC565" s="35">
        <v>0</v>
      </c>
      <c r="AD565" s="35">
        <v>0</v>
      </c>
      <c r="AE565" s="58" t="s">
        <v>5560</v>
      </c>
      <c r="AF565" s="58"/>
      <c r="AG565" s="57" t="str" cm="1">
        <f t="array" ref="AG565">IFERROR(_xlfn.IFS(
AI565="MPR ISSUE","PDH",
AI565="BSS Hardware Issue","BSS",
AI565="Sites strategiques, MLL, Pylone, etc.","ENVTECH",
AI565="AKTIVCO DEFAUT GE &amp; POWER Cabinet","AKTIVCO",
AI565="AKTIVCO Coupure ENEO &amp; Baisse de tension","AKTIVCO GRID ONLY",
AI565="Coupure ENEO &amp; Baisse de tension","IHS GRID ONLY",
AI565="Defaut GE &amp; POWER Cabinet","IHS",
AI565="Sharing","Partners",
AI565="Sites strategiques &amp; DataCenter","SST &amp; DC",
AI565="Exclu","Exclu",
AI565="SAT","SAT",
AI565="SPARE-ISSUE","SPARE-ISSUE",
AI565="Fiber CAmtel","TRANS_FO_CAMTEL",
AI565="Fiber AOF","Fiber AOF",
AI565="Projet OCM (HUAWEI)","TRAVAUX-HUAWEI",
AI565="Projet OCM (NOKIA)","TRAVAUX-NOKIA",
AI565="ACCESS-ISSUE","ACCESS-ISSUE",
AI565="Projet OCM (ZTE, NOKIA, autres projets)","TRAVAUX OCM",
AI565="No root CAuse","No root cause",
AI565="ODU HS","PDH",
AI565="IP &amp; VLAN","PDH",
AI565="Warehouse HUAWEI","SPARE-ISSUE",
AI565="SPARE-HS","SPARE-ISSUE",
AI565="Power Telco","BSS",AI565="no impacts","no impacts"
),"")</f>
        <v>no impacts</v>
      </c>
      <c r="AH565" s="57" t="str" cm="1">
        <f t="array" ref="AH565">IFERROR(_xlfn.IFS(
AI565="MPR ISSUE","TX ISSUE",
AI565="BSS Hardware Issue","RAN ISSUE",
AI565="Sites strategiques, MLL, Pylone, etc.","ENVTECH",
AI565="AKTIVCO DEFAUT GE &amp; POWER Cabinet","POWER ISSUE",
AI565="AKTIVCO Coupure ENEO &amp; Baisse de tension","POWER ISSUE",
AI565="Coupure ENEO &amp; Baisse de tension","POWER ISSUE",
AI565="Defaut GE &amp; POWER Cabinet","POWER ISSUE",
AI565="Sharing","POWER ISSUE",
AI565="Sites strategiques &amp; DataCenter","POWER ISSUE",
AI565="Exclu","Exclu",
AI565="SAT","TX ISSUE",
AI565="SPARE-ISSUE","SPARE-ISSUE",
AI565="Fiber CAmtel","TX ISSUE",
AI565="Fiber AOF","TX ISSUE",
AI565="Projet OCM (HUAWEI)","TRAVAUX-HUAWEI",
AI565="Projet OCM (NOKIA)","TRAVAUX -NOKIA",
AI565="ACCESS-ISSUE","ACCESS-ISSUE",
AI565="Projet OCM (ZTE, NOKIA, autres projets)","TRAVAUX OCM",
AI565="No root CAuse","No root cause",
AI565="ODU HS","TX ISSUE",
AI565="IP &amp; VLAN","TX ISSUE",
AI565="Warehouse HUAWEI","SPARE-ISSUE",
AI565="SPARE-HS","SPARE-ISSUE",
AI565="Power Telco","RAN ISSUE",AI565="no impacts","no impacts"
),"")</f>
        <v>no impacts</v>
      </c>
      <c r="AI565" s="85" t="s">
        <v>5998</v>
      </c>
      <c r="AJ565" s="57" t="str" cm="1">
        <f t="array" ref="AJ565">IFERROR(_xlfn.IFS(
AI565="MPR ISSUE","ACTIVE",
AI565="BSS Hardware Issue","ACTIVE",
AI565="Sites strategiques, MLL, Pylone, etc.","PASSIVE",
AI565="AKTIVCO DEFAUT GE &amp; POWER Cabinet","PASSIVE",
AI565="AKTIVCO Coupure ENEO &amp; Baisse de tension","PASSIVE",
AI565="Coupure ENEO &amp; Baisse de tension","PASSIVE",
AI565="Defaut GE &amp; POWER Cabinet","PASSIVE",
AI565="Sharing","PASSIVE",
AI565="Sites strategiques &amp; DataCenter","PASSIVE",
AI565="Exclu","Exclu",
AI565="SAT","ACTIVE",
AI565="SPARE-ISSUE","SPARE-ISSUE",
AI565="Fiber CAmtel","ACTIVE",
AI565="Fiber AOF","ACTIVE",
AI565="Projet OCM (HUAWEI)","PLANNED WORKS",
AI565="Projet OCM (NOKIA)","PLANNED WORKS",
AI565="ACCESS-ISSUE","ACCESS-ISSUE",
AI565="Projet OCM (ZTE, NOKIA, autres projets)","PLANNED WORKS",
AI565="No root CAuse","No root cause",
AI565="ODU HS","ACTIVE",
AI565="IP &amp; VLAN","ACTIVE",
AI565="Warehouse HUAWEI","SPARE-ISSUE",
AI565="SPARE-HS","SPARE-ISSUE",
AI565="Power Telco","ACTIVE", AI565="no impacts","no impacts"
),"")</f>
        <v>no impacts</v>
      </c>
      <c r="AK565" s="23" t="s">
        <v>5537</v>
      </c>
      <c r="AL565" s="23" t="str">
        <f t="shared" si="19"/>
        <v>CTR_698</v>
      </c>
      <c r="AN565" s="9" t="s">
        <v>5537</v>
      </c>
      <c r="AO565" s="23" t="str">
        <f>_xlfn.XLOOKUP(B565,'INCIDENT-05-03-2026'!E:E,'INCIDENT-05-03-2026'!F:F,"")</f>
        <v/>
      </c>
      <c r="AP565" s="7" t="s">
        <v>5537</v>
      </c>
      <c r="AQ565" s="6"/>
      <c r="AR565" s="7"/>
      <c r="AS565" s="3" t="str">
        <f>_xlfn.XLOOKUP(B565,'[3]tt num | region | site id'!$C:$C,'[3]tt num | region | site id'!$Q:$Q,"")</f>
        <v/>
      </c>
      <c r="AT565" s="24" t="str">
        <f>_xlfn.XLOOKUP(B565,'[4]Cells Huawei 03052026 12h'!$B:$B,'[4]Cells Huawei 03052026 12h'!$T:$T,"")</f>
        <v/>
      </c>
      <c r="AU565" s="24" t="str">
        <f>_xlfn.XLOOKUP(B565,'[5]cells down 02052026 8h50'!$B:$B,'[5]cells down 02052026 8h50'!$R:$R,"")</f>
        <v/>
      </c>
      <c r="AV565" s="24" t="str">
        <f>_xlfn.XLOOKUP(B565,'[5]cells down 02052026 13h50'!$B:$B,'[5]cells down 02052026 13h50'!$R:$R,"")</f>
        <v/>
      </c>
      <c r="AW565" s="24" t="str">
        <f>_xlfn.XLOOKUP(B565,'[5]cells down 02052026 13h50'!$B:$B,'[5]cells down 02052026 13h50'!$R:$R,"")</f>
        <v/>
      </c>
      <c r="AX565" s="24" t="str">
        <f>_xlfn.XLOOKUP(B565,'[6]cell downs 03052026 8h40 '!$B:$B,'[6]cell downs 03052026 8h40 '!$R:$R,"")</f>
        <v/>
      </c>
      <c r="AY565" s="24" t="str">
        <f>_xlfn.XLOOKUP(B565,'[7]ALL SITES DOWN'!$D:$D,'[7]ALL SITES DOWN'!$J:$J,"")</f>
        <v/>
      </c>
      <c r="AZ565" s="24" t="str">
        <f>_xlfn.XLOOKUP(B565,'[8]ALL SITES DOWN'!$D:$D,'[8]ALL SITES DOWN'!$J:$J,"")</f>
        <v/>
      </c>
      <c r="BA565" s="9" t="str">
        <f>_xlfn.XLOOKUP(B565,[9]sheet1!$AC:$AC,[9]sheet1!$AF:$AF,"")</f>
        <v/>
      </c>
      <c r="BB565" s="14" t="s">
        <v>5537</v>
      </c>
      <c r="BC565" s="14" t="s">
        <v>5537</v>
      </c>
      <c r="BD565" s="14" t="str">
        <f>_xlfn.XLOOKUP(B565,'[10]cell downs 18042026 17h'!$B:$B,'[10]cell downs 18042026 17h'!$B:$B,"")</f>
        <v/>
      </c>
      <c r="BE565" s="14" t="str">
        <f>_xlfn.XLOOKUP(B565,'[11]Cells Huawei 19042026 15h'!$B:$B,'[11]Cells Huawei 19042026 15h'!$B:$B,"")</f>
        <v/>
      </c>
      <c r="BF565" s="9" t="str">
        <f>_xlfn.XLOOKUP(B565,'[12]cells down 19042026 9H40'!$B:$B,'[12]cells down 19042026 9H40'!$B:$B,"")</f>
        <v/>
      </c>
      <c r="BG565" s="9" t="s">
        <v>5537</v>
      </c>
      <c r="BH565" s="9" t="s">
        <v>5537</v>
      </c>
    </row>
    <row r="566" spans="1:60" s="9" customFormat="1" x14ac:dyDescent="0.3">
      <c r="A566" s="1" t="s">
        <v>4252</v>
      </c>
      <c r="B566" s="8" t="s">
        <v>4253</v>
      </c>
      <c r="C566" s="3" t="str">
        <f>_xlfn.XLOOKUP(B566,'[1]daily break down'!$D:$D,'[1]daily break down'!$E:$E,"")</f>
        <v>CENTRE</v>
      </c>
      <c r="D566" s="1" t="s">
        <v>357</v>
      </c>
      <c r="E566" s="1" t="s">
        <v>563</v>
      </c>
      <c r="F566" s="3" t="s">
        <v>37</v>
      </c>
      <c r="G566" s="1" t="s">
        <v>4252</v>
      </c>
      <c r="H566" s="41" t="str">
        <f>_xlfn.XLOOKUP(B566,[2]CALCULATION!$B:$B,[2]CALCULATION!$H:$H,"")</f>
        <v>NOKIA</v>
      </c>
      <c r="I566" s="34">
        <v>0</v>
      </c>
      <c r="J566" s="34">
        <v>0</v>
      </c>
      <c r="K566" s="34">
        <v>0</v>
      </c>
      <c r="L566" s="34">
        <v>0</v>
      </c>
      <c r="M566" s="34">
        <v>0</v>
      </c>
      <c r="N566" s="34">
        <v>0</v>
      </c>
      <c r="O566" s="34">
        <v>0</v>
      </c>
      <c r="P566" s="34">
        <v>0</v>
      </c>
      <c r="Q566" s="34">
        <v>0.57584290947145478</v>
      </c>
      <c r="R566" s="34">
        <v>0</v>
      </c>
      <c r="S566" s="35">
        <v>0</v>
      </c>
      <c r="T566" s="35">
        <v>270339.66869558516</v>
      </c>
      <c r="U566" s="35">
        <v>0</v>
      </c>
      <c r="V566" s="35">
        <v>0</v>
      </c>
      <c r="W566" s="35">
        <v>0</v>
      </c>
      <c r="X566" s="35">
        <v>6.2288480019810235</v>
      </c>
      <c r="Y566" s="35">
        <v>8.6392049264766726</v>
      </c>
      <c r="Z566" s="35">
        <v>0</v>
      </c>
      <c r="AA566" s="35">
        <v>0</v>
      </c>
      <c r="AB566" s="35">
        <v>0</v>
      </c>
      <c r="AC566" s="35">
        <v>0</v>
      </c>
      <c r="AD566" s="35">
        <v>0</v>
      </c>
      <c r="AE566" s="58" t="s">
        <v>5560</v>
      </c>
      <c r="AF566" s="58"/>
      <c r="AG566" s="57" t="str" cm="1">
        <f t="array" ref="AG566">IFERROR(_xlfn.IFS(
AI566="MPR ISSUE","PDH",
AI566="BSS Hardware Issue","BSS",
AI566="Sites strategiques, MLL, Pylone, etc.","ENVTECH",
AI566="AKTIVCO DEFAUT GE &amp; POWER Cabinet","AKTIVCO",
AI566="AKTIVCO Coupure ENEO &amp; Baisse de tension","AKTIVCO GRID ONLY",
AI566="Coupure ENEO &amp; Baisse de tension","IHS GRID ONLY",
AI566="Defaut GE &amp; POWER Cabinet","IHS",
AI566="Sharing","Partners",
AI566="Sites strategiques &amp; DataCenter","SST &amp; DC",
AI566="Exclu","Exclu",
AI566="SAT","SAT",
AI566="SPARE-ISSUE","SPARE-ISSUE",
AI566="Fiber CAmtel","TRANS_FO_CAMTEL",
AI566="Fiber AOF","Fiber AOF",
AI566="Projet OCM (HUAWEI)","TRAVAUX-HUAWEI",
AI566="Projet OCM (NOKIA)","TRAVAUX-NOKIA",
AI566="ACCESS-ISSUE","ACCESS-ISSUE",
AI566="Projet OCM (ZTE, NOKIA, autres projets)","TRAVAUX OCM",
AI566="No root CAuse","No root cause",
AI566="ODU HS","PDH",
AI566="IP &amp; VLAN","PDH",
AI566="Warehouse HUAWEI","SPARE-ISSUE",
AI566="SPARE-HS","SPARE-ISSUE",
AI566="Power Telco","BSS",AI566="no impacts","no impacts"
),"")</f>
        <v>no impacts</v>
      </c>
      <c r="AH566" s="57" t="str" cm="1">
        <f t="array" ref="AH566">IFERROR(_xlfn.IFS(
AI566="MPR ISSUE","TX ISSUE",
AI566="BSS Hardware Issue","RAN ISSUE",
AI566="Sites strategiques, MLL, Pylone, etc.","ENVTECH",
AI566="AKTIVCO DEFAUT GE &amp; POWER Cabinet","POWER ISSUE",
AI566="AKTIVCO Coupure ENEO &amp; Baisse de tension","POWER ISSUE",
AI566="Coupure ENEO &amp; Baisse de tension","POWER ISSUE",
AI566="Defaut GE &amp; POWER Cabinet","POWER ISSUE",
AI566="Sharing","POWER ISSUE",
AI566="Sites strategiques &amp; DataCenter","POWER ISSUE",
AI566="Exclu","Exclu",
AI566="SAT","TX ISSUE",
AI566="SPARE-ISSUE","SPARE-ISSUE",
AI566="Fiber CAmtel","TX ISSUE",
AI566="Fiber AOF","TX ISSUE",
AI566="Projet OCM (HUAWEI)","TRAVAUX-HUAWEI",
AI566="Projet OCM (NOKIA)","TRAVAUX -NOKIA",
AI566="ACCESS-ISSUE","ACCESS-ISSUE",
AI566="Projet OCM (ZTE, NOKIA, autres projets)","TRAVAUX OCM",
AI566="No root CAuse","No root cause",
AI566="ODU HS","TX ISSUE",
AI566="IP &amp; VLAN","TX ISSUE",
AI566="Warehouse HUAWEI","SPARE-ISSUE",
AI566="SPARE-HS","SPARE-ISSUE",
AI566="Power Telco","RAN ISSUE",AI566="no impacts","no impacts"
),"")</f>
        <v>no impacts</v>
      </c>
      <c r="AI566" s="85" t="s">
        <v>5998</v>
      </c>
      <c r="AJ566" s="57" t="str" cm="1">
        <f t="array" ref="AJ566">IFERROR(_xlfn.IFS(
AI566="MPR ISSUE","ACTIVE",
AI566="BSS Hardware Issue","ACTIVE",
AI566="Sites strategiques, MLL, Pylone, etc.","PASSIVE",
AI566="AKTIVCO DEFAUT GE &amp; POWER Cabinet","PASSIVE",
AI566="AKTIVCO Coupure ENEO &amp; Baisse de tension","PASSIVE",
AI566="Coupure ENEO &amp; Baisse de tension","PASSIVE",
AI566="Defaut GE &amp; POWER Cabinet","PASSIVE",
AI566="Sharing","PASSIVE",
AI566="Sites strategiques &amp; DataCenter","PASSIVE",
AI566="Exclu","Exclu",
AI566="SAT","ACTIVE",
AI566="SPARE-ISSUE","SPARE-ISSUE",
AI566="Fiber CAmtel","ACTIVE",
AI566="Fiber AOF","ACTIVE",
AI566="Projet OCM (HUAWEI)","PLANNED WORKS",
AI566="Projet OCM (NOKIA)","PLANNED WORKS",
AI566="ACCESS-ISSUE","ACCESS-ISSUE",
AI566="Projet OCM (ZTE, NOKIA, autres projets)","PLANNED WORKS",
AI566="No root CAuse","No root cause",
AI566="ODU HS","ACTIVE",
AI566="IP &amp; VLAN","ACTIVE",
AI566="Warehouse HUAWEI","SPARE-ISSUE",
AI566="SPARE-HS","SPARE-ISSUE",
AI566="Power Telco","ACTIVE", AI566="no impacts","no impacts"
),"")</f>
        <v>no impacts</v>
      </c>
      <c r="AK566" s="23" t="s">
        <v>5537</v>
      </c>
      <c r="AL566" s="23" t="str">
        <f t="shared" si="19"/>
        <v>CTR_891</v>
      </c>
      <c r="AN566" s="9" t="s">
        <v>5537</v>
      </c>
      <c r="AO566" s="23" t="str">
        <f>_xlfn.XLOOKUP(B566,'INCIDENT-05-03-2026'!E:E,'INCIDENT-05-03-2026'!F:F,"")</f>
        <v/>
      </c>
      <c r="AP566" s="7" t="s">
        <v>5537</v>
      </c>
      <c r="AQ566" s="6"/>
      <c r="AR566" s="7"/>
      <c r="AS566" s="3" t="str">
        <f>_xlfn.XLOOKUP(B566,'[3]tt num | region | site id'!$C:$C,'[3]tt num | region | site id'!$Q:$Q,"")</f>
        <v/>
      </c>
      <c r="AT566" s="24" t="str">
        <f>_xlfn.XLOOKUP(B566,'[4]Cells Huawei 03052026 12h'!$B:$B,'[4]Cells Huawei 03052026 12h'!$T:$T,"")</f>
        <v/>
      </c>
      <c r="AU566" s="24" t="str">
        <f>_xlfn.XLOOKUP(B566,'[5]cells down 02052026 8h50'!$B:$B,'[5]cells down 02052026 8h50'!$R:$R,"")</f>
        <v/>
      </c>
      <c r="AV566" s="24" t="str">
        <f>_xlfn.XLOOKUP(B566,'[5]cells down 02052026 13h50'!$B:$B,'[5]cells down 02052026 13h50'!$R:$R,"")</f>
        <v/>
      </c>
      <c r="AW566" s="24" t="str">
        <f>_xlfn.XLOOKUP(B566,'[5]cells down 02052026 13h50'!$B:$B,'[5]cells down 02052026 13h50'!$R:$R,"")</f>
        <v/>
      </c>
      <c r="AX566" s="24" t="str">
        <f>_xlfn.XLOOKUP(B566,'[6]cell downs 03052026 8h40 '!$B:$B,'[6]cell downs 03052026 8h40 '!$R:$R,"")</f>
        <v/>
      </c>
      <c r="AY566" s="24" t="str">
        <f>_xlfn.XLOOKUP(B566,'[7]ALL SITES DOWN'!$D:$D,'[7]ALL SITES DOWN'!$J:$J,"")</f>
        <v/>
      </c>
      <c r="AZ566" s="24" t="str">
        <f>_xlfn.XLOOKUP(B566,'[8]ALL SITES DOWN'!$D:$D,'[8]ALL SITES DOWN'!$J:$J,"")</f>
        <v/>
      </c>
      <c r="BA566" s="9" t="str">
        <f>_xlfn.XLOOKUP(B566,[9]sheet1!$AC:$AC,[9]sheet1!$AF:$AF,"")</f>
        <v/>
      </c>
      <c r="BB566" s="14" t="s">
        <v>5537</v>
      </c>
      <c r="BC566" s="14" t="s">
        <v>5537</v>
      </c>
      <c r="BD566" s="14" t="str">
        <f>_xlfn.XLOOKUP(B566,'[10]cell downs 18042026 17h'!$B:$B,'[10]cell downs 18042026 17h'!$B:$B,"")</f>
        <v/>
      </c>
      <c r="BE566" s="14" t="str">
        <f>_xlfn.XLOOKUP(B566,'[11]Cells Huawei 19042026 15h'!$B:$B,'[11]Cells Huawei 19042026 15h'!$B:$B,"")</f>
        <v/>
      </c>
      <c r="BF566" s="9" t="str">
        <f>_xlfn.XLOOKUP(B566,'[12]cells down 19042026 9H40'!$B:$B,'[12]cells down 19042026 9H40'!$B:$B,"")</f>
        <v/>
      </c>
      <c r="BG566" s="9" t="s">
        <v>5537</v>
      </c>
      <c r="BH566" s="9" t="s">
        <v>318</v>
      </c>
    </row>
    <row r="567" spans="1:60" s="9" customFormat="1" x14ac:dyDescent="0.3">
      <c r="A567" s="1" t="s">
        <v>519</v>
      </c>
      <c r="B567" s="8" t="s">
        <v>520</v>
      </c>
      <c r="C567" s="3" t="str">
        <f>_xlfn.XLOOKUP(B567,'[1]daily break down'!$D:$D,'[1]daily break down'!$E:$E,"")</f>
        <v>SUD-OUEST</v>
      </c>
      <c r="D567" s="1" t="s">
        <v>18</v>
      </c>
      <c r="E567" s="1"/>
      <c r="F567" s="3" t="s">
        <v>13</v>
      </c>
      <c r="G567" s="1" t="s">
        <v>14</v>
      </c>
      <c r="H567" s="40" t="str">
        <f>_xlfn.XLOOKUP(B567,[2]CALCULATION!$B:$B,[2]CALCULATION!$H:$H,"")</f>
        <v>Huawei</v>
      </c>
      <c r="I567" s="34">
        <v>4.6228522998690194</v>
      </c>
      <c r="J567" s="34">
        <v>5.8647088031092958</v>
      </c>
      <c r="K567" s="34">
        <v>8.9987779404336887</v>
      </c>
      <c r="L567" s="34">
        <v>4.6228522998690194</v>
      </c>
      <c r="M567" s="34">
        <v>4.6228522998690194</v>
      </c>
      <c r="N567" s="34">
        <v>5.3840534424554765</v>
      </c>
      <c r="O567" s="34">
        <v>4.6225847736942578</v>
      </c>
      <c r="P567" s="34">
        <v>4.6225847736942578</v>
      </c>
      <c r="Q567" s="34">
        <v>4.6228522998690194</v>
      </c>
      <c r="R567" s="34">
        <v>4.7542968270682264</v>
      </c>
      <c r="S567" s="35">
        <v>1.2167090428127485</v>
      </c>
      <c r="T567" s="35">
        <v>0</v>
      </c>
      <c r="U567" s="35">
        <v>0</v>
      </c>
      <c r="V567" s="35">
        <v>0</v>
      </c>
      <c r="W567" s="35">
        <v>0</v>
      </c>
      <c r="X567" s="35">
        <v>0</v>
      </c>
      <c r="Y567" s="35">
        <v>8.2667193158178591</v>
      </c>
      <c r="Z567" s="35">
        <v>0</v>
      </c>
      <c r="AA567" s="35">
        <v>0</v>
      </c>
      <c r="AB567" s="35">
        <v>0</v>
      </c>
      <c r="AC567" s="35">
        <v>0</v>
      </c>
      <c r="AD567" s="35">
        <v>0</v>
      </c>
      <c r="AE567" s="58" t="s">
        <v>5560</v>
      </c>
      <c r="AF567" s="58"/>
      <c r="AG567" s="57" t="str" cm="1">
        <f t="array" ref="AG567">IFERROR(_xlfn.IFS(
AI567="MPR ISSUE","PDH",
AI567="BSS Hardware Issue","BSS",
AI567="Sites strategiques, MLL, Pylone, etc.","ENVTECH",
AI567="AKTIVCO DEFAUT GE &amp; POWER Cabinet","AKTIVCO",
AI567="AKTIVCO Coupure ENEO &amp; Baisse de tension","AKTIVCO GRID ONLY",
AI567="Coupure ENEO &amp; Baisse de tension","IHS GRID ONLY",
AI567="Defaut GE &amp; POWER Cabinet","IHS",
AI567="Sharing","Partners",
AI567="Sites strategiques &amp; DataCenter","SST &amp; DC",
AI567="Exclu","Exclu",
AI567="SAT","SAT",
AI567="SPARE-ISSUE","SPARE-ISSUE",
AI567="Fiber CAmtel","TRANS_FO_CAMTEL",
AI567="Fiber AOF","Fiber AOF",
AI567="Projet OCM (HUAWEI)","TRAVAUX-HUAWEI",
AI567="Projet OCM (NOKIA)","TRAVAUX-NOKIA",
AI567="ACCESS-ISSUE","ACCESS-ISSUE",
AI567="Projet OCM (ZTE, NOKIA, autres projets)","TRAVAUX OCM",
AI567="No root CAuse","No root cause",
AI567="ODU HS","PDH",
AI567="IP &amp; VLAN","PDH",
AI567="Warehouse HUAWEI","SPARE-ISSUE",
AI567="SPARE-HS","SPARE-ISSUE",
AI567="Power Telco","BSS",AI567="no impacts","no impacts"
),"")</f>
        <v>no impacts</v>
      </c>
      <c r="AH567" s="57" t="str" cm="1">
        <f t="array" ref="AH567">IFERROR(_xlfn.IFS(
AI567="MPR ISSUE","TX ISSUE",
AI567="BSS Hardware Issue","RAN ISSUE",
AI567="Sites strategiques, MLL, Pylone, etc.","ENVTECH",
AI567="AKTIVCO DEFAUT GE &amp; POWER Cabinet","POWER ISSUE",
AI567="AKTIVCO Coupure ENEO &amp; Baisse de tension","POWER ISSUE",
AI567="Coupure ENEO &amp; Baisse de tension","POWER ISSUE",
AI567="Defaut GE &amp; POWER Cabinet","POWER ISSUE",
AI567="Sharing","POWER ISSUE",
AI567="Sites strategiques &amp; DataCenter","POWER ISSUE",
AI567="Exclu","Exclu",
AI567="SAT","TX ISSUE",
AI567="SPARE-ISSUE","SPARE-ISSUE",
AI567="Fiber CAmtel","TX ISSUE",
AI567="Fiber AOF","TX ISSUE",
AI567="Projet OCM (HUAWEI)","TRAVAUX-HUAWEI",
AI567="Projet OCM (NOKIA)","TRAVAUX -NOKIA",
AI567="ACCESS-ISSUE","ACCESS-ISSUE",
AI567="Projet OCM (ZTE, NOKIA, autres projets)","TRAVAUX OCM",
AI567="No root CAuse","No root cause",
AI567="ODU HS","TX ISSUE",
AI567="IP &amp; VLAN","TX ISSUE",
AI567="Warehouse HUAWEI","SPARE-ISSUE",
AI567="SPARE-HS","SPARE-ISSUE",
AI567="Power Telco","RAN ISSUE",AI567="no impacts","no impacts"
),"")</f>
        <v>no impacts</v>
      </c>
      <c r="AI567" s="85" t="s">
        <v>5998</v>
      </c>
      <c r="AJ567" s="57" t="str" cm="1">
        <f t="array" ref="AJ567">IFERROR(_xlfn.IFS(
AI567="MPR ISSUE","ACTIVE",
AI567="BSS Hardware Issue","ACTIVE",
AI567="Sites strategiques, MLL, Pylone, etc.","PASSIVE",
AI567="AKTIVCO DEFAUT GE &amp; POWER Cabinet","PASSIVE",
AI567="AKTIVCO Coupure ENEO &amp; Baisse de tension","PASSIVE",
AI567="Coupure ENEO &amp; Baisse de tension","PASSIVE",
AI567="Defaut GE &amp; POWER Cabinet","PASSIVE",
AI567="Sharing","PASSIVE",
AI567="Sites strategiques &amp; DataCenter","PASSIVE",
AI567="Exclu","Exclu",
AI567="SAT","ACTIVE",
AI567="SPARE-ISSUE","SPARE-ISSUE",
AI567="Fiber CAmtel","ACTIVE",
AI567="Fiber AOF","ACTIVE",
AI567="Projet OCM (HUAWEI)","PLANNED WORKS",
AI567="Projet OCM (NOKIA)","PLANNED WORKS",
AI567="ACCESS-ISSUE","ACCESS-ISSUE",
AI567="Projet OCM (ZTE, NOKIA, autres projets)","PLANNED WORKS",
AI567="No root CAuse","No root cause",
AI567="ODU HS","ACTIVE",
AI567="IP &amp; VLAN","ACTIVE",
AI567="Warehouse HUAWEI","SPARE-ISSUE",
AI567="SPARE-HS","SPARE-ISSUE",
AI567="Power Telco","ACTIVE", AI567="no impacts","no impacts"
),"")</f>
        <v>no impacts</v>
      </c>
      <c r="AK567" s="23" t="s">
        <v>5537</v>
      </c>
      <c r="AL567" s="23" t="str">
        <f t="shared" si="19"/>
        <v>SUO_169</v>
      </c>
      <c r="AN567" s="9" t="s">
        <v>5537</v>
      </c>
      <c r="AO567" s="23" t="str">
        <f>_xlfn.XLOOKUP(B567,'INCIDENT-05-03-2026'!E:E,'INCIDENT-05-03-2026'!F:F,"")</f>
        <v/>
      </c>
      <c r="AP567" s="7" t="s">
        <v>5537</v>
      </c>
      <c r="AQ567" s="6"/>
      <c r="AR567" s="7"/>
      <c r="AS567" s="3" t="str">
        <f>_xlfn.XLOOKUP(B567,'[3]tt num | region | site id'!$C:$C,'[3]tt num | region | site id'!$Q:$Q,"")</f>
        <v/>
      </c>
      <c r="AT567" s="24" t="str">
        <f>_xlfn.XLOOKUP(B567,'[4]Cells Huawei 03052026 12h'!$B:$B,'[4]Cells Huawei 03052026 12h'!$T:$T,"")</f>
        <v/>
      </c>
      <c r="AU567" s="24" t="str">
        <f>_xlfn.XLOOKUP(B567,'[5]cells down 02052026 8h50'!$B:$B,'[5]cells down 02052026 8h50'!$R:$R,"")</f>
        <v/>
      </c>
      <c r="AV567" s="24" t="str">
        <f>_xlfn.XLOOKUP(B567,'[5]cells down 02052026 13h50'!$B:$B,'[5]cells down 02052026 13h50'!$R:$R,"")</f>
        <v/>
      </c>
      <c r="AW567" s="24" t="str">
        <f>_xlfn.XLOOKUP(B567,'[5]cells down 02052026 13h50'!$B:$B,'[5]cells down 02052026 13h50'!$R:$R,"")</f>
        <v/>
      </c>
      <c r="AX567" s="24" t="str">
        <f>_xlfn.XLOOKUP(B567,'[6]cell downs 03052026 8h40 '!$B:$B,'[6]cell downs 03052026 8h40 '!$R:$R,"")</f>
        <v/>
      </c>
      <c r="AY567" s="24" t="str">
        <f>_xlfn.XLOOKUP(B567,'[7]ALL SITES DOWN'!$D:$D,'[7]ALL SITES DOWN'!$J:$J,"")</f>
        <v/>
      </c>
      <c r="AZ567" s="24" t="str">
        <f>_xlfn.XLOOKUP(B567,'[8]ALL SITES DOWN'!$D:$D,'[8]ALL SITES DOWN'!$J:$J,"")</f>
        <v/>
      </c>
      <c r="BA567" s="9" t="str">
        <f>_xlfn.XLOOKUP(B567,[9]sheet1!$AC:$AC,[9]sheet1!$AF:$AF,"")</f>
        <v/>
      </c>
      <c r="BB567" s="14" t="s">
        <v>5537</v>
      </c>
      <c r="BC567" s="14" t="s">
        <v>5537</v>
      </c>
      <c r="BD567" s="14" t="str">
        <f>_xlfn.XLOOKUP(B567,'[10]cell downs 18042026 17h'!$B:$B,'[10]cell downs 18042026 17h'!$B:$B,"")</f>
        <v/>
      </c>
      <c r="BE567" s="14" t="str">
        <f>_xlfn.XLOOKUP(B567,'[11]Cells Huawei 19042026 15h'!$B:$B,'[11]Cells Huawei 19042026 15h'!$B:$B,"")</f>
        <v/>
      </c>
      <c r="BF567" s="9" t="str">
        <f>_xlfn.XLOOKUP(B567,'[12]cells down 19042026 9H40'!$B:$B,'[12]cells down 19042026 9H40'!$B:$B,"")</f>
        <v/>
      </c>
      <c r="BG567" s="9" t="s">
        <v>5537</v>
      </c>
      <c r="BH567" s="9" t="s">
        <v>5537</v>
      </c>
    </row>
    <row r="568" spans="1:60" s="9" customFormat="1" x14ac:dyDescent="0.3">
      <c r="A568" s="1" t="s">
        <v>336</v>
      </c>
      <c r="B568" s="8" t="s">
        <v>337</v>
      </c>
      <c r="C568" s="3" t="str">
        <f>_xlfn.XLOOKUP(B568,'[1]daily break down'!$D:$D,'[1]daily break down'!$E:$E,"")</f>
        <v>SUD-OUEST</v>
      </c>
      <c r="D568" s="1" t="s">
        <v>11</v>
      </c>
      <c r="E568" s="1" t="s">
        <v>12</v>
      </c>
      <c r="F568" s="3" t="s">
        <v>13</v>
      </c>
      <c r="G568" s="1" t="s">
        <v>14</v>
      </c>
      <c r="H568" s="40" t="str">
        <f>_xlfn.XLOOKUP(B568,[2]CALCULATION!$B:$B,[2]CALCULATION!$H:$H,"")</f>
        <v>Huawei</v>
      </c>
      <c r="I568" s="34">
        <v>0</v>
      </c>
      <c r="J568" s="34">
        <v>1.2405010372881551</v>
      </c>
      <c r="K568" s="34">
        <v>18.533054107347194</v>
      </c>
      <c r="L568" s="34">
        <v>8.9175391586979543E-5</v>
      </c>
      <c r="M568" s="34">
        <v>0</v>
      </c>
      <c r="N568" s="34">
        <v>2.8479053057217789</v>
      </c>
      <c r="O568" s="34">
        <v>0</v>
      </c>
      <c r="P568" s="34">
        <v>0</v>
      </c>
      <c r="Q568" s="34">
        <v>0</v>
      </c>
      <c r="R568" s="34">
        <v>14.895144007556361</v>
      </c>
      <c r="S568" s="35">
        <v>3.5292944728378886</v>
      </c>
      <c r="T568" s="35">
        <v>0</v>
      </c>
      <c r="U568" s="35">
        <v>0</v>
      </c>
      <c r="V568" s="35">
        <v>0</v>
      </c>
      <c r="W568" s="35">
        <v>0</v>
      </c>
      <c r="X568" s="35">
        <v>0</v>
      </c>
      <c r="Y568" s="35">
        <v>8.2661664283900222</v>
      </c>
      <c r="Z568" s="35">
        <v>0</v>
      </c>
      <c r="AA568" s="35">
        <v>0</v>
      </c>
      <c r="AB568" s="35">
        <v>0</v>
      </c>
      <c r="AC568" s="35">
        <v>0</v>
      </c>
      <c r="AD568" s="35">
        <v>0</v>
      </c>
      <c r="AE568" s="58" t="s">
        <v>5560</v>
      </c>
      <c r="AF568" s="58"/>
      <c r="AG568" s="57" t="str" cm="1">
        <f t="array" ref="AG568">IFERROR(_xlfn.IFS(
AI568="MPR ISSUE","PDH",
AI568="BSS Hardware Issue","BSS",
AI568="Sites strategiques, MLL, Pylone, etc.","ENVTECH",
AI568="AKTIVCO DEFAUT GE &amp; POWER Cabinet","AKTIVCO",
AI568="AKTIVCO Coupure ENEO &amp; Baisse de tension","AKTIVCO GRID ONLY",
AI568="Coupure ENEO &amp; Baisse de tension","IHS GRID ONLY",
AI568="Defaut GE &amp; POWER Cabinet","IHS",
AI568="Sharing","Partners",
AI568="Sites strategiques &amp; DataCenter","SST &amp; DC",
AI568="Exclu","Exclu",
AI568="SAT","SAT",
AI568="SPARE-ISSUE","SPARE-ISSUE",
AI568="Fiber CAmtel","TRANS_FO_CAMTEL",
AI568="Fiber AOF","Fiber AOF",
AI568="Projet OCM (HUAWEI)","TRAVAUX-HUAWEI",
AI568="Projet OCM (NOKIA)","TRAVAUX-NOKIA",
AI568="ACCESS-ISSUE","ACCESS-ISSUE",
AI568="Projet OCM (ZTE, NOKIA, autres projets)","TRAVAUX OCM",
AI568="No root CAuse","No root cause",
AI568="ODU HS","PDH",
AI568="IP &amp; VLAN","PDH",
AI568="Warehouse HUAWEI","SPARE-ISSUE",
AI568="SPARE-HS","SPARE-ISSUE",
AI568="Power Telco","BSS",AI568="no impacts","no impacts"
),"")</f>
        <v>no impacts</v>
      </c>
      <c r="AH568" s="57" t="str" cm="1">
        <f t="array" ref="AH568">IFERROR(_xlfn.IFS(
AI568="MPR ISSUE","TX ISSUE",
AI568="BSS Hardware Issue","RAN ISSUE",
AI568="Sites strategiques, MLL, Pylone, etc.","ENVTECH",
AI568="AKTIVCO DEFAUT GE &amp; POWER Cabinet","POWER ISSUE",
AI568="AKTIVCO Coupure ENEO &amp; Baisse de tension","POWER ISSUE",
AI568="Coupure ENEO &amp; Baisse de tension","POWER ISSUE",
AI568="Defaut GE &amp; POWER Cabinet","POWER ISSUE",
AI568="Sharing","POWER ISSUE",
AI568="Sites strategiques &amp; DataCenter","POWER ISSUE",
AI568="Exclu","Exclu",
AI568="SAT","TX ISSUE",
AI568="SPARE-ISSUE","SPARE-ISSUE",
AI568="Fiber CAmtel","TX ISSUE",
AI568="Fiber AOF","TX ISSUE",
AI568="Projet OCM (HUAWEI)","TRAVAUX-HUAWEI",
AI568="Projet OCM (NOKIA)","TRAVAUX -NOKIA",
AI568="ACCESS-ISSUE","ACCESS-ISSUE",
AI568="Projet OCM (ZTE, NOKIA, autres projets)","TRAVAUX OCM",
AI568="No root CAuse","No root cause",
AI568="ODU HS","TX ISSUE",
AI568="IP &amp; VLAN","TX ISSUE",
AI568="Warehouse HUAWEI","SPARE-ISSUE",
AI568="SPARE-HS","SPARE-ISSUE",
AI568="Power Telco","RAN ISSUE",AI568="no impacts","no impacts"
),"")</f>
        <v>no impacts</v>
      </c>
      <c r="AI568" s="85" t="s">
        <v>5998</v>
      </c>
      <c r="AJ568" s="57" t="str" cm="1">
        <f t="array" ref="AJ568">IFERROR(_xlfn.IFS(
AI568="MPR ISSUE","ACTIVE",
AI568="BSS Hardware Issue","ACTIVE",
AI568="Sites strategiques, MLL, Pylone, etc.","PASSIVE",
AI568="AKTIVCO DEFAUT GE &amp; POWER Cabinet","PASSIVE",
AI568="AKTIVCO Coupure ENEO &amp; Baisse de tension","PASSIVE",
AI568="Coupure ENEO &amp; Baisse de tension","PASSIVE",
AI568="Defaut GE &amp; POWER Cabinet","PASSIVE",
AI568="Sharing","PASSIVE",
AI568="Sites strategiques &amp; DataCenter","PASSIVE",
AI568="Exclu","Exclu",
AI568="SAT","ACTIVE",
AI568="SPARE-ISSUE","SPARE-ISSUE",
AI568="Fiber CAmtel","ACTIVE",
AI568="Fiber AOF","ACTIVE",
AI568="Projet OCM (HUAWEI)","PLANNED WORKS",
AI568="Projet OCM (NOKIA)","PLANNED WORKS",
AI568="ACCESS-ISSUE","ACCESS-ISSUE",
AI568="Projet OCM (ZTE, NOKIA, autres projets)","PLANNED WORKS",
AI568="No root CAuse","No root cause",
AI568="ODU HS","ACTIVE",
AI568="IP &amp; VLAN","ACTIVE",
AI568="Warehouse HUAWEI","SPARE-ISSUE",
AI568="SPARE-HS","SPARE-ISSUE",
AI568="Power Telco","ACTIVE", AI568="no impacts","no impacts"
),"")</f>
        <v>no impacts</v>
      </c>
      <c r="AK568" s="23" t="s">
        <v>5537</v>
      </c>
      <c r="AL568" s="23" t="str">
        <f t="shared" si="19"/>
        <v>SUO_220</v>
      </c>
      <c r="AN568" s="9" t="s">
        <v>5537</v>
      </c>
      <c r="AO568" s="23" t="str">
        <f>_xlfn.XLOOKUP(B568,'INCIDENT-05-03-2026'!E:E,'INCIDENT-05-03-2026'!F:F,"")</f>
        <v/>
      </c>
      <c r="AP568" s="7" t="s">
        <v>5537</v>
      </c>
      <c r="AQ568" s="6"/>
      <c r="AR568" s="7"/>
      <c r="AS568" s="3" t="str">
        <f>_xlfn.XLOOKUP(B568,'[3]tt num | region | site id'!$C:$C,'[3]tt num | region | site id'!$Q:$Q,"")</f>
        <v/>
      </c>
      <c r="AT568" s="24" t="str">
        <f>_xlfn.XLOOKUP(B568,'[4]Cells Huawei 03052026 12h'!$B:$B,'[4]Cells Huawei 03052026 12h'!$T:$T,"")</f>
        <v/>
      </c>
      <c r="AU568" s="24" t="str">
        <f>_xlfn.XLOOKUP(B568,'[5]cells down 02052026 8h50'!$B:$B,'[5]cells down 02052026 8h50'!$R:$R,"")</f>
        <v/>
      </c>
      <c r="AV568" s="24" t="str">
        <f>_xlfn.XLOOKUP(B568,'[5]cells down 02052026 13h50'!$B:$B,'[5]cells down 02052026 13h50'!$R:$R,"")</f>
        <v/>
      </c>
      <c r="AW568" s="24" t="str">
        <f>_xlfn.XLOOKUP(B568,'[5]cells down 02052026 13h50'!$B:$B,'[5]cells down 02052026 13h50'!$R:$R,"")</f>
        <v/>
      </c>
      <c r="AX568" s="24" t="str">
        <f>_xlfn.XLOOKUP(B568,'[6]cell downs 03052026 8h40 '!$B:$B,'[6]cell downs 03052026 8h40 '!$R:$R,"")</f>
        <v/>
      </c>
      <c r="AY568" s="24" t="str">
        <f>_xlfn.XLOOKUP(B568,'[7]ALL SITES DOWN'!$D:$D,'[7]ALL SITES DOWN'!$J:$J,"")</f>
        <v/>
      </c>
      <c r="AZ568" s="24" t="str">
        <f>_xlfn.XLOOKUP(B568,'[8]ALL SITES DOWN'!$D:$D,'[8]ALL SITES DOWN'!$J:$J,"")</f>
        <v/>
      </c>
      <c r="BA568" s="9" t="str">
        <f>_xlfn.XLOOKUP(B568,[9]sheet1!$AC:$AC,[9]sheet1!$AF:$AF,"")</f>
        <v/>
      </c>
      <c r="BB568" s="14" t="s">
        <v>5537</v>
      </c>
      <c r="BC568" s="14" t="s">
        <v>5537</v>
      </c>
      <c r="BD568" s="14" t="str">
        <f>_xlfn.XLOOKUP(B568,'[10]cell downs 18042026 17h'!$B:$B,'[10]cell downs 18042026 17h'!$B:$B,"")</f>
        <v/>
      </c>
      <c r="BE568" s="14" t="str">
        <f>_xlfn.XLOOKUP(B568,'[11]Cells Huawei 19042026 15h'!$B:$B,'[11]Cells Huawei 19042026 15h'!$B:$B,"")</f>
        <v/>
      </c>
      <c r="BF568" s="9" t="str">
        <f>_xlfn.XLOOKUP(B568,'[12]cells down 19042026 9H40'!$B:$B,'[12]cells down 19042026 9H40'!$B:$B,"")</f>
        <v/>
      </c>
      <c r="BG568" s="9" t="s">
        <v>337</v>
      </c>
      <c r="BH568" s="9" t="s">
        <v>12</v>
      </c>
    </row>
    <row r="569" spans="1:60" s="9" customFormat="1" x14ac:dyDescent="0.3">
      <c r="A569" s="3" t="s">
        <v>1926</v>
      </c>
      <c r="B569" s="31" t="s">
        <v>1927</v>
      </c>
      <c r="C569" s="3" t="str">
        <f>_xlfn.XLOOKUP(B569,'[1]daily break down'!$D:$D,'[1]daily break down'!$E:$E,"")</f>
        <v>Yaounde</v>
      </c>
      <c r="D569" s="3" t="s">
        <v>357</v>
      </c>
      <c r="E569" s="3" t="s">
        <v>89</v>
      </c>
      <c r="F569" s="3" t="s">
        <v>37</v>
      </c>
      <c r="G569" s="3" t="s">
        <v>115</v>
      </c>
      <c r="H569" s="42" t="str">
        <f>_xlfn.XLOOKUP(B569,[2]CALCULATION!$B:$B,[2]CALCULATION!$H:$H,"")</f>
        <v>ZTE</v>
      </c>
      <c r="I569" s="34">
        <v>0</v>
      </c>
      <c r="J569" s="34">
        <v>0</v>
      </c>
      <c r="K569" s="34">
        <v>0</v>
      </c>
      <c r="L569" s="34">
        <v>0</v>
      </c>
      <c r="M569" s="34">
        <v>0</v>
      </c>
      <c r="N569" s="34">
        <v>0</v>
      </c>
      <c r="O569" s="34">
        <v>0</v>
      </c>
      <c r="P569" s="34">
        <v>0</v>
      </c>
      <c r="Q569" s="34">
        <v>0</v>
      </c>
      <c r="R569" s="34">
        <v>0</v>
      </c>
      <c r="S569" s="35">
        <v>0</v>
      </c>
      <c r="T569" s="35">
        <v>0</v>
      </c>
      <c r="U569" s="35">
        <v>0</v>
      </c>
      <c r="V569" s="35">
        <v>0</v>
      </c>
      <c r="W569" s="35">
        <v>0</v>
      </c>
      <c r="X569" s="35">
        <v>0</v>
      </c>
      <c r="Y569" s="35">
        <v>8.0768649071291794</v>
      </c>
      <c r="Z569" s="35">
        <v>0</v>
      </c>
      <c r="AA569" s="35">
        <v>0</v>
      </c>
      <c r="AB569" s="35">
        <v>0</v>
      </c>
      <c r="AC569" s="35">
        <v>0</v>
      </c>
      <c r="AD569" s="35">
        <v>0</v>
      </c>
      <c r="AE569" s="58" t="s">
        <v>5560</v>
      </c>
      <c r="AF569" s="58"/>
      <c r="AG569" s="57" t="str" cm="1">
        <f t="array" ref="AG569">IFERROR(_xlfn.IFS(
AI569="MPR ISSUE","PDH",
AI569="BSS Hardware Issue","BSS",
AI569="Sites strategiques, MLL, Pylone, etc.","ENVTECH",
AI569="AKTIVCO DEFAUT GE &amp; POWER Cabinet","AKTIVCO",
AI569="AKTIVCO Coupure ENEO &amp; Baisse de tension","AKTIVCO GRID ONLY",
AI569="Coupure ENEO &amp; Baisse de tension","IHS GRID ONLY",
AI569="Defaut GE &amp; POWER Cabinet","IHS",
AI569="Sharing","Partners",
AI569="Sites strategiques &amp; DataCenter","SST &amp; DC",
AI569="Exclu","Exclu",
AI569="SAT","SAT",
AI569="SPARE-ISSUE","SPARE-ISSUE",
AI569="Fiber CAmtel","TRANS_FO_CAMTEL",
AI569="Fiber AOF","Fiber AOF",
AI569="Projet OCM (HUAWEI)","TRAVAUX-HUAWEI",
AI569="Projet OCM (NOKIA)","TRAVAUX-NOKIA",
AI569="ACCESS-ISSUE","ACCESS-ISSUE",
AI569="Projet OCM (ZTE, NOKIA, autres projets)","TRAVAUX OCM",
AI569="No root CAuse","No root cause",
AI569="ODU HS","PDH",
AI569="IP &amp; VLAN","PDH",
AI569="Warehouse HUAWEI","SPARE-ISSUE",
AI569="SPARE-HS","SPARE-ISSUE",
AI569="Power Telco","BSS",AI569="no impacts","no impacts"
),"")</f>
        <v>no impacts</v>
      </c>
      <c r="AH569" s="57" t="str" cm="1">
        <f t="array" ref="AH569">IFERROR(_xlfn.IFS(
AI569="MPR ISSUE","TX ISSUE",
AI569="BSS Hardware Issue","RAN ISSUE",
AI569="Sites strategiques, MLL, Pylone, etc.","ENVTECH",
AI569="AKTIVCO DEFAUT GE &amp; POWER Cabinet","POWER ISSUE",
AI569="AKTIVCO Coupure ENEO &amp; Baisse de tension","POWER ISSUE",
AI569="Coupure ENEO &amp; Baisse de tension","POWER ISSUE",
AI569="Defaut GE &amp; POWER Cabinet","POWER ISSUE",
AI569="Sharing","POWER ISSUE",
AI569="Sites strategiques &amp; DataCenter","POWER ISSUE",
AI569="Exclu","Exclu",
AI569="SAT","TX ISSUE",
AI569="SPARE-ISSUE","SPARE-ISSUE",
AI569="Fiber CAmtel","TX ISSUE",
AI569="Fiber AOF","TX ISSUE",
AI569="Projet OCM (HUAWEI)","TRAVAUX-HUAWEI",
AI569="Projet OCM (NOKIA)","TRAVAUX -NOKIA",
AI569="ACCESS-ISSUE","ACCESS-ISSUE",
AI569="Projet OCM (ZTE, NOKIA, autres projets)","TRAVAUX OCM",
AI569="No root CAuse","No root cause",
AI569="ODU HS","TX ISSUE",
AI569="IP &amp; VLAN","TX ISSUE",
AI569="Warehouse HUAWEI","SPARE-ISSUE",
AI569="SPARE-HS","SPARE-ISSUE",
AI569="Power Telco","RAN ISSUE",AI569="no impacts","no impacts"
),"")</f>
        <v>no impacts</v>
      </c>
      <c r="AI569" s="85" t="s">
        <v>5998</v>
      </c>
      <c r="AJ569" s="57" t="str" cm="1">
        <f t="array" ref="AJ569">IFERROR(_xlfn.IFS(
AI569="MPR ISSUE","ACTIVE",
AI569="BSS Hardware Issue","ACTIVE",
AI569="Sites strategiques, MLL, Pylone, etc.","PASSIVE",
AI569="AKTIVCO DEFAUT GE &amp; POWER Cabinet","PASSIVE",
AI569="AKTIVCO Coupure ENEO &amp; Baisse de tension","PASSIVE",
AI569="Coupure ENEO &amp; Baisse de tension","PASSIVE",
AI569="Defaut GE &amp; POWER Cabinet","PASSIVE",
AI569="Sharing","PASSIVE",
AI569="Sites strategiques &amp; DataCenter","PASSIVE",
AI569="Exclu","Exclu",
AI569="SAT","ACTIVE",
AI569="SPARE-ISSUE","SPARE-ISSUE",
AI569="Fiber CAmtel","ACTIVE",
AI569="Fiber AOF","ACTIVE",
AI569="Projet OCM (HUAWEI)","PLANNED WORKS",
AI569="Projet OCM (NOKIA)","PLANNED WORKS",
AI569="ACCESS-ISSUE","ACCESS-ISSUE",
AI569="Projet OCM (ZTE, NOKIA, autres projets)","PLANNED WORKS",
AI569="No root CAuse","No root cause",
AI569="ODU HS","ACTIVE",
AI569="IP &amp; VLAN","ACTIVE",
AI569="Warehouse HUAWEI","SPARE-ISSUE",
AI569="SPARE-HS","SPARE-ISSUE",
AI569="Power Telco","ACTIVE", AI569="no impacts","no impacts"
),"")</f>
        <v>no impacts</v>
      </c>
      <c r="AK569" s="23" t="s">
        <v>5537</v>
      </c>
      <c r="AL569" s="23" t="str">
        <f t="shared" si="19"/>
        <v>CTR_951</v>
      </c>
      <c r="AN569" s="9" t="s">
        <v>5537</v>
      </c>
      <c r="AO569" s="23" t="str">
        <f>_xlfn.XLOOKUP(B569,'INCIDENT-05-03-2026'!E:E,'INCIDENT-05-03-2026'!F:F,"")</f>
        <v/>
      </c>
      <c r="AP569" s="7" t="s">
        <v>5537</v>
      </c>
      <c r="AQ569" s="6"/>
      <c r="AR569" s="7"/>
      <c r="AS569" s="3" t="str">
        <f>_xlfn.XLOOKUP(B569,'[3]tt num | region | site id'!$C:$C,'[3]tt num | region | site id'!$Q:$Q,"")</f>
        <v/>
      </c>
      <c r="AT569" s="24" t="str">
        <f>_xlfn.XLOOKUP(B569,'[4]Cells Huawei 03052026 12h'!$B:$B,'[4]Cells Huawei 03052026 12h'!$T:$T,"")</f>
        <v/>
      </c>
      <c r="AU569" s="24" t="str">
        <f>_xlfn.XLOOKUP(B569,'[5]cells down 02052026 8h50'!$B:$B,'[5]cells down 02052026 8h50'!$R:$R,"")</f>
        <v/>
      </c>
      <c r="AV569" s="24" t="str">
        <f>_xlfn.XLOOKUP(B569,'[5]cells down 02052026 13h50'!$B:$B,'[5]cells down 02052026 13h50'!$R:$R,"")</f>
        <v/>
      </c>
      <c r="AW569" s="24" t="str">
        <f>_xlfn.XLOOKUP(B569,'[5]cells down 02052026 13h50'!$B:$B,'[5]cells down 02052026 13h50'!$R:$R,"")</f>
        <v/>
      </c>
      <c r="AX569" s="24" t="str">
        <f>_xlfn.XLOOKUP(B569,'[6]cell downs 03052026 8h40 '!$B:$B,'[6]cell downs 03052026 8h40 '!$R:$R,"")</f>
        <v/>
      </c>
      <c r="AY569" s="24" t="str">
        <f>_xlfn.XLOOKUP(B569,'[7]ALL SITES DOWN'!$D:$D,'[7]ALL SITES DOWN'!$J:$J,"")</f>
        <v/>
      </c>
      <c r="AZ569" s="24" t="str">
        <f>_xlfn.XLOOKUP(B569,'[8]ALL SITES DOWN'!$D:$D,'[8]ALL SITES DOWN'!$J:$J,"")</f>
        <v/>
      </c>
      <c r="BA569" s="9" t="str">
        <f>_xlfn.XLOOKUP(B569,[9]sheet1!$AC:$AC,[9]sheet1!$AF:$AF,"")</f>
        <v/>
      </c>
      <c r="BB569" s="14" t="s">
        <v>5537</v>
      </c>
      <c r="BC569" s="14" t="s">
        <v>5537</v>
      </c>
      <c r="BD569" s="14" t="str">
        <f>_xlfn.XLOOKUP(B569,'[10]cell downs 18042026 17h'!$B:$B,'[10]cell downs 18042026 17h'!$B:$B,"")</f>
        <v/>
      </c>
      <c r="BE569" s="14" t="str">
        <f>_xlfn.XLOOKUP(B569,'[11]Cells Huawei 19042026 15h'!$B:$B,'[11]Cells Huawei 19042026 15h'!$B:$B,"")</f>
        <v/>
      </c>
      <c r="BF569" s="9" t="str">
        <f>_xlfn.XLOOKUP(B569,'[12]cells down 19042026 9H40'!$B:$B,'[12]cells down 19042026 9H40'!$B:$B,"")</f>
        <v/>
      </c>
      <c r="BG569" s="9" t="s">
        <v>5537</v>
      </c>
      <c r="BH569" s="9" t="s">
        <v>1129</v>
      </c>
    </row>
    <row r="570" spans="1:60" s="9" customFormat="1" x14ac:dyDescent="0.3">
      <c r="A570" s="1" t="s">
        <v>2201</v>
      </c>
      <c r="B570" s="8" t="s">
        <v>2202</v>
      </c>
      <c r="C570" s="3" t="str">
        <f>_xlfn.XLOOKUP(B570,'[1]daily break down'!$D:$D,'[1]daily break down'!$E:$E,"")</f>
        <v>Yaounde</v>
      </c>
      <c r="D570" s="1" t="s">
        <v>21</v>
      </c>
      <c r="E570" s="1" t="s">
        <v>22</v>
      </c>
      <c r="F570" s="3" t="s">
        <v>37</v>
      </c>
      <c r="G570" s="1" t="s">
        <v>38</v>
      </c>
      <c r="H570" s="42" t="str">
        <f>_xlfn.XLOOKUP(B570,[2]CALCULATION!$B:$B,[2]CALCULATION!$H:$H,"")</f>
        <v>ZTE</v>
      </c>
      <c r="I570" s="34">
        <v>0</v>
      </c>
      <c r="J570" s="34">
        <v>0</v>
      </c>
      <c r="K570" s="34">
        <v>0</v>
      </c>
      <c r="L570" s="34">
        <v>0</v>
      </c>
      <c r="M570" s="34">
        <v>0</v>
      </c>
      <c r="N570" s="34">
        <v>0</v>
      </c>
      <c r="O570" s="34">
        <v>0</v>
      </c>
      <c r="P570" s="34">
        <v>0.51894727380126937</v>
      </c>
      <c r="Q570" s="34">
        <v>11.41191754201231</v>
      </c>
      <c r="R570" s="34">
        <v>0</v>
      </c>
      <c r="S570" s="35">
        <v>0</v>
      </c>
      <c r="T570" s="35">
        <v>0</v>
      </c>
      <c r="U570" s="35">
        <v>0</v>
      </c>
      <c r="V570" s="35">
        <v>0</v>
      </c>
      <c r="W570" s="35">
        <v>0</v>
      </c>
      <c r="X570" s="35">
        <v>0</v>
      </c>
      <c r="Y570" s="35">
        <v>8.0444764049047883</v>
      </c>
      <c r="Z570" s="35">
        <v>21.601490156463576</v>
      </c>
      <c r="AA570" s="35">
        <v>0</v>
      </c>
      <c r="AB570" s="35">
        <v>0</v>
      </c>
      <c r="AC570" s="35">
        <v>0</v>
      </c>
      <c r="AD570" s="35">
        <v>0</v>
      </c>
      <c r="AE570" s="58" t="s">
        <v>5560</v>
      </c>
      <c r="AF570" s="58"/>
      <c r="AG570" s="57" t="str" cm="1">
        <f t="array" ref="AG570">IFERROR(_xlfn.IFS(
AI570="MPR ISSUE","PDH",
AI570="BSS Hardware Issue","BSS",
AI570="Sites strategiques, MLL, Pylone, etc.","ENVTECH",
AI570="AKTIVCO DEFAUT GE &amp; POWER Cabinet","AKTIVCO",
AI570="AKTIVCO Coupure ENEO &amp; Baisse de tension","AKTIVCO GRID ONLY",
AI570="Coupure ENEO &amp; Baisse de tension","IHS GRID ONLY",
AI570="Defaut GE &amp; POWER Cabinet","IHS",
AI570="Sharing","Partners",
AI570="Sites strategiques &amp; DataCenter","SST &amp; DC",
AI570="Exclu","Exclu",
AI570="SAT","SAT",
AI570="SPARE-ISSUE","SPARE-ISSUE",
AI570="Fiber CAmtel","TRANS_FO_CAMTEL",
AI570="Fiber AOF","Fiber AOF",
AI570="Projet OCM (HUAWEI)","TRAVAUX-HUAWEI",
AI570="Projet OCM (NOKIA)","TRAVAUX-NOKIA",
AI570="ACCESS-ISSUE","ACCESS-ISSUE",
AI570="Projet OCM (ZTE, NOKIA, autres projets)","TRAVAUX OCM",
AI570="No root CAuse","No root cause",
AI570="ODU HS","PDH",
AI570="IP &amp; VLAN","PDH",
AI570="Warehouse HUAWEI","SPARE-ISSUE",
AI570="SPARE-HS","SPARE-ISSUE",
AI570="Power Telco","BSS",AI570="no impacts","no impacts"
),"")</f>
        <v>no impacts</v>
      </c>
      <c r="AH570" s="57" t="str" cm="1">
        <f t="array" ref="AH570">IFERROR(_xlfn.IFS(
AI570="MPR ISSUE","TX ISSUE",
AI570="BSS Hardware Issue","RAN ISSUE",
AI570="Sites strategiques, MLL, Pylone, etc.","ENVTECH",
AI570="AKTIVCO DEFAUT GE &amp; POWER Cabinet","POWER ISSUE",
AI570="AKTIVCO Coupure ENEO &amp; Baisse de tension","POWER ISSUE",
AI570="Coupure ENEO &amp; Baisse de tension","POWER ISSUE",
AI570="Defaut GE &amp; POWER Cabinet","POWER ISSUE",
AI570="Sharing","POWER ISSUE",
AI570="Sites strategiques &amp; DataCenter","POWER ISSUE",
AI570="Exclu","Exclu",
AI570="SAT","TX ISSUE",
AI570="SPARE-ISSUE","SPARE-ISSUE",
AI570="Fiber CAmtel","TX ISSUE",
AI570="Fiber AOF","TX ISSUE",
AI570="Projet OCM (HUAWEI)","TRAVAUX-HUAWEI",
AI570="Projet OCM (NOKIA)","TRAVAUX -NOKIA",
AI570="ACCESS-ISSUE","ACCESS-ISSUE",
AI570="Projet OCM (ZTE, NOKIA, autres projets)","TRAVAUX OCM",
AI570="No root CAuse","No root cause",
AI570="ODU HS","TX ISSUE",
AI570="IP &amp; VLAN","TX ISSUE",
AI570="Warehouse HUAWEI","SPARE-ISSUE",
AI570="SPARE-HS","SPARE-ISSUE",
AI570="Power Telco","RAN ISSUE",AI570="no impacts","no impacts"
),"")</f>
        <v>no impacts</v>
      </c>
      <c r="AI570" s="85" t="s">
        <v>5998</v>
      </c>
      <c r="AJ570" s="57" t="str" cm="1">
        <f t="array" ref="AJ570">IFERROR(_xlfn.IFS(
AI570="MPR ISSUE","ACTIVE",
AI570="BSS Hardware Issue","ACTIVE",
AI570="Sites strategiques, MLL, Pylone, etc.","PASSIVE",
AI570="AKTIVCO DEFAUT GE &amp; POWER Cabinet","PASSIVE",
AI570="AKTIVCO Coupure ENEO &amp; Baisse de tension","PASSIVE",
AI570="Coupure ENEO &amp; Baisse de tension","PASSIVE",
AI570="Defaut GE &amp; POWER Cabinet","PASSIVE",
AI570="Sharing","PASSIVE",
AI570="Sites strategiques &amp; DataCenter","PASSIVE",
AI570="Exclu","Exclu",
AI570="SAT","ACTIVE",
AI570="SPARE-ISSUE","SPARE-ISSUE",
AI570="Fiber CAmtel","ACTIVE",
AI570="Fiber AOF","ACTIVE",
AI570="Projet OCM (HUAWEI)","PLANNED WORKS",
AI570="Projet OCM (NOKIA)","PLANNED WORKS",
AI570="ACCESS-ISSUE","ACCESS-ISSUE",
AI570="Projet OCM (ZTE, NOKIA, autres projets)","PLANNED WORKS",
AI570="No root CAuse","No root cause",
AI570="ODU HS","ACTIVE",
AI570="IP &amp; VLAN","ACTIVE",
AI570="Warehouse HUAWEI","SPARE-ISSUE",
AI570="SPARE-HS","SPARE-ISSUE",
AI570="Power Telco","ACTIVE", AI570="no impacts","no impacts"
),"")</f>
        <v>no impacts</v>
      </c>
      <c r="AK570" s="23" t="s">
        <v>5537</v>
      </c>
      <c r="AL570" s="23" t="str">
        <f t="shared" si="19"/>
        <v>CTR_712</v>
      </c>
      <c r="AN570" s="9" t="s">
        <v>5537</v>
      </c>
      <c r="AO570" s="23" t="str">
        <f>_xlfn.XLOOKUP(B570,'INCIDENT-05-03-2026'!E:E,'INCIDENT-05-03-2026'!F:F,"")</f>
        <v/>
      </c>
      <c r="AP570" s="7" t="s">
        <v>5537</v>
      </c>
      <c r="AQ570" s="6"/>
      <c r="AR570" s="7"/>
      <c r="AS570" s="3" t="str">
        <f>_xlfn.XLOOKUP(B570,'[3]tt num | region | site id'!$C:$C,'[3]tt num | region | site id'!$Q:$Q,"")</f>
        <v/>
      </c>
      <c r="AT570" s="24" t="str">
        <f>_xlfn.XLOOKUP(B570,'[4]Cells Huawei 03052026 12h'!$B:$B,'[4]Cells Huawei 03052026 12h'!$T:$T,"")</f>
        <v/>
      </c>
      <c r="AU570" s="24" t="str">
        <f>_xlfn.XLOOKUP(B570,'[5]cells down 02052026 8h50'!$B:$B,'[5]cells down 02052026 8h50'!$R:$R,"")</f>
        <v/>
      </c>
      <c r="AV570" s="24" t="str">
        <f>_xlfn.XLOOKUP(B570,'[5]cells down 02052026 13h50'!$B:$B,'[5]cells down 02052026 13h50'!$R:$R,"")</f>
        <v/>
      </c>
      <c r="AW570" s="24" t="str">
        <f>_xlfn.XLOOKUP(B570,'[5]cells down 02052026 13h50'!$B:$B,'[5]cells down 02052026 13h50'!$R:$R,"")</f>
        <v/>
      </c>
      <c r="AX570" s="24" t="str">
        <f>_xlfn.XLOOKUP(B570,'[6]cell downs 03052026 8h40 '!$B:$B,'[6]cell downs 03052026 8h40 '!$R:$R,"")</f>
        <v/>
      </c>
      <c r="AY570" s="24" t="str">
        <f>_xlfn.XLOOKUP(B570,'[7]ALL SITES DOWN'!$D:$D,'[7]ALL SITES DOWN'!$J:$J,"")</f>
        <v/>
      </c>
      <c r="AZ570" s="24" t="str">
        <f>_xlfn.XLOOKUP(B570,'[8]ALL SITES DOWN'!$D:$D,'[8]ALL SITES DOWN'!$J:$J,"")</f>
        <v/>
      </c>
      <c r="BA570" s="9" t="str">
        <f>_xlfn.XLOOKUP(B570,[9]sheet1!$AC:$AC,[9]sheet1!$AF:$AF,"")</f>
        <v/>
      </c>
      <c r="BB570" s="14" t="s">
        <v>5537</v>
      </c>
      <c r="BC570" s="14" t="s">
        <v>5537</v>
      </c>
      <c r="BD570" s="14" t="str">
        <f>_xlfn.XLOOKUP(B570,'[10]cell downs 18042026 17h'!$B:$B,'[10]cell downs 18042026 17h'!$B:$B,"")</f>
        <v/>
      </c>
      <c r="BE570" s="14" t="str">
        <f>_xlfn.XLOOKUP(B570,'[11]Cells Huawei 19042026 15h'!$B:$B,'[11]Cells Huawei 19042026 15h'!$B:$B,"")</f>
        <v/>
      </c>
      <c r="BF570" s="9" t="str">
        <f>_xlfn.XLOOKUP(B570,'[12]cells down 19042026 9H40'!$B:$B,'[12]cells down 19042026 9H40'!$B:$B,"")</f>
        <v/>
      </c>
      <c r="BG570" s="9" t="s">
        <v>5537</v>
      </c>
      <c r="BH570" s="9" t="s">
        <v>12</v>
      </c>
    </row>
    <row r="571" spans="1:60" s="9" customFormat="1" x14ac:dyDescent="0.3">
      <c r="A571" s="1" t="s">
        <v>2376</v>
      </c>
      <c r="B571" s="8" t="s">
        <v>2377</v>
      </c>
      <c r="C571" s="3" t="str">
        <f>_xlfn.XLOOKUP(B571,'[1]daily break down'!$D:$D,'[1]daily break down'!$E:$E,"")</f>
        <v>Yaounde</v>
      </c>
      <c r="D571" s="1" t="s">
        <v>11</v>
      </c>
      <c r="E571" s="1" t="s">
        <v>12</v>
      </c>
      <c r="F571" s="3" t="s">
        <v>37</v>
      </c>
      <c r="G571" s="1" t="s">
        <v>38</v>
      </c>
      <c r="H571" s="42" t="str">
        <f>_xlfn.XLOOKUP(B571,[2]CALCULATION!$B:$B,[2]CALCULATION!$H:$H,"")</f>
        <v>ZTE</v>
      </c>
      <c r="I571" s="34">
        <v>0</v>
      </c>
      <c r="J571" s="34">
        <v>0</v>
      </c>
      <c r="K571" s="34">
        <v>16.036856546044461</v>
      </c>
      <c r="L571" s="34">
        <v>13.868556899607057</v>
      </c>
      <c r="M571" s="34">
        <v>21.059321610693054</v>
      </c>
      <c r="N571" s="34">
        <v>0</v>
      </c>
      <c r="O571" s="34">
        <v>0</v>
      </c>
      <c r="P571" s="34">
        <v>0</v>
      </c>
      <c r="Q571" s="34">
        <v>0</v>
      </c>
      <c r="R571" s="34">
        <v>0</v>
      </c>
      <c r="S571" s="35">
        <v>0</v>
      </c>
      <c r="T571" s="35">
        <v>0</v>
      </c>
      <c r="U571" s="35">
        <v>0</v>
      </c>
      <c r="V571" s="35">
        <v>0</v>
      </c>
      <c r="W571" s="35">
        <v>0</v>
      </c>
      <c r="X571" s="35">
        <v>1.1111253791737731E-2</v>
      </c>
      <c r="Y571" s="35">
        <v>7.5717933242588451</v>
      </c>
      <c r="Z571" s="35">
        <v>0</v>
      </c>
      <c r="AA571" s="35">
        <v>0</v>
      </c>
      <c r="AB571" s="35">
        <v>0</v>
      </c>
      <c r="AC571" s="35">
        <v>0</v>
      </c>
      <c r="AD571" s="35">
        <v>0</v>
      </c>
      <c r="AE571" s="58" t="s">
        <v>5560</v>
      </c>
      <c r="AF571" s="58"/>
      <c r="AG571" s="57" t="str" cm="1">
        <f t="array" ref="AG571">IFERROR(_xlfn.IFS(
AI571="MPR ISSUE","PDH",
AI571="BSS Hardware Issue","BSS",
AI571="Sites strategiques, MLL, Pylone, etc.","ENVTECH",
AI571="AKTIVCO DEFAUT GE &amp; POWER Cabinet","AKTIVCO",
AI571="AKTIVCO Coupure ENEO &amp; Baisse de tension","AKTIVCO GRID ONLY",
AI571="Coupure ENEO &amp; Baisse de tension","IHS GRID ONLY",
AI571="Defaut GE &amp; POWER Cabinet","IHS",
AI571="Sharing","Partners",
AI571="Sites strategiques &amp; DataCenter","SST &amp; DC",
AI571="Exclu","Exclu",
AI571="SAT","SAT",
AI571="SPARE-ISSUE","SPARE-ISSUE",
AI571="Fiber CAmtel","TRANS_FO_CAMTEL",
AI571="Fiber AOF","Fiber AOF",
AI571="Projet OCM (HUAWEI)","TRAVAUX-HUAWEI",
AI571="Projet OCM (NOKIA)","TRAVAUX-NOKIA",
AI571="ACCESS-ISSUE","ACCESS-ISSUE",
AI571="Projet OCM (ZTE, NOKIA, autres projets)","TRAVAUX OCM",
AI571="No root CAuse","No root cause",
AI571="ODU HS","PDH",
AI571="IP &amp; VLAN","PDH",
AI571="Warehouse HUAWEI","SPARE-ISSUE",
AI571="SPARE-HS","SPARE-ISSUE",
AI571="Power Telco","BSS",AI571="no impacts","no impacts"
),"")</f>
        <v>no impacts</v>
      </c>
      <c r="AH571" s="57" t="str" cm="1">
        <f t="array" ref="AH571">IFERROR(_xlfn.IFS(
AI571="MPR ISSUE","TX ISSUE",
AI571="BSS Hardware Issue","RAN ISSUE",
AI571="Sites strategiques, MLL, Pylone, etc.","ENVTECH",
AI571="AKTIVCO DEFAUT GE &amp; POWER Cabinet","POWER ISSUE",
AI571="AKTIVCO Coupure ENEO &amp; Baisse de tension","POWER ISSUE",
AI571="Coupure ENEO &amp; Baisse de tension","POWER ISSUE",
AI571="Defaut GE &amp; POWER Cabinet","POWER ISSUE",
AI571="Sharing","POWER ISSUE",
AI571="Sites strategiques &amp; DataCenter","POWER ISSUE",
AI571="Exclu","Exclu",
AI571="SAT","TX ISSUE",
AI571="SPARE-ISSUE","SPARE-ISSUE",
AI571="Fiber CAmtel","TX ISSUE",
AI571="Fiber AOF","TX ISSUE",
AI571="Projet OCM (HUAWEI)","TRAVAUX-HUAWEI",
AI571="Projet OCM (NOKIA)","TRAVAUX -NOKIA",
AI571="ACCESS-ISSUE","ACCESS-ISSUE",
AI571="Projet OCM (ZTE, NOKIA, autres projets)","TRAVAUX OCM",
AI571="No root CAuse","No root cause",
AI571="ODU HS","TX ISSUE",
AI571="IP &amp; VLAN","TX ISSUE",
AI571="Warehouse HUAWEI","SPARE-ISSUE",
AI571="SPARE-HS","SPARE-ISSUE",
AI571="Power Telco","RAN ISSUE",AI571="no impacts","no impacts"
),"")</f>
        <v>no impacts</v>
      </c>
      <c r="AI571" s="85" t="s">
        <v>5998</v>
      </c>
      <c r="AJ571" s="57" t="str" cm="1">
        <f t="array" ref="AJ571">IFERROR(_xlfn.IFS(
AI571="MPR ISSUE","ACTIVE",
AI571="BSS Hardware Issue","ACTIVE",
AI571="Sites strategiques, MLL, Pylone, etc.","PASSIVE",
AI571="AKTIVCO DEFAUT GE &amp; POWER Cabinet","PASSIVE",
AI571="AKTIVCO Coupure ENEO &amp; Baisse de tension","PASSIVE",
AI571="Coupure ENEO &amp; Baisse de tension","PASSIVE",
AI571="Defaut GE &amp; POWER Cabinet","PASSIVE",
AI571="Sharing","PASSIVE",
AI571="Sites strategiques &amp; DataCenter","PASSIVE",
AI571="Exclu","Exclu",
AI571="SAT","ACTIVE",
AI571="SPARE-ISSUE","SPARE-ISSUE",
AI571="Fiber CAmtel","ACTIVE",
AI571="Fiber AOF","ACTIVE",
AI571="Projet OCM (HUAWEI)","PLANNED WORKS",
AI571="Projet OCM (NOKIA)","PLANNED WORKS",
AI571="ACCESS-ISSUE","ACCESS-ISSUE",
AI571="Projet OCM (ZTE, NOKIA, autres projets)","PLANNED WORKS",
AI571="No root CAuse","No root cause",
AI571="ODU HS","ACTIVE",
AI571="IP &amp; VLAN","ACTIVE",
AI571="Warehouse HUAWEI","SPARE-ISSUE",
AI571="SPARE-HS","SPARE-ISSUE",
AI571="Power Telco","ACTIVE", AI571="no impacts","no impacts"
),"")</f>
        <v>no impacts</v>
      </c>
      <c r="AK571" s="23" t="s">
        <v>5537</v>
      </c>
      <c r="AL571" s="23" t="str">
        <f t="shared" si="19"/>
        <v>CTR_154</v>
      </c>
      <c r="AN571" s="9" t="s">
        <v>5537</v>
      </c>
      <c r="AO571" s="23" t="str">
        <f>_xlfn.XLOOKUP(B571,'INCIDENT-05-03-2026'!E:E,'INCIDENT-05-03-2026'!F:F,"")</f>
        <v/>
      </c>
      <c r="AP571" s="7" t="s">
        <v>5537</v>
      </c>
      <c r="AQ571" s="6"/>
      <c r="AR571" s="7"/>
      <c r="AS571" s="3" t="str">
        <f>_xlfn.XLOOKUP(B571,'[3]tt num | region | site id'!$C:$C,'[3]tt num | region | site id'!$Q:$Q,"")</f>
        <v/>
      </c>
      <c r="AT571" s="24" t="str">
        <f>_xlfn.XLOOKUP(B571,'[4]Cells Huawei 03052026 12h'!$B:$B,'[4]Cells Huawei 03052026 12h'!$T:$T,"")</f>
        <v/>
      </c>
      <c r="AU571" s="24" t="str">
        <f>_xlfn.XLOOKUP(B571,'[5]cells down 02052026 8h50'!$B:$B,'[5]cells down 02052026 8h50'!$R:$R,"")</f>
        <v/>
      </c>
      <c r="AV571" s="24" t="str">
        <f>_xlfn.XLOOKUP(B571,'[5]cells down 02052026 13h50'!$B:$B,'[5]cells down 02052026 13h50'!$R:$R,"")</f>
        <v/>
      </c>
      <c r="AW571" s="24" t="str">
        <f>_xlfn.XLOOKUP(B571,'[5]cells down 02052026 13h50'!$B:$B,'[5]cells down 02052026 13h50'!$R:$R,"")</f>
        <v/>
      </c>
      <c r="AX571" s="24" t="str">
        <f>_xlfn.XLOOKUP(B571,'[6]cell downs 03052026 8h40 '!$B:$B,'[6]cell downs 03052026 8h40 '!$R:$R,"")</f>
        <v/>
      </c>
      <c r="AY571" s="24" t="str">
        <f>_xlfn.XLOOKUP(B571,'[7]ALL SITES DOWN'!$D:$D,'[7]ALL SITES DOWN'!$J:$J,"")</f>
        <v/>
      </c>
      <c r="AZ571" s="24" t="str">
        <f>_xlfn.XLOOKUP(B571,'[8]ALL SITES DOWN'!$D:$D,'[8]ALL SITES DOWN'!$J:$J,"")</f>
        <v/>
      </c>
      <c r="BA571" s="9" t="str">
        <f>_xlfn.XLOOKUP(B571,[9]sheet1!$AC:$AC,[9]sheet1!$AF:$AF,"")</f>
        <v/>
      </c>
      <c r="BB571" s="14" t="s">
        <v>5537</v>
      </c>
      <c r="BC571" s="14" t="s">
        <v>5537</v>
      </c>
      <c r="BD571" s="14" t="str">
        <f>_xlfn.XLOOKUP(B571,'[10]cell downs 18042026 17h'!$B:$B,'[10]cell downs 18042026 17h'!$B:$B,"")</f>
        <v/>
      </c>
      <c r="BE571" s="14" t="str">
        <f>_xlfn.XLOOKUP(B571,'[11]Cells Huawei 19042026 15h'!$B:$B,'[11]Cells Huawei 19042026 15h'!$B:$B,"")</f>
        <v/>
      </c>
      <c r="BF571" s="9" t="str">
        <f>_xlfn.XLOOKUP(B571,'[12]cells down 19042026 9H40'!$B:$B,'[12]cells down 19042026 9H40'!$B:$B,"")</f>
        <v/>
      </c>
      <c r="BG571" s="9" t="s">
        <v>2377</v>
      </c>
      <c r="BH571" s="9" t="s">
        <v>5537</v>
      </c>
    </row>
    <row r="572" spans="1:60" s="9" customFormat="1" x14ac:dyDescent="0.3">
      <c r="A572" s="1" t="s">
        <v>5034</v>
      </c>
      <c r="B572" s="8" t="s">
        <v>5035</v>
      </c>
      <c r="C572" s="3" t="str">
        <f>_xlfn.XLOOKUP(B572,'[1]daily break down'!$D:$D,'[1]daily break down'!$E:$E,"")</f>
        <v>Yaounde</v>
      </c>
      <c r="D572" s="1" t="s">
        <v>11</v>
      </c>
      <c r="E572" s="1" t="s">
        <v>318</v>
      </c>
      <c r="F572" s="3" t="s">
        <v>37</v>
      </c>
      <c r="G572" s="1" t="s">
        <v>38</v>
      </c>
      <c r="H572" s="41" t="str">
        <f>_xlfn.XLOOKUP(B572,[2]CALCULATION!$B:$B,[2]CALCULATION!$H:$H,"")</f>
        <v>NOKIA</v>
      </c>
      <c r="I572" s="34">
        <v>0</v>
      </c>
      <c r="J572" s="34">
        <v>0</v>
      </c>
      <c r="K572" s="34">
        <v>0</v>
      </c>
      <c r="L572" s="34">
        <v>0</v>
      </c>
      <c r="M572" s="34">
        <v>0</v>
      </c>
      <c r="N572" s="34">
        <v>0</v>
      </c>
      <c r="O572" s="34">
        <v>0</v>
      </c>
      <c r="P572" s="34">
        <v>0</v>
      </c>
      <c r="Q572" s="34">
        <v>0</v>
      </c>
      <c r="R572" s="34">
        <v>5.5081142472312825</v>
      </c>
      <c r="S572" s="35">
        <v>12.327606132984052</v>
      </c>
      <c r="T572" s="35">
        <v>46408.762462439328</v>
      </c>
      <c r="U572" s="35">
        <v>12.327606132984052</v>
      </c>
      <c r="V572" s="35">
        <v>12.327606132984052</v>
      </c>
      <c r="W572" s="35">
        <v>12.327606132984052</v>
      </c>
      <c r="X572" s="35">
        <v>12.327606132984052</v>
      </c>
      <c r="Y572" s="35">
        <v>7.3694770599385748</v>
      </c>
      <c r="Z572" s="35">
        <v>0</v>
      </c>
      <c r="AA572" s="35">
        <v>0</v>
      </c>
      <c r="AB572" s="35">
        <v>0</v>
      </c>
      <c r="AC572" s="35">
        <v>0</v>
      </c>
      <c r="AD572" s="35">
        <v>0</v>
      </c>
      <c r="AE572" s="58" t="s">
        <v>5560</v>
      </c>
      <c r="AF572" s="58"/>
      <c r="AG572" s="57" t="str" cm="1">
        <f t="array" ref="AG572">IFERROR(_xlfn.IFS(
AI572="MPR ISSUE","PDH",
AI572="BSS Hardware Issue","BSS",
AI572="Sites strategiques, MLL, Pylone, etc.","ENVTECH",
AI572="AKTIVCO DEFAUT GE &amp; POWER Cabinet","AKTIVCO",
AI572="AKTIVCO Coupure ENEO &amp; Baisse de tension","AKTIVCO GRID ONLY",
AI572="Coupure ENEO &amp; Baisse de tension","IHS GRID ONLY",
AI572="Defaut GE &amp; POWER Cabinet","IHS",
AI572="Sharing","Partners",
AI572="Sites strategiques &amp; DataCenter","SST &amp; DC",
AI572="Exclu","Exclu",
AI572="SAT","SAT",
AI572="SPARE-ISSUE","SPARE-ISSUE",
AI572="Fiber CAmtel","TRANS_FO_CAMTEL",
AI572="Fiber AOF","Fiber AOF",
AI572="Projet OCM (HUAWEI)","TRAVAUX-HUAWEI",
AI572="Projet OCM (NOKIA)","TRAVAUX-NOKIA",
AI572="ACCESS-ISSUE","ACCESS-ISSUE",
AI572="Projet OCM (ZTE, NOKIA, autres projets)","TRAVAUX OCM",
AI572="No root CAuse","No root cause",
AI572="ODU HS","PDH",
AI572="IP &amp; VLAN","PDH",
AI572="Warehouse HUAWEI","SPARE-ISSUE",
AI572="SPARE-HS","SPARE-ISSUE",
AI572="Power Telco","BSS",AI572="no impacts","no impacts"
),"")</f>
        <v>no impacts</v>
      </c>
      <c r="AH572" s="57" t="str" cm="1">
        <f t="array" ref="AH572">IFERROR(_xlfn.IFS(
AI572="MPR ISSUE","TX ISSUE",
AI572="BSS Hardware Issue","RAN ISSUE",
AI572="Sites strategiques, MLL, Pylone, etc.","ENVTECH",
AI572="AKTIVCO DEFAUT GE &amp; POWER Cabinet","POWER ISSUE",
AI572="AKTIVCO Coupure ENEO &amp; Baisse de tension","POWER ISSUE",
AI572="Coupure ENEO &amp; Baisse de tension","POWER ISSUE",
AI572="Defaut GE &amp; POWER Cabinet","POWER ISSUE",
AI572="Sharing","POWER ISSUE",
AI572="Sites strategiques &amp; DataCenter","POWER ISSUE",
AI572="Exclu","Exclu",
AI572="SAT","TX ISSUE",
AI572="SPARE-ISSUE","SPARE-ISSUE",
AI572="Fiber CAmtel","TX ISSUE",
AI572="Fiber AOF","TX ISSUE",
AI572="Projet OCM (HUAWEI)","TRAVAUX-HUAWEI",
AI572="Projet OCM (NOKIA)","TRAVAUX -NOKIA",
AI572="ACCESS-ISSUE","ACCESS-ISSUE",
AI572="Projet OCM (ZTE, NOKIA, autres projets)","TRAVAUX OCM",
AI572="No root CAuse","No root cause",
AI572="ODU HS","TX ISSUE",
AI572="IP &amp; VLAN","TX ISSUE",
AI572="Warehouse HUAWEI","SPARE-ISSUE",
AI572="SPARE-HS","SPARE-ISSUE",
AI572="Power Telco","RAN ISSUE",AI572="no impacts","no impacts"
),"")</f>
        <v>no impacts</v>
      </c>
      <c r="AI572" s="85" t="s">
        <v>5998</v>
      </c>
      <c r="AJ572" s="57" t="str" cm="1">
        <f t="array" ref="AJ572">IFERROR(_xlfn.IFS(
AI572="MPR ISSUE","ACTIVE",
AI572="BSS Hardware Issue","ACTIVE",
AI572="Sites strategiques, MLL, Pylone, etc.","PASSIVE",
AI572="AKTIVCO DEFAUT GE &amp; POWER Cabinet","PASSIVE",
AI572="AKTIVCO Coupure ENEO &amp; Baisse de tension","PASSIVE",
AI572="Coupure ENEO &amp; Baisse de tension","PASSIVE",
AI572="Defaut GE &amp; POWER Cabinet","PASSIVE",
AI572="Sharing","PASSIVE",
AI572="Sites strategiques &amp; DataCenter","PASSIVE",
AI572="Exclu","Exclu",
AI572="SAT","ACTIVE",
AI572="SPARE-ISSUE","SPARE-ISSUE",
AI572="Fiber CAmtel","ACTIVE",
AI572="Fiber AOF","ACTIVE",
AI572="Projet OCM (HUAWEI)","PLANNED WORKS",
AI572="Projet OCM (NOKIA)","PLANNED WORKS",
AI572="ACCESS-ISSUE","ACCESS-ISSUE",
AI572="Projet OCM (ZTE, NOKIA, autres projets)","PLANNED WORKS",
AI572="No root CAuse","No root cause",
AI572="ODU HS","ACTIVE",
AI572="IP &amp; VLAN","ACTIVE",
AI572="Warehouse HUAWEI","SPARE-ISSUE",
AI572="SPARE-HS","SPARE-ISSUE",
AI572="Power Telco","ACTIVE", AI572="no impacts","no impacts"
),"")</f>
        <v>no impacts</v>
      </c>
      <c r="AK572" s="23" t="s">
        <v>5537</v>
      </c>
      <c r="AL572" s="23" t="str">
        <f t="shared" si="19"/>
        <v>CTR_694</v>
      </c>
      <c r="AN572" s="9" t="s">
        <v>5537</v>
      </c>
      <c r="AO572" s="23" t="str">
        <f>_xlfn.XLOOKUP(B572,'INCIDENT-05-03-2026'!E:E,'INCIDENT-05-03-2026'!F:F,"")</f>
        <v/>
      </c>
      <c r="AP572" s="7" t="s">
        <v>5537</v>
      </c>
      <c r="AQ572" s="6"/>
      <c r="AR572" s="7"/>
      <c r="AS572" s="3" t="str">
        <f>_xlfn.XLOOKUP(B572,'[3]tt num | region | site id'!$C:$C,'[3]tt num | region | site id'!$Q:$Q,"")</f>
        <v/>
      </c>
      <c r="AT572" s="24" t="str">
        <f>_xlfn.XLOOKUP(B572,'[4]Cells Huawei 03052026 12h'!$B:$B,'[4]Cells Huawei 03052026 12h'!$T:$T,"")</f>
        <v/>
      </c>
      <c r="AU572" s="24" t="str">
        <f>_xlfn.XLOOKUP(B572,'[5]cells down 02052026 8h50'!$B:$B,'[5]cells down 02052026 8h50'!$R:$R,"")</f>
        <v/>
      </c>
      <c r="AV572" s="24" t="str">
        <f>_xlfn.XLOOKUP(B572,'[5]cells down 02052026 13h50'!$B:$B,'[5]cells down 02052026 13h50'!$R:$R,"")</f>
        <v/>
      </c>
      <c r="AW572" s="24" t="str">
        <f>_xlfn.XLOOKUP(B572,'[5]cells down 02052026 13h50'!$B:$B,'[5]cells down 02052026 13h50'!$R:$R,"")</f>
        <v/>
      </c>
      <c r="AX572" s="24" t="str">
        <f>_xlfn.XLOOKUP(B572,'[6]cell downs 03052026 8h40 '!$B:$B,'[6]cell downs 03052026 8h40 '!$R:$R,"")</f>
        <v/>
      </c>
      <c r="AY572" s="24" t="str">
        <f>_xlfn.XLOOKUP(B572,'[7]ALL SITES DOWN'!$D:$D,'[7]ALL SITES DOWN'!$J:$J,"")</f>
        <v/>
      </c>
      <c r="AZ572" s="24" t="str">
        <f>_xlfn.XLOOKUP(B572,'[8]ALL SITES DOWN'!$D:$D,'[8]ALL SITES DOWN'!$J:$J,"")</f>
        <v/>
      </c>
      <c r="BA572" s="9" t="str">
        <f>_xlfn.XLOOKUP(B572,[9]sheet1!$AC:$AC,[9]sheet1!$AF:$AF,"")</f>
        <v/>
      </c>
      <c r="BB572" s="14" t="s">
        <v>5537</v>
      </c>
      <c r="BC572" s="14" t="s">
        <v>5537</v>
      </c>
      <c r="BD572" s="14" t="str">
        <f>_xlfn.XLOOKUP(B572,'[10]cell downs 18042026 17h'!$B:$B,'[10]cell downs 18042026 17h'!$B:$B,"")</f>
        <v/>
      </c>
      <c r="BE572" s="14" t="str">
        <f>_xlfn.XLOOKUP(B572,'[11]Cells Huawei 19042026 15h'!$B:$B,'[11]Cells Huawei 19042026 15h'!$B:$B,"")</f>
        <v/>
      </c>
      <c r="BF572" s="9" t="str">
        <f>_xlfn.XLOOKUP(B572,'[12]cells down 19042026 9H40'!$B:$B,'[12]cells down 19042026 9H40'!$B:$B,"")</f>
        <v/>
      </c>
      <c r="BG572" s="9" t="s">
        <v>5035</v>
      </c>
      <c r="BH572" s="9" t="s">
        <v>12</v>
      </c>
    </row>
    <row r="573" spans="1:60" s="9" customFormat="1" x14ac:dyDescent="0.3">
      <c r="A573" s="1" t="s">
        <v>1835</v>
      </c>
      <c r="B573" s="8" t="s">
        <v>1836</v>
      </c>
      <c r="C573" s="3" t="str">
        <f>_xlfn.XLOOKUP(B573,'[1]daily break down'!$D:$D,'[1]daily break down'!$E:$E,"")</f>
        <v>NORD</v>
      </c>
      <c r="D573" s="1" t="s">
        <v>21</v>
      </c>
      <c r="E573" s="1" t="s">
        <v>122</v>
      </c>
      <c r="F573" s="3" t="s">
        <v>23</v>
      </c>
      <c r="G573" s="1" t="s">
        <v>1837</v>
      </c>
      <c r="H573" s="40" t="str">
        <f>_xlfn.XLOOKUP(B573,[2]CALCULATION!$B:$B,[2]CALCULATION!$H:$H,"")</f>
        <v>Huawei</v>
      </c>
      <c r="I573" s="34">
        <v>0</v>
      </c>
      <c r="J573" s="34">
        <v>0</v>
      </c>
      <c r="K573" s="34">
        <v>0</v>
      </c>
      <c r="L573" s="34">
        <v>0</v>
      </c>
      <c r="M573" s="34">
        <v>0</v>
      </c>
      <c r="N573" s="34">
        <v>0</v>
      </c>
      <c r="O573" s="34">
        <v>0</v>
      </c>
      <c r="P573" s="34">
        <v>0</v>
      </c>
      <c r="Q573" s="34">
        <v>0</v>
      </c>
      <c r="R573" s="34">
        <v>0</v>
      </c>
      <c r="S573" s="35">
        <v>0</v>
      </c>
      <c r="T573" s="35">
        <v>0</v>
      </c>
      <c r="U573" s="35">
        <v>0</v>
      </c>
      <c r="V573" s="35">
        <v>2.9427879223703251E-2</v>
      </c>
      <c r="W573" s="35">
        <v>7.8338976352112955</v>
      </c>
      <c r="X573" s="35">
        <v>5.8802253212454305</v>
      </c>
      <c r="Y573" s="35">
        <v>7.353759491828681</v>
      </c>
      <c r="Z573" s="35">
        <v>0</v>
      </c>
      <c r="AA573" s="35">
        <v>0</v>
      </c>
      <c r="AB573" s="35">
        <v>0</v>
      </c>
      <c r="AC573" s="35">
        <v>0</v>
      </c>
      <c r="AD573" s="35">
        <v>0</v>
      </c>
      <c r="AE573" s="58" t="s">
        <v>5559</v>
      </c>
      <c r="AF573" s="58"/>
      <c r="AG573" s="57" t="str" cm="1">
        <f t="array" ref="AG573">IFERROR(_xlfn.IFS(
AI573="MPR ISSUE","PDH",
AI573="BSS Hardware Issue","BSS",
AI573="Sites strategiques, MLL, Pylone, etc.","ENVTECH",
AI573="AKTIVCO DEFAUT GE &amp; POWER Cabinet","AKTIVCO",
AI573="AKTIVCO Coupure ENEO &amp; Baisse de tension","AKTIVCO GRID ONLY",
AI573="Coupure ENEO &amp; Baisse de tension","IHS GRID ONLY",
AI573="Defaut GE &amp; POWER Cabinet","IHS",
AI573="Sharing","Partners",
AI573="Sites strategiques &amp; DataCenter","SST &amp; DC",
AI573="Exclu","Exclu",
AI573="SAT","SAT",
AI573="SPARE-ISSUE","SPARE-ISSUE",
AI573="Fiber CAmtel","TRANS_FO_CAMTEL",
AI573="Fiber AOF","Fiber AOF",
AI573="Projet OCM (HUAWEI)","TRAVAUX-HUAWEI",
AI573="Projet OCM (NOKIA)","TRAVAUX-NOKIA",
AI573="ACCESS-ISSUE","ACCESS-ISSUE",
AI573="Projet OCM (ZTE, NOKIA, autres projets)","TRAVAUX OCM",
AI573="No root CAuse","No root cause",
AI573="ODU HS","PDH",
AI573="IP &amp; VLAN","PDH",
AI573="Warehouse HUAWEI","SPARE-ISSUE",
AI573="SPARE-HS","SPARE-ISSUE",
AI573="Power Telco","BSS",AI573="no impacts","no impacts"
),"")</f>
        <v>Exclu</v>
      </c>
      <c r="AH573" s="57" t="str" cm="1">
        <f t="array" ref="AH573">IFERROR(_xlfn.IFS(
AI573="MPR ISSUE","TX ISSUE",
AI573="BSS Hardware Issue","RAN ISSUE",
AI573="Sites strategiques, MLL, Pylone, etc.","ENVTECH",
AI573="AKTIVCO DEFAUT GE &amp; POWER Cabinet","POWER ISSUE",
AI573="AKTIVCO Coupure ENEO &amp; Baisse de tension","POWER ISSUE",
AI573="Coupure ENEO &amp; Baisse de tension","POWER ISSUE",
AI573="Defaut GE &amp; POWER Cabinet","POWER ISSUE",
AI573="Sharing","POWER ISSUE",
AI573="Sites strategiques &amp; DataCenter","POWER ISSUE",
AI573="Exclu","Exclu",
AI573="SAT","TX ISSUE",
AI573="SPARE-ISSUE","SPARE-ISSUE",
AI573="Fiber CAmtel","TX ISSUE",
AI573="Fiber AOF","TX ISSUE",
AI573="Projet OCM (HUAWEI)","TRAVAUX-HUAWEI",
AI573="Projet OCM (NOKIA)","TRAVAUX -NOKIA",
AI573="ACCESS-ISSUE","ACCESS-ISSUE",
AI573="Projet OCM (ZTE, NOKIA, autres projets)","TRAVAUX OCM",
AI573="No root CAuse","No root cause",
AI573="ODU HS","TX ISSUE",
AI573="IP &amp; VLAN","TX ISSUE",
AI573="Warehouse HUAWEI","SPARE-ISSUE",
AI573="SPARE-HS","SPARE-ISSUE",
AI573="Power Telco","RAN ISSUE",AI573="no impacts","no impacts"
),"")</f>
        <v>Exclu</v>
      </c>
      <c r="AI573" s="85" t="s">
        <v>5559</v>
      </c>
      <c r="AJ573" s="57" t="str" cm="1">
        <f t="array" ref="AJ573">IFERROR(_xlfn.IFS(
AI573="MPR ISSUE","ACTIVE",
AI573="BSS Hardware Issue","ACTIVE",
AI573="Sites strategiques, MLL, Pylone, etc.","PASSIVE",
AI573="AKTIVCO DEFAUT GE &amp; POWER Cabinet","PASSIVE",
AI573="AKTIVCO Coupure ENEO &amp; Baisse de tension","PASSIVE",
AI573="Coupure ENEO &amp; Baisse de tension","PASSIVE",
AI573="Defaut GE &amp; POWER Cabinet","PASSIVE",
AI573="Sharing","PASSIVE",
AI573="Sites strategiques &amp; DataCenter","PASSIVE",
AI573="Exclu","Exclu",
AI573="SAT","ACTIVE",
AI573="SPARE-ISSUE","SPARE-ISSUE",
AI573="Fiber CAmtel","ACTIVE",
AI573="Fiber AOF","ACTIVE",
AI573="Projet OCM (HUAWEI)","PLANNED WORKS",
AI573="Projet OCM (NOKIA)","PLANNED WORKS",
AI573="ACCESS-ISSUE","ACCESS-ISSUE",
AI573="Projet OCM (ZTE, NOKIA, autres projets)","PLANNED WORKS",
AI573="No root CAuse","No root cause",
AI573="ODU HS","ACTIVE",
AI573="IP &amp; VLAN","ACTIVE",
AI573="Warehouse HUAWEI","SPARE-ISSUE",
AI573="SPARE-HS","SPARE-ISSUE",
AI573="Power Telco","ACTIVE", AI573="no impacts","no impacts"
),"")</f>
        <v>Exclu</v>
      </c>
      <c r="AK573" s="23" t="s">
        <v>5537</v>
      </c>
      <c r="AL573" s="23" t="str">
        <f t="shared" si="19"/>
        <v>NRD_167</v>
      </c>
      <c r="AN573" s="9" t="s">
        <v>5537</v>
      </c>
      <c r="AO573" s="23" t="str">
        <f>_xlfn.XLOOKUP(B573,'INCIDENT-05-03-2026'!E:E,'INCIDENT-05-03-2026'!F:F,"")</f>
        <v/>
      </c>
      <c r="AP573" s="7" t="s">
        <v>5537</v>
      </c>
      <c r="AQ573" s="6"/>
      <c r="AR573" s="7"/>
      <c r="AS573" s="3" t="str">
        <f>_xlfn.XLOOKUP(B573,'[3]tt num | region | site id'!$C:$C,'[3]tt num | region | site id'!$Q:$Q,"")</f>
        <v/>
      </c>
      <c r="AT573" s="24" t="str">
        <f>_xlfn.XLOOKUP(B573,'[4]Cells Huawei 03052026 12h'!$B:$B,'[4]Cells Huawei 03052026 12h'!$T:$T,"")</f>
        <v/>
      </c>
      <c r="AU573" s="24" t="str">
        <f>_xlfn.XLOOKUP(B573,'[5]cells down 02052026 8h50'!$B:$B,'[5]cells down 02052026 8h50'!$R:$R,"")</f>
        <v/>
      </c>
      <c r="AV573" s="24" t="str">
        <f>_xlfn.XLOOKUP(B573,'[5]cells down 02052026 13h50'!$B:$B,'[5]cells down 02052026 13h50'!$R:$R,"")</f>
        <v/>
      </c>
      <c r="AW573" s="24" t="str">
        <f>_xlfn.XLOOKUP(B573,'[5]cells down 02052026 13h50'!$B:$B,'[5]cells down 02052026 13h50'!$R:$R,"")</f>
        <v/>
      </c>
      <c r="AX573" s="24" t="str">
        <f>_xlfn.XLOOKUP(B573,'[6]cell downs 03052026 8h40 '!$B:$B,'[6]cell downs 03052026 8h40 '!$R:$R,"")</f>
        <v/>
      </c>
      <c r="AY573" s="24" t="str">
        <f>_xlfn.XLOOKUP(B573,'[7]ALL SITES DOWN'!$D:$D,'[7]ALL SITES DOWN'!$J:$J,"")</f>
        <v/>
      </c>
      <c r="AZ573" s="24" t="str">
        <f>_xlfn.XLOOKUP(B573,'[8]ALL SITES DOWN'!$D:$D,'[8]ALL SITES DOWN'!$J:$J,"")</f>
        <v/>
      </c>
      <c r="BA573" s="9" t="str">
        <f>_xlfn.XLOOKUP(B573,[9]sheet1!$AC:$AC,[9]sheet1!$AF:$AF,"")</f>
        <v/>
      </c>
      <c r="BB573" s="14" t="s">
        <v>5537</v>
      </c>
      <c r="BC573" s="14" t="s">
        <v>5537</v>
      </c>
      <c r="BD573" s="14" t="str">
        <f>_xlfn.XLOOKUP(B573,'[10]cell downs 18042026 17h'!$B:$B,'[10]cell downs 18042026 17h'!$B:$B,"")</f>
        <v/>
      </c>
      <c r="BE573" s="14" t="str">
        <f>_xlfn.XLOOKUP(B573,'[11]Cells Huawei 19042026 15h'!$B:$B,'[11]Cells Huawei 19042026 15h'!$B:$B,"")</f>
        <v/>
      </c>
      <c r="BF573" s="9" t="str">
        <f>_xlfn.XLOOKUP(B573,'[12]cells down 19042026 9H40'!$B:$B,'[12]cells down 19042026 9H40'!$B:$B,"")</f>
        <v/>
      </c>
      <c r="BG573" s="9" t="s">
        <v>5537</v>
      </c>
      <c r="BH573" s="9" t="s">
        <v>5537</v>
      </c>
    </row>
    <row r="574" spans="1:60" s="9" customFormat="1" x14ac:dyDescent="0.3">
      <c r="A574" s="1" t="s">
        <v>985</v>
      </c>
      <c r="B574" s="8" t="s">
        <v>986</v>
      </c>
      <c r="C574" s="3" t="str">
        <f>_xlfn.XLOOKUP(B574,'[1]daily break down'!$D:$D,'[1]daily break down'!$E:$E,"")</f>
        <v>Yaounde</v>
      </c>
      <c r="D574" s="1" t="s">
        <v>21</v>
      </c>
      <c r="E574" s="1" t="s">
        <v>987</v>
      </c>
      <c r="F574" s="3" t="s">
        <v>37</v>
      </c>
      <c r="G574" s="1" t="s">
        <v>38</v>
      </c>
      <c r="H574" s="42" t="str">
        <f>_xlfn.XLOOKUP(B574,[2]CALCULATION!$B:$B,[2]CALCULATION!$H:$H,"")</f>
        <v>ZTE</v>
      </c>
      <c r="I574" s="34">
        <v>5.3505234952196076E-5</v>
      </c>
      <c r="J574" s="34">
        <v>0</v>
      </c>
      <c r="K574" s="34">
        <v>0</v>
      </c>
      <c r="L574" s="34">
        <v>0</v>
      </c>
      <c r="M574" s="34">
        <v>0</v>
      </c>
      <c r="N574" s="34">
        <v>4.6284168443040485</v>
      </c>
      <c r="O574" s="34">
        <v>0</v>
      </c>
      <c r="P574" s="34">
        <v>9.4221113593754051</v>
      </c>
      <c r="Q574" s="34">
        <v>19.545283977251003</v>
      </c>
      <c r="R574" s="34">
        <v>0</v>
      </c>
      <c r="S574" s="35">
        <v>0</v>
      </c>
      <c r="T574" s="35">
        <v>0</v>
      </c>
      <c r="U574" s="35">
        <v>0</v>
      </c>
      <c r="V574" s="35">
        <v>0</v>
      </c>
      <c r="W574" s="35">
        <v>0</v>
      </c>
      <c r="X574" s="35">
        <v>0</v>
      </c>
      <c r="Y574" s="35">
        <v>7.2519925349496184</v>
      </c>
      <c r="Z574" s="35">
        <v>0</v>
      </c>
      <c r="AA574" s="35">
        <v>0</v>
      </c>
      <c r="AB574" s="35">
        <v>0</v>
      </c>
      <c r="AC574" s="35">
        <v>0</v>
      </c>
      <c r="AD574" s="35">
        <v>0</v>
      </c>
      <c r="AE574" s="58" t="s">
        <v>5560</v>
      </c>
      <c r="AF574" s="58"/>
      <c r="AG574" s="57" t="str" cm="1">
        <f t="array" ref="AG574">IFERROR(_xlfn.IFS(
AI574="MPR ISSUE","PDH",
AI574="BSS Hardware Issue","BSS",
AI574="Sites strategiques, MLL, Pylone, etc.","ENVTECH",
AI574="AKTIVCO DEFAUT GE &amp; POWER Cabinet","AKTIVCO",
AI574="AKTIVCO Coupure ENEO &amp; Baisse de tension","AKTIVCO GRID ONLY",
AI574="Coupure ENEO &amp; Baisse de tension","IHS GRID ONLY",
AI574="Defaut GE &amp; POWER Cabinet","IHS",
AI574="Sharing","Partners",
AI574="Sites strategiques &amp; DataCenter","SST &amp; DC",
AI574="Exclu","Exclu",
AI574="SAT","SAT",
AI574="SPARE-ISSUE","SPARE-ISSUE",
AI574="Fiber CAmtel","TRANS_FO_CAMTEL",
AI574="Fiber AOF","Fiber AOF",
AI574="Projet OCM (HUAWEI)","TRAVAUX-HUAWEI",
AI574="Projet OCM (NOKIA)","TRAVAUX-NOKIA",
AI574="ACCESS-ISSUE","ACCESS-ISSUE",
AI574="Projet OCM (ZTE, NOKIA, autres projets)","TRAVAUX OCM",
AI574="No root CAuse","No root cause",
AI574="ODU HS","PDH",
AI574="IP &amp; VLAN","PDH",
AI574="Warehouse HUAWEI","SPARE-ISSUE",
AI574="SPARE-HS","SPARE-ISSUE",
AI574="Power Telco","BSS",AI574="no impacts","no impacts"
),"")</f>
        <v>no impacts</v>
      </c>
      <c r="AH574" s="57" t="str" cm="1">
        <f t="array" ref="AH574">IFERROR(_xlfn.IFS(
AI574="MPR ISSUE","TX ISSUE",
AI574="BSS Hardware Issue","RAN ISSUE",
AI574="Sites strategiques, MLL, Pylone, etc.","ENVTECH",
AI574="AKTIVCO DEFAUT GE &amp; POWER Cabinet","POWER ISSUE",
AI574="AKTIVCO Coupure ENEO &amp; Baisse de tension","POWER ISSUE",
AI574="Coupure ENEO &amp; Baisse de tension","POWER ISSUE",
AI574="Defaut GE &amp; POWER Cabinet","POWER ISSUE",
AI574="Sharing","POWER ISSUE",
AI574="Sites strategiques &amp; DataCenter","POWER ISSUE",
AI574="Exclu","Exclu",
AI574="SAT","TX ISSUE",
AI574="SPARE-ISSUE","SPARE-ISSUE",
AI574="Fiber CAmtel","TX ISSUE",
AI574="Fiber AOF","TX ISSUE",
AI574="Projet OCM (HUAWEI)","TRAVAUX-HUAWEI",
AI574="Projet OCM (NOKIA)","TRAVAUX -NOKIA",
AI574="ACCESS-ISSUE","ACCESS-ISSUE",
AI574="Projet OCM (ZTE, NOKIA, autres projets)","TRAVAUX OCM",
AI574="No root CAuse","No root cause",
AI574="ODU HS","TX ISSUE",
AI574="IP &amp; VLAN","TX ISSUE",
AI574="Warehouse HUAWEI","SPARE-ISSUE",
AI574="SPARE-HS","SPARE-ISSUE",
AI574="Power Telco","RAN ISSUE",AI574="no impacts","no impacts"
),"")</f>
        <v>no impacts</v>
      </c>
      <c r="AI574" s="85" t="s">
        <v>5998</v>
      </c>
      <c r="AJ574" s="57" t="str" cm="1">
        <f t="array" ref="AJ574">IFERROR(_xlfn.IFS(
AI574="MPR ISSUE","ACTIVE",
AI574="BSS Hardware Issue","ACTIVE",
AI574="Sites strategiques, MLL, Pylone, etc.","PASSIVE",
AI574="AKTIVCO DEFAUT GE &amp; POWER Cabinet","PASSIVE",
AI574="AKTIVCO Coupure ENEO &amp; Baisse de tension","PASSIVE",
AI574="Coupure ENEO &amp; Baisse de tension","PASSIVE",
AI574="Defaut GE &amp; POWER Cabinet","PASSIVE",
AI574="Sharing","PASSIVE",
AI574="Sites strategiques &amp; DataCenter","PASSIVE",
AI574="Exclu","Exclu",
AI574="SAT","ACTIVE",
AI574="SPARE-ISSUE","SPARE-ISSUE",
AI574="Fiber CAmtel","ACTIVE",
AI574="Fiber AOF","ACTIVE",
AI574="Projet OCM (HUAWEI)","PLANNED WORKS",
AI574="Projet OCM (NOKIA)","PLANNED WORKS",
AI574="ACCESS-ISSUE","ACCESS-ISSUE",
AI574="Projet OCM (ZTE, NOKIA, autres projets)","PLANNED WORKS",
AI574="No root CAuse","No root cause",
AI574="ODU HS","ACTIVE",
AI574="IP &amp; VLAN","ACTIVE",
AI574="Warehouse HUAWEI","SPARE-ISSUE",
AI574="SPARE-HS","SPARE-ISSUE",
AI574="Power Telco","ACTIVE", AI574="no impacts","no impacts"
),"")</f>
        <v>no impacts</v>
      </c>
      <c r="AK574" s="23" t="s">
        <v>5537</v>
      </c>
      <c r="AL574" s="23" t="str">
        <f t="shared" si="19"/>
        <v>CTR_750</v>
      </c>
      <c r="AN574" s="9" t="s">
        <v>5537</v>
      </c>
      <c r="AO574" s="23" t="str">
        <f>_xlfn.XLOOKUP(B574,'INCIDENT-05-03-2026'!E:E,'INCIDENT-05-03-2026'!F:F,"")</f>
        <v/>
      </c>
      <c r="AP574" s="7" t="s">
        <v>5537</v>
      </c>
      <c r="AQ574" s="6"/>
      <c r="AR574" s="7"/>
      <c r="AS574" s="3" t="str">
        <f>_xlfn.XLOOKUP(B574,'[3]tt num | region | site id'!$C:$C,'[3]tt num | region | site id'!$Q:$Q,"")</f>
        <v/>
      </c>
      <c r="AT574" s="24" t="str">
        <f>_xlfn.XLOOKUP(B574,'[4]Cells Huawei 03052026 12h'!$B:$B,'[4]Cells Huawei 03052026 12h'!$T:$T,"")</f>
        <v/>
      </c>
      <c r="AU574" s="24" t="str">
        <f>_xlfn.XLOOKUP(B574,'[5]cells down 02052026 8h50'!$B:$B,'[5]cells down 02052026 8h50'!$R:$R,"")</f>
        <v/>
      </c>
      <c r="AV574" s="24" t="str">
        <f>_xlfn.XLOOKUP(B574,'[5]cells down 02052026 13h50'!$B:$B,'[5]cells down 02052026 13h50'!$R:$R,"")</f>
        <v/>
      </c>
      <c r="AW574" s="24" t="str">
        <f>_xlfn.XLOOKUP(B574,'[5]cells down 02052026 13h50'!$B:$B,'[5]cells down 02052026 13h50'!$R:$R,"")</f>
        <v/>
      </c>
      <c r="AX574" s="24" t="str">
        <f>_xlfn.XLOOKUP(B574,'[6]cell downs 03052026 8h40 '!$B:$B,'[6]cell downs 03052026 8h40 '!$R:$R,"")</f>
        <v/>
      </c>
      <c r="AY574" s="24" t="str">
        <f>_xlfn.XLOOKUP(B574,'[7]ALL SITES DOWN'!$D:$D,'[7]ALL SITES DOWN'!$J:$J,"")</f>
        <v/>
      </c>
      <c r="AZ574" s="24" t="str">
        <f>_xlfn.XLOOKUP(B574,'[8]ALL SITES DOWN'!$D:$D,'[8]ALL SITES DOWN'!$J:$J,"")</f>
        <v/>
      </c>
      <c r="BA574" s="9" t="str">
        <f>_xlfn.XLOOKUP(B574,[9]sheet1!$AC:$AC,[9]sheet1!$AF:$AF,"")</f>
        <v/>
      </c>
      <c r="BB574" s="14" t="s">
        <v>5537</v>
      </c>
      <c r="BC574" s="14" t="s">
        <v>5537</v>
      </c>
      <c r="BD574" s="14" t="str">
        <f>_xlfn.XLOOKUP(B574,'[10]cell downs 18042026 17h'!$B:$B,'[10]cell downs 18042026 17h'!$B:$B,"")</f>
        <v/>
      </c>
      <c r="BE574" s="14" t="str">
        <f>_xlfn.XLOOKUP(B574,'[11]Cells Huawei 19042026 15h'!$B:$B,'[11]Cells Huawei 19042026 15h'!$B:$B,"")</f>
        <v/>
      </c>
      <c r="BF574" s="9" t="str">
        <f>_xlfn.XLOOKUP(B574,'[12]cells down 19042026 9H40'!$B:$B,'[12]cells down 19042026 9H40'!$B:$B,"")</f>
        <v/>
      </c>
      <c r="BG574" s="9" t="s">
        <v>5537</v>
      </c>
      <c r="BH574" s="9" t="s">
        <v>5537</v>
      </c>
    </row>
    <row r="575" spans="1:60" s="9" customFormat="1" x14ac:dyDescent="0.3">
      <c r="A575" s="3" t="s">
        <v>111</v>
      </c>
      <c r="B575" s="31" t="s">
        <v>112</v>
      </c>
      <c r="C575" s="3" t="str">
        <f>_xlfn.XLOOKUP(B575,'[1]daily break down'!$D:$D,'[1]daily break down'!$E:$E,"")</f>
        <v>Yaounde</v>
      </c>
      <c r="D575" s="3" t="s">
        <v>113</v>
      </c>
      <c r="E575" s="3" t="s">
        <v>114</v>
      </c>
      <c r="F575" s="3" t="s">
        <v>37</v>
      </c>
      <c r="G575" s="3" t="s">
        <v>115</v>
      </c>
      <c r="H575" s="42" t="str">
        <f>_xlfn.XLOOKUP(B575,[2]CALCULATION!$B:$B,[2]CALCULATION!$H:$H,"")</f>
        <v>ZTE</v>
      </c>
      <c r="I575" s="34">
        <v>0</v>
      </c>
      <c r="J575" s="34">
        <v>0</v>
      </c>
      <c r="K575" s="34">
        <v>0</v>
      </c>
      <c r="L575" s="34">
        <v>27.364467672850438</v>
      </c>
      <c r="M575" s="34">
        <v>0</v>
      </c>
      <c r="N575" s="34">
        <v>0</v>
      </c>
      <c r="O575" s="34">
        <v>0</v>
      </c>
      <c r="P575" s="34">
        <v>4.9707255024498247</v>
      </c>
      <c r="Q575" s="34">
        <v>0.15421992221052261</v>
      </c>
      <c r="R575" s="34">
        <v>0</v>
      </c>
      <c r="S575" s="35">
        <v>0</v>
      </c>
      <c r="T575" s="35">
        <v>20.548364451977982</v>
      </c>
      <c r="U575" s="35">
        <v>9.054530395253872</v>
      </c>
      <c r="V575" s="35">
        <v>8.5472472626721814</v>
      </c>
      <c r="W575" s="35">
        <v>20.548364451977985</v>
      </c>
      <c r="X575" s="35">
        <v>14.843689806610676</v>
      </c>
      <c r="Y575" s="35">
        <v>6.960121478285429</v>
      </c>
      <c r="Z575" s="35">
        <v>10.639016588049639</v>
      </c>
      <c r="AA575" s="35">
        <v>0</v>
      </c>
      <c r="AB575" s="35">
        <v>0</v>
      </c>
      <c r="AC575" s="35">
        <v>0</v>
      </c>
      <c r="AD575" s="35">
        <v>0</v>
      </c>
      <c r="AE575" s="58" t="s">
        <v>5560</v>
      </c>
      <c r="AF575" s="58"/>
      <c r="AG575" s="57" t="str" cm="1">
        <f t="array" ref="AG575">IFERROR(_xlfn.IFS(
AI575="MPR ISSUE","PDH",
AI575="BSS Hardware Issue","BSS",
AI575="Sites strategiques, MLL, Pylone, etc.","ENVTECH",
AI575="AKTIVCO DEFAUT GE &amp; POWER Cabinet","AKTIVCO",
AI575="AKTIVCO Coupure ENEO &amp; Baisse de tension","AKTIVCO GRID ONLY",
AI575="Coupure ENEO &amp; Baisse de tension","IHS GRID ONLY",
AI575="Defaut GE &amp; POWER Cabinet","IHS",
AI575="Sharing","Partners",
AI575="Sites strategiques &amp; DataCenter","SST &amp; DC",
AI575="Exclu","Exclu",
AI575="SAT","SAT",
AI575="SPARE-ISSUE","SPARE-ISSUE",
AI575="Fiber CAmtel","TRANS_FO_CAMTEL",
AI575="Fiber AOF","Fiber AOF",
AI575="Projet OCM (HUAWEI)","TRAVAUX-HUAWEI",
AI575="Projet OCM (NOKIA)","TRAVAUX-NOKIA",
AI575="ACCESS-ISSUE","ACCESS-ISSUE",
AI575="Projet OCM (ZTE, NOKIA, autres projets)","TRAVAUX OCM",
AI575="No root CAuse","No root cause",
AI575="ODU HS","PDH",
AI575="IP &amp; VLAN","PDH",
AI575="Warehouse HUAWEI","SPARE-ISSUE",
AI575="SPARE-HS","SPARE-ISSUE",
AI575="Power Telco","BSS",AI575="no impacts","no impacts"
),"")</f>
        <v>no impacts</v>
      </c>
      <c r="AH575" s="57" t="str" cm="1">
        <f t="array" ref="AH575">IFERROR(_xlfn.IFS(
AI575="MPR ISSUE","TX ISSUE",
AI575="BSS Hardware Issue","RAN ISSUE",
AI575="Sites strategiques, MLL, Pylone, etc.","ENVTECH",
AI575="AKTIVCO DEFAUT GE &amp; POWER Cabinet","POWER ISSUE",
AI575="AKTIVCO Coupure ENEO &amp; Baisse de tension","POWER ISSUE",
AI575="Coupure ENEO &amp; Baisse de tension","POWER ISSUE",
AI575="Defaut GE &amp; POWER Cabinet","POWER ISSUE",
AI575="Sharing","POWER ISSUE",
AI575="Sites strategiques &amp; DataCenter","POWER ISSUE",
AI575="Exclu","Exclu",
AI575="SAT","TX ISSUE",
AI575="SPARE-ISSUE","SPARE-ISSUE",
AI575="Fiber CAmtel","TX ISSUE",
AI575="Fiber AOF","TX ISSUE",
AI575="Projet OCM (HUAWEI)","TRAVAUX-HUAWEI",
AI575="Projet OCM (NOKIA)","TRAVAUX -NOKIA",
AI575="ACCESS-ISSUE","ACCESS-ISSUE",
AI575="Projet OCM (ZTE, NOKIA, autres projets)","TRAVAUX OCM",
AI575="No root CAuse","No root cause",
AI575="ODU HS","TX ISSUE",
AI575="IP &amp; VLAN","TX ISSUE",
AI575="Warehouse HUAWEI","SPARE-ISSUE",
AI575="SPARE-HS","SPARE-ISSUE",
AI575="Power Telco","RAN ISSUE",AI575="no impacts","no impacts"
),"")</f>
        <v>no impacts</v>
      </c>
      <c r="AI575" s="85" t="s">
        <v>5998</v>
      </c>
      <c r="AJ575" s="57" t="str" cm="1">
        <f t="array" ref="AJ575">IFERROR(_xlfn.IFS(
AI575="MPR ISSUE","ACTIVE",
AI575="BSS Hardware Issue","ACTIVE",
AI575="Sites strategiques, MLL, Pylone, etc.","PASSIVE",
AI575="AKTIVCO DEFAUT GE &amp; POWER Cabinet","PASSIVE",
AI575="AKTIVCO Coupure ENEO &amp; Baisse de tension","PASSIVE",
AI575="Coupure ENEO &amp; Baisse de tension","PASSIVE",
AI575="Defaut GE &amp; POWER Cabinet","PASSIVE",
AI575="Sharing","PASSIVE",
AI575="Sites strategiques &amp; DataCenter","PASSIVE",
AI575="Exclu","Exclu",
AI575="SAT","ACTIVE",
AI575="SPARE-ISSUE","SPARE-ISSUE",
AI575="Fiber CAmtel","ACTIVE",
AI575="Fiber AOF","ACTIVE",
AI575="Projet OCM (HUAWEI)","PLANNED WORKS",
AI575="Projet OCM (NOKIA)","PLANNED WORKS",
AI575="ACCESS-ISSUE","ACCESS-ISSUE",
AI575="Projet OCM (ZTE, NOKIA, autres projets)","PLANNED WORKS",
AI575="No root CAuse","No root cause",
AI575="ODU HS","ACTIVE",
AI575="IP &amp; VLAN","ACTIVE",
AI575="Warehouse HUAWEI","SPARE-ISSUE",
AI575="SPARE-HS","SPARE-ISSUE",
AI575="Power Telco","ACTIVE", AI575="no impacts","no impacts"
),"")</f>
        <v>no impacts</v>
      </c>
      <c r="AK575" s="23" t="s">
        <v>5537</v>
      </c>
      <c r="AL575" s="23" t="str">
        <f t="shared" si="19"/>
        <v>CTR_935</v>
      </c>
      <c r="AN575" s="9" t="s">
        <v>5537</v>
      </c>
      <c r="AO575" s="23" t="str">
        <f>_xlfn.XLOOKUP(B575,'INCIDENT-05-03-2026'!E:E,'INCIDENT-05-03-2026'!F:F,"")</f>
        <v/>
      </c>
      <c r="AP575" s="7" t="s">
        <v>5537</v>
      </c>
      <c r="AQ575" s="6"/>
      <c r="AR575" s="7"/>
      <c r="AS575" s="3" t="str">
        <f>_xlfn.XLOOKUP(B575,'[3]tt num | region | site id'!$C:$C,'[3]tt num | region | site id'!$Q:$Q,"")</f>
        <v/>
      </c>
      <c r="AT575" s="24" t="str">
        <f>_xlfn.XLOOKUP(B575,'[4]Cells Huawei 03052026 12h'!$B:$B,'[4]Cells Huawei 03052026 12h'!$T:$T,"")</f>
        <v/>
      </c>
      <c r="AU575" s="24" t="str">
        <f>_xlfn.XLOOKUP(B575,'[5]cells down 02052026 8h50'!$B:$B,'[5]cells down 02052026 8h50'!$R:$R,"")</f>
        <v/>
      </c>
      <c r="AV575" s="24" t="str">
        <f>_xlfn.XLOOKUP(B575,'[5]cells down 02052026 13h50'!$B:$B,'[5]cells down 02052026 13h50'!$R:$R,"")</f>
        <v/>
      </c>
      <c r="AW575" s="24" t="str">
        <f>_xlfn.XLOOKUP(B575,'[5]cells down 02052026 13h50'!$B:$B,'[5]cells down 02052026 13h50'!$R:$R,"")</f>
        <v/>
      </c>
      <c r="AX575" s="24" t="str">
        <f>_xlfn.XLOOKUP(B575,'[6]cell downs 03052026 8h40 '!$B:$B,'[6]cell downs 03052026 8h40 '!$R:$R,"")</f>
        <v/>
      </c>
      <c r="AY575" s="24" t="str">
        <f>_xlfn.XLOOKUP(B575,'[7]ALL SITES DOWN'!$D:$D,'[7]ALL SITES DOWN'!$J:$J,"")</f>
        <v/>
      </c>
      <c r="AZ575" s="24" t="str">
        <f>_xlfn.XLOOKUP(B575,'[8]ALL SITES DOWN'!$D:$D,'[8]ALL SITES DOWN'!$J:$J,"")</f>
        <v/>
      </c>
      <c r="BA575" s="9" t="str">
        <f>_xlfn.XLOOKUP(B575,[9]sheet1!$AC:$AC,[9]sheet1!$AF:$AF,"")</f>
        <v/>
      </c>
      <c r="BB575" s="14" t="s">
        <v>5537</v>
      </c>
      <c r="BC575" s="14" t="s">
        <v>5537</v>
      </c>
      <c r="BD575" s="14" t="str">
        <f>_xlfn.XLOOKUP(B575,'[10]cell downs 18042026 17h'!$B:$B,'[10]cell downs 18042026 17h'!$B:$B,"")</f>
        <v/>
      </c>
      <c r="BE575" s="14" t="str">
        <f>_xlfn.XLOOKUP(B575,'[11]Cells Huawei 19042026 15h'!$B:$B,'[11]Cells Huawei 19042026 15h'!$B:$B,"")</f>
        <v/>
      </c>
      <c r="BF575" s="9" t="str">
        <f>_xlfn.XLOOKUP(B575,'[12]cells down 19042026 9H40'!$B:$B,'[12]cells down 19042026 9H40'!$B:$B,"")</f>
        <v/>
      </c>
      <c r="BG575" s="9" t="s">
        <v>5537</v>
      </c>
      <c r="BH575" s="9" t="s">
        <v>12</v>
      </c>
    </row>
    <row r="576" spans="1:60" s="9" customFormat="1" x14ac:dyDescent="0.3">
      <c r="A576" s="1" t="s">
        <v>1282</v>
      </c>
      <c r="B576" s="8" t="s">
        <v>1283</v>
      </c>
      <c r="C576" s="3" t="str">
        <f>_xlfn.XLOOKUP(B576,'[1]daily break down'!$D:$D,'[1]daily break down'!$E:$E,"")</f>
        <v>Yaounde</v>
      </c>
      <c r="D576" s="1" t="s">
        <v>21</v>
      </c>
      <c r="E576" s="1" t="s">
        <v>36</v>
      </c>
      <c r="F576" s="3" t="s">
        <v>37</v>
      </c>
      <c r="G576" s="1" t="s">
        <v>38</v>
      </c>
      <c r="H576" s="42" t="str">
        <f>_xlfn.XLOOKUP(B576,[2]CALCULATION!$B:$B,[2]CALCULATION!$H:$H,"")</f>
        <v>ZTE</v>
      </c>
      <c r="I576" s="34">
        <v>0</v>
      </c>
      <c r="J576" s="34">
        <v>0</v>
      </c>
      <c r="K576" s="34">
        <v>0</v>
      </c>
      <c r="L576" s="34">
        <v>0.25249120373937367</v>
      </c>
      <c r="M576" s="34">
        <v>2.3114261499344941E-2</v>
      </c>
      <c r="N576" s="34">
        <v>0</v>
      </c>
      <c r="O576" s="34">
        <v>0</v>
      </c>
      <c r="P576" s="34">
        <v>0</v>
      </c>
      <c r="Q576" s="34">
        <v>0</v>
      </c>
      <c r="R576" s="34">
        <v>0</v>
      </c>
      <c r="S576" s="35">
        <v>0.3258290457805062</v>
      </c>
      <c r="T576" s="35">
        <v>0</v>
      </c>
      <c r="U576" s="35">
        <v>0.35725445377575693</v>
      </c>
      <c r="V576" s="35">
        <v>0</v>
      </c>
      <c r="W576" s="35">
        <v>0</v>
      </c>
      <c r="X576" s="35">
        <v>0</v>
      </c>
      <c r="Y576" s="35">
        <v>6.7802903836111339</v>
      </c>
      <c r="Z576" s="35">
        <v>0</v>
      </c>
      <c r="AA576" s="35">
        <v>0</v>
      </c>
      <c r="AB576" s="35">
        <v>0</v>
      </c>
      <c r="AC576" s="35">
        <v>0</v>
      </c>
      <c r="AD576" s="35">
        <v>0</v>
      </c>
      <c r="AE576" s="58" t="s">
        <v>5560</v>
      </c>
      <c r="AF576" s="58"/>
      <c r="AG576" s="57" t="str" cm="1">
        <f t="array" ref="AG576">IFERROR(_xlfn.IFS(
AI576="MPR ISSUE","PDH",
AI576="BSS Hardware Issue","BSS",
AI576="Sites strategiques, MLL, Pylone, etc.","ENVTECH",
AI576="AKTIVCO DEFAUT GE &amp; POWER Cabinet","AKTIVCO",
AI576="AKTIVCO Coupure ENEO &amp; Baisse de tension","AKTIVCO GRID ONLY",
AI576="Coupure ENEO &amp; Baisse de tension","IHS GRID ONLY",
AI576="Defaut GE &amp; POWER Cabinet","IHS",
AI576="Sharing","Partners",
AI576="Sites strategiques &amp; DataCenter","SST &amp; DC",
AI576="Exclu","Exclu",
AI576="SAT","SAT",
AI576="SPARE-ISSUE","SPARE-ISSUE",
AI576="Fiber CAmtel","TRANS_FO_CAMTEL",
AI576="Fiber AOF","Fiber AOF",
AI576="Projet OCM (HUAWEI)","TRAVAUX-HUAWEI",
AI576="Projet OCM (NOKIA)","TRAVAUX-NOKIA",
AI576="ACCESS-ISSUE","ACCESS-ISSUE",
AI576="Projet OCM (ZTE, NOKIA, autres projets)","TRAVAUX OCM",
AI576="No root CAuse","No root cause",
AI576="ODU HS","PDH",
AI576="IP &amp; VLAN","PDH",
AI576="Warehouse HUAWEI","SPARE-ISSUE",
AI576="SPARE-HS","SPARE-ISSUE",
AI576="Power Telco","BSS",AI576="no impacts","no impacts"
),"")</f>
        <v>no impacts</v>
      </c>
      <c r="AH576" s="57" t="str" cm="1">
        <f t="array" ref="AH576">IFERROR(_xlfn.IFS(
AI576="MPR ISSUE","TX ISSUE",
AI576="BSS Hardware Issue","RAN ISSUE",
AI576="Sites strategiques, MLL, Pylone, etc.","ENVTECH",
AI576="AKTIVCO DEFAUT GE &amp; POWER Cabinet","POWER ISSUE",
AI576="AKTIVCO Coupure ENEO &amp; Baisse de tension","POWER ISSUE",
AI576="Coupure ENEO &amp; Baisse de tension","POWER ISSUE",
AI576="Defaut GE &amp; POWER Cabinet","POWER ISSUE",
AI576="Sharing","POWER ISSUE",
AI576="Sites strategiques &amp; DataCenter","POWER ISSUE",
AI576="Exclu","Exclu",
AI576="SAT","TX ISSUE",
AI576="SPARE-ISSUE","SPARE-ISSUE",
AI576="Fiber CAmtel","TX ISSUE",
AI576="Fiber AOF","TX ISSUE",
AI576="Projet OCM (HUAWEI)","TRAVAUX-HUAWEI",
AI576="Projet OCM (NOKIA)","TRAVAUX -NOKIA",
AI576="ACCESS-ISSUE","ACCESS-ISSUE",
AI576="Projet OCM (ZTE, NOKIA, autres projets)","TRAVAUX OCM",
AI576="No root CAuse","No root cause",
AI576="ODU HS","TX ISSUE",
AI576="IP &amp; VLAN","TX ISSUE",
AI576="Warehouse HUAWEI","SPARE-ISSUE",
AI576="SPARE-HS","SPARE-ISSUE",
AI576="Power Telco","RAN ISSUE",AI576="no impacts","no impacts"
),"")</f>
        <v>no impacts</v>
      </c>
      <c r="AI576" s="85" t="s">
        <v>5998</v>
      </c>
      <c r="AJ576" s="57" t="str" cm="1">
        <f t="array" ref="AJ576">IFERROR(_xlfn.IFS(
AI576="MPR ISSUE","ACTIVE",
AI576="BSS Hardware Issue","ACTIVE",
AI576="Sites strategiques, MLL, Pylone, etc.","PASSIVE",
AI576="AKTIVCO DEFAUT GE &amp; POWER Cabinet","PASSIVE",
AI576="AKTIVCO Coupure ENEO &amp; Baisse de tension","PASSIVE",
AI576="Coupure ENEO &amp; Baisse de tension","PASSIVE",
AI576="Defaut GE &amp; POWER Cabinet","PASSIVE",
AI576="Sharing","PASSIVE",
AI576="Sites strategiques &amp; DataCenter","PASSIVE",
AI576="Exclu","Exclu",
AI576="SAT","ACTIVE",
AI576="SPARE-ISSUE","SPARE-ISSUE",
AI576="Fiber CAmtel","ACTIVE",
AI576="Fiber AOF","ACTIVE",
AI576="Projet OCM (HUAWEI)","PLANNED WORKS",
AI576="Projet OCM (NOKIA)","PLANNED WORKS",
AI576="ACCESS-ISSUE","ACCESS-ISSUE",
AI576="Projet OCM (ZTE, NOKIA, autres projets)","PLANNED WORKS",
AI576="No root CAuse","No root cause",
AI576="ODU HS","ACTIVE",
AI576="IP &amp; VLAN","ACTIVE",
AI576="Warehouse HUAWEI","SPARE-ISSUE",
AI576="SPARE-HS","SPARE-ISSUE",
AI576="Power Telco","ACTIVE", AI576="no impacts","no impacts"
),"")</f>
        <v>no impacts</v>
      </c>
      <c r="AK576" s="23" t="s">
        <v>5537</v>
      </c>
      <c r="AL576" s="23" t="str">
        <f t="shared" si="19"/>
        <v>CTR_709</v>
      </c>
      <c r="AN576" s="9" t="s">
        <v>5537</v>
      </c>
      <c r="AO576" s="23" t="str">
        <f>_xlfn.XLOOKUP(B576,'INCIDENT-05-03-2026'!E:E,'INCIDENT-05-03-2026'!F:F,"")</f>
        <v/>
      </c>
      <c r="AP576" s="7" t="s">
        <v>5537</v>
      </c>
      <c r="AQ576" s="6"/>
      <c r="AR576" s="7"/>
      <c r="AS576" s="3" t="str">
        <f>_xlfn.XLOOKUP(B576,'[3]tt num | region | site id'!$C:$C,'[3]tt num | region | site id'!$Q:$Q,"")</f>
        <v/>
      </c>
      <c r="AT576" s="24" t="str">
        <f>_xlfn.XLOOKUP(B576,'[4]Cells Huawei 03052026 12h'!$B:$B,'[4]Cells Huawei 03052026 12h'!$T:$T,"")</f>
        <v/>
      </c>
      <c r="AU576" s="24" t="str">
        <f>_xlfn.XLOOKUP(B576,'[5]cells down 02052026 8h50'!$B:$B,'[5]cells down 02052026 8h50'!$R:$R,"")</f>
        <v/>
      </c>
      <c r="AV576" s="24" t="str">
        <f>_xlfn.XLOOKUP(B576,'[5]cells down 02052026 13h50'!$B:$B,'[5]cells down 02052026 13h50'!$R:$R,"")</f>
        <v/>
      </c>
      <c r="AW576" s="24" t="str">
        <f>_xlfn.XLOOKUP(B576,'[5]cells down 02052026 13h50'!$B:$B,'[5]cells down 02052026 13h50'!$R:$R,"")</f>
        <v/>
      </c>
      <c r="AX576" s="24" t="str">
        <f>_xlfn.XLOOKUP(B576,'[6]cell downs 03052026 8h40 '!$B:$B,'[6]cell downs 03052026 8h40 '!$R:$R,"")</f>
        <v/>
      </c>
      <c r="AY576" s="24" t="str">
        <f>_xlfn.XLOOKUP(B576,'[7]ALL SITES DOWN'!$D:$D,'[7]ALL SITES DOWN'!$J:$J,"")</f>
        <v/>
      </c>
      <c r="AZ576" s="24" t="str">
        <f>_xlfn.XLOOKUP(B576,'[8]ALL SITES DOWN'!$D:$D,'[8]ALL SITES DOWN'!$J:$J,"")</f>
        <v/>
      </c>
      <c r="BA576" s="9" t="str">
        <f>_xlfn.XLOOKUP(B576,[9]sheet1!$AC:$AC,[9]sheet1!$AF:$AF,"")</f>
        <v/>
      </c>
      <c r="BB576" s="14" t="s">
        <v>5537</v>
      </c>
      <c r="BC576" s="14" t="s">
        <v>5537</v>
      </c>
      <c r="BD576" s="14" t="str">
        <f>_xlfn.XLOOKUP(B576,'[10]cell downs 18042026 17h'!$B:$B,'[10]cell downs 18042026 17h'!$B:$B,"")</f>
        <v/>
      </c>
      <c r="BE576" s="14" t="str">
        <f>_xlfn.XLOOKUP(B576,'[11]Cells Huawei 19042026 15h'!$B:$B,'[11]Cells Huawei 19042026 15h'!$B:$B,"")</f>
        <v/>
      </c>
      <c r="BF576" s="9" t="str">
        <f>_xlfn.XLOOKUP(B576,'[12]cells down 19042026 9H40'!$B:$B,'[12]cells down 19042026 9H40'!$B:$B,"")</f>
        <v/>
      </c>
      <c r="BG576" s="9" t="s">
        <v>5537</v>
      </c>
      <c r="BH576" s="9" t="s">
        <v>12</v>
      </c>
    </row>
    <row r="577" spans="1:60" s="9" customFormat="1" x14ac:dyDescent="0.3">
      <c r="A577" s="1" t="s">
        <v>3527</v>
      </c>
      <c r="B577" s="8" t="s">
        <v>3528</v>
      </c>
      <c r="C577" s="3" t="str">
        <f>_xlfn.XLOOKUP(B577,'[1]daily break down'!$D:$D,'[1]daily break down'!$E:$E,"")</f>
        <v>NORD</v>
      </c>
      <c r="D577" s="1" t="s">
        <v>11</v>
      </c>
      <c r="E577" s="1" t="s">
        <v>12</v>
      </c>
      <c r="F577" s="3" t="s">
        <v>23</v>
      </c>
      <c r="G577" s="1" t="s">
        <v>3527</v>
      </c>
      <c r="H577" s="40" t="str">
        <f>_xlfn.XLOOKUP(B577,[2]CALCULATION!$B:$B,[2]CALCULATION!$H:$H,"")</f>
        <v>HUAWEI</v>
      </c>
      <c r="I577" s="34">
        <v>0</v>
      </c>
      <c r="J577" s="34">
        <v>0</v>
      </c>
      <c r="K577" s="34">
        <v>0</v>
      </c>
      <c r="L577" s="34">
        <v>0</v>
      </c>
      <c r="M577" s="34">
        <v>0</v>
      </c>
      <c r="N577" s="34">
        <v>0</v>
      </c>
      <c r="O577" s="34">
        <v>0</v>
      </c>
      <c r="P577" s="34">
        <v>0</v>
      </c>
      <c r="Q577" s="34">
        <v>0</v>
      </c>
      <c r="R577" s="34">
        <v>0</v>
      </c>
      <c r="S577" s="35">
        <v>0</v>
      </c>
      <c r="T577" s="35">
        <v>0</v>
      </c>
      <c r="U577" s="35">
        <v>0</v>
      </c>
      <c r="V577" s="35">
        <v>5.8677407664232519E-3</v>
      </c>
      <c r="W577" s="35">
        <v>0.82273216278147321</v>
      </c>
      <c r="X577" s="35">
        <v>5.1486304086658512</v>
      </c>
      <c r="Y577" s="35">
        <v>6.3382301324361574</v>
      </c>
      <c r="Z577" s="35">
        <v>0</v>
      </c>
      <c r="AA577" s="35">
        <v>0</v>
      </c>
      <c r="AB577" s="35">
        <v>0</v>
      </c>
      <c r="AC577" s="35">
        <v>0</v>
      </c>
      <c r="AD577" s="35">
        <v>0</v>
      </c>
      <c r="AE577" s="58" t="s">
        <v>5560</v>
      </c>
      <c r="AF577" s="58"/>
      <c r="AG577" s="57" t="str" cm="1">
        <f t="array" ref="AG577">IFERROR(_xlfn.IFS(
AI577="MPR ISSUE","PDH",
AI577="BSS Hardware Issue","BSS",
AI577="Sites strategiques, MLL, Pylone, etc.","ENVTECH",
AI577="AKTIVCO DEFAUT GE &amp; POWER Cabinet","AKTIVCO",
AI577="AKTIVCO Coupure ENEO &amp; Baisse de tension","AKTIVCO GRID ONLY",
AI577="Coupure ENEO &amp; Baisse de tension","IHS GRID ONLY",
AI577="Defaut GE &amp; POWER Cabinet","IHS",
AI577="Sharing","Partners",
AI577="Sites strategiques &amp; DataCenter","SST &amp; DC",
AI577="Exclu","Exclu",
AI577="SAT","SAT",
AI577="SPARE-ISSUE","SPARE-ISSUE",
AI577="Fiber CAmtel","TRANS_FO_CAMTEL",
AI577="Fiber AOF","Fiber AOF",
AI577="Projet OCM (HUAWEI)","TRAVAUX-HUAWEI",
AI577="Projet OCM (NOKIA)","TRAVAUX-NOKIA",
AI577="ACCESS-ISSUE","ACCESS-ISSUE",
AI577="Projet OCM (ZTE, NOKIA, autres projets)","TRAVAUX OCM",
AI577="No root CAuse","No root cause",
AI577="ODU HS","PDH",
AI577="IP &amp; VLAN","PDH",
AI577="Warehouse HUAWEI","SPARE-ISSUE",
AI577="SPARE-HS","SPARE-ISSUE",
AI577="Power Telco","BSS",AI577="no impacts","no impacts"
),"")</f>
        <v>no impacts</v>
      </c>
      <c r="AH577" s="57" t="str" cm="1">
        <f t="array" ref="AH577">IFERROR(_xlfn.IFS(
AI577="MPR ISSUE","TX ISSUE",
AI577="BSS Hardware Issue","RAN ISSUE",
AI577="Sites strategiques, MLL, Pylone, etc.","ENVTECH",
AI577="AKTIVCO DEFAUT GE &amp; POWER Cabinet","POWER ISSUE",
AI577="AKTIVCO Coupure ENEO &amp; Baisse de tension","POWER ISSUE",
AI577="Coupure ENEO &amp; Baisse de tension","POWER ISSUE",
AI577="Defaut GE &amp; POWER Cabinet","POWER ISSUE",
AI577="Sharing","POWER ISSUE",
AI577="Sites strategiques &amp; DataCenter","POWER ISSUE",
AI577="Exclu","Exclu",
AI577="SAT","TX ISSUE",
AI577="SPARE-ISSUE","SPARE-ISSUE",
AI577="Fiber CAmtel","TX ISSUE",
AI577="Fiber AOF","TX ISSUE",
AI577="Projet OCM (HUAWEI)","TRAVAUX-HUAWEI",
AI577="Projet OCM (NOKIA)","TRAVAUX -NOKIA",
AI577="ACCESS-ISSUE","ACCESS-ISSUE",
AI577="Projet OCM (ZTE, NOKIA, autres projets)","TRAVAUX OCM",
AI577="No root CAuse","No root cause",
AI577="ODU HS","TX ISSUE",
AI577="IP &amp; VLAN","TX ISSUE",
AI577="Warehouse HUAWEI","SPARE-ISSUE",
AI577="SPARE-HS","SPARE-ISSUE",
AI577="Power Telco","RAN ISSUE",AI577="no impacts","no impacts"
),"")</f>
        <v>no impacts</v>
      </c>
      <c r="AI577" s="85" t="s">
        <v>5998</v>
      </c>
      <c r="AJ577" s="57" t="str" cm="1">
        <f t="array" ref="AJ577">IFERROR(_xlfn.IFS(
AI577="MPR ISSUE","ACTIVE",
AI577="BSS Hardware Issue","ACTIVE",
AI577="Sites strategiques, MLL, Pylone, etc.","PASSIVE",
AI577="AKTIVCO DEFAUT GE &amp; POWER Cabinet","PASSIVE",
AI577="AKTIVCO Coupure ENEO &amp; Baisse de tension","PASSIVE",
AI577="Coupure ENEO &amp; Baisse de tension","PASSIVE",
AI577="Defaut GE &amp; POWER Cabinet","PASSIVE",
AI577="Sharing","PASSIVE",
AI577="Sites strategiques &amp; DataCenter","PASSIVE",
AI577="Exclu","Exclu",
AI577="SAT","ACTIVE",
AI577="SPARE-ISSUE","SPARE-ISSUE",
AI577="Fiber CAmtel","ACTIVE",
AI577="Fiber AOF","ACTIVE",
AI577="Projet OCM (HUAWEI)","PLANNED WORKS",
AI577="Projet OCM (NOKIA)","PLANNED WORKS",
AI577="ACCESS-ISSUE","ACCESS-ISSUE",
AI577="Projet OCM (ZTE, NOKIA, autres projets)","PLANNED WORKS",
AI577="No root CAuse","No root cause",
AI577="ODU HS","ACTIVE",
AI577="IP &amp; VLAN","ACTIVE",
AI577="Warehouse HUAWEI","SPARE-ISSUE",
AI577="SPARE-HS","SPARE-ISSUE",
AI577="Power Telco","ACTIVE", AI577="no impacts","no impacts"
),"")</f>
        <v>no impacts</v>
      </c>
      <c r="AK577" s="23" t="s">
        <v>5537</v>
      </c>
      <c r="AL577" s="23" t="str">
        <f t="shared" si="19"/>
        <v>NRD_010</v>
      </c>
      <c r="AN577" s="9" t="s">
        <v>5537</v>
      </c>
      <c r="AO577" s="23" t="str">
        <f>_xlfn.XLOOKUP(B577,'INCIDENT-05-03-2026'!E:E,'INCIDENT-05-03-2026'!F:F,"")</f>
        <v/>
      </c>
      <c r="AP577" s="7" t="s">
        <v>5537</v>
      </c>
      <c r="AQ577" s="6"/>
      <c r="AR577" s="7"/>
      <c r="AS577" s="3" t="str">
        <f>_xlfn.XLOOKUP(B577,'[3]tt num | region | site id'!$C:$C,'[3]tt num | region | site id'!$Q:$Q,"")</f>
        <v/>
      </c>
      <c r="AT577" s="24" t="str">
        <f>_xlfn.XLOOKUP(B577,'[4]Cells Huawei 03052026 12h'!$B:$B,'[4]Cells Huawei 03052026 12h'!$T:$T,"")</f>
        <v/>
      </c>
      <c r="AU577" s="24" t="str">
        <f>_xlfn.XLOOKUP(B577,'[5]cells down 02052026 8h50'!$B:$B,'[5]cells down 02052026 8h50'!$R:$R,"")</f>
        <v/>
      </c>
      <c r="AV577" s="24" t="str">
        <f>_xlfn.XLOOKUP(B577,'[5]cells down 02052026 13h50'!$B:$B,'[5]cells down 02052026 13h50'!$R:$R,"")</f>
        <v/>
      </c>
      <c r="AW577" s="24" t="str">
        <f>_xlfn.XLOOKUP(B577,'[5]cells down 02052026 13h50'!$B:$B,'[5]cells down 02052026 13h50'!$R:$R,"")</f>
        <v/>
      </c>
      <c r="AX577" s="24" t="str">
        <f>_xlfn.XLOOKUP(B577,'[6]cell downs 03052026 8h40 '!$B:$B,'[6]cell downs 03052026 8h40 '!$R:$R,"")</f>
        <v/>
      </c>
      <c r="AY577" s="24" t="str">
        <f>_xlfn.XLOOKUP(B577,'[7]ALL SITES DOWN'!$D:$D,'[7]ALL SITES DOWN'!$J:$J,"")</f>
        <v/>
      </c>
      <c r="AZ577" s="24" t="str">
        <f>_xlfn.XLOOKUP(B577,'[8]ALL SITES DOWN'!$D:$D,'[8]ALL SITES DOWN'!$J:$J,"")</f>
        <v/>
      </c>
      <c r="BA577" s="9" t="str">
        <f>_xlfn.XLOOKUP(B577,[9]sheet1!$AC:$AC,[9]sheet1!$AF:$AF,"")</f>
        <v/>
      </c>
      <c r="BB577" s="14" t="s">
        <v>5537</v>
      </c>
      <c r="BC577" s="14" t="s">
        <v>5537</v>
      </c>
      <c r="BD577" s="14" t="str">
        <f>_xlfn.XLOOKUP(B577,'[10]cell downs 18042026 17h'!$B:$B,'[10]cell downs 18042026 17h'!$B:$B,"")</f>
        <v/>
      </c>
      <c r="BE577" s="14" t="str">
        <f>_xlfn.XLOOKUP(B577,'[11]Cells Huawei 19042026 15h'!$B:$B,'[11]Cells Huawei 19042026 15h'!$B:$B,"")</f>
        <v/>
      </c>
      <c r="BF577" s="9" t="str">
        <f>_xlfn.XLOOKUP(B577,'[12]cells down 19042026 9H40'!$B:$B,'[12]cells down 19042026 9H40'!$B:$B,"")</f>
        <v/>
      </c>
      <c r="BG577" s="9" t="s">
        <v>3528</v>
      </c>
      <c r="BH577" s="9" t="s">
        <v>5581</v>
      </c>
    </row>
    <row r="578" spans="1:60" s="9" customFormat="1" x14ac:dyDescent="0.3">
      <c r="A578" s="1" t="s">
        <v>172</v>
      </c>
      <c r="B578" s="8" t="s">
        <v>173</v>
      </c>
      <c r="C578" s="3" t="str">
        <f>_xlfn.XLOOKUP(B578,'[1]daily break down'!$D:$D,'[1]daily break down'!$E:$E,"")</f>
        <v>Garoua</v>
      </c>
      <c r="D578" s="1" t="s">
        <v>11</v>
      </c>
      <c r="E578" s="1" t="s">
        <v>12</v>
      </c>
      <c r="F578" s="3" t="s">
        <v>23</v>
      </c>
      <c r="G578" s="1" t="s">
        <v>24</v>
      </c>
      <c r="H578" s="40" t="str">
        <f>_xlfn.XLOOKUP(B578,[2]CALCULATION!$B:$B,[2]CALCULATION!$H:$H,"")</f>
        <v>Huawei</v>
      </c>
      <c r="I578" s="34">
        <v>0</v>
      </c>
      <c r="J578" s="34">
        <v>0.7093902400744222</v>
      </c>
      <c r="K578" s="34">
        <v>0</v>
      </c>
      <c r="L578" s="34">
        <v>0</v>
      </c>
      <c r="M578" s="34">
        <v>4.9199847046368355</v>
      </c>
      <c r="N578" s="34">
        <v>0</v>
      </c>
      <c r="O578" s="34">
        <v>0</v>
      </c>
      <c r="P578" s="34">
        <v>0</v>
      </c>
      <c r="Q578" s="34">
        <v>1.0701046990437547E-2</v>
      </c>
      <c r="R578" s="34">
        <v>6.5989789774364869E-3</v>
      </c>
      <c r="S578" s="35">
        <v>0</v>
      </c>
      <c r="T578" s="35">
        <v>1.3658459677028134</v>
      </c>
      <c r="U578" s="35">
        <v>0</v>
      </c>
      <c r="V578" s="35">
        <v>2.0168798315227159</v>
      </c>
      <c r="W578" s="35">
        <v>1.3658459677028134</v>
      </c>
      <c r="X578" s="35">
        <v>0</v>
      </c>
      <c r="Y578" s="35">
        <v>6.2401907069254321</v>
      </c>
      <c r="Z578" s="35">
        <v>0</v>
      </c>
      <c r="AA578" s="35">
        <v>0</v>
      </c>
      <c r="AB578" s="35">
        <v>0</v>
      </c>
      <c r="AC578" s="35">
        <v>0</v>
      </c>
      <c r="AD578" s="35">
        <v>0</v>
      </c>
      <c r="AE578" s="58" t="s">
        <v>5560</v>
      </c>
      <c r="AF578" s="58"/>
      <c r="AG578" s="57" t="str" cm="1">
        <f t="array" ref="AG578">IFERROR(_xlfn.IFS(
AI578="MPR ISSUE","PDH",
AI578="BSS Hardware Issue","BSS",
AI578="Sites strategiques, MLL, Pylone, etc.","ENVTECH",
AI578="AKTIVCO DEFAUT GE &amp; POWER Cabinet","AKTIVCO",
AI578="AKTIVCO Coupure ENEO &amp; Baisse de tension","AKTIVCO GRID ONLY",
AI578="Coupure ENEO &amp; Baisse de tension","IHS GRID ONLY",
AI578="Defaut GE &amp; POWER Cabinet","IHS",
AI578="Sharing","Partners",
AI578="Sites strategiques &amp; DataCenter","SST &amp; DC",
AI578="Exclu","Exclu",
AI578="SAT","SAT",
AI578="SPARE-ISSUE","SPARE-ISSUE",
AI578="Fiber CAmtel","TRANS_FO_CAMTEL",
AI578="Fiber AOF","Fiber AOF",
AI578="Projet OCM (HUAWEI)","TRAVAUX-HUAWEI",
AI578="Projet OCM (NOKIA)","TRAVAUX-NOKIA",
AI578="ACCESS-ISSUE","ACCESS-ISSUE",
AI578="Projet OCM (ZTE, NOKIA, autres projets)","TRAVAUX OCM",
AI578="No root CAuse","No root cause",
AI578="ODU HS","PDH",
AI578="IP &amp; VLAN","PDH",
AI578="Warehouse HUAWEI","SPARE-ISSUE",
AI578="SPARE-HS","SPARE-ISSUE",
AI578="Power Telco","BSS",AI578="no impacts","no impacts"
),"")</f>
        <v>no impacts</v>
      </c>
      <c r="AH578" s="57" t="str" cm="1">
        <f t="array" ref="AH578">IFERROR(_xlfn.IFS(
AI578="MPR ISSUE","TX ISSUE",
AI578="BSS Hardware Issue","RAN ISSUE",
AI578="Sites strategiques, MLL, Pylone, etc.","ENVTECH",
AI578="AKTIVCO DEFAUT GE &amp; POWER Cabinet","POWER ISSUE",
AI578="AKTIVCO Coupure ENEO &amp; Baisse de tension","POWER ISSUE",
AI578="Coupure ENEO &amp; Baisse de tension","POWER ISSUE",
AI578="Defaut GE &amp; POWER Cabinet","POWER ISSUE",
AI578="Sharing","POWER ISSUE",
AI578="Sites strategiques &amp; DataCenter","POWER ISSUE",
AI578="Exclu","Exclu",
AI578="SAT","TX ISSUE",
AI578="SPARE-ISSUE","SPARE-ISSUE",
AI578="Fiber CAmtel","TX ISSUE",
AI578="Fiber AOF","TX ISSUE",
AI578="Projet OCM (HUAWEI)","TRAVAUX-HUAWEI",
AI578="Projet OCM (NOKIA)","TRAVAUX -NOKIA",
AI578="ACCESS-ISSUE","ACCESS-ISSUE",
AI578="Projet OCM (ZTE, NOKIA, autres projets)","TRAVAUX OCM",
AI578="No root CAuse","No root cause",
AI578="ODU HS","TX ISSUE",
AI578="IP &amp; VLAN","TX ISSUE",
AI578="Warehouse HUAWEI","SPARE-ISSUE",
AI578="SPARE-HS","SPARE-ISSUE",
AI578="Power Telco","RAN ISSUE",AI578="no impacts","no impacts"
),"")</f>
        <v>no impacts</v>
      </c>
      <c r="AI578" s="85" t="s">
        <v>5998</v>
      </c>
      <c r="AJ578" s="57" t="str" cm="1">
        <f t="array" ref="AJ578">IFERROR(_xlfn.IFS(
AI578="MPR ISSUE","ACTIVE",
AI578="BSS Hardware Issue","ACTIVE",
AI578="Sites strategiques, MLL, Pylone, etc.","PASSIVE",
AI578="AKTIVCO DEFAUT GE &amp; POWER Cabinet","PASSIVE",
AI578="AKTIVCO Coupure ENEO &amp; Baisse de tension","PASSIVE",
AI578="Coupure ENEO &amp; Baisse de tension","PASSIVE",
AI578="Defaut GE &amp; POWER Cabinet","PASSIVE",
AI578="Sharing","PASSIVE",
AI578="Sites strategiques &amp; DataCenter","PASSIVE",
AI578="Exclu","Exclu",
AI578="SAT","ACTIVE",
AI578="SPARE-ISSUE","SPARE-ISSUE",
AI578="Fiber CAmtel","ACTIVE",
AI578="Fiber AOF","ACTIVE",
AI578="Projet OCM (HUAWEI)","PLANNED WORKS",
AI578="Projet OCM (NOKIA)","PLANNED WORKS",
AI578="ACCESS-ISSUE","ACCESS-ISSUE",
AI578="Projet OCM (ZTE, NOKIA, autres projets)","PLANNED WORKS",
AI578="No root CAuse","No root cause",
AI578="ODU HS","ACTIVE",
AI578="IP &amp; VLAN","ACTIVE",
AI578="Warehouse HUAWEI","SPARE-ISSUE",
AI578="SPARE-HS","SPARE-ISSUE",
AI578="Power Telco","ACTIVE", AI578="no impacts","no impacts"
),"")</f>
        <v>no impacts</v>
      </c>
      <c r="AK578" s="23" t="s">
        <v>5537</v>
      </c>
      <c r="AL578" s="23" t="str">
        <f t="shared" si="19"/>
        <v>NRD_049</v>
      </c>
      <c r="AN578" s="9" t="s">
        <v>5537</v>
      </c>
      <c r="AO578" s="23" t="str">
        <f>_xlfn.XLOOKUP(B578,'INCIDENT-05-03-2026'!E:E,'INCIDENT-05-03-2026'!F:F,"")</f>
        <v/>
      </c>
      <c r="AP578" s="7" t="s">
        <v>5537</v>
      </c>
      <c r="AQ578" s="6"/>
      <c r="AR578" s="7"/>
      <c r="AS578" s="3" t="str">
        <f>_xlfn.XLOOKUP(B578,'[3]tt num | region | site id'!$C:$C,'[3]tt num | region | site id'!$Q:$Q,"")</f>
        <v/>
      </c>
      <c r="AT578" s="24" t="str">
        <f>_xlfn.XLOOKUP(B578,'[4]Cells Huawei 03052026 12h'!$B:$B,'[4]Cells Huawei 03052026 12h'!$T:$T,"")</f>
        <v/>
      </c>
      <c r="AU578" s="24" t="str">
        <f>_xlfn.XLOOKUP(B578,'[5]cells down 02052026 8h50'!$B:$B,'[5]cells down 02052026 8h50'!$R:$R,"")</f>
        <v/>
      </c>
      <c r="AV578" s="24" t="str">
        <f>_xlfn.XLOOKUP(B578,'[5]cells down 02052026 13h50'!$B:$B,'[5]cells down 02052026 13h50'!$R:$R,"")</f>
        <v/>
      </c>
      <c r="AW578" s="24" t="str">
        <f>_xlfn.XLOOKUP(B578,'[5]cells down 02052026 13h50'!$B:$B,'[5]cells down 02052026 13h50'!$R:$R,"")</f>
        <v/>
      </c>
      <c r="AX578" s="24" t="str">
        <f>_xlfn.XLOOKUP(B578,'[6]cell downs 03052026 8h40 '!$B:$B,'[6]cell downs 03052026 8h40 '!$R:$R,"")</f>
        <v/>
      </c>
      <c r="AY578" s="24" t="str">
        <f>_xlfn.XLOOKUP(B578,'[7]ALL SITES DOWN'!$D:$D,'[7]ALL SITES DOWN'!$J:$J,"")</f>
        <v/>
      </c>
      <c r="AZ578" s="24" t="str">
        <f>_xlfn.XLOOKUP(B578,'[8]ALL SITES DOWN'!$D:$D,'[8]ALL SITES DOWN'!$J:$J,"")</f>
        <v/>
      </c>
      <c r="BA578" s="9" t="str">
        <f>_xlfn.XLOOKUP(B578,[9]sheet1!$AC:$AC,[9]sheet1!$AF:$AF,"")</f>
        <v/>
      </c>
      <c r="BB578" s="14" t="s">
        <v>5537</v>
      </c>
      <c r="BC578" s="14" t="s">
        <v>5537</v>
      </c>
      <c r="BD578" s="14" t="str">
        <f>_xlfn.XLOOKUP(B578,'[10]cell downs 18042026 17h'!$B:$B,'[10]cell downs 18042026 17h'!$B:$B,"")</f>
        <v/>
      </c>
      <c r="BE578" s="14" t="str">
        <f>_xlfn.XLOOKUP(B578,'[11]Cells Huawei 19042026 15h'!$B:$B,'[11]Cells Huawei 19042026 15h'!$B:$B,"")</f>
        <v/>
      </c>
      <c r="BF578" s="9" t="str">
        <f>_xlfn.XLOOKUP(B578,'[12]cells down 19042026 9H40'!$B:$B,'[12]cells down 19042026 9H40'!$B:$B,"")</f>
        <v/>
      </c>
      <c r="BG578" s="9" t="s">
        <v>173</v>
      </c>
      <c r="BH578" s="9" t="s">
        <v>5537</v>
      </c>
    </row>
    <row r="579" spans="1:60" s="9" customFormat="1" x14ac:dyDescent="0.3">
      <c r="A579" s="1" t="s">
        <v>3389</v>
      </c>
      <c r="B579" s="8" t="s">
        <v>3390</v>
      </c>
      <c r="C579" s="3" t="str">
        <f>_xlfn.XLOOKUP(B579,'[1]daily break down'!$D:$D,'[1]daily break down'!$E:$E,"")</f>
        <v>Yaounde</v>
      </c>
      <c r="D579" s="1" t="s">
        <v>11</v>
      </c>
      <c r="E579" s="1" t="s">
        <v>12</v>
      </c>
      <c r="F579" s="3" t="s">
        <v>37</v>
      </c>
      <c r="G579" s="1" t="s">
        <v>38</v>
      </c>
      <c r="H579" s="42" t="str">
        <f>_xlfn.XLOOKUP(B579,[2]CALCULATION!$B:$B,[2]CALCULATION!$H:$H,"")</f>
        <v>ZTE</v>
      </c>
      <c r="I579" s="34">
        <v>0</v>
      </c>
      <c r="J579" s="34">
        <v>0</v>
      </c>
      <c r="K579" s="34">
        <v>0</v>
      </c>
      <c r="L579" s="34">
        <v>1.0665376833802823E-2</v>
      </c>
      <c r="M579" s="34">
        <v>0</v>
      </c>
      <c r="N579" s="34">
        <v>0</v>
      </c>
      <c r="O579" s="34">
        <v>1.0879397773611608E-2</v>
      </c>
      <c r="P579" s="34">
        <v>0</v>
      </c>
      <c r="Q579" s="34">
        <v>0</v>
      </c>
      <c r="R579" s="34">
        <v>0</v>
      </c>
      <c r="S579" s="35">
        <v>0</v>
      </c>
      <c r="T579" s="35">
        <v>0</v>
      </c>
      <c r="U579" s="35">
        <v>0</v>
      </c>
      <c r="V579" s="35">
        <v>0</v>
      </c>
      <c r="W579" s="35">
        <v>0</v>
      </c>
      <c r="X579" s="35">
        <v>0</v>
      </c>
      <c r="Y579" s="35">
        <v>6.0046428275875856</v>
      </c>
      <c r="Z579" s="35">
        <v>0</v>
      </c>
      <c r="AA579" s="35">
        <v>0</v>
      </c>
      <c r="AB579" s="35">
        <v>0</v>
      </c>
      <c r="AC579" s="35">
        <v>0</v>
      </c>
      <c r="AD579" s="35">
        <v>0</v>
      </c>
      <c r="AE579" s="58" t="s">
        <v>5560</v>
      </c>
      <c r="AF579" s="58"/>
      <c r="AG579" s="57" t="str" cm="1">
        <f t="array" ref="AG579">IFERROR(_xlfn.IFS(
AI579="MPR ISSUE","PDH",
AI579="BSS Hardware Issue","BSS",
AI579="Sites strategiques, MLL, Pylone, etc.","ENVTECH",
AI579="AKTIVCO DEFAUT GE &amp; POWER Cabinet","AKTIVCO",
AI579="AKTIVCO Coupure ENEO &amp; Baisse de tension","AKTIVCO GRID ONLY",
AI579="Coupure ENEO &amp; Baisse de tension","IHS GRID ONLY",
AI579="Defaut GE &amp; POWER Cabinet","IHS",
AI579="Sharing","Partners",
AI579="Sites strategiques &amp; DataCenter","SST &amp; DC",
AI579="Exclu","Exclu",
AI579="SAT","SAT",
AI579="SPARE-ISSUE","SPARE-ISSUE",
AI579="Fiber CAmtel","TRANS_FO_CAMTEL",
AI579="Fiber AOF","Fiber AOF",
AI579="Projet OCM (HUAWEI)","TRAVAUX-HUAWEI",
AI579="Projet OCM (NOKIA)","TRAVAUX-NOKIA",
AI579="ACCESS-ISSUE","ACCESS-ISSUE",
AI579="Projet OCM (ZTE, NOKIA, autres projets)","TRAVAUX OCM",
AI579="No root CAuse","No root cause",
AI579="ODU HS","PDH",
AI579="IP &amp; VLAN","PDH",
AI579="Warehouse HUAWEI","SPARE-ISSUE",
AI579="SPARE-HS","SPARE-ISSUE",
AI579="Power Telco","BSS",AI579="no impacts","no impacts"
),"")</f>
        <v>no impacts</v>
      </c>
      <c r="AH579" s="57" t="str" cm="1">
        <f t="array" ref="AH579">IFERROR(_xlfn.IFS(
AI579="MPR ISSUE","TX ISSUE",
AI579="BSS Hardware Issue","RAN ISSUE",
AI579="Sites strategiques, MLL, Pylone, etc.","ENVTECH",
AI579="AKTIVCO DEFAUT GE &amp; POWER Cabinet","POWER ISSUE",
AI579="AKTIVCO Coupure ENEO &amp; Baisse de tension","POWER ISSUE",
AI579="Coupure ENEO &amp; Baisse de tension","POWER ISSUE",
AI579="Defaut GE &amp; POWER Cabinet","POWER ISSUE",
AI579="Sharing","POWER ISSUE",
AI579="Sites strategiques &amp; DataCenter","POWER ISSUE",
AI579="Exclu","Exclu",
AI579="SAT","TX ISSUE",
AI579="SPARE-ISSUE","SPARE-ISSUE",
AI579="Fiber CAmtel","TX ISSUE",
AI579="Fiber AOF","TX ISSUE",
AI579="Projet OCM (HUAWEI)","TRAVAUX-HUAWEI",
AI579="Projet OCM (NOKIA)","TRAVAUX -NOKIA",
AI579="ACCESS-ISSUE","ACCESS-ISSUE",
AI579="Projet OCM (ZTE, NOKIA, autres projets)","TRAVAUX OCM",
AI579="No root CAuse","No root cause",
AI579="ODU HS","TX ISSUE",
AI579="IP &amp; VLAN","TX ISSUE",
AI579="Warehouse HUAWEI","SPARE-ISSUE",
AI579="SPARE-HS","SPARE-ISSUE",
AI579="Power Telco","RAN ISSUE",AI579="no impacts","no impacts"
),"")</f>
        <v>no impacts</v>
      </c>
      <c r="AI579" s="85" t="s">
        <v>5998</v>
      </c>
      <c r="AJ579" s="57" t="str" cm="1">
        <f t="array" ref="AJ579">IFERROR(_xlfn.IFS(
AI579="MPR ISSUE","ACTIVE",
AI579="BSS Hardware Issue","ACTIVE",
AI579="Sites strategiques, MLL, Pylone, etc.","PASSIVE",
AI579="AKTIVCO DEFAUT GE &amp; POWER Cabinet","PASSIVE",
AI579="AKTIVCO Coupure ENEO &amp; Baisse de tension","PASSIVE",
AI579="Coupure ENEO &amp; Baisse de tension","PASSIVE",
AI579="Defaut GE &amp; POWER Cabinet","PASSIVE",
AI579="Sharing","PASSIVE",
AI579="Sites strategiques &amp; DataCenter","PASSIVE",
AI579="Exclu","Exclu",
AI579="SAT","ACTIVE",
AI579="SPARE-ISSUE","SPARE-ISSUE",
AI579="Fiber CAmtel","ACTIVE",
AI579="Fiber AOF","ACTIVE",
AI579="Projet OCM (HUAWEI)","PLANNED WORKS",
AI579="Projet OCM (NOKIA)","PLANNED WORKS",
AI579="ACCESS-ISSUE","ACCESS-ISSUE",
AI579="Projet OCM (ZTE, NOKIA, autres projets)","PLANNED WORKS",
AI579="No root CAuse","No root cause",
AI579="ODU HS","ACTIVE",
AI579="IP &amp; VLAN","ACTIVE",
AI579="Warehouse HUAWEI","SPARE-ISSUE",
AI579="SPARE-HS","SPARE-ISSUE",
AI579="Power Telco","ACTIVE", AI579="no impacts","no impacts"
),"")</f>
        <v>no impacts</v>
      </c>
      <c r="AK579" s="23" t="s">
        <v>5537</v>
      </c>
      <c r="AL579" s="23" t="str">
        <f t="shared" si="19"/>
        <v>CTR_369</v>
      </c>
      <c r="AN579" s="9" t="s">
        <v>5537</v>
      </c>
      <c r="AO579" s="23" t="str">
        <f>_xlfn.XLOOKUP(B579,'INCIDENT-05-03-2026'!E:E,'INCIDENT-05-03-2026'!F:F,"")</f>
        <v/>
      </c>
      <c r="AP579" s="7" t="s">
        <v>5537</v>
      </c>
      <c r="AQ579" s="6"/>
      <c r="AR579" s="7"/>
      <c r="AS579" s="3" t="str">
        <f>_xlfn.XLOOKUP(B579,'[3]tt num | region | site id'!$C:$C,'[3]tt num | region | site id'!$Q:$Q,"")</f>
        <v/>
      </c>
      <c r="AT579" s="24" t="str">
        <f>_xlfn.XLOOKUP(B579,'[4]Cells Huawei 03052026 12h'!$B:$B,'[4]Cells Huawei 03052026 12h'!$T:$T,"")</f>
        <v/>
      </c>
      <c r="AU579" s="24" t="str">
        <f>_xlfn.XLOOKUP(B579,'[5]cells down 02052026 8h50'!$B:$B,'[5]cells down 02052026 8h50'!$R:$R,"")</f>
        <v/>
      </c>
      <c r="AV579" s="24" t="str">
        <f>_xlfn.XLOOKUP(B579,'[5]cells down 02052026 13h50'!$B:$B,'[5]cells down 02052026 13h50'!$R:$R,"")</f>
        <v/>
      </c>
      <c r="AW579" s="24" t="str">
        <f>_xlfn.XLOOKUP(B579,'[5]cells down 02052026 13h50'!$B:$B,'[5]cells down 02052026 13h50'!$R:$R,"")</f>
        <v/>
      </c>
      <c r="AX579" s="24" t="str">
        <f>_xlfn.XLOOKUP(B579,'[6]cell downs 03052026 8h40 '!$B:$B,'[6]cell downs 03052026 8h40 '!$R:$R,"")</f>
        <v/>
      </c>
      <c r="AY579" s="24" t="str">
        <f>_xlfn.XLOOKUP(B579,'[7]ALL SITES DOWN'!$D:$D,'[7]ALL SITES DOWN'!$J:$J,"")</f>
        <v/>
      </c>
      <c r="AZ579" s="24" t="str">
        <f>_xlfn.XLOOKUP(B579,'[8]ALL SITES DOWN'!$D:$D,'[8]ALL SITES DOWN'!$J:$J,"")</f>
        <v/>
      </c>
      <c r="BA579" s="9" t="str">
        <f>_xlfn.XLOOKUP(B579,[9]sheet1!$AC:$AC,[9]sheet1!$AF:$AF,"")</f>
        <v/>
      </c>
      <c r="BB579" s="14" t="s">
        <v>5537</v>
      </c>
      <c r="BC579" s="14" t="s">
        <v>5537</v>
      </c>
      <c r="BD579" s="14" t="str">
        <f>_xlfn.XLOOKUP(B579,'[10]cell downs 18042026 17h'!$B:$B,'[10]cell downs 18042026 17h'!$B:$B,"")</f>
        <v/>
      </c>
      <c r="BE579" s="14" t="str">
        <f>_xlfn.XLOOKUP(B579,'[11]Cells Huawei 19042026 15h'!$B:$B,'[11]Cells Huawei 19042026 15h'!$B:$B,"")</f>
        <v/>
      </c>
      <c r="BF579" s="9" t="str">
        <f>_xlfn.XLOOKUP(B579,'[12]cells down 19042026 9H40'!$B:$B,'[12]cells down 19042026 9H40'!$B:$B,"")</f>
        <v/>
      </c>
      <c r="BG579" s="9" t="s">
        <v>3390</v>
      </c>
      <c r="BH579" s="9" t="s">
        <v>302</v>
      </c>
    </row>
    <row r="580" spans="1:60" s="9" customFormat="1" x14ac:dyDescent="0.3">
      <c r="A580" s="1" t="s">
        <v>2167</v>
      </c>
      <c r="B580" s="8" t="s">
        <v>2168</v>
      </c>
      <c r="C580" s="3" t="str">
        <f>_xlfn.XLOOKUP(B580,'[1]daily break down'!$D:$D,'[1]daily break down'!$E:$E,"")</f>
        <v>SUD-OUEST</v>
      </c>
      <c r="D580" s="1" t="s">
        <v>11</v>
      </c>
      <c r="E580" s="1" t="s">
        <v>12</v>
      </c>
      <c r="F580" s="3" t="s">
        <v>13</v>
      </c>
      <c r="G580" s="1" t="s">
        <v>14</v>
      </c>
      <c r="H580" s="40" t="str">
        <f>_xlfn.XLOOKUP(B580,[2]CALCULATION!$B:$B,[2]CALCULATION!$H:$H,"")</f>
        <v>Huawei</v>
      </c>
      <c r="I580" s="34">
        <v>0</v>
      </c>
      <c r="J580" s="34">
        <v>0</v>
      </c>
      <c r="K580" s="34">
        <v>0</v>
      </c>
      <c r="L580" s="34">
        <v>0</v>
      </c>
      <c r="M580" s="34">
        <v>0</v>
      </c>
      <c r="N580" s="34">
        <v>0</v>
      </c>
      <c r="O580" s="34">
        <v>0</v>
      </c>
      <c r="P580" s="34">
        <v>0</v>
      </c>
      <c r="Q580" s="34">
        <v>0</v>
      </c>
      <c r="R580" s="34">
        <v>0</v>
      </c>
      <c r="S580" s="35">
        <v>0</v>
      </c>
      <c r="T580" s="35">
        <v>0</v>
      </c>
      <c r="U580" s="35">
        <v>0</v>
      </c>
      <c r="V580" s="35">
        <v>0</v>
      </c>
      <c r="W580" s="35">
        <v>0</v>
      </c>
      <c r="X580" s="35">
        <v>0</v>
      </c>
      <c r="Y580" s="35">
        <v>5.6052084135911855</v>
      </c>
      <c r="Z580" s="35">
        <v>0</v>
      </c>
      <c r="AA580" s="35">
        <v>0</v>
      </c>
      <c r="AB580" s="35">
        <v>0</v>
      </c>
      <c r="AC580" s="35">
        <v>0</v>
      </c>
      <c r="AD580" s="35">
        <v>0</v>
      </c>
      <c r="AE580" s="58" t="s">
        <v>5603</v>
      </c>
      <c r="AF580" s="58"/>
      <c r="AG580" s="57" t="str" cm="1">
        <f t="array" ref="AG580">IFERROR(_xlfn.IFS(
AI580="MPR ISSUE","PDH",
AI580="BSS Hardware Issue","BSS",
AI580="Sites strategiques, MLL, Pylone, etc.","ENVTECH",
AI580="AKTIVCO DEFAUT GE &amp; POWER Cabinet","AKTIVCO",
AI580="AKTIVCO Coupure ENEO &amp; Baisse de tension","AKTIVCO GRID ONLY",
AI580="Coupure ENEO &amp; Baisse de tension","IHS GRID ONLY",
AI580="Defaut GE &amp; POWER Cabinet","IHS",
AI580="Sharing","Partners",
AI580="Sites strategiques &amp; DataCenter","SST &amp; DC",
AI580="Exclu","Exclu",
AI580="SAT","SAT",
AI580="SPARE-ISSUE","SPARE-ISSUE",
AI580="Fiber CAmtel","TRANS_FO_CAMTEL",
AI580="Fiber AOF","Fiber AOF",
AI580="Projet OCM (HUAWEI)","TRAVAUX-HUAWEI",
AI580="Projet OCM (NOKIA)","TRAVAUX-NOKIA",
AI580="ACCESS-ISSUE","ACCESS-ISSUE",
AI580="Projet OCM (ZTE, NOKIA, autres projets)","TRAVAUX OCM",
AI580="No root CAuse","No root cause",
AI580="ODU HS","PDH",
AI580="IP &amp; VLAN","PDH",
AI580="Warehouse HUAWEI","SPARE-ISSUE",
AI580="SPARE-HS","SPARE-ISSUE",
AI580="Power Telco","BSS",AI580="no impacts","no impacts"
),"")</f>
        <v>no impacts</v>
      </c>
      <c r="AH580" s="57" t="str" cm="1">
        <f t="array" ref="AH580">IFERROR(_xlfn.IFS(
AI580="MPR ISSUE","TX ISSUE",
AI580="BSS Hardware Issue","RAN ISSUE",
AI580="Sites strategiques, MLL, Pylone, etc.","ENVTECH",
AI580="AKTIVCO DEFAUT GE &amp; POWER Cabinet","POWER ISSUE",
AI580="AKTIVCO Coupure ENEO &amp; Baisse de tension","POWER ISSUE",
AI580="Coupure ENEO &amp; Baisse de tension","POWER ISSUE",
AI580="Defaut GE &amp; POWER Cabinet","POWER ISSUE",
AI580="Sharing","POWER ISSUE",
AI580="Sites strategiques &amp; DataCenter","POWER ISSUE",
AI580="Exclu","Exclu",
AI580="SAT","TX ISSUE",
AI580="SPARE-ISSUE","SPARE-ISSUE",
AI580="Fiber CAmtel","TX ISSUE",
AI580="Fiber AOF","TX ISSUE",
AI580="Projet OCM (HUAWEI)","TRAVAUX-HUAWEI",
AI580="Projet OCM (NOKIA)","TRAVAUX -NOKIA",
AI580="ACCESS-ISSUE","ACCESS-ISSUE",
AI580="Projet OCM (ZTE, NOKIA, autres projets)","TRAVAUX OCM",
AI580="No root CAuse","No root cause",
AI580="ODU HS","TX ISSUE",
AI580="IP &amp; VLAN","TX ISSUE",
AI580="Warehouse HUAWEI","SPARE-ISSUE",
AI580="SPARE-HS","SPARE-ISSUE",
AI580="Power Telco","RAN ISSUE",AI580="no impacts","no impacts"
),"")</f>
        <v>no impacts</v>
      </c>
      <c r="AI580" s="85" t="s">
        <v>5998</v>
      </c>
      <c r="AJ580" s="57" t="str" cm="1">
        <f t="array" ref="AJ580">IFERROR(_xlfn.IFS(
AI580="MPR ISSUE","ACTIVE",
AI580="BSS Hardware Issue","ACTIVE",
AI580="Sites strategiques, MLL, Pylone, etc.","PASSIVE",
AI580="AKTIVCO DEFAUT GE &amp; POWER Cabinet","PASSIVE",
AI580="AKTIVCO Coupure ENEO &amp; Baisse de tension","PASSIVE",
AI580="Coupure ENEO &amp; Baisse de tension","PASSIVE",
AI580="Defaut GE &amp; POWER Cabinet","PASSIVE",
AI580="Sharing","PASSIVE",
AI580="Sites strategiques &amp; DataCenter","PASSIVE",
AI580="Exclu","Exclu",
AI580="SAT","ACTIVE",
AI580="SPARE-ISSUE","SPARE-ISSUE",
AI580="Fiber CAmtel","ACTIVE",
AI580="Fiber AOF","ACTIVE",
AI580="Projet OCM (HUAWEI)","PLANNED WORKS",
AI580="Projet OCM (NOKIA)","PLANNED WORKS",
AI580="ACCESS-ISSUE","ACCESS-ISSUE",
AI580="Projet OCM (ZTE, NOKIA, autres projets)","PLANNED WORKS",
AI580="No root CAuse","No root cause",
AI580="ODU HS","ACTIVE",
AI580="IP &amp; VLAN","ACTIVE",
AI580="Warehouse HUAWEI","SPARE-ISSUE",
AI580="SPARE-HS","SPARE-ISSUE",
AI580="Power Telco","ACTIVE", AI580="no impacts","no impacts"
),"")</f>
        <v>no impacts</v>
      </c>
      <c r="AK580" s="23" t="s">
        <v>5537</v>
      </c>
      <c r="AL580" s="23" t="str">
        <f t="shared" si="19"/>
        <v>SUO_197</v>
      </c>
      <c r="AN580" s="9" t="s">
        <v>5537</v>
      </c>
      <c r="AO580" s="23" t="str">
        <f>_xlfn.XLOOKUP(B580,'INCIDENT-05-03-2026'!E:E,'INCIDENT-05-03-2026'!F:F,"")</f>
        <v/>
      </c>
      <c r="AP580" s="7" t="s">
        <v>5537</v>
      </c>
      <c r="AQ580" s="6"/>
      <c r="AR580" s="7"/>
      <c r="AS580" s="3" t="str">
        <f>_xlfn.XLOOKUP(B580,'[3]tt num | region | site id'!$C:$C,'[3]tt num | region | site id'!$Q:$Q,"")</f>
        <v/>
      </c>
      <c r="AT580" s="24" t="str">
        <f>_xlfn.XLOOKUP(B580,'[4]Cells Huawei 03052026 12h'!$B:$B,'[4]Cells Huawei 03052026 12h'!$T:$T,"")</f>
        <v/>
      </c>
      <c r="AU580" s="24" t="str">
        <f>_xlfn.XLOOKUP(B580,'[5]cells down 02052026 8h50'!$B:$B,'[5]cells down 02052026 8h50'!$R:$R,"")</f>
        <v/>
      </c>
      <c r="AV580" s="24" t="str">
        <f>_xlfn.XLOOKUP(B580,'[5]cells down 02052026 13h50'!$B:$B,'[5]cells down 02052026 13h50'!$R:$R,"")</f>
        <v/>
      </c>
      <c r="AW580" s="24" t="str">
        <f>_xlfn.XLOOKUP(B580,'[5]cells down 02052026 13h50'!$B:$B,'[5]cells down 02052026 13h50'!$R:$R,"")</f>
        <v/>
      </c>
      <c r="AX580" s="24" t="str">
        <f>_xlfn.XLOOKUP(B580,'[6]cell downs 03052026 8h40 '!$B:$B,'[6]cell downs 03052026 8h40 '!$R:$R,"")</f>
        <v/>
      </c>
      <c r="AY580" s="24" t="str">
        <f>_xlfn.XLOOKUP(B580,'[7]ALL SITES DOWN'!$D:$D,'[7]ALL SITES DOWN'!$J:$J,"")</f>
        <v/>
      </c>
      <c r="AZ580" s="24" t="str">
        <f>_xlfn.XLOOKUP(B580,'[8]ALL SITES DOWN'!$D:$D,'[8]ALL SITES DOWN'!$J:$J,"")</f>
        <v/>
      </c>
      <c r="BA580" s="9" t="str">
        <f>_xlfn.XLOOKUP(B580,[9]sheet1!$AC:$AC,[9]sheet1!$AF:$AF,"")</f>
        <v/>
      </c>
      <c r="BB580" s="14" t="s">
        <v>5537</v>
      </c>
      <c r="BC580" s="14" t="s">
        <v>5537</v>
      </c>
      <c r="BD580" s="14" t="str">
        <f>_xlfn.XLOOKUP(B580,'[10]cell downs 18042026 17h'!$B:$B,'[10]cell downs 18042026 17h'!$B:$B,"")</f>
        <v/>
      </c>
      <c r="BE580" s="14" t="str">
        <f>_xlfn.XLOOKUP(B580,'[11]Cells Huawei 19042026 15h'!$B:$B,'[11]Cells Huawei 19042026 15h'!$B:$B,"")</f>
        <v/>
      </c>
      <c r="BF580" s="9" t="str">
        <f>_xlfn.XLOOKUP(B580,'[12]cells down 19042026 9H40'!$B:$B,'[12]cells down 19042026 9H40'!$B:$B,"")</f>
        <v/>
      </c>
      <c r="BG580" s="9" t="s">
        <v>2168</v>
      </c>
      <c r="BH580" s="9" t="s">
        <v>5537</v>
      </c>
    </row>
    <row r="581" spans="1:60" s="9" customFormat="1" x14ac:dyDescent="0.3">
      <c r="A581" s="1" t="s">
        <v>1594</v>
      </c>
      <c r="B581" s="1" t="s">
        <v>1595</v>
      </c>
      <c r="C581" s="3" t="str">
        <f>_xlfn.XLOOKUP(B581,'[1]daily break down'!$D:$D,'[1]daily break down'!$E:$E,"")</f>
        <v>EXTREME-NORD</v>
      </c>
      <c r="D581" s="1" t="s">
        <v>21</v>
      </c>
      <c r="E581" s="1" t="s">
        <v>80</v>
      </c>
      <c r="F581" s="3" t="s">
        <v>55</v>
      </c>
      <c r="G581" s="1" t="s">
        <v>185</v>
      </c>
      <c r="H581" s="40" t="str">
        <f>_xlfn.XLOOKUP(B581,[2]CALCULATION!$B:$B,[2]CALCULATION!$H:$H,"")</f>
        <v>Huawei</v>
      </c>
      <c r="I581" s="34">
        <v>5.7124150693570535</v>
      </c>
      <c r="J581" s="34">
        <v>3.237227230312214</v>
      </c>
      <c r="K581" s="34">
        <v>1.7040525578355918</v>
      </c>
      <c r="L581" s="34">
        <v>7.5891825256183063</v>
      </c>
      <c r="M581" s="34">
        <v>8.8249215969957167</v>
      </c>
      <c r="N581" s="34">
        <v>0.63196816509860654</v>
      </c>
      <c r="O581" s="34">
        <v>0.43747663604740417</v>
      </c>
      <c r="P581" s="34">
        <v>4.3005724346736747</v>
      </c>
      <c r="Q581" s="34">
        <v>11.15557396135638</v>
      </c>
      <c r="R581" s="34">
        <v>11.204852282747344</v>
      </c>
      <c r="S581" s="35">
        <v>10.204001192810038</v>
      </c>
      <c r="T581" s="35">
        <v>2.676456697856652</v>
      </c>
      <c r="U581" s="35">
        <v>9.8019806924576152</v>
      </c>
      <c r="V581" s="35">
        <v>10.100432893020919</v>
      </c>
      <c r="W581" s="35">
        <v>2.676456697856652</v>
      </c>
      <c r="X581" s="35">
        <v>0.5775711762305491</v>
      </c>
      <c r="Y581" s="35">
        <v>5.4495081798803184</v>
      </c>
      <c r="Z581" s="35">
        <v>5.5984310838305754E-2</v>
      </c>
      <c r="AA581" s="35">
        <v>0</v>
      </c>
      <c r="AB581" s="35">
        <v>0</v>
      </c>
      <c r="AC581" s="35">
        <v>0</v>
      </c>
      <c r="AD581" s="35">
        <v>0</v>
      </c>
      <c r="AE581" s="58" t="s">
        <v>5603</v>
      </c>
      <c r="AF581" s="58"/>
      <c r="AG581" s="57" t="str" cm="1">
        <f t="array" ref="AG581">IFERROR(_xlfn.IFS(
AI581="MPR ISSUE","PDH",
AI581="BSS Hardware Issue","BSS",
AI581="Sites strategiques, MLL, Pylone, etc.","ENVTECH",
AI581="AKTIVCO DEFAUT GE &amp; POWER Cabinet","AKTIVCO",
AI581="AKTIVCO Coupure ENEO &amp; Baisse de tension","AKTIVCO GRID ONLY",
AI581="Coupure ENEO &amp; Baisse de tension","IHS GRID ONLY",
AI581="Defaut GE &amp; POWER Cabinet","IHS",
AI581="Sharing","Partners",
AI581="Sites strategiques &amp; DataCenter","SST &amp; DC",
AI581="Exclu","Exclu",
AI581="SAT","SAT",
AI581="SPARE-ISSUE","SPARE-ISSUE",
AI581="Fiber CAmtel","TRANS_FO_CAMTEL",
AI581="Fiber AOF","Fiber AOF",
AI581="Projet OCM (HUAWEI)","TRAVAUX-HUAWEI",
AI581="Projet OCM (NOKIA)","TRAVAUX-NOKIA",
AI581="ACCESS-ISSUE","ACCESS-ISSUE",
AI581="Projet OCM (ZTE, NOKIA, autres projets)","TRAVAUX OCM",
AI581="No root CAuse","No root cause",
AI581="ODU HS","PDH",
AI581="IP &amp; VLAN","PDH",
AI581="Warehouse HUAWEI","SPARE-ISSUE",
AI581="SPARE-HS","SPARE-ISSUE",
AI581="Power Telco","BSS",AI581="no impacts","no impacts"
),"")</f>
        <v>no impacts</v>
      </c>
      <c r="AH581" s="57" t="str" cm="1">
        <f t="array" ref="AH581">IFERROR(_xlfn.IFS(
AI581="MPR ISSUE","TX ISSUE",
AI581="BSS Hardware Issue","RAN ISSUE",
AI581="Sites strategiques, MLL, Pylone, etc.","ENVTECH",
AI581="AKTIVCO DEFAUT GE &amp; POWER Cabinet","POWER ISSUE",
AI581="AKTIVCO Coupure ENEO &amp; Baisse de tension","POWER ISSUE",
AI581="Coupure ENEO &amp; Baisse de tension","POWER ISSUE",
AI581="Defaut GE &amp; POWER Cabinet","POWER ISSUE",
AI581="Sharing","POWER ISSUE",
AI581="Sites strategiques &amp; DataCenter","POWER ISSUE",
AI581="Exclu","Exclu",
AI581="SAT","TX ISSUE",
AI581="SPARE-ISSUE","SPARE-ISSUE",
AI581="Fiber CAmtel","TX ISSUE",
AI581="Fiber AOF","TX ISSUE",
AI581="Projet OCM (HUAWEI)","TRAVAUX-HUAWEI",
AI581="Projet OCM (NOKIA)","TRAVAUX -NOKIA",
AI581="ACCESS-ISSUE","ACCESS-ISSUE",
AI581="Projet OCM (ZTE, NOKIA, autres projets)","TRAVAUX OCM",
AI581="No root CAuse","No root cause",
AI581="ODU HS","TX ISSUE",
AI581="IP &amp; VLAN","TX ISSUE",
AI581="Warehouse HUAWEI","SPARE-ISSUE",
AI581="SPARE-HS","SPARE-ISSUE",
AI581="Power Telco","RAN ISSUE",AI581="no impacts","no impacts"
),"")</f>
        <v>no impacts</v>
      </c>
      <c r="AI581" s="85" t="s">
        <v>5998</v>
      </c>
      <c r="AJ581" s="57" t="str" cm="1">
        <f t="array" ref="AJ581">IFERROR(_xlfn.IFS(
AI581="MPR ISSUE","ACTIVE",
AI581="BSS Hardware Issue","ACTIVE",
AI581="Sites strategiques, MLL, Pylone, etc.","PASSIVE",
AI581="AKTIVCO DEFAUT GE &amp; POWER Cabinet","PASSIVE",
AI581="AKTIVCO Coupure ENEO &amp; Baisse de tension","PASSIVE",
AI581="Coupure ENEO &amp; Baisse de tension","PASSIVE",
AI581="Defaut GE &amp; POWER Cabinet","PASSIVE",
AI581="Sharing","PASSIVE",
AI581="Sites strategiques &amp; DataCenter","PASSIVE",
AI581="Exclu","Exclu",
AI581="SAT","ACTIVE",
AI581="SPARE-ISSUE","SPARE-ISSUE",
AI581="Fiber CAmtel","ACTIVE",
AI581="Fiber AOF","ACTIVE",
AI581="Projet OCM (HUAWEI)","PLANNED WORKS",
AI581="Projet OCM (NOKIA)","PLANNED WORKS",
AI581="ACCESS-ISSUE","ACCESS-ISSUE",
AI581="Projet OCM (ZTE, NOKIA, autres projets)","PLANNED WORKS",
AI581="No root CAuse","No root cause",
AI581="ODU HS","ACTIVE",
AI581="IP &amp; VLAN","ACTIVE",
AI581="Warehouse HUAWEI","SPARE-ISSUE",
AI581="SPARE-HS","SPARE-ISSUE",
AI581="Power Telco","ACTIVE", AI581="no impacts","no impacts"
),"")</f>
        <v>no impacts</v>
      </c>
      <c r="AK581" s="23" t="s">
        <v>5537</v>
      </c>
      <c r="AL581" s="23" t="str">
        <f t="shared" si="19"/>
        <v>EXN_194</v>
      </c>
      <c r="AN581" s="9" t="s">
        <v>5537</v>
      </c>
      <c r="AO581" s="23" t="str">
        <f>_xlfn.XLOOKUP(B581,'INCIDENT-05-03-2026'!E:E,'INCIDENT-05-03-2026'!F:F,"")</f>
        <v/>
      </c>
      <c r="AP581" s="7" t="s">
        <v>5537</v>
      </c>
      <c r="AQ581" s="6"/>
      <c r="AR581" s="7"/>
      <c r="AS581" s="3" t="str">
        <f>_xlfn.XLOOKUP(B581,'[3]tt num | region | site id'!$C:$C,'[3]tt num | region | site id'!$Q:$Q,"")</f>
        <v/>
      </c>
      <c r="AT581" s="24" t="str">
        <f>_xlfn.XLOOKUP(B581,'[4]Cells Huawei 03052026 12h'!$B:$B,'[4]Cells Huawei 03052026 12h'!$T:$T,"")</f>
        <v/>
      </c>
      <c r="AU581" s="24" t="str">
        <f>_xlfn.XLOOKUP(B581,'[5]cells down 02052026 8h50'!$B:$B,'[5]cells down 02052026 8h50'!$R:$R,"")</f>
        <v/>
      </c>
      <c r="AV581" s="24" t="str">
        <f>_xlfn.XLOOKUP(B581,'[5]cells down 02052026 13h50'!$B:$B,'[5]cells down 02052026 13h50'!$R:$R,"")</f>
        <v/>
      </c>
      <c r="AW581" s="24" t="str">
        <f>_xlfn.XLOOKUP(B581,'[5]cells down 02052026 13h50'!$B:$B,'[5]cells down 02052026 13h50'!$R:$R,"")</f>
        <v/>
      </c>
      <c r="AX581" s="24" t="str">
        <f>_xlfn.XLOOKUP(B581,'[6]cell downs 03052026 8h40 '!$B:$B,'[6]cell downs 03052026 8h40 '!$R:$R,"")</f>
        <v/>
      </c>
      <c r="AY581" s="24" t="str">
        <f>_xlfn.XLOOKUP(B581,'[7]ALL SITES DOWN'!$D:$D,'[7]ALL SITES DOWN'!$J:$J,"")</f>
        <v/>
      </c>
      <c r="AZ581" s="24" t="str">
        <f>_xlfn.XLOOKUP(B581,'[8]ALL SITES DOWN'!$D:$D,'[8]ALL SITES DOWN'!$J:$J,"")</f>
        <v/>
      </c>
      <c r="BA581" s="9" t="str">
        <f>_xlfn.XLOOKUP(B581,[9]sheet1!$AC:$AC,[9]sheet1!$AF:$AF,"")</f>
        <v/>
      </c>
      <c r="BB581" s="14" t="s">
        <v>5537</v>
      </c>
      <c r="BC581" s="14" t="s">
        <v>5537</v>
      </c>
      <c r="BD581" s="14" t="str">
        <f>_xlfn.XLOOKUP(B581,'[10]cell downs 18042026 17h'!$B:$B,'[10]cell downs 18042026 17h'!$B:$B,"")</f>
        <v/>
      </c>
      <c r="BE581" s="14" t="str">
        <f>_xlfn.XLOOKUP(B581,'[11]Cells Huawei 19042026 15h'!$B:$B,'[11]Cells Huawei 19042026 15h'!$B:$B,"")</f>
        <v/>
      </c>
      <c r="BF581" s="9" t="str">
        <f>_xlfn.XLOOKUP(B581,'[12]cells down 19042026 9H40'!$B:$B,'[12]cells down 19042026 9H40'!$B:$B,"")</f>
        <v/>
      </c>
      <c r="BG581" s="9" t="s">
        <v>5537</v>
      </c>
      <c r="BH581" s="9" t="s">
        <v>12</v>
      </c>
    </row>
    <row r="582" spans="1:60" s="9" customFormat="1" x14ac:dyDescent="0.3">
      <c r="A582" s="25" t="s">
        <v>5444</v>
      </c>
      <c r="B582" s="32" t="s">
        <v>5445</v>
      </c>
      <c r="C582" s="3" t="str">
        <f>_xlfn.XLOOKUP(B582,'[1]daily break down'!$D:$D,'[1]daily break down'!$E:$E,"")</f>
        <v>NORD</v>
      </c>
      <c r="D582" s="25" t="s">
        <v>357</v>
      </c>
      <c r="E582" s="25" t="s">
        <v>122</v>
      </c>
      <c r="F582" s="25" t="s">
        <v>5403</v>
      </c>
      <c r="G582" s="25" t="s">
        <v>732</v>
      </c>
      <c r="H582" s="40" t="str">
        <f>_xlfn.XLOOKUP(B582,[2]CALCULATION!$B:$B,[2]CALCULATION!$H:$H,"")</f>
        <v>Huawei</v>
      </c>
      <c r="I582" s="34">
        <v>6.22979285626639</v>
      </c>
      <c r="J582" s="34">
        <v>3.342828729029514</v>
      </c>
      <c r="K582" s="34">
        <v>0</v>
      </c>
      <c r="L582" s="34">
        <v>0</v>
      </c>
      <c r="M582" s="34">
        <v>3.4642142720577116</v>
      </c>
      <c r="N582" s="34">
        <v>7.1004657095650243</v>
      </c>
      <c r="O582" s="34">
        <v>0</v>
      </c>
      <c r="P582" s="34">
        <v>0</v>
      </c>
      <c r="Q582" s="34">
        <v>0</v>
      </c>
      <c r="R582" s="34">
        <v>0</v>
      </c>
      <c r="S582" s="35">
        <v>0</v>
      </c>
      <c r="T582" s="35">
        <v>0</v>
      </c>
      <c r="U582" s="35">
        <v>0</v>
      </c>
      <c r="V582" s="35">
        <v>0</v>
      </c>
      <c r="W582" s="35">
        <v>0</v>
      </c>
      <c r="X582" s="35">
        <v>0</v>
      </c>
      <c r="Y582" s="35">
        <v>5.4294437167732488</v>
      </c>
      <c r="Z582" s="35">
        <v>3.4147932700402075</v>
      </c>
      <c r="AA582" s="35">
        <v>0</v>
      </c>
      <c r="AB582" s="35">
        <v>0</v>
      </c>
      <c r="AC582" s="35">
        <v>0</v>
      </c>
      <c r="AD582" s="35">
        <v>0</v>
      </c>
      <c r="AE582" s="58" t="s">
        <v>5560</v>
      </c>
      <c r="AF582" s="58"/>
      <c r="AG582" s="57" t="str" cm="1">
        <f t="array" ref="AG582">IFERROR(_xlfn.IFS(
AI582="MPR ISSUE","PDH",
AI582="BSS Hardware Issue","BSS",
AI582="Sites strategiques, MLL, Pylone, etc.","ENVTECH",
AI582="AKTIVCO DEFAUT GE &amp; POWER Cabinet","AKTIVCO",
AI582="AKTIVCO Coupure ENEO &amp; Baisse de tension","AKTIVCO GRID ONLY",
AI582="Coupure ENEO &amp; Baisse de tension","IHS GRID ONLY",
AI582="Defaut GE &amp; POWER Cabinet","IHS",
AI582="Sharing","Partners",
AI582="Sites strategiques &amp; DataCenter","SST &amp; DC",
AI582="Exclu","Exclu",
AI582="SAT","SAT",
AI582="SPARE-ISSUE","SPARE-ISSUE",
AI582="Fiber CAmtel","TRANS_FO_CAMTEL",
AI582="Fiber AOF","Fiber AOF",
AI582="Projet OCM (HUAWEI)","TRAVAUX-HUAWEI",
AI582="Projet OCM (NOKIA)","TRAVAUX-NOKIA",
AI582="ACCESS-ISSUE","ACCESS-ISSUE",
AI582="Projet OCM (ZTE, NOKIA, autres projets)","TRAVAUX OCM",
AI582="No root CAuse","No root cause",
AI582="ODU HS","PDH",
AI582="IP &amp; VLAN","PDH",
AI582="Warehouse HUAWEI","SPARE-ISSUE",
AI582="SPARE-HS","SPARE-ISSUE",
AI582="Power Telco","BSS",AI582="no impacts","no impacts"
),"")</f>
        <v>no impacts</v>
      </c>
      <c r="AH582" s="57" t="str" cm="1">
        <f t="array" ref="AH582">IFERROR(_xlfn.IFS(
AI582="MPR ISSUE","TX ISSUE",
AI582="BSS Hardware Issue","RAN ISSUE",
AI582="Sites strategiques, MLL, Pylone, etc.","ENVTECH",
AI582="AKTIVCO DEFAUT GE &amp; POWER Cabinet","POWER ISSUE",
AI582="AKTIVCO Coupure ENEO &amp; Baisse de tension","POWER ISSUE",
AI582="Coupure ENEO &amp; Baisse de tension","POWER ISSUE",
AI582="Defaut GE &amp; POWER Cabinet","POWER ISSUE",
AI582="Sharing","POWER ISSUE",
AI582="Sites strategiques &amp; DataCenter","POWER ISSUE",
AI582="Exclu","Exclu",
AI582="SAT","TX ISSUE",
AI582="SPARE-ISSUE","SPARE-ISSUE",
AI582="Fiber CAmtel","TX ISSUE",
AI582="Fiber AOF","TX ISSUE",
AI582="Projet OCM (HUAWEI)","TRAVAUX-HUAWEI",
AI582="Projet OCM (NOKIA)","TRAVAUX -NOKIA",
AI582="ACCESS-ISSUE","ACCESS-ISSUE",
AI582="Projet OCM (ZTE, NOKIA, autres projets)","TRAVAUX OCM",
AI582="No root CAuse","No root cause",
AI582="ODU HS","TX ISSUE",
AI582="IP &amp; VLAN","TX ISSUE",
AI582="Warehouse HUAWEI","SPARE-ISSUE",
AI582="SPARE-HS","SPARE-ISSUE",
AI582="Power Telco","RAN ISSUE",AI582="no impacts","no impacts"
),"")</f>
        <v>no impacts</v>
      </c>
      <c r="AI582" s="85" t="s">
        <v>5998</v>
      </c>
      <c r="AJ582" s="57" t="str" cm="1">
        <f t="array" ref="AJ582">IFERROR(_xlfn.IFS(
AI582="MPR ISSUE","ACTIVE",
AI582="BSS Hardware Issue","ACTIVE",
AI582="Sites strategiques, MLL, Pylone, etc.","PASSIVE",
AI582="AKTIVCO DEFAUT GE &amp; POWER Cabinet","PASSIVE",
AI582="AKTIVCO Coupure ENEO &amp; Baisse de tension","PASSIVE",
AI582="Coupure ENEO &amp; Baisse de tension","PASSIVE",
AI582="Defaut GE &amp; POWER Cabinet","PASSIVE",
AI582="Sharing","PASSIVE",
AI582="Sites strategiques &amp; DataCenter","PASSIVE",
AI582="Exclu","Exclu",
AI582="SAT","ACTIVE",
AI582="SPARE-ISSUE","SPARE-ISSUE",
AI582="Fiber CAmtel","ACTIVE",
AI582="Fiber AOF","ACTIVE",
AI582="Projet OCM (HUAWEI)","PLANNED WORKS",
AI582="Projet OCM (NOKIA)","PLANNED WORKS",
AI582="ACCESS-ISSUE","ACCESS-ISSUE",
AI582="Projet OCM (ZTE, NOKIA, autres projets)","PLANNED WORKS",
AI582="No root CAuse","No root cause",
AI582="ODU HS","ACTIVE",
AI582="IP &amp; VLAN","ACTIVE",
AI582="Warehouse HUAWEI","SPARE-ISSUE",
AI582="SPARE-HS","SPARE-ISSUE",
AI582="Power Telco","ACTIVE", AI582="no impacts","no impacts"
),"")</f>
        <v>no impacts</v>
      </c>
      <c r="AK582" s="23" t="s">
        <v>5537</v>
      </c>
      <c r="AL582" s="23" t="str">
        <f t="shared" si="19"/>
        <v>NRD_259</v>
      </c>
      <c r="AN582" s="9" t="s">
        <v>5537</v>
      </c>
      <c r="AO582" s="23" t="str">
        <f>_xlfn.XLOOKUP(B582,'INCIDENT-05-03-2026'!E:E,'INCIDENT-05-03-2026'!F:F,"")</f>
        <v/>
      </c>
      <c r="AP582" s="7" t="s">
        <v>5537</v>
      </c>
      <c r="AQ582" s="6"/>
      <c r="AR582" s="7"/>
      <c r="AS582" s="3" t="str">
        <f>_xlfn.XLOOKUP(B582,'[3]tt num | region | site id'!$C:$C,'[3]tt num | region | site id'!$Q:$Q,"")</f>
        <v/>
      </c>
      <c r="AT582" s="24" t="str">
        <f>_xlfn.XLOOKUP(B582,'[4]Cells Huawei 03052026 12h'!$B:$B,'[4]Cells Huawei 03052026 12h'!$T:$T,"")</f>
        <v/>
      </c>
      <c r="AU582" s="24" t="str">
        <f>_xlfn.XLOOKUP(B582,'[5]cells down 02052026 8h50'!$B:$B,'[5]cells down 02052026 8h50'!$R:$R,"")</f>
        <v/>
      </c>
      <c r="AV582" s="24" t="str">
        <f>_xlfn.XLOOKUP(B582,'[5]cells down 02052026 13h50'!$B:$B,'[5]cells down 02052026 13h50'!$R:$R,"")</f>
        <v/>
      </c>
      <c r="AW582" s="24" t="str">
        <f>_xlfn.XLOOKUP(B582,'[5]cells down 02052026 13h50'!$B:$B,'[5]cells down 02052026 13h50'!$R:$R,"")</f>
        <v/>
      </c>
      <c r="AX582" s="24" t="str">
        <f>_xlfn.XLOOKUP(B582,'[6]cell downs 03052026 8h40 '!$B:$B,'[6]cell downs 03052026 8h40 '!$R:$R,"")</f>
        <v/>
      </c>
      <c r="AY582" s="24" t="str">
        <f>_xlfn.XLOOKUP(B582,'[7]ALL SITES DOWN'!$D:$D,'[7]ALL SITES DOWN'!$J:$J,"")</f>
        <v/>
      </c>
      <c r="AZ582" s="24" t="str">
        <f>_xlfn.XLOOKUP(B582,'[8]ALL SITES DOWN'!$D:$D,'[8]ALL SITES DOWN'!$J:$J,"")</f>
        <v/>
      </c>
      <c r="BA582" s="9" t="str">
        <f>_xlfn.XLOOKUP(B582,[9]sheet1!$AC:$AC,[9]sheet1!$AF:$AF,"")</f>
        <v/>
      </c>
      <c r="BB582" s="14" t="s">
        <v>5537</v>
      </c>
      <c r="BC582" s="14" t="s">
        <v>5537</v>
      </c>
      <c r="BD582" s="14" t="str">
        <f>_xlfn.XLOOKUP(B582,'[10]cell downs 18042026 17h'!$B:$B,'[10]cell downs 18042026 17h'!$B:$B,"")</f>
        <v/>
      </c>
      <c r="BE582" s="14" t="str">
        <f>_xlfn.XLOOKUP(B582,'[11]Cells Huawei 19042026 15h'!$B:$B,'[11]Cells Huawei 19042026 15h'!$B:$B,"")</f>
        <v/>
      </c>
      <c r="BF582" s="9" t="str">
        <f>_xlfn.XLOOKUP(B582,'[12]cells down 19042026 9H40'!$B:$B,'[12]cells down 19042026 9H40'!$B:$B,"")</f>
        <v/>
      </c>
      <c r="BG582" s="9" t="s">
        <v>5537</v>
      </c>
      <c r="BH582" s="9" t="s">
        <v>12</v>
      </c>
    </row>
    <row r="583" spans="1:60" s="9" customFormat="1" x14ac:dyDescent="0.3">
      <c r="A583" s="1" t="s">
        <v>2073</v>
      </c>
      <c r="B583" s="8" t="s">
        <v>2074</v>
      </c>
      <c r="C583" s="3" t="str">
        <f>_xlfn.XLOOKUP(B583,'[1]daily break down'!$D:$D,'[1]daily break down'!$E:$E,"")</f>
        <v>NORD</v>
      </c>
      <c r="D583" s="1" t="s">
        <v>21</v>
      </c>
      <c r="E583" s="1" t="s">
        <v>122</v>
      </c>
      <c r="F583" s="3" t="s">
        <v>23</v>
      </c>
      <c r="G583" s="1" t="s">
        <v>2075</v>
      </c>
      <c r="H583" s="40" t="str">
        <f>_xlfn.XLOOKUP(B583,[2]CALCULATION!$B:$B,[2]CALCULATION!$H:$H,"")</f>
        <v>Huawei</v>
      </c>
      <c r="I583" s="34">
        <v>0</v>
      </c>
      <c r="J583" s="34">
        <v>0</v>
      </c>
      <c r="K583" s="34">
        <v>0</v>
      </c>
      <c r="L583" s="34">
        <v>0</v>
      </c>
      <c r="M583" s="34">
        <v>0</v>
      </c>
      <c r="N583" s="34">
        <v>0</v>
      </c>
      <c r="O583" s="34">
        <v>0</v>
      </c>
      <c r="P583" s="34">
        <v>0</v>
      </c>
      <c r="Q583" s="34">
        <v>0</v>
      </c>
      <c r="R583" s="34">
        <v>0</v>
      </c>
      <c r="S583" s="35">
        <v>0</v>
      </c>
      <c r="T583" s="35">
        <v>0</v>
      </c>
      <c r="U583" s="35">
        <v>0</v>
      </c>
      <c r="V583" s="35">
        <v>9.2242846706788448</v>
      </c>
      <c r="W583" s="35">
        <v>2.2291350985780451</v>
      </c>
      <c r="X583" s="35">
        <v>1.0978382458273053</v>
      </c>
      <c r="Y583" s="35">
        <v>5.3131411710655101</v>
      </c>
      <c r="Z583" s="35">
        <v>0</v>
      </c>
      <c r="AA583" s="35">
        <v>0</v>
      </c>
      <c r="AB583" s="35">
        <v>0</v>
      </c>
      <c r="AC583" s="35">
        <v>0</v>
      </c>
      <c r="AD583" s="35">
        <v>0</v>
      </c>
      <c r="AE583" s="58" t="s">
        <v>5559</v>
      </c>
      <c r="AF583" s="58"/>
      <c r="AG583" s="57" t="str" cm="1">
        <f t="array" ref="AG583">IFERROR(_xlfn.IFS(
AI583="MPR ISSUE","PDH",
AI583="BSS Hardware Issue","BSS",
AI583="Sites strategiques, MLL, Pylone, etc.","ENVTECH",
AI583="AKTIVCO DEFAUT GE &amp; POWER Cabinet","AKTIVCO",
AI583="AKTIVCO Coupure ENEO &amp; Baisse de tension","AKTIVCO GRID ONLY",
AI583="Coupure ENEO &amp; Baisse de tension","IHS GRID ONLY",
AI583="Defaut GE &amp; POWER Cabinet","IHS",
AI583="Sharing","Partners",
AI583="Sites strategiques &amp; DataCenter","SST &amp; DC",
AI583="Exclu","Exclu",
AI583="SAT","SAT",
AI583="SPARE-ISSUE","SPARE-ISSUE",
AI583="Fiber CAmtel","TRANS_FO_CAMTEL",
AI583="Fiber AOF","Fiber AOF",
AI583="Projet OCM (HUAWEI)","TRAVAUX-HUAWEI",
AI583="Projet OCM (NOKIA)","TRAVAUX-NOKIA",
AI583="ACCESS-ISSUE","ACCESS-ISSUE",
AI583="Projet OCM (ZTE, NOKIA, autres projets)","TRAVAUX OCM",
AI583="No root CAuse","No root cause",
AI583="ODU HS","PDH",
AI583="IP &amp; VLAN","PDH",
AI583="Warehouse HUAWEI","SPARE-ISSUE",
AI583="SPARE-HS","SPARE-ISSUE",
AI583="Power Telco","BSS",AI583="no impacts","no impacts"
),"")</f>
        <v>Exclu</v>
      </c>
      <c r="AH583" s="57" t="str" cm="1">
        <f t="array" ref="AH583">IFERROR(_xlfn.IFS(
AI583="MPR ISSUE","TX ISSUE",
AI583="BSS Hardware Issue","RAN ISSUE",
AI583="Sites strategiques, MLL, Pylone, etc.","ENVTECH",
AI583="AKTIVCO DEFAUT GE &amp; POWER Cabinet","POWER ISSUE",
AI583="AKTIVCO Coupure ENEO &amp; Baisse de tension","POWER ISSUE",
AI583="Coupure ENEO &amp; Baisse de tension","POWER ISSUE",
AI583="Defaut GE &amp; POWER Cabinet","POWER ISSUE",
AI583="Sharing","POWER ISSUE",
AI583="Sites strategiques &amp; DataCenter","POWER ISSUE",
AI583="Exclu","Exclu",
AI583="SAT","TX ISSUE",
AI583="SPARE-ISSUE","SPARE-ISSUE",
AI583="Fiber CAmtel","TX ISSUE",
AI583="Fiber AOF","TX ISSUE",
AI583="Projet OCM (HUAWEI)","TRAVAUX-HUAWEI",
AI583="Projet OCM (NOKIA)","TRAVAUX -NOKIA",
AI583="ACCESS-ISSUE","ACCESS-ISSUE",
AI583="Projet OCM (ZTE, NOKIA, autres projets)","TRAVAUX OCM",
AI583="No root CAuse","No root cause",
AI583="ODU HS","TX ISSUE",
AI583="IP &amp; VLAN","TX ISSUE",
AI583="Warehouse HUAWEI","SPARE-ISSUE",
AI583="SPARE-HS","SPARE-ISSUE",
AI583="Power Telco","RAN ISSUE",AI583="no impacts","no impacts"
),"")</f>
        <v>Exclu</v>
      </c>
      <c r="AI583" s="85" t="s">
        <v>5559</v>
      </c>
      <c r="AJ583" s="57" t="str" cm="1">
        <f t="array" ref="AJ583">IFERROR(_xlfn.IFS(
AI583="MPR ISSUE","ACTIVE",
AI583="BSS Hardware Issue","ACTIVE",
AI583="Sites strategiques, MLL, Pylone, etc.","PASSIVE",
AI583="AKTIVCO DEFAUT GE &amp; POWER Cabinet","PASSIVE",
AI583="AKTIVCO Coupure ENEO &amp; Baisse de tension","PASSIVE",
AI583="Coupure ENEO &amp; Baisse de tension","PASSIVE",
AI583="Defaut GE &amp; POWER Cabinet","PASSIVE",
AI583="Sharing","PASSIVE",
AI583="Sites strategiques &amp; DataCenter","PASSIVE",
AI583="Exclu","Exclu",
AI583="SAT","ACTIVE",
AI583="SPARE-ISSUE","SPARE-ISSUE",
AI583="Fiber CAmtel","ACTIVE",
AI583="Fiber AOF","ACTIVE",
AI583="Projet OCM (HUAWEI)","PLANNED WORKS",
AI583="Projet OCM (NOKIA)","PLANNED WORKS",
AI583="ACCESS-ISSUE","ACCESS-ISSUE",
AI583="Projet OCM (ZTE, NOKIA, autres projets)","PLANNED WORKS",
AI583="No root CAuse","No root cause",
AI583="ODU HS","ACTIVE",
AI583="IP &amp; VLAN","ACTIVE",
AI583="Warehouse HUAWEI","SPARE-ISSUE",
AI583="SPARE-HS","SPARE-ISSUE",
AI583="Power Telco","ACTIVE", AI583="no impacts","no impacts"
),"")</f>
        <v>Exclu</v>
      </c>
      <c r="AK583" s="23" t="s">
        <v>5537</v>
      </c>
      <c r="AL583" s="23" t="str">
        <f t="shared" si="19"/>
        <v>NRD_136</v>
      </c>
      <c r="AN583" s="9" t="s">
        <v>5537</v>
      </c>
      <c r="AO583" s="23" t="str">
        <f>_xlfn.XLOOKUP(B583,'INCIDENT-05-03-2026'!E:E,'INCIDENT-05-03-2026'!F:F,"")</f>
        <v/>
      </c>
      <c r="AP583" s="7" t="s">
        <v>5537</v>
      </c>
      <c r="AQ583" s="6"/>
      <c r="AR583" s="7"/>
      <c r="AS583" s="3" t="str">
        <f>_xlfn.XLOOKUP(B583,'[3]tt num | region | site id'!$C:$C,'[3]tt num | region | site id'!$Q:$Q,"")</f>
        <v/>
      </c>
      <c r="AT583" s="24" t="str">
        <f>_xlfn.XLOOKUP(B583,'[4]Cells Huawei 03052026 12h'!$B:$B,'[4]Cells Huawei 03052026 12h'!$T:$T,"")</f>
        <v/>
      </c>
      <c r="AU583" s="24" t="str">
        <f>_xlfn.XLOOKUP(B583,'[5]cells down 02052026 8h50'!$B:$B,'[5]cells down 02052026 8h50'!$R:$R,"")</f>
        <v/>
      </c>
      <c r="AV583" s="24" t="str">
        <f>_xlfn.XLOOKUP(B583,'[5]cells down 02052026 13h50'!$B:$B,'[5]cells down 02052026 13h50'!$R:$R,"")</f>
        <v/>
      </c>
      <c r="AW583" s="24" t="str">
        <f>_xlfn.XLOOKUP(B583,'[5]cells down 02052026 13h50'!$B:$B,'[5]cells down 02052026 13h50'!$R:$R,"")</f>
        <v/>
      </c>
      <c r="AX583" s="24" t="str">
        <f>_xlfn.XLOOKUP(B583,'[6]cell downs 03052026 8h40 '!$B:$B,'[6]cell downs 03052026 8h40 '!$R:$R,"")</f>
        <v/>
      </c>
      <c r="AY583" s="24" t="str">
        <f>_xlfn.XLOOKUP(B583,'[7]ALL SITES DOWN'!$D:$D,'[7]ALL SITES DOWN'!$J:$J,"")</f>
        <v/>
      </c>
      <c r="AZ583" s="24" t="str">
        <f>_xlfn.XLOOKUP(B583,'[8]ALL SITES DOWN'!$D:$D,'[8]ALL SITES DOWN'!$J:$J,"")</f>
        <v/>
      </c>
      <c r="BA583" s="9" t="str">
        <f>_xlfn.XLOOKUP(B583,[9]sheet1!$AC:$AC,[9]sheet1!$AF:$AF,"")</f>
        <v/>
      </c>
      <c r="BB583" s="14" t="s">
        <v>5537</v>
      </c>
      <c r="BC583" s="14" t="s">
        <v>5537</v>
      </c>
      <c r="BD583" s="14" t="str">
        <f>_xlfn.XLOOKUP(B583,'[10]cell downs 18042026 17h'!$B:$B,'[10]cell downs 18042026 17h'!$B:$B,"")</f>
        <v/>
      </c>
      <c r="BE583" s="14" t="str">
        <f>_xlfn.XLOOKUP(B583,'[11]Cells Huawei 19042026 15h'!$B:$B,'[11]Cells Huawei 19042026 15h'!$B:$B,"")</f>
        <v/>
      </c>
      <c r="BF583" s="9" t="str">
        <f>_xlfn.XLOOKUP(B583,'[12]cells down 19042026 9H40'!$B:$B,'[12]cells down 19042026 9H40'!$B:$B,"")</f>
        <v/>
      </c>
      <c r="BG583" s="9" t="s">
        <v>5537</v>
      </c>
      <c r="BH583" s="9" t="s">
        <v>5459</v>
      </c>
    </row>
    <row r="584" spans="1:60" s="9" customFormat="1" x14ac:dyDescent="0.3">
      <c r="A584" s="1" t="s">
        <v>2687</v>
      </c>
      <c r="B584" s="8" t="s">
        <v>2688</v>
      </c>
      <c r="C584" s="3" t="str">
        <f>_xlfn.XLOOKUP(B584,'[1]daily break down'!$D:$D,'[1]daily break down'!$E:$E,"")</f>
        <v>EXTREME-NORD</v>
      </c>
      <c r="D584" s="1" t="s">
        <v>21</v>
      </c>
      <c r="E584" s="1" t="s">
        <v>122</v>
      </c>
      <c r="F584" s="3" t="s">
        <v>55</v>
      </c>
      <c r="G584" s="1" t="s">
        <v>2687</v>
      </c>
      <c r="H584" s="40" t="str">
        <f>_xlfn.XLOOKUP(B584,[2]CALCULATION!$B:$B,[2]CALCULATION!$H:$H,"")</f>
        <v>Huawei</v>
      </c>
      <c r="I584" s="34">
        <v>0</v>
      </c>
      <c r="J584" s="34">
        <v>0</v>
      </c>
      <c r="K584" s="34">
        <v>0</v>
      </c>
      <c r="L584" s="34">
        <v>0</v>
      </c>
      <c r="M584" s="34">
        <v>0</v>
      </c>
      <c r="N584" s="34">
        <v>0</v>
      </c>
      <c r="O584" s="34">
        <v>0</v>
      </c>
      <c r="P584" s="34">
        <v>0</v>
      </c>
      <c r="Q584" s="34">
        <v>0</v>
      </c>
      <c r="R584" s="34">
        <v>0</v>
      </c>
      <c r="S584" s="35">
        <v>0</v>
      </c>
      <c r="T584" s="35">
        <v>0</v>
      </c>
      <c r="U584" s="35">
        <v>0</v>
      </c>
      <c r="V584" s="35">
        <v>5.7560931761563543</v>
      </c>
      <c r="W584" s="35">
        <v>5.0284219808066011</v>
      </c>
      <c r="X584" s="35">
        <v>10.490307705039193</v>
      </c>
      <c r="Y584" s="35">
        <v>5.2475259179358096</v>
      </c>
      <c r="Z584" s="35">
        <v>0</v>
      </c>
      <c r="AA584" s="35">
        <v>0</v>
      </c>
      <c r="AB584" s="35">
        <v>0</v>
      </c>
      <c r="AC584" s="35">
        <v>0</v>
      </c>
      <c r="AD584" s="35">
        <v>0</v>
      </c>
      <c r="AE584" s="58" t="s">
        <v>5603</v>
      </c>
      <c r="AF584" s="58"/>
      <c r="AG584" s="57" t="str" cm="1">
        <f t="array" ref="AG584">IFERROR(_xlfn.IFS(
AI584="MPR ISSUE","PDH",
AI584="BSS Hardware Issue","BSS",
AI584="Sites strategiques, MLL, Pylone, etc.","ENVTECH",
AI584="AKTIVCO DEFAUT GE &amp; POWER Cabinet","AKTIVCO",
AI584="AKTIVCO Coupure ENEO &amp; Baisse de tension","AKTIVCO GRID ONLY",
AI584="Coupure ENEO &amp; Baisse de tension","IHS GRID ONLY",
AI584="Defaut GE &amp; POWER Cabinet","IHS",
AI584="Sharing","Partners",
AI584="Sites strategiques &amp; DataCenter","SST &amp; DC",
AI584="Exclu","Exclu",
AI584="SAT","SAT",
AI584="SPARE-ISSUE","SPARE-ISSUE",
AI584="Fiber CAmtel","TRANS_FO_CAMTEL",
AI584="Fiber AOF","Fiber AOF",
AI584="Projet OCM (HUAWEI)","TRAVAUX-HUAWEI",
AI584="Projet OCM (NOKIA)","TRAVAUX-NOKIA",
AI584="ACCESS-ISSUE","ACCESS-ISSUE",
AI584="Projet OCM (ZTE, NOKIA, autres projets)","TRAVAUX OCM",
AI584="No root CAuse","No root cause",
AI584="ODU HS","PDH",
AI584="IP &amp; VLAN","PDH",
AI584="Warehouse HUAWEI","SPARE-ISSUE",
AI584="SPARE-HS","SPARE-ISSUE",
AI584="Power Telco","BSS",AI584="no impacts","no impacts"
),"")</f>
        <v>no impacts</v>
      </c>
      <c r="AH584" s="57" t="str" cm="1">
        <f t="array" ref="AH584">IFERROR(_xlfn.IFS(
AI584="MPR ISSUE","TX ISSUE",
AI584="BSS Hardware Issue","RAN ISSUE",
AI584="Sites strategiques, MLL, Pylone, etc.","ENVTECH",
AI584="AKTIVCO DEFAUT GE &amp; POWER Cabinet","POWER ISSUE",
AI584="AKTIVCO Coupure ENEO &amp; Baisse de tension","POWER ISSUE",
AI584="Coupure ENEO &amp; Baisse de tension","POWER ISSUE",
AI584="Defaut GE &amp; POWER Cabinet","POWER ISSUE",
AI584="Sharing","POWER ISSUE",
AI584="Sites strategiques &amp; DataCenter","POWER ISSUE",
AI584="Exclu","Exclu",
AI584="SAT","TX ISSUE",
AI584="SPARE-ISSUE","SPARE-ISSUE",
AI584="Fiber CAmtel","TX ISSUE",
AI584="Fiber AOF","TX ISSUE",
AI584="Projet OCM (HUAWEI)","TRAVAUX-HUAWEI",
AI584="Projet OCM (NOKIA)","TRAVAUX -NOKIA",
AI584="ACCESS-ISSUE","ACCESS-ISSUE",
AI584="Projet OCM (ZTE, NOKIA, autres projets)","TRAVAUX OCM",
AI584="No root CAuse","No root cause",
AI584="ODU HS","TX ISSUE",
AI584="IP &amp; VLAN","TX ISSUE",
AI584="Warehouse HUAWEI","SPARE-ISSUE",
AI584="SPARE-HS","SPARE-ISSUE",
AI584="Power Telco","RAN ISSUE",AI584="no impacts","no impacts"
),"")</f>
        <v>no impacts</v>
      </c>
      <c r="AI584" s="85" t="s">
        <v>5998</v>
      </c>
      <c r="AJ584" s="57" t="str" cm="1">
        <f t="array" ref="AJ584">IFERROR(_xlfn.IFS(
AI584="MPR ISSUE","ACTIVE",
AI584="BSS Hardware Issue","ACTIVE",
AI584="Sites strategiques, MLL, Pylone, etc.","PASSIVE",
AI584="AKTIVCO DEFAUT GE &amp; POWER Cabinet","PASSIVE",
AI584="AKTIVCO Coupure ENEO &amp; Baisse de tension","PASSIVE",
AI584="Coupure ENEO &amp; Baisse de tension","PASSIVE",
AI584="Defaut GE &amp; POWER Cabinet","PASSIVE",
AI584="Sharing","PASSIVE",
AI584="Sites strategiques &amp; DataCenter","PASSIVE",
AI584="Exclu","Exclu",
AI584="SAT","ACTIVE",
AI584="SPARE-ISSUE","SPARE-ISSUE",
AI584="Fiber CAmtel","ACTIVE",
AI584="Fiber AOF","ACTIVE",
AI584="Projet OCM (HUAWEI)","PLANNED WORKS",
AI584="Projet OCM (NOKIA)","PLANNED WORKS",
AI584="ACCESS-ISSUE","ACCESS-ISSUE",
AI584="Projet OCM (ZTE, NOKIA, autres projets)","PLANNED WORKS",
AI584="No root CAuse","No root cause",
AI584="ODU HS","ACTIVE",
AI584="IP &amp; VLAN","ACTIVE",
AI584="Warehouse HUAWEI","SPARE-ISSUE",
AI584="SPARE-HS","SPARE-ISSUE",
AI584="Power Telco","ACTIVE", AI584="no impacts","no impacts"
),"")</f>
        <v>no impacts</v>
      </c>
      <c r="AK584" s="23" t="s">
        <v>5537</v>
      </c>
      <c r="AL584" s="23" t="str">
        <f t="shared" si="19"/>
        <v>EXN_231</v>
      </c>
      <c r="AN584" s="9" t="s">
        <v>5537</v>
      </c>
      <c r="AO584" s="23" t="str">
        <f>_xlfn.XLOOKUP(B584,'INCIDENT-05-03-2026'!E:E,'INCIDENT-05-03-2026'!F:F,"")</f>
        <v/>
      </c>
      <c r="AP584" s="7" t="s">
        <v>5537</v>
      </c>
      <c r="AQ584" s="6"/>
      <c r="AR584" s="7"/>
      <c r="AS584" s="3" t="str">
        <f>_xlfn.XLOOKUP(B584,'[3]tt num | region | site id'!$C:$C,'[3]tt num | region | site id'!$Q:$Q,"")</f>
        <v/>
      </c>
      <c r="AT584" s="24" t="str">
        <f>_xlfn.XLOOKUP(B584,'[4]Cells Huawei 03052026 12h'!$B:$B,'[4]Cells Huawei 03052026 12h'!$T:$T,"")</f>
        <v/>
      </c>
      <c r="AU584" s="24" t="str">
        <f>_xlfn.XLOOKUP(B584,'[5]cells down 02052026 8h50'!$B:$B,'[5]cells down 02052026 8h50'!$R:$R,"")</f>
        <v/>
      </c>
      <c r="AV584" s="24" t="str">
        <f>_xlfn.XLOOKUP(B584,'[5]cells down 02052026 13h50'!$B:$B,'[5]cells down 02052026 13h50'!$R:$R,"")</f>
        <v/>
      </c>
      <c r="AW584" s="24" t="str">
        <f>_xlfn.XLOOKUP(B584,'[5]cells down 02052026 13h50'!$B:$B,'[5]cells down 02052026 13h50'!$R:$R,"")</f>
        <v/>
      </c>
      <c r="AX584" s="24" t="str">
        <f>_xlfn.XLOOKUP(B584,'[6]cell downs 03052026 8h40 '!$B:$B,'[6]cell downs 03052026 8h40 '!$R:$R,"")</f>
        <v/>
      </c>
      <c r="AY584" s="24" t="str">
        <f>_xlfn.XLOOKUP(B584,'[7]ALL SITES DOWN'!$D:$D,'[7]ALL SITES DOWN'!$J:$J,"")</f>
        <v/>
      </c>
      <c r="AZ584" s="24" t="str">
        <f>_xlfn.XLOOKUP(B584,'[8]ALL SITES DOWN'!$D:$D,'[8]ALL SITES DOWN'!$J:$J,"")</f>
        <v/>
      </c>
      <c r="BA584" s="9" t="str">
        <f>_xlfn.XLOOKUP(B584,[9]sheet1!$AC:$AC,[9]sheet1!$AF:$AF,"")</f>
        <v/>
      </c>
      <c r="BB584" s="14" t="s">
        <v>5537</v>
      </c>
      <c r="BC584" s="14" t="s">
        <v>5537</v>
      </c>
      <c r="BD584" s="14" t="str">
        <f>_xlfn.XLOOKUP(B584,'[10]cell downs 18042026 17h'!$B:$B,'[10]cell downs 18042026 17h'!$B:$B,"")</f>
        <v/>
      </c>
      <c r="BE584" s="14" t="str">
        <f>_xlfn.XLOOKUP(B584,'[11]Cells Huawei 19042026 15h'!$B:$B,'[11]Cells Huawei 19042026 15h'!$B:$B,"")</f>
        <v/>
      </c>
      <c r="BF584" s="9" t="str">
        <f>_xlfn.XLOOKUP(B584,'[12]cells down 19042026 9H40'!$B:$B,'[12]cells down 19042026 9H40'!$B:$B,"")</f>
        <v/>
      </c>
      <c r="BG584" s="9" t="s">
        <v>5537</v>
      </c>
      <c r="BH584" s="9" t="s">
        <v>5582</v>
      </c>
    </row>
    <row r="585" spans="1:60" s="9" customFormat="1" x14ac:dyDescent="0.3">
      <c r="A585" s="1" t="s">
        <v>390</v>
      </c>
      <c r="B585" s="8" t="s">
        <v>391</v>
      </c>
      <c r="C585" s="3" t="str">
        <f>_xlfn.XLOOKUP(B585,'[1]daily break down'!$D:$D,'[1]daily break down'!$E:$E,"")</f>
        <v>CENTRE</v>
      </c>
      <c r="D585" s="1" t="s">
        <v>11</v>
      </c>
      <c r="E585" s="1" t="s">
        <v>12</v>
      </c>
      <c r="F585" s="3" t="s">
        <v>69</v>
      </c>
      <c r="G585" s="1" t="s">
        <v>390</v>
      </c>
      <c r="H585" s="42" t="str">
        <f>_xlfn.XLOOKUP(B585,[2]CALCULATION!$B:$B,[2]CALCULATION!$H:$H,"")</f>
        <v>ZTE</v>
      </c>
      <c r="I585" s="34">
        <v>4.6737834390716344</v>
      </c>
      <c r="J585" s="34">
        <v>4.6739457589141615</v>
      </c>
      <c r="K585" s="34">
        <v>4.6738375456858101</v>
      </c>
      <c r="L585" s="34">
        <v>4.6735129060007585</v>
      </c>
      <c r="M585" s="34">
        <v>0</v>
      </c>
      <c r="N585" s="34">
        <v>0</v>
      </c>
      <c r="O585" s="34">
        <v>0</v>
      </c>
      <c r="P585" s="34">
        <v>0</v>
      </c>
      <c r="Q585" s="34">
        <v>0</v>
      </c>
      <c r="R585" s="34">
        <v>0</v>
      </c>
      <c r="S585" s="35">
        <v>0</v>
      </c>
      <c r="T585" s="35">
        <v>0</v>
      </c>
      <c r="U585" s="35">
        <v>0</v>
      </c>
      <c r="V585" s="35">
        <v>4.6216216794651199</v>
      </c>
      <c r="W585" s="35">
        <v>4.6217286899350229</v>
      </c>
      <c r="X585" s="35">
        <v>4.6215681742301671</v>
      </c>
      <c r="Y585" s="35">
        <v>5.1042388987338523</v>
      </c>
      <c r="Z585" s="35">
        <v>0</v>
      </c>
      <c r="AA585" s="35">
        <v>0</v>
      </c>
      <c r="AB585" s="35">
        <v>0</v>
      </c>
      <c r="AC585" s="35">
        <v>0</v>
      </c>
      <c r="AD585" s="35">
        <v>0</v>
      </c>
      <c r="AE585" s="58" t="s">
        <v>5559</v>
      </c>
      <c r="AF585" s="58"/>
      <c r="AG585" s="57" t="str" cm="1">
        <f t="array" ref="AG585">IFERROR(_xlfn.IFS(
AI585="MPR ISSUE","PDH",
AI585="BSS Hardware Issue","BSS",
AI585="Sites strategiques, MLL, Pylone, etc.","ENVTECH",
AI585="AKTIVCO DEFAUT GE &amp; POWER Cabinet","AKTIVCO",
AI585="AKTIVCO Coupure ENEO &amp; Baisse de tension","AKTIVCO GRID ONLY",
AI585="Coupure ENEO &amp; Baisse de tension","IHS GRID ONLY",
AI585="Defaut GE &amp; POWER Cabinet","IHS",
AI585="Sharing","Partners",
AI585="Sites strategiques &amp; DataCenter","SST &amp; DC",
AI585="Exclu","Exclu",
AI585="SAT","SAT",
AI585="SPARE-ISSUE","SPARE-ISSUE",
AI585="Fiber CAmtel","TRANS_FO_CAMTEL",
AI585="Fiber AOF","Fiber AOF",
AI585="Projet OCM (HUAWEI)","TRAVAUX-HUAWEI",
AI585="Projet OCM (NOKIA)","TRAVAUX-NOKIA",
AI585="ACCESS-ISSUE","ACCESS-ISSUE",
AI585="Projet OCM (ZTE, NOKIA, autres projets)","TRAVAUX OCM",
AI585="No root CAuse","No root cause",
AI585="ODU HS","PDH",
AI585="IP &amp; VLAN","PDH",
AI585="Warehouse HUAWEI","SPARE-ISSUE",
AI585="SPARE-HS","SPARE-ISSUE",
AI585="Power Telco","BSS",AI585="no impacts","no impacts"
),"")</f>
        <v>Exclu</v>
      </c>
      <c r="AH585" s="57" t="str" cm="1">
        <f t="array" ref="AH585">IFERROR(_xlfn.IFS(
AI585="MPR ISSUE","TX ISSUE",
AI585="BSS Hardware Issue","RAN ISSUE",
AI585="Sites strategiques, MLL, Pylone, etc.","ENVTECH",
AI585="AKTIVCO DEFAUT GE &amp; POWER Cabinet","POWER ISSUE",
AI585="AKTIVCO Coupure ENEO &amp; Baisse de tension","POWER ISSUE",
AI585="Coupure ENEO &amp; Baisse de tension","POWER ISSUE",
AI585="Defaut GE &amp; POWER Cabinet","POWER ISSUE",
AI585="Sharing","POWER ISSUE",
AI585="Sites strategiques &amp; DataCenter","POWER ISSUE",
AI585="Exclu","Exclu",
AI585="SAT","TX ISSUE",
AI585="SPARE-ISSUE","SPARE-ISSUE",
AI585="Fiber CAmtel","TX ISSUE",
AI585="Fiber AOF","TX ISSUE",
AI585="Projet OCM (HUAWEI)","TRAVAUX-HUAWEI",
AI585="Projet OCM (NOKIA)","TRAVAUX -NOKIA",
AI585="ACCESS-ISSUE","ACCESS-ISSUE",
AI585="Projet OCM (ZTE, NOKIA, autres projets)","TRAVAUX OCM",
AI585="No root CAuse","No root cause",
AI585="ODU HS","TX ISSUE",
AI585="IP &amp; VLAN","TX ISSUE",
AI585="Warehouse HUAWEI","SPARE-ISSUE",
AI585="SPARE-HS","SPARE-ISSUE",
AI585="Power Telco","RAN ISSUE",AI585="no impacts","no impacts"
),"")</f>
        <v>Exclu</v>
      </c>
      <c r="AI585" s="85" t="s">
        <v>5559</v>
      </c>
      <c r="AJ585" s="57" t="str" cm="1">
        <f t="array" ref="AJ585">IFERROR(_xlfn.IFS(
AI585="MPR ISSUE","ACTIVE",
AI585="BSS Hardware Issue","ACTIVE",
AI585="Sites strategiques, MLL, Pylone, etc.","PASSIVE",
AI585="AKTIVCO DEFAUT GE &amp; POWER Cabinet","PASSIVE",
AI585="AKTIVCO Coupure ENEO &amp; Baisse de tension","PASSIVE",
AI585="Coupure ENEO &amp; Baisse de tension","PASSIVE",
AI585="Defaut GE &amp; POWER Cabinet","PASSIVE",
AI585="Sharing","PASSIVE",
AI585="Sites strategiques &amp; DataCenter","PASSIVE",
AI585="Exclu","Exclu",
AI585="SAT","ACTIVE",
AI585="SPARE-ISSUE","SPARE-ISSUE",
AI585="Fiber CAmtel","ACTIVE",
AI585="Fiber AOF","ACTIVE",
AI585="Projet OCM (HUAWEI)","PLANNED WORKS",
AI585="Projet OCM (NOKIA)","PLANNED WORKS",
AI585="ACCESS-ISSUE","ACCESS-ISSUE",
AI585="Projet OCM (ZTE, NOKIA, autres projets)","PLANNED WORKS",
AI585="No root CAuse","No root cause",
AI585="ODU HS","ACTIVE",
AI585="IP &amp; VLAN","ACTIVE",
AI585="Warehouse HUAWEI","SPARE-ISSUE",
AI585="SPARE-HS","SPARE-ISSUE",
AI585="Power Telco","ACTIVE", AI585="no impacts","no impacts"
),"")</f>
        <v>Exclu</v>
      </c>
      <c r="AK585" s="23" t="s">
        <v>5537</v>
      </c>
      <c r="AL585" s="23" t="str">
        <f t="shared" si="19"/>
        <v>SUD_016</v>
      </c>
      <c r="AN585" s="9" t="s">
        <v>5537</v>
      </c>
      <c r="AO585" s="23" t="str">
        <f>_xlfn.XLOOKUP(B585,'INCIDENT-05-03-2026'!E:E,'INCIDENT-05-03-2026'!F:F,"")</f>
        <v/>
      </c>
      <c r="AP585" s="7" t="s">
        <v>5537</v>
      </c>
      <c r="AQ585" s="6"/>
      <c r="AR585" s="7"/>
      <c r="AS585" s="3" t="str">
        <f>_xlfn.XLOOKUP(B585,'[3]tt num | region | site id'!$C:$C,'[3]tt num | region | site id'!$Q:$Q,"")</f>
        <v/>
      </c>
      <c r="AT585" s="24" t="str">
        <f>_xlfn.XLOOKUP(B585,'[4]Cells Huawei 03052026 12h'!$B:$B,'[4]Cells Huawei 03052026 12h'!$T:$T,"")</f>
        <v/>
      </c>
      <c r="AU585" s="24" t="str">
        <f>_xlfn.XLOOKUP(B585,'[5]cells down 02052026 8h50'!$B:$B,'[5]cells down 02052026 8h50'!$R:$R,"")</f>
        <v/>
      </c>
      <c r="AV585" s="24" t="str">
        <f>_xlfn.XLOOKUP(B585,'[5]cells down 02052026 13h50'!$B:$B,'[5]cells down 02052026 13h50'!$R:$R,"")</f>
        <v/>
      </c>
      <c r="AW585" s="24" t="str">
        <f>_xlfn.XLOOKUP(B585,'[5]cells down 02052026 13h50'!$B:$B,'[5]cells down 02052026 13h50'!$R:$R,"")</f>
        <v/>
      </c>
      <c r="AX585" s="24" t="str">
        <f>_xlfn.XLOOKUP(B585,'[6]cell downs 03052026 8h40 '!$B:$B,'[6]cell downs 03052026 8h40 '!$R:$R,"")</f>
        <v/>
      </c>
      <c r="AY585" s="24" t="str">
        <f>_xlfn.XLOOKUP(B585,'[7]ALL SITES DOWN'!$D:$D,'[7]ALL SITES DOWN'!$J:$J,"")</f>
        <v/>
      </c>
      <c r="AZ585" s="24" t="str">
        <f>_xlfn.XLOOKUP(B585,'[8]ALL SITES DOWN'!$D:$D,'[8]ALL SITES DOWN'!$J:$J,"")</f>
        <v/>
      </c>
      <c r="BA585" s="9" t="str">
        <f>_xlfn.XLOOKUP(B585,[9]sheet1!$AC:$AC,[9]sheet1!$AF:$AF,"")</f>
        <v/>
      </c>
      <c r="BB585" s="14" t="s">
        <v>5537</v>
      </c>
      <c r="BC585" s="14" t="s">
        <v>5537</v>
      </c>
      <c r="BD585" s="14" t="str">
        <f>_xlfn.XLOOKUP(B585,'[10]cell downs 18042026 17h'!$B:$B,'[10]cell downs 18042026 17h'!$B:$B,"")</f>
        <v/>
      </c>
      <c r="BE585" s="14" t="str">
        <f>_xlfn.XLOOKUP(B585,'[11]Cells Huawei 19042026 15h'!$B:$B,'[11]Cells Huawei 19042026 15h'!$B:$B,"")</f>
        <v/>
      </c>
      <c r="BF585" s="9" t="str">
        <f>_xlfn.XLOOKUP(B585,'[12]cells down 19042026 9H40'!$B:$B,'[12]cells down 19042026 9H40'!$B:$B,"")</f>
        <v/>
      </c>
      <c r="BG585" s="9" t="s">
        <v>391</v>
      </c>
      <c r="BH585" s="9" t="s">
        <v>318</v>
      </c>
    </row>
    <row r="586" spans="1:60" s="9" customFormat="1" x14ac:dyDescent="0.3">
      <c r="A586" s="25" t="s">
        <v>5384</v>
      </c>
      <c r="B586" s="25" t="s">
        <v>5385</v>
      </c>
      <c r="C586" s="3" t="str">
        <f>_xlfn.XLOOKUP(B586,'[1]daily break down'!$D:$D,'[1]daily break down'!$E:$E,"")</f>
        <v>Maroua</v>
      </c>
      <c r="D586" s="25" t="s">
        <v>357</v>
      </c>
      <c r="E586" s="25" t="s">
        <v>987</v>
      </c>
      <c r="F586" s="25" t="s">
        <v>5382</v>
      </c>
      <c r="G586" s="25" t="s">
        <v>84</v>
      </c>
      <c r="H586" s="40" t="str">
        <f>_xlfn.XLOOKUP(B586,[2]CALCULATION!$B:$B,[2]CALCULATION!$H:$H,"")</f>
        <v>Huawei</v>
      </c>
      <c r="I586" s="34">
        <v>18.491409199476077</v>
      </c>
      <c r="J586" s="34">
        <v>18.491409199476077</v>
      </c>
      <c r="K586" s="34">
        <v>18.491141673301318</v>
      </c>
      <c r="L586" s="34">
        <v>18.491409199476077</v>
      </c>
      <c r="M586" s="34">
        <v>18.491141673301318</v>
      </c>
      <c r="N586" s="34">
        <v>18.491409199476077</v>
      </c>
      <c r="O586" s="34">
        <v>12.774196494051644</v>
      </c>
      <c r="P586" s="34">
        <v>4.8485908861322997</v>
      </c>
      <c r="Q586" s="34">
        <v>0</v>
      </c>
      <c r="R586" s="34">
        <v>0.56840394597540755</v>
      </c>
      <c r="S586" s="35">
        <v>0</v>
      </c>
      <c r="T586" s="35">
        <v>5.6563950883621112</v>
      </c>
      <c r="U586" s="35">
        <v>0</v>
      </c>
      <c r="V586" s="35" t="s">
        <v>5537</v>
      </c>
      <c r="W586" s="35">
        <v>5.6563950883621112</v>
      </c>
      <c r="X586" s="35">
        <v>1.5262368270111548</v>
      </c>
      <c r="Y586" s="35">
        <v>4.9778595337767859</v>
      </c>
      <c r="Z586" s="35">
        <v>0</v>
      </c>
      <c r="AA586" s="35">
        <v>0</v>
      </c>
      <c r="AB586" s="35">
        <v>0</v>
      </c>
      <c r="AC586" s="35">
        <v>0</v>
      </c>
      <c r="AD586" s="35">
        <v>0</v>
      </c>
      <c r="AE586" s="58" t="s">
        <v>5559</v>
      </c>
      <c r="AF586" s="58"/>
      <c r="AG586" s="57" t="str" cm="1">
        <f t="array" ref="AG586">IFERROR(_xlfn.IFS(
AI586="MPR ISSUE","PDH",
AI586="BSS Hardware Issue","BSS",
AI586="Sites strategiques, MLL, Pylone, etc.","ENVTECH",
AI586="AKTIVCO DEFAUT GE &amp; POWER Cabinet","AKTIVCO",
AI586="AKTIVCO Coupure ENEO &amp; Baisse de tension","AKTIVCO GRID ONLY",
AI586="Coupure ENEO &amp; Baisse de tension","IHS GRID ONLY",
AI586="Defaut GE &amp; POWER Cabinet","IHS",
AI586="Sharing","Partners",
AI586="Sites strategiques &amp; DataCenter","SST &amp; DC",
AI586="Exclu","Exclu",
AI586="SAT","SAT",
AI586="SPARE-ISSUE","SPARE-ISSUE",
AI586="Fiber CAmtel","TRANS_FO_CAMTEL",
AI586="Fiber AOF","Fiber AOF",
AI586="Projet OCM (HUAWEI)","TRAVAUX-HUAWEI",
AI586="Projet OCM (NOKIA)","TRAVAUX-NOKIA",
AI586="ACCESS-ISSUE","ACCESS-ISSUE",
AI586="Projet OCM (ZTE, NOKIA, autres projets)","TRAVAUX OCM",
AI586="No root CAuse","No root cause",
AI586="ODU HS","PDH",
AI586="IP &amp; VLAN","PDH",
AI586="Warehouse HUAWEI","SPARE-ISSUE",
AI586="SPARE-HS","SPARE-ISSUE",
AI586="Power Telco","BSS",AI586="no impacts","no impacts"
),"")</f>
        <v>Exclu</v>
      </c>
      <c r="AH586" s="57" t="str" cm="1">
        <f t="array" ref="AH586">IFERROR(_xlfn.IFS(
AI586="MPR ISSUE","TX ISSUE",
AI586="BSS Hardware Issue","RAN ISSUE",
AI586="Sites strategiques, MLL, Pylone, etc.","ENVTECH",
AI586="AKTIVCO DEFAUT GE &amp; POWER Cabinet","POWER ISSUE",
AI586="AKTIVCO Coupure ENEO &amp; Baisse de tension","POWER ISSUE",
AI586="Coupure ENEO &amp; Baisse de tension","POWER ISSUE",
AI586="Defaut GE &amp; POWER Cabinet","POWER ISSUE",
AI586="Sharing","POWER ISSUE",
AI586="Sites strategiques &amp; DataCenter","POWER ISSUE",
AI586="Exclu","Exclu",
AI586="SAT","TX ISSUE",
AI586="SPARE-ISSUE","SPARE-ISSUE",
AI586="Fiber CAmtel","TX ISSUE",
AI586="Fiber AOF","TX ISSUE",
AI586="Projet OCM (HUAWEI)","TRAVAUX-HUAWEI",
AI586="Projet OCM (NOKIA)","TRAVAUX -NOKIA",
AI586="ACCESS-ISSUE","ACCESS-ISSUE",
AI586="Projet OCM (ZTE, NOKIA, autres projets)","TRAVAUX OCM",
AI586="No root CAuse","No root cause",
AI586="ODU HS","TX ISSUE",
AI586="IP &amp; VLAN","TX ISSUE",
AI586="Warehouse HUAWEI","SPARE-ISSUE",
AI586="SPARE-HS","SPARE-ISSUE",
AI586="Power Telco","RAN ISSUE",AI586="no impacts","no impacts"
),"")</f>
        <v>Exclu</v>
      </c>
      <c r="AI586" s="85" t="s">
        <v>5559</v>
      </c>
      <c r="AJ586" s="57" t="str" cm="1">
        <f t="array" ref="AJ586">IFERROR(_xlfn.IFS(
AI586="MPR ISSUE","ACTIVE",
AI586="BSS Hardware Issue","ACTIVE",
AI586="Sites strategiques, MLL, Pylone, etc.","PASSIVE",
AI586="AKTIVCO DEFAUT GE &amp; POWER Cabinet","PASSIVE",
AI586="AKTIVCO Coupure ENEO &amp; Baisse de tension","PASSIVE",
AI586="Coupure ENEO &amp; Baisse de tension","PASSIVE",
AI586="Defaut GE &amp; POWER Cabinet","PASSIVE",
AI586="Sharing","PASSIVE",
AI586="Sites strategiques &amp; DataCenter","PASSIVE",
AI586="Exclu","Exclu",
AI586="SAT","ACTIVE",
AI586="SPARE-ISSUE","SPARE-ISSUE",
AI586="Fiber CAmtel","ACTIVE",
AI586="Fiber AOF","ACTIVE",
AI586="Projet OCM (HUAWEI)","PLANNED WORKS",
AI586="Projet OCM (NOKIA)","PLANNED WORKS",
AI586="ACCESS-ISSUE","ACCESS-ISSUE",
AI586="Projet OCM (ZTE, NOKIA, autres projets)","PLANNED WORKS",
AI586="No root CAuse","No root cause",
AI586="ODU HS","ACTIVE",
AI586="IP &amp; VLAN","ACTIVE",
AI586="Warehouse HUAWEI","SPARE-ISSUE",
AI586="SPARE-HS","SPARE-ISSUE",
AI586="Power Telco","ACTIVE", AI586="no impacts","no impacts"
),"")</f>
        <v>Exclu</v>
      </c>
      <c r="AK586" s="23" t="s">
        <v>5537</v>
      </c>
      <c r="AL586" s="23" t="str">
        <f t="shared" si="19"/>
        <v>EXN_350</v>
      </c>
      <c r="AN586" s="9" t="s">
        <v>5537</v>
      </c>
      <c r="AO586" s="23" t="str">
        <f>_xlfn.XLOOKUP(B586,'INCIDENT-05-03-2026'!E:E,'INCIDENT-05-03-2026'!F:F,"")</f>
        <v/>
      </c>
      <c r="AP586" s="7" t="s">
        <v>5537</v>
      </c>
      <c r="AQ586" s="6"/>
      <c r="AR586" s="7"/>
      <c r="AS586" s="3" t="str">
        <f>_xlfn.XLOOKUP(B586,'[3]tt num | region | site id'!$C:$C,'[3]tt num | region | site id'!$Q:$Q,"")</f>
        <v/>
      </c>
      <c r="AT586" s="24" t="str">
        <f>_xlfn.XLOOKUP(B586,'[4]Cells Huawei 03052026 12h'!$B:$B,'[4]Cells Huawei 03052026 12h'!$T:$T,"")</f>
        <v/>
      </c>
      <c r="AU586" s="24" t="str">
        <f>_xlfn.XLOOKUP(B586,'[5]cells down 02052026 8h50'!$B:$B,'[5]cells down 02052026 8h50'!$R:$R,"")</f>
        <v/>
      </c>
      <c r="AV586" s="24" t="str">
        <f>_xlfn.XLOOKUP(B586,'[5]cells down 02052026 13h50'!$B:$B,'[5]cells down 02052026 13h50'!$R:$R,"")</f>
        <v/>
      </c>
      <c r="AW586" s="24" t="str">
        <f>_xlfn.XLOOKUP(B586,'[5]cells down 02052026 13h50'!$B:$B,'[5]cells down 02052026 13h50'!$R:$R,"")</f>
        <v/>
      </c>
      <c r="AX586" s="24" t="str">
        <f>_xlfn.XLOOKUP(B586,'[6]cell downs 03052026 8h40 '!$B:$B,'[6]cell downs 03052026 8h40 '!$R:$R,"")</f>
        <v/>
      </c>
      <c r="AY586" s="24" t="str">
        <f>_xlfn.XLOOKUP(B586,'[7]ALL SITES DOWN'!$D:$D,'[7]ALL SITES DOWN'!$J:$J,"")</f>
        <v/>
      </c>
      <c r="AZ586" s="24" t="str">
        <f>_xlfn.XLOOKUP(B586,'[8]ALL SITES DOWN'!$D:$D,'[8]ALL SITES DOWN'!$J:$J,"")</f>
        <v/>
      </c>
      <c r="BA586" s="9" t="str">
        <f>_xlfn.XLOOKUP(B586,[9]sheet1!$AC:$AC,[9]sheet1!$AF:$AF,"")</f>
        <v/>
      </c>
      <c r="BB586" s="14" t="s">
        <v>5537</v>
      </c>
      <c r="BC586" s="14" t="s">
        <v>5537</v>
      </c>
      <c r="BD586" s="14" t="str">
        <f>_xlfn.XLOOKUP(B586,'[10]cell downs 18042026 17h'!$B:$B,'[10]cell downs 18042026 17h'!$B:$B,"")</f>
        <v/>
      </c>
      <c r="BE586" s="14" t="str">
        <f>_xlfn.XLOOKUP(B586,'[11]Cells Huawei 19042026 15h'!$B:$B,'[11]Cells Huawei 19042026 15h'!$B:$B,"")</f>
        <v>EXN_350</v>
      </c>
      <c r="BF586" s="9" t="str">
        <f>_xlfn.XLOOKUP(B586,'[12]cells down 19042026 9H40'!$B:$B,'[12]cells down 19042026 9H40'!$B:$B,"")</f>
        <v/>
      </c>
      <c r="BG586" s="9" t="s">
        <v>5537</v>
      </c>
      <c r="BH586" s="9" t="s">
        <v>12</v>
      </c>
    </row>
    <row r="587" spans="1:60" s="9" customFormat="1" ht="16.5" customHeight="1" x14ac:dyDescent="0.3">
      <c r="A587" s="1" t="s">
        <v>556</v>
      </c>
      <c r="B587" s="8" t="s">
        <v>557</v>
      </c>
      <c r="C587" s="3" t="str">
        <f>_xlfn.XLOOKUP(B587,'[1]daily break down'!$D:$D,'[1]daily break down'!$E:$E,"")</f>
        <v>SUD-OUEST</v>
      </c>
      <c r="D587" s="1" t="s">
        <v>21</v>
      </c>
      <c r="E587" s="1" t="s">
        <v>22</v>
      </c>
      <c r="F587" s="3" t="s">
        <v>13</v>
      </c>
      <c r="G587" s="1" t="s">
        <v>63</v>
      </c>
      <c r="H587" s="40" t="str">
        <f>_xlfn.XLOOKUP(B587,[2]CALCULATION!$B:$B,[2]CALCULATION!$H:$H,"")</f>
        <v>Huawei</v>
      </c>
      <c r="I587" s="34">
        <v>0.10610088091018827</v>
      </c>
      <c r="J587" s="34">
        <v>5.1543376337274183E-2</v>
      </c>
      <c r="K587" s="34">
        <v>3.5099434128635143E-2</v>
      </c>
      <c r="L587" s="34">
        <v>0.21464516754985977</v>
      </c>
      <c r="M587" s="34">
        <v>5.0794303047943551E-2</v>
      </c>
      <c r="N587" s="34">
        <v>0</v>
      </c>
      <c r="O587" s="34">
        <v>0</v>
      </c>
      <c r="P587" s="34">
        <v>0</v>
      </c>
      <c r="Q587" s="34">
        <v>0</v>
      </c>
      <c r="R587" s="34">
        <v>0</v>
      </c>
      <c r="S587" s="35">
        <v>0</v>
      </c>
      <c r="T587" s="35">
        <v>0</v>
      </c>
      <c r="U587" s="35">
        <v>4.052308144495524</v>
      </c>
      <c r="V587" s="35">
        <v>0</v>
      </c>
      <c r="W587" s="35">
        <v>0</v>
      </c>
      <c r="X587" s="35">
        <v>0</v>
      </c>
      <c r="Y587" s="35">
        <v>4.9215898616854012</v>
      </c>
      <c r="Z587" s="35">
        <v>0</v>
      </c>
      <c r="AA587" s="35">
        <v>0</v>
      </c>
      <c r="AB587" s="35">
        <v>0</v>
      </c>
      <c r="AC587" s="35">
        <v>0</v>
      </c>
      <c r="AD587" s="35">
        <v>0</v>
      </c>
      <c r="AE587" s="58" t="s">
        <v>5560</v>
      </c>
      <c r="AF587" s="58"/>
      <c r="AG587" s="57" t="str" cm="1">
        <f t="array" ref="AG587">IFERROR(_xlfn.IFS(
AI587="MPR ISSUE","PDH",
AI587="BSS Hardware Issue","BSS",
AI587="Sites strategiques, MLL, Pylone, etc.","ENVTECH",
AI587="AKTIVCO DEFAUT GE &amp; POWER Cabinet","AKTIVCO",
AI587="AKTIVCO Coupure ENEO &amp; Baisse de tension","AKTIVCO GRID ONLY",
AI587="Coupure ENEO &amp; Baisse de tension","IHS GRID ONLY",
AI587="Defaut GE &amp; POWER Cabinet","IHS",
AI587="Sharing","Partners",
AI587="Sites strategiques &amp; DataCenter","SST &amp; DC",
AI587="Exclu","Exclu",
AI587="SAT","SAT",
AI587="SPARE-ISSUE","SPARE-ISSUE",
AI587="Fiber CAmtel","TRANS_FO_CAMTEL",
AI587="Fiber AOF","Fiber AOF",
AI587="Projet OCM (HUAWEI)","TRAVAUX-HUAWEI",
AI587="Projet OCM (NOKIA)","TRAVAUX-NOKIA",
AI587="ACCESS-ISSUE","ACCESS-ISSUE",
AI587="Projet OCM (ZTE, NOKIA, autres projets)","TRAVAUX OCM",
AI587="No root CAuse","No root cause",
AI587="ODU HS","PDH",
AI587="IP &amp; VLAN","PDH",
AI587="Warehouse HUAWEI","SPARE-ISSUE",
AI587="SPARE-HS","SPARE-ISSUE",
AI587="Power Telco","BSS",AI587="no impacts","no impacts"
),"")</f>
        <v>no impacts</v>
      </c>
      <c r="AH587" s="57" t="str" cm="1">
        <f t="array" ref="AH587">IFERROR(_xlfn.IFS(
AI587="MPR ISSUE","TX ISSUE",
AI587="BSS Hardware Issue","RAN ISSUE",
AI587="Sites strategiques, MLL, Pylone, etc.","ENVTECH",
AI587="AKTIVCO DEFAUT GE &amp; POWER Cabinet","POWER ISSUE",
AI587="AKTIVCO Coupure ENEO &amp; Baisse de tension","POWER ISSUE",
AI587="Coupure ENEO &amp; Baisse de tension","POWER ISSUE",
AI587="Defaut GE &amp; POWER Cabinet","POWER ISSUE",
AI587="Sharing","POWER ISSUE",
AI587="Sites strategiques &amp; DataCenter","POWER ISSUE",
AI587="Exclu","Exclu",
AI587="SAT","TX ISSUE",
AI587="SPARE-ISSUE","SPARE-ISSUE",
AI587="Fiber CAmtel","TX ISSUE",
AI587="Fiber AOF","TX ISSUE",
AI587="Projet OCM (HUAWEI)","TRAVAUX-HUAWEI",
AI587="Projet OCM (NOKIA)","TRAVAUX -NOKIA",
AI587="ACCESS-ISSUE","ACCESS-ISSUE",
AI587="Projet OCM (ZTE, NOKIA, autres projets)","TRAVAUX OCM",
AI587="No root CAuse","No root cause",
AI587="ODU HS","TX ISSUE",
AI587="IP &amp; VLAN","TX ISSUE",
AI587="Warehouse HUAWEI","SPARE-ISSUE",
AI587="SPARE-HS","SPARE-ISSUE",
AI587="Power Telco","RAN ISSUE",AI587="no impacts","no impacts"
),"")</f>
        <v>no impacts</v>
      </c>
      <c r="AI587" s="85" t="s">
        <v>5998</v>
      </c>
      <c r="AJ587" s="57" t="str" cm="1">
        <f t="array" ref="AJ587">IFERROR(_xlfn.IFS(
AI587="MPR ISSUE","ACTIVE",
AI587="BSS Hardware Issue","ACTIVE",
AI587="Sites strategiques, MLL, Pylone, etc.","PASSIVE",
AI587="AKTIVCO DEFAUT GE &amp; POWER Cabinet","PASSIVE",
AI587="AKTIVCO Coupure ENEO &amp; Baisse de tension","PASSIVE",
AI587="Coupure ENEO &amp; Baisse de tension","PASSIVE",
AI587="Defaut GE &amp; POWER Cabinet","PASSIVE",
AI587="Sharing","PASSIVE",
AI587="Sites strategiques &amp; DataCenter","PASSIVE",
AI587="Exclu","Exclu",
AI587="SAT","ACTIVE",
AI587="SPARE-ISSUE","SPARE-ISSUE",
AI587="Fiber CAmtel","ACTIVE",
AI587="Fiber AOF","ACTIVE",
AI587="Projet OCM (HUAWEI)","PLANNED WORKS",
AI587="Projet OCM (NOKIA)","PLANNED WORKS",
AI587="ACCESS-ISSUE","ACCESS-ISSUE",
AI587="Projet OCM (ZTE, NOKIA, autres projets)","PLANNED WORKS",
AI587="No root CAuse","No root cause",
AI587="ODU HS","ACTIVE",
AI587="IP &amp; VLAN","ACTIVE",
AI587="Warehouse HUAWEI","SPARE-ISSUE",
AI587="SPARE-HS","SPARE-ISSUE",
AI587="Power Telco","ACTIVE", AI587="no impacts","no impacts"
),"")</f>
        <v>no impacts</v>
      </c>
      <c r="AK587" s="23" t="s">
        <v>5537</v>
      </c>
      <c r="AL587" s="23" t="str">
        <f t="shared" si="19"/>
        <v>SUO_235</v>
      </c>
      <c r="AN587" s="9" t="s">
        <v>5537</v>
      </c>
      <c r="AO587" s="23" t="str">
        <f>_xlfn.XLOOKUP(B587,'INCIDENT-05-03-2026'!E:E,'INCIDENT-05-03-2026'!F:F,"")</f>
        <v/>
      </c>
      <c r="AP587" s="7" t="s">
        <v>5537</v>
      </c>
      <c r="AQ587" s="6"/>
      <c r="AR587" s="7"/>
      <c r="AS587" s="3" t="str">
        <f>_xlfn.XLOOKUP(B587,'[3]tt num | region | site id'!$C:$C,'[3]tt num | region | site id'!$Q:$Q,"")</f>
        <v/>
      </c>
      <c r="AT587" s="24" t="str">
        <f>_xlfn.XLOOKUP(B587,'[4]Cells Huawei 03052026 12h'!$B:$B,'[4]Cells Huawei 03052026 12h'!$T:$T,"")</f>
        <v/>
      </c>
      <c r="AU587" s="24" t="str">
        <f>_xlfn.XLOOKUP(B587,'[5]cells down 02052026 8h50'!$B:$B,'[5]cells down 02052026 8h50'!$R:$R,"")</f>
        <v/>
      </c>
      <c r="AV587" s="24" t="str">
        <f>_xlfn.XLOOKUP(B587,'[5]cells down 02052026 13h50'!$B:$B,'[5]cells down 02052026 13h50'!$R:$R,"")</f>
        <v/>
      </c>
      <c r="AW587" s="24" t="str">
        <f>_xlfn.XLOOKUP(B587,'[5]cells down 02052026 13h50'!$B:$B,'[5]cells down 02052026 13h50'!$R:$R,"")</f>
        <v/>
      </c>
      <c r="AX587" s="24" t="str">
        <f>_xlfn.XLOOKUP(B587,'[6]cell downs 03052026 8h40 '!$B:$B,'[6]cell downs 03052026 8h40 '!$R:$R,"")</f>
        <v/>
      </c>
      <c r="AY587" s="24" t="str">
        <f>_xlfn.XLOOKUP(B587,'[7]ALL SITES DOWN'!$D:$D,'[7]ALL SITES DOWN'!$J:$J,"")</f>
        <v/>
      </c>
      <c r="AZ587" s="24" t="str">
        <f>_xlfn.XLOOKUP(B587,'[8]ALL SITES DOWN'!$D:$D,'[8]ALL SITES DOWN'!$J:$J,"")</f>
        <v/>
      </c>
      <c r="BA587" s="9" t="str">
        <f>_xlfn.XLOOKUP(B587,[9]sheet1!$AC:$AC,[9]sheet1!$AF:$AF,"")</f>
        <v/>
      </c>
      <c r="BB587" s="14" t="s">
        <v>5537</v>
      </c>
      <c r="BC587" s="14" t="s">
        <v>5537</v>
      </c>
      <c r="BD587" s="14" t="str">
        <f>_xlfn.XLOOKUP(B587,'[10]cell downs 18042026 17h'!$B:$B,'[10]cell downs 18042026 17h'!$B:$B,"")</f>
        <v/>
      </c>
      <c r="BE587" s="14" t="str">
        <f>_xlfn.XLOOKUP(B587,'[11]Cells Huawei 19042026 15h'!$B:$B,'[11]Cells Huawei 19042026 15h'!$B:$B,"")</f>
        <v/>
      </c>
      <c r="BF587" s="9" t="str">
        <f>_xlfn.XLOOKUP(B587,'[12]cells down 19042026 9H40'!$B:$B,'[12]cells down 19042026 9H40'!$B:$B,"")</f>
        <v/>
      </c>
      <c r="BG587" s="9" t="s">
        <v>5537</v>
      </c>
      <c r="BH587" s="9" t="s">
        <v>5537</v>
      </c>
    </row>
    <row r="588" spans="1:60" s="9" customFormat="1" x14ac:dyDescent="0.3">
      <c r="A588" s="1" t="s">
        <v>4199</v>
      </c>
      <c r="B588" s="8" t="s">
        <v>4200</v>
      </c>
      <c r="C588" s="3" t="str">
        <f>_xlfn.XLOOKUP(B588,'[1]daily break down'!$D:$D,'[1]daily break down'!$E:$E,"")</f>
        <v>NORD</v>
      </c>
      <c r="D588" s="1" t="s">
        <v>21</v>
      </c>
      <c r="E588" s="1" t="s">
        <v>36</v>
      </c>
      <c r="F588" s="3" t="s">
        <v>23</v>
      </c>
      <c r="G588" s="1" t="s">
        <v>3004</v>
      </c>
      <c r="H588" s="40" t="str">
        <f>_xlfn.XLOOKUP(B588,[2]CALCULATION!$B:$B,[2]CALCULATION!$H:$H,"")</f>
        <v>HUAWEI</v>
      </c>
      <c r="I588" s="34">
        <v>0</v>
      </c>
      <c r="J588" s="34">
        <v>0</v>
      </c>
      <c r="K588" s="34">
        <v>0</v>
      </c>
      <c r="L588" s="34">
        <v>0</v>
      </c>
      <c r="M588" s="34">
        <v>0</v>
      </c>
      <c r="N588" s="34">
        <v>0</v>
      </c>
      <c r="O588" s="34">
        <v>0</v>
      </c>
      <c r="P588" s="34">
        <v>0</v>
      </c>
      <c r="Q588" s="34">
        <v>0</v>
      </c>
      <c r="R588" s="34">
        <v>0</v>
      </c>
      <c r="S588" s="35">
        <v>0</v>
      </c>
      <c r="T588" s="35">
        <v>0</v>
      </c>
      <c r="U588" s="35">
        <v>0</v>
      </c>
      <c r="V588" s="35">
        <v>0.10765253272380167</v>
      </c>
      <c r="W588" s="35">
        <v>0</v>
      </c>
      <c r="X588" s="35">
        <v>0</v>
      </c>
      <c r="Y588" s="35">
        <v>4.8469500589270993</v>
      </c>
      <c r="Z588" s="35">
        <v>0</v>
      </c>
      <c r="AA588" s="35">
        <v>0</v>
      </c>
      <c r="AB588" s="35">
        <v>0</v>
      </c>
      <c r="AC588" s="35">
        <v>0</v>
      </c>
      <c r="AD588" s="35">
        <v>0</v>
      </c>
      <c r="AE588" s="58" t="s">
        <v>5560</v>
      </c>
      <c r="AF588" s="58"/>
      <c r="AG588" s="57" t="str" cm="1">
        <f t="array" ref="AG588">IFERROR(_xlfn.IFS(
AI588="MPR ISSUE","PDH",
AI588="BSS Hardware Issue","BSS",
AI588="Sites strategiques, MLL, Pylone, etc.","ENVTECH",
AI588="AKTIVCO DEFAUT GE &amp; POWER Cabinet","AKTIVCO",
AI588="AKTIVCO Coupure ENEO &amp; Baisse de tension","AKTIVCO GRID ONLY",
AI588="Coupure ENEO &amp; Baisse de tension","IHS GRID ONLY",
AI588="Defaut GE &amp; POWER Cabinet","IHS",
AI588="Sharing","Partners",
AI588="Sites strategiques &amp; DataCenter","SST &amp; DC",
AI588="Exclu","Exclu",
AI588="SAT","SAT",
AI588="SPARE-ISSUE","SPARE-ISSUE",
AI588="Fiber CAmtel","TRANS_FO_CAMTEL",
AI588="Fiber AOF","Fiber AOF",
AI588="Projet OCM (HUAWEI)","TRAVAUX-HUAWEI",
AI588="Projet OCM (NOKIA)","TRAVAUX-NOKIA",
AI588="ACCESS-ISSUE","ACCESS-ISSUE",
AI588="Projet OCM (ZTE, NOKIA, autres projets)","TRAVAUX OCM",
AI588="No root CAuse","No root cause",
AI588="ODU HS","PDH",
AI588="IP &amp; VLAN","PDH",
AI588="Warehouse HUAWEI","SPARE-ISSUE",
AI588="SPARE-HS","SPARE-ISSUE",
AI588="Power Telco","BSS",AI588="no impacts","no impacts"
),"")</f>
        <v>no impacts</v>
      </c>
      <c r="AH588" s="57" t="str" cm="1">
        <f t="array" ref="AH588">IFERROR(_xlfn.IFS(
AI588="MPR ISSUE","TX ISSUE",
AI588="BSS Hardware Issue","RAN ISSUE",
AI588="Sites strategiques, MLL, Pylone, etc.","ENVTECH",
AI588="AKTIVCO DEFAUT GE &amp; POWER Cabinet","POWER ISSUE",
AI588="AKTIVCO Coupure ENEO &amp; Baisse de tension","POWER ISSUE",
AI588="Coupure ENEO &amp; Baisse de tension","POWER ISSUE",
AI588="Defaut GE &amp; POWER Cabinet","POWER ISSUE",
AI588="Sharing","POWER ISSUE",
AI588="Sites strategiques &amp; DataCenter","POWER ISSUE",
AI588="Exclu","Exclu",
AI588="SAT","TX ISSUE",
AI588="SPARE-ISSUE","SPARE-ISSUE",
AI588="Fiber CAmtel","TX ISSUE",
AI588="Fiber AOF","TX ISSUE",
AI588="Projet OCM (HUAWEI)","TRAVAUX-HUAWEI",
AI588="Projet OCM (NOKIA)","TRAVAUX -NOKIA",
AI588="ACCESS-ISSUE","ACCESS-ISSUE",
AI588="Projet OCM (ZTE, NOKIA, autres projets)","TRAVAUX OCM",
AI588="No root CAuse","No root cause",
AI588="ODU HS","TX ISSUE",
AI588="IP &amp; VLAN","TX ISSUE",
AI588="Warehouse HUAWEI","SPARE-ISSUE",
AI588="SPARE-HS","SPARE-ISSUE",
AI588="Power Telco","RAN ISSUE",AI588="no impacts","no impacts"
),"")</f>
        <v>no impacts</v>
      </c>
      <c r="AI588" s="85" t="s">
        <v>5998</v>
      </c>
      <c r="AJ588" s="57" t="str" cm="1">
        <f t="array" ref="AJ588">IFERROR(_xlfn.IFS(
AI588="MPR ISSUE","ACTIVE",
AI588="BSS Hardware Issue","ACTIVE",
AI588="Sites strategiques, MLL, Pylone, etc.","PASSIVE",
AI588="AKTIVCO DEFAUT GE &amp; POWER Cabinet","PASSIVE",
AI588="AKTIVCO Coupure ENEO &amp; Baisse de tension","PASSIVE",
AI588="Coupure ENEO &amp; Baisse de tension","PASSIVE",
AI588="Defaut GE &amp; POWER Cabinet","PASSIVE",
AI588="Sharing","PASSIVE",
AI588="Sites strategiques &amp; DataCenter","PASSIVE",
AI588="Exclu","Exclu",
AI588="SAT","ACTIVE",
AI588="SPARE-ISSUE","SPARE-ISSUE",
AI588="Fiber CAmtel","ACTIVE",
AI588="Fiber AOF","ACTIVE",
AI588="Projet OCM (HUAWEI)","PLANNED WORKS",
AI588="Projet OCM (NOKIA)","PLANNED WORKS",
AI588="ACCESS-ISSUE","ACCESS-ISSUE",
AI588="Projet OCM (ZTE, NOKIA, autres projets)","PLANNED WORKS",
AI588="No root CAuse","No root cause",
AI588="ODU HS","ACTIVE",
AI588="IP &amp; VLAN","ACTIVE",
AI588="Warehouse HUAWEI","SPARE-ISSUE",
AI588="SPARE-HS","SPARE-ISSUE",
AI588="Power Telco","ACTIVE", AI588="no impacts","no impacts"
),"")</f>
        <v>no impacts</v>
      </c>
      <c r="AK588" s="23" t="s">
        <v>5537</v>
      </c>
      <c r="AL588" s="23" t="str">
        <f t="shared" si="19"/>
        <v>NRD_131</v>
      </c>
      <c r="AN588" s="9" t="s">
        <v>5537</v>
      </c>
      <c r="AO588" s="23" t="str">
        <f>_xlfn.XLOOKUP(B588,'INCIDENT-05-03-2026'!E:E,'INCIDENT-05-03-2026'!F:F,"")</f>
        <v/>
      </c>
      <c r="AP588" s="7" t="s">
        <v>5537</v>
      </c>
      <c r="AQ588" s="6"/>
      <c r="AR588" s="7"/>
      <c r="AS588" s="3" t="str">
        <f>_xlfn.XLOOKUP(B588,'[3]tt num | region | site id'!$C:$C,'[3]tt num | region | site id'!$Q:$Q,"")</f>
        <v/>
      </c>
      <c r="AT588" s="24" t="str">
        <f>_xlfn.XLOOKUP(B588,'[4]Cells Huawei 03052026 12h'!$B:$B,'[4]Cells Huawei 03052026 12h'!$T:$T,"")</f>
        <v/>
      </c>
      <c r="AU588" s="24" t="str">
        <f>_xlfn.XLOOKUP(B588,'[5]cells down 02052026 8h50'!$B:$B,'[5]cells down 02052026 8h50'!$R:$R,"")</f>
        <v/>
      </c>
      <c r="AV588" s="24" t="str">
        <f>_xlfn.XLOOKUP(B588,'[5]cells down 02052026 13h50'!$B:$B,'[5]cells down 02052026 13h50'!$R:$R,"")</f>
        <v/>
      </c>
      <c r="AW588" s="24" t="str">
        <f>_xlfn.XLOOKUP(B588,'[5]cells down 02052026 13h50'!$B:$B,'[5]cells down 02052026 13h50'!$R:$R,"")</f>
        <v/>
      </c>
      <c r="AX588" s="24" t="str">
        <f>_xlfn.XLOOKUP(B588,'[6]cell downs 03052026 8h40 '!$B:$B,'[6]cell downs 03052026 8h40 '!$R:$R,"")</f>
        <v/>
      </c>
      <c r="AY588" s="24" t="str">
        <f>_xlfn.XLOOKUP(B588,'[7]ALL SITES DOWN'!$D:$D,'[7]ALL SITES DOWN'!$J:$J,"")</f>
        <v/>
      </c>
      <c r="AZ588" s="24" t="str">
        <f>_xlfn.XLOOKUP(B588,'[8]ALL SITES DOWN'!$D:$D,'[8]ALL SITES DOWN'!$J:$J,"")</f>
        <v/>
      </c>
      <c r="BA588" s="9" t="str">
        <f>_xlfn.XLOOKUP(B588,[9]sheet1!$AC:$AC,[9]sheet1!$AF:$AF,"")</f>
        <v/>
      </c>
      <c r="BB588" s="14" t="s">
        <v>5537</v>
      </c>
      <c r="BC588" s="14" t="s">
        <v>5537</v>
      </c>
      <c r="BD588" s="14" t="str">
        <f>_xlfn.XLOOKUP(B588,'[10]cell downs 18042026 17h'!$B:$B,'[10]cell downs 18042026 17h'!$B:$B,"")</f>
        <v/>
      </c>
      <c r="BE588" s="14" t="str">
        <f>_xlfn.XLOOKUP(B588,'[11]Cells Huawei 19042026 15h'!$B:$B,'[11]Cells Huawei 19042026 15h'!$B:$B,"")</f>
        <v/>
      </c>
      <c r="BF588" s="9" t="str">
        <f>_xlfn.XLOOKUP(B588,'[12]cells down 19042026 9H40'!$B:$B,'[12]cells down 19042026 9H40'!$B:$B,"")</f>
        <v/>
      </c>
      <c r="BG588" s="9" t="s">
        <v>5537</v>
      </c>
      <c r="BH588" s="9" t="s">
        <v>1129</v>
      </c>
    </row>
    <row r="589" spans="1:60" s="9" customFormat="1" x14ac:dyDescent="0.3">
      <c r="A589" s="1" t="s">
        <v>4882</v>
      </c>
      <c r="B589" s="8" t="s">
        <v>4883</v>
      </c>
      <c r="C589" s="3" t="str">
        <f>_xlfn.XLOOKUP(B589,'[1]daily break down'!$D:$D,'[1]daily break down'!$E:$E,"")</f>
        <v>SUD-OUEST</v>
      </c>
      <c r="D589" s="1" t="s">
        <v>11</v>
      </c>
      <c r="E589" s="1" t="s">
        <v>12</v>
      </c>
      <c r="F589" s="3" t="s">
        <v>13</v>
      </c>
      <c r="G589" s="1" t="s">
        <v>14</v>
      </c>
      <c r="H589" s="40" t="str">
        <f>_xlfn.XLOOKUP(B589,[2]CALCULATION!$B:$B,[2]CALCULATION!$H:$H,"")</f>
        <v>Huawei</v>
      </c>
      <c r="I589" s="34">
        <v>0</v>
      </c>
      <c r="J589" s="34">
        <v>0</v>
      </c>
      <c r="K589" s="34">
        <v>0</v>
      </c>
      <c r="L589" s="34">
        <v>0</v>
      </c>
      <c r="M589" s="34">
        <v>0</v>
      </c>
      <c r="N589" s="34">
        <v>0.33656576292757817</v>
      </c>
      <c r="O589" s="34">
        <v>0</v>
      </c>
      <c r="P589" s="34">
        <v>0</v>
      </c>
      <c r="Q589" s="34">
        <v>0</v>
      </c>
      <c r="R589" s="34">
        <v>0</v>
      </c>
      <c r="S589" s="35">
        <v>0</v>
      </c>
      <c r="T589" s="35">
        <v>0</v>
      </c>
      <c r="U589" s="35">
        <v>7.1340313269583622E-3</v>
      </c>
      <c r="V589" s="35">
        <v>0</v>
      </c>
      <c r="W589" s="35">
        <v>0</v>
      </c>
      <c r="X589" s="35">
        <v>0</v>
      </c>
      <c r="Y589" s="35">
        <v>4.7500164082720513</v>
      </c>
      <c r="Z589" s="35">
        <v>0</v>
      </c>
      <c r="AA589" s="35">
        <v>0</v>
      </c>
      <c r="AB589" s="35">
        <v>0</v>
      </c>
      <c r="AC589" s="35">
        <v>0</v>
      </c>
      <c r="AD589" s="35">
        <v>0</v>
      </c>
      <c r="AE589" s="58" t="s">
        <v>5560</v>
      </c>
      <c r="AF589" s="58"/>
      <c r="AG589" s="57" t="str" cm="1">
        <f t="array" ref="AG589">IFERROR(_xlfn.IFS(
AI589="MPR ISSUE","PDH",
AI589="BSS Hardware Issue","BSS",
AI589="Sites strategiques, MLL, Pylone, etc.","ENVTECH",
AI589="AKTIVCO DEFAUT GE &amp; POWER Cabinet","AKTIVCO",
AI589="AKTIVCO Coupure ENEO &amp; Baisse de tension","AKTIVCO GRID ONLY",
AI589="Coupure ENEO &amp; Baisse de tension","IHS GRID ONLY",
AI589="Defaut GE &amp; POWER Cabinet","IHS",
AI589="Sharing","Partners",
AI589="Sites strategiques &amp; DataCenter","SST &amp; DC",
AI589="Exclu","Exclu",
AI589="SAT","SAT",
AI589="SPARE-ISSUE","SPARE-ISSUE",
AI589="Fiber CAmtel","TRANS_FO_CAMTEL",
AI589="Fiber AOF","Fiber AOF",
AI589="Projet OCM (HUAWEI)","TRAVAUX-HUAWEI",
AI589="Projet OCM (NOKIA)","TRAVAUX-NOKIA",
AI589="ACCESS-ISSUE","ACCESS-ISSUE",
AI589="Projet OCM (ZTE, NOKIA, autres projets)","TRAVAUX OCM",
AI589="No root CAuse","No root cause",
AI589="ODU HS","PDH",
AI589="IP &amp; VLAN","PDH",
AI589="Warehouse HUAWEI","SPARE-ISSUE",
AI589="SPARE-HS","SPARE-ISSUE",
AI589="Power Telco","BSS",AI589="no impacts","no impacts"
),"")</f>
        <v>no impacts</v>
      </c>
      <c r="AH589" s="57" t="str" cm="1">
        <f t="array" ref="AH589">IFERROR(_xlfn.IFS(
AI589="MPR ISSUE","TX ISSUE",
AI589="BSS Hardware Issue","RAN ISSUE",
AI589="Sites strategiques, MLL, Pylone, etc.","ENVTECH",
AI589="AKTIVCO DEFAUT GE &amp; POWER Cabinet","POWER ISSUE",
AI589="AKTIVCO Coupure ENEO &amp; Baisse de tension","POWER ISSUE",
AI589="Coupure ENEO &amp; Baisse de tension","POWER ISSUE",
AI589="Defaut GE &amp; POWER Cabinet","POWER ISSUE",
AI589="Sharing","POWER ISSUE",
AI589="Sites strategiques &amp; DataCenter","POWER ISSUE",
AI589="Exclu","Exclu",
AI589="SAT","TX ISSUE",
AI589="SPARE-ISSUE","SPARE-ISSUE",
AI589="Fiber CAmtel","TX ISSUE",
AI589="Fiber AOF","TX ISSUE",
AI589="Projet OCM (HUAWEI)","TRAVAUX-HUAWEI",
AI589="Projet OCM (NOKIA)","TRAVAUX -NOKIA",
AI589="ACCESS-ISSUE","ACCESS-ISSUE",
AI589="Projet OCM (ZTE, NOKIA, autres projets)","TRAVAUX OCM",
AI589="No root CAuse","No root cause",
AI589="ODU HS","TX ISSUE",
AI589="IP &amp; VLAN","TX ISSUE",
AI589="Warehouse HUAWEI","SPARE-ISSUE",
AI589="SPARE-HS","SPARE-ISSUE",
AI589="Power Telco","RAN ISSUE",AI589="no impacts","no impacts"
),"")</f>
        <v>no impacts</v>
      </c>
      <c r="AI589" s="85" t="s">
        <v>5998</v>
      </c>
      <c r="AJ589" s="57" t="str" cm="1">
        <f t="array" ref="AJ589">IFERROR(_xlfn.IFS(
AI589="MPR ISSUE","ACTIVE",
AI589="BSS Hardware Issue","ACTIVE",
AI589="Sites strategiques, MLL, Pylone, etc.","PASSIVE",
AI589="AKTIVCO DEFAUT GE &amp; POWER Cabinet","PASSIVE",
AI589="AKTIVCO Coupure ENEO &amp; Baisse de tension","PASSIVE",
AI589="Coupure ENEO &amp; Baisse de tension","PASSIVE",
AI589="Defaut GE &amp; POWER Cabinet","PASSIVE",
AI589="Sharing","PASSIVE",
AI589="Sites strategiques &amp; DataCenter","PASSIVE",
AI589="Exclu","Exclu",
AI589="SAT","ACTIVE",
AI589="SPARE-ISSUE","SPARE-ISSUE",
AI589="Fiber CAmtel","ACTIVE",
AI589="Fiber AOF","ACTIVE",
AI589="Projet OCM (HUAWEI)","PLANNED WORKS",
AI589="Projet OCM (NOKIA)","PLANNED WORKS",
AI589="ACCESS-ISSUE","ACCESS-ISSUE",
AI589="Projet OCM (ZTE, NOKIA, autres projets)","PLANNED WORKS",
AI589="No root CAuse","No root cause",
AI589="ODU HS","ACTIVE",
AI589="IP &amp; VLAN","ACTIVE",
AI589="Warehouse HUAWEI","SPARE-ISSUE",
AI589="SPARE-HS","SPARE-ISSUE",
AI589="Power Telco","ACTIVE", AI589="no impacts","no impacts"
),"")</f>
        <v>no impacts</v>
      </c>
      <c r="AK589" s="23" t="s">
        <v>5537</v>
      </c>
      <c r="AL589" s="23" t="str">
        <f t="shared" si="19"/>
        <v>SUO_221</v>
      </c>
      <c r="AN589" s="9" t="s">
        <v>5537</v>
      </c>
      <c r="AO589" s="23" t="str">
        <f>_xlfn.XLOOKUP(B589,'INCIDENT-05-03-2026'!E:E,'INCIDENT-05-03-2026'!F:F,"")</f>
        <v/>
      </c>
      <c r="AP589" s="7" t="s">
        <v>5537</v>
      </c>
      <c r="AQ589" s="6"/>
      <c r="AR589" s="7"/>
      <c r="AS589" s="3" t="str">
        <f>_xlfn.XLOOKUP(B589,'[3]tt num | region | site id'!$C:$C,'[3]tt num | region | site id'!$Q:$Q,"")</f>
        <v/>
      </c>
      <c r="AT589" s="24" t="str">
        <f>_xlfn.XLOOKUP(B589,'[4]Cells Huawei 03052026 12h'!$B:$B,'[4]Cells Huawei 03052026 12h'!$T:$T,"")</f>
        <v/>
      </c>
      <c r="AU589" s="24" t="str">
        <f>_xlfn.XLOOKUP(B589,'[5]cells down 02052026 8h50'!$B:$B,'[5]cells down 02052026 8h50'!$R:$R,"")</f>
        <v/>
      </c>
      <c r="AV589" s="24" t="str">
        <f>_xlfn.XLOOKUP(B589,'[5]cells down 02052026 13h50'!$B:$B,'[5]cells down 02052026 13h50'!$R:$R,"")</f>
        <v/>
      </c>
      <c r="AW589" s="24" t="str">
        <f>_xlfn.XLOOKUP(B589,'[5]cells down 02052026 13h50'!$B:$B,'[5]cells down 02052026 13h50'!$R:$R,"")</f>
        <v/>
      </c>
      <c r="AX589" s="24" t="str">
        <f>_xlfn.XLOOKUP(B589,'[6]cell downs 03052026 8h40 '!$B:$B,'[6]cell downs 03052026 8h40 '!$R:$R,"")</f>
        <v/>
      </c>
      <c r="AY589" s="24" t="str">
        <f>_xlfn.XLOOKUP(B589,'[7]ALL SITES DOWN'!$D:$D,'[7]ALL SITES DOWN'!$J:$J,"")</f>
        <v/>
      </c>
      <c r="AZ589" s="24" t="str">
        <f>_xlfn.XLOOKUP(B589,'[8]ALL SITES DOWN'!$D:$D,'[8]ALL SITES DOWN'!$J:$J,"")</f>
        <v/>
      </c>
      <c r="BA589" s="9" t="str">
        <f>_xlfn.XLOOKUP(B589,[9]sheet1!$AC:$AC,[9]sheet1!$AF:$AF,"")</f>
        <v/>
      </c>
      <c r="BB589" s="14" t="s">
        <v>5537</v>
      </c>
      <c r="BC589" s="14" t="s">
        <v>5537</v>
      </c>
      <c r="BD589" s="14" t="str">
        <f>_xlfn.XLOOKUP(B589,'[10]cell downs 18042026 17h'!$B:$B,'[10]cell downs 18042026 17h'!$B:$B,"")</f>
        <v/>
      </c>
      <c r="BE589" s="14" t="str">
        <f>_xlfn.XLOOKUP(B589,'[11]Cells Huawei 19042026 15h'!$B:$B,'[11]Cells Huawei 19042026 15h'!$B:$B,"")</f>
        <v/>
      </c>
      <c r="BF589" s="9" t="str">
        <f>_xlfn.XLOOKUP(B589,'[12]cells down 19042026 9H40'!$B:$B,'[12]cells down 19042026 9H40'!$B:$B,"")</f>
        <v/>
      </c>
      <c r="BG589" s="9" t="s">
        <v>4883</v>
      </c>
      <c r="BH589" s="9" t="s">
        <v>5537</v>
      </c>
    </row>
    <row r="590" spans="1:60" s="9" customFormat="1" x14ac:dyDescent="0.3">
      <c r="A590" s="1" t="s">
        <v>494</v>
      </c>
      <c r="B590" s="8" t="s">
        <v>495</v>
      </c>
      <c r="C590" s="3" t="str">
        <f>_xlfn.XLOOKUP(B590,'[1]daily break down'!$D:$D,'[1]daily break down'!$E:$E,"")</f>
        <v>Douala</v>
      </c>
      <c r="D590" s="1" t="s">
        <v>11</v>
      </c>
      <c r="E590" s="1" t="s">
        <v>12</v>
      </c>
      <c r="F590" s="3" t="s">
        <v>31</v>
      </c>
      <c r="G590" s="1" t="s">
        <v>32</v>
      </c>
      <c r="H590" s="42" t="str">
        <f>_xlfn.XLOOKUP(B590,[2]CALCULATION!$B:$B,[2]CALCULATION!$H:$H,"")</f>
        <v>ZTE</v>
      </c>
      <c r="I590" s="34">
        <v>0</v>
      </c>
      <c r="J590" s="34">
        <v>0</v>
      </c>
      <c r="K590" s="34">
        <v>5.0418696298579189</v>
      </c>
      <c r="L590" s="34">
        <v>20.032359966099083</v>
      </c>
      <c r="M590" s="34">
        <v>20.032359966099083</v>
      </c>
      <c r="N590" s="34">
        <v>20.032359966099083</v>
      </c>
      <c r="O590" s="34">
        <v>0</v>
      </c>
      <c r="P590" s="34">
        <v>0.68156751789928505</v>
      </c>
      <c r="Q590" s="34">
        <v>0</v>
      </c>
      <c r="R590" s="34">
        <v>1.0392321784763419</v>
      </c>
      <c r="S590" s="35">
        <v>4.6752517599655281</v>
      </c>
      <c r="T590" s="35">
        <v>0</v>
      </c>
      <c r="U590" s="35">
        <v>0</v>
      </c>
      <c r="V590" s="35">
        <v>1.8013429100568119E-3</v>
      </c>
      <c r="W590" s="35">
        <v>0</v>
      </c>
      <c r="X590" s="35">
        <v>0</v>
      </c>
      <c r="Y590" s="35">
        <v>4.7424364999871589</v>
      </c>
      <c r="Z590" s="35">
        <v>0</v>
      </c>
      <c r="AA590" s="35">
        <v>0</v>
      </c>
      <c r="AB590" s="35">
        <v>0</v>
      </c>
      <c r="AC590" s="35">
        <v>0</v>
      </c>
      <c r="AD590" s="35">
        <v>0</v>
      </c>
      <c r="AE590" s="58" t="s">
        <v>5560</v>
      </c>
      <c r="AF590" s="58"/>
      <c r="AG590" s="57" t="str" cm="1">
        <f t="array" ref="AG590">IFERROR(_xlfn.IFS(
AI590="MPR ISSUE","PDH",
AI590="BSS Hardware Issue","BSS",
AI590="Sites strategiques, MLL, Pylone, etc.","ENVTECH",
AI590="AKTIVCO DEFAUT GE &amp; POWER Cabinet","AKTIVCO",
AI590="AKTIVCO Coupure ENEO &amp; Baisse de tension","AKTIVCO GRID ONLY",
AI590="Coupure ENEO &amp; Baisse de tension","IHS GRID ONLY",
AI590="Defaut GE &amp; POWER Cabinet","IHS",
AI590="Sharing","Partners",
AI590="Sites strategiques &amp; DataCenter","SST &amp; DC",
AI590="Exclu","Exclu",
AI590="SAT","SAT",
AI590="SPARE-ISSUE","SPARE-ISSUE",
AI590="Fiber CAmtel","TRANS_FO_CAMTEL",
AI590="Fiber AOF","Fiber AOF",
AI590="Projet OCM (HUAWEI)","TRAVAUX-HUAWEI",
AI590="Projet OCM (NOKIA)","TRAVAUX-NOKIA",
AI590="ACCESS-ISSUE","ACCESS-ISSUE",
AI590="Projet OCM (ZTE, NOKIA, autres projets)","TRAVAUX OCM",
AI590="No root CAuse","No root cause",
AI590="ODU HS","PDH",
AI590="IP &amp; VLAN","PDH",
AI590="Warehouse HUAWEI","SPARE-ISSUE",
AI590="SPARE-HS","SPARE-ISSUE",
AI590="Power Telco","BSS",AI590="no impacts","no impacts"
),"")</f>
        <v>no impacts</v>
      </c>
      <c r="AH590" s="57" t="str" cm="1">
        <f t="array" ref="AH590">IFERROR(_xlfn.IFS(
AI590="MPR ISSUE","TX ISSUE",
AI590="BSS Hardware Issue","RAN ISSUE",
AI590="Sites strategiques, MLL, Pylone, etc.","ENVTECH",
AI590="AKTIVCO DEFAUT GE &amp; POWER Cabinet","POWER ISSUE",
AI590="AKTIVCO Coupure ENEO &amp; Baisse de tension","POWER ISSUE",
AI590="Coupure ENEO &amp; Baisse de tension","POWER ISSUE",
AI590="Defaut GE &amp; POWER Cabinet","POWER ISSUE",
AI590="Sharing","POWER ISSUE",
AI590="Sites strategiques &amp; DataCenter","POWER ISSUE",
AI590="Exclu","Exclu",
AI590="SAT","TX ISSUE",
AI590="SPARE-ISSUE","SPARE-ISSUE",
AI590="Fiber CAmtel","TX ISSUE",
AI590="Fiber AOF","TX ISSUE",
AI590="Projet OCM (HUAWEI)","TRAVAUX-HUAWEI",
AI590="Projet OCM (NOKIA)","TRAVAUX -NOKIA",
AI590="ACCESS-ISSUE","ACCESS-ISSUE",
AI590="Projet OCM (ZTE, NOKIA, autres projets)","TRAVAUX OCM",
AI590="No root CAuse","No root cause",
AI590="ODU HS","TX ISSUE",
AI590="IP &amp; VLAN","TX ISSUE",
AI590="Warehouse HUAWEI","SPARE-ISSUE",
AI590="SPARE-HS","SPARE-ISSUE",
AI590="Power Telco","RAN ISSUE",AI590="no impacts","no impacts"
),"")</f>
        <v>no impacts</v>
      </c>
      <c r="AI590" s="85" t="s">
        <v>5998</v>
      </c>
      <c r="AJ590" s="57" t="str" cm="1">
        <f t="array" ref="AJ590">IFERROR(_xlfn.IFS(
AI590="MPR ISSUE","ACTIVE",
AI590="BSS Hardware Issue","ACTIVE",
AI590="Sites strategiques, MLL, Pylone, etc.","PASSIVE",
AI590="AKTIVCO DEFAUT GE &amp; POWER Cabinet","PASSIVE",
AI590="AKTIVCO Coupure ENEO &amp; Baisse de tension","PASSIVE",
AI590="Coupure ENEO &amp; Baisse de tension","PASSIVE",
AI590="Defaut GE &amp; POWER Cabinet","PASSIVE",
AI590="Sharing","PASSIVE",
AI590="Sites strategiques &amp; DataCenter","PASSIVE",
AI590="Exclu","Exclu",
AI590="SAT","ACTIVE",
AI590="SPARE-ISSUE","SPARE-ISSUE",
AI590="Fiber CAmtel","ACTIVE",
AI590="Fiber AOF","ACTIVE",
AI590="Projet OCM (HUAWEI)","PLANNED WORKS",
AI590="Projet OCM (NOKIA)","PLANNED WORKS",
AI590="ACCESS-ISSUE","ACCESS-ISSUE",
AI590="Projet OCM (ZTE, NOKIA, autres projets)","PLANNED WORKS",
AI590="No root CAuse","No root cause",
AI590="ODU HS","ACTIVE",
AI590="IP &amp; VLAN","ACTIVE",
AI590="Warehouse HUAWEI","SPARE-ISSUE",
AI590="SPARE-HS","SPARE-ISSUE",
AI590="Power Telco","ACTIVE", AI590="no impacts","no impacts"
),"")</f>
        <v>no impacts</v>
      </c>
      <c r="AK590" s="23" t="s">
        <v>5537</v>
      </c>
      <c r="AL590" s="23" t="str">
        <f t="shared" si="19"/>
        <v>LIT_447</v>
      </c>
      <c r="AN590" s="9" t="s">
        <v>5537</v>
      </c>
      <c r="AO590" s="23" t="str">
        <f>_xlfn.XLOOKUP(B590,'INCIDENT-05-03-2026'!E:E,'INCIDENT-05-03-2026'!F:F,"")</f>
        <v/>
      </c>
      <c r="AP590" s="7" t="s">
        <v>5537</v>
      </c>
      <c r="AQ590" s="6"/>
      <c r="AR590" s="7"/>
      <c r="AS590" s="3" t="str">
        <f>_xlfn.XLOOKUP(B590,'[3]tt num | region | site id'!$C:$C,'[3]tt num | region | site id'!$Q:$Q,"")</f>
        <v/>
      </c>
      <c r="AT590" s="24" t="str">
        <f>_xlfn.XLOOKUP(B590,'[4]Cells Huawei 03052026 12h'!$B:$B,'[4]Cells Huawei 03052026 12h'!$T:$T,"")</f>
        <v/>
      </c>
      <c r="AU590" s="24" t="str">
        <f>_xlfn.XLOOKUP(B590,'[5]cells down 02052026 8h50'!$B:$B,'[5]cells down 02052026 8h50'!$R:$R,"")</f>
        <v/>
      </c>
      <c r="AV590" s="24" t="str">
        <f>_xlfn.XLOOKUP(B590,'[5]cells down 02052026 13h50'!$B:$B,'[5]cells down 02052026 13h50'!$R:$R,"")</f>
        <v/>
      </c>
      <c r="AW590" s="24" t="str">
        <f>_xlfn.XLOOKUP(B590,'[5]cells down 02052026 13h50'!$B:$B,'[5]cells down 02052026 13h50'!$R:$R,"")</f>
        <v/>
      </c>
      <c r="AX590" s="24" t="str">
        <f>_xlfn.XLOOKUP(B590,'[6]cell downs 03052026 8h40 '!$B:$B,'[6]cell downs 03052026 8h40 '!$R:$R,"")</f>
        <v/>
      </c>
      <c r="AY590" s="24" t="str">
        <f>_xlfn.XLOOKUP(B590,'[7]ALL SITES DOWN'!$D:$D,'[7]ALL SITES DOWN'!$J:$J,"")</f>
        <v/>
      </c>
      <c r="AZ590" s="24" t="str">
        <f>_xlfn.XLOOKUP(B590,'[8]ALL SITES DOWN'!$D:$D,'[8]ALL SITES DOWN'!$J:$J,"")</f>
        <v/>
      </c>
      <c r="BA590" s="9" t="str">
        <f>_xlfn.XLOOKUP(B590,[9]sheet1!$AC:$AC,[9]sheet1!$AF:$AF,"")</f>
        <v/>
      </c>
      <c r="BB590" s="14" t="s">
        <v>5537</v>
      </c>
      <c r="BC590" s="14" t="s">
        <v>5537</v>
      </c>
      <c r="BD590" s="14" t="str">
        <f>_xlfn.XLOOKUP(B590,'[10]cell downs 18042026 17h'!$B:$B,'[10]cell downs 18042026 17h'!$B:$B,"")</f>
        <v/>
      </c>
      <c r="BE590" s="14" t="str">
        <f>_xlfn.XLOOKUP(B590,'[11]Cells Huawei 19042026 15h'!$B:$B,'[11]Cells Huawei 19042026 15h'!$B:$B,"")</f>
        <v/>
      </c>
      <c r="BF590" s="9" t="str">
        <f>_xlfn.XLOOKUP(B590,'[12]cells down 19042026 9H40'!$B:$B,'[12]cells down 19042026 9H40'!$B:$B,"")</f>
        <v/>
      </c>
      <c r="BG590" s="9" t="s">
        <v>495</v>
      </c>
      <c r="BH590" s="9" t="s">
        <v>5537</v>
      </c>
    </row>
    <row r="591" spans="1:60" s="9" customFormat="1" x14ac:dyDescent="0.3">
      <c r="A591" s="1" t="s">
        <v>4771</v>
      </c>
      <c r="B591" s="8" t="s">
        <v>4772</v>
      </c>
      <c r="C591" s="3" t="str">
        <f>_xlfn.XLOOKUP(B591,'[1]daily break down'!$D:$D,'[1]daily break down'!$E:$E,"")</f>
        <v>SUD-OUEST</v>
      </c>
      <c r="D591" s="1" t="s">
        <v>11</v>
      </c>
      <c r="E591" s="1" t="s">
        <v>12</v>
      </c>
      <c r="F591" s="3" t="s">
        <v>13</v>
      </c>
      <c r="G591" s="1" t="s">
        <v>14</v>
      </c>
      <c r="H591" s="40" t="str">
        <f>_xlfn.XLOOKUP(B591,[2]CALCULATION!$B:$B,[2]CALCULATION!$H:$H,"")</f>
        <v>Huawei</v>
      </c>
      <c r="I591" s="34">
        <v>0</v>
      </c>
      <c r="J591" s="34">
        <v>0</v>
      </c>
      <c r="K591" s="34">
        <v>0</v>
      </c>
      <c r="L591" s="34">
        <v>0</v>
      </c>
      <c r="M591" s="34">
        <v>0</v>
      </c>
      <c r="N591" s="34">
        <v>0</v>
      </c>
      <c r="O591" s="34">
        <v>0</v>
      </c>
      <c r="P591" s="34">
        <v>0</v>
      </c>
      <c r="Q591" s="34">
        <v>0</v>
      </c>
      <c r="R591" s="34">
        <v>0</v>
      </c>
      <c r="S591" s="35">
        <v>0</v>
      </c>
      <c r="T591" s="35">
        <v>0</v>
      </c>
      <c r="U591" s="35">
        <v>0</v>
      </c>
      <c r="V591" s="35">
        <v>0</v>
      </c>
      <c r="W591" s="35">
        <v>0</v>
      </c>
      <c r="X591" s="35">
        <v>0</v>
      </c>
      <c r="Y591" s="35">
        <v>4.7109575867569546</v>
      </c>
      <c r="Z591" s="35">
        <v>0</v>
      </c>
      <c r="AA591" s="35">
        <v>0</v>
      </c>
      <c r="AB591" s="35">
        <v>0</v>
      </c>
      <c r="AC591" s="35">
        <v>0</v>
      </c>
      <c r="AD591" s="35">
        <v>0</v>
      </c>
      <c r="AE591" s="58" t="s">
        <v>5560</v>
      </c>
      <c r="AF591" s="58"/>
      <c r="AG591" s="57" t="str" cm="1">
        <f t="array" ref="AG591">IFERROR(_xlfn.IFS(
AI591="MPR ISSUE","PDH",
AI591="BSS Hardware Issue","BSS",
AI591="Sites strategiques, MLL, Pylone, etc.","ENVTECH",
AI591="AKTIVCO DEFAUT GE &amp; POWER Cabinet","AKTIVCO",
AI591="AKTIVCO Coupure ENEO &amp; Baisse de tension","AKTIVCO GRID ONLY",
AI591="Coupure ENEO &amp; Baisse de tension","IHS GRID ONLY",
AI591="Defaut GE &amp; POWER Cabinet","IHS",
AI591="Sharing","Partners",
AI591="Sites strategiques &amp; DataCenter","SST &amp; DC",
AI591="Exclu","Exclu",
AI591="SAT","SAT",
AI591="SPARE-ISSUE","SPARE-ISSUE",
AI591="Fiber CAmtel","TRANS_FO_CAMTEL",
AI591="Fiber AOF","Fiber AOF",
AI591="Projet OCM (HUAWEI)","TRAVAUX-HUAWEI",
AI591="Projet OCM (NOKIA)","TRAVAUX-NOKIA",
AI591="ACCESS-ISSUE","ACCESS-ISSUE",
AI591="Projet OCM (ZTE, NOKIA, autres projets)","TRAVAUX OCM",
AI591="No root CAuse","No root cause",
AI591="ODU HS","PDH",
AI591="IP &amp; VLAN","PDH",
AI591="Warehouse HUAWEI","SPARE-ISSUE",
AI591="SPARE-HS","SPARE-ISSUE",
AI591="Power Telco","BSS",AI591="no impacts","no impacts"
),"")</f>
        <v>no impacts</v>
      </c>
      <c r="AH591" s="57" t="str" cm="1">
        <f t="array" ref="AH591">IFERROR(_xlfn.IFS(
AI591="MPR ISSUE","TX ISSUE",
AI591="BSS Hardware Issue","RAN ISSUE",
AI591="Sites strategiques, MLL, Pylone, etc.","ENVTECH",
AI591="AKTIVCO DEFAUT GE &amp; POWER Cabinet","POWER ISSUE",
AI591="AKTIVCO Coupure ENEO &amp; Baisse de tension","POWER ISSUE",
AI591="Coupure ENEO &amp; Baisse de tension","POWER ISSUE",
AI591="Defaut GE &amp; POWER Cabinet","POWER ISSUE",
AI591="Sharing","POWER ISSUE",
AI591="Sites strategiques &amp; DataCenter","POWER ISSUE",
AI591="Exclu","Exclu",
AI591="SAT","TX ISSUE",
AI591="SPARE-ISSUE","SPARE-ISSUE",
AI591="Fiber CAmtel","TX ISSUE",
AI591="Fiber AOF","TX ISSUE",
AI591="Projet OCM (HUAWEI)","TRAVAUX-HUAWEI",
AI591="Projet OCM (NOKIA)","TRAVAUX -NOKIA",
AI591="ACCESS-ISSUE","ACCESS-ISSUE",
AI591="Projet OCM (ZTE, NOKIA, autres projets)","TRAVAUX OCM",
AI591="No root CAuse","No root cause",
AI591="ODU HS","TX ISSUE",
AI591="IP &amp; VLAN","TX ISSUE",
AI591="Warehouse HUAWEI","SPARE-ISSUE",
AI591="SPARE-HS","SPARE-ISSUE",
AI591="Power Telco","RAN ISSUE",AI591="no impacts","no impacts"
),"")</f>
        <v>no impacts</v>
      </c>
      <c r="AI591" s="85" t="s">
        <v>5998</v>
      </c>
      <c r="AJ591" s="57" t="str" cm="1">
        <f t="array" ref="AJ591">IFERROR(_xlfn.IFS(
AI591="MPR ISSUE","ACTIVE",
AI591="BSS Hardware Issue","ACTIVE",
AI591="Sites strategiques, MLL, Pylone, etc.","PASSIVE",
AI591="AKTIVCO DEFAUT GE &amp; POWER Cabinet","PASSIVE",
AI591="AKTIVCO Coupure ENEO &amp; Baisse de tension","PASSIVE",
AI591="Coupure ENEO &amp; Baisse de tension","PASSIVE",
AI591="Defaut GE &amp; POWER Cabinet","PASSIVE",
AI591="Sharing","PASSIVE",
AI591="Sites strategiques &amp; DataCenter","PASSIVE",
AI591="Exclu","Exclu",
AI591="SAT","ACTIVE",
AI591="SPARE-ISSUE","SPARE-ISSUE",
AI591="Fiber CAmtel","ACTIVE",
AI591="Fiber AOF","ACTIVE",
AI591="Projet OCM (HUAWEI)","PLANNED WORKS",
AI591="Projet OCM (NOKIA)","PLANNED WORKS",
AI591="ACCESS-ISSUE","ACCESS-ISSUE",
AI591="Projet OCM (ZTE, NOKIA, autres projets)","PLANNED WORKS",
AI591="No root CAuse","No root cause",
AI591="ODU HS","ACTIVE",
AI591="IP &amp; VLAN","ACTIVE",
AI591="Warehouse HUAWEI","SPARE-ISSUE",
AI591="SPARE-HS","SPARE-ISSUE",
AI591="Power Telco","ACTIVE", AI591="no impacts","no impacts"
),"")</f>
        <v>no impacts</v>
      </c>
      <c r="AK591" s="23" t="s">
        <v>5537</v>
      </c>
      <c r="AL591" s="23" t="str">
        <f t="shared" si="19"/>
        <v>SUO_066</v>
      </c>
      <c r="AN591" s="9" t="s">
        <v>5537</v>
      </c>
      <c r="AO591" s="23" t="str">
        <f>_xlfn.XLOOKUP(B591,'INCIDENT-05-03-2026'!E:E,'INCIDENT-05-03-2026'!F:F,"")</f>
        <v/>
      </c>
      <c r="AP591" s="7" t="s">
        <v>5537</v>
      </c>
      <c r="AQ591" s="6"/>
      <c r="AR591" s="7"/>
      <c r="AS591" s="3" t="str">
        <f>_xlfn.XLOOKUP(B591,'[3]tt num | region | site id'!$C:$C,'[3]tt num | region | site id'!$Q:$Q,"")</f>
        <v/>
      </c>
      <c r="AT591" s="24" t="str">
        <f>_xlfn.XLOOKUP(B591,'[4]Cells Huawei 03052026 12h'!$B:$B,'[4]Cells Huawei 03052026 12h'!$T:$T,"")</f>
        <v/>
      </c>
      <c r="AU591" s="24" t="str">
        <f>_xlfn.XLOOKUP(B591,'[5]cells down 02052026 8h50'!$B:$B,'[5]cells down 02052026 8h50'!$R:$R,"")</f>
        <v/>
      </c>
      <c r="AV591" s="24" t="str">
        <f>_xlfn.XLOOKUP(B591,'[5]cells down 02052026 13h50'!$B:$B,'[5]cells down 02052026 13h50'!$R:$R,"")</f>
        <v/>
      </c>
      <c r="AW591" s="24" t="str">
        <f>_xlfn.XLOOKUP(B591,'[5]cells down 02052026 13h50'!$B:$B,'[5]cells down 02052026 13h50'!$R:$R,"")</f>
        <v/>
      </c>
      <c r="AX591" s="24" t="str">
        <f>_xlfn.XLOOKUP(B591,'[6]cell downs 03052026 8h40 '!$B:$B,'[6]cell downs 03052026 8h40 '!$R:$R,"")</f>
        <v/>
      </c>
      <c r="AY591" s="24" t="str">
        <f>_xlfn.XLOOKUP(B591,'[7]ALL SITES DOWN'!$D:$D,'[7]ALL SITES DOWN'!$J:$J,"")</f>
        <v/>
      </c>
      <c r="AZ591" s="24" t="str">
        <f>_xlfn.XLOOKUP(B591,'[8]ALL SITES DOWN'!$D:$D,'[8]ALL SITES DOWN'!$J:$J,"")</f>
        <v/>
      </c>
      <c r="BA591" s="9" t="str">
        <f>_xlfn.XLOOKUP(B591,[9]sheet1!$AC:$AC,[9]sheet1!$AF:$AF,"")</f>
        <v/>
      </c>
      <c r="BB591" s="14" t="s">
        <v>5537</v>
      </c>
      <c r="BC591" s="14" t="s">
        <v>5537</v>
      </c>
      <c r="BD591" s="14" t="str">
        <f>_xlfn.XLOOKUP(B591,'[10]cell downs 18042026 17h'!$B:$B,'[10]cell downs 18042026 17h'!$B:$B,"")</f>
        <v/>
      </c>
      <c r="BE591" s="14" t="str">
        <f>_xlfn.XLOOKUP(B591,'[11]Cells Huawei 19042026 15h'!$B:$B,'[11]Cells Huawei 19042026 15h'!$B:$B,"")</f>
        <v/>
      </c>
      <c r="BF591" s="9" t="str">
        <f>_xlfn.XLOOKUP(B591,'[12]cells down 19042026 9H40'!$B:$B,'[12]cells down 19042026 9H40'!$B:$B,"")</f>
        <v/>
      </c>
      <c r="BG591" s="9" t="s">
        <v>4772</v>
      </c>
      <c r="BH591" s="9" t="s">
        <v>12</v>
      </c>
    </row>
    <row r="592" spans="1:60" s="9" customFormat="1" x14ac:dyDescent="0.3">
      <c r="A592" s="1" t="s">
        <v>2424</v>
      </c>
      <c r="B592" s="8" t="s">
        <v>2425</v>
      </c>
      <c r="C592" s="3" t="str">
        <f>_xlfn.XLOOKUP(B592,'[1]daily break down'!$D:$D,'[1]daily break down'!$E:$E,"")</f>
        <v>Douala</v>
      </c>
      <c r="D592" s="1" t="s">
        <v>11</v>
      </c>
      <c r="E592" s="1" t="s">
        <v>12</v>
      </c>
      <c r="F592" s="3" t="s">
        <v>31</v>
      </c>
      <c r="G592" s="1" t="s">
        <v>32</v>
      </c>
      <c r="H592" s="42" t="str">
        <f>_xlfn.XLOOKUP(B592,[2]CALCULATION!$B:$B,[2]CALCULATION!$H:$H,"")</f>
        <v>ZTE</v>
      </c>
      <c r="I592" s="34">
        <v>0.12907246178299447</v>
      </c>
      <c r="J592" s="34">
        <v>0</v>
      </c>
      <c r="K592" s="34">
        <v>0</v>
      </c>
      <c r="L592" s="34">
        <v>0</v>
      </c>
      <c r="M592" s="34">
        <v>0</v>
      </c>
      <c r="N592" s="34">
        <v>0</v>
      </c>
      <c r="O592" s="34">
        <v>0</v>
      </c>
      <c r="P592" s="34">
        <v>0</v>
      </c>
      <c r="Q592" s="34">
        <v>0</v>
      </c>
      <c r="R592" s="34">
        <v>0</v>
      </c>
      <c r="S592" s="35">
        <v>0</v>
      </c>
      <c r="T592" s="35">
        <v>0</v>
      </c>
      <c r="U592" s="35">
        <v>0</v>
      </c>
      <c r="V592" s="35">
        <v>2.4255706511658228E-3</v>
      </c>
      <c r="W592" s="35">
        <v>0</v>
      </c>
      <c r="X592" s="35">
        <v>0</v>
      </c>
      <c r="Y592" s="35">
        <v>4.7058745894365011</v>
      </c>
      <c r="Z592" s="35">
        <v>0</v>
      </c>
      <c r="AA592" s="35">
        <v>0</v>
      </c>
      <c r="AB592" s="35">
        <v>0</v>
      </c>
      <c r="AC592" s="35">
        <v>0</v>
      </c>
      <c r="AD592" s="35">
        <v>0</v>
      </c>
      <c r="AE592" s="58" t="s">
        <v>5560</v>
      </c>
      <c r="AF592" s="58"/>
      <c r="AG592" s="57" t="str" cm="1">
        <f t="array" ref="AG592">IFERROR(_xlfn.IFS(
AI592="MPR ISSUE","PDH",
AI592="BSS Hardware Issue","BSS",
AI592="Sites strategiques, MLL, Pylone, etc.","ENVTECH",
AI592="AKTIVCO DEFAUT GE &amp; POWER Cabinet","AKTIVCO",
AI592="AKTIVCO Coupure ENEO &amp; Baisse de tension","AKTIVCO GRID ONLY",
AI592="Coupure ENEO &amp; Baisse de tension","IHS GRID ONLY",
AI592="Defaut GE &amp; POWER Cabinet","IHS",
AI592="Sharing","Partners",
AI592="Sites strategiques &amp; DataCenter","SST &amp; DC",
AI592="Exclu","Exclu",
AI592="SAT","SAT",
AI592="SPARE-ISSUE","SPARE-ISSUE",
AI592="Fiber CAmtel","TRANS_FO_CAMTEL",
AI592="Fiber AOF","Fiber AOF",
AI592="Projet OCM (HUAWEI)","TRAVAUX-HUAWEI",
AI592="Projet OCM (NOKIA)","TRAVAUX-NOKIA",
AI592="ACCESS-ISSUE","ACCESS-ISSUE",
AI592="Projet OCM (ZTE, NOKIA, autres projets)","TRAVAUX OCM",
AI592="No root CAuse","No root cause",
AI592="ODU HS","PDH",
AI592="IP &amp; VLAN","PDH",
AI592="Warehouse HUAWEI","SPARE-ISSUE",
AI592="SPARE-HS","SPARE-ISSUE",
AI592="Power Telco","BSS",AI592="no impacts","no impacts"
),"")</f>
        <v>no impacts</v>
      </c>
      <c r="AH592" s="57" t="str" cm="1">
        <f t="array" ref="AH592">IFERROR(_xlfn.IFS(
AI592="MPR ISSUE","TX ISSUE",
AI592="BSS Hardware Issue","RAN ISSUE",
AI592="Sites strategiques, MLL, Pylone, etc.","ENVTECH",
AI592="AKTIVCO DEFAUT GE &amp; POWER Cabinet","POWER ISSUE",
AI592="AKTIVCO Coupure ENEO &amp; Baisse de tension","POWER ISSUE",
AI592="Coupure ENEO &amp; Baisse de tension","POWER ISSUE",
AI592="Defaut GE &amp; POWER Cabinet","POWER ISSUE",
AI592="Sharing","POWER ISSUE",
AI592="Sites strategiques &amp; DataCenter","POWER ISSUE",
AI592="Exclu","Exclu",
AI592="SAT","TX ISSUE",
AI592="SPARE-ISSUE","SPARE-ISSUE",
AI592="Fiber CAmtel","TX ISSUE",
AI592="Fiber AOF","TX ISSUE",
AI592="Projet OCM (HUAWEI)","TRAVAUX-HUAWEI",
AI592="Projet OCM (NOKIA)","TRAVAUX -NOKIA",
AI592="ACCESS-ISSUE","ACCESS-ISSUE",
AI592="Projet OCM (ZTE, NOKIA, autres projets)","TRAVAUX OCM",
AI592="No root CAuse","No root cause",
AI592="ODU HS","TX ISSUE",
AI592="IP &amp; VLAN","TX ISSUE",
AI592="Warehouse HUAWEI","SPARE-ISSUE",
AI592="SPARE-HS","SPARE-ISSUE",
AI592="Power Telco","RAN ISSUE",AI592="no impacts","no impacts"
),"")</f>
        <v>no impacts</v>
      </c>
      <c r="AI592" s="85" t="s">
        <v>5998</v>
      </c>
      <c r="AJ592" s="57" t="str" cm="1">
        <f t="array" ref="AJ592">IFERROR(_xlfn.IFS(
AI592="MPR ISSUE","ACTIVE",
AI592="BSS Hardware Issue","ACTIVE",
AI592="Sites strategiques, MLL, Pylone, etc.","PASSIVE",
AI592="AKTIVCO DEFAUT GE &amp; POWER Cabinet","PASSIVE",
AI592="AKTIVCO Coupure ENEO &amp; Baisse de tension","PASSIVE",
AI592="Coupure ENEO &amp; Baisse de tension","PASSIVE",
AI592="Defaut GE &amp; POWER Cabinet","PASSIVE",
AI592="Sharing","PASSIVE",
AI592="Sites strategiques &amp; DataCenter","PASSIVE",
AI592="Exclu","Exclu",
AI592="SAT","ACTIVE",
AI592="SPARE-ISSUE","SPARE-ISSUE",
AI592="Fiber CAmtel","ACTIVE",
AI592="Fiber AOF","ACTIVE",
AI592="Projet OCM (HUAWEI)","PLANNED WORKS",
AI592="Projet OCM (NOKIA)","PLANNED WORKS",
AI592="ACCESS-ISSUE","ACCESS-ISSUE",
AI592="Projet OCM (ZTE, NOKIA, autres projets)","PLANNED WORKS",
AI592="No root CAuse","No root cause",
AI592="ODU HS","ACTIVE",
AI592="IP &amp; VLAN","ACTIVE",
AI592="Warehouse HUAWEI","SPARE-ISSUE",
AI592="SPARE-HS","SPARE-ISSUE",
AI592="Power Telco","ACTIVE", AI592="no impacts","no impacts"
),"")</f>
        <v>no impacts</v>
      </c>
      <c r="AK592" s="23" t="s">
        <v>5537</v>
      </c>
      <c r="AL592" s="23" t="str">
        <f t="shared" si="19"/>
        <v>LIT_059</v>
      </c>
      <c r="AN592" s="9" t="s">
        <v>5537</v>
      </c>
      <c r="AO592" s="23" t="str">
        <f>_xlfn.XLOOKUP(B592,'INCIDENT-05-03-2026'!E:E,'INCIDENT-05-03-2026'!F:F,"")</f>
        <v/>
      </c>
      <c r="AP592" s="7" t="s">
        <v>5537</v>
      </c>
      <c r="AQ592" s="6"/>
      <c r="AR592" s="7"/>
      <c r="AS592" s="3" t="str">
        <f>_xlfn.XLOOKUP(B592,'[3]tt num | region | site id'!$C:$C,'[3]tt num | region | site id'!$Q:$Q,"")</f>
        <v/>
      </c>
      <c r="AT592" s="24" t="str">
        <f>_xlfn.XLOOKUP(B592,'[4]Cells Huawei 03052026 12h'!$B:$B,'[4]Cells Huawei 03052026 12h'!$T:$T,"")</f>
        <v/>
      </c>
      <c r="AU592" s="24" t="str">
        <f>_xlfn.XLOOKUP(B592,'[5]cells down 02052026 8h50'!$B:$B,'[5]cells down 02052026 8h50'!$R:$R,"")</f>
        <v/>
      </c>
      <c r="AV592" s="24" t="str">
        <f>_xlfn.XLOOKUP(B592,'[5]cells down 02052026 13h50'!$B:$B,'[5]cells down 02052026 13h50'!$R:$R,"")</f>
        <v/>
      </c>
      <c r="AW592" s="24" t="str">
        <f>_xlfn.XLOOKUP(B592,'[5]cells down 02052026 13h50'!$B:$B,'[5]cells down 02052026 13h50'!$R:$R,"")</f>
        <v/>
      </c>
      <c r="AX592" s="24" t="str">
        <f>_xlfn.XLOOKUP(B592,'[6]cell downs 03052026 8h40 '!$B:$B,'[6]cell downs 03052026 8h40 '!$R:$R,"")</f>
        <v/>
      </c>
      <c r="AY592" s="24" t="str">
        <f>_xlfn.XLOOKUP(B592,'[7]ALL SITES DOWN'!$D:$D,'[7]ALL SITES DOWN'!$J:$J,"")</f>
        <v/>
      </c>
      <c r="AZ592" s="24" t="str">
        <f>_xlfn.XLOOKUP(B592,'[8]ALL SITES DOWN'!$D:$D,'[8]ALL SITES DOWN'!$J:$J,"")</f>
        <v/>
      </c>
      <c r="BA592" s="9" t="str">
        <f>_xlfn.XLOOKUP(B592,[9]sheet1!$AC:$AC,[9]sheet1!$AF:$AF,"")</f>
        <v/>
      </c>
      <c r="BB592" s="14" t="s">
        <v>5537</v>
      </c>
      <c r="BC592" s="14" t="s">
        <v>5537</v>
      </c>
      <c r="BD592" s="14" t="str">
        <f>_xlfn.XLOOKUP(B592,'[10]cell downs 18042026 17h'!$B:$B,'[10]cell downs 18042026 17h'!$B:$B,"")</f>
        <v/>
      </c>
      <c r="BE592" s="14" t="str">
        <f>_xlfn.XLOOKUP(B592,'[11]Cells Huawei 19042026 15h'!$B:$B,'[11]Cells Huawei 19042026 15h'!$B:$B,"")</f>
        <v/>
      </c>
      <c r="BF592" s="9" t="str">
        <f>_xlfn.XLOOKUP(B592,'[12]cells down 19042026 9H40'!$B:$B,'[12]cells down 19042026 9H40'!$B:$B,"")</f>
        <v/>
      </c>
      <c r="BG592" s="9" t="s">
        <v>2425</v>
      </c>
      <c r="BH592" s="9" t="s">
        <v>318</v>
      </c>
    </row>
    <row r="593" spans="1:60" s="9" customFormat="1" x14ac:dyDescent="0.3">
      <c r="A593" s="1" t="s">
        <v>797</v>
      </c>
      <c r="B593" s="8" t="s">
        <v>798</v>
      </c>
      <c r="C593" s="3" t="str">
        <f>_xlfn.XLOOKUP(B593,'[1]daily break down'!$D:$D,'[1]daily break down'!$E:$E,"")</f>
        <v>Douala</v>
      </c>
      <c r="D593" s="1" t="s">
        <v>11</v>
      </c>
      <c r="E593" s="1" t="s">
        <v>12</v>
      </c>
      <c r="F593" s="3" t="s">
        <v>31</v>
      </c>
      <c r="G593" s="1" t="s">
        <v>32</v>
      </c>
      <c r="H593" s="42" t="str">
        <f>_xlfn.XLOOKUP(B593,[2]CALCULATION!$B:$B,[2]CALCULATION!$H:$H,"")</f>
        <v>ZTE</v>
      </c>
      <c r="I593" s="34">
        <v>0</v>
      </c>
      <c r="J593" s="34">
        <v>0</v>
      </c>
      <c r="K593" s="34">
        <v>0</v>
      </c>
      <c r="L593" s="34">
        <v>0</v>
      </c>
      <c r="M593" s="34">
        <v>0</v>
      </c>
      <c r="N593" s="34">
        <v>0</v>
      </c>
      <c r="O593" s="34">
        <v>0</v>
      </c>
      <c r="P593" s="34">
        <v>0</v>
      </c>
      <c r="Q593" s="34">
        <v>0</v>
      </c>
      <c r="R593" s="34">
        <v>0</v>
      </c>
      <c r="S593" s="35">
        <v>0</v>
      </c>
      <c r="T593" s="35">
        <v>0</v>
      </c>
      <c r="U593" s="35">
        <v>0</v>
      </c>
      <c r="V593" s="35">
        <v>0</v>
      </c>
      <c r="W593" s="35">
        <v>0</v>
      </c>
      <c r="X593" s="35">
        <v>0</v>
      </c>
      <c r="Y593" s="35">
        <v>4.6787652703940523</v>
      </c>
      <c r="Z593" s="35">
        <v>0.42072949750736932</v>
      </c>
      <c r="AA593" s="35">
        <v>0</v>
      </c>
      <c r="AB593" s="35">
        <v>0</v>
      </c>
      <c r="AC593" s="35">
        <v>0</v>
      </c>
      <c r="AD593" s="35">
        <v>0</v>
      </c>
      <c r="AE593" s="58" t="s">
        <v>5560</v>
      </c>
      <c r="AF593" s="58"/>
      <c r="AG593" s="57" t="str" cm="1">
        <f t="array" ref="AG593">IFERROR(_xlfn.IFS(
AI593="MPR ISSUE","PDH",
AI593="BSS Hardware Issue","BSS",
AI593="Sites strategiques, MLL, Pylone, etc.","ENVTECH",
AI593="AKTIVCO DEFAUT GE &amp; POWER Cabinet","AKTIVCO",
AI593="AKTIVCO Coupure ENEO &amp; Baisse de tension","AKTIVCO GRID ONLY",
AI593="Coupure ENEO &amp; Baisse de tension","IHS GRID ONLY",
AI593="Defaut GE &amp; POWER Cabinet","IHS",
AI593="Sharing","Partners",
AI593="Sites strategiques &amp; DataCenter","SST &amp; DC",
AI593="Exclu","Exclu",
AI593="SAT","SAT",
AI593="SPARE-ISSUE","SPARE-ISSUE",
AI593="Fiber CAmtel","TRANS_FO_CAMTEL",
AI593="Fiber AOF","Fiber AOF",
AI593="Projet OCM (HUAWEI)","TRAVAUX-HUAWEI",
AI593="Projet OCM (NOKIA)","TRAVAUX-NOKIA",
AI593="ACCESS-ISSUE","ACCESS-ISSUE",
AI593="Projet OCM (ZTE, NOKIA, autres projets)","TRAVAUX OCM",
AI593="No root CAuse","No root cause",
AI593="ODU HS","PDH",
AI593="IP &amp; VLAN","PDH",
AI593="Warehouse HUAWEI","SPARE-ISSUE",
AI593="SPARE-HS","SPARE-ISSUE",
AI593="Power Telco","BSS",AI593="no impacts","no impacts"
),"")</f>
        <v>no impacts</v>
      </c>
      <c r="AH593" s="57" t="str" cm="1">
        <f t="array" ref="AH593">IFERROR(_xlfn.IFS(
AI593="MPR ISSUE","TX ISSUE",
AI593="BSS Hardware Issue","RAN ISSUE",
AI593="Sites strategiques, MLL, Pylone, etc.","ENVTECH",
AI593="AKTIVCO DEFAUT GE &amp; POWER Cabinet","POWER ISSUE",
AI593="AKTIVCO Coupure ENEO &amp; Baisse de tension","POWER ISSUE",
AI593="Coupure ENEO &amp; Baisse de tension","POWER ISSUE",
AI593="Defaut GE &amp; POWER Cabinet","POWER ISSUE",
AI593="Sharing","POWER ISSUE",
AI593="Sites strategiques &amp; DataCenter","POWER ISSUE",
AI593="Exclu","Exclu",
AI593="SAT","TX ISSUE",
AI593="SPARE-ISSUE","SPARE-ISSUE",
AI593="Fiber CAmtel","TX ISSUE",
AI593="Fiber AOF","TX ISSUE",
AI593="Projet OCM (HUAWEI)","TRAVAUX-HUAWEI",
AI593="Projet OCM (NOKIA)","TRAVAUX -NOKIA",
AI593="ACCESS-ISSUE","ACCESS-ISSUE",
AI593="Projet OCM (ZTE, NOKIA, autres projets)","TRAVAUX OCM",
AI593="No root CAuse","No root cause",
AI593="ODU HS","TX ISSUE",
AI593="IP &amp; VLAN","TX ISSUE",
AI593="Warehouse HUAWEI","SPARE-ISSUE",
AI593="SPARE-HS","SPARE-ISSUE",
AI593="Power Telco","RAN ISSUE",AI593="no impacts","no impacts"
),"")</f>
        <v>no impacts</v>
      </c>
      <c r="AI593" s="85" t="s">
        <v>5998</v>
      </c>
      <c r="AJ593" s="57" t="str" cm="1">
        <f t="array" ref="AJ593">IFERROR(_xlfn.IFS(
AI593="MPR ISSUE","ACTIVE",
AI593="BSS Hardware Issue","ACTIVE",
AI593="Sites strategiques, MLL, Pylone, etc.","PASSIVE",
AI593="AKTIVCO DEFAUT GE &amp; POWER Cabinet","PASSIVE",
AI593="AKTIVCO Coupure ENEO &amp; Baisse de tension","PASSIVE",
AI593="Coupure ENEO &amp; Baisse de tension","PASSIVE",
AI593="Defaut GE &amp; POWER Cabinet","PASSIVE",
AI593="Sharing","PASSIVE",
AI593="Sites strategiques &amp; DataCenter","PASSIVE",
AI593="Exclu","Exclu",
AI593="SAT","ACTIVE",
AI593="SPARE-ISSUE","SPARE-ISSUE",
AI593="Fiber CAmtel","ACTIVE",
AI593="Fiber AOF","ACTIVE",
AI593="Projet OCM (HUAWEI)","PLANNED WORKS",
AI593="Projet OCM (NOKIA)","PLANNED WORKS",
AI593="ACCESS-ISSUE","ACCESS-ISSUE",
AI593="Projet OCM (ZTE, NOKIA, autres projets)","PLANNED WORKS",
AI593="No root CAuse","No root cause",
AI593="ODU HS","ACTIVE",
AI593="IP &amp; VLAN","ACTIVE",
AI593="Warehouse HUAWEI","SPARE-ISSUE",
AI593="SPARE-HS","SPARE-ISSUE",
AI593="Power Telco","ACTIVE", AI593="no impacts","no impacts"
),"")</f>
        <v>no impacts</v>
      </c>
      <c r="AK593" s="23" t="s">
        <v>5537</v>
      </c>
      <c r="AL593" s="23" t="str">
        <f t="shared" si="19"/>
        <v>LIT_270</v>
      </c>
      <c r="AN593" s="9" t="s">
        <v>5537</v>
      </c>
      <c r="AO593" s="23" t="str">
        <f>_xlfn.XLOOKUP(B593,'INCIDENT-05-03-2026'!E:E,'INCIDENT-05-03-2026'!F:F,"")</f>
        <v/>
      </c>
      <c r="AP593" s="7" t="s">
        <v>5537</v>
      </c>
      <c r="AQ593" s="6"/>
      <c r="AR593" s="7"/>
      <c r="AS593" s="3" t="str">
        <f>_xlfn.XLOOKUP(B593,'[3]tt num | region | site id'!$C:$C,'[3]tt num | region | site id'!$Q:$Q,"")</f>
        <v/>
      </c>
      <c r="AT593" s="24" t="str">
        <f>_xlfn.XLOOKUP(B593,'[4]Cells Huawei 03052026 12h'!$B:$B,'[4]Cells Huawei 03052026 12h'!$T:$T,"")</f>
        <v/>
      </c>
      <c r="AU593" s="24" t="str">
        <f>_xlfn.XLOOKUP(B593,'[5]cells down 02052026 8h50'!$B:$B,'[5]cells down 02052026 8h50'!$R:$R,"")</f>
        <v/>
      </c>
      <c r="AV593" s="24" t="str">
        <f>_xlfn.XLOOKUP(B593,'[5]cells down 02052026 13h50'!$B:$B,'[5]cells down 02052026 13h50'!$R:$R,"")</f>
        <v/>
      </c>
      <c r="AW593" s="24" t="str">
        <f>_xlfn.XLOOKUP(B593,'[5]cells down 02052026 13h50'!$B:$B,'[5]cells down 02052026 13h50'!$R:$R,"")</f>
        <v/>
      </c>
      <c r="AX593" s="24" t="str">
        <f>_xlfn.XLOOKUP(B593,'[6]cell downs 03052026 8h40 '!$B:$B,'[6]cell downs 03052026 8h40 '!$R:$R,"")</f>
        <v/>
      </c>
      <c r="AY593" s="24" t="str">
        <f>_xlfn.XLOOKUP(B593,'[7]ALL SITES DOWN'!$D:$D,'[7]ALL SITES DOWN'!$J:$J,"")</f>
        <v/>
      </c>
      <c r="AZ593" s="24" t="str">
        <f>_xlfn.XLOOKUP(B593,'[8]ALL SITES DOWN'!$D:$D,'[8]ALL SITES DOWN'!$J:$J,"")</f>
        <v/>
      </c>
      <c r="BA593" s="9" t="str">
        <f>_xlfn.XLOOKUP(B593,[9]sheet1!$AC:$AC,[9]sheet1!$AF:$AF,"")</f>
        <v/>
      </c>
      <c r="BB593" s="14" t="s">
        <v>5537</v>
      </c>
      <c r="BC593" s="14" t="s">
        <v>5537</v>
      </c>
      <c r="BD593" s="14" t="str">
        <f>_xlfn.XLOOKUP(B593,'[10]cell downs 18042026 17h'!$B:$B,'[10]cell downs 18042026 17h'!$B:$B,"")</f>
        <v/>
      </c>
      <c r="BE593" s="14" t="str">
        <f>_xlfn.XLOOKUP(B593,'[11]Cells Huawei 19042026 15h'!$B:$B,'[11]Cells Huawei 19042026 15h'!$B:$B,"")</f>
        <v/>
      </c>
      <c r="BF593" s="9" t="str">
        <f>_xlfn.XLOOKUP(B593,'[12]cells down 19042026 9H40'!$B:$B,'[12]cells down 19042026 9H40'!$B:$B,"")</f>
        <v/>
      </c>
      <c r="BG593" s="9" t="s">
        <v>798</v>
      </c>
      <c r="BH593" s="9" t="s">
        <v>5537</v>
      </c>
    </row>
    <row r="594" spans="1:60" s="9" customFormat="1" x14ac:dyDescent="0.3">
      <c r="A594" s="22" t="s">
        <v>286</v>
      </c>
      <c r="B594" s="8" t="s">
        <v>287</v>
      </c>
      <c r="C594" s="3" t="str">
        <f>_xlfn.XLOOKUP(B594,'[1]daily break down'!$D:$D,'[1]daily break down'!$E:$E,"")</f>
        <v>Yaounde</v>
      </c>
      <c r="D594" s="1" t="s">
        <v>11</v>
      </c>
      <c r="E594" s="1" t="s">
        <v>145</v>
      </c>
      <c r="F594" s="3" t="s">
        <v>37</v>
      </c>
      <c r="G594" s="1" t="s">
        <v>38</v>
      </c>
      <c r="H594" s="42" t="str">
        <f>_xlfn.XLOOKUP(B594,[2]CALCULATION!$B:$B,[2]CALCULATION!$H:$H,"")</f>
        <v>ZTE</v>
      </c>
      <c r="I594" s="34">
        <v>47.726473391489982</v>
      </c>
      <c r="J594" s="34">
        <v>8.7857736000890299</v>
      </c>
      <c r="K594" s="34">
        <v>4.9374630813878824</v>
      </c>
      <c r="L594" s="34">
        <v>12.555859465290082</v>
      </c>
      <c r="M594" s="34">
        <v>0.43934931927073034</v>
      </c>
      <c r="N594" s="34">
        <v>9.0583292669354787</v>
      </c>
      <c r="O594" s="34">
        <v>9.2457045997380387</v>
      </c>
      <c r="P594" s="34">
        <v>7.4160930905479789</v>
      </c>
      <c r="Q594" s="34">
        <v>3.3923389064386056</v>
      </c>
      <c r="R594" s="34">
        <v>9.2457045997380387</v>
      </c>
      <c r="S594" s="35">
        <v>9.2457045997380387</v>
      </c>
      <c r="T594" s="35">
        <v>9.2457045997380387</v>
      </c>
      <c r="U594" s="35">
        <v>0</v>
      </c>
      <c r="V594" s="35">
        <v>6.1939800190050587</v>
      </c>
      <c r="W594" s="35">
        <v>9.2457045997380387</v>
      </c>
      <c r="X594" s="35">
        <v>9.2457045997380387</v>
      </c>
      <c r="Y594" s="35">
        <v>4.665032260089661</v>
      </c>
      <c r="Z594" s="35">
        <v>0</v>
      </c>
      <c r="AA594" s="35">
        <v>0</v>
      </c>
      <c r="AB594" s="35">
        <v>0</v>
      </c>
      <c r="AC594" s="35">
        <v>0</v>
      </c>
      <c r="AD594" s="35">
        <v>0</v>
      </c>
      <c r="AE594" s="58" t="s">
        <v>5560</v>
      </c>
      <c r="AF594" s="58"/>
      <c r="AG594" s="57" t="str" cm="1">
        <f t="array" ref="AG594">IFERROR(_xlfn.IFS(
AI594="MPR ISSUE","PDH",
AI594="BSS Hardware Issue","BSS",
AI594="Sites strategiques, MLL, Pylone, etc.","ENVTECH",
AI594="AKTIVCO DEFAUT GE &amp; POWER Cabinet","AKTIVCO",
AI594="AKTIVCO Coupure ENEO &amp; Baisse de tension","AKTIVCO GRID ONLY",
AI594="Coupure ENEO &amp; Baisse de tension","IHS GRID ONLY",
AI594="Defaut GE &amp; POWER Cabinet","IHS",
AI594="Sharing","Partners",
AI594="Sites strategiques &amp; DataCenter","SST &amp; DC",
AI594="Exclu","Exclu",
AI594="SAT","SAT",
AI594="SPARE-ISSUE","SPARE-ISSUE",
AI594="Fiber CAmtel","TRANS_FO_CAMTEL",
AI594="Fiber AOF","Fiber AOF",
AI594="Projet OCM (HUAWEI)","TRAVAUX-HUAWEI",
AI594="Projet OCM (NOKIA)","TRAVAUX-NOKIA",
AI594="ACCESS-ISSUE","ACCESS-ISSUE",
AI594="Projet OCM (ZTE, NOKIA, autres projets)","TRAVAUX OCM",
AI594="No root CAuse","No root cause",
AI594="ODU HS","PDH",
AI594="IP &amp; VLAN","PDH",
AI594="Warehouse HUAWEI","SPARE-ISSUE",
AI594="SPARE-HS","SPARE-ISSUE",
AI594="Power Telco","BSS",AI594="no impacts","no impacts"
),"")</f>
        <v>BSS</v>
      </c>
      <c r="AH594" s="57" t="str" cm="1">
        <f t="array" ref="AH594">IFERROR(_xlfn.IFS(
AI594="MPR ISSUE","TX ISSUE",
AI594="BSS Hardware Issue","RAN ISSUE",
AI594="Sites strategiques, MLL, Pylone, etc.","ENVTECH",
AI594="AKTIVCO DEFAUT GE &amp; POWER Cabinet","POWER ISSUE",
AI594="AKTIVCO Coupure ENEO &amp; Baisse de tension","POWER ISSUE",
AI594="Coupure ENEO &amp; Baisse de tension","POWER ISSUE",
AI594="Defaut GE &amp; POWER Cabinet","POWER ISSUE",
AI594="Sharing","POWER ISSUE",
AI594="Sites strategiques &amp; DataCenter","POWER ISSUE",
AI594="Exclu","Exclu",
AI594="SAT","TX ISSUE",
AI594="SPARE-ISSUE","SPARE-ISSUE",
AI594="Fiber CAmtel","TX ISSUE",
AI594="Fiber AOF","TX ISSUE",
AI594="Projet OCM (HUAWEI)","TRAVAUX-HUAWEI",
AI594="Projet OCM (NOKIA)","TRAVAUX -NOKIA",
AI594="ACCESS-ISSUE","ACCESS-ISSUE",
AI594="Projet OCM (ZTE, NOKIA, autres projets)","TRAVAUX OCM",
AI594="No root CAuse","No root cause",
AI594="ODU HS","TX ISSUE",
AI594="IP &amp; VLAN","TX ISSUE",
AI594="Warehouse HUAWEI","SPARE-ISSUE",
AI594="SPARE-HS","SPARE-ISSUE",
AI594="Power Telco","RAN ISSUE",AI594="no impacts","no impacts"
),"")</f>
        <v>RAN ISSUE</v>
      </c>
      <c r="AI594" s="85" t="s">
        <v>5320</v>
      </c>
      <c r="AJ594" s="57" t="str" cm="1">
        <f t="array" ref="AJ594">IFERROR(_xlfn.IFS(
AI594="MPR ISSUE","ACTIVE",
AI594="BSS Hardware Issue","ACTIVE",
AI594="Sites strategiques, MLL, Pylone, etc.","PASSIVE",
AI594="AKTIVCO DEFAUT GE &amp; POWER Cabinet","PASSIVE",
AI594="AKTIVCO Coupure ENEO &amp; Baisse de tension","PASSIVE",
AI594="Coupure ENEO &amp; Baisse de tension","PASSIVE",
AI594="Defaut GE &amp; POWER Cabinet","PASSIVE",
AI594="Sharing","PASSIVE",
AI594="Sites strategiques &amp; DataCenter","PASSIVE",
AI594="Exclu","Exclu",
AI594="SAT","ACTIVE",
AI594="SPARE-ISSUE","SPARE-ISSUE",
AI594="Fiber CAmtel","ACTIVE",
AI594="Fiber AOF","ACTIVE",
AI594="Projet OCM (HUAWEI)","PLANNED WORKS",
AI594="Projet OCM (NOKIA)","PLANNED WORKS",
AI594="ACCESS-ISSUE","ACCESS-ISSUE",
AI594="Projet OCM (ZTE, NOKIA, autres projets)","PLANNED WORKS",
AI594="No root CAuse","No root cause",
AI594="ODU HS","ACTIVE",
AI594="IP &amp; VLAN","ACTIVE",
AI594="Warehouse HUAWEI","SPARE-ISSUE",
AI594="SPARE-HS","SPARE-ISSUE",
AI594="Power Telco","ACTIVE", AI594="no impacts","no impacts"
),"")</f>
        <v>ACTIVE</v>
      </c>
      <c r="AK594" s="23" t="s">
        <v>5927</v>
      </c>
      <c r="AL594" s="23" t="str">
        <f t="shared" si="19"/>
        <v>CTR_093</v>
      </c>
      <c r="AN594" s="9" t="s">
        <v>5537</v>
      </c>
      <c r="AO594" s="23" t="str">
        <f>_xlfn.XLOOKUP(B594,'INCIDENT-05-03-2026'!E:E,'INCIDENT-05-03-2026'!F:F,"")</f>
        <v/>
      </c>
      <c r="AP594" s="7" t="s">
        <v>5537</v>
      </c>
      <c r="AQ594" s="6"/>
      <c r="AR594" s="7"/>
      <c r="AS594" s="3" t="str">
        <f>_xlfn.XLOOKUP(B594,'[3]tt num | region | site id'!$C:$C,'[3]tt num | region | site id'!$Q:$Q,"")</f>
        <v/>
      </c>
      <c r="AT594" s="24" t="str">
        <f>_xlfn.XLOOKUP(B594,'[4]Cells Huawei 03052026 12h'!$B:$B,'[4]Cells Huawei 03052026 12h'!$T:$T,"")</f>
        <v/>
      </c>
      <c r="AU594" s="24" t="str">
        <f>_xlfn.XLOOKUP(B594,'[5]cells down 02052026 8h50'!$B:$B,'[5]cells down 02052026 8h50'!$R:$R,"")</f>
        <v/>
      </c>
      <c r="AV594" s="24" t="str">
        <f>_xlfn.XLOOKUP(B594,'[5]cells down 02052026 13h50'!$B:$B,'[5]cells down 02052026 13h50'!$R:$R,"")</f>
        <v/>
      </c>
      <c r="AW594" s="24" t="str">
        <f>_xlfn.XLOOKUP(B594,'[5]cells down 02052026 13h50'!$B:$B,'[5]cells down 02052026 13h50'!$R:$R,"")</f>
        <v/>
      </c>
      <c r="AX594" s="24" t="str">
        <f>_xlfn.XLOOKUP(B594,'[6]cell downs 03052026 8h40 '!$B:$B,'[6]cell downs 03052026 8h40 '!$R:$R,"")</f>
        <v/>
      </c>
      <c r="AY594" s="24" t="str">
        <f>_xlfn.XLOOKUP(B594,'[7]ALL SITES DOWN'!$D:$D,'[7]ALL SITES DOWN'!$J:$J,"")</f>
        <v/>
      </c>
      <c r="AZ594" s="24" t="str">
        <f>_xlfn.XLOOKUP(B594,'[8]ALL SITES DOWN'!$D:$D,'[8]ALL SITES DOWN'!$J:$J,"")</f>
        <v/>
      </c>
      <c r="BA594" s="9" t="str">
        <f>_xlfn.XLOOKUP(B594,[9]sheet1!$AC:$AC,[9]sheet1!$AF:$AF,"")</f>
        <v/>
      </c>
      <c r="BB594" s="14" t="s">
        <v>5537</v>
      </c>
      <c r="BC594" s="14" t="s">
        <v>5537</v>
      </c>
      <c r="BD594" s="14" t="str">
        <f>_xlfn.XLOOKUP(B594,'[10]cell downs 18042026 17h'!$B:$B,'[10]cell downs 18042026 17h'!$B:$B,"")</f>
        <v/>
      </c>
      <c r="BE594" s="14" t="str">
        <f>_xlfn.XLOOKUP(B594,'[11]Cells Huawei 19042026 15h'!$B:$B,'[11]Cells Huawei 19042026 15h'!$B:$B,"")</f>
        <v/>
      </c>
      <c r="BF594" s="9" t="str">
        <f>_xlfn.XLOOKUP(B594,'[12]cells down 19042026 9H40'!$B:$B,'[12]cells down 19042026 9H40'!$B:$B,"")</f>
        <v>CTR_093</v>
      </c>
      <c r="BG594" s="9" t="s">
        <v>287</v>
      </c>
      <c r="BH594" s="9" t="s">
        <v>5537</v>
      </c>
    </row>
    <row r="595" spans="1:60" s="9" customFormat="1" x14ac:dyDescent="0.3">
      <c r="A595" s="2" t="s">
        <v>1385</v>
      </c>
      <c r="B595" s="8" t="s">
        <v>1386</v>
      </c>
      <c r="C595" s="3" t="str">
        <f>_xlfn.XLOOKUP(B595,'[1]daily break down'!$D:$D,'[1]daily break down'!$E:$E,"")</f>
        <v>OUEST</v>
      </c>
      <c r="D595" s="1" t="s">
        <v>11</v>
      </c>
      <c r="E595" s="1" t="s">
        <v>237</v>
      </c>
      <c r="F595" s="3" t="s">
        <v>102</v>
      </c>
      <c r="G595" s="1" t="s">
        <v>1387</v>
      </c>
      <c r="H595" s="40" t="str">
        <f>_xlfn.XLOOKUP(B595,[2]CALCULATION!$B:$B,[2]CALCULATION!$H:$H,"")</f>
        <v>Huawei</v>
      </c>
      <c r="I595" s="34">
        <v>0</v>
      </c>
      <c r="J595" s="34">
        <v>0</v>
      </c>
      <c r="K595" s="34">
        <v>0</v>
      </c>
      <c r="L595" s="34">
        <v>0</v>
      </c>
      <c r="M595" s="34">
        <v>0</v>
      </c>
      <c r="N595" s="34">
        <v>0</v>
      </c>
      <c r="O595" s="34">
        <v>0</v>
      </c>
      <c r="P595" s="34">
        <v>0</v>
      </c>
      <c r="Q595" s="34">
        <v>0</v>
      </c>
      <c r="R595" s="34">
        <v>0</v>
      </c>
      <c r="S595" s="35">
        <v>0</v>
      </c>
      <c r="T595" s="35">
        <v>0</v>
      </c>
      <c r="U595" s="35">
        <v>0</v>
      </c>
      <c r="V595" s="35">
        <v>4.62311982604378</v>
      </c>
      <c r="W595" s="35">
        <v>4.6228522998690194</v>
      </c>
      <c r="X595" s="35">
        <v>4.628381174147413</v>
      </c>
      <c r="Y595" s="35">
        <v>4.6228522998690194</v>
      </c>
      <c r="Z595" s="35">
        <v>0</v>
      </c>
      <c r="AA595" s="35">
        <v>0</v>
      </c>
      <c r="AB595" s="35">
        <v>0</v>
      </c>
      <c r="AC595" s="35">
        <v>0</v>
      </c>
      <c r="AD595" s="35">
        <v>0</v>
      </c>
      <c r="AE595" s="58" t="s">
        <v>5559</v>
      </c>
      <c r="AF595" s="58"/>
      <c r="AG595" s="57" t="str" cm="1">
        <f t="array" ref="AG595">IFERROR(_xlfn.IFS(
AI595="MPR ISSUE","PDH",
AI595="BSS Hardware Issue","BSS",
AI595="Sites strategiques, MLL, Pylone, etc.","ENVTECH",
AI595="AKTIVCO DEFAUT GE &amp; POWER Cabinet","AKTIVCO",
AI595="AKTIVCO Coupure ENEO &amp; Baisse de tension","AKTIVCO GRID ONLY",
AI595="Coupure ENEO &amp; Baisse de tension","IHS GRID ONLY",
AI595="Defaut GE &amp; POWER Cabinet","IHS",
AI595="Sharing","Partners",
AI595="Sites strategiques &amp; DataCenter","SST &amp; DC",
AI595="Exclu","Exclu",
AI595="SAT","SAT",
AI595="SPARE-ISSUE","SPARE-ISSUE",
AI595="Fiber CAmtel","TRANS_FO_CAMTEL",
AI595="Fiber AOF","Fiber AOF",
AI595="Projet OCM (HUAWEI)","TRAVAUX-HUAWEI",
AI595="Projet OCM (NOKIA)","TRAVAUX-NOKIA",
AI595="ACCESS-ISSUE","ACCESS-ISSUE",
AI595="Projet OCM (ZTE, NOKIA, autres projets)","TRAVAUX OCM",
AI595="No root CAuse","No root cause",
AI595="ODU HS","PDH",
AI595="IP &amp; VLAN","PDH",
AI595="Warehouse HUAWEI","SPARE-ISSUE",
AI595="SPARE-HS","SPARE-ISSUE",
AI595="Power Telco","BSS",AI595="no impacts","no impacts"
),"")</f>
        <v>Exclu</v>
      </c>
      <c r="AH595" s="57" t="str" cm="1">
        <f t="array" ref="AH595">IFERROR(_xlfn.IFS(
AI595="MPR ISSUE","TX ISSUE",
AI595="BSS Hardware Issue","RAN ISSUE",
AI595="Sites strategiques, MLL, Pylone, etc.","ENVTECH",
AI595="AKTIVCO DEFAUT GE &amp; POWER Cabinet","POWER ISSUE",
AI595="AKTIVCO Coupure ENEO &amp; Baisse de tension","POWER ISSUE",
AI595="Coupure ENEO &amp; Baisse de tension","POWER ISSUE",
AI595="Defaut GE &amp; POWER Cabinet","POWER ISSUE",
AI595="Sharing","POWER ISSUE",
AI595="Sites strategiques &amp; DataCenter","POWER ISSUE",
AI595="Exclu","Exclu",
AI595="SAT","TX ISSUE",
AI595="SPARE-ISSUE","SPARE-ISSUE",
AI595="Fiber CAmtel","TX ISSUE",
AI595="Fiber AOF","TX ISSUE",
AI595="Projet OCM (HUAWEI)","TRAVAUX-HUAWEI",
AI595="Projet OCM (NOKIA)","TRAVAUX -NOKIA",
AI595="ACCESS-ISSUE","ACCESS-ISSUE",
AI595="Projet OCM (ZTE, NOKIA, autres projets)","TRAVAUX OCM",
AI595="No root CAuse","No root cause",
AI595="ODU HS","TX ISSUE",
AI595="IP &amp; VLAN","TX ISSUE",
AI595="Warehouse HUAWEI","SPARE-ISSUE",
AI595="SPARE-HS","SPARE-ISSUE",
AI595="Power Telco","RAN ISSUE",AI595="no impacts","no impacts"
),"")</f>
        <v>Exclu</v>
      </c>
      <c r="AI595" s="85" t="s">
        <v>5559</v>
      </c>
      <c r="AJ595" s="57" t="str" cm="1">
        <f t="array" ref="AJ595">IFERROR(_xlfn.IFS(
AI595="MPR ISSUE","ACTIVE",
AI595="BSS Hardware Issue","ACTIVE",
AI595="Sites strategiques, MLL, Pylone, etc.","PASSIVE",
AI595="AKTIVCO DEFAUT GE &amp; POWER Cabinet","PASSIVE",
AI595="AKTIVCO Coupure ENEO &amp; Baisse de tension","PASSIVE",
AI595="Coupure ENEO &amp; Baisse de tension","PASSIVE",
AI595="Defaut GE &amp; POWER Cabinet","PASSIVE",
AI595="Sharing","PASSIVE",
AI595="Sites strategiques &amp; DataCenter","PASSIVE",
AI595="Exclu","Exclu",
AI595="SAT","ACTIVE",
AI595="SPARE-ISSUE","SPARE-ISSUE",
AI595="Fiber CAmtel","ACTIVE",
AI595="Fiber AOF","ACTIVE",
AI595="Projet OCM (HUAWEI)","PLANNED WORKS",
AI595="Projet OCM (NOKIA)","PLANNED WORKS",
AI595="ACCESS-ISSUE","ACCESS-ISSUE",
AI595="Projet OCM (ZTE, NOKIA, autres projets)","PLANNED WORKS",
AI595="No root CAuse","No root cause",
AI595="ODU HS","ACTIVE",
AI595="IP &amp; VLAN","ACTIVE",
AI595="Warehouse HUAWEI","SPARE-ISSUE",
AI595="SPARE-HS","SPARE-ISSUE",
AI595="Power Telco","ACTIVE", AI595="no impacts","no impacts"
),"")</f>
        <v>Exclu</v>
      </c>
      <c r="AK595" s="23" t="s">
        <v>5537</v>
      </c>
      <c r="AL595" s="23" t="str">
        <f t="shared" ref="AL595:AL658" si="20">B595</f>
        <v>OST_092</v>
      </c>
      <c r="AN595" s="9" t="s">
        <v>5537</v>
      </c>
      <c r="AO595" s="23" t="str">
        <f>_xlfn.XLOOKUP(B595,'INCIDENT-05-03-2026'!E:E,'INCIDENT-05-03-2026'!F:F,"")</f>
        <v/>
      </c>
      <c r="AP595" s="7" t="s">
        <v>5537</v>
      </c>
      <c r="AQ595" s="6"/>
      <c r="AR595" s="7"/>
      <c r="AS595" s="3" t="str">
        <f>_xlfn.XLOOKUP(B595,'[3]tt num | region | site id'!$C:$C,'[3]tt num | region | site id'!$Q:$Q,"")</f>
        <v/>
      </c>
      <c r="AT595" s="24" t="str">
        <f>_xlfn.XLOOKUP(B595,'[4]Cells Huawei 03052026 12h'!$B:$B,'[4]Cells Huawei 03052026 12h'!$T:$T,"")</f>
        <v/>
      </c>
      <c r="AU595" s="24" t="str">
        <f>_xlfn.XLOOKUP(B595,'[5]cells down 02052026 8h50'!$B:$B,'[5]cells down 02052026 8h50'!$R:$R,"")</f>
        <v/>
      </c>
      <c r="AV595" s="24" t="str">
        <f>_xlfn.XLOOKUP(B595,'[5]cells down 02052026 13h50'!$B:$B,'[5]cells down 02052026 13h50'!$R:$R,"")</f>
        <v/>
      </c>
      <c r="AW595" s="24" t="str">
        <f>_xlfn.XLOOKUP(B595,'[5]cells down 02052026 13h50'!$B:$B,'[5]cells down 02052026 13h50'!$R:$R,"")</f>
        <v/>
      </c>
      <c r="AX595" s="24" t="str">
        <f>_xlfn.XLOOKUP(B595,'[6]cell downs 03052026 8h40 '!$B:$B,'[6]cell downs 03052026 8h40 '!$R:$R,"")</f>
        <v/>
      </c>
      <c r="AY595" s="24" t="str">
        <f>_xlfn.XLOOKUP(B595,'[7]ALL SITES DOWN'!$D:$D,'[7]ALL SITES DOWN'!$J:$J,"")</f>
        <v/>
      </c>
      <c r="AZ595" s="24" t="str">
        <f>_xlfn.XLOOKUP(B595,'[8]ALL SITES DOWN'!$D:$D,'[8]ALL SITES DOWN'!$J:$J,"")</f>
        <v/>
      </c>
      <c r="BA595" s="9" t="str">
        <f>_xlfn.XLOOKUP(B595,[9]sheet1!$AC:$AC,[9]sheet1!$AF:$AF,"")</f>
        <v/>
      </c>
      <c r="BB595" s="14" t="s">
        <v>5537</v>
      </c>
      <c r="BC595" s="14" t="s">
        <v>5537</v>
      </c>
      <c r="BD595" s="14" t="str">
        <f>_xlfn.XLOOKUP(B595,'[10]cell downs 18042026 17h'!$B:$B,'[10]cell downs 18042026 17h'!$B:$B,"")</f>
        <v/>
      </c>
      <c r="BE595" s="14" t="str">
        <f>_xlfn.XLOOKUP(B595,'[11]Cells Huawei 19042026 15h'!$B:$B,'[11]Cells Huawei 19042026 15h'!$B:$B,"")</f>
        <v>OST_092</v>
      </c>
      <c r="BF595" s="9" t="str">
        <f>_xlfn.XLOOKUP(B595,'[12]cells down 19042026 9H40'!$B:$B,'[12]cells down 19042026 9H40'!$B:$B,"")</f>
        <v/>
      </c>
      <c r="BG595" s="9" t="s">
        <v>1386</v>
      </c>
      <c r="BH595" s="9" t="s">
        <v>12</v>
      </c>
    </row>
    <row r="596" spans="1:60" s="9" customFormat="1" x14ac:dyDescent="0.3">
      <c r="A596" s="1" t="s">
        <v>3861</v>
      </c>
      <c r="B596" s="8" t="s">
        <v>3862</v>
      </c>
      <c r="C596" s="3" t="str">
        <f>_xlfn.XLOOKUP(B596,'[1]daily break down'!$D:$D,'[1]daily break down'!$E:$E,"")</f>
        <v>EXTREME-NORD</v>
      </c>
      <c r="D596" s="1" t="s">
        <v>11</v>
      </c>
      <c r="E596" s="1" t="s">
        <v>96</v>
      </c>
      <c r="F596" s="3" t="s">
        <v>55</v>
      </c>
      <c r="G596" s="1" t="s">
        <v>3861</v>
      </c>
      <c r="H596" s="40" t="str">
        <f>_xlfn.XLOOKUP(B596,[2]CALCULATION!$B:$B,[2]CALCULATION!$H:$H,"")</f>
        <v>HUAWEI</v>
      </c>
      <c r="I596" s="34">
        <v>0</v>
      </c>
      <c r="J596" s="34">
        <v>0</v>
      </c>
      <c r="K596" s="34">
        <v>0</v>
      </c>
      <c r="L596" s="34">
        <v>0</v>
      </c>
      <c r="M596" s="34">
        <v>0</v>
      </c>
      <c r="N596" s="34">
        <v>0</v>
      </c>
      <c r="O596" s="34">
        <v>0</v>
      </c>
      <c r="P596" s="34">
        <v>0</v>
      </c>
      <c r="Q596" s="34">
        <v>0</v>
      </c>
      <c r="R596" s="34">
        <v>0</v>
      </c>
      <c r="S596" s="35">
        <v>0</v>
      </c>
      <c r="T596" s="35">
        <v>0</v>
      </c>
      <c r="U596" s="35">
        <v>0</v>
      </c>
      <c r="V596" s="35">
        <v>4.6228522998690194</v>
      </c>
      <c r="W596" s="35">
        <v>4.6228522998690194</v>
      </c>
      <c r="X596" s="35">
        <v>4.6228522998690194</v>
      </c>
      <c r="Y596" s="35">
        <v>4.6228522998690194</v>
      </c>
      <c r="Z596" s="35">
        <v>0</v>
      </c>
      <c r="AA596" s="35">
        <v>0</v>
      </c>
      <c r="AB596" s="35">
        <v>0</v>
      </c>
      <c r="AC596" s="35">
        <v>0</v>
      </c>
      <c r="AD596" s="35">
        <v>0</v>
      </c>
      <c r="AE596" s="58" t="s">
        <v>5603</v>
      </c>
      <c r="AF596" s="58"/>
      <c r="AG596" s="57" t="str" cm="1">
        <f t="array" ref="AG596">IFERROR(_xlfn.IFS(
AI596="MPR ISSUE","PDH",
AI596="BSS Hardware Issue","BSS",
AI596="Sites strategiques, MLL, Pylone, etc.","ENVTECH",
AI596="AKTIVCO DEFAUT GE &amp; POWER Cabinet","AKTIVCO",
AI596="AKTIVCO Coupure ENEO &amp; Baisse de tension","AKTIVCO GRID ONLY",
AI596="Coupure ENEO &amp; Baisse de tension","IHS GRID ONLY",
AI596="Defaut GE &amp; POWER Cabinet","IHS",
AI596="Sharing","Partners",
AI596="Sites strategiques &amp; DataCenter","SST &amp; DC",
AI596="Exclu","Exclu",
AI596="SAT","SAT",
AI596="SPARE-ISSUE","SPARE-ISSUE",
AI596="Fiber CAmtel","TRANS_FO_CAMTEL",
AI596="Fiber AOF","Fiber AOF",
AI596="Projet OCM (HUAWEI)","TRAVAUX-HUAWEI",
AI596="Projet OCM (NOKIA)","TRAVAUX-NOKIA",
AI596="ACCESS-ISSUE","ACCESS-ISSUE",
AI596="Projet OCM (ZTE, NOKIA, autres projets)","TRAVAUX OCM",
AI596="No root CAuse","No root cause",
AI596="ODU HS","PDH",
AI596="IP &amp; VLAN","PDH",
AI596="Warehouse HUAWEI","SPARE-ISSUE",
AI596="SPARE-HS","SPARE-ISSUE",
AI596="Power Telco","BSS",AI596="no impacts","no impacts"
),"")</f>
        <v>no impacts</v>
      </c>
      <c r="AH596" s="57" t="str" cm="1">
        <f t="array" ref="AH596">IFERROR(_xlfn.IFS(
AI596="MPR ISSUE","TX ISSUE",
AI596="BSS Hardware Issue","RAN ISSUE",
AI596="Sites strategiques, MLL, Pylone, etc.","ENVTECH",
AI596="AKTIVCO DEFAUT GE &amp; POWER Cabinet","POWER ISSUE",
AI596="AKTIVCO Coupure ENEO &amp; Baisse de tension","POWER ISSUE",
AI596="Coupure ENEO &amp; Baisse de tension","POWER ISSUE",
AI596="Defaut GE &amp; POWER Cabinet","POWER ISSUE",
AI596="Sharing","POWER ISSUE",
AI596="Sites strategiques &amp; DataCenter","POWER ISSUE",
AI596="Exclu","Exclu",
AI596="SAT","TX ISSUE",
AI596="SPARE-ISSUE","SPARE-ISSUE",
AI596="Fiber CAmtel","TX ISSUE",
AI596="Fiber AOF","TX ISSUE",
AI596="Projet OCM (HUAWEI)","TRAVAUX-HUAWEI",
AI596="Projet OCM (NOKIA)","TRAVAUX -NOKIA",
AI596="ACCESS-ISSUE","ACCESS-ISSUE",
AI596="Projet OCM (ZTE, NOKIA, autres projets)","TRAVAUX OCM",
AI596="No root CAuse","No root cause",
AI596="ODU HS","TX ISSUE",
AI596="IP &amp; VLAN","TX ISSUE",
AI596="Warehouse HUAWEI","SPARE-ISSUE",
AI596="SPARE-HS","SPARE-ISSUE",
AI596="Power Telco","RAN ISSUE",AI596="no impacts","no impacts"
),"")</f>
        <v>no impacts</v>
      </c>
      <c r="AI596" s="85" t="s">
        <v>5998</v>
      </c>
      <c r="AJ596" s="57" t="str" cm="1">
        <f t="array" ref="AJ596">IFERROR(_xlfn.IFS(
AI596="MPR ISSUE","ACTIVE",
AI596="BSS Hardware Issue","ACTIVE",
AI596="Sites strategiques, MLL, Pylone, etc.","PASSIVE",
AI596="AKTIVCO DEFAUT GE &amp; POWER Cabinet","PASSIVE",
AI596="AKTIVCO Coupure ENEO &amp; Baisse de tension","PASSIVE",
AI596="Coupure ENEO &amp; Baisse de tension","PASSIVE",
AI596="Defaut GE &amp; POWER Cabinet","PASSIVE",
AI596="Sharing","PASSIVE",
AI596="Sites strategiques &amp; DataCenter","PASSIVE",
AI596="Exclu","Exclu",
AI596="SAT","ACTIVE",
AI596="SPARE-ISSUE","SPARE-ISSUE",
AI596="Fiber CAmtel","ACTIVE",
AI596="Fiber AOF","ACTIVE",
AI596="Projet OCM (HUAWEI)","PLANNED WORKS",
AI596="Projet OCM (NOKIA)","PLANNED WORKS",
AI596="ACCESS-ISSUE","ACCESS-ISSUE",
AI596="Projet OCM (ZTE, NOKIA, autres projets)","PLANNED WORKS",
AI596="No root CAuse","No root cause",
AI596="ODU HS","ACTIVE",
AI596="IP &amp; VLAN","ACTIVE",
AI596="Warehouse HUAWEI","SPARE-ISSUE",
AI596="SPARE-HS","SPARE-ISSUE",
AI596="Power Telco","ACTIVE", AI596="no impacts","no impacts"
),"")</f>
        <v>no impacts</v>
      </c>
      <c r="AK596" s="23" t="s">
        <v>5537</v>
      </c>
      <c r="AL596" s="23" t="str">
        <f t="shared" si="20"/>
        <v>EXN_073</v>
      </c>
      <c r="AN596" s="9" t="s">
        <v>5537</v>
      </c>
      <c r="AO596" s="23" t="str">
        <f>_xlfn.XLOOKUP(B596,'INCIDENT-05-03-2026'!E:E,'INCIDENT-05-03-2026'!F:F,"")</f>
        <v/>
      </c>
      <c r="AP596" s="7" t="s">
        <v>5537</v>
      </c>
      <c r="AQ596" s="6"/>
      <c r="AR596" s="7"/>
      <c r="AS596" s="3" t="str">
        <f>_xlfn.XLOOKUP(B596,'[3]tt num | region | site id'!$C:$C,'[3]tt num | region | site id'!$Q:$Q,"")</f>
        <v/>
      </c>
      <c r="AT596" s="24" t="str">
        <f>_xlfn.XLOOKUP(B596,'[4]Cells Huawei 03052026 12h'!$B:$B,'[4]Cells Huawei 03052026 12h'!$T:$T,"")</f>
        <v/>
      </c>
      <c r="AU596" s="24" t="str">
        <f>_xlfn.XLOOKUP(B596,'[5]cells down 02052026 8h50'!$B:$B,'[5]cells down 02052026 8h50'!$R:$R,"")</f>
        <v/>
      </c>
      <c r="AV596" s="24" t="str">
        <f>_xlfn.XLOOKUP(B596,'[5]cells down 02052026 13h50'!$B:$B,'[5]cells down 02052026 13h50'!$R:$R,"")</f>
        <v/>
      </c>
      <c r="AW596" s="24" t="str">
        <f>_xlfn.XLOOKUP(B596,'[5]cells down 02052026 13h50'!$B:$B,'[5]cells down 02052026 13h50'!$R:$R,"")</f>
        <v/>
      </c>
      <c r="AX596" s="24" t="str">
        <f>_xlfn.XLOOKUP(B596,'[6]cell downs 03052026 8h40 '!$B:$B,'[6]cell downs 03052026 8h40 '!$R:$R,"")</f>
        <v/>
      </c>
      <c r="AY596" s="24" t="str">
        <f>_xlfn.XLOOKUP(B596,'[7]ALL SITES DOWN'!$D:$D,'[7]ALL SITES DOWN'!$J:$J,"")</f>
        <v/>
      </c>
      <c r="AZ596" s="24" t="str">
        <f>_xlfn.XLOOKUP(B596,'[8]ALL SITES DOWN'!$D:$D,'[8]ALL SITES DOWN'!$J:$J,"")</f>
        <v/>
      </c>
      <c r="BA596" s="9" t="str">
        <f>_xlfn.XLOOKUP(B596,[9]sheet1!$AC:$AC,[9]sheet1!$AF:$AF,"")</f>
        <v/>
      </c>
      <c r="BB596" s="14" t="s">
        <v>5537</v>
      </c>
      <c r="BC596" s="14" t="s">
        <v>5537</v>
      </c>
      <c r="BD596" s="14" t="str">
        <f>_xlfn.XLOOKUP(B596,'[10]cell downs 18042026 17h'!$B:$B,'[10]cell downs 18042026 17h'!$B:$B,"")</f>
        <v/>
      </c>
      <c r="BE596" s="14" t="str">
        <f>_xlfn.XLOOKUP(B596,'[11]Cells Huawei 19042026 15h'!$B:$B,'[11]Cells Huawei 19042026 15h'!$B:$B,"")</f>
        <v>EXN_073</v>
      </c>
      <c r="BF596" s="9" t="str">
        <f>_xlfn.XLOOKUP(B596,'[12]cells down 19042026 9H40'!$B:$B,'[12]cells down 19042026 9H40'!$B:$B,"")</f>
        <v/>
      </c>
      <c r="BG596" s="9" t="s">
        <v>3862</v>
      </c>
      <c r="BH596" s="9" t="s">
        <v>12</v>
      </c>
    </row>
    <row r="597" spans="1:60" s="9" customFormat="1" x14ac:dyDescent="0.3">
      <c r="A597" s="1" t="s">
        <v>3205</v>
      </c>
      <c r="B597" s="8" t="s">
        <v>3206</v>
      </c>
      <c r="C597" s="3" t="str">
        <f>_xlfn.XLOOKUP(B597,'[1]daily break down'!$D:$D,'[1]daily break down'!$E:$E,"")</f>
        <v>Yaounde</v>
      </c>
      <c r="D597" s="1"/>
      <c r="E597" s="1"/>
      <c r="F597" s="3" t="s">
        <v>37</v>
      </c>
      <c r="G597" s="1" t="s">
        <v>38</v>
      </c>
      <c r="H597" s="42" t="str">
        <f>_xlfn.XLOOKUP(B597,[2]CALCULATION!$B:$B,[2]CALCULATION!$H:$H,"")</f>
        <v>ZTE</v>
      </c>
      <c r="I597" s="34">
        <v>0</v>
      </c>
      <c r="J597" s="34">
        <v>0</v>
      </c>
      <c r="K597" s="34">
        <v>0</v>
      </c>
      <c r="L597" s="34">
        <v>0</v>
      </c>
      <c r="M597" s="34">
        <v>4.8743269041442668E-2</v>
      </c>
      <c r="N597" s="34">
        <v>0</v>
      </c>
      <c r="O597" s="34">
        <v>0</v>
      </c>
      <c r="P597" s="34">
        <v>5.2203274235017923E-2</v>
      </c>
      <c r="Q597" s="34">
        <v>0</v>
      </c>
      <c r="R597" s="34">
        <v>0</v>
      </c>
      <c r="S597" s="35">
        <v>0</v>
      </c>
      <c r="T597" s="35">
        <v>0</v>
      </c>
      <c r="U597" s="35">
        <v>0</v>
      </c>
      <c r="V597" s="35">
        <v>9.2457045997380387</v>
      </c>
      <c r="W597" s="35">
        <v>9.2457045997380387</v>
      </c>
      <c r="X597" s="35">
        <v>9.2457045997380387</v>
      </c>
      <c r="Y597" s="35">
        <v>4.5449486777786348</v>
      </c>
      <c r="Z597" s="35">
        <v>0</v>
      </c>
      <c r="AA597" s="35">
        <v>0</v>
      </c>
      <c r="AB597" s="35">
        <v>0</v>
      </c>
      <c r="AC597" s="35">
        <v>0</v>
      </c>
      <c r="AD597" s="35">
        <v>0</v>
      </c>
      <c r="AE597" s="58" t="s">
        <v>5560</v>
      </c>
      <c r="AF597" s="58"/>
      <c r="AG597" s="57" t="str" cm="1">
        <f t="array" ref="AG597">IFERROR(_xlfn.IFS(
AI597="MPR ISSUE","PDH",
AI597="BSS Hardware Issue","BSS",
AI597="Sites strategiques, MLL, Pylone, etc.","ENVTECH",
AI597="AKTIVCO DEFAUT GE &amp; POWER Cabinet","AKTIVCO",
AI597="AKTIVCO Coupure ENEO &amp; Baisse de tension","AKTIVCO GRID ONLY",
AI597="Coupure ENEO &amp; Baisse de tension","IHS GRID ONLY",
AI597="Defaut GE &amp; POWER Cabinet","IHS",
AI597="Sharing","Partners",
AI597="Sites strategiques &amp; DataCenter","SST &amp; DC",
AI597="Exclu","Exclu",
AI597="SAT","SAT",
AI597="SPARE-ISSUE","SPARE-ISSUE",
AI597="Fiber CAmtel","TRANS_FO_CAMTEL",
AI597="Fiber AOF","Fiber AOF",
AI597="Projet OCM (HUAWEI)","TRAVAUX-HUAWEI",
AI597="Projet OCM (NOKIA)","TRAVAUX-NOKIA",
AI597="ACCESS-ISSUE","ACCESS-ISSUE",
AI597="Projet OCM (ZTE, NOKIA, autres projets)","TRAVAUX OCM",
AI597="No root CAuse","No root cause",
AI597="ODU HS","PDH",
AI597="IP &amp; VLAN","PDH",
AI597="Warehouse HUAWEI","SPARE-ISSUE",
AI597="SPARE-HS","SPARE-ISSUE",
AI597="Power Telco","BSS",AI597="no impacts","no impacts"
),"")</f>
        <v>BSS</v>
      </c>
      <c r="AH597" s="57" t="str" cm="1">
        <f t="array" ref="AH597">IFERROR(_xlfn.IFS(
AI597="MPR ISSUE","TX ISSUE",
AI597="BSS Hardware Issue","RAN ISSUE",
AI597="Sites strategiques, MLL, Pylone, etc.","ENVTECH",
AI597="AKTIVCO DEFAUT GE &amp; POWER Cabinet","POWER ISSUE",
AI597="AKTIVCO Coupure ENEO &amp; Baisse de tension","POWER ISSUE",
AI597="Coupure ENEO &amp; Baisse de tension","POWER ISSUE",
AI597="Defaut GE &amp; POWER Cabinet","POWER ISSUE",
AI597="Sharing","POWER ISSUE",
AI597="Sites strategiques &amp; DataCenter","POWER ISSUE",
AI597="Exclu","Exclu",
AI597="SAT","TX ISSUE",
AI597="SPARE-ISSUE","SPARE-ISSUE",
AI597="Fiber CAmtel","TX ISSUE",
AI597="Fiber AOF","TX ISSUE",
AI597="Projet OCM (HUAWEI)","TRAVAUX-HUAWEI",
AI597="Projet OCM (NOKIA)","TRAVAUX -NOKIA",
AI597="ACCESS-ISSUE","ACCESS-ISSUE",
AI597="Projet OCM (ZTE, NOKIA, autres projets)","TRAVAUX OCM",
AI597="No root CAuse","No root cause",
AI597="ODU HS","TX ISSUE",
AI597="IP &amp; VLAN","TX ISSUE",
AI597="Warehouse HUAWEI","SPARE-ISSUE",
AI597="SPARE-HS","SPARE-ISSUE",
AI597="Power Telco","RAN ISSUE",AI597="no impacts","no impacts"
),"")</f>
        <v>RAN ISSUE</v>
      </c>
      <c r="AI597" s="85" t="s">
        <v>5320</v>
      </c>
      <c r="AJ597" s="57" t="str" cm="1">
        <f t="array" ref="AJ597">IFERROR(_xlfn.IFS(
AI597="MPR ISSUE","ACTIVE",
AI597="BSS Hardware Issue","ACTIVE",
AI597="Sites strategiques, MLL, Pylone, etc.","PASSIVE",
AI597="AKTIVCO DEFAUT GE &amp; POWER Cabinet","PASSIVE",
AI597="AKTIVCO Coupure ENEO &amp; Baisse de tension","PASSIVE",
AI597="Coupure ENEO &amp; Baisse de tension","PASSIVE",
AI597="Defaut GE &amp; POWER Cabinet","PASSIVE",
AI597="Sharing","PASSIVE",
AI597="Sites strategiques &amp; DataCenter","PASSIVE",
AI597="Exclu","Exclu",
AI597="SAT","ACTIVE",
AI597="SPARE-ISSUE","SPARE-ISSUE",
AI597="Fiber CAmtel","ACTIVE",
AI597="Fiber AOF","ACTIVE",
AI597="Projet OCM (HUAWEI)","PLANNED WORKS",
AI597="Projet OCM (NOKIA)","PLANNED WORKS",
AI597="ACCESS-ISSUE","ACCESS-ISSUE",
AI597="Projet OCM (ZTE, NOKIA, autres projets)","PLANNED WORKS",
AI597="No root CAuse","No root cause",
AI597="ODU HS","ACTIVE",
AI597="IP &amp; VLAN","ACTIVE",
AI597="Warehouse HUAWEI","SPARE-ISSUE",
AI597="SPARE-HS","SPARE-ISSUE",
AI597="Power Telco","ACTIVE", AI597="no impacts","no impacts"
),"")</f>
        <v>ACTIVE</v>
      </c>
      <c r="AK597" s="23" t="s">
        <v>5927</v>
      </c>
      <c r="AL597" s="23" t="str">
        <f t="shared" si="20"/>
        <v>CTR_064</v>
      </c>
      <c r="AN597" s="9" t="s">
        <v>5537</v>
      </c>
      <c r="AO597" s="23" t="str">
        <f>_xlfn.XLOOKUP(B597,'INCIDENT-05-03-2026'!E:E,'INCIDENT-05-03-2026'!F:F,"")</f>
        <v/>
      </c>
      <c r="AP597" s="7" t="s">
        <v>5941</v>
      </c>
      <c r="AQ597" s="6"/>
      <c r="AR597" s="7"/>
      <c r="AS597" s="3" t="str">
        <f>_xlfn.XLOOKUP(B597,'[3]tt num | region | site id'!$C:$C,'[3]tt num | region | site id'!$Q:$Q,"")</f>
        <v/>
      </c>
      <c r="AT597" s="24" t="str">
        <f>_xlfn.XLOOKUP(B597,'[4]Cells Huawei 03052026 12h'!$B:$B,'[4]Cells Huawei 03052026 12h'!$T:$T,"")</f>
        <v/>
      </c>
      <c r="AU597" s="24" t="str">
        <f>_xlfn.XLOOKUP(B597,'[5]cells down 02052026 8h50'!$B:$B,'[5]cells down 02052026 8h50'!$R:$R,"")</f>
        <v/>
      </c>
      <c r="AV597" s="24" t="str">
        <f>_xlfn.XLOOKUP(B597,'[5]cells down 02052026 13h50'!$B:$B,'[5]cells down 02052026 13h50'!$R:$R,"")</f>
        <v/>
      </c>
      <c r="AW597" s="24" t="str">
        <f>_xlfn.XLOOKUP(B597,'[5]cells down 02052026 13h50'!$B:$B,'[5]cells down 02052026 13h50'!$R:$R,"")</f>
        <v/>
      </c>
      <c r="AX597" s="24" t="str">
        <f>_xlfn.XLOOKUP(B597,'[6]cell downs 03052026 8h40 '!$B:$B,'[6]cell downs 03052026 8h40 '!$R:$R,"")</f>
        <v/>
      </c>
      <c r="AY597" s="24" t="str">
        <f>_xlfn.XLOOKUP(B597,'[7]ALL SITES DOWN'!$D:$D,'[7]ALL SITES DOWN'!$J:$J,"")</f>
        <v/>
      </c>
      <c r="AZ597" s="24" t="str">
        <f>_xlfn.XLOOKUP(B597,'[8]ALL SITES DOWN'!$D:$D,'[8]ALL SITES DOWN'!$J:$J,"")</f>
        <v/>
      </c>
      <c r="BA597" s="9" t="str">
        <f>_xlfn.XLOOKUP(B597,[9]sheet1!$AC:$AC,[9]sheet1!$AF:$AF,"")</f>
        <v/>
      </c>
      <c r="BB597" s="14" t="s">
        <v>5980</v>
      </c>
      <c r="BC597" s="14" t="s">
        <v>3206</v>
      </c>
      <c r="BD597" s="14" t="str">
        <f>_xlfn.XLOOKUP(B597,'[10]cell downs 18042026 17h'!$B:$B,'[10]cell downs 18042026 17h'!$B:$B,"")</f>
        <v/>
      </c>
      <c r="BE597" s="14" t="str">
        <f>_xlfn.XLOOKUP(B597,'[11]Cells Huawei 19042026 15h'!$B:$B,'[11]Cells Huawei 19042026 15h'!$B:$B,"")</f>
        <v/>
      </c>
      <c r="BF597" s="9" t="str">
        <f>_xlfn.XLOOKUP(B597,'[12]cells down 19042026 9H40'!$B:$B,'[12]cells down 19042026 9H40'!$B:$B,"")</f>
        <v>CTR_064</v>
      </c>
      <c r="BG597" s="9" t="s">
        <v>5537</v>
      </c>
      <c r="BH597" s="9" t="s">
        <v>5537</v>
      </c>
    </row>
    <row r="598" spans="1:60" s="9" customFormat="1" x14ac:dyDescent="0.3">
      <c r="A598" s="1" t="s">
        <v>2976</v>
      </c>
      <c r="B598" s="8" t="s">
        <v>2977</v>
      </c>
      <c r="C598" s="3" t="str">
        <f>_xlfn.XLOOKUP(B598,'[1]daily break down'!$D:$D,'[1]daily break down'!$E:$E,"")</f>
        <v>NORD</v>
      </c>
      <c r="D598" s="1" t="s">
        <v>21</v>
      </c>
      <c r="E598" s="1" t="s">
        <v>122</v>
      </c>
      <c r="F598" s="3" t="s">
        <v>23</v>
      </c>
      <c r="G598" s="1" t="s">
        <v>2976</v>
      </c>
      <c r="H598" s="40" t="str">
        <f>_xlfn.XLOOKUP(B598,[2]CALCULATION!$B:$B,[2]CALCULATION!$H:$H,"")</f>
        <v>HUAWEI</v>
      </c>
      <c r="I598" s="34">
        <v>0</v>
      </c>
      <c r="J598" s="34">
        <v>0</v>
      </c>
      <c r="K598" s="34">
        <v>0</v>
      </c>
      <c r="L598" s="34">
        <v>0</v>
      </c>
      <c r="M598" s="34">
        <v>0</v>
      </c>
      <c r="N598" s="34">
        <v>0</v>
      </c>
      <c r="O598" s="34">
        <v>0</v>
      </c>
      <c r="P598" s="34">
        <v>0</v>
      </c>
      <c r="Q598" s="34">
        <v>0</v>
      </c>
      <c r="R598" s="34">
        <v>0</v>
      </c>
      <c r="S598" s="35">
        <v>0</v>
      </c>
      <c r="T598" s="35">
        <v>0</v>
      </c>
      <c r="U598" s="35">
        <v>0</v>
      </c>
      <c r="V598" s="35">
        <v>0</v>
      </c>
      <c r="W598" s="35">
        <v>0</v>
      </c>
      <c r="X598" s="35">
        <v>1.6168390248635263</v>
      </c>
      <c r="Y598" s="35">
        <v>4.5283263847868209</v>
      </c>
      <c r="Z598" s="35">
        <v>0</v>
      </c>
      <c r="AA598" s="35">
        <v>0</v>
      </c>
      <c r="AB598" s="35">
        <v>0</v>
      </c>
      <c r="AC598" s="35">
        <v>0</v>
      </c>
      <c r="AD598" s="35">
        <v>0</v>
      </c>
      <c r="AE598" s="58" t="s">
        <v>5560</v>
      </c>
      <c r="AF598" s="58"/>
      <c r="AG598" s="57" t="str" cm="1">
        <f t="array" ref="AG598">IFERROR(_xlfn.IFS(
AI598="MPR ISSUE","PDH",
AI598="BSS Hardware Issue","BSS",
AI598="Sites strategiques, MLL, Pylone, etc.","ENVTECH",
AI598="AKTIVCO DEFAUT GE &amp; POWER Cabinet","AKTIVCO",
AI598="AKTIVCO Coupure ENEO &amp; Baisse de tension","AKTIVCO GRID ONLY",
AI598="Coupure ENEO &amp; Baisse de tension","IHS GRID ONLY",
AI598="Defaut GE &amp; POWER Cabinet","IHS",
AI598="Sharing","Partners",
AI598="Sites strategiques &amp; DataCenter","SST &amp; DC",
AI598="Exclu","Exclu",
AI598="SAT","SAT",
AI598="SPARE-ISSUE","SPARE-ISSUE",
AI598="Fiber CAmtel","TRANS_FO_CAMTEL",
AI598="Fiber AOF","Fiber AOF",
AI598="Projet OCM (HUAWEI)","TRAVAUX-HUAWEI",
AI598="Projet OCM (NOKIA)","TRAVAUX-NOKIA",
AI598="ACCESS-ISSUE","ACCESS-ISSUE",
AI598="Projet OCM (ZTE, NOKIA, autres projets)","TRAVAUX OCM",
AI598="No root CAuse","No root cause",
AI598="ODU HS","PDH",
AI598="IP &amp; VLAN","PDH",
AI598="Warehouse HUAWEI","SPARE-ISSUE",
AI598="SPARE-HS","SPARE-ISSUE",
AI598="Power Telco","BSS",AI598="no impacts","no impacts"
),"")</f>
        <v>no impacts</v>
      </c>
      <c r="AH598" s="57" t="str" cm="1">
        <f t="array" ref="AH598">IFERROR(_xlfn.IFS(
AI598="MPR ISSUE","TX ISSUE",
AI598="BSS Hardware Issue","RAN ISSUE",
AI598="Sites strategiques, MLL, Pylone, etc.","ENVTECH",
AI598="AKTIVCO DEFAUT GE &amp; POWER Cabinet","POWER ISSUE",
AI598="AKTIVCO Coupure ENEO &amp; Baisse de tension","POWER ISSUE",
AI598="Coupure ENEO &amp; Baisse de tension","POWER ISSUE",
AI598="Defaut GE &amp; POWER Cabinet","POWER ISSUE",
AI598="Sharing","POWER ISSUE",
AI598="Sites strategiques &amp; DataCenter","POWER ISSUE",
AI598="Exclu","Exclu",
AI598="SAT","TX ISSUE",
AI598="SPARE-ISSUE","SPARE-ISSUE",
AI598="Fiber CAmtel","TX ISSUE",
AI598="Fiber AOF","TX ISSUE",
AI598="Projet OCM (HUAWEI)","TRAVAUX-HUAWEI",
AI598="Projet OCM (NOKIA)","TRAVAUX -NOKIA",
AI598="ACCESS-ISSUE","ACCESS-ISSUE",
AI598="Projet OCM (ZTE, NOKIA, autres projets)","TRAVAUX OCM",
AI598="No root CAuse","No root cause",
AI598="ODU HS","TX ISSUE",
AI598="IP &amp; VLAN","TX ISSUE",
AI598="Warehouse HUAWEI","SPARE-ISSUE",
AI598="SPARE-HS","SPARE-ISSUE",
AI598="Power Telco","RAN ISSUE",AI598="no impacts","no impacts"
),"")</f>
        <v>no impacts</v>
      </c>
      <c r="AI598" s="85" t="s">
        <v>5998</v>
      </c>
      <c r="AJ598" s="57" t="str" cm="1">
        <f t="array" ref="AJ598">IFERROR(_xlfn.IFS(
AI598="MPR ISSUE","ACTIVE",
AI598="BSS Hardware Issue","ACTIVE",
AI598="Sites strategiques, MLL, Pylone, etc.","PASSIVE",
AI598="AKTIVCO DEFAUT GE &amp; POWER Cabinet","PASSIVE",
AI598="AKTIVCO Coupure ENEO &amp; Baisse de tension","PASSIVE",
AI598="Coupure ENEO &amp; Baisse de tension","PASSIVE",
AI598="Defaut GE &amp; POWER Cabinet","PASSIVE",
AI598="Sharing","PASSIVE",
AI598="Sites strategiques &amp; DataCenter","PASSIVE",
AI598="Exclu","Exclu",
AI598="SAT","ACTIVE",
AI598="SPARE-ISSUE","SPARE-ISSUE",
AI598="Fiber CAmtel","ACTIVE",
AI598="Fiber AOF","ACTIVE",
AI598="Projet OCM (HUAWEI)","PLANNED WORKS",
AI598="Projet OCM (NOKIA)","PLANNED WORKS",
AI598="ACCESS-ISSUE","ACCESS-ISSUE",
AI598="Projet OCM (ZTE, NOKIA, autres projets)","PLANNED WORKS",
AI598="No root CAuse","No root cause",
AI598="ODU HS","ACTIVE",
AI598="IP &amp; VLAN","ACTIVE",
AI598="Warehouse HUAWEI","SPARE-ISSUE",
AI598="SPARE-HS","SPARE-ISSUE",
AI598="Power Telco","ACTIVE", AI598="no impacts","no impacts"
),"")</f>
        <v>no impacts</v>
      </c>
      <c r="AK598" s="23" t="s">
        <v>5537</v>
      </c>
      <c r="AL598" s="23" t="str">
        <f t="shared" si="20"/>
        <v>NRD_172</v>
      </c>
      <c r="AN598" s="9" t="s">
        <v>5537</v>
      </c>
      <c r="AO598" s="23" t="str">
        <f>_xlfn.XLOOKUP(B598,'INCIDENT-05-03-2026'!E:E,'INCIDENT-05-03-2026'!F:F,"")</f>
        <v/>
      </c>
      <c r="AP598" s="7" t="s">
        <v>5537</v>
      </c>
      <c r="AQ598" s="6"/>
      <c r="AR598" s="7"/>
      <c r="AS598" s="3" t="str">
        <f>_xlfn.XLOOKUP(B598,'[3]tt num | region | site id'!$C:$C,'[3]tt num | region | site id'!$Q:$Q,"")</f>
        <v/>
      </c>
      <c r="AT598" s="24" t="str">
        <f>_xlfn.XLOOKUP(B598,'[4]Cells Huawei 03052026 12h'!$B:$B,'[4]Cells Huawei 03052026 12h'!$T:$T,"")</f>
        <v/>
      </c>
      <c r="AU598" s="24" t="str">
        <f>_xlfn.XLOOKUP(B598,'[5]cells down 02052026 8h50'!$B:$B,'[5]cells down 02052026 8h50'!$R:$R,"")</f>
        <v/>
      </c>
      <c r="AV598" s="24" t="str">
        <f>_xlfn.XLOOKUP(B598,'[5]cells down 02052026 13h50'!$B:$B,'[5]cells down 02052026 13h50'!$R:$R,"")</f>
        <v/>
      </c>
      <c r="AW598" s="24" t="str">
        <f>_xlfn.XLOOKUP(B598,'[5]cells down 02052026 13h50'!$B:$B,'[5]cells down 02052026 13h50'!$R:$R,"")</f>
        <v/>
      </c>
      <c r="AX598" s="24" t="str">
        <f>_xlfn.XLOOKUP(B598,'[6]cell downs 03052026 8h40 '!$B:$B,'[6]cell downs 03052026 8h40 '!$R:$R,"")</f>
        <v/>
      </c>
      <c r="AY598" s="24" t="str">
        <f>_xlfn.XLOOKUP(B598,'[7]ALL SITES DOWN'!$D:$D,'[7]ALL SITES DOWN'!$J:$J,"")</f>
        <v/>
      </c>
      <c r="AZ598" s="24" t="str">
        <f>_xlfn.XLOOKUP(B598,'[8]ALL SITES DOWN'!$D:$D,'[8]ALL SITES DOWN'!$J:$J,"")</f>
        <v/>
      </c>
      <c r="BA598" s="9" t="str">
        <f>_xlfn.XLOOKUP(B598,[9]sheet1!$AC:$AC,[9]sheet1!$AF:$AF,"")</f>
        <v/>
      </c>
      <c r="BB598" s="14" t="s">
        <v>5537</v>
      </c>
      <c r="BC598" s="14" t="s">
        <v>5537</v>
      </c>
      <c r="BD598" s="14" t="str">
        <f>_xlfn.XLOOKUP(B598,'[10]cell downs 18042026 17h'!$B:$B,'[10]cell downs 18042026 17h'!$B:$B,"")</f>
        <v/>
      </c>
      <c r="BE598" s="14" t="str">
        <f>_xlfn.XLOOKUP(B598,'[11]Cells Huawei 19042026 15h'!$B:$B,'[11]Cells Huawei 19042026 15h'!$B:$B,"")</f>
        <v/>
      </c>
      <c r="BF598" s="9" t="str">
        <f>_xlfn.XLOOKUP(B598,'[12]cells down 19042026 9H40'!$B:$B,'[12]cells down 19042026 9H40'!$B:$B,"")</f>
        <v/>
      </c>
      <c r="BG598" s="9" t="s">
        <v>5537</v>
      </c>
      <c r="BH598" s="9" t="s">
        <v>5537</v>
      </c>
    </row>
    <row r="599" spans="1:60" s="9" customFormat="1" x14ac:dyDescent="0.3">
      <c r="A599" s="1" t="s">
        <v>4322</v>
      </c>
      <c r="B599" s="1" t="s">
        <v>4323</v>
      </c>
      <c r="C599" s="3" t="str">
        <f>_xlfn.XLOOKUP(B599,'[1]daily break down'!$D:$D,'[1]daily break down'!$E:$E,"")</f>
        <v>Yaounde</v>
      </c>
      <c r="D599" s="1" t="s">
        <v>21</v>
      </c>
      <c r="E599" s="1" t="s">
        <v>30</v>
      </c>
      <c r="F599" s="3" t="s">
        <v>37</v>
      </c>
      <c r="G599" s="1" t="s">
        <v>38</v>
      </c>
      <c r="H599" s="42" t="str">
        <f>_xlfn.XLOOKUP(B599,[2]CALCULATION!$B:$B,[2]CALCULATION!$H:$H,"")</f>
        <v>ZTE</v>
      </c>
      <c r="I599" s="34">
        <v>35.519949605202697</v>
      </c>
      <c r="J599" s="34">
        <v>5.1358069873556431</v>
      </c>
      <c r="K599" s="34">
        <v>0</v>
      </c>
      <c r="L599" s="34">
        <v>0</v>
      </c>
      <c r="M599" s="34">
        <v>0</v>
      </c>
      <c r="N599" s="34">
        <v>0</v>
      </c>
      <c r="O599" s="34">
        <v>9.2457045997380387</v>
      </c>
      <c r="P599" s="34">
        <v>16.023515907463054</v>
      </c>
      <c r="Q599" s="34">
        <v>7.3569341357691762</v>
      </c>
      <c r="R599" s="34">
        <v>10.846563394429175</v>
      </c>
      <c r="S599" s="35">
        <v>9.2457045997380387</v>
      </c>
      <c r="T599" s="35">
        <v>9.2457045997380387</v>
      </c>
      <c r="U599" s="35">
        <v>24.285776453701555</v>
      </c>
      <c r="V599" s="35">
        <v>9.2457045997380387</v>
      </c>
      <c r="W599" s="35">
        <v>9.2457045997380387</v>
      </c>
      <c r="X599" s="35">
        <v>7.8993523726361383</v>
      </c>
      <c r="Y599" s="35">
        <v>4.3629773737062436</v>
      </c>
      <c r="Z599" s="35">
        <v>0</v>
      </c>
      <c r="AA599" s="35">
        <v>0</v>
      </c>
      <c r="AB599" s="35">
        <v>0</v>
      </c>
      <c r="AC599" s="35">
        <v>0</v>
      </c>
      <c r="AD599" s="35">
        <v>0</v>
      </c>
      <c r="AE599" s="58" t="s">
        <v>5560</v>
      </c>
      <c r="AF599" s="58"/>
      <c r="AG599" s="57" t="str" cm="1">
        <f t="array" ref="AG599">IFERROR(_xlfn.IFS(
AI599="MPR ISSUE","PDH",
AI599="BSS Hardware Issue","BSS",
AI599="Sites strategiques, MLL, Pylone, etc.","ENVTECH",
AI599="AKTIVCO DEFAUT GE &amp; POWER Cabinet","AKTIVCO",
AI599="AKTIVCO Coupure ENEO &amp; Baisse de tension","AKTIVCO GRID ONLY",
AI599="Coupure ENEO &amp; Baisse de tension","IHS GRID ONLY",
AI599="Defaut GE &amp; POWER Cabinet","IHS",
AI599="Sharing","Partners",
AI599="Sites strategiques &amp; DataCenter","SST &amp; DC",
AI599="Exclu","Exclu",
AI599="SAT","SAT",
AI599="SPARE-ISSUE","SPARE-ISSUE",
AI599="Fiber CAmtel","TRANS_FO_CAMTEL",
AI599="Fiber AOF","Fiber AOF",
AI599="Projet OCM (HUAWEI)","TRAVAUX-HUAWEI",
AI599="Projet OCM (NOKIA)","TRAVAUX-NOKIA",
AI599="ACCESS-ISSUE","ACCESS-ISSUE",
AI599="Projet OCM (ZTE, NOKIA, autres projets)","TRAVAUX OCM",
AI599="No root CAuse","No root cause",
AI599="ODU HS","PDH",
AI599="IP &amp; VLAN","PDH",
AI599="Warehouse HUAWEI","SPARE-ISSUE",
AI599="SPARE-HS","SPARE-ISSUE",
AI599="Power Telco","BSS",AI599="no impacts","no impacts"
),"")</f>
        <v>no impacts</v>
      </c>
      <c r="AH599" s="57" t="str" cm="1">
        <f t="array" ref="AH599">IFERROR(_xlfn.IFS(
AI599="MPR ISSUE","TX ISSUE",
AI599="BSS Hardware Issue","RAN ISSUE",
AI599="Sites strategiques, MLL, Pylone, etc.","ENVTECH",
AI599="AKTIVCO DEFAUT GE &amp; POWER Cabinet","POWER ISSUE",
AI599="AKTIVCO Coupure ENEO &amp; Baisse de tension","POWER ISSUE",
AI599="Coupure ENEO &amp; Baisse de tension","POWER ISSUE",
AI599="Defaut GE &amp; POWER Cabinet","POWER ISSUE",
AI599="Sharing","POWER ISSUE",
AI599="Sites strategiques &amp; DataCenter","POWER ISSUE",
AI599="Exclu","Exclu",
AI599="SAT","TX ISSUE",
AI599="SPARE-ISSUE","SPARE-ISSUE",
AI599="Fiber CAmtel","TX ISSUE",
AI599="Fiber AOF","TX ISSUE",
AI599="Projet OCM (HUAWEI)","TRAVAUX-HUAWEI",
AI599="Projet OCM (NOKIA)","TRAVAUX -NOKIA",
AI599="ACCESS-ISSUE","ACCESS-ISSUE",
AI599="Projet OCM (ZTE, NOKIA, autres projets)","TRAVAUX OCM",
AI599="No root CAuse","No root cause",
AI599="ODU HS","TX ISSUE",
AI599="IP &amp; VLAN","TX ISSUE",
AI599="Warehouse HUAWEI","SPARE-ISSUE",
AI599="SPARE-HS","SPARE-ISSUE",
AI599="Power Telco","RAN ISSUE",AI599="no impacts","no impacts"
),"")</f>
        <v>no impacts</v>
      </c>
      <c r="AI599" s="85" t="s">
        <v>5998</v>
      </c>
      <c r="AJ599" s="57" t="str" cm="1">
        <f t="array" ref="AJ599">IFERROR(_xlfn.IFS(
AI599="MPR ISSUE","ACTIVE",
AI599="BSS Hardware Issue","ACTIVE",
AI599="Sites strategiques, MLL, Pylone, etc.","PASSIVE",
AI599="AKTIVCO DEFAUT GE &amp; POWER Cabinet","PASSIVE",
AI599="AKTIVCO Coupure ENEO &amp; Baisse de tension","PASSIVE",
AI599="Coupure ENEO &amp; Baisse de tension","PASSIVE",
AI599="Defaut GE &amp; POWER Cabinet","PASSIVE",
AI599="Sharing","PASSIVE",
AI599="Sites strategiques &amp; DataCenter","PASSIVE",
AI599="Exclu","Exclu",
AI599="SAT","ACTIVE",
AI599="SPARE-ISSUE","SPARE-ISSUE",
AI599="Fiber CAmtel","ACTIVE",
AI599="Fiber AOF","ACTIVE",
AI599="Projet OCM (HUAWEI)","PLANNED WORKS",
AI599="Projet OCM (NOKIA)","PLANNED WORKS",
AI599="ACCESS-ISSUE","ACCESS-ISSUE",
AI599="Projet OCM (ZTE, NOKIA, autres projets)","PLANNED WORKS",
AI599="No root CAuse","No root cause",
AI599="ODU HS","ACTIVE",
AI599="IP &amp; VLAN","ACTIVE",
AI599="Warehouse HUAWEI","SPARE-ISSUE",
AI599="SPARE-HS","SPARE-ISSUE",
AI599="Power Telco","ACTIVE", AI599="no impacts","no impacts"
),"")</f>
        <v>no impacts</v>
      </c>
      <c r="AK599" s="23" t="s">
        <v>5537</v>
      </c>
      <c r="AL599" s="23" t="str">
        <f t="shared" si="20"/>
        <v>CTR_758</v>
      </c>
      <c r="AN599" s="9" t="s">
        <v>5537</v>
      </c>
      <c r="AO599" s="23" t="str">
        <f>_xlfn.XLOOKUP(B599,'INCIDENT-05-03-2026'!E:E,'INCIDENT-05-03-2026'!F:F,"")</f>
        <v/>
      </c>
      <c r="AP599" s="7" t="s">
        <v>5537</v>
      </c>
      <c r="AQ599" s="6"/>
      <c r="AR599" s="7"/>
      <c r="AS599" s="3" t="str">
        <f>_xlfn.XLOOKUP(B599,'[3]tt num | region | site id'!$C:$C,'[3]tt num | region | site id'!$Q:$Q,"")</f>
        <v/>
      </c>
      <c r="AT599" s="24" t="str">
        <f>_xlfn.XLOOKUP(B599,'[4]Cells Huawei 03052026 12h'!$B:$B,'[4]Cells Huawei 03052026 12h'!$T:$T,"")</f>
        <v/>
      </c>
      <c r="AU599" s="24" t="str">
        <f>_xlfn.XLOOKUP(B599,'[5]cells down 02052026 8h50'!$B:$B,'[5]cells down 02052026 8h50'!$R:$R,"")</f>
        <v/>
      </c>
      <c r="AV599" s="24" t="str">
        <f>_xlfn.XLOOKUP(B599,'[5]cells down 02052026 13h50'!$B:$B,'[5]cells down 02052026 13h50'!$R:$R,"")</f>
        <v/>
      </c>
      <c r="AW599" s="24" t="str">
        <f>_xlfn.XLOOKUP(B599,'[5]cells down 02052026 13h50'!$B:$B,'[5]cells down 02052026 13h50'!$R:$R,"")</f>
        <v/>
      </c>
      <c r="AX599" s="24" t="str">
        <f>_xlfn.XLOOKUP(B599,'[6]cell downs 03052026 8h40 '!$B:$B,'[6]cell downs 03052026 8h40 '!$R:$R,"")</f>
        <v/>
      </c>
      <c r="AY599" s="24" t="str">
        <f>_xlfn.XLOOKUP(B599,'[7]ALL SITES DOWN'!$D:$D,'[7]ALL SITES DOWN'!$J:$J,"")</f>
        <v/>
      </c>
      <c r="AZ599" s="24" t="str">
        <f>_xlfn.XLOOKUP(B599,'[8]ALL SITES DOWN'!$D:$D,'[8]ALL SITES DOWN'!$J:$J,"")</f>
        <v/>
      </c>
      <c r="BA599" s="9" t="str">
        <f>_xlfn.XLOOKUP(B599,[9]sheet1!$AC:$AC,[9]sheet1!$AF:$AF,"")</f>
        <v/>
      </c>
      <c r="BB599" s="14" t="s">
        <v>5537</v>
      </c>
      <c r="BC599" s="14" t="s">
        <v>5537</v>
      </c>
      <c r="BD599" s="14" t="str">
        <f>_xlfn.XLOOKUP(B599,'[10]cell downs 18042026 17h'!$B:$B,'[10]cell downs 18042026 17h'!$B:$B,"")</f>
        <v/>
      </c>
      <c r="BE599" s="14" t="str">
        <f>_xlfn.XLOOKUP(B599,'[11]Cells Huawei 19042026 15h'!$B:$B,'[11]Cells Huawei 19042026 15h'!$B:$B,"")</f>
        <v/>
      </c>
      <c r="BF599" s="9" t="str">
        <f>_xlfn.XLOOKUP(B599,'[12]cells down 19042026 9H40'!$B:$B,'[12]cells down 19042026 9H40'!$B:$B,"")</f>
        <v>CTR_758</v>
      </c>
      <c r="BG599" s="9" t="s">
        <v>5537</v>
      </c>
      <c r="BH599" s="9" t="s">
        <v>154</v>
      </c>
    </row>
    <row r="600" spans="1:60" s="9" customFormat="1" x14ac:dyDescent="0.3">
      <c r="A600" s="22" t="s">
        <v>883</v>
      </c>
      <c r="B600" s="1" t="s">
        <v>884</v>
      </c>
      <c r="C600" s="3" t="str">
        <f>_xlfn.XLOOKUP(B600,'[1]daily break down'!$D:$D,'[1]daily break down'!$E:$E,"")</f>
        <v>Yaounde</v>
      </c>
      <c r="D600" s="1" t="s">
        <v>11</v>
      </c>
      <c r="E600" s="1" t="s">
        <v>145</v>
      </c>
      <c r="F600" s="3" t="s">
        <v>37</v>
      </c>
      <c r="G600" s="1" t="s">
        <v>38</v>
      </c>
      <c r="H600" s="42" t="str">
        <f>_xlfn.XLOOKUP(B600,[2]CALCULATION!$B:$B,[2]CALCULATION!$H:$H,"")</f>
        <v>ZTE</v>
      </c>
      <c r="I600" s="34">
        <v>13.868556899607057</v>
      </c>
      <c r="J600" s="34">
        <v>13.868556899607057</v>
      </c>
      <c r="K600" s="34">
        <v>13.868556899607057</v>
      </c>
      <c r="L600" s="34">
        <v>13.868556899607057</v>
      </c>
      <c r="M600" s="34">
        <v>13.868556899607057</v>
      </c>
      <c r="N600" s="34">
        <v>13.868556899607057</v>
      </c>
      <c r="O600" s="34">
        <v>9.2457045997380387</v>
      </c>
      <c r="P600" s="34">
        <v>10.619326661587236</v>
      </c>
      <c r="Q600" s="34">
        <v>3.6958205990874151</v>
      </c>
      <c r="R600" s="34">
        <v>9.2457045997380387</v>
      </c>
      <c r="S600" s="35">
        <v>9.4520207857136764</v>
      </c>
      <c r="T600" s="35">
        <v>9.2457045997380387</v>
      </c>
      <c r="U600" s="35">
        <v>0.79401768669046613</v>
      </c>
      <c r="V600" s="35">
        <v>6.1748251448921758</v>
      </c>
      <c r="W600" s="35">
        <v>9.2457045997380387</v>
      </c>
      <c r="X600" s="35">
        <v>9.2457045997380387</v>
      </c>
      <c r="Y600" s="35">
        <v>4.2899070578398737</v>
      </c>
      <c r="Z600" s="35">
        <v>0</v>
      </c>
      <c r="AA600" s="35">
        <v>0</v>
      </c>
      <c r="AB600" s="35">
        <v>0</v>
      </c>
      <c r="AC600" s="35">
        <v>0</v>
      </c>
      <c r="AD600" s="35">
        <v>0</v>
      </c>
      <c r="AE600" s="58" t="s">
        <v>5560</v>
      </c>
      <c r="AF600" s="58"/>
      <c r="AG600" s="57" t="str" cm="1">
        <f t="array" ref="AG600">IFERROR(_xlfn.IFS(
AI600="MPR ISSUE","PDH",
AI600="BSS Hardware Issue","BSS",
AI600="Sites strategiques, MLL, Pylone, etc.","ENVTECH",
AI600="AKTIVCO DEFAUT GE &amp; POWER Cabinet","AKTIVCO",
AI600="AKTIVCO Coupure ENEO &amp; Baisse de tension","AKTIVCO GRID ONLY",
AI600="Coupure ENEO &amp; Baisse de tension","IHS GRID ONLY",
AI600="Defaut GE &amp; POWER Cabinet","IHS",
AI600="Sharing","Partners",
AI600="Sites strategiques &amp; DataCenter","SST &amp; DC",
AI600="Exclu","Exclu",
AI600="SAT","SAT",
AI600="SPARE-ISSUE","SPARE-ISSUE",
AI600="Fiber CAmtel","TRANS_FO_CAMTEL",
AI600="Fiber AOF","Fiber AOF",
AI600="Projet OCM (HUAWEI)","TRAVAUX-HUAWEI",
AI600="Projet OCM (NOKIA)","TRAVAUX-NOKIA",
AI600="ACCESS-ISSUE","ACCESS-ISSUE",
AI600="Projet OCM (ZTE, NOKIA, autres projets)","TRAVAUX OCM",
AI600="No root CAuse","No root cause",
AI600="ODU HS","PDH",
AI600="IP &amp; VLAN","PDH",
AI600="Warehouse HUAWEI","SPARE-ISSUE",
AI600="SPARE-HS","SPARE-ISSUE",
AI600="Power Telco","BSS",AI600="no impacts","no impacts"
),"")</f>
        <v>BSS</v>
      </c>
      <c r="AH600" s="57" t="str" cm="1">
        <f t="array" ref="AH600">IFERROR(_xlfn.IFS(
AI600="MPR ISSUE","TX ISSUE",
AI600="BSS Hardware Issue","RAN ISSUE",
AI600="Sites strategiques, MLL, Pylone, etc.","ENVTECH",
AI600="AKTIVCO DEFAUT GE &amp; POWER Cabinet","POWER ISSUE",
AI600="AKTIVCO Coupure ENEO &amp; Baisse de tension","POWER ISSUE",
AI600="Coupure ENEO &amp; Baisse de tension","POWER ISSUE",
AI600="Defaut GE &amp; POWER Cabinet","POWER ISSUE",
AI600="Sharing","POWER ISSUE",
AI600="Sites strategiques &amp; DataCenter","POWER ISSUE",
AI600="Exclu","Exclu",
AI600="SAT","TX ISSUE",
AI600="SPARE-ISSUE","SPARE-ISSUE",
AI600="Fiber CAmtel","TX ISSUE",
AI600="Fiber AOF","TX ISSUE",
AI600="Projet OCM (HUAWEI)","TRAVAUX-HUAWEI",
AI600="Projet OCM (NOKIA)","TRAVAUX -NOKIA",
AI600="ACCESS-ISSUE","ACCESS-ISSUE",
AI600="Projet OCM (ZTE, NOKIA, autres projets)","TRAVAUX OCM",
AI600="No root CAuse","No root cause",
AI600="ODU HS","TX ISSUE",
AI600="IP &amp; VLAN","TX ISSUE",
AI600="Warehouse HUAWEI","SPARE-ISSUE",
AI600="SPARE-HS","SPARE-ISSUE",
AI600="Power Telco","RAN ISSUE",AI600="no impacts","no impacts"
),"")</f>
        <v>RAN ISSUE</v>
      </c>
      <c r="AI600" s="85" t="s">
        <v>5320</v>
      </c>
      <c r="AJ600" s="57" t="str" cm="1">
        <f t="array" ref="AJ600">IFERROR(_xlfn.IFS(
AI600="MPR ISSUE","ACTIVE",
AI600="BSS Hardware Issue","ACTIVE",
AI600="Sites strategiques, MLL, Pylone, etc.","PASSIVE",
AI600="AKTIVCO DEFAUT GE &amp; POWER Cabinet","PASSIVE",
AI600="AKTIVCO Coupure ENEO &amp; Baisse de tension","PASSIVE",
AI600="Coupure ENEO &amp; Baisse de tension","PASSIVE",
AI600="Defaut GE &amp; POWER Cabinet","PASSIVE",
AI600="Sharing","PASSIVE",
AI600="Sites strategiques &amp; DataCenter","PASSIVE",
AI600="Exclu","Exclu",
AI600="SAT","ACTIVE",
AI600="SPARE-ISSUE","SPARE-ISSUE",
AI600="Fiber CAmtel","ACTIVE",
AI600="Fiber AOF","ACTIVE",
AI600="Projet OCM (HUAWEI)","PLANNED WORKS",
AI600="Projet OCM (NOKIA)","PLANNED WORKS",
AI600="ACCESS-ISSUE","ACCESS-ISSUE",
AI600="Projet OCM (ZTE, NOKIA, autres projets)","PLANNED WORKS",
AI600="No root CAuse","No root cause",
AI600="ODU HS","ACTIVE",
AI600="IP &amp; VLAN","ACTIVE",
AI600="Warehouse HUAWEI","SPARE-ISSUE",
AI600="SPARE-HS","SPARE-ISSUE",
AI600="Power Telco","ACTIVE", AI600="no impacts","no impacts"
),"")</f>
        <v>ACTIVE</v>
      </c>
      <c r="AK600" s="23" t="s">
        <v>5927</v>
      </c>
      <c r="AL600" s="23" t="str">
        <f t="shared" si="20"/>
        <v>CTR_124</v>
      </c>
      <c r="AN600" s="9" t="s">
        <v>5537</v>
      </c>
      <c r="AO600" s="23" t="str">
        <f>_xlfn.XLOOKUP(B600,'INCIDENT-05-03-2026'!E:E,'INCIDENT-05-03-2026'!F:F,"")</f>
        <v/>
      </c>
      <c r="AP600" s="7" t="s">
        <v>5537</v>
      </c>
      <c r="AQ600" s="6"/>
      <c r="AR600" s="7"/>
      <c r="AS600" s="3" t="str">
        <f>_xlfn.XLOOKUP(B600,'[3]tt num | region | site id'!$C:$C,'[3]tt num | region | site id'!$Q:$Q,"")</f>
        <v/>
      </c>
      <c r="AT600" s="24" t="str">
        <f>_xlfn.XLOOKUP(B600,'[4]Cells Huawei 03052026 12h'!$B:$B,'[4]Cells Huawei 03052026 12h'!$T:$T,"")</f>
        <v/>
      </c>
      <c r="AU600" s="24" t="str">
        <f>_xlfn.XLOOKUP(B600,'[5]cells down 02052026 8h50'!$B:$B,'[5]cells down 02052026 8h50'!$R:$R,"")</f>
        <v/>
      </c>
      <c r="AV600" s="24" t="str">
        <f>_xlfn.XLOOKUP(B600,'[5]cells down 02052026 13h50'!$B:$B,'[5]cells down 02052026 13h50'!$R:$R,"")</f>
        <v/>
      </c>
      <c r="AW600" s="24" t="str">
        <f>_xlfn.XLOOKUP(B600,'[5]cells down 02052026 13h50'!$B:$B,'[5]cells down 02052026 13h50'!$R:$R,"")</f>
        <v/>
      </c>
      <c r="AX600" s="24" t="str">
        <f>_xlfn.XLOOKUP(B600,'[6]cell downs 03052026 8h40 '!$B:$B,'[6]cell downs 03052026 8h40 '!$R:$R,"")</f>
        <v/>
      </c>
      <c r="AY600" s="24" t="str">
        <f>_xlfn.XLOOKUP(B600,'[7]ALL SITES DOWN'!$D:$D,'[7]ALL SITES DOWN'!$J:$J,"")</f>
        <v/>
      </c>
      <c r="AZ600" s="24" t="str">
        <f>_xlfn.XLOOKUP(B600,'[8]ALL SITES DOWN'!$D:$D,'[8]ALL SITES DOWN'!$J:$J,"")</f>
        <v/>
      </c>
      <c r="BA600" s="9" t="str">
        <f>_xlfn.XLOOKUP(B600,[9]sheet1!$AC:$AC,[9]sheet1!$AF:$AF,"")</f>
        <v/>
      </c>
      <c r="BB600" s="14" t="s">
        <v>5537</v>
      </c>
      <c r="BC600" s="14" t="s">
        <v>5537</v>
      </c>
      <c r="BD600" s="14" t="str">
        <f>_xlfn.XLOOKUP(B600,'[10]cell downs 18042026 17h'!$B:$B,'[10]cell downs 18042026 17h'!$B:$B,"")</f>
        <v/>
      </c>
      <c r="BE600" s="14" t="str">
        <f>_xlfn.XLOOKUP(B600,'[11]Cells Huawei 19042026 15h'!$B:$B,'[11]Cells Huawei 19042026 15h'!$B:$B,"")</f>
        <v/>
      </c>
      <c r="BF600" s="9" t="str">
        <f>_xlfn.XLOOKUP(B600,'[12]cells down 19042026 9H40'!$B:$B,'[12]cells down 19042026 9H40'!$B:$B,"")</f>
        <v>CTR_124</v>
      </c>
      <c r="BG600" s="9" t="s">
        <v>884</v>
      </c>
      <c r="BH600" s="9" t="s">
        <v>5537</v>
      </c>
    </row>
    <row r="601" spans="1:60" s="9" customFormat="1" x14ac:dyDescent="0.3">
      <c r="A601" s="1" t="s">
        <v>1648</v>
      </c>
      <c r="B601" s="8" t="s">
        <v>1649</v>
      </c>
      <c r="C601" s="3" t="str">
        <f>_xlfn.XLOOKUP(B601,'[1]daily break down'!$D:$D,'[1]daily break down'!$E:$E,"")</f>
        <v>NORD-OUEST</v>
      </c>
      <c r="D601" s="1" t="s">
        <v>18</v>
      </c>
      <c r="E601" s="1"/>
      <c r="F601" s="3" t="s">
        <v>51</v>
      </c>
      <c r="G601" s="1" t="s">
        <v>52</v>
      </c>
      <c r="H601" s="40" t="str">
        <f>_xlfn.XLOOKUP(B601,[2]CALCULATION!$B:$B,[2]CALCULATION!$H:$H,"")</f>
        <v>Huawei</v>
      </c>
      <c r="I601" s="34">
        <v>5.8593047743791278</v>
      </c>
      <c r="J601" s="34">
        <v>4.363530261134084</v>
      </c>
      <c r="K601" s="34">
        <v>18.491409199476081</v>
      </c>
      <c r="L601" s="34">
        <v>9.0962466434382634</v>
      </c>
      <c r="M601" s="34">
        <v>5.8089741833674351</v>
      </c>
      <c r="N601" s="34">
        <v>4.6228522998690194</v>
      </c>
      <c r="O601" s="34">
        <v>8.0754559359421059</v>
      </c>
      <c r="P601" s="34">
        <v>9.6827531939058247</v>
      </c>
      <c r="Q601" s="34">
        <v>4.6228522998690194</v>
      </c>
      <c r="R601" s="34">
        <v>0</v>
      </c>
      <c r="S601" s="35">
        <v>5.1662871362000713</v>
      </c>
      <c r="T601" s="35">
        <v>0</v>
      </c>
      <c r="U601" s="35">
        <v>0</v>
      </c>
      <c r="V601" s="35">
        <v>0</v>
      </c>
      <c r="W601" s="35">
        <v>0</v>
      </c>
      <c r="X601" s="35">
        <v>0</v>
      </c>
      <c r="Y601" s="35">
        <v>4.2064923965494128</v>
      </c>
      <c r="Z601" s="35">
        <v>1.2780082069896388</v>
      </c>
      <c r="AA601" s="35">
        <v>0</v>
      </c>
      <c r="AB601" s="35">
        <v>0</v>
      </c>
      <c r="AC601" s="35">
        <v>0</v>
      </c>
      <c r="AD601" s="35">
        <v>0</v>
      </c>
      <c r="AE601" s="58" t="s">
        <v>5560</v>
      </c>
      <c r="AF601" s="58"/>
      <c r="AG601" s="57" t="str" cm="1">
        <f t="array" ref="AG601">IFERROR(_xlfn.IFS(
AI601="MPR ISSUE","PDH",
AI601="BSS Hardware Issue","BSS",
AI601="Sites strategiques, MLL, Pylone, etc.","ENVTECH",
AI601="AKTIVCO DEFAUT GE &amp; POWER Cabinet","AKTIVCO",
AI601="AKTIVCO Coupure ENEO &amp; Baisse de tension","AKTIVCO GRID ONLY",
AI601="Coupure ENEO &amp; Baisse de tension","IHS GRID ONLY",
AI601="Defaut GE &amp; POWER Cabinet","IHS",
AI601="Sharing","Partners",
AI601="Sites strategiques &amp; DataCenter","SST &amp; DC",
AI601="Exclu","Exclu",
AI601="SAT","SAT",
AI601="SPARE-ISSUE","SPARE-ISSUE",
AI601="Fiber CAmtel","TRANS_FO_CAMTEL",
AI601="Fiber AOF","Fiber AOF",
AI601="Projet OCM (HUAWEI)","TRAVAUX-HUAWEI",
AI601="Projet OCM (NOKIA)","TRAVAUX-NOKIA",
AI601="ACCESS-ISSUE","ACCESS-ISSUE",
AI601="Projet OCM (ZTE, NOKIA, autres projets)","TRAVAUX OCM",
AI601="No root CAuse","No root cause",
AI601="ODU HS","PDH",
AI601="IP &amp; VLAN","PDH",
AI601="Warehouse HUAWEI","SPARE-ISSUE",
AI601="SPARE-HS","SPARE-ISSUE",
AI601="Power Telco","BSS",AI601="no impacts","no impacts"
),"")</f>
        <v>no impacts</v>
      </c>
      <c r="AH601" s="57" t="str" cm="1">
        <f t="array" ref="AH601">IFERROR(_xlfn.IFS(
AI601="MPR ISSUE","TX ISSUE",
AI601="BSS Hardware Issue","RAN ISSUE",
AI601="Sites strategiques, MLL, Pylone, etc.","ENVTECH",
AI601="AKTIVCO DEFAUT GE &amp; POWER Cabinet","POWER ISSUE",
AI601="AKTIVCO Coupure ENEO &amp; Baisse de tension","POWER ISSUE",
AI601="Coupure ENEO &amp; Baisse de tension","POWER ISSUE",
AI601="Defaut GE &amp; POWER Cabinet","POWER ISSUE",
AI601="Sharing","POWER ISSUE",
AI601="Sites strategiques &amp; DataCenter","POWER ISSUE",
AI601="Exclu","Exclu",
AI601="SAT","TX ISSUE",
AI601="SPARE-ISSUE","SPARE-ISSUE",
AI601="Fiber CAmtel","TX ISSUE",
AI601="Fiber AOF","TX ISSUE",
AI601="Projet OCM (HUAWEI)","TRAVAUX-HUAWEI",
AI601="Projet OCM (NOKIA)","TRAVAUX -NOKIA",
AI601="ACCESS-ISSUE","ACCESS-ISSUE",
AI601="Projet OCM (ZTE, NOKIA, autres projets)","TRAVAUX OCM",
AI601="No root CAuse","No root cause",
AI601="ODU HS","TX ISSUE",
AI601="IP &amp; VLAN","TX ISSUE",
AI601="Warehouse HUAWEI","SPARE-ISSUE",
AI601="SPARE-HS","SPARE-ISSUE",
AI601="Power Telco","RAN ISSUE",AI601="no impacts","no impacts"
),"")</f>
        <v>no impacts</v>
      </c>
      <c r="AI601" s="85" t="s">
        <v>5998</v>
      </c>
      <c r="AJ601" s="57" t="str" cm="1">
        <f t="array" ref="AJ601">IFERROR(_xlfn.IFS(
AI601="MPR ISSUE","ACTIVE",
AI601="BSS Hardware Issue","ACTIVE",
AI601="Sites strategiques, MLL, Pylone, etc.","PASSIVE",
AI601="AKTIVCO DEFAUT GE &amp; POWER Cabinet","PASSIVE",
AI601="AKTIVCO Coupure ENEO &amp; Baisse de tension","PASSIVE",
AI601="Coupure ENEO &amp; Baisse de tension","PASSIVE",
AI601="Defaut GE &amp; POWER Cabinet","PASSIVE",
AI601="Sharing","PASSIVE",
AI601="Sites strategiques &amp; DataCenter","PASSIVE",
AI601="Exclu","Exclu",
AI601="SAT","ACTIVE",
AI601="SPARE-ISSUE","SPARE-ISSUE",
AI601="Fiber CAmtel","ACTIVE",
AI601="Fiber AOF","ACTIVE",
AI601="Projet OCM (HUAWEI)","PLANNED WORKS",
AI601="Projet OCM (NOKIA)","PLANNED WORKS",
AI601="ACCESS-ISSUE","ACCESS-ISSUE",
AI601="Projet OCM (ZTE, NOKIA, autres projets)","PLANNED WORKS",
AI601="No root CAuse","No root cause",
AI601="ODU HS","ACTIVE",
AI601="IP &amp; VLAN","ACTIVE",
AI601="Warehouse HUAWEI","SPARE-ISSUE",
AI601="SPARE-HS","SPARE-ISSUE",
AI601="Power Telco","ACTIVE", AI601="no impacts","no impacts"
),"")</f>
        <v>no impacts</v>
      </c>
      <c r="AK601" s="23" t="s">
        <v>5537</v>
      </c>
      <c r="AL601" s="23" t="str">
        <f t="shared" si="20"/>
        <v>NRO_112</v>
      </c>
      <c r="AN601" s="9" t="s">
        <v>5537</v>
      </c>
      <c r="AO601" s="23" t="str">
        <f>_xlfn.XLOOKUP(B601,'INCIDENT-05-03-2026'!E:E,'INCIDENT-05-03-2026'!F:F,"")</f>
        <v/>
      </c>
      <c r="AP601" s="7" t="s">
        <v>5537</v>
      </c>
      <c r="AQ601" s="6"/>
      <c r="AR601" s="7"/>
      <c r="AS601" s="3" t="str">
        <f>_xlfn.XLOOKUP(B601,'[3]tt num | region | site id'!$C:$C,'[3]tt num | region | site id'!$Q:$Q,"")</f>
        <v/>
      </c>
      <c r="AT601" s="24" t="str">
        <f>_xlfn.XLOOKUP(B601,'[4]Cells Huawei 03052026 12h'!$B:$B,'[4]Cells Huawei 03052026 12h'!$T:$T,"")</f>
        <v/>
      </c>
      <c r="AU601" s="24" t="str">
        <f>_xlfn.XLOOKUP(B601,'[5]cells down 02052026 8h50'!$B:$B,'[5]cells down 02052026 8h50'!$R:$R,"")</f>
        <v/>
      </c>
      <c r="AV601" s="24" t="str">
        <f>_xlfn.XLOOKUP(B601,'[5]cells down 02052026 13h50'!$B:$B,'[5]cells down 02052026 13h50'!$R:$R,"")</f>
        <v/>
      </c>
      <c r="AW601" s="24" t="str">
        <f>_xlfn.XLOOKUP(B601,'[5]cells down 02052026 13h50'!$B:$B,'[5]cells down 02052026 13h50'!$R:$R,"")</f>
        <v/>
      </c>
      <c r="AX601" s="24" t="str">
        <f>_xlfn.XLOOKUP(B601,'[6]cell downs 03052026 8h40 '!$B:$B,'[6]cell downs 03052026 8h40 '!$R:$R,"")</f>
        <v/>
      </c>
      <c r="AY601" s="24" t="str">
        <f>_xlfn.XLOOKUP(B601,'[7]ALL SITES DOWN'!$D:$D,'[7]ALL SITES DOWN'!$J:$J,"")</f>
        <v/>
      </c>
      <c r="AZ601" s="24" t="str">
        <f>_xlfn.XLOOKUP(B601,'[8]ALL SITES DOWN'!$D:$D,'[8]ALL SITES DOWN'!$J:$J,"")</f>
        <v/>
      </c>
      <c r="BA601" s="9" t="str">
        <f>_xlfn.XLOOKUP(B601,[9]sheet1!$AC:$AC,[9]sheet1!$AF:$AF,"")</f>
        <v/>
      </c>
      <c r="BB601" s="14" t="s">
        <v>5537</v>
      </c>
      <c r="BC601" s="14" t="s">
        <v>5537</v>
      </c>
      <c r="BD601" s="14" t="str">
        <f>_xlfn.XLOOKUP(B601,'[10]cell downs 18042026 17h'!$B:$B,'[10]cell downs 18042026 17h'!$B:$B,"")</f>
        <v/>
      </c>
      <c r="BE601" s="14" t="str">
        <f>_xlfn.XLOOKUP(B601,'[11]Cells Huawei 19042026 15h'!$B:$B,'[11]Cells Huawei 19042026 15h'!$B:$B,"")</f>
        <v/>
      </c>
      <c r="BF601" s="9" t="str">
        <f>_xlfn.XLOOKUP(B601,'[12]cells down 19042026 9H40'!$B:$B,'[12]cells down 19042026 9H40'!$B:$B,"")</f>
        <v/>
      </c>
      <c r="BG601" s="9" t="s">
        <v>5537</v>
      </c>
      <c r="BH601" s="9" t="s">
        <v>5537</v>
      </c>
    </row>
    <row r="602" spans="1:60" s="9" customFormat="1" x14ac:dyDescent="0.3">
      <c r="A602" s="1" t="s">
        <v>3123</v>
      </c>
      <c r="B602" s="8" t="s">
        <v>3124</v>
      </c>
      <c r="C602" s="3" t="str">
        <f>_xlfn.XLOOKUP(B602,'[1]daily break down'!$D:$D,'[1]daily break down'!$E:$E,"")</f>
        <v>EXTREME-NORD</v>
      </c>
      <c r="D602" s="1" t="s">
        <v>11</v>
      </c>
      <c r="E602" s="1" t="s">
        <v>66</v>
      </c>
      <c r="F602" s="3" t="s">
        <v>55</v>
      </c>
      <c r="G602" s="1" t="s">
        <v>3123</v>
      </c>
      <c r="H602" s="40" t="str">
        <f>_xlfn.XLOOKUP(B602,[2]CALCULATION!$B:$B,[2]CALCULATION!$H:$H,"")</f>
        <v>HUAWEI</v>
      </c>
      <c r="I602" s="34">
        <v>0</v>
      </c>
      <c r="J602" s="34">
        <v>0</v>
      </c>
      <c r="K602" s="34">
        <v>0</v>
      </c>
      <c r="L602" s="34">
        <v>0</v>
      </c>
      <c r="M602" s="34">
        <v>0</v>
      </c>
      <c r="N602" s="34">
        <v>0</v>
      </c>
      <c r="O602" s="34">
        <v>0</v>
      </c>
      <c r="P602" s="34">
        <v>0</v>
      </c>
      <c r="Q602" s="34">
        <v>0</v>
      </c>
      <c r="R602" s="34">
        <v>0</v>
      </c>
      <c r="S602" s="35">
        <v>0</v>
      </c>
      <c r="T602" s="35">
        <v>0</v>
      </c>
      <c r="U602" s="35">
        <v>0</v>
      </c>
      <c r="V602" s="35">
        <v>2.4055061880587729</v>
      </c>
      <c r="W602" s="35">
        <v>6.9653114860757981</v>
      </c>
      <c r="X602" s="35">
        <v>0</v>
      </c>
      <c r="Y602" s="35">
        <v>4.1958448547939255</v>
      </c>
      <c r="Z602" s="35">
        <v>0</v>
      </c>
      <c r="AA602" s="35">
        <v>0</v>
      </c>
      <c r="AB602" s="35">
        <v>0</v>
      </c>
      <c r="AC602" s="35">
        <v>0</v>
      </c>
      <c r="AD602" s="35">
        <v>0</v>
      </c>
      <c r="AE602" s="58" t="s">
        <v>5603</v>
      </c>
      <c r="AF602" s="58"/>
      <c r="AG602" s="57" t="str" cm="1">
        <f t="array" ref="AG602">IFERROR(_xlfn.IFS(
AI602="MPR ISSUE","PDH",
AI602="BSS Hardware Issue","BSS",
AI602="Sites strategiques, MLL, Pylone, etc.","ENVTECH",
AI602="AKTIVCO DEFAUT GE &amp; POWER Cabinet","AKTIVCO",
AI602="AKTIVCO Coupure ENEO &amp; Baisse de tension","AKTIVCO GRID ONLY",
AI602="Coupure ENEO &amp; Baisse de tension","IHS GRID ONLY",
AI602="Defaut GE &amp; POWER Cabinet","IHS",
AI602="Sharing","Partners",
AI602="Sites strategiques &amp; DataCenter","SST &amp; DC",
AI602="Exclu","Exclu",
AI602="SAT","SAT",
AI602="SPARE-ISSUE","SPARE-ISSUE",
AI602="Fiber CAmtel","TRANS_FO_CAMTEL",
AI602="Fiber AOF","Fiber AOF",
AI602="Projet OCM (HUAWEI)","TRAVAUX-HUAWEI",
AI602="Projet OCM (NOKIA)","TRAVAUX-NOKIA",
AI602="ACCESS-ISSUE","ACCESS-ISSUE",
AI602="Projet OCM (ZTE, NOKIA, autres projets)","TRAVAUX OCM",
AI602="No root CAuse","No root cause",
AI602="ODU HS","PDH",
AI602="IP &amp; VLAN","PDH",
AI602="Warehouse HUAWEI","SPARE-ISSUE",
AI602="SPARE-HS","SPARE-ISSUE",
AI602="Power Telco","BSS",AI602="no impacts","no impacts"
),"")</f>
        <v>no impacts</v>
      </c>
      <c r="AH602" s="57" t="str" cm="1">
        <f t="array" ref="AH602">IFERROR(_xlfn.IFS(
AI602="MPR ISSUE","TX ISSUE",
AI602="BSS Hardware Issue","RAN ISSUE",
AI602="Sites strategiques, MLL, Pylone, etc.","ENVTECH",
AI602="AKTIVCO DEFAUT GE &amp; POWER Cabinet","POWER ISSUE",
AI602="AKTIVCO Coupure ENEO &amp; Baisse de tension","POWER ISSUE",
AI602="Coupure ENEO &amp; Baisse de tension","POWER ISSUE",
AI602="Defaut GE &amp; POWER Cabinet","POWER ISSUE",
AI602="Sharing","POWER ISSUE",
AI602="Sites strategiques &amp; DataCenter","POWER ISSUE",
AI602="Exclu","Exclu",
AI602="SAT","TX ISSUE",
AI602="SPARE-ISSUE","SPARE-ISSUE",
AI602="Fiber CAmtel","TX ISSUE",
AI602="Fiber AOF","TX ISSUE",
AI602="Projet OCM (HUAWEI)","TRAVAUX-HUAWEI",
AI602="Projet OCM (NOKIA)","TRAVAUX -NOKIA",
AI602="ACCESS-ISSUE","ACCESS-ISSUE",
AI602="Projet OCM (ZTE, NOKIA, autres projets)","TRAVAUX OCM",
AI602="No root CAuse","No root cause",
AI602="ODU HS","TX ISSUE",
AI602="IP &amp; VLAN","TX ISSUE",
AI602="Warehouse HUAWEI","SPARE-ISSUE",
AI602="SPARE-HS","SPARE-ISSUE",
AI602="Power Telco","RAN ISSUE",AI602="no impacts","no impacts"
),"")</f>
        <v>no impacts</v>
      </c>
      <c r="AI602" s="85" t="s">
        <v>5998</v>
      </c>
      <c r="AJ602" s="57" t="str" cm="1">
        <f t="array" ref="AJ602">IFERROR(_xlfn.IFS(
AI602="MPR ISSUE","ACTIVE",
AI602="BSS Hardware Issue","ACTIVE",
AI602="Sites strategiques, MLL, Pylone, etc.","PASSIVE",
AI602="AKTIVCO DEFAUT GE &amp; POWER Cabinet","PASSIVE",
AI602="AKTIVCO Coupure ENEO &amp; Baisse de tension","PASSIVE",
AI602="Coupure ENEO &amp; Baisse de tension","PASSIVE",
AI602="Defaut GE &amp; POWER Cabinet","PASSIVE",
AI602="Sharing","PASSIVE",
AI602="Sites strategiques &amp; DataCenter","PASSIVE",
AI602="Exclu","Exclu",
AI602="SAT","ACTIVE",
AI602="SPARE-ISSUE","SPARE-ISSUE",
AI602="Fiber CAmtel","ACTIVE",
AI602="Fiber AOF","ACTIVE",
AI602="Projet OCM (HUAWEI)","PLANNED WORKS",
AI602="Projet OCM (NOKIA)","PLANNED WORKS",
AI602="ACCESS-ISSUE","ACCESS-ISSUE",
AI602="Projet OCM (ZTE, NOKIA, autres projets)","PLANNED WORKS",
AI602="No root CAuse","No root cause",
AI602="ODU HS","ACTIVE",
AI602="IP &amp; VLAN","ACTIVE",
AI602="Warehouse HUAWEI","SPARE-ISSUE",
AI602="SPARE-HS","SPARE-ISSUE",
AI602="Power Telco","ACTIVE", AI602="no impacts","no impacts"
),"")</f>
        <v>no impacts</v>
      </c>
      <c r="AK602" s="23" t="s">
        <v>5537</v>
      </c>
      <c r="AL602" s="23" t="str">
        <f t="shared" si="20"/>
        <v>EXN_050</v>
      </c>
      <c r="AN602" s="9" t="s">
        <v>5537</v>
      </c>
      <c r="AO602" s="23" t="str">
        <f>_xlfn.XLOOKUP(B602,'INCIDENT-05-03-2026'!E:E,'INCIDENT-05-03-2026'!F:F,"")</f>
        <v/>
      </c>
      <c r="AP602" s="7" t="s">
        <v>5537</v>
      </c>
      <c r="AQ602" s="6"/>
      <c r="AR602" s="7"/>
      <c r="AS602" s="3" t="str">
        <f>_xlfn.XLOOKUP(B602,'[3]tt num | region | site id'!$C:$C,'[3]tt num | region | site id'!$Q:$Q,"")</f>
        <v/>
      </c>
      <c r="AT602" s="24" t="str">
        <f>_xlfn.XLOOKUP(B602,'[4]Cells Huawei 03052026 12h'!$B:$B,'[4]Cells Huawei 03052026 12h'!$T:$T,"")</f>
        <v/>
      </c>
      <c r="AU602" s="24" t="str">
        <f>_xlfn.XLOOKUP(B602,'[5]cells down 02052026 8h50'!$B:$B,'[5]cells down 02052026 8h50'!$R:$R,"")</f>
        <v/>
      </c>
      <c r="AV602" s="24" t="str">
        <f>_xlfn.XLOOKUP(B602,'[5]cells down 02052026 13h50'!$B:$B,'[5]cells down 02052026 13h50'!$R:$R,"")</f>
        <v/>
      </c>
      <c r="AW602" s="24" t="str">
        <f>_xlfn.XLOOKUP(B602,'[5]cells down 02052026 13h50'!$B:$B,'[5]cells down 02052026 13h50'!$R:$R,"")</f>
        <v/>
      </c>
      <c r="AX602" s="24" t="str">
        <f>_xlfn.XLOOKUP(B602,'[6]cell downs 03052026 8h40 '!$B:$B,'[6]cell downs 03052026 8h40 '!$R:$R,"")</f>
        <v/>
      </c>
      <c r="AY602" s="24" t="str">
        <f>_xlfn.XLOOKUP(B602,'[7]ALL SITES DOWN'!$D:$D,'[7]ALL SITES DOWN'!$J:$J,"")</f>
        <v/>
      </c>
      <c r="AZ602" s="24" t="str">
        <f>_xlfn.XLOOKUP(B602,'[8]ALL SITES DOWN'!$D:$D,'[8]ALL SITES DOWN'!$J:$J,"")</f>
        <v/>
      </c>
      <c r="BA602" s="9" t="str">
        <f>_xlfn.XLOOKUP(B602,[9]sheet1!$AC:$AC,[9]sheet1!$AF:$AF,"")</f>
        <v/>
      </c>
      <c r="BB602" s="14" t="s">
        <v>5537</v>
      </c>
      <c r="BC602" s="14" t="s">
        <v>5537</v>
      </c>
      <c r="BD602" s="14" t="str">
        <f>_xlfn.XLOOKUP(B602,'[10]cell downs 18042026 17h'!$B:$B,'[10]cell downs 18042026 17h'!$B:$B,"")</f>
        <v/>
      </c>
      <c r="BE602" s="14" t="str">
        <f>_xlfn.XLOOKUP(B602,'[11]Cells Huawei 19042026 15h'!$B:$B,'[11]Cells Huawei 19042026 15h'!$B:$B,"")</f>
        <v/>
      </c>
      <c r="BF602" s="9" t="str">
        <f>_xlfn.XLOOKUP(B602,'[12]cells down 19042026 9H40'!$B:$B,'[12]cells down 19042026 9H40'!$B:$B,"")</f>
        <v/>
      </c>
      <c r="BG602" s="9" t="s">
        <v>3124</v>
      </c>
      <c r="BH602" s="9" t="s">
        <v>12</v>
      </c>
    </row>
    <row r="603" spans="1:60" s="9" customFormat="1" x14ac:dyDescent="0.3">
      <c r="A603" s="1" t="s">
        <v>3075</v>
      </c>
      <c r="B603" s="8" t="s">
        <v>3076</v>
      </c>
      <c r="C603" s="3" t="str">
        <f>_xlfn.XLOOKUP(B603,'[1]daily break down'!$D:$D,'[1]daily break down'!$E:$E,"")</f>
        <v>EXTREME-NORD</v>
      </c>
      <c r="D603" s="1" t="s">
        <v>11</v>
      </c>
      <c r="E603" s="1" t="s">
        <v>96</v>
      </c>
      <c r="F603" s="3" t="s">
        <v>55</v>
      </c>
      <c r="G603" s="1" t="s">
        <v>3077</v>
      </c>
      <c r="H603" s="40" t="str">
        <f>_xlfn.XLOOKUP(B603,[2]CALCULATION!$B:$B,[2]CALCULATION!$H:$H,"")</f>
        <v>Huawei</v>
      </c>
      <c r="I603" s="34">
        <v>0</v>
      </c>
      <c r="J603" s="34">
        <v>0</v>
      </c>
      <c r="K603" s="34">
        <v>0</v>
      </c>
      <c r="L603" s="34">
        <v>0</v>
      </c>
      <c r="M603" s="34">
        <v>0</v>
      </c>
      <c r="N603" s="34">
        <v>0</v>
      </c>
      <c r="O603" s="34">
        <v>0</v>
      </c>
      <c r="P603" s="34">
        <v>0</v>
      </c>
      <c r="Q603" s="34">
        <v>0</v>
      </c>
      <c r="R603" s="34">
        <v>0</v>
      </c>
      <c r="S603" s="35">
        <v>0</v>
      </c>
      <c r="T603" s="35">
        <v>0</v>
      </c>
      <c r="U603" s="35">
        <v>0</v>
      </c>
      <c r="V603" s="35">
        <v>2.4066654681494035</v>
      </c>
      <c r="W603" s="35">
        <v>6.9663815907748416</v>
      </c>
      <c r="X603" s="35">
        <v>0</v>
      </c>
      <c r="Y603" s="35">
        <v>4.1937403155524748</v>
      </c>
      <c r="Z603" s="35">
        <v>0</v>
      </c>
      <c r="AA603" s="35">
        <v>0</v>
      </c>
      <c r="AB603" s="35">
        <v>0</v>
      </c>
      <c r="AC603" s="35">
        <v>0</v>
      </c>
      <c r="AD603" s="35">
        <v>0</v>
      </c>
      <c r="AE603" s="58" t="s">
        <v>5603</v>
      </c>
      <c r="AF603" s="58"/>
      <c r="AG603" s="57" t="str" cm="1">
        <f t="array" ref="AG603">IFERROR(_xlfn.IFS(
AI603="MPR ISSUE","PDH",
AI603="BSS Hardware Issue","BSS",
AI603="Sites strategiques, MLL, Pylone, etc.","ENVTECH",
AI603="AKTIVCO DEFAUT GE &amp; POWER Cabinet","AKTIVCO",
AI603="AKTIVCO Coupure ENEO &amp; Baisse de tension","AKTIVCO GRID ONLY",
AI603="Coupure ENEO &amp; Baisse de tension","IHS GRID ONLY",
AI603="Defaut GE &amp; POWER Cabinet","IHS",
AI603="Sharing","Partners",
AI603="Sites strategiques &amp; DataCenter","SST &amp; DC",
AI603="Exclu","Exclu",
AI603="SAT","SAT",
AI603="SPARE-ISSUE","SPARE-ISSUE",
AI603="Fiber CAmtel","TRANS_FO_CAMTEL",
AI603="Fiber AOF","Fiber AOF",
AI603="Projet OCM (HUAWEI)","TRAVAUX-HUAWEI",
AI603="Projet OCM (NOKIA)","TRAVAUX-NOKIA",
AI603="ACCESS-ISSUE","ACCESS-ISSUE",
AI603="Projet OCM (ZTE, NOKIA, autres projets)","TRAVAUX OCM",
AI603="No root CAuse","No root cause",
AI603="ODU HS","PDH",
AI603="IP &amp; VLAN","PDH",
AI603="Warehouse HUAWEI","SPARE-ISSUE",
AI603="SPARE-HS","SPARE-ISSUE",
AI603="Power Telco","BSS",AI603="no impacts","no impacts"
),"")</f>
        <v>no impacts</v>
      </c>
      <c r="AH603" s="57" t="str" cm="1">
        <f t="array" ref="AH603">IFERROR(_xlfn.IFS(
AI603="MPR ISSUE","TX ISSUE",
AI603="BSS Hardware Issue","RAN ISSUE",
AI603="Sites strategiques, MLL, Pylone, etc.","ENVTECH",
AI603="AKTIVCO DEFAUT GE &amp; POWER Cabinet","POWER ISSUE",
AI603="AKTIVCO Coupure ENEO &amp; Baisse de tension","POWER ISSUE",
AI603="Coupure ENEO &amp; Baisse de tension","POWER ISSUE",
AI603="Defaut GE &amp; POWER Cabinet","POWER ISSUE",
AI603="Sharing","POWER ISSUE",
AI603="Sites strategiques &amp; DataCenter","POWER ISSUE",
AI603="Exclu","Exclu",
AI603="SAT","TX ISSUE",
AI603="SPARE-ISSUE","SPARE-ISSUE",
AI603="Fiber CAmtel","TX ISSUE",
AI603="Fiber AOF","TX ISSUE",
AI603="Projet OCM (HUAWEI)","TRAVAUX-HUAWEI",
AI603="Projet OCM (NOKIA)","TRAVAUX -NOKIA",
AI603="ACCESS-ISSUE","ACCESS-ISSUE",
AI603="Projet OCM (ZTE, NOKIA, autres projets)","TRAVAUX OCM",
AI603="No root CAuse","No root cause",
AI603="ODU HS","TX ISSUE",
AI603="IP &amp; VLAN","TX ISSUE",
AI603="Warehouse HUAWEI","SPARE-ISSUE",
AI603="SPARE-HS","SPARE-ISSUE",
AI603="Power Telco","RAN ISSUE",AI603="no impacts","no impacts"
),"")</f>
        <v>no impacts</v>
      </c>
      <c r="AI603" s="85" t="s">
        <v>5998</v>
      </c>
      <c r="AJ603" s="57" t="str" cm="1">
        <f t="array" ref="AJ603">IFERROR(_xlfn.IFS(
AI603="MPR ISSUE","ACTIVE",
AI603="BSS Hardware Issue","ACTIVE",
AI603="Sites strategiques, MLL, Pylone, etc.","PASSIVE",
AI603="AKTIVCO DEFAUT GE &amp; POWER Cabinet","PASSIVE",
AI603="AKTIVCO Coupure ENEO &amp; Baisse de tension","PASSIVE",
AI603="Coupure ENEO &amp; Baisse de tension","PASSIVE",
AI603="Defaut GE &amp; POWER Cabinet","PASSIVE",
AI603="Sharing","PASSIVE",
AI603="Sites strategiques &amp; DataCenter","PASSIVE",
AI603="Exclu","Exclu",
AI603="SAT","ACTIVE",
AI603="SPARE-ISSUE","SPARE-ISSUE",
AI603="Fiber CAmtel","ACTIVE",
AI603="Fiber AOF","ACTIVE",
AI603="Projet OCM (HUAWEI)","PLANNED WORKS",
AI603="Projet OCM (NOKIA)","PLANNED WORKS",
AI603="ACCESS-ISSUE","ACCESS-ISSUE",
AI603="Projet OCM (ZTE, NOKIA, autres projets)","PLANNED WORKS",
AI603="No root CAuse","No root cause",
AI603="ODU HS","ACTIVE",
AI603="IP &amp; VLAN","ACTIVE",
AI603="Warehouse HUAWEI","SPARE-ISSUE",
AI603="SPARE-HS","SPARE-ISSUE",
AI603="Power Telco","ACTIVE", AI603="no impacts","no impacts"
),"")</f>
        <v>no impacts</v>
      </c>
      <c r="AK603" s="23" t="s">
        <v>5537</v>
      </c>
      <c r="AL603" s="23" t="str">
        <f t="shared" si="20"/>
        <v>EXN_118</v>
      </c>
      <c r="AN603" s="9" t="s">
        <v>5537</v>
      </c>
      <c r="AO603" s="23" t="str">
        <f>_xlfn.XLOOKUP(B603,'INCIDENT-05-03-2026'!E:E,'INCIDENT-05-03-2026'!F:F,"")</f>
        <v/>
      </c>
      <c r="AP603" s="7" t="s">
        <v>5537</v>
      </c>
      <c r="AQ603" s="6"/>
      <c r="AR603" s="7"/>
      <c r="AS603" s="3" t="str">
        <f>_xlfn.XLOOKUP(B603,'[3]tt num | region | site id'!$C:$C,'[3]tt num | region | site id'!$Q:$Q,"")</f>
        <v/>
      </c>
      <c r="AT603" s="24" t="str">
        <f>_xlfn.XLOOKUP(B603,'[4]Cells Huawei 03052026 12h'!$B:$B,'[4]Cells Huawei 03052026 12h'!$T:$T,"")</f>
        <v/>
      </c>
      <c r="AU603" s="24" t="str">
        <f>_xlfn.XLOOKUP(B603,'[5]cells down 02052026 8h50'!$B:$B,'[5]cells down 02052026 8h50'!$R:$R,"")</f>
        <v/>
      </c>
      <c r="AV603" s="24" t="str">
        <f>_xlfn.XLOOKUP(B603,'[5]cells down 02052026 13h50'!$B:$B,'[5]cells down 02052026 13h50'!$R:$R,"")</f>
        <v/>
      </c>
      <c r="AW603" s="24" t="str">
        <f>_xlfn.XLOOKUP(B603,'[5]cells down 02052026 13h50'!$B:$B,'[5]cells down 02052026 13h50'!$R:$R,"")</f>
        <v/>
      </c>
      <c r="AX603" s="24" t="str">
        <f>_xlfn.XLOOKUP(B603,'[6]cell downs 03052026 8h40 '!$B:$B,'[6]cell downs 03052026 8h40 '!$R:$R,"")</f>
        <v/>
      </c>
      <c r="AY603" s="24" t="str">
        <f>_xlfn.XLOOKUP(B603,'[7]ALL SITES DOWN'!$D:$D,'[7]ALL SITES DOWN'!$J:$J,"")</f>
        <v/>
      </c>
      <c r="AZ603" s="24" t="str">
        <f>_xlfn.XLOOKUP(B603,'[8]ALL SITES DOWN'!$D:$D,'[8]ALL SITES DOWN'!$J:$J,"")</f>
        <v/>
      </c>
      <c r="BA603" s="9" t="str">
        <f>_xlfn.XLOOKUP(B603,[9]sheet1!$AC:$AC,[9]sheet1!$AF:$AF,"")</f>
        <v/>
      </c>
      <c r="BB603" s="14" t="s">
        <v>5537</v>
      </c>
      <c r="BC603" s="14" t="s">
        <v>5537</v>
      </c>
      <c r="BD603" s="14" t="str">
        <f>_xlfn.XLOOKUP(B603,'[10]cell downs 18042026 17h'!$B:$B,'[10]cell downs 18042026 17h'!$B:$B,"")</f>
        <v/>
      </c>
      <c r="BE603" s="14" t="str">
        <f>_xlfn.XLOOKUP(B603,'[11]Cells Huawei 19042026 15h'!$B:$B,'[11]Cells Huawei 19042026 15h'!$B:$B,"")</f>
        <v/>
      </c>
      <c r="BF603" s="9" t="str">
        <f>_xlfn.XLOOKUP(B603,'[12]cells down 19042026 9H40'!$B:$B,'[12]cells down 19042026 9H40'!$B:$B,"")</f>
        <v/>
      </c>
      <c r="BG603" s="9" t="s">
        <v>3076</v>
      </c>
      <c r="BH603" s="9" t="s">
        <v>12</v>
      </c>
    </row>
    <row r="604" spans="1:60" s="9" customFormat="1" x14ac:dyDescent="0.3">
      <c r="A604" s="1" t="s">
        <v>3117</v>
      </c>
      <c r="B604" s="8" t="s">
        <v>3118</v>
      </c>
      <c r="C604" s="3" t="str">
        <f>_xlfn.XLOOKUP(B604,'[1]daily break down'!$D:$D,'[1]daily break down'!$E:$E,"")</f>
        <v>EXTREME-NORD</v>
      </c>
      <c r="D604" s="1" t="s">
        <v>11</v>
      </c>
      <c r="E604" s="1" t="s">
        <v>12</v>
      </c>
      <c r="F604" s="3" t="s">
        <v>55</v>
      </c>
      <c r="G604" s="1" t="s">
        <v>3117</v>
      </c>
      <c r="H604" s="40" t="str">
        <f>_xlfn.XLOOKUP(B604,[2]CALCULATION!$B:$B,[2]CALCULATION!$H:$H,"")</f>
        <v>HUAWEI</v>
      </c>
      <c r="I604" s="34">
        <v>0</v>
      </c>
      <c r="J604" s="34">
        <v>0</v>
      </c>
      <c r="K604" s="34">
        <v>0</v>
      </c>
      <c r="L604" s="34">
        <v>0</v>
      </c>
      <c r="M604" s="34">
        <v>0</v>
      </c>
      <c r="N604" s="34">
        <v>0</v>
      </c>
      <c r="O604" s="34">
        <v>0</v>
      </c>
      <c r="P604" s="34">
        <v>0</v>
      </c>
      <c r="Q604" s="34">
        <v>0</v>
      </c>
      <c r="R604" s="34">
        <v>0</v>
      </c>
      <c r="S604" s="35">
        <v>0</v>
      </c>
      <c r="T604" s="35">
        <v>0</v>
      </c>
      <c r="U604" s="35">
        <v>0</v>
      </c>
      <c r="V604" s="35">
        <v>4.6228522998690194</v>
      </c>
      <c r="W604" s="35">
        <v>4.6255275616166305</v>
      </c>
      <c r="X604" s="35">
        <v>4.6328399437267604</v>
      </c>
      <c r="Y604" s="35">
        <v>4.1022820339408677</v>
      </c>
      <c r="Z604" s="35">
        <v>0</v>
      </c>
      <c r="AA604" s="35">
        <v>0</v>
      </c>
      <c r="AB604" s="35">
        <v>0</v>
      </c>
      <c r="AC604" s="35">
        <v>0</v>
      </c>
      <c r="AD604" s="35">
        <v>0</v>
      </c>
      <c r="AE604" s="58" t="s">
        <v>5603</v>
      </c>
      <c r="AF604" s="58"/>
      <c r="AG604" s="57" t="str" cm="1">
        <f t="array" ref="AG604">IFERROR(_xlfn.IFS(
AI604="MPR ISSUE","PDH",
AI604="BSS Hardware Issue","BSS",
AI604="Sites strategiques, MLL, Pylone, etc.","ENVTECH",
AI604="AKTIVCO DEFAUT GE &amp; POWER Cabinet","AKTIVCO",
AI604="AKTIVCO Coupure ENEO &amp; Baisse de tension","AKTIVCO GRID ONLY",
AI604="Coupure ENEO &amp; Baisse de tension","IHS GRID ONLY",
AI604="Defaut GE &amp; POWER Cabinet","IHS",
AI604="Sharing","Partners",
AI604="Sites strategiques &amp; DataCenter","SST &amp; DC",
AI604="Exclu","Exclu",
AI604="SAT","SAT",
AI604="SPARE-ISSUE","SPARE-ISSUE",
AI604="Fiber CAmtel","TRANS_FO_CAMTEL",
AI604="Fiber AOF","Fiber AOF",
AI604="Projet OCM (HUAWEI)","TRAVAUX-HUAWEI",
AI604="Projet OCM (NOKIA)","TRAVAUX-NOKIA",
AI604="ACCESS-ISSUE","ACCESS-ISSUE",
AI604="Projet OCM (ZTE, NOKIA, autres projets)","TRAVAUX OCM",
AI604="No root CAuse","No root cause",
AI604="ODU HS","PDH",
AI604="IP &amp; VLAN","PDH",
AI604="Warehouse HUAWEI","SPARE-ISSUE",
AI604="SPARE-HS","SPARE-ISSUE",
AI604="Power Telco","BSS",AI604="no impacts","no impacts"
),"")</f>
        <v>no impacts</v>
      </c>
      <c r="AH604" s="57" t="str" cm="1">
        <f t="array" ref="AH604">IFERROR(_xlfn.IFS(
AI604="MPR ISSUE","TX ISSUE",
AI604="BSS Hardware Issue","RAN ISSUE",
AI604="Sites strategiques, MLL, Pylone, etc.","ENVTECH",
AI604="AKTIVCO DEFAUT GE &amp; POWER Cabinet","POWER ISSUE",
AI604="AKTIVCO Coupure ENEO &amp; Baisse de tension","POWER ISSUE",
AI604="Coupure ENEO &amp; Baisse de tension","POWER ISSUE",
AI604="Defaut GE &amp; POWER Cabinet","POWER ISSUE",
AI604="Sharing","POWER ISSUE",
AI604="Sites strategiques &amp; DataCenter","POWER ISSUE",
AI604="Exclu","Exclu",
AI604="SAT","TX ISSUE",
AI604="SPARE-ISSUE","SPARE-ISSUE",
AI604="Fiber CAmtel","TX ISSUE",
AI604="Fiber AOF","TX ISSUE",
AI604="Projet OCM (HUAWEI)","TRAVAUX-HUAWEI",
AI604="Projet OCM (NOKIA)","TRAVAUX -NOKIA",
AI604="ACCESS-ISSUE","ACCESS-ISSUE",
AI604="Projet OCM (ZTE, NOKIA, autres projets)","TRAVAUX OCM",
AI604="No root CAuse","No root cause",
AI604="ODU HS","TX ISSUE",
AI604="IP &amp; VLAN","TX ISSUE",
AI604="Warehouse HUAWEI","SPARE-ISSUE",
AI604="SPARE-HS","SPARE-ISSUE",
AI604="Power Telco","RAN ISSUE",AI604="no impacts","no impacts"
),"")</f>
        <v>no impacts</v>
      </c>
      <c r="AI604" s="85" t="s">
        <v>5998</v>
      </c>
      <c r="AJ604" s="57" t="str" cm="1">
        <f t="array" ref="AJ604">IFERROR(_xlfn.IFS(
AI604="MPR ISSUE","ACTIVE",
AI604="BSS Hardware Issue","ACTIVE",
AI604="Sites strategiques, MLL, Pylone, etc.","PASSIVE",
AI604="AKTIVCO DEFAUT GE &amp; POWER Cabinet","PASSIVE",
AI604="AKTIVCO Coupure ENEO &amp; Baisse de tension","PASSIVE",
AI604="Coupure ENEO &amp; Baisse de tension","PASSIVE",
AI604="Defaut GE &amp; POWER Cabinet","PASSIVE",
AI604="Sharing","PASSIVE",
AI604="Sites strategiques &amp; DataCenter","PASSIVE",
AI604="Exclu","Exclu",
AI604="SAT","ACTIVE",
AI604="SPARE-ISSUE","SPARE-ISSUE",
AI604="Fiber CAmtel","ACTIVE",
AI604="Fiber AOF","ACTIVE",
AI604="Projet OCM (HUAWEI)","PLANNED WORKS",
AI604="Projet OCM (NOKIA)","PLANNED WORKS",
AI604="ACCESS-ISSUE","ACCESS-ISSUE",
AI604="Projet OCM (ZTE, NOKIA, autres projets)","PLANNED WORKS",
AI604="No root CAuse","No root cause",
AI604="ODU HS","ACTIVE",
AI604="IP &amp; VLAN","ACTIVE",
AI604="Warehouse HUAWEI","SPARE-ISSUE",
AI604="SPARE-HS","SPARE-ISSUE",
AI604="Power Telco","ACTIVE", AI604="no impacts","no impacts"
),"")</f>
        <v>no impacts</v>
      </c>
      <c r="AK604" s="23" t="s">
        <v>5537</v>
      </c>
      <c r="AL604" s="23" t="str">
        <f t="shared" si="20"/>
        <v>EXN_098</v>
      </c>
      <c r="AN604" s="9" t="s">
        <v>5537</v>
      </c>
      <c r="AO604" s="23" t="str">
        <f>_xlfn.XLOOKUP(B604,'INCIDENT-05-03-2026'!E:E,'INCIDENT-05-03-2026'!F:F,"")</f>
        <v/>
      </c>
      <c r="AP604" s="7" t="s">
        <v>5537</v>
      </c>
      <c r="AQ604" s="6"/>
      <c r="AR604" s="7"/>
      <c r="AS604" s="3" t="str">
        <f>_xlfn.XLOOKUP(B604,'[3]tt num | region | site id'!$C:$C,'[3]tt num | region | site id'!$Q:$Q,"")</f>
        <v/>
      </c>
      <c r="AT604" s="24" t="str">
        <f>_xlfn.XLOOKUP(B604,'[4]Cells Huawei 03052026 12h'!$B:$B,'[4]Cells Huawei 03052026 12h'!$T:$T,"")</f>
        <v/>
      </c>
      <c r="AU604" s="24" t="str">
        <f>_xlfn.XLOOKUP(B604,'[5]cells down 02052026 8h50'!$B:$B,'[5]cells down 02052026 8h50'!$R:$R,"")</f>
        <v/>
      </c>
      <c r="AV604" s="24" t="str">
        <f>_xlfn.XLOOKUP(B604,'[5]cells down 02052026 13h50'!$B:$B,'[5]cells down 02052026 13h50'!$R:$R,"")</f>
        <v/>
      </c>
      <c r="AW604" s="24" t="str">
        <f>_xlfn.XLOOKUP(B604,'[5]cells down 02052026 13h50'!$B:$B,'[5]cells down 02052026 13h50'!$R:$R,"")</f>
        <v/>
      </c>
      <c r="AX604" s="24" t="str">
        <f>_xlfn.XLOOKUP(B604,'[6]cell downs 03052026 8h40 '!$B:$B,'[6]cell downs 03052026 8h40 '!$R:$R,"")</f>
        <v/>
      </c>
      <c r="AY604" s="24" t="str">
        <f>_xlfn.XLOOKUP(B604,'[7]ALL SITES DOWN'!$D:$D,'[7]ALL SITES DOWN'!$J:$J,"")</f>
        <v/>
      </c>
      <c r="AZ604" s="24" t="str">
        <f>_xlfn.XLOOKUP(B604,'[8]ALL SITES DOWN'!$D:$D,'[8]ALL SITES DOWN'!$J:$J,"")</f>
        <v/>
      </c>
      <c r="BA604" s="9" t="str">
        <f>_xlfn.XLOOKUP(B604,[9]sheet1!$AC:$AC,[9]sheet1!$AF:$AF,"")</f>
        <v/>
      </c>
      <c r="BB604" s="14" t="s">
        <v>5537</v>
      </c>
      <c r="BC604" s="14" t="s">
        <v>5537</v>
      </c>
      <c r="BD604" s="14" t="str">
        <f>_xlfn.XLOOKUP(B604,'[10]cell downs 18042026 17h'!$B:$B,'[10]cell downs 18042026 17h'!$B:$B,"")</f>
        <v/>
      </c>
      <c r="BE604" s="14" t="str">
        <f>_xlfn.XLOOKUP(B604,'[11]Cells Huawei 19042026 15h'!$B:$B,'[11]Cells Huawei 19042026 15h'!$B:$B,"")</f>
        <v>EXN_098</v>
      </c>
      <c r="BF604" s="9" t="str">
        <f>_xlfn.XLOOKUP(B604,'[12]cells down 19042026 9H40'!$B:$B,'[12]cells down 19042026 9H40'!$B:$B,"")</f>
        <v/>
      </c>
      <c r="BG604" s="9" t="s">
        <v>3118</v>
      </c>
      <c r="BH604" s="9" t="s">
        <v>5537</v>
      </c>
    </row>
    <row r="605" spans="1:60" s="9" customFormat="1" x14ac:dyDescent="0.3">
      <c r="A605" s="1" t="s">
        <v>1559</v>
      </c>
      <c r="B605" s="1" t="s">
        <v>1560</v>
      </c>
      <c r="C605" s="3" t="str">
        <f>_xlfn.XLOOKUP(B605,'[1]daily break down'!$D:$D,'[1]daily break down'!$E:$E,"")</f>
        <v>Yaounde</v>
      </c>
      <c r="D605" s="1" t="s">
        <v>21</v>
      </c>
      <c r="E605" s="1" t="s">
        <v>22</v>
      </c>
      <c r="F605" s="3" t="s">
        <v>37</v>
      </c>
      <c r="G605" s="1" t="s">
        <v>38</v>
      </c>
      <c r="H605" s="42" t="str">
        <f>_xlfn.XLOOKUP(B605,[2]CALCULATION!$B:$B,[2]CALCULATION!$H:$H,"")</f>
        <v>ZTE</v>
      </c>
      <c r="I605" s="34">
        <v>0.65579582973064821</v>
      </c>
      <c r="J605" s="34">
        <v>0</v>
      </c>
      <c r="K605" s="34">
        <v>0</v>
      </c>
      <c r="L605" s="34">
        <v>1.6283492006042497E-16</v>
      </c>
      <c r="M605" s="34">
        <v>0</v>
      </c>
      <c r="N605" s="34">
        <v>0</v>
      </c>
      <c r="O605" s="34">
        <v>0</v>
      </c>
      <c r="P605" s="34">
        <v>3.0392578609891188</v>
      </c>
      <c r="Q605" s="34">
        <v>1.7075125630291672</v>
      </c>
      <c r="R605" s="34">
        <v>6.9762978943193135</v>
      </c>
      <c r="S605" s="35">
        <v>0.5292381139904061</v>
      </c>
      <c r="T605" s="35">
        <v>0</v>
      </c>
      <c r="U605" s="35">
        <v>19.313748990534567</v>
      </c>
      <c r="V605" s="35">
        <v>16.472549674260129</v>
      </c>
      <c r="W605" s="35">
        <v>0</v>
      </c>
      <c r="X605" s="35">
        <v>0</v>
      </c>
      <c r="Y605" s="35">
        <v>4.0684132202161329</v>
      </c>
      <c r="Z605" s="35">
        <v>0</v>
      </c>
      <c r="AA605" s="35">
        <v>0</v>
      </c>
      <c r="AB605" s="35">
        <v>0</v>
      </c>
      <c r="AC605" s="35">
        <v>0</v>
      </c>
      <c r="AD605" s="35">
        <v>0</v>
      </c>
      <c r="AE605" s="58" t="s">
        <v>5560</v>
      </c>
      <c r="AF605" s="58"/>
      <c r="AG605" s="57" t="str" cm="1">
        <f t="array" ref="AG605">IFERROR(_xlfn.IFS(
AI605="MPR ISSUE","PDH",
AI605="BSS Hardware Issue","BSS",
AI605="Sites strategiques, MLL, Pylone, etc.","ENVTECH",
AI605="AKTIVCO DEFAUT GE &amp; POWER Cabinet","AKTIVCO",
AI605="AKTIVCO Coupure ENEO &amp; Baisse de tension","AKTIVCO GRID ONLY",
AI605="Coupure ENEO &amp; Baisse de tension","IHS GRID ONLY",
AI605="Defaut GE &amp; POWER Cabinet","IHS",
AI605="Sharing","Partners",
AI605="Sites strategiques &amp; DataCenter","SST &amp; DC",
AI605="Exclu","Exclu",
AI605="SAT","SAT",
AI605="SPARE-ISSUE","SPARE-ISSUE",
AI605="Fiber CAmtel","TRANS_FO_CAMTEL",
AI605="Fiber AOF","Fiber AOF",
AI605="Projet OCM (HUAWEI)","TRAVAUX-HUAWEI",
AI605="Projet OCM (NOKIA)","TRAVAUX-NOKIA",
AI605="ACCESS-ISSUE","ACCESS-ISSUE",
AI605="Projet OCM (ZTE, NOKIA, autres projets)","TRAVAUX OCM",
AI605="No root CAuse","No root cause",
AI605="ODU HS","PDH",
AI605="IP &amp; VLAN","PDH",
AI605="Warehouse HUAWEI","SPARE-ISSUE",
AI605="SPARE-HS","SPARE-ISSUE",
AI605="Power Telco","BSS",AI605="no impacts","no impacts"
),"")</f>
        <v>no impacts</v>
      </c>
      <c r="AH605" s="57" t="str" cm="1">
        <f t="array" ref="AH605">IFERROR(_xlfn.IFS(
AI605="MPR ISSUE","TX ISSUE",
AI605="BSS Hardware Issue","RAN ISSUE",
AI605="Sites strategiques, MLL, Pylone, etc.","ENVTECH",
AI605="AKTIVCO DEFAUT GE &amp; POWER Cabinet","POWER ISSUE",
AI605="AKTIVCO Coupure ENEO &amp; Baisse de tension","POWER ISSUE",
AI605="Coupure ENEO &amp; Baisse de tension","POWER ISSUE",
AI605="Defaut GE &amp; POWER Cabinet","POWER ISSUE",
AI605="Sharing","POWER ISSUE",
AI605="Sites strategiques &amp; DataCenter","POWER ISSUE",
AI605="Exclu","Exclu",
AI605="SAT","TX ISSUE",
AI605="SPARE-ISSUE","SPARE-ISSUE",
AI605="Fiber CAmtel","TX ISSUE",
AI605="Fiber AOF","TX ISSUE",
AI605="Projet OCM (HUAWEI)","TRAVAUX-HUAWEI",
AI605="Projet OCM (NOKIA)","TRAVAUX -NOKIA",
AI605="ACCESS-ISSUE","ACCESS-ISSUE",
AI605="Projet OCM (ZTE, NOKIA, autres projets)","TRAVAUX OCM",
AI605="No root CAuse","No root cause",
AI605="ODU HS","TX ISSUE",
AI605="IP &amp; VLAN","TX ISSUE",
AI605="Warehouse HUAWEI","SPARE-ISSUE",
AI605="SPARE-HS","SPARE-ISSUE",
AI605="Power Telco","RAN ISSUE",AI605="no impacts","no impacts"
),"")</f>
        <v>no impacts</v>
      </c>
      <c r="AI605" s="85" t="s">
        <v>5998</v>
      </c>
      <c r="AJ605" s="57" t="str" cm="1">
        <f t="array" ref="AJ605">IFERROR(_xlfn.IFS(
AI605="MPR ISSUE","ACTIVE",
AI605="BSS Hardware Issue","ACTIVE",
AI605="Sites strategiques, MLL, Pylone, etc.","PASSIVE",
AI605="AKTIVCO DEFAUT GE &amp; POWER Cabinet","PASSIVE",
AI605="AKTIVCO Coupure ENEO &amp; Baisse de tension","PASSIVE",
AI605="Coupure ENEO &amp; Baisse de tension","PASSIVE",
AI605="Defaut GE &amp; POWER Cabinet","PASSIVE",
AI605="Sharing","PASSIVE",
AI605="Sites strategiques &amp; DataCenter","PASSIVE",
AI605="Exclu","Exclu",
AI605="SAT","ACTIVE",
AI605="SPARE-ISSUE","SPARE-ISSUE",
AI605="Fiber CAmtel","ACTIVE",
AI605="Fiber AOF","ACTIVE",
AI605="Projet OCM (HUAWEI)","PLANNED WORKS",
AI605="Projet OCM (NOKIA)","PLANNED WORKS",
AI605="ACCESS-ISSUE","ACCESS-ISSUE",
AI605="Projet OCM (ZTE, NOKIA, autres projets)","PLANNED WORKS",
AI605="No root CAuse","No root cause",
AI605="ODU HS","ACTIVE",
AI605="IP &amp; VLAN","ACTIVE",
AI605="Warehouse HUAWEI","SPARE-ISSUE",
AI605="SPARE-HS","SPARE-ISSUE",
AI605="Power Telco","ACTIVE", AI605="no impacts","no impacts"
),"")</f>
        <v>no impacts</v>
      </c>
      <c r="AK605" s="23" t="s">
        <v>5537</v>
      </c>
      <c r="AL605" s="23" t="str">
        <f t="shared" si="20"/>
        <v>CTR_838</v>
      </c>
      <c r="AN605" s="9" t="s">
        <v>5537</v>
      </c>
      <c r="AO605" s="23" t="str">
        <f>_xlfn.XLOOKUP(B605,'INCIDENT-05-03-2026'!E:E,'INCIDENT-05-03-2026'!F:F,"")</f>
        <v/>
      </c>
      <c r="AP605" s="7" t="s">
        <v>5537</v>
      </c>
      <c r="AQ605" s="6"/>
      <c r="AR605" s="7"/>
      <c r="AS605" s="3" t="str">
        <f>_xlfn.XLOOKUP(B605,'[3]tt num | region | site id'!$C:$C,'[3]tt num | region | site id'!$Q:$Q,"")</f>
        <v/>
      </c>
      <c r="AT605" s="24" t="str">
        <f>_xlfn.XLOOKUP(B605,'[4]Cells Huawei 03052026 12h'!$B:$B,'[4]Cells Huawei 03052026 12h'!$T:$T,"")</f>
        <v/>
      </c>
      <c r="AU605" s="24" t="str">
        <f>_xlfn.XLOOKUP(B605,'[5]cells down 02052026 8h50'!$B:$B,'[5]cells down 02052026 8h50'!$R:$R,"")</f>
        <v/>
      </c>
      <c r="AV605" s="24" t="str">
        <f>_xlfn.XLOOKUP(B605,'[5]cells down 02052026 13h50'!$B:$B,'[5]cells down 02052026 13h50'!$R:$R,"")</f>
        <v/>
      </c>
      <c r="AW605" s="24" t="str">
        <f>_xlfn.XLOOKUP(B605,'[5]cells down 02052026 13h50'!$B:$B,'[5]cells down 02052026 13h50'!$R:$R,"")</f>
        <v/>
      </c>
      <c r="AX605" s="24" t="str">
        <f>_xlfn.XLOOKUP(B605,'[6]cell downs 03052026 8h40 '!$B:$B,'[6]cell downs 03052026 8h40 '!$R:$R,"")</f>
        <v/>
      </c>
      <c r="AY605" s="24" t="str">
        <f>_xlfn.XLOOKUP(B605,'[7]ALL SITES DOWN'!$D:$D,'[7]ALL SITES DOWN'!$J:$J,"")</f>
        <v/>
      </c>
      <c r="AZ605" s="24" t="str">
        <f>_xlfn.XLOOKUP(B605,'[8]ALL SITES DOWN'!$D:$D,'[8]ALL SITES DOWN'!$J:$J,"")</f>
        <v/>
      </c>
      <c r="BA605" s="9" t="str">
        <f>_xlfn.XLOOKUP(B605,[9]sheet1!$AC:$AC,[9]sheet1!$AF:$AF,"")</f>
        <v/>
      </c>
      <c r="BB605" s="14" t="s">
        <v>5537</v>
      </c>
      <c r="BC605" s="14" t="s">
        <v>5537</v>
      </c>
      <c r="BD605" s="14" t="str">
        <f>_xlfn.XLOOKUP(B605,'[10]cell downs 18042026 17h'!$B:$B,'[10]cell downs 18042026 17h'!$B:$B,"")</f>
        <v/>
      </c>
      <c r="BE605" s="14" t="str">
        <f>_xlfn.XLOOKUP(B605,'[11]Cells Huawei 19042026 15h'!$B:$B,'[11]Cells Huawei 19042026 15h'!$B:$B,"")</f>
        <v/>
      </c>
      <c r="BF605" s="9" t="str">
        <f>_xlfn.XLOOKUP(B605,'[12]cells down 19042026 9H40'!$B:$B,'[12]cells down 19042026 9H40'!$B:$B,"")</f>
        <v>CTR_838</v>
      </c>
      <c r="BG605" s="9" t="s">
        <v>5537</v>
      </c>
      <c r="BH605" s="9" t="s">
        <v>154</v>
      </c>
    </row>
    <row r="606" spans="1:60" s="9" customFormat="1" x14ac:dyDescent="0.3">
      <c r="A606" s="1" t="s">
        <v>1953</v>
      </c>
      <c r="B606" s="8" t="s">
        <v>1954</v>
      </c>
      <c r="C606" s="3" t="str">
        <f>_xlfn.XLOOKUP(B606,'[1]daily break down'!$D:$D,'[1]daily break down'!$E:$E,"")</f>
        <v>Douala</v>
      </c>
      <c r="D606" s="1" t="s">
        <v>11</v>
      </c>
      <c r="E606" s="1" t="s">
        <v>5511</v>
      </c>
      <c r="F606" s="3" t="s">
        <v>31</v>
      </c>
      <c r="G606" s="1" t="s">
        <v>32</v>
      </c>
      <c r="H606" s="42" t="str">
        <f>_xlfn.XLOOKUP(B606,[2]CALCULATION!$B:$B,[2]CALCULATION!$H:$H,"")</f>
        <v>ZTE</v>
      </c>
      <c r="I606" s="34">
        <v>0.10454922909657442</v>
      </c>
      <c r="J606" s="34">
        <v>2.2517143077278687</v>
      </c>
      <c r="K606" s="34">
        <v>0</v>
      </c>
      <c r="L606" s="34">
        <v>0</v>
      </c>
      <c r="M606" s="34">
        <v>0</v>
      </c>
      <c r="N606" s="34">
        <v>0</v>
      </c>
      <c r="O606" s="34">
        <v>0</v>
      </c>
      <c r="P606" s="34">
        <v>0.58725562375689422</v>
      </c>
      <c r="Q606" s="34">
        <v>0</v>
      </c>
      <c r="R606" s="34">
        <v>0</v>
      </c>
      <c r="S606" s="35">
        <v>1.1794515642077097</v>
      </c>
      <c r="T606" s="35">
        <v>0</v>
      </c>
      <c r="U606" s="35">
        <v>1.6452681397014559</v>
      </c>
      <c r="V606" s="35">
        <v>1.0530543641723256</v>
      </c>
      <c r="W606" s="35">
        <v>0</v>
      </c>
      <c r="X606" s="35">
        <v>2.338624644368537</v>
      </c>
      <c r="Y606" s="35">
        <v>4.0173692260717448</v>
      </c>
      <c r="Z606" s="35">
        <v>0</v>
      </c>
      <c r="AA606" s="35">
        <v>0</v>
      </c>
      <c r="AB606" s="35">
        <v>0</v>
      </c>
      <c r="AC606" s="35">
        <v>0</v>
      </c>
      <c r="AD606" s="35">
        <v>0</v>
      </c>
      <c r="AE606" s="58" t="s">
        <v>5560</v>
      </c>
      <c r="AF606" s="58"/>
      <c r="AG606" s="57" t="str" cm="1">
        <f t="array" ref="AG606">IFERROR(_xlfn.IFS(
AI606="MPR ISSUE","PDH",
AI606="BSS Hardware Issue","BSS",
AI606="Sites strategiques, MLL, Pylone, etc.","ENVTECH",
AI606="AKTIVCO DEFAUT GE &amp; POWER Cabinet","AKTIVCO",
AI606="AKTIVCO Coupure ENEO &amp; Baisse de tension","AKTIVCO GRID ONLY",
AI606="Coupure ENEO &amp; Baisse de tension","IHS GRID ONLY",
AI606="Defaut GE &amp; POWER Cabinet","IHS",
AI606="Sharing","Partners",
AI606="Sites strategiques &amp; DataCenter","SST &amp; DC",
AI606="Exclu","Exclu",
AI606="SAT","SAT",
AI606="SPARE-ISSUE","SPARE-ISSUE",
AI606="Fiber CAmtel","TRANS_FO_CAMTEL",
AI606="Fiber AOF","Fiber AOF",
AI606="Projet OCM (HUAWEI)","TRAVAUX-HUAWEI",
AI606="Projet OCM (NOKIA)","TRAVAUX-NOKIA",
AI606="ACCESS-ISSUE","ACCESS-ISSUE",
AI606="Projet OCM (ZTE, NOKIA, autres projets)","TRAVAUX OCM",
AI606="No root CAuse","No root cause",
AI606="ODU HS","PDH",
AI606="IP &amp; VLAN","PDH",
AI606="Warehouse HUAWEI","SPARE-ISSUE",
AI606="SPARE-HS","SPARE-ISSUE",
AI606="Power Telco","BSS",AI606="no impacts","no impacts"
),"")</f>
        <v>no impacts</v>
      </c>
      <c r="AH606" s="57" t="str" cm="1">
        <f t="array" ref="AH606">IFERROR(_xlfn.IFS(
AI606="MPR ISSUE","TX ISSUE",
AI606="BSS Hardware Issue","RAN ISSUE",
AI606="Sites strategiques, MLL, Pylone, etc.","ENVTECH",
AI606="AKTIVCO DEFAUT GE &amp; POWER Cabinet","POWER ISSUE",
AI606="AKTIVCO Coupure ENEO &amp; Baisse de tension","POWER ISSUE",
AI606="Coupure ENEO &amp; Baisse de tension","POWER ISSUE",
AI606="Defaut GE &amp; POWER Cabinet","POWER ISSUE",
AI606="Sharing","POWER ISSUE",
AI606="Sites strategiques &amp; DataCenter","POWER ISSUE",
AI606="Exclu","Exclu",
AI606="SAT","TX ISSUE",
AI606="SPARE-ISSUE","SPARE-ISSUE",
AI606="Fiber CAmtel","TX ISSUE",
AI606="Fiber AOF","TX ISSUE",
AI606="Projet OCM (HUAWEI)","TRAVAUX-HUAWEI",
AI606="Projet OCM (NOKIA)","TRAVAUX -NOKIA",
AI606="ACCESS-ISSUE","ACCESS-ISSUE",
AI606="Projet OCM (ZTE, NOKIA, autres projets)","TRAVAUX OCM",
AI606="No root CAuse","No root cause",
AI606="ODU HS","TX ISSUE",
AI606="IP &amp; VLAN","TX ISSUE",
AI606="Warehouse HUAWEI","SPARE-ISSUE",
AI606="SPARE-HS","SPARE-ISSUE",
AI606="Power Telco","RAN ISSUE",AI606="no impacts","no impacts"
),"")</f>
        <v>no impacts</v>
      </c>
      <c r="AI606" s="85" t="s">
        <v>5998</v>
      </c>
      <c r="AJ606" s="57" t="str" cm="1">
        <f t="array" ref="AJ606">IFERROR(_xlfn.IFS(
AI606="MPR ISSUE","ACTIVE",
AI606="BSS Hardware Issue","ACTIVE",
AI606="Sites strategiques, MLL, Pylone, etc.","PASSIVE",
AI606="AKTIVCO DEFAUT GE &amp; POWER Cabinet","PASSIVE",
AI606="AKTIVCO Coupure ENEO &amp; Baisse de tension","PASSIVE",
AI606="Coupure ENEO &amp; Baisse de tension","PASSIVE",
AI606="Defaut GE &amp; POWER Cabinet","PASSIVE",
AI606="Sharing","PASSIVE",
AI606="Sites strategiques &amp; DataCenter","PASSIVE",
AI606="Exclu","Exclu",
AI606="SAT","ACTIVE",
AI606="SPARE-ISSUE","SPARE-ISSUE",
AI606="Fiber CAmtel","ACTIVE",
AI606="Fiber AOF","ACTIVE",
AI606="Projet OCM (HUAWEI)","PLANNED WORKS",
AI606="Projet OCM (NOKIA)","PLANNED WORKS",
AI606="ACCESS-ISSUE","ACCESS-ISSUE",
AI606="Projet OCM (ZTE, NOKIA, autres projets)","PLANNED WORKS",
AI606="No root CAuse","No root cause",
AI606="ODU HS","ACTIVE",
AI606="IP &amp; VLAN","ACTIVE",
AI606="Warehouse HUAWEI","SPARE-ISSUE",
AI606="SPARE-HS","SPARE-ISSUE",
AI606="Power Telco","ACTIVE", AI606="no impacts","no impacts"
),"")</f>
        <v>no impacts</v>
      </c>
      <c r="AK606" s="23" t="s">
        <v>5537</v>
      </c>
      <c r="AL606" s="23" t="str">
        <f t="shared" si="20"/>
        <v>LIT_614</v>
      </c>
      <c r="AN606" s="9" t="s">
        <v>5537</v>
      </c>
      <c r="AO606" s="23" t="str">
        <f>_xlfn.XLOOKUP(B606,'INCIDENT-05-03-2026'!E:E,'INCIDENT-05-03-2026'!F:F,"")</f>
        <v/>
      </c>
      <c r="AP606" s="7" t="s">
        <v>5537</v>
      </c>
      <c r="AQ606" s="6"/>
      <c r="AR606" s="7"/>
      <c r="AS606" s="3" t="str">
        <f>_xlfn.XLOOKUP(B606,'[3]tt num | region | site id'!$C:$C,'[3]tt num | region | site id'!$Q:$Q,"")</f>
        <v/>
      </c>
      <c r="AT606" s="24" t="str">
        <f>_xlfn.XLOOKUP(B606,'[4]Cells Huawei 03052026 12h'!$B:$B,'[4]Cells Huawei 03052026 12h'!$T:$T,"")</f>
        <v/>
      </c>
      <c r="AU606" s="24" t="str">
        <f>_xlfn.XLOOKUP(B606,'[5]cells down 02052026 8h50'!$B:$B,'[5]cells down 02052026 8h50'!$R:$R,"")</f>
        <v/>
      </c>
      <c r="AV606" s="24" t="str">
        <f>_xlfn.XLOOKUP(B606,'[5]cells down 02052026 13h50'!$B:$B,'[5]cells down 02052026 13h50'!$R:$R,"")</f>
        <v/>
      </c>
      <c r="AW606" s="24" t="str">
        <f>_xlfn.XLOOKUP(B606,'[5]cells down 02052026 13h50'!$B:$B,'[5]cells down 02052026 13h50'!$R:$R,"")</f>
        <v/>
      </c>
      <c r="AX606" s="24" t="str">
        <f>_xlfn.XLOOKUP(B606,'[6]cell downs 03052026 8h40 '!$B:$B,'[6]cell downs 03052026 8h40 '!$R:$R,"")</f>
        <v/>
      </c>
      <c r="AY606" s="24" t="str">
        <f>_xlfn.XLOOKUP(B606,'[7]ALL SITES DOWN'!$D:$D,'[7]ALL SITES DOWN'!$J:$J,"")</f>
        <v/>
      </c>
      <c r="AZ606" s="24" t="str">
        <f>_xlfn.XLOOKUP(B606,'[8]ALL SITES DOWN'!$D:$D,'[8]ALL SITES DOWN'!$J:$J,"")</f>
        <v/>
      </c>
      <c r="BA606" s="9" t="str">
        <f>_xlfn.XLOOKUP(B606,[9]sheet1!$AC:$AC,[9]sheet1!$AF:$AF,"")</f>
        <v/>
      </c>
      <c r="BB606" s="14" t="s">
        <v>5537</v>
      </c>
      <c r="BC606" s="14" t="s">
        <v>5537</v>
      </c>
      <c r="BD606" s="14" t="str">
        <f>_xlfn.XLOOKUP(B606,'[10]cell downs 18042026 17h'!$B:$B,'[10]cell downs 18042026 17h'!$B:$B,"")</f>
        <v/>
      </c>
      <c r="BE606" s="14" t="str">
        <f>_xlfn.XLOOKUP(B606,'[11]Cells Huawei 19042026 15h'!$B:$B,'[11]Cells Huawei 19042026 15h'!$B:$B,"")</f>
        <v/>
      </c>
      <c r="BF606" s="9" t="str">
        <f>_xlfn.XLOOKUP(B606,'[12]cells down 19042026 9H40'!$B:$B,'[12]cells down 19042026 9H40'!$B:$B,"")</f>
        <v/>
      </c>
      <c r="BG606" s="9" t="s">
        <v>5537</v>
      </c>
      <c r="BH606" s="9" t="s">
        <v>5537</v>
      </c>
    </row>
    <row r="607" spans="1:60" s="9" customFormat="1" x14ac:dyDescent="0.3">
      <c r="A607" s="1" t="s">
        <v>2910</v>
      </c>
      <c r="B607" s="8" t="s">
        <v>2911</v>
      </c>
      <c r="C607" s="3" t="str">
        <f>_xlfn.XLOOKUP(B607,'[1]daily break down'!$D:$D,'[1]daily break down'!$E:$E,"")</f>
        <v>Maroua</v>
      </c>
      <c r="D607" s="1" t="s">
        <v>21</v>
      </c>
      <c r="E607" s="1" t="s">
        <v>22</v>
      </c>
      <c r="F607" s="3" t="s">
        <v>55</v>
      </c>
      <c r="G607" s="1" t="s">
        <v>84</v>
      </c>
      <c r="H607" s="40" t="str">
        <f>_xlfn.XLOOKUP(B607,[2]CALCULATION!$B:$B,[2]CALCULATION!$H:$H,"")</f>
        <v>Huawei</v>
      </c>
      <c r="I607" s="34">
        <v>0.24879934252767288</v>
      </c>
      <c r="J607" s="34">
        <v>0.67373791851794784</v>
      </c>
      <c r="K607" s="34">
        <v>0</v>
      </c>
      <c r="L607" s="34">
        <v>0</v>
      </c>
      <c r="M607" s="34">
        <v>0</v>
      </c>
      <c r="N607" s="34">
        <v>0</v>
      </c>
      <c r="O607" s="34">
        <v>0</v>
      </c>
      <c r="P607" s="34">
        <v>0</v>
      </c>
      <c r="Q607" s="34">
        <v>0</v>
      </c>
      <c r="R607" s="34">
        <v>0</v>
      </c>
      <c r="S607" s="35">
        <v>0</v>
      </c>
      <c r="T607" s="35">
        <v>0</v>
      </c>
      <c r="U607" s="35">
        <v>0</v>
      </c>
      <c r="V607" s="35">
        <v>0</v>
      </c>
      <c r="W607" s="35">
        <v>0</v>
      </c>
      <c r="X607" s="35">
        <v>0</v>
      </c>
      <c r="Y607" s="35">
        <v>3.9629722372036875</v>
      </c>
      <c r="Z607" s="35">
        <v>0</v>
      </c>
      <c r="AA607" s="35">
        <v>0</v>
      </c>
      <c r="AB607" s="35">
        <v>0</v>
      </c>
      <c r="AC607" s="35">
        <v>0</v>
      </c>
      <c r="AD607" s="35">
        <v>0</v>
      </c>
      <c r="AE607" s="58" t="s">
        <v>5560</v>
      </c>
      <c r="AF607" s="58"/>
      <c r="AG607" s="57" t="str" cm="1">
        <f t="array" ref="AG607">IFERROR(_xlfn.IFS(
AI607="MPR ISSUE","PDH",
AI607="BSS Hardware Issue","BSS",
AI607="Sites strategiques, MLL, Pylone, etc.","ENVTECH",
AI607="AKTIVCO DEFAUT GE &amp; POWER Cabinet","AKTIVCO",
AI607="AKTIVCO Coupure ENEO &amp; Baisse de tension","AKTIVCO GRID ONLY",
AI607="Coupure ENEO &amp; Baisse de tension","IHS GRID ONLY",
AI607="Defaut GE &amp; POWER Cabinet","IHS",
AI607="Sharing","Partners",
AI607="Sites strategiques &amp; DataCenter","SST &amp; DC",
AI607="Exclu","Exclu",
AI607="SAT","SAT",
AI607="SPARE-ISSUE","SPARE-ISSUE",
AI607="Fiber CAmtel","TRANS_FO_CAMTEL",
AI607="Fiber AOF","Fiber AOF",
AI607="Projet OCM (HUAWEI)","TRAVAUX-HUAWEI",
AI607="Projet OCM (NOKIA)","TRAVAUX-NOKIA",
AI607="ACCESS-ISSUE","ACCESS-ISSUE",
AI607="Projet OCM (ZTE, NOKIA, autres projets)","TRAVAUX OCM",
AI607="No root CAuse","No root cause",
AI607="ODU HS","PDH",
AI607="IP &amp; VLAN","PDH",
AI607="Warehouse HUAWEI","SPARE-ISSUE",
AI607="SPARE-HS","SPARE-ISSUE",
AI607="Power Telco","BSS",AI607="no impacts","no impacts"
),"")</f>
        <v>no impacts</v>
      </c>
      <c r="AH607" s="57" t="str" cm="1">
        <f t="array" ref="AH607">IFERROR(_xlfn.IFS(
AI607="MPR ISSUE","TX ISSUE",
AI607="BSS Hardware Issue","RAN ISSUE",
AI607="Sites strategiques, MLL, Pylone, etc.","ENVTECH",
AI607="AKTIVCO DEFAUT GE &amp; POWER Cabinet","POWER ISSUE",
AI607="AKTIVCO Coupure ENEO &amp; Baisse de tension","POWER ISSUE",
AI607="Coupure ENEO &amp; Baisse de tension","POWER ISSUE",
AI607="Defaut GE &amp; POWER Cabinet","POWER ISSUE",
AI607="Sharing","POWER ISSUE",
AI607="Sites strategiques &amp; DataCenter","POWER ISSUE",
AI607="Exclu","Exclu",
AI607="SAT","TX ISSUE",
AI607="SPARE-ISSUE","SPARE-ISSUE",
AI607="Fiber CAmtel","TX ISSUE",
AI607="Fiber AOF","TX ISSUE",
AI607="Projet OCM (HUAWEI)","TRAVAUX-HUAWEI",
AI607="Projet OCM (NOKIA)","TRAVAUX -NOKIA",
AI607="ACCESS-ISSUE","ACCESS-ISSUE",
AI607="Projet OCM (ZTE, NOKIA, autres projets)","TRAVAUX OCM",
AI607="No root CAuse","No root cause",
AI607="ODU HS","TX ISSUE",
AI607="IP &amp; VLAN","TX ISSUE",
AI607="Warehouse HUAWEI","SPARE-ISSUE",
AI607="SPARE-HS","SPARE-ISSUE",
AI607="Power Telco","RAN ISSUE",AI607="no impacts","no impacts"
),"")</f>
        <v>no impacts</v>
      </c>
      <c r="AI607" s="85" t="s">
        <v>5998</v>
      </c>
      <c r="AJ607" s="57" t="str" cm="1">
        <f t="array" ref="AJ607">IFERROR(_xlfn.IFS(
AI607="MPR ISSUE","ACTIVE",
AI607="BSS Hardware Issue","ACTIVE",
AI607="Sites strategiques, MLL, Pylone, etc.","PASSIVE",
AI607="AKTIVCO DEFAUT GE &amp; POWER Cabinet","PASSIVE",
AI607="AKTIVCO Coupure ENEO &amp; Baisse de tension","PASSIVE",
AI607="Coupure ENEO &amp; Baisse de tension","PASSIVE",
AI607="Defaut GE &amp; POWER Cabinet","PASSIVE",
AI607="Sharing","PASSIVE",
AI607="Sites strategiques &amp; DataCenter","PASSIVE",
AI607="Exclu","Exclu",
AI607="SAT","ACTIVE",
AI607="SPARE-ISSUE","SPARE-ISSUE",
AI607="Fiber CAmtel","ACTIVE",
AI607="Fiber AOF","ACTIVE",
AI607="Projet OCM (HUAWEI)","PLANNED WORKS",
AI607="Projet OCM (NOKIA)","PLANNED WORKS",
AI607="ACCESS-ISSUE","ACCESS-ISSUE",
AI607="Projet OCM (ZTE, NOKIA, autres projets)","PLANNED WORKS",
AI607="No root CAuse","No root cause",
AI607="ODU HS","ACTIVE",
AI607="IP &amp; VLAN","ACTIVE",
AI607="Warehouse HUAWEI","SPARE-ISSUE",
AI607="SPARE-HS","SPARE-ISSUE",
AI607="Power Telco","ACTIVE", AI607="no impacts","no impacts"
),"")</f>
        <v>no impacts</v>
      </c>
      <c r="AK607" s="23" t="s">
        <v>5537</v>
      </c>
      <c r="AL607" s="23" t="str">
        <f t="shared" si="20"/>
        <v>EXN_217</v>
      </c>
      <c r="AN607" s="9" t="s">
        <v>5537</v>
      </c>
      <c r="AO607" s="23" t="str">
        <f>_xlfn.XLOOKUP(B607,'INCIDENT-05-03-2026'!E:E,'INCIDENT-05-03-2026'!F:F,"")</f>
        <v/>
      </c>
      <c r="AP607" s="7" t="s">
        <v>5537</v>
      </c>
      <c r="AQ607" s="6"/>
      <c r="AR607" s="7"/>
      <c r="AS607" s="3" t="str">
        <f>_xlfn.XLOOKUP(B607,'[3]tt num | region | site id'!$C:$C,'[3]tt num | region | site id'!$Q:$Q,"")</f>
        <v/>
      </c>
      <c r="AT607" s="24" t="str">
        <f>_xlfn.XLOOKUP(B607,'[4]Cells Huawei 03052026 12h'!$B:$B,'[4]Cells Huawei 03052026 12h'!$T:$T,"")</f>
        <v/>
      </c>
      <c r="AU607" s="24" t="str">
        <f>_xlfn.XLOOKUP(B607,'[5]cells down 02052026 8h50'!$B:$B,'[5]cells down 02052026 8h50'!$R:$R,"")</f>
        <v/>
      </c>
      <c r="AV607" s="24" t="str">
        <f>_xlfn.XLOOKUP(B607,'[5]cells down 02052026 13h50'!$B:$B,'[5]cells down 02052026 13h50'!$R:$R,"")</f>
        <v/>
      </c>
      <c r="AW607" s="24" t="str">
        <f>_xlfn.XLOOKUP(B607,'[5]cells down 02052026 13h50'!$B:$B,'[5]cells down 02052026 13h50'!$R:$R,"")</f>
        <v/>
      </c>
      <c r="AX607" s="24" t="str">
        <f>_xlfn.XLOOKUP(B607,'[6]cell downs 03052026 8h40 '!$B:$B,'[6]cell downs 03052026 8h40 '!$R:$R,"")</f>
        <v/>
      </c>
      <c r="AY607" s="24" t="str">
        <f>_xlfn.XLOOKUP(B607,'[7]ALL SITES DOWN'!$D:$D,'[7]ALL SITES DOWN'!$J:$J,"")</f>
        <v/>
      </c>
      <c r="AZ607" s="24" t="str">
        <f>_xlfn.XLOOKUP(B607,'[8]ALL SITES DOWN'!$D:$D,'[8]ALL SITES DOWN'!$J:$J,"")</f>
        <v/>
      </c>
      <c r="BA607" s="9" t="str">
        <f>_xlfn.XLOOKUP(B607,[9]sheet1!$AC:$AC,[9]sheet1!$AF:$AF,"")</f>
        <v/>
      </c>
      <c r="BB607" s="14" t="s">
        <v>5537</v>
      </c>
      <c r="BC607" s="14" t="s">
        <v>5537</v>
      </c>
      <c r="BD607" s="14" t="str">
        <f>_xlfn.XLOOKUP(B607,'[10]cell downs 18042026 17h'!$B:$B,'[10]cell downs 18042026 17h'!$B:$B,"")</f>
        <v/>
      </c>
      <c r="BE607" s="14" t="str">
        <f>_xlfn.XLOOKUP(B607,'[11]Cells Huawei 19042026 15h'!$B:$B,'[11]Cells Huawei 19042026 15h'!$B:$B,"")</f>
        <v/>
      </c>
      <c r="BF607" s="9" t="str">
        <f>_xlfn.XLOOKUP(B607,'[12]cells down 19042026 9H40'!$B:$B,'[12]cells down 19042026 9H40'!$B:$B,"")</f>
        <v/>
      </c>
      <c r="BG607" s="9" t="s">
        <v>5537</v>
      </c>
      <c r="BH607" s="9" t="s">
        <v>5459</v>
      </c>
    </row>
    <row r="608" spans="1:60" s="9" customFormat="1" x14ac:dyDescent="0.3">
      <c r="A608" s="1" t="s">
        <v>1086</v>
      </c>
      <c r="B608" s="8" t="s">
        <v>1087</v>
      </c>
      <c r="C608" s="3" t="str">
        <f>_xlfn.XLOOKUP(B608,'[1]daily break down'!$D:$D,'[1]daily break down'!$E:$E,"")</f>
        <v>Yaounde</v>
      </c>
      <c r="D608" s="1" t="s">
        <v>11</v>
      </c>
      <c r="E608" s="1" t="s">
        <v>12</v>
      </c>
      <c r="F608" s="3" t="s">
        <v>37</v>
      </c>
      <c r="G608" s="1" t="s">
        <v>38</v>
      </c>
      <c r="H608" s="42" t="str">
        <f>_xlfn.XLOOKUP(B608,[2]CALCULATION!$B:$B,[2]CALCULATION!$H:$H,"")</f>
        <v>ZTE</v>
      </c>
      <c r="I608" s="34">
        <v>0</v>
      </c>
      <c r="J608" s="34">
        <v>0</v>
      </c>
      <c r="K608" s="34">
        <v>0</v>
      </c>
      <c r="L608" s="34">
        <v>0</v>
      </c>
      <c r="M608" s="34">
        <v>0</v>
      </c>
      <c r="N608" s="34">
        <v>0</v>
      </c>
      <c r="O608" s="34">
        <v>0</v>
      </c>
      <c r="P608" s="34">
        <v>0</v>
      </c>
      <c r="Q608" s="34">
        <v>0</v>
      </c>
      <c r="R608" s="34">
        <v>0</v>
      </c>
      <c r="S608" s="35">
        <v>0</v>
      </c>
      <c r="T608" s="35">
        <v>0</v>
      </c>
      <c r="U608" s="35">
        <v>0</v>
      </c>
      <c r="V608" s="35">
        <v>0</v>
      </c>
      <c r="W608" s="35">
        <v>0</v>
      </c>
      <c r="X608" s="35">
        <v>0</v>
      </c>
      <c r="Y608" s="35">
        <v>3.8991048217490949</v>
      </c>
      <c r="Z608" s="35">
        <v>0</v>
      </c>
      <c r="AA608" s="35">
        <v>0</v>
      </c>
      <c r="AB608" s="35">
        <v>0</v>
      </c>
      <c r="AC608" s="35">
        <v>0</v>
      </c>
      <c r="AD608" s="35">
        <v>0</v>
      </c>
      <c r="AE608" s="58" t="s">
        <v>5560</v>
      </c>
      <c r="AF608" s="58"/>
      <c r="AG608" s="57" t="str" cm="1">
        <f t="array" ref="AG608">IFERROR(_xlfn.IFS(
AI608="MPR ISSUE","PDH",
AI608="BSS Hardware Issue","BSS",
AI608="Sites strategiques, MLL, Pylone, etc.","ENVTECH",
AI608="AKTIVCO DEFAUT GE &amp; POWER Cabinet","AKTIVCO",
AI608="AKTIVCO Coupure ENEO &amp; Baisse de tension","AKTIVCO GRID ONLY",
AI608="Coupure ENEO &amp; Baisse de tension","IHS GRID ONLY",
AI608="Defaut GE &amp; POWER Cabinet","IHS",
AI608="Sharing","Partners",
AI608="Sites strategiques &amp; DataCenter","SST &amp; DC",
AI608="Exclu","Exclu",
AI608="SAT","SAT",
AI608="SPARE-ISSUE","SPARE-ISSUE",
AI608="Fiber CAmtel","TRANS_FO_CAMTEL",
AI608="Fiber AOF","Fiber AOF",
AI608="Projet OCM (HUAWEI)","TRAVAUX-HUAWEI",
AI608="Projet OCM (NOKIA)","TRAVAUX-NOKIA",
AI608="ACCESS-ISSUE","ACCESS-ISSUE",
AI608="Projet OCM (ZTE, NOKIA, autres projets)","TRAVAUX OCM",
AI608="No root CAuse","No root cause",
AI608="ODU HS","PDH",
AI608="IP &amp; VLAN","PDH",
AI608="Warehouse HUAWEI","SPARE-ISSUE",
AI608="SPARE-HS","SPARE-ISSUE",
AI608="Power Telco","BSS",AI608="no impacts","no impacts"
),"")</f>
        <v>no impacts</v>
      </c>
      <c r="AH608" s="57" t="str" cm="1">
        <f t="array" ref="AH608">IFERROR(_xlfn.IFS(
AI608="MPR ISSUE","TX ISSUE",
AI608="BSS Hardware Issue","RAN ISSUE",
AI608="Sites strategiques, MLL, Pylone, etc.","ENVTECH",
AI608="AKTIVCO DEFAUT GE &amp; POWER Cabinet","POWER ISSUE",
AI608="AKTIVCO Coupure ENEO &amp; Baisse de tension","POWER ISSUE",
AI608="Coupure ENEO &amp; Baisse de tension","POWER ISSUE",
AI608="Defaut GE &amp; POWER Cabinet","POWER ISSUE",
AI608="Sharing","POWER ISSUE",
AI608="Sites strategiques &amp; DataCenter","POWER ISSUE",
AI608="Exclu","Exclu",
AI608="SAT","TX ISSUE",
AI608="SPARE-ISSUE","SPARE-ISSUE",
AI608="Fiber CAmtel","TX ISSUE",
AI608="Fiber AOF","TX ISSUE",
AI608="Projet OCM (HUAWEI)","TRAVAUX-HUAWEI",
AI608="Projet OCM (NOKIA)","TRAVAUX -NOKIA",
AI608="ACCESS-ISSUE","ACCESS-ISSUE",
AI608="Projet OCM (ZTE, NOKIA, autres projets)","TRAVAUX OCM",
AI608="No root CAuse","No root cause",
AI608="ODU HS","TX ISSUE",
AI608="IP &amp; VLAN","TX ISSUE",
AI608="Warehouse HUAWEI","SPARE-ISSUE",
AI608="SPARE-HS","SPARE-ISSUE",
AI608="Power Telco","RAN ISSUE",AI608="no impacts","no impacts"
),"")</f>
        <v>no impacts</v>
      </c>
      <c r="AI608" s="85" t="s">
        <v>5998</v>
      </c>
      <c r="AJ608" s="57" t="str" cm="1">
        <f t="array" ref="AJ608">IFERROR(_xlfn.IFS(
AI608="MPR ISSUE","ACTIVE",
AI608="BSS Hardware Issue","ACTIVE",
AI608="Sites strategiques, MLL, Pylone, etc.","PASSIVE",
AI608="AKTIVCO DEFAUT GE &amp; POWER Cabinet","PASSIVE",
AI608="AKTIVCO Coupure ENEO &amp; Baisse de tension","PASSIVE",
AI608="Coupure ENEO &amp; Baisse de tension","PASSIVE",
AI608="Defaut GE &amp; POWER Cabinet","PASSIVE",
AI608="Sharing","PASSIVE",
AI608="Sites strategiques &amp; DataCenter","PASSIVE",
AI608="Exclu","Exclu",
AI608="SAT","ACTIVE",
AI608="SPARE-ISSUE","SPARE-ISSUE",
AI608="Fiber CAmtel","ACTIVE",
AI608="Fiber AOF","ACTIVE",
AI608="Projet OCM (HUAWEI)","PLANNED WORKS",
AI608="Projet OCM (NOKIA)","PLANNED WORKS",
AI608="ACCESS-ISSUE","ACCESS-ISSUE",
AI608="Projet OCM (ZTE, NOKIA, autres projets)","PLANNED WORKS",
AI608="No root CAuse","No root cause",
AI608="ODU HS","ACTIVE",
AI608="IP &amp; VLAN","ACTIVE",
AI608="Warehouse HUAWEI","SPARE-ISSUE",
AI608="SPARE-HS","SPARE-ISSUE",
AI608="Power Telco","ACTIVE", AI608="no impacts","no impacts"
),"")</f>
        <v>no impacts</v>
      </c>
      <c r="AK608" s="23" t="s">
        <v>5537</v>
      </c>
      <c r="AL608" s="23" t="str">
        <f t="shared" si="20"/>
        <v>CTR_265</v>
      </c>
      <c r="AN608" s="9" t="s">
        <v>5537</v>
      </c>
      <c r="AO608" s="23" t="str">
        <f>_xlfn.XLOOKUP(B608,'INCIDENT-05-03-2026'!E:E,'INCIDENT-05-03-2026'!F:F,"")</f>
        <v/>
      </c>
      <c r="AP608" s="7" t="s">
        <v>5537</v>
      </c>
      <c r="AQ608" s="6"/>
      <c r="AR608" s="7"/>
      <c r="AS608" s="3" t="str">
        <f>_xlfn.XLOOKUP(B608,'[3]tt num | region | site id'!$C:$C,'[3]tt num | region | site id'!$Q:$Q,"")</f>
        <v/>
      </c>
      <c r="AT608" s="24" t="str">
        <f>_xlfn.XLOOKUP(B608,'[4]Cells Huawei 03052026 12h'!$B:$B,'[4]Cells Huawei 03052026 12h'!$T:$T,"")</f>
        <v/>
      </c>
      <c r="AU608" s="24" t="str">
        <f>_xlfn.XLOOKUP(B608,'[5]cells down 02052026 8h50'!$B:$B,'[5]cells down 02052026 8h50'!$R:$R,"")</f>
        <v/>
      </c>
      <c r="AV608" s="24" t="str">
        <f>_xlfn.XLOOKUP(B608,'[5]cells down 02052026 13h50'!$B:$B,'[5]cells down 02052026 13h50'!$R:$R,"")</f>
        <v/>
      </c>
      <c r="AW608" s="24" t="str">
        <f>_xlfn.XLOOKUP(B608,'[5]cells down 02052026 13h50'!$B:$B,'[5]cells down 02052026 13h50'!$R:$R,"")</f>
        <v/>
      </c>
      <c r="AX608" s="24" t="str">
        <f>_xlfn.XLOOKUP(B608,'[6]cell downs 03052026 8h40 '!$B:$B,'[6]cell downs 03052026 8h40 '!$R:$R,"")</f>
        <v/>
      </c>
      <c r="AY608" s="24" t="str">
        <f>_xlfn.XLOOKUP(B608,'[7]ALL SITES DOWN'!$D:$D,'[7]ALL SITES DOWN'!$J:$J,"")</f>
        <v/>
      </c>
      <c r="AZ608" s="24" t="str">
        <f>_xlfn.XLOOKUP(B608,'[8]ALL SITES DOWN'!$D:$D,'[8]ALL SITES DOWN'!$J:$J,"")</f>
        <v/>
      </c>
      <c r="BA608" s="9" t="str">
        <f>_xlfn.XLOOKUP(B608,[9]sheet1!$AC:$AC,[9]sheet1!$AF:$AF,"")</f>
        <v/>
      </c>
      <c r="BB608" s="14" t="s">
        <v>5537</v>
      </c>
      <c r="BC608" s="14" t="s">
        <v>5537</v>
      </c>
      <c r="BD608" s="14" t="str">
        <f>_xlfn.XLOOKUP(B608,'[10]cell downs 18042026 17h'!$B:$B,'[10]cell downs 18042026 17h'!$B:$B,"")</f>
        <v/>
      </c>
      <c r="BE608" s="14" t="str">
        <f>_xlfn.XLOOKUP(B608,'[11]Cells Huawei 19042026 15h'!$B:$B,'[11]Cells Huawei 19042026 15h'!$B:$B,"")</f>
        <v/>
      </c>
      <c r="BF608" s="9" t="str">
        <f>_xlfn.XLOOKUP(B608,'[12]cells down 19042026 9H40'!$B:$B,'[12]cells down 19042026 9H40'!$B:$B,"")</f>
        <v/>
      </c>
      <c r="BG608" s="9" t="s">
        <v>1087</v>
      </c>
      <c r="BH608" s="9" t="s">
        <v>12</v>
      </c>
    </row>
    <row r="609" spans="1:60" s="9" customFormat="1" x14ac:dyDescent="0.3">
      <c r="A609" s="1" t="s">
        <v>2909</v>
      </c>
      <c r="B609" s="8" t="s">
        <v>4458</v>
      </c>
      <c r="C609" s="3" t="str">
        <f>_xlfn.XLOOKUP(B609,'[1]daily break down'!$D:$D,'[1]daily break down'!$E:$E,"")</f>
        <v>ADAMAOUA</v>
      </c>
      <c r="D609" s="1" t="s">
        <v>21</v>
      </c>
      <c r="E609" s="1" t="s">
        <v>710</v>
      </c>
      <c r="F609" s="3" t="s">
        <v>90</v>
      </c>
      <c r="G609" s="1" t="s">
        <v>2909</v>
      </c>
      <c r="H609" s="40" t="str">
        <f>_xlfn.XLOOKUP(B609,[2]CALCULATION!$B:$B,[2]CALCULATION!$H:$H,"")</f>
        <v>HUAWEI</v>
      </c>
      <c r="I609" s="34">
        <v>0</v>
      </c>
      <c r="J609" s="34">
        <v>8.9175391586979543E-5</v>
      </c>
      <c r="K609" s="34">
        <v>0</v>
      </c>
      <c r="L609" s="34">
        <v>0</v>
      </c>
      <c r="M609" s="34">
        <v>0</v>
      </c>
      <c r="N609" s="34">
        <v>2.0087470358099835</v>
      </c>
      <c r="O609" s="34">
        <v>2.931640998421952</v>
      </c>
      <c r="P609" s="34">
        <v>11.220333130726845</v>
      </c>
      <c r="Q609" s="34">
        <v>2.4848544514928674</v>
      </c>
      <c r="R609" s="34">
        <v>0</v>
      </c>
      <c r="S609" s="35">
        <v>9.5060967431720184E-2</v>
      </c>
      <c r="T609" s="35">
        <v>5.63312031115791</v>
      </c>
      <c r="U609" s="35">
        <v>0</v>
      </c>
      <c r="V609" s="35">
        <v>0</v>
      </c>
      <c r="W609" s="35">
        <v>5.9432723230974247</v>
      </c>
      <c r="X609" s="35">
        <v>0</v>
      </c>
      <c r="Y609" s="35">
        <v>3.8940753296635879</v>
      </c>
      <c r="Z609" s="35">
        <v>8.9175391586979543E-5</v>
      </c>
      <c r="AA609" s="35">
        <v>0</v>
      </c>
      <c r="AB609" s="35">
        <v>0</v>
      </c>
      <c r="AC609" s="35">
        <v>0</v>
      </c>
      <c r="AD609" s="35">
        <v>0</v>
      </c>
      <c r="AE609" s="58" t="s">
        <v>5560</v>
      </c>
      <c r="AF609" s="58"/>
      <c r="AG609" s="57" t="str" cm="1">
        <f t="array" ref="AG609">IFERROR(_xlfn.IFS(
AI609="MPR ISSUE","PDH",
AI609="BSS Hardware Issue","BSS",
AI609="Sites strategiques, MLL, Pylone, etc.","ENVTECH",
AI609="AKTIVCO DEFAUT GE &amp; POWER Cabinet","AKTIVCO",
AI609="AKTIVCO Coupure ENEO &amp; Baisse de tension","AKTIVCO GRID ONLY",
AI609="Coupure ENEO &amp; Baisse de tension","IHS GRID ONLY",
AI609="Defaut GE &amp; POWER Cabinet","IHS",
AI609="Sharing","Partners",
AI609="Sites strategiques &amp; DataCenter","SST &amp; DC",
AI609="Exclu","Exclu",
AI609="SAT","SAT",
AI609="SPARE-ISSUE","SPARE-ISSUE",
AI609="Fiber CAmtel","TRANS_FO_CAMTEL",
AI609="Fiber AOF","Fiber AOF",
AI609="Projet OCM (HUAWEI)","TRAVAUX-HUAWEI",
AI609="Projet OCM (NOKIA)","TRAVAUX-NOKIA",
AI609="ACCESS-ISSUE","ACCESS-ISSUE",
AI609="Projet OCM (ZTE, NOKIA, autres projets)","TRAVAUX OCM",
AI609="No root CAuse","No root cause",
AI609="ODU HS","PDH",
AI609="IP &amp; VLAN","PDH",
AI609="Warehouse HUAWEI","SPARE-ISSUE",
AI609="SPARE-HS","SPARE-ISSUE",
AI609="Power Telco","BSS",AI609="no impacts","no impacts"
),"")</f>
        <v>no impacts</v>
      </c>
      <c r="AH609" s="57" t="str" cm="1">
        <f t="array" ref="AH609">IFERROR(_xlfn.IFS(
AI609="MPR ISSUE","TX ISSUE",
AI609="BSS Hardware Issue","RAN ISSUE",
AI609="Sites strategiques, MLL, Pylone, etc.","ENVTECH",
AI609="AKTIVCO DEFAUT GE &amp; POWER Cabinet","POWER ISSUE",
AI609="AKTIVCO Coupure ENEO &amp; Baisse de tension","POWER ISSUE",
AI609="Coupure ENEO &amp; Baisse de tension","POWER ISSUE",
AI609="Defaut GE &amp; POWER Cabinet","POWER ISSUE",
AI609="Sharing","POWER ISSUE",
AI609="Sites strategiques &amp; DataCenter","POWER ISSUE",
AI609="Exclu","Exclu",
AI609="SAT","TX ISSUE",
AI609="SPARE-ISSUE","SPARE-ISSUE",
AI609="Fiber CAmtel","TX ISSUE",
AI609="Fiber AOF","TX ISSUE",
AI609="Projet OCM (HUAWEI)","TRAVAUX-HUAWEI",
AI609="Projet OCM (NOKIA)","TRAVAUX -NOKIA",
AI609="ACCESS-ISSUE","ACCESS-ISSUE",
AI609="Projet OCM (ZTE, NOKIA, autres projets)","TRAVAUX OCM",
AI609="No root CAuse","No root cause",
AI609="ODU HS","TX ISSUE",
AI609="IP &amp; VLAN","TX ISSUE",
AI609="Warehouse HUAWEI","SPARE-ISSUE",
AI609="SPARE-HS","SPARE-ISSUE",
AI609="Power Telco","RAN ISSUE",AI609="no impacts","no impacts"
),"")</f>
        <v>no impacts</v>
      </c>
      <c r="AI609" s="85" t="s">
        <v>5998</v>
      </c>
      <c r="AJ609" s="57" t="str" cm="1">
        <f t="array" ref="AJ609">IFERROR(_xlfn.IFS(
AI609="MPR ISSUE","ACTIVE",
AI609="BSS Hardware Issue","ACTIVE",
AI609="Sites strategiques, MLL, Pylone, etc.","PASSIVE",
AI609="AKTIVCO DEFAUT GE &amp; POWER Cabinet","PASSIVE",
AI609="AKTIVCO Coupure ENEO &amp; Baisse de tension","PASSIVE",
AI609="Coupure ENEO &amp; Baisse de tension","PASSIVE",
AI609="Defaut GE &amp; POWER Cabinet","PASSIVE",
AI609="Sharing","PASSIVE",
AI609="Sites strategiques &amp; DataCenter","PASSIVE",
AI609="Exclu","Exclu",
AI609="SAT","ACTIVE",
AI609="SPARE-ISSUE","SPARE-ISSUE",
AI609="Fiber CAmtel","ACTIVE",
AI609="Fiber AOF","ACTIVE",
AI609="Projet OCM (HUAWEI)","PLANNED WORKS",
AI609="Projet OCM (NOKIA)","PLANNED WORKS",
AI609="ACCESS-ISSUE","ACCESS-ISSUE",
AI609="Projet OCM (ZTE, NOKIA, autres projets)","PLANNED WORKS",
AI609="No root CAuse","No root cause",
AI609="ODU HS","ACTIVE",
AI609="IP &amp; VLAN","ACTIVE",
AI609="Warehouse HUAWEI","SPARE-ISSUE",
AI609="SPARE-HS","SPARE-ISSUE",
AI609="Power Telco","ACTIVE", AI609="no impacts","no impacts"
),"")</f>
        <v>no impacts</v>
      </c>
      <c r="AK609" s="23" t="s">
        <v>5537</v>
      </c>
      <c r="AL609" s="23" t="str">
        <f t="shared" si="20"/>
        <v>ADM_004</v>
      </c>
      <c r="AN609" s="9" t="s">
        <v>5537</v>
      </c>
      <c r="AO609" s="23" t="str">
        <f>_xlfn.XLOOKUP(B609,'INCIDENT-05-03-2026'!E:E,'INCIDENT-05-03-2026'!F:F,"")</f>
        <v/>
      </c>
      <c r="AP609" s="7" t="s">
        <v>5537</v>
      </c>
      <c r="AQ609" s="6"/>
      <c r="AR609" s="7"/>
      <c r="AS609" s="3" t="str">
        <f>_xlfn.XLOOKUP(B609,'[3]tt num | region | site id'!$C:$C,'[3]tt num | region | site id'!$Q:$Q,"")</f>
        <v/>
      </c>
      <c r="AT609" s="24" t="str">
        <f>_xlfn.XLOOKUP(B609,'[4]Cells Huawei 03052026 12h'!$B:$B,'[4]Cells Huawei 03052026 12h'!$T:$T,"")</f>
        <v/>
      </c>
      <c r="AU609" s="24" t="str">
        <f>_xlfn.XLOOKUP(B609,'[5]cells down 02052026 8h50'!$B:$B,'[5]cells down 02052026 8h50'!$R:$R,"")</f>
        <v/>
      </c>
      <c r="AV609" s="24" t="str">
        <f>_xlfn.XLOOKUP(B609,'[5]cells down 02052026 13h50'!$B:$B,'[5]cells down 02052026 13h50'!$R:$R,"")</f>
        <v/>
      </c>
      <c r="AW609" s="24" t="str">
        <f>_xlfn.XLOOKUP(B609,'[5]cells down 02052026 13h50'!$B:$B,'[5]cells down 02052026 13h50'!$R:$R,"")</f>
        <v/>
      </c>
      <c r="AX609" s="24" t="str">
        <f>_xlfn.XLOOKUP(B609,'[6]cell downs 03052026 8h40 '!$B:$B,'[6]cell downs 03052026 8h40 '!$R:$R,"")</f>
        <v/>
      </c>
      <c r="AY609" s="24" t="str">
        <f>_xlfn.XLOOKUP(B609,'[7]ALL SITES DOWN'!$D:$D,'[7]ALL SITES DOWN'!$J:$J,"")</f>
        <v/>
      </c>
      <c r="AZ609" s="24" t="str">
        <f>_xlfn.XLOOKUP(B609,'[8]ALL SITES DOWN'!$D:$D,'[8]ALL SITES DOWN'!$J:$J,"")</f>
        <v/>
      </c>
      <c r="BA609" s="9" t="str">
        <f>_xlfn.XLOOKUP(B609,[9]sheet1!$AC:$AC,[9]sheet1!$AF:$AF,"")</f>
        <v/>
      </c>
      <c r="BB609" s="14" t="s">
        <v>5537</v>
      </c>
      <c r="BC609" s="14" t="s">
        <v>5537</v>
      </c>
      <c r="BD609" s="14" t="str">
        <f>_xlfn.XLOOKUP(B609,'[10]cell downs 18042026 17h'!$B:$B,'[10]cell downs 18042026 17h'!$B:$B,"")</f>
        <v/>
      </c>
      <c r="BE609" s="14" t="str">
        <f>_xlfn.XLOOKUP(B609,'[11]Cells Huawei 19042026 15h'!$B:$B,'[11]Cells Huawei 19042026 15h'!$B:$B,"")</f>
        <v/>
      </c>
      <c r="BF609" s="9" t="str">
        <f>_xlfn.XLOOKUP(B609,'[12]cells down 19042026 9H40'!$B:$B,'[12]cells down 19042026 9H40'!$B:$B,"")</f>
        <v/>
      </c>
      <c r="BG609" s="9" t="s">
        <v>5537</v>
      </c>
      <c r="BH609" s="9" t="s">
        <v>5459</v>
      </c>
    </row>
    <row r="610" spans="1:60" s="9" customFormat="1" x14ac:dyDescent="0.3">
      <c r="A610" s="1" t="s">
        <v>2819</v>
      </c>
      <c r="B610" s="8" t="s">
        <v>2820</v>
      </c>
      <c r="C610" s="3" t="str">
        <f>_xlfn.XLOOKUP(B610,'[1]daily break down'!$D:$D,'[1]daily break down'!$E:$E,"")</f>
        <v>NORD</v>
      </c>
      <c r="D610" s="1" t="s">
        <v>21</v>
      </c>
      <c r="E610" s="1" t="s">
        <v>563</v>
      </c>
      <c r="F610" s="3" t="s">
        <v>23</v>
      </c>
      <c r="G610" s="1" t="s">
        <v>2817</v>
      </c>
      <c r="H610" s="40" t="str">
        <f>_xlfn.XLOOKUP(B610,[2]CALCULATION!$B:$B,[2]CALCULATION!$H:$H,"")</f>
        <v>HUAWEI</v>
      </c>
      <c r="I610" s="34">
        <v>0</v>
      </c>
      <c r="J610" s="34">
        <v>0</v>
      </c>
      <c r="K610" s="34">
        <v>0</v>
      </c>
      <c r="L610" s="34">
        <v>0</v>
      </c>
      <c r="M610" s="34">
        <v>0</v>
      </c>
      <c r="N610" s="34">
        <v>0</v>
      </c>
      <c r="O610" s="34">
        <v>0</v>
      </c>
      <c r="P610" s="34">
        <v>0</v>
      </c>
      <c r="Q610" s="34">
        <v>0</v>
      </c>
      <c r="R610" s="34">
        <v>0</v>
      </c>
      <c r="S610" s="35">
        <v>0</v>
      </c>
      <c r="T610" s="35">
        <v>0</v>
      </c>
      <c r="U610" s="35">
        <v>0</v>
      </c>
      <c r="V610" s="35">
        <v>1.708868028981289</v>
      </c>
      <c r="W610" s="35">
        <v>5.383215193774558</v>
      </c>
      <c r="X610" s="35">
        <v>6.1725244197892319</v>
      </c>
      <c r="Y610" s="35">
        <v>3.8793970602083703</v>
      </c>
      <c r="Z610" s="35">
        <v>0</v>
      </c>
      <c r="AA610" s="35">
        <v>0</v>
      </c>
      <c r="AB610" s="35">
        <v>0</v>
      </c>
      <c r="AC610" s="35">
        <v>0</v>
      </c>
      <c r="AD610" s="35">
        <v>0</v>
      </c>
      <c r="AE610" s="58" t="s">
        <v>5560</v>
      </c>
      <c r="AF610" s="58"/>
      <c r="AG610" s="57" t="str" cm="1">
        <f t="array" ref="AG610">IFERROR(_xlfn.IFS(
AI610="MPR ISSUE","PDH",
AI610="BSS Hardware Issue","BSS",
AI610="Sites strategiques, MLL, Pylone, etc.","ENVTECH",
AI610="AKTIVCO DEFAUT GE &amp; POWER Cabinet","AKTIVCO",
AI610="AKTIVCO Coupure ENEO &amp; Baisse de tension","AKTIVCO GRID ONLY",
AI610="Coupure ENEO &amp; Baisse de tension","IHS GRID ONLY",
AI610="Defaut GE &amp; POWER Cabinet","IHS",
AI610="Sharing","Partners",
AI610="Sites strategiques &amp; DataCenter","SST &amp; DC",
AI610="Exclu","Exclu",
AI610="SAT","SAT",
AI610="SPARE-ISSUE","SPARE-ISSUE",
AI610="Fiber CAmtel","TRANS_FO_CAMTEL",
AI610="Fiber AOF","Fiber AOF",
AI610="Projet OCM (HUAWEI)","TRAVAUX-HUAWEI",
AI610="Projet OCM (NOKIA)","TRAVAUX-NOKIA",
AI610="ACCESS-ISSUE","ACCESS-ISSUE",
AI610="Projet OCM (ZTE, NOKIA, autres projets)","TRAVAUX OCM",
AI610="No root CAuse","No root cause",
AI610="ODU HS","PDH",
AI610="IP &amp; VLAN","PDH",
AI610="Warehouse HUAWEI","SPARE-ISSUE",
AI610="SPARE-HS","SPARE-ISSUE",
AI610="Power Telco","BSS",AI610="no impacts","no impacts"
),"")</f>
        <v>no impacts</v>
      </c>
      <c r="AH610" s="57" t="str" cm="1">
        <f t="array" ref="AH610">IFERROR(_xlfn.IFS(
AI610="MPR ISSUE","TX ISSUE",
AI610="BSS Hardware Issue","RAN ISSUE",
AI610="Sites strategiques, MLL, Pylone, etc.","ENVTECH",
AI610="AKTIVCO DEFAUT GE &amp; POWER Cabinet","POWER ISSUE",
AI610="AKTIVCO Coupure ENEO &amp; Baisse de tension","POWER ISSUE",
AI610="Coupure ENEO &amp; Baisse de tension","POWER ISSUE",
AI610="Defaut GE &amp; POWER Cabinet","POWER ISSUE",
AI610="Sharing","POWER ISSUE",
AI610="Sites strategiques &amp; DataCenter","POWER ISSUE",
AI610="Exclu","Exclu",
AI610="SAT","TX ISSUE",
AI610="SPARE-ISSUE","SPARE-ISSUE",
AI610="Fiber CAmtel","TX ISSUE",
AI610="Fiber AOF","TX ISSUE",
AI610="Projet OCM (HUAWEI)","TRAVAUX-HUAWEI",
AI610="Projet OCM (NOKIA)","TRAVAUX -NOKIA",
AI610="ACCESS-ISSUE","ACCESS-ISSUE",
AI610="Projet OCM (ZTE, NOKIA, autres projets)","TRAVAUX OCM",
AI610="No root CAuse","No root cause",
AI610="ODU HS","TX ISSUE",
AI610="IP &amp; VLAN","TX ISSUE",
AI610="Warehouse HUAWEI","SPARE-ISSUE",
AI610="SPARE-HS","SPARE-ISSUE",
AI610="Power Telco","RAN ISSUE",AI610="no impacts","no impacts"
),"")</f>
        <v>no impacts</v>
      </c>
      <c r="AI610" s="85" t="s">
        <v>5998</v>
      </c>
      <c r="AJ610" s="57" t="str" cm="1">
        <f t="array" ref="AJ610">IFERROR(_xlfn.IFS(
AI610="MPR ISSUE","ACTIVE",
AI610="BSS Hardware Issue","ACTIVE",
AI610="Sites strategiques, MLL, Pylone, etc.","PASSIVE",
AI610="AKTIVCO DEFAUT GE &amp; POWER Cabinet","PASSIVE",
AI610="AKTIVCO Coupure ENEO &amp; Baisse de tension","PASSIVE",
AI610="Coupure ENEO &amp; Baisse de tension","PASSIVE",
AI610="Defaut GE &amp; POWER Cabinet","PASSIVE",
AI610="Sharing","PASSIVE",
AI610="Sites strategiques &amp; DataCenter","PASSIVE",
AI610="Exclu","Exclu",
AI610="SAT","ACTIVE",
AI610="SPARE-ISSUE","SPARE-ISSUE",
AI610="Fiber CAmtel","ACTIVE",
AI610="Fiber AOF","ACTIVE",
AI610="Projet OCM (HUAWEI)","PLANNED WORKS",
AI610="Projet OCM (NOKIA)","PLANNED WORKS",
AI610="ACCESS-ISSUE","ACCESS-ISSUE",
AI610="Projet OCM (ZTE, NOKIA, autres projets)","PLANNED WORKS",
AI610="No root CAuse","No root cause",
AI610="ODU HS","ACTIVE",
AI610="IP &amp; VLAN","ACTIVE",
AI610="Warehouse HUAWEI","SPARE-ISSUE",
AI610="SPARE-HS","SPARE-ISSUE",
AI610="Power Telco","ACTIVE", AI610="no impacts","no impacts"
),"")</f>
        <v>no impacts</v>
      </c>
      <c r="AK610" s="23" t="s">
        <v>5537</v>
      </c>
      <c r="AL610" s="23" t="str">
        <f t="shared" si="20"/>
        <v>NRD_180</v>
      </c>
      <c r="AN610" s="9" t="s">
        <v>5537</v>
      </c>
      <c r="AO610" s="23" t="str">
        <f>_xlfn.XLOOKUP(B610,'INCIDENT-05-03-2026'!E:E,'INCIDENT-05-03-2026'!F:F,"")</f>
        <v/>
      </c>
      <c r="AP610" s="7" t="s">
        <v>5537</v>
      </c>
      <c r="AQ610" s="6"/>
      <c r="AR610" s="7"/>
      <c r="AS610" s="3" t="str">
        <f>_xlfn.XLOOKUP(B610,'[3]tt num | region | site id'!$C:$C,'[3]tt num | region | site id'!$Q:$Q,"")</f>
        <v/>
      </c>
      <c r="AT610" s="24" t="str">
        <f>_xlfn.XLOOKUP(B610,'[4]Cells Huawei 03052026 12h'!$B:$B,'[4]Cells Huawei 03052026 12h'!$T:$T,"")</f>
        <v/>
      </c>
      <c r="AU610" s="24" t="str">
        <f>_xlfn.XLOOKUP(B610,'[5]cells down 02052026 8h50'!$B:$B,'[5]cells down 02052026 8h50'!$R:$R,"")</f>
        <v/>
      </c>
      <c r="AV610" s="24" t="str">
        <f>_xlfn.XLOOKUP(B610,'[5]cells down 02052026 13h50'!$B:$B,'[5]cells down 02052026 13h50'!$R:$R,"")</f>
        <v/>
      </c>
      <c r="AW610" s="24" t="str">
        <f>_xlfn.XLOOKUP(B610,'[5]cells down 02052026 13h50'!$B:$B,'[5]cells down 02052026 13h50'!$R:$R,"")</f>
        <v/>
      </c>
      <c r="AX610" s="24" t="str">
        <f>_xlfn.XLOOKUP(B610,'[6]cell downs 03052026 8h40 '!$B:$B,'[6]cell downs 03052026 8h40 '!$R:$R,"")</f>
        <v/>
      </c>
      <c r="AY610" s="24" t="str">
        <f>_xlfn.XLOOKUP(B610,'[7]ALL SITES DOWN'!$D:$D,'[7]ALL SITES DOWN'!$J:$J,"")</f>
        <v/>
      </c>
      <c r="AZ610" s="24" t="str">
        <f>_xlfn.XLOOKUP(B610,'[8]ALL SITES DOWN'!$D:$D,'[8]ALL SITES DOWN'!$J:$J,"")</f>
        <v/>
      </c>
      <c r="BA610" s="9" t="str">
        <f>_xlfn.XLOOKUP(B610,[9]sheet1!$AC:$AC,[9]sheet1!$AF:$AF,"")</f>
        <v/>
      </c>
      <c r="BB610" s="14" t="s">
        <v>5537</v>
      </c>
      <c r="BC610" s="14" t="s">
        <v>5537</v>
      </c>
      <c r="BD610" s="14" t="str">
        <f>_xlfn.XLOOKUP(B610,'[10]cell downs 18042026 17h'!$B:$B,'[10]cell downs 18042026 17h'!$B:$B,"")</f>
        <v/>
      </c>
      <c r="BE610" s="14" t="str">
        <f>_xlfn.XLOOKUP(B610,'[11]Cells Huawei 19042026 15h'!$B:$B,'[11]Cells Huawei 19042026 15h'!$B:$B,"")</f>
        <v/>
      </c>
      <c r="BF610" s="9" t="str">
        <f>_xlfn.XLOOKUP(B610,'[12]cells down 19042026 9H40'!$B:$B,'[12]cells down 19042026 9H40'!$B:$B,"")</f>
        <v/>
      </c>
      <c r="BG610" s="9" t="s">
        <v>5537</v>
      </c>
      <c r="BH610" s="9" t="s">
        <v>12</v>
      </c>
    </row>
    <row r="611" spans="1:60" s="9" customFormat="1" x14ac:dyDescent="0.3">
      <c r="A611" s="1" t="s">
        <v>4709</v>
      </c>
      <c r="B611" s="8" t="s">
        <v>4710</v>
      </c>
      <c r="C611" s="3" t="str">
        <f>_xlfn.XLOOKUP(B611,'[1]daily break down'!$D:$D,'[1]daily break down'!$E:$E,"")</f>
        <v>LITTORAL</v>
      </c>
      <c r="D611" s="1" t="s">
        <v>21</v>
      </c>
      <c r="E611" s="1" t="s">
        <v>89</v>
      </c>
      <c r="F611" s="3" t="s">
        <v>69</v>
      </c>
      <c r="G611" s="1" t="s">
        <v>502</v>
      </c>
      <c r="H611" s="42" t="str">
        <f>_xlfn.XLOOKUP(B611,[2]CALCULATION!$B:$B,[2]CALCULATION!$H:$H,"")</f>
        <v>ZTE</v>
      </c>
      <c r="I611" s="34">
        <v>13.398584750865359</v>
      </c>
      <c r="J611" s="34">
        <v>0</v>
      </c>
      <c r="K611" s="34">
        <v>0</v>
      </c>
      <c r="L611" s="34">
        <v>0</v>
      </c>
      <c r="M611" s="34">
        <v>0</v>
      </c>
      <c r="N611" s="34">
        <v>0</v>
      </c>
      <c r="O611" s="34">
        <v>0</v>
      </c>
      <c r="P611" s="34">
        <v>0</v>
      </c>
      <c r="Q611" s="34">
        <v>0</v>
      </c>
      <c r="R611" s="34">
        <v>0</v>
      </c>
      <c r="S611" s="35">
        <v>0</v>
      </c>
      <c r="T611" s="35">
        <v>8.0257852428280447E-3</v>
      </c>
      <c r="U611" s="35">
        <v>0</v>
      </c>
      <c r="V611" s="35">
        <v>0</v>
      </c>
      <c r="W611" s="35">
        <v>8.0257852428280447E-3</v>
      </c>
      <c r="X611" s="35">
        <v>0</v>
      </c>
      <c r="Y611" s="35">
        <v>3.8062910741853648</v>
      </c>
      <c r="Z611" s="35">
        <v>0</v>
      </c>
      <c r="AA611" s="35">
        <v>0</v>
      </c>
      <c r="AB611" s="35">
        <v>0</v>
      </c>
      <c r="AC611" s="35">
        <v>0</v>
      </c>
      <c r="AD611" s="35">
        <v>0</v>
      </c>
      <c r="AE611" s="58" t="s">
        <v>5560</v>
      </c>
      <c r="AF611" s="58"/>
      <c r="AG611" s="57" t="str" cm="1">
        <f t="array" ref="AG611">IFERROR(_xlfn.IFS(
AI611="MPR ISSUE","PDH",
AI611="BSS Hardware Issue","BSS",
AI611="Sites strategiques, MLL, Pylone, etc.","ENVTECH",
AI611="AKTIVCO DEFAUT GE &amp; POWER Cabinet","AKTIVCO",
AI611="AKTIVCO Coupure ENEO &amp; Baisse de tension","AKTIVCO GRID ONLY",
AI611="Coupure ENEO &amp; Baisse de tension","IHS GRID ONLY",
AI611="Defaut GE &amp; POWER Cabinet","IHS",
AI611="Sharing","Partners",
AI611="Sites strategiques &amp; DataCenter","SST &amp; DC",
AI611="Exclu","Exclu",
AI611="SAT","SAT",
AI611="SPARE-ISSUE","SPARE-ISSUE",
AI611="Fiber CAmtel","TRANS_FO_CAMTEL",
AI611="Fiber AOF","Fiber AOF",
AI611="Projet OCM (HUAWEI)","TRAVAUX-HUAWEI",
AI611="Projet OCM (NOKIA)","TRAVAUX-NOKIA",
AI611="ACCESS-ISSUE","ACCESS-ISSUE",
AI611="Projet OCM (ZTE, NOKIA, autres projets)","TRAVAUX OCM",
AI611="No root CAuse","No root cause",
AI611="ODU HS","PDH",
AI611="IP &amp; VLAN","PDH",
AI611="Warehouse HUAWEI","SPARE-ISSUE",
AI611="SPARE-HS","SPARE-ISSUE",
AI611="Power Telco","BSS",AI611="no impacts","no impacts"
),"")</f>
        <v>no impacts</v>
      </c>
      <c r="AH611" s="57" t="str" cm="1">
        <f t="array" ref="AH611">IFERROR(_xlfn.IFS(
AI611="MPR ISSUE","TX ISSUE",
AI611="BSS Hardware Issue","RAN ISSUE",
AI611="Sites strategiques, MLL, Pylone, etc.","ENVTECH",
AI611="AKTIVCO DEFAUT GE &amp; POWER Cabinet","POWER ISSUE",
AI611="AKTIVCO Coupure ENEO &amp; Baisse de tension","POWER ISSUE",
AI611="Coupure ENEO &amp; Baisse de tension","POWER ISSUE",
AI611="Defaut GE &amp; POWER Cabinet","POWER ISSUE",
AI611="Sharing","POWER ISSUE",
AI611="Sites strategiques &amp; DataCenter","POWER ISSUE",
AI611="Exclu","Exclu",
AI611="SAT","TX ISSUE",
AI611="SPARE-ISSUE","SPARE-ISSUE",
AI611="Fiber CAmtel","TX ISSUE",
AI611="Fiber AOF","TX ISSUE",
AI611="Projet OCM (HUAWEI)","TRAVAUX-HUAWEI",
AI611="Projet OCM (NOKIA)","TRAVAUX -NOKIA",
AI611="ACCESS-ISSUE","ACCESS-ISSUE",
AI611="Projet OCM (ZTE, NOKIA, autres projets)","TRAVAUX OCM",
AI611="No root CAuse","No root cause",
AI611="ODU HS","TX ISSUE",
AI611="IP &amp; VLAN","TX ISSUE",
AI611="Warehouse HUAWEI","SPARE-ISSUE",
AI611="SPARE-HS","SPARE-ISSUE",
AI611="Power Telco","RAN ISSUE",AI611="no impacts","no impacts"
),"")</f>
        <v>no impacts</v>
      </c>
      <c r="AI611" s="85" t="s">
        <v>5998</v>
      </c>
      <c r="AJ611" s="57" t="str" cm="1">
        <f t="array" ref="AJ611">IFERROR(_xlfn.IFS(
AI611="MPR ISSUE","ACTIVE",
AI611="BSS Hardware Issue","ACTIVE",
AI611="Sites strategiques, MLL, Pylone, etc.","PASSIVE",
AI611="AKTIVCO DEFAUT GE &amp; POWER Cabinet","PASSIVE",
AI611="AKTIVCO Coupure ENEO &amp; Baisse de tension","PASSIVE",
AI611="Coupure ENEO &amp; Baisse de tension","PASSIVE",
AI611="Defaut GE &amp; POWER Cabinet","PASSIVE",
AI611="Sharing","PASSIVE",
AI611="Sites strategiques &amp; DataCenter","PASSIVE",
AI611="Exclu","Exclu",
AI611="SAT","ACTIVE",
AI611="SPARE-ISSUE","SPARE-ISSUE",
AI611="Fiber CAmtel","ACTIVE",
AI611="Fiber AOF","ACTIVE",
AI611="Projet OCM (HUAWEI)","PLANNED WORKS",
AI611="Projet OCM (NOKIA)","PLANNED WORKS",
AI611="ACCESS-ISSUE","ACCESS-ISSUE",
AI611="Projet OCM (ZTE, NOKIA, autres projets)","PLANNED WORKS",
AI611="No root CAuse","No root cause",
AI611="ODU HS","ACTIVE",
AI611="IP &amp; VLAN","ACTIVE",
AI611="Warehouse HUAWEI","SPARE-ISSUE",
AI611="SPARE-HS","SPARE-ISSUE",
AI611="Power Telco","ACTIVE", AI611="no impacts","no impacts"
),"")</f>
        <v>no impacts</v>
      </c>
      <c r="AK611" s="23" t="s">
        <v>5537</v>
      </c>
      <c r="AL611" s="23" t="str">
        <f t="shared" si="20"/>
        <v>SUD_081</v>
      </c>
      <c r="AN611" s="9" t="s">
        <v>5537</v>
      </c>
      <c r="AO611" s="23" t="str">
        <f>_xlfn.XLOOKUP(B611,'INCIDENT-05-03-2026'!E:E,'INCIDENT-05-03-2026'!F:F,"")</f>
        <v/>
      </c>
      <c r="AP611" s="7" t="s">
        <v>5537</v>
      </c>
      <c r="AQ611" s="6"/>
      <c r="AR611" s="7"/>
      <c r="AS611" s="3" t="str">
        <f>_xlfn.XLOOKUP(B611,'[3]tt num | region | site id'!$C:$C,'[3]tt num | region | site id'!$Q:$Q,"")</f>
        <v/>
      </c>
      <c r="AT611" s="24" t="str">
        <f>_xlfn.XLOOKUP(B611,'[4]Cells Huawei 03052026 12h'!$B:$B,'[4]Cells Huawei 03052026 12h'!$T:$T,"")</f>
        <v/>
      </c>
      <c r="AU611" s="24" t="str">
        <f>_xlfn.XLOOKUP(B611,'[5]cells down 02052026 8h50'!$B:$B,'[5]cells down 02052026 8h50'!$R:$R,"")</f>
        <v/>
      </c>
      <c r="AV611" s="24" t="str">
        <f>_xlfn.XLOOKUP(B611,'[5]cells down 02052026 13h50'!$B:$B,'[5]cells down 02052026 13h50'!$R:$R,"")</f>
        <v/>
      </c>
      <c r="AW611" s="24" t="str">
        <f>_xlfn.XLOOKUP(B611,'[5]cells down 02052026 13h50'!$B:$B,'[5]cells down 02052026 13h50'!$R:$R,"")</f>
        <v/>
      </c>
      <c r="AX611" s="24" t="str">
        <f>_xlfn.XLOOKUP(B611,'[6]cell downs 03052026 8h40 '!$B:$B,'[6]cell downs 03052026 8h40 '!$R:$R,"")</f>
        <v/>
      </c>
      <c r="AY611" s="24" t="str">
        <f>_xlfn.XLOOKUP(B611,'[7]ALL SITES DOWN'!$D:$D,'[7]ALL SITES DOWN'!$J:$J,"")</f>
        <v/>
      </c>
      <c r="AZ611" s="24" t="str">
        <f>_xlfn.XLOOKUP(B611,'[8]ALL SITES DOWN'!$D:$D,'[8]ALL SITES DOWN'!$J:$J,"")</f>
        <v/>
      </c>
      <c r="BA611" s="9" t="str">
        <f>_xlfn.XLOOKUP(B611,[9]sheet1!$AC:$AC,[9]sheet1!$AF:$AF,"")</f>
        <v/>
      </c>
      <c r="BB611" s="14" t="s">
        <v>5537</v>
      </c>
      <c r="BC611" s="14" t="s">
        <v>5537</v>
      </c>
      <c r="BD611" s="14" t="str">
        <f>_xlfn.XLOOKUP(B611,'[10]cell downs 18042026 17h'!$B:$B,'[10]cell downs 18042026 17h'!$B:$B,"")</f>
        <v/>
      </c>
      <c r="BE611" s="14" t="str">
        <f>_xlfn.XLOOKUP(B611,'[11]Cells Huawei 19042026 15h'!$B:$B,'[11]Cells Huawei 19042026 15h'!$B:$B,"")</f>
        <v/>
      </c>
      <c r="BF611" s="9" t="str">
        <f>_xlfn.XLOOKUP(B611,'[12]cells down 19042026 9H40'!$B:$B,'[12]cells down 19042026 9H40'!$B:$B,"")</f>
        <v/>
      </c>
      <c r="BG611" s="9" t="s">
        <v>5537</v>
      </c>
      <c r="BH611" s="9" t="s">
        <v>12</v>
      </c>
    </row>
    <row r="612" spans="1:60" s="9" customFormat="1" x14ac:dyDescent="0.3">
      <c r="A612" s="1" t="s">
        <v>258</v>
      </c>
      <c r="B612" s="8" t="s">
        <v>259</v>
      </c>
      <c r="C612" s="3" t="str">
        <f>_xlfn.XLOOKUP(B612,'[1]daily break down'!$D:$D,'[1]daily break down'!$E:$E,"")</f>
        <v>CENTRE</v>
      </c>
      <c r="D612" s="1" t="s">
        <v>11</v>
      </c>
      <c r="E612" s="1" t="s">
        <v>12</v>
      </c>
      <c r="F612" s="3" t="s">
        <v>37</v>
      </c>
      <c r="G612" s="1" t="s">
        <v>260</v>
      </c>
      <c r="H612" s="41" t="str">
        <f>_xlfn.XLOOKUP(B612,[2]CALCULATION!$B:$B,[2]CALCULATION!$H:$H,"")</f>
        <v>NOKIA</v>
      </c>
      <c r="I612" s="34">
        <v>0</v>
      </c>
      <c r="J612" s="34">
        <v>0</v>
      </c>
      <c r="K612" s="34">
        <v>1.694332440152591E-3</v>
      </c>
      <c r="L612" s="34">
        <v>0</v>
      </c>
      <c r="M612" s="34">
        <v>1.3376308738047311E-3</v>
      </c>
      <c r="N612" s="34">
        <v>0</v>
      </c>
      <c r="O612" s="34">
        <v>1.9563165861944827</v>
      </c>
      <c r="P612" s="34">
        <v>7.7473387376578016</v>
      </c>
      <c r="Q612" s="34">
        <v>7.7582590680672341E-3</v>
      </c>
      <c r="R612" s="34">
        <v>0</v>
      </c>
      <c r="S612" s="35">
        <v>0</v>
      </c>
      <c r="T612" s="35">
        <v>603570.53136776504</v>
      </c>
      <c r="U612" s="35">
        <v>0</v>
      </c>
      <c r="V612" s="35">
        <v>4.280418796175002E-3</v>
      </c>
      <c r="W612" s="35">
        <v>0</v>
      </c>
      <c r="X612" s="35">
        <v>3.8987481201827739E-2</v>
      </c>
      <c r="Y612" s="35">
        <v>3.7504093143843171</v>
      </c>
      <c r="Z612" s="35">
        <v>0</v>
      </c>
      <c r="AA612" s="35">
        <v>0</v>
      </c>
      <c r="AB612" s="35">
        <v>0</v>
      </c>
      <c r="AC612" s="35">
        <v>0</v>
      </c>
      <c r="AD612" s="35">
        <v>0</v>
      </c>
      <c r="AE612" s="58" t="s">
        <v>5560</v>
      </c>
      <c r="AF612" s="58"/>
      <c r="AG612" s="57" t="str" cm="1">
        <f t="array" ref="AG612">IFERROR(_xlfn.IFS(
AI612="MPR ISSUE","PDH",
AI612="BSS Hardware Issue","BSS",
AI612="Sites strategiques, MLL, Pylone, etc.","ENVTECH",
AI612="AKTIVCO DEFAUT GE &amp; POWER Cabinet","AKTIVCO",
AI612="AKTIVCO Coupure ENEO &amp; Baisse de tension","AKTIVCO GRID ONLY",
AI612="Coupure ENEO &amp; Baisse de tension","IHS GRID ONLY",
AI612="Defaut GE &amp; POWER Cabinet","IHS",
AI612="Sharing","Partners",
AI612="Sites strategiques &amp; DataCenter","SST &amp; DC",
AI612="Exclu","Exclu",
AI612="SAT","SAT",
AI612="SPARE-ISSUE","SPARE-ISSUE",
AI612="Fiber CAmtel","TRANS_FO_CAMTEL",
AI612="Fiber AOF","Fiber AOF",
AI612="Projet OCM (HUAWEI)","TRAVAUX-HUAWEI",
AI612="Projet OCM (NOKIA)","TRAVAUX-NOKIA",
AI612="ACCESS-ISSUE","ACCESS-ISSUE",
AI612="Projet OCM (ZTE, NOKIA, autres projets)","TRAVAUX OCM",
AI612="No root CAuse","No root cause",
AI612="ODU HS","PDH",
AI612="IP &amp; VLAN","PDH",
AI612="Warehouse HUAWEI","SPARE-ISSUE",
AI612="SPARE-HS","SPARE-ISSUE",
AI612="Power Telco","BSS",AI612="no impacts","no impacts"
),"")</f>
        <v>no impacts</v>
      </c>
      <c r="AH612" s="57" t="str" cm="1">
        <f t="array" ref="AH612">IFERROR(_xlfn.IFS(
AI612="MPR ISSUE","TX ISSUE",
AI612="BSS Hardware Issue","RAN ISSUE",
AI612="Sites strategiques, MLL, Pylone, etc.","ENVTECH",
AI612="AKTIVCO DEFAUT GE &amp; POWER Cabinet","POWER ISSUE",
AI612="AKTIVCO Coupure ENEO &amp; Baisse de tension","POWER ISSUE",
AI612="Coupure ENEO &amp; Baisse de tension","POWER ISSUE",
AI612="Defaut GE &amp; POWER Cabinet","POWER ISSUE",
AI612="Sharing","POWER ISSUE",
AI612="Sites strategiques &amp; DataCenter","POWER ISSUE",
AI612="Exclu","Exclu",
AI612="SAT","TX ISSUE",
AI612="SPARE-ISSUE","SPARE-ISSUE",
AI612="Fiber CAmtel","TX ISSUE",
AI612="Fiber AOF","TX ISSUE",
AI612="Projet OCM (HUAWEI)","TRAVAUX-HUAWEI",
AI612="Projet OCM (NOKIA)","TRAVAUX -NOKIA",
AI612="ACCESS-ISSUE","ACCESS-ISSUE",
AI612="Projet OCM (ZTE, NOKIA, autres projets)","TRAVAUX OCM",
AI612="No root CAuse","No root cause",
AI612="ODU HS","TX ISSUE",
AI612="IP &amp; VLAN","TX ISSUE",
AI612="Warehouse HUAWEI","SPARE-ISSUE",
AI612="SPARE-HS","SPARE-ISSUE",
AI612="Power Telco","RAN ISSUE",AI612="no impacts","no impacts"
),"")</f>
        <v>no impacts</v>
      </c>
      <c r="AI612" s="85" t="s">
        <v>5998</v>
      </c>
      <c r="AJ612" s="57" t="str" cm="1">
        <f t="array" ref="AJ612">IFERROR(_xlfn.IFS(
AI612="MPR ISSUE","ACTIVE",
AI612="BSS Hardware Issue","ACTIVE",
AI612="Sites strategiques, MLL, Pylone, etc.","PASSIVE",
AI612="AKTIVCO DEFAUT GE &amp; POWER Cabinet","PASSIVE",
AI612="AKTIVCO Coupure ENEO &amp; Baisse de tension","PASSIVE",
AI612="Coupure ENEO &amp; Baisse de tension","PASSIVE",
AI612="Defaut GE &amp; POWER Cabinet","PASSIVE",
AI612="Sharing","PASSIVE",
AI612="Sites strategiques &amp; DataCenter","PASSIVE",
AI612="Exclu","Exclu",
AI612="SAT","ACTIVE",
AI612="SPARE-ISSUE","SPARE-ISSUE",
AI612="Fiber CAmtel","ACTIVE",
AI612="Fiber AOF","ACTIVE",
AI612="Projet OCM (HUAWEI)","PLANNED WORKS",
AI612="Projet OCM (NOKIA)","PLANNED WORKS",
AI612="ACCESS-ISSUE","ACCESS-ISSUE",
AI612="Projet OCM (ZTE, NOKIA, autres projets)","PLANNED WORKS",
AI612="No root CAuse","No root cause",
AI612="ODU HS","ACTIVE",
AI612="IP &amp; VLAN","ACTIVE",
AI612="Warehouse HUAWEI","SPARE-ISSUE",
AI612="SPARE-HS","SPARE-ISSUE",
AI612="Power Telco","ACTIVE", AI612="no impacts","no impacts"
),"")</f>
        <v>no impacts</v>
      </c>
      <c r="AK612" s="23" t="s">
        <v>5537</v>
      </c>
      <c r="AL612" s="23" t="str">
        <f t="shared" si="20"/>
        <v>CTR_228</v>
      </c>
      <c r="AN612" s="9" t="s">
        <v>5537</v>
      </c>
      <c r="AO612" s="23" t="str">
        <f>_xlfn.XLOOKUP(B612,'INCIDENT-05-03-2026'!E:E,'INCIDENT-05-03-2026'!F:F,"")</f>
        <v/>
      </c>
      <c r="AP612" s="7" t="s">
        <v>5537</v>
      </c>
      <c r="AQ612" s="6"/>
      <c r="AR612" s="7"/>
      <c r="AS612" s="3" t="str">
        <f>_xlfn.XLOOKUP(B612,'[3]tt num | region | site id'!$C:$C,'[3]tt num | region | site id'!$Q:$Q,"")</f>
        <v/>
      </c>
      <c r="AT612" s="24" t="str">
        <f>_xlfn.XLOOKUP(B612,'[4]Cells Huawei 03052026 12h'!$B:$B,'[4]Cells Huawei 03052026 12h'!$T:$T,"")</f>
        <v/>
      </c>
      <c r="AU612" s="24" t="str">
        <f>_xlfn.XLOOKUP(B612,'[5]cells down 02052026 8h50'!$B:$B,'[5]cells down 02052026 8h50'!$R:$R,"")</f>
        <v/>
      </c>
      <c r="AV612" s="24" t="str">
        <f>_xlfn.XLOOKUP(B612,'[5]cells down 02052026 13h50'!$B:$B,'[5]cells down 02052026 13h50'!$R:$R,"")</f>
        <v/>
      </c>
      <c r="AW612" s="24" t="str">
        <f>_xlfn.XLOOKUP(B612,'[5]cells down 02052026 13h50'!$B:$B,'[5]cells down 02052026 13h50'!$R:$R,"")</f>
        <v/>
      </c>
      <c r="AX612" s="24" t="str">
        <f>_xlfn.XLOOKUP(B612,'[6]cell downs 03052026 8h40 '!$B:$B,'[6]cell downs 03052026 8h40 '!$R:$R,"")</f>
        <v/>
      </c>
      <c r="AY612" s="24" t="str">
        <f>_xlfn.XLOOKUP(B612,'[7]ALL SITES DOWN'!$D:$D,'[7]ALL SITES DOWN'!$J:$J,"")</f>
        <v/>
      </c>
      <c r="AZ612" s="24" t="str">
        <f>_xlfn.XLOOKUP(B612,'[8]ALL SITES DOWN'!$D:$D,'[8]ALL SITES DOWN'!$J:$J,"")</f>
        <v/>
      </c>
      <c r="BA612" s="9" t="str">
        <f>_xlfn.XLOOKUP(B612,[9]sheet1!$AC:$AC,[9]sheet1!$AF:$AF,"")</f>
        <v/>
      </c>
      <c r="BB612" s="14" t="s">
        <v>5537</v>
      </c>
      <c r="BC612" s="14" t="s">
        <v>5537</v>
      </c>
      <c r="BD612" s="14" t="str">
        <f>_xlfn.XLOOKUP(B612,'[10]cell downs 18042026 17h'!$B:$B,'[10]cell downs 18042026 17h'!$B:$B,"")</f>
        <v/>
      </c>
      <c r="BE612" s="14" t="str">
        <f>_xlfn.XLOOKUP(B612,'[11]Cells Huawei 19042026 15h'!$B:$B,'[11]Cells Huawei 19042026 15h'!$B:$B,"")</f>
        <v/>
      </c>
      <c r="BF612" s="9" t="str">
        <f>_xlfn.XLOOKUP(B612,'[12]cells down 19042026 9H40'!$B:$B,'[12]cells down 19042026 9H40'!$B:$B,"")</f>
        <v/>
      </c>
      <c r="BG612" s="9" t="s">
        <v>5537</v>
      </c>
      <c r="BH612" s="9" t="s">
        <v>5537</v>
      </c>
    </row>
    <row r="613" spans="1:60" s="9" customFormat="1" x14ac:dyDescent="0.3">
      <c r="A613" s="3" t="s">
        <v>1757</v>
      </c>
      <c r="B613" s="31" t="s">
        <v>1758</v>
      </c>
      <c r="C613" s="3" t="str">
        <f>_xlfn.XLOOKUP(B613,'[1]daily break down'!$D:$D,'[1]daily break down'!$E:$E,"")</f>
        <v>CENTRE</v>
      </c>
      <c r="D613" s="3" t="s">
        <v>11</v>
      </c>
      <c r="E613" s="3" t="s">
        <v>96</v>
      </c>
      <c r="F613" s="3" t="s">
        <v>37</v>
      </c>
      <c r="G613" s="3" t="s">
        <v>1757</v>
      </c>
      <c r="H613" s="41" t="str">
        <f>_xlfn.XLOOKUP(B613,[2]CALCULATION!$B:$B,[2]CALCULATION!$H:$H,"")</f>
        <v>NOKIA</v>
      </c>
      <c r="I613" s="34">
        <v>3.0319633139573223E-3</v>
      </c>
      <c r="J613" s="34">
        <v>1.3031199972605316</v>
      </c>
      <c r="K613" s="34">
        <v>2.3362045856453149</v>
      </c>
      <c r="L613" s="34">
        <v>4.5484673339892139E-2</v>
      </c>
      <c r="M613" s="34">
        <v>1.5508719892904157</v>
      </c>
      <c r="N613" s="34">
        <v>4.7953401221709491E-2</v>
      </c>
      <c r="O613" s="34">
        <v>6.2355530930299004E-2</v>
      </c>
      <c r="P613" s="34">
        <v>0.19066403833569676</v>
      </c>
      <c r="Q613" s="34">
        <v>0.51015419289478792</v>
      </c>
      <c r="R613" s="34">
        <v>0</v>
      </c>
      <c r="S613" s="35">
        <v>2.9531913809665937</v>
      </c>
      <c r="T613" s="35">
        <v>287882.32732876186</v>
      </c>
      <c r="U613" s="35">
        <v>1.8726832233265207E-3</v>
      </c>
      <c r="V613" s="35">
        <v>2.8946332109133559</v>
      </c>
      <c r="W613" s="35">
        <v>3.4906499774163611</v>
      </c>
      <c r="X613" s="35">
        <v>3.7453664466530413E-3</v>
      </c>
      <c r="Y613" s="35">
        <v>3.6842561322419103</v>
      </c>
      <c r="Z613" s="35">
        <v>0</v>
      </c>
      <c r="AA613" s="35">
        <v>0</v>
      </c>
      <c r="AB613" s="35">
        <v>0</v>
      </c>
      <c r="AC613" s="35">
        <v>0</v>
      </c>
      <c r="AD613" s="35">
        <v>0</v>
      </c>
      <c r="AE613" s="58" t="s">
        <v>5560</v>
      </c>
      <c r="AF613" s="58"/>
      <c r="AG613" s="57" t="str" cm="1">
        <f t="array" ref="AG613">IFERROR(_xlfn.IFS(
AI613="MPR ISSUE","PDH",
AI613="BSS Hardware Issue","BSS",
AI613="Sites strategiques, MLL, Pylone, etc.","ENVTECH",
AI613="AKTIVCO DEFAUT GE &amp; POWER Cabinet","AKTIVCO",
AI613="AKTIVCO Coupure ENEO &amp; Baisse de tension","AKTIVCO GRID ONLY",
AI613="Coupure ENEO &amp; Baisse de tension","IHS GRID ONLY",
AI613="Defaut GE &amp; POWER Cabinet","IHS",
AI613="Sharing","Partners",
AI613="Sites strategiques &amp; DataCenter","SST &amp; DC",
AI613="Exclu","Exclu",
AI613="SAT","SAT",
AI613="SPARE-ISSUE","SPARE-ISSUE",
AI613="Fiber CAmtel","TRANS_FO_CAMTEL",
AI613="Fiber AOF","Fiber AOF",
AI613="Projet OCM (HUAWEI)","TRAVAUX-HUAWEI",
AI613="Projet OCM (NOKIA)","TRAVAUX-NOKIA",
AI613="ACCESS-ISSUE","ACCESS-ISSUE",
AI613="Projet OCM (ZTE, NOKIA, autres projets)","TRAVAUX OCM",
AI613="No root CAuse","No root cause",
AI613="ODU HS","PDH",
AI613="IP &amp; VLAN","PDH",
AI613="Warehouse HUAWEI","SPARE-ISSUE",
AI613="SPARE-HS","SPARE-ISSUE",
AI613="Power Telco","BSS",AI613="no impacts","no impacts"
),"")</f>
        <v>no impacts</v>
      </c>
      <c r="AH613" s="57" t="str" cm="1">
        <f t="array" ref="AH613">IFERROR(_xlfn.IFS(
AI613="MPR ISSUE","TX ISSUE",
AI613="BSS Hardware Issue","RAN ISSUE",
AI613="Sites strategiques, MLL, Pylone, etc.","ENVTECH",
AI613="AKTIVCO DEFAUT GE &amp; POWER Cabinet","POWER ISSUE",
AI613="AKTIVCO Coupure ENEO &amp; Baisse de tension","POWER ISSUE",
AI613="Coupure ENEO &amp; Baisse de tension","POWER ISSUE",
AI613="Defaut GE &amp; POWER Cabinet","POWER ISSUE",
AI613="Sharing","POWER ISSUE",
AI613="Sites strategiques &amp; DataCenter","POWER ISSUE",
AI613="Exclu","Exclu",
AI613="SAT","TX ISSUE",
AI613="SPARE-ISSUE","SPARE-ISSUE",
AI613="Fiber CAmtel","TX ISSUE",
AI613="Fiber AOF","TX ISSUE",
AI613="Projet OCM (HUAWEI)","TRAVAUX-HUAWEI",
AI613="Projet OCM (NOKIA)","TRAVAUX -NOKIA",
AI613="ACCESS-ISSUE","ACCESS-ISSUE",
AI613="Projet OCM (ZTE, NOKIA, autres projets)","TRAVAUX OCM",
AI613="No root CAuse","No root cause",
AI613="ODU HS","TX ISSUE",
AI613="IP &amp; VLAN","TX ISSUE",
AI613="Warehouse HUAWEI","SPARE-ISSUE",
AI613="SPARE-HS","SPARE-ISSUE",
AI613="Power Telco","RAN ISSUE",AI613="no impacts","no impacts"
),"")</f>
        <v>no impacts</v>
      </c>
      <c r="AI613" s="85" t="s">
        <v>5998</v>
      </c>
      <c r="AJ613" s="57" t="str" cm="1">
        <f t="array" ref="AJ613">IFERROR(_xlfn.IFS(
AI613="MPR ISSUE","ACTIVE",
AI613="BSS Hardware Issue","ACTIVE",
AI613="Sites strategiques, MLL, Pylone, etc.","PASSIVE",
AI613="AKTIVCO DEFAUT GE &amp; POWER Cabinet","PASSIVE",
AI613="AKTIVCO Coupure ENEO &amp; Baisse de tension","PASSIVE",
AI613="Coupure ENEO &amp; Baisse de tension","PASSIVE",
AI613="Defaut GE &amp; POWER Cabinet","PASSIVE",
AI613="Sharing","PASSIVE",
AI613="Sites strategiques &amp; DataCenter","PASSIVE",
AI613="Exclu","Exclu",
AI613="SAT","ACTIVE",
AI613="SPARE-ISSUE","SPARE-ISSUE",
AI613="Fiber CAmtel","ACTIVE",
AI613="Fiber AOF","ACTIVE",
AI613="Projet OCM (HUAWEI)","PLANNED WORKS",
AI613="Projet OCM (NOKIA)","PLANNED WORKS",
AI613="ACCESS-ISSUE","ACCESS-ISSUE",
AI613="Projet OCM (ZTE, NOKIA, autres projets)","PLANNED WORKS",
AI613="No root CAuse","No root cause",
AI613="ODU HS","ACTIVE",
AI613="IP &amp; VLAN","ACTIVE",
AI613="Warehouse HUAWEI","SPARE-ISSUE",
AI613="SPARE-HS","SPARE-ISSUE",
AI613="Power Telco","ACTIVE", AI613="no impacts","no impacts"
),"")</f>
        <v>no impacts</v>
      </c>
      <c r="AK613" s="23" t="s">
        <v>5537</v>
      </c>
      <c r="AL613" s="23" t="str">
        <f t="shared" si="20"/>
        <v>CTR_301</v>
      </c>
      <c r="AN613" s="9" t="s">
        <v>5537</v>
      </c>
      <c r="AO613" s="23" t="str">
        <f>_xlfn.XLOOKUP(B613,'INCIDENT-05-03-2026'!E:E,'INCIDENT-05-03-2026'!F:F,"")</f>
        <v/>
      </c>
      <c r="AP613" s="7" t="s">
        <v>5537</v>
      </c>
      <c r="AQ613" s="6"/>
      <c r="AR613" s="7"/>
      <c r="AS613" s="3" t="str">
        <f>_xlfn.XLOOKUP(B613,'[3]tt num | region | site id'!$C:$C,'[3]tt num | region | site id'!$Q:$Q,"")</f>
        <v/>
      </c>
      <c r="AT613" s="24" t="str">
        <f>_xlfn.XLOOKUP(B613,'[4]Cells Huawei 03052026 12h'!$B:$B,'[4]Cells Huawei 03052026 12h'!$T:$T,"")</f>
        <v/>
      </c>
      <c r="AU613" s="24" t="str">
        <f>_xlfn.XLOOKUP(B613,'[5]cells down 02052026 8h50'!$B:$B,'[5]cells down 02052026 8h50'!$R:$R,"")</f>
        <v/>
      </c>
      <c r="AV613" s="24" t="str">
        <f>_xlfn.XLOOKUP(B613,'[5]cells down 02052026 13h50'!$B:$B,'[5]cells down 02052026 13h50'!$R:$R,"")</f>
        <v/>
      </c>
      <c r="AW613" s="24" t="str">
        <f>_xlfn.XLOOKUP(B613,'[5]cells down 02052026 13h50'!$B:$B,'[5]cells down 02052026 13h50'!$R:$R,"")</f>
        <v/>
      </c>
      <c r="AX613" s="24" t="str">
        <f>_xlfn.XLOOKUP(B613,'[6]cell downs 03052026 8h40 '!$B:$B,'[6]cell downs 03052026 8h40 '!$R:$R,"")</f>
        <v/>
      </c>
      <c r="AY613" s="24" t="str">
        <f>_xlfn.XLOOKUP(B613,'[7]ALL SITES DOWN'!$D:$D,'[7]ALL SITES DOWN'!$J:$J,"")</f>
        <v/>
      </c>
      <c r="AZ613" s="24" t="str">
        <f>_xlfn.XLOOKUP(B613,'[8]ALL SITES DOWN'!$D:$D,'[8]ALL SITES DOWN'!$J:$J,"")</f>
        <v/>
      </c>
      <c r="BA613" s="9" t="str">
        <f>_xlfn.XLOOKUP(B613,[9]sheet1!$AC:$AC,[9]sheet1!$AF:$AF,"")</f>
        <v/>
      </c>
      <c r="BB613" s="14" t="s">
        <v>5537</v>
      </c>
      <c r="BC613" s="14" t="s">
        <v>5537</v>
      </c>
      <c r="BD613" s="14" t="str">
        <f>_xlfn.XLOOKUP(B613,'[10]cell downs 18042026 17h'!$B:$B,'[10]cell downs 18042026 17h'!$B:$B,"")</f>
        <v/>
      </c>
      <c r="BE613" s="14" t="str">
        <f>_xlfn.XLOOKUP(B613,'[11]Cells Huawei 19042026 15h'!$B:$B,'[11]Cells Huawei 19042026 15h'!$B:$B,"")</f>
        <v/>
      </c>
      <c r="BF613" s="9" t="str">
        <f>_xlfn.XLOOKUP(B613,'[12]cells down 19042026 9H40'!$B:$B,'[12]cells down 19042026 9H40'!$B:$B,"")</f>
        <v/>
      </c>
      <c r="BG613" s="9" t="s">
        <v>1758</v>
      </c>
      <c r="BH613" s="9" t="s">
        <v>5579</v>
      </c>
    </row>
    <row r="614" spans="1:60" s="9" customFormat="1" x14ac:dyDescent="0.3">
      <c r="A614" s="1" t="s">
        <v>4237</v>
      </c>
      <c r="B614" s="8" t="s">
        <v>4238</v>
      </c>
      <c r="C614" s="3" t="str">
        <f>_xlfn.XLOOKUP(B614,'[1]daily break down'!$D:$D,'[1]daily break down'!$E:$E,"")</f>
        <v>Douala</v>
      </c>
      <c r="D614" s="1" t="s">
        <v>11</v>
      </c>
      <c r="E614" s="1" t="s">
        <v>12</v>
      </c>
      <c r="F614" s="3" t="s">
        <v>31</v>
      </c>
      <c r="G614" s="1" t="s">
        <v>32</v>
      </c>
      <c r="H614" s="42" t="str">
        <f>_xlfn.XLOOKUP(B614,[2]CALCULATION!$B:$B,[2]CALCULATION!$H:$H,"")</f>
        <v>ZTE</v>
      </c>
      <c r="I614" s="34">
        <v>9.9573242246021515E-2</v>
      </c>
      <c r="J614" s="34">
        <v>1.8139166402707507</v>
      </c>
      <c r="K614" s="34">
        <v>0.92465963536539075</v>
      </c>
      <c r="L614" s="34">
        <v>0</v>
      </c>
      <c r="M614" s="34">
        <v>0</v>
      </c>
      <c r="N614" s="34">
        <v>0</v>
      </c>
      <c r="O614" s="34">
        <v>0</v>
      </c>
      <c r="P614" s="34">
        <v>0.19079966783950197</v>
      </c>
      <c r="Q614" s="34">
        <v>0</v>
      </c>
      <c r="R614" s="34">
        <v>0</v>
      </c>
      <c r="S614" s="35">
        <v>0</v>
      </c>
      <c r="T614" s="35">
        <v>0</v>
      </c>
      <c r="U614" s="35">
        <v>0</v>
      </c>
      <c r="V614" s="35">
        <v>0</v>
      </c>
      <c r="W614" s="35">
        <v>0</v>
      </c>
      <c r="X614" s="35">
        <v>0</v>
      </c>
      <c r="Y614" s="35">
        <v>3.6536228037884571</v>
      </c>
      <c r="Z614" s="35">
        <v>0</v>
      </c>
      <c r="AA614" s="35">
        <v>0</v>
      </c>
      <c r="AB614" s="35">
        <v>0</v>
      </c>
      <c r="AC614" s="35">
        <v>0</v>
      </c>
      <c r="AD614" s="35">
        <v>0</v>
      </c>
      <c r="AE614" s="58" t="s">
        <v>5560</v>
      </c>
      <c r="AF614" s="58"/>
      <c r="AG614" s="57" t="str" cm="1">
        <f t="array" ref="AG614">IFERROR(_xlfn.IFS(
AI614="MPR ISSUE","PDH",
AI614="BSS Hardware Issue","BSS",
AI614="Sites strategiques, MLL, Pylone, etc.","ENVTECH",
AI614="AKTIVCO DEFAUT GE &amp; POWER Cabinet","AKTIVCO",
AI614="AKTIVCO Coupure ENEO &amp; Baisse de tension","AKTIVCO GRID ONLY",
AI614="Coupure ENEO &amp; Baisse de tension","IHS GRID ONLY",
AI614="Defaut GE &amp; POWER Cabinet","IHS",
AI614="Sharing","Partners",
AI614="Sites strategiques &amp; DataCenter","SST &amp; DC",
AI614="Exclu","Exclu",
AI614="SAT","SAT",
AI614="SPARE-ISSUE","SPARE-ISSUE",
AI614="Fiber CAmtel","TRANS_FO_CAMTEL",
AI614="Fiber AOF","Fiber AOF",
AI614="Projet OCM (HUAWEI)","TRAVAUX-HUAWEI",
AI614="Projet OCM (NOKIA)","TRAVAUX-NOKIA",
AI614="ACCESS-ISSUE","ACCESS-ISSUE",
AI614="Projet OCM (ZTE, NOKIA, autres projets)","TRAVAUX OCM",
AI614="No root CAuse","No root cause",
AI614="ODU HS","PDH",
AI614="IP &amp; VLAN","PDH",
AI614="Warehouse HUAWEI","SPARE-ISSUE",
AI614="SPARE-HS","SPARE-ISSUE",
AI614="Power Telco","BSS",AI614="no impacts","no impacts"
),"")</f>
        <v>no impacts</v>
      </c>
      <c r="AH614" s="57" t="str" cm="1">
        <f t="array" ref="AH614">IFERROR(_xlfn.IFS(
AI614="MPR ISSUE","TX ISSUE",
AI614="BSS Hardware Issue","RAN ISSUE",
AI614="Sites strategiques, MLL, Pylone, etc.","ENVTECH",
AI614="AKTIVCO DEFAUT GE &amp; POWER Cabinet","POWER ISSUE",
AI614="AKTIVCO Coupure ENEO &amp; Baisse de tension","POWER ISSUE",
AI614="Coupure ENEO &amp; Baisse de tension","POWER ISSUE",
AI614="Defaut GE &amp; POWER Cabinet","POWER ISSUE",
AI614="Sharing","POWER ISSUE",
AI614="Sites strategiques &amp; DataCenter","POWER ISSUE",
AI614="Exclu","Exclu",
AI614="SAT","TX ISSUE",
AI614="SPARE-ISSUE","SPARE-ISSUE",
AI614="Fiber CAmtel","TX ISSUE",
AI614="Fiber AOF","TX ISSUE",
AI614="Projet OCM (HUAWEI)","TRAVAUX-HUAWEI",
AI614="Projet OCM (NOKIA)","TRAVAUX -NOKIA",
AI614="ACCESS-ISSUE","ACCESS-ISSUE",
AI614="Projet OCM (ZTE, NOKIA, autres projets)","TRAVAUX OCM",
AI614="No root CAuse","No root cause",
AI614="ODU HS","TX ISSUE",
AI614="IP &amp; VLAN","TX ISSUE",
AI614="Warehouse HUAWEI","SPARE-ISSUE",
AI614="SPARE-HS","SPARE-ISSUE",
AI614="Power Telco","RAN ISSUE",AI614="no impacts","no impacts"
),"")</f>
        <v>no impacts</v>
      </c>
      <c r="AI614" s="85" t="s">
        <v>5998</v>
      </c>
      <c r="AJ614" s="57" t="str" cm="1">
        <f t="array" ref="AJ614">IFERROR(_xlfn.IFS(
AI614="MPR ISSUE","ACTIVE",
AI614="BSS Hardware Issue","ACTIVE",
AI614="Sites strategiques, MLL, Pylone, etc.","PASSIVE",
AI614="AKTIVCO DEFAUT GE &amp; POWER Cabinet","PASSIVE",
AI614="AKTIVCO Coupure ENEO &amp; Baisse de tension","PASSIVE",
AI614="Coupure ENEO &amp; Baisse de tension","PASSIVE",
AI614="Defaut GE &amp; POWER Cabinet","PASSIVE",
AI614="Sharing","PASSIVE",
AI614="Sites strategiques &amp; DataCenter","PASSIVE",
AI614="Exclu","Exclu",
AI614="SAT","ACTIVE",
AI614="SPARE-ISSUE","SPARE-ISSUE",
AI614="Fiber CAmtel","ACTIVE",
AI614="Fiber AOF","ACTIVE",
AI614="Projet OCM (HUAWEI)","PLANNED WORKS",
AI614="Projet OCM (NOKIA)","PLANNED WORKS",
AI614="ACCESS-ISSUE","ACCESS-ISSUE",
AI614="Projet OCM (ZTE, NOKIA, autres projets)","PLANNED WORKS",
AI614="No root CAuse","No root cause",
AI614="ODU HS","ACTIVE",
AI614="IP &amp; VLAN","ACTIVE",
AI614="Warehouse HUAWEI","SPARE-ISSUE",
AI614="SPARE-HS","SPARE-ISSUE",
AI614="Power Telco","ACTIVE", AI614="no impacts","no impacts"
),"")</f>
        <v>no impacts</v>
      </c>
      <c r="AK614" s="23" t="s">
        <v>5537</v>
      </c>
      <c r="AL614" s="23" t="str">
        <f t="shared" si="20"/>
        <v>LIT_445</v>
      </c>
      <c r="AN614" s="9" t="s">
        <v>5537</v>
      </c>
      <c r="AO614" s="23" t="str">
        <f>_xlfn.XLOOKUP(B614,'INCIDENT-05-03-2026'!E:E,'INCIDENT-05-03-2026'!F:F,"")</f>
        <v/>
      </c>
      <c r="AP614" s="7" t="s">
        <v>5537</v>
      </c>
      <c r="AQ614" s="6"/>
      <c r="AR614" s="7"/>
      <c r="AS614" s="3" t="str">
        <f>_xlfn.XLOOKUP(B614,'[3]tt num | region | site id'!$C:$C,'[3]tt num | region | site id'!$Q:$Q,"")</f>
        <v/>
      </c>
      <c r="AT614" s="24" t="str">
        <f>_xlfn.XLOOKUP(B614,'[4]Cells Huawei 03052026 12h'!$B:$B,'[4]Cells Huawei 03052026 12h'!$T:$T,"")</f>
        <v/>
      </c>
      <c r="AU614" s="24" t="str">
        <f>_xlfn.XLOOKUP(B614,'[5]cells down 02052026 8h50'!$B:$B,'[5]cells down 02052026 8h50'!$R:$R,"")</f>
        <v/>
      </c>
      <c r="AV614" s="24" t="str">
        <f>_xlfn.XLOOKUP(B614,'[5]cells down 02052026 13h50'!$B:$B,'[5]cells down 02052026 13h50'!$R:$R,"")</f>
        <v/>
      </c>
      <c r="AW614" s="24" t="str">
        <f>_xlfn.XLOOKUP(B614,'[5]cells down 02052026 13h50'!$B:$B,'[5]cells down 02052026 13h50'!$R:$R,"")</f>
        <v/>
      </c>
      <c r="AX614" s="24" t="str">
        <f>_xlfn.XLOOKUP(B614,'[6]cell downs 03052026 8h40 '!$B:$B,'[6]cell downs 03052026 8h40 '!$R:$R,"")</f>
        <v/>
      </c>
      <c r="AY614" s="24" t="str">
        <f>_xlfn.XLOOKUP(B614,'[7]ALL SITES DOWN'!$D:$D,'[7]ALL SITES DOWN'!$J:$J,"")</f>
        <v/>
      </c>
      <c r="AZ614" s="24" t="str">
        <f>_xlfn.XLOOKUP(B614,'[8]ALL SITES DOWN'!$D:$D,'[8]ALL SITES DOWN'!$J:$J,"")</f>
        <v/>
      </c>
      <c r="BA614" s="9" t="str">
        <f>_xlfn.XLOOKUP(B614,[9]sheet1!$AC:$AC,[9]sheet1!$AF:$AF,"")</f>
        <v/>
      </c>
      <c r="BB614" s="14" t="s">
        <v>5537</v>
      </c>
      <c r="BC614" s="14" t="s">
        <v>5537</v>
      </c>
      <c r="BD614" s="14" t="str">
        <f>_xlfn.XLOOKUP(B614,'[10]cell downs 18042026 17h'!$B:$B,'[10]cell downs 18042026 17h'!$B:$B,"")</f>
        <v/>
      </c>
      <c r="BE614" s="14" t="str">
        <f>_xlfn.XLOOKUP(B614,'[11]Cells Huawei 19042026 15h'!$B:$B,'[11]Cells Huawei 19042026 15h'!$B:$B,"")</f>
        <v/>
      </c>
      <c r="BF614" s="9" t="str">
        <f>_xlfn.XLOOKUP(B614,'[12]cells down 19042026 9H40'!$B:$B,'[12]cells down 19042026 9H40'!$B:$B,"")</f>
        <v/>
      </c>
      <c r="BG614" s="9" t="s">
        <v>4238</v>
      </c>
      <c r="BH614" s="9" t="s">
        <v>318</v>
      </c>
    </row>
    <row r="615" spans="1:60" s="9" customFormat="1" x14ac:dyDescent="0.3">
      <c r="A615" s="1" t="s">
        <v>2301</v>
      </c>
      <c r="B615" s="8" t="s">
        <v>2302</v>
      </c>
      <c r="C615" s="3" t="str">
        <f>_xlfn.XLOOKUP(B615,'[1]daily break down'!$D:$D,'[1]daily break down'!$E:$E,"")</f>
        <v>CENTRE</v>
      </c>
      <c r="D615" s="1" t="s">
        <v>11</v>
      </c>
      <c r="E615" s="1" t="s">
        <v>12</v>
      </c>
      <c r="F615" s="3" t="s">
        <v>69</v>
      </c>
      <c r="G615" s="1" t="s">
        <v>1216</v>
      </c>
      <c r="H615" s="42" t="str">
        <f>_xlfn.XLOOKUP(B615,[2]CALCULATION!$B:$B,[2]CALCULATION!$H:$H,"")</f>
        <v>ZTE</v>
      </c>
      <c r="I615" s="34">
        <v>0</v>
      </c>
      <c r="J615" s="34">
        <v>0</v>
      </c>
      <c r="K615" s="34">
        <v>0</v>
      </c>
      <c r="L615" s="34">
        <v>0</v>
      </c>
      <c r="M615" s="34">
        <v>0</v>
      </c>
      <c r="N615" s="34">
        <v>0</v>
      </c>
      <c r="O615" s="34">
        <v>0</v>
      </c>
      <c r="P615" s="34">
        <v>0</v>
      </c>
      <c r="Q615" s="34">
        <v>0</v>
      </c>
      <c r="R615" s="34">
        <v>0</v>
      </c>
      <c r="S615" s="35">
        <v>0</v>
      </c>
      <c r="T615" s="35">
        <v>9.9341386227895893E-3</v>
      </c>
      <c r="U615" s="35">
        <v>0</v>
      </c>
      <c r="V615" s="35">
        <v>0</v>
      </c>
      <c r="W615" s="35">
        <v>9.9341386227895893E-3</v>
      </c>
      <c r="X615" s="35">
        <v>0</v>
      </c>
      <c r="Y615" s="35">
        <v>3.5854571344593684</v>
      </c>
      <c r="Z615" s="35">
        <v>0</v>
      </c>
      <c r="AA615" s="35">
        <v>0</v>
      </c>
      <c r="AB615" s="35">
        <v>0</v>
      </c>
      <c r="AC615" s="35">
        <v>0</v>
      </c>
      <c r="AD615" s="35">
        <v>0</v>
      </c>
      <c r="AE615" s="58" t="s">
        <v>5560</v>
      </c>
      <c r="AF615" s="58"/>
      <c r="AG615" s="57" t="str" cm="1">
        <f t="array" ref="AG615">IFERROR(_xlfn.IFS(
AI615="MPR ISSUE","PDH",
AI615="BSS Hardware Issue","BSS",
AI615="Sites strategiques, MLL, Pylone, etc.","ENVTECH",
AI615="AKTIVCO DEFAUT GE &amp; POWER Cabinet","AKTIVCO",
AI615="AKTIVCO Coupure ENEO &amp; Baisse de tension","AKTIVCO GRID ONLY",
AI615="Coupure ENEO &amp; Baisse de tension","IHS GRID ONLY",
AI615="Defaut GE &amp; POWER Cabinet","IHS",
AI615="Sharing","Partners",
AI615="Sites strategiques &amp; DataCenter","SST &amp; DC",
AI615="Exclu","Exclu",
AI615="SAT","SAT",
AI615="SPARE-ISSUE","SPARE-ISSUE",
AI615="Fiber CAmtel","TRANS_FO_CAMTEL",
AI615="Fiber AOF","Fiber AOF",
AI615="Projet OCM (HUAWEI)","TRAVAUX-HUAWEI",
AI615="Projet OCM (NOKIA)","TRAVAUX-NOKIA",
AI615="ACCESS-ISSUE","ACCESS-ISSUE",
AI615="Projet OCM (ZTE, NOKIA, autres projets)","TRAVAUX OCM",
AI615="No root CAuse","No root cause",
AI615="ODU HS","PDH",
AI615="IP &amp; VLAN","PDH",
AI615="Warehouse HUAWEI","SPARE-ISSUE",
AI615="SPARE-HS","SPARE-ISSUE",
AI615="Power Telco","BSS",AI615="no impacts","no impacts"
),"")</f>
        <v>no impacts</v>
      </c>
      <c r="AH615" s="57" t="str" cm="1">
        <f t="array" ref="AH615">IFERROR(_xlfn.IFS(
AI615="MPR ISSUE","TX ISSUE",
AI615="BSS Hardware Issue","RAN ISSUE",
AI615="Sites strategiques, MLL, Pylone, etc.","ENVTECH",
AI615="AKTIVCO DEFAUT GE &amp; POWER Cabinet","POWER ISSUE",
AI615="AKTIVCO Coupure ENEO &amp; Baisse de tension","POWER ISSUE",
AI615="Coupure ENEO &amp; Baisse de tension","POWER ISSUE",
AI615="Defaut GE &amp; POWER Cabinet","POWER ISSUE",
AI615="Sharing","POWER ISSUE",
AI615="Sites strategiques &amp; DataCenter","POWER ISSUE",
AI615="Exclu","Exclu",
AI615="SAT","TX ISSUE",
AI615="SPARE-ISSUE","SPARE-ISSUE",
AI615="Fiber CAmtel","TX ISSUE",
AI615="Fiber AOF","TX ISSUE",
AI615="Projet OCM (HUAWEI)","TRAVAUX-HUAWEI",
AI615="Projet OCM (NOKIA)","TRAVAUX -NOKIA",
AI615="ACCESS-ISSUE","ACCESS-ISSUE",
AI615="Projet OCM (ZTE, NOKIA, autres projets)","TRAVAUX OCM",
AI615="No root CAuse","No root cause",
AI615="ODU HS","TX ISSUE",
AI615="IP &amp; VLAN","TX ISSUE",
AI615="Warehouse HUAWEI","SPARE-ISSUE",
AI615="SPARE-HS","SPARE-ISSUE",
AI615="Power Telco","RAN ISSUE",AI615="no impacts","no impacts"
),"")</f>
        <v>no impacts</v>
      </c>
      <c r="AI615" s="85" t="s">
        <v>5998</v>
      </c>
      <c r="AJ615" s="57" t="str" cm="1">
        <f t="array" ref="AJ615">IFERROR(_xlfn.IFS(
AI615="MPR ISSUE","ACTIVE",
AI615="BSS Hardware Issue","ACTIVE",
AI615="Sites strategiques, MLL, Pylone, etc.","PASSIVE",
AI615="AKTIVCO DEFAUT GE &amp; POWER Cabinet","PASSIVE",
AI615="AKTIVCO Coupure ENEO &amp; Baisse de tension","PASSIVE",
AI615="Coupure ENEO &amp; Baisse de tension","PASSIVE",
AI615="Defaut GE &amp; POWER Cabinet","PASSIVE",
AI615="Sharing","PASSIVE",
AI615="Sites strategiques &amp; DataCenter","PASSIVE",
AI615="Exclu","Exclu",
AI615="SAT","ACTIVE",
AI615="SPARE-ISSUE","SPARE-ISSUE",
AI615="Fiber CAmtel","ACTIVE",
AI615="Fiber AOF","ACTIVE",
AI615="Projet OCM (HUAWEI)","PLANNED WORKS",
AI615="Projet OCM (NOKIA)","PLANNED WORKS",
AI615="ACCESS-ISSUE","ACCESS-ISSUE",
AI615="Projet OCM (ZTE, NOKIA, autres projets)","PLANNED WORKS",
AI615="No root CAuse","No root cause",
AI615="ODU HS","ACTIVE",
AI615="IP &amp; VLAN","ACTIVE",
AI615="Warehouse HUAWEI","SPARE-ISSUE",
AI615="SPARE-HS","SPARE-ISSUE",
AI615="Power Telco","ACTIVE", AI615="no impacts","no impacts"
),"")</f>
        <v>no impacts</v>
      </c>
      <c r="AK615" s="23" t="s">
        <v>5537</v>
      </c>
      <c r="AL615" s="23" t="str">
        <f t="shared" si="20"/>
        <v>SUD_228</v>
      </c>
      <c r="AN615" s="9" t="s">
        <v>5537</v>
      </c>
      <c r="AO615" s="23" t="str">
        <f>_xlfn.XLOOKUP(B615,'INCIDENT-05-03-2026'!E:E,'INCIDENT-05-03-2026'!F:F,"")</f>
        <v/>
      </c>
      <c r="AP615" s="7" t="s">
        <v>5537</v>
      </c>
      <c r="AQ615" s="6"/>
      <c r="AR615" s="7"/>
      <c r="AS615" s="3" t="str">
        <f>_xlfn.XLOOKUP(B615,'[3]tt num | region | site id'!$C:$C,'[3]tt num | region | site id'!$Q:$Q,"")</f>
        <v/>
      </c>
      <c r="AT615" s="24" t="str">
        <f>_xlfn.XLOOKUP(B615,'[4]Cells Huawei 03052026 12h'!$B:$B,'[4]Cells Huawei 03052026 12h'!$T:$T,"")</f>
        <v/>
      </c>
      <c r="AU615" s="24" t="str">
        <f>_xlfn.XLOOKUP(B615,'[5]cells down 02052026 8h50'!$B:$B,'[5]cells down 02052026 8h50'!$R:$R,"")</f>
        <v/>
      </c>
      <c r="AV615" s="24" t="str">
        <f>_xlfn.XLOOKUP(B615,'[5]cells down 02052026 13h50'!$B:$B,'[5]cells down 02052026 13h50'!$R:$R,"")</f>
        <v/>
      </c>
      <c r="AW615" s="24" t="str">
        <f>_xlfn.XLOOKUP(B615,'[5]cells down 02052026 13h50'!$B:$B,'[5]cells down 02052026 13h50'!$R:$R,"")</f>
        <v/>
      </c>
      <c r="AX615" s="24" t="str">
        <f>_xlfn.XLOOKUP(B615,'[6]cell downs 03052026 8h40 '!$B:$B,'[6]cell downs 03052026 8h40 '!$R:$R,"")</f>
        <v/>
      </c>
      <c r="AY615" s="24" t="str">
        <f>_xlfn.XLOOKUP(B615,'[7]ALL SITES DOWN'!$D:$D,'[7]ALL SITES DOWN'!$J:$J,"")</f>
        <v/>
      </c>
      <c r="AZ615" s="24" t="str">
        <f>_xlfn.XLOOKUP(B615,'[8]ALL SITES DOWN'!$D:$D,'[8]ALL SITES DOWN'!$J:$J,"")</f>
        <v/>
      </c>
      <c r="BA615" s="9" t="str">
        <f>_xlfn.XLOOKUP(B615,[9]sheet1!$AC:$AC,[9]sheet1!$AF:$AF,"")</f>
        <v/>
      </c>
      <c r="BB615" s="14" t="s">
        <v>5537</v>
      </c>
      <c r="BC615" s="14" t="s">
        <v>5537</v>
      </c>
      <c r="BD615" s="14" t="str">
        <f>_xlfn.XLOOKUP(B615,'[10]cell downs 18042026 17h'!$B:$B,'[10]cell downs 18042026 17h'!$B:$B,"")</f>
        <v/>
      </c>
      <c r="BE615" s="14" t="str">
        <f>_xlfn.XLOOKUP(B615,'[11]Cells Huawei 19042026 15h'!$B:$B,'[11]Cells Huawei 19042026 15h'!$B:$B,"")</f>
        <v/>
      </c>
      <c r="BF615" s="9" t="str">
        <f>_xlfn.XLOOKUP(B615,'[12]cells down 19042026 9H40'!$B:$B,'[12]cells down 19042026 9H40'!$B:$B,"")</f>
        <v/>
      </c>
      <c r="BG615" s="9" t="s">
        <v>2302</v>
      </c>
      <c r="BH615" s="9" t="s">
        <v>5579</v>
      </c>
    </row>
    <row r="616" spans="1:60" s="9" customFormat="1" ht="24" customHeight="1" x14ac:dyDescent="0.3">
      <c r="A616" s="1" t="s">
        <v>582</v>
      </c>
      <c r="B616" s="8" t="s">
        <v>583</v>
      </c>
      <c r="C616" s="3" t="str">
        <f>_xlfn.XLOOKUP(B616,'[1]daily break down'!$D:$D,'[1]daily break down'!$E:$E,"")</f>
        <v>OUEST</v>
      </c>
      <c r="D616" s="1" t="s">
        <v>11</v>
      </c>
      <c r="E616" s="1" t="s">
        <v>12</v>
      </c>
      <c r="F616" s="3" t="s">
        <v>102</v>
      </c>
      <c r="G616" s="1" t="s">
        <v>103</v>
      </c>
      <c r="H616" s="40" t="str">
        <f>_xlfn.XLOOKUP(B616,[2]CALCULATION!$B:$B,[2]CALCULATION!$H:$H,"")</f>
        <v>Huawei</v>
      </c>
      <c r="I616" s="34">
        <v>0</v>
      </c>
      <c r="J616" s="34">
        <v>0</v>
      </c>
      <c r="K616" s="34">
        <v>0</v>
      </c>
      <c r="L616" s="34">
        <v>0</v>
      </c>
      <c r="M616" s="34">
        <v>0</v>
      </c>
      <c r="N616" s="34">
        <v>0</v>
      </c>
      <c r="O616" s="34">
        <v>0</v>
      </c>
      <c r="P616" s="34">
        <v>0</v>
      </c>
      <c r="Q616" s="34">
        <v>0</v>
      </c>
      <c r="R616" s="34">
        <v>0</v>
      </c>
      <c r="S616" s="35">
        <v>0</v>
      </c>
      <c r="T616" s="35">
        <v>0</v>
      </c>
      <c r="U616" s="35">
        <v>0</v>
      </c>
      <c r="V616" s="35">
        <v>0</v>
      </c>
      <c r="W616" s="35">
        <v>0</v>
      </c>
      <c r="X616" s="35">
        <v>0</v>
      </c>
      <c r="Y616" s="35">
        <v>3.4963174130290242</v>
      </c>
      <c r="Z616" s="35">
        <v>0</v>
      </c>
      <c r="AA616" s="35">
        <v>0</v>
      </c>
      <c r="AB616" s="35">
        <v>0</v>
      </c>
      <c r="AC616" s="35">
        <v>0</v>
      </c>
      <c r="AD616" s="35">
        <v>0</v>
      </c>
      <c r="AE616" s="58" t="s">
        <v>5560</v>
      </c>
      <c r="AF616" s="58"/>
      <c r="AG616" s="57" t="str" cm="1">
        <f t="array" ref="AG616">IFERROR(_xlfn.IFS(
AI616="MPR ISSUE","PDH",
AI616="BSS Hardware Issue","BSS",
AI616="Sites strategiques, MLL, Pylone, etc.","ENVTECH",
AI616="AKTIVCO DEFAUT GE &amp; POWER Cabinet","AKTIVCO",
AI616="AKTIVCO Coupure ENEO &amp; Baisse de tension","AKTIVCO GRID ONLY",
AI616="Coupure ENEO &amp; Baisse de tension","IHS GRID ONLY",
AI616="Defaut GE &amp; POWER Cabinet","IHS",
AI616="Sharing","Partners",
AI616="Sites strategiques &amp; DataCenter","SST &amp; DC",
AI616="Exclu","Exclu",
AI616="SAT","SAT",
AI616="SPARE-ISSUE","SPARE-ISSUE",
AI616="Fiber CAmtel","TRANS_FO_CAMTEL",
AI616="Fiber AOF","Fiber AOF",
AI616="Projet OCM (HUAWEI)","TRAVAUX-HUAWEI",
AI616="Projet OCM (NOKIA)","TRAVAUX-NOKIA",
AI616="ACCESS-ISSUE","ACCESS-ISSUE",
AI616="Projet OCM (ZTE, NOKIA, autres projets)","TRAVAUX OCM",
AI616="No root CAuse","No root cause",
AI616="ODU HS","PDH",
AI616="IP &amp; VLAN","PDH",
AI616="Warehouse HUAWEI","SPARE-ISSUE",
AI616="SPARE-HS","SPARE-ISSUE",
AI616="Power Telco","BSS",AI616="no impacts","no impacts"
),"")</f>
        <v>no impacts</v>
      </c>
      <c r="AH616" s="57" t="str" cm="1">
        <f t="array" ref="AH616">IFERROR(_xlfn.IFS(
AI616="MPR ISSUE","TX ISSUE",
AI616="BSS Hardware Issue","RAN ISSUE",
AI616="Sites strategiques, MLL, Pylone, etc.","ENVTECH",
AI616="AKTIVCO DEFAUT GE &amp; POWER Cabinet","POWER ISSUE",
AI616="AKTIVCO Coupure ENEO &amp; Baisse de tension","POWER ISSUE",
AI616="Coupure ENEO &amp; Baisse de tension","POWER ISSUE",
AI616="Defaut GE &amp; POWER Cabinet","POWER ISSUE",
AI616="Sharing","POWER ISSUE",
AI616="Sites strategiques &amp; DataCenter","POWER ISSUE",
AI616="Exclu","Exclu",
AI616="SAT","TX ISSUE",
AI616="SPARE-ISSUE","SPARE-ISSUE",
AI616="Fiber CAmtel","TX ISSUE",
AI616="Fiber AOF","TX ISSUE",
AI616="Projet OCM (HUAWEI)","TRAVAUX-HUAWEI",
AI616="Projet OCM (NOKIA)","TRAVAUX -NOKIA",
AI616="ACCESS-ISSUE","ACCESS-ISSUE",
AI616="Projet OCM (ZTE, NOKIA, autres projets)","TRAVAUX OCM",
AI616="No root CAuse","No root cause",
AI616="ODU HS","TX ISSUE",
AI616="IP &amp; VLAN","TX ISSUE",
AI616="Warehouse HUAWEI","SPARE-ISSUE",
AI616="SPARE-HS","SPARE-ISSUE",
AI616="Power Telco","RAN ISSUE",AI616="no impacts","no impacts"
),"")</f>
        <v>no impacts</v>
      </c>
      <c r="AI616" s="85" t="s">
        <v>5998</v>
      </c>
      <c r="AJ616" s="57" t="str" cm="1">
        <f t="array" ref="AJ616">IFERROR(_xlfn.IFS(
AI616="MPR ISSUE","ACTIVE",
AI616="BSS Hardware Issue","ACTIVE",
AI616="Sites strategiques, MLL, Pylone, etc.","PASSIVE",
AI616="AKTIVCO DEFAUT GE &amp; POWER Cabinet","PASSIVE",
AI616="AKTIVCO Coupure ENEO &amp; Baisse de tension","PASSIVE",
AI616="Coupure ENEO &amp; Baisse de tension","PASSIVE",
AI616="Defaut GE &amp; POWER Cabinet","PASSIVE",
AI616="Sharing","PASSIVE",
AI616="Sites strategiques &amp; DataCenter","PASSIVE",
AI616="Exclu","Exclu",
AI616="SAT","ACTIVE",
AI616="SPARE-ISSUE","SPARE-ISSUE",
AI616="Fiber CAmtel","ACTIVE",
AI616="Fiber AOF","ACTIVE",
AI616="Projet OCM (HUAWEI)","PLANNED WORKS",
AI616="Projet OCM (NOKIA)","PLANNED WORKS",
AI616="ACCESS-ISSUE","ACCESS-ISSUE",
AI616="Projet OCM (ZTE, NOKIA, autres projets)","PLANNED WORKS",
AI616="No root CAuse","No root cause",
AI616="ODU HS","ACTIVE",
AI616="IP &amp; VLAN","ACTIVE",
AI616="Warehouse HUAWEI","SPARE-ISSUE",
AI616="SPARE-HS","SPARE-ISSUE",
AI616="Power Telco","ACTIVE", AI616="no impacts","no impacts"
),"")</f>
        <v>no impacts</v>
      </c>
      <c r="AK616" s="23" t="s">
        <v>5537</v>
      </c>
      <c r="AL616" s="23" t="str">
        <f t="shared" si="20"/>
        <v>OST_096</v>
      </c>
      <c r="AN616" s="9" t="s">
        <v>5537</v>
      </c>
      <c r="AO616" s="23" t="str">
        <f>_xlfn.XLOOKUP(B616,'INCIDENT-05-03-2026'!E:E,'INCIDENT-05-03-2026'!F:F,"")</f>
        <v/>
      </c>
      <c r="AP616" s="7" t="s">
        <v>5537</v>
      </c>
      <c r="AQ616" s="6"/>
      <c r="AR616" s="7"/>
      <c r="AS616" s="3" t="str">
        <f>_xlfn.XLOOKUP(B616,'[3]tt num | region | site id'!$C:$C,'[3]tt num | region | site id'!$Q:$Q,"")</f>
        <v/>
      </c>
      <c r="AT616" s="24" t="str">
        <f>_xlfn.XLOOKUP(B616,'[4]Cells Huawei 03052026 12h'!$B:$B,'[4]Cells Huawei 03052026 12h'!$T:$T,"")</f>
        <v/>
      </c>
      <c r="AU616" s="24" t="str">
        <f>_xlfn.XLOOKUP(B616,'[5]cells down 02052026 8h50'!$B:$B,'[5]cells down 02052026 8h50'!$R:$R,"")</f>
        <v/>
      </c>
      <c r="AV616" s="24" t="str">
        <f>_xlfn.XLOOKUP(B616,'[5]cells down 02052026 13h50'!$B:$B,'[5]cells down 02052026 13h50'!$R:$R,"")</f>
        <v/>
      </c>
      <c r="AW616" s="24" t="str">
        <f>_xlfn.XLOOKUP(B616,'[5]cells down 02052026 13h50'!$B:$B,'[5]cells down 02052026 13h50'!$R:$R,"")</f>
        <v/>
      </c>
      <c r="AX616" s="24" t="str">
        <f>_xlfn.XLOOKUP(B616,'[6]cell downs 03052026 8h40 '!$B:$B,'[6]cell downs 03052026 8h40 '!$R:$R,"")</f>
        <v/>
      </c>
      <c r="AY616" s="24" t="str">
        <f>_xlfn.XLOOKUP(B616,'[7]ALL SITES DOWN'!$D:$D,'[7]ALL SITES DOWN'!$J:$J,"")</f>
        <v/>
      </c>
      <c r="AZ616" s="24" t="str">
        <f>_xlfn.XLOOKUP(B616,'[8]ALL SITES DOWN'!$D:$D,'[8]ALL SITES DOWN'!$J:$J,"")</f>
        <v/>
      </c>
      <c r="BA616" s="9" t="str">
        <f>_xlfn.XLOOKUP(B616,[9]sheet1!$AC:$AC,[9]sheet1!$AF:$AF,"")</f>
        <v/>
      </c>
      <c r="BB616" s="14" t="s">
        <v>5537</v>
      </c>
      <c r="BC616" s="14" t="s">
        <v>5537</v>
      </c>
      <c r="BD616" s="14" t="str">
        <f>_xlfn.XLOOKUP(B616,'[10]cell downs 18042026 17h'!$B:$B,'[10]cell downs 18042026 17h'!$B:$B,"")</f>
        <v/>
      </c>
      <c r="BE616" s="14" t="str">
        <f>_xlfn.XLOOKUP(B616,'[11]Cells Huawei 19042026 15h'!$B:$B,'[11]Cells Huawei 19042026 15h'!$B:$B,"")</f>
        <v/>
      </c>
      <c r="BF616" s="9" t="str">
        <f>_xlfn.XLOOKUP(B616,'[12]cells down 19042026 9H40'!$B:$B,'[12]cells down 19042026 9H40'!$B:$B,"")</f>
        <v/>
      </c>
      <c r="BG616" s="9" t="s">
        <v>5537</v>
      </c>
      <c r="BH616" s="9" t="s">
        <v>5537</v>
      </c>
    </row>
    <row r="617" spans="1:60" s="9" customFormat="1" x14ac:dyDescent="0.3">
      <c r="A617" s="1" t="s">
        <v>1741</v>
      </c>
      <c r="B617" s="8" t="s">
        <v>1742</v>
      </c>
      <c r="C617" s="3" t="str">
        <f>_xlfn.XLOOKUP(B617,'[1]daily break down'!$D:$D,'[1]daily break down'!$E:$E,"")</f>
        <v>Garoua</v>
      </c>
      <c r="D617" s="1" t="s">
        <v>21</v>
      </c>
      <c r="E617" s="1" t="s">
        <v>36</v>
      </c>
      <c r="F617" s="3" t="s">
        <v>23</v>
      </c>
      <c r="G617" s="1" t="s">
        <v>24</v>
      </c>
      <c r="H617" s="40" t="str">
        <f>_xlfn.XLOOKUP(B617,[2]CALCULATION!$B:$B,[2]CALCULATION!$H:$H,"")</f>
        <v>Huawei</v>
      </c>
      <c r="I617" s="34">
        <v>0</v>
      </c>
      <c r="J617" s="34">
        <v>1.8473574121158682</v>
      </c>
      <c r="K617" s="34">
        <v>5.0657686348032289</v>
      </c>
      <c r="L617" s="34">
        <v>0</v>
      </c>
      <c r="M617" s="34">
        <v>0</v>
      </c>
      <c r="N617" s="34">
        <v>0</v>
      </c>
      <c r="O617" s="34">
        <v>0</v>
      </c>
      <c r="P617" s="34">
        <v>8.1006925717612213E-2</v>
      </c>
      <c r="Q617" s="34">
        <v>6.1533695456763482</v>
      </c>
      <c r="R617" s="34">
        <v>5.2857999960049424</v>
      </c>
      <c r="S617" s="35">
        <v>0</v>
      </c>
      <c r="T617" s="35">
        <v>0</v>
      </c>
      <c r="U617" s="35">
        <v>1.1254826172192687</v>
      </c>
      <c r="V617" s="35">
        <v>0</v>
      </c>
      <c r="W617" s="35">
        <v>0</v>
      </c>
      <c r="X617" s="35">
        <v>0</v>
      </c>
      <c r="Y617" s="35">
        <v>3.4864011094845524</v>
      </c>
      <c r="Z617" s="35">
        <v>5.2924881503739671</v>
      </c>
      <c r="AA617" s="35">
        <v>0</v>
      </c>
      <c r="AB617" s="35">
        <v>0</v>
      </c>
      <c r="AC617" s="35">
        <v>0</v>
      </c>
      <c r="AD617" s="35">
        <v>0</v>
      </c>
      <c r="AE617" s="58" t="s">
        <v>5560</v>
      </c>
      <c r="AF617" s="58"/>
      <c r="AG617" s="57" t="str" cm="1">
        <f t="array" ref="AG617">IFERROR(_xlfn.IFS(
AI617="MPR ISSUE","PDH",
AI617="BSS Hardware Issue","BSS",
AI617="Sites strategiques, MLL, Pylone, etc.","ENVTECH",
AI617="AKTIVCO DEFAUT GE &amp; POWER Cabinet","AKTIVCO",
AI617="AKTIVCO Coupure ENEO &amp; Baisse de tension","AKTIVCO GRID ONLY",
AI617="Coupure ENEO &amp; Baisse de tension","IHS GRID ONLY",
AI617="Defaut GE &amp; POWER Cabinet","IHS",
AI617="Sharing","Partners",
AI617="Sites strategiques &amp; DataCenter","SST &amp; DC",
AI617="Exclu","Exclu",
AI617="SAT","SAT",
AI617="SPARE-ISSUE","SPARE-ISSUE",
AI617="Fiber CAmtel","TRANS_FO_CAMTEL",
AI617="Fiber AOF","Fiber AOF",
AI617="Projet OCM (HUAWEI)","TRAVAUX-HUAWEI",
AI617="Projet OCM (NOKIA)","TRAVAUX-NOKIA",
AI617="ACCESS-ISSUE","ACCESS-ISSUE",
AI617="Projet OCM (ZTE, NOKIA, autres projets)","TRAVAUX OCM",
AI617="No root CAuse","No root cause",
AI617="ODU HS","PDH",
AI617="IP &amp; VLAN","PDH",
AI617="Warehouse HUAWEI","SPARE-ISSUE",
AI617="SPARE-HS","SPARE-ISSUE",
AI617="Power Telco","BSS",AI617="no impacts","no impacts"
),"")</f>
        <v>no impacts</v>
      </c>
      <c r="AH617" s="57" t="str" cm="1">
        <f t="array" ref="AH617">IFERROR(_xlfn.IFS(
AI617="MPR ISSUE","TX ISSUE",
AI617="BSS Hardware Issue","RAN ISSUE",
AI617="Sites strategiques, MLL, Pylone, etc.","ENVTECH",
AI617="AKTIVCO DEFAUT GE &amp; POWER Cabinet","POWER ISSUE",
AI617="AKTIVCO Coupure ENEO &amp; Baisse de tension","POWER ISSUE",
AI617="Coupure ENEO &amp; Baisse de tension","POWER ISSUE",
AI617="Defaut GE &amp; POWER Cabinet","POWER ISSUE",
AI617="Sharing","POWER ISSUE",
AI617="Sites strategiques &amp; DataCenter","POWER ISSUE",
AI617="Exclu","Exclu",
AI617="SAT","TX ISSUE",
AI617="SPARE-ISSUE","SPARE-ISSUE",
AI617="Fiber CAmtel","TX ISSUE",
AI617="Fiber AOF","TX ISSUE",
AI617="Projet OCM (HUAWEI)","TRAVAUX-HUAWEI",
AI617="Projet OCM (NOKIA)","TRAVAUX -NOKIA",
AI617="ACCESS-ISSUE","ACCESS-ISSUE",
AI617="Projet OCM (ZTE, NOKIA, autres projets)","TRAVAUX OCM",
AI617="No root CAuse","No root cause",
AI617="ODU HS","TX ISSUE",
AI617="IP &amp; VLAN","TX ISSUE",
AI617="Warehouse HUAWEI","SPARE-ISSUE",
AI617="SPARE-HS","SPARE-ISSUE",
AI617="Power Telco","RAN ISSUE",AI617="no impacts","no impacts"
),"")</f>
        <v>no impacts</v>
      </c>
      <c r="AI617" s="85" t="s">
        <v>5998</v>
      </c>
      <c r="AJ617" s="57" t="str" cm="1">
        <f t="array" ref="AJ617">IFERROR(_xlfn.IFS(
AI617="MPR ISSUE","ACTIVE",
AI617="BSS Hardware Issue","ACTIVE",
AI617="Sites strategiques, MLL, Pylone, etc.","PASSIVE",
AI617="AKTIVCO DEFAUT GE &amp; POWER Cabinet","PASSIVE",
AI617="AKTIVCO Coupure ENEO &amp; Baisse de tension","PASSIVE",
AI617="Coupure ENEO &amp; Baisse de tension","PASSIVE",
AI617="Defaut GE &amp; POWER Cabinet","PASSIVE",
AI617="Sharing","PASSIVE",
AI617="Sites strategiques &amp; DataCenter","PASSIVE",
AI617="Exclu","Exclu",
AI617="SAT","ACTIVE",
AI617="SPARE-ISSUE","SPARE-ISSUE",
AI617="Fiber CAmtel","ACTIVE",
AI617="Fiber AOF","ACTIVE",
AI617="Projet OCM (HUAWEI)","PLANNED WORKS",
AI617="Projet OCM (NOKIA)","PLANNED WORKS",
AI617="ACCESS-ISSUE","ACCESS-ISSUE",
AI617="Projet OCM (ZTE, NOKIA, autres projets)","PLANNED WORKS",
AI617="No root CAuse","No root cause",
AI617="ODU HS","ACTIVE",
AI617="IP &amp; VLAN","ACTIVE",
AI617="Warehouse HUAWEI","SPARE-ISSUE",
AI617="SPARE-HS","SPARE-ISSUE",
AI617="Power Telco","ACTIVE", AI617="no impacts","no impacts"
),"")</f>
        <v>no impacts</v>
      </c>
      <c r="AK617" s="23" t="s">
        <v>5537</v>
      </c>
      <c r="AL617" s="23" t="str">
        <f t="shared" si="20"/>
        <v>NRD_148</v>
      </c>
      <c r="AN617" s="9" t="s">
        <v>5537</v>
      </c>
      <c r="AO617" s="23" t="str">
        <f>_xlfn.XLOOKUP(B617,'INCIDENT-05-03-2026'!E:E,'INCIDENT-05-03-2026'!F:F,"")</f>
        <v/>
      </c>
      <c r="AP617" s="7" t="s">
        <v>5537</v>
      </c>
      <c r="AQ617" s="6"/>
      <c r="AR617" s="7"/>
      <c r="AS617" s="3" t="str">
        <f>_xlfn.XLOOKUP(B617,'[3]tt num | region | site id'!$C:$C,'[3]tt num | region | site id'!$Q:$Q,"")</f>
        <v/>
      </c>
      <c r="AT617" s="24" t="str">
        <f>_xlfn.XLOOKUP(B617,'[4]Cells Huawei 03052026 12h'!$B:$B,'[4]Cells Huawei 03052026 12h'!$T:$T,"")</f>
        <v/>
      </c>
      <c r="AU617" s="24" t="str">
        <f>_xlfn.XLOOKUP(B617,'[5]cells down 02052026 8h50'!$B:$B,'[5]cells down 02052026 8h50'!$R:$R,"")</f>
        <v/>
      </c>
      <c r="AV617" s="24" t="str">
        <f>_xlfn.XLOOKUP(B617,'[5]cells down 02052026 13h50'!$B:$B,'[5]cells down 02052026 13h50'!$R:$R,"")</f>
        <v/>
      </c>
      <c r="AW617" s="24" t="str">
        <f>_xlfn.XLOOKUP(B617,'[5]cells down 02052026 13h50'!$B:$B,'[5]cells down 02052026 13h50'!$R:$R,"")</f>
        <v/>
      </c>
      <c r="AX617" s="24" t="str">
        <f>_xlfn.XLOOKUP(B617,'[6]cell downs 03052026 8h40 '!$B:$B,'[6]cell downs 03052026 8h40 '!$R:$R,"")</f>
        <v/>
      </c>
      <c r="AY617" s="24" t="str">
        <f>_xlfn.XLOOKUP(B617,'[7]ALL SITES DOWN'!$D:$D,'[7]ALL SITES DOWN'!$J:$J,"")</f>
        <v/>
      </c>
      <c r="AZ617" s="24" t="str">
        <f>_xlfn.XLOOKUP(B617,'[8]ALL SITES DOWN'!$D:$D,'[8]ALL SITES DOWN'!$J:$J,"")</f>
        <v/>
      </c>
      <c r="BA617" s="9" t="str">
        <f>_xlfn.XLOOKUP(B617,[9]sheet1!$AC:$AC,[9]sheet1!$AF:$AF,"")</f>
        <v/>
      </c>
      <c r="BB617" s="14" t="s">
        <v>5537</v>
      </c>
      <c r="BC617" s="14" t="s">
        <v>5537</v>
      </c>
      <c r="BD617" s="14" t="str">
        <f>_xlfn.XLOOKUP(B617,'[10]cell downs 18042026 17h'!$B:$B,'[10]cell downs 18042026 17h'!$B:$B,"")</f>
        <v/>
      </c>
      <c r="BE617" s="14" t="str">
        <f>_xlfn.XLOOKUP(B617,'[11]Cells Huawei 19042026 15h'!$B:$B,'[11]Cells Huawei 19042026 15h'!$B:$B,"")</f>
        <v/>
      </c>
      <c r="BF617" s="9" t="str">
        <f>_xlfn.XLOOKUP(B617,'[12]cells down 19042026 9H40'!$B:$B,'[12]cells down 19042026 9H40'!$B:$B,"")</f>
        <v/>
      </c>
      <c r="BG617" s="9" t="s">
        <v>5537</v>
      </c>
      <c r="BH617" s="9" t="s">
        <v>318</v>
      </c>
    </row>
    <row r="618" spans="1:60" s="9" customFormat="1" x14ac:dyDescent="0.3">
      <c r="A618" s="1" t="s">
        <v>3709</v>
      </c>
      <c r="B618" s="8" t="s">
        <v>3710</v>
      </c>
      <c r="C618" s="3" t="str">
        <f>_xlfn.XLOOKUP(B618,'[1]daily break down'!$D:$D,'[1]daily break down'!$E:$E,"")</f>
        <v>OUEST</v>
      </c>
      <c r="D618" s="1" t="s">
        <v>357</v>
      </c>
      <c r="E618" s="1" t="s">
        <v>5500</v>
      </c>
      <c r="F618" s="3" t="s">
        <v>102</v>
      </c>
      <c r="G618" s="1" t="s">
        <v>1183</v>
      </c>
      <c r="H618" s="40" t="str">
        <f>_xlfn.XLOOKUP(B618,[2]CALCULATION!$B:$B,[2]CALCULATION!$H:$H,"")</f>
        <v>HUAWEI</v>
      </c>
      <c r="I618" s="34">
        <v>0</v>
      </c>
      <c r="J618" s="34">
        <v>0</v>
      </c>
      <c r="K618" s="34">
        <v>0</v>
      </c>
      <c r="L618" s="34">
        <v>0</v>
      </c>
      <c r="M618" s="34">
        <v>0</v>
      </c>
      <c r="N618" s="34">
        <v>0</v>
      </c>
      <c r="O618" s="34">
        <v>0</v>
      </c>
      <c r="P618" s="34">
        <v>0</v>
      </c>
      <c r="Q618" s="34">
        <v>0</v>
      </c>
      <c r="R618" s="34">
        <v>0</v>
      </c>
      <c r="S618" s="35">
        <v>0</v>
      </c>
      <c r="T618" s="35">
        <v>0</v>
      </c>
      <c r="U618" s="35">
        <v>0</v>
      </c>
      <c r="V618" s="35">
        <v>0</v>
      </c>
      <c r="W618" s="35">
        <v>0</v>
      </c>
      <c r="X618" s="35">
        <v>0</v>
      </c>
      <c r="Y618" s="35">
        <v>3.4671570599800816</v>
      </c>
      <c r="Z618" s="35">
        <v>0</v>
      </c>
      <c r="AA618" s="35">
        <v>0</v>
      </c>
      <c r="AB618" s="35">
        <v>0</v>
      </c>
      <c r="AC618" s="35">
        <v>0</v>
      </c>
      <c r="AD618" s="35">
        <v>0</v>
      </c>
      <c r="AE618" s="58" t="s">
        <v>5603</v>
      </c>
      <c r="AF618" s="58"/>
      <c r="AG618" s="57" t="str" cm="1">
        <f t="array" ref="AG618">IFERROR(_xlfn.IFS(
AI618="MPR ISSUE","PDH",
AI618="BSS Hardware Issue","BSS",
AI618="Sites strategiques, MLL, Pylone, etc.","ENVTECH",
AI618="AKTIVCO DEFAUT GE &amp; POWER Cabinet","AKTIVCO",
AI618="AKTIVCO Coupure ENEO &amp; Baisse de tension","AKTIVCO GRID ONLY",
AI618="Coupure ENEO &amp; Baisse de tension","IHS GRID ONLY",
AI618="Defaut GE &amp; POWER Cabinet","IHS",
AI618="Sharing","Partners",
AI618="Sites strategiques &amp; DataCenter","SST &amp; DC",
AI618="Exclu","Exclu",
AI618="SAT","SAT",
AI618="SPARE-ISSUE","SPARE-ISSUE",
AI618="Fiber CAmtel","TRANS_FO_CAMTEL",
AI618="Fiber AOF","Fiber AOF",
AI618="Projet OCM (HUAWEI)","TRAVAUX-HUAWEI",
AI618="Projet OCM (NOKIA)","TRAVAUX-NOKIA",
AI618="ACCESS-ISSUE","ACCESS-ISSUE",
AI618="Projet OCM (ZTE, NOKIA, autres projets)","TRAVAUX OCM",
AI618="No root CAuse","No root cause",
AI618="ODU HS","PDH",
AI618="IP &amp; VLAN","PDH",
AI618="Warehouse HUAWEI","SPARE-ISSUE",
AI618="SPARE-HS","SPARE-ISSUE",
AI618="Power Telco","BSS",AI618="no impacts","no impacts"
),"")</f>
        <v>no impacts</v>
      </c>
      <c r="AH618" s="57" t="str" cm="1">
        <f t="array" ref="AH618">IFERROR(_xlfn.IFS(
AI618="MPR ISSUE","TX ISSUE",
AI618="BSS Hardware Issue","RAN ISSUE",
AI618="Sites strategiques, MLL, Pylone, etc.","ENVTECH",
AI618="AKTIVCO DEFAUT GE &amp; POWER Cabinet","POWER ISSUE",
AI618="AKTIVCO Coupure ENEO &amp; Baisse de tension","POWER ISSUE",
AI618="Coupure ENEO &amp; Baisse de tension","POWER ISSUE",
AI618="Defaut GE &amp; POWER Cabinet","POWER ISSUE",
AI618="Sharing","POWER ISSUE",
AI618="Sites strategiques &amp; DataCenter","POWER ISSUE",
AI618="Exclu","Exclu",
AI618="SAT","TX ISSUE",
AI618="SPARE-ISSUE","SPARE-ISSUE",
AI618="Fiber CAmtel","TX ISSUE",
AI618="Fiber AOF","TX ISSUE",
AI618="Projet OCM (HUAWEI)","TRAVAUX-HUAWEI",
AI618="Projet OCM (NOKIA)","TRAVAUX -NOKIA",
AI618="ACCESS-ISSUE","ACCESS-ISSUE",
AI618="Projet OCM (ZTE, NOKIA, autres projets)","TRAVAUX OCM",
AI618="No root CAuse","No root cause",
AI618="ODU HS","TX ISSUE",
AI618="IP &amp; VLAN","TX ISSUE",
AI618="Warehouse HUAWEI","SPARE-ISSUE",
AI618="SPARE-HS","SPARE-ISSUE",
AI618="Power Telco","RAN ISSUE",AI618="no impacts","no impacts"
),"")</f>
        <v>no impacts</v>
      </c>
      <c r="AI618" s="85" t="s">
        <v>5998</v>
      </c>
      <c r="AJ618" s="57" t="str" cm="1">
        <f t="array" ref="AJ618">IFERROR(_xlfn.IFS(
AI618="MPR ISSUE","ACTIVE",
AI618="BSS Hardware Issue","ACTIVE",
AI618="Sites strategiques, MLL, Pylone, etc.","PASSIVE",
AI618="AKTIVCO DEFAUT GE &amp; POWER Cabinet","PASSIVE",
AI618="AKTIVCO Coupure ENEO &amp; Baisse de tension","PASSIVE",
AI618="Coupure ENEO &amp; Baisse de tension","PASSIVE",
AI618="Defaut GE &amp; POWER Cabinet","PASSIVE",
AI618="Sharing","PASSIVE",
AI618="Sites strategiques &amp; DataCenter","PASSIVE",
AI618="Exclu","Exclu",
AI618="SAT","ACTIVE",
AI618="SPARE-ISSUE","SPARE-ISSUE",
AI618="Fiber CAmtel","ACTIVE",
AI618="Fiber AOF","ACTIVE",
AI618="Projet OCM (HUAWEI)","PLANNED WORKS",
AI618="Projet OCM (NOKIA)","PLANNED WORKS",
AI618="ACCESS-ISSUE","ACCESS-ISSUE",
AI618="Projet OCM (ZTE, NOKIA, autres projets)","PLANNED WORKS",
AI618="No root CAuse","No root cause",
AI618="ODU HS","ACTIVE",
AI618="IP &amp; VLAN","ACTIVE",
AI618="Warehouse HUAWEI","SPARE-ISSUE",
AI618="SPARE-HS","SPARE-ISSUE",
AI618="Power Telco","ACTIVE", AI618="no impacts","no impacts"
),"")</f>
        <v>no impacts</v>
      </c>
      <c r="AK618" s="23" t="s">
        <v>5537</v>
      </c>
      <c r="AL618" s="23" t="str">
        <f t="shared" si="20"/>
        <v>OST_283</v>
      </c>
      <c r="AN618" s="9" t="s">
        <v>5537</v>
      </c>
      <c r="AO618" s="23" t="str">
        <f>_xlfn.XLOOKUP(B618,'INCIDENT-05-03-2026'!E:E,'INCIDENT-05-03-2026'!F:F,"")</f>
        <v/>
      </c>
      <c r="AP618" s="7" t="s">
        <v>5537</v>
      </c>
      <c r="AQ618" s="6"/>
      <c r="AR618" s="7"/>
      <c r="AS618" s="3" t="str">
        <f>_xlfn.XLOOKUP(B618,'[3]tt num | region | site id'!$C:$C,'[3]tt num | region | site id'!$Q:$Q,"")</f>
        <v/>
      </c>
      <c r="AT618" s="24" t="str">
        <f>_xlfn.XLOOKUP(B618,'[4]Cells Huawei 03052026 12h'!$B:$B,'[4]Cells Huawei 03052026 12h'!$T:$T,"")</f>
        <v/>
      </c>
      <c r="AU618" s="24" t="str">
        <f>_xlfn.XLOOKUP(B618,'[5]cells down 02052026 8h50'!$B:$B,'[5]cells down 02052026 8h50'!$R:$R,"")</f>
        <v/>
      </c>
      <c r="AV618" s="24" t="str">
        <f>_xlfn.XLOOKUP(B618,'[5]cells down 02052026 13h50'!$B:$B,'[5]cells down 02052026 13h50'!$R:$R,"")</f>
        <v/>
      </c>
      <c r="AW618" s="24" t="str">
        <f>_xlfn.XLOOKUP(B618,'[5]cells down 02052026 13h50'!$B:$B,'[5]cells down 02052026 13h50'!$R:$R,"")</f>
        <v/>
      </c>
      <c r="AX618" s="24" t="str">
        <f>_xlfn.XLOOKUP(B618,'[6]cell downs 03052026 8h40 '!$B:$B,'[6]cell downs 03052026 8h40 '!$R:$R,"")</f>
        <v/>
      </c>
      <c r="AY618" s="24" t="str">
        <f>_xlfn.XLOOKUP(B618,'[7]ALL SITES DOWN'!$D:$D,'[7]ALL SITES DOWN'!$J:$J,"")</f>
        <v/>
      </c>
      <c r="AZ618" s="24" t="str">
        <f>_xlfn.XLOOKUP(B618,'[8]ALL SITES DOWN'!$D:$D,'[8]ALL SITES DOWN'!$J:$J,"")</f>
        <v/>
      </c>
      <c r="BA618" s="9" t="str">
        <f>_xlfn.XLOOKUP(B618,[9]sheet1!$AC:$AC,[9]sheet1!$AF:$AF,"")</f>
        <v/>
      </c>
      <c r="BB618" s="14" t="s">
        <v>5537</v>
      </c>
      <c r="BC618" s="14" t="s">
        <v>5537</v>
      </c>
      <c r="BD618" s="14" t="str">
        <f>_xlfn.XLOOKUP(B618,'[10]cell downs 18042026 17h'!$B:$B,'[10]cell downs 18042026 17h'!$B:$B,"")</f>
        <v/>
      </c>
      <c r="BE618" s="14" t="str">
        <f>_xlfn.XLOOKUP(B618,'[11]Cells Huawei 19042026 15h'!$B:$B,'[11]Cells Huawei 19042026 15h'!$B:$B,"")</f>
        <v>OST_283</v>
      </c>
      <c r="BF618" s="9" t="str">
        <f>_xlfn.XLOOKUP(B618,'[12]cells down 19042026 9H40'!$B:$B,'[12]cells down 19042026 9H40'!$B:$B,"")</f>
        <v/>
      </c>
      <c r="BG618" s="9" t="s">
        <v>5537</v>
      </c>
      <c r="BH618" s="9" t="s">
        <v>5581</v>
      </c>
    </row>
    <row r="619" spans="1:60" s="9" customFormat="1" x14ac:dyDescent="0.3">
      <c r="A619" s="1" t="s">
        <v>1592</v>
      </c>
      <c r="B619" s="8" t="s">
        <v>1593</v>
      </c>
      <c r="C619" s="3" t="str">
        <f>_xlfn.XLOOKUP(B619,'[1]daily break down'!$D:$D,'[1]daily break down'!$E:$E,"")</f>
        <v>NORD</v>
      </c>
      <c r="D619" s="1" t="s">
        <v>11</v>
      </c>
      <c r="E619" s="1" t="s">
        <v>12</v>
      </c>
      <c r="F619" s="3" t="s">
        <v>23</v>
      </c>
      <c r="G619" s="1" t="s">
        <v>24</v>
      </c>
      <c r="H619" s="40" t="str">
        <f>_xlfn.XLOOKUP(B619,[2]CALCULATION!$B:$B,[2]CALCULATION!$H:$H,"")</f>
        <v>Huawei</v>
      </c>
      <c r="I619" s="34">
        <v>0</v>
      </c>
      <c r="J619" s="34">
        <v>0</v>
      </c>
      <c r="K619" s="34">
        <v>5.649920954932897</v>
      </c>
      <c r="L619" s="34">
        <v>0</v>
      </c>
      <c r="M619" s="34">
        <v>0</v>
      </c>
      <c r="N619" s="34">
        <v>0</v>
      </c>
      <c r="O619" s="34">
        <v>0.30289313506433468</v>
      </c>
      <c r="P619" s="34">
        <v>0</v>
      </c>
      <c r="Q619" s="34">
        <v>0</v>
      </c>
      <c r="R619" s="34">
        <v>0</v>
      </c>
      <c r="S619" s="35">
        <v>0</v>
      </c>
      <c r="T619" s="35">
        <v>0</v>
      </c>
      <c r="U619" s="35">
        <v>0</v>
      </c>
      <c r="V619" s="35">
        <v>0</v>
      </c>
      <c r="W619" s="35">
        <v>0</v>
      </c>
      <c r="X619" s="35">
        <v>0</v>
      </c>
      <c r="Y619" s="35">
        <v>3.4387992854554219</v>
      </c>
      <c r="Z619" s="35">
        <v>5.8998439073945648E-2</v>
      </c>
      <c r="AA619" s="35">
        <v>0</v>
      </c>
      <c r="AB619" s="35">
        <v>0</v>
      </c>
      <c r="AC619" s="35">
        <v>0</v>
      </c>
      <c r="AD619" s="35">
        <v>0</v>
      </c>
      <c r="AE619" s="58" t="s">
        <v>5560</v>
      </c>
      <c r="AF619" s="58"/>
      <c r="AG619" s="57" t="str" cm="1">
        <f t="array" ref="AG619">IFERROR(_xlfn.IFS(
AI619="MPR ISSUE","PDH",
AI619="BSS Hardware Issue","BSS",
AI619="Sites strategiques, MLL, Pylone, etc.","ENVTECH",
AI619="AKTIVCO DEFAUT GE &amp; POWER Cabinet","AKTIVCO",
AI619="AKTIVCO Coupure ENEO &amp; Baisse de tension","AKTIVCO GRID ONLY",
AI619="Coupure ENEO &amp; Baisse de tension","IHS GRID ONLY",
AI619="Defaut GE &amp; POWER Cabinet","IHS",
AI619="Sharing","Partners",
AI619="Sites strategiques &amp; DataCenter","SST &amp; DC",
AI619="Exclu","Exclu",
AI619="SAT","SAT",
AI619="SPARE-ISSUE","SPARE-ISSUE",
AI619="Fiber CAmtel","TRANS_FO_CAMTEL",
AI619="Fiber AOF","Fiber AOF",
AI619="Projet OCM (HUAWEI)","TRAVAUX-HUAWEI",
AI619="Projet OCM (NOKIA)","TRAVAUX-NOKIA",
AI619="ACCESS-ISSUE","ACCESS-ISSUE",
AI619="Projet OCM (ZTE, NOKIA, autres projets)","TRAVAUX OCM",
AI619="No root CAuse","No root cause",
AI619="ODU HS","PDH",
AI619="IP &amp; VLAN","PDH",
AI619="Warehouse HUAWEI","SPARE-ISSUE",
AI619="SPARE-HS","SPARE-ISSUE",
AI619="Power Telco","BSS",AI619="no impacts","no impacts"
),"")</f>
        <v>no impacts</v>
      </c>
      <c r="AH619" s="57" t="str" cm="1">
        <f t="array" ref="AH619">IFERROR(_xlfn.IFS(
AI619="MPR ISSUE","TX ISSUE",
AI619="BSS Hardware Issue","RAN ISSUE",
AI619="Sites strategiques, MLL, Pylone, etc.","ENVTECH",
AI619="AKTIVCO DEFAUT GE &amp; POWER Cabinet","POWER ISSUE",
AI619="AKTIVCO Coupure ENEO &amp; Baisse de tension","POWER ISSUE",
AI619="Coupure ENEO &amp; Baisse de tension","POWER ISSUE",
AI619="Defaut GE &amp; POWER Cabinet","POWER ISSUE",
AI619="Sharing","POWER ISSUE",
AI619="Sites strategiques &amp; DataCenter","POWER ISSUE",
AI619="Exclu","Exclu",
AI619="SAT","TX ISSUE",
AI619="SPARE-ISSUE","SPARE-ISSUE",
AI619="Fiber CAmtel","TX ISSUE",
AI619="Fiber AOF","TX ISSUE",
AI619="Projet OCM (HUAWEI)","TRAVAUX-HUAWEI",
AI619="Projet OCM (NOKIA)","TRAVAUX -NOKIA",
AI619="ACCESS-ISSUE","ACCESS-ISSUE",
AI619="Projet OCM (ZTE, NOKIA, autres projets)","TRAVAUX OCM",
AI619="No root CAuse","No root cause",
AI619="ODU HS","TX ISSUE",
AI619="IP &amp; VLAN","TX ISSUE",
AI619="Warehouse HUAWEI","SPARE-ISSUE",
AI619="SPARE-HS","SPARE-ISSUE",
AI619="Power Telco","RAN ISSUE",AI619="no impacts","no impacts"
),"")</f>
        <v>no impacts</v>
      </c>
      <c r="AI619" s="85" t="s">
        <v>5998</v>
      </c>
      <c r="AJ619" s="57" t="str" cm="1">
        <f t="array" ref="AJ619">IFERROR(_xlfn.IFS(
AI619="MPR ISSUE","ACTIVE",
AI619="BSS Hardware Issue","ACTIVE",
AI619="Sites strategiques, MLL, Pylone, etc.","PASSIVE",
AI619="AKTIVCO DEFAUT GE &amp; POWER Cabinet","PASSIVE",
AI619="AKTIVCO Coupure ENEO &amp; Baisse de tension","PASSIVE",
AI619="Coupure ENEO &amp; Baisse de tension","PASSIVE",
AI619="Defaut GE &amp; POWER Cabinet","PASSIVE",
AI619="Sharing","PASSIVE",
AI619="Sites strategiques &amp; DataCenter","PASSIVE",
AI619="Exclu","Exclu",
AI619="SAT","ACTIVE",
AI619="SPARE-ISSUE","SPARE-ISSUE",
AI619="Fiber CAmtel","ACTIVE",
AI619="Fiber AOF","ACTIVE",
AI619="Projet OCM (HUAWEI)","PLANNED WORKS",
AI619="Projet OCM (NOKIA)","PLANNED WORKS",
AI619="ACCESS-ISSUE","ACCESS-ISSUE",
AI619="Projet OCM (ZTE, NOKIA, autres projets)","PLANNED WORKS",
AI619="No root CAuse","No root cause",
AI619="ODU HS","ACTIVE",
AI619="IP &amp; VLAN","ACTIVE",
AI619="Warehouse HUAWEI","SPARE-ISSUE",
AI619="SPARE-HS","SPARE-ISSUE",
AI619="Power Telco","ACTIVE", AI619="no impacts","no impacts"
),"")</f>
        <v>no impacts</v>
      </c>
      <c r="AK619" s="23" t="s">
        <v>5537</v>
      </c>
      <c r="AL619" s="23" t="str">
        <f t="shared" si="20"/>
        <v>NRD_096</v>
      </c>
      <c r="AN619" s="9" t="s">
        <v>5537</v>
      </c>
      <c r="AO619" s="23" t="str">
        <f>_xlfn.XLOOKUP(B619,'INCIDENT-05-03-2026'!E:E,'INCIDENT-05-03-2026'!F:F,"")</f>
        <v/>
      </c>
      <c r="AP619" s="7" t="s">
        <v>5537</v>
      </c>
      <c r="AQ619" s="6"/>
      <c r="AR619" s="7"/>
      <c r="AS619" s="3" t="str">
        <f>_xlfn.XLOOKUP(B619,'[3]tt num | region | site id'!$C:$C,'[3]tt num | region | site id'!$Q:$Q,"")</f>
        <v/>
      </c>
      <c r="AT619" s="24" t="str">
        <f>_xlfn.XLOOKUP(B619,'[4]Cells Huawei 03052026 12h'!$B:$B,'[4]Cells Huawei 03052026 12h'!$T:$T,"")</f>
        <v/>
      </c>
      <c r="AU619" s="24" t="str">
        <f>_xlfn.XLOOKUP(B619,'[5]cells down 02052026 8h50'!$B:$B,'[5]cells down 02052026 8h50'!$R:$R,"")</f>
        <v/>
      </c>
      <c r="AV619" s="24" t="str">
        <f>_xlfn.XLOOKUP(B619,'[5]cells down 02052026 13h50'!$B:$B,'[5]cells down 02052026 13h50'!$R:$R,"")</f>
        <v/>
      </c>
      <c r="AW619" s="24" t="str">
        <f>_xlfn.XLOOKUP(B619,'[5]cells down 02052026 13h50'!$B:$B,'[5]cells down 02052026 13h50'!$R:$R,"")</f>
        <v/>
      </c>
      <c r="AX619" s="24" t="str">
        <f>_xlfn.XLOOKUP(B619,'[6]cell downs 03052026 8h40 '!$B:$B,'[6]cell downs 03052026 8h40 '!$R:$R,"")</f>
        <v/>
      </c>
      <c r="AY619" s="24" t="str">
        <f>_xlfn.XLOOKUP(B619,'[7]ALL SITES DOWN'!$D:$D,'[7]ALL SITES DOWN'!$J:$J,"")</f>
        <v/>
      </c>
      <c r="AZ619" s="24" t="str">
        <f>_xlfn.XLOOKUP(B619,'[8]ALL SITES DOWN'!$D:$D,'[8]ALL SITES DOWN'!$J:$J,"")</f>
        <v/>
      </c>
      <c r="BA619" s="9" t="str">
        <f>_xlfn.XLOOKUP(B619,[9]sheet1!$AC:$AC,[9]sheet1!$AF:$AF,"")</f>
        <v/>
      </c>
      <c r="BB619" s="14" t="s">
        <v>5537</v>
      </c>
      <c r="BC619" s="14" t="s">
        <v>5537</v>
      </c>
      <c r="BD619" s="14" t="str">
        <f>_xlfn.XLOOKUP(B619,'[10]cell downs 18042026 17h'!$B:$B,'[10]cell downs 18042026 17h'!$B:$B,"")</f>
        <v/>
      </c>
      <c r="BE619" s="14" t="str">
        <f>_xlfn.XLOOKUP(B619,'[11]Cells Huawei 19042026 15h'!$B:$B,'[11]Cells Huawei 19042026 15h'!$B:$B,"")</f>
        <v/>
      </c>
      <c r="BF619" s="9" t="str">
        <f>_xlfn.XLOOKUP(B619,'[12]cells down 19042026 9H40'!$B:$B,'[12]cells down 19042026 9H40'!$B:$B,"")</f>
        <v/>
      </c>
      <c r="BG619" s="9" t="s">
        <v>1593</v>
      </c>
      <c r="BH619" s="9" t="s">
        <v>12</v>
      </c>
    </row>
    <row r="620" spans="1:60" s="9" customFormat="1" x14ac:dyDescent="0.3">
      <c r="A620" s="1" t="s">
        <v>2591</v>
      </c>
      <c r="B620" s="8" t="s">
        <v>2592</v>
      </c>
      <c r="C620" s="3" t="str">
        <f>_xlfn.XLOOKUP(B620,'[1]daily break down'!$D:$D,'[1]daily break down'!$E:$E,"")</f>
        <v>NORD</v>
      </c>
      <c r="D620" s="1" t="s">
        <v>21</v>
      </c>
      <c r="E620" s="1" t="s">
        <v>22</v>
      </c>
      <c r="F620" s="3" t="s">
        <v>23</v>
      </c>
      <c r="G620" s="1" t="s">
        <v>24</v>
      </c>
      <c r="H620" s="40" t="str">
        <f>_xlfn.XLOOKUP(B620,[2]CALCULATION!$B:$B,[2]CALCULATION!$H:$H,"")</f>
        <v>Huawei</v>
      </c>
      <c r="I620" s="34">
        <v>0</v>
      </c>
      <c r="J620" s="34">
        <v>0</v>
      </c>
      <c r="K620" s="34">
        <v>5.6381498032434161</v>
      </c>
      <c r="L620" s="34">
        <v>0</v>
      </c>
      <c r="M620" s="34">
        <v>0</v>
      </c>
      <c r="N620" s="34">
        <v>0</v>
      </c>
      <c r="O620" s="34">
        <v>8.9175391586979543E-5</v>
      </c>
      <c r="P620" s="34">
        <v>0</v>
      </c>
      <c r="Q620" s="34">
        <v>0</v>
      </c>
      <c r="R620" s="34">
        <v>0</v>
      </c>
      <c r="S620" s="35">
        <v>0</v>
      </c>
      <c r="T620" s="35">
        <v>0</v>
      </c>
      <c r="U620" s="35">
        <v>0</v>
      </c>
      <c r="V620" s="35">
        <v>0</v>
      </c>
      <c r="W620" s="35">
        <v>0</v>
      </c>
      <c r="X620" s="35">
        <v>0</v>
      </c>
      <c r="Y620" s="35">
        <v>3.3590586502983455</v>
      </c>
      <c r="Z620" s="35">
        <v>0</v>
      </c>
      <c r="AA620" s="35">
        <v>0</v>
      </c>
      <c r="AB620" s="35">
        <v>0</v>
      </c>
      <c r="AC620" s="35">
        <v>0</v>
      </c>
      <c r="AD620" s="35">
        <v>0</v>
      </c>
      <c r="AE620" s="58" t="s">
        <v>5560</v>
      </c>
      <c r="AF620" s="58"/>
      <c r="AG620" s="57" t="str" cm="1">
        <f t="array" ref="AG620">IFERROR(_xlfn.IFS(
AI620="MPR ISSUE","PDH",
AI620="BSS Hardware Issue","BSS",
AI620="Sites strategiques, MLL, Pylone, etc.","ENVTECH",
AI620="AKTIVCO DEFAUT GE &amp; POWER Cabinet","AKTIVCO",
AI620="AKTIVCO Coupure ENEO &amp; Baisse de tension","AKTIVCO GRID ONLY",
AI620="Coupure ENEO &amp; Baisse de tension","IHS GRID ONLY",
AI620="Defaut GE &amp; POWER Cabinet","IHS",
AI620="Sharing","Partners",
AI620="Sites strategiques &amp; DataCenter","SST &amp; DC",
AI620="Exclu","Exclu",
AI620="SAT","SAT",
AI620="SPARE-ISSUE","SPARE-ISSUE",
AI620="Fiber CAmtel","TRANS_FO_CAMTEL",
AI620="Fiber AOF","Fiber AOF",
AI620="Projet OCM (HUAWEI)","TRAVAUX-HUAWEI",
AI620="Projet OCM (NOKIA)","TRAVAUX-NOKIA",
AI620="ACCESS-ISSUE","ACCESS-ISSUE",
AI620="Projet OCM (ZTE, NOKIA, autres projets)","TRAVAUX OCM",
AI620="No root CAuse","No root cause",
AI620="ODU HS","PDH",
AI620="IP &amp; VLAN","PDH",
AI620="Warehouse HUAWEI","SPARE-ISSUE",
AI620="SPARE-HS","SPARE-ISSUE",
AI620="Power Telco","BSS",AI620="no impacts","no impacts"
),"")</f>
        <v>no impacts</v>
      </c>
      <c r="AH620" s="57" t="str" cm="1">
        <f t="array" ref="AH620">IFERROR(_xlfn.IFS(
AI620="MPR ISSUE","TX ISSUE",
AI620="BSS Hardware Issue","RAN ISSUE",
AI620="Sites strategiques, MLL, Pylone, etc.","ENVTECH",
AI620="AKTIVCO DEFAUT GE &amp; POWER Cabinet","POWER ISSUE",
AI620="AKTIVCO Coupure ENEO &amp; Baisse de tension","POWER ISSUE",
AI620="Coupure ENEO &amp; Baisse de tension","POWER ISSUE",
AI620="Defaut GE &amp; POWER Cabinet","POWER ISSUE",
AI620="Sharing","POWER ISSUE",
AI620="Sites strategiques &amp; DataCenter","POWER ISSUE",
AI620="Exclu","Exclu",
AI620="SAT","TX ISSUE",
AI620="SPARE-ISSUE","SPARE-ISSUE",
AI620="Fiber CAmtel","TX ISSUE",
AI620="Fiber AOF","TX ISSUE",
AI620="Projet OCM (HUAWEI)","TRAVAUX-HUAWEI",
AI620="Projet OCM (NOKIA)","TRAVAUX -NOKIA",
AI620="ACCESS-ISSUE","ACCESS-ISSUE",
AI620="Projet OCM (ZTE, NOKIA, autres projets)","TRAVAUX OCM",
AI620="No root CAuse","No root cause",
AI620="ODU HS","TX ISSUE",
AI620="IP &amp; VLAN","TX ISSUE",
AI620="Warehouse HUAWEI","SPARE-ISSUE",
AI620="SPARE-HS","SPARE-ISSUE",
AI620="Power Telco","RAN ISSUE",AI620="no impacts","no impacts"
),"")</f>
        <v>no impacts</v>
      </c>
      <c r="AI620" s="85" t="s">
        <v>5998</v>
      </c>
      <c r="AJ620" s="57" t="str" cm="1">
        <f t="array" ref="AJ620">IFERROR(_xlfn.IFS(
AI620="MPR ISSUE","ACTIVE",
AI620="BSS Hardware Issue","ACTIVE",
AI620="Sites strategiques, MLL, Pylone, etc.","PASSIVE",
AI620="AKTIVCO DEFAUT GE &amp; POWER Cabinet","PASSIVE",
AI620="AKTIVCO Coupure ENEO &amp; Baisse de tension","PASSIVE",
AI620="Coupure ENEO &amp; Baisse de tension","PASSIVE",
AI620="Defaut GE &amp; POWER Cabinet","PASSIVE",
AI620="Sharing","PASSIVE",
AI620="Sites strategiques &amp; DataCenter","PASSIVE",
AI620="Exclu","Exclu",
AI620="SAT","ACTIVE",
AI620="SPARE-ISSUE","SPARE-ISSUE",
AI620="Fiber CAmtel","ACTIVE",
AI620="Fiber AOF","ACTIVE",
AI620="Projet OCM (HUAWEI)","PLANNED WORKS",
AI620="Projet OCM (NOKIA)","PLANNED WORKS",
AI620="ACCESS-ISSUE","ACCESS-ISSUE",
AI620="Projet OCM (ZTE, NOKIA, autres projets)","PLANNED WORKS",
AI620="No root CAuse","No root cause",
AI620="ODU HS","ACTIVE",
AI620="IP &amp; VLAN","ACTIVE",
AI620="Warehouse HUAWEI","SPARE-ISSUE",
AI620="SPARE-HS","SPARE-ISSUE",
AI620="Power Telco","ACTIVE", AI620="no impacts","no impacts"
),"")</f>
        <v>no impacts</v>
      </c>
      <c r="AK620" s="23" t="s">
        <v>5537</v>
      </c>
      <c r="AL620" s="23" t="str">
        <f t="shared" si="20"/>
        <v>NRD_133</v>
      </c>
      <c r="AN620" s="9" t="s">
        <v>5537</v>
      </c>
      <c r="AO620" s="23" t="str">
        <f>_xlfn.XLOOKUP(B620,'INCIDENT-05-03-2026'!E:E,'INCIDENT-05-03-2026'!F:F,"")</f>
        <v/>
      </c>
      <c r="AP620" s="7" t="s">
        <v>5537</v>
      </c>
      <c r="AQ620" s="6"/>
      <c r="AR620" s="7"/>
      <c r="AS620" s="3" t="str">
        <f>_xlfn.XLOOKUP(B620,'[3]tt num | region | site id'!$C:$C,'[3]tt num | region | site id'!$Q:$Q,"")</f>
        <v/>
      </c>
      <c r="AT620" s="24" t="str">
        <f>_xlfn.XLOOKUP(B620,'[4]Cells Huawei 03052026 12h'!$B:$B,'[4]Cells Huawei 03052026 12h'!$T:$T,"")</f>
        <v/>
      </c>
      <c r="AU620" s="24" t="str">
        <f>_xlfn.XLOOKUP(B620,'[5]cells down 02052026 8h50'!$B:$B,'[5]cells down 02052026 8h50'!$R:$R,"")</f>
        <v/>
      </c>
      <c r="AV620" s="24" t="str">
        <f>_xlfn.XLOOKUP(B620,'[5]cells down 02052026 13h50'!$B:$B,'[5]cells down 02052026 13h50'!$R:$R,"")</f>
        <v/>
      </c>
      <c r="AW620" s="24" t="str">
        <f>_xlfn.XLOOKUP(B620,'[5]cells down 02052026 13h50'!$B:$B,'[5]cells down 02052026 13h50'!$R:$R,"")</f>
        <v/>
      </c>
      <c r="AX620" s="24" t="str">
        <f>_xlfn.XLOOKUP(B620,'[6]cell downs 03052026 8h40 '!$B:$B,'[6]cell downs 03052026 8h40 '!$R:$R,"")</f>
        <v/>
      </c>
      <c r="AY620" s="24" t="str">
        <f>_xlfn.XLOOKUP(B620,'[7]ALL SITES DOWN'!$D:$D,'[7]ALL SITES DOWN'!$J:$J,"")</f>
        <v/>
      </c>
      <c r="AZ620" s="24" t="str">
        <f>_xlfn.XLOOKUP(B620,'[8]ALL SITES DOWN'!$D:$D,'[8]ALL SITES DOWN'!$J:$J,"")</f>
        <v/>
      </c>
      <c r="BA620" s="9" t="str">
        <f>_xlfn.XLOOKUP(B620,[9]sheet1!$AC:$AC,[9]sheet1!$AF:$AF,"")</f>
        <v/>
      </c>
      <c r="BB620" s="14" t="s">
        <v>5537</v>
      </c>
      <c r="BC620" s="14" t="s">
        <v>5537</v>
      </c>
      <c r="BD620" s="14" t="str">
        <f>_xlfn.XLOOKUP(B620,'[10]cell downs 18042026 17h'!$B:$B,'[10]cell downs 18042026 17h'!$B:$B,"")</f>
        <v/>
      </c>
      <c r="BE620" s="14" t="str">
        <f>_xlfn.XLOOKUP(B620,'[11]Cells Huawei 19042026 15h'!$B:$B,'[11]Cells Huawei 19042026 15h'!$B:$B,"")</f>
        <v/>
      </c>
      <c r="BF620" s="9" t="str">
        <f>_xlfn.XLOOKUP(B620,'[12]cells down 19042026 9H40'!$B:$B,'[12]cells down 19042026 9H40'!$B:$B,"")</f>
        <v/>
      </c>
      <c r="BG620" s="9" t="s">
        <v>5537</v>
      </c>
      <c r="BH620" s="9" t="s">
        <v>5537</v>
      </c>
    </row>
    <row r="621" spans="1:60" s="9" customFormat="1" x14ac:dyDescent="0.3">
      <c r="A621" s="1" t="s">
        <v>2873</v>
      </c>
      <c r="B621" s="8" t="s">
        <v>2874</v>
      </c>
      <c r="C621" s="3" t="str">
        <f>_xlfn.XLOOKUP(B621,'[1]daily break down'!$D:$D,'[1]daily break down'!$E:$E,"")</f>
        <v>NORD</v>
      </c>
      <c r="D621" s="1" t="s">
        <v>21</v>
      </c>
      <c r="E621" s="1" t="s">
        <v>987</v>
      </c>
      <c r="F621" s="3" t="s">
        <v>23</v>
      </c>
      <c r="G621" s="1" t="s">
        <v>24</v>
      </c>
      <c r="H621" s="40" t="str">
        <f>_xlfn.XLOOKUP(B621,[2]CALCULATION!$B:$B,[2]CALCULATION!$H:$H,"")</f>
        <v>Huawei</v>
      </c>
      <c r="I621" s="34">
        <v>3.7151894941401062</v>
      </c>
      <c r="J621" s="34">
        <v>2.6156034106376964</v>
      </c>
      <c r="K621" s="34">
        <v>6.3678720325996689</v>
      </c>
      <c r="L621" s="34">
        <v>0.34903248267143794</v>
      </c>
      <c r="M621" s="34">
        <v>0.97368826565991218</v>
      </c>
      <c r="N621" s="34">
        <v>0.36629683848267713</v>
      </c>
      <c r="O621" s="34">
        <v>1.0646114949219965</v>
      </c>
      <c r="P621" s="34">
        <v>2.0727749669694351</v>
      </c>
      <c r="Q621" s="34">
        <v>0.34052515031404001</v>
      </c>
      <c r="R621" s="34">
        <v>2.5123204721016572</v>
      </c>
      <c r="S621" s="35">
        <v>2.5490964035921277</v>
      </c>
      <c r="T621" s="35">
        <v>0</v>
      </c>
      <c r="U621" s="35">
        <v>0.88886463318237741</v>
      </c>
      <c r="V621" s="35">
        <v>0.1984509164376643</v>
      </c>
      <c r="W621" s="35">
        <v>0</v>
      </c>
      <c r="X621" s="35">
        <v>0.63649827499122513</v>
      </c>
      <c r="Y621" s="35">
        <v>3.3292740695082945</v>
      </c>
      <c r="Z621" s="35">
        <v>0</v>
      </c>
      <c r="AA621" s="35">
        <v>0</v>
      </c>
      <c r="AB621" s="35">
        <v>0</v>
      </c>
      <c r="AC621" s="35">
        <v>0</v>
      </c>
      <c r="AD621" s="35">
        <v>0</v>
      </c>
      <c r="AE621" s="58" t="s">
        <v>5560</v>
      </c>
      <c r="AF621" s="58"/>
      <c r="AG621" s="57" t="str" cm="1">
        <f t="array" ref="AG621">IFERROR(_xlfn.IFS(
AI621="MPR ISSUE","PDH",
AI621="BSS Hardware Issue","BSS",
AI621="Sites strategiques, MLL, Pylone, etc.","ENVTECH",
AI621="AKTIVCO DEFAUT GE &amp; POWER Cabinet","AKTIVCO",
AI621="AKTIVCO Coupure ENEO &amp; Baisse de tension","AKTIVCO GRID ONLY",
AI621="Coupure ENEO &amp; Baisse de tension","IHS GRID ONLY",
AI621="Defaut GE &amp; POWER Cabinet","IHS",
AI621="Sharing","Partners",
AI621="Sites strategiques &amp; DataCenter","SST &amp; DC",
AI621="Exclu","Exclu",
AI621="SAT","SAT",
AI621="SPARE-ISSUE","SPARE-ISSUE",
AI621="Fiber CAmtel","TRANS_FO_CAMTEL",
AI621="Fiber AOF","Fiber AOF",
AI621="Projet OCM (HUAWEI)","TRAVAUX-HUAWEI",
AI621="Projet OCM (NOKIA)","TRAVAUX-NOKIA",
AI621="ACCESS-ISSUE","ACCESS-ISSUE",
AI621="Projet OCM (ZTE, NOKIA, autres projets)","TRAVAUX OCM",
AI621="No root CAuse","No root cause",
AI621="ODU HS","PDH",
AI621="IP &amp; VLAN","PDH",
AI621="Warehouse HUAWEI","SPARE-ISSUE",
AI621="SPARE-HS","SPARE-ISSUE",
AI621="Power Telco","BSS",AI621="no impacts","no impacts"
),"")</f>
        <v>no impacts</v>
      </c>
      <c r="AH621" s="57" t="str" cm="1">
        <f t="array" ref="AH621">IFERROR(_xlfn.IFS(
AI621="MPR ISSUE","TX ISSUE",
AI621="BSS Hardware Issue","RAN ISSUE",
AI621="Sites strategiques, MLL, Pylone, etc.","ENVTECH",
AI621="AKTIVCO DEFAUT GE &amp; POWER Cabinet","POWER ISSUE",
AI621="AKTIVCO Coupure ENEO &amp; Baisse de tension","POWER ISSUE",
AI621="Coupure ENEO &amp; Baisse de tension","POWER ISSUE",
AI621="Defaut GE &amp; POWER Cabinet","POWER ISSUE",
AI621="Sharing","POWER ISSUE",
AI621="Sites strategiques &amp; DataCenter","POWER ISSUE",
AI621="Exclu","Exclu",
AI621="SAT","TX ISSUE",
AI621="SPARE-ISSUE","SPARE-ISSUE",
AI621="Fiber CAmtel","TX ISSUE",
AI621="Fiber AOF","TX ISSUE",
AI621="Projet OCM (HUAWEI)","TRAVAUX-HUAWEI",
AI621="Projet OCM (NOKIA)","TRAVAUX -NOKIA",
AI621="ACCESS-ISSUE","ACCESS-ISSUE",
AI621="Projet OCM (ZTE, NOKIA, autres projets)","TRAVAUX OCM",
AI621="No root CAuse","No root cause",
AI621="ODU HS","TX ISSUE",
AI621="IP &amp; VLAN","TX ISSUE",
AI621="Warehouse HUAWEI","SPARE-ISSUE",
AI621="SPARE-HS","SPARE-ISSUE",
AI621="Power Telco","RAN ISSUE",AI621="no impacts","no impacts"
),"")</f>
        <v>no impacts</v>
      </c>
      <c r="AI621" s="85" t="s">
        <v>5998</v>
      </c>
      <c r="AJ621" s="57" t="str" cm="1">
        <f t="array" ref="AJ621">IFERROR(_xlfn.IFS(
AI621="MPR ISSUE","ACTIVE",
AI621="BSS Hardware Issue","ACTIVE",
AI621="Sites strategiques, MLL, Pylone, etc.","PASSIVE",
AI621="AKTIVCO DEFAUT GE &amp; POWER Cabinet","PASSIVE",
AI621="AKTIVCO Coupure ENEO &amp; Baisse de tension","PASSIVE",
AI621="Coupure ENEO &amp; Baisse de tension","PASSIVE",
AI621="Defaut GE &amp; POWER Cabinet","PASSIVE",
AI621="Sharing","PASSIVE",
AI621="Sites strategiques &amp; DataCenter","PASSIVE",
AI621="Exclu","Exclu",
AI621="SAT","ACTIVE",
AI621="SPARE-ISSUE","SPARE-ISSUE",
AI621="Fiber CAmtel","ACTIVE",
AI621="Fiber AOF","ACTIVE",
AI621="Projet OCM (HUAWEI)","PLANNED WORKS",
AI621="Projet OCM (NOKIA)","PLANNED WORKS",
AI621="ACCESS-ISSUE","ACCESS-ISSUE",
AI621="Projet OCM (ZTE, NOKIA, autres projets)","PLANNED WORKS",
AI621="No root CAuse","No root cause",
AI621="ODU HS","ACTIVE",
AI621="IP &amp; VLAN","ACTIVE",
AI621="Warehouse HUAWEI","SPARE-ISSUE",
AI621="SPARE-HS","SPARE-ISSUE",
AI621="Power Telco","ACTIVE", AI621="no impacts","no impacts"
),"")</f>
        <v>no impacts</v>
      </c>
      <c r="AK621" s="23" t="s">
        <v>5537</v>
      </c>
      <c r="AL621" s="23" t="str">
        <f t="shared" si="20"/>
        <v>NRD_183</v>
      </c>
      <c r="AN621" s="9" t="s">
        <v>5537</v>
      </c>
      <c r="AO621" s="23" t="str">
        <f>_xlfn.XLOOKUP(B621,'INCIDENT-05-03-2026'!E:E,'INCIDENT-05-03-2026'!F:F,"")</f>
        <v/>
      </c>
      <c r="AP621" s="7" t="s">
        <v>5537</v>
      </c>
      <c r="AQ621" s="6"/>
      <c r="AR621" s="7"/>
      <c r="AS621" s="3" t="str">
        <f>_xlfn.XLOOKUP(B621,'[3]tt num | region | site id'!$C:$C,'[3]tt num | region | site id'!$Q:$Q,"")</f>
        <v/>
      </c>
      <c r="AT621" s="24" t="str">
        <f>_xlfn.XLOOKUP(B621,'[4]Cells Huawei 03052026 12h'!$B:$B,'[4]Cells Huawei 03052026 12h'!$T:$T,"")</f>
        <v/>
      </c>
      <c r="AU621" s="24" t="str">
        <f>_xlfn.XLOOKUP(B621,'[5]cells down 02052026 8h50'!$B:$B,'[5]cells down 02052026 8h50'!$R:$R,"")</f>
        <v/>
      </c>
      <c r="AV621" s="24" t="str">
        <f>_xlfn.XLOOKUP(B621,'[5]cells down 02052026 13h50'!$B:$B,'[5]cells down 02052026 13h50'!$R:$R,"")</f>
        <v/>
      </c>
      <c r="AW621" s="24" t="str">
        <f>_xlfn.XLOOKUP(B621,'[5]cells down 02052026 13h50'!$B:$B,'[5]cells down 02052026 13h50'!$R:$R,"")</f>
        <v/>
      </c>
      <c r="AX621" s="24" t="str">
        <f>_xlfn.XLOOKUP(B621,'[6]cell downs 03052026 8h40 '!$B:$B,'[6]cell downs 03052026 8h40 '!$R:$R,"")</f>
        <v/>
      </c>
      <c r="AY621" s="24" t="str">
        <f>_xlfn.XLOOKUP(B621,'[7]ALL SITES DOWN'!$D:$D,'[7]ALL SITES DOWN'!$J:$J,"")</f>
        <v/>
      </c>
      <c r="AZ621" s="24" t="str">
        <f>_xlfn.XLOOKUP(B621,'[8]ALL SITES DOWN'!$D:$D,'[8]ALL SITES DOWN'!$J:$J,"")</f>
        <v/>
      </c>
      <c r="BA621" s="9" t="str">
        <f>_xlfn.XLOOKUP(B621,[9]sheet1!$AC:$AC,[9]sheet1!$AF:$AF,"")</f>
        <v/>
      </c>
      <c r="BB621" s="14" t="s">
        <v>5537</v>
      </c>
      <c r="BC621" s="14" t="s">
        <v>5537</v>
      </c>
      <c r="BD621" s="14" t="str">
        <f>_xlfn.XLOOKUP(B621,'[10]cell downs 18042026 17h'!$B:$B,'[10]cell downs 18042026 17h'!$B:$B,"")</f>
        <v/>
      </c>
      <c r="BE621" s="14" t="str">
        <f>_xlfn.XLOOKUP(B621,'[11]Cells Huawei 19042026 15h'!$B:$B,'[11]Cells Huawei 19042026 15h'!$B:$B,"")</f>
        <v/>
      </c>
      <c r="BF621" s="9" t="str">
        <f>_xlfn.XLOOKUP(B621,'[12]cells down 19042026 9H40'!$B:$B,'[12]cells down 19042026 9H40'!$B:$B,"")</f>
        <v/>
      </c>
      <c r="BG621" s="9" t="s">
        <v>5537</v>
      </c>
      <c r="BH621" s="9" t="s">
        <v>12</v>
      </c>
    </row>
    <row r="622" spans="1:60" s="9" customFormat="1" x14ac:dyDescent="0.3">
      <c r="A622" s="1" t="s">
        <v>2877</v>
      </c>
      <c r="B622" s="8" t="s">
        <v>2878</v>
      </c>
      <c r="C622" s="3" t="str">
        <f>_xlfn.XLOOKUP(B622,'[1]daily break down'!$D:$D,'[1]daily break down'!$E:$E,"")</f>
        <v>NORD</v>
      </c>
      <c r="D622" s="1" t="s">
        <v>11</v>
      </c>
      <c r="E622" s="1" t="s">
        <v>12</v>
      </c>
      <c r="F622" s="3" t="s">
        <v>23</v>
      </c>
      <c r="G622" s="1" t="s">
        <v>24</v>
      </c>
      <c r="H622" s="40" t="str">
        <f>_xlfn.XLOOKUP(B622,[2]CALCULATION!$B:$B,[2]CALCULATION!$H:$H,"")</f>
        <v>Huawei</v>
      </c>
      <c r="I622" s="34">
        <v>0</v>
      </c>
      <c r="J622" s="34">
        <v>0</v>
      </c>
      <c r="K622" s="34">
        <v>5.6528459077769506</v>
      </c>
      <c r="L622" s="34">
        <v>0</v>
      </c>
      <c r="M622" s="34">
        <v>0</v>
      </c>
      <c r="N622" s="34">
        <v>0</v>
      </c>
      <c r="O622" s="34">
        <v>0</v>
      </c>
      <c r="P622" s="34">
        <v>0</v>
      </c>
      <c r="Q622" s="34">
        <v>0</v>
      </c>
      <c r="R622" s="34">
        <v>0</v>
      </c>
      <c r="S622" s="35">
        <v>0</v>
      </c>
      <c r="T622" s="35">
        <v>0</v>
      </c>
      <c r="U622" s="35">
        <v>0</v>
      </c>
      <c r="V622" s="35">
        <v>0</v>
      </c>
      <c r="W622" s="35">
        <v>0</v>
      </c>
      <c r="X622" s="35">
        <v>0</v>
      </c>
      <c r="Y622" s="35">
        <v>3.3134365199624467</v>
      </c>
      <c r="Z622" s="35">
        <v>0</v>
      </c>
      <c r="AA622" s="35">
        <v>0</v>
      </c>
      <c r="AB622" s="35">
        <v>0</v>
      </c>
      <c r="AC622" s="35">
        <v>0</v>
      </c>
      <c r="AD622" s="35">
        <v>0</v>
      </c>
      <c r="AE622" s="58" t="s">
        <v>5560</v>
      </c>
      <c r="AF622" s="58"/>
      <c r="AG622" s="57" t="str" cm="1">
        <f t="array" ref="AG622">IFERROR(_xlfn.IFS(
AI622="MPR ISSUE","PDH",
AI622="BSS Hardware Issue","BSS",
AI622="Sites strategiques, MLL, Pylone, etc.","ENVTECH",
AI622="AKTIVCO DEFAUT GE &amp; POWER Cabinet","AKTIVCO",
AI622="AKTIVCO Coupure ENEO &amp; Baisse de tension","AKTIVCO GRID ONLY",
AI622="Coupure ENEO &amp; Baisse de tension","IHS GRID ONLY",
AI622="Defaut GE &amp; POWER Cabinet","IHS",
AI622="Sharing","Partners",
AI622="Sites strategiques &amp; DataCenter","SST &amp; DC",
AI622="Exclu","Exclu",
AI622="SAT","SAT",
AI622="SPARE-ISSUE","SPARE-ISSUE",
AI622="Fiber CAmtel","TRANS_FO_CAMTEL",
AI622="Fiber AOF","Fiber AOF",
AI622="Projet OCM (HUAWEI)","TRAVAUX-HUAWEI",
AI622="Projet OCM (NOKIA)","TRAVAUX-NOKIA",
AI622="ACCESS-ISSUE","ACCESS-ISSUE",
AI622="Projet OCM (ZTE, NOKIA, autres projets)","TRAVAUX OCM",
AI622="No root CAuse","No root cause",
AI622="ODU HS","PDH",
AI622="IP &amp; VLAN","PDH",
AI622="Warehouse HUAWEI","SPARE-ISSUE",
AI622="SPARE-HS","SPARE-ISSUE",
AI622="Power Telco","BSS",AI622="no impacts","no impacts"
),"")</f>
        <v>no impacts</v>
      </c>
      <c r="AH622" s="57" t="str" cm="1">
        <f t="array" ref="AH622">IFERROR(_xlfn.IFS(
AI622="MPR ISSUE","TX ISSUE",
AI622="BSS Hardware Issue","RAN ISSUE",
AI622="Sites strategiques, MLL, Pylone, etc.","ENVTECH",
AI622="AKTIVCO DEFAUT GE &amp; POWER Cabinet","POWER ISSUE",
AI622="AKTIVCO Coupure ENEO &amp; Baisse de tension","POWER ISSUE",
AI622="Coupure ENEO &amp; Baisse de tension","POWER ISSUE",
AI622="Defaut GE &amp; POWER Cabinet","POWER ISSUE",
AI622="Sharing","POWER ISSUE",
AI622="Sites strategiques &amp; DataCenter","POWER ISSUE",
AI622="Exclu","Exclu",
AI622="SAT","TX ISSUE",
AI622="SPARE-ISSUE","SPARE-ISSUE",
AI622="Fiber CAmtel","TX ISSUE",
AI622="Fiber AOF","TX ISSUE",
AI622="Projet OCM (HUAWEI)","TRAVAUX-HUAWEI",
AI622="Projet OCM (NOKIA)","TRAVAUX -NOKIA",
AI622="ACCESS-ISSUE","ACCESS-ISSUE",
AI622="Projet OCM (ZTE, NOKIA, autres projets)","TRAVAUX OCM",
AI622="No root CAuse","No root cause",
AI622="ODU HS","TX ISSUE",
AI622="IP &amp; VLAN","TX ISSUE",
AI622="Warehouse HUAWEI","SPARE-ISSUE",
AI622="SPARE-HS","SPARE-ISSUE",
AI622="Power Telco","RAN ISSUE",AI622="no impacts","no impacts"
),"")</f>
        <v>no impacts</v>
      </c>
      <c r="AI622" s="85" t="s">
        <v>5998</v>
      </c>
      <c r="AJ622" s="57" t="str" cm="1">
        <f t="array" ref="AJ622">IFERROR(_xlfn.IFS(
AI622="MPR ISSUE","ACTIVE",
AI622="BSS Hardware Issue","ACTIVE",
AI622="Sites strategiques, MLL, Pylone, etc.","PASSIVE",
AI622="AKTIVCO DEFAUT GE &amp; POWER Cabinet","PASSIVE",
AI622="AKTIVCO Coupure ENEO &amp; Baisse de tension","PASSIVE",
AI622="Coupure ENEO &amp; Baisse de tension","PASSIVE",
AI622="Defaut GE &amp; POWER Cabinet","PASSIVE",
AI622="Sharing","PASSIVE",
AI622="Sites strategiques &amp; DataCenter","PASSIVE",
AI622="Exclu","Exclu",
AI622="SAT","ACTIVE",
AI622="SPARE-ISSUE","SPARE-ISSUE",
AI622="Fiber CAmtel","ACTIVE",
AI622="Fiber AOF","ACTIVE",
AI622="Projet OCM (HUAWEI)","PLANNED WORKS",
AI622="Projet OCM (NOKIA)","PLANNED WORKS",
AI622="ACCESS-ISSUE","ACCESS-ISSUE",
AI622="Projet OCM (ZTE, NOKIA, autres projets)","PLANNED WORKS",
AI622="No root CAuse","No root cause",
AI622="ODU HS","ACTIVE",
AI622="IP &amp; VLAN","ACTIVE",
AI622="Warehouse HUAWEI","SPARE-ISSUE",
AI622="SPARE-HS","SPARE-ISSUE",
AI622="Power Telco","ACTIVE", AI622="no impacts","no impacts"
),"")</f>
        <v>no impacts</v>
      </c>
      <c r="AK622" s="23" t="s">
        <v>5537</v>
      </c>
      <c r="AL622" s="23" t="str">
        <f t="shared" si="20"/>
        <v>NRD_013</v>
      </c>
      <c r="AN622" s="9" t="s">
        <v>5537</v>
      </c>
      <c r="AO622" s="23" t="str">
        <f>_xlfn.XLOOKUP(B622,'INCIDENT-05-03-2026'!E:E,'INCIDENT-05-03-2026'!F:F,"")</f>
        <v/>
      </c>
      <c r="AP622" s="7" t="s">
        <v>5537</v>
      </c>
      <c r="AQ622" s="6"/>
      <c r="AR622" s="7"/>
      <c r="AS622" s="3" t="str">
        <f>_xlfn.XLOOKUP(B622,'[3]tt num | region | site id'!$C:$C,'[3]tt num | region | site id'!$Q:$Q,"")</f>
        <v/>
      </c>
      <c r="AT622" s="24" t="str">
        <f>_xlfn.XLOOKUP(B622,'[4]Cells Huawei 03052026 12h'!$B:$B,'[4]Cells Huawei 03052026 12h'!$T:$T,"")</f>
        <v/>
      </c>
      <c r="AU622" s="24" t="str">
        <f>_xlfn.XLOOKUP(B622,'[5]cells down 02052026 8h50'!$B:$B,'[5]cells down 02052026 8h50'!$R:$R,"")</f>
        <v/>
      </c>
      <c r="AV622" s="24" t="str">
        <f>_xlfn.XLOOKUP(B622,'[5]cells down 02052026 13h50'!$B:$B,'[5]cells down 02052026 13h50'!$R:$R,"")</f>
        <v/>
      </c>
      <c r="AW622" s="24" t="str">
        <f>_xlfn.XLOOKUP(B622,'[5]cells down 02052026 13h50'!$B:$B,'[5]cells down 02052026 13h50'!$R:$R,"")</f>
        <v/>
      </c>
      <c r="AX622" s="24" t="str">
        <f>_xlfn.XLOOKUP(B622,'[6]cell downs 03052026 8h40 '!$B:$B,'[6]cell downs 03052026 8h40 '!$R:$R,"")</f>
        <v/>
      </c>
      <c r="AY622" s="24" t="str">
        <f>_xlfn.XLOOKUP(B622,'[7]ALL SITES DOWN'!$D:$D,'[7]ALL SITES DOWN'!$J:$J,"")</f>
        <v/>
      </c>
      <c r="AZ622" s="24" t="str">
        <f>_xlfn.XLOOKUP(B622,'[8]ALL SITES DOWN'!$D:$D,'[8]ALL SITES DOWN'!$J:$J,"")</f>
        <v/>
      </c>
      <c r="BA622" s="9" t="str">
        <f>_xlfn.XLOOKUP(B622,[9]sheet1!$AC:$AC,[9]sheet1!$AF:$AF,"")</f>
        <v/>
      </c>
      <c r="BB622" s="14" t="s">
        <v>5537</v>
      </c>
      <c r="BC622" s="14" t="s">
        <v>5537</v>
      </c>
      <c r="BD622" s="14" t="str">
        <f>_xlfn.XLOOKUP(B622,'[10]cell downs 18042026 17h'!$B:$B,'[10]cell downs 18042026 17h'!$B:$B,"")</f>
        <v/>
      </c>
      <c r="BE622" s="14" t="str">
        <f>_xlfn.XLOOKUP(B622,'[11]Cells Huawei 19042026 15h'!$B:$B,'[11]Cells Huawei 19042026 15h'!$B:$B,"")</f>
        <v/>
      </c>
      <c r="BF622" s="9" t="str">
        <f>_xlfn.XLOOKUP(B622,'[12]cells down 19042026 9H40'!$B:$B,'[12]cells down 19042026 9H40'!$B:$B,"")</f>
        <v/>
      </c>
      <c r="BG622" s="9" t="s">
        <v>2878</v>
      </c>
      <c r="BH622" s="9" t="s">
        <v>5537</v>
      </c>
    </row>
    <row r="623" spans="1:60" s="9" customFormat="1" x14ac:dyDescent="0.3">
      <c r="A623" s="1" t="s">
        <v>3109</v>
      </c>
      <c r="B623" s="8" t="s">
        <v>3110</v>
      </c>
      <c r="C623" s="3" t="str">
        <f>_xlfn.XLOOKUP(B623,'[1]daily break down'!$D:$D,'[1]daily break down'!$E:$E,"")</f>
        <v>EXTREME-NORD</v>
      </c>
      <c r="D623" s="1" t="s">
        <v>21</v>
      </c>
      <c r="E623" s="1" t="s">
        <v>122</v>
      </c>
      <c r="F623" s="3" t="s">
        <v>55</v>
      </c>
      <c r="G623" s="1" t="s">
        <v>3109</v>
      </c>
      <c r="H623" s="40" t="str">
        <f>_xlfn.XLOOKUP(B623,[2]CALCULATION!$B:$B,[2]CALCULATION!$H:$H,"")</f>
        <v>HUAWEI</v>
      </c>
      <c r="I623" s="34">
        <v>0</v>
      </c>
      <c r="J623" s="34">
        <v>0</v>
      </c>
      <c r="K623" s="34">
        <v>0</v>
      </c>
      <c r="L623" s="34">
        <v>0</v>
      </c>
      <c r="M623" s="34">
        <v>0</v>
      </c>
      <c r="N623" s="34">
        <v>0</v>
      </c>
      <c r="O623" s="34">
        <v>0</v>
      </c>
      <c r="P623" s="34">
        <v>0</v>
      </c>
      <c r="Q623" s="34">
        <v>0</v>
      </c>
      <c r="R623" s="34">
        <v>0</v>
      </c>
      <c r="S623" s="35">
        <v>0</v>
      </c>
      <c r="T623" s="35">
        <v>0</v>
      </c>
      <c r="U623" s="35">
        <v>0</v>
      </c>
      <c r="V623" s="35">
        <v>0</v>
      </c>
      <c r="W623" s="35">
        <v>3.8969646123510053E-2</v>
      </c>
      <c r="X623" s="35">
        <v>2.7380055531299847</v>
      </c>
      <c r="Y623" s="35">
        <v>3.0871807164279614</v>
      </c>
      <c r="Z623" s="35">
        <v>0</v>
      </c>
      <c r="AA623" s="35">
        <v>0</v>
      </c>
      <c r="AB623" s="35">
        <v>0</v>
      </c>
      <c r="AC623" s="35">
        <v>0</v>
      </c>
      <c r="AD623" s="35">
        <v>0</v>
      </c>
      <c r="AE623" s="58" t="s">
        <v>5603</v>
      </c>
      <c r="AF623" s="58"/>
      <c r="AG623" s="57" t="str" cm="1">
        <f t="array" ref="AG623">IFERROR(_xlfn.IFS(
AI623="MPR ISSUE","PDH",
AI623="BSS Hardware Issue","BSS",
AI623="Sites strategiques, MLL, Pylone, etc.","ENVTECH",
AI623="AKTIVCO DEFAUT GE &amp; POWER Cabinet","AKTIVCO",
AI623="AKTIVCO Coupure ENEO &amp; Baisse de tension","AKTIVCO GRID ONLY",
AI623="Coupure ENEO &amp; Baisse de tension","IHS GRID ONLY",
AI623="Defaut GE &amp; POWER Cabinet","IHS",
AI623="Sharing","Partners",
AI623="Sites strategiques &amp; DataCenter","SST &amp; DC",
AI623="Exclu","Exclu",
AI623="SAT","SAT",
AI623="SPARE-ISSUE","SPARE-ISSUE",
AI623="Fiber CAmtel","TRANS_FO_CAMTEL",
AI623="Fiber AOF","Fiber AOF",
AI623="Projet OCM (HUAWEI)","TRAVAUX-HUAWEI",
AI623="Projet OCM (NOKIA)","TRAVAUX-NOKIA",
AI623="ACCESS-ISSUE","ACCESS-ISSUE",
AI623="Projet OCM (ZTE, NOKIA, autres projets)","TRAVAUX OCM",
AI623="No root CAuse","No root cause",
AI623="ODU HS","PDH",
AI623="IP &amp; VLAN","PDH",
AI623="Warehouse HUAWEI","SPARE-ISSUE",
AI623="SPARE-HS","SPARE-ISSUE",
AI623="Power Telco","BSS",AI623="no impacts","no impacts"
),"")</f>
        <v>no impacts</v>
      </c>
      <c r="AH623" s="57" t="str" cm="1">
        <f t="array" ref="AH623">IFERROR(_xlfn.IFS(
AI623="MPR ISSUE","TX ISSUE",
AI623="BSS Hardware Issue","RAN ISSUE",
AI623="Sites strategiques, MLL, Pylone, etc.","ENVTECH",
AI623="AKTIVCO DEFAUT GE &amp; POWER Cabinet","POWER ISSUE",
AI623="AKTIVCO Coupure ENEO &amp; Baisse de tension","POWER ISSUE",
AI623="Coupure ENEO &amp; Baisse de tension","POWER ISSUE",
AI623="Defaut GE &amp; POWER Cabinet","POWER ISSUE",
AI623="Sharing","POWER ISSUE",
AI623="Sites strategiques &amp; DataCenter","POWER ISSUE",
AI623="Exclu","Exclu",
AI623="SAT","TX ISSUE",
AI623="SPARE-ISSUE","SPARE-ISSUE",
AI623="Fiber CAmtel","TX ISSUE",
AI623="Fiber AOF","TX ISSUE",
AI623="Projet OCM (HUAWEI)","TRAVAUX-HUAWEI",
AI623="Projet OCM (NOKIA)","TRAVAUX -NOKIA",
AI623="ACCESS-ISSUE","ACCESS-ISSUE",
AI623="Projet OCM (ZTE, NOKIA, autres projets)","TRAVAUX OCM",
AI623="No root CAuse","No root cause",
AI623="ODU HS","TX ISSUE",
AI623="IP &amp; VLAN","TX ISSUE",
AI623="Warehouse HUAWEI","SPARE-ISSUE",
AI623="SPARE-HS","SPARE-ISSUE",
AI623="Power Telco","RAN ISSUE",AI623="no impacts","no impacts"
),"")</f>
        <v>no impacts</v>
      </c>
      <c r="AI623" s="85" t="s">
        <v>5998</v>
      </c>
      <c r="AJ623" s="57" t="str" cm="1">
        <f t="array" ref="AJ623">IFERROR(_xlfn.IFS(
AI623="MPR ISSUE","ACTIVE",
AI623="BSS Hardware Issue","ACTIVE",
AI623="Sites strategiques, MLL, Pylone, etc.","PASSIVE",
AI623="AKTIVCO DEFAUT GE &amp; POWER Cabinet","PASSIVE",
AI623="AKTIVCO Coupure ENEO &amp; Baisse de tension","PASSIVE",
AI623="Coupure ENEO &amp; Baisse de tension","PASSIVE",
AI623="Defaut GE &amp; POWER Cabinet","PASSIVE",
AI623="Sharing","PASSIVE",
AI623="Sites strategiques &amp; DataCenter","PASSIVE",
AI623="Exclu","Exclu",
AI623="SAT","ACTIVE",
AI623="SPARE-ISSUE","SPARE-ISSUE",
AI623="Fiber CAmtel","ACTIVE",
AI623="Fiber AOF","ACTIVE",
AI623="Projet OCM (HUAWEI)","PLANNED WORKS",
AI623="Projet OCM (NOKIA)","PLANNED WORKS",
AI623="ACCESS-ISSUE","ACCESS-ISSUE",
AI623="Projet OCM (ZTE, NOKIA, autres projets)","PLANNED WORKS",
AI623="No root CAuse","No root cause",
AI623="ODU HS","ACTIVE",
AI623="IP &amp; VLAN","ACTIVE",
AI623="Warehouse HUAWEI","SPARE-ISSUE",
AI623="SPARE-HS","SPARE-ISSUE",
AI623="Power Telco","ACTIVE", AI623="no impacts","no impacts"
),"")</f>
        <v>no impacts</v>
      </c>
      <c r="AK623" s="23" t="s">
        <v>5537</v>
      </c>
      <c r="AL623" s="23" t="str">
        <f t="shared" si="20"/>
        <v>EXN_230</v>
      </c>
      <c r="AN623" s="9" t="s">
        <v>5537</v>
      </c>
      <c r="AO623" s="23" t="str">
        <f>_xlfn.XLOOKUP(B623,'INCIDENT-05-03-2026'!E:E,'INCIDENT-05-03-2026'!F:F,"")</f>
        <v/>
      </c>
      <c r="AP623" s="7" t="s">
        <v>5537</v>
      </c>
      <c r="AQ623" s="6"/>
      <c r="AR623" s="7"/>
      <c r="AS623" s="3" t="str">
        <f>_xlfn.XLOOKUP(B623,'[3]tt num | region | site id'!$C:$C,'[3]tt num | region | site id'!$Q:$Q,"")</f>
        <v/>
      </c>
      <c r="AT623" s="24" t="str">
        <f>_xlfn.XLOOKUP(B623,'[4]Cells Huawei 03052026 12h'!$B:$B,'[4]Cells Huawei 03052026 12h'!$T:$T,"")</f>
        <v/>
      </c>
      <c r="AU623" s="24" t="str">
        <f>_xlfn.XLOOKUP(B623,'[5]cells down 02052026 8h50'!$B:$B,'[5]cells down 02052026 8h50'!$R:$R,"")</f>
        <v/>
      </c>
      <c r="AV623" s="24" t="str">
        <f>_xlfn.XLOOKUP(B623,'[5]cells down 02052026 13h50'!$B:$B,'[5]cells down 02052026 13h50'!$R:$R,"")</f>
        <v/>
      </c>
      <c r="AW623" s="24" t="str">
        <f>_xlfn.XLOOKUP(B623,'[5]cells down 02052026 13h50'!$B:$B,'[5]cells down 02052026 13h50'!$R:$R,"")</f>
        <v/>
      </c>
      <c r="AX623" s="24" t="str">
        <f>_xlfn.XLOOKUP(B623,'[6]cell downs 03052026 8h40 '!$B:$B,'[6]cell downs 03052026 8h40 '!$R:$R,"")</f>
        <v/>
      </c>
      <c r="AY623" s="24" t="str">
        <f>_xlfn.XLOOKUP(B623,'[7]ALL SITES DOWN'!$D:$D,'[7]ALL SITES DOWN'!$J:$J,"")</f>
        <v/>
      </c>
      <c r="AZ623" s="24" t="str">
        <f>_xlfn.XLOOKUP(B623,'[8]ALL SITES DOWN'!$D:$D,'[8]ALL SITES DOWN'!$J:$J,"")</f>
        <v/>
      </c>
      <c r="BA623" s="9" t="str">
        <f>_xlfn.XLOOKUP(B623,[9]sheet1!$AC:$AC,[9]sheet1!$AF:$AF,"")</f>
        <v/>
      </c>
      <c r="BB623" s="14" t="s">
        <v>5537</v>
      </c>
      <c r="BC623" s="14" t="s">
        <v>5537</v>
      </c>
      <c r="BD623" s="14" t="str">
        <f>_xlfn.XLOOKUP(B623,'[10]cell downs 18042026 17h'!$B:$B,'[10]cell downs 18042026 17h'!$B:$B,"")</f>
        <v/>
      </c>
      <c r="BE623" s="14" t="str">
        <f>_xlfn.XLOOKUP(B623,'[11]Cells Huawei 19042026 15h'!$B:$B,'[11]Cells Huawei 19042026 15h'!$B:$B,"")</f>
        <v/>
      </c>
      <c r="BF623" s="9" t="str">
        <f>_xlfn.XLOOKUP(B623,'[12]cells down 19042026 9H40'!$B:$B,'[12]cells down 19042026 9H40'!$B:$B,"")</f>
        <v/>
      </c>
      <c r="BG623" s="9" t="s">
        <v>5537</v>
      </c>
      <c r="BH623" s="9" t="s">
        <v>5537</v>
      </c>
    </row>
    <row r="624" spans="1:60" s="9" customFormat="1" x14ac:dyDescent="0.3">
      <c r="A624" s="1" t="s">
        <v>3307</v>
      </c>
      <c r="B624" s="8" t="s">
        <v>3308</v>
      </c>
      <c r="C624" s="3" t="str">
        <f>_xlfn.XLOOKUP(B624,'[1]daily break down'!$D:$D,'[1]daily break down'!$E:$E,"")</f>
        <v>Yaounde</v>
      </c>
      <c r="D624" s="1" t="s">
        <v>11</v>
      </c>
      <c r="E624" s="1" t="s">
        <v>12</v>
      </c>
      <c r="F624" s="3" t="s">
        <v>37</v>
      </c>
      <c r="G624" s="1" t="s">
        <v>38</v>
      </c>
      <c r="H624" s="42" t="str">
        <f>_xlfn.XLOOKUP(B624,[2]CALCULATION!$B:$B,[2]CALCULATION!$H:$H,"")</f>
        <v>ZTE</v>
      </c>
      <c r="I624" s="34">
        <v>0</v>
      </c>
      <c r="J624" s="34">
        <v>0</v>
      </c>
      <c r="K624" s="34">
        <v>9.2100344431032391E-2</v>
      </c>
      <c r="L624" s="34">
        <v>0</v>
      </c>
      <c r="M624" s="34">
        <v>0</v>
      </c>
      <c r="N624" s="34">
        <v>0</v>
      </c>
      <c r="O624" s="34">
        <v>0</v>
      </c>
      <c r="P624" s="34">
        <v>12.52864313577774</v>
      </c>
      <c r="Q624" s="34">
        <v>46.616810488738231</v>
      </c>
      <c r="R624" s="34">
        <v>0</v>
      </c>
      <c r="S624" s="35">
        <v>0.49702796254918918</v>
      </c>
      <c r="T624" s="35">
        <v>0</v>
      </c>
      <c r="U624" s="35">
        <v>0.3803687152751028</v>
      </c>
      <c r="V624" s="35">
        <v>0</v>
      </c>
      <c r="W624" s="35">
        <v>0</v>
      </c>
      <c r="X624" s="35">
        <v>0</v>
      </c>
      <c r="Y624" s="35">
        <v>3.0838812269392459</v>
      </c>
      <c r="Z624" s="35">
        <v>0</v>
      </c>
      <c r="AA624" s="35">
        <v>0</v>
      </c>
      <c r="AB624" s="35">
        <v>0</v>
      </c>
      <c r="AC624" s="35">
        <v>0</v>
      </c>
      <c r="AD624" s="35">
        <v>0</v>
      </c>
      <c r="AE624" s="58" t="s">
        <v>5560</v>
      </c>
      <c r="AF624" s="58"/>
      <c r="AG624" s="57" t="str" cm="1">
        <f t="array" ref="AG624">IFERROR(_xlfn.IFS(
AI624="MPR ISSUE","PDH",
AI624="BSS Hardware Issue","BSS",
AI624="Sites strategiques, MLL, Pylone, etc.","ENVTECH",
AI624="AKTIVCO DEFAUT GE &amp; POWER Cabinet","AKTIVCO",
AI624="AKTIVCO Coupure ENEO &amp; Baisse de tension","AKTIVCO GRID ONLY",
AI624="Coupure ENEO &amp; Baisse de tension","IHS GRID ONLY",
AI624="Defaut GE &amp; POWER Cabinet","IHS",
AI624="Sharing","Partners",
AI624="Sites strategiques &amp; DataCenter","SST &amp; DC",
AI624="Exclu","Exclu",
AI624="SAT","SAT",
AI624="SPARE-ISSUE","SPARE-ISSUE",
AI624="Fiber CAmtel","TRANS_FO_CAMTEL",
AI624="Fiber AOF","Fiber AOF",
AI624="Projet OCM (HUAWEI)","TRAVAUX-HUAWEI",
AI624="Projet OCM (NOKIA)","TRAVAUX-NOKIA",
AI624="ACCESS-ISSUE","ACCESS-ISSUE",
AI624="Projet OCM (ZTE, NOKIA, autres projets)","TRAVAUX OCM",
AI624="No root CAuse","No root cause",
AI624="ODU HS","PDH",
AI624="IP &amp; VLAN","PDH",
AI624="Warehouse HUAWEI","SPARE-ISSUE",
AI624="SPARE-HS","SPARE-ISSUE",
AI624="Power Telco","BSS",AI624="no impacts","no impacts"
),"")</f>
        <v>no impacts</v>
      </c>
      <c r="AH624" s="57" t="str" cm="1">
        <f t="array" ref="AH624">IFERROR(_xlfn.IFS(
AI624="MPR ISSUE","TX ISSUE",
AI624="BSS Hardware Issue","RAN ISSUE",
AI624="Sites strategiques, MLL, Pylone, etc.","ENVTECH",
AI624="AKTIVCO DEFAUT GE &amp; POWER Cabinet","POWER ISSUE",
AI624="AKTIVCO Coupure ENEO &amp; Baisse de tension","POWER ISSUE",
AI624="Coupure ENEO &amp; Baisse de tension","POWER ISSUE",
AI624="Defaut GE &amp; POWER Cabinet","POWER ISSUE",
AI624="Sharing","POWER ISSUE",
AI624="Sites strategiques &amp; DataCenter","POWER ISSUE",
AI624="Exclu","Exclu",
AI624="SAT","TX ISSUE",
AI624="SPARE-ISSUE","SPARE-ISSUE",
AI624="Fiber CAmtel","TX ISSUE",
AI624="Fiber AOF","TX ISSUE",
AI624="Projet OCM (HUAWEI)","TRAVAUX-HUAWEI",
AI624="Projet OCM (NOKIA)","TRAVAUX -NOKIA",
AI624="ACCESS-ISSUE","ACCESS-ISSUE",
AI624="Projet OCM (ZTE, NOKIA, autres projets)","TRAVAUX OCM",
AI624="No root CAuse","No root cause",
AI624="ODU HS","TX ISSUE",
AI624="IP &amp; VLAN","TX ISSUE",
AI624="Warehouse HUAWEI","SPARE-ISSUE",
AI624="SPARE-HS","SPARE-ISSUE",
AI624="Power Telco","RAN ISSUE",AI624="no impacts","no impacts"
),"")</f>
        <v>no impacts</v>
      </c>
      <c r="AI624" s="85" t="s">
        <v>5998</v>
      </c>
      <c r="AJ624" s="57" t="str" cm="1">
        <f t="array" ref="AJ624">IFERROR(_xlfn.IFS(
AI624="MPR ISSUE","ACTIVE",
AI624="BSS Hardware Issue","ACTIVE",
AI624="Sites strategiques, MLL, Pylone, etc.","PASSIVE",
AI624="AKTIVCO DEFAUT GE &amp; POWER Cabinet","PASSIVE",
AI624="AKTIVCO Coupure ENEO &amp; Baisse de tension","PASSIVE",
AI624="Coupure ENEO &amp; Baisse de tension","PASSIVE",
AI624="Defaut GE &amp; POWER Cabinet","PASSIVE",
AI624="Sharing","PASSIVE",
AI624="Sites strategiques &amp; DataCenter","PASSIVE",
AI624="Exclu","Exclu",
AI624="SAT","ACTIVE",
AI624="SPARE-ISSUE","SPARE-ISSUE",
AI624="Fiber CAmtel","ACTIVE",
AI624="Fiber AOF","ACTIVE",
AI624="Projet OCM (HUAWEI)","PLANNED WORKS",
AI624="Projet OCM (NOKIA)","PLANNED WORKS",
AI624="ACCESS-ISSUE","ACCESS-ISSUE",
AI624="Projet OCM (ZTE, NOKIA, autres projets)","PLANNED WORKS",
AI624="No root CAuse","No root cause",
AI624="ODU HS","ACTIVE",
AI624="IP &amp; VLAN","ACTIVE",
AI624="Warehouse HUAWEI","SPARE-ISSUE",
AI624="SPARE-HS","SPARE-ISSUE",
AI624="Power Telco","ACTIVE", AI624="no impacts","no impacts"
),"")</f>
        <v>no impacts</v>
      </c>
      <c r="AK624" s="23" t="s">
        <v>5537</v>
      </c>
      <c r="AL624" s="23" t="str">
        <f t="shared" si="20"/>
        <v>CTR_236</v>
      </c>
      <c r="AN624" s="9" t="s">
        <v>5537</v>
      </c>
      <c r="AO624" s="23" t="str">
        <f>_xlfn.XLOOKUP(B624,'INCIDENT-05-03-2026'!E:E,'INCIDENT-05-03-2026'!F:F,"")</f>
        <v/>
      </c>
      <c r="AP624" s="7" t="s">
        <v>5537</v>
      </c>
      <c r="AQ624" s="6"/>
      <c r="AR624" s="7"/>
      <c r="AS624" s="3" t="str">
        <f>_xlfn.XLOOKUP(B624,'[3]tt num | region | site id'!$C:$C,'[3]tt num | region | site id'!$Q:$Q,"")</f>
        <v/>
      </c>
      <c r="AT624" s="24" t="str">
        <f>_xlfn.XLOOKUP(B624,'[4]Cells Huawei 03052026 12h'!$B:$B,'[4]Cells Huawei 03052026 12h'!$T:$T,"")</f>
        <v/>
      </c>
      <c r="AU624" s="24" t="str">
        <f>_xlfn.XLOOKUP(B624,'[5]cells down 02052026 8h50'!$B:$B,'[5]cells down 02052026 8h50'!$R:$R,"")</f>
        <v/>
      </c>
      <c r="AV624" s="24" t="str">
        <f>_xlfn.XLOOKUP(B624,'[5]cells down 02052026 13h50'!$B:$B,'[5]cells down 02052026 13h50'!$R:$R,"")</f>
        <v/>
      </c>
      <c r="AW624" s="24" t="str">
        <f>_xlfn.XLOOKUP(B624,'[5]cells down 02052026 13h50'!$B:$B,'[5]cells down 02052026 13h50'!$R:$R,"")</f>
        <v/>
      </c>
      <c r="AX624" s="24" t="str">
        <f>_xlfn.XLOOKUP(B624,'[6]cell downs 03052026 8h40 '!$B:$B,'[6]cell downs 03052026 8h40 '!$R:$R,"")</f>
        <v/>
      </c>
      <c r="AY624" s="24" t="str">
        <f>_xlfn.XLOOKUP(B624,'[7]ALL SITES DOWN'!$D:$D,'[7]ALL SITES DOWN'!$J:$J,"")</f>
        <v/>
      </c>
      <c r="AZ624" s="24" t="str">
        <f>_xlfn.XLOOKUP(B624,'[8]ALL SITES DOWN'!$D:$D,'[8]ALL SITES DOWN'!$J:$J,"")</f>
        <v/>
      </c>
      <c r="BA624" s="9" t="str">
        <f>_xlfn.XLOOKUP(B624,[9]sheet1!$AC:$AC,[9]sheet1!$AF:$AF,"")</f>
        <v/>
      </c>
      <c r="BB624" s="14" t="s">
        <v>5537</v>
      </c>
      <c r="BC624" s="14" t="s">
        <v>5537</v>
      </c>
      <c r="BD624" s="14" t="str">
        <f>_xlfn.XLOOKUP(B624,'[10]cell downs 18042026 17h'!$B:$B,'[10]cell downs 18042026 17h'!$B:$B,"")</f>
        <v/>
      </c>
      <c r="BE624" s="14" t="str">
        <f>_xlfn.XLOOKUP(B624,'[11]Cells Huawei 19042026 15h'!$B:$B,'[11]Cells Huawei 19042026 15h'!$B:$B,"")</f>
        <v/>
      </c>
      <c r="BF624" s="9" t="str">
        <f>_xlfn.XLOOKUP(B624,'[12]cells down 19042026 9H40'!$B:$B,'[12]cells down 19042026 9H40'!$B:$B,"")</f>
        <v/>
      </c>
      <c r="BG624" s="9" t="s">
        <v>3308</v>
      </c>
      <c r="BH624" s="9" t="s">
        <v>5537</v>
      </c>
    </row>
    <row r="625" spans="1:60" s="9" customFormat="1" x14ac:dyDescent="0.3">
      <c r="A625" s="1" t="s">
        <v>3465</v>
      </c>
      <c r="B625" s="8" t="s">
        <v>3466</v>
      </c>
      <c r="C625" s="3" t="str">
        <f>_xlfn.XLOOKUP(B625,'[1]daily break down'!$D:$D,'[1]daily break down'!$E:$E,"")</f>
        <v>EXTREME-NORD</v>
      </c>
      <c r="D625" s="1" t="s">
        <v>11</v>
      </c>
      <c r="E625" s="1" t="s">
        <v>83</v>
      </c>
      <c r="F625" s="3" t="s">
        <v>55</v>
      </c>
      <c r="G625" s="1" t="s">
        <v>3467</v>
      </c>
      <c r="H625" s="40" t="str">
        <f>_xlfn.XLOOKUP(B625,[2]CALCULATION!$B:$B,[2]CALCULATION!$H:$H,"")</f>
        <v>HUAWEI</v>
      </c>
      <c r="I625" s="34">
        <v>0</v>
      </c>
      <c r="J625" s="34">
        <v>0</v>
      </c>
      <c r="K625" s="34">
        <v>0</v>
      </c>
      <c r="L625" s="34">
        <v>0</v>
      </c>
      <c r="M625" s="34">
        <v>0</v>
      </c>
      <c r="N625" s="34">
        <v>0</v>
      </c>
      <c r="O625" s="34">
        <v>0</v>
      </c>
      <c r="P625" s="34">
        <v>0</v>
      </c>
      <c r="Q625" s="34">
        <v>0</v>
      </c>
      <c r="R625" s="34">
        <v>0</v>
      </c>
      <c r="S625" s="35">
        <v>0</v>
      </c>
      <c r="T625" s="35">
        <v>0</v>
      </c>
      <c r="U625" s="35">
        <v>0</v>
      </c>
      <c r="V625" s="35">
        <v>3.0875195829159923</v>
      </c>
      <c r="W625" s="35">
        <v>3.4537272460070834</v>
      </c>
      <c r="X625" s="35">
        <v>3.0819015332460129</v>
      </c>
      <c r="Y625" s="35">
        <v>3.0819015332460129</v>
      </c>
      <c r="Z625" s="35">
        <v>0</v>
      </c>
      <c r="AA625" s="35">
        <v>0</v>
      </c>
      <c r="AB625" s="35">
        <v>0</v>
      </c>
      <c r="AC625" s="35">
        <v>0</v>
      </c>
      <c r="AD625" s="35">
        <v>0</v>
      </c>
      <c r="AE625" s="58" t="s">
        <v>5603</v>
      </c>
      <c r="AF625" s="58"/>
      <c r="AG625" s="57" t="str" cm="1">
        <f t="array" ref="AG625">IFERROR(_xlfn.IFS(
AI625="MPR ISSUE","PDH",
AI625="BSS Hardware Issue","BSS",
AI625="Sites strategiques, MLL, Pylone, etc.","ENVTECH",
AI625="AKTIVCO DEFAUT GE &amp; POWER Cabinet","AKTIVCO",
AI625="AKTIVCO Coupure ENEO &amp; Baisse de tension","AKTIVCO GRID ONLY",
AI625="Coupure ENEO &amp; Baisse de tension","IHS GRID ONLY",
AI625="Defaut GE &amp; POWER Cabinet","IHS",
AI625="Sharing","Partners",
AI625="Sites strategiques &amp; DataCenter","SST &amp; DC",
AI625="Exclu","Exclu",
AI625="SAT","SAT",
AI625="SPARE-ISSUE","SPARE-ISSUE",
AI625="Fiber CAmtel","TRANS_FO_CAMTEL",
AI625="Fiber AOF","Fiber AOF",
AI625="Projet OCM (HUAWEI)","TRAVAUX-HUAWEI",
AI625="Projet OCM (NOKIA)","TRAVAUX-NOKIA",
AI625="ACCESS-ISSUE","ACCESS-ISSUE",
AI625="Projet OCM (ZTE, NOKIA, autres projets)","TRAVAUX OCM",
AI625="No root CAuse","No root cause",
AI625="ODU HS","PDH",
AI625="IP &amp; VLAN","PDH",
AI625="Warehouse HUAWEI","SPARE-ISSUE",
AI625="SPARE-HS","SPARE-ISSUE",
AI625="Power Telco","BSS",AI625="no impacts","no impacts"
),"")</f>
        <v>no impacts</v>
      </c>
      <c r="AH625" s="57" t="str" cm="1">
        <f t="array" ref="AH625">IFERROR(_xlfn.IFS(
AI625="MPR ISSUE","TX ISSUE",
AI625="BSS Hardware Issue","RAN ISSUE",
AI625="Sites strategiques, MLL, Pylone, etc.","ENVTECH",
AI625="AKTIVCO DEFAUT GE &amp; POWER Cabinet","POWER ISSUE",
AI625="AKTIVCO Coupure ENEO &amp; Baisse de tension","POWER ISSUE",
AI625="Coupure ENEO &amp; Baisse de tension","POWER ISSUE",
AI625="Defaut GE &amp; POWER Cabinet","POWER ISSUE",
AI625="Sharing","POWER ISSUE",
AI625="Sites strategiques &amp; DataCenter","POWER ISSUE",
AI625="Exclu","Exclu",
AI625="SAT","TX ISSUE",
AI625="SPARE-ISSUE","SPARE-ISSUE",
AI625="Fiber CAmtel","TX ISSUE",
AI625="Fiber AOF","TX ISSUE",
AI625="Projet OCM (HUAWEI)","TRAVAUX-HUAWEI",
AI625="Projet OCM (NOKIA)","TRAVAUX -NOKIA",
AI625="ACCESS-ISSUE","ACCESS-ISSUE",
AI625="Projet OCM (ZTE, NOKIA, autres projets)","TRAVAUX OCM",
AI625="No root CAuse","No root cause",
AI625="ODU HS","TX ISSUE",
AI625="IP &amp; VLAN","TX ISSUE",
AI625="Warehouse HUAWEI","SPARE-ISSUE",
AI625="SPARE-HS","SPARE-ISSUE",
AI625="Power Telco","RAN ISSUE",AI625="no impacts","no impacts"
),"")</f>
        <v>no impacts</v>
      </c>
      <c r="AI625" s="85" t="s">
        <v>5998</v>
      </c>
      <c r="AJ625" s="57" t="str" cm="1">
        <f t="array" ref="AJ625">IFERROR(_xlfn.IFS(
AI625="MPR ISSUE","ACTIVE",
AI625="BSS Hardware Issue","ACTIVE",
AI625="Sites strategiques, MLL, Pylone, etc.","PASSIVE",
AI625="AKTIVCO DEFAUT GE &amp; POWER Cabinet","PASSIVE",
AI625="AKTIVCO Coupure ENEO &amp; Baisse de tension","PASSIVE",
AI625="Coupure ENEO &amp; Baisse de tension","PASSIVE",
AI625="Defaut GE &amp; POWER Cabinet","PASSIVE",
AI625="Sharing","PASSIVE",
AI625="Sites strategiques &amp; DataCenter","PASSIVE",
AI625="Exclu","Exclu",
AI625="SAT","ACTIVE",
AI625="SPARE-ISSUE","SPARE-ISSUE",
AI625="Fiber CAmtel","ACTIVE",
AI625="Fiber AOF","ACTIVE",
AI625="Projet OCM (HUAWEI)","PLANNED WORKS",
AI625="Projet OCM (NOKIA)","PLANNED WORKS",
AI625="ACCESS-ISSUE","ACCESS-ISSUE",
AI625="Projet OCM (ZTE, NOKIA, autres projets)","PLANNED WORKS",
AI625="No root CAuse","No root cause",
AI625="ODU HS","ACTIVE",
AI625="IP &amp; VLAN","ACTIVE",
AI625="Warehouse HUAWEI","SPARE-ISSUE",
AI625="SPARE-HS","SPARE-ISSUE",
AI625="Power Telco","ACTIVE", AI625="no impacts","no impacts"
),"")</f>
        <v>no impacts</v>
      </c>
      <c r="AK625" s="23" t="s">
        <v>5537</v>
      </c>
      <c r="AL625" s="23" t="str">
        <f t="shared" si="20"/>
        <v>EXN_178</v>
      </c>
      <c r="AN625" s="9" t="s">
        <v>5537</v>
      </c>
      <c r="AO625" s="23" t="str">
        <f>_xlfn.XLOOKUP(B625,'INCIDENT-05-03-2026'!E:E,'INCIDENT-05-03-2026'!F:F,"")</f>
        <v/>
      </c>
      <c r="AP625" s="7" t="s">
        <v>5537</v>
      </c>
      <c r="AQ625" s="6"/>
      <c r="AR625" s="7"/>
      <c r="AS625" s="3" t="str">
        <f>_xlfn.XLOOKUP(B625,'[3]tt num | region | site id'!$C:$C,'[3]tt num | region | site id'!$Q:$Q,"")</f>
        <v/>
      </c>
      <c r="AT625" s="24" t="str">
        <f>_xlfn.XLOOKUP(B625,'[4]Cells Huawei 03052026 12h'!$B:$B,'[4]Cells Huawei 03052026 12h'!$T:$T,"")</f>
        <v/>
      </c>
      <c r="AU625" s="24" t="str">
        <f>_xlfn.XLOOKUP(B625,'[5]cells down 02052026 8h50'!$B:$B,'[5]cells down 02052026 8h50'!$R:$R,"")</f>
        <v/>
      </c>
      <c r="AV625" s="24" t="str">
        <f>_xlfn.XLOOKUP(B625,'[5]cells down 02052026 13h50'!$B:$B,'[5]cells down 02052026 13h50'!$R:$R,"")</f>
        <v/>
      </c>
      <c r="AW625" s="24" t="str">
        <f>_xlfn.XLOOKUP(B625,'[5]cells down 02052026 13h50'!$B:$B,'[5]cells down 02052026 13h50'!$R:$R,"")</f>
        <v/>
      </c>
      <c r="AX625" s="24" t="str">
        <f>_xlfn.XLOOKUP(B625,'[6]cell downs 03052026 8h40 '!$B:$B,'[6]cell downs 03052026 8h40 '!$R:$R,"")</f>
        <v/>
      </c>
      <c r="AY625" s="24" t="str">
        <f>_xlfn.XLOOKUP(B625,'[7]ALL SITES DOWN'!$D:$D,'[7]ALL SITES DOWN'!$J:$J,"")</f>
        <v/>
      </c>
      <c r="AZ625" s="24" t="str">
        <f>_xlfn.XLOOKUP(B625,'[8]ALL SITES DOWN'!$D:$D,'[8]ALL SITES DOWN'!$J:$J,"")</f>
        <v/>
      </c>
      <c r="BA625" s="9" t="str">
        <f>_xlfn.XLOOKUP(B625,[9]sheet1!$AC:$AC,[9]sheet1!$AF:$AF,"")</f>
        <v/>
      </c>
      <c r="BB625" s="14" t="s">
        <v>5537</v>
      </c>
      <c r="BC625" s="14" t="s">
        <v>5537</v>
      </c>
      <c r="BD625" s="14" t="str">
        <f>_xlfn.XLOOKUP(B625,'[10]cell downs 18042026 17h'!$B:$B,'[10]cell downs 18042026 17h'!$B:$B,"")</f>
        <v/>
      </c>
      <c r="BE625" s="14" t="str">
        <f>_xlfn.XLOOKUP(B625,'[11]Cells Huawei 19042026 15h'!$B:$B,'[11]Cells Huawei 19042026 15h'!$B:$B,"")</f>
        <v/>
      </c>
      <c r="BF625" s="9" t="str">
        <f>_xlfn.XLOOKUP(B625,'[12]cells down 19042026 9H40'!$B:$B,'[12]cells down 19042026 9H40'!$B:$B,"")</f>
        <v/>
      </c>
      <c r="BG625" s="9" t="s">
        <v>3466</v>
      </c>
      <c r="BH625" s="9" t="s">
        <v>5537</v>
      </c>
    </row>
    <row r="626" spans="1:60" s="9" customFormat="1" x14ac:dyDescent="0.3">
      <c r="A626" s="1" t="s">
        <v>4645</v>
      </c>
      <c r="B626" s="8" t="s">
        <v>4646</v>
      </c>
      <c r="C626" s="3" t="str">
        <f>_xlfn.XLOOKUP(B626,'[1]daily break down'!$D:$D,'[1]daily break down'!$E:$E,"")</f>
        <v>Yaounde</v>
      </c>
      <c r="D626" s="1" t="s">
        <v>21</v>
      </c>
      <c r="E626" s="1" t="s">
        <v>563</v>
      </c>
      <c r="F626" s="3" t="s">
        <v>37</v>
      </c>
      <c r="G626" s="1" t="s">
        <v>38</v>
      </c>
      <c r="H626" s="42" t="str">
        <f>_xlfn.XLOOKUP(B626,[2]CALCULATION!$B:$B,[2]CALCULATION!$H:$H,"")</f>
        <v>ZTE</v>
      </c>
      <c r="I626" s="34">
        <v>0</v>
      </c>
      <c r="J626" s="34">
        <v>0</v>
      </c>
      <c r="K626" s="34">
        <v>0</v>
      </c>
      <c r="L626" s="34">
        <v>0</v>
      </c>
      <c r="M626" s="34">
        <v>0</v>
      </c>
      <c r="N626" s="34">
        <v>0</v>
      </c>
      <c r="O626" s="34">
        <v>0</v>
      </c>
      <c r="P626" s="34">
        <v>0</v>
      </c>
      <c r="Q626" s="34">
        <v>0</v>
      </c>
      <c r="R626" s="34">
        <v>0</v>
      </c>
      <c r="S626" s="35">
        <v>0</v>
      </c>
      <c r="T626" s="35">
        <v>0</v>
      </c>
      <c r="U626" s="35">
        <v>0</v>
      </c>
      <c r="V626" s="35">
        <v>0</v>
      </c>
      <c r="W626" s="35">
        <v>0</v>
      </c>
      <c r="X626" s="35">
        <v>0</v>
      </c>
      <c r="Y626" s="35">
        <v>3.0282536176672861</v>
      </c>
      <c r="Z626" s="35">
        <v>0</v>
      </c>
      <c r="AA626" s="35">
        <v>0</v>
      </c>
      <c r="AB626" s="35">
        <v>0</v>
      </c>
      <c r="AC626" s="35">
        <v>0</v>
      </c>
      <c r="AD626" s="35">
        <v>0</v>
      </c>
      <c r="AE626" s="58" t="s">
        <v>5560</v>
      </c>
      <c r="AF626" s="58"/>
      <c r="AG626" s="57" t="str" cm="1">
        <f t="array" ref="AG626">IFERROR(_xlfn.IFS(
AI626="MPR ISSUE","PDH",
AI626="BSS Hardware Issue","BSS",
AI626="Sites strategiques, MLL, Pylone, etc.","ENVTECH",
AI626="AKTIVCO DEFAUT GE &amp; POWER Cabinet","AKTIVCO",
AI626="AKTIVCO Coupure ENEO &amp; Baisse de tension","AKTIVCO GRID ONLY",
AI626="Coupure ENEO &amp; Baisse de tension","IHS GRID ONLY",
AI626="Defaut GE &amp; POWER Cabinet","IHS",
AI626="Sharing","Partners",
AI626="Sites strategiques &amp; DataCenter","SST &amp; DC",
AI626="Exclu","Exclu",
AI626="SAT","SAT",
AI626="SPARE-ISSUE","SPARE-ISSUE",
AI626="Fiber CAmtel","TRANS_FO_CAMTEL",
AI626="Fiber AOF","Fiber AOF",
AI626="Projet OCM (HUAWEI)","TRAVAUX-HUAWEI",
AI626="Projet OCM (NOKIA)","TRAVAUX-NOKIA",
AI626="ACCESS-ISSUE","ACCESS-ISSUE",
AI626="Projet OCM (ZTE, NOKIA, autres projets)","TRAVAUX OCM",
AI626="No root CAuse","No root cause",
AI626="ODU HS","PDH",
AI626="IP &amp; VLAN","PDH",
AI626="Warehouse HUAWEI","SPARE-ISSUE",
AI626="SPARE-HS","SPARE-ISSUE",
AI626="Power Telco","BSS",AI626="no impacts","no impacts"
),"")</f>
        <v>no impacts</v>
      </c>
      <c r="AH626" s="57" t="str" cm="1">
        <f t="array" ref="AH626">IFERROR(_xlfn.IFS(
AI626="MPR ISSUE","TX ISSUE",
AI626="BSS Hardware Issue","RAN ISSUE",
AI626="Sites strategiques, MLL, Pylone, etc.","ENVTECH",
AI626="AKTIVCO DEFAUT GE &amp; POWER Cabinet","POWER ISSUE",
AI626="AKTIVCO Coupure ENEO &amp; Baisse de tension","POWER ISSUE",
AI626="Coupure ENEO &amp; Baisse de tension","POWER ISSUE",
AI626="Defaut GE &amp; POWER Cabinet","POWER ISSUE",
AI626="Sharing","POWER ISSUE",
AI626="Sites strategiques &amp; DataCenter","POWER ISSUE",
AI626="Exclu","Exclu",
AI626="SAT","TX ISSUE",
AI626="SPARE-ISSUE","SPARE-ISSUE",
AI626="Fiber CAmtel","TX ISSUE",
AI626="Fiber AOF","TX ISSUE",
AI626="Projet OCM (HUAWEI)","TRAVAUX-HUAWEI",
AI626="Projet OCM (NOKIA)","TRAVAUX -NOKIA",
AI626="ACCESS-ISSUE","ACCESS-ISSUE",
AI626="Projet OCM (ZTE, NOKIA, autres projets)","TRAVAUX OCM",
AI626="No root CAuse","No root cause",
AI626="ODU HS","TX ISSUE",
AI626="IP &amp; VLAN","TX ISSUE",
AI626="Warehouse HUAWEI","SPARE-ISSUE",
AI626="SPARE-HS","SPARE-ISSUE",
AI626="Power Telco","RAN ISSUE",AI626="no impacts","no impacts"
),"")</f>
        <v>no impacts</v>
      </c>
      <c r="AI626" s="85" t="s">
        <v>5998</v>
      </c>
      <c r="AJ626" s="57" t="str" cm="1">
        <f t="array" ref="AJ626">IFERROR(_xlfn.IFS(
AI626="MPR ISSUE","ACTIVE",
AI626="BSS Hardware Issue","ACTIVE",
AI626="Sites strategiques, MLL, Pylone, etc.","PASSIVE",
AI626="AKTIVCO DEFAUT GE &amp; POWER Cabinet","PASSIVE",
AI626="AKTIVCO Coupure ENEO &amp; Baisse de tension","PASSIVE",
AI626="Coupure ENEO &amp; Baisse de tension","PASSIVE",
AI626="Defaut GE &amp; POWER Cabinet","PASSIVE",
AI626="Sharing","PASSIVE",
AI626="Sites strategiques &amp; DataCenter","PASSIVE",
AI626="Exclu","Exclu",
AI626="SAT","ACTIVE",
AI626="SPARE-ISSUE","SPARE-ISSUE",
AI626="Fiber CAmtel","ACTIVE",
AI626="Fiber AOF","ACTIVE",
AI626="Projet OCM (HUAWEI)","PLANNED WORKS",
AI626="Projet OCM (NOKIA)","PLANNED WORKS",
AI626="ACCESS-ISSUE","ACCESS-ISSUE",
AI626="Projet OCM (ZTE, NOKIA, autres projets)","PLANNED WORKS",
AI626="No root CAuse","No root cause",
AI626="ODU HS","ACTIVE",
AI626="IP &amp; VLAN","ACTIVE",
AI626="Warehouse HUAWEI","SPARE-ISSUE",
AI626="SPARE-HS","SPARE-ISSUE",
AI626="Power Telco","ACTIVE", AI626="no impacts","no impacts"
),"")</f>
        <v>no impacts</v>
      </c>
      <c r="AK626" s="23" t="s">
        <v>5537</v>
      </c>
      <c r="AL626" s="23" t="str">
        <f t="shared" si="20"/>
        <v>CTR_665</v>
      </c>
      <c r="AN626" s="9" t="s">
        <v>5537</v>
      </c>
      <c r="AO626" s="23" t="str">
        <f>_xlfn.XLOOKUP(B626,'INCIDENT-05-03-2026'!E:E,'INCIDENT-05-03-2026'!F:F,"")</f>
        <v/>
      </c>
      <c r="AP626" s="7" t="s">
        <v>5537</v>
      </c>
      <c r="AQ626" s="6"/>
      <c r="AR626" s="7"/>
      <c r="AS626" s="3" t="str">
        <f>_xlfn.XLOOKUP(B626,'[3]tt num | region | site id'!$C:$C,'[3]tt num | region | site id'!$Q:$Q,"")</f>
        <v/>
      </c>
      <c r="AT626" s="24" t="str">
        <f>_xlfn.XLOOKUP(B626,'[4]Cells Huawei 03052026 12h'!$B:$B,'[4]Cells Huawei 03052026 12h'!$T:$T,"")</f>
        <v/>
      </c>
      <c r="AU626" s="24" t="str">
        <f>_xlfn.XLOOKUP(B626,'[5]cells down 02052026 8h50'!$B:$B,'[5]cells down 02052026 8h50'!$R:$R,"")</f>
        <v/>
      </c>
      <c r="AV626" s="24" t="str">
        <f>_xlfn.XLOOKUP(B626,'[5]cells down 02052026 13h50'!$B:$B,'[5]cells down 02052026 13h50'!$R:$R,"")</f>
        <v/>
      </c>
      <c r="AW626" s="24" t="str">
        <f>_xlfn.XLOOKUP(B626,'[5]cells down 02052026 13h50'!$B:$B,'[5]cells down 02052026 13h50'!$R:$R,"")</f>
        <v/>
      </c>
      <c r="AX626" s="24" t="str">
        <f>_xlfn.XLOOKUP(B626,'[6]cell downs 03052026 8h40 '!$B:$B,'[6]cell downs 03052026 8h40 '!$R:$R,"")</f>
        <v/>
      </c>
      <c r="AY626" s="24" t="str">
        <f>_xlfn.XLOOKUP(B626,'[7]ALL SITES DOWN'!$D:$D,'[7]ALL SITES DOWN'!$J:$J,"")</f>
        <v/>
      </c>
      <c r="AZ626" s="24" t="str">
        <f>_xlfn.XLOOKUP(B626,'[8]ALL SITES DOWN'!$D:$D,'[8]ALL SITES DOWN'!$J:$J,"")</f>
        <v/>
      </c>
      <c r="BA626" s="9" t="str">
        <f>_xlfn.XLOOKUP(B626,[9]sheet1!$AC:$AC,[9]sheet1!$AF:$AF,"")</f>
        <v/>
      </c>
      <c r="BB626" s="14" t="s">
        <v>5537</v>
      </c>
      <c r="BC626" s="14" t="s">
        <v>5537</v>
      </c>
      <c r="BD626" s="14" t="str">
        <f>_xlfn.XLOOKUP(B626,'[10]cell downs 18042026 17h'!$B:$B,'[10]cell downs 18042026 17h'!$B:$B,"")</f>
        <v/>
      </c>
      <c r="BE626" s="14" t="str">
        <f>_xlfn.XLOOKUP(B626,'[11]Cells Huawei 19042026 15h'!$B:$B,'[11]Cells Huawei 19042026 15h'!$B:$B,"")</f>
        <v/>
      </c>
      <c r="BF626" s="9" t="str">
        <f>_xlfn.XLOOKUP(B626,'[12]cells down 19042026 9H40'!$B:$B,'[12]cells down 19042026 9H40'!$B:$B,"")</f>
        <v/>
      </c>
      <c r="BG626" s="9" t="s">
        <v>5537</v>
      </c>
      <c r="BH626" s="9" t="s">
        <v>5537</v>
      </c>
    </row>
    <row r="627" spans="1:60" s="9" customFormat="1" x14ac:dyDescent="0.3">
      <c r="A627" s="1" t="s">
        <v>3331</v>
      </c>
      <c r="B627" s="1" t="s">
        <v>3332</v>
      </c>
      <c r="C627" s="3" t="str">
        <f>_xlfn.XLOOKUP(B627,'[1]daily break down'!$D:$D,'[1]daily break down'!$E:$E,"")</f>
        <v>Douala</v>
      </c>
      <c r="D627" s="1" t="s">
        <v>11</v>
      </c>
      <c r="E627" s="1" t="s">
        <v>12</v>
      </c>
      <c r="F627" s="3" t="s">
        <v>31</v>
      </c>
      <c r="G627" s="1" t="s">
        <v>32</v>
      </c>
      <c r="H627" s="42" t="str">
        <f>_xlfn.XLOOKUP(B627,[2]CALCULATION!$B:$B,[2]CALCULATION!$H:$H,"")</f>
        <v>ZTE</v>
      </c>
      <c r="I627" s="34">
        <v>0</v>
      </c>
      <c r="J627" s="34">
        <v>2.8409317900996749</v>
      </c>
      <c r="K627" s="34">
        <v>0</v>
      </c>
      <c r="L627" s="34">
        <v>1.7656727534221285E-3</v>
      </c>
      <c r="M627" s="34">
        <v>8.8658174315774427E-2</v>
      </c>
      <c r="N627" s="34">
        <v>0</v>
      </c>
      <c r="O627" s="34">
        <v>0</v>
      </c>
      <c r="P627" s="34">
        <v>0</v>
      </c>
      <c r="Q627" s="34">
        <v>4.1573567557850015E-2</v>
      </c>
      <c r="R627" s="34">
        <v>0</v>
      </c>
      <c r="S627" s="35">
        <v>0</v>
      </c>
      <c r="T627" s="35">
        <v>0</v>
      </c>
      <c r="U627" s="35">
        <v>0</v>
      </c>
      <c r="V627" s="35">
        <v>0</v>
      </c>
      <c r="W627" s="35">
        <v>0</v>
      </c>
      <c r="X627" s="35">
        <v>0.33397967657155564</v>
      </c>
      <c r="Y627" s="35">
        <v>3.0046578090533704</v>
      </c>
      <c r="Z627" s="35">
        <v>0</v>
      </c>
      <c r="AA627" s="35">
        <v>0</v>
      </c>
      <c r="AB627" s="35">
        <v>0</v>
      </c>
      <c r="AC627" s="35">
        <v>0</v>
      </c>
      <c r="AD627" s="35">
        <v>0</v>
      </c>
      <c r="AE627" s="58" t="s">
        <v>5560</v>
      </c>
      <c r="AF627" s="58"/>
      <c r="AG627" s="57" t="str" cm="1">
        <f t="array" ref="AG627">IFERROR(_xlfn.IFS(
AI627="MPR ISSUE","PDH",
AI627="BSS Hardware Issue","BSS",
AI627="Sites strategiques, MLL, Pylone, etc.","ENVTECH",
AI627="AKTIVCO DEFAUT GE &amp; POWER Cabinet","AKTIVCO",
AI627="AKTIVCO Coupure ENEO &amp; Baisse de tension","AKTIVCO GRID ONLY",
AI627="Coupure ENEO &amp; Baisse de tension","IHS GRID ONLY",
AI627="Defaut GE &amp; POWER Cabinet","IHS",
AI627="Sharing","Partners",
AI627="Sites strategiques &amp; DataCenter","SST &amp; DC",
AI627="Exclu","Exclu",
AI627="SAT","SAT",
AI627="SPARE-ISSUE","SPARE-ISSUE",
AI627="Fiber CAmtel","TRANS_FO_CAMTEL",
AI627="Fiber AOF","Fiber AOF",
AI627="Projet OCM (HUAWEI)","TRAVAUX-HUAWEI",
AI627="Projet OCM (NOKIA)","TRAVAUX-NOKIA",
AI627="ACCESS-ISSUE","ACCESS-ISSUE",
AI627="Projet OCM (ZTE, NOKIA, autres projets)","TRAVAUX OCM",
AI627="No root CAuse","No root cause",
AI627="ODU HS","PDH",
AI627="IP &amp; VLAN","PDH",
AI627="Warehouse HUAWEI","SPARE-ISSUE",
AI627="SPARE-HS","SPARE-ISSUE",
AI627="Power Telco","BSS",AI627="no impacts","no impacts"
),"")</f>
        <v>no impacts</v>
      </c>
      <c r="AH627" s="57" t="str" cm="1">
        <f t="array" ref="AH627">IFERROR(_xlfn.IFS(
AI627="MPR ISSUE","TX ISSUE",
AI627="BSS Hardware Issue","RAN ISSUE",
AI627="Sites strategiques, MLL, Pylone, etc.","ENVTECH",
AI627="AKTIVCO DEFAUT GE &amp; POWER Cabinet","POWER ISSUE",
AI627="AKTIVCO Coupure ENEO &amp; Baisse de tension","POWER ISSUE",
AI627="Coupure ENEO &amp; Baisse de tension","POWER ISSUE",
AI627="Defaut GE &amp; POWER Cabinet","POWER ISSUE",
AI627="Sharing","POWER ISSUE",
AI627="Sites strategiques &amp; DataCenter","POWER ISSUE",
AI627="Exclu","Exclu",
AI627="SAT","TX ISSUE",
AI627="SPARE-ISSUE","SPARE-ISSUE",
AI627="Fiber CAmtel","TX ISSUE",
AI627="Fiber AOF","TX ISSUE",
AI627="Projet OCM (HUAWEI)","TRAVAUX-HUAWEI",
AI627="Projet OCM (NOKIA)","TRAVAUX -NOKIA",
AI627="ACCESS-ISSUE","ACCESS-ISSUE",
AI627="Projet OCM (ZTE, NOKIA, autres projets)","TRAVAUX OCM",
AI627="No root CAuse","No root cause",
AI627="ODU HS","TX ISSUE",
AI627="IP &amp; VLAN","TX ISSUE",
AI627="Warehouse HUAWEI","SPARE-ISSUE",
AI627="SPARE-HS","SPARE-ISSUE",
AI627="Power Telco","RAN ISSUE",AI627="no impacts","no impacts"
),"")</f>
        <v>no impacts</v>
      </c>
      <c r="AI627" s="85" t="s">
        <v>5998</v>
      </c>
      <c r="AJ627" s="57" t="str" cm="1">
        <f t="array" ref="AJ627">IFERROR(_xlfn.IFS(
AI627="MPR ISSUE","ACTIVE",
AI627="BSS Hardware Issue","ACTIVE",
AI627="Sites strategiques, MLL, Pylone, etc.","PASSIVE",
AI627="AKTIVCO DEFAUT GE &amp; POWER Cabinet","PASSIVE",
AI627="AKTIVCO Coupure ENEO &amp; Baisse de tension","PASSIVE",
AI627="Coupure ENEO &amp; Baisse de tension","PASSIVE",
AI627="Defaut GE &amp; POWER Cabinet","PASSIVE",
AI627="Sharing","PASSIVE",
AI627="Sites strategiques &amp; DataCenter","PASSIVE",
AI627="Exclu","Exclu",
AI627="SAT","ACTIVE",
AI627="SPARE-ISSUE","SPARE-ISSUE",
AI627="Fiber CAmtel","ACTIVE",
AI627="Fiber AOF","ACTIVE",
AI627="Projet OCM (HUAWEI)","PLANNED WORKS",
AI627="Projet OCM (NOKIA)","PLANNED WORKS",
AI627="ACCESS-ISSUE","ACCESS-ISSUE",
AI627="Projet OCM (ZTE, NOKIA, autres projets)","PLANNED WORKS",
AI627="No root CAuse","No root cause",
AI627="ODU HS","ACTIVE",
AI627="IP &amp; VLAN","ACTIVE",
AI627="Warehouse HUAWEI","SPARE-ISSUE",
AI627="SPARE-HS","SPARE-ISSUE",
AI627="Power Telco","ACTIVE", AI627="no impacts","no impacts"
),"")</f>
        <v>no impacts</v>
      </c>
      <c r="AK627" s="23" t="s">
        <v>5537</v>
      </c>
      <c r="AL627" s="23" t="str">
        <f t="shared" si="20"/>
        <v>LIT_576</v>
      </c>
      <c r="AN627" s="9" t="s">
        <v>5537</v>
      </c>
      <c r="AO627" s="23" t="str">
        <f>_xlfn.XLOOKUP(B627,'INCIDENT-05-03-2026'!E:E,'INCIDENT-05-03-2026'!F:F,"")</f>
        <v/>
      </c>
      <c r="AP627" s="7" t="s">
        <v>5537</v>
      </c>
      <c r="AQ627" s="6"/>
      <c r="AR627" s="7"/>
      <c r="AS627" s="3" t="str">
        <f>_xlfn.XLOOKUP(B627,'[3]tt num | region | site id'!$C:$C,'[3]tt num | region | site id'!$Q:$Q,"")</f>
        <v/>
      </c>
      <c r="AT627" s="24" t="str">
        <f>_xlfn.XLOOKUP(B627,'[4]Cells Huawei 03052026 12h'!$B:$B,'[4]Cells Huawei 03052026 12h'!$T:$T,"")</f>
        <v/>
      </c>
      <c r="AU627" s="24" t="str">
        <f>_xlfn.XLOOKUP(B627,'[5]cells down 02052026 8h50'!$B:$B,'[5]cells down 02052026 8h50'!$R:$R,"")</f>
        <v/>
      </c>
      <c r="AV627" s="24" t="str">
        <f>_xlfn.XLOOKUP(B627,'[5]cells down 02052026 13h50'!$B:$B,'[5]cells down 02052026 13h50'!$R:$R,"")</f>
        <v/>
      </c>
      <c r="AW627" s="24" t="str">
        <f>_xlfn.XLOOKUP(B627,'[5]cells down 02052026 13h50'!$B:$B,'[5]cells down 02052026 13h50'!$R:$R,"")</f>
        <v/>
      </c>
      <c r="AX627" s="24" t="str">
        <f>_xlfn.XLOOKUP(B627,'[6]cell downs 03052026 8h40 '!$B:$B,'[6]cell downs 03052026 8h40 '!$R:$R,"")</f>
        <v/>
      </c>
      <c r="AY627" s="24" t="str">
        <f>_xlfn.XLOOKUP(B627,'[7]ALL SITES DOWN'!$D:$D,'[7]ALL SITES DOWN'!$J:$J,"")</f>
        <v/>
      </c>
      <c r="AZ627" s="24" t="str">
        <f>_xlfn.XLOOKUP(B627,'[8]ALL SITES DOWN'!$D:$D,'[8]ALL SITES DOWN'!$J:$J,"")</f>
        <v/>
      </c>
      <c r="BA627" s="9" t="str">
        <f>_xlfn.XLOOKUP(B627,[9]sheet1!$AC:$AC,[9]sheet1!$AF:$AF,"")</f>
        <v/>
      </c>
      <c r="BB627" s="14" t="s">
        <v>5537</v>
      </c>
      <c r="BC627" s="14" t="s">
        <v>5537</v>
      </c>
      <c r="BD627" s="14" t="str">
        <f>_xlfn.XLOOKUP(B627,'[10]cell downs 18042026 17h'!$B:$B,'[10]cell downs 18042026 17h'!$B:$B,"")</f>
        <v/>
      </c>
      <c r="BE627" s="14" t="str">
        <f>_xlfn.XLOOKUP(B627,'[11]Cells Huawei 19042026 15h'!$B:$B,'[11]Cells Huawei 19042026 15h'!$B:$B,"")</f>
        <v/>
      </c>
      <c r="BF627" s="9" t="str">
        <f>_xlfn.XLOOKUP(B627,'[12]cells down 19042026 9H40'!$B:$B,'[12]cells down 19042026 9H40'!$B:$B,"")</f>
        <v/>
      </c>
      <c r="BG627" s="9" t="s">
        <v>3332</v>
      </c>
      <c r="BH627" s="9" t="s">
        <v>12</v>
      </c>
    </row>
    <row r="628" spans="1:60" s="9" customFormat="1" x14ac:dyDescent="0.3">
      <c r="A628" s="1" t="s">
        <v>200</v>
      </c>
      <c r="B628" s="8" t="s">
        <v>201</v>
      </c>
      <c r="C628" s="3" t="str">
        <f>_xlfn.XLOOKUP(B628,'[1]daily break down'!$D:$D,'[1]daily break down'!$E:$E,"")</f>
        <v>Douala</v>
      </c>
      <c r="D628" s="1" t="s">
        <v>21</v>
      </c>
      <c r="E628" s="1" t="s">
        <v>22</v>
      </c>
      <c r="F628" s="3" t="s">
        <v>31</v>
      </c>
      <c r="G628" s="1" t="s">
        <v>32</v>
      </c>
      <c r="H628" s="42" t="str">
        <f>_xlfn.XLOOKUP(B628,[2]CALCULATION!$B:$B,[2]CALCULATION!$H:$H,"")</f>
        <v>ZTE</v>
      </c>
      <c r="I628" s="34">
        <v>0</v>
      </c>
      <c r="J628" s="34">
        <v>0</v>
      </c>
      <c r="K628" s="34">
        <v>0</v>
      </c>
      <c r="L628" s="34">
        <v>0</v>
      </c>
      <c r="M628" s="34">
        <v>0</v>
      </c>
      <c r="N628" s="34">
        <v>0</v>
      </c>
      <c r="O628" s="34">
        <v>0</v>
      </c>
      <c r="P628" s="34">
        <v>0</v>
      </c>
      <c r="Q628" s="34">
        <v>0</v>
      </c>
      <c r="R628" s="34">
        <v>0</v>
      </c>
      <c r="S628" s="35">
        <v>0</v>
      </c>
      <c r="T628" s="35">
        <v>0</v>
      </c>
      <c r="U628" s="35">
        <v>18.707766534544408</v>
      </c>
      <c r="V628" s="35">
        <v>0</v>
      </c>
      <c r="W628" s="35">
        <v>0</v>
      </c>
      <c r="X628" s="35">
        <v>0</v>
      </c>
      <c r="Y628" s="35">
        <v>2.9696297152380056</v>
      </c>
      <c r="Z628" s="35">
        <v>0</v>
      </c>
      <c r="AA628" s="35">
        <v>0</v>
      </c>
      <c r="AB628" s="35">
        <v>0</v>
      </c>
      <c r="AC628" s="35">
        <v>0</v>
      </c>
      <c r="AD628" s="35">
        <v>0</v>
      </c>
      <c r="AE628" s="58" t="s">
        <v>5560</v>
      </c>
      <c r="AF628" s="58"/>
      <c r="AG628" s="57" t="str" cm="1">
        <f t="array" ref="AG628">IFERROR(_xlfn.IFS(
AI628="MPR ISSUE","PDH",
AI628="BSS Hardware Issue","BSS",
AI628="Sites strategiques, MLL, Pylone, etc.","ENVTECH",
AI628="AKTIVCO DEFAUT GE &amp; POWER Cabinet","AKTIVCO",
AI628="AKTIVCO Coupure ENEO &amp; Baisse de tension","AKTIVCO GRID ONLY",
AI628="Coupure ENEO &amp; Baisse de tension","IHS GRID ONLY",
AI628="Defaut GE &amp; POWER Cabinet","IHS",
AI628="Sharing","Partners",
AI628="Sites strategiques &amp; DataCenter","SST &amp; DC",
AI628="Exclu","Exclu",
AI628="SAT","SAT",
AI628="SPARE-ISSUE","SPARE-ISSUE",
AI628="Fiber CAmtel","TRANS_FO_CAMTEL",
AI628="Fiber AOF","Fiber AOF",
AI628="Projet OCM (HUAWEI)","TRAVAUX-HUAWEI",
AI628="Projet OCM (NOKIA)","TRAVAUX-NOKIA",
AI628="ACCESS-ISSUE","ACCESS-ISSUE",
AI628="Projet OCM (ZTE, NOKIA, autres projets)","TRAVAUX OCM",
AI628="No root CAuse","No root cause",
AI628="ODU HS","PDH",
AI628="IP &amp; VLAN","PDH",
AI628="Warehouse HUAWEI","SPARE-ISSUE",
AI628="SPARE-HS","SPARE-ISSUE",
AI628="Power Telco","BSS",AI628="no impacts","no impacts"
),"")</f>
        <v>AKTIVCO</v>
      </c>
      <c r="AH628" s="57" t="str" cm="1">
        <f t="array" ref="AH628">IFERROR(_xlfn.IFS(
AI628="MPR ISSUE","TX ISSUE",
AI628="BSS Hardware Issue","RAN ISSUE",
AI628="Sites strategiques, MLL, Pylone, etc.","ENVTECH",
AI628="AKTIVCO DEFAUT GE &amp; POWER Cabinet","POWER ISSUE",
AI628="AKTIVCO Coupure ENEO &amp; Baisse de tension","POWER ISSUE",
AI628="Coupure ENEO &amp; Baisse de tension","POWER ISSUE",
AI628="Defaut GE &amp; POWER Cabinet","POWER ISSUE",
AI628="Sharing","POWER ISSUE",
AI628="Sites strategiques &amp; DataCenter","POWER ISSUE",
AI628="Exclu","Exclu",
AI628="SAT","TX ISSUE",
AI628="SPARE-ISSUE","SPARE-ISSUE",
AI628="Fiber CAmtel","TX ISSUE",
AI628="Fiber AOF","TX ISSUE",
AI628="Projet OCM (HUAWEI)","TRAVAUX-HUAWEI",
AI628="Projet OCM (NOKIA)","TRAVAUX -NOKIA",
AI628="ACCESS-ISSUE","ACCESS-ISSUE",
AI628="Projet OCM (ZTE, NOKIA, autres projets)","TRAVAUX OCM",
AI628="No root CAuse","No root cause",
AI628="ODU HS","TX ISSUE",
AI628="IP &amp; VLAN","TX ISSUE",
AI628="Warehouse HUAWEI","SPARE-ISSUE",
AI628="SPARE-HS","SPARE-ISSUE",
AI628="Power Telco","RAN ISSUE",AI628="no impacts","no impacts"
),"")</f>
        <v>POWER ISSUE</v>
      </c>
      <c r="AI628" s="85" t="s">
        <v>5325</v>
      </c>
      <c r="AJ628" s="57" t="str" cm="1">
        <f t="array" ref="AJ628">IFERROR(_xlfn.IFS(
AI628="MPR ISSUE","ACTIVE",
AI628="BSS Hardware Issue","ACTIVE",
AI628="Sites strategiques, MLL, Pylone, etc.","PASSIVE",
AI628="AKTIVCO DEFAUT GE &amp; POWER Cabinet","PASSIVE",
AI628="AKTIVCO Coupure ENEO &amp; Baisse de tension","PASSIVE",
AI628="Coupure ENEO &amp; Baisse de tension","PASSIVE",
AI628="Defaut GE &amp; POWER Cabinet","PASSIVE",
AI628="Sharing","PASSIVE",
AI628="Sites strategiques &amp; DataCenter","PASSIVE",
AI628="Exclu","Exclu",
AI628="SAT","ACTIVE",
AI628="SPARE-ISSUE","SPARE-ISSUE",
AI628="Fiber CAmtel","ACTIVE",
AI628="Fiber AOF","ACTIVE",
AI628="Projet OCM (HUAWEI)","PLANNED WORKS",
AI628="Projet OCM (NOKIA)","PLANNED WORKS",
AI628="ACCESS-ISSUE","ACCESS-ISSUE",
AI628="Projet OCM (ZTE, NOKIA, autres projets)","PLANNED WORKS",
AI628="No root CAuse","No root cause",
AI628="ODU HS","ACTIVE",
AI628="IP &amp; VLAN","ACTIVE",
AI628="Warehouse HUAWEI","SPARE-ISSUE",
AI628="SPARE-HS","SPARE-ISSUE",
AI628="Power Telco","ACTIVE", AI628="no impacts","no impacts"
),"")</f>
        <v>PASSIVE</v>
      </c>
      <c r="AK628" s="23" t="s">
        <v>5721</v>
      </c>
      <c r="AL628" s="23" t="str">
        <f t="shared" si="20"/>
        <v>LIT_667</v>
      </c>
      <c r="AN628" s="9" t="s">
        <v>5537</v>
      </c>
      <c r="AO628" s="23" t="str">
        <f>_xlfn.XLOOKUP(B628,'INCIDENT-05-03-2026'!E:E,'INCIDENT-05-03-2026'!F:F,"")</f>
        <v/>
      </c>
      <c r="AP628" s="7" t="s">
        <v>5537</v>
      </c>
      <c r="AQ628" s="6"/>
      <c r="AR628" s="7"/>
      <c r="AS628" s="3" t="str">
        <f>_xlfn.XLOOKUP(B628,'[3]tt num | region | site id'!$C:$C,'[3]tt num | region | site id'!$Q:$Q,"")</f>
        <v/>
      </c>
      <c r="AT628" s="24" t="str">
        <f>_xlfn.XLOOKUP(B628,'[4]Cells Huawei 03052026 12h'!$B:$B,'[4]Cells Huawei 03052026 12h'!$T:$T,"")</f>
        <v/>
      </c>
      <c r="AU628" s="24" t="str">
        <f>_xlfn.XLOOKUP(B628,'[5]cells down 02052026 8h50'!$B:$B,'[5]cells down 02052026 8h50'!$R:$R,"")</f>
        <v/>
      </c>
      <c r="AV628" s="24" t="str">
        <f>_xlfn.XLOOKUP(B628,'[5]cells down 02052026 13h50'!$B:$B,'[5]cells down 02052026 13h50'!$R:$R,"")</f>
        <v/>
      </c>
      <c r="AW628" s="24" t="str">
        <f>_xlfn.XLOOKUP(B628,'[5]cells down 02052026 13h50'!$B:$B,'[5]cells down 02052026 13h50'!$R:$R,"")</f>
        <v/>
      </c>
      <c r="AX628" s="24" t="str">
        <f>_xlfn.XLOOKUP(B628,'[6]cell downs 03052026 8h40 '!$B:$B,'[6]cell downs 03052026 8h40 '!$R:$R,"")</f>
        <v/>
      </c>
      <c r="AY628" s="24" t="str">
        <f>_xlfn.XLOOKUP(B628,'[7]ALL SITES DOWN'!$D:$D,'[7]ALL SITES DOWN'!$J:$J,"")</f>
        <v/>
      </c>
      <c r="AZ628" s="24" t="str">
        <f>_xlfn.XLOOKUP(B628,'[8]ALL SITES DOWN'!$D:$D,'[8]ALL SITES DOWN'!$J:$J,"")</f>
        <v/>
      </c>
      <c r="BA628" s="9" t="str">
        <f>_xlfn.XLOOKUP(B628,[9]sheet1!$AC:$AC,[9]sheet1!$AF:$AF,"")</f>
        <v>(05/03/2026 ticket)..INC-20260503-00017912...Auto TT closure RCA...GE Fault</v>
      </c>
      <c r="BB628" s="14" t="s">
        <v>5537</v>
      </c>
      <c r="BC628" s="14" t="s">
        <v>5537</v>
      </c>
      <c r="BD628" s="14" t="str">
        <f>_xlfn.XLOOKUP(B628,'[10]cell downs 18042026 17h'!$B:$B,'[10]cell downs 18042026 17h'!$B:$B,"")</f>
        <v/>
      </c>
      <c r="BE628" s="14" t="str">
        <f>_xlfn.XLOOKUP(B628,'[11]Cells Huawei 19042026 15h'!$B:$B,'[11]Cells Huawei 19042026 15h'!$B:$B,"")</f>
        <v/>
      </c>
      <c r="BF628" s="9" t="str">
        <f>_xlfn.XLOOKUP(B628,'[12]cells down 19042026 9H40'!$B:$B,'[12]cells down 19042026 9H40'!$B:$B,"")</f>
        <v/>
      </c>
      <c r="BG628" s="9" t="s">
        <v>5537</v>
      </c>
      <c r="BH628" s="9" t="s">
        <v>12</v>
      </c>
    </row>
    <row r="629" spans="1:60" s="9" customFormat="1" x14ac:dyDescent="0.3">
      <c r="A629" s="1" t="s">
        <v>935</v>
      </c>
      <c r="B629" s="8" t="s">
        <v>936</v>
      </c>
      <c r="C629" s="3" t="str">
        <f>_xlfn.XLOOKUP(B629,'[1]daily break down'!$D:$D,'[1]daily break down'!$E:$E,"")</f>
        <v>Garoua</v>
      </c>
      <c r="D629" s="1" t="s">
        <v>21</v>
      </c>
      <c r="E629" s="1" t="s">
        <v>80</v>
      </c>
      <c r="F629" s="3" t="s">
        <v>23</v>
      </c>
      <c r="G629" s="1" t="s">
        <v>24</v>
      </c>
      <c r="H629" s="40" t="str">
        <f>_xlfn.XLOOKUP(B629,[2]CALCULATION!$B:$B,[2]CALCULATION!$H:$H,"")</f>
        <v>Huawei</v>
      </c>
      <c r="I629" s="34">
        <v>0</v>
      </c>
      <c r="J629" s="34">
        <v>0</v>
      </c>
      <c r="K629" s="34">
        <v>0</v>
      </c>
      <c r="L629" s="34">
        <v>0</v>
      </c>
      <c r="M629" s="34">
        <v>0</v>
      </c>
      <c r="N629" s="34">
        <v>0.70002682395778937</v>
      </c>
      <c r="O629" s="34">
        <v>0</v>
      </c>
      <c r="P629" s="34">
        <v>2.0571871085200306</v>
      </c>
      <c r="Q629" s="34">
        <v>0</v>
      </c>
      <c r="R629" s="34">
        <v>0</v>
      </c>
      <c r="S629" s="35">
        <v>1.8583794905160189</v>
      </c>
      <c r="T629" s="35">
        <v>0.96202412444033514</v>
      </c>
      <c r="U629" s="35">
        <v>2.5703201467898289</v>
      </c>
      <c r="V629" s="35">
        <v>1.2845536807321229</v>
      </c>
      <c r="W629" s="35">
        <v>0.96202412444033514</v>
      </c>
      <c r="X629" s="35">
        <v>0.68540205973752477</v>
      </c>
      <c r="Y629" s="35">
        <v>2.9553616525840893</v>
      </c>
      <c r="Z629" s="35">
        <v>1.7265247565155106</v>
      </c>
      <c r="AA629" s="35">
        <v>0</v>
      </c>
      <c r="AB629" s="35">
        <v>0</v>
      </c>
      <c r="AC629" s="35">
        <v>0</v>
      </c>
      <c r="AD629" s="35">
        <v>0</v>
      </c>
      <c r="AE629" s="58" t="s">
        <v>5560</v>
      </c>
      <c r="AF629" s="58"/>
      <c r="AG629" s="57" t="str" cm="1">
        <f t="array" ref="AG629">IFERROR(_xlfn.IFS(
AI629="MPR ISSUE","PDH",
AI629="BSS Hardware Issue","BSS",
AI629="Sites strategiques, MLL, Pylone, etc.","ENVTECH",
AI629="AKTIVCO DEFAUT GE &amp; POWER Cabinet","AKTIVCO",
AI629="AKTIVCO Coupure ENEO &amp; Baisse de tension","AKTIVCO GRID ONLY",
AI629="Coupure ENEO &amp; Baisse de tension","IHS GRID ONLY",
AI629="Defaut GE &amp; POWER Cabinet","IHS",
AI629="Sharing","Partners",
AI629="Sites strategiques &amp; DataCenter","SST &amp; DC",
AI629="Exclu","Exclu",
AI629="SAT","SAT",
AI629="SPARE-ISSUE","SPARE-ISSUE",
AI629="Fiber CAmtel","TRANS_FO_CAMTEL",
AI629="Fiber AOF","Fiber AOF",
AI629="Projet OCM (HUAWEI)","TRAVAUX-HUAWEI",
AI629="Projet OCM (NOKIA)","TRAVAUX-NOKIA",
AI629="ACCESS-ISSUE","ACCESS-ISSUE",
AI629="Projet OCM (ZTE, NOKIA, autres projets)","TRAVAUX OCM",
AI629="No root CAuse","No root cause",
AI629="ODU HS","PDH",
AI629="IP &amp; VLAN","PDH",
AI629="Warehouse HUAWEI","SPARE-ISSUE",
AI629="SPARE-HS","SPARE-ISSUE",
AI629="Power Telco","BSS",AI629="no impacts","no impacts"
),"")</f>
        <v>no impacts</v>
      </c>
      <c r="AH629" s="57" t="str" cm="1">
        <f t="array" ref="AH629">IFERROR(_xlfn.IFS(
AI629="MPR ISSUE","TX ISSUE",
AI629="BSS Hardware Issue","RAN ISSUE",
AI629="Sites strategiques, MLL, Pylone, etc.","ENVTECH",
AI629="AKTIVCO DEFAUT GE &amp; POWER Cabinet","POWER ISSUE",
AI629="AKTIVCO Coupure ENEO &amp; Baisse de tension","POWER ISSUE",
AI629="Coupure ENEO &amp; Baisse de tension","POWER ISSUE",
AI629="Defaut GE &amp; POWER Cabinet","POWER ISSUE",
AI629="Sharing","POWER ISSUE",
AI629="Sites strategiques &amp; DataCenter","POWER ISSUE",
AI629="Exclu","Exclu",
AI629="SAT","TX ISSUE",
AI629="SPARE-ISSUE","SPARE-ISSUE",
AI629="Fiber CAmtel","TX ISSUE",
AI629="Fiber AOF","TX ISSUE",
AI629="Projet OCM (HUAWEI)","TRAVAUX-HUAWEI",
AI629="Projet OCM (NOKIA)","TRAVAUX -NOKIA",
AI629="ACCESS-ISSUE","ACCESS-ISSUE",
AI629="Projet OCM (ZTE, NOKIA, autres projets)","TRAVAUX OCM",
AI629="No root CAuse","No root cause",
AI629="ODU HS","TX ISSUE",
AI629="IP &amp; VLAN","TX ISSUE",
AI629="Warehouse HUAWEI","SPARE-ISSUE",
AI629="SPARE-HS","SPARE-ISSUE",
AI629="Power Telco","RAN ISSUE",AI629="no impacts","no impacts"
),"")</f>
        <v>no impacts</v>
      </c>
      <c r="AI629" s="85" t="s">
        <v>5998</v>
      </c>
      <c r="AJ629" s="57" t="str" cm="1">
        <f t="array" ref="AJ629">IFERROR(_xlfn.IFS(
AI629="MPR ISSUE","ACTIVE",
AI629="BSS Hardware Issue","ACTIVE",
AI629="Sites strategiques, MLL, Pylone, etc.","PASSIVE",
AI629="AKTIVCO DEFAUT GE &amp; POWER Cabinet","PASSIVE",
AI629="AKTIVCO Coupure ENEO &amp; Baisse de tension","PASSIVE",
AI629="Coupure ENEO &amp; Baisse de tension","PASSIVE",
AI629="Defaut GE &amp; POWER Cabinet","PASSIVE",
AI629="Sharing","PASSIVE",
AI629="Sites strategiques &amp; DataCenter","PASSIVE",
AI629="Exclu","Exclu",
AI629="SAT","ACTIVE",
AI629="SPARE-ISSUE","SPARE-ISSUE",
AI629="Fiber CAmtel","ACTIVE",
AI629="Fiber AOF","ACTIVE",
AI629="Projet OCM (HUAWEI)","PLANNED WORKS",
AI629="Projet OCM (NOKIA)","PLANNED WORKS",
AI629="ACCESS-ISSUE","ACCESS-ISSUE",
AI629="Projet OCM (ZTE, NOKIA, autres projets)","PLANNED WORKS",
AI629="No root CAuse","No root cause",
AI629="ODU HS","ACTIVE",
AI629="IP &amp; VLAN","ACTIVE",
AI629="Warehouse HUAWEI","SPARE-ISSUE",
AI629="SPARE-HS","SPARE-ISSUE",
AI629="Power Telco","ACTIVE", AI629="no impacts","no impacts"
),"")</f>
        <v>no impacts</v>
      </c>
      <c r="AK629" s="23" t="s">
        <v>5537</v>
      </c>
      <c r="AL629" s="23" t="str">
        <f t="shared" si="20"/>
        <v>NRD_142</v>
      </c>
      <c r="AN629" s="9" t="s">
        <v>5537</v>
      </c>
      <c r="AO629" s="23" t="str">
        <f>_xlfn.XLOOKUP(B629,'INCIDENT-05-03-2026'!E:E,'INCIDENT-05-03-2026'!F:F,"")</f>
        <v/>
      </c>
      <c r="AP629" s="7" t="s">
        <v>5537</v>
      </c>
      <c r="AQ629" s="6"/>
      <c r="AR629" s="7"/>
      <c r="AS629" s="3" t="str">
        <f>_xlfn.XLOOKUP(B629,'[3]tt num | region | site id'!$C:$C,'[3]tt num | region | site id'!$Q:$Q,"")</f>
        <v/>
      </c>
      <c r="AT629" s="24" t="str">
        <f>_xlfn.XLOOKUP(B629,'[4]Cells Huawei 03052026 12h'!$B:$B,'[4]Cells Huawei 03052026 12h'!$T:$T,"")</f>
        <v/>
      </c>
      <c r="AU629" s="24" t="str">
        <f>_xlfn.XLOOKUP(B629,'[5]cells down 02052026 8h50'!$B:$B,'[5]cells down 02052026 8h50'!$R:$R,"")</f>
        <v/>
      </c>
      <c r="AV629" s="24" t="str">
        <f>_xlfn.XLOOKUP(B629,'[5]cells down 02052026 13h50'!$B:$B,'[5]cells down 02052026 13h50'!$R:$R,"")</f>
        <v/>
      </c>
      <c r="AW629" s="24" t="str">
        <f>_xlfn.XLOOKUP(B629,'[5]cells down 02052026 13h50'!$B:$B,'[5]cells down 02052026 13h50'!$R:$R,"")</f>
        <v/>
      </c>
      <c r="AX629" s="24" t="str">
        <f>_xlfn.XLOOKUP(B629,'[6]cell downs 03052026 8h40 '!$B:$B,'[6]cell downs 03052026 8h40 '!$R:$R,"")</f>
        <v/>
      </c>
      <c r="AY629" s="24" t="str">
        <f>_xlfn.XLOOKUP(B629,'[7]ALL SITES DOWN'!$D:$D,'[7]ALL SITES DOWN'!$J:$J,"")</f>
        <v/>
      </c>
      <c r="AZ629" s="24" t="str">
        <f>_xlfn.XLOOKUP(B629,'[8]ALL SITES DOWN'!$D:$D,'[8]ALL SITES DOWN'!$J:$J,"")</f>
        <v/>
      </c>
      <c r="BA629" s="9" t="str">
        <f>_xlfn.XLOOKUP(B629,[9]sheet1!$AC:$AC,[9]sheet1!$AF:$AF,"")</f>
        <v/>
      </c>
      <c r="BB629" s="14" t="s">
        <v>5537</v>
      </c>
      <c r="BC629" s="14" t="s">
        <v>5537</v>
      </c>
      <c r="BD629" s="14" t="str">
        <f>_xlfn.XLOOKUP(B629,'[10]cell downs 18042026 17h'!$B:$B,'[10]cell downs 18042026 17h'!$B:$B,"")</f>
        <v/>
      </c>
      <c r="BE629" s="14" t="str">
        <f>_xlfn.XLOOKUP(B629,'[11]Cells Huawei 19042026 15h'!$B:$B,'[11]Cells Huawei 19042026 15h'!$B:$B,"")</f>
        <v/>
      </c>
      <c r="BF629" s="9" t="str">
        <f>_xlfn.XLOOKUP(B629,'[12]cells down 19042026 9H40'!$B:$B,'[12]cells down 19042026 9H40'!$B:$B,"")</f>
        <v/>
      </c>
      <c r="BG629" s="9" t="s">
        <v>5537</v>
      </c>
      <c r="BH629" s="9" t="s">
        <v>12</v>
      </c>
    </row>
    <row r="630" spans="1:60" s="9" customFormat="1" x14ac:dyDescent="0.3">
      <c r="A630" s="1" t="s">
        <v>2169</v>
      </c>
      <c r="B630" s="8" t="s">
        <v>2170</v>
      </c>
      <c r="C630" s="3" t="str">
        <f>_xlfn.XLOOKUP(B630,'[1]daily break down'!$D:$D,'[1]daily break down'!$E:$E,"")</f>
        <v>NORD-OUEST</v>
      </c>
      <c r="D630" s="1" t="s">
        <v>11</v>
      </c>
      <c r="E630" s="1" t="s">
        <v>96</v>
      </c>
      <c r="F630" s="3" t="s">
        <v>51</v>
      </c>
      <c r="G630" s="1" t="s">
        <v>2171</v>
      </c>
      <c r="H630" s="41" t="str">
        <f>_xlfn.XLOOKUP(B630,[2]CALCULATION!$B:$B,[2]CALCULATION!$H:$H,"")</f>
        <v>NOKIA</v>
      </c>
      <c r="I630" s="34">
        <v>0</v>
      </c>
      <c r="J630" s="34">
        <v>0</v>
      </c>
      <c r="K630" s="34">
        <v>0</v>
      </c>
      <c r="L630" s="34">
        <v>0</v>
      </c>
      <c r="M630" s="34">
        <v>0</v>
      </c>
      <c r="N630" s="34">
        <v>0</v>
      </c>
      <c r="O630" s="34">
        <v>2.8711472503450963</v>
      </c>
      <c r="P630" s="34">
        <v>4.1322689584042607</v>
      </c>
      <c r="Q630" s="34">
        <v>2.8459366217446149</v>
      </c>
      <c r="R630" s="34">
        <v>0</v>
      </c>
      <c r="S630" s="35">
        <v>0</v>
      </c>
      <c r="T630" s="35">
        <v>17403.285923414747</v>
      </c>
      <c r="U630" s="35">
        <v>0</v>
      </c>
      <c r="V630" s="35">
        <v>0.60591111567689115</v>
      </c>
      <c r="W630" s="35">
        <v>0</v>
      </c>
      <c r="X630" s="35">
        <v>0</v>
      </c>
      <c r="Y630" s="35">
        <v>2.9351901790071144</v>
      </c>
      <c r="Z630" s="35">
        <v>0</v>
      </c>
      <c r="AA630" s="35">
        <v>0</v>
      </c>
      <c r="AB630" s="35">
        <v>0</v>
      </c>
      <c r="AC630" s="35">
        <v>0</v>
      </c>
      <c r="AD630" s="35">
        <v>0</v>
      </c>
      <c r="AE630" s="58" t="s">
        <v>5603</v>
      </c>
      <c r="AF630" s="58"/>
      <c r="AG630" s="57" t="str" cm="1">
        <f t="array" ref="AG630">IFERROR(_xlfn.IFS(
AI630="MPR ISSUE","PDH",
AI630="BSS Hardware Issue","BSS",
AI630="Sites strategiques, MLL, Pylone, etc.","ENVTECH",
AI630="AKTIVCO DEFAUT GE &amp; POWER Cabinet","AKTIVCO",
AI630="AKTIVCO Coupure ENEO &amp; Baisse de tension","AKTIVCO GRID ONLY",
AI630="Coupure ENEO &amp; Baisse de tension","IHS GRID ONLY",
AI630="Defaut GE &amp; POWER Cabinet","IHS",
AI630="Sharing","Partners",
AI630="Sites strategiques &amp; DataCenter","SST &amp; DC",
AI630="Exclu","Exclu",
AI630="SAT","SAT",
AI630="SPARE-ISSUE","SPARE-ISSUE",
AI630="Fiber CAmtel","TRANS_FO_CAMTEL",
AI630="Fiber AOF","Fiber AOF",
AI630="Projet OCM (HUAWEI)","TRAVAUX-HUAWEI",
AI630="Projet OCM (NOKIA)","TRAVAUX-NOKIA",
AI630="ACCESS-ISSUE","ACCESS-ISSUE",
AI630="Projet OCM (ZTE, NOKIA, autres projets)","TRAVAUX OCM",
AI630="No root CAuse","No root cause",
AI630="ODU HS","PDH",
AI630="IP &amp; VLAN","PDH",
AI630="Warehouse HUAWEI","SPARE-ISSUE",
AI630="SPARE-HS","SPARE-ISSUE",
AI630="Power Telco","BSS",AI630="no impacts","no impacts"
),"")</f>
        <v>BSS</v>
      </c>
      <c r="AH630" s="57" t="str" cm="1">
        <f t="array" ref="AH630">IFERROR(_xlfn.IFS(
AI630="MPR ISSUE","TX ISSUE",
AI630="BSS Hardware Issue","RAN ISSUE",
AI630="Sites strategiques, MLL, Pylone, etc.","ENVTECH",
AI630="AKTIVCO DEFAUT GE &amp; POWER Cabinet","POWER ISSUE",
AI630="AKTIVCO Coupure ENEO &amp; Baisse de tension","POWER ISSUE",
AI630="Coupure ENEO &amp; Baisse de tension","POWER ISSUE",
AI630="Defaut GE &amp; POWER Cabinet","POWER ISSUE",
AI630="Sharing","POWER ISSUE",
AI630="Sites strategiques &amp; DataCenter","POWER ISSUE",
AI630="Exclu","Exclu",
AI630="SAT","TX ISSUE",
AI630="SPARE-ISSUE","SPARE-ISSUE",
AI630="Fiber CAmtel","TX ISSUE",
AI630="Fiber AOF","TX ISSUE",
AI630="Projet OCM (HUAWEI)","TRAVAUX-HUAWEI",
AI630="Projet OCM (NOKIA)","TRAVAUX -NOKIA",
AI630="ACCESS-ISSUE","ACCESS-ISSUE",
AI630="Projet OCM (ZTE, NOKIA, autres projets)","TRAVAUX OCM",
AI630="No root CAuse","No root cause",
AI630="ODU HS","TX ISSUE",
AI630="IP &amp; VLAN","TX ISSUE",
AI630="Warehouse HUAWEI","SPARE-ISSUE",
AI630="SPARE-HS","SPARE-ISSUE",
AI630="Power Telco","RAN ISSUE",AI630="no impacts","no impacts"
),"")</f>
        <v>RAN ISSUE</v>
      </c>
      <c r="AI630" s="85" t="s">
        <v>5320</v>
      </c>
      <c r="AJ630" s="57" t="str" cm="1">
        <f t="array" ref="AJ630">IFERROR(_xlfn.IFS(
AI630="MPR ISSUE","ACTIVE",
AI630="BSS Hardware Issue","ACTIVE",
AI630="Sites strategiques, MLL, Pylone, etc.","PASSIVE",
AI630="AKTIVCO DEFAUT GE &amp; POWER Cabinet","PASSIVE",
AI630="AKTIVCO Coupure ENEO &amp; Baisse de tension","PASSIVE",
AI630="Coupure ENEO &amp; Baisse de tension","PASSIVE",
AI630="Defaut GE &amp; POWER Cabinet","PASSIVE",
AI630="Sharing","PASSIVE",
AI630="Sites strategiques &amp; DataCenter","PASSIVE",
AI630="Exclu","Exclu",
AI630="SAT","ACTIVE",
AI630="SPARE-ISSUE","SPARE-ISSUE",
AI630="Fiber CAmtel","ACTIVE",
AI630="Fiber AOF","ACTIVE",
AI630="Projet OCM (HUAWEI)","PLANNED WORKS",
AI630="Projet OCM (NOKIA)","PLANNED WORKS",
AI630="ACCESS-ISSUE","ACCESS-ISSUE",
AI630="Projet OCM (ZTE, NOKIA, autres projets)","PLANNED WORKS",
AI630="No root CAuse","No root cause",
AI630="ODU HS","ACTIVE",
AI630="IP &amp; VLAN","ACTIVE",
AI630="Warehouse HUAWEI","SPARE-ISSUE",
AI630="SPARE-HS","SPARE-ISSUE",
AI630="Power Telco","ACTIVE", AI630="no impacts","no impacts"
),"")</f>
        <v>ACTIVE</v>
      </c>
      <c r="AK630" s="23" t="s">
        <v>5722</v>
      </c>
      <c r="AL630" s="23" t="str">
        <f t="shared" si="20"/>
        <v>NRO_230</v>
      </c>
      <c r="AN630" s="9" t="s">
        <v>5537</v>
      </c>
      <c r="AO630" s="23" t="str">
        <f>_xlfn.XLOOKUP(B630,'INCIDENT-05-03-2026'!E:E,'INCIDENT-05-03-2026'!F:F,"")</f>
        <v/>
      </c>
      <c r="AP630" s="7" t="s">
        <v>5537</v>
      </c>
      <c r="AQ630" s="6"/>
      <c r="AR630" s="7"/>
      <c r="AS630" s="3" t="str">
        <f>_xlfn.XLOOKUP(B630,'[3]tt num | region | site id'!$C:$C,'[3]tt num | region | site id'!$Q:$Q,"")</f>
        <v/>
      </c>
      <c r="AT630" s="24" t="str">
        <f>_xlfn.XLOOKUP(B630,'[4]Cells Huawei 03052026 12h'!$B:$B,'[4]Cells Huawei 03052026 12h'!$T:$T,"")</f>
        <v/>
      </c>
      <c r="AU630" s="24" t="str">
        <f>_xlfn.XLOOKUP(B630,'[5]cells down 02052026 8h50'!$B:$B,'[5]cells down 02052026 8h50'!$R:$R,"")</f>
        <v/>
      </c>
      <c r="AV630" s="24" t="str">
        <f>_xlfn.XLOOKUP(B630,'[5]cells down 02052026 13h50'!$B:$B,'[5]cells down 02052026 13h50'!$R:$R,"")</f>
        <v/>
      </c>
      <c r="AW630" s="24" t="str">
        <f>_xlfn.XLOOKUP(B630,'[5]cells down 02052026 13h50'!$B:$B,'[5]cells down 02052026 13h50'!$R:$R,"")</f>
        <v/>
      </c>
      <c r="AX630" s="24" t="str">
        <f>_xlfn.XLOOKUP(B630,'[6]cell downs 03052026 8h40 '!$B:$B,'[6]cell downs 03052026 8h40 '!$R:$R,"")</f>
        <v xml:space="preserve">(05/03/2026 cell nokia): 30/04/2026 : FRMF to be remplaced || plan for W19
29/04/2026: Need BO RAN analysis </v>
      </c>
      <c r="AY630" s="24" t="str">
        <f>_xlfn.XLOOKUP(B630,'[7]ALL SITES DOWN'!$D:$D,'[7]ALL SITES DOWN'!$J:$J,"")</f>
        <v/>
      </c>
      <c r="AZ630" s="24" t="str">
        <f>_xlfn.XLOOKUP(B630,'[8]ALL SITES DOWN'!$D:$D,'[8]ALL SITES DOWN'!$J:$J,"")</f>
        <v/>
      </c>
      <c r="BA630" s="9" t="str">
        <f>_xlfn.XLOOKUP(B630,[9]sheet1!$AC:$AC,[9]sheet1!$AF:$AF,"")</f>
        <v/>
      </c>
      <c r="BB630" s="14" t="s">
        <v>5537</v>
      </c>
      <c r="BC630" s="14" t="s">
        <v>5537</v>
      </c>
      <c r="BD630" s="14" t="str">
        <f>_xlfn.XLOOKUP(B630,'[10]cell downs 18042026 17h'!$B:$B,'[10]cell downs 18042026 17h'!$B:$B,"")</f>
        <v/>
      </c>
      <c r="BE630" s="14" t="str">
        <f>_xlfn.XLOOKUP(B630,'[11]Cells Huawei 19042026 15h'!$B:$B,'[11]Cells Huawei 19042026 15h'!$B:$B,"")</f>
        <v/>
      </c>
      <c r="BF630" s="9" t="str">
        <f>_xlfn.XLOOKUP(B630,'[12]cells down 19042026 9H40'!$B:$B,'[12]cells down 19042026 9H40'!$B:$B,"")</f>
        <v/>
      </c>
      <c r="BG630" s="9" t="s">
        <v>2170</v>
      </c>
      <c r="BH630" s="9" t="s">
        <v>12</v>
      </c>
    </row>
    <row r="631" spans="1:60" s="9" customFormat="1" x14ac:dyDescent="0.3">
      <c r="A631" s="1" t="s">
        <v>4775</v>
      </c>
      <c r="B631" s="8" t="s">
        <v>4776</v>
      </c>
      <c r="C631" s="3" t="str">
        <f>_xlfn.XLOOKUP(B631,'[1]daily break down'!$D:$D,'[1]daily break down'!$E:$E,"")</f>
        <v>SUD-OUEST</v>
      </c>
      <c r="D631" s="1" t="s">
        <v>1022</v>
      </c>
      <c r="E631" s="1"/>
      <c r="F631" s="3" t="s">
        <v>13</v>
      </c>
      <c r="G631" s="1" t="s">
        <v>14</v>
      </c>
      <c r="H631" s="40" t="str">
        <f>_xlfn.XLOOKUP(B631,[2]CALCULATION!$B:$B,[2]CALCULATION!$H:$H,"")</f>
        <v>Huawei</v>
      </c>
      <c r="I631" s="34">
        <v>0</v>
      </c>
      <c r="J631" s="34">
        <v>0</v>
      </c>
      <c r="K631" s="34">
        <v>0</v>
      </c>
      <c r="L631" s="34">
        <v>0</v>
      </c>
      <c r="M631" s="34">
        <v>0</v>
      </c>
      <c r="N631" s="34">
        <v>0</v>
      </c>
      <c r="O631" s="34">
        <v>0</v>
      </c>
      <c r="P631" s="34">
        <v>0</v>
      </c>
      <c r="Q631" s="34">
        <v>0</v>
      </c>
      <c r="R631" s="34">
        <v>0</v>
      </c>
      <c r="S631" s="35">
        <v>7.7582590680672185E-3</v>
      </c>
      <c r="T631" s="35">
        <v>0</v>
      </c>
      <c r="U631" s="35">
        <v>7.5620732065758639E-3</v>
      </c>
      <c r="V631" s="35">
        <v>7.651248598162845E-3</v>
      </c>
      <c r="W631" s="35">
        <v>0</v>
      </c>
      <c r="X631" s="35">
        <v>0</v>
      </c>
      <c r="Y631" s="35">
        <v>2.8852162895617708</v>
      </c>
      <c r="Z631" s="35">
        <v>0</v>
      </c>
      <c r="AA631" s="35">
        <v>0</v>
      </c>
      <c r="AB631" s="35">
        <v>0</v>
      </c>
      <c r="AC631" s="35">
        <v>0</v>
      </c>
      <c r="AD631" s="35">
        <v>0</v>
      </c>
      <c r="AE631" s="58" t="s">
        <v>5560</v>
      </c>
      <c r="AF631" s="58"/>
      <c r="AG631" s="57" t="str" cm="1">
        <f t="array" ref="AG631">IFERROR(_xlfn.IFS(
AI631="MPR ISSUE","PDH",
AI631="BSS Hardware Issue","BSS",
AI631="Sites strategiques, MLL, Pylone, etc.","ENVTECH",
AI631="AKTIVCO DEFAUT GE &amp; POWER Cabinet","AKTIVCO",
AI631="AKTIVCO Coupure ENEO &amp; Baisse de tension","AKTIVCO GRID ONLY",
AI631="Coupure ENEO &amp; Baisse de tension","IHS GRID ONLY",
AI631="Defaut GE &amp; POWER Cabinet","IHS",
AI631="Sharing","Partners",
AI631="Sites strategiques &amp; DataCenter","SST &amp; DC",
AI631="Exclu","Exclu",
AI631="SAT","SAT",
AI631="SPARE-ISSUE","SPARE-ISSUE",
AI631="Fiber CAmtel","TRANS_FO_CAMTEL",
AI631="Fiber AOF","Fiber AOF",
AI631="Projet OCM (HUAWEI)","TRAVAUX-HUAWEI",
AI631="Projet OCM (NOKIA)","TRAVAUX-NOKIA",
AI631="ACCESS-ISSUE","ACCESS-ISSUE",
AI631="Projet OCM (ZTE, NOKIA, autres projets)","TRAVAUX OCM",
AI631="No root CAuse","No root cause",
AI631="ODU HS","PDH",
AI631="IP &amp; VLAN","PDH",
AI631="Warehouse HUAWEI","SPARE-ISSUE",
AI631="SPARE-HS","SPARE-ISSUE",
AI631="Power Telco","BSS",AI631="no impacts","no impacts"
),"")</f>
        <v>no impacts</v>
      </c>
      <c r="AH631" s="57" t="str" cm="1">
        <f t="array" ref="AH631">IFERROR(_xlfn.IFS(
AI631="MPR ISSUE","TX ISSUE",
AI631="BSS Hardware Issue","RAN ISSUE",
AI631="Sites strategiques, MLL, Pylone, etc.","ENVTECH",
AI631="AKTIVCO DEFAUT GE &amp; POWER Cabinet","POWER ISSUE",
AI631="AKTIVCO Coupure ENEO &amp; Baisse de tension","POWER ISSUE",
AI631="Coupure ENEO &amp; Baisse de tension","POWER ISSUE",
AI631="Defaut GE &amp; POWER Cabinet","POWER ISSUE",
AI631="Sharing","POWER ISSUE",
AI631="Sites strategiques &amp; DataCenter","POWER ISSUE",
AI631="Exclu","Exclu",
AI631="SAT","TX ISSUE",
AI631="SPARE-ISSUE","SPARE-ISSUE",
AI631="Fiber CAmtel","TX ISSUE",
AI631="Fiber AOF","TX ISSUE",
AI631="Projet OCM (HUAWEI)","TRAVAUX-HUAWEI",
AI631="Projet OCM (NOKIA)","TRAVAUX -NOKIA",
AI631="ACCESS-ISSUE","ACCESS-ISSUE",
AI631="Projet OCM (ZTE, NOKIA, autres projets)","TRAVAUX OCM",
AI631="No root CAuse","No root cause",
AI631="ODU HS","TX ISSUE",
AI631="IP &amp; VLAN","TX ISSUE",
AI631="Warehouse HUAWEI","SPARE-ISSUE",
AI631="SPARE-HS","SPARE-ISSUE",
AI631="Power Telco","RAN ISSUE",AI631="no impacts","no impacts"
),"")</f>
        <v>no impacts</v>
      </c>
      <c r="AI631" s="85" t="s">
        <v>5998</v>
      </c>
      <c r="AJ631" s="57" t="str" cm="1">
        <f t="array" ref="AJ631">IFERROR(_xlfn.IFS(
AI631="MPR ISSUE","ACTIVE",
AI631="BSS Hardware Issue","ACTIVE",
AI631="Sites strategiques, MLL, Pylone, etc.","PASSIVE",
AI631="AKTIVCO DEFAUT GE &amp; POWER Cabinet","PASSIVE",
AI631="AKTIVCO Coupure ENEO &amp; Baisse de tension","PASSIVE",
AI631="Coupure ENEO &amp; Baisse de tension","PASSIVE",
AI631="Defaut GE &amp; POWER Cabinet","PASSIVE",
AI631="Sharing","PASSIVE",
AI631="Sites strategiques &amp; DataCenter","PASSIVE",
AI631="Exclu","Exclu",
AI631="SAT","ACTIVE",
AI631="SPARE-ISSUE","SPARE-ISSUE",
AI631="Fiber CAmtel","ACTIVE",
AI631="Fiber AOF","ACTIVE",
AI631="Projet OCM (HUAWEI)","PLANNED WORKS",
AI631="Projet OCM (NOKIA)","PLANNED WORKS",
AI631="ACCESS-ISSUE","ACCESS-ISSUE",
AI631="Projet OCM (ZTE, NOKIA, autres projets)","PLANNED WORKS",
AI631="No root CAuse","No root cause",
AI631="ODU HS","ACTIVE",
AI631="IP &amp; VLAN","ACTIVE",
AI631="Warehouse HUAWEI","SPARE-ISSUE",
AI631="SPARE-HS","SPARE-ISSUE",
AI631="Power Telco","ACTIVE", AI631="no impacts","no impacts"
),"")</f>
        <v>no impacts</v>
      </c>
      <c r="AK631" s="23" t="s">
        <v>5537</v>
      </c>
      <c r="AL631" s="23" t="str">
        <f t="shared" si="20"/>
        <v>SUO_023</v>
      </c>
      <c r="AN631" s="9" t="s">
        <v>5537</v>
      </c>
      <c r="AO631" s="23" t="str">
        <f>_xlfn.XLOOKUP(B631,'INCIDENT-05-03-2026'!E:E,'INCIDENT-05-03-2026'!F:F,"")</f>
        <v/>
      </c>
      <c r="AP631" s="7" t="s">
        <v>5537</v>
      </c>
      <c r="AQ631" s="6"/>
      <c r="AR631" s="7"/>
      <c r="AS631" s="3" t="str">
        <f>_xlfn.XLOOKUP(B631,'[3]tt num | region | site id'!$C:$C,'[3]tt num | region | site id'!$Q:$Q,"")</f>
        <v/>
      </c>
      <c r="AT631" s="24" t="str">
        <f>_xlfn.XLOOKUP(B631,'[4]Cells Huawei 03052026 12h'!$B:$B,'[4]Cells Huawei 03052026 12h'!$T:$T,"")</f>
        <v/>
      </c>
      <c r="AU631" s="24" t="str">
        <f>_xlfn.XLOOKUP(B631,'[5]cells down 02052026 8h50'!$B:$B,'[5]cells down 02052026 8h50'!$R:$R,"")</f>
        <v/>
      </c>
      <c r="AV631" s="24" t="str">
        <f>_xlfn.XLOOKUP(B631,'[5]cells down 02052026 13h50'!$B:$B,'[5]cells down 02052026 13h50'!$R:$R,"")</f>
        <v/>
      </c>
      <c r="AW631" s="24" t="str">
        <f>_xlfn.XLOOKUP(B631,'[5]cells down 02052026 13h50'!$B:$B,'[5]cells down 02052026 13h50'!$R:$R,"")</f>
        <v/>
      </c>
      <c r="AX631" s="24" t="str">
        <f>_xlfn.XLOOKUP(B631,'[6]cell downs 03052026 8h40 '!$B:$B,'[6]cell downs 03052026 8h40 '!$R:$R,"")</f>
        <v/>
      </c>
      <c r="AY631" s="24" t="str">
        <f>_xlfn.XLOOKUP(B631,'[7]ALL SITES DOWN'!$D:$D,'[7]ALL SITES DOWN'!$J:$J,"")</f>
        <v/>
      </c>
      <c r="AZ631" s="24" t="str">
        <f>_xlfn.XLOOKUP(B631,'[8]ALL SITES DOWN'!$D:$D,'[8]ALL SITES DOWN'!$J:$J,"")</f>
        <v/>
      </c>
      <c r="BA631" s="9" t="str">
        <f>_xlfn.XLOOKUP(B631,[9]sheet1!$AC:$AC,[9]sheet1!$AF:$AF,"")</f>
        <v/>
      </c>
      <c r="BB631" s="14" t="s">
        <v>5537</v>
      </c>
      <c r="BC631" s="14" t="s">
        <v>5537</v>
      </c>
      <c r="BD631" s="14" t="str">
        <f>_xlfn.XLOOKUP(B631,'[10]cell downs 18042026 17h'!$B:$B,'[10]cell downs 18042026 17h'!$B:$B,"")</f>
        <v/>
      </c>
      <c r="BE631" s="14" t="str">
        <f>_xlfn.XLOOKUP(B631,'[11]Cells Huawei 19042026 15h'!$B:$B,'[11]Cells Huawei 19042026 15h'!$B:$B,"")</f>
        <v/>
      </c>
      <c r="BF631" s="9" t="str">
        <f>_xlfn.XLOOKUP(B631,'[12]cells down 19042026 9H40'!$B:$B,'[12]cells down 19042026 9H40'!$B:$B,"")</f>
        <v/>
      </c>
      <c r="BG631" s="9" t="s">
        <v>5537</v>
      </c>
      <c r="BH631" s="9" t="s">
        <v>12</v>
      </c>
    </row>
    <row r="632" spans="1:60" s="9" customFormat="1" x14ac:dyDescent="0.3">
      <c r="A632" s="1" t="s">
        <v>4827</v>
      </c>
      <c r="B632" s="8" t="s">
        <v>4828</v>
      </c>
      <c r="C632" s="3" t="str">
        <f>_xlfn.XLOOKUP(B632,'[1]daily break down'!$D:$D,'[1]daily break down'!$E:$E,"")</f>
        <v>ADAMAOUA</v>
      </c>
      <c r="D632" s="1" t="s">
        <v>11</v>
      </c>
      <c r="E632" s="1" t="s">
        <v>12</v>
      </c>
      <c r="F632" s="3" t="s">
        <v>90</v>
      </c>
      <c r="G632" s="1" t="s">
        <v>4827</v>
      </c>
      <c r="H632" s="40" t="str">
        <f>_xlfn.XLOOKUP(B632,[2]CALCULATION!$B:$B,[2]CALCULATION!$H:$H,"")</f>
        <v>Huawei</v>
      </c>
      <c r="I632" s="34">
        <v>0</v>
      </c>
      <c r="J632" s="34">
        <v>0</v>
      </c>
      <c r="K632" s="34">
        <v>0</v>
      </c>
      <c r="L632" s="34">
        <v>0</v>
      </c>
      <c r="M632" s="34">
        <v>0</v>
      </c>
      <c r="N632" s="34">
        <v>0</v>
      </c>
      <c r="O632" s="34">
        <v>0</v>
      </c>
      <c r="P632" s="34">
        <v>0</v>
      </c>
      <c r="Q632" s="34">
        <v>0</v>
      </c>
      <c r="R632" s="34">
        <v>0</v>
      </c>
      <c r="S632" s="35">
        <v>0</v>
      </c>
      <c r="T632" s="35">
        <v>0</v>
      </c>
      <c r="U632" s="35">
        <v>0</v>
      </c>
      <c r="V632" s="35">
        <v>0</v>
      </c>
      <c r="W632" s="35">
        <v>0</v>
      </c>
      <c r="X632" s="35">
        <v>0</v>
      </c>
      <c r="Y632" s="35">
        <v>2.8222049578664108</v>
      </c>
      <c r="Z632" s="35">
        <v>0</v>
      </c>
      <c r="AA632" s="35">
        <v>0</v>
      </c>
      <c r="AB632" s="35">
        <v>0</v>
      </c>
      <c r="AC632" s="35">
        <v>0</v>
      </c>
      <c r="AD632" s="35">
        <v>0</v>
      </c>
      <c r="AE632" s="58" t="s">
        <v>5560</v>
      </c>
      <c r="AF632" s="58"/>
      <c r="AG632" s="57" t="str" cm="1">
        <f t="array" ref="AG632">IFERROR(_xlfn.IFS(
AI632="MPR ISSUE","PDH",
AI632="BSS Hardware Issue","BSS",
AI632="Sites strategiques, MLL, Pylone, etc.","ENVTECH",
AI632="AKTIVCO DEFAUT GE &amp; POWER Cabinet","AKTIVCO",
AI632="AKTIVCO Coupure ENEO &amp; Baisse de tension","AKTIVCO GRID ONLY",
AI632="Coupure ENEO &amp; Baisse de tension","IHS GRID ONLY",
AI632="Defaut GE &amp; POWER Cabinet","IHS",
AI632="Sharing","Partners",
AI632="Sites strategiques &amp; DataCenter","SST &amp; DC",
AI632="Exclu","Exclu",
AI632="SAT","SAT",
AI632="SPARE-ISSUE","SPARE-ISSUE",
AI632="Fiber CAmtel","TRANS_FO_CAMTEL",
AI632="Fiber AOF","Fiber AOF",
AI632="Projet OCM (HUAWEI)","TRAVAUX-HUAWEI",
AI632="Projet OCM (NOKIA)","TRAVAUX-NOKIA",
AI632="ACCESS-ISSUE","ACCESS-ISSUE",
AI632="Projet OCM (ZTE, NOKIA, autres projets)","TRAVAUX OCM",
AI632="No root CAuse","No root cause",
AI632="ODU HS","PDH",
AI632="IP &amp; VLAN","PDH",
AI632="Warehouse HUAWEI","SPARE-ISSUE",
AI632="SPARE-HS","SPARE-ISSUE",
AI632="Power Telco","BSS",AI632="no impacts","no impacts"
),"")</f>
        <v>no impacts</v>
      </c>
      <c r="AH632" s="57" t="str" cm="1">
        <f t="array" ref="AH632">IFERROR(_xlfn.IFS(
AI632="MPR ISSUE","TX ISSUE",
AI632="BSS Hardware Issue","RAN ISSUE",
AI632="Sites strategiques, MLL, Pylone, etc.","ENVTECH",
AI632="AKTIVCO DEFAUT GE &amp; POWER Cabinet","POWER ISSUE",
AI632="AKTIVCO Coupure ENEO &amp; Baisse de tension","POWER ISSUE",
AI632="Coupure ENEO &amp; Baisse de tension","POWER ISSUE",
AI632="Defaut GE &amp; POWER Cabinet","POWER ISSUE",
AI632="Sharing","POWER ISSUE",
AI632="Sites strategiques &amp; DataCenter","POWER ISSUE",
AI632="Exclu","Exclu",
AI632="SAT","TX ISSUE",
AI632="SPARE-ISSUE","SPARE-ISSUE",
AI632="Fiber CAmtel","TX ISSUE",
AI632="Fiber AOF","TX ISSUE",
AI632="Projet OCM (HUAWEI)","TRAVAUX-HUAWEI",
AI632="Projet OCM (NOKIA)","TRAVAUX -NOKIA",
AI632="ACCESS-ISSUE","ACCESS-ISSUE",
AI632="Projet OCM (ZTE, NOKIA, autres projets)","TRAVAUX OCM",
AI632="No root CAuse","No root cause",
AI632="ODU HS","TX ISSUE",
AI632="IP &amp; VLAN","TX ISSUE",
AI632="Warehouse HUAWEI","SPARE-ISSUE",
AI632="SPARE-HS","SPARE-ISSUE",
AI632="Power Telco","RAN ISSUE",AI632="no impacts","no impacts"
),"")</f>
        <v>no impacts</v>
      </c>
      <c r="AI632" s="85" t="s">
        <v>5998</v>
      </c>
      <c r="AJ632" s="57" t="str" cm="1">
        <f t="array" ref="AJ632">IFERROR(_xlfn.IFS(
AI632="MPR ISSUE","ACTIVE",
AI632="BSS Hardware Issue","ACTIVE",
AI632="Sites strategiques, MLL, Pylone, etc.","PASSIVE",
AI632="AKTIVCO DEFAUT GE &amp; POWER Cabinet","PASSIVE",
AI632="AKTIVCO Coupure ENEO &amp; Baisse de tension","PASSIVE",
AI632="Coupure ENEO &amp; Baisse de tension","PASSIVE",
AI632="Defaut GE &amp; POWER Cabinet","PASSIVE",
AI632="Sharing","PASSIVE",
AI632="Sites strategiques &amp; DataCenter","PASSIVE",
AI632="Exclu","Exclu",
AI632="SAT","ACTIVE",
AI632="SPARE-ISSUE","SPARE-ISSUE",
AI632="Fiber CAmtel","ACTIVE",
AI632="Fiber AOF","ACTIVE",
AI632="Projet OCM (HUAWEI)","PLANNED WORKS",
AI632="Projet OCM (NOKIA)","PLANNED WORKS",
AI632="ACCESS-ISSUE","ACCESS-ISSUE",
AI632="Projet OCM (ZTE, NOKIA, autres projets)","PLANNED WORKS",
AI632="No root CAuse","No root cause",
AI632="ODU HS","ACTIVE",
AI632="IP &amp; VLAN","ACTIVE",
AI632="Warehouse HUAWEI","SPARE-ISSUE",
AI632="SPARE-HS","SPARE-ISSUE",
AI632="Power Telco","ACTIVE", AI632="no impacts","no impacts"
),"")</f>
        <v>no impacts</v>
      </c>
      <c r="AK632" s="23" t="s">
        <v>5537</v>
      </c>
      <c r="AL632" s="23" t="str">
        <f t="shared" si="20"/>
        <v>ADM_012</v>
      </c>
      <c r="AN632" s="9" t="s">
        <v>5537</v>
      </c>
      <c r="AO632" s="23" t="str">
        <f>_xlfn.XLOOKUP(B632,'INCIDENT-05-03-2026'!E:E,'INCIDENT-05-03-2026'!F:F,"")</f>
        <v/>
      </c>
      <c r="AP632" s="7" t="s">
        <v>5537</v>
      </c>
      <c r="AQ632" s="6"/>
      <c r="AR632" s="7"/>
      <c r="AS632" s="3" t="str">
        <f>_xlfn.XLOOKUP(B632,'[3]tt num | region | site id'!$C:$C,'[3]tt num | region | site id'!$Q:$Q,"")</f>
        <v/>
      </c>
      <c r="AT632" s="24" t="str">
        <f>_xlfn.XLOOKUP(B632,'[4]Cells Huawei 03052026 12h'!$B:$B,'[4]Cells Huawei 03052026 12h'!$T:$T,"")</f>
        <v/>
      </c>
      <c r="AU632" s="24" t="str">
        <f>_xlfn.XLOOKUP(B632,'[5]cells down 02052026 8h50'!$B:$B,'[5]cells down 02052026 8h50'!$R:$R,"")</f>
        <v/>
      </c>
      <c r="AV632" s="24" t="str">
        <f>_xlfn.XLOOKUP(B632,'[5]cells down 02052026 13h50'!$B:$B,'[5]cells down 02052026 13h50'!$R:$R,"")</f>
        <v/>
      </c>
      <c r="AW632" s="24" t="str">
        <f>_xlfn.XLOOKUP(B632,'[5]cells down 02052026 13h50'!$B:$B,'[5]cells down 02052026 13h50'!$R:$R,"")</f>
        <v/>
      </c>
      <c r="AX632" s="24" t="str">
        <f>_xlfn.XLOOKUP(B632,'[6]cell downs 03052026 8h40 '!$B:$B,'[6]cell downs 03052026 8h40 '!$R:$R,"")</f>
        <v/>
      </c>
      <c r="AY632" s="24" t="str">
        <f>_xlfn.XLOOKUP(B632,'[7]ALL SITES DOWN'!$D:$D,'[7]ALL SITES DOWN'!$J:$J,"")</f>
        <v/>
      </c>
      <c r="AZ632" s="24" t="str">
        <f>_xlfn.XLOOKUP(B632,'[8]ALL SITES DOWN'!$D:$D,'[8]ALL SITES DOWN'!$J:$J,"")</f>
        <v/>
      </c>
      <c r="BA632" s="9" t="str">
        <f>_xlfn.XLOOKUP(B632,[9]sheet1!$AC:$AC,[9]sheet1!$AF:$AF,"")</f>
        <v/>
      </c>
      <c r="BB632" s="14" t="s">
        <v>5537</v>
      </c>
      <c r="BC632" s="14" t="s">
        <v>5537</v>
      </c>
      <c r="BD632" s="14" t="str">
        <f>_xlfn.XLOOKUP(B632,'[10]cell downs 18042026 17h'!$B:$B,'[10]cell downs 18042026 17h'!$B:$B,"")</f>
        <v/>
      </c>
      <c r="BE632" s="14" t="str">
        <f>_xlfn.XLOOKUP(B632,'[11]Cells Huawei 19042026 15h'!$B:$B,'[11]Cells Huawei 19042026 15h'!$B:$B,"")</f>
        <v>ADM_012</v>
      </c>
      <c r="BF632" s="9" t="str">
        <f>_xlfn.XLOOKUP(B632,'[12]cells down 19042026 9H40'!$B:$B,'[12]cells down 19042026 9H40'!$B:$B,"")</f>
        <v/>
      </c>
      <c r="BG632" s="9" t="s">
        <v>4828</v>
      </c>
      <c r="BH632" s="9" t="s">
        <v>12</v>
      </c>
    </row>
    <row r="633" spans="1:60" s="9" customFormat="1" x14ac:dyDescent="0.3">
      <c r="A633" s="1" t="s">
        <v>2016</v>
      </c>
      <c r="B633" s="8" t="s">
        <v>2017</v>
      </c>
      <c r="C633" s="3" t="str">
        <f>_xlfn.XLOOKUP(B633,'[1]daily break down'!$D:$D,'[1]daily break down'!$E:$E,"")</f>
        <v>EXTREME-NORD</v>
      </c>
      <c r="D633" s="1" t="s">
        <v>21</v>
      </c>
      <c r="E633" s="1" t="s">
        <v>122</v>
      </c>
      <c r="F633" s="3" t="s">
        <v>55</v>
      </c>
      <c r="G633" s="1" t="s">
        <v>2016</v>
      </c>
      <c r="H633" s="41" t="str">
        <f>_xlfn.XLOOKUP(B633,[2]CALCULATION!$B:$B,[2]CALCULATION!$H:$H,"")</f>
        <v>NOKIA</v>
      </c>
      <c r="I633" s="34">
        <v>0</v>
      </c>
      <c r="J633" s="34">
        <v>0</v>
      </c>
      <c r="K633" s="34">
        <v>0</v>
      </c>
      <c r="L633" s="34">
        <v>0</v>
      </c>
      <c r="M633" s="34">
        <v>0</v>
      </c>
      <c r="N633" s="34">
        <v>0</v>
      </c>
      <c r="O633" s="34">
        <v>2.138614970500615</v>
      </c>
      <c r="P633" s="34">
        <v>1.5586892038831206</v>
      </c>
      <c r="Q633" s="34">
        <v>1.4050125567639238</v>
      </c>
      <c r="R633" s="34">
        <v>0.20114205479180028</v>
      </c>
      <c r="S633" s="35">
        <v>0</v>
      </c>
      <c r="T633" s="35">
        <v>31354.829355112106</v>
      </c>
      <c r="U633" s="35">
        <v>0</v>
      </c>
      <c r="V633" s="35">
        <v>1.9842991772053429</v>
      </c>
      <c r="W633" s="35">
        <v>3.4875304917161487</v>
      </c>
      <c r="X633" s="35">
        <v>0</v>
      </c>
      <c r="Y633" s="35">
        <v>2.8014369892229172</v>
      </c>
      <c r="Z633" s="35">
        <v>0</v>
      </c>
      <c r="AA633" s="35">
        <v>0</v>
      </c>
      <c r="AB633" s="35">
        <v>0</v>
      </c>
      <c r="AC633" s="35">
        <v>0</v>
      </c>
      <c r="AD633" s="35">
        <v>0</v>
      </c>
      <c r="AE633" s="58" t="s">
        <v>5603</v>
      </c>
      <c r="AF633" s="58"/>
      <c r="AG633" s="57" t="str" cm="1">
        <f t="array" ref="AG633">IFERROR(_xlfn.IFS(
AI633="MPR ISSUE","PDH",
AI633="BSS Hardware Issue","BSS",
AI633="Sites strategiques, MLL, Pylone, etc.","ENVTECH",
AI633="AKTIVCO DEFAUT GE &amp; POWER Cabinet","AKTIVCO",
AI633="AKTIVCO Coupure ENEO &amp; Baisse de tension","AKTIVCO GRID ONLY",
AI633="Coupure ENEO &amp; Baisse de tension","IHS GRID ONLY",
AI633="Defaut GE &amp; POWER Cabinet","IHS",
AI633="Sharing","Partners",
AI633="Sites strategiques &amp; DataCenter","SST &amp; DC",
AI633="Exclu","Exclu",
AI633="SAT","SAT",
AI633="SPARE-ISSUE","SPARE-ISSUE",
AI633="Fiber CAmtel","TRANS_FO_CAMTEL",
AI633="Fiber AOF","Fiber AOF",
AI633="Projet OCM (HUAWEI)","TRAVAUX-HUAWEI",
AI633="Projet OCM (NOKIA)","TRAVAUX-NOKIA",
AI633="ACCESS-ISSUE","ACCESS-ISSUE",
AI633="Projet OCM (ZTE, NOKIA, autres projets)","TRAVAUX OCM",
AI633="No root CAuse","No root cause",
AI633="ODU HS","PDH",
AI633="IP &amp; VLAN","PDH",
AI633="Warehouse HUAWEI","SPARE-ISSUE",
AI633="SPARE-HS","SPARE-ISSUE",
AI633="Power Telco","BSS",AI633="no impacts","no impacts"
),"")</f>
        <v>no impacts</v>
      </c>
      <c r="AH633" s="57" t="str" cm="1">
        <f t="array" ref="AH633">IFERROR(_xlfn.IFS(
AI633="MPR ISSUE","TX ISSUE",
AI633="BSS Hardware Issue","RAN ISSUE",
AI633="Sites strategiques, MLL, Pylone, etc.","ENVTECH",
AI633="AKTIVCO DEFAUT GE &amp; POWER Cabinet","POWER ISSUE",
AI633="AKTIVCO Coupure ENEO &amp; Baisse de tension","POWER ISSUE",
AI633="Coupure ENEO &amp; Baisse de tension","POWER ISSUE",
AI633="Defaut GE &amp; POWER Cabinet","POWER ISSUE",
AI633="Sharing","POWER ISSUE",
AI633="Sites strategiques &amp; DataCenter","POWER ISSUE",
AI633="Exclu","Exclu",
AI633="SAT","TX ISSUE",
AI633="SPARE-ISSUE","SPARE-ISSUE",
AI633="Fiber CAmtel","TX ISSUE",
AI633="Fiber AOF","TX ISSUE",
AI633="Projet OCM (HUAWEI)","TRAVAUX-HUAWEI",
AI633="Projet OCM (NOKIA)","TRAVAUX -NOKIA",
AI633="ACCESS-ISSUE","ACCESS-ISSUE",
AI633="Projet OCM (ZTE, NOKIA, autres projets)","TRAVAUX OCM",
AI633="No root CAuse","No root cause",
AI633="ODU HS","TX ISSUE",
AI633="IP &amp; VLAN","TX ISSUE",
AI633="Warehouse HUAWEI","SPARE-ISSUE",
AI633="SPARE-HS","SPARE-ISSUE",
AI633="Power Telco","RAN ISSUE",AI633="no impacts","no impacts"
),"")</f>
        <v>no impacts</v>
      </c>
      <c r="AI633" s="85" t="s">
        <v>5998</v>
      </c>
      <c r="AJ633" s="57" t="str" cm="1">
        <f t="array" ref="AJ633">IFERROR(_xlfn.IFS(
AI633="MPR ISSUE","ACTIVE",
AI633="BSS Hardware Issue","ACTIVE",
AI633="Sites strategiques, MLL, Pylone, etc.","PASSIVE",
AI633="AKTIVCO DEFAUT GE &amp; POWER Cabinet","PASSIVE",
AI633="AKTIVCO Coupure ENEO &amp; Baisse de tension","PASSIVE",
AI633="Coupure ENEO &amp; Baisse de tension","PASSIVE",
AI633="Defaut GE &amp; POWER Cabinet","PASSIVE",
AI633="Sharing","PASSIVE",
AI633="Sites strategiques &amp; DataCenter","PASSIVE",
AI633="Exclu","Exclu",
AI633="SAT","ACTIVE",
AI633="SPARE-ISSUE","SPARE-ISSUE",
AI633="Fiber CAmtel","ACTIVE",
AI633="Fiber AOF","ACTIVE",
AI633="Projet OCM (HUAWEI)","PLANNED WORKS",
AI633="Projet OCM (NOKIA)","PLANNED WORKS",
AI633="ACCESS-ISSUE","ACCESS-ISSUE",
AI633="Projet OCM (ZTE, NOKIA, autres projets)","PLANNED WORKS",
AI633="No root CAuse","No root cause",
AI633="ODU HS","ACTIVE",
AI633="IP &amp; VLAN","ACTIVE",
AI633="Warehouse HUAWEI","SPARE-ISSUE",
AI633="SPARE-HS","SPARE-ISSUE",
AI633="Power Telco","ACTIVE", AI633="no impacts","no impacts"
),"")</f>
        <v>no impacts</v>
      </c>
      <c r="AK633" s="23" t="s">
        <v>5537</v>
      </c>
      <c r="AL633" s="23" t="str">
        <f t="shared" si="20"/>
        <v>EXN_202</v>
      </c>
      <c r="AN633" s="9" t="s">
        <v>5537</v>
      </c>
      <c r="AO633" s="23" t="str">
        <f>_xlfn.XLOOKUP(B633,'INCIDENT-05-03-2026'!E:E,'INCIDENT-05-03-2026'!F:F,"")</f>
        <v/>
      </c>
      <c r="AP633" s="7" t="s">
        <v>5537</v>
      </c>
      <c r="AQ633" s="6"/>
      <c r="AR633" s="7"/>
      <c r="AS633" s="3" t="str">
        <f>_xlfn.XLOOKUP(B633,'[3]tt num | region | site id'!$C:$C,'[3]tt num | region | site id'!$Q:$Q,"")</f>
        <v/>
      </c>
      <c r="AT633" s="24" t="str">
        <f>_xlfn.XLOOKUP(B633,'[4]Cells Huawei 03052026 12h'!$B:$B,'[4]Cells Huawei 03052026 12h'!$T:$T,"")</f>
        <v/>
      </c>
      <c r="AU633" s="24" t="str">
        <f>_xlfn.XLOOKUP(B633,'[5]cells down 02052026 8h50'!$B:$B,'[5]cells down 02052026 8h50'!$R:$R,"")</f>
        <v/>
      </c>
      <c r="AV633" s="24" t="str">
        <f>_xlfn.XLOOKUP(B633,'[5]cells down 02052026 13h50'!$B:$B,'[5]cells down 02052026 13h50'!$R:$R,"")</f>
        <v/>
      </c>
      <c r="AW633" s="24" t="str">
        <f>_xlfn.XLOOKUP(B633,'[5]cells down 02052026 13h50'!$B:$B,'[5]cells down 02052026 13h50'!$R:$R,"")</f>
        <v/>
      </c>
      <c r="AX633" s="24" t="str">
        <f>_xlfn.XLOOKUP(B633,'[6]cell downs 03052026 8h40 '!$B:$B,'[6]cell downs 03052026 8h40 '!$R:$R,"")</f>
        <v/>
      </c>
      <c r="AY633" s="24" t="str">
        <f>_xlfn.XLOOKUP(B633,'[7]ALL SITES DOWN'!$D:$D,'[7]ALL SITES DOWN'!$J:$J,"")</f>
        <v/>
      </c>
      <c r="AZ633" s="24" t="str">
        <f>_xlfn.XLOOKUP(B633,'[8]ALL SITES DOWN'!$D:$D,'[8]ALL SITES DOWN'!$J:$J,"")</f>
        <v/>
      </c>
      <c r="BA633" s="9" t="str">
        <f>_xlfn.XLOOKUP(B633,[9]sheet1!$AC:$AC,[9]sheet1!$AF:$AF,"")</f>
        <v/>
      </c>
      <c r="BB633" s="14" t="s">
        <v>5537</v>
      </c>
      <c r="BC633" s="14" t="s">
        <v>5537</v>
      </c>
      <c r="BD633" s="14" t="str">
        <f>_xlfn.XLOOKUP(B633,'[10]cell downs 18042026 17h'!$B:$B,'[10]cell downs 18042026 17h'!$B:$B,"")</f>
        <v/>
      </c>
      <c r="BE633" s="14" t="str">
        <f>_xlfn.XLOOKUP(B633,'[11]Cells Huawei 19042026 15h'!$B:$B,'[11]Cells Huawei 19042026 15h'!$B:$B,"")</f>
        <v/>
      </c>
      <c r="BF633" s="9" t="str">
        <f>_xlfn.XLOOKUP(B633,'[12]cells down 19042026 9H40'!$B:$B,'[12]cells down 19042026 9H40'!$B:$B,"")</f>
        <v/>
      </c>
      <c r="BG633" s="9" t="s">
        <v>5537</v>
      </c>
      <c r="BH633" s="9" t="s">
        <v>12</v>
      </c>
    </row>
    <row r="634" spans="1:60" s="9" customFormat="1" x14ac:dyDescent="0.3">
      <c r="A634" s="1" t="s">
        <v>2589</v>
      </c>
      <c r="B634" s="8" t="s">
        <v>2590</v>
      </c>
      <c r="C634" s="3" t="str">
        <f>_xlfn.XLOOKUP(B634,'[1]daily break down'!$D:$D,'[1]daily break down'!$E:$E,"")</f>
        <v>SUD-OUEST</v>
      </c>
      <c r="D634" s="1" t="s">
        <v>11</v>
      </c>
      <c r="E634" s="1" t="s">
        <v>12</v>
      </c>
      <c r="F634" s="3" t="s">
        <v>13</v>
      </c>
      <c r="G634" s="1" t="s">
        <v>63</v>
      </c>
      <c r="H634" s="40" t="str">
        <f>_xlfn.XLOOKUP(B634,[2]CALCULATION!$B:$B,[2]CALCULATION!$H:$H,"")</f>
        <v>Huawei</v>
      </c>
      <c r="I634" s="34">
        <v>0</v>
      </c>
      <c r="J634" s="34">
        <v>0</v>
      </c>
      <c r="K634" s="34">
        <v>0</v>
      </c>
      <c r="L634" s="34">
        <v>0</v>
      </c>
      <c r="M634" s="34">
        <v>0</v>
      </c>
      <c r="N634" s="34">
        <v>0</v>
      </c>
      <c r="O634" s="34">
        <v>0</v>
      </c>
      <c r="P634" s="34">
        <v>0</v>
      </c>
      <c r="Q634" s="34">
        <v>2.6639364728778396</v>
      </c>
      <c r="R634" s="34">
        <v>0</v>
      </c>
      <c r="S634" s="35">
        <v>0</v>
      </c>
      <c r="T634" s="35">
        <v>0</v>
      </c>
      <c r="U634" s="35">
        <v>0</v>
      </c>
      <c r="V634" s="35">
        <v>0.98726076025945042</v>
      </c>
      <c r="W634" s="35">
        <v>0</v>
      </c>
      <c r="X634" s="35">
        <v>0</v>
      </c>
      <c r="Y634" s="35">
        <v>2.7763866416690206</v>
      </c>
      <c r="Z634" s="35">
        <v>0</v>
      </c>
      <c r="AA634" s="35">
        <v>0</v>
      </c>
      <c r="AB634" s="35">
        <v>0</v>
      </c>
      <c r="AC634" s="35">
        <v>0</v>
      </c>
      <c r="AD634" s="35">
        <v>0</v>
      </c>
      <c r="AE634" s="58" t="s">
        <v>5560</v>
      </c>
      <c r="AF634" s="58"/>
      <c r="AG634" s="57" t="str" cm="1">
        <f t="array" ref="AG634">IFERROR(_xlfn.IFS(
AI634="MPR ISSUE","PDH",
AI634="BSS Hardware Issue","BSS",
AI634="Sites strategiques, MLL, Pylone, etc.","ENVTECH",
AI634="AKTIVCO DEFAUT GE &amp; POWER Cabinet","AKTIVCO",
AI634="AKTIVCO Coupure ENEO &amp; Baisse de tension","AKTIVCO GRID ONLY",
AI634="Coupure ENEO &amp; Baisse de tension","IHS GRID ONLY",
AI634="Defaut GE &amp; POWER Cabinet","IHS",
AI634="Sharing","Partners",
AI634="Sites strategiques &amp; DataCenter","SST &amp; DC",
AI634="Exclu","Exclu",
AI634="SAT","SAT",
AI634="SPARE-ISSUE","SPARE-ISSUE",
AI634="Fiber CAmtel","TRANS_FO_CAMTEL",
AI634="Fiber AOF","Fiber AOF",
AI634="Projet OCM (HUAWEI)","TRAVAUX-HUAWEI",
AI634="Projet OCM (NOKIA)","TRAVAUX-NOKIA",
AI634="ACCESS-ISSUE","ACCESS-ISSUE",
AI634="Projet OCM (ZTE, NOKIA, autres projets)","TRAVAUX OCM",
AI634="No root CAuse","No root cause",
AI634="ODU HS","PDH",
AI634="IP &amp; VLAN","PDH",
AI634="Warehouse HUAWEI","SPARE-ISSUE",
AI634="SPARE-HS","SPARE-ISSUE",
AI634="Power Telco","BSS",AI634="no impacts","no impacts"
),"")</f>
        <v>no impacts</v>
      </c>
      <c r="AH634" s="57" t="str" cm="1">
        <f t="array" ref="AH634">IFERROR(_xlfn.IFS(
AI634="MPR ISSUE","TX ISSUE",
AI634="BSS Hardware Issue","RAN ISSUE",
AI634="Sites strategiques, MLL, Pylone, etc.","ENVTECH",
AI634="AKTIVCO DEFAUT GE &amp; POWER Cabinet","POWER ISSUE",
AI634="AKTIVCO Coupure ENEO &amp; Baisse de tension","POWER ISSUE",
AI634="Coupure ENEO &amp; Baisse de tension","POWER ISSUE",
AI634="Defaut GE &amp; POWER Cabinet","POWER ISSUE",
AI634="Sharing","POWER ISSUE",
AI634="Sites strategiques &amp; DataCenter","POWER ISSUE",
AI634="Exclu","Exclu",
AI634="SAT","TX ISSUE",
AI634="SPARE-ISSUE","SPARE-ISSUE",
AI634="Fiber CAmtel","TX ISSUE",
AI634="Fiber AOF","TX ISSUE",
AI634="Projet OCM (HUAWEI)","TRAVAUX-HUAWEI",
AI634="Projet OCM (NOKIA)","TRAVAUX -NOKIA",
AI634="ACCESS-ISSUE","ACCESS-ISSUE",
AI634="Projet OCM (ZTE, NOKIA, autres projets)","TRAVAUX OCM",
AI634="No root CAuse","No root cause",
AI634="ODU HS","TX ISSUE",
AI634="IP &amp; VLAN","TX ISSUE",
AI634="Warehouse HUAWEI","SPARE-ISSUE",
AI634="SPARE-HS","SPARE-ISSUE",
AI634="Power Telco","RAN ISSUE",AI634="no impacts","no impacts"
),"")</f>
        <v>no impacts</v>
      </c>
      <c r="AI634" s="85" t="s">
        <v>5998</v>
      </c>
      <c r="AJ634" s="57" t="str" cm="1">
        <f t="array" ref="AJ634">IFERROR(_xlfn.IFS(
AI634="MPR ISSUE","ACTIVE",
AI634="BSS Hardware Issue","ACTIVE",
AI634="Sites strategiques, MLL, Pylone, etc.","PASSIVE",
AI634="AKTIVCO DEFAUT GE &amp; POWER Cabinet","PASSIVE",
AI634="AKTIVCO Coupure ENEO &amp; Baisse de tension","PASSIVE",
AI634="Coupure ENEO &amp; Baisse de tension","PASSIVE",
AI634="Defaut GE &amp; POWER Cabinet","PASSIVE",
AI634="Sharing","PASSIVE",
AI634="Sites strategiques &amp; DataCenter","PASSIVE",
AI634="Exclu","Exclu",
AI634="SAT","ACTIVE",
AI634="SPARE-ISSUE","SPARE-ISSUE",
AI634="Fiber CAmtel","ACTIVE",
AI634="Fiber AOF","ACTIVE",
AI634="Projet OCM (HUAWEI)","PLANNED WORKS",
AI634="Projet OCM (NOKIA)","PLANNED WORKS",
AI634="ACCESS-ISSUE","ACCESS-ISSUE",
AI634="Projet OCM (ZTE, NOKIA, autres projets)","PLANNED WORKS",
AI634="No root CAuse","No root cause",
AI634="ODU HS","ACTIVE",
AI634="IP &amp; VLAN","ACTIVE",
AI634="Warehouse HUAWEI","SPARE-ISSUE",
AI634="SPARE-HS","SPARE-ISSUE",
AI634="Power Telco","ACTIVE", AI634="no impacts","no impacts"
),"")</f>
        <v>no impacts</v>
      </c>
      <c r="AK634" s="23" t="s">
        <v>5537</v>
      </c>
      <c r="AL634" s="23" t="str">
        <f t="shared" si="20"/>
        <v>SUO_212</v>
      </c>
      <c r="AN634" s="9" t="s">
        <v>5537</v>
      </c>
      <c r="AO634" s="23" t="str">
        <f>_xlfn.XLOOKUP(B634,'INCIDENT-05-03-2026'!E:E,'INCIDENT-05-03-2026'!F:F,"")</f>
        <v/>
      </c>
      <c r="AP634" s="7" t="s">
        <v>5537</v>
      </c>
      <c r="AQ634" s="6"/>
      <c r="AR634" s="7"/>
      <c r="AS634" s="3" t="str">
        <f>_xlfn.XLOOKUP(B634,'[3]tt num | region | site id'!$C:$C,'[3]tt num | region | site id'!$Q:$Q,"")</f>
        <v/>
      </c>
      <c r="AT634" s="24" t="str">
        <f>_xlfn.XLOOKUP(B634,'[4]Cells Huawei 03052026 12h'!$B:$B,'[4]Cells Huawei 03052026 12h'!$T:$T,"")</f>
        <v/>
      </c>
      <c r="AU634" s="24" t="str">
        <f>_xlfn.XLOOKUP(B634,'[5]cells down 02052026 8h50'!$B:$B,'[5]cells down 02052026 8h50'!$R:$R,"")</f>
        <v/>
      </c>
      <c r="AV634" s="24" t="str">
        <f>_xlfn.XLOOKUP(B634,'[5]cells down 02052026 13h50'!$B:$B,'[5]cells down 02052026 13h50'!$R:$R,"")</f>
        <v/>
      </c>
      <c r="AW634" s="24" t="str">
        <f>_xlfn.XLOOKUP(B634,'[5]cells down 02052026 13h50'!$B:$B,'[5]cells down 02052026 13h50'!$R:$R,"")</f>
        <v/>
      </c>
      <c r="AX634" s="24" t="str">
        <f>_xlfn.XLOOKUP(B634,'[6]cell downs 03052026 8h40 '!$B:$B,'[6]cell downs 03052026 8h40 '!$R:$R,"")</f>
        <v/>
      </c>
      <c r="AY634" s="24" t="str">
        <f>_xlfn.XLOOKUP(B634,'[7]ALL SITES DOWN'!$D:$D,'[7]ALL SITES DOWN'!$J:$J,"")</f>
        <v/>
      </c>
      <c r="AZ634" s="24" t="str">
        <f>_xlfn.XLOOKUP(B634,'[8]ALL SITES DOWN'!$D:$D,'[8]ALL SITES DOWN'!$J:$J,"")</f>
        <v/>
      </c>
      <c r="BA634" s="9" t="str">
        <f>_xlfn.XLOOKUP(B634,[9]sheet1!$AC:$AC,[9]sheet1!$AF:$AF,"")</f>
        <v/>
      </c>
      <c r="BB634" s="14" t="s">
        <v>5537</v>
      </c>
      <c r="BC634" s="14" t="s">
        <v>5537</v>
      </c>
      <c r="BD634" s="14" t="str">
        <f>_xlfn.XLOOKUP(B634,'[10]cell downs 18042026 17h'!$B:$B,'[10]cell downs 18042026 17h'!$B:$B,"")</f>
        <v/>
      </c>
      <c r="BE634" s="14" t="str">
        <f>_xlfn.XLOOKUP(B634,'[11]Cells Huawei 19042026 15h'!$B:$B,'[11]Cells Huawei 19042026 15h'!$B:$B,"")</f>
        <v/>
      </c>
      <c r="BF634" s="9" t="str">
        <f>_xlfn.XLOOKUP(B634,'[12]cells down 19042026 9H40'!$B:$B,'[12]cells down 19042026 9H40'!$B:$B,"")</f>
        <v/>
      </c>
      <c r="BG634" s="9" t="s">
        <v>2590</v>
      </c>
      <c r="BH634" s="9" t="s">
        <v>66</v>
      </c>
    </row>
    <row r="635" spans="1:60" s="9" customFormat="1" x14ac:dyDescent="0.3">
      <c r="A635" s="1" t="s">
        <v>4042</v>
      </c>
      <c r="B635" s="1" t="s">
        <v>4043</v>
      </c>
      <c r="C635" s="3" t="str">
        <f>_xlfn.XLOOKUP(B635,'[1]daily break down'!$D:$D,'[1]daily break down'!$E:$E,"")</f>
        <v>ADAMAOUA</v>
      </c>
      <c r="D635" s="1" t="s">
        <v>21</v>
      </c>
      <c r="E635" s="1" t="s">
        <v>563</v>
      </c>
      <c r="F635" s="3" t="s">
        <v>90</v>
      </c>
      <c r="G635" s="1" t="s">
        <v>1494</v>
      </c>
      <c r="H635" s="40" t="str">
        <f>_xlfn.XLOOKUP(B635,[2]CALCULATION!$B:$B,[2]CALCULATION!$H:$H,"")</f>
        <v>HUAWEI</v>
      </c>
      <c r="I635" s="34">
        <v>0</v>
      </c>
      <c r="J635" s="34">
        <v>0</v>
      </c>
      <c r="K635" s="34">
        <v>0</v>
      </c>
      <c r="L635" s="34">
        <v>0</v>
      </c>
      <c r="M635" s="34">
        <v>0</v>
      </c>
      <c r="N635" s="34">
        <v>0</v>
      </c>
      <c r="O635" s="34">
        <v>0</v>
      </c>
      <c r="P635" s="34">
        <v>0</v>
      </c>
      <c r="Q635" s="34">
        <v>0</v>
      </c>
      <c r="R635" s="34">
        <v>0</v>
      </c>
      <c r="S635" s="35">
        <v>0</v>
      </c>
      <c r="T635" s="35">
        <v>0</v>
      </c>
      <c r="U635" s="35">
        <v>0</v>
      </c>
      <c r="V635" s="35">
        <v>0.17082438012401799</v>
      </c>
      <c r="W635" s="35">
        <v>1.2280343175442954</v>
      </c>
      <c r="X635" s="35">
        <v>2.3567985891739647</v>
      </c>
      <c r="Y635" s="35">
        <v>2.7593719769542258</v>
      </c>
      <c r="Z635" s="35">
        <v>0</v>
      </c>
      <c r="AA635" s="35">
        <v>0</v>
      </c>
      <c r="AB635" s="35">
        <v>0</v>
      </c>
      <c r="AC635" s="35">
        <v>0</v>
      </c>
      <c r="AD635" s="35">
        <v>0</v>
      </c>
      <c r="AE635" s="58" t="s">
        <v>5560</v>
      </c>
      <c r="AF635" s="58"/>
      <c r="AG635" s="57" t="str" cm="1">
        <f t="array" ref="AG635">IFERROR(_xlfn.IFS(
AI635="MPR ISSUE","PDH",
AI635="BSS Hardware Issue","BSS",
AI635="Sites strategiques, MLL, Pylone, etc.","ENVTECH",
AI635="AKTIVCO DEFAUT GE &amp; POWER Cabinet","AKTIVCO",
AI635="AKTIVCO Coupure ENEO &amp; Baisse de tension","AKTIVCO GRID ONLY",
AI635="Coupure ENEO &amp; Baisse de tension","IHS GRID ONLY",
AI635="Defaut GE &amp; POWER Cabinet","IHS",
AI635="Sharing","Partners",
AI635="Sites strategiques &amp; DataCenter","SST &amp; DC",
AI635="Exclu","Exclu",
AI635="SAT","SAT",
AI635="SPARE-ISSUE","SPARE-ISSUE",
AI635="Fiber CAmtel","TRANS_FO_CAMTEL",
AI635="Fiber AOF","Fiber AOF",
AI635="Projet OCM (HUAWEI)","TRAVAUX-HUAWEI",
AI635="Projet OCM (NOKIA)","TRAVAUX-NOKIA",
AI635="ACCESS-ISSUE","ACCESS-ISSUE",
AI635="Projet OCM (ZTE, NOKIA, autres projets)","TRAVAUX OCM",
AI635="No root CAuse","No root cause",
AI635="ODU HS","PDH",
AI635="IP &amp; VLAN","PDH",
AI635="Warehouse HUAWEI","SPARE-ISSUE",
AI635="SPARE-HS","SPARE-ISSUE",
AI635="Power Telco","BSS",AI635="no impacts","no impacts"
),"")</f>
        <v>no impacts</v>
      </c>
      <c r="AH635" s="57" t="str" cm="1">
        <f t="array" ref="AH635">IFERROR(_xlfn.IFS(
AI635="MPR ISSUE","TX ISSUE",
AI635="BSS Hardware Issue","RAN ISSUE",
AI635="Sites strategiques, MLL, Pylone, etc.","ENVTECH",
AI635="AKTIVCO DEFAUT GE &amp; POWER Cabinet","POWER ISSUE",
AI635="AKTIVCO Coupure ENEO &amp; Baisse de tension","POWER ISSUE",
AI635="Coupure ENEO &amp; Baisse de tension","POWER ISSUE",
AI635="Defaut GE &amp; POWER Cabinet","POWER ISSUE",
AI635="Sharing","POWER ISSUE",
AI635="Sites strategiques &amp; DataCenter","POWER ISSUE",
AI635="Exclu","Exclu",
AI635="SAT","TX ISSUE",
AI635="SPARE-ISSUE","SPARE-ISSUE",
AI635="Fiber CAmtel","TX ISSUE",
AI635="Fiber AOF","TX ISSUE",
AI635="Projet OCM (HUAWEI)","TRAVAUX-HUAWEI",
AI635="Projet OCM (NOKIA)","TRAVAUX -NOKIA",
AI635="ACCESS-ISSUE","ACCESS-ISSUE",
AI635="Projet OCM (ZTE, NOKIA, autres projets)","TRAVAUX OCM",
AI635="No root CAuse","No root cause",
AI635="ODU HS","TX ISSUE",
AI635="IP &amp; VLAN","TX ISSUE",
AI635="Warehouse HUAWEI","SPARE-ISSUE",
AI635="SPARE-HS","SPARE-ISSUE",
AI635="Power Telco","RAN ISSUE",AI635="no impacts","no impacts"
),"")</f>
        <v>no impacts</v>
      </c>
      <c r="AI635" s="85" t="s">
        <v>5998</v>
      </c>
      <c r="AJ635" s="57" t="str" cm="1">
        <f t="array" ref="AJ635">IFERROR(_xlfn.IFS(
AI635="MPR ISSUE","ACTIVE",
AI635="BSS Hardware Issue","ACTIVE",
AI635="Sites strategiques, MLL, Pylone, etc.","PASSIVE",
AI635="AKTIVCO DEFAUT GE &amp; POWER Cabinet","PASSIVE",
AI635="AKTIVCO Coupure ENEO &amp; Baisse de tension","PASSIVE",
AI635="Coupure ENEO &amp; Baisse de tension","PASSIVE",
AI635="Defaut GE &amp; POWER Cabinet","PASSIVE",
AI635="Sharing","PASSIVE",
AI635="Sites strategiques &amp; DataCenter","PASSIVE",
AI635="Exclu","Exclu",
AI635="SAT","ACTIVE",
AI635="SPARE-ISSUE","SPARE-ISSUE",
AI635="Fiber CAmtel","ACTIVE",
AI635="Fiber AOF","ACTIVE",
AI635="Projet OCM (HUAWEI)","PLANNED WORKS",
AI635="Projet OCM (NOKIA)","PLANNED WORKS",
AI635="ACCESS-ISSUE","ACCESS-ISSUE",
AI635="Projet OCM (ZTE, NOKIA, autres projets)","PLANNED WORKS",
AI635="No root CAuse","No root cause",
AI635="ODU HS","ACTIVE",
AI635="IP &amp; VLAN","ACTIVE",
AI635="Warehouse HUAWEI","SPARE-ISSUE",
AI635="SPARE-HS","SPARE-ISSUE",
AI635="Power Telco","ACTIVE", AI635="no impacts","no impacts"
),"")</f>
        <v>no impacts</v>
      </c>
      <c r="AK635" s="23" t="s">
        <v>5537</v>
      </c>
      <c r="AL635" s="23" t="str">
        <f t="shared" si="20"/>
        <v>ADM_163</v>
      </c>
      <c r="AN635" s="9" t="s">
        <v>5537</v>
      </c>
      <c r="AO635" s="23" t="str">
        <f>_xlfn.XLOOKUP(B635,'INCIDENT-05-03-2026'!E:E,'INCIDENT-05-03-2026'!F:F,"")</f>
        <v/>
      </c>
      <c r="AP635" s="7" t="s">
        <v>5537</v>
      </c>
      <c r="AQ635" s="6"/>
      <c r="AR635" s="7"/>
      <c r="AS635" s="3" t="str">
        <f>_xlfn.XLOOKUP(B635,'[3]tt num | region | site id'!$C:$C,'[3]tt num | region | site id'!$Q:$Q,"")</f>
        <v/>
      </c>
      <c r="AT635" s="24" t="str">
        <f>_xlfn.XLOOKUP(B635,'[4]Cells Huawei 03052026 12h'!$B:$B,'[4]Cells Huawei 03052026 12h'!$T:$T,"")</f>
        <v/>
      </c>
      <c r="AU635" s="24" t="str">
        <f>_xlfn.XLOOKUP(B635,'[5]cells down 02052026 8h50'!$B:$B,'[5]cells down 02052026 8h50'!$R:$R,"")</f>
        <v/>
      </c>
      <c r="AV635" s="24" t="str">
        <f>_xlfn.XLOOKUP(B635,'[5]cells down 02052026 13h50'!$B:$B,'[5]cells down 02052026 13h50'!$R:$R,"")</f>
        <v/>
      </c>
      <c r="AW635" s="24" t="str">
        <f>_xlfn.XLOOKUP(B635,'[5]cells down 02052026 13h50'!$B:$B,'[5]cells down 02052026 13h50'!$R:$R,"")</f>
        <v/>
      </c>
      <c r="AX635" s="24" t="str">
        <f>_xlfn.XLOOKUP(B635,'[6]cell downs 03052026 8h40 '!$B:$B,'[6]cell downs 03052026 8h40 '!$R:$R,"")</f>
        <v/>
      </c>
      <c r="AY635" s="24" t="str">
        <f>_xlfn.XLOOKUP(B635,'[7]ALL SITES DOWN'!$D:$D,'[7]ALL SITES DOWN'!$J:$J,"")</f>
        <v/>
      </c>
      <c r="AZ635" s="24" t="str">
        <f>_xlfn.XLOOKUP(B635,'[8]ALL SITES DOWN'!$D:$D,'[8]ALL SITES DOWN'!$J:$J,"")</f>
        <v/>
      </c>
      <c r="BA635" s="9" t="str">
        <f>_xlfn.XLOOKUP(B635,[9]sheet1!$AC:$AC,[9]sheet1!$AF:$AF,"")</f>
        <v/>
      </c>
      <c r="BB635" s="14" t="s">
        <v>5537</v>
      </c>
      <c r="BC635" s="14" t="s">
        <v>5537</v>
      </c>
      <c r="BD635" s="14" t="str">
        <f>_xlfn.XLOOKUP(B635,'[10]cell downs 18042026 17h'!$B:$B,'[10]cell downs 18042026 17h'!$B:$B,"")</f>
        <v/>
      </c>
      <c r="BE635" s="14" t="str">
        <f>_xlfn.XLOOKUP(B635,'[11]Cells Huawei 19042026 15h'!$B:$B,'[11]Cells Huawei 19042026 15h'!$B:$B,"")</f>
        <v/>
      </c>
      <c r="BF635" s="9" t="str">
        <f>_xlfn.XLOOKUP(B635,'[12]cells down 19042026 9H40'!$B:$B,'[12]cells down 19042026 9H40'!$B:$B,"")</f>
        <v/>
      </c>
      <c r="BG635" s="9" t="s">
        <v>5537</v>
      </c>
      <c r="BH635" s="9" t="s">
        <v>594</v>
      </c>
    </row>
    <row r="636" spans="1:60" s="9" customFormat="1" x14ac:dyDescent="0.3">
      <c r="A636" s="1" t="s">
        <v>4683</v>
      </c>
      <c r="B636" s="8" t="s">
        <v>4684</v>
      </c>
      <c r="C636" s="3" t="str">
        <f>_xlfn.XLOOKUP(B636,'[1]daily break down'!$D:$D,'[1]daily break down'!$E:$E,"")</f>
        <v>Bafoussam</v>
      </c>
      <c r="D636" s="1" t="s">
        <v>11</v>
      </c>
      <c r="E636" s="1" t="s">
        <v>12</v>
      </c>
      <c r="F636" s="3" t="s">
        <v>102</v>
      </c>
      <c r="G636" s="1" t="s">
        <v>299</v>
      </c>
      <c r="H636" s="40" t="str">
        <f>_xlfn.XLOOKUP(B636,[2]CALCULATION!$B:$B,[2]CALCULATION!$H:$H,"")</f>
        <v>Huawei</v>
      </c>
      <c r="I636" s="34">
        <v>0</v>
      </c>
      <c r="J636" s="34">
        <v>0</v>
      </c>
      <c r="K636" s="34">
        <v>0</v>
      </c>
      <c r="L636" s="34">
        <v>0</v>
      </c>
      <c r="M636" s="34">
        <v>0</v>
      </c>
      <c r="N636" s="34">
        <v>0</v>
      </c>
      <c r="O636" s="34">
        <v>0</v>
      </c>
      <c r="P636" s="34">
        <v>0</v>
      </c>
      <c r="Q636" s="34">
        <v>0</v>
      </c>
      <c r="R636" s="34">
        <v>0</v>
      </c>
      <c r="S636" s="35">
        <v>0</v>
      </c>
      <c r="T636" s="35">
        <v>6.1638030664920258</v>
      </c>
      <c r="U636" s="35">
        <v>6.1589340901113774</v>
      </c>
      <c r="V636" s="35">
        <v>6.1638030664920258</v>
      </c>
      <c r="W636" s="35">
        <v>6.1638030664920258</v>
      </c>
      <c r="X636" s="35">
        <v>5.655806530777638</v>
      </c>
      <c r="Y636" s="35">
        <v>2.6678601901076666</v>
      </c>
      <c r="Z636" s="35">
        <v>0</v>
      </c>
      <c r="AA636" s="35">
        <v>0</v>
      </c>
      <c r="AB636" s="35">
        <v>0</v>
      </c>
      <c r="AC636" s="35">
        <v>0</v>
      </c>
      <c r="AD636" s="35">
        <v>0</v>
      </c>
      <c r="AE636" s="58" t="s">
        <v>5560</v>
      </c>
      <c r="AF636" s="58"/>
      <c r="AG636" s="57" t="str" cm="1">
        <f t="array" ref="AG636">IFERROR(_xlfn.IFS(
AI636="MPR ISSUE","PDH",
AI636="BSS Hardware Issue","BSS",
AI636="Sites strategiques, MLL, Pylone, etc.","ENVTECH",
AI636="AKTIVCO DEFAUT GE &amp; POWER Cabinet","AKTIVCO",
AI636="AKTIVCO Coupure ENEO &amp; Baisse de tension","AKTIVCO GRID ONLY",
AI636="Coupure ENEO &amp; Baisse de tension","IHS GRID ONLY",
AI636="Defaut GE &amp; POWER Cabinet","IHS",
AI636="Sharing","Partners",
AI636="Sites strategiques &amp; DataCenter","SST &amp; DC",
AI636="Exclu","Exclu",
AI636="SAT","SAT",
AI636="SPARE-ISSUE","SPARE-ISSUE",
AI636="Fiber CAmtel","TRANS_FO_CAMTEL",
AI636="Fiber AOF","Fiber AOF",
AI636="Projet OCM (HUAWEI)","TRAVAUX-HUAWEI",
AI636="Projet OCM (NOKIA)","TRAVAUX-NOKIA",
AI636="ACCESS-ISSUE","ACCESS-ISSUE",
AI636="Projet OCM (ZTE, NOKIA, autres projets)","TRAVAUX OCM",
AI636="No root CAuse","No root cause",
AI636="ODU HS","PDH",
AI636="IP &amp; VLAN","PDH",
AI636="Warehouse HUAWEI","SPARE-ISSUE",
AI636="SPARE-HS","SPARE-ISSUE",
AI636="Power Telco","BSS",AI636="no impacts","no impacts"
),"")</f>
        <v>no impacts</v>
      </c>
      <c r="AH636" s="57" t="str" cm="1">
        <f t="array" ref="AH636">IFERROR(_xlfn.IFS(
AI636="MPR ISSUE","TX ISSUE",
AI636="BSS Hardware Issue","RAN ISSUE",
AI636="Sites strategiques, MLL, Pylone, etc.","ENVTECH",
AI636="AKTIVCO DEFAUT GE &amp; POWER Cabinet","POWER ISSUE",
AI636="AKTIVCO Coupure ENEO &amp; Baisse de tension","POWER ISSUE",
AI636="Coupure ENEO &amp; Baisse de tension","POWER ISSUE",
AI636="Defaut GE &amp; POWER Cabinet","POWER ISSUE",
AI636="Sharing","POWER ISSUE",
AI636="Sites strategiques &amp; DataCenter","POWER ISSUE",
AI636="Exclu","Exclu",
AI636="SAT","TX ISSUE",
AI636="SPARE-ISSUE","SPARE-ISSUE",
AI636="Fiber CAmtel","TX ISSUE",
AI636="Fiber AOF","TX ISSUE",
AI636="Projet OCM (HUAWEI)","TRAVAUX-HUAWEI",
AI636="Projet OCM (NOKIA)","TRAVAUX -NOKIA",
AI636="ACCESS-ISSUE","ACCESS-ISSUE",
AI636="Projet OCM (ZTE, NOKIA, autres projets)","TRAVAUX OCM",
AI636="No root CAuse","No root cause",
AI636="ODU HS","TX ISSUE",
AI636="IP &amp; VLAN","TX ISSUE",
AI636="Warehouse HUAWEI","SPARE-ISSUE",
AI636="SPARE-HS","SPARE-ISSUE",
AI636="Power Telco","RAN ISSUE",AI636="no impacts","no impacts"
),"")</f>
        <v>no impacts</v>
      </c>
      <c r="AI636" s="85" t="s">
        <v>5998</v>
      </c>
      <c r="AJ636" s="57" t="str" cm="1">
        <f t="array" ref="AJ636">IFERROR(_xlfn.IFS(
AI636="MPR ISSUE","ACTIVE",
AI636="BSS Hardware Issue","ACTIVE",
AI636="Sites strategiques, MLL, Pylone, etc.","PASSIVE",
AI636="AKTIVCO DEFAUT GE &amp; POWER Cabinet","PASSIVE",
AI636="AKTIVCO Coupure ENEO &amp; Baisse de tension","PASSIVE",
AI636="Coupure ENEO &amp; Baisse de tension","PASSIVE",
AI636="Defaut GE &amp; POWER Cabinet","PASSIVE",
AI636="Sharing","PASSIVE",
AI636="Sites strategiques &amp; DataCenter","PASSIVE",
AI636="Exclu","Exclu",
AI636="SAT","ACTIVE",
AI636="SPARE-ISSUE","SPARE-ISSUE",
AI636="Fiber CAmtel","ACTIVE",
AI636="Fiber AOF","ACTIVE",
AI636="Projet OCM (HUAWEI)","PLANNED WORKS",
AI636="Projet OCM (NOKIA)","PLANNED WORKS",
AI636="ACCESS-ISSUE","ACCESS-ISSUE",
AI636="Projet OCM (ZTE, NOKIA, autres projets)","PLANNED WORKS",
AI636="No root CAuse","No root cause",
AI636="ODU HS","ACTIVE",
AI636="IP &amp; VLAN","ACTIVE",
AI636="Warehouse HUAWEI","SPARE-ISSUE",
AI636="SPARE-HS","SPARE-ISSUE",
AI636="Power Telco","ACTIVE", AI636="no impacts","no impacts"
),"")</f>
        <v>no impacts</v>
      </c>
      <c r="AK636" s="23" t="s">
        <v>5537</v>
      </c>
      <c r="AL636" s="23" t="str">
        <f t="shared" si="20"/>
        <v>OST_063</v>
      </c>
      <c r="AN636" s="9" t="s">
        <v>5537</v>
      </c>
      <c r="AO636" s="23" t="str">
        <f>_xlfn.XLOOKUP(B636,'INCIDENT-05-03-2026'!E:E,'INCIDENT-05-03-2026'!F:F,"")</f>
        <v/>
      </c>
      <c r="AP636" s="7" t="s">
        <v>5537</v>
      </c>
      <c r="AQ636" s="6"/>
      <c r="AR636" s="7"/>
      <c r="AS636" s="3" t="str">
        <f>_xlfn.XLOOKUP(B636,'[3]tt num | region | site id'!$C:$C,'[3]tt num | region | site id'!$Q:$Q,"")</f>
        <v/>
      </c>
      <c r="AT636" s="24" t="str">
        <f>_xlfn.XLOOKUP(B636,'[4]Cells Huawei 03052026 12h'!$B:$B,'[4]Cells Huawei 03052026 12h'!$T:$T,"")</f>
        <v/>
      </c>
      <c r="AU636" s="24" t="str">
        <f>_xlfn.XLOOKUP(B636,'[5]cells down 02052026 8h50'!$B:$B,'[5]cells down 02052026 8h50'!$R:$R,"")</f>
        <v/>
      </c>
      <c r="AV636" s="24" t="str">
        <f>_xlfn.XLOOKUP(B636,'[5]cells down 02052026 13h50'!$B:$B,'[5]cells down 02052026 13h50'!$R:$R,"")</f>
        <v/>
      </c>
      <c r="AW636" s="24" t="str">
        <f>_xlfn.XLOOKUP(B636,'[5]cells down 02052026 13h50'!$B:$B,'[5]cells down 02052026 13h50'!$R:$R,"")</f>
        <v/>
      </c>
      <c r="AX636" s="24" t="str">
        <f>_xlfn.XLOOKUP(B636,'[6]cell downs 03052026 8h40 '!$B:$B,'[6]cell downs 03052026 8h40 '!$R:$R,"")</f>
        <v/>
      </c>
      <c r="AY636" s="24" t="str">
        <f>_xlfn.XLOOKUP(B636,'[7]ALL SITES DOWN'!$D:$D,'[7]ALL SITES DOWN'!$J:$J,"")</f>
        <v/>
      </c>
      <c r="AZ636" s="24" t="str">
        <f>_xlfn.XLOOKUP(B636,'[8]ALL SITES DOWN'!$D:$D,'[8]ALL SITES DOWN'!$J:$J,"")</f>
        <v/>
      </c>
      <c r="BA636" s="9" t="str">
        <f>_xlfn.XLOOKUP(B636,[9]sheet1!$AC:$AC,[9]sheet1!$AF:$AF,"")</f>
        <v/>
      </c>
      <c r="BB636" s="14" t="s">
        <v>5537</v>
      </c>
      <c r="BC636" s="14" t="s">
        <v>5537</v>
      </c>
      <c r="BD636" s="14" t="str">
        <f>_xlfn.XLOOKUP(B636,'[10]cell downs 18042026 17h'!$B:$B,'[10]cell downs 18042026 17h'!$B:$B,"")</f>
        <v/>
      </c>
      <c r="BE636" s="14" t="str">
        <f>_xlfn.XLOOKUP(B636,'[11]Cells Huawei 19042026 15h'!$B:$B,'[11]Cells Huawei 19042026 15h'!$B:$B,"")</f>
        <v/>
      </c>
      <c r="BF636" s="9" t="str">
        <f>_xlfn.XLOOKUP(B636,'[12]cells down 19042026 9H40'!$B:$B,'[12]cells down 19042026 9H40'!$B:$B,"")</f>
        <v/>
      </c>
      <c r="BG636" s="9" t="s">
        <v>4684</v>
      </c>
      <c r="BH636" s="9" t="s">
        <v>12</v>
      </c>
    </row>
    <row r="637" spans="1:60" s="9" customFormat="1" x14ac:dyDescent="0.3">
      <c r="A637" s="1" t="s">
        <v>415</v>
      </c>
      <c r="B637" s="8" t="s">
        <v>416</v>
      </c>
      <c r="C637" s="3" t="str">
        <f>_xlfn.XLOOKUP(B637,'[1]daily break down'!$D:$D,'[1]daily break down'!$E:$E,"")</f>
        <v>Yaounde</v>
      </c>
      <c r="D637" s="1" t="s">
        <v>5490</v>
      </c>
      <c r="E637" s="1"/>
      <c r="F637" s="3" t="s">
        <v>37</v>
      </c>
      <c r="G637" s="1" t="s">
        <v>38</v>
      </c>
      <c r="H637" s="42" t="str">
        <f>_xlfn.XLOOKUP(B637,[2]CALCULATION!$B:$B,[2]CALCULATION!$H:$H,"")</f>
        <v>ZTE</v>
      </c>
      <c r="I637" s="34">
        <v>1.1871563180408222</v>
      </c>
      <c r="J637" s="34">
        <v>0.59258831217379682</v>
      </c>
      <c r="K637" s="34">
        <v>1.7578431540408583</v>
      </c>
      <c r="L637" s="34">
        <v>0</v>
      </c>
      <c r="M637" s="34">
        <v>0.44266664383776611</v>
      </c>
      <c r="N637" s="34">
        <v>0</v>
      </c>
      <c r="O637" s="34">
        <v>0.37817500064206261</v>
      </c>
      <c r="P637" s="34">
        <v>3.2373699109387544</v>
      </c>
      <c r="Q637" s="34">
        <v>7.695515262546623</v>
      </c>
      <c r="R637" s="34">
        <v>1.3594253395085503</v>
      </c>
      <c r="S637" s="35">
        <v>2.2000817559990069</v>
      </c>
      <c r="T637" s="35">
        <v>0</v>
      </c>
      <c r="U637" s="35">
        <v>4.1218827850116861</v>
      </c>
      <c r="V637" s="35">
        <v>0.3559168229019527</v>
      </c>
      <c r="W637" s="35">
        <v>0</v>
      </c>
      <c r="X637" s="35">
        <v>2.8156773192022446</v>
      </c>
      <c r="Y637" s="35">
        <v>2.6157995964991874</v>
      </c>
      <c r="Z637" s="35">
        <v>2.1591680863389016</v>
      </c>
      <c r="AA637" s="35">
        <v>0</v>
      </c>
      <c r="AB637" s="35">
        <v>0</v>
      </c>
      <c r="AC637" s="35">
        <v>0</v>
      </c>
      <c r="AD637" s="35">
        <v>0</v>
      </c>
      <c r="AE637" s="58" t="s">
        <v>5560</v>
      </c>
      <c r="AF637" s="58"/>
      <c r="AG637" s="57" t="str" cm="1">
        <f t="array" ref="AG637">IFERROR(_xlfn.IFS(
AI637="MPR ISSUE","PDH",
AI637="BSS Hardware Issue","BSS",
AI637="Sites strategiques, MLL, Pylone, etc.","ENVTECH",
AI637="AKTIVCO DEFAUT GE &amp; POWER Cabinet","AKTIVCO",
AI637="AKTIVCO Coupure ENEO &amp; Baisse de tension","AKTIVCO GRID ONLY",
AI637="Coupure ENEO &amp; Baisse de tension","IHS GRID ONLY",
AI637="Defaut GE &amp; POWER Cabinet","IHS",
AI637="Sharing","Partners",
AI637="Sites strategiques &amp; DataCenter","SST &amp; DC",
AI637="Exclu","Exclu",
AI637="SAT","SAT",
AI637="SPARE-ISSUE","SPARE-ISSUE",
AI637="Fiber CAmtel","TRANS_FO_CAMTEL",
AI637="Fiber AOF","Fiber AOF",
AI637="Projet OCM (HUAWEI)","TRAVAUX-HUAWEI",
AI637="Projet OCM (NOKIA)","TRAVAUX-NOKIA",
AI637="ACCESS-ISSUE","ACCESS-ISSUE",
AI637="Projet OCM (ZTE, NOKIA, autres projets)","TRAVAUX OCM",
AI637="No root CAuse","No root cause",
AI637="ODU HS","PDH",
AI637="IP &amp; VLAN","PDH",
AI637="Warehouse HUAWEI","SPARE-ISSUE",
AI637="SPARE-HS","SPARE-ISSUE",
AI637="Power Telco","BSS",AI637="no impacts","no impacts"
),"")</f>
        <v>no impacts</v>
      </c>
      <c r="AH637" s="57" t="str" cm="1">
        <f t="array" ref="AH637">IFERROR(_xlfn.IFS(
AI637="MPR ISSUE","TX ISSUE",
AI637="BSS Hardware Issue","RAN ISSUE",
AI637="Sites strategiques, MLL, Pylone, etc.","ENVTECH",
AI637="AKTIVCO DEFAUT GE &amp; POWER Cabinet","POWER ISSUE",
AI637="AKTIVCO Coupure ENEO &amp; Baisse de tension","POWER ISSUE",
AI637="Coupure ENEO &amp; Baisse de tension","POWER ISSUE",
AI637="Defaut GE &amp; POWER Cabinet","POWER ISSUE",
AI637="Sharing","POWER ISSUE",
AI637="Sites strategiques &amp; DataCenter","POWER ISSUE",
AI637="Exclu","Exclu",
AI637="SAT","TX ISSUE",
AI637="SPARE-ISSUE","SPARE-ISSUE",
AI637="Fiber CAmtel","TX ISSUE",
AI637="Fiber AOF","TX ISSUE",
AI637="Projet OCM (HUAWEI)","TRAVAUX-HUAWEI",
AI637="Projet OCM (NOKIA)","TRAVAUX -NOKIA",
AI637="ACCESS-ISSUE","ACCESS-ISSUE",
AI637="Projet OCM (ZTE, NOKIA, autres projets)","TRAVAUX OCM",
AI637="No root CAuse","No root cause",
AI637="ODU HS","TX ISSUE",
AI637="IP &amp; VLAN","TX ISSUE",
AI637="Warehouse HUAWEI","SPARE-ISSUE",
AI637="SPARE-HS","SPARE-ISSUE",
AI637="Power Telco","RAN ISSUE",AI637="no impacts","no impacts"
),"")</f>
        <v>no impacts</v>
      </c>
      <c r="AI637" s="85" t="s">
        <v>5998</v>
      </c>
      <c r="AJ637" s="57" t="str" cm="1">
        <f t="array" ref="AJ637">IFERROR(_xlfn.IFS(
AI637="MPR ISSUE","ACTIVE",
AI637="BSS Hardware Issue","ACTIVE",
AI637="Sites strategiques, MLL, Pylone, etc.","PASSIVE",
AI637="AKTIVCO DEFAUT GE &amp; POWER Cabinet","PASSIVE",
AI637="AKTIVCO Coupure ENEO &amp; Baisse de tension","PASSIVE",
AI637="Coupure ENEO &amp; Baisse de tension","PASSIVE",
AI637="Defaut GE &amp; POWER Cabinet","PASSIVE",
AI637="Sharing","PASSIVE",
AI637="Sites strategiques &amp; DataCenter","PASSIVE",
AI637="Exclu","Exclu",
AI637="SAT","ACTIVE",
AI637="SPARE-ISSUE","SPARE-ISSUE",
AI637="Fiber CAmtel","ACTIVE",
AI637="Fiber AOF","ACTIVE",
AI637="Projet OCM (HUAWEI)","PLANNED WORKS",
AI637="Projet OCM (NOKIA)","PLANNED WORKS",
AI637="ACCESS-ISSUE","ACCESS-ISSUE",
AI637="Projet OCM (ZTE, NOKIA, autres projets)","PLANNED WORKS",
AI637="No root CAuse","No root cause",
AI637="ODU HS","ACTIVE",
AI637="IP &amp; VLAN","ACTIVE",
AI637="Warehouse HUAWEI","SPARE-ISSUE",
AI637="SPARE-HS","SPARE-ISSUE",
AI637="Power Telco","ACTIVE", AI637="no impacts","no impacts"
),"")</f>
        <v>no impacts</v>
      </c>
      <c r="AK637" s="23" t="s">
        <v>5537</v>
      </c>
      <c r="AL637" s="23" t="str">
        <f t="shared" si="20"/>
        <v>CTR_837</v>
      </c>
      <c r="AN637" s="9" t="s">
        <v>5537</v>
      </c>
      <c r="AO637" s="23" t="str">
        <f>_xlfn.XLOOKUP(B637,'INCIDENT-05-03-2026'!E:E,'INCIDENT-05-03-2026'!F:F,"")</f>
        <v/>
      </c>
      <c r="AP637" s="7" t="s">
        <v>5537</v>
      </c>
      <c r="AQ637" s="6"/>
      <c r="AR637" s="7"/>
      <c r="AS637" s="3" t="str">
        <f>_xlfn.XLOOKUP(B637,'[3]tt num | region | site id'!$C:$C,'[3]tt num | region | site id'!$Q:$Q,"")</f>
        <v/>
      </c>
      <c r="AT637" s="24" t="str">
        <f>_xlfn.XLOOKUP(B637,'[4]Cells Huawei 03052026 12h'!$B:$B,'[4]Cells Huawei 03052026 12h'!$T:$T,"")</f>
        <v/>
      </c>
      <c r="AU637" s="24" t="str">
        <f>_xlfn.XLOOKUP(B637,'[5]cells down 02052026 8h50'!$B:$B,'[5]cells down 02052026 8h50'!$R:$R,"")</f>
        <v/>
      </c>
      <c r="AV637" s="24" t="str">
        <f>_xlfn.XLOOKUP(B637,'[5]cells down 02052026 13h50'!$B:$B,'[5]cells down 02052026 13h50'!$R:$R,"")</f>
        <v/>
      </c>
      <c r="AW637" s="24" t="str">
        <f>_xlfn.XLOOKUP(B637,'[5]cells down 02052026 13h50'!$B:$B,'[5]cells down 02052026 13h50'!$R:$R,"")</f>
        <v/>
      </c>
      <c r="AX637" s="24" t="str">
        <f>_xlfn.XLOOKUP(B637,'[6]cell downs 03052026 8h40 '!$B:$B,'[6]cell downs 03052026 8h40 '!$R:$R,"")</f>
        <v/>
      </c>
      <c r="AY637" s="24" t="str">
        <f>_xlfn.XLOOKUP(B637,'[7]ALL SITES DOWN'!$D:$D,'[7]ALL SITES DOWN'!$J:$J,"")</f>
        <v/>
      </c>
      <c r="AZ637" s="24" t="str">
        <f>_xlfn.XLOOKUP(B637,'[8]ALL SITES DOWN'!$D:$D,'[8]ALL SITES DOWN'!$J:$J,"")</f>
        <v/>
      </c>
      <c r="BA637" s="9" t="str">
        <f>_xlfn.XLOOKUP(B637,[9]sheet1!$AC:$AC,[9]sheet1!$AF:$AF,"")</f>
        <v/>
      </c>
      <c r="BB637" s="14" t="s">
        <v>5537</v>
      </c>
      <c r="BC637" s="14" t="s">
        <v>5537</v>
      </c>
      <c r="BD637" s="14" t="str">
        <f>_xlfn.XLOOKUP(B637,'[10]cell downs 18042026 17h'!$B:$B,'[10]cell downs 18042026 17h'!$B:$B,"")</f>
        <v/>
      </c>
      <c r="BE637" s="14" t="str">
        <f>_xlfn.XLOOKUP(B637,'[11]Cells Huawei 19042026 15h'!$B:$B,'[11]Cells Huawei 19042026 15h'!$B:$B,"")</f>
        <v/>
      </c>
      <c r="BF637" s="9" t="str">
        <f>_xlfn.XLOOKUP(B637,'[12]cells down 19042026 9H40'!$B:$B,'[12]cells down 19042026 9H40'!$B:$B,"")</f>
        <v/>
      </c>
      <c r="BG637" s="9" t="s">
        <v>5537</v>
      </c>
      <c r="BH637" s="9" t="s">
        <v>1713</v>
      </c>
    </row>
    <row r="638" spans="1:60" s="9" customFormat="1" x14ac:dyDescent="0.3">
      <c r="A638" s="1" t="s">
        <v>782</v>
      </c>
      <c r="B638" s="8" t="s">
        <v>783</v>
      </c>
      <c r="C638" s="3" t="str">
        <f>_xlfn.XLOOKUP(B638,'[1]daily break down'!$D:$D,'[1]daily break down'!$E:$E,"")</f>
        <v>Douala</v>
      </c>
      <c r="D638" s="1" t="s">
        <v>11</v>
      </c>
      <c r="E638" s="1" t="s">
        <v>12</v>
      </c>
      <c r="F638" s="3" t="s">
        <v>31</v>
      </c>
      <c r="G638" s="1" t="s">
        <v>32</v>
      </c>
      <c r="H638" s="42" t="str">
        <f>_xlfn.XLOOKUP(B638,[2]CALCULATION!$B:$B,[2]CALCULATION!$H:$H,"")</f>
        <v>ZTE</v>
      </c>
      <c r="I638" s="34">
        <v>0</v>
      </c>
      <c r="J638" s="34">
        <v>0</v>
      </c>
      <c r="K638" s="34">
        <v>0</v>
      </c>
      <c r="L638" s="34">
        <v>0</v>
      </c>
      <c r="M638" s="34">
        <v>0</v>
      </c>
      <c r="N638" s="34">
        <v>0</v>
      </c>
      <c r="O638" s="34">
        <v>0</v>
      </c>
      <c r="P638" s="34">
        <v>0</v>
      </c>
      <c r="Q638" s="34">
        <v>0</v>
      </c>
      <c r="R638" s="34">
        <v>0</v>
      </c>
      <c r="S638" s="35">
        <v>0</v>
      </c>
      <c r="T638" s="35">
        <v>0</v>
      </c>
      <c r="U638" s="35">
        <v>0.36397827830141527</v>
      </c>
      <c r="V638" s="35">
        <v>0</v>
      </c>
      <c r="W638" s="35">
        <v>0</v>
      </c>
      <c r="X638" s="35">
        <v>0</v>
      </c>
      <c r="Y638" s="35">
        <v>2.5714794268804591</v>
      </c>
      <c r="Z638" s="35">
        <v>0</v>
      </c>
      <c r="AA638" s="35">
        <v>0</v>
      </c>
      <c r="AB638" s="35">
        <v>0</v>
      </c>
      <c r="AC638" s="35">
        <v>0</v>
      </c>
      <c r="AD638" s="35">
        <v>0</v>
      </c>
      <c r="AE638" s="58" t="s">
        <v>5560</v>
      </c>
      <c r="AF638" s="58"/>
      <c r="AG638" s="57" t="str" cm="1">
        <f t="array" ref="AG638">IFERROR(_xlfn.IFS(
AI638="MPR ISSUE","PDH",
AI638="BSS Hardware Issue","BSS",
AI638="Sites strategiques, MLL, Pylone, etc.","ENVTECH",
AI638="AKTIVCO DEFAUT GE &amp; POWER Cabinet","AKTIVCO",
AI638="AKTIVCO Coupure ENEO &amp; Baisse de tension","AKTIVCO GRID ONLY",
AI638="Coupure ENEO &amp; Baisse de tension","IHS GRID ONLY",
AI638="Defaut GE &amp; POWER Cabinet","IHS",
AI638="Sharing","Partners",
AI638="Sites strategiques &amp; DataCenter","SST &amp; DC",
AI638="Exclu","Exclu",
AI638="SAT","SAT",
AI638="SPARE-ISSUE","SPARE-ISSUE",
AI638="Fiber CAmtel","TRANS_FO_CAMTEL",
AI638="Fiber AOF","Fiber AOF",
AI638="Projet OCM (HUAWEI)","TRAVAUX-HUAWEI",
AI638="Projet OCM (NOKIA)","TRAVAUX-NOKIA",
AI638="ACCESS-ISSUE","ACCESS-ISSUE",
AI638="Projet OCM (ZTE, NOKIA, autres projets)","TRAVAUX OCM",
AI638="No root CAuse","No root cause",
AI638="ODU HS","PDH",
AI638="IP &amp; VLAN","PDH",
AI638="Warehouse HUAWEI","SPARE-ISSUE",
AI638="SPARE-HS","SPARE-ISSUE",
AI638="Power Telco","BSS",AI638="no impacts","no impacts"
),"")</f>
        <v>no impacts</v>
      </c>
      <c r="AH638" s="57" t="str" cm="1">
        <f t="array" ref="AH638">IFERROR(_xlfn.IFS(
AI638="MPR ISSUE","TX ISSUE",
AI638="BSS Hardware Issue","RAN ISSUE",
AI638="Sites strategiques, MLL, Pylone, etc.","ENVTECH",
AI638="AKTIVCO DEFAUT GE &amp; POWER Cabinet","POWER ISSUE",
AI638="AKTIVCO Coupure ENEO &amp; Baisse de tension","POWER ISSUE",
AI638="Coupure ENEO &amp; Baisse de tension","POWER ISSUE",
AI638="Defaut GE &amp; POWER Cabinet","POWER ISSUE",
AI638="Sharing","POWER ISSUE",
AI638="Sites strategiques &amp; DataCenter","POWER ISSUE",
AI638="Exclu","Exclu",
AI638="SAT","TX ISSUE",
AI638="SPARE-ISSUE","SPARE-ISSUE",
AI638="Fiber CAmtel","TX ISSUE",
AI638="Fiber AOF","TX ISSUE",
AI638="Projet OCM (HUAWEI)","TRAVAUX-HUAWEI",
AI638="Projet OCM (NOKIA)","TRAVAUX -NOKIA",
AI638="ACCESS-ISSUE","ACCESS-ISSUE",
AI638="Projet OCM (ZTE, NOKIA, autres projets)","TRAVAUX OCM",
AI638="No root CAuse","No root cause",
AI638="ODU HS","TX ISSUE",
AI638="IP &amp; VLAN","TX ISSUE",
AI638="Warehouse HUAWEI","SPARE-ISSUE",
AI638="SPARE-HS","SPARE-ISSUE",
AI638="Power Telco","RAN ISSUE",AI638="no impacts","no impacts"
),"")</f>
        <v>no impacts</v>
      </c>
      <c r="AI638" s="85" t="s">
        <v>5998</v>
      </c>
      <c r="AJ638" s="57" t="str" cm="1">
        <f t="array" ref="AJ638">IFERROR(_xlfn.IFS(
AI638="MPR ISSUE","ACTIVE",
AI638="BSS Hardware Issue","ACTIVE",
AI638="Sites strategiques, MLL, Pylone, etc.","PASSIVE",
AI638="AKTIVCO DEFAUT GE &amp; POWER Cabinet","PASSIVE",
AI638="AKTIVCO Coupure ENEO &amp; Baisse de tension","PASSIVE",
AI638="Coupure ENEO &amp; Baisse de tension","PASSIVE",
AI638="Defaut GE &amp; POWER Cabinet","PASSIVE",
AI638="Sharing","PASSIVE",
AI638="Sites strategiques &amp; DataCenter","PASSIVE",
AI638="Exclu","Exclu",
AI638="SAT","ACTIVE",
AI638="SPARE-ISSUE","SPARE-ISSUE",
AI638="Fiber CAmtel","ACTIVE",
AI638="Fiber AOF","ACTIVE",
AI638="Projet OCM (HUAWEI)","PLANNED WORKS",
AI638="Projet OCM (NOKIA)","PLANNED WORKS",
AI638="ACCESS-ISSUE","ACCESS-ISSUE",
AI638="Projet OCM (ZTE, NOKIA, autres projets)","PLANNED WORKS",
AI638="No root CAuse","No root cause",
AI638="ODU HS","ACTIVE",
AI638="IP &amp; VLAN","ACTIVE",
AI638="Warehouse HUAWEI","SPARE-ISSUE",
AI638="SPARE-HS","SPARE-ISSUE",
AI638="Power Telco","ACTIVE", AI638="no impacts","no impacts"
),"")</f>
        <v>no impacts</v>
      </c>
      <c r="AK638" s="23" t="s">
        <v>5537</v>
      </c>
      <c r="AL638" s="23" t="str">
        <f t="shared" si="20"/>
        <v>LIT_020</v>
      </c>
      <c r="AN638" s="9" t="s">
        <v>5537</v>
      </c>
      <c r="AO638" s="23" t="str">
        <f>_xlfn.XLOOKUP(B638,'INCIDENT-05-03-2026'!E:E,'INCIDENT-05-03-2026'!F:F,"")</f>
        <v/>
      </c>
      <c r="AP638" s="7" t="s">
        <v>5537</v>
      </c>
      <c r="AQ638" s="6"/>
      <c r="AR638" s="7"/>
      <c r="AS638" s="3" t="str">
        <f>_xlfn.XLOOKUP(B638,'[3]tt num | region | site id'!$C:$C,'[3]tt num | region | site id'!$Q:$Q,"")</f>
        <v/>
      </c>
      <c r="AT638" s="24" t="str">
        <f>_xlfn.XLOOKUP(B638,'[4]Cells Huawei 03052026 12h'!$B:$B,'[4]Cells Huawei 03052026 12h'!$T:$T,"")</f>
        <v/>
      </c>
      <c r="AU638" s="24" t="str">
        <f>_xlfn.XLOOKUP(B638,'[5]cells down 02052026 8h50'!$B:$B,'[5]cells down 02052026 8h50'!$R:$R,"")</f>
        <v/>
      </c>
      <c r="AV638" s="24" t="str">
        <f>_xlfn.XLOOKUP(B638,'[5]cells down 02052026 13h50'!$B:$B,'[5]cells down 02052026 13h50'!$R:$R,"")</f>
        <v/>
      </c>
      <c r="AW638" s="24" t="str">
        <f>_xlfn.XLOOKUP(B638,'[5]cells down 02052026 13h50'!$B:$B,'[5]cells down 02052026 13h50'!$R:$R,"")</f>
        <v/>
      </c>
      <c r="AX638" s="24" t="str">
        <f>_xlfn.XLOOKUP(B638,'[6]cell downs 03052026 8h40 '!$B:$B,'[6]cell downs 03052026 8h40 '!$R:$R,"")</f>
        <v/>
      </c>
      <c r="AY638" s="24" t="str">
        <f>_xlfn.XLOOKUP(B638,'[7]ALL SITES DOWN'!$D:$D,'[7]ALL SITES DOWN'!$J:$J,"")</f>
        <v/>
      </c>
      <c r="AZ638" s="24" t="str">
        <f>_xlfn.XLOOKUP(B638,'[8]ALL SITES DOWN'!$D:$D,'[8]ALL SITES DOWN'!$J:$J,"")</f>
        <v/>
      </c>
      <c r="BA638" s="9" t="str">
        <f>_xlfn.XLOOKUP(B638,[9]sheet1!$AC:$AC,[9]sheet1!$AF:$AF,"")</f>
        <v/>
      </c>
      <c r="BB638" s="14" t="s">
        <v>5537</v>
      </c>
      <c r="BC638" s="14" t="s">
        <v>5537</v>
      </c>
      <c r="BD638" s="14" t="str">
        <f>_xlfn.XLOOKUP(B638,'[10]cell downs 18042026 17h'!$B:$B,'[10]cell downs 18042026 17h'!$B:$B,"")</f>
        <v/>
      </c>
      <c r="BE638" s="14" t="str">
        <f>_xlfn.XLOOKUP(B638,'[11]Cells Huawei 19042026 15h'!$B:$B,'[11]Cells Huawei 19042026 15h'!$B:$B,"")</f>
        <v/>
      </c>
      <c r="BF638" s="9" t="str">
        <f>_xlfn.XLOOKUP(B638,'[12]cells down 19042026 9H40'!$B:$B,'[12]cells down 19042026 9H40'!$B:$B,"")</f>
        <v/>
      </c>
      <c r="BG638" s="9" t="s">
        <v>783</v>
      </c>
      <c r="BH638" s="9" t="s">
        <v>5537</v>
      </c>
    </row>
    <row r="639" spans="1:60" s="9" customFormat="1" x14ac:dyDescent="0.3">
      <c r="A639" s="1" t="s">
        <v>2805</v>
      </c>
      <c r="B639" s="8" t="s">
        <v>2806</v>
      </c>
      <c r="C639" s="3" t="str">
        <f>_xlfn.XLOOKUP(B639,'[1]daily break down'!$D:$D,'[1]daily break down'!$E:$E,"")</f>
        <v>SUD-OUEST</v>
      </c>
      <c r="D639" s="1" t="s">
        <v>21</v>
      </c>
      <c r="E639" s="1" t="s">
        <v>5526</v>
      </c>
      <c r="F639" s="3" t="s">
        <v>13</v>
      </c>
      <c r="G639" s="1" t="s">
        <v>63</v>
      </c>
      <c r="H639" s="40" t="str">
        <f>_xlfn.XLOOKUP(B639,[2]CALCULATION!$B:$B,[2]CALCULATION!$H:$H,"")</f>
        <v>HUAWEI</v>
      </c>
      <c r="I639" s="34">
        <v>0</v>
      </c>
      <c r="J639" s="34">
        <v>0</v>
      </c>
      <c r="K639" s="34">
        <v>0</v>
      </c>
      <c r="L639" s="34">
        <v>0</v>
      </c>
      <c r="M639" s="34">
        <v>0</v>
      </c>
      <c r="N639" s="34">
        <v>0</v>
      </c>
      <c r="O639" s="34">
        <v>0</v>
      </c>
      <c r="P639" s="34">
        <v>0</v>
      </c>
      <c r="Q639" s="34">
        <v>0</v>
      </c>
      <c r="R639" s="34">
        <v>0</v>
      </c>
      <c r="S639" s="35">
        <v>0</v>
      </c>
      <c r="T639" s="35">
        <v>0</v>
      </c>
      <c r="U639" s="35">
        <v>0</v>
      </c>
      <c r="V639" s="35">
        <v>0</v>
      </c>
      <c r="W639" s="35">
        <v>0</v>
      </c>
      <c r="X639" s="35">
        <v>2.8973619778959177</v>
      </c>
      <c r="Y639" s="35">
        <v>2.5195080086635677</v>
      </c>
      <c r="Z639" s="35">
        <v>0</v>
      </c>
      <c r="AA639" s="35">
        <v>0</v>
      </c>
      <c r="AB639" s="35">
        <v>0</v>
      </c>
      <c r="AC639" s="35">
        <v>0</v>
      </c>
      <c r="AD639" s="35">
        <v>0</v>
      </c>
      <c r="AE639" s="58" t="s">
        <v>5560</v>
      </c>
      <c r="AF639" s="58"/>
      <c r="AG639" s="57" t="str" cm="1">
        <f t="array" ref="AG639">IFERROR(_xlfn.IFS(
AI639="MPR ISSUE","PDH",
AI639="BSS Hardware Issue","BSS",
AI639="Sites strategiques, MLL, Pylone, etc.","ENVTECH",
AI639="AKTIVCO DEFAUT GE &amp; POWER Cabinet","AKTIVCO",
AI639="AKTIVCO Coupure ENEO &amp; Baisse de tension","AKTIVCO GRID ONLY",
AI639="Coupure ENEO &amp; Baisse de tension","IHS GRID ONLY",
AI639="Defaut GE &amp; POWER Cabinet","IHS",
AI639="Sharing","Partners",
AI639="Sites strategiques &amp; DataCenter","SST &amp; DC",
AI639="Exclu","Exclu",
AI639="SAT","SAT",
AI639="SPARE-ISSUE","SPARE-ISSUE",
AI639="Fiber CAmtel","TRANS_FO_CAMTEL",
AI639="Fiber AOF","Fiber AOF",
AI639="Projet OCM (HUAWEI)","TRAVAUX-HUAWEI",
AI639="Projet OCM (NOKIA)","TRAVAUX-NOKIA",
AI639="ACCESS-ISSUE","ACCESS-ISSUE",
AI639="Projet OCM (ZTE, NOKIA, autres projets)","TRAVAUX OCM",
AI639="No root CAuse","No root cause",
AI639="ODU HS","PDH",
AI639="IP &amp; VLAN","PDH",
AI639="Warehouse HUAWEI","SPARE-ISSUE",
AI639="SPARE-HS","SPARE-ISSUE",
AI639="Power Telco","BSS",AI639="no impacts","no impacts"
),"")</f>
        <v>no impacts</v>
      </c>
      <c r="AH639" s="57" t="str" cm="1">
        <f t="array" ref="AH639">IFERROR(_xlfn.IFS(
AI639="MPR ISSUE","TX ISSUE",
AI639="BSS Hardware Issue","RAN ISSUE",
AI639="Sites strategiques, MLL, Pylone, etc.","ENVTECH",
AI639="AKTIVCO DEFAUT GE &amp; POWER Cabinet","POWER ISSUE",
AI639="AKTIVCO Coupure ENEO &amp; Baisse de tension","POWER ISSUE",
AI639="Coupure ENEO &amp; Baisse de tension","POWER ISSUE",
AI639="Defaut GE &amp; POWER Cabinet","POWER ISSUE",
AI639="Sharing","POWER ISSUE",
AI639="Sites strategiques &amp; DataCenter","POWER ISSUE",
AI639="Exclu","Exclu",
AI639="SAT","TX ISSUE",
AI639="SPARE-ISSUE","SPARE-ISSUE",
AI639="Fiber CAmtel","TX ISSUE",
AI639="Fiber AOF","TX ISSUE",
AI639="Projet OCM (HUAWEI)","TRAVAUX-HUAWEI",
AI639="Projet OCM (NOKIA)","TRAVAUX -NOKIA",
AI639="ACCESS-ISSUE","ACCESS-ISSUE",
AI639="Projet OCM (ZTE, NOKIA, autres projets)","TRAVAUX OCM",
AI639="No root CAuse","No root cause",
AI639="ODU HS","TX ISSUE",
AI639="IP &amp; VLAN","TX ISSUE",
AI639="Warehouse HUAWEI","SPARE-ISSUE",
AI639="SPARE-HS","SPARE-ISSUE",
AI639="Power Telco","RAN ISSUE",AI639="no impacts","no impacts"
),"")</f>
        <v>no impacts</v>
      </c>
      <c r="AI639" s="85" t="s">
        <v>5998</v>
      </c>
      <c r="AJ639" s="57" t="str" cm="1">
        <f t="array" ref="AJ639">IFERROR(_xlfn.IFS(
AI639="MPR ISSUE","ACTIVE",
AI639="BSS Hardware Issue","ACTIVE",
AI639="Sites strategiques, MLL, Pylone, etc.","PASSIVE",
AI639="AKTIVCO DEFAUT GE &amp; POWER Cabinet","PASSIVE",
AI639="AKTIVCO Coupure ENEO &amp; Baisse de tension","PASSIVE",
AI639="Coupure ENEO &amp; Baisse de tension","PASSIVE",
AI639="Defaut GE &amp; POWER Cabinet","PASSIVE",
AI639="Sharing","PASSIVE",
AI639="Sites strategiques &amp; DataCenter","PASSIVE",
AI639="Exclu","Exclu",
AI639="SAT","ACTIVE",
AI639="SPARE-ISSUE","SPARE-ISSUE",
AI639="Fiber CAmtel","ACTIVE",
AI639="Fiber AOF","ACTIVE",
AI639="Projet OCM (HUAWEI)","PLANNED WORKS",
AI639="Projet OCM (NOKIA)","PLANNED WORKS",
AI639="ACCESS-ISSUE","ACCESS-ISSUE",
AI639="Projet OCM (ZTE, NOKIA, autres projets)","PLANNED WORKS",
AI639="No root CAuse","No root cause",
AI639="ODU HS","ACTIVE",
AI639="IP &amp; VLAN","ACTIVE",
AI639="Warehouse HUAWEI","SPARE-ISSUE",
AI639="SPARE-HS","SPARE-ISSUE",
AI639="Power Telco","ACTIVE", AI639="no impacts","no impacts"
),"")</f>
        <v>no impacts</v>
      </c>
      <c r="AK639" s="23" t="s">
        <v>5537</v>
      </c>
      <c r="AL639" s="23" t="str">
        <f t="shared" si="20"/>
        <v>SUO_081</v>
      </c>
      <c r="AN639" s="9" t="s">
        <v>5537</v>
      </c>
      <c r="AO639" s="23" t="str">
        <f>_xlfn.XLOOKUP(B639,'INCIDENT-05-03-2026'!E:E,'INCIDENT-05-03-2026'!F:F,"")</f>
        <v/>
      </c>
      <c r="AP639" s="7" t="s">
        <v>5537</v>
      </c>
      <c r="AQ639" s="6"/>
      <c r="AR639" s="7"/>
      <c r="AS639" s="3" t="str">
        <f>_xlfn.XLOOKUP(B639,'[3]tt num | region | site id'!$C:$C,'[3]tt num | region | site id'!$Q:$Q,"")</f>
        <v/>
      </c>
      <c r="AT639" s="24" t="str">
        <f>_xlfn.XLOOKUP(B639,'[4]Cells Huawei 03052026 12h'!$B:$B,'[4]Cells Huawei 03052026 12h'!$T:$T,"")</f>
        <v/>
      </c>
      <c r="AU639" s="24" t="str">
        <f>_xlfn.XLOOKUP(B639,'[5]cells down 02052026 8h50'!$B:$B,'[5]cells down 02052026 8h50'!$R:$R,"")</f>
        <v/>
      </c>
      <c r="AV639" s="24" t="str">
        <f>_xlfn.XLOOKUP(B639,'[5]cells down 02052026 13h50'!$B:$B,'[5]cells down 02052026 13h50'!$R:$R,"")</f>
        <v/>
      </c>
      <c r="AW639" s="24" t="str">
        <f>_xlfn.XLOOKUP(B639,'[5]cells down 02052026 13h50'!$B:$B,'[5]cells down 02052026 13h50'!$R:$R,"")</f>
        <v/>
      </c>
      <c r="AX639" s="24" t="str">
        <f>_xlfn.XLOOKUP(B639,'[6]cell downs 03052026 8h40 '!$B:$B,'[6]cell downs 03052026 8h40 '!$R:$R,"")</f>
        <v/>
      </c>
      <c r="AY639" s="24" t="str">
        <f>_xlfn.XLOOKUP(B639,'[7]ALL SITES DOWN'!$D:$D,'[7]ALL SITES DOWN'!$J:$J,"")</f>
        <v/>
      </c>
      <c r="AZ639" s="24" t="str">
        <f>_xlfn.XLOOKUP(B639,'[8]ALL SITES DOWN'!$D:$D,'[8]ALL SITES DOWN'!$J:$J,"")</f>
        <v/>
      </c>
      <c r="BA639" s="9" t="str">
        <f>_xlfn.XLOOKUP(B639,[9]sheet1!$AC:$AC,[9]sheet1!$AF:$AF,"")</f>
        <v/>
      </c>
      <c r="BB639" s="14" t="s">
        <v>5537</v>
      </c>
      <c r="BC639" s="14" t="s">
        <v>5537</v>
      </c>
      <c r="BD639" s="14" t="str">
        <f>_xlfn.XLOOKUP(B639,'[10]cell downs 18042026 17h'!$B:$B,'[10]cell downs 18042026 17h'!$B:$B,"")</f>
        <v/>
      </c>
      <c r="BE639" s="14" t="str">
        <f>_xlfn.XLOOKUP(B639,'[11]Cells Huawei 19042026 15h'!$B:$B,'[11]Cells Huawei 19042026 15h'!$B:$B,"")</f>
        <v/>
      </c>
      <c r="BF639" s="9" t="str">
        <f>_xlfn.XLOOKUP(B639,'[12]cells down 19042026 9H40'!$B:$B,'[12]cells down 19042026 9H40'!$B:$B,"")</f>
        <v/>
      </c>
      <c r="BG639" s="9" t="s">
        <v>5537</v>
      </c>
      <c r="BH639" s="9" t="s">
        <v>12</v>
      </c>
    </row>
    <row r="640" spans="1:60" s="9" customFormat="1" x14ac:dyDescent="0.3">
      <c r="A640" s="1" t="s">
        <v>2931</v>
      </c>
      <c r="B640" s="8" t="s">
        <v>2932</v>
      </c>
      <c r="C640" s="3" t="str">
        <f>_xlfn.XLOOKUP(B640,'[1]daily break down'!$D:$D,'[1]daily break down'!$E:$E,"")</f>
        <v>OUEST</v>
      </c>
      <c r="D640" s="1" t="s">
        <v>357</v>
      </c>
      <c r="E640" s="1" t="s">
        <v>710</v>
      </c>
      <c r="F640" s="3" t="s">
        <v>102</v>
      </c>
      <c r="G640" s="1" t="s">
        <v>2931</v>
      </c>
      <c r="H640" s="40" t="str">
        <f>_xlfn.XLOOKUP(B640,[2]CALCULATION!$B:$B,[2]CALCULATION!$H:$H,"")</f>
        <v>HUAWEI</v>
      </c>
      <c r="I640" s="34">
        <v>0</v>
      </c>
      <c r="J640" s="34">
        <v>0</v>
      </c>
      <c r="K640" s="34">
        <v>0</v>
      </c>
      <c r="L640" s="34">
        <v>0</v>
      </c>
      <c r="M640" s="34">
        <v>0</v>
      </c>
      <c r="N640" s="34">
        <v>0</v>
      </c>
      <c r="O640" s="34">
        <v>0</v>
      </c>
      <c r="P640" s="34">
        <v>0</v>
      </c>
      <c r="Q640" s="34">
        <v>0</v>
      </c>
      <c r="R640" s="34">
        <v>0</v>
      </c>
      <c r="S640" s="35">
        <v>0</v>
      </c>
      <c r="T640" s="35">
        <v>0</v>
      </c>
      <c r="U640" s="35">
        <v>0</v>
      </c>
      <c r="V640" s="35">
        <v>0</v>
      </c>
      <c r="W640" s="35">
        <v>0</v>
      </c>
      <c r="X640" s="35">
        <v>0</v>
      </c>
      <c r="Y640" s="35">
        <v>2.3716195392557213</v>
      </c>
      <c r="Z640" s="35">
        <v>0</v>
      </c>
      <c r="AA640" s="35">
        <v>0</v>
      </c>
      <c r="AB640" s="35">
        <v>0</v>
      </c>
      <c r="AC640" s="35">
        <v>0</v>
      </c>
      <c r="AD640" s="35">
        <v>0</v>
      </c>
      <c r="AE640" s="58" t="s">
        <v>5560</v>
      </c>
      <c r="AF640" s="58"/>
      <c r="AG640" s="57" t="str" cm="1">
        <f t="array" ref="AG640">IFERROR(_xlfn.IFS(
AI640="MPR ISSUE","PDH",
AI640="BSS Hardware Issue","BSS",
AI640="Sites strategiques, MLL, Pylone, etc.","ENVTECH",
AI640="AKTIVCO DEFAUT GE &amp; POWER Cabinet","AKTIVCO",
AI640="AKTIVCO Coupure ENEO &amp; Baisse de tension","AKTIVCO GRID ONLY",
AI640="Coupure ENEO &amp; Baisse de tension","IHS GRID ONLY",
AI640="Defaut GE &amp; POWER Cabinet","IHS",
AI640="Sharing","Partners",
AI640="Sites strategiques &amp; DataCenter","SST &amp; DC",
AI640="Exclu","Exclu",
AI640="SAT","SAT",
AI640="SPARE-ISSUE","SPARE-ISSUE",
AI640="Fiber CAmtel","TRANS_FO_CAMTEL",
AI640="Fiber AOF","Fiber AOF",
AI640="Projet OCM (HUAWEI)","TRAVAUX-HUAWEI",
AI640="Projet OCM (NOKIA)","TRAVAUX-NOKIA",
AI640="ACCESS-ISSUE","ACCESS-ISSUE",
AI640="Projet OCM (ZTE, NOKIA, autres projets)","TRAVAUX OCM",
AI640="No root CAuse","No root cause",
AI640="ODU HS","PDH",
AI640="IP &amp; VLAN","PDH",
AI640="Warehouse HUAWEI","SPARE-ISSUE",
AI640="SPARE-HS","SPARE-ISSUE",
AI640="Power Telco","BSS",AI640="no impacts","no impacts"
),"")</f>
        <v>no impacts</v>
      </c>
      <c r="AH640" s="57" t="str" cm="1">
        <f t="array" ref="AH640">IFERROR(_xlfn.IFS(
AI640="MPR ISSUE","TX ISSUE",
AI640="BSS Hardware Issue","RAN ISSUE",
AI640="Sites strategiques, MLL, Pylone, etc.","ENVTECH",
AI640="AKTIVCO DEFAUT GE &amp; POWER Cabinet","POWER ISSUE",
AI640="AKTIVCO Coupure ENEO &amp; Baisse de tension","POWER ISSUE",
AI640="Coupure ENEO &amp; Baisse de tension","POWER ISSUE",
AI640="Defaut GE &amp; POWER Cabinet","POWER ISSUE",
AI640="Sharing","POWER ISSUE",
AI640="Sites strategiques &amp; DataCenter","POWER ISSUE",
AI640="Exclu","Exclu",
AI640="SAT","TX ISSUE",
AI640="SPARE-ISSUE","SPARE-ISSUE",
AI640="Fiber CAmtel","TX ISSUE",
AI640="Fiber AOF","TX ISSUE",
AI640="Projet OCM (HUAWEI)","TRAVAUX-HUAWEI",
AI640="Projet OCM (NOKIA)","TRAVAUX -NOKIA",
AI640="ACCESS-ISSUE","ACCESS-ISSUE",
AI640="Projet OCM (ZTE, NOKIA, autres projets)","TRAVAUX OCM",
AI640="No root CAuse","No root cause",
AI640="ODU HS","TX ISSUE",
AI640="IP &amp; VLAN","TX ISSUE",
AI640="Warehouse HUAWEI","SPARE-ISSUE",
AI640="SPARE-HS","SPARE-ISSUE",
AI640="Power Telco","RAN ISSUE",AI640="no impacts","no impacts"
),"")</f>
        <v>no impacts</v>
      </c>
      <c r="AI640" s="85" t="s">
        <v>5998</v>
      </c>
      <c r="AJ640" s="57" t="str" cm="1">
        <f t="array" ref="AJ640">IFERROR(_xlfn.IFS(
AI640="MPR ISSUE","ACTIVE",
AI640="BSS Hardware Issue","ACTIVE",
AI640="Sites strategiques, MLL, Pylone, etc.","PASSIVE",
AI640="AKTIVCO DEFAUT GE &amp; POWER Cabinet","PASSIVE",
AI640="AKTIVCO Coupure ENEO &amp; Baisse de tension","PASSIVE",
AI640="Coupure ENEO &amp; Baisse de tension","PASSIVE",
AI640="Defaut GE &amp; POWER Cabinet","PASSIVE",
AI640="Sharing","PASSIVE",
AI640="Sites strategiques &amp; DataCenter","PASSIVE",
AI640="Exclu","Exclu",
AI640="SAT","ACTIVE",
AI640="SPARE-ISSUE","SPARE-ISSUE",
AI640="Fiber CAmtel","ACTIVE",
AI640="Fiber AOF","ACTIVE",
AI640="Projet OCM (HUAWEI)","PLANNED WORKS",
AI640="Projet OCM (NOKIA)","PLANNED WORKS",
AI640="ACCESS-ISSUE","ACCESS-ISSUE",
AI640="Projet OCM (ZTE, NOKIA, autres projets)","PLANNED WORKS",
AI640="No root CAuse","No root cause",
AI640="ODU HS","ACTIVE",
AI640="IP &amp; VLAN","ACTIVE",
AI640="Warehouse HUAWEI","SPARE-ISSUE",
AI640="SPARE-HS","SPARE-ISSUE",
AI640="Power Telco","ACTIVE", AI640="no impacts","no impacts"
),"")</f>
        <v>no impacts</v>
      </c>
      <c r="AK640" s="23" t="s">
        <v>5537</v>
      </c>
      <c r="AL640" s="23" t="str">
        <f t="shared" si="20"/>
        <v>OST_023</v>
      </c>
      <c r="AN640" s="9" t="s">
        <v>5537</v>
      </c>
      <c r="AO640" s="23" t="str">
        <f>_xlfn.XLOOKUP(B640,'INCIDENT-05-03-2026'!E:E,'INCIDENT-05-03-2026'!F:F,"")</f>
        <v/>
      </c>
      <c r="AP640" s="7" t="s">
        <v>5537</v>
      </c>
      <c r="AQ640" s="6"/>
      <c r="AR640" s="7"/>
      <c r="AS640" s="3" t="str">
        <f>_xlfn.XLOOKUP(B640,'[3]tt num | region | site id'!$C:$C,'[3]tt num | region | site id'!$Q:$Q,"")</f>
        <v/>
      </c>
      <c r="AT640" s="24" t="str">
        <f>_xlfn.XLOOKUP(B640,'[4]Cells Huawei 03052026 12h'!$B:$B,'[4]Cells Huawei 03052026 12h'!$T:$T,"")</f>
        <v/>
      </c>
      <c r="AU640" s="24" t="str">
        <f>_xlfn.XLOOKUP(B640,'[5]cells down 02052026 8h50'!$B:$B,'[5]cells down 02052026 8h50'!$R:$R,"")</f>
        <v/>
      </c>
      <c r="AV640" s="24" t="str">
        <f>_xlfn.XLOOKUP(B640,'[5]cells down 02052026 13h50'!$B:$B,'[5]cells down 02052026 13h50'!$R:$R,"")</f>
        <v/>
      </c>
      <c r="AW640" s="24" t="str">
        <f>_xlfn.XLOOKUP(B640,'[5]cells down 02052026 13h50'!$B:$B,'[5]cells down 02052026 13h50'!$R:$R,"")</f>
        <v/>
      </c>
      <c r="AX640" s="24" t="str">
        <f>_xlfn.XLOOKUP(B640,'[6]cell downs 03052026 8h40 '!$B:$B,'[6]cell downs 03052026 8h40 '!$R:$R,"")</f>
        <v/>
      </c>
      <c r="AY640" s="24" t="str">
        <f>_xlfn.XLOOKUP(B640,'[7]ALL SITES DOWN'!$D:$D,'[7]ALL SITES DOWN'!$J:$J,"")</f>
        <v/>
      </c>
      <c r="AZ640" s="24" t="str">
        <f>_xlfn.XLOOKUP(B640,'[8]ALL SITES DOWN'!$D:$D,'[8]ALL SITES DOWN'!$J:$J,"")</f>
        <v/>
      </c>
      <c r="BA640" s="9" t="str">
        <f>_xlfn.XLOOKUP(B640,[9]sheet1!$AC:$AC,[9]sheet1!$AF:$AF,"")</f>
        <v/>
      </c>
      <c r="BB640" s="14" t="s">
        <v>5537</v>
      </c>
      <c r="BC640" s="14" t="s">
        <v>5537</v>
      </c>
      <c r="BD640" s="14" t="str">
        <f>_xlfn.XLOOKUP(B640,'[10]cell downs 18042026 17h'!$B:$B,'[10]cell downs 18042026 17h'!$B:$B,"")</f>
        <v/>
      </c>
      <c r="BE640" s="14" t="str">
        <f>_xlfn.XLOOKUP(B640,'[11]Cells Huawei 19042026 15h'!$B:$B,'[11]Cells Huawei 19042026 15h'!$B:$B,"")</f>
        <v/>
      </c>
      <c r="BF640" s="9" t="str">
        <f>_xlfn.XLOOKUP(B640,'[12]cells down 19042026 9H40'!$B:$B,'[12]cells down 19042026 9H40'!$B:$B,"")</f>
        <v/>
      </c>
      <c r="BG640" s="9" t="s">
        <v>5537</v>
      </c>
      <c r="BH640" s="9" t="s">
        <v>5537</v>
      </c>
    </row>
    <row r="641" spans="1:60" s="9" customFormat="1" ht="24.45" customHeight="1" x14ac:dyDescent="0.3">
      <c r="A641" s="1" t="s">
        <v>1786</v>
      </c>
      <c r="B641" s="8" t="s">
        <v>1787</v>
      </c>
      <c r="C641" s="3" t="str">
        <f>_xlfn.XLOOKUP(B641,'[1]daily break down'!$D:$D,'[1]daily break down'!$E:$E,"")</f>
        <v>CENTRE</v>
      </c>
      <c r="D641" s="1" t="s">
        <v>11</v>
      </c>
      <c r="E641" s="1" t="s">
        <v>66</v>
      </c>
      <c r="F641" s="3" t="s">
        <v>37</v>
      </c>
      <c r="G641" s="1" t="s">
        <v>1788</v>
      </c>
      <c r="H641" s="41" t="str">
        <f>_xlfn.XLOOKUP(B641,[2]CALCULATION!$B:$B,[2]CALCULATION!$H:$H,"")</f>
        <v>NOKIA</v>
      </c>
      <c r="I641" s="34">
        <v>1.2484554822176806E-3</v>
      </c>
      <c r="J641" s="34">
        <v>0</v>
      </c>
      <c r="K641" s="34">
        <v>3.299489488718302E-3</v>
      </c>
      <c r="L641" s="34">
        <v>3.7706197031148157E-2</v>
      </c>
      <c r="M641" s="34">
        <v>9.7488618582528455E-2</v>
      </c>
      <c r="N641" s="34">
        <v>0</v>
      </c>
      <c r="O641" s="34">
        <v>6.5504227780409985E-2</v>
      </c>
      <c r="P641" s="34">
        <v>0.1401116084542976</v>
      </c>
      <c r="Q641" s="34">
        <v>0.34117550593886886</v>
      </c>
      <c r="R641" s="34">
        <v>0</v>
      </c>
      <c r="S641" s="35">
        <v>1.5086990810911771</v>
      </c>
      <c r="T641" s="35">
        <v>191828.63641266662</v>
      </c>
      <c r="U641" s="35">
        <v>1.2306204039001678E-3</v>
      </c>
      <c r="V641" s="35">
        <v>0</v>
      </c>
      <c r="W641" s="35">
        <v>1.2484554822176804E-3</v>
      </c>
      <c r="X641" s="35">
        <v>3.388664880305182E-3</v>
      </c>
      <c r="Y641" s="35">
        <v>2.364829620028063</v>
      </c>
      <c r="Z641" s="35">
        <v>0</v>
      </c>
      <c r="AA641" s="35">
        <v>0</v>
      </c>
      <c r="AB641" s="35">
        <v>0</v>
      </c>
      <c r="AC641" s="35">
        <v>0</v>
      </c>
      <c r="AD641" s="35">
        <v>0</v>
      </c>
      <c r="AE641" s="58" t="s">
        <v>5560</v>
      </c>
      <c r="AF641" s="58"/>
      <c r="AG641" s="57" t="str" cm="1">
        <f t="array" ref="AG641">IFERROR(_xlfn.IFS(
AI641="MPR ISSUE","PDH",
AI641="BSS Hardware Issue","BSS",
AI641="Sites strategiques, MLL, Pylone, etc.","ENVTECH",
AI641="AKTIVCO DEFAUT GE &amp; POWER Cabinet","AKTIVCO",
AI641="AKTIVCO Coupure ENEO &amp; Baisse de tension","AKTIVCO GRID ONLY",
AI641="Coupure ENEO &amp; Baisse de tension","IHS GRID ONLY",
AI641="Defaut GE &amp; POWER Cabinet","IHS",
AI641="Sharing","Partners",
AI641="Sites strategiques &amp; DataCenter","SST &amp; DC",
AI641="Exclu","Exclu",
AI641="SAT","SAT",
AI641="SPARE-ISSUE","SPARE-ISSUE",
AI641="Fiber CAmtel","TRANS_FO_CAMTEL",
AI641="Fiber AOF","Fiber AOF",
AI641="Projet OCM (HUAWEI)","TRAVAUX-HUAWEI",
AI641="Projet OCM (NOKIA)","TRAVAUX-NOKIA",
AI641="ACCESS-ISSUE","ACCESS-ISSUE",
AI641="Projet OCM (ZTE, NOKIA, autres projets)","TRAVAUX OCM",
AI641="No root CAuse","No root cause",
AI641="ODU HS","PDH",
AI641="IP &amp; VLAN","PDH",
AI641="Warehouse HUAWEI","SPARE-ISSUE",
AI641="SPARE-HS","SPARE-ISSUE",
AI641="Power Telco","BSS",AI641="no impacts","no impacts"
),"")</f>
        <v>no impacts</v>
      </c>
      <c r="AH641" s="57" t="str" cm="1">
        <f t="array" ref="AH641">IFERROR(_xlfn.IFS(
AI641="MPR ISSUE","TX ISSUE",
AI641="BSS Hardware Issue","RAN ISSUE",
AI641="Sites strategiques, MLL, Pylone, etc.","ENVTECH",
AI641="AKTIVCO DEFAUT GE &amp; POWER Cabinet","POWER ISSUE",
AI641="AKTIVCO Coupure ENEO &amp; Baisse de tension","POWER ISSUE",
AI641="Coupure ENEO &amp; Baisse de tension","POWER ISSUE",
AI641="Defaut GE &amp; POWER Cabinet","POWER ISSUE",
AI641="Sharing","POWER ISSUE",
AI641="Sites strategiques &amp; DataCenter","POWER ISSUE",
AI641="Exclu","Exclu",
AI641="SAT","TX ISSUE",
AI641="SPARE-ISSUE","SPARE-ISSUE",
AI641="Fiber CAmtel","TX ISSUE",
AI641="Fiber AOF","TX ISSUE",
AI641="Projet OCM (HUAWEI)","TRAVAUX-HUAWEI",
AI641="Projet OCM (NOKIA)","TRAVAUX -NOKIA",
AI641="ACCESS-ISSUE","ACCESS-ISSUE",
AI641="Projet OCM (ZTE, NOKIA, autres projets)","TRAVAUX OCM",
AI641="No root CAuse","No root cause",
AI641="ODU HS","TX ISSUE",
AI641="IP &amp; VLAN","TX ISSUE",
AI641="Warehouse HUAWEI","SPARE-ISSUE",
AI641="SPARE-HS","SPARE-ISSUE",
AI641="Power Telco","RAN ISSUE",AI641="no impacts","no impacts"
),"")</f>
        <v>no impacts</v>
      </c>
      <c r="AI641" s="85" t="s">
        <v>5998</v>
      </c>
      <c r="AJ641" s="57" t="str" cm="1">
        <f t="array" ref="AJ641">IFERROR(_xlfn.IFS(
AI641="MPR ISSUE","ACTIVE",
AI641="BSS Hardware Issue","ACTIVE",
AI641="Sites strategiques, MLL, Pylone, etc.","PASSIVE",
AI641="AKTIVCO DEFAUT GE &amp; POWER Cabinet","PASSIVE",
AI641="AKTIVCO Coupure ENEO &amp; Baisse de tension","PASSIVE",
AI641="Coupure ENEO &amp; Baisse de tension","PASSIVE",
AI641="Defaut GE &amp; POWER Cabinet","PASSIVE",
AI641="Sharing","PASSIVE",
AI641="Sites strategiques &amp; DataCenter","PASSIVE",
AI641="Exclu","Exclu",
AI641="SAT","ACTIVE",
AI641="SPARE-ISSUE","SPARE-ISSUE",
AI641="Fiber CAmtel","ACTIVE",
AI641="Fiber AOF","ACTIVE",
AI641="Projet OCM (HUAWEI)","PLANNED WORKS",
AI641="Projet OCM (NOKIA)","PLANNED WORKS",
AI641="ACCESS-ISSUE","ACCESS-ISSUE",
AI641="Projet OCM (ZTE, NOKIA, autres projets)","PLANNED WORKS",
AI641="No root CAuse","No root cause",
AI641="ODU HS","ACTIVE",
AI641="IP &amp; VLAN","ACTIVE",
AI641="Warehouse HUAWEI","SPARE-ISSUE",
AI641="SPARE-HS","SPARE-ISSUE",
AI641="Power Telco","ACTIVE", AI641="no impacts","no impacts"
),"")</f>
        <v>no impacts</v>
      </c>
      <c r="AK641" s="23" t="s">
        <v>5537</v>
      </c>
      <c r="AL641" s="23" t="str">
        <f t="shared" si="20"/>
        <v>CTR_406</v>
      </c>
      <c r="AN641" s="9" t="s">
        <v>5537</v>
      </c>
      <c r="AO641" s="23" t="str">
        <f>_xlfn.XLOOKUP(B641,'INCIDENT-05-03-2026'!E:E,'INCIDENT-05-03-2026'!F:F,"")</f>
        <v/>
      </c>
      <c r="AP641" s="7" t="s">
        <v>5537</v>
      </c>
      <c r="AQ641" s="6"/>
      <c r="AR641" s="7"/>
      <c r="AS641" s="3" t="str">
        <f>_xlfn.XLOOKUP(B641,'[3]tt num | region | site id'!$C:$C,'[3]tt num | region | site id'!$Q:$Q,"")</f>
        <v/>
      </c>
      <c r="AT641" s="24" t="str">
        <f>_xlfn.XLOOKUP(B641,'[4]Cells Huawei 03052026 12h'!$B:$B,'[4]Cells Huawei 03052026 12h'!$T:$T,"")</f>
        <v/>
      </c>
      <c r="AU641" s="24" t="str">
        <f>_xlfn.XLOOKUP(B641,'[5]cells down 02052026 8h50'!$B:$B,'[5]cells down 02052026 8h50'!$R:$R,"")</f>
        <v/>
      </c>
      <c r="AV641" s="24" t="str">
        <f>_xlfn.XLOOKUP(B641,'[5]cells down 02052026 13h50'!$B:$B,'[5]cells down 02052026 13h50'!$R:$R,"")</f>
        <v/>
      </c>
      <c r="AW641" s="24" t="str">
        <f>_xlfn.XLOOKUP(B641,'[5]cells down 02052026 13h50'!$B:$B,'[5]cells down 02052026 13h50'!$R:$R,"")</f>
        <v/>
      </c>
      <c r="AX641" s="24" t="str">
        <f>_xlfn.XLOOKUP(B641,'[6]cell downs 03052026 8h40 '!$B:$B,'[6]cell downs 03052026 8h40 '!$R:$R,"")</f>
        <v/>
      </c>
      <c r="AY641" s="24" t="str">
        <f>_xlfn.XLOOKUP(B641,'[7]ALL SITES DOWN'!$D:$D,'[7]ALL SITES DOWN'!$J:$J,"")</f>
        <v/>
      </c>
      <c r="AZ641" s="24" t="str">
        <f>_xlfn.XLOOKUP(B641,'[8]ALL SITES DOWN'!$D:$D,'[8]ALL SITES DOWN'!$J:$J,"")</f>
        <v/>
      </c>
      <c r="BA641" s="9" t="str">
        <f>_xlfn.XLOOKUP(B641,[9]sheet1!$AC:$AC,[9]sheet1!$AF:$AF,"")</f>
        <v/>
      </c>
      <c r="BB641" s="14" t="s">
        <v>5537</v>
      </c>
      <c r="BC641" s="14" t="s">
        <v>5537</v>
      </c>
      <c r="BD641" s="14" t="str">
        <f>_xlfn.XLOOKUP(B641,'[10]cell downs 18042026 17h'!$B:$B,'[10]cell downs 18042026 17h'!$B:$B,"")</f>
        <v/>
      </c>
      <c r="BE641" s="14" t="str">
        <f>_xlfn.XLOOKUP(B641,'[11]Cells Huawei 19042026 15h'!$B:$B,'[11]Cells Huawei 19042026 15h'!$B:$B,"")</f>
        <v/>
      </c>
      <c r="BF641" s="9" t="str">
        <f>_xlfn.XLOOKUP(B641,'[12]cells down 19042026 9H40'!$B:$B,'[12]cells down 19042026 9H40'!$B:$B,"")</f>
        <v/>
      </c>
      <c r="BG641" s="9" t="s">
        <v>1787</v>
      </c>
      <c r="BH641" s="9" t="s">
        <v>12</v>
      </c>
    </row>
    <row r="642" spans="1:60" s="9" customFormat="1" x14ac:dyDescent="0.3">
      <c r="A642" s="1" t="s">
        <v>4667</v>
      </c>
      <c r="B642" s="8" t="s">
        <v>4668</v>
      </c>
      <c r="C642" s="3" t="str">
        <f>_xlfn.XLOOKUP(B642,'[1]daily break down'!$D:$D,'[1]daily break down'!$E:$E,"")</f>
        <v>SUD-OUEST</v>
      </c>
      <c r="D642" s="1" t="s">
        <v>11</v>
      </c>
      <c r="E642" s="1" t="s">
        <v>12</v>
      </c>
      <c r="F642" s="3" t="s">
        <v>13</v>
      </c>
      <c r="G642" s="1" t="s">
        <v>14</v>
      </c>
      <c r="H642" s="40" t="str">
        <f>_xlfn.XLOOKUP(B642,[2]CALCULATION!$B:$B,[2]CALCULATION!$H:$H,"")</f>
        <v>Huawei</v>
      </c>
      <c r="I642" s="34">
        <v>0</v>
      </c>
      <c r="J642" s="34">
        <v>0.62485196884996552</v>
      </c>
      <c r="K642" s="34">
        <v>0</v>
      </c>
      <c r="L642" s="34">
        <v>0</v>
      </c>
      <c r="M642" s="34">
        <v>0</v>
      </c>
      <c r="N642" s="34">
        <v>0</v>
      </c>
      <c r="O642" s="34">
        <v>0</v>
      </c>
      <c r="P642" s="34">
        <v>0</v>
      </c>
      <c r="Q642" s="34">
        <v>0</v>
      </c>
      <c r="R642" s="34">
        <v>8.2933114175890946E-3</v>
      </c>
      <c r="S642" s="35">
        <v>0</v>
      </c>
      <c r="T642" s="35">
        <v>0</v>
      </c>
      <c r="U642" s="35">
        <v>8.9175391586979543E-5</v>
      </c>
      <c r="V642" s="35">
        <v>0</v>
      </c>
      <c r="W642" s="35">
        <v>0</v>
      </c>
      <c r="X642" s="35">
        <v>0</v>
      </c>
      <c r="Y642" s="35">
        <v>2.2855652863742857</v>
      </c>
      <c r="Z642" s="35">
        <v>0.82571062086047831</v>
      </c>
      <c r="AA642" s="35">
        <v>0</v>
      </c>
      <c r="AB642" s="35">
        <v>0</v>
      </c>
      <c r="AC642" s="35">
        <v>0</v>
      </c>
      <c r="AD642" s="35">
        <v>0</v>
      </c>
      <c r="AE642" s="58" t="s">
        <v>5560</v>
      </c>
      <c r="AF642" s="58"/>
      <c r="AG642" s="57" t="str" cm="1">
        <f t="array" ref="AG642">IFERROR(_xlfn.IFS(
AI642="MPR ISSUE","PDH",
AI642="BSS Hardware Issue","BSS",
AI642="Sites strategiques, MLL, Pylone, etc.","ENVTECH",
AI642="AKTIVCO DEFAUT GE &amp; POWER Cabinet","AKTIVCO",
AI642="AKTIVCO Coupure ENEO &amp; Baisse de tension","AKTIVCO GRID ONLY",
AI642="Coupure ENEO &amp; Baisse de tension","IHS GRID ONLY",
AI642="Defaut GE &amp; POWER Cabinet","IHS",
AI642="Sharing","Partners",
AI642="Sites strategiques &amp; DataCenter","SST &amp; DC",
AI642="Exclu","Exclu",
AI642="SAT","SAT",
AI642="SPARE-ISSUE","SPARE-ISSUE",
AI642="Fiber CAmtel","TRANS_FO_CAMTEL",
AI642="Fiber AOF","Fiber AOF",
AI642="Projet OCM (HUAWEI)","TRAVAUX-HUAWEI",
AI642="Projet OCM (NOKIA)","TRAVAUX-NOKIA",
AI642="ACCESS-ISSUE","ACCESS-ISSUE",
AI642="Projet OCM (ZTE, NOKIA, autres projets)","TRAVAUX OCM",
AI642="No root CAuse","No root cause",
AI642="ODU HS","PDH",
AI642="IP &amp; VLAN","PDH",
AI642="Warehouse HUAWEI","SPARE-ISSUE",
AI642="SPARE-HS","SPARE-ISSUE",
AI642="Power Telco","BSS",AI642="no impacts","no impacts"
),"")</f>
        <v>no impacts</v>
      </c>
      <c r="AH642" s="57" t="str" cm="1">
        <f t="array" ref="AH642">IFERROR(_xlfn.IFS(
AI642="MPR ISSUE","TX ISSUE",
AI642="BSS Hardware Issue","RAN ISSUE",
AI642="Sites strategiques, MLL, Pylone, etc.","ENVTECH",
AI642="AKTIVCO DEFAUT GE &amp; POWER Cabinet","POWER ISSUE",
AI642="AKTIVCO Coupure ENEO &amp; Baisse de tension","POWER ISSUE",
AI642="Coupure ENEO &amp; Baisse de tension","POWER ISSUE",
AI642="Defaut GE &amp; POWER Cabinet","POWER ISSUE",
AI642="Sharing","POWER ISSUE",
AI642="Sites strategiques &amp; DataCenter","POWER ISSUE",
AI642="Exclu","Exclu",
AI642="SAT","TX ISSUE",
AI642="SPARE-ISSUE","SPARE-ISSUE",
AI642="Fiber CAmtel","TX ISSUE",
AI642="Fiber AOF","TX ISSUE",
AI642="Projet OCM (HUAWEI)","TRAVAUX-HUAWEI",
AI642="Projet OCM (NOKIA)","TRAVAUX -NOKIA",
AI642="ACCESS-ISSUE","ACCESS-ISSUE",
AI642="Projet OCM (ZTE, NOKIA, autres projets)","TRAVAUX OCM",
AI642="No root CAuse","No root cause",
AI642="ODU HS","TX ISSUE",
AI642="IP &amp; VLAN","TX ISSUE",
AI642="Warehouse HUAWEI","SPARE-ISSUE",
AI642="SPARE-HS","SPARE-ISSUE",
AI642="Power Telco","RAN ISSUE",AI642="no impacts","no impacts"
),"")</f>
        <v>no impacts</v>
      </c>
      <c r="AI642" s="85" t="s">
        <v>5998</v>
      </c>
      <c r="AJ642" s="57" t="str" cm="1">
        <f t="array" ref="AJ642">IFERROR(_xlfn.IFS(
AI642="MPR ISSUE","ACTIVE",
AI642="BSS Hardware Issue","ACTIVE",
AI642="Sites strategiques, MLL, Pylone, etc.","PASSIVE",
AI642="AKTIVCO DEFAUT GE &amp; POWER Cabinet","PASSIVE",
AI642="AKTIVCO Coupure ENEO &amp; Baisse de tension","PASSIVE",
AI642="Coupure ENEO &amp; Baisse de tension","PASSIVE",
AI642="Defaut GE &amp; POWER Cabinet","PASSIVE",
AI642="Sharing","PASSIVE",
AI642="Sites strategiques &amp; DataCenter","PASSIVE",
AI642="Exclu","Exclu",
AI642="SAT","ACTIVE",
AI642="SPARE-ISSUE","SPARE-ISSUE",
AI642="Fiber CAmtel","ACTIVE",
AI642="Fiber AOF","ACTIVE",
AI642="Projet OCM (HUAWEI)","PLANNED WORKS",
AI642="Projet OCM (NOKIA)","PLANNED WORKS",
AI642="ACCESS-ISSUE","ACCESS-ISSUE",
AI642="Projet OCM (ZTE, NOKIA, autres projets)","PLANNED WORKS",
AI642="No root CAuse","No root cause",
AI642="ODU HS","ACTIVE",
AI642="IP &amp; VLAN","ACTIVE",
AI642="Warehouse HUAWEI","SPARE-ISSUE",
AI642="SPARE-HS","SPARE-ISSUE",
AI642="Power Telco","ACTIVE", AI642="no impacts","no impacts"
),"")</f>
        <v>no impacts</v>
      </c>
      <c r="AK642" s="23" t="s">
        <v>5537</v>
      </c>
      <c r="AL642" s="23" t="str">
        <f t="shared" si="20"/>
        <v>SUO_062</v>
      </c>
      <c r="AN642" s="9" t="s">
        <v>5537</v>
      </c>
      <c r="AO642" s="23" t="str">
        <f>_xlfn.XLOOKUP(B642,'INCIDENT-05-03-2026'!E:E,'INCIDENT-05-03-2026'!F:F,"")</f>
        <v/>
      </c>
      <c r="AP642" s="7" t="s">
        <v>5537</v>
      </c>
      <c r="AQ642" s="6"/>
      <c r="AR642" s="7"/>
      <c r="AS642" s="3"/>
      <c r="AT642" s="24" t="str">
        <f>_xlfn.XLOOKUP(B642,'[4]Cells Huawei 03052026 12h'!$B:$B,'[4]Cells Huawei 03052026 12h'!$T:$T,"")</f>
        <v/>
      </c>
      <c r="AU642" s="24" t="str">
        <f>_xlfn.XLOOKUP(B642,'[5]cells down 02052026 8h50'!$B:$B,'[5]cells down 02052026 8h50'!$R:$R,"")</f>
        <v/>
      </c>
      <c r="AV642" s="24" t="str">
        <f>_xlfn.XLOOKUP(B642,'[5]cells down 02052026 13h50'!$B:$B,'[5]cells down 02052026 13h50'!$R:$R,"")</f>
        <v/>
      </c>
      <c r="AW642" s="24" t="str">
        <f>_xlfn.XLOOKUP(B642,'[5]cells down 02052026 13h50'!$B:$B,'[5]cells down 02052026 13h50'!$R:$R,"")</f>
        <v/>
      </c>
      <c r="AX642" s="24" t="str">
        <f>_xlfn.XLOOKUP(B642,'[6]cell downs 03052026 8h40 '!$B:$B,'[6]cell downs 03052026 8h40 '!$R:$R,"")</f>
        <v/>
      </c>
      <c r="AY642" s="24" t="str">
        <f>_xlfn.XLOOKUP(B642,'[7]ALL SITES DOWN'!$D:$D,'[7]ALL SITES DOWN'!$J:$J,"")</f>
        <v/>
      </c>
      <c r="AZ642" s="24" t="str">
        <f>_xlfn.XLOOKUP(B642,'[8]ALL SITES DOWN'!$D:$D,'[8]ALL SITES DOWN'!$J:$J,"")</f>
        <v/>
      </c>
      <c r="BA642" s="9" t="str">
        <f>_xlfn.XLOOKUP(B642,[9]sheet1!$AC:$AC,[9]sheet1!$AF:$AF,"")</f>
        <v/>
      </c>
      <c r="BB642" s="14" t="s">
        <v>5537</v>
      </c>
      <c r="BC642" s="14" t="s">
        <v>5537</v>
      </c>
      <c r="BD642" s="14" t="str">
        <f>_xlfn.XLOOKUP(B642,'[10]cell downs 18042026 17h'!$B:$B,'[10]cell downs 18042026 17h'!$B:$B,"")</f>
        <v/>
      </c>
      <c r="BE642" s="14" t="str">
        <f>_xlfn.XLOOKUP(B642,'[11]Cells Huawei 19042026 15h'!$B:$B,'[11]Cells Huawei 19042026 15h'!$B:$B,"")</f>
        <v/>
      </c>
      <c r="BF642" s="9" t="str">
        <f>_xlfn.XLOOKUP(B642,'[12]cells down 19042026 9H40'!$B:$B,'[12]cells down 19042026 9H40'!$B:$B,"")</f>
        <v/>
      </c>
      <c r="BG642" s="9" t="s">
        <v>4668</v>
      </c>
      <c r="BH642" s="9" t="s">
        <v>5459</v>
      </c>
    </row>
    <row r="643" spans="1:60" s="9" customFormat="1" x14ac:dyDescent="0.3">
      <c r="A643" s="1" t="s">
        <v>697</v>
      </c>
      <c r="B643" s="8" t="s">
        <v>698</v>
      </c>
      <c r="C643" s="3" t="str">
        <f>_xlfn.XLOOKUP(B643,'[1]daily break down'!$D:$D,'[1]daily break down'!$E:$E,"")</f>
        <v>EXTREME-NORD</v>
      </c>
      <c r="D643" s="1" t="s">
        <v>11</v>
      </c>
      <c r="E643" s="1" t="s">
        <v>96</v>
      </c>
      <c r="F643" s="3" t="s">
        <v>55</v>
      </c>
      <c r="G643" s="1" t="s">
        <v>697</v>
      </c>
      <c r="H643" s="41" t="str">
        <f>_xlfn.XLOOKUP(B643,[2]CALCULATION!$B:$B,[2]CALCULATION!$H:$H,"")</f>
        <v>NOKIA</v>
      </c>
      <c r="I643" s="34">
        <v>0.36770942932995687</v>
      </c>
      <c r="J643" s="34">
        <v>13.745183172200379</v>
      </c>
      <c r="K643" s="34">
        <v>13.844990729841649</v>
      </c>
      <c r="L643" s="34">
        <v>0.68454449923727356</v>
      </c>
      <c r="M643" s="34">
        <v>0.12406847668592286</v>
      </c>
      <c r="N643" s="34">
        <v>0</v>
      </c>
      <c r="O643" s="34">
        <v>4.7053032480352179</v>
      </c>
      <c r="P643" s="34">
        <v>3.6423021668779083</v>
      </c>
      <c r="Q643" s="34">
        <v>3.5529232502674621</v>
      </c>
      <c r="R643" s="34">
        <v>1.1142163850689402</v>
      </c>
      <c r="S643" s="35">
        <v>0</v>
      </c>
      <c r="T643" s="35">
        <v>83546.67173125819</v>
      </c>
      <c r="U643" s="35">
        <v>1.6555807837671508</v>
      </c>
      <c r="V643" s="35">
        <v>1.4878099766689359</v>
      </c>
      <c r="W643" s="35">
        <v>3.4845875799247312</v>
      </c>
      <c r="X643" s="35">
        <v>0</v>
      </c>
      <c r="Y643" s="35">
        <v>2.0982840132500518</v>
      </c>
      <c r="Z643" s="35">
        <v>3.2461663100837601</v>
      </c>
      <c r="AA643" s="35">
        <v>0</v>
      </c>
      <c r="AB643" s="35">
        <v>0</v>
      </c>
      <c r="AC643" s="35">
        <v>0</v>
      </c>
      <c r="AD643" s="35">
        <v>0</v>
      </c>
      <c r="AE643" s="58" t="s">
        <v>5603</v>
      </c>
      <c r="AF643" s="58"/>
      <c r="AG643" s="57" t="str" cm="1">
        <f t="array" ref="AG643">IFERROR(_xlfn.IFS(
AI643="MPR ISSUE","PDH",
AI643="BSS Hardware Issue","BSS",
AI643="Sites strategiques, MLL, Pylone, etc.","ENVTECH",
AI643="AKTIVCO DEFAUT GE &amp; POWER Cabinet","AKTIVCO",
AI643="AKTIVCO Coupure ENEO &amp; Baisse de tension","AKTIVCO GRID ONLY",
AI643="Coupure ENEO &amp; Baisse de tension","IHS GRID ONLY",
AI643="Defaut GE &amp; POWER Cabinet","IHS",
AI643="Sharing","Partners",
AI643="Sites strategiques &amp; DataCenter","SST &amp; DC",
AI643="Exclu","Exclu",
AI643="SAT","SAT",
AI643="SPARE-ISSUE","SPARE-ISSUE",
AI643="Fiber CAmtel","TRANS_FO_CAMTEL",
AI643="Fiber AOF","Fiber AOF",
AI643="Projet OCM (HUAWEI)","TRAVAUX-HUAWEI",
AI643="Projet OCM (NOKIA)","TRAVAUX-NOKIA",
AI643="ACCESS-ISSUE","ACCESS-ISSUE",
AI643="Projet OCM (ZTE, NOKIA, autres projets)","TRAVAUX OCM",
AI643="No root CAuse","No root cause",
AI643="ODU HS","PDH",
AI643="IP &amp; VLAN","PDH",
AI643="Warehouse HUAWEI","SPARE-ISSUE",
AI643="SPARE-HS","SPARE-ISSUE",
AI643="Power Telco","BSS",AI643="no impacts","no impacts"
),"")</f>
        <v>no impacts</v>
      </c>
      <c r="AH643" s="57" t="str" cm="1">
        <f t="array" ref="AH643">IFERROR(_xlfn.IFS(
AI643="MPR ISSUE","TX ISSUE",
AI643="BSS Hardware Issue","RAN ISSUE",
AI643="Sites strategiques, MLL, Pylone, etc.","ENVTECH",
AI643="AKTIVCO DEFAUT GE &amp; POWER Cabinet","POWER ISSUE",
AI643="AKTIVCO Coupure ENEO &amp; Baisse de tension","POWER ISSUE",
AI643="Coupure ENEO &amp; Baisse de tension","POWER ISSUE",
AI643="Defaut GE &amp; POWER Cabinet","POWER ISSUE",
AI643="Sharing","POWER ISSUE",
AI643="Sites strategiques &amp; DataCenter","POWER ISSUE",
AI643="Exclu","Exclu",
AI643="SAT","TX ISSUE",
AI643="SPARE-ISSUE","SPARE-ISSUE",
AI643="Fiber CAmtel","TX ISSUE",
AI643="Fiber AOF","TX ISSUE",
AI643="Projet OCM (HUAWEI)","TRAVAUX-HUAWEI",
AI643="Projet OCM (NOKIA)","TRAVAUX -NOKIA",
AI643="ACCESS-ISSUE","ACCESS-ISSUE",
AI643="Projet OCM (ZTE, NOKIA, autres projets)","TRAVAUX OCM",
AI643="No root CAuse","No root cause",
AI643="ODU HS","TX ISSUE",
AI643="IP &amp; VLAN","TX ISSUE",
AI643="Warehouse HUAWEI","SPARE-ISSUE",
AI643="SPARE-HS","SPARE-ISSUE",
AI643="Power Telco","RAN ISSUE",AI643="no impacts","no impacts"
),"")</f>
        <v>no impacts</v>
      </c>
      <c r="AI643" s="85" t="s">
        <v>5998</v>
      </c>
      <c r="AJ643" s="57" t="str" cm="1">
        <f t="array" ref="AJ643">IFERROR(_xlfn.IFS(
AI643="MPR ISSUE","ACTIVE",
AI643="BSS Hardware Issue","ACTIVE",
AI643="Sites strategiques, MLL, Pylone, etc.","PASSIVE",
AI643="AKTIVCO DEFAUT GE &amp; POWER Cabinet","PASSIVE",
AI643="AKTIVCO Coupure ENEO &amp; Baisse de tension","PASSIVE",
AI643="Coupure ENEO &amp; Baisse de tension","PASSIVE",
AI643="Defaut GE &amp; POWER Cabinet","PASSIVE",
AI643="Sharing","PASSIVE",
AI643="Sites strategiques &amp; DataCenter","PASSIVE",
AI643="Exclu","Exclu",
AI643="SAT","ACTIVE",
AI643="SPARE-ISSUE","SPARE-ISSUE",
AI643="Fiber CAmtel","ACTIVE",
AI643="Fiber AOF","ACTIVE",
AI643="Projet OCM (HUAWEI)","PLANNED WORKS",
AI643="Projet OCM (NOKIA)","PLANNED WORKS",
AI643="ACCESS-ISSUE","ACCESS-ISSUE",
AI643="Projet OCM (ZTE, NOKIA, autres projets)","PLANNED WORKS",
AI643="No root CAuse","No root cause",
AI643="ODU HS","ACTIVE",
AI643="IP &amp; VLAN","ACTIVE",
AI643="Warehouse HUAWEI","SPARE-ISSUE",
AI643="SPARE-HS","SPARE-ISSUE",
AI643="Power Telco","ACTIVE", AI643="no impacts","no impacts"
),"")</f>
        <v>no impacts</v>
      </c>
      <c r="AK643" s="23" t="s">
        <v>5537</v>
      </c>
      <c r="AL643" s="23" t="str">
        <f t="shared" si="20"/>
        <v>EXN_208</v>
      </c>
      <c r="AN643" s="9" t="s">
        <v>5537</v>
      </c>
      <c r="AO643" s="23" t="str">
        <f>_xlfn.XLOOKUP(B643,'INCIDENT-05-03-2026'!E:E,'INCIDENT-05-03-2026'!F:F,"")</f>
        <v/>
      </c>
      <c r="AP643" s="7" t="s">
        <v>5537</v>
      </c>
      <c r="AQ643" s="6"/>
      <c r="AR643" s="7"/>
      <c r="AS643" s="3" t="str">
        <f>_xlfn.XLOOKUP(B643,'[3]tt num | region | site id'!$C:$C,'[3]tt num | region | site id'!$Q:$Q,"")</f>
        <v/>
      </c>
      <c r="AT643" s="24" t="str">
        <f>_xlfn.XLOOKUP(B643,'[4]Cells Huawei 03052026 12h'!$B:$B,'[4]Cells Huawei 03052026 12h'!$T:$T,"")</f>
        <v/>
      </c>
      <c r="AU643" s="24" t="str">
        <f>_xlfn.XLOOKUP(B643,'[5]cells down 02052026 8h50'!$B:$B,'[5]cells down 02052026 8h50'!$R:$R,"")</f>
        <v/>
      </c>
      <c r="AV643" s="24" t="str">
        <f>_xlfn.XLOOKUP(B643,'[5]cells down 02052026 13h50'!$B:$B,'[5]cells down 02052026 13h50'!$R:$R,"")</f>
        <v/>
      </c>
      <c r="AW643" s="24" t="str">
        <f>_xlfn.XLOOKUP(B643,'[5]cells down 02052026 13h50'!$B:$B,'[5]cells down 02052026 13h50'!$R:$R,"")</f>
        <v/>
      </c>
      <c r="AX643" s="24" t="str">
        <f>_xlfn.XLOOKUP(B643,'[6]cell downs 03052026 8h40 '!$B:$B,'[6]cell downs 03052026 8h40 '!$R:$R,"")</f>
        <v/>
      </c>
      <c r="AY643" s="24" t="str">
        <f>_xlfn.XLOOKUP(B643,'[7]ALL SITES DOWN'!$D:$D,'[7]ALL SITES DOWN'!$J:$J,"")</f>
        <v/>
      </c>
      <c r="AZ643" s="24" t="str">
        <f>_xlfn.XLOOKUP(B643,'[8]ALL SITES DOWN'!$D:$D,'[8]ALL SITES DOWN'!$J:$J,"")</f>
        <v/>
      </c>
      <c r="BA643" s="9" t="str">
        <f>_xlfn.XLOOKUP(B643,[9]sheet1!$AC:$AC,[9]sheet1!$AF:$AF,"")</f>
        <v/>
      </c>
      <c r="BB643" s="14" t="s">
        <v>5537</v>
      </c>
      <c r="BC643" s="14" t="s">
        <v>5537</v>
      </c>
      <c r="BD643" s="14" t="str">
        <f>_xlfn.XLOOKUP(B643,'[10]cell downs 18042026 17h'!$B:$B,'[10]cell downs 18042026 17h'!$B:$B,"")</f>
        <v/>
      </c>
      <c r="BE643" s="14" t="str">
        <f>_xlfn.XLOOKUP(B643,'[11]Cells Huawei 19042026 15h'!$B:$B,'[11]Cells Huawei 19042026 15h'!$B:$B,"")</f>
        <v/>
      </c>
      <c r="BF643" s="9" t="str">
        <f>_xlfn.XLOOKUP(B643,'[12]cells down 19042026 9H40'!$B:$B,'[12]cells down 19042026 9H40'!$B:$B,"")</f>
        <v/>
      </c>
      <c r="BG643" s="9" t="s">
        <v>698</v>
      </c>
      <c r="BH643" s="9" t="s">
        <v>5537</v>
      </c>
    </row>
    <row r="644" spans="1:60" s="9" customFormat="1" x14ac:dyDescent="0.3">
      <c r="A644" s="1" t="s">
        <v>352</v>
      </c>
      <c r="B644" s="1" t="s">
        <v>353</v>
      </c>
      <c r="C644" s="3" t="str">
        <f>_xlfn.XLOOKUP(B644,'[1]daily break down'!$D:$D,'[1]daily break down'!$E:$E,"")</f>
        <v>LITTORAL</v>
      </c>
      <c r="D644" s="1" t="s">
        <v>21</v>
      </c>
      <c r="E644" s="1" t="s">
        <v>36</v>
      </c>
      <c r="F644" s="3" t="s">
        <v>31</v>
      </c>
      <c r="G644" s="1" t="s">
        <v>354</v>
      </c>
      <c r="H644" s="42" t="str">
        <f>_xlfn.XLOOKUP(B644,[2]CALCULATION!$B:$B,[2]CALCULATION!$H:$H,"")</f>
        <v>ZTE</v>
      </c>
      <c r="I644" s="34">
        <v>0</v>
      </c>
      <c r="J644" s="34">
        <v>5.536971403948832</v>
      </c>
      <c r="K644" s="34">
        <v>0.7958368646788414</v>
      </c>
      <c r="L644" s="34">
        <v>0</v>
      </c>
      <c r="M644" s="34">
        <v>0.76462547762339872</v>
      </c>
      <c r="N644" s="34">
        <v>0.56699497478833261</v>
      </c>
      <c r="O644" s="34">
        <v>0.47441308324273096</v>
      </c>
      <c r="P644" s="34">
        <v>5.9604831736736842E-2</v>
      </c>
      <c r="Q644" s="34">
        <v>6.9736404676500214</v>
      </c>
      <c r="R644" s="34">
        <v>3.7297429180471013</v>
      </c>
      <c r="S644" s="35">
        <v>9.3867800692286405</v>
      </c>
      <c r="T644" s="35">
        <v>0.40915453167937932</v>
      </c>
      <c r="U644" s="35">
        <v>1.4125025325811214</v>
      </c>
      <c r="V644" s="35">
        <v>0.37685520484657559</v>
      </c>
      <c r="W644" s="35">
        <v>0.40915453167937926</v>
      </c>
      <c r="X644" s="35">
        <v>0</v>
      </c>
      <c r="Y644" s="35">
        <v>2.0553322603750219</v>
      </c>
      <c r="Z644" s="35">
        <v>0</v>
      </c>
      <c r="AA644" s="35">
        <v>0</v>
      </c>
      <c r="AB644" s="35">
        <v>0</v>
      </c>
      <c r="AC644" s="35">
        <v>0</v>
      </c>
      <c r="AD644" s="35">
        <v>0</v>
      </c>
      <c r="AE644" s="58" t="s">
        <v>5560</v>
      </c>
      <c r="AF644" s="58"/>
      <c r="AG644" s="57" t="str" cm="1">
        <f t="array" ref="AG644">IFERROR(_xlfn.IFS(
AI644="MPR ISSUE","PDH",
AI644="BSS Hardware Issue","BSS",
AI644="Sites strategiques, MLL, Pylone, etc.","ENVTECH",
AI644="AKTIVCO DEFAUT GE &amp; POWER Cabinet","AKTIVCO",
AI644="AKTIVCO Coupure ENEO &amp; Baisse de tension","AKTIVCO GRID ONLY",
AI644="Coupure ENEO &amp; Baisse de tension","IHS GRID ONLY",
AI644="Defaut GE &amp; POWER Cabinet","IHS",
AI644="Sharing","Partners",
AI644="Sites strategiques &amp; DataCenter","SST &amp; DC",
AI644="Exclu","Exclu",
AI644="SAT","SAT",
AI644="SPARE-ISSUE","SPARE-ISSUE",
AI644="Fiber CAmtel","TRANS_FO_CAMTEL",
AI644="Fiber AOF","Fiber AOF",
AI644="Projet OCM (HUAWEI)","TRAVAUX-HUAWEI",
AI644="Projet OCM (NOKIA)","TRAVAUX-NOKIA",
AI644="ACCESS-ISSUE","ACCESS-ISSUE",
AI644="Projet OCM (ZTE, NOKIA, autres projets)","TRAVAUX OCM",
AI644="No root CAuse","No root cause",
AI644="ODU HS","PDH",
AI644="IP &amp; VLAN","PDH",
AI644="Warehouse HUAWEI","SPARE-ISSUE",
AI644="SPARE-HS","SPARE-ISSUE",
AI644="Power Telco","BSS",AI644="no impacts","no impacts"
),"")</f>
        <v>no impacts</v>
      </c>
      <c r="AH644" s="57" t="str" cm="1">
        <f t="array" ref="AH644">IFERROR(_xlfn.IFS(
AI644="MPR ISSUE","TX ISSUE",
AI644="BSS Hardware Issue","RAN ISSUE",
AI644="Sites strategiques, MLL, Pylone, etc.","ENVTECH",
AI644="AKTIVCO DEFAUT GE &amp; POWER Cabinet","POWER ISSUE",
AI644="AKTIVCO Coupure ENEO &amp; Baisse de tension","POWER ISSUE",
AI644="Coupure ENEO &amp; Baisse de tension","POWER ISSUE",
AI644="Defaut GE &amp; POWER Cabinet","POWER ISSUE",
AI644="Sharing","POWER ISSUE",
AI644="Sites strategiques &amp; DataCenter","POWER ISSUE",
AI644="Exclu","Exclu",
AI644="SAT","TX ISSUE",
AI644="SPARE-ISSUE","SPARE-ISSUE",
AI644="Fiber CAmtel","TX ISSUE",
AI644="Fiber AOF","TX ISSUE",
AI644="Projet OCM (HUAWEI)","TRAVAUX-HUAWEI",
AI644="Projet OCM (NOKIA)","TRAVAUX -NOKIA",
AI644="ACCESS-ISSUE","ACCESS-ISSUE",
AI644="Projet OCM (ZTE, NOKIA, autres projets)","TRAVAUX OCM",
AI644="No root CAuse","No root cause",
AI644="ODU HS","TX ISSUE",
AI644="IP &amp; VLAN","TX ISSUE",
AI644="Warehouse HUAWEI","SPARE-ISSUE",
AI644="SPARE-HS","SPARE-ISSUE",
AI644="Power Telco","RAN ISSUE",AI644="no impacts","no impacts"
),"")</f>
        <v>no impacts</v>
      </c>
      <c r="AI644" s="85" t="s">
        <v>5998</v>
      </c>
      <c r="AJ644" s="57" t="str" cm="1">
        <f t="array" ref="AJ644">IFERROR(_xlfn.IFS(
AI644="MPR ISSUE","ACTIVE",
AI644="BSS Hardware Issue","ACTIVE",
AI644="Sites strategiques, MLL, Pylone, etc.","PASSIVE",
AI644="AKTIVCO DEFAUT GE &amp; POWER Cabinet","PASSIVE",
AI644="AKTIVCO Coupure ENEO &amp; Baisse de tension","PASSIVE",
AI644="Coupure ENEO &amp; Baisse de tension","PASSIVE",
AI644="Defaut GE &amp; POWER Cabinet","PASSIVE",
AI644="Sharing","PASSIVE",
AI644="Sites strategiques &amp; DataCenter","PASSIVE",
AI644="Exclu","Exclu",
AI644="SAT","ACTIVE",
AI644="SPARE-ISSUE","SPARE-ISSUE",
AI644="Fiber CAmtel","ACTIVE",
AI644="Fiber AOF","ACTIVE",
AI644="Projet OCM (HUAWEI)","PLANNED WORKS",
AI644="Projet OCM (NOKIA)","PLANNED WORKS",
AI644="ACCESS-ISSUE","ACCESS-ISSUE",
AI644="Projet OCM (ZTE, NOKIA, autres projets)","PLANNED WORKS",
AI644="No root CAuse","No root cause",
AI644="ODU HS","ACTIVE",
AI644="IP &amp; VLAN","ACTIVE",
AI644="Warehouse HUAWEI","SPARE-ISSUE",
AI644="SPARE-HS","SPARE-ISSUE",
AI644="Power Telco","ACTIVE", AI644="no impacts","no impacts"
),"")</f>
        <v>no impacts</v>
      </c>
      <c r="AK644" s="23" t="s">
        <v>5537</v>
      </c>
      <c r="AL644" s="23" t="str">
        <f t="shared" si="20"/>
        <v>LIT_116</v>
      </c>
      <c r="AN644" s="9" t="s">
        <v>5537</v>
      </c>
      <c r="AO644" s="23" t="str">
        <f>_xlfn.XLOOKUP(B644,'INCIDENT-05-03-2026'!E:E,'INCIDENT-05-03-2026'!F:F,"")</f>
        <v/>
      </c>
      <c r="AP644" s="7" t="s">
        <v>5537</v>
      </c>
      <c r="AQ644" s="6"/>
      <c r="AR644" s="7"/>
      <c r="AS644" s="3" t="str">
        <f>_xlfn.XLOOKUP(B644,'[3]tt num | region | site id'!$C:$C,'[3]tt num | region | site id'!$Q:$Q,"")</f>
        <v/>
      </c>
      <c r="AT644" s="24" t="str">
        <f>_xlfn.XLOOKUP(B644,'[4]Cells Huawei 03052026 12h'!$B:$B,'[4]Cells Huawei 03052026 12h'!$T:$T,"")</f>
        <v/>
      </c>
      <c r="AU644" s="24" t="str">
        <f>_xlfn.XLOOKUP(B644,'[5]cells down 02052026 8h50'!$B:$B,'[5]cells down 02052026 8h50'!$R:$R,"")</f>
        <v/>
      </c>
      <c r="AV644" s="24" t="str">
        <f>_xlfn.XLOOKUP(B644,'[5]cells down 02052026 13h50'!$B:$B,'[5]cells down 02052026 13h50'!$R:$R,"")</f>
        <v/>
      </c>
      <c r="AW644" s="24" t="str">
        <f>_xlfn.XLOOKUP(B644,'[5]cells down 02052026 13h50'!$B:$B,'[5]cells down 02052026 13h50'!$R:$R,"")</f>
        <v/>
      </c>
      <c r="AX644" s="24" t="str">
        <f>_xlfn.XLOOKUP(B644,'[6]cell downs 03052026 8h40 '!$B:$B,'[6]cell downs 03052026 8h40 '!$R:$R,"")</f>
        <v/>
      </c>
      <c r="AY644" s="24" t="str">
        <f>_xlfn.XLOOKUP(B644,'[7]ALL SITES DOWN'!$D:$D,'[7]ALL SITES DOWN'!$J:$J,"")</f>
        <v/>
      </c>
      <c r="AZ644" s="24" t="str">
        <f>_xlfn.XLOOKUP(B644,'[8]ALL SITES DOWN'!$D:$D,'[8]ALL SITES DOWN'!$J:$J,"")</f>
        <v/>
      </c>
      <c r="BA644" s="9" t="str">
        <f>_xlfn.XLOOKUP(B644,[9]sheet1!$AC:$AC,[9]sheet1!$AF:$AF,"")</f>
        <v/>
      </c>
      <c r="BB644" s="14" t="s">
        <v>5537</v>
      </c>
      <c r="BC644" s="14" t="s">
        <v>5537</v>
      </c>
      <c r="BD644" s="14" t="str">
        <f>_xlfn.XLOOKUP(B644,'[10]cell downs 18042026 17h'!$B:$B,'[10]cell downs 18042026 17h'!$B:$B,"")</f>
        <v/>
      </c>
      <c r="BE644" s="14" t="str">
        <f>_xlfn.XLOOKUP(B644,'[11]Cells Huawei 19042026 15h'!$B:$B,'[11]Cells Huawei 19042026 15h'!$B:$B,"")</f>
        <v/>
      </c>
      <c r="BF644" s="9" t="str">
        <f>_xlfn.XLOOKUP(B644,'[12]cells down 19042026 9H40'!$B:$B,'[12]cells down 19042026 9H40'!$B:$B,"")</f>
        <v/>
      </c>
      <c r="BG644" s="9" t="s">
        <v>5537</v>
      </c>
      <c r="BH644" s="9" t="s">
        <v>66</v>
      </c>
    </row>
    <row r="645" spans="1:60" s="9" customFormat="1" x14ac:dyDescent="0.3">
      <c r="A645" s="1" t="s">
        <v>503</v>
      </c>
      <c r="B645" s="8" t="s">
        <v>504</v>
      </c>
      <c r="C645" s="3" t="str">
        <f>_xlfn.XLOOKUP(B645,'[1]daily break down'!$D:$D,'[1]daily break down'!$E:$E,"")</f>
        <v>CENTRE</v>
      </c>
      <c r="D645" s="1" t="s">
        <v>11</v>
      </c>
      <c r="E645" s="1" t="s">
        <v>12</v>
      </c>
      <c r="F645" s="3" t="s">
        <v>37</v>
      </c>
      <c r="G645" s="1" t="s">
        <v>505</v>
      </c>
      <c r="H645" s="42" t="str">
        <f>_xlfn.XLOOKUP(B645,[2]CALCULATION!$B:$B,[2]CALCULATION!$H:$H,"")</f>
        <v>ZTE</v>
      </c>
      <c r="I645" s="34">
        <v>0.16272725456792039</v>
      </c>
      <c r="J645" s="34">
        <v>5.5431423410466099E-2</v>
      </c>
      <c r="K645" s="34">
        <v>0.25447089743260459</v>
      </c>
      <c r="L645" s="34">
        <v>0</v>
      </c>
      <c r="M645" s="34">
        <v>9.9965613969003803E-2</v>
      </c>
      <c r="N645" s="34">
        <v>1.4759062359994628</v>
      </c>
      <c r="O645" s="34">
        <v>0.12819854294544125</v>
      </c>
      <c r="P645" s="34">
        <v>1.974236159265822</v>
      </c>
      <c r="Q645" s="34">
        <v>6.807988260238047</v>
      </c>
      <c r="R645" s="34">
        <v>0.5335898730998504</v>
      </c>
      <c r="S645" s="35">
        <v>1.7531525284433831</v>
      </c>
      <c r="T645" s="35">
        <v>0</v>
      </c>
      <c r="U645" s="35">
        <v>2.3459726966353061</v>
      </c>
      <c r="V645" s="35">
        <v>8.4181569658108524E-2</v>
      </c>
      <c r="W645" s="35">
        <v>0</v>
      </c>
      <c r="X645" s="35">
        <v>1.6504403124134996</v>
      </c>
      <c r="Y645" s="35">
        <v>2.0295427371280668</v>
      </c>
      <c r="Z645" s="35">
        <v>1.4622980712432903</v>
      </c>
      <c r="AA645" s="35">
        <v>0</v>
      </c>
      <c r="AB645" s="35">
        <v>0</v>
      </c>
      <c r="AC645" s="35">
        <v>0</v>
      </c>
      <c r="AD645" s="35">
        <v>0</v>
      </c>
      <c r="AE645" s="58" t="s">
        <v>5560</v>
      </c>
      <c r="AF645" s="58"/>
      <c r="AG645" s="57" t="str" cm="1">
        <f t="array" ref="AG645">IFERROR(_xlfn.IFS(
AI645="MPR ISSUE","PDH",
AI645="BSS Hardware Issue","BSS",
AI645="Sites strategiques, MLL, Pylone, etc.","ENVTECH",
AI645="AKTIVCO DEFAUT GE &amp; POWER Cabinet","AKTIVCO",
AI645="AKTIVCO Coupure ENEO &amp; Baisse de tension","AKTIVCO GRID ONLY",
AI645="Coupure ENEO &amp; Baisse de tension","IHS GRID ONLY",
AI645="Defaut GE &amp; POWER Cabinet","IHS",
AI645="Sharing","Partners",
AI645="Sites strategiques &amp; DataCenter","SST &amp; DC",
AI645="Exclu","Exclu",
AI645="SAT","SAT",
AI645="SPARE-ISSUE","SPARE-ISSUE",
AI645="Fiber CAmtel","TRANS_FO_CAMTEL",
AI645="Fiber AOF","Fiber AOF",
AI645="Projet OCM (HUAWEI)","TRAVAUX-HUAWEI",
AI645="Projet OCM (NOKIA)","TRAVAUX-NOKIA",
AI645="ACCESS-ISSUE","ACCESS-ISSUE",
AI645="Projet OCM (ZTE, NOKIA, autres projets)","TRAVAUX OCM",
AI645="No root CAuse","No root cause",
AI645="ODU HS","PDH",
AI645="IP &amp; VLAN","PDH",
AI645="Warehouse HUAWEI","SPARE-ISSUE",
AI645="SPARE-HS","SPARE-ISSUE",
AI645="Power Telco","BSS",AI645="no impacts","no impacts"
),"")</f>
        <v>no impacts</v>
      </c>
      <c r="AH645" s="57" t="str" cm="1">
        <f t="array" ref="AH645">IFERROR(_xlfn.IFS(
AI645="MPR ISSUE","TX ISSUE",
AI645="BSS Hardware Issue","RAN ISSUE",
AI645="Sites strategiques, MLL, Pylone, etc.","ENVTECH",
AI645="AKTIVCO DEFAUT GE &amp; POWER Cabinet","POWER ISSUE",
AI645="AKTIVCO Coupure ENEO &amp; Baisse de tension","POWER ISSUE",
AI645="Coupure ENEO &amp; Baisse de tension","POWER ISSUE",
AI645="Defaut GE &amp; POWER Cabinet","POWER ISSUE",
AI645="Sharing","POWER ISSUE",
AI645="Sites strategiques &amp; DataCenter","POWER ISSUE",
AI645="Exclu","Exclu",
AI645="SAT","TX ISSUE",
AI645="SPARE-ISSUE","SPARE-ISSUE",
AI645="Fiber CAmtel","TX ISSUE",
AI645="Fiber AOF","TX ISSUE",
AI645="Projet OCM (HUAWEI)","TRAVAUX-HUAWEI",
AI645="Projet OCM (NOKIA)","TRAVAUX -NOKIA",
AI645="ACCESS-ISSUE","ACCESS-ISSUE",
AI645="Projet OCM (ZTE, NOKIA, autres projets)","TRAVAUX OCM",
AI645="No root CAuse","No root cause",
AI645="ODU HS","TX ISSUE",
AI645="IP &amp; VLAN","TX ISSUE",
AI645="Warehouse HUAWEI","SPARE-ISSUE",
AI645="SPARE-HS","SPARE-ISSUE",
AI645="Power Telco","RAN ISSUE",AI645="no impacts","no impacts"
),"")</f>
        <v>no impacts</v>
      </c>
      <c r="AI645" s="85" t="s">
        <v>5998</v>
      </c>
      <c r="AJ645" s="57" t="str" cm="1">
        <f t="array" ref="AJ645">IFERROR(_xlfn.IFS(
AI645="MPR ISSUE","ACTIVE",
AI645="BSS Hardware Issue","ACTIVE",
AI645="Sites strategiques, MLL, Pylone, etc.","PASSIVE",
AI645="AKTIVCO DEFAUT GE &amp; POWER Cabinet","PASSIVE",
AI645="AKTIVCO Coupure ENEO &amp; Baisse de tension","PASSIVE",
AI645="Coupure ENEO &amp; Baisse de tension","PASSIVE",
AI645="Defaut GE &amp; POWER Cabinet","PASSIVE",
AI645="Sharing","PASSIVE",
AI645="Sites strategiques &amp; DataCenter","PASSIVE",
AI645="Exclu","Exclu",
AI645="SAT","ACTIVE",
AI645="SPARE-ISSUE","SPARE-ISSUE",
AI645="Fiber CAmtel","ACTIVE",
AI645="Fiber AOF","ACTIVE",
AI645="Projet OCM (HUAWEI)","PLANNED WORKS",
AI645="Projet OCM (NOKIA)","PLANNED WORKS",
AI645="ACCESS-ISSUE","ACCESS-ISSUE",
AI645="Projet OCM (ZTE, NOKIA, autres projets)","PLANNED WORKS",
AI645="No root CAuse","No root cause",
AI645="ODU HS","ACTIVE",
AI645="IP &amp; VLAN","ACTIVE",
AI645="Warehouse HUAWEI","SPARE-ISSUE",
AI645="SPARE-HS","SPARE-ISSUE",
AI645="Power Telco","ACTIVE", AI645="no impacts","no impacts"
),"")</f>
        <v>no impacts</v>
      </c>
      <c r="AK645" s="23" t="s">
        <v>5537</v>
      </c>
      <c r="AL645" s="23" t="str">
        <f t="shared" si="20"/>
        <v>CTR_594</v>
      </c>
      <c r="AN645" s="9" t="s">
        <v>5537</v>
      </c>
      <c r="AO645" s="23" t="str">
        <f>_xlfn.XLOOKUP(B645,'INCIDENT-05-03-2026'!E:E,'INCIDENT-05-03-2026'!F:F,"")</f>
        <v/>
      </c>
      <c r="AP645" s="7" t="s">
        <v>5537</v>
      </c>
      <c r="AQ645" s="6"/>
      <c r="AR645" s="7"/>
      <c r="AS645" s="3" t="str">
        <f>_xlfn.XLOOKUP(B645,'[3]tt num | region | site id'!$C:$C,'[3]tt num | region | site id'!$Q:$Q,"")</f>
        <v/>
      </c>
      <c r="AT645" s="24" t="str">
        <f>_xlfn.XLOOKUP(B645,'[4]Cells Huawei 03052026 12h'!$B:$B,'[4]Cells Huawei 03052026 12h'!$T:$T,"")</f>
        <v/>
      </c>
      <c r="AU645" s="24" t="str">
        <f>_xlfn.XLOOKUP(B645,'[5]cells down 02052026 8h50'!$B:$B,'[5]cells down 02052026 8h50'!$R:$R,"")</f>
        <v/>
      </c>
      <c r="AV645" s="24" t="str">
        <f>_xlfn.XLOOKUP(B645,'[5]cells down 02052026 13h50'!$B:$B,'[5]cells down 02052026 13h50'!$R:$R,"")</f>
        <v/>
      </c>
      <c r="AW645" s="24" t="str">
        <f>_xlfn.XLOOKUP(B645,'[5]cells down 02052026 13h50'!$B:$B,'[5]cells down 02052026 13h50'!$R:$R,"")</f>
        <v/>
      </c>
      <c r="AX645" s="24" t="str">
        <f>_xlfn.XLOOKUP(B645,'[6]cell downs 03052026 8h40 '!$B:$B,'[6]cell downs 03052026 8h40 '!$R:$R,"")</f>
        <v/>
      </c>
      <c r="AY645" s="24" t="str">
        <f>_xlfn.XLOOKUP(B645,'[7]ALL SITES DOWN'!$D:$D,'[7]ALL SITES DOWN'!$J:$J,"")</f>
        <v/>
      </c>
      <c r="AZ645" s="24" t="str">
        <f>_xlfn.XLOOKUP(B645,'[8]ALL SITES DOWN'!$D:$D,'[8]ALL SITES DOWN'!$J:$J,"")</f>
        <v/>
      </c>
      <c r="BA645" s="9" t="str">
        <f>_xlfn.XLOOKUP(B645,[9]sheet1!$AC:$AC,[9]sheet1!$AF:$AF,"")</f>
        <v/>
      </c>
      <c r="BB645" s="14" t="s">
        <v>5537</v>
      </c>
      <c r="BC645" s="14" t="s">
        <v>5537</v>
      </c>
      <c r="BD645" s="14" t="str">
        <f>_xlfn.XLOOKUP(B645,'[10]cell downs 18042026 17h'!$B:$B,'[10]cell downs 18042026 17h'!$B:$B,"")</f>
        <v/>
      </c>
      <c r="BE645" s="14" t="str">
        <f>_xlfn.XLOOKUP(B645,'[11]Cells Huawei 19042026 15h'!$B:$B,'[11]Cells Huawei 19042026 15h'!$B:$B,"")</f>
        <v/>
      </c>
      <c r="BF645" s="9" t="str">
        <f>_xlfn.XLOOKUP(B645,'[12]cells down 19042026 9H40'!$B:$B,'[12]cells down 19042026 9H40'!$B:$B,"")</f>
        <v/>
      </c>
      <c r="BG645" s="9" t="s">
        <v>504</v>
      </c>
      <c r="BH645" s="9" t="s">
        <v>5537</v>
      </c>
    </row>
    <row r="646" spans="1:60" s="9" customFormat="1" x14ac:dyDescent="0.3">
      <c r="A646" s="1" t="s">
        <v>1363</v>
      </c>
      <c r="B646" s="8" t="s">
        <v>1364</v>
      </c>
      <c r="C646" s="3" t="str">
        <f>_xlfn.XLOOKUP(B646,'[1]daily break down'!$D:$D,'[1]daily break down'!$E:$E,"")</f>
        <v>OUEST</v>
      </c>
      <c r="D646" s="1"/>
      <c r="E646" s="1"/>
      <c r="F646" s="3" t="s">
        <v>102</v>
      </c>
      <c r="G646" s="1" t="s">
        <v>1365</v>
      </c>
      <c r="H646" s="40" t="str">
        <f>_xlfn.XLOOKUP(B646,[2]CALCULATION!$B:$B,[2]CALCULATION!$H:$H,"")</f>
        <v>Huawei</v>
      </c>
      <c r="I646" s="34">
        <v>0</v>
      </c>
      <c r="J646" s="34">
        <v>0</v>
      </c>
      <c r="K646" s="34">
        <v>0</v>
      </c>
      <c r="L646" s="34">
        <v>0</v>
      </c>
      <c r="M646" s="34">
        <v>0</v>
      </c>
      <c r="N646" s="34">
        <v>0</v>
      </c>
      <c r="O646" s="34">
        <v>0</v>
      </c>
      <c r="P646" s="34">
        <v>0</v>
      </c>
      <c r="Q646" s="34">
        <v>0</v>
      </c>
      <c r="R646" s="34">
        <v>0</v>
      </c>
      <c r="S646" s="35">
        <v>0</v>
      </c>
      <c r="T646" s="35">
        <v>0</v>
      </c>
      <c r="U646" s="35">
        <v>0</v>
      </c>
      <c r="V646" s="35">
        <v>0</v>
      </c>
      <c r="W646" s="35">
        <v>0.45381356778613885</v>
      </c>
      <c r="X646" s="35">
        <v>0.44960448930323338</v>
      </c>
      <c r="Y646" s="35">
        <v>2.0139370436003459</v>
      </c>
      <c r="Z646" s="35">
        <v>0</v>
      </c>
      <c r="AA646" s="35">
        <v>0</v>
      </c>
      <c r="AB646" s="35">
        <v>0</v>
      </c>
      <c r="AC646" s="35">
        <v>0</v>
      </c>
      <c r="AD646" s="35">
        <v>0</v>
      </c>
      <c r="AE646" s="58" t="s">
        <v>5560</v>
      </c>
      <c r="AF646" s="58"/>
      <c r="AG646" s="57" t="str" cm="1">
        <f t="array" ref="AG646">IFERROR(_xlfn.IFS(
AI646="MPR ISSUE","PDH",
AI646="BSS Hardware Issue","BSS",
AI646="Sites strategiques, MLL, Pylone, etc.","ENVTECH",
AI646="AKTIVCO DEFAUT GE &amp; POWER Cabinet","AKTIVCO",
AI646="AKTIVCO Coupure ENEO &amp; Baisse de tension","AKTIVCO GRID ONLY",
AI646="Coupure ENEO &amp; Baisse de tension","IHS GRID ONLY",
AI646="Defaut GE &amp; POWER Cabinet","IHS",
AI646="Sharing","Partners",
AI646="Sites strategiques &amp; DataCenter","SST &amp; DC",
AI646="Exclu","Exclu",
AI646="SAT","SAT",
AI646="SPARE-ISSUE","SPARE-ISSUE",
AI646="Fiber CAmtel","TRANS_FO_CAMTEL",
AI646="Fiber AOF","Fiber AOF",
AI646="Projet OCM (HUAWEI)","TRAVAUX-HUAWEI",
AI646="Projet OCM (NOKIA)","TRAVAUX-NOKIA",
AI646="ACCESS-ISSUE","ACCESS-ISSUE",
AI646="Projet OCM (ZTE, NOKIA, autres projets)","TRAVAUX OCM",
AI646="No root CAuse","No root cause",
AI646="ODU HS","PDH",
AI646="IP &amp; VLAN","PDH",
AI646="Warehouse HUAWEI","SPARE-ISSUE",
AI646="SPARE-HS","SPARE-ISSUE",
AI646="Power Telco","BSS",AI646="no impacts","no impacts"
),"")</f>
        <v>no impacts</v>
      </c>
      <c r="AH646" s="57" t="str" cm="1">
        <f t="array" ref="AH646">IFERROR(_xlfn.IFS(
AI646="MPR ISSUE","TX ISSUE",
AI646="BSS Hardware Issue","RAN ISSUE",
AI646="Sites strategiques, MLL, Pylone, etc.","ENVTECH",
AI646="AKTIVCO DEFAUT GE &amp; POWER Cabinet","POWER ISSUE",
AI646="AKTIVCO Coupure ENEO &amp; Baisse de tension","POWER ISSUE",
AI646="Coupure ENEO &amp; Baisse de tension","POWER ISSUE",
AI646="Defaut GE &amp; POWER Cabinet","POWER ISSUE",
AI646="Sharing","POWER ISSUE",
AI646="Sites strategiques &amp; DataCenter","POWER ISSUE",
AI646="Exclu","Exclu",
AI646="SAT","TX ISSUE",
AI646="SPARE-ISSUE","SPARE-ISSUE",
AI646="Fiber CAmtel","TX ISSUE",
AI646="Fiber AOF","TX ISSUE",
AI646="Projet OCM (HUAWEI)","TRAVAUX-HUAWEI",
AI646="Projet OCM (NOKIA)","TRAVAUX -NOKIA",
AI646="ACCESS-ISSUE","ACCESS-ISSUE",
AI646="Projet OCM (ZTE, NOKIA, autres projets)","TRAVAUX OCM",
AI646="No root CAuse","No root cause",
AI646="ODU HS","TX ISSUE",
AI646="IP &amp; VLAN","TX ISSUE",
AI646="Warehouse HUAWEI","SPARE-ISSUE",
AI646="SPARE-HS","SPARE-ISSUE",
AI646="Power Telco","RAN ISSUE",AI646="no impacts","no impacts"
),"")</f>
        <v>no impacts</v>
      </c>
      <c r="AI646" s="85" t="s">
        <v>5998</v>
      </c>
      <c r="AJ646" s="57" t="str" cm="1">
        <f t="array" ref="AJ646">IFERROR(_xlfn.IFS(
AI646="MPR ISSUE","ACTIVE",
AI646="BSS Hardware Issue","ACTIVE",
AI646="Sites strategiques, MLL, Pylone, etc.","PASSIVE",
AI646="AKTIVCO DEFAUT GE &amp; POWER Cabinet","PASSIVE",
AI646="AKTIVCO Coupure ENEO &amp; Baisse de tension","PASSIVE",
AI646="Coupure ENEO &amp; Baisse de tension","PASSIVE",
AI646="Defaut GE &amp; POWER Cabinet","PASSIVE",
AI646="Sharing","PASSIVE",
AI646="Sites strategiques &amp; DataCenter","PASSIVE",
AI646="Exclu","Exclu",
AI646="SAT","ACTIVE",
AI646="SPARE-ISSUE","SPARE-ISSUE",
AI646="Fiber CAmtel","ACTIVE",
AI646="Fiber AOF","ACTIVE",
AI646="Projet OCM (HUAWEI)","PLANNED WORKS",
AI646="Projet OCM (NOKIA)","PLANNED WORKS",
AI646="ACCESS-ISSUE","ACCESS-ISSUE",
AI646="Projet OCM (ZTE, NOKIA, autres projets)","PLANNED WORKS",
AI646="No root CAuse","No root cause",
AI646="ODU HS","ACTIVE",
AI646="IP &amp; VLAN","ACTIVE",
AI646="Warehouse HUAWEI","SPARE-ISSUE",
AI646="SPARE-HS","SPARE-ISSUE",
AI646="Power Telco","ACTIVE", AI646="no impacts","no impacts"
),"")</f>
        <v>no impacts</v>
      </c>
      <c r="AK646" s="23" t="s">
        <v>5537</v>
      </c>
      <c r="AL646" s="23" t="str">
        <f t="shared" si="20"/>
        <v>OST_313</v>
      </c>
      <c r="AN646" s="9" t="s">
        <v>5537</v>
      </c>
      <c r="AO646" s="23" t="str">
        <f>_xlfn.XLOOKUP(B646,'INCIDENT-05-03-2026'!E:E,'INCIDENT-05-03-2026'!F:F,"")</f>
        <v/>
      </c>
      <c r="AP646" s="7" t="s">
        <v>5941</v>
      </c>
      <c r="AQ646" s="6"/>
      <c r="AR646" s="7"/>
      <c r="AS646" s="3" t="str">
        <f>_xlfn.XLOOKUP(B646,'[3]tt num | region | site id'!$C:$C,'[3]tt num | region | site id'!$Q:$Q,"")</f>
        <v/>
      </c>
      <c r="AT646" s="24" t="str">
        <f>_xlfn.XLOOKUP(B646,'[4]Cells Huawei 03052026 12h'!$B:$B,'[4]Cells Huawei 03052026 12h'!$T:$T,"")</f>
        <v/>
      </c>
      <c r="AU646" s="24" t="str">
        <f>_xlfn.XLOOKUP(B646,'[5]cells down 02052026 8h50'!$B:$B,'[5]cells down 02052026 8h50'!$R:$R,"")</f>
        <v/>
      </c>
      <c r="AV646" s="24" t="str">
        <f>_xlfn.XLOOKUP(B646,'[5]cells down 02052026 13h50'!$B:$B,'[5]cells down 02052026 13h50'!$R:$R,"")</f>
        <v/>
      </c>
      <c r="AW646" s="24" t="str">
        <f>_xlfn.XLOOKUP(B646,'[5]cells down 02052026 13h50'!$B:$B,'[5]cells down 02052026 13h50'!$R:$R,"")</f>
        <v/>
      </c>
      <c r="AX646" s="24" t="str">
        <f>_xlfn.XLOOKUP(B646,'[6]cell downs 03052026 8h40 '!$B:$B,'[6]cell downs 03052026 8h40 '!$R:$R,"")</f>
        <v/>
      </c>
      <c r="AY646" s="24" t="str">
        <f>_xlfn.XLOOKUP(B646,'[7]ALL SITES DOWN'!$D:$D,'[7]ALL SITES DOWN'!$J:$J,"")</f>
        <v/>
      </c>
      <c r="AZ646" s="24" t="str">
        <f>_xlfn.XLOOKUP(B646,'[8]ALL SITES DOWN'!$D:$D,'[8]ALL SITES DOWN'!$J:$J,"")</f>
        <v/>
      </c>
      <c r="BA646" s="9" t="str">
        <f>_xlfn.XLOOKUP(B646,[9]sheet1!$AC:$AC,[9]sheet1!$AF:$AF,"")</f>
        <v/>
      </c>
      <c r="BB646" s="14" t="s">
        <v>5980</v>
      </c>
      <c r="BC646" s="14" t="s">
        <v>5537</v>
      </c>
      <c r="BD646" s="14" t="str">
        <f>_xlfn.XLOOKUP(B646,'[10]cell downs 18042026 17h'!$B:$B,'[10]cell downs 18042026 17h'!$B:$B,"")</f>
        <v/>
      </c>
      <c r="BE646" s="14" t="str">
        <f>_xlfn.XLOOKUP(B646,'[11]Cells Huawei 19042026 15h'!$B:$B,'[11]Cells Huawei 19042026 15h'!$B:$B,"")</f>
        <v/>
      </c>
      <c r="BF646" s="9" t="str">
        <f>_xlfn.XLOOKUP(B646,'[12]cells down 19042026 9H40'!$B:$B,'[12]cells down 19042026 9H40'!$B:$B,"")</f>
        <v/>
      </c>
      <c r="BG646" s="9" t="s">
        <v>5537</v>
      </c>
      <c r="BH646" s="9" t="s">
        <v>5537</v>
      </c>
    </row>
    <row r="647" spans="1:60" s="9" customFormat="1" x14ac:dyDescent="0.3">
      <c r="A647" s="1" t="s">
        <v>1765</v>
      </c>
      <c r="B647" s="8" t="s">
        <v>1766</v>
      </c>
      <c r="C647" s="3" t="str">
        <f>_xlfn.XLOOKUP(B647,'[1]daily break down'!$D:$D,'[1]daily break down'!$E:$E,"")</f>
        <v>Garoua</v>
      </c>
      <c r="D647" s="1" t="s">
        <v>21</v>
      </c>
      <c r="E647" s="1" t="s">
        <v>22</v>
      </c>
      <c r="F647" s="3" t="s">
        <v>23</v>
      </c>
      <c r="G647" s="1" t="s">
        <v>24</v>
      </c>
      <c r="H647" s="40" t="str">
        <f>_xlfn.XLOOKUP(B647,[2]CALCULATION!$B:$B,[2]CALCULATION!$H:$H,"")</f>
        <v>Huawei</v>
      </c>
      <c r="I647" s="34">
        <v>0</v>
      </c>
      <c r="J647" s="34">
        <v>0</v>
      </c>
      <c r="K647" s="34">
        <v>5.0805717498066683</v>
      </c>
      <c r="L647" s="34">
        <v>0</v>
      </c>
      <c r="M647" s="34">
        <v>0</v>
      </c>
      <c r="N647" s="34">
        <v>0</v>
      </c>
      <c r="O647" s="34">
        <v>2.0636077367142933</v>
      </c>
      <c r="P647" s="34">
        <v>0.73792636538225576</v>
      </c>
      <c r="Q647" s="34">
        <v>0.85158931949901973</v>
      </c>
      <c r="R647" s="34">
        <v>1.0968573165198483</v>
      </c>
      <c r="S647" s="35">
        <v>4.594316174561186E-2</v>
      </c>
      <c r="T647" s="35">
        <v>0</v>
      </c>
      <c r="U647" s="35">
        <v>0</v>
      </c>
      <c r="V647" s="35">
        <v>0</v>
      </c>
      <c r="W647" s="35">
        <v>0</v>
      </c>
      <c r="X647" s="35">
        <v>0</v>
      </c>
      <c r="Y647" s="35">
        <v>1.9921782480531229</v>
      </c>
      <c r="Z647" s="35">
        <v>5.2864955640593223</v>
      </c>
      <c r="AA647" s="35">
        <v>0</v>
      </c>
      <c r="AB647" s="35">
        <v>0</v>
      </c>
      <c r="AC647" s="35">
        <v>0</v>
      </c>
      <c r="AD647" s="35">
        <v>0</v>
      </c>
      <c r="AE647" s="58" t="s">
        <v>5560</v>
      </c>
      <c r="AF647" s="58"/>
      <c r="AG647" s="57" t="str" cm="1">
        <f t="array" ref="AG647">IFERROR(_xlfn.IFS(
AI647="MPR ISSUE","PDH",
AI647="BSS Hardware Issue","BSS",
AI647="Sites strategiques, MLL, Pylone, etc.","ENVTECH",
AI647="AKTIVCO DEFAUT GE &amp; POWER Cabinet","AKTIVCO",
AI647="AKTIVCO Coupure ENEO &amp; Baisse de tension","AKTIVCO GRID ONLY",
AI647="Coupure ENEO &amp; Baisse de tension","IHS GRID ONLY",
AI647="Defaut GE &amp; POWER Cabinet","IHS",
AI647="Sharing","Partners",
AI647="Sites strategiques &amp; DataCenter","SST &amp; DC",
AI647="Exclu","Exclu",
AI647="SAT","SAT",
AI647="SPARE-ISSUE","SPARE-ISSUE",
AI647="Fiber CAmtel","TRANS_FO_CAMTEL",
AI647="Fiber AOF","Fiber AOF",
AI647="Projet OCM (HUAWEI)","TRAVAUX-HUAWEI",
AI647="Projet OCM (NOKIA)","TRAVAUX-NOKIA",
AI647="ACCESS-ISSUE","ACCESS-ISSUE",
AI647="Projet OCM (ZTE, NOKIA, autres projets)","TRAVAUX OCM",
AI647="No root CAuse","No root cause",
AI647="ODU HS","PDH",
AI647="IP &amp; VLAN","PDH",
AI647="Warehouse HUAWEI","SPARE-ISSUE",
AI647="SPARE-HS","SPARE-ISSUE",
AI647="Power Telco","BSS",AI647="no impacts","no impacts"
),"")</f>
        <v>no impacts</v>
      </c>
      <c r="AH647" s="57" t="str" cm="1">
        <f t="array" ref="AH647">IFERROR(_xlfn.IFS(
AI647="MPR ISSUE","TX ISSUE",
AI647="BSS Hardware Issue","RAN ISSUE",
AI647="Sites strategiques, MLL, Pylone, etc.","ENVTECH",
AI647="AKTIVCO DEFAUT GE &amp; POWER Cabinet","POWER ISSUE",
AI647="AKTIVCO Coupure ENEO &amp; Baisse de tension","POWER ISSUE",
AI647="Coupure ENEO &amp; Baisse de tension","POWER ISSUE",
AI647="Defaut GE &amp; POWER Cabinet","POWER ISSUE",
AI647="Sharing","POWER ISSUE",
AI647="Sites strategiques &amp; DataCenter","POWER ISSUE",
AI647="Exclu","Exclu",
AI647="SAT","TX ISSUE",
AI647="SPARE-ISSUE","SPARE-ISSUE",
AI647="Fiber CAmtel","TX ISSUE",
AI647="Fiber AOF","TX ISSUE",
AI647="Projet OCM (HUAWEI)","TRAVAUX-HUAWEI",
AI647="Projet OCM (NOKIA)","TRAVAUX -NOKIA",
AI647="ACCESS-ISSUE","ACCESS-ISSUE",
AI647="Projet OCM (ZTE, NOKIA, autres projets)","TRAVAUX OCM",
AI647="No root CAuse","No root cause",
AI647="ODU HS","TX ISSUE",
AI647="IP &amp; VLAN","TX ISSUE",
AI647="Warehouse HUAWEI","SPARE-ISSUE",
AI647="SPARE-HS","SPARE-ISSUE",
AI647="Power Telco","RAN ISSUE",AI647="no impacts","no impacts"
),"")</f>
        <v>no impacts</v>
      </c>
      <c r="AI647" s="85" t="s">
        <v>5998</v>
      </c>
      <c r="AJ647" s="57" t="str" cm="1">
        <f t="array" ref="AJ647">IFERROR(_xlfn.IFS(
AI647="MPR ISSUE","ACTIVE",
AI647="BSS Hardware Issue","ACTIVE",
AI647="Sites strategiques, MLL, Pylone, etc.","PASSIVE",
AI647="AKTIVCO DEFAUT GE &amp; POWER Cabinet","PASSIVE",
AI647="AKTIVCO Coupure ENEO &amp; Baisse de tension","PASSIVE",
AI647="Coupure ENEO &amp; Baisse de tension","PASSIVE",
AI647="Defaut GE &amp; POWER Cabinet","PASSIVE",
AI647="Sharing","PASSIVE",
AI647="Sites strategiques &amp; DataCenter","PASSIVE",
AI647="Exclu","Exclu",
AI647="SAT","ACTIVE",
AI647="SPARE-ISSUE","SPARE-ISSUE",
AI647="Fiber CAmtel","ACTIVE",
AI647="Fiber AOF","ACTIVE",
AI647="Projet OCM (HUAWEI)","PLANNED WORKS",
AI647="Projet OCM (NOKIA)","PLANNED WORKS",
AI647="ACCESS-ISSUE","ACCESS-ISSUE",
AI647="Projet OCM (ZTE, NOKIA, autres projets)","PLANNED WORKS",
AI647="No root CAuse","No root cause",
AI647="ODU HS","ACTIVE",
AI647="IP &amp; VLAN","ACTIVE",
AI647="Warehouse HUAWEI","SPARE-ISSUE",
AI647="SPARE-HS","SPARE-ISSUE",
AI647="Power Telco","ACTIVE", AI647="no impacts","no impacts"
),"")</f>
        <v>no impacts</v>
      </c>
      <c r="AK647" s="23" t="s">
        <v>5537</v>
      </c>
      <c r="AL647" s="23" t="str">
        <f t="shared" si="20"/>
        <v>NRD_145</v>
      </c>
      <c r="AN647" s="9" t="s">
        <v>5537</v>
      </c>
      <c r="AO647" s="23" t="str">
        <f>_xlfn.XLOOKUP(B647,'INCIDENT-05-03-2026'!E:E,'INCIDENT-05-03-2026'!F:F,"")</f>
        <v/>
      </c>
      <c r="AP647" s="7" t="s">
        <v>5537</v>
      </c>
      <c r="AQ647" s="6"/>
      <c r="AR647" s="7"/>
      <c r="AS647" s="3" t="str">
        <f>_xlfn.XLOOKUP(B647,'[3]tt num | region | site id'!$C:$C,'[3]tt num | region | site id'!$Q:$Q,"")</f>
        <v/>
      </c>
      <c r="AT647" s="24" t="str">
        <f>_xlfn.XLOOKUP(B647,'[4]Cells Huawei 03052026 12h'!$B:$B,'[4]Cells Huawei 03052026 12h'!$T:$T,"")</f>
        <v/>
      </c>
      <c r="AU647" s="24" t="str">
        <f>_xlfn.XLOOKUP(B647,'[5]cells down 02052026 8h50'!$B:$B,'[5]cells down 02052026 8h50'!$R:$R,"")</f>
        <v/>
      </c>
      <c r="AV647" s="24" t="str">
        <f>_xlfn.XLOOKUP(B647,'[5]cells down 02052026 13h50'!$B:$B,'[5]cells down 02052026 13h50'!$R:$R,"")</f>
        <v/>
      </c>
      <c r="AW647" s="24" t="str">
        <f>_xlfn.XLOOKUP(B647,'[5]cells down 02052026 13h50'!$B:$B,'[5]cells down 02052026 13h50'!$R:$R,"")</f>
        <v/>
      </c>
      <c r="AX647" s="24" t="str">
        <f>_xlfn.XLOOKUP(B647,'[6]cell downs 03052026 8h40 '!$B:$B,'[6]cell downs 03052026 8h40 '!$R:$R,"")</f>
        <v/>
      </c>
      <c r="AY647" s="24" t="str">
        <f>_xlfn.XLOOKUP(B647,'[7]ALL SITES DOWN'!$D:$D,'[7]ALL SITES DOWN'!$J:$J,"")</f>
        <v/>
      </c>
      <c r="AZ647" s="24" t="str">
        <f>_xlfn.XLOOKUP(B647,'[8]ALL SITES DOWN'!$D:$D,'[8]ALL SITES DOWN'!$J:$J,"")</f>
        <v/>
      </c>
      <c r="BA647" s="9" t="str">
        <f>_xlfn.XLOOKUP(B647,[9]sheet1!$AC:$AC,[9]sheet1!$AF:$AF,"")</f>
        <v/>
      </c>
      <c r="BB647" s="14" t="s">
        <v>5537</v>
      </c>
      <c r="BC647" s="14" t="s">
        <v>5537</v>
      </c>
      <c r="BD647" s="14" t="str">
        <f>_xlfn.XLOOKUP(B647,'[10]cell downs 18042026 17h'!$B:$B,'[10]cell downs 18042026 17h'!$B:$B,"")</f>
        <v/>
      </c>
      <c r="BE647" s="14" t="str">
        <f>_xlfn.XLOOKUP(B647,'[11]Cells Huawei 19042026 15h'!$B:$B,'[11]Cells Huawei 19042026 15h'!$B:$B,"")</f>
        <v/>
      </c>
      <c r="BF647" s="9" t="str">
        <f>_xlfn.XLOOKUP(B647,'[12]cells down 19042026 9H40'!$B:$B,'[12]cells down 19042026 9H40'!$B:$B,"")</f>
        <v/>
      </c>
      <c r="BG647" s="9" t="s">
        <v>5537</v>
      </c>
      <c r="BH647" s="9" t="s">
        <v>12</v>
      </c>
    </row>
    <row r="648" spans="1:60" s="9" customFormat="1" x14ac:dyDescent="0.3">
      <c r="A648" s="1" t="s">
        <v>599</v>
      </c>
      <c r="B648" s="8" t="s">
        <v>600</v>
      </c>
      <c r="C648" s="3" t="str">
        <f>_xlfn.XLOOKUP(B648,'[1]daily break down'!$D:$D,'[1]daily break down'!$E:$E,"")</f>
        <v>SUD-OUEST</v>
      </c>
      <c r="D648" s="1" t="s">
        <v>11</v>
      </c>
      <c r="E648" s="1" t="s">
        <v>12</v>
      </c>
      <c r="F648" s="3" t="s">
        <v>13</v>
      </c>
      <c r="G648" s="1" t="s">
        <v>14</v>
      </c>
      <c r="H648" s="40" t="str">
        <f>_xlfn.XLOOKUP(B648,[2]CALCULATION!$B:$B,[2]CALCULATION!$H:$H,"")</f>
        <v>Huawei</v>
      </c>
      <c r="I648" s="34">
        <v>0</v>
      </c>
      <c r="J648" s="34">
        <v>0</v>
      </c>
      <c r="K648" s="34">
        <v>4.3424491985629201</v>
      </c>
      <c r="L648" s="34">
        <v>0</v>
      </c>
      <c r="M648" s="34">
        <v>1.2518619821763359</v>
      </c>
      <c r="N648" s="34">
        <v>0</v>
      </c>
      <c r="O648" s="34">
        <v>0</v>
      </c>
      <c r="P648" s="34">
        <v>10.014039773651453</v>
      </c>
      <c r="Q648" s="34">
        <v>1.2445317649878866</v>
      </c>
      <c r="R648" s="34">
        <v>0</v>
      </c>
      <c r="S648" s="35">
        <v>0</v>
      </c>
      <c r="T648" s="35">
        <v>0</v>
      </c>
      <c r="U648" s="35">
        <v>0</v>
      </c>
      <c r="V648" s="35">
        <v>0</v>
      </c>
      <c r="W648" s="35">
        <v>0</v>
      </c>
      <c r="X648" s="35">
        <v>0</v>
      </c>
      <c r="Y648" s="35">
        <v>1.9470733349884286</v>
      </c>
      <c r="Z648" s="35">
        <v>0</v>
      </c>
      <c r="AA648" s="35">
        <v>0</v>
      </c>
      <c r="AB648" s="35">
        <v>0</v>
      </c>
      <c r="AC648" s="35">
        <v>0</v>
      </c>
      <c r="AD648" s="35">
        <v>0</v>
      </c>
      <c r="AE648" s="58" t="s">
        <v>5560</v>
      </c>
      <c r="AF648" s="58"/>
      <c r="AG648" s="57" t="str" cm="1">
        <f t="array" ref="AG648">IFERROR(_xlfn.IFS(
AI648="MPR ISSUE","PDH",
AI648="BSS Hardware Issue","BSS",
AI648="Sites strategiques, MLL, Pylone, etc.","ENVTECH",
AI648="AKTIVCO DEFAUT GE &amp; POWER Cabinet","AKTIVCO",
AI648="AKTIVCO Coupure ENEO &amp; Baisse de tension","AKTIVCO GRID ONLY",
AI648="Coupure ENEO &amp; Baisse de tension","IHS GRID ONLY",
AI648="Defaut GE &amp; POWER Cabinet","IHS",
AI648="Sharing","Partners",
AI648="Sites strategiques &amp; DataCenter","SST &amp; DC",
AI648="Exclu","Exclu",
AI648="SAT","SAT",
AI648="SPARE-ISSUE","SPARE-ISSUE",
AI648="Fiber CAmtel","TRANS_FO_CAMTEL",
AI648="Fiber AOF","Fiber AOF",
AI648="Projet OCM (HUAWEI)","TRAVAUX-HUAWEI",
AI648="Projet OCM (NOKIA)","TRAVAUX-NOKIA",
AI648="ACCESS-ISSUE","ACCESS-ISSUE",
AI648="Projet OCM (ZTE, NOKIA, autres projets)","TRAVAUX OCM",
AI648="No root CAuse","No root cause",
AI648="ODU HS","PDH",
AI648="IP &amp; VLAN","PDH",
AI648="Warehouse HUAWEI","SPARE-ISSUE",
AI648="SPARE-HS","SPARE-ISSUE",
AI648="Power Telco","BSS",AI648="no impacts","no impacts"
),"")</f>
        <v>no impacts</v>
      </c>
      <c r="AH648" s="57" t="str" cm="1">
        <f t="array" ref="AH648">IFERROR(_xlfn.IFS(
AI648="MPR ISSUE","TX ISSUE",
AI648="BSS Hardware Issue","RAN ISSUE",
AI648="Sites strategiques, MLL, Pylone, etc.","ENVTECH",
AI648="AKTIVCO DEFAUT GE &amp; POWER Cabinet","POWER ISSUE",
AI648="AKTIVCO Coupure ENEO &amp; Baisse de tension","POWER ISSUE",
AI648="Coupure ENEO &amp; Baisse de tension","POWER ISSUE",
AI648="Defaut GE &amp; POWER Cabinet","POWER ISSUE",
AI648="Sharing","POWER ISSUE",
AI648="Sites strategiques &amp; DataCenter","POWER ISSUE",
AI648="Exclu","Exclu",
AI648="SAT","TX ISSUE",
AI648="SPARE-ISSUE","SPARE-ISSUE",
AI648="Fiber CAmtel","TX ISSUE",
AI648="Fiber AOF","TX ISSUE",
AI648="Projet OCM (HUAWEI)","TRAVAUX-HUAWEI",
AI648="Projet OCM (NOKIA)","TRAVAUX -NOKIA",
AI648="ACCESS-ISSUE","ACCESS-ISSUE",
AI648="Projet OCM (ZTE, NOKIA, autres projets)","TRAVAUX OCM",
AI648="No root CAuse","No root cause",
AI648="ODU HS","TX ISSUE",
AI648="IP &amp; VLAN","TX ISSUE",
AI648="Warehouse HUAWEI","SPARE-ISSUE",
AI648="SPARE-HS","SPARE-ISSUE",
AI648="Power Telco","RAN ISSUE",AI648="no impacts","no impacts"
),"")</f>
        <v>no impacts</v>
      </c>
      <c r="AI648" s="85" t="s">
        <v>5998</v>
      </c>
      <c r="AJ648" s="57" t="str" cm="1">
        <f t="array" ref="AJ648">IFERROR(_xlfn.IFS(
AI648="MPR ISSUE","ACTIVE",
AI648="BSS Hardware Issue","ACTIVE",
AI648="Sites strategiques, MLL, Pylone, etc.","PASSIVE",
AI648="AKTIVCO DEFAUT GE &amp; POWER Cabinet","PASSIVE",
AI648="AKTIVCO Coupure ENEO &amp; Baisse de tension","PASSIVE",
AI648="Coupure ENEO &amp; Baisse de tension","PASSIVE",
AI648="Defaut GE &amp; POWER Cabinet","PASSIVE",
AI648="Sharing","PASSIVE",
AI648="Sites strategiques &amp; DataCenter","PASSIVE",
AI648="Exclu","Exclu",
AI648="SAT","ACTIVE",
AI648="SPARE-ISSUE","SPARE-ISSUE",
AI648="Fiber CAmtel","ACTIVE",
AI648="Fiber AOF","ACTIVE",
AI648="Projet OCM (HUAWEI)","PLANNED WORKS",
AI648="Projet OCM (NOKIA)","PLANNED WORKS",
AI648="ACCESS-ISSUE","ACCESS-ISSUE",
AI648="Projet OCM (ZTE, NOKIA, autres projets)","PLANNED WORKS",
AI648="No root CAuse","No root cause",
AI648="ODU HS","ACTIVE",
AI648="IP &amp; VLAN","ACTIVE",
AI648="Warehouse HUAWEI","SPARE-ISSUE",
AI648="SPARE-HS","SPARE-ISSUE",
AI648="Power Telco","ACTIVE", AI648="no impacts","no impacts"
),"")</f>
        <v>no impacts</v>
      </c>
      <c r="AK648" s="23" t="s">
        <v>5537</v>
      </c>
      <c r="AL648" s="23" t="str">
        <f t="shared" si="20"/>
        <v>SUO_179</v>
      </c>
      <c r="AN648" s="9" t="s">
        <v>5537</v>
      </c>
      <c r="AO648" s="23" t="str">
        <f>_xlfn.XLOOKUP(B648,'INCIDENT-05-03-2026'!E:E,'INCIDENT-05-03-2026'!F:F,"")</f>
        <v/>
      </c>
      <c r="AP648" s="7" t="s">
        <v>5537</v>
      </c>
      <c r="AQ648" s="6"/>
      <c r="AR648" s="7"/>
      <c r="AS648" s="3" t="str">
        <f>_xlfn.XLOOKUP(B648,'[3]tt num | region | site id'!$C:$C,'[3]tt num | region | site id'!$Q:$Q,"")</f>
        <v/>
      </c>
      <c r="AT648" s="24" t="str">
        <f>_xlfn.XLOOKUP(B648,'[4]Cells Huawei 03052026 12h'!$B:$B,'[4]Cells Huawei 03052026 12h'!$T:$T,"")</f>
        <v/>
      </c>
      <c r="AU648" s="24" t="str">
        <f>_xlfn.XLOOKUP(B648,'[5]cells down 02052026 8h50'!$B:$B,'[5]cells down 02052026 8h50'!$R:$R,"")</f>
        <v/>
      </c>
      <c r="AV648" s="24" t="str">
        <f>_xlfn.XLOOKUP(B648,'[5]cells down 02052026 13h50'!$B:$B,'[5]cells down 02052026 13h50'!$R:$R,"")</f>
        <v/>
      </c>
      <c r="AW648" s="24" t="str">
        <f>_xlfn.XLOOKUP(B648,'[5]cells down 02052026 13h50'!$B:$B,'[5]cells down 02052026 13h50'!$R:$R,"")</f>
        <v/>
      </c>
      <c r="AX648" s="24" t="str">
        <f>_xlfn.XLOOKUP(B648,'[6]cell downs 03052026 8h40 '!$B:$B,'[6]cell downs 03052026 8h40 '!$R:$R,"")</f>
        <v/>
      </c>
      <c r="AY648" s="24" t="str">
        <f>_xlfn.XLOOKUP(B648,'[7]ALL SITES DOWN'!$D:$D,'[7]ALL SITES DOWN'!$J:$J,"")</f>
        <v/>
      </c>
      <c r="AZ648" s="24" t="str">
        <f>_xlfn.XLOOKUP(B648,'[8]ALL SITES DOWN'!$D:$D,'[8]ALL SITES DOWN'!$J:$J,"")</f>
        <v/>
      </c>
      <c r="BA648" s="9" t="str">
        <f>_xlfn.XLOOKUP(B648,[9]sheet1!$AC:$AC,[9]sheet1!$AF:$AF,"")</f>
        <v/>
      </c>
      <c r="BB648" s="14" t="s">
        <v>5537</v>
      </c>
      <c r="BC648" s="14" t="s">
        <v>5537</v>
      </c>
      <c r="BD648" s="14" t="str">
        <f>_xlfn.XLOOKUP(B648,'[10]cell downs 18042026 17h'!$B:$B,'[10]cell downs 18042026 17h'!$B:$B,"")</f>
        <v/>
      </c>
      <c r="BE648" s="14" t="str">
        <f>_xlfn.XLOOKUP(B648,'[11]Cells Huawei 19042026 15h'!$B:$B,'[11]Cells Huawei 19042026 15h'!$B:$B,"")</f>
        <v/>
      </c>
      <c r="BF648" s="9" t="str">
        <f>_xlfn.XLOOKUP(B648,'[12]cells down 19042026 9H40'!$B:$B,'[12]cells down 19042026 9H40'!$B:$B,"")</f>
        <v/>
      </c>
      <c r="BG648" s="9" t="s">
        <v>600</v>
      </c>
      <c r="BH648" s="9" t="s">
        <v>1129</v>
      </c>
    </row>
    <row r="649" spans="1:60" s="9" customFormat="1" x14ac:dyDescent="0.3">
      <c r="A649" s="1" t="s">
        <v>2258</v>
      </c>
      <c r="B649" s="8" t="s">
        <v>2259</v>
      </c>
      <c r="C649" s="3" t="str">
        <f>_xlfn.XLOOKUP(B649,'[1]daily break down'!$D:$D,'[1]daily break down'!$E:$E,"")</f>
        <v>SUD-OUEST</v>
      </c>
      <c r="D649" s="1" t="s">
        <v>11</v>
      </c>
      <c r="E649" s="1" t="s">
        <v>12</v>
      </c>
      <c r="F649" s="3" t="s">
        <v>13</v>
      </c>
      <c r="G649" s="1" t="s">
        <v>14</v>
      </c>
      <c r="H649" s="40" t="str">
        <f>_xlfn.XLOOKUP(B649,[2]CALCULATION!$B:$B,[2]CALCULATION!$H:$H,"")</f>
        <v>Huawei</v>
      </c>
      <c r="I649" s="34">
        <v>0</v>
      </c>
      <c r="J649" s="34">
        <v>0.49973889445343334</v>
      </c>
      <c r="K649" s="34">
        <v>0</v>
      </c>
      <c r="L649" s="34">
        <v>0</v>
      </c>
      <c r="M649" s="34">
        <v>0.16907654244891321</v>
      </c>
      <c r="N649" s="34">
        <v>0</v>
      </c>
      <c r="O649" s="34">
        <v>0.16420756606826409</v>
      </c>
      <c r="P649" s="34">
        <v>1.9495880810311819</v>
      </c>
      <c r="Q649" s="34">
        <v>1.9473230260848722</v>
      </c>
      <c r="R649" s="34">
        <v>1.1408386196505469</v>
      </c>
      <c r="S649" s="35">
        <v>0</v>
      </c>
      <c r="T649" s="35">
        <v>0</v>
      </c>
      <c r="U649" s="35">
        <v>0</v>
      </c>
      <c r="V649" s="35">
        <v>0</v>
      </c>
      <c r="W649" s="35">
        <v>0</v>
      </c>
      <c r="X649" s="35">
        <v>0.86689181669534532</v>
      </c>
      <c r="Y649" s="35">
        <v>1.9461815810725585</v>
      </c>
      <c r="Z649" s="35">
        <v>0</v>
      </c>
      <c r="AA649" s="35">
        <v>0</v>
      </c>
      <c r="AB649" s="35">
        <v>0</v>
      </c>
      <c r="AC649" s="35">
        <v>0</v>
      </c>
      <c r="AD649" s="35">
        <v>0</v>
      </c>
      <c r="AE649" s="58" t="s">
        <v>5560</v>
      </c>
      <c r="AF649" s="58"/>
      <c r="AG649" s="57" t="str" cm="1">
        <f t="array" ref="AG649">IFERROR(_xlfn.IFS(
AI649="MPR ISSUE","PDH",
AI649="BSS Hardware Issue","BSS",
AI649="Sites strategiques, MLL, Pylone, etc.","ENVTECH",
AI649="AKTIVCO DEFAUT GE &amp; POWER Cabinet","AKTIVCO",
AI649="AKTIVCO Coupure ENEO &amp; Baisse de tension","AKTIVCO GRID ONLY",
AI649="Coupure ENEO &amp; Baisse de tension","IHS GRID ONLY",
AI649="Defaut GE &amp; POWER Cabinet","IHS",
AI649="Sharing","Partners",
AI649="Sites strategiques &amp; DataCenter","SST &amp; DC",
AI649="Exclu","Exclu",
AI649="SAT","SAT",
AI649="SPARE-ISSUE","SPARE-ISSUE",
AI649="Fiber CAmtel","TRANS_FO_CAMTEL",
AI649="Fiber AOF","Fiber AOF",
AI649="Projet OCM (HUAWEI)","TRAVAUX-HUAWEI",
AI649="Projet OCM (NOKIA)","TRAVAUX-NOKIA",
AI649="ACCESS-ISSUE","ACCESS-ISSUE",
AI649="Projet OCM (ZTE, NOKIA, autres projets)","TRAVAUX OCM",
AI649="No root CAuse","No root cause",
AI649="ODU HS","PDH",
AI649="IP &amp; VLAN","PDH",
AI649="Warehouse HUAWEI","SPARE-ISSUE",
AI649="SPARE-HS","SPARE-ISSUE",
AI649="Power Telco","BSS",AI649="no impacts","no impacts"
),"")</f>
        <v>no impacts</v>
      </c>
      <c r="AH649" s="57" t="str" cm="1">
        <f t="array" ref="AH649">IFERROR(_xlfn.IFS(
AI649="MPR ISSUE","TX ISSUE",
AI649="BSS Hardware Issue","RAN ISSUE",
AI649="Sites strategiques, MLL, Pylone, etc.","ENVTECH",
AI649="AKTIVCO DEFAUT GE &amp; POWER Cabinet","POWER ISSUE",
AI649="AKTIVCO Coupure ENEO &amp; Baisse de tension","POWER ISSUE",
AI649="Coupure ENEO &amp; Baisse de tension","POWER ISSUE",
AI649="Defaut GE &amp; POWER Cabinet","POWER ISSUE",
AI649="Sharing","POWER ISSUE",
AI649="Sites strategiques &amp; DataCenter","POWER ISSUE",
AI649="Exclu","Exclu",
AI649="SAT","TX ISSUE",
AI649="SPARE-ISSUE","SPARE-ISSUE",
AI649="Fiber CAmtel","TX ISSUE",
AI649="Fiber AOF","TX ISSUE",
AI649="Projet OCM (HUAWEI)","TRAVAUX-HUAWEI",
AI649="Projet OCM (NOKIA)","TRAVAUX -NOKIA",
AI649="ACCESS-ISSUE","ACCESS-ISSUE",
AI649="Projet OCM (ZTE, NOKIA, autres projets)","TRAVAUX OCM",
AI649="No root CAuse","No root cause",
AI649="ODU HS","TX ISSUE",
AI649="IP &amp; VLAN","TX ISSUE",
AI649="Warehouse HUAWEI","SPARE-ISSUE",
AI649="SPARE-HS","SPARE-ISSUE",
AI649="Power Telco","RAN ISSUE",AI649="no impacts","no impacts"
),"")</f>
        <v>no impacts</v>
      </c>
      <c r="AI649" s="85" t="s">
        <v>5998</v>
      </c>
      <c r="AJ649" s="57" t="str" cm="1">
        <f t="array" ref="AJ649">IFERROR(_xlfn.IFS(
AI649="MPR ISSUE","ACTIVE",
AI649="BSS Hardware Issue","ACTIVE",
AI649="Sites strategiques, MLL, Pylone, etc.","PASSIVE",
AI649="AKTIVCO DEFAUT GE &amp; POWER Cabinet","PASSIVE",
AI649="AKTIVCO Coupure ENEO &amp; Baisse de tension","PASSIVE",
AI649="Coupure ENEO &amp; Baisse de tension","PASSIVE",
AI649="Defaut GE &amp; POWER Cabinet","PASSIVE",
AI649="Sharing","PASSIVE",
AI649="Sites strategiques &amp; DataCenter","PASSIVE",
AI649="Exclu","Exclu",
AI649="SAT","ACTIVE",
AI649="SPARE-ISSUE","SPARE-ISSUE",
AI649="Fiber CAmtel","ACTIVE",
AI649="Fiber AOF","ACTIVE",
AI649="Projet OCM (HUAWEI)","PLANNED WORKS",
AI649="Projet OCM (NOKIA)","PLANNED WORKS",
AI649="ACCESS-ISSUE","ACCESS-ISSUE",
AI649="Projet OCM (ZTE, NOKIA, autres projets)","PLANNED WORKS",
AI649="No root CAuse","No root cause",
AI649="ODU HS","ACTIVE",
AI649="IP &amp; VLAN","ACTIVE",
AI649="Warehouse HUAWEI","SPARE-ISSUE",
AI649="SPARE-HS","SPARE-ISSUE",
AI649="Power Telco","ACTIVE", AI649="no impacts","no impacts"
),"")</f>
        <v>no impacts</v>
      </c>
      <c r="AK649" s="23" t="s">
        <v>5537</v>
      </c>
      <c r="AL649" s="23" t="str">
        <f t="shared" si="20"/>
        <v>SUO_185</v>
      </c>
      <c r="AN649" s="9" t="s">
        <v>5537</v>
      </c>
      <c r="AO649" s="23" t="str">
        <f>_xlfn.XLOOKUP(B649,'INCIDENT-05-03-2026'!E:E,'INCIDENT-05-03-2026'!F:F,"")</f>
        <v/>
      </c>
      <c r="AP649" s="7" t="s">
        <v>5537</v>
      </c>
      <c r="AQ649" s="6"/>
      <c r="AR649" s="7"/>
      <c r="AS649" s="3" t="str">
        <f>_xlfn.XLOOKUP(B649,'[3]tt num | region | site id'!$C:$C,'[3]tt num | region | site id'!$Q:$Q,"")</f>
        <v/>
      </c>
      <c r="AT649" s="24" t="str">
        <f>_xlfn.XLOOKUP(B649,'[4]Cells Huawei 03052026 12h'!$B:$B,'[4]Cells Huawei 03052026 12h'!$T:$T,"")</f>
        <v/>
      </c>
      <c r="AU649" s="24" t="str">
        <f>_xlfn.XLOOKUP(B649,'[5]cells down 02052026 8h50'!$B:$B,'[5]cells down 02052026 8h50'!$R:$R,"")</f>
        <v/>
      </c>
      <c r="AV649" s="24" t="str">
        <f>_xlfn.XLOOKUP(B649,'[5]cells down 02052026 13h50'!$B:$B,'[5]cells down 02052026 13h50'!$R:$R,"")</f>
        <v/>
      </c>
      <c r="AW649" s="24" t="str">
        <f>_xlfn.XLOOKUP(B649,'[5]cells down 02052026 13h50'!$B:$B,'[5]cells down 02052026 13h50'!$R:$R,"")</f>
        <v/>
      </c>
      <c r="AX649" s="24" t="str">
        <f>_xlfn.XLOOKUP(B649,'[6]cell downs 03052026 8h40 '!$B:$B,'[6]cell downs 03052026 8h40 '!$R:$R,"")</f>
        <v/>
      </c>
      <c r="AY649" s="24" t="str">
        <f>_xlfn.XLOOKUP(B649,'[7]ALL SITES DOWN'!$D:$D,'[7]ALL SITES DOWN'!$J:$J,"")</f>
        <v/>
      </c>
      <c r="AZ649" s="24" t="str">
        <f>_xlfn.XLOOKUP(B649,'[8]ALL SITES DOWN'!$D:$D,'[8]ALL SITES DOWN'!$J:$J,"")</f>
        <v/>
      </c>
      <c r="BA649" s="9" t="str">
        <f>_xlfn.XLOOKUP(B649,[9]sheet1!$AC:$AC,[9]sheet1!$AF:$AF,"")</f>
        <v/>
      </c>
      <c r="BB649" s="14" t="s">
        <v>5537</v>
      </c>
      <c r="BC649" s="14" t="s">
        <v>5537</v>
      </c>
      <c r="BD649" s="14" t="str">
        <f>_xlfn.XLOOKUP(B649,'[10]cell downs 18042026 17h'!$B:$B,'[10]cell downs 18042026 17h'!$B:$B,"")</f>
        <v/>
      </c>
      <c r="BE649" s="14" t="str">
        <f>_xlfn.XLOOKUP(B649,'[11]Cells Huawei 19042026 15h'!$B:$B,'[11]Cells Huawei 19042026 15h'!$B:$B,"")</f>
        <v/>
      </c>
      <c r="BF649" s="9" t="str">
        <f>_xlfn.XLOOKUP(B649,'[12]cells down 19042026 9H40'!$B:$B,'[12]cells down 19042026 9H40'!$B:$B,"")</f>
        <v/>
      </c>
      <c r="BG649" s="9" t="s">
        <v>2259</v>
      </c>
      <c r="BH649" s="9" t="s">
        <v>594</v>
      </c>
    </row>
    <row r="650" spans="1:60" s="9" customFormat="1" x14ac:dyDescent="0.3">
      <c r="A650" s="1" t="s">
        <v>2875</v>
      </c>
      <c r="B650" s="8" t="s">
        <v>2876</v>
      </c>
      <c r="C650" s="3" t="str">
        <f>_xlfn.XLOOKUP(B650,'[1]daily break down'!$D:$D,'[1]daily break down'!$E:$E,"")</f>
        <v>Garoua</v>
      </c>
      <c r="D650" s="1"/>
      <c r="E650" s="1"/>
      <c r="F650" s="3" t="s">
        <v>23</v>
      </c>
      <c r="G650" s="1" t="s">
        <v>24</v>
      </c>
      <c r="H650" s="40" t="str">
        <f>_xlfn.XLOOKUP(B650,[2]CALCULATION!$B:$B,[2]CALCULATION!$H:$H,"")</f>
        <v>Huawei</v>
      </c>
      <c r="I650" s="34">
        <v>0</v>
      </c>
      <c r="J650" s="34">
        <v>0</v>
      </c>
      <c r="K650" s="34">
        <v>5.0747931844318312</v>
      </c>
      <c r="L650" s="34">
        <v>1.1822338364252223</v>
      </c>
      <c r="M650" s="34">
        <v>0</v>
      </c>
      <c r="N650" s="34">
        <v>0</v>
      </c>
      <c r="O650" s="34">
        <v>0</v>
      </c>
      <c r="P650" s="34">
        <v>0</v>
      </c>
      <c r="Q650" s="34">
        <v>0</v>
      </c>
      <c r="R650" s="34">
        <v>0.55912970525036165</v>
      </c>
      <c r="S650" s="35">
        <v>2.0161485933117032</v>
      </c>
      <c r="T650" s="35">
        <v>0</v>
      </c>
      <c r="U650" s="35">
        <v>0</v>
      </c>
      <c r="V650" s="35">
        <v>0</v>
      </c>
      <c r="W650" s="35">
        <v>0</v>
      </c>
      <c r="X650" s="35">
        <v>0</v>
      </c>
      <c r="Y650" s="35">
        <v>1.9416871413365753</v>
      </c>
      <c r="Z650" s="35">
        <v>0</v>
      </c>
      <c r="AA650" s="35">
        <v>0</v>
      </c>
      <c r="AB650" s="35">
        <v>0</v>
      </c>
      <c r="AC650" s="35">
        <v>0</v>
      </c>
      <c r="AD650" s="35">
        <v>0</v>
      </c>
      <c r="AE650" s="58" t="s">
        <v>5560</v>
      </c>
      <c r="AF650" s="58"/>
      <c r="AG650" s="57" t="str" cm="1">
        <f t="array" ref="AG650">IFERROR(_xlfn.IFS(
AI650="MPR ISSUE","PDH",
AI650="BSS Hardware Issue","BSS",
AI650="Sites strategiques, MLL, Pylone, etc.","ENVTECH",
AI650="AKTIVCO DEFAUT GE &amp; POWER Cabinet","AKTIVCO",
AI650="AKTIVCO Coupure ENEO &amp; Baisse de tension","AKTIVCO GRID ONLY",
AI650="Coupure ENEO &amp; Baisse de tension","IHS GRID ONLY",
AI650="Defaut GE &amp; POWER Cabinet","IHS",
AI650="Sharing","Partners",
AI650="Sites strategiques &amp; DataCenter","SST &amp; DC",
AI650="Exclu","Exclu",
AI650="SAT","SAT",
AI650="SPARE-ISSUE","SPARE-ISSUE",
AI650="Fiber CAmtel","TRANS_FO_CAMTEL",
AI650="Fiber AOF","Fiber AOF",
AI650="Projet OCM (HUAWEI)","TRAVAUX-HUAWEI",
AI650="Projet OCM (NOKIA)","TRAVAUX-NOKIA",
AI650="ACCESS-ISSUE","ACCESS-ISSUE",
AI650="Projet OCM (ZTE, NOKIA, autres projets)","TRAVAUX OCM",
AI650="No root CAuse","No root cause",
AI650="ODU HS","PDH",
AI650="IP &amp; VLAN","PDH",
AI650="Warehouse HUAWEI","SPARE-ISSUE",
AI650="SPARE-HS","SPARE-ISSUE",
AI650="Power Telco","BSS",AI650="no impacts","no impacts"
),"")</f>
        <v>no impacts</v>
      </c>
      <c r="AH650" s="57" t="str" cm="1">
        <f t="array" ref="AH650">IFERROR(_xlfn.IFS(
AI650="MPR ISSUE","TX ISSUE",
AI650="BSS Hardware Issue","RAN ISSUE",
AI650="Sites strategiques, MLL, Pylone, etc.","ENVTECH",
AI650="AKTIVCO DEFAUT GE &amp; POWER Cabinet","POWER ISSUE",
AI650="AKTIVCO Coupure ENEO &amp; Baisse de tension","POWER ISSUE",
AI650="Coupure ENEO &amp; Baisse de tension","POWER ISSUE",
AI650="Defaut GE &amp; POWER Cabinet","POWER ISSUE",
AI650="Sharing","POWER ISSUE",
AI650="Sites strategiques &amp; DataCenter","POWER ISSUE",
AI650="Exclu","Exclu",
AI650="SAT","TX ISSUE",
AI650="SPARE-ISSUE","SPARE-ISSUE",
AI650="Fiber CAmtel","TX ISSUE",
AI650="Fiber AOF","TX ISSUE",
AI650="Projet OCM (HUAWEI)","TRAVAUX-HUAWEI",
AI650="Projet OCM (NOKIA)","TRAVAUX -NOKIA",
AI650="ACCESS-ISSUE","ACCESS-ISSUE",
AI650="Projet OCM (ZTE, NOKIA, autres projets)","TRAVAUX OCM",
AI650="No root CAuse","No root cause",
AI650="ODU HS","TX ISSUE",
AI650="IP &amp; VLAN","TX ISSUE",
AI650="Warehouse HUAWEI","SPARE-ISSUE",
AI650="SPARE-HS","SPARE-ISSUE",
AI650="Power Telco","RAN ISSUE",AI650="no impacts","no impacts"
),"")</f>
        <v>no impacts</v>
      </c>
      <c r="AI650" s="85" t="s">
        <v>5998</v>
      </c>
      <c r="AJ650" s="57" t="str" cm="1">
        <f t="array" ref="AJ650">IFERROR(_xlfn.IFS(
AI650="MPR ISSUE","ACTIVE",
AI650="BSS Hardware Issue","ACTIVE",
AI650="Sites strategiques, MLL, Pylone, etc.","PASSIVE",
AI650="AKTIVCO DEFAUT GE &amp; POWER Cabinet","PASSIVE",
AI650="AKTIVCO Coupure ENEO &amp; Baisse de tension","PASSIVE",
AI650="Coupure ENEO &amp; Baisse de tension","PASSIVE",
AI650="Defaut GE &amp; POWER Cabinet","PASSIVE",
AI650="Sharing","PASSIVE",
AI650="Sites strategiques &amp; DataCenter","PASSIVE",
AI650="Exclu","Exclu",
AI650="SAT","ACTIVE",
AI650="SPARE-ISSUE","SPARE-ISSUE",
AI650="Fiber CAmtel","ACTIVE",
AI650="Fiber AOF","ACTIVE",
AI650="Projet OCM (HUAWEI)","PLANNED WORKS",
AI650="Projet OCM (NOKIA)","PLANNED WORKS",
AI650="ACCESS-ISSUE","ACCESS-ISSUE",
AI650="Projet OCM (ZTE, NOKIA, autres projets)","PLANNED WORKS",
AI650="No root CAuse","No root cause",
AI650="ODU HS","ACTIVE",
AI650="IP &amp; VLAN","ACTIVE",
AI650="Warehouse HUAWEI","SPARE-ISSUE",
AI650="SPARE-HS","SPARE-ISSUE",
AI650="Power Telco","ACTIVE", AI650="no impacts","no impacts"
),"")</f>
        <v>no impacts</v>
      </c>
      <c r="AK650" s="23" t="s">
        <v>5537</v>
      </c>
      <c r="AL650" s="23" t="str">
        <f t="shared" si="20"/>
        <v>NRD_189</v>
      </c>
      <c r="AN650" s="9" t="s">
        <v>5537</v>
      </c>
      <c r="AO650" s="23" t="str">
        <f>_xlfn.XLOOKUP(B650,'INCIDENT-05-03-2026'!E:E,'INCIDENT-05-03-2026'!F:F,"")</f>
        <v/>
      </c>
      <c r="AP650" s="7" t="s">
        <v>5537</v>
      </c>
      <c r="AQ650" s="6"/>
      <c r="AR650" s="7"/>
      <c r="AS650" s="3" t="str">
        <f>_xlfn.XLOOKUP(B650,'[3]tt num | region | site id'!$C:$C,'[3]tt num | region | site id'!$Q:$Q,"")</f>
        <v/>
      </c>
      <c r="AT650" s="24" t="str">
        <f>_xlfn.XLOOKUP(B650,'[4]Cells Huawei 03052026 12h'!$B:$B,'[4]Cells Huawei 03052026 12h'!$T:$T,"")</f>
        <v/>
      </c>
      <c r="AU650" s="24" t="str">
        <f>_xlfn.XLOOKUP(B650,'[5]cells down 02052026 8h50'!$B:$B,'[5]cells down 02052026 8h50'!$R:$R,"")</f>
        <v/>
      </c>
      <c r="AV650" s="24" t="str">
        <f>_xlfn.XLOOKUP(B650,'[5]cells down 02052026 13h50'!$B:$B,'[5]cells down 02052026 13h50'!$R:$R,"")</f>
        <v/>
      </c>
      <c r="AW650" s="24" t="str">
        <f>_xlfn.XLOOKUP(B650,'[5]cells down 02052026 13h50'!$B:$B,'[5]cells down 02052026 13h50'!$R:$R,"")</f>
        <v/>
      </c>
      <c r="AX650" s="24" t="str">
        <f>_xlfn.XLOOKUP(B650,'[6]cell downs 03052026 8h40 '!$B:$B,'[6]cell downs 03052026 8h40 '!$R:$R,"")</f>
        <v/>
      </c>
      <c r="AY650" s="24" t="str">
        <f>_xlfn.XLOOKUP(B650,'[7]ALL SITES DOWN'!$D:$D,'[7]ALL SITES DOWN'!$J:$J,"")</f>
        <v/>
      </c>
      <c r="AZ650" s="24" t="str">
        <f>_xlfn.XLOOKUP(B650,'[8]ALL SITES DOWN'!$D:$D,'[8]ALL SITES DOWN'!$J:$J,"")</f>
        <v/>
      </c>
      <c r="BA650" s="9" t="str">
        <f>_xlfn.XLOOKUP(B650,[9]sheet1!$AC:$AC,[9]sheet1!$AF:$AF,"")</f>
        <v/>
      </c>
      <c r="BB650" s="14" t="s">
        <v>5537</v>
      </c>
      <c r="BC650" s="14" t="s">
        <v>5537</v>
      </c>
      <c r="BD650" s="14" t="str">
        <f>_xlfn.XLOOKUP(B650,'[10]cell downs 18042026 17h'!$B:$B,'[10]cell downs 18042026 17h'!$B:$B,"")</f>
        <v/>
      </c>
      <c r="BE650" s="14" t="str">
        <f>_xlfn.XLOOKUP(B650,'[11]Cells Huawei 19042026 15h'!$B:$B,'[11]Cells Huawei 19042026 15h'!$B:$B,"")</f>
        <v/>
      </c>
      <c r="BF650" s="9" t="str">
        <f>_xlfn.XLOOKUP(B650,'[12]cells down 19042026 9H40'!$B:$B,'[12]cells down 19042026 9H40'!$B:$B,"")</f>
        <v/>
      </c>
      <c r="BG650" s="9" t="s">
        <v>5537</v>
      </c>
      <c r="BH650" s="9" t="s">
        <v>5537</v>
      </c>
    </row>
    <row r="651" spans="1:60" s="82" customFormat="1" x14ac:dyDescent="0.3">
      <c r="A651" s="1" t="s">
        <v>3283</v>
      </c>
      <c r="B651" s="1" t="s">
        <v>3284</v>
      </c>
      <c r="C651" s="3" t="str">
        <f>_xlfn.XLOOKUP(B651,'[1]daily break down'!$D:$D,'[1]daily break down'!$E:$E,"")</f>
        <v>Yaounde</v>
      </c>
      <c r="D651" s="1" t="s">
        <v>11</v>
      </c>
      <c r="E651" s="1" t="s">
        <v>12</v>
      </c>
      <c r="F651" s="3" t="s">
        <v>37</v>
      </c>
      <c r="G651" s="1" t="s">
        <v>38</v>
      </c>
      <c r="H651" s="42" t="str">
        <f>_xlfn.XLOOKUP(B651,[2]CALCULATION!$B:$B,[2]CALCULATION!$H:$H,"")</f>
        <v>ZTE</v>
      </c>
      <c r="I651" s="34">
        <v>0</v>
      </c>
      <c r="J651" s="34">
        <v>3.2009328459363133</v>
      </c>
      <c r="K651" s="34">
        <v>0</v>
      </c>
      <c r="L651" s="34">
        <v>0</v>
      </c>
      <c r="M651" s="34">
        <v>0</v>
      </c>
      <c r="N651" s="34">
        <v>0.95758318993930402</v>
      </c>
      <c r="O651" s="34">
        <v>0</v>
      </c>
      <c r="P651" s="34">
        <v>0</v>
      </c>
      <c r="Q651" s="34">
        <v>0</v>
      </c>
      <c r="R651" s="34">
        <v>0</v>
      </c>
      <c r="S651" s="35">
        <v>0</v>
      </c>
      <c r="T651" s="35">
        <v>0.2348344762051516</v>
      </c>
      <c r="U651" s="35">
        <v>8.339165403943122</v>
      </c>
      <c r="V651" s="35">
        <v>0</v>
      </c>
      <c r="W651" s="35">
        <v>0.2348344762051516</v>
      </c>
      <c r="X651" s="35">
        <v>0</v>
      </c>
      <c r="Y651" s="35">
        <v>1.9194646337531001</v>
      </c>
      <c r="Z651" s="35">
        <v>0</v>
      </c>
      <c r="AA651" s="35">
        <v>0</v>
      </c>
      <c r="AB651" s="35">
        <v>0</v>
      </c>
      <c r="AC651" s="35">
        <v>0</v>
      </c>
      <c r="AD651" s="35">
        <v>0</v>
      </c>
      <c r="AE651" s="58" t="s">
        <v>5560</v>
      </c>
      <c r="AF651" s="58"/>
      <c r="AG651" s="57" t="str" cm="1">
        <f t="array" ref="AG651">IFERROR(_xlfn.IFS(
AI651="MPR ISSUE","PDH",
AI651="BSS Hardware Issue","BSS",
AI651="Sites strategiques, MLL, Pylone, etc.","ENVTECH",
AI651="AKTIVCO DEFAUT GE &amp; POWER Cabinet","AKTIVCO",
AI651="AKTIVCO Coupure ENEO &amp; Baisse de tension","AKTIVCO GRID ONLY",
AI651="Coupure ENEO &amp; Baisse de tension","IHS GRID ONLY",
AI651="Defaut GE &amp; POWER Cabinet","IHS",
AI651="Sharing","Partners",
AI651="Sites strategiques &amp; DataCenter","SST &amp; DC",
AI651="Exclu","Exclu",
AI651="SAT","SAT",
AI651="SPARE-ISSUE","SPARE-ISSUE",
AI651="Fiber CAmtel","TRANS_FO_CAMTEL",
AI651="Fiber AOF","Fiber AOF",
AI651="Projet OCM (HUAWEI)","TRAVAUX-HUAWEI",
AI651="Projet OCM (NOKIA)","TRAVAUX-NOKIA",
AI651="ACCESS-ISSUE","ACCESS-ISSUE",
AI651="Projet OCM (ZTE, NOKIA, autres projets)","TRAVAUX OCM",
AI651="No root CAuse","No root cause",
AI651="ODU HS","PDH",
AI651="IP &amp; VLAN","PDH",
AI651="Warehouse HUAWEI","SPARE-ISSUE",
AI651="SPARE-HS","SPARE-ISSUE",
AI651="Power Telco","BSS",AI651="no impacts","no impacts"
),"")</f>
        <v>no impacts</v>
      </c>
      <c r="AH651" s="57" t="str" cm="1">
        <f t="array" ref="AH651">IFERROR(_xlfn.IFS(
AI651="MPR ISSUE","TX ISSUE",
AI651="BSS Hardware Issue","RAN ISSUE",
AI651="Sites strategiques, MLL, Pylone, etc.","ENVTECH",
AI651="AKTIVCO DEFAUT GE &amp; POWER Cabinet","POWER ISSUE",
AI651="AKTIVCO Coupure ENEO &amp; Baisse de tension","POWER ISSUE",
AI651="Coupure ENEO &amp; Baisse de tension","POWER ISSUE",
AI651="Defaut GE &amp; POWER Cabinet","POWER ISSUE",
AI651="Sharing","POWER ISSUE",
AI651="Sites strategiques &amp; DataCenter","POWER ISSUE",
AI651="Exclu","Exclu",
AI651="SAT","TX ISSUE",
AI651="SPARE-ISSUE","SPARE-ISSUE",
AI651="Fiber CAmtel","TX ISSUE",
AI651="Fiber AOF","TX ISSUE",
AI651="Projet OCM (HUAWEI)","TRAVAUX-HUAWEI",
AI651="Projet OCM (NOKIA)","TRAVAUX -NOKIA",
AI651="ACCESS-ISSUE","ACCESS-ISSUE",
AI651="Projet OCM (ZTE, NOKIA, autres projets)","TRAVAUX OCM",
AI651="No root CAuse","No root cause",
AI651="ODU HS","TX ISSUE",
AI651="IP &amp; VLAN","TX ISSUE",
AI651="Warehouse HUAWEI","SPARE-ISSUE",
AI651="SPARE-HS","SPARE-ISSUE",
AI651="Power Telco","RAN ISSUE",AI651="no impacts","no impacts"
),"")</f>
        <v>no impacts</v>
      </c>
      <c r="AI651" s="85" t="s">
        <v>5998</v>
      </c>
      <c r="AJ651" s="57" t="str" cm="1">
        <f t="array" ref="AJ651">IFERROR(_xlfn.IFS(
AI651="MPR ISSUE","ACTIVE",
AI651="BSS Hardware Issue","ACTIVE",
AI651="Sites strategiques, MLL, Pylone, etc.","PASSIVE",
AI651="AKTIVCO DEFAUT GE &amp; POWER Cabinet","PASSIVE",
AI651="AKTIVCO Coupure ENEO &amp; Baisse de tension","PASSIVE",
AI651="Coupure ENEO &amp; Baisse de tension","PASSIVE",
AI651="Defaut GE &amp; POWER Cabinet","PASSIVE",
AI651="Sharing","PASSIVE",
AI651="Sites strategiques &amp; DataCenter","PASSIVE",
AI651="Exclu","Exclu",
AI651="SAT","ACTIVE",
AI651="SPARE-ISSUE","SPARE-ISSUE",
AI651="Fiber CAmtel","ACTIVE",
AI651="Fiber AOF","ACTIVE",
AI651="Projet OCM (HUAWEI)","PLANNED WORKS",
AI651="Projet OCM (NOKIA)","PLANNED WORKS",
AI651="ACCESS-ISSUE","ACCESS-ISSUE",
AI651="Projet OCM (ZTE, NOKIA, autres projets)","PLANNED WORKS",
AI651="No root CAuse","No root cause",
AI651="ODU HS","ACTIVE",
AI651="IP &amp; VLAN","ACTIVE",
AI651="Warehouse HUAWEI","SPARE-ISSUE",
AI651="SPARE-HS","SPARE-ISSUE",
AI651="Power Telco","ACTIVE", AI651="no impacts","no impacts"
),"")</f>
        <v>no impacts</v>
      </c>
      <c r="AK651" s="23" t="s">
        <v>5537</v>
      </c>
      <c r="AL651" s="23" t="str">
        <f t="shared" si="20"/>
        <v>CTR_209</v>
      </c>
      <c r="AM651" s="9"/>
      <c r="AN651" s="9" t="s">
        <v>5537</v>
      </c>
      <c r="AO651" s="23" t="str">
        <f>_xlfn.XLOOKUP(B651,'INCIDENT-05-03-2026'!E:E,'INCIDENT-05-03-2026'!F:F,"")</f>
        <v/>
      </c>
      <c r="AP651" s="7" t="s">
        <v>5537</v>
      </c>
      <c r="AQ651" s="6"/>
      <c r="AR651" s="7"/>
      <c r="AS651" s="3" t="str">
        <f>_xlfn.XLOOKUP(B651,'[3]tt num | region | site id'!$C:$C,'[3]tt num | region | site id'!$Q:$Q,"")</f>
        <v/>
      </c>
      <c r="AT651" s="24" t="str">
        <f>_xlfn.XLOOKUP(B651,'[4]Cells Huawei 03052026 12h'!$B:$B,'[4]Cells Huawei 03052026 12h'!$T:$T,"")</f>
        <v/>
      </c>
      <c r="AU651" s="24" t="str">
        <f>_xlfn.XLOOKUP(B651,'[5]cells down 02052026 8h50'!$B:$B,'[5]cells down 02052026 8h50'!$R:$R,"")</f>
        <v/>
      </c>
      <c r="AV651" s="24" t="str">
        <f>_xlfn.XLOOKUP(B651,'[5]cells down 02052026 13h50'!$B:$B,'[5]cells down 02052026 13h50'!$R:$R,"")</f>
        <v/>
      </c>
      <c r="AW651" s="24" t="str">
        <f>_xlfn.XLOOKUP(B651,'[5]cells down 02052026 13h50'!$B:$B,'[5]cells down 02052026 13h50'!$R:$R,"")</f>
        <v/>
      </c>
      <c r="AX651" s="24" t="str">
        <f>_xlfn.XLOOKUP(B651,'[6]cell downs 03052026 8h40 '!$B:$B,'[6]cell downs 03052026 8h40 '!$R:$R,"")</f>
        <v/>
      </c>
      <c r="AY651" s="24" t="str">
        <f>_xlfn.XLOOKUP(B651,'[7]ALL SITES DOWN'!$D:$D,'[7]ALL SITES DOWN'!$J:$J,"")</f>
        <v/>
      </c>
      <c r="AZ651" s="24" t="str">
        <f>_xlfn.XLOOKUP(B651,'[8]ALL SITES DOWN'!$D:$D,'[8]ALL SITES DOWN'!$J:$J,"")</f>
        <v/>
      </c>
      <c r="BA651" s="9" t="str">
        <f>_xlfn.XLOOKUP(B651,[9]sheet1!$AC:$AC,[9]sheet1!$AF:$AF,"")</f>
        <v/>
      </c>
      <c r="BB651" s="14" t="s">
        <v>5537</v>
      </c>
      <c r="BC651" s="14" t="s">
        <v>5537</v>
      </c>
      <c r="BD651" s="14" t="str">
        <f>_xlfn.XLOOKUP(B651,'[10]cell downs 18042026 17h'!$B:$B,'[10]cell downs 18042026 17h'!$B:$B,"")</f>
        <v/>
      </c>
      <c r="BE651" s="14" t="str">
        <f>_xlfn.XLOOKUP(B651,'[11]Cells Huawei 19042026 15h'!$B:$B,'[11]Cells Huawei 19042026 15h'!$B:$B,"")</f>
        <v/>
      </c>
      <c r="BF651" s="9" t="str">
        <f>_xlfn.XLOOKUP(B651,'[12]cells down 19042026 9H40'!$B:$B,'[12]cells down 19042026 9H40'!$B:$B,"")</f>
        <v/>
      </c>
      <c r="BG651" s="9" t="s">
        <v>3284</v>
      </c>
      <c r="BH651" s="9" t="s">
        <v>154</v>
      </c>
    </row>
    <row r="652" spans="1:60" s="9" customFormat="1" x14ac:dyDescent="0.3">
      <c r="A652" s="1" t="s">
        <v>5243</v>
      </c>
      <c r="B652" s="8" t="s">
        <v>5244</v>
      </c>
      <c r="C652" s="3" t="str">
        <f>_xlfn.XLOOKUP(B652,'[1]daily break down'!$D:$D,'[1]daily break down'!$E:$E,"")</f>
        <v>SUD-OUEST</v>
      </c>
      <c r="D652" s="1" t="s">
        <v>11</v>
      </c>
      <c r="E652" s="1" t="s">
        <v>154</v>
      </c>
      <c r="F652" s="3" t="s">
        <v>13</v>
      </c>
      <c r="G652" s="1" t="s">
        <v>5245</v>
      </c>
      <c r="H652" s="40" t="str">
        <f>_xlfn.XLOOKUP(B652,[2]CALCULATION!$B:$B,[2]CALCULATION!$H:$H,"")</f>
        <v>HUAWEI</v>
      </c>
      <c r="I652" s="34">
        <v>0</v>
      </c>
      <c r="J652" s="34">
        <v>0</v>
      </c>
      <c r="K652" s="34">
        <v>0</v>
      </c>
      <c r="L652" s="34">
        <v>0</v>
      </c>
      <c r="M652" s="34">
        <v>0</v>
      </c>
      <c r="N652" s="34">
        <v>0</v>
      </c>
      <c r="O652" s="34">
        <v>0</v>
      </c>
      <c r="P652" s="34">
        <v>0</v>
      </c>
      <c r="Q652" s="34">
        <v>0</v>
      </c>
      <c r="R652" s="34">
        <v>0</v>
      </c>
      <c r="S652" s="35">
        <v>0</v>
      </c>
      <c r="T652" s="35">
        <v>0</v>
      </c>
      <c r="U652" s="35">
        <v>0</v>
      </c>
      <c r="V652" s="35">
        <v>2.1300969086815456</v>
      </c>
      <c r="W652" s="35">
        <v>2.234004074958694</v>
      </c>
      <c r="X652" s="35">
        <v>2.3368768066934336</v>
      </c>
      <c r="Y652" s="35">
        <v>1.8993109952544422</v>
      </c>
      <c r="Z652" s="35">
        <v>0</v>
      </c>
      <c r="AA652" s="35">
        <v>0</v>
      </c>
      <c r="AB652" s="35">
        <v>0</v>
      </c>
      <c r="AC652" s="35">
        <v>0</v>
      </c>
      <c r="AD652" s="35">
        <v>0</v>
      </c>
      <c r="AE652" s="58" t="s">
        <v>5603</v>
      </c>
      <c r="AF652" s="58"/>
      <c r="AG652" s="57" t="str" cm="1">
        <f t="array" ref="AG652">IFERROR(_xlfn.IFS(
AI652="MPR ISSUE","PDH",
AI652="BSS Hardware Issue","BSS",
AI652="Sites strategiques, MLL, Pylone, etc.","ENVTECH",
AI652="AKTIVCO DEFAUT GE &amp; POWER Cabinet","AKTIVCO",
AI652="AKTIVCO Coupure ENEO &amp; Baisse de tension","AKTIVCO GRID ONLY",
AI652="Coupure ENEO &amp; Baisse de tension","IHS GRID ONLY",
AI652="Defaut GE &amp; POWER Cabinet","IHS",
AI652="Sharing","Partners",
AI652="Sites strategiques &amp; DataCenter","SST &amp; DC",
AI652="Exclu","Exclu",
AI652="SAT","SAT",
AI652="SPARE-ISSUE","SPARE-ISSUE",
AI652="Fiber CAmtel","TRANS_FO_CAMTEL",
AI652="Fiber AOF","Fiber AOF",
AI652="Projet OCM (HUAWEI)","TRAVAUX-HUAWEI",
AI652="Projet OCM (NOKIA)","TRAVAUX-NOKIA",
AI652="ACCESS-ISSUE","ACCESS-ISSUE",
AI652="Projet OCM (ZTE, NOKIA, autres projets)","TRAVAUX OCM",
AI652="No root CAuse","No root cause",
AI652="ODU HS","PDH",
AI652="IP &amp; VLAN","PDH",
AI652="Warehouse HUAWEI","SPARE-ISSUE",
AI652="SPARE-HS","SPARE-ISSUE",
AI652="Power Telco","BSS",AI652="no impacts","no impacts"
),"")</f>
        <v>IHS</v>
      </c>
      <c r="AH652" s="57" t="str" cm="1">
        <f t="array" ref="AH652">IFERROR(_xlfn.IFS(
AI652="MPR ISSUE","TX ISSUE",
AI652="BSS Hardware Issue","RAN ISSUE",
AI652="Sites strategiques, MLL, Pylone, etc.","ENVTECH",
AI652="AKTIVCO DEFAUT GE &amp; POWER Cabinet","POWER ISSUE",
AI652="AKTIVCO Coupure ENEO &amp; Baisse de tension","POWER ISSUE",
AI652="Coupure ENEO &amp; Baisse de tension","POWER ISSUE",
AI652="Defaut GE &amp; POWER Cabinet","POWER ISSUE",
AI652="Sharing","POWER ISSUE",
AI652="Sites strategiques &amp; DataCenter","POWER ISSUE",
AI652="Exclu","Exclu",
AI652="SAT","TX ISSUE",
AI652="SPARE-ISSUE","SPARE-ISSUE",
AI652="Fiber CAmtel","TX ISSUE",
AI652="Fiber AOF","TX ISSUE",
AI652="Projet OCM (HUAWEI)","TRAVAUX-HUAWEI",
AI652="Projet OCM (NOKIA)","TRAVAUX -NOKIA",
AI652="ACCESS-ISSUE","ACCESS-ISSUE",
AI652="Projet OCM (ZTE, NOKIA, autres projets)","TRAVAUX OCM",
AI652="No root CAuse","No root cause",
AI652="ODU HS","TX ISSUE",
AI652="IP &amp; VLAN","TX ISSUE",
AI652="Warehouse HUAWEI","SPARE-ISSUE",
AI652="SPARE-HS","SPARE-ISSUE",
AI652="Power Telco","RAN ISSUE",AI652="no impacts","no impacts"
),"")</f>
        <v>POWER ISSUE</v>
      </c>
      <c r="AI652" s="85" t="s">
        <v>5330</v>
      </c>
      <c r="AJ652" s="57" t="str" cm="1">
        <f t="array" ref="AJ652">IFERROR(_xlfn.IFS(
AI652="MPR ISSUE","ACTIVE",
AI652="BSS Hardware Issue","ACTIVE",
AI652="Sites strategiques, MLL, Pylone, etc.","PASSIVE",
AI652="AKTIVCO DEFAUT GE &amp; POWER Cabinet","PASSIVE",
AI652="AKTIVCO Coupure ENEO &amp; Baisse de tension","PASSIVE",
AI652="Coupure ENEO &amp; Baisse de tension","PASSIVE",
AI652="Defaut GE &amp; POWER Cabinet","PASSIVE",
AI652="Sharing","PASSIVE",
AI652="Sites strategiques &amp; DataCenter","PASSIVE",
AI652="Exclu","Exclu",
AI652="SAT","ACTIVE",
AI652="SPARE-ISSUE","SPARE-ISSUE",
AI652="Fiber CAmtel","ACTIVE",
AI652="Fiber AOF","ACTIVE",
AI652="Projet OCM (HUAWEI)","PLANNED WORKS",
AI652="Projet OCM (NOKIA)","PLANNED WORKS",
AI652="ACCESS-ISSUE","ACCESS-ISSUE",
AI652="Projet OCM (ZTE, NOKIA, autres projets)","PLANNED WORKS",
AI652="No root CAuse","No root cause",
AI652="ODU HS","ACTIVE",
AI652="IP &amp; VLAN","ACTIVE",
AI652="Warehouse HUAWEI","SPARE-ISSUE",
AI652="SPARE-HS","SPARE-ISSUE",
AI652="Power Telco","ACTIVE", AI652="no impacts","no impacts"
),"")</f>
        <v>PASSIVE</v>
      </c>
      <c r="AK652" s="23" t="s">
        <v>5728</v>
      </c>
      <c r="AL652" s="23" t="str">
        <f t="shared" si="20"/>
        <v>SUO_046</v>
      </c>
      <c r="AN652" s="9" t="s">
        <v>5537</v>
      </c>
      <c r="AO652" s="23" t="str">
        <f>_xlfn.XLOOKUP(B652,'INCIDENT-05-03-2026'!E:E,'INCIDENT-05-03-2026'!F:F,"")</f>
        <v/>
      </c>
      <c r="AP652" s="7" t="s">
        <v>5537</v>
      </c>
      <c r="AQ652" s="6"/>
      <c r="AR652" s="7"/>
      <c r="AS652" s="3" t="str">
        <f>_xlfn.XLOOKUP(B652,'[3]tt num | region | site id'!$C:$C,'[3]tt num | region | site id'!$Q:$Q,"")</f>
        <v>(hourly IHS): 03/05/2026 17:55 0:14:57 No comm terrance is working on site (Charging alternator change) // awaiting end of works</v>
      </c>
      <c r="AT652" s="24" t="str">
        <f>_xlfn.XLOOKUP(B652,'[4]Cells Huawei 03052026 12h'!$B:$B,'[4]Cells Huawei 03052026 12h'!$T:$T,"")</f>
        <v/>
      </c>
      <c r="AU652" s="24" t="str">
        <f>_xlfn.XLOOKUP(B652,'[5]cells down 02052026 8h50'!$B:$B,'[5]cells down 02052026 8h50'!$R:$R,"")</f>
        <v/>
      </c>
      <c r="AV652" s="24" t="str">
        <f>_xlfn.XLOOKUP(B652,'[5]cells down 02052026 13h50'!$B:$B,'[5]cells down 02052026 13h50'!$R:$R,"")</f>
        <v/>
      </c>
      <c r="AW652" s="24" t="str">
        <f>_xlfn.XLOOKUP(B652,'[5]cells down 02052026 13h50'!$B:$B,'[5]cells down 02052026 13h50'!$R:$R,"")</f>
        <v/>
      </c>
      <c r="AX652" s="24" t="str">
        <f>_xlfn.XLOOKUP(B652,'[6]cell downs 03052026 8h40 '!$B:$B,'[6]cell downs 03052026 8h40 '!$R:$R,"")</f>
        <v/>
      </c>
      <c r="AY652" s="24" t="str">
        <f>_xlfn.XLOOKUP(B652,'[7]ALL SITES DOWN'!$D:$D,'[7]ALL SITES DOWN'!$J:$J,"")</f>
        <v/>
      </c>
      <c r="AZ652" s="24" t="str">
        <f>_xlfn.XLOOKUP(B652,'[8]ALL SITES DOWN'!$D:$D,'[8]ALL SITES DOWN'!$J:$J,"")</f>
        <v/>
      </c>
      <c r="BA652" s="9" t="str">
        <f>_xlfn.XLOOKUP(B652,[9]sheet1!$AC:$AC,[9]sheet1!$AF:$AF,"")</f>
        <v/>
      </c>
      <c r="BB652" s="14" t="s">
        <v>5537</v>
      </c>
      <c r="BC652" s="14" t="s">
        <v>5537</v>
      </c>
      <c r="BD652" s="14" t="str">
        <f>_xlfn.XLOOKUP(B652,'[10]cell downs 18042026 17h'!$B:$B,'[10]cell downs 18042026 17h'!$B:$B,"")</f>
        <v/>
      </c>
      <c r="BE652" s="14" t="str">
        <f>_xlfn.XLOOKUP(B652,'[11]Cells Huawei 19042026 15h'!$B:$B,'[11]Cells Huawei 19042026 15h'!$B:$B,"")</f>
        <v>SUO_046</v>
      </c>
      <c r="BF652" s="9" t="str">
        <f>_xlfn.XLOOKUP(B652,'[12]cells down 19042026 9H40'!$B:$B,'[12]cells down 19042026 9H40'!$B:$B,"")</f>
        <v/>
      </c>
      <c r="BG652" s="9" t="s">
        <v>5244</v>
      </c>
      <c r="BH652" s="9" t="s">
        <v>12</v>
      </c>
    </row>
    <row r="653" spans="1:60" s="9" customFormat="1" x14ac:dyDescent="0.3">
      <c r="A653" s="25" t="s">
        <v>5401</v>
      </c>
      <c r="B653" s="32" t="s">
        <v>5402</v>
      </c>
      <c r="C653" s="3" t="str">
        <f>_xlfn.XLOOKUP(B653,'[1]daily break down'!$D:$D,'[1]daily break down'!$E:$E,"")</f>
        <v/>
      </c>
      <c r="D653" s="25" t="s">
        <v>357</v>
      </c>
      <c r="E653" s="25" t="s">
        <v>987</v>
      </c>
      <c r="F653" s="25" t="s">
        <v>5403</v>
      </c>
      <c r="G653" s="25" t="s">
        <v>24</v>
      </c>
      <c r="H653" s="40" t="str">
        <f>_xlfn.XLOOKUP(B653,[2]CALCULATION!$B:$B,[2]CALCULATION!$H:$H,"")</f>
        <v>Huawei</v>
      </c>
      <c r="I653" s="34">
        <v>0</v>
      </c>
      <c r="J653" s="34">
        <v>0</v>
      </c>
      <c r="K653" s="34">
        <v>9.0676926830521101</v>
      </c>
      <c r="L653" s="34">
        <v>1.2369518567029933</v>
      </c>
      <c r="M653" s="34">
        <v>0</v>
      </c>
      <c r="N653" s="34">
        <v>0</v>
      </c>
      <c r="O653" s="34">
        <v>0</v>
      </c>
      <c r="P653" s="34">
        <v>0</v>
      </c>
      <c r="Q653" s="34">
        <v>0</v>
      </c>
      <c r="R653" s="34">
        <v>0.55859465290083987</v>
      </c>
      <c r="S653" s="35">
        <v>2.0293287161882581</v>
      </c>
      <c r="T653" s="35">
        <v>0</v>
      </c>
      <c r="U653" s="35">
        <v>0</v>
      </c>
      <c r="V653" s="35" t="s">
        <v>5537</v>
      </c>
      <c r="W653" s="35">
        <v>0</v>
      </c>
      <c r="X653" s="35">
        <v>8.9175391586979543E-5</v>
      </c>
      <c r="Y653" s="35">
        <v>1.8709532207297825</v>
      </c>
      <c r="Z653" s="35">
        <v>0</v>
      </c>
      <c r="AA653" s="35">
        <v>0</v>
      </c>
      <c r="AB653" s="35">
        <v>0</v>
      </c>
      <c r="AC653" s="35">
        <v>0</v>
      </c>
      <c r="AD653" s="35">
        <v>0</v>
      </c>
      <c r="AE653" s="58" t="s">
        <v>5559</v>
      </c>
      <c r="AF653" s="58" t="s">
        <v>5533</v>
      </c>
      <c r="AG653" s="57" t="str" cm="1">
        <f t="array" ref="AG653">IFERROR(_xlfn.IFS(
AI653="MPR ISSUE","PDH",
AI653="BSS Hardware Issue","BSS",
AI653="Sites strategiques, MLL, Pylone, etc.","ENVTECH",
AI653="AKTIVCO DEFAUT GE &amp; POWER Cabinet","AKTIVCO",
AI653="AKTIVCO Coupure ENEO &amp; Baisse de tension","AKTIVCO GRID ONLY",
AI653="Coupure ENEO &amp; Baisse de tension","IHS GRID ONLY",
AI653="Defaut GE &amp; POWER Cabinet","IHS",
AI653="Sharing","Partners",
AI653="Sites strategiques &amp; DataCenter","SST &amp; DC",
AI653="Exclu","Exclu",
AI653="SAT","SAT",
AI653="SPARE-ISSUE","SPARE-ISSUE",
AI653="Fiber CAmtel","TRANS_FO_CAMTEL",
AI653="Fiber AOF","Fiber AOF",
AI653="Projet OCM (HUAWEI)","TRAVAUX-HUAWEI",
AI653="Projet OCM (NOKIA)","TRAVAUX-NOKIA",
AI653="ACCESS-ISSUE","ACCESS-ISSUE",
AI653="Projet OCM (ZTE, NOKIA, autres projets)","TRAVAUX OCM",
AI653="No root CAuse","No root cause",
AI653="ODU HS","PDH",
AI653="IP &amp; VLAN","PDH",
AI653="Warehouse HUAWEI","SPARE-ISSUE",
AI653="SPARE-HS","SPARE-ISSUE",
AI653="Power Telco","BSS",AI653="no impacts","no impacts"
),"")</f>
        <v>Exclu</v>
      </c>
      <c r="AH653" s="57" t="str" cm="1">
        <f t="array" ref="AH653">IFERROR(_xlfn.IFS(
AI653="MPR ISSUE","TX ISSUE",
AI653="BSS Hardware Issue","RAN ISSUE",
AI653="Sites strategiques, MLL, Pylone, etc.","ENVTECH",
AI653="AKTIVCO DEFAUT GE &amp; POWER Cabinet","POWER ISSUE",
AI653="AKTIVCO Coupure ENEO &amp; Baisse de tension","POWER ISSUE",
AI653="Coupure ENEO &amp; Baisse de tension","POWER ISSUE",
AI653="Defaut GE &amp; POWER Cabinet","POWER ISSUE",
AI653="Sharing","POWER ISSUE",
AI653="Sites strategiques &amp; DataCenter","POWER ISSUE",
AI653="Exclu","Exclu",
AI653="SAT","TX ISSUE",
AI653="SPARE-ISSUE","SPARE-ISSUE",
AI653="Fiber CAmtel","TX ISSUE",
AI653="Fiber AOF","TX ISSUE",
AI653="Projet OCM (HUAWEI)","TRAVAUX-HUAWEI",
AI653="Projet OCM (NOKIA)","TRAVAUX -NOKIA",
AI653="ACCESS-ISSUE","ACCESS-ISSUE",
AI653="Projet OCM (ZTE, NOKIA, autres projets)","TRAVAUX OCM",
AI653="No root CAuse","No root cause",
AI653="ODU HS","TX ISSUE",
AI653="IP &amp; VLAN","TX ISSUE",
AI653="Warehouse HUAWEI","SPARE-ISSUE",
AI653="SPARE-HS","SPARE-ISSUE",
AI653="Power Telco","RAN ISSUE",AI653="no impacts","no impacts"
),"")</f>
        <v>Exclu</v>
      </c>
      <c r="AI653" s="85" t="s">
        <v>5559</v>
      </c>
      <c r="AJ653" s="57" t="str" cm="1">
        <f t="array" ref="AJ653">IFERROR(_xlfn.IFS(
AI653="MPR ISSUE","ACTIVE",
AI653="BSS Hardware Issue","ACTIVE",
AI653="Sites strategiques, MLL, Pylone, etc.","PASSIVE",
AI653="AKTIVCO DEFAUT GE &amp; POWER Cabinet","PASSIVE",
AI653="AKTIVCO Coupure ENEO &amp; Baisse de tension","PASSIVE",
AI653="Coupure ENEO &amp; Baisse de tension","PASSIVE",
AI653="Defaut GE &amp; POWER Cabinet","PASSIVE",
AI653="Sharing","PASSIVE",
AI653="Sites strategiques &amp; DataCenter","PASSIVE",
AI653="Exclu","Exclu",
AI653="SAT","ACTIVE",
AI653="SPARE-ISSUE","SPARE-ISSUE",
AI653="Fiber CAmtel","ACTIVE",
AI653="Fiber AOF","ACTIVE",
AI653="Projet OCM (HUAWEI)","PLANNED WORKS",
AI653="Projet OCM (NOKIA)","PLANNED WORKS",
AI653="ACCESS-ISSUE","ACCESS-ISSUE",
AI653="Projet OCM (ZTE, NOKIA, autres projets)","PLANNED WORKS",
AI653="No root CAuse","No root cause",
AI653="ODU HS","ACTIVE",
AI653="IP &amp; VLAN","ACTIVE",
AI653="Warehouse HUAWEI","SPARE-ISSUE",
AI653="SPARE-HS","SPARE-ISSUE",
AI653="Power Telco","ACTIVE", AI653="no impacts","no impacts"
),"")</f>
        <v>Exclu</v>
      </c>
      <c r="AK653" s="23" t="s">
        <v>5537</v>
      </c>
      <c r="AL653" s="23" t="str">
        <f t="shared" si="20"/>
        <v>NRD_255</v>
      </c>
      <c r="AN653" s="9" t="s">
        <v>5537</v>
      </c>
      <c r="AO653" s="23" t="str">
        <f>_xlfn.XLOOKUP(B653,'INCIDENT-05-03-2026'!E:E,'INCIDENT-05-03-2026'!F:F,"")</f>
        <v/>
      </c>
      <c r="AP653" s="7" t="s">
        <v>5537</v>
      </c>
      <c r="AQ653" s="6"/>
      <c r="AR653" s="7"/>
      <c r="AS653" s="3" t="str">
        <f>_xlfn.XLOOKUP(B653,'[3]tt num | region | site id'!$C:$C,'[3]tt num | region | site id'!$Q:$Q,"")</f>
        <v/>
      </c>
      <c r="AT653" s="24" t="str">
        <f>_xlfn.XLOOKUP(B653,'[4]Cells Huawei 03052026 12h'!$B:$B,'[4]Cells Huawei 03052026 12h'!$T:$T,"")</f>
        <v/>
      </c>
      <c r="AU653" s="24" t="str">
        <f>_xlfn.XLOOKUP(B653,'[5]cells down 02052026 8h50'!$B:$B,'[5]cells down 02052026 8h50'!$R:$R,"")</f>
        <v/>
      </c>
      <c r="AV653" s="24" t="str">
        <f>_xlfn.XLOOKUP(B653,'[5]cells down 02052026 13h50'!$B:$B,'[5]cells down 02052026 13h50'!$R:$R,"")</f>
        <v/>
      </c>
      <c r="AW653" s="24" t="str">
        <f>_xlfn.XLOOKUP(B653,'[5]cells down 02052026 13h50'!$B:$B,'[5]cells down 02052026 13h50'!$R:$R,"")</f>
        <v/>
      </c>
      <c r="AX653" s="24" t="str">
        <f>_xlfn.XLOOKUP(B653,'[6]cell downs 03052026 8h40 '!$B:$B,'[6]cell downs 03052026 8h40 '!$R:$R,"")</f>
        <v/>
      </c>
      <c r="AY653" s="24" t="str">
        <f>_xlfn.XLOOKUP(B653,'[7]ALL SITES DOWN'!$D:$D,'[7]ALL SITES DOWN'!$J:$J,"")</f>
        <v/>
      </c>
      <c r="AZ653" s="24" t="str">
        <f>_xlfn.XLOOKUP(B653,'[8]ALL SITES DOWN'!$D:$D,'[8]ALL SITES DOWN'!$J:$J,"")</f>
        <v/>
      </c>
      <c r="BA653" s="9" t="str">
        <f>_xlfn.XLOOKUP(B653,[9]sheet1!$AC:$AC,[9]sheet1!$AF:$AF,"")</f>
        <v/>
      </c>
      <c r="BB653" s="14" t="s">
        <v>5537</v>
      </c>
      <c r="BC653" s="14" t="s">
        <v>5537</v>
      </c>
      <c r="BD653" s="14" t="str">
        <f>_xlfn.XLOOKUP(B653,'[10]cell downs 18042026 17h'!$B:$B,'[10]cell downs 18042026 17h'!$B:$B,"")</f>
        <v/>
      </c>
      <c r="BE653" s="14" t="str">
        <f>_xlfn.XLOOKUP(B653,'[11]Cells Huawei 19042026 15h'!$B:$B,'[11]Cells Huawei 19042026 15h'!$B:$B,"")</f>
        <v/>
      </c>
      <c r="BF653" s="9" t="str">
        <f>_xlfn.XLOOKUP(B653,'[12]cells down 19042026 9H40'!$B:$B,'[12]cells down 19042026 9H40'!$B:$B,"")</f>
        <v/>
      </c>
      <c r="BG653" s="9" t="s">
        <v>5537</v>
      </c>
      <c r="BH653" s="9" t="s">
        <v>12</v>
      </c>
    </row>
    <row r="654" spans="1:60" s="9" customFormat="1" x14ac:dyDescent="0.3">
      <c r="A654" s="1" t="s">
        <v>4441</v>
      </c>
      <c r="B654" s="8" t="s">
        <v>4442</v>
      </c>
      <c r="C654" s="3" t="str">
        <f>_xlfn.XLOOKUP(B654,'[1]daily break down'!$D:$D,'[1]daily break down'!$E:$E,"")</f>
        <v>Yaounde</v>
      </c>
      <c r="D654" s="1" t="s">
        <v>21</v>
      </c>
      <c r="E654" s="1" t="s">
        <v>36</v>
      </c>
      <c r="F654" s="3" t="s">
        <v>37</v>
      </c>
      <c r="G654" s="1" t="s">
        <v>38</v>
      </c>
      <c r="H654" s="42" t="str">
        <f>_xlfn.XLOOKUP(B654,[2]CALCULATION!$B:$B,[2]CALCULATION!$H:$H,"")</f>
        <v>ZTE</v>
      </c>
      <c r="I654" s="34">
        <v>0</v>
      </c>
      <c r="J654" s="34">
        <v>0</v>
      </c>
      <c r="K654" s="34">
        <v>0</v>
      </c>
      <c r="L654" s="34">
        <v>0</v>
      </c>
      <c r="M654" s="34">
        <v>0</v>
      </c>
      <c r="N654" s="34">
        <v>0</v>
      </c>
      <c r="O654" s="34">
        <v>0</v>
      </c>
      <c r="P654" s="34">
        <v>2.97713828320963</v>
      </c>
      <c r="Q654" s="34">
        <v>23.181945621559613</v>
      </c>
      <c r="R654" s="34">
        <v>1.7165371126577695</v>
      </c>
      <c r="S654" s="35">
        <v>2.2757381582214</v>
      </c>
      <c r="T654" s="35">
        <v>0.15596775988562669</v>
      </c>
      <c r="U654" s="35">
        <v>0</v>
      </c>
      <c r="V654" s="35">
        <v>0</v>
      </c>
      <c r="W654" s="35">
        <v>0.15596775988562669</v>
      </c>
      <c r="X654" s="35">
        <v>0</v>
      </c>
      <c r="Y654" s="35">
        <v>1.8481599906401511</v>
      </c>
      <c r="Z654" s="35">
        <v>0</v>
      </c>
      <c r="AA654" s="35">
        <v>0</v>
      </c>
      <c r="AB654" s="35">
        <v>0</v>
      </c>
      <c r="AC654" s="35">
        <v>0</v>
      </c>
      <c r="AD654" s="35">
        <v>0</v>
      </c>
      <c r="AE654" s="58" t="s">
        <v>5560</v>
      </c>
      <c r="AF654" s="58"/>
      <c r="AG654" s="57" t="str" cm="1">
        <f t="array" ref="AG654">IFERROR(_xlfn.IFS(
AI654="MPR ISSUE","PDH",
AI654="BSS Hardware Issue","BSS",
AI654="Sites strategiques, MLL, Pylone, etc.","ENVTECH",
AI654="AKTIVCO DEFAUT GE &amp; POWER Cabinet","AKTIVCO",
AI654="AKTIVCO Coupure ENEO &amp; Baisse de tension","AKTIVCO GRID ONLY",
AI654="Coupure ENEO &amp; Baisse de tension","IHS GRID ONLY",
AI654="Defaut GE &amp; POWER Cabinet","IHS",
AI654="Sharing","Partners",
AI654="Sites strategiques &amp; DataCenter","SST &amp; DC",
AI654="Exclu","Exclu",
AI654="SAT","SAT",
AI654="SPARE-ISSUE","SPARE-ISSUE",
AI654="Fiber CAmtel","TRANS_FO_CAMTEL",
AI654="Fiber AOF","Fiber AOF",
AI654="Projet OCM (HUAWEI)","TRAVAUX-HUAWEI",
AI654="Projet OCM (NOKIA)","TRAVAUX-NOKIA",
AI654="ACCESS-ISSUE","ACCESS-ISSUE",
AI654="Projet OCM (ZTE, NOKIA, autres projets)","TRAVAUX OCM",
AI654="No root CAuse","No root cause",
AI654="ODU HS","PDH",
AI654="IP &amp; VLAN","PDH",
AI654="Warehouse HUAWEI","SPARE-ISSUE",
AI654="SPARE-HS","SPARE-ISSUE",
AI654="Power Telco","BSS",AI654="no impacts","no impacts"
),"")</f>
        <v>no impacts</v>
      </c>
      <c r="AH654" s="57" t="str" cm="1">
        <f t="array" ref="AH654">IFERROR(_xlfn.IFS(
AI654="MPR ISSUE","TX ISSUE",
AI654="BSS Hardware Issue","RAN ISSUE",
AI654="Sites strategiques, MLL, Pylone, etc.","ENVTECH",
AI654="AKTIVCO DEFAUT GE &amp; POWER Cabinet","POWER ISSUE",
AI654="AKTIVCO Coupure ENEO &amp; Baisse de tension","POWER ISSUE",
AI654="Coupure ENEO &amp; Baisse de tension","POWER ISSUE",
AI654="Defaut GE &amp; POWER Cabinet","POWER ISSUE",
AI654="Sharing","POWER ISSUE",
AI654="Sites strategiques &amp; DataCenter","POWER ISSUE",
AI654="Exclu","Exclu",
AI654="SAT","TX ISSUE",
AI654="SPARE-ISSUE","SPARE-ISSUE",
AI654="Fiber CAmtel","TX ISSUE",
AI654="Fiber AOF","TX ISSUE",
AI654="Projet OCM (HUAWEI)","TRAVAUX-HUAWEI",
AI654="Projet OCM (NOKIA)","TRAVAUX -NOKIA",
AI654="ACCESS-ISSUE","ACCESS-ISSUE",
AI654="Projet OCM (ZTE, NOKIA, autres projets)","TRAVAUX OCM",
AI654="No root CAuse","No root cause",
AI654="ODU HS","TX ISSUE",
AI654="IP &amp; VLAN","TX ISSUE",
AI654="Warehouse HUAWEI","SPARE-ISSUE",
AI654="SPARE-HS","SPARE-ISSUE",
AI654="Power Telco","RAN ISSUE",AI654="no impacts","no impacts"
),"")</f>
        <v>no impacts</v>
      </c>
      <c r="AI654" s="85" t="s">
        <v>5998</v>
      </c>
      <c r="AJ654" s="57" t="str" cm="1">
        <f t="array" ref="AJ654">IFERROR(_xlfn.IFS(
AI654="MPR ISSUE","ACTIVE",
AI654="BSS Hardware Issue","ACTIVE",
AI654="Sites strategiques, MLL, Pylone, etc.","PASSIVE",
AI654="AKTIVCO DEFAUT GE &amp; POWER Cabinet","PASSIVE",
AI654="AKTIVCO Coupure ENEO &amp; Baisse de tension","PASSIVE",
AI654="Coupure ENEO &amp; Baisse de tension","PASSIVE",
AI654="Defaut GE &amp; POWER Cabinet","PASSIVE",
AI654="Sharing","PASSIVE",
AI654="Sites strategiques &amp; DataCenter","PASSIVE",
AI654="Exclu","Exclu",
AI654="SAT","ACTIVE",
AI654="SPARE-ISSUE","SPARE-ISSUE",
AI654="Fiber CAmtel","ACTIVE",
AI654="Fiber AOF","ACTIVE",
AI654="Projet OCM (HUAWEI)","PLANNED WORKS",
AI654="Projet OCM (NOKIA)","PLANNED WORKS",
AI654="ACCESS-ISSUE","ACCESS-ISSUE",
AI654="Projet OCM (ZTE, NOKIA, autres projets)","PLANNED WORKS",
AI654="No root CAuse","No root cause",
AI654="ODU HS","ACTIVE",
AI654="IP &amp; VLAN","ACTIVE",
AI654="Warehouse HUAWEI","SPARE-ISSUE",
AI654="SPARE-HS","SPARE-ISSUE",
AI654="Power Telco","ACTIVE", AI654="no impacts","no impacts"
),"")</f>
        <v>no impacts</v>
      </c>
      <c r="AK654" s="23" t="s">
        <v>5537</v>
      </c>
      <c r="AL654" s="23" t="str">
        <f t="shared" si="20"/>
        <v>CTR_739</v>
      </c>
      <c r="AN654" s="9" t="s">
        <v>5537</v>
      </c>
      <c r="AO654" s="23" t="str">
        <f>_xlfn.XLOOKUP(B654,'INCIDENT-05-03-2026'!E:E,'INCIDENT-05-03-2026'!F:F,"")</f>
        <v/>
      </c>
      <c r="AP654" s="7" t="s">
        <v>5537</v>
      </c>
      <c r="AQ654" s="6"/>
      <c r="AR654" s="7"/>
      <c r="AS654" s="3" t="str">
        <f>_xlfn.XLOOKUP(B654,'[3]tt num | region | site id'!$C:$C,'[3]tt num | region | site id'!$Q:$Q,"")</f>
        <v/>
      </c>
      <c r="AT654" s="24" t="str">
        <f>_xlfn.XLOOKUP(B654,'[4]Cells Huawei 03052026 12h'!$B:$B,'[4]Cells Huawei 03052026 12h'!$T:$T,"")</f>
        <v/>
      </c>
      <c r="AU654" s="24" t="str">
        <f>_xlfn.XLOOKUP(B654,'[5]cells down 02052026 8h50'!$B:$B,'[5]cells down 02052026 8h50'!$R:$R,"")</f>
        <v/>
      </c>
      <c r="AV654" s="24" t="str">
        <f>_xlfn.XLOOKUP(B654,'[5]cells down 02052026 13h50'!$B:$B,'[5]cells down 02052026 13h50'!$R:$R,"")</f>
        <v/>
      </c>
      <c r="AW654" s="24" t="str">
        <f>_xlfn.XLOOKUP(B654,'[5]cells down 02052026 13h50'!$B:$B,'[5]cells down 02052026 13h50'!$R:$R,"")</f>
        <v/>
      </c>
      <c r="AX654" s="24" t="str">
        <f>_xlfn.XLOOKUP(B654,'[6]cell downs 03052026 8h40 '!$B:$B,'[6]cell downs 03052026 8h40 '!$R:$R,"")</f>
        <v/>
      </c>
      <c r="AY654" s="24" t="str">
        <f>_xlfn.XLOOKUP(B654,'[7]ALL SITES DOWN'!$D:$D,'[7]ALL SITES DOWN'!$J:$J,"")</f>
        <v/>
      </c>
      <c r="AZ654" s="24" t="str">
        <f>_xlfn.XLOOKUP(B654,'[8]ALL SITES DOWN'!$D:$D,'[8]ALL SITES DOWN'!$J:$J,"")</f>
        <v/>
      </c>
      <c r="BA654" s="9" t="str">
        <f>_xlfn.XLOOKUP(B654,[9]sheet1!$AC:$AC,[9]sheet1!$AF:$AF,"")</f>
        <v/>
      </c>
      <c r="BB654" s="14" t="s">
        <v>5537</v>
      </c>
      <c r="BC654" s="14" t="s">
        <v>5537</v>
      </c>
      <c r="BD654" s="14" t="str">
        <f>_xlfn.XLOOKUP(B654,'[10]cell downs 18042026 17h'!$B:$B,'[10]cell downs 18042026 17h'!$B:$B,"")</f>
        <v/>
      </c>
      <c r="BE654" s="14" t="str">
        <f>_xlfn.XLOOKUP(B654,'[11]Cells Huawei 19042026 15h'!$B:$B,'[11]Cells Huawei 19042026 15h'!$B:$B,"")</f>
        <v/>
      </c>
      <c r="BF654" s="9" t="str">
        <f>_xlfn.XLOOKUP(B654,'[12]cells down 19042026 9H40'!$B:$B,'[12]cells down 19042026 9H40'!$B:$B,"")</f>
        <v/>
      </c>
      <c r="BG654" s="9" t="s">
        <v>5537</v>
      </c>
      <c r="BH654" s="9" t="s">
        <v>5537</v>
      </c>
    </row>
    <row r="655" spans="1:60" s="9" customFormat="1" x14ac:dyDescent="0.3">
      <c r="A655" s="1" t="s">
        <v>1778</v>
      </c>
      <c r="B655" s="8" t="s">
        <v>1779</v>
      </c>
      <c r="C655" s="3" t="str">
        <f>_xlfn.XLOOKUP(B655,'[1]daily break down'!$D:$D,'[1]daily break down'!$E:$E,"")</f>
        <v>Garoua</v>
      </c>
      <c r="D655" s="1" t="s">
        <v>11</v>
      </c>
      <c r="E655" s="1" t="s">
        <v>12</v>
      </c>
      <c r="F655" s="3" t="s">
        <v>23</v>
      </c>
      <c r="G655" s="1" t="s">
        <v>24</v>
      </c>
      <c r="H655" s="40" t="str">
        <f>_xlfn.XLOOKUP(B655,[2]CALCULATION!$B:$B,[2]CALCULATION!$H:$H,"")</f>
        <v>Huawei</v>
      </c>
      <c r="I655" s="34">
        <v>0</v>
      </c>
      <c r="J655" s="34">
        <v>0</v>
      </c>
      <c r="K655" s="34">
        <v>4.6273824097616378</v>
      </c>
      <c r="L655" s="34">
        <v>0</v>
      </c>
      <c r="M655" s="34">
        <v>0</v>
      </c>
      <c r="N655" s="34">
        <v>0</v>
      </c>
      <c r="O655" s="34">
        <v>0</v>
      </c>
      <c r="P655" s="34">
        <v>0</v>
      </c>
      <c r="Q655" s="34">
        <v>0</v>
      </c>
      <c r="R655" s="34">
        <v>0</v>
      </c>
      <c r="S655" s="35">
        <v>0</v>
      </c>
      <c r="T655" s="35">
        <v>0</v>
      </c>
      <c r="U655" s="35">
        <v>0</v>
      </c>
      <c r="V655" s="35">
        <v>0</v>
      </c>
      <c r="W655" s="35">
        <v>0</v>
      </c>
      <c r="X655" s="35">
        <v>0</v>
      </c>
      <c r="Y655" s="35">
        <v>1.8352295588600389</v>
      </c>
      <c r="Z655" s="35">
        <v>2.2467383208773142</v>
      </c>
      <c r="AA655" s="35">
        <v>0</v>
      </c>
      <c r="AB655" s="35">
        <v>0</v>
      </c>
      <c r="AC655" s="35">
        <v>0</v>
      </c>
      <c r="AD655" s="35">
        <v>0</v>
      </c>
      <c r="AE655" s="58" t="s">
        <v>5560</v>
      </c>
      <c r="AF655" s="58"/>
      <c r="AG655" s="57" t="str" cm="1">
        <f t="array" ref="AG655">IFERROR(_xlfn.IFS(
AI655="MPR ISSUE","PDH",
AI655="BSS Hardware Issue","BSS",
AI655="Sites strategiques, MLL, Pylone, etc.","ENVTECH",
AI655="AKTIVCO DEFAUT GE &amp; POWER Cabinet","AKTIVCO",
AI655="AKTIVCO Coupure ENEO &amp; Baisse de tension","AKTIVCO GRID ONLY",
AI655="Coupure ENEO &amp; Baisse de tension","IHS GRID ONLY",
AI655="Defaut GE &amp; POWER Cabinet","IHS",
AI655="Sharing","Partners",
AI655="Sites strategiques &amp; DataCenter","SST &amp; DC",
AI655="Exclu","Exclu",
AI655="SAT","SAT",
AI655="SPARE-ISSUE","SPARE-ISSUE",
AI655="Fiber CAmtel","TRANS_FO_CAMTEL",
AI655="Fiber AOF","Fiber AOF",
AI655="Projet OCM (HUAWEI)","TRAVAUX-HUAWEI",
AI655="Projet OCM (NOKIA)","TRAVAUX-NOKIA",
AI655="ACCESS-ISSUE","ACCESS-ISSUE",
AI655="Projet OCM (ZTE, NOKIA, autres projets)","TRAVAUX OCM",
AI655="No root CAuse","No root cause",
AI655="ODU HS","PDH",
AI655="IP &amp; VLAN","PDH",
AI655="Warehouse HUAWEI","SPARE-ISSUE",
AI655="SPARE-HS","SPARE-ISSUE",
AI655="Power Telco","BSS",AI655="no impacts","no impacts"
),"")</f>
        <v>no impacts</v>
      </c>
      <c r="AH655" s="57" t="str" cm="1">
        <f t="array" ref="AH655">IFERROR(_xlfn.IFS(
AI655="MPR ISSUE","TX ISSUE",
AI655="BSS Hardware Issue","RAN ISSUE",
AI655="Sites strategiques, MLL, Pylone, etc.","ENVTECH",
AI655="AKTIVCO DEFAUT GE &amp; POWER Cabinet","POWER ISSUE",
AI655="AKTIVCO Coupure ENEO &amp; Baisse de tension","POWER ISSUE",
AI655="Coupure ENEO &amp; Baisse de tension","POWER ISSUE",
AI655="Defaut GE &amp; POWER Cabinet","POWER ISSUE",
AI655="Sharing","POWER ISSUE",
AI655="Sites strategiques &amp; DataCenter","POWER ISSUE",
AI655="Exclu","Exclu",
AI655="SAT","TX ISSUE",
AI655="SPARE-ISSUE","SPARE-ISSUE",
AI655="Fiber CAmtel","TX ISSUE",
AI655="Fiber AOF","TX ISSUE",
AI655="Projet OCM (HUAWEI)","TRAVAUX-HUAWEI",
AI655="Projet OCM (NOKIA)","TRAVAUX -NOKIA",
AI655="ACCESS-ISSUE","ACCESS-ISSUE",
AI655="Projet OCM (ZTE, NOKIA, autres projets)","TRAVAUX OCM",
AI655="No root CAuse","No root cause",
AI655="ODU HS","TX ISSUE",
AI655="IP &amp; VLAN","TX ISSUE",
AI655="Warehouse HUAWEI","SPARE-ISSUE",
AI655="SPARE-HS","SPARE-ISSUE",
AI655="Power Telco","RAN ISSUE",AI655="no impacts","no impacts"
),"")</f>
        <v>no impacts</v>
      </c>
      <c r="AI655" s="85" t="s">
        <v>5998</v>
      </c>
      <c r="AJ655" s="57" t="str" cm="1">
        <f t="array" ref="AJ655">IFERROR(_xlfn.IFS(
AI655="MPR ISSUE","ACTIVE",
AI655="BSS Hardware Issue","ACTIVE",
AI655="Sites strategiques, MLL, Pylone, etc.","PASSIVE",
AI655="AKTIVCO DEFAUT GE &amp; POWER Cabinet","PASSIVE",
AI655="AKTIVCO Coupure ENEO &amp; Baisse de tension","PASSIVE",
AI655="Coupure ENEO &amp; Baisse de tension","PASSIVE",
AI655="Defaut GE &amp; POWER Cabinet","PASSIVE",
AI655="Sharing","PASSIVE",
AI655="Sites strategiques &amp; DataCenter","PASSIVE",
AI655="Exclu","Exclu",
AI655="SAT","ACTIVE",
AI655="SPARE-ISSUE","SPARE-ISSUE",
AI655="Fiber CAmtel","ACTIVE",
AI655="Fiber AOF","ACTIVE",
AI655="Projet OCM (HUAWEI)","PLANNED WORKS",
AI655="Projet OCM (NOKIA)","PLANNED WORKS",
AI655="ACCESS-ISSUE","ACCESS-ISSUE",
AI655="Projet OCM (ZTE, NOKIA, autres projets)","PLANNED WORKS",
AI655="No root CAuse","No root cause",
AI655="ODU HS","ACTIVE",
AI655="IP &amp; VLAN","ACTIVE",
AI655="Warehouse HUAWEI","SPARE-ISSUE",
AI655="SPARE-HS","SPARE-ISSUE",
AI655="Power Telco","ACTIVE", AI655="no impacts","no impacts"
),"")</f>
        <v>no impacts</v>
      </c>
      <c r="AK655" s="23" t="s">
        <v>5537</v>
      </c>
      <c r="AL655" s="23" t="str">
        <f t="shared" si="20"/>
        <v>NRD_038</v>
      </c>
      <c r="AN655" s="9" t="s">
        <v>5537</v>
      </c>
      <c r="AO655" s="23" t="str">
        <f>_xlfn.XLOOKUP(B655,'INCIDENT-05-03-2026'!E:E,'INCIDENT-05-03-2026'!F:F,"")</f>
        <v/>
      </c>
      <c r="AP655" s="7" t="s">
        <v>5537</v>
      </c>
      <c r="AQ655" s="6"/>
      <c r="AR655" s="7"/>
      <c r="AS655" s="3" t="str">
        <f>_xlfn.XLOOKUP(B655,'[3]tt num | region | site id'!$C:$C,'[3]tt num | region | site id'!$Q:$Q,"")</f>
        <v/>
      </c>
      <c r="AT655" s="24" t="str">
        <f>_xlfn.XLOOKUP(B655,'[4]Cells Huawei 03052026 12h'!$B:$B,'[4]Cells Huawei 03052026 12h'!$T:$T,"")</f>
        <v/>
      </c>
      <c r="AU655" s="24" t="str">
        <f>_xlfn.XLOOKUP(B655,'[5]cells down 02052026 8h50'!$B:$B,'[5]cells down 02052026 8h50'!$R:$R,"")</f>
        <v/>
      </c>
      <c r="AV655" s="24" t="str">
        <f>_xlfn.XLOOKUP(B655,'[5]cells down 02052026 13h50'!$B:$B,'[5]cells down 02052026 13h50'!$R:$R,"")</f>
        <v/>
      </c>
      <c r="AW655" s="24" t="str">
        <f>_xlfn.XLOOKUP(B655,'[5]cells down 02052026 13h50'!$B:$B,'[5]cells down 02052026 13h50'!$R:$R,"")</f>
        <v/>
      </c>
      <c r="AX655" s="24" t="str">
        <f>_xlfn.XLOOKUP(B655,'[6]cell downs 03052026 8h40 '!$B:$B,'[6]cell downs 03052026 8h40 '!$R:$R,"")</f>
        <v/>
      </c>
      <c r="AY655" s="24" t="str">
        <f>_xlfn.XLOOKUP(B655,'[7]ALL SITES DOWN'!$D:$D,'[7]ALL SITES DOWN'!$J:$J,"")</f>
        <v/>
      </c>
      <c r="AZ655" s="24" t="str">
        <f>_xlfn.XLOOKUP(B655,'[8]ALL SITES DOWN'!$D:$D,'[8]ALL SITES DOWN'!$J:$J,"")</f>
        <v/>
      </c>
      <c r="BA655" s="9" t="str">
        <f>_xlfn.XLOOKUP(B655,[9]sheet1!$AC:$AC,[9]sheet1!$AF:$AF,"")</f>
        <v/>
      </c>
      <c r="BB655" s="14" t="s">
        <v>5537</v>
      </c>
      <c r="BC655" s="14" t="s">
        <v>5537</v>
      </c>
      <c r="BD655" s="14" t="str">
        <f>_xlfn.XLOOKUP(B655,'[10]cell downs 18042026 17h'!$B:$B,'[10]cell downs 18042026 17h'!$B:$B,"")</f>
        <v/>
      </c>
      <c r="BE655" s="14" t="str">
        <f>_xlfn.XLOOKUP(B655,'[11]Cells Huawei 19042026 15h'!$B:$B,'[11]Cells Huawei 19042026 15h'!$B:$B,"")</f>
        <v/>
      </c>
      <c r="BF655" s="9" t="str">
        <f>_xlfn.XLOOKUP(B655,'[12]cells down 19042026 9H40'!$B:$B,'[12]cells down 19042026 9H40'!$B:$B,"")</f>
        <v/>
      </c>
      <c r="BG655" s="9" t="s">
        <v>1779</v>
      </c>
      <c r="BH655" s="9" t="s">
        <v>318</v>
      </c>
    </row>
    <row r="656" spans="1:60" s="9" customFormat="1" x14ac:dyDescent="0.3">
      <c r="A656" s="1" t="s">
        <v>158</v>
      </c>
      <c r="B656" s="8" t="s">
        <v>159</v>
      </c>
      <c r="C656" s="3" t="str">
        <f>_xlfn.XLOOKUP(B656,'[1]daily break down'!$D:$D,'[1]daily break down'!$E:$E,"")</f>
        <v>Yaounde</v>
      </c>
      <c r="D656" s="1" t="s">
        <v>21</v>
      </c>
      <c r="E656" s="1" t="s">
        <v>30</v>
      </c>
      <c r="F656" s="3" t="s">
        <v>37</v>
      </c>
      <c r="G656" s="1" t="s">
        <v>38</v>
      </c>
      <c r="H656" s="42" t="str">
        <f>_xlfn.XLOOKUP(B656,[2]CALCULATION!$B:$B,[2]CALCULATION!$H:$H,"")</f>
        <v>ZTE</v>
      </c>
      <c r="I656" s="34">
        <v>0</v>
      </c>
      <c r="J656" s="34">
        <v>0</v>
      </c>
      <c r="K656" s="34">
        <v>0</v>
      </c>
      <c r="L656" s="34">
        <v>0</v>
      </c>
      <c r="M656" s="34">
        <v>0</v>
      </c>
      <c r="N656" s="34">
        <v>0</v>
      </c>
      <c r="O656" s="34">
        <v>0</v>
      </c>
      <c r="P656" s="34">
        <v>0</v>
      </c>
      <c r="Q656" s="34">
        <v>0</v>
      </c>
      <c r="R656" s="34">
        <v>0</v>
      </c>
      <c r="S656" s="35">
        <v>0</v>
      </c>
      <c r="T656" s="35">
        <v>13.868556899607057</v>
      </c>
      <c r="U656" s="35">
        <v>13.868556899607057</v>
      </c>
      <c r="V656" s="35">
        <v>13.868556899607057</v>
      </c>
      <c r="W656" s="35">
        <v>13.868556899607057</v>
      </c>
      <c r="X656" s="35">
        <v>38.878152171741817</v>
      </c>
      <c r="Y656" s="35">
        <v>1.8300217159913594</v>
      </c>
      <c r="Z656" s="35">
        <v>0</v>
      </c>
      <c r="AA656" s="35">
        <v>0</v>
      </c>
      <c r="AB656" s="35">
        <v>0</v>
      </c>
      <c r="AC656" s="35">
        <v>0</v>
      </c>
      <c r="AD656" s="35">
        <v>0</v>
      </c>
      <c r="AE656" s="58" t="s">
        <v>5560</v>
      </c>
      <c r="AF656" s="58"/>
      <c r="AG656" s="57" t="str" cm="1">
        <f t="array" ref="AG656">IFERROR(_xlfn.IFS(
AI656="MPR ISSUE","PDH",
AI656="BSS Hardware Issue","BSS",
AI656="Sites strategiques, MLL, Pylone, etc.","ENVTECH",
AI656="AKTIVCO DEFAUT GE &amp; POWER Cabinet","AKTIVCO",
AI656="AKTIVCO Coupure ENEO &amp; Baisse de tension","AKTIVCO GRID ONLY",
AI656="Coupure ENEO &amp; Baisse de tension","IHS GRID ONLY",
AI656="Defaut GE &amp; POWER Cabinet","IHS",
AI656="Sharing","Partners",
AI656="Sites strategiques &amp; DataCenter","SST &amp; DC",
AI656="Exclu","Exclu",
AI656="SAT","SAT",
AI656="SPARE-ISSUE","SPARE-ISSUE",
AI656="Fiber CAmtel","TRANS_FO_CAMTEL",
AI656="Fiber AOF","Fiber AOF",
AI656="Projet OCM (HUAWEI)","TRAVAUX-HUAWEI",
AI656="Projet OCM (NOKIA)","TRAVAUX-NOKIA",
AI656="ACCESS-ISSUE","ACCESS-ISSUE",
AI656="Projet OCM (ZTE, NOKIA, autres projets)","TRAVAUX OCM",
AI656="No root CAuse","No root cause",
AI656="ODU HS","PDH",
AI656="IP &amp; VLAN","PDH",
AI656="Warehouse HUAWEI","SPARE-ISSUE",
AI656="SPARE-HS","SPARE-ISSUE",
AI656="Power Telco","BSS",AI656="no impacts","no impacts"
),"")</f>
        <v>no impacts</v>
      </c>
      <c r="AH656" s="57" t="str" cm="1">
        <f t="array" ref="AH656">IFERROR(_xlfn.IFS(
AI656="MPR ISSUE","TX ISSUE",
AI656="BSS Hardware Issue","RAN ISSUE",
AI656="Sites strategiques, MLL, Pylone, etc.","ENVTECH",
AI656="AKTIVCO DEFAUT GE &amp; POWER Cabinet","POWER ISSUE",
AI656="AKTIVCO Coupure ENEO &amp; Baisse de tension","POWER ISSUE",
AI656="Coupure ENEO &amp; Baisse de tension","POWER ISSUE",
AI656="Defaut GE &amp; POWER Cabinet","POWER ISSUE",
AI656="Sharing","POWER ISSUE",
AI656="Sites strategiques &amp; DataCenter","POWER ISSUE",
AI656="Exclu","Exclu",
AI656="SAT","TX ISSUE",
AI656="SPARE-ISSUE","SPARE-ISSUE",
AI656="Fiber CAmtel","TX ISSUE",
AI656="Fiber AOF","TX ISSUE",
AI656="Projet OCM (HUAWEI)","TRAVAUX-HUAWEI",
AI656="Projet OCM (NOKIA)","TRAVAUX -NOKIA",
AI656="ACCESS-ISSUE","ACCESS-ISSUE",
AI656="Projet OCM (ZTE, NOKIA, autres projets)","TRAVAUX OCM",
AI656="No root CAuse","No root cause",
AI656="ODU HS","TX ISSUE",
AI656="IP &amp; VLAN","TX ISSUE",
AI656="Warehouse HUAWEI","SPARE-ISSUE",
AI656="SPARE-HS","SPARE-ISSUE",
AI656="Power Telco","RAN ISSUE",AI656="no impacts","no impacts"
),"")</f>
        <v>no impacts</v>
      </c>
      <c r="AI656" s="85" t="s">
        <v>5998</v>
      </c>
      <c r="AJ656" s="57" t="str" cm="1">
        <f t="array" ref="AJ656">IFERROR(_xlfn.IFS(
AI656="MPR ISSUE","ACTIVE",
AI656="BSS Hardware Issue","ACTIVE",
AI656="Sites strategiques, MLL, Pylone, etc.","PASSIVE",
AI656="AKTIVCO DEFAUT GE &amp; POWER Cabinet","PASSIVE",
AI656="AKTIVCO Coupure ENEO &amp; Baisse de tension","PASSIVE",
AI656="Coupure ENEO &amp; Baisse de tension","PASSIVE",
AI656="Defaut GE &amp; POWER Cabinet","PASSIVE",
AI656="Sharing","PASSIVE",
AI656="Sites strategiques &amp; DataCenter","PASSIVE",
AI656="Exclu","Exclu",
AI656="SAT","ACTIVE",
AI656="SPARE-ISSUE","SPARE-ISSUE",
AI656="Fiber CAmtel","ACTIVE",
AI656="Fiber AOF","ACTIVE",
AI656="Projet OCM (HUAWEI)","PLANNED WORKS",
AI656="Projet OCM (NOKIA)","PLANNED WORKS",
AI656="ACCESS-ISSUE","ACCESS-ISSUE",
AI656="Projet OCM (ZTE, NOKIA, autres projets)","PLANNED WORKS",
AI656="No root CAuse","No root cause",
AI656="ODU HS","ACTIVE",
AI656="IP &amp; VLAN","ACTIVE",
AI656="Warehouse HUAWEI","SPARE-ISSUE",
AI656="SPARE-HS","SPARE-ISSUE",
AI656="Power Telco","ACTIVE", AI656="no impacts","no impacts"
),"")</f>
        <v>no impacts</v>
      </c>
      <c r="AK656" s="23" t="s">
        <v>5537</v>
      </c>
      <c r="AL656" s="23" t="str">
        <f t="shared" si="20"/>
        <v>CTR_567</v>
      </c>
      <c r="AN656" s="9" t="s">
        <v>5537</v>
      </c>
      <c r="AO656" s="23" t="str">
        <f>_xlfn.XLOOKUP(B656,'INCIDENT-05-03-2026'!E:E,'INCIDENT-05-03-2026'!F:F,"")</f>
        <v/>
      </c>
      <c r="AP656" s="7" t="s">
        <v>5537</v>
      </c>
      <c r="AQ656" s="6"/>
      <c r="AR656" s="7"/>
      <c r="AS656" s="3" t="str">
        <f>_xlfn.XLOOKUP(B656,'[3]tt num | region | site id'!$C:$C,'[3]tt num | region | site id'!$Q:$Q,"")</f>
        <v/>
      </c>
      <c r="AT656" s="24" t="str">
        <f>_xlfn.XLOOKUP(B656,'[4]Cells Huawei 03052026 12h'!$B:$B,'[4]Cells Huawei 03052026 12h'!$T:$T,"")</f>
        <v/>
      </c>
      <c r="AU656" s="24" t="str">
        <f>_xlfn.XLOOKUP(B656,'[5]cells down 02052026 8h50'!$B:$B,'[5]cells down 02052026 8h50'!$R:$R,"")</f>
        <v/>
      </c>
      <c r="AV656" s="24" t="str">
        <f>_xlfn.XLOOKUP(B656,'[5]cells down 02052026 13h50'!$B:$B,'[5]cells down 02052026 13h50'!$R:$R,"")</f>
        <v/>
      </c>
      <c r="AW656" s="24" t="str">
        <f>_xlfn.XLOOKUP(B656,'[5]cells down 02052026 13h50'!$B:$B,'[5]cells down 02052026 13h50'!$R:$R,"")</f>
        <v/>
      </c>
      <c r="AX656" s="24" t="str">
        <f>_xlfn.XLOOKUP(B656,'[6]cell downs 03052026 8h40 '!$B:$B,'[6]cell downs 03052026 8h40 '!$R:$R,"")</f>
        <v/>
      </c>
      <c r="AY656" s="24" t="str">
        <f>_xlfn.XLOOKUP(B656,'[7]ALL SITES DOWN'!$D:$D,'[7]ALL SITES DOWN'!$J:$J,"")</f>
        <v/>
      </c>
      <c r="AZ656" s="24" t="str">
        <f>_xlfn.XLOOKUP(B656,'[8]ALL SITES DOWN'!$D:$D,'[8]ALL SITES DOWN'!$J:$J,"")</f>
        <v/>
      </c>
      <c r="BA656" s="9" t="str">
        <f>_xlfn.XLOOKUP(B656,[9]sheet1!$AC:$AC,[9]sheet1!$AF:$AF,"")</f>
        <v/>
      </c>
      <c r="BB656" s="14" t="s">
        <v>5537</v>
      </c>
      <c r="BC656" s="14" t="s">
        <v>5537</v>
      </c>
      <c r="BD656" s="14" t="str">
        <f>_xlfn.XLOOKUP(B656,'[10]cell downs 18042026 17h'!$B:$B,'[10]cell downs 18042026 17h'!$B:$B,"")</f>
        <v/>
      </c>
      <c r="BE656" s="14" t="str">
        <f>_xlfn.XLOOKUP(B656,'[11]Cells Huawei 19042026 15h'!$B:$B,'[11]Cells Huawei 19042026 15h'!$B:$B,"")</f>
        <v/>
      </c>
      <c r="BF656" s="9" t="str">
        <f>_xlfn.XLOOKUP(B656,'[12]cells down 19042026 9H40'!$B:$B,'[12]cells down 19042026 9H40'!$B:$B,"")</f>
        <v/>
      </c>
      <c r="BG656" s="9" t="s">
        <v>5537</v>
      </c>
      <c r="BH656" s="9" t="s">
        <v>5537</v>
      </c>
    </row>
    <row r="657" spans="1:60" s="9" customFormat="1" x14ac:dyDescent="0.3">
      <c r="A657" s="1" t="s">
        <v>2901</v>
      </c>
      <c r="B657" s="8" t="s">
        <v>2902</v>
      </c>
      <c r="C657" s="3" t="str">
        <f>_xlfn.XLOOKUP(B657,'[1]daily break down'!$D:$D,'[1]daily break down'!$E:$E,"")</f>
        <v>Garoua</v>
      </c>
      <c r="D657" s="1" t="s">
        <v>21</v>
      </c>
      <c r="E657" s="1" t="s">
        <v>36</v>
      </c>
      <c r="F657" s="3" t="s">
        <v>23</v>
      </c>
      <c r="G657" s="1" t="s">
        <v>24</v>
      </c>
      <c r="H657" s="40" t="str">
        <f>_xlfn.XLOOKUP(B657,[2]CALCULATION!$B:$B,[2]CALCULATION!$H:$H,"")</f>
        <v>Huawei</v>
      </c>
      <c r="I657" s="34">
        <v>0</v>
      </c>
      <c r="J657" s="34">
        <v>0</v>
      </c>
      <c r="K657" s="34">
        <v>5.1936283112606398</v>
      </c>
      <c r="L657" s="34">
        <v>0</v>
      </c>
      <c r="M657" s="34">
        <v>0</v>
      </c>
      <c r="N657" s="34">
        <v>0.7853676737065286</v>
      </c>
      <c r="O657" s="34">
        <v>0</v>
      </c>
      <c r="P657" s="34">
        <v>0</v>
      </c>
      <c r="Q657" s="34">
        <v>0</v>
      </c>
      <c r="R657" s="34">
        <v>0</v>
      </c>
      <c r="S657" s="35">
        <v>0</v>
      </c>
      <c r="T657" s="35">
        <v>8.9175391586979543E-5</v>
      </c>
      <c r="U657" s="35">
        <v>6.2890053162801447</v>
      </c>
      <c r="V657" s="35">
        <v>6.4536230891497093</v>
      </c>
      <c r="W657" s="35">
        <v>8.9175391586979543E-5</v>
      </c>
      <c r="X657" s="35">
        <v>0</v>
      </c>
      <c r="Y657" s="35">
        <v>1.8296115091900589</v>
      </c>
      <c r="Z657" s="35">
        <v>6.399119089811748</v>
      </c>
      <c r="AA657" s="35">
        <v>0</v>
      </c>
      <c r="AB657" s="35">
        <v>0</v>
      </c>
      <c r="AC657" s="35">
        <v>0</v>
      </c>
      <c r="AD657" s="35">
        <v>0</v>
      </c>
      <c r="AE657" s="58" t="s">
        <v>5560</v>
      </c>
      <c r="AF657" s="58"/>
      <c r="AG657" s="57" t="str" cm="1">
        <f t="array" ref="AG657">IFERROR(_xlfn.IFS(
AI657="MPR ISSUE","PDH",
AI657="BSS Hardware Issue","BSS",
AI657="Sites strategiques, MLL, Pylone, etc.","ENVTECH",
AI657="AKTIVCO DEFAUT GE &amp; POWER Cabinet","AKTIVCO",
AI657="AKTIVCO Coupure ENEO &amp; Baisse de tension","AKTIVCO GRID ONLY",
AI657="Coupure ENEO &amp; Baisse de tension","IHS GRID ONLY",
AI657="Defaut GE &amp; POWER Cabinet","IHS",
AI657="Sharing","Partners",
AI657="Sites strategiques &amp; DataCenter","SST &amp; DC",
AI657="Exclu","Exclu",
AI657="SAT","SAT",
AI657="SPARE-ISSUE","SPARE-ISSUE",
AI657="Fiber CAmtel","TRANS_FO_CAMTEL",
AI657="Fiber AOF","Fiber AOF",
AI657="Projet OCM (HUAWEI)","TRAVAUX-HUAWEI",
AI657="Projet OCM (NOKIA)","TRAVAUX-NOKIA",
AI657="ACCESS-ISSUE","ACCESS-ISSUE",
AI657="Projet OCM (ZTE, NOKIA, autres projets)","TRAVAUX OCM",
AI657="No root CAuse","No root cause",
AI657="ODU HS","PDH",
AI657="IP &amp; VLAN","PDH",
AI657="Warehouse HUAWEI","SPARE-ISSUE",
AI657="SPARE-HS","SPARE-ISSUE",
AI657="Power Telco","BSS",AI657="no impacts","no impacts"
),"")</f>
        <v>no impacts</v>
      </c>
      <c r="AH657" s="57" t="str" cm="1">
        <f t="array" ref="AH657">IFERROR(_xlfn.IFS(
AI657="MPR ISSUE","TX ISSUE",
AI657="BSS Hardware Issue","RAN ISSUE",
AI657="Sites strategiques, MLL, Pylone, etc.","ENVTECH",
AI657="AKTIVCO DEFAUT GE &amp; POWER Cabinet","POWER ISSUE",
AI657="AKTIVCO Coupure ENEO &amp; Baisse de tension","POWER ISSUE",
AI657="Coupure ENEO &amp; Baisse de tension","POWER ISSUE",
AI657="Defaut GE &amp; POWER Cabinet","POWER ISSUE",
AI657="Sharing","POWER ISSUE",
AI657="Sites strategiques &amp; DataCenter","POWER ISSUE",
AI657="Exclu","Exclu",
AI657="SAT","TX ISSUE",
AI657="SPARE-ISSUE","SPARE-ISSUE",
AI657="Fiber CAmtel","TX ISSUE",
AI657="Fiber AOF","TX ISSUE",
AI657="Projet OCM (HUAWEI)","TRAVAUX-HUAWEI",
AI657="Projet OCM (NOKIA)","TRAVAUX -NOKIA",
AI657="ACCESS-ISSUE","ACCESS-ISSUE",
AI657="Projet OCM (ZTE, NOKIA, autres projets)","TRAVAUX OCM",
AI657="No root CAuse","No root cause",
AI657="ODU HS","TX ISSUE",
AI657="IP &amp; VLAN","TX ISSUE",
AI657="Warehouse HUAWEI","SPARE-ISSUE",
AI657="SPARE-HS","SPARE-ISSUE",
AI657="Power Telco","RAN ISSUE",AI657="no impacts","no impacts"
),"")</f>
        <v>no impacts</v>
      </c>
      <c r="AI657" s="85" t="s">
        <v>5998</v>
      </c>
      <c r="AJ657" s="57" t="str" cm="1">
        <f t="array" ref="AJ657">IFERROR(_xlfn.IFS(
AI657="MPR ISSUE","ACTIVE",
AI657="BSS Hardware Issue","ACTIVE",
AI657="Sites strategiques, MLL, Pylone, etc.","PASSIVE",
AI657="AKTIVCO DEFAUT GE &amp; POWER Cabinet","PASSIVE",
AI657="AKTIVCO Coupure ENEO &amp; Baisse de tension","PASSIVE",
AI657="Coupure ENEO &amp; Baisse de tension","PASSIVE",
AI657="Defaut GE &amp; POWER Cabinet","PASSIVE",
AI657="Sharing","PASSIVE",
AI657="Sites strategiques &amp; DataCenter","PASSIVE",
AI657="Exclu","Exclu",
AI657="SAT","ACTIVE",
AI657="SPARE-ISSUE","SPARE-ISSUE",
AI657="Fiber CAmtel","ACTIVE",
AI657="Fiber AOF","ACTIVE",
AI657="Projet OCM (HUAWEI)","PLANNED WORKS",
AI657="Projet OCM (NOKIA)","PLANNED WORKS",
AI657="ACCESS-ISSUE","ACCESS-ISSUE",
AI657="Projet OCM (ZTE, NOKIA, autres projets)","PLANNED WORKS",
AI657="No root CAuse","No root cause",
AI657="ODU HS","ACTIVE",
AI657="IP &amp; VLAN","ACTIVE",
AI657="Warehouse HUAWEI","SPARE-ISSUE",
AI657="SPARE-HS","SPARE-ISSUE",
AI657="Power Telco","ACTIVE", AI657="no impacts","no impacts"
),"")</f>
        <v>no impacts</v>
      </c>
      <c r="AK657" s="23" t="s">
        <v>5537</v>
      </c>
      <c r="AL657" s="23" t="str">
        <f t="shared" si="20"/>
        <v>NRD_143</v>
      </c>
      <c r="AN657" s="9" t="s">
        <v>5537</v>
      </c>
      <c r="AO657" s="23" t="str">
        <f>_xlfn.XLOOKUP(B657,'INCIDENT-05-03-2026'!E:E,'INCIDENT-05-03-2026'!F:F,"")</f>
        <v/>
      </c>
      <c r="AP657" s="7" t="s">
        <v>5537</v>
      </c>
      <c r="AQ657" s="6"/>
      <c r="AR657" s="7"/>
      <c r="AS657" s="3" t="str">
        <f>_xlfn.XLOOKUP(B657,'[3]tt num | region | site id'!$C:$C,'[3]tt num | region | site id'!$Q:$Q,"")</f>
        <v/>
      </c>
      <c r="AT657" s="24" t="str">
        <f>_xlfn.XLOOKUP(B657,'[4]Cells Huawei 03052026 12h'!$B:$B,'[4]Cells Huawei 03052026 12h'!$T:$T,"")</f>
        <v/>
      </c>
      <c r="AU657" s="24" t="str">
        <f>_xlfn.XLOOKUP(B657,'[5]cells down 02052026 8h50'!$B:$B,'[5]cells down 02052026 8h50'!$R:$R,"")</f>
        <v/>
      </c>
      <c r="AV657" s="24" t="str">
        <f>_xlfn.XLOOKUP(B657,'[5]cells down 02052026 13h50'!$B:$B,'[5]cells down 02052026 13h50'!$R:$R,"")</f>
        <v/>
      </c>
      <c r="AW657" s="24" t="str">
        <f>_xlfn.XLOOKUP(B657,'[5]cells down 02052026 13h50'!$B:$B,'[5]cells down 02052026 13h50'!$R:$R,"")</f>
        <v/>
      </c>
      <c r="AX657" s="24" t="str">
        <f>_xlfn.XLOOKUP(B657,'[6]cell downs 03052026 8h40 '!$B:$B,'[6]cell downs 03052026 8h40 '!$R:$R,"")</f>
        <v/>
      </c>
      <c r="AY657" s="24" t="str">
        <f>_xlfn.XLOOKUP(B657,'[7]ALL SITES DOWN'!$D:$D,'[7]ALL SITES DOWN'!$J:$J,"")</f>
        <v/>
      </c>
      <c r="AZ657" s="24" t="str">
        <f>_xlfn.XLOOKUP(B657,'[8]ALL SITES DOWN'!$D:$D,'[8]ALL SITES DOWN'!$J:$J,"")</f>
        <v/>
      </c>
      <c r="BA657" s="9" t="str">
        <f>_xlfn.XLOOKUP(B657,[9]sheet1!$AC:$AC,[9]sheet1!$AF:$AF,"")</f>
        <v/>
      </c>
      <c r="BB657" s="14" t="s">
        <v>5537</v>
      </c>
      <c r="BC657" s="14" t="s">
        <v>5537</v>
      </c>
      <c r="BD657" s="14" t="str">
        <f>_xlfn.XLOOKUP(B657,'[10]cell downs 18042026 17h'!$B:$B,'[10]cell downs 18042026 17h'!$B:$B,"")</f>
        <v/>
      </c>
      <c r="BE657" s="14" t="str">
        <f>_xlfn.XLOOKUP(B657,'[11]Cells Huawei 19042026 15h'!$B:$B,'[11]Cells Huawei 19042026 15h'!$B:$B,"")</f>
        <v/>
      </c>
      <c r="BF657" s="9" t="str">
        <f>_xlfn.XLOOKUP(B657,'[12]cells down 19042026 9H40'!$B:$B,'[12]cells down 19042026 9H40'!$B:$B,"")</f>
        <v/>
      </c>
      <c r="BG657" s="9" t="s">
        <v>5537</v>
      </c>
      <c r="BH657" s="9" t="s">
        <v>12</v>
      </c>
    </row>
    <row r="658" spans="1:60" s="9" customFormat="1" x14ac:dyDescent="0.3">
      <c r="A658" s="1" t="s">
        <v>2883</v>
      </c>
      <c r="B658" s="8" t="s">
        <v>2884</v>
      </c>
      <c r="C658" s="3" t="str">
        <f>_xlfn.XLOOKUP(B658,'[1]daily break down'!$D:$D,'[1]daily break down'!$E:$E,"")</f>
        <v>Garoua</v>
      </c>
      <c r="D658" s="1" t="s">
        <v>11</v>
      </c>
      <c r="E658" s="1" t="s">
        <v>12</v>
      </c>
      <c r="F658" s="3" t="s">
        <v>23</v>
      </c>
      <c r="G658" s="1" t="s">
        <v>24</v>
      </c>
      <c r="H658" s="40" t="str">
        <f>_xlfn.XLOOKUP(B658,[2]CALCULATION!$B:$B,[2]CALCULATION!$H:$H,"")</f>
        <v>Huawei</v>
      </c>
      <c r="I658" s="34">
        <v>0</v>
      </c>
      <c r="J658" s="34">
        <v>0</v>
      </c>
      <c r="K658" s="34">
        <v>5.2659852239943161</v>
      </c>
      <c r="L658" s="34">
        <v>0</v>
      </c>
      <c r="M658" s="34">
        <v>0</v>
      </c>
      <c r="N658" s="34">
        <v>0.30455179734785254</v>
      </c>
      <c r="O658" s="34">
        <v>0</v>
      </c>
      <c r="P658" s="34">
        <v>0</v>
      </c>
      <c r="Q658" s="34">
        <v>0</v>
      </c>
      <c r="R658" s="34">
        <v>0</v>
      </c>
      <c r="S658" s="35">
        <v>0</v>
      </c>
      <c r="T658" s="35">
        <v>0</v>
      </c>
      <c r="U658" s="35">
        <v>2.4283350883050399</v>
      </c>
      <c r="V658" s="35">
        <v>0.47050720109122152</v>
      </c>
      <c r="W658" s="35">
        <v>0</v>
      </c>
      <c r="X658" s="35">
        <v>0</v>
      </c>
      <c r="Y658" s="35">
        <v>1.8147192187950336</v>
      </c>
      <c r="Z658" s="35">
        <v>2.8826480382840658</v>
      </c>
      <c r="AA658" s="35">
        <v>0</v>
      </c>
      <c r="AB658" s="35">
        <v>0</v>
      </c>
      <c r="AC658" s="35">
        <v>0</v>
      </c>
      <c r="AD658" s="35">
        <v>0</v>
      </c>
      <c r="AE658" s="58" t="s">
        <v>5560</v>
      </c>
      <c r="AF658" s="58"/>
      <c r="AG658" s="57" t="str" cm="1">
        <f t="array" ref="AG658">IFERROR(_xlfn.IFS(
AI658="MPR ISSUE","PDH",
AI658="BSS Hardware Issue","BSS",
AI658="Sites strategiques, MLL, Pylone, etc.","ENVTECH",
AI658="AKTIVCO DEFAUT GE &amp; POWER Cabinet","AKTIVCO",
AI658="AKTIVCO Coupure ENEO &amp; Baisse de tension","AKTIVCO GRID ONLY",
AI658="Coupure ENEO &amp; Baisse de tension","IHS GRID ONLY",
AI658="Defaut GE &amp; POWER Cabinet","IHS",
AI658="Sharing","Partners",
AI658="Sites strategiques &amp; DataCenter","SST &amp; DC",
AI658="Exclu","Exclu",
AI658="SAT","SAT",
AI658="SPARE-ISSUE","SPARE-ISSUE",
AI658="Fiber CAmtel","TRANS_FO_CAMTEL",
AI658="Fiber AOF","Fiber AOF",
AI658="Projet OCM (HUAWEI)","TRAVAUX-HUAWEI",
AI658="Projet OCM (NOKIA)","TRAVAUX-NOKIA",
AI658="ACCESS-ISSUE","ACCESS-ISSUE",
AI658="Projet OCM (ZTE, NOKIA, autres projets)","TRAVAUX OCM",
AI658="No root CAuse","No root cause",
AI658="ODU HS","PDH",
AI658="IP &amp; VLAN","PDH",
AI658="Warehouse HUAWEI","SPARE-ISSUE",
AI658="SPARE-HS","SPARE-ISSUE",
AI658="Power Telco","BSS",AI658="no impacts","no impacts"
),"")</f>
        <v>no impacts</v>
      </c>
      <c r="AH658" s="57" t="str" cm="1">
        <f t="array" ref="AH658">IFERROR(_xlfn.IFS(
AI658="MPR ISSUE","TX ISSUE",
AI658="BSS Hardware Issue","RAN ISSUE",
AI658="Sites strategiques, MLL, Pylone, etc.","ENVTECH",
AI658="AKTIVCO DEFAUT GE &amp; POWER Cabinet","POWER ISSUE",
AI658="AKTIVCO Coupure ENEO &amp; Baisse de tension","POWER ISSUE",
AI658="Coupure ENEO &amp; Baisse de tension","POWER ISSUE",
AI658="Defaut GE &amp; POWER Cabinet","POWER ISSUE",
AI658="Sharing","POWER ISSUE",
AI658="Sites strategiques &amp; DataCenter","POWER ISSUE",
AI658="Exclu","Exclu",
AI658="SAT","TX ISSUE",
AI658="SPARE-ISSUE","SPARE-ISSUE",
AI658="Fiber CAmtel","TX ISSUE",
AI658="Fiber AOF","TX ISSUE",
AI658="Projet OCM (HUAWEI)","TRAVAUX-HUAWEI",
AI658="Projet OCM (NOKIA)","TRAVAUX -NOKIA",
AI658="ACCESS-ISSUE","ACCESS-ISSUE",
AI658="Projet OCM (ZTE, NOKIA, autres projets)","TRAVAUX OCM",
AI658="No root CAuse","No root cause",
AI658="ODU HS","TX ISSUE",
AI658="IP &amp; VLAN","TX ISSUE",
AI658="Warehouse HUAWEI","SPARE-ISSUE",
AI658="SPARE-HS","SPARE-ISSUE",
AI658="Power Telco","RAN ISSUE",AI658="no impacts","no impacts"
),"")</f>
        <v>no impacts</v>
      </c>
      <c r="AI658" s="85" t="s">
        <v>5998</v>
      </c>
      <c r="AJ658" s="57" t="str" cm="1">
        <f t="array" ref="AJ658">IFERROR(_xlfn.IFS(
AI658="MPR ISSUE","ACTIVE",
AI658="BSS Hardware Issue","ACTIVE",
AI658="Sites strategiques, MLL, Pylone, etc.","PASSIVE",
AI658="AKTIVCO DEFAUT GE &amp; POWER Cabinet","PASSIVE",
AI658="AKTIVCO Coupure ENEO &amp; Baisse de tension","PASSIVE",
AI658="Coupure ENEO &amp; Baisse de tension","PASSIVE",
AI658="Defaut GE &amp; POWER Cabinet","PASSIVE",
AI658="Sharing","PASSIVE",
AI658="Sites strategiques &amp; DataCenter","PASSIVE",
AI658="Exclu","Exclu",
AI658="SAT","ACTIVE",
AI658="SPARE-ISSUE","SPARE-ISSUE",
AI658="Fiber CAmtel","ACTIVE",
AI658="Fiber AOF","ACTIVE",
AI658="Projet OCM (HUAWEI)","PLANNED WORKS",
AI658="Projet OCM (NOKIA)","PLANNED WORKS",
AI658="ACCESS-ISSUE","ACCESS-ISSUE",
AI658="Projet OCM (ZTE, NOKIA, autres projets)","PLANNED WORKS",
AI658="No root CAuse","No root cause",
AI658="ODU HS","ACTIVE",
AI658="IP &amp; VLAN","ACTIVE",
AI658="Warehouse HUAWEI","SPARE-ISSUE",
AI658="SPARE-HS","SPARE-ISSUE",
AI658="Power Telco","ACTIVE", AI658="no impacts","no impacts"
),"")</f>
        <v>no impacts</v>
      </c>
      <c r="AK658" s="23" t="s">
        <v>5537</v>
      </c>
      <c r="AL658" s="23" t="str">
        <f t="shared" si="20"/>
        <v>NRD_130</v>
      </c>
      <c r="AN658" s="9" t="s">
        <v>5537</v>
      </c>
      <c r="AO658" s="23" t="str">
        <f>_xlfn.XLOOKUP(B658,'INCIDENT-05-03-2026'!E:E,'INCIDENT-05-03-2026'!F:F,"")</f>
        <v/>
      </c>
      <c r="AP658" s="7" t="s">
        <v>5537</v>
      </c>
      <c r="AQ658" s="6"/>
      <c r="AR658" s="7"/>
      <c r="AS658" s="3" t="str">
        <f>_xlfn.XLOOKUP(B658,'[3]tt num | region | site id'!$C:$C,'[3]tt num | region | site id'!$Q:$Q,"")</f>
        <v/>
      </c>
      <c r="AT658" s="24" t="str">
        <f>_xlfn.XLOOKUP(B658,'[4]Cells Huawei 03052026 12h'!$B:$B,'[4]Cells Huawei 03052026 12h'!$T:$T,"")</f>
        <v/>
      </c>
      <c r="AU658" s="24" t="str">
        <f>_xlfn.XLOOKUP(B658,'[5]cells down 02052026 8h50'!$B:$B,'[5]cells down 02052026 8h50'!$R:$R,"")</f>
        <v/>
      </c>
      <c r="AV658" s="24" t="str">
        <f>_xlfn.XLOOKUP(B658,'[5]cells down 02052026 13h50'!$B:$B,'[5]cells down 02052026 13h50'!$R:$R,"")</f>
        <v/>
      </c>
      <c r="AW658" s="24" t="str">
        <f>_xlfn.XLOOKUP(B658,'[5]cells down 02052026 13h50'!$B:$B,'[5]cells down 02052026 13h50'!$R:$R,"")</f>
        <v/>
      </c>
      <c r="AX658" s="24" t="str">
        <f>_xlfn.XLOOKUP(B658,'[6]cell downs 03052026 8h40 '!$B:$B,'[6]cell downs 03052026 8h40 '!$R:$R,"")</f>
        <v/>
      </c>
      <c r="AY658" s="24" t="str">
        <f>_xlfn.XLOOKUP(B658,'[7]ALL SITES DOWN'!$D:$D,'[7]ALL SITES DOWN'!$J:$J,"")</f>
        <v/>
      </c>
      <c r="AZ658" s="24" t="str">
        <f>_xlfn.XLOOKUP(B658,'[8]ALL SITES DOWN'!$D:$D,'[8]ALL SITES DOWN'!$J:$J,"")</f>
        <v/>
      </c>
      <c r="BA658" s="9" t="str">
        <f>_xlfn.XLOOKUP(B658,[9]sheet1!$AC:$AC,[9]sheet1!$AF:$AF,"")</f>
        <v/>
      </c>
      <c r="BB658" s="14" t="s">
        <v>5537</v>
      </c>
      <c r="BC658" s="14" t="s">
        <v>5537</v>
      </c>
      <c r="BD658" s="14" t="str">
        <f>_xlfn.XLOOKUP(B658,'[10]cell downs 18042026 17h'!$B:$B,'[10]cell downs 18042026 17h'!$B:$B,"")</f>
        <v/>
      </c>
      <c r="BE658" s="14" t="str">
        <f>_xlfn.XLOOKUP(B658,'[11]Cells Huawei 19042026 15h'!$B:$B,'[11]Cells Huawei 19042026 15h'!$B:$B,"")</f>
        <v/>
      </c>
      <c r="BF658" s="9" t="str">
        <f>_xlfn.XLOOKUP(B658,'[12]cells down 19042026 9H40'!$B:$B,'[12]cells down 19042026 9H40'!$B:$B,"")</f>
        <v/>
      </c>
      <c r="BG658" s="9" t="s">
        <v>5537</v>
      </c>
      <c r="BH658" s="9" t="s">
        <v>318</v>
      </c>
    </row>
    <row r="659" spans="1:60" s="9" customFormat="1" x14ac:dyDescent="0.3">
      <c r="A659" s="1" t="s">
        <v>3301</v>
      </c>
      <c r="B659" s="8" t="s">
        <v>3302</v>
      </c>
      <c r="C659" s="3" t="str">
        <f>_xlfn.XLOOKUP(B659,'[1]daily break down'!$D:$D,'[1]daily break down'!$E:$E,"")</f>
        <v>Yaounde</v>
      </c>
      <c r="D659" s="1" t="s">
        <v>11</v>
      </c>
      <c r="E659" s="1" t="s">
        <v>12</v>
      </c>
      <c r="F659" s="3" t="s">
        <v>37</v>
      </c>
      <c r="G659" s="1" t="s">
        <v>38</v>
      </c>
      <c r="H659" s="42" t="str">
        <f>_xlfn.XLOOKUP(B659,[2]CALCULATION!$B:$B,[2]CALCULATION!$H:$H,"")</f>
        <v>ZTE</v>
      </c>
      <c r="I659" s="34">
        <v>0</v>
      </c>
      <c r="J659" s="34">
        <v>0</v>
      </c>
      <c r="K659" s="34">
        <v>5.2345954861557201E-2</v>
      </c>
      <c r="L659" s="34">
        <v>0</v>
      </c>
      <c r="M659" s="34">
        <v>0</v>
      </c>
      <c r="N659" s="34">
        <v>0</v>
      </c>
      <c r="O659" s="34">
        <v>0</v>
      </c>
      <c r="P659" s="34">
        <v>7.7031130059098318</v>
      </c>
      <c r="Q659" s="34">
        <v>26.153126988611234</v>
      </c>
      <c r="R659" s="34">
        <v>0</v>
      </c>
      <c r="S659" s="35">
        <v>0.31632294903733421</v>
      </c>
      <c r="T659" s="35">
        <v>0</v>
      </c>
      <c r="U659" s="35">
        <v>0.23157065687306846</v>
      </c>
      <c r="V659" s="35">
        <v>0</v>
      </c>
      <c r="W659" s="35">
        <v>0</v>
      </c>
      <c r="X659" s="35">
        <v>0</v>
      </c>
      <c r="Y659" s="35">
        <v>1.8132567423730062</v>
      </c>
      <c r="Z659" s="35">
        <v>0</v>
      </c>
      <c r="AA659" s="35">
        <v>0</v>
      </c>
      <c r="AB659" s="35">
        <v>0</v>
      </c>
      <c r="AC659" s="35">
        <v>0</v>
      </c>
      <c r="AD659" s="35">
        <v>0</v>
      </c>
      <c r="AE659" s="58" t="s">
        <v>5560</v>
      </c>
      <c r="AF659" s="58"/>
      <c r="AG659" s="57" t="str" cm="1">
        <f t="array" ref="AG659">IFERROR(_xlfn.IFS(
AI659="MPR ISSUE","PDH",
AI659="BSS Hardware Issue","BSS",
AI659="Sites strategiques, MLL, Pylone, etc.","ENVTECH",
AI659="AKTIVCO DEFAUT GE &amp; POWER Cabinet","AKTIVCO",
AI659="AKTIVCO Coupure ENEO &amp; Baisse de tension","AKTIVCO GRID ONLY",
AI659="Coupure ENEO &amp; Baisse de tension","IHS GRID ONLY",
AI659="Defaut GE &amp; POWER Cabinet","IHS",
AI659="Sharing","Partners",
AI659="Sites strategiques &amp; DataCenter","SST &amp; DC",
AI659="Exclu","Exclu",
AI659="SAT","SAT",
AI659="SPARE-ISSUE","SPARE-ISSUE",
AI659="Fiber CAmtel","TRANS_FO_CAMTEL",
AI659="Fiber AOF","Fiber AOF",
AI659="Projet OCM (HUAWEI)","TRAVAUX-HUAWEI",
AI659="Projet OCM (NOKIA)","TRAVAUX-NOKIA",
AI659="ACCESS-ISSUE","ACCESS-ISSUE",
AI659="Projet OCM (ZTE, NOKIA, autres projets)","TRAVAUX OCM",
AI659="No root CAuse","No root cause",
AI659="ODU HS","PDH",
AI659="IP &amp; VLAN","PDH",
AI659="Warehouse HUAWEI","SPARE-ISSUE",
AI659="SPARE-HS","SPARE-ISSUE",
AI659="Power Telco","BSS",AI659="no impacts","no impacts"
),"")</f>
        <v>no impacts</v>
      </c>
      <c r="AH659" s="57" t="str" cm="1">
        <f t="array" ref="AH659">IFERROR(_xlfn.IFS(
AI659="MPR ISSUE","TX ISSUE",
AI659="BSS Hardware Issue","RAN ISSUE",
AI659="Sites strategiques, MLL, Pylone, etc.","ENVTECH",
AI659="AKTIVCO DEFAUT GE &amp; POWER Cabinet","POWER ISSUE",
AI659="AKTIVCO Coupure ENEO &amp; Baisse de tension","POWER ISSUE",
AI659="Coupure ENEO &amp; Baisse de tension","POWER ISSUE",
AI659="Defaut GE &amp; POWER Cabinet","POWER ISSUE",
AI659="Sharing","POWER ISSUE",
AI659="Sites strategiques &amp; DataCenter","POWER ISSUE",
AI659="Exclu","Exclu",
AI659="SAT","TX ISSUE",
AI659="SPARE-ISSUE","SPARE-ISSUE",
AI659="Fiber CAmtel","TX ISSUE",
AI659="Fiber AOF","TX ISSUE",
AI659="Projet OCM (HUAWEI)","TRAVAUX-HUAWEI",
AI659="Projet OCM (NOKIA)","TRAVAUX -NOKIA",
AI659="ACCESS-ISSUE","ACCESS-ISSUE",
AI659="Projet OCM (ZTE, NOKIA, autres projets)","TRAVAUX OCM",
AI659="No root CAuse","No root cause",
AI659="ODU HS","TX ISSUE",
AI659="IP &amp; VLAN","TX ISSUE",
AI659="Warehouse HUAWEI","SPARE-ISSUE",
AI659="SPARE-HS","SPARE-ISSUE",
AI659="Power Telco","RAN ISSUE",AI659="no impacts","no impacts"
),"")</f>
        <v>no impacts</v>
      </c>
      <c r="AI659" s="85" t="s">
        <v>5998</v>
      </c>
      <c r="AJ659" s="57" t="str" cm="1">
        <f t="array" ref="AJ659">IFERROR(_xlfn.IFS(
AI659="MPR ISSUE","ACTIVE",
AI659="BSS Hardware Issue","ACTIVE",
AI659="Sites strategiques, MLL, Pylone, etc.","PASSIVE",
AI659="AKTIVCO DEFAUT GE &amp; POWER Cabinet","PASSIVE",
AI659="AKTIVCO Coupure ENEO &amp; Baisse de tension","PASSIVE",
AI659="Coupure ENEO &amp; Baisse de tension","PASSIVE",
AI659="Defaut GE &amp; POWER Cabinet","PASSIVE",
AI659="Sharing","PASSIVE",
AI659="Sites strategiques &amp; DataCenter","PASSIVE",
AI659="Exclu","Exclu",
AI659="SAT","ACTIVE",
AI659="SPARE-ISSUE","SPARE-ISSUE",
AI659="Fiber CAmtel","ACTIVE",
AI659="Fiber AOF","ACTIVE",
AI659="Projet OCM (HUAWEI)","PLANNED WORKS",
AI659="Projet OCM (NOKIA)","PLANNED WORKS",
AI659="ACCESS-ISSUE","ACCESS-ISSUE",
AI659="Projet OCM (ZTE, NOKIA, autres projets)","PLANNED WORKS",
AI659="No root CAuse","No root cause",
AI659="ODU HS","ACTIVE",
AI659="IP &amp; VLAN","ACTIVE",
AI659="Warehouse HUAWEI","SPARE-ISSUE",
AI659="SPARE-HS","SPARE-ISSUE",
AI659="Power Telco","ACTIVE", AI659="no impacts","no impacts"
),"")</f>
        <v>no impacts</v>
      </c>
      <c r="AK659" s="23" t="s">
        <v>5537</v>
      </c>
      <c r="AL659" s="23" t="str">
        <f t="shared" ref="AL659:AL722" si="21">B659</f>
        <v>CTR_622</v>
      </c>
      <c r="AN659" s="9" t="s">
        <v>5537</v>
      </c>
      <c r="AO659" s="23" t="str">
        <f>_xlfn.XLOOKUP(B659,'INCIDENT-05-03-2026'!E:E,'INCIDENT-05-03-2026'!F:F,"")</f>
        <v/>
      </c>
      <c r="AP659" s="7" t="s">
        <v>5537</v>
      </c>
      <c r="AQ659" s="6"/>
      <c r="AR659" s="7"/>
      <c r="AS659" s="3" t="str">
        <f>_xlfn.XLOOKUP(B659,'[3]tt num | region | site id'!$C:$C,'[3]tt num | region | site id'!$Q:$Q,"")</f>
        <v/>
      </c>
      <c r="AT659" s="24" t="str">
        <f>_xlfn.XLOOKUP(B659,'[4]Cells Huawei 03052026 12h'!$B:$B,'[4]Cells Huawei 03052026 12h'!$T:$T,"")</f>
        <v/>
      </c>
      <c r="AU659" s="24" t="str">
        <f>_xlfn.XLOOKUP(B659,'[5]cells down 02052026 8h50'!$B:$B,'[5]cells down 02052026 8h50'!$R:$R,"")</f>
        <v/>
      </c>
      <c r="AV659" s="24" t="str">
        <f>_xlfn.XLOOKUP(B659,'[5]cells down 02052026 13h50'!$B:$B,'[5]cells down 02052026 13h50'!$R:$R,"")</f>
        <v/>
      </c>
      <c r="AW659" s="24" t="str">
        <f>_xlfn.XLOOKUP(B659,'[5]cells down 02052026 13h50'!$B:$B,'[5]cells down 02052026 13h50'!$R:$R,"")</f>
        <v/>
      </c>
      <c r="AX659" s="24" t="str">
        <f>_xlfn.XLOOKUP(B659,'[6]cell downs 03052026 8h40 '!$B:$B,'[6]cell downs 03052026 8h40 '!$R:$R,"")</f>
        <v/>
      </c>
      <c r="AY659" s="24" t="str">
        <f>_xlfn.XLOOKUP(B659,'[7]ALL SITES DOWN'!$D:$D,'[7]ALL SITES DOWN'!$J:$J,"")</f>
        <v/>
      </c>
      <c r="AZ659" s="24" t="str">
        <f>_xlfn.XLOOKUP(B659,'[8]ALL SITES DOWN'!$D:$D,'[8]ALL SITES DOWN'!$J:$J,"")</f>
        <v/>
      </c>
      <c r="BA659" s="9" t="str">
        <f>_xlfn.XLOOKUP(B659,[9]sheet1!$AC:$AC,[9]sheet1!$AF:$AF,"")</f>
        <v/>
      </c>
      <c r="BB659" s="14" t="s">
        <v>5537</v>
      </c>
      <c r="BC659" s="14" t="s">
        <v>5537</v>
      </c>
      <c r="BD659" s="14" t="str">
        <f>_xlfn.XLOOKUP(B659,'[10]cell downs 18042026 17h'!$B:$B,'[10]cell downs 18042026 17h'!$B:$B,"")</f>
        <v/>
      </c>
      <c r="BE659" s="14" t="str">
        <f>_xlfn.XLOOKUP(B659,'[11]Cells Huawei 19042026 15h'!$B:$B,'[11]Cells Huawei 19042026 15h'!$B:$B,"")</f>
        <v/>
      </c>
      <c r="BF659" s="9" t="str">
        <f>_xlfn.XLOOKUP(B659,'[12]cells down 19042026 9H40'!$B:$B,'[12]cells down 19042026 9H40'!$B:$B,"")</f>
        <v/>
      </c>
      <c r="BG659" s="9" t="s">
        <v>3302</v>
      </c>
      <c r="BH659" s="9" t="s">
        <v>5537</v>
      </c>
    </row>
    <row r="660" spans="1:60" s="9" customFormat="1" x14ac:dyDescent="0.3">
      <c r="A660" s="1" t="s">
        <v>178</v>
      </c>
      <c r="B660" s="8" t="s">
        <v>179</v>
      </c>
      <c r="C660" s="3" t="str">
        <f>_xlfn.XLOOKUP(B660,'[1]daily break down'!$D:$D,'[1]daily break down'!$E:$E,"")</f>
        <v>SUD-OUEST</v>
      </c>
      <c r="D660" s="1" t="s">
        <v>18</v>
      </c>
      <c r="E660" s="1"/>
      <c r="F660" s="3" t="s">
        <v>13</v>
      </c>
      <c r="G660" s="1" t="s">
        <v>14</v>
      </c>
      <c r="H660" s="40" t="str">
        <f>_xlfn.XLOOKUP(B660,[2]CALCULATION!$B:$B,[2]CALCULATION!$H:$H,"")</f>
        <v>Huawei</v>
      </c>
      <c r="I660" s="34">
        <v>0.34287938065193635</v>
      </c>
      <c r="J660" s="34">
        <v>0.75050009559601982</v>
      </c>
      <c r="K660" s="34">
        <v>0</v>
      </c>
      <c r="L660" s="34">
        <v>0</v>
      </c>
      <c r="M660" s="34">
        <v>0</v>
      </c>
      <c r="N660" s="34">
        <v>0</v>
      </c>
      <c r="O660" s="34">
        <v>0</v>
      </c>
      <c r="P660" s="34">
        <v>0</v>
      </c>
      <c r="Q660" s="34">
        <v>7.2232067185453424E-3</v>
      </c>
      <c r="R660" s="34">
        <v>4.4679724797607525</v>
      </c>
      <c r="S660" s="35">
        <v>0</v>
      </c>
      <c r="T660" s="35">
        <v>0</v>
      </c>
      <c r="U660" s="35">
        <v>7.5620732065758639E-3</v>
      </c>
      <c r="V660" s="35">
        <v>0.27171741816552664</v>
      </c>
      <c r="W660" s="35">
        <v>0</v>
      </c>
      <c r="X660" s="35">
        <v>0.19936050543185146</v>
      </c>
      <c r="Y660" s="35">
        <v>1.8129000408066591</v>
      </c>
      <c r="Z660" s="35">
        <v>0</v>
      </c>
      <c r="AA660" s="35">
        <v>0</v>
      </c>
      <c r="AB660" s="35">
        <v>0</v>
      </c>
      <c r="AC660" s="35">
        <v>0</v>
      </c>
      <c r="AD660" s="35">
        <v>0</v>
      </c>
      <c r="AE660" s="58" t="s">
        <v>5560</v>
      </c>
      <c r="AF660" s="58"/>
      <c r="AG660" s="57" t="str" cm="1">
        <f t="array" ref="AG660">IFERROR(_xlfn.IFS(
AI660="MPR ISSUE","PDH",
AI660="BSS Hardware Issue","BSS",
AI660="Sites strategiques, MLL, Pylone, etc.","ENVTECH",
AI660="AKTIVCO DEFAUT GE &amp; POWER Cabinet","AKTIVCO",
AI660="AKTIVCO Coupure ENEO &amp; Baisse de tension","AKTIVCO GRID ONLY",
AI660="Coupure ENEO &amp; Baisse de tension","IHS GRID ONLY",
AI660="Defaut GE &amp; POWER Cabinet","IHS",
AI660="Sharing","Partners",
AI660="Sites strategiques &amp; DataCenter","SST &amp; DC",
AI660="Exclu","Exclu",
AI660="SAT","SAT",
AI660="SPARE-ISSUE","SPARE-ISSUE",
AI660="Fiber CAmtel","TRANS_FO_CAMTEL",
AI660="Fiber AOF","Fiber AOF",
AI660="Projet OCM (HUAWEI)","TRAVAUX-HUAWEI",
AI660="Projet OCM (NOKIA)","TRAVAUX-NOKIA",
AI660="ACCESS-ISSUE","ACCESS-ISSUE",
AI660="Projet OCM (ZTE, NOKIA, autres projets)","TRAVAUX OCM",
AI660="No root CAuse","No root cause",
AI660="ODU HS","PDH",
AI660="IP &amp; VLAN","PDH",
AI660="Warehouse HUAWEI","SPARE-ISSUE",
AI660="SPARE-HS","SPARE-ISSUE",
AI660="Power Telco","BSS",AI660="no impacts","no impacts"
),"")</f>
        <v>no impacts</v>
      </c>
      <c r="AH660" s="57" t="str" cm="1">
        <f t="array" ref="AH660">IFERROR(_xlfn.IFS(
AI660="MPR ISSUE","TX ISSUE",
AI660="BSS Hardware Issue","RAN ISSUE",
AI660="Sites strategiques, MLL, Pylone, etc.","ENVTECH",
AI660="AKTIVCO DEFAUT GE &amp; POWER Cabinet","POWER ISSUE",
AI660="AKTIVCO Coupure ENEO &amp; Baisse de tension","POWER ISSUE",
AI660="Coupure ENEO &amp; Baisse de tension","POWER ISSUE",
AI660="Defaut GE &amp; POWER Cabinet","POWER ISSUE",
AI660="Sharing","POWER ISSUE",
AI660="Sites strategiques &amp; DataCenter","POWER ISSUE",
AI660="Exclu","Exclu",
AI660="SAT","TX ISSUE",
AI660="SPARE-ISSUE","SPARE-ISSUE",
AI660="Fiber CAmtel","TX ISSUE",
AI660="Fiber AOF","TX ISSUE",
AI660="Projet OCM (HUAWEI)","TRAVAUX-HUAWEI",
AI660="Projet OCM (NOKIA)","TRAVAUX -NOKIA",
AI660="ACCESS-ISSUE","ACCESS-ISSUE",
AI660="Projet OCM (ZTE, NOKIA, autres projets)","TRAVAUX OCM",
AI660="No root CAuse","No root cause",
AI660="ODU HS","TX ISSUE",
AI660="IP &amp; VLAN","TX ISSUE",
AI660="Warehouse HUAWEI","SPARE-ISSUE",
AI660="SPARE-HS","SPARE-ISSUE",
AI660="Power Telco","RAN ISSUE",AI660="no impacts","no impacts"
),"")</f>
        <v>no impacts</v>
      </c>
      <c r="AI660" s="85" t="s">
        <v>5998</v>
      </c>
      <c r="AJ660" s="57" t="str" cm="1">
        <f t="array" ref="AJ660">IFERROR(_xlfn.IFS(
AI660="MPR ISSUE","ACTIVE",
AI660="BSS Hardware Issue","ACTIVE",
AI660="Sites strategiques, MLL, Pylone, etc.","PASSIVE",
AI660="AKTIVCO DEFAUT GE &amp; POWER Cabinet","PASSIVE",
AI660="AKTIVCO Coupure ENEO &amp; Baisse de tension","PASSIVE",
AI660="Coupure ENEO &amp; Baisse de tension","PASSIVE",
AI660="Defaut GE &amp; POWER Cabinet","PASSIVE",
AI660="Sharing","PASSIVE",
AI660="Sites strategiques &amp; DataCenter","PASSIVE",
AI660="Exclu","Exclu",
AI660="SAT","ACTIVE",
AI660="SPARE-ISSUE","SPARE-ISSUE",
AI660="Fiber CAmtel","ACTIVE",
AI660="Fiber AOF","ACTIVE",
AI660="Projet OCM (HUAWEI)","PLANNED WORKS",
AI660="Projet OCM (NOKIA)","PLANNED WORKS",
AI660="ACCESS-ISSUE","ACCESS-ISSUE",
AI660="Projet OCM (ZTE, NOKIA, autres projets)","PLANNED WORKS",
AI660="No root CAuse","No root cause",
AI660="ODU HS","ACTIVE",
AI660="IP &amp; VLAN","ACTIVE",
AI660="Warehouse HUAWEI","SPARE-ISSUE",
AI660="SPARE-HS","SPARE-ISSUE",
AI660="Power Telco","ACTIVE", AI660="no impacts","no impacts"
),"")</f>
        <v>no impacts</v>
      </c>
      <c r="AK660" s="23" t="s">
        <v>5537</v>
      </c>
      <c r="AL660" s="23" t="str">
        <f t="shared" si="21"/>
        <v>SUO_228</v>
      </c>
      <c r="AN660" s="9" t="s">
        <v>5537</v>
      </c>
      <c r="AO660" s="23" t="str">
        <f>_xlfn.XLOOKUP(B660,'INCIDENT-05-03-2026'!E:E,'INCIDENT-05-03-2026'!F:F,"")</f>
        <v/>
      </c>
      <c r="AP660" s="7" t="s">
        <v>5537</v>
      </c>
      <c r="AQ660" s="6"/>
      <c r="AR660" s="7"/>
      <c r="AS660" s="3" t="str">
        <f>_xlfn.XLOOKUP(B660,'[3]tt num | region | site id'!$C:$C,'[3]tt num | region | site id'!$Q:$Q,"")</f>
        <v/>
      </c>
      <c r="AT660" s="24" t="str">
        <f>_xlfn.XLOOKUP(B660,'[4]Cells Huawei 03052026 12h'!$B:$B,'[4]Cells Huawei 03052026 12h'!$T:$T,"")</f>
        <v/>
      </c>
      <c r="AU660" s="24" t="str">
        <f>_xlfn.XLOOKUP(B660,'[5]cells down 02052026 8h50'!$B:$B,'[5]cells down 02052026 8h50'!$R:$R,"")</f>
        <v/>
      </c>
      <c r="AV660" s="24" t="str">
        <f>_xlfn.XLOOKUP(B660,'[5]cells down 02052026 13h50'!$B:$B,'[5]cells down 02052026 13h50'!$R:$R,"")</f>
        <v/>
      </c>
      <c r="AW660" s="24" t="str">
        <f>_xlfn.XLOOKUP(B660,'[5]cells down 02052026 13h50'!$B:$B,'[5]cells down 02052026 13h50'!$R:$R,"")</f>
        <v/>
      </c>
      <c r="AX660" s="24" t="str">
        <f>_xlfn.XLOOKUP(B660,'[6]cell downs 03052026 8h40 '!$B:$B,'[6]cell downs 03052026 8h40 '!$R:$R,"")</f>
        <v/>
      </c>
      <c r="AY660" s="24" t="str">
        <f>_xlfn.XLOOKUP(B660,'[7]ALL SITES DOWN'!$D:$D,'[7]ALL SITES DOWN'!$J:$J,"")</f>
        <v/>
      </c>
      <c r="AZ660" s="24" t="str">
        <f>_xlfn.XLOOKUP(B660,'[8]ALL SITES DOWN'!$D:$D,'[8]ALL SITES DOWN'!$J:$J,"")</f>
        <v/>
      </c>
      <c r="BA660" s="9" t="str">
        <f>_xlfn.XLOOKUP(B660,[9]sheet1!$AC:$AC,[9]sheet1!$AF:$AF,"")</f>
        <v/>
      </c>
      <c r="BB660" s="14" t="s">
        <v>5537</v>
      </c>
      <c r="BC660" s="14" t="s">
        <v>5537</v>
      </c>
      <c r="BD660" s="14" t="str">
        <f>_xlfn.XLOOKUP(B660,'[10]cell downs 18042026 17h'!$B:$B,'[10]cell downs 18042026 17h'!$B:$B,"")</f>
        <v/>
      </c>
      <c r="BE660" s="14" t="str">
        <f>_xlfn.XLOOKUP(B660,'[11]Cells Huawei 19042026 15h'!$B:$B,'[11]Cells Huawei 19042026 15h'!$B:$B,"")</f>
        <v/>
      </c>
      <c r="BF660" s="9" t="str">
        <f>_xlfn.XLOOKUP(B660,'[12]cells down 19042026 9H40'!$B:$B,'[12]cells down 19042026 9H40'!$B:$B,"")</f>
        <v/>
      </c>
      <c r="BG660" s="9" t="s">
        <v>5537</v>
      </c>
      <c r="BH660" s="9" t="s">
        <v>5537</v>
      </c>
    </row>
    <row r="661" spans="1:60" s="9" customFormat="1" x14ac:dyDescent="0.3">
      <c r="A661" s="1" t="s">
        <v>2536</v>
      </c>
      <c r="B661" s="8" t="s">
        <v>2537</v>
      </c>
      <c r="C661" s="3" t="str">
        <f>_xlfn.XLOOKUP(B661,'[1]daily break down'!$D:$D,'[1]daily break down'!$E:$E,"")</f>
        <v>Yaounde</v>
      </c>
      <c r="D661" s="1" t="s">
        <v>11</v>
      </c>
      <c r="E661" s="1" t="s">
        <v>12</v>
      </c>
      <c r="F661" s="3" t="s">
        <v>37</v>
      </c>
      <c r="G661" s="1" t="s">
        <v>38</v>
      </c>
      <c r="H661" s="42" t="str">
        <f>_xlfn.XLOOKUP(B661,[2]CALCULATION!$B:$B,[2]CALCULATION!$H:$H,"")</f>
        <v>ZTE</v>
      </c>
      <c r="I661" s="34">
        <v>0</v>
      </c>
      <c r="J661" s="34">
        <v>0</v>
      </c>
      <c r="K661" s="34">
        <v>5.3665750657044382E-2</v>
      </c>
      <c r="L661" s="34">
        <v>0</v>
      </c>
      <c r="M661" s="34">
        <v>0</v>
      </c>
      <c r="N661" s="34">
        <v>0</v>
      </c>
      <c r="O661" s="34">
        <v>0</v>
      </c>
      <c r="P661" s="34">
        <v>7.7010798069816486</v>
      </c>
      <c r="Q661" s="34">
        <v>26.205383768081202</v>
      </c>
      <c r="R661" s="34">
        <v>0</v>
      </c>
      <c r="S661" s="35">
        <v>0.31931924219465618</v>
      </c>
      <c r="T661" s="35">
        <v>0</v>
      </c>
      <c r="U661" s="35">
        <v>0.23103560452354641</v>
      </c>
      <c r="V661" s="35">
        <v>0</v>
      </c>
      <c r="W661" s="35">
        <v>0</v>
      </c>
      <c r="X661" s="35">
        <v>0</v>
      </c>
      <c r="Y661" s="35">
        <v>1.8079062188777888</v>
      </c>
      <c r="Z661" s="35">
        <v>0</v>
      </c>
      <c r="AA661" s="35">
        <v>0</v>
      </c>
      <c r="AB661" s="35">
        <v>0</v>
      </c>
      <c r="AC661" s="35">
        <v>0</v>
      </c>
      <c r="AD661" s="35">
        <v>0</v>
      </c>
      <c r="AE661" s="58" t="s">
        <v>5560</v>
      </c>
      <c r="AF661" s="58"/>
      <c r="AG661" s="57" t="str" cm="1">
        <f t="array" ref="AG661">IFERROR(_xlfn.IFS(
AI661="MPR ISSUE","PDH",
AI661="BSS Hardware Issue","BSS",
AI661="Sites strategiques, MLL, Pylone, etc.","ENVTECH",
AI661="AKTIVCO DEFAUT GE &amp; POWER Cabinet","AKTIVCO",
AI661="AKTIVCO Coupure ENEO &amp; Baisse de tension","AKTIVCO GRID ONLY",
AI661="Coupure ENEO &amp; Baisse de tension","IHS GRID ONLY",
AI661="Defaut GE &amp; POWER Cabinet","IHS",
AI661="Sharing","Partners",
AI661="Sites strategiques &amp; DataCenter","SST &amp; DC",
AI661="Exclu","Exclu",
AI661="SAT","SAT",
AI661="SPARE-ISSUE","SPARE-ISSUE",
AI661="Fiber CAmtel","TRANS_FO_CAMTEL",
AI661="Fiber AOF","Fiber AOF",
AI661="Projet OCM (HUAWEI)","TRAVAUX-HUAWEI",
AI661="Projet OCM (NOKIA)","TRAVAUX-NOKIA",
AI661="ACCESS-ISSUE","ACCESS-ISSUE",
AI661="Projet OCM (ZTE, NOKIA, autres projets)","TRAVAUX OCM",
AI661="No root CAuse","No root cause",
AI661="ODU HS","PDH",
AI661="IP &amp; VLAN","PDH",
AI661="Warehouse HUAWEI","SPARE-ISSUE",
AI661="SPARE-HS","SPARE-ISSUE",
AI661="Power Telco","BSS",AI661="no impacts","no impacts"
),"")</f>
        <v>no impacts</v>
      </c>
      <c r="AH661" s="57" t="str" cm="1">
        <f t="array" ref="AH661">IFERROR(_xlfn.IFS(
AI661="MPR ISSUE","TX ISSUE",
AI661="BSS Hardware Issue","RAN ISSUE",
AI661="Sites strategiques, MLL, Pylone, etc.","ENVTECH",
AI661="AKTIVCO DEFAUT GE &amp; POWER Cabinet","POWER ISSUE",
AI661="AKTIVCO Coupure ENEO &amp; Baisse de tension","POWER ISSUE",
AI661="Coupure ENEO &amp; Baisse de tension","POWER ISSUE",
AI661="Defaut GE &amp; POWER Cabinet","POWER ISSUE",
AI661="Sharing","POWER ISSUE",
AI661="Sites strategiques &amp; DataCenter","POWER ISSUE",
AI661="Exclu","Exclu",
AI661="SAT","TX ISSUE",
AI661="SPARE-ISSUE","SPARE-ISSUE",
AI661="Fiber CAmtel","TX ISSUE",
AI661="Fiber AOF","TX ISSUE",
AI661="Projet OCM (HUAWEI)","TRAVAUX-HUAWEI",
AI661="Projet OCM (NOKIA)","TRAVAUX -NOKIA",
AI661="ACCESS-ISSUE","ACCESS-ISSUE",
AI661="Projet OCM (ZTE, NOKIA, autres projets)","TRAVAUX OCM",
AI661="No root CAuse","No root cause",
AI661="ODU HS","TX ISSUE",
AI661="IP &amp; VLAN","TX ISSUE",
AI661="Warehouse HUAWEI","SPARE-ISSUE",
AI661="SPARE-HS","SPARE-ISSUE",
AI661="Power Telco","RAN ISSUE",AI661="no impacts","no impacts"
),"")</f>
        <v>no impacts</v>
      </c>
      <c r="AI661" s="85" t="s">
        <v>5998</v>
      </c>
      <c r="AJ661" s="57" t="str" cm="1">
        <f t="array" ref="AJ661">IFERROR(_xlfn.IFS(
AI661="MPR ISSUE","ACTIVE",
AI661="BSS Hardware Issue","ACTIVE",
AI661="Sites strategiques, MLL, Pylone, etc.","PASSIVE",
AI661="AKTIVCO DEFAUT GE &amp; POWER Cabinet","PASSIVE",
AI661="AKTIVCO Coupure ENEO &amp; Baisse de tension","PASSIVE",
AI661="Coupure ENEO &amp; Baisse de tension","PASSIVE",
AI661="Defaut GE &amp; POWER Cabinet","PASSIVE",
AI661="Sharing","PASSIVE",
AI661="Sites strategiques &amp; DataCenter","PASSIVE",
AI661="Exclu","Exclu",
AI661="SAT","ACTIVE",
AI661="SPARE-ISSUE","SPARE-ISSUE",
AI661="Fiber CAmtel","ACTIVE",
AI661="Fiber AOF","ACTIVE",
AI661="Projet OCM (HUAWEI)","PLANNED WORKS",
AI661="Projet OCM (NOKIA)","PLANNED WORKS",
AI661="ACCESS-ISSUE","ACCESS-ISSUE",
AI661="Projet OCM (ZTE, NOKIA, autres projets)","PLANNED WORKS",
AI661="No root CAuse","No root cause",
AI661="ODU HS","ACTIVE",
AI661="IP &amp; VLAN","ACTIVE",
AI661="Warehouse HUAWEI","SPARE-ISSUE",
AI661="SPARE-HS","SPARE-ISSUE",
AI661="Power Telco","ACTIVE", AI661="no impacts","no impacts"
),"")</f>
        <v>no impacts</v>
      </c>
      <c r="AK661" s="23" t="s">
        <v>5537</v>
      </c>
      <c r="AL661" s="23" t="str">
        <f t="shared" si="21"/>
        <v>CTR_168</v>
      </c>
      <c r="AN661" s="9" t="s">
        <v>5537</v>
      </c>
      <c r="AO661" s="23" t="str">
        <f>_xlfn.XLOOKUP(B661,'INCIDENT-05-03-2026'!E:E,'INCIDENT-05-03-2026'!F:F,"")</f>
        <v/>
      </c>
      <c r="AP661" s="7" t="s">
        <v>5537</v>
      </c>
      <c r="AQ661" s="6"/>
      <c r="AR661" s="7"/>
      <c r="AS661" s="3" t="str">
        <f>_xlfn.XLOOKUP(B661,'[3]tt num | region | site id'!$C:$C,'[3]tt num | region | site id'!$Q:$Q,"")</f>
        <v/>
      </c>
      <c r="AT661" s="24" t="str">
        <f>_xlfn.XLOOKUP(B661,'[4]Cells Huawei 03052026 12h'!$B:$B,'[4]Cells Huawei 03052026 12h'!$T:$T,"")</f>
        <v/>
      </c>
      <c r="AU661" s="24" t="str">
        <f>_xlfn.XLOOKUP(B661,'[5]cells down 02052026 8h50'!$B:$B,'[5]cells down 02052026 8h50'!$R:$R,"")</f>
        <v/>
      </c>
      <c r="AV661" s="24" t="str">
        <f>_xlfn.XLOOKUP(B661,'[5]cells down 02052026 13h50'!$B:$B,'[5]cells down 02052026 13h50'!$R:$R,"")</f>
        <v/>
      </c>
      <c r="AW661" s="24" t="str">
        <f>_xlfn.XLOOKUP(B661,'[5]cells down 02052026 13h50'!$B:$B,'[5]cells down 02052026 13h50'!$R:$R,"")</f>
        <v/>
      </c>
      <c r="AX661" s="24" t="str">
        <f>_xlfn.XLOOKUP(B661,'[6]cell downs 03052026 8h40 '!$B:$B,'[6]cell downs 03052026 8h40 '!$R:$R,"")</f>
        <v/>
      </c>
      <c r="AY661" s="24" t="str">
        <f>_xlfn.XLOOKUP(B661,'[7]ALL SITES DOWN'!$D:$D,'[7]ALL SITES DOWN'!$J:$J,"")</f>
        <v/>
      </c>
      <c r="AZ661" s="24" t="str">
        <f>_xlfn.XLOOKUP(B661,'[8]ALL SITES DOWN'!$D:$D,'[8]ALL SITES DOWN'!$J:$J,"")</f>
        <v/>
      </c>
      <c r="BA661" s="9" t="str">
        <f>_xlfn.XLOOKUP(B661,[9]sheet1!$AC:$AC,[9]sheet1!$AF:$AF,"")</f>
        <v/>
      </c>
      <c r="BB661" s="14" t="s">
        <v>5537</v>
      </c>
      <c r="BC661" s="14" t="s">
        <v>5537</v>
      </c>
      <c r="BD661" s="14" t="str">
        <f>_xlfn.XLOOKUP(B661,'[10]cell downs 18042026 17h'!$B:$B,'[10]cell downs 18042026 17h'!$B:$B,"")</f>
        <v/>
      </c>
      <c r="BE661" s="14" t="str">
        <f>_xlfn.XLOOKUP(B661,'[11]Cells Huawei 19042026 15h'!$B:$B,'[11]Cells Huawei 19042026 15h'!$B:$B,"")</f>
        <v/>
      </c>
      <c r="BF661" s="9" t="str">
        <f>_xlfn.XLOOKUP(B661,'[12]cells down 19042026 9H40'!$B:$B,'[12]cells down 19042026 9H40'!$B:$B,"")</f>
        <v/>
      </c>
      <c r="BG661" s="9" t="s">
        <v>2537</v>
      </c>
      <c r="BH661" s="9" t="s">
        <v>5537</v>
      </c>
    </row>
    <row r="662" spans="1:60" s="9" customFormat="1" x14ac:dyDescent="0.3">
      <c r="A662" s="1" t="s">
        <v>4462</v>
      </c>
      <c r="B662" s="8" t="s">
        <v>4463</v>
      </c>
      <c r="C662" s="3" t="str">
        <f>_xlfn.XLOOKUP(B662,'[1]daily break down'!$D:$D,'[1]daily break down'!$E:$E,"")</f>
        <v>SUD-OUEST</v>
      </c>
      <c r="D662" s="1" t="s">
        <v>11</v>
      </c>
      <c r="E662" s="1" t="s">
        <v>12</v>
      </c>
      <c r="F662" s="3" t="s">
        <v>13</v>
      </c>
      <c r="G662" s="1" t="s">
        <v>14</v>
      </c>
      <c r="H662" s="40" t="str">
        <f>_xlfn.XLOOKUP(B662,[2]CALCULATION!$B:$B,[2]CALCULATION!$H:$H,"")</f>
        <v>Huawei</v>
      </c>
      <c r="I662" s="34">
        <v>0</v>
      </c>
      <c r="J662" s="34">
        <v>8.0257852428281603E-4</v>
      </c>
      <c r="K662" s="34">
        <v>0</v>
      </c>
      <c r="L662" s="34">
        <v>0</v>
      </c>
      <c r="M662" s="34">
        <v>0</v>
      </c>
      <c r="N662" s="34">
        <v>0</v>
      </c>
      <c r="O662" s="34">
        <v>0</v>
      </c>
      <c r="P662" s="34">
        <v>1.6943324401526112E-3</v>
      </c>
      <c r="Q662" s="34">
        <v>2.675261747609386E-4</v>
      </c>
      <c r="R662" s="34">
        <v>3.3886648803052224E-3</v>
      </c>
      <c r="S662" s="35">
        <v>1.4205461529022665</v>
      </c>
      <c r="T662" s="35">
        <v>0</v>
      </c>
      <c r="U662" s="35">
        <v>0</v>
      </c>
      <c r="V662" s="35">
        <v>0</v>
      </c>
      <c r="W662" s="35">
        <v>0</v>
      </c>
      <c r="X662" s="35">
        <v>0</v>
      </c>
      <c r="Y662" s="35">
        <v>1.7939056823986332</v>
      </c>
      <c r="Z662" s="35">
        <v>0</v>
      </c>
      <c r="AA662" s="35">
        <v>0</v>
      </c>
      <c r="AB662" s="35">
        <v>0</v>
      </c>
      <c r="AC662" s="35">
        <v>0</v>
      </c>
      <c r="AD662" s="35">
        <v>0</v>
      </c>
      <c r="AE662" s="58" t="s">
        <v>5560</v>
      </c>
      <c r="AF662" s="58"/>
      <c r="AG662" s="57" t="str" cm="1">
        <f t="array" ref="AG662">IFERROR(_xlfn.IFS(
AI662="MPR ISSUE","PDH",
AI662="BSS Hardware Issue","BSS",
AI662="Sites strategiques, MLL, Pylone, etc.","ENVTECH",
AI662="AKTIVCO DEFAUT GE &amp; POWER Cabinet","AKTIVCO",
AI662="AKTIVCO Coupure ENEO &amp; Baisse de tension","AKTIVCO GRID ONLY",
AI662="Coupure ENEO &amp; Baisse de tension","IHS GRID ONLY",
AI662="Defaut GE &amp; POWER Cabinet","IHS",
AI662="Sharing","Partners",
AI662="Sites strategiques &amp; DataCenter","SST &amp; DC",
AI662="Exclu","Exclu",
AI662="SAT","SAT",
AI662="SPARE-ISSUE","SPARE-ISSUE",
AI662="Fiber CAmtel","TRANS_FO_CAMTEL",
AI662="Fiber AOF","Fiber AOF",
AI662="Projet OCM (HUAWEI)","TRAVAUX-HUAWEI",
AI662="Projet OCM (NOKIA)","TRAVAUX-NOKIA",
AI662="ACCESS-ISSUE","ACCESS-ISSUE",
AI662="Projet OCM (ZTE, NOKIA, autres projets)","TRAVAUX OCM",
AI662="No root CAuse","No root cause",
AI662="ODU HS","PDH",
AI662="IP &amp; VLAN","PDH",
AI662="Warehouse HUAWEI","SPARE-ISSUE",
AI662="SPARE-HS","SPARE-ISSUE",
AI662="Power Telco","BSS",AI662="no impacts","no impacts"
),"")</f>
        <v>no impacts</v>
      </c>
      <c r="AH662" s="57" t="str" cm="1">
        <f t="array" ref="AH662">IFERROR(_xlfn.IFS(
AI662="MPR ISSUE","TX ISSUE",
AI662="BSS Hardware Issue","RAN ISSUE",
AI662="Sites strategiques, MLL, Pylone, etc.","ENVTECH",
AI662="AKTIVCO DEFAUT GE &amp; POWER Cabinet","POWER ISSUE",
AI662="AKTIVCO Coupure ENEO &amp; Baisse de tension","POWER ISSUE",
AI662="Coupure ENEO &amp; Baisse de tension","POWER ISSUE",
AI662="Defaut GE &amp; POWER Cabinet","POWER ISSUE",
AI662="Sharing","POWER ISSUE",
AI662="Sites strategiques &amp; DataCenter","POWER ISSUE",
AI662="Exclu","Exclu",
AI662="SAT","TX ISSUE",
AI662="SPARE-ISSUE","SPARE-ISSUE",
AI662="Fiber CAmtel","TX ISSUE",
AI662="Fiber AOF","TX ISSUE",
AI662="Projet OCM (HUAWEI)","TRAVAUX-HUAWEI",
AI662="Projet OCM (NOKIA)","TRAVAUX -NOKIA",
AI662="ACCESS-ISSUE","ACCESS-ISSUE",
AI662="Projet OCM (ZTE, NOKIA, autres projets)","TRAVAUX OCM",
AI662="No root CAuse","No root cause",
AI662="ODU HS","TX ISSUE",
AI662="IP &amp; VLAN","TX ISSUE",
AI662="Warehouse HUAWEI","SPARE-ISSUE",
AI662="SPARE-HS","SPARE-ISSUE",
AI662="Power Telco","RAN ISSUE",AI662="no impacts","no impacts"
),"")</f>
        <v>no impacts</v>
      </c>
      <c r="AI662" s="85" t="s">
        <v>5998</v>
      </c>
      <c r="AJ662" s="57" t="str" cm="1">
        <f t="array" ref="AJ662">IFERROR(_xlfn.IFS(
AI662="MPR ISSUE","ACTIVE",
AI662="BSS Hardware Issue","ACTIVE",
AI662="Sites strategiques, MLL, Pylone, etc.","PASSIVE",
AI662="AKTIVCO DEFAUT GE &amp; POWER Cabinet","PASSIVE",
AI662="AKTIVCO Coupure ENEO &amp; Baisse de tension","PASSIVE",
AI662="Coupure ENEO &amp; Baisse de tension","PASSIVE",
AI662="Defaut GE &amp; POWER Cabinet","PASSIVE",
AI662="Sharing","PASSIVE",
AI662="Sites strategiques &amp; DataCenter","PASSIVE",
AI662="Exclu","Exclu",
AI662="SAT","ACTIVE",
AI662="SPARE-ISSUE","SPARE-ISSUE",
AI662="Fiber CAmtel","ACTIVE",
AI662="Fiber AOF","ACTIVE",
AI662="Projet OCM (HUAWEI)","PLANNED WORKS",
AI662="Projet OCM (NOKIA)","PLANNED WORKS",
AI662="ACCESS-ISSUE","ACCESS-ISSUE",
AI662="Projet OCM (ZTE, NOKIA, autres projets)","PLANNED WORKS",
AI662="No root CAuse","No root cause",
AI662="ODU HS","ACTIVE",
AI662="IP &amp; VLAN","ACTIVE",
AI662="Warehouse HUAWEI","SPARE-ISSUE",
AI662="SPARE-HS","SPARE-ISSUE",
AI662="Power Telco","ACTIVE", AI662="no impacts","no impacts"
),"")</f>
        <v>no impacts</v>
      </c>
      <c r="AK662" s="23" t="s">
        <v>5537</v>
      </c>
      <c r="AL662" s="23" t="str">
        <f t="shared" si="21"/>
        <v>SUO_184</v>
      </c>
      <c r="AN662" s="9" t="s">
        <v>5537</v>
      </c>
      <c r="AO662" s="23" t="str">
        <f>_xlfn.XLOOKUP(B662,'INCIDENT-05-03-2026'!E:E,'INCIDENT-05-03-2026'!F:F,"")</f>
        <v/>
      </c>
      <c r="AP662" s="7" t="s">
        <v>5537</v>
      </c>
      <c r="AQ662" s="6"/>
      <c r="AR662" s="7"/>
      <c r="AS662" s="3" t="str">
        <f>_xlfn.XLOOKUP(B662,'[3]tt num | region | site id'!$C:$C,'[3]tt num | region | site id'!$Q:$Q,"")</f>
        <v/>
      </c>
      <c r="AT662" s="24" t="str">
        <f>_xlfn.XLOOKUP(B662,'[4]Cells Huawei 03052026 12h'!$B:$B,'[4]Cells Huawei 03052026 12h'!$T:$T,"")</f>
        <v/>
      </c>
      <c r="AU662" s="24" t="str">
        <f>_xlfn.XLOOKUP(B662,'[5]cells down 02052026 8h50'!$B:$B,'[5]cells down 02052026 8h50'!$R:$R,"")</f>
        <v/>
      </c>
      <c r="AV662" s="24" t="str">
        <f>_xlfn.XLOOKUP(B662,'[5]cells down 02052026 13h50'!$B:$B,'[5]cells down 02052026 13h50'!$R:$R,"")</f>
        <v/>
      </c>
      <c r="AW662" s="24" t="str">
        <f>_xlfn.XLOOKUP(B662,'[5]cells down 02052026 13h50'!$B:$B,'[5]cells down 02052026 13h50'!$R:$R,"")</f>
        <v/>
      </c>
      <c r="AX662" s="24" t="str">
        <f>_xlfn.XLOOKUP(B662,'[6]cell downs 03052026 8h40 '!$B:$B,'[6]cell downs 03052026 8h40 '!$R:$R,"")</f>
        <v/>
      </c>
      <c r="AY662" s="24" t="str">
        <f>_xlfn.XLOOKUP(B662,'[7]ALL SITES DOWN'!$D:$D,'[7]ALL SITES DOWN'!$J:$J,"")</f>
        <v/>
      </c>
      <c r="AZ662" s="24" t="str">
        <f>_xlfn.XLOOKUP(B662,'[8]ALL SITES DOWN'!$D:$D,'[8]ALL SITES DOWN'!$J:$J,"")</f>
        <v/>
      </c>
      <c r="BA662" s="9" t="str">
        <f>_xlfn.XLOOKUP(B662,[9]sheet1!$AC:$AC,[9]sheet1!$AF:$AF,"")</f>
        <v/>
      </c>
      <c r="BB662" s="14" t="s">
        <v>5537</v>
      </c>
      <c r="BC662" s="14" t="s">
        <v>5537</v>
      </c>
      <c r="BD662" s="14" t="str">
        <f>_xlfn.XLOOKUP(B662,'[10]cell downs 18042026 17h'!$B:$B,'[10]cell downs 18042026 17h'!$B:$B,"")</f>
        <v/>
      </c>
      <c r="BE662" s="14" t="str">
        <f>_xlfn.XLOOKUP(B662,'[11]Cells Huawei 19042026 15h'!$B:$B,'[11]Cells Huawei 19042026 15h'!$B:$B,"")</f>
        <v/>
      </c>
      <c r="BF662" s="9" t="str">
        <f>_xlfn.XLOOKUP(B662,'[12]cells down 19042026 9H40'!$B:$B,'[12]cells down 19042026 9H40'!$B:$B,"")</f>
        <v/>
      </c>
      <c r="BG662" s="9" t="s">
        <v>4463</v>
      </c>
      <c r="BH662" s="9" t="s">
        <v>5537</v>
      </c>
    </row>
    <row r="663" spans="1:60" s="9" customFormat="1" ht="36" customHeight="1" x14ac:dyDescent="0.3">
      <c r="A663" s="1" t="s">
        <v>2128</v>
      </c>
      <c r="B663" s="8" t="s">
        <v>2129</v>
      </c>
      <c r="C663" s="3" t="str">
        <f>_xlfn.XLOOKUP(B663,'[1]daily break down'!$D:$D,'[1]daily break down'!$E:$E,"")</f>
        <v>CENTRE</v>
      </c>
      <c r="D663" s="1" t="s">
        <v>21</v>
      </c>
      <c r="E663" s="1" t="s">
        <v>36</v>
      </c>
      <c r="F663" s="3" t="s">
        <v>37</v>
      </c>
      <c r="G663" s="1" t="s">
        <v>2128</v>
      </c>
      <c r="H663" s="42" t="str">
        <f>_xlfn.XLOOKUP(B663,[2]CALCULATION!$B:$B,[2]CALCULATION!$H:$H,"")</f>
        <v>ZTE</v>
      </c>
      <c r="I663" s="34">
        <v>0</v>
      </c>
      <c r="J663" s="34">
        <v>0</v>
      </c>
      <c r="K663" s="34">
        <v>5.2845337054444705E-2</v>
      </c>
      <c r="L663" s="34">
        <v>0</v>
      </c>
      <c r="M663" s="34">
        <v>0</v>
      </c>
      <c r="N663" s="34">
        <v>0</v>
      </c>
      <c r="O663" s="34">
        <v>0</v>
      </c>
      <c r="P663" s="34">
        <v>7.6998848567343856</v>
      </c>
      <c r="Q663" s="34">
        <v>26.056692720149073</v>
      </c>
      <c r="R663" s="34">
        <v>0</v>
      </c>
      <c r="S663" s="35">
        <v>0.31553820559136875</v>
      </c>
      <c r="T663" s="35">
        <v>0</v>
      </c>
      <c r="U663" s="35">
        <v>0.24384119075543681</v>
      </c>
      <c r="V663" s="35">
        <v>0</v>
      </c>
      <c r="W663" s="35">
        <v>0</v>
      </c>
      <c r="X663" s="35">
        <v>4.5207464765019276</v>
      </c>
      <c r="Y663" s="35">
        <v>1.7928712478562236</v>
      </c>
      <c r="Z663" s="35">
        <v>8.4150714972619571</v>
      </c>
      <c r="AA663" s="35">
        <v>0</v>
      </c>
      <c r="AB663" s="35">
        <v>0</v>
      </c>
      <c r="AC663" s="35">
        <v>0</v>
      </c>
      <c r="AD663" s="35">
        <v>0</v>
      </c>
      <c r="AE663" s="58" t="s">
        <v>5560</v>
      </c>
      <c r="AF663" s="58"/>
      <c r="AG663" s="57" t="str" cm="1">
        <f t="array" ref="AG663">IFERROR(_xlfn.IFS(
AI663="MPR ISSUE","PDH",
AI663="BSS Hardware Issue","BSS",
AI663="Sites strategiques, MLL, Pylone, etc.","ENVTECH",
AI663="AKTIVCO DEFAUT GE &amp; POWER Cabinet","AKTIVCO",
AI663="AKTIVCO Coupure ENEO &amp; Baisse de tension","AKTIVCO GRID ONLY",
AI663="Coupure ENEO &amp; Baisse de tension","IHS GRID ONLY",
AI663="Defaut GE &amp; POWER Cabinet","IHS",
AI663="Sharing","Partners",
AI663="Sites strategiques &amp; DataCenter","SST &amp; DC",
AI663="Exclu","Exclu",
AI663="SAT","SAT",
AI663="SPARE-ISSUE","SPARE-ISSUE",
AI663="Fiber CAmtel","TRANS_FO_CAMTEL",
AI663="Fiber AOF","Fiber AOF",
AI663="Projet OCM (HUAWEI)","TRAVAUX-HUAWEI",
AI663="Projet OCM (NOKIA)","TRAVAUX-NOKIA",
AI663="ACCESS-ISSUE","ACCESS-ISSUE",
AI663="Projet OCM (ZTE, NOKIA, autres projets)","TRAVAUX OCM",
AI663="No root CAuse","No root cause",
AI663="ODU HS","PDH",
AI663="IP &amp; VLAN","PDH",
AI663="Warehouse HUAWEI","SPARE-ISSUE",
AI663="SPARE-HS","SPARE-ISSUE",
AI663="Power Telco","BSS",AI663="no impacts","no impacts"
),"")</f>
        <v>no impacts</v>
      </c>
      <c r="AH663" s="57" t="str" cm="1">
        <f t="array" ref="AH663">IFERROR(_xlfn.IFS(
AI663="MPR ISSUE","TX ISSUE",
AI663="BSS Hardware Issue","RAN ISSUE",
AI663="Sites strategiques, MLL, Pylone, etc.","ENVTECH",
AI663="AKTIVCO DEFAUT GE &amp; POWER Cabinet","POWER ISSUE",
AI663="AKTIVCO Coupure ENEO &amp; Baisse de tension","POWER ISSUE",
AI663="Coupure ENEO &amp; Baisse de tension","POWER ISSUE",
AI663="Defaut GE &amp; POWER Cabinet","POWER ISSUE",
AI663="Sharing","POWER ISSUE",
AI663="Sites strategiques &amp; DataCenter","POWER ISSUE",
AI663="Exclu","Exclu",
AI663="SAT","TX ISSUE",
AI663="SPARE-ISSUE","SPARE-ISSUE",
AI663="Fiber CAmtel","TX ISSUE",
AI663="Fiber AOF","TX ISSUE",
AI663="Projet OCM (HUAWEI)","TRAVAUX-HUAWEI",
AI663="Projet OCM (NOKIA)","TRAVAUX -NOKIA",
AI663="ACCESS-ISSUE","ACCESS-ISSUE",
AI663="Projet OCM (ZTE, NOKIA, autres projets)","TRAVAUX OCM",
AI663="No root CAuse","No root cause",
AI663="ODU HS","TX ISSUE",
AI663="IP &amp; VLAN","TX ISSUE",
AI663="Warehouse HUAWEI","SPARE-ISSUE",
AI663="SPARE-HS","SPARE-ISSUE",
AI663="Power Telco","RAN ISSUE",AI663="no impacts","no impacts"
),"")</f>
        <v>no impacts</v>
      </c>
      <c r="AI663" s="85" t="s">
        <v>5998</v>
      </c>
      <c r="AJ663" s="57" t="str" cm="1">
        <f t="array" ref="AJ663">IFERROR(_xlfn.IFS(
AI663="MPR ISSUE","ACTIVE",
AI663="BSS Hardware Issue","ACTIVE",
AI663="Sites strategiques, MLL, Pylone, etc.","PASSIVE",
AI663="AKTIVCO DEFAUT GE &amp; POWER Cabinet","PASSIVE",
AI663="AKTIVCO Coupure ENEO &amp; Baisse de tension","PASSIVE",
AI663="Coupure ENEO &amp; Baisse de tension","PASSIVE",
AI663="Defaut GE &amp; POWER Cabinet","PASSIVE",
AI663="Sharing","PASSIVE",
AI663="Sites strategiques &amp; DataCenter","PASSIVE",
AI663="Exclu","Exclu",
AI663="SAT","ACTIVE",
AI663="SPARE-ISSUE","SPARE-ISSUE",
AI663="Fiber CAmtel","ACTIVE",
AI663="Fiber AOF","ACTIVE",
AI663="Projet OCM (HUAWEI)","PLANNED WORKS",
AI663="Projet OCM (NOKIA)","PLANNED WORKS",
AI663="ACCESS-ISSUE","ACCESS-ISSUE",
AI663="Projet OCM (ZTE, NOKIA, autres projets)","PLANNED WORKS",
AI663="No root CAuse","No root cause",
AI663="ODU HS","ACTIVE",
AI663="IP &amp; VLAN","ACTIVE",
AI663="Warehouse HUAWEI","SPARE-ISSUE",
AI663="SPARE-HS","SPARE-ISSUE",
AI663="Power Telco","ACTIVE", AI663="no impacts","no impacts"
),"")</f>
        <v>no impacts</v>
      </c>
      <c r="AK663" s="23" t="s">
        <v>5537</v>
      </c>
      <c r="AL663" s="23" t="str">
        <f t="shared" si="21"/>
        <v>CTR_659</v>
      </c>
      <c r="AN663" s="9" t="s">
        <v>5537</v>
      </c>
      <c r="AO663" s="23" t="str">
        <f>_xlfn.XLOOKUP(B663,'INCIDENT-05-03-2026'!E:E,'INCIDENT-05-03-2026'!F:F,"")</f>
        <v/>
      </c>
      <c r="AP663" s="7" t="s">
        <v>5537</v>
      </c>
      <c r="AQ663" s="6"/>
      <c r="AR663" s="7"/>
      <c r="AS663" s="3" t="str">
        <f>_xlfn.XLOOKUP(B663,'[3]tt num | region | site id'!$C:$C,'[3]tt num | region | site id'!$Q:$Q,"")</f>
        <v/>
      </c>
      <c r="AT663" s="24" t="str">
        <f>_xlfn.XLOOKUP(B663,'[4]Cells Huawei 03052026 12h'!$B:$B,'[4]Cells Huawei 03052026 12h'!$T:$T,"")</f>
        <v/>
      </c>
      <c r="AU663" s="24" t="str">
        <f>_xlfn.XLOOKUP(B663,'[5]cells down 02052026 8h50'!$B:$B,'[5]cells down 02052026 8h50'!$R:$R,"")</f>
        <v/>
      </c>
      <c r="AV663" s="24" t="str">
        <f>_xlfn.XLOOKUP(B663,'[5]cells down 02052026 13h50'!$B:$B,'[5]cells down 02052026 13h50'!$R:$R,"")</f>
        <v/>
      </c>
      <c r="AW663" s="24" t="str">
        <f>_xlfn.XLOOKUP(B663,'[5]cells down 02052026 13h50'!$B:$B,'[5]cells down 02052026 13h50'!$R:$R,"")</f>
        <v/>
      </c>
      <c r="AX663" s="24" t="str">
        <f>_xlfn.XLOOKUP(B663,'[6]cell downs 03052026 8h40 '!$B:$B,'[6]cell downs 03052026 8h40 '!$R:$R,"")</f>
        <v/>
      </c>
      <c r="AY663" s="24" t="str">
        <f>_xlfn.XLOOKUP(B663,'[7]ALL SITES DOWN'!$D:$D,'[7]ALL SITES DOWN'!$J:$J,"")</f>
        <v/>
      </c>
      <c r="AZ663" s="24" t="str">
        <f>_xlfn.XLOOKUP(B663,'[8]ALL SITES DOWN'!$D:$D,'[8]ALL SITES DOWN'!$J:$J,"")</f>
        <v/>
      </c>
      <c r="BA663" s="9" t="str">
        <f>_xlfn.XLOOKUP(B663,[9]sheet1!$AC:$AC,[9]sheet1!$AF:$AF,"")</f>
        <v/>
      </c>
      <c r="BB663" s="14" t="s">
        <v>5537</v>
      </c>
      <c r="BC663" s="14" t="s">
        <v>5537</v>
      </c>
      <c r="BD663" s="14" t="str">
        <f>_xlfn.XLOOKUP(B663,'[10]cell downs 18042026 17h'!$B:$B,'[10]cell downs 18042026 17h'!$B:$B,"")</f>
        <v/>
      </c>
      <c r="BE663" s="14" t="str">
        <f>_xlfn.XLOOKUP(B663,'[11]Cells Huawei 19042026 15h'!$B:$B,'[11]Cells Huawei 19042026 15h'!$B:$B,"")</f>
        <v/>
      </c>
      <c r="BF663" s="9" t="str">
        <f>_xlfn.XLOOKUP(B663,'[12]cells down 19042026 9H40'!$B:$B,'[12]cells down 19042026 9H40'!$B:$B,"")</f>
        <v/>
      </c>
      <c r="BG663" s="9" t="s">
        <v>5537</v>
      </c>
      <c r="BH663" s="9" t="s">
        <v>318</v>
      </c>
    </row>
    <row r="664" spans="1:60" s="9" customFormat="1" x14ac:dyDescent="0.3">
      <c r="A664" s="1" t="s">
        <v>2885</v>
      </c>
      <c r="B664" s="8" t="s">
        <v>2886</v>
      </c>
      <c r="C664" s="3" t="str">
        <f>_xlfn.XLOOKUP(B664,'[1]daily break down'!$D:$D,'[1]daily break down'!$E:$E,"")</f>
        <v>Garoua</v>
      </c>
      <c r="D664" s="1" t="s">
        <v>21</v>
      </c>
      <c r="E664" s="1" t="s">
        <v>22</v>
      </c>
      <c r="F664" s="3" t="s">
        <v>23</v>
      </c>
      <c r="G664" s="1" t="s">
        <v>24</v>
      </c>
      <c r="H664" s="40" t="str">
        <f>_xlfn.XLOOKUP(B664,[2]CALCULATION!$B:$B,[2]CALCULATION!$H:$H,"")</f>
        <v>Huawei</v>
      </c>
      <c r="I664" s="34">
        <v>0</v>
      </c>
      <c r="J664" s="34">
        <v>0</v>
      </c>
      <c r="K664" s="34">
        <v>4.7938907009328471</v>
      </c>
      <c r="L664" s="34">
        <v>0</v>
      </c>
      <c r="M664" s="34">
        <v>0</v>
      </c>
      <c r="N664" s="34">
        <v>0</v>
      </c>
      <c r="O664" s="34">
        <v>0</v>
      </c>
      <c r="P664" s="34">
        <v>0</v>
      </c>
      <c r="Q664" s="34">
        <v>0</v>
      </c>
      <c r="R664" s="34">
        <v>0</v>
      </c>
      <c r="S664" s="35">
        <v>0</v>
      </c>
      <c r="T664" s="35">
        <v>0</v>
      </c>
      <c r="U664" s="35">
        <v>4.775520570265928</v>
      </c>
      <c r="V664" s="35">
        <v>0</v>
      </c>
      <c r="W664" s="35">
        <v>0</v>
      </c>
      <c r="X664" s="35">
        <v>0</v>
      </c>
      <c r="Y664" s="35">
        <v>1.7828836039984819</v>
      </c>
      <c r="Z664" s="35">
        <v>0</v>
      </c>
      <c r="AA664" s="35">
        <v>0</v>
      </c>
      <c r="AB664" s="35">
        <v>0</v>
      </c>
      <c r="AC664" s="35">
        <v>0</v>
      </c>
      <c r="AD664" s="35">
        <v>0</v>
      </c>
      <c r="AE664" s="58" t="s">
        <v>5560</v>
      </c>
      <c r="AF664" s="58"/>
      <c r="AG664" s="57" t="str" cm="1">
        <f t="array" ref="AG664">IFERROR(_xlfn.IFS(
AI664="MPR ISSUE","PDH",
AI664="BSS Hardware Issue","BSS",
AI664="Sites strategiques, MLL, Pylone, etc.","ENVTECH",
AI664="AKTIVCO DEFAUT GE &amp; POWER Cabinet","AKTIVCO",
AI664="AKTIVCO Coupure ENEO &amp; Baisse de tension","AKTIVCO GRID ONLY",
AI664="Coupure ENEO &amp; Baisse de tension","IHS GRID ONLY",
AI664="Defaut GE &amp; POWER Cabinet","IHS",
AI664="Sharing","Partners",
AI664="Sites strategiques &amp; DataCenter","SST &amp; DC",
AI664="Exclu","Exclu",
AI664="SAT","SAT",
AI664="SPARE-ISSUE","SPARE-ISSUE",
AI664="Fiber CAmtel","TRANS_FO_CAMTEL",
AI664="Fiber AOF","Fiber AOF",
AI664="Projet OCM (HUAWEI)","TRAVAUX-HUAWEI",
AI664="Projet OCM (NOKIA)","TRAVAUX-NOKIA",
AI664="ACCESS-ISSUE","ACCESS-ISSUE",
AI664="Projet OCM (ZTE, NOKIA, autres projets)","TRAVAUX OCM",
AI664="No root CAuse","No root cause",
AI664="ODU HS","PDH",
AI664="IP &amp; VLAN","PDH",
AI664="Warehouse HUAWEI","SPARE-ISSUE",
AI664="SPARE-HS","SPARE-ISSUE",
AI664="Power Telco","BSS",AI664="no impacts","no impacts"
),"")</f>
        <v>no impacts</v>
      </c>
      <c r="AH664" s="57" t="str" cm="1">
        <f t="array" ref="AH664">IFERROR(_xlfn.IFS(
AI664="MPR ISSUE","TX ISSUE",
AI664="BSS Hardware Issue","RAN ISSUE",
AI664="Sites strategiques, MLL, Pylone, etc.","ENVTECH",
AI664="AKTIVCO DEFAUT GE &amp; POWER Cabinet","POWER ISSUE",
AI664="AKTIVCO Coupure ENEO &amp; Baisse de tension","POWER ISSUE",
AI664="Coupure ENEO &amp; Baisse de tension","POWER ISSUE",
AI664="Defaut GE &amp; POWER Cabinet","POWER ISSUE",
AI664="Sharing","POWER ISSUE",
AI664="Sites strategiques &amp; DataCenter","POWER ISSUE",
AI664="Exclu","Exclu",
AI664="SAT","TX ISSUE",
AI664="SPARE-ISSUE","SPARE-ISSUE",
AI664="Fiber CAmtel","TX ISSUE",
AI664="Fiber AOF","TX ISSUE",
AI664="Projet OCM (HUAWEI)","TRAVAUX-HUAWEI",
AI664="Projet OCM (NOKIA)","TRAVAUX -NOKIA",
AI664="ACCESS-ISSUE","ACCESS-ISSUE",
AI664="Projet OCM (ZTE, NOKIA, autres projets)","TRAVAUX OCM",
AI664="No root CAuse","No root cause",
AI664="ODU HS","TX ISSUE",
AI664="IP &amp; VLAN","TX ISSUE",
AI664="Warehouse HUAWEI","SPARE-ISSUE",
AI664="SPARE-HS","SPARE-ISSUE",
AI664="Power Telco","RAN ISSUE",AI664="no impacts","no impacts"
),"")</f>
        <v>no impacts</v>
      </c>
      <c r="AI664" s="85" t="s">
        <v>5998</v>
      </c>
      <c r="AJ664" s="57" t="str" cm="1">
        <f t="array" ref="AJ664">IFERROR(_xlfn.IFS(
AI664="MPR ISSUE","ACTIVE",
AI664="BSS Hardware Issue","ACTIVE",
AI664="Sites strategiques, MLL, Pylone, etc.","PASSIVE",
AI664="AKTIVCO DEFAUT GE &amp; POWER Cabinet","PASSIVE",
AI664="AKTIVCO Coupure ENEO &amp; Baisse de tension","PASSIVE",
AI664="Coupure ENEO &amp; Baisse de tension","PASSIVE",
AI664="Defaut GE &amp; POWER Cabinet","PASSIVE",
AI664="Sharing","PASSIVE",
AI664="Sites strategiques &amp; DataCenter","PASSIVE",
AI664="Exclu","Exclu",
AI664="SAT","ACTIVE",
AI664="SPARE-ISSUE","SPARE-ISSUE",
AI664="Fiber CAmtel","ACTIVE",
AI664="Fiber AOF","ACTIVE",
AI664="Projet OCM (HUAWEI)","PLANNED WORKS",
AI664="Projet OCM (NOKIA)","PLANNED WORKS",
AI664="ACCESS-ISSUE","ACCESS-ISSUE",
AI664="Projet OCM (ZTE, NOKIA, autres projets)","PLANNED WORKS",
AI664="No root CAuse","No root cause",
AI664="ODU HS","ACTIVE",
AI664="IP &amp; VLAN","ACTIVE",
AI664="Warehouse HUAWEI","SPARE-ISSUE",
AI664="SPARE-HS","SPARE-ISSUE",
AI664="Power Telco","ACTIVE", AI664="no impacts","no impacts"
),"")</f>
        <v>no impacts</v>
      </c>
      <c r="AK664" s="23" t="s">
        <v>5537</v>
      </c>
      <c r="AL664" s="23" t="str">
        <f t="shared" si="21"/>
        <v>NRD_162</v>
      </c>
      <c r="AN664" s="9" t="s">
        <v>5537</v>
      </c>
      <c r="AO664" s="23" t="str">
        <f>_xlfn.XLOOKUP(B664,'INCIDENT-05-03-2026'!E:E,'INCIDENT-05-03-2026'!F:F,"")</f>
        <v/>
      </c>
      <c r="AP664" s="7" t="s">
        <v>5537</v>
      </c>
      <c r="AQ664" s="6"/>
      <c r="AR664" s="7"/>
      <c r="AS664" s="3" t="str">
        <f>_xlfn.XLOOKUP(B664,'[3]tt num | region | site id'!$C:$C,'[3]tt num | region | site id'!$Q:$Q,"")</f>
        <v/>
      </c>
      <c r="AT664" s="24" t="str">
        <f>_xlfn.XLOOKUP(B664,'[4]Cells Huawei 03052026 12h'!$B:$B,'[4]Cells Huawei 03052026 12h'!$T:$T,"")</f>
        <v/>
      </c>
      <c r="AU664" s="24" t="str">
        <f>_xlfn.XLOOKUP(B664,'[5]cells down 02052026 8h50'!$B:$B,'[5]cells down 02052026 8h50'!$R:$R,"")</f>
        <v/>
      </c>
      <c r="AV664" s="24" t="str">
        <f>_xlfn.XLOOKUP(B664,'[5]cells down 02052026 13h50'!$B:$B,'[5]cells down 02052026 13h50'!$R:$R,"")</f>
        <v/>
      </c>
      <c r="AW664" s="24" t="str">
        <f>_xlfn.XLOOKUP(B664,'[5]cells down 02052026 13h50'!$B:$B,'[5]cells down 02052026 13h50'!$R:$R,"")</f>
        <v/>
      </c>
      <c r="AX664" s="24" t="str">
        <f>_xlfn.XLOOKUP(B664,'[6]cell downs 03052026 8h40 '!$B:$B,'[6]cell downs 03052026 8h40 '!$R:$R,"")</f>
        <v/>
      </c>
      <c r="AY664" s="24" t="str">
        <f>_xlfn.XLOOKUP(B664,'[7]ALL SITES DOWN'!$D:$D,'[7]ALL SITES DOWN'!$J:$J,"")</f>
        <v/>
      </c>
      <c r="AZ664" s="24" t="str">
        <f>_xlfn.XLOOKUP(B664,'[8]ALL SITES DOWN'!$D:$D,'[8]ALL SITES DOWN'!$J:$J,"")</f>
        <v/>
      </c>
      <c r="BA664" s="9" t="str">
        <f>_xlfn.XLOOKUP(B664,[9]sheet1!$AC:$AC,[9]sheet1!$AF:$AF,"")</f>
        <v/>
      </c>
      <c r="BB664" s="14" t="s">
        <v>5537</v>
      </c>
      <c r="BC664" s="14" t="s">
        <v>5537</v>
      </c>
      <c r="BD664" s="14" t="str">
        <f>_xlfn.XLOOKUP(B664,'[10]cell downs 18042026 17h'!$B:$B,'[10]cell downs 18042026 17h'!$B:$B,"")</f>
        <v/>
      </c>
      <c r="BE664" s="14" t="str">
        <f>_xlfn.XLOOKUP(B664,'[11]Cells Huawei 19042026 15h'!$B:$B,'[11]Cells Huawei 19042026 15h'!$B:$B,"")</f>
        <v/>
      </c>
      <c r="BF664" s="9" t="str">
        <f>_xlfn.XLOOKUP(B664,'[12]cells down 19042026 9H40'!$B:$B,'[12]cells down 19042026 9H40'!$B:$B,"")</f>
        <v/>
      </c>
      <c r="BG664" s="9" t="s">
        <v>5537</v>
      </c>
      <c r="BH664" s="9" t="s">
        <v>318</v>
      </c>
    </row>
    <row r="665" spans="1:60" s="9" customFormat="1" ht="30.45" customHeight="1" x14ac:dyDescent="0.3">
      <c r="A665" s="1" t="s">
        <v>2001</v>
      </c>
      <c r="B665" s="8" t="s">
        <v>2002</v>
      </c>
      <c r="C665" s="3" t="str">
        <f>_xlfn.XLOOKUP(B665,'[1]daily break down'!$D:$D,'[1]daily break down'!$E:$E,"")</f>
        <v>SUD-OUEST</v>
      </c>
      <c r="D665" s="1" t="s">
        <v>11</v>
      </c>
      <c r="E665" s="1"/>
      <c r="F665" s="3" t="s">
        <v>13</v>
      </c>
      <c r="G665" s="1" t="s">
        <v>14</v>
      </c>
      <c r="H665" s="40" t="str">
        <f>_xlfn.XLOOKUP(B665,[2]CALCULATION!$B:$B,[2]CALCULATION!$H:$H,"")</f>
        <v>Huawei</v>
      </c>
      <c r="I665" s="34">
        <v>0</v>
      </c>
      <c r="J665" s="34">
        <v>0</v>
      </c>
      <c r="K665" s="34">
        <v>0</v>
      </c>
      <c r="L665" s="34">
        <v>0</v>
      </c>
      <c r="M665" s="34">
        <v>0</v>
      </c>
      <c r="N665" s="34">
        <v>0</v>
      </c>
      <c r="O665" s="34">
        <v>0</v>
      </c>
      <c r="P665" s="34">
        <v>0</v>
      </c>
      <c r="Q665" s="34">
        <v>0</v>
      </c>
      <c r="R665" s="34">
        <v>0</v>
      </c>
      <c r="S665" s="35">
        <v>0</v>
      </c>
      <c r="T665" s="35">
        <v>0</v>
      </c>
      <c r="U665" s="35">
        <v>0</v>
      </c>
      <c r="V665" s="35">
        <v>0</v>
      </c>
      <c r="W665" s="35">
        <v>0</v>
      </c>
      <c r="X665" s="35">
        <v>0</v>
      </c>
      <c r="Y665" s="35">
        <v>1.7572902666130188</v>
      </c>
      <c r="Z665" s="35">
        <v>0</v>
      </c>
      <c r="AA665" s="35">
        <v>0</v>
      </c>
      <c r="AB665" s="35">
        <v>0</v>
      </c>
      <c r="AC665" s="35">
        <v>0</v>
      </c>
      <c r="AD665" s="35">
        <v>0</v>
      </c>
      <c r="AE665" s="58" t="s">
        <v>5560</v>
      </c>
      <c r="AF665" s="58"/>
      <c r="AG665" s="57" t="str" cm="1">
        <f t="array" ref="AG665">IFERROR(_xlfn.IFS(
AI665="MPR ISSUE","PDH",
AI665="BSS Hardware Issue","BSS",
AI665="Sites strategiques, MLL, Pylone, etc.","ENVTECH",
AI665="AKTIVCO DEFAUT GE &amp; POWER Cabinet","AKTIVCO",
AI665="AKTIVCO Coupure ENEO &amp; Baisse de tension","AKTIVCO GRID ONLY",
AI665="Coupure ENEO &amp; Baisse de tension","IHS GRID ONLY",
AI665="Defaut GE &amp; POWER Cabinet","IHS",
AI665="Sharing","Partners",
AI665="Sites strategiques &amp; DataCenter","SST &amp; DC",
AI665="Exclu","Exclu",
AI665="SAT","SAT",
AI665="SPARE-ISSUE","SPARE-ISSUE",
AI665="Fiber CAmtel","TRANS_FO_CAMTEL",
AI665="Fiber AOF","Fiber AOF",
AI665="Projet OCM (HUAWEI)","TRAVAUX-HUAWEI",
AI665="Projet OCM (NOKIA)","TRAVAUX-NOKIA",
AI665="ACCESS-ISSUE","ACCESS-ISSUE",
AI665="Projet OCM (ZTE, NOKIA, autres projets)","TRAVAUX OCM",
AI665="No root CAuse","No root cause",
AI665="ODU HS","PDH",
AI665="IP &amp; VLAN","PDH",
AI665="Warehouse HUAWEI","SPARE-ISSUE",
AI665="SPARE-HS","SPARE-ISSUE",
AI665="Power Telco","BSS",AI665="no impacts","no impacts"
),"")</f>
        <v>no impacts</v>
      </c>
      <c r="AH665" s="57" t="str" cm="1">
        <f t="array" ref="AH665">IFERROR(_xlfn.IFS(
AI665="MPR ISSUE","TX ISSUE",
AI665="BSS Hardware Issue","RAN ISSUE",
AI665="Sites strategiques, MLL, Pylone, etc.","ENVTECH",
AI665="AKTIVCO DEFAUT GE &amp; POWER Cabinet","POWER ISSUE",
AI665="AKTIVCO Coupure ENEO &amp; Baisse de tension","POWER ISSUE",
AI665="Coupure ENEO &amp; Baisse de tension","POWER ISSUE",
AI665="Defaut GE &amp; POWER Cabinet","POWER ISSUE",
AI665="Sharing","POWER ISSUE",
AI665="Sites strategiques &amp; DataCenter","POWER ISSUE",
AI665="Exclu","Exclu",
AI665="SAT","TX ISSUE",
AI665="SPARE-ISSUE","SPARE-ISSUE",
AI665="Fiber CAmtel","TX ISSUE",
AI665="Fiber AOF","TX ISSUE",
AI665="Projet OCM (HUAWEI)","TRAVAUX-HUAWEI",
AI665="Projet OCM (NOKIA)","TRAVAUX -NOKIA",
AI665="ACCESS-ISSUE","ACCESS-ISSUE",
AI665="Projet OCM (ZTE, NOKIA, autres projets)","TRAVAUX OCM",
AI665="No root CAuse","No root cause",
AI665="ODU HS","TX ISSUE",
AI665="IP &amp; VLAN","TX ISSUE",
AI665="Warehouse HUAWEI","SPARE-ISSUE",
AI665="SPARE-HS","SPARE-ISSUE",
AI665="Power Telco","RAN ISSUE",AI665="no impacts","no impacts"
),"")</f>
        <v>no impacts</v>
      </c>
      <c r="AI665" s="85" t="s">
        <v>5998</v>
      </c>
      <c r="AJ665" s="57" t="str" cm="1">
        <f t="array" ref="AJ665">IFERROR(_xlfn.IFS(
AI665="MPR ISSUE","ACTIVE",
AI665="BSS Hardware Issue","ACTIVE",
AI665="Sites strategiques, MLL, Pylone, etc.","PASSIVE",
AI665="AKTIVCO DEFAUT GE &amp; POWER Cabinet","PASSIVE",
AI665="AKTIVCO Coupure ENEO &amp; Baisse de tension","PASSIVE",
AI665="Coupure ENEO &amp; Baisse de tension","PASSIVE",
AI665="Defaut GE &amp; POWER Cabinet","PASSIVE",
AI665="Sharing","PASSIVE",
AI665="Sites strategiques &amp; DataCenter","PASSIVE",
AI665="Exclu","Exclu",
AI665="SAT","ACTIVE",
AI665="SPARE-ISSUE","SPARE-ISSUE",
AI665="Fiber CAmtel","ACTIVE",
AI665="Fiber AOF","ACTIVE",
AI665="Projet OCM (HUAWEI)","PLANNED WORKS",
AI665="Projet OCM (NOKIA)","PLANNED WORKS",
AI665="ACCESS-ISSUE","ACCESS-ISSUE",
AI665="Projet OCM (ZTE, NOKIA, autres projets)","PLANNED WORKS",
AI665="No root CAuse","No root cause",
AI665="ODU HS","ACTIVE",
AI665="IP &amp; VLAN","ACTIVE",
AI665="Warehouse HUAWEI","SPARE-ISSUE",
AI665="SPARE-HS","SPARE-ISSUE",
AI665="Power Telco","ACTIVE", AI665="no impacts","no impacts"
),"")</f>
        <v>no impacts</v>
      </c>
      <c r="AK665" s="23" t="s">
        <v>5537</v>
      </c>
      <c r="AL665" s="23" t="str">
        <f t="shared" si="21"/>
        <v>SUO_259</v>
      </c>
      <c r="AN665" s="9" t="s">
        <v>5537</v>
      </c>
      <c r="AO665" s="23" t="str">
        <f>_xlfn.XLOOKUP(B665,'INCIDENT-05-03-2026'!E:E,'INCIDENT-05-03-2026'!F:F,"")</f>
        <v/>
      </c>
      <c r="AP665" s="7" t="s">
        <v>5537</v>
      </c>
      <c r="AQ665" s="6"/>
      <c r="AR665" s="7"/>
      <c r="AS665" s="3" t="str">
        <f>_xlfn.XLOOKUP(B665,'[3]tt num | region | site id'!$C:$C,'[3]tt num | region | site id'!$Q:$Q,"")</f>
        <v/>
      </c>
      <c r="AT665" s="24" t="str">
        <f>_xlfn.XLOOKUP(B665,'[4]Cells Huawei 03052026 12h'!$B:$B,'[4]Cells Huawei 03052026 12h'!$T:$T,"")</f>
        <v/>
      </c>
      <c r="AU665" s="24" t="str">
        <f>_xlfn.XLOOKUP(B665,'[5]cells down 02052026 8h50'!$B:$B,'[5]cells down 02052026 8h50'!$R:$R,"")</f>
        <v/>
      </c>
      <c r="AV665" s="24" t="str">
        <f>_xlfn.XLOOKUP(B665,'[5]cells down 02052026 13h50'!$B:$B,'[5]cells down 02052026 13h50'!$R:$R,"")</f>
        <v/>
      </c>
      <c r="AW665" s="24" t="str">
        <f>_xlfn.XLOOKUP(B665,'[5]cells down 02052026 13h50'!$B:$B,'[5]cells down 02052026 13h50'!$R:$R,"")</f>
        <v/>
      </c>
      <c r="AX665" s="24" t="str">
        <f>_xlfn.XLOOKUP(B665,'[6]cell downs 03052026 8h40 '!$B:$B,'[6]cell downs 03052026 8h40 '!$R:$R,"")</f>
        <v/>
      </c>
      <c r="AY665" s="24" t="str">
        <f>_xlfn.XLOOKUP(B665,'[7]ALL SITES DOWN'!$D:$D,'[7]ALL SITES DOWN'!$J:$J,"")</f>
        <v/>
      </c>
      <c r="AZ665" s="24" t="str">
        <f>_xlfn.XLOOKUP(B665,'[8]ALL SITES DOWN'!$D:$D,'[8]ALL SITES DOWN'!$J:$J,"")</f>
        <v/>
      </c>
      <c r="BA665" s="9" t="str">
        <f>_xlfn.XLOOKUP(B665,[9]sheet1!$AC:$AC,[9]sheet1!$AF:$AF,"")</f>
        <v/>
      </c>
      <c r="BB665" s="14" t="s">
        <v>5537</v>
      </c>
      <c r="BC665" s="14" t="s">
        <v>5537</v>
      </c>
      <c r="BD665" s="14" t="str">
        <f>_xlfn.XLOOKUP(B665,'[10]cell downs 18042026 17h'!$B:$B,'[10]cell downs 18042026 17h'!$B:$B,"")</f>
        <v/>
      </c>
      <c r="BE665" s="14" t="str">
        <f>_xlfn.XLOOKUP(B665,'[11]Cells Huawei 19042026 15h'!$B:$B,'[11]Cells Huawei 19042026 15h'!$B:$B,"")</f>
        <v/>
      </c>
      <c r="BF665" s="9" t="str">
        <f>_xlfn.XLOOKUP(B665,'[12]cells down 19042026 9H40'!$B:$B,'[12]cells down 19042026 9H40'!$B:$B,"")</f>
        <v/>
      </c>
      <c r="BG665" s="9" t="s">
        <v>5537</v>
      </c>
      <c r="BH665" s="9" t="s">
        <v>66</v>
      </c>
    </row>
    <row r="666" spans="1:60" s="9" customFormat="1" x14ac:dyDescent="0.3">
      <c r="A666" s="1" t="s">
        <v>535</v>
      </c>
      <c r="B666" s="8" t="s">
        <v>536</v>
      </c>
      <c r="C666" s="3" t="str">
        <f>_xlfn.XLOOKUP(B666,'[1]daily break down'!$D:$D,'[1]daily break down'!$E:$E,"")</f>
        <v>SUD-OUEST</v>
      </c>
      <c r="D666" s="1" t="s">
        <v>11</v>
      </c>
      <c r="E666" s="1" t="s">
        <v>12</v>
      </c>
      <c r="F666" s="3" t="s">
        <v>13</v>
      </c>
      <c r="G666" s="1" t="s">
        <v>14</v>
      </c>
      <c r="H666" s="40" t="str">
        <f>_xlfn.XLOOKUP(B666,[2]CALCULATION!$B:$B,[2]CALCULATION!$H:$H,"")</f>
        <v>Huawei</v>
      </c>
      <c r="I666" s="34">
        <v>0</v>
      </c>
      <c r="J666" s="34">
        <v>0</v>
      </c>
      <c r="K666" s="34">
        <v>2.3592776650600831</v>
      </c>
      <c r="L666" s="34">
        <v>0</v>
      </c>
      <c r="M666" s="34">
        <v>0.94795224764790986</v>
      </c>
      <c r="N666" s="34">
        <v>0</v>
      </c>
      <c r="O666" s="34">
        <v>0</v>
      </c>
      <c r="P666" s="34">
        <v>8.4817390200123821</v>
      </c>
      <c r="Q666" s="34">
        <v>0</v>
      </c>
      <c r="R666" s="34">
        <v>0</v>
      </c>
      <c r="S666" s="35">
        <v>0</v>
      </c>
      <c r="T666" s="35">
        <v>0</v>
      </c>
      <c r="U666" s="35">
        <v>0</v>
      </c>
      <c r="V666" s="35">
        <v>0</v>
      </c>
      <c r="W666" s="35">
        <v>0</v>
      </c>
      <c r="X666" s="35">
        <v>0</v>
      </c>
      <c r="Y666" s="35">
        <v>1.757058410594893</v>
      </c>
      <c r="Z666" s="35">
        <v>0</v>
      </c>
      <c r="AA666" s="35">
        <v>0</v>
      </c>
      <c r="AB666" s="35">
        <v>0</v>
      </c>
      <c r="AC666" s="35">
        <v>0</v>
      </c>
      <c r="AD666" s="35">
        <v>0</v>
      </c>
      <c r="AE666" s="58" t="s">
        <v>5560</v>
      </c>
      <c r="AF666" s="58"/>
      <c r="AG666" s="57" t="str" cm="1">
        <f t="array" ref="AG666">IFERROR(_xlfn.IFS(
AI666="MPR ISSUE","PDH",
AI666="BSS Hardware Issue","BSS",
AI666="Sites strategiques, MLL, Pylone, etc.","ENVTECH",
AI666="AKTIVCO DEFAUT GE &amp; POWER Cabinet","AKTIVCO",
AI666="AKTIVCO Coupure ENEO &amp; Baisse de tension","AKTIVCO GRID ONLY",
AI666="Coupure ENEO &amp; Baisse de tension","IHS GRID ONLY",
AI666="Defaut GE &amp; POWER Cabinet","IHS",
AI666="Sharing","Partners",
AI666="Sites strategiques &amp; DataCenter","SST &amp; DC",
AI666="Exclu","Exclu",
AI666="SAT","SAT",
AI666="SPARE-ISSUE","SPARE-ISSUE",
AI666="Fiber CAmtel","TRANS_FO_CAMTEL",
AI666="Fiber AOF","Fiber AOF",
AI666="Projet OCM (HUAWEI)","TRAVAUX-HUAWEI",
AI666="Projet OCM (NOKIA)","TRAVAUX-NOKIA",
AI666="ACCESS-ISSUE","ACCESS-ISSUE",
AI666="Projet OCM (ZTE, NOKIA, autres projets)","TRAVAUX OCM",
AI666="No root CAuse","No root cause",
AI666="ODU HS","PDH",
AI666="IP &amp; VLAN","PDH",
AI666="Warehouse HUAWEI","SPARE-ISSUE",
AI666="SPARE-HS","SPARE-ISSUE",
AI666="Power Telco","BSS",AI666="no impacts","no impacts"
),"")</f>
        <v>no impacts</v>
      </c>
      <c r="AH666" s="57" t="str" cm="1">
        <f t="array" ref="AH666">IFERROR(_xlfn.IFS(
AI666="MPR ISSUE","TX ISSUE",
AI666="BSS Hardware Issue","RAN ISSUE",
AI666="Sites strategiques, MLL, Pylone, etc.","ENVTECH",
AI666="AKTIVCO DEFAUT GE &amp; POWER Cabinet","POWER ISSUE",
AI666="AKTIVCO Coupure ENEO &amp; Baisse de tension","POWER ISSUE",
AI666="Coupure ENEO &amp; Baisse de tension","POWER ISSUE",
AI666="Defaut GE &amp; POWER Cabinet","POWER ISSUE",
AI666="Sharing","POWER ISSUE",
AI666="Sites strategiques &amp; DataCenter","POWER ISSUE",
AI666="Exclu","Exclu",
AI666="SAT","TX ISSUE",
AI666="SPARE-ISSUE","SPARE-ISSUE",
AI666="Fiber CAmtel","TX ISSUE",
AI666="Fiber AOF","TX ISSUE",
AI666="Projet OCM (HUAWEI)","TRAVAUX-HUAWEI",
AI666="Projet OCM (NOKIA)","TRAVAUX -NOKIA",
AI666="ACCESS-ISSUE","ACCESS-ISSUE",
AI666="Projet OCM (ZTE, NOKIA, autres projets)","TRAVAUX OCM",
AI666="No root CAuse","No root cause",
AI666="ODU HS","TX ISSUE",
AI666="IP &amp; VLAN","TX ISSUE",
AI666="Warehouse HUAWEI","SPARE-ISSUE",
AI666="SPARE-HS","SPARE-ISSUE",
AI666="Power Telco","RAN ISSUE",AI666="no impacts","no impacts"
),"")</f>
        <v>no impacts</v>
      </c>
      <c r="AI666" s="85" t="s">
        <v>5998</v>
      </c>
      <c r="AJ666" s="57" t="str" cm="1">
        <f t="array" ref="AJ666">IFERROR(_xlfn.IFS(
AI666="MPR ISSUE","ACTIVE",
AI666="BSS Hardware Issue","ACTIVE",
AI666="Sites strategiques, MLL, Pylone, etc.","PASSIVE",
AI666="AKTIVCO DEFAUT GE &amp; POWER Cabinet","PASSIVE",
AI666="AKTIVCO Coupure ENEO &amp; Baisse de tension","PASSIVE",
AI666="Coupure ENEO &amp; Baisse de tension","PASSIVE",
AI666="Defaut GE &amp; POWER Cabinet","PASSIVE",
AI666="Sharing","PASSIVE",
AI666="Sites strategiques &amp; DataCenter","PASSIVE",
AI666="Exclu","Exclu",
AI666="SAT","ACTIVE",
AI666="SPARE-ISSUE","SPARE-ISSUE",
AI666="Fiber CAmtel","ACTIVE",
AI666="Fiber AOF","ACTIVE",
AI666="Projet OCM (HUAWEI)","PLANNED WORKS",
AI666="Projet OCM (NOKIA)","PLANNED WORKS",
AI666="ACCESS-ISSUE","ACCESS-ISSUE",
AI666="Projet OCM (ZTE, NOKIA, autres projets)","PLANNED WORKS",
AI666="No root CAuse","No root cause",
AI666="ODU HS","ACTIVE",
AI666="IP &amp; VLAN","ACTIVE",
AI666="Warehouse HUAWEI","SPARE-ISSUE",
AI666="SPARE-HS","SPARE-ISSUE",
AI666="Power Telco","ACTIVE", AI666="no impacts","no impacts"
),"")</f>
        <v>no impacts</v>
      </c>
      <c r="AK666" s="23" t="s">
        <v>5537</v>
      </c>
      <c r="AL666" s="23" t="str">
        <f t="shared" si="21"/>
        <v>SUO_077</v>
      </c>
      <c r="AN666" s="9" t="s">
        <v>5537</v>
      </c>
      <c r="AO666" s="23" t="str">
        <f>_xlfn.XLOOKUP(B666,'INCIDENT-05-03-2026'!E:E,'INCIDENT-05-03-2026'!F:F,"")</f>
        <v/>
      </c>
      <c r="AP666" s="7" t="s">
        <v>5537</v>
      </c>
      <c r="AQ666" s="6"/>
      <c r="AR666" s="7"/>
      <c r="AS666" s="3" t="str">
        <f>_xlfn.XLOOKUP(B666,'[3]tt num | region | site id'!$C:$C,'[3]tt num | region | site id'!$Q:$Q,"")</f>
        <v/>
      </c>
      <c r="AT666" s="24" t="str">
        <f>_xlfn.XLOOKUP(B666,'[4]Cells Huawei 03052026 12h'!$B:$B,'[4]Cells Huawei 03052026 12h'!$T:$T,"")</f>
        <v/>
      </c>
      <c r="AU666" s="24" t="str">
        <f>_xlfn.XLOOKUP(B666,'[5]cells down 02052026 8h50'!$B:$B,'[5]cells down 02052026 8h50'!$R:$R,"")</f>
        <v/>
      </c>
      <c r="AV666" s="24" t="str">
        <f>_xlfn.XLOOKUP(B666,'[5]cells down 02052026 13h50'!$B:$B,'[5]cells down 02052026 13h50'!$R:$R,"")</f>
        <v/>
      </c>
      <c r="AW666" s="24" t="str">
        <f>_xlfn.XLOOKUP(B666,'[5]cells down 02052026 13h50'!$B:$B,'[5]cells down 02052026 13h50'!$R:$R,"")</f>
        <v/>
      </c>
      <c r="AX666" s="24" t="str">
        <f>_xlfn.XLOOKUP(B666,'[6]cell downs 03052026 8h40 '!$B:$B,'[6]cell downs 03052026 8h40 '!$R:$R,"")</f>
        <v/>
      </c>
      <c r="AY666" s="24" t="str">
        <f>_xlfn.XLOOKUP(B666,'[7]ALL SITES DOWN'!$D:$D,'[7]ALL SITES DOWN'!$J:$J,"")</f>
        <v/>
      </c>
      <c r="AZ666" s="24" t="str">
        <f>_xlfn.XLOOKUP(B666,'[8]ALL SITES DOWN'!$D:$D,'[8]ALL SITES DOWN'!$J:$J,"")</f>
        <v/>
      </c>
      <c r="BA666" s="9" t="str">
        <f>_xlfn.XLOOKUP(B666,[9]sheet1!$AC:$AC,[9]sheet1!$AF:$AF,"")</f>
        <v/>
      </c>
      <c r="BB666" s="14" t="s">
        <v>5537</v>
      </c>
      <c r="BC666" s="14" t="s">
        <v>5537</v>
      </c>
      <c r="BD666" s="14" t="str">
        <f>_xlfn.XLOOKUP(B666,'[10]cell downs 18042026 17h'!$B:$B,'[10]cell downs 18042026 17h'!$B:$B,"")</f>
        <v/>
      </c>
      <c r="BE666" s="14" t="str">
        <f>_xlfn.XLOOKUP(B666,'[11]Cells Huawei 19042026 15h'!$B:$B,'[11]Cells Huawei 19042026 15h'!$B:$B,"")</f>
        <v/>
      </c>
      <c r="BF666" s="9" t="str">
        <f>_xlfn.XLOOKUP(B666,'[12]cells down 19042026 9H40'!$B:$B,'[12]cells down 19042026 9H40'!$B:$B,"")</f>
        <v/>
      </c>
      <c r="BG666" s="9" t="s">
        <v>536</v>
      </c>
      <c r="BH666" s="9" t="s">
        <v>12</v>
      </c>
    </row>
    <row r="667" spans="1:60" s="9" customFormat="1" x14ac:dyDescent="0.3">
      <c r="A667" s="1" t="s">
        <v>4206</v>
      </c>
      <c r="B667" s="8" t="s">
        <v>4207</v>
      </c>
      <c r="C667" s="3" t="str">
        <f>_xlfn.XLOOKUP(B667,'[1]daily break down'!$D:$D,'[1]daily break down'!$E:$E,"")</f>
        <v>SUD-OUEST</v>
      </c>
      <c r="D667" s="1" t="s">
        <v>11</v>
      </c>
      <c r="E667" s="1" t="s">
        <v>12</v>
      </c>
      <c r="F667" s="3" t="s">
        <v>13</v>
      </c>
      <c r="G667" s="1" t="s">
        <v>14</v>
      </c>
      <c r="H667" s="40" t="str">
        <f>_xlfn.XLOOKUP(B667,[2]CALCULATION!$B:$B,[2]CALCULATION!$H:$H,"")</f>
        <v>Huawei</v>
      </c>
      <c r="I667" s="34">
        <v>0</v>
      </c>
      <c r="J667" s="34">
        <v>0</v>
      </c>
      <c r="K667" s="34">
        <v>0</v>
      </c>
      <c r="L667" s="34">
        <v>0</v>
      </c>
      <c r="M667" s="34">
        <v>0</v>
      </c>
      <c r="N667" s="34">
        <v>0</v>
      </c>
      <c r="O667" s="34">
        <v>0</v>
      </c>
      <c r="P667" s="34">
        <v>0</v>
      </c>
      <c r="Q667" s="34">
        <v>0</v>
      </c>
      <c r="R667" s="34">
        <v>0</v>
      </c>
      <c r="S667" s="35">
        <v>0</v>
      </c>
      <c r="T667" s="35">
        <v>0</v>
      </c>
      <c r="U667" s="35">
        <v>0</v>
      </c>
      <c r="V667" s="35">
        <v>6.6797718822142906</v>
      </c>
      <c r="W667" s="35">
        <v>0</v>
      </c>
      <c r="X667" s="35">
        <v>0</v>
      </c>
      <c r="Y667" s="35">
        <v>1.7545258294738224</v>
      </c>
      <c r="Z667" s="35">
        <v>0</v>
      </c>
      <c r="AA667" s="35">
        <v>0</v>
      </c>
      <c r="AB667" s="35">
        <v>0</v>
      </c>
      <c r="AC667" s="35">
        <v>0</v>
      </c>
      <c r="AD667" s="35">
        <v>0</v>
      </c>
      <c r="AE667" s="58" t="s">
        <v>5560</v>
      </c>
      <c r="AF667" s="58"/>
      <c r="AG667" s="57" t="str" cm="1">
        <f t="array" ref="AG667">IFERROR(_xlfn.IFS(
AI667="MPR ISSUE","PDH",
AI667="BSS Hardware Issue","BSS",
AI667="Sites strategiques, MLL, Pylone, etc.","ENVTECH",
AI667="AKTIVCO DEFAUT GE &amp; POWER Cabinet","AKTIVCO",
AI667="AKTIVCO Coupure ENEO &amp; Baisse de tension","AKTIVCO GRID ONLY",
AI667="Coupure ENEO &amp; Baisse de tension","IHS GRID ONLY",
AI667="Defaut GE &amp; POWER Cabinet","IHS",
AI667="Sharing","Partners",
AI667="Sites strategiques &amp; DataCenter","SST &amp; DC",
AI667="Exclu","Exclu",
AI667="SAT","SAT",
AI667="SPARE-ISSUE","SPARE-ISSUE",
AI667="Fiber CAmtel","TRANS_FO_CAMTEL",
AI667="Fiber AOF","Fiber AOF",
AI667="Projet OCM (HUAWEI)","TRAVAUX-HUAWEI",
AI667="Projet OCM (NOKIA)","TRAVAUX-NOKIA",
AI667="ACCESS-ISSUE","ACCESS-ISSUE",
AI667="Projet OCM (ZTE, NOKIA, autres projets)","TRAVAUX OCM",
AI667="No root CAuse","No root cause",
AI667="ODU HS","PDH",
AI667="IP &amp; VLAN","PDH",
AI667="Warehouse HUAWEI","SPARE-ISSUE",
AI667="SPARE-HS","SPARE-ISSUE",
AI667="Power Telco","BSS",AI667="no impacts","no impacts"
),"")</f>
        <v>no impacts</v>
      </c>
      <c r="AH667" s="57" t="str" cm="1">
        <f t="array" ref="AH667">IFERROR(_xlfn.IFS(
AI667="MPR ISSUE","TX ISSUE",
AI667="BSS Hardware Issue","RAN ISSUE",
AI667="Sites strategiques, MLL, Pylone, etc.","ENVTECH",
AI667="AKTIVCO DEFAUT GE &amp; POWER Cabinet","POWER ISSUE",
AI667="AKTIVCO Coupure ENEO &amp; Baisse de tension","POWER ISSUE",
AI667="Coupure ENEO &amp; Baisse de tension","POWER ISSUE",
AI667="Defaut GE &amp; POWER Cabinet","POWER ISSUE",
AI667="Sharing","POWER ISSUE",
AI667="Sites strategiques &amp; DataCenter","POWER ISSUE",
AI667="Exclu","Exclu",
AI667="SAT","TX ISSUE",
AI667="SPARE-ISSUE","SPARE-ISSUE",
AI667="Fiber CAmtel","TX ISSUE",
AI667="Fiber AOF","TX ISSUE",
AI667="Projet OCM (HUAWEI)","TRAVAUX-HUAWEI",
AI667="Projet OCM (NOKIA)","TRAVAUX -NOKIA",
AI667="ACCESS-ISSUE","ACCESS-ISSUE",
AI667="Projet OCM (ZTE, NOKIA, autres projets)","TRAVAUX OCM",
AI667="No root CAuse","No root cause",
AI667="ODU HS","TX ISSUE",
AI667="IP &amp; VLAN","TX ISSUE",
AI667="Warehouse HUAWEI","SPARE-ISSUE",
AI667="SPARE-HS","SPARE-ISSUE",
AI667="Power Telco","RAN ISSUE",AI667="no impacts","no impacts"
),"")</f>
        <v>no impacts</v>
      </c>
      <c r="AI667" s="85" t="s">
        <v>5998</v>
      </c>
      <c r="AJ667" s="57" t="str" cm="1">
        <f t="array" ref="AJ667">IFERROR(_xlfn.IFS(
AI667="MPR ISSUE","ACTIVE",
AI667="BSS Hardware Issue","ACTIVE",
AI667="Sites strategiques, MLL, Pylone, etc.","PASSIVE",
AI667="AKTIVCO DEFAUT GE &amp; POWER Cabinet","PASSIVE",
AI667="AKTIVCO Coupure ENEO &amp; Baisse de tension","PASSIVE",
AI667="Coupure ENEO &amp; Baisse de tension","PASSIVE",
AI667="Defaut GE &amp; POWER Cabinet","PASSIVE",
AI667="Sharing","PASSIVE",
AI667="Sites strategiques &amp; DataCenter","PASSIVE",
AI667="Exclu","Exclu",
AI667="SAT","ACTIVE",
AI667="SPARE-ISSUE","SPARE-ISSUE",
AI667="Fiber CAmtel","ACTIVE",
AI667="Fiber AOF","ACTIVE",
AI667="Projet OCM (HUAWEI)","PLANNED WORKS",
AI667="Projet OCM (NOKIA)","PLANNED WORKS",
AI667="ACCESS-ISSUE","ACCESS-ISSUE",
AI667="Projet OCM (ZTE, NOKIA, autres projets)","PLANNED WORKS",
AI667="No root CAuse","No root cause",
AI667="ODU HS","ACTIVE",
AI667="IP &amp; VLAN","ACTIVE",
AI667="Warehouse HUAWEI","SPARE-ISSUE",
AI667="SPARE-HS","SPARE-ISSUE",
AI667="Power Telco","ACTIVE", AI667="no impacts","no impacts"
),"")</f>
        <v>no impacts</v>
      </c>
      <c r="AK667" s="23" t="s">
        <v>5537</v>
      </c>
      <c r="AL667" s="23" t="str">
        <f t="shared" si="21"/>
        <v>SUO_152</v>
      </c>
      <c r="AN667" s="9" t="s">
        <v>5537</v>
      </c>
      <c r="AO667" s="23" t="str">
        <f>_xlfn.XLOOKUP(B667,'INCIDENT-05-03-2026'!E:E,'INCIDENT-05-03-2026'!F:F,"")</f>
        <v/>
      </c>
      <c r="AP667" s="7" t="s">
        <v>5537</v>
      </c>
      <c r="AQ667" s="6"/>
      <c r="AR667" s="7"/>
      <c r="AS667" s="3" t="str">
        <f>_xlfn.XLOOKUP(B667,'[3]tt num | region | site id'!$C:$C,'[3]tt num | region | site id'!$Q:$Q,"")</f>
        <v/>
      </c>
      <c r="AT667" s="24" t="str">
        <f>_xlfn.XLOOKUP(B667,'[4]Cells Huawei 03052026 12h'!$B:$B,'[4]Cells Huawei 03052026 12h'!$T:$T,"")</f>
        <v/>
      </c>
      <c r="AU667" s="24" t="str">
        <f>_xlfn.XLOOKUP(B667,'[5]cells down 02052026 8h50'!$B:$B,'[5]cells down 02052026 8h50'!$R:$R,"")</f>
        <v/>
      </c>
      <c r="AV667" s="24" t="str">
        <f>_xlfn.XLOOKUP(B667,'[5]cells down 02052026 13h50'!$B:$B,'[5]cells down 02052026 13h50'!$R:$R,"")</f>
        <v/>
      </c>
      <c r="AW667" s="24" t="str">
        <f>_xlfn.XLOOKUP(B667,'[5]cells down 02052026 13h50'!$B:$B,'[5]cells down 02052026 13h50'!$R:$R,"")</f>
        <v/>
      </c>
      <c r="AX667" s="24" t="str">
        <f>_xlfn.XLOOKUP(B667,'[6]cell downs 03052026 8h40 '!$B:$B,'[6]cell downs 03052026 8h40 '!$R:$R,"")</f>
        <v/>
      </c>
      <c r="AY667" s="24" t="str">
        <f>_xlfn.XLOOKUP(B667,'[7]ALL SITES DOWN'!$D:$D,'[7]ALL SITES DOWN'!$J:$J,"")</f>
        <v/>
      </c>
      <c r="AZ667" s="24" t="str">
        <f>_xlfn.XLOOKUP(B667,'[8]ALL SITES DOWN'!$D:$D,'[8]ALL SITES DOWN'!$J:$J,"")</f>
        <v/>
      </c>
      <c r="BA667" s="9" t="str">
        <f>_xlfn.XLOOKUP(B667,[9]sheet1!$AC:$AC,[9]sheet1!$AF:$AF,"")</f>
        <v/>
      </c>
      <c r="BB667" s="14" t="s">
        <v>5537</v>
      </c>
      <c r="BC667" s="14" t="s">
        <v>5537</v>
      </c>
      <c r="BD667" s="14" t="str">
        <f>_xlfn.XLOOKUP(B667,'[10]cell downs 18042026 17h'!$B:$B,'[10]cell downs 18042026 17h'!$B:$B,"")</f>
        <v/>
      </c>
      <c r="BE667" s="14" t="str">
        <f>_xlfn.XLOOKUP(B667,'[11]Cells Huawei 19042026 15h'!$B:$B,'[11]Cells Huawei 19042026 15h'!$B:$B,"")</f>
        <v/>
      </c>
      <c r="BF667" s="9" t="str">
        <f>_xlfn.XLOOKUP(B667,'[12]cells down 19042026 9H40'!$B:$B,'[12]cells down 19042026 9H40'!$B:$B,"")</f>
        <v/>
      </c>
      <c r="BG667" s="9" t="s">
        <v>4207</v>
      </c>
      <c r="BH667" s="9" t="s">
        <v>12</v>
      </c>
    </row>
    <row r="668" spans="1:60" s="9" customFormat="1" x14ac:dyDescent="0.3">
      <c r="A668" s="1" t="s">
        <v>539</v>
      </c>
      <c r="B668" s="8" t="s">
        <v>540</v>
      </c>
      <c r="C668" s="3" t="str">
        <f>_xlfn.XLOOKUP(B668,'[1]daily break down'!$D:$D,'[1]daily break down'!$E:$E,"")</f>
        <v>SUD-OUEST</v>
      </c>
      <c r="D668" s="1" t="s">
        <v>11</v>
      </c>
      <c r="E668" s="1" t="s">
        <v>12</v>
      </c>
      <c r="F668" s="3" t="s">
        <v>13</v>
      </c>
      <c r="G668" s="1" t="s">
        <v>14</v>
      </c>
      <c r="H668" s="40" t="str">
        <f>_xlfn.XLOOKUP(B668,[2]CALCULATION!$B:$B,[2]CALCULATION!$H:$H,"")</f>
        <v>Huawei</v>
      </c>
      <c r="I668" s="34">
        <v>0</v>
      </c>
      <c r="J668" s="34">
        <v>1.4268062653916727E-3</v>
      </c>
      <c r="K668" s="34">
        <v>3.4451842434930504</v>
      </c>
      <c r="L668" s="34">
        <v>0</v>
      </c>
      <c r="M668" s="34">
        <v>1.2744411913261593</v>
      </c>
      <c r="N668" s="34">
        <v>0</v>
      </c>
      <c r="O668" s="34">
        <v>0</v>
      </c>
      <c r="P668" s="34">
        <v>8.5049246218249994</v>
      </c>
      <c r="Q668" s="34">
        <v>4.2625837178576218E-3</v>
      </c>
      <c r="R668" s="34">
        <v>0</v>
      </c>
      <c r="S668" s="35">
        <v>0</v>
      </c>
      <c r="T668" s="35">
        <v>0</v>
      </c>
      <c r="U668" s="35">
        <v>0</v>
      </c>
      <c r="V668" s="35">
        <v>0</v>
      </c>
      <c r="W668" s="35">
        <v>0</v>
      </c>
      <c r="X668" s="35">
        <v>0</v>
      </c>
      <c r="Y668" s="35">
        <v>1.7426655023927542</v>
      </c>
      <c r="Z668" s="35">
        <v>0</v>
      </c>
      <c r="AA668" s="35">
        <v>0</v>
      </c>
      <c r="AB668" s="35">
        <v>0</v>
      </c>
      <c r="AC668" s="35">
        <v>0</v>
      </c>
      <c r="AD668" s="35">
        <v>0</v>
      </c>
      <c r="AE668" s="58" t="s">
        <v>5560</v>
      </c>
      <c r="AF668" s="58"/>
      <c r="AG668" s="57" t="str" cm="1">
        <f t="array" ref="AG668">IFERROR(_xlfn.IFS(
AI668="MPR ISSUE","PDH",
AI668="BSS Hardware Issue","BSS",
AI668="Sites strategiques, MLL, Pylone, etc.","ENVTECH",
AI668="AKTIVCO DEFAUT GE &amp; POWER Cabinet","AKTIVCO",
AI668="AKTIVCO Coupure ENEO &amp; Baisse de tension","AKTIVCO GRID ONLY",
AI668="Coupure ENEO &amp; Baisse de tension","IHS GRID ONLY",
AI668="Defaut GE &amp; POWER Cabinet","IHS",
AI668="Sharing","Partners",
AI668="Sites strategiques &amp; DataCenter","SST &amp; DC",
AI668="Exclu","Exclu",
AI668="SAT","SAT",
AI668="SPARE-ISSUE","SPARE-ISSUE",
AI668="Fiber CAmtel","TRANS_FO_CAMTEL",
AI668="Fiber AOF","Fiber AOF",
AI668="Projet OCM (HUAWEI)","TRAVAUX-HUAWEI",
AI668="Projet OCM (NOKIA)","TRAVAUX-NOKIA",
AI668="ACCESS-ISSUE","ACCESS-ISSUE",
AI668="Projet OCM (ZTE, NOKIA, autres projets)","TRAVAUX OCM",
AI668="No root CAuse","No root cause",
AI668="ODU HS","PDH",
AI668="IP &amp; VLAN","PDH",
AI668="Warehouse HUAWEI","SPARE-ISSUE",
AI668="SPARE-HS","SPARE-ISSUE",
AI668="Power Telco","BSS",AI668="no impacts","no impacts"
),"")</f>
        <v>no impacts</v>
      </c>
      <c r="AH668" s="57" t="str" cm="1">
        <f t="array" ref="AH668">IFERROR(_xlfn.IFS(
AI668="MPR ISSUE","TX ISSUE",
AI668="BSS Hardware Issue","RAN ISSUE",
AI668="Sites strategiques, MLL, Pylone, etc.","ENVTECH",
AI668="AKTIVCO DEFAUT GE &amp; POWER Cabinet","POWER ISSUE",
AI668="AKTIVCO Coupure ENEO &amp; Baisse de tension","POWER ISSUE",
AI668="Coupure ENEO &amp; Baisse de tension","POWER ISSUE",
AI668="Defaut GE &amp; POWER Cabinet","POWER ISSUE",
AI668="Sharing","POWER ISSUE",
AI668="Sites strategiques &amp; DataCenter","POWER ISSUE",
AI668="Exclu","Exclu",
AI668="SAT","TX ISSUE",
AI668="SPARE-ISSUE","SPARE-ISSUE",
AI668="Fiber CAmtel","TX ISSUE",
AI668="Fiber AOF","TX ISSUE",
AI668="Projet OCM (HUAWEI)","TRAVAUX-HUAWEI",
AI668="Projet OCM (NOKIA)","TRAVAUX -NOKIA",
AI668="ACCESS-ISSUE","ACCESS-ISSUE",
AI668="Projet OCM (ZTE, NOKIA, autres projets)","TRAVAUX OCM",
AI668="No root CAuse","No root cause",
AI668="ODU HS","TX ISSUE",
AI668="IP &amp; VLAN","TX ISSUE",
AI668="Warehouse HUAWEI","SPARE-ISSUE",
AI668="SPARE-HS","SPARE-ISSUE",
AI668="Power Telco","RAN ISSUE",AI668="no impacts","no impacts"
),"")</f>
        <v>no impacts</v>
      </c>
      <c r="AI668" s="85" t="s">
        <v>5998</v>
      </c>
      <c r="AJ668" s="57" t="str" cm="1">
        <f t="array" ref="AJ668">IFERROR(_xlfn.IFS(
AI668="MPR ISSUE","ACTIVE",
AI668="BSS Hardware Issue","ACTIVE",
AI668="Sites strategiques, MLL, Pylone, etc.","PASSIVE",
AI668="AKTIVCO DEFAUT GE &amp; POWER Cabinet","PASSIVE",
AI668="AKTIVCO Coupure ENEO &amp; Baisse de tension","PASSIVE",
AI668="Coupure ENEO &amp; Baisse de tension","PASSIVE",
AI668="Defaut GE &amp; POWER Cabinet","PASSIVE",
AI668="Sharing","PASSIVE",
AI668="Sites strategiques &amp; DataCenter","PASSIVE",
AI668="Exclu","Exclu",
AI668="SAT","ACTIVE",
AI668="SPARE-ISSUE","SPARE-ISSUE",
AI668="Fiber CAmtel","ACTIVE",
AI668="Fiber AOF","ACTIVE",
AI668="Projet OCM (HUAWEI)","PLANNED WORKS",
AI668="Projet OCM (NOKIA)","PLANNED WORKS",
AI668="ACCESS-ISSUE","ACCESS-ISSUE",
AI668="Projet OCM (ZTE, NOKIA, autres projets)","PLANNED WORKS",
AI668="No root CAuse","No root cause",
AI668="ODU HS","ACTIVE",
AI668="IP &amp; VLAN","ACTIVE",
AI668="Warehouse HUAWEI","SPARE-ISSUE",
AI668="SPARE-HS","SPARE-ISSUE",
AI668="Power Telco","ACTIVE", AI668="no impacts","no impacts"
),"")</f>
        <v>no impacts</v>
      </c>
      <c r="AK668" s="23" t="s">
        <v>5537</v>
      </c>
      <c r="AL668" s="23" t="str">
        <f t="shared" si="21"/>
        <v>SUO_213</v>
      </c>
      <c r="AN668" s="9" t="s">
        <v>5537</v>
      </c>
      <c r="AO668" s="23" t="str">
        <f>_xlfn.XLOOKUP(B668,'INCIDENT-05-03-2026'!E:E,'INCIDENT-05-03-2026'!F:F,"")</f>
        <v/>
      </c>
      <c r="AP668" s="7" t="s">
        <v>5537</v>
      </c>
      <c r="AQ668" s="6"/>
      <c r="AR668" s="7"/>
      <c r="AS668" s="3" t="str">
        <f>_xlfn.XLOOKUP(B668,'[3]tt num | region | site id'!$C:$C,'[3]tt num | region | site id'!$Q:$Q,"")</f>
        <v/>
      </c>
      <c r="AT668" s="24" t="str">
        <f>_xlfn.XLOOKUP(B668,'[4]Cells Huawei 03052026 12h'!$B:$B,'[4]Cells Huawei 03052026 12h'!$T:$T,"")</f>
        <v/>
      </c>
      <c r="AU668" s="24" t="str">
        <f>_xlfn.XLOOKUP(B668,'[5]cells down 02052026 8h50'!$B:$B,'[5]cells down 02052026 8h50'!$R:$R,"")</f>
        <v/>
      </c>
      <c r="AV668" s="24" t="str">
        <f>_xlfn.XLOOKUP(B668,'[5]cells down 02052026 13h50'!$B:$B,'[5]cells down 02052026 13h50'!$R:$R,"")</f>
        <v/>
      </c>
      <c r="AW668" s="24" t="str">
        <f>_xlfn.XLOOKUP(B668,'[5]cells down 02052026 13h50'!$B:$B,'[5]cells down 02052026 13h50'!$R:$R,"")</f>
        <v/>
      </c>
      <c r="AX668" s="24" t="str">
        <f>_xlfn.XLOOKUP(B668,'[6]cell downs 03052026 8h40 '!$B:$B,'[6]cell downs 03052026 8h40 '!$R:$R,"")</f>
        <v/>
      </c>
      <c r="AY668" s="24" t="str">
        <f>_xlfn.XLOOKUP(B668,'[7]ALL SITES DOWN'!$D:$D,'[7]ALL SITES DOWN'!$J:$J,"")</f>
        <v/>
      </c>
      <c r="AZ668" s="24" t="str">
        <f>_xlfn.XLOOKUP(B668,'[8]ALL SITES DOWN'!$D:$D,'[8]ALL SITES DOWN'!$J:$J,"")</f>
        <v/>
      </c>
      <c r="BA668" s="9" t="str">
        <f>_xlfn.XLOOKUP(B668,[9]sheet1!$AC:$AC,[9]sheet1!$AF:$AF,"")</f>
        <v/>
      </c>
      <c r="BB668" s="14" t="s">
        <v>5537</v>
      </c>
      <c r="BC668" s="14" t="s">
        <v>5537</v>
      </c>
      <c r="BD668" s="14" t="str">
        <f>_xlfn.XLOOKUP(B668,'[10]cell downs 18042026 17h'!$B:$B,'[10]cell downs 18042026 17h'!$B:$B,"")</f>
        <v/>
      </c>
      <c r="BE668" s="14" t="str">
        <f>_xlfn.XLOOKUP(B668,'[11]Cells Huawei 19042026 15h'!$B:$B,'[11]Cells Huawei 19042026 15h'!$B:$B,"")</f>
        <v/>
      </c>
      <c r="BF668" s="9" t="str">
        <f>_xlfn.XLOOKUP(B668,'[12]cells down 19042026 9H40'!$B:$B,'[12]cells down 19042026 9H40'!$B:$B,"")</f>
        <v/>
      </c>
      <c r="BG668" s="9" t="s">
        <v>540</v>
      </c>
      <c r="BH668" s="9" t="s">
        <v>318</v>
      </c>
    </row>
    <row r="669" spans="1:60" s="9" customFormat="1" x14ac:dyDescent="0.3">
      <c r="A669" s="1" t="s">
        <v>3693</v>
      </c>
      <c r="B669" s="8" t="s">
        <v>3694</v>
      </c>
      <c r="C669" s="3" t="str">
        <f>_xlfn.XLOOKUP(B669,'[1]daily break down'!$D:$D,'[1]daily break down'!$E:$E,"")</f>
        <v>SUD-OUEST</v>
      </c>
      <c r="D669" s="1" t="s">
        <v>11</v>
      </c>
      <c r="E669" s="1" t="s">
        <v>757</v>
      </c>
      <c r="F669" s="3" t="s">
        <v>13</v>
      </c>
      <c r="G669" s="1" t="s">
        <v>14</v>
      </c>
      <c r="H669" s="40" t="str">
        <f>_xlfn.XLOOKUP(B669,[2]CALCULATION!$B:$B,[2]CALCULATION!$H:$H,"")</f>
        <v>Huawei</v>
      </c>
      <c r="I669" s="34">
        <v>2.5733342750254682</v>
      </c>
      <c r="J669" s="34">
        <v>7.4550627366714889E-2</v>
      </c>
      <c r="K669" s="34">
        <v>0</v>
      </c>
      <c r="L669" s="34">
        <v>0</v>
      </c>
      <c r="M669" s="34">
        <v>8.9175391586979543E-5</v>
      </c>
      <c r="N669" s="34">
        <v>0</v>
      </c>
      <c r="O669" s="34">
        <v>0</v>
      </c>
      <c r="P669" s="34">
        <v>0</v>
      </c>
      <c r="Q669" s="34">
        <v>0</v>
      </c>
      <c r="R669" s="34">
        <v>0</v>
      </c>
      <c r="S669" s="35">
        <v>0</v>
      </c>
      <c r="T669" s="35">
        <v>0</v>
      </c>
      <c r="U669" s="35">
        <v>8.9175391586979543E-5</v>
      </c>
      <c r="V669" s="35">
        <v>0</v>
      </c>
      <c r="W669" s="35">
        <v>0</v>
      </c>
      <c r="X669" s="35">
        <v>0</v>
      </c>
      <c r="Y669" s="35">
        <v>1.7414170469105363</v>
      </c>
      <c r="Z669" s="35">
        <v>0</v>
      </c>
      <c r="AA669" s="35">
        <v>0</v>
      </c>
      <c r="AB669" s="35">
        <v>0</v>
      </c>
      <c r="AC669" s="35">
        <v>0</v>
      </c>
      <c r="AD669" s="35">
        <v>0</v>
      </c>
      <c r="AE669" s="58" t="s">
        <v>5560</v>
      </c>
      <c r="AF669" s="58"/>
      <c r="AG669" s="57" t="str" cm="1">
        <f t="array" ref="AG669">IFERROR(_xlfn.IFS(
AI669="MPR ISSUE","PDH",
AI669="BSS Hardware Issue","BSS",
AI669="Sites strategiques, MLL, Pylone, etc.","ENVTECH",
AI669="AKTIVCO DEFAUT GE &amp; POWER Cabinet","AKTIVCO",
AI669="AKTIVCO Coupure ENEO &amp; Baisse de tension","AKTIVCO GRID ONLY",
AI669="Coupure ENEO &amp; Baisse de tension","IHS GRID ONLY",
AI669="Defaut GE &amp; POWER Cabinet","IHS",
AI669="Sharing","Partners",
AI669="Sites strategiques &amp; DataCenter","SST &amp; DC",
AI669="Exclu","Exclu",
AI669="SAT","SAT",
AI669="SPARE-ISSUE","SPARE-ISSUE",
AI669="Fiber CAmtel","TRANS_FO_CAMTEL",
AI669="Fiber AOF","Fiber AOF",
AI669="Projet OCM (HUAWEI)","TRAVAUX-HUAWEI",
AI669="Projet OCM (NOKIA)","TRAVAUX-NOKIA",
AI669="ACCESS-ISSUE","ACCESS-ISSUE",
AI669="Projet OCM (ZTE, NOKIA, autres projets)","TRAVAUX OCM",
AI669="No root CAuse","No root cause",
AI669="ODU HS","PDH",
AI669="IP &amp; VLAN","PDH",
AI669="Warehouse HUAWEI","SPARE-ISSUE",
AI669="SPARE-HS","SPARE-ISSUE",
AI669="Power Telco","BSS",AI669="no impacts","no impacts"
),"")</f>
        <v>no impacts</v>
      </c>
      <c r="AH669" s="57" t="str" cm="1">
        <f t="array" ref="AH669">IFERROR(_xlfn.IFS(
AI669="MPR ISSUE","TX ISSUE",
AI669="BSS Hardware Issue","RAN ISSUE",
AI669="Sites strategiques, MLL, Pylone, etc.","ENVTECH",
AI669="AKTIVCO DEFAUT GE &amp; POWER Cabinet","POWER ISSUE",
AI669="AKTIVCO Coupure ENEO &amp; Baisse de tension","POWER ISSUE",
AI669="Coupure ENEO &amp; Baisse de tension","POWER ISSUE",
AI669="Defaut GE &amp; POWER Cabinet","POWER ISSUE",
AI669="Sharing","POWER ISSUE",
AI669="Sites strategiques &amp; DataCenter","POWER ISSUE",
AI669="Exclu","Exclu",
AI669="SAT","TX ISSUE",
AI669="SPARE-ISSUE","SPARE-ISSUE",
AI669="Fiber CAmtel","TX ISSUE",
AI669="Fiber AOF","TX ISSUE",
AI669="Projet OCM (HUAWEI)","TRAVAUX-HUAWEI",
AI669="Projet OCM (NOKIA)","TRAVAUX -NOKIA",
AI669="ACCESS-ISSUE","ACCESS-ISSUE",
AI669="Projet OCM (ZTE, NOKIA, autres projets)","TRAVAUX OCM",
AI669="No root CAuse","No root cause",
AI669="ODU HS","TX ISSUE",
AI669="IP &amp; VLAN","TX ISSUE",
AI669="Warehouse HUAWEI","SPARE-ISSUE",
AI669="SPARE-HS","SPARE-ISSUE",
AI669="Power Telco","RAN ISSUE",AI669="no impacts","no impacts"
),"")</f>
        <v>no impacts</v>
      </c>
      <c r="AI669" s="85" t="s">
        <v>5998</v>
      </c>
      <c r="AJ669" s="57" t="str" cm="1">
        <f t="array" ref="AJ669">IFERROR(_xlfn.IFS(
AI669="MPR ISSUE","ACTIVE",
AI669="BSS Hardware Issue","ACTIVE",
AI669="Sites strategiques, MLL, Pylone, etc.","PASSIVE",
AI669="AKTIVCO DEFAUT GE &amp; POWER Cabinet","PASSIVE",
AI669="AKTIVCO Coupure ENEO &amp; Baisse de tension","PASSIVE",
AI669="Coupure ENEO &amp; Baisse de tension","PASSIVE",
AI669="Defaut GE &amp; POWER Cabinet","PASSIVE",
AI669="Sharing","PASSIVE",
AI669="Sites strategiques &amp; DataCenter","PASSIVE",
AI669="Exclu","Exclu",
AI669="SAT","ACTIVE",
AI669="SPARE-ISSUE","SPARE-ISSUE",
AI669="Fiber CAmtel","ACTIVE",
AI669="Fiber AOF","ACTIVE",
AI669="Projet OCM (HUAWEI)","PLANNED WORKS",
AI669="Projet OCM (NOKIA)","PLANNED WORKS",
AI669="ACCESS-ISSUE","ACCESS-ISSUE",
AI669="Projet OCM (ZTE, NOKIA, autres projets)","PLANNED WORKS",
AI669="No root CAuse","No root cause",
AI669="ODU HS","ACTIVE",
AI669="IP &amp; VLAN","ACTIVE",
AI669="Warehouse HUAWEI","SPARE-ISSUE",
AI669="SPARE-HS","SPARE-ISSUE",
AI669="Power Telco","ACTIVE", AI669="no impacts","no impacts"
),"")</f>
        <v>no impacts</v>
      </c>
      <c r="AK669" s="23" t="s">
        <v>5537</v>
      </c>
      <c r="AL669" s="23" t="str">
        <f t="shared" si="21"/>
        <v>SUO_202</v>
      </c>
      <c r="AN669" s="9" t="s">
        <v>5537</v>
      </c>
      <c r="AO669" s="23" t="str">
        <f>_xlfn.XLOOKUP(B669,'INCIDENT-05-03-2026'!E:E,'INCIDENT-05-03-2026'!F:F,"")</f>
        <v/>
      </c>
      <c r="AP669" s="7" t="s">
        <v>5537</v>
      </c>
      <c r="AQ669" s="6"/>
      <c r="AR669" s="7"/>
      <c r="AS669" s="3" t="str">
        <f>_xlfn.XLOOKUP(B669,'[3]tt num | region | site id'!$C:$C,'[3]tt num | region | site id'!$Q:$Q,"")</f>
        <v/>
      </c>
      <c r="AT669" s="24" t="str">
        <f>_xlfn.XLOOKUP(B669,'[4]Cells Huawei 03052026 12h'!$B:$B,'[4]Cells Huawei 03052026 12h'!$T:$T,"")</f>
        <v/>
      </c>
      <c r="AU669" s="24" t="str">
        <f>_xlfn.XLOOKUP(B669,'[5]cells down 02052026 8h50'!$B:$B,'[5]cells down 02052026 8h50'!$R:$R,"")</f>
        <v/>
      </c>
      <c r="AV669" s="24" t="str">
        <f>_xlfn.XLOOKUP(B669,'[5]cells down 02052026 13h50'!$B:$B,'[5]cells down 02052026 13h50'!$R:$R,"")</f>
        <v/>
      </c>
      <c r="AW669" s="24" t="str">
        <f>_xlfn.XLOOKUP(B669,'[5]cells down 02052026 13h50'!$B:$B,'[5]cells down 02052026 13h50'!$R:$R,"")</f>
        <v/>
      </c>
      <c r="AX669" s="24" t="str">
        <f>_xlfn.XLOOKUP(B669,'[6]cell downs 03052026 8h40 '!$B:$B,'[6]cell downs 03052026 8h40 '!$R:$R,"")</f>
        <v/>
      </c>
      <c r="AY669" s="24" t="str">
        <f>_xlfn.XLOOKUP(B669,'[7]ALL SITES DOWN'!$D:$D,'[7]ALL SITES DOWN'!$J:$J,"")</f>
        <v/>
      </c>
      <c r="AZ669" s="24" t="str">
        <f>_xlfn.XLOOKUP(B669,'[8]ALL SITES DOWN'!$D:$D,'[8]ALL SITES DOWN'!$J:$J,"")</f>
        <v/>
      </c>
      <c r="BA669" s="9" t="str">
        <f>_xlfn.XLOOKUP(B669,[9]sheet1!$AC:$AC,[9]sheet1!$AF:$AF,"")</f>
        <v/>
      </c>
      <c r="BB669" s="14" t="s">
        <v>5537</v>
      </c>
      <c r="BC669" s="14" t="s">
        <v>5537</v>
      </c>
      <c r="BD669" s="14" t="str">
        <f>_xlfn.XLOOKUP(B669,'[10]cell downs 18042026 17h'!$B:$B,'[10]cell downs 18042026 17h'!$B:$B,"")</f>
        <v/>
      </c>
      <c r="BE669" s="14" t="str">
        <f>_xlfn.XLOOKUP(B669,'[11]Cells Huawei 19042026 15h'!$B:$B,'[11]Cells Huawei 19042026 15h'!$B:$B,"")</f>
        <v/>
      </c>
      <c r="BF669" s="9" t="str">
        <f>_xlfn.XLOOKUP(B669,'[12]cells down 19042026 9H40'!$B:$B,'[12]cells down 19042026 9H40'!$B:$B,"")</f>
        <v/>
      </c>
      <c r="BG669" s="9" t="s">
        <v>3694</v>
      </c>
      <c r="BH669" s="9" t="s">
        <v>5537</v>
      </c>
    </row>
    <row r="670" spans="1:60" s="9" customFormat="1" x14ac:dyDescent="0.3">
      <c r="A670" s="1" t="s">
        <v>2486</v>
      </c>
      <c r="B670" s="8" t="s">
        <v>2487</v>
      </c>
      <c r="C670" s="3" t="str">
        <f>_xlfn.XLOOKUP(B670,'[1]daily break down'!$D:$D,'[1]daily break down'!$E:$E,"")</f>
        <v>SUD-OUEST</v>
      </c>
      <c r="D670" s="1" t="s">
        <v>11</v>
      </c>
      <c r="E670" s="1" t="s">
        <v>12</v>
      </c>
      <c r="F670" s="3" t="s">
        <v>13</v>
      </c>
      <c r="G670" s="1" t="s">
        <v>14</v>
      </c>
      <c r="H670" s="40" t="str">
        <f>_xlfn.XLOOKUP(B670,[2]CALCULATION!$B:$B,[2]CALCULATION!$H:$H,"")</f>
        <v>Huawei</v>
      </c>
      <c r="I670" s="34">
        <v>0</v>
      </c>
      <c r="J670" s="34">
        <v>0.62312196625317817</v>
      </c>
      <c r="K670" s="34">
        <v>0</v>
      </c>
      <c r="L670" s="34">
        <v>0</v>
      </c>
      <c r="M670" s="34">
        <v>0</v>
      </c>
      <c r="N670" s="34">
        <v>0</v>
      </c>
      <c r="O670" s="34">
        <v>0</v>
      </c>
      <c r="P670" s="34">
        <v>0</v>
      </c>
      <c r="Q670" s="34">
        <v>1.5766209232577981E-2</v>
      </c>
      <c r="R670" s="34">
        <v>0</v>
      </c>
      <c r="S670" s="35">
        <v>7.7404239897498235E-3</v>
      </c>
      <c r="T670" s="35">
        <v>0</v>
      </c>
      <c r="U670" s="35">
        <v>0</v>
      </c>
      <c r="V670" s="35">
        <v>0</v>
      </c>
      <c r="W670" s="35">
        <v>0</v>
      </c>
      <c r="X670" s="35">
        <v>0</v>
      </c>
      <c r="Y670" s="35">
        <v>1.740489622838032</v>
      </c>
      <c r="Z670" s="35">
        <v>0</v>
      </c>
      <c r="AA670" s="35">
        <v>0</v>
      </c>
      <c r="AB670" s="35">
        <v>0</v>
      </c>
      <c r="AC670" s="35">
        <v>0</v>
      </c>
      <c r="AD670" s="35">
        <v>0</v>
      </c>
      <c r="AE670" s="58" t="s">
        <v>5560</v>
      </c>
      <c r="AF670" s="58"/>
      <c r="AG670" s="57" t="str" cm="1">
        <f t="array" ref="AG670">IFERROR(_xlfn.IFS(
AI670="MPR ISSUE","PDH",
AI670="BSS Hardware Issue","BSS",
AI670="Sites strategiques, MLL, Pylone, etc.","ENVTECH",
AI670="AKTIVCO DEFAUT GE &amp; POWER Cabinet","AKTIVCO",
AI670="AKTIVCO Coupure ENEO &amp; Baisse de tension","AKTIVCO GRID ONLY",
AI670="Coupure ENEO &amp; Baisse de tension","IHS GRID ONLY",
AI670="Defaut GE &amp; POWER Cabinet","IHS",
AI670="Sharing","Partners",
AI670="Sites strategiques &amp; DataCenter","SST &amp; DC",
AI670="Exclu","Exclu",
AI670="SAT","SAT",
AI670="SPARE-ISSUE","SPARE-ISSUE",
AI670="Fiber CAmtel","TRANS_FO_CAMTEL",
AI670="Fiber AOF","Fiber AOF",
AI670="Projet OCM (HUAWEI)","TRAVAUX-HUAWEI",
AI670="Projet OCM (NOKIA)","TRAVAUX-NOKIA",
AI670="ACCESS-ISSUE","ACCESS-ISSUE",
AI670="Projet OCM (ZTE, NOKIA, autres projets)","TRAVAUX OCM",
AI670="No root CAuse","No root cause",
AI670="ODU HS","PDH",
AI670="IP &amp; VLAN","PDH",
AI670="Warehouse HUAWEI","SPARE-ISSUE",
AI670="SPARE-HS","SPARE-ISSUE",
AI670="Power Telco","BSS",AI670="no impacts","no impacts"
),"")</f>
        <v>no impacts</v>
      </c>
      <c r="AH670" s="57" t="str" cm="1">
        <f t="array" ref="AH670">IFERROR(_xlfn.IFS(
AI670="MPR ISSUE","TX ISSUE",
AI670="BSS Hardware Issue","RAN ISSUE",
AI670="Sites strategiques, MLL, Pylone, etc.","ENVTECH",
AI670="AKTIVCO DEFAUT GE &amp; POWER Cabinet","POWER ISSUE",
AI670="AKTIVCO Coupure ENEO &amp; Baisse de tension","POWER ISSUE",
AI670="Coupure ENEO &amp; Baisse de tension","POWER ISSUE",
AI670="Defaut GE &amp; POWER Cabinet","POWER ISSUE",
AI670="Sharing","POWER ISSUE",
AI670="Sites strategiques &amp; DataCenter","POWER ISSUE",
AI670="Exclu","Exclu",
AI670="SAT","TX ISSUE",
AI670="SPARE-ISSUE","SPARE-ISSUE",
AI670="Fiber CAmtel","TX ISSUE",
AI670="Fiber AOF","TX ISSUE",
AI670="Projet OCM (HUAWEI)","TRAVAUX-HUAWEI",
AI670="Projet OCM (NOKIA)","TRAVAUX -NOKIA",
AI670="ACCESS-ISSUE","ACCESS-ISSUE",
AI670="Projet OCM (ZTE, NOKIA, autres projets)","TRAVAUX OCM",
AI670="No root CAuse","No root cause",
AI670="ODU HS","TX ISSUE",
AI670="IP &amp; VLAN","TX ISSUE",
AI670="Warehouse HUAWEI","SPARE-ISSUE",
AI670="SPARE-HS","SPARE-ISSUE",
AI670="Power Telco","RAN ISSUE",AI670="no impacts","no impacts"
),"")</f>
        <v>no impacts</v>
      </c>
      <c r="AI670" s="85" t="s">
        <v>5998</v>
      </c>
      <c r="AJ670" s="57" t="str" cm="1">
        <f t="array" ref="AJ670">IFERROR(_xlfn.IFS(
AI670="MPR ISSUE","ACTIVE",
AI670="BSS Hardware Issue","ACTIVE",
AI670="Sites strategiques, MLL, Pylone, etc.","PASSIVE",
AI670="AKTIVCO DEFAUT GE &amp; POWER Cabinet","PASSIVE",
AI670="AKTIVCO Coupure ENEO &amp; Baisse de tension","PASSIVE",
AI670="Coupure ENEO &amp; Baisse de tension","PASSIVE",
AI670="Defaut GE &amp; POWER Cabinet","PASSIVE",
AI670="Sharing","PASSIVE",
AI670="Sites strategiques &amp; DataCenter","PASSIVE",
AI670="Exclu","Exclu",
AI670="SAT","ACTIVE",
AI670="SPARE-ISSUE","SPARE-ISSUE",
AI670="Fiber CAmtel","ACTIVE",
AI670="Fiber AOF","ACTIVE",
AI670="Projet OCM (HUAWEI)","PLANNED WORKS",
AI670="Projet OCM (NOKIA)","PLANNED WORKS",
AI670="ACCESS-ISSUE","ACCESS-ISSUE",
AI670="Projet OCM (ZTE, NOKIA, autres projets)","PLANNED WORKS",
AI670="No root CAuse","No root cause",
AI670="ODU HS","ACTIVE",
AI670="IP &amp; VLAN","ACTIVE",
AI670="Warehouse HUAWEI","SPARE-ISSUE",
AI670="SPARE-HS","SPARE-ISSUE",
AI670="Power Telco","ACTIVE", AI670="no impacts","no impacts"
),"")</f>
        <v>no impacts</v>
      </c>
      <c r="AK670" s="23" t="s">
        <v>5537</v>
      </c>
      <c r="AL670" s="23" t="str">
        <f t="shared" si="21"/>
        <v>SUO_033</v>
      </c>
      <c r="AN670" s="9" t="s">
        <v>5537</v>
      </c>
      <c r="AO670" s="23" t="str">
        <f>_xlfn.XLOOKUP(B670,'INCIDENT-05-03-2026'!E:E,'INCIDENT-05-03-2026'!F:F,"")</f>
        <v/>
      </c>
      <c r="AP670" s="7" t="s">
        <v>5537</v>
      </c>
      <c r="AQ670" s="6"/>
      <c r="AR670" s="7"/>
      <c r="AS670" s="3" t="str">
        <f>_xlfn.XLOOKUP(B670,'[3]tt num | region | site id'!$C:$C,'[3]tt num | region | site id'!$Q:$Q,"")</f>
        <v/>
      </c>
      <c r="AT670" s="24" t="str">
        <f>_xlfn.XLOOKUP(B670,'[4]Cells Huawei 03052026 12h'!$B:$B,'[4]Cells Huawei 03052026 12h'!$T:$T,"")</f>
        <v/>
      </c>
      <c r="AU670" s="24" t="str">
        <f>_xlfn.XLOOKUP(B670,'[5]cells down 02052026 8h50'!$B:$B,'[5]cells down 02052026 8h50'!$R:$R,"")</f>
        <v/>
      </c>
      <c r="AV670" s="24" t="str">
        <f>_xlfn.XLOOKUP(B670,'[5]cells down 02052026 13h50'!$B:$B,'[5]cells down 02052026 13h50'!$R:$R,"")</f>
        <v/>
      </c>
      <c r="AW670" s="24" t="str">
        <f>_xlfn.XLOOKUP(B670,'[5]cells down 02052026 13h50'!$B:$B,'[5]cells down 02052026 13h50'!$R:$R,"")</f>
        <v/>
      </c>
      <c r="AX670" s="24" t="str">
        <f>_xlfn.XLOOKUP(B670,'[6]cell downs 03052026 8h40 '!$B:$B,'[6]cell downs 03052026 8h40 '!$R:$R,"")</f>
        <v/>
      </c>
      <c r="AY670" s="24" t="str">
        <f>_xlfn.XLOOKUP(B670,'[7]ALL SITES DOWN'!$D:$D,'[7]ALL SITES DOWN'!$J:$J,"")</f>
        <v/>
      </c>
      <c r="AZ670" s="24" t="str">
        <f>_xlfn.XLOOKUP(B670,'[8]ALL SITES DOWN'!$D:$D,'[8]ALL SITES DOWN'!$J:$J,"")</f>
        <v/>
      </c>
      <c r="BA670" s="9" t="str">
        <f>_xlfn.XLOOKUP(B670,[9]sheet1!$AC:$AC,[9]sheet1!$AF:$AF,"")</f>
        <v/>
      </c>
      <c r="BB670" s="14" t="s">
        <v>5537</v>
      </c>
      <c r="BC670" s="14" t="s">
        <v>5537</v>
      </c>
      <c r="BD670" s="14" t="str">
        <f>_xlfn.XLOOKUP(B670,'[10]cell downs 18042026 17h'!$B:$B,'[10]cell downs 18042026 17h'!$B:$B,"")</f>
        <v/>
      </c>
      <c r="BE670" s="14" t="str">
        <f>_xlfn.XLOOKUP(B670,'[11]Cells Huawei 19042026 15h'!$B:$B,'[11]Cells Huawei 19042026 15h'!$B:$B,"")</f>
        <v/>
      </c>
      <c r="BF670" s="9" t="str">
        <f>_xlfn.XLOOKUP(B670,'[12]cells down 19042026 9H40'!$B:$B,'[12]cells down 19042026 9H40'!$B:$B,"")</f>
        <v/>
      </c>
      <c r="BG670" s="9" t="s">
        <v>2487</v>
      </c>
      <c r="BH670" s="9" t="s">
        <v>5537</v>
      </c>
    </row>
    <row r="671" spans="1:60" s="9" customFormat="1" x14ac:dyDescent="0.3">
      <c r="A671" s="1" t="s">
        <v>4191</v>
      </c>
      <c r="B671" s="1" t="s">
        <v>4192</v>
      </c>
      <c r="C671" s="3" t="str">
        <f>_xlfn.XLOOKUP(B671,'[1]daily break down'!$D:$D,'[1]daily break down'!$E:$E,"")</f>
        <v>Yaounde</v>
      </c>
      <c r="D671" s="1" t="s">
        <v>21</v>
      </c>
      <c r="E671" s="1" t="s">
        <v>30</v>
      </c>
      <c r="F671" s="3" t="s">
        <v>37</v>
      </c>
      <c r="G671" s="1" t="s">
        <v>38</v>
      </c>
      <c r="H671" s="42" t="str">
        <f>_xlfn.XLOOKUP(B671,[2]CALCULATION!$B:$B,[2]CALCULATION!$H:$H,"")</f>
        <v>ZTE</v>
      </c>
      <c r="I671" s="34">
        <v>0</v>
      </c>
      <c r="J671" s="34">
        <v>2.1445254870403199</v>
      </c>
      <c r="K671" s="34">
        <v>0</v>
      </c>
      <c r="L671" s="34">
        <v>0</v>
      </c>
      <c r="M671" s="34">
        <v>0</v>
      </c>
      <c r="N671" s="34">
        <v>0.98044776034220582</v>
      </c>
      <c r="O671" s="34">
        <v>0</v>
      </c>
      <c r="P671" s="34">
        <v>0</v>
      </c>
      <c r="Q671" s="34">
        <v>0</v>
      </c>
      <c r="R671" s="34">
        <v>0</v>
      </c>
      <c r="S671" s="35">
        <v>0</v>
      </c>
      <c r="T671" s="35">
        <v>0.37776479384076261</v>
      </c>
      <c r="U671" s="35">
        <v>4.4413625429111985</v>
      </c>
      <c r="V671" s="35">
        <v>0</v>
      </c>
      <c r="W671" s="35">
        <v>0.37776479384076256</v>
      </c>
      <c r="X671" s="35">
        <v>0</v>
      </c>
      <c r="Y671" s="35">
        <v>1.7363875548250318</v>
      </c>
      <c r="Z671" s="35">
        <v>0</v>
      </c>
      <c r="AA671" s="35">
        <v>0</v>
      </c>
      <c r="AB671" s="35">
        <v>0</v>
      </c>
      <c r="AC671" s="35">
        <v>0</v>
      </c>
      <c r="AD671" s="35">
        <v>0</v>
      </c>
      <c r="AE671" s="58" t="s">
        <v>5560</v>
      </c>
      <c r="AF671" s="58"/>
      <c r="AG671" s="57" t="str" cm="1">
        <f t="array" ref="AG671">IFERROR(_xlfn.IFS(
AI671="MPR ISSUE","PDH",
AI671="BSS Hardware Issue","BSS",
AI671="Sites strategiques, MLL, Pylone, etc.","ENVTECH",
AI671="AKTIVCO DEFAUT GE &amp; POWER Cabinet","AKTIVCO",
AI671="AKTIVCO Coupure ENEO &amp; Baisse de tension","AKTIVCO GRID ONLY",
AI671="Coupure ENEO &amp; Baisse de tension","IHS GRID ONLY",
AI671="Defaut GE &amp; POWER Cabinet","IHS",
AI671="Sharing","Partners",
AI671="Sites strategiques &amp; DataCenter","SST &amp; DC",
AI671="Exclu","Exclu",
AI671="SAT","SAT",
AI671="SPARE-ISSUE","SPARE-ISSUE",
AI671="Fiber CAmtel","TRANS_FO_CAMTEL",
AI671="Fiber AOF","Fiber AOF",
AI671="Projet OCM (HUAWEI)","TRAVAUX-HUAWEI",
AI671="Projet OCM (NOKIA)","TRAVAUX-NOKIA",
AI671="ACCESS-ISSUE","ACCESS-ISSUE",
AI671="Projet OCM (ZTE, NOKIA, autres projets)","TRAVAUX OCM",
AI671="No root CAuse","No root cause",
AI671="ODU HS","PDH",
AI671="IP &amp; VLAN","PDH",
AI671="Warehouse HUAWEI","SPARE-ISSUE",
AI671="SPARE-HS","SPARE-ISSUE",
AI671="Power Telco","BSS",AI671="no impacts","no impacts"
),"")</f>
        <v>no impacts</v>
      </c>
      <c r="AH671" s="57" t="str" cm="1">
        <f t="array" ref="AH671">IFERROR(_xlfn.IFS(
AI671="MPR ISSUE","TX ISSUE",
AI671="BSS Hardware Issue","RAN ISSUE",
AI671="Sites strategiques, MLL, Pylone, etc.","ENVTECH",
AI671="AKTIVCO DEFAUT GE &amp; POWER Cabinet","POWER ISSUE",
AI671="AKTIVCO Coupure ENEO &amp; Baisse de tension","POWER ISSUE",
AI671="Coupure ENEO &amp; Baisse de tension","POWER ISSUE",
AI671="Defaut GE &amp; POWER Cabinet","POWER ISSUE",
AI671="Sharing","POWER ISSUE",
AI671="Sites strategiques &amp; DataCenter","POWER ISSUE",
AI671="Exclu","Exclu",
AI671="SAT","TX ISSUE",
AI671="SPARE-ISSUE","SPARE-ISSUE",
AI671="Fiber CAmtel","TX ISSUE",
AI671="Fiber AOF","TX ISSUE",
AI671="Projet OCM (HUAWEI)","TRAVAUX-HUAWEI",
AI671="Projet OCM (NOKIA)","TRAVAUX -NOKIA",
AI671="ACCESS-ISSUE","ACCESS-ISSUE",
AI671="Projet OCM (ZTE, NOKIA, autres projets)","TRAVAUX OCM",
AI671="No root CAuse","No root cause",
AI671="ODU HS","TX ISSUE",
AI671="IP &amp; VLAN","TX ISSUE",
AI671="Warehouse HUAWEI","SPARE-ISSUE",
AI671="SPARE-HS","SPARE-ISSUE",
AI671="Power Telco","RAN ISSUE",AI671="no impacts","no impacts"
),"")</f>
        <v>no impacts</v>
      </c>
      <c r="AI671" s="85" t="s">
        <v>5998</v>
      </c>
      <c r="AJ671" s="57" t="str" cm="1">
        <f t="array" ref="AJ671">IFERROR(_xlfn.IFS(
AI671="MPR ISSUE","ACTIVE",
AI671="BSS Hardware Issue","ACTIVE",
AI671="Sites strategiques, MLL, Pylone, etc.","PASSIVE",
AI671="AKTIVCO DEFAUT GE &amp; POWER Cabinet","PASSIVE",
AI671="AKTIVCO Coupure ENEO &amp; Baisse de tension","PASSIVE",
AI671="Coupure ENEO &amp; Baisse de tension","PASSIVE",
AI671="Defaut GE &amp; POWER Cabinet","PASSIVE",
AI671="Sharing","PASSIVE",
AI671="Sites strategiques &amp; DataCenter","PASSIVE",
AI671="Exclu","Exclu",
AI671="SAT","ACTIVE",
AI671="SPARE-ISSUE","SPARE-ISSUE",
AI671="Fiber CAmtel","ACTIVE",
AI671="Fiber AOF","ACTIVE",
AI671="Projet OCM (HUAWEI)","PLANNED WORKS",
AI671="Projet OCM (NOKIA)","PLANNED WORKS",
AI671="ACCESS-ISSUE","ACCESS-ISSUE",
AI671="Projet OCM (ZTE, NOKIA, autres projets)","PLANNED WORKS",
AI671="No root CAuse","No root cause",
AI671="ODU HS","ACTIVE",
AI671="IP &amp; VLAN","ACTIVE",
AI671="Warehouse HUAWEI","SPARE-ISSUE",
AI671="SPARE-HS","SPARE-ISSUE",
AI671="Power Telco","ACTIVE", AI671="no impacts","no impacts"
),"")</f>
        <v>no impacts</v>
      </c>
      <c r="AK671" s="23" t="s">
        <v>5537</v>
      </c>
      <c r="AL671" s="23" t="str">
        <f t="shared" si="21"/>
        <v>CTR_773</v>
      </c>
      <c r="AN671" s="9" t="s">
        <v>5537</v>
      </c>
      <c r="AO671" s="23" t="str">
        <f>_xlfn.XLOOKUP(B671,'INCIDENT-05-03-2026'!E:E,'INCIDENT-05-03-2026'!F:F,"")</f>
        <v/>
      </c>
      <c r="AP671" s="7" t="s">
        <v>5537</v>
      </c>
      <c r="AQ671" s="6"/>
      <c r="AR671" s="7"/>
      <c r="AS671" s="3" t="str">
        <f>_xlfn.XLOOKUP(B671,'[3]tt num | region | site id'!$C:$C,'[3]tt num | region | site id'!$Q:$Q,"")</f>
        <v/>
      </c>
      <c r="AT671" s="24" t="str">
        <f>_xlfn.XLOOKUP(B671,'[4]Cells Huawei 03052026 12h'!$B:$B,'[4]Cells Huawei 03052026 12h'!$T:$T,"")</f>
        <v/>
      </c>
      <c r="AU671" s="24" t="str">
        <f>_xlfn.XLOOKUP(B671,'[5]cells down 02052026 8h50'!$B:$B,'[5]cells down 02052026 8h50'!$R:$R,"")</f>
        <v/>
      </c>
      <c r="AV671" s="24" t="str">
        <f>_xlfn.XLOOKUP(B671,'[5]cells down 02052026 13h50'!$B:$B,'[5]cells down 02052026 13h50'!$R:$R,"")</f>
        <v/>
      </c>
      <c r="AW671" s="24" t="str">
        <f>_xlfn.XLOOKUP(B671,'[5]cells down 02052026 13h50'!$B:$B,'[5]cells down 02052026 13h50'!$R:$R,"")</f>
        <v/>
      </c>
      <c r="AX671" s="24" t="str">
        <f>_xlfn.XLOOKUP(B671,'[6]cell downs 03052026 8h40 '!$B:$B,'[6]cell downs 03052026 8h40 '!$R:$R,"")</f>
        <v/>
      </c>
      <c r="AY671" s="24" t="str">
        <f>_xlfn.XLOOKUP(B671,'[7]ALL SITES DOWN'!$D:$D,'[7]ALL SITES DOWN'!$J:$J,"")</f>
        <v/>
      </c>
      <c r="AZ671" s="24" t="str">
        <f>_xlfn.XLOOKUP(B671,'[8]ALL SITES DOWN'!$D:$D,'[8]ALL SITES DOWN'!$J:$J,"")</f>
        <v/>
      </c>
      <c r="BA671" s="9" t="str">
        <f>_xlfn.XLOOKUP(B671,[9]sheet1!$AC:$AC,[9]sheet1!$AF:$AF,"")</f>
        <v/>
      </c>
      <c r="BB671" s="14" t="s">
        <v>5537</v>
      </c>
      <c r="BC671" s="14" t="s">
        <v>5537</v>
      </c>
      <c r="BD671" s="14" t="str">
        <f>_xlfn.XLOOKUP(B671,'[10]cell downs 18042026 17h'!$B:$B,'[10]cell downs 18042026 17h'!$B:$B,"")</f>
        <v/>
      </c>
      <c r="BE671" s="14" t="str">
        <f>_xlfn.XLOOKUP(B671,'[11]Cells Huawei 19042026 15h'!$B:$B,'[11]Cells Huawei 19042026 15h'!$B:$B,"")</f>
        <v/>
      </c>
      <c r="BF671" s="9" t="str">
        <f>_xlfn.XLOOKUP(B671,'[12]cells down 19042026 9H40'!$B:$B,'[12]cells down 19042026 9H40'!$B:$B,"")</f>
        <v/>
      </c>
      <c r="BG671" s="9" t="s">
        <v>5537</v>
      </c>
      <c r="BH671" s="9" t="s">
        <v>83</v>
      </c>
    </row>
    <row r="672" spans="1:60" s="9" customFormat="1" x14ac:dyDescent="0.3">
      <c r="A672" s="1" t="s">
        <v>1999</v>
      </c>
      <c r="B672" s="8" t="s">
        <v>2000</v>
      </c>
      <c r="C672" s="3" t="str">
        <f>_xlfn.XLOOKUP(B672,'[1]daily break down'!$D:$D,'[1]daily break down'!$E:$E,"")</f>
        <v>SUD-OUEST</v>
      </c>
      <c r="D672" s="1" t="s">
        <v>21</v>
      </c>
      <c r="E672" s="1" t="s">
        <v>22</v>
      </c>
      <c r="F672" s="3" t="s">
        <v>13</v>
      </c>
      <c r="G672" s="1" t="s">
        <v>14</v>
      </c>
      <c r="H672" s="40" t="str">
        <f>_xlfn.XLOOKUP(B672,[2]CALCULATION!$B:$B,[2]CALCULATION!$H:$H,"")</f>
        <v>Huawei</v>
      </c>
      <c r="I672" s="34">
        <v>0</v>
      </c>
      <c r="J672" s="34">
        <v>0</v>
      </c>
      <c r="K672" s="34">
        <v>0</v>
      </c>
      <c r="L672" s="34">
        <v>0</v>
      </c>
      <c r="M672" s="34">
        <v>0</v>
      </c>
      <c r="N672" s="34">
        <v>4.0119651973415733</v>
      </c>
      <c r="O672" s="34">
        <v>8.9175391586979543E-5</v>
      </c>
      <c r="P672" s="34">
        <v>0</v>
      </c>
      <c r="Q672" s="34">
        <v>0</v>
      </c>
      <c r="R672" s="34">
        <v>0</v>
      </c>
      <c r="S672" s="35">
        <v>0</v>
      </c>
      <c r="T672" s="35">
        <v>0</v>
      </c>
      <c r="U672" s="35">
        <v>0</v>
      </c>
      <c r="V672" s="35">
        <v>0</v>
      </c>
      <c r="W672" s="35">
        <v>0</v>
      </c>
      <c r="X672" s="35">
        <v>0</v>
      </c>
      <c r="Y672" s="35">
        <v>1.7292178533414373</v>
      </c>
      <c r="Z672" s="35">
        <v>0</v>
      </c>
      <c r="AA672" s="35">
        <v>0</v>
      </c>
      <c r="AB672" s="35">
        <v>0</v>
      </c>
      <c r="AC672" s="35">
        <v>0</v>
      </c>
      <c r="AD672" s="35">
        <v>0</v>
      </c>
      <c r="AE672" s="58" t="s">
        <v>5560</v>
      </c>
      <c r="AF672" s="58"/>
      <c r="AG672" s="57" t="str" cm="1">
        <f t="array" ref="AG672">IFERROR(_xlfn.IFS(
AI672="MPR ISSUE","PDH",
AI672="BSS Hardware Issue","BSS",
AI672="Sites strategiques, MLL, Pylone, etc.","ENVTECH",
AI672="AKTIVCO DEFAUT GE &amp; POWER Cabinet","AKTIVCO",
AI672="AKTIVCO Coupure ENEO &amp; Baisse de tension","AKTIVCO GRID ONLY",
AI672="Coupure ENEO &amp; Baisse de tension","IHS GRID ONLY",
AI672="Defaut GE &amp; POWER Cabinet","IHS",
AI672="Sharing","Partners",
AI672="Sites strategiques &amp; DataCenter","SST &amp; DC",
AI672="Exclu","Exclu",
AI672="SAT","SAT",
AI672="SPARE-ISSUE","SPARE-ISSUE",
AI672="Fiber CAmtel","TRANS_FO_CAMTEL",
AI672="Fiber AOF","Fiber AOF",
AI672="Projet OCM (HUAWEI)","TRAVAUX-HUAWEI",
AI672="Projet OCM (NOKIA)","TRAVAUX-NOKIA",
AI672="ACCESS-ISSUE","ACCESS-ISSUE",
AI672="Projet OCM (ZTE, NOKIA, autres projets)","TRAVAUX OCM",
AI672="No root CAuse","No root cause",
AI672="ODU HS","PDH",
AI672="IP &amp; VLAN","PDH",
AI672="Warehouse HUAWEI","SPARE-ISSUE",
AI672="SPARE-HS","SPARE-ISSUE",
AI672="Power Telco","BSS",AI672="no impacts","no impacts"
),"")</f>
        <v>no impacts</v>
      </c>
      <c r="AH672" s="57" t="str" cm="1">
        <f t="array" ref="AH672">IFERROR(_xlfn.IFS(
AI672="MPR ISSUE","TX ISSUE",
AI672="BSS Hardware Issue","RAN ISSUE",
AI672="Sites strategiques, MLL, Pylone, etc.","ENVTECH",
AI672="AKTIVCO DEFAUT GE &amp; POWER Cabinet","POWER ISSUE",
AI672="AKTIVCO Coupure ENEO &amp; Baisse de tension","POWER ISSUE",
AI672="Coupure ENEO &amp; Baisse de tension","POWER ISSUE",
AI672="Defaut GE &amp; POWER Cabinet","POWER ISSUE",
AI672="Sharing","POWER ISSUE",
AI672="Sites strategiques &amp; DataCenter","POWER ISSUE",
AI672="Exclu","Exclu",
AI672="SAT","TX ISSUE",
AI672="SPARE-ISSUE","SPARE-ISSUE",
AI672="Fiber CAmtel","TX ISSUE",
AI672="Fiber AOF","TX ISSUE",
AI672="Projet OCM (HUAWEI)","TRAVAUX-HUAWEI",
AI672="Projet OCM (NOKIA)","TRAVAUX -NOKIA",
AI672="ACCESS-ISSUE","ACCESS-ISSUE",
AI672="Projet OCM (ZTE, NOKIA, autres projets)","TRAVAUX OCM",
AI672="No root CAuse","No root cause",
AI672="ODU HS","TX ISSUE",
AI672="IP &amp; VLAN","TX ISSUE",
AI672="Warehouse HUAWEI","SPARE-ISSUE",
AI672="SPARE-HS","SPARE-ISSUE",
AI672="Power Telco","RAN ISSUE",AI672="no impacts","no impacts"
),"")</f>
        <v>no impacts</v>
      </c>
      <c r="AI672" s="85" t="s">
        <v>5998</v>
      </c>
      <c r="AJ672" s="57" t="str" cm="1">
        <f t="array" ref="AJ672">IFERROR(_xlfn.IFS(
AI672="MPR ISSUE","ACTIVE",
AI672="BSS Hardware Issue","ACTIVE",
AI672="Sites strategiques, MLL, Pylone, etc.","PASSIVE",
AI672="AKTIVCO DEFAUT GE &amp; POWER Cabinet","PASSIVE",
AI672="AKTIVCO Coupure ENEO &amp; Baisse de tension","PASSIVE",
AI672="Coupure ENEO &amp; Baisse de tension","PASSIVE",
AI672="Defaut GE &amp; POWER Cabinet","PASSIVE",
AI672="Sharing","PASSIVE",
AI672="Sites strategiques &amp; DataCenter","PASSIVE",
AI672="Exclu","Exclu",
AI672="SAT","ACTIVE",
AI672="SPARE-ISSUE","SPARE-ISSUE",
AI672="Fiber CAmtel","ACTIVE",
AI672="Fiber AOF","ACTIVE",
AI672="Projet OCM (HUAWEI)","PLANNED WORKS",
AI672="Projet OCM (NOKIA)","PLANNED WORKS",
AI672="ACCESS-ISSUE","ACCESS-ISSUE",
AI672="Projet OCM (ZTE, NOKIA, autres projets)","PLANNED WORKS",
AI672="No root CAuse","No root cause",
AI672="ODU HS","ACTIVE",
AI672="IP &amp; VLAN","ACTIVE",
AI672="Warehouse HUAWEI","SPARE-ISSUE",
AI672="SPARE-HS","SPARE-ISSUE",
AI672="Power Telco","ACTIVE", AI672="no impacts","no impacts"
),"")</f>
        <v>no impacts</v>
      </c>
      <c r="AK672" s="23" t="s">
        <v>5537</v>
      </c>
      <c r="AL672" s="23" t="str">
        <f t="shared" si="21"/>
        <v>SUO_240</v>
      </c>
      <c r="AN672" s="9" t="s">
        <v>5537</v>
      </c>
      <c r="AO672" s="23" t="str">
        <f>_xlfn.XLOOKUP(B672,'INCIDENT-05-03-2026'!E:E,'INCIDENT-05-03-2026'!F:F,"")</f>
        <v/>
      </c>
      <c r="AP672" s="7" t="s">
        <v>5537</v>
      </c>
      <c r="AQ672" s="6"/>
      <c r="AR672" s="7"/>
      <c r="AS672" s="3" t="str">
        <f>_xlfn.XLOOKUP(B672,'[3]tt num | region | site id'!$C:$C,'[3]tt num | region | site id'!$Q:$Q,"")</f>
        <v/>
      </c>
      <c r="AT672" s="24" t="str">
        <f>_xlfn.XLOOKUP(B672,'[4]Cells Huawei 03052026 12h'!$B:$B,'[4]Cells Huawei 03052026 12h'!$T:$T,"")</f>
        <v/>
      </c>
      <c r="AU672" s="24" t="str">
        <f>_xlfn.XLOOKUP(B672,'[5]cells down 02052026 8h50'!$B:$B,'[5]cells down 02052026 8h50'!$R:$R,"")</f>
        <v/>
      </c>
      <c r="AV672" s="24" t="str">
        <f>_xlfn.XLOOKUP(B672,'[5]cells down 02052026 13h50'!$B:$B,'[5]cells down 02052026 13h50'!$R:$R,"")</f>
        <v/>
      </c>
      <c r="AW672" s="24" t="str">
        <f>_xlfn.XLOOKUP(B672,'[5]cells down 02052026 13h50'!$B:$B,'[5]cells down 02052026 13h50'!$R:$R,"")</f>
        <v/>
      </c>
      <c r="AX672" s="24" t="str">
        <f>_xlfn.XLOOKUP(B672,'[6]cell downs 03052026 8h40 '!$B:$B,'[6]cell downs 03052026 8h40 '!$R:$R,"")</f>
        <v/>
      </c>
      <c r="AY672" s="24" t="str">
        <f>_xlfn.XLOOKUP(B672,'[7]ALL SITES DOWN'!$D:$D,'[7]ALL SITES DOWN'!$J:$J,"")</f>
        <v/>
      </c>
      <c r="AZ672" s="24" t="str">
        <f>_xlfn.XLOOKUP(B672,'[8]ALL SITES DOWN'!$D:$D,'[8]ALL SITES DOWN'!$J:$J,"")</f>
        <v/>
      </c>
      <c r="BA672" s="9" t="str">
        <f>_xlfn.XLOOKUP(B672,[9]sheet1!$AC:$AC,[9]sheet1!$AF:$AF,"")</f>
        <v/>
      </c>
      <c r="BB672" s="14" t="s">
        <v>5537</v>
      </c>
      <c r="BC672" s="14" t="s">
        <v>5537</v>
      </c>
      <c r="BD672" s="14" t="str">
        <f>_xlfn.XLOOKUP(B672,'[10]cell downs 18042026 17h'!$B:$B,'[10]cell downs 18042026 17h'!$B:$B,"")</f>
        <v/>
      </c>
      <c r="BE672" s="14" t="str">
        <f>_xlfn.XLOOKUP(B672,'[11]Cells Huawei 19042026 15h'!$B:$B,'[11]Cells Huawei 19042026 15h'!$B:$B,"")</f>
        <v/>
      </c>
      <c r="BF672" s="9" t="str">
        <f>_xlfn.XLOOKUP(B672,'[12]cells down 19042026 9H40'!$B:$B,'[12]cells down 19042026 9H40'!$B:$B,"")</f>
        <v/>
      </c>
      <c r="BG672" s="9" t="s">
        <v>5537</v>
      </c>
      <c r="BH672" s="9" t="s">
        <v>1129</v>
      </c>
    </row>
    <row r="673" spans="1:60" s="9" customFormat="1" x14ac:dyDescent="0.3">
      <c r="A673" s="1" t="s">
        <v>5182</v>
      </c>
      <c r="B673" s="8" t="s">
        <v>5183</v>
      </c>
      <c r="C673" s="3" t="str">
        <f>_xlfn.XLOOKUP(B673,'[1]daily break down'!$D:$D,'[1]daily break down'!$E:$E,"")</f>
        <v>SUD-OUEST</v>
      </c>
      <c r="D673" s="1" t="s">
        <v>11</v>
      </c>
      <c r="E673" s="1" t="s">
        <v>12</v>
      </c>
      <c r="F673" s="3" t="s">
        <v>13</v>
      </c>
      <c r="G673" s="1" t="s">
        <v>14</v>
      </c>
      <c r="H673" s="40" t="str">
        <f>_xlfn.XLOOKUP(B673,[2]CALCULATION!$B:$B,[2]CALCULATION!$H:$H,"")</f>
        <v>Huawei</v>
      </c>
      <c r="I673" s="34">
        <v>0</v>
      </c>
      <c r="J673" s="34">
        <v>3.9176533031991854</v>
      </c>
      <c r="K673" s="34">
        <v>0</v>
      </c>
      <c r="L673" s="34">
        <v>0</v>
      </c>
      <c r="M673" s="34">
        <v>2.1117624481712629</v>
      </c>
      <c r="N673" s="34">
        <v>4.6417574828854589</v>
      </c>
      <c r="O673" s="34">
        <v>1.9691353268670471</v>
      </c>
      <c r="P673" s="34">
        <v>0</v>
      </c>
      <c r="Q673" s="34">
        <v>0</v>
      </c>
      <c r="R673" s="34">
        <v>2.374883358587804</v>
      </c>
      <c r="S673" s="35">
        <v>1.0991580416227926</v>
      </c>
      <c r="T673" s="35">
        <v>0</v>
      </c>
      <c r="U673" s="35">
        <v>5.270533168965251</v>
      </c>
      <c r="V673" s="35">
        <v>0</v>
      </c>
      <c r="W673" s="35">
        <v>0</v>
      </c>
      <c r="X673" s="35">
        <v>0</v>
      </c>
      <c r="Y673" s="35">
        <v>1.727773211997728</v>
      </c>
      <c r="Z673" s="35">
        <v>0</v>
      </c>
      <c r="AA673" s="35">
        <v>0</v>
      </c>
      <c r="AB673" s="35">
        <v>0</v>
      </c>
      <c r="AC673" s="35">
        <v>0</v>
      </c>
      <c r="AD673" s="35">
        <v>0</v>
      </c>
      <c r="AE673" s="58" t="s">
        <v>5560</v>
      </c>
      <c r="AF673" s="58"/>
      <c r="AG673" s="57" t="str" cm="1">
        <f t="array" ref="AG673">IFERROR(_xlfn.IFS(
AI673="MPR ISSUE","PDH",
AI673="BSS Hardware Issue","BSS",
AI673="Sites strategiques, MLL, Pylone, etc.","ENVTECH",
AI673="AKTIVCO DEFAUT GE &amp; POWER Cabinet","AKTIVCO",
AI673="AKTIVCO Coupure ENEO &amp; Baisse de tension","AKTIVCO GRID ONLY",
AI673="Coupure ENEO &amp; Baisse de tension","IHS GRID ONLY",
AI673="Defaut GE &amp; POWER Cabinet","IHS",
AI673="Sharing","Partners",
AI673="Sites strategiques &amp; DataCenter","SST &amp; DC",
AI673="Exclu","Exclu",
AI673="SAT","SAT",
AI673="SPARE-ISSUE","SPARE-ISSUE",
AI673="Fiber CAmtel","TRANS_FO_CAMTEL",
AI673="Fiber AOF","Fiber AOF",
AI673="Projet OCM (HUAWEI)","TRAVAUX-HUAWEI",
AI673="Projet OCM (NOKIA)","TRAVAUX-NOKIA",
AI673="ACCESS-ISSUE","ACCESS-ISSUE",
AI673="Projet OCM (ZTE, NOKIA, autres projets)","TRAVAUX OCM",
AI673="No root CAuse","No root cause",
AI673="ODU HS","PDH",
AI673="IP &amp; VLAN","PDH",
AI673="Warehouse HUAWEI","SPARE-ISSUE",
AI673="SPARE-HS","SPARE-ISSUE",
AI673="Power Telco","BSS",AI673="no impacts","no impacts"
),"")</f>
        <v>no impacts</v>
      </c>
      <c r="AH673" s="57" t="str" cm="1">
        <f t="array" ref="AH673">IFERROR(_xlfn.IFS(
AI673="MPR ISSUE","TX ISSUE",
AI673="BSS Hardware Issue","RAN ISSUE",
AI673="Sites strategiques, MLL, Pylone, etc.","ENVTECH",
AI673="AKTIVCO DEFAUT GE &amp; POWER Cabinet","POWER ISSUE",
AI673="AKTIVCO Coupure ENEO &amp; Baisse de tension","POWER ISSUE",
AI673="Coupure ENEO &amp; Baisse de tension","POWER ISSUE",
AI673="Defaut GE &amp; POWER Cabinet","POWER ISSUE",
AI673="Sharing","POWER ISSUE",
AI673="Sites strategiques &amp; DataCenter","POWER ISSUE",
AI673="Exclu","Exclu",
AI673="SAT","TX ISSUE",
AI673="SPARE-ISSUE","SPARE-ISSUE",
AI673="Fiber CAmtel","TX ISSUE",
AI673="Fiber AOF","TX ISSUE",
AI673="Projet OCM (HUAWEI)","TRAVAUX-HUAWEI",
AI673="Projet OCM (NOKIA)","TRAVAUX -NOKIA",
AI673="ACCESS-ISSUE","ACCESS-ISSUE",
AI673="Projet OCM (ZTE, NOKIA, autres projets)","TRAVAUX OCM",
AI673="No root CAuse","No root cause",
AI673="ODU HS","TX ISSUE",
AI673="IP &amp; VLAN","TX ISSUE",
AI673="Warehouse HUAWEI","SPARE-ISSUE",
AI673="SPARE-HS","SPARE-ISSUE",
AI673="Power Telco","RAN ISSUE",AI673="no impacts","no impacts"
),"")</f>
        <v>no impacts</v>
      </c>
      <c r="AI673" s="85" t="s">
        <v>5998</v>
      </c>
      <c r="AJ673" s="57" t="str" cm="1">
        <f t="array" ref="AJ673">IFERROR(_xlfn.IFS(
AI673="MPR ISSUE","ACTIVE",
AI673="BSS Hardware Issue","ACTIVE",
AI673="Sites strategiques, MLL, Pylone, etc.","PASSIVE",
AI673="AKTIVCO DEFAUT GE &amp; POWER Cabinet","PASSIVE",
AI673="AKTIVCO Coupure ENEO &amp; Baisse de tension","PASSIVE",
AI673="Coupure ENEO &amp; Baisse de tension","PASSIVE",
AI673="Defaut GE &amp; POWER Cabinet","PASSIVE",
AI673="Sharing","PASSIVE",
AI673="Sites strategiques &amp; DataCenter","PASSIVE",
AI673="Exclu","Exclu",
AI673="SAT","ACTIVE",
AI673="SPARE-ISSUE","SPARE-ISSUE",
AI673="Fiber CAmtel","ACTIVE",
AI673="Fiber AOF","ACTIVE",
AI673="Projet OCM (HUAWEI)","PLANNED WORKS",
AI673="Projet OCM (NOKIA)","PLANNED WORKS",
AI673="ACCESS-ISSUE","ACCESS-ISSUE",
AI673="Projet OCM (ZTE, NOKIA, autres projets)","PLANNED WORKS",
AI673="No root CAuse","No root cause",
AI673="ODU HS","ACTIVE",
AI673="IP &amp; VLAN","ACTIVE",
AI673="Warehouse HUAWEI","SPARE-ISSUE",
AI673="SPARE-HS","SPARE-ISSUE",
AI673="Power Telco","ACTIVE", AI673="no impacts","no impacts"
),"")</f>
        <v>no impacts</v>
      </c>
      <c r="AK673" s="23" t="s">
        <v>5537</v>
      </c>
      <c r="AL673" s="23" t="str">
        <f t="shared" si="21"/>
        <v>SUO_180</v>
      </c>
      <c r="AN673" s="9" t="s">
        <v>5537</v>
      </c>
      <c r="AO673" s="23" t="str">
        <f>_xlfn.XLOOKUP(B673,'INCIDENT-05-03-2026'!E:E,'INCIDENT-05-03-2026'!F:F,"")</f>
        <v/>
      </c>
      <c r="AP673" s="7" t="s">
        <v>5537</v>
      </c>
      <c r="AQ673" s="6"/>
      <c r="AR673" s="7"/>
      <c r="AS673" s="3" t="str">
        <f>_xlfn.XLOOKUP(B673,'[3]tt num | region | site id'!$C:$C,'[3]tt num | region | site id'!$Q:$Q,"")</f>
        <v/>
      </c>
      <c r="AT673" s="24" t="str">
        <f>_xlfn.XLOOKUP(B673,'[4]Cells Huawei 03052026 12h'!$B:$B,'[4]Cells Huawei 03052026 12h'!$T:$T,"")</f>
        <v/>
      </c>
      <c r="AU673" s="24" t="str">
        <f>_xlfn.XLOOKUP(B673,'[5]cells down 02052026 8h50'!$B:$B,'[5]cells down 02052026 8h50'!$R:$R,"")</f>
        <v/>
      </c>
      <c r="AV673" s="24" t="str">
        <f>_xlfn.XLOOKUP(B673,'[5]cells down 02052026 13h50'!$B:$B,'[5]cells down 02052026 13h50'!$R:$R,"")</f>
        <v/>
      </c>
      <c r="AW673" s="24" t="str">
        <f>_xlfn.XLOOKUP(B673,'[5]cells down 02052026 13h50'!$B:$B,'[5]cells down 02052026 13h50'!$R:$R,"")</f>
        <v/>
      </c>
      <c r="AX673" s="24" t="str">
        <f>_xlfn.XLOOKUP(B673,'[6]cell downs 03052026 8h40 '!$B:$B,'[6]cell downs 03052026 8h40 '!$R:$R,"")</f>
        <v/>
      </c>
      <c r="AY673" s="24" t="str">
        <f>_xlfn.XLOOKUP(B673,'[7]ALL SITES DOWN'!$D:$D,'[7]ALL SITES DOWN'!$J:$J,"")</f>
        <v/>
      </c>
      <c r="AZ673" s="24" t="str">
        <f>_xlfn.XLOOKUP(B673,'[8]ALL SITES DOWN'!$D:$D,'[8]ALL SITES DOWN'!$J:$J,"")</f>
        <v/>
      </c>
      <c r="BA673" s="9" t="str">
        <f>_xlfn.XLOOKUP(B673,[9]sheet1!$AC:$AC,[9]sheet1!$AF:$AF,"")</f>
        <v/>
      </c>
      <c r="BB673" s="14" t="s">
        <v>5537</v>
      </c>
      <c r="BC673" s="14" t="s">
        <v>5537</v>
      </c>
      <c r="BD673" s="14" t="str">
        <f>_xlfn.XLOOKUP(B673,'[10]cell downs 18042026 17h'!$B:$B,'[10]cell downs 18042026 17h'!$B:$B,"")</f>
        <v/>
      </c>
      <c r="BE673" s="14" t="str">
        <f>_xlfn.XLOOKUP(B673,'[11]Cells Huawei 19042026 15h'!$B:$B,'[11]Cells Huawei 19042026 15h'!$B:$B,"")</f>
        <v/>
      </c>
      <c r="BF673" s="9" t="str">
        <f>_xlfn.XLOOKUP(B673,'[12]cells down 19042026 9H40'!$B:$B,'[12]cells down 19042026 9H40'!$B:$B,"")</f>
        <v/>
      </c>
      <c r="BG673" s="9" t="s">
        <v>5183</v>
      </c>
      <c r="BH673" s="9" t="s">
        <v>5537</v>
      </c>
    </row>
    <row r="674" spans="1:60" s="9" customFormat="1" x14ac:dyDescent="0.3">
      <c r="A674" s="1" t="s">
        <v>2862</v>
      </c>
      <c r="B674" s="8" t="s">
        <v>2863</v>
      </c>
      <c r="C674" s="3" t="str">
        <f>_xlfn.XLOOKUP(B674,'[1]daily break down'!$D:$D,'[1]daily break down'!$E:$E,"")</f>
        <v>SUD-OUEST</v>
      </c>
      <c r="D674" s="1" t="s">
        <v>11</v>
      </c>
      <c r="E674" s="1" t="s">
        <v>12</v>
      </c>
      <c r="F674" s="3" t="s">
        <v>13</v>
      </c>
      <c r="G674" s="1" t="s">
        <v>14</v>
      </c>
      <c r="H674" s="40" t="str">
        <f>_xlfn.XLOOKUP(B674,[2]CALCULATION!$B:$B,[2]CALCULATION!$H:$H,"")</f>
        <v>Huawei</v>
      </c>
      <c r="I674" s="34">
        <v>0</v>
      </c>
      <c r="J674" s="34">
        <v>0.62399588509073067</v>
      </c>
      <c r="K674" s="34">
        <v>0</v>
      </c>
      <c r="L674" s="34">
        <v>0</v>
      </c>
      <c r="M674" s="34">
        <v>0</v>
      </c>
      <c r="N674" s="34">
        <v>7.6512485981628442E-3</v>
      </c>
      <c r="O674" s="34">
        <v>0</v>
      </c>
      <c r="P674" s="34">
        <v>0</v>
      </c>
      <c r="Q674" s="34">
        <v>2.6752617476093862E-3</v>
      </c>
      <c r="R674" s="34">
        <v>0</v>
      </c>
      <c r="S674" s="35">
        <v>0</v>
      </c>
      <c r="T674" s="35">
        <v>0</v>
      </c>
      <c r="U674" s="35">
        <v>0</v>
      </c>
      <c r="V674" s="35">
        <v>0</v>
      </c>
      <c r="W674" s="35">
        <v>0</v>
      </c>
      <c r="X674" s="35">
        <v>0</v>
      </c>
      <c r="Y674" s="35">
        <v>1.7270419737867155</v>
      </c>
      <c r="Z674" s="35">
        <v>0</v>
      </c>
      <c r="AA674" s="35">
        <v>0</v>
      </c>
      <c r="AB674" s="35">
        <v>0</v>
      </c>
      <c r="AC674" s="35">
        <v>0</v>
      </c>
      <c r="AD674" s="35">
        <v>0</v>
      </c>
      <c r="AE674" s="58" t="s">
        <v>5560</v>
      </c>
      <c r="AF674" s="58"/>
      <c r="AG674" s="57" t="str" cm="1">
        <f t="array" ref="AG674">IFERROR(_xlfn.IFS(
AI674="MPR ISSUE","PDH",
AI674="BSS Hardware Issue","BSS",
AI674="Sites strategiques, MLL, Pylone, etc.","ENVTECH",
AI674="AKTIVCO DEFAUT GE &amp; POWER Cabinet","AKTIVCO",
AI674="AKTIVCO Coupure ENEO &amp; Baisse de tension","AKTIVCO GRID ONLY",
AI674="Coupure ENEO &amp; Baisse de tension","IHS GRID ONLY",
AI674="Defaut GE &amp; POWER Cabinet","IHS",
AI674="Sharing","Partners",
AI674="Sites strategiques &amp; DataCenter","SST &amp; DC",
AI674="Exclu","Exclu",
AI674="SAT","SAT",
AI674="SPARE-ISSUE","SPARE-ISSUE",
AI674="Fiber CAmtel","TRANS_FO_CAMTEL",
AI674="Fiber AOF","Fiber AOF",
AI674="Projet OCM (HUAWEI)","TRAVAUX-HUAWEI",
AI674="Projet OCM (NOKIA)","TRAVAUX-NOKIA",
AI674="ACCESS-ISSUE","ACCESS-ISSUE",
AI674="Projet OCM (ZTE, NOKIA, autres projets)","TRAVAUX OCM",
AI674="No root CAuse","No root cause",
AI674="ODU HS","PDH",
AI674="IP &amp; VLAN","PDH",
AI674="Warehouse HUAWEI","SPARE-ISSUE",
AI674="SPARE-HS","SPARE-ISSUE",
AI674="Power Telco","BSS",AI674="no impacts","no impacts"
),"")</f>
        <v>no impacts</v>
      </c>
      <c r="AH674" s="57" t="str" cm="1">
        <f t="array" ref="AH674">IFERROR(_xlfn.IFS(
AI674="MPR ISSUE","TX ISSUE",
AI674="BSS Hardware Issue","RAN ISSUE",
AI674="Sites strategiques, MLL, Pylone, etc.","ENVTECH",
AI674="AKTIVCO DEFAUT GE &amp; POWER Cabinet","POWER ISSUE",
AI674="AKTIVCO Coupure ENEO &amp; Baisse de tension","POWER ISSUE",
AI674="Coupure ENEO &amp; Baisse de tension","POWER ISSUE",
AI674="Defaut GE &amp; POWER Cabinet","POWER ISSUE",
AI674="Sharing","POWER ISSUE",
AI674="Sites strategiques &amp; DataCenter","POWER ISSUE",
AI674="Exclu","Exclu",
AI674="SAT","TX ISSUE",
AI674="SPARE-ISSUE","SPARE-ISSUE",
AI674="Fiber CAmtel","TX ISSUE",
AI674="Fiber AOF","TX ISSUE",
AI674="Projet OCM (HUAWEI)","TRAVAUX-HUAWEI",
AI674="Projet OCM (NOKIA)","TRAVAUX -NOKIA",
AI674="ACCESS-ISSUE","ACCESS-ISSUE",
AI674="Projet OCM (ZTE, NOKIA, autres projets)","TRAVAUX OCM",
AI674="No root CAuse","No root cause",
AI674="ODU HS","TX ISSUE",
AI674="IP &amp; VLAN","TX ISSUE",
AI674="Warehouse HUAWEI","SPARE-ISSUE",
AI674="SPARE-HS","SPARE-ISSUE",
AI674="Power Telco","RAN ISSUE",AI674="no impacts","no impacts"
),"")</f>
        <v>no impacts</v>
      </c>
      <c r="AI674" s="85" t="s">
        <v>5998</v>
      </c>
      <c r="AJ674" s="57" t="str" cm="1">
        <f t="array" ref="AJ674">IFERROR(_xlfn.IFS(
AI674="MPR ISSUE","ACTIVE",
AI674="BSS Hardware Issue","ACTIVE",
AI674="Sites strategiques, MLL, Pylone, etc.","PASSIVE",
AI674="AKTIVCO DEFAUT GE &amp; POWER Cabinet","PASSIVE",
AI674="AKTIVCO Coupure ENEO &amp; Baisse de tension","PASSIVE",
AI674="Coupure ENEO &amp; Baisse de tension","PASSIVE",
AI674="Defaut GE &amp; POWER Cabinet","PASSIVE",
AI674="Sharing","PASSIVE",
AI674="Sites strategiques &amp; DataCenter","PASSIVE",
AI674="Exclu","Exclu",
AI674="SAT","ACTIVE",
AI674="SPARE-ISSUE","SPARE-ISSUE",
AI674="Fiber CAmtel","ACTIVE",
AI674="Fiber AOF","ACTIVE",
AI674="Projet OCM (HUAWEI)","PLANNED WORKS",
AI674="Projet OCM (NOKIA)","PLANNED WORKS",
AI674="ACCESS-ISSUE","ACCESS-ISSUE",
AI674="Projet OCM (ZTE, NOKIA, autres projets)","PLANNED WORKS",
AI674="No root CAuse","No root cause",
AI674="ODU HS","ACTIVE",
AI674="IP &amp; VLAN","ACTIVE",
AI674="Warehouse HUAWEI","SPARE-ISSUE",
AI674="SPARE-HS","SPARE-ISSUE",
AI674="Power Telco","ACTIVE", AI674="no impacts","no impacts"
),"")</f>
        <v>no impacts</v>
      </c>
      <c r="AK674" s="23" t="s">
        <v>5537</v>
      </c>
      <c r="AL674" s="23" t="str">
        <f t="shared" si="21"/>
        <v>SUO_201</v>
      </c>
      <c r="AN674" s="9" t="s">
        <v>5537</v>
      </c>
      <c r="AO674" s="23" t="str">
        <f>_xlfn.XLOOKUP(B674,'INCIDENT-05-03-2026'!E:E,'INCIDENT-05-03-2026'!F:F,"")</f>
        <v/>
      </c>
      <c r="AP674" s="7" t="s">
        <v>5537</v>
      </c>
      <c r="AQ674" s="6"/>
      <c r="AR674" s="7"/>
      <c r="AS674" s="3" t="str">
        <f>_xlfn.XLOOKUP(B674,'[3]tt num | region | site id'!$C:$C,'[3]tt num | region | site id'!$Q:$Q,"")</f>
        <v/>
      </c>
      <c r="AT674" s="24" t="str">
        <f>_xlfn.XLOOKUP(B674,'[4]Cells Huawei 03052026 12h'!$B:$B,'[4]Cells Huawei 03052026 12h'!$T:$T,"")</f>
        <v/>
      </c>
      <c r="AU674" s="24" t="str">
        <f>_xlfn.XLOOKUP(B674,'[5]cells down 02052026 8h50'!$B:$B,'[5]cells down 02052026 8h50'!$R:$R,"")</f>
        <v/>
      </c>
      <c r="AV674" s="24" t="str">
        <f>_xlfn.XLOOKUP(B674,'[5]cells down 02052026 13h50'!$B:$B,'[5]cells down 02052026 13h50'!$R:$R,"")</f>
        <v/>
      </c>
      <c r="AW674" s="24" t="str">
        <f>_xlfn.XLOOKUP(B674,'[5]cells down 02052026 13h50'!$B:$B,'[5]cells down 02052026 13h50'!$R:$R,"")</f>
        <v/>
      </c>
      <c r="AX674" s="24" t="str">
        <f>_xlfn.XLOOKUP(B674,'[6]cell downs 03052026 8h40 '!$B:$B,'[6]cell downs 03052026 8h40 '!$R:$R,"")</f>
        <v/>
      </c>
      <c r="AY674" s="24" t="str">
        <f>_xlfn.XLOOKUP(B674,'[7]ALL SITES DOWN'!$D:$D,'[7]ALL SITES DOWN'!$J:$J,"")</f>
        <v/>
      </c>
      <c r="AZ674" s="24" t="str">
        <f>_xlfn.XLOOKUP(B674,'[8]ALL SITES DOWN'!$D:$D,'[8]ALL SITES DOWN'!$J:$J,"")</f>
        <v/>
      </c>
      <c r="BA674" s="9" t="str">
        <f>_xlfn.XLOOKUP(B674,[9]sheet1!$AC:$AC,[9]sheet1!$AF:$AF,"")</f>
        <v/>
      </c>
      <c r="BB674" s="14" t="s">
        <v>5537</v>
      </c>
      <c r="BC674" s="14" t="s">
        <v>5537</v>
      </c>
      <c r="BD674" s="14" t="str">
        <f>_xlfn.XLOOKUP(B674,'[10]cell downs 18042026 17h'!$B:$B,'[10]cell downs 18042026 17h'!$B:$B,"")</f>
        <v/>
      </c>
      <c r="BE674" s="14" t="str">
        <f>_xlfn.XLOOKUP(B674,'[11]Cells Huawei 19042026 15h'!$B:$B,'[11]Cells Huawei 19042026 15h'!$B:$B,"")</f>
        <v/>
      </c>
      <c r="BF674" s="9" t="str">
        <f>_xlfn.XLOOKUP(B674,'[12]cells down 19042026 9H40'!$B:$B,'[12]cells down 19042026 9H40'!$B:$B,"")</f>
        <v/>
      </c>
      <c r="BG674" s="9" t="s">
        <v>2863</v>
      </c>
      <c r="BH674" s="9" t="s">
        <v>5579</v>
      </c>
    </row>
    <row r="675" spans="1:60" s="9" customFormat="1" x14ac:dyDescent="0.3">
      <c r="A675" s="1" t="s">
        <v>2881</v>
      </c>
      <c r="B675" s="8" t="s">
        <v>2882</v>
      </c>
      <c r="C675" s="3" t="str">
        <f>_xlfn.XLOOKUP(B675,'[1]daily break down'!$D:$D,'[1]daily break down'!$E:$E,"")</f>
        <v>Garoua</v>
      </c>
      <c r="D675" s="1" t="s">
        <v>11</v>
      </c>
      <c r="E675" s="1" t="s">
        <v>12</v>
      </c>
      <c r="F675" s="3" t="s">
        <v>23</v>
      </c>
      <c r="G675" s="1" t="s">
        <v>24</v>
      </c>
      <c r="H675" s="40" t="str">
        <f>_xlfn.XLOOKUP(B675,[2]CALCULATION!$B:$B,[2]CALCULATION!$H:$H,"")</f>
        <v>Huawei</v>
      </c>
      <c r="I675" s="34">
        <v>0</v>
      </c>
      <c r="J675" s="34">
        <v>0</v>
      </c>
      <c r="K675" s="34">
        <v>4.5392057825604333</v>
      </c>
      <c r="L675" s="34">
        <v>0.58570397194328161</v>
      </c>
      <c r="M675" s="34">
        <v>0</v>
      </c>
      <c r="N675" s="34">
        <v>0</v>
      </c>
      <c r="O675" s="34">
        <v>0</v>
      </c>
      <c r="P675" s="34">
        <v>0</v>
      </c>
      <c r="Q675" s="34">
        <v>0</v>
      </c>
      <c r="R675" s="34">
        <v>0.24764006243704215</v>
      </c>
      <c r="S675" s="35">
        <v>0.96937217670710252</v>
      </c>
      <c r="T675" s="35">
        <v>0</v>
      </c>
      <c r="U675" s="35">
        <v>0</v>
      </c>
      <c r="V675" s="35">
        <v>0</v>
      </c>
      <c r="W675" s="35">
        <v>0</v>
      </c>
      <c r="X675" s="35">
        <v>0</v>
      </c>
      <c r="Y675" s="35">
        <v>1.7234036178099668</v>
      </c>
      <c r="Z675" s="35">
        <v>0</v>
      </c>
      <c r="AA675" s="35">
        <v>0</v>
      </c>
      <c r="AB675" s="35">
        <v>0</v>
      </c>
      <c r="AC675" s="35">
        <v>0</v>
      </c>
      <c r="AD675" s="35">
        <v>0</v>
      </c>
      <c r="AE675" s="58" t="s">
        <v>5560</v>
      </c>
      <c r="AF675" s="58"/>
      <c r="AG675" s="57" t="str" cm="1">
        <f t="array" ref="AG675">IFERROR(_xlfn.IFS(
AI675="MPR ISSUE","PDH",
AI675="BSS Hardware Issue","BSS",
AI675="Sites strategiques, MLL, Pylone, etc.","ENVTECH",
AI675="AKTIVCO DEFAUT GE &amp; POWER Cabinet","AKTIVCO",
AI675="AKTIVCO Coupure ENEO &amp; Baisse de tension","AKTIVCO GRID ONLY",
AI675="Coupure ENEO &amp; Baisse de tension","IHS GRID ONLY",
AI675="Defaut GE &amp; POWER Cabinet","IHS",
AI675="Sharing","Partners",
AI675="Sites strategiques &amp; DataCenter","SST &amp; DC",
AI675="Exclu","Exclu",
AI675="SAT","SAT",
AI675="SPARE-ISSUE","SPARE-ISSUE",
AI675="Fiber CAmtel","TRANS_FO_CAMTEL",
AI675="Fiber AOF","Fiber AOF",
AI675="Projet OCM (HUAWEI)","TRAVAUX-HUAWEI",
AI675="Projet OCM (NOKIA)","TRAVAUX-NOKIA",
AI675="ACCESS-ISSUE","ACCESS-ISSUE",
AI675="Projet OCM (ZTE, NOKIA, autres projets)","TRAVAUX OCM",
AI675="No root CAuse","No root cause",
AI675="ODU HS","PDH",
AI675="IP &amp; VLAN","PDH",
AI675="Warehouse HUAWEI","SPARE-ISSUE",
AI675="SPARE-HS","SPARE-ISSUE",
AI675="Power Telco","BSS",AI675="no impacts","no impacts"
),"")</f>
        <v>no impacts</v>
      </c>
      <c r="AH675" s="57" t="str" cm="1">
        <f t="array" ref="AH675">IFERROR(_xlfn.IFS(
AI675="MPR ISSUE","TX ISSUE",
AI675="BSS Hardware Issue","RAN ISSUE",
AI675="Sites strategiques, MLL, Pylone, etc.","ENVTECH",
AI675="AKTIVCO DEFAUT GE &amp; POWER Cabinet","POWER ISSUE",
AI675="AKTIVCO Coupure ENEO &amp; Baisse de tension","POWER ISSUE",
AI675="Coupure ENEO &amp; Baisse de tension","POWER ISSUE",
AI675="Defaut GE &amp; POWER Cabinet","POWER ISSUE",
AI675="Sharing","POWER ISSUE",
AI675="Sites strategiques &amp; DataCenter","POWER ISSUE",
AI675="Exclu","Exclu",
AI675="SAT","TX ISSUE",
AI675="SPARE-ISSUE","SPARE-ISSUE",
AI675="Fiber CAmtel","TX ISSUE",
AI675="Fiber AOF","TX ISSUE",
AI675="Projet OCM (HUAWEI)","TRAVAUX-HUAWEI",
AI675="Projet OCM (NOKIA)","TRAVAUX -NOKIA",
AI675="ACCESS-ISSUE","ACCESS-ISSUE",
AI675="Projet OCM (ZTE, NOKIA, autres projets)","TRAVAUX OCM",
AI675="No root CAuse","No root cause",
AI675="ODU HS","TX ISSUE",
AI675="IP &amp; VLAN","TX ISSUE",
AI675="Warehouse HUAWEI","SPARE-ISSUE",
AI675="SPARE-HS","SPARE-ISSUE",
AI675="Power Telco","RAN ISSUE",AI675="no impacts","no impacts"
),"")</f>
        <v>no impacts</v>
      </c>
      <c r="AI675" s="85" t="s">
        <v>5998</v>
      </c>
      <c r="AJ675" s="57" t="str" cm="1">
        <f t="array" ref="AJ675">IFERROR(_xlfn.IFS(
AI675="MPR ISSUE","ACTIVE",
AI675="BSS Hardware Issue","ACTIVE",
AI675="Sites strategiques, MLL, Pylone, etc.","PASSIVE",
AI675="AKTIVCO DEFAUT GE &amp; POWER Cabinet","PASSIVE",
AI675="AKTIVCO Coupure ENEO &amp; Baisse de tension","PASSIVE",
AI675="Coupure ENEO &amp; Baisse de tension","PASSIVE",
AI675="Defaut GE &amp; POWER Cabinet","PASSIVE",
AI675="Sharing","PASSIVE",
AI675="Sites strategiques &amp; DataCenter","PASSIVE",
AI675="Exclu","Exclu",
AI675="SAT","ACTIVE",
AI675="SPARE-ISSUE","SPARE-ISSUE",
AI675="Fiber CAmtel","ACTIVE",
AI675="Fiber AOF","ACTIVE",
AI675="Projet OCM (HUAWEI)","PLANNED WORKS",
AI675="Projet OCM (NOKIA)","PLANNED WORKS",
AI675="ACCESS-ISSUE","ACCESS-ISSUE",
AI675="Projet OCM (ZTE, NOKIA, autres projets)","PLANNED WORKS",
AI675="No root CAuse","No root cause",
AI675="ODU HS","ACTIVE",
AI675="IP &amp; VLAN","ACTIVE",
AI675="Warehouse HUAWEI","SPARE-ISSUE",
AI675="SPARE-HS","SPARE-ISSUE",
AI675="Power Telco","ACTIVE", AI675="no impacts","no impacts"
),"")</f>
        <v>no impacts</v>
      </c>
      <c r="AK675" s="23" t="s">
        <v>5537</v>
      </c>
      <c r="AL675" s="23" t="str">
        <f t="shared" si="21"/>
        <v>NRD_116</v>
      </c>
      <c r="AN675" s="9" t="s">
        <v>5537</v>
      </c>
      <c r="AO675" s="23" t="str">
        <f>_xlfn.XLOOKUP(B675,'INCIDENT-05-03-2026'!E:E,'INCIDENT-05-03-2026'!F:F,"")</f>
        <v/>
      </c>
      <c r="AP675" s="7" t="s">
        <v>5537</v>
      </c>
      <c r="AQ675" s="6"/>
      <c r="AR675" s="7"/>
      <c r="AS675" s="3" t="str">
        <f>_xlfn.XLOOKUP(B675,'[3]tt num | region | site id'!$C:$C,'[3]tt num | region | site id'!$Q:$Q,"")</f>
        <v/>
      </c>
      <c r="AT675" s="24" t="str">
        <f>_xlfn.XLOOKUP(B675,'[4]Cells Huawei 03052026 12h'!$B:$B,'[4]Cells Huawei 03052026 12h'!$T:$T,"")</f>
        <v/>
      </c>
      <c r="AU675" s="24" t="str">
        <f>_xlfn.XLOOKUP(B675,'[5]cells down 02052026 8h50'!$B:$B,'[5]cells down 02052026 8h50'!$R:$R,"")</f>
        <v/>
      </c>
      <c r="AV675" s="24" t="str">
        <f>_xlfn.XLOOKUP(B675,'[5]cells down 02052026 13h50'!$B:$B,'[5]cells down 02052026 13h50'!$R:$R,"")</f>
        <v/>
      </c>
      <c r="AW675" s="24" t="str">
        <f>_xlfn.XLOOKUP(B675,'[5]cells down 02052026 13h50'!$B:$B,'[5]cells down 02052026 13h50'!$R:$R,"")</f>
        <v/>
      </c>
      <c r="AX675" s="24" t="str">
        <f>_xlfn.XLOOKUP(B675,'[6]cell downs 03052026 8h40 '!$B:$B,'[6]cell downs 03052026 8h40 '!$R:$R,"")</f>
        <v/>
      </c>
      <c r="AY675" s="24" t="str">
        <f>_xlfn.XLOOKUP(B675,'[7]ALL SITES DOWN'!$D:$D,'[7]ALL SITES DOWN'!$J:$J,"")</f>
        <v/>
      </c>
      <c r="AZ675" s="24" t="str">
        <f>_xlfn.XLOOKUP(B675,'[8]ALL SITES DOWN'!$D:$D,'[8]ALL SITES DOWN'!$J:$J,"")</f>
        <v/>
      </c>
      <c r="BA675" s="9" t="str">
        <f>_xlfn.XLOOKUP(B675,[9]sheet1!$AC:$AC,[9]sheet1!$AF:$AF,"")</f>
        <v/>
      </c>
      <c r="BB675" s="14" t="s">
        <v>5537</v>
      </c>
      <c r="BC675" s="14" t="s">
        <v>5537</v>
      </c>
      <c r="BD675" s="14" t="str">
        <f>_xlfn.XLOOKUP(B675,'[10]cell downs 18042026 17h'!$B:$B,'[10]cell downs 18042026 17h'!$B:$B,"")</f>
        <v/>
      </c>
      <c r="BE675" s="14" t="str">
        <f>_xlfn.XLOOKUP(B675,'[11]Cells Huawei 19042026 15h'!$B:$B,'[11]Cells Huawei 19042026 15h'!$B:$B,"")</f>
        <v/>
      </c>
      <c r="BF675" s="9" t="str">
        <f>_xlfn.XLOOKUP(B675,'[12]cells down 19042026 9H40'!$B:$B,'[12]cells down 19042026 9H40'!$B:$B,"")</f>
        <v/>
      </c>
      <c r="BG675" s="9" t="s">
        <v>2882</v>
      </c>
      <c r="BH675" s="9" t="s">
        <v>1129</v>
      </c>
    </row>
    <row r="676" spans="1:60" s="9" customFormat="1" x14ac:dyDescent="0.3">
      <c r="A676" s="1" t="s">
        <v>2693</v>
      </c>
      <c r="B676" s="8" t="s">
        <v>2694</v>
      </c>
      <c r="C676" s="3" t="str">
        <f>_xlfn.XLOOKUP(B676,'[1]daily break down'!$D:$D,'[1]daily break down'!$E:$E,"")</f>
        <v>SUD-OUEST</v>
      </c>
      <c r="D676" s="1" t="s">
        <v>11</v>
      </c>
      <c r="E676" s="1" t="s">
        <v>12</v>
      </c>
      <c r="F676" s="3" t="s">
        <v>13</v>
      </c>
      <c r="G676" s="1" t="s">
        <v>14</v>
      </c>
      <c r="H676" s="40" t="str">
        <f>_xlfn.XLOOKUP(B676,[2]CALCULATION!$B:$B,[2]CALCULATION!$H:$H,"")</f>
        <v>Huawei</v>
      </c>
      <c r="I676" s="34">
        <v>0</v>
      </c>
      <c r="J676" s="34">
        <v>0.6242277411088567</v>
      </c>
      <c r="K676" s="34">
        <v>0</v>
      </c>
      <c r="L676" s="34">
        <v>0</v>
      </c>
      <c r="M676" s="34">
        <v>0</v>
      </c>
      <c r="N676" s="34">
        <v>0</v>
      </c>
      <c r="O676" s="34">
        <v>0</v>
      </c>
      <c r="P676" s="34">
        <v>0</v>
      </c>
      <c r="Q676" s="34">
        <v>0</v>
      </c>
      <c r="R676" s="34">
        <v>0</v>
      </c>
      <c r="S676" s="35">
        <v>0</v>
      </c>
      <c r="T676" s="35">
        <v>0</v>
      </c>
      <c r="U676" s="35">
        <v>0</v>
      </c>
      <c r="V676" s="35">
        <v>0</v>
      </c>
      <c r="W676" s="35">
        <v>0</v>
      </c>
      <c r="X676" s="35">
        <v>0</v>
      </c>
      <c r="Y676" s="35">
        <v>1.7110974137709631</v>
      </c>
      <c r="Z676" s="35">
        <v>0</v>
      </c>
      <c r="AA676" s="35">
        <v>0</v>
      </c>
      <c r="AB676" s="35">
        <v>0</v>
      </c>
      <c r="AC676" s="35">
        <v>0</v>
      </c>
      <c r="AD676" s="35">
        <v>0</v>
      </c>
      <c r="AE676" s="58" t="s">
        <v>5560</v>
      </c>
      <c r="AF676" s="58"/>
      <c r="AG676" s="57" t="str" cm="1">
        <f t="array" ref="AG676">IFERROR(_xlfn.IFS(
AI676="MPR ISSUE","PDH",
AI676="BSS Hardware Issue","BSS",
AI676="Sites strategiques, MLL, Pylone, etc.","ENVTECH",
AI676="AKTIVCO DEFAUT GE &amp; POWER Cabinet","AKTIVCO",
AI676="AKTIVCO Coupure ENEO &amp; Baisse de tension","AKTIVCO GRID ONLY",
AI676="Coupure ENEO &amp; Baisse de tension","IHS GRID ONLY",
AI676="Defaut GE &amp; POWER Cabinet","IHS",
AI676="Sharing","Partners",
AI676="Sites strategiques &amp; DataCenter","SST &amp; DC",
AI676="Exclu","Exclu",
AI676="SAT","SAT",
AI676="SPARE-ISSUE","SPARE-ISSUE",
AI676="Fiber CAmtel","TRANS_FO_CAMTEL",
AI676="Fiber AOF","Fiber AOF",
AI676="Projet OCM (HUAWEI)","TRAVAUX-HUAWEI",
AI676="Projet OCM (NOKIA)","TRAVAUX-NOKIA",
AI676="ACCESS-ISSUE","ACCESS-ISSUE",
AI676="Projet OCM (ZTE, NOKIA, autres projets)","TRAVAUX OCM",
AI676="No root CAuse","No root cause",
AI676="ODU HS","PDH",
AI676="IP &amp; VLAN","PDH",
AI676="Warehouse HUAWEI","SPARE-ISSUE",
AI676="SPARE-HS","SPARE-ISSUE",
AI676="Power Telco","BSS",AI676="no impacts","no impacts"
),"")</f>
        <v>no impacts</v>
      </c>
      <c r="AH676" s="57" t="str" cm="1">
        <f t="array" ref="AH676">IFERROR(_xlfn.IFS(
AI676="MPR ISSUE","TX ISSUE",
AI676="BSS Hardware Issue","RAN ISSUE",
AI676="Sites strategiques, MLL, Pylone, etc.","ENVTECH",
AI676="AKTIVCO DEFAUT GE &amp; POWER Cabinet","POWER ISSUE",
AI676="AKTIVCO Coupure ENEO &amp; Baisse de tension","POWER ISSUE",
AI676="Coupure ENEO &amp; Baisse de tension","POWER ISSUE",
AI676="Defaut GE &amp; POWER Cabinet","POWER ISSUE",
AI676="Sharing","POWER ISSUE",
AI676="Sites strategiques &amp; DataCenter","POWER ISSUE",
AI676="Exclu","Exclu",
AI676="SAT","TX ISSUE",
AI676="SPARE-ISSUE","SPARE-ISSUE",
AI676="Fiber CAmtel","TX ISSUE",
AI676="Fiber AOF","TX ISSUE",
AI676="Projet OCM (HUAWEI)","TRAVAUX-HUAWEI",
AI676="Projet OCM (NOKIA)","TRAVAUX -NOKIA",
AI676="ACCESS-ISSUE","ACCESS-ISSUE",
AI676="Projet OCM (ZTE, NOKIA, autres projets)","TRAVAUX OCM",
AI676="No root CAuse","No root cause",
AI676="ODU HS","TX ISSUE",
AI676="IP &amp; VLAN","TX ISSUE",
AI676="Warehouse HUAWEI","SPARE-ISSUE",
AI676="SPARE-HS","SPARE-ISSUE",
AI676="Power Telco","RAN ISSUE",AI676="no impacts","no impacts"
),"")</f>
        <v>no impacts</v>
      </c>
      <c r="AI676" s="85" t="s">
        <v>5998</v>
      </c>
      <c r="AJ676" s="57" t="str" cm="1">
        <f t="array" ref="AJ676">IFERROR(_xlfn.IFS(
AI676="MPR ISSUE","ACTIVE",
AI676="BSS Hardware Issue","ACTIVE",
AI676="Sites strategiques, MLL, Pylone, etc.","PASSIVE",
AI676="AKTIVCO DEFAUT GE &amp; POWER Cabinet","PASSIVE",
AI676="AKTIVCO Coupure ENEO &amp; Baisse de tension","PASSIVE",
AI676="Coupure ENEO &amp; Baisse de tension","PASSIVE",
AI676="Defaut GE &amp; POWER Cabinet","PASSIVE",
AI676="Sharing","PASSIVE",
AI676="Sites strategiques &amp; DataCenter","PASSIVE",
AI676="Exclu","Exclu",
AI676="SAT","ACTIVE",
AI676="SPARE-ISSUE","SPARE-ISSUE",
AI676="Fiber CAmtel","ACTIVE",
AI676="Fiber AOF","ACTIVE",
AI676="Projet OCM (HUAWEI)","PLANNED WORKS",
AI676="Projet OCM (NOKIA)","PLANNED WORKS",
AI676="ACCESS-ISSUE","ACCESS-ISSUE",
AI676="Projet OCM (ZTE, NOKIA, autres projets)","PLANNED WORKS",
AI676="No root CAuse","No root cause",
AI676="ODU HS","ACTIVE",
AI676="IP &amp; VLAN","ACTIVE",
AI676="Warehouse HUAWEI","SPARE-ISSUE",
AI676="SPARE-HS","SPARE-ISSUE",
AI676="Power Telco","ACTIVE", AI676="no impacts","no impacts"
),"")</f>
        <v>no impacts</v>
      </c>
      <c r="AK676" s="23" t="s">
        <v>5537</v>
      </c>
      <c r="AL676" s="23" t="str">
        <f t="shared" si="21"/>
        <v>SUO_199</v>
      </c>
      <c r="AN676" s="9" t="s">
        <v>5537</v>
      </c>
      <c r="AO676" s="23" t="str">
        <f>_xlfn.XLOOKUP(B676,'INCIDENT-05-03-2026'!E:E,'INCIDENT-05-03-2026'!F:F,"")</f>
        <v/>
      </c>
      <c r="AP676" s="7" t="s">
        <v>5537</v>
      </c>
      <c r="AQ676" s="6"/>
      <c r="AR676" s="7"/>
      <c r="AS676" s="3" t="str">
        <f>_xlfn.XLOOKUP(B676,'[3]tt num | region | site id'!$C:$C,'[3]tt num | region | site id'!$Q:$Q,"")</f>
        <v/>
      </c>
      <c r="AT676" s="24" t="str">
        <f>_xlfn.XLOOKUP(B676,'[4]Cells Huawei 03052026 12h'!$B:$B,'[4]Cells Huawei 03052026 12h'!$T:$T,"")</f>
        <v/>
      </c>
      <c r="AU676" s="24" t="str">
        <f>_xlfn.XLOOKUP(B676,'[5]cells down 02052026 8h50'!$B:$B,'[5]cells down 02052026 8h50'!$R:$R,"")</f>
        <v/>
      </c>
      <c r="AV676" s="24" t="str">
        <f>_xlfn.XLOOKUP(B676,'[5]cells down 02052026 13h50'!$B:$B,'[5]cells down 02052026 13h50'!$R:$R,"")</f>
        <v/>
      </c>
      <c r="AW676" s="24" t="str">
        <f>_xlfn.XLOOKUP(B676,'[5]cells down 02052026 13h50'!$B:$B,'[5]cells down 02052026 13h50'!$R:$R,"")</f>
        <v/>
      </c>
      <c r="AX676" s="24" t="str">
        <f>_xlfn.XLOOKUP(B676,'[6]cell downs 03052026 8h40 '!$B:$B,'[6]cell downs 03052026 8h40 '!$R:$R,"")</f>
        <v/>
      </c>
      <c r="AY676" s="24" t="str">
        <f>_xlfn.XLOOKUP(B676,'[7]ALL SITES DOWN'!$D:$D,'[7]ALL SITES DOWN'!$J:$J,"")</f>
        <v/>
      </c>
      <c r="AZ676" s="24" t="str">
        <f>_xlfn.XLOOKUP(B676,'[8]ALL SITES DOWN'!$D:$D,'[8]ALL SITES DOWN'!$J:$J,"")</f>
        <v/>
      </c>
      <c r="BA676" s="9" t="str">
        <f>_xlfn.XLOOKUP(B676,[9]sheet1!$AC:$AC,[9]sheet1!$AF:$AF,"")</f>
        <v/>
      </c>
      <c r="BB676" s="14" t="s">
        <v>5537</v>
      </c>
      <c r="BC676" s="14" t="s">
        <v>5537</v>
      </c>
      <c r="BD676" s="14" t="str">
        <f>_xlfn.XLOOKUP(B676,'[10]cell downs 18042026 17h'!$B:$B,'[10]cell downs 18042026 17h'!$B:$B,"")</f>
        <v/>
      </c>
      <c r="BE676" s="14" t="str">
        <f>_xlfn.XLOOKUP(B676,'[11]Cells Huawei 19042026 15h'!$B:$B,'[11]Cells Huawei 19042026 15h'!$B:$B,"")</f>
        <v/>
      </c>
      <c r="BF676" s="9" t="str">
        <f>_xlfn.XLOOKUP(B676,'[12]cells down 19042026 9H40'!$B:$B,'[12]cells down 19042026 9H40'!$B:$B,"")</f>
        <v/>
      </c>
      <c r="BG676" s="9" t="s">
        <v>2694</v>
      </c>
      <c r="BH676" s="9" t="s">
        <v>12</v>
      </c>
    </row>
    <row r="677" spans="1:60" s="9" customFormat="1" x14ac:dyDescent="0.3">
      <c r="A677" s="1" t="s">
        <v>2007</v>
      </c>
      <c r="B677" s="8" t="s">
        <v>2008</v>
      </c>
      <c r="C677" s="3" t="str">
        <f>_xlfn.XLOOKUP(B677,'[1]daily break down'!$D:$D,'[1]daily break down'!$E:$E,"")</f>
        <v>SUD-OUEST</v>
      </c>
      <c r="D677" s="1" t="s">
        <v>11</v>
      </c>
      <c r="E677" s="1" t="s">
        <v>12</v>
      </c>
      <c r="F677" s="3" t="s">
        <v>13</v>
      </c>
      <c r="G677" s="1" t="s">
        <v>14</v>
      </c>
      <c r="H677" s="40" t="str">
        <f>_xlfn.XLOOKUP(B677,[2]CALCULATION!$B:$B,[2]CALCULATION!$H:$H,"")</f>
        <v>Huawei</v>
      </c>
      <c r="I677" s="34">
        <v>0</v>
      </c>
      <c r="J677" s="34">
        <v>0</v>
      </c>
      <c r="K677" s="34">
        <v>0</v>
      </c>
      <c r="L677" s="34">
        <v>0</v>
      </c>
      <c r="M677" s="34">
        <v>0</v>
      </c>
      <c r="N677" s="34">
        <v>0</v>
      </c>
      <c r="O677" s="34">
        <v>0</v>
      </c>
      <c r="P677" s="34">
        <v>0</v>
      </c>
      <c r="Q677" s="34">
        <v>0</v>
      </c>
      <c r="R677" s="34">
        <v>0</v>
      </c>
      <c r="S677" s="35">
        <v>0</v>
      </c>
      <c r="T677" s="35">
        <v>0</v>
      </c>
      <c r="U677" s="35">
        <v>0</v>
      </c>
      <c r="V677" s="35">
        <v>0</v>
      </c>
      <c r="W677" s="35">
        <v>0</v>
      </c>
      <c r="X677" s="35">
        <v>0</v>
      </c>
      <c r="Y677" s="35">
        <v>1.7082438012401802</v>
      </c>
      <c r="Z677" s="35">
        <v>0</v>
      </c>
      <c r="AA677" s="35">
        <v>0</v>
      </c>
      <c r="AB677" s="35">
        <v>0</v>
      </c>
      <c r="AC677" s="35">
        <v>0</v>
      </c>
      <c r="AD677" s="35">
        <v>0</v>
      </c>
      <c r="AE677" s="58" t="s">
        <v>5560</v>
      </c>
      <c r="AF677" s="58"/>
      <c r="AG677" s="57" t="str" cm="1">
        <f t="array" ref="AG677">IFERROR(_xlfn.IFS(
AI677="MPR ISSUE","PDH",
AI677="BSS Hardware Issue","BSS",
AI677="Sites strategiques, MLL, Pylone, etc.","ENVTECH",
AI677="AKTIVCO DEFAUT GE &amp; POWER Cabinet","AKTIVCO",
AI677="AKTIVCO Coupure ENEO &amp; Baisse de tension","AKTIVCO GRID ONLY",
AI677="Coupure ENEO &amp; Baisse de tension","IHS GRID ONLY",
AI677="Defaut GE &amp; POWER Cabinet","IHS",
AI677="Sharing","Partners",
AI677="Sites strategiques &amp; DataCenter","SST &amp; DC",
AI677="Exclu","Exclu",
AI677="SAT","SAT",
AI677="SPARE-ISSUE","SPARE-ISSUE",
AI677="Fiber CAmtel","TRANS_FO_CAMTEL",
AI677="Fiber AOF","Fiber AOF",
AI677="Projet OCM (HUAWEI)","TRAVAUX-HUAWEI",
AI677="Projet OCM (NOKIA)","TRAVAUX-NOKIA",
AI677="ACCESS-ISSUE","ACCESS-ISSUE",
AI677="Projet OCM (ZTE, NOKIA, autres projets)","TRAVAUX OCM",
AI677="No root CAuse","No root cause",
AI677="ODU HS","PDH",
AI677="IP &amp; VLAN","PDH",
AI677="Warehouse HUAWEI","SPARE-ISSUE",
AI677="SPARE-HS","SPARE-ISSUE",
AI677="Power Telco","BSS",AI677="no impacts","no impacts"
),"")</f>
        <v>no impacts</v>
      </c>
      <c r="AH677" s="57" t="str" cm="1">
        <f t="array" ref="AH677">IFERROR(_xlfn.IFS(
AI677="MPR ISSUE","TX ISSUE",
AI677="BSS Hardware Issue","RAN ISSUE",
AI677="Sites strategiques, MLL, Pylone, etc.","ENVTECH",
AI677="AKTIVCO DEFAUT GE &amp; POWER Cabinet","POWER ISSUE",
AI677="AKTIVCO Coupure ENEO &amp; Baisse de tension","POWER ISSUE",
AI677="Coupure ENEO &amp; Baisse de tension","POWER ISSUE",
AI677="Defaut GE &amp; POWER Cabinet","POWER ISSUE",
AI677="Sharing","POWER ISSUE",
AI677="Sites strategiques &amp; DataCenter","POWER ISSUE",
AI677="Exclu","Exclu",
AI677="SAT","TX ISSUE",
AI677="SPARE-ISSUE","SPARE-ISSUE",
AI677="Fiber CAmtel","TX ISSUE",
AI677="Fiber AOF","TX ISSUE",
AI677="Projet OCM (HUAWEI)","TRAVAUX-HUAWEI",
AI677="Projet OCM (NOKIA)","TRAVAUX -NOKIA",
AI677="ACCESS-ISSUE","ACCESS-ISSUE",
AI677="Projet OCM (ZTE, NOKIA, autres projets)","TRAVAUX OCM",
AI677="No root CAuse","No root cause",
AI677="ODU HS","TX ISSUE",
AI677="IP &amp; VLAN","TX ISSUE",
AI677="Warehouse HUAWEI","SPARE-ISSUE",
AI677="SPARE-HS","SPARE-ISSUE",
AI677="Power Telco","RAN ISSUE",AI677="no impacts","no impacts"
),"")</f>
        <v>no impacts</v>
      </c>
      <c r="AI677" s="85" t="s">
        <v>5998</v>
      </c>
      <c r="AJ677" s="57" t="str" cm="1">
        <f t="array" ref="AJ677">IFERROR(_xlfn.IFS(
AI677="MPR ISSUE","ACTIVE",
AI677="BSS Hardware Issue","ACTIVE",
AI677="Sites strategiques, MLL, Pylone, etc.","PASSIVE",
AI677="AKTIVCO DEFAUT GE &amp; POWER Cabinet","PASSIVE",
AI677="AKTIVCO Coupure ENEO &amp; Baisse de tension","PASSIVE",
AI677="Coupure ENEO &amp; Baisse de tension","PASSIVE",
AI677="Defaut GE &amp; POWER Cabinet","PASSIVE",
AI677="Sharing","PASSIVE",
AI677="Sites strategiques &amp; DataCenter","PASSIVE",
AI677="Exclu","Exclu",
AI677="SAT","ACTIVE",
AI677="SPARE-ISSUE","SPARE-ISSUE",
AI677="Fiber CAmtel","ACTIVE",
AI677="Fiber AOF","ACTIVE",
AI677="Projet OCM (HUAWEI)","PLANNED WORKS",
AI677="Projet OCM (NOKIA)","PLANNED WORKS",
AI677="ACCESS-ISSUE","ACCESS-ISSUE",
AI677="Projet OCM (ZTE, NOKIA, autres projets)","PLANNED WORKS",
AI677="No root CAuse","No root cause",
AI677="ODU HS","ACTIVE",
AI677="IP &amp; VLAN","ACTIVE",
AI677="Warehouse HUAWEI","SPARE-ISSUE",
AI677="SPARE-HS","SPARE-ISSUE",
AI677="Power Telco","ACTIVE", AI677="no impacts","no impacts"
),"")</f>
        <v>no impacts</v>
      </c>
      <c r="AK677" s="23" t="s">
        <v>5537</v>
      </c>
      <c r="AL677" s="23" t="str">
        <f t="shared" si="21"/>
        <v>SUO_181</v>
      </c>
      <c r="AN677" s="9" t="s">
        <v>5537</v>
      </c>
      <c r="AO677" s="23" t="str">
        <f>_xlfn.XLOOKUP(B677,'INCIDENT-05-03-2026'!E:E,'INCIDENT-05-03-2026'!F:F,"")</f>
        <v/>
      </c>
      <c r="AP677" s="7" t="s">
        <v>5537</v>
      </c>
      <c r="AQ677" s="6"/>
      <c r="AR677" s="7"/>
      <c r="AS677" s="3" t="str">
        <f>_xlfn.XLOOKUP(B677,'[3]tt num | region | site id'!$C:$C,'[3]tt num | region | site id'!$Q:$Q,"")</f>
        <v/>
      </c>
      <c r="AT677" s="24" t="str">
        <f>_xlfn.XLOOKUP(B677,'[4]Cells Huawei 03052026 12h'!$B:$B,'[4]Cells Huawei 03052026 12h'!$T:$T,"")</f>
        <v/>
      </c>
      <c r="AU677" s="24" t="str">
        <f>_xlfn.XLOOKUP(B677,'[5]cells down 02052026 8h50'!$B:$B,'[5]cells down 02052026 8h50'!$R:$R,"")</f>
        <v/>
      </c>
      <c r="AV677" s="24" t="str">
        <f>_xlfn.XLOOKUP(B677,'[5]cells down 02052026 13h50'!$B:$B,'[5]cells down 02052026 13h50'!$R:$R,"")</f>
        <v/>
      </c>
      <c r="AW677" s="24" t="str">
        <f>_xlfn.XLOOKUP(B677,'[5]cells down 02052026 13h50'!$B:$B,'[5]cells down 02052026 13h50'!$R:$R,"")</f>
        <v/>
      </c>
      <c r="AX677" s="24" t="str">
        <f>_xlfn.XLOOKUP(B677,'[6]cell downs 03052026 8h40 '!$B:$B,'[6]cell downs 03052026 8h40 '!$R:$R,"")</f>
        <v/>
      </c>
      <c r="AY677" s="24" t="str">
        <f>_xlfn.XLOOKUP(B677,'[7]ALL SITES DOWN'!$D:$D,'[7]ALL SITES DOWN'!$J:$J,"")</f>
        <v/>
      </c>
      <c r="AZ677" s="24" t="str">
        <f>_xlfn.XLOOKUP(B677,'[8]ALL SITES DOWN'!$D:$D,'[8]ALL SITES DOWN'!$J:$J,"")</f>
        <v/>
      </c>
      <c r="BA677" s="9" t="str">
        <f>_xlfn.XLOOKUP(B677,[9]sheet1!$AC:$AC,[9]sheet1!$AF:$AF,"")</f>
        <v/>
      </c>
      <c r="BB677" s="14" t="s">
        <v>5537</v>
      </c>
      <c r="BC677" s="14" t="s">
        <v>5537</v>
      </c>
      <c r="BD677" s="14" t="str">
        <f>_xlfn.XLOOKUP(B677,'[10]cell downs 18042026 17h'!$B:$B,'[10]cell downs 18042026 17h'!$B:$B,"")</f>
        <v/>
      </c>
      <c r="BE677" s="14" t="str">
        <f>_xlfn.XLOOKUP(B677,'[11]Cells Huawei 19042026 15h'!$B:$B,'[11]Cells Huawei 19042026 15h'!$B:$B,"")</f>
        <v/>
      </c>
      <c r="BF677" s="9" t="str">
        <f>_xlfn.XLOOKUP(B677,'[12]cells down 19042026 9H40'!$B:$B,'[12]cells down 19042026 9H40'!$B:$B,"")</f>
        <v/>
      </c>
      <c r="BG677" s="9" t="s">
        <v>2008</v>
      </c>
      <c r="BH677" s="9" t="s">
        <v>66</v>
      </c>
    </row>
    <row r="678" spans="1:60" s="9" customFormat="1" x14ac:dyDescent="0.3">
      <c r="A678" s="1" t="s">
        <v>211</v>
      </c>
      <c r="B678" s="8" t="s">
        <v>212</v>
      </c>
      <c r="C678" s="3" t="str">
        <f>_xlfn.XLOOKUP(B678,'[1]daily break down'!$D:$D,'[1]daily break down'!$E:$E,"")</f>
        <v>SUD-OUEST</v>
      </c>
      <c r="D678" s="1" t="s">
        <v>11</v>
      </c>
      <c r="E678" s="1" t="s">
        <v>12</v>
      </c>
      <c r="F678" s="3" t="s">
        <v>13</v>
      </c>
      <c r="G678" s="1" t="s">
        <v>14</v>
      </c>
      <c r="H678" s="40" t="str">
        <f>_xlfn.XLOOKUP(B678,[2]CALCULATION!$B:$B,[2]CALCULATION!$H:$H,"")</f>
        <v>Huawei</v>
      </c>
      <c r="I678" s="34">
        <v>0</v>
      </c>
      <c r="J678" s="34">
        <v>0</v>
      </c>
      <c r="K678" s="34">
        <v>0</v>
      </c>
      <c r="L678" s="34">
        <v>0</v>
      </c>
      <c r="M678" s="34">
        <v>0</v>
      </c>
      <c r="N678" s="34">
        <v>0</v>
      </c>
      <c r="O678" s="34">
        <v>0</v>
      </c>
      <c r="P678" s="34">
        <v>0</v>
      </c>
      <c r="Q678" s="34">
        <v>0</v>
      </c>
      <c r="R678" s="34">
        <v>0</v>
      </c>
      <c r="S678" s="35">
        <v>0</v>
      </c>
      <c r="T678" s="35">
        <v>0</v>
      </c>
      <c r="U678" s="35">
        <v>0</v>
      </c>
      <c r="V678" s="35">
        <v>0</v>
      </c>
      <c r="W678" s="35">
        <v>0</v>
      </c>
      <c r="X678" s="35">
        <v>0</v>
      </c>
      <c r="Y678" s="35">
        <v>1.7067278195832014</v>
      </c>
      <c r="Z678" s="35">
        <v>0</v>
      </c>
      <c r="AA678" s="35">
        <v>0</v>
      </c>
      <c r="AB678" s="35">
        <v>0</v>
      </c>
      <c r="AC678" s="35">
        <v>0</v>
      </c>
      <c r="AD678" s="35">
        <v>0</v>
      </c>
      <c r="AE678" s="58" t="s">
        <v>5603</v>
      </c>
      <c r="AF678" s="58"/>
      <c r="AG678" s="57" t="str" cm="1">
        <f t="array" ref="AG678">IFERROR(_xlfn.IFS(
AI678="MPR ISSUE","PDH",
AI678="BSS Hardware Issue","BSS",
AI678="Sites strategiques, MLL, Pylone, etc.","ENVTECH",
AI678="AKTIVCO DEFAUT GE &amp; POWER Cabinet","AKTIVCO",
AI678="AKTIVCO Coupure ENEO &amp; Baisse de tension","AKTIVCO GRID ONLY",
AI678="Coupure ENEO &amp; Baisse de tension","IHS GRID ONLY",
AI678="Defaut GE &amp; POWER Cabinet","IHS",
AI678="Sharing","Partners",
AI678="Sites strategiques &amp; DataCenter","SST &amp; DC",
AI678="Exclu","Exclu",
AI678="SAT","SAT",
AI678="SPARE-ISSUE","SPARE-ISSUE",
AI678="Fiber CAmtel","TRANS_FO_CAMTEL",
AI678="Fiber AOF","Fiber AOF",
AI678="Projet OCM (HUAWEI)","TRAVAUX-HUAWEI",
AI678="Projet OCM (NOKIA)","TRAVAUX-NOKIA",
AI678="ACCESS-ISSUE","ACCESS-ISSUE",
AI678="Projet OCM (ZTE, NOKIA, autres projets)","TRAVAUX OCM",
AI678="No root CAuse","No root cause",
AI678="ODU HS","PDH",
AI678="IP &amp; VLAN","PDH",
AI678="Warehouse HUAWEI","SPARE-ISSUE",
AI678="SPARE-HS","SPARE-ISSUE",
AI678="Power Telco","BSS",AI678="no impacts","no impacts"
),"")</f>
        <v>no impacts</v>
      </c>
      <c r="AH678" s="57" t="str" cm="1">
        <f t="array" ref="AH678">IFERROR(_xlfn.IFS(
AI678="MPR ISSUE","TX ISSUE",
AI678="BSS Hardware Issue","RAN ISSUE",
AI678="Sites strategiques, MLL, Pylone, etc.","ENVTECH",
AI678="AKTIVCO DEFAUT GE &amp; POWER Cabinet","POWER ISSUE",
AI678="AKTIVCO Coupure ENEO &amp; Baisse de tension","POWER ISSUE",
AI678="Coupure ENEO &amp; Baisse de tension","POWER ISSUE",
AI678="Defaut GE &amp; POWER Cabinet","POWER ISSUE",
AI678="Sharing","POWER ISSUE",
AI678="Sites strategiques &amp; DataCenter","POWER ISSUE",
AI678="Exclu","Exclu",
AI678="SAT","TX ISSUE",
AI678="SPARE-ISSUE","SPARE-ISSUE",
AI678="Fiber CAmtel","TX ISSUE",
AI678="Fiber AOF","TX ISSUE",
AI678="Projet OCM (HUAWEI)","TRAVAUX-HUAWEI",
AI678="Projet OCM (NOKIA)","TRAVAUX -NOKIA",
AI678="ACCESS-ISSUE","ACCESS-ISSUE",
AI678="Projet OCM (ZTE, NOKIA, autres projets)","TRAVAUX OCM",
AI678="No root CAuse","No root cause",
AI678="ODU HS","TX ISSUE",
AI678="IP &amp; VLAN","TX ISSUE",
AI678="Warehouse HUAWEI","SPARE-ISSUE",
AI678="SPARE-HS","SPARE-ISSUE",
AI678="Power Telco","RAN ISSUE",AI678="no impacts","no impacts"
),"")</f>
        <v>no impacts</v>
      </c>
      <c r="AI678" s="85" t="s">
        <v>5998</v>
      </c>
      <c r="AJ678" s="57" t="str" cm="1">
        <f t="array" ref="AJ678">IFERROR(_xlfn.IFS(
AI678="MPR ISSUE","ACTIVE",
AI678="BSS Hardware Issue","ACTIVE",
AI678="Sites strategiques, MLL, Pylone, etc.","PASSIVE",
AI678="AKTIVCO DEFAUT GE &amp; POWER Cabinet","PASSIVE",
AI678="AKTIVCO Coupure ENEO &amp; Baisse de tension","PASSIVE",
AI678="Coupure ENEO &amp; Baisse de tension","PASSIVE",
AI678="Defaut GE &amp; POWER Cabinet","PASSIVE",
AI678="Sharing","PASSIVE",
AI678="Sites strategiques &amp; DataCenter","PASSIVE",
AI678="Exclu","Exclu",
AI678="SAT","ACTIVE",
AI678="SPARE-ISSUE","SPARE-ISSUE",
AI678="Fiber CAmtel","ACTIVE",
AI678="Fiber AOF","ACTIVE",
AI678="Projet OCM (HUAWEI)","PLANNED WORKS",
AI678="Projet OCM (NOKIA)","PLANNED WORKS",
AI678="ACCESS-ISSUE","ACCESS-ISSUE",
AI678="Projet OCM (ZTE, NOKIA, autres projets)","PLANNED WORKS",
AI678="No root CAuse","No root cause",
AI678="ODU HS","ACTIVE",
AI678="IP &amp; VLAN","ACTIVE",
AI678="Warehouse HUAWEI","SPARE-ISSUE",
AI678="SPARE-HS","SPARE-ISSUE",
AI678="Power Telco","ACTIVE", AI678="no impacts","no impacts"
),"")</f>
        <v>no impacts</v>
      </c>
      <c r="AK678" s="23" t="s">
        <v>5537</v>
      </c>
      <c r="AL678" s="23" t="str">
        <f t="shared" si="21"/>
        <v>SUO_079</v>
      </c>
      <c r="AN678" s="9" t="s">
        <v>5537</v>
      </c>
      <c r="AO678" s="23" t="str">
        <f>_xlfn.XLOOKUP(B678,'INCIDENT-05-03-2026'!E:E,'INCIDENT-05-03-2026'!F:F,"")</f>
        <v/>
      </c>
      <c r="AP678" s="7" t="s">
        <v>5537</v>
      </c>
      <c r="AQ678" s="6"/>
      <c r="AR678" s="7"/>
      <c r="AS678" s="3" t="str">
        <f>_xlfn.XLOOKUP(B678,'[3]tt num | region | site id'!$C:$C,'[3]tt num | region | site id'!$Q:$Q,"")</f>
        <v/>
      </c>
      <c r="AT678" s="24" t="str">
        <f>_xlfn.XLOOKUP(B678,'[4]Cells Huawei 03052026 12h'!$B:$B,'[4]Cells Huawei 03052026 12h'!$T:$T,"")</f>
        <v/>
      </c>
      <c r="AU678" s="24" t="str">
        <f>_xlfn.XLOOKUP(B678,'[5]cells down 02052026 8h50'!$B:$B,'[5]cells down 02052026 8h50'!$R:$R,"")</f>
        <v/>
      </c>
      <c r="AV678" s="24" t="str">
        <f>_xlfn.XLOOKUP(B678,'[5]cells down 02052026 13h50'!$B:$B,'[5]cells down 02052026 13h50'!$R:$R,"")</f>
        <v/>
      </c>
      <c r="AW678" s="24" t="str">
        <f>_xlfn.XLOOKUP(B678,'[5]cells down 02052026 13h50'!$B:$B,'[5]cells down 02052026 13h50'!$R:$R,"")</f>
        <v/>
      </c>
      <c r="AX678" s="24" t="str">
        <f>_xlfn.XLOOKUP(B678,'[6]cell downs 03052026 8h40 '!$B:$B,'[6]cell downs 03052026 8h40 '!$R:$R,"")</f>
        <v/>
      </c>
      <c r="AY678" s="24" t="str">
        <f>_xlfn.XLOOKUP(B678,'[7]ALL SITES DOWN'!$D:$D,'[7]ALL SITES DOWN'!$J:$J,"")</f>
        <v/>
      </c>
      <c r="AZ678" s="24" t="str">
        <f>_xlfn.XLOOKUP(B678,'[8]ALL SITES DOWN'!$D:$D,'[8]ALL SITES DOWN'!$J:$J,"")</f>
        <v/>
      </c>
      <c r="BA678" s="9" t="str">
        <f>_xlfn.XLOOKUP(B678,[9]sheet1!$AC:$AC,[9]sheet1!$AF:$AF,"")</f>
        <v/>
      </c>
      <c r="BB678" s="14" t="s">
        <v>5537</v>
      </c>
      <c r="BC678" s="14" t="s">
        <v>5537</v>
      </c>
      <c r="BD678" s="14" t="str">
        <f>_xlfn.XLOOKUP(B678,'[10]cell downs 18042026 17h'!$B:$B,'[10]cell downs 18042026 17h'!$B:$B,"")</f>
        <v/>
      </c>
      <c r="BE678" s="14" t="str">
        <f>_xlfn.XLOOKUP(B678,'[11]Cells Huawei 19042026 15h'!$B:$B,'[11]Cells Huawei 19042026 15h'!$B:$B,"")</f>
        <v/>
      </c>
      <c r="BF678" s="9" t="str">
        <f>_xlfn.XLOOKUP(B678,'[12]cells down 19042026 9H40'!$B:$B,'[12]cells down 19042026 9H40'!$B:$B,"")</f>
        <v/>
      </c>
      <c r="BG678" s="9" t="s">
        <v>212</v>
      </c>
      <c r="BH678" s="9" t="s">
        <v>1129</v>
      </c>
    </row>
    <row r="679" spans="1:60" s="9" customFormat="1" x14ac:dyDescent="0.3">
      <c r="A679" s="1" t="s">
        <v>541</v>
      </c>
      <c r="B679" s="8" t="s">
        <v>542</v>
      </c>
      <c r="C679" s="3" t="str">
        <f>_xlfn.XLOOKUP(B679,'[1]daily break down'!$D:$D,'[1]daily break down'!$E:$E,"")</f>
        <v>SUD-OUEST</v>
      </c>
      <c r="D679" s="1" t="s">
        <v>11</v>
      </c>
      <c r="E679" s="1" t="s">
        <v>12</v>
      </c>
      <c r="F679" s="3" t="s">
        <v>13</v>
      </c>
      <c r="G679" s="1" t="s">
        <v>14</v>
      </c>
      <c r="H679" s="40" t="str">
        <f>_xlfn.XLOOKUP(B679,[2]CALCULATION!$B:$B,[2]CALCULATION!$H:$H,"")</f>
        <v>Huawei</v>
      </c>
      <c r="I679" s="34">
        <v>0.44810634272457217</v>
      </c>
      <c r="J679" s="34">
        <v>0.27795969557661515</v>
      </c>
      <c r="K679" s="34">
        <v>0</v>
      </c>
      <c r="L679" s="34">
        <v>0</v>
      </c>
      <c r="M679" s="34">
        <v>0</v>
      </c>
      <c r="N679" s="34">
        <v>0</v>
      </c>
      <c r="O679" s="34">
        <v>3.8103753071200486</v>
      </c>
      <c r="P679" s="34">
        <v>3.4496073429157645</v>
      </c>
      <c r="Q679" s="34">
        <v>1.4009454018314478</v>
      </c>
      <c r="R679" s="34">
        <v>0</v>
      </c>
      <c r="S679" s="35">
        <v>0</v>
      </c>
      <c r="T679" s="35">
        <v>0</v>
      </c>
      <c r="U679" s="35">
        <v>0</v>
      </c>
      <c r="V679" s="35">
        <v>0</v>
      </c>
      <c r="W679" s="35">
        <v>0</v>
      </c>
      <c r="X679" s="35">
        <v>0</v>
      </c>
      <c r="Y679" s="35">
        <v>1.6841664455116956</v>
      </c>
      <c r="Z679" s="35">
        <v>0</v>
      </c>
      <c r="AA679" s="35">
        <v>0</v>
      </c>
      <c r="AB679" s="35">
        <v>0</v>
      </c>
      <c r="AC679" s="35">
        <v>0</v>
      </c>
      <c r="AD679" s="35">
        <v>0</v>
      </c>
      <c r="AE679" s="58" t="s">
        <v>5560</v>
      </c>
      <c r="AF679" s="58"/>
      <c r="AG679" s="57" t="str" cm="1">
        <f t="array" ref="AG679">IFERROR(_xlfn.IFS(
AI679="MPR ISSUE","PDH",
AI679="BSS Hardware Issue","BSS",
AI679="Sites strategiques, MLL, Pylone, etc.","ENVTECH",
AI679="AKTIVCO DEFAUT GE &amp; POWER Cabinet","AKTIVCO",
AI679="AKTIVCO Coupure ENEO &amp; Baisse de tension","AKTIVCO GRID ONLY",
AI679="Coupure ENEO &amp; Baisse de tension","IHS GRID ONLY",
AI679="Defaut GE &amp; POWER Cabinet","IHS",
AI679="Sharing","Partners",
AI679="Sites strategiques &amp; DataCenter","SST &amp; DC",
AI679="Exclu","Exclu",
AI679="SAT","SAT",
AI679="SPARE-ISSUE","SPARE-ISSUE",
AI679="Fiber CAmtel","TRANS_FO_CAMTEL",
AI679="Fiber AOF","Fiber AOF",
AI679="Projet OCM (HUAWEI)","TRAVAUX-HUAWEI",
AI679="Projet OCM (NOKIA)","TRAVAUX-NOKIA",
AI679="ACCESS-ISSUE","ACCESS-ISSUE",
AI679="Projet OCM (ZTE, NOKIA, autres projets)","TRAVAUX OCM",
AI679="No root CAuse","No root cause",
AI679="ODU HS","PDH",
AI679="IP &amp; VLAN","PDH",
AI679="Warehouse HUAWEI","SPARE-ISSUE",
AI679="SPARE-HS","SPARE-ISSUE",
AI679="Power Telco","BSS",AI679="no impacts","no impacts"
),"")</f>
        <v>no impacts</v>
      </c>
      <c r="AH679" s="57" t="str" cm="1">
        <f t="array" ref="AH679">IFERROR(_xlfn.IFS(
AI679="MPR ISSUE","TX ISSUE",
AI679="BSS Hardware Issue","RAN ISSUE",
AI679="Sites strategiques, MLL, Pylone, etc.","ENVTECH",
AI679="AKTIVCO DEFAUT GE &amp; POWER Cabinet","POWER ISSUE",
AI679="AKTIVCO Coupure ENEO &amp; Baisse de tension","POWER ISSUE",
AI679="Coupure ENEO &amp; Baisse de tension","POWER ISSUE",
AI679="Defaut GE &amp; POWER Cabinet","POWER ISSUE",
AI679="Sharing","POWER ISSUE",
AI679="Sites strategiques &amp; DataCenter","POWER ISSUE",
AI679="Exclu","Exclu",
AI679="SAT","TX ISSUE",
AI679="SPARE-ISSUE","SPARE-ISSUE",
AI679="Fiber CAmtel","TX ISSUE",
AI679="Fiber AOF","TX ISSUE",
AI679="Projet OCM (HUAWEI)","TRAVAUX-HUAWEI",
AI679="Projet OCM (NOKIA)","TRAVAUX -NOKIA",
AI679="ACCESS-ISSUE","ACCESS-ISSUE",
AI679="Projet OCM (ZTE, NOKIA, autres projets)","TRAVAUX OCM",
AI679="No root CAuse","No root cause",
AI679="ODU HS","TX ISSUE",
AI679="IP &amp; VLAN","TX ISSUE",
AI679="Warehouse HUAWEI","SPARE-ISSUE",
AI679="SPARE-HS","SPARE-ISSUE",
AI679="Power Telco","RAN ISSUE",AI679="no impacts","no impacts"
),"")</f>
        <v>no impacts</v>
      </c>
      <c r="AI679" s="85" t="s">
        <v>5998</v>
      </c>
      <c r="AJ679" s="57" t="str" cm="1">
        <f t="array" ref="AJ679">IFERROR(_xlfn.IFS(
AI679="MPR ISSUE","ACTIVE",
AI679="BSS Hardware Issue","ACTIVE",
AI679="Sites strategiques, MLL, Pylone, etc.","PASSIVE",
AI679="AKTIVCO DEFAUT GE &amp; POWER Cabinet","PASSIVE",
AI679="AKTIVCO Coupure ENEO &amp; Baisse de tension","PASSIVE",
AI679="Coupure ENEO &amp; Baisse de tension","PASSIVE",
AI679="Defaut GE &amp; POWER Cabinet","PASSIVE",
AI679="Sharing","PASSIVE",
AI679="Sites strategiques &amp; DataCenter","PASSIVE",
AI679="Exclu","Exclu",
AI679="SAT","ACTIVE",
AI679="SPARE-ISSUE","SPARE-ISSUE",
AI679="Fiber CAmtel","ACTIVE",
AI679="Fiber AOF","ACTIVE",
AI679="Projet OCM (HUAWEI)","PLANNED WORKS",
AI679="Projet OCM (NOKIA)","PLANNED WORKS",
AI679="ACCESS-ISSUE","ACCESS-ISSUE",
AI679="Projet OCM (ZTE, NOKIA, autres projets)","PLANNED WORKS",
AI679="No root CAuse","No root cause",
AI679="ODU HS","ACTIVE",
AI679="IP &amp; VLAN","ACTIVE",
AI679="Warehouse HUAWEI","SPARE-ISSUE",
AI679="SPARE-HS","SPARE-ISSUE",
AI679="Power Telco","ACTIVE", AI679="no impacts","no impacts"
),"")</f>
        <v>no impacts</v>
      </c>
      <c r="AK679" s="23" t="s">
        <v>5537</v>
      </c>
      <c r="AL679" s="23" t="str">
        <f t="shared" si="21"/>
        <v>SUO_215</v>
      </c>
      <c r="AN679" s="9" t="s">
        <v>5537</v>
      </c>
      <c r="AO679" s="23" t="str">
        <f>_xlfn.XLOOKUP(B679,'INCIDENT-05-03-2026'!E:E,'INCIDENT-05-03-2026'!F:F,"")</f>
        <v/>
      </c>
      <c r="AP679" s="7" t="s">
        <v>5537</v>
      </c>
      <c r="AQ679" s="6"/>
      <c r="AR679" s="7"/>
      <c r="AS679" s="3" t="str">
        <f>_xlfn.XLOOKUP(B679,'[3]tt num | region | site id'!$C:$C,'[3]tt num | region | site id'!$Q:$Q,"")</f>
        <v/>
      </c>
      <c r="AT679" s="24" t="str">
        <f>_xlfn.XLOOKUP(B679,'[4]Cells Huawei 03052026 12h'!$B:$B,'[4]Cells Huawei 03052026 12h'!$T:$T,"")</f>
        <v/>
      </c>
      <c r="AU679" s="24" t="str">
        <f>_xlfn.XLOOKUP(B679,'[5]cells down 02052026 8h50'!$B:$B,'[5]cells down 02052026 8h50'!$R:$R,"")</f>
        <v/>
      </c>
      <c r="AV679" s="24" t="str">
        <f>_xlfn.XLOOKUP(B679,'[5]cells down 02052026 13h50'!$B:$B,'[5]cells down 02052026 13h50'!$R:$R,"")</f>
        <v/>
      </c>
      <c r="AW679" s="24" t="str">
        <f>_xlfn.XLOOKUP(B679,'[5]cells down 02052026 13h50'!$B:$B,'[5]cells down 02052026 13h50'!$R:$R,"")</f>
        <v/>
      </c>
      <c r="AX679" s="24" t="str">
        <f>_xlfn.XLOOKUP(B679,'[6]cell downs 03052026 8h40 '!$B:$B,'[6]cell downs 03052026 8h40 '!$R:$R,"")</f>
        <v/>
      </c>
      <c r="AY679" s="24" t="str">
        <f>_xlfn.XLOOKUP(B679,'[7]ALL SITES DOWN'!$D:$D,'[7]ALL SITES DOWN'!$J:$J,"")</f>
        <v/>
      </c>
      <c r="AZ679" s="24" t="str">
        <f>_xlfn.XLOOKUP(B679,'[8]ALL SITES DOWN'!$D:$D,'[8]ALL SITES DOWN'!$J:$J,"")</f>
        <v/>
      </c>
      <c r="BA679" s="9" t="str">
        <f>_xlfn.XLOOKUP(B679,[9]sheet1!$AC:$AC,[9]sheet1!$AF:$AF,"")</f>
        <v/>
      </c>
      <c r="BB679" s="14" t="s">
        <v>5537</v>
      </c>
      <c r="BC679" s="14" t="s">
        <v>5537</v>
      </c>
      <c r="BD679" s="14" t="str">
        <f>_xlfn.XLOOKUP(B679,'[10]cell downs 18042026 17h'!$B:$B,'[10]cell downs 18042026 17h'!$B:$B,"")</f>
        <v/>
      </c>
      <c r="BE679" s="14" t="str">
        <f>_xlfn.XLOOKUP(B679,'[11]Cells Huawei 19042026 15h'!$B:$B,'[11]Cells Huawei 19042026 15h'!$B:$B,"")</f>
        <v/>
      </c>
      <c r="BF679" s="9" t="str">
        <f>_xlfn.XLOOKUP(B679,'[12]cells down 19042026 9H40'!$B:$B,'[12]cells down 19042026 9H40'!$B:$B,"")</f>
        <v/>
      </c>
      <c r="BG679" s="9" t="s">
        <v>542</v>
      </c>
      <c r="BH679" s="9" t="s">
        <v>5537</v>
      </c>
    </row>
    <row r="680" spans="1:60" s="9" customFormat="1" x14ac:dyDescent="0.3">
      <c r="A680" s="1" t="s">
        <v>3356</v>
      </c>
      <c r="B680" s="8" t="s">
        <v>3357</v>
      </c>
      <c r="C680" s="3" t="str">
        <f>_xlfn.XLOOKUP(B680,'[1]daily break down'!$D:$D,'[1]daily break down'!$E:$E,"")</f>
        <v>SUD-OUEST</v>
      </c>
      <c r="D680" s="1" t="s">
        <v>11</v>
      </c>
      <c r="E680" s="1" t="s">
        <v>12</v>
      </c>
      <c r="F680" s="3" t="s">
        <v>13</v>
      </c>
      <c r="G680" s="1" t="s">
        <v>14</v>
      </c>
      <c r="H680" s="40" t="str">
        <f>_xlfn.XLOOKUP(B680,[2]CALCULATION!$B:$B,[2]CALCULATION!$H:$H,"")</f>
        <v>Huawei</v>
      </c>
      <c r="I680" s="34">
        <v>11.76259085188895</v>
      </c>
      <c r="J680" s="34">
        <v>15.469611880159686</v>
      </c>
      <c r="K680" s="34">
        <v>0</v>
      </c>
      <c r="L680" s="34">
        <v>8.0257852428281592E-3</v>
      </c>
      <c r="M680" s="34">
        <v>8.0079501645107607E-3</v>
      </c>
      <c r="N680" s="34">
        <v>0</v>
      </c>
      <c r="O680" s="34">
        <v>0</v>
      </c>
      <c r="P680" s="34">
        <v>8.560837592350037E-3</v>
      </c>
      <c r="Q680" s="34">
        <v>0</v>
      </c>
      <c r="R680" s="34">
        <v>0</v>
      </c>
      <c r="S680" s="35">
        <v>7.3837224234019052E-3</v>
      </c>
      <c r="T680" s="35">
        <v>0</v>
      </c>
      <c r="U680" s="35">
        <v>8.0614553994629509E-3</v>
      </c>
      <c r="V680" s="35">
        <v>0</v>
      </c>
      <c r="W680" s="35">
        <v>0</v>
      </c>
      <c r="X680" s="35">
        <v>0</v>
      </c>
      <c r="Y680" s="35">
        <v>1.6818657204087515</v>
      </c>
      <c r="Z680" s="35">
        <v>0</v>
      </c>
      <c r="AA680" s="35">
        <v>0</v>
      </c>
      <c r="AB680" s="35">
        <v>0</v>
      </c>
      <c r="AC680" s="35">
        <v>0</v>
      </c>
      <c r="AD680" s="35">
        <v>0</v>
      </c>
      <c r="AE680" s="58" t="s">
        <v>5560</v>
      </c>
      <c r="AF680" s="58"/>
      <c r="AG680" s="57" t="str" cm="1">
        <f t="array" ref="AG680">IFERROR(_xlfn.IFS(
AI680="MPR ISSUE","PDH",
AI680="BSS Hardware Issue","BSS",
AI680="Sites strategiques, MLL, Pylone, etc.","ENVTECH",
AI680="AKTIVCO DEFAUT GE &amp; POWER Cabinet","AKTIVCO",
AI680="AKTIVCO Coupure ENEO &amp; Baisse de tension","AKTIVCO GRID ONLY",
AI680="Coupure ENEO &amp; Baisse de tension","IHS GRID ONLY",
AI680="Defaut GE &amp; POWER Cabinet","IHS",
AI680="Sharing","Partners",
AI680="Sites strategiques &amp; DataCenter","SST &amp; DC",
AI680="Exclu","Exclu",
AI680="SAT","SAT",
AI680="SPARE-ISSUE","SPARE-ISSUE",
AI680="Fiber CAmtel","TRANS_FO_CAMTEL",
AI680="Fiber AOF","Fiber AOF",
AI680="Projet OCM (HUAWEI)","TRAVAUX-HUAWEI",
AI680="Projet OCM (NOKIA)","TRAVAUX-NOKIA",
AI680="ACCESS-ISSUE","ACCESS-ISSUE",
AI680="Projet OCM (ZTE, NOKIA, autres projets)","TRAVAUX OCM",
AI680="No root CAuse","No root cause",
AI680="ODU HS","PDH",
AI680="IP &amp; VLAN","PDH",
AI680="Warehouse HUAWEI","SPARE-ISSUE",
AI680="SPARE-HS","SPARE-ISSUE",
AI680="Power Telco","BSS",AI680="no impacts","no impacts"
),"")</f>
        <v>no impacts</v>
      </c>
      <c r="AH680" s="57" t="str" cm="1">
        <f t="array" ref="AH680">IFERROR(_xlfn.IFS(
AI680="MPR ISSUE","TX ISSUE",
AI680="BSS Hardware Issue","RAN ISSUE",
AI680="Sites strategiques, MLL, Pylone, etc.","ENVTECH",
AI680="AKTIVCO DEFAUT GE &amp; POWER Cabinet","POWER ISSUE",
AI680="AKTIVCO Coupure ENEO &amp; Baisse de tension","POWER ISSUE",
AI680="Coupure ENEO &amp; Baisse de tension","POWER ISSUE",
AI680="Defaut GE &amp; POWER Cabinet","POWER ISSUE",
AI680="Sharing","POWER ISSUE",
AI680="Sites strategiques &amp; DataCenter","POWER ISSUE",
AI680="Exclu","Exclu",
AI680="SAT","TX ISSUE",
AI680="SPARE-ISSUE","SPARE-ISSUE",
AI680="Fiber CAmtel","TX ISSUE",
AI680="Fiber AOF","TX ISSUE",
AI680="Projet OCM (HUAWEI)","TRAVAUX-HUAWEI",
AI680="Projet OCM (NOKIA)","TRAVAUX -NOKIA",
AI680="ACCESS-ISSUE","ACCESS-ISSUE",
AI680="Projet OCM (ZTE, NOKIA, autres projets)","TRAVAUX OCM",
AI680="No root CAuse","No root cause",
AI680="ODU HS","TX ISSUE",
AI680="IP &amp; VLAN","TX ISSUE",
AI680="Warehouse HUAWEI","SPARE-ISSUE",
AI680="SPARE-HS","SPARE-ISSUE",
AI680="Power Telco","RAN ISSUE",AI680="no impacts","no impacts"
),"")</f>
        <v>no impacts</v>
      </c>
      <c r="AI680" s="85" t="s">
        <v>5998</v>
      </c>
      <c r="AJ680" s="57" t="str" cm="1">
        <f t="array" ref="AJ680">IFERROR(_xlfn.IFS(
AI680="MPR ISSUE","ACTIVE",
AI680="BSS Hardware Issue","ACTIVE",
AI680="Sites strategiques, MLL, Pylone, etc.","PASSIVE",
AI680="AKTIVCO DEFAUT GE &amp; POWER Cabinet","PASSIVE",
AI680="AKTIVCO Coupure ENEO &amp; Baisse de tension","PASSIVE",
AI680="Coupure ENEO &amp; Baisse de tension","PASSIVE",
AI680="Defaut GE &amp; POWER Cabinet","PASSIVE",
AI680="Sharing","PASSIVE",
AI680="Sites strategiques &amp; DataCenter","PASSIVE",
AI680="Exclu","Exclu",
AI680="SAT","ACTIVE",
AI680="SPARE-ISSUE","SPARE-ISSUE",
AI680="Fiber CAmtel","ACTIVE",
AI680="Fiber AOF","ACTIVE",
AI680="Projet OCM (HUAWEI)","PLANNED WORKS",
AI680="Projet OCM (NOKIA)","PLANNED WORKS",
AI680="ACCESS-ISSUE","ACCESS-ISSUE",
AI680="Projet OCM (ZTE, NOKIA, autres projets)","PLANNED WORKS",
AI680="No root CAuse","No root cause",
AI680="ODU HS","ACTIVE",
AI680="IP &amp; VLAN","ACTIVE",
AI680="Warehouse HUAWEI","SPARE-ISSUE",
AI680="SPARE-HS","SPARE-ISSUE",
AI680="Power Telco","ACTIVE", AI680="no impacts","no impacts"
),"")</f>
        <v>no impacts</v>
      </c>
      <c r="AK680" s="23" t="s">
        <v>5537</v>
      </c>
      <c r="AL680" s="23" t="str">
        <f t="shared" si="21"/>
        <v>SUO_183</v>
      </c>
      <c r="AN680" s="9" t="s">
        <v>5537</v>
      </c>
      <c r="AO680" s="23" t="str">
        <f>_xlfn.XLOOKUP(B680,'INCIDENT-05-03-2026'!E:E,'INCIDENT-05-03-2026'!F:F,"")</f>
        <v/>
      </c>
      <c r="AP680" s="7" t="s">
        <v>5537</v>
      </c>
      <c r="AQ680" s="6"/>
      <c r="AR680" s="7"/>
      <c r="AS680" s="3" t="str">
        <f>_xlfn.XLOOKUP(B680,'[3]tt num | region | site id'!$C:$C,'[3]tt num | region | site id'!$Q:$Q,"")</f>
        <v/>
      </c>
      <c r="AT680" s="24" t="str">
        <f>_xlfn.XLOOKUP(B680,'[4]Cells Huawei 03052026 12h'!$B:$B,'[4]Cells Huawei 03052026 12h'!$T:$T,"")</f>
        <v/>
      </c>
      <c r="AU680" s="24" t="str">
        <f>_xlfn.XLOOKUP(B680,'[5]cells down 02052026 8h50'!$B:$B,'[5]cells down 02052026 8h50'!$R:$R,"")</f>
        <v/>
      </c>
      <c r="AV680" s="24" t="str">
        <f>_xlfn.XLOOKUP(B680,'[5]cells down 02052026 13h50'!$B:$B,'[5]cells down 02052026 13h50'!$R:$R,"")</f>
        <v/>
      </c>
      <c r="AW680" s="24" t="str">
        <f>_xlfn.XLOOKUP(B680,'[5]cells down 02052026 13h50'!$B:$B,'[5]cells down 02052026 13h50'!$R:$R,"")</f>
        <v/>
      </c>
      <c r="AX680" s="24" t="str">
        <f>_xlfn.XLOOKUP(B680,'[6]cell downs 03052026 8h40 '!$B:$B,'[6]cell downs 03052026 8h40 '!$R:$R,"")</f>
        <v/>
      </c>
      <c r="AY680" s="24" t="str">
        <f>_xlfn.XLOOKUP(B680,'[7]ALL SITES DOWN'!$D:$D,'[7]ALL SITES DOWN'!$J:$J,"")</f>
        <v/>
      </c>
      <c r="AZ680" s="24" t="str">
        <f>_xlfn.XLOOKUP(B680,'[8]ALL SITES DOWN'!$D:$D,'[8]ALL SITES DOWN'!$J:$J,"")</f>
        <v/>
      </c>
      <c r="BA680" s="9" t="str">
        <f>_xlfn.XLOOKUP(B680,[9]sheet1!$AC:$AC,[9]sheet1!$AF:$AF,"")</f>
        <v/>
      </c>
      <c r="BB680" s="14" t="s">
        <v>5537</v>
      </c>
      <c r="BC680" s="14" t="s">
        <v>5537</v>
      </c>
      <c r="BD680" s="14" t="str">
        <f>_xlfn.XLOOKUP(B680,'[10]cell downs 18042026 17h'!$B:$B,'[10]cell downs 18042026 17h'!$B:$B,"")</f>
        <v/>
      </c>
      <c r="BE680" s="14" t="str">
        <f>_xlfn.XLOOKUP(B680,'[11]Cells Huawei 19042026 15h'!$B:$B,'[11]Cells Huawei 19042026 15h'!$B:$B,"")</f>
        <v/>
      </c>
      <c r="BF680" s="9" t="str">
        <f>_xlfn.XLOOKUP(B680,'[12]cells down 19042026 9H40'!$B:$B,'[12]cells down 19042026 9H40'!$B:$B,"")</f>
        <v/>
      </c>
      <c r="BG680" s="9" t="s">
        <v>3357</v>
      </c>
      <c r="BH680" s="9" t="s">
        <v>12</v>
      </c>
    </row>
    <row r="681" spans="1:60" s="9" customFormat="1" x14ac:dyDescent="0.3">
      <c r="A681" s="1" t="s">
        <v>2005</v>
      </c>
      <c r="B681" s="8" t="s">
        <v>2006</v>
      </c>
      <c r="C681" s="3" t="str">
        <f>_xlfn.XLOOKUP(B681,'[1]daily break down'!$D:$D,'[1]daily break down'!$E:$E,"")</f>
        <v>SUD-OUEST</v>
      </c>
      <c r="D681" s="1" t="s">
        <v>11</v>
      </c>
      <c r="E681" s="1" t="s">
        <v>12</v>
      </c>
      <c r="F681" s="3" t="s">
        <v>13</v>
      </c>
      <c r="G681" s="1" t="s">
        <v>14</v>
      </c>
      <c r="H681" s="40" t="str">
        <f>_xlfn.XLOOKUP(B681,[2]CALCULATION!$B:$B,[2]CALCULATION!$H:$H,"")</f>
        <v>Huawei</v>
      </c>
      <c r="I681" s="34">
        <v>0</v>
      </c>
      <c r="J681" s="34">
        <v>0</v>
      </c>
      <c r="K681" s="34">
        <v>0</v>
      </c>
      <c r="L681" s="34">
        <v>0</v>
      </c>
      <c r="M681" s="34">
        <v>0</v>
      </c>
      <c r="N681" s="34">
        <v>0</v>
      </c>
      <c r="O681" s="34">
        <v>0</v>
      </c>
      <c r="P681" s="34">
        <v>0</v>
      </c>
      <c r="Q681" s="34">
        <v>0</v>
      </c>
      <c r="R681" s="34">
        <v>0</v>
      </c>
      <c r="S681" s="35">
        <v>0</v>
      </c>
      <c r="T681" s="35">
        <v>0</v>
      </c>
      <c r="U681" s="35">
        <v>0</v>
      </c>
      <c r="V681" s="35">
        <v>0</v>
      </c>
      <c r="W681" s="35">
        <v>0</v>
      </c>
      <c r="X681" s="35">
        <v>0</v>
      </c>
      <c r="Y681" s="35">
        <v>1.6813128329809122</v>
      </c>
      <c r="Z681" s="35">
        <v>0</v>
      </c>
      <c r="AA681" s="35">
        <v>0</v>
      </c>
      <c r="AB681" s="35">
        <v>0</v>
      </c>
      <c r="AC681" s="35">
        <v>0</v>
      </c>
      <c r="AD681" s="35">
        <v>0</v>
      </c>
      <c r="AE681" s="58" t="s">
        <v>5560</v>
      </c>
      <c r="AF681" s="58"/>
      <c r="AG681" s="57" t="str" cm="1">
        <f t="array" ref="AG681">IFERROR(_xlfn.IFS(
AI681="MPR ISSUE","PDH",
AI681="BSS Hardware Issue","BSS",
AI681="Sites strategiques, MLL, Pylone, etc.","ENVTECH",
AI681="AKTIVCO DEFAUT GE &amp; POWER Cabinet","AKTIVCO",
AI681="AKTIVCO Coupure ENEO &amp; Baisse de tension","AKTIVCO GRID ONLY",
AI681="Coupure ENEO &amp; Baisse de tension","IHS GRID ONLY",
AI681="Defaut GE &amp; POWER Cabinet","IHS",
AI681="Sharing","Partners",
AI681="Sites strategiques &amp; DataCenter","SST &amp; DC",
AI681="Exclu","Exclu",
AI681="SAT","SAT",
AI681="SPARE-ISSUE","SPARE-ISSUE",
AI681="Fiber CAmtel","TRANS_FO_CAMTEL",
AI681="Fiber AOF","Fiber AOF",
AI681="Projet OCM (HUAWEI)","TRAVAUX-HUAWEI",
AI681="Projet OCM (NOKIA)","TRAVAUX-NOKIA",
AI681="ACCESS-ISSUE","ACCESS-ISSUE",
AI681="Projet OCM (ZTE, NOKIA, autres projets)","TRAVAUX OCM",
AI681="No root CAuse","No root cause",
AI681="ODU HS","PDH",
AI681="IP &amp; VLAN","PDH",
AI681="Warehouse HUAWEI","SPARE-ISSUE",
AI681="SPARE-HS","SPARE-ISSUE",
AI681="Power Telco","BSS",AI681="no impacts","no impacts"
),"")</f>
        <v>no impacts</v>
      </c>
      <c r="AH681" s="57" t="str" cm="1">
        <f t="array" ref="AH681">IFERROR(_xlfn.IFS(
AI681="MPR ISSUE","TX ISSUE",
AI681="BSS Hardware Issue","RAN ISSUE",
AI681="Sites strategiques, MLL, Pylone, etc.","ENVTECH",
AI681="AKTIVCO DEFAUT GE &amp; POWER Cabinet","POWER ISSUE",
AI681="AKTIVCO Coupure ENEO &amp; Baisse de tension","POWER ISSUE",
AI681="Coupure ENEO &amp; Baisse de tension","POWER ISSUE",
AI681="Defaut GE &amp; POWER Cabinet","POWER ISSUE",
AI681="Sharing","POWER ISSUE",
AI681="Sites strategiques &amp; DataCenter","POWER ISSUE",
AI681="Exclu","Exclu",
AI681="SAT","TX ISSUE",
AI681="SPARE-ISSUE","SPARE-ISSUE",
AI681="Fiber CAmtel","TX ISSUE",
AI681="Fiber AOF","TX ISSUE",
AI681="Projet OCM (HUAWEI)","TRAVAUX-HUAWEI",
AI681="Projet OCM (NOKIA)","TRAVAUX -NOKIA",
AI681="ACCESS-ISSUE","ACCESS-ISSUE",
AI681="Projet OCM (ZTE, NOKIA, autres projets)","TRAVAUX OCM",
AI681="No root CAuse","No root cause",
AI681="ODU HS","TX ISSUE",
AI681="IP &amp; VLAN","TX ISSUE",
AI681="Warehouse HUAWEI","SPARE-ISSUE",
AI681="SPARE-HS","SPARE-ISSUE",
AI681="Power Telco","RAN ISSUE",AI681="no impacts","no impacts"
),"")</f>
        <v>no impacts</v>
      </c>
      <c r="AI681" s="85" t="s">
        <v>5998</v>
      </c>
      <c r="AJ681" s="57" t="str" cm="1">
        <f t="array" ref="AJ681">IFERROR(_xlfn.IFS(
AI681="MPR ISSUE","ACTIVE",
AI681="BSS Hardware Issue","ACTIVE",
AI681="Sites strategiques, MLL, Pylone, etc.","PASSIVE",
AI681="AKTIVCO DEFAUT GE &amp; POWER Cabinet","PASSIVE",
AI681="AKTIVCO Coupure ENEO &amp; Baisse de tension","PASSIVE",
AI681="Coupure ENEO &amp; Baisse de tension","PASSIVE",
AI681="Defaut GE &amp; POWER Cabinet","PASSIVE",
AI681="Sharing","PASSIVE",
AI681="Sites strategiques &amp; DataCenter","PASSIVE",
AI681="Exclu","Exclu",
AI681="SAT","ACTIVE",
AI681="SPARE-ISSUE","SPARE-ISSUE",
AI681="Fiber CAmtel","ACTIVE",
AI681="Fiber AOF","ACTIVE",
AI681="Projet OCM (HUAWEI)","PLANNED WORKS",
AI681="Projet OCM (NOKIA)","PLANNED WORKS",
AI681="ACCESS-ISSUE","ACCESS-ISSUE",
AI681="Projet OCM (ZTE, NOKIA, autres projets)","PLANNED WORKS",
AI681="No root CAuse","No root cause",
AI681="ODU HS","ACTIVE",
AI681="IP &amp; VLAN","ACTIVE",
AI681="Warehouse HUAWEI","SPARE-ISSUE",
AI681="SPARE-HS","SPARE-ISSUE",
AI681="Power Telco","ACTIVE", AI681="no impacts","no impacts"
),"")</f>
        <v>no impacts</v>
      </c>
      <c r="AK681" s="23" t="s">
        <v>5537</v>
      </c>
      <c r="AL681" s="23" t="str">
        <f t="shared" si="21"/>
        <v>SUO_063</v>
      </c>
      <c r="AN681" s="9" t="s">
        <v>5537</v>
      </c>
      <c r="AO681" s="23" t="str">
        <f>_xlfn.XLOOKUP(B681,'INCIDENT-05-03-2026'!E:E,'INCIDENT-05-03-2026'!F:F,"")</f>
        <v/>
      </c>
      <c r="AP681" s="7" t="s">
        <v>5537</v>
      </c>
      <c r="AQ681" s="6"/>
      <c r="AR681" s="7"/>
      <c r="AS681" s="3" t="str">
        <f>_xlfn.XLOOKUP(B681,'[3]tt num | region | site id'!$C:$C,'[3]tt num | region | site id'!$Q:$Q,"")</f>
        <v/>
      </c>
      <c r="AT681" s="24" t="str">
        <f>_xlfn.XLOOKUP(B681,'[4]Cells Huawei 03052026 12h'!$B:$B,'[4]Cells Huawei 03052026 12h'!$T:$T,"")</f>
        <v/>
      </c>
      <c r="AU681" s="24" t="str">
        <f>_xlfn.XLOOKUP(B681,'[5]cells down 02052026 8h50'!$B:$B,'[5]cells down 02052026 8h50'!$R:$R,"")</f>
        <v/>
      </c>
      <c r="AV681" s="24" t="str">
        <f>_xlfn.XLOOKUP(B681,'[5]cells down 02052026 13h50'!$B:$B,'[5]cells down 02052026 13h50'!$R:$R,"")</f>
        <v/>
      </c>
      <c r="AW681" s="24" t="str">
        <f>_xlfn.XLOOKUP(B681,'[5]cells down 02052026 13h50'!$B:$B,'[5]cells down 02052026 13h50'!$R:$R,"")</f>
        <v/>
      </c>
      <c r="AX681" s="24" t="str">
        <f>_xlfn.XLOOKUP(B681,'[6]cell downs 03052026 8h40 '!$B:$B,'[6]cell downs 03052026 8h40 '!$R:$R,"")</f>
        <v/>
      </c>
      <c r="AY681" s="24" t="str">
        <f>_xlfn.XLOOKUP(B681,'[7]ALL SITES DOWN'!$D:$D,'[7]ALL SITES DOWN'!$J:$J,"")</f>
        <v/>
      </c>
      <c r="AZ681" s="24" t="str">
        <f>_xlfn.XLOOKUP(B681,'[8]ALL SITES DOWN'!$D:$D,'[8]ALL SITES DOWN'!$J:$J,"")</f>
        <v/>
      </c>
      <c r="BA681" s="9" t="str">
        <f>_xlfn.XLOOKUP(B681,[9]sheet1!$AC:$AC,[9]sheet1!$AF:$AF,"")</f>
        <v/>
      </c>
      <c r="BB681" s="14" t="s">
        <v>5537</v>
      </c>
      <c r="BC681" s="14" t="s">
        <v>5537</v>
      </c>
      <c r="BD681" s="14" t="str">
        <f>_xlfn.XLOOKUP(B681,'[10]cell downs 18042026 17h'!$B:$B,'[10]cell downs 18042026 17h'!$B:$B,"")</f>
        <v/>
      </c>
      <c r="BE681" s="14" t="str">
        <f>_xlfn.XLOOKUP(B681,'[11]Cells Huawei 19042026 15h'!$B:$B,'[11]Cells Huawei 19042026 15h'!$B:$B,"")</f>
        <v/>
      </c>
      <c r="BF681" s="9" t="str">
        <f>_xlfn.XLOOKUP(B681,'[12]cells down 19042026 9H40'!$B:$B,'[12]cells down 19042026 9H40'!$B:$B,"")</f>
        <v/>
      </c>
      <c r="BG681" s="9" t="s">
        <v>2006</v>
      </c>
      <c r="BH681" s="9" t="s">
        <v>66</v>
      </c>
    </row>
    <row r="682" spans="1:60" s="9" customFormat="1" x14ac:dyDescent="0.3">
      <c r="A682" s="1" t="s">
        <v>5190</v>
      </c>
      <c r="B682" s="8" t="s">
        <v>5191</v>
      </c>
      <c r="C682" s="3" t="str">
        <f>_xlfn.XLOOKUP(B682,'[1]daily break down'!$D:$D,'[1]daily break down'!$E:$E,"")</f>
        <v>SUD-OUEST</v>
      </c>
      <c r="D682" s="1" t="s">
        <v>11</v>
      </c>
      <c r="E682" s="1" t="s">
        <v>12</v>
      </c>
      <c r="F682" s="3" t="s">
        <v>13</v>
      </c>
      <c r="G682" s="1" t="s">
        <v>14</v>
      </c>
      <c r="H682" s="40" t="str">
        <f>_xlfn.XLOOKUP(B682,[2]CALCULATION!$B:$B,[2]CALCULATION!$H:$H,"")</f>
        <v>Huawei</v>
      </c>
      <c r="I682" s="34">
        <v>0</v>
      </c>
      <c r="J682" s="34">
        <v>2.675261747609386E-4</v>
      </c>
      <c r="K682" s="34">
        <v>0</v>
      </c>
      <c r="L682" s="34">
        <v>0</v>
      </c>
      <c r="M682" s="34">
        <v>0</v>
      </c>
      <c r="N682" s="34">
        <v>0</v>
      </c>
      <c r="O682" s="34">
        <v>0</v>
      </c>
      <c r="P682" s="34">
        <v>5.3505234952187721E-4</v>
      </c>
      <c r="Q682" s="34">
        <v>5.3505234952187721E-4</v>
      </c>
      <c r="R682" s="34">
        <v>3.2103140971312641E-3</v>
      </c>
      <c r="S682" s="35">
        <v>1.4197970796129362</v>
      </c>
      <c r="T682" s="35">
        <v>0</v>
      </c>
      <c r="U682" s="35">
        <v>0</v>
      </c>
      <c r="V682" s="35">
        <v>0</v>
      </c>
      <c r="W682" s="35">
        <v>0</v>
      </c>
      <c r="X682" s="35">
        <v>0</v>
      </c>
      <c r="Y682" s="35">
        <v>1.6776566419258456</v>
      </c>
      <c r="Z682" s="35">
        <v>0</v>
      </c>
      <c r="AA682" s="35">
        <v>0</v>
      </c>
      <c r="AB682" s="35">
        <v>0</v>
      </c>
      <c r="AC682" s="35">
        <v>0</v>
      </c>
      <c r="AD682" s="35">
        <v>0</v>
      </c>
      <c r="AE682" s="58" t="s">
        <v>5560</v>
      </c>
      <c r="AF682" s="58"/>
      <c r="AG682" s="57" t="str" cm="1">
        <f t="array" ref="AG682">IFERROR(_xlfn.IFS(
AI682="MPR ISSUE","PDH",
AI682="BSS Hardware Issue","BSS",
AI682="Sites strategiques, MLL, Pylone, etc.","ENVTECH",
AI682="AKTIVCO DEFAUT GE &amp; POWER Cabinet","AKTIVCO",
AI682="AKTIVCO Coupure ENEO &amp; Baisse de tension","AKTIVCO GRID ONLY",
AI682="Coupure ENEO &amp; Baisse de tension","IHS GRID ONLY",
AI682="Defaut GE &amp; POWER Cabinet","IHS",
AI682="Sharing","Partners",
AI682="Sites strategiques &amp; DataCenter","SST &amp; DC",
AI682="Exclu","Exclu",
AI682="SAT","SAT",
AI682="SPARE-ISSUE","SPARE-ISSUE",
AI682="Fiber CAmtel","TRANS_FO_CAMTEL",
AI682="Fiber AOF","Fiber AOF",
AI682="Projet OCM (HUAWEI)","TRAVAUX-HUAWEI",
AI682="Projet OCM (NOKIA)","TRAVAUX-NOKIA",
AI682="ACCESS-ISSUE","ACCESS-ISSUE",
AI682="Projet OCM (ZTE, NOKIA, autres projets)","TRAVAUX OCM",
AI682="No root CAuse","No root cause",
AI682="ODU HS","PDH",
AI682="IP &amp; VLAN","PDH",
AI682="Warehouse HUAWEI","SPARE-ISSUE",
AI682="SPARE-HS","SPARE-ISSUE",
AI682="Power Telco","BSS",AI682="no impacts","no impacts"
),"")</f>
        <v>no impacts</v>
      </c>
      <c r="AH682" s="57" t="str" cm="1">
        <f t="array" ref="AH682">IFERROR(_xlfn.IFS(
AI682="MPR ISSUE","TX ISSUE",
AI682="BSS Hardware Issue","RAN ISSUE",
AI682="Sites strategiques, MLL, Pylone, etc.","ENVTECH",
AI682="AKTIVCO DEFAUT GE &amp; POWER Cabinet","POWER ISSUE",
AI682="AKTIVCO Coupure ENEO &amp; Baisse de tension","POWER ISSUE",
AI682="Coupure ENEO &amp; Baisse de tension","POWER ISSUE",
AI682="Defaut GE &amp; POWER Cabinet","POWER ISSUE",
AI682="Sharing","POWER ISSUE",
AI682="Sites strategiques &amp; DataCenter","POWER ISSUE",
AI682="Exclu","Exclu",
AI682="SAT","TX ISSUE",
AI682="SPARE-ISSUE","SPARE-ISSUE",
AI682="Fiber CAmtel","TX ISSUE",
AI682="Fiber AOF","TX ISSUE",
AI682="Projet OCM (HUAWEI)","TRAVAUX-HUAWEI",
AI682="Projet OCM (NOKIA)","TRAVAUX -NOKIA",
AI682="ACCESS-ISSUE","ACCESS-ISSUE",
AI682="Projet OCM (ZTE, NOKIA, autres projets)","TRAVAUX OCM",
AI682="No root CAuse","No root cause",
AI682="ODU HS","TX ISSUE",
AI682="IP &amp; VLAN","TX ISSUE",
AI682="Warehouse HUAWEI","SPARE-ISSUE",
AI682="SPARE-HS","SPARE-ISSUE",
AI682="Power Telco","RAN ISSUE",AI682="no impacts","no impacts"
),"")</f>
        <v>no impacts</v>
      </c>
      <c r="AI682" s="85" t="s">
        <v>5998</v>
      </c>
      <c r="AJ682" s="57" t="str" cm="1">
        <f t="array" ref="AJ682">IFERROR(_xlfn.IFS(
AI682="MPR ISSUE","ACTIVE",
AI682="BSS Hardware Issue","ACTIVE",
AI682="Sites strategiques, MLL, Pylone, etc.","PASSIVE",
AI682="AKTIVCO DEFAUT GE &amp; POWER Cabinet","PASSIVE",
AI682="AKTIVCO Coupure ENEO &amp; Baisse de tension","PASSIVE",
AI682="Coupure ENEO &amp; Baisse de tension","PASSIVE",
AI682="Defaut GE &amp; POWER Cabinet","PASSIVE",
AI682="Sharing","PASSIVE",
AI682="Sites strategiques &amp; DataCenter","PASSIVE",
AI682="Exclu","Exclu",
AI682="SAT","ACTIVE",
AI682="SPARE-ISSUE","SPARE-ISSUE",
AI682="Fiber CAmtel","ACTIVE",
AI682="Fiber AOF","ACTIVE",
AI682="Projet OCM (HUAWEI)","PLANNED WORKS",
AI682="Projet OCM (NOKIA)","PLANNED WORKS",
AI682="ACCESS-ISSUE","ACCESS-ISSUE",
AI682="Projet OCM (ZTE, NOKIA, autres projets)","PLANNED WORKS",
AI682="No root CAuse","No root cause",
AI682="ODU HS","ACTIVE",
AI682="IP &amp; VLAN","ACTIVE",
AI682="Warehouse HUAWEI","SPARE-ISSUE",
AI682="SPARE-HS","SPARE-ISSUE",
AI682="Power Telco","ACTIVE", AI682="no impacts","no impacts"
),"")</f>
        <v>no impacts</v>
      </c>
      <c r="AK682" s="23" t="s">
        <v>5537</v>
      </c>
      <c r="AL682" s="23" t="str">
        <f t="shared" si="21"/>
        <v>SUO_163</v>
      </c>
      <c r="AN682" s="9" t="s">
        <v>5537</v>
      </c>
      <c r="AO682" s="23" t="str">
        <f>_xlfn.XLOOKUP(B682,'INCIDENT-05-03-2026'!E:E,'INCIDENT-05-03-2026'!F:F,"")</f>
        <v/>
      </c>
      <c r="AP682" s="7" t="s">
        <v>5537</v>
      </c>
      <c r="AQ682" s="6"/>
      <c r="AR682" s="7"/>
      <c r="AS682" s="3" t="str">
        <f>_xlfn.XLOOKUP(B682,'[3]tt num | region | site id'!$C:$C,'[3]tt num | region | site id'!$Q:$Q,"")</f>
        <v/>
      </c>
      <c r="AT682" s="24" t="str">
        <f>_xlfn.XLOOKUP(B682,'[4]Cells Huawei 03052026 12h'!$B:$B,'[4]Cells Huawei 03052026 12h'!$T:$T,"")</f>
        <v/>
      </c>
      <c r="AU682" s="24" t="str">
        <f>_xlfn.XLOOKUP(B682,'[5]cells down 02052026 8h50'!$B:$B,'[5]cells down 02052026 8h50'!$R:$R,"")</f>
        <v/>
      </c>
      <c r="AV682" s="24" t="str">
        <f>_xlfn.XLOOKUP(B682,'[5]cells down 02052026 13h50'!$B:$B,'[5]cells down 02052026 13h50'!$R:$R,"")</f>
        <v/>
      </c>
      <c r="AW682" s="24" t="str">
        <f>_xlfn.XLOOKUP(B682,'[5]cells down 02052026 13h50'!$B:$B,'[5]cells down 02052026 13h50'!$R:$R,"")</f>
        <v/>
      </c>
      <c r="AX682" s="24" t="str">
        <f>_xlfn.XLOOKUP(B682,'[6]cell downs 03052026 8h40 '!$B:$B,'[6]cell downs 03052026 8h40 '!$R:$R,"")</f>
        <v/>
      </c>
      <c r="AY682" s="24" t="str">
        <f>_xlfn.XLOOKUP(B682,'[7]ALL SITES DOWN'!$D:$D,'[7]ALL SITES DOWN'!$J:$J,"")</f>
        <v/>
      </c>
      <c r="AZ682" s="24" t="str">
        <f>_xlfn.XLOOKUP(B682,'[8]ALL SITES DOWN'!$D:$D,'[8]ALL SITES DOWN'!$J:$J,"")</f>
        <v/>
      </c>
      <c r="BA682" s="9" t="str">
        <f>_xlfn.XLOOKUP(B682,[9]sheet1!$AC:$AC,[9]sheet1!$AF:$AF,"")</f>
        <v/>
      </c>
      <c r="BB682" s="14" t="s">
        <v>5537</v>
      </c>
      <c r="BC682" s="14" t="s">
        <v>5537</v>
      </c>
      <c r="BD682" s="14" t="str">
        <f>_xlfn.XLOOKUP(B682,'[10]cell downs 18042026 17h'!$B:$B,'[10]cell downs 18042026 17h'!$B:$B,"")</f>
        <v/>
      </c>
      <c r="BE682" s="14" t="str">
        <f>_xlfn.XLOOKUP(B682,'[11]Cells Huawei 19042026 15h'!$B:$B,'[11]Cells Huawei 19042026 15h'!$B:$B,"")</f>
        <v/>
      </c>
      <c r="BF682" s="9" t="str">
        <f>_xlfn.XLOOKUP(B682,'[12]cells down 19042026 9H40'!$B:$B,'[12]cells down 19042026 9H40'!$B:$B,"")</f>
        <v/>
      </c>
      <c r="BG682" s="9" t="s">
        <v>5191</v>
      </c>
      <c r="BH682" s="9" t="s">
        <v>5459</v>
      </c>
    </row>
    <row r="683" spans="1:60" s="9" customFormat="1" x14ac:dyDescent="0.3">
      <c r="A683" s="1" t="s">
        <v>5192</v>
      </c>
      <c r="B683" s="8" t="s">
        <v>5193</v>
      </c>
      <c r="C683" s="3" t="str">
        <f>_xlfn.XLOOKUP(B683,'[1]daily break down'!$D:$D,'[1]daily break down'!$E:$E,"")</f>
        <v>SUD-OUEST</v>
      </c>
      <c r="D683" s="1" t="s">
        <v>11</v>
      </c>
      <c r="E683" s="1"/>
      <c r="F683" s="3" t="s">
        <v>13</v>
      </c>
      <c r="G683" s="1" t="s">
        <v>14</v>
      </c>
      <c r="H683" s="40" t="str">
        <f>_xlfn.XLOOKUP(B683,[2]CALCULATION!$B:$B,[2]CALCULATION!$H:$H,"")</f>
        <v>Huawei</v>
      </c>
      <c r="I683" s="34">
        <v>0</v>
      </c>
      <c r="J683" s="34">
        <v>0</v>
      </c>
      <c r="K683" s="34">
        <v>0</v>
      </c>
      <c r="L683" s="34">
        <v>0</v>
      </c>
      <c r="M683" s="34">
        <v>1.1096985729083733</v>
      </c>
      <c r="N683" s="34">
        <v>2.3305096837341233</v>
      </c>
      <c r="O683" s="34">
        <v>1.0835345130167535</v>
      </c>
      <c r="P683" s="34">
        <v>0</v>
      </c>
      <c r="Q683" s="34">
        <v>0</v>
      </c>
      <c r="R683" s="34">
        <v>0.83259496109099318</v>
      </c>
      <c r="S683" s="35">
        <v>0.66070047626793149</v>
      </c>
      <c r="T683" s="35">
        <v>0</v>
      </c>
      <c r="U683" s="35">
        <v>2.5057393282025382</v>
      </c>
      <c r="V683" s="35">
        <v>0</v>
      </c>
      <c r="W683" s="35">
        <v>0</v>
      </c>
      <c r="X683" s="35">
        <v>0</v>
      </c>
      <c r="Y683" s="35">
        <v>1.6718067362377402</v>
      </c>
      <c r="Z683" s="35">
        <v>0</v>
      </c>
      <c r="AA683" s="35">
        <v>0</v>
      </c>
      <c r="AB683" s="35">
        <v>0</v>
      </c>
      <c r="AC683" s="35">
        <v>0</v>
      </c>
      <c r="AD683" s="35">
        <v>0</v>
      </c>
      <c r="AE683" s="58" t="s">
        <v>5560</v>
      </c>
      <c r="AF683" s="58"/>
      <c r="AG683" s="57" t="str" cm="1">
        <f t="array" ref="AG683">IFERROR(_xlfn.IFS(
AI683="MPR ISSUE","PDH",
AI683="BSS Hardware Issue","BSS",
AI683="Sites strategiques, MLL, Pylone, etc.","ENVTECH",
AI683="AKTIVCO DEFAUT GE &amp; POWER Cabinet","AKTIVCO",
AI683="AKTIVCO Coupure ENEO &amp; Baisse de tension","AKTIVCO GRID ONLY",
AI683="Coupure ENEO &amp; Baisse de tension","IHS GRID ONLY",
AI683="Defaut GE &amp; POWER Cabinet","IHS",
AI683="Sharing","Partners",
AI683="Sites strategiques &amp; DataCenter","SST &amp; DC",
AI683="Exclu","Exclu",
AI683="SAT","SAT",
AI683="SPARE-ISSUE","SPARE-ISSUE",
AI683="Fiber CAmtel","TRANS_FO_CAMTEL",
AI683="Fiber AOF","Fiber AOF",
AI683="Projet OCM (HUAWEI)","TRAVAUX-HUAWEI",
AI683="Projet OCM (NOKIA)","TRAVAUX-NOKIA",
AI683="ACCESS-ISSUE","ACCESS-ISSUE",
AI683="Projet OCM (ZTE, NOKIA, autres projets)","TRAVAUX OCM",
AI683="No root CAuse","No root cause",
AI683="ODU HS","PDH",
AI683="IP &amp; VLAN","PDH",
AI683="Warehouse HUAWEI","SPARE-ISSUE",
AI683="SPARE-HS","SPARE-ISSUE",
AI683="Power Telco","BSS",AI683="no impacts","no impacts"
),"")</f>
        <v>no impacts</v>
      </c>
      <c r="AH683" s="57" t="str" cm="1">
        <f t="array" ref="AH683">IFERROR(_xlfn.IFS(
AI683="MPR ISSUE","TX ISSUE",
AI683="BSS Hardware Issue","RAN ISSUE",
AI683="Sites strategiques, MLL, Pylone, etc.","ENVTECH",
AI683="AKTIVCO DEFAUT GE &amp; POWER Cabinet","POWER ISSUE",
AI683="AKTIVCO Coupure ENEO &amp; Baisse de tension","POWER ISSUE",
AI683="Coupure ENEO &amp; Baisse de tension","POWER ISSUE",
AI683="Defaut GE &amp; POWER Cabinet","POWER ISSUE",
AI683="Sharing","POWER ISSUE",
AI683="Sites strategiques &amp; DataCenter","POWER ISSUE",
AI683="Exclu","Exclu",
AI683="SAT","TX ISSUE",
AI683="SPARE-ISSUE","SPARE-ISSUE",
AI683="Fiber CAmtel","TX ISSUE",
AI683="Fiber AOF","TX ISSUE",
AI683="Projet OCM (HUAWEI)","TRAVAUX-HUAWEI",
AI683="Projet OCM (NOKIA)","TRAVAUX -NOKIA",
AI683="ACCESS-ISSUE","ACCESS-ISSUE",
AI683="Projet OCM (ZTE, NOKIA, autres projets)","TRAVAUX OCM",
AI683="No root CAuse","No root cause",
AI683="ODU HS","TX ISSUE",
AI683="IP &amp; VLAN","TX ISSUE",
AI683="Warehouse HUAWEI","SPARE-ISSUE",
AI683="SPARE-HS","SPARE-ISSUE",
AI683="Power Telco","RAN ISSUE",AI683="no impacts","no impacts"
),"")</f>
        <v>no impacts</v>
      </c>
      <c r="AI683" s="85" t="s">
        <v>5998</v>
      </c>
      <c r="AJ683" s="57" t="str" cm="1">
        <f t="array" ref="AJ683">IFERROR(_xlfn.IFS(
AI683="MPR ISSUE","ACTIVE",
AI683="BSS Hardware Issue","ACTIVE",
AI683="Sites strategiques, MLL, Pylone, etc.","PASSIVE",
AI683="AKTIVCO DEFAUT GE &amp; POWER Cabinet","PASSIVE",
AI683="AKTIVCO Coupure ENEO &amp; Baisse de tension","PASSIVE",
AI683="Coupure ENEO &amp; Baisse de tension","PASSIVE",
AI683="Defaut GE &amp; POWER Cabinet","PASSIVE",
AI683="Sharing","PASSIVE",
AI683="Sites strategiques &amp; DataCenter","PASSIVE",
AI683="Exclu","Exclu",
AI683="SAT","ACTIVE",
AI683="SPARE-ISSUE","SPARE-ISSUE",
AI683="Fiber CAmtel","ACTIVE",
AI683="Fiber AOF","ACTIVE",
AI683="Projet OCM (HUAWEI)","PLANNED WORKS",
AI683="Projet OCM (NOKIA)","PLANNED WORKS",
AI683="ACCESS-ISSUE","ACCESS-ISSUE",
AI683="Projet OCM (ZTE, NOKIA, autres projets)","PLANNED WORKS",
AI683="No root CAuse","No root cause",
AI683="ODU HS","ACTIVE",
AI683="IP &amp; VLAN","ACTIVE",
AI683="Warehouse HUAWEI","SPARE-ISSUE",
AI683="SPARE-HS","SPARE-ISSUE",
AI683="Power Telco","ACTIVE", AI683="no impacts","no impacts"
),"")</f>
        <v>no impacts</v>
      </c>
      <c r="AK683" s="23" t="s">
        <v>5537</v>
      </c>
      <c r="AL683" s="23" t="str">
        <f t="shared" si="21"/>
        <v>SUO_190</v>
      </c>
      <c r="AN683" s="9" t="s">
        <v>5537</v>
      </c>
      <c r="AO683" s="23" t="str">
        <f>_xlfn.XLOOKUP(B683,'INCIDENT-05-03-2026'!E:E,'INCIDENT-05-03-2026'!F:F,"")</f>
        <v/>
      </c>
      <c r="AP683" s="7" t="s">
        <v>5537</v>
      </c>
      <c r="AQ683" s="6"/>
      <c r="AR683" s="7"/>
      <c r="AS683" s="3" t="str">
        <f>_xlfn.XLOOKUP(B683,'[3]tt num | region | site id'!$C:$C,'[3]tt num | region | site id'!$Q:$Q,"")</f>
        <v/>
      </c>
      <c r="AT683" s="24" t="str">
        <f>_xlfn.XLOOKUP(B683,'[4]Cells Huawei 03052026 12h'!$B:$B,'[4]Cells Huawei 03052026 12h'!$T:$T,"")</f>
        <v/>
      </c>
      <c r="AU683" s="24" t="str">
        <f>_xlfn.XLOOKUP(B683,'[5]cells down 02052026 8h50'!$B:$B,'[5]cells down 02052026 8h50'!$R:$R,"")</f>
        <v/>
      </c>
      <c r="AV683" s="24" t="str">
        <f>_xlfn.XLOOKUP(B683,'[5]cells down 02052026 13h50'!$B:$B,'[5]cells down 02052026 13h50'!$R:$R,"")</f>
        <v/>
      </c>
      <c r="AW683" s="24" t="str">
        <f>_xlfn.XLOOKUP(B683,'[5]cells down 02052026 13h50'!$B:$B,'[5]cells down 02052026 13h50'!$R:$R,"")</f>
        <v/>
      </c>
      <c r="AX683" s="24" t="str">
        <f>_xlfn.XLOOKUP(B683,'[6]cell downs 03052026 8h40 '!$B:$B,'[6]cell downs 03052026 8h40 '!$R:$R,"")</f>
        <v/>
      </c>
      <c r="AY683" s="24" t="str">
        <f>_xlfn.XLOOKUP(B683,'[7]ALL SITES DOWN'!$D:$D,'[7]ALL SITES DOWN'!$J:$J,"")</f>
        <v/>
      </c>
      <c r="AZ683" s="24" t="str">
        <f>_xlfn.XLOOKUP(B683,'[8]ALL SITES DOWN'!$D:$D,'[8]ALL SITES DOWN'!$J:$J,"")</f>
        <v/>
      </c>
      <c r="BA683" s="9" t="str">
        <f>_xlfn.XLOOKUP(B683,[9]sheet1!$AC:$AC,[9]sheet1!$AF:$AF,"")</f>
        <v/>
      </c>
      <c r="BB683" s="14" t="s">
        <v>5537</v>
      </c>
      <c r="BC683" s="14" t="s">
        <v>5537</v>
      </c>
      <c r="BD683" s="14" t="str">
        <f>_xlfn.XLOOKUP(B683,'[10]cell downs 18042026 17h'!$B:$B,'[10]cell downs 18042026 17h'!$B:$B,"")</f>
        <v/>
      </c>
      <c r="BE683" s="14" t="str">
        <f>_xlfn.XLOOKUP(B683,'[11]Cells Huawei 19042026 15h'!$B:$B,'[11]Cells Huawei 19042026 15h'!$B:$B,"")</f>
        <v/>
      </c>
      <c r="BF683" s="9" t="str">
        <f>_xlfn.XLOOKUP(B683,'[12]cells down 19042026 9H40'!$B:$B,'[12]cells down 19042026 9H40'!$B:$B,"")</f>
        <v/>
      </c>
      <c r="BG683" s="9" t="s">
        <v>5537</v>
      </c>
      <c r="BH683" s="9" t="s">
        <v>1713</v>
      </c>
    </row>
    <row r="684" spans="1:60" s="9" customFormat="1" x14ac:dyDescent="0.3">
      <c r="A684" s="1" t="s">
        <v>213</v>
      </c>
      <c r="B684" s="8" t="s">
        <v>214</v>
      </c>
      <c r="C684" s="3" t="str">
        <f>_xlfn.XLOOKUP(B684,'[1]daily break down'!$D:$D,'[1]daily break down'!$E:$E,"")</f>
        <v>SUD-OUEST</v>
      </c>
      <c r="D684" s="1" t="s">
        <v>11</v>
      </c>
      <c r="E684" s="1" t="s">
        <v>12</v>
      </c>
      <c r="F684" s="3" t="s">
        <v>13</v>
      </c>
      <c r="G684" s="1" t="s">
        <v>14</v>
      </c>
      <c r="H684" s="40" t="str">
        <f>_xlfn.XLOOKUP(B684,[2]CALCULATION!$B:$B,[2]CALCULATION!$H:$H,"")</f>
        <v>Huawei</v>
      </c>
      <c r="I684" s="34">
        <v>0</v>
      </c>
      <c r="J684" s="34">
        <v>0</v>
      </c>
      <c r="K684" s="34">
        <v>0</v>
      </c>
      <c r="L684" s="34">
        <v>0</v>
      </c>
      <c r="M684" s="34">
        <v>0</v>
      </c>
      <c r="N684" s="34">
        <v>0</v>
      </c>
      <c r="O684" s="34">
        <v>0</v>
      </c>
      <c r="P684" s="34">
        <v>0</v>
      </c>
      <c r="Q684" s="34">
        <v>0</v>
      </c>
      <c r="R684" s="34">
        <v>0</v>
      </c>
      <c r="S684" s="35">
        <v>8.0257852428281592E-3</v>
      </c>
      <c r="T684" s="35">
        <v>0</v>
      </c>
      <c r="U684" s="35">
        <v>0</v>
      </c>
      <c r="V684" s="35">
        <v>0</v>
      </c>
      <c r="W684" s="35">
        <v>0</v>
      </c>
      <c r="X684" s="35">
        <v>0</v>
      </c>
      <c r="Y684" s="35">
        <v>1.6677225033030565</v>
      </c>
      <c r="Z684" s="35">
        <v>0</v>
      </c>
      <c r="AA684" s="35">
        <v>0</v>
      </c>
      <c r="AB684" s="35">
        <v>0</v>
      </c>
      <c r="AC684" s="35">
        <v>0</v>
      </c>
      <c r="AD684" s="35">
        <v>0</v>
      </c>
      <c r="AE684" s="58" t="s">
        <v>5560</v>
      </c>
      <c r="AF684" s="58"/>
      <c r="AG684" s="57" t="str" cm="1">
        <f t="array" ref="AG684">IFERROR(_xlfn.IFS(
AI684="MPR ISSUE","PDH",
AI684="BSS Hardware Issue","BSS",
AI684="Sites strategiques, MLL, Pylone, etc.","ENVTECH",
AI684="AKTIVCO DEFAUT GE &amp; POWER Cabinet","AKTIVCO",
AI684="AKTIVCO Coupure ENEO &amp; Baisse de tension","AKTIVCO GRID ONLY",
AI684="Coupure ENEO &amp; Baisse de tension","IHS GRID ONLY",
AI684="Defaut GE &amp; POWER Cabinet","IHS",
AI684="Sharing","Partners",
AI684="Sites strategiques &amp; DataCenter","SST &amp; DC",
AI684="Exclu","Exclu",
AI684="SAT","SAT",
AI684="SPARE-ISSUE","SPARE-ISSUE",
AI684="Fiber CAmtel","TRANS_FO_CAMTEL",
AI684="Fiber AOF","Fiber AOF",
AI684="Projet OCM (HUAWEI)","TRAVAUX-HUAWEI",
AI684="Projet OCM (NOKIA)","TRAVAUX-NOKIA",
AI684="ACCESS-ISSUE","ACCESS-ISSUE",
AI684="Projet OCM (ZTE, NOKIA, autres projets)","TRAVAUX OCM",
AI684="No root CAuse","No root cause",
AI684="ODU HS","PDH",
AI684="IP &amp; VLAN","PDH",
AI684="Warehouse HUAWEI","SPARE-ISSUE",
AI684="SPARE-HS","SPARE-ISSUE",
AI684="Power Telco","BSS",AI684="no impacts","no impacts"
),"")</f>
        <v>no impacts</v>
      </c>
      <c r="AH684" s="57" t="str" cm="1">
        <f t="array" ref="AH684">IFERROR(_xlfn.IFS(
AI684="MPR ISSUE","TX ISSUE",
AI684="BSS Hardware Issue","RAN ISSUE",
AI684="Sites strategiques, MLL, Pylone, etc.","ENVTECH",
AI684="AKTIVCO DEFAUT GE &amp; POWER Cabinet","POWER ISSUE",
AI684="AKTIVCO Coupure ENEO &amp; Baisse de tension","POWER ISSUE",
AI684="Coupure ENEO &amp; Baisse de tension","POWER ISSUE",
AI684="Defaut GE &amp; POWER Cabinet","POWER ISSUE",
AI684="Sharing","POWER ISSUE",
AI684="Sites strategiques &amp; DataCenter","POWER ISSUE",
AI684="Exclu","Exclu",
AI684="SAT","TX ISSUE",
AI684="SPARE-ISSUE","SPARE-ISSUE",
AI684="Fiber CAmtel","TX ISSUE",
AI684="Fiber AOF","TX ISSUE",
AI684="Projet OCM (HUAWEI)","TRAVAUX-HUAWEI",
AI684="Projet OCM (NOKIA)","TRAVAUX -NOKIA",
AI684="ACCESS-ISSUE","ACCESS-ISSUE",
AI684="Projet OCM (ZTE, NOKIA, autres projets)","TRAVAUX OCM",
AI684="No root CAuse","No root cause",
AI684="ODU HS","TX ISSUE",
AI684="IP &amp; VLAN","TX ISSUE",
AI684="Warehouse HUAWEI","SPARE-ISSUE",
AI684="SPARE-HS","SPARE-ISSUE",
AI684="Power Telco","RAN ISSUE",AI684="no impacts","no impacts"
),"")</f>
        <v>no impacts</v>
      </c>
      <c r="AI684" s="85" t="s">
        <v>5998</v>
      </c>
      <c r="AJ684" s="57" t="str" cm="1">
        <f t="array" ref="AJ684">IFERROR(_xlfn.IFS(
AI684="MPR ISSUE","ACTIVE",
AI684="BSS Hardware Issue","ACTIVE",
AI684="Sites strategiques, MLL, Pylone, etc.","PASSIVE",
AI684="AKTIVCO DEFAUT GE &amp; POWER Cabinet","PASSIVE",
AI684="AKTIVCO Coupure ENEO &amp; Baisse de tension","PASSIVE",
AI684="Coupure ENEO &amp; Baisse de tension","PASSIVE",
AI684="Defaut GE &amp; POWER Cabinet","PASSIVE",
AI684="Sharing","PASSIVE",
AI684="Sites strategiques &amp; DataCenter","PASSIVE",
AI684="Exclu","Exclu",
AI684="SAT","ACTIVE",
AI684="SPARE-ISSUE","SPARE-ISSUE",
AI684="Fiber CAmtel","ACTIVE",
AI684="Fiber AOF","ACTIVE",
AI684="Projet OCM (HUAWEI)","PLANNED WORKS",
AI684="Projet OCM (NOKIA)","PLANNED WORKS",
AI684="ACCESS-ISSUE","ACCESS-ISSUE",
AI684="Projet OCM (ZTE, NOKIA, autres projets)","PLANNED WORKS",
AI684="No root CAuse","No root cause",
AI684="ODU HS","ACTIVE",
AI684="IP &amp; VLAN","ACTIVE",
AI684="Warehouse HUAWEI","SPARE-ISSUE",
AI684="SPARE-HS","SPARE-ISSUE",
AI684="Power Telco","ACTIVE", AI684="no impacts","no impacts"
),"")</f>
        <v>no impacts</v>
      </c>
      <c r="AK684" s="23" t="s">
        <v>5537</v>
      </c>
      <c r="AL684" s="23" t="str">
        <f t="shared" si="21"/>
        <v>SUO_243</v>
      </c>
      <c r="AN684" s="9" t="s">
        <v>5537</v>
      </c>
      <c r="AO684" s="23" t="str">
        <f>_xlfn.XLOOKUP(B684,'INCIDENT-05-03-2026'!E:E,'INCIDENT-05-03-2026'!F:F,"")</f>
        <v/>
      </c>
      <c r="AP684" s="7" t="s">
        <v>5537</v>
      </c>
      <c r="AQ684" s="6"/>
      <c r="AR684" s="7"/>
      <c r="AS684" s="3" t="str">
        <f>_xlfn.XLOOKUP(B684,'[3]tt num | region | site id'!$C:$C,'[3]tt num | region | site id'!$Q:$Q,"")</f>
        <v/>
      </c>
      <c r="AT684" s="24" t="str">
        <f>_xlfn.XLOOKUP(B684,'[4]Cells Huawei 03052026 12h'!$B:$B,'[4]Cells Huawei 03052026 12h'!$T:$T,"")</f>
        <v/>
      </c>
      <c r="AU684" s="24" t="str">
        <f>_xlfn.XLOOKUP(B684,'[5]cells down 02052026 8h50'!$B:$B,'[5]cells down 02052026 8h50'!$R:$R,"")</f>
        <v/>
      </c>
      <c r="AV684" s="24" t="str">
        <f>_xlfn.XLOOKUP(B684,'[5]cells down 02052026 13h50'!$B:$B,'[5]cells down 02052026 13h50'!$R:$R,"")</f>
        <v/>
      </c>
      <c r="AW684" s="24" t="str">
        <f>_xlfn.XLOOKUP(B684,'[5]cells down 02052026 13h50'!$B:$B,'[5]cells down 02052026 13h50'!$R:$R,"")</f>
        <v/>
      </c>
      <c r="AX684" s="24" t="str">
        <f>_xlfn.XLOOKUP(B684,'[6]cell downs 03052026 8h40 '!$B:$B,'[6]cell downs 03052026 8h40 '!$R:$R,"")</f>
        <v/>
      </c>
      <c r="AY684" s="24" t="str">
        <f>_xlfn.XLOOKUP(B684,'[7]ALL SITES DOWN'!$D:$D,'[7]ALL SITES DOWN'!$J:$J,"")</f>
        <v/>
      </c>
      <c r="AZ684" s="24" t="str">
        <f>_xlfn.XLOOKUP(B684,'[8]ALL SITES DOWN'!$D:$D,'[8]ALL SITES DOWN'!$J:$J,"")</f>
        <v/>
      </c>
      <c r="BA684" s="9" t="str">
        <f>_xlfn.XLOOKUP(B684,[9]sheet1!$AC:$AC,[9]sheet1!$AF:$AF,"")</f>
        <v/>
      </c>
      <c r="BB684" s="14" t="s">
        <v>5537</v>
      </c>
      <c r="BC684" s="14" t="s">
        <v>5537</v>
      </c>
      <c r="BD684" s="14" t="str">
        <f>_xlfn.XLOOKUP(B684,'[10]cell downs 18042026 17h'!$B:$B,'[10]cell downs 18042026 17h'!$B:$B,"")</f>
        <v/>
      </c>
      <c r="BE684" s="14" t="str">
        <f>_xlfn.XLOOKUP(B684,'[11]Cells Huawei 19042026 15h'!$B:$B,'[11]Cells Huawei 19042026 15h'!$B:$B,"")</f>
        <v/>
      </c>
      <c r="BF684" s="9" t="str">
        <f>_xlfn.XLOOKUP(B684,'[12]cells down 19042026 9H40'!$B:$B,'[12]cells down 19042026 9H40'!$B:$B,"")</f>
        <v/>
      </c>
      <c r="BG684" s="9" t="s">
        <v>5537</v>
      </c>
      <c r="BH684" s="9" t="s">
        <v>5537</v>
      </c>
    </row>
    <row r="685" spans="1:60" s="9" customFormat="1" x14ac:dyDescent="0.3">
      <c r="A685" s="1" t="s">
        <v>5188</v>
      </c>
      <c r="B685" s="8" t="s">
        <v>5189</v>
      </c>
      <c r="C685" s="3" t="str">
        <f>_xlfn.XLOOKUP(B685,'[1]daily break down'!$D:$D,'[1]daily break down'!$E:$E,"")</f>
        <v>SUD-OUEST</v>
      </c>
      <c r="D685" s="1" t="s">
        <v>21</v>
      </c>
      <c r="E685" s="1" t="s">
        <v>30</v>
      </c>
      <c r="F685" s="3" t="s">
        <v>13</v>
      </c>
      <c r="G685" s="1" t="s">
        <v>14</v>
      </c>
      <c r="H685" s="40" t="str">
        <f>_xlfn.XLOOKUP(B685,[2]CALCULATION!$B:$B,[2]CALCULATION!$H:$H,"")</f>
        <v>Huawei</v>
      </c>
      <c r="I685" s="34">
        <v>0</v>
      </c>
      <c r="J685" s="34">
        <v>5.3505234952187721E-4</v>
      </c>
      <c r="K685" s="34">
        <v>0</v>
      </c>
      <c r="L685" s="34">
        <v>0</v>
      </c>
      <c r="M685" s="34">
        <v>0</v>
      </c>
      <c r="N685" s="34">
        <v>0</v>
      </c>
      <c r="O685" s="34">
        <v>0</v>
      </c>
      <c r="P685" s="34">
        <v>0</v>
      </c>
      <c r="Q685" s="34">
        <v>2.675261747609386E-4</v>
      </c>
      <c r="R685" s="34">
        <v>3.2103140971312641E-3</v>
      </c>
      <c r="S685" s="35">
        <v>1.4138223283766083</v>
      </c>
      <c r="T685" s="35">
        <v>0</v>
      </c>
      <c r="U685" s="35">
        <v>0</v>
      </c>
      <c r="V685" s="35">
        <v>0</v>
      </c>
      <c r="W685" s="35">
        <v>0</v>
      </c>
      <c r="X685" s="35">
        <v>0</v>
      </c>
      <c r="Y685" s="35">
        <v>1.6496020637325823</v>
      </c>
      <c r="Z685" s="35">
        <v>0</v>
      </c>
      <c r="AA685" s="35">
        <v>0</v>
      </c>
      <c r="AB685" s="35">
        <v>0</v>
      </c>
      <c r="AC685" s="35">
        <v>0</v>
      </c>
      <c r="AD685" s="35">
        <v>0</v>
      </c>
      <c r="AE685" s="58" t="s">
        <v>5560</v>
      </c>
      <c r="AF685" s="58"/>
      <c r="AG685" s="57" t="str" cm="1">
        <f t="array" ref="AG685">IFERROR(_xlfn.IFS(
AI685="MPR ISSUE","PDH",
AI685="BSS Hardware Issue","BSS",
AI685="Sites strategiques, MLL, Pylone, etc.","ENVTECH",
AI685="AKTIVCO DEFAUT GE &amp; POWER Cabinet","AKTIVCO",
AI685="AKTIVCO Coupure ENEO &amp; Baisse de tension","AKTIVCO GRID ONLY",
AI685="Coupure ENEO &amp; Baisse de tension","IHS GRID ONLY",
AI685="Defaut GE &amp; POWER Cabinet","IHS",
AI685="Sharing","Partners",
AI685="Sites strategiques &amp; DataCenter","SST &amp; DC",
AI685="Exclu","Exclu",
AI685="SAT","SAT",
AI685="SPARE-ISSUE","SPARE-ISSUE",
AI685="Fiber CAmtel","TRANS_FO_CAMTEL",
AI685="Fiber AOF","Fiber AOF",
AI685="Projet OCM (HUAWEI)","TRAVAUX-HUAWEI",
AI685="Projet OCM (NOKIA)","TRAVAUX-NOKIA",
AI685="ACCESS-ISSUE","ACCESS-ISSUE",
AI685="Projet OCM (ZTE, NOKIA, autres projets)","TRAVAUX OCM",
AI685="No root CAuse","No root cause",
AI685="ODU HS","PDH",
AI685="IP &amp; VLAN","PDH",
AI685="Warehouse HUAWEI","SPARE-ISSUE",
AI685="SPARE-HS","SPARE-ISSUE",
AI685="Power Telco","BSS",AI685="no impacts","no impacts"
),"")</f>
        <v>no impacts</v>
      </c>
      <c r="AH685" s="57" t="str" cm="1">
        <f t="array" ref="AH685">IFERROR(_xlfn.IFS(
AI685="MPR ISSUE","TX ISSUE",
AI685="BSS Hardware Issue","RAN ISSUE",
AI685="Sites strategiques, MLL, Pylone, etc.","ENVTECH",
AI685="AKTIVCO DEFAUT GE &amp; POWER Cabinet","POWER ISSUE",
AI685="AKTIVCO Coupure ENEO &amp; Baisse de tension","POWER ISSUE",
AI685="Coupure ENEO &amp; Baisse de tension","POWER ISSUE",
AI685="Defaut GE &amp; POWER Cabinet","POWER ISSUE",
AI685="Sharing","POWER ISSUE",
AI685="Sites strategiques &amp; DataCenter","POWER ISSUE",
AI685="Exclu","Exclu",
AI685="SAT","TX ISSUE",
AI685="SPARE-ISSUE","SPARE-ISSUE",
AI685="Fiber CAmtel","TX ISSUE",
AI685="Fiber AOF","TX ISSUE",
AI685="Projet OCM (HUAWEI)","TRAVAUX-HUAWEI",
AI685="Projet OCM (NOKIA)","TRAVAUX -NOKIA",
AI685="ACCESS-ISSUE","ACCESS-ISSUE",
AI685="Projet OCM (ZTE, NOKIA, autres projets)","TRAVAUX OCM",
AI685="No root CAuse","No root cause",
AI685="ODU HS","TX ISSUE",
AI685="IP &amp; VLAN","TX ISSUE",
AI685="Warehouse HUAWEI","SPARE-ISSUE",
AI685="SPARE-HS","SPARE-ISSUE",
AI685="Power Telco","RAN ISSUE",AI685="no impacts","no impacts"
),"")</f>
        <v>no impacts</v>
      </c>
      <c r="AI685" s="85" t="s">
        <v>5998</v>
      </c>
      <c r="AJ685" s="57" t="str" cm="1">
        <f t="array" ref="AJ685">IFERROR(_xlfn.IFS(
AI685="MPR ISSUE","ACTIVE",
AI685="BSS Hardware Issue","ACTIVE",
AI685="Sites strategiques, MLL, Pylone, etc.","PASSIVE",
AI685="AKTIVCO DEFAUT GE &amp; POWER Cabinet","PASSIVE",
AI685="AKTIVCO Coupure ENEO &amp; Baisse de tension","PASSIVE",
AI685="Coupure ENEO &amp; Baisse de tension","PASSIVE",
AI685="Defaut GE &amp; POWER Cabinet","PASSIVE",
AI685="Sharing","PASSIVE",
AI685="Sites strategiques &amp; DataCenter","PASSIVE",
AI685="Exclu","Exclu",
AI685="SAT","ACTIVE",
AI685="SPARE-ISSUE","SPARE-ISSUE",
AI685="Fiber CAmtel","ACTIVE",
AI685="Fiber AOF","ACTIVE",
AI685="Projet OCM (HUAWEI)","PLANNED WORKS",
AI685="Projet OCM (NOKIA)","PLANNED WORKS",
AI685="ACCESS-ISSUE","ACCESS-ISSUE",
AI685="Projet OCM (ZTE, NOKIA, autres projets)","PLANNED WORKS",
AI685="No root CAuse","No root cause",
AI685="ODU HS","ACTIVE",
AI685="IP &amp; VLAN","ACTIVE",
AI685="Warehouse HUAWEI","SPARE-ISSUE",
AI685="SPARE-HS","SPARE-ISSUE",
AI685="Power Telco","ACTIVE", AI685="no impacts","no impacts"
),"")</f>
        <v>no impacts</v>
      </c>
      <c r="AK685" s="23" t="s">
        <v>5537</v>
      </c>
      <c r="AL685" s="23" t="str">
        <f t="shared" si="21"/>
        <v>SUO_226</v>
      </c>
      <c r="AN685" s="9" t="s">
        <v>5537</v>
      </c>
      <c r="AO685" s="23" t="str">
        <f>_xlfn.XLOOKUP(B685,'INCIDENT-05-03-2026'!E:E,'INCIDENT-05-03-2026'!F:F,"")</f>
        <v/>
      </c>
      <c r="AP685" s="7" t="s">
        <v>5537</v>
      </c>
      <c r="AQ685" s="6"/>
      <c r="AR685" s="7"/>
      <c r="AS685" s="3" t="str">
        <f>_xlfn.XLOOKUP(B685,'[3]tt num | region | site id'!$C:$C,'[3]tt num | region | site id'!$Q:$Q,"")</f>
        <v/>
      </c>
      <c r="AT685" s="24" t="str">
        <f>_xlfn.XLOOKUP(B685,'[4]Cells Huawei 03052026 12h'!$B:$B,'[4]Cells Huawei 03052026 12h'!$T:$T,"")</f>
        <v/>
      </c>
      <c r="AU685" s="24" t="str">
        <f>_xlfn.XLOOKUP(B685,'[5]cells down 02052026 8h50'!$B:$B,'[5]cells down 02052026 8h50'!$R:$R,"")</f>
        <v/>
      </c>
      <c r="AV685" s="24" t="str">
        <f>_xlfn.XLOOKUP(B685,'[5]cells down 02052026 13h50'!$B:$B,'[5]cells down 02052026 13h50'!$R:$R,"")</f>
        <v/>
      </c>
      <c r="AW685" s="24" t="str">
        <f>_xlfn.XLOOKUP(B685,'[5]cells down 02052026 13h50'!$B:$B,'[5]cells down 02052026 13h50'!$R:$R,"")</f>
        <v/>
      </c>
      <c r="AX685" s="24" t="str">
        <f>_xlfn.XLOOKUP(B685,'[6]cell downs 03052026 8h40 '!$B:$B,'[6]cell downs 03052026 8h40 '!$R:$R,"")</f>
        <v/>
      </c>
      <c r="AY685" s="24" t="str">
        <f>_xlfn.XLOOKUP(B685,'[7]ALL SITES DOWN'!$D:$D,'[7]ALL SITES DOWN'!$J:$J,"")</f>
        <v/>
      </c>
      <c r="AZ685" s="24" t="str">
        <f>_xlfn.XLOOKUP(B685,'[8]ALL SITES DOWN'!$D:$D,'[8]ALL SITES DOWN'!$J:$J,"")</f>
        <v/>
      </c>
      <c r="BA685" s="9" t="str">
        <f>_xlfn.XLOOKUP(B685,[9]sheet1!$AC:$AC,[9]sheet1!$AF:$AF,"")</f>
        <v/>
      </c>
      <c r="BB685" s="14" t="s">
        <v>5537</v>
      </c>
      <c r="BC685" s="14" t="s">
        <v>5537</v>
      </c>
      <c r="BD685" s="14" t="str">
        <f>_xlfn.XLOOKUP(B685,'[10]cell downs 18042026 17h'!$B:$B,'[10]cell downs 18042026 17h'!$B:$B,"")</f>
        <v/>
      </c>
      <c r="BE685" s="14" t="str">
        <f>_xlfn.XLOOKUP(B685,'[11]Cells Huawei 19042026 15h'!$B:$B,'[11]Cells Huawei 19042026 15h'!$B:$B,"")</f>
        <v/>
      </c>
      <c r="BF685" s="9" t="str">
        <f>_xlfn.XLOOKUP(B685,'[12]cells down 19042026 9H40'!$B:$B,'[12]cells down 19042026 9H40'!$B:$B,"")</f>
        <v/>
      </c>
      <c r="BG685" s="9" t="s">
        <v>5537</v>
      </c>
      <c r="BH685" s="9" t="s">
        <v>318</v>
      </c>
    </row>
    <row r="686" spans="1:60" s="9" customFormat="1" x14ac:dyDescent="0.3">
      <c r="A686" s="1" t="s">
        <v>4219</v>
      </c>
      <c r="B686" s="1" t="s">
        <v>4220</v>
      </c>
      <c r="C686" s="3" t="str">
        <f>_xlfn.XLOOKUP(B686,'[1]daily break down'!$D:$D,'[1]daily break down'!$E:$E,"")</f>
        <v>Yaounde</v>
      </c>
      <c r="D686" s="1" t="s">
        <v>11</v>
      </c>
      <c r="E686" s="1" t="s">
        <v>12</v>
      </c>
      <c r="F686" s="3" t="s">
        <v>37</v>
      </c>
      <c r="G686" s="1" t="s">
        <v>38</v>
      </c>
      <c r="H686" s="42" t="str">
        <f>_xlfn.XLOOKUP(B686,[2]CALCULATION!$B:$B,[2]CALCULATION!$H:$H,"")</f>
        <v>ZTE</v>
      </c>
      <c r="I686" s="34">
        <v>0</v>
      </c>
      <c r="J686" s="34">
        <v>2.7700908590229791</v>
      </c>
      <c r="K686" s="34">
        <v>0</v>
      </c>
      <c r="L686" s="34">
        <v>0</v>
      </c>
      <c r="M686" s="34">
        <v>0</v>
      </c>
      <c r="N686" s="34">
        <v>0.8262456732100002</v>
      </c>
      <c r="O686" s="34">
        <v>0</v>
      </c>
      <c r="P686" s="34">
        <v>0</v>
      </c>
      <c r="Q686" s="34">
        <v>0</v>
      </c>
      <c r="R686" s="34">
        <v>0</v>
      </c>
      <c r="S686" s="35">
        <v>0</v>
      </c>
      <c r="T686" s="35">
        <v>0.2012866938901296</v>
      </c>
      <c r="U686" s="35">
        <v>7.2225289855692818</v>
      </c>
      <c r="V686" s="35">
        <v>0</v>
      </c>
      <c r="W686" s="35">
        <v>0.2012866938901296</v>
      </c>
      <c r="X686" s="35">
        <v>0</v>
      </c>
      <c r="Y686" s="35">
        <v>1.6487103098167131</v>
      </c>
      <c r="Z686" s="35">
        <v>0</v>
      </c>
      <c r="AA686" s="35">
        <v>0</v>
      </c>
      <c r="AB686" s="35">
        <v>0</v>
      </c>
      <c r="AC686" s="35">
        <v>0</v>
      </c>
      <c r="AD686" s="35">
        <v>0</v>
      </c>
      <c r="AE686" s="58" t="s">
        <v>5560</v>
      </c>
      <c r="AF686" s="58"/>
      <c r="AG686" s="57" t="str" cm="1">
        <f t="array" ref="AG686">IFERROR(_xlfn.IFS(
AI686="MPR ISSUE","PDH",
AI686="BSS Hardware Issue","BSS",
AI686="Sites strategiques, MLL, Pylone, etc.","ENVTECH",
AI686="AKTIVCO DEFAUT GE &amp; POWER Cabinet","AKTIVCO",
AI686="AKTIVCO Coupure ENEO &amp; Baisse de tension","AKTIVCO GRID ONLY",
AI686="Coupure ENEO &amp; Baisse de tension","IHS GRID ONLY",
AI686="Defaut GE &amp; POWER Cabinet","IHS",
AI686="Sharing","Partners",
AI686="Sites strategiques &amp; DataCenter","SST &amp; DC",
AI686="Exclu","Exclu",
AI686="SAT","SAT",
AI686="SPARE-ISSUE","SPARE-ISSUE",
AI686="Fiber CAmtel","TRANS_FO_CAMTEL",
AI686="Fiber AOF","Fiber AOF",
AI686="Projet OCM (HUAWEI)","TRAVAUX-HUAWEI",
AI686="Projet OCM (NOKIA)","TRAVAUX-NOKIA",
AI686="ACCESS-ISSUE","ACCESS-ISSUE",
AI686="Projet OCM (ZTE, NOKIA, autres projets)","TRAVAUX OCM",
AI686="No root CAuse","No root cause",
AI686="ODU HS","PDH",
AI686="IP &amp; VLAN","PDH",
AI686="Warehouse HUAWEI","SPARE-ISSUE",
AI686="SPARE-HS","SPARE-ISSUE",
AI686="Power Telco","BSS",AI686="no impacts","no impacts"
),"")</f>
        <v>no impacts</v>
      </c>
      <c r="AH686" s="57" t="str" cm="1">
        <f t="array" ref="AH686">IFERROR(_xlfn.IFS(
AI686="MPR ISSUE","TX ISSUE",
AI686="BSS Hardware Issue","RAN ISSUE",
AI686="Sites strategiques, MLL, Pylone, etc.","ENVTECH",
AI686="AKTIVCO DEFAUT GE &amp; POWER Cabinet","POWER ISSUE",
AI686="AKTIVCO Coupure ENEO &amp; Baisse de tension","POWER ISSUE",
AI686="Coupure ENEO &amp; Baisse de tension","POWER ISSUE",
AI686="Defaut GE &amp; POWER Cabinet","POWER ISSUE",
AI686="Sharing","POWER ISSUE",
AI686="Sites strategiques &amp; DataCenter","POWER ISSUE",
AI686="Exclu","Exclu",
AI686="SAT","TX ISSUE",
AI686="SPARE-ISSUE","SPARE-ISSUE",
AI686="Fiber CAmtel","TX ISSUE",
AI686="Fiber AOF","TX ISSUE",
AI686="Projet OCM (HUAWEI)","TRAVAUX-HUAWEI",
AI686="Projet OCM (NOKIA)","TRAVAUX -NOKIA",
AI686="ACCESS-ISSUE","ACCESS-ISSUE",
AI686="Projet OCM (ZTE, NOKIA, autres projets)","TRAVAUX OCM",
AI686="No root CAuse","No root cause",
AI686="ODU HS","TX ISSUE",
AI686="IP &amp; VLAN","TX ISSUE",
AI686="Warehouse HUAWEI","SPARE-ISSUE",
AI686="SPARE-HS","SPARE-ISSUE",
AI686="Power Telco","RAN ISSUE",AI686="no impacts","no impacts"
),"")</f>
        <v>no impacts</v>
      </c>
      <c r="AI686" s="85" t="s">
        <v>5998</v>
      </c>
      <c r="AJ686" s="57" t="str" cm="1">
        <f t="array" ref="AJ686">IFERROR(_xlfn.IFS(
AI686="MPR ISSUE","ACTIVE",
AI686="BSS Hardware Issue","ACTIVE",
AI686="Sites strategiques, MLL, Pylone, etc.","PASSIVE",
AI686="AKTIVCO DEFAUT GE &amp; POWER Cabinet","PASSIVE",
AI686="AKTIVCO Coupure ENEO &amp; Baisse de tension","PASSIVE",
AI686="Coupure ENEO &amp; Baisse de tension","PASSIVE",
AI686="Defaut GE &amp; POWER Cabinet","PASSIVE",
AI686="Sharing","PASSIVE",
AI686="Sites strategiques &amp; DataCenter","PASSIVE",
AI686="Exclu","Exclu",
AI686="SAT","ACTIVE",
AI686="SPARE-ISSUE","SPARE-ISSUE",
AI686="Fiber CAmtel","ACTIVE",
AI686="Fiber AOF","ACTIVE",
AI686="Projet OCM (HUAWEI)","PLANNED WORKS",
AI686="Projet OCM (NOKIA)","PLANNED WORKS",
AI686="ACCESS-ISSUE","ACCESS-ISSUE",
AI686="Projet OCM (ZTE, NOKIA, autres projets)","PLANNED WORKS",
AI686="No root CAuse","No root cause",
AI686="ODU HS","ACTIVE",
AI686="IP &amp; VLAN","ACTIVE",
AI686="Warehouse HUAWEI","SPARE-ISSUE",
AI686="SPARE-HS","SPARE-ISSUE",
AI686="Power Telco","ACTIVE", AI686="no impacts","no impacts"
),"")</f>
        <v>no impacts</v>
      </c>
      <c r="AK686" s="23" t="s">
        <v>5537</v>
      </c>
      <c r="AL686" s="23" t="str">
        <f t="shared" si="21"/>
        <v>CTR_543</v>
      </c>
      <c r="AN686" s="9" t="s">
        <v>5537</v>
      </c>
      <c r="AO686" s="23" t="str">
        <f>_xlfn.XLOOKUP(B686,'INCIDENT-05-03-2026'!E:E,'INCIDENT-05-03-2026'!F:F,"")</f>
        <v/>
      </c>
      <c r="AP686" s="7" t="s">
        <v>5537</v>
      </c>
      <c r="AQ686" s="6"/>
      <c r="AR686" s="7"/>
      <c r="AS686" s="3" t="str">
        <f>_xlfn.XLOOKUP(B686,'[3]tt num | region | site id'!$C:$C,'[3]tt num | region | site id'!$Q:$Q,"")</f>
        <v/>
      </c>
      <c r="AT686" s="24" t="str">
        <f>_xlfn.XLOOKUP(B686,'[4]Cells Huawei 03052026 12h'!$B:$B,'[4]Cells Huawei 03052026 12h'!$T:$T,"")</f>
        <v/>
      </c>
      <c r="AU686" s="24" t="str">
        <f>_xlfn.XLOOKUP(B686,'[5]cells down 02052026 8h50'!$B:$B,'[5]cells down 02052026 8h50'!$R:$R,"")</f>
        <v/>
      </c>
      <c r="AV686" s="24" t="str">
        <f>_xlfn.XLOOKUP(B686,'[5]cells down 02052026 13h50'!$B:$B,'[5]cells down 02052026 13h50'!$R:$R,"")</f>
        <v/>
      </c>
      <c r="AW686" s="24" t="str">
        <f>_xlfn.XLOOKUP(B686,'[5]cells down 02052026 13h50'!$B:$B,'[5]cells down 02052026 13h50'!$R:$R,"")</f>
        <v/>
      </c>
      <c r="AX686" s="24" t="str">
        <f>_xlfn.XLOOKUP(B686,'[6]cell downs 03052026 8h40 '!$B:$B,'[6]cell downs 03052026 8h40 '!$R:$R,"")</f>
        <v/>
      </c>
      <c r="AY686" s="24" t="str">
        <f>_xlfn.XLOOKUP(B686,'[7]ALL SITES DOWN'!$D:$D,'[7]ALL SITES DOWN'!$J:$J,"")</f>
        <v/>
      </c>
      <c r="AZ686" s="24" t="str">
        <f>_xlfn.XLOOKUP(B686,'[8]ALL SITES DOWN'!$D:$D,'[8]ALL SITES DOWN'!$J:$J,"")</f>
        <v/>
      </c>
      <c r="BA686" s="9" t="str">
        <f>_xlfn.XLOOKUP(B686,[9]sheet1!$AC:$AC,[9]sheet1!$AF:$AF,"")</f>
        <v/>
      </c>
      <c r="BB686" s="14" t="s">
        <v>5537</v>
      </c>
      <c r="BC686" s="14" t="s">
        <v>5537</v>
      </c>
      <c r="BD686" s="14" t="str">
        <f>_xlfn.XLOOKUP(B686,'[10]cell downs 18042026 17h'!$B:$B,'[10]cell downs 18042026 17h'!$B:$B,"")</f>
        <v/>
      </c>
      <c r="BE686" s="14" t="str">
        <f>_xlfn.XLOOKUP(B686,'[11]Cells Huawei 19042026 15h'!$B:$B,'[11]Cells Huawei 19042026 15h'!$B:$B,"")</f>
        <v/>
      </c>
      <c r="BF686" s="9" t="str">
        <f>_xlfn.XLOOKUP(B686,'[12]cells down 19042026 9H40'!$B:$B,'[12]cells down 19042026 9H40'!$B:$B,"")</f>
        <v/>
      </c>
      <c r="BG686" s="9" t="s">
        <v>4220</v>
      </c>
      <c r="BH686" s="9" t="s">
        <v>12</v>
      </c>
    </row>
    <row r="687" spans="1:60" s="9" customFormat="1" x14ac:dyDescent="0.3">
      <c r="A687" s="1" t="s">
        <v>2887</v>
      </c>
      <c r="B687" s="8" t="s">
        <v>2888</v>
      </c>
      <c r="C687" s="3" t="str">
        <f>_xlfn.XLOOKUP(B687,'[1]daily break down'!$D:$D,'[1]daily break down'!$E:$E,"")</f>
        <v>Garoua</v>
      </c>
      <c r="D687" s="1" t="s">
        <v>11</v>
      </c>
      <c r="E687" s="1" t="s">
        <v>12</v>
      </c>
      <c r="F687" s="3" t="s">
        <v>23</v>
      </c>
      <c r="G687" s="1" t="s">
        <v>24</v>
      </c>
      <c r="H687" s="40" t="str">
        <f>_xlfn.XLOOKUP(B687,[2]CALCULATION!$B:$B,[2]CALCULATION!$H:$H,"")</f>
        <v>Huawei</v>
      </c>
      <c r="I687" s="34">
        <v>0</v>
      </c>
      <c r="J687" s="34">
        <v>0</v>
      </c>
      <c r="K687" s="34">
        <v>4.3281097955957337</v>
      </c>
      <c r="L687" s="34">
        <v>0</v>
      </c>
      <c r="M687" s="34">
        <v>0</v>
      </c>
      <c r="N687" s="34">
        <v>0</v>
      </c>
      <c r="O687" s="34">
        <v>0</v>
      </c>
      <c r="P687" s="34">
        <v>0</v>
      </c>
      <c r="Q687" s="34">
        <v>0</v>
      </c>
      <c r="R687" s="34">
        <v>0</v>
      </c>
      <c r="S687" s="35">
        <v>0</v>
      </c>
      <c r="T687" s="35">
        <v>0</v>
      </c>
      <c r="U687" s="35">
        <v>1.9694385231984428</v>
      </c>
      <c r="V687" s="35">
        <v>0</v>
      </c>
      <c r="W687" s="35">
        <v>0</v>
      </c>
      <c r="X687" s="35">
        <v>0</v>
      </c>
      <c r="Y687" s="35">
        <v>1.6339607000482264</v>
      </c>
      <c r="Z687" s="35">
        <v>0</v>
      </c>
      <c r="AA687" s="35">
        <v>0</v>
      </c>
      <c r="AB687" s="35">
        <v>0</v>
      </c>
      <c r="AC687" s="35">
        <v>0</v>
      </c>
      <c r="AD687" s="35">
        <v>0</v>
      </c>
      <c r="AE687" s="58" t="s">
        <v>5560</v>
      </c>
      <c r="AF687" s="58"/>
      <c r="AG687" s="57" t="str" cm="1">
        <f t="array" ref="AG687">IFERROR(_xlfn.IFS(
AI687="MPR ISSUE","PDH",
AI687="BSS Hardware Issue","BSS",
AI687="Sites strategiques, MLL, Pylone, etc.","ENVTECH",
AI687="AKTIVCO DEFAUT GE &amp; POWER Cabinet","AKTIVCO",
AI687="AKTIVCO Coupure ENEO &amp; Baisse de tension","AKTIVCO GRID ONLY",
AI687="Coupure ENEO &amp; Baisse de tension","IHS GRID ONLY",
AI687="Defaut GE &amp; POWER Cabinet","IHS",
AI687="Sharing","Partners",
AI687="Sites strategiques &amp; DataCenter","SST &amp; DC",
AI687="Exclu","Exclu",
AI687="SAT","SAT",
AI687="SPARE-ISSUE","SPARE-ISSUE",
AI687="Fiber CAmtel","TRANS_FO_CAMTEL",
AI687="Fiber AOF","Fiber AOF",
AI687="Projet OCM (HUAWEI)","TRAVAUX-HUAWEI",
AI687="Projet OCM (NOKIA)","TRAVAUX-NOKIA",
AI687="ACCESS-ISSUE","ACCESS-ISSUE",
AI687="Projet OCM (ZTE, NOKIA, autres projets)","TRAVAUX OCM",
AI687="No root CAuse","No root cause",
AI687="ODU HS","PDH",
AI687="IP &amp; VLAN","PDH",
AI687="Warehouse HUAWEI","SPARE-ISSUE",
AI687="SPARE-HS","SPARE-ISSUE",
AI687="Power Telco","BSS",AI687="no impacts","no impacts"
),"")</f>
        <v>no impacts</v>
      </c>
      <c r="AH687" s="57" t="str" cm="1">
        <f t="array" ref="AH687">IFERROR(_xlfn.IFS(
AI687="MPR ISSUE","TX ISSUE",
AI687="BSS Hardware Issue","RAN ISSUE",
AI687="Sites strategiques, MLL, Pylone, etc.","ENVTECH",
AI687="AKTIVCO DEFAUT GE &amp; POWER Cabinet","POWER ISSUE",
AI687="AKTIVCO Coupure ENEO &amp; Baisse de tension","POWER ISSUE",
AI687="Coupure ENEO &amp; Baisse de tension","POWER ISSUE",
AI687="Defaut GE &amp; POWER Cabinet","POWER ISSUE",
AI687="Sharing","POWER ISSUE",
AI687="Sites strategiques &amp; DataCenter","POWER ISSUE",
AI687="Exclu","Exclu",
AI687="SAT","TX ISSUE",
AI687="SPARE-ISSUE","SPARE-ISSUE",
AI687="Fiber CAmtel","TX ISSUE",
AI687="Fiber AOF","TX ISSUE",
AI687="Projet OCM (HUAWEI)","TRAVAUX-HUAWEI",
AI687="Projet OCM (NOKIA)","TRAVAUX -NOKIA",
AI687="ACCESS-ISSUE","ACCESS-ISSUE",
AI687="Projet OCM (ZTE, NOKIA, autres projets)","TRAVAUX OCM",
AI687="No root CAuse","No root cause",
AI687="ODU HS","TX ISSUE",
AI687="IP &amp; VLAN","TX ISSUE",
AI687="Warehouse HUAWEI","SPARE-ISSUE",
AI687="SPARE-HS","SPARE-ISSUE",
AI687="Power Telco","RAN ISSUE",AI687="no impacts","no impacts"
),"")</f>
        <v>no impacts</v>
      </c>
      <c r="AI687" s="85" t="s">
        <v>5998</v>
      </c>
      <c r="AJ687" s="57" t="str" cm="1">
        <f t="array" ref="AJ687">IFERROR(_xlfn.IFS(
AI687="MPR ISSUE","ACTIVE",
AI687="BSS Hardware Issue","ACTIVE",
AI687="Sites strategiques, MLL, Pylone, etc.","PASSIVE",
AI687="AKTIVCO DEFAUT GE &amp; POWER Cabinet","PASSIVE",
AI687="AKTIVCO Coupure ENEO &amp; Baisse de tension","PASSIVE",
AI687="Coupure ENEO &amp; Baisse de tension","PASSIVE",
AI687="Defaut GE &amp; POWER Cabinet","PASSIVE",
AI687="Sharing","PASSIVE",
AI687="Sites strategiques &amp; DataCenter","PASSIVE",
AI687="Exclu","Exclu",
AI687="SAT","ACTIVE",
AI687="SPARE-ISSUE","SPARE-ISSUE",
AI687="Fiber CAmtel","ACTIVE",
AI687="Fiber AOF","ACTIVE",
AI687="Projet OCM (HUAWEI)","PLANNED WORKS",
AI687="Projet OCM (NOKIA)","PLANNED WORKS",
AI687="ACCESS-ISSUE","ACCESS-ISSUE",
AI687="Projet OCM (ZTE, NOKIA, autres projets)","PLANNED WORKS",
AI687="No root CAuse","No root cause",
AI687="ODU HS","ACTIVE",
AI687="IP &amp; VLAN","ACTIVE",
AI687="Warehouse HUAWEI","SPARE-ISSUE",
AI687="SPARE-HS","SPARE-ISSUE",
AI687="Power Telco","ACTIVE", AI687="no impacts","no impacts"
),"")</f>
        <v>no impacts</v>
      </c>
      <c r="AK687" s="23" t="s">
        <v>5537</v>
      </c>
      <c r="AL687" s="23" t="str">
        <f t="shared" si="21"/>
        <v>NRD_037</v>
      </c>
      <c r="AN687" s="9" t="s">
        <v>5537</v>
      </c>
      <c r="AO687" s="23" t="str">
        <f>_xlfn.XLOOKUP(B687,'INCIDENT-05-03-2026'!E:E,'INCIDENT-05-03-2026'!F:F,"")</f>
        <v/>
      </c>
      <c r="AP687" s="7" t="s">
        <v>5537</v>
      </c>
      <c r="AQ687" s="6"/>
      <c r="AR687" s="7"/>
      <c r="AS687" s="3" t="str">
        <f>_xlfn.XLOOKUP(B687,'[3]tt num | region | site id'!$C:$C,'[3]tt num | region | site id'!$Q:$Q,"")</f>
        <v/>
      </c>
      <c r="AT687" s="24" t="str">
        <f>_xlfn.XLOOKUP(B687,'[4]Cells Huawei 03052026 12h'!$B:$B,'[4]Cells Huawei 03052026 12h'!$T:$T,"")</f>
        <v/>
      </c>
      <c r="AU687" s="24" t="str">
        <f>_xlfn.XLOOKUP(B687,'[5]cells down 02052026 8h50'!$B:$B,'[5]cells down 02052026 8h50'!$R:$R,"")</f>
        <v/>
      </c>
      <c r="AV687" s="24" t="str">
        <f>_xlfn.XLOOKUP(B687,'[5]cells down 02052026 13h50'!$B:$B,'[5]cells down 02052026 13h50'!$R:$R,"")</f>
        <v/>
      </c>
      <c r="AW687" s="24" t="str">
        <f>_xlfn.XLOOKUP(B687,'[5]cells down 02052026 13h50'!$B:$B,'[5]cells down 02052026 13h50'!$R:$R,"")</f>
        <v/>
      </c>
      <c r="AX687" s="24" t="str">
        <f>_xlfn.XLOOKUP(B687,'[6]cell downs 03052026 8h40 '!$B:$B,'[6]cell downs 03052026 8h40 '!$R:$R,"")</f>
        <v/>
      </c>
      <c r="AY687" s="24" t="str">
        <f>_xlfn.XLOOKUP(B687,'[7]ALL SITES DOWN'!$D:$D,'[7]ALL SITES DOWN'!$J:$J,"")</f>
        <v/>
      </c>
      <c r="AZ687" s="24" t="str">
        <f>_xlfn.XLOOKUP(B687,'[8]ALL SITES DOWN'!$D:$D,'[8]ALL SITES DOWN'!$J:$J,"")</f>
        <v/>
      </c>
      <c r="BA687" s="9" t="str">
        <f>_xlfn.XLOOKUP(B687,[9]sheet1!$AC:$AC,[9]sheet1!$AF:$AF,"")</f>
        <v/>
      </c>
      <c r="BB687" s="14" t="s">
        <v>5537</v>
      </c>
      <c r="BC687" s="14" t="s">
        <v>5537</v>
      </c>
      <c r="BD687" s="14" t="str">
        <f>_xlfn.XLOOKUP(B687,'[10]cell downs 18042026 17h'!$B:$B,'[10]cell downs 18042026 17h'!$B:$B,"")</f>
        <v/>
      </c>
      <c r="BE687" s="14" t="str">
        <f>_xlfn.XLOOKUP(B687,'[11]Cells Huawei 19042026 15h'!$B:$B,'[11]Cells Huawei 19042026 15h'!$B:$B,"")</f>
        <v/>
      </c>
      <c r="BF687" s="9" t="str">
        <f>_xlfn.XLOOKUP(B687,'[12]cells down 19042026 9H40'!$B:$B,'[12]cells down 19042026 9H40'!$B:$B,"")</f>
        <v/>
      </c>
      <c r="BG687" s="9" t="s">
        <v>2888</v>
      </c>
      <c r="BH687" s="9" t="s">
        <v>5537</v>
      </c>
    </row>
    <row r="688" spans="1:60" s="9" customFormat="1" x14ac:dyDescent="0.3">
      <c r="A688" s="1" t="s">
        <v>576</v>
      </c>
      <c r="B688" s="8" t="s">
        <v>577</v>
      </c>
      <c r="C688" s="3" t="str">
        <f>_xlfn.XLOOKUP(B688,'[1]daily break down'!$D:$D,'[1]daily break down'!$E:$E,"")</f>
        <v>Douala</v>
      </c>
      <c r="D688" s="1" t="s">
        <v>5490</v>
      </c>
      <c r="E688" s="1" t="s">
        <v>5490</v>
      </c>
      <c r="F688" s="3" t="s">
        <v>31</v>
      </c>
      <c r="G688" s="1" t="s">
        <v>32</v>
      </c>
      <c r="H688" s="42" t="str">
        <f>_xlfn.XLOOKUP(B688,[2]CALCULATION!$B:$B,[2]CALCULATION!$H:$H,"")</f>
        <v>ZTE</v>
      </c>
      <c r="I688" s="34">
        <v>0</v>
      </c>
      <c r="J688" s="34">
        <v>0</v>
      </c>
      <c r="K688" s="34">
        <v>1.2265896762005855</v>
      </c>
      <c r="L688" s="34">
        <v>1.123181892116325</v>
      </c>
      <c r="M688" s="34">
        <v>1.9141141102578807</v>
      </c>
      <c r="N688" s="34">
        <v>0</v>
      </c>
      <c r="O688" s="34">
        <v>0</v>
      </c>
      <c r="P688" s="34">
        <v>0</v>
      </c>
      <c r="Q688" s="34">
        <v>1.1370397479689407</v>
      </c>
      <c r="R688" s="34">
        <v>0</v>
      </c>
      <c r="S688" s="35">
        <v>1.1101444498663087</v>
      </c>
      <c r="T688" s="35">
        <v>1.6854327360722312</v>
      </c>
      <c r="U688" s="35">
        <v>0</v>
      </c>
      <c r="V688" s="35">
        <v>0</v>
      </c>
      <c r="W688" s="35">
        <v>1.6854327360722312</v>
      </c>
      <c r="X688" s="35">
        <v>1.6139497421761069</v>
      </c>
      <c r="Y688" s="35">
        <v>1.6165001583754945</v>
      </c>
      <c r="Z688" s="35">
        <v>0</v>
      </c>
      <c r="AA688" s="35">
        <v>0</v>
      </c>
      <c r="AB688" s="35">
        <v>0</v>
      </c>
      <c r="AC688" s="35">
        <v>0</v>
      </c>
      <c r="AD688" s="35">
        <v>0</v>
      </c>
      <c r="AE688" s="58" t="s">
        <v>5560</v>
      </c>
      <c r="AF688" s="58"/>
      <c r="AG688" s="57" t="str" cm="1">
        <f t="array" ref="AG688">IFERROR(_xlfn.IFS(
AI688="MPR ISSUE","PDH",
AI688="BSS Hardware Issue","BSS",
AI688="Sites strategiques, MLL, Pylone, etc.","ENVTECH",
AI688="AKTIVCO DEFAUT GE &amp; POWER Cabinet","AKTIVCO",
AI688="AKTIVCO Coupure ENEO &amp; Baisse de tension","AKTIVCO GRID ONLY",
AI688="Coupure ENEO &amp; Baisse de tension","IHS GRID ONLY",
AI688="Defaut GE &amp; POWER Cabinet","IHS",
AI688="Sharing","Partners",
AI688="Sites strategiques &amp; DataCenter","SST &amp; DC",
AI688="Exclu","Exclu",
AI688="SAT","SAT",
AI688="SPARE-ISSUE","SPARE-ISSUE",
AI688="Fiber CAmtel","TRANS_FO_CAMTEL",
AI688="Fiber AOF","Fiber AOF",
AI688="Projet OCM (HUAWEI)","TRAVAUX-HUAWEI",
AI688="Projet OCM (NOKIA)","TRAVAUX-NOKIA",
AI688="ACCESS-ISSUE","ACCESS-ISSUE",
AI688="Projet OCM (ZTE, NOKIA, autres projets)","TRAVAUX OCM",
AI688="No root CAuse","No root cause",
AI688="ODU HS","PDH",
AI688="IP &amp; VLAN","PDH",
AI688="Warehouse HUAWEI","SPARE-ISSUE",
AI688="SPARE-HS","SPARE-ISSUE",
AI688="Power Telco","BSS",AI688="no impacts","no impacts"
),"")</f>
        <v>no impacts</v>
      </c>
      <c r="AH688" s="57" t="str" cm="1">
        <f t="array" ref="AH688">IFERROR(_xlfn.IFS(
AI688="MPR ISSUE","TX ISSUE",
AI688="BSS Hardware Issue","RAN ISSUE",
AI688="Sites strategiques, MLL, Pylone, etc.","ENVTECH",
AI688="AKTIVCO DEFAUT GE &amp; POWER Cabinet","POWER ISSUE",
AI688="AKTIVCO Coupure ENEO &amp; Baisse de tension","POWER ISSUE",
AI688="Coupure ENEO &amp; Baisse de tension","POWER ISSUE",
AI688="Defaut GE &amp; POWER Cabinet","POWER ISSUE",
AI688="Sharing","POWER ISSUE",
AI688="Sites strategiques &amp; DataCenter","POWER ISSUE",
AI688="Exclu","Exclu",
AI688="SAT","TX ISSUE",
AI688="SPARE-ISSUE","SPARE-ISSUE",
AI688="Fiber CAmtel","TX ISSUE",
AI688="Fiber AOF","TX ISSUE",
AI688="Projet OCM (HUAWEI)","TRAVAUX-HUAWEI",
AI688="Projet OCM (NOKIA)","TRAVAUX -NOKIA",
AI688="ACCESS-ISSUE","ACCESS-ISSUE",
AI688="Projet OCM (ZTE, NOKIA, autres projets)","TRAVAUX OCM",
AI688="No root CAuse","No root cause",
AI688="ODU HS","TX ISSUE",
AI688="IP &amp; VLAN","TX ISSUE",
AI688="Warehouse HUAWEI","SPARE-ISSUE",
AI688="SPARE-HS","SPARE-ISSUE",
AI688="Power Telco","RAN ISSUE",AI688="no impacts","no impacts"
),"")</f>
        <v>no impacts</v>
      </c>
      <c r="AI688" s="85" t="s">
        <v>5998</v>
      </c>
      <c r="AJ688" s="57" t="str" cm="1">
        <f t="array" ref="AJ688">IFERROR(_xlfn.IFS(
AI688="MPR ISSUE","ACTIVE",
AI688="BSS Hardware Issue","ACTIVE",
AI688="Sites strategiques, MLL, Pylone, etc.","PASSIVE",
AI688="AKTIVCO DEFAUT GE &amp; POWER Cabinet","PASSIVE",
AI688="AKTIVCO Coupure ENEO &amp; Baisse de tension","PASSIVE",
AI688="Coupure ENEO &amp; Baisse de tension","PASSIVE",
AI688="Defaut GE &amp; POWER Cabinet","PASSIVE",
AI688="Sharing","PASSIVE",
AI688="Sites strategiques &amp; DataCenter","PASSIVE",
AI688="Exclu","Exclu",
AI688="SAT","ACTIVE",
AI688="SPARE-ISSUE","SPARE-ISSUE",
AI688="Fiber CAmtel","ACTIVE",
AI688="Fiber AOF","ACTIVE",
AI688="Projet OCM (HUAWEI)","PLANNED WORKS",
AI688="Projet OCM (NOKIA)","PLANNED WORKS",
AI688="ACCESS-ISSUE","ACCESS-ISSUE",
AI688="Projet OCM (ZTE, NOKIA, autres projets)","PLANNED WORKS",
AI688="No root CAuse","No root cause",
AI688="ODU HS","ACTIVE",
AI688="IP &amp; VLAN","ACTIVE",
AI688="Warehouse HUAWEI","SPARE-ISSUE",
AI688="SPARE-HS","SPARE-ISSUE",
AI688="Power Telco","ACTIVE", AI688="no impacts","no impacts"
),"")</f>
        <v>no impacts</v>
      </c>
      <c r="AK688" s="23" t="s">
        <v>5537</v>
      </c>
      <c r="AL688" s="23" t="str">
        <f t="shared" si="21"/>
        <v>LIT_746</v>
      </c>
      <c r="AN688" s="9" t="s">
        <v>5537</v>
      </c>
      <c r="AO688" s="23" t="str">
        <f>_xlfn.XLOOKUP(B688,'INCIDENT-05-03-2026'!E:E,'INCIDENT-05-03-2026'!F:F,"")</f>
        <v/>
      </c>
      <c r="AP688" s="7" t="s">
        <v>5537</v>
      </c>
      <c r="AQ688" s="6"/>
      <c r="AR688" s="7"/>
      <c r="AS688" s="3" t="str">
        <f>_xlfn.XLOOKUP(B688,'[3]tt num | region | site id'!$C:$C,'[3]tt num | region | site id'!$Q:$Q,"")</f>
        <v/>
      </c>
      <c r="AT688" s="24" t="str">
        <f>_xlfn.XLOOKUP(B688,'[4]Cells Huawei 03052026 12h'!$B:$B,'[4]Cells Huawei 03052026 12h'!$T:$T,"")</f>
        <v/>
      </c>
      <c r="AU688" s="24" t="str">
        <f>_xlfn.XLOOKUP(B688,'[5]cells down 02052026 8h50'!$B:$B,'[5]cells down 02052026 8h50'!$R:$R,"")</f>
        <v/>
      </c>
      <c r="AV688" s="24" t="str">
        <f>_xlfn.XLOOKUP(B688,'[5]cells down 02052026 13h50'!$B:$B,'[5]cells down 02052026 13h50'!$R:$R,"")</f>
        <v/>
      </c>
      <c r="AW688" s="24" t="str">
        <f>_xlfn.XLOOKUP(B688,'[5]cells down 02052026 13h50'!$B:$B,'[5]cells down 02052026 13h50'!$R:$R,"")</f>
        <v/>
      </c>
      <c r="AX688" s="24" t="str">
        <f>_xlfn.XLOOKUP(B688,'[6]cell downs 03052026 8h40 '!$B:$B,'[6]cell downs 03052026 8h40 '!$R:$R,"")</f>
        <v/>
      </c>
      <c r="AY688" s="24" t="str">
        <f>_xlfn.XLOOKUP(B688,'[7]ALL SITES DOWN'!$D:$D,'[7]ALL SITES DOWN'!$J:$J,"")</f>
        <v/>
      </c>
      <c r="AZ688" s="24" t="str">
        <f>_xlfn.XLOOKUP(B688,'[8]ALL SITES DOWN'!$D:$D,'[8]ALL SITES DOWN'!$J:$J,"")</f>
        <v/>
      </c>
      <c r="BA688" s="9" t="str">
        <f>_xlfn.XLOOKUP(B688,[9]sheet1!$AC:$AC,[9]sheet1!$AF:$AF,"")</f>
        <v/>
      </c>
      <c r="BB688" s="14" t="s">
        <v>5537</v>
      </c>
      <c r="BC688" s="14" t="s">
        <v>5537</v>
      </c>
      <c r="BD688" s="14" t="str">
        <f>_xlfn.XLOOKUP(B688,'[10]cell downs 18042026 17h'!$B:$B,'[10]cell downs 18042026 17h'!$B:$B,"")</f>
        <v/>
      </c>
      <c r="BE688" s="14" t="str">
        <f>_xlfn.XLOOKUP(B688,'[11]Cells Huawei 19042026 15h'!$B:$B,'[11]Cells Huawei 19042026 15h'!$B:$B,"")</f>
        <v/>
      </c>
      <c r="BF688" s="9" t="str">
        <f>_xlfn.XLOOKUP(B688,'[12]cells down 19042026 9H40'!$B:$B,'[12]cells down 19042026 9H40'!$B:$B,"")</f>
        <v/>
      </c>
      <c r="BG688" s="9" t="s">
        <v>5537</v>
      </c>
      <c r="BH688" s="9" t="s">
        <v>12</v>
      </c>
    </row>
    <row r="689" spans="1:60" s="9" customFormat="1" x14ac:dyDescent="0.3">
      <c r="A689" s="1" t="s">
        <v>1413</v>
      </c>
      <c r="B689" s="8" t="s">
        <v>1414</v>
      </c>
      <c r="C689" s="3" t="str">
        <f>_xlfn.XLOOKUP(B689,'[1]daily break down'!$D:$D,'[1]daily break down'!$E:$E,"")</f>
        <v>OUEST</v>
      </c>
      <c r="D689" s="1" t="s">
        <v>11</v>
      </c>
      <c r="E689" s="1" t="s">
        <v>66</v>
      </c>
      <c r="F689" s="3" t="s">
        <v>102</v>
      </c>
      <c r="G689" s="1" t="s">
        <v>1415</v>
      </c>
      <c r="H689" s="41" t="str">
        <f>_xlfn.XLOOKUP(B689,[2]CALCULATION!$B:$B,[2]CALCULATION!$H:$H,"")</f>
        <v>NOKIA</v>
      </c>
      <c r="I689" s="34">
        <v>0</v>
      </c>
      <c r="J689" s="34">
        <v>3.5674285603023661E-4</v>
      </c>
      <c r="K689" s="34">
        <v>0</v>
      </c>
      <c r="L689" s="34">
        <v>1.516327900725447E-2</v>
      </c>
      <c r="M689" s="34">
        <v>7.0806411614404889E-3</v>
      </c>
      <c r="N689" s="34">
        <v>0</v>
      </c>
      <c r="O689" s="34">
        <v>3.581979737795312</v>
      </c>
      <c r="P689" s="34">
        <v>5.591431096004432</v>
      </c>
      <c r="Q689" s="34">
        <v>3.5107092715886501</v>
      </c>
      <c r="R689" s="34">
        <v>0</v>
      </c>
      <c r="S689" s="35">
        <v>0</v>
      </c>
      <c r="T689" s="35">
        <v>191826.6221434625</v>
      </c>
      <c r="U689" s="35">
        <v>0</v>
      </c>
      <c r="V689" s="35">
        <v>0</v>
      </c>
      <c r="W689" s="35">
        <v>0</v>
      </c>
      <c r="X689" s="35">
        <v>0</v>
      </c>
      <c r="Y689" s="35">
        <v>1.5827895810332275</v>
      </c>
      <c r="Z689" s="35">
        <v>0</v>
      </c>
      <c r="AA689" s="35">
        <v>0</v>
      </c>
      <c r="AB689" s="35">
        <v>0</v>
      </c>
      <c r="AC689" s="35">
        <v>0</v>
      </c>
      <c r="AD689" s="35">
        <v>0</v>
      </c>
      <c r="AE689" s="58" t="s">
        <v>5560</v>
      </c>
      <c r="AF689" s="58"/>
      <c r="AG689" s="57" t="str" cm="1">
        <f t="array" ref="AG689">IFERROR(_xlfn.IFS(
AI689="MPR ISSUE","PDH",
AI689="BSS Hardware Issue","BSS",
AI689="Sites strategiques, MLL, Pylone, etc.","ENVTECH",
AI689="AKTIVCO DEFAUT GE &amp; POWER Cabinet","AKTIVCO",
AI689="AKTIVCO Coupure ENEO &amp; Baisse de tension","AKTIVCO GRID ONLY",
AI689="Coupure ENEO &amp; Baisse de tension","IHS GRID ONLY",
AI689="Defaut GE &amp; POWER Cabinet","IHS",
AI689="Sharing","Partners",
AI689="Sites strategiques &amp; DataCenter","SST &amp; DC",
AI689="Exclu","Exclu",
AI689="SAT","SAT",
AI689="SPARE-ISSUE","SPARE-ISSUE",
AI689="Fiber CAmtel","TRANS_FO_CAMTEL",
AI689="Fiber AOF","Fiber AOF",
AI689="Projet OCM (HUAWEI)","TRAVAUX-HUAWEI",
AI689="Projet OCM (NOKIA)","TRAVAUX-NOKIA",
AI689="ACCESS-ISSUE","ACCESS-ISSUE",
AI689="Projet OCM (ZTE, NOKIA, autres projets)","TRAVAUX OCM",
AI689="No root CAuse","No root cause",
AI689="ODU HS","PDH",
AI689="IP &amp; VLAN","PDH",
AI689="Warehouse HUAWEI","SPARE-ISSUE",
AI689="SPARE-HS","SPARE-ISSUE",
AI689="Power Telco","BSS",AI689="no impacts","no impacts"
),"")</f>
        <v>no impacts</v>
      </c>
      <c r="AH689" s="57" t="str" cm="1">
        <f t="array" ref="AH689">IFERROR(_xlfn.IFS(
AI689="MPR ISSUE","TX ISSUE",
AI689="BSS Hardware Issue","RAN ISSUE",
AI689="Sites strategiques, MLL, Pylone, etc.","ENVTECH",
AI689="AKTIVCO DEFAUT GE &amp; POWER Cabinet","POWER ISSUE",
AI689="AKTIVCO Coupure ENEO &amp; Baisse de tension","POWER ISSUE",
AI689="Coupure ENEO &amp; Baisse de tension","POWER ISSUE",
AI689="Defaut GE &amp; POWER Cabinet","POWER ISSUE",
AI689="Sharing","POWER ISSUE",
AI689="Sites strategiques &amp; DataCenter","POWER ISSUE",
AI689="Exclu","Exclu",
AI689="SAT","TX ISSUE",
AI689="SPARE-ISSUE","SPARE-ISSUE",
AI689="Fiber CAmtel","TX ISSUE",
AI689="Fiber AOF","TX ISSUE",
AI689="Projet OCM (HUAWEI)","TRAVAUX-HUAWEI",
AI689="Projet OCM (NOKIA)","TRAVAUX -NOKIA",
AI689="ACCESS-ISSUE","ACCESS-ISSUE",
AI689="Projet OCM (ZTE, NOKIA, autres projets)","TRAVAUX OCM",
AI689="No root CAuse","No root cause",
AI689="ODU HS","TX ISSUE",
AI689="IP &amp; VLAN","TX ISSUE",
AI689="Warehouse HUAWEI","SPARE-ISSUE",
AI689="SPARE-HS","SPARE-ISSUE",
AI689="Power Telco","RAN ISSUE",AI689="no impacts","no impacts"
),"")</f>
        <v>no impacts</v>
      </c>
      <c r="AI689" s="85" t="s">
        <v>5998</v>
      </c>
      <c r="AJ689" s="57" t="str" cm="1">
        <f t="array" ref="AJ689">IFERROR(_xlfn.IFS(
AI689="MPR ISSUE","ACTIVE",
AI689="BSS Hardware Issue","ACTIVE",
AI689="Sites strategiques, MLL, Pylone, etc.","PASSIVE",
AI689="AKTIVCO DEFAUT GE &amp; POWER Cabinet","PASSIVE",
AI689="AKTIVCO Coupure ENEO &amp; Baisse de tension","PASSIVE",
AI689="Coupure ENEO &amp; Baisse de tension","PASSIVE",
AI689="Defaut GE &amp; POWER Cabinet","PASSIVE",
AI689="Sharing","PASSIVE",
AI689="Sites strategiques &amp; DataCenter","PASSIVE",
AI689="Exclu","Exclu",
AI689="SAT","ACTIVE",
AI689="SPARE-ISSUE","SPARE-ISSUE",
AI689="Fiber CAmtel","ACTIVE",
AI689="Fiber AOF","ACTIVE",
AI689="Projet OCM (HUAWEI)","PLANNED WORKS",
AI689="Projet OCM (NOKIA)","PLANNED WORKS",
AI689="ACCESS-ISSUE","ACCESS-ISSUE",
AI689="Projet OCM (ZTE, NOKIA, autres projets)","PLANNED WORKS",
AI689="No root CAuse","No root cause",
AI689="ODU HS","ACTIVE",
AI689="IP &amp; VLAN","ACTIVE",
AI689="Warehouse HUAWEI","SPARE-ISSUE",
AI689="SPARE-HS","SPARE-ISSUE",
AI689="Power Telco","ACTIVE", AI689="no impacts","no impacts"
),"")</f>
        <v>no impacts</v>
      </c>
      <c r="AK689" s="23" t="s">
        <v>5537</v>
      </c>
      <c r="AL689" s="23" t="str">
        <f t="shared" si="21"/>
        <v>OST_093</v>
      </c>
      <c r="AN689" s="9" t="s">
        <v>5537</v>
      </c>
      <c r="AO689" s="23" t="str">
        <f>_xlfn.XLOOKUP(B689,'INCIDENT-05-03-2026'!E:E,'INCIDENT-05-03-2026'!F:F,"")</f>
        <v/>
      </c>
      <c r="AP689" s="7" t="s">
        <v>5537</v>
      </c>
      <c r="AQ689" s="6"/>
      <c r="AR689" s="7"/>
      <c r="AS689" s="3" t="str">
        <f>_xlfn.XLOOKUP(B689,'[3]tt num | region | site id'!$C:$C,'[3]tt num | region | site id'!$Q:$Q,"")</f>
        <v/>
      </c>
      <c r="AT689" s="24" t="str">
        <f>_xlfn.XLOOKUP(B689,'[4]Cells Huawei 03052026 12h'!$B:$B,'[4]Cells Huawei 03052026 12h'!$T:$T,"")</f>
        <v/>
      </c>
      <c r="AU689" s="24" t="str">
        <f>_xlfn.XLOOKUP(B689,'[5]cells down 02052026 8h50'!$B:$B,'[5]cells down 02052026 8h50'!$R:$R,"")</f>
        <v/>
      </c>
      <c r="AV689" s="24" t="str">
        <f>_xlfn.XLOOKUP(B689,'[5]cells down 02052026 13h50'!$B:$B,'[5]cells down 02052026 13h50'!$R:$R,"")</f>
        <v/>
      </c>
      <c r="AW689" s="24" t="str">
        <f>_xlfn.XLOOKUP(B689,'[5]cells down 02052026 13h50'!$B:$B,'[5]cells down 02052026 13h50'!$R:$R,"")</f>
        <v/>
      </c>
      <c r="AX689" s="24" t="str">
        <f>_xlfn.XLOOKUP(B689,'[6]cell downs 03052026 8h40 '!$B:$B,'[6]cell downs 03052026 8h40 '!$R:$R,"")</f>
        <v/>
      </c>
      <c r="AY689" s="24" t="str">
        <f>_xlfn.XLOOKUP(B689,'[7]ALL SITES DOWN'!$D:$D,'[7]ALL SITES DOWN'!$J:$J,"")</f>
        <v/>
      </c>
      <c r="AZ689" s="24" t="str">
        <f>_xlfn.XLOOKUP(B689,'[8]ALL SITES DOWN'!$D:$D,'[8]ALL SITES DOWN'!$J:$J,"")</f>
        <v/>
      </c>
      <c r="BA689" s="9" t="str">
        <f>_xlfn.XLOOKUP(B689,[9]sheet1!$AC:$AC,[9]sheet1!$AF:$AF,"")</f>
        <v/>
      </c>
      <c r="BB689" s="14" t="s">
        <v>5537</v>
      </c>
      <c r="BC689" s="14" t="s">
        <v>5537</v>
      </c>
      <c r="BD689" s="14" t="str">
        <f>_xlfn.XLOOKUP(B689,'[10]cell downs 18042026 17h'!$B:$B,'[10]cell downs 18042026 17h'!$B:$B,"")</f>
        <v/>
      </c>
      <c r="BE689" s="14" t="str">
        <f>_xlfn.XLOOKUP(B689,'[11]Cells Huawei 19042026 15h'!$B:$B,'[11]Cells Huawei 19042026 15h'!$B:$B,"")</f>
        <v/>
      </c>
      <c r="BF689" s="9" t="str">
        <f>_xlfn.XLOOKUP(B689,'[12]cells down 19042026 9H40'!$B:$B,'[12]cells down 19042026 9H40'!$B:$B,"")</f>
        <v/>
      </c>
      <c r="BG689" s="9" t="s">
        <v>1414</v>
      </c>
      <c r="BH689" s="9" t="s">
        <v>12</v>
      </c>
    </row>
    <row r="690" spans="1:60" s="9" customFormat="1" x14ac:dyDescent="0.3">
      <c r="A690" s="1" t="s">
        <v>4101</v>
      </c>
      <c r="B690" s="8" t="s">
        <v>4102</v>
      </c>
      <c r="C690" s="3" t="str">
        <f>_xlfn.XLOOKUP(B690,'[1]daily break down'!$D:$D,'[1]daily break down'!$E:$E,"")</f>
        <v>SUD-OUEST</v>
      </c>
      <c r="D690" s="1" t="s">
        <v>11</v>
      </c>
      <c r="E690" s="1" t="s">
        <v>12</v>
      </c>
      <c r="F690" s="3" t="s">
        <v>31</v>
      </c>
      <c r="G690" s="1" t="s">
        <v>4103</v>
      </c>
      <c r="H690" s="40" t="str">
        <f>_xlfn.XLOOKUP(B690,[2]CALCULATION!$B:$B,[2]CALCULATION!$H:$H,"")</f>
        <v>HUAWEI</v>
      </c>
      <c r="I690" s="34">
        <v>0</v>
      </c>
      <c r="J690" s="34">
        <v>0</v>
      </c>
      <c r="K690" s="34">
        <v>0</v>
      </c>
      <c r="L690" s="34">
        <v>0</v>
      </c>
      <c r="M690" s="34">
        <v>0</v>
      </c>
      <c r="N690" s="34">
        <v>0</v>
      </c>
      <c r="O690" s="34">
        <v>0</v>
      </c>
      <c r="P690" s="34">
        <v>0</v>
      </c>
      <c r="Q690" s="34">
        <v>0</v>
      </c>
      <c r="R690" s="34">
        <v>0</v>
      </c>
      <c r="S690" s="35">
        <v>0</v>
      </c>
      <c r="T690" s="35">
        <v>0</v>
      </c>
      <c r="U690" s="35">
        <v>0</v>
      </c>
      <c r="V690" s="35">
        <v>0</v>
      </c>
      <c r="W690" s="35">
        <v>0</v>
      </c>
      <c r="X690" s="35">
        <v>1.2647032385648611</v>
      </c>
      <c r="Y690" s="35">
        <v>1.5681492610570356</v>
      </c>
      <c r="Z690" s="35">
        <v>0</v>
      </c>
      <c r="AA690" s="35">
        <v>0</v>
      </c>
      <c r="AB690" s="35">
        <v>0</v>
      </c>
      <c r="AC690" s="35">
        <v>0</v>
      </c>
      <c r="AD690" s="35">
        <v>0</v>
      </c>
      <c r="AE690" s="58" t="s">
        <v>5560</v>
      </c>
      <c r="AF690" s="58"/>
      <c r="AG690" s="57" t="str" cm="1">
        <f t="array" ref="AG690">IFERROR(_xlfn.IFS(
AI690="MPR ISSUE","PDH",
AI690="BSS Hardware Issue","BSS",
AI690="Sites strategiques, MLL, Pylone, etc.","ENVTECH",
AI690="AKTIVCO DEFAUT GE &amp; POWER Cabinet","AKTIVCO",
AI690="AKTIVCO Coupure ENEO &amp; Baisse de tension","AKTIVCO GRID ONLY",
AI690="Coupure ENEO &amp; Baisse de tension","IHS GRID ONLY",
AI690="Defaut GE &amp; POWER Cabinet","IHS",
AI690="Sharing","Partners",
AI690="Sites strategiques &amp; DataCenter","SST &amp; DC",
AI690="Exclu","Exclu",
AI690="SAT","SAT",
AI690="SPARE-ISSUE","SPARE-ISSUE",
AI690="Fiber CAmtel","TRANS_FO_CAMTEL",
AI690="Fiber AOF","Fiber AOF",
AI690="Projet OCM (HUAWEI)","TRAVAUX-HUAWEI",
AI690="Projet OCM (NOKIA)","TRAVAUX-NOKIA",
AI690="ACCESS-ISSUE","ACCESS-ISSUE",
AI690="Projet OCM (ZTE, NOKIA, autres projets)","TRAVAUX OCM",
AI690="No root CAuse","No root cause",
AI690="ODU HS","PDH",
AI690="IP &amp; VLAN","PDH",
AI690="Warehouse HUAWEI","SPARE-ISSUE",
AI690="SPARE-HS","SPARE-ISSUE",
AI690="Power Telco","BSS",AI690="no impacts","no impacts"
),"")</f>
        <v>IHS</v>
      </c>
      <c r="AH690" s="57" t="str" cm="1">
        <f t="array" ref="AH690">IFERROR(_xlfn.IFS(
AI690="MPR ISSUE","TX ISSUE",
AI690="BSS Hardware Issue","RAN ISSUE",
AI690="Sites strategiques, MLL, Pylone, etc.","ENVTECH",
AI690="AKTIVCO DEFAUT GE &amp; POWER Cabinet","POWER ISSUE",
AI690="AKTIVCO Coupure ENEO &amp; Baisse de tension","POWER ISSUE",
AI690="Coupure ENEO &amp; Baisse de tension","POWER ISSUE",
AI690="Defaut GE &amp; POWER Cabinet","POWER ISSUE",
AI690="Sharing","POWER ISSUE",
AI690="Sites strategiques &amp; DataCenter","POWER ISSUE",
AI690="Exclu","Exclu",
AI690="SAT","TX ISSUE",
AI690="SPARE-ISSUE","SPARE-ISSUE",
AI690="Fiber CAmtel","TX ISSUE",
AI690="Fiber AOF","TX ISSUE",
AI690="Projet OCM (HUAWEI)","TRAVAUX-HUAWEI",
AI690="Projet OCM (NOKIA)","TRAVAUX -NOKIA",
AI690="ACCESS-ISSUE","ACCESS-ISSUE",
AI690="Projet OCM (ZTE, NOKIA, autres projets)","TRAVAUX OCM",
AI690="No root CAuse","No root cause",
AI690="ODU HS","TX ISSUE",
AI690="IP &amp; VLAN","TX ISSUE",
AI690="Warehouse HUAWEI","SPARE-ISSUE",
AI690="SPARE-HS","SPARE-ISSUE",
AI690="Power Telco","RAN ISSUE",AI690="no impacts","no impacts"
),"")</f>
        <v>POWER ISSUE</v>
      </c>
      <c r="AI690" s="85" t="s">
        <v>5330</v>
      </c>
      <c r="AJ690" s="57" t="str" cm="1">
        <f t="array" ref="AJ690">IFERROR(_xlfn.IFS(
AI690="MPR ISSUE","ACTIVE",
AI690="BSS Hardware Issue","ACTIVE",
AI690="Sites strategiques, MLL, Pylone, etc.","PASSIVE",
AI690="AKTIVCO DEFAUT GE &amp; POWER Cabinet","PASSIVE",
AI690="AKTIVCO Coupure ENEO &amp; Baisse de tension","PASSIVE",
AI690="Coupure ENEO &amp; Baisse de tension","PASSIVE",
AI690="Defaut GE &amp; POWER Cabinet","PASSIVE",
AI690="Sharing","PASSIVE",
AI690="Sites strategiques &amp; DataCenter","PASSIVE",
AI690="Exclu","Exclu",
AI690="SAT","ACTIVE",
AI690="SPARE-ISSUE","SPARE-ISSUE",
AI690="Fiber CAmtel","ACTIVE",
AI690="Fiber AOF","ACTIVE",
AI690="Projet OCM (HUAWEI)","PLANNED WORKS",
AI690="Projet OCM (NOKIA)","PLANNED WORKS",
AI690="ACCESS-ISSUE","ACCESS-ISSUE",
AI690="Projet OCM (ZTE, NOKIA, autres projets)","PLANNED WORKS",
AI690="No root CAuse","No root cause",
AI690="ODU HS","ACTIVE",
AI690="IP &amp; VLAN","ACTIVE",
AI690="Warehouse HUAWEI","SPARE-ISSUE",
AI690="SPARE-HS","SPARE-ISSUE",
AI690="Power Telco","ACTIVE", AI690="no impacts","no impacts"
),"")</f>
        <v>PASSIVE</v>
      </c>
      <c r="AK690" s="23" t="s">
        <v>5731</v>
      </c>
      <c r="AL690" s="23" t="str">
        <f t="shared" si="21"/>
        <v>LIT_173</v>
      </c>
      <c r="AN690" s="9" t="s">
        <v>5537</v>
      </c>
      <c r="AO690" s="23" t="str">
        <f>_xlfn.XLOOKUP(B690,'INCIDENT-05-03-2026'!E:E,'INCIDENT-05-03-2026'!F:F,"")</f>
        <v/>
      </c>
      <c r="AP690" s="7" t="s">
        <v>5537</v>
      </c>
      <c r="AQ690" s="6"/>
      <c r="AR690" s="7"/>
      <c r="AS690" s="3" t="str">
        <f>_xlfn.XLOOKUP(B690,'[3]tt num | region | site id'!$C:$C,'[3]tt num | region | site id'!$Q:$Q,"")</f>
        <v>(hourly IHS): 03-05-2026 03:36:09 fme Jeff is managing eta 04h20</v>
      </c>
      <c r="AT690" s="24" t="str">
        <f>_xlfn.XLOOKUP(B690,'[4]Cells Huawei 03052026 12h'!$B:$B,'[4]Cells Huawei 03052026 12h'!$T:$T,"")</f>
        <v/>
      </c>
      <c r="AU690" s="24" t="str">
        <f>_xlfn.XLOOKUP(B690,'[5]cells down 02052026 8h50'!$B:$B,'[5]cells down 02052026 8h50'!$R:$R,"")</f>
        <v/>
      </c>
      <c r="AV690" s="24" t="str">
        <f>_xlfn.XLOOKUP(B690,'[5]cells down 02052026 13h50'!$B:$B,'[5]cells down 02052026 13h50'!$R:$R,"")</f>
        <v/>
      </c>
      <c r="AW690" s="24" t="str">
        <f>_xlfn.XLOOKUP(B690,'[5]cells down 02052026 13h50'!$B:$B,'[5]cells down 02052026 13h50'!$R:$R,"")</f>
        <v/>
      </c>
      <c r="AX690" s="24" t="str">
        <f>_xlfn.XLOOKUP(B690,'[6]cell downs 03052026 8h40 '!$B:$B,'[6]cell downs 03052026 8h40 '!$R:$R,"")</f>
        <v/>
      </c>
      <c r="AY690" s="24" t="str">
        <f>_xlfn.XLOOKUP(B690,'[7]ALL SITES DOWN'!$D:$D,'[7]ALL SITES DOWN'!$J:$J,"")</f>
        <v/>
      </c>
      <c r="AZ690" s="24" t="str">
        <f>_xlfn.XLOOKUP(B690,'[8]ALL SITES DOWN'!$D:$D,'[8]ALL SITES DOWN'!$J:$J,"")</f>
        <v/>
      </c>
      <c r="BA690" s="9" t="str">
        <f>_xlfn.XLOOKUP(B690,[9]sheet1!$AC:$AC,[9]sheet1!$AF:$AF,"")</f>
        <v/>
      </c>
      <c r="BB690" s="14" t="s">
        <v>5537</v>
      </c>
      <c r="BC690" s="14" t="s">
        <v>5537</v>
      </c>
      <c r="BD690" s="14" t="str">
        <f>_xlfn.XLOOKUP(B690,'[10]cell downs 18042026 17h'!$B:$B,'[10]cell downs 18042026 17h'!$B:$B,"")</f>
        <v/>
      </c>
      <c r="BE690" s="14" t="str">
        <f>_xlfn.XLOOKUP(B690,'[11]Cells Huawei 19042026 15h'!$B:$B,'[11]Cells Huawei 19042026 15h'!$B:$B,"")</f>
        <v/>
      </c>
      <c r="BF690" s="9" t="str">
        <f>_xlfn.XLOOKUP(B690,'[12]cells down 19042026 9H40'!$B:$B,'[12]cells down 19042026 9H40'!$B:$B,"")</f>
        <v/>
      </c>
      <c r="BG690" s="9" t="s">
        <v>4102</v>
      </c>
      <c r="BH690" s="9" t="s">
        <v>12</v>
      </c>
    </row>
    <row r="691" spans="1:60" s="9" customFormat="1" x14ac:dyDescent="0.3">
      <c r="A691" s="1" t="s">
        <v>2362</v>
      </c>
      <c r="B691" s="8" t="s">
        <v>2363</v>
      </c>
      <c r="C691" s="3" t="str">
        <f>_xlfn.XLOOKUP(B691,'[1]daily break down'!$D:$D,'[1]daily break down'!$E:$E,"")</f>
        <v>Yaounde</v>
      </c>
      <c r="D691" s="1" t="s">
        <v>21</v>
      </c>
      <c r="E691" s="1" t="s">
        <v>36</v>
      </c>
      <c r="F691" s="3" t="s">
        <v>37</v>
      </c>
      <c r="G691" s="1" t="s">
        <v>38</v>
      </c>
      <c r="H691" s="42" t="str">
        <f>_xlfn.XLOOKUP(B691,[2]CALCULATION!$B:$B,[2]CALCULATION!$H:$H,"")</f>
        <v>ZTE</v>
      </c>
      <c r="I691" s="34">
        <v>0</v>
      </c>
      <c r="J691" s="34">
        <v>0</v>
      </c>
      <c r="K691" s="34">
        <v>0</v>
      </c>
      <c r="L691" s="34">
        <v>0</v>
      </c>
      <c r="M691" s="34">
        <v>9.2742407250458962E-3</v>
      </c>
      <c r="N691" s="34">
        <v>0</v>
      </c>
      <c r="O691" s="34">
        <v>9.3099108816805769E-3</v>
      </c>
      <c r="P691" s="34">
        <v>1.6408272052003906E-2</v>
      </c>
      <c r="Q691" s="34">
        <v>0</v>
      </c>
      <c r="R691" s="34">
        <v>0</v>
      </c>
      <c r="S691" s="35">
        <v>0</v>
      </c>
      <c r="T691" s="35">
        <v>0</v>
      </c>
      <c r="U691" s="35">
        <v>0</v>
      </c>
      <c r="V691" s="35">
        <v>0</v>
      </c>
      <c r="W691" s="35">
        <v>0</v>
      </c>
      <c r="X691" s="35">
        <v>0</v>
      </c>
      <c r="Y691" s="35">
        <v>1.541860355617193</v>
      </c>
      <c r="Z691" s="35">
        <v>0</v>
      </c>
      <c r="AA691" s="35">
        <v>0</v>
      </c>
      <c r="AB691" s="35">
        <v>0</v>
      </c>
      <c r="AC691" s="35">
        <v>0</v>
      </c>
      <c r="AD691" s="35">
        <v>0</v>
      </c>
      <c r="AE691" s="58" t="s">
        <v>5560</v>
      </c>
      <c r="AF691" s="58"/>
      <c r="AG691" s="57" t="str" cm="1">
        <f t="array" ref="AG691">IFERROR(_xlfn.IFS(
AI691="MPR ISSUE","PDH",
AI691="BSS Hardware Issue","BSS",
AI691="Sites strategiques, MLL, Pylone, etc.","ENVTECH",
AI691="AKTIVCO DEFAUT GE &amp; POWER Cabinet","AKTIVCO",
AI691="AKTIVCO Coupure ENEO &amp; Baisse de tension","AKTIVCO GRID ONLY",
AI691="Coupure ENEO &amp; Baisse de tension","IHS GRID ONLY",
AI691="Defaut GE &amp; POWER Cabinet","IHS",
AI691="Sharing","Partners",
AI691="Sites strategiques &amp; DataCenter","SST &amp; DC",
AI691="Exclu","Exclu",
AI691="SAT","SAT",
AI691="SPARE-ISSUE","SPARE-ISSUE",
AI691="Fiber CAmtel","TRANS_FO_CAMTEL",
AI691="Fiber AOF","Fiber AOF",
AI691="Projet OCM (HUAWEI)","TRAVAUX-HUAWEI",
AI691="Projet OCM (NOKIA)","TRAVAUX-NOKIA",
AI691="ACCESS-ISSUE","ACCESS-ISSUE",
AI691="Projet OCM (ZTE, NOKIA, autres projets)","TRAVAUX OCM",
AI691="No root CAuse","No root cause",
AI691="ODU HS","PDH",
AI691="IP &amp; VLAN","PDH",
AI691="Warehouse HUAWEI","SPARE-ISSUE",
AI691="SPARE-HS","SPARE-ISSUE",
AI691="Power Telco","BSS",AI691="no impacts","no impacts"
),"")</f>
        <v>no impacts</v>
      </c>
      <c r="AH691" s="57" t="str" cm="1">
        <f t="array" ref="AH691">IFERROR(_xlfn.IFS(
AI691="MPR ISSUE","TX ISSUE",
AI691="BSS Hardware Issue","RAN ISSUE",
AI691="Sites strategiques, MLL, Pylone, etc.","ENVTECH",
AI691="AKTIVCO DEFAUT GE &amp; POWER Cabinet","POWER ISSUE",
AI691="AKTIVCO Coupure ENEO &amp; Baisse de tension","POWER ISSUE",
AI691="Coupure ENEO &amp; Baisse de tension","POWER ISSUE",
AI691="Defaut GE &amp; POWER Cabinet","POWER ISSUE",
AI691="Sharing","POWER ISSUE",
AI691="Sites strategiques &amp; DataCenter","POWER ISSUE",
AI691="Exclu","Exclu",
AI691="SAT","TX ISSUE",
AI691="SPARE-ISSUE","SPARE-ISSUE",
AI691="Fiber CAmtel","TX ISSUE",
AI691="Fiber AOF","TX ISSUE",
AI691="Projet OCM (HUAWEI)","TRAVAUX-HUAWEI",
AI691="Projet OCM (NOKIA)","TRAVAUX -NOKIA",
AI691="ACCESS-ISSUE","ACCESS-ISSUE",
AI691="Projet OCM (ZTE, NOKIA, autres projets)","TRAVAUX OCM",
AI691="No root CAuse","No root cause",
AI691="ODU HS","TX ISSUE",
AI691="IP &amp; VLAN","TX ISSUE",
AI691="Warehouse HUAWEI","SPARE-ISSUE",
AI691="SPARE-HS","SPARE-ISSUE",
AI691="Power Telco","RAN ISSUE",AI691="no impacts","no impacts"
),"")</f>
        <v>no impacts</v>
      </c>
      <c r="AI691" s="85" t="s">
        <v>5998</v>
      </c>
      <c r="AJ691" s="57" t="str" cm="1">
        <f t="array" ref="AJ691">IFERROR(_xlfn.IFS(
AI691="MPR ISSUE","ACTIVE",
AI691="BSS Hardware Issue","ACTIVE",
AI691="Sites strategiques, MLL, Pylone, etc.","PASSIVE",
AI691="AKTIVCO DEFAUT GE &amp; POWER Cabinet","PASSIVE",
AI691="AKTIVCO Coupure ENEO &amp; Baisse de tension","PASSIVE",
AI691="Coupure ENEO &amp; Baisse de tension","PASSIVE",
AI691="Defaut GE &amp; POWER Cabinet","PASSIVE",
AI691="Sharing","PASSIVE",
AI691="Sites strategiques &amp; DataCenter","PASSIVE",
AI691="Exclu","Exclu",
AI691="SAT","ACTIVE",
AI691="SPARE-ISSUE","SPARE-ISSUE",
AI691="Fiber CAmtel","ACTIVE",
AI691="Fiber AOF","ACTIVE",
AI691="Projet OCM (HUAWEI)","PLANNED WORKS",
AI691="Projet OCM (NOKIA)","PLANNED WORKS",
AI691="ACCESS-ISSUE","ACCESS-ISSUE",
AI691="Projet OCM (ZTE, NOKIA, autres projets)","PLANNED WORKS",
AI691="No root CAuse","No root cause",
AI691="ODU HS","ACTIVE",
AI691="IP &amp; VLAN","ACTIVE",
AI691="Warehouse HUAWEI","SPARE-ISSUE",
AI691="SPARE-HS","SPARE-ISSUE",
AI691="Power Telco","ACTIVE", AI691="no impacts","no impacts"
),"")</f>
        <v>no impacts</v>
      </c>
      <c r="AK691" s="23" t="s">
        <v>5537</v>
      </c>
      <c r="AL691" s="23" t="str">
        <f t="shared" si="21"/>
        <v>CTR_730</v>
      </c>
      <c r="AN691" s="9" t="s">
        <v>5537</v>
      </c>
      <c r="AO691" s="23" t="str">
        <f>_xlfn.XLOOKUP(B691,'INCIDENT-05-03-2026'!E:E,'INCIDENT-05-03-2026'!F:F,"")</f>
        <v/>
      </c>
      <c r="AP691" s="7" t="s">
        <v>5537</v>
      </c>
      <c r="AQ691" s="6"/>
      <c r="AR691" s="7"/>
      <c r="AS691" s="3" t="str">
        <f>_xlfn.XLOOKUP(B691,'[3]tt num | region | site id'!$C:$C,'[3]tt num | region | site id'!$Q:$Q,"")</f>
        <v/>
      </c>
      <c r="AT691" s="24" t="str">
        <f>_xlfn.XLOOKUP(B691,'[4]Cells Huawei 03052026 12h'!$B:$B,'[4]Cells Huawei 03052026 12h'!$T:$T,"")</f>
        <v/>
      </c>
      <c r="AU691" s="24" t="str">
        <f>_xlfn.XLOOKUP(B691,'[5]cells down 02052026 8h50'!$B:$B,'[5]cells down 02052026 8h50'!$R:$R,"")</f>
        <v/>
      </c>
      <c r="AV691" s="24" t="str">
        <f>_xlfn.XLOOKUP(B691,'[5]cells down 02052026 13h50'!$B:$B,'[5]cells down 02052026 13h50'!$R:$R,"")</f>
        <v/>
      </c>
      <c r="AW691" s="24" t="str">
        <f>_xlfn.XLOOKUP(B691,'[5]cells down 02052026 13h50'!$B:$B,'[5]cells down 02052026 13h50'!$R:$R,"")</f>
        <v/>
      </c>
      <c r="AX691" s="24" t="str">
        <f>_xlfn.XLOOKUP(B691,'[6]cell downs 03052026 8h40 '!$B:$B,'[6]cell downs 03052026 8h40 '!$R:$R,"")</f>
        <v/>
      </c>
      <c r="AY691" s="24" t="str">
        <f>_xlfn.XLOOKUP(B691,'[7]ALL SITES DOWN'!$D:$D,'[7]ALL SITES DOWN'!$J:$J,"")</f>
        <v/>
      </c>
      <c r="AZ691" s="24" t="str">
        <f>_xlfn.XLOOKUP(B691,'[8]ALL SITES DOWN'!$D:$D,'[8]ALL SITES DOWN'!$J:$J,"")</f>
        <v/>
      </c>
      <c r="BA691" s="9" t="str">
        <f>_xlfn.XLOOKUP(B691,[9]sheet1!$AC:$AC,[9]sheet1!$AF:$AF,"")</f>
        <v/>
      </c>
      <c r="BB691" s="14" t="s">
        <v>5537</v>
      </c>
      <c r="BC691" s="14" t="s">
        <v>5537</v>
      </c>
      <c r="BD691" s="14" t="str">
        <f>_xlfn.XLOOKUP(B691,'[10]cell downs 18042026 17h'!$B:$B,'[10]cell downs 18042026 17h'!$B:$B,"")</f>
        <v/>
      </c>
      <c r="BE691" s="14" t="str">
        <f>_xlfn.XLOOKUP(B691,'[11]Cells Huawei 19042026 15h'!$B:$B,'[11]Cells Huawei 19042026 15h'!$B:$B,"")</f>
        <v/>
      </c>
      <c r="BF691" s="9" t="str">
        <f>_xlfn.XLOOKUP(B691,'[12]cells down 19042026 9H40'!$B:$B,'[12]cells down 19042026 9H40'!$B:$B,"")</f>
        <v/>
      </c>
      <c r="BG691" s="9" t="s">
        <v>5537</v>
      </c>
      <c r="BH691" s="9" t="s">
        <v>1129</v>
      </c>
    </row>
    <row r="692" spans="1:60" s="9" customFormat="1" x14ac:dyDescent="0.3">
      <c r="A692" s="1" t="s">
        <v>4254</v>
      </c>
      <c r="B692" s="8" t="s">
        <v>4255</v>
      </c>
      <c r="C692" s="3" t="str">
        <f>_xlfn.XLOOKUP(B692,'[1]daily break down'!$D:$D,'[1]daily break down'!$E:$E,"")</f>
        <v>OUEST</v>
      </c>
      <c r="D692" s="1" t="s">
        <v>21</v>
      </c>
      <c r="E692" s="1" t="s">
        <v>80</v>
      </c>
      <c r="F692" s="3" t="s">
        <v>102</v>
      </c>
      <c r="G692" s="1" t="s">
        <v>4256</v>
      </c>
      <c r="H692" s="40" t="str">
        <f>_xlfn.XLOOKUP(B692,[2]CALCULATION!$B:$B,[2]CALCULATION!$H:$H,"")</f>
        <v>HUAWEI</v>
      </c>
      <c r="I692" s="34">
        <v>0</v>
      </c>
      <c r="J692" s="34">
        <v>0</v>
      </c>
      <c r="K692" s="34">
        <v>0</v>
      </c>
      <c r="L692" s="34">
        <v>0</v>
      </c>
      <c r="M692" s="34">
        <v>0</v>
      </c>
      <c r="N692" s="34">
        <v>0</v>
      </c>
      <c r="O692" s="34">
        <v>0</v>
      </c>
      <c r="P692" s="34">
        <v>0</v>
      </c>
      <c r="Q692" s="34">
        <v>0</v>
      </c>
      <c r="R692" s="34">
        <v>0</v>
      </c>
      <c r="S692" s="35">
        <v>0</v>
      </c>
      <c r="T692" s="35">
        <v>0</v>
      </c>
      <c r="U692" s="35">
        <v>0</v>
      </c>
      <c r="V692" s="35">
        <v>8.0257852428281581E-4</v>
      </c>
      <c r="W692" s="35">
        <v>0</v>
      </c>
      <c r="X692" s="35">
        <v>0.84500817559990071</v>
      </c>
      <c r="Y692" s="35">
        <v>1.5416641697557023</v>
      </c>
      <c r="Z692" s="35">
        <v>0</v>
      </c>
      <c r="AA692" s="35">
        <v>0</v>
      </c>
      <c r="AB692" s="35">
        <v>0</v>
      </c>
      <c r="AC692" s="35">
        <v>0</v>
      </c>
      <c r="AD692" s="35">
        <v>0</v>
      </c>
      <c r="AE692" s="58" t="s">
        <v>5560</v>
      </c>
      <c r="AF692" s="58"/>
      <c r="AG692" s="57" t="str" cm="1">
        <f t="array" ref="AG692">IFERROR(_xlfn.IFS(
AI692="MPR ISSUE","PDH",
AI692="BSS Hardware Issue","BSS",
AI692="Sites strategiques, MLL, Pylone, etc.","ENVTECH",
AI692="AKTIVCO DEFAUT GE &amp; POWER Cabinet","AKTIVCO",
AI692="AKTIVCO Coupure ENEO &amp; Baisse de tension","AKTIVCO GRID ONLY",
AI692="Coupure ENEO &amp; Baisse de tension","IHS GRID ONLY",
AI692="Defaut GE &amp; POWER Cabinet","IHS",
AI692="Sharing","Partners",
AI692="Sites strategiques &amp; DataCenter","SST &amp; DC",
AI692="Exclu","Exclu",
AI692="SAT","SAT",
AI692="SPARE-ISSUE","SPARE-ISSUE",
AI692="Fiber CAmtel","TRANS_FO_CAMTEL",
AI692="Fiber AOF","Fiber AOF",
AI692="Projet OCM (HUAWEI)","TRAVAUX-HUAWEI",
AI692="Projet OCM (NOKIA)","TRAVAUX-NOKIA",
AI692="ACCESS-ISSUE","ACCESS-ISSUE",
AI692="Projet OCM (ZTE, NOKIA, autres projets)","TRAVAUX OCM",
AI692="No root CAuse","No root cause",
AI692="ODU HS","PDH",
AI692="IP &amp; VLAN","PDH",
AI692="Warehouse HUAWEI","SPARE-ISSUE",
AI692="SPARE-HS","SPARE-ISSUE",
AI692="Power Telco","BSS",AI692="no impacts","no impacts"
),"")</f>
        <v>no impacts</v>
      </c>
      <c r="AH692" s="57" t="str" cm="1">
        <f t="array" ref="AH692">IFERROR(_xlfn.IFS(
AI692="MPR ISSUE","TX ISSUE",
AI692="BSS Hardware Issue","RAN ISSUE",
AI692="Sites strategiques, MLL, Pylone, etc.","ENVTECH",
AI692="AKTIVCO DEFAUT GE &amp; POWER Cabinet","POWER ISSUE",
AI692="AKTIVCO Coupure ENEO &amp; Baisse de tension","POWER ISSUE",
AI692="Coupure ENEO &amp; Baisse de tension","POWER ISSUE",
AI692="Defaut GE &amp; POWER Cabinet","POWER ISSUE",
AI692="Sharing","POWER ISSUE",
AI692="Sites strategiques &amp; DataCenter","POWER ISSUE",
AI692="Exclu","Exclu",
AI692="SAT","TX ISSUE",
AI692="SPARE-ISSUE","SPARE-ISSUE",
AI692="Fiber CAmtel","TX ISSUE",
AI692="Fiber AOF","TX ISSUE",
AI692="Projet OCM (HUAWEI)","TRAVAUX-HUAWEI",
AI692="Projet OCM (NOKIA)","TRAVAUX -NOKIA",
AI692="ACCESS-ISSUE","ACCESS-ISSUE",
AI692="Projet OCM (ZTE, NOKIA, autres projets)","TRAVAUX OCM",
AI692="No root CAuse","No root cause",
AI692="ODU HS","TX ISSUE",
AI692="IP &amp; VLAN","TX ISSUE",
AI692="Warehouse HUAWEI","SPARE-ISSUE",
AI692="SPARE-HS","SPARE-ISSUE",
AI692="Power Telco","RAN ISSUE",AI692="no impacts","no impacts"
),"")</f>
        <v>no impacts</v>
      </c>
      <c r="AI692" s="85" t="s">
        <v>5998</v>
      </c>
      <c r="AJ692" s="57" t="str" cm="1">
        <f t="array" ref="AJ692">IFERROR(_xlfn.IFS(
AI692="MPR ISSUE","ACTIVE",
AI692="BSS Hardware Issue","ACTIVE",
AI692="Sites strategiques, MLL, Pylone, etc.","PASSIVE",
AI692="AKTIVCO DEFAUT GE &amp; POWER Cabinet","PASSIVE",
AI692="AKTIVCO Coupure ENEO &amp; Baisse de tension","PASSIVE",
AI692="Coupure ENEO &amp; Baisse de tension","PASSIVE",
AI692="Defaut GE &amp; POWER Cabinet","PASSIVE",
AI692="Sharing","PASSIVE",
AI692="Sites strategiques &amp; DataCenter","PASSIVE",
AI692="Exclu","Exclu",
AI692="SAT","ACTIVE",
AI692="SPARE-ISSUE","SPARE-ISSUE",
AI692="Fiber CAmtel","ACTIVE",
AI692="Fiber AOF","ACTIVE",
AI692="Projet OCM (HUAWEI)","PLANNED WORKS",
AI692="Projet OCM (NOKIA)","PLANNED WORKS",
AI692="ACCESS-ISSUE","ACCESS-ISSUE",
AI692="Projet OCM (ZTE, NOKIA, autres projets)","PLANNED WORKS",
AI692="No root CAuse","No root cause",
AI692="ODU HS","ACTIVE",
AI692="IP &amp; VLAN","ACTIVE",
AI692="Warehouse HUAWEI","SPARE-ISSUE",
AI692="SPARE-HS","SPARE-ISSUE",
AI692="Power Telco","ACTIVE", AI692="no impacts","no impacts"
),"")</f>
        <v>no impacts</v>
      </c>
      <c r="AK692" s="23" t="s">
        <v>5537</v>
      </c>
      <c r="AL692" s="23" t="str">
        <f t="shared" si="21"/>
        <v>OST_286</v>
      </c>
      <c r="AN692" s="9" t="s">
        <v>5537</v>
      </c>
      <c r="AO692" s="23" t="str">
        <f>_xlfn.XLOOKUP(B692,'INCIDENT-05-03-2026'!E:E,'INCIDENT-05-03-2026'!F:F,"")</f>
        <v/>
      </c>
      <c r="AP692" s="7" t="s">
        <v>5537</v>
      </c>
      <c r="AQ692" s="6"/>
      <c r="AR692" s="7"/>
      <c r="AS692" s="3" t="str">
        <f>_xlfn.XLOOKUP(B692,'[3]tt num | region | site id'!$C:$C,'[3]tt num | region | site id'!$Q:$Q,"")</f>
        <v/>
      </c>
      <c r="AT692" s="24" t="str">
        <f>_xlfn.XLOOKUP(B692,'[4]Cells Huawei 03052026 12h'!$B:$B,'[4]Cells Huawei 03052026 12h'!$T:$T,"")</f>
        <v/>
      </c>
      <c r="AU692" s="24" t="str">
        <f>_xlfn.XLOOKUP(B692,'[5]cells down 02052026 8h50'!$B:$B,'[5]cells down 02052026 8h50'!$R:$R,"")</f>
        <v/>
      </c>
      <c r="AV692" s="24" t="str">
        <f>_xlfn.XLOOKUP(B692,'[5]cells down 02052026 13h50'!$B:$B,'[5]cells down 02052026 13h50'!$R:$R,"")</f>
        <v/>
      </c>
      <c r="AW692" s="24" t="str">
        <f>_xlfn.XLOOKUP(B692,'[5]cells down 02052026 13h50'!$B:$B,'[5]cells down 02052026 13h50'!$R:$R,"")</f>
        <v/>
      </c>
      <c r="AX692" s="24" t="str">
        <f>_xlfn.XLOOKUP(B692,'[6]cell downs 03052026 8h40 '!$B:$B,'[6]cell downs 03052026 8h40 '!$R:$R,"")</f>
        <v/>
      </c>
      <c r="AY692" s="24" t="str">
        <f>_xlfn.XLOOKUP(B692,'[7]ALL SITES DOWN'!$D:$D,'[7]ALL SITES DOWN'!$J:$J,"")</f>
        <v/>
      </c>
      <c r="AZ692" s="24" t="str">
        <f>_xlfn.XLOOKUP(B692,'[8]ALL SITES DOWN'!$D:$D,'[8]ALL SITES DOWN'!$J:$J,"")</f>
        <v/>
      </c>
      <c r="BA692" s="9" t="str">
        <f>_xlfn.XLOOKUP(B692,[9]sheet1!$AC:$AC,[9]sheet1!$AF:$AF,"")</f>
        <v/>
      </c>
      <c r="BB692" s="14" t="s">
        <v>5537</v>
      </c>
      <c r="BC692" s="14" t="s">
        <v>5537</v>
      </c>
      <c r="BD692" s="14" t="str">
        <f>_xlfn.XLOOKUP(B692,'[10]cell downs 18042026 17h'!$B:$B,'[10]cell downs 18042026 17h'!$B:$B,"")</f>
        <v/>
      </c>
      <c r="BE692" s="14" t="str">
        <f>_xlfn.XLOOKUP(B692,'[11]Cells Huawei 19042026 15h'!$B:$B,'[11]Cells Huawei 19042026 15h'!$B:$B,"")</f>
        <v/>
      </c>
      <c r="BF692" s="9" t="str">
        <f>_xlfn.XLOOKUP(B692,'[12]cells down 19042026 9H40'!$B:$B,'[12]cells down 19042026 9H40'!$B:$B,"")</f>
        <v/>
      </c>
      <c r="BG692" s="9" t="s">
        <v>5537</v>
      </c>
      <c r="BH692" s="9" t="s">
        <v>318</v>
      </c>
    </row>
    <row r="693" spans="1:60" s="9" customFormat="1" x14ac:dyDescent="0.3">
      <c r="A693" s="1" t="s">
        <v>3183</v>
      </c>
      <c r="B693" s="1" t="s">
        <v>3184</v>
      </c>
      <c r="C693" s="3" t="str">
        <f>_xlfn.XLOOKUP(B693,'[1]daily break down'!$D:$D,'[1]daily break down'!$E:$E,"")</f>
        <v>Douala</v>
      </c>
      <c r="D693" s="1" t="s">
        <v>11</v>
      </c>
      <c r="E693" s="1" t="s">
        <v>757</v>
      </c>
      <c r="F693" s="3" t="s">
        <v>31</v>
      </c>
      <c r="G693" s="1" t="s">
        <v>32</v>
      </c>
      <c r="H693" s="42" t="str">
        <f>_xlfn.XLOOKUP(B693,[2]CALCULATION!$B:$B,[2]CALCULATION!$H:$H,"")</f>
        <v>ZTE</v>
      </c>
      <c r="I693" s="34">
        <v>1.5409507666230065</v>
      </c>
      <c r="J693" s="34">
        <v>1.5409507666230065</v>
      </c>
      <c r="K693" s="34">
        <v>1.5409507666230065</v>
      </c>
      <c r="L693" s="34">
        <v>1.5409507666230065</v>
      </c>
      <c r="M693" s="34">
        <v>1.5409507666230065</v>
      </c>
      <c r="N693" s="34">
        <v>1.5409507666230065</v>
      </c>
      <c r="O693" s="34">
        <v>1.5409507666230065</v>
      </c>
      <c r="P693" s="34">
        <v>1.5409507666230065</v>
      </c>
      <c r="Q693" s="34">
        <v>1.5409507666230065</v>
      </c>
      <c r="R693" s="34">
        <v>1.5409507666230065</v>
      </c>
      <c r="S693" s="35">
        <v>1.5409507666230065</v>
      </c>
      <c r="T693" s="35">
        <v>1.5409507666230065</v>
      </c>
      <c r="U693" s="35">
        <v>1.5409507666230065</v>
      </c>
      <c r="V693" s="35">
        <v>1.5409507666230065</v>
      </c>
      <c r="W693" s="35">
        <v>1.5409507666230065</v>
      </c>
      <c r="X693" s="35">
        <v>1.5409507666230065</v>
      </c>
      <c r="Y693" s="35">
        <v>1.5409507666230065</v>
      </c>
      <c r="Z693" s="35">
        <v>1.0310458775286575</v>
      </c>
      <c r="AA693" s="35">
        <v>0</v>
      </c>
      <c r="AB693" s="35">
        <v>0</v>
      </c>
      <c r="AC693" s="35">
        <v>0</v>
      </c>
      <c r="AD693" s="35">
        <v>0</v>
      </c>
      <c r="AE693" s="58" t="s">
        <v>5559</v>
      </c>
      <c r="AF693" s="58"/>
      <c r="AG693" s="57" t="str" cm="1">
        <f t="array" ref="AG693">IFERROR(_xlfn.IFS(
AI693="MPR ISSUE","PDH",
AI693="BSS Hardware Issue","BSS",
AI693="Sites strategiques, MLL, Pylone, etc.","ENVTECH",
AI693="AKTIVCO DEFAUT GE &amp; POWER Cabinet","AKTIVCO",
AI693="AKTIVCO Coupure ENEO &amp; Baisse de tension","AKTIVCO GRID ONLY",
AI693="Coupure ENEO &amp; Baisse de tension","IHS GRID ONLY",
AI693="Defaut GE &amp; POWER Cabinet","IHS",
AI693="Sharing","Partners",
AI693="Sites strategiques &amp; DataCenter","SST &amp; DC",
AI693="Exclu","Exclu",
AI693="SAT","SAT",
AI693="SPARE-ISSUE","SPARE-ISSUE",
AI693="Fiber CAmtel","TRANS_FO_CAMTEL",
AI693="Fiber AOF","Fiber AOF",
AI693="Projet OCM (HUAWEI)","TRAVAUX-HUAWEI",
AI693="Projet OCM (NOKIA)","TRAVAUX-NOKIA",
AI693="ACCESS-ISSUE","ACCESS-ISSUE",
AI693="Projet OCM (ZTE, NOKIA, autres projets)","TRAVAUX OCM",
AI693="No root CAuse","No root cause",
AI693="ODU HS","PDH",
AI693="IP &amp; VLAN","PDH",
AI693="Warehouse HUAWEI","SPARE-ISSUE",
AI693="SPARE-HS","SPARE-ISSUE",
AI693="Power Telco","BSS",AI693="no impacts","no impacts"
),"")</f>
        <v>Exclu</v>
      </c>
      <c r="AH693" s="57" t="str" cm="1">
        <f t="array" ref="AH693">IFERROR(_xlfn.IFS(
AI693="MPR ISSUE","TX ISSUE",
AI693="BSS Hardware Issue","RAN ISSUE",
AI693="Sites strategiques, MLL, Pylone, etc.","ENVTECH",
AI693="AKTIVCO DEFAUT GE &amp; POWER Cabinet","POWER ISSUE",
AI693="AKTIVCO Coupure ENEO &amp; Baisse de tension","POWER ISSUE",
AI693="Coupure ENEO &amp; Baisse de tension","POWER ISSUE",
AI693="Defaut GE &amp; POWER Cabinet","POWER ISSUE",
AI693="Sharing","POWER ISSUE",
AI693="Sites strategiques &amp; DataCenter","POWER ISSUE",
AI693="Exclu","Exclu",
AI693="SAT","TX ISSUE",
AI693="SPARE-ISSUE","SPARE-ISSUE",
AI693="Fiber CAmtel","TX ISSUE",
AI693="Fiber AOF","TX ISSUE",
AI693="Projet OCM (HUAWEI)","TRAVAUX-HUAWEI",
AI693="Projet OCM (NOKIA)","TRAVAUX -NOKIA",
AI693="ACCESS-ISSUE","ACCESS-ISSUE",
AI693="Projet OCM (ZTE, NOKIA, autres projets)","TRAVAUX OCM",
AI693="No root CAuse","No root cause",
AI693="ODU HS","TX ISSUE",
AI693="IP &amp; VLAN","TX ISSUE",
AI693="Warehouse HUAWEI","SPARE-ISSUE",
AI693="SPARE-HS","SPARE-ISSUE",
AI693="Power Telco","RAN ISSUE",AI693="no impacts","no impacts"
),"")</f>
        <v>Exclu</v>
      </c>
      <c r="AI693" s="85" t="s">
        <v>5559</v>
      </c>
      <c r="AJ693" s="57" t="str" cm="1">
        <f t="array" ref="AJ693">IFERROR(_xlfn.IFS(
AI693="MPR ISSUE","ACTIVE",
AI693="BSS Hardware Issue","ACTIVE",
AI693="Sites strategiques, MLL, Pylone, etc.","PASSIVE",
AI693="AKTIVCO DEFAUT GE &amp; POWER Cabinet","PASSIVE",
AI693="AKTIVCO Coupure ENEO &amp; Baisse de tension","PASSIVE",
AI693="Coupure ENEO &amp; Baisse de tension","PASSIVE",
AI693="Defaut GE &amp; POWER Cabinet","PASSIVE",
AI693="Sharing","PASSIVE",
AI693="Sites strategiques &amp; DataCenter","PASSIVE",
AI693="Exclu","Exclu",
AI693="SAT","ACTIVE",
AI693="SPARE-ISSUE","SPARE-ISSUE",
AI693="Fiber CAmtel","ACTIVE",
AI693="Fiber AOF","ACTIVE",
AI693="Projet OCM (HUAWEI)","PLANNED WORKS",
AI693="Projet OCM (NOKIA)","PLANNED WORKS",
AI693="ACCESS-ISSUE","ACCESS-ISSUE",
AI693="Projet OCM (ZTE, NOKIA, autres projets)","PLANNED WORKS",
AI693="No root CAuse","No root cause",
AI693="ODU HS","ACTIVE",
AI693="IP &amp; VLAN","ACTIVE",
AI693="Warehouse HUAWEI","SPARE-ISSUE",
AI693="SPARE-HS","SPARE-ISSUE",
AI693="Power Telco","ACTIVE", AI693="no impacts","no impacts"
),"")</f>
        <v>Exclu</v>
      </c>
      <c r="AK693" s="23" t="s">
        <v>5537</v>
      </c>
      <c r="AL693" s="23" t="str">
        <f t="shared" si="21"/>
        <v>LIT_041</v>
      </c>
      <c r="AN693" s="9" t="s">
        <v>5537</v>
      </c>
      <c r="AO693" s="23" t="str">
        <f>_xlfn.XLOOKUP(B693,'INCIDENT-05-03-2026'!E:E,'INCIDENT-05-03-2026'!F:F,"")</f>
        <v/>
      </c>
      <c r="AP693" s="7" t="s">
        <v>5537</v>
      </c>
      <c r="AQ693" s="6"/>
      <c r="AR693" s="7"/>
      <c r="AS693" s="3" t="str">
        <f>_xlfn.XLOOKUP(B693,'[3]tt num | region | site id'!$C:$C,'[3]tt num | region | site id'!$Q:$Q,"")</f>
        <v/>
      </c>
      <c r="AT693" s="24" t="str">
        <f>_xlfn.XLOOKUP(B693,'[4]Cells Huawei 03052026 12h'!$B:$B,'[4]Cells Huawei 03052026 12h'!$T:$T,"")</f>
        <v/>
      </c>
      <c r="AU693" s="24" t="str">
        <f>_xlfn.XLOOKUP(B693,'[5]cells down 02052026 8h50'!$B:$B,'[5]cells down 02052026 8h50'!$R:$R,"")</f>
        <v/>
      </c>
      <c r="AV693" s="24" t="str">
        <f>_xlfn.XLOOKUP(B693,'[5]cells down 02052026 13h50'!$B:$B,'[5]cells down 02052026 13h50'!$R:$R,"")</f>
        <v/>
      </c>
      <c r="AW693" s="24" t="str">
        <f>_xlfn.XLOOKUP(B693,'[5]cells down 02052026 13h50'!$B:$B,'[5]cells down 02052026 13h50'!$R:$R,"")</f>
        <v/>
      </c>
      <c r="AX693" s="24" t="str">
        <f>_xlfn.XLOOKUP(B693,'[6]cell downs 03052026 8h40 '!$B:$B,'[6]cell downs 03052026 8h40 '!$R:$R,"")</f>
        <v/>
      </c>
      <c r="AY693" s="24" t="str">
        <f>_xlfn.XLOOKUP(B693,'[7]ALL SITES DOWN'!$D:$D,'[7]ALL SITES DOWN'!$J:$J,"")</f>
        <v/>
      </c>
      <c r="AZ693" s="24" t="str">
        <f>_xlfn.XLOOKUP(B693,'[8]ALL SITES DOWN'!$D:$D,'[8]ALL SITES DOWN'!$J:$J,"")</f>
        <v/>
      </c>
      <c r="BA693" s="9" t="str">
        <f>_xlfn.XLOOKUP(B693,[9]sheet1!$AC:$AC,[9]sheet1!$AF:$AF,"")</f>
        <v/>
      </c>
      <c r="BB693" s="14" t="s">
        <v>5537</v>
      </c>
      <c r="BC693" s="14" t="s">
        <v>5537</v>
      </c>
      <c r="BD693" s="14" t="str">
        <f>_xlfn.XLOOKUP(B693,'[10]cell downs 18042026 17h'!$B:$B,'[10]cell downs 18042026 17h'!$B:$B,"")</f>
        <v/>
      </c>
      <c r="BE693" s="14" t="str">
        <f>_xlfn.XLOOKUP(B693,'[11]Cells Huawei 19042026 15h'!$B:$B,'[11]Cells Huawei 19042026 15h'!$B:$B,"")</f>
        <v/>
      </c>
      <c r="BF693" s="9" t="str">
        <f>_xlfn.XLOOKUP(B693,'[12]cells down 19042026 9H40'!$B:$B,'[12]cells down 19042026 9H40'!$B:$B,"")</f>
        <v>LIT_041</v>
      </c>
      <c r="BG693" s="9" t="s">
        <v>3184</v>
      </c>
      <c r="BH693" s="9" t="s">
        <v>318</v>
      </c>
    </row>
    <row r="694" spans="1:60" s="9" customFormat="1" x14ac:dyDescent="0.3">
      <c r="A694" s="1" t="s">
        <v>57</v>
      </c>
      <c r="B694" s="8" t="s">
        <v>58</v>
      </c>
      <c r="C694" s="3" t="str">
        <f>_xlfn.XLOOKUP(B694,'[1]daily break down'!$D:$D,'[1]daily break down'!$E:$E,"")</f>
        <v>Yaounde</v>
      </c>
      <c r="D694" s="1" t="s">
        <v>18</v>
      </c>
      <c r="E694" s="1" t="s">
        <v>5530</v>
      </c>
      <c r="F694" s="3" t="s">
        <v>37</v>
      </c>
      <c r="G694" s="1" t="s">
        <v>38</v>
      </c>
      <c r="H694" s="42" t="str">
        <f>_xlfn.XLOOKUP(B694,[2]CALCULATION!$B:$B,[2]CALCULATION!$H:$H,"")</f>
        <v>ZTE</v>
      </c>
      <c r="I694" s="34">
        <v>0</v>
      </c>
      <c r="J694" s="34">
        <v>0</v>
      </c>
      <c r="K694" s="34">
        <v>0</v>
      </c>
      <c r="L694" s="34">
        <v>2.9179793284308273</v>
      </c>
      <c r="M694" s="34">
        <v>0</v>
      </c>
      <c r="N694" s="34">
        <v>0</v>
      </c>
      <c r="O694" s="34">
        <v>9.5417668998068767E-3</v>
      </c>
      <c r="P694" s="34">
        <v>2.9917095421949425</v>
      </c>
      <c r="Q694" s="34">
        <v>15.80209341015258</v>
      </c>
      <c r="R694" s="34">
        <v>0</v>
      </c>
      <c r="S694" s="35">
        <v>0</v>
      </c>
      <c r="T694" s="35">
        <v>0</v>
      </c>
      <c r="U694" s="35">
        <v>3.3558840063578486</v>
      </c>
      <c r="V694" s="35">
        <v>0</v>
      </c>
      <c r="W694" s="35">
        <v>0</v>
      </c>
      <c r="X694" s="35">
        <v>0</v>
      </c>
      <c r="Y694" s="35">
        <v>1.5368843687666398</v>
      </c>
      <c r="Z694" s="35">
        <v>0</v>
      </c>
      <c r="AA694" s="35">
        <v>0</v>
      </c>
      <c r="AB694" s="35">
        <v>0</v>
      </c>
      <c r="AC694" s="35">
        <v>0</v>
      </c>
      <c r="AD694" s="35">
        <v>0</v>
      </c>
      <c r="AE694" s="58" t="s">
        <v>5560</v>
      </c>
      <c r="AF694" s="58"/>
      <c r="AG694" s="57" t="str" cm="1">
        <f t="array" ref="AG694">IFERROR(_xlfn.IFS(
AI694="MPR ISSUE","PDH",
AI694="BSS Hardware Issue","BSS",
AI694="Sites strategiques, MLL, Pylone, etc.","ENVTECH",
AI694="AKTIVCO DEFAUT GE &amp; POWER Cabinet","AKTIVCO",
AI694="AKTIVCO Coupure ENEO &amp; Baisse de tension","AKTIVCO GRID ONLY",
AI694="Coupure ENEO &amp; Baisse de tension","IHS GRID ONLY",
AI694="Defaut GE &amp; POWER Cabinet","IHS",
AI694="Sharing","Partners",
AI694="Sites strategiques &amp; DataCenter","SST &amp; DC",
AI694="Exclu","Exclu",
AI694="SAT","SAT",
AI694="SPARE-ISSUE","SPARE-ISSUE",
AI694="Fiber CAmtel","TRANS_FO_CAMTEL",
AI694="Fiber AOF","Fiber AOF",
AI694="Projet OCM (HUAWEI)","TRAVAUX-HUAWEI",
AI694="Projet OCM (NOKIA)","TRAVAUX-NOKIA",
AI694="ACCESS-ISSUE","ACCESS-ISSUE",
AI694="Projet OCM (ZTE, NOKIA, autres projets)","TRAVAUX OCM",
AI694="No root CAuse","No root cause",
AI694="ODU HS","PDH",
AI694="IP &amp; VLAN","PDH",
AI694="Warehouse HUAWEI","SPARE-ISSUE",
AI694="SPARE-HS","SPARE-ISSUE",
AI694="Power Telco","BSS",AI694="no impacts","no impacts"
),"")</f>
        <v>no impacts</v>
      </c>
      <c r="AH694" s="57" t="str" cm="1">
        <f t="array" ref="AH694">IFERROR(_xlfn.IFS(
AI694="MPR ISSUE","TX ISSUE",
AI694="BSS Hardware Issue","RAN ISSUE",
AI694="Sites strategiques, MLL, Pylone, etc.","ENVTECH",
AI694="AKTIVCO DEFAUT GE &amp; POWER Cabinet","POWER ISSUE",
AI694="AKTIVCO Coupure ENEO &amp; Baisse de tension","POWER ISSUE",
AI694="Coupure ENEO &amp; Baisse de tension","POWER ISSUE",
AI694="Defaut GE &amp; POWER Cabinet","POWER ISSUE",
AI694="Sharing","POWER ISSUE",
AI694="Sites strategiques &amp; DataCenter","POWER ISSUE",
AI694="Exclu","Exclu",
AI694="SAT","TX ISSUE",
AI694="SPARE-ISSUE","SPARE-ISSUE",
AI694="Fiber CAmtel","TX ISSUE",
AI694="Fiber AOF","TX ISSUE",
AI694="Projet OCM (HUAWEI)","TRAVAUX-HUAWEI",
AI694="Projet OCM (NOKIA)","TRAVAUX -NOKIA",
AI694="ACCESS-ISSUE","ACCESS-ISSUE",
AI694="Projet OCM (ZTE, NOKIA, autres projets)","TRAVAUX OCM",
AI694="No root CAuse","No root cause",
AI694="ODU HS","TX ISSUE",
AI694="IP &amp; VLAN","TX ISSUE",
AI694="Warehouse HUAWEI","SPARE-ISSUE",
AI694="SPARE-HS","SPARE-ISSUE",
AI694="Power Telco","RAN ISSUE",AI694="no impacts","no impacts"
),"")</f>
        <v>no impacts</v>
      </c>
      <c r="AI694" s="85" t="s">
        <v>5998</v>
      </c>
      <c r="AJ694" s="57" t="str" cm="1">
        <f t="array" ref="AJ694">IFERROR(_xlfn.IFS(
AI694="MPR ISSUE","ACTIVE",
AI694="BSS Hardware Issue","ACTIVE",
AI694="Sites strategiques, MLL, Pylone, etc.","PASSIVE",
AI694="AKTIVCO DEFAUT GE &amp; POWER Cabinet","PASSIVE",
AI694="AKTIVCO Coupure ENEO &amp; Baisse de tension","PASSIVE",
AI694="Coupure ENEO &amp; Baisse de tension","PASSIVE",
AI694="Defaut GE &amp; POWER Cabinet","PASSIVE",
AI694="Sharing","PASSIVE",
AI694="Sites strategiques &amp; DataCenter","PASSIVE",
AI694="Exclu","Exclu",
AI694="SAT","ACTIVE",
AI694="SPARE-ISSUE","SPARE-ISSUE",
AI694="Fiber CAmtel","ACTIVE",
AI694="Fiber AOF","ACTIVE",
AI694="Projet OCM (HUAWEI)","PLANNED WORKS",
AI694="Projet OCM (NOKIA)","PLANNED WORKS",
AI694="ACCESS-ISSUE","ACCESS-ISSUE",
AI694="Projet OCM (ZTE, NOKIA, autres projets)","PLANNED WORKS",
AI694="No root CAuse","No root cause",
AI694="ODU HS","ACTIVE",
AI694="IP &amp; VLAN","ACTIVE",
AI694="Warehouse HUAWEI","SPARE-ISSUE",
AI694="SPARE-HS","SPARE-ISSUE",
AI694="Power Telco","ACTIVE", AI694="no impacts","no impacts"
),"")</f>
        <v>no impacts</v>
      </c>
      <c r="AK694" s="23" t="s">
        <v>5537</v>
      </c>
      <c r="AL694" s="23" t="str">
        <f t="shared" si="21"/>
        <v>CTR_725</v>
      </c>
      <c r="AN694" s="9" t="s">
        <v>5537</v>
      </c>
      <c r="AO694" s="23" t="str">
        <f>_xlfn.XLOOKUP(B694,'INCIDENT-05-03-2026'!E:E,'INCIDENT-05-03-2026'!F:F,"")</f>
        <v/>
      </c>
      <c r="AP694" s="7" t="s">
        <v>5537</v>
      </c>
      <c r="AQ694" s="6"/>
      <c r="AR694" s="7"/>
      <c r="AS694" s="3" t="str">
        <f>_xlfn.XLOOKUP(B694,'[3]tt num | region | site id'!$C:$C,'[3]tt num | region | site id'!$Q:$Q,"")</f>
        <v/>
      </c>
      <c r="AT694" s="24" t="str">
        <f>_xlfn.XLOOKUP(B694,'[4]Cells Huawei 03052026 12h'!$B:$B,'[4]Cells Huawei 03052026 12h'!$T:$T,"")</f>
        <v/>
      </c>
      <c r="AU694" s="24" t="str">
        <f>_xlfn.XLOOKUP(B694,'[5]cells down 02052026 8h50'!$B:$B,'[5]cells down 02052026 8h50'!$R:$R,"")</f>
        <v/>
      </c>
      <c r="AV694" s="24" t="str">
        <f>_xlfn.XLOOKUP(B694,'[5]cells down 02052026 13h50'!$B:$B,'[5]cells down 02052026 13h50'!$R:$R,"")</f>
        <v/>
      </c>
      <c r="AW694" s="24" t="str">
        <f>_xlfn.XLOOKUP(B694,'[5]cells down 02052026 13h50'!$B:$B,'[5]cells down 02052026 13h50'!$R:$R,"")</f>
        <v/>
      </c>
      <c r="AX694" s="24" t="str">
        <f>_xlfn.XLOOKUP(B694,'[6]cell downs 03052026 8h40 '!$B:$B,'[6]cell downs 03052026 8h40 '!$R:$R,"")</f>
        <v/>
      </c>
      <c r="AY694" s="24" t="str">
        <f>_xlfn.XLOOKUP(B694,'[7]ALL SITES DOWN'!$D:$D,'[7]ALL SITES DOWN'!$J:$J,"")</f>
        <v/>
      </c>
      <c r="AZ694" s="24" t="str">
        <f>_xlfn.XLOOKUP(B694,'[8]ALL SITES DOWN'!$D:$D,'[8]ALL SITES DOWN'!$J:$J,"")</f>
        <v/>
      </c>
      <c r="BA694" s="9" t="str">
        <f>_xlfn.XLOOKUP(B694,[9]sheet1!$AC:$AC,[9]sheet1!$AF:$AF,"")</f>
        <v/>
      </c>
      <c r="BB694" s="14" t="s">
        <v>5537</v>
      </c>
      <c r="BC694" s="14" t="s">
        <v>5537</v>
      </c>
      <c r="BD694" s="14" t="str">
        <f>_xlfn.XLOOKUP(B694,'[10]cell downs 18042026 17h'!$B:$B,'[10]cell downs 18042026 17h'!$B:$B,"")</f>
        <v/>
      </c>
      <c r="BE694" s="14" t="str">
        <f>_xlfn.XLOOKUP(B694,'[11]Cells Huawei 19042026 15h'!$B:$B,'[11]Cells Huawei 19042026 15h'!$B:$B,"")</f>
        <v/>
      </c>
      <c r="BF694" s="9" t="str">
        <f>_xlfn.XLOOKUP(B694,'[12]cells down 19042026 9H40'!$B:$B,'[12]cells down 19042026 9H40'!$B:$B,"")</f>
        <v/>
      </c>
      <c r="BG694" s="9" t="s">
        <v>5537</v>
      </c>
      <c r="BH694" s="9" t="s">
        <v>66</v>
      </c>
    </row>
    <row r="695" spans="1:60" s="9" customFormat="1" x14ac:dyDescent="0.3">
      <c r="A695" s="1" t="s">
        <v>1495</v>
      </c>
      <c r="B695" s="8" t="s">
        <v>1496</v>
      </c>
      <c r="C695" s="3" t="str">
        <f>_xlfn.XLOOKUP(B695,'[1]daily break down'!$D:$D,'[1]daily break down'!$E:$E,"")</f>
        <v>NORD-OUEST</v>
      </c>
      <c r="D695" s="1" t="s">
        <v>21</v>
      </c>
      <c r="E695" s="1" t="s">
        <v>188</v>
      </c>
      <c r="F695" s="3" t="s">
        <v>51</v>
      </c>
      <c r="G695" s="1" t="s">
        <v>1495</v>
      </c>
      <c r="H695" s="40" t="str">
        <f>_xlfn.XLOOKUP(B695,[2]CALCULATION!$B:$B,[2]CALCULATION!$H:$H,"")</f>
        <v>Huawei</v>
      </c>
      <c r="I695" s="34">
        <v>0</v>
      </c>
      <c r="J695" s="34">
        <v>0</v>
      </c>
      <c r="K695" s="34">
        <v>0</v>
      </c>
      <c r="L695" s="34">
        <v>0</v>
      </c>
      <c r="M695" s="34">
        <v>0</v>
      </c>
      <c r="N695" s="34">
        <v>0</v>
      </c>
      <c r="O695" s="34">
        <v>0</v>
      </c>
      <c r="P695" s="34">
        <v>0</v>
      </c>
      <c r="Q695" s="34">
        <v>0</v>
      </c>
      <c r="R695" s="34">
        <v>0</v>
      </c>
      <c r="S695" s="35">
        <v>0</v>
      </c>
      <c r="T695" s="35">
        <v>0</v>
      </c>
      <c r="U695" s="35">
        <v>0</v>
      </c>
      <c r="V695" s="35">
        <v>7.8193798814609359</v>
      </c>
      <c r="W695" s="35">
        <v>0</v>
      </c>
      <c r="X695" s="35">
        <v>0</v>
      </c>
      <c r="Y695" s="35">
        <v>1.5169625862861089</v>
      </c>
      <c r="Z695" s="35">
        <v>0</v>
      </c>
      <c r="AA695" s="35">
        <v>0</v>
      </c>
      <c r="AB695" s="35">
        <v>0</v>
      </c>
      <c r="AC695" s="35">
        <v>0</v>
      </c>
      <c r="AD695" s="35">
        <v>0</v>
      </c>
      <c r="AE695" s="58" t="s">
        <v>5603</v>
      </c>
      <c r="AF695" s="58"/>
      <c r="AG695" s="57" t="str" cm="1">
        <f t="array" ref="AG695">IFERROR(_xlfn.IFS(
AI695="MPR ISSUE","PDH",
AI695="BSS Hardware Issue","BSS",
AI695="Sites strategiques, MLL, Pylone, etc.","ENVTECH",
AI695="AKTIVCO DEFAUT GE &amp; POWER Cabinet","AKTIVCO",
AI695="AKTIVCO Coupure ENEO &amp; Baisse de tension","AKTIVCO GRID ONLY",
AI695="Coupure ENEO &amp; Baisse de tension","IHS GRID ONLY",
AI695="Defaut GE &amp; POWER Cabinet","IHS",
AI695="Sharing","Partners",
AI695="Sites strategiques &amp; DataCenter","SST &amp; DC",
AI695="Exclu","Exclu",
AI695="SAT","SAT",
AI695="SPARE-ISSUE","SPARE-ISSUE",
AI695="Fiber CAmtel","TRANS_FO_CAMTEL",
AI695="Fiber AOF","Fiber AOF",
AI695="Projet OCM (HUAWEI)","TRAVAUX-HUAWEI",
AI695="Projet OCM (NOKIA)","TRAVAUX-NOKIA",
AI695="ACCESS-ISSUE","ACCESS-ISSUE",
AI695="Projet OCM (ZTE, NOKIA, autres projets)","TRAVAUX OCM",
AI695="No root CAuse","No root cause",
AI695="ODU HS","PDH",
AI695="IP &amp; VLAN","PDH",
AI695="Warehouse HUAWEI","SPARE-ISSUE",
AI695="SPARE-HS","SPARE-ISSUE",
AI695="Power Telco","BSS",AI695="no impacts","no impacts"
),"")</f>
        <v>AKTIVCO</v>
      </c>
      <c r="AH695" s="57" t="str" cm="1">
        <f t="array" ref="AH695">IFERROR(_xlfn.IFS(
AI695="MPR ISSUE","TX ISSUE",
AI695="BSS Hardware Issue","RAN ISSUE",
AI695="Sites strategiques, MLL, Pylone, etc.","ENVTECH",
AI695="AKTIVCO DEFAUT GE &amp; POWER Cabinet","POWER ISSUE",
AI695="AKTIVCO Coupure ENEO &amp; Baisse de tension","POWER ISSUE",
AI695="Coupure ENEO &amp; Baisse de tension","POWER ISSUE",
AI695="Defaut GE &amp; POWER Cabinet","POWER ISSUE",
AI695="Sharing","POWER ISSUE",
AI695="Sites strategiques &amp; DataCenter","POWER ISSUE",
AI695="Exclu","Exclu",
AI695="SAT","TX ISSUE",
AI695="SPARE-ISSUE","SPARE-ISSUE",
AI695="Fiber CAmtel","TX ISSUE",
AI695="Fiber AOF","TX ISSUE",
AI695="Projet OCM (HUAWEI)","TRAVAUX-HUAWEI",
AI695="Projet OCM (NOKIA)","TRAVAUX -NOKIA",
AI695="ACCESS-ISSUE","ACCESS-ISSUE",
AI695="Projet OCM (ZTE, NOKIA, autres projets)","TRAVAUX OCM",
AI695="No root CAuse","No root cause",
AI695="ODU HS","TX ISSUE",
AI695="IP &amp; VLAN","TX ISSUE",
AI695="Warehouse HUAWEI","SPARE-ISSUE",
AI695="SPARE-HS","SPARE-ISSUE",
AI695="Power Telco","RAN ISSUE",AI695="no impacts","no impacts"
),"")</f>
        <v>POWER ISSUE</v>
      </c>
      <c r="AI695" s="85" t="s">
        <v>5325</v>
      </c>
      <c r="AJ695" s="57" t="str" cm="1">
        <f t="array" ref="AJ695">IFERROR(_xlfn.IFS(
AI695="MPR ISSUE","ACTIVE",
AI695="BSS Hardware Issue","ACTIVE",
AI695="Sites strategiques, MLL, Pylone, etc.","PASSIVE",
AI695="AKTIVCO DEFAUT GE &amp; POWER Cabinet","PASSIVE",
AI695="AKTIVCO Coupure ENEO &amp; Baisse de tension","PASSIVE",
AI695="Coupure ENEO &amp; Baisse de tension","PASSIVE",
AI695="Defaut GE &amp; POWER Cabinet","PASSIVE",
AI695="Sharing","PASSIVE",
AI695="Sites strategiques &amp; DataCenter","PASSIVE",
AI695="Exclu","Exclu",
AI695="SAT","ACTIVE",
AI695="SPARE-ISSUE","SPARE-ISSUE",
AI695="Fiber CAmtel","ACTIVE",
AI695="Fiber AOF","ACTIVE",
AI695="Projet OCM (HUAWEI)","PLANNED WORKS",
AI695="Projet OCM (NOKIA)","PLANNED WORKS",
AI695="ACCESS-ISSUE","ACCESS-ISSUE",
AI695="Projet OCM (ZTE, NOKIA, autres projets)","PLANNED WORKS",
AI695="No root CAuse","No root cause",
AI695="ODU HS","ACTIVE",
AI695="IP &amp; VLAN","ACTIVE",
AI695="Warehouse HUAWEI","SPARE-ISSUE",
AI695="SPARE-HS","SPARE-ISSUE",
AI695="Power Telco","ACTIVE", AI695="no impacts","no impacts"
),"")</f>
        <v>PASSIVE</v>
      </c>
      <c r="AK695" s="23" t="s">
        <v>5734</v>
      </c>
      <c r="AL695" s="23" t="str">
        <f t="shared" si="21"/>
        <v>NRO_037</v>
      </c>
      <c r="AN695" s="9" t="s">
        <v>5537</v>
      </c>
      <c r="AO695" s="23" t="str">
        <f>_xlfn.XLOOKUP(B695,'INCIDENT-05-03-2026'!E:E,'INCIDENT-05-03-2026'!F:F,"")</f>
        <v/>
      </c>
      <c r="AP695" s="7" t="s">
        <v>5537</v>
      </c>
      <c r="AQ695" s="6"/>
      <c r="AR695" s="7"/>
      <c r="AS695" s="3" t="str">
        <f>_xlfn.XLOOKUP(B695,'[3]tt num | region | site id'!$C:$C,'[3]tt num | region | site id'!$Q:$Q,"")</f>
        <v/>
      </c>
      <c r="AT695" s="24" t="str">
        <f>_xlfn.XLOOKUP(B695,'[4]Cells Huawei 03052026 12h'!$B:$B,'[4]Cells Huawei 03052026 12h'!$T:$T,"")</f>
        <v/>
      </c>
      <c r="AU695" s="24" t="str">
        <f>_xlfn.XLOOKUP(B695,'[5]cells down 02052026 8h50'!$B:$B,'[5]cells down 02052026 8h50'!$R:$R,"")</f>
        <v/>
      </c>
      <c r="AV695" s="24" t="str">
        <f>_xlfn.XLOOKUP(B695,'[5]cells down 02052026 13h50'!$B:$B,'[5]cells down 02052026 13h50'!$R:$R,"")</f>
        <v/>
      </c>
      <c r="AW695" s="24" t="str">
        <f>_xlfn.XLOOKUP(B695,'[5]cells down 02052026 13h50'!$B:$B,'[5]cells down 02052026 13h50'!$R:$R,"")</f>
        <v/>
      </c>
      <c r="AX695" s="24" t="str">
        <f>_xlfn.XLOOKUP(B695,'[6]cell downs 03052026 8h40 '!$B:$B,'[6]cell downs 03052026 8h40 '!$R:$R,"")</f>
        <v/>
      </c>
      <c r="AY695" s="24" t="str">
        <f>_xlfn.XLOOKUP(B695,'[7]ALL SITES DOWN'!$D:$D,'[7]ALL SITES DOWN'!$J:$J,"")</f>
        <v>(05/03/2026 com ran 17h): 03.05.2026 CAMUSAT: unknown / Our FME is checking the power status with the level 0</v>
      </c>
      <c r="AZ695" s="24" t="str">
        <f>_xlfn.XLOOKUP(B695,'[8]ALL SITES DOWN'!$D:$D,'[8]ALL SITES DOWN'!$J:$J,"")</f>
        <v/>
      </c>
      <c r="BA695" s="9" t="str">
        <f>_xlfn.XLOOKUP(B695,[9]sheet1!$AC:$AC,[9]sheet1!$AF:$AF,"")</f>
        <v/>
      </c>
      <c r="BB695" s="14" t="s">
        <v>5537</v>
      </c>
      <c r="BC695" s="14" t="s">
        <v>5537</v>
      </c>
      <c r="BD695" s="14" t="str">
        <f>_xlfn.XLOOKUP(B695,'[10]cell downs 18042026 17h'!$B:$B,'[10]cell downs 18042026 17h'!$B:$B,"")</f>
        <v/>
      </c>
      <c r="BE695" s="14" t="str">
        <f>_xlfn.XLOOKUP(B695,'[11]Cells Huawei 19042026 15h'!$B:$B,'[11]Cells Huawei 19042026 15h'!$B:$B,"")</f>
        <v>NRO_037</v>
      </c>
      <c r="BF695" s="9" t="str">
        <f>_xlfn.XLOOKUP(B695,'[12]cells down 19042026 9H40'!$B:$B,'[12]cells down 19042026 9H40'!$B:$B,"")</f>
        <v/>
      </c>
      <c r="BG695" s="9" t="s">
        <v>5537</v>
      </c>
      <c r="BH695" s="9" t="s">
        <v>12</v>
      </c>
    </row>
    <row r="696" spans="1:60" s="9" customFormat="1" x14ac:dyDescent="0.3">
      <c r="A696" s="1" t="s">
        <v>2003</v>
      </c>
      <c r="B696" s="8" t="s">
        <v>2004</v>
      </c>
      <c r="C696" s="3" t="str">
        <f>_xlfn.XLOOKUP(B696,'[1]daily break down'!$D:$D,'[1]daily break down'!$E:$E,"")</f>
        <v>Ngaoundere</v>
      </c>
      <c r="D696" s="1" t="s">
        <v>11</v>
      </c>
      <c r="E696" s="1" t="s">
        <v>12</v>
      </c>
      <c r="F696" s="3" t="s">
        <v>90</v>
      </c>
      <c r="G696" s="1" t="s">
        <v>91</v>
      </c>
      <c r="H696" s="40" t="str">
        <f>_xlfn.XLOOKUP(B696,[2]CALCULATION!$B:$B,[2]CALCULATION!$H:$H,"")</f>
        <v>Huawei</v>
      </c>
      <c r="I696" s="34">
        <v>0</v>
      </c>
      <c r="J696" s="34">
        <v>2.2704946451960857</v>
      </c>
      <c r="K696" s="34">
        <v>29.627899627032843</v>
      </c>
      <c r="L696" s="34">
        <v>0</v>
      </c>
      <c r="M696" s="34">
        <v>0</v>
      </c>
      <c r="N696" s="34">
        <v>0</v>
      </c>
      <c r="O696" s="34">
        <v>0</v>
      </c>
      <c r="P696" s="34">
        <v>0</v>
      </c>
      <c r="Q696" s="34">
        <v>0</v>
      </c>
      <c r="R696" s="34">
        <v>0</v>
      </c>
      <c r="S696" s="35">
        <v>0.5940329535175054</v>
      </c>
      <c r="T696" s="35">
        <v>4.8743982444575709</v>
      </c>
      <c r="U696" s="35">
        <v>0</v>
      </c>
      <c r="V696" s="35">
        <v>0.93464727922313251</v>
      </c>
      <c r="W696" s="35">
        <v>4.8743982444575709</v>
      </c>
      <c r="X696" s="35">
        <v>0.1712880921602703</v>
      </c>
      <c r="Y696" s="35">
        <v>1.4607820895863117</v>
      </c>
      <c r="Z696" s="35">
        <v>0.12529142517970623</v>
      </c>
      <c r="AA696" s="35">
        <v>0</v>
      </c>
      <c r="AB696" s="35">
        <v>0</v>
      </c>
      <c r="AC696" s="35">
        <v>0</v>
      </c>
      <c r="AD696" s="35">
        <v>0</v>
      </c>
      <c r="AE696" s="58" t="s">
        <v>5560</v>
      </c>
      <c r="AF696" s="58"/>
      <c r="AG696" s="57" t="str" cm="1">
        <f t="array" ref="AG696">IFERROR(_xlfn.IFS(
AI696="MPR ISSUE","PDH",
AI696="BSS Hardware Issue","BSS",
AI696="Sites strategiques, MLL, Pylone, etc.","ENVTECH",
AI696="AKTIVCO DEFAUT GE &amp; POWER Cabinet","AKTIVCO",
AI696="AKTIVCO Coupure ENEO &amp; Baisse de tension","AKTIVCO GRID ONLY",
AI696="Coupure ENEO &amp; Baisse de tension","IHS GRID ONLY",
AI696="Defaut GE &amp; POWER Cabinet","IHS",
AI696="Sharing","Partners",
AI696="Sites strategiques &amp; DataCenter","SST &amp; DC",
AI696="Exclu","Exclu",
AI696="SAT","SAT",
AI696="SPARE-ISSUE","SPARE-ISSUE",
AI696="Fiber CAmtel","TRANS_FO_CAMTEL",
AI696="Fiber AOF","Fiber AOF",
AI696="Projet OCM (HUAWEI)","TRAVAUX-HUAWEI",
AI696="Projet OCM (NOKIA)","TRAVAUX-NOKIA",
AI696="ACCESS-ISSUE","ACCESS-ISSUE",
AI696="Projet OCM (ZTE, NOKIA, autres projets)","TRAVAUX OCM",
AI696="No root CAuse","No root cause",
AI696="ODU HS","PDH",
AI696="IP &amp; VLAN","PDH",
AI696="Warehouse HUAWEI","SPARE-ISSUE",
AI696="SPARE-HS","SPARE-ISSUE",
AI696="Power Telco","BSS",AI696="no impacts","no impacts"
),"")</f>
        <v>no impacts</v>
      </c>
      <c r="AH696" s="57" t="str" cm="1">
        <f t="array" ref="AH696">IFERROR(_xlfn.IFS(
AI696="MPR ISSUE","TX ISSUE",
AI696="BSS Hardware Issue","RAN ISSUE",
AI696="Sites strategiques, MLL, Pylone, etc.","ENVTECH",
AI696="AKTIVCO DEFAUT GE &amp; POWER Cabinet","POWER ISSUE",
AI696="AKTIVCO Coupure ENEO &amp; Baisse de tension","POWER ISSUE",
AI696="Coupure ENEO &amp; Baisse de tension","POWER ISSUE",
AI696="Defaut GE &amp; POWER Cabinet","POWER ISSUE",
AI696="Sharing","POWER ISSUE",
AI696="Sites strategiques &amp; DataCenter","POWER ISSUE",
AI696="Exclu","Exclu",
AI696="SAT","TX ISSUE",
AI696="SPARE-ISSUE","SPARE-ISSUE",
AI696="Fiber CAmtel","TX ISSUE",
AI696="Fiber AOF","TX ISSUE",
AI696="Projet OCM (HUAWEI)","TRAVAUX-HUAWEI",
AI696="Projet OCM (NOKIA)","TRAVAUX -NOKIA",
AI696="ACCESS-ISSUE","ACCESS-ISSUE",
AI696="Projet OCM (ZTE, NOKIA, autres projets)","TRAVAUX OCM",
AI696="No root CAuse","No root cause",
AI696="ODU HS","TX ISSUE",
AI696="IP &amp; VLAN","TX ISSUE",
AI696="Warehouse HUAWEI","SPARE-ISSUE",
AI696="SPARE-HS","SPARE-ISSUE",
AI696="Power Telco","RAN ISSUE",AI696="no impacts","no impacts"
),"")</f>
        <v>no impacts</v>
      </c>
      <c r="AI696" s="85" t="s">
        <v>5998</v>
      </c>
      <c r="AJ696" s="57" t="str" cm="1">
        <f t="array" ref="AJ696">IFERROR(_xlfn.IFS(
AI696="MPR ISSUE","ACTIVE",
AI696="BSS Hardware Issue","ACTIVE",
AI696="Sites strategiques, MLL, Pylone, etc.","PASSIVE",
AI696="AKTIVCO DEFAUT GE &amp; POWER Cabinet","PASSIVE",
AI696="AKTIVCO Coupure ENEO &amp; Baisse de tension","PASSIVE",
AI696="Coupure ENEO &amp; Baisse de tension","PASSIVE",
AI696="Defaut GE &amp; POWER Cabinet","PASSIVE",
AI696="Sharing","PASSIVE",
AI696="Sites strategiques &amp; DataCenter","PASSIVE",
AI696="Exclu","Exclu",
AI696="SAT","ACTIVE",
AI696="SPARE-ISSUE","SPARE-ISSUE",
AI696="Fiber CAmtel","ACTIVE",
AI696="Fiber AOF","ACTIVE",
AI696="Projet OCM (HUAWEI)","PLANNED WORKS",
AI696="Projet OCM (NOKIA)","PLANNED WORKS",
AI696="ACCESS-ISSUE","ACCESS-ISSUE",
AI696="Projet OCM (ZTE, NOKIA, autres projets)","PLANNED WORKS",
AI696="No root CAuse","No root cause",
AI696="ODU HS","ACTIVE",
AI696="IP &amp; VLAN","ACTIVE",
AI696="Warehouse HUAWEI","SPARE-ISSUE",
AI696="SPARE-HS","SPARE-ISSUE",
AI696="Power Telco","ACTIVE", AI696="no impacts","no impacts"
),"")</f>
        <v>no impacts</v>
      </c>
      <c r="AK696" s="23" t="s">
        <v>5537</v>
      </c>
      <c r="AL696" s="23" t="str">
        <f t="shared" si="21"/>
        <v>ADM_158</v>
      </c>
      <c r="AN696" s="9" t="s">
        <v>5537</v>
      </c>
      <c r="AO696" s="23" t="str">
        <f>_xlfn.XLOOKUP(B696,'INCIDENT-05-03-2026'!E:E,'INCIDENT-05-03-2026'!F:F,"")</f>
        <v/>
      </c>
      <c r="AP696" s="7" t="s">
        <v>5537</v>
      </c>
      <c r="AQ696" s="6"/>
      <c r="AR696" s="7"/>
      <c r="AS696" s="3" t="str">
        <f>_xlfn.XLOOKUP(B696,'[3]tt num | region | site id'!$C:$C,'[3]tt num | region | site id'!$Q:$Q,"")</f>
        <v/>
      </c>
      <c r="AT696" s="24" t="str">
        <f>_xlfn.XLOOKUP(B696,'[4]Cells Huawei 03052026 12h'!$B:$B,'[4]Cells Huawei 03052026 12h'!$T:$T,"")</f>
        <v/>
      </c>
      <c r="AU696" s="24" t="str">
        <f>_xlfn.XLOOKUP(B696,'[5]cells down 02052026 8h50'!$B:$B,'[5]cells down 02052026 8h50'!$R:$R,"")</f>
        <v/>
      </c>
      <c r="AV696" s="24" t="str">
        <f>_xlfn.XLOOKUP(B696,'[5]cells down 02052026 13h50'!$B:$B,'[5]cells down 02052026 13h50'!$R:$R,"")</f>
        <v/>
      </c>
      <c r="AW696" s="24" t="str">
        <f>_xlfn.XLOOKUP(B696,'[5]cells down 02052026 13h50'!$B:$B,'[5]cells down 02052026 13h50'!$R:$R,"")</f>
        <v/>
      </c>
      <c r="AX696" s="24" t="str">
        <f>_xlfn.XLOOKUP(B696,'[6]cell downs 03052026 8h40 '!$B:$B,'[6]cell downs 03052026 8h40 '!$R:$R,"")</f>
        <v/>
      </c>
      <c r="AY696" s="24" t="str">
        <f>_xlfn.XLOOKUP(B696,'[7]ALL SITES DOWN'!$D:$D,'[7]ALL SITES DOWN'!$J:$J,"")</f>
        <v/>
      </c>
      <c r="AZ696" s="24" t="str">
        <f>_xlfn.XLOOKUP(B696,'[8]ALL SITES DOWN'!$D:$D,'[8]ALL SITES DOWN'!$J:$J,"")</f>
        <v/>
      </c>
      <c r="BA696" s="9" t="str">
        <f>_xlfn.XLOOKUP(B696,[9]sheet1!$AC:$AC,[9]sheet1!$AF:$AF,"")</f>
        <v/>
      </c>
      <c r="BB696" s="14" t="s">
        <v>5537</v>
      </c>
      <c r="BC696" s="14" t="s">
        <v>5537</v>
      </c>
      <c r="BD696" s="14" t="str">
        <f>_xlfn.XLOOKUP(B696,'[10]cell downs 18042026 17h'!$B:$B,'[10]cell downs 18042026 17h'!$B:$B,"")</f>
        <v/>
      </c>
      <c r="BE696" s="14" t="str">
        <f>_xlfn.XLOOKUP(B696,'[11]Cells Huawei 19042026 15h'!$B:$B,'[11]Cells Huawei 19042026 15h'!$B:$B,"")</f>
        <v/>
      </c>
      <c r="BF696" s="9" t="str">
        <f>_xlfn.XLOOKUP(B696,'[12]cells down 19042026 9H40'!$B:$B,'[12]cells down 19042026 9H40'!$B:$B,"")</f>
        <v/>
      </c>
      <c r="BG696" s="9" t="s">
        <v>2004</v>
      </c>
      <c r="BH696" s="9" t="s">
        <v>1129</v>
      </c>
    </row>
    <row r="697" spans="1:60" s="9" customFormat="1" x14ac:dyDescent="0.3">
      <c r="A697" s="1" t="s">
        <v>2366</v>
      </c>
      <c r="B697" s="8" t="s">
        <v>2367</v>
      </c>
      <c r="C697" s="3" t="str">
        <f>_xlfn.XLOOKUP(B697,'[1]daily break down'!$D:$D,'[1]daily break down'!$E:$E,"")</f>
        <v>Yaounde</v>
      </c>
      <c r="D697" s="1" t="s">
        <v>21</v>
      </c>
      <c r="E697" s="1" t="s">
        <v>36</v>
      </c>
      <c r="F697" s="3" t="s">
        <v>37</v>
      </c>
      <c r="G697" s="1" t="s">
        <v>38</v>
      </c>
      <c r="H697" s="42" t="str">
        <f>_xlfn.XLOOKUP(B697,[2]CALCULATION!$B:$B,[2]CALCULATION!$H:$H,"")</f>
        <v>ZTE</v>
      </c>
      <c r="I697" s="34">
        <v>0</v>
      </c>
      <c r="J697" s="34">
        <v>0</v>
      </c>
      <c r="K697" s="34">
        <v>0</v>
      </c>
      <c r="L697" s="34">
        <v>0</v>
      </c>
      <c r="M697" s="34">
        <v>0</v>
      </c>
      <c r="N697" s="34">
        <v>0</v>
      </c>
      <c r="O697" s="34">
        <v>0</v>
      </c>
      <c r="P697" s="34">
        <v>0</v>
      </c>
      <c r="Q697" s="34">
        <v>0</v>
      </c>
      <c r="R697" s="34">
        <v>0</v>
      </c>
      <c r="S697" s="35">
        <v>0</v>
      </c>
      <c r="T697" s="35">
        <v>0</v>
      </c>
      <c r="U697" s="35">
        <v>0</v>
      </c>
      <c r="V697" s="35">
        <v>0</v>
      </c>
      <c r="W697" s="35">
        <v>0</v>
      </c>
      <c r="X697" s="35">
        <v>0</v>
      </c>
      <c r="Y697" s="35">
        <v>1.4514186734696788</v>
      </c>
      <c r="Z697" s="35">
        <v>0</v>
      </c>
      <c r="AA697" s="35">
        <v>0</v>
      </c>
      <c r="AB697" s="35">
        <v>0</v>
      </c>
      <c r="AC697" s="35">
        <v>0</v>
      </c>
      <c r="AD697" s="35">
        <v>0</v>
      </c>
      <c r="AE697" s="58" t="s">
        <v>5560</v>
      </c>
      <c r="AF697" s="58"/>
      <c r="AG697" s="57" t="str" cm="1">
        <f t="array" ref="AG697">IFERROR(_xlfn.IFS(
AI697="MPR ISSUE","PDH",
AI697="BSS Hardware Issue","BSS",
AI697="Sites strategiques, MLL, Pylone, etc.","ENVTECH",
AI697="AKTIVCO DEFAUT GE &amp; POWER Cabinet","AKTIVCO",
AI697="AKTIVCO Coupure ENEO &amp; Baisse de tension","AKTIVCO GRID ONLY",
AI697="Coupure ENEO &amp; Baisse de tension","IHS GRID ONLY",
AI697="Defaut GE &amp; POWER Cabinet","IHS",
AI697="Sharing","Partners",
AI697="Sites strategiques &amp; DataCenter","SST &amp; DC",
AI697="Exclu","Exclu",
AI697="SAT","SAT",
AI697="SPARE-ISSUE","SPARE-ISSUE",
AI697="Fiber CAmtel","TRANS_FO_CAMTEL",
AI697="Fiber AOF","Fiber AOF",
AI697="Projet OCM (HUAWEI)","TRAVAUX-HUAWEI",
AI697="Projet OCM (NOKIA)","TRAVAUX-NOKIA",
AI697="ACCESS-ISSUE","ACCESS-ISSUE",
AI697="Projet OCM (ZTE, NOKIA, autres projets)","TRAVAUX OCM",
AI697="No root CAuse","No root cause",
AI697="ODU HS","PDH",
AI697="IP &amp; VLAN","PDH",
AI697="Warehouse HUAWEI","SPARE-ISSUE",
AI697="SPARE-HS","SPARE-ISSUE",
AI697="Power Telco","BSS",AI697="no impacts","no impacts"
),"")</f>
        <v>no impacts</v>
      </c>
      <c r="AH697" s="57" t="str" cm="1">
        <f t="array" ref="AH697">IFERROR(_xlfn.IFS(
AI697="MPR ISSUE","TX ISSUE",
AI697="BSS Hardware Issue","RAN ISSUE",
AI697="Sites strategiques, MLL, Pylone, etc.","ENVTECH",
AI697="AKTIVCO DEFAUT GE &amp; POWER Cabinet","POWER ISSUE",
AI697="AKTIVCO Coupure ENEO &amp; Baisse de tension","POWER ISSUE",
AI697="Coupure ENEO &amp; Baisse de tension","POWER ISSUE",
AI697="Defaut GE &amp; POWER Cabinet","POWER ISSUE",
AI697="Sharing","POWER ISSUE",
AI697="Sites strategiques &amp; DataCenter","POWER ISSUE",
AI697="Exclu","Exclu",
AI697="SAT","TX ISSUE",
AI697="SPARE-ISSUE","SPARE-ISSUE",
AI697="Fiber CAmtel","TX ISSUE",
AI697="Fiber AOF","TX ISSUE",
AI697="Projet OCM (HUAWEI)","TRAVAUX-HUAWEI",
AI697="Projet OCM (NOKIA)","TRAVAUX -NOKIA",
AI697="ACCESS-ISSUE","ACCESS-ISSUE",
AI697="Projet OCM (ZTE, NOKIA, autres projets)","TRAVAUX OCM",
AI697="No root CAuse","No root cause",
AI697="ODU HS","TX ISSUE",
AI697="IP &amp; VLAN","TX ISSUE",
AI697="Warehouse HUAWEI","SPARE-ISSUE",
AI697="SPARE-HS","SPARE-ISSUE",
AI697="Power Telco","RAN ISSUE",AI697="no impacts","no impacts"
),"")</f>
        <v>no impacts</v>
      </c>
      <c r="AI697" s="85" t="s">
        <v>5998</v>
      </c>
      <c r="AJ697" s="57" t="str" cm="1">
        <f t="array" ref="AJ697">IFERROR(_xlfn.IFS(
AI697="MPR ISSUE","ACTIVE",
AI697="BSS Hardware Issue","ACTIVE",
AI697="Sites strategiques, MLL, Pylone, etc.","PASSIVE",
AI697="AKTIVCO DEFAUT GE &amp; POWER Cabinet","PASSIVE",
AI697="AKTIVCO Coupure ENEO &amp; Baisse de tension","PASSIVE",
AI697="Coupure ENEO &amp; Baisse de tension","PASSIVE",
AI697="Defaut GE &amp; POWER Cabinet","PASSIVE",
AI697="Sharing","PASSIVE",
AI697="Sites strategiques &amp; DataCenter","PASSIVE",
AI697="Exclu","Exclu",
AI697="SAT","ACTIVE",
AI697="SPARE-ISSUE","SPARE-ISSUE",
AI697="Fiber CAmtel","ACTIVE",
AI697="Fiber AOF","ACTIVE",
AI697="Projet OCM (HUAWEI)","PLANNED WORKS",
AI697="Projet OCM (NOKIA)","PLANNED WORKS",
AI697="ACCESS-ISSUE","ACCESS-ISSUE",
AI697="Projet OCM (ZTE, NOKIA, autres projets)","PLANNED WORKS",
AI697="No root CAuse","No root cause",
AI697="ODU HS","ACTIVE",
AI697="IP &amp; VLAN","ACTIVE",
AI697="Warehouse HUAWEI","SPARE-ISSUE",
AI697="SPARE-HS","SPARE-ISSUE",
AI697="Power Telco","ACTIVE", AI697="no impacts","no impacts"
),"")</f>
        <v>no impacts</v>
      </c>
      <c r="AK697" s="23" t="s">
        <v>5537</v>
      </c>
      <c r="AL697" s="23" t="str">
        <f t="shared" si="21"/>
        <v>CTR_646</v>
      </c>
      <c r="AN697" s="9" t="s">
        <v>5537</v>
      </c>
      <c r="AO697" s="23" t="str">
        <f>_xlfn.XLOOKUP(B697,'INCIDENT-05-03-2026'!E:E,'INCIDENT-05-03-2026'!F:F,"")</f>
        <v/>
      </c>
      <c r="AP697" s="7" t="s">
        <v>5537</v>
      </c>
      <c r="AQ697" s="6"/>
      <c r="AR697" s="7"/>
      <c r="AS697" s="3" t="str">
        <f>_xlfn.XLOOKUP(B697,'[3]tt num | region | site id'!$C:$C,'[3]tt num | region | site id'!$Q:$Q,"")</f>
        <v/>
      </c>
      <c r="AT697" s="24" t="str">
        <f>_xlfn.XLOOKUP(B697,'[4]Cells Huawei 03052026 12h'!$B:$B,'[4]Cells Huawei 03052026 12h'!$T:$T,"")</f>
        <v/>
      </c>
      <c r="AU697" s="24" t="str">
        <f>_xlfn.XLOOKUP(B697,'[5]cells down 02052026 8h50'!$B:$B,'[5]cells down 02052026 8h50'!$R:$R,"")</f>
        <v/>
      </c>
      <c r="AV697" s="24" t="str">
        <f>_xlfn.XLOOKUP(B697,'[5]cells down 02052026 13h50'!$B:$B,'[5]cells down 02052026 13h50'!$R:$R,"")</f>
        <v/>
      </c>
      <c r="AW697" s="24" t="str">
        <f>_xlfn.XLOOKUP(B697,'[5]cells down 02052026 13h50'!$B:$B,'[5]cells down 02052026 13h50'!$R:$R,"")</f>
        <v/>
      </c>
      <c r="AX697" s="24" t="str">
        <f>_xlfn.XLOOKUP(B697,'[6]cell downs 03052026 8h40 '!$B:$B,'[6]cell downs 03052026 8h40 '!$R:$R,"")</f>
        <v/>
      </c>
      <c r="AY697" s="24" t="str">
        <f>_xlfn.XLOOKUP(B697,'[7]ALL SITES DOWN'!$D:$D,'[7]ALL SITES DOWN'!$J:$J,"")</f>
        <v/>
      </c>
      <c r="AZ697" s="24" t="str">
        <f>_xlfn.XLOOKUP(B697,'[8]ALL SITES DOWN'!$D:$D,'[8]ALL SITES DOWN'!$J:$J,"")</f>
        <v/>
      </c>
      <c r="BA697" s="9" t="str">
        <f>_xlfn.XLOOKUP(B697,[9]sheet1!$AC:$AC,[9]sheet1!$AF:$AF,"")</f>
        <v/>
      </c>
      <c r="BB697" s="14" t="s">
        <v>5537</v>
      </c>
      <c r="BC697" s="14" t="s">
        <v>5537</v>
      </c>
      <c r="BD697" s="14" t="str">
        <f>_xlfn.XLOOKUP(B697,'[10]cell downs 18042026 17h'!$B:$B,'[10]cell downs 18042026 17h'!$B:$B,"")</f>
        <v/>
      </c>
      <c r="BE697" s="14" t="str">
        <f>_xlfn.XLOOKUP(B697,'[11]Cells Huawei 19042026 15h'!$B:$B,'[11]Cells Huawei 19042026 15h'!$B:$B,"")</f>
        <v/>
      </c>
      <c r="BF697" s="9" t="str">
        <f>_xlfn.XLOOKUP(B697,'[12]cells down 19042026 9H40'!$B:$B,'[12]cells down 19042026 9H40'!$B:$B,"")</f>
        <v/>
      </c>
      <c r="BG697" s="9" t="s">
        <v>5537</v>
      </c>
      <c r="BH697" s="9" t="s">
        <v>12</v>
      </c>
    </row>
    <row r="698" spans="1:60" s="9" customFormat="1" x14ac:dyDescent="0.3">
      <c r="A698" s="1" t="s">
        <v>809</v>
      </c>
      <c r="B698" s="8" t="s">
        <v>810</v>
      </c>
      <c r="C698" s="3" t="str">
        <f>_xlfn.XLOOKUP(B698,'[1]daily break down'!$D:$D,'[1]daily break down'!$E:$E,"")</f>
        <v>Douala</v>
      </c>
      <c r="D698" s="1" t="s">
        <v>11</v>
      </c>
      <c r="E698" s="1" t="s">
        <v>12</v>
      </c>
      <c r="F698" s="3" t="s">
        <v>31</v>
      </c>
      <c r="G698" s="1" t="s">
        <v>32</v>
      </c>
      <c r="H698" s="42" t="str">
        <f>_xlfn.XLOOKUP(B698,[2]CALCULATION!$B:$B,[2]CALCULATION!$H:$H,"")</f>
        <v>ZTE</v>
      </c>
      <c r="I698" s="34">
        <v>0</v>
      </c>
      <c r="J698" s="34">
        <v>0</v>
      </c>
      <c r="K698" s="34">
        <v>0</v>
      </c>
      <c r="L698" s="34">
        <v>0</v>
      </c>
      <c r="M698" s="34">
        <v>0</v>
      </c>
      <c r="N698" s="34">
        <v>0</v>
      </c>
      <c r="O698" s="34">
        <v>0</v>
      </c>
      <c r="P698" s="34">
        <v>0</v>
      </c>
      <c r="Q698" s="34">
        <v>0</v>
      </c>
      <c r="R698" s="34">
        <v>0</v>
      </c>
      <c r="S698" s="35">
        <v>0</v>
      </c>
      <c r="T698" s="35">
        <v>0</v>
      </c>
      <c r="U698" s="35">
        <v>0.20351607867980478</v>
      </c>
      <c r="V698" s="35">
        <v>0</v>
      </c>
      <c r="W698" s="35">
        <v>0</v>
      </c>
      <c r="X698" s="35">
        <v>0</v>
      </c>
      <c r="Y698" s="35">
        <v>1.447976503354421</v>
      </c>
      <c r="Z698" s="35">
        <v>0</v>
      </c>
      <c r="AA698" s="35">
        <v>0</v>
      </c>
      <c r="AB698" s="35">
        <v>0</v>
      </c>
      <c r="AC698" s="35">
        <v>0</v>
      </c>
      <c r="AD698" s="35">
        <v>0</v>
      </c>
      <c r="AE698" s="58" t="s">
        <v>5560</v>
      </c>
      <c r="AF698" s="58"/>
      <c r="AG698" s="57" t="str" cm="1">
        <f t="array" ref="AG698">IFERROR(_xlfn.IFS(
AI698="MPR ISSUE","PDH",
AI698="BSS Hardware Issue","BSS",
AI698="Sites strategiques, MLL, Pylone, etc.","ENVTECH",
AI698="AKTIVCO DEFAUT GE &amp; POWER Cabinet","AKTIVCO",
AI698="AKTIVCO Coupure ENEO &amp; Baisse de tension","AKTIVCO GRID ONLY",
AI698="Coupure ENEO &amp; Baisse de tension","IHS GRID ONLY",
AI698="Defaut GE &amp; POWER Cabinet","IHS",
AI698="Sharing","Partners",
AI698="Sites strategiques &amp; DataCenter","SST &amp; DC",
AI698="Exclu","Exclu",
AI698="SAT","SAT",
AI698="SPARE-ISSUE","SPARE-ISSUE",
AI698="Fiber CAmtel","TRANS_FO_CAMTEL",
AI698="Fiber AOF","Fiber AOF",
AI698="Projet OCM (HUAWEI)","TRAVAUX-HUAWEI",
AI698="Projet OCM (NOKIA)","TRAVAUX-NOKIA",
AI698="ACCESS-ISSUE","ACCESS-ISSUE",
AI698="Projet OCM (ZTE, NOKIA, autres projets)","TRAVAUX OCM",
AI698="No root CAuse","No root cause",
AI698="ODU HS","PDH",
AI698="IP &amp; VLAN","PDH",
AI698="Warehouse HUAWEI","SPARE-ISSUE",
AI698="SPARE-HS","SPARE-ISSUE",
AI698="Power Telco","BSS",AI698="no impacts","no impacts"
),"")</f>
        <v>no impacts</v>
      </c>
      <c r="AH698" s="57" t="str" cm="1">
        <f t="array" ref="AH698">IFERROR(_xlfn.IFS(
AI698="MPR ISSUE","TX ISSUE",
AI698="BSS Hardware Issue","RAN ISSUE",
AI698="Sites strategiques, MLL, Pylone, etc.","ENVTECH",
AI698="AKTIVCO DEFAUT GE &amp; POWER Cabinet","POWER ISSUE",
AI698="AKTIVCO Coupure ENEO &amp; Baisse de tension","POWER ISSUE",
AI698="Coupure ENEO &amp; Baisse de tension","POWER ISSUE",
AI698="Defaut GE &amp; POWER Cabinet","POWER ISSUE",
AI698="Sharing","POWER ISSUE",
AI698="Sites strategiques &amp; DataCenter","POWER ISSUE",
AI698="Exclu","Exclu",
AI698="SAT","TX ISSUE",
AI698="SPARE-ISSUE","SPARE-ISSUE",
AI698="Fiber CAmtel","TX ISSUE",
AI698="Fiber AOF","TX ISSUE",
AI698="Projet OCM (HUAWEI)","TRAVAUX-HUAWEI",
AI698="Projet OCM (NOKIA)","TRAVAUX -NOKIA",
AI698="ACCESS-ISSUE","ACCESS-ISSUE",
AI698="Projet OCM (ZTE, NOKIA, autres projets)","TRAVAUX OCM",
AI698="No root CAuse","No root cause",
AI698="ODU HS","TX ISSUE",
AI698="IP &amp; VLAN","TX ISSUE",
AI698="Warehouse HUAWEI","SPARE-ISSUE",
AI698="SPARE-HS","SPARE-ISSUE",
AI698="Power Telco","RAN ISSUE",AI698="no impacts","no impacts"
),"")</f>
        <v>no impacts</v>
      </c>
      <c r="AI698" s="85" t="s">
        <v>5998</v>
      </c>
      <c r="AJ698" s="57" t="str" cm="1">
        <f t="array" ref="AJ698">IFERROR(_xlfn.IFS(
AI698="MPR ISSUE","ACTIVE",
AI698="BSS Hardware Issue","ACTIVE",
AI698="Sites strategiques, MLL, Pylone, etc.","PASSIVE",
AI698="AKTIVCO DEFAUT GE &amp; POWER Cabinet","PASSIVE",
AI698="AKTIVCO Coupure ENEO &amp; Baisse de tension","PASSIVE",
AI698="Coupure ENEO &amp; Baisse de tension","PASSIVE",
AI698="Defaut GE &amp; POWER Cabinet","PASSIVE",
AI698="Sharing","PASSIVE",
AI698="Sites strategiques &amp; DataCenter","PASSIVE",
AI698="Exclu","Exclu",
AI698="SAT","ACTIVE",
AI698="SPARE-ISSUE","SPARE-ISSUE",
AI698="Fiber CAmtel","ACTIVE",
AI698="Fiber AOF","ACTIVE",
AI698="Projet OCM (HUAWEI)","PLANNED WORKS",
AI698="Projet OCM (NOKIA)","PLANNED WORKS",
AI698="ACCESS-ISSUE","ACCESS-ISSUE",
AI698="Projet OCM (ZTE, NOKIA, autres projets)","PLANNED WORKS",
AI698="No root CAuse","No root cause",
AI698="ODU HS","ACTIVE",
AI698="IP &amp; VLAN","ACTIVE",
AI698="Warehouse HUAWEI","SPARE-ISSUE",
AI698="SPARE-HS","SPARE-ISSUE",
AI698="Power Telco","ACTIVE", AI698="no impacts","no impacts"
),"")</f>
        <v>no impacts</v>
      </c>
      <c r="AK698" s="23" t="s">
        <v>5537</v>
      </c>
      <c r="AL698" s="23" t="str">
        <f t="shared" si="21"/>
        <v>LIT_159</v>
      </c>
      <c r="AN698" s="9" t="s">
        <v>5537</v>
      </c>
      <c r="AO698" s="23" t="str">
        <f>_xlfn.XLOOKUP(B698,'INCIDENT-05-03-2026'!E:E,'INCIDENT-05-03-2026'!F:F,"")</f>
        <v/>
      </c>
      <c r="AP698" s="7" t="s">
        <v>5537</v>
      </c>
      <c r="AQ698" s="6"/>
      <c r="AR698" s="7"/>
      <c r="AS698" s="3" t="str">
        <f>_xlfn.XLOOKUP(B698,'[3]tt num | region | site id'!$C:$C,'[3]tt num | region | site id'!$Q:$Q,"")</f>
        <v/>
      </c>
      <c r="AT698" s="24" t="str">
        <f>_xlfn.XLOOKUP(B698,'[4]Cells Huawei 03052026 12h'!$B:$B,'[4]Cells Huawei 03052026 12h'!$T:$T,"")</f>
        <v/>
      </c>
      <c r="AU698" s="24" t="str">
        <f>_xlfn.XLOOKUP(B698,'[5]cells down 02052026 8h50'!$B:$B,'[5]cells down 02052026 8h50'!$R:$R,"")</f>
        <v/>
      </c>
      <c r="AV698" s="24" t="str">
        <f>_xlfn.XLOOKUP(B698,'[5]cells down 02052026 13h50'!$B:$B,'[5]cells down 02052026 13h50'!$R:$R,"")</f>
        <v/>
      </c>
      <c r="AW698" s="24" t="str">
        <f>_xlfn.XLOOKUP(B698,'[5]cells down 02052026 13h50'!$B:$B,'[5]cells down 02052026 13h50'!$R:$R,"")</f>
        <v/>
      </c>
      <c r="AX698" s="24" t="str">
        <f>_xlfn.XLOOKUP(B698,'[6]cell downs 03052026 8h40 '!$B:$B,'[6]cell downs 03052026 8h40 '!$R:$R,"")</f>
        <v/>
      </c>
      <c r="AY698" s="24" t="str">
        <f>_xlfn.XLOOKUP(B698,'[7]ALL SITES DOWN'!$D:$D,'[7]ALL SITES DOWN'!$J:$J,"")</f>
        <v/>
      </c>
      <c r="AZ698" s="24" t="str">
        <f>_xlfn.XLOOKUP(B698,'[8]ALL SITES DOWN'!$D:$D,'[8]ALL SITES DOWN'!$J:$J,"")</f>
        <v/>
      </c>
      <c r="BA698" s="9" t="str">
        <f>_xlfn.XLOOKUP(B698,[9]sheet1!$AC:$AC,[9]sheet1!$AF:$AF,"")</f>
        <v/>
      </c>
      <c r="BB698" s="14" t="s">
        <v>5537</v>
      </c>
      <c r="BC698" s="14" t="s">
        <v>5537</v>
      </c>
      <c r="BD698" s="14" t="str">
        <f>_xlfn.XLOOKUP(B698,'[10]cell downs 18042026 17h'!$B:$B,'[10]cell downs 18042026 17h'!$B:$B,"")</f>
        <v/>
      </c>
      <c r="BE698" s="14" t="str">
        <f>_xlfn.XLOOKUP(B698,'[11]Cells Huawei 19042026 15h'!$B:$B,'[11]Cells Huawei 19042026 15h'!$B:$B,"")</f>
        <v/>
      </c>
      <c r="BF698" s="9" t="str">
        <f>_xlfn.XLOOKUP(B698,'[12]cells down 19042026 9H40'!$B:$B,'[12]cells down 19042026 9H40'!$B:$B,"")</f>
        <v/>
      </c>
      <c r="BG698" s="9" t="s">
        <v>810</v>
      </c>
      <c r="BH698" s="9" t="s">
        <v>12</v>
      </c>
    </row>
    <row r="699" spans="1:60" s="9" customFormat="1" x14ac:dyDescent="0.3">
      <c r="A699" s="1" t="s">
        <v>763</v>
      </c>
      <c r="B699" s="8" t="s">
        <v>764</v>
      </c>
      <c r="C699" s="3" t="str">
        <f>_xlfn.XLOOKUP(B699,'[1]daily break down'!$D:$D,'[1]daily break down'!$E:$E,"")</f>
        <v>Douala</v>
      </c>
      <c r="D699" s="1" t="s">
        <v>11</v>
      </c>
      <c r="E699" s="1" t="s">
        <v>12</v>
      </c>
      <c r="F699" s="3" t="s">
        <v>31</v>
      </c>
      <c r="G699" s="1" t="s">
        <v>32</v>
      </c>
      <c r="H699" s="42" t="str">
        <f>_xlfn.XLOOKUP(B699,[2]CALCULATION!$B:$B,[2]CALCULATION!$H:$H,"")</f>
        <v>ZTE</v>
      </c>
      <c r="I699" s="34">
        <v>0</v>
      </c>
      <c r="J699" s="34">
        <v>2.0534417420733777</v>
      </c>
      <c r="K699" s="34">
        <v>1.3005160758261933</v>
      </c>
      <c r="L699" s="34">
        <v>2.7394501944736924</v>
      </c>
      <c r="M699" s="34">
        <v>1.4924571886780076</v>
      </c>
      <c r="N699" s="34">
        <v>3.9049547274372007</v>
      </c>
      <c r="O699" s="34">
        <v>0.74404379724512149</v>
      </c>
      <c r="P699" s="34">
        <v>1.3038512354715468</v>
      </c>
      <c r="Q699" s="34">
        <v>2.6156569158726466</v>
      </c>
      <c r="R699" s="34">
        <v>2.0844926134239641</v>
      </c>
      <c r="S699" s="35">
        <v>1.3043862878210688</v>
      </c>
      <c r="T699" s="35">
        <v>0</v>
      </c>
      <c r="U699" s="35">
        <v>1.3028881412424069</v>
      </c>
      <c r="V699" s="35">
        <v>1.3048143297006869</v>
      </c>
      <c r="W699" s="35">
        <v>0</v>
      </c>
      <c r="X699" s="35">
        <v>6.022263884965172</v>
      </c>
      <c r="Y699" s="35">
        <v>1.4470490792819186</v>
      </c>
      <c r="Z699" s="35">
        <v>0.90265114872172414</v>
      </c>
      <c r="AA699" s="35">
        <v>0</v>
      </c>
      <c r="AB699" s="35">
        <v>0</v>
      </c>
      <c r="AC699" s="35">
        <v>0</v>
      </c>
      <c r="AD699" s="35">
        <v>0</v>
      </c>
      <c r="AE699" s="58" t="s">
        <v>5560</v>
      </c>
      <c r="AF699" s="58"/>
      <c r="AG699" s="57" t="str" cm="1">
        <f t="array" ref="AG699">IFERROR(_xlfn.IFS(
AI699="MPR ISSUE","PDH",
AI699="BSS Hardware Issue","BSS",
AI699="Sites strategiques, MLL, Pylone, etc.","ENVTECH",
AI699="AKTIVCO DEFAUT GE &amp; POWER Cabinet","AKTIVCO",
AI699="AKTIVCO Coupure ENEO &amp; Baisse de tension","AKTIVCO GRID ONLY",
AI699="Coupure ENEO &amp; Baisse de tension","IHS GRID ONLY",
AI699="Defaut GE &amp; POWER Cabinet","IHS",
AI699="Sharing","Partners",
AI699="Sites strategiques &amp; DataCenter","SST &amp; DC",
AI699="Exclu","Exclu",
AI699="SAT","SAT",
AI699="SPARE-ISSUE","SPARE-ISSUE",
AI699="Fiber CAmtel","TRANS_FO_CAMTEL",
AI699="Fiber AOF","Fiber AOF",
AI699="Projet OCM (HUAWEI)","TRAVAUX-HUAWEI",
AI699="Projet OCM (NOKIA)","TRAVAUX-NOKIA",
AI699="ACCESS-ISSUE","ACCESS-ISSUE",
AI699="Projet OCM (ZTE, NOKIA, autres projets)","TRAVAUX OCM",
AI699="No root CAuse","No root cause",
AI699="ODU HS","PDH",
AI699="IP &amp; VLAN","PDH",
AI699="Warehouse HUAWEI","SPARE-ISSUE",
AI699="SPARE-HS","SPARE-ISSUE",
AI699="Power Telco","BSS",AI699="no impacts","no impacts"
),"")</f>
        <v>no impacts</v>
      </c>
      <c r="AH699" s="57" t="str" cm="1">
        <f t="array" ref="AH699">IFERROR(_xlfn.IFS(
AI699="MPR ISSUE","TX ISSUE",
AI699="BSS Hardware Issue","RAN ISSUE",
AI699="Sites strategiques, MLL, Pylone, etc.","ENVTECH",
AI699="AKTIVCO DEFAUT GE &amp; POWER Cabinet","POWER ISSUE",
AI699="AKTIVCO Coupure ENEO &amp; Baisse de tension","POWER ISSUE",
AI699="Coupure ENEO &amp; Baisse de tension","POWER ISSUE",
AI699="Defaut GE &amp; POWER Cabinet","POWER ISSUE",
AI699="Sharing","POWER ISSUE",
AI699="Sites strategiques &amp; DataCenter","POWER ISSUE",
AI699="Exclu","Exclu",
AI699="SAT","TX ISSUE",
AI699="SPARE-ISSUE","SPARE-ISSUE",
AI699="Fiber CAmtel","TX ISSUE",
AI699="Fiber AOF","TX ISSUE",
AI699="Projet OCM (HUAWEI)","TRAVAUX-HUAWEI",
AI699="Projet OCM (NOKIA)","TRAVAUX -NOKIA",
AI699="ACCESS-ISSUE","ACCESS-ISSUE",
AI699="Projet OCM (ZTE, NOKIA, autres projets)","TRAVAUX OCM",
AI699="No root CAuse","No root cause",
AI699="ODU HS","TX ISSUE",
AI699="IP &amp; VLAN","TX ISSUE",
AI699="Warehouse HUAWEI","SPARE-ISSUE",
AI699="SPARE-HS","SPARE-ISSUE",
AI699="Power Telco","RAN ISSUE",AI699="no impacts","no impacts"
),"")</f>
        <v>no impacts</v>
      </c>
      <c r="AI699" s="85" t="s">
        <v>5998</v>
      </c>
      <c r="AJ699" s="57" t="str" cm="1">
        <f t="array" ref="AJ699">IFERROR(_xlfn.IFS(
AI699="MPR ISSUE","ACTIVE",
AI699="BSS Hardware Issue","ACTIVE",
AI699="Sites strategiques, MLL, Pylone, etc.","PASSIVE",
AI699="AKTIVCO DEFAUT GE &amp; POWER Cabinet","PASSIVE",
AI699="AKTIVCO Coupure ENEO &amp; Baisse de tension","PASSIVE",
AI699="Coupure ENEO &amp; Baisse de tension","PASSIVE",
AI699="Defaut GE &amp; POWER Cabinet","PASSIVE",
AI699="Sharing","PASSIVE",
AI699="Sites strategiques &amp; DataCenter","PASSIVE",
AI699="Exclu","Exclu",
AI699="SAT","ACTIVE",
AI699="SPARE-ISSUE","SPARE-ISSUE",
AI699="Fiber CAmtel","ACTIVE",
AI699="Fiber AOF","ACTIVE",
AI699="Projet OCM (HUAWEI)","PLANNED WORKS",
AI699="Projet OCM (NOKIA)","PLANNED WORKS",
AI699="ACCESS-ISSUE","ACCESS-ISSUE",
AI699="Projet OCM (ZTE, NOKIA, autres projets)","PLANNED WORKS",
AI699="No root CAuse","No root cause",
AI699="ODU HS","ACTIVE",
AI699="IP &amp; VLAN","ACTIVE",
AI699="Warehouse HUAWEI","SPARE-ISSUE",
AI699="SPARE-HS","SPARE-ISSUE",
AI699="Power Telco","ACTIVE", AI699="no impacts","no impacts"
),"")</f>
        <v>no impacts</v>
      </c>
      <c r="AK699" s="23" t="s">
        <v>5537</v>
      </c>
      <c r="AL699" s="23" t="str">
        <f t="shared" si="21"/>
        <v>LIT_261</v>
      </c>
      <c r="AN699" s="9" t="s">
        <v>5537</v>
      </c>
      <c r="AO699" s="23" t="str">
        <f>_xlfn.XLOOKUP(B699,'INCIDENT-05-03-2026'!E:E,'INCIDENT-05-03-2026'!F:F,"")</f>
        <v/>
      </c>
      <c r="AP699" s="7" t="s">
        <v>5537</v>
      </c>
      <c r="AQ699" s="6"/>
      <c r="AR699" s="7"/>
      <c r="AS699" s="3" t="str">
        <f>_xlfn.XLOOKUP(B699,'[3]tt num | region | site id'!$C:$C,'[3]tt num | region | site id'!$Q:$Q,"")</f>
        <v/>
      </c>
      <c r="AT699" s="24" t="str">
        <f>_xlfn.XLOOKUP(B699,'[4]Cells Huawei 03052026 12h'!$B:$B,'[4]Cells Huawei 03052026 12h'!$T:$T,"")</f>
        <v/>
      </c>
      <c r="AU699" s="24" t="str">
        <f>_xlfn.XLOOKUP(B699,'[5]cells down 02052026 8h50'!$B:$B,'[5]cells down 02052026 8h50'!$R:$R,"")</f>
        <v/>
      </c>
      <c r="AV699" s="24" t="str">
        <f>_xlfn.XLOOKUP(B699,'[5]cells down 02052026 13h50'!$B:$B,'[5]cells down 02052026 13h50'!$R:$R,"")</f>
        <v/>
      </c>
      <c r="AW699" s="24" t="str">
        <f>_xlfn.XLOOKUP(B699,'[5]cells down 02052026 13h50'!$B:$B,'[5]cells down 02052026 13h50'!$R:$R,"")</f>
        <v/>
      </c>
      <c r="AX699" s="24" t="str">
        <f>_xlfn.XLOOKUP(B699,'[6]cell downs 03052026 8h40 '!$B:$B,'[6]cell downs 03052026 8h40 '!$R:$R,"")</f>
        <v/>
      </c>
      <c r="AY699" s="24" t="str">
        <f>_xlfn.XLOOKUP(B699,'[7]ALL SITES DOWN'!$D:$D,'[7]ALL SITES DOWN'!$J:$J,"")</f>
        <v/>
      </c>
      <c r="AZ699" s="24" t="str">
        <f>_xlfn.XLOOKUP(B699,'[8]ALL SITES DOWN'!$D:$D,'[8]ALL SITES DOWN'!$J:$J,"")</f>
        <v/>
      </c>
      <c r="BA699" s="9" t="str">
        <f>_xlfn.XLOOKUP(B699,[9]sheet1!$AC:$AC,[9]sheet1!$AF:$AF,"")</f>
        <v/>
      </c>
      <c r="BB699" s="14" t="s">
        <v>5537</v>
      </c>
      <c r="BC699" s="14" t="s">
        <v>5537</v>
      </c>
      <c r="BD699" s="14" t="str">
        <f>_xlfn.XLOOKUP(B699,'[10]cell downs 18042026 17h'!$B:$B,'[10]cell downs 18042026 17h'!$B:$B,"")</f>
        <v/>
      </c>
      <c r="BE699" s="14" t="str">
        <f>_xlfn.XLOOKUP(B699,'[11]Cells Huawei 19042026 15h'!$B:$B,'[11]Cells Huawei 19042026 15h'!$B:$B,"")</f>
        <v/>
      </c>
      <c r="BF699" s="9" t="str">
        <f>_xlfn.XLOOKUP(B699,'[12]cells down 19042026 9H40'!$B:$B,'[12]cells down 19042026 9H40'!$B:$B,"")</f>
        <v/>
      </c>
      <c r="BG699" s="9" t="s">
        <v>5537</v>
      </c>
      <c r="BH699" s="9" t="s">
        <v>318</v>
      </c>
    </row>
    <row r="700" spans="1:60" s="9" customFormat="1" x14ac:dyDescent="0.3">
      <c r="A700" s="1" t="s">
        <v>442</v>
      </c>
      <c r="B700" s="8" t="s">
        <v>443</v>
      </c>
      <c r="C700" s="3" t="str">
        <f>_xlfn.XLOOKUP(B700,'[1]daily break down'!$D:$D,'[1]daily break down'!$E:$E,"")</f>
        <v>SUD-OUEST</v>
      </c>
      <c r="D700" s="1" t="s">
        <v>11</v>
      </c>
      <c r="E700" s="1" t="s">
        <v>12</v>
      </c>
      <c r="F700" s="3" t="s">
        <v>13</v>
      </c>
      <c r="G700" s="1" t="s">
        <v>106</v>
      </c>
      <c r="H700" s="40" t="str">
        <f>_xlfn.XLOOKUP(B700,[2]CALCULATION!$B:$B,[2]CALCULATION!$H:$H,"")</f>
        <v>Huawei</v>
      </c>
      <c r="I700" s="34">
        <v>0</v>
      </c>
      <c r="J700" s="34">
        <v>0</v>
      </c>
      <c r="K700" s="34">
        <v>0</v>
      </c>
      <c r="L700" s="34">
        <v>0.26110554656667612</v>
      </c>
      <c r="M700" s="34">
        <v>0</v>
      </c>
      <c r="N700" s="34">
        <v>0</v>
      </c>
      <c r="O700" s="34">
        <v>8.0079501645107607E-3</v>
      </c>
      <c r="P700" s="34">
        <v>0</v>
      </c>
      <c r="Q700" s="34">
        <v>0</v>
      </c>
      <c r="R700" s="34">
        <v>0</v>
      </c>
      <c r="S700" s="35">
        <v>0</v>
      </c>
      <c r="T700" s="35">
        <v>0</v>
      </c>
      <c r="U700" s="35">
        <v>0</v>
      </c>
      <c r="V700" s="35">
        <v>0</v>
      </c>
      <c r="W700" s="35">
        <v>0</v>
      </c>
      <c r="X700" s="35">
        <v>0</v>
      </c>
      <c r="Y700" s="35">
        <v>1.3498657375304264</v>
      </c>
      <c r="Z700" s="35">
        <v>0</v>
      </c>
      <c r="AA700" s="35">
        <v>0</v>
      </c>
      <c r="AB700" s="35">
        <v>0</v>
      </c>
      <c r="AC700" s="35">
        <v>0</v>
      </c>
      <c r="AD700" s="35">
        <v>0</v>
      </c>
      <c r="AE700" s="58" t="s">
        <v>5560</v>
      </c>
      <c r="AF700" s="58"/>
      <c r="AG700" s="57" t="str" cm="1">
        <f t="array" ref="AG700">IFERROR(_xlfn.IFS(
AI700="MPR ISSUE","PDH",
AI700="BSS Hardware Issue","BSS",
AI700="Sites strategiques, MLL, Pylone, etc.","ENVTECH",
AI700="AKTIVCO DEFAUT GE &amp; POWER Cabinet","AKTIVCO",
AI700="AKTIVCO Coupure ENEO &amp; Baisse de tension","AKTIVCO GRID ONLY",
AI700="Coupure ENEO &amp; Baisse de tension","IHS GRID ONLY",
AI700="Defaut GE &amp; POWER Cabinet","IHS",
AI700="Sharing","Partners",
AI700="Sites strategiques &amp; DataCenter","SST &amp; DC",
AI700="Exclu","Exclu",
AI700="SAT","SAT",
AI700="SPARE-ISSUE","SPARE-ISSUE",
AI700="Fiber CAmtel","TRANS_FO_CAMTEL",
AI700="Fiber AOF","Fiber AOF",
AI700="Projet OCM (HUAWEI)","TRAVAUX-HUAWEI",
AI700="Projet OCM (NOKIA)","TRAVAUX-NOKIA",
AI700="ACCESS-ISSUE","ACCESS-ISSUE",
AI700="Projet OCM (ZTE, NOKIA, autres projets)","TRAVAUX OCM",
AI700="No root CAuse","No root cause",
AI700="ODU HS","PDH",
AI700="IP &amp; VLAN","PDH",
AI700="Warehouse HUAWEI","SPARE-ISSUE",
AI700="SPARE-HS","SPARE-ISSUE",
AI700="Power Telco","BSS",AI700="no impacts","no impacts"
),"")</f>
        <v>no impacts</v>
      </c>
      <c r="AH700" s="57" t="str" cm="1">
        <f t="array" ref="AH700">IFERROR(_xlfn.IFS(
AI700="MPR ISSUE","TX ISSUE",
AI700="BSS Hardware Issue","RAN ISSUE",
AI700="Sites strategiques, MLL, Pylone, etc.","ENVTECH",
AI700="AKTIVCO DEFAUT GE &amp; POWER Cabinet","POWER ISSUE",
AI700="AKTIVCO Coupure ENEO &amp; Baisse de tension","POWER ISSUE",
AI700="Coupure ENEO &amp; Baisse de tension","POWER ISSUE",
AI700="Defaut GE &amp; POWER Cabinet","POWER ISSUE",
AI700="Sharing","POWER ISSUE",
AI700="Sites strategiques &amp; DataCenter","POWER ISSUE",
AI700="Exclu","Exclu",
AI700="SAT","TX ISSUE",
AI700="SPARE-ISSUE","SPARE-ISSUE",
AI700="Fiber CAmtel","TX ISSUE",
AI700="Fiber AOF","TX ISSUE",
AI700="Projet OCM (HUAWEI)","TRAVAUX-HUAWEI",
AI700="Projet OCM (NOKIA)","TRAVAUX -NOKIA",
AI700="ACCESS-ISSUE","ACCESS-ISSUE",
AI700="Projet OCM (ZTE, NOKIA, autres projets)","TRAVAUX OCM",
AI700="No root CAuse","No root cause",
AI700="ODU HS","TX ISSUE",
AI700="IP &amp; VLAN","TX ISSUE",
AI700="Warehouse HUAWEI","SPARE-ISSUE",
AI700="SPARE-HS","SPARE-ISSUE",
AI700="Power Telco","RAN ISSUE",AI700="no impacts","no impacts"
),"")</f>
        <v>no impacts</v>
      </c>
      <c r="AI700" s="85" t="s">
        <v>5998</v>
      </c>
      <c r="AJ700" s="57" t="str" cm="1">
        <f t="array" ref="AJ700">IFERROR(_xlfn.IFS(
AI700="MPR ISSUE","ACTIVE",
AI700="BSS Hardware Issue","ACTIVE",
AI700="Sites strategiques, MLL, Pylone, etc.","PASSIVE",
AI700="AKTIVCO DEFAUT GE &amp; POWER Cabinet","PASSIVE",
AI700="AKTIVCO Coupure ENEO &amp; Baisse de tension","PASSIVE",
AI700="Coupure ENEO &amp; Baisse de tension","PASSIVE",
AI700="Defaut GE &amp; POWER Cabinet","PASSIVE",
AI700="Sharing","PASSIVE",
AI700="Sites strategiques &amp; DataCenter","PASSIVE",
AI700="Exclu","Exclu",
AI700="SAT","ACTIVE",
AI700="SPARE-ISSUE","SPARE-ISSUE",
AI700="Fiber CAmtel","ACTIVE",
AI700="Fiber AOF","ACTIVE",
AI700="Projet OCM (HUAWEI)","PLANNED WORKS",
AI700="Projet OCM (NOKIA)","PLANNED WORKS",
AI700="ACCESS-ISSUE","ACCESS-ISSUE",
AI700="Projet OCM (ZTE, NOKIA, autres projets)","PLANNED WORKS",
AI700="No root CAuse","No root cause",
AI700="ODU HS","ACTIVE",
AI700="IP &amp; VLAN","ACTIVE",
AI700="Warehouse HUAWEI","SPARE-ISSUE",
AI700="SPARE-HS","SPARE-ISSUE",
AI700="Power Telco","ACTIVE", AI700="no impacts","no impacts"
),"")</f>
        <v>no impacts</v>
      </c>
      <c r="AK700" s="23" t="s">
        <v>5537</v>
      </c>
      <c r="AL700" s="23" t="str">
        <f t="shared" si="21"/>
        <v>SUO_110</v>
      </c>
      <c r="AN700" s="9" t="s">
        <v>5537</v>
      </c>
      <c r="AO700" s="23" t="str">
        <f>_xlfn.XLOOKUP(B700,'INCIDENT-05-03-2026'!E:E,'INCIDENT-05-03-2026'!F:F,"")</f>
        <v/>
      </c>
      <c r="AP700" s="7" t="s">
        <v>5537</v>
      </c>
      <c r="AQ700" s="6"/>
      <c r="AR700" s="7"/>
      <c r="AS700" s="3" t="str">
        <f>_xlfn.XLOOKUP(B700,'[3]tt num | region | site id'!$C:$C,'[3]tt num | region | site id'!$Q:$Q,"")</f>
        <v/>
      </c>
      <c r="AT700" s="24" t="str">
        <f>_xlfn.XLOOKUP(B700,'[4]Cells Huawei 03052026 12h'!$B:$B,'[4]Cells Huawei 03052026 12h'!$T:$T,"")</f>
        <v/>
      </c>
      <c r="AU700" s="24" t="str">
        <f>_xlfn.XLOOKUP(B700,'[5]cells down 02052026 8h50'!$B:$B,'[5]cells down 02052026 8h50'!$R:$R,"")</f>
        <v/>
      </c>
      <c r="AV700" s="24" t="str">
        <f>_xlfn.XLOOKUP(B700,'[5]cells down 02052026 13h50'!$B:$B,'[5]cells down 02052026 13h50'!$R:$R,"")</f>
        <v/>
      </c>
      <c r="AW700" s="24" t="str">
        <f>_xlfn.XLOOKUP(B700,'[5]cells down 02052026 13h50'!$B:$B,'[5]cells down 02052026 13h50'!$R:$R,"")</f>
        <v/>
      </c>
      <c r="AX700" s="24" t="str">
        <f>_xlfn.XLOOKUP(B700,'[6]cell downs 03052026 8h40 '!$B:$B,'[6]cell downs 03052026 8h40 '!$R:$R,"")</f>
        <v/>
      </c>
      <c r="AY700" s="24" t="str">
        <f>_xlfn.XLOOKUP(B700,'[7]ALL SITES DOWN'!$D:$D,'[7]ALL SITES DOWN'!$J:$J,"")</f>
        <v/>
      </c>
      <c r="AZ700" s="24" t="str">
        <f>_xlfn.XLOOKUP(B700,'[8]ALL SITES DOWN'!$D:$D,'[8]ALL SITES DOWN'!$J:$J,"")</f>
        <v/>
      </c>
      <c r="BA700" s="9" t="str">
        <f>_xlfn.XLOOKUP(B700,[9]sheet1!$AC:$AC,[9]sheet1!$AF:$AF,"")</f>
        <v/>
      </c>
      <c r="BB700" s="14" t="s">
        <v>5537</v>
      </c>
      <c r="BC700" s="14" t="s">
        <v>5537</v>
      </c>
      <c r="BD700" s="14" t="str">
        <f>_xlfn.XLOOKUP(B700,'[10]cell downs 18042026 17h'!$B:$B,'[10]cell downs 18042026 17h'!$B:$B,"")</f>
        <v/>
      </c>
      <c r="BE700" s="14" t="str">
        <f>_xlfn.XLOOKUP(B700,'[11]Cells Huawei 19042026 15h'!$B:$B,'[11]Cells Huawei 19042026 15h'!$B:$B,"")</f>
        <v/>
      </c>
      <c r="BF700" s="9" t="str">
        <f>_xlfn.XLOOKUP(B700,'[12]cells down 19042026 9H40'!$B:$B,'[12]cells down 19042026 9H40'!$B:$B,"")</f>
        <v/>
      </c>
      <c r="BG700" s="9" t="s">
        <v>443</v>
      </c>
      <c r="BH700" s="9" t="s">
        <v>594</v>
      </c>
    </row>
    <row r="701" spans="1:60" s="9" customFormat="1" x14ac:dyDescent="0.3">
      <c r="A701" s="1" t="s">
        <v>303</v>
      </c>
      <c r="B701" s="8" t="s">
        <v>304</v>
      </c>
      <c r="C701" s="3" t="str">
        <f>_xlfn.XLOOKUP(B701,'[1]daily break down'!$D:$D,'[1]daily break down'!$E:$E,"")</f>
        <v>NORD</v>
      </c>
      <c r="D701" s="1" t="s">
        <v>11</v>
      </c>
      <c r="E701" s="1" t="s">
        <v>66</v>
      </c>
      <c r="F701" s="3" t="s">
        <v>23</v>
      </c>
      <c r="G701" s="1" t="s">
        <v>305</v>
      </c>
      <c r="H701" s="41" t="str">
        <f>_xlfn.XLOOKUP(B701,[2]CALCULATION!$B:$B,[2]CALCULATION!$H:$H,"")</f>
        <v>NOKIA</v>
      </c>
      <c r="I701" s="34">
        <v>2.1309117950446845</v>
      </c>
      <c r="J701" s="34">
        <v>0</v>
      </c>
      <c r="K701" s="34">
        <v>1.0701046990439218E-3</v>
      </c>
      <c r="L701" s="34">
        <v>1.2841978916149027E-3</v>
      </c>
      <c r="M701" s="34">
        <v>3.4674871358294994E-2</v>
      </c>
      <c r="N701" s="34">
        <v>0</v>
      </c>
      <c r="O701" s="34">
        <v>0</v>
      </c>
      <c r="P701" s="34">
        <v>5.2173817207847213</v>
      </c>
      <c r="Q701" s="34">
        <v>0</v>
      </c>
      <c r="R701" s="34">
        <v>4.8765251412355187E-2</v>
      </c>
      <c r="S701" s="35">
        <v>1.2484554822176806E-3</v>
      </c>
      <c r="T701" s="35">
        <v>136518.85102730049</v>
      </c>
      <c r="U701" s="35">
        <v>0</v>
      </c>
      <c r="V701" s="35">
        <v>0</v>
      </c>
      <c r="W701" s="35">
        <v>0</v>
      </c>
      <c r="X701" s="35">
        <v>0</v>
      </c>
      <c r="Y701" s="35">
        <v>1.3152412278924357</v>
      </c>
      <c r="Z701" s="35">
        <v>0</v>
      </c>
      <c r="AA701" s="35">
        <v>0</v>
      </c>
      <c r="AB701" s="35">
        <v>0</v>
      </c>
      <c r="AC701" s="35">
        <v>0</v>
      </c>
      <c r="AD701" s="35">
        <v>0</v>
      </c>
      <c r="AE701" s="58" t="s">
        <v>5560</v>
      </c>
      <c r="AF701" s="58"/>
      <c r="AG701" s="57" t="str" cm="1">
        <f t="array" ref="AG701">IFERROR(_xlfn.IFS(
AI701="MPR ISSUE","PDH",
AI701="BSS Hardware Issue","BSS",
AI701="Sites strategiques, MLL, Pylone, etc.","ENVTECH",
AI701="AKTIVCO DEFAUT GE &amp; POWER Cabinet","AKTIVCO",
AI701="AKTIVCO Coupure ENEO &amp; Baisse de tension","AKTIVCO GRID ONLY",
AI701="Coupure ENEO &amp; Baisse de tension","IHS GRID ONLY",
AI701="Defaut GE &amp; POWER Cabinet","IHS",
AI701="Sharing","Partners",
AI701="Sites strategiques &amp; DataCenter","SST &amp; DC",
AI701="Exclu","Exclu",
AI701="SAT","SAT",
AI701="SPARE-ISSUE","SPARE-ISSUE",
AI701="Fiber CAmtel","TRANS_FO_CAMTEL",
AI701="Fiber AOF","Fiber AOF",
AI701="Projet OCM (HUAWEI)","TRAVAUX-HUAWEI",
AI701="Projet OCM (NOKIA)","TRAVAUX-NOKIA",
AI701="ACCESS-ISSUE","ACCESS-ISSUE",
AI701="Projet OCM (ZTE, NOKIA, autres projets)","TRAVAUX OCM",
AI701="No root CAuse","No root cause",
AI701="ODU HS","PDH",
AI701="IP &amp; VLAN","PDH",
AI701="Warehouse HUAWEI","SPARE-ISSUE",
AI701="SPARE-HS","SPARE-ISSUE",
AI701="Power Telco","BSS",AI701="no impacts","no impacts"
),"")</f>
        <v>no impacts</v>
      </c>
      <c r="AH701" s="57" t="str" cm="1">
        <f t="array" ref="AH701">IFERROR(_xlfn.IFS(
AI701="MPR ISSUE","TX ISSUE",
AI701="BSS Hardware Issue","RAN ISSUE",
AI701="Sites strategiques, MLL, Pylone, etc.","ENVTECH",
AI701="AKTIVCO DEFAUT GE &amp; POWER Cabinet","POWER ISSUE",
AI701="AKTIVCO Coupure ENEO &amp; Baisse de tension","POWER ISSUE",
AI701="Coupure ENEO &amp; Baisse de tension","POWER ISSUE",
AI701="Defaut GE &amp; POWER Cabinet","POWER ISSUE",
AI701="Sharing","POWER ISSUE",
AI701="Sites strategiques &amp; DataCenter","POWER ISSUE",
AI701="Exclu","Exclu",
AI701="SAT","TX ISSUE",
AI701="SPARE-ISSUE","SPARE-ISSUE",
AI701="Fiber CAmtel","TX ISSUE",
AI701="Fiber AOF","TX ISSUE",
AI701="Projet OCM (HUAWEI)","TRAVAUX-HUAWEI",
AI701="Projet OCM (NOKIA)","TRAVAUX -NOKIA",
AI701="ACCESS-ISSUE","ACCESS-ISSUE",
AI701="Projet OCM (ZTE, NOKIA, autres projets)","TRAVAUX OCM",
AI701="No root CAuse","No root cause",
AI701="ODU HS","TX ISSUE",
AI701="IP &amp; VLAN","TX ISSUE",
AI701="Warehouse HUAWEI","SPARE-ISSUE",
AI701="SPARE-HS","SPARE-ISSUE",
AI701="Power Telco","RAN ISSUE",AI701="no impacts","no impacts"
),"")</f>
        <v>no impacts</v>
      </c>
      <c r="AI701" s="85" t="s">
        <v>5998</v>
      </c>
      <c r="AJ701" s="57" t="str" cm="1">
        <f t="array" ref="AJ701">IFERROR(_xlfn.IFS(
AI701="MPR ISSUE","ACTIVE",
AI701="BSS Hardware Issue","ACTIVE",
AI701="Sites strategiques, MLL, Pylone, etc.","PASSIVE",
AI701="AKTIVCO DEFAUT GE &amp; POWER Cabinet","PASSIVE",
AI701="AKTIVCO Coupure ENEO &amp; Baisse de tension","PASSIVE",
AI701="Coupure ENEO &amp; Baisse de tension","PASSIVE",
AI701="Defaut GE &amp; POWER Cabinet","PASSIVE",
AI701="Sharing","PASSIVE",
AI701="Sites strategiques &amp; DataCenter","PASSIVE",
AI701="Exclu","Exclu",
AI701="SAT","ACTIVE",
AI701="SPARE-ISSUE","SPARE-ISSUE",
AI701="Fiber CAmtel","ACTIVE",
AI701="Fiber AOF","ACTIVE",
AI701="Projet OCM (HUAWEI)","PLANNED WORKS",
AI701="Projet OCM (NOKIA)","PLANNED WORKS",
AI701="ACCESS-ISSUE","ACCESS-ISSUE",
AI701="Projet OCM (ZTE, NOKIA, autres projets)","PLANNED WORKS",
AI701="No root CAuse","No root cause",
AI701="ODU HS","ACTIVE",
AI701="IP &amp; VLAN","ACTIVE",
AI701="Warehouse HUAWEI","SPARE-ISSUE",
AI701="SPARE-HS","SPARE-ISSUE",
AI701="Power Telco","ACTIVE", AI701="no impacts","no impacts"
),"")</f>
        <v>no impacts</v>
      </c>
      <c r="AK701" s="23" t="s">
        <v>5537</v>
      </c>
      <c r="AL701" s="23" t="str">
        <f t="shared" si="21"/>
        <v>NRD_059</v>
      </c>
      <c r="AN701" s="9" t="s">
        <v>5537</v>
      </c>
      <c r="AO701" s="23" t="str">
        <f>_xlfn.XLOOKUP(B701,'INCIDENT-05-03-2026'!E:E,'INCIDENT-05-03-2026'!F:F,"")</f>
        <v/>
      </c>
      <c r="AP701" s="7" t="s">
        <v>5537</v>
      </c>
      <c r="AQ701" s="6"/>
      <c r="AR701" s="7"/>
      <c r="AS701" s="3" t="str">
        <f>_xlfn.XLOOKUP(B701,'[3]tt num | region | site id'!$C:$C,'[3]tt num | region | site id'!$Q:$Q,"")</f>
        <v/>
      </c>
      <c r="AT701" s="24" t="str">
        <f>_xlfn.XLOOKUP(B701,'[4]Cells Huawei 03052026 12h'!$B:$B,'[4]Cells Huawei 03052026 12h'!$T:$T,"")</f>
        <v/>
      </c>
      <c r="AU701" s="24" t="str">
        <f>_xlfn.XLOOKUP(B701,'[5]cells down 02052026 8h50'!$B:$B,'[5]cells down 02052026 8h50'!$R:$R,"")</f>
        <v/>
      </c>
      <c r="AV701" s="24" t="str">
        <f>_xlfn.XLOOKUP(B701,'[5]cells down 02052026 13h50'!$B:$B,'[5]cells down 02052026 13h50'!$R:$R,"")</f>
        <v/>
      </c>
      <c r="AW701" s="24" t="str">
        <f>_xlfn.XLOOKUP(B701,'[5]cells down 02052026 13h50'!$B:$B,'[5]cells down 02052026 13h50'!$R:$R,"")</f>
        <v/>
      </c>
      <c r="AX701" s="24" t="str">
        <f>_xlfn.XLOOKUP(B701,'[6]cell downs 03052026 8h40 '!$B:$B,'[6]cell downs 03052026 8h40 '!$R:$R,"")</f>
        <v/>
      </c>
      <c r="AY701" s="24" t="str">
        <f>_xlfn.XLOOKUP(B701,'[7]ALL SITES DOWN'!$D:$D,'[7]ALL SITES DOWN'!$J:$J,"")</f>
        <v/>
      </c>
      <c r="AZ701" s="24" t="str">
        <f>_xlfn.XLOOKUP(B701,'[8]ALL SITES DOWN'!$D:$D,'[8]ALL SITES DOWN'!$J:$J,"")</f>
        <v/>
      </c>
      <c r="BA701" s="9" t="str">
        <f>_xlfn.XLOOKUP(B701,[9]sheet1!$AC:$AC,[9]sheet1!$AF:$AF,"")</f>
        <v/>
      </c>
      <c r="BB701" s="14" t="s">
        <v>5537</v>
      </c>
      <c r="BC701" s="14" t="s">
        <v>5537</v>
      </c>
      <c r="BD701" s="14" t="str">
        <f>_xlfn.XLOOKUP(B701,'[10]cell downs 18042026 17h'!$B:$B,'[10]cell downs 18042026 17h'!$B:$B,"")</f>
        <v/>
      </c>
      <c r="BE701" s="14" t="str">
        <f>_xlfn.XLOOKUP(B701,'[11]Cells Huawei 19042026 15h'!$B:$B,'[11]Cells Huawei 19042026 15h'!$B:$B,"")</f>
        <v/>
      </c>
      <c r="BF701" s="9" t="str">
        <f>_xlfn.XLOOKUP(B701,'[12]cells down 19042026 9H40'!$B:$B,'[12]cells down 19042026 9H40'!$B:$B,"")</f>
        <v/>
      </c>
      <c r="BG701" s="9" t="s">
        <v>304</v>
      </c>
      <c r="BH701" s="9" t="s">
        <v>1129</v>
      </c>
    </row>
    <row r="702" spans="1:60" s="9" customFormat="1" x14ac:dyDescent="0.3">
      <c r="A702" s="1" t="s">
        <v>908</v>
      </c>
      <c r="B702" s="8" t="s">
        <v>909</v>
      </c>
      <c r="C702" s="3" t="str">
        <f>_xlfn.XLOOKUP(B702,'[1]daily break down'!$D:$D,'[1]daily break down'!$E:$E,"")</f>
        <v>Yaounde</v>
      </c>
      <c r="D702" s="1" t="s">
        <v>11</v>
      </c>
      <c r="E702" s="1" t="s">
        <v>12</v>
      </c>
      <c r="F702" s="3" t="s">
        <v>37</v>
      </c>
      <c r="G702" s="1" t="s">
        <v>38</v>
      </c>
      <c r="H702" s="42" t="str">
        <f>_xlfn.XLOOKUP(B702,[2]CALCULATION!$B:$B,[2]CALCULATION!$H:$H,"")</f>
        <v>ZTE</v>
      </c>
      <c r="I702" s="34">
        <v>0</v>
      </c>
      <c r="J702" s="34">
        <v>0</v>
      </c>
      <c r="K702" s="34">
        <v>15.787272460070835</v>
      </c>
      <c r="L702" s="34">
        <v>3.5955517887870124E-2</v>
      </c>
      <c r="M702" s="34">
        <v>0</v>
      </c>
      <c r="N702" s="34">
        <v>0</v>
      </c>
      <c r="O702" s="34">
        <v>7.7065373409467647E-2</v>
      </c>
      <c r="P702" s="34">
        <v>3.2398489868248732</v>
      </c>
      <c r="Q702" s="34">
        <v>3.748006038244116</v>
      </c>
      <c r="R702" s="34">
        <v>7.7238730370712814</v>
      </c>
      <c r="S702" s="35">
        <v>0</v>
      </c>
      <c r="T702" s="35">
        <v>0</v>
      </c>
      <c r="U702" s="35">
        <v>20.20464682264512</v>
      </c>
      <c r="V702" s="35">
        <v>30.134576366951745</v>
      </c>
      <c r="W702" s="35">
        <v>0</v>
      </c>
      <c r="X702" s="35">
        <v>0</v>
      </c>
      <c r="Y702" s="35">
        <v>1.2578902386476183</v>
      </c>
      <c r="Z702" s="35">
        <v>3.6900777038691802E-2</v>
      </c>
      <c r="AA702" s="35">
        <v>0</v>
      </c>
      <c r="AB702" s="35">
        <v>0</v>
      </c>
      <c r="AC702" s="35">
        <v>0</v>
      </c>
      <c r="AD702" s="35">
        <v>0</v>
      </c>
      <c r="AE702" s="58" t="s">
        <v>5560</v>
      </c>
      <c r="AF702" s="58"/>
      <c r="AG702" s="57" t="str" cm="1">
        <f t="array" ref="AG702">IFERROR(_xlfn.IFS(
AI702="MPR ISSUE","PDH",
AI702="BSS Hardware Issue","BSS",
AI702="Sites strategiques, MLL, Pylone, etc.","ENVTECH",
AI702="AKTIVCO DEFAUT GE &amp; POWER Cabinet","AKTIVCO",
AI702="AKTIVCO Coupure ENEO &amp; Baisse de tension","AKTIVCO GRID ONLY",
AI702="Coupure ENEO &amp; Baisse de tension","IHS GRID ONLY",
AI702="Defaut GE &amp; POWER Cabinet","IHS",
AI702="Sharing","Partners",
AI702="Sites strategiques &amp; DataCenter","SST &amp; DC",
AI702="Exclu","Exclu",
AI702="SAT","SAT",
AI702="SPARE-ISSUE","SPARE-ISSUE",
AI702="Fiber CAmtel","TRANS_FO_CAMTEL",
AI702="Fiber AOF","Fiber AOF",
AI702="Projet OCM (HUAWEI)","TRAVAUX-HUAWEI",
AI702="Projet OCM (NOKIA)","TRAVAUX-NOKIA",
AI702="ACCESS-ISSUE","ACCESS-ISSUE",
AI702="Projet OCM (ZTE, NOKIA, autres projets)","TRAVAUX OCM",
AI702="No root CAuse","No root cause",
AI702="ODU HS","PDH",
AI702="IP &amp; VLAN","PDH",
AI702="Warehouse HUAWEI","SPARE-ISSUE",
AI702="SPARE-HS","SPARE-ISSUE",
AI702="Power Telco","BSS",AI702="no impacts","no impacts"
),"")</f>
        <v>no impacts</v>
      </c>
      <c r="AH702" s="57" t="str" cm="1">
        <f t="array" ref="AH702">IFERROR(_xlfn.IFS(
AI702="MPR ISSUE","TX ISSUE",
AI702="BSS Hardware Issue","RAN ISSUE",
AI702="Sites strategiques, MLL, Pylone, etc.","ENVTECH",
AI702="AKTIVCO DEFAUT GE &amp; POWER Cabinet","POWER ISSUE",
AI702="AKTIVCO Coupure ENEO &amp; Baisse de tension","POWER ISSUE",
AI702="Coupure ENEO &amp; Baisse de tension","POWER ISSUE",
AI702="Defaut GE &amp; POWER Cabinet","POWER ISSUE",
AI702="Sharing","POWER ISSUE",
AI702="Sites strategiques &amp; DataCenter","POWER ISSUE",
AI702="Exclu","Exclu",
AI702="SAT","TX ISSUE",
AI702="SPARE-ISSUE","SPARE-ISSUE",
AI702="Fiber CAmtel","TX ISSUE",
AI702="Fiber AOF","TX ISSUE",
AI702="Projet OCM (HUAWEI)","TRAVAUX-HUAWEI",
AI702="Projet OCM (NOKIA)","TRAVAUX -NOKIA",
AI702="ACCESS-ISSUE","ACCESS-ISSUE",
AI702="Projet OCM (ZTE, NOKIA, autres projets)","TRAVAUX OCM",
AI702="No root CAuse","No root cause",
AI702="ODU HS","TX ISSUE",
AI702="IP &amp; VLAN","TX ISSUE",
AI702="Warehouse HUAWEI","SPARE-ISSUE",
AI702="SPARE-HS","SPARE-ISSUE",
AI702="Power Telco","RAN ISSUE",AI702="no impacts","no impacts"
),"")</f>
        <v>no impacts</v>
      </c>
      <c r="AI702" s="85" t="s">
        <v>5998</v>
      </c>
      <c r="AJ702" s="57" t="str" cm="1">
        <f t="array" ref="AJ702">IFERROR(_xlfn.IFS(
AI702="MPR ISSUE","ACTIVE",
AI702="BSS Hardware Issue","ACTIVE",
AI702="Sites strategiques, MLL, Pylone, etc.","PASSIVE",
AI702="AKTIVCO DEFAUT GE &amp; POWER Cabinet","PASSIVE",
AI702="AKTIVCO Coupure ENEO &amp; Baisse de tension","PASSIVE",
AI702="Coupure ENEO &amp; Baisse de tension","PASSIVE",
AI702="Defaut GE &amp; POWER Cabinet","PASSIVE",
AI702="Sharing","PASSIVE",
AI702="Sites strategiques &amp; DataCenter","PASSIVE",
AI702="Exclu","Exclu",
AI702="SAT","ACTIVE",
AI702="SPARE-ISSUE","SPARE-ISSUE",
AI702="Fiber CAmtel","ACTIVE",
AI702="Fiber AOF","ACTIVE",
AI702="Projet OCM (HUAWEI)","PLANNED WORKS",
AI702="Projet OCM (NOKIA)","PLANNED WORKS",
AI702="ACCESS-ISSUE","ACCESS-ISSUE",
AI702="Projet OCM (ZTE, NOKIA, autres projets)","PLANNED WORKS",
AI702="No root CAuse","No root cause",
AI702="ODU HS","ACTIVE",
AI702="IP &amp; VLAN","ACTIVE",
AI702="Warehouse HUAWEI","SPARE-ISSUE",
AI702="SPARE-HS","SPARE-ISSUE",
AI702="Power Telco","ACTIVE", AI702="no impacts","no impacts"
),"")</f>
        <v>no impacts</v>
      </c>
      <c r="AK702" s="23" t="s">
        <v>5537</v>
      </c>
      <c r="AL702" s="23" t="str">
        <f t="shared" si="21"/>
        <v>CTR_487</v>
      </c>
      <c r="AN702" s="9" t="s">
        <v>5537</v>
      </c>
      <c r="AO702" s="23" t="str">
        <f>_xlfn.XLOOKUP(B702,'INCIDENT-05-03-2026'!E:E,'INCIDENT-05-03-2026'!F:F,"")</f>
        <v/>
      </c>
      <c r="AP702" s="7" t="s">
        <v>5537</v>
      </c>
      <c r="AQ702" s="6"/>
      <c r="AR702" s="7"/>
      <c r="AS702" s="3" t="str">
        <f>_xlfn.XLOOKUP(B702,'[3]tt num | region | site id'!$C:$C,'[3]tt num | region | site id'!$Q:$Q,"")</f>
        <v/>
      </c>
      <c r="AT702" s="24" t="str">
        <f>_xlfn.XLOOKUP(B702,'[4]Cells Huawei 03052026 12h'!$B:$B,'[4]Cells Huawei 03052026 12h'!$T:$T,"")</f>
        <v/>
      </c>
      <c r="AU702" s="24" t="str">
        <f>_xlfn.XLOOKUP(B702,'[5]cells down 02052026 8h50'!$B:$B,'[5]cells down 02052026 8h50'!$R:$R,"")</f>
        <v/>
      </c>
      <c r="AV702" s="24" t="str">
        <f>_xlfn.XLOOKUP(B702,'[5]cells down 02052026 13h50'!$B:$B,'[5]cells down 02052026 13h50'!$R:$R,"")</f>
        <v/>
      </c>
      <c r="AW702" s="24" t="str">
        <f>_xlfn.XLOOKUP(B702,'[5]cells down 02052026 13h50'!$B:$B,'[5]cells down 02052026 13h50'!$R:$R,"")</f>
        <v/>
      </c>
      <c r="AX702" s="24" t="str">
        <f>_xlfn.XLOOKUP(B702,'[6]cell downs 03052026 8h40 '!$B:$B,'[6]cell downs 03052026 8h40 '!$R:$R,"")</f>
        <v/>
      </c>
      <c r="AY702" s="24" t="str">
        <f>_xlfn.XLOOKUP(B702,'[7]ALL SITES DOWN'!$D:$D,'[7]ALL SITES DOWN'!$J:$J,"")</f>
        <v/>
      </c>
      <c r="AZ702" s="24" t="str">
        <f>_xlfn.XLOOKUP(B702,'[8]ALL SITES DOWN'!$D:$D,'[8]ALL SITES DOWN'!$J:$J,"")</f>
        <v/>
      </c>
      <c r="BA702" s="9" t="str">
        <f>_xlfn.XLOOKUP(B702,[9]sheet1!$AC:$AC,[9]sheet1!$AF:$AF,"")</f>
        <v/>
      </c>
      <c r="BB702" s="14" t="s">
        <v>5537</v>
      </c>
      <c r="BC702" s="14" t="s">
        <v>5537</v>
      </c>
      <c r="BD702" s="14" t="str">
        <f>_xlfn.XLOOKUP(B702,'[10]cell downs 18042026 17h'!$B:$B,'[10]cell downs 18042026 17h'!$B:$B,"")</f>
        <v/>
      </c>
      <c r="BE702" s="14" t="str">
        <f>_xlfn.XLOOKUP(B702,'[11]Cells Huawei 19042026 15h'!$B:$B,'[11]Cells Huawei 19042026 15h'!$B:$B,"")</f>
        <v/>
      </c>
      <c r="BF702" s="9" t="str">
        <f>_xlfn.XLOOKUP(B702,'[12]cells down 19042026 9H40'!$B:$B,'[12]cells down 19042026 9H40'!$B:$B,"")</f>
        <v/>
      </c>
      <c r="BG702" s="9" t="s">
        <v>909</v>
      </c>
      <c r="BH702" s="9" t="s">
        <v>12</v>
      </c>
    </row>
    <row r="703" spans="1:60" s="9" customFormat="1" x14ac:dyDescent="0.3">
      <c r="A703" s="1" t="s">
        <v>4467</v>
      </c>
      <c r="B703" s="8" t="s">
        <v>4468</v>
      </c>
      <c r="C703" s="3" t="str">
        <f>_xlfn.XLOOKUP(B703,'[1]daily break down'!$D:$D,'[1]daily break down'!$E:$E,"")</f>
        <v>SUD-OUEST</v>
      </c>
      <c r="D703" s="1" t="s">
        <v>11</v>
      </c>
      <c r="E703" s="1" t="s">
        <v>12</v>
      </c>
      <c r="F703" s="3" t="s">
        <v>13</v>
      </c>
      <c r="G703" s="1" t="s">
        <v>3459</v>
      </c>
      <c r="H703" s="40" t="str">
        <f>_xlfn.XLOOKUP(B703,[2]CALCULATION!$B:$B,[2]CALCULATION!$H:$H,"")</f>
        <v>HUAWEI</v>
      </c>
      <c r="I703" s="34">
        <v>0</v>
      </c>
      <c r="J703" s="34">
        <v>0</v>
      </c>
      <c r="K703" s="34">
        <v>0</v>
      </c>
      <c r="L703" s="34">
        <v>0</v>
      </c>
      <c r="M703" s="34">
        <v>0</v>
      </c>
      <c r="N703" s="34">
        <v>0</v>
      </c>
      <c r="O703" s="34">
        <v>0</v>
      </c>
      <c r="P703" s="34">
        <v>0</v>
      </c>
      <c r="Q703" s="34">
        <v>0</v>
      </c>
      <c r="R703" s="34">
        <v>0</v>
      </c>
      <c r="S703" s="35">
        <v>0</v>
      </c>
      <c r="T703" s="35">
        <v>0</v>
      </c>
      <c r="U703" s="35">
        <v>0</v>
      </c>
      <c r="V703" s="35">
        <v>0.50170075306834683</v>
      </c>
      <c r="W703" s="35">
        <v>0</v>
      </c>
      <c r="X703" s="35">
        <v>0.4451457197238845</v>
      </c>
      <c r="Y703" s="35">
        <v>1.2484911523743487</v>
      </c>
      <c r="Z703" s="35">
        <v>0</v>
      </c>
      <c r="AA703" s="35">
        <v>0</v>
      </c>
      <c r="AB703" s="35">
        <v>0</v>
      </c>
      <c r="AC703" s="35">
        <v>0</v>
      </c>
      <c r="AD703" s="35">
        <v>0</v>
      </c>
      <c r="AE703" s="58" t="s">
        <v>5603</v>
      </c>
      <c r="AF703" s="58"/>
      <c r="AG703" s="57" t="str" cm="1">
        <f t="array" ref="AG703">IFERROR(_xlfn.IFS(
AI703="MPR ISSUE","PDH",
AI703="BSS Hardware Issue","BSS",
AI703="Sites strategiques, MLL, Pylone, etc.","ENVTECH",
AI703="AKTIVCO DEFAUT GE &amp; POWER Cabinet","AKTIVCO",
AI703="AKTIVCO Coupure ENEO &amp; Baisse de tension","AKTIVCO GRID ONLY",
AI703="Coupure ENEO &amp; Baisse de tension","IHS GRID ONLY",
AI703="Defaut GE &amp; POWER Cabinet","IHS",
AI703="Sharing","Partners",
AI703="Sites strategiques &amp; DataCenter","SST &amp; DC",
AI703="Exclu","Exclu",
AI703="SAT","SAT",
AI703="SPARE-ISSUE","SPARE-ISSUE",
AI703="Fiber CAmtel","TRANS_FO_CAMTEL",
AI703="Fiber AOF","Fiber AOF",
AI703="Projet OCM (HUAWEI)","TRAVAUX-HUAWEI",
AI703="Projet OCM (NOKIA)","TRAVAUX-NOKIA",
AI703="ACCESS-ISSUE","ACCESS-ISSUE",
AI703="Projet OCM (ZTE, NOKIA, autres projets)","TRAVAUX OCM",
AI703="No root CAuse","No root cause",
AI703="ODU HS","PDH",
AI703="IP &amp; VLAN","PDH",
AI703="Warehouse HUAWEI","SPARE-ISSUE",
AI703="SPARE-HS","SPARE-ISSUE",
AI703="Power Telco","BSS",AI703="no impacts","no impacts"
),"")</f>
        <v>no impacts</v>
      </c>
      <c r="AH703" s="57" t="str" cm="1">
        <f t="array" ref="AH703">IFERROR(_xlfn.IFS(
AI703="MPR ISSUE","TX ISSUE",
AI703="BSS Hardware Issue","RAN ISSUE",
AI703="Sites strategiques, MLL, Pylone, etc.","ENVTECH",
AI703="AKTIVCO DEFAUT GE &amp; POWER Cabinet","POWER ISSUE",
AI703="AKTIVCO Coupure ENEO &amp; Baisse de tension","POWER ISSUE",
AI703="Coupure ENEO &amp; Baisse de tension","POWER ISSUE",
AI703="Defaut GE &amp; POWER Cabinet","POWER ISSUE",
AI703="Sharing","POWER ISSUE",
AI703="Sites strategiques &amp; DataCenter","POWER ISSUE",
AI703="Exclu","Exclu",
AI703="SAT","TX ISSUE",
AI703="SPARE-ISSUE","SPARE-ISSUE",
AI703="Fiber CAmtel","TX ISSUE",
AI703="Fiber AOF","TX ISSUE",
AI703="Projet OCM (HUAWEI)","TRAVAUX-HUAWEI",
AI703="Projet OCM (NOKIA)","TRAVAUX -NOKIA",
AI703="ACCESS-ISSUE","ACCESS-ISSUE",
AI703="Projet OCM (ZTE, NOKIA, autres projets)","TRAVAUX OCM",
AI703="No root CAuse","No root cause",
AI703="ODU HS","TX ISSUE",
AI703="IP &amp; VLAN","TX ISSUE",
AI703="Warehouse HUAWEI","SPARE-ISSUE",
AI703="SPARE-HS","SPARE-ISSUE",
AI703="Power Telco","RAN ISSUE",AI703="no impacts","no impacts"
),"")</f>
        <v>no impacts</v>
      </c>
      <c r="AI703" s="85" t="s">
        <v>5998</v>
      </c>
      <c r="AJ703" s="57" t="str" cm="1">
        <f t="array" ref="AJ703">IFERROR(_xlfn.IFS(
AI703="MPR ISSUE","ACTIVE",
AI703="BSS Hardware Issue","ACTIVE",
AI703="Sites strategiques, MLL, Pylone, etc.","PASSIVE",
AI703="AKTIVCO DEFAUT GE &amp; POWER Cabinet","PASSIVE",
AI703="AKTIVCO Coupure ENEO &amp; Baisse de tension","PASSIVE",
AI703="Coupure ENEO &amp; Baisse de tension","PASSIVE",
AI703="Defaut GE &amp; POWER Cabinet","PASSIVE",
AI703="Sharing","PASSIVE",
AI703="Sites strategiques &amp; DataCenter","PASSIVE",
AI703="Exclu","Exclu",
AI703="SAT","ACTIVE",
AI703="SPARE-ISSUE","SPARE-ISSUE",
AI703="Fiber CAmtel","ACTIVE",
AI703="Fiber AOF","ACTIVE",
AI703="Projet OCM (HUAWEI)","PLANNED WORKS",
AI703="Projet OCM (NOKIA)","PLANNED WORKS",
AI703="ACCESS-ISSUE","ACCESS-ISSUE",
AI703="Projet OCM (ZTE, NOKIA, autres projets)","PLANNED WORKS",
AI703="No root CAuse","No root cause",
AI703="ODU HS","ACTIVE",
AI703="IP &amp; VLAN","ACTIVE",
AI703="Warehouse HUAWEI","SPARE-ISSUE",
AI703="SPARE-HS","SPARE-ISSUE",
AI703="Power Telco","ACTIVE", AI703="no impacts","no impacts"
),"")</f>
        <v>no impacts</v>
      </c>
      <c r="AK703" s="23" t="s">
        <v>5537</v>
      </c>
      <c r="AL703" s="23" t="str">
        <f t="shared" si="21"/>
        <v>SUO_157</v>
      </c>
      <c r="AN703" s="9" t="s">
        <v>5537</v>
      </c>
      <c r="AO703" s="23" t="str">
        <f>_xlfn.XLOOKUP(B703,'INCIDENT-05-03-2026'!E:E,'INCIDENT-05-03-2026'!F:F,"")</f>
        <v/>
      </c>
      <c r="AP703" s="7" t="s">
        <v>5537</v>
      </c>
      <c r="AQ703" s="6"/>
      <c r="AR703" s="7"/>
      <c r="AS703" s="3" t="str">
        <f>_xlfn.XLOOKUP(B703,'[3]tt num | region | site id'!$C:$C,'[3]tt num | region | site id'!$Q:$Q,"")</f>
        <v/>
      </c>
      <c r="AT703" s="24" t="str">
        <f>_xlfn.XLOOKUP(B703,'[4]Cells Huawei 03052026 12h'!$B:$B,'[4]Cells Huawei 03052026 12h'!$T:$T,"")</f>
        <v/>
      </c>
      <c r="AU703" s="24" t="str">
        <f>_xlfn.XLOOKUP(B703,'[5]cells down 02052026 8h50'!$B:$B,'[5]cells down 02052026 8h50'!$R:$R,"")</f>
        <v/>
      </c>
      <c r="AV703" s="24" t="str">
        <f>_xlfn.XLOOKUP(B703,'[5]cells down 02052026 13h50'!$B:$B,'[5]cells down 02052026 13h50'!$R:$R,"")</f>
        <v/>
      </c>
      <c r="AW703" s="24" t="str">
        <f>_xlfn.XLOOKUP(B703,'[5]cells down 02052026 13h50'!$B:$B,'[5]cells down 02052026 13h50'!$R:$R,"")</f>
        <v/>
      </c>
      <c r="AX703" s="24" t="str">
        <f>_xlfn.XLOOKUP(B703,'[6]cell downs 03052026 8h40 '!$B:$B,'[6]cell downs 03052026 8h40 '!$R:$R,"")</f>
        <v/>
      </c>
      <c r="AY703" s="24" t="str">
        <f>_xlfn.XLOOKUP(B703,'[7]ALL SITES DOWN'!$D:$D,'[7]ALL SITES DOWN'!$J:$J,"")</f>
        <v/>
      </c>
      <c r="AZ703" s="24" t="str">
        <f>_xlfn.XLOOKUP(B703,'[8]ALL SITES DOWN'!$D:$D,'[8]ALL SITES DOWN'!$J:$J,"")</f>
        <v/>
      </c>
      <c r="BA703" s="9" t="str">
        <f>_xlfn.XLOOKUP(B703,[9]sheet1!$AC:$AC,[9]sheet1!$AF:$AF,"")</f>
        <v/>
      </c>
      <c r="BB703" s="14" t="s">
        <v>5537</v>
      </c>
      <c r="BC703" s="14" t="s">
        <v>5537</v>
      </c>
      <c r="BD703" s="14" t="str">
        <f>_xlfn.XLOOKUP(B703,'[10]cell downs 18042026 17h'!$B:$B,'[10]cell downs 18042026 17h'!$B:$B,"")</f>
        <v/>
      </c>
      <c r="BE703" s="14" t="str">
        <f>_xlfn.XLOOKUP(B703,'[11]Cells Huawei 19042026 15h'!$B:$B,'[11]Cells Huawei 19042026 15h'!$B:$B,"")</f>
        <v/>
      </c>
      <c r="BF703" s="9" t="str">
        <f>_xlfn.XLOOKUP(B703,'[12]cells down 19042026 9H40'!$B:$B,'[12]cells down 19042026 9H40'!$B:$B,"")</f>
        <v/>
      </c>
      <c r="BG703" s="9" t="s">
        <v>4468</v>
      </c>
      <c r="BH703" s="9" t="s">
        <v>594</v>
      </c>
    </row>
    <row r="704" spans="1:60" s="9" customFormat="1" x14ac:dyDescent="0.3">
      <c r="A704" s="1" t="s">
        <v>2313</v>
      </c>
      <c r="B704" s="8" t="s">
        <v>2314</v>
      </c>
      <c r="C704" s="3" t="str">
        <f>_xlfn.XLOOKUP(B704,'[1]daily break down'!$D:$D,'[1]daily break down'!$E:$E,"")</f>
        <v>Yaounde</v>
      </c>
      <c r="D704" s="1" t="s">
        <v>11</v>
      </c>
      <c r="E704" s="1" t="s">
        <v>145</v>
      </c>
      <c r="F704" s="3" t="s">
        <v>37</v>
      </c>
      <c r="G704" s="1" t="s">
        <v>38</v>
      </c>
      <c r="H704" s="42" t="str">
        <f>_xlfn.XLOOKUP(B704,[2]CALCULATION!$B:$B,[2]CALCULATION!$H:$H,"")</f>
        <v>ZTE</v>
      </c>
      <c r="I704" s="34">
        <v>0</v>
      </c>
      <c r="J704" s="34">
        <v>0</v>
      </c>
      <c r="K704" s="34">
        <v>0</v>
      </c>
      <c r="L704" s="34">
        <v>0</v>
      </c>
      <c r="M704" s="34">
        <v>0</v>
      </c>
      <c r="N704" s="34">
        <v>0</v>
      </c>
      <c r="O704" s="34">
        <v>0</v>
      </c>
      <c r="P704" s="34">
        <v>0</v>
      </c>
      <c r="Q704" s="34">
        <v>0</v>
      </c>
      <c r="R704" s="34">
        <v>0</v>
      </c>
      <c r="S704" s="35">
        <v>0</v>
      </c>
      <c r="T704" s="35">
        <v>3.8596892986676479</v>
      </c>
      <c r="U704" s="35">
        <v>0</v>
      </c>
      <c r="V704" s="35">
        <v>8.4003218874934685E-2</v>
      </c>
      <c r="W704" s="35">
        <v>3.8596892986676479</v>
      </c>
      <c r="X704" s="35">
        <v>0.20569195823452691</v>
      </c>
      <c r="Y704" s="35">
        <v>1.2409469142460896</v>
      </c>
      <c r="Z704" s="35">
        <v>0</v>
      </c>
      <c r="AA704" s="35">
        <v>0</v>
      </c>
      <c r="AB704" s="35">
        <v>0</v>
      </c>
      <c r="AC704" s="35">
        <v>0</v>
      </c>
      <c r="AD704" s="35">
        <v>0</v>
      </c>
      <c r="AE704" s="58" t="s">
        <v>5560</v>
      </c>
      <c r="AF704" s="58"/>
      <c r="AG704" s="57" t="str" cm="1">
        <f t="array" ref="AG704">IFERROR(_xlfn.IFS(
AI704="MPR ISSUE","PDH",
AI704="BSS Hardware Issue","BSS",
AI704="Sites strategiques, MLL, Pylone, etc.","ENVTECH",
AI704="AKTIVCO DEFAUT GE &amp; POWER Cabinet","AKTIVCO",
AI704="AKTIVCO Coupure ENEO &amp; Baisse de tension","AKTIVCO GRID ONLY",
AI704="Coupure ENEO &amp; Baisse de tension","IHS GRID ONLY",
AI704="Defaut GE &amp; POWER Cabinet","IHS",
AI704="Sharing","Partners",
AI704="Sites strategiques &amp; DataCenter","SST &amp; DC",
AI704="Exclu","Exclu",
AI704="SAT","SAT",
AI704="SPARE-ISSUE","SPARE-ISSUE",
AI704="Fiber CAmtel","TRANS_FO_CAMTEL",
AI704="Fiber AOF","Fiber AOF",
AI704="Projet OCM (HUAWEI)","TRAVAUX-HUAWEI",
AI704="Projet OCM (NOKIA)","TRAVAUX-NOKIA",
AI704="ACCESS-ISSUE","ACCESS-ISSUE",
AI704="Projet OCM (ZTE, NOKIA, autres projets)","TRAVAUX OCM",
AI704="No root CAuse","No root cause",
AI704="ODU HS","PDH",
AI704="IP &amp; VLAN","PDH",
AI704="Warehouse HUAWEI","SPARE-ISSUE",
AI704="SPARE-HS","SPARE-ISSUE",
AI704="Power Telco","BSS",AI704="no impacts","no impacts"
),"")</f>
        <v>no impacts</v>
      </c>
      <c r="AH704" s="57" t="str" cm="1">
        <f t="array" ref="AH704">IFERROR(_xlfn.IFS(
AI704="MPR ISSUE","TX ISSUE",
AI704="BSS Hardware Issue","RAN ISSUE",
AI704="Sites strategiques, MLL, Pylone, etc.","ENVTECH",
AI704="AKTIVCO DEFAUT GE &amp; POWER Cabinet","POWER ISSUE",
AI704="AKTIVCO Coupure ENEO &amp; Baisse de tension","POWER ISSUE",
AI704="Coupure ENEO &amp; Baisse de tension","POWER ISSUE",
AI704="Defaut GE &amp; POWER Cabinet","POWER ISSUE",
AI704="Sharing","POWER ISSUE",
AI704="Sites strategiques &amp; DataCenter","POWER ISSUE",
AI704="Exclu","Exclu",
AI704="SAT","TX ISSUE",
AI704="SPARE-ISSUE","SPARE-ISSUE",
AI704="Fiber CAmtel","TX ISSUE",
AI704="Fiber AOF","TX ISSUE",
AI704="Projet OCM (HUAWEI)","TRAVAUX-HUAWEI",
AI704="Projet OCM (NOKIA)","TRAVAUX -NOKIA",
AI704="ACCESS-ISSUE","ACCESS-ISSUE",
AI704="Projet OCM (ZTE, NOKIA, autres projets)","TRAVAUX OCM",
AI704="No root CAuse","No root cause",
AI704="ODU HS","TX ISSUE",
AI704="IP &amp; VLAN","TX ISSUE",
AI704="Warehouse HUAWEI","SPARE-ISSUE",
AI704="SPARE-HS","SPARE-ISSUE",
AI704="Power Telco","RAN ISSUE",AI704="no impacts","no impacts"
),"")</f>
        <v>no impacts</v>
      </c>
      <c r="AI704" s="85" t="s">
        <v>5998</v>
      </c>
      <c r="AJ704" s="57" t="str" cm="1">
        <f t="array" ref="AJ704">IFERROR(_xlfn.IFS(
AI704="MPR ISSUE","ACTIVE",
AI704="BSS Hardware Issue","ACTIVE",
AI704="Sites strategiques, MLL, Pylone, etc.","PASSIVE",
AI704="AKTIVCO DEFAUT GE &amp; POWER Cabinet","PASSIVE",
AI704="AKTIVCO Coupure ENEO &amp; Baisse de tension","PASSIVE",
AI704="Coupure ENEO &amp; Baisse de tension","PASSIVE",
AI704="Defaut GE &amp; POWER Cabinet","PASSIVE",
AI704="Sharing","PASSIVE",
AI704="Sites strategiques &amp; DataCenter","PASSIVE",
AI704="Exclu","Exclu",
AI704="SAT","ACTIVE",
AI704="SPARE-ISSUE","SPARE-ISSUE",
AI704="Fiber CAmtel","ACTIVE",
AI704="Fiber AOF","ACTIVE",
AI704="Projet OCM (HUAWEI)","PLANNED WORKS",
AI704="Projet OCM (NOKIA)","PLANNED WORKS",
AI704="ACCESS-ISSUE","ACCESS-ISSUE",
AI704="Projet OCM (ZTE, NOKIA, autres projets)","PLANNED WORKS",
AI704="No root CAuse","No root cause",
AI704="ODU HS","ACTIVE",
AI704="IP &amp; VLAN","ACTIVE",
AI704="Warehouse HUAWEI","SPARE-ISSUE",
AI704="SPARE-HS","SPARE-ISSUE",
AI704="Power Telco","ACTIVE", AI704="no impacts","no impacts"
),"")</f>
        <v>no impacts</v>
      </c>
      <c r="AK704" s="23" t="s">
        <v>5537</v>
      </c>
      <c r="AL704" s="23" t="str">
        <f t="shared" si="21"/>
        <v>CTR_104</v>
      </c>
      <c r="AN704" s="9" t="s">
        <v>5537</v>
      </c>
      <c r="AO704" s="23" t="str">
        <f>_xlfn.XLOOKUP(B704,'INCIDENT-05-03-2026'!E:E,'INCIDENT-05-03-2026'!F:F,"")</f>
        <v/>
      </c>
      <c r="AP704" s="7" t="s">
        <v>5537</v>
      </c>
      <c r="AQ704" s="6"/>
      <c r="AR704" s="7"/>
      <c r="AS704" s="3" t="str">
        <f>_xlfn.XLOOKUP(B704,'[3]tt num | region | site id'!$C:$C,'[3]tt num | region | site id'!$Q:$Q,"")</f>
        <v/>
      </c>
      <c r="AT704" s="24" t="str">
        <f>_xlfn.XLOOKUP(B704,'[4]Cells Huawei 03052026 12h'!$B:$B,'[4]Cells Huawei 03052026 12h'!$T:$T,"")</f>
        <v/>
      </c>
      <c r="AU704" s="24" t="str">
        <f>_xlfn.XLOOKUP(B704,'[5]cells down 02052026 8h50'!$B:$B,'[5]cells down 02052026 8h50'!$R:$R,"")</f>
        <v/>
      </c>
      <c r="AV704" s="24" t="str">
        <f>_xlfn.XLOOKUP(B704,'[5]cells down 02052026 13h50'!$B:$B,'[5]cells down 02052026 13h50'!$R:$R,"")</f>
        <v/>
      </c>
      <c r="AW704" s="24" t="str">
        <f>_xlfn.XLOOKUP(B704,'[5]cells down 02052026 13h50'!$B:$B,'[5]cells down 02052026 13h50'!$R:$R,"")</f>
        <v/>
      </c>
      <c r="AX704" s="24" t="str">
        <f>_xlfn.XLOOKUP(B704,'[6]cell downs 03052026 8h40 '!$B:$B,'[6]cell downs 03052026 8h40 '!$R:$R,"")</f>
        <v/>
      </c>
      <c r="AY704" s="24" t="str">
        <f>_xlfn.XLOOKUP(B704,'[7]ALL SITES DOWN'!$D:$D,'[7]ALL SITES DOWN'!$J:$J,"")</f>
        <v/>
      </c>
      <c r="AZ704" s="24" t="str">
        <f>_xlfn.XLOOKUP(B704,'[8]ALL SITES DOWN'!$D:$D,'[8]ALL SITES DOWN'!$J:$J,"")</f>
        <v/>
      </c>
      <c r="BA704" s="9" t="str">
        <f>_xlfn.XLOOKUP(B704,[9]sheet1!$AC:$AC,[9]sheet1!$AF:$AF,"")</f>
        <v/>
      </c>
      <c r="BB704" s="14" t="s">
        <v>5537</v>
      </c>
      <c r="BC704" s="14" t="s">
        <v>5537</v>
      </c>
      <c r="BD704" s="14" t="str">
        <f>_xlfn.XLOOKUP(B704,'[10]cell downs 18042026 17h'!$B:$B,'[10]cell downs 18042026 17h'!$B:$B,"")</f>
        <v/>
      </c>
      <c r="BE704" s="14" t="str">
        <f>_xlfn.XLOOKUP(B704,'[11]Cells Huawei 19042026 15h'!$B:$B,'[11]Cells Huawei 19042026 15h'!$B:$B,"")</f>
        <v/>
      </c>
      <c r="BF704" s="9" t="str">
        <f>_xlfn.XLOOKUP(B704,'[12]cells down 19042026 9H40'!$B:$B,'[12]cells down 19042026 9H40'!$B:$B,"")</f>
        <v/>
      </c>
      <c r="BG704" s="9" t="s">
        <v>2314</v>
      </c>
      <c r="BH704" s="9" t="s">
        <v>5537</v>
      </c>
    </row>
    <row r="705" spans="1:60" s="9" customFormat="1" x14ac:dyDescent="0.3">
      <c r="A705" s="1" t="s">
        <v>4866</v>
      </c>
      <c r="B705" s="1" t="s">
        <v>4867</v>
      </c>
      <c r="C705" s="3" t="str">
        <f>_xlfn.XLOOKUP(B705,'[1]daily break down'!$D:$D,'[1]daily break down'!$E:$E,"")</f>
        <v>SUD-OUEST</v>
      </c>
      <c r="D705" s="1" t="s">
        <v>18</v>
      </c>
      <c r="E705" s="1" t="e">
        <v>#N/A</v>
      </c>
      <c r="F705" s="3" t="s">
        <v>13</v>
      </c>
      <c r="G705" s="1" t="s">
        <v>1431</v>
      </c>
      <c r="H705" s="40" t="str">
        <f>_xlfn.XLOOKUP(B705,[2]CALCULATION!$B:$B,[2]CALCULATION!$H:$H,"")</f>
        <v>Huawei</v>
      </c>
      <c r="I705" s="34">
        <v>15.514841638772607</v>
      </c>
      <c r="J705" s="34">
        <v>18.155414159054661</v>
      </c>
      <c r="K705" s="34">
        <v>16.708293739459474</v>
      </c>
      <c r="L705" s="34">
        <v>17.428438531759276</v>
      </c>
      <c r="M705" s="34">
        <v>21.325973866616444</v>
      </c>
      <c r="N705" s="34">
        <v>35.009259972662399</v>
      </c>
      <c r="O705" s="34">
        <v>11.537066286565478</v>
      </c>
      <c r="P705" s="34">
        <v>12.278256471279807</v>
      </c>
      <c r="Q705" s="34">
        <v>11.320173899147624</v>
      </c>
      <c r="R705" s="34">
        <v>1.4136974828283866</v>
      </c>
      <c r="S705" s="35">
        <v>0</v>
      </c>
      <c r="T705" s="35">
        <v>17.373559995776656</v>
      </c>
      <c r="U705" s="35">
        <v>0</v>
      </c>
      <c r="V705" s="35">
        <v>0</v>
      </c>
      <c r="W705" s="35">
        <v>17.373559995776656</v>
      </c>
      <c r="X705" s="35">
        <v>19.838528334945622</v>
      </c>
      <c r="Y705" s="35">
        <v>1.2388958802395893</v>
      </c>
      <c r="Z705" s="35">
        <v>2.041313888817549</v>
      </c>
      <c r="AA705" s="35">
        <v>0</v>
      </c>
      <c r="AB705" s="35">
        <v>0</v>
      </c>
      <c r="AC705" s="35">
        <v>0</v>
      </c>
      <c r="AD705" s="35">
        <v>0</v>
      </c>
      <c r="AE705" s="58" t="s">
        <v>5603</v>
      </c>
      <c r="AF705" s="58"/>
      <c r="AG705" s="57" t="str" cm="1">
        <f t="array" ref="AG705">IFERROR(_xlfn.IFS(
AI705="MPR ISSUE","PDH",
AI705="BSS Hardware Issue","BSS",
AI705="Sites strategiques, MLL, Pylone, etc.","ENVTECH",
AI705="AKTIVCO DEFAUT GE &amp; POWER Cabinet","AKTIVCO",
AI705="AKTIVCO Coupure ENEO &amp; Baisse de tension","AKTIVCO GRID ONLY",
AI705="Coupure ENEO &amp; Baisse de tension","IHS GRID ONLY",
AI705="Defaut GE &amp; POWER Cabinet","IHS",
AI705="Sharing","Partners",
AI705="Sites strategiques &amp; DataCenter","SST &amp; DC",
AI705="Exclu","Exclu",
AI705="SAT","SAT",
AI705="SPARE-ISSUE","SPARE-ISSUE",
AI705="Fiber CAmtel","TRANS_FO_CAMTEL",
AI705="Fiber AOF","Fiber AOF",
AI705="Projet OCM (HUAWEI)","TRAVAUX-HUAWEI",
AI705="Projet OCM (NOKIA)","TRAVAUX-NOKIA",
AI705="ACCESS-ISSUE","ACCESS-ISSUE",
AI705="Projet OCM (ZTE, NOKIA, autres projets)","TRAVAUX OCM",
AI705="No root CAuse","No root cause",
AI705="ODU HS","PDH",
AI705="IP &amp; VLAN","PDH",
AI705="Warehouse HUAWEI","SPARE-ISSUE",
AI705="SPARE-HS","SPARE-ISSUE",
AI705="Power Telco","BSS",AI705="no impacts","no impacts"
),"")</f>
        <v>no impacts</v>
      </c>
      <c r="AH705" s="57" t="str" cm="1">
        <f t="array" ref="AH705">IFERROR(_xlfn.IFS(
AI705="MPR ISSUE","TX ISSUE",
AI705="BSS Hardware Issue","RAN ISSUE",
AI705="Sites strategiques, MLL, Pylone, etc.","ENVTECH",
AI705="AKTIVCO DEFAUT GE &amp; POWER Cabinet","POWER ISSUE",
AI705="AKTIVCO Coupure ENEO &amp; Baisse de tension","POWER ISSUE",
AI705="Coupure ENEO &amp; Baisse de tension","POWER ISSUE",
AI705="Defaut GE &amp; POWER Cabinet","POWER ISSUE",
AI705="Sharing","POWER ISSUE",
AI705="Sites strategiques &amp; DataCenter","POWER ISSUE",
AI705="Exclu","Exclu",
AI705="SAT","TX ISSUE",
AI705="SPARE-ISSUE","SPARE-ISSUE",
AI705="Fiber CAmtel","TX ISSUE",
AI705="Fiber AOF","TX ISSUE",
AI705="Projet OCM (HUAWEI)","TRAVAUX-HUAWEI",
AI705="Projet OCM (NOKIA)","TRAVAUX -NOKIA",
AI705="ACCESS-ISSUE","ACCESS-ISSUE",
AI705="Projet OCM (ZTE, NOKIA, autres projets)","TRAVAUX OCM",
AI705="No root CAuse","No root cause",
AI705="ODU HS","TX ISSUE",
AI705="IP &amp; VLAN","TX ISSUE",
AI705="Warehouse HUAWEI","SPARE-ISSUE",
AI705="SPARE-HS","SPARE-ISSUE",
AI705="Power Telco","RAN ISSUE",AI705="no impacts","no impacts"
),"")</f>
        <v>no impacts</v>
      </c>
      <c r="AI705" s="85" t="s">
        <v>5998</v>
      </c>
      <c r="AJ705" s="57" t="str" cm="1">
        <f t="array" ref="AJ705">IFERROR(_xlfn.IFS(
AI705="MPR ISSUE","ACTIVE",
AI705="BSS Hardware Issue","ACTIVE",
AI705="Sites strategiques, MLL, Pylone, etc.","PASSIVE",
AI705="AKTIVCO DEFAUT GE &amp; POWER Cabinet","PASSIVE",
AI705="AKTIVCO Coupure ENEO &amp; Baisse de tension","PASSIVE",
AI705="Coupure ENEO &amp; Baisse de tension","PASSIVE",
AI705="Defaut GE &amp; POWER Cabinet","PASSIVE",
AI705="Sharing","PASSIVE",
AI705="Sites strategiques &amp; DataCenter","PASSIVE",
AI705="Exclu","Exclu",
AI705="SAT","ACTIVE",
AI705="SPARE-ISSUE","SPARE-ISSUE",
AI705="Fiber CAmtel","ACTIVE",
AI705="Fiber AOF","ACTIVE",
AI705="Projet OCM (HUAWEI)","PLANNED WORKS",
AI705="Projet OCM (NOKIA)","PLANNED WORKS",
AI705="ACCESS-ISSUE","ACCESS-ISSUE",
AI705="Projet OCM (ZTE, NOKIA, autres projets)","PLANNED WORKS",
AI705="No root CAuse","No root cause",
AI705="ODU HS","ACTIVE",
AI705="IP &amp; VLAN","ACTIVE",
AI705="Warehouse HUAWEI","SPARE-ISSUE",
AI705="SPARE-HS","SPARE-ISSUE",
AI705="Power Telco","ACTIVE", AI705="no impacts","no impacts"
),"")</f>
        <v>no impacts</v>
      </c>
      <c r="AK705" s="23" t="s">
        <v>5537</v>
      </c>
      <c r="AL705" s="23" t="str">
        <f t="shared" si="21"/>
        <v>SUO_225</v>
      </c>
      <c r="AN705" s="9" t="s">
        <v>5537</v>
      </c>
      <c r="AO705" s="23" t="str">
        <f>_xlfn.XLOOKUP(B705,'INCIDENT-05-03-2026'!E:E,'INCIDENT-05-03-2026'!F:F,"")</f>
        <v/>
      </c>
      <c r="AP705" s="7" t="s">
        <v>5537</v>
      </c>
      <c r="AQ705" s="6"/>
      <c r="AR705" s="7"/>
      <c r="AS705" s="3" t="str">
        <f>_xlfn.XLOOKUP(B705,'[3]tt num | region | site id'!$C:$C,'[3]tt num | region | site id'!$Q:$Q,"")</f>
        <v/>
      </c>
      <c r="AT705" s="24" t="str">
        <f>_xlfn.XLOOKUP(B705,'[4]Cells Huawei 03052026 12h'!$B:$B,'[4]Cells Huawei 03052026 12h'!$T:$T,"")</f>
        <v/>
      </c>
      <c r="AU705" s="24" t="str">
        <f>_xlfn.XLOOKUP(B705,'[5]cells down 02052026 8h50'!$B:$B,'[5]cells down 02052026 8h50'!$R:$R,"")</f>
        <v/>
      </c>
      <c r="AV705" s="24" t="str">
        <f>_xlfn.XLOOKUP(B705,'[5]cells down 02052026 13h50'!$B:$B,'[5]cells down 02052026 13h50'!$R:$R,"")</f>
        <v/>
      </c>
      <c r="AW705" s="24" t="str">
        <f>_xlfn.XLOOKUP(B705,'[5]cells down 02052026 13h50'!$B:$B,'[5]cells down 02052026 13h50'!$R:$R,"")</f>
        <v/>
      </c>
      <c r="AX705" s="24" t="str">
        <f>_xlfn.XLOOKUP(B705,'[6]cell downs 03052026 8h40 '!$B:$B,'[6]cell downs 03052026 8h40 '!$R:$R,"")</f>
        <v/>
      </c>
      <c r="AY705" s="24" t="str">
        <f>_xlfn.XLOOKUP(B705,'[7]ALL SITES DOWN'!$D:$D,'[7]ALL SITES DOWN'!$J:$J,"")</f>
        <v/>
      </c>
      <c r="AZ705" s="24" t="str">
        <f>_xlfn.XLOOKUP(B705,'[8]ALL SITES DOWN'!$D:$D,'[8]ALL SITES DOWN'!$J:$J,"")</f>
        <v/>
      </c>
      <c r="BA705" s="9" t="str">
        <f>_xlfn.XLOOKUP(B705,[9]sheet1!$AC:$AC,[9]sheet1!$AF:$AF,"")</f>
        <v/>
      </c>
      <c r="BB705" s="14" t="s">
        <v>5537</v>
      </c>
      <c r="BC705" s="14" t="s">
        <v>5537</v>
      </c>
      <c r="BD705" s="14" t="str">
        <f>_xlfn.XLOOKUP(B705,'[10]cell downs 18042026 17h'!$B:$B,'[10]cell downs 18042026 17h'!$B:$B,"")</f>
        <v/>
      </c>
      <c r="BE705" s="14" t="str">
        <f>_xlfn.XLOOKUP(B705,'[11]Cells Huawei 19042026 15h'!$B:$B,'[11]Cells Huawei 19042026 15h'!$B:$B,"")</f>
        <v/>
      </c>
      <c r="BF705" s="9" t="str">
        <f>_xlfn.XLOOKUP(B705,'[12]cells down 19042026 9H40'!$B:$B,'[12]cells down 19042026 9H40'!$B:$B,"")</f>
        <v/>
      </c>
      <c r="BG705" s="9" t="s">
        <v>5537</v>
      </c>
      <c r="BH705" s="9" t="s">
        <v>12</v>
      </c>
    </row>
    <row r="706" spans="1:60" s="9" customFormat="1" x14ac:dyDescent="0.3">
      <c r="A706" s="3" t="s">
        <v>2341</v>
      </c>
      <c r="B706" s="31" t="s">
        <v>2342</v>
      </c>
      <c r="C706" s="3" t="str">
        <f>_xlfn.XLOOKUP(B706,'[1]daily break down'!$D:$D,'[1]daily break down'!$E:$E,"")</f>
        <v>Yaounde</v>
      </c>
      <c r="D706" s="1" t="s">
        <v>357</v>
      </c>
      <c r="E706" s="3" t="s">
        <v>36</v>
      </c>
      <c r="F706" s="3" t="s">
        <v>37</v>
      </c>
      <c r="G706" s="3" t="s">
        <v>115</v>
      </c>
      <c r="H706" s="42" t="str">
        <f>_xlfn.XLOOKUP(B706,[2]CALCULATION!$B:$B,[2]CALCULATION!$H:$H,"")</f>
        <v>ZTE</v>
      </c>
      <c r="I706" s="34">
        <v>0</v>
      </c>
      <c r="J706" s="34">
        <v>0</v>
      </c>
      <c r="K706" s="34">
        <v>0</v>
      </c>
      <c r="L706" s="34">
        <v>0</v>
      </c>
      <c r="M706" s="34">
        <v>0</v>
      </c>
      <c r="N706" s="34">
        <v>0</v>
      </c>
      <c r="O706" s="34">
        <v>0</v>
      </c>
      <c r="P706" s="34">
        <v>0</v>
      </c>
      <c r="Q706" s="34">
        <v>0</v>
      </c>
      <c r="R706" s="34">
        <v>0</v>
      </c>
      <c r="S706" s="35">
        <v>0</v>
      </c>
      <c r="T706" s="35">
        <v>21.382832096292301</v>
      </c>
      <c r="U706" s="35">
        <v>0</v>
      </c>
      <c r="V706" s="35">
        <v>12.949872015477991</v>
      </c>
      <c r="W706" s="35">
        <v>21.382832096292301</v>
      </c>
      <c r="X706" s="35">
        <v>0</v>
      </c>
      <c r="Y706" s="35">
        <v>1.2388780451612715</v>
      </c>
      <c r="Z706" s="35">
        <v>0</v>
      </c>
      <c r="AA706" s="35">
        <v>0</v>
      </c>
      <c r="AB706" s="35">
        <v>0</v>
      </c>
      <c r="AC706" s="35">
        <v>0</v>
      </c>
      <c r="AD706" s="35">
        <v>0</v>
      </c>
      <c r="AE706" s="58" t="s">
        <v>5560</v>
      </c>
      <c r="AF706" s="58"/>
      <c r="AG706" s="57" t="str" cm="1">
        <f t="array" ref="AG706">IFERROR(_xlfn.IFS(
AI706="MPR ISSUE","PDH",
AI706="BSS Hardware Issue","BSS",
AI706="Sites strategiques, MLL, Pylone, etc.","ENVTECH",
AI706="AKTIVCO DEFAUT GE &amp; POWER Cabinet","AKTIVCO",
AI706="AKTIVCO Coupure ENEO &amp; Baisse de tension","AKTIVCO GRID ONLY",
AI706="Coupure ENEO &amp; Baisse de tension","IHS GRID ONLY",
AI706="Defaut GE &amp; POWER Cabinet","IHS",
AI706="Sharing","Partners",
AI706="Sites strategiques &amp; DataCenter","SST &amp; DC",
AI706="Exclu","Exclu",
AI706="SAT","SAT",
AI706="SPARE-ISSUE","SPARE-ISSUE",
AI706="Fiber CAmtel","TRANS_FO_CAMTEL",
AI706="Fiber AOF","Fiber AOF",
AI706="Projet OCM (HUAWEI)","TRAVAUX-HUAWEI",
AI706="Projet OCM (NOKIA)","TRAVAUX-NOKIA",
AI706="ACCESS-ISSUE","ACCESS-ISSUE",
AI706="Projet OCM (ZTE, NOKIA, autres projets)","TRAVAUX OCM",
AI706="No root CAuse","No root cause",
AI706="ODU HS","PDH",
AI706="IP &amp; VLAN","PDH",
AI706="Warehouse HUAWEI","SPARE-ISSUE",
AI706="SPARE-HS","SPARE-ISSUE",
AI706="Power Telco","BSS",AI706="no impacts","no impacts"
),"")</f>
        <v>no impacts</v>
      </c>
      <c r="AH706" s="57" t="str" cm="1">
        <f t="array" ref="AH706">IFERROR(_xlfn.IFS(
AI706="MPR ISSUE","TX ISSUE",
AI706="BSS Hardware Issue","RAN ISSUE",
AI706="Sites strategiques, MLL, Pylone, etc.","ENVTECH",
AI706="AKTIVCO DEFAUT GE &amp; POWER Cabinet","POWER ISSUE",
AI706="AKTIVCO Coupure ENEO &amp; Baisse de tension","POWER ISSUE",
AI706="Coupure ENEO &amp; Baisse de tension","POWER ISSUE",
AI706="Defaut GE &amp; POWER Cabinet","POWER ISSUE",
AI706="Sharing","POWER ISSUE",
AI706="Sites strategiques &amp; DataCenter","POWER ISSUE",
AI706="Exclu","Exclu",
AI706="SAT","TX ISSUE",
AI706="SPARE-ISSUE","SPARE-ISSUE",
AI706="Fiber CAmtel","TX ISSUE",
AI706="Fiber AOF","TX ISSUE",
AI706="Projet OCM (HUAWEI)","TRAVAUX-HUAWEI",
AI706="Projet OCM (NOKIA)","TRAVAUX -NOKIA",
AI706="ACCESS-ISSUE","ACCESS-ISSUE",
AI706="Projet OCM (ZTE, NOKIA, autres projets)","TRAVAUX OCM",
AI706="No root CAuse","No root cause",
AI706="ODU HS","TX ISSUE",
AI706="IP &amp; VLAN","TX ISSUE",
AI706="Warehouse HUAWEI","SPARE-ISSUE",
AI706="SPARE-HS","SPARE-ISSUE",
AI706="Power Telco","RAN ISSUE",AI706="no impacts","no impacts"
),"")</f>
        <v>no impacts</v>
      </c>
      <c r="AI706" s="85" t="s">
        <v>5998</v>
      </c>
      <c r="AJ706" s="57" t="str" cm="1">
        <f t="array" ref="AJ706">IFERROR(_xlfn.IFS(
AI706="MPR ISSUE","ACTIVE",
AI706="BSS Hardware Issue","ACTIVE",
AI706="Sites strategiques, MLL, Pylone, etc.","PASSIVE",
AI706="AKTIVCO DEFAUT GE &amp; POWER Cabinet","PASSIVE",
AI706="AKTIVCO Coupure ENEO &amp; Baisse de tension","PASSIVE",
AI706="Coupure ENEO &amp; Baisse de tension","PASSIVE",
AI706="Defaut GE &amp; POWER Cabinet","PASSIVE",
AI706="Sharing","PASSIVE",
AI706="Sites strategiques &amp; DataCenter","PASSIVE",
AI706="Exclu","Exclu",
AI706="SAT","ACTIVE",
AI706="SPARE-ISSUE","SPARE-ISSUE",
AI706="Fiber CAmtel","ACTIVE",
AI706="Fiber AOF","ACTIVE",
AI706="Projet OCM (HUAWEI)","PLANNED WORKS",
AI706="Projet OCM (NOKIA)","PLANNED WORKS",
AI706="ACCESS-ISSUE","ACCESS-ISSUE",
AI706="Projet OCM (ZTE, NOKIA, autres projets)","PLANNED WORKS",
AI706="No root CAuse","No root cause",
AI706="ODU HS","ACTIVE",
AI706="IP &amp; VLAN","ACTIVE",
AI706="Warehouse HUAWEI","SPARE-ISSUE",
AI706="SPARE-HS","SPARE-ISSUE",
AI706="Power Telco","ACTIVE", AI706="no impacts","no impacts"
),"")</f>
        <v>no impacts</v>
      </c>
      <c r="AK706" s="23" t="s">
        <v>5537</v>
      </c>
      <c r="AL706" s="23" t="str">
        <f t="shared" si="21"/>
        <v>CTR_936</v>
      </c>
      <c r="AN706" s="9" t="s">
        <v>5537</v>
      </c>
      <c r="AO706" s="23" t="str">
        <f>_xlfn.XLOOKUP(B706,'INCIDENT-05-03-2026'!E:E,'INCIDENT-05-03-2026'!F:F,"")</f>
        <v/>
      </c>
      <c r="AP706" s="7" t="s">
        <v>5537</v>
      </c>
      <c r="AQ706" s="6"/>
      <c r="AR706" s="7"/>
      <c r="AS706" s="3" t="str">
        <f>_xlfn.XLOOKUP(B706,'[3]tt num | region | site id'!$C:$C,'[3]tt num | region | site id'!$Q:$Q,"")</f>
        <v/>
      </c>
      <c r="AT706" s="24" t="str">
        <f>_xlfn.XLOOKUP(B706,'[4]Cells Huawei 03052026 12h'!$B:$B,'[4]Cells Huawei 03052026 12h'!$T:$T,"")</f>
        <v/>
      </c>
      <c r="AU706" s="24" t="str">
        <f>_xlfn.XLOOKUP(B706,'[5]cells down 02052026 8h50'!$B:$B,'[5]cells down 02052026 8h50'!$R:$R,"")</f>
        <v/>
      </c>
      <c r="AV706" s="24" t="str">
        <f>_xlfn.XLOOKUP(B706,'[5]cells down 02052026 13h50'!$B:$B,'[5]cells down 02052026 13h50'!$R:$R,"")</f>
        <v/>
      </c>
      <c r="AW706" s="24" t="str">
        <f>_xlfn.XLOOKUP(B706,'[5]cells down 02052026 13h50'!$B:$B,'[5]cells down 02052026 13h50'!$R:$R,"")</f>
        <v/>
      </c>
      <c r="AX706" s="24" t="str">
        <f>_xlfn.XLOOKUP(B706,'[6]cell downs 03052026 8h40 '!$B:$B,'[6]cell downs 03052026 8h40 '!$R:$R,"")</f>
        <v/>
      </c>
      <c r="AY706" s="24" t="str">
        <f>_xlfn.XLOOKUP(B706,'[7]ALL SITES DOWN'!$D:$D,'[7]ALL SITES DOWN'!$J:$J,"")</f>
        <v/>
      </c>
      <c r="AZ706" s="24" t="str">
        <f>_xlfn.XLOOKUP(B706,'[8]ALL SITES DOWN'!$D:$D,'[8]ALL SITES DOWN'!$J:$J,"")</f>
        <v/>
      </c>
      <c r="BA706" s="9" t="str">
        <f>_xlfn.XLOOKUP(B706,[9]sheet1!$AC:$AC,[9]sheet1!$AF:$AF,"")</f>
        <v/>
      </c>
      <c r="BB706" s="14" t="s">
        <v>5537</v>
      </c>
      <c r="BC706" s="14" t="s">
        <v>5537</v>
      </c>
      <c r="BD706" s="14" t="str">
        <f>_xlfn.XLOOKUP(B706,'[10]cell downs 18042026 17h'!$B:$B,'[10]cell downs 18042026 17h'!$B:$B,"")</f>
        <v/>
      </c>
      <c r="BE706" s="14" t="str">
        <f>_xlfn.XLOOKUP(B706,'[11]Cells Huawei 19042026 15h'!$B:$B,'[11]Cells Huawei 19042026 15h'!$B:$B,"")</f>
        <v/>
      </c>
      <c r="BF706" s="9" t="str">
        <f>_xlfn.XLOOKUP(B706,'[12]cells down 19042026 9H40'!$B:$B,'[12]cells down 19042026 9H40'!$B:$B,"")</f>
        <v/>
      </c>
      <c r="BG706" s="9" t="s">
        <v>5537</v>
      </c>
      <c r="BH706" s="9" t="s">
        <v>12</v>
      </c>
    </row>
    <row r="707" spans="1:60" s="9" customFormat="1" x14ac:dyDescent="0.3">
      <c r="A707" s="1" t="s">
        <v>4212</v>
      </c>
      <c r="B707" s="8" t="s">
        <v>4213</v>
      </c>
      <c r="C707" s="3" t="str">
        <f>_xlfn.XLOOKUP(B707,'[1]daily break down'!$D:$D,'[1]daily break down'!$E:$E,"")</f>
        <v>OUEST</v>
      </c>
      <c r="D707" s="1" t="s">
        <v>21</v>
      </c>
      <c r="E707" s="1" t="s">
        <v>122</v>
      </c>
      <c r="F707" s="3" t="s">
        <v>102</v>
      </c>
      <c r="G707" s="1" t="s">
        <v>4212</v>
      </c>
      <c r="H707" s="40" t="str">
        <f>_xlfn.XLOOKUP(B707,[2]CALCULATION!$B:$B,[2]CALCULATION!$H:$H,"")</f>
        <v>HUAWEI</v>
      </c>
      <c r="I707" s="34">
        <v>0</v>
      </c>
      <c r="J707" s="34">
        <v>0</v>
      </c>
      <c r="K707" s="34">
        <v>0</v>
      </c>
      <c r="L707" s="34">
        <v>0</v>
      </c>
      <c r="M707" s="34">
        <v>0</v>
      </c>
      <c r="N707" s="34">
        <v>0</v>
      </c>
      <c r="O707" s="34">
        <v>0</v>
      </c>
      <c r="P707" s="34">
        <v>0</v>
      </c>
      <c r="Q707" s="34">
        <v>0</v>
      </c>
      <c r="R707" s="34">
        <v>0</v>
      </c>
      <c r="S707" s="35">
        <v>0</v>
      </c>
      <c r="T707" s="35">
        <v>0</v>
      </c>
      <c r="U707" s="35">
        <v>0</v>
      </c>
      <c r="V707" s="35">
        <v>0</v>
      </c>
      <c r="W707" s="35">
        <v>0.17442706594413199</v>
      </c>
      <c r="X707" s="35">
        <v>0</v>
      </c>
      <c r="Y707" s="35">
        <v>1.2314764876595525</v>
      </c>
      <c r="Z707" s="35">
        <v>0</v>
      </c>
      <c r="AA707" s="35">
        <v>0</v>
      </c>
      <c r="AB707" s="35">
        <v>0</v>
      </c>
      <c r="AC707" s="35">
        <v>0</v>
      </c>
      <c r="AD707" s="35">
        <v>0</v>
      </c>
      <c r="AE707" s="58" t="s">
        <v>5560</v>
      </c>
      <c r="AF707" s="58"/>
      <c r="AG707" s="57" t="str" cm="1">
        <f t="array" ref="AG707">IFERROR(_xlfn.IFS(
AI707="MPR ISSUE","PDH",
AI707="BSS Hardware Issue","BSS",
AI707="Sites strategiques, MLL, Pylone, etc.","ENVTECH",
AI707="AKTIVCO DEFAUT GE &amp; POWER Cabinet","AKTIVCO",
AI707="AKTIVCO Coupure ENEO &amp; Baisse de tension","AKTIVCO GRID ONLY",
AI707="Coupure ENEO &amp; Baisse de tension","IHS GRID ONLY",
AI707="Defaut GE &amp; POWER Cabinet","IHS",
AI707="Sharing","Partners",
AI707="Sites strategiques &amp; DataCenter","SST &amp; DC",
AI707="Exclu","Exclu",
AI707="SAT","SAT",
AI707="SPARE-ISSUE","SPARE-ISSUE",
AI707="Fiber CAmtel","TRANS_FO_CAMTEL",
AI707="Fiber AOF","Fiber AOF",
AI707="Projet OCM (HUAWEI)","TRAVAUX-HUAWEI",
AI707="Projet OCM (NOKIA)","TRAVAUX-NOKIA",
AI707="ACCESS-ISSUE","ACCESS-ISSUE",
AI707="Projet OCM (ZTE, NOKIA, autres projets)","TRAVAUX OCM",
AI707="No root CAuse","No root cause",
AI707="ODU HS","PDH",
AI707="IP &amp; VLAN","PDH",
AI707="Warehouse HUAWEI","SPARE-ISSUE",
AI707="SPARE-HS","SPARE-ISSUE",
AI707="Power Telco","BSS",AI707="no impacts","no impacts"
),"")</f>
        <v>no impacts</v>
      </c>
      <c r="AH707" s="57" t="str" cm="1">
        <f t="array" ref="AH707">IFERROR(_xlfn.IFS(
AI707="MPR ISSUE","TX ISSUE",
AI707="BSS Hardware Issue","RAN ISSUE",
AI707="Sites strategiques, MLL, Pylone, etc.","ENVTECH",
AI707="AKTIVCO DEFAUT GE &amp; POWER Cabinet","POWER ISSUE",
AI707="AKTIVCO Coupure ENEO &amp; Baisse de tension","POWER ISSUE",
AI707="Coupure ENEO &amp; Baisse de tension","POWER ISSUE",
AI707="Defaut GE &amp; POWER Cabinet","POWER ISSUE",
AI707="Sharing","POWER ISSUE",
AI707="Sites strategiques &amp; DataCenter","POWER ISSUE",
AI707="Exclu","Exclu",
AI707="SAT","TX ISSUE",
AI707="SPARE-ISSUE","SPARE-ISSUE",
AI707="Fiber CAmtel","TX ISSUE",
AI707="Fiber AOF","TX ISSUE",
AI707="Projet OCM (HUAWEI)","TRAVAUX-HUAWEI",
AI707="Projet OCM (NOKIA)","TRAVAUX -NOKIA",
AI707="ACCESS-ISSUE","ACCESS-ISSUE",
AI707="Projet OCM (ZTE, NOKIA, autres projets)","TRAVAUX OCM",
AI707="No root CAuse","No root cause",
AI707="ODU HS","TX ISSUE",
AI707="IP &amp; VLAN","TX ISSUE",
AI707="Warehouse HUAWEI","SPARE-ISSUE",
AI707="SPARE-HS","SPARE-ISSUE",
AI707="Power Telco","RAN ISSUE",AI707="no impacts","no impacts"
),"")</f>
        <v>no impacts</v>
      </c>
      <c r="AI707" s="85" t="s">
        <v>5998</v>
      </c>
      <c r="AJ707" s="57" t="str" cm="1">
        <f t="array" ref="AJ707">IFERROR(_xlfn.IFS(
AI707="MPR ISSUE","ACTIVE",
AI707="BSS Hardware Issue","ACTIVE",
AI707="Sites strategiques, MLL, Pylone, etc.","PASSIVE",
AI707="AKTIVCO DEFAUT GE &amp; POWER Cabinet","PASSIVE",
AI707="AKTIVCO Coupure ENEO &amp; Baisse de tension","PASSIVE",
AI707="Coupure ENEO &amp; Baisse de tension","PASSIVE",
AI707="Defaut GE &amp; POWER Cabinet","PASSIVE",
AI707="Sharing","PASSIVE",
AI707="Sites strategiques &amp; DataCenter","PASSIVE",
AI707="Exclu","Exclu",
AI707="SAT","ACTIVE",
AI707="SPARE-ISSUE","SPARE-ISSUE",
AI707="Fiber CAmtel","ACTIVE",
AI707="Fiber AOF","ACTIVE",
AI707="Projet OCM (HUAWEI)","PLANNED WORKS",
AI707="Projet OCM (NOKIA)","PLANNED WORKS",
AI707="ACCESS-ISSUE","ACCESS-ISSUE",
AI707="Projet OCM (ZTE, NOKIA, autres projets)","PLANNED WORKS",
AI707="No root CAuse","No root cause",
AI707="ODU HS","ACTIVE",
AI707="IP &amp; VLAN","ACTIVE",
AI707="Warehouse HUAWEI","SPARE-ISSUE",
AI707="SPARE-HS","SPARE-ISSUE",
AI707="Power Telco","ACTIVE", AI707="no impacts","no impacts"
),"")</f>
        <v>no impacts</v>
      </c>
      <c r="AK707" s="23" t="s">
        <v>5537</v>
      </c>
      <c r="AL707" s="23" t="str">
        <f t="shared" si="21"/>
        <v>OST_272</v>
      </c>
      <c r="AN707" s="9" t="s">
        <v>5537</v>
      </c>
      <c r="AO707" s="23" t="str">
        <f>_xlfn.XLOOKUP(B707,'INCIDENT-05-03-2026'!E:E,'INCIDENT-05-03-2026'!F:F,"")</f>
        <v/>
      </c>
      <c r="AP707" s="7" t="s">
        <v>5537</v>
      </c>
      <c r="AQ707" s="6"/>
      <c r="AR707" s="7"/>
      <c r="AS707" s="3" t="str">
        <f>_xlfn.XLOOKUP(B707,'[3]tt num | region | site id'!$C:$C,'[3]tt num | region | site id'!$Q:$Q,"")</f>
        <v/>
      </c>
      <c r="AT707" s="24" t="str">
        <f>_xlfn.XLOOKUP(B707,'[4]Cells Huawei 03052026 12h'!$B:$B,'[4]Cells Huawei 03052026 12h'!$T:$T,"")</f>
        <v/>
      </c>
      <c r="AU707" s="24" t="str">
        <f>_xlfn.XLOOKUP(B707,'[5]cells down 02052026 8h50'!$B:$B,'[5]cells down 02052026 8h50'!$R:$R,"")</f>
        <v/>
      </c>
      <c r="AV707" s="24" t="str">
        <f>_xlfn.XLOOKUP(B707,'[5]cells down 02052026 13h50'!$B:$B,'[5]cells down 02052026 13h50'!$R:$R,"")</f>
        <v/>
      </c>
      <c r="AW707" s="24" t="str">
        <f>_xlfn.XLOOKUP(B707,'[5]cells down 02052026 13h50'!$B:$B,'[5]cells down 02052026 13h50'!$R:$R,"")</f>
        <v/>
      </c>
      <c r="AX707" s="24" t="str">
        <f>_xlfn.XLOOKUP(B707,'[6]cell downs 03052026 8h40 '!$B:$B,'[6]cell downs 03052026 8h40 '!$R:$R,"")</f>
        <v/>
      </c>
      <c r="AY707" s="24" t="str">
        <f>_xlfn.XLOOKUP(B707,'[7]ALL SITES DOWN'!$D:$D,'[7]ALL SITES DOWN'!$J:$J,"")</f>
        <v/>
      </c>
      <c r="AZ707" s="24" t="str">
        <f>_xlfn.XLOOKUP(B707,'[8]ALL SITES DOWN'!$D:$D,'[8]ALL SITES DOWN'!$J:$J,"")</f>
        <v/>
      </c>
      <c r="BA707" s="9" t="str">
        <f>_xlfn.XLOOKUP(B707,[9]sheet1!$AC:$AC,[9]sheet1!$AF:$AF,"")</f>
        <v/>
      </c>
      <c r="BB707" s="14" t="s">
        <v>5537</v>
      </c>
      <c r="BC707" s="14" t="s">
        <v>5537</v>
      </c>
      <c r="BD707" s="14" t="str">
        <f>_xlfn.XLOOKUP(B707,'[10]cell downs 18042026 17h'!$B:$B,'[10]cell downs 18042026 17h'!$B:$B,"")</f>
        <v/>
      </c>
      <c r="BE707" s="14" t="str">
        <f>_xlfn.XLOOKUP(B707,'[11]Cells Huawei 19042026 15h'!$B:$B,'[11]Cells Huawei 19042026 15h'!$B:$B,"")</f>
        <v/>
      </c>
      <c r="BF707" s="9" t="str">
        <f>_xlfn.XLOOKUP(B707,'[12]cells down 19042026 9H40'!$B:$B,'[12]cells down 19042026 9H40'!$B:$B,"")</f>
        <v/>
      </c>
      <c r="BG707" s="9" t="s">
        <v>5537</v>
      </c>
      <c r="BH707" s="9" t="s">
        <v>12</v>
      </c>
    </row>
    <row r="708" spans="1:60" s="9" customFormat="1" x14ac:dyDescent="0.3">
      <c r="A708" s="1" t="s">
        <v>3212</v>
      </c>
      <c r="B708" s="8" t="s">
        <v>3213</v>
      </c>
      <c r="C708" s="3" t="str">
        <f>_xlfn.XLOOKUP(B708,'[1]daily break down'!$D:$D,'[1]daily break down'!$E:$E,"")</f>
        <v>OUEST</v>
      </c>
      <c r="D708" s="1" t="s">
        <v>11</v>
      </c>
      <c r="E708" s="1" t="s">
        <v>83</v>
      </c>
      <c r="F708" s="3" t="s">
        <v>102</v>
      </c>
      <c r="G708" s="1" t="s">
        <v>3212</v>
      </c>
      <c r="H708" s="40" t="str">
        <f>_xlfn.XLOOKUP(B708,[2]CALCULATION!$B:$B,[2]CALCULATION!$H:$H,"")</f>
        <v>Huawei</v>
      </c>
      <c r="I708" s="34">
        <v>0</v>
      </c>
      <c r="J708" s="34">
        <v>0</v>
      </c>
      <c r="K708" s="34">
        <v>0</v>
      </c>
      <c r="L708" s="34">
        <v>0</v>
      </c>
      <c r="M708" s="34">
        <v>0</v>
      </c>
      <c r="N708" s="34">
        <v>0</v>
      </c>
      <c r="O708" s="34">
        <v>0</v>
      </c>
      <c r="P708" s="34">
        <v>0</v>
      </c>
      <c r="Q708" s="34">
        <v>0</v>
      </c>
      <c r="R708" s="34">
        <v>0</v>
      </c>
      <c r="S708" s="35">
        <v>0</v>
      </c>
      <c r="T708" s="35">
        <v>0</v>
      </c>
      <c r="U708" s="35">
        <v>0</v>
      </c>
      <c r="V708" s="35">
        <v>4.494439735983769E-3</v>
      </c>
      <c r="W708" s="35">
        <v>0.21419929059192483</v>
      </c>
      <c r="X708" s="35">
        <v>0</v>
      </c>
      <c r="Y708" s="35">
        <v>1.2309771054666654</v>
      </c>
      <c r="Z708" s="35">
        <v>0</v>
      </c>
      <c r="AA708" s="35">
        <v>0</v>
      </c>
      <c r="AB708" s="35">
        <v>0</v>
      </c>
      <c r="AC708" s="35">
        <v>0</v>
      </c>
      <c r="AD708" s="35">
        <v>0</v>
      </c>
      <c r="AE708" s="58" t="s">
        <v>5560</v>
      </c>
      <c r="AF708" s="58"/>
      <c r="AG708" s="57" t="str" cm="1">
        <f t="array" ref="AG708">IFERROR(_xlfn.IFS(
AI708="MPR ISSUE","PDH",
AI708="BSS Hardware Issue","BSS",
AI708="Sites strategiques, MLL, Pylone, etc.","ENVTECH",
AI708="AKTIVCO DEFAUT GE &amp; POWER Cabinet","AKTIVCO",
AI708="AKTIVCO Coupure ENEO &amp; Baisse de tension","AKTIVCO GRID ONLY",
AI708="Coupure ENEO &amp; Baisse de tension","IHS GRID ONLY",
AI708="Defaut GE &amp; POWER Cabinet","IHS",
AI708="Sharing","Partners",
AI708="Sites strategiques &amp; DataCenter","SST &amp; DC",
AI708="Exclu","Exclu",
AI708="SAT","SAT",
AI708="SPARE-ISSUE","SPARE-ISSUE",
AI708="Fiber CAmtel","TRANS_FO_CAMTEL",
AI708="Fiber AOF","Fiber AOF",
AI708="Projet OCM (HUAWEI)","TRAVAUX-HUAWEI",
AI708="Projet OCM (NOKIA)","TRAVAUX-NOKIA",
AI708="ACCESS-ISSUE","ACCESS-ISSUE",
AI708="Projet OCM (ZTE, NOKIA, autres projets)","TRAVAUX OCM",
AI708="No root CAuse","No root cause",
AI708="ODU HS","PDH",
AI708="IP &amp; VLAN","PDH",
AI708="Warehouse HUAWEI","SPARE-ISSUE",
AI708="SPARE-HS","SPARE-ISSUE",
AI708="Power Telco","BSS",AI708="no impacts","no impacts"
),"")</f>
        <v>no impacts</v>
      </c>
      <c r="AH708" s="57" t="str" cm="1">
        <f t="array" ref="AH708">IFERROR(_xlfn.IFS(
AI708="MPR ISSUE","TX ISSUE",
AI708="BSS Hardware Issue","RAN ISSUE",
AI708="Sites strategiques, MLL, Pylone, etc.","ENVTECH",
AI708="AKTIVCO DEFAUT GE &amp; POWER Cabinet","POWER ISSUE",
AI708="AKTIVCO Coupure ENEO &amp; Baisse de tension","POWER ISSUE",
AI708="Coupure ENEO &amp; Baisse de tension","POWER ISSUE",
AI708="Defaut GE &amp; POWER Cabinet","POWER ISSUE",
AI708="Sharing","POWER ISSUE",
AI708="Sites strategiques &amp; DataCenter","POWER ISSUE",
AI708="Exclu","Exclu",
AI708="SAT","TX ISSUE",
AI708="SPARE-ISSUE","SPARE-ISSUE",
AI708="Fiber CAmtel","TX ISSUE",
AI708="Fiber AOF","TX ISSUE",
AI708="Projet OCM (HUAWEI)","TRAVAUX-HUAWEI",
AI708="Projet OCM (NOKIA)","TRAVAUX -NOKIA",
AI708="ACCESS-ISSUE","ACCESS-ISSUE",
AI708="Projet OCM (ZTE, NOKIA, autres projets)","TRAVAUX OCM",
AI708="No root CAuse","No root cause",
AI708="ODU HS","TX ISSUE",
AI708="IP &amp; VLAN","TX ISSUE",
AI708="Warehouse HUAWEI","SPARE-ISSUE",
AI708="SPARE-HS","SPARE-ISSUE",
AI708="Power Telco","RAN ISSUE",AI708="no impacts","no impacts"
),"")</f>
        <v>no impacts</v>
      </c>
      <c r="AI708" s="85" t="s">
        <v>5998</v>
      </c>
      <c r="AJ708" s="57" t="str" cm="1">
        <f t="array" ref="AJ708">IFERROR(_xlfn.IFS(
AI708="MPR ISSUE","ACTIVE",
AI708="BSS Hardware Issue","ACTIVE",
AI708="Sites strategiques, MLL, Pylone, etc.","PASSIVE",
AI708="AKTIVCO DEFAUT GE &amp; POWER Cabinet","PASSIVE",
AI708="AKTIVCO Coupure ENEO &amp; Baisse de tension","PASSIVE",
AI708="Coupure ENEO &amp; Baisse de tension","PASSIVE",
AI708="Defaut GE &amp; POWER Cabinet","PASSIVE",
AI708="Sharing","PASSIVE",
AI708="Sites strategiques &amp; DataCenter","PASSIVE",
AI708="Exclu","Exclu",
AI708="SAT","ACTIVE",
AI708="SPARE-ISSUE","SPARE-ISSUE",
AI708="Fiber CAmtel","ACTIVE",
AI708="Fiber AOF","ACTIVE",
AI708="Projet OCM (HUAWEI)","PLANNED WORKS",
AI708="Projet OCM (NOKIA)","PLANNED WORKS",
AI708="ACCESS-ISSUE","ACCESS-ISSUE",
AI708="Projet OCM (ZTE, NOKIA, autres projets)","PLANNED WORKS",
AI708="No root CAuse","No root cause",
AI708="ODU HS","ACTIVE",
AI708="IP &amp; VLAN","ACTIVE",
AI708="Warehouse HUAWEI","SPARE-ISSUE",
AI708="SPARE-HS","SPARE-ISSUE",
AI708="Power Telco","ACTIVE", AI708="no impacts","no impacts"
),"")</f>
        <v>no impacts</v>
      </c>
      <c r="AK708" s="23" t="s">
        <v>5537</v>
      </c>
      <c r="AL708" s="23" t="str">
        <f t="shared" si="21"/>
        <v>OST_057</v>
      </c>
      <c r="AN708" s="9" t="s">
        <v>5537</v>
      </c>
      <c r="AO708" s="23" t="str">
        <f>_xlfn.XLOOKUP(B708,'INCIDENT-05-03-2026'!E:E,'INCIDENT-05-03-2026'!F:F,"")</f>
        <v/>
      </c>
      <c r="AP708" s="7" t="s">
        <v>5537</v>
      </c>
      <c r="AQ708" s="6"/>
      <c r="AR708" s="7"/>
      <c r="AS708" s="3" t="str">
        <f>_xlfn.XLOOKUP(B708,'[3]tt num | region | site id'!$C:$C,'[3]tt num | region | site id'!$Q:$Q,"")</f>
        <v/>
      </c>
      <c r="AT708" s="24" t="str">
        <f>_xlfn.XLOOKUP(B708,'[4]Cells Huawei 03052026 12h'!$B:$B,'[4]Cells Huawei 03052026 12h'!$T:$T,"")</f>
        <v/>
      </c>
      <c r="AU708" s="24" t="str">
        <f>_xlfn.XLOOKUP(B708,'[5]cells down 02052026 8h50'!$B:$B,'[5]cells down 02052026 8h50'!$R:$R,"")</f>
        <v/>
      </c>
      <c r="AV708" s="24" t="str">
        <f>_xlfn.XLOOKUP(B708,'[5]cells down 02052026 13h50'!$B:$B,'[5]cells down 02052026 13h50'!$R:$R,"")</f>
        <v/>
      </c>
      <c r="AW708" s="24" t="str">
        <f>_xlfn.XLOOKUP(B708,'[5]cells down 02052026 13h50'!$B:$B,'[5]cells down 02052026 13h50'!$R:$R,"")</f>
        <v/>
      </c>
      <c r="AX708" s="24" t="str">
        <f>_xlfn.XLOOKUP(B708,'[6]cell downs 03052026 8h40 '!$B:$B,'[6]cell downs 03052026 8h40 '!$R:$R,"")</f>
        <v/>
      </c>
      <c r="AY708" s="24" t="str">
        <f>_xlfn.XLOOKUP(B708,'[7]ALL SITES DOWN'!$D:$D,'[7]ALL SITES DOWN'!$J:$J,"")</f>
        <v/>
      </c>
      <c r="AZ708" s="24" t="str">
        <f>_xlfn.XLOOKUP(B708,'[8]ALL SITES DOWN'!$D:$D,'[8]ALL SITES DOWN'!$J:$J,"")</f>
        <v/>
      </c>
      <c r="BA708" s="9" t="str">
        <f>_xlfn.XLOOKUP(B708,[9]sheet1!$AC:$AC,[9]sheet1!$AF:$AF,"")</f>
        <v/>
      </c>
      <c r="BB708" s="14" t="s">
        <v>5537</v>
      </c>
      <c r="BC708" s="14" t="s">
        <v>5537</v>
      </c>
      <c r="BD708" s="14" t="str">
        <f>_xlfn.XLOOKUP(B708,'[10]cell downs 18042026 17h'!$B:$B,'[10]cell downs 18042026 17h'!$B:$B,"")</f>
        <v/>
      </c>
      <c r="BE708" s="14" t="str">
        <f>_xlfn.XLOOKUP(B708,'[11]Cells Huawei 19042026 15h'!$B:$B,'[11]Cells Huawei 19042026 15h'!$B:$B,"")</f>
        <v/>
      </c>
      <c r="BF708" s="9" t="str">
        <f>_xlfn.XLOOKUP(B708,'[12]cells down 19042026 9H40'!$B:$B,'[12]cells down 19042026 9H40'!$B:$B,"")</f>
        <v/>
      </c>
      <c r="BG708" s="9" t="s">
        <v>3213</v>
      </c>
      <c r="BH708" s="9" t="s">
        <v>5537</v>
      </c>
    </row>
    <row r="709" spans="1:60" s="9" customFormat="1" x14ac:dyDescent="0.3">
      <c r="A709" s="1" t="s">
        <v>1290</v>
      </c>
      <c r="B709" s="8" t="s">
        <v>1291</v>
      </c>
      <c r="C709" s="3" t="str">
        <f>_xlfn.XLOOKUP(B709,'[1]daily break down'!$D:$D,'[1]daily break down'!$E:$E,"")</f>
        <v>OUEST</v>
      </c>
      <c r="D709" s="1" t="s">
        <v>11</v>
      </c>
      <c r="E709" s="1" t="s">
        <v>96</v>
      </c>
      <c r="F709" s="3" t="s">
        <v>102</v>
      </c>
      <c r="G709" s="1" t="s">
        <v>1292</v>
      </c>
      <c r="H709" s="41" t="str">
        <f>_xlfn.XLOOKUP(B709,[2]CALCULATION!$B:$B,[2]CALCULATION!$H:$H,"")</f>
        <v>NOKIA</v>
      </c>
      <c r="I709" s="34">
        <v>0</v>
      </c>
      <c r="J709" s="34">
        <v>0</v>
      </c>
      <c r="K709" s="34">
        <v>0</v>
      </c>
      <c r="L709" s="34">
        <v>0</v>
      </c>
      <c r="M709" s="34">
        <v>0</v>
      </c>
      <c r="N709" s="34">
        <v>0</v>
      </c>
      <c r="O709" s="34">
        <v>2.7670793640109288</v>
      </c>
      <c r="P709" s="34">
        <v>4.1355634422380865</v>
      </c>
      <c r="Q709" s="34">
        <v>2.7631386018644819</v>
      </c>
      <c r="R709" s="34">
        <v>0</v>
      </c>
      <c r="S709" s="35">
        <v>0</v>
      </c>
      <c r="T709" s="35">
        <v>17403.285923414747</v>
      </c>
      <c r="U709" s="35">
        <v>0</v>
      </c>
      <c r="V709" s="35">
        <v>0</v>
      </c>
      <c r="W709" s="35">
        <v>0</v>
      </c>
      <c r="X709" s="35">
        <v>8.757023453841448E-3</v>
      </c>
      <c r="Y709" s="35">
        <v>1.2128566658961915</v>
      </c>
      <c r="Z709" s="35">
        <v>0</v>
      </c>
      <c r="AA709" s="35">
        <v>0</v>
      </c>
      <c r="AB709" s="35">
        <v>0</v>
      </c>
      <c r="AC709" s="35">
        <v>0</v>
      </c>
      <c r="AD709" s="35">
        <v>0</v>
      </c>
      <c r="AE709" s="58" t="s">
        <v>5560</v>
      </c>
      <c r="AF709" s="58"/>
      <c r="AG709" s="57" t="str" cm="1">
        <f t="array" ref="AG709">IFERROR(_xlfn.IFS(
AI709="MPR ISSUE","PDH",
AI709="BSS Hardware Issue","BSS",
AI709="Sites strategiques, MLL, Pylone, etc.","ENVTECH",
AI709="AKTIVCO DEFAUT GE &amp; POWER Cabinet","AKTIVCO",
AI709="AKTIVCO Coupure ENEO &amp; Baisse de tension","AKTIVCO GRID ONLY",
AI709="Coupure ENEO &amp; Baisse de tension","IHS GRID ONLY",
AI709="Defaut GE &amp; POWER Cabinet","IHS",
AI709="Sharing","Partners",
AI709="Sites strategiques &amp; DataCenter","SST &amp; DC",
AI709="Exclu","Exclu",
AI709="SAT","SAT",
AI709="SPARE-ISSUE","SPARE-ISSUE",
AI709="Fiber CAmtel","TRANS_FO_CAMTEL",
AI709="Fiber AOF","Fiber AOF",
AI709="Projet OCM (HUAWEI)","TRAVAUX-HUAWEI",
AI709="Projet OCM (NOKIA)","TRAVAUX-NOKIA",
AI709="ACCESS-ISSUE","ACCESS-ISSUE",
AI709="Projet OCM (ZTE, NOKIA, autres projets)","TRAVAUX OCM",
AI709="No root CAuse","No root cause",
AI709="ODU HS","PDH",
AI709="IP &amp; VLAN","PDH",
AI709="Warehouse HUAWEI","SPARE-ISSUE",
AI709="SPARE-HS","SPARE-ISSUE",
AI709="Power Telco","BSS",AI709="no impacts","no impacts"
),"")</f>
        <v>no impacts</v>
      </c>
      <c r="AH709" s="57" t="str" cm="1">
        <f t="array" ref="AH709">IFERROR(_xlfn.IFS(
AI709="MPR ISSUE","TX ISSUE",
AI709="BSS Hardware Issue","RAN ISSUE",
AI709="Sites strategiques, MLL, Pylone, etc.","ENVTECH",
AI709="AKTIVCO DEFAUT GE &amp; POWER Cabinet","POWER ISSUE",
AI709="AKTIVCO Coupure ENEO &amp; Baisse de tension","POWER ISSUE",
AI709="Coupure ENEO &amp; Baisse de tension","POWER ISSUE",
AI709="Defaut GE &amp; POWER Cabinet","POWER ISSUE",
AI709="Sharing","POWER ISSUE",
AI709="Sites strategiques &amp; DataCenter","POWER ISSUE",
AI709="Exclu","Exclu",
AI709="SAT","TX ISSUE",
AI709="SPARE-ISSUE","SPARE-ISSUE",
AI709="Fiber CAmtel","TX ISSUE",
AI709="Fiber AOF","TX ISSUE",
AI709="Projet OCM (HUAWEI)","TRAVAUX-HUAWEI",
AI709="Projet OCM (NOKIA)","TRAVAUX -NOKIA",
AI709="ACCESS-ISSUE","ACCESS-ISSUE",
AI709="Projet OCM (ZTE, NOKIA, autres projets)","TRAVAUX OCM",
AI709="No root CAuse","No root cause",
AI709="ODU HS","TX ISSUE",
AI709="IP &amp; VLAN","TX ISSUE",
AI709="Warehouse HUAWEI","SPARE-ISSUE",
AI709="SPARE-HS","SPARE-ISSUE",
AI709="Power Telco","RAN ISSUE",AI709="no impacts","no impacts"
),"")</f>
        <v>no impacts</v>
      </c>
      <c r="AI709" s="85" t="s">
        <v>5998</v>
      </c>
      <c r="AJ709" s="57" t="str" cm="1">
        <f t="array" ref="AJ709">IFERROR(_xlfn.IFS(
AI709="MPR ISSUE","ACTIVE",
AI709="BSS Hardware Issue","ACTIVE",
AI709="Sites strategiques, MLL, Pylone, etc.","PASSIVE",
AI709="AKTIVCO DEFAUT GE &amp; POWER Cabinet","PASSIVE",
AI709="AKTIVCO Coupure ENEO &amp; Baisse de tension","PASSIVE",
AI709="Coupure ENEO &amp; Baisse de tension","PASSIVE",
AI709="Defaut GE &amp; POWER Cabinet","PASSIVE",
AI709="Sharing","PASSIVE",
AI709="Sites strategiques &amp; DataCenter","PASSIVE",
AI709="Exclu","Exclu",
AI709="SAT","ACTIVE",
AI709="SPARE-ISSUE","SPARE-ISSUE",
AI709="Fiber CAmtel","ACTIVE",
AI709="Fiber AOF","ACTIVE",
AI709="Projet OCM (HUAWEI)","PLANNED WORKS",
AI709="Projet OCM (NOKIA)","PLANNED WORKS",
AI709="ACCESS-ISSUE","ACCESS-ISSUE",
AI709="Projet OCM (ZTE, NOKIA, autres projets)","PLANNED WORKS",
AI709="No root CAuse","No root cause",
AI709="ODU HS","ACTIVE",
AI709="IP &amp; VLAN","ACTIVE",
AI709="Warehouse HUAWEI","SPARE-ISSUE",
AI709="SPARE-HS","SPARE-ISSUE",
AI709="Power Telco","ACTIVE", AI709="no impacts","no impacts"
),"")</f>
        <v>no impacts</v>
      </c>
      <c r="AK709" s="23" t="s">
        <v>5537</v>
      </c>
      <c r="AL709" s="23" t="str">
        <f t="shared" si="21"/>
        <v>OST_201</v>
      </c>
      <c r="AN709" s="9" t="s">
        <v>5537</v>
      </c>
      <c r="AO709" s="23" t="str">
        <f>_xlfn.XLOOKUP(B709,'INCIDENT-05-03-2026'!E:E,'INCIDENT-05-03-2026'!F:F,"")</f>
        <v/>
      </c>
      <c r="AP709" s="7" t="s">
        <v>5537</v>
      </c>
      <c r="AQ709" s="6"/>
      <c r="AR709" s="7"/>
      <c r="AS709" s="3" t="str">
        <f>_xlfn.XLOOKUP(B709,'[3]tt num | region | site id'!$C:$C,'[3]tt num | region | site id'!$Q:$Q,"")</f>
        <v/>
      </c>
      <c r="AT709" s="24" t="str">
        <f>_xlfn.XLOOKUP(B709,'[4]Cells Huawei 03052026 12h'!$B:$B,'[4]Cells Huawei 03052026 12h'!$T:$T,"")</f>
        <v/>
      </c>
      <c r="AU709" s="24" t="str">
        <f>_xlfn.XLOOKUP(B709,'[5]cells down 02052026 8h50'!$B:$B,'[5]cells down 02052026 8h50'!$R:$R,"")</f>
        <v/>
      </c>
      <c r="AV709" s="24" t="str">
        <f>_xlfn.XLOOKUP(B709,'[5]cells down 02052026 13h50'!$B:$B,'[5]cells down 02052026 13h50'!$R:$R,"")</f>
        <v/>
      </c>
      <c r="AW709" s="24" t="str">
        <f>_xlfn.XLOOKUP(B709,'[5]cells down 02052026 13h50'!$B:$B,'[5]cells down 02052026 13h50'!$R:$R,"")</f>
        <v/>
      </c>
      <c r="AX709" s="24" t="str">
        <f>_xlfn.XLOOKUP(B709,'[6]cell downs 03052026 8h40 '!$B:$B,'[6]cell downs 03052026 8h40 '!$R:$R,"")</f>
        <v/>
      </c>
      <c r="AY709" s="24" t="str">
        <f>_xlfn.XLOOKUP(B709,'[7]ALL SITES DOWN'!$D:$D,'[7]ALL SITES DOWN'!$J:$J,"")</f>
        <v/>
      </c>
      <c r="AZ709" s="24" t="str">
        <f>_xlfn.XLOOKUP(B709,'[8]ALL SITES DOWN'!$D:$D,'[8]ALL SITES DOWN'!$J:$J,"")</f>
        <v/>
      </c>
      <c r="BA709" s="9" t="str">
        <f>_xlfn.XLOOKUP(B709,[9]sheet1!$AC:$AC,[9]sheet1!$AF:$AF,"")</f>
        <v/>
      </c>
      <c r="BB709" s="14" t="s">
        <v>5537</v>
      </c>
      <c r="BC709" s="14" t="s">
        <v>5537</v>
      </c>
      <c r="BD709" s="14" t="str">
        <f>_xlfn.XLOOKUP(B709,'[10]cell downs 18042026 17h'!$B:$B,'[10]cell downs 18042026 17h'!$B:$B,"")</f>
        <v/>
      </c>
      <c r="BE709" s="14" t="str">
        <f>_xlfn.XLOOKUP(B709,'[11]Cells Huawei 19042026 15h'!$B:$B,'[11]Cells Huawei 19042026 15h'!$B:$B,"")</f>
        <v/>
      </c>
      <c r="BF709" s="9" t="str">
        <f>_xlfn.XLOOKUP(B709,'[12]cells down 19042026 9H40'!$B:$B,'[12]cells down 19042026 9H40'!$B:$B,"")</f>
        <v/>
      </c>
      <c r="BG709" s="9" t="s">
        <v>1291</v>
      </c>
      <c r="BH709" s="9" t="s">
        <v>12</v>
      </c>
    </row>
    <row r="710" spans="1:60" s="9" customFormat="1" ht="18.45" customHeight="1" x14ac:dyDescent="0.3">
      <c r="A710" s="1" t="s">
        <v>2051</v>
      </c>
      <c r="B710" s="8" t="s">
        <v>2052</v>
      </c>
      <c r="C710" s="3" t="str">
        <f>_xlfn.XLOOKUP(B710,'[1]daily break down'!$D:$D,'[1]daily break down'!$E:$E,"")</f>
        <v>OUEST</v>
      </c>
      <c r="D710" s="1" t="s">
        <v>11</v>
      </c>
      <c r="E710" s="1" t="s">
        <v>96</v>
      </c>
      <c r="F710" s="3" t="s">
        <v>102</v>
      </c>
      <c r="G710" s="1" t="s">
        <v>1292</v>
      </c>
      <c r="H710" s="41" t="str">
        <f>_xlfn.XLOOKUP(B710,[2]CALCULATION!$B:$B,[2]CALCULATION!$H:$H,"")</f>
        <v>NOKIA</v>
      </c>
      <c r="I710" s="34">
        <v>0</v>
      </c>
      <c r="J710" s="34">
        <v>0</v>
      </c>
      <c r="K710" s="34">
        <v>0</v>
      </c>
      <c r="L710" s="34">
        <v>0</v>
      </c>
      <c r="M710" s="34">
        <v>0</v>
      </c>
      <c r="N710" s="34">
        <v>1.2484554822176806E-3</v>
      </c>
      <c r="O710" s="34">
        <v>2.7691283992586522</v>
      </c>
      <c r="P710" s="34">
        <v>4.1449048311377403</v>
      </c>
      <c r="Q710" s="34">
        <v>2.7661114529093713</v>
      </c>
      <c r="R710" s="34">
        <v>0</v>
      </c>
      <c r="S710" s="35">
        <v>0</v>
      </c>
      <c r="T710" s="35">
        <v>17403.285923414747</v>
      </c>
      <c r="U710" s="35">
        <v>0</v>
      </c>
      <c r="V710" s="35">
        <v>0</v>
      </c>
      <c r="W710" s="35">
        <v>0</v>
      </c>
      <c r="X710" s="35">
        <v>2.1205908119383492E-2</v>
      </c>
      <c r="Y710" s="35">
        <v>1.2111801685343557</v>
      </c>
      <c r="Z710" s="35">
        <v>0</v>
      </c>
      <c r="AA710" s="35">
        <v>0</v>
      </c>
      <c r="AB710" s="35">
        <v>0</v>
      </c>
      <c r="AC710" s="35">
        <v>0</v>
      </c>
      <c r="AD710" s="35">
        <v>0</v>
      </c>
      <c r="AE710" s="58" t="s">
        <v>5560</v>
      </c>
      <c r="AF710" s="58"/>
      <c r="AG710" s="57" t="str" cm="1">
        <f t="array" ref="AG710">IFERROR(_xlfn.IFS(
AI710="MPR ISSUE","PDH",
AI710="BSS Hardware Issue","BSS",
AI710="Sites strategiques, MLL, Pylone, etc.","ENVTECH",
AI710="AKTIVCO DEFAUT GE &amp; POWER Cabinet","AKTIVCO",
AI710="AKTIVCO Coupure ENEO &amp; Baisse de tension","AKTIVCO GRID ONLY",
AI710="Coupure ENEO &amp; Baisse de tension","IHS GRID ONLY",
AI710="Defaut GE &amp; POWER Cabinet","IHS",
AI710="Sharing","Partners",
AI710="Sites strategiques &amp; DataCenter","SST &amp; DC",
AI710="Exclu","Exclu",
AI710="SAT","SAT",
AI710="SPARE-ISSUE","SPARE-ISSUE",
AI710="Fiber CAmtel","TRANS_FO_CAMTEL",
AI710="Fiber AOF","Fiber AOF",
AI710="Projet OCM (HUAWEI)","TRAVAUX-HUAWEI",
AI710="Projet OCM (NOKIA)","TRAVAUX-NOKIA",
AI710="ACCESS-ISSUE","ACCESS-ISSUE",
AI710="Projet OCM (ZTE, NOKIA, autres projets)","TRAVAUX OCM",
AI710="No root CAuse","No root cause",
AI710="ODU HS","PDH",
AI710="IP &amp; VLAN","PDH",
AI710="Warehouse HUAWEI","SPARE-ISSUE",
AI710="SPARE-HS","SPARE-ISSUE",
AI710="Power Telco","BSS",AI710="no impacts","no impacts"
),"")</f>
        <v>no impacts</v>
      </c>
      <c r="AH710" s="57" t="str" cm="1">
        <f t="array" ref="AH710">IFERROR(_xlfn.IFS(
AI710="MPR ISSUE","TX ISSUE",
AI710="BSS Hardware Issue","RAN ISSUE",
AI710="Sites strategiques, MLL, Pylone, etc.","ENVTECH",
AI710="AKTIVCO DEFAUT GE &amp; POWER Cabinet","POWER ISSUE",
AI710="AKTIVCO Coupure ENEO &amp; Baisse de tension","POWER ISSUE",
AI710="Coupure ENEO &amp; Baisse de tension","POWER ISSUE",
AI710="Defaut GE &amp; POWER Cabinet","POWER ISSUE",
AI710="Sharing","POWER ISSUE",
AI710="Sites strategiques &amp; DataCenter","POWER ISSUE",
AI710="Exclu","Exclu",
AI710="SAT","TX ISSUE",
AI710="SPARE-ISSUE","SPARE-ISSUE",
AI710="Fiber CAmtel","TX ISSUE",
AI710="Fiber AOF","TX ISSUE",
AI710="Projet OCM (HUAWEI)","TRAVAUX-HUAWEI",
AI710="Projet OCM (NOKIA)","TRAVAUX -NOKIA",
AI710="ACCESS-ISSUE","ACCESS-ISSUE",
AI710="Projet OCM (ZTE, NOKIA, autres projets)","TRAVAUX OCM",
AI710="No root CAuse","No root cause",
AI710="ODU HS","TX ISSUE",
AI710="IP &amp; VLAN","TX ISSUE",
AI710="Warehouse HUAWEI","SPARE-ISSUE",
AI710="SPARE-HS","SPARE-ISSUE",
AI710="Power Telco","RAN ISSUE",AI710="no impacts","no impacts"
),"")</f>
        <v>no impacts</v>
      </c>
      <c r="AI710" s="85" t="s">
        <v>5998</v>
      </c>
      <c r="AJ710" s="57" t="str" cm="1">
        <f t="array" ref="AJ710">IFERROR(_xlfn.IFS(
AI710="MPR ISSUE","ACTIVE",
AI710="BSS Hardware Issue","ACTIVE",
AI710="Sites strategiques, MLL, Pylone, etc.","PASSIVE",
AI710="AKTIVCO DEFAUT GE &amp; POWER Cabinet","PASSIVE",
AI710="AKTIVCO Coupure ENEO &amp; Baisse de tension","PASSIVE",
AI710="Coupure ENEO &amp; Baisse de tension","PASSIVE",
AI710="Defaut GE &amp; POWER Cabinet","PASSIVE",
AI710="Sharing","PASSIVE",
AI710="Sites strategiques &amp; DataCenter","PASSIVE",
AI710="Exclu","Exclu",
AI710="SAT","ACTIVE",
AI710="SPARE-ISSUE","SPARE-ISSUE",
AI710="Fiber CAmtel","ACTIVE",
AI710="Fiber AOF","ACTIVE",
AI710="Projet OCM (HUAWEI)","PLANNED WORKS",
AI710="Projet OCM (NOKIA)","PLANNED WORKS",
AI710="ACCESS-ISSUE","ACCESS-ISSUE",
AI710="Projet OCM (ZTE, NOKIA, autres projets)","PLANNED WORKS",
AI710="No root CAuse","No root cause",
AI710="ODU HS","ACTIVE",
AI710="IP &amp; VLAN","ACTIVE",
AI710="Warehouse HUAWEI","SPARE-ISSUE",
AI710="SPARE-HS","SPARE-ISSUE",
AI710="Power Telco","ACTIVE", AI710="no impacts","no impacts"
),"")</f>
        <v>no impacts</v>
      </c>
      <c r="AK710" s="23" t="s">
        <v>5537</v>
      </c>
      <c r="AL710" s="23" t="str">
        <f t="shared" si="21"/>
        <v>OST_200</v>
      </c>
      <c r="AN710" s="9" t="s">
        <v>5537</v>
      </c>
      <c r="AO710" s="23" t="str">
        <f>_xlfn.XLOOKUP(B710,'INCIDENT-05-03-2026'!E:E,'INCIDENT-05-03-2026'!F:F,"")</f>
        <v/>
      </c>
      <c r="AP710" s="7" t="s">
        <v>5537</v>
      </c>
      <c r="AQ710" s="6"/>
      <c r="AR710" s="7"/>
      <c r="AS710" s="3" t="str">
        <f>_xlfn.XLOOKUP(B710,'[3]tt num | region | site id'!$C:$C,'[3]tt num | region | site id'!$Q:$Q,"")</f>
        <v/>
      </c>
      <c r="AT710" s="24" t="str">
        <f>_xlfn.XLOOKUP(B710,'[4]Cells Huawei 03052026 12h'!$B:$B,'[4]Cells Huawei 03052026 12h'!$T:$T,"")</f>
        <v/>
      </c>
      <c r="AU710" s="24" t="str">
        <f>_xlfn.XLOOKUP(B710,'[5]cells down 02052026 8h50'!$B:$B,'[5]cells down 02052026 8h50'!$R:$R,"")</f>
        <v/>
      </c>
      <c r="AV710" s="24" t="str">
        <f>_xlfn.XLOOKUP(B710,'[5]cells down 02052026 13h50'!$B:$B,'[5]cells down 02052026 13h50'!$R:$R,"")</f>
        <v/>
      </c>
      <c r="AW710" s="24" t="str">
        <f>_xlfn.XLOOKUP(B710,'[5]cells down 02052026 13h50'!$B:$B,'[5]cells down 02052026 13h50'!$R:$R,"")</f>
        <v/>
      </c>
      <c r="AX710" s="24" t="str">
        <f>_xlfn.XLOOKUP(B710,'[6]cell downs 03052026 8h40 '!$B:$B,'[6]cell downs 03052026 8h40 '!$R:$R,"")</f>
        <v/>
      </c>
      <c r="AY710" s="24" t="str">
        <f>_xlfn.XLOOKUP(B710,'[7]ALL SITES DOWN'!$D:$D,'[7]ALL SITES DOWN'!$J:$J,"")</f>
        <v/>
      </c>
      <c r="AZ710" s="24" t="str">
        <f>_xlfn.XLOOKUP(B710,'[8]ALL SITES DOWN'!$D:$D,'[8]ALL SITES DOWN'!$J:$J,"")</f>
        <v/>
      </c>
      <c r="BA710" s="9" t="str">
        <f>_xlfn.XLOOKUP(B710,[9]sheet1!$AC:$AC,[9]sheet1!$AF:$AF,"")</f>
        <v/>
      </c>
      <c r="BB710" s="14" t="s">
        <v>5537</v>
      </c>
      <c r="BC710" s="14" t="s">
        <v>5537</v>
      </c>
      <c r="BD710" s="14" t="str">
        <f>_xlfn.XLOOKUP(B710,'[10]cell downs 18042026 17h'!$B:$B,'[10]cell downs 18042026 17h'!$B:$B,"")</f>
        <v/>
      </c>
      <c r="BE710" s="14" t="str">
        <f>_xlfn.XLOOKUP(B710,'[11]Cells Huawei 19042026 15h'!$B:$B,'[11]Cells Huawei 19042026 15h'!$B:$B,"")</f>
        <v/>
      </c>
      <c r="BF710" s="9" t="str">
        <f>_xlfn.XLOOKUP(B710,'[12]cells down 19042026 9H40'!$B:$B,'[12]cells down 19042026 9H40'!$B:$B,"")</f>
        <v/>
      </c>
      <c r="BG710" s="9" t="s">
        <v>2052</v>
      </c>
      <c r="BH710" s="9" t="s">
        <v>5580</v>
      </c>
    </row>
    <row r="711" spans="1:60" s="9" customFormat="1" x14ac:dyDescent="0.3">
      <c r="A711" s="1" t="s">
        <v>2689</v>
      </c>
      <c r="B711" s="8" t="s">
        <v>2690</v>
      </c>
      <c r="C711" s="3" t="str">
        <f>_xlfn.XLOOKUP(B711,'[1]daily break down'!$D:$D,'[1]daily break down'!$E:$E,"")</f>
        <v>OUEST</v>
      </c>
      <c r="D711" s="1" t="s">
        <v>11</v>
      </c>
      <c r="E711" s="1" t="s">
        <v>12</v>
      </c>
      <c r="F711" s="3" t="s">
        <v>102</v>
      </c>
      <c r="G711" s="1" t="s">
        <v>2689</v>
      </c>
      <c r="H711" s="40" t="str">
        <f>_xlfn.XLOOKUP(B711,[2]CALCULATION!$B:$B,[2]CALCULATION!$H:$H,"")</f>
        <v>Huawei</v>
      </c>
      <c r="I711" s="34">
        <v>0</v>
      </c>
      <c r="J711" s="34">
        <v>0</v>
      </c>
      <c r="K711" s="34">
        <v>0</v>
      </c>
      <c r="L711" s="34">
        <v>0</v>
      </c>
      <c r="M711" s="34">
        <v>0</v>
      </c>
      <c r="N711" s="34">
        <v>0</v>
      </c>
      <c r="O711" s="34">
        <v>0</v>
      </c>
      <c r="P711" s="34">
        <v>0</v>
      </c>
      <c r="Q711" s="34">
        <v>0</v>
      </c>
      <c r="R711" s="34">
        <v>0</v>
      </c>
      <c r="S711" s="35">
        <v>0</v>
      </c>
      <c r="T711" s="35">
        <v>0</v>
      </c>
      <c r="U711" s="35">
        <v>0</v>
      </c>
      <c r="V711" s="35">
        <v>2.0653020691544457</v>
      </c>
      <c r="W711" s="35">
        <v>0</v>
      </c>
      <c r="X711" s="35">
        <v>0.1516695060111348</v>
      </c>
      <c r="Y711" s="35">
        <v>1.1455649154046565</v>
      </c>
      <c r="Z711" s="35">
        <v>0</v>
      </c>
      <c r="AA711" s="35">
        <v>0</v>
      </c>
      <c r="AB711" s="35">
        <v>0</v>
      </c>
      <c r="AC711" s="35">
        <v>0</v>
      </c>
      <c r="AD711" s="35">
        <v>0</v>
      </c>
      <c r="AE711" s="58" t="s">
        <v>5560</v>
      </c>
      <c r="AF711" s="58"/>
      <c r="AG711" s="57" t="str" cm="1">
        <f t="array" ref="AG711">IFERROR(_xlfn.IFS(
AI711="MPR ISSUE","PDH",
AI711="BSS Hardware Issue","BSS",
AI711="Sites strategiques, MLL, Pylone, etc.","ENVTECH",
AI711="AKTIVCO DEFAUT GE &amp; POWER Cabinet","AKTIVCO",
AI711="AKTIVCO Coupure ENEO &amp; Baisse de tension","AKTIVCO GRID ONLY",
AI711="Coupure ENEO &amp; Baisse de tension","IHS GRID ONLY",
AI711="Defaut GE &amp; POWER Cabinet","IHS",
AI711="Sharing","Partners",
AI711="Sites strategiques &amp; DataCenter","SST &amp; DC",
AI711="Exclu","Exclu",
AI711="SAT","SAT",
AI711="SPARE-ISSUE","SPARE-ISSUE",
AI711="Fiber CAmtel","TRANS_FO_CAMTEL",
AI711="Fiber AOF","Fiber AOF",
AI711="Projet OCM (HUAWEI)","TRAVAUX-HUAWEI",
AI711="Projet OCM (NOKIA)","TRAVAUX-NOKIA",
AI711="ACCESS-ISSUE","ACCESS-ISSUE",
AI711="Projet OCM (ZTE, NOKIA, autres projets)","TRAVAUX OCM",
AI711="No root CAuse","No root cause",
AI711="ODU HS","PDH",
AI711="IP &amp; VLAN","PDH",
AI711="Warehouse HUAWEI","SPARE-ISSUE",
AI711="SPARE-HS","SPARE-ISSUE",
AI711="Power Telco","BSS",AI711="no impacts","no impacts"
),"")</f>
        <v>no impacts</v>
      </c>
      <c r="AH711" s="57" t="str" cm="1">
        <f t="array" ref="AH711">IFERROR(_xlfn.IFS(
AI711="MPR ISSUE","TX ISSUE",
AI711="BSS Hardware Issue","RAN ISSUE",
AI711="Sites strategiques, MLL, Pylone, etc.","ENVTECH",
AI711="AKTIVCO DEFAUT GE &amp; POWER Cabinet","POWER ISSUE",
AI711="AKTIVCO Coupure ENEO &amp; Baisse de tension","POWER ISSUE",
AI711="Coupure ENEO &amp; Baisse de tension","POWER ISSUE",
AI711="Defaut GE &amp; POWER Cabinet","POWER ISSUE",
AI711="Sharing","POWER ISSUE",
AI711="Sites strategiques &amp; DataCenter","POWER ISSUE",
AI711="Exclu","Exclu",
AI711="SAT","TX ISSUE",
AI711="SPARE-ISSUE","SPARE-ISSUE",
AI711="Fiber CAmtel","TX ISSUE",
AI711="Fiber AOF","TX ISSUE",
AI711="Projet OCM (HUAWEI)","TRAVAUX-HUAWEI",
AI711="Projet OCM (NOKIA)","TRAVAUX -NOKIA",
AI711="ACCESS-ISSUE","ACCESS-ISSUE",
AI711="Projet OCM (ZTE, NOKIA, autres projets)","TRAVAUX OCM",
AI711="No root CAuse","No root cause",
AI711="ODU HS","TX ISSUE",
AI711="IP &amp; VLAN","TX ISSUE",
AI711="Warehouse HUAWEI","SPARE-ISSUE",
AI711="SPARE-HS","SPARE-ISSUE",
AI711="Power Telco","RAN ISSUE",AI711="no impacts","no impacts"
),"")</f>
        <v>no impacts</v>
      </c>
      <c r="AI711" s="85" t="s">
        <v>5998</v>
      </c>
      <c r="AJ711" s="57" t="str" cm="1">
        <f t="array" ref="AJ711">IFERROR(_xlfn.IFS(
AI711="MPR ISSUE","ACTIVE",
AI711="BSS Hardware Issue","ACTIVE",
AI711="Sites strategiques, MLL, Pylone, etc.","PASSIVE",
AI711="AKTIVCO DEFAUT GE &amp; POWER Cabinet","PASSIVE",
AI711="AKTIVCO Coupure ENEO &amp; Baisse de tension","PASSIVE",
AI711="Coupure ENEO &amp; Baisse de tension","PASSIVE",
AI711="Defaut GE &amp; POWER Cabinet","PASSIVE",
AI711="Sharing","PASSIVE",
AI711="Sites strategiques &amp; DataCenter","PASSIVE",
AI711="Exclu","Exclu",
AI711="SAT","ACTIVE",
AI711="SPARE-ISSUE","SPARE-ISSUE",
AI711="Fiber CAmtel","ACTIVE",
AI711="Fiber AOF","ACTIVE",
AI711="Projet OCM (HUAWEI)","PLANNED WORKS",
AI711="Projet OCM (NOKIA)","PLANNED WORKS",
AI711="ACCESS-ISSUE","ACCESS-ISSUE",
AI711="Projet OCM (ZTE, NOKIA, autres projets)","PLANNED WORKS",
AI711="No root CAuse","No root cause",
AI711="ODU HS","ACTIVE",
AI711="IP &amp; VLAN","ACTIVE",
AI711="Warehouse HUAWEI","SPARE-ISSUE",
AI711="SPARE-HS","SPARE-ISSUE",
AI711="Power Telco","ACTIVE", AI711="no impacts","no impacts"
),"")</f>
        <v>no impacts</v>
      </c>
      <c r="AK711" s="23" t="s">
        <v>5537</v>
      </c>
      <c r="AL711" s="23" t="str">
        <f t="shared" si="21"/>
        <v>OST_027</v>
      </c>
      <c r="AN711" s="9" t="s">
        <v>5537</v>
      </c>
      <c r="AO711" s="23" t="str">
        <f>_xlfn.XLOOKUP(B711,'INCIDENT-05-03-2026'!E:E,'INCIDENT-05-03-2026'!F:F,"")</f>
        <v/>
      </c>
      <c r="AP711" s="7" t="s">
        <v>5537</v>
      </c>
      <c r="AQ711" s="6"/>
      <c r="AR711" s="7"/>
      <c r="AS711" s="3" t="str">
        <f>_xlfn.XLOOKUP(B711,'[3]tt num | region | site id'!$C:$C,'[3]tt num | region | site id'!$Q:$Q,"")</f>
        <v/>
      </c>
      <c r="AT711" s="24" t="str">
        <f>_xlfn.XLOOKUP(B711,'[4]Cells Huawei 03052026 12h'!$B:$B,'[4]Cells Huawei 03052026 12h'!$T:$T,"")</f>
        <v/>
      </c>
      <c r="AU711" s="24" t="str">
        <f>_xlfn.XLOOKUP(B711,'[5]cells down 02052026 8h50'!$B:$B,'[5]cells down 02052026 8h50'!$R:$R,"")</f>
        <v/>
      </c>
      <c r="AV711" s="24" t="str">
        <f>_xlfn.XLOOKUP(B711,'[5]cells down 02052026 13h50'!$B:$B,'[5]cells down 02052026 13h50'!$R:$R,"")</f>
        <v/>
      </c>
      <c r="AW711" s="24" t="str">
        <f>_xlfn.XLOOKUP(B711,'[5]cells down 02052026 13h50'!$B:$B,'[5]cells down 02052026 13h50'!$R:$R,"")</f>
        <v/>
      </c>
      <c r="AX711" s="24" t="str">
        <f>_xlfn.XLOOKUP(B711,'[6]cell downs 03052026 8h40 '!$B:$B,'[6]cell downs 03052026 8h40 '!$R:$R,"")</f>
        <v/>
      </c>
      <c r="AY711" s="24" t="str">
        <f>_xlfn.XLOOKUP(B711,'[7]ALL SITES DOWN'!$D:$D,'[7]ALL SITES DOWN'!$J:$J,"")</f>
        <v/>
      </c>
      <c r="AZ711" s="24" t="str">
        <f>_xlfn.XLOOKUP(B711,'[8]ALL SITES DOWN'!$D:$D,'[8]ALL SITES DOWN'!$J:$J,"")</f>
        <v/>
      </c>
      <c r="BA711" s="9" t="str">
        <f>_xlfn.XLOOKUP(B711,[9]sheet1!$AC:$AC,[9]sheet1!$AF:$AF,"")</f>
        <v/>
      </c>
      <c r="BB711" s="14" t="s">
        <v>5537</v>
      </c>
      <c r="BC711" s="14" t="s">
        <v>5537</v>
      </c>
      <c r="BD711" s="14" t="str">
        <f>_xlfn.XLOOKUP(B711,'[10]cell downs 18042026 17h'!$B:$B,'[10]cell downs 18042026 17h'!$B:$B,"")</f>
        <v/>
      </c>
      <c r="BE711" s="14" t="str">
        <f>_xlfn.XLOOKUP(B711,'[11]Cells Huawei 19042026 15h'!$B:$B,'[11]Cells Huawei 19042026 15h'!$B:$B,"")</f>
        <v/>
      </c>
      <c r="BF711" s="9" t="str">
        <f>_xlfn.XLOOKUP(B711,'[12]cells down 19042026 9H40'!$B:$B,'[12]cells down 19042026 9H40'!$B:$B,"")</f>
        <v/>
      </c>
      <c r="BG711" s="9" t="s">
        <v>2690</v>
      </c>
      <c r="BH711" s="9" t="s">
        <v>12</v>
      </c>
    </row>
    <row r="712" spans="1:60" s="9" customFormat="1" x14ac:dyDescent="0.3">
      <c r="A712" s="1" t="s">
        <v>5207</v>
      </c>
      <c r="B712" s="8" t="s">
        <v>5208</v>
      </c>
      <c r="C712" s="3" t="str">
        <f>_xlfn.XLOOKUP(B712,'[1]daily break down'!$D:$D,'[1]daily break down'!$E:$E,"")</f>
        <v>SUD-OUEST</v>
      </c>
      <c r="D712" s="1" t="s">
        <v>11</v>
      </c>
      <c r="E712" s="1" t="s">
        <v>12</v>
      </c>
      <c r="F712" s="3" t="s">
        <v>13</v>
      </c>
      <c r="G712" s="1" t="s">
        <v>14</v>
      </c>
      <c r="H712" s="40" t="str">
        <f>_xlfn.XLOOKUP(B712,[2]CALCULATION!$B:$B,[2]CALCULATION!$H:$H,"")</f>
        <v>Huawei</v>
      </c>
      <c r="I712" s="34">
        <v>0</v>
      </c>
      <c r="J712" s="34">
        <v>0</v>
      </c>
      <c r="K712" s="34">
        <v>0</v>
      </c>
      <c r="L712" s="34">
        <v>0</v>
      </c>
      <c r="M712" s="34">
        <v>0</v>
      </c>
      <c r="N712" s="34">
        <v>0</v>
      </c>
      <c r="O712" s="34">
        <v>0</v>
      </c>
      <c r="P712" s="34">
        <v>0</v>
      </c>
      <c r="Q712" s="34">
        <v>0</v>
      </c>
      <c r="R712" s="34">
        <v>0</v>
      </c>
      <c r="S712" s="35">
        <v>0</v>
      </c>
      <c r="T712" s="35">
        <v>0</v>
      </c>
      <c r="U712" s="35">
        <v>0</v>
      </c>
      <c r="V712" s="35">
        <v>0</v>
      </c>
      <c r="W712" s="35">
        <v>0</v>
      </c>
      <c r="X712" s="35">
        <v>0</v>
      </c>
      <c r="Y712" s="35">
        <v>1.1443878002357084</v>
      </c>
      <c r="Z712" s="35">
        <v>0</v>
      </c>
      <c r="AA712" s="35">
        <v>0</v>
      </c>
      <c r="AB712" s="35">
        <v>0</v>
      </c>
      <c r="AC712" s="35">
        <v>0</v>
      </c>
      <c r="AD712" s="35">
        <v>0</v>
      </c>
      <c r="AE712" s="58" t="s">
        <v>5560</v>
      </c>
      <c r="AF712" s="58"/>
      <c r="AG712" s="57" t="str" cm="1">
        <f t="array" ref="AG712">IFERROR(_xlfn.IFS(
AI712="MPR ISSUE","PDH",
AI712="BSS Hardware Issue","BSS",
AI712="Sites strategiques, MLL, Pylone, etc.","ENVTECH",
AI712="AKTIVCO DEFAUT GE &amp; POWER Cabinet","AKTIVCO",
AI712="AKTIVCO Coupure ENEO &amp; Baisse de tension","AKTIVCO GRID ONLY",
AI712="Coupure ENEO &amp; Baisse de tension","IHS GRID ONLY",
AI712="Defaut GE &amp; POWER Cabinet","IHS",
AI712="Sharing","Partners",
AI712="Sites strategiques &amp; DataCenter","SST &amp; DC",
AI712="Exclu","Exclu",
AI712="SAT","SAT",
AI712="SPARE-ISSUE","SPARE-ISSUE",
AI712="Fiber CAmtel","TRANS_FO_CAMTEL",
AI712="Fiber AOF","Fiber AOF",
AI712="Projet OCM (HUAWEI)","TRAVAUX-HUAWEI",
AI712="Projet OCM (NOKIA)","TRAVAUX-NOKIA",
AI712="ACCESS-ISSUE","ACCESS-ISSUE",
AI712="Projet OCM (ZTE, NOKIA, autres projets)","TRAVAUX OCM",
AI712="No root CAuse","No root cause",
AI712="ODU HS","PDH",
AI712="IP &amp; VLAN","PDH",
AI712="Warehouse HUAWEI","SPARE-ISSUE",
AI712="SPARE-HS","SPARE-ISSUE",
AI712="Power Telco","BSS",AI712="no impacts","no impacts"
),"")</f>
        <v>no impacts</v>
      </c>
      <c r="AH712" s="57" t="str" cm="1">
        <f t="array" ref="AH712">IFERROR(_xlfn.IFS(
AI712="MPR ISSUE","TX ISSUE",
AI712="BSS Hardware Issue","RAN ISSUE",
AI712="Sites strategiques, MLL, Pylone, etc.","ENVTECH",
AI712="AKTIVCO DEFAUT GE &amp; POWER Cabinet","POWER ISSUE",
AI712="AKTIVCO Coupure ENEO &amp; Baisse de tension","POWER ISSUE",
AI712="Coupure ENEO &amp; Baisse de tension","POWER ISSUE",
AI712="Defaut GE &amp; POWER Cabinet","POWER ISSUE",
AI712="Sharing","POWER ISSUE",
AI712="Sites strategiques &amp; DataCenter","POWER ISSUE",
AI712="Exclu","Exclu",
AI712="SAT","TX ISSUE",
AI712="SPARE-ISSUE","SPARE-ISSUE",
AI712="Fiber CAmtel","TX ISSUE",
AI712="Fiber AOF","TX ISSUE",
AI712="Projet OCM (HUAWEI)","TRAVAUX-HUAWEI",
AI712="Projet OCM (NOKIA)","TRAVAUX -NOKIA",
AI712="ACCESS-ISSUE","ACCESS-ISSUE",
AI712="Projet OCM (ZTE, NOKIA, autres projets)","TRAVAUX OCM",
AI712="No root CAuse","No root cause",
AI712="ODU HS","TX ISSUE",
AI712="IP &amp; VLAN","TX ISSUE",
AI712="Warehouse HUAWEI","SPARE-ISSUE",
AI712="SPARE-HS","SPARE-ISSUE",
AI712="Power Telco","RAN ISSUE",AI712="no impacts","no impacts"
),"")</f>
        <v>no impacts</v>
      </c>
      <c r="AI712" s="85" t="s">
        <v>5998</v>
      </c>
      <c r="AJ712" s="57" t="str" cm="1">
        <f t="array" ref="AJ712">IFERROR(_xlfn.IFS(
AI712="MPR ISSUE","ACTIVE",
AI712="BSS Hardware Issue","ACTIVE",
AI712="Sites strategiques, MLL, Pylone, etc.","PASSIVE",
AI712="AKTIVCO DEFAUT GE &amp; POWER Cabinet","PASSIVE",
AI712="AKTIVCO Coupure ENEO &amp; Baisse de tension","PASSIVE",
AI712="Coupure ENEO &amp; Baisse de tension","PASSIVE",
AI712="Defaut GE &amp; POWER Cabinet","PASSIVE",
AI712="Sharing","PASSIVE",
AI712="Sites strategiques &amp; DataCenter","PASSIVE",
AI712="Exclu","Exclu",
AI712="SAT","ACTIVE",
AI712="SPARE-ISSUE","SPARE-ISSUE",
AI712="Fiber CAmtel","ACTIVE",
AI712="Fiber AOF","ACTIVE",
AI712="Projet OCM (HUAWEI)","PLANNED WORKS",
AI712="Projet OCM (NOKIA)","PLANNED WORKS",
AI712="ACCESS-ISSUE","ACCESS-ISSUE",
AI712="Projet OCM (ZTE, NOKIA, autres projets)","PLANNED WORKS",
AI712="No root CAuse","No root cause",
AI712="ODU HS","ACTIVE",
AI712="IP &amp; VLAN","ACTIVE",
AI712="Warehouse HUAWEI","SPARE-ISSUE",
AI712="SPARE-HS","SPARE-ISSUE",
AI712="Power Telco","ACTIVE", AI712="no impacts","no impacts"
),"")</f>
        <v>no impacts</v>
      </c>
      <c r="AK712" s="23" t="s">
        <v>5537</v>
      </c>
      <c r="AL712" s="23" t="str">
        <f t="shared" si="21"/>
        <v>SUO_196</v>
      </c>
      <c r="AN712" s="9" t="s">
        <v>5537</v>
      </c>
      <c r="AO712" s="23" t="str">
        <f>_xlfn.XLOOKUP(B712,'INCIDENT-05-03-2026'!E:E,'INCIDENT-05-03-2026'!F:F,"")</f>
        <v/>
      </c>
      <c r="AP712" s="7" t="s">
        <v>5537</v>
      </c>
      <c r="AQ712" s="6"/>
      <c r="AR712" s="7"/>
      <c r="AS712" s="3" t="str">
        <f>_xlfn.XLOOKUP(B712,'[3]tt num | region | site id'!$C:$C,'[3]tt num | region | site id'!$Q:$Q,"")</f>
        <v/>
      </c>
      <c r="AT712" s="24" t="str">
        <f>_xlfn.XLOOKUP(B712,'[4]Cells Huawei 03052026 12h'!$B:$B,'[4]Cells Huawei 03052026 12h'!$T:$T,"")</f>
        <v/>
      </c>
      <c r="AU712" s="24" t="str">
        <f>_xlfn.XLOOKUP(B712,'[5]cells down 02052026 8h50'!$B:$B,'[5]cells down 02052026 8h50'!$R:$R,"")</f>
        <v/>
      </c>
      <c r="AV712" s="24" t="str">
        <f>_xlfn.XLOOKUP(B712,'[5]cells down 02052026 13h50'!$B:$B,'[5]cells down 02052026 13h50'!$R:$R,"")</f>
        <v/>
      </c>
      <c r="AW712" s="24" t="str">
        <f>_xlfn.XLOOKUP(B712,'[5]cells down 02052026 13h50'!$B:$B,'[5]cells down 02052026 13h50'!$R:$R,"")</f>
        <v/>
      </c>
      <c r="AX712" s="24" t="str">
        <f>_xlfn.XLOOKUP(B712,'[6]cell downs 03052026 8h40 '!$B:$B,'[6]cell downs 03052026 8h40 '!$R:$R,"")</f>
        <v/>
      </c>
      <c r="AY712" s="24" t="str">
        <f>_xlfn.XLOOKUP(B712,'[7]ALL SITES DOWN'!$D:$D,'[7]ALL SITES DOWN'!$J:$J,"")</f>
        <v/>
      </c>
      <c r="AZ712" s="24" t="str">
        <f>_xlfn.XLOOKUP(B712,'[8]ALL SITES DOWN'!$D:$D,'[8]ALL SITES DOWN'!$J:$J,"")</f>
        <v/>
      </c>
      <c r="BA712" s="9" t="str">
        <f>_xlfn.XLOOKUP(B712,[9]sheet1!$AC:$AC,[9]sheet1!$AF:$AF,"")</f>
        <v/>
      </c>
      <c r="BB712" s="14" t="s">
        <v>5537</v>
      </c>
      <c r="BC712" s="14" t="s">
        <v>5537</v>
      </c>
      <c r="BD712" s="14" t="str">
        <f>_xlfn.XLOOKUP(B712,'[10]cell downs 18042026 17h'!$B:$B,'[10]cell downs 18042026 17h'!$B:$B,"")</f>
        <v/>
      </c>
      <c r="BE712" s="14" t="str">
        <f>_xlfn.XLOOKUP(B712,'[11]Cells Huawei 19042026 15h'!$B:$B,'[11]Cells Huawei 19042026 15h'!$B:$B,"")</f>
        <v/>
      </c>
      <c r="BF712" s="9" t="str">
        <f>_xlfn.XLOOKUP(B712,'[12]cells down 19042026 9H40'!$B:$B,'[12]cells down 19042026 9H40'!$B:$B,"")</f>
        <v/>
      </c>
      <c r="BG712" s="9" t="s">
        <v>5208</v>
      </c>
      <c r="BH712" s="9" t="s">
        <v>154</v>
      </c>
    </row>
    <row r="713" spans="1:60" s="9" customFormat="1" x14ac:dyDescent="0.3">
      <c r="A713" s="1" t="s">
        <v>1366</v>
      </c>
      <c r="B713" s="8" t="s">
        <v>1367</v>
      </c>
      <c r="C713" s="3" t="str">
        <f>_xlfn.XLOOKUP(B713,'[1]daily break down'!$D:$D,'[1]daily break down'!$E:$E,"")</f>
        <v>OUEST</v>
      </c>
      <c r="D713" s="1" t="s">
        <v>11</v>
      </c>
      <c r="E713" s="1" t="s">
        <v>66</v>
      </c>
      <c r="F713" s="3" t="s">
        <v>102</v>
      </c>
      <c r="G713" s="1" t="s">
        <v>1368</v>
      </c>
      <c r="H713" s="41" t="str">
        <f>_xlfn.XLOOKUP(B713,[2]CALCULATION!$B:$B,[2]CALCULATION!$H:$H,"")</f>
        <v>NOKIA</v>
      </c>
      <c r="I713" s="34">
        <v>0</v>
      </c>
      <c r="J713" s="34">
        <v>0</v>
      </c>
      <c r="K713" s="34">
        <v>0</v>
      </c>
      <c r="L713" s="34">
        <v>0</v>
      </c>
      <c r="M713" s="34">
        <v>0</v>
      </c>
      <c r="N713" s="34">
        <v>0</v>
      </c>
      <c r="O713" s="34">
        <v>1.4404005556090718</v>
      </c>
      <c r="P713" s="34">
        <v>2.2826125883451067</v>
      </c>
      <c r="Q713" s="34">
        <v>1.7369864467903282</v>
      </c>
      <c r="R713" s="34">
        <v>8.9175391586982075E-4</v>
      </c>
      <c r="S713" s="35">
        <v>0</v>
      </c>
      <c r="T713" s="35">
        <v>11993.462362277525</v>
      </c>
      <c r="U713" s="35">
        <v>0</v>
      </c>
      <c r="V713" s="35">
        <v>0</v>
      </c>
      <c r="W713" s="35">
        <v>9.9698087794243204E-2</v>
      </c>
      <c r="X713" s="35">
        <v>0</v>
      </c>
      <c r="Y713" s="35">
        <v>1.1358626327999932</v>
      </c>
      <c r="Z713" s="35">
        <v>0</v>
      </c>
      <c r="AA713" s="35">
        <v>0</v>
      </c>
      <c r="AB713" s="35">
        <v>0</v>
      </c>
      <c r="AC713" s="35">
        <v>0</v>
      </c>
      <c r="AD713" s="35">
        <v>0</v>
      </c>
      <c r="AE713" s="58" t="s">
        <v>5560</v>
      </c>
      <c r="AF713" s="58"/>
      <c r="AG713" s="57" t="str" cm="1">
        <f t="array" ref="AG713">IFERROR(_xlfn.IFS(
AI713="MPR ISSUE","PDH",
AI713="BSS Hardware Issue","BSS",
AI713="Sites strategiques, MLL, Pylone, etc.","ENVTECH",
AI713="AKTIVCO DEFAUT GE &amp; POWER Cabinet","AKTIVCO",
AI713="AKTIVCO Coupure ENEO &amp; Baisse de tension","AKTIVCO GRID ONLY",
AI713="Coupure ENEO &amp; Baisse de tension","IHS GRID ONLY",
AI713="Defaut GE &amp; POWER Cabinet","IHS",
AI713="Sharing","Partners",
AI713="Sites strategiques &amp; DataCenter","SST &amp; DC",
AI713="Exclu","Exclu",
AI713="SAT","SAT",
AI713="SPARE-ISSUE","SPARE-ISSUE",
AI713="Fiber CAmtel","TRANS_FO_CAMTEL",
AI713="Fiber AOF","Fiber AOF",
AI713="Projet OCM (HUAWEI)","TRAVAUX-HUAWEI",
AI713="Projet OCM (NOKIA)","TRAVAUX-NOKIA",
AI713="ACCESS-ISSUE","ACCESS-ISSUE",
AI713="Projet OCM (ZTE, NOKIA, autres projets)","TRAVAUX OCM",
AI713="No root CAuse","No root cause",
AI713="ODU HS","PDH",
AI713="IP &amp; VLAN","PDH",
AI713="Warehouse HUAWEI","SPARE-ISSUE",
AI713="SPARE-HS","SPARE-ISSUE",
AI713="Power Telco","BSS",AI713="no impacts","no impacts"
),"")</f>
        <v>no impacts</v>
      </c>
      <c r="AH713" s="57" t="str" cm="1">
        <f t="array" ref="AH713">IFERROR(_xlfn.IFS(
AI713="MPR ISSUE","TX ISSUE",
AI713="BSS Hardware Issue","RAN ISSUE",
AI713="Sites strategiques, MLL, Pylone, etc.","ENVTECH",
AI713="AKTIVCO DEFAUT GE &amp; POWER Cabinet","POWER ISSUE",
AI713="AKTIVCO Coupure ENEO &amp; Baisse de tension","POWER ISSUE",
AI713="Coupure ENEO &amp; Baisse de tension","POWER ISSUE",
AI713="Defaut GE &amp; POWER Cabinet","POWER ISSUE",
AI713="Sharing","POWER ISSUE",
AI713="Sites strategiques &amp; DataCenter","POWER ISSUE",
AI713="Exclu","Exclu",
AI713="SAT","TX ISSUE",
AI713="SPARE-ISSUE","SPARE-ISSUE",
AI713="Fiber CAmtel","TX ISSUE",
AI713="Fiber AOF","TX ISSUE",
AI713="Projet OCM (HUAWEI)","TRAVAUX-HUAWEI",
AI713="Projet OCM (NOKIA)","TRAVAUX -NOKIA",
AI713="ACCESS-ISSUE","ACCESS-ISSUE",
AI713="Projet OCM (ZTE, NOKIA, autres projets)","TRAVAUX OCM",
AI713="No root CAuse","No root cause",
AI713="ODU HS","TX ISSUE",
AI713="IP &amp; VLAN","TX ISSUE",
AI713="Warehouse HUAWEI","SPARE-ISSUE",
AI713="SPARE-HS","SPARE-ISSUE",
AI713="Power Telco","RAN ISSUE",AI713="no impacts","no impacts"
),"")</f>
        <v>no impacts</v>
      </c>
      <c r="AI713" s="85" t="s">
        <v>5998</v>
      </c>
      <c r="AJ713" s="57" t="str" cm="1">
        <f t="array" ref="AJ713">IFERROR(_xlfn.IFS(
AI713="MPR ISSUE","ACTIVE",
AI713="BSS Hardware Issue","ACTIVE",
AI713="Sites strategiques, MLL, Pylone, etc.","PASSIVE",
AI713="AKTIVCO DEFAUT GE &amp; POWER Cabinet","PASSIVE",
AI713="AKTIVCO Coupure ENEO &amp; Baisse de tension","PASSIVE",
AI713="Coupure ENEO &amp; Baisse de tension","PASSIVE",
AI713="Defaut GE &amp; POWER Cabinet","PASSIVE",
AI713="Sharing","PASSIVE",
AI713="Sites strategiques &amp; DataCenter","PASSIVE",
AI713="Exclu","Exclu",
AI713="SAT","ACTIVE",
AI713="SPARE-ISSUE","SPARE-ISSUE",
AI713="Fiber CAmtel","ACTIVE",
AI713="Fiber AOF","ACTIVE",
AI713="Projet OCM (HUAWEI)","PLANNED WORKS",
AI713="Projet OCM (NOKIA)","PLANNED WORKS",
AI713="ACCESS-ISSUE","ACCESS-ISSUE",
AI713="Projet OCM (ZTE, NOKIA, autres projets)","PLANNED WORKS",
AI713="No root CAuse","No root cause",
AI713="ODU HS","ACTIVE",
AI713="IP &amp; VLAN","ACTIVE",
AI713="Warehouse HUAWEI","SPARE-ISSUE",
AI713="SPARE-HS","SPARE-ISSUE",
AI713="Power Telco","ACTIVE", AI713="no impacts","no impacts"
),"")</f>
        <v>no impacts</v>
      </c>
      <c r="AK713" s="23" t="s">
        <v>5537</v>
      </c>
      <c r="AL713" s="23" t="str">
        <f t="shared" si="21"/>
        <v>OST_116</v>
      </c>
      <c r="AN713" s="9" t="s">
        <v>5537</v>
      </c>
      <c r="AO713" s="23" t="str">
        <f>_xlfn.XLOOKUP(B713,'INCIDENT-05-03-2026'!E:E,'INCIDENT-05-03-2026'!F:F,"")</f>
        <v/>
      </c>
      <c r="AP713" s="7" t="s">
        <v>5537</v>
      </c>
      <c r="AQ713" s="6"/>
      <c r="AR713" s="7"/>
      <c r="AS713" s="3" t="str">
        <f>_xlfn.XLOOKUP(B713,'[3]tt num | region | site id'!$C:$C,'[3]tt num | region | site id'!$Q:$Q,"")</f>
        <v/>
      </c>
      <c r="AT713" s="24" t="str">
        <f>_xlfn.XLOOKUP(B713,'[4]Cells Huawei 03052026 12h'!$B:$B,'[4]Cells Huawei 03052026 12h'!$T:$T,"")</f>
        <v/>
      </c>
      <c r="AU713" s="24" t="str">
        <f>_xlfn.XLOOKUP(B713,'[5]cells down 02052026 8h50'!$B:$B,'[5]cells down 02052026 8h50'!$R:$R,"")</f>
        <v/>
      </c>
      <c r="AV713" s="24" t="str">
        <f>_xlfn.XLOOKUP(B713,'[5]cells down 02052026 13h50'!$B:$B,'[5]cells down 02052026 13h50'!$R:$R,"")</f>
        <v/>
      </c>
      <c r="AW713" s="24" t="str">
        <f>_xlfn.XLOOKUP(B713,'[5]cells down 02052026 13h50'!$B:$B,'[5]cells down 02052026 13h50'!$R:$R,"")</f>
        <v/>
      </c>
      <c r="AX713" s="24" t="str">
        <f>_xlfn.XLOOKUP(B713,'[6]cell downs 03052026 8h40 '!$B:$B,'[6]cell downs 03052026 8h40 '!$R:$R,"")</f>
        <v/>
      </c>
      <c r="AY713" s="24" t="str">
        <f>_xlfn.XLOOKUP(B713,'[7]ALL SITES DOWN'!$D:$D,'[7]ALL SITES DOWN'!$J:$J,"")</f>
        <v/>
      </c>
      <c r="AZ713" s="24" t="str">
        <f>_xlfn.XLOOKUP(B713,'[8]ALL SITES DOWN'!$D:$D,'[8]ALL SITES DOWN'!$J:$J,"")</f>
        <v/>
      </c>
      <c r="BA713" s="9" t="str">
        <f>_xlfn.XLOOKUP(B713,[9]sheet1!$AC:$AC,[9]sheet1!$AF:$AF,"")</f>
        <v/>
      </c>
      <c r="BB713" s="14" t="s">
        <v>5537</v>
      </c>
      <c r="BC713" s="14" t="s">
        <v>5537</v>
      </c>
      <c r="BD713" s="14" t="str">
        <f>_xlfn.XLOOKUP(B713,'[10]cell downs 18042026 17h'!$B:$B,'[10]cell downs 18042026 17h'!$B:$B,"")</f>
        <v/>
      </c>
      <c r="BE713" s="14" t="str">
        <f>_xlfn.XLOOKUP(B713,'[11]Cells Huawei 19042026 15h'!$B:$B,'[11]Cells Huawei 19042026 15h'!$B:$B,"")</f>
        <v/>
      </c>
      <c r="BF713" s="9" t="str">
        <f>_xlfn.XLOOKUP(B713,'[12]cells down 19042026 9H40'!$B:$B,'[12]cells down 19042026 9H40'!$B:$B,"")</f>
        <v/>
      </c>
      <c r="BG713" s="9" t="s">
        <v>1367</v>
      </c>
      <c r="BH713" s="9" t="s">
        <v>5459</v>
      </c>
    </row>
    <row r="714" spans="1:60" s="9" customFormat="1" x14ac:dyDescent="0.3">
      <c r="A714" s="1" t="s">
        <v>1862</v>
      </c>
      <c r="B714" s="8" t="s">
        <v>1863</v>
      </c>
      <c r="C714" s="3" t="str">
        <f>_xlfn.XLOOKUP(B714,'[1]daily break down'!$D:$D,'[1]daily break down'!$E:$E,"")</f>
        <v>Maroua</v>
      </c>
      <c r="D714" s="1" t="s">
        <v>11</v>
      </c>
      <c r="E714" s="1" t="s">
        <v>12</v>
      </c>
      <c r="F714" s="3" t="s">
        <v>55</v>
      </c>
      <c r="G714" s="1" t="s">
        <v>84</v>
      </c>
      <c r="H714" s="40" t="str">
        <f>_xlfn.XLOOKUP(B714,[2]CALCULATION!$B:$B,[2]CALCULATION!$H:$H,"")</f>
        <v>Huawei</v>
      </c>
      <c r="I714" s="34">
        <v>5.9747512363276288E-3</v>
      </c>
      <c r="J714" s="34">
        <v>3.7453664466531402E-3</v>
      </c>
      <c r="K714" s="34">
        <v>4.0485627780488712E-2</v>
      </c>
      <c r="L714" s="34">
        <v>8.0257852428281581E-4</v>
      </c>
      <c r="M714" s="34">
        <v>0</v>
      </c>
      <c r="N714" s="34">
        <v>0</v>
      </c>
      <c r="O714" s="34">
        <v>0</v>
      </c>
      <c r="P714" s="34">
        <v>5.7964004531536693E-3</v>
      </c>
      <c r="Q714" s="34">
        <v>0</v>
      </c>
      <c r="R714" s="34">
        <v>5.974751236327628E-3</v>
      </c>
      <c r="S714" s="35">
        <v>0</v>
      </c>
      <c r="T714" s="35">
        <v>0</v>
      </c>
      <c r="U714" s="35">
        <v>0</v>
      </c>
      <c r="V714" s="35">
        <v>0</v>
      </c>
      <c r="W714" s="35">
        <v>0</v>
      </c>
      <c r="X714" s="35">
        <v>0</v>
      </c>
      <c r="Y714" s="35">
        <v>1.0681428404288409</v>
      </c>
      <c r="Z714" s="35">
        <v>0</v>
      </c>
      <c r="AA714" s="35">
        <v>0</v>
      </c>
      <c r="AB714" s="35">
        <v>0</v>
      </c>
      <c r="AC714" s="35">
        <v>0</v>
      </c>
      <c r="AD714" s="35">
        <v>0</v>
      </c>
      <c r="AE714" s="58" t="s">
        <v>5560</v>
      </c>
      <c r="AF714" s="58"/>
      <c r="AG714" s="57" t="str" cm="1">
        <f t="array" ref="AG714">IFERROR(_xlfn.IFS(
AI714="MPR ISSUE","PDH",
AI714="BSS Hardware Issue","BSS",
AI714="Sites strategiques, MLL, Pylone, etc.","ENVTECH",
AI714="AKTIVCO DEFAUT GE &amp; POWER Cabinet","AKTIVCO",
AI714="AKTIVCO Coupure ENEO &amp; Baisse de tension","AKTIVCO GRID ONLY",
AI714="Coupure ENEO &amp; Baisse de tension","IHS GRID ONLY",
AI714="Defaut GE &amp; POWER Cabinet","IHS",
AI714="Sharing","Partners",
AI714="Sites strategiques &amp; DataCenter","SST &amp; DC",
AI714="Exclu","Exclu",
AI714="SAT","SAT",
AI714="SPARE-ISSUE","SPARE-ISSUE",
AI714="Fiber CAmtel","TRANS_FO_CAMTEL",
AI714="Fiber AOF","Fiber AOF",
AI714="Projet OCM (HUAWEI)","TRAVAUX-HUAWEI",
AI714="Projet OCM (NOKIA)","TRAVAUX-NOKIA",
AI714="ACCESS-ISSUE","ACCESS-ISSUE",
AI714="Projet OCM (ZTE, NOKIA, autres projets)","TRAVAUX OCM",
AI714="No root CAuse","No root cause",
AI714="ODU HS","PDH",
AI714="IP &amp; VLAN","PDH",
AI714="Warehouse HUAWEI","SPARE-ISSUE",
AI714="SPARE-HS","SPARE-ISSUE",
AI714="Power Telco","BSS",AI714="no impacts","no impacts"
),"")</f>
        <v>no impacts</v>
      </c>
      <c r="AH714" s="57" t="str" cm="1">
        <f t="array" ref="AH714">IFERROR(_xlfn.IFS(
AI714="MPR ISSUE","TX ISSUE",
AI714="BSS Hardware Issue","RAN ISSUE",
AI714="Sites strategiques, MLL, Pylone, etc.","ENVTECH",
AI714="AKTIVCO DEFAUT GE &amp; POWER Cabinet","POWER ISSUE",
AI714="AKTIVCO Coupure ENEO &amp; Baisse de tension","POWER ISSUE",
AI714="Coupure ENEO &amp; Baisse de tension","POWER ISSUE",
AI714="Defaut GE &amp; POWER Cabinet","POWER ISSUE",
AI714="Sharing","POWER ISSUE",
AI714="Sites strategiques &amp; DataCenter","POWER ISSUE",
AI714="Exclu","Exclu",
AI714="SAT","TX ISSUE",
AI714="SPARE-ISSUE","SPARE-ISSUE",
AI714="Fiber CAmtel","TX ISSUE",
AI714="Fiber AOF","TX ISSUE",
AI714="Projet OCM (HUAWEI)","TRAVAUX-HUAWEI",
AI714="Projet OCM (NOKIA)","TRAVAUX -NOKIA",
AI714="ACCESS-ISSUE","ACCESS-ISSUE",
AI714="Projet OCM (ZTE, NOKIA, autres projets)","TRAVAUX OCM",
AI714="No root CAuse","No root cause",
AI714="ODU HS","TX ISSUE",
AI714="IP &amp; VLAN","TX ISSUE",
AI714="Warehouse HUAWEI","SPARE-ISSUE",
AI714="SPARE-HS","SPARE-ISSUE",
AI714="Power Telco","RAN ISSUE",AI714="no impacts","no impacts"
),"")</f>
        <v>no impacts</v>
      </c>
      <c r="AI714" s="85" t="s">
        <v>5998</v>
      </c>
      <c r="AJ714" s="57" t="str" cm="1">
        <f t="array" ref="AJ714">IFERROR(_xlfn.IFS(
AI714="MPR ISSUE","ACTIVE",
AI714="BSS Hardware Issue","ACTIVE",
AI714="Sites strategiques, MLL, Pylone, etc.","PASSIVE",
AI714="AKTIVCO DEFAUT GE &amp; POWER Cabinet","PASSIVE",
AI714="AKTIVCO Coupure ENEO &amp; Baisse de tension","PASSIVE",
AI714="Coupure ENEO &amp; Baisse de tension","PASSIVE",
AI714="Defaut GE &amp; POWER Cabinet","PASSIVE",
AI714="Sharing","PASSIVE",
AI714="Sites strategiques &amp; DataCenter","PASSIVE",
AI714="Exclu","Exclu",
AI714="SAT","ACTIVE",
AI714="SPARE-ISSUE","SPARE-ISSUE",
AI714="Fiber CAmtel","ACTIVE",
AI714="Fiber AOF","ACTIVE",
AI714="Projet OCM (HUAWEI)","PLANNED WORKS",
AI714="Projet OCM (NOKIA)","PLANNED WORKS",
AI714="ACCESS-ISSUE","ACCESS-ISSUE",
AI714="Projet OCM (ZTE, NOKIA, autres projets)","PLANNED WORKS",
AI714="No root CAuse","No root cause",
AI714="ODU HS","ACTIVE",
AI714="IP &amp; VLAN","ACTIVE",
AI714="Warehouse HUAWEI","SPARE-ISSUE",
AI714="SPARE-HS","SPARE-ISSUE",
AI714="Power Telco","ACTIVE", AI714="no impacts","no impacts"
),"")</f>
        <v>no impacts</v>
      </c>
      <c r="AK714" s="23" t="s">
        <v>5537</v>
      </c>
      <c r="AL714" s="23" t="str">
        <f t="shared" si="21"/>
        <v>EXN_002</v>
      </c>
      <c r="AN714" s="9" t="s">
        <v>5537</v>
      </c>
      <c r="AO714" s="23" t="str">
        <f>_xlfn.XLOOKUP(B714,'INCIDENT-05-03-2026'!E:E,'INCIDENT-05-03-2026'!F:F,"")</f>
        <v/>
      </c>
      <c r="AP714" s="7" t="s">
        <v>5537</v>
      </c>
      <c r="AQ714" s="6"/>
      <c r="AR714" s="7"/>
      <c r="AS714" s="3" t="str">
        <f>_xlfn.XLOOKUP(B714,'[3]tt num | region | site id'!$C:$C,'[3]tt num | region | site id'!$Q:$Q,"")</f>
        <v/>
      </c>
      <c r="AT714" s="24" t="str">
        <f>_xlfn.XLOOKUP(B714,'[4]Cells Huawei 03052026 12h'!$B:$B,'[4]Cells Huawei 03052026 12h'!$T:$T,"")</f>
        <v/>
      </c>
      <c r="AU714" s="24" t="str">
        <f>_xlfn.XLOOKUP(B714,'[5]cells down 02052026 8h50'!$B:$B,'[5]cells down 02052026 8h50'!$R:$R,"")</f>
        <v/>
      </c>
      <c r="AV714" s="24" t="str">
        <f>_xlfn.XLOOKUP(B714,'[5]cells down 02052026 13h50'!$B:$B,'[5]cells down 02052026 13h50'!$R:$R,"")</f>
        <v/>
      </c>
      <c r="AW714" s="24" t="str">
        <f>_xlfn.XLOOKUP(B714,'[5]cells down 02052026 13h50'!$B:$B,'[5]cells down 02052026 13h50'!$R:$R,"")</f>
        <v/>
      </c>
      <c r="AX714" s="24" t="str">
        <f>_xlfn.XLOOKUP(B714,'[6]cell downs 03052026 8h40 '!$B:$B,'[6]cell downs 03052026 8h40 '!$R:$R,"")</f>
        <v/>
      </c>
      <c r="AY714" s="24" t="str">
        <f>_xlfn.XLOOKUP(B714,'[7]ALL SITES DOWN'!$D:$D,'[7]ALL SITES DOWN'!$J:$J,"")</f>
        <v/>
      </c>
      <c r="AZ714" s="24" t="str">
        <f>_xlfn.XLOOKUP(B714,'[8]ALL SITES DOWN'!$D:$D,'[8]ALL SITES DOWN'!$J:$J,"")</f>
        <v/>
      </c>
      <c r="BA714" s="9" t="str">
        <f>_xlfn.XLOOKUP(B714,[9]sheet1!$AC:$AC,[9]sheet1!$AF:$AF,"")</f>
        <v/>
      </c>
      <c r="BB714" s="14" t="s">
        <v>5537</v>
      </c>
      <c r="BC714" s="14" t="s">
        <v>5537</v>
      </c>
      <c r="BD714" s="14" t="str">
        <f>_xlfn.XLOOKUP(B714,'[10]cell downs 18042026 17h'!$B:$B,'[10]cell downs 18042026 17h'!$B:$B,"")</f>
        <v/>
      </c>
      <c r="BE714" s="14" t="str">
        <f>_xlfn.XLOOKUP(B714,'[11]Cells Huawei 19042026 15h'!$B:$B,'[11]Cells Huawei 19042026 15h'!$B:$B,"")</f>
        <v/>
      </c>
      <c r="BF714" s="9" t="str">
        <f>_xlfn.XLOOKUP(B714,'[12]cells down 19042026 9H40'!$B:$B,'[12]cells down 19042026 9H40'!$B:$B,"")</f>
        <v/>
      </c>
      <c r="BG714" s="9" t="s">
        <v>1863</v>
      </c>
      <c r="BH714" s="9" t="s">
        <v>5537</v>
      </c>
    </row>
    <row r="715" spans="1:60" s="9" customFormat="1" x14ac:dyDescent="0.3">
      <c r="A715" s="1" t="s">
        <v>733</v>
      </c>
      <c r="B715" s="8" t="s">
        <v>734</v>
      </c>
      <c r="C715" s="3" t="str">
        <f>_xlfn.XLOOKUP(B715,'[1]daily break down'!$D:$D,'[1]daily break down'!$E:$E,"")</f>
        <v>NORD</v>
      </c>
      <c r="D715" s="1" t="s">
        <v>11</v>
      </c>
      <c r="E715" s="1" t="s">
        <v>96</v>
      </c>
      <c r="F715" s="3" t="s">
        <v>23</v>
      </c>
      <c r="G715" s="1" t="s">
        <v>735</v>
      </c>
      <c r="H715" s="41" t="str">
        <f>_xlfn.XLOOKUP(B715,[2]CALCULATION!$B:$B,[2]CALCULATION!$H:$H,"")</f>
        <v>NOKIA</v>
      </c>
      <c r="I715" s="34">
        <v>1.1296696192833029</v>
      </c>
      <c r="J715" s="34">
        <v>1.337708287478733E-3</v>
      </c>
      <c r="K715" s="34">
        <v>1.4204313167176184</v>
      </c>
      <c r="L715" s="34">
        <v>1.7058004647096008</v>
      </c>
      <c r="M715" s="34">
        <v>0.12921458785933193</v>
      </c>
      <c r="N715" s="34">
        <v>4.8947025917116818E-2</v>
      </c>
      <c r="O715" s="34">
        <v>0.45858267823775023</v>
      </c>
      <c r="P715" s="34">
        <v>1.2740670809017205</v>
      </c>
      <c r="Q715" s="34">
        <v>1.1243302870483971</v>
      </c>
      <c r="R715" s="34">
        <v>0.52584972009276409</v>
      </c>
      <c r="S715" s="35">
        <v>0.18244111553416059</v>
      </c>
      <c r="T715" s="35">
        <v>17402.278788812699</v>
      </c>
      <c r="U715" s="35">
        <v>0</v>
      </c>
      <c r="V715" s="35">
        <v>0</v>
      </c>
      <c r="W715" s="35">
        <v>0</v>
      </c>
      <c r="X715" s="35">
        <v>0</v>
      </c>
      <c r="Y715" s="35">
        <v>1.0045007751472057</v>
      </c>
      <c r="Z715" s="35">
        <v>0.14541100888706054</v>
      </c>
      <c r="AA715" s="35">
        <v>0</v>
      </c>
      <c r="AB715" s="35">
        <v>0</v>
      </c>
      <c r="AC715" s="35">
        <v>0</v>
      </c>
      <c r="AD715" s="35">
        <v>0</v>
      </c>
      <c r="AE715" s="58" t="s">
        <v>5560</v>
      </c>
      <c r="AF715" s="58"/>
      <c r="AG715" s="57" t="str" cm="1">
        <f t="array" ref="AG715">IFERROR(_xlfn.IFS(
AI715="MPR ISSUE","PDH",
AI715="BSS Hardware Issue","BSS",
AI715="Sites strategiques, MLL, Pylone, etc.","ENVTECH",
AI715="AKTIVCO DEFAUT GE &amp; POWER Cabinet","AKTIVCO",
AI715="AKTIVCO Coupure ENEO &amp; Baisse de tension","AKTIVCO GRID ONLY",
AI715="Coupure ENEO &amp; Baisse de tension","IHS GRID ONLY",
AI715="Defaut GE &amp; POWER Cabinet","IHS",
AI715="Sharing","Partners",
AI715="Sites strategiques &amp; DataCenter","SST &amp; DC",
AI715="Exclu","Exclu",
AI715="SAT","SAT",
AI715="SPARE-ISSUE","SPARE-ISSUE",
AI715="Fiber CAmtel","TRANS_FO_CAMTEL",
AI715="Fiber AOF","Fiber AOF",
AI715="Projet OCM (HUAWEI)","TRAVAUX-HUAWEI",
AI715="Projet OCM (NOKIA)","TRAVAUX-NOKIA",
AI715="ACCESS-ISSUE","ACCESS-ISSUE",
AI715="Projet OCM (ZTE, NOKIA, autres projets)","TRAVAUX OCM",
AI715="No root CAuse","No root cause",
AI715="ODU HS","PDH",
AI715="IP &amp; VLAN","PDH",
AI715="Warehouse HUAWEI","SPARE-ISSUE",
AI715="SPARE-HS","SPARE-ISSUE",
AI715="Power Telco","BSS",AI715="no impacts","no impacts"
),"")</f>
        <v>no impacts</v>
      </c>
      <c r="AH715" s="57" t="str" cm="1">
        <f t="array" ref="AH715">IFERROR(_xlfn.IFS(
AI715="MPR ISSUE","TX ISSUE",
AI715="BSS Hardware Issue","RAN ISSUE",
AI715="Sites strategiques, MLL, Pylone, etc.","ENVTECH",
AI715="AKTIVCO DEFAUT GE &amp; POWER Cabinet","POWER ISSUE",
AI715="AKTIVCO Coupure ENEO &amp; Baisse de tension","POWER ISSUE",
AI715="Coupure ENEO &amp; Baisse de tension","POWER ISSUE",
AI715="Defaut GE &amp; POWER Cabinet","POWER ISSUE",
AI715="Sharing","POWER ISSUE",
AI715="Sites strategiques &amp; DataCenter","POWER ISSUE",
AI715="Exclu","Exclu",
AI715="SAT","TX ISSUE",
AI715="SPARE-ISSUE","SPARE-ISSUE",
AI715="Fiber CAmtel","TX ISSUE",
AI715="Fiber AOF","TX ISSUE",
AI715="Projet OCM (HUAWEI)","TRAVAUX-HUAWEI",
AI715="Projet OCM (NOKIA)","TRAVAUX -NOKIA",
AI715="ACCESS-ISSUE","ACCESS-ISSUE",
AI715="Projet OCM (ZTE, NOKIA, autres projets)","TRAVAUX OCM",
AI715="No root CAuse","No root cause",
AI715="ODU HS","TX ISSUE",
AI715="IP &amp; VLAN","TX ISSUE",
AI715="Warehouse HUAWEI","SPARE-ISSUE",
AI715="SPARE-HS","SPARE-ISSUE",
AI715="Power Telco","RAN ISSUE",AI715="no impacts","no impacts"
),"")</f>
        <v>no impacts</v>
      </c>
      <c r="AI715" s="85" t="s">
        <v>5998</v>
      </c>
      <c r="AJ715" s="57" t="str" cm="1">
        <f t="array" ref="AJ715">IFERROR(_xlfn.IFS(
AI715="MPR ISSUE","ACTIVE",
AI715="BSS Hardware Issue","ACTIVE",
AI715="Sites strategiques, MLL, Pylone, etc.","PASSIVE",
AI715="AKTIVCO DEFAUT GE &amp; POWER Cabinet","PASSIVE",
AI715="AKTIVCO Coupure ENEO &amp; Baisse de tension","PASSIVE",
AI715="Coupure ENEO &amp; Baisse de tension","PASSIVE",
AI715="Defaut GE &amp; POWER Cabinet","PASSIVE",
AI715="Sharing","PASSIVE",
AI715="Sites strategiques &amp; DataCenter","PASSIVE",
AI715="Exclu","Exclu",
AI715="SAT","ACTIVE",
AI715="SPARE-ISSUE","SPARE-ISSUE",
AI715="Fiber CAmtel","ACTIVE",
AI715="Fiber AOF","ACTIVE",
AI715="Projet OCM (HUAWEI)","PLANNED WORKS",
AI715="Projet OCM (NOKIA)","PLANNED WORKS",
AI715="ACCESS-ISSUE","ACCESS-ISSUE",
AI715="Projet OCM (ZTE, NOKIA, autres projets)","PLANNED WORKS",
AI715="No root CAuse","No root cause",
AI715="ODU HS","ACTIVE",
AI715="IP &amp; VLAN","ACTIVE",
AI715="Warehouse HUAWEI","SPARE-ISSUE",
AI715="SPARE-HS","SPARE-ISSUE",
AI715="Power Telco","ACTIVE", AI715="no impacts","no impacts"
),"")</f>
        <v>no impacts</v>
      </c>
      <c r="AK715" s="23" t="s">
        <v>5537</v>
      </c>
      <c r="AL715" s="23" t="str">
        <f t="shared" si="21"/>
        <v>NRD_091</v>
      </c>
      <c r="AN715" s="9" t="s">
        <v>5537</v>
      </c>
      <c r="AO715" s="23" t="str">
        <f>_xlfn.XLOOKUP(B715,'INCIDENT-05-03-2026'!E:E,'INCIDENT-05-03-2026'!F:F,"")</f>
        <v/>
      </c>
      <c r="AP715" s="7" t="s">
        <v>5537</v>
      </c>
      <c r="AQ715" s="6"/>
      <c r="AR715" s="7"/>
      <c r="AS715" s="3" t="str">
        <f>_xlfn.XLOOKUP(B715,'[3]tt num | region | site id'!$C:$C,'[3]tt num | region | site id'!$Q:$Q,"")</f>
        <v/>
      </c>
      <c r="AT715" s="24" t="str">
        <f>_xlfn.XLOOKUP(B715,'[4]Cells Huawei 03052026 12h'!$B:$B,'[4]Cells Huawei 03052026 12h'!$T:$T,"")</f>
        <v/>
      </c>
      <c r="AU715" s="24" t="str">
        <f>_xlfn.XLOOKUP(B715,'[5]cells down 02052026 8h50'!$B:$B,'[5]cells down 02052026 8h50'!$R:$R,"")</f>
        <v/>
      </c>
      <c r="AV715" s="24" t="str">
        <f>_xlfn.XLOOKUP(B715,'[5]cells down 02052026 13h50'!$B:$B,'[5]cells down 02052026 13h50'!$R:$R,"")</f>
        <v/>
      </c>
      <c r="AW715" s="24" t="str">
        <f>_xlfn.XLOOKUP(B715,'[5]cells down 02052026 13h50'!$B:$B,'[5]cells down 02052026 13h50'!$R:$R,"")</f>
        <v/>
      </c>
      <c r="AX715" s="24" t="str">
        <f>_xlfn.XLOOKUP(B715,'[6]cell downs 03052026 8h40 '!$B:$B,'[6]cell downs 03052026 8h40 '!$R:$R,"")</f>
        <v/>
      </c>
      <c r="AY715" s="24" t="str">
        <f>_xlfn.XLOOKUP(B715,'[7]ALL SITES DOWN'!$D:$D,'[7]ALL SITES DOWN'!$J:$J,"")</f>
        <v/>
      </c>
      <c r="AZ715" s="24" t="str">
        <f>_xlfn.XLOOKUP(B715,'[8]ALL SITES DOWN'!$D:$D,'[8]ALL SITES DOWN'!$J:$J,"")</f>
        <v/>
      </c>
      <c r="BA715" s="9" t="str">
        <f>_xlfn.XLOOKUP(B715,[9]sheet1!$AC:$AC,[9]sheet1!$AF:$AF,"")</f>
        <v/>
      </c>
      <c r="BB715" s="14" t="s">
        <v>5537</v>
      </c>
      <c r="BC715" s="14" t="s">
        <v>5537</v>
      </c>
      <c r="BD715" s="14" t="str">
        <f>_xlfn.XLOOKUP(B715,'[10]cell downs 18042026 17h'!$B:$B,'[10]cell downs 18042026 17h'!$B:$B,"")</f>
        <v/>
      </c>
      <c r="BE715" s="14" t="str">
        <f>_xlfn.XLOOKUP(B715,'[11]Cells Huawei 19042026 15h'!$B:$B,'[11]Cells Huawei 19042026 15h'!$B:$B,"")</f>
        <v/>
      </c>
      <c r="BF715" s="9" t="str">
        <f>_xlfn.XLOOKUP(B715,'[12]cells down 19042026 9H40'!$B:$B,'[12]cells down 19042026 9H40'!$B:$B,"")</f>
        <v/>
      </c>
      <c r="BG715" s="9" t="s">
        <v>734</v>
      </c>
      <c r="BH715" s="9" t="s">
        <v>12</v>
      </c>
    </row>
    <row r="716" spans="1:60" s="9" customFormat="1" x14ac:dyDescent="0.3">
      <c r="A716" s="1" t="s">
        <v>2203</v>
      </c>
      <c r="B716" s="8" t="s">
        <v>2204</v>
      </c>
      <c r="C716" s="3" t="str">
        <f>_xlfn.XLOOKUP(B716,'[1]daily break down'!$D:$D,'[1]daily break down'!$E:$E,"")</f>
        <v>Yaounde</v>
      </c>
      <c r="D716" s="1" t="s">
        <v>21</v>
      </c>
      <c r="E716" s="1" t="s">
        <v>30</v>
      </c>
      <c r="F716" s="3" t="s">
        <v>37</v>
      </c>
      <c r="G716" s="1" t="s">
        <v>38</v>
      </c>
      <c r="H716" s="42" t="str">
        <f>_xlfn.XLOOKUP(B716,[2]CALCULATION!$B:$B,[2]CALCULATION!$H:$H,"")</f>
        <v>ZTE</v>
      </c>
      <c r="I716" s="34">
        <v>0.17626407901082361</v>
      </c>
      <c r="J716" s="34">
        <v>3.1262038677864252</v>
      </c>
      <c r="K716" s="34">
        <v>0.18122223078305957</v>
      </c>
      <c r="L716" s="34">
        <v>0</v>
      </c>
      <c r="M716" s="34">
        <v>0</v>
      </c>
      <c r="N716" s="34">
        <v>0</v>
      </c>
      <c r="O716" s="34">
        <v>0</v>
      </c>
      <c r="P716" s="34">
        <v>1.7770872035453285</v>
      </c>
      <c r="Q716" s="34">
        <v>9.3073783005595896</v>
      </c>
      <c r="R716" s="34">
        <v>0</v>
      </c>
      <c r="S716" s="35">
        <v>1.2461725921930871</v>
      </c>
      <c r="T716" s="35">
        <v>0</v>
      </c>
      <c r="U716" s="35">
        <v>3.4839041985201167</v>
      </c>
      <c r="V716" s="35">
        <v>0</v>
      </c>
      <c r="W716" s="35">
        <v>0</v>
      </c>
      <c r="X716" s="35">
        <v>0</v>
      </c>
      <c r="Y716" s="35">
        <v>0.98984684661547284</v>
      </c>
      <c r="Z716" s="35">
        <v>0</v>
      </c>
      <c r="AA716" s="35">
        <v>0</v>
      </c>
      <c r="AB716" s="35">
        <v>0</v>
      </c>
      <c r="AC716" s="35">
        <v>0</v>
      </c>
      <c r="AD716" s="35">
        <v>0</v>
      </c>
      <c r="AE716" s="58" t="s">
        <v>5560</v>
      </c>
      <c r="AF716" s="58"/>
      <c r="AG716" s="57" t="str" cm="1">
        <f t="array" ref="AG716">IFERROR(_xlfn.IFS(
AI716="MPR ISSUE","PDH",
AI716="BSS Hardware Issue","BSS",
AI716="Sites strategiques, MLL, Pylone, etc.","ENVTECH",
AI716="AKTIVCO DEFAUT GE &amp; POWER Cabinet","AKTIVCO",
AI716="AKTIVCO Coupure ENEO &amp; Baisse de tension","AKTIVCO GRID ONLY",
AI716="Coupure ENEO &amp; Baisse de tension","IHS GRID ONLY",
AI716="Defaut GE &amp; POWER Cabinet","IHS",
AI716="Sharing","Partners",
AI716="Sites strategiques &amp; DataCenter","SST &amp; DC",
AI716="Exclu","Exclu",
AI716="SAT","SAT",
AI716="SPARE-ISSUE","SPARE-ISSUE",
AI716="Fiber CAmtel","TRANS_FO_CAMTEL",
AI716="Fiber AOF","Fiber AOF",
AI716="Projet OCM (HUAWEI)","TRAVAUX-HUAWEI",
AI716="Projet OCM (NOKIA)","TRAVAUX-NOKIA",
AI716="ACCESS-ISSUE","ACCESS-ISSUE",
AI716="Projet OCM (ZTE, NOKIA, autres projets)","TRAVAUX OCM",
AI716="No root CAuse","No root cause",
AI716="ODU HS","PDH",
AI716="IP &amp; VLAN","PDH",
AI716="Warehouse HUAWEI","SPARE-ISSUE",
AI716="SPARE-HS","SPARE-ISSUE",
AI716="Power Telco","BSS",AI716="no impacts","no impacts"
),"")</f>
        <v>no impacts</v>
      </c>
      <c r="AH716" s="57" t="str" cm="1">
        <f t="array" ref="AH716">IFERROR(_xlfn.IFS(
AI716="MPR ISSUE","TX ISSUE",
AI716="BSS Hardware Issue","RAN ISSUE",
AI716="Sites strategiques, MLL, Pylone, etc.","ENVTECH",
AI716="AKTIVCO DEFAUT GE &amp; POWER Cabinet","POWER ISSUE",
AI716="AKTIVCO Coupure ENEO &amp; Baisse de tension","POWER ISSUE",
AI716="Coupure ENEO &amp; Baisse de tension","POWER ISSUE",
AI716="Defaut GE &amp; POWER Cabinet","POWER ISSUE",
AI716="Sharing","POWER ISSUE",
AI716="Sites strategiques &amp; DataCenter","POWER ISSUE",
AI716="Exclu","Exclu",
AI716="SAT","TX ISSUE",
AI716="SPARE-ISSUE","SPARE-ISSUE",
AI716="Fiber CAmtel","TX ISSUE",
AI716="Fiber AOF","TX ISSUE",
AI716="Projet OCM (HUAWEI)","TRAVAUX-HUAWEI",
AI716="Projet OCM (NOKIA)","TRAVAUX -NOKIA",
AI716="ACCESS-ISSUE","ACCESS-ISSUE",
AI716="Projet OCM (ZTE, NOKIA, autres projets)","TRAVAUX OCM",
AI716="No root CAuse","No root cause",
AI716="ODU HS","TX ISSUE",
AI716="IP &amp; VLAN","TX ISSUE",
AI716="Warehouse HUAWEI","SPARE-ISSUE",
AI716="SPARE-HS","SPARE-ISSUE",
AI716="Power Telco","RAN ISSUE",AI716="no impacts","no impacts"
),"")</f>
        <v>no impacts</v>
      </c>
      <c r="AI716" s="85" t="s">
        <v>5998</v>
      </c>
      <c r="AJ716" s="57" t="str" cm="1">
        <f t="array" ref="AJ716">IFERROR(_xlfn.IFS(
AI716="MPR ISSUE","ACTIVE",
AI716="BSS Hardware Issue","ACTIVE",
AI716="Sites strategiques, MLL, Pylone, etc.","PASSIVE",
AI716="AKTIVCO DEFAUT GE &amp; POWER Cabinet","PASSIVE",
AI716="AKTIVCO Coupure ENEO &amp; Baisse de tension","PASSIVE",
AI716="Coupure ENEO &amp; Baisse de tension","PASSIVE",
AI716="Defaut GE &amp; POWER Cabinet","PASSIVE",
AI716="Sharing","PASSIVE",
AI716="Sites strategiques &amp; DataCenter","PASSIVE",
AI716="Exclu","Exclu",
AI716="SAT","ACTIVE",
AI716="SPARE-ISSUE","SPARE-ISSUE",
AI716="Fiber CAmtel","ACTIVE",
AI716="Fiber AOF","ACTIVE",
AI716="Projet OCM (HUAWEI)","PLANNED WORKS",
AI716="Projet OCM (NOKIA)","PLANNED WORKS",
AI716="ACCESS-ISSUE","ACCESS-ISSUE",
AI716="Projet OCM (ZTE, NOKIA, autres projets)","PLANNED WORKS",
AI716="No root CAuse","No root cause",
AI716="ODU HS","ACTIVE",
AI716="IP &amp; VLAN","ACTIVE",
AI716="Warehouse HUAWEI","SPARE-ISSUE",
AI716="SPARE-HS","SPARE-ISSUE",
AI716="Power Telco","ACTIVE", AI716="no impacts","no impacts"
),"")</f>
        <v>no impacts</v>
      </c>
      <c r="AK716" s="23" t="s">
        <v>5537</v>
      </c>
      <c r="AL716" s="23" t="str">
        <f t="shared" si="21"/>
        <v>CTR_564</v>
      </c>
      <c r="AN716" s="9" t="s">
        <v>5537</v>
      </c>
      <c r="AO716" s="23" t="str">
        <f>_xlfn.XLOOKUP(B716,'INCIDENT-05-03-2026'!E:E,'INCIDENT-05-03-2026'!F:F,"")</f>
        <v/>
      </c>
      <c r="AP716" s="7" t="s">
        <v>5537</v>
      </c>
      <c r="AQ716" s="6"/>
      <c r="AR716" s="7"/>
      <c r="AS716" s="3" t="str">
        <f>_xlfn.XLOOKUP(B716,'[3]tt num | region | site id'!$C:$C,'[3]tt num | region | site id'!$Q:$Q,"")</f>
        <v/>
      </c>
      <c r="AT716" s="24" t="str">
        <f>_xlfn.XLOOKUP(B716,'[4]Cells Huawei 03052026 12h'!$B:$B,'[4]Cells Huawei 03052026 12h'!$T:$T,"")</f>
        <v/>
      </c>
      <c r="AU716" s="24" t="str">
        <f>_xlfn.XLOOKUP(B716,'[5]cells down 02052026 8h50'!$B:$B,'[5]cells down 02052026 8h50'!$R:$R,"")</f>
        <v/>
      </c>
      <c r="AV716" s="24" t="str">
        <f>_xlfn.XLOOKUP(B716,'[5]cells down 02052026 13h50'!$B:$B,'[5]cells down 02052026 13h50'!$R:$R,"")</f>
        <v/>
      </c>
      <c r="AW716" s="24" t="str">
        <f>_xlfn.XLOOKUP(B716,'[5]cells down 02052026 13h50'!$B:$B,'[5]cells down 02052026 13h50'!$R:$R,"")</f>
        <v/>
      </c>
      <c r="AX716" s="24" t="str">
        <f>_xlfn.XLOOKUP(B716,'[6]cell downs 03052026 8h40 '!$B:$B,'[6]cell downs 03052026 8h40 '!$R:$R,"")</f>
        <v/>
      </c>
      <c r="AY716" s="24" t="str">
        <f>_xlfn.XLOOKUP(B716,'[7]ALL SITES DOWN'!$D:$D,'[7]ALL SITES DOWN'!$J:$J,"")</f>
        <v/>
      </c>
      <c r="AZ716" s="24" t="str">
        <f>_xlfn.XLOOKUP(B716,'[8]ALL SITES DOWN'!$D:$D,'[8]ALL SITES DOWN'!$J:$J,"")</f>
        <v/>
      </c>
      <c r="BA716" s="9" t="str">
        <f>_xlfn.XLOOKUP(B716,[9]sheet1!$AC:$AC,[9]sheet1!$AF:$AF,"")</f>
        <v/>
      </c>
      <c r="BB716" s="14" t="s">
        <v>5537</v>
      </c>
      <c r="BC716" s="14" t="s">
        <v>5537</v>
      </c>
      <c r="BD716" s="14" t="str">
        <f>_xlfn.XLOOKUP(B716,'[10]cell downs 18042026 17h'!$B:$B,'[10]cell downs 18042026 17h'!$B:$B,"")</f>
        <v/>
      </c>
      <c r="BE716" s="14" t="str">
        <f>_xlfn.XLOOKUP(B716,'[11]Cells Huawei 19042026 15h'!$B:$B,'[11]Cells Huawei 19042026 15h'!$B:$B,"")</f>
        <v/>
      </c>
      <c r="BF716" s="9" t="str">
        <f>_xlfn.XLOOKUP(B716,'[12]cells down 19042026 9H40'!$B:$B,'[12]cells down 19042026 9H40'!$B:$B,"")</f>
        <v/>
      </c>
      <c r="BG716" s="9" t="s">
        <v>5537</v>
      </c>
      <c r="BH716" s="9" t="s">
        <v>5537</v>
      </c>
    </row>
    <row r="717" spans="1:60" s="9" customFormat="1" x14ac:dyDescent="0.3">
      <c r="A717" s="1" t="s">
        <v>1943</v>
      </c>
      <c r="B717" s="8" t="s">
        <v>1944</v>
      </c>
      <c r="C717" s="3" t="str">
        <f>_xlfn.XLOOKUP(B717,'[1]daily break down'!$D:$D,'[1]daily break down'!$E:$E,"")</f>
        <v>OUEST</v>
      </c>
      <c r="D717" s="1" t="s">
        <v>11</v>
      </c>
      <c r="E717" s="1" t="s">
        <v>12</v>
      </c>
      <c r="F717" s="3" t="s">
        <v>102</v>
      </c>
      <c r="G717" s="1" t="s">
        <v>856</v>
      </c>
      <c r="H717" s="40" t="str">
        <f>_xlfn.XLOOKUP(B717,[2]CALCULATION!$B:$B,[2]CALCULATION!$H:$H,"")</f>
        <v>Huawei</v>
      </c>
      <c r="I717" s="34">
        <v>1.7737698789782921</v>
      </c>
      <c r="J717" s="34">
        <v>1.5395417954359314</v>
      </c>
      <c r="K717" s="34">
        <v>0</v>
      </c>
      <c r="L717" s="34">
        <v>0</v>
      </c>
      <c r="M717" s="34">
        <v>0</v>
      </c>
      <c r="N717" s="34">
        <v>0</v>
      </c>
      <c r="O717" s="34">
        <v>0</v>
      </c>
      <c r="P717" s="34">
        <v>0</v>
      </c>
      <c r="Q717" s="34">
        <v>0</v>
      </c>
      <c r="R717" s="34">
        <v>0</v>
      </c>
      <c r="S717" s="35">
        <v>0.24398387138197605</v>
      </c>
      <c r="T717" s="35">
        <v>0</v>
      </c>
      <c r="U717" s="35">
        <v>3.5533539934880558</v>
      </c>
      <c r="V717" s="35">
        <v>0</v>
      </c>
      <c r="W717" s="35">
        <v>0</v>
      </c>
      <c r="X717" s="35">
        <v>0</v>
      </c>
      <c r="Y717" s="35">
        <v>0.96273752757303099</v>
      </c>
      <c r="Z717" s="35">
        <v>0</v>
      </c>
      <c r="AA717" s="35">
        <v>0</v>
      </c>
      <c r="AB717" s="35">
        <v>0</v>
      </c>
      <c r="AC717" s="35">
        <v>0</v>
      </c>
      <c r="AD717" s="35">
        <v>0</v>
      </c>
      <c r="AE717" s="58" t="s">
        <v>5560</v>
      </c>
      <c r="AF717" s="58"/>
      <c r="AG717" s="57" t="str" cm="1">
        <f t="array" ref="AG717">IFERROR(_xlfn.IFS(
AI717="MPR ISSUE","PDH",
AI717="BSS Hardware Issue","BSS",
AI717="Sites strategiques, MLL, Pylone, etc.","ENVTECH",
AI717="AKTIVCO DEFAUT GE &amp; POWER Cabinet","AKTIVCO",
AI717="AKTIVCO Coupure ENEO &amp; Baisse de tension","AKTIVCO GRID ONLY",
AI717="Coupure ENEO &amp; Baisse de tension","IHS GRID ONLY",
AI717="Defaut GE &amp; POWER Cabinet","IHS",
AI717="Sharing","Partners",
AI717="Sites strategiques &amp; DataCenter","SST &amp; DC",
AI717="Exclu","Exclu",
AI717="SAT","SAT",
AI717="SPARE-ISSUE","SPARE-ISSUE",
AI717="Fiber CAmtel","TRANS_FO_CAMTEL",
AI717="Fiber AOF","Fiber AOF",
AI717="Projet OCM (HUAWEI)","TRAVAUX-HUAWEI",
AI717="Projet OCM (NOKIA)","TRAVAUX-NOKIA",
AI717="ACCESS-ISSUE","ACCESS-ISSUE",
AI717="Projet OCM (ZTE, NOKIA, autres projets)","TRAVAUX OCM",
AI717="No root CAuse","No root cause",
AI717="ODU HS","PDH",
AI717="IP &amp; VLAN","PDH",
AI717="Warehouse HUAWEI","SPARE-ISSUE",
AI717="SPARE-HS","SPARE-ISSUE",
AI717="Power Telco","BSS",AI717="no impacts","no impacts"
),"")</f>
        <v>no impacts</v>
      </c>
      <c r="AH717" s="57" t="str" cm="1">
        <f t="array" ref="AH717">IFERROR(_xlfn.IFS(
AI717="MPR ISSUE","TX ISSUE",
AI717="BSS Hardware Issue","RAN ISSUE",
AI717="Sites strategiques, MLL, Pylone, etc.","ENVTECH",
AI717="AKTIVCO DEFAUT GE &amp; POWER Cabinet","POWER ISSUE",
AI717="AKTIVCO Coupure ENEO &amp; Baisse de tension","POWER ISSUE",
AI717="Coupure ENEO &amp; Baisse de tension","POWER ISSUE",
AI717="Defaut GE &amp; POWER Cabinet","POWER ISSUE",
AI717="Sharing","POWER ISSUE",
AI717="Sites strategiques &amp; DataCenter","POWER ISSUE",
AI717="Exclu","Exclu",
AI717="SAT","TX ISSUE",
AI717="SPARE-ISSUE","SPARE-ISSUE",
AI717="Fiber CAmtel","TX ISSUE",
AI717="Fiber AOF","TX ISSUE",
AI717="Projet OCM (HUAWEI)","TRAVAUX-HUAWEI",
AI717="Projet OCM (NOKIA)","TRAVAUX -NOKIA",
AI717="ACCESS-ISSUE","ACCESS-ISSUE",
AI717="Projet OCM (ZTE, NOKIA, autres projets)","TRAVAUX OCM",
AI717="No root CAuse","No root cause",
AI717="ODU HS","TX ISSUE",
AI717="IP &amp; VLAN","TX ISSUE",
AI717="Warehouse HUAWEI","SPARE-ISSUE",
AI717="SPARE-HS","SPARE-ISSUE",
AI717="Power Telco","RAN ISSUE",AI717="no impacts","no impacts"
),"")</f>
        <v>no impacts</v>
      </c>
      <c r="AI717" s="85" t="s">
        <v>5998</v>
      </c>
      <c r="AJ717" s="57" t="str" cm="1">
        <f t="array" ref="AJ717">IFERROR(_xlfn.IFS(
AI717="MPR ISSUE","ACTIVE",
AI717="BSS Hardware Issue","ACTIVE",
AI717="Sites strategiques, MLL, Pylone, etc.","PASSIVE",
AI717="AKTIVCO DEFAUT GE &amp; POWER Cabinet","PASSIVE",
AI717="AKTIVCO Coupure ENEO &amp; Baisse de tension","PASSIVE",
AI717="Coupure ENEO &amp; Baisse de tension","PASSIVE",
AI717="Defaut GE &amp; POWER Cabinet","PASSIVE",
AI717="Sharing","PASSIVE",
AI717="Sites strategiques &amp; DataCenter","PASSIVE",
AI717="Exclu","Exclu",
AI717="SAT","ACTIVE",
AI717="SPARE-ISSUE","SPARE-ISSUE",
AI717="Fiber CAmtel","ACTIVE",
AI717="Fiber AOF","ACTIVE",
AI717="Projet OCM (HUAWEI)","PLANNED WORKS",
AI717="Projet OCM (NOKIA)","PLANNED WORKS",
AI717="ACCESS-ISSUE","ACCESS-ISSUE",
AI717="Projet OCM (ZTE, NOKIA, autres projets)","PLANNED WORKS",
AI717="No root CAuse","No root cause",
AI717="ODU HS","ACTIVE",
AI717="IP &amp; VLAN","ACTIVE",
AI717="Warehouse HUAWEI","SPARE-ISSUE",
AI717="SPARE-HS","SPARE-ISSUE",
AI717="Power Telco","ACTIVE", AI717="no impacts","no impacts"
),"")</f>
        <v>no impacts</v>
      </c>
      <c r="AK717" s="23" t="s">
        <v>5537</v>
      </c>
      <c r="AL717" s="23" t="str">
        <f t="shared" si="21"/>
        <v>OST_042</v>
      </c>
      <c r="AN717" s="9" t="s">
        <v>5537</v>
      </c>
      <c r="AO717" s="23" t="str">
        <f>_xlfn.XLOOKUP(B717,'INCIDENT-05-03-2026'!E:E,'INCIDENT-05-03-2026'!F:F,"")</f>
        <v/>
      </c>
      <c r="AP717" s="7" t="s">
        <v>5537</v>
      </c>
      <c r="AQ717" s="6"/>
      <c r="AR717" s="7"/>
      <c r="AS717" s="3" t="str">
        <f>_xlfn.XLOOKUP(B717,'[3]tt num | region | site id'!$C:$C,'[3]tt num | region | site id'!$Q:$Q,"")</f>
        <v/>
      </c>
      <c r="AT717" s="24" t="str">
        <f>_xlfn.XLOOKUP(B717,'[4]Cells Huawei 03052026 12h'!$B:$B,'[4]Cells Huawei 03052026 12h'!$T:$T,"")</f>
        <v/>
      </c>
      <c r="AU717" s="24" t="str">
        <f>_xlfn.XLOOKUP(B717,'[5]cells down 02052026 8h50'!$B:$B,'[5]cells down 02052026 8h50'!$R:$R,"")</f>
        <v/>
      </c>
      <c r="AV717" s="24" t="str">
        <f>_xlfn.XLOOKUP(B717,'[5]cells down 02052026 13h50'!$B:$B,'[5]cells down 02052026 13h50'!$R:$R,"")</f>
        <v/>
      </c>
      <c r="AW717" s="24" t="str">
        <f>_xlfn.XLOOKUP(B717,'[5]cells down 02052026 13h50'!$B:$B,'[5]cells down 02052026 13h50'!$R:$R,"")</f>
        <v/>
      </c>
      <c r="AX717" s="24" t="str">
        <f>_xlfn.XLOOKUP(B717,'[6]cell downs 03052026 8h40 '!$B:$B,'[6]cell downs 03052026 8h40 '!$R:$R,"")</f>
        <v/>
      </c>
      <c r="AY717" s="24" t="str">
        <f>_xlfn.XLOOKUP(B717,'[7]ALL SITES DOWN'!$D:$D,'[7]ALL SITES DOWN'!$J:$J,"")</f>
        <v/>
      </c>
      <c r="AZ717" s="24" t="str">
        <f>_xlfn.XLOOKUP(B717,'[8]ALL SITES DOWN'!$D:$D,'[8]ALL SITES DOWN'!$J:$J,"")</f>
        <v/>
      </c>
      <c r="BA717" s="9" t="str">
        <f>_xlfn.XLOOKUP(B717,[9]sheet1!$AC:$AC,[9]sheet1!$AF:$AF,"")</f>
        <v/>
      </c>
      <c r="BB717" s="14" t="s">
        <v>5537</v>
      </c>
      <c r="BC717" s="14" t="s">
        <v>5537</v>
      </c>
      <c r="BD717" s="14" t="str">
        <f>_xlfn.XLOOKUP(B717,'[10]cell downs 18042026 17h'!$B:$B,'[10]cell downs 18042026 17h'!$B:$B,"")</f>
        <v/>
      </c>
      <c r="BE717" s="14" t="str">
        <f>_xlfn.XLOOKUP(B717,'[11]Cells Huawei 19042026 15h'!$B:$B,'[11]Cells Huawei 19042026 15h'!$B:$B,"")</f>
        <v/>
      </c>
      <c r="BF717" s="9" t="str">
        <f>_xlfn.XLOOKUP(B717,'[12]cells down 19042026 9H40'!$B:$B,'[12]cells down 19042026 9H40'!$B:$B,"")</f>
        <v/>
      </c>
      <c r="BG717" s="9" t="s">
        <v>1944</v>
      </c>
      <c r="BH717" s="9" t="s">
        <v>1129</v>
      </c>
    </row>
    <row r="718" spans="1:60" s="9" customFormat="1" x14ac:dyDescent="0.3">
      <c r="A718" s="1" t="s">
        <v>588</v>
      </c>
      <c r="B718" s="8" t="s">
        <v>589</v>
      </c>
      <c r="C718" s="3" t="str">
        <f>_xlfn.XLOOKUP(B718,'[1]daily break down'!$D:$D,'[1]daily break down'!$E:$E,"")</f>
        <v>LITTORAL</v>
      </c>
      <c r="D718" s="1" t="s">
        <v>11</v>
      </c>
      <c r="E718" s="1" t="s">
        <v>12</v>
      </c>
      <c r="F718" s="3" t="s">
        <v>69</v>
      </c>
      <c r="G718" s="1" t="s">
        <v>502</v>
      </c>
      <c r="H718" s="42" t="str">
        <f>_xlfn.XLOOKUP(B718,[2]CALCULATION!$B:$B,[2]CALCULATION!$H:$H,"")</f>
        <v>ZTE</v>
      </c>
      <c r="I718" s="34">
        <v>0</v>
      </c>
      <c r="J718" s="34">
        <v>0.33886648803052172</v>
      </c>
      <c r="K718" s="34">
        <v>0</v>
      </c>
      <c r="L718" s="34">
        <v>0</v>
      </c>
      <c r="M718" s="34">
        <v>0</v>
      </c>
      <c r="N718" s="34">
        <v>0</v>
      </c>
      <c r="O718" s="34">
        <v>0</v>
      </c>
      <c r="P718" s="34">
        <v>0.3012701429374513</v>
      </c>
      <c r="Q718" s="34">
        <v>0.4965285803563021</v>
      </c>
      <c r="R718" s="34">
        <v>3.2918739102767161</v>
      </c>
      <c r="S718" s="35">
        <v>0</v>
      </c>
      <c r="T718" s="35">
        <v>8.899704080380523E-3</v>
      </c>
      <c r="U718" s="35">
        <v>0</v>
      </c>
      <c r="V718" s="35">
        <v>0</v>
      </c>
      <c r="W718" s="35">
        <v>8.8997040803805248E-3</v>
      </c>
      <c r="X718" s="35">
        <v>13.579307599455529</v>
      </c>
      <c r="Y718" s="35">
        <v>0.95059183923888391</v>
      </c>
      <c r="Z718" s="35">
        <v>3.4403866074256814E-2</v>
      </c>
      <c r="AA718" s="35">
        <v>0</v>
      </c>
      <c r="AB718" s="35">
        <v>0</v>
      </c>
      <c r="AC718" s="35">
        <v>0</v>
      </c>
      <c r="AD718" s="35">
        <v>0</v>
      </c>
      <c r="AE718" s="58" t="s">
        <v>5560</v>
      </c>
      <c r="AF718" s="58"/>
      <c r="AG718" s="57" t="str" cm="1">
        <f t="array" ref="AG718">IFERROR(_xlfn.IFS(
AI718="MPR ISSUE","PDH",
AI718="BSS Hardware Issue","BSS",
AI718="Sites strategiques, MLL, Pylone, etc.","ENVTECH",
AI718="AKTIVCO DEFAUT GE &amp; POWER Cabinet","AKTIVCO",
AI718="AKTIVCO Coupure ENEO &amp; Baisse de tension","AKTIVCO GRID ONLY",
AI718="Coupure ENEO &amp; Baisse de tension","IHS GRID ONLY",
AI718="Defaut GE &amp; POWER Cabinet","IHS",
AI718="Sharing","Partners",
AI718="Sites strategiques &amp; DataCenter","SST &amp; DC",
AI718="Exclu","Exclu",
AI718="SAT","SAT",
AI718="SPARE-ISSUE","SPARE-ISSUE",
AI718="Fiber CAmtel","TRANS_FO_CAMTEL",
AI718="Fiber AOF","Fiber AOF",
AI718="Projet OCM (HUAWEI)","TRAVAUX-HUAWEI",
AI718="Projet OCM (NOKIA)","TRAVAUX-NOKIA",
AI718="ACCESS-ISSUE","ACCESS-ISSUE",
AI718="Projet OCM (ZTE, NOKIA, autres projets)","TRAVAUX OCM",
AI718="No root CAuse","No root cause",
AI718="ODU HS","PDH",
AI718="IP &amp; VLAN","PDH",
AI718="Warehouse HUAWEI","SPARE-ISSUE",
AI718="SPARE-HS","SPARE-ISSUE",
AI718="Power Telco","BSS",AI718="no impacts","no impacts"
),"")</f>
        <v>no impacts</v>
      </c>
      <c r="AH718" s="57" t="str" cm="1">
        <f t="array" ref="AH718">IFERROR(_xlfn.IFS(
AI718="MPR ISSUE","TX ISSUE",
AI718="BSS Hardware Issue","RAN ISSUE",
AI718="Sites strategiques, MLL, Pylone, etc.","ENVTECH",
AI718="AKTIVCO DEFAUT GE &amp; POWER Cabinet","POWER ISSUE",
AI718="AKTIVCO Coupure ENEO &amp; Baisse de tension","POWER ISSUE",
AI718="Coupure ENEO &amp; Baisse de tension","POWER ISSUE",
AI718="Defaut GE &amp; POWER Cabinet","POWER ISSUE",
AI718="Sharing","POWER ISSUE",
AI718="Sites strategiques &amp; DataCenter","POWER ISSUE",
AI718="Exclu","Exclu",
AI718="SAT","TX ISSUE",
AI718="SPARE-ISSUE","SPARE-ISSUE",
AI718="Fiber CAmtel","TX ISSUE",
AI718="Fiber AOF","TX ISSUE",
AI718="Projet OCM (HUAWEI)","TRAVAUX-HUAWEI",
AI718="Projet OCM (NOKIA)","TRAVAUX -NOKIA",
AI718="ACCESS-ISSUE","ACCESS-ISSUE",
AI718="Projet OCM (ZTE, NOKIA, autres projets)","TRAVAUX OCM",
AI718="No root CAuse","No root cause",
AI718="ODU HS","TX ISSUE",
AI718="IP &amp; VLAN","TX ISSUE",
AI718="Warehouse HUAWEI","SPARE-ISSUE",
AI718="SPARE-HS","SPARE-ISSUE",
AI718="Power Telco","RAN ISSUE",AI718="no impacts","no impacts"
),"")</f>
        <v>no impacts</v>
      </c>
      <c r="AI718" s="85" t="s">
        <v>5998</v>
      </c>
      <c r="AJ718" s="57" t="str" cm="1">
        <f t="array" ref="AJ718">IFERROR(_xlfn.IFS(
AI718="MPR ISSUE","ACTIVE",
AI718="BSS Hardware Issue","ACTIVE",
AI718="Sites strategiques, MLL, Pylone, etc.","PASSIVE",
AI718="AKTIVCO DEFAUT GE &amp; POWER Cabinet","PASSIVE",
AI718="AKTIVCO Coupure ENEO &amp; Baisse de tension","PASSIVE",
AI718="Coupure ENEO &amp; Baisse de tension","PASSIVE",
AI718="Defaut GE &amp; POWER Cabinet","PASSIVE",
AI718="Sharing","PASSIVE",
AI718="Sites strategiques &amp; DataCenter","PASSIVE",
AI718="Exclu","Exclu",
AI718="SAT","ACTIVE",
AI718="SPARE-ISSUE","SPARE-ISSUE",
AI718="Fiber CAmtel","ACTIVE",
AI718="Fiber AOF","ACTIVE",
AI718="Projet OCM (HUAWEI)","PLANNED WORKS",
AI718="Projet OCM (NOKIA)","PLANNED WORKS",
AI718="ACCESS-ISSUE","ACCESS-ISSUE",
AI718="Projet OCM (ZTE, NOKIA, autres projets)","PLANNED WORKS",
AI718="No root CAuse","No root cause",
AI718="ODU HS","ACTIVE",
AI718="IP &amp; VLAN","ACTIVE",
AI718="Warehouse HUAWEI","SPARE-ISSUE",
AI718="SPARE-HS","SPARE-ISSUE",
AI718="Power Telco","ACTIVE", AI718="no impacts","no impacts"
),"")</f>
        <v>no impacts</v>
      </c>
      <c r="AK718" s="23" t="s">
        <v>5537</v>
      </c>
      <c r="AL718" s="23" t="str">
        <f t="shared" si="21"/>
        <v>SUD_053</v>
      </c>
      <c r="AN718" s="9" t="s">
        <v>5537</v>
      </c>
      <c r="AO718" s="23" t="str">
        <f>_xlfn.XLOOKUP(B718,'INCIDENT-05-03-2026'!E:E,'INCIDENT-05-03-2026'!F:F,"")</f>
        <v/>
      </c>
      <c r="AP718" s="7" t="s">
        <v>5537</v>
      </c>
      <c r="AQ718" s="6"/>
      <c r="AR718" s="7"/>
      <c r="AS718" s="3" t="str">
        <f>_xlfn.XLOOKUP(B718,'[3]tt num | region | site id'!$C:$C,'[3]tt num | region | site id'!$Q:$Q,"")</f>
        <v/>
      </c>
      <c r="AT718" s="24" t="str">
        <f>_xlfn.XLOOKUP(B718,'[4]Cells Huawei 03052026 12h'!$B:$B,'[4]Cells Huawei 03052026 12h'!$T:$T,"")</f>
        <v/>
      </c>
      <c r="AU718" s="24" t="str">
        <f>_xlfn.XLOOKUP(B718,'[5]cells down 02052026 8h50'!$B:$B,'[5]cells down 02052026 8h50'!$R:$R,"")</f>
        <v/>
      </c>
      <c r="AV718" s="24" t="str">
        <f>_xlfn.XLOOKUP(B718,'[5]cells down 02052026 13h50'!$B:$B,'[5]cells down 02052026 13h50'!$R:$R,"")</f>
        <v/>
      </c>
      <c r="AW718" s="24" t="str">
        <f>_xlfn.XLOOKUP(B718,'[5]cells down 02052026 13h50'!$B:$B,'[5]cells down 02052026 13h50'!$R:$R,"")</f>
        <v/>
      </c>
      <c r="AX718" s="24" t="str">
        <f>_xlfn.XLOOKUP(B718,'[6]cell downs 03052026 8h40 '!$B:$B,'[6]cell downs 03052026 8h40 '!$R:$R,"")</f>
        <v/>
      </c>
      <c r="AY718" s="24" t="str">
        <f>_xlfn.XLOOKUP(B718,'[7]ALL SITES DOWN'!$D:$D,'[7]ALL SITES DOWN'!$J:$J,"")</f>
        <v/>
      </c>
      <c r="AZ718" s="24" t="str">
        <f>_xlfn.XLOOKUP(B718,'[8]ALL SITES DOWN'!$D:$D,'[8]ALL SITES DOWN'!$J:$J,"")</f>
        <v/>
      </c>
      <c r="BA718" s="9" t="str">
        <f>_xlfn.XLOOKUP(B718,[9]sheet1!$AC:$AC,[9]sheet1!$AF:$AF,"")</f>
        <v/>
      </c>
      <c r="BB718" s="14" t="s">
        <v>5537</v>
      </c>
      <c r="BC718" s="14" t="s">
        <v>5537</v>
      </c>
      <c r="BD718" s="14" t="str">
        <f>_xlfn.XLOOKUP(B718,'[10]cell downs 18042026 17h'!$B:$B,'[10]cell downs 18042026 17h'!$B:$B,"")</f>
        <v/>
      </c>
      <c r="BE718" s="14" t="str">
        <f>_xlfn.XLOOKUP(B718,'[11]Cells Huawei 19042026 15h'!$B:$B,'[11]Cells Huawei 19042026 15h'!$B:$B,"")</f>
        <v/>
      </c>
      <c r="BF718" s="9" t="str">
        <f>_xlfn.XLOOKUP(B718,'[12]cells down 19042026 9H40'!$B:$B,'[12]cells down 19042026 9H40'!$B:$B,"")</f>
        <v/>
      </c>
      <c r="BG718" s="9" t="s">
        <v>589</v>
      </c>
      <c r="BH718" s="9" t="s">
        <v>5579</v>
      </c>
    </row>
    <row r="719" spans="1:60" s="9" customFormat="1" x14ac:dyDescent="0.3">
      <c r="A719" s="1" t="s">
        <v>592</v>
      </c>
      <c r="B719" s="8" t="s">
        <v>593</v>
      </c>
      <c r="C719" s="3" t="str">
        <f>_xlfn.XLOOKUP(B719,'[1]daily break down'!$D:$D,'[1]daily break down'!$E:$E,"")</f>
        <v>CENTRE</v>
      </c>
      <c r="D719" s="1" t="s">
        <v>11</v>
      </c>
      <c r="E719" s="1" t="s">
        <v>594</v>
      </c>
      <c r="F719" s="3" t="s">
        <v>69</v>
      </c>
      <c r="G719" s="1" t="s">
        <v>592</v>
      </c>
      <c r="H719" s="42" t="str">
        <f>_xlfn.XLOOKUP(B719,[2]CALCULATION!$B:$B,[2]CALCULATION!$H:$H,"")</f>
        <v>ZTE</v>
      </c>
      <c r="I719" s="34">
        <v>0</v>
      </c>
      <c r="J719" s="34">
        <v>0.34339659792314042</v>
      </c>
      <c r="K719" s="34">
        <v>0</v>
      </c>
      <c r="L719" s="34">
        <v>0</v>
      </c>
      <c r="M719" s="34">
        <v>0</v>
      </c>
      <c r="N719" s="34">
        <v>0</v>
      </c>
      <c r="O719" s="34">
        <v>0</v>
      </c>
      <c r="P719" s="34">
        <v>0.30068158535297684</v>
      </c>
      <c r="Q719" s="34">
        <v>0</v>
      </c>
      <c r="R719" s="34">
        <v>3.2715419209948835</v>
      </c>
      <c r="S719" s="35">
        <v>0</v>
      </c>
      <c r="T719" s="35">
        <v>8.4716622007631262E-3</v>
      </c>
      <c r="U719" s="35">
        <v>0</v>
      </c>
      <c r="V719" s="35">
        <v>0</v>
      </c>
      <c r="W719" s="35">
        <v>8.4716622007631262E-3</v>
      </c>
      <c r="X719" s="35">
        <v>13.581447808853621</v>
      </c>
      <c r="Y719" s="35">
        <v>0.94773822670810159</v>
      </c>
      <c r="Z719" s="35">
        <v>0</v>
      </c>
      <c r="AA719" s="35">
        <v>0</v>
      </c>
      <c r="AB719" s="35">
        <v>0</v>
      </c>
      <c r="AC719" s="35">
        <v>0</v>
      </c>
      <c r="AD719" s="35">
        <v>0</v>
      </c>
      <c r="AE719" s="58" t="s">
        <v>5560</v>
      </c>
      <c r="AF719" s="58"/>
      <c r="AG719" s="57" t="str" cm="1">
        <f t="array" ref="AG719">IFERROR(_xlfn.IFS(
AI719="MPR ISSUE","PDH",
AI719="BSS Hardware Issue","BSS",
AI719="Sites strategiques, MLL, Pylone, etc.","ENVTECH",
AI719="AKTIVCO DEFAUT GE &amp; POWER Cabinet","AKTIVCO",
AI719="AKTIVCO Coupure ENEO &amp; Baisse de tension","AKTIVCO GRID ONLY",
AI719="Coupure ENEO &amp; Baisse de tension","IHS GRID ONLY",
AI719="Defaut GE &amp; POWER Cabinet","IHS",
AI719="Sharing","Partners",
AI719="Sites strategiques &amp; DataCenter","SST &amp; DC",
AI719="Exclu","Exclu",
AI719="SAT","SAT",
AI719="SPARE-ISSUE","SPARE-ISSUE",
AI719="Fiber CAmtel","TRANS_FO_CAMTEL",
AI719="Fiber AOF","Fiber AOF",
AI719="Projet OCM (HUAWEI)","TRAVAUX-HUAWEI",
AI719="Projet OCM (NOKIA)","TRAVAUX-NOKIA",
AI719="ACCESS-ISSUE","ACCESS-ISSUE",
AI719="Projet OCM (ZTE, NOKIA, autres projets)","TRAVAUX OCM",
AI719="No root CAuse","No root cause",
AI719="ODU HS","PDH",
AI719="IP &amp; VLAN","PDH",
AI719="Warehouse HUAWEI","SPARE-ISSUE",
AI719="SPARE-HS","SPARE-ISSUE",
AI719="Power Telco","BSS",AI719="no impacts","no impacts"
),"")</f>
        <v>no impacts</v>
      </c>
      <c r="AH719" s="57" t="str" cm="1">
        <f t="array" ref="AH719">IFERROR(_xlfn.IFS(
AI719="MPR ISSUE","TX ISSUE",
AI719="BSS Hardware Issue","RAN ISSUE",
AI719="Sites strategiques, MLL, Pylone, etc.","ENVTECH",
AI719="AKTIVCO DEFAUT GE &amp; POWER Cabinet","POWER ISSUE",
AI719="AKTIVCO Coupure ENEO &amp; Baisse de tension","POWER ISSUE",
AI719="Coupure ENEO &amp; Baisse de tension","POWER ISSUE",
AI719="Defaut GE &amp; POWER Cabinet","POWER ISSUE",
AI719="Sharing","POWER ISSUE",
AI719="Sites strategiques &amp; DataCenter","POWER ISSUE",
AI719="Exclu","Exclu",
AI719="SAT","TX ISSUE",
AI719="SPARE-ISSUE","SPARE-ISSUE",
AI719="Fiber CAmtel","TX ISSUE",
AI719="Fiber AOF","TX ISSUE",
AI719="Projet OCM (HUAWEI)","TRAVAUX-HUAWEI",
AI719="Projet OCM (NOKIA)","TRAVAUX -NOKIA",
AI719="ACCESS-ISSUE","ACCESS-ISSUE",
AI719="Projet OCM (ZTE, NOKIA, autres projets)","TRAVAUX OCM",
AI719="No root CAuse","No root cause",
AI719="ODU HS","TX ISSUE",
AI719="IP &amp; VLAN","TX ISSUE",
AI719="Warehouse HUAWEI","SPARE-ISSUE",
AI719="SPARE-HS","SPARE-ISSUE",
AI719="Power Telco","RAN ISSUE",AI719="no impacts","no impacts"
),"")</f>
        <v>no impacts</v>
      </c>
      <c r="AI719" s="85" t="s">
        <v>5998</v>
      </c>
      <c r="AJ719" s="57" t="str" cm="1">
        <f t="array" ref="AJ719">IFERROR(_xlfn.IFS(
AI719="MPR ISSUE","ACTIVE",
AI719="BSS Hardware Issue","ACTIVE",
AI719="Sites strategiques, MLL, Pylone, etc.","PASSIVE",
AI719="AKTIVCO DEFAUT GE &amp; POWER Cabinet","PASSIVE",
AI719="AKTIVCO Coupure ENEO &amp; Baisse de tension","PASSIVE",
AI719="Coupure ENEO &amp; Baisse de tension","PASSIVE",
AI719="Defaut GE &amp; POWER Cabinet","PASSIVE",
AI719="Sharing","PASSIVE",
AI719="Sites strategiques &amp; DataCenter","PASSIVE",
AI719="Exclu","Exclu",
AI719="SAT","ACTIVE",
AI719="SPARE-ISSUE","SPARE-ISSUE",
AI719="Fiber CAmtel","ACTIVE",
AI719="Fiber AOF","ACTIVE",
AI719="Projet OCM (HUAWEI)","PLANNED WORKS",
AI719="Projet OCM (NOKIA)","PLANNED WORKS",
AI719="ACCESS-ISSUE","ACCESS-ISSUE",
AI719="Projet OCM (ZTE, NOKIA, autres projets)","PLANNED WORKS",
AI719="No root CAuse","No root cause",
AI719="ODU HS","ACTIVE",
AI719="IP &amp; VLAN","ACTIVE",
AI719="Warehouse HUAWEI","SPARE-ISSUE",
AI719="SPARE-HS","SPARE-ISSUE",
AI719="Power Telco","ACTIVE", AI719="no impacts","no impacts"
),"")</f>
        <v>no impacts</v>
      </c>
      <c r="AK719" s="23" t="s">
        <v>5537</v>
      </c>
      <c r="AL719" s="23" t="str">
        <f t="shared" si="21"/>
        <v>SUD_021</v>
      </c>
      <c r="AN719" s="9" t="s">
        <v>5537</v>
      </c>
      <c r="AO719" s="23" t="str">
        <f>_xlfn.XLOOKUP(B719,'INCIDENT-05-03-2026'!E:E,'INCIDENT-05-03-2026'!F:F,"")</f>
        <v/>
      </c>
      <c r="AP719" s="7" t="s">
        <v>5537</v>
      </c>
      <c r="AQ719" s="6"/>
      <c r="AR719" s="7"/>
      <c r="AS719" s="3" t="str">
        <f>_xlfn.XLOOKUP(B719,'[3]tt num | region | site id'!$C:$C,'[3]tt num | region | site id'!$Q:$Q,"")</f>
        <v/>
      </c>
      <c r="AT719" s="24" t="str">
        <f>_xlfn.XLOOKUP(B719,'[4]Cells Huawei 03052026 12h'!$B:$B,'[4]Cells Huawei 03052026 12h'!$T:$T,"")</f>
        <v/>
      </c>
      <c r="AU719" s="24" t="str">
        <f>_xlfn.XLOOKUP(B719,'[5]cells down 02052026 8h50'!$B:$B,'[5]cells down 02052026 8h50'!$R:$R,"")</f>
        <v/>
      </c>
      <c r="AV719" s="24" t="str">
        <f>_xlfn.XLOOKUP(B719,'[5]cells down 02052026 13h50'!$B:$B,'[5]cells down 02052026 13h50'!$R:$R,"")</f>
        <v/>
      </c>
      <c r="AW719" s="24" t="str">
        <f>_xlfn.XLOOKUP(B719,'[5]cells down 02052026 13h50'!$B:$B,'[5]cells down 02052026 13h50'!$R:$R,"")</f>
        <v/>
      </c>
      <c r="AX719" s="24" t="str">
        <f>_xlfn.XLOOKUP(B719,'[6]cell downs 03052026 8h40 '!$B:$B,'[6]cell downs 03052026 8h40 '!$R:$R,"")</f>
        <v/>
      </c>
      <c r="AY719" s="24" t="str">
        <f>_xlfn.XLOOKUP(B719,'[7]ALL SITES DOWN'!$D:$D,'[7]ALL SITES DOWN'!$J:$J,"")</f>
        <v/>
      </c>
      <c r="AZ719" s="24" t="str">
        <f>_xlfn.XLOOKUP(B719,'[8]ALL SITES DOWN'!$D:$D,'[8]ALL SITES DOWN'!$J:$J,"")</f>
        <v/>
      </c>
      <c r="BA719" s="9" t="str">
        <f>_xlfn.XLOOKUP(B719,[9]sheet1!$AC:$AC,[9]sheet1!$AF:$AF,"")</f>
        <v/>
      </c>
      <c r="BB719" s="14" t="s">
        <v>5537</v>
      </c>
      <c r="BC719" s="14" t="s">
        <v>5537</v>
      </c>
      <c r="BD719" s="14" t="str">
        <f>_xlfn.XLOOKUP(B719,'[10]cell downs 18042026 17h'!$B:$B,'[10]cell downs 18042026 17h'!$B:$B,"")</f>
        <v/>
      </c>
      <c r="BE719" s="14" t="str">
        <f>_xlfn.XLOOKUP(B719,'[11]Cells Huawei 19042026 15h'!$B:$B,'[11]Cells Huawei 19042026 15h'!$B:$B,"")</f>
        <v/>
      </c>
      <c r="BF719" s="9" t="str">
        <f>_xlfn.XLOOKUP(B719,'[12]cells down 19042026 9H40'!$B:$B,'[12]cells down 19042026 9H40'!$B:$B,"")</f>
        <v/>
      </c>
      <c r="BG719" s="9" t="s">
        <v>593</v>
      </c>
      <c r="BH719" s="9" t="s">
        <v>12</v>
      </c>
    </row>
    <row r="720" spans="1:60" s="9" customFormat="1" x14ac:dyDescent="0.3">
      <c r="A720" s="1" t="s">
        <v>590</v>
      </c>
      <c r="B720" s="1" t="s">
        <v>591</v>
      </c>
      <c r="C720" s="3" t="str">
        <f>_xlfn.XLOOKUP(B720,'[1]daily break down'!$D:$D,'[1]daily break down'!$E:$E,"")</f>
        <v>CENTRE</v>
      </c>
      <c r="D720" s="1" t="s">
        <v>21</v>
      </c>
      <c r="E720" s="1" t="s">
        <v>188</v>
      </c>
      <c r="F720" s="3" t="s">
        <v>69</v>
      </c>
      <c r="G720" s="1" t="s">
        <v>502</v>
      </c>
      <c r="H720" s="42" t="str">
        <f>_xlfn.XLOOKUP(B720,[2]CALCULATION!$B:$B,[2]CALCULATION!$H:$H,"")</f>
        <v>ZTE</v>
      </c>
      <c r="I720" s="34">
        <v>21.486632252099547</v>
      </c>
      <c r="J720" s="34">
        <v>13.687584359920438</v>
      </c>
      <c r="K720" s="34">
        <v>0</v>
      </c>
      <c r="L720" s="34">
        <v>0</v>
      </c>
      <c r="M720" s="34">
        <v>0</v>
      </c>
      <c r="N720" s="34">
        <v>0</v>
      </c>
      <c r="O720" s="34">
        <v>0</v>
      </c>
      <c r="P720" s="34">
        <v>0.3022510722449086</v>
      </c>
      <c r="Q720" s="34">
        <v>0</v>
      </c>
      <c r="R720" s="34">
        <v>3.2731827482000848</v>
      </c>
      <c r="S720" s="35">
        <v>0</v>
      </c>
      <c r="T720" s="35">
        <v>9.666612448028607E-3</v>
      </c>
      <c r="U720" s="35">
        <v>0</v>
      </c>
      <c r="V720" s="35">
        <v>0</v>
      </c>
      <c r="W720" s="35">
        <v>9.666612448028607E-3</v>
      </c>
      <c r="X720" s="35">
        <v>13.618830133006881</v>
      </c>
      <c r="Y720" s="35">
        <v>0.94752420576829255</v>
      </c>
      <c r="Z720" s="35">
        <v>3.4903248267143201E-2</v>
      </c>
      <c r="AA720" s="35">
        <v>0</v>
      </c>
      <c r="AB720" s="35">
        <v>0</v>
      </c>
      <c r="AC720" s="35">
        <v>0</v>
      </c>
      <c r="AD720" s="35">
        <v>0</v>
      </c>
      <c r="AE720" s="58" t="s">
        <v>5560</v>
      </c>
      <c r="AF720" s="58"/>
      <c r="AG720" s="57" t="str" cm="1">
        <f t="array" ref="AG720">IFERROR(_xlfn.IFS(
AI720="MPR ISSUE","PDH",
AI720="BSS Hardware Issue","BSS",
AI720="Sites strategiques, MLL, Pylone, etc.","ENVTECH",
AI720="AKTIVCO DEFAUT GE &amp; POWER Cabinet","AKTIVCO",
AI720="AKTIVCO Coupure ENEO &amp; Baisse de tension","AKTIVCO GRID ONLY",
AI720="Coupure ENEO &amp; Baisse de tension","IHS GRID ONLY",
AI720="Defaut GE &amp; POWER Cabinet","IHS",
AI720="Sharing","Partners",
AI720="Sites strategiques &amp; DataCenter","SST &amp; DC",
AI720="Exclu","Exclu",
AI720="SAT","SAT",
AI720="SPARE-ISSUE","SPARE-ISSUE",
AI720="Fiber CAmtel","TRANS_FO_CAMTEL",
AI720="Fiber AOF","Fiber AOF",
AI720="Projet OCM (HUAWEI)","TRAVAUX-HUAWEI",
AI720="Projet OCM (NOKIA)","TRAVAUX-NOKIA",
AI720="ACCESS-ISSUE","ACCESS-ISSUE",
AI720="Projet OCM (ZTE, NOKIA, autres projets)","TRAVAUX OCM",
AI720="No root CAuse","No root cause",
AI720="ODU HS","PDH",
AI720="IP &amp; VLAN","PDH",
AI720="Warehouse HUAWEI","SPARE-ISSUE",
AI720="SPARE-HS","SPARE-ISSUE",
AI720="Power Telco","BSS",AI720="no impacts","no impacts"
),"")</f>
        <v>no impacts</v>
      </c>
      <c r="AH720" s="57" t="str" cm="1">
        <f t="array" ref="AH720">IFERROR(_xlfn.IFS(
AI720="MPR ISSUE","TX ISSUE",
AI720="BSS Hardware Issue","RAN ISSUE",
AI720="Sites strategiques, MLL, Pylone, etc.","ENVTECH",
AI720="AKTIVCO DEFAUT GE &amp; POWER Cabinet","POWER ISSUE",
AI720="AKTIVCO Coupure ENEO &amp; Baisse de tension","POWER ISSUE",
AI720="Coupure ENEO &amp; Baisse de tension","POWER ISSUE",
AI720="Defaut GE &amp; POWER Cabinet","POWER ISSUE",
AI720="Sharing","POWER ISSUE",
AI720="Sites strategiques &amp; DataCenter","POWER ISSUE",
AI720="Exclu","Exclu",
AI720="SAT","TX ISSUE",
AI720="SPARE-ISSUE","SPARE-ISSUE",
AI720="Fiber CAmtel","TX ISSUE",
AI720="Fiber AOF","TX ISSUE",
AI720="Projet OCM (HUAWEI)","TRAVAUX-HUAWEI",
AI720="Projet OCM (NOKIA)","TRAVAUX -NOKIA",
AI720="ACCESS-ISSUE","ACCESS-ISSUE",
AI720="Projet OCM (ZTE, NOKIA, autres projets)","TRAVAUX OCM",
AI720="No root CAuse","No root cause",
AI720="ODU HS","TX ISSUE",
AI720="IP &amp; VLAN","TX ISSUE",
AI720="Warehouse HUAWEI","SPARE-ISSUE",
AI720="SPARE-HS","SPARE-ISSUE",
AI720="Power Telco","RAN ISSUE",AI720="no impacts","no impacts"
),"")</f>
        <v>no impacts</v>
      </c>
      <c r="AI720" s="85" t="s">
        <v>5998</v>
      </c>
      <c r="AJ720" s="57" t="str" cm="1">
        <f t="array" ref="AJ720">IFERROR(_xlfn.IFS(
AI720="MPR ISSUE","ACTIVE",
AI720="BSS Hardware Issue","ACTIVE",
AI720="Sites strategiques, MLL, Pylone, etc.","PASSIVE",
AI720="AKTIVCO DEFAUT GE &amp; POWER Cabinet","PASSIVE",
AI720="AKTIVCO Coupure ENEO &amp; Baisse de tension","PASSIVE",
AI720="Coupure ENEO &amp; Baisse de tension","PASSIVE",
AI720="Defaut GE &amp; POWER Cabinet","PASSIVE",
AI720="Sharing","PASSIVE",
AI720="Sites strategiques &amp; DataCenter","PASSIVE",
AI720="Exclu","Exclu",
AI720="SAT","ACTIVE",
AI720="SPARE-ISSUE","SPARE-ISSUE",
AI720="Fiber CAmtel","ACTIVE",
AI720="Fiber AOF","ACTIVE",
AI720="Projet OCM (HUAWEI)","PLANNED WORKS",
AI720="Projet OCM (NOKIA)","PLANNED WORKS",
AI720="ACCESS-ISSUE","ACCESS-ISSUE",
AI720="Projet OCM (ZTE, NOKIA, autres projets)","PLANNED WORKS",
AI720="No root CAuse","No root cause",
AI720="ODU HS","ACTIVE",
AI720="IP &amp; VLAN","ACTIVE",
AI720="Warehouse HUAWEI","SPARE-ISSUE",
AI720="SPARE-HS","SPARE-ISSUE",
AI720="Power Telco","ACTIVE", AI720="no impacts","no impacts"
),"")</f>
        <v>no impacts</v>
      </c>
      <c r="AK720" s="23" t="s">
        <v>5537</v>
      </c>
      <c r="AL720" s="23" t="str">
        <f t="shared" si="21"/>
        <v>SUD_079</v>
      </c>
      <c r="AN720" s="9" t="s">
        <v>5537</v>
      </c>
      <c r="AO720" s="23" t="str">
        <f>_xlfn.XLOOKUP(B720,'INCIDENT-05-03-2026'!E:E,'INCIDENT-05-03-2026'!F:F,"")</f>
        <v/>
      </c>
      <c r="AP720" s="7" t="s">
        <v>5537</v>
      </c>
      <c r="AQ720" s="6"/>
      <c r="AR720" s="7"/>
      <c r="AS720" s="3" t="str">
        <f>_xlfn.XLOOKUP(B720,'[3]tt num | region | site id'!$C:$C,'[3]tt num | region | site id'!$Q:$Q,"")</f>
        <v/>
      </c>
      <c r="AT720" s="24" t="str">
        <f>_xlfn.XLOOKUP(B720,'[4]Cells Huawei 03052026 12h'!$B:$B,'[4]Cells Huawei 03052026 12h'!$T:$T,"")</f>
        <v/>
      </c>
      <c r="AU720" s="24" t="str">
        <f>_xlfn.XLOOKUP(B720,'[5]cells down 02052026 8h50'!$B:$B,'[5]cells down 02052026 8h50'!$R:$R,"")</f>
        <v/>
      </c>
      <c r="AV720" s="24" t="str">
        <f>_xlfn.XLOOKUP(B720,'[5]cells down 02052026 13h50'!$B:$B,'[5]cells down 02052026 13h50'!$R:$R,"")</f>
        <v/>
      </c>
      <c r="AW720" s="24" t="str">
        <f>_xlfn.XLOOKUP(B720,'[5]cells down 02052026 13h50'!$B:$B,'[5]cells down 02052026 13h50'!$R:$R,"")</f>
        <v/>
      </c>
      <c r="AX720" s="24" t="str">
        <f>_xlfn.XLOOKUP(B720,'[6]cell downs 03052026 8h40 '!$B:$B,'[6]cell downs 03052026 8h40 '!$R:$R,"")</f>
        <v/>
      </c>
      <c r="AY720" s="24" t="str">
        <f>_xlfn.XLOOKUP(B720,'[7]ALL SITES DOWN'!$D:$D,'[7]ALL SITES DOWN'!$J:$J,"")</f>
        <v/>
      </c>
      <c r="AZ720" s="24" t="str">
        <f>_xlfn.XLOOKUP(B720,'[8]ALL SITES DOWN'!$D:$D,'[8]ALL SITES DOWN'!$J:$J,"")</f>
        <v/>
      </c>
      <c r="BA720" s="9" t="str">
        <f>_xlfn.XLOOKUP(B720,[9]sheet1!$AC:$AC,[9]sheet1!$AF:$AF,"")</f>
        <v/>
      </c>
      <c r="BB720" s="14" t="s">
        <v>5537</v>
      </c>
      <c r="BC720" s="14" t="s">
        <v>5537</v>
      </c>
      <c r="BD720" s="14" t="str">
        <f>_xlfn.XLOOKUP(B720,'[10]cell downs 18042026 17h'!$B:$B,'[10]cell downs 18042026 17h'!$B:$B,"")</f>
        <v/>
      </c>
      <c r="BE720" s="14" t="str">
        <f>_xlfn.XLOOKUP(B720,'[11]Cells Huawei 19042026 15h'!$B:$B,'[11]Cells Huawei 19042026 15h'!$B:$B,"")</f>
        <v/>
      </c>
      <c r="BF720" s="9" t="str">
        <f>_xlfn.XLOOKUP(B720,'[12]cells down 19042026 9H40'!$B:$B,'[12]cells down 19042026 9H40'!$B:$B,"")</f>
        <v/>
      </c>
      <c r="BG720" s="9" t="s">
        <v>5537</v>
      </c>
      <c r="BH720" s="9" t="s">
        <v>12</v>
      </c>
    </row>
    <row r="721" spans="1:60" s="9" customFormat="1" x14ac:dyDescent="0.3">
      <c r="A721" s="1" t="s">
        <v>4474</v>
      </c>
      <c r="B721" s="8" t="s">
        <v>4475</v>
      </c>
      <c r="C721" s="3" t="str">
        <f>_xlfn.XLOOKUP(B721,'[1]daily break down'!$D:$D,'[1]daily break down'!$E:$E,"")</f>
        <v>ADAMAOUA</v>
      </c>
      <c r="D721" s="1" t="s">
        <v>11</v>
      </c>
      <c r="E721" s="1" t="s">
        <v>154</v>
      </c>
      <c r="F721" s="3" t="s">
        <v>90</v>
      </c>
      <c r="G721" s="1" t="s">
        <v>4476</v>
      </c>
      <c r="H721" s="41" t="str">
        <f>_xlfn.XLOOKUP(B721,[2]CALCULATION!$B:$B,[2]CALCULATION!$H:$H,"")</f>
        <v>NOKIA</v>
      </c>
      <c r="I721" s="34">
        <v>0</v>
      </c>
      <c r="J721" s="34">
        <v>0</v>
      </c>
      <c r="K721" s="34">
        <v>0</v>
      </c>
      <c r="L721" s="34">
        <v>0</v>
      </c>
      <c r="M721" s="34">
        <v>0</v>
      </c>
      <c r="N721" s="34">
        <v>0</v>
      </c>
      <c r="O721" s="34">
        <v>0</v>
      </c>
      <c r="P721" s="34">
        <v>0</v>
      </c>
      <c r="Q721" s="34">
        <v>0</v>
      </c>
      <c r="R721" s="34">
        <v>0</v>
      </c>
      <c r="S721" s="35">
        <v>0</v>
      </c>
      <c r="T721" s="35">
        <v>187370.1755733621</v>
      </c>
      <c r="U721" s="35">
        <v>0</v>
      </c>
      <c r="V721" s="35">
        <v>0</v>
      </c>
      <c r="W721" s="35">
        <v>1.0767609026395535</v>
      </c>
      <c r="X721" s="35">
        <v>1.5409507666230065</v>
      </c>
      <c r="Y721" s="35">
        <v>0.93614743569341186</v>
      </c>
      <c r="Z721" s="35">
        <v>0</v>
      </c>
      <c r="AA721" s="35">
        <v>0</v>
      </c>
      <c r="AB721" s="35">
        <v>0</v>
      </c>
      <c r="AC721" s="35">
        <v>0</v>
      </c>
      <c r="AD721" s="35">
        <v>0</v>
      </c>
      <c r="AE721" s="58" t="s">
        <v>5560</v>
      </c>
      <c r="AF721" s="58"/>
      <c r="AG721" s="57" t="str" cm="1">
        <f t="array" ref="AG721">IFERROR(_xlfn.IFS(
AI721="MPR ISSUE","PDH",
AI721="BSS Hardware Issue","BSS",
AI721="Sites strategiques, MLL, Pylone, etc.","ENVTECH",
AI721="AKTIVCO DEFAUT GE &amp; POWER Cabinet","AKTIVCO",
AI721="AKTIVCO Coupure ENEO &amp; Baisse de tension","AKTIVCO GRID ONLY",
AI721="Coupure ENEO &amp; Baisse de tension","IHS GRID ONLY",
AI721="Defaut GE &amp; POWER Cabinet","IHS",
AI721="Sharing","Partners",
AI721="Sites strategiques &amp; DataCenter","SST &amp; DC",
AI721="Exclu","Exclu",
AI721="SAT","SAT",
AI721="SPARE-ISSUE","SPARE-ISSUE",
AI721="Fiber CAmtel","TRANS_FO_CAMTEL",
AI721="Fiber AOF","Fiber AOF",
AI721="Projet OCM (HUAWEI)","TRAVAUX-HUAWEI",
AI721="Projet OCM (NOKIA)","TRAVAUX-NOKIA",
AI721="ACCESS-ISSUE","ACCESS-ISSUE",
AI721="Projet OCM (ZTE, NOKIA, autres projets)","TRAVAUX OCM",
AI721="No root CAuse","No root cause",
AI721="ODU HS","PDH",
AI721="IP &amp; VLAN","PDH",
AI721="Warehouse HUAWEI","SPARE-ISSUE",
AI721="SPARE-HS","SPARE-ISSUE",
AI721="Power Telco","BSS",AI721="no impacts","no impacts"
),"")</f>
        <v>no impacts</v>
      </c>
      <c r="AH721" s="57" t="str" cm="1">
        <f t="array" ref="AH721">IFERROR(_xlfn.IFS(
AI721="MPR ISSUE","TX ISSUE",
AI721="BSS Hardware Issue","RAN ISSUE",
AI721="Sites strategiques, MLL, Pylone, etc.","ENVTECH",
AI721="AKTIVCO DEFAUT GE &amp; POWER Cabinet","POWER ISSUE",
AI721="AKTIVCO Coupure ENEO &amp; Baisse de tension","POWER ISSUE",
AI721="Coupure ENEO &amp; Baisse de tension","POWER ISSUE",
AI721="Defaut GE &amp; POWER Cabinet","POWER ISSUE",
AI721="Sharing","POWER ISSUE",
AI721="Sites strategiques &amp; DataCenter","POWER ISSUE",
AI721="Exclu","Exclu",
AI721="SAT","TX ISSUE",
AI721="SPARE-ISSUE","SPARE-ISSUE",
AI721="Fiber CAmtel","TX ISSUE",
AI721="Fiber AOF","TX ISSUE",
AI721="Projet OCM (HUAWEI)","TRAVAUX-HUAWEI",
AI721="Projet OCM (NOKIA)","TRAVAUX -NOKIA",
AI721="ACCESS-ISSUE","ACCESS-ISSUE",
AI721="Projet OCM (ZTE, NOKIA, autres projets)","TRAVAUX OCM",
AI721="No root CAuse","No root cause",
AI721="ODU HS","TX ISSUE",
AI721="IP &amp; VLAN","TX ISSUE",
AI721="Warehouse HUAWEI","SPARE-ISSUE",
AI721="SPARE-HS","SPARE-ISSUE",
AI721="Power Telco","RAN ISSUE",AI721="no impacts","no impacts"
),"")</f>
        <v>no impacts</v>
      </c>
      <c r="AI721" s="85" t="s">
        <v>5998</v>
      </c>
      <c r="AJ721" s="57" t="str" cm="1">
        <f t="array" ref="AJ721">IFERROR(_xlfn.IFS(
AI721="MPR ISSUE","ACTIVE",
AI721="BSS Hardware Issue","ACTIVE",
AI721="Sites strategiques, MLL, Pylone, etc.","PASSIVE",
AI721="AKTIVCO DEFAUT GE &amp; POWER Cabinet","PASSIVE",
AI721="AKTIVCO Coupure ENEO &amp; Baisse de tension","PASSIVE",
AI721="Coupure ENEO &amp; Baisse de tension","PASSIVE",
AI721="Defaut GE &amp; POWER Cabinet","PASSIVE",
AI721="Sharing","PASSIVE",
AI721="Sites strategiques &amp; DataCenter","PASSIVE",
AI721="Exclu","Exclu",
AI721="SAT","ACTIVE",
AI721="SPARE-ISSUE","SPARE-ISSUE",
AI721="Fiber CAmtel","ACTIVE",
AI721="Fiber AOF","ACTIVE",
AI721="Projet OCM (HUAWEI)","PLANNED WORKS",
AI721="Projet OCM (NOKIA)","PLANNED WORKS",
AI721="ACCESS-ISSUE","ACCESS-ISSUE",
AI721="Projet OCM (ZTE, NOKIA, autres projets)","PLANNED WORKS",
AI721="No root CAuse","No root cause",
AI721="ODU HS","ACTIVE",
AI721="IP &amp; VLAN","ACTIVE",
AI721="Warehouse HUAWEI","SPARE-ISSUE",
AI721="SPARE-HS","SPARE-ISSUE",
AI721="Power Telco","ACTIVE", AI721="no impacts","no impacts"
),"")</f>
        <v>no impacts</v>
      </c>
      <c r="AK721" s="23" t="s">
        <v>5537</v>
      </c>
      <c r="AL721" s="23" t="str">
        <f t="shared" si="21"/>
        <v>ADM_029</v>
      </c>
      <c r="AN721" s="9" t="s">
        <v>5537</v>
      </c>
      <c r="AO721" s="23" t="str">
        <f>_xlfn.XLOOKUP(B721,'INCIDENT-05-03-2026'!E:E,'INCIDENT-05-03-2026'!F:F,"")</f>
        <v/>
      </c>
      <c r="AP721" s="7" t="s">
        <v>5537</v>
      </c>
      <c r="AQ721" s="6"/>
      <c r="AR721" s="7"/>
      <c r="AS721" s="3" t="str">
        <f>_xlfn.XLOOKUP(B721,'[3]tt num | region | site id'!$C:$C,'[3]tt num | region | site id'!$Q:$Q,"")</f>
        <v/>
      </c>
      <c r="AT721" s="24" t="str">
        <f>_xlfn.XLOOKUP(B721,'[4]Cells Huawei 03052026 12h'!$B:$B,'[4]Cells Huawei 03052026 12h'!$T:$T,"")</f>
        <v/>
      </c>
      <c r="AU721" s="24" t="str">
        <f>_xlfn.XLOOKUP(B721,'[5]cells down 02052026 8h50'!$B:$B,'[5]cells down 02052026 8h50'!$R:$R,"")</f>
        <v/>
      </c>
      <c r="AV721" s="24" t="str">
        <f>_xlfn.XLOOKUP(B721,'[5]cells down 02052026 13h50'!$B:$B,'[5]cells down 02052026 13h50'!$R:$R,"")</f>
        <v/>
      </c>
      <c r="AW721" s="24" t="str">
        <f>_xlfn.XLOOKUP(B721,'[5]cells down 02052026 13h50'!$B:$B,'[5]cells down 02052026 13h50'!$R:$R,"")</f>
        <v/>
      </c>
      <c r="AX721" s="24" t="str">
        <f>_xlfn.XLOOKUP(B721,'[6]cell downs 03052026 8h40 '!$B:$B,'[6]cell downs 03052026 8h40 '!$R:$R,"")</f>
        <v/>
      </c>
      <c r="AY721" s="24" t="str">
        <f>_xlfn.XLOOKUP(B721,'[7]ALL SITES DOWN'!$D:$D,'[7]ALL SITES DOWN'!$J:$J,"")</f>
        <v/>
      </c>
      <c r="AZ721" s="24" t="str">
        <f>_xlfn.XLOOKUP(B721,'[8]ALL SITES DOWN'!$D:$D,'[8]ALL SITES DOWN'!$J:$J,"")</f>
        <v/>
      </c>
      <c r="BA721" s="9" t="str">
        <f>_xlfn.XLOOKUP(B721,[9]sheet1!$AC:$AC,[9]sheet1!$AF:$AF,"")</f>
        <v/>
      </c>
      <c r="BB721" s="14" t="s">
        <v>5537</v>
      </c>
      <c r="BC721" s="14" t="s">
        <v>5537</v>
      </c>
      <c r="BD721" s="14" t="str">
        <f>_xlfn.XLOOKUP(B721,'[10]cell downs 18042026 17h'!$B:$B,'[10]cell downs 18042026 17h'!$B:$B,"")</f>
        <v/>
      </c>
      <c r="BE721" s="14" t="str">
        <f>_xlfn.XLOOKUP(B721,'[11]Cells Huawei 19042026 15h'!$B:$B,'[11]Cells Huawei 19042026 15h'!$B:$B,"")</f>
        <v/>
      </c>
      <c r="BF721" s="9" t="str">
        <f>_xlfn.XLOOKUP(B721,'[12]cells down 19042026 9H40'!$B:$B,'[12]cells down 19042026 9H40'!$B:$B,"")</f>
        <v/>
      </c>
      <c r="BG721" s="9" t="s">
        <v>4475</v>
      </c>
      <c r="BH721" s="9" t="s">
        <v>5537</v>
      </c>
    </row>
    <row r="722" spans="1:60" s="9" customFormat="1" x14ac:dyDescent="0.3">
      <c r="A722" s="1" t="s">
        <v>2919</v>
      </c>
      <c r="B722" s="8" t="s">
        <v>2920</v>
      </c>
      <c r="C722" s="3" t="str">
        <f>_xlfn.XLOOKUP(B722,'[1]daily break down'!$D:$D,'[1]daily break down'!$E:$E,"")</f>
        <v>Garoua</v>
      </c>
      <c r="D722" s="1" t="s">
        <v>11</v>
      </c>
      <c r="E722" s="1" t="s">
        <v>12</v>
      </c>
      <c r="F722" s="3" t="s">
        <v>23</v>
      </c>
      <c r="G722" s="1" t="s">
        <v>24</v>
      </c>
      <c r="H722" s="40" t="str">
        <f>_xlfn.XLOOKUP(B722,[2]CALCULATION!$B:$B,[2]CALCULATION!$H:$H,"")</f>
        <v>Huawei</v>
      </c>
      <c r="I722" s="34">
        <v>0</v>
      </c>
      <c r="J722" s="34">
        <v>0</v>
      </c>
      <c r="K722" s="34">
        <v>4.7484112512234855</v>
      </c>
      <c r="L722" s="34">
        <v>0</v>
      </c>
      <c r="M722" s="34">
        <v>0</v>
      </c>
      <c r="N722" s="34">
        <v>0</v>
      </c>
      <c r="O722" s="34">
        <v>0</v>
      </c>
      <c r="P722" s="34">
        <v>0</v>
      </c>
      <c r="Q722" s="34">
        <v>0</v>
      </c>
      <c r="R722" s="34">
        <v>0</v>
      </c>
      <c r="S722" s="35">
        <v>0</v>
      </c>
      <c r="T722" s="35">
        <v>0</v>
      </c>
      <c r="U722" s="35">
        <v>0</v>
      </c>
      <c r="V722" s="35">
        <v>0</v>
      </c>
      <c r="W722" s="35">
        <v>0</v>
      </c>
      <c r="X722" s="35">
        <v>0</v>
      </c>
      <c r="Y722" s="35">
        <v>0.91342353602543147</v>
      </c>
      <c r="Z722" s="35">
        <v>0</v>
      </c>
      <c r="AA722" s="35">
        <v>0</v>
      </c>
      <c r="AB722" s="35">
        <v>0</v>
      </c>
      <c r="AC722" s="35">
        <v>0</v>
      </c>
      <c r="AD722" s="35">
        <v>0</v>
      </c>
      <c r="AE722" s="58" t="s">
        <v>5560</v>
      </c>
      <c r="AF722" s="58"/>
      <c r="AG722" s="57" t="str" cm="1">
        <f t="array" ref="AG722">IFERROR(_xlfn.IFS(
AI722="MPR ISSUE","PDH",
AI722="BSS Hardware Issue","BSS",
AI722="Sites strategiques, MLL, Pylone, etc.","ENVTECH",
AI722="AKTIVCO DEFAUT GE &amp; POWER Cabinet","AKTIVCO",
AI722="AKTIVCO Coupure ENEO &amp; Baisse de tension","AKTIVCO GRID ONLY",
AI722="Coupure ENEO &amp; Baisse de tension","IHS GRID ONLY",
AI722="Defaut GE &amp; POWER Cabinet","IHS",
AI722="Sharing","Partners",
AI722="Sites strategiques &amp; DataCenter","SST &amp; DC",
AI722="Exclu","Exclu",
AI722="SAT","SAT",
AI722="SPARE-ISSUE","SPARE-ISSUE",
AI722="Fiber CAmtel","TRANS_FO_CAMTEL",
AI722="Fiber AOF","Fiber AOF",
AI722="Projet OCM (HUAWEI)","TRAVAUX-HUAWEI",
AI722="Projet OCM (NOKIA)","TRAVAUX-NOKIA",
AI722="ACCESS-ISSUE","ACCESS-ISSUE",
AI722="Projet OCM (ZTE, NOKIA, autres projets)","TRAVAUX OCM",
AI722="No root CAuse","No root cause",
AI722="ODU HS","PDH",
AI722="IP &amp; VLAN","PDH",
AI722="Warehouse HUAWEI","SPARE-ISSUE",
AI722="SPARE-HS","SPARE-ISSUE",
AI722="Power Telco","BSS",AI722="no impacts","no impacts"
),"")</f>
        <v>no impacts</v>
      </c>
      <c r="AH722" s="57" t="str" cm="1">
        <f t="array" ref="AH722">IFERROR(_xlfn.IFS(
AI722="MPR ISSUE","TX ISSUE",
AI722="BSS Hardware Issue","RAN ISSUE",
AI722="Sites strategiques, MLL, Pylone, etc.","ENVTECH",
AI722="AKTIVCO DEFAUT GE &amp; POWER Cabinet","POWER ISSUE",
AI722="AKTIVCO Coupure ENEO &amp; Baisse de tension","POWER ISSUE",
AI722="Coupure ENEO &amp; Baisse de tension","POWER ISSUE",
AI722="Defaut GE &amp; POWER Cabinet","POWER ISSUE",
AI722="Sharing","POWER ISSUE",
AI722="Sites strategiques &amp; DataCenter","POWER ISSUE",
AI722="Exclu","Exclu",
AI722="SAT","TX ISSUE",
AI722="SPARE-ISSUE","SPARE-ISSUE",
AI722="Fiber CAmtel","TX ISSUE",
AI722="Fiber AOF","TX ISSUE",
AI722="Projet OCM (HUAWEI)","TRAVAUX-HUAWEI",
AI722="Projet OCM (NOKIA)","TRAVAUX -NOKIA",
AI722="ACCESS-ISSUE","ACCESS-ISSUE",
AI722="Projet OCM (ZTE, NOKIA, autres projets)","TRAVAUX OCM",
AI722="No root CAuse","No root cause",
AI722="ODU HS","TX ISSUE",
AI722="IP &amp; VLAN","TX ISSUE",
AI722="Warehouse HUAWEI","SPARE-ISSUE",
AI722="SPARE-HS","SPARE-ISSUE",
AI722="Power Telco","RAN ISSUE",AI722="no impacts","no impacts"
),"")</f>
        <v>no impacts</v>
      </c>
      <c r="AI722" s="85" t="s">
        <v>5998</v>
      </c>
      <c r="AJ722" s="57" t="str" cm="1">
        <f t="array" ref="AJ722">IFERROR(_xlfn.IFS(
AI722="MPR ISSUE","ACTIVE",
AI722="BSS Hardware Issue","ACTIVE",
AI722="Sites strategiques, MLL, Pylone, etc.","PASSIVE",
AI722="AKTIVCO DEFAUT GE &amp; POWER Cabinet","PASSIVE",
AI722="AKTIVCO Coupure ENEO &amp; Baisse de tension","PASSIVE",
AI722="Coupure ENEO &amp; Baisse de tension","PASSIVE",
AI722="Defaut GE &amp; POWER Cabinet","PASSIVE",
AI722="Sharing","PASSIVE",
AI722="Sites strategiques &amp; DataCenter","PASSIVE",
AI722="Exclu","Exclu",
AI722="SAT","ACTIVE",
AI722="SPARE-ISSUE","SPARE-ISSUE",
AI722="Fiber CAmtel","ACTIVE",
AI722="Fiber AOF","ACTIVE",
AI722="Projet OCM (HUAWEI)","PLANNED WORKS",
AI722="Projet OCM (NOKIA)","PLANNED WORKS",
AI722="ACCESS-ISSUE","ACCESS-ISSUE",
AI722="Projet OCM (ZTE, NOKIA, autres projets)","PLANNED WORKS",
AI722="No root CAuse","No root cause",
AI722="ODU HS","ACTIVE",
AI722="IP &amp; VLAN","ACTIVE",
AI722="Warehouse HUAWEI","SPARE-ISSUE",
AI722="SPARE-HS","SPARE-ISSUE",
AI722="Power Telco","ACTIVE", AI722="no impacts","no impacts"
),"")</f>
        <v>no impacts</v>
      </c>
      <c r="AK722" s="23" t="s">
        <v>5537</v>
      </c>
      <c r="AL722" s="23" t="str">
        <f t="shared" si="21"/>
        <v>NRD_009</v>
      </c>
      <c r="AN722" s="9" t="s">
        <v>5537</v>
      </c>
      <c r="AO722" s="23" t="str">
        <f>_xlfn.XLOOKUP(B722,'INCIDENT-05-03-2026'!E:E,'INCIDENT-05-03-2026'!F:F,"")</f>
        <v/>
      </c>
      <c r="AP722" s="7" t="s">
        <v>5537</v>
      </c>
      <c r="AQ722" s="6"/>
      <c r="AR722" s="7"/>
      <c r="AS722" s="3" t="str">
        <f>_xlfn.XLOOKUP(B722,'[3]tt num | region | site id'!$C:$C,'[3]tt num | region | site id'!$Q:$Q,"")</f>
        <v/>
      </c>
      <c r="AT722" s="24" t="str">
        <f>_xlfn.XLOOKUP(B722,'[4]Cells Huawei 03052026 12h'!$B:$B,'[4]Cells Huawei 03052026 12h'!$T:$T,"")</f>
        <v/>
      </c>
      <c r="AU722" s="24" t="str">
        <f>_xlfn.XLOOKUP(B722,'[5]cells down 02052026 8h50'!$B:$B,'[5]cells down 02052026 8h50'!$R:$R,"")</f>
        <v/>
      </c>
      <c r="AV722" s="24" t="str">
        <f>_xlfn.XLOOKUP(B722,'[5]cells down 02052026 13h50'!$B:$B,'[5]cells down 02052026 13h50'!$R:$R,"")</f>
        <v/>
      </c>
      <c r="AW722" s="24" t="str">
        <f>_xlfn.XLOOKUP(B722,'[5]cells down 02052026 13h50'!$B:$B,'[5]cells down 02052026 13h50'!$R:$R,"")</f>
        <v/>
      </c>
      <c r="AX722" s="24" t="str">
        <f>_xlfn.XLOOKUP(B722,'[6]cell downs 03052026 8h40 '!$B:$B,'[6]cell downs 03052026 8h40 '!$R:$R,"")</f>
        <v/>
      </c>
      <c r="AY722" s="24" t="str">
        <f>_xlfn.XLOOKUP(B722,'[7]ALL SITES DOWN'!$D:$D,'[7]ALL SITES DOWN'!$J:$J,"")</f>
        <v/>
      </c>
      <c r="AZ722" s="24" t="str">
        <f>_xlfn.XLOOKUP(B722,'[8]ALL SITES DOWN'!$D:$D,'[8]ALL SITES DOWN'!$J:$J,"")</f>
        <v/>
      </c>
      <c r="BA722" s="9" t="str">
        <f>_xlfn.XLOOKUP(B722,[9]sheet1!$AC:$AC,[9]sheet1!$AF:$AF,"")</f>
        <v/>
      </c>
      <c r="BB722" s="14" t="s">
        <v>5537</v>
      </c>
      <c r="BC722" s="14" t="s">
        <v>5537</v>
      </c>
      <c r="BD722" s="14" t="str">
        <f>_xlfn.XLOOKUP(B722,'[10]cell downs 18042026 17h'!$B:$B,'[10]cell downs 18042026 17h'!$B:$B,"")</f>
        <v/>
      </c>
      <c r="BE722" s="14" t="str">
        <f>_xlfn.XLOOKUP(B722,'[11]Cells Huawei 19042026 15h'!$B:$B,'[11]Cells Huawei 19042026 15h'!$B:$B,"")</f>
        <v/>
      </c>
      <c r="BF722" s="9" t="str">
        <f>_xlfn.XLOOKUP(B722,'[12]cells down 19042026 9H40'!$B:$B,'[12]cells down 19042026 9H40'!$B:$B,"")</f>
        <v/>
      </c>
      <c r="BG722" s="9" t="s">
        <v>2920</v>
      </c>
      <c r="BH722" s="9" t="s">
        <v>12</v>
      </c>
    </row>
    <row r="723" spans="1:60" s="9" customFormat="1" x14ac:dyDescent="0.3">
      <c r="A723" s="1" t="s">
        <v>706</v>
      </c>
      <c r="B723" s="8" t="s">
        <v>707</v>
      </c>
      <c r="C723" s="3" t="str">
        <f>_xlfn.XLOOKUP(B723,'[1]daily break down'!$D:$D,'[1]daily break down'!$E:$E,"")</f>
        <v>Douala</v>
      </c>
      <c r="D723" s="1" t="s">
        <v>21</v>
      </c>
      <c r="E723" s="1" t="s">
        <v>36</v>
      </c>
      <c r="F723" s="3" t="s">
        <v>31</v>
      </c>
      <c r="G723" s="1" t="s">
        <v>32</v>
      </c>
      <c r="H723" s="42" t="str">
        <f>_xlfn.XLOOKUP(B723,[2]CALCULATION!$B:$B,[2]CALCULATION!$H:$H,"")</f>
        <v>ZTE</v>
      </c>
      <c r="I723" s="34">
        <v>0</v>
      </c>
      <c r="J723" s="34">
        <v>0.81272668384541424</v>
      </c>
      <c r="K723" s="34">
        <v>0.58138788299047162</v>
      </c>
      <c r="L723" s="34">
        <v>0.79385717098560893</v>
      </c>
      <c r="M723" s="34">
        <v>1.1803433181235783</v>
      </c>
      <c r="N723" s="34">
        <v>0.97705909546189995</v>
      </c>
      <c r="O723" s="34">
        <v>0</v>
      </c>
      <c r="P723" s="34">
        <v>0</v>
      </c>
      <c r="Q723" s="34">
        <v>0.75212308772290237</v>
      </c>
      <c r="R723" s="34">
        <v>1.467684264895144</v>
      </c>
      <c r="S723" s="35">
        <v>0.54853566872982873</v>
      </c>
      <c r="T723" s="35">
        <v>0.50389446770138668</v>
      </c>
      <c r="U723" s="35">
        <v>1.0509676600091886</v>
      </c>
      <c r="V723" s="35">
        <v>0</v>
      </c>
      <c r="W723" s="35">
        <v>0.50389446770138679</v>
      </c>
      <c r="X723" s="35">
        <v>1.2179753333732837</v>
      </c>
      <c r="Y723" s="35">
        <v>0.89751464616631427</v>
      </c>
      <c r="Z723" s="35">
        <v>0.23831231647704376</v>
      </c>
      <c r="AA723" s="35">
        <v>0</v>
      </c>
      <c r="AB723" s="35">
        <v>0</v>
      </c>
      <c r="AC723" s="35">
        <v>0</v>
      </c>
      <c r="AD723" s="35">
        <v>0</v>
      </c>
      <c r="AE723" s="58" t="s">
        <v>5560</v>
      </c>
      <c r="AF723" s="58"/>
      <c r="AG723" s="57" t="str" cm="1">
        <f t="array" ref="AG723">IFERROR(_xlfn.IFS(
AI723="MPR ISSUE","PDH",
AI723="BSS Hardware Issue","BSS",
AI723="Sites strategiques, MLL, Pylone, etc.","ENVTECH",
AI723="AKTIVCO DEFAUT GE &amp; POWER Cabinet","AKTIVCO",
AI723="AKTIVCO Coupure ENEO &amp; Baisse de tension","AKTIVCO GRID ONLY",
AI723="Coupure ENEO &amp; Baisse de tension","IHS GRID ONLY",
AI723="Defaut GE &amp; POWER Cabinet","IHS",
AI723="Sharing","Partners",
AI723="Sites strategiques &amp; DataCenter","SST &amp; DC",
AI723="Exclu","Exclu",
AI723="SAT","SAT",
AI723="SPARE-ISSUE","SPARE-ISSUE",
AI723="Fiber CAmtel","TRANS_FO_CAMTEL",
AI723="Fiber AOF","Fiber AOF",
AI723="Projet OCM (HUAWEI)","TRAVAUX-HUAWEI",
AI723="Projet OCM (NOKIA)","TRAVAUX-NOKIA",
AI723="ACCESS-ISSUE","ACCESS-ISSUE",
AI723="Projet OCM (ZTE, NOKIA, autres projets)","TRAVAUX OCM",
AI723="No root CAuse","No root cause",
AI723="ODU HS","PDH",
AI723="IP &amp; VLAN","PDH",
AI723="Warehouse HUAWEI","SPARE-ISSUE",
AI723="SPARE-HS","SPARE-ISSUE",
AI723="Power Telco","BSS",AI723="no impacts","no impacts"
),"")</f>
        <v>no impacts</v>
      </c>
      <c r="AH723" s="57" t="str" cm="1">
        <f t="array" ref="AH723">IFERROR(_xlfn.IFS(
AI723="MPR ISSUE","TX ISSUE",
AI723="BSS Hardware Issue","RAN ISSUE",
AI723="Sites strategiques, MLL, Pylone, etc.","ENVTECH",
AI723="AKTIVCO DEFAUT GE &amp; POWER Cabinet","POWER ISSUE",
AI723="AKTIVCO Coupure ENEO &amp; Baisse de tension","POWER ISSUE",
AI723="Coupure ENEO &amp; Baisse de tension","POWER ISSUE",
AI723="Defaut GE &amp; POWER Cabinet","POWER ISSUE",
AI723="Sharing","POWER ISSUE",
AI723="Sites strategiques &amp; DataCenter","POWER ISSUE",
AI723="Exclu","Exclu",
AI723="SAT","TX ISSUE",
AI723="SPARE-ISSUE","SPARE-ISSUE",
AI723="Fiber CAmtel","TX ISSUE",
AI723="Fiber AOF","TX ISSUE",
AI723="Projet OCM (HUAWEI)","TRAVAUX-HUAWEI",
AI723="Projet OCM (NOKIA)","TRAVAUX -NOKIA",
AI723="ACCESS-ISSUE","ACCESS-ISSUE",
AI723="Projet OCM (ZTE, NOKIA, autres projets)","TRAVAUX OCM",
AI723="No root CAuse","No root cause",
AI723="ODU HS","TX ISSUE",
AI723="IP &amp; VLAN","TX ISSUE",
AI723="Warehouse HUAWEI","SPARE-ISSUE",
AI723="SPARE-HS","SPARE-ISSUE",
AI723="Power Telco","RAN ISSUE",AI723="no impacts","no impacts"
),"")</f>
        <v>no impacts</v>
      </c>
      <c r="AI723" s="85" t="s">
        <v>5998</v>
      </c>
      <c r="AJ723" s="57" t="str" cm="1">
        <f t="array" ref="AJ723">IFERROR(_xlfn.IFS(
AI723="MPR ISSUE","ACTIVE",
AI723="BSS Hardware Issue","ACTIVE",
AI723="Sites strategiques, MLL, Pylone, etc.","PASSIVE",
AI723="AKTIVCO DEFAUT GE &amp; POWER Cabinet","PASSIVE",
AI723="AKTIVCO Coupure ENEO &amp; Baisse de tension","PASSIVE",
AI723="Coupure ENEO &amp; Baisse de tension","PASSIVE",
AI723="Defaut GE &amp; POWER Cabinet","PASSIVE",
AI723="Sharing","PASSIVE",
AI723="Sites strategiques &amp; DataCenter","PASSIVE",
AI723="Exclu","Exclu",
AI723="SAT","ACTIVE",
AI723="SPARE-ISSUE","SPARE-ISSUE",
AI723="Fiber CAmtel","ACTIVE",
AI723="Fiber AOF","ACTIVE",
AI723="Projet OCM (HUAWEI)","PLANNED WORKS",
AI723="Projet OCM (NOKIA)","PLANNED WORKS",
AI723="ACCESS-ISSUE","ACCESS-ISSUE",
AI723="Projet OCM (ZTE, NOKIA, autres projets)","PLANNED WORKS",
AI723="No root CAuse","No root cause",
AI723="ODU HS","ACTIVE",
AI723="IP &amp; VLAN","ACTIVE",
AI723="Warehouse HUAWEI","SPARE-ISSUE",
AI723="SPARE-HS","SPARE-ISSUE",
AI723="Power Telco","ACTIVE", AI723="no impacts","no impacts"
),"")</f>
        <v>no impacts</v>
      </c>
      <c r="AK723" s="23" t="s">
        <v>5537</v>
      </c>
      <c r="AL723" s="23" t="str">
        <f t="shared" ref="AL723:AL745" si="22">B723</f>
        <v>LIT_763</v>
      </c>
      <c r="AN723" s="9" t="s">
        <v>5537</v>
      </c>
      <c r="AO723" s="23" t="str">
        <f>_xlfn.XLOOKUP(B723,'INCIDENT-05-03-2026'!E:E,'INCIDENT-05-03-2026'!F:F,"")</f>
        <v/>
      </c>
      <c r="AP723" s="7" t="s">
        <v>5537</v>
      </c>
      <c r="AQ723" s="6"/>
      <c r="AR723" s="7"/>
      <c r="AS723" s="3" t="str">
        <f>_xlfn.XLOOKUP(B723,'[3]tt num | region | site id'!$C:$C,'[3]tt num | region | site id'!$Q:$Q,"")</f>
        <v/>
      </c>
      <c r="AT723" s="24" t="str">
        <f>_xlfn.XLOOKUP(B723,'[4]Cells Huawei 03052026 12h'!$B:$B,'[4]Cells Huawei 03052026 12h'!$T:$T,"")</f>
        <v/>
      </c>
      <c r="AU723" s="24" t="str">
        <f>_xlfn.XLOOKUP(B723,'[5]cells down 02052026 8h50'!$B:$B,'[5]cells down 02052026 8h50'!$R:$R,"")</f>
        <v/>
      </c>
      <c r="AV723" s="24" t="str">
        <f>_xlfn.XLOOKUP(B723,'[5]cells down 02052026 13h50'!$B:$B,'[5]cells down 02052026 13h50'!$R:$R,"")</f>
        <v/>
      </c>
      <c r="AW723" s="24" t="str">
        <f>_xlfn.XLOOKUP(B723,'[5]cells down 02052026 13h50'!$B:$B,'[5]cells down 02052026 13h50'!$R:$R,"")</f>
        <v/>
      </c>
      <c r="AX723" s="24" t="str">
        <f>_xlfn.XLOOKUP(B723,'[6]cell downs 03052026 8h40 '!$B:$B,'[6]cell downs 03052026 8h40 '!$R:$R,"")</f>
        <v/>
      </c>
      <c r="AY723" s="24" t="str">
        <f>_xlfn.XLOOKUP(B723,'[7]ALL SITES DOWN'!$D:$D,'[7]ALL SITES DOWN'!$J:$J,"")</f>
        <v/>
      </c>
      <c r="AZ723" s="24" t="str">
        <f>_xlfn.XLOOKUP(B723,'[8]ALL SITES DOWN'!$D:$D,'[8]ALL SITES DOWN'!$J:$J,"")</f>
        <v/>
      </c>
      <c r="BA723" s="9" t="str">
        <f>_xlfn.XLOOKUP(B723,[9]sheet1!$AC:$AC,[9]sheet1!$AF:$AF,"")</f>
        <v/>
      </c>
      <c r="BB723" s="14" t="s">
        <v>5537</v>
      </c>
      <c r="BC723" s="14" t="s">
        <v>5537</v>
      </c>
      <c r="BD723" s="14" t="str">
        <f>_xlfn.XLOOKUP(B723,'[10]cell downs 18042026 17h'!$B:$B,'[10]cell downs 18042026 17h'!$B:$B,"")</f>
        <v/>
      </c>
      <c r="BE723" s="14" t="str">
        <f>_xlfn.XLOOKUP(B723,'[11]Cells Huawei 19042026 15h'!$B:$B,'[11]Cells Huawei 19042026 15h'!$B:$B,"")</f>
        <v/>
      </c>
      <c r="BF723" s="9" t="str">
        <f>_xlfn.XLOOKUP(B723,'[12]cells down 19042026 9H40'!$B:$B,'[12]cells down 19042026 9H40'!$B:$B,"")</f>
        <v/>
      </c>
      <c r="BG723" s="9" t="s">
        <v>5537</v>
      </c>
      <c r="BH723" s="9" t="s">
        <v>66</v>
      </c>
    </row>
    <row r="724" spans="1:60" s="9" customFormat="1" x14ac:dyDescent="0.3">
      <c r="A724" s="1" t="s">
        <v>753</v>
      </c>
      <c r="B724" s="8" t="s">
        <v>754</v>
      </c>
      <c r="C724" s="3" t="str">
        <f>_xlfn.XLOOKUP(B724,'[1]daily break down'!$D:$D,'[1]daily break down'!$E:$E,"")</f>
        <v>Douala</v>
      </c>
      <c r="D724" s="1" t="s">
        <v>11</v>
      </c>
      <c r="E724" s="1" t="s">
        <v>12</v>
      </c>
      <c r="F724" s="3" t="s">
        <v>31</v>
      </c>
      <c r="G724" s="1" t="s">
        <v>32</v>
      </c>
      <c r="H724" s="42" t="str">
        <f>_xlfn.XLOOKUP(B724,[2]CALCULATION!$B:$B,[2]CALCULATION!$H:$H,"")</f>
        <v>ZTE</v>
      </c>
      <c r="I724" s="34">
        <v>0</v>
      </c>
      <c r="J724" s="34">
        <v>1.0304038147092314</v>
      </c>
      <c r="K724" s="34">
        <v>0.51463118484845916</v>
      </c>
      <c r="L724" s="34">
        <v>1.538685711676697</v>
      </c>
      <c r="M724" s="34">
        <v>1.0155828646274758</v>
      </c>
      <c r="N724" s="34">
        <v>1.5265400233425503</v>
      </c>
      <c r="O724" s="34">
        <v>0.50708694672020016</v>
      </c>
      <c r="P724" s="34">
        <v>0.50623086296096498</v>
      </c>
      <c r="Q724" s="34">
        <v>1.0465267255081576</v>
      </c>
      <c r="R724" s="34">
        <v>1.0362893905539718</v>
      </c>
      <c r="S724" s="35">
        <v>0.50507158287033438</v>
      </c>
      <c r="T724" s="35">
        <v>0</v>
      </c>
      <c r="U724" s="35">
        <v>0.51470252516172876</v>
      </c>
      <c r="V724" s="35">
        <v>0.52504687058581845</v>
      </c>
      <c r="W724" s="35">
        <v>0</v>
      </c>
      <c r="X724" s="35">
        <v>2.9878571652783847</v>
      </c>
      <c r="Y724" s="35">
        <v>0.89337690799667835</v>
      </c>
      <c r="Z724" s="35">
        <v>0.75561876307311227</v>
      </c>
      <c r="AA724" s="35">
        <v>0</v>
      </c>
      <c r="AB724" s="35">
        <v>0</v>
      </c>
      <c r="AC724" s="35">
        <v>0</v>
      </c>
      <c r="AD724" s="35">
        <v>0</v>
      </c>
      <c r="AE724" s="58" t="s">
        <v>5560</v>
      </c>
      <c r="AF724" s="58"/>
      <c r="AG724" s="57" t="str" cm="1">
        <f t="array" ref="AG724">IFERROR(_xlfn.IFS(
AI724="MPR ISSUE","PDH",
AI724="BSS Hardware Issue","BSS",
AI724="Sites strategiques, MLL, Pylone, etc.","ENVTECH",
AI724="AKTIVCO DEFAUT GE &amp; POWER Cabinet","AKTIVCO",
AI724="AKTIVCO Coupure ENEO &amp; Baisse de tension","AKTIVCO GRID ONLY",
AI724="Coupure ENEO &amp; Baisse de tension","IHS GRID ONLY",
AI724="Defaut GE &amp; POWER Cabinet","IHS",
AI724="Sharing","Partners",
AI724="Sites strategiques &amp; DataCenter","SST &amp; DC",
AI724="Exclu","Exclu",
AI724="SAT","SAT",
AI724="SPARE-ISSUE","SPARE-ISSUE",
AI724="Fiber CAmtel","TRANS_FO_CAMTEL",
AI724="Fiber AOF","Fiber AOF",
AI724="Projet OCM (HUAWEI)","TRAVAUX-HUAWEI",
AI724="Projet OCM (NOKIA)","TRAVAUX-NOKIA",
AI724="ACCESS-ISSUE","ACCESS-ISSUE",
AI724="Projet OCM (ZTE, NOKIA, autres projets)","TRAVAUX OCM",
AI724="No root CAuse","No root cause",
AI724="ODU HS","PDH",
AI724="IP &amp; VLAN","PDH",
AI724="Warehouse HUAWEI","SPARE-ISSUE",
AI724="SPARE-HS","SPARE-ISSUE",
AI724="Power Telco","BSS",AI724="no impacts","no impacts"
),"")</f>
        <v>no impacts</v>
      </c>
      <c r="AH724" s="57" t="str" cm="1">
        <f t="array" ref="AH724">IFERROR(_xlfn.IFS(
AI724="MPR ISSUE","TX ISSUE",
AI724="BSS Hardware Issue","RAN ISSUE",
AI724="Sites strategiques, MLL, Pylone, etc.","ENVTECH",
AI724="AKTIVCO DEFAUT GE &amp; POWER Cabinet","POWER ISSUE",
AI724="AKTIVCO Coupure ENEO &amp; Baisse de tension","POWER ISSUE",
AI724="Coupure ENEO &amp; Baisse de tension","POWER ISSUE",
AI724="Defaut GE &amp; POWER Cabinet","POWER ISSUE",
AI724="Sharing","POWER ISSUE",
AI724="Sites strategiques &amp; DataCenter","POWER ISSUE",
AI724="Exclu","Exclu",
AI724="SAT","TX ISSUE",
AI724="SPARE-ISSUE","SPARE-ISSUE",
AI724="Fiber CAmtel","TX ISSUE",
AI724="Fiber AOF","TX ISSUE",
AI724="Projet OCM (HUAWEI)","TRAVAUX-HUAWEI",
AI724="Projet OCM (NOKIA)","TRAVAUX -NOKIA",
AI724="ACCESS-ISSUE","ACCESS-ISSUE",
AI724="Projet OCM (ZTE, NOKIA, autres projets)","TRAVAUX OCM",
AI724="No root CAuse","No root cause",
AI724="ODU HS","TX ISSUE",
AI724="IP &amp; VLAN","TX ISSUE",
AI724="Warehouse HUAWEI","SPARE-ISSUE",
AI724="SPARE-HS","SPARE-ISSUE",
AI724="Power Telco","RAN ISSUE",AI724="no impacts","no impacts"
),"")</f>
        <v>no impacts</v>
      </c>
      <c r="AI724" s="85" t="s">
        <v>5998</v>
      </c>
      <c r="AJ724" s="57" t="str" cm="1">
        <f t="array" ref="AJ724">IFERROR(_xlfn.IFS(
AI724="MPR ISSUE","ACTIVE",
AI724="BSS Hardware Issue","ACTIVE",
AI724="Sites strategiques, MLL, Pylone, etc.","PASSIVE",
AI724="AKTIVCO DEFAUT GE &amp; POWER Cabinet","PASSIVE",
AI724="AKTIVCO Coupure ENEO &amp; Baisse de tension","PASSIVE",
AI724="Coupure ENEO &amp; Baisse de tension","PASSIVE",
AI724="Defaut GE &amp; POWER Cabinet","PASSIVE",
AI724="Sharing","PASSIVE",
AI724="Sites strategiques &amp; DataCenter","PASSIVE",
AI724="Exclu","Exclu",
AI724="SAT","ACTIVE",
AI724="SPARE-ISSUE","SPARE-ISSUE",
AI724="Fiber CAmtel","ACTIVE",
AI724="Fiber AOF","ACTIVE",
AI724="Projet OCM (HUAWEI)","PLANNED WORKS",
AI724="Projet OCM (NOKIA)","PLANNED WORKS",
AI724="ACCESS-ISSUE","ACCESS-ISSUE",
AI724="Projet OCM (ZTE, NOKIA, autres projets)","PLANNED WORKS",
AI724="No root CAuse","No root cause",
AI724="ODU HS","ACTIVE",
AI724="IP &amp; VLAN","ACTIVE",
AI724="Warehouse HUAWEI","SPARE-ISSUE",
AI724="SPARE-HS","SPARE-ISSUE",
AI724="Power Telco","ACTIVE", AI724="no impacts","no impacts"
),"")</f>
        <v>no impacts</v>
      </c>
      <c r="AK724" s="23" t="s">
        <v>5537</v>
      </c>
      <c r="AL724" s="23" t="str">
        <f t="shared" si="22"/>
        <v>LIT_249</v>
      </c>
      <c r="AN724" s="9" t="s">
        <v>5537</v>
      </c>
      <c r="AO724" s="23" t="str">
        <f>_xlfn.XLOOKUP(B724,'INCIDENT-05-03-2026'!E:E,'INCIDENT-05-03-2026'!F:F,"")</f>
        <v/>
      </c>
      <c r="AP724" s="7" t="s">
        <v>5537</v>
      </c>
      <c r="AQ724" s="6"/>
      <c r="AR724" s="7"/>
      <c r="AS724" s="3" t="str">
        <f>_xlfn.XLOOKUP(B724,'[3]tt num | region | site id'!$C:$C,'[3]tt num | region | site id'!$Q:$Q,"")</f>
        <v/>
      </c>
      <c r="AT724" s="24" t="str">
        <f>_xlfn.XLOOKUP(B724,'[4]Cells Huawei 03052026 12h'!$B:$B,'[4]Cells Huawei 03052026 12h'!$T:$T,"")</f>
        <v/>
      </c>
      <c r="AU724" s="24" t="str">
        <f>_xlfn.XLOOKUP(B724,'[5]cells down 02052026 8h50'!$B:$B,'[5]cells down 02052026 8h50'!$R:$R,"")</f>
        <v/>
      </c>
      <c r="AV724" s="24" t="str">
        <f>_xlfn.XLOOKUP(B724,'[5]cells down 02052026 13h50'!$B:$B,'[5]cells down 02052026 13h50'!$R:$R,"")</f>
        <v/>
      </c>
      <c r="AW724" s="24" t="str">
        <f>_xlfn.XLOOKUP(B724,'[5]cells down 02052026 13h50'!$B:$B,'[5]cells down 02052026 13h50'!$R:$R,"")</f>
        <v/>
      </c>
      <c r="AX724" s="24" t="str">
        <f>_xlfn.XLOOKUP(B724,'[6]cell downs 03052026 8h40 '!$B:$B,'[6]cell downs 03052026 8h40 '!$R:$R,"")</f>
        <v/>
      </c>
      <c r="AY724" s="24" t="str">
        <f>_xlfn.XLOOKUP(B724,'[7]ALL SITES DOWN'!$D:$D,'[7]ALL SITES DOWN'!$J:$J,"")</f>
        <v/>
      </c>
      <c r="AZ724" s="24" t="str">
        <f>_xlfn.XLOOKUP(B724,'[8]ALL SITES DOWN'!$D:$D,'[8]ALL SITES DOWN'!$J:$J,"")</f>
        <v/>
      </c>
      <c r="BA724" s="9" t="str">
        <f>_xlfn.XLOOKUP(B724,[9]sheet1!$AC:$AC,[9]sheet1!$AF:$AF,"")</f>
        <v/>
      </c>
      <c r="BB724" s="14" t="s">
        <v>5537</v>
      </c>
      <c r="BC724" s="14" t="s">
        <v>5537</v>
      </c>
      <c r="BD724" s="14" t="str">
        <f>_xlfn.XLOOKUP(B724,'[10]cell downs 18042026 17h'!$B:$B,'[10]cell downs 18042026 17h'!$B:$B,"")</f>
        <v/>
      </c>
      <c r="BE724" s="14" t="str">
        <f>_xlfn.XLOOKUP(B724,'[11]Cells Huawei 19042026 15h'!$B:$B,'[11]Cells Huawei 19042026 15h'!$B:$B,"")</f>
        <v/>
      </c>
      <c r="BF724" s="9" t="str">
        <f>_xlfn.XLOOKUP(B724,'[12]cells down 19042026 9H40'!$B:$B,'[12]cells down 19042026 9H40'!$B:$B,"")</f>
        <v/>
      </c>
      <c r="BG724" s="9" t="s">
        <v>754</v>
      </c>
      <c r="BH724" s="9" t="s">
        <v>12</v>
      </c>
    </row>
    <row r="725" spans="1:60" s="9" customFormat="1" x14ac:dyDescent="0.3">
      <c r="A725" s="1" t="s">
        <v>4051</v>
      </c>
      <c r="B725" s="8" t="s">
        <v>4052</v>
      </c>
      <c r="C725" s="3" t="str">
        <f>_xlfn.XLOOKUP(B725,'[1]daily break down'!$D:$D,'[1]daily break down'!$E:$E,"")</f>
        <v>SUD-OUEST</v>
      </c>
      <c r="D725" s="1" t="s">
        <v>11</v>
      </c>
      <c r="E725" s="1" t="s">
        <v>12</v>
      </c>
      <c r="F725" s="3" t="s">
        <v>13</v>
      </c>
      <c r="G725" s="1" t="s">
        <v>4053</v>
      </c>
      <c r="H725" s="40" t="str">
        <f>_xlfn.XLOOKUP(B725,[2]CALCULATION!$B:$B,[2]CALCULATION!$H:$H,"")</f>
        <v>HUAWEI</v>
      </c>
      <c r="I725" s="34">
        <v>0</v>
      </c>
      <c r="J725" s="34">
        <v>0</v>
      </c>
      <c r="K725" s="34">
        <v>0</v>
      </c>
      <c r="L725" s="34">
        <v>0</v>
      </c>
      <c r="M725" s="34">
        <v>0</v>
      </c>
      <c r="N725" s="34">
        <v>0</v>
      </c>
      <c r="O725" s="34">
        <v>0</v>
      </c>
      <c r="P725" s="34">
        <v>0</v>
      </c>
      <c r="Q725" s="34">
        <v>0</v>
      </c>
      <c r="R725" s="34">
        <v>0</v>
      </c>
      <c r="S725" s="35">
        <v>0</v>
      </c>
      <c r="T725" s="35">
        <v>0</v>
      </c>
      <c r="U725" s="35">
        <v>0</v>
      </c>
      <c r="V725" s="35">
        <v>0</v>
      </c>
      <c r="W725" s="35">
        <v>0.63726518335887306</v>
      </c>
      <c r="X725" s="35">
        <v>0</v>
      </c>
      <c r="Y725" s="35">
        <v>0.88634988713962437</v>
      </c>
      <c r="Z725" s="35">
        <v>0</v>
      </c>
      <c r="AA725" s="35">
        <v>0</v>
      </c>
      <c r="AB725" s="35">
        <v>0</v>
      </c>
      <c r="AC725" s="35">
        <v>0</v>
      </c>
      <c r="AD725" s="35">
        <v>0</v>
      </c>
      <c r="AE725" s="58" t="s">
        <v>5603</v>
      </c>
      <c r="AF725" s="58"/>
      <c r="AG725" s="57" t="str" cm="1">
        <f t="array" ref="AG725">IFERROR(_xlfn.IFS(
AI725="MPR ISSUE","PDH",
AI725="BSS Hardware Issue","BSS",
AI725="Sites strategiques, MLL, Pylone, etc.","ENVTECH",
AI725="AKTIVCO DEFAUT GE &amp; POWER Cabinet","AKTIVCO",
AI725="AKTIVCO Coupure ENEO &amp; Baisse de tension","AKTIVCO GRID ONLY",
AI725="Coupure ENEO &amp; Baisse de tension","IHS GRID ONLY",
AI725="Defaut GE &amp; POWER Cabinet","IHS",
AI725="Sharing","Partners",
AI725="Sites strategiques &amp; DataCenter","SST &amp; DC",
AI725="Exclu","Exclu",
AI725="SAT","SAT",
AI725="SPARE-ISSUE","SPARE-ISSUE",
AI725="Fiber CAmtel","TRANS_FO_CAMTEL",
AI725="Fiber AOF","Fiber AOF",
AI725="Projet OCM (HUAWEI)","TRAVAUX-HUAWEI",
AI725="Projet OCM (NOKIA)","TRAVAUX-NOKIA",
AI725="ACCESS-ISSUE","ACCESS-ISSUE",
AI725="Projet OCM (ZTE, NOKIA, autres projets)","TRAVAUX OCM",
AI725="No root CAuse","No root cause",
AI725="ODU HS","PDH",
AI725="IP &amp; VLAN","PDH",
AI725="Warehouse HUAWEI","SPARE-ISSUE",
AI725="SPARE-HS","SPARE-ISSUE",
AI725="Power Telco","BSS",AI725="no impacts","no impacts"
),"")</f>
        <v>no impacts</v>
      </c>
      <c r="AH725" s="57" t="str" cm="1">
        <f t="array" ref="AH725">IFERROR(_xlfn.IFS(
AI725="MPR ISSUE","TX ISSUE",
AI725="BSS Hardware Issue","RAN ISSUE",
AI725="Sites strategiques, MLL, Pylone, etc.","ENVTECH",
AI725="AKTIVCO DEFAUT GE &amp; POWER Cabinet","POWER ISSUE",
AI725="AKTIVCO Coupure ENEO &amp; Baisse de tension","POWER ISSUE",
AI725="Coupure ENEO &amp; Baisse de tension","POWER ISSUE",
AI725="Defaut GE &amp; POWER Cabinet","POWER ISSUE",
AI725="Sharing","POWER ISSUE",
AI725="Sites strategiques &amp; DataCenter","POWER ISSUE",
AI725="Exclu","Exclu",
AI725="SAT","TX ISSUE",
AI725="SPARE-ISSUE","SPARE-ISSUE",
AI725="Fiber CAmtel","TX ISSUE",
AI725="Fiber AOF","TX ISSUE",
AI725="Projet OCM (HUAWEI)","TRAVAUX-HUAWEI",
AI725="Projet OCM (NOKIA)","TRAVAUX -NOKIA",
AI725="ACCESS-ISSUE","ACCESS-ISSUE",
AI725="Projet OCM (ZTE, NOKIA, autres projets)","TRAVAUX OCM",
AI725="No root CAuse","No root cause",
AI725="ODU HS","TX ISSUE",
AI725="IP &amp; VLAN","TX ISSUE",
AI725="Warehouse HUAWEI","SPARE-ISSUE",
AI725="SPARE-HS","SPARE-ISSUE",
AI725="Power Telco","RAN ISSUE",AI725="no impacts","no impacts"
),"")</f>
        <v>no impacts</v>
      </c>
      <c r="AI725" s="85" t="s">
        <v>5998</v>
      </c>
      <c r="AJ725" s="57" t="str" cm="1">
        <f t="array" ref="AJ725">IFERROR(_xlfn.IFS(
AI725="MPR ISSUE","ACTIVE",
AI725="BSS Hardware Issue","ACTIVE",
AI725="Sites strategiques, MLL, Pylone, etc.","PASSIVE",
AI725="AKTIVCO DEFAUT GE &amp; POWER Cabinet","PASSIVE",
AI725="AKTIVCO Coupure ENEO &amp; Baisse de tension","PASSIVE",
AI725="Coupure ENEO &amp; Baisse de tension","PASSIVE",
AI725="Defaut GE &amp; POWER Cabinet","PASSIVE",
AI725="Sharing","PASSIVE",
AI725="Sites strategiques &amp; DataCenter","PASSIVE",
AI725="Exclu","Exclu",
AI725="SAT","ACTIVE",
AI725="SPARE-ISSUE","SPARE-ISSUE",
AI725="Fiber CAmtel","ACTIVE",
AI725="Fiber AOF","ACTIVE",
AI725="Projet OCM (HUAWEI)","PLANNED WORKS",
AI725="Projet OCM (NOKIA)","PLANNED WORKS",
AI725="ACCESS-ISSUE","ACCESS-ISSUE",
AI725="Projet OCM (ZTE, NOKIA, autres projets)","PLANNED WORKS",
AI725="No root CAuse","No root cause",
AI725="ODU HS","ACTIVE",
AI725="IP &amp; VLAN","ACTIVE",
AI725="Warehouse HUAWEI","SPARE-ISSUE",
AI725="SPARE-HS","SPARE-ISSUE",
AI725="Power Telco","ACTIVE", AI725="no impacts","no impacts"
),"")</f>
        <v>no impacts</v>
      </c>
      <c r="AK725" s="23" t="s">
        <v>5537</v>
      </c>
      <c r="AL725" s="23" t="str">
        <f t="shared" si="22"/>
        <v>SUO_127</v>
      </c>
      <c r="AN725" s="9" t="s">
        <v>5537</v>
      </c>
      <c r="AO725" s="23" t="str">
        <f>_xlfn.XLOOKUP(B725,'INCIDENT-05-03-2026'!E:E,'INCIDENT-05-03-2026'!F:F,"")</f>
        <v/>
      </c>
      <c r="AP725" s="7" t="s">
        <v>5537</v>
      </c>
      <c r="AQ725" s="6"/>
      <c r="AR725" s="7"/>
      <c r="AS725" s="3" t="str">
        <f>_xlfn.XLOOKUP(B725,'[3]tt num | region | site id'!$C:$C,'[3]tt num | region | site id'!$Q:$Q,"")</f>
        <v/>
      </c>
      <c r="AT725" s="24" t="str">
        <f>_xlfn.XLOOKUP(B725,'[4]Cells Huawei 03052026 12h'!$B:$B,'[4]Cells Huawei 03052026 12h'!$T:$T,"")</f>
        <v/>
      </c>
      <c r="AU725" s="24" t="str">
        <f>_xlfn.XLOOKUP(B725,'[5]cells down 02052026 8h50'!$B:$B,'[5]cells down 02052026 8h50'!$R:$R,"")</f>
        <v/>
      </c>
      <c r="AV725" s="24" t="str">
        <f>_xlfn.XLOOKUP(B725,'[5]cells down 02052026 13h50'!$B:$B,'[5]cells down 02052026 13h50'!$R:$R,"")</f>
        <v/>
      </c>
      <c r="AW725" s="24" t="str">
        <f>_xlfn.XLOOKUP(B725,'[5]cells down 02052026 13h50'!$B:$B,'[5]cells down 02052026 13h50'!$R:$R,"")</f>
        <v/>
      </c>
      <c r="AX725" s="24" t="str">
        <f>_xlfn.XLOOKUP(B725,'[6]cell downs 03052026 8h40 '!$B:$B,'[6]cell downs 03052026 8h40 '!$R:$R,"")</f>
        <v/>
      </c>
      <c r="AY725" s="24" t="str">
        <f>_xlfn.XLOOKUP(B725,'[7]ALL SITES DOWN'!$D:$D,'[7]ALL SITES DOWN'!$J:$J,"")</f>
        <v/>
      </c>
      <c r="AZ725" s="24" t="str">
        <f>_xlfn.XLOOKUP(B725,'[8]ALL SITES DOWN'!$D:$D,'[8]ALL SITES DOWN'!$J:$J,"")</f>
        <v/>
      </c>
      <c r="BA725" s="9" t="str">
        <f>_xlfn.XLOOKUP(B725,[9]sheet1!$AC:$AC,[9]sheet1!$AF:$AF,"")</f>
        <v/>
      </c>
      <c r="BB725" s="14" t="s">
        <v>5537</v>
      </c>
      <c r="BC725" s="14" t="s">
        <v>5537</v>
      </c>
      <c r="BD725" s="14" t="str">
        <f>_xlfn.XLOOKUP(B725,'[10]cell downs 18042026 17h'!$B:$B,'[10]cell downs 18042026 17h'!$B:$B,"")</f>
        <v/>
      </c>
      <c r="BE725" s="14" t="str">
        <f>_xlfn.XLOOKUP(B725,'[11]Cells Huawei 19042026 15h'!$B:$B,'[11]Cells Huawei 19042026 15h'!$B:$B,"")</f>
        <v/>
      </c>
      <c r="BF725" s="9" t="str">
        <f>_xlfn.XLOOKUP(B725,'[12]cells down 19042026 9H40'!$B:$B,'[12]cells down 19042026 9H40'!$B:$B,"")</f>
        <v/>
      </c>
      <c r="BG725" s="9" t="s">
        <v>4052</v>
      </c>
      <c r="BH725" s="9" t="s">
        <v>12</v>
      </c>
    </row>
    <row r="726" spans="1:60" s="9" customFormat="1" x14ac:dyDescent="0.3">
      <c r="A726" s="1" t="s">
        <v>1881</v>
      </c>
      <c r="B726" s="8" t="s">
        <v>1882</v>
      </c>
      <c r="C726" s="3" t="str">
        <f>_xlfn.XLOOKUP(B726,'[1]daily break down'!$D:$D,'[1]daily break down'!$E:$E,"")</f>
        <v>Maroua</v>
      </c>
      <c r="D726" s="1" t="s">
        <v>11</v>
      </c>
      <c r="E726" s="1" t="s">
        <v>12</v>
      </c>
      <c r="F726" s="3" t="s">
        <v>55</v>
      </c>
      <c r="G726" s="1" t="s">
        <v>84</v>
      </c>
      <c r="H726" s="40" t="str">
        <f>_xlfn.XLOOKUP(B726,[2]CALCULATION!$B:$B,[2]CALCULATION!$H:$H,"")</f>
        <v>Huawei</v>
      </c>
      <c r="I726" s="34">
        <v>0.80917750326025228</v>
      </c>
      <c r="J726" s="34">
        <v>0.59282016819192251</v>
      </c>
      <c r="K726" s="34">
        <v>3.83454183824012E-3</v>
      </c>
      <c r="L726" s="34">
        <v>0.40098606581001212</v>
      </c>
      <c r="M726" s="34">
        <v>0</v>
      </c>
      <c r="N726" s="34">
        <v>0</v>
      </c>
      <c r="O726" s="34">
        <v>0.31862367414027781</v>
      </c>
      <c r="P726" s="34">
        <v>0.16948674925021329</v>
      </c>
      <c r="Q726" s="34">
        <v>0.16024817868180222</v>
      </c>
      <c r="R726" s="34">
        <v>0.32067470814677845</v>
      </c>
      <c r="S726" s="35">
        <v>0.83728558668846831</v>
      </c>
      <c r="T726" s="35">
        <v>0.68067576398341478</v>
      </c>
      <c r="U726" s="35">
        <v>0</v>
      </c>
      <c r="V726" s="35">
        <v>0.15445177822864858</v>
      </c>
      <c r="W726" s="35">
        <v>0.68067576398341467</v>
      </c>
      <c r="X726" s="35">
        <v>0.80630605565115165</v>
      </c>
      <c r="Y726" s="35">
        <v>0.8840669971149977</v>
      </c>
      <c r="Z726" s="35">
        <v>0</v>
      </c>
      <c r="AA726" s="35">
        <v>0</v>
      </c>
      <c r="AB726" s="35">
        <v>0</v>
      </c>
      <c r="AC726" s="35">
        <v>0</v>
      </c>
      <c r="AD726" s="35">
        <v>0</v>
      </c>
      <c r="AE726" s="58" t="s">
        <v>5560</v>
      </c>
      <c r="AF726" s="58"/>
      <c r="AG726" s="57" t="str" cm="1">
        <f t="array" ref="AG726">IFERROR(_xlfn.IFS(
AI726="MPR ISSUE","PDH",
AI726="BSS Hardware Issue","BSS",
AI726="Sites strategiques, MLL, Pylone, etc.","ENVTECH",
AI726="AKTIVCO DEFAUT GE &amp; POWER Cabinet","AKTIVCO",
AI726="AKTIVCO Coupure ENEO &amp; Baisse de tension","AKTIVCO GRID ONLY",
AI726="Coupure ENEO &amp; Baisse de tension","IHS GRID ONLY",
AI726="Defaut GE &amp; POWER Cabinet","IHS",
AI726="Sharing","Partners",
AI726="Sites strategiques &amp; DataCenter","SST &amp; DC",
AI726="Exclu","Exclu",
AI726="SAT","SAT",
AI726="SPARE-ISSUE","SPARE-ISSUE",
AI726="Fiber CAmtel","TRANS_FO_CAMTEL",
AI726="Fiber AOF","Fiber AOF",
AI726="Projet OCM (HUAWEI)","TRAVAUX-HUAWEI",
AI726="Projet OCM (NOKIA)","TRAVAUX-NOKIA",
AI726="ACCESS-ISSUE","ACCESS-ISSUE",
AI726="Projet OCM (ZTE, NOKIA, autres projets)","TRAVAUX OCM",
AI726="No root CAuse","No root cause",
AI726="ODU HS","PDH",
AI726="IP &amp; VLAN","PDH",
AI726="Warehouse HUAWEI","SPARE-ISSUE",
AI726="SPARE-HS","SPARE-ISSUE",
AI726="Power Telco","BSS",AI726="no impacts","no impacts"
),"")</f>
        <v>no impacts</v>
      </c>
      <c r="AH726" s="57" t="str" cm="1">
        <f t="array" ref="AH726">IFERROR(_xlfn.IFS(
AI726="MPR ISSUE","TX ISSUE",
AI726="BSS Hardware Issue","RAN ISSUE",
AI726="Sites strategiques, MLL, Pylone, etc.","ENVTECH",
AI726="AKTIVCO DEFAUT GE &amp; POWER Cabinet","POWER ISSUE",
AI726="AKTIVCO Coupure ENEO &amp; Baisse de tension","POWER ISSUE",
AI726="Coupure ENEO &amp; Baisse de tension","POWER ISSUE",
AI726="Defaut GE &amp; POWER Cabinet","POWER ISSUE",
AI726="Sharing","POWER ISSUE",
AI726="Sites strategiques &amp; DataCenter","POWER ISSUE",
AI726="Exclu","Exclu",
AI726="SAT","TX ISSUE",
AI726="SPARE-ISSUE","SPARE-ISSUE",
AI726="Fiber CAmtel","TX ISSUE",
AI726="Fiber AOF","TX ISSUE",
AI726="Projet OCM (HUAWEI)","TRAVAUX-HUAWEI",
AI726="Projet OCM (NOKIA)","TRAVAUX -NOKIA",
AI726="ACCESS-ISSUE","ACCESS-ISSUE",
AI726="Projet OCM (ZTE, NOKIA, autres projets)","TRAVAUX OCM",
AI726="No root CAuse","No root cause",
AI726="ODU HS","TX ISSUE",
AI726="IP &amp; VLAN","TX ISSUE",
AI726="Warehouse HUAWEI","SPARE-ISSUE",
AI726="SPARE-HS","SPARE-ISSUE",
AI726="Power Telco","RAN ISSUE",AI726="no impacts","no impacts"
),"")</f>
        <v>no impacts</v>
      </c>
      <c r="AI726" s="85" t="s">
        <v>5998</v>
      </c>
      <c r="AJ726" s="57" t="str" cm="1">
        <f t="array" ref="AJ726">IFERROR(_xlfn.IFS(
AI726="MPR ISSUE","ACTIVE",
AI726="BSS Hardware Issue","ACTIVE",
AI726="Sites strategiques, MLL, Pylone, etc.","PASSIVE",
AI726="AKTIVCO DEFAUT GE &amp; POWER Cabinet","PASSIVE",
AI726="AKTIVCO Coupure ENEO &amp; Baisse de tension","PASSIVE",
AI726="Coupure ENEO &amp; Baisse de tension","PASSIVE",
AI726="Defaut GE &amp; POWER Cabinet","PASSIVE",
AI726="Sharing","PASSIVE",
AI726="Sites strategiques &amp; DataCenter","PASSIVE",
AI726="Exclu","Exclu",
AI726="SAT","ACTIVE",
AI726="SPARE-ISSUE","SPARE-ISSUE",
AI726="Fiber CAmtel","ACTIVE",
AI726="Fiber AOF","ACTIVE",
AI726="Projet OCM (HUAWEI)","PLANNED WORKS",
AI726="Projet OCM (NOKIA)","PLANNED WORKS",
AI726="ACCESS-ISSUE","ACCESS-ISSUE",
AI726="Projet OCM (ZTE, NOKIA, autres projets)","PLANNED WORKS",
AI726="No root CAuse","No root cause",
AI726="ODU HS","ACTIVE",
AI726="IP &amp; VLAN","ACTIVE",
AI726="Warehouse HUAWEI","SPARE-ISSUE",
AI726="SPARE-HS","SPARE-ISSUE",
AI726="Power Telco","ACTIVE", AI726="no impacts","no impacts"
),"")</f>
        <v>no impacts</v>
      </c>
      <c r="AK726" s="23" t="s">
        <v>5537</v>
      </c>
      <c r="AL726" s="23" t="str">
        <f t="shared" si="22"/>
        <v>EXN_090</v>
      </c>
      <c r="AN726" s="9" t="s">
        <v>5537</v>
      </c>
      <c r="AO726" s="23" t="str">
        <f>_xlfn.XLOOKUP(B726,'INCIDENT-05-03-2026'!E:E,'INCIDENT-05-03-2026'!F:F,"")</f>
        <v/>
      </c>
      <c r="AP726" s="7" t="s">
        <v>5537</v>
      </c>
      <c r="AQ726" s="6"/>
      <c r="AR726" s="7"/>
      <c r="AS726" s="3" t="str">
        <f>_xlfn.XLOOKUP(B726,'[3]tt num | region | site id'!$C:$C,'[3]tt num | region | site id'!$Q:$Q,"")</f>
        <v/>
      </c>
      <c r="AT726" s="24" t="str">
        <f>_xlfn.XLOOKUP(B726,'[4]Cells Huawei 03052026 12h'!$B:$B,'[4]Cells Huawei 03052026 12h'!$T:$T,"")</f>
        <v/>
      </c>
      <c r="AU726" s="24" t="str">
        <f>_xlfn.XLOOKUP(B726,'[5]cells down 02052026 8h50'!$B:$B,'[5]cells down 02052026 8h50'!$R:$R,"")</f>
        <v/>
      </c>
      <c r="AV726" s="24" t="str">
        <f>_xlfn.XLOOKUP(B726,'[5]cells down 02052026 13h50'!$B:$B,'[5]cells down 02052026 13h50'!$R:$R,"")</f>
        <v/>
      </c>
      <c r="AW726" s="24" t="str">
        <f>_xlfn.XLOOKUP(B726,'[5]cells down 02052026 13h50'!$B:$B,'[5]cells down 02052026 13h50'!$R:$R,"")</f>
        <v/>
      </c>
      <c r="AX726" s="24" t="str">
        <f>_xlfn.XLOOKUP(B726,'[6]cell downs 03052026 8h40 '!$B:$B,'[6]cell downs 03052026 8h40 '!$R:$R,"")</f>
        <v/>
      </c>
      <c r="AY726" s="24" t="str">
        <f>_xlfn.XLOOKUP(B726,'[7]ALL SITES DOWN'!$D:$D,'[7]ALL SITES DOWN'!$J:$J,"")</f>
        <v/>
      </c>
      <c r="AZ726" s="24" t="str">
        <f>_xlfn.XLOOKUP(B726,'[8]ALL SITES DOWN'!$D:$D,'[8]ALL SITES DOWN'!$J:$J,"")</f>
        <v/>
      </c>
      <c r="BA726" s="9" t="str">
        <f>_xlfn.XLOOKUP(B726,[9]sheet1!$AC:$AC,[9]sheet1!$AF:$AF,"")</f>
        <v/>
      </c>
      <c r="BB726" s="14" t="s">
        <v>5537</v>
      </c>
      <c r="BC726" s="14" t="s">
        <v>5537</v>
      </c>
      <c r="BD726" s="14" t="str">
        <f>_xlfn.XLOOKUP(B726,'[10]cell downs 18042026 17h'!$B:$B,'[10]cell downs 18042026 17h'!$B:$B,"")</f>
        <v/>
      </c>
      <c r="BE726" s="14" t="str">
        <f>_xlfn.XLOOKUP(B726,'[11]Cells Huawei 19042026 15h'!$B:$B,'[11]Cells Huawei 19042026 15h'!$B:$B,"")</f>
        <v/>
      </c>
      <c r="BF726" s="9" t="str">
        <f>_xlfn.XLOOKUP(B726,'[12]cells down 19042026 9H40'!$B:$B,'[12]cells down 19042026 9H40'!$B:$B,"")</f>
        <v/>
      </c>
      <c r="BG726" s="9" t="s">
        <v>1882</v>
      </c>
      <c r="BH726" s="9" t="s">
        <v>12</v>
      </c>
    </row>
    <row r="727" spans="1:60" s="9" customFormat="1" x14ac:dyDescent="0.3">
      <c r="A727" s="1" t="s">
        <v>1121</v>
      </c>
      <c r="B727" s="8" t="s">
        <v>1122</v>
      </c>
      <c r="C727" s="3" t="str">
        <f>_xlfn.XLOOKUP(B727,'[1]daily break down'!$D:$D,'[1]daily break down'!$E:$E,"")</f>
        <v>Maroua</v>
      </c>
      <c r="D727" s="1" t="s">
        <v>11</v>
      </c>
      <c r="E727" s="1" t="s">
        <v>12</v>
      </c>
      <c r="F727" s="3" t="s">
        <v>55</v>
      </c>
      <c r="G727" s="1" t="s">
        <v>84</v>
      </c>
      <c r="H727" s="41" t="str">
        <f>_xlfn.XLOOKUP(B727,[2]CALCULATION!$B:$B,[2]CALCULATION!$H:$H,"")</f>
        <v>NOKIA</v>
      </c>
      <c r="I727" s="34">
        <v>0</v>
      </c>
      <c r="J727" s="34">
        <v>1.0120809815603458</v>
      </c>
      <c r="K727" s="34">
        <v>0.21697413022933226</v>
      </c>
      <c r="L727" s="34">
        <v>0</v>
      </c>
      <c r="M727" s="34">
        <v>0</v>
      </c>
      <c r="N727" s="34">
        <v>5.4088412574883112E-3</v>
      </c>
      <c r="O727" s="34">
        <v>0.20581716577800915</v>
      </c>
      <c r="P727" s="34">
        <v>1.2208052176986062</v>
      </c>
      <c r="Q727" s="34">
        <v>0.48638450978317849</v>
      </c>
      <c r="R727" s="34">
        <v>0.74344988774519372</v>
      </c>
      <c r="S727" s="35">
        <v>0</v>
      </c>
      <c r="T727" s="35">
        <v>35016.615440326685</v>
      </c>
      <c r="U727" s="35">
        <v>1.6727625801242836</v>
      </c>
      <c r="V727" s="35">
        <v>1.4637670628001243</v>
      </c>
      <c r="W727" s="35">
        <v>2.6485091301332923E-2</v>
      </c>
      <c r="X727" s="35">
        <v>0.80588371245012635</v>
      </c>
      <c r="Y727" s="35">
        <v>0.86793306467325249</v>
      </c>
      <c r="Z727" s="35">
        <v>0</v>
      </c>
      <c r="AA727" s="35">
        <v>0</v>
      </c>
      <c r="AB727" s="35">
        <v>0</v>
      </c>
      <c r="AC727" s="35">
        <v>0</v>
      </c>
      <c r="AD727" s="35">
        <v>0</v>
      </c>
      <c r="AE727" s="58" t="s">
        <v>5560</v>
      </c>
      <c r="AF727" s="58"/>
      <c r="AG727" s="57" t="str" cm="1">
        <f t="array" ref="AG727">IFERROR(_xlfn.IFS(
AI727="MPR ISSUE","PDH",
AI727="BSS Hardware Issue","BSS",
AI727="Sites strategiques, MLL, Pylone, etc.","ENVTECH",
AI727="AKTIVCO DEFAUT GE &amp; POWER Cabinet","AKTIVCO",
AI727="AKTIVCO Coupure ENEO &amp; Baisse de tension","AKTIVCO GRID ONLY",
AI727="Coupure ENEO &amp; Baisse de tension","IHS GRID ONLY",
AI727="Defaut GE &amp; POWER Cabinet","IHS",
AI727="Sharing","Partners",
AI727="Sites strategiques &amp; DataCenter","SST &amp; DC",
AI727="Exclu","Exclu",
AI727="SAT","SAT",
AI727="SPARE-ISSUE","SPARE-ISSUE",
AI727="Fiber CAmtel","TRANS_FO_CAMTEL",
AI727="Fiber AOF","Fiber AOF",
AI727="Projet OCM (HUAWEI)","TRAVAUX-HUAWEI",
AI727="Projet OCM (NOKIA)","TRAVAUX-NOKIA",
AI727="ACCESS-ISSUE","ACCESS-ISSUE",
AI727="Projet OCM (ZTE, NOKIA, autres projets)","TRAVAUX OCM",
AI727="No root CAuse","No root cause",
AI727="ODU HS","PDH",
AI727="IP &amp; VLAN","PDH",
AI727="Warehouse HUAWEI","SPARE-ISSUE",
AI727="SPARE-HS","SPARE-ISSUE",
AI727="Power Telco","BSS",AI727="no impacts","no impacts"
),"")</f>
        <v>no impacts</v>
      </c>
      <c r="AH727" s="57" t="str" cm="1">
        <f t="array" ref="AH727">IFERROR(_xlfn.IFS(
AI727="MPR ISSUE","TX ISSUE",
AI727="BSS Hardware Issue","RAN ISSUE",
AI727="Sites strategiques, MLL, Pylone, etc.","ENVTECH",
AI727="AKTIVCO DEFAUT GE &amp; POWER Cabinet","POWER ISSUE",
AI727="AKTIVCO Coupure ENEO &amp; Baisse de tension","POWER ISSUE",
AI727="Coupure ENEO &amp; Baisse de tension","POWER ISSUE",
AI727="Defaut GE &amp; POWER Cabinet","POWER ISSUE",
AI727="Sharing","POWER ISSUE",
AI727="Sites strategiques &amp; DataCenter","POWER ISSUE",
AI727="Exclu","Exclu",
AI727="SAT","TX ISSUE",
AI727="SPARE-ISSUE","SPARE-ISSUE",
AI727="Fiber CAmtel","TX ISSUE",
AI727="Fiber AOF","TX ISSUE",
AI727="Projet OCM (HUAWEI)","TRAVAUX-HUAWEI",
AI727="Projet OCM (NOKIA)","TRAVAUX -NOKIA",
AI727="ACCESS-ISSUE","ACCESS-ISSUE",
AI727="Projet OCM (ZTE, NOKIA, autres projets)","TRAVAUX OCM",
AI727="No root CAuse","No root cause",
AI727="ODU HS","TX ISSUE",
AI727="IP &amp; VLAN","TX ISSUE",
AI727="Warehouse HUAWEI","SPARE-ISSUE",
AI727="SPARE-HS","SPARE-ISSUE",
AI727="Power Telco","RAN ISSUE",AI727="no impacts","no impacts"
),"")</f>
        <v>no impacts</v>
      </c>
      <c r="AI727" s="85" t="s">
        <v>5998</v>
      </c>
      <c r="AJ727" s="57" t="str" cm="1">
        <f t="array" ref="AJ727">IFERROR(_xlfn.IFS(
AI727="MPR ISSUE","ACTIVE",
AI727="BSS Hardware Issue","ACTIVE",
AI727="Sites strategiques, MLL, Pylone, etc.","PASSIVE",
AI727="AKTIVCO DEFAUT GE &amp; POWER Cabinet","PASSIVE",
AI727="AKTIVCO Coupure ENEO &amp; Baisse de tension","PASSIVE",
AI727="Coupure ENEO &amp; Baisse de tension","PASSIVE",
AI727="Defaut GE &amp; POWER Cabinet","PASSIVE",
AI727="Sharing","PASSIVE",
AI727="Sites strategiques &amp; DataCenter","PASSIVE",
AI727="Exclu","Exclu",
AI727="SAT","ACTIVE",
AI727="SPARE-ISSUE","SPARE-ISSUE",
AI727="Fiber CAmtel","ACTIVE",
AI727="Fiber AOF","ACTIVE",
AI727="Projet OCM (HUAWEI)","PLANNED WORKS",
AI727="Projet OCM (NOKIA)","PLANNED WORKS",
AI727="ACCESS-ISSUE","ACCESS-ISSUE",
AI727="Projet OCM (ZTE, NOKIA, autres projets)","PLANNED WORKS",
AI727="No root CAuse","No root cause",
AI727="ODU HS","ACTIVE",
AI727="IP &amp; VLAN","ACTIVE",
AI727="Warehouse HUAWEI","SPARE-ISSUE",
AI727="SPARE-HS","SPARE-ISSUE",
AI727="Power Telco","ACTIVE", AI727="no impacts","no impacts"
),"")</f>
        <v>no impacts</v>
      </c>
      <c r="AK727" s="23" t="s">
        <v>5537</v>
      </c>
      <c r="AL727" s="23" t="str">
        <f t="shared" si="22"/>
        <v>EXN_156</v>
      </c>
      <c r="AN727" s="9" t="s">
        <v>5537</v>
      </c>
      <c r="AO727" s="23" t="str">
        <f>_xlfn.XLOOKUP(B727,'INCIDENT-05-03-2026'!E:E,'INCIDENT-05-03-2026'!F:F,"")</f>
        <v/>
      </c>
      <c r="AP727" s="7" t="s">
        <v>5537</v>
      </c>
      <c r="AQ727" s="6"/>
      <c r="AR727" s="7"/>
      <c r="AS727" s="3" t="str">
        <f>_xlfn.XLOOKUP(B727,'[3]tt num | region | site id'!$C:$C,'[3]tt num | region | site id'!$Q:$Q,"")</f>
        <v/>
      </c>
      <c r="AT727" s="24" t="str">
        <f>_xlfn.XLOOKUP(B727,'[4]Cells Huawei 03052026 12h'!$B:$B,'[4]Cells Huawei 03052026 12h'!$T:$T,"")</f>
        <v/>
      </c>
      <c r="AU727" s="24" t="str">
        <f>_xlfn.XLOOKUP(B727,'[5]cells down 02052026 8h50'!$B:$B,'[5]cells down 02052026 8h50'!$R:$R,"")</f>
        <v/>
      </c>
      <c r="AV727" s="24" t="str">
        <f>_xlfn.XLOOKUP(B727,'[5]cells down 02052026 13h50'!$B:$B,'[5]cells down 02052026 13h50'!$R:$R,"")</f>
        <v/>
      </c>
      <c r="AW727" s="24" t="str">
        <f>_xlfn.XLOOKUP(B727,'[5]cells down 02052026 13h50'!$B:$B,'[5]cells down 02052026 13h50'!$R:$R,"")</f>
        <v/>
      </c>
      <c r="AX727" s="24" t="str">
        <f>_xlfn.XLOOKUP(B727,'[6]cell downs 03052026 8h40 '!$B:$B,'[6]cell downs 03052026 8h40 '!$R:$R,"")</f>
        <v/>
      </c>
      <c r="AY727" s="24" t="str">
        <f>_xlfn.XLOOKUP(B727,'[7]ALL SITES DOWN'!$D:$D,'[7]ALL SITES DOWN'!$J:$J,"")</f>
        <v/>
      </c>
      <c r="AZ727" s="24" t="str">
        <f>_xlfn.XLOOKUP(B727,'[8]ALL SITES DOWN'!$D:$D,'[8]ALL SITES DOWN'!$J:$J,"")</f>
        <v/>
      </c>
      <c r="BA727" s="9" t="str">
        <f>_xlfn.XLOOKUP(B727,[9]sheet1!$AC:$AC,[9]sheet1!$AF:$AF,"")</f>
        <v/>
      </c>
      <c r="BB727" s="14" t="s">
        <v>5537</v>
      </c>
      <c r="BC727" s="14" t="s">
        <v>5537</v>
      </c>
      <c r="BD727" s="14" t="str">
        <f>_xlfn.XLOOKUP(B727,'[10]cell downs 18042026 17h'!$B:$B,'[10]cell downs 18042026 17h'!$B:$B,"")</f>
        <v/>
      </c>
      <c r="BE727" s="14" t="str">
        <f>_xlfn.XLOOKUP(B727,'[11]Cells Huawei 19042026 15h'!$B:$B,'[11]Cells Huawei 19042026 15h'!$B:$B,"")</f>
        <v/>
      </c>
      <c r="BF727" s="9" t="str">
        <f>_xlfn.XLOOKUP(B727,'[12]cells down 19042026 9H40'!$B:$B,'[12]cells down 19042026 9H40'!$B:$B,"")</f>
        <v/>
      </c>
      <c r="BG727" s="9" t="s">
        <v>1122</v>
      </c>
      <c r="BH727" s="9" t="s">
        <v>12</v>
      </c>
    </row>
    <row r="728" spans="1:60" s="9" customFormat="1" x14ac:dyDescent="0.3">
      <c r="A728" s="1" t="s">
        <v>73</v>
      </c>
      <c r="B728" s="8" t="s">
        <v>74</v>
      </c>
      <c r="C728" s="3" t="str">
        <f>_xlfn.XLOOKUP(B728,'[1]daily break down'!$D:$D,'[1]daily break down'!$E:$E,"")</f>
        <v>NORD-OUEST</v>
      </c>
      <c r="D728" s="1" t="s">
        <v>11</v>
      </c>
      <c r="E728" s="1" t="s">
        <v>12</v>
      </c>
      <c r="F728" s="3" t="s">
        <v>51</v>
      </c>
      <c r="G728" s="1" t="s">
        <v>52</v>
      </c>
      <c r="H728" s="40" t="str">
        <f>_xlfn.XLOOKUP(B728,[2]CALCULATION!$B:$B,[2]CALCULATION!$H:$H,"")</f>
        <v>Huawei</v>
      </c>
      <c r="I728" s="34">
        <v>0</v>
      </c>
      <c r="J728" s="34">
        <v>0.20405113102932659</v>
      </c>
      <c r="K728" s="34">
        <v>0</v>
      </c>
      <c r="L728" s="34">
        <v>0</v>
      </c>
      <c r="M728" s="34">
        <v>0.57683993801953592</v>
      </c>
      <c r="N728" s="34">
        <v>0</v>
      </c>
      <c r="O728" s="34">
        <v>0.55249505611629024</v>
      </c>
      <c r="P728" s="34">
        <v>9.3277459599980569E-3</v>
      </c>
      <c r="Q728" s="34">
        <v>0</v>
      </c>
      <c r="R728" s="34">
        <v>0</v>
      </c>
      <c r="S728" s="35">
        <v>0</v>
      </c>
      <c r="T728" s="35">
        <v>0</v>
      </c>
      <c r="U728" s="35">
        <v>0.65738315170089578</v>
      </c>
      <c r="V728" s="35">
        <v>0</v>
      </c>
      <c r="W728" s="35">
        <v>0</v>
      </c>
      <c r="X728" s="35">
        <v>0</v>
      </c>
      <c r="Y728" s="35">
        <v>0.82934897683722719</v>
      </c>
      <c r="Z728" s="35">
        <v>0.26121255703658047</v>
      </c>
      <c r="AA728" s="35">
        <v>0</v>
      </c>
      <c r="AB728" s="35">
        <v>0</v>
      </c>
      <c r="AC728" s="35">
        <v>0</v>
      </c>
      <c r="AD728" s="35">
        <v>0</v>
      </c>
      <c r="AE728" s="58" t="s">
        <v>5560</v>
      </c>
      <c r="AF728" s="58"/>
      <c r="AG728" s="57" t="str" cm="1">
        <f t="array" ref="AG728">IFERROR(_xlfn.IFS(
AI728="MPR ISSUE","PDH",
AI728="BSS Hardware Issue","BSS",
AI728="Sites strategiques, MLL, Pylone, etc.","ENVTECH",
AI728="AKTIVCO DEFAUT GE &amp; POWER Cabinet","AKTIVCO",
AI728="AKTIVCO Coupure ENEO &amp; Baisse de tension","AKTIVCO GRID ONLY",
AI728="Coupure ENEO &amp; Baisse de tension","IHS GRID ONLY",
AI728="Defaut GE &amp; POWER Cabinet","IHS",
AI728="Sharing","Partners",
AI728="Sites strategiques &amp; DataCenter","SST &amp; DC",
AI728="Exclu","Exclu",
AI728="SAT","SAT",
AI728="SPARE-ISSUE","SPARE-ISSUE",
AI728="Fiber CAmtel","TRANS_FO_CAMTEL",
AI728="Fiber AOF","Fiber AOF",
AI728="Projet OCM (HUAWEI)","TRAVAUX-HUAWEI",
AI728="Projet OCM (NOKIA)","TRAVAUX-NOKIA",
AI728="ACCESS-ISSUE","ACCESS-ISSUE",
AI728="Projet OCM (ZTE, NOKIA, autres projets)","TRAVAUX OCM",
AI728="No root CAuse","No root cause",
AI728="ODU HS","PDH",
AI728="IP &amp; VLAN","PDH",
AI728="Warehouse HUAWEI","SPARE-ISSUE",
AI728="SPARE-HS","SPARE-ISSUE",
AI728="Power Telco","BSS",AI728="no impacts","no impacts"
),"")</f>
        <v>no impacts</v>
      </c>
      <c r="AH728" s="57" t="str" cm="1">
        <f t="array" ref="AH728">IFERROR(_xlfn.IFS(
AI728="MPR ISSUE","TX ISSUE",
AI728="BSS Hardware Issue","RAN ISSUE",
AI728="Sites strategiques, MLL, Pylone, etc.","ENVTECH",
AI728="AKTIVCO DEFAUT GE &amp; POWER Cabinet","POWER ISSUE",
AI728="AKTIVCO Coupure ENEO &amp; Baisse de tension","POWER ISSUE",
AI728="Coupure ENEO &amp; Baisse de tension","POWER ISSUE",
AI728="Defaut GE &amp; POWER Cabinet","POWER ISSUE",
AI728="Sharing","POWER ISSUE",
AI728="Sites strategiques &amp; DataCenter","POWER ISSUE",
AI728="Exclu","Exclu",
AI728="SAT","TX ISSUE",
AI728="SPARE-ISSUE","SPARE-ISSUE",
AI728="Fiber CAmtel","TX ISSUE",
AI728="Fiber AOF","TX ISSUE",
AI728="Projet OCM (HUAWEI)","TRAVAUX-HUAWEI",
AI728="Projet OCM (NOKIA)","TRAVAUX -NOKIA",
AI728="ACCESS-ISSUE","ACCESS-ISSUE",
AI728="Projet OCM (ZTE, NOKIA, autres projets)","TRAVAUX OCM",
AI728="No root CAuse","No root cause",
AI728="ODU HS","TX ISSUE",
AI728="IP &amp; VLAN","TX ISSUE",
AI728="Warehouse HUAWEI","SPARE-ISSUE",
AI728="SPARE-HS","SPARE-ISSUE",
AI728="Power Telco","RAN ISSUE",AI728="no impacts","no impacts"
),"")</f>
        <v>no impacts</v>
      </c>
      <c r="AI728" s="85" t="s">
        <v>5998</v>
      </c>
      <c r="AJ728" s="57" t="str" cm="1">
        <f t="array" ref="AJ728">IFERROR(_xlfn.IFS(
AI728="MPR ISSUE","ACTIVE",
AI728="BSS Hardware Issue","ACTIVE",
AI728="Sites strategiques, MLL, Pylone, etc.","PASSIVE",
AI728="AKTIVCO DEFAUT GE &amp; POWER Cabinet","PASSIVE",
AI728="AKTIVCO Coupure ENEO &amp; Baisse de tension","PASSIVE",
AI728="Coupure ENEO &amp; Baisse de tension","PASSIVE",
AI728="Defaut GE &amp; POWER Cabinet","PASSIVE",
AI728="Sharing","PASSIVE",
AI728="Sites strategiques &amp; DataCenter","PASSIVE",
AI728="Exclu","Exclu",
AI728="SAT","ACTIVE",
AI728="SPARE-ISSUE","SPARE-ISSUE",
AI728="Fiber CAmtel","ACTIVE",
AI728="Fiber AOF","ACTIVE",
AI728="Projet OCM (HUAWEI)","PLANNED WORKS",
AI728="Projet OCM (NOKIA)","PLANNED WORKS",
AI728="ACCESS-ISSUE","ACCESS-ISSUE",
AI728="Projet OCM (ZTE, NOKIA, autres projets)","PLANNED WORKS",
AI728="No root CAuse","No root cause",
AI728="ODU HS","ACTIVE",
AI728="IP &amp; VLAN","ACTIVE",
AI728="Warehouse HUAWEI","SPARE-ISSUE",
AI728="SPARE-HS","SPARE-ISSUE",
AI728="Power Telco","ACTIVE", AI728="no impacts","no impacts"
),"")</f>
        <v>no impacts</v>
      </c>
      <c r="AK728" s="23" t="s">
        <v>5537</v>
      </c>
      <c r="AL728" s="23" t="str">
        <f t="shared" si="22"/>
        <v>NRO_133</v>
      </c>
      <c r="AN728" s="9" t="s">
        <v>5537</v>
      </c>
      <c r="AO728" s="23" t="str">
        <f>_xlfn.XLOOKUP(B728,'INCIDENT-05-03-2026'!E:E,'INCIDENT-05-03-2026'!F:F,"")</f>
        <v/>
      </c>
      <c r="AP728" s="7" t="s">
        <v>5537</v>
      </c>
      <c r="AQ728" s="6"/>
      <c r="AR728" s="7"/>
      <c r="AS728" s="3" t="str">
        <f>_xlfn.XLOOKUP(B728,'[3]tt num | region | site id'!$C:$C,'[3]tt num | region | site id'!$Q:$Q,"")</f>
        <v/>
      </c>
      <c r="AT728" s="24" t="str">
        <f>_xlfn.XLOOKUP(B728,'[4]Cells Huawei 03052026 12h'!$B:$B,'[4]Cells Huawei 03052026 12h'!$T:$T,"")</f>
        <v/>
      </c>
      <c r="AU728" s="24" t="str">
        <f>_xlfn.XLOOKUP(B728,'[5]cells down 02052026 8h50'!$B:$B,'[5]cells down 02052026 8h50'!$R:$R,"")</f>
        <v/>
      </c>
      <c r="AV728" s="24" t="str">
        <f>_xlfn.XLOOKUP(B728,'[5]cells down 02052026 13h50'!$B:$B,'[5]cells down 02052026 13h50'!$R:$R,"")</f>
        <v/>
      </c>
      <c r="AW728" s="24" t="str">
        <f>_xlfn.XLOOKUP(B728,'[5]cells down 02052026 13h50'!$B:$B,'[5]cells down 02052026 13h50'!$R:$R,"")</f>
        <v/>
      </c>
      <c r="AX728" s="24" t="str">
        <f>_xlfn.XLOOKUP(B728,'[6]cell downs 03052026 8h40 '!$B:$B,'[6]cell downs 03052026 8h40 '!$R:$R,"")</f>
        <v/>
      </c>
      <c r="AY728" s="24" t="str">
        <f>_xlfn.XLOOKUP(B728,'[7]ALL SITES DOWN'!$D:$D,'[7]ALL SITES DOWN'!$J:$J,"")</f>
        <v/>
      </c>
      <c r="AZ728" s="24" t="str">
        <f>_xlfn.XLOOKUP(B728,'[8]ALL SITES DOWN'!$D:$D,'[8]ALL SITES DOWN'!$J:$J,"")</f>
        <v/>
      </c>
      <c r="BA728" s="9" t="str">
        <f>_xlfn.XLOOKUP(B728,[9]sheet1!$AC:$AC,[9]sheet1!$AF:$AF,"")</f>
        <v/>
      </c>
      <c r="BB728" s="14" t="s">
        <v>5537</v>
      </c>
      <c r="BC728" s="14" t="s">
        <v>5537</v>
      </c>
      <c r="BD728" s="14" t="str">
        <f>_xlfn.XLOOKUP(B728,'[10]cell downs 18042026 17h'!$B:$B,'[10]cell downs 18042026 17h'!$B:$B,"")</f>
        <v/>
      </c>
      <c r="BE728" s="14" t="str">
        <f>_xlfn.XLOOKUP(B728,'[11]Cells Huawei 19042026 15h'!$B:$B,'[11]Cells Huawei 19042026 15h'!$B:$B,"")</f>
        <v/>
      </c>
      <c r="BF728" s="9" t="str">
        <f>_xlfn.XLOOKUP(B728,'[12]cells down 19042026 9H40'!$B:$B,'[12]cells down 19042026 9H40'!$B:$B,"")</f>
        <v/>
      </c>
      <c r="BG728" s="9" t="s">
        <v>5537</v>
      </c>
      <c r="BH728" s="9" t="s">
        <v>5537</v>
      </c>
    </row>
    <row r="729" spans="1:60" s="9" customFormat="1" x14ac:dyDescent="0.3">
      <c r="A729" s="1" t="s">
        <v>56</v>
      </c>
      <c r="B729" s="8" t="s">
        <v>3207</v>
      </c>
      <c r="C729" s="3" t="str">
        <f>_xlfn.XLOOKUP(B729,'[1]daily break down'!$D:$D,'[1]daily break down'!$E:$E,"")</f>
        <v>EXTREME-NORD</v>
      </c>
      <c r="D729" s="1" t="s">
        <v>21</v>
      </c>
      <c r="E729" s="1" t="s">
        <v>22</v>
      </c>
      <c r="F729" s="3" t="s">
        <v>55</v>
      </c>
      <c r="G729" s="1" t="s">
        <v>56</v>
      </c>
      <c r="H729" s="41" t="str">
        <f>_xlfn.XLOOKUP(B729,[2]CALCULATION!$B:$B,[2]CALCULATION!$H:$H,"")</f>
        <v>NOKIA</v>
      </c>
      <c r="I729" s="34">
        <v>0</v>
      </c>
      <c r="J729" s="34">
        <v>1.2857737472321866</v>
      </c>
      <c r="K729" s="34">
        <v>0.23670939562500687</v>
      </c>
      <c r="L729" s="34">
        <v>0</v>
      </c>
      <c r="M729" s="34">
        <v>0</v>
      </c>
      <c r="N729" s="34">
        <v>1.9619721549688431E-3</v>
      </c>
      <c r="O729" s="34">
        <v>0.19196505319428347</v>
      </c>
      <c r="P729" s="34">
        <v>1.6412769823653586</v>
      </c>
      <c r="Q729" s="34">
        <v>0.47819269716572094</v>
      </c>
      <c r="R729" s="34">
        <v>1.6052499449744453E-3</v>
      </c>
      <c r="S729" s="35">
        <v>0</v>
      </c>
      <c r="T729" s="35">
        <v>187376.40138671303</v>
      </c>
      <c r="U729" s="35">
        <v>2.1728241177459782</v>
      </c>
      <c r="V729" s="35">
        <v>2.0540578713119992</v>
      </c>
      <c r="W729" s="35">
        <v>0</v>
      </c>
      <c r="X729" s="35">
        <v>0.90764101429576038</v>
      </c>
      <c r="Y729" s="35">
        <v>0.82257702061777804</v>
      </c>
      <c r="Z729" s="35">
        <v>0</v>
      </c>
      <c r="AA729" s="35">
        <v>0</v>
      </c>
      <c r="AB729" s="35">
        <v>0</v>
      </c>
      <c r="AC729" s="35">
        <v>0</v>
      </c>
      <c r="AD729" s="35">
        <v>0</v>
      </c>
      <c r="AE729" s="58" t="s">
        <v>5603</v>
      </c>
      <c r="AF729" s="58"/>
      <c r="AG729" s="57" t="str" cm="1">
        <f t="array" ref="AG729">IFERROR(_xlfn.IFS(
AI729="MPR ISSUE","PDH",
AI729="BSS Hardware Issue","BSS",
AI729="Sites strategiques, MLL, Pylone, etc.","ENVTECH",
AI729="AKTIVCO DEFAUT GE &amp; POWER Cabinet","AKTIVCO",
AI729="AKTIVCO Coupure ENEO &amp; Baisse de tension","AKTIVCO GRID ONLY",
AI729="Coupure ENEO &amp; Baisse de tension","IHS GRID ONLY",
AI729="Defaut GE &amp; POWER Cabinet","IHS",
AI729="Sharing","Partners",
AI729="Sites strategiques &amp; DataCenter","SST &amp; DC",
AI729="Exclu","Exclu",
AI729="SAT","SAT",
AI729="SPARE-ISSUE","SPARE-ISSUE",
AI729="Fiber CAmtel","TRANS_FO_CAMTEL",
AI729="Fiber AOF","Fiber AOF",
AI729="Projet OCM (HUAWEI)","TRAVAUX-HUAWEI",
AI729="Projet OCM (NOKIA)","TRAVAUX-NOKIA",
AI729="ACCESS-ISSUE","ACCESS-ISSUE",
AI729="Projet OCM (ZTE, NOKIA, autres projets)","TRAVAUX OCM",
AI729="No root CAuse","No root cause",
AI729="ODU HS","PDH",
AI729="IP &amp; VLAN","PDH",
AI729="Warehouse HUAWEI","SPARE-ISSUE",
AI729="SPARE-HS","SPARE-ISSUE",
AI729="Power Telco","BSS",AI729="no impacts","no impacts"
),"")</f>
        <v>no impacts</v>
      </c>
      <c r="AH729" s="57" t="str" cm="1">
        <f t="array" ref="AH729">IFERROR(_xlfn.IFS(
AI729="MPR ISSUE","TX ISSUE",
AI729="BSS Hardware Issue","RAN ISSUE",
AI729="Sites strategiques, MLL, Pylone, etc.","ENVTECH",
AI729="AKTIVCO DEFAUT GE &amp; POWER Cabinet","POWER ISSUE",
AI729="AKTIVCO Coupure ENEO &amp; Baisse de tension","POWER ISSUE",
AI729="Coupure ENEO &amp; Baisse de tension","POWER ISSUE",
AI729="Defaut GE &amp; POWER Cabinet","POWER ISSUE",
AI729="Sharing","POWER ISSUE",
AI729="Sites strategiques &amp; DataCenter","POWER ISSUE",
AI729="Exclu","Exclu",
AI729="SAT","TX ISSUE",
AI729="SPARE-ISSUE","SPARE-ISSUE",
AI729="Fiber CAmtel","TX ISSUE",
AI729="Fiber AOF","TX ISSUE",
AI729="Projet OCM (HUAWEI)","TRAVAUX-HUAWEI",
AI729="Projet OCM (NOKIA)","TRAVAUX -NOKIA",
AI729="ACCESS-ISSUE","ACCESS-ISSUE",
AI729="Projet OCM (ZTE, NOKIA, autres projets)","TRAVAUX OCM",
AI729="No root CAuse","No root cause",
AI729="ODU HS","TX ISSUE",
AI729="IP &amp; VLAN","TX ISSUE",
AI729="Warehouse HUAWEI","SPARE-ISSUE",
AI729="SPARE-HS","SPARE-ISSUE",
AI729="Power Telco","RAN ISSUE",AI729="no impacts","no impacts"
),"")</f>
        <v>no impacts</v>
      </c>
      <c r="AI729" s="85" t="s">
        <v>5998</v>
      </c>
      <c r="AJ729" s="57" t="str" cm="1">
        <f t="array" ref="AJ729">IFERROR(_xlfn.IFS(
AI729="MPR ISSUE","ACTIVE",
AI729="BSS Hardware Issue","ACTIVE",
AI729="Sites strategiques, MLL, Pylone, etc.","PASSIVE",
AI729="AKTIVCO DEFAUT GE &amp; POWER Cabinet","PASSIVE",
AI729="AKTIVCO Coupure ENEO &amp; Baisse de tension","PASSIVE",
AI729="Coupure ENEO &amp; Baisse de tension","PASSIVE",
AI729="Defaut GE &amp; POWER Cabinet","PASSIVE",
AI729="Sharing","PASSIVE",
AI729="Sites strategiques &amp; DataCenter","PASSIVE",
AI729="Exclu","Exclu",
AI729="SAT","ACTIVE",
AI729="SPARE-ISSUE","SPARE-ISSUE",
AI729="Fiber CAmtel","ACTIVE",
AI729="Fiber AOF","ACTIVE",
AI729="Projet OCM (HUAWEI)","PLANNED WORKS",
AI729="Projet OCM (NOKIA)","PLANNED WORKS",
AI729="ACCESS-ISSUE","ACCESS-ISSUE",
AI729="Projet OCM (ZTE, NOKIA, autres projets)","PLANNED WORKS",
AI729="No root CAuse","No root cause",
AI729="ODU HS","ACTIVE",
AI729="IP &amp; VLAN","ACTIVE",
AI729="Warehouse HUAWEI","SPARE-ISSUE",
AI729="SPARE-HS","SPARE-ISSUE",
AI729="Power Telco","ACTIVE", AI729="no impacts","no impacts"
),"")</f>
        <v>no impacts</v>
      </c>
      <c r="AK729" s="23" t="s">
        <v>5537</v>
      </c>
      <c r="AL729" s="23" t="str">
        <f t="shared" si="22"/>
        <v>EXN_012</v>
      </c>
      <c r="AN729" s="9" t="s">
        <v>5537</v>
      </c>
      <c r="AO729" s="23" t="str">
        <f>_xlfn.XLOOKUP(B729,'INCIDENT-05-03-2026'!E:E,'INCIDENT-05-03-2026'!F:F,"")</f>
        <v/>
      </c>
      <c r="AP729" s="7" t="s">
        <v>5537</v>
      </c>
      <c r="AQ729" s="6"/>
      <c r="AR729" s="7"/>
      <c r="AS729" s="3" t="str">
        <f>_xlfn.XLOOKUP(B729,'[3]tt num | region | site id'!$C:$C,'[3]tt num | region | site id'!$Q:$Q,"")</f>
        <v/>
      </c>
      <c r="AT729" s="24" t="str">
        <f>_xlfn.XLOOKUP(B729,'[4]Cells Huawei 03052026 12h'!$B:$B,'[4]Cells Huawei 03052026 12h'!$T:$T,"")</f>
        <v/>
      </c>
      <c r="AU729" s="24" t="str">
        <f>_xlfn.XLOOKUP(B729,'[5]cells down 02052026 8h50'!$B:$B,'[5]cells down 02052026 8h50'!$R:$R,"")</f>
        <v/>
      </c>
      <c r="AV729" s="24" t="str">
        <f>_xlfn.XLOOKUP(B729,'[5]cells down 02052026 13h50'!$B:$B,'[5]cells down 02052026 13h50'!$R:$R,"")</f>
        <v/>
      </c>
      <c r="AW729" s="24" t="str">
        <f>_xlfn.XLOOKUP(B729,'[5]cells down 02052026 13h50'!$B:$B,'[5]cells down 02052026 13h50'!$R:$R,"")</f>
        <v/>
      </c>
      <c r="AX729" s="24" t="str">
        <f>_xlfn.XLOOKUP(B729,'[6]cell downs 03052026 8h40 '!$B:$B,'[6]cell downs 03052026 8h40 '!$R:$R,"")</f>
        <v/>
      </c>
      <c r="AY729" s="24" t="str">
        <f>_xlfn.XLOOKUP(B729,'[7]ALL SITES DOWN'!$D:$D,'[7]ALL SITES DOWN'!$J:$J,"")</f>
        <v/>
      </c>
      <c r="AZ729" s="24" t="str">
        <f>_xlfn.XLOOKUP(B729,'[8]ALL SITES DOWN'!$D:$D,'[8]ALL SITES DOWN'!$J:$J,"")</f>
        <v/>
      </c>
      <c r="BA729" s="9" t="str">
        <f>_xlfn.XLOOKUP(B729,[9]sheet1!$AC:$AC,[9]sheet1!$AF:$AF,"")</f>
        <v/>
      </c>
      <c r="BB729" s="14" t="s">
        <v>5537</v>
      </c>
      <c r="BC729" s="14" t="s">
        <v>5537</v>
      </c>
      <c r="BD729" s="14" t="str">
        <f>_xlfn.XLOOKUP(B729,'[10]cell downs 18042026 17h'!$B:$B,'[10]cell downs 18042026 17h'!$B:$B,"")</f>
        <v/>
      </c>
      <c r="BE729" s="14" t="str">
        <f>_xlfn.XLOOKUP(B729,'[11]Cells Huawei 19042026 15h'!$B:$B,'[11]Cells Huawei 19042026 15h'!$B:$B,"")</f>
        <v/>
      </c>
      <c r="BF729" s="9" t="str">
        <f>_xlfn.XLOOKUP(B729,'[12]cells down 19042026 9H40'!$B:$B,'[12]cells down 19042026 9H40'!$B:$B,"")</f>
        <v/>
      </c>
      <c r="BG729" s="9" t="s">
        <v>5537</v>
      </c>
      <c r="BH729" s="9" t="s">
        <v>5537</v>
      </c>
    </row>
    <row r="730" spans="1:60" s="9" customFormat="1" x14ac:dyDescent="0.3">
      <c r="A730" s="1" t="s">
        <v>3911</v>
      </c>
      <c r="B730" s="8" t="s">
        <v>3912</v>
      </c>
      <c r="C730" s="3" t="str">
        <f>_xlfn.XLOOKUP(B730,'[1]daily break down'!$D:$D,'[1]daily break down'!$E:$E,"")</f>
        <v>EXTREME-NORD</v>
      </c>
      <c r="D730" s="1" t="s">
        <v>11</v>
      </c>
      <c r="E730" s="1" t="s">
        <v>96</v>
      </c>
      <c r="F730" s="3" t="s">
        <v>55</v>
      </c>
      <c r="G730" s="1" t="s">
        <v>3911</v>
      </c>
      <c r="H730" s="40" t="str">
        <f>_xlfn.XLOOKUP(B730,[2]CALCULATION!$B:$B,[2]CALCULATION!$H:$H,"")</f>
        <v>HUAWEI</v>
      </c>
      <c r="I730" s="34">
        <v>0</v>
      </c>
      <c r="J730" s="34">
        <v>0</v>
      </c>
      <c r="K730" s="34">
        <v>0</v>
      </c>
      <c r="L730" s="34">
        <v>0</v>
      </c>
      <c r="M730" s="34">
        <v>0</v>
      </c>
      <c r="N730" s="34">
        <v>0</v>
      </c>
      <c r="O730" s="34">
        <v>0</v>
      </c>
      <c r="P730" s="34">
        <v>0</v>
      </c>
      <c r="Q730" s="34">
        <v>0</v>
      </c>
      <c r="R730" s="34">
        <v>0</v>
      </c>
      <c r="S730" s="35">
        <v>0</v>
      </c>
      <c r="T730" s="35">
        <v>0</v>
      </c>
      <c r="U730" s="35">
        <v>0</v>
      </c>
      <c r="V730" s="35">
        <v>5.3505234952187716E-3</v>
      </c>
      <c r="W730" s="35">
        <v>0.10035798569198678</v>
      </c>
      <c r="X730" s="35">
        <v>1.35353976366381</v>
      </c>
      <c r="Y730" s="35">
        <v>0.80182945099348502</v>
      </c>
      <c r="Z730" s="35">
        <v>0</v>
      </c>
      <c r="AA730" s="35">
        <v>0</v>
      </c>
      <c r="AB730" s="35">
        <v>0</v>
      </c>
      <c r="AC730" s="35">
        <v>0</v>
      </c>
      <c r="AD730" s="35">
        <v>0</v>
      </c>
      <c r="AE730" s="58" t="s">
        <v>5603</v>
      </c>
      <c r="AF730" s="58"/>
      <c r="AG730" s="57" t="str" cm="1">
        <f t="array" ref="AG730">IFERROR(_xlfn.IFS(
AI730="MPR ISSUE","PDH",
AI730="BSS Hardware Issue","BSS",
AI730="Sites strategiques, MLL, Pylone, etc.","ENVTECH",
AI730="AKTIVCO DEFAUT GE &amp; POWER Cabinet","AKTIVCO",
AI730="AKTIVCO Coupure ENEO &amp; Baisse de tension","AKTIVCO GRID ONLY",
AI730="Coupure ENEO &amp; Baisse de tension","IHS GRID ONLY",
AI730="Defaut GE &amp; POWER Cabinet","IHS",
AI730="Sharing","Partners",
AI730="Sites strategiques &amp; DataCenter","SST &amp; DC",
AI730="Exclu","Exclu",
AI730="SAT","SAT",
AI730="SPARE-ISSUE","SPARE-ISSUE",
AI730="Fiber CAmtel","TRANS_FO_CAMTEL",
AI730="Fiber AOF","Fiber AOF",
AI730="Projet OCM (HUAWEI)","TRAVAUX-HUAWEI",
AI730="Projet OCM (NOKIA)","TRAVAUX-NOKIA",
AI730="ACCESS-ISSUE","ACCESS-ISSUE",
AI730="Projet OCM (ZTE, NOKIA, autres projets)","TRAVAUX OCM",
AI730="No root CAuse","No root cause",
AI730="ODU HS","PDH",
AI730="IP &amp; VLAN","PDH",
AI730="Warehouse HUAWEI","SPARE-ISSUE",
AI730="SPARE-HS","SPARE-ISSUE",
AI730="Power Telco","BSS",AI730="no impacts","no impacts"
),"")</f>
        <v>no impacts</v>
      </c>
      <c r="AH730" s="57" t="str" cm="1">
        <f t="array" ref="AH730">IFERROR(_xlfn.IFS(
AI730="MPR ISSUE","TX ISSUE",
AI730="BSS Hardware Issue","RAN ISSUE",
AI730="Sites strategiques, MLL, Pylone, etc.","ENVTECH",
AI730="AKTIVCO DEFAUT GE &amp; POWER Cabinet","POWER ISSUE",
AI730="AKTIVCO Coupure ENEO &amp; Baisse de tension","POWER ISSUE",
AI730="Coupure ENEO &amp; Baisse de tension","POWER ISSUE",
AI730="Defaut GE &amp; POWER Cabinet","POWER ISSUE",
AI730="Sharing","POWER ISSUE",
AI730="Sites strategiques &amp; DataCenter","POWER ISSUE",
AI730="Exclu","Exclu",
AI730="SAT","TX ISSUE",
AI730="SPARE-ISSUE","SPARE-ISSUE",
AI730="Fiber CAmtel","TX ISSUE",
AI730="Fiber AOF","TX ISSUE",
AI730="Projet OCM (HUAWEI)","TRAVAUX-HUAWEI",
AI730="Projet OCM (NOKIA)","TRAVAUX -NOKIA",
AI730="ACCESS-ISSUE","ACCESS-ISSUE",
AI730="Projet OCM (ZTE, NOKIA, autres projets)","TRAVAUX OCM",
AI730="No root CAuse","No root cause",
AI730="ODU HS","TX ISSUE",
AI730="IP &amp; VLAN","TX ISSUE",
AI730="Warehouse HUAWEI","SPARE-ISSUE",
AI730="SPARE-HS","SPARE-ISSUE",
AI730="Power Telco","RAN ISSUE",AI730="no impacts","no impacts"
),"")</f>
        <v>no impacts</v>
      </c>
      <c r="AI730" s="85" t="s">
        <v>5998</v>
      </c>
      <c r="AJ730" s="57" t="str" cm="1">
        <f t="array" ref="AJ730">IFERROR(_xlfn.IFS(
AI730="MPR ISSUE","ACTIVE",
AI730="BSS Hardware Issue","ACTIVE",
AI730="Sites strategiques, MLL, Pylone, etc.","PASSIVE",
AI730="AKTIVCO DEFAUT GE &amp; POWER Cabinet","PASSIVE",
AI730="AKTIVCO Coupure ENEO &amp; Baisse de tension","PASSIVE",
AI730="Coupure ENEO &amp; Baisse de tension","PASSIVE",
AI730="Defaut GE &amp; POWER Cabinet","PASSIVE",
AI730="Sharing","PASSIVE",
AI730="Sites strategiques &amp; DataCenter","PASSIVE",
AI730="Exclu","Exclu",
AI730="SAT","ACTIVE",
AI730="SPARE-ISSUE","SPARE-ISSUE",
AI730="Fiber CAmtel","ACTIVE",
AI730="Fiber AOF","ACTIVE",
AI730="Projet OCM (HUAWEI)","PLANNED WORKS",
AI730="Projet OCM (NOKIA)","PLANNED WORKS",
AI730="ACCESS-ISSUE","ACCESS-ISSUE",
AI730="Projet OCM (ZTE, NOKIA, autres projets)","PLANNED WORKS",
AI730="No root CAuse","No root cause",
AI730="ODU HS","ACTIVE",
AI730="IP &amp; VLAN","ACTIVE",
AI730="Warehouse HUAWEI","SPARE-ISSUE",
AI730="SPARE-HS","SPARE-ISSUE",
AI730="Power Telco","ACTIVE", AI730="no impacts","no impacts"
),"")</f>
        <v>no impacts</v>
      </c>
      <c r="AK730" s="23" t="s">
        <v>5537</v>
      </c>
      <c r="AL730" s="23" t="str">
        <f t="shared" si="22"/>
        <v>EXN_218</v>
      </c>
      <c r="AN730" s="9" t="s">
        <v>5537</v>
      </c>
      <c r="AO730" s="23" t="str">
        <f>_xlfn.XLOOKUP(B730,'INCIDENT-05-03-2026'!E:E,'INCIDENT-05-03-2026'!F:F,"")</f>
        <v/>
      </c>
      <c r="AP730" s="7" t="s">
        <v>5537</v>
      </c>
      <c r="AQ730" s="6"/>
      <c r="AR730" s="7"/>
      <c r="AS730" s="3" t="str">
        <f>_xlfn.XLOOKUP(B730,'[3]tt num | region | site id'!$C:$C,'[3]tt num | region | site id'!$Q:$Q,"")</f>
        <v/>
      </c>
      <c r="AT730" s="24" t="str">
        <f>_xlfn.XLOOKUP(B730,'[4]Cells Huawei 03052026 12h'!$B:$B,'[4]Cells Huawei 03052026 12h'!$T:$T,"")</f>
        <v/>
      </c>
      <c r="AU730" s="24" t="str">
        <f>_xlfn.XLOOKUP(B730,'[5]cells down 02052026 8h50'!$B:$B,'[5]cells down 02052026 8h50'!$R:$R,"")</f>
        <v/>
      </c>
      <c r="AV730" s="24" t="str">
        <f>_xlfn.XLOOKUP(B730,'[5]cells down 02052026 13h50'!$B:$B,'[5]cells down 02052026 13h50'!$R:$R,"")</f>
        <v/>
      </c>
      <c r="AW730" s="24" t="str">
        <f>_xlfn.XLOOKUP(B730,'[5]cells down 02052026 13h50'!$B:$B,'[5]cells down 02052026 13h50'!$R:$R,"")</f>
        <v/>
      </c>
      <c r="AX730" s="24" t="str">
        <f>_xlfn.XLOOKUP(B730,'[6]cell downs 03052026 8h40 '!$B:$B,'[6]cell downs 03052026 8h40 '!$R:$R,"")</f>
        <v/>
      </c>
      <c r="AY730" s="24" t="str">
        <f>_xlfn.XLOOKUP(B730,'[7]ALL SITES DOWN'!$D:$D,'[7]ALL SITES DOWN'!$J:$J,"")</f>
        <v/>
      </c>
      <c r="AZ730" s="24" t="str">
        <f>_xlfn.XLOOKUP(B730,'[8]ALL SITES DOWN'!$D:$D,'[8]ALL SITES DOWN'!$J:$J,"")</f>
        <v/>
      </c>
      <c r="BA730" s="9" t="str">
        <f>_xlfn.XLOOKUP(B730,[9]sheet1!$AC:$AC,[9]sheet1!$AF:$AF,"")</f>
        <v/>
      </c>
      <c r="BB730" s="14" t="s">
        <v>5537</v>
      </c>
      <c r="BC730" s="14" t="s">
        <v>5537</v>
      </c>
      <c r="BD730" s="14" t="str">
        <f>_xlfn.XLOOKUP(B730,'[10]cell downs 18042026 17h'!$B:$B,'[10]cell downs 18042026 17h'!$B:$B,"")</f>
        <v/>
      </c>
      <c r="BE730" s="14" t="str">
        <f>_xlfn.XLOOKUP(B730,'[11]Cells Huawei 19042026 15h'!$B:$B,'[11]Cells Huawei 19042026 15h'!$B:$B,"")</f>
        <v/>
      </c>
      <c r="BF730" s="9" t="str">
        <f>_xlfn.XLOOKUP(B730,'[12]cells down 19042026 9H40'!$B:$B,'[12]cells down 19042026 9H40'!$B:$B,"")</f>
        <v/>
      </c>
      <c r="BG730" s="9" t="s">
        <v>3912</v>
      </c>
      <c r="BH730" s="9" t="s">
        <v>5537</v>
      </c>
    </row>
    <row r="731" spans="1:60" s="9" customFormat="1" x14ac:dyDescent="0.3">
      <c r="A731" s="1" t="s">
        <v>3426</v>
      </c>
      <c r="B731" s="8" t="s">
        <v>3427</v>
      </c>
      <c r="C731" s="3" t="str">
        <f>_xlfn.XLOOKUP(B731,'[1]daily break down'!$D:$D,'[1]daily break down'!$E:$E,"")</f>
        <v>EXTREME-NORD</v>
      </c>
      <c r="D731" s="1" t="s">
        <v>11</v>
      </c>
      <c r="E731" s="1" t="s">
        <v>96</v>
      </c>
      <c r="F731" s="3" t="s">
        <v>55</v>
      </c>
      <c r="G731" s="1" t="s">
        <v>3353</v>
      </c>
      <c r="H731" s="40" t="str">
        <f>_xlfn.XLOOKUP(B731,[2]CALCULATION!$B:$B,[2]CALCULATION!$H:$H,"")</f>
        <v>HUAWEI</v>
      </c>
      <c r="I731" s="34">
        <v>0</v>
      </c>
      <c r="J731" s="34">
        <v>0</v>
      </c>
      <c r="K731" s="34">
        <v>0</v>
      </c>
      <c r="L731" s="34">
        <v>0</v>
      </c>
      <c r="M731" s="34">
        <v>0</v>
      </c>
      <c r="N731" s="34">
        <v>0</v>
      </c>
      <c r="O731" s="34">
        <v>0</v>
      </c>
      <c r="P731" s="34">
        <v>0</v>
      </c>
      <c r="Q731" s="34">
        <v>0</v>
      </c>
      <c r="R731" s="34">
        <v>0</v>
      </c>
      <c r="S731" s="35">
        <v>0</v>
      </c>
      <c r="T731" s="35">
        <v>0</v>
      </c>
      <c r="U731" s="35">
        <v>0</v>
      </c>
      <c r="V731" s="35">
        <v>4.4587695793489755E-3</v>
      </c>
      <c r="W731" s="35">
        <v>9.7896744884186135E-2</v>
      </c>
      <c r="X731" s="35">
        <v>1.3535754338204451</v>
      </c>
      <c r="Y731" s="35">
        <v>0.80115171801742413</v>
      </c>
      <c r="Z731" s="35">
        <v>0</v>
      </c>
      <c r="AA731" s="35">
        <v>0</v>
      </c>
      <c r="AB731" s="35">
        <v>0</v>
      </c>
      <c r="AC731" s="35">
        <v>0</v>
      </c>
      <c r="AD731" s="35">
        <v>0</v>
      </c>
      <c r="AE731" s="58" t="s">
        <v>5603</v>
      </c>
      <c r="AF731" s="58"/>
      <c r="AG731" s="57" t="str" cm="1">
        <f t="array" ref="AG731">IFERROR(_xlfn.IFS(
AI731="MPR ISSUE","PDH",
AI731="BSS Hardware Issue","BSS",
AI731="Sites strategiques, MLL, Pylone, etc.","ENVTECH",
AI731="AKTIVCO DEFAUT GE &amp; POWER Cabinet","AKTIVCO",
AI731="AKTIVCO Coupure ENEO &amp; Baisse de tension","AKTIVCO GRID ONLY",
AI731="Coupure ENEO &amp; Baisse de tension","IHS GRID ONLY",
AI731="Defaut GE &amp; POWER Cabinet","IHS",
AI731="Sharing","Partners",
AI731="Sites strategiques &amp; DataCenter","SST &amp; DC",
AI731="Exclu","Exclu",
AI731="SAT","SAT",
AI731="SPARE-ISSUE","SPARE-ISSUE",
AI731="Fiber CAmtel","TRANS_FO_CAMTEL",
AI731="Fiber AOF","Fiber AOF",
AI731="Projet OCM (HUAWEI)","TRAVAUX-HUAWEI",
AI731="Projet OCM (NOKIA)","TRAVAUX-NOKIA",
AI731="ACCESS-ISSUE","ACCESS-ISSUE",
AI731="Projet OCM (ZTE, NOKIA, autres projets)","TRAVAUX OCM",
AI731="No root CAuse","No root cause",
AI731="ODU HS","PDH",
AI731="IP &amp; VLAN","PDH",
AI731="Warehouse HUAWEI","SPARE-ISSUE",
AI731="SPARE-HS","SPARE-ISSUE",
AI731="Power Telco","BSS",AI731="no impacts","no impacts"
),"")</f>
        <v>no impacts</v>
      </c>
      <c r="AH731" s="57" t="str" cm="1">
        <f t="array" ref="AH731">IFERROR(_xlfn.IFS(
AI731="MPR ISSUE","TX ISSUE",
AI731="BSS Hardware Issue","RAN ISSUE",
AI731="Sites strategiques, MLL, Pylone, etc.","ENVTECH",
AI731="AKTIVCO DEFAUT GE &amp; POWER Cabinet","POWER ISSUE",
AI731="AKTIVCO Coupure ENEO &amp; Baisse de tension","POWER ISSUE",
AI731="Coupure ENEO &amp; Baisse de tension","POWER ISSUE",
AI731="Defaut GE &amp; POWER Cabinet","POWER ISSUE",
AI731="Sharing","POWER ISSUE",
AI731="Sites strategiques &amp; DataCenter","POWER ISSUE",
AI731="Exclu","Exclu",
AI731="SAT","TX ISSUE",
AI731="SPARE-ISSUE","SPARE-ISSUE",
AI731="Fiber CAmtel","TX ISSUE",
AI731="Fiber AOF","TX ISSUE",
AI731="Projet OCM (HUAWEI)","TRAVAUX-HUAWEI",
AI731="Projet OCM (NOKIA)","TRAVAUX -NOKIA",
AI731="ACCESS-ISSUE","ACCESS-ISSUE",
AI731="Projet OCM (ZTE, NOKIA, autres projets)","TRAVAUX OCM",
AI731="No root CAuse","No root cause",
AI731="ODU HS","TX ISSUE",
AI731="IP &amp; VLAN","TX ISSUE",
AI731="Warehouse HUAWEI","SPARE-ISSUE",
AI731="SPARE-HS","SPARE-ISSUE",
AI731="Power Telco","RAN ISSUE",AI731="no impacts","no impacts"
),"")</f>
        <v>no impacts</v>
      </c>
      <c r="AI731" s="85" t="s">
        <v>5998</v>
      </c>
      <c r="AJ731" s="57" t="str" cm="1">
        <f t="array" ref="AJ731">IFERROR(_xlfn.IFS(
AI731="MPR ISSUE","ACTIVE",
AI731="BSS Hardware Issue","ACTIVE",
AI731="Sites strategiques, MLL, Pylone, etc.","PASSIVE",
AI731="AKTIVCO DEFAUT GE &amp; POWER Cabinet","PASSIVE",
AI731="AKTIVCO Coupure ENEO &amp; Baisse de tension","PASSIVE",
AI731="Coupure ENEO &amp; Baisse de tension","PASSIVE",
AI731="Defaut GE &amp; POWER Cabinet","PASSIVE",
AI731="Sharing","PASSIVE",
AI731="Sites strategiques &amp; DataCenter","PASSIVE",
AI731="Exclu","Exclu",
AI731="SAT","ACTIVE",
AI731="SPARE-ISSUE","SPARE-ISSUE",
AI731="Fiber CAmtel","ACTIVE",
AI731="Fiber AOF","ACTIVE",
AI731="Projet OCM (HUAWEI)","PLANNED WORKS",
AI731="Projet OCM (NOKIA)","PLANNED WORKS",
AI731="ACCESS-ISSUE","ACCESS-ISSUE",
AI731="Projet OCM (ZTE, NOKIA, autres projets)","PLANNED WORKS",
AI731="No root CAuse","No root cause",
AI731="ODU HS","ACTIVE",
AI731="IP &amp; VLAN","ACTIVE",
AI731="Warehouse HUAWEI","SPARE-ISSUE",
AI731="SPARE-HS","SPARE-ISSUE",
AI731="Power Telco","ACTIVE", AI731="no impacts","no impacts"
),"")</f>
        <v>no impacts</v>
      </c>
      <c r="AK731" s="23" t="s">
        <v>5537</v>
      </c>
      <c r="AL731" s="23" t="str">
        <f t="shared" si="22"/>
        <v>EXN_210</v>
      </c>
      <c r="AN731" s="9" t="s">
        <v>5537</v>
      </c>
      <c r="AO731" s="23" t="str">
        <f>_xlfn.XLOOKUP(B731,'INCIDENT-05-03-2026'!E:E,'INCIDENT-05-03-2026'!F:F,"")</f>
        <v/>
      </c>
      <c r="AP731" s="7" t="s">
        <v>5537</v>
      </c>
      <c r="AQ731" s="6"/>
      <c r="AR731" s="7"/>
      <c r="AS731" s="3" t="str">
        <f>_xlfn.XLOOKUP(B731,'[3]tt num | region | site id'!$C:$C,'[3]tt num | region | site id'!$Q:$Q,"")</f>
        <v/>
      </c>
      <c r="AT731" s="24" t="str">
        <f>_xlfn.XLOOKUP(B731,'[4]Cells Huawei 03052026 12h'!$B:$B,'[4]Cells Huawei 03052026 12h'!$T:$T,"")</f>
        <v/>
      </c>
      <c r="AU731" s="24" t="str">
        <f>_xlfn.XLOOKUP(B731,'[5]cells down 02052026 8h50'!$B:$B,'[5]cells down 02052026 8h50'!$R:$R,"")</f>
        <v/>
      </c>
      <c r="AV731" s="24" t="str">
        <f>_xlfn.XLOOKUP(B731,'[5]cells down 02052026 13h50'!$B:$B,'[5]cells down 02052026 13h50'!$R:$R,"")</f>
        <v/>
      </c>
      <c r="AW731" s="24" t="str">
        <f>_xlfn.XLOOKUP(B731,'[5]cells down 02052026 13h50'!$B:$B,'[5]cells down 02052026 13h50'!$R:$R,"")</f>
        <v/>
      </c>
      <c r="AX731" s="24" t="str">
        <f>_xlfn.XLOOKUP(B731,'[6]cell downs 03052026 8h40 '!$B:$B,'[6]cell downs 03052026 8h40 '!$R:$R,"")</f>
        <v/>
      </c>
      <c r="AY731" s="24" t="str">
        <f>_xlfn.XLOOKUP(B731,'[7]ALL SITES DOWN'!$D:$D,'[7]ALL SITES DOWN'!$J:$J,"")</f>
        <v/>
      </c>
      <c r="AZ731" s="24" t="str">
        <f>_xlfn.XLOOKUP(B731,'[8]ALL SITES DOWN'!$D:$D,'[8]ALL SITES DOWN'!$J:$J,"")</f>
        <v/>
      </c>
      <c r="BA731" s="9" t="str">
        <f>_xlfn.XLOOKUP(B731,[9]sheet1!$AC:$AC,[9]sheet1!$AF:$AF,"")</f>
        <v/>
      </c>
      <c r="BB731" s="14" t="s">
        <v>5537</v>
      </c>
      <c r="BC731" s="14" t="s">
        <v>5537</v>
      </c>
      <c r="BD731" s="14" t="str">
        <f>_xlfn.XLOOKUP(B731,'[10]cell downs 18042026 17h'!$B:$B,'[10]cell downs 18042026 17h'!$B:$B,"")</f>
        <v/>
      </c>
      <c r="BE731" s="14" t="str">
        <f>_xlfn.XLOOKUP(B731,'[11]Cells Huawei 19042026 15h'!$B:$B,'[11]Cells Huawei 19042026 15h'!$B:$B,"")</f>
        <v/>
      </c>
      <c r="BF731" s="9" t="str">
        <f>_xlfn.XLOOKUP(B731,'[12]cells down 19042026 9H40'!$B:$B,'[12]cells down 19042026 9H40'!$B:$B,"")</f>
        <v/>
      </c>
      <c r="BG731" s="9" t="s">
        <v>3427</v>
      </c>
      <c r="BH731" s="9" t="s">
        <v>12</v>
      </c>
    </row>
    <row r="732" spans="1:60" s="9" customFormat="1" x14ac:dyDescent="0.3">
      <c r="A732" s="1" t="s">
        <v>1408</v>
      </c>
      <c r="B732" s="8" t="s">
        <v>1409</v>
      </c>
      <c r="C732" s="3" t="str">
        <f>_xlfn.XLOOKUP(B732,'[1]daily break down'!$D:$D,'[1]daily break down'!$E:$E,"")</f>
        <v>OUEST</v>
      </c>
      <c r="D732" s="1" t="s">
        <v>11</v>
      </c>
      <c r="E732" s="1" t="s">
        <v>66</v>
      </c>
      <c r="F732" s="3" t="s">
        <v>102</v>
      </c>
      <c r="G732" s="1" t="s">
        <v>1410</v>
      </c>
      <c r="H732" s="41" t="str">
        <f>_xlfn.XLOOKUP(B732,[2]CALCULATION!$B:$B,[2]CALCULATION!$H:$H,"")</f>
        <v>NOKIA</v>
      </c>
      <c r="I732" s="34">
        <v>0</v>
      </c>
      <c r="J732" s="34">
        <v>0</v>
      </c>
      <c r="K732" s="34">
        <v>0</v>
      </c>
      <c r="L732" s="34">
        <v>3.8461228616970621E-2</v>
      </c>
      <c r="M732" s="34">
        <v>0</v>
      </c>
      <c r="N732" s="34">
        <v>0</v>
      </c>
      <c r="O732" s="34">
        <v>3.5832797610069225</v>
      </c>
      <c r="P732" s="34">
        <v>5.5918571642521107</v>
      </c>
      <c r="Q732" s="34">
        <v>3.6832215752604887</v>
      </c>
      <c r="R732" s="34">
        <v>7.1348571206081551E-4</v>
      </c>
      <c r="S732" s="35">
        <v>0</v>
      </c>
      <c r="T732" s="35">
        <v>191826.6221434625</v>
      </c>
      <c r="U732" s="35">
        <v>0</v>
      </c>
      <c r="V732" s="35">
        <v>0</v>
      </c>
      <c r="W732" s="35">
        <v>0</v>
      </c>
      <c r="X732" s="35">
        <v>0.30663975446342745</v>
      </c>
      <c r="Y732" s="35">
        <v>0.79924201864277544</v>
      </c>
      <c r="Z732" s="35">
        <v>0</v>
      </c>
      <c r="AA732" s="35">
        <v>0</v>
      </c>
      <c r="AB732" s="35">
        <v>0</v>
      </c>
      <c r="AC732" s="35">
        <v>0</v>
      </c>
      <c r="AD732" s="35">
        <v>0</v>
      </c>
      <c r="AE732" s="58" t="s">
        <v>5560</v>
      </c>
      <c r="AF732" s="58"/>
      <c r="AG732" s="57" t="str" cm="1">
        <f t="array" ref="AG732">IFERROR(_xlfn.IFS(
AI732="MPR ISSUE","PDH",
AI732="BSS Hardware Issue","BSS",
AI732="Sites strategiques, MLL, Pylone, etc.","ENVTECH",
AI732="AKTIVCO DEFAUT GE &amp; POWER Cabinet","AKTIVCO",
AI732="AKTIVCO Coupure ENEO &amp; Baisse de tension","AKTIVCO GRID ONLY",
AI732="Coupure ENEO &amp; Baisse de tension","IHS GRID ONLY",
AI732="Defaut GE &amp; POWER Cabinet","IHS",
AI732="Sharing","Partners",
AI732="Sites strategiques &amp; DataCenter","SST &amp; DC",
AI732="Exclu","Exclu",
AI732="SAT","SAT",
AI732="SPARE-ISSUE","SPARE-ISSUE",
AI732="Fiber CAmtel","TRANS_FO_CAMTEL",
AI732="Fiber AOF","Fiber AOF",
AI732="Projet OCM (HUAWEI)","TRAVAUX-HUAWEI",
AI732="Projet OCM (NOKIA)","TRAVAUX-NOKIA",
AI732="ACCESS-ISSUE","ACCESS-ISSUE",
AI732="Projet OCM (ZTE, NOKIA, autres projets)","TRAVAUX OCM",
AI732="No root CAuse","No root cause",
AI732="ODU HS","PDH",
AI732="IP &amp; VLAN","PDH",
AI732="Warehouse HUAWEI","SPARE-ISSUE",
AI732="SPARE-HS","SPARE-ISSUE",
AI732="Power Telco","BSS",AI732="no impacts","no impacts"
),"")</f>
        <v>no impacts</v>
      </c>
      <c r="AH732" s="57" t="str" cm="1">
        <f t="array" ref="AH732">IFERROR(_xlfn.IFS(
AI732="MPR ISSUE","TX ISSUE",
AI732="BSS Hardware Issue","RAN ISSUE",
AI732="Sites strategiques, MLL, Pylone, etc.","ENVTECH",
AI732="AKTIVCO DEFAUT GE &amp; POWER Cabinet","POWER ISSUE",
AI732="AKTIVCO Coupure ENEO &amp; Baisse de tension","POWER ISSUE",
AI732="Coupure ENEO &amp; Baisse de tension","POWER ISSUE",
AI732="Defaut GE &amp; POWER Cabinet","POWER ISSUE",
AI732="Sharing","POWER ISSUE",
AI732="Sites strategiques &amp; DataCenter","POWER ISSUE",
AI732="Exclu","Exclu",
AI732="SAT","TX ISSUE",
AI732="SPARE-ISSUE","SPARE-ISSUE",
AI732="Fiber CAmtel","TX ISSUE",
AI732="Fiber AOF","TX ISSUE",
AI732="Projet OCM (HUAWEI)","TRAVAUX-HUAWEI",
AI732="Projet OCM (NOKIA)","TRAVAUX -NOKIA",
AI732="ACCESS-ISSUE","ACCESS-ISSUE",
AI732="Projet OCM (ZTE, NOKIA, autres projets)","TRAVAUX OCM",
AI732="No root CAuse","No root cause",
AI732="ODU HS","TX ISSUE",
AI732="IP &amp; VLAN","TX ISSUE",
AI732="Warehouse HUAWEI","SPARE-ISSUE",
AI732="SPARE-HS","SPARE-ISSUE",
AI732="Power Telco","RAN ISSUE",AI732="no impacts","no impacts"
),"")</f>
        <v>no impacts</v>
      </c>
      <c r="AI732" s="85" t="s">
        <v>5998</v>
      </c>
      <c r="AJ732" s="57" t="str" cm="1">
        <f t="array" ref="AJ732">IFERROR(_xlfn.IFS(
AI732="MPR ISSUE","ACTIVE",
AI732="BSS Hardware Issue","ACTIVE",
AI732="Sites strategiques, MLL, Pylone, etc.","PASSIVE",
AI732="AKTIVCO DEFAUT GE &amp; POWER Cabinet","PASSIVE",
AI732="AKTIVCO Coupure ENEO &amp; Baisse de tension","PASSIVE",
AI732="Coupure ENEO &amp; Baisse de tension","PASSIVE",
AI732="Defaut GE &amp; POWER Cabinet","PASSIVE",
AI732="Sharing","PASSIVE",
AI732="Sites strategiques &amp; DataCenter","PASSIVE",
AI732="Exclu","Exclu",
AI732="SAT","ACTIVE",
AI732="SPARE-ISSUE","SPARE-ISSUE",
AI732="Fiber CAmtel","ACTIVE",
AI732="Fiber AOF","ACTIVE",
AI732="Projet OCM (HUAWEI)","PLANNED WORKS",
AI732="Projet OCM (NOKIA)","PLANNED WORKS",
AI732="ACCESS-ISSUE","ACCESS-ISSUE",
AI732="Projet OCM (ZTE, NOKIA, autres projets)","PLANNED WORKS",
AI732="No root CAuse","No root cause",
AI732="ODU HS","ACTIVE",
AI732="IP &amp; VLAN","ACTIVE",
AI732="Warehouse HUAWEI","SPARE-ISSUE",
AI732="SPARE-HS","SPARE-ISSUE",
AI732="Power Telco","ACTIVE", AI732="no impacts","no impacts"
),"")</f>
        <v>no impacts</v>
      </c>
      <c r="AK732" s="23" t="s">
        <v>5537</v>
      </c>
      <c r="AL732" s="23" t="str">
        <f t="shared" si="22"/>
        <v>OST_115</v>
      </c>
      <c r="AN732" s="9" t="s">
        <v>5537</v>
      </c>
      <c r="AO732" s="23" t="str">
        <f>_xlfn.XLOOKUP(B732,'INCIDENT-05-03-2026'!E:E,'INCIDENT-05-03-2026'!F:F,"")</f>
        <v/>
      </c>
      <c r="AP732" s="7" t="s">
        <v>5537</v>
      </c>
      <c r="AQ732" s="6"/>
      <c r="AR732" s="7"/>
      <c r="AS732" s="3" t="str">
        <f>_xlfn.XLOOKUP(B732,'[3]tt num | region | site id'!$C:$C,'[3]tt num | region | site id'!$Q:$Q,"")</f>
        <v/>
      </c>
      <c r="AT732" s="24" t="str">
        <f>_xlfn.XLOOKUP(B732,'[4]Cells Huawei 03052026 12h'!$B:$B,'[4]Cells Huawei 03052026 12h'!$T:$T,"")</f>
        <v/>
      </c>
      <c r="AU732" s="24" t="str">
        <f>_xlfn.XLOOKUP(B732,'[5]cells down 02052026 8h50'!$B:$B,'[5]cells down 02052026 8h50'!$R:$R,"")</f>
        <v/>
      </c>
      <c r="AV732" s="24" t="str">
        <f>_xlfn.XLOOKUP(B732,'[5]cells down 02052026 13h50'!$B:$B,'[5]cells down 02052026 13h50'!$R:$R,"")</f>
        <v/>
      </c>
      <c r="AW732" s="24" t="str">
        <f>_xlfn.XLOOKUP(B732,'[5]cells down 02052026 13h50'!$B:$B,'[5]cells down 02052026 13h50'!$R:$R,"")</f>
        <v/>
      </c>
      <c r="AX732" s="24" t="str">
        <f>_xlfn.XLOOKUP(B732,'[6]cell downs 03052026 8h40 '!$B:$B,'[6]cell downs 03052026 8h40 '!$R:$R,"")</f>
        <v/>
      </c>
      <c r="AY732" s="24" t="str">
        <f>_xlfn.XLOOKUP(B732,'[7]ALL SITES DOWN'!$D:$D,'[7]ALL SITES DOWN'!$J:$J,"")</f>
        <v/>
      </c>
      <c r="AZ732" s="24" t="str">
        <f>_xlfn.XLOOKUP(B732,'[8]ALL SITES DOWN'!$D:$D,'[8]ALL SITES DOWN'!$J:$J,"")</f>
        <v/>
      </c>
      <c r="BA732" s="9" t="str">
        <f>_xlfn.XLOOKUP(B732,[9]sheet1!$AC:$AC,[9]sheet1!$AF:$AF,"")</f>
        <v/>
      </c>
      <c r="BB732" s="14" t="s">
        <v>5537</v>
      </c>
      <c r="BC732" s="14" t="s">
        <v>5537</v>
      </c>
      <c r="BD732" s="14" t="str">
        <f>_xlfn.XLOOKUP(B732,'[10]cell downs 18042026 17h'!$B:$B,'[10]cell downs 18042026 17h'!$B:$B,"")</f>
        <v/>
      </c>
      <c r="BE732" s="14" t="str">
        <f>_xlfn.XLOOKUP(B732,'[11]Cells Huawei 19042026 15h'!$B:$B,'[11]Cells Huawei 19042026 15h'!$B:$B,"")</f>
        <v/>
      </c>
      <c r="BF732" s="9" t="str">
        <f>_xlfn.XLOOKUP(B732,'[12]cells down 19042026 9H40'!$B:$B,'[12]cells down 19042026 9H40'!$B:$B,"")</f>
        <v/>
      </c>
      <c r="BG732" s="9" t="s">
        <v>1409</v>
      </c>
      <c r="BH732" s="9" t="s">
        <v>5537</v>
      </c>
    </row>
    <row r="733" spans="1:60" s="9" customFormat="1" x14ac:dyDescent="0.3">
      <c r="A733" s="1" t="s">
        <v>1762</v>
      </c>
      <c r="B733" s="8" t="s">
        <v>1763</v>
      </c>
      <c r="C733" s="3" t="str">
        <f>_xlfn.XLOOKUP(B733,'[1]daily break down'!$D:$D,'[1]daily break down'!$E:$E,"")</f>
        <v>ADAMAOUA</v>
      </c>
      <c r="D733" s="1" t="s">
        <v>11</v>
      </c>
      <c r="E733" s="1" t="s">
        <v>66</v>
      </c>
      <c r="F733" s="3" t="s">
        <v>90</v>
      </c>
      <c r="G733" s="1" t="s">
        <v>1764</v>
      </c>
      <c r="H733" s="41" t="str">
        <f>_xlfn.XLOOKUP(B733,[2]CALCULATION!$B:$B,[2]CALCULATION!$H:$H,"")</f>
        <v>NOKIA</v>
      </c>
      <c r="I733" s="34">
        <v>2.140581026737913E-3</v>
      </c>
      <c r="J733" s="34">
        <v>0</v>
      </c>
      <c r="K733" s="34">
        <v>0</v>
      </c>
      <c r="L733" s="34">
        <v>0</v>
      </c>
      <c r="M733" s="34">
        <v>0</v>
      </c>
      <c r="N733" s="34">
        <v>0</v>
      </c>
      <c r="O733" s="34">
        <v>4.2520841359271908E-2</v>
      </c>
      <c r="P733" s="34">
        <v>0.15637465449112825</v>
      </c>
      <c r="Q733" s="34">
        <v>0.4906753068881366</v>
      </c>
      <c r="R733" s="34">
        <v>4.4592857003779572E-4</v>
      </c>
      <c r="S733" s="35">
        <v>0</v>
      </c>
      <c r="T733" s="35">
        <v>287739.9332151938</v>
      </c>
      <c r="U733" s="35">
        <v>0</v>
      </c>
      <c r="V733" s="35">
        <v>0</v>
      </c>
      <c r="W733" s="35">
        <v>0</v>
      </c>
      <c r="X733" s="35">
        <v>1.3378631417112596E-3</v>
      </c>
      <c r="Y733" s="35">
        <v>0.78390370147918442</v>
      </c>
      <c r="Z733" s="35">
        <v>0</v>
      </c>
      <c r="AA733" s="35">
        <v>0</v>
      </c>
      <c r="AB733" s="35">
        <v>0</v>
      </c>
      <c r="AC733" s="35">
        <v>0</v>
      </c>
      <c r="AD733" s="35">
        <v>0</v>
      </c>
      <c r="AE733" s="58" t="s">
        <v>5560</v>
      </c>
      <c r="AF733" s="58"/>
      <c r="AG733" s="57" t="str" cm="1">
        <f t="array" ref="AG733">IFERROR(_xlfn.IFS(
AI733="MPR ISSUE","PDH",
AI733="BSS Hardware Issue","BSS",
AI733="Sites strategiques, MLL, Pylone, etc.","ENVTECH",
AI733="AKTIVCO DEFAUT GE &amp; POWER Cabinet","AKTIVCO",
AI733="AKTIVCO Coupure ENEO &amp; Baisse de tension","AKTIVCO GRID ONLY",
AI733="Coupure ENEO &amp; Baisse de tension","IHS GRID ONLY",
AI733="Defaut GE &amp; POWER Cabinet","IHS",
AI733="Sharing","Partners",
AI733="Sites strategiques &amp; DataCenter","SST &amp; DC",
AI733="Exclu","Exclu",
AI733="SAT","SAT",
AI733="SPARE-ISSUE","SPARE-ISSUE",
AI733="Fiber CAmtel","TRANS_FO_CAMTEL",
AI733="Fiber AOF","Fiber AOF",
AI733="Projet OCM (HUAWEI)","TRAVAUX-HUAWEI",
AI733="Projet OCM (NOKIA)","TRAVAUX-NOKIA",
AI733="ACCESS-ISSUE","ACCESS-ISSUE",
AI733="Projet OCM (ZTE, NOKIA, autres projets)","TRAVAUX OCM",
AI733="No root CAuse","No root cause",
AI733="ODU HS","PDH",
AI733="IP &amp; VLAN","PDH",
AI733="Warehouse HUAWEI","SPARE-ISSUE",
AI733="SPARE-HS","SPARE-ISSUE",
AI733="Power Telco","BSS",AI733="no impacts","no impacts"
),"")</f>
        <v>no impacts</v>
      </c>
      <c r="AH733" s="57" t="str" cm="1">
        <f t="array" ref="AH733">IFERROR(_xlfn.IFS(
AI733="MPR ISSUE","TX ISSUE",
AI733="BSS Hardware Issue","RAN ISSUE",
AI733="Sites strategiques, MLL, Pylone, etc.","ENVTECH",
AI733="AKTIVCO DEFAUT GE &amp; POWER Cabinet","POWER ISSUE",
AI733="AKTIVCO Coupure ENEO &amp; Baisse de tension","POWER ISSUE",
AI733="Coupure ENEO &amp; Baisse de tension","POWER ISSUE",
AI733="Defaut GE &amp; POWER Cabinet","POWER ISSUE",
AI733="Sharing","POWER ISSUE",
AI733="Sites strategiques &amp; DataCenter","POWER ISSUE",
AI733="Exclu","Exclu",
AI733="SAT","TX ISSUE",
AI733="SPARE-ISSUE","SPARE-ISSUE",
AI733="Fiber CAmtel","TX ISSUE",
AI733="Fiber AOF","TX ISSUE",
AI733="Projet OCM (HUAWEI)","TRAVAUX-HUAWEI",
AI733="Projet OCM (NOKIA)","TRAVAUX -NOKIA",
AI733="ACCESS-ISSUE","ACCESS-ISSUE",
AI733="Projet OCM (ZTE, NOKIA, autres projets)","TRAVAUX OCM",
AI733="No root CAuse","No root cause",
AI733="ODU HS","TX ISSUE",
AI733="IP &amp; VLAN","TX ISSUE",
AI733="Warehouse HUAWEI","SPARE-ISSUE",
AI733="SPARE-HS","SPARE-ISSUE",
AI733="Power Telco","RAN ISSUE",AI733="no impacts","no impacts"
),"")</f>
        <v>no impacts</v>
      </c>
      <c r="AI733" s="85" t="s">
        <v>5998</v>
      </c>
      <c r="AJ733" s="57" t="str" cm="1">
        <f t="array" ref="AJ733">IFERROR(_xlfn.IFS(
AI733="MPR ISSUE","ACTIVE",
AI733="BSS Hardware Issue","ACTIVE",
AI733="Sites strategiques, MLL, Pylone, etc.","PASSIVE",
AI733="AKTIVCO DEFAUT GE &amp; POWER Cabinet","PASSIVE",
AI733="AKTIVCO Coupure ENEO &amp; Baisse de tension","PASSIVE",
AI733="Coupure ENEO &amp; Baisse de tension","PASSIVE",
AI733="Defaut GE &amp; POWER Cabinet","PASSIVE",
AI733="Sharing","PASSIVE",
AI733="Sites strategiques &amp; DataCenter","PASSIVE",
AI733="Exclu","Exclu",
AI733="SAT","ACTIVE",
AI733="SPARE-ISSUE","SPARE-ISSUE",
AI733="Fiber CAmtel","ACTIVE",
AI733="Fiber AOF","ACTIVE",
AI733="Projet OCM (HUAWEI)","PLANNED WORKS",
AI733="Projet OCM (NOKIA)","PLANNED WORKS",
AI733="ACCESS-ISSUE","ACCESS-ISSUE",
AI733="Projet OCM (ZTE, NOKIA, autres projets)","PLANNED WORKS",
AI733="No root CAuse","No root cause",
AI733="ODU HS","ACTIVE",
AI733="IP &amp; VLAN","ACTIVE",
AI733="Warehouse HUAWEI","SPARE-ISSUE",
AI733="SPARE-HS","SPARE-ISSUE",
AI733="Power Telco","ACTIVE", AI733="no impacts","no impacts"
),"")</f>
        <v>no impacts</v>
      </c>
      <c r="AK733" s="23" t="s">
        <v>5537</v>
      </c>
      <c r="AL733" s="23" t="str">
        <f t="shared" si="22"/>
        <v>ADM_055</v>
      </c>
      <c r="AN733" s="9" t="s">
        <v>5537</v>
      </c>
      <c r="AO733" s="23" t="str">
        <f>_xlfn.XLOOKUP(B733,'INCIDENT-05-03-2026'!E:E,'INCIDENT-05-03-2026'!F:F,"")</f>
        <v/>
      </c>
      <c r="AP733" s="7" t="s">
        <v>5537</v>
      </c>
      <c r="AQ733" s="6"/>
      <c r="AR733" s="7"/>
      <c r="AS733" s="3" t="str">
        <f>_xlfn.XLOOKUP(B733,'[3]tt num | region | site id'!$C:$C,'[3]tt num | region | site id'!$Q:$Q,"")</f>
        <v/>
      </c>
      <c r="AT733" s="24" t="str">
        <f>_xlfn.XLOOKUP(B733,'[4]Cells Huawei 03052026 12h'!$B:$B,'[4]Cells Huawei 03052026 12h'!$T:$T,"")</f>
        <v/>
      </c>
      <c r="AU733" s="24" t="str">
        <f>_xlfn.XLOOKUP(B733,'[5]cells down 02052026 8h50'!$B:$B,'[5]cells down 02052026 8h50'!$R:$R,"")</f>
        <v/>
      </c>
      <c r="AV733" s="24" t="str">
        <f>_xlfn.XLOOKUP(B733,'[5]cells down 02052026 13h50'!$B:$B,'[5]cells down 02052026 13h50'!$R:$R,"")</f>
        <v/>
      </c>
      <c r="AW733" s="24" t="str">
        <f>_xlfn.XLOOKUP(B733,'[5]cells down 02052026 13h50'!$B:$B,'[5]cells down 02052026 13h50'!$R:$R,"")</f>
        <v/>
      </c>
      <c r="AX733" s="24" t="str">
        <f>_xlfn.XLOOKUP(B733,'[6]cell downs 03052026 8h40 '!$B:$B,'[6]cell downs 03052026 8h40 '!$R:$R,"")</f>
        <v/>
      </c>
      <c r="AY733" s="24" t="str">
        <f>_xlfn.XLOOKUP(B733,'[7]ALL SITES DOWN'!$D:$D,'[7]ALL SITES DOWN'!$J:$J,"")</f>
        <v/>
      </c>
      <c r="AZ733" s="24" t="str">
        <f>_xlfn.XLOOKUP(B733,'[8]ALL SITES DOWN'!$D:$D,'[8]ALL SITES DOWN'!$J:$J,"")</f>
        <v/>
      </c>
      <c r="BA733" s="9" t="str">
        <f>_xlfn.XLOOKUP(B733,[9]sheet1!$AC:$AC,[9]sheet1!$AF:$AF,"")</f>
        <v/>
      </c>
      <c r="BB733" s="14" t="s">
        <v>5537</v>
      </c>
      <c r="BC733" s="14" t="s">
        <v>5537</v>
      </c>
      <c r="BD733" s="14" t="str">
        <f>_xlfn.XLOOKUP(B733,'[10]cell downs 18042026 17h'!$B:$B,'[10]cell downs 18042026 17h'!$B:$B,"")</f>
        <v/>
      </c>
      <c r="BE733" s="14" t="str">
        <f>_xlfn.XLOOKUP(B733,'[11]Cells Huawei 19042026 15h'!$B:$B,'[11]Cells Huawei 19042026 15h'!$B:$B,"")</f>
        <v/>
      </c>
      <c r="BF733" s="9" t="str">
        <f>_xlfn.XLOOKUP(B733,'[12]cells down 19042026 9H40'!$B:$B,'[12]cells down 19042026 9H40'!$B:$B,"")</f>
        <v/>
      </c>
      <c r="BG733" s="9" t="s">
        <v>1763</v>
      </c>
      <c r="BH733" s="9" t="s">
        <v>302</v>
      </c>
    </row>
    <row r="734" spans="1:60" s="9" customFormat="1" x14ac:dyDescent="0.3">
      <c r="A734" s="3" t="s">
        <v>1752</v>
      </c>
      <c r="B734" s="31" t="s">
        <v>1753</v>
      </c>
      <c r="C734" s="3" t="str">
        <f>_xlfn.XLOOKUP(B734,'[1]daily break down'!$D:$D,'[1]daily break down'!$E:$E,"")</f>
        <v>CENTRE</v>
      </c>
      <c r="D734" s="3" t="s">
        <v>11</v>
      </c>
      <c r="E734" s="3" t="s">
        <v>66</v>
      </c>
      <c r="F734" s="3" t="s">
        <v>37</v>
      </c>
      <c r="G734" s="3" t="s">
        <v>1754</v>
      </c>
      <c r="H734" s="41" t="str">
        <f>_xlfn.XLOOKUP(B734,[2]CALCULATION!$B:$B,[2]CALCULATION!$H:$H,"")</f>
        <v>NOKIA</v>
      </c>
      <c r="I734" s="34">
        <v>7.5616162362147382E-2</v>
      </c>
      <c r="J734" s="34">
        <v>2.8030151298025576E-2</v>
      </c>
      <c r="K734" s="34">
        <v>1.3376308738047311E-3</v>
      </c>
      <c r="L734" s="34">
        <v>0</v>
      </c>
      <c r="M734" s="34">
        <v>1.4394712339807493E-2</v>
      </c>
      <c r="N734" s="34">
        <v>0.2240086167225849</v>
      </c>
      <c r="O734" s="34">
        <v>6.1519010126454624E-2</v>
      </c>
      <c r="P734" s="34">
        <v>0.189517163394477</v>
      </c>
      <c r="Q734" s="34">
        <v>1.0142801818659954</v>
      </c>
      <c r="R734" s="34">
        <v>0</v>
      </c>
      <c r="S734" s="35">
        <v>4.1452754558981675E-2</v>
      </c>
      <c r="T734" s="35">
        <v>287742.95461899991</v>
      </c>
      <c r="U734" s="35">
        <v>0</v>
      </c>
      <c r="V734" s="35">
        <v>0</v>
      </c>
      <c r="W734" s="35">
        <v>0</v>
      </c>
      <c r="X734" s="35">
        <v>0</v>
      </c>
      <c r="Y734" s="35">
        <v>0.78383385697123253</v>
      </c>
      <c r="Z734" s="35">
        <v>0.29763178696070314</v>
      </c>
      <c r="AA734" s="35">
        <v>0</v>
      </c>
      <c r="AB734" s="35">
        <v>0</v>
      </c>
      <c r="AC734" s="35">
        <v>0</v>
      </c>
      <c r="AD734" s="35">
        <v>0</v>
      </c>
      <c r="AE734" s="58" t="s">
        <v>5560</v>
      </c>
      <c r="AF734" s="58"/>
      <c r="AG734" s="57" t="str" cm="1">
        <f t="array" ref="AG734">IFERROR(_xlfn.IFS(
AI734="MPR ISSUE","PDH",
AI734="BSS Hardware Issue","BSS",
AI734="Sites strategiques, MLL, Pylone, etc.","ENVTECH",
AI734="AKTIVCO DEFAUT GE &amp; POWER Cabinet","AKTIVCO",
AI734="AKTIVCO Coupure ENEO &amp; Baisse de tension","AKTIVCO GRID ONLY",
AI734="Coupure ENEO &amp; Baisse de tension","IHS GRID ONLY",
AI734="Defaut GE &amp; POWER Cabinet","IHS",
AI734="Sharing","Partners",
AI734="Sites strategiques &amp; DataCenter","SST &amp; DC",
AI734="Exclu","Exclu",
AI734="SAT","SAT",
AI734="SPARE-ISSUE","SPARE-ISSUE",
AI734="Fiber CAmtel","TRANS_FO_CAMTEL",
AI734="Fiber AOF","Fiber AOF",
AI734="Projet OCM (HUAWEI)","TRAVAUX-HUAWEI",
AI734="Projet OCM (NOKIA)","TRAVAUX-NOKIA",
AI734="ACCESS-ISSUE","ACCESS-ISSUE",
AI734="Projet OCM (ZTE, NOKIA, autres projets)","TRAVAUX OCM",
AI734="No root CAuse","No root cause",
AI734="ODU HS","PDH",
AI734="IP &amp; VLAN","PDH",
AI734="Warehouse HUAWEI","SPARE-ISSUE",
AI734="SPARE-HS","SPARE-ISSUE",
AI734="Power Telco","BSS",AI734="no impacts","no impacts"
),"")</f>
        <v>no impacts</v>
      </c>
      <c r="AH734" s="57" t="str" cm="1">
        <f t="array" ref="AH734">IFERROR(_xlfn.IFS(
AI734="MPR ISSUE","TX ISSUE",
AI734="BSS Hardware Issue","RAN ISSUE",
AI734="Sites strategiques, MLL, Pylone, etc.","ENVTECH",
AI734="AKTIVCO DEFAUT GE &amp; POWER Cabinet","POWER ISSUE",
AI734="AKTIVCO Coupure ENEO &amp; Baisse de tension","POWER ISSUE",
AI734="Coupure ENEO &amp; Baisse de tension","POWER ISSUE",
AI734="Defaut GE &amp; POWER Cabinet","POWER ISSUE",
AI734="Sharing","POWER ISSUE",
AI734="Sites strategiques &amp; DataCenter","POWER ISSUE",
AI734="Exclu","Exclu",
AI734="SAT","TX ISSUE",
AI734="SPARE-ISSUE","SPARE-ISSUE",
AI734="Fiber CAmtel","TX ISSUE",
AI734="Fiber AOF","TX ISSUE",
AI734="Projet OCM (HUAWEI)","TRAVAUX-HUAWEI",
AI734="Projet OCM (NOKIA)","TRAVAUX -NOKIA",
AI734="ACCESS-ISSUE","ACCESS-ISSUE",
AI734="Projet OCM (ZTE, NOKIA, autres projets)","TRAVAUX OCM",
AI734="No root CAuse","No root cause",
AI734="ODU HS","TX ISSUE",
AI734="IP &amp; VLAN","TX ISSUE",
AI734="Warehouse HUAWEI","SPARE-ISSUE",
AI734="SPARE-HS","SPARE-ISSUE",
AI734="Power Telco","RAN ISSUE",AI734="no impacts","no impacts"
),"")</f>
        <v>no impacts</v>
      </c>
      <c r="AI734" s="85" t="s">
        <v>5998</v>
      </c>
      <c r="AJ734" s="57" t="str" cm="1">
        <f t="array" ref="AJ734">IFERROR(_xlfn.IFS(
AI734="MPR ISSUE","ACTIVE",
AI734="BSS Hardware Issue","ACTIVE",
AI734="Sites strategiques, MLL, Pylone, etc.","PASSIVE",
AI734="AKTIVCO DEFAUT GE &amp; POWER Cabinet","PASSIVE",
AI734="AKTIVCO Coupure ENEO &amp; Baisse de tension","PASSIVE",
AI734="Coupure ENEO &amp; Baisse de tension","PASSIVE",
AI734="Defaut GE &amp; POWER Cabinet","PASSIVE",
AI734="Sharing","PASSIVE",
AI734="Sites strategiques &amp; DataCenter","PASSIVE",
AI734="Exclu","Exclu",
AI734="SAT","ACTIVE",
AI734="SPARE-ISSUE","SPARE-ISSUE",
AI734="Fiber CAmtel","ACTIVE",
AI734="Fiber AOF","ACTIVE",
AI734="Projet OCM (HUAWEI)","PLANNED WORKS",
AI734="Projet OCM (NOKIA)","PLANNED WORKS",
AI734="ACCESS-ISSUE","ACCESS-ISSUE",
AI734="Projet OCM (ZTE, NOKIA, autres projets)","PLANNED WORKS",
AI734="No root CAuse","No root cause",
AI734="ODU HS","ACTIVE",
AI734="IP &amp; VLAN","ACTIVE",
AI734="Warehouse HUAWEI","SPARE-ISSUE",
AI734="SPARE-HS","SPARE-ISSUE",
AI734="Power Telco","ACTIVE", AI734="no impacts","no impacts"
),"")</f>
        <v>no impacts</v>
      </c>
      <c r="AK734" s="23" t="s">
        <v>5537</v>
      </c>
      <c r="AL734" s="23" t="str">
        <f t="shared" si="22"/>
        <v>CTR_367</v>
      </c>
      <c r="AN734" s="9" t="s">
        <v>5537</v>
      </c>
      <c r="AO734" s="23" t="str">
        <f>_xlfn.XLOOKUP(B734,'INCIDENT-05-03-2026'!E:E,'INCIDENT-05-03-2026'!F:F,"")</f>
        <v/>
      </c>
      <c r="AP734" s="7" t="s">
        <v>5537</v>
      </c>
      <c r="AQ734" s="6"/>
      <c r="AR734" s="7"/>
      <c r="AS734" s="3" t="str">
        <f>_xlfn.XLOOKUP(B734,'[3]tt num | region | site id'!$C:$C,'[3]tt num | region | site id'!$Q:$Q,"")</f>
        <v/>
      </c>
      <c r="AT734" s="24" t="str">
        <f>_xlfn.XLOOKUP(B734,'[4]Cells Huawei 03052026 12h'!$B:$B,'[4]Cells Huawei 03052026 12h'!$T:$T,"")</f>
        <v/>
      </c>
      <c r="AU734" s="24" t="str">
        <f>_xlfn.XLOOKUP(B734,'[5]cells down 02052026 8h50'!$B:$B,'[5]cells down 02052026 8h50'!$R:$R,"")</f>
        <v/>
      </c>
      <c r="AV734" s="24" t="str">
        <f>_xlfn.XLOOKUP(B734,'[5]cells down 02052026 13h50'!$B:$B,'[5]cells down 02052026 13h50'!$R:$R,"")</f>
        <v/>
      </c>
      <c r="AW734" s="24" t="str">
        <f>_xlfn.XLOOKUP(B734,'[5]cells down 02052026 13h50'!$B:$B,'[5]cells down 02052026 13h50'!$R:$R,"")</f>
        <v/>
      </c>
      <c r="AX734" s="24" t="str">
        <f>_xlfn.XLOOKUP(B734,'[6]cell downs 03052026 8h40 '!$B:$B,'[6]cell downs 03052026 8h40 '!$R:$R,"")</f>
        <v/>
      </c>
      <c r="AY734" s="24" t="str">
        <f>_xlfn.XLOOKUP(B734,'[7]ALL SITES DOWN'!$D:$D,'[7]ALL SITES DOWN'!$J:$J,"")</f>
        <v/>
      </c>
      <c r="AZ734" s="24" t="str">
        <f>_xlfn.XLOOKUP(B734,'[8]ALL SITES DOWN'!$D:$D,'[8]ALL SITES DOWN'!$J:$J,"")</f>
        <v/>
      </c>
      <c r="BA734" s="9" t="str">
        <f>_xlfn.XLOOKUP(B734,[9]sheet1!$AC:$AC,[9]sheet1!$AF:$AF,"")</f>
        <v/>
      </c>
      <c r="BB734" s="14" t="s">
        <v>5537</v>
      </c>
      <c r="BC734" s="14" t="s">
        <v>5537</v>
      </c>
      <c r="BD734" s="14" t="str">
        <f>_xlfn.XLOOKUP(B734,'[10]cell downs 18042026 17h'!$B:$B,'[10]cell downs 18042026 17h'!$B:$B,"")</f>
        <v/>
      </c>
      <c r="BE734" s="14" t="str">
        <f>_xlfn.XLOOKUP(B734,'[11]Cells Huawei 19042026 15h'!$B:$B,'[11]Cells Huawei 19042026 15h'!$B:$B,"")</f>
        <v/>
      </c>
      <c r="BF734" s="9" t="str">
        <f>_xlfn.XLOOKUP(B734,'[12]cells down 19042026 9H40'!$B:$B,'[12]cells down 19042026 9H40'!$B:$B,"")</f>
        <v/>
      </c>
      <c r="BG734" s="9" t="s">
        <v>1753</v>
      </c>
      <c r="BH734" s="9" t="s">
        <v>5537</v>
      </c>
    </row>
    <row r="735" spans="1:60" s="9" customFormat="1" x14ac:dyDescent="0.3">
      <c r="A735" s="1" t="s">
        <v>4276</v>
      </c>
      <c r="B735" s="8" t="s">
        <v>4277</v>
      </c>
      <c r="C735" s="3" t="str">
        <f>_xlfn.XLOOKUP(B735,'[1]daily break down'!$D:$D,'[1]daily break down'!$E:$E,"")</f>
        <v>ADAMAOUA</v>
      </c>
      <c r="D735" s="1" t="s">
        <v>11</v>
      </c>
      <c r="E735" s="1" t="s">
        <v>12</v>
      </c>
      <c r="F735" s="3" t="s">
        <v>90</v>
      </c>
      <c r="G735" s="1" t="s">
        <v>4246</v>
      </c>
      <c r="H735" s="40" t="str">
        <f>_xlfn.XLOOKUP(B735,[2]CALCULATION!$B:$B,[2]CALCULATION!$H:$H,"")</f>
        <v>HUAWEI</v>
      </c>
      <c r="I735" s="34">
        <v>0</v>
      </c>
      <c r="J735" s="34">
        <v>0</v>
      </c>
      <c r="K735" s="34">
        <v>0</v>
      </c>
      <c r="L735" s="34">
        <v>0</v>
      </c>
      <c r="M735" s="34">
        <v>0</v>
      </c>
      <c r="N735" s="34">
        <v>0</v>
      </c>
      <c r="O735" s="34">
        <v>0</v>
      </c>
      <c r="P735" s="34">
        <v>0</v>
      </c>
      <c r="Q735" s="34">
        <v>0</v>
      </c>
      <c r="R735" s="34">
        <v>0</v>
      </c>
      <c r="S735" s="35">
        <v>0</v>
      </c>
      <c r="T735" s="35">
        <v>0</v>
      </c>
      <c r="U735" s="35">
        <v>0</v>
      </c>
      <c r="V735" s="35">
        <v>0</v>
      </c>
      <c r="W735" s="35">
        <v>0</v>
      </c>
      <c r="X735" s="35">
        <v>0</v>
      </c>
      <c r="Y735" s="35">
        <v>0.77564755602354785</v>
      </c>
      <c r="Z735" s="35">
        <v>0</v>
      </c>
      <c r="AA735" s="35">
        <v>0</v>
      </c>
      <c r="AB735" s="35">
        <v>0</v>
      </c>
      <c r="AC735" s="35">
        <v>0</v>
      </c>
      <c r="AD735" s="35">
        <v>0</v>
      </c>
      <c r="AE735" s="58" t="s">
        <v>5560</v>
      </c>
      <c r="AF735" s="58"/>
      <c r="AG735" s="57" t="str" cm="1">
        <f t="array" ref="AG735">IFERROR(_xlfn.IFS(
AI735="MPR ISSUE","PDH",
AI735="BSS Hardware Issue","BSS",
AI735="Sites strategiques, MLL, Pylone, etc.","ENVTECH",
AI735="AKTIVCO DEFAUT GE &amp; POWER Cabinet","AKTIVCO",
AI735="AKTIVCO Coupure ENEO &amp; Baisse de tension","AKTIVCO GRID ONLY",
AI735="Coupure ENEO &amp; Baisse de tension","IHS GRID ONLY",
AI735="Defaut GE &amp; POWER Cabinet","IHS",
AI735="Sharing","Partners",
AI735="Sites strategiques &amp; DataCenter","SST &amp; DC",
AI735="Exclu","Exclu",
AI735="SAT","SAT",
AI735="SPARE-ISSUE","SPARE-ISSUE",
AI735="Fiber CAmtel","TRANS_FO_CAMTEL",
AI735="Fiber AOF","Fiber AOF",
AI735="Projet OCM (HUAWEI)","TRAVAUX-HUAWEI",
AI735="Projet OCM (NOKIA)","TRAVAUX-NOKIA",
AI735="ACCESS-ISSUE","ACCESS-ISSUE",
AI735="Projet OCM (ZTE, NOKIA, autres projets)","TRAVAUX OCM",
AI735="No root CAuse","No root cause",
AI735="ODU HS","PDH",
AI735="IP &amp; VLAN","PDH",
AI735="Warehouse HUAWEI","SPARE-ISSUE",
AI735="SPARE-HS","SPARE-ISSUE",
AI735="Power Telco","BSS",AI735="no impacts","no impacts"
),"")</f>
        <v>no impacts</v>
      </c>
      <c r="AH735" s="57" t="str" cm="1">
        <f t="array" ref="AH735">IFERROR(_xlfn.IFS(
AI735="MPR ISSUE","TX ISSUE",
AI735="BSS Hardware Issue","RAN ISSUE",
AI735="Sites strategiques, MLL, Pylone, etc.","ENVTECH",
AI735="AKTIVCO DEFAUT GE &amp; POWER Cabinet","POWER ISSUE",
AI735="AKTIVCO Coupure ENEO &amp; Baisse de tension","POWER ISSUE",
AI735="Coupure ENEO &amp; Baisse de tension","POWER ISSUE",
AI735="Defaut GE &amp; POWER Cabinet","POWER ISSUE",
AI735="Sharing","POWER ISSUE",
AI735="Sites strategiques &amp; DataCenter","POWER ISSUE",
AI735="Exclu","Exclu",
AI735="SAT","TX ISSUE",
AI735="SPARE-ISSUE","SPARE-ISSUE",
AI735="Fiber CAmtel","TX ISSUE",
AI735="Fiber AOF","TX ISSUE",
AI735="Projet OCM (HUAWEI)","TRAVAUX-HUAWEI",
AI735="Projet OCM (NOKIA)","TRAVAUX -NOKIA",
AI735="ACCESS-ISSUE","ACCESS-ISSUE",
AI735="Projet OCM (ZTE, NOKIA, autres projets)","TRAVAUX OCM",
AI735="No root CAuse","No root cause",
AI735="ODU HS","TX ISSUE",
AI735="IP &amp; VLAN","TX ISSUE",
AI735="Warehouse HUAWEI","SPARE-ISSUE",
AI735="SPARE-HS","SPARE-ISSUE",
AI735="Power Telco","RAN ISSUE",AI735="no impacts","no impacts"
),"")</f>
        <v>no impacts</v>
      </c>
      <c r="AI735" s="85" t="s">
        <v>5998</v>
      </c>
      <c r="AJ735" s="57" t="str" cm="1">
        <f t="array" ref="AJ735">IFERROR(_xlfn.IFS(
AI735="MPR ISSUE","ACTIVE",
AI735="BSS Hardware Issue","ACTIVE",
AI735="Sites strategiques, MLL, Pylone, etc.","PASSIVE",
AI735="AKTIVCO DEFAUT GE &amp; POWER Cabinet","PASSIVE",
AI735="AKTIVCO Coupure ENEO &amp; Baisse de tension","PASSIVE",
AI735="Coupure ENEO &amp; Baisse de tension","PASSIVE",
AI735="Defaut GE &amp; POWER Cabinet","PASSIVE",
AI735="Sharing","PASSIVE",
AI735="Sites strategiques &amp; DataCenter","PASSIVE",
AI735="Exclu","Exclu",
AI735="SAT","ACTIVE",
AI735="SPARE-ISSUE","SPARE-ISSUE",
AI735="Fiber CAmtel","ACTIVE",
AI735="Fiber AOF","ACTIVE",
AI735="Projet OCM (HUAWEI)","PLANNED WORKS",
AI735="Projet OCM (NOKIA)","PLANNED WORKS",
AI735="ACCESS-ISSUE","ACCESS-ISSUE",
AI735="Projet OCM (ZTE, NOKIA, autres projets)","PLANNED WORKS",
AI735="No root CAuse","No root cause",
AI735="ODU HS","ACTIVE",
AI735="IP &amp; VLAN","ACTIVE",
AI735="Warehouse HUAWEI","SPARE-ISSUE",
AI735="SPARE-HS","SPARE-ISSUE",
AI735="Power Telco","ACTIVE", AI735="no impacts","no impacts"
),"")</f>
        <v>no impacts</v>
      </c>
      <c r="AK735" s="23" t="s">
        <v>5537</v>
      </c>
      <c r="AL735" s="23" t="str">
        <f t="shared" si="22"/>
        <v>ADM_105</v>
      </c>
      <c r="AN735" s="9" t="s">
        <v>5537</v>
      </c>
      <c r="AO735" s="23" t="str">
        <f>_xlfn.XLOOKUP(B735,'INCIDENT-05-03-2026'!E:E,'INCIDENT-05-03-2026'!F:F,"")</f>
        <v/>
      </c>
      <c r="AP735" s="7" t="s">
        <v>5537</v>
      </c>
      <c r="AQ735" s="6"/>
      <c r="AR735" s="7"/>
      <c r="AS735" s="3" t="str">
        <f>_xlfn.XLOOKUP(B735,'[3]tt num | region | site id'!$C:$C,'[3]tt num | region | site id'!$Q:$Q,"")</f>
        <v/>
      </c>
      <c r="AT735" s="24" t="str">
        <f>_xlfn.XLOOKUP(B735,'[4]Cells Huawei 03052026 12h'!$B:$B,'[4]Cells Huawei 03052026 12h'!$T:$T,"")</f>
        <v/>
      </c>
      <c r="AU735" s="24" t="str">
        <f>_xlfn.XLOOKUP(B735,'[5]cells down 02052026 8h50'!$B:$B,'[5]cells down 02052026 8h50'!$R:$R,"")</f>
        <v/>
      </c>
      <c r="AV735" s="24" t="str">
        <f>_xlfn.XLOOKUP(B735,'[5]cells down 02052026 13h50'!$B:$B,'[5]cells down 02052026 13h50'!$R:$R,"")</f>
        <v/>
      </c>
      <c r="AW735" s="24" t="str">
        <f>_xlfn.XLOOKUP(B735,'[5]cells down 02052026 13h50'!$B:$B,'[5]cells down 02052026 13h50'!$R:$R,"")</f>
        <v/>
      </c>
      <c r="AX735" s="24" t="str">
        <f>_xlfn.XLOOKUP(B735,'[6]cell downs 03052026 8h40 '!$B:$B,'[6]cell downs 03052026 8h40 '!$R:$R,"")</f>
        <v/>
      </c>
      <c r="AY735" s="24" t="str">
        <f>_xlfn.XLOOKUP(B735,'[7]ALL SITES DOWN'!$D:$D,'[7]ALL SITES DOWN'!$J:$J,"")</f>
        <v/>
      </c>
      <c r="AZ735" s="24" t="str">
        <f>_xlfn.XLOOKUP(B735,'[8]ALL SITES DOWN'!$D:$D,'[8]ALL SITES DOWN'!$J:$J,"")</f>
        <v/>
      </c>
      <c r="BA735" s="9" t="str">
        <f>_xlfn.XLOOKUP(B735,[9]sheet1!$AC:$AC,[9]sheet1!$AF:$AF,"")</f>
        <v/>
      </c>
      <c r="BB735" s="14" t="s">
        <v>5537</v>
      </c>
      <c r="BC735" s="14" t="s">
        <v>5537</v>
      </c>
      <c r="BD735" s="14" t="str">
        <f>_xlfn.XLOOKUP(B735,'[10]cell downs 18042026 17h'!$B:$B,'[10]cell downs 18042026 17h'!$B:$B,"")</f>
        <v/>
      </c>
      <c r="BE735" s="14" t="str">
        <f>_xlfn.XLOOKUP(B735,'[11]Cells Huawei 19042026 15h'!$B:$B,'[11]Cells Huawei 19042026 15h'!$B:$B,"")</f>
        <v/>
      </c>
      <c r="BF735" s="9" t="str">
        <f>_xlfn.XLOOKUP(B735,'[12]cells down 19042026 9H40'!$B:$B,'[12]cells down 19042026 9H40'!$B:$B,"")</f>
        <v/>
      </c>
      <c r="BG735" s="9" t="s">
        <v>4277</v>
      </c>
      <c r="BH735" s="9" t="s">
        <v>5537</v>
      </c>
    </row>
    <row r="736" spans="1:60" s="9" customFormat="1" x14ac:dyDescent="0.3">
      <c r="A736" s="1" t="s">
        <v>3351</v>
      </c>
      <c r="B736" s="8" t="s">
        <v>3352</v>
      </c>
      <c r="C736" s="3" t="str">
        <f>_xlfn.XLOOKUP(B736,'[1]daily break down'!$D:$D,'[1]daily break down'!$E:$E,"")</f>
        <v>EXTREME-NORD</v>
      </c>
      <c r="D736" s="1" t="s">
        <v>11</v>
      </c>
      <c r="E736" s="1" t="s">
        <v>66</v>
      </c>
      <c r="F736" s="3" t="s">
        <v>55</v>
      </c>
      <c r="G736" s="1" t="s">
        <v>3353</v>
      </c>
      <c r="H736" s="40" t="str">
        <f>_xlfn.XLOOKUP(B736,[2]CALCULATION!$B:$B,[2]CALCULATION!$H:$H,"")</f>
        <v>HUAWEI</v>
      </c>
      <c r="I736" s="34">
        <v>0</v>
      </c>
      <c r="J736" s="34">
        <v>0</v>
      </c>
      <c r="K736" s="34">
        <v>0</v>
      </c>
      <c r="L736" s="34">
        <v>0</v>
      </c>
      <c r="M736" s="34">
        <v>0</v>
      </c>
      <c r="N736" s="34">
        <v>0</v>
      </c>
      <c r="O736" s="34">
        <v>0</v>
      </c>
      <c r="P736" s="34">
        <v>0</v>
      </c>
      <c r="Q736" s="34">
        <v>0</v>
      </c>
      <c r="R736" s="34">
        <v>0</v>
      </c>
      <c r="S736" s="35">
        <v>0</v>
      </c>
      <c r="T736" s="35">
        <v>0</v>
      </c>
      <c r="U736" s="35">
        <v>0</v>
      </c>
      <c r="V736" s="35">
        <v>1.5413253032676717</v>
      </c>
      <c r="W736" s="35">
        <v>1.8097967371794323</v>
      </c>
      <c r="X736" s="35">
        <v>9.4347564299024338E-3</v>
      </c>
      <c r="Y736" s="35">
        <v>0.76667651162989769</v>
      </c>
      <c r="Z736" s="35">
        <v>0</v>
      </c>
      <c r="AA736" s="35">
        <v>0</v>
      </c>
      <c r="AB736" s="35">
        <v>0</v>
      </c>
      <c r="AC736" s="35">
        <v>0</v>
      </c>
      <c r="AD736" s="35">
        <v>0</v>
      </c>
      <c r="AE736" s="58" t="s">
        <v>5603</v>
      </c>
      <c r="AF736" s="58"/>
      <c r="AG736" s="57" t="str" cm="1">
        <f t="array" ref="AG736">IFERROR(_xlfn.IFS(
AI736="MPR ISSUE","PDH",
AI736="BSS Hardware Issue","BSS",
AI736="Sites strategiques, MLL, Pylone, etc.","ENVTECH",
AI736="AKTIVCO DEFAUT GE &amp; POWER Cabinet","AKTIVCO",
AI736="AKTIVCO Coupure ENEO &amp; Baisse de tension","AKTIVCO GRID ONLY",
AI736="Coupure ENEO &amp; Baisse de tension","IHS GRID ONLY",
AI736="Defaut GE &amp; POWER Cabinet","IHS",
AI736="Sharing","Partners",
AI736="Sites strategiques &amp; DataCenter","SST &amp; DC",
AI736="Exclu","Exclu",
AI736="SAT","SAT",
AI736="SPARE-ISSUE","SPARE-ISSUE",
AI736="Fiber CAmtel","TRANS_FO_CAMTEL",
AI736="Fiber AOF","Fiber AOF",
AI736="Projet OCM (HUAWEI)","TRAVAUX-HUAWEI",
AI736="Projet OCM (NOKIA)","TRAVAUX-NOKIA",
AI736="ACCESS-ISSUE","ACCESS-ISSUE",
AI736="Projet OCM (ZTE, NOKIA, autres projets)","TRAVAUX OCM",
AI736="No root CAuse","No root cause",
AI736="ODU HS","PDH",
AI736="IP &amp; VLAN","PDH",
AI736="Warehouse HUAWEI","SPARE-ISSUE",
AI736="SPARE-HS","SPARE-ISSUE",
AI736="Power Telco","BSS",AI736="no impacts","no impacts"
),"")</f>
        <v>no impacts</v>
      </c>
      <c r="AH736" s="57" t="str" cm="1">
        <f t="array" ref="AH736">IFERROR(_xlfn.IFS(
AI736="MPR ISSUE","TX ISSUE",
AI736="BSS Hardware Issue","RAN ISSUE",
AI736="Sites strategiques, MLL, Pylone, etc.","ENVTECH",
AI736="AKTIVCO DEFAUT GE &amp; POWER Cabinet","POWER ISSUE",
AI736="AKTIVCO Coupure ENEO &amp; Baisse de tension","POWER ISSUE",
AI736="Coupure ENEO &amp; Baisse de tension","POWER ISSUE",
AI736="Defaut GE &amp; POWER Cabinet","POWER ISSUE",
AI736="Sharing","POWER ISSUE",
AI736="Sites strategiques &amp; DataCenter","POWER ISSUE",
AI736="Exclu","Exclu",
AI736="SAT","TX ISSUE",
AI736="SPARE-ISSUE","SPARE-ISSUE",
AI736="Fiber CAmtel","TX ISSUE",
AI736="Fiber AOF","TX ISSUE",
AI736="Projet OCM (HUAWEI)","TRAVAUX-HUAWEI",
AI736="Projet OCM (NOKIA)","TRAVAUX -NOKIA",
AI736="ACCESS-ISSUE","ACCESS-ISSUE",
AI736="Projet OCM (ZTE, NOKIA, autres projets)","TRAVAUX OCM",
AI736="No root CAuse","No root cause",
AI736="ODU HS","TX ISSUE",
AI736="IP &amp; VLAN","TX ISSUE",
AI736="Warehouse HUAWEI","SPARE-ISSUE",
AI736="SPARE-HS","SPARE-ISSUE",
AI736="Power Telco","RAN ISSUE",AI736="no impacts","no impacts"
),"")</f>
        <v>no impacts</v>
      </c>
      <c r="AI736" s="85" t="s">
        <v>5998</v>
      </c>
      <c r="AJ736" s="57" t="str" cm="1">
        <f t="array" ref="AJ736">IFERROR(_xlfn.IFS(
AI736="MPR ISSUE","ACTIVE",
AI736="BSS Hardware Issue","ACTIVE",
AI736="Sites strategiques, MLL, Pylone, etc.","PASSIVE",
AI736="AKTIVCO DEFAUT GE &amp; POWER Cabinet","PASSIVE",
AI736="AKTIVCO Coupure ENEO &amp; Baisse de tension","PASSIVE",
AI736="Coupure ENEO &amp; Baisse de tension","PASSIVE",
AI736="Defaut GE &amp; POWER Cabinet","PASSIVE",
AI736="Sharing","PASSIVE",
AI736="Sites strategiques &amp; DataCenter","PASSIVE",
AI736="Exclu","Exclu",
AI736="SAT","ACTIVE",
AI736="SPARE-ISSUE","SPARE-ISSUE",
AI736="Fiber CAmtel","ACTIVE",
AI736="Fiber AOF","ACTIVE",
AI736="Projet OCM (HUAWEI)","PLANNED WORKS",
AI736="Projet OCM (NOKIA)","PLANNED WORKS",
AI736="ACCESS-ISSUE","ACCESS-ISSUE",
AI736="Projet OCM (ZTE, NOKIA, autres projets)","PLANNED WORKS",
AI736="No root CAuse","No root cause",
AI736="ODU HS","ACTIVE",
AI736="IP &amp; VLAN","ACTIVE",
AI736="Warehouse HUAWEI","SPARE-ISSUE",
AI736="SPARE-HS","SPARE-ISSUE",
AI736="Power Telco","ACTIVE", AI736="no impacts","no impacts"
),"")</f>
        <v>no impacts</v>
      </c>
      <c r="AK736" s="23" t="s">
        <v>5537</v>
      </c>
      <c r="AL736" s="23" t="str">
        <f t="shared" si="22"/>
        <v>EXN_038</v>
      </c>
      <c r="AN736" s="9" t="s">
        <v>5537</v>
      </c>
      <c r="AO736" s="23" t="str">
        <f>_xlfn.XLOOKUP(B736,'INCIDENT-05-03-2026'!E:E,'INCIDENT-05-03-2026'!F:F,"")</f>
        <v/>
      </c>
      <c r="AP736" s="7" t="s">
        <v>5537</v>
      </c>
      <c r="AQ736" s="6"/>
      <c r="AR736" s="7"/>
      <c r="AS736" s="3" t="str">
        <f>_xlfn.XLOOKUP(B736,'[3]tt num | region | site id'!$C:$C,'[3]tt num | region | site id'!$Q:$Q,"")</f>
        <v/>
      </c>
      <c r="AT736" s="24" t="str">
        <f>_xlfn.XLOOKUP(B736,'[4]Cells Huawei 03052026 12h'!$B:$B,'[4]Cells Huawei 03052026 12h'!$T:$T,"")</f>
        <v/>
      </c>
      <c r="AU736" s="24" t="str">
        <f>_xlfn.XLOOKUP(B736,'[5]cells down 02052026 8h50'!$B:$B,'[5]cells down 02052026 8h50'!$R:$R,"")</f>
        <v/>
      </c>
      <c r="AV736" s="24" t="str">
        <f>_xlfn.XLOOKUP(B736,'[5]cells down 02052026 13h50'!$B:$B,'[5]cells down 02052026 13h50'!$R:$R,"")</f>
        <v/>
      </c>
      <c r="AW736" s="24" t="str">
        <f>_xlfn.XLOOKUP(B736,'[5]cells down 02052026 13h50'!$B:$B,'[5]cells down 02052026 13h50'!$R:$R,"")</f>
        <v/>
      </c>
      <c r="AX736" s="24" t="str">
        <f>_xlfn.XLOOKUP(B736,'[6]cell downs 03052026 8h40 '!$B:$B,'[6]cell downs 03052026 8h40 '!$R:$R,"")</f>
        <v/>
      </c>
      <c r="AY736" s="24" t="str">
        <f>_xlfn.XLOOKUP(B736,'[7]ALL SITES DOWN'!$D:$D,'[7]ALL SITES DOWN'!$J:$J,"")</f>
        <v/>
      </c>
      <c r="AZ736" s="24" t="str">
        <f>_xlfn.XLOOKUP(B736,'[8]ALL SITES DOWN'!$D:$D,'[8]ALL SITES DOWN'!$J:$J,"")</f>
        <v/>
      </c>
      <c r="BA736" s="9" t="str">
        <f>_xlfn.XLOOKUP(B736,[9]sheet1!$AC:$AC,[9]sheet1!$AF:$AF,"")</f>
        <v/>
      </c>
      <c r="BB736" s="14" t="s">
        <v>5537</v>
      </c>
      <c r="BC736" s="14" t="s">
        <v>5537</v>
      </c>
      <c r="BD736" s="14" t="str">
        <f>_xlfn.XLOOKUP(B736,'[10]cell downs 18042026 17h'!$B:$B,'[10]cell downs 18042026 17h'!$B:$B,"")</f>
        <v/>
      </c>
      <c r="BE736" s="14" t="str">
        <f>_xlfn.XLOOKUP(B736,'[11]Cells Huawei 19042026 15h'!$B:$B,'[11]Cells Huawei 19042026 15h'!$B:$B,"")</f>
        <v/>
      </c>
      <c r="BF736" s="9" t="str">
        <f>_xlfn.XLOOKUP(B736,'[12]cells down 19042026 9H40'!$B:$B,'[12]cells down 19042026 9H40'!$B:$B,"")</f>
        <v/>
      </c>
      <c r="BG736" s="9" t="s">
        <v>3352</v>
      </c>
      <c r="BH736" s="9" t="s">
        <v>12</v>
      </c>
    </row>
    <row r="737" spans="1:60" s="9" customFormat="1" x14ac:dyDescent="0.3">
      <c r="A737" s="1" t="s">
        <v>615</v>
      </c>
      <c r="B737" s="8" t="s">
        <v>616</v>
      </c>
      <c r="C737" s="3" t="str">
        <f>_xlfn.XLOOKUP(B737,'[1]daily break down'!$D:$D,'[1]daily break down'!$E:$E,"")</f>
        <v>CENTRE</v>
      </c>
      <c r="D737" s="1" t="s">
        <v>11</v>
      </c>
      <c r="E737" s="1" t="s">
        <v>12</v>
      </c>
      <c r="F737" s="3" t="s">
        <v>226</v>
      </c>
      <c r="G737" s="1" t="s">
        <v>489</v>
      </c>
      <c r="H737" s="42" t="str">
        <f>_xlfn.XLOOKUP(B737,[2]CALCULATION!$B:$B,[2]CALCULATION!$H:$H,"")</f>
        <v>ZTE</v>
      </c>
      <c r="I737" s="34">
        <v>0</v>
      </c>
      <c r="J737" s="34">
        <v>0</v>
      </c>
      <c r="K737" s="34">
        <v>0</v>
      </c>
      <c r="L737" s="34">
        <v>0.96330825007918786</v>
      </c>
      <c r="M737" s="34">
        <v>0</v>
      </c>
      <c r="N737" s="34">
        <v>0</v>
      </c>
      <c r="O737" s="34">
        <v>4.3422645349446661E-17</v>
      </c>
      <c r="P737" s="34">
        <v>0</v>
      </c>
      <c r="Q737" s="34">
        <v>0</v>
      </c>
      <c r="R737" s="34">
        <v>0</v>
      </c>
      <c r="S737" s="35">
        <v>0</v>
      </c>
      <c r="T737" s="35">
        <v>0</v>
      </c>
      <c r="U737" s="35">
        <v>0</v>
      </c>
      <c r="V737" s="35">
        <v>0</v>
      </c>
      <c r="W737" s="35">
        <v>0</v>
      </c>
      <c r="X737" s="35">
        <v>0</v>
      </c>
      <c r="Y737" s="35">
        <v>0.76532104567777592</v>
      </c>
      <c r="Z737" s="35">
        <v>8.6845290698893322E-17</v>
      </c>
      <c r="AA737" s="35">
        <v>0</v>
      </c>
      <c r="AB737" s="35">
        <v>0</v>
      </c>
      <c r="AC737" s="35">
        <v>0</v>
      </c>
      <c r="AD737" s="35">
        <v>0</v>
      </c>
      <c r="AE737" s="58" t="s">
        <v>5560</v>
      </c>
      <c r="AF737" s="58"/>
      <c r="AG737" s="57" t="str" cm="1">
        <f t="array" ref="AG737">IFERROR(_xlfn.IFS(
AI737="MPR ISSUE","PDH",
AI737="BSS Hardware Issue","BSS",
AI737="Sites strategiques, MLL, Pylone, etc.","ENVTECH",
AI737="AKTIVCO DEFAUT GE &amp; POWER Cabinet","AKTIVCO",
AI737="AKTIVCO Coupure ENEO &amp; Baisse de tension","AKTIVCO GRID ONLY",
AI737="Coupure ENEO &amp; Baisse de tension","IHS GRID ONLY",
AI737="Defaut GE &amp; POWER Cabinet","IHS",
AI737="Sharing","Partners",
AI737="Sites strategiques &amp; DataCenter","SST &amp; DC",
AI737="Exclu","Exclu",
AI737="SAT","SAT",
AI737="SPARE-ISSUE","SPARE-ISSUE",
AI737="Fiber CAmtel","TRANS_FO_CAMTEL",
AI737="Fiber AOF","Fiber AOF",
AI737="Projet OCM (HUAWEI)","TRAVAUX-HUAWEI",
AI737="Projet OCM (NOKIA)","TRAVAUX-NOKIA",
AI737="ACCESS-ISSUE","ACCESS-ISSUE",
AI737="Projet OCM (ZTE, NOKIA, autres projets)","TRAVAUX OCM",
AI737="No root CAuse","No root cause",
AI737="ODU HS","PDH",
AI737="IP &amp; VLAN","PDH",
AI737="Warehouse HUAWEI","SPARE-ISSUE",
AI737="SPARE-HS","SPARE-ISSUE",
AI737="Power Telco","BSS",AI737="no impacts","no impacts"
),"")</f>
        <v>no impacts</v>
      </c>
      <c r="AH737" s="57" t="str" cm="1">
        <f t="array" ref="AH737">IFERROR(_xlfn.IFS(
AI737="MPR ISSUE","TX ISSUE",
AI737="BSS Hardware Issue","RAN ISSUE",
AI737="Sites strategiques, MLL, Pylone, etc.","ENVTECH",
AI737="AKTIVCO DEFAUT GE &amp; POWER Cabinet","POWER ISSUE",
AI737="AKTIVCO Coupure ENEO &amp; Baisse de tension","POWER ISSUE",
AI737="Coupure ENEO &amp; Baisse de tension","POWER ISSUE",
AI737="Defaut GE &amp; POWER Cabinet","POWER ISSUE",
AI737="Sharing","POWER ISSUE",
AI737="Sites strategiques &amp; DataCenter","POWER ISSUE",
AI737="Exclu","Exclu",
AI737="SAT","TX ISSUE",
AI737="SPARE-ISSUE","SPARE-ISSUE",
AI737="Fiber CAmtel","TX ISSUE",
AI737="Fiber AOF","TX ISSUE",
AI737="Projet OCM (HUAWEI)","TRAVAUX-HUAWEI",
AI737="Projet OCM (NOKIA)","TRAVAUX -NOKIA",
AI737="ACCESS-ISSUE","ACCESS-ISSUE",
AI737="Projet OCM (ZTE, NOKIA, autres projets)","TRAVAUX OCM",
AI737="No root CAuse","No root cause",
AI737="ODU HS","TX ISSUE",
AI737="IP &amp; VLAN","TX ISSUE",
AI737="Warehouse HUAWEI","SPARE-ISSUE",
AI737="SPARE-HS","SPARE-ISSUE",
AI737="Power Telco","RAN ISSUE",AI737="no impacts","no impacts"
),"")</f>
        <v>no impacts</v>
      </c>
      <c r="AI737" s="85" t="s">
        <v>5998</v>
      </c>
      <c r="AJ737" s="57" t="str" cm="1">
        <f t="array" ref="AJ737">IFERROR(_xlfn.IFS(
AI737="MPR ISSUE","ACTIVE",
AI737="BSS Hardware Issue","ACTIVE",
AI737="Sites strategiques, MLL, Pylone, etc.","PASSIVE",
AI737="AKTIVCO DEFAUT GE &amp; POWER Cabinet","PASSIVE",
AI737="AKTIVCO Coupure ENEO &amp; Baisse de tension","PASSIVE",
AI737="Coupure ENEO &amp; Baisse de tension","PASSIVE",
AI737="Defaut GE &amp; POWER Cabinet","PASSIVE",
AI737="Sharing","PASSIVE",
AI737="Sites strategiques &amp; DataCenter","PASSIVE",
AI737="Exclu","Exclu",
AI737="SAT","ACTIVE",
AI737="SPARE-ISSUE","SPARE-ISSUE",
AI737="Fiber CAmtel","ACTIVE",
AI737="Fiber AOF","ACTIVE",
AI737="Projet OCM (HUAWEI)","PLANNED WORKS",
AI737="Projet OCM (NOKIA)","PLANNED WORKS",
AI737="ACCESS-ISSUE","ACCESS-ISSUE",
AI737="Projet OCM (ZTE, NOKIA, autres projets)","PLANNED WORKS",
AI737="No root CAuse","No root cause",
AI737="ODU HS","ACTIVE",
AI737="IP &amp; VLAN","ACTIVE",
AI737="Warehouse HUAWEI","SPARE-ISSUE",
AI737="SPARE-HS","SPARE-ISSUE",
AI737="Power Telco","ACTIVE", AI737="no impacts","no impacts"
),"")</f>
        <v>no impacts</v>
      </c>
      <c r="AK737" s="23" t="s">
        <v>5537</v>
      </c>
      <c r="AL737" s="23" t="str">
        <f t="shared" si="22"/>
        <v>EST_069</v>
      </c>
      <c r="AN737" s="9" t="s">
        <v>5537</v>
      </c>
      <c r="AO737" s="23" t="str">
        <f>_xlfn.XLOOKUP(B737,'INCIDENT-05-03-2026'!E:E,'INCIDENT-05-03-2026'!F:F,"")</f>
        <v/>
      </c>
      <c r="AP737" s="7" t="s">
        <v>5537</v>
      </c>
      <c r="AQ737" s="6"/>
      <c r="AR737" s="7"/>
      <c r="AS737" s="3" t="str">
        <f>_xlfn.XLOOKUP(B737,'[3]tt num | region | site id'!$C:$C,'[3]tt num | region | site id'!$Q:$Q,"")</f>
        <v/>
      </c>
      <c r="AT737" s="24" t="str">
        <f>_xlfn.XLOOKUP(B737,'[4]Cells Huawei 03052026 12h'!$B:$B,'[4]Cells Huawei 03052026 12h'!$T:$T,"")</f>
        <v/>
      </c>
      <c r="AU737" s="24" t="str">
        <f>_xlfn.XLOOKUP(B737,'[5]cells down 02052026 8h50'!$B:$B,'[5]cells down 02052026 8h50'!$R:$R,"")</f>
        <v/>
      </c>
      <c r="AV737" s="24" t="str">
        <f>_xlfn.XLOOKUP(B737,'[5]cells down 02052026 13h50'!$B:$B,'[5]cells down 02052026 13h50'!$R:$R,"")</f>
        <v/>
      </c>
      <c r="AW737" s="24" t="str">
        <f>_xlfn.XLOOKUP(B737,'[5]cells down 02052026 13h50'!$B:$B,'[5]cells down 02052026 13h50'!$R:$R,"")</f>
        <v/>
      </c>
      <c r="AX737" s="24" t="str">
        <f>_xlfn.XLOOKUP(B737,'[6]cell downs 03052026 8h40 '!$B:$B,'[6]cell downs 03052026 8h40 '!$R:$R,"")</f>
        <v/>
      </c>
      <c r="AY737" s="24" t="str">
        <f>_xlfn.XLOOKUP(B737,'[7]ALL SITES DOWN'!$D:$D,'[7]ALL SITES DOWN'!$J:$J,"")</f>
        <v/>
      </c>
      <c r="AZ737" s="24" t="str">
        <f>_xlfn.XLOOKUP(B737,'[8]ALL SITES DOWN'!$D:$D,'[8]ALL SITES DOWN'!$J:$J,"")</f>
        <v/>
      </c>
      <c r="BA737" s="9" t="str">
        <f>_xlfn.XLOOKUP(B737,[9]sheet1!$AC:$AC,[9]sheet1!$AF:$AF,"")</f>
        <v/>
      </c>
      <c r="BB737" s="14" t="s">
        <v>5537</v>
      </c>
      <c r="BC737" s="14" t="s">
        <v>5537</v>
      </c>
      <c r="BD737" s="14" t="str">
        <f>_xlfn.XLOOKUP(B737,'[10]cell downs 18042026 17h'!$B:$B,'[10]cell downs 18042026 17h'!$B:$B,"")</f>
        <v/>
      </c>
      <c r="BE737" s="14" t="str">
        <f>_xlfn.XLOOKUP(B737,'[11]Cells Huawei 19042026 15h'!$B:$B,'[11]Cells Huawei 19042026 15h'!$B:$B,"")</f>
        <v/>
      </c>
      <c r="BF737" s="9" t="str">
        <f>_xlfn.XLOOKUP(B737,'[12]cells down 19042026 9H40'!$B:$B,'[12]cells down 19042026 9H40'!$B:$B,"")</f>
        <v/>
      </c>
      <c r="BG737" s="9" t="s">
        <v>616</v>
      </c>
      <c r="BH737" s="9" t="s">
        <v>594</v>
      </c>
    </row>
    <row r="738" spans="1:60" s="9" customFormat="1" x14ac:dyDescent="0.3">
      <c r="A738" s="2" t="s">
        <v>1427</v>
      </c>
      <c r="B738" s="8" t="s">
        <v>1428</v>
      </c>
      <c r="C738" s="3" t="str">
        <f>_xlfn.XLOOKUP(B738,'[1]daily break down'!$D:$D,'[1]daily break down'!$E:$E,"")</f>
        <v>ADAMAOUA</v>
      </c>
      <c r="D738" s="1" t="s">
        <v>11</v>
      </c>
      <c r="E738" s="1" t="s">
        <v>96</v>
      </c>
      <c r="F738" s="3" t="s">
        <v>90</v>
      </c>
      <c r="G738" s="1" t="s">
        <v>1427</v>
      </c>
      <c r="H738" s="41" t="str">
        <f>_xlfn.XLOOKUP(B738,[2]CALCULATION!$B:$B,[2]CALCULATION!$H:$H,"")</f>
        <v>NOKIA</v>
      </c>
      <c r="I738" s="34">
        <v>1.6054357700533064E-3</v>
      </c>
      <c r="J738" s="34">
        <v>0</v>
      </c>
      <c r="K738" s="34">
        <v>2.5154011466607291E-2</v>
      </c>
      <c r="L738" s="34">
        <v>7.3132285486219029E-3</v>
      </c>
      <c r="M738" s="34">
        <v>2.9432989117645662E-3</v>
      </c>
      <c r="N738" s="34">
        <v>8.6589134811266524E-2</v>
      </c>
      <c r="O738" s="34">
        <v>3.4407136726632481E-2</v>
      </c>
      <c r="P738" s="34">
        <v>0.1367705666427117</v>
      </c>
      <c r="Q738" s="34">
        <v>2.5007649433917072E-2</v>
      </c>
      <c r="R738" s="34">
        <v>0</v>
      </c>
      <c r="S738" s="35">
        <v>0</v>
      </c>
      <c r="T738" s="35">
        <v>287739.9332151938</v>
      </c>
      <c r="U738" s="35">
        <v>0</v>
      </c>
      <c r="V738" s="35">
        <v>0</v>
      </c>
      <c r="W738" s="35">
        <v>0</v>
      </c>
      <c r="X738" s="35">
        <v>1.0702905133692132E-3</v>
      </c>
      <c r="Y738" s="35">
        <v>0.72845205837322646</v>
      </c>
      <c r="Z738" s="35">
        <v>0</v>
      </c>
      <c r="AA738" s="35">
        <v>0</v>
      </c>
      <c r="AB738" s="35">
        <v>0</v>
      </c>
      <c r="AC738" s="35">
        <v>0</v>
      </c>
      <c r="AD738" s="35">
        <v>0</v>
      </c>
      <c r="AE738" s="58" t="s">
        <v>5560</v>
      </c>
      <c r="AF738" s="58"/>
      <c r="AG738" s="57" t="str" cm="1">
        <f t="array" ref="AG738">IFERROR(_xlfn.IFS(
AI738="MPR ISSUE","PDH",
AI738="BSS Hardware Issue","BSS",
AI738="Sites strategiques, MLL, Pylone, etc.","ENVTECH",
AI738="AKTIVCO DEFAUT GE &amp; POWER Cabinet","AKTIVCO",
AI738="AKTIVCO Coupure ENEO &amp; Baisse de tension","AKTIVCO GRID ONLY",
AI738="Coupure ENEO &amp; Baisse de tension","IHS GRID ONLY",
AI738="Defaut GE &amp; POWER Cabinet","IHS",
AI738="Sharing","Partners",
AI738="Sites strategiques &amp; DataCenter","SST &amp; DC",
AI738="Exclu","Exclu",
AI738="SAT","SAT",
AI738="SPARE-ISSUE","SPARE-ISSUE",
AI738="Fiber CAmtel","TRANS_FO_CAMTEL",
AI738="Fiber AOF","Fiber AOF",
AI738="Projet OCM (HUAWEI)","TRAVAUX-HUAWEI",
AI738="Projet OCM (NOKIA)","TRAVAUX-NOKIA",
AI738="ACCESS-ISSUE","ACCESS-ISSUE",
AI738="Projet OCM (ZTE, NOKIA, autres projets)","TRAVAUX OCM",
AI738="No root CAuse","No root cause",
AI738="ODU HS","PDH",
AI738="IP &amp; VLAN","PDH",
AI738="Warehouse HUAWEI","SPARE-ISSUE",
AI738="SPARE-HS","SPARE-ISSUE",
AI738="Power Telco","BSS",AI738="no impacts","no impacts"
),"")</f>
        <v>no impacts</v>
      </c>
      <c r="AH738" s="57" t="str" cm="1">
        <f t="array" ref="AH738">IFERROR(_xlfn.IFS(
AI738="MPR ISSUE","TX ISSUE",
AI738="BSS Hardware Issue","RAN ISSUE",
AI738="Sites strategiques, MLL, Pylone, etc.","ENVTECH",
AI738="AKTIVCO DEFAUT GE &amp; POWER Cabinet","POWER ISSUE",
AI738="AKTIVCO Coupure ENEO &amp; Baisse de tension","POWER ISSUE",
AI738="Coupure ENEO &amp; Baisse de tension","POWER ISSUE",
AI738="Defaut GE &amp; POWER Cabinet","POWER ISSUE",
AI738="Sharing","POWER ISSUE",
AI738="Sites strategiques &amp; DataCenter","POWER ISSUE",
AI738="Exclu","Exclu",
AI738="SAT","TX ISSUE",
AI738="SPARE-ISSUE","SPARE-ISSUE",
AI738="Fiber CAmtel","TX ISSUE",
AI738="Fiber AOF","TX ISSUE",
AI738="Projet OCM (HUAWEI)","TRAVAUX-HUAWEI",
AI738="Projet OCM (NOKIA)","TRAVAUX -NOKIA",
AI738="ACCESS-ISSUE","ACCESS-ISSUE",
AI738="Projet OCM (ZTE, NOKIA, autres projets)","TRAVAUX OCM",
AI738="No root CAuse","No root cause",
AI738="ODU HS","TX ISSUE",
AI738="IP &amp; VLAN","TX ISSUE",
AI738="Warehouse HUAWEI","SPARE-ISSUE",
AI738="SPARE-HS","SPARE-ISSUE",
AI738="Power Telco","RAN ISSUE",AI738="no impacts","no impacts"
),"")</f>
        <v>no impacts</v>
      </c>
      <c r="AI738" s="85" t="s">
        <v>5998</v>
      </c>
      <c r="AJ738" s="57" t="str" cm="1">
        <f t="array" ref="AJ738">IFERROR(_xlfn.IFS(
AI738="MPR ISSUE","ACTIVE",
AI738="BSS Hardware Issue","ACTIVE",
AI738="Sites strategiques, MLL, Pylone, etc.","PASSIVE",
AI738="AKTIVCO DEFAUT GE &amp; POWER Cabinet","PASSIVE",
AI738="AKTIVCO Coupure ENEO &amp; Baisse de tension","PASSIVE",
AI738="Coupure ENEO &amp; Baisse de tension","PASSIVE",
AI738="Defaut GE &amp; POWER Cabinet","PASSIVE",
AI738="Sharing","PASSIVE",
AI738="Sites strategiques &amp; DataCenter","PASSIVE",
AI738="Exclu","Exclu",
AI738="SAT","ACTIVE",
AI738="SPARE-ISSUE","SPARE-ISSUE",
AI738="Fiber CAmtel","ACTIVE",
AI738="Fiber AOF","ACTIVE",
AI738="Projet OCM (HUAWEI)","PLANNED WORKS",
AI738="Projet OCM (NOKIA)","PLANNED WORKS",
AI738="ACCESS-ISSUE","ACCESS-ISSUE",
AI738="Projet OCM (ZTE, NOKIA, autres projets)","PLANNED WORKS",
AI738="No root CAuse","No root cause",
AI738="ODU HS","ACTIVE",
AI738="IP &amp; VLAN","ACTIVE",
AI738="Warehouse HUAWEI","SPARE-ISSUE",
AI738="SPARE-HS","SPARE-ISSUE",
AI738="Power Telco","ACTIVE", AI738="no impacts","no impacts"
),"")</f>
        <v>no impacts</v>
      </c>
      <c r="AK738" s="23" t="s">
        <v>5537</v>
      </c>
      <c r="AL738" s="23" t="str">
        <f t="shared" si="22"/>
        <v>ADM_041</v>
      </c>
      <c r="AN738" s="9" t="s">
        <v>5537</v>
      </c>
      <c r="AO738" s="23" t="str">
        <f>_xlfn.XLOOKUP(B738,'INCIDENT-05-03-2026'!E:E,'INCIDENT-05-03-2026'!F:F,"")</f>
        <v/>
      </c>
      <c r="AP738" s="7" t="s">
        <v>5537</v>
      </c>
      <c r="AQ738" s="6"/>
      <c r="AR738" s="7"/>
      <c r="AS738" s="3" t="str">
        <f>_xlfn.XLOOKUP(B738,'[3]tt num | region | site id'!$C:$C,'[3]tt num | region | site id'!$Q:$Q,"")</f>
        <v/>
      </c>
      <c r="AT738" s="24" t="str">
        <f>_xlfn.XLOOKUP(B738,'[4]Cells Huawei 03052026 12h'!$B:$B,'[4]Cells Huawei 03052026 12h'!$T:$T,"")</f>
        <v/>
      </c>
      <c r="AU738" s="24" t="str">
        <f>_xlfn.XLOOKUP(B738,'[5]cells down 02052026 8h50'!$B:$B,'[5]cells down 02052026 8h50'!$R:$R,"")</f>
        <v/>
      </c>
      <c r="AV738" s="24" t="str">
        <f>_xlfn.XLOOKUP(B738,'[5]cells down 02052026 13h50'!$B:$B,'[5]cells down 02052026 13h50'!$R:$R,"")</f>
        <v/>
      </c>
      <c r="AW738" s="24" t="str">
        <f>_xlfn.XLOOKUP(B738,'[5]cells down 02052026 13h50'!$B:$B,'[5]cells down 02052026 13h50'!$R:$R,"")</f>
        <v/>
      </c>
      <c r="AX738" s="24" t="str">
        <f>_xlfn.XLOOKUP(B738,'[6]cell downs 03052026 8h40 '!$B:$B,'[6]cell downs 03052026 8h40 '!$R:$R,"")</f>
        <v/>
      </c>
      <c r="AY738" s="24" t="str">
        <f>_xlfn.XLOOKUP(B738,'[7]ALL SITES DOWN'!$D:$D,'[7]ALL SITES DOWN'!$J:$J,"")</f>
        <v/>
      </c>
      <c r="AZ738" s="24" t="str">
        <f>_xlfn.XLOOKUP(B738,'[8]ALL SITES DOWN'!$D:$D,'[8]ALL SITES DOWN'!$J:$J,"")</f>
        <v/>
      </c>
      <c r="BA738" s="9" t="str">
        <f>_xlfn.XLOOKUP(B738,[9]sheet1!$AC:$AC,[9]sheet1!$AF:$AF,"")</f>
        <v/>
      </c>
      <c r="BB738" s="14" t="s">
        <v>5537</v>
      </c>
      <c r="BC738" s="14" t="s">
        <v>5537</v>
      </c>
      <c r="BD738" s="14" t="str">
        <f>_xlfn.XLOOKUP(B738,'[10]cell downs 18042026 17h'!$B:$B,'[10]cell downs 18042026 17h'!$B:$B,"")</f>
        <v/>
      </c>
      <c r="BE738" s="14" t="str">
        <f>_xlfn.XLOOKUP(B738,'[11]Cells Huawei 19042026 15h'!$B:$B,'[11]Cells Huawei 19042026 15h'!$B:$B,"")</f>
        <v/>
      </c>
      <c r="BF738" s="9" t="str">
        <f>_xlfn.XLOOKUP(B738,'[12]cells down 19042026 9H40'!$B:$B,'[12]cells down 19042026 9H40'!$B:$B,"")</f>
        <v/>
      </c>
      <c r="BG738" s="9" t="s">
        <v>1428</v>
      </c>
      <c r="BH738" s="9" t="s">
        <v>5537</v>
      </c>
    </row>
    <row r="739" spans="1:60" s="9" customFormat="1" x14ac:dyDescent="0.3">
      <c r="A739" s="1" t="s">
        <v>4268</v>
      </c>
      <c r="B739" s="8" t="s">
        <v>4269</v>
      </c>
      <c r="C739" s="3" t="str">
        <f>_xlfn.XLOOKUP(B739,'[1]daily break down'!$D:$D,'[1]daily break down'!$E:$E,"")</f>
        <v>ADAMAOUA</v>
      </c>
      <c r="D739" s="1" t="s">
        <v>11</v>
      </c>
      <c r="E739" s="1" t="s">
        <v>12</v>
      </c>
      <c r="F739" s="3" t="s">
        <v>90</v>
      </c>
      <c r="G739" s="1" t="s">
        <v>4246</v>
      </c>
      <c r="H739" s="40" t="str">
        <f>_xlfn.XLOOKUP(B739,[2]CALCULATION!$B:$B,[2]CALCULATION!$H:$H,"")</f>
        <v>HUAWEI</v>
      </c>
      <c r="I739" s="34">
        <v>0</v>
      </c>
      <c r="J739" s="34">
        <v>0</v>
      </c>
      <c r="K739" s="34">
        <v>0</v>
      </c>
      <c r="L739" s="34">
        <v>0</v>
      </c>
      <c r="M739" s="34">
        <v>0</v>
      </c>
      <c r="N739" s="34">
        <v>0</v>
      </c>
      <c r="O739" s="34">
        <v>0</v>
      </c>
      <c r="P739" s="34">
        <v>0</v>
      </c>
      <c r="Q739" s="34">
        <v>0</v>
      </c>
      <c r="R739" s="34">
        <v>0</v>
      </c>
      <c r="S739" s="35">
        <v>0</v>
      </c>
      <c r="T739" s="35">
        <v>0</v>
      </c>
      <c r="U739" s="35">
        <v>0</v>
      </c>
      <c r="V739" s="35">
        <v>0</v>
      </c>
      <c r="W739" s="35">
        <v>0</v>
      </c>
      <c r="X739" s="35">
        <v>0</v>
      </c>
      <c r="Y739" s="35">
        <v>0.7279922267594664</v>
      </c>
      <c r="Z739" s="35">
        <v>0</v>
      </c>
      <c r="AA739" s="35">
        <v>0</v>
      </c>
      <c r="AB739" s="35">
        <v>0</v>
      </c>
      <c r="AC739" s="35">
        <v>0</v>
      </c>
      <c r="AD739" s="35">
        <v>0</v>
      </c>
      <c r="AE739" s="58" t="s">
        <v>5560</v>
      </c>
      <c r="AF739" s="58"/>
      <c r="AG739" s="57" t="str" cm="1">
        <f t="array" ref="AG739">IFERROR(_xlfn.IFS(
AI739="MPR ISSUE","PDH",
AI739="BSS Hardware Issue","BSS",
AI739="Sites strategiques, MLL, Pylone, etc.","ENVTECH",
AI739="AKTIVCO DEFAUT GE &amp; POWER Cabinet","AKTIVCO",
AI739="AKTIVCO Coupure ENEO &amp; Baisse de tension","AKTIVCO GRID ONLY",
AI739="Coupure ENEO &amp; Baisse de tension","IHS GRID ONLY",
AI739="Defaut GE &amp; POWER Cabinet","IHS",
AI739="Sharing","Partners",
AI739="Sites strategiques &amp; DataCenter","SST &amp; DC",
AI739="Exclu","Exclu",
AI739="SAT","SAT",
AI739="SPARE-ISSUE","SPARE-ISSUE",
AI739="Fiber CAmtel","TRANS_FO_CAMTEL",
AI739="Fiber AOF","Fiber AOF",
AI739="Projet OCM (HUAWEI)","TRAVAUX-HUAWEI",
AI739="Projet OCM (NOKIA)","TRAVAUX-NOKIA",
AI739="ACCESS-ISSUE","ACCESS-ISSUE",
AI739="Projet OCM (ZTE, NOKIA, autres projets)","TRAVAUX OCM",
AI739="No root CAuse","No root cause",
AI739="ODU HS","PDH",
AI739="IP &amp; VLAN","PDH",
AI739="Warehouse HUAWEI","SPARE-ISSUE",
AI739="SPARE-HS","SPARE-ISSUE",
AI739="Power Telco","BSS",AI739="no impacts","no impacts"
),"")</f>
        <v>no impacts</v>
      </c>
      <c r="AH739" s="57" t="str" cm="1">
        <f t="array" ref="AH739">IFERROR(_xlfn.IFS(
AI739="MPR ISSUE","TX ISSUE",
AI739="BSS Hardware Issue","RAN ISSUE",
AI739="Sites strategiques, MLL, Pylone, etc.","ENVTECH",
AI739="AKTIVCO DEFAUT GE &amp; POWER Cabinet","POWER ISSUE",
AI739="AKTIVCO Coupure ENEO &amp; Baisse de tension","POWER ISSUE",
AI739="Coupure ENEO &amp; Baisse de tension","POWER ISSUE",
AI739="Defaut GE &amp; POWER Cabinet","POWER ISSUE",
AI739="Sharing","POWER ISSUE",
AI739="Sites strategiques &amp; DataCenter","POWER ISSUE",
AI739="Exclu","Exclu",
AI739="SAT","TX ISSUE",
AI739="SPARE-ISSUE","SPARE-ISSUE",
AI739="Fiber CAmtel","TX ISSUE",
AI739="Fiber AOF","TX ISSUE",
AI739="Projet OCM (HUAWEI)","TRAVAUX-HUAWEI",
AI739="Projet OCM (NOKIA)","TRAVAUX -NOKIA",
AI739="ACCESS-ISSUE","ACCESS-ISSUE",
AI739="Projet OCM (ZTE, NOKIA, autres projets)","TRAVAUX OCM",
AI739="No root CAuse","No root cause",
AI739="ODU HS","TX ISSUE",
AI739="IP &amp; VLAN","TX ISSUE",
AI739="Warehouse HUAWEI","SPARE-ISSUE",
AI739="SPARE-HS","SPARE-ISSUE",
AI739="Power Telco","RAN ISSUE",AI739="no impacts","no impacts"
),"")</f>
        <v>no impacts</v>
      </c>
      <c r="AI739" s="85" t="s">
        <v>5998</v>
      </c>
      <c r="AJ739" s="57" t="str" cm="1">
        <f t="array" ref="AJ739">IFERROR(_xlfn.IFS(
AI739="MPR ISSUE","ACTIVE",
AI739="BSS Hardware Issue","ACTIVE",
AI739="Sites strategiques, MLL, Pylone, etc.","PASSIVE",
AI739="AKTIVCO DEFAUT GE &amp; POWER Cabinet","PASSIVE",
AI739="AKTIVCO Coupure ENEO &amp; Baisse de tension","PASSIVE",
AI739="Coupure ENEO &amp; Baisse de tension","PASSIVE",
AI739="Defaut GE &amp; POWER Cabinet","PASSIVE",
AI739="Sharing","PASSIVE",
AI739="Sites strategiques &amp; DataCenter","PASSIVE",
AI739="Exclu","Exclu",
AI739="SAT","ACTIVE",
AI739="SPARE-ISSUE","SPARE-ISSUE",
AI739="Fiber CAmtel","ACTIVE",
AI739="Fiber AOF","ACTIVE",
AI739="Projet OCM (HUAWEI)","PLANNED WORKS",
AI739="Projet OCM (NOKIA)","PLANNED WORKS",
AI739="ACCESS-ISSUE","ACCESS-ISSUE",
AI739="Projet OCM (ZTE, NOKIA, autres projets)","PLANNED WORKS",
AI739="No root CAuse","No root cause",
AI739="ODU HS","ACTIVE",
AI739="IP &amp; VLAN","ACTIVE",
AI739="Warehouse HUAWEI","SPARE-ISSUE",
AI739="SPARE-HS","SPARE-ISSUE",
AI739="Power Telco","ACTIVE", AI739="no impacts","no impacts"
),"")</f>
        <v>no impacts</v>
      </c>
      <c r="AK739" s="23" t="s">
        <v>5537</v>
      </c>
      <c r="AL739" s="23" t="str">
        <f t="shared" si="22"/>
        <v>ADM_044</v>
      </c>
      <c r="AN739" s="9" t="s">
        <v>5537</v>
      </c>
      <c r="AO739" s="23" t="str">
        <f>_xlfn.XLOOKUP(B739,'INCIDENT-05-03-2026'!E:E,'INCIDENT-05-03-2026'!F:F,"")</f>
        <v/>
      </c>
      <c r="AP739" s="7" t="s">
        <v>5537</v>
      </c>
      <c r="AQ739" s="6"/>
      <c r="AR739" s="7"/>
      <c r="AS739" s="3" t="str">
        <f>_xlfn.XLOOKUP(B739,'[3]tt num | region | site id'!$C:$C,'[3]tt num | region | site id'!$Q:$Q,"")</f>
        <v/>
      </c>
      <c r="AT739" s="24" t="str">
        <f>_xlfn.XLOOKUP(B739,'[4]Cells Huawei 03052026 12h'!$B:$B,'[4]Cells Huawei 03052026 12h'!$T:$T,"")</f>
        <v/>
      </c>
      <c r="AU739" s="24" t="str">
        <f>_xlfn.XLOOKUP(B739,'[5]cells down 02052026 8h50'!$B:$B,'[5]cells down 02052026 8h50'!$R:$R,"")</f>
        <v/>
      </c>
      <c r="AV739" s="24" t="str">
        <f>_xlfn.XLOOKUP(B739,'[5]cells down 02052026 13h50'!$B:$B,'[5]cells down 02052026 13h50'!$R:$R,"")</f>
        <v/>
      </c>
      <c r="AW739" s="24" t="str">
        <f>_xlfn.XLOOKUP(B739,'[5]cells down 02052026 13h50'!$B:$B,'[5]cells down 02052026 13h50'!$R:$R,"")</f>
        <v/>
      </c>
      <c r="AX739" s="24" t="str">
        <f>_xlfn.XLOOKUP(B739,'[6]cell downs 03052026 8h40 '!$B:$B,'[6]cell downs 03052026 8h40 '!$R:$R,"")</f>
        <v/>
      </c>
      <c r="AY739" s="24" t="str">
        <f>_xlfn.XLOOKUP(B739,'[7]ALL SITES DOWN'!$D:$D,'[7]ALL SITES DOWN'!$J:$J,"")</f>
        <v/>
      </c>
      <c r="AZ739" s="24" t="str">
        <f>_xlfn.XLOOKUP(B739,'[8]ALL SITES DOWN'!$D:$D,'[8]ALL SITES DOWN'!$J:$J,"")</f>
        <v/>
      </c>
      <c r="BA739" s="9" t="str">
        <f>_xlfn.XLOOKUP(B739,[9]sheet1!$AC:$AC,[9]sheet1!$AF:$AF,"")</f>
        <v/>
      </c>
      <c r="BB739" s="14" t="s">
        <v>5537</v>
      </c>
      <c r="BC739" s="14" t="s">
        <v>5537</v>
      </c>
      <c r="BD739" s="14" t="str">
        <f>_xlfn.XLOOKUP(B739,'[10]cell downs 18042026 17h'!$B:$B,'[10]cell downs 18042026 17h'!$B:$B,"")</f>
        <v/>
      </c>
      <c r="BE739" s="14" t="str">
        <f>_xlfn.XLOOKUP(B739,'[11]Cells Huawei 19042026 15h'!$B:$B,'[11]Cells Huawei 19042026 15h'!$B:$B,"")</f>
        <v/>
      </c>
      <c r="BF739" s="9" t="str">
        <f>_xlfn.XLOOKUP(B739,'[12]cells down 19042026 9H40'!$B:$B,'[12]cells down 19042026 9H40'!$B:$B,"")</f>
        <v/>
      </c>
      <c r="BG739" s="9" t="s">
        <v>4269</v>
      </c>
      <c r="BH739" s="9" t="s">
        <v>12</v>
      </c>
    </row>
    <row r="740" spans="1:60" s="9" customFormat="1" x14ac:dyDescent="0.3">
      <c r="A740" s="1" t="s">
        <v>3035</v>
      </c>
      <c r="B740" s="8" t="s">
        <v>3036</v>
      </c>
      <c r="C740" s="3" t="str">
        <f>_xlfn.XLOOKUP(B740,'[1]daily break down'!$D:$D,'[1]daily break down'!$E:$E,"")</f>
        <v>ADAMAOUA</v>
      </c>
      <c r="D740" s="1" t="s">
        <v>11</v>
      </c>
      <c r="E740" s="1" t="s">
        <v>12</v>
      </c>
      <c r="F740" s="3" t="s">
        <v>90</v>
      </c>
      <c r="G740" s="1" t="s">
        <v>3035</v>
      </c>
      <c r="H740" s="40" t="str">
        <f>_xlfn.XLOOKUP(B740,[2]CALCULATION!$B:$B,[2]CALCULATION!$H:$H,"")</f>
        <v>HUAWEI</v>
      </c>
      <c r="I740" s="34">
        <v>0</v>
      </c>
      <c r="J740" s="34">
        <v>0</v>
      </c>
      <c r="K740" s="34">
        <v>0</v>
      </c>
      <c r="L740" s="34">
        <v>0</v>
      </c>
      <c r="M740" s="34">
        <v>0</v>
      </c>
      <c r="N740" s="34">
        <v>0</v>
      </c>
      <c r="O740" s="34">
        <v>0</v>
      </c>
      <c r="P740" s="34">
        <v>0</v>
      </c>
      <c r="Q740" s="34">
        <v>0</v>
      </c>
      <c r="R740" s="34">
        <v>0</v>
      </c>
      <c r="S740" s="35">
        <v>0</v>
      </c>
      <c r="T740" s="35">
        <v>0</v>
      </c>
      <c r="U740" s="35">
        <v>0</v>
      </c>
      <c r="V740" s="35">
        <v>0</v>
      </c>
      <c r="W740" s="35">
        <v>0</v>
      </c>
      <c r="X740" s="35">
        <v>6.8486700738800296E-2</v>
      </c>
      <c r="Y740" s="35">
        <v>0.72553098595166565</v>
      </c>
      <c r="Z740" s="35">
        <v>0</v>
      </c>
      <c r="AA740" s="35">
        <v>0</v>
      </c>
      <c r="AB740" s="35">
        <v>0</v>
      </c>
      <c r="AC740" s="35">
        <v>0</v>
      </c>
      <c r="AD740" s="35">
        <v>0</v>
      </c>
      <c r="AE740" s="58" t="s">
        <v>5560</v>
      </c>
      <c r="AF740" s="58"/>
      <c r="AG740" s="57" t="str" cm="1">
        <f t="array" ref="AG740">IFERROR(_xlfn.IFS(
AI740="MPR ISSUE","PDH",
AI740="BSS Hardware Issue","BSS",
AI740="Sites strategiques, MLL, Pylone, etc.","ENVTECH",
AI740="AKTIVCO DEFAUT GE &amp; POWER Cabinet","AKTIVCO",
AI740="AKTIVCO Coupure ENEO &amp; Baisse de tension","AKTIVCO GRID ONLY",
AI740="Coupure ENEO &amp; Baisse de tension","IHS GRID ONLY",
AI740="Defaut GE &amp; POWER Cabinet","IHS",
AI740="Sharing","Partners",
AI740="Sites strategiques &amp; DataCenter","SST &amp; DC",
AI740="Exclu","Exclu",
AI740="SAT","SAT",
AI740="SPARE-ISSUE","SPARE-ISSUE",
AI740="Fiber CAmtel","TRANS_FO_CAMTEL",
AI740="Fiber AOF","Fiber AOF",
AI740="Projet OCM (HUAWEI)","TRAVAUX-HUAWEI",
AI740="Projet OCM (NOKIA)","TRAVAUX-NOKIA",
AI740="ACCESS-ISSUE","ACCESS-ISSUE",
AI740="Projet OCM (ZTE, NOKIA, autres projets)","TRAVAUX OCM",
AI740="No root CAuse","No root cause",
AI740="ODU HS","PDH",
AI740="IP &amp; VLAN","PDH",
AI740="Warehouse HUAWEI","SPARE-ISSUE",
AI740="SPARE-HS","SPARE-ISSUE",
AI740="Power Telco","BSS",AI740="no impacts","no impacts"
),"")</f>
        <v>no impacts</v>
      </c>
      <c r="AH740" s="57" t="str" cm="1">
        <f t="array" ref="AH740">IFERROR(_xlfn.IFS(
AI740="MPR ISSUE","TX ISSUE",
AI740="BSS Hardware Issue","RAN ISSUE",
AI740="Sites strategiques, MLL, Pylone, etc.","ENVTECH",
AI740="AKTIVCO DEFAUT GE &amp; POWER Cabinet","POWER ISSUE",
AI740="AKTIVCO Coupure ENEO &amp; Baisse de tension","POWER ISSUE",
AI740="Coupure ENEO &amp; Baisse de tension","POWER ISSUE",
AI740="Defaut GE &amp; POWER Cabinet","POWER ISSUE",
AI740="Sharing","POWER ISSUE",
AI740="Sites strategiques &amp; DataCenter","POWER ISSUE",
AI740="Exclu","Exclu",
AI740="SAT","TX ISSUE",
AI740="SPARE-ISSUE","SPARE-ISSUE",
AI740="Fiber CAmtel","TX ISSUE",
AI740="Fiber AOF","TX ISSUE",
AI740="Projet OCM (HUAWEI)","TRAVAUX-HUAWEI",
AI740="Projet OCM (NOKIA)","TRAVAUX -NOKIA",
AI740="ACCESS-ISSUE","ACCESS-ISSUE",
AI740="Projet OCM (ZTE, NOKIA, autres projets)","TRAVAUX OCM",
AI740="No root CAuse","No root cause",
AI740="ODU HS","TX ISSUE",
AI740="IP &amp; VLAN","TX ISSUE",
AI740="Warehouse HUAWEI","SPARE-ISSUE",
AI740="SPARE-HS","SPARE-ISSUE",
AI740="Power Telco","RAN ISSUE",AI740="no impacts","no impacts"
),"")</f>
        <v>no impacts</v>
      </c>
      <c r="AI740" s="85" t="s">
        <v>5998</v>
      </c>
      <c r="AJ740" s="57" t="str" cm="1">
        <f t="array" ref="AJ740">IFERROR(_xlfn.IFS(
AI740="MPR ISSUE","ACTIVE",
AI740="BSS Hardware Issue","ACTIVE",
AI740="Sites strategiques, MLL, Pylone, etc.","PASSIVE",
AI740="AKTIVCO DEFAUT GE &amp; POWER Cabinet","PASSIVE",
AI740="AKTIVCO Coupure ENEO &amp; Baisse de tension","PASSIVE",
AI740="Coupure ENEO &amp; Baisse de tension","PASSIVE",
AI740="Defaut GE &amp; POWER Cabinet","PASSIVE",
AI740="Sharing","PASSIVE",
AI740="Sites strategiques &amp; DataCenter","PASSIVE",
AI740="Exclu","Exclu",
AI740="SAT","ACTIVE",
AI740="SPARE-ISSUE","SPARE-ISSUE",
AI740="Fiber CAmtel","ACTIVE",
AI740="Fiber AOF","ACTIVE",
AI740="Projet OCM (HUAWEI)","PLANNED WORKS",
AI740="Projet OCM (NOKIA)","PLANNED WORKS",
AI740="ACCESS-ISSUE","ACCESS-ISSUE",
AI740="Projet OCM (ZTE, NOKIA, autres projets)","PLANNED WORKS",
AI740="No root CAuse","No root cause",
AI740="ODU HS","ACTIVE",
AI740="IP &amp; VLAN","ACTIVE",
AI740="Warehouse HUAWEI","SPARE-ISSUE",
AI740="SPARE-HS","SPARE-ISSUE",
AI740="Power Telco","ACTIVE", AI740="no impacts","no impacts"
),"")</f>
        <v>no impacts</v>
      </c>
      <c r="AK740" s="23" t="s">
        <v>5537</v>
      </c>
      <c r="AL740" s="23" t="str">
        <f t="shared" si="22"/>
        <v>ADM_011</v>
      </c>
      <c r="AN740" s="9" t="s">
        <v>5537</v>
      </c>
      <c r="AO740" s="23" t="str">
        <f>_xlfn.XLOOKUP(B740,'INCIDENT-05-03-2026'!E:E,'INCIDENT-05-03-2026'!F:F,"")</f>
        <v/>
      </c>
      <c r="AP740" s="7" t="s">
        <v>5537</v>
      </c>
      <c r="AQ740" s="6"/>
      <c r="AR740" s="7"/>
      <c r="AS740" s="3" t="str">
        <f>_xlfn.XLOOKUP(B740,'[3]tt num | region | site id'!$C:$C,'[3]tt num | region | site id'!$Q:$Q,"")</f>
        <v/>
      </c>
      <c r="AT740" s="24" t="str">
        <f>_xlfn.XLOOKUP(B740,'[4]Cells Huawei 03052026 12h'!$B:$B,'[4]Cells Huawei 03052026 12h'!$T:$T,"")</f>
        <v/>
      </c>
      <c r="AU740" s="24" t="str">
        <f>_xlfn.XLOOKUP(B740,'[5]cells down 02052026 8h50'!$B:$B,'[5]cells down 02052026 8h50'!$R:$R,"")</f>
        <v/>
      </c>
      <c r="AV740" s="24" t="str">
        <f>_xlfn.XLOOKUP(B740,'[5]cells down 02052026 13h50'!$B:$B,'[5]cells down 02052026 13h50'!$R:$R,"")</f>
        <v/>
      </c>
      <c r="AW740" s="24" t="str">
        <f>_xlfn.XLOOKUP(B740,'[5]cells down 02052026 13h50'!$B:$B,'[5]cells down 02052026 13h50'!$R:$R,"")</f>
        <v/>
      </c>
      <c r="AX740" s="24" t="str">
        <f>_xlfn.XLOOKUP(B740,'[6]cell downs 03052026 8h40 '!$B:$B,'[6]cell downs 03052026 8h40 '!$R:$R,"")</f>
        <v/>
      </c>
      <c r="AY740" s="24" t="str">
        <f>_xlfn.XLOOKUP(B740,'[7]ALL SITES DOWN'!$D:$D,'[7]ALL SITES DOWN'!$J:$J,"")</f>
        <v/>
      </c>
      <c r="AZ740" s="24" t="str">
        <f>_xlfn.XLOOKUP(B740,'[8]ALL SITES DOWN'!$D:$D,'[8]ALL SITES DOWN'!$J:$J,"")</f>
        <v/>
      </c>
      <c r="BA740" s="9" t="str">
        <f>_xlfn.XLOOKUP(B740,[9]sheet1!$AC:$AC,[9]sheet1!$AF:$AF,"")</f>
        <v/>
      </c>
      <c r="BB740" s="14" t="s">
        <v>5537</v>
      </c>
      <c r="BC740" s="14" t="s">
        <v>5537</v>
      </c>
      <c r="BD740" s="14" t="str">
        <f>_xlfn.XLOOKUP(B740,'[10]cell downs 18042026 17h'!$B:$B,'[10]cell downs 18042026 17h'!$B:$B,"")</f>
        <v/>
      </c>
      <c r="BE740" s="14" t="str">
        <f>_xlfn.XLOOKUP(B740,'[11]Cells Huawei 19042026 15h'!$B:$B,'[11]Cells Huawei 19042026 15h'!$B:$B,"")</f>
        <v/>
      </c>
      <c r="BF740" s="9" t="str">
        <f>_xlfn.XLOOKUP(B740,'[12]cells down 19042026 9H40'!$B:$B,'[12]cells down 19042026 9H40'!$B:$B,"")</f>
        <v/>
      </c>
      <c r="BG740" s="9" t="s">
        <v>3036</v>
      </c>
      <c r="BH740" s="9" t="s">
        <v>12</v>
      </c>
    </row>
    <row r="741" spans="1:60" s="9" customFormat="1" x14ac:dyDescent="0.3">
      <c r="A741" s="1" t="s">
        <v>5237</v>
      </c>
      <c r="B741" s="8" t="s">
        <v>5238</v>
      </c>
      <c r="C741" s="3" t="str">
        <f>_xlfn.XLOOKUP(B741,'[1]daily break down'!$D:$D,'[1]daily break down'!$E:$E,"")</f>
        <v>SUD-OUEST</v>
      </c>
      <c r="D741" s="1" t="s">
        <v>11</v>
      </c>
      <c r="E741" s="1" t="s">
        <v>154</v>
      </c>
      <c r="F741" s="3" t="s">
        <v>13</v>
      </c>
      <c r="G741" s="1" t="s">
        <v>5239</v>
      </c>
      <c r="H741" s="40" t="str">
        <f>_xlfn.XLOOKUP(B741,[2]CALCULATION!$B:$B,[2]CALCULATION!$H:$H,"")</f>
        <v>HUAWEI</v>
      </c>
      <c r="I741" s="34">
        <v>0</v>
      </c>
      <c r="J741" s="34">
        <v>0</v>
      </c>
      <c r="K741" s="34">
        <v>0</v>
      </c>
      <c r="L741" s="34">
        <v>0</v>
      </c>
      <c r="M741" s="34">
        <v>0</v>
      </c>
      <c r="N741" s="34">
        <v>0</v>
      </c>
      <c r="O741" s="34">
        <v>0</v>
      </c>
      <c r="P741" s="34">
        <v>0</v>
      </c>
      <c r="Q741" s="34">
        <v>0</v>
      </c>
      <c r="R741" s="34">
        <v>0</v>
      </c>
      <c r="S741" s="35">
        <v>0</v>
      </c>
      <c r="T741" s="35">
        <v>0</v>
      </c>
      <c r="U741" s="35">
        <v>0</v>
      </c>
      <c r="V741" s="35">
        <v>1.1776323862193345</v>
      </c>
      <c r="W741" s="35">
        <v>1.3863206376111838</v>
      </c>
      <c r="X741" s="35">
        <v>1.5889627974534359</v>
      </c>
      <c r="Y741" s="35">
        <v>0.71258271909323623</v>
      </c>
      <c r="Z741" s="35">
        <v>0</v>
      </c>
      <c r="AA741" s="35">
        <v>0</v>
      </c>
      <c r="AB741" s="35">
        <v>0</v>
      </c>
      <c r="AC741" s="35">
        <v>0</v>
      </c>
      <c r="AD741" s="35">
        <v>0</v>
      </c>
      <c r="AE741" s="58" t="s">
        <v>5603</v>
      </c>
      <c r="AF741" s="58"/>
      <c r="AG741" s="57" t="str" cm="1">
        <f t="array" ref="AG741">IFERROR(_xlfn.IFS(
AI741="MPR ISSUE","PDH",
AI741="BSS Hardware Issue","BSS",
AI741="Sites strategiques, MLL, Pylone, etc.","ENVTECH",
AI741="AKTIVCO DEFAUT GE &amp; POWER Cabinet","AKTIVCO",
AI741="AKTIVCO Coupure ENEO &amp; Baisse de tension","AKTIVCO GRID ONLY",
AI741="Coupure ENEO &amp; Baisse de tension","IHS GRID ONLY",
AI741="Defaut GE &amp; POWER Cabinet","IHS",
AI741="Sharing","Partners",
AI741="Sites strategiques &amp; DataCenter","SST &amp; DC",
AI741="Exclu","Exclu",
AI741="SAT","SAT",
AI741="SPARE-ISSUE","SPARE-ISSUE",
AI741="Fiber CAmtel","TRANS_FO_CAMTEL",
AI741="Fiber AOF","Fiber AOF",
AI741="Projet OCM (HUAWEI)","TRAVAUX-HUAWEI",
AI741="Projet OCM (NOKIA)","TRAVAUX-NOKIA",
AI741="ACCESS-ISSUE","ACCESS-ISSUE",
AI741="Projet OCM (ZTE, NOKIA, autres projets)","TRAVAUX OCM",
AI741="No root CAuse","No root cause",
AI741="ODU HS","PDH",
AI741="IP &amp; VLAN","PDH",
AI741="Warehouse HUAWEI","SPARE-ISSUE",
AI741="SPARE-HS","SPARE-ISSUE",
AI741="Power Telco","BSS",AI741="no impacts","no impacts"
),"")</f>
        <v>no impacts</v>
      </c>
      <c r="AH741" s="57" t="str" cm="1">
        <f t="array" ref="AH741">IFERROR(_xlfn.IFS(
AI741="MPR ISSUE","TX ISSUE",
AI741="BSS Hardware Issue","RAN ISSUE",
AI741="Sites strategiques, MLL, Pylone, etc.","ENVTECH",
AI741="AKTIVCO DEFAUT GE &amp; POWER Cabinet","POWER ISSUE",
AI741="AKTIVCO Coupure ENEO &amp; Baisse de tension","POWER ISSUE",
AI741="Coupure ENEO &amp; Baisse de tension","POWER ISSUE",
AI741="Defaut GE &amp; POWER Cabinet","POWER ISSUE",
AI741="Sharing","POWER ISSUE",
AI741="Sites strategiques &amp; DataCenter","POWER ISSUE",
AI741="Exclu","Exclu",
AI741="SAT","TX ISSUE",
AI741="SPARE-ISSUE","SPARE-ISSUE",
AI741="Fiber CAmtel","TX ISSUE",
AI741="Fiber AOF","TX ISSUE",
AI741="Projet OCM (HUAWEI)","TRAVAUX-HUAWEI",
AI741="Projet OCM (NOKIA)","TRAVAUX -NOKIA",
AI741="ACCESS-ISSUE","ACCESS-ISSUE",
AI741="Projet OCM (ZTE, NOKIA, autres projets)","TRAVAUX OCM",
AI741="No root CAuse","No root cause",
AI741="ODU HS","TX ISSUE",
AI741="IP &amp; VLAN","TX ISSUE",
AI741="Warehouse HUAWEI","SPARE-ISSUE",
AI741="SPARE-HS","SPARE-ISSUE",
AI741="Power Telco","RAN ISSUE",AI741="no impacts","no impacts"
),"")</f>
        <v>no impacts</v>
      </c>
      <c r="AI741" s="85" t="s">
        <v>5998</v>
      </c>
      <c r="AJ741" s="57" t="str" cm="1">
        <f t="array" ref="AJ741">IFERROR(_xlfn.IFS(
AI741="MPR ISSUE","ACTIVE",
AI741="BSS Hardware Issue","ACTIVE",
AI741="Sites strategiques, MLL, Pylone, etc.","PASSIVE",
AI741="AKTIVCO DEFAUT GE &amp; POWER Cabinet","PASSIVE",
AI741="AKTIVCO Coupure ENEO &amp; Baisse de tension","PASSIVE",
AI741="Coupure ENEO &amp; Baisse de tension","PASSIVE",
AI741="Defaut GE &amp; POWER Cabinet","PASSIVE",
AI741="Sharing","PASSIVE",
AI741="Sites strategiques &amp; DataCenter","PASSIVE",
AI741="Exclu","Exclu",
AI741="SAT","ACTIVE",
AI741="SPARE-ISSUE","SPARE-ISSUE",
AI741="Fiber CAmtel","ACTIVE",
AI741="Fiber AOF","ACTIVE",
AI741="Projet OCM (HUAWEI)","PLANNED WORKS",
AI741="Projet OCM (NOKIA)","PLANNED WORKS",
AI741="ACCESS-ISSUE","ACCESS-ISSUE",
AI741="Projet OCM (ZTE, NOKIA, autres projets)","PLANNED WORKS",
AI741="No root CAuse","No root cause",
AI741="ODU HS","ACTIVE",
AI741="IP &amp; VLAN","ACTIVE",
AI741="Warehouse HUAWEI","SPARE-ISSUE",
AI741="SPARE-HS","SPARE-ISSUE",
AI741="Power Telco","ACTIVE", AI741="no impacts","no impacts"
),"")</f>
        <v>no impacts</v>
      </c>
      <c r="AK741" s="23" t="s">
        <v>5537</v>
      </c>
      <c r="AL741" s="23" t="str">
        <f t="shared" si="22"/>
        <v>SUO_043</v>
      </c>
      <c r="AN741" s="9" t="s">
        <v>5537</v>
      </c>
      <c r="AO741" s="23" t="str">
        <f>_xlfn.XLOOKUP(B741,'INCIDENT-05-03-2026'!E:E,'INCIDENT-05-03-2026'!F:F,"")</f>
        <v/>
      </c>
      <c r="AP741" s="7" t="s">
        <v>5537</v>
      </c>
      <c r="AQ741" s="6"/>
      <c r="AR741" s="7"/>
      <c r="AS741" s="3" t="str">
        <f>_xlfn.XLOOKUP(B741,'[3]tt num | region | site id'!$C:$C,'[3]tt num | region | site id'!$Q:$Q,"")</f>
        <v/>
      </c>
      <c r="AT741" s="24" t="str">
        <f>_xlfn.XLOOKUP(B741,'[4]Cells Huawei 03052026 12h'!$B:$B,'[4]Cells Huawei 03052026 12h'!$T:$T,"")</f>
        <v/>
      </c>
      <c r="AU741" s="24" t="str">
        <f>_xlfn.XLOOKUP(B741,'[5]cells down 02052026 8h50'!$B:$B,'[5]cells down 02052026 8h50'!$R:$R,"")</f>
        <v/>
      </c>
      <c r="AV741" s="24" t="str">
        <f>_xlfn.XLOOKUP(B741,'[5]cells down 02052026 13h50'!$B:$B,'[5]cells down 02052026 13h50'!$R:$R,"")</f>
        <v/>
      </c>
      <c r="AW741" s="24" t="str">
        <f>_xlfn.XLOOKUP(B741,'[5]cells down 02052026 13h50'!$B:$B,'[5]cells down 02052026 13h50'!$R:$R,"")</f>
        <v/>
      </c>
      <c r="AX741" s="24" t="str">
        <f>_xlfn.XLOOKUP(B741,'[6]cell downs 03052026 8h40 '!$B:$B,'[6]cell downs 03052026 8h40 '!$R:$R,"")</f>
        <v/>
      </c>
      <c r="AY741" s="24" t="str">
        <f>_xlfn.XLOOKUP(B741,'[7]ALL SITES DOWN'!$D:$D,'[7]ALL SITES DOWN'!$J:$J,"")</f>
        <v/>
      </c>
      <c r="AZ741" s="24" t="str">
        <f>_xlfn.XLOOKUP(B741,'[8]ALL SITES DOWN'!$D:$D,'[8]ALL SITES DOWN'!$J:$J,"")</f>
        <v/>
      </c>
      <c r="BA741" s="9" t="str">
        <f>_xlfn.XLOOKUP(B741,[9]sheet1!$AC:$AC,[9]sheet1!$AF:$AF,"")</f>
        <v/>
      </c>
      <c r="BB741" s="14" t="s">
        <v>5537</v>
      </c>
      <c r="BC741" s="14" t="s">
        <v>5537</v>
      </c>
      <c r="BD741" s="14" t="str">
        <f>_xlfn.XLOOKUP(B741,'[10]cell downs 18042026 17h'!$B:$B,'[10]cell downs 18042026 17h'!$B:$B,"")</f>
        <v/>
      </c>
      <c r="BE741" s="14" t="str">
        <f>_xlfn.XLOOKUP(B741,'[11]Cells Huawei 19042026 15h'!$B:$B,'[11]Cells Huawei 19042026 15h'!$B:$B,"")</f>
        <v/>
      </c>
      <c r="BF741" s="9" t="str">
        <f>_xlfn.XLOOKUP(B741,'[12]cells down 19042026 9H40'!$B:$B,'[12]cells down 19042026 9H40'!$B:$B,"")</f>
        <v/>
      </c>
      <c r="BG741" s="9" t="s">
        <v>5238</v>
      </c>
      <c r="BH741" s="9" t="s">
        <v>302</v>
      </c>
    </row>
    <row r="742" spans="1:60" s="9" customFormat="1" x14ac:dyDescent="0.3">
      <c r="A742" s="1" t="s">
        <v>403</v>
      </c>
      <c r="B742" s="1" t="s">
        <v>404</v>
      </c>
      <c r="C742" s="3" t="str">
        <f>_xlfn.XLOOKUP(B742,'[1]daily break down'!$D:$D,'[1]daily break down'!$E:$E,"")</f>
        <v>LITTORAL</v>
      </c>
      <c r="D742" s="1" t="s">
        <v>11</v>
      </c>
      <c r="E742" s="1" t="s">
        <v>12</v>
      </c>
      <c r="F742" s="3" t="s">
        <v>31</v>
      </c>
      <c r="G742" s="1" t="s">
        <v>354</v>
      </c>
      <c r="H742" s="42" t="str">
        <f>_xlfn.XLOOKUP(B742,[2]CALCULATION!$B:$B,[2]CALCULATION!$H:$H,"")</f>
        <v>ZTE</v>
      </c>
      <c r="I742" s="34">
        <v>0</v>
      </c>
      <c r="J742" s="34">
        <v>5.2275327951420127</v>
      </c>
      <c r="K742" s="34">
        <v>0.43942065958400012</v>
      </c>
      <c r="L742" s="34">
        <v>0</v>
      </c>
      <c r="M742" s="34">
        <v>0.25454223774587437</v>
      </c>
      <c r="N742" s="34">
        <v>0.27655072438954031</v>
      </c>
      <c r="O742" s="34">
        <v>0.23085725374037286</v>
      </c>
      <c r="P742" s="34">
        <v>0.53770977619116955</v>
      </c>
      <c r="Q742" s="34">
        <v>9.6283918751944011</v>
      </c>
      <c r="R742" s="34">
        <v>8.1471172806214014</v>
      </c>
      <c r="S742" s="35">
        <v>23.779313734722475</v>
      </c>
      <c r="T742" s="35">
        <v>0.86389552353802224</v>
      </c>
      <c r="U742" s="35">
        <v>1.7809039103052511</v>
      </c>
      <c r="V742" s="35">
        <v>0.81782751624418881</v>
      </c>
      <c r="W742" s="35">
        <v>0.86389552353802224</v>
      </c>
      <c r="X742" s="35">
        <v>0.11765801165986034</v>
      </c>
      <c r="Y742" s="35">
        <v>0.70300528203679369</v>
      </c>
      <c r="Z742" s="35">
        <v>0</v>
      </c>
      <c r="AA742" s="35">
        <v>0</v>
      </c>
      <c r="AB742" s="35">
        <v>0</v>
      </c>
      <c r="AC742" s="35">
        <v>0</v>
      </c>
      <c r="AD742" s="35">
        <v>0</v>
      </c>
      <c r="AE742" s="58" t="s">
        <v>5560</v>
      </c>
      <c r="AF742" s="58"/>
      <c r="AG742" s="57" t="str" cm="1">
        <f t="array" ref="AG742">IFERROR(_xlfn.IFS(
AI742="MPR ISSUE","PDH",
AI742="BSS Hardware Issue","BSS",
AI742="Sites strategiques, MLL, Pylone, etc.","ENVTECH",
AI742="AKTIVCO DEFAUT GE &amp; POWER Cabinet","AKTIVCO",
AI742="AKTIVCO Coupure ENEO &amp; Baisse de tension","AKTIVCO GRID ONLY",
AI742="Coupure ENEO &amp; Baisse de tension","IHS GRID ONLY",
AI742="Defaut GE &amp; POWER Cabinet","IHS",
AI742="Sharing","Partners",
AI742="Sites strategiques &amp; DataCenter","SST &amp; DC",
AI742="Exclu","Exclu",
AI742="SAT","SAT",
AI742="SPARE-ISSUE","SPARE-ISSUE",
AI742="Fiber CAmtel","TRANS_FO_CAMTEL",
AI742="Fiber AOF","Fiber AOF",
AI742="Projet OCM (HUAWEI)","TRAVAUX-HUAWEI",
AI742="Projet OCM (NOKIA)","TRAVAUX-NOKIA",
AI742="ACCESS-ISSUE","ACCESS-ISSUE",
AI742="Projet OCM (ZTE, NOKIA, autres projets)","TRAVAUX OCM",
AI742="No root CAuse","No root cause",
AI742="ODU HS","PDH",
AI742="IP &amp; VLAN","PDH",
AI742="Warehouse HUAWEI","SPARE-ISSUE",
AI742="SPARE-HS","SPARE-ISSUE",
AI742="Power Telco","BSS",AI742="no impacts","no impacts"
),"")</f>
        <v>no impacts</v>
      </c>
      <c r="AH742" s="57" t="str" cm="1">
        <f t="array" ref="AH742">IFERROR(_xlfn.IFS(
AI742="MPR ISSUE","TX ISSUE",
AI742="BSS Hardware Issue","RAN ISSUE",
AI742="Sites strategiques, MLL, Pylone, etc.","ENVTECH",
AI742="AKTIVCO DEFAUT GE &amp; POWER Cabinet","POWER ISSUE",
AI742="AKTIVCO Coupure ENEO &amp; Baisse de tension","POWER ISSUE",
AI742="Coupure ENEO &amp; Baisse de tension","POWER ISSUE",
AI742="Defaut GE &amp; POWER Cabinet","POWER ISSUE",
AI742="Sharing","POWER ISSUE",
AI742="Sites strategiques &amp; DataCenter","POWER ISSUE",
AI742="Exclu","Exclu",
AI742="SAT","TX ISSUE",
AI742="SPARE-ISSUE","SPARE-ISSUE",
AI742="Fiber CAmtel","TX ISSUE",
AI742="Fiber AOF","TX ISSUE",
AI742="Projet OCM (HUAWEI)","TRAVAUX-HUAWEI",
AI742="Projet OCM (NOKIA)","TRAVAUX -NOKIA",
AI742="ACCESS-ISSUE","ACCESS-ISSUE",
AI742="Projet OCM (ZTE, NOKIA, autres projets)","TRAVAUX OCM",
AI742="No root CAuse","No root cause",
AI742="ODU HS","TX ISSUE",
AI742="IP &amp; VLAN","TX ISSUE",
AI742="Warehouse HUAWEI","SPARE-ISSUE",
AI742="SPARE-HS","SPARE-ISSUE",
AI742="Power Telco","RAN ISSUE",AI742="no impacts","no impacts"
),"")</f>
        <v>no impacts</v>
      </c>
      <c r="AI742" s="85" t="s">
        <v>5998</v>
      </c>
      <c r="AJ742" s="57" t="str" cm="1">
        <f t="array" ref="AJ742">IFERROR(_xlfn.IFS(
AI742="MPR ISSUE","ACTIVE",
AI742="BSS Hardware Issue","ACTIVE",
AI742="Sites strategiques, MLL, Pylone, etc.","PASSIVE",
AI742="AKTIVCO DEFAUT GE &amp; POWER Cabinet","PASSIVE",
AI742="AKTIVCO Coupure ENEO &amp; Baisse de tension","PASSIVE",
AI742="Coupure ENEO &amp; Baisse de tension","PASSIVE",
AI742="Defaut GE &amp; POWER Cabinet","PASSIVE",
AI742="Sharing","PASSIVE",
AI742="Sites strategiques &amp; DataCenter","PASSIVE",
AI742="Exclu","Exclu",
AI742="SAT","ACTIVE",
AI742="SPARE-ISSUE","SPARE-ISSUE",
AI742="Fiber CAmtel","ACTIVE",
AI742="Fiber AOF","ACTIVE",
AI742="Projet OCM (HUAWEI)","PLANNED WORKS",
AI742="Projet OCM (NOKIA)","PLANNED WORKS",
AI742="ACCESS-ISSUE","ACCESS-ISSUE",
AI742="Projet OCM (ZTE, NOKIA, autres projets)","PLANNED WORKS",
AI742="No root CAuse","No root cause",
AI742="ODU HS","ACTIVE",
AI742="IP &amp; VLAN","ACTIVE",
AI742="Warehouse HUAWEI","SPARE-ISSUE",
AI742="SPARE-HS","SPARE-ISSUE",
AI742="Power Telco","ACTIVE", AI742="no impacts","no impacts"
),"")</f>
        <v>no impacts</v>
      </c>
      <c r="AK742" s="23" t="s">
        <v>5537</v>
      </c>
      <c r="AL742" s="23" t="str">
        <f t="shared" si="22"/>
        <v>LIT_169</v>
      </c>
      <c r="AN742" s="9" t="s">
        <v>5537</v>
      </c>
      <c r="AO742" s="23" t="str">
        <f>_xlfn.XLOOKUP(B742,'INCIDENT-05-03-2026'!E:E,'INCIDENT-05-03-2026'!F:F,"")</f>
        <v/>
      </c>
      <c r="AP742" s="7" t="s">
        <v>5537</v>
      </c>
      <c r="AQ742" s="6"/>
      <c r="AR742" s="7"/>
      <c r="AS742" s="3" t="str">
        <f>_xlfn.XLOOKUP(B742,'[3]tt num | region | site id'!$C:$C,'[3]tt num | region | site id'!$Q:$Q,"")</f>
        <v/>
      </c>
      <c r="AT742" s="24" t="str">
        <f>_xlfn.XLOOKUP(B742,'[4]Cells Huawei 03052026 12h'!$B:$B,'[4]Cells Huawei 03052026 12h'!$T:$T,"")</f>
        <v/>
      </c>
      <c r="AU742" s="24" t="str">
        <f>_xlfn.XLOOKUP(B742,'[5]cells down 02052026 8h50'!$B:$B,'[5]cells down 02052026 8h50'!$R:$R,"")</f>
        <v/>
      </c>
      <c r="AV742" s="24" t="str">
        <f>_xlfn.XLOOKUP(B742,'[5]cells down 02052026 13h50'!$B:$B,'[5]cells down 02052026 13h50'!$R:$R,"")</f>
        <v/>
      </c>
      <c r="AW742" s="24" t="str">
        <f>_xlfn.XLOOKUP(B742,'[5]cells down 02052026 13h50'!$B:$B,'[5]cells down 02052026 13h50'!$R:$R,"")</f>
        <v/>
      </c>
      <c r="AX742" s="24" t="str">
        <f>_xlfn.XLOOKUP(B742,'[6]cell downs 03052026 8h40 '!$B:$B,'[6]cell downs 03052026 8h40 '!$R:$R,"")</f>
        <v/>
      </c>
      <c r="AY742" s="24" t="str">
        <f>_xlfn.XLOOKUP(B742,'[7]ALL SITES DOWN'!$D:$D,'[7]ALL SITES DOWN'!$J:$J,"")</f>
        <v/>
      </c>
      <c r="AZ742" s="24" t="str">
        <f>_xlfn.XLOOKUP(B742,'[8]ALL SITES DOWN'!$D:$D,'[8]ALL SITES DOWN'!$J:$J,"")</f>
        <v/>
      </c>
      <c r="BA742" s="9" t="str">
        <f>_xlfn.XLOOKUP(B742,[9]sheet1!$AC:$AC,[9]sheet1!$AF:$AF,"")</f>
        <v/>
      </c>
      <c r="BB742" s="14" t="s">
        <v>5537</v>
      </c>
      <c r="BC742" s="14" t="s">
        <v>5537</v>
      </c>
      <c r="BD742" s="14" t="str">
        <f>_xlfn.XLOOKUP(B742,'[10]cell downs 18042026 17h'!$B:$B,'[10]cell downs 18042026 17h'!$B:$B,"")</f>
        <v/>
      </c>
      <c r="BE742" s="14" t="str">
        <f>_xlfn.XLOOKUP(B742,'[11]Cells Huawei 19042026 15h'!$B:$B,'[11]Cells Huawei 19042026 15h'!$B:$B,"")</f>
        <v/>
      </c>
      <c r="BF742" s="9" t="str">
        <f>_xlfn.XLOOKUP(B742,'[12]cells down 19042026 9H40'!$B:$B,'[12]cells down 19042026 9H40'!$B:$B,"")</f>
        <v/>
      </c>
      <c r="BG742" s="9" t="s">
        <v>404</v>
      </c>
      <c r="BH742" s="9" t="s">
        <v>318</v>
      </c>
    </row>
    <row r="743" spans="1:60" s="9" customFormat="1" x14ac:dyDescent="0.3">
      <c r="A743" s="1" t="s">
        <v>3345</v>
      </c>
      <c r="B743" s="8" t="s">
        <v>3346</v>
      </c>
      <c r="C743" s="3" t="str">
        <f>_xlfn.XLOOKUP(B743,'[1]daily break down'!$D:$D,'[1]daily break down'!$E:$E,"")</f>
        <v>SUD-OUEST</v>
      </c>
      <c r="D743" s="1" t="s">
        <v>11</v>
      </c>
      <c r="E743" s="1" t="s">
        <v>12</v>
      </c>
      <c r="F743" s="3" t="s">
        <v>13</v>
      </c>
      <c r="G743" s="1" t="s">
        <v>63</v>
      </c>
      <c r="H743" s="40" t="str">
        <f>_xlfn.XLOOKUP(B743,[2]CALCULATION!$B:$B,[2]CALCULATION!$H:$H,"")</f>
        <v>Huawei</v>
      </c>
      <c r="I743" s="34">
        <v>0</v>
      </c>
      <c r="J743" s="34">
        <v>0</v>
      </c>
      <c r="K743" s="34">
        <v>0</v>
      </c>
      <c r="L743" s="34">
        <v>0</v>
      </c>
      <c r="M743" s="34">
        <v>0</v>
      </c>
      <c r="N743" s="34">
        <v>0</v>
      </c>
      <c r="O743" s="34">
        <v>0.5275437815502535</v>
      </c>
      <c r="P743" s="34">
        <v>0</v>
      </c>
      <c r="Q743" s="34">
        <v>0</v>
      </c>
      <c r="R743" s="34">
        <v>0</v>
      </c>
      <c r="S743" s="35">
        <v>0</v>
      </c>
      <c r="T743" s="35">
        <v>0</v>
      </c>
      <c r="U743" s="35">
        <v>7.4907328933062805E-3</v>
      </c>
      <c r="V743" s="35">
        <v>0</v>
      </c>
      <c r="W743" s="35">
        <v>0</v>
      </c>
      <c r="X743" s="35">
        <v>0.73942451196091696</v>
      </c>
      <c r="Y743" s="35">
        <v>0.68893340524436908</v>
      </c>
      <c r="Z743" s="35">
        <v>3.1942625266456075E-2</v>
      </c>
      <c r="AA743" s="35">
        <v>0</v>
      </c>
      <c r="AB743" s="35">
        <v>0</v>
      </c>
      <c r="AC743" s="35">
        <v>0</v>
      </c>
      <c r="AD743" s="35">
        <v>0</v>
      </c>
      <c r="AE743" s="58" t="s">
        <v>5560</v>
      </c>
      <c r="AF743" s="58"/>
      <c r="AG743" s="57" t="str" cm="1">
        <f t="array" ref="AG743">IFERROR(_xlfn.IFS(
AI743="MPR ISSUE","PDH",
AI743="BSS Hardware Issue","BSS",
AI743="Sites strategiques, MLL, Pylone, etc.","ENVTECH",
AI743="AKTIVCO DEFAUT GE &amp; POWER Cabinet","AKTIVCO",
AI743="AKTIVCO Coupure ENEO &amp; Baisse de tension","AKTIVCO GRID ONLY",
AI743="Coupure ENEO &amp; Baisse de tension","IHS GRID ONLY",
AI743="Defaut GE &amp; POWER Cabinet","IHS",
AI743="Sharing","Partners",
AI743="Sites strategiques &amp; DataCenter","SST &amp; DC",
AI743="Exclu","Exclu",
AI743="SAT","SAT",
AI743="SPARE-ISSUE","SPARE-ISSUE",
AI743="Fiber CAmtel","TRANS_FO_CAMTEL",
AI743="Fiber AOF","Fiber AOF",
AI743="Projet OCM (HUAWEI)","TRAVAUX-HUAWEI",
AI743="Projet OCM (NOKIA)","TRAVAUX-NOKIA",
AI743="ACCESS-ISSUE","ACCESS-ISSUE",
AI743="Projet OCM (ZTE, NOKIA, autres projets)","TRAVAUX OCM",
AI743="No root CAuse","No root cause",
AI743="ODU HS","PDH",
AI743="IP &amp; VLAN","PDH",
AI743="Warehouse HUAWEI","SPARE-ISSUE",
AI743="SPARE-HS","SPARE-ISSUE",
AI743="Power Telco","BSS",AI743="no impacts","no impacts"
),"")</f>
        <v>no impacts</v>
      </c>
      <c r="AH743" s="57" t="str" cm="1">
        <f t="array" ref="AH743">IFERROR(_xlfn.IFS(
AI743="MPR ISSUE","TX ISSUE",
AI743="BSS Hardware Issue","RAN ISSUE",
AI743="Sites strategiques, MLL, Pylone, etc.","ENVTECH",
AI743="AKTIVCO DEFAUT GE &amp; POWER Cabinet","POWER ISSUE",
AI743="AKTIVCO Coupure ENEO &amp; Baisse de tension","POWER ISSUE",
AI743="Coupure ENEO &amp; Baisse de tension","POWER ISSUE",
AI743="Defaut GE &amp; POWER Cabinet","POWER ISSUE",
AI743="Sharing","POWER ISSUE",
AI743="Sites strategiques &amp; DataCenter","POWER ISSUE",
AI743="Exclu","Exclu",
AI743="SAT","TX ISSUE",
AI743="SPARE-ISSUE","SPARE-ISSUE",
AI743="Fiber CAmtel","TX ISSUE",
AI743="Fiber AOF","TX ISSUE",
AI743="Projet OCM (HUAWEI)","TRAVAUX-HUAWEI",
AI743="Projet OCM (NOKIA)","TRAVAUX -NOKIA",
AI743="ACCESS-ISSUE","ACCESS-ISSUE",
AI743="Projet OCM (ZTE, NOKIA, autres projets)","TRAVAUX OCM",
AI743="No root CAuse","No root cause",
AI743="ODU HS","TX ISSUE",
AI743="IP &amp; VLAN","TX ISSUE",
AI743="Warehouse HUAWEI","SPARE-ISSUE",
AI743="SPARE-HS","SPARE-ISSUE",
AI743="Power Telco","RAN ISSUE",AI743="no impacts","no impacts"
),"")</f>
        <v>no impacts</v>
      </c>
      <c r="AI743" s="85" t="s">
        <v>5998</v>
      </c>
      <c r="AJ743" s="57" t="str" cm="1">
        <f t="array" ref="AJ743">IFERROR(_xlfn.IFS(
AI743="MPR ISSUE","ACTIVE",
AI743="BSS Hardware Issue","ACTIVE",
AI743="Sites strategiques, MLL, Pylone, etc.","PASSIVE",
AI743="AKTIVCO DEFAUT GE &amp; POWER Cabinet","PASSIVE",
AI743="AKTIVCO Coupure ENEO &amp; Baisse de tension","PASSIVE",
AI743="Coupure ENEO &amp; Baisse de tension","PASSIVE",
AI743="Defaut GE &amp; POWER Cabinet","PASSIVE",
AI743="Sharing","PASSIVE",
AI743="Sites strategiques &amp; DataCenter","PASSIVE",
AI743="Exclu","Exclu",
AI743="SAT","ACTIVE",
AI743="SPARE-ISSUE","SPARE-ISSUE",
AI743="Fiber CAmtel","ACTIVE",
AI743="Fiber AOF","ACTIVE",
AI743="Projet OCM (HUAWEI)","PLANNED WORKS",
AI743="Projet OCM (NOKIA)","PLANNED WORKS",
AI743="ACCESS-ISSUE","ACCESS-ISSUE",
AI743="Projet OCM (ZTE, NOKIA, autres projets)","PLANNED WORKS",
AI743="No root CAuse","No root cause",
AI743="ODU HS","ACTIVE",
AI743="IP &amp; VLAN","ACTIVE",
AI743="Warehouse HUAWEI","SPARE-ISSUE",
AI743="SPARE-HS","SPARE-ISSUE",
AI743="Power Telco","ACTIVE", AI743="no impacts","no impacts"
),"")</f>
        <v>no impacts</v>
      </c>
      <c r="AK743" s="23" t="s">
        <v>5537</v>
      </c>
      <c r="AL743" s="23" t="str">
        <f t="shared" si="22"/>
        <v>SUO_187</v>
      </c>
      <c r="AN743" s="9" t="s">
        <v>5537</v>
      </c>
      <c r="AO743" s="23" t="str">
        <f>_xlfn.XLOOKUP(B743,'INCIDENT-05-03-2026'!E:E,'INCIDENT-05-03-2026'!F:F,"")</f>
        <v/>
      </c>
      <c r="AP743" s="7" t="s">
        <v>5537</v>
      </c>
      <c r="AQ743" s="6"/>
      <c r="AR743" s="7"/>
      <c r="AS743" s="3" t="str">
        <f>_xlfn.XLOOKUP(B743,'[3]tt num | region | site id'!$C:$C,'[3]tt num | region | site id'!$Q:$Q,"")</f>
        <v/>
      </c>
      <c r="AT743" s="24" t="str">
        <f>_xlfn.XLOOKUP(B743,'[4]Cells Huawei 03052026 12h'!$B:$B,'[4]Cells Huawei 03052026 12h'!$T:$T,"")</f>
        <v/>
      </c>
      <c r="AU743" s="24" t="str">
        <f>_xlfn.XLOOKUP(B743,'[5]cells down 02052026 8h50'!$B:$B,'[5]cells down 02052026 8h50'!$R:$R,"")</f>
        <v/>
      </c>
      <c r="AV743" s="24" t="str">
        <f>_xlfn.XLOOKUP(B743,'[5]cells down 02052026 13h50'!$B:$B,'[5]cells down 02052026 13h50'!$R:$R,"")</f>
        <v/>
      </c>
      <c r="AW743" s="24" t="str">
        <f>_xlfn.XLOOKUP(B743,'[5]cells down 02052026 13h50'!$B:$B,'[5]cells down 02052026 13h50'!$R:$R,"")</f>
        <v/>
      </c>
      <c r="AX743" s="24" t="str">
        <f>_xlfn.XLOOKUP(B743,'[6]cell downs 03052026 8h40 '!$B:$B,'[6]cell downs 03052026 8h40 '!$R:$R,"")</f>
        <v/>
      </c>
      <c r="AY743" s="24" t="str">
        <f>_xlfn.XLOOKUP(B743,'[7]ALL SITES DOWN'!$D:$D,'[7]ALL SITES DOWN'!$J:$J,"")</f>
        <v/>
      </c>
      <c r="AZ743" s="24" t="str">
        <f>_xlfn.XLOOKUP(B743,'[8]ALL SITES DOWN'!$D:$D,'[8]ALL SITES DOWN'!$J:$J,"")</f>
        <v/>
      </c>
      <c r="BA743" s="9" t="str">
        <f>_xlfn.XLOOKUP(B743,[9]sheet1!$AC:$AC,[9]sheet1!$AF:$AF,"")</f>
        <v/>
      </c>
      <c r="BB743" s="14" t="s">
        <v>5537</v>
      </c>
      <c r="BC743" s="14" t="s">
        <v>5537</v>
      </c>
      <c r="BD743" s="14" t="str">
        <f>_xlfn.XLOOKUP(B743,'[10]cell downs 18042026 17h'!$B:$B,'[10]cell downs 18042026 17h'!$B:$B,"")</f>
        <v/>
      </c>
      <c r="BE743" s="14" t="str">
        <f>_xlfn.XLOOKUP(B743,'[11]Cells Huawei 19042026 15h'!$B:$B,'[11]Cells Huawei 19042026 15h'!$B:$B,"")</f>
        <v/>
      </c>
      <c r="BF743" s="9" t="str">
        <f>_xlfn.XLOOKUP(B743,'[12]cells down 19042026 9H40'!$B:$B,'[12]cells down 19042026 9H40'!$B:$B,"")</f>
        <v/>
      </c>
      <c r="BG743" s="9" t="s">
        <v>3346</v>
      </c>
      <c r="BH743" s="9" t="s">
        <v>5537</v>
      </c>
    </row>
    <row r="744" spans="1:60" s="9" customFormat="1" x14ac:dyDescent="0.3">
      <c r="A744" s="1" t="s">
        <v>1928</v>
      </c>
      <c r="B744" s="8" t="s">
        <v>1929</v>
      </c>
      <c r="C744" s="3" t="str">
        <f>_xlfn.XLOOKUP(B744,'[1]daily break down'!$D:$D,'[1]daily break down'!$E:$E,"")</f>
        <v>Douala</v>
      </c>
      <c r="D744" s="1" t="s">
        <v>11</v>
      </c>
      <c r="E744" s="1" t="s">
        <v>12</v>
      </c>
      <c r="F744" s="3" t="s">
        <v>31</v>
      </c>
      <c r="G744" s="1" t="s">
        <v>32</v>
      </c>
      <c r="H744" s="42" t="str">
        <f>_xlfn.XLOOKUP(B744,[2]CALCULATION!$B:$B,[2]CALCULATION!$H:$H,"")</f>
        <v>ZTE</v>
      </c>
      <c r="I744" s="34">
        <v>0</v>
      </c>
      <c r="J744" s="34">
        <v>7.184076556716974</v>
      </c>
      <c r="K744" s="34">
        <v>0</v>
      </c>
      <c r="L744" s="34">
        <v>0</v>
      </c>
      <c r="M744" s="34">
        <v>0</v>
      </c>
      <c r="N744" s="34">
        <v>0</v>
      </c>
      <c r="O744" s="34">
        <v>0</v>
      </c>
      <c r="P744" s="34">
        <v>0</v>
      </c>
      <c r="Q744" s="34">
        <v>6.3533721139276258</v>
      </c>
      <c r="R744" s="34">
        <v>0</v>
      </c>
      <c r="S744" s="35">
        <v>0</v>
      </c>
      <c r="T744" s="35">
        <v>10.251567346682531</v>
      </c>
      <c r="U744" s="35">
        <v>1.961822944756916</v>
      </c>
      <c r="V744" s="35">
        <v>0</v>
      </c>
      <c r="W744" s="35">
        <v>10.251567346682531</v>
      </c>
      <c r="X744" s="35">
        <v>0</v>
      </c>
      <c r="Y744" s="35">
        <v>0.66910079815542256</v>
      </c>
      <c r="Z744" s="35">
        <v>0</v>
      </c>
      <c r="AA744" s="35">
        <v>0</v>
      </c>
      <c r="AB744" s="35">
        <v>0</v>
      </c>
      <c r="AC744" s="35">
        <v>0</v>
      </c>
      <c r="AD744" s="35">
        <v>0</v>
      </c>
      <c r="AE744" s="58" t="s">
        <v>5560</v>
      </c>
      <c r="AF744" s="58"/>
      <c r="AG744" s="57" t="str" cm="1">
        <f t="array" ref="AG744">IFERROR(_xlfn.IFS(
AI744="MPR ISSUE","PDH",
AI744="BSS Hardware Issue","BSS",
AI744="Sites strategiques, MLL, Pylone, etc.","ENVTECH",
AI744="AKTIVCO DEFAUT GE &amp; POWER Cabinet","AKTIVCO",
AI744="AKTIVCO Coupure ENEO &amp; Baisse de tension","AKTIVCO GRID ONLY",
AI744="Coupure ENEO &amp; Baisse de tension","IHS GRID ONLY",
AI744="Defaut GE &amp; POWER Cabinet","IHS",
AI744="Sharing","Partners",
AI744="Sites strategiques &amp; DataCenter","SST &amp; DC",
AI744="Exclu","Exclu",
AI744="SAT","SAT",
AI744="SPARE-ISSUE","SPARE-ISSUE",
AI744="Fiber CAmtel","TRANS_FO_CAMTEL",
AI744="Fiber AOF","Fiber AOF",
AI744="Projet OCM (HUAWEI)","TRAVAUX-HUAWEI",
AI744="Projet OCM (NOKIA)","TRAVAUX-NOKIA",
AI744="ACCESS-ISSUE","ACCESS-ISSUE",
AI744="Projet OCM (ZTE, NOKIA, autres projets)","TRAVAUX OCM",
AI744="No root CAuse","No root cause",
AI744="ODU HS","PDH",
AI744="IP &amp; VLAN","PDH",
AI744="Warehouse HUAWEI","SPARE-ISSUE",
AI744="SPARE-HS","SPARE-ISSUE",
AI744="Power Telco","BSS",AI744="no impacts","no impacts"
),"")</f>
        <v>no impacts</v>
      </c>
      <c r="AH744" s="57" t="str" cm="1">
        <f t="array" ref="AH744">IFERROR(_xlfn.IFS(
AI744="MPR ISSUE","TX ISSUE",
AI744="BSS Hardware Issue","RAN ISSUE",
AI744="Sites strategiques, MLL, Pylone, etc.","ENVTECH",
AI744="AKTIVCO DEFAUT GE &amp; POWER Cabinet","POWER ISSUE",
AI744="AKTIVCO Coupure ENEO &amp; Baisse de tension","POWER ISSUE",
AI744="Coupure ENEO &amp; Baisse de tension","POWER ISSUE",
AI744="Defaut GE &amp; POWER Cabinet","POWER ISSUE",
AI744="Sharing","POWER ISSUE",
AI744="Sites strategiques &amp; DataCenter","POWER ISSUE",
AI744="Exclu","Exclu",
AI744="SAT","TX ISSUE",
AI744="SPARE-ISSUE","SPARE-ISSUE",
AI744="Fiber CAmtel","TX ISSUE",
AI744="Fiber AOF","TX ISSUE",
AI744="Projet OCM (HUAWEI)","TRAVAUX-HUAWEI",
AI744="Projet OCM (NOKIA)","TRAVAUX -NOKIA",
AI744="ACCESS-ISSUE","ACCESS-ISSUE",
AI744="Projet OCM (ZTE, NOKIA, autres projets)","TRAVAUX OCM",
AI744="No root CAuse","No root cause",
AI744="ODU HS","TX ISSUE",
AI744="IP &amp; VLAN","TX ISSUE",
AI744="Warehouse HUAWEI","SPARE-ISSUE",
AI744="SPARE-HS","SPARE-ISSUE",
AI744="Power Telco","RAN ISSUE",AI744="no impacts","no impacts"
),"")</f>
        <v>no impacts</v>
      </c>
      <c r="AI744" s="85" t="s">
        <v>5998</v>
      </c>
      <c r="AJ744" s="57" t="str" cm="1">
        <f t="array" ref="AJ744">IFERROR(_xlfn.IFS(
AI744="MPR ISSUE","ACTIVE",
AI744="BSS Hardware Issue","ACTIVE",
AI744="Sites strategiques, MLL, Pylone, etc.","PASSIVE",
AI744="AKTIVCO DEFAUT GE &amp; POWER Cabinet","PASSIVE",
AI744="AKTIVCO Coupure ENEO &amp; Baisse de tension","PASSIVE",
AI744="Coupure ENEO &amp; Baisse de tension","PASSIVE",
AI744="Defaut GE &amp; POWER Cabinet","PASSIVE",
AI744="Sharing","PASSIVE",
AI744="Sites strategiques &amp; DataCenter","PASSIVE",
AI744="Exclu","Exclu",
AI744="SAT","ACTIVE",
AI744="SPARE-ISSUE","SPARE-ISSUE",
AI744="Fiber CAmtel","ACTIVE",
AI744="Fiber AOF","ACTIVE",
AI744="Projet OCM (HUAWEI)","PLANNED WORKS",
AI744="Projet OCM (NOKIA)","PLANNED WORKS",
AI744="ACCESS-ISSUE","ACCESS-ISSUE",
AI744="Projet OCM (ZTE, NOKIA, autres projets)","PLANNED WORKS",
AI744="No root CAuse","No root cause",
AI744="ODU HS","ACTIVE",
AI744="IP &amp; VLAN","ACTIVE",
AI744="Warehouse HUAWEI","SPARE-ISSUE",
AI744="SPARE-HS","SPARE-ISSUE",
AI744="Power Telco","ACTIVE", AI744="no impacts","no impacts"
),"")</f>
        <v>no impacts</v>
      </c>
      <c r="AK744" s="23" t="s">
        <v>5537</v>
      </c>
      <c r="AL744" s="23" t="str">
        <f t="shared" si="22"/>
        <v>LIT_450</v>
      </c>
      <c r="AN744" s="9" t="s">
        <v>5537</v>
      </c>
      <c r="AO744" s="23" t="str">
        <f>_xlfn.XLOOKUP(B744,'INCIDENT-05-03-2026'!E:E,'INCIDENT-05-03-2026'!F:F,"")</f>
        <v/>
      </c>
      <c r="AP744" s="7" t="s">
        <v>5537</v>
      </c>
      <c r="AQ744" s="6"/>
      <c r="AR744" s="7"/>
      <c r="AS744" s="3" t="str">
        <f>_xlfn.XLOOKUP(B744,'[3]tt num | region | site id'!$C:$C,'[3]tt num | region | site id'!$Q:$Q,"")</f>
        <v/>
      </c>
      <c r="AT744" s="24" t="str">
        <f>_xlfn.XLOOKUP(B744,'[4]Cells Huawei 03052026 12h'!$B:$B,'[4]Cells Huawei 03052026 12h'!$T:$T,"")</f>
        <v/>
      </c>
      <c r="AU744" s="24" t="str">
        <f>_xlfn.XLOOKUP(B744,'[5]cells down 02052026 8h50'!$B:$B,'[5]cells down 02052026 8h50'!$R:$R,"")</f>
        <v/>
      </c>
      <c r="AV744" s="24" t="str">
        <f>_xlfn.XLOOKUP(B744,'[5]cells down 02052026 13h50'!$B:$B,'[5]cells down 02052026 13h50'!$R:$R,"")</f>
        <v/>
      </c>
      <c r="AW744" s="24" t="str">
        <f>_xlfn.XLOOKUP(B744,'[5]cells down 02052026 13h50'!$B:$B,'[5]cells down 02052026 13h50'!$R:$R,"")</f>
        <v/>
      </c>
      <c r="AX744" s="24" t="str">
        <f>_xlfn.XLOOKUP(B744,'[6]cell downs 03052026 8h40 '!$B:$B,'[6]cell downs 03052026 8h40 '!$R:$R,"")</f>
        <v/>
      </c>
      <c r="AY744" s="24" t="str">
        <f>_xlfn.XLOOKUP(B744,'[7]ALL SITES DOWN'!$D:$D,'[7]ALL SITES DOWN'!$J:$J,"")</f>
        <v/>
      </c>
      <c r="AZ744" s="24" t="str">
        <f>_xlfn.XLOOKUP(B744,'[8]ALL SITES DOWN'!$D:$D,'[8]ALL SITES DOWN'!$J:$J,"")</f>
        <v/>
      </c>
      <c r="BA744" s="9" t="str">
        <f>_xlfn.XLOOKUP(B744,[9]sheet1!$AC:$AC,[9]sheet1!$AF:$AF,"")</f>
        <v/>
      </c>
      <c r="BB744" s="14" t="s">
        <v>5537</v>
      </c>
      <c r="BC744" s="14" t="s">
        <v>5537</v>
      </c>
      <c r="BD744" s="14" t="str">
        <f>_xlfn.XLOOKUP(B744,'[10]cell downs 18042026 17h'!$B:$B,'[10]cell downs 18042026 17h'!$B:$B,"")</f>
        <v/>
      </c>
      <c r="BE744" s="14" t="str">
        <f>_xlfn.XLOOKUP(B744,'[11]Cells Huawei 19042026 15h'!$B:$B,'[11]Cells Huawei 19042026 15h'!$B:$B,"")</f>
        <v/>
      </c>
      <c r="BF744" s="9" t="str">
        <f>_xlfn.XLOOKUP(B744,'[12]cells down 19042026 9H40'!$B:$B,'[12]cells down 19042026 9H40'!$B:$B,"")</f>
        <v/>
      </c>
      <c r="BG744" s="9" t="s">
        <v>1929</v>
      </c>
      <c r="BH744" s="9" t="s">
        <v>12</v>
      </c>
    </row>
    <row r="745" spans="1:60" s="9" customFormat="1" x14ac:dyDescent="0.3">
      <c r="A745" s="1" t="s">
        <v>2807</v>
      </c>
      <c r="B745" s="8" t="s">
        <v>2808</v>
      </c>
      <c r="C745" s="3" t="str">
        <f>_xlfn.XLOOKUP(B745,'[1]daily break down'!$D:$D,'[1]daily break down'!$E:$E,"")</f>
        <v>Yaounde</v>
      </c>
      <c r="D745" s="1" t="s">
        <v>11</v>
      </c>
      <c r="E745" s="1" t="s">
        <v>12</v>
      </c>
      <c r="F745" s="3" t="s">
        <v>37</v>
      </c>
      <c r="G745" s="1" t="s">
        <v>38</v>
      </c>
      <c r="H745" s="42" t="str">
        <f>_xlfn.XLOOKUP(B745,[2]CALCULATION!$B:$B,[2]CALCULATION!$H:$H,"")</f>
        <v>ZTE</v>
      </c>
      <c r="I745" s="34">
        <v>0</v>
      </c>
      <c r="J745" s="34">
        <v>0</v>
      </c>
      <c r="K745" s="34">
        <v>0</v>
      </c>
      <c r="L745" s="34">
        <v>0.61568473859482431</v>
      </c>
      <c r="M745" s="34">
        <v>0</v>
      </c>
      <c r="N745" s="34">
        <v>0</v>
      </c>
      <c r="O745" s="34">
        <v>0</v>
      </c>
      <c r="P745" s="34">
        <v>0</v>
      </c>
      <c r="Q745" s="34">
        <v>0</v>
      </c>
      <c r="R745" s="34">
        <v>0</v>
      </c>
      <c r="S745" s="35">
        <v>0</v>
      </c>
      <c r="T745" s="35">
        <v>0</v>
      </c>
      <c r="U745" s="35">
        <v>0</v>
      </c>
      <c r="V745" s="35">
        <v>0</v>
      </c>
      <c r="W745" s="35">
        <v>0</v>
      </c>
      <c r="X745" s="35">
        <v>1.0841409056795452</v>
      </c>
      <c r="Y745" s="35">
        <v>0.65636655223680562</v>
      </c>
      <c r="Z745" s="35">
        <v>0</v>
      </c>
      <c r="AA745" s="35">
        <v>0</v>
      </c>
      <c r="AB745" s="35">
        <v>0</v>
      </c>
      <c r="AC745" s="35">
        <v>0</v>
      </c>
      <c r="AD745" s="35">
        <v>0</v>
      </c>
      <c r="AE745" s="58" t="s">
        <v>5560</v>
      </c>
      <c r="AF745" s="58"/>
      <c r="AG745" s="57" t="str" cm="1">
        <f t="array" ref="AG745">IFERROR(_xlfn.IFS(
AI745="MPR ISSUE","PDH",
AI745="BSS Hardware Issue","BSS",
AI745="Sites strategiques, MLL, Pylone, etc.","ENVTECH",
AI745="AKTIVCO DEFAUT GE &amp; POWER Cabinet","AKTIVCO",
AI745="AKTIVCO Coupure ENEO &amp; Baisse de tension","AKTIVCO GRID ONLY",
AI745="Coupure ENEO &amp; Baisse de tension","IHS GRID ONLY",
AI745="Defaut GE &amp; POWER Cabinet","IHS",
AI745="Sharing","Partners",
AI745="Sites strategiques &amp; DataCenter","SST &amp; DC",
AI745="Exclu","Exclu",
AI745="SAT","SAT",
AI745="SPARE-ISSUE","SPARE-ISSUE",
AI745="Fiber CAmtel","TRANS_FO_CAMTEL",
AI745="Fiber AOF","Fiber AOF",
AI745="Projet OCM (HUAWEI)","TRAVAUX-HUAWEI",
AI745="Projet OCM (NOKIA)","TRAVAUX-NOKIA",
AI745="ACCESS-ISSUE","ACCESS-ISSUE",
AI745="Projet OCM (ZTE, NOKIA, autres projets)","TRAVAUX OCM",
AI745="No root CAuse","No root cause",
AI745="ODU HS","PDH",
AI745="IP &amp; VLAN","PDH",
AI745="Warehouse HUAWEI","SPARE-ISSUE",
AI745="SPARE-HS","SPARE-ISSUE",
AI745="Power Telco","BSS",AI745="no impacts","no impacts"
),"")</f>
        <v>no impacts</v>
      </c>
      <c r="AH745" s="57" t="str" cm="1">
        <f t="array" ref="AH745">IFERROR(_xlfn.IFS(
AI745="MPR ISSUE","TX ISSUE",
AI745="BSS Hardware Issue","RAN ISSUE",
AI745="Sites strategiques, MLL, Pylone, etc.","ENVTECH",
AI745="AKTIVCO DEFAUT GE &amp; POWER Cabinet","POWER ISSUE",
AI745="AKTIVCO Coupure ENEO &amp; Baisse de tension","POWER ISSUE",
AI745="Coupure ENEO &amp; Baisse de tension","POWER ISSUE",
AI745="Defaut GE &amp; POWER Cabinet","POWER ISSUE",
AI745="Sharing","POWER ISSUE",
AI745="Sites strategiques &amp; DataCenter","POWER ISSUE",
AI745="Exclu","Exclu",
AI745="SAT","TX ISSUE",
AI745="SPARE-ISSUE","SPARE-ISSUE",
AI745="Fiber CAmtel","TX ISSUE",
AI745="Fiber AOF","TX ISSUE",
AI745="Projet OCM (HUAWEI)","TRAVAUX-HUAWEI",
AI745="Projet OCM (NOKIA)","TRAVAUX -NOKIA",
AI745="ACCESS-ISSUE","ACCESS-ISSUE",
AI745="Projet OCM (ZTE, NOKIA, autres projets)","TRAVAUX OCM",
AI745="No root CAuse","No root cause",
AI745="ODU HS","TX ISSUE",
AI745="IP &amp; VLAN","TX ISSUE",
AI745="Warehouse HUAWEI","SPARE-ISSUE",
AI745="SPARE-HS","SPARE-ISSUE",
AI745="Power Telco","RAN ISSUE",AI745="no impacts","no impacts"
),"")</f>
        <v>no impacts</v>
      </c>
      <c r="AI745" s="85" t="s">
        <v>5998</v>
      </c>
      <c r="AJ745" s="57" t="str" cm="1">
        <f t="array" ref="AJ745">IFERROR(_xlfn.IFS(
AI745="MPR ISSUE","ACTIVE",
AI745="BSS Hardware Issue","ACTIVE",
AI745="Sites strategiques, MLL, Pylone, etc.","PASSIVE",
AI745="AKTIVCO DEFAUT GE &amp; POWER Cabinet","PASSIVE",
AI745="AKTIVCO Coupure ENEO &amp; Baisse de tension","PASSIVE",
AI745="Coupure ENEO &amp; Baisse de tension","PASSIVE",
AI745="Defaut GE &amp; POWER Cabinet","PASSIVE",
AI745="Sharing","PASSIVE",
AI745="Sites strategiques &amp; DataCenter","PASSIVE",
AI745="Exclu","Exclu",
AI745="SAT","ACTIVE",
AI745="SPARE-ISSUE","SPARE-ISSUE",
AI745="Fiber CAmtel","ACTIVE",
AI745="Fiber AOF","ACTIVE",
AI745="Projet OCM (HUAWEI)","PLANNED WORKS",
AI745="Projet OCM (NOKIA)","PLANNED WORKS",
AI745="ACCESS-ISSUE","ACCESS-ISSUE",
AI745="Projet OCM (ZTE, NOKIA, autres projets)","PLANNED WORKS",
AI745="No root CAuse","No root cause",
AI745="ODU HS","ACTIVE",
AI745="IP &amp; VLAN","ACTIVE",
AI745="Warehouse HUAWEI","SPARE-ISSUE",
AI745="SPARE-HS","SPARE-ISSUE",
AI745="Power Telco","ACTIVE", AI745="no impacts","no impacts"
),"")</f>
        <v>no impacts</v>
      </c>
      <c r="AK745" s="23" t="s">
        <v>5537</v>
      </c>
      <c r="AL745" s="23" t="str">
        <f t="shared" si="22"/>
        <v>CTR_378</v>
      </c>
      <c r="AN745" s="9" t="s">
        <v>5537</v>
      </c>
      <c r="AO745" s="23" t="str">
        <f>_xlfn.XLOOKUP(B745,'INCIDENT-05-03-2026'!E:E,'INCIDENT-05-03-2026'!F:F,"")</f>
        <v/>
      </c>
      <c r="AP745" s="7" t="s">
        <v>5537</v>
      </c>
      <c r="AQ745" s="6"/>
      <c r="AR745" s="7"/>
      <c r="AS745" s="3" t="str">
        <f>_xlfn.XLOOKUP(B745,'[3]tt num | region | site id'!$C:$C,'[3]tt num | region | site id'!$Q:$Q,"")</f>
        <v/>
      </c>
      <c r="AT745" s="24" t="str">
        <f>_xlfn.XLOOKUP(B745,'[4]Cells Huawei 03052026 12h'!$B:$B,'[4]Cells Huawei 03052026 12h'!$T:$T,"")</f>
        <v/>
      </c>
      <c r="AU745" s="24" t="str">
        <f>_xlfn.XLOOKUP(B745,'[5]cells down 02052026 8h50'!$B:$B,'[5]cells down 02052026 8h50'!$R:$R,"")</f>
        <v/>
      </c>
      <c r="AV745" s="24" t="str">
        <f>_xlfn.XLOOKUP(B745,'[5]cells down 02052026 13h50'!$B:$B,'[5]cells down 02052026 13h50'!$R:$R,"")</f>
        <v/>
      </c>
      <c r="AW745" s="24" t="str">
        <f>_xlfn.XLOOKUP(B745,'[5]cells down 02052026 13h50'!$B:$B,'[5]cells down 02052026 13h50'!$R:$R,"")</f>
        <v/>
      </c>
      <c r="AX745" s="24" t="str">
        <f>_xlfn.XLOOKUP(B745,'[6]cell downs 03052026 8h40 '!$B:$B,'[6]cell downs 03052026 8h40 '!$R:$R,"")</f>
        <v/>
      </c>
      <c r="AY745" s="24" t="str">
        <f>_xlfn.XLOOKUP(B745,'[7]ALL SITES DOWN'!$D:$D,'[7]ALL SITES DOWN'!$J:$J,"")</f>
        <v/>
      </c>
      <c r="AZ745" s="24" t="str">
        <f>_xlfn.XLOOKUP(B745,'[8]ALL SITES DOWN'!$D:$D,'[8]ALL SITES DOWN'!$J:$J,"")</f>
        <v/>
      </c>
      <c r="BA745" s="9" t="str">
        <f>_xlfn.XLOOKUP(B745,[9]sheet1!$AC:$AC,[9]sheet1!$AF:$AF,"")</f>
        <v/>
      </c>
      <c r="BB745" s="14" t="s">
        <v>5537</v>
      </c>
      <c r="BC745" s="14" t="s">
        <v>5537</v>
      </c>
      <c r="BD745" s="14" t="str">
        <f>_xlfn.XLOOKUP(B745,'[10]cell downs 18042026 17h'!$B:$B,'[10]cell downs 18042026 17h'!$B:$B,"")</f>
        <v/>
      </c>
      <c r="BE745" s="14" t="str">
        <f>_xlfn.XLOOKUP(B745,'[11]Cells Huawei 19042026 15h'!$B:$B,'[11]Cells Huawei 19042026 15h'!$B:$B,"")</f>
        <v/>
      </c>
      <c r="BF745" s="9" t="str">
        <f>_xlfn.XLOOKUP(B745,'[12]cells down 19042026 9H40'!$B:$B,'[12]cells down 19042026 9H40'!$B:$B,"")</f>
        <v/>
      </c>
      <c r="BG745" s="9" t="s">
        <v>2808</v>
      </c>
      <c r="BH745" s="9" t="s">
        <v>5581</v>
      </c>
    </row>
    <row r="746" spans="1:60" s="9" customFormat="1" x14ac:dyDescent="0.3">
      <c r="A746" s="1" t="s">
        <v>5293</v>
      </c>
      <c r="B746" s="8" t="s">
        <v>5294</v>
      </c>
      <c r="C746" s="3" t="str">
        <f>_xlfn.XLOOKUP(B746,'[1]daily break down'!$D:$D,'[1]daily break down'!$E:$E,"")</f>
        <v>NORD-OUEST</v>
      </c>
      <c r="D746" s="1" t="s">
        <v>11</v>
      </c>
      <c r="E746" s="1" t="s">
        <v>154</v>
      </c>
      <c r="F746" s="3" t="s">
        <v>51</v>
      </c>
      <c r="G746" s="1" t="s">
        <v>5295</v>
      </c>
      <c r="H746" s="40" t="str">
        <f>_xlfn.XLOOKUP(B746,[2]CALCULATION!$B:$B,[2]CALCULATION!$H:$H,"")</f>
        <v>HUAWEI</v>
      </c>
      <c r="I746" s="34">
        <v>0</v>
      </c>
      <c r="J746" s="34">
        <v>0</v>
      </c>
      <c r="K746" s="34">
        <v>0</v>
      </c>
      <c r="L746" s="34">
        <v>0</v>
      </c>
      <c r="M746" s="34">
        <v>0</v>
      </c>
      <c r="N746" s="34">
        <v>0</v>
      </c>
      <c r="O746" s="34">
        <v>0</v>
      </c>
      <c r="P746" s="34">
        <v>0</v>
      </c>
      <c r="Q746" s="34">
        <v>0</v>
      </c>
      <c r="R746" s="34">
        <v>0</v>
      </c>
      <c r="S746" s="35">
        <v>0</v>
      </c>
      <c r="T746" s="35">
        <v>0</v>
      </c>
      <c r="U746" s="35">
        <v>0</v>
      </c>
      <c r="V746" s="35">
        <v>3.5137779547017547</v>
      </c>
      <c r="W746" s="35">
        <v>1.3585157505143637</v>
      </c>
      <c r="X746" s="35">
        <v>1.2956649345238604</v>
      </c>
      <c r="Y746" s="35">
        <v>0.65313840306135551</v>
      </c>
      <c r="Z746" s="35">
        <v>0</v>
      </c>
      <c r="AA746" s="35">
        <v>0</v>
      </c>
      <c r="AB746" s="35">
        <v>0</v>
      </c>
      <c r="AC746" s="35">
        <v>0</v>
      </c>
      <c r="AD746" s="35">
        <v>0</v>
      </c>
      <c r="AE746" s="58" t="s">
        <v>5603</v>
      </c>
      <c r="AF746" s="58"/>
      <c r="AG746" s="57" t="str" cm="1">
        <f t="array" ref="AG746">IFERROR(_xlfn.IFS(
AI746="MPR ISSUE","PDH",
AI746="BSS Hardware Issue","BSS",
AI746="Sites strategiques, MLL, Pylone, etc.","ENVTECH",
AI746="AKTIVCO DEFAUT GE &amp; POWER Cabinet","AKTIVCO",
AI746="AKTIVCO Coupure ENEO &amp; Baisse de tension","AKTIVCO GRID ONLY",
AI746="Coupure ENEO &amp; Baisse de tension","IHS GRID ONLY",
AI746="Defaut GE &amp; POWER Cabinet","IHS",
AI746="Sharing","Partners",
AI746="Sites strategiques &amp; DataCenter","SST &amp; DC",
AI746="Exclu","Exclu",
AI746="SAT","SAT",
AI746="SPARE-ISSUE","SPARE-ISSUE",
AI746="Fiber CAmtel","TRANS_FO_CAMTEL",
AI746="Fiber AOF","Fiber AOF",
AI746="Projet OCM (HUAWEI)","TRAVAUX-HUAWEI",
AI746="Projet OCM (NOKIA)","TRAVAUX-NOKIA",
AI746="ACCESS-ISSUE","ACCESS-ISSUE",
AI746="Projet OCM (ZTE, NOKIA, autres projets)","TRAVAUX OCM",
AI746="No root CAuse","No root cause",
AI746="ODU HS","PDH",
AI746="IP &amp; VLAN","PDH",
AI746="Warehouse HUAWEI","SPARE-ISSUE",
AI746="SPARE-HS","SPARE-ISSUE",
AI746="Power Telco","BSS",AI746="no impacts","no impacts"
),"")</f>
        <v>AKTIVCO</v>
      </c>
      <c r="AH746" s="57" t="str" cm="1">
        <f t="array" ref="AH746">IFERROR(_xlfn.IFS(
AI746="MPR ISSUE","TX ISSUE",
AI746="BSS Hardware Issue","RAN ISSUE",
AI746="Sites strategiques, MLL, Pylone, etc.","ENVTECH",
AI746="AKTIVCO DEFAUT GE &amp; POWER Cabinet","POWER ISSUE",
AI746="AKTIVCO Coupure ENEO &amp; Baisse de tension","POWER ISSUE",
AI746="Coupure ENEO &amp; Baisse de tension","POWER ISSUE",
AI746="Defaut GE &amp; POWER Cabinet","POWER ISSUE",
AI746="Sharing","POWER ISSUE",
AI746="Sites strategiques &amp; DataCenter","POWER ISSUE",
AI746="Exclu","Exclu",
AI746="SAT","TX ISSUE",
AI746="SPARE-ISSUE","SPARE-ISSUE",
AI746="Fiber CAmtel","TX ISSUE",
AI746="Fiber AOF","TX ISSUE",
AI746="Projet OCM (HUAWEI)","TRAVAUX-HUAWEI",
AI746="Projet OCM (NOKIA)","TRAVAUX -NOKIA",
AI746="ACCESS-ISSUE","ACCESS-ISSUE",
AI746="Projet OCM (ZTE, NOKIA, autres projets)","TRAVAUX OCM",
AI746="No root CAuse","No root cause",
AI746="ODU HS","TX ISSUE",
AI746="IP &amp; VLAN","TX ISSUE",
AI746="Warehouse HUAWEI","SPARE-ISSUE",
AI746="SPARE-HS","SPARE-ISSUE",
AI746="Power Telco","RAN ISSUE",AI746="no impacts","no impacts"
),"")</f>
        <v>POWER ISSUE</v>
      </c>
      <c r="AI746" s="85" t="s">
        <v>5325</v>
      </c>
      <c r="AJ746" s="57" t="str" cm="1">
        <f t="array" ref="AJ746">IFERROR(_xlfn.IFS(
AI746="MPR ISSUE","ACTIVE",
AI746="BSS Hardware Issue","ACTIVE",
AI746="Sites strategiques, MLL, Pylone, etc.","PASSIVE",
AI746="AKTIVCO DEFAUT GE &amp; POWER Cabinet","PASSIVE",
AI746="AKTIVCO Coupure ENEO &amp; Baisse de tension","PASSIVE",
AI746="Coupure ENEO &amp; Baisse de tension","PASSIVE",
AI746="Defaut GE &amp; POWER Cabinet","PASSIVE",
AI746="Sharing","PASSIVE",
AI746="Sites strategiques &amp; DataCenter","PASSIVE",
AI746="Exclu","Exclu",
AI746="SAT","ACTIVE",
AI746="SPARE-ISSUE","SPARE-ISSUE",
AI746="Fiber CAmtel","ACTIVE",
AI746="Fiber AOF","ACTIVE",
AI746="Projet OCM (HUAWEI)","PLANNED WORKS",
AI746="Projet OCM (NOKIA)","PLANNED WORKS",
AI746="ACCESS-ISSUE","ACCESS-ISSUE",
AI746="Projet OCM (ZTE, NOKIA, autres projets)","PLANNED WORKS",
AI746="No root CAuse","No root cause",
AI746="ODU HS","ACTIVE",
AI746="IP &amp; VLAN","ACTIVE",
AI746="Warehouse HUAWEI","SPARE-ISSUE",
AI746="SPARE-HS","SPARE-ISSUE",
AI746="Power Telco","ACTIVE", AI746="no impacts","no impacts"
),"")</f>
        <v>PASSIVE</v>
      </c>
      <c r="AK746" s="23" t="s">
        <v>5745</v>
      </c>
      <c r="AL746" s="127" t="str">
        <f>IFERROR(MID(AM746, SEARCH("CTR_", AM746), 7), IFERROR(MID(AM746, SEARCH("SUO_", AM746), 7), IFERROR(MID(AM746, SEARCH("SUD_", AM746), 7), IFERROR(MID(AM746, SEARCH("NRO_", AM746), 7), IFERROR(MID(AM746, SEARCH("ADM_", AM746), 7), IFERROR(MID(AM746, SEARCH("NRD_", AM746), 7), IFERROR(MID(AM746, SEARCH("EXN_", AM746), 7), IFERROR(MID(AM746, SEARCH("LIT_", AM746), 7), IFERROR(MID(AM746, SEARCH("EST_", AM746), 7), MID(AM746, SEARCH("OST_",AM746), 7))))))))))</f>
        <v>SUO_009</v>
      </c>
      <c r="AM746" s="9" t="s">
        <v>5937</v>
      </c>
      <c r="AN746" s="9" t="s">
        <v>5537</v>
      </c>
      <c r="AO746" s="23" t="str">
        <f>_xlfn.XLOOKUP(B746,'INCIDENT-05-03-2026'!E:E,'INCIDENT-05-03-2026'!F:F,"")</f>
        <v>(05/03/2026 incident) :impacted by Mamfe_N_SUO_009 , probleme d'energie|| Action : RCA CAMUSAT attendu</v>
      </c>
      <c r="AP746" s="7" t="s">
        <v>5537</v>
      </c>
      <c r="AQ746" s="6"/>
      <c r="AR746" s="7"/>
      <c r="AS746" s="3" t="str">
        <f>_xlfn.XLOOKUP(B746,'[3]tt num | region | site id'!$C:$C,'[3]tt num | region | site id'!$Q:$Q,"")</f>
        <v/>
      </c>
      <c r="AT746" s="24" t="str">
        <f>_xlfn.XLOOKUP(B746,'[4]Cells Huawei 03052026 12h'!$B:$B,'[4]Cells Huawei 03052026 12h'!$T:$T,"")</f>
        <v/>
      </c>
      <c r="AU746" s="24" t="str">
        <f>_xlfn.XLOOKUP(B746,'[5]cells down 02052026 8h50'!$B:$B,'[5]cells down 02052026 8h50'!$R:$R,"")</f>
        <v/>
      </c>
      <c r="AV746" s="24" t="str">
        <f>_xlfn.XLOOKUP(B746,'[5]cells down 02052026 13h50'!$B:$B,'[5]cells down 02052026 13h50'!$R:$R,"")</f>
        <v/>
      </c>
      <c r="AW746" s="24" t="str">
        <f>_xlfn.XLOOKUP(B746,'[5]cells down 02052026 13h50'!$B:$B,'[5]cells down 02052026 13h50'!$R:$R,"")</f>
        <v/>
      </c>
      <c r="AX746" s="24" t="str">
        <f>_xlfn.XLOOKUP(B746,'[6]cell downs 03052026 8h40 '!$B:$B,'[6]cell downs 03052026 8h40 '!$R:$R,"")</f>
        <v/>
      </c>
      <c r="AY746" s="24" t="str">
        <f>_xlfn.XLOOKUP(B746,'[7]ALL SITES DOWN'!$D:$D,'[7]ALL SITES DOWN'!$J:$J,"")</f>
        <v>(05/03/2026 com ran 17h): Impacted by SUO_009_H_Mamfe</v>
      </c>
      <c r="AZ746" s="24" t="str">
        <f>_xlfn.XLOOKUP(B746,'[8]ALL SITES DOWN'!$D:$D,'[8]ALL SITES DOWN'!$J:$J,"")</f>
        <v/>
      </c>
      <c r="BA746" s="9" t="str">
        <f>_xlfn.XLOOKUP(B746,[9]sheet1!$AC:$AC,[9]sheet1!$AF:$AF,"")</f>
        <v/>
      </c>
      <c r="BB746" s="14" t="s">
        <v>5537</v>
      </c>
      <c r="BC746" s="14" t="s">
        <v>5537</v>
      </c>
      <c r="BD746" s="14" t="str">
        <f>_xlfn.XLOOKUP(B746,'[10]cell downs 18042026 17h'!$B:$B,'[10]cell downs 18042026 17h'!$B:$B,"")</f>
        <v/>
      </c>
      <c r="BE746" s="14" t="str">
        <f>_xlfn.XLOOKUP(B746,'[11]Cells Huawei 19042026 15h'!$B:$B,'[11]Cells Huawei 19042026 15h'!$B:$B,"")</f>
        <v/>
      </c>
      <c r="BF746" s="9" t="str">
        <f>_xlfn.XLOOKUP(B746,'[12]cells down 19042026 9H40'!$B:$B,'[12]cells down 19042026 9H40'!$B:$B,"")</f>
        <v/>
      </c>
      <c r="BG746" s="9" t="s">
        <v>5294</v>
      </c>
      <c r="BH746" s="9" t="s">
        <v>12</v>
      </c>
    </row>
    <row r="747" spans="1:60" s="9" customFormat="1" x14ac:dyDescent="0.3">
      <c r="A747" s="1" t="s">
        <v>5018</v>
      </c>
      <c r="B747" s="8" t="s">
        <v>5019</v>
      </c>
      <c r="C747" s="3" t="str">
        <f>_xlfn.XLOOKUP(B747,'[1]daily break down'!$D:$D,'[1]daily break down'!$E:$E,"")</f>
        <v>SUD-OUEST</v>
      </c>
      <c r="D747" s="1" t="s">
        <v>11</v>
      </c>
      <c r="E747" s="1" t="s">
        <v>12</v>
      </c>
      <c r="F747" s="3" t="s">
        <v>13</v>
      </c>
      <c r="G747" s="1" t="s">
        <v>1431</v>
      </c>
      <c r="H747" s="40" t="str">
        <f>_xlfn.XLOOKUP(B747,[2]CALCULATION!$B:$B,[2]CALCULATION!$H:$H,"")</f>
        <v>Huawei</v>
      </c>
      <c r="I747" s="34">
        <v>0</v>
      </c>
      <c r="J747" s="34">
        <v>0</v>
      </c>
      <c r="K747" s="34">
        <v>0</v>
      </c>
      <c r="L747" s="34">
        <v>0</v>
      </c>
      <c r="M747" s="34">
        <v>0</v>
      </c>
      <c r="N747" s="34">
        <v>0</v>
      </c>
      <c r="O747" s="34">
        <v>0</v>
      </c>
      <c r="P747" s="34">
        <v>0</v>
      </c>
      <c r="Q747" s="34">
        <v>0</v>
      </c>
      <c r="R747" s="34">
        <v>0</v>
      </c>
      <c r="S747" s="35">
        <v>0</v>
      </c>
      <c r="T747" s="35">
        <v>0</v>
      </c>
      <c r="U747" s="35">
        <v>0</v>
      </c>
      <c r="V747" s="35">
        <v>0</v>
      </c>
      <c r="W747" s="35">
        <v>7.8024722272160449</v>
      </c>
      <c r="X747" s="35">
        <v>10.29308740900543</v>
      </c>
      <c r="Y747" s="35">
        <v>0.65287087688659462</v>
      </c>
      <c r="Z747" s="35">
        <v>0</v>
      </c>
      <c r="AA747" s="35">
        <v>0</v>
      </c>
      <c r="AB747" s="35">
        <v>0</v>
      </c>
      <c r="AC747" s="35">
        <v>0</v>
      </c>
      <c r="AD747" s="35">
        <v>0</v>
      </c>
      <c r="AE747" s="58" t="s">
        <v>5603</v>
      </c>
      <c r="AF747" s="58"/>
      <c r="AG747" s="57" t="str" cm="1">
        <f t="array" ref="AG747">IFERROR(_xlfn.IFS(
AI747="MPR ISSUE","PDH",
AI747="BSS Hardware Issue","BSS",
AI747="Sites strategiques, MLL, Pylone, etc.","ENVTECH",
AI747="AKTIVCO DEFAUT GE &amp; POWER Cabinet","AKTIVCO",
AI747="AKTIVCO Coupure ENEO &amp; Baisse de tension","AKTIVCO GRID ONLY",
AI747="Coupure ENEO &amp; Baisse de tension","IHS GRID ONLY",
AI747="Defaut GE &amp; POWER Cabinet","IHS",
AI747="Sharing","Partners",
AI747="Sites strategiques &amp; DataCenter","SST &amp; DC",
AI747="Exclu","Exclu",
AI747="SAT","SAT",
AI747="SPARE-ISSUE","SPARE-ISSUE",
AI747="Fiber CAmtel","TRANS_FO_CAMTEL",
AI747="Fiber AOF","Fiber AOF",
AI747="Projet OCM (HUAWEI)","TRAVAUX-HUAWEI",
AI747="Projet OCM (NOKIA)","TRAVAUX-NOKIA",
AI747="ACCESS-ISSUE","ACCESS-ISSUE",
AI747="Projet OCM (ZTE, NOKIA, autres projets)","TRAVAUX OCM",
AI747="No root CAuse","No root cause",
AI747="ODU HS","PDH",
AI747="IP &amp; VLAN","PDH",
AI747="Warehouse HUAWEI","SPARE-ISSUE",
AI747="SPARE-HS","SPARE-ISSUE",
AI747="Power Telco","BSS",AI747="no impacts","no impacts"
),"")</f>
        <v>no impacts</v>
      </c>
      <c r="AH747" s="57" t="str" cm="1">
        <f t="array" ref="AH747">IFERROR(_xlfn.IFS(
AI747="MPR ISSUE","TX ISSUE",
AI747="BSS Hardware Issue","RAN ISSUE",
AI747="Sites strategiques, MLL, Pylone, etc.","ENVTECH",
AI747="AKTIVCO DEFAUT GE &amp; POWER Cabinet","POWER ISSUE",
AI747="AKTIVCO Coupure ENEO &amp; Baisse de tension","POWER ISSUE",
AI747="Coupure ENEO &amp; Baisse de tension","POWER ISSUE",
AI747="Defaut GE &amp; POWER Cabinet","POWER ISSUE",
AI747="Sharing","POWER ISSUE",
AI747="Sites strategiques &amp; DataCenter","POWER ISSUE",
AI747="Exclu","Exclu",
AI747="SAT","TX ISSUE",
AI747="SPARE-ISSUE","SPARE-ISSUE",
AI747="Fiber CAmtel","TX ISSUE",
AI747="Fiber AOF","TX ISSUE",
AI747="Projet OCM (HUAWEI)","TRAVAUX-HUAWEI",
AI747="Projet OCM (NOKIA)","TRAVAUX -NOKIA",
AI747="ACCESS-ISSUE","ACCESS-ISSUE",
AI747="Projet OCM (ZTE, NOKIA, autres projets)","TRAVAUX OCM",
AI747="No root CAuse","No root cause",
AI747="ODU HS","TX ISSUE",
AI747="IP &amp; VLAN","TX ISSUE",
AI747="Warehouse HUAWEI","SPARE-ISSUE",
AI747="SPARE-HS","SPARE-ISSUE",
AI747="Power Telco","RAN ISSUE",AI747="no impacts","no impacts"
),"")</f>
        <v>no impacts</v>
      </c>
      <c r="AI747" s="85" t="s">
        <v>5998</v>
      </c>
      <c r="AJ747" s="57" t="str" cm="1">
        <f t="array" ref="AJ747">IFERROR(_xlfn.IFS(
AI747="MPR ISSUE","ACTIVE",
AI747="BSS Hardware Issue","ACTIVE",
AI747="Sites strategiques, MLL, Pylone, etc.","PASSIVE",
AI747="AKTIVCO DEFAUT GE &amp; POWER Cabinet","PASSIVE",
AI747="AKTIVCO Coupure ENEO &amp; Baisse de tension","PASSIVE",
AI747="Coupure ENEO &amp; Baisse de tension","PASSIVE",
AI747="Defaut GE &amp; POWER Cabinet","PASSIVE",
AI747="Sharing","PASSIVE",
AI747="Sites strategiques &amp; DataCenter","PASSIVE",
AI747="Exclu","Exclu",
AI747="SAT","ACTIVE",
AI747="SPARE-ISSUE","SPARE-ISSUE",
AI747="Fiber CAmtel","ACTIVE",
AI747="Fiber AOF","ACTIVE",
AI747="Projet OCM (HUAWEI)","PLANNED WORKS",
AI747="Projet OCM (NOKIA)","PLANNED WORKS",
AI747="ACCESS-ISSUE","ACCESS-ISSUE",
AI747="Projet OCM (ZTE, NOKIA, autres projets)","PLANNED WORKS",
AI747="No root CAuse","No root cause",
AI747="ODU HS","ACTIVE",
AI747="IP &amp; VLAN","ACTIVE",
AI747="Warehouse HUAWEI","SPARE-ISSUE",
AI747="SPARE-HS","SPARE-ISSUE",
AI747="Power Telco","ACTIVE", AI747="no impacts","no impacts"
),"")</f>
        <v>no impacts</v>
      </c>
      <c r="AK747" s="23" t="s">
        <v>5537</v>
      </c>
      <c r="AL747" s="23" t="str">
        <f t="shared" ref="AL747:AL790" si="23">B747</f>
        <v>SUO_064</v>
      </c>
      <c r="AN747" s="9" t="s">
        <v>5537</v>
      </c>
      <c r="AO747" s="23" t="str">
        <f>_xlfn.XLOOKUP(B747,'INCIDENT-05-03-2026'!E:E,'INCIDENT-05-03-2026'!F:F,"")</f>
        <v/>
      </c>
      <c r="AP747" s="7" t="s">
        <v>5537</v>
      </c>
      <c r="AQ747" s="6"/>
      <c r="AR747" s="7"/>
      <c r="AS747" s="3" t="str">
        <f>_xlfn.XLOOKUP(B747,'[3]tt num | region | site id'!$C:$C,'[3]tt num | region | site id'!$Q:$Q,"")</f>
        <v/>
      </c>
      <c r="AT747" s="24" t="str">
        <f>_xlfn.XLOOKUP(B747,'[4]Cells Huawei 03052026 12h'!$B:$B,'[4]Cells Huawei 03052026 12h'!$T:$T,"")</f>
        <v/>
      </c>
      <c r="AU747" s="24" t="str">
        <f>_xlfn.XLOOKUP(B747,'[5]cells down 02052026 8h50'!$B:$B,'[5]cells down 02052026 8h50'!$R:$R,"")</f>
        <v/>
      </c>
      <c r="AV747" s="24" t="str">
        <f>_xlfn.XLOOKUP(B747,'[5]cells down 02052026 13h50'!$B:$B,'[5]cells down 02052026 13h50'!$R:$R,"")</f>
        <v/>
      </c>
      <c r="AW747" s="24" t="str">
        <f>_xlfn.XLOOKUP(B747,'[5]cells down 02052026 13h50'!$B:$B,'[5]cells down 02052026 13h50'!$R:$R,"")</f>
        <v/>
      </c>
      <c r="AX747" s="24" t="str">
        <f>_xlfn.XLOOKUP(B747,'[6]cell downs 03052026 8h40 '!$B:$B,'[6]cell downs 03052026 8h40 '!$R:$R,"")</f>
        <v/>
      </c>
      <c r="AY747" s="24" t="str">
        <f>_xlfn.XLOOKUP(B747,'[7]ALL SITES DOWN'!$D:$D,'[7]ALL SITES DOWN'!$J:$J,"")</f>
        <v/>
      </c>
      <c r="AZ747" s="24" t="str">
        <f>_xlfn.XLOOKUP(B747,'[8]ALL SITES DOWN'!$D:$D,'[8]ALL SITES DOWN'!$J:$J,"")</f>
        <v/>
      </c>
      <c r="BA747" s="9" t="str">
        <f>_xlfn.XLOOKUP(B747,[9]sheet1!$AC:$AC,[9]sheet1!$AF:$AF,"")</f>
        <v/>
      </c>
      <c r="BB747" s="14" t="s">
        <v>5537</v>
      </c>
      <c r="BC747" s="14" t="s">
        <v>5537</v>
      </c>
      <c r="BD747" s="14" t="str">
        <f>_xlfn.XLOOKUP(B747,'[10]cell downs 18042026 17h'!$B:$B,'[10]cell downs 18042026 17h'!$B:$B,"")</f>
        <v/>
      </c>
      <c r="BE747" s="14" t="str">
        <f>_xlfn.XLOOKUP(B747,'[11]Cells Huawei 19042026 15h'!$B:$B,'[11]Cells Huawei 19042026 15h'!$B:$B,"")</f>
        <v/>
      </c>
      <c r="BF747" s="9" t="str">
        <f>_xlfn.XLOOKUP(B747,'[12]cells down 19042026 9H40'!$B:$B,'[12]cells down 19042026 9H40'!$B:$B,"")</f>
        <v/>
      </c>
      <c r="BG747" s="9" t="s">
        <v>5019</v>
      </c>
      <c r="BH747" s="9" t="s">
        <v>12</v>
      </c>
    </row>
    <row r="748" spans="1:60" s="9" customFormat="1" x14ac:dyDescent="0.3">
      <c r="A748" s="1" t="s">
        <v>1548</v>
      </c>
      <c r="B748" s="8" t="s">
        <v>1549</v>
      </c>
      <c r="C748" s="3" t="str">
        <f>_xlfn.XLOOKUP(B748,'[1]daily break down'!$D:$D,'[1]daily break down'!$E:$E,"")</f>
        <v>SUD-OUEST</v>
      </c>
      <c r="D748" s="1" t="s">
        <v>21</v>
      </c>
      <c r="E748" s="1" t="s">
        <v>987</v>
      </c>
      <c r="F748" s="3" t="s">
        <v>13</v>
      </c>
      <c r="G748" s="1" t="s">
        <v>1431</v>
      </c>
      <c r="H748" s="40" t="str">
        <f>_xlfn.XLOOKUP(B748,[2]CALCULATION!$B:$B,[2]CALCULATION!$H:$H,"")</f>
        <v>Huawei</v>
      </c>
      <c r="I748" s="34">
        <v>0</v>
      </c>
      <c r="J748" s="34">
        <v>0</v>
      </c>
      <c r="K748" s="34">
        <v>0</v>
      </c>
      <c r="L748" s="34">
        <v>0</v>
      </c>
      <c r="M748" s="34">
        <v>0</v>
      </c>
      <c r="N748" s="34">
        <v>0</v>
      </c>
      <c r="O748" s="34">
        <v>0</v>
      </c>
      <c r="P748" s="34">
        <v>0</v>
      </c>
      <c r="Q748" s="34">
        <v>0</v>
      </c>
      <c r="R748" s="34">
        <v>0</v>
      </c>
      <c r="S748" s="35">
        <v>0</v>
      </c>
      <c r="T748" s="35">
        <v>0</v>
      </c>
      <c r="U748" s="35">
        <v>0</v>
      </c>
      <c r="V748" s="35">
        <v>1.4981465786612564E-3</v>
      </c>
      <c r="W748" s="35">
        <v>7.7486816310107791</v>
      </c>
      <c r="X748" s="35">
        <v>10.071878932634769</v>
      </c>
      <c r="Y748" s="35">
        <v>0.64411385343275318</v>
      </c>
      <c r="Z748" s="35">
        <v>0</v>
      </c>
      <c r="AA748" s="35">
        <v>0</v>
      </c>
      <c r="AB748" s="35">
        <v>0</v>
      </c>
      <c r="AC748" s="35">
        <v>0</v>
      </c>
      <c r="AD748" s="35">
        <v>0</v>
      </c>
      <c r="AE748" s="58" t="s">
        <v>5603</v>
      </c>
      <c r="AF748" s="58"/>
      <c r="AG748" s="57" t="str" cm="1">
        <f t="array" ref="AG748">IFERROR(_xlfn.IFS(
AI748="MPR ISSUE","PDH",
AI748="BSS Hardware Issue","BSS",
AI748="Sites strategiques, MLL, Pylone, etc.","ENVTECH",
AI748="AKTIVCO DEFAUT GE &amp; POWER Cabinet","AKTIVCO",
AI748="AKTIVCO Coupure ENEO &amp; Baisse de tension","AKTIVCO GRID ONLY",
AI748="Coupure ENEO &amp; Baisse de tension","IHS GRID ONLY",
AI748="Defaut GE &amp; POWER Cabinet","IHS",
AI748="Sharing","Partners",
AI748="Sites strategiques &amp; DataCenter","SST &amp; DC",
AI748="Exclu","Exclu",
AI748="SAT","SAT",
AI748="SPARE-ISSUE","SPARE-ISSUE",
AI748="Fiber CAmtel","TRANS_FO_CAMTEL",
AI748="Fiber AOF","Fiber AOF",
AI748="Projet OCM (HUAWEI)","TRAVAUX-HUAWEI",
AI748="Projet OCM (NOKIA)","TRAVAUX-NOKIA",
AI748="ACCESS-ISSUE","ACCESS-ISSUE",
AI748="Projet OCM (ZTE, NOKIA, autres projets)","TRAVAUX OCM",
AI748="No root CAuse","No root cause",
AI748="ODU HS","PDH",
AI748="IP &amp; VLAN","PDH",
AI748="Warehouse HUAWEI","SPARE-ISSUE",
AI748="SPARE-HS","SPARE-ISSUE",
AI748="Power Telco","BSS",AI748="no impacts","no impacts"
),"")</f>
        <v>no impacts</v>
      </c>
      <c r="AH748" s="57" t="str" cm="1">
        <f t="array" ref="AH748">IFERROR(_xlfn.IFS(
AI748="MPR ISSUE","TX ISSUE",
AI748="BSS Hardware Issue","RAN ISSUE",
AI748="Sites strategiques, MLL, Pylone, etc.","ENVTECH",
AI748="AKTIVCO DEFAUT GE &amp; POWER Cabinet","POWER ISSUE",
AI748="AKTIVCO Coupure ENEO &amp; Baisse de tension","POWER ISSUE",
AI748="Coupure ENEO &amp; Baisse de tension","POWER ISSUE",
AI748="Defaut GE &amp; POWER Cabinet","POWER ISSUE",
AI748="Sharing","POWER ISSUE",
AI748="Sites strategiques &amp; DataCenter","POWER ISSUE",
AI748="Exclu","Exclu",
AI748="SAT","TX ISSUE",
AI748="SPARE-ISSUE","SPARE-ISSUE",
AI748="Fiber CAmtel","TX ISSUE",
AI748="Fiber AOF","TX ISSUE",
AI748="Projet OCM (HUAWEI)","TRAVAUX-HUAWEI",
AI748="Projet OCM (NOKIA)","TRAVAUX -NOKIA",
AI748="ACCESS-ISSUE","ACCESS-ISSUE",
AI748="Projet OCM (ZTE, NOKIA, autres projets)","TRAVAUX OCM",
AI748="No root CAuse","No root cause",
AI748="ODU HS","TX ISSUE",
AI748="IP &amp; VLAN","TX ISSUE",
AI748="Warehouse HUAWEI","SPARE-ISSUE",
AI748="SPARE-HS","SPARE-ISSUE",
AI748="Power Telco","RAN ISSUE",AI748="no impacts","no impacts"
),"")</f>
        <v>no impacts</v>
      </c>
      <c r="AI748" s="85" t="s">
        <v>5998</v>
      </c>
      <c r="AJ748" s="57" t="str" cm="1">
        <f t="array" ref="AJ748">IFERROR(_xlfn.IFS(
AI748="MPR ISSUE","ACTIVE",
AI748="BSS Hardware Issue","ACTIVE",
AI748="Sites strategiques, MLL, Pylone, etc.","PASSIVE",
AI748="AKTIVCO DEFAUT GE &amp; POWER Cabinet","PASSIVE",
AI748="AKTIVCO Coupure ENEO &amp; Baisse de tension","PASSIVE",
AI748="Coupure ENEO &amp; Baisse de tension","PASSIVE",
AI748="Defaut GE &amp; POWER Cabinet","PASSIVE",
AI748="Sharing","PASSIVE",
AI748="Sites strategiques &amp; DataCenter","PASSIVE",
AI748="Exclu","Exclu",
AI748="SAT","ACTIVE",
AI748="SPARE-ISSUE","SPARE-ISSUE",
AI748="Fiber CAmtel","ACTIVE",
AI748="Fiber AOF","ACTIVE",
AI748="Projet OCM (HUAWEI)","PLANNED WORKS",
AI748="Projet OCM (NOKIA)","PLANNED WORKS",
AI748="ACCESS-ISSUE","ACCESS-ISSUE",
AI748="Projet OCM (ZTE, NOKIA, autres projets)","PLANNED WORKS",
AI748="No root CAuse","No root cause",
AI748="ODU HS","ACTIVE",
AI748="IP &amp; VLAN","ACTIVE",
AI748="Warehouse HUAWEI","SPARE-ISSUE",
AI748="SPARE-HS","SPARE-ISSUE",
AI748="Power Telco","ACTIVE", AI748="no impacts","no impacts"
),"")</f>
        <v>no impacts</v>
      </c>
      <c r="AK748" s="23" t="s">
        <v>5537</v>
      </c>
      <c r="AL748" s="23" t="str">
        <f t="shared" si="23"/>
        <v>SUO_164</v>
      </c>
      <c r="AN748" s="9" t="s">
        <v>5537</v>
      </c>
      <c r="AO748" s="23" t="str">
        <f>_xlfn.XLOOKUP(B748,'INCIDENT-05-03-2026'!E:E,'INCIDENT-05-03-2026'!F:F,"")</f>
        <v/>
      </c>
      <c r="AP748" s="7" t="s">
        <v>5537</v>
      </c>
      <c r="AQ748" s="6"/>
      <c r="AR748" s="7"/>
      <c r="AS748" s="3" t="str">
        <f>_xlfn.XLOOKUP(B748,'[3]tt num | region | site id'!$C:$C,'[3]tt num | region | site id'!$Q:$Q,"")</f>
        <v/>
      </c>
      <c r="AT748" s="24" t="str">
        <f>_xlfn.XLOOKUP(B748,'[4]Cells Huawei 03052026 12h'!$B:$B,'[4]Cells Huawei 03052026 12h'!$T:$T,"")</f>
        <v/>
      </c>
      <c r="AU748" s="24" t="str">
        <f>_xlfn.XLOOKUP(B748,'[5]cells down 02052026 8h50'!$B:$B,'[5]cells down 02052026 8h50'!$R:$R,"")</f>
        <v/>
      </c>
      <c r="AV748" s="24" t="str">
        <f>_xlfn.XLOOKUP(B748,'[5]cells down 02052026 13h50'!$B:$B,'[5]cells down 02052026 13h50'!$R:$R,"")</f>
        <v/>
      </c>
      <c r="AW748" s="24" t="str">
        <f>_xlfn.XLOOKUP(B748,'[5]cells down 02052026 13h50'!$B:$B,'[5]cells down 02052026 13h50'!$R:$R,"")</f>
        <v/>
      </c>
      <c r="AX748" s="24" t="str">
        <f>_xlfn.XLOOKUP(B748,'[6]cell downs 03052026 8h40 '!$B:$B,'[6]cell downs 03052026 8h40 '!$R:$R,"")</f>
        <v/>
      </c>
      <c r="AY748" s="24" t="str">
        <f>_xlfn.XLOOKUP(B748,'[7]ALL SITES DOWN'!$D:$D,'[7]ALL SITES DOWN'!$J:$J,"")</f>
        <v/>
      </c>
      <c r="AZ748" s="24" t="str">
        <f>_xlfn.XLOOKUP(B748,'[8]ALL SITES DOWN'!$D:$D,'[8]ALL SITES DOWN'!$J:$J,"")</f>
        <v/>
      </c>
      <c r="BA748" s="9" t="str">
        <f>_xlfn.XLOOKUP(B748,[9]sheet1!$AC:$AC,[9]sheet1!$AF:$AF,"")</f>
        <v/>
      </c>
      <c r="BB748" s="14" t="s">
        <v>5537</v>
      </c>
      <c r="BC748" s="14" t="s">
        <v>5537</v>
      </c>
      <c r="BD748" s="14" t="str">
        <f>_xlfn.XLOOKUP(B748,'[10]cell downs 18042026 17h'!$B:$B,'[10]cell downs 18042026 17h'!$B:$B,"")</f>
        <v/>
      </c>
      <c r="BE748" s="14" t="str">
        <f>_xlfn.XLOOKUP(B748,'[11]Cells Huawei 19042026 15h'!$B:$B,'[11]Cells Huawei 19042026 15h'!$B:$B,"")</f>
        <v/>
      </c>
      <c r="BF748" s="9" t="str">
        <f>_xlfn.XLOOKUP(B748,'[12]cells down 19042026 9H40'!$B:$B,'[12]cells down 19042026 9H40'!$B:$B,"")</f>
        <v/>
      </c>
      <c r="BG748" s="9" t="s">
        <v>5537</v>
      </c>
      <c r="BH748" s="9" t="s">
        <v>594</v>
      </c>
    </row>
    <row r="749" spans="1:60" s="9" customFormat="1" x14ac:dyDescent="0.3">
      <c r="A749" s="1" t="s">
        <v>2547</v>
      </c>
      <c r="B749" s="8" t="s">
        <v>2548</v>
      </c>
      <c r="C749" s="3" t="str">
        <f>_xlfn.XLOOKUP(B749,'[1]daily break down'!$D:$D,'[1]daily break down'!$E:$E,"")</f>
        <v>Ngaoundere</v>
      </c>
      <c r="D749" s="1" t="s">
        <v>11</v>
      </c>
      <c r="E749" s="1" t="s">
        <v>12</v>
      </c>
      <c r="F749" s="3" t="s">
        <v>90</v>
      </c>
      <c r="G749" s="1" t="s">
        <v>91</v>
      </c>
      <c r="H749" s="40" t="str">
        <f>_xlfn.XLOOKUP(B749,[2]CALCULATION!$B:$B,[2]CALCULATION!$H:$H,"")</f>
        <v>Huawei</v>
      </c>
      <c r="I749" s="34">
        <v>0.37872788806990215</v>
      </c>
      <c r="J749" s="34">
        <v>1.9178238065478994</v>
      </c>
      <c r="K749" s="34">
        <v>32.696157325366045</v>
      </c>
      <c r="L749" s="34">
        <v>0</v>
      </c>
      <c r="M749" s="34">
        <v>0</v>
      </c>
      <c r="N749" s="34">
        <v>0</v>
      </c>
      <c r="O749" s="34">
        <v>0</v>
      </c>
      <c r="P749" s="34">
        <v>0</v>
      </c>
      <c r="Q749" s="34">
        <v>0</v>
      </c>
      <c r="R749" s="34">
        <v>0</v>
      </c>
      <c r="S749" s="35">
        <v>0.3150566584767987</v>
      </c>
      <c r="T749" s="35">
        <v>1.7907310384581363</v>
      </c>
      <c r="U749" s="35">
        <v>0</v>
      </c>
      <c r="V749" s="35">
        <v>0.41912434045880376</v>
      </c>
      <c r="W749" s="35">
        <v>1.7907310384581361</v>
      </c>
      <c r="X749" s="35">
        <v>0</v>
      </c>
      <c r="Y749" s="35">
        <v>0.61602360508285459</v>
      </c>
      <c r="Z749" s="35">
        <v>0</v>
      </c>
      <c r="AA749" s="35">
        <v>0</v>
      </c>
      <c r="AB749" s="35">
        <v>0</v>
      </c>
      <c r="AC749" s="35">
        <v>0</v>
      </c>
      <c r="AD749" s="35">
        <v>0</v>
      </c>
      <c r="AE749" s="58" t="s">
        <v>5560</v>
      </c>
      <c r="AF749" s="58"/>
      <c r="AG749" s="57" t="str" cm="1">
        <f t="array" ref="AG749">IFERROR(_xlfn.IFS(
AI749="MPR ISSUE","PDH",
AI749="BSS Hardware Issue","BSS",
AI749="Sites strategiques, MLL, Pylone, etc.","ENVTECH",
AI749="AKTIVCO DEFAUT GE &amp; POWER Cabinet","AKTIVCO",
AI749="AKTIVCO Coupure ENEO &amp; Baisse de tension","AKTIVCO GRID ONLY",
AI749="Coupure ENEO &amp; Baisse de tension","IHS GRID ONLY",
AI749="Defaut GE &amp; POWER Cabinet","IHS",
AI749="Sharing","Partners",
AI749="Sites strategiques &amp; DataCenter","SST &amp; DC",
AI749="Exclu","Exclu",
AI749="SAT","SAT",
AI749="SPARE-ISSUE","SPARE-ISSUE",
AI749="Fiber CAmtel","TRANS_FO_CAMTEL",
AI749="Fiber AOF","Fiber AOF",
AI749="Projet OCM (HUAWEI)","TRAVAUX-HUAWEI",
AI749="Projet OCM (NOKIA)","TRAVAUX-NOKIA",
AI749="ACCESS-ISSUE","ACCESS-ISSUE",
AI749="Projet OCM (ZTE, NOKIA, autres projets)","TRAVAUX OCM",
AI749="No root CAuse","No root cause",
AI749="ODU HS","PDH",
AI749="IP &amp; VLAN","PDH",
AI749="Warehouse HUAWEI","SPARE-ISSUE",
AI749="SPARE-HS","SPARE-ISSUE",
AI749="Power Telco","BSS",AI749="no impacts","no impacts"
),"")</f>
        <v>no impacts</v>
      </c>
      <c r="AH749" s="57" t="str" cm="1">
        <f t="array" ref="AH749">IFERROR(_xlfn.IFS(
AI749="MPR ISSUE","TX ISSUE",
AI749="BSS Hardware Issue","RAN ISSUE",
AI749="Sites strategiques, MLL, Pylone, etc.","ENVTECH",
AI749="AKTIVCO DEFAUT GE &amp; POWER Cabinet","POWER ISSUE",
AI749="AKTIVCO Coupure ENEO &amp; Baisse de tension","POWER ISSUE",
AI749="Coupure ENEO &amp; Baisse de tension","POWER ISSUE",
AI749="Defaut GE &amp; POWER Cabinet","POWER ISSUE",
AI749="Sharing","POWER ISSUE",
AI749="Sites strategiques &amp; DataCenter","POWER ISSUE",
AI749="Exclu","Exclu",
AI749="SAT","TX ISSUE",
AI749="SPARE-ISSUE","SPARE-ISSUE",
AI749="Fiber CAmtel","TX ISSUE",
AI749="Fiber AOF","TX ISSUE",
AI749="Projet OCM (HUAWEI)","TRAVAUX-HUAWEI",
AI749="Projet OCM (NOKIA)","TRAVAUX -NOKIA",
AI749="ACCESS-ISSUE","ACCESS-ISSUE",
AI749="Projet OCM (ZTE, NOKIA, autres projets)","TRAVAUX OCM",
AI749="No root CAuse","No root cause",
AI749="ODU HS","TX ISSUE",
AI749="IP &amp; VLAN","TX ISSUE",
AI749="Warehouse HUAWEI","SPARE-ISSUE",
AI749="SPARE-HS","SPARE-ISSUE",
AI749="Power Telco","RAN ISSUE",AI749="no impacts","no impacts"
),"")</f>
        <v>no impacts</v>
      </c>
      <c r="AI749" s="85" t="s">
        <v>5998</v>
      </c>
      <c r="AJ749" s="57" t="str" cm="1">
        <f t="array" ref="AJ749">IFERROR(_xlfn.IFS(
AI749="MPR ISSUE","ACTIVE",
AI749="BSS Hardware Issue","ACTIVE",
AI749="Sites strategiques, MLL, Pylone, etc.","PASSIVE",
AI749="AKTIVCO DEFAUT GE &amp; POWER Cabinet","PASSIVE",
AI749="AKTIVCO Coupure ENEO &amp; Baisse de tension","PASSIVE",
AI749="Coupure ENEO &amp; Baisse de tension","PASSIVE",
AI749="Defaut GE &amp; POWER Cabinet","PASSIVE",
AI749="Sharing","PASSIVE",
AI749="Sites strategiques &amp; DataCenter","PASSIVE",
AI749="Exclu","Exclu",
AI749="SAT","ACTIVE",
AI749="SPARE-ISSUE","SPARE-ISSUE",
AI749="Fiber CAmtel","ACTIVE",
AI749="Fiber AOF","ACTIVE",
AI749="Projet OCM (HUAWEI)","PLANNED WORKS",
AI749="Projet OCM (NOKIA)","PLANNED WORKS",
AI749="ACCESS-ISSUE","ACCESS-ISSUE",
AI749="Projet OCM (ZTE, NOKIA, autres projets)","PLANNED WORKS",
AI749="No root CAuse","No root cause",
AI749="ODU HS","ACTIVE",
AI749="IP &amp; VLAN","ACTIVE",
AI749="Warehouse HUAWEI","SPARE-ISSUE",
AI749="SPARE-HS","SPARE-ISSUE",
AI749="Power Telco","ACTIVE", AI749="no impacts","no impacts"
),"")</f>
        <v>no impacts</v>
      </c>
      <c r="AK749" s="23" t="s">
        <v>5537</v>
      </c>
      <c r="AL749" s="23" t="str">
        <f t="shared" si="23"/>
        <v>ADM_057</v>
      </c>
      <c r="AN749" s="9" t="s">
        <v>5537</v>
      </c>
      <c r="AO749" s="23" t="str">
        <f>_xlfn.XLOOKUP(B749,'INCIDENT-05-03-2026'!E:E,'INCIDENT-05-03-2026'!F:F,"")</f>
        <v/>
      </c>
      <c r="AP749" s="7" t="s">
        <v>5537</v>
      </c>
      <c r="AQ749" s="6"/>
      <c r="AR749" s="7"/>
      <c r="AS749" s="3" t="str">
        <f>_xlfn.XLOOKUP(B749,'[3]tt num | region | site id'!$C:$C,'[3]tt num | region | site id'!$Q:$Q,"")</f>
        <v/>
      </c>
      <c r="AT749" s="24" t="str">
        <f>_xlfn.XLOOKUP(B749,'[4]Cells Huawei 03052026 12h'!$B:$B,'[4]Cells Huawei 03052026 12h'!$T:$T,"")</f>
        <v/>
      </c>
      <c r="AU749" s="24" t="str">
        <f>_xlfn.XLOOKUP(B749,'[5]cells down 02052026 8h50'!$B:$B,'[5]cells down 02052026 8h50'!$R:$R,"")</f>
        <v/>
      </c>
      <c r="AV749" s="24" t="str">
        <f>_xlfn.XLOOKUP(B749,'[5]cells down 02052026 13h50'!$B:$B,'[5]cells down 02052026 13h50'!$R:$R,"")</f>
        <v/>
      </c>
      <c r="AW749" s="24" t="str">
        <f>_xlfn.XLOOKUP(B749,'[5]cells down 02052026 13h50'!$B:$B,'[5]cells down 02052026 13h50'!$R:$R,"")</f>
        <v/>
      </c>
      <c r="AX749" s="24" t="str">
        <f>_xlfn.XLOOKUP(B749,'[6]cell downs 03052026 8h40 '!$B:$B,'[6]cell downs 03052026 8h40 '!$R:$R,"")</f>
        <v/>
      </c>
      <c r="AY749" s="24" t="str">
        <f>_xlfn.XLOOKUP(B749,'[7]ALL SITES DOWN'!$D:$D,'[7]ALL SITES DOWN'!$J:$J,"")</f>
        <v/>
      </c>
      <c r="AZ749" s="24" t="str">
        <f>_xlfn.XLOOKUP(B749,'[8]ALL SITES DOWN'!$D:$D,'[8]ALL SITES DOWN'!$J:$J,"")</f>
        <v/>
      </c>
      <c r="BA749" s="9" t="str">
        <f>_xlfn.XLOOKUP(B749,[9]sheet1!$AC:$AC,[9]sheet1!$AF:$AF,"")</f>
        <v/>
      </c>
      <c r="BB749" s="14" t="s">
        <v>5537</v>
      </c>
      <c r="BC749" s="14" t="s">
        <v>5537</v>
      </c>
      <c r="BD749" s="14" t="str">
        <f>_xlfn.XLOOKUP(B749,'[10]cell downs 18042026 17h'!$B:$B,'[10]cell downs 18042026 17h'!$B:$B,"")</f>
        <v/>
      </c>
      <c r="BE749" s="14" t="str">
        <f>_xlfn.XLOOKUP(B749,'[11]Cells Huawei 19042026 15h'!$B:$B,'[11]Cells Huawei 19042026 15h'!$B:$B,"")</f>
        <v/>
      </c>
      <c r="BF749" s="9" t="str">
        <f>_xlfn.XLOOKUP(B749,'[12]cells down 19042026 9H40'!$B:$B,'[12]cells down 19042026 9H40'!$B:$B,"")</f>
        <v/>
      </c>
      <c r="BG749" s="9" t="s">
        <v>2548</v>
      </c>
      <c r="BH749" s="9" t="s">
        <v>12</v>
      </c>
    </row>
    <row r="750" spans="1:60" s="9" customFormat="1" x14ac:dyDescent="0.3">
      <c r="A750" s="1" t="s">
        <v>925</v>
      </c>
      <c r="B750" s="8" t="s">
        <v>926</v>
      </c>
      <c r="C750" s="3" t="str">
        <f>_xlfn.XLOOKUP(B750,'[1]daily break down'!$D:$D,'[1]daily break down'!$E:$E,"")</f>
        <v>Yaounde</v>
      </c>
      <c r="D750" s="1" t="s">
        <v>5490</v>
      </c>
      <c r="E750" s="1"/>
      <c r="F750" s="3" t="s">
        <v>37</v>
      </c>
      <c r="G750" s="1" t="s">
        <v>38</v>
      </c>
      <c r="H750" s="42" t="str">
        <f>_xlfn.XLOOKUP(B750,[2]CALCULATION!$B:$B,[2]CALCULATION!$H:$H,"")</f>
        <v>ZTE</v>
      </c>
      <c r="I750" s="34">
        <v>9.0996531433968819</v>
      </c>
      <c r="J750" s="34">
        <v>0</v>
      </c>
      <c r="K750" s="34">
        <v>0.64818025128912038</v>
      </c>
      <c r="L750" s="34">
        <v>0.69711970619205443</v>
      </c>
      <c r="M750" s="34">
        <v>3.4191450291496519</v>
      </c>
      <c r="N750" s="34">
        <v>2.5586738406485687</v>
      </c>
      <c r="O750" s="34">
        <v>0.70011599934937763</v>
      </c>
      <c r="P750" s="34">
        <v>5.9880562047524064</v>
      </c>
      <c r="Q750" s="34">
        <v>5.8156266675798225</v>
      </c>
      <c r="R750" s="34">
        <v>0.59974017857907291</v>
      </c>
      <c r="S750" s="35">
        <v>1.1813777526659872</v>
      </c>
      <c r="T750" s="35">
        <v>0.71418787614180168</v>
      </c>
      <c r="U750" s="35">
        <v>4.992056256117432</v>
      </c>
      <c r="V750" s="35">
        <v>0</v>
      </c>
      <c r="W750" s="35">
        <v>0.71418787614180168</v>
      </c>
      <c r="X750" s="35">
        <v>8.0154052272474328</v>
      </c>
      <c r="Y750" s="35">
        <v>0.61504267577539862</v>
      </c>
      <c r="Z750" s="35">
        <v>3.6015978803366124</v>
      </c>
      <c r="AA750" s="35">
        <v>0</v>
      </c>
      <c r="AB750" s="35">
        <v>0</v>
      </c>
      <c r="AC750" s="35">
        <v>0</v>
      </c>
      <c r="AD750" s="35">
        <v>0</v>
      </c>
      <c r="AE750" s="58" t="s">
        <v>5560</v>
      </c>
      <c r="AF750" s="58"/>
      <c r="AG750" s="57" t="str" cm="1">
        <f t="array" ref="AG750">IFERROR(_xlfn.IFS(
AI750="MPR ISSUE","PDH",
AI750="BSS Hardware Issue","BSS",
AI750="Sites strategiques, MLL, Pylone, etc.","ENVTECH",
AI750="AKTIVCO DEFAUT GE &amp; POWER Cabinet","AKTIVCO",
AI750="AKTIVCO Coupure ENEO &amp; Baisse de tension","AKTIVCO GRID ONLY",
AI750="Coupure ENEO &amp; Baisse de tension","IHS GRID ONLY",
AI750="Defaut GE &amp; POWER Cabinet","IHS",
AI750="Sharing","Partners",
AI750="Sites strategiques &amp; DataCenter","SST &amp; DC",
AI750="Exclu","Exclu",
AI750="SAT","SAT",
AI750="SPARE-ISSUE","SPARE-ISSUE",
AI750="Fiber CAmtel","TRANS_FO_CAMTEL",
AI750="Fiber AOF","Fiber AOF",
AI750="Projet OCM (HUAWEI)","TRAVAUX-HUAWEI",
AI750="Projet OCM (NOKIA)","TRAVAUX-NOKIA",
AI750="ACCESS-ISSUE","ACCESS-ISSUE",
AI750="Projet OCM (ZTE, NOKIA, autres projets)","TRAVAUX OCM",
AI750="No root CAuse","No root cause",
AI750="ODU HS","PDH",
AI750="IP &amp; VLAN","PDH",
AI750="Warehouse HUAWEI","SPARE-ISSUE",
AI750="SPARE-HS","SPARE-ISSUE",
AI750="Power Telco","BSS",AI750="no impacts","no impacts"
),"")</f>
        <v>no impacts</v>
      </c>
      <c r="AH750" s="57" t="str" cm="1">
        <f t="array" ref="AH750">IFERROR(_xlfn.IFS(
AI750="MPR ISSUE","TX ISSUE",
AI750="BSS Hardware Issue","RAN ISSUE",
AI750="Sites strategiques, MLL, Pylone, etc.","ENVTECH",
AI750="AKTIVCO DEFAUT GE &amp; POWER Cabinet","POWER ISSUE",
AI750="AKTIVCO Coupure ENEO &amp; Baisse de tension","POWER ISSUE",
AI750="Coupure ENEO &amp; Baisse de tension","POWER ISSUE",
AI750="Defaut GE &amp; POWER Cabinet","POWER ISSUE",
AI750="Sharing","POWER ISSUE",
AI750="Sites strategiques &amp; DataCenter","POWER ISSUE",
AI750="Exclu","Exclu",
AI750="SAT","TX ISSUE",
AI750="SPARE-ISSUE","SPARE-ISSUE",
AI750="Fiber CAmtel","TX ISSUE",
AI750="Fiber AOF","TX ISSUE",
AI750="Projet OCM (HUAWEI)","TRAVAUX-HUAWEI",
AI750="Projet OCM (NOKIA)","TRAVAUX -NOKIA",
AI750="ACCESS-ISSUE","ACCESS-ISSUE",
AI750="Projet OCM (ZTE, NOKIA, autres projets)","TRAVAUX OCM",
AI750="No root CAuse","No root cause",
AI750="ODU HS","TX ISSUE",
AI750="IP &amp; VLAN","TX ISSUE",
AI750="Warehouse HUAWEI","SPARE-ISSUE",
AI750="SPARE-HS","SPARE-ISSUE",
AI750="Power Telco","RAN ISSUE",AI750="no impacts","no impacts"
),"")</f>
        <v>no impacts</v>
      </c>
      <c r="AI750" s="85" t="s">
        <v>5998</v>
      </c>
      <c r="AJ750" s="57" t="str" cm="1">
        <f t="array" ref="AJ750">IFERROR(_xlfn.IFS(
AI750="MPR ISSUE","ACTIVE",
AI750="BSS Hardware Issue","ACTIVE",
AI750="Sites strategiques, MLL, Pylone, etc.","PASSIVE",
AI750="AKTIVCO DEFAUT GE &amp; POWER Cabinet","PASSIVE",
AI750="AKTIVCO Coupure ENEO &amp; Baisse de tension","PASSIVE",
AI750="Coupure ENEO &amp; Baisse de tension","PASSIVE",
AI750="Defaut GE &amp; POWER Cabinet","PASSIVE",
AI750="Sharing","PASSIVE",
AI750="Sites strategiques &amp; DataCenter","PASSIVE",
AI750="Exclu","Exclu",
AI750="SAT","ACTIVE",
AI750="SPARE-ISSUE","SPARE-ISSUE",
AI750="Fiber CAmtel","ACTIVE",
AI750="Fiber AOF","ACTIVE",
AI750="Projet OCM (HUAWEI)","PLANNED WORKS",
AI750="Projet OCM (NOKIA)","PLANNED WORKS",
AI750="ACCESS-ISSUE","ACCESS-ISSUE",
AI750="Projet OCM (ZTE, NOKIA, autres projets)","PLANNED WORKS",
AI750="No root CAuse","No root cause",
AI750="ODU HS","ACTIVE",
AI750="IP &amp; VLAN","ACTIVE",
AI750="Warehouse HUAWEI","SPARE-ISSUE",
AI750="SPARE-HS","SPARE-ISSUE",
AI750="Power Telco","ACTIVE", AI750="no impacts","no impacts"
),"")</f>
        <v>no impacts</v>
      </c>
      <c r="AK750" s="23" t="s">
        <v>5537</v>
      </c>
      <c r="AL750" s="23" t="str">
        <f t="shared" si="23"/>
        <v>CTR_897</v>
      </c>
      <c r="AN750" s="9" t="s">
        <v>5537</v>
      </c>
      <c r="AO750" s="23" t="str">
        <f>_xlfn.XLOOKUP(B750,'INCIDENT-05-03-2026'!E:E,'INCIDENT-05-03-2026'!F:F,"")</f>
        <v/>
      </c>
      <c r="AP750" s="7" t="s">
        <v>5537</v>
      </c>
      <c r="AQ750" s="6"/>
      <c r="AR750" s="7"/>
      <c r="AS750" s="3" t="str">
        <f>_xlfn.XLOOKUP(B750,'[3]tt num | region | site id'!$C:$C,'[3]tt num | region | site id'!$Q:$Q,"")</f>
        <v/>
      </c>
      <c r="AT750" s="24" t="str">
        <f>_xlfn.XLOOKUP(B750,'[4]Cells Huawei 03052026 12h'!$B:$B,'[4]Cells Huawei 03052026 12h'!$T:$T,"")</f>
        <v/>
      </c>
      <c r="AU750" s="24" t="str">
        <f>_xlfn.XLOOKUP(B750,'[5]cells down 02052026 8h50'!$B:$B,'[5]cells down 02052026 8h50'!$R:$R,"")</f>
        <v/>
      </c>
      <c r="AV750" s="24" t="str">
        <f>_xlfn.XLOOKUP(B750,'[5]cells down 02052026 13h50'!$B:$B,'[5]cells down 02052026 13h50'!$R:$R,"")</f>
        <v/>
      </c>
      <c r="AW750" s="24" t="str">
        <f>_xlfn.XLOOKUP(B750,'[5]cells down 02052026 13h50'!$B:$B,'[5]cells down 02052026 13h50'!$R:$R,"")</f>
        <v/>
      </c>
      <c r="AX750" s="24" t="str">
        <f>_xlfn.XLOOKUP(B750,'[6]cell downs 03052026 8h40 '!$B:$B,'[6]cell downs 03052026 8h40 '!$R:$R,"")</f>
        <v/>
      </c>
      <c r="AY750" s="24" t="str">
        <f>_xlfn.XLOOKUP(B750,'[7]ALL SITES DOWN'!$D:$D,'[7]ALL SITES DOWN'!$J:$J,"")</f>
        <v/>
      </c>
      <c r="AZ750" s="24" t="str">
        <f>_xlfn.XLOOKUP(B750,'[8]ALL SITES DOWN'!$D:$D,'[8]ALL SITES DOWN'!$J:$J,"")</f>
        <v/>
      </c>
      <c r="BA750" s="9" t="str">
        <f>_xlfn.XLOOKUP(B750,[9]sheet1!$AC:$AC,[9]sheet1!$AF:$AF,"")</f>
        <v/>
      </c>
      <c r="BB750" s="14" t="s">
        <v>5537</v>
      </c>
      <c r="BC750" s="14" t="s">
        <v>5537</v>
      </c>
      <c r="BD750" s="14" t="str">
        <f>_xlfn.XLOOKUP(B750,'[10]cell downs 18042026 17h'!$B:$B,'[10]cell downs 18042026 17h'!$B:$B,"")</f>
        <v/>
      </c>
      <c r="BE750" s="14" t="str">
        <f>_xlfn.XLOOKUP(B750,'[11]Cells Huawei 19042026 15h'!$B:$B,'[11]Cells Huawei 19042026 15h'!$B:$B,"")</f>
        <v/>
      </c>
      <c r="BF750" s="9" t="str">
        <f>_xlfn.XLOOKUP(B750,'[12]cells down 19042026 9H40'!$B:$B,'[12]cells down 19042026 9H40'!$B:$B,"")</f>
        <v/>
      </c>
      <c r="BG750" s="9" t="s">
        <v>5537</v>
      </c>
      <c r="BH750" s="9" t="s">
        <v>12</v>
      </c>
    </row>
    <row r="751" spans="1:60" s="9" customFormat="1" x14ac:dyDescent="0.3">
      <c r="A751" s="1" t="s">
        <v>1269</v>
      </c>
      <c r="B751" s="8" t="s">
        <v>1270</v>
      </c>
      <c r="C751" s="3" t="str">
        <f>_xlfn.XLOOKUP(B751,'[1]daily break down'!$D:$D,'[1]daily break down'!$E:$E,"")</f>
        <v>OUEST</v>
      </c>
      <c r="D751" s="1" t="s">
        <v>21</v>
      </c>
      <c r="E751" s="1" t="s">
        <v>122</v>
      </c>
      <c r="F751" s="3" t="s">
        <v>102</v>
      </c>
      <c r="G751" s="1" t="s">
        <v>1269</v>
      </c>
      <c r="H751" s="41" t="str">
        <f>_xlfn.XLOOKUP(B751,[2]CALCULATION!$B:$B,[2]CALCULATION!$H:$H,"")</f>
        <v>NOKIA</v>
      </c>
      <c r="I751" s="34">
        <v>0</v>
      </c>
      <c r="J751" s="34">
        <v>0</v>
      </c>
      <c r="K751" s="34">
        <v>0</v>
      </c>
      <c r="L751" s="34">
        <v>0</v>
      </c>
      <c r="M751" s="34">
        <v>0</v>
      </c>
      <c r="N751" s="34">
        <v>0</v>
      </c>
      <c r="O751" s="34">
        <v>0</v>
      </c>
      <c r="P751" s="34">
        <v>0</v>
      </c>
      <c r="Q751" s="34">
        <v>0</v>
      </c>
      <c r="R751" s="34">
        <v>0</v>
      </c>
      <c r="S751" s="35">
        <v>0</v>
      </c>
      <c r="T751" s="35">
        <v>17742.150104014177</v>
      </c>
      <c r="U751" s="35">
        <v>0</v>
      </c>
      <c r="V751" s="35">
        <v>0</v>
      </c>
      <c r="W751" s="35">
        <v>8.8247967514475043E-2</v>
      </c>
      <c r="X751" s="35">
        <v>0</v>
      </c>
      <c r="Y751" s="35">
        <v>0.61493566530549348</v>
      </c>
      <c r="Z751" s="35">
        <v>1.6612840400304767</v>
      </c>
      <c r="AA751" s="35">
        <v>0</v>
      </c>
      <c r="AB751" s="35">
        <v>0</v>
      </c>
      <c r="AC751" s="35">
        <v>0</v>
      </c>
      <c r="AD751" s="35">
        <v>0</v>
      </c>
      <c r="AE751" s="58" t="s">
        <v>5560</v>
      </c>
      <c r="AF751" s="58"/>
      <c r="AG751" s="57" t="str" cm="1">
        <f t="array" ref="AG751">IFERROR(_xlfn.IFS(
AI751="MPR ISSUE","PDH",
AI751="BSS Hardware Issue","BSS",
AI751="Sites strategiques, MLL, Pylone, etc.","ENVTECH",
AI751="AKTIVCO DEFAUT GE &amp; POWER Cabinet","AKTIVCO",
AI751="AKTIVCO Coupure ENEO &amp; Baisse de tension","AKTIVCO GRID ONLY",
AI751="Coupure ENEO &amp; Baisse de tension","IHS GRID ONLY",
AI751="Defaut GE &amp; POWER Cabinet","IHS",
AI751="Sharing","Partners",
AI751="Sites strategiques &amp; DataCenter","SST &amp; DC",
AI751="Exclu","Exclu",
AI751="SAT","SAT",
AI751="SPARE-ISSUE","SPARE-ISSUE",
AI751="Fiber CAmtel","TRANS_FO_CAMTEL",
AI751="Fiber AOF","Fiber AOF",
AI751="Projet OCM (HUAWEI)","TRAVAUX-HUAWEI",
AI751="Projet OCM (NOKIA)","TRAVAUX-NOKIA",
AI751="ACCESS-ISSUE","ACCESS-ISSUE",
AI751="Projet OCM (ZTE, NOKIA, autres projets)","TRAVAUX OCM",
AI751="No root CAuse","No root cause",
AI751="ODU HS","PDH",
AI751="IP &amp; VLAN","PDH",
AI751="Warehouse HUAWEI","SPARE-ISSUE",
AI751="SPARE-HS","SPARE-ISSUE",
AI751="Power Telco","BSS",AI751="no impacts","no impacts"
),"")</f>
        <v>no impacts</v>
      </c>
      <c r="AH751" s="57" t="str" cm="1">
        <f t="array" ref="AH751">IFERROR(_xlfn.IFS(
AI751="MPR ISSUE","TX ISSUE",
AI751="BSS Hardware Issue","RAN ISSUE",
AI751="Sites strategiques, MLL, Pylone, etc.","ENVTECH",
AI751="AKTIVCO DEFAUT GE &amp; POWER Cabinet","POWER ISSUE",
AI751="AKTIVCO Coupure ENEO &amp; Baisse de tension","POWER ISSUE",
AI751="Coupure ENEO &amp; Baisse de tension","POWER ISSUE",
AI751="Defaut GE &amp; POWER Cabinet","POWER ISSUE",
AI751="Sharing","POWER ISSUE",
AI751="Sites strategiques &amp; DataCenter","POWER ISSUE",
AI751="Exclu","Exclu",
AI751="SAT","TX ISSUE",
AI751="SPARE-ISSUE","SPARE-ISSUE",
AI751="Fiber CAmtel","TX ISSUE",
AI751="Fiber AOF","TX ISSUE",
AI751="Projet OCM (HUAWEI)","TRAVAUX-HUAWEI",
AI751="Projet OCM (NOKIA)","TRAVAUX -NOKIA",
AI751="ACCESS-ISSUE","ACCESS-ISSUE",
AI751="Projet OCM (ZTE, NOKIA, autres projets)","TRAVAUX OCM",
AI751="No root CAuse","No root cause",
AI751="ODU HS","TX ISSUE",
AI751="IP &amp; VLAN","TX ISSUE",
AI751="Warehouse HUAWEI","SPARE-ISSUE",
AI751="SPARE-HS","SPARE-ISSUE",
AI751="Power Telco","RAN ISSUE",AI751="no impacts","no impacts"
),"")</f>
        <v>no impacts</v>
      </c>
      <c r="AI751" s="85" t="s">
        <v>5998</v>
      </c>
      <c r="AJ751" s="57" t="str" cm="1">
        <f t="array" ref="AJ751">IFERROR(_xlfn.IFS(
AI751="MPR ISSUE","ACTIVE",
AI751="BSS Hardware Issue","ACTIVE",
AI751="Sites strategiques, MLL, Pylone, etc.","PASSIVE",
AI751="AKTIVCO DEFAUT GE &amp; POWER Cabinet","PASSIVE",
AI751="AKTIVCO Coupure ENEO &amp; Baisse de tension","PASSIVE",
AI751="Coupure ENEO &amp; Baisse de tension","PASSIVE",
AI751="Defaut GE &amp; POWER Cabinet","PASSIVE",
AI751="Sharing","PASSIVE",
AI751="Sites strategiques &amp; DataCenter","PASSIVE",
AI751="Exclu","Exclu",
AI751="SAT","ACTIVE",
AI751="SPARE-ISSUE","SPARE-ISSUE",
AI751="Fiber CAmtel","ACTIVE",
AI751="Fiber AOF","ACTIVE",
AI751="Projet OCM (HUAWEI)","PLANNED WORKS",
AI751="Projet OCM (NOKIA)","PLANNED WORKS",
AI751="ACCESS-ISSUE","ACCESS-ISSUE",
AI751="Projet OCM (ZTE, NOKIA, autres projets)","PLANNED WORKS",
AI751="No root CAuse","No root cause",
AI751="ODU HS","ACTIVE",
AI751="IP &amp; VLAN","ACTIVE",
AI751="Warehouse HUAWEI","SPARE-ISSUE",
AI751="SPARE-HS","SPARE-ISSUE",
AI751="Power Telco","ACTIVE", AI751="no impacts","no impacts"
),"")</f>
        <v>no impacts</v>
      </c>
      <c r="AK751" s="23" t="s">
        <v>5537</v>
      </c>
      <c r="AL751" s="23" t="str">
        <f t="shared" si="23"/>
        <v>OST_245</v>
      </c>
      <c r="AN751" s="9" t="s">
        <v>5537</v>
      </c>
      <c r="AO751" s="23" t="str">
        <f>_xlfn.XLOOKUP(B751,'INCIDENT-05-03-2026'!E:E,'INCIDENT-05-03-2026'!F:F,"")</f>
        <v/>
      </c>
      <c r="AP751" s="7" t="s">
        <v>5537</v>
      </c>
      <c r="AQ751" s="6"/>
      <c r="AR751" s="7"/>
      <c r="AS751" s="3" t="str">
        <f>_xlfn.XLOOKUP(B751,'[3]tt num | region | site id'!$C:$C,'[3]tt num | region | site id'!$Q:$Q,"")</f>
        <v/>
      </c>
      <c r="AT751" s="24" t="str">
        <f>_xlfn.XLOOKUP(B751,'[4]Cells Huawei 03052026 12h'!$B:$B,'[4]Cells Huawei 03052026 12h'!$T:$T,"")</f>
        <v/>
      </c>
      <c r="AU751" s="24" t="str">
        <f>_xlfn.XLOOKUP(B751,'[5]cells down 02052026 8h50'!$B:$B,'[5]cells down 02052026 8h50'!$R:$R,"")</f>
        <v/>
      </c>
      <c r="AV751" s="24" t="str">
        <f>_xlfn.XLOOKUP(B751,'[5]cells down 02052026 13h50'!$B:$B,'[5]cells down 02052026 13h50'!$R:$R,"")</f>
        <v/>
      </c>
      <c r="AW751" s="24" t="str">
        <f>_xlfn.XLOOKUP(B751,'[5]cells down 02052026 13h50'!$B:$B,'[5]cells down 02052026 13h50'!$R:$R,"")</f>
        <v/>
      </c>
      <c r="AX751" s="24" t="str">
        <f>_xlfn.XLOOKUP(B751,'[6]cell downs 03052026 8h40 '!$B:$B,'[6]cell downs 03052026 8h40 '!$R:$R,"")</f>
        <v/>
      </c>
      <c r="AY751" s="24" t="str">
        <f>_xlfn.XLOOKUP(B751,'[7]ALL SITES DOWN'!$D:$D,'[7]ALL SITES DOWN'!$J:$J,"")</f>
        <v/>
      </c>
      <c r="AZ751" s="24" t="str">
        <f>_xlfn.XLOOKUP(B751,'[8]ALL SITES DOWN'!$D:$D,'[8]ALL SITES DOWN'!$J:$J,"")</f>
        <v/>
      </c>
      <c r="BA751" s="9" t="str">
        <f>_xlfn.XLOOKUP(B751,[9]sheet1!$AC:$AC,[9]sheet1!$AF:$AF,"")</f>
        <v/>
      </c>
      <c r="BB751" s="14" t="s">
        <v>5537</v>
      </c>
      <c r="BC751" s="14" t="s">
        <v>5537</v>
      </c>
      <c r="BD751" s="14" t="str">
        <f>_xlfn.XLOOKUP(B751,'[10]cell downs 18042026 17h'!$B:$B,'[10]cell downs 18042026 17h'!$B:$B,"")</f>
        <v/>
      </c>
      <c r="BE751" s="14" t="str">
        <f>_xlfn.XLOOKUP(B751,'[11]Cells Huawei 19042026 15h'!$B:$B,'[11]Cells Huawei 19042026 15h'!$B:$B,"")</f>
        <v/>
      </c>
      <c r="BF751" s="9" t="str">
        <f>_xlfn.XLOOKUP(B751,'[12]cells down 19042026 9H40'!$B:$B,'[12]cells down 19042026 9H40'!$B:$B,"")</f>
        <v/>
      </c>
      <c r="BG751" s="9" t="s">
        <v>5537</v>
      </c>
      <c r="BH751" s="9" t="s">
        <v>302</v>
      </c>
    </row>
    <row r="752" spans="1:60" s="9" customFormat="1" x14ac:dyDescent="0.3">
      <c r="A752" s="1" t="s">
        <v>1759</v>
      </c>
      <c r="B752" s="8" t="s">
        <v>1760</v>
      </c>
      <c r="C752" s="3" t="str">
        <f>_xlfn.XLOOKUP(B752,'[1]daily break down'!$D:$D,'[1]daily break down'!$E:$E,"")</f>
        <v>CENTRE</v>
      </c>
      <c r="D752" s="1" t="s">
        <v>11</v>
      </c>
      <c r="E752" s="1" t="s">
        <v>96</v>
      </c>
      <c r="F752" s="3" t="s">
        <v>37</v>
      </c>
      <c r="G752" s="1" t="s">
        <v>1761</v>
      </c>
      <c r="H752" s="41" t="str">
        <f>_xlfn.XLOOKUP(B752,[2]CALCULATION!$B:$B,[2]CALCULATION!$H:$H,"")</f>
        <v>NOKIA</v>
      </c>
      <c r="I752" s="34">
        <v>2.1402093980876723E-3</v>
      </c>
      <c r="J752" s="34">
        <v>0</v>
      </c>
      <c r="K752" s="34">
        <v>0</v>
      </c>
      <c r="L752" s="34">
        <v>0</v>
      </c>
      <c r="M752" s="34">
        <v>0</v>
      </c>
      <c r="N752" s="34">
        <v>0</v>
      </c>
      <c r="O752" s="34">
        <v>5.9924872525011837E-2</v>
      </c>
      <c r="P752" s="34">
        <v>0.17405416217056086</v>
      </c>
      <c r="Q752" s="34">
        <v>0.40025165722115302</v>
      </c>
      <c r="R752" s="34">
        <v>1.0701046990435794E-3</v>
      </c>
      <c r="S752" s="35">
        <v>0</v>
      </c>
      <c r="T752" s="35">
        <v>152573.12027120733</v>
      </c>
      <c r="U752" s="35">
        <v>0</v>
      </c>
      <c r="V752" s="35">
        <v>0</v>
      </c>
      <c r="W752" s="35">
        <v>0</v>
      </c>
      <c r="X752" s="35">
        <v>0</v>
      </c>
      <c r="Y752" s="35">
        <v>0.58484788818404665</v>
      </c>
      <c r="Z752" s="35">
        <v>0</v>
      </c>
      <c r="AA752" s="35">
        <v>0</v>
      </c>
      <c r="AB752" s="35">
        <v>0</v>
      </c>
      <c r="AC752" s="35">
        <v>0</v>
      </c>
      <c r="AD752" s="35">
        <v>0</v>
      </c>
      <c r="AE752" s="58" t="s">
        <v>5560</v>
      </c>
      <c r="AF752" s="58"/>
      <c r="AG752" s="57" t="str" cm="1">
        <f t="array" ref="AG752">IFERROR(_xlfn.IFS(
AI752="MPR ISSUE","PDH",
AI752="BSS Hardware Issue","BSS",
AI752="Sites strategiques, MLL, Pylone, etc.","ENVTECH",
AI752="AKTIVCO DEFAUT GE &amp; POWER Cabinet","AKTIVCO",
AI752="AKTIVCO Coupure ENEO &amp; Baisse de tension","AKTIVCO GRID ONLY",
AI752="Coupure ENEO &amp; Baisse de tension","IHS GRID ONLY",
AI752="Defaut GE &amp; POWER Cabinet","IHS",
AI752="Sharing","Partners",
AI752="Sites strategiques &amp; DataCenter","SST &amp; DC",
AI752="Exclu","Exclu",
AI752="SAT","SAT",
AI752="SPARE-ISSUE","SPARE-ISSUE",
AI752="Fiber CAmtel","TRANS_FO_CAMTEL",
AI752="Fiber AOF","Fiber AOF",
AI752="Projet OCM (HUAWEI)","TRAVAUX-HUAWEI",
AI752="Projet OCM (NOKIA)","TRAVAUX-NOKIA",
AI752="ACCESS-ISSUE","ACCESS-ISSUE",
AI752="Projet OCM (ZTE, NOKIA, autres projets)","TRAVAUX OCM",
AI752="No root CAuse","No root cause",
AI752="ODU HS","PDH",
AI752="IP &amp; VLAN","PDH",
AI752="Warehouse HUAWEI","SPARE-ISSUE",
AI752="SPARE-HS","SPARE-ISSUE",
AI752="Power Telco","BSS",AI752="no impacts","no impacts"
),"")</f>
        <v>no impacts</v>
      </c>
      <c r="AH752" s="57" t="str" cm="1">
        <f t="array" ref="AH752">IFERROR(_xlfn.IFS(
AI752="MPR ISSUE","TX ISSUE",
AI752="BSS Hardware Issue","RAN ISSUE",
AI752="Sites strategiques, MLL, Pylone, etc.","ENVTECH",
AI752="AKTIVCO DEFAUT GE &amp; POWER Cabinet","POWER ISSUE",
AI752="AKTIVCO Coupure ENEO &amp; Baisse de tension","POWER ISSUE",
AI752="Coupure ENEO &amp; Baisse de tension","POWER ISSUE",
AI752="Defaut GE &amp; POWER Cabinet","POWER ISSUE",
AI752="Sharing","POWER ISSUE",
AI752="Sites strategiques &amp; DataCenter","POWER ISSUE",
AI752="Exclu","Exclu",
AI752="SAT","TX ISSUE",
AI752="SPARE-ISSUE","SPARE-ISSUE",
AI752="Fiber CAmtel","TX ISSUE",
AI752="Fiber AOF","TX ISSUE",
AI752="Projet OCM (HUAWEI)","TRAVAUX-HUAWEI",
AI752="Projet OCM (NOKIA)","TRAVAUX -NOKIA",
AI752="ACCESS-ISSUE","ACCESS-ISSUE",
AI752="Projet OCM (ZTE, NOKIA, autres projets)","TRAVAUX OCM",
AI752="No root CAuse","No root cause",
AI752="ODU HS","TX ISSUE",
AI752="IP &amp; VLAN","TX ISSUE",
AI752="Warehouse HUAWEI","SPARE-ISSUE",
AI752="SPARE-HS","SPARE-ISSUE",
AI752="Power Telco","RAN ISSUE",AI752="no impacts","no impacts"
),"")</f>
        <v>no impacts</v>
      </c>
      <c r="AI752" s="85" t="s">
        <v>5998</v>
      </c>
      <c r="AJ752" s="57" t="str" cm="1">
        <f t="array" ref="AJ752">IFERROR(_xlfn.IFS(
AI752="MPR ISSUE","ACTIVE",
AI752="BSS Hardware Issue","ACTIVE",
AI752="Sites strategiques, MLL, Pylone, etc.","PASSIVE",
AI752="AKTIVCO DEFAUT GE &amp; POWER Cabinet","PASSIVE",
AI752="AKTIVCO Coupure ENEO &amp; Baisse de tension","PASSIVE",
AI752="Coupure ENEO &amp; Baisse de tension","PASSIVE",
AI752="Defaut GE &amp; POWER Cabinet","PASSIVE",
AI752="Sharing","PASSIVE",
AI752="Sites strategiques &amp; DataCenter","PASSIVE",
AI752="Exclu","Exclu",
AI752="SAT","ACTIVE",
AI752="SPARE-ISSUE","SPARE-ISSUE",
AI752="Fiber CAmtel","ACTIVE",
AI752="Fiber AOF","ACTIVE",
AI752="Projet OCM (HUAWEI)","PLANNED WORKS",
AI752="Projet OCM (NOKIA)","PLANNED WORKS",
AI752="ACCESS-ISSUE","ACCESS-ISSUE",
AI752="Projet OCM (ZTE, NOKIA, autres projets)","PLANNED WORKS",
AI752="No root CAuse","No root cause",
AI752="ODU HS","ACTIVE",
AI752="IP &amp; VLAN","ACTIVE",
AI752="Warehouse HUAWEI","SPARE-ISSUE",
AI752="SPARE-HS","SPARE-ISSUE",
AI752="Power Telco","ACTIVE", AI752="no impacts","no impacts"
),"")</f>
        <v>no impacts</v>
      </c>
      <c r="AK752" s="23" t="s">
        <v>5537</v>
      </c>
      <c r="AL752" s="23" t="str">
        <f t="shared" si="23"/>
        <v>CTR_302</v>
      </c>
      <c r="AN752" s="9" t="s">
        <v>5537</v>
      </c>
      <c r="AO752" s="23" t="str">
        <f>_xlfn.XLOOKUP(B752,'INCIDENT-05-03-2026'!E:E,'INCIDENT-05-03-2026'!F:F,"")</f>
        <v/>
      </c>
      <c r="AP752" s="7" t="s">
        <v>5537</v>
      </c>
      <c r="AQ752" s="6"/>
      <c r="AR752" s="7"/>
      <c r="AS752" s="3" t="str">
        <f>_xlfn.XLOOKUP(B752,'[3]tt num | region | site id'!$C:$C,'[3]tt num | region | site id'!$Q:$Q,"")</f>
        <v/>
      </c>
      <c r="AT752" s="24" t="str">
        <f>_xlfn.XLOOKUP(B752,'[4]Cells Huawei 03052026 12h'!$B:$B,'[4]Cells Huawei 03052026 12h'!$T:$T,"")</f>
        <v/>
      </c>
      <c r="AU752" s="24" t="str">
        <f>_xlfn.XLOOKUP(B752,'[5]cells down 02052026 8h50'!$B:$B,'[5]cells down 02052026 8h50'!$R:$R,"")</f>
        <v/>
      </c>
      <c r="AV752" s="24" t="str">
        <f>_xlfn.XLOOKUP(B752,'[5]cells down 02052026 13h50'!$B:$B,'[5]cells down 02052026 13h50'!$R:$R,"")</f>
        <v/>
      </c>
      <c r="AW752" s="24" t="str">
        <f>_xlfn.XLOOKUP(B752,'[5]cells down 02052026 13h50'!$B:$B,'[5]cells down 02052026 13h50'!$R:$R,"")</f>
        <v/>
      </c>
      <c r="AX752" s="24" t="str">
        <f>_xlfn.XLOOKUP(B752,'[6]cell downs 03052026 8h40 '!$B:$B,'[6]cell downs 03052026 8h40 '!$R:$R,"")</f>
        <v/>
      </c>
      <c r="AY752" s="24" t="str">
        <f>_xlfn.XLOOKUP(B752,'[7]ALL SITES DOWN'!$D:$D,'[7]ALL SITES DOWN'!$J:$J,"")</f>
        <v/>
      </c>
      <c r="AZ752" s="24" t="str">
        <f>_xlfn.XLOOKUP(B752,'[8]ALL SITES DOWN'!$D:$D,'[8]ALL SITES DOWN'!$J:$J,"")</f>
        <v/>
      </c>
      <c r="BA752" s="9" t="str">
        <f>_xlfn.XLOOKUP(B752,[9]sheet1!$AC:$AC,[9]sheet1!$AF:$AF,"")</f>
        <v/>
      </c>
      <c r="BB752" s="14" t="s">
        <v>5537</v>
      </c>
      <c r="BC752" s="14" t="s">
        <v>5537</v>
      </c>
      <c r="BD752" s="14" t="str">
        <f>_xlfn.XLOOKUP(B752,'[10]cell downs 18042026 17h'!$B:$B,'[10]cell downs 18042026 17h'!$B:$B,"")</f>
        <v/>
      </c>
      <c r="BE752" s="14" t="str">
        <f>_xlfn.XLOOKUP(B752,'[11]Cells Huawei 19042026 15h'!$B:$B,'[11]Cells Huawei 19042026 15h'!$B:$B,"")</f>
        <v/>
      </c>
      <c r="BF752" s="9" t="str">
        <f>_xlfn.XLOOKUP(B752,'[12]cells down 19042026 9H40'!$B:$B,'[12]cells down 19042026 9H40'!$B:$B,"")</f>
        <v/>
      </c>
      <c r="BG752" s="9" t="s">
        <v>1760</v>
      </c>
      <c r="BH752" s="9" t="s">
        <v>5537</v>
      </c>
    </row>
    <row r="753" spans="1:60" s="9" customFormat="1" x14ac:dyDescent="0.3">
      <c r="A753" s="1" t="s">
        <v>713</v>
      </c>
      <c r="B753" s="1" t="s">
        <v>714</v>
      </c>
      <c r="C753" s="3" t="str">
        <f>_xlfn.XLOOKUP(B753,'[1]daily break down'!$D:$D,'[1]daily break down'!$E:$E,"")</f>
        <v>Yaounde</v>
      </c>
      <c r="D753" s="1" t="s">
        <v>5490</v>
      </c>
      <c r="E753" s="1"/>
      <c r="F753" s="3" t="s">
        <v>37</v>
      </c>
      <c r="G753" s="1" t="s">
        <v>38</v>
      </c>
      <c r="H753" s="42" t="str">
        <f>_xlfn.XLOOKUP(B753,[2]CALCULATION!$B:$B,[2]CALCULATION!$H:$H,"")</f>
        <v>ZTE</v>
      </c>
      <c r="I753" s="34">
        <v>11.882941960374737</v>
      </c>
      <c r="J753" s="34">
        <v>17.664806824699731</v>
      </c>
      <c r="K753" s="34">
        <v>18.607551229478961</v>
      </c>
      <c r="L753" s="34">
        <v>1.2322969012621521</v>
      </c>
      <c r="M753" s="34">
        <v>3.1796912676602949</v>
      </c>
      <c r="N753" s="34">
        <v>0</v>
      </c>
      <c r="O753" s="34">
        <v>0</v>
      </c>
      <c r="P753" s="34">
        <v>1.0401060973138945</v>
      </c>
      <c r="Q753" s="34">
        <v>0.70304095219342866</v>
      </c>
      <c r="R753" s="34">
        <v>0.34179144087457441</v>
      </c>
      <c r="S753" s="35">
        <v>0.61605927523949033</v>
      </c>
      <c r="T753" s="35">
        <v>0</v>
      </c>
      <c r="U753" s="35">
        <v>1.3511141930126445</v>
      </c>
      <c r="V753" s="35">
        <v>1.0836058533300232</v>
      </c>
      <c r="W753" s="35">
        <v>0</v>
      </c>
      <c r="X753" s="35">
        <v>1.0510568354007757</v>
      </c>
      <c r="Y753" s="35">
        <v>0.58060313954450782</v>
      </c>
      <c r="Z753" s="35">
        <v>0</v>
      </c>
      <c r="AA753" s="35">
        <v>0</v>
      </c>
      <c r="AB753" s="35">
        <v>0</v>
      </c>
      <c r="AC753" s="35">
        <v>0</v>
      </c>
      <c r="AD753" s="35">
        <v>0</v>
      </c>
      <c r="AE753" s="58" t="s">
        <v>5560</v>
      </c>
      <c r="AF753" s="58"/>
      <c r="AG753" s="57" t="str" cm="1">
        <f t="array" ref="AG753">IFERROR(_xlfn.IFS(
AI753="MPR ISSUE","PDH",
AI753="BSS Hardware Issue","BSS",
AI753="Sites strategiques, MLL, Pylone, etc.","ENVTECH",
AI753="AKTIVCO DEFAUT GE &amp; POWER Cabinet","AKTIVCO",
AI753="AKTIVCO Coupure ENEO &amp; Baisse de tension","AKTIVCO GRID ONLY",
AI753="Coupure ENEO &amp; Baisse de tension","IHS GRID ONLY",
AI753="Defaut GE &amp; POWER Cabinet","IHS",
AI753="Sharing","Partners",
AI753="Sites strategiques &amp; DataCenter","SST &amp; DC",
AI753="Exclu","Exclu",
AI753="SAT","SAT",
AI753="SPARE-ISSUE","SPARE-ISSUE",
AI753="Fiber CAmtel","TRANS_FO_CAMTEL",
AI753="Fiber AOF","Fiber AOF",
AI753="Projet OCM (HUAWEI)","TRAVAUX-HUAWEI",
AI753="Projet OCM (NOKIA)","TRAVAUX-NOKIA",
AI753="ACCESS-ISSUE","ACCESS-ISSUE",
AI753="Projet OCM (ZTE, NOKIA, autres projets)","TRAVAUX OCM",
AI753="No root CAuse","No root cause",
AI753="ODU HS","PDH",
AI753="IP &amp; VLAN","PDH",
AI753="Warehouse HUAWEI","SPARE-ISSUE",
AI753="SPARE-HS","SPARE-ISSUE",
AI753="Power Telco","BSS",AI753="no impacts","no impacts"
),"")</f>
        <v>no impacts</v>
      </c>
      <c r="AH753" s="57" t="str" cm="1">
        <f t="array" ref="AH753">IFERROR(_xlfn.IFS(
AI753="MPR ISSUE","TX ISSUE",
AI753="BSS Hardware Issue","RAN ISSUE",
AI753="Sites strategiques, MLL, Pylone, etc.","ENVTECH",
AI753="AKTIVCO DEFAUT GE &amp; POWER Cabinet","POWER ISSUE",
AI753="AKTIVCO Coupure ENEO &amp; Baisse de tension","POWER ISSUE",
AI753="Coupure ENEO &amp; Baisse de tension","POWER ISSUE",
AI753="Defaut GE &amp; POWER Cabinet","POWER ISSUE",
AI753="Sharing","POWER ISSUE",
AI753="Sites strategiques &amp; DataCenter","POWER ISSUE",
AI753="Exclu","Exclu",
AI753="SAT","TX ISSUE",
AI753="SPARE-ISSUE","SPARE-ISSUE",
AI753="Fiber CAmtel","TX ISSUE",
AI753="Fiber AOF","TX ISSUE",
AI753="Projet OCM (HUAWEI)","TRAVAUX-HUAWEI",
AI753="Projet OCM (NOKIA)","TRAVAUX -NOKIA",
AI753="ACCESS-ISSUE","ACCESS-ISSUE",
AI753="Projet OCM (ZTE, NOKIA, autres projets)","TRAVAUX OCM",
AI753="No root CAuse","No root cause",
AI753="ODU HS","TX ISSUE",
AI753="IP &amp; VLAN","TX ISSUE",
AI753="Warehouse HUAWEI","SPARE-ISSUE",
AI753="SPARE-HS","SPARE-ISSUE",
AI753="Power Telco","RAN ISSUE",AI753="no impacts","no impacts"
),"")</f>
        <v>no impacts</v>
      </c>
      <c r="AI753" s="85" t="s">
        <v>5998</v>
      </c>
      <c r="AJ753" s="57" t="str" cm="1">
        <f t="array" ref="AJ753">IFERROR(_xlfn.IFS(
AI753="MPR ISSUE","ACTIVE",
AI753="BSS Hardware Issue","ACTIVE",
AI753="Sites strategiques, MLL, Pylone, etc.","PASSIVE",
AI753="AKTIVCO DEFAUT GE &amp; POWER Cabinet","PASSIVE",
AI753="AKTIVCO Coupure ENEO &amp; Baisse de tension","PASSIVE",
AI753="Coupure ENEO &amp; Baisse de tension","PASSIVE",
AI753="Defaut GE &amp; POWER Cabinet","PASSIVE",
AI753="Sharing","PASSIVE",
AI753="Sites strategiques &amp; DataCenter","PASSIVE",
AI753="Exclu","Exclu",
AI753="SAT","ACTIVE",
AI753="SPARE-ISSUE","SPARE-ISSUE",
AI753="Fiber CAmtel","ACTIVE",
AI753="Fiber AOF","ACTIVE",
AI753="Projet OCM (HUAWEI)","PLANNED WORKS",
AI753="Projet OCM (NOKIA)","PLANNED WORKS",
AI753="ACCESS-ISSUE","ACCESS-ISSUE",
AI753="Projet OCM (ZTE, NOKIA, autres projets)","PLANNED WORKS",
AI753="No root CAuse","No root cause",
AI753="ODU HS","ACTIVE",
AI753="IP &amp; VLAN","ACTIVE",
AI753="Warehouse HUAWEI","SPARE-ISSUE",
AI753="SPARE-HS","SPARE-ISSUE",
AI753="Power Telco","ACTIVE", AI753="no impacts","no impacts"
),"")</f>
        <v>no impacts</v>
      </c>
      <c r="AK753" s="23" t="s">
        <v>5537</v>
      </c>
      <c r="AL753" s="23" t="str">
        <f t="shared" si="23"/>
        <v>CTR_851</v>
      </c>
      <c r="AN753" s="9" t="s">
        <v>5537</v>
      </c>
      <c r="AO753" s="23" t="str">
        <f>_xlfn.XLOOKUP(B753,'INCIDENT-05-03-2026'!E:E,'INCIDENT-05-03-2026'!F:F,"")</f>
        <v/>
      </c>
      <c r="AP753" s="7" t="s">
        <v>5537</v>
      </c>
      <c r="AQ753" s="6"/>
      <c r="AR753" s="7"/>
      <c r="AS753" s="3" t="str">
        <f>_xlfn.XLOOKUP(B753,'[3]tt num | region | site id'!$C:$C,'[3]tt num | region | site id'!$Q:$Q,"")</f>
        <v/>
      </c>
      <c r="AT753" s="24" t="str">
        <f>_xlfn.XLOOKUP(B753,'[4]Cells Huawei 03052026 12h'!$B:$B,'[4]Cells Huawei 03052026 12h'!$T:$T,"")</f>
        <v/>
      </c>
      <c r="AU753" s="24" t="str">
        <f>_xlfn.XLOOKUP(B753,'[5]cells down 02052026 8h50'!$B:$B,'[5]cells down 02052026 8h50'!$R:$R,"")</f>
        <v/>
      </c>
      <c r="AV753" s="24" t="str">
        <f>_xlfn.XLOOKUP(B753,'[5]cells down 02052026 13h50'!$B:$B,'[5]cells down 02052026 13h50'!$R:$R,"")</f>
        <v/>
      </c>
      <c r="AW753" s="24" t="str">
        <f>_xlfn.XLOOKUP(B753,'[5]cells down 02052026 13h50'!$B:$B,'[5]cells down 02052026 13h50'!$R:$R,"")</f>
        <v/>
      </c>
      <c r="AX753" s="24" t="str">
        <f>_xlfn.XLOOKUP(B753,'[6]cell downs 03052026 8h40 '!$B:$B,'[6]cell downs 03052026 8h40 '!$R:$R,"")</f>
        <v/>
      </c>
      <c r="AY753" s="24" t="str">
        <f>_xlfn.XLOOKUP(B753,'[7]ALL SITES DOWN'!$D:$D,'[7]ALL SITES DOWN'!$J:$J,"")</f>
        <v/>
      </c>
      <c r="AZ753" s="24" t="str">
        <f>_xlfn.XLOOKUP(B753,'[8]ALL SITES DOWN'!$D:$D,'[8]ALL SITES DOWN'!$J:$J,"")</f>
        <v/>
      </c>
      <c r="BA753" s="9" t="str">
        <f>_xlfn.XLOOKUP(B753,[9]sheet1!$AC:$AC,[9]sheet1!$AF:$AF,"")</f>
        <v/>
      </c>
      <c r="BB753" s="14" t="s">
        <v>5537</v>
      </c>
      <c r="BC753" s="14" t="s">
        <v>5537</v>
      </c>
      <c r="BD753" s="14" t="str">
        <f>_xlfn.XLOOKUP(B753,'[10]cell downs 18042026 17h'!$B:$B,'[10]cell downs 18042026 17h'!$B:$B,"")</f>
        <v/>
      </c>
      <c r="BE753" s="14" t="str">
        <f>_xlfn.XLOOKUP(B753,'[11]Cells Huawei 19042026 15h'!$B:$B,'[11]Cells Huawei 19042026 15h'!$B:$B,"")</f>
        <v/>
      </c>
      <c r="BF753" s="9" t="str">
        <f>_xlfn.XLOOKUP(B753,'[12]cells down 19042026 9H40'!$B:$B,'[12]cells down 19042026 9H40'!$B:$B,"")</f>
        <v>CTR_851</v>
      </c>
      <c r="BG753" s="9" t="s">
        <v>5537</v>
      </c>
      <c r="BH753" s="9" t="s">
        <v>318</v>
      </c>
    </row>
    <row r="754" spans="1:60" s="9" customFormat="1" x14ac:dyDescent="0.3">
      <c r="A754" s="1" t="s">
        <v>3933</v>
      </c>
      <c r="B754" s="8" t="s">
        <v>3934</v>
      </c>
      <c r="C754" s="3" t="str">
        <f>_xlfn.XLOOKUP(B754,'[1]daily break down'!$D:$D,'[1]daily break down'!$E:$E,"")</f>
        <v>ADAMAOUA</v>
      </c>
      <c r="D754" s="1" t="s">
        <v>21</v>
      </c>
      <c r="E754" s="1" t="s">
        <v>80</v>
      </c>
      <c r="F754" s="3" t="s">
        <v>90</v>
      </c>
      <c r="G754" s="1" t="s">
        <v>3933</v>
      </c>
      <c r="H754" s="40" t="str">
        <f>_xlfn.XLOOKUP(B754,[2]CALCULATION!$B:$B,[2]CALCULATION!$H:$H,"")</f>
        <v>HUAWEI</v>
      </c>
      <c r="I754" s="34">
        <v>0</v>
      </c>
      <c r="J754" s="34">
        <v>0</v>
      </c>
      <c r="K754" s="34">
        <v>0</v>
      </c>
      <c r="L754" s="34">
        <v>0</v>
      </c>
      <c r="M754" s="34">
        <v>0</v>
      </c>
      <c r="N754" s="34">
        <v>0</v>
      </c>
      <c r="O754" s="34">
        <v>0</v>
      </c>
      <c r="P754" s="34">
        <v>0</v>
      </c>
      <c r="Q754" s="34">
        <v>0</v>
      </c>
      <c r="R754" s="34">
        <v>0</v>
      </c>
      <c r="S754" s="35">
        <v>0</v>
      </c>
      <c r="T754" s="35">
        <v>0</v>
      </c>
      <c r="U754" s="35">
        <v>0</v>
      </c>
      <c r="V754" s="35">
        <v>0</v>
      </c>
      <c r="W754" s="35">
        <v>0</v>
      </c>
      <c r="X754" s="35">
        <v>1.8905183016439665E-2</v>
      </c>
      <c r="Y754" s="35">
        <v>0.56940271036118173</v>
      </c>
      <c r="Z754" s="35">
        <v>0</v>
      </c>
      <c r="AA754" s="35">
        <v>0</v>
      </c>
      <c r="AB754" s="35">
        <v>0</v>
      </c>
      <c r="AC754" s="35">
        <v>0</v>
      </c>
      <c r="AD754" s="35">
        <v>0</v>
      </c>
      <c r="AE754" s="58" t="s">
        <v>5560</v>
      </c>
      <c r="AF754" s="58"/>
      <c r="AG754" s="57" t="str" cm="1">
        <f t="array" ref="AG754">IFERROR(_xlfn.IFS(
AI754="MPR ISSUE","PDH",
AI754="BSS Hardware Issue","BSS",
AI754="Sites strategiques, MLL, Pylone, etc.","ENVTECH",
AI754="AKTIVCO DEFAUT GE &amp; POWER Cabinet","AKTIVCO",
AI754="AKTIVCO Coupure ENEO &amp; Baisse de tension","AKTIVCO GRID ONLY",
AI754="Coupure ENEO &amp; Baisse de tension","IHS GRID ONLY",
AI754="Defaut GE &amp; POWER Cabinet","IHS",
AI754="Sharing","Partners",
AI754="Sites strategiques &amp; DataCenter","SST &amp; DC",
AI754="Exclu","Exclu",
AI754="SAT","SAT",
AI754="SPARE-ISSUE","SPARE-ISSUE",
AI754="Fiber CAmtel","TRANS_FO_CAMTEL",
AI754="Fiber AOF","Fiber AOF",
AI754="Projet OCM (HUAWEI)","TRAVAUX-HUAWEI",
AI754="Projet OCM (NOKIA)","TRAVAUX-NOKIA",
AI754="ACCESS-ISSUE","ACCESS-ISSUE",
AI754="Projet OCM (ZTE, NOKIA, autres projets)","TRAVAUX OCM",
AI754="No root CAuse","No root cause",
AI754="ODU HS","PDH",
AI754="IP &amp; VLAN","PDH",
AI754="Warehouse HUAWEI","SPARE-ISSUE",
AI754="SPARE-HS","SPARE-ISSUE",
AI754="Power Telco","BSS",AI754="no impacts","no impacts"
),"")</f>
        <v>no impacts</v>
      </c>
      <c r="AH754" s="57" t="str" cm="1">
        <f t="array" ref="AH754">IFERROR(_xlfn.IFS(
AI754="MPR ISSUE","TX ISSUE",
AI754="BSS Hardware Issue","RAN ISSUE",
AI754="Sites strategiques, MLL, Pylone, etc.","ENVTECH",
AI754="AKTIVCO DEFAUT GE &amp; POWER Cabinet","POWER ISSUE",
AI754="AKTIVCO Coupure ENEO &amp; Baisse de tension","POWER ISSUE",
AI754="Coupure ENEO &amp; Baisse de tension","POWER ISSUE",
AI754="Defaut GE &amp; POWER Cabinet","POWER ISSUE",
AI754="Sharing","POWER ISSUE",
AI754="Sites strategiques &amp; DataCenter","POWER ISSUE",
AI754="Exclu","Exclu",
AI754="SAT","TX ISSUE",
AI754="SPARE-ISSUE","SPARE-ISSUE",
AI754="Fiber CAmtel","TX ISSUE",
AI754="Fiber AOF","TX ISSUE",
AI754="Projet OCM (HUAWEI)","TRAVAUX-HUAWEI",
AI754="Projet OCM (NOKIA)","TRAVAUX -NOKIA",
AI754="ACCESS-ISSUE","ACCESS-ISSUE",
AI754="Projet OCM (ZTE, NOKIA, autres projets)","TRAVAUX OCM",
AI754="No root CAuse","No root cause",
AI754="ODU HS","TX ISSUE",
AI754="IP &amp; VLAN","TX ISSUE",
AI754="Warehouse HUAWEI","SPARE-ISSUE",
AI754="SPARE-HS","SPARE-ISSUE",
AI754="Power Telco","RAN ISSUE",AI754="no impacts","no impacts"
),"")</f>
        <v>no impacts</v>
      </c>
      <c r="AI754" s="85" t="s">
        <v>5998</v>
      </c>
      <c r="AJ754" s="57" t="str" cm="1">
        <f t="array" ref="AJ754">IFERROR(_xlfn.IFS(
AI754="MPR ISSUE","ACTIVE",
AI754="BSS Hardware Issue","ACTIVE",
AI754="Sites strategiques, MLL, Pylone, etc.","PASSIVE",
AI754="AKTIVCO DEFAUT GE &amp; POWER Cabinet","PASSIVE",
AI754="AKTIVCO Coupure ENEO &amp; Baisse de tension","PASSIVE",
AI754="Coupure ENEO &amp; Baisse de tension","PASSIVE",
AI754="Defaut GE &amp; POWER Cabinet","PASSIVE",
AI754="Sharing","PASSIVE",
AI754="Sites strategiques &amp; DataCenter","PASSIVE",
AI754="Exclu","Exclu",
AI754="SAT","ACTIVE",
AI754="SPARE-ISSUE","SPARE-ISSUE",
AI754="Fiber CAmtel","ACTIVE",
AI754="Fiber AOF","ACTIVE",
AI754="Projet OCM (HUAWEI)","PLANNED WORKS",
AI754="Projet OCM (NOKIA)","PLANNED WORKS",
AI754="ACCESS-ISSUE","ACCESS-ISSUE",
AI754="Projet OCM (ZTE, NOKIA, autres projets)","PLANNED WORKS",
AI754="No root CAuse","No root cause",
AI754="ODU HS","ACTIVE",
AI754="IP &amp; VLAN","ACTIVE",
AI754="Warehouse HUAWEI","SPARE-ISSUE",
AI754="SPARE-HS","SPARE-ISSUE",
AI754="Power Telco","ACTIVE", AI754="no impacts","no impacts"
),"")</f>
        <v>no impacts</v>
      </c>
      <c r="AK754" s="23" t="s">
        <v>5537</v>
      </c>
      <c r="AL754" s="23" t="str">
        <f t="shared" si="23"/>
        <v>ADM_162</v>
      </c>
      <c r="AN754" s="9" t="s">
        <v>5537</v>
      </c>
      <c r="AO754" s="23" t="str">
        <f>_xlfn.XLOOKUP(B754,'INCIDENT-05-03-2026'!E:E,'INCIDENT-05-03-2026'!F:F,"")</f>
        <v/>
      </c>
      <c r="AP754" s="7" t="s">
        <v>5537</v>
      </c>
      <c r="AQ754" s="6"/>
      <c r="AR754" s="7"/>
      <c r="AS754" s="3" t="str">
        <f>_xlfn.XLOOKUP(B754,'[3]tt num | region | site id'!$C:$C,'[3]tt num | region | site id'!$Q:$Q,"")</f>
        <v/>
      </c>
      <c r="AT754" s="24" t="str">
        <f>_xlfn.XLOOKUP(B754,'[4]Cells Huawei 03052026 12h'!$B:$B,'[4]Cells Huawei 03052026 12h'!$T:$T,"")</f>
        <v/>
      </c>
      <c r="AU754" s="24" t="str">
        <f>_xlfn.XLOOKUP(B754,'[5]cells down 02052026 8h50'!$B:$B,'[5]cells down 02052026 8h50'!$R:$R,"")</f>
        <v/>
      </c>
      <c r="AV754" s="24" t="str">
        <f>_xlfn.XLOOKUP(B754,'[5]cells down 02052026 13h50'!$B:$B,'[5]cells down 02052026 13h50'!$R:$R,"")</f>
        <v/>
      </c>
      <c r="AW754" s="24" t="str">
        <f>_xlfn.XLOOKUP(B754,'[5]cells down 02052026 13h50'!$B:$B,'[5]cells down 02052026 13h50'!$R:$R,"")</f>
        <v/>
      </c>
      <c r="AX754" s="24" t="str">
        <f>_xlfn.XLOOKUP(B754,'[6]cell downs 03052026 8h40 '!$B:$B,'[6]cell downs 03052026 8h40 '!$R:$R,"")</f>
        <v/>
      </c>
      <c r="AY754" s="24" t="str">
        <f>_xlfn.XLOOKUP(B754,'[7]ALL SITES DOWN'!$D:$D,'[7]ALL SITES DOWN'!$J:$J,"")</f>
        <v/>
      </c>
      <c r="AZ754" s="24" t="str">
        <f>_xlfn.XLOOKUP(B754,'[8]ALL SITES DOWN'!$D:$D,'[8]ALL SITES DOWN'!$J:$J,"")</f>
        <v/>
      </c>
      <c r="BA754" s="9" t="str">
        <f>_xlfn.XLOOKUP(B754,[9]sheet1!$AC:$AC,[9]sheet1!$AF:$AF,"")</f>
        <v/>
      </c>
      <c r="BB754" s="14" t="s">
        <v>5537</v>
      </c>
      <c r="BC754" s="14" t="s">
        <v>5537</v>
      </c>
      <c r="BD754" s="14" t="str">
        <f>_xlfn.XLOOKUP(B754,'[10]cell downs 18042026 17h'!$B:$B,'[10]cell downs 18042026 17h'!$B:$B,"")</f>
        <v/>
      </c>
      <c r="BE754" s="14" t="str">
        <f>_xlfn.XLOOKUP(B754,'[11]Cells Huawei 19042026 15h'!$B:$B,'[11]Cells Huawei 19042026 15h'!$B:$B,"")</f>
        <v/>
      </c>
      <c r="BF754" s="9" t="str">
        <f>_xlfn.XLOOKUP(B754,'[12]cells down 19042026 9H40'!$B:$B,'[12]cells down 19042026 9H40'!$B:$B,"")</f>
        <v/>
      </c>
      <c r="BG754" s="9" t="s">
        <v>5537</v>
      </c>
      <c r="BH754" s="9" t="s">
        <v>1129</v>
      </c>
    </row>
    <row r="755" spans="1:60" s="9" customFormat="1" x14ac:dyDescent="0.3">
      <c r="A755" s="2" t="s">
        <v>1859</v>
      </c>
      <c r="B755" s="8" t="s">
        <v>1860</v>
      </c>
      <c r="C755" s="3" t="str">
        <f>_xlfn.XLOOKUP(B755,'[1]daily break down'!$D:$D,'[1]daily break down'!$E:$E,"")</f>
        <v>NORD</v>
      </c>
      <c r="D755" s="1" t="s">
        <v>11</v>
      </c>
      <c r="E755" s="1" t="s">
        <v>66</v>
      </c>
      <c r="F755" s="3" t="s">
        <v>23</v>
      </c>
      <c r="G755" s="1" t="s">
        <v>1861</v>
      </c>
      <c r="H755" s="41" t="str">
        <f>_xlfn.XLOOKUP(B755,[2]CALCULATION!$B:$B,[2]CALCULATION!$H:$H,"")</f>
        <v>NOKIA</v>
      </c>
      <c r="I755" s="34">
        <v>0</v>
      </c>
      <c r="J755" s="34">
        <v>0</v>
      </c>
      <c r="K755" s="34">
        <v>0</v>
      </c>
      <c r="L755" s="34">
        <v>0</v>
      </c>
      <c r="M755" s="34">
        <v>0</v>
      </c>
      <c r="N755" s="34">
        <v>0</v>
      </c>
      <c r="O755" s="34">
        <v>0</v>
      </c>
      <c r="P755" s="34">
        <v>0.4182473777471255</v>
      </c>
      <c r="Q755" s="34">
        <v>0.3549708086212327</v>
      </c>
      <c r="R755" s="34">
        <v>0</v>
      </c>
      <c r="S755" s="35">
        <v>9.8092930745687112E-4</v>
      </c>
      <c r="T755" s="35">
        <v>13568.302319130904</v>
      </c>
      <c r="U755" s="35">
        <v>0</v>
      </c>
      <c r="V755" s="35">
        <v>0</v>
      </c>
      <c r="W755" s="35">
        <v>0.49134917575638293</v>
      </c>
      <c r="X755" s="35">
        <v>1.8656049298449173E-2</v>
      </c>
      <c r="Y755" s="35">
        <v>0.56560237401286351</v>
      </c>
      <c r="Z755" s="35">
        <v>0</v>
      </c>
      <c r="AA755" s="35">
        <v>0</v>
      </c>
      <c r="AB755" s="35">
        <v>0</v>
      </c>
      <c r="AC755" s="35">
        <v>0</v>
      </c>
      <c r="AD755" s="35">
        <v>0</v>
      </c>
      <c r="AE755" s="58" t="s">
        <v>5560</v>
      </c>
      <c r="AF755" s="58"/>
      <c r="AG755" s="57" t="str" cm="1">
        <f t="array" ref="AG755">IFERROR(_xlfn.IFS(
AI755="MPR ISSUE","PDH",
AI755="BSS Hardware Issue","BSS",
AI755="Sites strategiques, MLL, Pylone, etc.","ENVTECH",
AI755="AKTIVCO DEFAUT GE &amp; POWER Cabinet","AKTIVCO",
AI755="AKTIVCO Coupure ENEO &amp; Baisse de tension","AKTIVCO GRID ONLY",
AI755="Coupure ENEO &amp; Baisse de tension","IHS GRID ONLY",
AI755="Defaut GE &amp; POWER Cabinet","IHS",
AI755="Sharing","Partners",
AI755="Sites strategiques &amp; DataCenter","SST &amp; DC",
AI755="Exclu","Exclu",
AI755="SAT","SAT",
AI755="SPARE-ISSUE","SPARE-ISSUE",
AI755="Fiber CAmtel","TRANS_FO_CAMTEL",
AI755="Fiber AOF","Fiber AOF",
AI755="Projet OCM (HUAWEI)","TRAVAUX-HUAWEI",
AI755="Projet OCM (NOKIA)","TRAVAUX-NOKIA",
AI755="ACCESS-ISSUE","ACCESS-ISSUE",
AI755="Projet OCM (ZTE, NOKIA, autres projets)","TRAVAUX OCM",
AI755="No root CAuse","No root cause",
AI755="ODU HS","PDH",
AI755="IP &amp; VLAN","PDH",
AI755="Warehouse HUAWEI","SPARE-ISSUE",
AI755="SPARE-HS","SPARE-ISSUE",
AI755="Power Telco","BSS",AI755="no impacts","no impacts"
),"")</f>
        <v>no impacts</v>
      </c>
      <c r="AH755" s="57" t="str" cm="1">
        <f t="array" ref="AH755">IFERROR(_xlfn.IFS(
AI755="MPR ISSUE","TX ISSUE",
AI755="BSS Hardware Issue","RAN ISSUE",
AI755="Sites strategiques, MLL, Pylone, etc.","ENVTECH",
AI755="AKTIVCO DEFAUT GE &amp; POWER Cabinet","POWER ISSUE",
AI755="AKTIVCO Coupure ENEO &amp; Baisse de tension","POWER ISSUE",
AI755="Coupure ENEO &amp; Baisse de tension","POWER ISSUE",
AI755="Defaut GE &amp; POWER Cabinet","POWER ISSUE",
AI755="Sharing","POWER ISSUE",
AI755="Sites strategiques &amp; DataCenter","POWER ISSUE",
AI755="Exclu","Exclu",
AI755="SAT","TX ISSUE",
AI755="SPARE-ISSUE","SPARE-ISSUE",
AI755="Fiber CAmtel","TX ISSUE",
AI755="Fiber AOF","TX ISSUE",
AI755="Projet OCM (HUAWEI)","TRAVAUX-HUAWEI",
AI755="Projet OCM (NOKIA)","TRAVAUX -NOKIA",
AI755="ACCESS-ISSUE","ACCESS-ISSUE",
AI755="Projet OCM (ZTE, NOKIA, autres projets)","TRAVAUX OCM",
AI755="No root CAuse","No root cause",
AI755="ODU HS","TX ISSUE",
AI755="IP &amp; VLAN","TX ISSUE",
AI755="Warehouse HUAWEI","SPARE-ISSUE",
AI755="SPARE-HS","SPARE-ISSUE",
AI755="Power Telco","RAN ISSUE",AI755="no impacts","no impacts"
),"")</f>
        <v>no impacts</v>
      </c>
      <c r="AI755" s="85" t="s">
        <v>5998</v>
      </c>
      <c r="AJ755" s="57" t="str" cm="1">
        <f t="array" ref="AJ755">IFERROR(_xlfn.IFS(
AI755="MPR ISSUE","ACTIVE",
AI755="BSS Hardware Issue","ACTIVE",
AI755="Sites strategiques, MLL, Pylone, etc.","PASSIVE",
AI755="AKTIVCO DEFAUT GE &amp; POWER Cabinet","PASSIVE",
AI755="AKTIVCO Coupure ENEO &amp; Baisse de tension","PASSIVE",
AI755="Coupure ENEO &amp; Baisse de tension","PASSIVE",
AI755="Defaut GE &amp; POWER Cabinet","PASSIVE",
AI755="Sharing","PASSIVE",
AI755="Sites strategiques &amp; DataCenter","PASSIVE",
AI755="Exclu","Exclu",
AI755="SAT","ACTIVE",
AI755="SPARE-ISSUE","SPARE-ISSUE",
AI755="Fiber CAmtel","ACTIVE",
AI755="Fiber AOF","ACTIVE",
AI755="Projet OCM (HUAWEI)","PLANNED WORKS",
AI755="Projet OCM (NOKIA)","PLANNED WORKS",
AI755="ACCESS-ISSUE","ACCESS-ISSUE",
AI755="Projet OCM (ZTE, NOKIA, autres projets)","PLANNED WORKS",
AI755="No root CAuse","No root cause",
AI755="ODU HS","ACTIVE",
AI755="IP &amp; VLAN","ACTIVE",
AI755="Warehouse HUAWEI","SPARE-ISSUE",
AI755="SPARE-HS","SPARE-ISSUE",
AI755="Power Telco","ACTIVE", AI755="no impacts","no impacts"
),"")</f>
        <v>no impacts</v>
      </c>
      <c r="AK755" s="23" t="s">
        <v>5537</v>
      </c>
      <c r="AL755" s="23" t="str">
        <f t="shared" si="23"/>
        <v>NRD_058</v>
      </c>
      <c r="AN755" s="9" t="s">
        <v>5537</v>
      </c>
      <c r="AO755" s="23" t="str">
        <f>_xlfn.XLOOKUP(B755,'INCIDENT-05-03-2026'!E:E,'INCIDENT-05-03-2026'!F:F,"")</f>
        <v/>
      </c>
      <c r="AP755" s="7" t="s">
        <v>5537</v>
      </c>
      <c r="AQ755" s="6"/>
      <c r="AR755" s="7"/>
      <c r="AS755" s="3" t="str">
        <f>_xlfn.XLOOKUP(B755,'[3]tt num | region | site id'!$C:$C,'[3]tt num | region | site id'!$Q:$Q,"")</f>
        <v/>
      </c>
      <c r="AT755" s="24" t="str">
        <f>_xlfn.XLOOKUP(B755,'[4]Cells Huawei 03052026 12h'!$B:$B,'[4]Cells Huawei 03052026 12h'!$T:$T,"")</f>
        <v/>
      </c>
      <c r="AU755" s="24" t="str">
        <f>_xlfn.XLOOKUP(B755,'[5]cells down 02052026 8h50'!$B:$B,'[5]cells down 02052026 8h50'!$R:$R,"")</f>
        <v/>
      </c>
      <c r="AV755" s="24" t="str">
        <f>_xlfn.XLOOKUP(B755,'[5]cells down 02052026 13h50'!$B:$B,'[5]cells down 02052026 13h50'!$R:$R,"")</f>
        <v/>
      </c>
      <c r="AW755" s="24" t="str">
        <f>_xlfn.XLOOKUP(B755,'[5]cells down 02052026 13h50'!$B:$B,'[5]cells down 02052026 13h50'!$R:$R,"")</f>
        <v/>
      </c>
      <c r="AX755" s="24" t="str">
        <f>_xlfn.XLOOKUP(B755,'[6]cell downs 03052026 8h40 '!$B:$B,'[6]cell downs 03052026 8h40 '!$R:$R,"")</f>
        <v/>
      </c>
      <c r="AY755" s="24" t="str">
        <f>_xlfn.XLOOKUP(B755,'[7]ALL SITES DOWN'!$D:$D,'[7]ALL SITES DOWN'!$J:$J,"")</f>
        <v/>
      </c>
      <c r="AZ755" s="24" t="str">
        <f>_xlfn.XLOOKUP(B755,'[8]ALL SITES DOWN'!$D:$D,'[8]ALL SITES DOWN'!$J:$J,"")</f>
        <v/>
      </c>
      <c r="BA755" s="9" t="str">
        <f>_xlfn.XLOOKUP(B755,[9]sheet1!$AC:$AC,[9]sheet1!$AF:$AF,"")</f>
        <v/>
      </c>
      <c r="BB755" s="14" t="s">
        <v>5537</v>
      </c>
      <c r="BC755" s="14" t="s">
        <v>5537</v>
      </c>
      <c r="BD755" s="14" t="str">
        <f>_xlfn.XLOOKUP(B755,'[10]cell downs 18042026 17h'!$B:$B,'[10]cell downs 18042026 17h'!$B:$B,"")</f>
        <v/>
      </c>
      <c r="BE755" s="14" t="str">
        <f>_xlfn.XLOOKUP(B755,'[11]Cells Huawei 19042026 15h'!$B:$B,'[11]Cells Huawei 19042026 15h'!$B:$B,"")</f>
        <v/>
      </c>
      <c r="BF755" s="9" t="str">
        <f>_xlfn.XLOOKUP(B755,'[12]cells down 19042026 9H40'!$B:$B,'[12]cells down 19042026 9H40'!$B:$B,"")</f>
        <v/>
      </c>
      <c r="BG755" s="9" t="s">
        <v>1860</v>
      </c>
      <c r="BH755" s="9" t="s">
        <v>5537</v>
      </c>
    </row>
    <row r="756" spans="1:60" s="9" customFormat="1" x14ac:dyDescent="0.3">
      <c r="A756" s="1" t="s">
        <v>1492</v>
      </c>
      <c r="B756" s="8" t="s">
        <v>1493</v>
      </c>
      <c r="C756" s="3" t="str">
        <f>_xlfn.XLOOKUP(B756,'[1]daily break down'!$D:$D,'[1]daily break down'!$E:$E,"")</f>
        <v>ADAMAOUA</v>
      </c>
      <c r="D756" s="1" t="s">
        <v>11</v>
      </c>
      <c r="E756" s="1" t="s">
        <v>66</v>
      </c>
      <c r="F756" s="3" t="s">
        <v>90</v>
      </c>
      <c r="G756" s="1" t="s">
        <v>1494</v>
      </c>
      <c r="H756" s="41" t="str">
        <f>_xlfn.XLOOKUP(B756,[2]CALCULATION!$B:$B,[2]CALCULATION!$H:$H,"")</f>
        <v>NOKIA</v>
      </c>
      <c r="I756" s="34">
        <v>2.3189627789662859E-3</v>
      </c>
      <c r="J756" s="34">
        <v>7.7705625802252945E-2</v>
      </c>
      <c r="K756" s="34">
        <v>3.4155929789315864E-2</v>
      </c>
      <c r="L756" s="34">
        <v>0</v>
      </c>
      <c r="M756" s="34">
        <v>0</v>
      </c>
      <c r="N756" s="34">
        <v>0</v>
      </c>
      <c r="O756" s="34">
        <v>4.4846242712833745E-2</v>
      </c>
      <c r="P756" s="34">
        <v>0.19942687465053999</v>
      </c>
      <c r="Q756" s="34">
        <v>3.7012009378622895E-2</v>
      </c>
      <c r="R756" s="34">
        <v>1.516157138129019E-3</v>
      </c>
      <c r="S756" s="35">
        <v>5.7257354309730437E-3</v>
      </c>
      <c r="T756" s="35">
        <v>187370.1755733621</v>
      </c>
      <c r="U756" s="35">
        <v>0</v>
      </c>
      <c r="V756" s="35">
        <v>2.9610720519737052E-3</v>
      </c>
      <c r="W756" s="35">
        <v>0</v>
      </c>
      <c r="X756" s="35">
        <v>0</v>
      </c>
      <c r="Y756" s="35">
        <v>0.54469721550004213</v>
      </c>
      <c r="Z756" s="35">
        <v>0</v>
      </c>
      <c r="AA756" s="35">
        <v>0</v>
      </c>
      <c r="AB756" s="35">
        <v>0</v>
      </c>
      <c r="AC756" s="35">
        <v>0</v>
      </c>
      <c r="AD756" s="35">
        <v>0</v>
      </c>
      <c r="AE756" s="58" t="s">
        <v>5560</v>
      </c>
      <c r="AF756" s="58"/>
      <c r="AG756" s="57" t="str" cm="1">
        <f t="array" ref="AG756">IFERROR(_xlfn.IFS(
AI756="MPR ISSUE","PDH",
AI756="BSS Hardware Issue","BSS",
AI756="Sites strategiques, MLL, Pylone, etc.","ENVTECH",
AI756="AKTIVCO DEFAUT GE &amp; POWER Cabinet","AKTIVCO",
AI756="AKTIVCO Coupure ENEO &amp; Baisse de tension","AKTIVCO GRID ONLY",
AI756="Coupure ENEO &amp; Baisse de tension","IHS GRID ONLY",
AI756="Defaut GE &amp; POWER Cabinet","IHS",
AI756="Sharing","Partners",
AI756="Sites strategiques &amp; DataCenter","SST &amp; DC",
AI756="Exclu","Exclu",
AI756="SAT","SAT",
AI756="SPARE-ISSUE","SPARE-ISSUE",
AI756="Fiber CAmtel","TRANS_FO_CAMTEL",
AI756="Fiber AOF","Fiber AOF",
AI756="Projet OCM (HUAWEI)","TRAVAUX-HUAWEI",
AI756="Projet OCM (NOKIA)","TRAVAUX-NOKIA",
AI756="ACCESS-ISSUE","ACCESS-ISSUE",
AI756="Projet OCM (ZTE, NOKIA, autres projets)","TRAVAUX OCM",
AI756="No root CAuse","No root cause",
AI756="ODU HS","PDH",
AI756="IP &amp; VLAN","PDH",
AI756="Warehouse HUAWEI","SPARE-ISSUE",
AI756="SPARE-HS","SPARE-ISSUE",
AI756="Power Telco","BSS",AI756="no impacts","no impacts"
),"")</f>
        <v>no impacts</v>
      </c>
      <c r="AH756" s="57" t="str" cm="1">
        <f t="array" ref="AH756">IFERROR(_xlfn.IFS(
AI756="MPR ISSUE","TX ISSUE",
AI756="BSS Hardware Issue","RAN ISSUE",
AI756="Sites strategiques, MLL, Pylone, etc.","ENVTECH",
AI756="AKTIVCO DEFAUT GE &amp; POWER Cabinet","POWER ISSUE",
AI756="AKTIVCO Coupure ENEO &amp; Baisse de tension","POWER ISSUE",
AI756="Coupure ENEO &amp; Baisse de tension","POWER ISSUE",
AI756="Defaut GE &amp; POWER Cabinet","POWER ISSUE",
AI756="Sharing","POWER ISSUE",
AI756="Sites strategiques &amp; DataCenter","POWER ISSUE",
AI756="Exclu","Exclu",
AI756="SAT","TX ISSUE",
AI756="SPARE-ISSUE","SPARE-ISSUE",
AI756="Fiber CAmtel","TX ISSUE",
AI756="Fiber AOF","TX ISSUE",
AI756="Projet OCM (HUAWEI)","TRAVAUX-HUAWEI",
AI756="Projet OCM (NOKIA)","TRAVAUX -NOKIA",
AI756="ACCESS-ISSUE","ACCESS-ISSUE",
AI756="Projet OCM (ZTE, NOKIA, autres projets)","TRAVAUX OCM",
AI756="No root CAuse","No root cause",
AI756="ODU HS","TX ISSUE",
AI756="IP &amp; VLAN","TX ISSUE",
AI756="Warehouse HUAWEI","SPARE-ISSUE",
AI756="SPARE-HS","SPARE-ISSUE",
AI756="Power Telco","RAN ISSUE",AI756="no impacts","no impacts"
),"")</f>
        <v>no impacts</v>
      </c>
      <c r="AI756" s="85" t="s">
        <v>5998</v>
      </c>
      <c r="AJ756" s="57" t="str" cm="1">
        <f t="array" ref="AJ756">IFERROR(_xlfn.IFS(
AI756="MPR ISSUE","ACTIVE",
AI756="BSS Hardware Issue","ACTIVE",
AI756="Sites strategiques, MLL, Pylone, etc.","PASSIVE",
AI756="AKTIVCO DEFAUT GE &amp; POWER Cabinet","PASSIVE",
AI756="AKTIVCO Coupure ENEO &amp; Baisse de tension","PASSIVE",
AI756="Coupure ENEO &amp; Baisse de tension","PASSIVE",
AI756="Defaut GE &amp; POWER Cabinet","PASSIVE",
AI756="Sharing","PASSIVE",
AI756="Sites strategiques &amp; DataCenter","PASSIVE",
AI756="Exclu","Exclu",
AI756="SAT","ACTIVE",
AI756="SPARE-ISSUE","SPARE-ISSUE",
AI756="Fiber CAmtel","ACTIVE",
AI756="Fiber AOF","ACTIVE",
AI756="Projet OCM (HUAWEI)","PLANNED WORKS",
AI756="Projet OCM (NOKIA)","PLANNED WORKS",
AI756="ACCESS-ISSUE","ACCESS-ISSUE",
AI756="Projet OCM (ZTE, NOKIA, autres projets)","PLANNED WORKS",
AI756="No root CAuse","No root cause",
AI756="ODU HS","ACTIVE",
AI756="IP &amp; VLAN","ACTIVE",
AI756="Warehouse HUAWEI","SPARE-ISSUE",
AI756="SPARE-HS","SPARE-ISSUE",
AI756="Power Telco","ACTIVE", AI756="no impacts","no impacts"
),"")</f>
        <v>no impacts</v>
      </c>
      <c r="AK756" s="23" t="s">
        <v>5537</v>
      </c>
      <c r="AL756" s="23" t="str">
        <f t="shared" si="23"/>
        <v>ADM_154</v>
      </c>
      <c r="AN756" s="9" t="s">
        <v>5537</v>
      </c>
      <c r="AO756" s="23" t="str">
        <f>_xlfn.XLOOKUP(B756,'INCIDENT-05-03-2026'!E:E,'INCIDENT-05-03-2026'!F:F,"")</f>
        <v/>
      </c>
      <c r="AP756" s="7" t="s">
        <v>5537</v>
      </c>
      <c r="AQ756" s="6"/>
      <c r="AR756" s="7"/>
      <c r="AS756" s="3" t="str">
        <f>_xlfn.XLOOKUP(B756,'[3]tt num | region | site id'!$C:$C,'[3]tt num | region | site id'!$Q:$Q,"")</f>
        <v/>
      </c>
      <c r="AT756" s="24" t="str">
        <f>_xlfn.XLOOKUP(B756,'[4]Cells Huawei 03052026 12h'!$B:$B,'[4]Cells Huawei 03052026 12h'!$T:$T,"")</f>
        <v/>
      </c>
      <c r="AU756" s="24" t="str">
        <f>_xlfn.XLOOKUP(B756,'[5]cells down 02052026 8h50'!$B:$B,'[5]cells down 02052026 8h50'!$R:$R,"")</f>
        <v/>
      </c>
      <c r="AV756" s="24" t="str">
        <f>_xlfn.XLOOKUP(B756,'[5]cells down 02052026 13h50'!$B:$B,'[5]cells down 02052026 13h50'!$R:$R,"")</f>
        <v/>
      </c>
      <c r="AW756" s="24" t="str">
        <f>_xlfn.XLOOKUP(B756,'[5]cells down 02052026 13h50'!$B:$B,'[5]cells down 02052026 13h50'!$R:$R,"")</f>
        <v/>
      </c>
      <c r="AX756" s="24" t="str">
        <f>_xlfn.XLOOKUP(B756,'[6]cell downs 03052026 8h40 '!$B:$B,'[6]cell downs 03052026 8h40 '!$R:$R,"")</f>
        <v/>
      </c>
      <c r="AY756" s="24" t="str">
        <f>_xlfn.XLOOKUP(B756,'[7]ALL SITES DOWN'!$D:$D,'[7]ALL SITES DOWN'!$J:$J,"")</f>
        <v/>
      </c>
      <c r="AZ756" s="24" t="str">
        <f>_xlfn.XLOOKUP(B756,'[8]ALL SITES DOWN'!$D:$D,'[8]ALL SITES DOWN'!$J:$J,"")</f>
        <v/>
      </c>
      <c r="BA756" s="9" t="str">
        <f>_xlfn.XLOOKUP(B756,[9]sheet1!$AC:$AC,[9]sheet1!$AF:$AF,"")</f>
        <v/>
      </c>
      <c r="BB756" s="14" t="s">
        <v>5537</v>
      </c>
      <c r="BC756" s="14" t="s">
        <v>5537</v>
      </c>
      <c r="BD756" s="14" t="str">
        <f>_xlfn.XLOOKUP(B756,'[10]cell downs 18042026 17h'!$B:$B,'[10]cell downs 18042026 17h'!$B:$B,"")</f>
        <v/>
      </c>
      <c r="BE756" s="14" t="str">
        <f>_xlfn.XLOOKUP(B756,'[11]Cells Huawei 19042026 15h'!$B:$B,'[11]Cells Huawei 19042026 15h'!$B:$B,"")</f>
        <v/>
      </c>
      <c r="BF756" s="9" t="str">
        <f>_xlfn.XLOOKUP(B756,'[12]cells down 19042026 9H40'!$B:$B,'[12]cells down 19042026 9H40'!$B:$B,"")</f>
        <v/>
      </c>
      <c r="BG756" s="9" t="s">
        <v>1493</v>
      </c>
      <c r="BH756" s="9" t="s">
        <v>12</v>
      </c>
    </row>
    <row r="757" spans="1:60" s="9" customFormat="1" x14ac:dyDescent="0.3">
      <c r="A757" s="1" t="s">
        <v>1749</v>
      </c>
      <c r="B757" s="8" t="s">
        <v>1750</v>
      </c>
      <c r="C757" s="3" t="str">
        <f>_xlfn.XLOOKUP(B757,'[1]daily break down'!$D:$D,'[1]daily break down'!$E:$E,"")</f>
        <v>ADAMAOUA</v>
      </c>
      <c r="D757" s="1" t="s">
        <v>11</v>
      </c>
      <c r="E757" s="1" t="s">
        <v>66</v>
      </c>
      <c r="F757" s="3" t="s">
        <v>90</v>
      </c>
      <c r="G757" s="1" t="s">
        <v>1751</v>
      </c>
      <c r="H757" s="41" t="str">
        <f>_xlfn.XLOOKUP(B757,[2]CALCULATION!$B:$B,[2]CALCULATION!$H:$H,"")</f>
        <v>NOKIA</v>
      </c>
      <c r="I757" s="34">
        <v>2.0513901506238972E-3</v>
      </c>
      <c r="J757" s="34">
        <v>0</v>
      </c>
      <c r="K757" s="34">
        <v>1.5045242377724869E-2</v>
      </c>
      <c r="L757" s="34">
        <v>0</v>
      </c>
      <c r="M757" s="34">
        <v>0</v>
      </c>
      <c r="N757" s="34">
        <v>0</v>
      </c>
      <c r="O757" s="34">
        <v>4.0397043315757997E-2</v>
      </c>
      <c r="P757" s="34">
        <v>0.12421202450420094</v>
      </c>
      <c r="Q757" s="34">
        <v>2.4740092291893539E-2</v>
      </c>
      <c r="R757" s="34">
        <v>0</v>
      </c>
      <c r="S757" s="35">
        <v>0</v>
      </c>
      <c r="T757" s="35">
        <v>129511.43927883504</v>
      </c>
      <c r="U757" s="35">
        <v>0</v>
      </c>
      <c r="V757" s="35">
        <v>0.31658981312910739</v>
      </c>
      <c r="W757" s="35">
        <v>0</v>
      </c>
      <c r="X757" s="35">
        <v>1.1594813894832284E-3</v>
      </c>
      <c r="Y757" s="35">
        <v>0.54432260143274169</v>
      </c>
      <c r="Z757" s="35">
        <v>0</v>
      </c>
      <c r="AA757" s="35">
        <v>0</v>
      </c>
      <c r="AB757" s="35">
        <v>0</v>
      </c>
      <c r="AC757" s="35">
        <v>0</v>
      </c>
      <c r="AD757" s="35">
        <v>0</v>
      </c>
      <c r="AE757" s="58" t="s">
        <v>5560</v>
      </c>
      <c r="AF757" s="58"/>
      <c r="AG757" s="57" t="str" cm="1">
        <f t="array" ref="AG757">IFERROR(_xlfn.IFS(
AI757="MPR ISSUE","PDH",
AI757="BSS Hardware Issue","BSS",
AI757="Sites strategiques, MLL, Pylone, etc.","ENVTECH",
AI757="AKTIVCO DEFAUT GE &amp; POWER Cabinet","AKTIVCO",
AI757="AKTIVCO Coupure ENEO &amp; Baisse de tension","AKTIVCO GRID ONLY",
AI757="Coupure ENEO &amp; Baisse de tension","IHS GRID ONLY",
AI757="Defaut GE &amp; POWER Cabinet","IHS",
AI757="Sharing","Partners",
AI757="Sites strategiques &amp; DataCenter","SST &amp; DC",
AI757="Exclu","Exclu",
AI757="SAT","SAT",
AI757="SPARE-ISSUE","SPARE-ISSUE",
AI757="Fiber CAmtel","TRANS_FO_CAMTEL",
AI757="Fiber AOF","Fiber AOF",
AI757="Projet OCM (HUAWEI)","TRAVAUX-HUAWEI",
AI757="Projet OCM (NOKIA)","TRAVAUX-NOKIA",
AI757="ACCESS-ISSUE","ACCESS-ISSUE",
AI757="Projet OCM (ZTE, NOKIA, autres projets)","TRAVAUX OCM",
AI757="No root CAuse","No root cause",
AI757="ODU HS","PDH",
AI757="IP &amp; VLAN","PDH",
AI757="Warehouse HUAWEI","SPARE-ISSUE",
AI757="SPARE-HS","SPARE-ISSUE",
AI757="Power Telco","BSS",AI757="no impacts","no impacts"
),"")</f>
        <v>no impacts</v>
      </c>
      <c r="AH757" s="57" t="str" cm="1">
        <f t="array" ref="AH757">IFERROR(_xlfn.IFS(
AI757="MPR ISSUE","TX ISSUE",
AI757="BSS Hardware Issue","RAN ISSUE",
AI757="Sites strategiques, MLL, Pylone, etc.","ENVTECH",
AI757="AKTIVCO DEFAUT GE &amp; POWER Cabinet","POWER ISSUE",
AI757="AKTIVCO Coupure ENEO &amp; Baisse de tension","POWER ISSUE",
AI757="Coupure ENEO &amp; Baisse de tension","POWER ISSUE",
AI757="Defaut GE &amp; POWER Cabinet","POWER ISSUE",
AI757="Sharing","POWER ISSUE",
AI757="Sites strategiques &amp; DataCenter","POWER ISSUE",
AI757="Exclu","Exclu",
AI757="SAT","TX ISSUE",
AI757="SPARE-ISSUE","SPARE-ISSUE",
AI757="Fiber CAmtel","TX ISSUE",
AI757="Fiber AOF","TX ISSUE",
AI757="Projet OCM (HUAWEI)","TRAVAUX-HUAWEI",
AI757="Projet OCM (NOKIA)","TRAVAUX -NOKIA",
AI757="ACCESS-ISSUE","ACCESS-ISSUE",
AI757="Projet OCM (ZTE, NOKIA, autres projets)","TRAVAUX OCM",
AI757="No root CAuse","No root cause",
AI757="ODU HS","TX ISSUE",
AI757="IP &amp; VLAN","TX ISSUE",
AI757="Warehouse HUAWEI","SPARE-ISSUE",
AI757="SPARE-HS","SPARE-ISSUE",
AI757="Power Telco","RAN ISSUE",AI757="no impacts","no impacts"
),"")</f>
        <v>no impacts</v>
      </c>
      <c r="AI757" s="85" t="s">
        <v>5998</v>
      </c>
      <c r="AJ757" s="57" t="str" cm="1">
        <f t="array" ref="AJ757">IFERROR(_xlfn.IFS(
AI757="MPR ISSUE","ACTIVE",
AI757="BSS Hardware Issue","ACTIVE",
AI757="Sites strategiques, MLL, Pylone, etc.","PASSIVE",
AI757="AKTIVCO DEFAUT GE &amp; POWER Cabinet","PASSIVE",
AI757="AKTIVCO Coupure ENEO &amp; Baisse de tension","PASSIVE",
AI757="Coupure ENEO &amp; Baisse de tension","PASSIVE",
AI757="Defaut GE &amp; POWER Cabinet","PASSIVE",
AI757="Sharing","PASSIVE",
AI757="Sites strategiques &amp; DataCenter","PASSIVE",
AI757="Exclu","Exclu",
AI757="SAT","ACTIVE",
AI757="SPARE-ISSUE","SPARE-ISSUE",
AI757="Fiber CAmtel","ACTIVE",
AI757="Fiber AOF","ACTIVE",
AI757="Projet OCM (HUAWEI)","PLANNED WORKS",
AI757="Projet OCM (NOKIA)","PLANNED WORKS",
AI757="ACCESS-ISSUE","ACCESS-ISSUE",
AI757="Projet OCM (ZTE, NOKIA, autres projets)","PLANNED WORKS",
AI757="No root CAuse","No root cause",
AI757="ODU HS","ACTIVE",
AI757="IP &amp; VLAN","ACTIVE",
AI757="Warehouse HUAWEI","SPARE-ISSUE",
AI757="SPARE-HS","SPARE-ISSUE",
AI757="Power Telco","ACTIVE", AI757="no impacts","no impacts"
),"")</f>
        <v>no impacts</v>
      </c>
      <c r="AK757" s="23" t="s">
        <v>5537</v>
      </c>
      <c r="AL757" s="23" t="str">
        <f t="shared" si="23"/>
        <v>ADM_043</v>
      </c>
      <c r="AN757" s="9" t="s">
        <v>5537</v>
      </c>
      <c r="AO757" s="23" t="str">
        <f>_xlfn.XLOOKUP(B757,'INCIDENT-05-03-2026'!E:E,'INCIDENT-05-03-2026'!F:F,"")</f>
        <v/>
      </c>
      <c r="AP757" s="7" t="s">
        <v>5537</v>
      </c>
      <c r="AQ757" s="6"/>
      <c r="AR757" s="7"/>
      <c r="AS757" s="3" t="str">
        <f>_xlfn.XLOOKUP(B757,'[3]tt num | region | site id'!$C:$C,'[3]tt num | region | site id'!$Q:$Q,"")</f>
        <v/>
      </c>
      <c r="AT757" s="24" t="str">
        <f>_xlfn.XLOOKUP(B757,'[4]Cells Huawei 03052026 12h'!$B:$B,'[4]Cells Huawei 03052026 12h'!$T:$T,"")</f>
        <v/>
      </c>
      <c r="AU757" s="24" t="str">
        <f>_xlfn.XLOOKUP(B757,'[5]cells down 02052026 8h50'!$B:$B,'[5]cells down 02052026 8h50'!$R:$R,"")</f>
        <v/>
      </c>
      <c r="AV757" s="24" t="str">
        <f>_xlfn.XLOOKUP(B757,'[5]cells down 02052026 13h50'!$B:$B,'[5]cells down 02052026 13h50'!$R:$R,"")</f>
        <v/>
      </c>
      <c r="AW757" s="24" t="str">
        <f>_xlfn.XLOOKUP(B757,'[5]cells down 02052026 13h50'!$B:$B,'[5]cells down 02052026 13h50'!$R:$R,"")</f>
        <v/>
      </c>
      <c r="AX757" s="24" t="str">
        <f>_xlfn.XLOOKUP(B757,'[6]cell downs 03052026 8h40 '!$B:$B,'[6]cell downs 03052026 8h40 '!$R:$R,"")</f>
        <v/>
      </c>
      <c r="AY757" s="24" t="str">
        <f>_xlfn.XLOOKUP(B757,'[7]ALL SITES DOWN'!$D:$D,'[7]ALL SITES DOWN'!$J:$J,"")</f>
        <v/>
      </c>
      <c r="AZ757" s="24" t="str">
        <f>_xlfn.XLOOKUP(B757,'[8]ALL SITES DOWN'!$D:$D,'[8]ALL SITES DOWN'!$J:$J,"")</f>
        <v/>
      </c>
      <c r="BA757" s="9" t="str">
        <f>_xlfn.XLOOKUP(B757,[9]sheet1!$AC:$AC,[9]sheet1!$AF:$AF,"")</f>
        <v/>
      </c>
      <c r="BB757" s="14" t="s">
        <v>5537</v>
      </c>
      <c r="BC757" s="14" t="s">
        <v>5537</v>
      </c>
      <c r="BD757" s="14" t="str">
        <f>_xlfn.XLOOKUP(B757,'[10]cell downs 18042026 17h'!$B:$B,'[10]cell downs 18042026 17h'!$B:$B,"")</f>
        <v/>
      </c>
      <c r="BE757" s="14" t="str">
        <f>_xlfn.XLOOKUP(B757,'[11]Cells Huawei 19042026 15h'!$B:$B,'[11]Cells Huawei 19042026 15h'!$B:$B,"")</f>
        <v/>
      </c>
      <c r="BF757" s="9" t="str">
        <f>_xlfn.XLOOKUP(B757,'[12]cells down 19042026 9H40'!$B:$B,'[12]cells down 19042026 9H40'!$B:$B,"")</f>
        <v/>
      </c>
      <c r="BG757" s="9" t="s">
        <v>1750</v>
      </c>
      <c r="BH757" s="9" t="s">
        <v>5537</v>
      </c>
    </row>
    <row r="758" spans="1:60" s="9" customFormat="1" x14ac:dyDescent="0.3">
      <c r="A758" s="1" t="s">
        <v>53</v>
      </c>
      <c r="B758" s="8" t="s">
        <v>54</v>
      </c>
      <c r="C758" s="3" t="str">
        <f>_xlfn.XLOOKUP(B758,'[1]daily break down'!$D:$D,'[1]daily break down'!$E:$E,"")</f>
        <v>EXTREME-NORD</v>
      </c>
      <c r="D758" s="1"/>
      <c r="E758" s="1"/>
      <c r="F758" s="3" t="s">
        <v>55</v>
      </c>
      <c r="G758" s="1" t="s">
        <v>56</v>
      </c>
      <c r="H758" s="41" t="str">
        <f>_xlfn.XLOOKUP(B758,[2]CALCULATION!$B:$B,[2]CALCULATION!$H:$H,"")</f>
        <v>NOKIA</v>
      </c>
      <c r="I758" s="34">
        <v>0</v>
      </c>
      <c r="J758" s="34">
        <v>0.81668465357338604</v>
      </c>
      <c r="K758" s="34">
        <v>0.16739040939603173</v>
      </c>
      <c r="L758" s="34">
        <v>0</v>
      </c>
      <c r="M758" s="34">
        <v>0</v>
      </c>
      <c r="N758" s="34">
        <v>5.083291492419221E-3</v>
      </c>
      <c r="O758" s="34">
        <v>0.14911644101847027</v>
      </c>
      <c r="P758" s="34">
        <v>1.0654501347913408</v>
      </c>
      <c r="Q758" s="34">
        <v>0.45632201199742134</v>
      </c>
      <c r="R758" s="34">
        <v>0</v>
      </c>
      <c r="S758" s="35">
        <v>0</v>
      </c>
      <c r="T758" s="35">
        <v>69608.662358282469</v>
      </c>
      <c r="U758" s="35">
        <v>1.7224099388344294</v>
      </c>
      <c r="V758" s="35">
        <v>1.5486508137047401</v>
      </c>
      <c r="W758" s="35">
        <v>0</v>
      </c>
      <c r="X758" s="35">
        <v>0.59560796877794564</v>
      </c>
      <c r="Y758" s="35">
        <v>0.51101347251812157</v>
      </c>
      <c r="Z758" s="35">
        <v>0</v>
      </c>
      <c r="AA758" s="35">
        <v>0</v>
      </c>
      <c r="AB758" s="35">
        <v>0</v>
      </c>
      <c r="AC758" s="35">
        <v>0</v>
      </c>
      <c r="AD758" s="35">
        <v>0</v>
      </c>
      <c r="AE758" s="58" t="s">
        <v>5603</v>
      </c>
      <c r="AF758" s="58"/>
      <c r="AG758" s="57" t="str" cm="1">
        <f t="array" ref="AG758">IFERROR(_xlfn.IFS(
AI758="MPR ISSUE","PDH",
AI758="BSS Hardware Issue","BSS",
AI758="Sites strategiques, MLL, Pylone, etc.","ENVTECH",
AI758="AKTIVCO DEFAUT GE &amp; POWER Cabinet","AKTIVCO",
AI758="AKTIVCO Coupure ENEO &amp; Baisse de tension","AKTIVCO GRID ONLY",
AI758="Coupure ENEO &amp; Baisse de tension","IHS GRID ONLY",
AI758="Defaut GE &amp; POWER Cabinet","IHS",
AI758="Sharing","Partners",
AI758="Sites strategiques &amp; DataCenter","SST &amp; DC",
AI758="Exclu","Exclu",
AI758="SAT","SAT",
AI758="SPARE-ISSUE","SPARE-ISSUE",
AI758="Fiber CAmtel","TRANS_FO_CAMTEL",
AI758="Fiber AOF","Fiber AOF",
AI758="Projet OCM (HUAWEI)","TRAVAUX-HUAWEI",
AI758="Projet OCM (NOKIA)","TRAVAUX-NOKIA",
AI758="ACCESS-ISSUE","ACCESS-ISSUE",
AI758="Projet OCM (ZTE, NOKIA, autres projets)","TRAVAUX OCM",
AI758="No root CAuse","No root cause",
AI758="ODU HS","PDH",
AI758="IP &amp; VLAN","PDH",
AI758="Warehouse HUAWEI","SPARE-ISSUE",
AI758="SPARE-HS","SPARE-ISSUE",
AI758="Power Telco","BSS",AI758="no impacts","no impacts"
),"")</f>
        <v>no impacts</v>
      </c>
      <c r="AH758" s="57" t="str" cm="1">
        <f t="array" ref="AH758">IFERROR(_xlfn.IFS(
AI758="MPR ISSUE","TX ISSUE",
AI758="BSS Hardware Issue","RAN ISSUE",
AI758="Sites strategiques, MLL, Pylone, etc.","ENVTECH",
AI758="AKTIVCO DEFAUT GE &amp; POWER Cabinet","POWER ISSUE",
AI758="AKTIVCO Coupure ENEO &amp; Baisse de tension","POWER ISSUE",
AI758="Coupure ENEO &amp; Baisse de tension","POWER ISSUE",
AI758="Defaut GE &amp; POWER Cabinet","POWER ISSUE",
AI758="Sharing","POWER ISSUE",
AI758="Sites strategiques &amp; DataCenter","POWER ISSUE",
AI758="Exclu","Exclu",
AI758="SAT","TX ISSUE",
AI758="SPARE-ISSUE","SPARE-ISSUE",
AI758="Fiber CAmtel","TX ISSUE",
AI758="Fiber AOF","TX ISSUE",
AI758="Projet OCM (HUAWEI)","TRAVAUX-HUAWEI",
AI758="Projet OCM (NOKIA)","TRAVAUX -NOKIA",
AI758="ACCESS-ISSUE","ACCESS-ISSUE",
AI758="Projet OCM (ZTE, NOKIA, autres projets)","TRAVAUX OCM",
AI758="No root CAuse","No root cause",
AI758="ODU HS","TX ISSUE",
AI758="IP &amp; VLAN","TX ISSUE",
AI758="Warehouse HUAWEI","SPARE-ISSUE",
AI758="SPARE-HS","SPARE-ISSUE",
AI758="Power Telco","RAN ISSUE",AI758="no impacts","no impacts"
),"")</f>
        <v>no impacts</v>
      </c>
      <c r="AI758" s="85" t="s">
        <v>5998</v>
      </c>
      <c r="AJ758" s="57" t="str" cm="1">
        <f t="array" ref="AJ758">IFERROR(_xlfn.IFS(
AI758="MPR ISSUE","ACTIVE",
AI758="BSS Hardware Issue","ACTIVE",
AI758="Sites strategiques, MLL, Pylone, etc.","PASSIVE",
AI758="AKTIVCO DEFAUT GE &amp; POWER Cabinet","PASSIVE",
AI758="AKTIVCO Coupure ENEO &amp; Baisse de tension","PASSIVE",
AI758="Coupure ENEO &amp; Baisse de tension","PASSIVE",
AI758="Defaut GE &amp; POWER Cabinet","PASSIVE",
AI758="Sharing","PASSIVE",
AI758="Sites strategiques &amp; DataCenter","PASSIVE",
AI758="Exclu","Exclu",
AI758="SAT","ACTIVE",
AI758="SPARE-ISSUE","SPARE-ISSUE",
AI758="Fiber CAmtel","ACTIVE",
AI758="Fiber AOF","ACTIVE",
AI758="Projet OCM (HUAWEI)","PLANNED WORKS",
AI758="Projet OCM (NOKIA)","PLANNED WORKS",
AI758="ACCESS-ISSUE","ACCESS-ISSUE",
AI758="Projet OCM (ZTE, NOKIA, autres projets)","PLANNED WORKS",
AI758="No root CAuse","No root cause",
AI758="ODU HS","ACTIVE",
AI758="IP &amp; VLAN","ACTIVE",
AI758="Warehouse HUAWEI","SPARE-ISSUE",
AI758="SPARE-HS","SPARE-ISSUE",
AI758="Power Telco","ACTIVE", AI758="no impacts","no impacts"
),"")</f>
        <v>no impacts</v>
      </c>
      <c r="AK758" s="23" t="s">
        <v>5537</v>
      </c>
      <c r="AL758" s="23" t="str">
        <f t="shared" si="23"/>
        <v>EXN_140</v>
      </c>
      <c r="AN758" s="9" t="s">
        <v>5537</v>
      </c>
      <c r="AO758" s="23" t="str">
        <f>_xlfn.XLOOKUP(B758,'INCIDENT-05-03-2026'!E:E,'INCIDENT-05-03-2026'!F:F,"")</f>
        <v/>
      </c>
      <c r="AP758" s="7" t="s">
        <v>5537</v>
      </c>
      <c r="AQ758" s="6"/>
      <c r="AR758" s="7"/>
      <c r="AS758" s="3" t="str">
        <f>_xlfn.XLOOKUP(B758,'[3]tt num | region | site id'!$C:$C,'[3]tt num | region | site id'!$Q:$Q,"")</f>
        <v/>
      </c>
      <c r="AT758" s="24" t="str">
        <f>_xlfn.XLOOKUP(B758,'[4]Cells Huawei 03052026 12h'!$B:$B,'[4]Cells Huawei 03052026 12h'!$T:$T,"")</f>
        <v/>
      </c>
      <c r="AU758" s="24" t="str">
        <f>_xlfn.XLOOKUP(B758,'[5]cells down 02052026 8h50'!$B:$B,'[5]cells down 02052026 8h50'!$R:$R,"")</f>
        <v/>
      </c>
      <c r="AV758" s="24" t="str">
        <f>_xlfn.XLOOKUP(B758,'[5]cells down 02052026 13h50'!$B:$B,'[5]cells down 02052026 13h50'!$R:$R,"")</f>
        <v/>
      </c>
      <c r="AW758" s="24" t="str">
        <f>_xlfn.XLOOKUP(B758,'[5]cells down 02052026 13h50'!$B:$B,'[5]cells down 02052026 13h50'!$R:$R,"")</f>
        <v/>
      </c>
      <c r="AX758" s="24" t="str">
        <f>_xlfn.XLOOKUP(B758,'[6]cell downs 03052026 8h40 '!$B:$B,'[6]cell downs 03052026 8h40 '!$R:$R,"")</f>
        <v/>
      </c>
      <c r="AY758" s="24" t="str">
        <f>_xlfn.XLOOKUP(B758,'[7]ALL SITES DOWN'!$D:$D,'[7]ALL SITES DOWN'!$J:$J,"")</f>
        <v/>
      </c>
      <c r="AZ758" s="24" t="str">
        <f>_xlfn.XLOOKUP(B758,'[8]ALL SITES DOWN'!$D:$D,'[8]ALL SITES DOWN'!$J:$J,"")</f>
        <v/>
      </c>
      <c r="BA758" s="9" t="str">
        <f>_xlfn.XLOOKUP(B758,[9]sheet1!$AC:$AC,[9]sheet1!$AF:$AF,"")</f>
        <v/>
      </c>
      <c r="BB758" s="14" t="s">
        <v>5537</v>
      </c>
      <c r="BC758" s="14" t="s">
        <v>5537</v>
      </c>
      <c r="BD758" s="14" t="str">
        <f>_xlfn.XLOOKUP(B758,'[10]cell downs 18042026 17h'!$B:$B,'[10]cell downs 18042026 17h'!$B:$B,"")</f>
        <v/>
      </c>
      <c r="BE758" s="14" t="str">
        <f>_xlfn.XLOOKUP(B758,'[11]Cells Huawei 19042026 15h'!$B:$B,'[11]Cells Huawei 19042026 15h'!$B:$B,"")</f>
        <v/>
      </c>
      <c r="BF758" s="9" t="str">
        <f>_xlfn.XLOOKUP(B758,'[12]cells down 19042026 9H40'!$B:$B,'[12]cells down 19042026 9H40'!$B:$B,"")</f>
        <v/>
      </c>
      <c r="BG758" s="9" t="s">
        <v>54</v>
      </c>
      <c r="BH758" s="9" t="s">
        <v>12</v>
      </c>
    </row>
    <row r="759" spans="1:60" s="9" customFormat="1" x14ac:dyDescent="0.3">
      <c r="A759" s="1" t="s">
        <v>2500</v>
      </c>
      <c r="B759" s="8" t="s">
        <v>2501</v>
      </c>
      <c r="C759" s="3" t="str">
        <f>_xlfn.XLOOKUP(B759,'[1]daily break down'!$D:$D,'[1]daily break down'!$E:$E,"")</f>
        <v>NORD-OUEST</v>
      </c>
      <c r="D759" s="1" t="s">
        <v>11</v>
      </c>
      <c r="E759" s="1" t="s">
        <v>12</v>
      </c>
      <c r="F759" s="3" t="s">
        <v>51</v>
      </c>
      <c r="G759" s="1" t="s">
        <v>52</v>
      </c>
      <c r="H759" s="40" t="str">
        <f>_xlfn.XLOOKUP(B759,[2]CALCULATION!$B:$B,[2]CALCULATION!$H:$H,"")</f>
        <v>Huawei</v>
      </c>
      <c r="I759" s="34">
        <v>8.7021805880153966</v>
      </c>
      <c r="J759" s="34">
        <v>4.7094416050999763</v>
      </c>
      <c r="K759" s="34">
        <v>0.40021915744236425</v>
      </c>
      <c r="L759" s="34">
        <v>1.0062194485108424</v>
      </c>
      <c r="M759" s="34">
        <v>7.3774623109124997</v>
      </c>
      <c r="N759" s="34">
        <v>0.58240448245456333</v>
      </c>
      <c r="O759" s="34">
        <v>0</v>
      </c>
      <c r="P759" s="34">
        <v>1.7042844138537181</v>
      </c>
      <c r="Q759" s="34">
        <v>14.99634024192927</v>
      </c>
      <c r="R759" s="34">
        <v>0.86182665445320494</v>
      </c>
      <c r="S759" s="35">
        <v>1.0521626102564543</v>
      </c>
      <c r="T759" s="35">
        <v>0</v>
      </c>
      <c r="U759" s="35">
        <v>0.291871056664184</v>
      </c>
      <c r="V759" s="35">
        <v>3.6740261333835574E-2</v>
      </c>
      <c r="W759" s="35">
        <v>0</v>
      </c>
      <c r="X759" s="35">
        <v>0.80605636455470797</v>
      </c>
      <c r="Y759" s="35">
        <v>0.50731880273832664</v>
      </c>
      <c r="Z759" s="35">
        <v>2.6135167064745608</v>
      </c>
      <c r="AA759" s="35">
        <v>0</v>
      </c>
      <c r="AB759" s="35">
        <v>0</v>
      </c>
      <c r="AC759" s="35">
        <v>0</v>
      </c>
      <c r="AD759" s="35">
        <v>0</v>
      </c>
      <c r="AE759" s="58" t="s">
        <v>5560</v>
      </c>
      <c r="AF759" s="58"/>
      <c r="AG759" s="57" t="str" cm="1">
        <f t="array" ref="AG759">IFERROR(_xlfn.IFS(
AI759="MPR ISSUE","PDH",
AI759="BSS Hardware Issue","BSS",
AI759="Sites strategiques, MLL, Pylone, etc.","ENVTECH",
AI759="AKTIVCO DEFAUT GE &amp; POWER Cabinet","AKTIVCO",
AI759="AKTIVCO Coupure ENEO &amp; Baisse de tension","AKTIVCO GRID ONLY",
AI759="Coupure ENEO &amp; Baisse de tension","IHS GRID ONLY",
AI759="Defaut GE &amp; POWER Cabinet","IHS",
AI759="Sharing","Partners",
AI759="Sites strategiques &amp; DataCenter","SST &amp; DC",
AI759="Exclu","Exclu",
AI759="SAT","SAT",
AI759="SPARE-ISSUE","SPARE-ISSUE",
AI759="Fiber CAmtel","TRANS_FO_CAMTEL",
AI759="Fiber AOF","Fiber AOF",
AI759="Projet OCM (HUAWEI)","TRAVAUX-HUAWEI",
AI759="Projet OCM (NOKIA)","TRAVAUX-NOKIA",
AI759="ACCESS-ISSUE","ACCESS-ISSUE",
AI759="Projet OCM (ZTE, NOKIA, autres projets)","TRAVAUX OCM",
AI759="No root CAuse","No root cause",
AI759="ODU HS","PDH",
AI759="IP &amp; VLAN","PDH",
AI759="Warehouse HUAWEI","SPARE-ISSUE",
AI759="SPARE-HS","SPARE-ISSUE",
AI759="Power Telco","BSS",AI759="no impacts","no impacts"
),"")</f>
        <v>no impacts</v>
      </c>
      <c r="AH759" s="57" t="str" cm="1">
        <f t="array" ref="AH759">IFERROR(_xlfn.IFS(
AI759="MPR ISSUE","TX ISSUE",
AI759="BSS Hardware Issue","RAN ISSUE",
AI759="Sites strategiques, MLL, Pylone, etc.","ENVTECH",
AI759="AKTIVCO DEFAUT GE &amp; POWER Cabinet","POWER ISSUE",
AI759="AKTIVCO Coupure ENEO &amp; Baisse de tension","POWER ISSUE",
AI759="Coupure ENEO &amp; Baisse de tension","POWER ISSUE",
AI759="Defaut GE &amp; POWER Cabinet","POWER ISSUE",
AI759="Sharing","POWER ISSUE",
AI759="Sites strategiques &amp; DataCenter","POWER ISSUE",
AI759="Exclu","Exclu",
AI759="SAT","TX ISSUE",
AI759="SPARE-ISSUE","SPARE-ISSUE",
AI759="Fiber CAmtel","TX ISSUE",
AI759="Fiber AOF","TX ISSUE",
AI759="Projet OCM (HUAWEI)","TRAVAUX-HUAWEI",
AI759="Projet OCM (NOKIA)","TRAVAUX -NOKIA",
AI759="ACCESS-ISSUE","ACCESS-ISSUE",
AI759="Projet OCM (ZTE, NOKIA, autres projets)","TRAVAUX OCM",
AI759="No root CAuse","No root cause",
AI759="ODU HS","TX ISSUE",
AI759="IP &amp; VLAN","TX ISSUE",
AI759="Warehouse HUAWEI","SPARE-ISSUE",
AI759="SPARE-HS","SPARE-ISSUE",
AI759="Power Telco","RAN ISSUE",AI759="no impacts","no impacts"
),"")</f>
        <v>no impacts</v>
      </c>
      <c r="AI759" s="85" t="s">
        <v>5998</v>
      </c>
      <c r="AJ759" s="57" t="str" cm="1">
        <f t="array" ref="AJ759">IFERROR(_xlfn.IFS(
AI759="MPR ISSUE","ACTIVE",
AI759="BSS Hardware Issue","ACTIVE",
AI759="Sites strategiques, MLL, Pylone, etc.","PASSIVE",
AI759="AKTIVCO DEFAUT GE &amp; POWER Cabinet","PASSIVE",
AI759="AKTIVCO Coupure ENEO &amp; Baisse de tension","PASSIVE",
AI759="Coupure ENEO &amp; Baisse de tension","PASSIVE",
AI759="Defaut GE &amp; POWER Cabinet","PASSIVE",
AI759="Sharing","PASSIVE",
AI759="Sites strategiques &amp; DataCenter","PASSIVE",
AI759="Exclu","Exclu",
AI759="SAT","ACTIVE",
AI759="SPARE-ISSUE","SPARE-ISSUE",
AI759="Fiber CAmtel","ACTIVE",
AI759="Fiber AOF","ACTIVE",
AI759="Projet OCM (HUAWEI)","PLANNED WORKS",
AI759="Projet OCM (NOKIA)","PLANNED WORKS",
AI759="ACCESS-ISSUE","ACCESS-ISSUE",
AI759="Projet OCM (ZTE, NOKIA, autres projets)","PLANNED WORKS",
AI759="No root CAuse","No root cause",
AI759="ODU HS","ACTIVE",
AI759="IP &amp; VLAN","ACTIVE",
AI759="Warehouse HUAWEI","SPARE-ISSUE",
AI759="SPARE-HS","SPARE-ISSUE",
AI759="Power Telco","ACTIVE", AI759="no impacts","no impacts"
),"")</f>
        <v>no impacts</v>
      </c>
      <c r="AK759" s="23" t="s">
        <v>5537</v>
      </c>
      <c r="AL759" s="23" t="str">
        <f t="shared" si="23"/>
        <v>NRO_127</v>
      </c>
      <c r="AN759" s="9" t="s">
        <v>5537</v>
      </c>
      <c r="AO759" s="23" t="str">
        <f>_xlfn.XLOOKUP(B759,'INCIDENT-05-03-2026'!E:E,'INCIDENT-05-03-2026'!F:F,"")</f>
        <v/>
      </c>
      <c r="AP759" s="7" t="s">
        <v>5537</v>
      </c>
      <c r="AQ759" s="6"/>
      <c r="AR759" s="7"/>
      <c r="AS759" s="3" t="str">
        <f>_xlfn.XLOOKUP(B759,'[3]tt num | region | site id'!$C:$C,'[3]tt num | region | site id'!$Q:$Q,"")</f>
        <v/>
      </c>
      <c r="AT759" s="24" t="str">
        <f>_xlfn.XLOOKUP(B759,'[4]Cells Huawei 03052026 12h'!$B:$B,'[4]Cells Huawei 03052026 12h'!$T:$T,"")</f>
        <v/>
      </c>
      <c r="AU759" s="24" t="str">
        <f>_xlfn.XLOOKUP(B759,'[5]cells down 02052026 8h50'!$B:$B,'[5]cells down 02052026 8h50'!$R:$R,"")</f>
        <v/>
      </c>
      <c r="AV759" s="24" t="str">
        <f>_xlfn.XLOOKUP(B759,'[5]cells down 02052026 13h50'!$B:$B,'[5]cells down 02052026 13h50'!$R:$R,"")</f>
        <v/>
      </c>
      <c r="AW759" s="24" t="str">
        <f>_xlfn.XLOOKUP(B759,'[5]cells down 02052026 13h50'!$B:$B,'[5]cells down 02052026 13h50'!$R:$R,"")</f>
        <v/>
      </c>
      <c r="AX759" s="24" t="str">
        <f>_xlfn.XLOOKUP(B759,'[6]cell downs 03052026 8h40 '!$B:$B,'[6]cell downs 03052026 8h40 '!$R:$R,"")</f>
        <v/>
      </c>
      <c r="AY759" s="24" t="str">
        <f>_xlfn.XLOOKUP(B759,'[7]ALL SITES DOWN'!$D:$D,'[7]ALL SITES DOWN'!$J:$J,"")</f>
        <v/>
      </c>
      <c r="AZ759" s="24" t="str">
        <f>_xlfn.XLOOKUP(B759,'[8]ALL SITES DOWN'!$D:$D,'[8]ALL SITES DOWN'!$J:$J,"")</f>
        <v/>
      </c>
      <c r="BA759" s="9" t="str">
        <f>_xlfn.XLOOKUP(B759,[9]sheet1!$AC:$AC,[9]sheet1!$AF:$AF,"")</f>
        <v/>
      </c>
      <c r="BB759" s="14" t="s">
        <v>5537</v>
      </c>
      <c r="BC759" s="14" t="s">
        <v>5537</v>
      </c>
      <c r="BD759" s="14" t="str">
        <f>_xlfn.XLOOKUP(B759,'[10]cell downs 18042026 17h'!$B:$B,'[10]cell downs 18042026 17h'!$B:$B,"")</f>
        <v/>
      </c>
      <c r="BE759" s="14" t="str">
        <f>_xlfn.XLOOKUP(B759,'[11]Cells Huawei 19042026 15h'!$B:$B,'[11]Cells Huawei 19042026 15h'!$B:$B,"")</f>
        <v/>
      </c>
      <c r="BF759" s="9" t="str">
        <f>_xlfn.XLOOKUP(B759,'[12]cells down 19042026 9H40'!$B:$B,'[12]cells down 19042026 9H40'!$B:$B,"")</f>
        <v/>
      </c>
      <c r="BG759" s="9" t="s">
        <v>2501</v>
      </c>
      <c r="BH759" s="9" t="s">
        <v>12</v>
      </c>
    </row>
    <row r="760" spans="1:60" s="9" customFormat="1" x14ac:dyDescent="0.3">
      <c r="A760" s="1" t="s">
        <v>3876</v>
      </c>
      <c r="B760" s="8" t="s">
        <v>3877</v>
      </c>
      <c r="C760" s="3" t="str">
        <f>_xlfn.XLOOKUP(B760,'[1]daily break down'!$D:$D,'[1]daily break down'!$E:$E,"")</f>
        <v>Maroua</v>
      </c>
      <c r="D760" s="1" t="s">
        <v>11</v>
      </c>
      <c r="E760" s="1" t="s">
        <v>12</v>
      </c>
      <c r="F760" s="3" t="s">
        <v>55</v>
      </c>
      <c r="G760" s="1" t="s">
        <v>84</v>
      </c>
      <c r="H760" s="40" t="str">
        <f>_xlfn.XLOOKUP(B760,[2]CALCULATION!$B:$B,[2]CALCULATION!$H:$H,"")</f>
        <v>Huawei</v>
      </c>
      <c r="I760" s="34">
        <v>0</v>
      </c>
      <c r="J760" s="34">
        <v>0</v>
      </c>
      <c r="K760" s="34">
        <v>0</v>
      </c>
      <c r="L760" s="34">
        <v>0</v>
      </c>
      <c r="M760" s="34">
        <v>0</v>
      </c>
      <c r="N760" s="34">
        <v>0</v>
      </c>
      <c r="O760" s="34">
        <v>0</v>
      </c>
      <c r="P760" s="34">
        <v>0</v>
      </c>
      <c r="Q760" s="34">
        <v>0</v>
      </c>
      <c r="R760" s="34">
        <v>0</v>
      </c>
      <c r="S760" s="35">
        <v>0</v>
      </c>
      <c r="T760" s="35">
        <v>0</v>
      </c>
      <c r="U760" s="35">
        <v>0</v>
      </c>
      <c r="V760" s="35">
        <v>0</v>
      </c>
      <c r="W760" s="35">
        <v>0</v>
      </c>
      <c r="X760" s="35">
        <v>0.25040449957623856</v>
      </c>
      <c r="Y760" s="35">
        <v>0.50696210117197871</v>
      </c>
      <c r="Z760" s="35">
        <v>0</v>
      </c>
      <c r="AA760" s="35">
        <v>0</v>
      </c>
      <c r="AB760" s="35">
        <v>0</v>
      </c>
      <c r="AC760" s="35">
        <v>0</v>
      </c>
      <c r="AD760" s="35">
        <v>0</v>
      </c>
      <c r="AE760" s="58" t="s">
        <v>5560</v>
      </c>
      <c r="AF760" s="58"/>
      <c r="AG760" s="57" t="str" cm="1">
        <f t="array" ref="AG760">IFERROR(_xlfn.IFS(
AI760="MPR ISSUE","PDH",
AI760="BSS Hardware Issue","BSS",
AI760="Sites strategiques, MLL, Pylone, etc.","ENVTECH",
AI760="AKTIVCO DEFAUT GE &amp; POWER Cabinet","AKTIVCO",
AI760="AKTIVCO Coupure ENEO &amp; Baisse de tension","AKTIVCO GRID ONLY",
AI760="Coupure ENEO &amp; Baisse de tension","IHS GRID ONLY",
AI760="Defaut GE &amp; POWER Cabinet","IHS",
AI760="Sharing","Partners",
AI760="Sites strategiques &amp; DataCenter","SST &amp; DC",
AI760="Exclu","Exclu",
AI760="SAT","SAT",
AI760="SPARE-ISSUE","SPARE-ISSUE",
AI760="Fiber CAmtel","TRANS_FO_CAMTEL",
AI760="Fiber AOF","Fiber AOF",
AI760="Projet OCM (HUAWEI)","TRAVAUX-HUAWEI",
AI760="Projet OCM (NOKIA)","TRAVAUX-NOKIA",
AI760="ACCESS-ISSUE","ACCESS-ISSUE",
AI760="Projet OCM (ZTE, NOKIA, autres projets)","TRAVAUX OCM",
AI760="No root CAuse","No root cause",
AI760="ODU HS","PDH",
AI760="IP &amp; VLAN","PDH",
AI760="Warehouse HUAWEI","SPARE-ISSUE",
AI760="SPARE-HS","SPARE-ISSUE",
AI760="Power Telco","BSS",AI760="no impacts","no impacts"
),"")</f>
        <v>no impacts</v>
      </c>
      <c r="AH760" s="57" t="str" cm="1">
        <f t="array" ref="AH760">IFERROR(_xlfn.IFS(
AI760="MPR ISSUE","TX ISSUE",
AI760="BSS Hardware Issue","RAN ISSUE",
AI760="Sites strategiques, MLL, Pylone, etc.","ENVTECH",
AI760="AKTIVCO DEFAUT GE &amp; POWER Cabinet","POWER ISSUE",
AI760="AKTIVCO Coupure ENEO &amp; Baisse de tension","POWER ISSUE",
AI760="Coupure ENEO &amp; Baisse de tension","POWER ISSUE",
AI760="Defaut GE &amp; POWER Cabinet","POWER ISSUE",
AI760="Sharing","POWER ISSUE",
AI760="Sites strategiques &amp; DataCenter","POWER ISSUE",
AI760="Exclu","Exclu",
AI760="SAT","TX ISSUE",
AI760="SPARE-ISSUE","SPARE-ISSUE",
AI760="Fiber CAmtel","TX ISSUE",
AI760="Fiber AOF","TX ISSUE",
AI760="Projet OCM (HUAWEI)","TRAVAUX-HUAWEI",
AI760="Projet OCM (NOKIA)","TRAVAUX -NOKIA",
AI760="ACCESS-ISSUE","ACCESS-ISSUE",
AI760="Projet OCM (ZTE, NOKIA, autres projets)","TRAVAUX OCM",
AI760="No root CAuse","No root cause",
AI760="ODU HS","TX ISSUE",
AI760="IP &amp; VLAN","TX ISSUE",
AI760="Warehouse HUAWEI","SPARE-ISSUE",
AI760="SPARE-HS","SPARE-ISSUE",
AI760="Power Telco","RAN ISSUE",AI760="no impacts","no impacts"
),"")</f>
        <v>no impacts</v>
      </c>
      <c r="AI760" s="85" t="s">
        <v>5998</v>
      </c>
      <c r="AJ760" s="57" t="str" cm="1">
        <f t="array" ref="AJ760">IFERROR(_xlfn.IFS(
AI760="MPR ISSUE","ACTIVE",
AI760="BSS Hardware Issue","ACTIVE",
AI760="Sites strategiques, MLL, Pylone, etc.","PASSIVE",
AI760="AKTIVCO DEFAUT GE &amp; POWER Cabinet","PASSIVE",
AI760="AKTIVCO Coupure ENEO &amp; Baisse de tension","PASSIVE",
AI760="Coupure ENEO &amp; Baisse de tension","PASSIVE",
AI760="Defaut GE &amp; POWER Cabinet","PASSIVE",
AI760="Sharing","PASSIVE",
AI760="Sites strategiques &amp; DataCenter","PASSIVE",
AI760="Exclu","Exclu",
AI760="SAT","ACTIVE",
AI760="SPARE-ISSUE","SPARE-ISSUE",
AI760="Fiber CAmtel","ACTIVE",
AI760="Fiber AOF","ACTIVE",
AI760="Projet OCM (HUAWEI)","PLANNED WORKS",
AI760="Projet OCM (NOKIA)","PLANNED WORKS",
AI760="ACCESS-ISSUE","ACCESS-ISSUE",
AI760="Projet OCM (ZTE, NOKIA, autres projets)","PLANNED WORKS",
AI760="No root CAuse","No root cause",
AI760="ODU HS","ACTIVE",
AI760="IP &amp; VLAN","ACTIVE",
AI760="Warehouse HUAWEI","SPARE-ISSUE",
AI760="SPARE-HS","SPARE-ISSUE",
AI760="Power Telco","ACTIVE", AI760="no impacts","no impacts"
),"")</f>
        <v>no impacts</v>
      </c>
      <c r="AK760" s="23" t="s">
        <v>5537</v>
      </c>
      <c r="AL760" s="23" t="str">
        <f t="shared" si="23"/>
        <v>EXN_101</v>
      </c>
      <c r="AN760" s="9" t="s">
        <v>5537</v>
      </c>
      <c r="AO760" s="23" t="str">
        <f>_xlfn.XLOOKUP(B760,'INCIDENT-05-03-2026'!E:E,'INCIDENT-05-03-2026'!F:F,"")</f>
        <v/>
      </c>
      <c r="AP760" s="7" t="s">
        <v>5537</v>
      </c>
      <c r="AQ760" s="6"/>
      <c r="AR760" s="7"/>
      <c r="AS760" s="3" t="str">
        <f>_xlfn.XLOOKUP(B760,'[3]tt num | region | site id'!$C:$C,'[3]tt num | region | site id'!$Q:$Q,"")</f>
        <v/>
      </c>
      <c r="AT760" s="24" t="str">
        <f>_xlfn.XLOOKUP(B760,'[4]Cells Huawei 03052026 12h'!$B:$B,'[4]Cells Huawei 03052026 12h'!$T:$T,"")</f>
        <v/>
      </c>
      <c r="AU760" s="24" t="str">
        <f>_xlfn.XLOOKUP(B760,'[5]cells down 02052026 8h50'!$B:$B,'[5]cells down 02052026 8h50'!$R:$R,"")</f>
        <v/>
      </c>
      <c r="AV760" s="24" t="str">
        <f>_xlfn.XLOOKUP(B760,'[5]cells down 02052026 13h50'!$B:$B,'[5]cells down 02052026 13h50'!$R:$R,"")</f>
        <v/>
      </c>
      <c r="AW760" s="24" t="str">
        <f>_xlfn.XLOOKUP(B760,'[5]cells down 02052026 13h50'!$B:$B,'[5]cells down 02052026 13h50'!$R:$R,"")</f>
        <v/>
      </c>
      <c r="AX760" s="24" t="str">
        <f>_xlfn.XLOOKUP(B760,'[6]cell downs 03052026 8h40 '!$B:$B,'[6]cell downs 03052026 8h40 '!$R:$R,"")</f>
        <v/>
      </c>
      <c r="AY760" s="24" t="str">
        <f>_xlfn.XLOOKUP(B760,'[7]ALL SITES DOWN'!$D:$D,'[7]ALL SITES DOWN'!$J:$J,"")</f>
        <v/>
      </c>
      <c r="AZ760" s="24" t="str">
        <f>_xlfn.XLOOKUP(B760,'[8]ALL SITES DOWN'!$D:$D,'[8]ALL SITES DOWN'!$J:$J,"")</f>
        <v/>
      </c>
      <c r="BA760" s="9" t="str">
        <f>_xlfn.XLOOKUP(B760,[9]sheet1!$AC:$AC,[9]sheet1!$AF:$AF,"")</f>
        <v/>
      </c>
      <c r="BB760" s="14" t="s">
        <v>5537</v>
      </c>
      <c r="BC760" s="14" t="s">
        <v>5537</v>
      </c>
      <c r="BD760" s="14" t="str">
        <f>_xlfn.XLOOKUP(B760,'[10]cell downs 18042026 17h'!$B:$B,'[10]cell downs 18042026 17h'!$B:$B,"")</f>
        <v/>
      </c>
      <c r="BE760" s="14" t="str">
        <f>_xlfn.XLOOKUP(B760,'[11]Cells Huawei 19042026 15h'!$B:$B,'[11]Cells Huawei 19042026 15h'!$B:$B,"")</f>
        <v/>
      </c>
      <c r="BF760" s="9" t="str">
        <f>_xlfn.XLOOKUP(B760,'[12]cells down 19042026 9H40'!$B:$B,'[12]cells down 19042026 9H40'!$B:$B,"")</f>
        <v/>
      </c>
      <c r="BG760" s="9" t="s">
        <v>3877</v>
      </c>
      <c r="BH760" s="9" t="s">
        <v>594</v>
      </c>
    </row>
    <row r="761" spans="1:60" s="9" customFormat="1" x14ac:dyDescent="0.3">
      <c r="A761" s="1" t="s">
        <v>1161</v>
      </c>
      <c r="B761" s="8" t="s">
        <v>1162</v>
      </c>
      <c r="C761" s="3" t="str">
        <f>_xlfn.XLOOKUP(B761,'[1]daily break down'!$D:$D,'[1]daily break down'!$E:$E,"")</f>
        <v>OUEST</v>
      </c>
      <c r="D761" s="1" t="s">
        <v>11</v>
      </c>
      <c r="E761" s="1" t="s">
        <v>12</v>
      </c>
      <c r="F761" s="3" t="s">
        <v>102</v>
      </c>
      <c r="G761" s="1" t="s">
        <v>1163</v>
      </c>
      <c r="H761" s="41" t="str">
        <f>_xlfn.XLOOKUP(B761,[2]CALCULATION!$B:$B,[2]CALCULATION!$H:$H,"")</f>
        <v>NOKIA</v>
      </c>
      <c r="I761" s="34">
        <v>0.12931043085011604</v>
      </c>
      <c r="J761" s="34">
        <v>1.2930431780111889E-2</v>
      </c>
      <c r="K761" s="34">
        <v>2.7136375268845905E-2</v>
      </c>
      <c r="L761" s="34">
        <v>0</v>
      </c>
      <c r="M761" s="34">
        <v>3.031963313957151E-3</v>
      </c>
      <c r="N761" s="34">
        <v>6.2290552422678794E-2</v>
      </c>
      <c r="O761" s="34">
        <v>0.83768963178549594</v>
      </c>
      <c r="P761" s="34">
        <v>3.1211387055442015E-3</v>
      </c>
      <c r="Q761" s="34">
        <v>6.5098035858493827E-3</v>
      </c>
      <c r="R761" s="34">
        <v>3.567015663479283E-3</v>
      </c>
      <c r="S761" s="35">
        <v>1.0701046990437507E-2</v>
      </c>
      <c r="T761" s="35">
        <v>17471.829879035366</v>
      </c>
      <c r="U761" s="35">
        <v>1.5159816569786612E-3</v>
      </c>
      <c r="V761" s="35">
        <v>1.3449967611497775</v>
      </c>
      <c r="W761" s="35">
        <v>1.8459306058504772E-2</v>
      </c>
      <c r="X761" s="35">
        <v>0</v>
      </c>
      <c r="Y761" s="35">
        <v>0.47865783188227135</v>
      </c>
      <c r="Z761" s="35">
        <v>0.24874583729272054</v>
      </c>
      <c r="AA761" s="35">
        <v>0</v>
      </c>
      <c r="AB761" s="35">
        <v>0</v>
      </c>
      <c r="AC761" s="35">
        <v>0</v>
      </c>
      <c r="AD761" s="35">
        <v>0</v>
      </c>
      <c r="AE761" s="58" t="s">
        <v>5560</v>
      </c>
      <c r="AF761" s="58"/>
      <c r="AG761" s="57" t="str" cm="1">
        <f t="array" ref="AG761">IFERROR(_xlfn.IFS(
AI761="MPR ISSUE","PDH",
AI761="BSS Hardware Issue","BSS",
AI761="Sites strategiques, MLL, Pylone, etc.","ENVTECH",
AI761="AKTIVCO DEFAUT GE &amp; POWER Cabinet","AKTIVCO",
AI761="AKTIVCO Coupure ENEO &amp; Baisse de tension","AKTIVCO GRID ONLY",
AI761="Coupure ENEO &amp; Baisse de tension","IHS GRID ONLY",
AI761="Defaut GE &amp; POWER Cabinet","IHS",
AI761="Sharing","Partners",
AI761="Sites strategiques &amp; DataCenter","SST &amp; DC",
AI761="Exclu","Exclu",
AI761="SAT","SAT",
AI761="SPARE-ISSUE","SPARE-ISSUE",
AI761="Fiber CAmtel","TRANS_FO_CAMTEL",
AI761="Fiber AOF","Fiber AOF",
AI761="Projet OCM (HUAWEI)","TRAVAUX-HUAWEI",
AI761="Projet OCM (NOKIA)","TRAVAUX-NOKIA",
AI761="ACCESS-ISSUE","ACCESS-ISSUE",
AI761="Projet OCM (ZTE, NOKIA, autres projets)","TRAVAUX OCM",
AI761="No root CAuse","No root cause",
AI761="ODU HS","PDH",
AI761="IP &amp; VLAN","PDH",
AI761="Warehouse HUAWEI","SPARE-ISSUE",
AI761="SPARE-HS","SPARE-ISSUE",
AI761="Power Telco","BSS",AI761="no impacts","no impacts"
),"")</f>
        <v>Fiber AOF</v>
      </c>
      <c r="AH761" s="57" t="str" cm="1">
        <f t="array" ref="AH761">IFERROR(_xlfn.IFS(
AI761="MPR ISSUE","TX ISSUE",
AI761="BSS Hardware Issue","RAN ISSUE",
AI761="Sites strategiques, MLL, Pylone, etc.","ENVTECH",
AI761="AKTIVCO DEFAUT GE &amp; POWER Cabinet","POWER ISSUE",
AI761="AKTIVCO Coupure ENEO &amp; Baisse de tension","POWER ISSUE",
AI761="Coupure ENEO &amp; Baisse de tension","POWER ISSUE",
AI761="Defaut GE &amp; POWER Cabinet","POWER ISSUE",
AI761="Sharing","POWER ISSUE",
AI761="Sites strategiques &amp; DataCenter","POWER ISSUE",
AI761="Exclu","Exclu",
AI761="SAT","TX ISSUE",
AI761="SPARE-ISSUE","SPARE-ISSUE",
AI761="Fiber CAmtel","TX ISSUE",
AI761="Fiber AOF","TX ISSUE",
AI761="Projet OCM (HUAWEI)","TRAVAUX-HUAWEI",
AI761="Projet OCM (NOKIA)","TRAVAUX -NOKIA",
AI761="ACCESS-ISSUE","ACCESS-ISSUE",
AI761="Projet OCM (ZTE, NOKIA, autres projets)","TRAVAUX OCM",
AI761="No root CAuse","No root cause",
AI761="ODU HS","TX ISSUE",
AI761="IP &amp; VLAN","TX ISSUE",
AI761="Warehouse HUAWEI","SPARE-ISSUE",
AI761="SPARE-HS","SPARE-ISSUE",
AI761="Power Telco","RAN ISSUE",AI761="no impacts","no impacts"
),"")</f>
        <v>TX ISSUE</v>
      </c>
      <c r="AI761" s="85" t="s">
        <v>5917</v>
      </c>
      <c r="AJ761" s="57" t="str" cm="1">
        <f t="array" ref="AJ761">IFERROR(_xlfn.IFS(
AI761="MPR ISSUE","ACTIVE",
AI761="BSS Hardware Issue","ACTIVE",
AI761="Sites strategiques, MLL, Pylone, etc.","PASSIVE",
AI761="AKTIVCO DEFAUT GE &amp; POWER Cabinet","PASSIVE",
AI761="AKTIVCO Coupure ENEO &amp; Baisse de tension","PASSIVE",
AI761="Coupure ENEO &amp; Baisse de tension","PASSIVE",
AI761="Defaut GE &amp; POWER Cabinet","PASSIVE",
AI761="Sharing","PASSIVE",
AI761="Sites strategiques &amp; DataCenter","PASSIVE",
AI761="Exclu","Exclu",
AI761="SAT","ACTIVE",
AI761="SPARE-ISSUE","SPARE-ISSUE",
AI761="Fiber CAmtel","ACTIVE",
AI761="Fiber AOF","ACTIVE",
AI761="Projet OCM (HUAWEI)","PLANNED WORKS",
AI761="Projet OCM (NOKIA)","PLANNED WORKS",
AI761="ACCESS-ISSUE","ACCESS-ISSUE",
AI761="Projet OCM (ZTE, NOKIA, autres projets)","PLANNED WORKS",
AI761="No root CAuse","No root cause",
AI761="ODU HS","ACTIVE",
AI761="IP &amp; VLAN","ACTIVE",
AI761="Warehouse HUAWEI","SPARE-ISSUE",
AI761="SPARE-HS","SPARE-ISSUE",
AI761="Power Telco","ACTIVE", AI761="no impacts","no impacts"
),"")</f>
        <v>ACTIVE</v>
      </c>
      <c r="AK761" s="23" t="s">
        <v>5749</v>
      </c>
      <c r="AL761" s="23" t="str">
        <f t="shared" si="23"/>
        <v>OST_205</v>
      </c>
      <c r="AN761" s="9" t="s">
        <v>5537</v>
      </c>
      <c r="AO761" s="23" t="str">
        <f>_xlfn.XLOOKUP(B761,'INCIDENT-05-03-2026'!E:E,'INCIDENT-05-03-2026'!F:F,"")</f>
        <v/>
      </c>
      <c r="AP761" s="7" t="s">
        <v>5537</v>
      </c>
      <c r="AQ761" s="6"/>
      <c r="AR761" s="7"/>
      <c r="AS761" s="3" t="str">
        <f>_xlfn.XLOOKUP(B761,'[3]tt num | region | site id'!$C:$C,'[3]tt num | region | site id'!$Q:$Q,"")</f>
        <v/>
      </c>
      <c r="AT761" s="24" t="str">
        <f>_xlfn.XLOOKUP(B761,'[4]Cells Huawei 03052026 12h'!$B:$B,'[4]Cells Huawei 03052026 12h'!$T:$T,"")</f>
        <v/>
      </c>
      <c r="AU761" s="24" t="str">
        <f>_xlfn.XLOOKUP(B761,'[5]cells down 02052026 8h50'!$B:$B,'[5]cells down 02052026 8h50'!$R:$R,"")</f>
        <v/>
      </c>
      <c r="AV761" s="24" t="str">
        <f>_xlfn.XLOOKUP(B761,'[5]cells down 02052026 13h50'!$B:$B,'[5]cells down 02052026 13h50'!$R:$R,"")</f>
        <v/>
      </c>
      <c r="AW761" s="24" t="str">
        <f>_xlfn.XLOOKUP(B761,'[5]cells down 02052026 13h50'!$B:$B,'[5]cells down 02052026 13h50'!$R:$R,"")</f>
        <v/>
      </c>
      <c r="AX761" s="24" t="str">
        <f>_xlfn.XLOOKUP(B761,'[6]cell downs 03052026 8h40 '!$B:$B,'[6]cell downs 03052026 8h40 '!$R:$R,"")</f>
        <v xml:space="preserve">(05/03/2026 cell nokia): 02/04/2026 : Intervention prevue pour 04/05/2026 
30/04/2026 : Need BO RAN analysis ||Check and replace SFP if needed ||  FME  yaya activer || ETA : 02/04/2026 </v>
      </c>
      <c r="AY761" s="24" t="str">
        <f>_xlfn.XLOOKUP(B761,'[7]ALL SITES DOWN'!$D:$D,'[7]ALL SITES DOWN'!$J:$J,"")</f>
        <v/>
      </c>
      <c r="AZ761" s="24" t="str">
        <f>_xlfn.XLOOKUP(B761,'[8]ALL SITES DOWN'!$D:$D,'[8]ALL SITES DOWN'!$J:$J,"")</f>
        <v/>
      </c>
      <c r="BA761" s="9" t="str">
        <f>_xlfn.XLOOKUP(B761,[9]sheet1!$AC:$AC,[9]sheet1!$AF:$AF,"")</f>
        <v/>
      </c>
      <c r="BB761" s="14" t="s">
        <v>5537</v>
      </c>
      <c r="BC761" s="14" t="s">
        <v>5537</v>
      </c>
      <c r="BD761" s="14" t="str">
        <f>_xlfn.XLOOKUP(B761,'[10]cell downs 18042026 17h'!$B:$B,'[10]cell downs 18042026 17h'!$B:$B,"")</f>
        <v/>
      </c>
      <c r="BE761" s="14" t="str">
        <f>_xlfn.XLOOKUP(B761,'[11]Cells Huawei 19042026 15h'!$B:$B,'[11]Cells Huawei 19042026 15h'!$B:$B,"")</f>
        <v/>
      </c>
      <c r="BF761" s="9" t="str">
        <f>_xlfn.XLOOKUP(B761,'[12]cells down 19042026 9H40'!$B:$B,'[12]cells down 19042026 9H40'!$B:$B,"")</f>
        <v/>
      </c>
      <c r="BG761" s="9" t="s">
        <v>1162</v>
      </c>
      <c r="BH761" s="9" t="s">
        <v>5537</v>
      </c>
    </row>
    <row r="762" spans="1:60" s="9" customFormat="1" x14ac:dyDescent="0.3">
      <c r="A762" s="1" t="s">
        <v>4519</v>
      </c>
      <c r="B762" s="8" t="s">
        <v>4520</v>
      </c>
      <c r="C762" s="3" t="str">
        <f>_xlfn.XLOOKUP(B762,'[1]daily break down'!$D:$D,'[1]daily break down'!$E:$E,"")</f>
        <v>Douala</v>
      </c>
      <c r="D762" s="1" t="s">
        <v>11</v>
      </c>
      <c r="E762" s="1" t="s">
        <v>12</v>
      </c>
      <c r="F762" s="3" t="s">
        <v>31</v>
      </c>
      <c r="G762" s="1" t="s">
        <v>32</v>
      </c>
      <c r="H762" s="42" t="str">
        <f>_xlfn.XLOOKUP(B762,[2]CALCULATION!$B:$B,[2]CALCULATION!$H:$H,"")</f>
        <v>ZTE</v>
      </c>
      <c r="I762" s="34">
        <v>0</v>
      </c>
      <c r="J762" s="34">
        <v>0</v>
      </c>
      <c r="K762" s="34">
        <v>0</v>
      </c>
      <c r="L762" s="34">
        <v>0</v>
      </c>
      <c r="M762" s="34">
        <v>0</v>
      </c>
      <c r="N762" s="34">
        <v>0</v>
      </c>
      <c r="O762" s="34">
        <v>0</v>
      </c>
      <c r="P762" s="34">
        <v>0</v>
      </c>
      <c r="Q762" s="34">
        <v>0</v>
      </c>
      <c r="R762" s="34">
        <v>0</v>
      </c>
      <c r="S762" s="35">
        <v>0</v>
      </c>
      <c r="T762" s="35">
        <v>21.826586679907432</v>
      </c>
      <c r="U762" s="35">
        <v>9.9502080283534955</v>
      </c>
      <c r="V762" s="35">
        <v>13.868556899607057</v>
      </c>
      <c r="W762" s="35">
        <v>21.826586679907429</v>
      </c>
      <c r="X762" s="35">
        <v>0</v>
      </c>
      <c r="Y762" s="35">
        <v>0.45907491588977112</v>
      </c>
      <c r="Z762" s="35">
        <v>0</v>
      </c>
      <c r="AA762" s="35">
        <v>0</v>
      </c>
      <c r="AB762" s="35">
        <v>0</v>
      </c>
      <c r="AC762" s="35">
        <v>0</v>
      </c>
      <c r="AD762" s="35">
        <v>0</v>
      </c>
      <c r="AE762" s="58" t="s">
        <v>5560</v>
      </c>
      <c r="AF762" s="58"/>
      <c r="AG762" s="57" t="str" cm="1">
        <f t="array" ref="AG762">IFERROR(_xlfn.IFS(
AI762="MPR ISSUE","PDH",
AI762="BSS Hardware Issue","BSS",
AI762="Sites strategiques, MLL, Pylone, etc.","ENVTECH",
AI762="AKTIVCO DEFAUT GE &amp; POWER Cabinet","AKTIVCO",
AI762="AKTIVCO Coupure ENEO &amp; Baisse de tension","AKTIVCO GRID ONLY",
AI762="Coupure ENEO &amp; Baisse de tension","IHS GRID ONLY",
AI762="Defaut GE &amp; POWER Cabinet","IHS",
AI762="Sharing","Partners",
AI762="Sites strategiques &amp; DataCenter","SST &amp; DC",
AI762="Exclu","Exclu",
AI762="SAT","SAT",
AI762="SPARE-ISSUE","SPARE-ISSUE",
AI762="Fiber CAmtel","TRANS_FO_CAMTEL",
AI762="Fiber AOF","Fiber AOF",
AI762="Projet OCM (HUAWEI)","TRAVAUX-HUAWEI",
AI762="Projet OCM (NOKIA)","TRAVAUX-NOKIA",
AI762="ACCESS-ISSUE","ACCESS-ISSUE",
AI762="Projet OCM (ZTE, NOKIA, autres projets)","TRAVAUX OCM",
AI762="No root CAuse","No root cause",
AI762="ODU HS","PDH",
AI762="IP &amp; VLAN","PDH",
AI762="Warehouse HUAWEI","SPARE-ISSUE",
AI762="SPARE-HS","SPARE-ISSUE",
AI762="Power Telco","BSS",AI762="no impacts","no impacts"
),"")</f>
        <v>no impacts</v>
      </c>
      <c r="AH762" s="57" t="str" cm="1">
        <f t="array" ref="AH762">IFERROR(_xlfn.IFS(
AI762="MPR ISSUE","TX ISSUE",
AI762="BSS Hardware Issue","RAN ISSUE",
AI762="Sites strategiques, MLL, Pylone, etc.","ENVTECH",
AI762="AKTIVCO DEFAUT GE &amp; POWER Cabinet","POWER ISSUE",
AI762="AKTIVCO Coupure ENEO &amp; Baisse de tension","POWER ISSUE",
AI762="Coupure ENEO &amp; Baisse de tension","POWER ISSUE",
AI762="Defaut GE &amp; POWER Cabinet","POWER ISSUE",
AI762="Sharing","POWER ISSUE",
AI762="Sites strategiques &amp; DataCenter","POWER ISSUE",
AI762="Exclu","Exclu",
AI762="SAT","TX ISSUE",
AI762="SPARE-ISSUE","SPARE-ISSUE",
AI762="Fiber CAmtel","TX ISSUE",
AI762="Fiber AOF","TX ISSUE",
AI762="Projet OCM (HUAWEI)","TRAVAUX-HUAWEI",
AI762="Projet OCM (NOKIA)","TRAVAUX -NOKIA",
AI762="ACCESS-ISSUE","ACCESS-ISSUE",
AI762="Projet OCM (ZTE, NOKIA, autres projets)","TRAVAUX OCM",
AI762="No root CAuse","No root cause",
AI762="ODU HS","TX ISSUE",
AI762="IP &amp; VLAN","TX ISSUE",
AI762="Warehouse HUAWEI","SPARE-ISSUE",
AI762="SPARE-HS","SPARE-ISSUE",
AI762="Power Telco","RAN ISSUE",AI762="no impacts","no impacts"
),"")</f>
        <v>no impacts</v>
      </c>
      <c r="AI762" s="85" t="s">
        <v>5998</v>
      </c>
      <c r="AJ762" s="57" t="str" cm="1">
        <f t="array" ref="AJ762">IFERROR(_xlfn.IFS(
AI762="MPR ISSUE","ACTIVE",
AI762="BSS Hardware Issue","ACTIVE",
AI762="Sites strategiques, MLL, Pylone, etc.","PASSIVE",
AI762="AKTIVCO DEFAUT GE &amp; POWER Cabinet","PASSIVE",
AI762="AKTIVCO Coupure ENEO &amp; Baisse de tension","PASSIVE",
AI762="Coupure ENEO &amp; Baisse de tension","PASSIVE",
AI762="Defaut GE &amp; POWER Cabinet","PASSIVE",
AI762="Sharing","PASSIVE",
AI762="Sites strategiques &amp; DataCenter","PASSIVE",
AI762="Exclu","Exclu",
AI762="SAT","ACTIVE",
AI762="SPARE-ISSUE","SPARE-ISSUE",
AI762="Fiber CAmtel","ACTIVE",
AI762="Fiber AOF","ACTIVE",
AI762="Projet OCM (HUAWEI)","PLANNED WORKS",
AI762="Projet OCM (NOKIA)","PLANNED WORKS",
AI762="ACCESS-ISSUE","ACCESS-ISSUE",
AI762="Projet OCM (ZTE, NOKIA, autres projets)","PLANNED WORKS",
AI762="No root CAuse","No root cause",
AI762="ODU HS","ACTIVE",
AI762="IP &amp; VLAN","ACTIVE",
AI762="Warehouse HUAWEI","SPARE-ISSUE",
AI762="SPARE-HS","SPARE-ISSUE",
AI762="Power Telco","ACTIVE", AI762="no impacts","no impacts"
),"")</f>
        <v>no impacts</v>
      </c>
      <c r="AK762" s="23" t="s">
        <v>5537</v>
      </c>
      <c r="AL762" s="23" t="str">
        <f t="shared" si="23"/>
        <v>LIT_126</v>
      </c>
      <c r="AN762" s="9" t="s">
        <v>5537</v>
      </c>
      <c r="AO762" s="23" t="str">
        <f>_xlfn.XLOOKUP(B762,'INCIDENT-05-03-2026'!E:E,'INCIDENT-05-03-2026'!F:F,"")</f>
        <v/>
      </c>
      <c r="AP762" s="7" t="s">
        <v>5537</v>
      </c>
      <c r="AQ762" s="6"/>
      <c r="AR762" s="7"/>
      <c r="AS762" s="3" t="str">
        <f>_xlfn.XLOOKUP(B762,'[3]tt num | region | site id'!$C:$C,'[3]tt num | region | site id'!$Q:$Q,"")</f>
        <v/>
      </c>
      <c r="AT762" s="24" t="str">
        <f>_xlfn.XLOOKUP(B762,'[4]Cells Huawei 03052026 12h'!$B:$B,'[4]Cells Huawei 03052026 12h'!$T:$T,"")</f>
        <v/>
      </c>
      <c r="AU762" s="24" t="str">
        <f>_xlfn.XLOOKUP(B762,'[5]cells down 02052026 8h50'!$B:$B,'[5]cells down 02052026 8h50'!$R:$R,"")</f>
        <v/>
      </c>
      <c r="AV762" s="24" t="str">
        <f>_xlfn.XLOOKUP(B762,'[5]cells down 02052026 13h50'!$B:$B,'[5]cells down 02052026 13h50'!$R:$R,"")</f>
        <v/>
      </c>
      <c r="AW762" s="24" t="str">
        <f>_xlfn.XLOOKUP(B762,'[5]cells down 02052026 13h50'!$B:$B,'[5]cells down 02052026 13h50'!$R:$R,"")</f>
        <v/>
      </c>
      <c r="AX762" s="24" t="str">
        <f>_xlfn.XLOOKUP(B762,'[6]cell downs 03052026 8h40 '!$B:$B,'[6]cell downs 03052026 8h40 '!$R:$R,"")</f>
        <v/>
      </c>
      <c r="AY762" s="24" t="str">
        <f>_xlfn.XLOOKUP(B762,'[7]ALL SITES DOWN'!$D:$D,'[7]ALL SITES DOWN'!$J:$J,"")</f>
        <v/>
      </c>
      <c r="AZ762" s="24" t="str">
        <f>_xlfn.XLOOKUP(B762,'[8]ALL SITES DOWN'!$D:$D,'[8]ALL SITES DOWN'!$J:$J,"")</f>
        <v/>
      </c>
      <c r="BA762" s="9" t="str">
        <f>_xlfn.XLOOKUP(B762,[9]sheet1!$AC:$AC,[9]sheet1!$AF:$AF,"")</f>
        <v/>
      </c>
      <c r="BB762" s="14" t="s">
        <v>5537</v>
      </c>
      <c r="BC762" s="14" t="s">
        <v>5537</v>
      </c>
      <c r="BD762" s="14" t="str">
        <f>_xlfn.XLOOKUP(B762,'[10]cell downs 18042026 17h'!$B:$B,'[10]cell downs 18042026 17h'!$B:$B,"")</f>
        <v/>
      </c>
      <c r="BE762" s="14" t="str">
        <f>_xlfn.XLOOKUP(B762,'[11]Cells Huawei 19042026 15h'!$B:$B,'[11]Cells Huawei 19042026 15h'!$B:$B,"")</f>
        <v/>
      </c>
      <c r="BF762" s="9" t="str">
        <f>_xlfn.XLOOKUP(B762,'[12]cells down 19042026 9H40'!$B:$B,'[12]cells down 19042026 9H40'!$B:$B,"")</f>
        <v/>
      </c>
      <c r="BG762" s="9" t="s">
        <v>4520</v>
      </c>
      <c r="BH762" s="9" t="s">
        <v>5537</v>
      </c>
    </row>
    <row r="763" spans="1:60" s="9" customFormat="1" x14ac:dyDescent="0.3">
      <c r="A763" s="25" t="s">
        <v>5432</v>
      </c>
      <c r="B763" s="32" t="s">
        <v>5433</v>
      </c>
      <c r="C763" s="3" t="str">
        <f>_xlfn.XLOOKUP(B763,'[1]daily break down'!$D:$D,'[1]daily break down'!$E:$E,"")</f>
        <v>EXTREME-NORD</v>
      </c>
      <c r="D763" s="25" t="s">
        <v>11</v>
      </c>
      <c r="E763" s="25" t="s">
        <v>66</v>
      </c>
      <c r="F763" s="25" t="s">
        <v>5382</v>
      </c>
      <c r="G763" s="25" t="s">
        <v>1056</v>
      </c>
      <c r="H763" s="40" t="str">
        <f>_xlfn.XLOOKUP(B763,[2]CALCULATION!$B:$B,[2]CALCULATION!$H:$H,"")</f>
        <v>Huawei</v>
      </c>
      <c r="I763" s="34">
        <v>3.307105067159771</v>
      </c>
      <c r="J763" s="34">
        <v>2.8137511307439653</v>
      </c>
      <c r="K763" s="34">
        <v>3.3206240565243568</v>
      </c>
      <c r="L763" s="34">
        <v>1.7486580887073992</v>
      </c>
      <c r="M763" s="34">
        <v>0</v>
      </c>
      <c r="N763" s="34">
        <v>0</v>
      </c>
      <c r="O763" s="34">
        <v>1.6154300536764514</v>
      </c>
      <c r="P763" s="34">
        <v>1.0602062305775997</v>
      </c>
      <c r="Q763" s="34">
        <v>1.0153153384527143</v>
      </c>
      <c r="R763" s="34">
        <v>4.4136825013626</v>
      </c>
      <c r="S763" s="35">
        <v>0.74787833908336265</v>
      </c>
      <c r="T763" s="35">
        <v>1.3734437110660238</v>
      </c>
      <c r="U763" s="35">
        <v>0</v>
      </c>
      <c r="V763" s="35" t="s">
        <v>5537</v>
      </c>
      <c r="W763" s="35">
        <v>1.3734437110660238</v>
      </c>
      <c r="X763" s="35">
        <v>0</v>
      </c>
      <c r="Y763" s="35">
        <v>0.44202458101834002</v>
      </c>
      <c r="Z763" s="35">
        <v>4.5811895569195826</v>
      </c>
      <c r="AA763" s="35">
        <v>0</v>
      </c>
      <c r="AB763" s="35">
        <v>0</v>
      </c>
      <c r="AC763" s="35">
        <v>0</v>
      </c>
      <c r="AD763" s="35">
        <v>0</v>
      </c>
      <c r="AE763" s="58" t="s">
        <v>5603</v>
      </c>
      <c r="AF763" s="58"/>
      <c r="AG763" s="57" t="str" cm="1">
        <f t="array" ref="AG763">IFERROR(_xlfn.IFS(
AI763="MPR ISSUE","PDH",
AI763="BSS Hardware Issue","BSS",
AI763="Sites strategiques, MLL, Pylone, etc.","ENVTECH",
AI763="AKTIVCO DEFAUT GE &amp; POWER Cabinet","AKTIVCO",
AI763="AKTIVCO Coupure ENEO &amp; Baisse de tension","AKTIVCO GRID ONLY",
AI763="Coupure ENEO &amp; Baisse de tension","IHS GRID ONLY",
AI763="Defaut GE &amp; POWER Cabinet","IHS",
AI763="Sharing","Partners",
AI763="Sites strategiques &amp; DataCenter","SST &amp; DC",
AI763="Exclu","Exclu",
AI763="SAT","SAT",
AI763="SPARE-ISSUE","SPARE-ISSUE",
AI763="Fiber CAmtel","TRANS_FO_CAMTEL",
AI763="Fiber AOF","Fiber AOF",
AI763="Projet OCM (HUAWEI)","TRAVAUX-HUAWEI",
AI763="Projet OCM (NOKIA)","TRAVAUX-NOKIA",
AI763="ACCESS-ISSUE","ACCESS-ISSUE",
AI763="Projet OCM (ZTE, NOKIA, autres projets)","TRAVAUX OCM",
AI763="No root CAuse","No root cause",
AI763="ODU HS","PDH",
AI763="IP &amp; VLAN","PDH",
AI763="Warehouse HUAWEI","SPARE-ISSUE",
AI763="SPARE-HS","SPARE-ISSUE",
AI763="Power Telco","BSS",AI763="no impacts","no impacts"
),"")</f>
        <v>no impacts</v>
      </c>
      <c r="AH763" s="57" t="str" cm="1">
        <f t="array" ref="AH763">IFERROR(_xlfn.IFS(
AI763="MPR ISSUE","TX ISSUE",
AI763="BSS Hardware Issue","RAN ISSUE",
AI763="Sites strategiques, MLL, Pylone, etc.","ENVTECH",
AI763="AKTIVCO DEFAUT GE &amp; POWER Cabinet","POWER ISSUE",
AI763="AKTIVCO Coupure ENEO &amp; Baisse de tension","POWER ISSUE",
AI763="Coupure ENEO &amp; Baisse de tension","POWER ISSUE",
AI763="Defaut GE &amp; POWER Cabinet","POWER ISSUE",
AI763="Sharing","POWER ISSUE",
AI763="Sites strategiques &amp; DataCenter","POWER ISSUE",
AI763="Exclu","Exclu",
AI763="SAT","TX ISSUE",
AI763="SPARE-ISSUE","SPARE-ISSUE",
AI763="Fiber CAmtel","TX ISSUE",
AI763="Fiber AOF","TX ISSUE",
AI763="Projet OCM (HUAWEI)","TRAVAUX-HUAWEI",
AI763="Projet OCM (NOKIA)","TRAVAUX -NOKIA",
AI763="ACCESS-ISSUE","ACCESS-ISSUE",
AI763="Projet OCM (ZTE, NOKIA, autres projets)","TRAVAUX OCM",
AI763="No root CAuse","No root cause",
AI763="ODU HS","TX ISSUE",
AI763="IP &amp; VLAN","TX ISSUE",
AI763="Warehouse HUAWEI","SPARE-ISSUE",
AI763="SPARE-HS","SPARE-ISSUE",
AI763="Power Telco","RAN ISSUE",AI763="no impacts","no impacts"
),"")</f>
        <v>no impacts</v>
      </c>
      <c r="AI763" s="85" t="s">
        <v>5998</v>
      </c>
      <c r="AJ763" s="57" t="str" cm="1">
        <f t="array" ref="AJ763">IFERROR(_xlfn.IFS(
AI763="MPR ISSUE","ACTIVE",
AI763="BSS Hardware Issue","ACTIVE",
AI763="Sites strategiques, MLL, Pylone, etc.","PASSIVE",
AI763="AKTIVCO DEFAUT GE &amp; POWER Cabinet","PASSIVE",
AI763="AKTIVCO Coupure ENEO &amp; Baisse de tension","PASSIVE",
AI763="Coupure ENEO &amp; Baisse de tension","PASSIVE",
AI763="Defaut GE &amp; POWER Cabinet","PASSIVE",
AI763="Sharing","PASSIVE",
AI763="Sites strategiques &amp; DataCenter","PASSIVE",
AI763="Exclu","Exclu",
AI763="SAT","ACTIVE",
AI763="SPARE-ISSUE","SPARE-ISSUE",
AI763="Fiber CAmtel","ACTIVE",
AI763="Fiber AOF","ACTIVE",
AI763="Projet OCM (HUAWEI)","PLANNED WORKS",
AI763="Projet OCM (NOKIA)","PLANNED WORKS",
AI763="ACCESS-ISSUE","ACCESS-ISSUE",
AI763="Projet OCM (ZTE, NOKIA, autres projets)","PLANNED WORKS",
AI763="No root CAuse","No root cause",
AI763="ODU HS","ACTIVE",
AI763="IP &amp; VLAN","ACTIVE",
AI763="Warehouse HUAWEI","SPARE-ISSUE",
AI763="SPARE-HS","SPARE-ISSUE",
AI763="Power Telco","ACTIVE", AI763="no impacts","no impacts"
),"")</f>
        <v>no impacts</v>
      </c>
      <c r="AK763" s="23" t="s">
        <v>5537</v>
      </c>
      <c r="AL763" s="23" t="str">
        <f t="shared" si="23"/>
        <v>EXN_153</v>
      </c>
      <c r="AN763" s="9" t="s">
        <v>5537</v>
      </c>
      <c r="AO763" s="23" t="str">
        <f>_xlfn.XLOOKUP(B763,'INCIDENT-05-03-2026'!E:E,'INCIDENT-05-03-2026'!F:F,"")</f>
        <v/>
      </c>
      <c r="AP763" s="7" t="s">
        <v>5537</v>
      </c>
      <c r="AQ763" s="6"/>
      <c r="AR763" s="7"/>
      <c r="AS763" s="3" t="str">
        <f>_xlfn.XLOOKUP(B763,'[3]tt num | region | site id'!$C:$C,'[3]tt num | region | site id'!$Q:$Q,"")</f>
        <v/>
      </c>
      <c r="AT763" s="24" t="str">
        <f>_xlfn.XLOOKUP(B763,'[4]Cells Huawei 03052026 12h'!$B:$B,'[4]Cells Huawei 03052026 12h'!$T:$T,"")</f>
        <v/>
      </c>
      <c r="AU763" s="24" t="str">
        <f>_xlfn.XLOOKUP(B763,'[5]cells down 02052026 8h50'!$B:$B,'[5]cells down 02052026 8h50'!$R:$R,"")</f>
        <v/>
      </c>
      <c r="AV763" s="24" t="str">
        <f>_xlfn.XLOOKUP(B763,'[5]cells down 02052026 13h50'!$B:$B,'[5]cells down 02052026 13h50'!$R:$R,"")</f>
        <v/>
      </c>
      <c r="AW763" s="24" t="str">
        <f>_xlfn.XLOOKUP(B763,'[5]cells down 02052026 13h50'!$B:$B,'[5]cells down 02052026 13h50'!$R:$R,"")</f>
        <v/>
      </c>
      <c r="AX763" s="24" t="str">
        <f>_xlfn.XLOOKUP(B763,'[6]cell downs 03052026 8h40 '!$B:$B,'[6]cell downs 03052026 8h40 '!$R:$R,"")</f>
        <v/>
      </c>
      <c r="AY763" s="24" t="str">
        <f>_xlfn.XLOOKUP(B763,'[7]ALL SITES DOWN'!$D:$D,'[7]ALL SITES DOWN'!$J:$J,"")</f>
        <v/>
      </c>
      <c r="AZ763" s="24" t="str">
        <f>_xlfn.XLOOKUP(B763,'[8]ALL SITES DOWN'!$D:$D,'[8]ALL SITES DOWN'!$J:$J,"")</f>
        <v/>
      </c>
      <c r="BA763" s="9" t="str">
        <f>_xlfn.XLOOKUP(B763,[9]sheet1!$AC:$AC,[9]sheet1!$AF:$AF,"")</f>
        <v/>
      </c>
      <c r="BB763" s="14" t="s">
        <v>5537</v>
      </c>
      <c r="BC763" s="14" t="s">
        <v>5537</v>
      </c>
      <c r="BD763" s="14" t="str">
        <f>_xlfn.XLOOKUP(B763,'[10]cell downs 18042026 17h'!$B:$B,'[10]cell downs 18042026 17h'!$B:$B,"")</f>
        <v/>
      </c>
      <c r="BE763" s="14" t="str">
        <f>_xlfn.XLOOKUP(B763,'[11]Cells Huawei 19042026 15h'!$B:$B,'[11]Cells Huawei 19042026 15h'!$B:$B,"")</f>
        <v/>
      </c>
      <c r="BF763" s="9" t="str">
        <f>_xlfn.XLOOKUP(B763,'[12]cells down 19042026 9H40'!$B:$B,'[12]cells down 19042026 9H40'!$B:$B,"")</f>
        <v/>
      </c>
      <c r="BG763" s="9" t="s">
        <v>5433</v>
      </c>
      <c r="BH763" s="9" t="s">
        <v>12</v>
      </c>
    </row>
    <row r="764" spans="1:60" s="9" customFormat="1" x14ac:dyDescent="0.3">
      <c r="A764" s="1" t="s">
        <v>4244</v>
      </c>
      <c r="B764" s="8" t="s">
        <v>4245</v>
      </c>
      <c r="C764" s="3" t="str">
        <f>_xlfn.XLOOKUP(B764,'[1]daily break down'!$D:$D,'[1]daily break down'!$E:$E,"")</f>
        <v>ADAMAOUA</v>
      </c>
      <c r="D764" s="1"/>
      <c r="E764" s="1"/>
      <c r="F764" s="3" t="s">
        <v>90</v>
      </c>
      <c r="G764" s="1" t="s">
        <v>4246</v>
      </c>
      <c r="H764" s="40" t="str">
        <f>_xlfn.XLOOKUP(B764,[2]CALCULATION!$B:$B,[2]CALCULATION!$H:$H,"")</f>
        <v>HUAWEI</v>
      </c>
      <c r="I764" s="34">
        <v>0</v>
      </c>
      <c r="J764" s="34">
        <v>0</v>
      </c>
      <c r="K764" s="34">
        <v>0</v>
      </c>
      <c r="L764" s="34">
        <v>0</v>
      </c>
      <c r="M764" s="34">
        <v>0</v>
      </c>
      <c r="N764" s="34">
        <v>0</v>
      </c>
      <c r="O764" s="34">
        <v>0</v>
      </c>
      <c r="P764" s="34">
        <v>0</v>
      </c>
      <c r="Q764" s="34">
        <v>0</v>
      </c>
      <c r="R764" s="34">
        <v>0</v>
      </c>
      <c r="S764" s="35">
        <v>0</v>
      </c>
      <c r="T764" s="35">
        <v>0</v>
      </c>
      <c r="U764" s="35">
        <v>0</v>
      </c>
      <c r="V764" s="35">
        <v>0</v>
      </c>
      <c r="W764" s="35">
        <v>0</v>
      </c>
      <c r="X764" s="35">
        <v>6.2137412857807335E-2</v>
      </c>
      <c r="Y764" s="35">
        <v>0.4348905496913818</v>
      </c>
      <c r="Z764" s="35">
        <v>0</v>
      </c>
      <c r="AA764" s="35">
        <v>0</v>
      </c>
      <c r="AB764" s="35">
        <v>0</v>
      </c>
      <c r="AC764" s="35">
        <v>0</v>
      </c>
      <c r="AD764" s="35">
        <v>0</v>
      </c>
      <c r="AE764" s="58" t="s">
        <v>5560</v>
      </c>
      <c r="AF764" s="58"/>
      <c r="AG764" s="57" t="str" cm="1">
        <f t="array" ref="AG764">IFERROR(_xlfn.IFS(
AI764="MPR ISSUE","PDH",
AI764="BSS Hardware Issue","BSS",
AI764="Sites strategiques, MLL, Pylone, etc.","ENVTECH",
AI764="AKTIVCO DEFAUT GE &amp; POWER Cabinet","AKTIVCO",
AI764="AKTIVCO Coupure ENEO &amp; Baisse de tension","AKTIVCO GRID ONLY",
AI764="Coupure ENEO &amp; Baisse de tension","IHS GRID ONLY",
AI764="Defaut GE &amp; POWER Cabinet","IHS",
AI764="Sharing","Partners",
AI764="Sites strategiques &amp; DataCenter","SST &amp; DC",
AI764="Exclu","Exclu",
AI764="SAT","SAT",
AI764="SPARE-ISSUE","SPARE-ISSUE",
AI764="Fiber CAmtel","TRANS_FO_CAMTEL",
AI764="Fiber AOF","Fiber AOF",
AI764="Projet OCM (HUAWEI)","TRAVAUX-HUAWEI",
AI764="Projet OCM (NOKIA)","TRAVAUX-NOKIA",
AI764="ACCESS-ISSUE","ACCESS-ISSUE",
AI764="Projet OCM (ZTE, NOKIA, autres projets)","TRAVAUX OCM",
AI764="No root CAuse","No root cause",
AI764="ODU HS","PDH",
AI764="IP &amp; VLAN","PDH",
AI764="Warehouse HUAWEI","SPARE-ISSUE",
AI764="SPARE-HS","SPARE-ISSUE",
AI764="Power Telco","BSS",AI764="no impacts","no impacts"
),"")</f>
        <v>no impacts</v>
      </c>
      <c r="AH764" s="57" t="str" cm="1">
        <f t="array" ref="AH764">IFERROR(_xlfn.IFS(
AI764="MPR ISSUE","TX ISSUE",
AI764="BSS Hardware Issue","RAN ISSUE",
AI764="Sites strategiques, MLL, Pylone, etc.","ENVTECH",
AI764="AKTIVCO DEFAUT GE &amp; POWER Cabinet","POWER ISSUE",
AI764="AKTIVCO Coupure ENEO &amp; Baisse de tension","POWER ISSUE",
AI764="Coupure ENEO &amp; Baisse de tension","POWER ISSUE",
AI764="Defaut GE &amp; POWER Cabinet","POWER ISSUE",
AI764="Sharing","POWER ISSUE",
AI764="Sites strategiques &amp; DataCenter","POWER ISSUE",
AI764="Exclu","Exclu",
AI764="SAT","TX ISSUE",
AI764="SPARE-ISSUE","SPARE-ISSUE",
AI764="Fiber CAmtel","TX ISSUE",
AI764="Fiber AOF","TX ISSUE",
AI764="Projet OCM (HUAWEI)","TRAVAUX-HUAWEI",
AI764="Projet OCM (NOKIA)","TRAVAUX -NOKIA",
AI764="ACCESS-ISSUE","ACCESS-ISSUE",
AI764="Projet OCM (ZTE, NOKIA, autres projets)","TRAVAUX OCM",
AI764="No root CAuse","No root cause",
AI764="ODU HS","TX ISSUE",
AI764="IP &amp; VLAN","TX ISSUE",
AI764="Warehouse HUAWEI","SPARE-ISSUE",
AI764="SPARE-HS","SPARE-ISSUE",
AI764="Power Telco","RAN ISSUE",AI764="no impacts","no impacts"
),"")</f>
        <v>no impacts</v>
      </c>
      <c r="AI764" s="85" t="s">
        <v>5998</v>
      </c>
      <c r="AJ764" s="57" t="str" cm="1">
        <f t="array" ref="AJ764">IFERROR(_xlfn.IFS(
AI764="MPR ISSUE","ACTIVE",
AI764="BSS Hardware Issue","ACTIVE",
AI764="Sites strategiques, MLL, Pylone, etc.","PASSIVE",
AI764="AKTIVCO DEFAUT GE &amp; POWER Cabinet","PASSIVE",
AI764="AKTIVCO Coupure ENEO &amp; Baisse de tension","PASSIVE",
AI764="Coupure ENEO &amp; Baisse de tension","PASSIVE",
AI764="Defaut GE &amp; POWER Cabinet","PASSIVE",
AI764="Sharing","PASSIVE",
AI764="Sites strategiques &amp; DataCenter","PASSIVE",
AI764="Exclu","Exclu",
AI764="SAT","ACTIVE",
AI764="SPARE-ISSUE","SPARE-ISSUE",
AI764="Fiber CAmtel","ACTIVE",
AI764="Fiber AOF","ACTIVE",
AI764="Projet OCM (HUAWEI)","PLANNED WORKS",
AI764="Projet OCM (NOKIA)","PLANNED WORKS",
AI764="ACCESS-ISSUE","ACCESS-ISSUE",
AI764="Projet OCM (ZTE, NOKIA, autres projets)","PLANNED WORKS",
AI764="No root CAuse","No root cause",
AI764="ODU HS","ACTIVE",
AI764="IP &amp; VLAN","ACTIVE",
AI764="Warehouse HUAWEI","SPARE-ISSUE",
AI764="SPARE-HS","SPARE-ISSUE",
AI764="Power Telco","ACTIVE", AI764="no impacts","no impacts"
),"")</f>
        <v>no impacts</v>
      </c>
      <c r="AK764" s="23" t="s">
        <v>5537</v>
      </c>
      <c r="AL764" s="23" t="str">
        <f t="shared" si="23"/>
        <v>ADM_187</v>
      </c>
      <c r="AN764" s="9" t="s">
        <v>5537</v>
      </c>
      <c r="AO764" s="23" t="str">
        <f>_xlfn.XLOOKUP(B764,'INCIDENT-05-03-2026'!E:E,'INCIDENT-05-03-2026'!F:F,"")</f>
        <v/>
      </c>
      <c r="AP764" s="7" t="s">
        <v>5537</v>
      </c>
      <c r="AQ764" s="6"/>
      <c r="AR764" s="7"/>
      <c r="AS764" s="3" t="str">
        <f>_xlfn.XLOOKUP(B764,'[3]tt num | region | site id'!$C:$C,'[3]tt num | region | site id'!$Q:$Q,"")</f>
        <v/>
      </c>
      <c r="AT764" s="24" t="str">
        <f>_xlfn.XLOOKUP(B764,'[4]Cells Huawei 03052026 12h'!$B:$B,'[4]Cells Huawei 03052026 12h'!$T:$T,"")</f>
        <v/>
      </c>
      <c r="AU764" s="24" t="str">
        <f>_xlfn.XLOOKUP(B764,'[5]cells down 02052026 8h50'!$B:$B,'[5]cells down 02052026 8h50'!$R:$R,"")</f>
        <v/>
      </c>
      <c r="AV764" s="24" t="str">
        <f>_xlfn.XLOOKUP(B764,'[5]cells down 02052026 13h50'!$B:$B,'[5]cells down 02052026 13h50'!$R:$R,"")</f>
        <v/>
      </c>
      <c r="AW764" s="24" t="str">
        <f>_xlfn.XLOOKUP(B764,'[5]cells down 02052026 13h50'!$B:$B,'[5]cells down 02052026 13h50'!$R:$R,"")</f>
        <v/>
      </c>
      <c r="AX764" s="24" t="str">
        <f>_xlfn.XLOOKUP(B764,'[6]cell downs 03052026 8h40 '!$B:$B,'[6]cell downs 03052026 8h40 '!$R:$R,"")</f>
        <v/>
      </c>
      <c r="AY764" s="24" t="str">
        <f>_xlfn.XLOOKUP(B764,'[7]ALL SITES DOWN'!$D:$D,'[7]ALL SITES DOWN'!$J:$J,"")</f>
        <v/>
      </c>
      <c r="AZ764" s="24" t="str">
        <f>_xlfn.XLOOKUP(B764,'[8]ALL SITES DOWN'!$D:$D,'[8]ALL SITES DOWN'!$J:$J,"")</f>
        <v/>
      </c>
      <c r="BA764" s="9" t="str">
        <f>_xlfn.XLOOKUP(B764,[9]sheet1!$AC:$AC,[9]sheet1!$AF:$AF,"")</f>
        <v/>
      </c>
      <c r="BB764" s="14" t="s">
        <v>5537</v>
      </c>
      <c r="BC764" s="14" t="s">
        <v>5537</v>
      </c>
      <c r="BD764" s="14" t="str">
        <f>_xlfn.XLOOKUP(B764,'[10]cell downs 18042026 17h'!$B:$B,'[10]cell downs 18042026 17h'!$B:$B,"")</f>
        <v/>
      </c>
      <c r="BE764" s="14" t="str">
        <f>_xlfn.XLOOKUP(B764,'[11]Cells Huawei 19042026 15h'!$B:$B,'[11]Cells Huawei 19042026 15h'!$B:$B,"")</f>
        <v/>
      </c>
      <c r="BF764" s="9" t="str">
        <f>_xlfn.XLOOKUP(B764,'[12]cells down 19042026 9H40'!$B:$B,'[12]cells down 19042026 9H40'!$B:$B,"")</f>
        <v/>
      </c>
      <c r="BG764" s="9" t="s">
        <v>5537</v>
      </c>
      <c r="BH764" s="9" t="s">
        <v>318</v>
      </c>
    </row>
    <row r="765" spans="1:60" s="9" customFormat="1" x14ac:dyDescent="0.3">
      <c r="A765" s="1" t="s">
        <v>1718</v>
      </c>
      <c r="B765" s="1" t="s">
        <v>1719</v>
      </c>
      <c r="C765" s="3" t="str">
        <f>_xlfn.XLOOKUP(B765,'[1]daily break down'!$D:$D,'[1]daily break down'!$E:$E,"")</f>
        <v>Douala</v>
      </c>
      <c r="D765" s="1" t="s">
        <v>21</v>
      </c>
      <c r="E765" s="1" t="s">
        <v>30</v>
      </c>
      <c r="F765" s="3" t="s">
        <v>31</v>
      </c>
      <c r="G765" s="1" t="s">
        <v>32</v>
      </c>
      <c r="H765" s="42" t="str">
        <f>_xlfn.XLOOKUP(B765,[2]CALCULATION!$B:$B,[2]CALCULATION!$H:$H,"")</f>
        <v>ZTE</v>
      </c>
      <c r="I765" s="34">
        <v>0</v>
      </c>
      <c r="J765" s="34">
        <v>4.2418593568528085</v>
      </c>
      <c r="K765" s="34">
        <v>0</v>
      </c>
      <c r="L765" s="34">
        <v>0</v>
      </c>
      <c r="M765" s="34">
        <v>0.38760975707196477</v>
      </c>
      <c r="N765" s="34">
        <v>13.383603285078749</v>
      </c>
      <c r="O765" s="34">
        <v>0.6445775654690068</v>
      </c>
      <c r="P765" s="34">
        <v>0</v>
      </c>
      <c r="Q765" s="34">
        <v>0</v>
      </c>
      <c r="R765" s="34">
        <v>0</v>
      </c>
      <c r="S765" s="35">
        <v>0</v>
      </c>
      <c r="T765" s="35">
        <v>0.40478493749161687</v>
      </c>
      <c r="U765" s="35">
        <v>1.0109635793432701</v>
      </c>
      <c r="V765" s="35">
        <v>0</v>
      </c>
      <c r="W765" s="35">
        <v>0.40478493749161687</v>
      </c>
      <c r="X765" s="35">
        <v>0.60410977276683531</v>
      </c>
      <c r="Y765" s="35">
        <v>0.43260765966675518</v>
      </c>
      <c r="Z765" s="35">
        <v>0</v>
      </c>
      <c r="AA765" s="35">
        <v>0</v>
      </c>
      <c r="AB765" s="35">
        <v>0</v>
      </c>
      <c r="AC765" s="35">
        <v>0</v>
      </c>
      <c r="AD765" s="35">
        <v>0</v>
      </c>
      <c r="AE765" s="58" t="s">
        <v>5560</v>
      </c>
      <c r="AF765" s="58"/>
      <c r="AG765" s="57" t="str" cm="1">
        <f t="array" ref="AG765">IFERROR(_xlfn.IFS(
AI765="MPR ISSUE","PDH",
AI765="BSS Hardware Issue","BSS",
AI765="Sites strategiques, MLL, Pylone, etc.","ENVTECH",
AI765="AKTIVCO DEFAUT GE &amp; POWER Cabinet","AKTIVCO",
AI765="AKTIVCO Coupure ENEO &amp; Baisse de tension","AKTIVCO GRID ONLY",
AI765="Coupure ENEO &amp; Baisse de tension","IHS GRID ONLY",
AI765="Defaut GE &amp; POWER Cabinet","IHS",
AI765="Sharing","Partners",
AI765="Sites strategiques &amp; DataCenter","SST &amp; DC",
AI765="Exclu","Exclu",
AI765="SAT","SAT",
AI765="SPARE-ISSUE","SPARE-ISSUE",
AI765="Fiber CAmtel","TRANS_FO_CAMTEL",
AI765="Fiber AOF","Fiber AOF",
AI765="Projet OCM (HUAWEI)","TRAVAUX-HUAWEI",
AI765="Projet OCM (NOKIA)","TRAVAUX-NOKIA",
AI765="ACCESS-ISSUE","ACCESS-ISSUE",
AI765="Projet OCM (ZTE, NOKIA, autres projets)","TRAVAUX OCM",
AI765="No root CAuse","No root cause",
AI765="ODU HS","PDH",
AI765="IP &amp; VLAN","PDH",
AI765="Warehouse HUAWEI","SPARE-ISSUE",
AI765="SPARE-HS","SPARE-ISSUE",
AI765="Power Telco","BSS",AI765="no impacts","no impacts"
),"")</f>
        <v>no impacts</v>
      </c>
      <c r="AH765" s="57" t="str" cm="1">
        <f t="array" ref="AH765">IFERROR(_xlfn.IFS(
AI765="MPR ISSUE","TX ISSUE",
AI765="BSS Hardware Issue","RAN ISSUE",
AI765="Sites strategiques, MLL, Pylone, etc.","ENVTECH",
AI765="AKTIVCO DEFAUT GE &amp; POWER Cabinet","POWER ISSUE",
AI765="AKTIVCO Coupure ENEO &amp; Baisse de tension","POWER ISSUE",
AI765="Coupure ENEO &amp; Baisse de tension","POWER ISSUE",
AI765="Defaut GE &amp; POWER Cabinet","POWER ISSUE",
AI765="Sharing","POWER ISSUE",
AI765="Sites strategiques &amp; DataCenter","POWER ISSUE",
AI765="Exclu","Exclu",
AI765="SAT","TX ISSUE",
AI765="SPARE-ISSUE","SPARE-ISSUE",
AI765="Fiber CAmtel","TX ISSUE",
AI765="Fiber AOF","TX ISSUE",
AI765="Projet OCM (HUAWEI)","TRAVAUX-HUAWEI",
AI765="Projet OCM (NOKIA)","TRAVAUX -NOKIA",
AI765="ACCESS-ISSUE","ACCESS-ISSUE",
AI765="Projet OCM (ZTE, NOKIA, autres projets)","TRAVAUX OCM",
AI765="No root CAuse","No root cause",
AI765="ODU HS","TX ISSUE",
AI765="IP &amp; VLAN","TX ISSUE",
AI765="Warehouse HUAWEI","SPARE-ISSUE",
AI765="SPARE-HS","SPARE-ISSUE",
AI765="Power Telco","RAN ISSUE",AI765="no impacts","no impacts"
),"")</f>
        <v>no impacts</v>
      </c>
      <c r="AI765" s="85" t="s">
        <v>5998</v>
      </c>
      <c r="AJ765" s="57" t="str" cm="1">
        <f t="array" ref="AJ765">IFERROR(_xlfn.IFS(
AI765="MPR ISSUE","ACTIVE",
AI765="BSS Hardware Issue","ACTIVE",
AI765="Sites strategiques, MLL, Pylone, etc.","PASSIVE",
AI765="AKTIVCO DEFAUT GE &amp; POWER Cabinet","PASSIVE",
AI765="AKTIVCO Coupure ENEO &amp; Baisse de tension","PASSIVE",
AI765="Coupure ENEO &amp; Baisse de tension","PASSIVE",
AI765="Defaut GE &amp; POWER Cabinet","PASSIVE",
AI765="Sharing","PASSIVE",
AI765="Sites strategiques &amp; DataCenter","PASSIVE",
AI765="Exclu","Exclu",
AI765="SAT","ACTIVE",
AI765="SPARE-ISSUE","SPARE-ISSUE",
AI765="Fiber CAmtel","ACTIVE",
AI765="Fiber AOF","ACTIVE",
AI765="Projet OCM (HUAWEI)","PLANNED WORKS",
AI765="Projet OCM (NOKIA)","PLANNED WORKS",
AI765="ACCESS-ISSUE","ACCESS-ISSUE",
AI765="Projet OCM (ZTE, NOKIA, autres projets)","PLANNED WORKS",
AI765="No root CAuse","No root cause",
AI765="ODU HS","ACTIVE",
AI765="IP &amp; VLAN","ACTIVE",
AI765="Warehouse HUAWEI","SPARE-ISSUE",
AI765="SPARE-HS","SPARE-ISSUE",
AI765="Power Telco","ACTIVE", AI765="no impacts","no impacts"
),"")</f>
        <v>no impacts</v>
      </c>
      <c r="AK765" s="23" t="s">
        <v>5537</v>
      </c>
      <c r="AL765" s="23" t="str">
        <f t="shared" si="23"/>
        <v>LIT_609</v>
      </c>
      <c r="AN765" s="9" t="s">
        <v>5537</v>
      </c>
      <c r="AO765" s="23" t="str">
        <f>_xlfn.XLOOKUP(B765,'INCIDENT-05-03-2026'!E:E,'INCIDENT-05-03-2026'!F:F,"")</f>
        <v/>
      </c>
      <c r="AP765" s="7" t="s">
        <v>5537</v>
      </c>
      <c r="AQ765" s="6"/>
      <c r="AR765" s="7"/>
      <c r="AS765" s="3" t="str">
        <f>_xlfn.XLOOKUP(B765,'[3]tt num | region | site id'!$C:$C,'[3]tt num | region | site id'!$Q:$Q,"")</f>
        <v/>
      </c>
      <c r="AT765" s="24" t="str">
        <f>_xlfn.XLOOKUP(B765,'[4]Cells Huawei 03052026 12h'!$B:$B,'[4]Cells Huawei 03052026 12h'!$T:$T,"")</f>
        <v/>
      </c>
      <c r="AU765" s="24" t="str">
        <f>_xlfn.XLOOKUP(B765,'[5]cells down 02052026 8h50'!$B:$B,'[5]cells down 02052026 8h50'!$R:$R,"")</f>
        <v/>
      </c>
      <c r="AV765" s="24" t="str">
        <f>_xlfn.XLOOKUP(B765,'[5]cells down 02052026 13h50'!$B:$B,'[5]cells down 02052026 13h50'!$R:$R,"")</f>
        <v/>
      </c>
      <c r="AW765" s="24" t="str">
        <f>_xlfn.XLOOKUP(B765,'[5]cells down 02052026 13h50'!$B:$B,'[5]cells down 02052026 13h50'!$R:$R,"")</f>
        <v/>
      </c>
      <c r="AX765" s="24" t="str">
        <f>_xlfn.XLOOKUP(B765,'[6]cell downs 03052026 8h40 '!$B:$B,'[6]cell downs 03052026 8h40 '!$R:$R,"")</f>
        <v/>
      </c>
      <c r="AY765" s="24" t="str">
        <f>_xlfn.XLOOKUP(B765,'[7]ALL SITES DOWN'!$D:$D,'[7]ALL SITES DOWN'!$J:$J,"")</f>
        <v/>
      </c>
      <c r="AZ765" s="24" t="str">
        <f>_xlfn.XLOOKUP(B765,'[8]ALL SITES DOWN'!$D:$D,'[8]ALL SITES DOWN'!$J:$J,"")</f>
        <v/>
      </c>
      <c r="BA765" s="9" t="str">
        <f>_xlfn.XLOOKUP(B765,[9]sheet1!$AC:$AC,[9]sheet1!$AF:$AF,"")</f>
        <v/>
      </c>
      <c r="BB765" s="14" t="s">
        <v>5537</v>
      </c>
      <c r="BC765" s="14" t="s">
        <v>5537</v>
      </c>
      <c r="BD765" s="14" t="str">
        <f>_xlfn.XLOOKUP(B765,'[10]cell downs 18042026 17h'!$B:$B,'[10]cell downs 18042026 17h'!$B:$B,"")</f>
        <v/>
      </c>
      <c r="BE765" s="14" t="str">
        <f>_xlfn.XLOOKUP(B765,'[11]Cells Huawei 19042026 15h'!$B:$B,'[11]Cells Huawei 19042026 15h'!$B:$B,"")</f>
        <v/>
      </c>
      <c r="BF765" s="9" t="str">
        <f>_xlfn.XLOOKUP(B765,'[12]cells down 19042026 9H40'!$B:$B,'[12]cells down 19042026 9H40'!$B:$B,"")</f>
        <v/>
      </c>
      <c r="BG765" s="9" t="s">
        <v>5537</v>
      </c>
      <c r="BH765" s="9" t="s">
        <v>5537</v>
      </c>
    </row>
    <row r="766" spans="1:60" s="9" customFormat="1" x14ac:dyDescent="0.3">
      <c r="A766" s="1" t="s">
        <v>1251</v>
      </c>
      <c r="B766" s="8" t="s">
        <v>1252</v>
      </c>
      <c r="C766" s="3" t="str">
        <f>_xlfn.XLOOKUP(B766,'[1]daily break down'!$D:$D,'[1]daily break down'!$E:$E,"")</f>
        <v>OUEST</v>
      </c>
      <c r="D766" s="1" t="s">
        <v>11</v>
      </c>
      <c r="E766" s="1" t="s">
        <v>12</v>
      </c>
      <c r="F766" s="3" t="s">
        <v>102</v>
      </c>
      <c r="G766" s="1" t="s">
        <v>1251</v>
      </c>
      <c r="H766" s="41" t="str">
        <f>_xlfn.XLOOKUP(B766,[2]CALCULATION!$B:$B,[2]CALCULATION!$H:$H,"")</f>
        <v>NOKIA</v>
      </c>
      <c r="I766" s="34">
        <v>3.8345418382399201E-3</v>
      </c>
      <c r="J766" s="34">
        <v>0</v>
      </c>
      <c r="K766" s="34">
        <v>0</v>
      </c>
      <c r="L766" s="34">
        <v>0</v>
      </c>
      <c r="M766" s="34">
        <v>0</v>
      </c>
      <c r="N766" s="34">
        <v>0</v>
      </c>
      <c r="O766" s="34">
        <v>0.15674540939221412</v>
      </c>
      <c r="P766" s="34">
        <v>6.6881543690234836E-3</v>
      </c>
      <c r="Q766" s="34">
        <v>4.7262957541102536E-3</v>
      </c>
      <c r="R766" s="34">
        <v>0</v>
      </c>
      <c r="S766" s="35">
        <v>0.12784255369234826</v>
      </c>
      <c r="T766" s="35">
        <v>52343.946883427074</v>
      </c>
      <c r="U766" s="35">
        <v>4.9046465372843562E-3</v>
      </c>
      <c r="V766" s="35">
        <v>0</v>
      </c>
      <c r="W766" s="35">
        <v>4.1448722009628243E-2</v>
      </c>
      <c r="X766" s="35">
        <v>9.8092930745670003E-4</v>
      </c>
      <c r="Y766" s="35">
        <v>0.42773868328610587</v>
      </c>
      <c r="Z766" s="35">
        <v>0</v>
      </c>
      <c r="AA766" s="35">
        <v>0</v>
      </c>
      <c r="AB766" s="35">
        <v>0</v>
      </c>
      <c r="AC766" s="35">
        <v>0</v>
      </c>
      <c r="AD766" s="35">
        <v>0</v>
      </c>
      <c r="AE766" s="58" t="s">
        <v>5560</v>
      </c>
      <c r="AF766" s="58"/>
      <c r="AG766" s="57" t="str" cm="1">
        <f t="array" ref="AG766">IFERROR(_xlfn.IFS(
AI766="MPR ISSUE","PDH",
AI766="BSS Hardware Issue","BSS",
AI766="Sites strategiques, MLL, Pylone, etc.","ENVTECH",
AI766="AKTIVCO DEFAUT GE &amp; POWER Cabinet","AKTIVCO",
AI766="AKTIVCO Coupure ENEO &amp; Baisse de tension","AKTIVCO GRID ONLY",
AI766="Coupure ENEO &amp; Baisse de tension","IHS GRID ONLY",
AI766="Defaut GE &amp; POWER Cabinet","IHS",
AI766="Sharing","Partners",
AI766="Sites strategiques &amp; DataCenter","SST &amp; DC",
AI766="Exclu","Exclu",
AI766="SAT","SAT",
AI766="SPARE-ISSUE","SPARE-ISSUE",
AI766="Fiber CAmtel","TRANS_FO_CAMTEL",
AI766="Fiber AOF","Fiber AOF",
AI766="Projet OCM (HUAWEI)","TRAVAUX-HUAWEI",
AI766="Projet OCM (NOKIA)","TRAVAUX-NOKIA",
AI766="ACCESS-ISSUE","ACCESS-ISSUE",
AI766="Projet OCM (ZTE, NOKIA, autres projets)","TRAVAUX OCM",
AI766="No root CAuse","No root cause",
AI766="ODU HS","PDH",
AI766="IP &amp; VLAN","PDH",
AI766="Warehouse HUAWEI","SPARE-ISSUE",
AI766="SPARE-HS","SPARE-ISSUE",
AI766="Power Telco","BSS",AI766="no impacts","no impacts"
),"")</f>
        <v>no impacts</v>
      </c>
      <c r="AH766" s="57" t="str" cm="1">
        <f t="array" ref="AH766">IFERROR(_xlfn.IFS(
AI766="MPR ISSUE","TX ISSUE",
AI766="BSS Hardware Issue","RAN ISSUE",
AI766="Sites strategiques, MLL, Pylone, etc.","ENVTECH",
AI766="AKTIVCO DEFAUT GE &amp; POWER Cabinet","POWER ISSUE",
AI766="AKTIVCO Coupure ENEO &amp; Baisse de tension","POWER ISSUE",
AI766="Coupure ENEO &amp; Baisse de tension","POWER ISSUE",
AI766="Defaut GE &amp; POWER Cabinet","POWER ISSUE",
AI766="Sharing","POWER ISSUE",
AI766="Sites strategiques &amp; DataCenter","POWER ISSUE",
AI766="Exclu","Exclu",
AI766="SAT","TX ISSUE",
AI766="SPARE-ISSUE","SPARE-ISSUE",
AI766="Fiber CAmtel","TX ISSUE",
AI766="Fiber AOF","TX ISSUE",
AI766="Projet OCM (HUAWEI)","TRAVAUX-HUAWEI",
AI766="Projet OCM (NOKIA)","TRAVAUX -NOKIA",
AI766="ACCESS-ISSUE","ACCESS-ISSUE",
AI766="Projet OCM (ZTE, NOKIA, autres projets)","TRAVAUX OCM",
AI766="No root CAuse","No root cause",
AI766="ODU HS","TX ISSUE",
AI766="IP &amp; VLAN","TX ISSUE",
AI766="Warehouse HUAWEI","SPARE-ISSUE",
AI766="SPARE-HS","SPARE-ISSUE",
AI766="Power Telco","RAN ISSUE",AI766="no impacts","no impacts"
),"")</f>
        <v>no impacts</v>
      </c>
      <c r="AI766" s="85" t="s">
        <v>5998</v>
      </c>
      <c r="AJ766" s="57" t="str" cm="1">
        <f t="array" ref="AJ766">IFERROR(_xlfn.IFS(
AI766="MPR ISSUE","ACTIVE",
AI766="BSS Hardware Issue","ACTIVE",
AI766="Sites strategiques, MLL, Pylone, etc.","PASSIVE",
AI766="AKTIVCO DEFAUT GE &amp; POWER Cabinet","PASSIVE",
AI766="AKTIVCO Coupure ENEO &amp; Baisse de tension","PASSIVE",
AI766="Coupure ENEO &amp; Baisse de tension","PASSIVE",
AI766="Defaut GE &amp; POWER Cabinet","PASSIVE",
AI766="Sharing","PASSIVE",
AI766="Sites strategiques &amp; DataCenter","PASSIVE",
AI766="Exclu","Exclu",
AI766="SAT","ACTIVE",
AI766="SPARE-ISSUE","SPARE-ISSUE",
AI766="Fiber CAmtel","ACTIVE",
AI766="Fiber AOF","ACTIVE",
AI766="Projet OCM (HUAWEI)","PLANNED WORKS",
AI766="Projet OCM (NOKIA)","PLANNED WORKS",
AI766="ACCESS-ISSUE","ACCESS-ISSUE",
AI766="Projet OCM (ZTE, NOKIA, autres projets)","PLANNED WORKS",
AI766="No root CAuse","No root cause",
AI766="ODU HS","ACTIVE",
AI766="IP &amp; VLAN","ACTIVE",
AI766="Warehouse HUAWEI","SPARE-ISSUE",
AI766="SPARE-HS","SPARE-ISSUE",
AI766="Power Telco","ACTIVE", AI766="no impacts","no impacts"
),"")</f>
        <v>no impacts</v>
      </c>
      <c r="AK766" s="23" t="s">
        <v>5537</v>
      </c>
      <c r="AL766" s="23" t="str">
        <f t="shared" si="23"/>
        <v>OST_156</v>
      </c>
      <c r="AN766" s="9" t="s">
        <v>5537</v>
      </c>
      <c r="AO766" s="23" t="str">
        <f>_xlfn.XLOOKUP(B766,'INCIDENT-05-03-2026'!E:E,'INCIDENT-05-03-2026'!F:F,"")</f>
        <v/>
      </c>
      <c r="AP766" s="7" t="s">
        <v>5537</v>
      </c>
      <c r="AQ766" s="6"/>
      <c r="AR766" s="7"/>
      <c r="AS766" s="3" t="str">
        <f>_xlfn.XLOOKUP(B766,'[3]tt num | region | site id'!$C:$C,'[3]tt num | region | site id'!$Q:$Q,"")</f>
        <v/>
      </c>
      <c r="AT766" s="24" t="str">
        <f>_xlfn.XLOOKUP(B766,'[4]Cells Huawei 03052026 12h'!$B:$B,'[4]Cells Huawei 03052026 12h'!$T:$T,"")</f>
        <v/>
      </c>
      <c r="AU766" s="24" t="str">
        <f>_xlfn.XLOOKUP(B766,'[5]cells down 02052026 8h50'!$B:$B,'[5]cells down 02052026 8h50'!$R:$R,"")</f>
        <v/>
      </c>
      <c r="AV766" s="24" t="str">
        <f>_xlfn.XLOOKUP(B766,'[5]cells down 02052026 13h50'!$B:$B,'[5]cells down 02052026 13h50'!$R:$R,"")</f>
        <v/>
      </c>
      <c r="AW766" s="24" t="str">
        <f>_xlfn.XLOOKUP(B766,'[5]cells down 02052026 13h50'!$B:$B,'[5]cells down 02052026 13h50'!$R:$R,"")</f>
        <v/>
      </c>
      <c r="AX766" s="24" t="str">
        <f>_xlfn.XLOOKUP(B766,'[6]cell downs 03052026 8h40 '!$B:$B,'[6]cell downs 03052026 8h40 '!$R:$R,"")</f>
        <v/>
      </c>
      <c r="AY766" s="24" t="str">
        <f>_xlfn.XLOOKUP(B766,'[7]ALL SITES DOWN'!$D:$D,'[7]ALL SITES DOWN'!$J:$J,"")</f>
        <v/>
      </c>
      <c r="AZ766" s="24" t="str">
        <f>_xlfn.XLOOKUP(B766,'[8]ALL SITES DOWN'!$D:$D,'[8]ALL SITES DOWN'!$J:$J,"")</f>
        <v/>
      </c>
      <c r="BA766" s="9" t="str">
        <f>_xlfn.XLOOKUP(B766,[9]sheet1!$AC:$AC,[9]sheet1!$AF:$AF,"")</f>
        <v/>
      </c>
      <c r="BB766" s="14" t="s">
        <v>5537</v>
      </c>
      <c r="BC766" s="14" t="s">
        <v>5537</v>
      </c>
      <c r="BD766" s="14" t="str">
        <f>_xlfn.XLOOKUP(B766,'[10]cell downs 18042026 17h'!$B:$B,'[10]cell downs 18042026 17h'!$B:$B,"")</f>
        <v/>
      </c>
      <c r="BE766" s="14" t="str">
        <f>_xlfn.XLOOKUP(B766,'[11]Cells Huawei 19042026 15h'!$B:$B,'[11]Cells Huawei 19042026 15h'!$B:$B,"")</f>
        <v/>
      </c>
      <c r="BF766" s="9" t="str">
        <f>_xlfn.XLOOKUP(B766,'[12]cells down 19042026 9H40'!$B:$B,'[12]cells down 19042026 9H40'!$B:$B,"")</f>
        <v/>
      </c>
      <c r="BG766" s="9" t="s">
        <v>1252</v>
      </c>
      <c r="BH766" s="9" t="s">
        <v>318</v>
      </c>
    </row>
    <row r="767" spans="1:60" s="9" customFormat="1" x14ac:dyDescent="0.3">
      <c r="A767" s="1" t="s">
        <v>2368</v>
      </c>
      <c r="B767" s="8" t="s">
        <v>2369</v>
      </c>
      <c r="C767" s="3" t="str">
        <f>_xlfn.XLOOKUP(B767,'[1]daily break down'!$D:$D,'[1]daily break down'!$E:$E,"")</f>
        <v>Ngaoundere</v>
      </c>
      <c r="D767" s="1" t="s">
        <v>11</v>
      </c>
      <c r="E767" s="1" t="s">
        <v>12</v>
      </c>
      <c r="F767" s="3" t="s">
        <v>90</v>
      </c>
      <c r="G767" s="1" t="s">
        <v>91</v>
      </c>
      <c r="H767" s="40" t="str">
        <f>_xlfn.XLOOKUP(B767,[2]CALCULATION!$B:$B,[2]CALCULATION!$H:$H,"")</f>
        <v>Huawei</v>
      </c>
      <c r="I767" s="34">
        <v>1.7971695017307163</v>
      </c>
      <c r="J767" s="34">
        <v>0.8496631310407412</v>
      </c>
      <c r="K767" s="34">
        <v>0</v>
      </c>
      <c r="L767" s="34">
        <v>0</v>
      </c>
      <c r="M767" s="34">
        <v>0</v>
      </c>
      <c r="N767" s="34">
        <v>0</v>
      </c>
      <c r="O767" s="34">
        <v>0.46317698390277162</v>
      </c>
      <c r="P767" s="34">
        <v>0</v>
      </c>
      <c r="Q767" s="34">
        <v>0.22133332191888319</v>
      </c>
      <c r="R767" s="34">
        <v>0.67705524308498344</v>
      </c>
      <c r="S767" s="35">
        <v>0.98651168697011982</v>
      </c>
      <c r="T767" s="35">
        <v>0</v>
      </c>
      <c r="U767" s="35">
        <v>0.50589199647293492</v>
      </c>
      <c r="V767" s="35">
        <v>0</v>
      </c>
      <c r="W767" s="35">
        <v>0</v>
      </c>
      <c r="X767" s="35">
        <v>0</v>
      </c>
      <c r="Y767" s="35">
        <v>0.39394120987464076</v>
      </c>
      <c r="Z767" s="35">
        <v>6.5633088208016943E-2</v>
      </c>
      <c r="AA767" s="35">
        <v>0</v>
      </c>
      <c r="AB767" s="35">
        <v>0</v>
      </c>
      <c r="AC767" s="35">
        <v>0</v>
      </c>
      <c r="AD767" s="35">
        <v>0</v>
      </c>
      <c r="AE767" s="58" t="s">
        <v>5560</v>
      </c>
      <c r="AF767" s="58"/>
      <c r="AG767" s="57" t="str" cm="1">
        <f t="array" ref="AG767">IFERROR(_xlfn.IFS(
AI767="MPR ISSUE","PDH",
AI767="BSS Hardware Issue","BSS",
AI767="Sites strategiques, MLL, Pylone, etc.","ENVTECH",
AI767="AKTIVCO DEFAUT GE &amp; POWER Cabinet","AKTIVCO",
AI767="AKTIVCO Coupure ENEO &amp; Baisse de tension","AKTIVCO GRID ONLY",
AI767="Coupure ENEO &amp; Baisse de tension","IHS GRID ONLY",
AI767="Defaut GE &amp; POWER Cabinet","IHS",
AI767="Sharing","Partners",
AI767="Sites strategiques &amp; DataCenter","SST &amp; DC",
AI767="Exclu","Exclu",
AI767="SAT","SAT",
AI767="SPARE-ISSUE","SPARE-ISSUE",
AI767="Fiber CAmtel","TRANS_FO_CAMTEL",
AI767="Fiber AOF","Fiber AOF",
AI767="Projet OCM (HUAWEI)","TRAVAUX-HUAWEI",
AI767="Projet OCM (NOKIA)","TRAVAUX-NOKIA",
AI767="ACCESS-ISSUE","ACCESS-ISSUE",
AI767="Projet OCM (ZTE, NOKIA, autres projets)","TRAVAUX OCM",
AI767="No root CAuse","No root cause",
AI767="ODU HS","PDH",
AI767="IP &amp; VLAN","PDH",
AI767="Warehouse HUAWEI","SPARE-ISSUE",
AI767="SPARE-HS","SPARE-ISSUE",
AI767="Power Telco","BSS",AI767="no impacts","no impacts"
),"")</f>
        <v>no impacts</v>
      </c>
      <c r="AH767" s="57" t="str" cm="1">
        <f t="array" ref="AH767">IFERROR(_xlfn.IFS(
AI767="MPR ISSUE","TX ISSUE",
AI767="BSS Hardware Issue","RAN ISSUE",
AI767="Sites strategiques, MLL, Pylone, etc.","ENVTECH",
AI767="AKTIVCO DEFAUT GE &amp; POWER Cabinet","POWER ISSUE",
AI767="AKTIVCO Coupure ENEO &amp; Baisse de tension","POWER ISSUE",
AI767="Coupure ENEO &amp; Baisse de tension","POWER ISSUE",
AI767="Defaut GE &amp; POWER Cabinet","POWER ISSUE",
AI767="Sharing","POWER ISSUE",
AI767="Sites strategiques &amp; DataCenter","POWER ISSUE",
AI767="Exclu","Exclu",
AI767="SAT","TX ISSUE",
AI767="SPARE-ISSUE","SPARE-ISSUE",
AI767="Fiber CAmtel","TX ISSUE",
AI767="Fiber AOF","TX ISSUE",
AI767="Projet OCM (HUAWEI)","TRAVAUX-HUAWEI",
AI767="Projet OCM (NOKIA)","TRAVAUX -NOKIA",
AI767="ACCESS-ISSUE","ACCESS-ISSUE",
AI767="Projet OCM (ZTE, NOKIA, autres projets)","TRAVAUX OCM",
AI767="No root CAuse","No root cause",
AI767="ODU HS","TX ISSUE",
AI767="IP &amp; VLAN","TX ISSUE",
AI767="Warehouse HUAWEI","SPARE-ISSUE",
AI767="SPARE-HS","SPARE-ISSUE",
AI767="Power Telco","RAN ISSUE",AI767="no impacts","no impacts"
),"")</f>
        <v>no impacts</v>
      </c>
      <c r="AI767" s="85" t="s">
        <v>5998</v>
      </c>
      <c r="AJ767" s="57" t="str" cm="1">
        <f t="array" ref="AJ767">IFERROR(_xlfn.IFS(
AI767="MPR ISSUE","ACTIVE",
AI767="BSS Hardware Issue","ACTIVE",
AI767="Sites strategiques, MLL, Pylone, etc.","PASSIVE",
AI767="AKTIVCO DEFAUT GE &amp; POWER Cabinet","PASSIVE",
AI767="AKTIVCO Coupure ENEO &amp; Baisse de tension","PASSIVE",
AI767="Coupure ENEO &amp; Baisse de tension","PASSIVE",
AI767="Defaut GE &amp; POWER Cabinet","PASSIVE",
AI767="Sharing","PASSIVE",
AI767="Sites strategiques &amp; DataCenter","PASSIVE",
AI767="Exclu","Exclu",
AI767="SAT","ACTIVE",
AI767="SPARE-ISSUE","SPARE-ISSUE",
AI767="Fiber CAmtel","ACTIVE",
AI767="Fiber AOF","ACTIVE",
AI767="Projet OCM (HUAWEI)","PLANNED WORKS",
AI767="Projet OCM (NOKIA)","PLANNED WORKS",
AI767="ACCESS-ISSUE","ACCESS-ISSUE",
AI767="Projet OCM (ZTE, NOKIA, autres projets)","PLANNED WORKS",
AI767="No root CAuse","No root cause",
AI767="ODU HS","ACTIVE",
AI767="IP &amp; VLAN","ACTIVE",
AI767="Warehouse HUAWEI","SPARE-ISSUE",
AI767="SPARE-HS","SPARE-ISSUE",
AI767="Power Telco","ACTIVE", AI767="no impacts","no impacts"
),"")</f>
        <v>no impacts</v>
      </c>
      <c r="AK767" s="23" t="s">
        <v>5537</v>
      </c>
      <c r="AL767" s="23" t="str">
        <f t="shared" si="23"/>
        <v>ADM_058</v>
      </c>
      <c r="AN767" s="9" t="s">
        <v>5537</v>
      </c>
      <c r="AO767" s="23" t="str">
        <f>_xlfn.XLOOKUP(B767,'INCIDENT-05-03-2026'!E:E,'INCIDENT-05-03-2026'!F:F,"")</f>
        <v/>
      </c>
      <c r="AP767" s="7" t="s">
        <v>5537</v>
      </c>
      <c r="AQ767" s="6"/>
      <c r="AR767" s="7"/>
      <c r="AS767" s="3" t="str">
        <f>_xlfn.XLOOKUP(B767,'[3]tt num | region | site id'!$C:$C,'[3]tt num | region | site id'!$Q:$Q,"")</f>
        <v/>
      </c>
      <c r="AT767" s="24" t="str">
        <f>_xlfn.XLOOKUP(B767,'[4]Cells Huawei 03052026 12h'!$B:$B,'[4]Cells Huawei 03052026 12h'!$T:$T,"")</f>
        <v/>
      </c>
      <c r="AU767" s="24" t="str">
        <f>_xlfn.XLOOKUP(B767,'[5]cells down 02052026 8h50'!$B:$B,'[5]cells down 02052026 8h50'!$R:$R,"")</f>
        <v/>
      </c>
      <c r="AV767" s="24" t="str">
        <f>_xlfn.XLOOKUP(B767,'[5]cells down 02052026 13h50'!$B:$B,'[5]cells down 02052026 13h50'!$R:$R,"")</f>
        <v/>
      </c>
      <c r="AW767" s="24" t="str">
        <f>_xlfn.XLOOKUP(B767,'[5]cells down 02052026 13h50'!$B:$B,'[5]cells down 02052026 13h50'!$R:$R,"")</f>
        <v/>
      </c>
      <c r="AX767" s="24" t="str">
        <f>_xlfn.XLOOKUP(B767,'[6]cell downs 03052026 8h40 '!$B:$B,'[6]cell downs 03052026 8h40 '!$R:$R,"")</f>
        <v/>
      </c>
      <c r="AY767" s="24" t="str">
        <f>_xlfn.XLOOKUP(B767,'[7]ALL SITES DOWN'!$D:$D,'[7]ALL SITES DOWN'!$J:$J,"")</f>
        <v/>
      </c>
      <c r="AZ767" s="24" t="str">
        <f>_xlfn.XLOOKUP(B767,'[8]ALL SITES DOWN'!$D:$D,'[8]ALL SITES DOWN'!$J:$J,"")</f>
        <v/>
      </c>
      <c r="BA767" s="9" t="str">
        <f>_xlfn.XLOOKUP(B767,[9]sheet1!$AC:$AC,[9]sheet1!$AF:$AF,"")</f>
        <v/>
      </c>
      <c r="BB767" s="14" t="s">
        <v>5537</v>
      </c>
      <c r="BC767" s="14" t="s">
        <v>5537</v>
      </c>
      <c r="BD767" s="14" t="str">
        <f>_xlfn.XLOOKUP(B767,'[10]cell downs 18042026 17h'!$B:$B,'[10]cell downs 18042026 17h'!$B:$B,"")</f>
        <v/>
      </c>
      <c r="BE767" s="14" t="str">
        <f>_xlfn.XLOOKUP(B767,'[11]Cells Huawei 19042026 15h'!$B:$B,'[11]Cells Huawei 19042026 15h'!$B:$B,"")</f>
        <v/>
      </c>
      <c r="BF767" s="9" t="str">
        <f>_xlfn.XLOOKUP(B767,'[12]cells down 19042026 9H40'!$B:$B,'[12]cells down 19042026 9H40'!$B:$B,"")</f>
        <v/>
      </c>
      <c r="BG767" s="9" t="s">
        <v>2369</v>
      </c>
      <c r="BH767" s="9" t="s">
        <v>302</v>
      </c>
    </row>
    <row r="768" spans="1:60" s="9" customFormat="1" x14ac:dyDescent="0.3">
      <c r="A768" s="1" t="s">
        <v>1789</v>
      </c>
      <c r="B768" s="8" t="s">
        <v>1790</v>
      </c>
      <c r="C768" s="3" t="str">
        <f>_xlfn.XLOOKUP(B768,'[1]daily break down'!$D:$D,'[1]daily break down'!$E:$E,"")</f>
        <v>ADAMAOUA</v>
      </c>
      <c r="D768" s="1" t="s">
        <v>11</v>
      </c>
      <c r="E768" s="1" t="s">
        <v>96</v>
      </c>
      <c r="F768" s="3" t="s">
        <v>90</v>
      </c>
      <c r="G768" s="1" t="s">
        <v>1791</v>
      </c>
      <c r="H768" s="41" t="str">
        <f>_xlfn.XLOOKUP(B768,[2]CALCULATION!$B:$B,[2]CALCULATION!$H:$H,"")</f>
        <v>NOKIA</v>
      </c>
      <c r="I768" s="34">
        <v>1.4270540178252754E-3</v>
      </c>
      <c r="J768" s="34">
        <v>0</v>
      </c>
      <c r="K768" s="34">
        <v>0</v>
      </c>
      <c r="L768" s="34">
        <v>0</v>
      </c>
      <c r="M768" s="34">
        <v>0</v>
      </c>
      <c r="N768" s="34">
        <v>0</v>
      </c>
      <c r="O768" s="34">
        <v>2.6346821338865109E-2</v>
      </c>
      <c r="P768" s="34">
        <v>9.1842287416797633E-2</v>
      </c>
      <c r="Q768" s="34">
        <v>7.8361715817266683E-2</v>
      </c>
      <c r="R768" s="34">
        <v>8.9185714007593373E-4</v>
      </c>
      <c r="S768" s="35">
        <v>0</v>
      </c>
      <c r="T768" s="35">
        <v>124913.45023956079</v>
      </c>
      <c r="U768" s="35">
        <v>0</v>
      </c>
      <c r="V768" s="35">
        <v>0</v>
      </c>
      <c r="W768" s="35">
        <v>0</v>
      </c>
      <c r="X768" s="35">
        <v>1.2486722655972442E-3</v>
      </c>
      <c r="Y768" s="35">
        <v>0.38886292294732783</v>
      </c>
      <c r="Z768" s="35">
        <v>0</v>
      </c>
      <c r="AA768" s="35">
        <v>0</v>
      </c>
      <c r="AB768" s="35">
        <v>0</v>
      </c>
      <c r="AC768" s="35">
        <v>0</v>
      </c>
      <c r="AD768" s="35">
        <v>0</v>
      </c>
      <c r="AE768" s="58" t="s">
        <v>5560</v>
      </c>
      <c r="AF768" s="58"/>
      <c r="AG768" s="57" t="str" cm="1">
        <f t="array" ref="AG768">IFERROR(_xlfn.IFS(
AI768="MPR ISSUE","PDH",
AI768="BSS Hardware Issue","BSS",
AI768="Sites strategiques, MLL, Pylone, etc.","ENVTECH",
AI768="AKTIVCO DEFAUT GE &amp; POWER Cabinet","AKTIVCO",
AI768="AKTIVCO Coupure ENEO &amp; Baisse de tension","AKTIVCO GRID ONLY",
AI768="Coupure ENEO &amp; Baisse de tension","IHS GRID ONLY",
AI768="Defaut GE &amp; POWER Cabinet","IHS",
AI768="Sharing","Partners",
AI768="Sites strategiques &amp; DataCenter","SST &amp; DC",
AI768="Exclu","Exclu",
AI768="SAT","SAT",
AI768="SPARE-ISSUE","SPARE-ISSUE",
AI768="Fiber CAmtel","TRANS_FO_CAMTEL",
AI768="Fiber AOF","Fiber AOF",
AI768="Projet OCM (HUAWEI)","TRAVAUX-HUAWEI",
AI768="Projet OCM (NOKIA)","TRAVAUX-NOKIA",
AI768="ACCESS-ISSUE","ACCESS-ISSUE",
AI768="Projet OCM (ZTE, NOKIA, autres projets)","TRAVAUX OCM",
AI768="No root CAuse","No root cause",
AI768="ODU HS","PDH",
AI768="IP &amp; VLAN","PDH",
AI768="Warehouse HUAWEI","SPARE-ISSUE",
AI768="SPARE-HS","SPARE-ISSUE",
AI768="Power Telco","BSS",AI768="no impacts","no impacts"
),"")</f>
        <v>no impacts</v>
      </c>
      <c r="AH768" s="57" t="str" cm="1">
        <f t="array" ref="AH768">IFERROR(_xlfn.IFS(
AI768="MPR ISSUE","TX ISSUE",
AI768="BSS Hardware Issue","RAN ISSUE",
AI768="Sites strategiques, MLL, Pylone, etc.","ENVTECH",
AI768="AKTIVCO DEFAUT GE &amp; POWER Cabinet","POWER ISSUE",
AI768="AKTIVCO Coupure ENEO &amp; Baisse de tension","POWER ISSUE",
AI768="Coupure ENEO &amp; Baisse de tension","POWER ISSUE",
AI768="Defaut GE &amp; POWER Cabinet","POWER ISSUE",
AI768="Sharing","POWER ISSUE",
AI768="Sites strategiques &amp; DataCenter","POWER ISSUE",
AI768="Exclu","Exclu",
AI768="SAT","TX ISSUE",
AI768="SPARE-ISSUE","SPARE-ISSUE",
AI768="Fiber CAmtel","TX ISSUE",
AI768="Fiber AOF","TX ISSUE",
AI768="Projet OCM (HUAWEI)","TRAVAUX-HUAWEI",
AI768="Projet OCM (NOKIA)","TRAVAUX -NOKIA",
AI768="ACCESS-ISSUE","ACCESS-ISSUE",
AI768="Projet OCM (ZTE, NOKIA, autres projets)","TRAVAUX OCM",
AI768="No root CAuse","No root cause",
AI768="ODU HS","TX ISSUE",
AI768="IP &amp; VLAN","TX ISSUE",
AI768="Warehouse HUAWEI","SPARE-ISSUE",
AI768="SPARE-HS","SPARE-ISSUE",
AI768="Power Telco","RAN ISSUE",AI768="no impacts","no impacts"
),"")</f>
        <v>no impacts</v>
      </c>
      <c r="AI768" s="85" t="s">
        <v>5998</v>
      </c>
      <c r="AJ768" s="57" t="str" cm="1">
        <f t="array" ref="AJ768">IFERROR(_xlfn.IFS(
AI768="MPR ISSUE","ACTIVE",
AI768="BSS Hardware Issue","ACTIVE",
AI768="Sites strategiques, MLL, Pylone, etc.","PASSIVE",
AI768="AKTIVCO DEFAUT GE &amp; POWER Cabinet","PASSIVE",
AI768="AKTIVCO Coupure ENEO &amp; Baisse de tension","PASSIVE",
AI768="Coupure ENEO &amp; Baisse de tension","PASSIVE",
AI768="Defaut GE &amp; POWER Cabinet","PASSIVE",
AI768="Sharing","PASSIVE",
AI768="Sites strategiques &amp; DataCenter","PASSIVE",
AI768="Exclu","Exclu",
AI768="SAT","ACTIVE",
AI768="SPARE-ISSUE","SPARE-ISSUE",
AI768="Fiber CAmtel","ACTIVE",
AI768="Fiber AOF","ACTIVE",
AI768="Projet OCM (HUAWEI)","PLANNED WORKS",
AI768="Projet OCM (NOKIA)","PLANNED WORKS",
AI768="ACCESS-ISSUE","ACCESS-ISSUE",
AI768="Projet OCM (ZTE, NOKIA, autres projets)","PLANNED WORKS",
AI768="No root CAuse","No root cause",
AI768="ODU HS","ACTIVE",
AI768="IP &amp; VLAN","ACTIVE",
AI768="Warehouse HUAWEI","SPARE-ISSUE",
AI768="SPARE-HS","SPARE-ISSUE",
AI768="Power Telco","ACTIVE", AI768="no impacts","no impacts"
),"")</f>
        <v>no impacts</v>
      </c>
      <c r="AK768" s="23" t="s">
        <v>5537</v>
      </c>
      <c r="AL768" s="23" t="str">
        <f t="shared" si="23"/>
        <v>ADM_054</v>
      </c>
      <c r="AN768" s="9" t="s">
        <v>5537</v>
      </c>
      <c r="AO768" s="23" t="str">
        <f>_xlfn.XLOOKUP(B768,'INCIDENT-05-03-2026'!E:E,'INCIDENT-05-03-2026'!F:F,"")</f>
        <v/>
      </c>
      <c r="AP768" s="7" t="s">
        <v>5537</v>
      </c>
      <c r="AQ768" s="6"/>
      <c r="AR768" s="7"/>
      <c r="AS768" s="3" t="str">
        <f>_xlfn.XLOOKUP(B768,'[3]tt num | region | site id'!$C:$C,'[3]tt num | region | site id'!$Q:$Q,"")</f>
        <v/>
      </c>
      <c r="AT768" s="24" t="str">
        <f>_xlfn.XLOOKUP(B768,'[4]Cells Huawei 03052026 12h'!$B:$B,'[4]Cells Huawei 03052026 12h'!$T:$T,"")</f>
        <v/>
      </c>
      <c r="AU768" s="24" t="str">
        <f>_xlfn.XLOOKUP(B768,'[5]cells down 02052026 8h50'!$B:$B,'[5]cells down 02052026 8h50'!$R:$R,"")</f>
        <v/>
      </c>
      <c r="AV768" s="24" t="str">
        <f>_xlfn.XLOOKUP(B768,'[5]cells down 02052026 13h50'!$B:$B,'[5]cells down 02052026 13h50'!$R:$R,"")</f>
        <v/>
      </c>
      <c r="AW768" s="24" t="str">
        <f>_xlfn.XLOOKUP(B768,'[5]cells down 02052026 13h50'!$B:$B,'[5]cells down 02052026 13h50'!$R:$R,"")</f>
        <v/>
      </c>
      <c r="AX768" s="24" t="str">
        <f>_xlfn.XLOOKUP(B768,'[6]cell downs 03052026 8h40 '!$B:$B,'[6]cell downs 03052026 8h40 '!$R:$R,"")</f>
        <v/>
      </c>
      <c r="AY768" s="24" t="str">
        <f>_xlfn.XLOOKUP(B768,'[7]ALL SITES DOWN'!$D:$D,'[7]ALL SITES DOWN'!$J:$J,"")</f>
        <v/>
      </c>
      <c r="AZ768" s="24" t="str">
        <f>_xlfn.XLOOKUP(B768,'[8]ALL SITES DOWN'!$D:$D,'[8]ALL SITES DOWN'!$J:$J,"")</f>
        <v/>
      </c>
      <c r="BA768" s="9" t="str">
        <f>_xlfn.XLOOKUP(B768,[9]sheet1!$AC:$AC,[9]sheet1!$AF:$AF,"")</f>
        <v/>
      </c>
      <c r="BB768" s="14" t="s">
        <v>5537</v>
      </c>
      <c r="BC768" s="14" t="s">
        <v>5537</v>
      </c>
      <c r="BD768" s="14" t="str">
        <f>_xlfn.XLOOKUP(B768,'[10]cell downs 18042026 17h'!$B:$B,'[10]cell downs 18042026 17h'!$B:$B,"")</f>
        <v/>
      </c>
      <c r="BE768" s="14" t="str">
        <f>_xlfn.XLOOKUP(B768,'[11]Cells Huawei 19042026 15h'!$B:$B,'[11]Cells Huawei 19042026 15h'!$B:$B,"")</f>
        <v/>
      </c>
      <c r="BF768" s="9" t="str">
        <f>_xlfn.XLOOKUP(B768,'[12]cells down 19042026 9H40'!$B:$B,'[12]cells down 19042026 9H40'!$B:$B,"")</f>
        <v/>
      </c>
      <c r="BG768" s="9" t="s">
        <v>1790</v>
      </c>
      <c r="BH768" s="9" t="s">
        <v>5537</v>
      </c>
    </row>
    <row r="769" spans="1:60" s="9" customFormat="1" x14ac:dyDescent="0.3">
      <c r="A769" s="1" t="s">
        <v>450</v>
      </c>
      <c r="B769" s="8" t="s">
        <v>451</v>
      </c>
      <c r="C769" s="3" t="str">
        <f>_xlfn.XLOOKUP(B769,'[1]daily break down'!$D:$D,'[1]daily break down'!$E:$E,"")</f>
        <v>Yaounde</v>
      </c>
      <c r="D769" s="1" t="s">
        <v>21</v>
      </c>
      <c r="E769" s="1" t="s">
        <v>125</v>
      </c>
      <c r="F769" s="3" t="s">
        <v>37</v>
      </c>
      <c r="G769" s="1" t="s">
        <v>38</v>
      </c>
      <c r="H769" s="42" t="str">
        <f>_xlfn.XLOOKUP(B769,[2]CALCULATION!$B:$B,[2]CALCULATION!$H:$H,"")</f>
        <v>ZTE</v>
      </c>
      <c r="I769" s="34">
        <v>0.57000910302397378</v>
      </c>
      <c r="J769" s="34">
        <v>0.3791024247145674</v>
      </c>
      <c r="K769" s="34">
        <v>1.4062067499350801</v>
      </c>
      <c r="L769" s="34">
        <v>0.99760510568353977</v>
      </c>
      <c r="M769" s="34">
        <v>19.539113040153186</v>
      </c>
      <c r="N769" s="34">
        <v>0</v>
      </c>
      <c r="O769" s="34">
        <v>0</v>
      </c>
      <c r="P769" s="34">
        <v>9.1810346057591641</v>
      </c>
      <c r="Q769" s="34">
        <v>33.210289128021614</v>
      </c>
      <c r="R769" s="34">
        <v>17.270419737867154</v>
      </c>
      <c r="S769" s="35">
        <v>4.5826698684199254</v>
      </c>
      <c r="T769" s="35">
        <v>0</v>
      </c>
      <c r="U769" s="35">
        <v>2.6058832929547164</v>
      </c>
      <c r="V769" s="35">
        <v>0</v>
      </c>
      <c r="W769" s="35">
        <v>0</v>
      </c>
      <c r="X769" s="35">
        <v>1.8657810480177386</v>
      </c>
      <c r="Y769" s="35">
        <v>0.34660691202027116</v>
      </c>
      <c r="Z769" s="35">
        <v>15.535316308680976</v>
      </c>
      <c r="AA769" s="35">
        <v>0</v>
      </c>
      <c r="AB769" s="35">
        <v>0</v>
      </c>
      <c r="AC769" s="35">
        <v>0</v>
      </c>
      <c r="AD769" s="35">
        <v>0</v>
      </c>
      <c r="AE769" s="58" t="s">
        <v>5560</v>
      </c>
      <c r="AF769" s="58"/>
      <c r="AG769" s="57" t="str" cm="1">
        <f t="array" ref="AG769">IFERROR(_xlfn.IFS(
AI769="MPR ISSUE","PDH",
AI769="BSS Hardware Issue","BSS",
AI769="Sites strategiques, MLL, Pylone, etc.","ENVTECH",
AI769="AKTIVCO DEFAUT GE &amp; POWER Cabinet","AKTIVCO",
AI769="AKTIVCO Coupure ENEO &amp; Baisse de tension","AKTIVCO GRID ONLY",
AI769="Coupure ENEO &amp; Baisse de tension","IHS GRID ONLY",
AI769="Defaut GE &amp; POWER Cabinet","IHS",
AI769="Sharing","Partners",
AI769="Sites strategiques &amp; DataCenter","SST &amp; DC",
AI769="Exclu","Exclu",
AI769="SAT","SAT",
AI769="SPARE-ISSUE","SPARE-ISSUE",
AI769="Fiber CAmtel","TRANS_FO_CAMTEL",
AI769="Fiber AOF","Fiber AOF",
AI769="Projet OCM (HUAWEI)","TRAVAUX-HUAWEI",
AI769="Projet OCM (NOKIA)","TRAVAUX-NOKIA",
AI769="ACCESS-ISSUE","ACCESS-ISSUE",
AI769="Projet OCM (ZTE, NOKIA, autres projets)","TRAVAUX OCM",
AI769="No root CAuse","No root cause",
AI769="ODU HS","PDH",
AI769="IP &amp; VLAN","PDH",
AI769="Warehouse HUAWEI","SPARE-ISSUE",
AI769="SPARE-HS","SPARE-ISSUE",
AI769="Power Telco","BSS",AI769="no impacts","no impacts"
),"")</f>
        <v>AKTIVCO GRID ONLY</v>
      </c>
      <c r="AH769" s="57" t="str" cm="1">
        <f t="array" ref="AH769">IFERROR(_xlfn.IFS(
AI769="MPR ISSUE","TX ISSUE",
AI769="BSS Hardware Issue","RAN ISSUE",
AI769="Sites strategiques, MLL, Pylone, etc.","ENVTECH",
AI769="AKTIVCO DEFAUT GE &amp; POWER Cabinet","POWER ISSUE",
AI769="AKTIVCO Coupure ENEO &amp; Baisse de tension","POWER ISSUE",
AI769="Coupure ENEO &amp; Baisse de tension","POWER ISSUE",
AI769="Defaut GE &amp; POWER Cabinet","POWER ISSUE",
AI769="Sharing","POWER ISSUE",
AI769="Sites strategiques &amp; DataCenter","POWER ISSUE",
AI769="Exclu","Exclu",
AI769="SAT","TX ISSUE",
AI769="SPARE-ISSUE","SPARE-ISSUE",
AI769="Fiber CAmtel","TX ISSUE",
AI769="Fiber AOF","TX ISSUE",
AI769="Projet OCM (HUAWEI)","TRAVAUX-HUAWEI",
AI769="Projet OCM (NOKIA)","TRAVAUX -NOKIA",
AI769="ACCESS-ISSUE","ACCESS-ISSUE",
AI769="Projet OCM (ZTE, NOKIA, autres projets)","TRAVAUX OCM",
AI769="No root CAuse","No root cause",
AI769="ODU HS","TX ISSUE",
AI769="IP &amp; VLAN","TX ISSUE",
AI769="Warehouse HUAWEI","SPARE-ISSUE",
AI769="SPARE-HS","SPARE-ISSUE",
AI769="Power Telco","RAN ISSUE",AI769="no impacts","no impacts"
),"")</f>
        <v>POWER ISSUE</v>
      </c>
      <c r="AI769" s="85" t="s">
        <v>5327</v>
      </c>
      <c r="AJ769" s="57" t="str" cm="1">
        <f t="array" ref="AJ769">IFERROR(_xlfn.IFS(
AI769="MPR ISSUE","ACTIVE",
AI769="BSS Hardware Issue","ACTIVE",
AI769="Sites strategiques, MLL, Pylone, etc.","PASSIVE",
AI769="AKTIVCO DEFAUT GE &amp; POWER Cabinet","PASSIVE",
AI769="AKTIVCO Coupure ENEO &amp; Baisse de tension","PASSIVE",
AI769="Coupure ENEO &amp; Baisse de tension","PASSIVE",
AI769="Defaut GE &amp; POWER Cabinet","PASSIVE",
AI769="Sharing","PASSIVE",
AI769="Sites strategiques &amp; DataCenter","PASSIVE",
AI769="Exclu","Exclu",
AI769="SAT","ACTIVE",
AI769="SPARE-ISSUE","SPARE-ISSUE",
AI769="Fiber CAmtel","ACTIVE",
AI769="Fiber AOF","ACTIVE",
AI769="Projet OCM (HUAWEI)","PLANNED WORKS",
AI769="Projet OCM (NOKIA)","PLANNED WORKS",
AI769="ACCESS-ISSUE","ACCESS-ISSUE",
AI769="Projet OCM (ZTE, NOKIA, autres projets)","PLANNED WORKS",
AI769="No root CAuse","No root cause",
AI769="ODU HS","ACTIVE",
AI769="IP &amp; VLAN","ACTIVE",
AI769="Warehouse HUAWEI","SPARE-ISSUE",
AI769="SPARE-HS","SPARE-ISSUE",
AI769="Power Telco","ACTIVE", AI769="no impacts","no impacts"
),"")</f>
        <v>PASSIVE</v>
      </c>
      <c r="AK769" s="23" t="s">
        <v>5752</v>
      </c>
      <c r="AL769" s="23" t="str">
        <f t="shared" si="23"/>
        <v>CTR_669</v>
      </c>
      <c r="AN769" s="9" t="s">
        <v>5537</v>
      </c>
      <c r="AO769" s="23" t="str">
        <f>_xlfn.XLOOKUP(B769,'INCIDENT-05-03-2026'!E:E,'INCIDENT-05-03-2026'!F:F,"")</f>
        <v/>
      </c>
      <c r="AP769" s="7" t="s">
        <v>5537</v>
      </c>
      <c r="AQ769" s="6"/>
      <c r="AR769" s="7"/>
      <c r="AS769" s="3" t="str">
        <f>_xlfn.XLOOKUP(B769,'[3]tt num | region | site id'!$C:$C,'[3]tt num | region | site id'!$Q:$Q,"")</f>
        <v/>
      </c>
      <c r="AT769" s="24" t="str">
        <f>_xlfn.XLOOKUP(B769,'[4]Cells Huawei 03052026 12h'!$B:$B,'[4]Cells Huawei 03052026 12h'!$T:$T,"")</f>
        <v/>
      </c>
      <c r="AU769" s="24" t="str">
        <f>_xlfn.XLOOKUP(B769,'[5]cells down 02052026 8h50'!$B:$B,'[5]cells down 02052026 8h50'!$R:$R,"")</f>
        <v xml:space="preserve">(05/03/2026 cell zte): 02/05/2026 : Power issue || Mail sent to Camusat </v>
      </c>
      <c r="AV769" s="24" t="str">
        <f>_xlfn.XLOOKUP(B769,'[5]cells down 02052026 13h50'!$B:$B,'[5]cells down 02052026 13h50'!$R:$R,"")</f>
        <v/>
      </c>
      <c r="AW769" s="24" t="str">
        <f>_xlfn.XLOOKUP(B769,'[5]cells down 02052026 13h50'!$B:$B,'[5]cells down 02052026 13h50'!$R:$R,"")</f>
        <v/>
      </c>
      <c r="AX769" s="24" t="str">
        <f>_xlfn.XLOOKUP(B769,'[6]cell downs 03052026 8h40 '!$B:$B,'[6]cell downs 03052026 8h40 '!$R:$R,"")</f>
        <v/>
      </c>
      <c r="AY769" s="24" t="str">
        <f>_xlfn.XLOOKUP(B769,'[7]ALL SITES DOWN'!$D:$D,'[7]ALL SITES DOWN'!$J:$J,"")</f>
        <v/>
      </c>
      <c r="AZ769" s="24" t="str">
        <f>_xlfn.XLOOKUP(B769,'[8]ALL SITES DOWN'!$D:$D,'[8]ALL SITES DOWN'!$J:$J,"")</f>
        <v/>
      </c>
      <c r="BA769" s="9" t="str">
        <f>_xlfn.XLOOKUP(B769,[9]sheet1!$AC:$AC,[9]sheet1!$AF:$AF,"")</f>
        <v/>
      </c>
      <c r="BB769" s="14" t="s">
        <v>5537</v>
      </c>
      <c r="BC769" s="14" t="s">
        <v>5537</v>
      </c>
      <c r="BD769" s="14" t="str">
        <f>_xlfn.XLOOKUP(B769,'[10]cell downs 18042026 17h'!$B:$B,'[10]cell downs 18042026 17h'!$B:$B,"")</f>
        <v/>
      </c>
      <c r="BE769" s="14" t="str">
        <f>_xlfn.XLOOKUP(B769,'[11]Cells Huawei 19042026 15h'!$B:$B,'[11]Cells Huawei 19042026 15h'!$B:$B,"")</f>
        <v/>
      </c>
      <c r="BF769" s="9" t="str">
        <f>_xlfn.XLOOKUP(B769,'[12]cells down 19042026 9H40'!$B:$B,'[12]cells down 19042026 9H40'!$B:$B,"")</f>
        <v/>
      </c>
      <c r="BG769" s="9" t="s">
        <v>5537</v>
      </c>
      <c r="BH769" s="9" t="s">
        <v>594</v>
      </c>
    </row>
    <row r="770" spans="1:60" s="9" customFormat="1" x14ac:dyDescent="0.3">
      <c r="A770" s="1" t="s">
        <v>4817</v>
      </c>
      <c r="B770" s="8" t="s">
        <v>4818</v>
      </c>
      <c r="C770" s="3" t="str">
        <f>_xlfn.XLOOKUP(B770,'[1]daily break down'!$D:$D,'[1]daily break down'!$E:$E,"")</f>
        <v>SUD-OUEST</v>
      </c>
      <c r="D770" s="1" t="s">
        <v>11</v>
      </c>
      <c r="E770" s="1" t="s">
        <v>12</v>
      </c>
      <c r="F770" s="3" t="s">
        <v>13</v>
      </c>
      <c r="G770" s="1" t="s">
        <v>63</v>
      </c>
      <c r="H770" s="40" t="str">
        <f>_xlfn.XLOOKUP(B770,[2]CALCULATION!$B:$B,[2]CALCULATION!$H:$H,"")</f>
        <v>HUAWEI</v>
      </c>
      <c r="I770" s="34">
        <v>0</v>
      </c>
      <c r="J770" s="34">
        <v>0</v>
      </c>
      <c r="K770" s="34">
        <v>0</v>
      </c>
      <c r="L770" s="34">
        <v>0</v>
      </c>
      <c r="M770" s="34">
        <v>0</v>
      </c>
      <c r="N770" s="34">
        <v>0</v>
      </c>
      <c r="O770" s="34">
        <v>0</v>
      </c>
      <c r="P770" s="34">
        <v>0</v>
      </c>
      <c r="Q770" s="34">
        <v>0</v>
      </c>
      <c r="R770" s="34">
        <v>0</v>
      </c>
      <c r="S770" s="35">
        <v>0</v>
      </c>
      <c r="T770" s="35">
        <v>0</v>
      </c>
      <c r="U770" s="35">
        <v>0</v>
      </c>
      <c r="V770" s="35">
        <v>0</v>
      </c>
      <c r="W770" s="35">
        <v>0</v>
      </c>
      <c r="X770" s="35">
        <v>0</v>
      </c>
      <c r="Y770" s="35">
        <v>0.33690462941560873</v>
      </c>
      <c r="Z770" s="35">
        <v>0</v>
      </c>
      <c r="AA770" s="35">
        <v>0</v>
      </c>
      <c r="AB770" s="35">
        <v>0</v>
      </c>
      <c r="AC770" s="35">
        <v>0</v>
      </c>
      <c r="AD770" s="35">
        <v>0</v>
      </c>
      <c r="AE770" s="58" t="s">
        <v>5560</v>
      </c>
      <c r="AF770" s="58"/>
      <c r="AG770" s="57" t="str" cm="1">
        <f t="array" ref="AG770">IFERROR(_xlfn.IFS(
AI770="MPR ISSUE","PDH",
AI770="BSS Hardware Issue","BSS",
AI770="Sites strategiques, MLL, Pylone, etc.","ENVTECH",
AI770="AKTIVCO DEFAUT GE &amp; POWER Cabinet","AKTIVCO",
AI770="AKTIVCO Coupure ENEO &amp; Baisse de tension","AKTIVCO GRID ONLY",
AI770="Coupure ENEO &amp; Baisse de tension","IHS GRID ONLY",
AI770="Defaut GE &amp; POWER Cabinet","IHS",
AI770="Sharing","Partners",
AI770="Sites strategiques &amp; DataCenter","SST &amp; DC",
AI770="Exclu","Exclu",
AI770="SAT","SAT",
AI770="SPARE-ISSUE","SPARE-ISSUE",
AI770="Fiber CAmtel","TRANS_FO_CAMTEL",
AI770="Fiber AOF","Fiber AOF",
AI770="Projet OCM (HUAWEI)","TRAVAUX-HUAWEI",
AI770="Projet OCM (NOKIA)","TRAVAUX-NOKIA",
AI770="ACCESS-ISSUE","ACCESS-ISSUE",
AI770="Projet OCM (ZTE, NOKIA, autres projets)","TRAVAUX OCM",
AI770="No root CAuse","No root cause",
AI770="ODU HS","PDH",
AI770="IP &amp; VLAN","PDH",
AI770="Warehouse HUAWEI","SPARE-ISSUE",
AI770="SPARE-HS","SPARE-ISSUE",
AI770="Power Telco","BSS",AI770="no impacts","no impacts"
),"")</f>
        <v>no impacts</v>
      </c>
      <c r="AH770" s="57" t="str" cm="1">
        <f t="array" ref="AH770">IFERROR(_xlfn.IFS(
AI770="MPR ISSUE","TX ISSUE",
AI770="BSS Hardware Issue","RAN ISSUE",
AI770="Sites strategiques, MLL, Pylone, etc.","ENVTECH",
AI770="AKTIVCO DEFAUT GE &amp; POWER Cabinet","POWER ISSUE",
AI770="AKTIVCO Coupure ENEO &amp; Baisse de tension","POWER ISSUE",
AI770="Coupure ENEO &amp; Baisse de tension","POWER ISSUE",
AI770="Defaut GE &amp; POWER Cabinet","POWER ISSUE",
AI770="Sharing","POWER ISSUE",
AI770="Sites strategiques &amp; DataCenter","POWER ISSUE",
AI770="Exclu","Exclu",
AI770="SAT","TX ISSUE",
AI770="SPARE-ISSUE","SPARE-ISSUE",
AI770="Fiber CAmtel","TX ISSUE",
AI770="Fiber AOF","TX ISSUE",
AI770="Projet OCM (HUAWEI)","TRAVAUX-HUAWEI",
AI770="Projet OCM (NOKIA)","TRAVAUX -NOKIA",
AI770="ACCESS-ISSUE","ACCESS-ISSUE",
AI770="Projet OCM (ZTE, NOKIA, autres projets)","TRAVAUX OCM",
AI770="No root CAuse","No root cause",
AI770="ODU HS","TX ISSUE",
AI770="IP &amp; VLAN","TX ISSUE",
AI770="Warehouse HUAWEI","SPARE-ISSUE",
AI770="SPARE-HS","SPARE-ISSUE",
AI770="Power Telco","RAN ISSUE",AI770="no impacts","no impacts"
),"")</f>
        <v>no impacts</v>
      </c>
      <c r="AI770" s="85" t="s">
        <v>5998</v>
      </c>
      <c r="AJ770" s="57" t="str" cm="1">
        <f t="array" ref="AJ770">IFERROR(_xlfn.IFS(
AI770="MPR ISSUE","ACTIVE",
AI770="BSS Hardware Issue","ACTIVE",
AI770="Sites strategiques, MLL, Pylone, etc.","PASSIVE",
AI770="AKTIVCO DEFAUT GE &amp; POWER Cabinet","PASSIVE",
AI770="AKTIVCO Coupure ENEO &amp; Baisse de tension","PASSIVE",
AI770="Coupure ENEO &amp; Baisse de tension","PASSIVE",
AI770="Defaut GE &amp; POWER Cabinet","PASSIVE",
AI770="Sharing","PASSIVE",
AI770="Sites strategiques &amp; DataCenter","PASSIVE",
AI770="Exclu","Exclu",
AI770="SAT","ACTIVE",
AI770="SPARE-ISSUE","SPARE-ISSUE",
AI770="Fiber CAmtel","ACTIVE",
AI770="Fiber AOF","ACTIVE",
AI770="Projet OCM (HUAWEI)","PLANNED WORKS",
AI770="Projet OCM (NOKIA)","PLANNED WORKS",
AI770="ACCESS-ISSUE","ACCESS-ISSUE",
AI770="Projet OCM (ZTE, NOKIA, autres projets)","PLANNED WORKS",
AI770="No root CAuse","No root cause",
AI770="ODU HS","ACTIVE",
AI770="IP &amp; VLAN","ACTIVE",
AI770="Warehouse HUAWEI","SPARE-ISSUE",
AI770="SPARE-HS","SPARE-ISSUE",
AI770="Power Telco","ACTIVE", AI770="no impacts","no impacts"
),"")</f>
        <v>no impacts</v>
      </c>
      <c r="AK770" s="23" t="s">
        <v>5537</v>
      </c>
      <c r="AL770" s="23" t="str">
        <f t="shared" si="23"/>
        <v>SUO_021</v>
      </c>
      <c r="AN770" s="9" t="s">
        <v>5537</v>
      </c>
      <c r="AO770" s="23" t="str">
        <f>_xlfn.XLOOKUP(B770,'INCIDENT-05-03-2026'!E:E,'INCIDENT-05-03-2026'!F:F,"")</f>
        <v/>
      </c>
      <c r="AP770" s="7" t="s">
        <v>5537</v>
      </c>
      <c r="AQ770" s="6"/>
      <c r="AR770" s="7"/>
      <c r="AS770" s="3" t="str">
        <f>_xlfn.XLOOKUP(B770,'[3]tt num | region | site id'!$C:$C,'[3]tt num | region | site id'!$Q:$Q,"")</f>
        <v/>
      </c>
      <c r="AT770" s="24" t="str">
        <f>_xlfn.XLOOKUP(B770,'[4]Cells Huawei 03052026 12h'!$B:$B,'[4]Cells Huawei 03052026 12h'!$T:$T,"")</f>
        <v/>
      </c>
      <c r="AU770" s="24" t="str">
        <f>_xlfn.XLOOKUP(B770,'[5]cells down 02052026 8h50'!$B:$B,'[5]cells down 02052026 8h50'!$R:$R,"")</f>
        <v/>
      </c>
      <c r="AV770" s="24" t="str">
        <f>_xlfn.XLOOKUP(B770,'[5]cells down 02052026 13h50'!$B:$B,'[5]cells down 02052026 13h50'!$R:$R,"")</f>
        <v/>
      </c>
      <c r="AW770" s="24" t="str">
        <f>_xlfn.XLOOKUP(B770,'[5]cells down 02052026 13h50'!$B:$B,'[5]cells down 02052026 13h50'!$R:$R,"")</f>
        <v/>
      </c>
      <c r="AX770" s="24" t="str">
        <f>_xlfn.XLOOKUP(B770,'[6]cell downs 03052026 8h40 '!$B:$B,'[6]cell downs 03052026 8h40 '!$R:$R,"")</f>
        <v/>
      </c>
      <c r="AY770" s="24" t="str">
        <f>_xlfn.XLOOKUP(B770,'[7]ALL SITES DOWN'!$D:$D,'[7]ALL SITES DOWN'!$J:$J,"")</f>
        <v/>
      </c>
      <c r="AZ770" s="24" t="str">
        <f>_xlfn.XLOOKUP(B770,'[8]ALL SITES DOWN'!$D:$D,'[8]ALL SITES DOWN'!$J:$J,"")</f>
        <v/>
      </c>
      <c r="BA770" s="9" t="str">
        <f>_xlfn.XLOOKUP(B770,[9]sheet1!$AC:$AC,[9]sheet1!$AF:$AF,"")</f>
        <v/>
      </c>
      <c r="BB770" s="14" t="s">
        <v>5537</v>
      </c>
      <c r="BC770" s="14" t="s">
        <v>5537</v>
      </c>
      <c r="BD770" s="14" t="str">
        <f>_xlfn.XLOOKUP(B770,'[10]cell downs 18042026 17h'!$B:$B,'[10]cell downs 18042026 17h'!$B:$B,"")</f>
        <v/>
      </c>
      <c r="BE770" s="14" t="str">
        <f>_xlfn.XLOOKUP(B770,'[11]Cells Huawei 19042026 15h'!$B:$B,'[11]Cells Huawei 19042026 15h'!$B:$B,"")</f>
        <v/>
      </c>
      <c r="BF770" s="9" t="str">
        <f>_xlfn.XLOOKUP(B770,'[12]cells down 19042026 9H40'!$B:$B,'[12]cells down 19042026 9H40'!$B:$B,"")</f>
        <v/>
      </c>
      <c r="BG770" s="9" t="s">
        <v>4818</v>
      </c>
      <c r="BH770" s="9" t="s">
        <v>12</v>
      </c>
    </row>
    <row r="771" spans="1:60" s="9" customFormat="1" x14ac:dyDescent="0.3">
      <c r="A771" s="1" t="s">
        <v>1198</v>
      </c>
      <c r="B771" s="8" t="s">
        <v>1199</v>
      </c>
      <c r="C771" s="3" t="str">
        <f>_xlfn.XLOOKUP(B771,'[1]daily break down'!$D:$D,'[1]daily break down'!$E:$E,"")</f>
        <v>SUD-OUEST</v>
      </c>
      <c r="D771" s="1" t="s">
        <v>11</v>
      </c>
      <c r="E771" s="1" t="s">
        <v>12</v>
      </c>
      <c r="F771" s="3" t="s">
        <v>13</v>
      </c>
      <c r="G771" s="1" t="s">
        <v>1198</v>
      </c>
      <c r="H771" s="41" t="str">
        <f>_xlfn.XLOOKUP(B771,[2]CALCULATION!$B:$B,[2]CALCULATION!$H:$H,"")</f>
        <v>NOKIA</v>
      </c>
      <c r="I771" s="34">
        <v>0</v>
      </c>
      <c r="J771" s="34">
        <v>0.65853529892792617</v>
      </c>
      <c r="K771" s="34">
        <v>0</v>
      </c>
      <c r="L771" s="34">
        <v>0</v>
      </c>
      <c r="M771" s="34">
        <v>0.34235795956480369</v>
      </c>
      <c r="N771" s="34">
        <v>6.8388598076999124E-2</v>
      </c>
      <c r="O771" s="34">
        <v>0.16227141690168898</v>
      </c>
      <c r="P771" s="34">
        <v>0.17326807194652988</v>
      </c>
      <c r="Q771" s="34">
        <v>3.5283456170889974E-2</v>
      </c>
      <c r="R771" s="34">
        <v>0</v>
      </c>
      <c r="S771" s="35">
        <v>0</v>
      </c>
      <c r="T771" s="35">
        <v>32297.744679867479</v>
      </c>
      <c r="U771" s="35">
        <v>3.2000428650187351</v>
      </c>
      <c r="V771" s="35">
        <v>2.7929554294258812</v>
      </c>
      <c r="W771" s="35">
        <v>4.2981290289441914</v>
      </c>
      <c r="X771" s="35">
        <v>1.0861562695294168E-2</v>
      </c>
      <c r="Y771" s="35">
        <v>0.33642308230103907</v>
      </c>
      <c r="Z771" s="35">
        <v>0</v>
      </c>
      <c r="AA771" s="35">
        <v>0</v>
      </c>
      <c r="AB771" s="35">
        <v>0</v>
      </c>
      <c r="AC771" s="35">
        <v>0</v>
      </c>
      <c r="AD771" s="35">
        <v>0</v>
      </c>
      <c r="AE771" s="58" t="s">
        <v>5603</v>
      </c>
      <c r="AF771" s="58"/>
      <c r="AG771" s="57" t="str" cm="1">
        <f t="array" ref="AG771">IFERROR(_xlfn.IFS(
AI771="MPR ISSUE","PDH",
AI771="BSS Hardware Issue","BSS",
AI771="Sites strategiques, MLL, Pylone, etc.","ENVTECH",
AI771="AKTIVCO DEFAUT GE &amp; POWER Cabinet","AKTIVCO",
AI771="AKTIVCO Coupure ENEO &amp; Baisse de tension","AKTIVCO GRID ONLY",
AI771="Coupure ENEO &amp; Baisse de tension","IHS GRID ONLY",
AI771="Defaut GE &amp; POWER Cabinet","IHS",
AI771="Sharing","Partners",
AI771="Sites strategiques &amp; DataCenter","SST &amp; DC",
AI771="Exclu","Exclu",
AI771="SAT","SAT",
AI771="SPARE-ISSUE","SPARE-ISSUE",
AI771="Fiber CAmtel","TRANS_FO_CAMTEL",
AI771="Fiber AOF","Fiber AOF",
AI771="Projet OCM (HUAWEI)","TRAVAUX-HUAWEI",
AI771="Projet OCM (NOKIA)","TRAVAUX-NOKIA",
AI771="ACCESS-ISSUE","ACCESS-ISSUE",
AI771="Projet OCM (ZTE, NOKIA, autres projets)","TRAVAUX OCM",
AI771="No root CAuse","No root cause",
AI771="ODU HS","PDH",
AI771="IP &amp; VLAN","PDH",
AI771="Warehouse HUAWEI","SPARE-ISSUE",
AI771="SPARE-HS","SPARE-ISSUE",
AI771="Power Telco","BSS",AI771="no impacts","no impacts"
),"")</f>
        <v>no impacts</v>
      </c>
      <c r="AH771" s="57" t="str" cm="1">
        <f t="array" ref="AH771">IFERROR(_xlfn.IFS(
AI771="MPR ISSUE","TX ISSUE",
AI771="BSS Hardware Issue","RAN ISSUE",
AI771="Sites strategiques, MLL, Pylone, etc.","ENVTECH",
AI771="AKTIVCO DEFAUT GE &amp; POWER Cabinet","POWER ISSUE",
AI771="AKTIVCO Coupure ENEO &amp; Baisse de tension","POWER ISSUE",
AI771="Coupure ENEO &amp; Baisse de tension","POWER ISSUE",
AI771="Defaut GE &amp; POWER Cabinet","POWER ISSUE",
AI771="Sharing","POWER ISSUE",
AI771="Sites strategiques &amp; DataCenter","POWER ISSUE",
AI771="Exclu","Exclu",
AI771="SAT","TX ISSUE",
AI771="SPARE-ISSUE","SPARE-ISSUE",
AI771="Fiber CAmtel","TX ISSUE",
AI771="Fiber AOF","TX ISSUE",
AI771="Projet OCM (HUAWEI)","TRAVAUX-HUAWEI",
AI771="Projet OCM (NOKIA)","TRAVAUX -NOKIA",
AI771="ACCESS-ISSUE","ACCESS-ISSUE",
AI771="Projet OCM (ZTE, NOKIA, autres projets)","TRAVAUX OCM",
AI771="No root CAuse","No root cause",
AI771="ODU HS","TX ISSUE",
AI771="IP &amp; VLAN","TX ISSUE",
AI771="Warehouse HUAWEI","SPARE-ISSUE",
AI771="SPARE-HS","SPARE-ISSUE",
AI771="Power Telco","RAN ISSUE",AI771="no impacts","no impacts"
),"")</f>
        <v>no impacts</v>
      </c>
      <c r="AI771" s="85" t="s">
        <v>5998</v>
      </c>
      <c r="AJ771" s="57" t="str" cm="1">
        <f t="array" ref="AJ771">IFERROR(_xlfn.IFS(
AI771="MPR ISSUE","ACTIVE",
AI771="BSS Hardware Issue","ACTIVE",
AI771="Sites strategiques, MLL, Pylone, etc.","PASSIVE",
AI771="AKTIVCO DEFAUT GE &amp; POWER Cabinet","PASSIVE",
AI771="AKTIVCO Coupure ENEO &amp; Baisse de tension","PASSIVE",
AI771="Coupure ENEO &amp; Baisse de tension","PASSIVE",
AI771="Defaut GE &amp; POWER Cabinet","PASSIVE",
AI771="Sharing","PASSIVE",
AI771="Sites strategiques &amp; DataCenter","PASSIVE",
AI771="Exclu","Exclu",
AI771="SAT","ACTIVE",
AI771="SPARE-ISSUE","SPARE-ISSUE",
AI771="Fiber CAmtel","ACTIVE",
AI771="Fiber AOF","ACTIVE",
AI771="Projet OCM (HUAWEI)","PLANNED WORKS",
AI771="Projet OCM (NOKIA)","PLANNED WORKS",
AI771="ACCESS-ISSUE","ACCESS-ISSUE",
AI771="Projet OCM (ZTE, NOKIA, autres projets)","PLANNED WORKS",
AI771="No root CAuse","No root cause",
AI771="ODU HS","ACTIVE",
AI771="IP &amp; VLAN","ACTIVE",
AI771="Warehouse HUAWEI","SPARE-ISSUE",
AI771="SPARE-HS","SPARE-ISSUE",
AI771="Power Telco","ACTIVE", AI771="no impacts","no impacts"
),"")</f>
        <v>no impacts</v>
      </c>
      <c r="AK771" s="23" t="s">
        <v>5537</v>
      </c>
      <c r="AL771" s="23" t="str">
        <f t="shared" si="23"/>
        <v>SUO_131</v>
      </c>
      <c r="AN771" s="9" t="s">
        <v>5537</v>
      </c>
      <c r="AO771" s="23" t="str">
        <f>_xlfn.XLOOKUP(B771,'INCIDENT-05-03-2026'!E:E,'INCIDENT-05-03-2026'!F:F,"")</f>
        <v/>
      </c>
      <c r="AP771" s="7" t="s">
        <v>5537</v>
      </c>
      <c r="AQ771" s="6"/>
      <c r="AR771" s="7"/>
      <c r="AS771" s="3" t="str">
        <f>_xlfn.XLOOKUP(B771,'[3]tt num | region | site id'!$C:$C,'[3]tt num | region | site id'!$Q:$Q,"")</f>
        <v/>
      </c>
      <c r="AT771" s="24" t="str">
        <f>_xlfn.XLOOKUP(B771,'[4]Cells Huawei 03052026 12h'!$B:$B,'[4]Cells Huawei 03052026 12h'!$T:$T,"")</f>
        <v/>
      </c>
      <c r="AU771" s="24" t="str">
        <f>_xlfn.XLOOKUP(B771,'[5]cells down 02052026 8h50'!$B:$B,'[5]cells down 02052026 8h50'!$R:$R,"")</f>
        <v/>
      </c>
      <c r="AV771" s="24" t="str">
        <f>_xlfn.XLOOKUP(B771,'[5]cells down 02052026 13h50'!$B:$B,'[5]cells down 02052026 13h50'!$R:$R,"")</f>
        <v/>
      </c>
      <c r="AW771" s="24" t="str">
        <f>_xlfn.XLOOKUP(B771,'[5]cells down 02052026 13h50'!$B:$B,'[5]cells down 02052026 13h50'!$R:$R,"")</f>
        <v/>
      </c>
      <c r="AX771" s="24" t="str">
        <f>_xlfn.XLOOKUP(B771,'[6]cell downs 03052026 8h40 '!$B:$B,'[6]cell downs 03052026 8h40 '!$R:$R,"")</f>
        <v/>
      </c>
      <c r="AY771" s="24" t="str">
        <f>_xlfn.XLOOKUP(B771,'[7]ALL SITES DOWN'!$D:$D,'[7]ALL SITES DOWN'!$J:$J,"")</f>
        <v/>
      </c>
      <c r="AZ771" s="24" t="str">
        <f>_xlfn.XLOOKUP(B771,'[8]ALL SITES DOWN'!$D:$D,'[8]ALL SITES DOWN'!$J:$J,"")</f>
        <v/>
      </c>
      <c r="BA771" s="9" t="str">
        <f>_xlfn.XLOOKUP(B771,[9]sheet1!$AC:$AC,[9]sheet1!$AF:$AF,"")</f>
        <v/>
      </c>
      <c r="BB771" s="14" t="s">
        <v>5537</v>
      </c>
      <c r="BC771" s="14" t="s">
        <v>5537</v>
      </c>
      <c r="BD771" s="14" t="str">
        <f>_xlfn.XLOOKUP(B771,'[10]cell downs 18042026 17h'!$B:$B,'[10]cell downs 18042026 17h'!$B:$B,"")</f>
        <v/>
      </c>
      <c r="BE771" s="14" t="str">
        <f>_xlfn.XLOOKUP(B771,'[11]Cells Huawei 19042026 15h'!$B:$B,'[11]Cells Huawei 19042026 15h'!$B:$B,"")</f>
        <v/>
      </c>
      <c r="BF771" s="9" t="str">
        <f>_xlfn.XLOOKUP(B771,'[12]cells down 19042026 9H40'!$B:$B,'[12]cells down 19042026 9H40'!$B:$B,"")</f>
        <v/>
      </c>
      <c r="BG771" s="9" t="s">
        <v>1199</v>
      </c>
      <c r="BH771" s="9" t="s">
        <v>594</v>
      </c>
    </row>
    <row r="772" spans="1:60" s="9" customFormat="1" ht="22.05" customHeight="1" x14ac:dyDescent="0.3">
      <c r="A772" s="1" t="s">
        <v>981</v>
      </c>
      <c r="B772" s="8" t="s">
        <v>982</v>
      </c>
      <c r="C772" s="3" t="str">
        <f>_xlfn.XLOOKUP(B772,'[1]daily break down'!$D:$D,'[1]daily break down'!$E:$E,"")</f>
        <v>Maroua</v>
      </c>
      <c r="D772" s="1" t="s">
        <v>11</v>
      </c>
      <c r="E772" s="1" t="s">
        <v>12</v>
      </c>
      <c r="F772" s="3" t="s">
        <v>55</v>
      </c>
      <c r="G772" s="1" t="s">
        <v>84</v>
      </c>
      <c r="H772" s="40" t="str">
        <f>_xlfn.XLOOKUP(B772,[2]CALCULATION!$B:$B,[2]CALCULATION!$H:$H,"")</f>
        <v>Huawei</v>
      </c>
      <c r="I772" s="34">
        <v>1.2620458118955693</v>
      </c>
      <c r="J772" s="34">
        <v>1.0433877517242953</v>
      </c>
      <c r="K772" s="34">
        <v>2.4785051636118745</v>
      </c>
      <c r="L772" s="34">
        <v>0.35126186746111238</v>
      </c>
      <c r="M772" s="34">
        <v>0</v>
      </c>
      <c r="N772" s="34">
        <v>0</v>
      </c>
      <c r="O772" s="34">
        <v>4.6549554408403318E-3</v>
      </c>
      <c r="P772" s="34">
        <v>0.24014932954373591</v>
      </c>
      <c r="Q772" s="34">
        <v>0.57669725739299671</v>
      </c>
      <c r="R772" s="34">
        <v>3.5326296324832422</v>
      </c>
      <c r="S772" s="35">
        <v>1.1406067636324204</v>
      </c>
      <c r="T772" s="35">
        <v>4.8957289981251768E-2</v>
      </c>
      <c r="U772" s="35">
        <v>0.27139638675581351</v>
      </c>
      <c r="V772" s="35">
        <v>0.29140734462793172</v>
      </c>
      <c r="W772" s="35">
        <v>4.8957289981251761E-2</v>
      </c>
      <c r="X772" s="35">
        <v>0</v>
      </c>
      <c r="Y772" s="35">
        <v>0.33401534672819055</v>
      </c>
      <c r="Z772" s="35">
        <v>3.9870495929321716</v>
      </c>
      <c r="AA772" s="35">
        <v>0</v>
      </c>
      <c r="AB772" s="35">
        <v>0</v>
      </c>
      <c r="AC772" s="35">
        <v>0</v>
      </c>
      <c r="AD772" s="35">
        <v>0</v>
      </c>
      <c r="AE772" s="58" t="s">
        <v>5560</v>
      </c>
      <c r="AF772" s="58"/>
      <c r="AG772" s="57" t="str" cm="1">
        <f t="array" ref="AG772">IFERROR(_xlfn.IFS(
AI772="MPR ISSUE","PDH",
AI772="BSS Hardware Issue","BSS",
AI772="Sites strategiques, MLL, Pylone, etc.","ENVTECH",
AI772="AKTIVCO DEFAUT GE &amp; POWER Cabinet","AKTIVCO",
AI772="AKTIVCO Coupure ENEO &amp; Baisse de tension","AKTIVCO GRID ONLY",
AI772="Coupure ENEO &amp; Baisse de tension","IHS GRID ONLY",
AI772="Defaut GE &amp; POWER Cabinet","IHS",
AI772="Sharing","Partners",
AI772="Sites strategiques &amp; DataCenter","SST &amp; DC",
AI772="Exclu","Exclu",
AI772="SAT","SAT",
AI772="SPARE-ISSUE","SPARE-ISSUE",
AI772="Fiber CAmtel","TRANS_FO_CAMTEL",
AI772="Fiber AOF","Fiber AOF",
AI772="Projet OCM (HUAWEI)","TRAVAUX-HUAWEI",
AI772="Projet OCM (NOKIA)","TRAVAUX-NOKIA",
AI772="ACCESS-ISSUE","ACCESS-ISSUE",
AI772="Projet OCM (ZTE, NOKIA, autres projets)","TRAVAUX OCM",
AI772="No root CAuse","No root cause",
AI772="ODU HS","PDH",
AI772="IP &amp; VLAN","PDH",
AI772="Warehouse HUAWEI","SPARE-ISSUE",
AI772="SPARE-HS","SPARE-ISSUE",
AI772="Power Telco","BSS",AI772="no impacts","no impacts"
),"")</f>
        <v>no impacts</v>
      </c>
      <c r="AH772" s="57" t="str" cm="1">
        <f t="array" ref="AH772">IFERROR(_xlfn.IFS(
AI772="MPR ISSUE","TX ISSUE",
AI772="BSS Hardware Issue","RAN ISSUE",
AI772="Sites strategiques, MLL, Pylone, etc.","ENVTECH",
AI772="AKTIVCO DEFAUT GE &amp; POWER Cabinet","POWER ISSUE",
AI772="AKTIVCO Coupure ENEO &amp; Baisse de tension","POWER ISSUE",
AI772="Coupure ENEO &amp; Baisse de tension","POWER ISSUE",
AI772="Defaut GE &amp; POWER Cabinet","POWER ISSUE",
AI772="Sharing","POWER ISSUE",
AI772="Sites strategiques &amp; DataCenter","POWER ISSUE",
AI772="Exclu","Exclu",
AI772="SAT","TX ISSUE",
AI772="SPARE-ISSUE","SPARE-ISSUE",
AI772="Fiber CAmtel","TX ISSUE",
AI772="Fiber AOF","TX ISSUE",
AI772="Projet OCM (HUAWEI)","TRAVAUX-HUAWEI",
AI772="Projet OCM (NOKIA)","TRAVAUX -NOKIA",
AI772="ACCESS-ISSUE","ACCESS-ISSUE",
AI772="Projet OCM (ZTE, NOKIA, autres projets)","TRAVAUX OCM",
AI772="No root CAuse","No root cause",
AI772="ODU HS","TX ISSUE",
AI772="IP &amp; VLAN","TX ISSUE",
AI772="Warehouse HUAWEI","SPARE-ISSUE",
AI772="SPARE-HS","SPARE-ISSUE",
AI772="Power Telco","RAN ISSUE",AI772="no impacts","no impacts"
),"")</f>
        <v>no impacts</v>
      </c>
      <c r="AI772" s="85" t="s">
        <v>5998</v>
      </c>
      <c r="AJ772" s="57" t="str" cm="1">
        <f t="array" ref="AJ772">IFERROR(_xlfn.IFS(
AI772="MPR ISSUE","ACTIVE",
AI772="BSS Hardware Issue","ACTIVE",
AI772="Sites strategiques, MLL, Pylone, etc.","PASSIVE",
AI772="AKTIVCO DEFAUT GE &amp; POWER Cabinet","PASSIVE",
AI772="AKTIVCO Coupure ENEO &amp; Baisse de tension","PASSIVE",
AI772="Coupure ENEO &amp; Baisse de tension","PASSIVE",
AI772="Defaut GE &amp; POWER Cabinet","PASSIVE",
AI772="Sharing","PASSIVE",
AI772="Sites strategiques &amp; DataCenter","PASSIVE",
AI772="Exclu","Exclu",
AI772="SAT","ACTIVE",
AI772="SPARE-ISSUE","SPARE-ISSUE",
AI772="Fiber CAmtel","ACTIVE",
AI772="Fiber AOF","ACTIVE",
AI772="Projet OCM (HUAWEI)","PLANNED WORKS",
AI772="Projet OCM (NOKIA)","PLANNED WORKS",
AI772="ACCESS-ISSUE","ACCESS-ISSUE",
AI772="Projet OCM (ZTE, NOKIA, autres projets)","PLANNED WORKS",
AI772="No root CAuse","No root cause",
AI772="ODU HS","ACTIVE",
AI772="IP &amp; VLAN","ACTIVE",
AI772="Warehouse HUAWEI","SPARE-ISSUE",
AI772="SPARE-HS","SPARE-ISSUE",
AI772="Power Telco","ACTIVE", AI772="no impacts","no impacts"
),"")</f>
        <v>no impacts</v>
      </c>
      <c r="AK772" s="23" t="s">
        <v>5537</v>
      </c>
      <c r="AL772" s="23" t="str">
        <f t="shared" si="23"/>
        <v>EXN_071</v>
      </c>
      <c r="AN772" s="9" t="s">
        <v>5537</v>
      </c>
      <c r="AO772" s="23" t="str">
        <f>_xlfn.XLOOKUP(B772,'INCIDENT-05-03-2026'!E:E,'INCIDENT-05-03-2026'!F:F,"")</f>
        <v/>
      </c>
      <c r="AP772" s="7" t="s">
        <v>5537</v>
      </c>
      <c r="AQ772" s="6"/>
      <c r="AR772" s="7"/>
      <c r="AS772" s="3" t="str">
        <f>_xlfn.XLOOKUP(B772,'[3]tt num | region | site id'!$C:$C,'[3]tt num | region | site id'!$Q:$Q,"")</f>
        <v/>
      </c>
      <c r="AT772" s="24" t="str">
        <f>_xlfn.XLOOKUP(B772,'[4]Cells Huawei 03052026 12h'!$B:$B,'[4]Cells Huawei 03052026 12h'!$T:$T,"")</f>
        <v/>
      </c>
      <c r="AU772" s="24" t="str">
        <f>_xlfn.XLOOKUP(B772,'[5]cells down 02052026 8h50'!$B:$B,'[5]cells down 02052026 8h50'!$R:$R,"")</f>
        <v/>
      </c>
      <c r="AV772" s="24" t="str">
        <f>_xlfn.XLOOKUP(B772,'[5]cells down 02052026 13h50'!$B:$B,'[5]cells down 02052026 13h50'!$R:$R,"")</f>
        <v/>
      </c>
      <c r="AW772" s="24" t="str">
        <f>_xlfn.XLOOKUP(B772,'[5]cells down 02052026 13h50'!$B:$B,'[5]cells down 02052026 13h50'!$R:$R,"")</f>
        <v/>
      </c>
      <c r="AX772" s="24" t="str">
        <f>_xlfn.XLOOKUP(B772,'[6]cell downs 03052026 8h40 '!$B:$B,'[6]cell downs 03052026 8h40 '!$R:$R,"")</f>
        <v/>
      </c>
      <c r="AY772" s="24" t="str">
        <f>_xlfn.XLOOKUP(B772,'[7]ALL SITES DOWN'!$D:$D,'[7]ALL SITES DOWN'!$J:$J,"")</f>
        <v/>
      </c>
      <c r="AZ772" s="24" t="str">
        <f>_xlfn.XLOOKUP(B772,'[8]ALL SITES DOWN'!$D:$D,'[8]ALL SITES DOWN'!$J:$J,"")</f>
        <v/>
      </c>
      <c r="BA772" s="9" t="str">
        <f>_xlfn.XLOOKUP(B772,[9]sheet1!$AC:$AC,[9]sheet1!$AF:$AF,"")</f>
        <v/>
      </c>
      <c r="BB772" s="14" t="s">
        <v>5537</v>
      </c>
      <c r="BC772" s="14" t="s">
        <v>5537</v>
      </c>
      <c r="BD772" s="14" t="str">
        <f>_xlfn.XLOOKUP(B772,'[10]cell downs 18042026 17h'!$B:$B,'[10]cell downs 18042026 17h'!$B:$B,"")</f>
        <v/>
      </c>
      <c r="BE772" s="14" t="str">
        <f>_xlfn.XLOOKUP(B772,'[11]Cells Huawei 19042026 15h'!$B:$B,'[11]Cells Huawei 19042026 15h'!$B:$B,"")</f>
        <v/>
      </c>
      <c r="BF772" s="9" t="str">
        <f>_xlfn.XLOOKUP(B772,'[12]cells down 19042026 9H40'!$B:$B,'[12]cells down 19042026 9H40'!$B:$B,"")</f>
        <v/>
      </c>
      <c r="BG772" s="9" t="s">
        <v>982</v>
      </c>
      <c r="BH772" s="9" t="s">
        <v>594</v>
      </c>
    </row>
    <row r="773" spans="1:60" s="9" customFormat="1" x14ac:dyDescent="0.3">
      <c r="A773" s="1" t="s">
        <v>4247</v>
      </c>
      <c r="B773" s="8" t="s">
        <v>4248</v>
      </c>
      <c r="C773" s="3" t="str">
        <f>_xlfn.XLOOKUP(B773,'[1]daily break down'!$D:$D,'[1]daily break down'!$E:$E,"")</f>
        <v>NORD-OUEST</v>
      </c>
      <c r="D773" s="1" t="s">
        <v>11</v>
      </c>
      <c r="E773" s="1" t="s">
        <v>12</v>
      </c>
      <c r="F773" s="3" t="s">
        <v>51</v>
      </c>
      <c r="G773" s="1" t="s">
        <v>3129</v>
      </c>
      <c r="H773" s="40" t="str">
        <f>_xlfn.XLOOKUP(B773,[2]CALCULATION!$B:$B,[2]CALCULATION!$H:$H,"")</f>
        <v>HUAWEI</v>
      </c>
      <c r="I773" s="34">
        <v>0</v>
      </c>
      <c r="J773" s="34">
        <v>0</v>
      </c>
      <c r="K773" s="34">
        <v>0</v>
      </c>
      <c r="L773" s="34">
        <v>0</v>
      </c>
      <c r="M773" s="34">
        <v>0</v>
      </c>
      <c r="N773" s="34">
        <v>0</v>
      </c>
      <c r="O773" s="34">
        <v>0</v>
      </c>
      <c r="P773" s="34">
        <v>0</v>
      </c>
      <c r="Q773" s="34">
        <v>0</v>
      </c>
      <c r="R773" s="34">
        <v>0</v>
      </c>
      <c r="S773" s="35">
        <v>0</v>
      </c>
      <c r="T773" s="35">
        <v>0</v>
      </c>
      <c r="U773" s="35">
        <v>0</v>
      </c>
      <c r="V773" s="35">
        <v>0</v>
      </c>
      <c r="W773" s="35">
        <v>0</v>
      </c>
      <c r="X773" s="35">
        <v>0</v>
      </c>
      <c r="Y773" s="35">
        <v>0.32750554314234098</v>
      </c>
      <c r="Z773" s="35">
        <v>0</v>
      </c>
      <c r="AA773" s="35">
        <v>0</v>
      </c>
      <c r="AB773" s="35">
        <v>0</v>
      </c>
      <c r="AC773" s="35">
        <v>0</v>
      </c>
      <c r="AD773" s="35">
        <v>0</v>
      </c>
      <c r="AE773" s="58" t="s">
        <v>5603</v>
      </c>
      <c r="AF773" s="58"/>
      <c r="AG773" s="57" t="str" cm="1">
        <f t="array" ref="AG773">IFERROR(_xlfn.IFS(
AI773="MPR ISSUE","PDH",
AI773="BSS Hardware Issue","BSS",
AI773="Sites strategiques, MLL, Pylone, etc.","ENVTECH",
AI773="AKTIVCO DEFAUT GE &amp; POWER Cabinet","AKTIVCO",
AI773="AKTIVCO Coupure ENEO &amp; Baisse de tension","AKTIVCO GRID ONLY",
AI773="Coupure ENEO &amp; Baisse de tension","IHS GRID ONLY",
AI773="Defaut GE &amp; POWER Cabinet","IHS",
AI773="Sharing","Partners",
AI773="Sites strategiques &amp; DataCenter","SST &amp; DC",
AI773="Exclu","Exclu",
AI773="SAT","SAT",
AI773="SPARE-ISSUE","SPARE-ISSUE",
AI773="Fiber CAmtel","TRANS_FO_CAMTEL",
AI773="Fiber AOF","Fiber AOF",
AI773="Projet OCM (HUAWEI)","TRAVAUX-HUAWEI",
AI773="Projet OCM (NOKIA)","TRAVAUX-NOKIA",
AI773="ACCESS-ISSUE","ACCESS-ISSUE",
AI773="Projet OCM (ZTE, NOKIA, autres projets)","TRAVAUX OCM",
AI773="No root CAuse","No root cause",
AI773="ODU HS","PDH",
AI773="IP &amp; VLAN","PDH",
AI773="Warehouse HUAWEI","SPARE-ISSUE",
AI773="SPARE-HS","SPARE-ISSUE",
AI773="Power Telco","BSS",AI773="no impacts","no impacts"
),"")</f>
        <v>no impacts</v>
      </c>
      <c r="AH773" s="57" t="str" cm="1">
        <f t="array" ref="AH773">IFERROR(_xlfn.IFS(
AI773="MPR ISSUE","TX ISSUE",
AI773="BSS Hardware Issue","RAN ISSUE",
AI773="Sites strategiques, MLL, Pylone, etc.","ENVTECH",
AI773="AKTIVCO DEFAUT GE &amp; POWER Cabinet","POWER ISSUE",
AI773="AKTIVCO Coupure ENEO &amp; Baisse de tension","POWER ISSUE",
AI773="Coupure ENEO &amp; Baisse de tension","POWER ISSUE",
AI773="Defaut GE &amp; POWER Cabinet","POWER ISSUE",
AI773="Sharing","POWER ISSUE",
AI773="Sites strategiques &amp; DataCenter","POWER ISSUE",
AI773="Exclu","Exclu",
AI773="SAT","TX ISSUE",
AI773="SPARE-ISSUE","SPARE-ISSUE",
AI773="Fiber CAmtel","TX ISSUE",
AI773="Fiber AOF","TX ISSUE",
AI773="Projet OCM (HUAWEI)","TRAVAUX-HUAWEI",
AI773="Projet OCM (NOKIA)","TRAVAUX -NOKIA",
AI773="ACCESS-ISSUE","ACCESS-ISSUE",
AI773="Projet OCM (ZTE, NOKIA, autres projets)","TRAVAUX OCM",
AI773="No root CAuse","No root cause",
AI773="ODU HS","TX ISSUE",
AI773="IP &amp; VLAN","TX ISSUE",
AI773="Warehouse HUAWEI","SPARE-ISSUE",
AI773="SPARE-HS","SPARE-ISSUE",
AI773="Power Telco","RAN ISSUE",AI773="no impacts","no impacts"
),"")</f>
        <v>no impacts</v>
      </c>
      <c r="AI773" s="85" t="s">
        <v>5998</v>
      </c>
      <c r="AJ773" s="57" t="str" cm="1">
        <f t="array" ref="AJ773">IFERROR(_xlfn.IFS(
AI773="MPR ISSUE","ACTIVE",
AI773="BSS Hardware Issue","ACTIVE",
AI773="Sites strategiques, MLL, Pylone, etc.","PASSIVE",
AI773="AKTIVCO DEFAUT GE &amp; POWER Cabinet","PASSIVE",
AI773="AKTIVCO Coupure ENEO &amp; Baisse de tension","PASSIVE",
AI773="Coupure ENEO &amp; Baisse de tension","PASSIVE",
AI773="Defaut GE &amp; POWER Cabinet","PASSIVE",
AI773="Sharing","PASSIVE",
AI773="Sites strategiques &amp; DataCenter","PASSIVE",
AI773="Exclu","Exclu",
AI773="SAT","ACTIVE",
AI773="SPARE-ISSUE","SPARE-ISSUE",
AI773="Fiber CAmtel","ACTIVE",
AI773="Fiber AOF","ACTIVE",
AI773="Projet OCM (HUAWEI)","PLANNED WORKS",
AI773="Projet OCM (NOKIA)","PLANNED WORKS",
AI773="ACCESS-ISSUE","ACCESS-ISSUE",
AI773="Projet OCM (ZTE, NOKIA, autres projets)","PLANNED WORKS",
AI773="No root CAuse","No root cause",
AI773="ODU HS","ACTIVE",
AI773="IP &amp; VLAN","ACTIVE",
AI773="Warehouse HUAWEI","SPARE-ISSUE",
AI773="SPARE-HS","SPARE-ISSUE",
AI773="Power Telco","ACTIVE", AI773="no impacts","no impacts"
),"")</f>
        <v>no impacts</v>
      </c>
      <c r="AK773" s="23" t="s">
        <v>5537</v>
      </c>
      <c r="AL773" s="23" t="str">
        <f t="shared" si="23"/>
        <v>NRO_137</v>
      </c>
      <c r="AN773" s="9" t="s">
        <v>5537</v>
      </c>
      <c r="AO773" s="23" t="str">
        <f>_xlfn.XLOOKUP(B773,'INCIDENT-05-03-2026'!E:E,'INCIDENT-05-03-2026'!F:F,"")</f>
        <v/>
      </c>
      <c r="AP773" s="7" t="s">
        <v>5537</v>
      </c>
      <c r="AQ773" s="6"/>
      <c r="AR773" s="7"/>
      <c r="AS773" s="3" t="str">
        <f>_xlfn.XLOOKUP(B773,'[3]tt num | region | site id'!$C:$C,'[3]tt num | region | site id'!$Q:$Q,"")</f>
        <v/>
      </c>
      <c r="AT773" s="24" t="str">
        <f>_xlfn.XLOOKUP(B773,'[4]Cells Huawei 03052026 12h'!$B:$B,'[4]Cells Huawei 03052026 12h'!$T:$T,"")</f>
        <v/>
      </c>
      <c r="AU773" s="24" t="str">
        <f>_xlfn.XLOOKUP(B773,'[5]cells down 02052026 8h50'!$B:$B,'[5]cells down 02052026 8h50'!$R:$R,"")</f>
        <v/>
      </c>
      <c r="AV773" s="24" t="str">
        <f>_xlfn.XLOOKUP(B773,'[5]cells down 02052026 13h50'!$B:$B,'[5]cells down 02052026 13h50'!$R:$R,"")</f>
        <v/>
      </c>
      <c r="AW773" s="24" t="str">
        <f>_xlfn.XLOOKUP(B773,'[5]cells down 02052026 13h50'!$B:$B,'[5]cells down 02052026 13h50'!$R:$R,"")</f>
        <v/>
      </c>
      <c r="AX773" s="24" t="str">
        <f>_xlfn.XLOOKUP(B773,'[6]cell downs 03052026 8h40 '!$B:$B,'[6]cell downs 03052026 8h40 '!$R:$R,"")</f>
        <v/>
      </c>
      <c r="AY773" s="24" t="str">
        <f>_xlfn.XLOOKUP(B773,'[7]ALL SITES DOWN'!$D:$D,'[7]ALL SITES DOWN'!$J:$J,"")</f>
        <v/>
      </c>
      <c r="AZ773" s="24" t="str">
        <f>_xlfn.XLOOKUP(B773,'[8]ALL SITES DOWN'!$D:$D,'[8]ALL SITES DOWN'!$J:$J,"")</f>
        <v/>
      </c>
      <c r="BA773" s="9" t="str">
        <f>_xlfn.XLOOKUP(B773,[9]sheet1!$AC:$AC,[9]sheet1!$AF:$AF,"")</f>
        <v/>
      </c>
      <c r="BB773" s="14" t="s">
        <v>5537</v>
      </c>
      <c r="BC773" s="14" t="s">
        <v>5537</v>
      </c>
      <c r="BD773" s="14" t="str">
        <f>_xlfn.XLOOKUP(B773,'[10]cell downs 18042026 17h'!$B:$B,'[10]cell downs 18042026 17h'!$B:$B,"")</f>
        <v/>
      </c>
      <c r="BE773" s="14" t="str">
        <f>_xlfn.XLOOKUP(B773,'[11]Cells Huawei 19042026 15h'!$B:$B,'[11]Cells Huawei 19042026 15h'!$B:$B,"")</f>
        <v/>
      </c>
      <c r="BF773" s="9" t="str">
        <f>_xlfn.XLOOKUP(B773,'[12]cells down 19042026 9H40'!$B:$B,'[12]cells down 19042026 9H40'!$B:$B,"")</f>
        <v/>
      </c>
      <c r="BG773" s="9" t="s">
        <v>4248</v>
      </c>
      <c r="BH773" s="9" t="s">
        <v>5537</v>
      </c>
    </row>
    <row r="774" spans="1:60" s="9" customFormat="1" x14ac:dyDescent="0.3">
      <c r="A774" s="1" t="s">
        <v>41</v>
      </c>
      <c r="B774" s="8" t="s">
        <v>42</v>
      </c>
      <c r="C774" s="3" t="str">
        <f>_xlfn.XLOOKUP(B774,'[1]daily break down'!$D:$D,'[1]daily break down'!$E:$E,"")</f>
        <v>Douala</v>
      </c>
      <c r="D774" s="1" t="s">
        <v>18</v>
      </c>
      <c r="E774" s="1" t="s">
        <v>18</v>
      </c>
      <c r="F774" s="3" t="s">
        <v>31</v>
      </c>
      <c r="G774" s="1" t="s">
        <v>32</v>
      </c>
      <c r="H774" s="42" t="str">
        <f>_xlfn.XLOOKUP(B774,[2]CALCULATION!$B:$B,[2]CALCULATION!$H:$H,"")</f>
        <v>ZTE</v>
      </c>
      <c r="I774" s="34">
        <v>0</v>
      </c>
      <c r="J774" s="34">
        <v>1.410201807478177</v>
      </c>
      <c r="K774" s="34">
        <v>17.281281300562448</v>
      </c>
      <c r="L774" s="34">
        <v>20.459795453053793</v>
      </c>
      <c r="M774" s="34">
        <v>1.661444555735333</v>
      </c>
      <c r="N774" s="34">
        <v>0.47432390785114492</v>
      </c>
      <c r="O774" s="34">
        <v>6.9556805437844037E-4</v>
      </c>
      <c r="P774" s="34">
        <v>0</v>
      </c>
      <c r="Q774" s="34">
        <v>0.46677966972288631</v>
      </c>
      <c r="R774" s="34">
        <v>1.0614546860598175</v>
      </c>
      <c r="S774" s="35">
        <v>7.8795376006254775E-2</v>
      </c>
      <c r="T774" s="35">
        <v>0</v>
      </c>
      <c r="U774" s="35">
        <v>0.27276968778625249</v>
      </c>
      <c r="V774" s="35">
        <v>0</v>
      </c>
      <c r="W774" s="35">
        <v>0</v>
      </c>
      <c r="X774" s="35">
        <v>6.4954820179606365</v>
      </c>
      <c r="Y774" s="35">
        <v>0.32559718976237989</v>
      </c>
      <c r="Z774" s="35">
        <v>0</v>
      </c>
      <c r="AA774" s="35">
        <v>0</v>
      </c>
      <c r="AB774" s="35">
        <v>0</v>
      </c>
      <c r="AC774" s="35">
        <v>0</v>
      </c>
      <c r="AD774" s="35">
        <v>0</v>
      </c>
      <c r="AE774" s="58" t="s">
        <v>5560</v>
      </c>
      <c r="AF774" s="58"/>
      <c r="AG774" s="57" t="str" cm="1">
        <f t="array" ref="AG774">IFERROR(_xlfn.IFS(
AI774="MPR ISSUE","PDH",
AI774="BSS Hardware Issue","BSS",
AI774="Sites strategiques, MLL, Pylone, etc.","ENVTECH",
AI774="AKTIVCO DEFAUT GE &amp; POWER Cabinet","AKTIVCO",
AI774="AKTIVCO Coupure ENEO &amp; Baisse de tension","AKTIVCO GRID ONLY",
AI774="Coupure ENEO &amp; Baisse de tension","IHS GRID ONLY",
AI774="Defaut GE &amp; POWER Cabinet","IHS",
AI774="Sharing","Partners",
AI774="Sites strategiques &amp; DataCenter","SST &amp; DC",
AI774="Exclu","Exclu",
AI774="SAT","SAT",
AI774="SPARE-ISSUE","SPARE-ISSUE",
AI774="Fiber CAmtel","TRANS_FO_CAMTEL",
AI774="Fiber AOF","Fiber AOF",
AI774="Projet OCM (HUAWEI)","TRAVAUX-HUAWEI",
AI774="Projet OCM (NOKIA)","TRAVAUX-NOKIA",
AI774="ACCESS-ISSUE","ACCESS-ISSUE",
AI774="Projet OCM (ZTE, NOKIA, autres projets)","TRAVAUX OCM",
AI774="No root CAuse","No root cause",
AI774="ODU HS","PDH",
AI774="IP &amp; VLAN","PDH",
AI774="Warehouse HUAWEI","SPARE-ISSUE",
AI774="SPARE-HS","SPARE-ISSUE",
AI774="Power Telco","BSS",AI774="no impacts","no impacts"
),"")</f>
        <v>no impacts</v>
      </c>
      <c r="AH774" s="57" t="str" cm="1">
        <f t="array" ref="AH774">IFERROR(_xlfn.IFS(
AI774="MPR ISSUE","TX ISSUE",
AI774="BSS Hardware Issue","RAN ISSUE",
AI774="Sites strategiques, MLL, Pylone, etc.","ENVTECH",
AI774="AKTIVCO DEFAUT GE &amp; POWER Cabinet","POWER ISSUE",
AI774="AKTIVCO Coupure ENEO &amp; Baisse de tension","POWER ISSUE",
AI774="Coupure ENEO &amp; Baisse de tension","POWER ISSUE",
AI774="Defaut GE &amp; POWER Cabinet","POWER ISSUE",
AI774="Sharing","POWER ISSUE",
AI774="Sites strategiques &amp; DataCenter","POWER ISSUE",
AI774="Exclu","Exclu",
AI774="SAT","TX ISSUE",
AI774="SPARE-ISSUE","SPARE-ISSUE",
AI774="Fiber CAmtel","TX ISSUE",
AI774="Fiber AOF","TX ISSUE",
AI774="Projet OCM (HUAWEI)","TRAVAUX-HUAWEI",
AI774="Projet OCM (NOKIA)","TRAVAUX -NOKIA",
AI774="ACCESS-ISSUE","ACCESS-ISSUE",
AI774="Projet OCM (ZTE, NOKIA, autres projets)","TRAVAUX OCM",
AI774="No root CAuse","No root cause",
AI774="ODU HS","TX ISSUE",
AI774="IP &amp; VLAN","TX ISSUE",
AI774="Warehouse HUAWEI","SPARE-ISSUE",
AI774="SPARE-HS","SPARE-ISSUE",
AI774="Power Telco","RAN ISSUE",AI774="no impacts","no impacts"
),"")</f>
        <v>no impacts</v>
      </c>
      <c r="AI774" s="85" t="s">
        <v>5998</v>
      </c>
      <c r="AJ774" s="57" t="str" cm="1">
        <f t="array" ref="AJ774">IFERROR(_xlfn.IFS(
AI774="MPR ISSUE","ACTIVE",
AI774="BSS Hardware Issue","ACTIVE",
AI774="Sites strategiques, MLL, Pylone, etc.","PASSIVE",
AI774="AKTIVCO DEFAUT GE &amp; POWER Cabinet","PASSIVE",
AI774="AKTIVCO Coupure ENEO &amp; Baisse de tension","PASSIVE",
AI774="Coupure ENEO &amp; Baisse de tension","PASSIVE",
AI774="Defaut GE &amp; POWER Cabinet","PASSIVE",
AI774="Sharing","PASSIVE",
AI774="Sites strategiques &amp; DataCenter","PASSIVE",
AI774="Exclu","Exclu",
AI774="SAT","ACTIVE",
AI774="SPARE-ISSUE","SPARE-ISSUE",
AI774="Fiber CAmtel","ACTIVE",
AI774="Fiber AOF","ACTIVE",
AI774="Projet OCM (HUAWEI)","PLANNED WORKS",
AI774="Projet OCM (NOKIA)","PLANNED WORKS",
AI774="ACCESS-ISSUE","ACCESS-ISSUE",
AI774="Projet OCM (ZTE, NOKIA, autres projets)","PLANNED WORKS",
AI774="No root CAuse","No root cause",
AI774="ODU HS","ACTIVE",
AI774="IP &amp; VLAN","ACTIVE",
AI774="Warehouse HUAWEI","SPARE-ISSUE",
AI774="SPARE-HS","SPARE-ISSUE",
AI774="Power Telco","ACTIVE", AI774="no impacts","no impacts"
),"")</f>
        <v>no impacts</v>
      </c>
      <c r="AK774" s="23" t="s">
        <v>5537</v>
      </c>
      <c r="AL774" s="23" t="str">
        <f t="shared" si="23"/>
        <v>LIT_684</v>
      </c>
      <c r="AN774" s="9" t="s">
        <v>5537</v>
      </c>
      <c r="AO774" s="23" t="str">
        <f>_xlfn.XLOOKUP(B774,'INCIDENT-05-03-2026'!E:E,'INCIDENT-05-03-2026'!F:F,"")</f>
        <v/>
      </c>
      <c r="AP774" s="7" t="s">
        <v>5537</v>
      </c>
      <c r="AQ774" s="6"/>
      <c r="AR774" s="7"/>
      <c r="AS774" s="3" t="str">
        <f>_xlfn.XLOOKUP(B774,'[3]tt num | region | site id'!$C:$C,'[3]tt num | region | site id'!$Q:$Q,"")</f>
        <v/>
      </c>
      <c r="AT774" s="24" t="str">
        <f>_xlfn.XLOOKUP(B774,'[4]Cells Huawei 03052026 12h'!$B:$B,'[4]Cells Huawei 03052026 12h'!$T:$T,"")</f>
        <v/>
      </c>
      <c r="AU774" s="24" t="str">
        <f>_xlfn.XLOOKUP(B774,'[5]cells down 02052026 8h50'!$B:$B,'[5]cells down 02052026 8h50'!$R:$R,"")</f>
        <v/>
      </c>
      <c r="AV774" s="24" t="str">
        <f>_xlfn.XLOOKUP(B774,'[5]cells down 02052026 13h50'!$B:$B,'[5]cells down 02052026 13h50'!$R:$R,"")</f>
        <v/>
      </c>
      <c r="AW774" s="24" t="str">
        <f>_xlfn.XLOOKUP(B774,'[5]cells down 02052026 13h50'!$B:$B,'[5]cells down 02052026 13h50'!$R:$R,"")</f>
        <v/>
      </c>
      <c r="AX774" s="24" t="str">
        <f>_xlfn.XLOOKUP(B774,'[6]cell downs 03052026 8h40 '!$B:$B,'[6]cell downs 03052026 8h40 '!$R:$R,"")</f>
        <v/>
      </c>
      <c r="AY774" s="24" t="str">
        <f>_xlfn.XLOOKUP(B774,'[7]ALL SITES DOWN'!$D:$D,'[7]ALL SITES DOWN'!$J:$J,"")</f>
        <v/>
      </c>
      <c r="AZ774" s="24" t="str">
        <f>_xlfn.XLOOKUP(B774,'[8]ALL SITES DOWN'!$D:$D,'[8]ALL SITES DOWN'!$J:$J,"")</f>
        <v/>
      </c>
      <c r="BA774" s="9" t="str">
        <f>_xlfn.XLOOKUP(B774,[9]sheet1!$AC:$AC,[9]sheet1!$AF:$AF,"")</f>
        <v/>
      </c>
      <c r="BB774" s="14" t="s">
        <v>5537</v>
      </c>
      <c r="BC774" s="14" t="s">
        <v>5537</v>
      </c>
      <c r="BD774" s="14" t="str">
        <f>_xlfn.XLOOKUP(B774,'[10]cell downs 18042026 17h'!$B:$B,'[10]cell downs 18042026 17h'!$B:$B,"")</f>
        <v/>
      </c>
      <c r="BE774" s="14" t="str">
        <f>_xlfn.XLOOKUP(B774,'[11]Cells Huawei 19042026 15h'!$B:$B,'[11]Cells Huawei 19042026 15h'!$B:$B,"")</f>
        <v/>
      </c>
      <c r="BF774" s="9" t="str">
        <f>_xlfn.XLOOKUP(B774,'[12]cells down 19042026 9H40'!$B:$B,'[12]cells down 19042026 9H40'!$B:$B,"")</f>
        <v/>
      </c>
      <c r="BG774" s="9" t="s">
        <v>5537</v>
      </c>
      <c r="BH774" s="9" t="s">
        <v>12</v>
      </c>
    </row>
    <row r="775" spans="1:60" s="9" customFormat="1" x14ac:dyDescent="0.3">
      <c r="A775" s="1" t="s">
        <v>1600</v>
      </c>
      <c r="B775" s="8" t="s">
        <v>1601</v>
      </c>
      <c r="C775" s="3" t="str">
        <f>_xlfn.XLOOKUP(B775,'[1]daily break down'!$D:$D,'[1]daily break down'!$E:$E,"")</f>
        <v>Yaounde</v>
      </c>
      <c r="D775" s="1" t="s">
        <v>11</v>
      </c>
      <c r="E775" s="1" t="s">
        <v>12</v>
      </c>
      <c r="F775" s="3" t="s">
        <v>37</v>
      </c>
      <c r="G775" s="1" t="s">
        <v>38</v>
      </c>
      <c r="H775" s="42" t="str">
        <f>_xlfn.XLOOKUP(B775,[2]CALCULATION!$B:$B,[2]CALCULATION!$H:$H,"")</f>
        <v>ZTE</v>
      </c>
      <c r="I775" s="34">
        <v>0.52194356695859134</v>
      </c>
      <c r="J775" s="34">
        <v>0</v>
      </c>
      <c r="K775" s="34">
        <v>0</v>
      </c>
      <c r="L775" s="34">
        <v>0</v>
      </c>
      <c r="M775" s="34">
        <v>0</v>
      </c>
      <c r="N775" s="34">
        <v>0.30061024503970812</v>
      </c>
      <c r="O775" s="34">
        <v>0</v>
      </c>
      <c r="P775" s="34">
        <v>0</v>
      </c>
      <c r="Q775" s="34">
        <v>0.77224105606492599</v>
      </c>
      <c r="R775" s="34">
        <v>0</v>
      </c>
      <c r="S775" s="35">
        <v>0.10799139921183183</v>
      </c>
      <c r="T775" s="35">
        <v>0</v>
      </c>
      <c r="U775" s="35">
        <v>0</v>
      </c>
      <c r="V775" s="35">
        <v>0</v>
      </c>
      <c r="W775" s="35">
        <v>0</v>
      </c>
      <c r="X775" s="35">
        <v>0</v>
      </c>
      <c r="Y775" s="35">
        <v>0.30241158794976497</v>
      </c>
      <c r="Z775" s="35">
        <v>0</v>
      </c>
      <c r="AA775" s="35">
        <v>0</v>
      </c>
      <c r="AB775" s="35">
        <v>0</v>
      </c>
      <c r="AC775" s="35">
        <v>0</v>
      </c>
      <c r="AD775" s="35">
        <v>0</v>
      </c>
      <c r="AE775" s="58" t="s">
        <v>5560</v>
      </c>
      <c r="AF775" s="58"/>
      <c r="AG775" s="57" t="str" cm="1">
        <f t="array" ref="AG775">IFERROR(_xlfn.IFS(
AI775="MPR ISSUE","PDH",
AI775="BSS Hardware Issue","BSS",
AI775="Sites strategiques, MLL, Pylone, etc.","ENVTECH",
AI775="AKTIVCO DEFAUT GE &amp; POWER Cabinet","AKTIVCO",
AI775="AKTIVCO Coupure ENEO &amp; Baisse de tension","AKTIVCO GRID ONLY",
AI775="Coupure ENEO &amp; Baisse de tension","IHS GRID ONLY",
AI775="Defaut GE &amp; POWER Cabinet","IHS",
AI775="Sharing","Partners",
AI775="Sites strategiques &amp; DataCenter","SST &amp; DC",
AI775="Exclu","Exclu",
AI775="SAT","SAT",
AI775="SPARE-ISSUE","SPARE-ISSUE",
AI775="Fiber CAmtel","TRANS_FO_CAMTEL",
AI775="Fiber AOF","Fiber AOF",
AI775="Projet OCM (HUAWEI)","TRAVAUX-HUAWEI",
AI775="Projet OCM (NOKIA)","TRAVAUX-NOKIA",
AI775="ACCESS-ISSUE","ACCESS-ISSUE",
AI775="Projet OCM (ZTE, NOKIA, autres projets)","TRAVAUX OCM",
AI775="No root CAuse","No root cause",
AI775="ODU HS","PDH",
AI775="IP &amp; VLAN","PDH",
AI775="Warehouse HUAWEI","SPARE-ISSUE",
AI775="SPARE-HS","SPARE-ISSUE",
AI775="Power Telco","BSS",AI775="no impacts","no impacts"
),"")</f>
        <v>no impacts</v>
      </c>
      <c r="AH775" s="57" t="str" cm="1">
        <f t="array" ref="AH775">IFERROR(_xlfn.IFS(
AI775="MPR ISSUE","TX ISSUE",
AI775="BSS Hardware Issue","RAN ISSUE",
AI775="Sites strategiques, MLL, Pylone, etc.","ENVTECH",
AI775="AKTIVCO DEFAUT GE &amp; POWER Cabinet","POWER ISSUE",
AI775="AKTIVCO Coupure ENEO &amp; Baisse de tension","POWER ISSUE",
AI775="Coupure ENEO &amp; Baisse de tension","POWER ISSUE",
AI775="Defaut GE &amp; POWER Cabinet","POWER ISSUE",
AI775="Sharing","POWER ISSUE",
AI775="Sites strategiques &amp; DataCenter","POWER ISSUE",
AI775="Exclu","Exclu",
AI775="SAT","TX ISSUE",
AI775="SPARE-ISSUE","SPARE-ISSUE",
AI775="Fiber CAmtel","TX ISSUE",
AI775="Fiber AOF","TX ISSUE",
AI775="Projet OCM (HUAWEI)","TRAVAUX-HUAWEI",
AI775="Projet OCM (NOKIA)","TRAVAUX -NOKIA",
AI775="ACCESS-ISSUE","ACCESS-ISSUE",
AI775="Projet OCM (ZTE, NOKIA, autres projets)","TRAVAUX OCM",
AI775="No root CAuse","No root cause",
AI775="ODU HS","TX ISSUE",
AI775="IP &amp; VLAN","TX ISSUE",
AI775="Warehouse HUAWEI","SPARE-ISSUE",
AI775="SPARE-HS","SPARE-ISSUE",
AI775="Power Telco","RAN ISSUE",AI775="no impacts","no impacts"
),"")</f>
        <v>no impacts</v>
      </c>
      <c r="AI775" s="85" t="s">
        <v>5998</v>
      </c>
      <c r="AJ775" s="57" t="str" cm="1">
        <f t="array" ref="AJ775">IFERROR(_xlfn.IFS(
AI775="MPR ISSUE","ACTIVE",
AI775="BSS Hardware Issue","ACTIVE",
AI775="Sites strategiques, MLL, Pylone, etc.","PASSIVE",
AI775="AKTIVCO DEFAUT GE &amp; POWER Cabinet","PASSIVE",
AI775="AKTIVCO Coupure ENEO &amp; Baisse de tension","PASSIVE",
AI775="Coupure ENEO &amp; Baisse de tension","PASSIVE",
AI775="Defaut GE &amp; POWER Cabinet","PASSIVE",
AI775="Sharing","PASSIVE",
AI775="Sites strategiques &amp; DataCenter","PASSIVE",
AI775="Exclu","Exclu",
AI775="SAT","ACTIVE",
AI775="SPARE-ISSUE","SPARE-ISSUE",
AI775="Fiber CAmtel","ACTIVE",
AI775="Fiber AOF","ACTIVE",
AI775="Projet OCM (HUAWEI)","PLANNED WORKS",
AI775="Projet OCM (NOKIA)","PLANNED WORKS",
AI775="ACCESS-ISSUE","ACCESS-ISSUE",
AI775="Projet OCM (ZTE, NOKIA, autres projets)","PLANNED WORKS",
AI775="No root CAuse","No root cause",
AI775="ODU HS","ACTIVE",
AI775="IP &amp; VLAN","ACTIVE",
AI775="Warehouse HUAWEI","SPARE-ISSUE",
AI775="SPARE-HS","SPARE-ISSUE",
AI775="Power Telco","ACTIVE", AI775="no impacts","no impacts"
),"")</f>
        <v>no impacts</v>
      </c>
      <c r="AK775" s="23" t="s">
        <v>5537</v>
      </c>
      <c r="AL775" s="23" t="str">
        <f t="shared" si="23"/>
        <v>CTR_274</v>
      </c>
      <c r="AN775" s="9" t="s">
        <v>5537</v>
      </c>
      <c r="AO775" s="23" t="str">
        <f>_xlfn.XLOOKUP(B775,'INCIDENT-05-03-2026'!E:E,'INCIDENT-05-03-2026'!F:F,"")</f>
        <v/>
      </c>
      <c r="AP775" s="7" t="s">
        <v>5537</v>
      </c>
      <c r="AQ775" s="6"/>
      <c r="AR775" s="7"/>
      <c r="AS775" s="3" t="str">
        <f>_xlfn.XLOOKUP(B775,'[3]tt num | region | site id'!$C:$C,'[3]tt num | region | site id'!$Q:$Q,"")</f>
        <v/>
      </c>
      <c r="AT775" s="24" t="str">
        <f>_xlfn.XLOOKUP(B775,'[4]Cells Huawei 03052026 12h'!$B:$B,'[4]Cells Huawei 03052026 12h'!$T:$T,"")</f>
        <v/>
      </c>
      <c r="AU775" s="24" t="str">
        <f>_xlfn.XLOOKUP(B775,'[5]cells down 02052026 8h50'!$B:$B,'[5]cells down 02052026 8h50'!$R:$R,"")</f>
        <v/>
      </c>
      <c r="AV775" s="24" t="str">
        <f>_xlfn.XLOOKUP(B775,'[5]cells down 02052026 13h50'!$B:$B,'[5]cells down 02052026 13h50'!$R:$R,"")</f>
        <v/>
      </c>
      <c r="AW775" s="24" t="str">
        <f>_xlfn.XLOOKUP(B775,'[5]cells down 02052026 13h50'!$B:$B,'[5]cells down 02052026 13h50'!$R:$R,"")</f>
        <v/>
      </c>
      <c r="AX775" s="24" t="str">
        <f>_xlfn.XLOOKUP(B775,'[6]cell downs 03052026 8h40 '!$B:$B,'[6]cell downs 03052026 8h40 '!$R:$R,"")</f>
        <v/>
      </c>
      <c r="AY775" s="24" t="str">
        <f>_xlfn.XLOOKUP(B775,'[7]ALL SITES DOWN'!$D:$D,'[7]ALL SITES DOWN'!$J:$J,"")</f>
        <v/>
      </c>
      <c r="AZ775" s="24" t="str">
        <f>_xlfn.XLOOKUP(B775,'[8]ALL SITES DOWN'!$D:$D,'[8]ALL SITES DOWN'!$J:$J,"")</f>
        <v/>
      </c>
      <c r="BA775" s="9" t="str">
        <f>_xlfn.XLOOKUP(B775,[9]sheet1!$AC:$AC,[9]sheet1!$AF:$AF,"")</f>
        <v/>
      </c>
      <c r="BB775" s="14" t="s">
        <v>5537</v>
      </c>
      <c r="BC775" s="14" t="s">
        <v>5537</v>
      </c>
      <c r="BD775" s="14" t="str">
        <f>_xlfn.XLOOKUP(B775,'[10]cell downs 18042026 17h'!$B:$B,'[10]cell downs 18042026 17h'!$B:$B,"")</f>
        <v/>
      </c>
      <c r="BE775" s="14" t="str">
        <f>_xlfn.XLOOKUP(B775,'[11]Cells Huawei 19042026 15h'!$B:$B,'[11]Cells Huawei 19042026 15h'!$B:$B,"")</f>
        <v/>
      </c>
      <c r="BF775" s="9" t="str">
        <f>_xlfn.XLOOKUP(B775,'[12]cells down 19042026 9H40'!$B:$B,'[12]cells down 19042026 9H40'!$B:$B,"")</f>
        <v/>
      </c>
      <c r="BG775" s="9" t="s">
        <v>5537</v>
      </c>
      <c r="BH775" s="9" t="s">
        <v>5459</v>
      </c>
    </row>
    <row r="776" spans="1:60" s="9" customFormat="1" x14ac:dyDescent="0.3">
      <c r="A776" s="1" t="s">
        <v>3707</v>
      </c>
      <c r="B776" s="1" t="s">
        <v>3708</v>
      </c>
      <c r="C776" s="3" t="str">
        <f>_xlfn.XLOOKUP(B776,'[1]daily break down'!$D:$D,'[1]daily break down'!$E:$E,"")</f>
        <v>OUEST</v>
      </c>
      <c r="D776" s="1" t="s">
        <v>11</v>
      </c>
      <c r="E776" s="1" t="s">
        <v>318</v>
      </c>
      <c r="F776" s="3" t="s">
        <v>102</v>
      </c>
      <c r="G776" s="1" t="s">
        <v>3707</v>
      </c>
      <c r="H776" s="40" t="str">
        <f>_xlfn.XLOOKUP(B776,[2]CALCULATION!$B:$B,[2]CALCULATION!$H:$H,"")</f>
        <v>HUAWEI</v>
      </c>
      <c r="I776" s="34">
        <v>0</v>
      </c>
      <c r="J776" s="34">
        <v>0</v>
      </c>
      <c r="K776" s="34">
        <v>0</v>
      </c>
      <c r="L776" s="34">
        <v>0</v>
      </c>
      <c r="M776" s="34">
        <v>0</v>
      </c>
      <c r="N776" s="34">
        <v>0</v>
      </c>
      <c r="O776" s="34">
        <v>0</v>
      </c>
      <c r="P776" s="34">
        <v>0</v>
      </c>
      <c r="Q776" s="34">
        <v>0</v>
      </c>
      <c r="R776" s="34">
        <v>0</v>
      </c>
      <c r="S776" s="35">
        <v>0</v>
      </c>
      <c r="T776" s="35">
        <v>0</v>
      </c>
      <c r="U776" s="35">
        <v>0</v>
      </c>
      <c r="V776" s="35">
        <v>4.923123678420696</v>
      </c>
      <c r="W776" s="35">
        <v>3.8270332702684962</v>
      </c>
      <c r="X776" s="35">
        <v>0.18339811033778214</v>
      </c>
      <c r="Y776" s="35">
        <v>0.29916560369599893</v>
      </c>
      <c r="Z776" s="35">
        <v>0</v>
      </c>
      <c r="AA776" s="35">
        <v>0</v>
      </c>
      <c r="AB776" s="35">
        <v>0</v>
      </c>
      <c r="AC776" s="35">
        <v>0</v>
      </c>
      <c r="AD776" s="35">
        <v>0</v>
      </c>
      <c r="AE776" s="58" t="s">
        <v>5560</v>
      </c>
      <c r="AF776" s="58"/>
      <c r="AG776" s="57" t="str" cm="1">
        <f t="array" ref="AG776">IFERROR(_xlfn.IFS(
AI776="MPR ISSUE","PDH",
AI776="BSS Hardware Issue","BSS",
AI776="Sites strategiques, MLL, Pylone, etc.","ENVTECH",
AI776="AKTIVCO DEFAUT GE &amp; POWER Cabinet","AKTIVCO",
AI776="AKTIVCO Coupure ENEO &amp; Baisse de tension","AKTIVCO GRID ONLY",
AI776="Coupure ENEO &amp; Baisse de tension","IHS GRID ONLY",
AI776="Defaut GE &amp; POWER Cabinet","IHS",
AI776="Sharing","Partners",
AI776="Sites strategiques &amp; DataCenter","SST &amp; DC",
AI776="Exclu","Exclu",
AI776="SAT","SAT",
AI776="SPARE-ISSUE","SPARE-ISSUE",
AI776="Fiber CAmtel","TRANS_FO_CAMTEL",
AI776="Fiber AOF","Fiber AOF",
AI776="Projet OCM (HUAWEI)","TRAVAUX-HUAWEI",
AI776="Projet OCM (NOKIA)","TRAVAUX-NOKIA",
AI776="ACCESS-ISSUE","ACCESS-ISSUE",
AI776="Projet OCM (ZTE, NOKIA, autres projets)","TRAVAUX OCM",
AI776="No root CAuse","No root cause",
AI776="ODU HS","PDH",
AI776="IP &amp; VLAN","PDH",
AI776="Warehouse HUAWEI","SPARE-ISSUE",
AI776="SPARE-HS","SPARE-ISSUE",
AI776="Power Telco","BSS",AI776="no impacts","no impacts"
),"")</f>
        <v>no impacts</v>
      </c>
      <c r="AH776" s="57" t="str" cm="1">
        <f t="array" ref="AH776">IFERROR(_xlfn.IFS(
AI776="MPR ISSUE","TX ISSUE",
AI776="BSS Hardware Issue","RAN ISSUE",
AI776="Sites strategiques, MLL, Pylone, etc.","ENVTECH",
AI776="AKTIVCO DEFAUT GE &amp; POWER Cabinet","POWER ISSUE",
AI776="AKTIVCO Coupure ENEO &amp; Baisse de tension","POWER ISSUE",
AI776="Coupure ENEO &amp; Baisse de tension","POWER ISSUE",
AI776="Defaut GE &amp; POWER Cabinet","POWER ISSUE",
AI776="Sharing","POWER ISSUE",
AI776="Sites strategiques &amp; DataCenter","POWER ISSUE",
AI776="Exclu","Exclu",
AI776="SAT","TX ISSUE",
AI776="SPARE-ISSUE","SPARE-ISSUE",
AI776="Fiber CAmtel","TX ISSUE",
AI776="Fiber AOF","TX ISSUE",
AI776="Projet OCM (HUAWEI)","TRAVAUX-HUAWEI",
AI776="Projet OCM (NOKIA)","TRAVAUX -NOKIA",
AI776="ACCESS-ISSUE","ACCESS-ISSUE",
AI776="Projet OCM (ZTE, NOKIA, autres projets)","TRAVAUX OCM",
AI776="No root CAuse","No root cause",
AI776="ODU HS","TX ISSUE",
AI776="IP &amp; VLAN","TX ISSUE",
AI776="Warehouse HUAWEI","SPARE-ISSUE",
AI776="SPARE-HS","SPARE-ISSUE",
AI776="Power Telco","RAN ISSUE",AI776="no impacts","no impacts"
),"")</f>
        <v>no impacts</v>
      </c>
      <c r="AI776" s="85" t="s">
        <v>5998</v>
      </c>
      <c r="AJ776" s="57" t="str" cm="1">
        <f t="array" ref="AJ776">IFERROR(_xlfn.IFS(
AI776="MPR ISSUE","ACTIVE",
AI776="BSS Hardware Issue","ACTIVE",
AI776="Sites strategiques, MLL, Pylone, etc.","PASSIVE",
AI776="AKTIVCO DEFAUT GE &amp; POWER Cabinet","PASSIVE",
AI776="AKTIVCO Coupure ENEO &amp; Baisse de tension","PASSIVE",
AI776="Coupure ENEO &amp; Baisse de tension","PASSIVE",
AI776="Defaut GE &amp; POWER Cabinet","PASSIVE",
AI776="Sharing","PASSIVE",
AI776="Sites strategiques &amp; DataCenter","PASSIVE",
AI776="Exclu","Exclu",
AI776="SAT","ACTIVE",
AI776="SPARE-ISSUE","SPARE-ISSUE",
AI776="Fiber CAmtel","ACTIVE",
AI776="Fiber AOF","ACTIVE",
AI776="Projet OCM (HUAWEI)","PLANNED WORKS",
AI776="Projet OCM (NOKIA)","PLANNED WORKS",
AI776="ACCESS-ISSUE","ACCESS-ISSUE",
AI776="Projet OCM (ZTE, NOKIA, autres projets)","PLANNED WORKS",
AI776="No root CAuse","No root cause",
AI776="ODU HS","ACTIVE",
AI776="IP &amp; VLAN","ACTIVE",
AI776="Warehouse HUAWEI","SPARE-ISSUE",
AI776="SPARE-HS","SPARE-ISSUE",
AI776="Power Telco","ACTIVE", AI776="no impacts","no impacts"
),"")</f>
        <v>no impacts</v>
      </c>
      <c r="AK776" s="23" t="s">
        <v>5537</v>
      </c>
      <c r="AL776" s="23" t="str">
        <f t="shared" si="23"/>
        <v>OST_252</v>
      </c>
      <c r="AN776" s="9" t="s">
        <v>5537</v>
      </c>
      <c r="AO776" s="23" t="str">
        <f>_xlfn.XLOOKUP(B776,'INCIDENT-05-03-2026'!E:E,'INCIDENT-05-03-2026'!F:F,"")</f>
        <v/>
      </c>
      <c r="AP776" s="7" t="s">
        <v>5537</v>
      </c>
      <c r="AQ776" s="6"/>
      <c r="AR776" s="7"/>
      <c r="AS776" s="3" t="str">
        <f>_xlfn.XLOOKUP(B776,'[3]tt num | region | site id'!$C:$C,'[3]tt num | region | site id'!$Q:$Q,"")</f>
        <v/>
      </c>
      <c r="AT776" s="24" t="str">
        <f>_xlfn.XLOOKUP(B776,'[4]Cells Huawei 03052026 12h'!$B:$B,'[4]Cells Huawei 03052026 12h'!$T:$T,"")</f>
        <v/>
      </c>
      <c r="AU776" s="24" t="str">
        <f>_xlfn.XLOOKUP(B776,'[5]cells down 02052026 8h50'!$B:$B,'[5]cells down 02052026 8h50'!$R:$R,"")</f>
        <v/>
      </c>
      <c r="AV776" s="24" t="str">
        <f>_xlfn.XLOOKUP(B776,'[5]cells down 02052026 13h50'!$B:$B,'[5]cells down 02052026 13h50'!$R:$R,"")</f>
        <v/>
      </c>
      <c r="AW776" s="24" t="str">
        <f>_xlfn.XLOOKUP(B776,'[5]cells down 02052026 13h50'!$B:$B,'[5]cells down 02052026 13h50'!$R:$R,"")</f>
        <v/>
      </c>
      <c r="AX776" s="24" t="str">
        <f>_xlfn.XLOOKUP(B776,'[6]cell downs 03052026 8h40 '!$B:$B,'[6]cell downs 03052026 8h40 '!$R:$R,"")</f>
        <v/>
      </c>
      <c r="AY776" s="24" t="str">
        <f>_xlfn.XLOOKUP(B776,'[7]ALL SITES DOWN'!$D:$D,'[7]ALL SITES DOWN'!$J:$J,"")</f>
        <v/>
      </c>
      <c r="AZ776" s="24" t="str">
        <f>_xlfn.XLOOKUP(B776,'[8]ALL SITES DOWN'!$D:$D,'[8]ALL SITES DOWN'!$J:$J,"")</f>
        <v/>
      </c>
      <c r="BA776" s="9" t="str">
        <f>_xlfn.XLOOKUP(B776,[9]sheet1!$AC:$AC,[9]sheet1!$AF:$AF,"")</f>
        <v/>
      </c>
      <c r="BB776" s="14" t="s">
        <v>5537</v>
      </c>
      <c r="BC776" s="14" t="s">
        <v>5537</v>
      </c>
      <c r="BD776" s="14" t="str">
        <f>_xlfn.XLOOKUP(B776,'[10]cell downs 18042026 17h'!$B:$B,'[10]cell downs 18042026 17h'!$B:$B,"")</f>
        <v/>
      </c>
      <c r="BE776" s="14" t="str">
        <f>_xlfn.XLOOKUP(B776,'[11]Cells Huawei 19042026 15h'!$B:$B,'[11]Cells Huawei 19042026 15h'!$B:$B,"")</f>
        <v/>
      </c>
      <c r="BF776" s="9" t="str">
        <f>_xlfn.XLOOKUP(B776,'[12]cells down 19042026 9H40'!$B:$B,'[12]cells down 19042026 9H40'!$B:$B,"")</f>
        <v/>
      </c>
      <c r="BG776" s="9" t="s">
        <v>3708</v>
      </c>
      <c r="BH776" s="9" t="s">
        <v>12</v>
      </c>
    </row>
    <row r="777" spans="1:60" s="9" customFormat="1" x14ac:dyDescent="0.3">
      <c r="A777" s="1" t="s">
        <v>1557</v>
      </c>
      <c r="B777" s="8" t="s">
        <v>1558</v>
      </c>
      <c r="C777" s="3" t="str">
        <f>_xlfn.XLOOKUP(B777,'[1]daily break down'!$D:$D,'[1]daily break down'!$E:$E,"")</f>
        <v>Maroua</v>
      </c>
      <c r="D777" s="1" t="s">
        <v>11</v>
      </c>
      <c r="E777" s="1" t="s">
        <v>12</v>
      </c>
      <c r="F777" s="3" t="s">
        <v>55</v>
      </c>
      <c r="G777" s="1" t="s">
        <v>84</v>
      </c>
      <c r="H777" s="40" t="str">
        <f>_xlfn.XLOOKUP(B777,[2]CALCULATION!$B:$B,[2]CALCULATION!$H:$H,"")</f>
        <v>Huawei</v>
      </c>
      <c r="I777" s="34">
        <v>3.049495195943305</v>
      </c>
      <c r="J777" s="34">
        <v>1.5487982010826613</v>
      </c>
      <c r="K777" s="34">
        <v>1.5409507666230065</v>
      </c>
      <c r="L777" s="34">
        <v>1.9409023978906097</v>
      </c>
      <c r="M777" s="34">
        <v>1.7827409233719427</v>
      </c>
      <c r="N777" s="34">
        <v>1.5409507666230065</v>
      </c>
      <c r="O777" s="34">
        <v>1.5409507666230065</v>
      </c>
      <c r="P777" s="34">
        <v>2.6094324735398771</v>
      </c>
      <c r="Q777" s="34">
        <v>1.93993930366147</v>
      </c>
      <c r="R777" s="34">
        <v>0.40102173596664697</v>
      </c>
      <c r="S777" s="35">
        <v>0</v>
      </c>
      <c r="T777" s="35">
        <v>1.2312803017980611</v>
      </c>
      <c r="U777" s="35">
        <v>0.55713217647881341</v>
      </c>
      <c r="V777" s="35">
        <v>0</v>
      </c>
      <c r="W777" s="35">
        <v>1.2312803017980611</v>
      </c>
      <c r="X777" s="35">
        <v>0</v>
      </c>
      <c r="Y777" s="35">
        <v>0.29914776861768155</v>
      </c>
      <c r="Z777" s="35">
        <v>1.9861321565035257</v>
      </c>
      <c r="AA777" s="35">
        <v>0</v>
      </c>
      <c r="AB777" s="35">
        <v>0</v>
      </c>
      <c r="AC777" s="35">
        <v>0</v>
      </c>
      <c r="AD777" s="35">
        <v>0</v>
      </c>
      <c r="AE777" s="58" t="s">
        <v>5560</v>
      </c>
      <c r="AF777" s="58"/>
      <c r="AG777" s="57" t="str" cm="1">
        <f t="array" ref="AG777">IFERROR(_xlfn.IFS(
AI777="MPR ISSUE","PDH",
AI777="BSS Hardware Issue","BSS",
AI777="Sites strategiques, MLL, Pylone, etc.","ENVTECH",
AI777="AKTIVCO DEFAUT GE &amp; POWER Cabinet","AKTIVCO",
AI777="AKTIVCO Coupure ENEO &amp; Baisse de tension","AKTIVCO GRID ONLY",
AI777="Coupure ENEO &amp; Baisse de tension","IHS GRID ONLY",
AI777="Defaut GE &amp; POWER Cabinet","IHS",
AI777="Sharing","Partners",
AI777="Sites strategiques &amp; DataCenter","SST &amp; DC",
AI777="Exclu","Exclu",
AI777="SAT","SAT",
AI777="SPARE-ISSUE","SPARE-ISSUE",
AI777="Fiber CAmtel","TRANS_FO_CAMTEL",
AI777="Fiber AOF","Fiber AOF",
AI777="Projet OCM (HUAWEI)","TRAVAUX-HUAWEI",
AI777="Projet OCM (NOKIA)","TRAVAUX-NOKIA",
AI777="ACCESS-ISSUE","ACCESS-ISSUE",
AI777="Projet OCM (ZTE, NOKIA, autres projets)","TRAVAUX OCM",
AI777="No root CAuse","No root cause",
AI777="ODU HS","PDH",
AI777="IP &amp; VLAN","PDH",
AI777="Warehouse HUAWEI","SPARE-ISSUE",
AI777="SPARE-HS","SPARE-ISSUE",
AI777="Power Telco","BSS",AI777="no impacts","no impacts"
),"")</f>
        <v>no impacts</v>
      </c>
      <c r="AH777" s="57" t="str" cm="1">
        <f t="array" ref="AH777">IFERROR(_xlfn.IFS(
AI777="MPR ISSUE","TX ISSUE",
AI777="BSS Hardware Issue","RAN ISSUE",
AI777="Sites strategiques, MLL, Pylone, etc.","ENVTECH",
AI777="AKTIVCO DEFAUT GE &amp; POWER Cabinet","POWER ISSUE",
AI777="AKTIVCO Coupure ENEO &amp; Baisse de tension","POWER ISSUE",
AI777="Coupure ENEO &amp; Baisse de tension","POWER ISSUE",
AI777="Defaut GE &amp; POWER Cabinet","POWER ISSUE",
AI777="Sharing","POWER ISSUE",
AI777="Sites strategiques &amp; DataCenter","POWER ISSUE",
AI777="Exclu","Exclu",
AI777="SAT","TX ISSUE",
AI777="SPARE-ISSUE","SPARE-ISSUE",
AI777="Fiber CAmtel","TX ISSUE",
AI777="Fiber AOF","TX ISSUE",
AI777="Projet OCM (HUAWEI)","TRAVAUX-HUAWEI",
AI777="Projet OCM (NOKIA)","TRAVAUX -NOKIA",
AI777="ACCESS-ISSUE","ACCESS-ISSUE",
AI777="Projet OCM (ZTE, NOKIA, autres projets)","TRAVAUX OCM",
AI777="No root CAuse","No root cause",
AI777="ODU HS","TX ISSUE",
AI777="IP &amp; VLAN","TX ISSUE",
AI777="Warehouse HUAWEI","SPARE-ISSUE",
AI777="SPARE-HS","SPARE-ISSUE",
AI777="Power Telco","RAN ISSUE",AI777="no impacts","no impacts"
),"")</f>
        <v>no impacts</v>
      </c>
      <c r="AI777" s="85" t="s">
        <v>5998</v>
      </c>
      <c r="AJ777" s="57" t="str" cm="1">
        <f t="array" ref="AJ777">IFERROR(_xlfn.IFS(
AI777="MPR ISSUE","ACTIVE",
AI777="BSS Hardware Issue","ACTIVE",
AI777="Sites strategiques, MLL, Pylone, etc.","PASSIVE",
AI777="AKTIVCO DEFAUT GE &amp; POWER Cabinet","PASSIVE",
AI777="AKTIVCO Coupure ENEO &amp; Baisse de tension","PASSIVE",
AI777="Coupure ENEO &amp; Baisse de tension","PASSIVE",
AI777="Defaut GE &amp; POWER Cabinet","PASSIVE",
AI777="Sharing","PASSIVE",
AI777="Sites strategiques &amp; DataCenter","PASSIVE",
AI777="Exclu","Exclu",
AI777="SAT","ACTIVE",
AI777="SPARE-ISSUE","SPARE-ISSUE",
AI777="Fiber CAmtel","ACTIVE",
AI777="Fiber AOF","ACTIVE",
AI777="Projet OCM (HUAWEI)","PLANNED WORKS",
AI777="Projet OCM (NOKIA)","PLANNED WORKS",
AI777="ACCESS-ISSUE","ACCESS-ISSUE",
AI777="Projet OCM (ZTE, NOKIA, autres projets)","PLANNED WORKS",
AI777="No root CAuse","No root cause",
AI777="ODU HS","ACTIVE",
AI777="IP &amp; VLAN","ACTIVE",
AI777="Warehouse HUAWEI","SPARE-ISSUE",
AI777="SPARE-HS","SPARE-ISSUE",
AI777="Power Telco","ACTIVE", AI777="no impacts","no impacts"
),"")</f>
        <v>no impacts</v>
      </c>
      <c r="AK777" s="23" t="s">
        <v>5537</v>
      </c>
      <c r="AL777" s="23" t="str">
        <f t="shared" si="23"/>
        <v>EXN_145</v>
      </c>
      <c r="AN777" s="9" t="s">
        <v>5537</v>
      </c>
      <c r="AO777" s="23" t="str">
        <f>_xlfn.XLOOKUP(B777,'INCIDENT-05-03-2026'!E:E,'INCIDENT-05-03-2026'!F:F,"")</f>
        <v/>
      </c>
      <c r="AP777" s="7" t="s">
        <v>5537</v>
      </c>
      <c r="AQ777" s="6"/>
      <c r="AR777" s="7"/>
      <c r="AS777" s="3" t="str">
        <f>_xlfn.XLOOKUP(B777,'[3]tt num | region | site id'!$C:$C,'[3]tt num | region | site id'!$Q:$Q,"")</f>
        <v/>
      </c>
      <c r="AT777" s="24" t="str">
        <f>_xlfn.XLOOKUP(B777,'[4]Cells Huawei 03052026 12h'!$B:$B,'[4]Cells Huawei 03052026 12h'!$T:$T,"")</f>
        <v/>
      </c>
      <c r="AU777" s="24" t="str">
        <f>_xlfn.XLOOKUP(B777,'[5]cells down 02052026 8h50'!$B:$B,'[5]cells down 02052026 8h50'!$R:$R,"")</f>
        <v/>
      </c>
      <c r="AV777" s="24" t="str">
        <f>_xlfn.XLOOKUP(B777,'[5]cells down 02052026 13h50'!$B:$B,'[5]cells down 02052026 13h50'!$R:$R,"")</f>
        <v/>
      </c>
      <c r="AW777" s="24" t="str">
        <f>_xlfn.XLOOKUP(B777,'[5]cells down 02052026 13h50'!$B:$B,'[5]cells down 02052026 13h50'!$R:$R,"")</f>
        <v/>
      </c>
      <c r="AX777" s="24" t="str">
        <f>_xlfn.XLOOKUP(B777,'[6]cell downs 03052026 8h40 '!$B:$B,'[6]cell downs 03052026 8h40 '!$R:$R,"")</f>
        <v/>
      </c>
      <c r="AY777" s="24" t="str">
        <f>_xlfn.XLOOKUP(B777,'[7]ALL SITES DOWN'!$D:$D,'[7]ALL SITES DOWN'!$J:$J,"")</f>
        <v/>
      </c>
      <c r="AZ777" s="24" t="str">
        <f>_xlfn.XLOOKUP(B777,'[8]ALL SITES DOWN'!$D:$D,'[8]ALL SITES DOWN'!$J:$J,"")</f>
        <v/>
      </c>
      <c r="BA777" s="9" t="str">
        <f>_xlfn.XLOOKUP(B777,[9]sheet1!$AC:$AC,[9]sheet1!$AF:$AF,"")</f>
        <v/>
      </c>
      <c r="BB777" s="14" t="s">
        <v>5537</v>
      </c>
      <c r="BC777" s="14" t="s">
        <v>5537</v>
      </c>
      <c r="BD777" s="14" t="str">
        <f>_xlfn.XLOOKUP(B777,'[10]cell downs 18042026 17h'!$B:$B,'[10]cell downs 18042026 17h'!$B:$B,"")</f>
        <v/>
      </c>
      <c r="BE777" s="14" t="str">
        <f>_xlfn.XLOOKUP(B777,'[11]Cells Huawei 19042026 15h'!$B:$B,'[11]Cells Huawei 19042026 15h'!$B:$B,"")</f>
        <v/>
      </c>
      <c r="BF777" s="9" t="str">
        <f>_xlfn.XLOOKUP(B777,'[12]cells down 19042026 9H40'!$B:$B,'[12]cells down 19042026 9H40'!$B:$B,"")</f>
        <v/>
      </c>
      <c r="BG777" s="9" t="s">
        <v>1558</v>
      </c>
      <c r="BH777" s="9" t="s">
        <v>5537</v>
      </c>
    </row>
    <row r="778" spans="1:60" s="9" customFormat="1" x14ac:dyDescent="0.3">
      <c r="A778" s="1" t="s">
        <v>1431</v>
      </c>
      <c r="B778" s="8" t="s">
        <v>1550</v>
      </c>
      <c r="C778" s="3" t="str">
        <f>_xlfn.XLOOKUP(B778,'[1]daily break down'!$D:$D,'[1]daily break down'!$E:$E,"")</f>
        <v>SUD-OUEST</v>
      </c>
      <c r="D778" s="1" t="s">
        <v>11</v>
      </c>
      <c r="E778" s="1" t="s">
        <v>12</v>
      </c>
      <c r="F778" s="3" t="s">
        <v>13</v>
      </c>
      <c r="G778" s="1" t="s">
        <v>1431</v>
      </c>
      <c r="H778" s="40" t="str">
        <f>_xlfn.XLOOKUP(B778,[2]CALCULATION!$B:$B,[2]CALCULATION!$H:$H,"")</f>
        <v>Huawei</v>
      </c>
      <c r="I778" s="34">
        <v>0</v>
      </c>
      <c r="J778" s="34">
        <v>0</v>
      </c>
      <c r="K778" s="34">
        <v>0</v>
      </c>
      <c r="L778" s="34">
        <v>0</v>
      </c>
      <c r="M778" s="34">
        <v>0</v>
      </c>
      <c r="N778" s="34">
        <v>0</v>
      </c>
      <c r="O778" s="34">
        <v>0</v>
      </c>
      <c r="P778" s="34">
        <v>0</v>
      </c>
      <c r="Q778" s="34">
        <v>0</v>
      </c>
      <c r="R778" s="34">
        <v>0</v>
      </c>
      <c r="S778" s="35">
        <v>0</v>
      </c>
      <c r="T778" s="35">
        <v>0</v>
      </c>
      <c r="U778" s="35">
        <v>0</v>
      </c>
      <c r="V778" s="35">
        <v>0</v>
      </c>
      <c r="W778" s="35">
        <v>4.0251988254530824</v>
      </c>
      <c r="X778" s="35">
        <v>4.6363356190769709</v>
      </c>
      <c r="Y778" s="35">
        <v>0.2968113733581027</v>
      </c>
      <c r="Z778" s="35">
        <v>0</v>
      </c>
      <c r="AA778" s="35">
        <v>0</v>
      </c>
      <c r="AB778" s="35">
        <v>0</v>
      </c>
      <c r="AC778" s="35">
        <v>0</v>
      </c>
      <c r="AD778" s="35">
        <v>0</v>
      </c>
      <c r="AE778" s="58" t="s">
        <v>5603</v>
      </c>
      <c r="AF778" s="58"/>
      <c r="AG778" s="57" t="str" cm="1">
        <f t="array" ref="AG778">IFERROR(_xlfn.IFS(
AI778="MPR ISSUE","PDH",
AI778="BSS Hardware Issue","BSS",
AI778="Sites strategiques, MLL, Pylone, etc.","ENVTECH",
AI778="AKTIVCO DEFAUT GE &amp; POWER Cabinet","AKTIVCO",
AI778="AKTIVCO Coupure ENEO &amp; Baisse de tension","AKTIVCO GRID ONLY",
AI778="Coupure ENEO &amp; Baisse de tension","IHS GRID ONLY",
AI778="Defaut GE &amp; POWER Cabinet","IHS",
AI778="Sharing","Partners",
AI778="Sites strategiques &amp; DataCenter","SST &amp; DC",
AI778="Exclu","Exclu",
AI778="SAT","SAT",
AI778="SPARE-ISSUE","SPARE-ISSUE",
AI778="Fiber CAmtel","TRANS_FO_CAMTEL",
AI778="Fiber AOF","Fiber AOF",
AI778="Projet OCM (HUAWEI)","TRAVAUX-HUAWEI",
AI778="Projet OCM (NOKIA)","TRAVAUX-NOKIA",
AI778="ACCESS-ISSUE","ACCESS-ISSUE",
AI778="Projet OCM (ZTE, NOKIA, autres projets)","TRAVAUX OCM",
AI778="No root CAuse","No root cause",
AI778="ODU HS","PDH",
AI778="IP &amp; VLAN","PDH",
AI778="Warehouse HUAWEI","SPARE-ISSUE",
AI778="SPARE-HS","SPARE-ISSUE",
AI778="Power Telco","BSS",AI778="no impacts","no impacts"
),"")</f>
        <v>no impacts</v>
      </c>
      <c r="AH778" s="57" t="str" cm="1">
        <f t="array" ref="AH778">IFERROR(_xlfn.IFS(
AI778="MPR ISSUE","TX ISSUE",
AI778="BSS Hardware Issue","RAN ISSUE",
AI778="Sites strategiques, MLL, Pylone, etc.","ENVTECH",
AI778="AKTIVCO DEFAUT GE &amp; POWER Cabinet","POWER ISSUE",
AI778="AKTIVCO Coupure ENEO &amp; Baisse de tension","POWER ISSUE",
AI778="Coupure ENEO &amp; Baisse de tension","POWER ISSUE",
AI778="Defaut GE &amp; POWER Cabinet","POWER ISSUE",
AI778="Sharing","POWER ISSUE",
AI778="Sites strategiques &amp; DataCenter","POWER ISSUE",
AI778="Exclu","Exclu",
AI778="SAT","TX ISSUE",
AI778="SPARE-ISSUE","SPARE-ISSUE",
AI778="Fiber CAmtel","TX ISSUE",
AI778="Fiber AOF","TX ISSUE",
AI778="Projet OCM (HUAWEI)","TRAVAUX-HUAWEI",
AI778="Projet OCM (NOKIA)","TRAVAUX -NOKIA",
AI778="ACCESS-ISSUE","ACCESS-ISSUE",
AI778="Projet OCM (ZTE, NOKIA, autres projets)","TRAVAUX OCM",
AI778="No root CAuse","No root cause",
AI778="ODU HS","TX ISSUE",
AI778="IP &amp; VLAN","TX ISSUE",
AI778="Warehouse HUAWEI","SPARE-ISSUE",
AI778="SPARE-HS","SPARE-ISSUE",
AI778="Power Telco","RAN ISSUE",AI778="no impacts","no impacts"
),"")</f>
        <v>no impacts</v>
      </c>
      <c r="AI778" s="85" t="s">
        <v>5998</v>
      </c>
      <c r="AJ778" s="57" t="str" cm="1">
        <f t="array" ref="AJ778">IFERROR(_xlfn.IFS(
AI778="MPR ISSUE","ACTIVE",
AI778="BSS Hardware Issue","ACTIVE",
AI778="Sites strategiques, MLL, Pylone, etc.","PASSIVE",
AI778="AKTIVCO DEFAUT GE &amp; POWER Cabinet","PASSIVE",
AI778="AKTIVCO Coupure ENEO &amp; Baisse de tension","PASSIVE",
AI778="Coupure ENEO &amp; Baisse de tension","PASSIVE",
AI778="Defaut GE &amp; POWER Cabinet","PASSIVE",
AI778="Sharing","PASSIVE",
AI778="Sites strategiques &amp; DataCenter","PASSIVE",
AI778="Exclu","Exclu",
AI778="SAT","ACTIVE",
AI778="SPARE-ISSUE","SPARE-ISSUE",
AI778="Fiber CAmtel","ACTIVE",
AI778="Fiber AOF","ACTIVE",
AI778="Projet OCM (HUAWEI)","PLANNED WORKS",
AI778="Projet OCM (NOKIA)","PLANNED WORKS",
AI778="ACCESS-ISSUE","ACCESS-ISSUE",
AI778="Projet OCM (ZTE, NOKIA, autres projets)","PLANNED WORKS",
AI778="No root CAuse","No root cause",
AI778="ODU HS","ACTIVE",
AI778="IP &amp; VLAN","ACTIVE",
AI778="Warehouse HUAWEI","SPARE-ISSUE",
AI778="SPARE-HS","SPARE-ISSUE",
AI778="Power Telco","ACTIVE", AI778="no impacts","no impacts"
),"")</f>
        <v>no impacts</v>
      </c>
      <c r="AK778" s="23" t="s">
        <v>5537</v>
      </c>
      <c r="AL778" s="23" t="str">
        <f t="shared" si="23"/>
        <v>SUO_005</v>
      </c>
      <c r="AN778" s="9" t="s">
        <v>5537</v>
      </c>
      <c r="AO778" s="23" t="str">
        <f>_xlfn.XLOOKUP(B778,'INCIDENT-05-03-2026'!E:E,'INCIDENT-05-03-2026'!F:F,"")</f>
        <v/>
      </c>
      <c r="AP778" s="7" t="s">
        <v>5537</v>
      </c>
      <c r="AQ778" s="6"/>
      <c r="AR778" s="7"/>
      <c r="AS778" s="3" t="str">
        <f>_xlfn.XLOOKUP(B778,'[3]tt num | region | site id'!$C:$C,'[3]tt num | region | site id'!$Q:$Q,"")</f>
        <v/>
      </c>
      <c r="AT778" s="24" t="str">
        <f>_xlfn.XLOOKUP(B778,'[4]Cells Huawei 03052026 12h'!$B:$B,'[4]Cells Huawei 03052026 12h'!$T:$T,"")</f>
        <v/>
      </c>
      <c r="AU778" s="24" t="str">
        <f>_xlfn.XLOOKUP(B778,'[5]cells down 02052026 8h50'!$B:$B,'[5]cells down 02052026 8h50'!$R:$R,"")</f>
        <v/>
      </c>
      <c r="AV778" s="24" t="str">
        <f>_xlfn.XLOOKUP(B778,'[5]cells down 02052026 13h50'!$B:$B,'[5]cells down 02052026 13h50'!$R:$R,"")</f>
        <v/>
      </c>
      <c r="AW778" s="24" t="str">
        <f>_xlfn.XLOOKUP(B778,'[5]cells down 02052026 13h50'!$B:$B,'[5]cells down 02052026 13h50'!$R:$R,"")</f>
        <v/>
      </c>
      <c r="AX778" s="24" t="str">
        <f>_xlfn.XLOOKUP(B778,'[6]cell downs 03052026 8h40 '!$B:$B,'[6]cell downs 03052026 8h40 '!$R:$R,"")</f>
        <v/>
      </c>
      <c r="AY778" s="24" t="str">
        <f>_xlfn.XLOOKUP(B778,'[7]ALL SITES DOWN'!$D:$D,'[7]ALL SITES DOWN'!$J:$J,"")</f>
        <v/>
      </c>
      <c r="AZ778" s="24" t="str">
        <f>_xlfn.XLOOKUP(B778,'[8]ALL SITES DOWN'!$D:$D,'[8]ALL SITES DOWN'!$J:$J,"")</f>
        <v/>
      </c>
      <c r="BA778" s="9" t="str">
        <f>_xlfn.XLOOKUP(B778,[9]sheet1!$AC:$AC,[9]sheet1!$AF:$AF,"")</f>
        <v/>
      </c>
      <c r="BB778" s="14" t="s">
        <v>5537</v>
      </c>
      <c r="BC778" s="14" t="s">
        <v>5537</v>
      </c>
      <c r="BD778" s="14" t="str">
        <f>_xlfn.XLOOKUP(B778,'[10]cell downs 18042026 17h'!$B:$B,'[10]cell downs 18042026 17h'!$B:$B,"")</f>
        <v/>
      </c>
      <c r="BE778" s="14" t="str">
        <f>_xlfn.XLOOKUP(B778,'[11]Cells Huawei 19042026 15h'!$B:$B,'[11]Cells Huawei 19042026 15h'!$B:$B,"")</f>
        <v/>
      </c>
      <c r="BF778" s="9" t="str">
        <f>_xlfn.XLOOKUP(B778,'[12]cells down 19042026 9H40'!$B:$B,'[12]cells down 19042026 9H40'!$B:$B,"")</f>
        <v/>
      </c>
      <c r="BG778" s="9" t="s">
        <v>1550</v>
      </c>
      <c r="BH778" s="9" t="s">
        <v>318</v>
      </c>
    </row>
    <row r="779" spans="1:60" s="9" customFormat="1" x14ac:dyDescent="0.3">
      <c r="A779" s="1" t="s">
        <v>4382</v>
      </c>
      <c r="B779" s="8" t="s">
        <v>4383</v>
      </c>
      <c r="C779" s="3" t="str">
        <f>_xlfn.XLOOKUP(B779,'[1]daily break down'!$D:$D,'[1]daily break down'!$E:$E,"")</f>
        <v>Yaounde</v>
      </c>
      <c r="D779" s="1" t="s">
        <v>21</v>
      </c>
      <c r="E779" s="1" t="s">
        <v>36</v>
      </c>
      <c r="F779" s="3" t="s">
        <v>37</v>
      </c>
      <c r="G779" s="1" t="s">
        <v>38</v>
      </c>
      <c r="H779" s="42" t="str">
        <f>_xlfn.XLOOKUP(B779,[2]CALCULATION!$B:$B,[2]CALCULATION!$H:$H,"")</f>
        <v>ZTE</v>
      </c>
      <c r="I779" s="34">
        <v>15.180505260634709</v>
      </c>
      <c r="J779" s="34">
        <v>0</v>
      </c>
      <c r="K779" s="34">
        <v>5.6799373917410767</v>
      </c>
      <c r="L779" s="34">
        <v>9.2773083585164624</v>
      </c>
      <c r="M779" s="34">
        <v>0</v>
      </c>
      <c r="N779" s="34">
        <v>0</v>
      </c>
      <c r="O779" s="34">
        <v>0</v>
      </c>
      <c r="P779" s="34">
        <v>11.453170078160445</v>
      </c>
      <c r="Q779" s="34">
        <v>23.302742607003335</v>
      </c>
      <c r="R779" s="34">
        <v>0.17221551623277523</v>
      </c>
      <c r="S779" s="35">
        <v>0</v>
      </c>
      <c r="T779" s="35">
        <v>0</v>
      </c>
      <c r="U779" s="35">
        <v>3.0247401072387583</v>
      </c>
      <c r="V779" s="35">
        <v>0</v>
      </c>
      <c r="W779" s="35">
        <v>0</v>
      </c>
      <c r="X779" s="35">
        <v>0</v>
      </c>
      <c r="Y779" s="35">
        <v>0.28475486041554315</v>
      </c>
      <c r="Z779" s="35">
        <v>0</v>
      </c>
      <c r="AA779" s="35">
        <v>0</v>
      </c>
      <c r="AB779" s="35">
        <v>0</v>
      </c>
      <c r="AC779" s="35">
        <v>0</v>
      </c>
      <c r="AD779" s="35">
        <v>0</v>
      </c>
      <c r="AE779" s="58" t="s">
        <v>5560</v>
      </c>
      <c r="AF779" s="58"/>
      <c r="AG779" s="57" t="str" cm="1">
        <f t="array" ref="AG779">IFERROR(_xlfn.IFS(
AI779="MPR ISSUE","PDH",
AI779="BSS Hardware Issue","BSS",
AI779="Sites strategiques, MLL, Pylone, etc.","ENVTECH",
AI779="AKTIVCO DEFAUT GE &amp; POWER Cabinet","AKTIVCO",
AI779="AKTIVCO Coupure ENEO &amp; Baisse de tension","AKTIVCO GRID ONLY",
AI779="Coupure ENEO &amp; Baisse de tension","IHS GRID ONLY",
AI779="Defaut GE &amp; POWER Cabinet","IHS",
AI779="Sharing","Partners",
AI779="Sites strategiques &amp; DataCenter","SST &amp; DC",
AI779="Exclu","Exclu",
AI779="SAT","SAT",
AI779="SPARE-ISSUE","SPARE-ISSUE",
AI779="Fiber CAmtel","TRANS_FO_CAMTEL",
AI779="Fiber AOF","Fiber AOF",
AI779="Projet OCM (HUAWEI)","TRAVAUX-HUAWEI",
AI779="Projet OCM (NOKIA)","TRAVAUX-NOKIA",
AI779="ACCESS-ISSUE","ACCESS-ISSUE",
AI779="Projet OCM (ZTE, NOKIA, autres projets)","TRAVAUX OCM",
AI779="No root CAuse","No root cause",
AI779="ODU HS","PDH",
AI779="IP &amp; VLAN","PDH",
AI779="Warehouse HUAWEI","SPARE-ISSUE",
AI779="SPARE-HS","SPARE-ISSUE",
AI779="Power Telco","BSS",AI779="no impacts","no impacts"
),"")</f>
        <v>no impacts</v>
      </c>
      <c r="AH779" s="57" t="str" cm="1">
        <f t="array" ref="AH779">IFERROR(_xlfn.IFS(
AI779="MPR ISSUE","TX ISSUE",
AI779="BSS Hardware Issue","RAN ISSUE",
AI779="Sites strategiques, MLL, Pylone, etc.","ENVTECH",
AI779="AKTIVCO DEFAUT GE &amp; POWER Cabinet","POWER ISSUE",
AI779="AKTIVCO Coupure ENEO &amp; Baisse de tension","POWER ISSUE",
AI779="Coupure ENEO &amp; Baisse de tension","POWER ISSUE",
AI779="Defaut GE &amp; POWER Cabinet","POWER ISSUE",
AI779="Sharing","POWER ISSUE",
AI779="Sites strategiques &amp; DataCenter","POWER ISSUE",
AI779="Exclu","Exclu",
AI779="SAT","TX ISSUE",
AI779="SPARE-ISSUE","SPARE-ISSUE",
AI779="Fiber CAmtel","TX ISSUE",
AI779="Fiber AOF","TX ISSUE",
AI779="Projet OCM (HUAWEI)","TRAVAUX-HUAWEI",
AI779="Projet OCM (NOKIA)","TRAVAUX -NOKIA",
AI779="ACCESS-ISSUE","ACCESS-ISSUE",
AI779="Projet OCM (ZTE, NOKIA, autres projets)","TRAVAUX OCM",
AI779="No root CAuse","No root cause",
AI779="ODU HS","TX ISSUE",
AI779="IP &amp; VLAN","TX ISSUE",
AI779="Warehouse HUAWEI","SPARE-ISSUE",
AI779="SPARE-HS","SPARE-ISSUE",
AI779="Power Telco","RAN ISSUE",AI779="no impacts","no impacts"
),"")</f>
        <v>no impacts</v>
      </c>
      <c r="AI779" s="85" t="s">
        <v>5998</v>
      </c>
      <c r="AJ779" s="57" t="str" cm="1">
        <f t="array" ref="AJ779">IFERROR(_xlfn.IFS(
AI779="MPR ISSUE","ACTIVE",
AI779="BSS Hardware Issue","ACTIVE",
AI779="Sites strategiques, MLL, Pylone, etc.","PASSIVE",
AI779="AKTIVCO DEFAUT GE &amp; POWER Cabinet","PASSIVE",
AI779="AKTIVCO Coupure ENEO &amp; Baisse de tension","PASSIVE",
AI779="Coupure ENEO &amp; Baisse de tension","PASSIVE",
AI779="Defaut GE &amp; POWER Cabinet","PASSIVE",
AI779="Sharing","PASSIVE",
AI779="Sites strategiques &amp; DataCenter","PASSIVE",
AI779="Exclu","Exclu",
AI779="SAT","ACTIVE",
AI779="SPARE-ISSUE","SPARE-ISSUE",
AI779="Fiber CAmtel","ACTIVE",
AI779="Fiber AOF","ACTIVE",
AI779="Projet OCM (HUAWEI)","PLANNED WORKS",
AI779="Projet OCM (NOKIA)","PLANNED WORKS",
AI779="ACCESS-ISSUE","ACCESS-ISSUE",
AI779="Projet OCM (ZTE, NOKIA, autres projets)","PLANNED WORKS",
AI779="No root CAuse","No root cause",
AI779="ODU HS","ACTIVE",
AI779="IP &amp; VLAN","ACTIVE",
AI779="Warehouse HUAWEI","SPARE-ISSUE",
AI779="SPARE-HS","SPARE-ISSUE",
AI779="Power Telco","ACTIVE", AI779="no impacts","no impacts"
),"")</f>
        <v>no impacts</v>
      </c>
      <c r="AK779" s="23" t="s">
        <v>5537</v>
      </c>
      <c r="AL779" s="23" t="str">
        <f t="shared" si="23"/>
        <v>CTR_651</v>
      </c>
      <c r="AN779" s="9" t="s">
        <v>5537</v>
      </c>
      <c r="AO779" s="23" t="str">
        <f>_xlfn.XLOOKUP(B779,'INCIDENT-05-03-2026'!E:E,'INCIDENT-05-03-2026'!F:F,"")</f>
        <v/>
      </c>
      <c r="AP779" s="7" t="s">
        <v>5537</v>
      </c>
      <c r="AQ779" s="6"/>
      <c r="AR779" s="7"/>
      <c r="AS779" s="3" t="str">
        <f>_xlfn.XLOOKUP(B779,'[3]tt num | region | site id'!$C:$C,'[3]tt num | region | site id'!$Q:$Q,"")</f>
        <v/>
      </c>
      <c r="AT779" s="24" t="str">
        <f>_xlfn.XLOOKUP(B779,'[4]Cells Huawei 03052026 12h'!$B:$B,'[4]Cells Huawei 03052026 12h'!$T:$T,"")</f>
        <v/>
      </c>
      <c r="AU779" s="24" t="str">
        <f>_xlfn.XLOOKUP(B779,'[5]cells down 02052026 8h50'!$B:$B,'[5]cells down 02052026 8h50'!$R:$R,"")</f>
        <v/>
      </c>
      <c r="AV779" s="24" t="str">
        <f>_xlfn.XLOOKUP(B779,'[5]cells down 02052026 13h50'!$B:$B,'[5]cells down 02052026 13h50'!$R:$R,"")</f>
        <v/>
      </c>
      <c r="AW779" s="24" t="str">
        <f>_xlfn.XLOOKUP(B779,'[5]cells down 02052026 13h50'!$B:$B,'[5]cells down 02052026 13h50'!$R:$R,"")</f>
        <v/>
      </c>
      <c r="AX779" s="24" t="str">
        <f>_xlfn.XLOOKUP(B779,'[6]cell downs 03052026 8h40 '!$B:$B,'[6]cell downs 03052026 8h40 '!$R:$R,"")</f>
        <v/>
      </c>
      <c r="AY779" s="24" t="str">
        <f>_xlfn.XLOOKUP(B779,'[7]ALL SITES DOWN'!$D:$D,'[7]ALL SITES DOWN'!$J:$J,"")</f>
        <v/>
      </c>
      <c r="AZ779" s="24" t="str">
        <f>_xlfn.XLOOKUP(B779,'[8]ALL SITES DOWN'!$D:$D,'[8]ALL SITES DOWN'!$J:$J,"")</f>
        <v/>
      </c>
      <c r="BA779" s="9" t="str">
        <f>_xlfn.XLOOKUP(B779,[9]sheet1!$AC:$AC,[9]sheet1!$AF:$AF,"")</f>
        <v/>
      </c>
      <c r="BB779" s="14" t="s">
        <v>5537</v>
      </c>
      <c r="BC779" s="14" t="s">
        <v>5537</v>
      </c>
      <c r="BD779" s="14" t="str">
        <f>_xlfn.XLOOKUP(B779,'[10]cell downs 18042026 17h'!$B:$B,'[10]cell downs 18042026 17h'!$B:$B,"")</f>
        <v/>
      </c>
      <c r="BE779" s="14" t="str">
        <f>_xlfn.XLOOKUP(B779,'[11]Cells Huawei 19042026 15h'!$B:$B,'[11]Cells Huawei 19042026 15h'!$B:$B,"")</f>
        <v/>
      </c>
      <c r="BF779" s="9" t="str">
        <f>_xlfn.XLOOKUP(B779,'[12]cells down 19042026 9H40'!$B:$B,'[12]cells down 19042026 9H40'!$B:$B,"")</f>
        <v/>
      </c>
      <c r="BG779" s="9" t="s">
        <v>5537</v>
      </c>
      <c r="BH779" s="9" t="s">
        <v>594</v>
      </c>
    </row>
    <row r="780" spans="1:60" s="9" customFormat="1" x14ac:dyDescent="0.3">
      <c r="A780" s="1" t="s">
        <v>5235</v>
      </c>
      <c r="B780" s="1" t="s">
        <v>5236</v>
      </c>
      <c r="C780" s="3" t="str">
        <f>_xlfn.XLOOKUP(B780,'[1]daily break down'!$D:$D,'[1]daily break down'!$E:$E,"")</f>
        <v>SUD-OUEST</v>
      </c>
      <c r="D780" s="1" t="s">
        <v>11</v>
      </c>
      <c r="E780" s="1" t="s">
        <v>154</v>
      </c>
      <c r="F780" s="3" t="s">
        <v>13</v>
      </c>
      <c r="G780" s="1" t="s">
        <v>5235</v>
      </c>
      <c r="H780" s="40" t="str">
        <f>_xlfn.XLOOKUP(B780,[2]CALCULATION!$B:$B,[2]CALCULATION!$H:$H,"")</f>
        <v>HUAWEI</v>
      </c>
      <c r="I780" s="34">
        <v>0</v>
      </c>
      <c r="J780" s="34">
        <v>0</v>
      </c>
      <c r="K780" s="34">
        <v>0</v>
      </c>
      <c r="L780" s="34">
        <v>0</v>
      </c>
      <c r="M780" s="34">
        <v>0</v>
      </c>
      <c r="N780" s="34">
        <v>0</v>
      </c>
      <c r="O780" s="34">
        <v>0</v>
      </c>
      <c r="P780" s="34">
        <v>0</v>
      </c>
      <c r="Q780" s="34">
        <v>0</v>
      </c>
      <c r="R780" s="34">
        <v>0</v>
      </c>
      <c r="S780" s="35">
        <v>0</v>
      </c>
      <c r="T780" s="35">
        <v>0</v>
      </c>
      <c r="U780" s="35">
        <v>0</v>
      </c>
      <c r="V780" s="35">
        <v>2.3405865029834523</v>
      </c>
      <c r="W780" s="35">
        <v>2.9191564435997752</v>
      </c>
      <c r="X780" s="35">
        <v>2.8668639939731699</v>
      </c>
      <c r="Y780" s="35">
        <v>0.25286574038403914</v>
      </c>
      <c r="Z780" s="35">
        <v>0</v>
      </c>
      <c r="AA780" s="35">
        <v>0</v>
      </c>
      <c r="AB780" s="35">
        <v>0</v>
      </c>
      <c r="AC780" s="35">
        <v>0</v>
      </c>
      <c r="AD780" s="35">
        <v>0</v>
      </c>
      <c r="AE780" s="58" t="s">
        <v>5603</v>
      </c>
      <c r="AF780" s="58"/>
      <c r="AG780" s="57" t="str" cm="1">
        <f t="array" ref="AG780">IFERROR(_xlfn.IFS(
AI780="MPR ISSUE","PDH",
AI780="BSS Hardware Issue","BSS",
AI780="Sites strategiques, MLL, Pylone, etc.","ENVTECH",
AI780="AKTIVCO DEFAUT GE &amp; POWER Cabinet","AKTIVCO",
AI780="AKTIVCO Coupure ENEO &amp; Baisse de tension","AKTIVCO GRID ONLY",
AI780="Coupure ENEO &amp; Baisse de tension","IHS GRID ONLY",
AI780="Defaut GE &amp; POWER Cabinet","IHS",
AI780="Sharing","Partners",
AI780="Sites strategiques &amp; DataCenter","SST &amp; DC",
AI780="Exclu","Exclu",
AI780="SAT","SAT",
AI780="SPARE-ISSUE","SPARE-ISSUE",
AI780="Fiber CAmtel","TRANS_FO_CAMTEL",
AI780="Fiber AOF","Fiber AOF",
AI780="Projet OCM (HUAWEI)","TRAVAUX-HUAWEI",
AI780="Projet OCM (NOKIA)","TRAVAUX-NOKIA",
AI780="ACCESS-ISSUE","ACCESS-ISSUE",
AI780="Projet OCM (ZTE, NOKIA, autres projets)","TRAVAUX OCM",
AI780="No root CAuse","No root cause",
AI780="ODU HS","PDH",
AI780="IP &amp; VLAN","PDH",
AI780="Warehouse HUAWEI","SPARE-ISSUE",
AI780="SPARE-HS","SPARE-ISSUE",
AI780="Power Telco","BSS",AI780="no impacts","no impacts"
),"")</f>
        <v>ACCESS-ISSUE</v>
      </c>
      <c r="AH780" s="57" t="str" cm="1">
        <f t="array" ref="AH780">IFERROR(_xlfn.IFS(
AI780="MPR ISSUE","TX ISSUE",
AI780="BSS Hardware Issue","RAN ISSUE",
AI780="Sites strategiques, MLL, Pylone, etc.","ENVTECH",
AI780="AKTIVCO DEFAUT GE &amp; POWER Cabinet","POWER ISSUE",
AI780="AKTIVCO Coupure ENEO &amp; Baisse de tension","POWER ISSUE",
AI780="Coupure ENEO &amp; Baisse de tension","POWER ISSUE",
AI780="Defaut GE &amp; POWER Cabinet","POWER ISSUE",
AI780="Sharing","POWER ISSUE",
AI780="Sites strategiques &amp; DataCenter","POWER ISSUE",
AI780="Exclu","Exclu",
AI780="SAT","TX ISSUE",
AI780="SPARE-ISSUE","SPARE-ISSUE",
AI780="Fiber CAmtel","TX ISSUE",
AI780="Fiber AOF","TX ISSUE",
AI780="Projet OCM (HUAWEI)","TRAVAUX-HUAWEI",
AI780="Projet OCM (NOKIA)","TRAVAUX -NOKIA",
AI780="ACCESS-ISSUE","ACCESS-ISSUE",
AI780="Projet OCM (ZTE, NOKIA, autres projets)","TRAVAUX OCM",
AI780="No root CAuse","No root cause",
AI780="ODU HS","TX ISSUE",
AI780="IP &amp; VLAN","TX ISSUE",
AI780="Warehouse HUAWEI","SPARE-ISSUE",
AI780="SPARE-HS","SPARE-ISSUE",
AI780="Power Telco","RAN ISSUE",AI780="no impacts","no impacts"
),"")</f>
        <v>ACCESS-ISSUE</v>
      </c>
      <c r="AI780" s="85" t="s">
        <v>25</v>
      </c>
      <c r="AJ780" s="57" t="str" cm="1">
        <f t="array" ref="AJ780">IFERROR(_xlfn.IFS(
AI780="MPR ISSUE","ACTIVE",
AI780="BSS Hardware Issue","ACTIVE",
AI780="Sites strategiques, MLL, Pylone, etc.","PASSIVE",
AI780="AKTIVCO DEFAUT GE &amp; POWER Cabinet","PASSIVE",
AI780="AKTIVCO Coupure ENEO &amp; Baisse de tension","PASSIVE",
AI780="Coupure ENEO &amp; Baisse de tension","PASSIVE",
AI780="Defaut GE &amp; POWER Cabinet","PASSIVE",
AI780="Sharing","PASSIVE",
AI780="Sites strategiques &amp; DataCenter","PASSIVE",
AI780="Exclu","Exclu",
AI780="SAT","ACTIVE",
AI780="SPARE-ISSUE","SPARE-ISSUE",
AI780="Fiber CAmtel","ACTIVE",
AI780="Fiber AOF","ACTIVE",
AI780="Projet OCM (HUAWEI)","PLANNED WORKS",
AI780="Projet OCM (NOKIA)","PLANNED WORKS",
AI780="ACCESS-ISSUE","ACCESS-ISSUE",
AI780="Projet OCM (ZTE, NOKIA, autres projets)","PLANNED WORKS",
AI780="No root CAuse","No root cause",
AI780="ODU HS","ACTIVE",
AI780="IP &amp; VLAN","ACTIVE",
AI780="Warehouse HUAWEI","SPARE-ISSUE",
AI780="SPARE-HS","SPARE-ISSUE",
AI780="Power Telco","ACTIVE", AI780="no impacts","no impacts"
),"")</f>
        <v>ACCESS-ISSUE</v>
      </c>
      <c r="AK780" s="23" t="s">
        <v>5757</v>
      </c>
      <c r="AL780" s="23" t="str">
        <f t="shared" si="23"/>
        <v>SUO_040</v>
      </c>
      <c r="AN780" s="9" t="s">
        <v>5537</v>
      </c>
      <c r="AO780" s="23" t="str">
        <f>_xlfn.XLOOKUP(B780,'INCIDENT-05-03-2026'!E:E,'INCIDENT-05-03-2026'!F:F,"")</f>
        <v/>
      </c>
      <c r="AP780" s="7" t="s">
        <v>5537</v>
      </c>
      <c r="AQ780" s="6"/>
      <c r="AR780" s="7"/>
      <c r="AS780" s="3" t="str">
        <f>_xlfn.XLOOKUP(B780,'[3]tt num | region | site id'!$C:$C,'[3]tt num | region | site id'!$Q:$Q,"")</f>
        <v/>
      </c>
      <c r="AT780" s="24" t="str">
        <f>_xlfn.XLOOKUP(B780,'[4]Cells Huawei 03052026 12h'!$B:$B,'[4]Cells Huawei 03052026 12h'!$T:$T,"")</f>
        <v/>
      </c>
      <c r="AU780" s="24" t="str">
        <f>_xlfn.XLOOKUP(B780,'[5]cells down 02052026 8h50'!$B:$B,'[5]cells down 02052026 8h50'!$R:$R,"")</f>
        <v/>
      </c>
      <c r="AV780" s="24" t="str">
        <f>_xlfn.XLOOKUP(B780,'[5]cells down 02052026 13h50'!$B:$B,'[5]cells down 02052026 13h50'!$R:$R,"")</f>
        <v/>
      </c>
      <c r="AW780" s="24" t="str">
        <f>_xlfn.XLOOKUP(B780,'[5]cells down 02052026 13h50'!$B:$B,'[5]cells down 02052026 13h50'!$R:$R,"")</f>
        <v/>
      </c>
      <c r="AX780" s="24" t="str">
        <f>_xlfn.XLOOKUP(B780,'[6]cell downs 03052026 8h40 '!$B:$B,'[6]cell downs 03052026 8h40 '!$R:$R,"")</f>
        <v/>
      </c>
      <c r="AY780" s="24" t="str">
        <f>_xlfn.XLOOKUP(B780,'[7]ALL SITES DOWN'!$D:$D,'[7]ALL SITES DOWN'!$J:$J,"")</f>
        <v>(05/03/2026 com ran 17h): 02.05.2026: Access not granted for this site for now
01.05.2026 RM Denis: Intervention plan for tomorrow according to the dirvervtaking FME on site
30/04/2026 Besoin d'un pour verifier le status de RTN red zone fme manage avec level 0</v>
      </c>
      <c r="AZ780" s="24" t="str">
        <f>_xlfn.XLOOKUP(B780,'[8]ALL SITES DOWN'!$D:$D,'[8]ALL SITES DOWN'!$J:$J,"")</f>
        <v>(05/03/2026 com ran 10h): 02.05.2026: Access not granted for this site for now
01.05.2026 RM Denis: Intervention plan for tomorrow according to the dirvervtaking FME on site
30/04/2026 Besoin d'un pour verifier le status de RTN red zone fme manage avec level 0</v>
      </c>
      <c r="BA780" s="9" t="str">
        <f>_xlfn.XLOOKUP(B780,[9]sheet1!$AC:$AC,[9]sheet1!$AF:$AF,"")</f>
        <v/>
      </c>
      <c r="BB780" s="14" t="s">
        <v>5537</v>
      </c>
      <c r="BC780" s="14" t="s">
        <v>5537</v>
      </c>
      <c r="BD780" s="14" t="str">
        <f>_xlfn.XLOOKUP(B780,'[10]cell downs 18042026 17h'!$B:$B,'[10]cell downs 18042026 17h'!$B:$B,"")</f>
        <v/>
      </c>
      <c r="BE780" s="14" t="str">
        <f>_xlfn.XLOOKUP(B780,'[11]Cells Huawei 19042026 15h'!$B:$B,'[11]Cells Huawei 19042026 15h'!$B:$B,"")</f>
        <v/>
      </c>
      <c r="BF780" s="9" t="str">
        <f>_xlfn.XLOOKUP(B780,'[12]cells down 19042026 9H40'!$B:$B,'[12]cells down 19042026 9H40'!$B:$B,"")</f>
        <v/>
      </c>
      <c r="BG780" s="9" t="s">
        <v>5236</v>
      </c>
      <c r="BH780" s="9" t="s">
        <v>12</v>
      </c>
    </row>
    <row r="781" spans="1:60" s="9" customFormat="1" x14ac:dyDescent="0.3">
      <c r="A781" s="2" t="s">
        <v>1352</v>
      </c>
      <c r="B781" s="8" t="s">
        <v>1353</v>
      </c>
      <c r="C781" s="3" t="str">
        <f>_xlfn.XLOOKUP(B781,'[1]daily break down'!$D:$D,'[1]daily break down'!$E:$E,"")</f>
        <v>ADAMAOUA</v>
      </c>
      <c r="D781" s="1" t="s">
        <v>11</v>
      </c>
      <c r="E781" s="1" t="s">
        <v>96</v>
      </c>
      <c r="F781" s="3" t="s">
        <v>90</v>
      </c>
      <c r="G781" s="1" t="s">
        <v>1354</v>
      </c>
      <c r="H781" s="41" t="str">
        <f>_xlfn.XLOOKUP(B781,[2]CALCULATION!$B:$B,[2]CALCULATION!$H:$H,"")</f>
        <v>NOKIA</v>
      </c>
      <c r="I781" s="34">
        <v>4.0185234960237147E-3</v>
      </c>
      <c r="J781" s="34">
        <v>9.6031291336014166E-2</v>
      </c>
      <c r="K781" s="34">
        <v>3.2845142161902437E-2</v>
      </c>
      <c r="L781" s="34">
        <v>8.0267142606837473E-4</v>
      </c>
      <c r="M781" s="34">
        <v>8.9190876114083977E-4</v>
      </c>
      <c r="N781" s="34">
        <v>0</v>
      </c>
      <c r="O781" s="34">
        <v>3.3341125692069908E-2</v>
      </c>
      <c r="P781" s="34">
        <v>7.8593451926515609E-2</v>
      </c>
      <c r="Q781" s="34">
        <v>1.5875057093349635E-2</v>
      </c>
      <c r="R781" s="34">
        <v>1.8728999941590844E-3</v>
      </c>
      <c r="S781" s="35">
        <v>1.5161571381288477E-3</v>
      </c>
      <c r="T781" s="35">
        <v>34800.227626393629</v>
      </c>
      <c r="U781" s="35">
        <v>0</v>
      </c>
      <c r="V781" s="35">
        <v>2.764917159536535E-3</v>
      </c>
      <c r="W781" s="35">
        <v>8.0271788502682428E-4</v>
      </c>
      <c r="X781" s="35">
        <v>1.6054357700536486E-3</v>
      </c>
      <c r="Y781" s="35">
        <v>0.24161509178241378</v>
      </c>
      <c r="Z781" s="35">
        <v>0</v>
      </c>
      <c r="AA781" s="35">
        <v>0</v>
      </c>
      <c r="AB781" s="35">
        <v>0</v>
      </c>
      <c r="AC781" s="35">
        <v>0</v>
      </c>
      <c r="AD781" s="35">
        <v>0</v>
      </c>
      <c r="AE781" s="58" t="s">
        <v>5560</v>
      </c>
      <c r="AF781" s="58"/>
      <c r="AG781" s="57" t="str" cm="1">
        <f t="array" ref="AG781">IFERROR(_xlfn.IFS(
AI781="MPR ISSUE","PDH",
AI781="BSS Hardware Issue","BSS",
AI781="Sites strategiques, MLL, Pylone, etc.","ENVTECH",
AI781="AKTIVCO DEFAUT GE &amp; POWER Cabinet","AKTIVCO",
AI781="AKTIVCO Coupure ENEO &amp; Baisse de tension","AKTIVCO GRID ONLY",
AI781="Coupure ENEO &amp; Baisse de tension","IHS GRID ONLY",
AI781="Defaut GE &amp; POWER Cabinet","IHS",
AI781="Sharing","Partners",
AI781="Sites strategiques &amp; DataCenter","SST &amp; DC",
AI781="Exclu","Exclu",
AI781="SAT","SAT",
AI781="SPARE-ISSUE","SPARE-ISSUE",
AI781="Fiber CAmtel","TRANS_FO_CAMTEL",
AI781="Fiber AOF","Fiber AOF",
AI781="Projet OCM (HUAWEI)","TRAVAUX-HUAWEI",
AI781="Projet OCM (NOKIA)","TRAVAUX-NOKIA",
AI781="ACCESS-ISSUE","ACCESS-ISSUE",
AI781="Projet OCM (ZTE, NOKIA, autres projets)","TRAVAUX OCM",
AI781="No root CAuse","No root cause",
AI781="ODU HS","PDH",
AI781="IP &amp; VLAN","PDH",
AI781="Warehouse HUAWEI","SPARE-ISSUE",
AI781="SPARE-HS","SPARE-ISSUE",
AI781="Power Telco","BSS",AI781="no impacts","no impacts"
),"")</f>
        <v>no impacts</v>
      </c>
      <c r="AH781" s="57" t="str" cm="1">
        <f t="array" ref="AH781">IFERROR(_xlfn.IFS(
AI781="MPR ISSUE","TX ISSUE",
AI781="BSS Hardware Issue","RAN ISSUE",
AI781="Sites strategiques, MLL, Pylone, etc.","ENVTECH",
AI781="AKTIVCO DEFAUT GE &amp; POWER Cabinet","POWER ISSUE",
AI781="AKTIVCO Coupure ENEO &amp; Baisse de tension","POWER ISSUE",
AI781="Coupure ENEO &amp; Baisse de tension","POWER ISSUE",
AI781="Defaut GE &amp; POWER Cabinet","POWER ISSUE",
AI781="Sharing","POWER ISSUE",
AI781="Sites strategiques &amp; DataCenter","POWER ISSUE",
AI781="Exclu","Exclu",
AI781="SAT","TX ISSUE",
AI781="SPARE-ISSUE","SPARE-ISSUE",
AI781="Fiber CAmtel","TX ISSUE",
AI781="Fiber AOF","TX ISSUE",
AI781="Projet OCM (HUAWEI)","TRAVAUX-HUAWEI",
AI781="Projet OCM (NOKIA)","TRAVAUX -NOKIA",
AI781="ACCESS-ISSUE","ACCESS-ISSUE",
AI781="Projet OCM (ZTE, NOKIA, autres projets)","TRAVAUX OCM",
AI781="No root CAuse","No root cause",
AI781="ODU HS","TX ISSUE",
AI781="IP &amp; VLAN","TX ISSUE",
AI781="Warehouse HUAWEI","SPARE-ISSUE",
AI781="SPARE-HS","SPARE-ISSUE",
AI781="Power Telco","RAN ISSUE",AI781="no impacts","no impacts"
),"")</f>
        <v>no impacts</v>
      </c>
      <c r="AI781" s="85" t="s">
        <v>5998</v>
      </c>
      <c r="AJ781" s="57" t="str" cm="1">
        <f t="array" ref="AJ781">IFERROR(_xlfn.IFS(
AI781="MPR ISSUE","ACTIVE",
AI781="BSS Hardware Issue","ACTIVE",
AI781="Sites strategiques, MLL, Pylone, etc.","PASSIVE",
AI781="AKTIVCO DEFAUT GE &amp; POWER Cabinet","PASSIVE",
AI781="AKTIVCO Coupure ENEO &amp; Baisse de tension","PASSIVE",
AI781="Coupure ENEO &amp; Baisse de tension","PASSIVE",
AI781="Defaut GE &amp; POWER Cabinet","PASSIVE",
AI781="Sharing","PASSIVE",
AI781="Sites strategiques &amp; DataCenter","PASSIVE",
AI781="Exclu","Exclu",
AI781="SAT","ACTIVE",
AI781="SPARE-ISSUE","SPARE-ISSUE",
AI781="Fiber CAmtel","ACTIVE",
AI781="Fiber AOF","ACTIVE",
AI781="Projet OCM (HUAWEI)","PLANNED WORKS",
AI781="Projet OCM (NOKIA)","PLANNED WORKS",
AI781="ACCESS-ISSUE","ACCESS-ISSUE",
AI781="Projet OCM (ZTE, NOKIA, autres projets)","PLANNED WORKS",
AI781="No root CAuse","No root cause",
AI781="ODU HS","ACTIVE",
AI781="IP &amp; VLAN","ACTIVE",
AI781="Warehouse HUAWEI","SPARE-ISSUE",
AI781="SPARE-HS","SPARE-ISSUE",
AI781="Power Telco","ACTIVE", AI781="no impacts","no impacts"
),"")</f>
        <v>no impacts</v>
      </c>
      <c r="AK781" s="23" t="s">
        <v>5537</v>
      </c>
      <c r="AL781" s="23" t="str">
        <f t="shared" si="23"/>
        <v>ADM_144</v>
      </c>
      <c r="AN781" s="9" t="s">
        <v>5537</v>
      </c>
      <c r="AO781" s="23" t="str">
        <f>_xlfn.XLOOKUP(B781,'INCIDENT-05-03-2026'!E:E,'INCIDENT-05-03-2026'!F:F,"")</f>
        <v/>
      </c>
      <c r="AP781" s="7" t="s">
        <v>5537</v>
      </c>
      <c r="AQ781" s="6"/>
      <c r="AR781" s="7"/>
      <c r="AS781" s="3" t="str">
        <f>_xlfn.XLOOKUP(B781,'[3]tt num | region | site id'!$C:$C,'[3]tt num | region | site id'!$Q:$Q,"")</f>
        <v/>
      </c>
      <c r="AT781" s="24" t="str">
        <f>_xlfn.XLOOKUP(B781,'[4]Cells Huawei 03052026 12h'!$B:$B,'[4]Cells Huawei 03052026 12h'!$T:$T,"")</f>
        <v/>
      </c>
      <c r="AU781" s="24" t="str">
        <f>_xlfn.XLOOKUP(B781,'[5]cells down 02052026 8h50'!$B:$B,'[5]cells down 02052026 8h50'!$R:$R,"")</f>
        <v/>
      </c>
      <c r="AV781" s="24" t="str">
        <f>_xlfn.XLOOKUP(B781,'[5]cells down 02052026 13h50'!$B:$B,'[5]cells down 02052026 13h50'!$R:$R,"")</f>
        <v/>
      </c>
      <c r="AW781" s="24" t="str">
        <f>_xlfn.XLOOKUP(B781,'[5]cells down 02052026 13h50'!$B:$B,'[5]cells down 02052026 13h50'!$R:$R,"")</f>
        <v/>
      </c>
      <c r="AX781" s="24" t="str">
        <f>_xlfn.XLOOKUP(B781,'[6]cell downs 03052026 8h40 '!$B:$B,'[6]cell downs 03052026 8h40 '!$R:$R,"")</f>
        <v/>
      </c>
      <c r="AY781" s="24" t="str">
        <f>_xlfn.XLOOKUP(B781,'[7]ALL SITES DOWN'!$D:$D,'[7]ALL SITES DOWN'!$J:$J,"")</f>
        <v/>
      </c>
      <c r="AZ781" s="24" t="str">
        <f>_xlfn.XLOOKUP(B781,'[8]ALL SITES DOWN'!$D:$D,'[8]ALL SITES DOWN'!$J:$J,"")</f>
        <v/>
      </c>
      <c r="BA781" s="9" t="str">
        <f>_xlfn.XLOOKUP(B781,[9]sheet1!$AC:$AC,[9]sheet1!$AF:$AF,"")</f>
        <v/>
      </c>
      <c r="BB781" s="14" t="s">
        <v>5537</v>
      </c>
      <c r="BC781" s="14" t="s">
        <v>5537</v>
      </c>
      <c r="BD781" s="14" t="str">
        <f>_xlfn.XLOOKUP(B781,'[10]cell downs 18042026 17h'!$B:$B,'[10]cell downs 18042026 17h'!$B:$B,"")</f>
        <v/>
      </c>
      <c r="BE781" s="14" t="str">
        <f>_xlfn.XLOOKUP(B781,'[11]Cells Huawei 19042026 15h'!$B:$B,'[11]Cells Huawei 19042026 15h'!$B:$B,"")</f>
        <v/>
      </c>
      <c r="BF781" s="9" t="str">
        <f>_xlfn.XLOOKUP(B781,'[12]cells down 19042026 9H40'!$B:$B,'[12]cells down 19042026 9H40'!$B:$B,"")</f>
        <v/>
      </c>
      <c r="BG781" s="9" t="s">
        <v>1353</v>
      </c>
      <c r="BH781" s="9" t="s">
        <v>12</v>
      </c>
    </row>
    <row r="782" spans="1:60" s="9" customFormat="1" x14ac:dyDescent="0.3">
      <c r="A782" s="3" t="s">
        <v>1580</v>
      </c>
      <c r="B782" s="31" t="s">
        <v>1581</v>
      </c>
      <c r="C782" s="3" t="str">
        <f>_xlfn.XLOOKUP(B782,'[1]daily break down'!$D:$D,'[1]daily break down'!$E:$E,"")</f>
        <v>Yaounde</v>
      </c>
      <c r="D782" s="3" t="s">
        <v>357</v>
      </c>
      <c r="E782" s="3" t="s">
        <v>5528</v>
      </c>
      <c r="F782" s="3" t="s">
        <v>37</v>
      </c>
      <c r="G782" s="3" t="s">
        <v>38</v>
      </c>
      <c r="H782" s="42" t="str">
        <f>_xlfn.XLOOKUP(B782,[2]CALCULATION!$B:$B,[2]CALCULATION!$H:$H,"")</f>
        <v>ZTE</v>
      </c>
      <c r="I782" s="34">
        <v>0.13233628111507781</v>
      </c>
      <c r="J782" s="34">
        <v>2.3479523903285369</v>
      </c>
      <c r="K782" s="34">
        <v>0.13709824702582263</v>
      </c>
      <c r="L782" s="34">
        <v>0</v>
      </c>
      <c r="M782" s="34">
        <v>0</v>
      </c>
      <c r="N782" s="34">
        <v>0</v>
      </c>
      <c r="O782" s="34">
        <v>0</v>
      </c>
      <c r="P782" s="34">
        <v>0</v>
      </c>
      <c r="Q782" s="34">
        <v>0</v>
      </c>
      <c r="R782" s="34">
        <v>0</v>
      </c>
      <c r="S782" s="35">
        <v>0.95658442555352985</v>
      </c>
      <c r="T782" s="35">
        <v>0</v>
      </c>
      <c r="U782" s="35">
        <v>2.6518442897786452</v>
      </c>
      <c r="V782" s="35">
        <v>0</v>
      </c>
      <c r="W782" s="35">
        <v>0</v>
      </c>
      <c r="X782" s="35">
        <v>0</v>
      </c>
      <c r="Y782" s="35">
        <v>0.22891323020377616</v>
      </c>
      <c r="Z782" s="35">
        <v>0</v>
      </c>
      <c r="AA782" s="35">
        <v>0</v>
      </c>
      <c r="AB782" s="35">
        <v>0</v>
      </c>
      <c r="AC782" s="35">
        <v>0</v>
      </c>
      <c r="AD782" s="35">
        <v>0</v>
      </c>
      <c r="AE782" s="58" t="s">
        <v>5560</v>
      </c>
      <c r="AF782" s="58"/>
      <c r="AG782" s="57" t="str" cm="1">
        <f t="array" ref="AG782">IFERROR(_xlfn.IFS(
AI782="MPR ISSUE","PDH",
AI782="BSS Hardware Issue","BSS",
AI782="Sites strategiques, MLL, Pylone, etc.","ENVTECH",
AI782="AKTIVCO DEFAUT GE &amp; POWER Cabinet","AKTIVCO",
AI782="AKTIVCO Coupure ENEO &amp; Baisse de tension","AKTIVCO GRID ONLY",
AI782="Coupure ENEO &amp; Baisse de tension","IHS GRID ONLY",
AI782="Defaut GE &amp; POWER Cabinet","IHS",
AI782="Sharing","Partners",
AI782="Sites strategiques &amp; DataCenter","SST &amp; DC",
AI782="Exclu","Exclu",
AI782="SAT","SAT",
AI782="SPARE-ISSUE","SPARE-ISSUE",
AI782="Fiber CAmtel","TRANS_FO_CAMTEL",
AI782="Fiber AOF","Fiber AOF",
AI782="Projet OCM (HUAWEI)","TRAVAUX-HUAWEI",
AI782="Projet OCM (NOKIA)","TRAVAUX-NOKIA",
AI782="ACCESS-ISSUE","ACCESS-ISSUE",
AI782="Projet OCM (ZTE, NOKIA, autres projets)","TRAVAUX OCM",
AI782="No root CAuse","No root cause",
AI782="ODU HS","PDH",
AI782="IP &amp; VLAN","PDH",
AI782="Warehouse HUAWEI","SPARE-ISSUE",
AI782="SPARE-HS","SPARE-ISSUE",
AI782="Power Telco","BSS",AI782="no impacts","no impacts"
),"")</f>
        <v>no impacts</v>
      </c>
      <c r="AH782" s="57" t="str" cm="1">
        <f t="array" ref="AH782">IFERROR(_xlfn.IFS(
AI782="MPR ISSUE","TX ISSUE",
AI782="BSS Hardware Issue","RAN ISSUE",
AI782="Sites strategiques, MLL, Pylone, etc.","ENVTECH",
AI782="AKTIVCO DEFAUT GE &amp; POWER Cabinet","POWER ISSUE",
AI782="AKTIVCO Coupure ENEO &amp; Baisse de tension","POWER ISSUE",
AI782="Coupure ENEO &amp; Baisse de tension","POWER ISSUE",
AI782="Defaut GE &amp; POWER Cabinet","POWER ISSUE",
AI782="Sharing","POWER ISSUE",
AI782="Sites strategiques &amp; DataCenter","POWER ISSUE",
AI782="Exclu","Exclu",
AI782="SAT","TX ISSUE",
AI782="SPARE-ISSUE","SPARE-ISSUE",
AI782="Fiber CAmtel","TX ISSUE",
AI782="Fiber AOF","TX ISSUE",
AI782="Projet OCM (HUAWEI)","TRAVAUX-HUAWEI",
AI782="Projet OCM (NOKIA)","TRAVAUX -NOKIA",
AI782="ACCESS-ISSUE","ACCESS-ISSUE",
AI782="Projet OCM (ZTE, NOKIA, autres projets)","TRAVAUX OCM",
AI782="No root CAuse","No root cause",
AI782="ODU HS","TX ISSUE",
AI782="IP &amp; VLAN","TX ISSUE",
AI782="Warehouse HUAWEI","SPARE-ISSUE",
AI782="SPARE-HS","SPARE-ISSUE",
AI782="Power Telco","RAN ISSUE",AI782="no impacts","no impacts"
),"")</f>
        <v>no impacts</v>
      </c>
      <c r="AI782" s="85" t="s">
        <v>5998</v>
      </c>
      <c r="AJ782" s="57" t="str" cm="1">
        <f t="array" ref="AJ782">IFERROR(_xlfn.IFS(
AI782="MPR ISSUE","ACTIVE",
AI782="BSS Hardware Issue","ACTIVE",
AI782="Sites strategiques, MLL, Pylone, etc.","PASSIVE",
AI782="AKTIVCO DEFAUT GE &amp; POWER Cabinet","PASSIVE",
AI782="AKTIVCO Coupure ENEO &amp; Baisse de tension","PASSIVE",
AI782="Coupure ENEO &amp; Baisse de tension","PASSIVE",
AI782="Defaut GE &amp; POWER Cabinet","PASSIVE",
AI782="Sharing","PASSIVE",
AI782="Sites strategiques &amp; DataCenter","PASSIVE",
AI782="Exclu","Exclu",
AI782="SAT","ACTIVE",
AI782="SPARE-ISSUE","SPARE-ISSUE",
AI782="Fiber CAmtel","ACTIVE",
AI782="Fiber AOF","ACTIVE",
AI782="Projet OCM (HUAWEI)","PLANNED WORKS",
AI782="Projet OCM (NOKIA)","PLANNED WORKS",
AI782="ACCESS-ISSUE","ACCESS-ISSUE",
AI782="Projet OCM (ZTE, NOKIA, autres projets)","PLANNED WORKS",
AI782="No root CAuse","No root cause",
AI782="ODU HS","ACTIVE",
AI782="IP &amp; VLAN","ACTIVE",
AI782="Warehouse HUAWEI","SPARE-ISSUE",
AI782="SPARE-HS","SPARE-ISSUE",
AI782="Power Telco","ACTIVE", AI782="no impacts","no impacts"
),"")</f>
        <v>no impacts</v>
      </c>
      <c r="AK782" s="23" t="s">
        <v>5537</v>
      </c>
      <c r="AL782" s="23" t="str">
        <f t="shared" si="23"/>
        <v>CTR_946</v>
      </c>
      <c r="AN782" s="9" t="s">
        <v>5537</v>
      </c>
      <c r="AO782" s="23" t="str">
        <f>_xlfn.XLOOKUP(B782,'INCIDENT-05-03-2026'!E:E,'INCIDENT-05-03-2026'!F:F,"")</f>
        <v/>
      </c>
      <c r="AP782" s="7" t="s">
        <v>5537</v>
      </c>
      <c r="AQ782" s="6"/>
      <c r="AR782" s="7"/>
      <c r="AS782" s="3" t="str">
        <f>_xlfn.XLOOKUP(B782,'[3]tt num | region | site id'!$C:$C,'[3]tt num | region | site id'!$Q:$Q,"")</f>
        <v/>
      </c>
      <c r="AT782" s="24" t="str">
        <f>_xlfn.XLOOKUP(B782,'[4]Cells Huawei 03052026 12h'!$B:$B,'[4]Cells Huawei 03052026 12h'!$T:$T,"")</f>
        <v/>
      </c>
      <c r="AU782" s="24" t="str">
        <f>_xlfn.XLOOKUP(B782,'[5]cells down 02052026 8h50'!$B:$B,'[5]cells down 02052026 8h50'!$R:$R,"")</f>
        <v/>
      </c>
      <c r="AV782" s="24" t="str">
        <f>_xlfn.XLOOKUP(B782,'[5]cells down 02052026 13h50'!$B:$B,'[5]cells down 02052026 13h50'!$R:$R,"")</f>
        <v/>
      </c>
      <c r="AW782" s="24" t="str">
        <f>_xlfn.XLOOKUP(B782,'[5]cells down 02052026 13h50'!$B:$B,'[5]cells down 02052026 13h50'!$R:$R,"")</f>
        <v/>
      </c>
      <c r="AX782" s="24" t="str">
        <f>_xlfn.XLOOKUP(B782,'[6]cell downs 03052026 8h40 '!$B:$B,'[6]cell downs 03052026 8h40 '!$R:$R,"")</f>
        <v/>
      </c>
      <c r="AY782" s="24" t="str">
        <f>_xlfn.XLOOKUP(B782,'[7]ALL SITES DOWN'!$D:$D,'[7]ALL SITES DOWN'!$J:$J,"")</f>
        <v/>
      </c>
      <c r="AZ782" s="24" t="str">
        <f>_xlfn.XLOOKUP(B782,'[8]ALL SITES DOWN'!$D:$D,'[8]ALL SITES DOWN'!$J:$J,"")</f>
        <v/>
      </c>
      <c r="BA782" s="9" t="str">
        <f>_xlfn.XLOOKUP(B782,[9]sheet1!$AC:$AC,[9]sheet1!$AF:$AF,"")</f>
        <v/>
      </c>
      <c r="BB782" s="14" t="s">
        <v>5537</v>
      </c>
      <c r="BC782" s="14" t="s">
        <v>5537</v>
      </c>
      <c r="BD782" s="14" t="str">
        <f>_xlfn.XLOOKUP(B782,'[10]cell downs 18042026 17h'!$B:$B,'[10]cell downs 18042026 17h'!$B:$B,"")</f>
        <v/>
      </c>
      <c r="BE782" s="14" t="str">
        <f>_xlfn.XLOOKUP(B782,'[11]Cells Huawei 19042026 15h'!$B:$B,'[11]Cells Huawei 19042026 15h'!$B:$B,"")</f>
        <v/>
      </c>
      <c r="BF782" s="9" t="str">
        <f>_xlfn.XLOOKUP(B782,'[12]cells down 19042026 9H40'!$B:$B,'[12]cells down 19042026 9H40'!$B:$B,"")</f>
        <v/>
      </c>
      <c r="BG782" s="9" t="s">
        <v>5537</v>
      </c>
      <c r="BH782" s="9" t="s">
        <v>1129</v>
      </c>
    </row>
    <row r="783" spans="1:60" s="9" customFormat="1" x14ac:dyDescent="0.3">
      <c r="A783" s="1" t="s">
        <v>4085</v>
      </c>
      <c r="B783" s="8" t="s">
        <v>4086</v>
      </c>
      <c r="C783" s="3" t="str">
        <f>_xlfn.XLOOKUP(B783,'[1]daily break down'!$D:$D,'[1]daily break down'!$E:$E,"")</f>
        <v>SUD-OUEST</v>
      </c>
      <c r="D783" s="1" t="s">
        <v>11</v>
      </c>
      <c r="E783" s="1" t="s">
        <v>12</v>
      </c>
      <c r="F783" s="3" t="s">
        <v>13</v>
      </c>
      <c r="G783" s="1" t="s">
        <v>63</v>
      </c>
      <c r="H783" s="40" t="str">
        <f>_xlfn.XLOOKUP(B783,[2]CALCULATION!$B:$B,[2]CALCULATION!$H:$H,"")</f>
        <v>HUAWEI</v>
      </c>
      <c r="I783" s="34">
        <v>0</v>
      </c>
      <c r="J783" s="34">
        <v>0</v>
      </c>
      <c r="K783" s="34">
        <v>0</v>
      </c>
      <c r="L783" s="34">
        <v>0</v>
      </c>
      <c r="M783" s="34">
        <v>0</v>
      </c>
      <c r="N783" s="34">
        <v>0</v>
      </c>
      <c r="O783" s="34">
        <v>0</v>
      </c>
      <c r="P783" s="34">
        <v>0</v>
      </c>
      <c r="Q783" s="34">
        <v>0</v>
      </c>
      <c r="R783" s="34">
        <v>0</v>
      </c>
      <c r="S783" s="35">
        <v>0</v>
      </c>
      <c r="T783" s="35">
        <v>0</v>
      </c>
      <c r="U783" s="35">
        <v>0</v>
      </c>
      <c r="V783" s="35">
        <v>0</v>
      </c>
      <c r="W783" s="35">
        <v>0.29160353048942311</v>
      </c>
      <c r="X783" s="35">
        <v>0</v>
      </c>
      <c r="Y783" s="35">
        <v>0.22463281140760144</v>
      </c>
      <c r="Z783" s="35">
        <v>0</v>
      </c>
      <c r="AA783" s="35">
        <v>0</v>
      </c>
      <c r="AB783" s="35">
        <v>0</v>
      </c>
      <c r="AC783" s="35">
        <v>0</v>
      </c>
      <c r="AD783" s="35">
        <v>0</v>
      </c>
      <c r="AE783" s="58" t="s">
        <v>5560</v>
      </c>
      <c r="AF783" s="58"/>
      <c r="AG783" s="57" t="str" cm="1">
        <f t="array" ref="AG783">IFERROR(_xlfn.IFS(
AI783="MPR ISSUE","PDH",
AI783="BSS Hardware Issue","BSS",
AI783="Sites strategiques, MLL, Pylone, etc.","ENVTECH",
AI783="AKTIVCO DEFAUT GE &amp; POWER Cabinet","AKTIVCO",
AI783="AKTIVCO Coupure ENEO &amp; Baisse de tension","AKTIVCO GRID ONLY",
AI783="Coupure ENEO &amp; Baisse de tension","IHS GRID ONLY",
AI783="Defaut GE &amp; POWER Cabinet","IHS",
AI783="Sharing","Partners",
AI783="Sites strategiques &amp; DataCenter","SST &amp; DC",
AI783="Exclu","Exclu",
AI783="SAT","SAT",
AI783="SPARE-ISSUE","SPARE-ISSUE",
AI783="Fiber CAmtel","TRANS_FO_CAMTEL",
AI783="Fiber AOF","Fiber AOF",
AI783="Projet OCM (HUAWEI)","TRAVAUX-HUAWEI",
AI783="Projet OCM (NOKIA)","TRAVAUX-NOKIA",
AI783="ACCESS-ISSUE","ACCESS-ISSUE",
AI783="Projet OCM (ZTE, NOKIA, autres projets)","TRAVAUX OCM",
AI783="No root CAuse","No root cause",
AI783="ODU HS","PDH",
AI783="IP &amp; VLAN","PDH",
AI783="Warehouse HUAWEI","SPARE-ISSUE",
AI783="SPARE-HS","SPARE-ISSUE",
AI783="Power Telco","BSS",AI783="no impacts","no impacts"
),"")</f>
        <v>no impacts</v>
      </c>
      <c r="AH783" s="57" t="str" cm="1">
        <f t="array" ref="AH783">IFERROR(_xlfn.IFS(
AI783="MPR ISSUE","TX ISSUE",
AI783="BSS Hardware Issue","RAN ISSUE",
AI783="Sites strategiques, MLL, Pylone, etc.","ENVTECH",
AI783="AKTIVCO DEFAUT GE &amp; POWER Cabinet","POWER ISSUE",
AI783="AKTIVCO Coupure ENEO &amp; Baisse de tension","POWER ISSUE",
AI783="Coupure ENEO &amp; Baisse de tension","POWER ISSUE",
AI783="Defaut GE &amp; POWER Cabinet","POWER ISSUE",
AI783="Sharing","POWER ISSUE",
AI783="Sites strategiques &amp; DataCenter","POWER ISSUE",
AI783="Exclu","Exclu",
AI783="SAT","TX ISSUE",
AI783="SPARE-ISSUE","SPARE-ISSUE",
AI783="Fiber CAmtel","TX ISSUE",
AI783="Fiber AOF","TX ISSUE",
AI783="Projet OCM (HUAWEI)","TRAVAUX-HUAWEI",
AI783="Projet OCM (NOKIA)","TRAVAUX -NOKIA",
AI783="ACCESS-ISSUE","ACCESS-ISSUE",
AI783="Projet OCM (ZTE, NOKIA, autres projets)","TRAVAUX OCM",
AI783="No root CAuse","No root cause",
AI783="ODU HS","TX ISSUE",
AI783="IP &amp; VLAN","TX ISSUE",
AI783="Warehouse HUAWEI","SPARE-ISSUE",
AI783="SPARE-HS","SPARE-ISSUE",
AI783="Power Telco","RAN ISSUE",AI783="no impacts","no impacts"
),"")</f>
        <v>no impacts</v>
      </c>
      <c r="AI783" s="85" t="s">
        <v>5998</v>
      </c>
      <c r="AJ783" s="57" t="str" cm="1">
        <f t="array" ref="AJ783">IFERROR(_xlfn.IFS(
AI783="MPR ISSUE","ACTIVE",
AI783="BSS Hardware Issue","ACTIVE",
AI783="Sites strategiques, MLL, Pylone, etc.","PASSIVE",
AI783="AKTIVCO DEFAUT GE &amp; POWER Cabinet","PASSIVE",
AI783="AKTIVCO Coupure ENEO &amp; Baisse de tension","PASSIVE",
AI783="Coupure ENEO &amp; Baisse de tension","PASSIVE",
AI783="Defaut GE &amp; POWER Cabinet","PASSIVE",
AI783="Sharing","PASSIVE",
AI783="Sites strategiques &amp; DataCenter","PASSIVE",
AI783="Exclu","Exclu",
AI783="SAT","ACTIVE",
AI783="SPARE-ISSUE","SPARE-ISSUE",
AI783="Fiber CAmtel","ACTIVE",
AI783="Fiber AOF","ACTIVE",
AI783="Projet OCM (HUAWEI)","PLANNED WORKS",
AI783="Projet OCM (NOKIA)","PLANNED WORKS",
AI783="ACCESS-ISSUE","ACCESS-ISSUE",
AI783="Projet OCM (ZTE, NOKIA, autres projets)","PLANNED WORKS",
AI783="No root CAuse","No root cause",
AI783="ODU HS","ACTIVE",
AI783="IP &amp; VLAN","ACTIVE",
AI783="Warehouse HUAWEI","SPARE-ISSUE",
AI783="SPARE-HS","SPARE-ISSUE",
AI783="Power Telco","ACTIVE", AI783="no impacts","no impacts"
),"")</f>
        <v>no impacts</v>
      </c>
      <c r="AK783" s="23" t="s">
        <v>5537</v>
      </c>
      <c r="AL783" s="23" t="str">
        <f t="shared" si="23"/>
        <v>SUO_082</v>
      </c>
      <c r="AN783" s="9" t="s">
        <v>5537</v>
      </c>
      <c r="AO783" s="23" t="str">
        <f>_xlfn.XLOOKUP(B783,'INCIDENT-05-03-2026'!E:E,'INCIDENT-05-03-2026'!F:F,"")</f>
        <v/>
      </c>
      <c r="AP783" s="7" t="s">
        <v>5537</v>
      </c>
      <c r="AQ783" s="6"/>
      <c r="AR783" s="7"/>
      <c r="AS783" s="3" t="str">
        <f>_xlfn.XLOOKUP(B783,'[3]tt num | region | site id'!$C:$C,'[3]tt num | region | site id'!$Q:$Q,"")</f>
        <v/>
      </c>
      <c r="AT783" s="24" t="str">
        <f>_xlfn.XLOOKUP(B783,'[4]Cells Huawei 03052026 12h'!$B:$B,'[4]Cells Huawei 03052026 12h'!$T:$T,"")</f>
        <v/>
      </c>
      <c r="AU783" s="24" t="str">
        <f>_xlfn.XLOOKUP(B783,'[5]cells down 02052026 8h50'!$B:$B,'[5]cells down 02052026 8h50'!$R:$R,"")</f>
        <v/>
      </c>
      <c r="AV783" s="24" t="str">
        <f>_xlfn.XLOOKUP(B783,'[5]cells down 02052026 13h50'!$B:$B,'[5]cells down 02052026 13h50'!$R:$R,"")</f>
        <v/>
      </c>
      <c r="AW783" s="24" t="str">
        <f>_xlfn.XLOOKUP(B783,'[5]cells down 02052026 13h50'!$B:$B,'[5]cells down 02052026 13h50'!$R:$R,"")</f>
        <v/>
      </c>
      <c r="AX783" s="24" t="str">
        <f>_xlfn.XLOOKUP(B783,'[6]cell downs 03052026 8h40 '!$B:$B,'[6]cell downs 03052026 8h40 '!$R:$R,"")</f>
        <v/>
      </c>
      <c r="AY783" s="24" t="str">
        <f>_xlfn.XLOOKUP(B783,'[7]ALL SITES DOWN'!$D:$D,'[7]ALL SITES DOWN'!$J:$J,"")</f>
        <v/>
      </c>
      <c r="AZ783" s="24" t="str">
        <f>_xlfn.XLOOKUP(B783,'[8]ALL SITES DOWN'!$D:$D,'[8]ALL SITES DOWN'!$J:$J,"")</f>
        <v/>
      </c>
      <c r="BA783" s="9" t="str">
        <f>_xlfn.XLOOKUP(B783,[9]sheet1!$AC:$AC,[9]sheet1!$AF:$AF,"")</f>
        <v/>
      </c>
      <c r="BB783" s="14" t="s">
        <v>5537</v>
      </c>
      <c r="BC783" s="14" t="s">
        <v>5537</v>
      </c>
      <c r="BD783" s="14" t="str">
        <f>_xlfn.XLOOKUP(B783,'[10]cell downs 18042026 17h'!$B:$B,'[10]cell downs 18042026 17h'!$B:$B,"")</f>
        <v/>
      </c>
      <c r="BE783" s="14" t="str">
        <f>_xlfn.XLOOKUP(B783,'[11]Cells Huawei 19042026 15h'!$B:$B,'[11]Cells Huawei 19042026 15h'!$B:$B,"")</f>
        <v/>
      </c>
      <c r="BF783" s="9" t="str">
        <f>_xlfn.XLOOKUP(B783,'[12]cells down 19042026 9H40'!$B:$B,'[12]cells down 19042026 9H40'!$B:$B,"")</f>
        <v/>
      </c>
      <c r="BG783" s="9" t="s">
        <v>4086</v>
      </c>
      <c r="BH783" s="9" t="s">
        <v>12</v>
      </c>
    </row>
    <row r="784" spans="1:60" s="9" customFormat="1" x14ac:dyDescent="0.3">
      <c r="A784" s="2" t="s">
        <v>1054</v>
      </c>
      <c r="B784" s="8" t="s">
        <v>1055</v>
      </c>
      <c r="C784" s="3" t="str">
        <f>_xlfn.XLOOKUP(B784,'[1]daily break down'!$D:$D,'[1]daily break down'!$E:$E,"")</f>
        <v>EXTREME-NORD</v>
      </c>
      <c r="D784" s="1" t="s">
        <v>11</v>
      </c>
      <c r="E784" s="1" t="s">
        <v>12</v>
      </c>
      <c r="F784" s="3" t="s">
        <v>55</v>
      </c>
      <c r="G784" s="1" t="s">
        <v>1056</v>
      </c>
      <c r="H784" s="41" t="str">
        <f>_xlfn.XLOOKUP(B784,[2]CALCULATION!$B:$B,[2]CALCULATION!$H:$H,"")</f>
        <v>NOKIA</v>
      </c>
      <c r="I784" s="34">
        <v>1.1693954826550281</v>
      </c>
      <c r="J784" s="34">
        <v>0.88059296532993858</v>
      </c>
      <c r="K784" s="34">
        <v>2.0309672480686705</v>
      </c>
      <c r="L784" s="34">
        <v>0.27823539193748392</v>
      </c>
      <c r="M784" s="34">
        <v>0</v>
      </c>
      <c r="N784" s="34">
        <v>0</v>
      </c>
      <c r="O784" s="34">
        <v>0</v>
      </c>
      <c r="P784" s="34">
        <v>1.4268062653917818E-3</v>
      </c>
      <c r="Q784" s="34">
        <v>0.44727679749959492</v>
      </c>
      <c r="R784" s="34">
        <v>2.1061413349859572</v>
      </c>
      <c r="S784" s="35">
        <v>0</v>
      </c>
      <c r="T784" s="35">
        <v>187376.2177389116</v>
      </c>
      <c r="U784" s="35">
        <v>1.5160693924757608E-3</v>
      </c>
      <c r="V784" s="35">
        <v>0.2234245934887871</v>
      </c>
      <c r="W784" s="35">
        <v>2.140457136181933E-3</v>
      </c>
      <c r="X784" s="35">
        <v>0</v>
      </c>
      <c r="Y784" s="35">
        <v>0.22335325833642924</v>
      </c>
      <c r="Z784" s="35">
        <v>1.9613628804529832</v>
      </c>
      <c r="AA784" s="35">
        <v>0</v>
      </c>
      <c r="AB784" s="35">
        <v>0</v>
      </c>
      <c r="AC784" s="35">
        <v>0</v>
      </c>
      <c r="AD784" s="35">
        <v>0</v>
      </c>
      <c r="AE784" s="58" t="s">
        <v>5603</v>
      </c>
      <c r="AF784" s="58"/>
      <c r="AG784" s="57" t="str" cm="1">
        <f t="array" ref="AG784">IFERROR(_xlfn.IFS(
AI784="MPR ISSUE","PDH",
AI784="BSS Hardware Issue","BSS",
AI784="Sites strategiques, MLL, Pylone, etc.","ENVTECH",
AI784="AKTIVCO DEFAUT GE &amp; POWER Cabinet","AKTIVCO",
AI784="AKTIVCO Coupure ENEO &amp; Baisse de tension","AKTIVCO GRID ONLY",
AI784="Coupure ENEO &amp; Baisse de tension","IHS GRID ONLY",
AI784="Defaut GE &amp; POWER Cabinet","IHS",
AI784="Sharing","Partners",
AI784="Sites strategiques &amp; DataCenter","SST &amp; DC",
AI784="Exclu","Exclu",
AI784="SAT","SAT",
AI784="SPARE-ISSUE","SPARE-ISSUE",
AI784="Fiber CAmtel","TRANS_FO_CAMTEL",
AI784="Fiber AOF","Fiber AOF",
AI784="Projet OCM (HUAWEI)","TRAVAUX-HUAWEI",
AI784="Projet OCM (NOKIA)","TRAVAUX-NOKIA",
AI784="ACCESS-ISSUE","ACCESS-ISSUE",
AI784="Projet OCM (ZTE, NOKIA, autres projets)","TRAVAUX OCM",
AI784="No root CAuse","No root cause",
AI784="ODU HS","PDH",
AI784="IP &amp; VLAN","PDH",
AI784="Warehouse HUAWEI","SPARE-ISSUE",
AI784="SPARE-HS","SPARE-ISSUE",
AI784="Power Telco","BSS",AI784="no impacts","no impacts"
),"")</f>
        <v>no impacts</v>
      </c>
      <c r="AH784" s="57" t="str" cm="1">
        <f t="array" ref="AH784">IFERROR(_xlfn.IFS(
AI784="MPR ISSUE","TX ISSUE",
AI784="BSS Hardware Issue","RAN ISSUE",
AI784="Sites strategiques, MLL, Pylone, etc.","ENVTECH",
AI784="AKTIVCO DEFAUT GE &amp; POWER Cabinet","POWER ISSUE",
AI784="AKTIVCO Coupure ENEO &amp; Baisse de tension","POWER ISSUE",
AI784="Coupure ENEO &amp; Baisse de tension","POWER ISSUE",
AI784="Defaut GE &amp; POWER Cabinet","POWER ISSUE",
AI784="Sharing","POWER ISSUE",
AI784="Sites strategiques &amp; DataCenter","POWER ISSUE",
AI784="Exclu","Exclu",
AI784="SAT","TX ISSUE",
AI784="SPARE-ISSUE","SPARE-ISSUE",
AI784="Fiber CAmtel","TX ISSUE",
AI784="Fiber AOF","TX ISSUE",
AI784="Projet OCM (HUAWEI)","TRAVAUX-HUAWEI",
AI784="Projet OCM (NOKIA)","TRAVAUX -NOKIA",
AI784="ACCESS-ISSUE","ACCESS-ISSUE",
AI784="Projet OCM (ZTE, NOKIA, autres projets)","TRAVAUX OCM",
AI784="No root CAuse","No root cause",
AI784="ODU HS","TX ISSUE",
AI784="IP &amp; VLAN","TX ISSUE",
AI784="Warehouse HUAWEI","SPARE-ISSUE",
AI784="SPARE-HS","SPARE-ISSUE",
AI784="Power Telco","RAN ISSUE",AI784="no impacts","no impacts"
),"")</f>
        <v>no impacts</v>
      </c>
      <c r="AI784" s="85" t="s">
        <v>5998</v>
      </c>
      <c r="AJ784" s="57" t="str" cm="1">
        <f t="array" ref="AJ784">IFERROR(_xlfn.IFS(
AI784="MPR ISSUE","ACTIVE",
AI784="BSS Hardware Issue","ACTIVE",
AI784="Sites strategiques, MLL, Pylone, etc.","PASSIVE",
AI784="AKTIVCO DEFAUT GE &amp; POWER Cabinet","PASSIVE",
AI784="AKTIVCO Coupure ENEO &amp; Baisse de tension","PASSIVE",
AI784="Coupure ENEO &amp; Baisse de tension","PASSIVE",
AI784="Defaut GE &amp; POWER Cabinet","PASSIVE",
AI784="Sharing","PASSIVE",
AI784="Sites strategiques &amp; DataCenter","PASSIVE",
AI784="Exclu","Exclu",
AI784="SAT","ACTIVE",
AI784="SPARE-ISSUE","SPARE-ISSUE",
AI784="Fiber CAmtel","ACTIVE",
AI784="Fiber AOF","ACTIVE",
AI784="Projet OCM (HUAWEI)","PLANNED WORKS",
AI784="Projet OCM (NOKIA)","PLANNED WORKS",
AI784="ACCESS-ISSUE","ACCESS-ISSUE",
AI784="Projet OCM (ZTE, NOKIA, autres projets)","PLANNED WORKS",
AI784="No root CAuse","No root cause",
AI784="ODU HS","ACTIVE",
AI784="IP &amp; VLAN","ACTIVE",
AI784="Warehouse HUAWEI","SPARE-ISSUE",
AI784="SPARE-HS","SPARE-ISSUE",
AI784="Power Telco","ACTIVE", AI784="no impacts","no impacts"
),"")</f>
        <v>no impacts</v>
      </c>
      <c r="AK784" s="23" t="s">
        <v>5537</v>
      </c>
      <c r="AL784" s="23" t="str">
        <f t="shared" si="23"/>
        <v>EXN_008</v>
      </c>
      <c r="AN784" s="9" t="s">
        <v>5537</v>
      </c>
      <c r="AO784" s="23" t="str">
        <f>_xlfn.XLOOKUP(B784,'INCIDENT-05-03-2026'!E:E,'INCIDENT-05-03-2026'!F:F,"")</f>
        <v/>
      </c>
      <c r="AP784" s="7" t="s">
        <v>5537</v>
      </c>
      <c r="AQ784" s="6"/>
      <c r="AR784" s="7"/>
      <c r="AS784" s="3" t="str">
        <f>_xlfn.XLOOKUP(B784,'[3]tt num | region | site id'!$C:$C,'[3]tt num | region | site id'!$Q:$Q,"")</f>
        <v/>
      </c>
      <c r="AT784" s="24" t="str">
        <f>_xlfn.XLOOKUP(B784,'[4]Cells Huawei 03052026 12h'!$B:$B,'[4]Cells Huawei 03052026 12h'!$T:$T,"")</f>
        <v/>
      </c>
      <c r="AU784" s="24" t="str">
        <f>_xlfn.XLOOKUP(B784,'[5]cells down 02052026 8h50'!$B:$B,'[5]cells down 02052026 8h50'!$R:$R,"")</f>
        <v/>
      </c>
      <c r="AV784" s="24" t="str">
        <f>_xlfn.XLOOKUP(B784,'[5]cells down 02052026 13h50'!$B:$B,'[5]cells down 02052026 13h50'!$R:$R,"")</f>
        <v/>
      </c>
      <c r="AW784" s="24" t="str">
        <f>_xlfn.XLOOKUP(B784,'[5]cells down 02052026 13h50'!$B:$B,'[5]cells down 02052026 13h50'!$R:$R,"")</f>
        <v/>
      </c>
      <c r="AX784" s="24" t="str">
        <f>_xlfn.XLOOKUP(B784,'[6]cell downs 03052026 8h40 '!$B:$B,'[6]cell downs 03052026 8h40 '!$R:$R,"")</f>
        <v/>
      </c>
      <c r="AY784" s="24" t="str">
        <f>_xlfn.XLOOKUP(B784,'[7]ALL SITES DOWN'!$D:$D,'[7]ALL SITES DOWN'!$J:$J,"")</f>
        <v/>
      </c>
      <c r="AZ784" s="24" t="str">
        <f>_xlfn.XLOOKUP(B784,'[8]ALL SITES DOWN'!$D:$D,'[8]ALL SITES DOWN'!$J:$J,"")</f>
        <v/>
      </c>
      <c r="BA784" s="9" t="str">
        <f>_xlfn.XLOOKUP(B784,[9]sheet1!$AC:$AC,[9]sheet1!$AF:$AF,"")</f>
        <v/>
      </c>
      <c r="BB784" s="14" t="s">
        <v>5537</v>
      </c>
      <c r="BC784" s="14" t="s">
        <v>5537</v>
      </c>
      <c r="BD784" s="14" t="str">
        <f>_xlfn.XLOOKUP(B784,'[10]cell downs 18042026 17h'!$B:$B,'[10]cell downs 18042026 17h'!$B:$B,"")</f>
        <v/>
      </c>
      <c r="BE784" s="14" t="str">
        <f>_xlfn.XLOOKUP(B784,'[11]Cells Huawei 19042026 15h'!$B:$B,'[11]Cells Huawei 19042026 15h'!$B:$B,"")</f>
        <v/>
      </c>
      <c r="BF784" s="9" t="str">
        <f>_xlfn.XLOOKUP(B784,'[12]cells down 19042026 9H40'!$B:$B,'[12]cells down 19042026 9H40'!$B:$B,"")</f>
        <v/>
      </c>
      <c r="BG784" s="9" t="s">
        <v>1055</v>
      </c>
      <c r="BH784" s="9" t="s">
        <v>12</v>
      </c>
    </row>
    <row r="785" spans="1:60" s="9" customFormat="1" x14ac:dyDescent="0.3">
      <c r="A785" s="1" t="s">
        <v>4982</v>
      </c>
      <c r="B785" s="8" t="s">
        <v>4983</v>
      </c>
      <c r="C785" s="3" t="str">
        <f>_xlfn.XLOOKUP(B785,'[1]daily break down'!$D:$D,'[1]daily break down'!$E:$E,"")</f>
        <v>Yaounde</v>
      </c>
      <c r="D785" s="1" t="s">
        <v>11</v>
      </c>
      <c r="E785" s="1" t="s">
        <v>12</v>
      </c>
      <c r="F785" s="3" t="s">
        <v>37</v>
      </c>
      <c r="G785" s="1" t="s">
        <v>38</v>
      </c>
      <c r="H785" s="42" t="str">
        <f>_xlfn.XLOOKUP(B785,[2]CALCULATION!$B:$B,[2]CALCULATION!$H:$H,"")</f>
        <v>ZTE</v>
      </c>
      <c r="I785" s="34">
        <v>0</v>
      </c>
      <c r="J785" s="34">
        <v>0</v>
      </c>
      <c r="K785" s="34">
        <v>0</v>
      </c>
      <c r="L785" s="34">
        <v>0</v>
      </c>
      <c r="M785" s="34">
        <v>0</v>
      </c>
      <c r="N785" s="34">
        <v>0</v>
      </c>
      <c r="O785" s="34">
        <v>0</v>
      </c>
      <c r="P785" s="34">
        <v>0</v>
      </c>
      <c r="Q785" s="34">
        <v>0</v>
      </c>
      <c r="R785" s="34">
        <v>0</v>
      </c>
      <c r="S785" s="35">
        <v>0</v>
      </c>
      <c r="T785" s="35">
        <v>2.4255706511662188E-3</v>
      </c>
      <c r="U785" s="35">
        <v>0</v>
      </c>
      <c r="V785" s="35">
        <v>0</v>
      </c>
      <c r="W785" s="35">
        <v>0.1308202994580995</v>
      </c>
      <c r="X785" s="35">
        <v>0.26007111202426669</v>
      </c>
      <c r="Y785" s="35">
        <v>0.21744527484569121</v>
      </c>
      <c r="Z785" s="35">
        <v>0</v>
      </c>
      <c r="AA785" s="35">
        <v>0</v>
      </c>
      <c r="AB785" s="35">
        <v>0</v>
      </c>
      <c r="AC785" s="35">
        <v>0</v>
      </c>
      <c r="AD785" s="35">
        <v>0</v>
      </c>
      <c r="AE785" s="58" t="s">
        <v>5560</v>
      </c>
      <c r="AF785" s="58"/>
      <c r="AG785" s="57" t="str" cm="1">
        <f t="array" ref="AG785">IFERROR(_xlfn.IFS(
AI785="MPR ISSUE","PDH",
AI785="BSS Hardware Issue","BSS",
AI785="Sites strategiques, MLL, Pylone, etc.","ENVTECH",
AI785="AKTIVCO DEFAUT GE &amp; POWER Cabinet","AKTIVCO",
AI785="AKTIVCO Coupure ENEO &amp; Baisse de tension","AKTIVCO GRID ONLY",
AI785="Coupure ENEO &amp; Baisse de tension","IHS GRID ONLY",
AI785="Defaut GE &amp; POWER Cabinet","IHS",
AI785="Sharing","Partners",
AI785="Sites strategiques &amp; DataCenter","SST &amp; DC",
AI785="Exclu","Exclu",
AI785="SAT","SAT",
AI785="SPARE-ISSUE","SPARE-ISSUE",
AI785="Fiber CAmtel","TRANS_FO_CAMTEL",
AI785="Fiber AOF","Fiber AOF",
AI785="Projet OCM (HUAWEI)","TRAVAUX-HUAWEI",
AI785="Projet OCM (NOKIA)","TRAVAUX-NOKIA",
AI785="ACCESS-ISSUE","ACCESS-ISSUE",
AI785="Projet OCM (ZTE, NOKIA, autres projets)","TRAVAUX OCM",
AI785="No root CAuse","No root cause",
AI785="ODU HS","PDH",
AI785="IP &amp; VLAN","PDH",
AI785="Warehouse HUAWEI","SPARE-ISSUE",
AI785="SPARE-HS","SPARE-ISSUE",
AI785="Power Telco","BSS",AI785="no impacts","no impacts"
),"")</f>
        <v>no impacts</v>
      </c>
      <c r="AH785" s="57" t="str" cm="1">
        <f t="array" ref="AH785">IFERROR(_xlfn.IFS(
AI785="MPR ISSUE","TX ISSUE",
AI785="BSS Hardware Issue","RAN ISSUE",
AI785="Sites strategiques, MLL, Pylone, etc.","ENVTECH",
AI785="AKTIVCO DEFAUT GE &amp; POWER Cabinet","POWER ISSUE",
AI785="AKTIVCO Coupure ENEO &amp; Baisse de tension","POWER ISSUE",
AI785="Coupure ENEO &amp; Baisse de tension","POWER ISSUE",
AI785="Defaut GE &amp; POWER Cabinet","POWER ISSUE",
AI785="Sharing","POWER ISSUE",
AI785="Sites strategiques &amp; DataCenter","POWER ISSUE",
AI785="Exclu","Exclu",
AI785="SAT","TX ISSUE",
AI785="SPARE-ISSUE","SPARE-ISSUE",
AI785="Fiber CAmtel","TX ISSUE",
AI785="Fiber AOF","TX ISSUE",
AI785="Projet OCM (HUAWEI)","TRAVAUX-HUAWEI",
AI785="Projet OCM (NOKIA)","TRAVAUX -NOKIA",
AI785="ACCESS-ISSUE","ACCESS-ISSUE",
AI785="Projet OCM (ZTE, NOKIA, autres projets)","TRAVAUX OCM",
AI785="No root CAuse","No root cause",
AI785="ODU HS","TX ISSUE",
AI785="IP &amp; VLAN","TX ISSUE",
AI785="Warehouse HUAWEI","SPARE-ISSUE",
AI785="SPARE-HS","SPARE-ISSUE",
AI785="Power Telco","RAN ISSUE",AI785="no impacts","no impacts"
),"")</f>
        <v>no impacts</v>
      </c>
      <c r="AI785" s="85" t="s">
        <v>5998</v>
      </c>
      <c r="AJ785" s="57" t="str" cm="1">
        <f t="array" ref="AJ785">IFERROR(_xlfn.IFS(
AI785="MPR ISSUE","ACTIVE",
AI785="BSS Hardware Issue","ACTIVE",
AI785="Sites strategiques, MLL, Pylone, etc.","PASSIVE",
AI785="AKTIVCO DEFAUT GE &amp; POWER Cabinet","PASSIVE",
AI785="AKTIVCO Coupure ENEO &amp; Baisse de tension","PASSIVE",
AI785="Coupure ENEO &amp; Baisse de tension","PASSIVE",
AI785="Defaut GE &amp; POWER Cabinet","PASSIVE",
AI785="Sharing","PASSIVE",
AI785="Sites strategiques &amp; DataCenter","PASSIVE",
AI785="Exclu","Exclu",
AI785="SAT","ACTIVE",
AI785="SPARE-ISSUE","SPARE-ISSUE",
AI785="Fiber CAmtel","ACTIVE",
AI785="Fiber AOF","ACTIVE",
AI785="Projet OCM (HUAWEI)","PLANNED WORKS",
AI785="Projet OCM (NOKIA)","PLANNED WORKS",
AI785="ACCESS-ISSUE","ACCESS-ISSUE",
AI785="Projet OCM (ZTE, NOKIA, autres projets)","PLANNED WORKS",
AI785="No root CAuse","No root cause",
AI785="ODU HS","ACTIVE",
AI785="IP &amp; VLAN","ACTIVE",
AI785="Warehouse HUAWEI","SPARE-ISSUE",
AI785="SPARE-HS","SPARE-ISSUE",
AI785="Power Telco","ACTIVE", AI785="no impacts","no impacts"
),"")</f>
        <v>no impacts</v>
      </c>
      <c r="AK785" s="23" t="s">
        <v>5537</v>
      </c>
      <c r="AL785" s="23" t="str">
        <f t="shared" si="23"/>
        <v>CTR_518</v>
      </c>
      <c r="AN785" s="9" t="s">
        <v>5537</v>
      </c>
      <c r="AO785" s="23" t="str">
        <f>_xlfn.XLOOKUP(B785,'INCIDENT-05-03-2026'!E:E,'INCIDENT-05-03-2026'!F:F,"")</f>
        <v/>
      </c>
      <c r="AP785" s="7" t="s">
        <v>5537</v>
      </c>
      <c r="AQ785" s="6"/>
      <c r="AR785" s="7"/>
      <c r="AS785" s="3" t="str">
        <f>_xlfn.XLOOKUP(B785,'[3]tt num | region | site id'!$C:$C,'[3]tt num | region | site id'!$Q:$Q,"")</f>
        <v/>
      </c>
      <c r="AT785" s="24" t="str">
        <f>_xlfn.XLOOKUP(B785,'[4]Cells Huawei 03052026 12h'!$B:$B,'[4]Cells Huawei 03052026 12h'!$T:$T,"")</f>
        <v/>
      </c>
      <c r="AU785" s="24" t="str">
        <f>_xlfn.XLOOKUP(B785,'[5]cells down 02052026 8h50'!$B:$B,'[5]cells down 02052026 8h50'!$R:$R,"")</f>
        <v/>
      </c>
      <c r="AV785" s="24" t="str">
        <f>_xlfn.XLOOKUP(B785,'[5]cells down 02052026 13h50'!$B:$B,'[5]cells down 02052026 13h50'!$R:$R,"")</f>
        <v/>
      </c>
      <c r="AW785" s="24" t="str">
        <f>_xlfn.XLOOKUP(B785,'[5]cells down 02052026 13h50'!$B:$B,'[5]cells down 02052026 13h50'!$R:$R,"")</f>
        <v/>
      </c>
      <c r="AX785" s="24" t="str">
        <f>_xlfn.XLOOKUP(B785,'[6]cell downs 03052026 8h40 '!$B:$B,'[6]cell downs 03052026 8h40 '!$R:$R,"")</f>
        <v/>
      </c>
      <c r="AY785" s="24" t="str">
        <f>_xlfn.XLOOKUP(B785,'[7]ALL SITES DOWN'!$D:$D,'[7]ALL SITES DOWN'!$J:$J,"")</f>
        <v/>
      </c>
      <c r="AZ785" s="24" t="str">
        <f>_xlfn.XLOOKUP(B785,'[8]ALL SITES DOWN'!$D:$D,'[8]ALL SITES DOWN'!$J:$J,"")</f>
        <v/>
      </c>
      <c r="BA785" s="9" t="str">
        <f>_xlfn.XLOOKUP(B785,[9]sheet1!$AC:$AC,[9]sheet1!$AF:$AF,"")</f>
        <v/>
      </c>
      <c r="BB785" s="14" t="s">
        <v>5537</v>
      </c>
      <c r="BC785" s="14" t="s">
        <v>5537</v>
      </c>
      <c r="BD785" s="14" t="str">
        <f>_xlfn.XLOOKUP(B785,'[10]cell downs 18042026 17h'!$B:$B,'[10]cell downs 18042026 17h'!$B:$B,"")</f>
        <v/>
      </c>
      <c r="BE785" s="14" t="str">
        <f>_xlfn.XLOOKUP(B785,'[11]Cells Huawei 19042026 15h'!$B:$B,'[11]Cells Huawei 19042026 15h'!$B:$B,"")</f>
        <v/>
      </c>
      <c r="BF785" s="9" t="str">
        <f>_xlfn.XLOOKUP(B785,'[12]cells down 19042026 9H40'!$B:$B,'[12]cells down 19042026 9H40'!$B:$B,"")</f>
        <v/>
      </c>
      <c r="BG785" s="9" t="s">
        <v>4983</v>
      </c>
      <c r="BH785" s="9" t="s">
        <v>12</v>
      </c>
    </row>
    <row r="786" spans="1:60" s="9" customFormat="1" x14ac:dyDescent="0.3">
      <c r="A786" s="1" t="s">
        <v>156</v>
      </c>
      <c r="B786" s="8" t="s">
        <v>157</v>
      </c>
      <c r="C786" s="3" t="str">
        <f>_xlfn.XLOOKUP(B786,'[1]daily break down'!$D:$D,'[1]daily break down'!$E:$E,"")</f>
        <v>EXTREME-NORD</v>
      </c>
      <c r="D786" s="1" t="s">
        <v>11</v>
      </c>
      <c r="E786" s="1" t="s">
        <v>66</v>
      </c>
      <c r="F786" s="3" t="s">
        <v>55</v>
      </c>
      <c r="G786" s="1" t="s">
        <v>156</v>
      </c>
      <c r="H786" s="40" t="str">
        <f>_xlfn.XLOOKUP(B786,[2]CALCULATION!$B:$B,[2]CALCULATION!$H:$H,"")</f>
        <v>HUAWEI</v>
      </c>
      <c r="I786" s="34">
        <v>0</v>
      </c>
      <c r="J786" s="34">
        <v>0</v>
      </c>
      <c r="K786" s="34">
        <v>0</v>
      </c>
      <c r="L786" s="34">
        <v>0</v>
      </c>
      <c r="M786" s="34">
        <v>0</v>
      </c>
      <c r="N786" s="34">
        <v>0</v>
      </c>
      <c r="O786" s="34">
        <v>0</v>
      </c>
      <c r="P786" s="34">
        <v>0</v>
      </c>
      <c r="Q786" s="34">
        <v>0</v>
      </c>
      <c r="R786" s="34">
        <v>0</v>
      </c>
      <c r="S786" s="35">
        <v>0</v>
      </c>
      <c r="T786" s="35">
        <v>0</v>
      </c>
      <c r="U786" s="35">
        <v>0</v>
      </c>
      <c r="V786" s="35">
        <v>0.96122154591605258</v>
      </c>
      <c r="W786" s="35">
        <v>0</v>
      </c>
      <c r="X786" s="35">
        <v>0</v>
      </c>
      <c r="Y786" s="35">
        <v>0.2127368141698984</v>
      </c>
      <c r="Z786" s="35">
        <v>0</v>
      </c>
      <c r="AA786" s="35">
        <v>0</v>
      </c>
      <c r="AB786" s="35">
        <v>0</v>
      </c>
      <c r="AC786" s="35">
        <v>0</v>
      </c>
      <c r="AD786" s="35">
        <v>0</v>
      </c>
      <c r="AE786" s="58" t="s">
        <v>5603</v>
      </c>
      <c r="AF786" s="58"/>
      <c r="AG786" s="57" t="str" cm="1">
        <f t="array" ref="AG786">IFERROR(_xlfn.IFS(
AI786="MPR ISSUE","PDH",
AI786="BSS Hardware Issue","BSS",
AI786="Sites strategiques, MLL, Pylone, etc.","ENVTECH",
AI786="AKTIVCO DEFAUT GE &amp; POWER Cabinet","AKTIVCO",
AI786="AKTIVCO Coupure ENEO &amp; Baisse de tension","AKTIVCO GRID ONLY",
AI786="Coupure ENEO &amp; Baisse de tension","IHS GRID ONLY",
AI786="Defaut GE &amp; POWER Cabinet","IHS",
AI786="Sharing","Partners",
AI786="Sites strategiques &amp; DataCenter","SST &amp; DC",
AI786="Exclu","Exclu",
AI786="SAT","SAT",
AI786="SPARE-ISSUE","SPARE-ISSUE",
AI786="Fiber CAmtel","TRANS_FO_CAMTEL",
AI786="Fiber AOF","Fiber AOF",
AI786="Projet OCM (HUAWEI)","TRAVAUX-HUAWEI",
AI786="Projet OCM (NOKIA)","TRAVAUX-NOKIA",
AI786="ACCESS-ISSUE","ACCESS-ISSUE",
AI786="Projet OCM (ZTE, NOKIA, autres projets)","TRAVAUX OCM",
AI786="No root CAuse","No root cause",
AI786="ODU HS","PDH",
AI786="IP &amp; VLAN","PDH",
AI786="Warehouse HUAWEI","SPARE-ISSUE",
AI786="SPARE-HS","SPARE-ISSUE",
AI786="Power Telco","BSS",AI786="no impacts","no impacts"
),"")</f>
        <v>no impacts</v>
      </c>
      <c r="AH786" s="57" t="str" cm="1">
        <f t="array" ref="AH786">IFERROR(_xlfn.IFS(
AI786="MPR ISSUE","TX ISSUE",
AI786="BSS Hardware Issue","RAN ISSUE",
AI786="Sites strategiques, MLL, Pylone, etc.","ENVTECH",
AI786="AKTIVCO DEFAUT GE &amp; POWER Cabinet","POWER ISSUE",
AI786="AKTIVCO Coupure ENEO &amp; Baisse de tension","POWER ISSUE",
AI786="Coupure ENEO &amp; Baisse de tension","POWER ISSUE",
AI786="Defaut GE &amp; POWER Cabinet","POWER ISSUE",
AI786="Sharing","POWER ISSUE",
AI786="Sites strategiques &amp; DataCenter","POWER ISSUE",
AI786="Exclu","Exclu",
AI786="SAT","TX ISSUE",
AI786="SPARE-ISSUE","SPARE-ISSUE",
AI786="Fiber CAmtel","TX ISSUE",
AI786="Fiber AOF","TX ISSUE",
AI786="Projet OCM (HUAWEI)","TRAVAUX-HUAWEI",
AI786="Projet OCM (NOKIA)","TRAVAUX -NOKIA",
AI786="ACCESS-ISSUE","ACCESS-ISSUE",
AI786="Projet OCM (ZTE, NOKIA, autres projets)","TRAVAUX OCM",
AI786="No root CAuse","No root cause",
AI786="ODU HS","TX ISSUE",
AI786="IP &amp; VLAN","TX ISSUE",
AI786="Warehouse HUAWEI","SPARE-ISSUE",
AI786="SPARE-HS","SPARE-ISSUE",
AI786="Power Telco","RAN ISSUE",AI786="no impacts","no impacts"
),"")</f>
        <v>no impacts</v>
      </c>
      <c r="AI786" s="85" t="s">
        <v>5998</v>
      </c>
      <c r="AJ786" s="57" t="str" cm="1">
        <f t="array" ref="AJ786">IFERROR(_xlfn.IFS(
AI786="MPR ISSUE","ACTIVE",
AI786="BSS Hardware Issue","ACTIVE",
AI786="Sites strategiques, MLL, Pylone, etc.","PASSIVE",
AI786="AKTIVCO DEFAUT GE &amp; POWER Cabinet","PASSIVE",
AI786="AKTIVCO Coupure ENEO &amp; Baisse de tension","PASSIVE",
AI786="Coupure ENEO &amp; Baisse de tension","PASSIVE",
AI786="Defaut GE &amp; POWER Cabinet","PASSIVE",
AI786="Sharing","PASSIVE",
AI786="Sites strategiques &amp; DataCenter","PASSIVE",
AI786="Exclu","Exclu",
AI786="SAT","ACTIVE",
AI786="SPARE-ISSUE","SPARE-ISSUE",
AI786="Fiber CAmtel","ACTIVE",
AI786="Fiber AOF","ACTIVE",
AI786="Projet OCM (HUAWEI)","PLANNED WORKS",
AI786="Projet OCM (NOKIA)","PLANNED WORKS",
AI786="ACCESS-ISSUE","ACCESS-ISSUE",
AI786="Projet OCM (ZTE, NOKIA, autres projets)","PLANNED WORKS",
AI786="No root CAuse","No root cause",
AI786="ODU HS","ACTIVE",
AI786="IP &amp; VLAN","ACTIVE",
AI786="Warehouse HUAWEI","SPARE-ISSUE",
AI786="SPARE-HS","SPARE-ISSUE",
AI786="Power Telco","ACTIVE", AI786="no impacts","no impacts"
),"")</f>
        <v>no impacts</v>
      </c>
      <c r="AK786" s="23" t="s">
        <v>5537</v>
      </c>
      <c r="AL786" s="23" t="str">
        <f t="shared" si="23"/>
        <v>EXN_051</v>
      </c>
      <c r="AN786" s="9" t="s">
        <v>5537</v>
      </c>
      <c r="AO786" s="23" t="str">
        <f>_xlfn.XLOOKUP(B786,'INCIDENT-05-03-2026'!E:E,'INCIDENT-05-03-2026'!F:F,"")</f>
        <v/>
      </c>
      <c r="AP786" s="7" t="s">
        <v>5537</v>
      </c>
      <c r="AQ786" s="6"/>
      <c r="AR786" s="7"/>
      <c r="AS786" s="3" t="str">
        <f>_xlfn.XLOOKUP(B786,'[3]tt num | region | site id'!$C:$C,'[3]tt num | region | site id'!$Q:$Q,"")</f>
        <v/>
      </c>
      <c r="AT786" s="24" t="str">
        <f>_xlfn.XLOOKUP(B786,'[4]Cells Huawei 03052026 12h'!$B:$B,'[4]Cells Huawei 03052026 12h'!$T:$T,"")</f>
        <v/>
      </c>
      <c r="AU786" s="24" t="str">
        <f>_xlfn.XLOOKUP(B786,'[5]cells down 02052026 8h50'!$B:$B,'[5]cells down 02052026 8h50'!$R:$R,"")</f>
        <v/>
      </c>
      <c r="AV786" s="24" t="str">
        <f>_xlfn.XLOOKUP(B786,'[5]cells down 02052026 13h50'!$B:$B,'[5]cells down 02052026 13h50'!$R:$R,"")</f>
        <v/>
      </c>
      <c r="AW786" s="24" t="str">
        <f>_xlfn.XLOOKUP(B786,'[5]cells down 02052026 13h50'!$B:$B,'[5]cells down 02052026 13h50'!$R:$R,"")</f>
        <v/>
      </c>
      <c r="AX786" s="24" t="str">
        <f>_xlfn.XLOOKUP(B786,'[6]cell downs 03052026 8h40 '!$B:$B,'[6]cell downs 03052026 8h40 '!$R:$R,"")</f>
        <v/>
      </c>
      <c r="AY786" s="24" t="str">
        <f>_xlfn.XLOOKUP(B786,'[7]ALL SITES DOWN'!$D:$D,'[7]ALL SITES DOWN'!$J:$J,"")</f>
        <v/>
      </c>
      <c r="AZ786" s="24" t="str">
        <f>_xlfn.XLOOKUP(B786,'[8]ALL SITES DOWN'!$D:$D,'[8]ALL SITES DOWN'!$J:$J,"")</f>
        <v/>
      </c>
      <c r="BA786" s="9" t="str">
        <f>_xlfn.XLOOKUP(B786,[9]sheet1!$AC:$AC,[9]sheet1!$AF:$AF,"")</f>
        <v/>
      </c>
      <c r="BB786" s="14" t="s">
        <v>5537</v>
      </c>
      <c r="BC786" s="14" t="s">
        <v>5537</v>
      </c>
      <c r="BD786" s="14" t="str">
        <f>_xlfn.XLOOKUP(B786,'[10]cell downs 18042026 17h'!$B:$B,'[10]cell downs 18042026 17h'!$B:$B,"")</f>
        <v/>
      </c>
      <c r="BE786" s="14" t="str">
        <f>_xlfn.XLOOKUP(B786,'[11]Cells Huawei 19042026 15h'!$B:$B,'[11]Cells Huawei 19042026 15h'!$B:$B,"")</f>
        <v/>
      </c>
      <c r="BF786" s="9" t="str">
        <f>_xlfn.XLOOKUP(B786,'[12]cells down 19042026 9H40'!$B:$B,'[12]cells down 19042026 9H40'!$B:$B,"")</f>
        <v/>
      </c>
      <c r="BG786" s="9" t="s">
        <v>157</v>
      </c>
      <c r="BH786" s="9" t="s">
        <v>5537</v>
      </c>
    </row>
    <row r="787" spans="1:60" s="9" customFormat="1" x14ac:dyDescent="0.3">
      <c r="A787" s="1" t="s">
        <v>3822</v>
      </c>
      <c r="B787" s="8" t="s">
        <v>3823</v>
      </c>
      <c r="C787" s="3" t="str">
        <f>_xlfn.XLOOKUP(B787,'[1]daily break down'!$D:$D,'[1]daily break down'!$E:$E,"")</f>
        <v>NORD</v>
      </c>
      <c r="D787" s="1" t="s">
        <v>11</v>
      </c>
      <c r="E787" s="1" t="s">
        <v>154</v>
      </c>
      <c r="F787" s="3" t="s">
        <v>23</v>
      </c>
      <c r="G787" s="1" t="s">
        <v>3824</v>
      </c>
      <c r="H787" s="40" t="str">
        <f>_xlfn.XLOOKUP(B787,[2]CALCULATION!$B:$B,[2]CALCULATION!$H:$H,"")</f>
        <v>HUAWEI</v>
      </c>
      <c r="I787" s="34">
        <v>0</v>
      </c>
      <c r="J787" s="34">
        <v>0</v>
      </c>
      <c r="K787" s="34">
        <v>0</v>
      </c>
      <c r="L787" s="34">
        <v>0</v>
      </c>
      <c r="M787" s="34">
        <v>0</v>
      </c>
      <c r="N787" s="34">
        <v>0</v>
      </c>
      <c r="O787" s="34">
        <v>0</v>
      </c>
      <c r="P787" s="34">
        <v>0</v>
      </c>
      <c r="Q787" s="34">
        <v>0</v>
      </c>
      <c r="R787" s="34">
        <v>0</v>
      </c>
      <c r="S787" s="35">
        <v>0</v>
      </c>
      <c r="T787" s="35">
        <v>0</v>
      </c>
      <c r="U787" s="35">
        <v>0</v>
      </c>
      <c r="V787" s="35">
        <v>7.2232067185453427E-2</v>
      </c>
      <c r="W787" s="35">
        <v>0.87250986636532524</v>
      </c>
      <c r="X787" s="35">
        <v>0.20635185613227067</v>
      </c>
      <c r="Y787" s="35">
        <v>0.20207143733609562</v>
      </c>
      <c r="Z787" s="35">
        <v>0</v>
      </c>
      <c r="AA787" s="35">
        <v>0</v>
      </c>
      <c r="AB787" s="35">
        <v>0</v>
      </c>
      <c r="AC787" s="35">
        <v>0</v>
      </c>
      <c r="AD787" s="35">
        <v>0</v>
      </c>
      <c r="AE787" s="58" t="s">
        <v>5560</v>
      </c>
      <c r="AF787" s="58"/>
      <c r="AG787" s="57" t="str" cm="1">
        <f t="array" ref="AG787">IFERROR(_xlfn.IFS(
AI787="MPR ISSUE","PDH",
AI787="BSS Hardware Issue","BSS",
AI787="Sites strategiques, MLL, Pylone, etc.","ENVTECH",
AI787="AKTIVCO DEFAUT GE &amp; POWER Cabinet","AKTIVCO",
AI787="AKTIVCO Coupure ENEO &amp; Baisse de tension","AKTIVCO GRID ONLY",
AI787="Coupure ENEO &amp; Baisse de tension","IHS GRID ONLY",
AI787="Defaut GE &amp; POWER Cabinet","IHS",
AI787="Sharing","Partners",
AI787="Sites strategiques &amp; DataCenter","SST &amp; DC",
AI787="Exclu","Exclu",
AI787="SAT","SAT",
AI787="SPARE-ISSUE","SPARE-ISSUE",
AI787="Fiber CAmtel","TRANS_FO_CAMTEL",
AI787="Fiber AOF","Fiber AOF",
AI787="Projet OCM (HUAWEI)","TRAVAUX-HUAWEI",
AI787="Projet OCM (NOKIA)","TRAVAUX-NOKIA",
AI787="ACCESS-ISSUE","ACCESS-ISSUE",
AI787="Projet OCM (ZTE, NOKIA, autres projets)","TRAVAUX OCM",
AI787="No root CAuse","No root cause",
AI787="ODU HS","PDH",
AI787="IP &amp; VLAN","PDH",
AI787="Warehouse HUAWEI","SPARE-ISSUE",
AI787="SPARE-HS","SPARE-ISSUE",
AI787="Power Telco","BSS",AI787="no impacts","no impacts"
),"")</f>
        <v>no impacts</v>
      </c>
      <c r="AH787" s="57" t="str" cm="1">
        <f t="array" ref="AH787">IFERROR(_xlfn.IFS(
AI787="MPR ISSUE","TX ISSUE",
AI787="BSS Hardware Issue","RAN ISSUE",
AI787="Sites strategiques, MLL, Pylone, etc.","ENVTECH",
AI787="AKTIVCO DEFAUT GE &amp; POWER Cabinet","POWER ISSUE",
AI787="AKTIVCO Coupure ENEO &amp; Baisse de tension","POWER ISSUE",
AI787="Coupure ENEO &amp; Baisse de tension","POWER ISSUE",
AI787="Defaut GE &amp; POWER Cabinet","POWER ISSUE",
AI787="Sharing","POWER ISSUE",
AI787="Sites strategiques &amp; DataCenter","POWER ISSUE",
AI787="Exclu","Exclu",
AI787="SAT","TX ISSUE",
AI787="SPARE-ISSUE","SPARE-ISSUE",
AI787="Fiber CAmtel","TX ISSUE",
AI787="Fiber AOF","TX ISSUE",
AI787="Projet OCM (HUAWEI)","TRAVAUX-HUAWEI",
AI787="Projet OCM (NOKIA)","TRAVAUX -NOKIA",
AI787="ACCESS-ISSUE","ACCESS-ISSUE",
AI787="Projet OCM (ZTE, NOKIA, autres projets)","TRAVAUX OCM",
AI787="No root CAuse","No root cause",
AI787="ODU HS","TX ISSUE",
AI787="IP &amp; VLAN","TX ISSUE",
AI787="Warehouse HUAWEI","SPARE-ISSUE",
AI787="SPARE-HS","SPARE-ISSUE",
AI787="Power Telco","RAN ISSUE",AI787="no impacts","no impacts"
),"")</f>
        <v>no impacts</v>
      </c>
      <c r="AI787" s="85" t="s">
        <v>5998</v>
      </c>
      <c r="AJ787" s="57" t="str" cm="1">
        <f t="array" ref="AJ787">IFERROR(_xlfn.IFS(
AI787="MPR ISSUE","ACTIVE",
AI787="BSS Hardware Issue","ACTIVE",
AI787="Sites strategiques, MLL, Pylone, etc.","PASSIVE",
AI787="AKTIVCO DEFAUT GE &amp; POWER Cabinet","PASSIVE",
AI787="AKTIVCO Coupure ENEO &amp; Baisse de tension","PASSIVE",
AI787="Coupure ENEO &amp; Baisse de tension","PASSIVE",
AI787="Defaut GE &amp; POWER Cabinet","PASSIVE",
AI787="Sharing","PASSIVE",
AI787="Sites strategiques &amp; DataCenter","PASSIVE",
AI787="Exclu","Exclu",
AI787="SAT","ACTIVE",
AI787="SPARE-ISSUE","SPARE-ISSUE",
AI787="Fiber CAmtel","ACTIVE",
AI787="Fiber AOF","ACTIVE",
AI787="Projet OCM (HUAWEI)","PLANNED WORKS",
AI787="Projet OCM (NOKIA)","PLANNED WORKS",
AI787="ACCESS-ISSUE","ACCESS-ISSUE",
AI787="Projet OCM (ZTE, NOKIA, autres projets)","PLANNED WORKS",
AI787="No root CAuse","No root cause",
AI787="ODU HS","ACTIVE",
AI787="IP &amp; VLAN","ACTIVE",
AI787="Warehouse HUAWEI","SPARE-ISSUE",
AI787="SPARE-HS","SPARE-ISSUE",
AI787="Power Telco","ACTIVE", AI787="no impacts","no impacts"
),"")</f>
        <v>no impacts</v>
      </c>
      <c r="AK787" s="23" t="s">
        <v>5537</v>
      </c>
      <c r="AL787" s="23" t="str">
        <f t="shared" si="23"/>
        <v>NRD_092</v>
      </c>
      <c r="AN787" s="9" t="s">
        <v>5537</v>
      </c>
      <c r="AO787" s="23" t="str">
        <f>_xlfn.XLOOKUP(B787,'INCIDENT-05-03-2026'!E:E,'INCIDENT-05-03-2026'!F:F,"")</f>
        <v/>
      </c>
      <c r="AP787" s="7" t="s">
        <v>5537</v>
      </c>
      <c r="AQ787" s="6"/>
      <c r="AR787" s="7"/>
      <c r="AS787" s="3" t="str">
        <f>_xlfn.XLOOKUP(B787,'[3]tt num | region | site id'!$C:$C,'[3]tt num | region | site id'!$Q:$Q,"")</f>
        <v/>
      </c>
      <c r="AT787" s="24" t="str">
        <f>_xlfn.XLOOKUP(B787,'[4]Cells Huawei 03052026 12h'!$B:$B,'[4]Cells Huawei 03052026 12h'!$T:$T,"")</f>
        <v/>
      </c>
      <c r="AU787" s="24" t="str">
        <f>_xlfn.XLOOKUP(B787,'[5]cells down 02052026 8h50'!$B:$B,'[5]cells down 02052026 8h50'!$R:$R,"")</f>
        <v/>
      </c>
      <c r="AV787" s="24" t="str">
        <f>_xlfn.XLOOKUP(B787,'[5]cells down 02052026 13h50'!$B:$B,'[5]cells down 02052026 13h50'!$R:$R,"")</f>
        <v/>
      </c>
      <c r="AW787" s="24" t="str">
        <f>_xlfn.XLOOKUP(B787,'[5]cells down 02052026 13h50'!$B:$B,'[5]cells down 02052026 13h50'!$R:$R,"")</f>
        <v/>
      </c>
      <c r="AX787" s="24" t="str">
        <f>_xlfn.XLOOKUP(B787,'[6]cell downs 03052026 8h40 '!$B:$B,'[6]cell downs 03052026 8h40 '!$R:$R,"")</f>
        <v/>
      </c>
      <c r="AY787" s="24" t="str">
        <f>_xlfn.XLOOKUP(B787,'[7]ALL SITES DOWN'!$D:$D,'[7]ALL SITES DOWN'!$J:$J,"")</f>
        <v/>
      </c>
      <c r="AZ787" s="24" t="str">
        <f>_xlfn.XLOOKUP(B787,'[8]ALL SITES DOWN'!$D:$D,'[8]ALL SITES DOWN'!$J:$J,"")</f>
        <v/>
      </c>
      <c r="BA787" s="9" t="str">
        <f>_xlfn.XLOOKUP(B787,[9]sheet1!$AC:$AC,[9]sheet1!$AF:$AF,"")</f>
        <v/>
      </c>
      <c r="BB787" s="14" t="s">
        <v>5537</v>
      </c>
      <c r="BC787" s="14" t="s">
        <v>5537</v>
      </c>
      <c r="BD787" s="14" t="str">
        <f>_xlfn.XLOOKUP(B787,'[10]cell downs 18042026 17h'!$B:$B,'[10]cell downs 18042026 17h'!$B:$B,"")</f>
        <v/>
      </c>
      <c r="BE787" s="14" t="str">
        <f>_xlfn.XLOOKUP(B787,'[11]Cells Huawei 19042026 15h'!$B:$B,'[11]Cells Huawei 19042026 15h'!$B:$B,"")</f>
        <v/>
      </c>
      <c r="BF787" s="9" t="str">
        <f>_xlfn.XLOOKUP(B787,'[12]cells down 19042026 9H40'!$B:$B,'[12]cells down 19042026 9H40'!$B:$B,"")</f>
        <v/>
      </c>
      <c r="BG787" s="9" t="s">
        <v>3823</v>
      </c>
      <c r="BH787" s="9" t="s">
        <v>12</v>
      </c>
    </row>
    <row r="788" spans="1:60" s="9" customFormat="1" x14ac:dyDescent="0.3">
      <c r="A788" s="1" t="s">
        <v>672</v>
      </c>
      <c r="B788" s="1" t="s">
        <v>673</v>
      </c>
      <c r="C788" s="3" t="str">
        <f>_xlfn.XLOOKUP(B788,'[1]daily break down'!$D:$D,'[1]daily break down'!$E:$E,"")</f>
        <v>SUD-OUEST</v>
      </c>
      <c r="D788" s="1" t="s">
        <v>11</v>
      </c>
      <c r="E788" s="1" t="s">
        <v>96</v>
      </c>
      <c r="F788" s="3" t="s">
        <v>13</v>
      </c>
      <c r="G788" s="1" t="s">
        <v>674</v>
      </c>
      <c r="H788" s="41" t="str">
        <f>_xlfn.XLOOKUP(B788,[2]CALCULATION!$B:$B,[2]CALCULATION!$H:$H,"")</f>
        <v>NOKIA</v>
      </c>
      <c r="I788" s="34">
        <v>0</v>
      </c>
      <c r="J788" s="34">
        <v>0</v>
      </c>
      <c r="K788" s="34">
        <v>0</v>
      </c>
      <c r="L788" s="34">
        <v>0</v>
      </c>
      <c r="M788" s="34">
        <v>5.7109399892720861E-2</v>
      </c>
      <c r="N788" s="34">
        <v>0</v>
      </c>
      <c r="O788" s="34">
        <v>8.9840707736364114E-2</v>
      </c>
      <c r="P788" s="34">
        <v>0.71089348572610733</v>
      </c>
      <c r="Q788" s="34">
        <v>9.2965816323264807</v>
      </c>
      <c r="R788" s="34">
        <v>9.2971226984682325</v>
      </c>
      <c r="S788" s="35">
        <v>4.1604784861386985</v>
      </c>
      <c r="T788" s="35">
        <v>17403.285923414747</v>
      </c>
      <c r="U788" s="35">
        <v>0</v>
      </c>
      <c r="V788" s="35">
        <v>0</v>
      </c>
      <c r="W788" s="35">
        <v>0</v>
      </c>
      <c r="X788" s="35">
        <v>0</v>
      </c>
      <c r="Y788" s="35">
        <v>0.19782668869655529</v>
      </c>
      <c r="Z788" s="35">
        <v>3.4938918423778588E-2</v>
      </c>
      <c r="AA788" s="35">
        <v>0</v>
      </c>
      <c r="AB788" s="35">
        <v>0</v>
      </c>
      <c r="AC788" s="35">
        <v>0</v>
      </c>
      <c r="AD788" s="35">
        <v>0</v>
      </c>
      <c r="AE788" s="58" t="s">
        <v>5603</v>
      </c>
      <c r="AF788" s="58"/>
      <c r="AG788" s="57" t="str" cm="1">
        <f t="array" ref="AG788">IFERROR(_xlfn.IFS(
AI788="MPR ISSUE","PDH",
AI788="BSS Hardware Issue","BSS",
AI788="Sites strategiques, MLL, Pylone, etc.","ENVTECH",
AI788="AKTIVCO DEFAUT GE &amp; POWER Cabinet","AKTIVCO",
AI788="AKTIVCO Coupure ENEO &amp; Baisse de tension","AKTIVCO GRID ONLY",
AI788="Coupure ENEO &amp; Baisse de tension","IHS GRID ONLY",
AI788="Defaut GE &amp; POWER Cabinet","IHS",
AI788="Sharing","Partners",
AI788="Sites strategiques &amp; DataCenter","SST &amp; DC",
AI788="Exclu","Exclu",
AI788="SAT","SAT",
AI788="SPARE-ISSUE","SPARE-ISSUE",
AI788="Fiber CAmtel","TRANS_FO_CAMTEL",
AI788="Fiber AOF","Fiber AOF",
AI788="Projet OCM (HUAWEI)","TRAVAUX-HUAWEI",
AI788="Projet OCM (NOKIA)","TRAVAUX-NOKIA",
AI788="ACCESS-ISSUE","ACCESS-ISSUE",
AI788="Projet OCM (ZTE, NOKIA, autres projets)","TRAVAUX OCM",
AI788="No root CAuse","No root cause",
AI788="ODU HS","PDH",
AI788="IP &amp; VLAN","PDH",
AI788="Warehouse HUAWEI","SPARE-ISSUE",
AI788="SPARE-HS","SPARE-ISSUE",
AI788="Power Telco","BSS",AI788="no impacts","no impacts"
),"")</f>
        <v>no impacts</v>
      </c>
      <c r="AH788" s="57" t="str" cm="1">
        <f t="array" ref="AH788">IFERROR(_xlfn.IFS(
AI788="MPR ISSUE","TX ISSUE",
AI788="BSS Hardware Issue","RAN ISSUE",
AI788="Sites strategiques, MLL, Pylone, etc.","ENVTECH",
AI788="AKTIVCO DEFAUT GE &amp; POWER Cabinet","POWER ISSUE",
AI788="AKTIVCO Coupure ENEO &amp; Baisse de tension","POWER ISSUE",
AI788="Coupure ENEO &amp; Baisse de tension","POWER ISSUE",
AI788="Defaut GE &amp; POWER Cabinet","POWER ISSUE",
AI788="Sharing","POWER ISSUE",
AI788="Sites strategiques &amp; DataCenter","POWER ISSUE",
AI788="Exclu","Exclu",
AI788="SAT","TX ISSUE",
AI788="SPARE-ISSUE","SPARE-ISSUE",
AI788="Fiber CAmtel","TX ISSUE",
AI788="Fiber AOF","TX ISSUE",
AI788="Projet OCM (HUAWEI)","TRAVAUX-HUAWEI",
AI788="Projet OCM (NOKIA)","TRAVAUX -NOKIA",
AI788="ACCESS-ISSUE","ACCESS-ISSUE",
AI788="Projet OCM (ZTE, NOKIA, autres projets)","TRAVAUX OCM",
AI788="No root CAuse","No root cause",
AI788="ODU HS","TX ISSUE",
AI788="IP &amp; VLAN","TX ISSUE",
AI788="Warehouse HUAWEI","SPARE-ISSUE",
AI788="SPARE-HS","SPARE-ISSUE",
AI788="Power Telco","RAN ISSUE",AI788="no impacts","no impacts"
),"")</f>
        <v>no impacts</v>
      </c>
      <c r="AI788" s="85" t="s">
        <v>5998</v>
      </c>
      <c r="AJ788" s="57" t="str" cm="1">
        <f t="array" ref="AJ788">IFERROR(_xlfn.IFS(
AI788="MPR ISSUE","ACTIVE",
AI788="BSS Hardware Issue","ACTIVE",
AI788="Sites strategiques, MLL, Pylone, etc.","PASSIVE",
AI788="AKTIVCO DEFAUT GE &amp; POWER Cabinet","PASSIVE",
AI788="AKTIVCO Coupure ENEO &amp; Baisse de tension","PASSIVE",
AI788="Coupure ENEO &amp; Baisse de tension","PASSIVE",
AI788="Defaut GE &amp; POWER Cabinet","PASSIVE",
AI788="Sharing","PASSIVE",
AI788="Sites strategiques &amp; DataCenter","PASSIVE",
AI788="Exclu","Exclu",
AI788="SAT","ACTIVE",
AI788="SPARE-ISSUE","SPARE-ISSUE",
AI788="Fiber CAmtel","ACTIVE",
AI788="Fiber AOF","ACTIVE",
AI788="Projet OCM (HUAWEI)","PLANNED WORKS",
AI788="Projet OCM (NOKIA)","PLANNED WORKS",
AI788="ACCESS-ISSUE","ACCESS-ISSUE",
AI788="Projet OCM (ZTE, NOKIA, autres projets)","PLANNED WORKS",
AI788="No root CAuse","No root cause",
AI788="ODU HS","ACTIVE",
AI788="IP &amp; VLAN","ACTIVE",
AI788="Warehouse HUAWEI","SPARE-ISSUE",
AI788="SPARE-HS","SPARE-ISSUE",
AI788="Power Telco","ACTIVE", AI788="no impacts","no impacts"
),"")</f>
        <v>no impacts</v>
      </c>
      <c r="AK788" s="23" t="s">
        <v>5537</v>
      </c>
      <c r="AL788" s="23" t="str">
        <f t="shared" si="23"/>
        <v>SUO_096</v>
      </c>
      <c r="AN788" s="9" t="s">
        <v>5537</v>
      </c>
      <c r="AO788" s="23" t="str">
        <f>_xlfn.XLOOKUP(B788,'INCIDENT-05-03-2026'!E:E,'INCIDENT-05-03-2026'!F:F,"")</f>
        <v/>
      </c>
      <c r="AP788" s="7" t="s">
        <v>5537</v>
      </c>
      <c r="AQ788" s="6"/>
      <c r="AR788" s="7"/>
      <c r="AS788" s="3" t="str">
        <f>_xlfn.XLOOKUP(B788,'[3]tt num | region | site id'!$C:$C,'[3]tt num | region | site id'!$Q:$Q,"")</f>
        <v/>
      </c>
      <c r="AT788" s="24" t="str">
        <f>_xlfn.XLOOKUP(B788,'[4]Cells Huawei 03052026 12h'!$B:$B,'[4]Cells Huawei 03052026 12h'!$T:$T,"")</f>
        <v/>
      </c>
      <c r="AU788" s="24" t="str">
        <f>_xlfn.XLOOKUP(B788,'[5]cells down 02052026 8h50'!$B:$B,'[5]cells down 02052026 8h50'!$R:$R,"")</f>
        <v/>
      </c>
      <c r="AV788" s="24" t="str">
        <f>_xlfn.XLOOKUP(B788,'[5]cells down 02052026 13h50'!$B:$B,'[5]cells down 02052026 13h50'!$R:$R,"")</f>
        <v/>
      </c>
      <c r="AW788" s="24" t="str">
        <f>_xlfn.XLOOKUP(B788,'[5]cells down 02052026 13h50'!$B:$B,'[5]cells down 02052026 13h50'!$R:$R,"")</f>
        <v/>
      </c>
      <c r="AX788" s="24" t="str">
        <f>_xlfn.XLOOKUP(B788,'[6]cell downs 03052026 8h40 '!$B:$B,'[6]cell downs 03052026 8h40 '!$R:$R,"")</f>
        <v/>
      </c>
      <c r="AY788" s="24" t="str">
        <f>_xlfn.XLOOKUP(B788,'[7]ALL SITES DOWN'!$D:$D,'[7]ALL SITES DOWN'!$J:$J,"")</f>
        <v/>
      </c>
      <c r="AZ788" s="24" t="str">
        <f>_xlfn.XLOOKUP(B788,'[8]ALL SITES DOWN'!$D:$D,'[8]ALL SITES DOWN'!$J:$J,"")</f>
        <v/>
      </c>
      <c r="BA788" s="9" t="str">
        <f>_xlfn.XLOOKUP(B788,[9]sheet1!$AC:$AC,[9]sheet1!$AF:$AF,"")</f>
        <v/>
      </c>
      <c r="BB788" s="14" t="s">
        <v>5537</v>
      </c>
      <c r="BC788" s="14" t="s">
        <v>5537</v>
      </c>
      <c r="BD788" s="14" t="str">
        <f>_xlfn.XLOOKUP(B788,'[10]cell downs 18042026 17h'!$B:$B,'[10]cell downs 18042026 17h'!$B:$B,"")</f>
        <v/>
      </c>
      <c r="BE788" s="14" t="str">
        <f>_xlfn.XLOOKUP(B788,'[11]Cells Huawei 19042026 15h'!$B:$B,'[11]Cells Huawei 19042026 15h'!$B:$B,"")</f>
        <v/>
      </c>
      <c r="BF788" s="9" t="str">
        <f>_xlfn.XLOOKUP(B788,'[12]cells down 19042026 9H40'!$B:$B,'[12]cells down 19042026 9H40'!$B:$B,"")</f>
        <v/>
      </c>
      <c r="BG788" s="9" t="s">
        <v>673</v>
      </c>
      <c r="BH788" s="9" t="s">
        <v>12</v>
      </c>
    </row>
    <row r="789" spans="1:60" s="9" customFormat="1" x14ac:dyDescent="0.3">
      <c r="A789" s="1" t="s">
        <v>419</v>
      </c>
      <c r="B789" s="8" t="s">
        <v>420</v>
      </c>
      <c r="C789" s="3" t="str">
        <f>_xlfn.XLOOKUP(B789,'[1]daily break down'!$D:$D,'[1]daily break down'!$E:$E,"")</f>
        <v>SUD-OUEST</v>
      </c>
      <c r="D789" s="1" t="s">
        <v>11</v>
      </c>
      <c r="E789" s="1" t="s">
        <v>12</v>
      </c>
      <c r="F789" s="3" t="s">
        <v>13</v>
      </c>
      <c r="G789" s="1" t="s">
        <v>106</v>
      </c>
      <c r="H789" s="40" t="str">
        <f>_xlfn.XLOOKUP(B789,[2]CALCULATION!$B:$B,[2]CALCULATION!$H:$H,"")</f>
        <v>Huawei</v>
      </c>
      <c r="I789" s="34">
        <v>0</v>
      </c>
      <c r="J789" s="34">
        <v>0</v>
      </c>
      <c r="K789" s="34">
        <v>0</v>
      </c>
      <c r="L789" s="34">
        <v>0</v>
      </c>
      <c r="M789" s="34">
        <v>0</v>
      </c>
      <c r="N789" s="34">
        <v>0.10135675007776095</v>
      </c>
      <c r="O789" s="34">
        <v>8.4716622007630551E-3</v>
      </c>
      <c r="P789" s="34">
        <v>0</v>
      </c>
      <c r="Q789" s="34">
        <v>1.3376308738046931E-3</v>
      </c>
      <c r="R789" s="34">
        <v>0</v>
      </c>
      <c r="S789" s="35">
        <v>0</v>
      </c>
      <c r="T789" s="35">
        <v>0</v>
      </c>
      <c r="U789" s="35">
        <v>0</v>
      </c>
      <c r="V789" s="35">
        <v>0</v>
      </c>
      <c r="W789" s="35">
        <v>0</v>
      </c>
      <c r="X789" s="35">
        <v>0</v>
      </c>
      <c r="Y789" s="35">
        <v>0.19335008403888901</v>
      </c>
      <c r="Z789" s="35">
        <v>8.9175391586979543E-5</v>
      </c>
      <c r="AA789" s="35">
        <v>0</v>
      </c>
      <c r="AB789" s="35">
        <v>0</v>
      </c>
      <c r="AC789" s="35">
        <v>0</v>
      </c>
      <c r="AD789" s="35">
        <v>0</v>
      </c>
      <c r="AE789" s="58" t="s">
        <v>5560</v>
      </c>
      <c r="AF789" s="58"/>
      <c r="AG789" s="57" t="str" cm="1">
        <f t="array" ref="AG789">IFERROR(_xlfn.IFS(
AI789="MPR ISSUE","PDH",
AI789="BSS Hardware Issue","BSS",
AI789="Sites strategiques, MLL, Pylone, etc.","ENVTECH",
AI789="AKTIVCO DEFAUT GE &amp; POWER Cabinet","AKTIVCO",
AI789="AKTIVCO Coupure ENEO &amp; Baisse de tension","AKTIVCO GRID ONLY",
AI789="Coupure ENEO &amp; Baisse de tension","IHS GRID ONLY",
AI789="Defaut GE &amp; POWER Cabinet","IHS",
AI789="Sharing","Partners",
AI789="Sites strategiques &amp; DataCenter","SST &amp; DC",
AI789="Exclu","Exclu",
AI789="SAT","SAT",
AI789="SPARE-ISSUE","SPARE-ISSUE",
AI789="Fiber CAmtel","TRANS_FO_CAMTEL",
AI789="Fiber AOF","Fiber AOF",
AI789="Projet OCM (HUAWEI)","TRAVAUX-HUAWEI",
AI789="Projet OCM (NOKIA)","TRAVAUX-NOKIA",
AI789="ACCESS-ISSUE","ACCESS-ISSUE",
AI789="Projet OCM (ZTE, NOKIA, autres projets)","TRAVAUX OCM",
AI789="No root CAuse","No root cause",
AI789="ODU HS","PDH",
AI789="IP &amp; VLAN","PDH",
AI789="Warehouse HUAWEI","SPARE-ISSUE",
AI789="SPARE-HS","SPARE-ISSUE",
AI789="Power Telco","BSS",AI789="no impacts","no impacts"
),"")</f>
        <v>no impacts</v>
      </c>
      <c r="AH789" s="57" t="str" cm="1">
        <f t="array" ref="AH789">IFERROR(_xlfn.IFS(
AI789="MPR ISSUE","TX ISSUE",
AI789="BSS Hardware Issue","RAN ISSUE",
AI789="Sites strategiques, MLL, Pylone, etc.","ENVTECH",
AI789="AKTIVCO DEFAUT GE &amp; POWER Cabinet","POWER ISSUE",
AI789="AKTIVCO Coupure ENEO &amp; Baisse de tension","POWER ISSUE",
AI789="Coupure ENEO &amp; Baisse de tension","POWER ISSUE",
AI789="Defaut GE &amp; POWER Cabinet","POWER ISSUE",
AI789="Sharing","POWER ISSUE",
AI789="Sites strategiques &amp; DataCenter","POWER ISSUE",
AI789="Exclu","Exclu",
AI789="SAT","TX ISSUE",
AI789="SPARE-ISSUE","SPARE-ISSUE",
AI789="Fiber CAmtel","TX ISSUE",
AI789="Fiber AOF","TX ISSUE",
AI789="Projet OCM (HUAWEI)","TRAVAUX-HUAWEI",
AI789="Projet OCM (NOKIA)","TRAVAUX -NOKIA",
AI789="ACCESS-ISSUE","ACCESS-ISSUE",
AI789="Projet OCM (ZTE, NOKIA, autres projets)","TRAVAUX OCM",
AI789="No root CAuse","No root cause",
AI789="ODU HS","TX ISSUE",
AI789="IP &amp; VLAN","TX ISSUE",
AI789="Warehouse HUAWEI","SPARE-ISSUE",
AI789="SPARE-HS","SPARE-ISSUE",
AI789="Power Telco","RAN ISSUE",AI789="no impacts","no impacts"
),"")</f>
        <v>no impacts</v>
      </c>
      <c r="AI789" s="85" t="s">
        <v>5998</v>
      </c>
      <c r="AJ789" s="57" t="str" cm="1">
        <f t="array" ref="AJ789">IFERROR(_xlfn.IFS(
AI789="MPR ISSUE","ACTIVE",
AI789="BSS Hardware Issue","ACTIVE",
AI789="Sites strategiques, MLL, Pylone, etc.","PASSIVE",
AI789="AKTIVCO DEFAUT GE &amp; POWER Cabinet","PASSIVE",
AI789="AKTIVCO Coupure ENEO &amp; Baisse de tension","PASSIVE",
AI789="Coupure ENEO &amp; Baisse de tension","PASSIVE",
AI789="Defaut GE &amp; POWER Cabinet","PASSIVE",
AI789="Sharing","PASSIVE",
AI789="Sites strategiques &amp; DataCenter","PASSIVE",
AI789="Exclu","Exclu",
AI789="SAT","ACTIVE",
AI789="SPARE-ISSUE","SPARE-ISSUE",
AI789="Fiber CAmtel","ACTIVE",
AI789="Fiber AOF","ACTIVE",
AI789="Projet OCM (HUAWEI)","PLANNED WORKS",
AI789="Projet OCM (NOKIA)","PLANNED WORKS",
AI789="ACCESS-ISSUE","ACCESS-ISSUE",
AI789="Projet OCM (ZTE, NOKIA, autres projets)","PLANNED WORKS",
AI789="No root CAuse","No root cause",
AI789="ODU HS","ACTIVE",
AI789="IP &amp; VLAN","ACTIVE",
AI789="Warehouse HUAWEI","SPARE-ISSUE",
AI789="SPARE-HS","SPARE-ISSUE",
AI789="Power Telco","ACTIVE", AI789="no impacts","no impacts"
),"")</f>
        <v>no impacts</v>
      </c>
      <c r="AK789" s="23" t="s">
        <v>5537</v>
      </c>
      <c r="AL789" s="23" t="str">
        <f t="shared" si="23"/>
        <v>SUO_116</v>
      </c>
      <c r="AN789" s="9" t="s">
        <v>5537</v>
      </c>
      <c r="AO789" s="23" t="str">
        <f>_xlfn.XLOOKUP(B789,'INCIDENT-05-03-2026'!E:E,'INCIDENT-05-03-2026'!F:F,"")</f>
        <v/>
      </c>
      <c r="AP789" s="7" t="s">
        <v>5537</v>
      </c>
      <c r="AQ789" s="6"/>
      <c r="AR789" s="7"/>
      <c r="AS789" s="3" t="str">
        <f>_xlfn.XLOOKUP(B789,'[3]tt num | region | site id'!$C:$C,'[3]tt num | region | site id'!$Q:$Q,"")</f>
        <v/>
      </c>
      <c r="AT789" s="24" t="str">
        <f>_xlfn.XLOOKUP(B789,'[4]Cells Huawei 03052026 12h'!$B:$B,'[4]Cells Huawei 03052026 12h'!$T:$T,"")</f>
        <v/>
      </c>
      <c r="AU789" s="24" t="str">
        <f>_xlfn.XLOOKUP(B789,'[5]cells down 02052026 8h50'!$B:$B,'[5]cells down 02052026 8h50'!$R:$R,"")</f>
        <v/>
      </c>
      <c r="AV789" s="24" t="str">
        <f>_xlfn.XLOOKUP(B789,'[5]cells down 02052026 13h50'!$B:$B,'[5]cells down 02052026 13h50'!$R:$R,"")</f>
        <v/>
      </c>
      <c r="AW789" s="24" t="str">
        <f>_xlfn.XLOOKUP(B789,'[5]cells down 02052026 13h50'!$B:$B,'[5]cells down 02052026 13h50'!$R:$R,"")</f>
        <v/>
      </c>
      <c r="AX789" s="24" t="str">
        <f>_xlfn.XLOOKUP(B789,'[6]cell downs 03052026 8h40 '!$B:$B,'[6]cell downs 03052026 8h40 '!$R:$R,"")</f>
        <v/>
      </c>
      <c r="AY789" s="24" t="str">
        <f>_xlfn.XLOOKUP(B789,'[7]ALL SITES DOWN'!$D:$D,'[7]ALL SITES DOWN'!$J:$J,"")</f>
        <v/>
      </c>
      <c r="AZ789" s="24" t="str">
        <f>_xlfn.XLOOKUP(B789,'[8]ALL SITES DOWN'!$D:$D,'[8]ALL SITES DOWN'!$J:$J,"")</f>
        <v/>
      </c>
      <c r="BA789" s="9" t="str">
        <f>_xlfn.XLOOKUP(B789,[9]sheet1!$AC:$AC,[9]sheet1!$AF:$AF,"")</f>
        <v/>
      </c>
      <c r="BB789" s="14" t="s">
        <v>5537</v>
      </c>
      <c r="BC789" s="14" t="s">
        <v>5537</v>
      </c>
      <c r="BD789" s="14" t="str">
        <f>_xlfn.XLOOKUP(B789,'[10]cell downs 18042026 17h'!$B:$B,'[10]cell downs 18042026 17h'!$B:$B,"")</f>
        <v/>
      </c>
      <c r="BE789" s="14" t="str">
        <f>_xlfn.XLOOKUP(B789,'[11]Cells Huawei 19042026 15h'!$B:$B,'[11]Cells Huawei 19042026 15h'!$B:$B,"")</f>
        <v/>
      </c>
      <c r="BF789" s="9" t="str">
        <f>_xlfn.XLOOKUP(B789,'[12]cells down 19042026 9H40'!$B:$B,'[12]cells down 19042026 9H40'!$B:$B,"")</f>
        <v/>
      </c>
      <c r="BG789" s="9" t="s">
        <v>420</v>
      </c>
      <c r="BH789" s="9" t="s">
        <v>12</v>
      </c>
    </row>
    <row r="790" spans="1:60" s="9" customFormat="1" x14ac:dyDescent="0.3">
      <c r="A790" s="1" t="s">
        <v>2239</v>
      </c>
      <c r="B790" s="8" t="s">
        <v>2240</v>
      </c>
      <c r="C790" s="3" t="str">
        <f>_xlfn.XLOOKUP(B790,'[1]daily break down'!$D:$D,'[1]daily break down'!$E:$E,"")</f>
        <v>Yaounde</v>
      </c>
      <c r="D790" s="1" t="s">
        <v>11</v>
      </c>
      <c r="E790" s="1" t="s">
        <v>12</v>
      </c>
      <c r="F790" s="3" t="s">
        <v>37</v>
      </c>
      <c r="G790" s="1" t="s">
        <v>38</v>
      </c>
      <c r="H790" s="42" t="str">
        <f>_xlfn.XLOOKUP(B790,[2]CALCULATION!$B:$B,[2]CALCULATION!$H:$H,"")</f>
        <v>ZTE</v>
      </c>
      <c r="I790" s="34">
        <v>0.10410335213863958</v>
      </c>
      <c r="J790" s="34">
        <v>1.8770884876709675</v>
      </c>
      <c r="K790" s="34">
        <v>0.10792005889856218</v>
      </c>
      <c r="L790" s="34">
        <v>0</v>
      </c>
      <c r="M790" s="34">
        <v>0</v>
      </c>
      <c r="N790" s="34">
        <v>0</v>
      </c>
      <c r="O790" s="34">
        <v>0</v>
      </c>
      <c r="P790" s="34">
        <v>0</v>
      </c>
      <c r="Q790" s="34">
        <v>5.9836687754863265</v>
      </c>
      <c r="R790" s="34">
        <v>0</v>
      </c>
      <c r="S790" s="35">
        <v>0.7676039357024026</v>
      </c>
      <c r="T790" s="35">
        <v>0</v>
      </c>
      <c r="U790" s="35">
        <v>2.117219982136386</v>
      </c>
      <c r="V790" s="35">
        <v>0</v>
      </c>
      <c r="W790" s="35">
        <v>0</v>
      </c>
      <c r="X790" s="35">
        <v>0</v>
      </c>
      <c r="Y790" s="35">
        <v>0.19206595840003643</v>
      </c>
      <c r="Z790" s="35">
        <v>0</v>
      </c>
      <c r="AA790" s="35">
        <v>0</v>
      </c>
      <c r="AB790" s="35">
        <v>0</v>
      </c>
      <c r="AC790" s="35">
        <v>0</v>
      </c>
      <c r="AD790" s="35">
        <v>0</v>
      </c>
      <c r="AE790" s="58" t="s">
        <v>5560</v>
      </c>
      <c r="AF790" s="58"/>
      <c r="AG790" s="57" t="str" cm="1">
        <f t="array" ref="AG790">IFERROR(_xlfn.IFS(
AI790="MPR ISSUE","PDH",
AI790="BSS Hardware Issue","BSS",
AI790="Sites strategiques, MLL, Pylone, etc.","ENVTECH",
AI790="AKTIVCO DEFAUT GE &amp; POWER Cabinet","AKTIVCO",
AI790="AKTIVCO Coupure ENEO &amp; Baisse de tension","AKTIVCO GRID ONLY",
AI790="Coupure ENEO &amp; Baisse de tension","IHS GRID ONLY",
AI790="Defaut GE &amp; POWER Cabinet","IHS",
AI790="Sharing","Partners",
AI790="Sites strategiques &amp; DataCenter","SST &amp; DC",
AI790="Exclu","Exclu",
AI790="SAT","SAT",
AI790="SPARE-ISSUE","SPARE-ISSUE",
AI790="Fiber CAmtel","TRANS_FO_CAMTEL",
AI790="Fiber AOF","Fiber AOF",
AI790="Projet OCM (HUAWEI)","TRAVAUX-HUAWEI",
AI790="Projet OCM (NOKIA)","TRAVAUX-NOKIA",
AI790="ACCESS-ISSUE","ACCESS-ISSUE",
AI790="Projet OCM (ZTE, NOKIA, autres projets)","TRAVAUX OCM",
AI790="No root CAuse","No root cause",
AI790="ODU HS","PDH",
AI790="IP &amp; VLAN","PDH",
AI790="Warehouse HUAWEI","SPARE-ISSUE",
AI790="SPARE-HS","SPARE-ISSUE",
AI790="Power Telco","BSS",AI790="no impacts","no impacts"
),"")</f>
        <v>no impacts</v>
      </c>
      <c r="AH790" s="57" t="str" cm="1">
        <f t="array" ref="AH790">IFERROR(_xlfn.IFS(
AI790="MPR ISSUE","TX ISSUE",
AI790="BSS Hardware Issue","RAN ISSUE",
AI790="Sites strategiques, MLL, Pylone, etc.","ENVTECH",
AI790="AKTIVCO DEFAUT GE &amp; POWER Cabinet","POWER ISSUE",
AI790="AKTIVCO Coupure ENEO &amp; Baisse de tension","POWER ISSUE",
AI790="Coupure ENEO &amp; Baisse de tension","POWER ISSUE",
AI790="Defaut GE &amp; POWER Cabinet","POWER ISSUE",
AI790="Sharing","POWER ISSUE",
AI790="Sites strategiques &amp; DataCenter","POWER ISSUE",
AI790="Exclu","Exclu",
AI790="SAT","TX ISSUE",
AI790="SPARE-ISSUE","SPARE-ISSUE",
AI790="Fiber CAmtel","TX ISSUE",
AI790="Fiber AOF","TX ISSUE",
AI790="Projet OCM (HUAWEI)","TRAVAUX-HUAWEI",
AI790="Projet OCM (NOKIA)","TRAVAUX -NOKIA",
AI790="ACCESS-ISSUE","ACCESS-ISSUE",
AI790="Projet OCM (ZTE, NOKIA, autres projets)","TRAVAUX OCM",
AI790="No root CAuse","No root cause",
AI790="ODU HS","TX ISSUE",
AI790="IP &amp; VLAN","TX ISSUE",
AI790="Warehouse HUAWEI","SPARE-ISSUE",
AI790="SPARE-HS","SPARE-ISSUE",
AI790="Power Telco","RAN ISSUE",AI790="no impacts","no impacts"
),"")</f>
        <v>no impacts</v>
      </c>
      <c r="AI790" s="85" t="s">
        <v>5998</v>
      </c>
      <c r="AJ790" s="57" t="str" cm="1">
        <f t="array" ref="AJ790">IFERROR(_xlfn.IFS(
AI790="MPR ISSUE","ACTIVE",
AI790="BSS Hardware Issue","ACTIVE",
AI790="Sites strategiques, MLL, Pylone, etc.","PASSIVE",
AI790="AKTIVCO DEFAUT GE &amp; POWER Cabinet","PASSIVE",
AI790="AKTIVCO Coupure ENEO &amp; Baisse de tension","PASSIVE",
AI790="Coupure ENEO &amp; Baisse de tension","PASSIVE",
AI790="Defaut GE &amp; POWER Cabinet","PASSIVE",
AI790="Sharing","PASSIVE",
AI790="Sites strategiques &amp; DataCenter","PASSIVE",
AI790="Exclu","Exclu",
AI790="SAT","ACTIVE",
AI790="SPARE-ISSUE","SPARE-ISSUE",
AI790="Fiber CAmtel","ACTIVE",
AI790="Fiber AOF","ACTIVE",
AI790="Projet OCM (HUAWEI)","PLANNED WORKS",
AI790="Projet OCM (NOKIA)","PLANNED WORKS",
AI790="ACCESS-ISSUE","ACCESS-ISSUE",
AI790="Projet OCM (ZTE, NOKIA, autres projets)","PLANNED WORKS",
AI790="No root CAuse","No root cause",
AI790="ODU HS","ACTIVE",
AI790="IP &amp; VLAN","ACTIVE",
AI790="Warehouse HUAWEI","SPARE-ISSUE",
AI790="SPARE-HS","SPARE-ISSUE",
AI790="Power Telco","ACTIVE", AI790="no impacts","no impacts"
),"")</f>
        <v>no impacts</v>
      </c>
      <c r="AK790" s="23" t="s">
        <v>5537</v>
      </c>
      <c r="AL790" s="23" t="str">
        <f t="shared" si="23"/>
        <v>CTR_379</v>
      </c>
      <c r="AN790" s="9" t="s">
        <v>5537</v>
      </c>
      <c r="AO790" s="23" t="str">
        <f>_xlfn.XLOOKUP(B790,'INCIDENT-05-03-2026'!E:E,'INCIDENT-05-03-2026'!F:F,"")</f>
        <v/>
      </c>
      <c r="AP790" s="7" t="s">
        <v>5537</v>
      </c>
      <c r="AQ790" s="6"/>
      <c r="AR790" s="7"/>
      <c r="AS790" s="3" t="str">
        <f>_xlfn.XLOOKUP(B790,'[3]tt num | region | site id'!$C:$C,'[3]tt num | region | site id'!$Q:$Q,"")</f>
        <v/>
      </c>
      <c r="AT790" s="24" t="str">
        <f>_xlfn.XLOOKUP(B790,'[4]Cells Huawei 03052026 12h'!$B:$B,'[4]Cells Huawei 03052026 12h'!$T:$T,"")</f>
        <v/>
      </c>
      <c r="AU790" s="24" t="str">
        <f>_xlfn.XLOOKUP(B790,'[5]cells down 02052026 8h50'!$B:$B,'[5]cells down 02052026 8h50'!$R:$R,"")</f>
        <v/>
      </c>
      <c r="AV790" s="24" t="str">
        <f>_xlfn.XLOOKUP(B790,'[5]cells down 02052026 13h50'!$B:$B,'[5]cells down 02052026 13h50'!$R:$R,"")</f>
        <v/>
      </c>
      <c r="AW790" s="24" t="str">
        <f>_xlfn.XLOOKUP(B790,'[5]cells down 02052026 13h50'!$B:$B,'[5]cells down 02052026 13h50'!$R:$R,"")</f>
        <v/>
      </c>
      <c r="AX790" s="24" t="str">
        <f>_xlfn.XLOOKUP(B790,'[6]cell downs 03052026 8h40 '!$B:$B,'[6]cell downs 03052026 8h40 '!$R:$R,"")</f>
        <v/>
      </c>
      <c r="AY790" s="24" t="str">
        <f>_xlfn.XLOOKUP(B790,'[7]ALL SITES DOWN'!$D:$D,'[7]ALL SITES DOWN'!$J:$J,"")</f>
        <v/>
      </c>
      <c r="AZ790" s="24" t="str">
        <f>_xlfn.XLOOKUP(B790,'[8]ALL SITES DOWN'!$D:$D,'[8]ALL SITES DOWN'!$J:$J,"")</f>
        <v/>
      </c>
      <c r="BA790" s="9" t="str">
        <f>_xlfn.XLOOKUP(B790,[9]sheet1!$AC:$AC,[9]sheet1!$AF:$AF,"")</f>
        <v/>
      </c>
      <c r="BB790" s="14" t="s">
        <v>5537</v>
      </c>
      <c r="BC790" s="14" t="s">
        <v>5537</v>
      </c>
      <c r="BD790" s="14" t="str">
        <f>_xlfn.XLOOKUP(B790,'[10]cell downs 18042026 17h'!$B:$B,'[10]cell downs 18042026 17h'!$B:$B,"")</f>
        <v/>
      </c>
      <c r="BE790" s="14" t="str">
        <f>_xlfn.XLOOKUP(B790,'[11]Cells Huawei 19042026 15h'!$B:$B,'[11]Cells Huawei 19042026 15h'!$B:$B,"")</f>
        <v/>
      </c>
      <c r="BF790" s="9" t="str">
        <f>_xlfn.XLOOKUP(B790,'[12]cells down 19042026 9H40'!$B:$B,'[12]cells down 19042026 9H40'!$B:$B,"")</f>
        <v/>
      </c>
      <c r="BG790" s="9" t="s">
        <v>2240</v>
      </c>
      <c r="BH790" s="9" t="s">
        <v>12</v>
      </c>
    </row>
    <row r="791" spans="1:60" s="9" customFormat="1" x14ac:dyDescent="0.3">
      <c r="A791" s="1" t="s">
        <v>5251</v>
      </c>
      <c r="B791" s="1" t="s">
        <v>5252</v>
      </c>
      <c r="C791" s="3" t="str">
        <f>_xlfn.XLOOKUP(B791,'[1]daily break down'!$D:$D,'[1]daily break down'!$E:$E,"")</f>
        <v>SUD-OUEST</v>
      </c>
      <c r="D791" s="1" t="s">
        <v>11</v>
      </c>
      <c r="E791" s="1" t="s">
        <v>154</v>
      </c>
      <c r="F791" s="3" t="s">
        <v>13</v>
      </c>
      <c r="G791" s="1" t="s">
        <v>5253</v>
      </c>
      <c r="H791" s="40" t="str">
        <f>_xlfn.XLOOKUP(B791,[2]CALCULATION!$B:$B,[2]CALCULATION!$H:$H,"")</f>
        <v>HUAWEI</v>
      </c>
      <c r="I791" s="34">
        <v>0</v>
      </c>
      <c r="J791" s="34">
        <v>0</v>
      </c>
      <c r="K791" s="34">
        <v>0</v>
      </c>
      <c r="L791" s="34">
        <v>0</v>
      </c>
      <c r="M791" s="34">
        <v>0</v>
      </c>
      <c r="N791" s="34">
        <v>0</v>
      </c>
      <c r="O791" s="34">
        <v>0</v>
      </c>
      <c r="P791" s="34">
        <v>0</v>
      </c>
      <c r="Q791" s="34">
        <v>0</v>
      </c>
      <c r="R791" s="34">
        <v>0</v>
      </c>
      <c r="S791" s="35">
        <v>0</v>
      </c>
      <c r="T791" s="35">
        <v>0</v>
      </c>
      <c r="U791" s="35">
        <v>0</v>
      </c>
      <c r="V791" s="35">
        <v>1.5613540962181074</v>
      </c>
      <c r="W791" s="35">
        <v>1.9450401360602456</v>
      </c>
      <c r="X791" s="35">
        <v>1.9130975107937893</v>
      </c>
      <c r="Y791" s="35">
        <v>0.1673465398521258</v>
      </c>
      <c r="Z791" s="35">
        <v>0</v>
      </c>
      <c r="AA791" s="35">
        <v>0</v>
      </c>
      <c r="AB791" s="35">
        <v>0</v>
      </c>
      <c r="AC791" s="35">
        <v>0</v>
      </c>
      <c r="AD791" s="35">
        <v>0</v>
      </c>
      <c r="AE791" s="58" t="s">
        <v>5560</v>
      </c>
      <c r="AF791" s="58"/>
      <c r="AG791" s="57" t="str" cm="1">
        <f t="array" ref="AG791">IFERROR(_xlfn.IFS(
AI791="MPR ISSUE","PDH",
AI791="BSS Hardware Issue","BSS",
AI791="Sites strategiques, MLL, Pylone, etc.","ENVTECH",
AI791="AKTIVCO DEFAUT GE &amp; POWER Cabinet","AKTIVCO",
AI791="AKTIVCO Coupure ENEO &amp; Baisse de tension","AKTIVCO GRID ONLY",
AI791="Coupure ENEO &amp; Baisse de tension","IHS GRID ONLY",
AI791="Defaut GE &amp; POWER Cabinet","IHS",
AI791="Sharing","Partners",
AI791="Sites strategiques &amp; DataCenter","SST &amp; DC",
AI791="Exclu","Exclu",
AI791="SAT","SAT",
AI791="SPARE-ISSUE","SPARE-ISSUE",
AI791="Fiber CAmtel","TRANS_FO_CAMTEL",
AI791="Fiber AOF","Fiber AOF",
AI791="Projet OCM (HUAWEI)","TRAVAUX-HUAWEI",
AI791="Projet OCM (NOKIA)","TRAVAUX-NOKIA",
AI791="ACCESS-ISSUE","ACCESS-ISSUE",
AI791="Projet OCM (ZTE, NOKIA, autres projets)","TRAVAUX OCM",
AI791="No root CAuse","No root cause",
AI791="ODU HS","PDH",
AI791="IP &amp; VLAN","PDH",
AI791="Warehouse HUAWEI","SPARE-ISSUE",
AI791="SPARE-HS","SPARE-ISSUE",
AI791="Power Telco","BSS",AI791="no impacts","no impacts"
),"")</f>
        <v>ACCESS-ISSUE</v>
      </c>
      <c r="AH791" s="57" t="str" cm="1">
        <f t="array" ref="AH791">IFERROR(_xlfn.IFS(
AI791="MPR ISSUE","TX ISSUE",
AI791="BSS Hardware Issue","RAN ISSUE",
AI791="Sites strategiques, MLL, Pylone, etc.","ENVTECH",
AI791="AKTIVCO DEFAUT GE &amp; POWER Cabinet","POWER ISSUE",
AI791="AKTIVCO Coupure ENEO &amp; Baisse de tension","POWER ISSUE",
AI791="Coupure ENEO &amp; Baisse de tension","POWER ISSUE",
AI791="Defaut GE &amp; POWER Cabinet","POWER ISSUE",
AI791="Sharing","POWER ISSUE",
AI791="Sites strategiques &amp; DataCenter","POWER ISSUE",
AI791="Exclu","Exclu",
AI791="SAT","TX ISSUE",
AI791="SPARE-ISSUE","SPARE-ISSUE",
AI791="Fiber CAmtel","TX ISSUE",
AI791="Fiber AOF","TX ISSUE",
AI791="Projet OCM (HUAWEI)","TRAVAUX-HUAWEI",
AI791="Projet OCM (NOKIA)","TRAVAUX -NOKIA",
AI791="ACCESS-ISSUE","ACCESS-ISSUE",
AI791="Projet OCM (ZTE, NOKIA, autres projets)","TRAVAUX OCM",
AI791="No root CAuse","No root cause",
AI791="ODU HS","TX ISSUE",
AI791="IP &amp; VLAN","TX ISSUE",
AI791="Warehouse HUAWEI","SPARE-ISSUE",
AI791="SPARE-HS","SPARE-ISSUE",
AI791="Power Telco","RAN ISSUE",AI791="no impacts","no impacts"
),"")</f>
        <v>ACCESS-ISSUE</v>
      </c>
      <c r="AI791" s="85" t="s">
        <v>25</v>
      </c>
      <c r="AJ791" s="57" t="str" cm="1">
        <f t="array" ref="AJ791">IFERROR(_xlfn.IFS(
AI791="MPR ISSUE","ACTIVE",
AI791="BSS Hardware Issue","ACTIVE",
AI791="Sites strategiques, MLL, Pylone, etc.","PASSIVE",
AI791="AKTIVCO DEFAUT GE &amp; POWER Cabinet","PASSIVE",
AI791="AKTIVCO Coupure ENEO &amp; Baisse de tension","PASSIVE",
AI791="Coupure ENEO &amp; Baisse de tension","PASSIVE",
AI791="Defaut GE &amp; POWER Cabinet","PASSIVE",
AI791="Sharing","PASSIVE",
AI791="Sites strategiques &amp; DataCenter","PASSIVE",
AI791="Exclu","Exclu",
AI791="SAT","ACTIVE",
AI791="SPARE-ISSUE","SPARE-ISSUE",
AI791="Fiber CAmtel","ACTIVE",
AI791="Fiber AOF","ACTIVE",
AI791="Projet OCM (HUAWEI)","PLANNED WORKS",
AI791="Projet OCM (NOKIA)","PLANNED WORKS",
AI791="ACCESS-ISSUE","ACCESS-ISSUE",
AI791="Projet OCM (ZTE, NOKIA, autres projets)","PLANNED WORKS",
AI791="No root CAuse","No root cause",
AI791="ODU HS","ACTIVE",
AI791="IP &amp; VLAN","ACTIVE",
AI791="Warehouse HUAWEI","SPARE-ISSUE",
AI791="SPARE-HS","SPARE-ISSUE",
AI791="Power Telco","ACTIVE", AI791="no impacts","no impacts"
),"")</f>
        <v>ACCESS-ISSUE</v>
      </c>
      <c r="AK791" s="23" t="s">
        <v>5913</v>
      </c>
      <c r="AL791" s="127" t="str">
        <f>IFERROR(MID(AM791, SEARCH("CTR_", AM791), 7), IFERROR(MID(AM791, SEARCH("SUO_", AM791), 7), IFERROR(MID(AM791, SEARCH("SUD_", AM791), 7), IFERROR(MID(AM791, SEARCH("NRO_", AM791), 7), IFERROR(MID(AM791, SEARCH("ADM_", AM791), 7), IFERROR(MID(AM791, SEARCH("NRD_", AM791), 7), IFERROR(MID(AM791, SEARCH("EXN_", AM791), 7), IFERROR(MID(AM791, SEARCH("LIT_", AM791), 7), IFERROR(MID(AM791, SEARCH("EST_", AM791), 7), MID(AM791, SEARCH("OST_",AM791), 7))))))))))</f>
        <v>SUO_040</v>
      </c>
      <c r="AM791" s="9" t="s">
        <v>5906</v>
      </c>
      <c r="AN791" s="9" t="s">
        <v>5537</v>
      </c>
      <c r="AO791" s="23" t="str">
        <f>_xlfn.XLOOKUP(B791,'INCIDENT-05-03-2026'!E:E,'INCIDENT-05-03-2026'!F:F,"")</f>
        <v/>
      </c>
      <c r="AP791" s="7" t="s">
        <v>5978</v>
      </c>
      <c r="AQ791" s="6"/>
      <c r="AR791" s="7"/>
      <c r="AS791" s="3" t="str">
        <f>_xlfn.XLOOKUP(B791,'[3]tt num | region | site id'!$C:$C,'[3]tt num | region | site id'!$Q:$Q,"")</f>
        <v/>
      </c>
      <c r="AT791" s="24" t="str">
        <f>_xlfn.XLOOKUP(B791,'[4]Cells Huawei 03052026 12h'!$B:$B,'[4]Cells Huawei 03052026 12h'!$T:$T,"")</f>
        <v/>
      </c>
      <c r="AU791" s="24" t="str">
        <f>_xlfn.XLOOKUP(B791,'[5]cells down 02052026 8h50'!$B:$B,'[5]cells down 02052026 8h50'!$R:$R,"")</f>
        <v/>
      </c>
      <c r="AV791" s="24" t="str">
        <f>_xlfn.XLOOKUP(B791,'[5]cells down 02052026 13h50'!$B:$B,'[5]cells down 02052026 13h50'!$R:$R,"")</f>
        <v/>
      </c>
      <c r="AW791" s="24" t="str">
        <f>_xlfn.XLOOKUP(B791,'[5]cells down 02052026 13h50'!$B:$B,'[5]cells down 02052026 13h50'!$R:$R,"")</f>
        <v/>
      </c>
      <c r="AX791" s="24" t="str">
        <f>_xlfn.XLOOKUP(B791,'[6]cell downs 03052026 8h40 '!$B:$B,'[6]cell downs 03052026 8h40 '!$R:$R,"")</f>
        <v/>
      </c>
      <c r="AY791" s="24" t="str">
        <f>_xlfn.XLOOKUP(B791,'[7]ALL SITES DOWN'!$D:$D,'[7]ALL SITES DOWN'!$J:$J,"")</f>
        <v>(05/03/2026 com ran 17h): Impacted by SUO_040_H_Tinto</v>
      </c>
      <c r="AZ791" s="24" t="str">
        <f>_xlfn.XLOOKUP(B791,'[8]ALL SITES DOWN'!$D:$D,'[8]ALL SITES DOWN'!$J:$J,"")</f>
        <v>(05/03/2026 com ran 10h): Impacted by SUO_040_H_Tinto</v>
      </c>
      <c r="BA791" s="9" t="str">
        <f>_xlfn.XLOOKUP(B791,[9]sheet1!$AC:$AC,[9]sheet1!$AF:$AF,"")</f>
        <v/>
      </c>
      <c r="BB791" s="14" t="s">
        <v>5980</v>
      </c>
      <c r="BC791" s="14" t="s">
        <v>5537</v>
      </c>
      <c r="BD791" s="14" t="str">
        <f>_xlfn.XLOOKUP(B791,'[10]cell downs 18042026 17h'!$B:$B,'[10]cell downs 18042026 17h'!$B:$B,"")</f>
        <v/>
      </c>
      <c r="BE791" s="14" t="str">
        <f>_xlfn.XLOOKUP(B791,'[11]Cells Huawei 19042026 15h'!$B:$B,'[11]Cells Huawei 19042026 15h'!$B:$B,"")</f>
        <v/>
      </c>
      <c r="BF791" s="9" t="str">
        <f>_xlfn.XLOOKUP(B791,'[12]cells down 19042026 9H40'!$B:$B,'[12]cells down 19042026 9H40'!$B:$B,"")</f>
        <v/>
      </c>
      <c r="BG791" s="9" t="s">
        <v>5252</v>
      </c>
      <c r="BH791" s="9" t="s">
        <v>12</v>
      </c>
    </row>
    <row r="792" spans="1:60" s="9" customFormat="1" ht="13.95" customHeight="1" x14ac:dyDescent="0.3">
      <c r="A792" s="1" t="s">
        <v>427</v>
      </c>
      <c r="B792" s="8" t="s">
        <v>428</v>
      </c>
      <c r="C792" s="3" t="str">
        <f>_xlfn.XLOOKUP(B792,'[1]daily break down'!$D:$D,'[1]daily break down'!$E:$E,"")</f>
        <v>SUD-OUEST</v>
      </c>
      <c r="D792" s="1" t="s">
        <v>11</v>
      </c>
      <c r="E792" s="1" t="s">
        <v>12</v>
      </c>
      <c r="F792" s="3" t="s">
        <v>13</v>
      </c>
      <c r="G792" s="1" t="s">
        <v>106</v>
      </c>
      <c r="H792" s="40" t="str">
        <f>_xlfn.XLOOKUP(B792,[2]CALCULATION!$B:$B,[2]CALCULATION!$H:$H,"")</f>
        <v>Huawei</v>
      </c>
      <c r="I792" s="34">
        <v>0.79986759237857163</v>
      </c>
      <c r="J792" s="34">
        <v>0.91556374542351882</v>
      </c>
      <c r="K792" s="34">
        <v>1.3075787668398811</v>
      </c>
      <c r="L792" s="34">
        <v>1.1265527219183125</v>
      </c>
      <c r="M792" s="34">
        <v>5.0364834362060646</v>
      </c>
      <c r="N792" s="34">
        <v>2.7929732645041989</v>
      </c>
      <c r="O792" s="34">
        <v>0.32201233902058313</v>
      </c>
      <c r="P792" s="34">
        <v>0</v>
      </c>
      <c r="Q792" s="34">
        <v>1.0701046990437544E-3</v>
      </c>
      <c r="R792" s="34">
        <v>0</v>
      </c>
      <c r="S792" s="35">
        <v>0</v>
      </c>
      <c r="T792" s="35">
        <v>0</v>
      </c>
      <c r="U792" s="35">
        <v>0.44420046057306251</v>
      </c>
      <c r="V792" s="35">
        <v>0.16529550584562525</v>
      </c>
      <c r="W792" s="35">
        <v>0</v>
      </c>
      <c r="X792" s="35">
        <v>0</v>
      </c>
      <c r="Y792" s="35">
        <v>0.15102744319170855</v>
      </c>
      <c r="Z792" s="35">
        <v>0.1673465398521258</v>
      </c>
      <c r="AA792" s="35">
        <v>0</v>
      </c>
      <c r="AB792" s="35">
        <v>0</v>
      </c>
      <c r="AC792" s="35">
        <v>0</v>
      </c>
      <c r="AD792" s="35">
        <v>0</v>
      </c>
      <c r="AE792" s="58" t="s">
        <v>5560</v>
      </c>
      <c r="AF792" s="58"/>
      <c r="AG792" s="57" t="str" cm="1">
        <f t="array" ref="AG792">IFERROR(_xlfn.IFS(
AI792="MPR ISSUE","PDH",
AI792="BSS Hardware Issue","BSS",
AI792="Sites strategiques, MLL, Pylone, etc.","ENVTECH",
AI792="AKTIVCO DEFAUT GE &amp; POWER Cabinet","AKTIVCO",
AI792="AKTIVCO Coupure ENEO &amp; Baisse de tension","AKTIVCO GRID ONLY",
AI792="Coupure ENEO &amp; Baisse de tension","IHS GRID ONLY",
AI792="Defaut GE &amp; POWER Cabinet","IHS",
AI792="Sharing","Partners",
AI792="Sites strategiques &amp; DataCenter","SST &amp; DC",
AI792="Exclu","Exclu",
AI792="SAT","SAT",
AI792="SPARE-ISSUE","SPARE-ISSUE",
AI792="Fiber CAmtel","TRANS_FO_CAMTEL",
AI792="Fiber AOF","Fiber AOF",
AI792="Projet OCM (HUAWEI)","TRAVAUX-HUAWEI",
AI792="Projet OCM (NOKIA)","TRAVAUX-NOKIA",
AI792="ACCESS-ISSUE","ACCESS-ISSUE",
AI792="Projet OCM (ZTE, NOKIA, autres projets)","TRAVAUX OCM",
AI792="No root CAuse","No root cause",
AI792="ODU HS","PDH",
AI792="IP &amp; VLAN","PDH",
AI792="Warehouse HUAWEI","SPARE-ISSUE",
AI792="SPARE-HS","SPARE-ISSUE",
AI792="Power Telco","BSS",AI792="no impacts","no impacts"
),"")</f>
        <v>no impacts</v>
      </c>
      <c r="AH792" s="57" t="str" cm="1">
        <f t="array" ref="AH792">IFERROR(_xlfn.IFS(
AI792="MPR ISSUE","TX ISSUE",
AI792="BSS Hardware Issue","RAN ISSUE",
AI792="Sites strategiques, MLL, Pylone, etc.","ENVTECH",
AI792="AKTIVCO DEFAUT GE &amp; POWER Cabinet","POWER ISSUE",
AI792="AKTIVCO Coupure ENEO &amp; Baisse de tension","POWER ISSUE",
AI792="Coupure ENEO &amp; Baisse de tension","POWER ISSUE",
AI792="Defaut GE &amp; POWER Cabinet","POWER ISSUE",
AI792="Sharing","POWER ISSUE",
AI792="Sites strategiques &amp; DataCenter","POWER ISSUE",
AI792="Exclu","Exclu",
AI792="SAT","TX ISSUE",
AI792="SPARE-ISSUE","SPARE-ISSUE",
AI792="Fiber CAmtel","TX ISSUE",
AI792="Fiber AOF","TX ISSUE",
AI792="Projet OCM (HUAWEI)","TRAVAUX-HUAWEI",
AI792="Projet OCM (NOKIA)","TRAVAUX -NOKIA",
AI792="ACCESS-ISSUE","ACCESS-ISSUE",
AI792="Projet OCM (ZTE, NOKIA, autres projets)","TRAVAUX OCM",
AI792="No root CAuse","No root cause",
AI792="ODU HS","TX ISSUE",
AI792="IP &amp; VLAN","TX ISSUE",
AI792="Warehouse HUAWEI","SPARE-ISSUE",
AI792="SPARE-HS","SPARE-ISSUE",
AI792="Power Telco","RAN ISSUE",AI792="no impacts","no impacts"
),"")</f>
        <v>no impacts</v>
      </c>
      <c r="AI792" s="85" t="s">
        <v>5998</v>
      </c>
      <c r="AJ792" s="57" t="str" cm="1">
        <f t="array" ref="AJ792">IFERROR(_xlfn.IFS(
AI792="MPR ISSUE","ACTIVE",
AI792="BSS Hardware Issue","ACTIVE",
AI792="Sites strategiques, MLL, Pylone, etc.","PASSIVE",
AI792="AKTIVCO DEFAUT GE &amp; POWER Cabinet","PASSIVE",
AI792="AKTIVCO Coupure ENEO &amp; Baisse de tension","PASSIVE",
AI792="Coupure ENEO &amp; Baisse de tension","PASSIVE",
AI792="Defaut GE &amp; POWER Cabinet","PASSIVE",
AI792="Sharing","PASSIVE",
AI792="Sites strategiques &amp; DataCenter","PASSIVE",
AI792="Exclu","Exclu",
AI792="SAT","ACTIVE",
AI792="SPARE-ISSUE","SPARE-ISSUE",
AI792="Fiber CAmtel","ACTIVE",
AI792="Fiber AOF","ACTIVE",
AI792="Projet OCM (HUAWEI)","PLANNED WORKS",
AI792="Projet OCM (NOKIA)","PLANNED WORKS",
AI792="ACCESS-ISSUE","ACCESS-ISSUE",
AI792="Projet OCM (ZTE, NOKIA, autres projets)","PLANNED WORKS",
AI792="No root CAuse","No root cause",
AI792="ODU HS","ACTIVE",
AI792="IP &amp; VLAN","ACTIVE",
AI792="Warehouse HUAWEI","SPARE-ISSUE",
AI792="SPARE-HS","SPARE-ISSUE",
AI792="Power Telco","ACTIVE", AI792="no impacts","no impacts"
),"")</f>
        <v>no impacts</v>
      </c>
      <c r="AK792" s="23" t="s">
        <v>5537</v>
      </c>
      <c r="AL792" s="23" t="str">
        <f t="shared" ref="AL792:AL826" si="24">B792</f>
        <v>SUO_114</v>
      </c>
      <c r="AN792" s="9" t="s">
        <v>5537</v>
      </c>
      <c r="AO792" s="23" t="str">
        <f>_xlfn.XLOOKUP(B792,'INCIDENT-05-03-2026'!E:E,'INCIDENT-05-03-2026'!F:F,"")</f>
        <v/>
      </c>
      <c r="AP792" s="7" t="s">
        <v>5537</v>
      </c>
      <c r="AQ792" s="6"/>
      <c r="AR792" s="7"/>
      <c r="AS792" s="3" t="str">
        <f>_xlfn.XLOOKUP(B792,'[3]tt num | region | site id'!$C:$C,'[3]tt num | region | site id'!$Q:$Q,"")</f>
        <v/>
      </c>
      <c r="AT792" s="24" t="str">
        <f>_xlfn.XLOOKUP(B792,'[4]Cells Huawei 03052026 12h'!$B:$B,'[4]Cells Huawei 03052026 12h'!$T:$T,"")</f>
        <v/>
      </c>
      <c r="AU792" s="24" t="str">
        <f>_xlfn.XLOOKUP(B792,'[5]cells down 02052026 8h50'!$B:$B,'[5]cells down 02052026 8h50'!$R:$R,"")</f>
        <v/>
      </c>
      <c r="AV792" s="24" t="str">
        <f>_xlfn.XLOOKUP(B792,'[5]cells down 02052026 13h50'!$B:$B,'[5]cells down 02052026 13h50'!$R:$R,"")</f>
        <v/>
      </c>
      <c r="AW792" s="24" t="str">
        <f>_xlfn.XLOOKUP(B792,'[5]cells down 02052026 13h50'!$B:$B,'[5]cells down 02052026 13h50'!$R:$R,"")</f>
        <v/>
      </c>
      <c r="AX792" s="24" t="str">
        <f>_xlfn.XLOOKUP(B792,'[6]cell downs 03052026 8h40 '!$B:$B,'[6]cell downs 03052026 8h40 '!$R:$R,"")</f>
        <v/>
      </c>
      <c r="AY792" s="24" t="str">
        <f>_xlfn.XLOOKUP(B792,'[7]ALL SITES DOWN'!$D:$D,'[7]ALL SITES DOWN'!$J:$J,"")</f>
        <v/>
      </c>
      <c r="AZ792" s="24" t="str">
        <f>_xlfn.XLOOKUP(B792,'[8]ALL SITES DOWN'!$D:$D,'[8]ALL SITES DOWN'!$J:$J,"")</f>
        <v/>
      </c>
      <c r="BA792" s="9" t="str">
        <f>_xlfn.XLOOKUP(B792,[9]sheet1!$AC:$AC,[9]sheet1!$AF:$AF,"")</f>
        <v/>
      </c>
      <c r="BB792" s="14" t="s">
        <v>5537</v>
      </c>
      <c r="BC792" s="14" t="s">
        <v>5537</v>
      </c>
      <c r="BD792" s="14" t="str">
        <f>_xlfn.XLOOKUP(B792,'[10]cell downs 18042026 17h'!$B:$B,'[10]cell downs 18042026 17h'!$B:$B,"")</f>
        <v/>
      </c>
      <c r="BE792" s="14" t="str">
        <f>_xlfn.XLOOKUP(B792,'[11]Cells Huawei 19042026 15h'!$B:$B,'[11]Cells Huawei 19042026 15h'!$B:$B,"")</f>
        <v/>
      </c>
      <c r="BF792" s="9" t="str">
        <f>_xlfn.XLOOKUP(B792,'[12]cells down 19042026 9H40'!$B:$B,'[12]cells down 19042026 9H40'!$B:$B,"")</f>
        <v/>
      </c>
      <c r="BG792" s="9" t="s">
        <v>428</v>
      </c>
      <c r="BH792" s="9" t="s">
        <v>12</v>
      </c>
    </row>
    <row r="793" spans="1:60" s="9" customFormat="1" x14ac:dyDescent="0.3">
      <c r="A793" s="1" t="s">
        <v>413</v>
      </c>
      <c r="B793" s="8" t="s">
        <v>414</v>
      </c>
      <c r="C793" s="3" t="str">
        <f>_xlfn.XLOOKUP(B793,'[1]daily break down'!$D:$D,'[1]daily break down'!$E:$E,"")</f>
        <v>SUD-OUEST</v>
      </c>
      <c r="D793" s="1" t="s">
        <v>11</v>
      </c>
      <c r="E793" s="1" t="s">
        <v>12</v>
      </c>
      <c r="F793" s="3" t="s">
        <v>13</v>
      </c>
      <c r="G793" s="1" t="s">
        <v>106</v>
      </c>
      <c r="H793" s="40" t="str">
        <f>_xlfn.XLOOKUP(B793,[2]CALCULATION!$B:$B,[2]CALCULATION!$H:$H,"")</f>
        <v>Huawei</v>
      </c>
      <c r="I793" s="34">
        <v>0</v>
      </c>
      <c r="J793" s="34">
        <v>4.1020680130010589E-3</v>
      </c>
      <c r="K793" s="34">
        <v>0</v>
      </c>
      <c r="L793" s="34">
        <v>0</v>
      </c>
      <c r="M793" s="34">
        <v>0</v>
      </c>
      <c r="N793" s="34">
        <v>7.5620732065758639E-3</v>
      </c>
      <c r="O793" s="34">
        <v>1.5855384624164963E-2</v>
      </c>
      <c r="P793" s="34">
        <v>0</v>
      </c>
      <c r="Q793" s="34">
        <v>7.4728978149888855E-3</v>
      </c>
      <c r="R793" s="34">
        <v>7.4728978149888855E-3</v>
      </c>
      <c r="S793" s="35">
        <v>7.3123821101323217E-3</v>
      </c>
      <c r="T793" s="35">
        <v>2.9886954139593018</v>
      </c>
      <c r="U793" s="35">
        <v>7.66908367648024E-3</v>
      </c>
      <c r="V793" s="35">
        <v>0</v>
      </c>
      <c r="W793" s="35">
        <v>2.9886954139593018</v>
      </c>
      <c r="X793" s="35">
        <v>0</v>
      </c>
      <c r="Y793" s="35">
        <v>0.14945795629977768</v>
      </c>
      <c r="Z793" s="35">
        <v>0</v>
      </c>
      <c r="AA793" s="35">
        <v>0</v>
      </c>
      <c r="AB793" s="35">
        <v>0</v>
      </c>
      <c r="AC793" s="35">
        <v>0</v>
      </c>
      <c r="AD793" s="35">
        <v>0</v>
      </c>
      <c r="AE793" s="58" t="s">
        <v>5560</v>
      </c>
      <c r="AF793" s="58"/>
      <c r="AG793" s="57" t="str" cm="1">
        <f t="array" ref="AG793">IFERROR(_xlfn.IFS(
AI793="MPR ISSUE","PDH",
AI793="BSS Hardware Issue","BSS",
AI793="Sites strategiques, MLL, Pylone, etc.","ENVTECH",
AI793="AKTIVCO DEFAUT GE &amp; POWER Cabinet","AKTIVCO",
AI793="AKTIVCO Coupure ENEO &amp; Baisse de tension","AKTIVCO GRID ONLY",
AI793="Coupure ENEO &amp; Baisse de tension","IHS GRID ONLY",
AI793="Defaut GE &amp; POWER Cabinet","IHS",
AI793="Sharing","Partners",
AI793="Sites strategiques &amp; DataCenter","SST &amp; DC",
AI793="Exclu","Exclu",
AI793="SAT","SAT",
AI793="SPARE-ISSUE","SPARE-ISSUE",
AI793="Fiber CAmtel","TRANS_FO_CAMTEL",
AI793="Fiber AOF","Fiber AOF",
AI793="Projet OCM (HUAWEI)","TRAVAUX-HUAWEI",
AI793="Projet OCM (NOKIA)","TRAVAUX-NOKIA",
AI793="ACCESS-ISSUE","ACCESS-ISSUE",
AI793="Projet OCM (ZTE, NOKIA, autres projets)","TRAVAUX OCM",
AI793="No root CAuse","No root cause",
AI793="ODU HS","PDH",
AI793="IP &amp; VLAN","PDH",
AI793="Warehouse HUAWEI","SPARE-ISSUE",
AI793="SPARE-HS","SPARE-ISSUE",
AI793="Power Telco","BSS",AI793="no impacts","no impacts"
),"")</f>
        <v>no impacts</v>
      </c>
      <c r="AH793" s="57" t="str" cm="1">
        <f t="array" ref="AH793">IFERROR(_xlfn.IFS(
AI793="MPR ISSUE","TX ISSUE",
AI793="BSS Hardware Issue","RAN ISSUE",
AI793="Sites strategiques, MLL, Pylone, etc.","ENVTECH",
AI793="AKTIVCO DEFAUT GE &amp; POWER Cabinet","POWER ISSUE",
AI793="AKTIVCO Coupure ENEO &amp; Baisse de tension","POWER ISSUE",
AI793="Coupure ENEO &amp; Baisse de tension","POWER ISSUE",
AI793="Defaut GE &amp; POWER Cabinet","POWER ISSUE",
AI793="Sharing","POWER ISSUE",
AI793="Sites strategiques &amp; DataCenter","POWER ISSUE",
AI793="Exclu","Exclu",
AI793="SAT","TX ISSUE",
AI793="SPARE-ISSUE","SPARE-ISSUE",
AI793="Fiber CAmtel","TX ISSUE",
AI793="Fiber AOF","TX ISSUE",
AI793="Projet OCM (HUAWEI)","TRAVAUX-HUAWEI",
AI793="Projet OCM (NOKIA)","TRAVAUX -NOKIA",
AI793="ACCESS-ISSUE","ACCESS-ISSUE",
AI793="Projet OCM (ZTE, NOKIA, autres projets)","TRAVAUX OCM",
AI793="No root CAuse","No root cause",
AI793="ODU HS","TX ISSUE",
AI793="IP &amp; VLAN","TX ISSUE",
AI793="Warehouse HUAWEI","SPARE-ISSUE",
AI793="SPARE-HS","SPARE-ISSUE",
AI793="Power Telco","RAN ISSUE",AI793="no impacts","no impacts"
),"")</f>
        <v>no impacts</v>
      </c>
      <c r="AI793" s="85" t="s">
        <v>5998</v>
      </c>
      <c r="AJ793" s="57" t="str" cm="1">
        <f t="array" ref="AJ793">IFERROR(_xlfn.IFS(
AI793="MPR ISSUE","ACTIVE",
AI793="BSS Hardware Issue","ACTIVE",
AI793="Sites strategiques, MLL, Pylone, etc.","PASSIVE",
AI793="AKTIVCO DEFAUT GE &amp; POWER Cabinet","PASSIVE",
AI793="AKTIVCO Coupure ENEO &amp; Baisse de tension","PASSIVE",
AI793="Coupure ENEO &amp; Baisse de tension","PASSIVE",
AI793="Defaut GE &amp; POWER Cabinet","PASSIVE",
AI793="Sharing","PASSIVE",
AI793="Sites strategiques &amp; DataCenter","PASSIVE",
AI793="Exclu","Exclu",
AI793="SAT","ACTIVE",
AI793="SPARE-ISSUE","SPARE-ISSUE",
AI793="Fiber CAmtel","ACTIVE",
AI793="Fiber AOF","ACTIVE",
AI793="Projet OCM (HUAWEI)","PLANNED WORKS",
AI793="Projet OCM (NOKIA)","PLANNED WORKS",
AI793="ACCESS-ISSUE","ACCESS-ISSUE",
AI793="Projet OCM (ZTE, NOKIA, autres projets)","PLANNED WORKS",
AI793="No root CAuse","No root cause",
AI793="ODU HS","ACTIVE",
AI793="IP &amp; VLAN","ACTIVE",
AI793="Warehouse HUAWEI","SPARE-ISSUE",
AI793="SPARE-HS","SPARE-ISSUE",
AI793="Power Telco","ACTIVE", AI793="no impacts","no impacts"
),"")</f>
        <v>no impacts</v>
      </c>
      <c r="AK793" s="23" t="s">
        <v>5537</v>
      </c>
      <c r="AL793" s="23" t="str">
        <f t="shared" si="24"/>
        <v>SUO_109</v>
      </c>
      <c r="AN793" s="9" t="s">
        <v>5537</v>
      </c>
      <c r="AO793" s="23" t="str">
        <f>_xlfn.XLOOKUP(B793,'INCIDENT-05-03-2026'!E:E,'INCIDENT-05-03-2026'!F:F,"")</f>
        <v/>
      </c>
      <c r="AP793" s="7" t="s">
        <v>5537</v>
      </c>
      <c r="AQ793" s="6"/>
      <c r="AR793" s="7"/>
      <c r="AS793" s="3" t="str">
        <f>_xlfn.XLOOKUP(B793,'[3]tt num | region | site id'!$C:$C,'[3]tt num | region | site id'!$Q:$Q,"")</f>
        <v/>
      </c>
      <c r="AT793" s="24" t="str">
        <f>_xlfn.XLOOKUP(B793,'[4]Cells Huawei 03052026 12h'!$B:$B,'[4]Cells Huawei 03052026 12h'!$T:$T,"")</f>
        <v/>
      </c>
      <c r="AU793" s="24" t="str">
        <f>_xlfn.XLOOKUP(B793,'[5]cells down 02052026 8h50'!$B:$B,'[5]cells down 02052026 8h50'!$R:$R,"")</f>
        <v/>
      </c>
      <c r="AV793" s="24" t="str">
        <f>_xlfn.XLOOKUP(B793,'[5]cells down 02052026 13h50'!$B:$B,'[5]cells down 02052026 13h50'!$R:$R,"")</f>
        <v/>
      </c>
      <c r="AW793" s="24" t="str">
        <f>_xlfn.XLOOKUP(B793,'[5]cells down 02052026 13h50'!$B:$B,'[5]cells down 02052026 13h50'!$R:$R,"")</f>
        <v/>
      </c>
      <c r="AX793" s="24" t="str">
        <f>_xlfn.XLOOKUP(B793,'[6]cell downs 03052026 8h40 '!$B:$B,'[6]cell downs 03052026 8h40 '!$R:$R,"")</f>
        <v/>
      </c>
      <c r="AY793" s="24" t="str">
        <f>_xlfn.XLOOKUP(B793,'[7]ALL SITES DOWN'!$D:$D,'[7]ALL SITES DOWN'!$J:$J,"")</f>
        <v/>
      </c>
      <c r="AZ793" s="24" t="str">
        <f>_xlfn.XLOOKUP(B793,'[8]ALL SITES DOWN'!$D:$D,'[8]ALL SITES DOWN'!$J:$J,"")</f>
        <v/>
      </c>
      <c r="BA793" s="9" t="str">
        <f>_xlfn.XLOOKUP(B793,[9]sheet1!$AC:$AC,[9]sheet1!$AF:$AF,"")</f>
        <v/>
      </c>
      <c r="BB793" s="14" t="s">
        <v>5537</v>
      </c>
      <c r="BC793" s="14" t="s">
        <v>5537</v>
      </c>
      <c r="BD793" s="14" t="str">
        <f>_xlfn.XLOOKUP(B793,'[10]cell downs 18042026 17h'!$B:$B,'[10]cell downs 18042026 17h'!$B:$B,"")</f>
        <v/>
      </c>
      <c r="BE793" s="14" t="str">
        <f>_xlfn.XLOOKUP(B793,'[11]Cells Huawei 19042026 15h'!$B:$B,'[11]Cells Huawei 19042026 15h'!$B:$B,"")</f>
        <v/>
      </c>
      <c r="BF793" s="9" t="str">
        <f>_xlfn.XLOOKUP(B793,'[12]cells down 19042026 9H40'!$B:$B,'[12]cells down 19042026 9H40'!$B:$B,"")</f>
        <v/>
      </c>
      <c r="BG793" s="9" t="s">
        <v>414</v>
      </c>
      <c r="BH793" s="9" t="s">
        <v>12</v>
      </c>
    </row>
    <row r="794" spans="1:60" s="9" customFormat="1" x14ac:dyDescent="0.3">
      <c r="A794" s="1" t="s">
        <v>423</v>
      </c>
      <c r="B794" s="8" t="s">
        <v>424</v>
      </c>
      <c r="C794" s="3" t="str">
        <f>_xlfn.XLOOKUP(B794,'[1]daily break down'!$D:$D,'[1]daily break down'!$E:$E,"")</f>
        <v>SUD-OUEST</v>
      </c>
      <c r="D794" s="1" t="s">
        <v>11</v>
      </c>
      <c r="E794" s="1" t="s">
        <v>12</v>
      </c>
      <c r="F794" s="3" t="s">
        <v>13</v>
      </c>
      <c r="G794" s="1" t="s">
        <v>106</v>
      </c>
      <c r="H794" s="40" t="str">
        <f>_xlfn.XLOOKUP(B794,[2]CALCULATION!$B:$B,[2]CALCULATION!$H:$H,"")</f>
        <v>Huawei</v>
      </c>
      <c r="I794" s="34">
        <v>0</v>
      </c>
      <c r="J794" s="34">
        <v>0</v>
      </c>
      <c r="K794" s="34">
        <v>0</v>
      </c>
      <c r="L794" s="34">
        <v>0</v>
      </c>
      <c r="M794" s="34">
        <v>0</v>
      </c>
      <c r="N794" s="34">
        <v>0</v>
      </c>
      <c r="O794" s="34">
        <v>9.4347564299024338E-3</v>
      </c>
      <c r="P794" s="34">
        <v>0</v>
      </c>
      <c r="Q794" s="34">
        <v>8.0257852428281603E-4</v>
      </c>
      <c r="R794" s="34">
        <v>0</v>
      </c>
      <c r="S794" s="35">
        <v>0</v>
      </c>
      <c r="T794" s="35">
        <v>8.9175391586979543E-5</v>
      </c>
      <c r="U794" s="35">
        <v>0</v>
      </c>
      <c r="V794" s="35">
        <v>0</v>
      </c>
      <c r="W794" s="35">
        <v>8.9175391586979543E-5</v>
      </c>
      <c r="X794" s="35">
        <v>0</v>
      </c>
      <c r="Y794" s="35">
        <v>0.14936878090819072</v>
      </c>
      <c r="Z794" s="35">
        <v>0</v>
      </c>
      <c r="AA794" s="35">
        <v>0</v>
      </c>
      <c r="AB794" s="35">
        <v>0</v>
      </c>
      <c r="AC794" s="35">
        <v>0</v>
      </c>
      <c r="AD794" s="35">
        <v>0</v>
      </c>
      <c r="AE794" s="58" t="s">
        <v>5560</v>
      </c>
      <c r="AF794" s="58"/>
      <c r="AG794" s="57" t="str" cm="1">
        <f t="array" ref="AG794">IFERROR(_xlfn.IFS(
AI794="MPR ISSUE","PDH",
AI794="BSS Hardware Issue","BSS",
AI794="Sites strategiques, MLL, Pylone, etc.","ENVTECH",
AI794="AKTIVCO DEFAUT GE &amp; POWER Cabinet","AKTIVCO",
AI794="AKTIVCO Coupure ENEO &amp; Baisse de tension","AKTIVCO GRID ONLY",
AI794="Coupure ENEO &amp; Baisse de tension","IHS GRID ONLY",
AI794="Defaut GE &amp; POWER Cabinet","IHS",
AI794="Sharing","Partners",
AI794="Sites strategiques &amp; DataCenter","SST &amp; DC",
AI794="Exclu","Exclu",
AI794="SAT","SAT",
AI794="SPARE-ISSUE","SPARE-ISSUE",
AI794="Fiber CAmtel","TRANS_FO_CAMTEL",
AI794="Fiber AOF","Fiber AOF",
AI794="Projet OCM (HUAWEI)","TRAVAUX-HUAWEI",
AI794="Projet OCM (NOKIA)","TRAVAUX-NOKIA",
AI794="ACCESS-ISSUE","ACCESS-ISSUE",
AI794="Projet OCM (ZTE, NOKIA, autres projets)","TRAVAUX OCM",
AI794="No root CAuse","No root cause",
AI794="ODU HS","PDH",
AI794="IP &amp; VLAN","PDH",
AI794="Warehouse HUAWEI","SPARE-ISSUE",
AI794="SPARE-HS","SPARE-ISSUE",
AI794="Power Telco","BSS",AI794="no impacts","no impacts"
),"")</f>
        <v>no impacts</v>
      </c>
      <c r="AH794" s="57" t="str" cm="1">
        <f t="array" ref="AH794">IFERROR(_xlfn.IFS(
AI794="MPR ISSUE","TX ISSUE",
AI794="BSS Hardware Issue","RAN ISSUE",
AI794="Sites strategiques, MLL, Pylone, etc.","ENVTECH",
AI794="AKTIVCO DEFAUT GE &amp; POWER Cabinet","POWER ISSUE",
AI794="AKTIVCO Coupure ENEO &amp; Baisse de tension","POWER ISSUE",
AI794="Coupure ENEO &amp; Baisse de tension","POWER ISSUE",
AI794="Defaut GE &amp; POWER Cabinet","POWER ISSUE",
AI794="Sharing","POWER ISSUE",
AI794="Sites strategiques &amp; DataCenter","POWER ISSUE",
AI794="Exclu","Exclu",
AI794="SAT","TX ISSUE",
AI794="SPARE-ISSUE","SPARE-ISSUE",
AI794="Fiber CAmtel","TX ISSUE",
AI794="Fiber AOF","TX ISSUE",
AI794="Projet OCM (HUAWEI)","TRAVAUX-HUAWEI",
AI794="Projet OCM (NOKIA)","TRAVAUX -NOKIA",
AI794="ACCESS-ISSUE","ACCESS-ISSUE",
AI794="Projet OCM (ZTE, NOKIA, autres projets)","TRAVAUX OCM",
AI794="No root CAuse","No root cause",
AI794="ODU HS","TX ISSUE",
AI794="IP &amp; VLAN","TX ISSUE",
AI794="Warehouse HUAWEI","SPARE-ISSUE",
AI794="SPARE-HS","SPARE-ISSUE",
AI794="Power Telco","RAN ISSUE",AI794="no impacts","no impacts"
),"")</f>
        <v>no impacts</v>
      </c>
      <c r="AI794" s="85" t="s">
        <v>5998</v>
      </c>
      <c r="AJ794" s="57" t="str" cm="1">
        <f t="array" ref="AJ794">IFERROR(_xlfn.IFS(
AI794="MPR ISSUE","ACTIVE",
AI794="BSS Hardware Issue","ACTIVE",
AI794="Sites strategiques, MLL, Pylone, etc.","PASSIVE",
AI794="AKTIVCO DEFAUT GE &amp; POWER Cabinet","PASSIVE",
AI794="AKTIVCO Coupure ENEO &amp; Baisse de tension","PASSIVE",
AI794="Coupure ENEO &amp; Baisse de tension","PASSIVE",
AI794="Defaut GE &amp; POWER Cabinet","PASSIVE",
AI794="Sharing","PASSIVE",
AI794="Sites strategiques &amp; DataCenter","PASSIVE",
AI794="Exclu","Exclu",
AI794="SAT","ACTIVE",
AI794="SPARE-ISSUE","SPARE-ISSUE",
AI794="Fiber CAmtel","ACTIVE",
AI794="Fiber AOF","ACTIVE",
AI794="Projet OCM (HUAWEI)","PLANNED WORKS",
AI794="Projet OCM (NOKIA)","PLANNED WORKS",
AI794="ACCESS-ISSUE","ACCESS-ISSUE",
AI794="Projet OCM (ZTE, NOKIA, autres projets)","PLANNED WORKS",
AI794="No root CAuse","No root cause",
AI794="ODU HS","ACTIVE",
AI794="IP &amp; VLAN","ACTIVE",
AI794="Warehouse HUAWEI","SPARE-ISSUE",
AI794="SPARE-HS","SPARE-ISSUE",
AI794="Power Telco","ACTIVE", AI794="no impacts","no impacts"
),"")</f>
        <v>no impacts</v>
      </c>
      <c r="AK794" s="23" t="s">
        <v>5537</v>
      </c>
      <c r="AL794" s="23" t="str">
        <f t="shared" si="24"/>
        <v>SUO_126</v>
      </c>
      <c r="AN794" s="9" t="s">
        <v>5537</v>
      </c>
      <c r="AO794" s="23" t="str">
        <f>_xlfn.XLOOKUP(B794,'INCIDENT-05-03-2026'!E:E,'INCIDENT-05-03-2026'!F:F,"")</f>
        <v/>
      </c>
      <c r="AP794" s="7" t="s">
        <v>5537</v>
      </c>
      <c r="AQ794" s="6"/>
      <c r="AR794" s="7"/>
      <c r="AS794" s="3" t="str">
        <f>_xlfn.XLOOKUP(B794,'[3]tt num | region | site id'!$C:$C,'[3]tt num | region | site id'!$Q:$Q,"")</f>
        <v/>
      </c>
      <c r="AT794" s="24" t="str">
        <f>_xlfn.XLOOKUP(B794,'[4]Cells Huawei 03052026 12h'!$B:$B,'[4]Cells Huawei 03052026 12h'!$T:$T,"")</f>
        <v/>
      </c>
      <c r="AU794" s="24" t="str">
        <f>_xlfn.XLOOKUP(B794,'[5]cells down 02052026 8h50'!$B:$B,'[5]cells down 02052026 8h50'!$R:$R,"")</f>
        <v/>
      </c>
      <c r="AV794" s="24" t="str">
        <f>_xlfn.XLOOKUP(B794,'[5]cells down 02052026 13h50'!$B:$B,'[5]cells down 02052026 13h50'!$R:$R,"")</f>
        <v/>
      </c>
      <c r="AW794" s="24" t="str">
        <f>_xlfn.XLOOKUP(B794,'[5]cells down 02052026 13h50'!$B:$B,'[5]cells down 02052026 13h50'!$R:$R,"")</f>
        <v/>
      </c>
      <c r="AX794" s="24" t="str">
        <f>_xlfn.XLOOKUP(B794,'[6]cell downs 03052026 8h40 '!$B:$B,'[6]cell downs 03052026 8h40 '!$R:$R,"")</f>
        <v/>
      </c>
      <c r="AY794" s="24" t="str">
        <f>_xlfn.XLOOKUP(B794,'[7]ALL SITES DOWN'!$D:$D,'[7]ALL SITES DOWN'!$J:$J,"")</f>
        <v/>
      </c>
      <c r="AZ794" s="24" t="str">
        <f>_xlfn.XLOOKUP(B794,'[8]ALL SITES DOWN'!$D:$D,'[8]ALL SITES DOWN'!$J:$J,"")</f>
        <v/>
      </c>
      <c r="BA794" s="9" t="str">
        <f>_xlfn.XLOOKUP(B794,[9]sheet1!$AC:$AC,[9]sheet1!$AF:$AF,"")</f>
        <v/>
      </c>
      <c r="BB794" s="14" t="s">
        <v>5537</v>
      </c>
      <c r="BC794" s="14" t="s">
        <v>5537</v>
      </c>
      <c r="BD794" s="14" t="str">
        <f>_xlfn.XLOOKUP(B794,'[10]cell downs 18042026 17h'!$B:$B,'[10]cell downs 18042026 17h'!$B:$B,"")</f>
        <v/>
      </c>
      <c r="BE794" s="14" t="str">
        <f>_xlfn.XLOOKUP(B794,'[11]Cells Huawei 19042026 15h'!$B:$B,'[11]Cells Huawei 19042026 15h'!$B:$B,"")</f>
        <v/>
      </c>
      <c r="BF794" s="9" t="str">
        <f>_xlfn.XLOOKUP(B794,'[12]cells down 19042026 9H40'!$B:$B,'[12]cells down 19042026 9H40'!$B:$B,"")</f>
        <v/>
      </c>
      <c r="BG794" s="9" t="s">
        <v>424</v>
      </c>
      <c r="BH794" s="9" t="s">
        <v>12</v>
      </c>
    </row>
    <row r="795" spans="1:60" s="9" customFormat="1" x14ac:dyDescent="0.3">
      <c r="A795" s="1" t="s">
        <v>448</v>
      </c>
      <c r="B795" s="8" t="s">
        <v>449</v>
      </c>
      <c r="C795" s="3" t="str">
        <f>_xlfn.XLOOKUP(B795,'[1]daily break down'!$D:$D,'[1]daily break down'!$E:$E,"")</f>
        <v>SUD-OUEST</v>
      </c>
      <c r="D795" s="1" t="s">
        <v>11</v>
      </c>
      <c r="E795" s="1" t="s">
        <v>12</v>
      </c>
      <c r="F795" s="3" t="s">
        <v>13</v>
      </c>
      <c r="G795" s="1" t="s">
        <v>106</v>
      </c>
      <c r="H795" s="40" t="str">
        <f>_xlfn.XLOOKUP(B795,[2]CALCULATION!$B:$B,[2]CALCULATION!$H:$H,"")</f>
        <v>Huawei</v>
      </c>
      <c r="I795" s="34">
        <v>0</v>
      </c>
      <c r="J795" s="34">
        <v>0</v>
      </c>
      <c r="K795" s="34">
        <v>0</v>
      </c>
      <c r="L795" s="34">
        <v>0</v>
      </c>
      <c r="M795" s="34">
        <v>0</v>
      </c>
      <c r="N795" s="34">
        <v>0</v>
      </c>
      <c r="O795" s="34">
        <v>7.3123821101323226E-3</v>
      </c>
      <c r="P795" s="34">
        <v>0</v>
      </c>
      <c r="Q795" s="34">
        <v>0</v>
      </c>
      <c r="R795" s="34">
        <v>0</v>
      </c>
      <c r="S795" s="35">
        <v>0</v>
      </c>
      <c r="T795" s="35">
        <v>0</v>
      </c>
      <c r="U795" s="35">
        <v>0</v>
      </c>
      <c r="V795" s="35">
        <v>8.9175391586979543E-5</v>
      </c>
      <c r="W795" s="35">
        <v>0</v>
      </c>
      <c r="X795" s="35">
        <v>0</v>
      </c>
      <c r="Y795" s="35">
        <v>0.14913692489006458</v>
      </c>
      <c r="Z795" s="35">
        <v>0</v>
      </c>
      <c r="AA795" s="35">
        <v>0</v>
      </c>
      <c r="AB795" s="35">
        <v>0</v>
      </c>
      <c r="AC795" s="35">
        <v>0</v>
      </c>
      <c r="AD795" s="35">
        <v>0</v>
      </c>
      <c r="AE795" s="58" t="s">
        <v>5560</v>
      </c>
      <c r="AF795" s="58"/>
      <c r="AG795" s="57" t="str" cm="1">
        <f t="array" ref="AG795">IFERROR(_xlfn.IFS(
AI795="MPR ISSUE","PDH",
AI795="BSS Hardware Issue","BSS",
AI795="Sites strategiques, MLL, Pylone, etc.","ENVTECH",
AI795="AKTIVCO DEFAUT GE &amp; POWER Cabinet","AKTIVCO",
AI795="AKTIVCO Coupure ENEO &amp; Baisse de tension","AKTIVCO GRID ONLY",
AI795="Coupure ENEO &amp; Baisse de tension","IHS GRID ONLY",
AI795="Defaut GE &amp; POWER Cabinet","IHS",
AI795="Sharing","Partners",
AI795="Sites strategiques &amp; DataCenter","SST &amp; DC",
AI795="Exclu","Exclu",
AI795="SAT","SAT",
AI795="SPARE-ISSUE","SPARE-ISSUE",
AI795="Fiber CAmtel","TRANS_FO_CAMTEL",
AI795="Fiber AOF","Fiber AOF",
AI795="Projet OCM (HUAWEI)","TRAVAUX-HUAWEI",
AI795="Projet OCM (NOKIA)","TRAVAUX-NOKIA",
AI795="ACCESS-ISSUE","ACCESS-ISSUE",
AI795="Projet OCM (ZTE, NOKIA, autres projets)","TRAVAUX OCM",
AI795="No root CAuse","No root cause",
AI795="ODU HS","PDH",
AI795="IP &amp; VLAN","PDH",
AI795="Warehouse HUAWEI","SPARE-ISSUE",
AI795="SPARE-HS","SPARE-ISSUE",
AI795="Power Telco","BSS",AI795="no impacts","no impacts"
),"")</f>
        <v>no impacts</v>
      </c>
      <c r="AH795" s="57" t="str" cm="1">
        <f t="array" ref="AH795">IFERROR(_xlfn.IFS(
AI795="MPR ISSUE","TX ISSUE",
AI795="BSS Hardware Issue","RAN ISSUE",
AI795="Sites strategiques, MLL, Pylone, etc.","ENVTECH",
AI795="AKTIVCO DEFAUT GE &amp; POWER Cabinet","POWER ISSUE",
AI795="AKTIVCO Coupure ENEO &amp; Baisse de tension","POWER ISSUE",
AI795="Coupure ENEO &amp; Baisse de tension","POWER ISSUE",
AI795="Defaut GE &amp; POWER Cabinet","POWER ISSUE",
AI795="Sharing","POWER ISSUE",
AI795="Sites strategiques &amp; DataCenter","POWER ISSUE",
AI795="Exclu","Exclu",
AI795="SAT","TX ISSUE",
AI795="SPARE-ISSUE","SPARE-ISSUE",
AI795="Fiber CAmtel","TX ISSUE",
AI795="Fiber AOF","TX ISSUE",
AI795="Projet OCM (HUAWEI)","TRAVAUX-HUAWEI",
AI795="Projet OCM (NOKIA)","TRAVAUX -NOKIA",
AI795="ACCESS-ISSUE","ACCESS-ISSUE",
AI795="Projet OCM (ZTE, NOKIA, autres projets)","TRAVAUX OCM",
AI795="No root CAuse","No root cause",
AI795="ODU HS","TX ISSUE",
AI795="IP &amp; VLAN","TX ISSUE",
AI795="Warehouse HUAWEI","SPARE-ISSUE",
AI795="SPARE-HS","SPARE-ISSUE",
AI795="Power Telco","RAN ISSUE",AI795="no impacts","no impacts"
),"")</f>
        <v>no impacts</v>
      </c>
      <c r="AI795" s="85" t="s">
        <v>5998</v>
      </c>
      <c r="AJ795" s="57" t="str" cm="1">
        <f t="array" ref="AJ795">IFERROR(_xlfn.IFS(
AI795="MPR ISSUE","ACTIVE",
AI795="BSS Hardware Issue","ACTIVE",
AI795="Sites strategiques, MLL, Pylone, etc.","PASSIVE",
AI795="AKTIVCO DEFAUT GE &amp; POWER Cabinet","PASSIVE",
AI795="AKTIVCO Coupure ENEO &amp; Baisse de tension","PASSIVE",
AI795="Coupure ENEO &amp; Baisse de tension","PASSIVE",
AI795="Defaut GE &amp; POWER Cabinet","PASSIVE",
AI795="Sharing","PASSIVE",
AI795="Sites strategiques &amp; DataCenter","PASSIVE",
AI795="Exclu","Exclu",
AI795="SAT","ACTIVE",
AI795="SPARE-ISSUE","SPARE-ISSUE",
AI795="Fiber CAmtel","ACTIVE",
AI795="Fiber AOF","ACTIVE",
AI795="Projet OCM (HUAWEI)","PLANNED WORKS",
AI795="Projet OCM (NOKIA)","PLANNED WORKS",
AI795="ACCESS-ISSUE","ACCESS-ISSUE",
AI795="Projet OCM (ZTE, NOKIA, autres projets)","PLANNED WORKS",
AI795="No root CAuse","No root cause",
AI795="ODU HS","ACTIVE",
AI795="IP &amp; VLAN","ACTIVE",
AI795="Warehouse HUAWEI","SPARE-ISSUE",
AI795="SPARE-HS","SPARE-ISSUE",
AI795="Power Telco","ACTIVE", AI795="no impacts","no impacts"
),"")</f>
        <v>no impacts</v>
      </c>
      <c r="AK795" s="23" t="s">
        <v>5537</v>
      </c>
      <c r="AL795" s="23" t="str">
        <f t="shared" si="24"/>
        <v>SUO_027</v>
      </c>
      <c r="AN795" s="9" t="s">
        <v>5537</v>
      </c>
      <c r="AO795" s="23" t="str">
        <f>_xlfn.XLOOKUP(B795,'INCIDENT-05-03-2026'!E:E,'INCIDENT-05-03-2026'!F:F,"")</f>
        <v/>
      </c>
      <c r="AP795" s="7" t="s">
        <v>5537</v>
      </c>
      <c r="AQ795" s="6"/>
      <c r="AR795" s="7"/>
      <c r="AS795" s="3" t="str">
        <f>_xlfn.XLOOKUP(B795,'[3]tt num | region | site id'!$C:$C,'[3]tt num | region | site id'!$Q:$Q,"")</f>
        <v/>
      </c>
      <c r="AT795" s="24" t="str">
        <f>_xlfn.XLOOKUP(B795,'[4]Cells Huawei 03052026 12h'!$B:$B,'[4]Cells Huawei 03052026 12h'!$T:$T,"")</f>
        <v/>
      </c>
      <c r="AU795" s="24" t="str">
        <f>_xlfn.XLOOKUP(B795,'[5]cells down 02052026 8h50'!$B:$B,'[5]cells down 02052026 8h50'!$R:$R,"")</f>
        <v/>
      </c>
      <c r="AV795" s="24" t="str">
        <f>_xlfn.XLOOKUP(B795,'[5]cells down 02052026 13h50'!$B:$B,'[5]cells down 02052026 13h50'!$R:$R,"")</f>
        <v/>
      </c>
      <c r="AW795" s="24" t="str">
        <f>_xlfn.XLOOKUP(B795,'[5]cells down 02052026 13h50'!$B:$B,'[5]cells down 02052026 13h50'!$R:$R,"")</f>
        <v/>
      </c>
      <c r="AX795" s="24" t="str">
        <f>_xlfn.XLOOKUP(B795,'[6]cell downs 03052026 8h40 '!$B:$B,'[6]cell downs 03052026 8h40 '!$R:$R,"")</f>
        <v/>
      </c>
      <c r="AY795" s="24" t="str">
        <f>_xlfn.XLOOKUP(B795,'[7]ALL SITES DOWN'!$D:$D,'[7]ALL SITES DOWN'!$J:$J,"")</f>
        <v/>
      </c>
      <c r="AZ795" s="24" t="str">
        <f>_xlfn.XLOOKUP(B795,'[8]ALL SITES DOWN'!$D:$D,'[8]ALL SITES DOWN'!$J:$J,"")</f>
        <v/>
      </c>
      <c r="BA795" s="9" t="str">
        <f>_xlfn.XLOOKUP(B795,[9]sheet1!$AC:$AC,[9]sheet1!$AF:$AF,"")</f>
        <v/>
      </c>
      <c r="BB795" s="14" t="s">
        <v>5537</v>
      </c>
      <c r="BC795" s="14" t="s">
        <v>5537</v>
      </c>
      <c r="BD795" s="14" t="str">
        <f>_xlfn.XLOOKUP(B795,'[10]cell downs 18042026 17h'!$B:$B,'[10]cell downs 18042026 17h'!$B:$B,"")</f>
        <v/>
      </c>
      <c r="BE795" s="14" t="str">
        <f>_xlfn.XLOOKUP(B795,'[11]Cells Huawei 19042026 15h'!$B:$B,'[11]Cells Huawei 19042026 15h'!$B:$B,"")</f>
        <v/>
      </c>
      <c r="BF795" s="9" t="str">
        <f>_xlfn.XLOOKUP(B795,'[12]cells down 19042026 9H40'!$B:$B,'[12]cells down 19042026 9H40'!$B:$B,"")</f>
        <v/>
      </c>
      <c r="BG795" s="9" t="s">
        <v>449</v>
      </c>
      <c r="BH795" s="9" t="s">
        <v>12</v>
      </c>
    </row>
    <row r="796" spans="1:60" s="9" customFormat="1" x14ac:dyDescent="0.3">
      <c r="A796" s="1" t="s">
        <v>452</v>
      </c>
      <c r="B796" s="8" t="s">
        <v>453</v>
      </c>
      <c r="C796" s="3" t="str">
        <f>_xlfn.XLOOKUP(B796,'[1]daily break down'!$D:$D,'[1]daily break down'!$E:$E,"")</f>
        <v>SUD-OUEST</v>
      </c>
      <c r="D796" s="1" t="s">
        <v>11</v>
      </c>
      <c r="E796" s="1" t="s">
        <v>12</v>
      </c>
      <c r="F796" s="3" t="s">
        <v>13</v>
      </c>
      <c r="G796" s="1" t="s">
        <v>106</v>
      </c>
      <c r="H796" s="40" t="str">
        <f>_xlfn.XLOOKUP(B796,[2]CALCULATION!$B:$B,[2]CALCULATION!$H:$H,"")</f>
        <v>Huawei</v>
      </c>
      <c r="I796" s="34">
        <v>0</v>
      </c>
      <c r="J796" s="34">
        <v>0</v>
      </c>
      <c r="K796" s="34">
        <v>0</v>
      </c>
      <c r="L796" s="34">
        <v>0</v>
      </c>
      <c r="M796" s="34">
        <v>0</v>
      </c>
      <c r="N796" s="34">
        <v>0</v>
      </c>
      <c r="O796" s="34">
        <v>8.0257852428281592E-3</v>
      </c>
      <c r="P796" s="34">
        <v>0</v>
      </c>
      <c r="Q796" s="34">
        <v>0</v>
      </c>
      <c r="R796" s="34">
        <v>0</v>
      </c>
      <c r="S796" s="35">
        <v>0</v>
      </c>
      <c r="T796" s="35">
        <v>0</v>
      </c>
      <c r="U796" s="35">
        <v>0</v>
      </c>
      <c r="V796" s="35">
        <v>0</v>
      </c>
      <c r="W796" s="35">
        <v>0</v>
      </c>
      <c r="X796" s="35">
        <v>0</v>
      </c>
      <c r="Y796" s="35">
        <v>0.14856620238390791</v>
      </c>
      <c r="Z796" s="35">
        <v>0</v>
      </c>
      <c r="AA796" s="35">
        <v>0</v>
      </c>
      <c r="AB796" s="35">
        <v>0</v>
      </c>
      <c r="AC796" s="35">
        <v>0</v>
      </c>
      <c r="AD796" s="35">
        <v>0</v>
      </c>
      <c r="AE796" s="58" t="s">
        <v>5560</v>
      </c>
      <c r="AF796" s="58"/>
      <c r="AG796" s="57" t="str" cm="1">
        <f t="array" ref="AG796">IFERROR(_xlfn.IFS(
AI796="MPR ISSUE","PDH",
AI796="BSS Hardware Issue","BSS",
AI796="Sites strategiques, MLL, Pylone, etc.","ENVTECH",
AI796="AKTIVCO DEFAUT GE &amp; POWER Cabinet","AKTIVCO",
AI796="AKTIVCO Coupure ENEO &amp; Baisse de tension","AKTIVCO GRID ONLY",
AI796="Coupure ENEO &amp; Baisse de tension","IHS GRID ONLY",
AI796="Defaut GE &amp; POWER Cabinet","IHS",
AI796="Sharing","Partners",
AI796="Sites strategiques &amp; DataCenter","SST &amp; DC",
AI796="Exclu","Exclu",
AI796="SAT","SAT",
AI796="SPARE-ISSUE","SPARE-ISSUE",
AI796="Fiber CAmtel","TRANS_FO_CAMTEL",
AI796="Fiber AOF","Fiber AOF",
AI796="Projet OCM (HUAWEI)","TRAVAUX-HUAWEI",
AI796="Projet OCM (NOKIA)","TRAVAUX-NOKIA",
AI796="ACCESS-ISSUE","ACCESS-ISSUE",
AI796="Projet OCM (ZTE, NOKIA, autres projets)","TRAVAUX OCM",
AI796="No root CAuse","No root cause",
AI796="ODU HS","PDH",
AI796="IP &amp; VLAN","PDH",
AI796="Warehouse HUAWEI","SPARE-ISSUE",
AI796="SPARE-HS","SPARE-ISSUE",
AI796="Power Telco","BSS",AI796="no impacts","no impacts"
),"")</f>
        <v>no impacts</v>
      </c>
      <c r="AH796" s="57" t="str" cm="1">
        <f t="array" ref="AH796">IFERROR(_xlfn.IFS(
AI796="MPR ISSUE","TX ISSUE",
AI796="BSS Hardware Issue","RAN ISSUE",
AI796="Sites strategiques, MLL, Pylone, etc.","ENVTECH",
AI796="AKTIVCO DEFAUT GE &amp; POWER Cabinet","POWER ISSUE",
AI796="AKTIVCO Coupure ENEO &amp; Baisse de tension","POWER ISSUE",
AI796="Coupure ENEO &amp; Baisse de tension","POWER ISSUE",
AI796="Defaut GE &amp; POWER Cabinet","POWER ISSUE",
AI796="Sharing","POWER ISSUE",
AI796="Sites strategiques &amp; DataCenter","POWER ISSUE",
AI796="Exclu","Exclu",
AI796="SAT","TX ISSUE",
AI796="SPARE-ISSUE","SPARE-ISSUE",
AI796="Fiber CAmtel","TX ISSUE",
AI796="Fiber AOF","TX ISSUE",
AI796="Projet OCM (HUAWEI)","TRAVAUX-HUAWEI",
AI796="Projet OCM (NOKIA)","TRAVAUX -NOKIA",
AI796="ACCESS-ISSUE","ACCESS-ISSUE",
AI796="Projet OCM (ZTE, NOKIA, autres projets)","TRAVAUX OCM",
AI796="No root CAuse","No root cause",
AI796="ODU HS","TX ISSUE",
AI796="IP &amp; VLAN","TX ISSUE",
AI796="Warehouse HUAWEI","SPARE-ISSUE",
AI796="SPARE-HS","SPARE-ISSUE",
AI796="Power Telco","RAN ISSUE",AI796="no impacts","no impacts"
),"")</f>
        <v>no impacts</v>
      </c>
      <c r="AI796" s="85" t="s">
        <v>5998</v>
      </c>
      <c r="AJ796" s="57" t="str" cm="1">
        <f t="array" ref="AJ796">IFERROR(_xlfn.IFS(
AI796="MPR ISSUE","ACTIVE",
AI796="BSS Hardware Issue","ACTIVE",
AI796="Sites strategiques, MLL, Pylone, etc.","PASSIVE",
AI796="AKTIVCO DEFAUT GE &amp; POWER Cabinet","PASSIVE",
AI796="AKTIVCO Coupure ENEO &amp; Baisse de tension","PASSIVE",
AI796="Coupure ENEO &amp; Baisse de tension","PASSIVE",
AI796="Defaut GE &amp; POWER Cabinet","PASSIVE",
AI796="Sharing","PASSIVE",
AI796="Sites strategiques &amp; DataCenter","PASSIVE",
AI796="Exclu","Exclu",
AI796="SAT","ACTIVE",
AI796="SPARE-ISSUE","SPARE-ISSUE",
AI796="Fiber CAmtel","ACTIVE",
AI796="Fiber AOF","ACTIVE",
AI796="Projet OCM (HUAWEI)","PLANNED WORKS",
AI796="Projet OCM (NOKIA)","PLANNED WORKS",
AI796="ACCESS-ISSUE","ACCESS-ISSUE",
AI796="Projet OCM (ZTE, NOKIA, autres projets)","PLANNED WORKS",
AI796="No root CAuse","No root cause",
AI796="ODU HS","ACTIVE",
AI796="IP &amp; VLAN","ACTIVE",
AI796="Warehouse HUAWEI","SPARE-ISSUE",
AI796="SPARE-HS","SPARE-ISSUE",
AI796="Power Telco","ACTIVE", AI796="no impacts","no impacts"
),"")</f>
        <v>no impacts</v>
      </c>
      <c r="AK796" s="23" t="s">
        <v>5537</v>
      </c>
      <c r="AL796" s="23" t="str">
        <f t="shared" si="24"/>
        <v>SUO_108</v>
      </c>
      <c r="AN796" s="9" t="s">
        <v>5537</v>
      </c>
      <c r="AO796" s="23" t="str">
        <f>_xlfn.XLOOKUP(B796,'INCIDENT-05-03-2026'!E:E,'INCIDENT-05-03-2026'!F:F,"")</f>
        <v/>
      </c>
      <c r="AP796" s="7" t="s">
        <v>5537</v>
      </c>
      <c r="AQ796" s="6"/>
      <c r="AR796" s="7"/>
      <c r="AS796" s="3" t="str">
        <f>_xlfn.XLOOKUP(B796,'[3]tt num | region | site id'!$C:$C,'[3]tt num | region | site id'!$Q:$Q,"")</f>
        <v/>
      </c>
      <c r="AT796" s="24" t="str">
        <f>_xlfn.XLOOKUP(B796,'[4]Cells Huawei 03052026 12h'!$B:$B,'[4]Cells Huawei 03052026 12h'!$T:$T,"")</f>
        <v/>
      </c>
      <c r="AU796" s="24" t="str">
        <f>_xlfn.XLOOKUP(B796,'[5]cells down 02052026 8h50'!$B:$B,'[5]cells down 02052026 8h50'!$R:$R,"")</f>
        <v/>
      </c>
      <c r="AV796" s="24" t="str">
        <f>_xlfn.XLOOKUP(B796,'[5]cells down 02052026 13h50'!$B:$B,'[5]cells down 02052026 13h50'!$R:$R,"")</f>
        <v/>
      </c>
      <c r="AW796" s="24" t="str">
        <f>_xlfn.XLOOKUP(B796,'[5]cells down 02052026 13h50'!$B:$B,'[5]cells down 02052026 13h50'!$R:$R,"")</f>
        <v/>
      </c>
      <c r="AX796" s="24" t="str">
        <f>_xlfn.XLOOKUP(B796,'[6]cell downs 03052026 8h40 '!$B:$B,'[6]cell downs 03052026 8h40 '!$R:$R,"")</f>
        <v/>
      </c>
      <c r="AY796" s="24" t="str">
        <f>_xlfn.XLOOKUP(B796,'[7]ALL SITES DOWN'!$D:$D,'[7]ALL SITES DOWN'!$J:$J,"")</f>
        <v/>
      </c>
      <c r="AZ796" s="24" t="str">
        <f>_xlfn.XLOOKUP(B796,'[8]ALL SITES DOWN'!$D:$D,'[8]ALL SITES DOWN'!$J:$J,"")</f>
        <v/>
      </c>
      <c r="BA796" s="9" t="str">
        <f>_xlfn.XLOOKUP(B796,[9]sheet1!$AC:$AC,[9]sheet1!$AF:$AF,"")</f>
        <v/>
      </c>
      <c r="BB796" s="14" t="s">
        <v>5537</v>
      </c>
      <c r="BC796" s="14" t="s">
        <v>5537</v>
      </c>
      <c r="BD796" s="14" t="str">
        <f>_xlfn.XLOOKUP(B796,'[10]cell downs 18042026 17h'!$B:$B,'[10]cell downs 18042026 17h'!$B:$B,"")</f>
        <v/>
      </c>
      <c r="BE796" s="14" t="str">
        <f>_xlfn.XLOOKUP(B796,'[11]Cells Huawei 19042026 15h'!$B:$B,'[11]Cells Huawei 19042026 15h'!$B:$B,"")</f>
        <v/>
      </c>
      <c r="BF796" s="9" t="str">
        <f>_xlfn.XLOOKUP(B796,'[12]cells down 19042026 9H40'!$B:$B,'[12]cells down 19042026 9H40'!$B:$B,"")</f>
        <v/>
      </c>
      <c r="BG796" s="9" t="s">
        <v>453</v>
      </c>
      <c r="BH796" s="9" t="s">
        <v>12</v>
      </c>
    </row>
    <row r="797" spans="1:60" s="9" customFormat="1" x14ac:dyDescent="0.3">
      <c r="A797" s="1" t="s">
        <v>3880</v>
      </c>
      <c r="B797" s="8" t="s">
        <v>3881</v>
      </c>
      <c r="C797" s="3" t="str">
        <f>_xlfn.XLOOKUP(B797,'[1]daily break down'!$D:$D,'[1]daily break down'!$E:$E,"")</f>
        <v>ADAMAOUA</v>
      </c>
      <c r="D797" s="1"/>
      <c r="E797" s="1"/>
      <c r="F797" s="3" t="s">
        <v>90</v>
      </c>
      <c r="G797" s="1" t="s">
        <v>3882</v>
      </c>
      <c r="H797" s="40" t="str">
        <f>_xlfn.XLOOKUP(B797,[2]CALCULATION!$B:$B,[2]CALCULATION!$H:$H,"")</f>
        <v>HUAWEI</v>
      </c>
      <c r="I797" s="34">
        <v>0</v>
      </c>
      <c r="J797" s="34">
        <v>0</v>
      </c>
      <c r="K797" s="34">
        <v>0</v>
      </c>
      <c r="L797" s="34">
        <v>0</v>
      </c>
      <c r="M797" s="34">
        <v>0</v>
      </c>
      <c r="N797" s="34">
        <v>0</v>
      </c>
      <c r="O797" s="34">
        <v>0</v>
      </c>
      <c r="P797" s="34">
        <v>0</v>
      </c>
      <c r="Q797" s="34">
        <v>0</v>
      </c>
      <c r="R797" s="34">
        <v>0</v>
      </c>
      <c r="S797" s="35">
        <v>0</v>
      </c>
      <c r="T797" s="35">
        <v>0</v>
      </c>
      <c r="U797" s="35">
        <v>0</v>
      </c>
      <c r="V797" s="35">
        <v>0</v>
      </c>
      <c r="W797" s="35">
        <v>0</v>
      </c>
      <c r="X797" s="35">
        <v>0.89273484517725221</v>
      </c>
      <c r="Y797" s="35">
        <v>0.14847702699232093</v>
      </c>
      <c r="Z797" s="35">
        <v>0</v>
      </c>
      <c r="AA797" s="35">
        <v>0</v>
      </c>
      <c r="AB797" s="35">
        <v>0</v>
      </c>
      <c r="AC797" s="35">
        <v>0</v>
      </c>
      <c r="AD797" s="35">
        <v>0</v>
      </c>
      <c r="AE797" s="58" t="s">
        <v>5560</v>
      </c>
      <c r="AF797" s="58"/>
      <c r="AG797" s="57" t="str" cm="1">
        <f t="array" ref="AG797">IFERROR(_xlfn.IFS(
AI797="MPR ISSUE","PDH",
AI797="BSS Hardware Issue","BSS",
AI797="Sites strategiques, MLL, Pylone, etc.","ENVTECH",
AI797="AKTIVCO DEFAUT GE &amp; POWER Cabinet","AKTIVCO",
AI797="AKTIVCO Coupure ENEO &amp; Baisse de tension","AKTIVCO GRID ONLY",
AI797="Coupure ENEO &amp; Baisse de tension","IHS GRID ONLY",
AI797="Defaut GE &amp; POWER Cabinet","IHS",
AI797="Sharing","Partners",
AI797="Sites strategiques &amp; DataCenter","SST &amp; DC",
AI797="Exclu","Exclu",
AI797="SAT","SAT",
AI797="SPARE-ISSUE","SPARE-ISSUE",
AI797="Fiber CAmtel","TRANS_FO_CAMTEL",
AI797="Fiber AOF","Fiber AOF",
AI797="Projet OCM (HUAWEI)","TRAVAUX-HUAWEI",
AI797="Projet OCM (NOKIA)","TRAVAUX-NOKIA",
AI797="ACCESS-ISSUE","ACCESS-ISSUE",
AI797="Projet OCM (ZTE, NOKIA, autres projets)","TRAVAUX OCM",
AI797="No root CAuse","No root cause",
AI797="ODU HS","PDH",
AI797="IP &amp; VLAN","PDH",
AI797="Warehouse HUAWEI","SPARE-ISSUE",
AI797="SPARE-HS","SPARE-ISSUE",
AI797="Power Telco","BSS",AI797="no impacts","no impacts"
),"")</f>
        <v>no impacts</v>
      </c>
      <c r="AH797" s="57" t="str" cm="1">
        <f t="array" ref="AH797">IFERROR(_xlfn.IFS(
AI797="MPR ISSUE","TX ISSUE",
AI797="BSS Hardware Issue","RAN ISSUE",
AI797="Sites strategiques, MLL, Pylone, etc.","ENVTECH",
AI797="AKTIVCO DEFAUT GE &amp; POWER Cabinet","POWER ISSUE",
AI797="AKTIVCO Coupure ENEO &amp; Baisse de tension","POWER ISSUE",
AI797="Coupure ENEO &amp; Baisse de tension","POWER ISSUE",
AI797="Defaut GE &amp; POWER Cabinet","POWER ISSUE",
AI797="Sharing","POWER ISSUE",
AI797="Sites strategiques &amp; DataCenter","POWER ISSUE",
AI797="Exclu","Exclu",
AI797="SAT","TX ISSUE",
AI797="SPARE-ISSUE","SPARE-ISSUE",
AI797="Fiber CAmtel","TX ISSUE",
AI797="Fiber AOF","TX ISSUE",
AI797="Projet OCM (HUAWEI)","TRAVAUX-HUAWEI",
AI797="Projet OCM (NOKIA)","TRAVAUX -NOKIA",
AI797="ACCESS-ISSUE","ACCESS-ISSUE",
AI797="Projet OCM (ZTE, NOKIA, autres projets)","TRAVAUX OCM",
AI797="No root CAuse","No root cause",
AI797="ODU HS","TX ISSUE",
AI797="IP &amp; VLAN","TX ISSUE",
AI797="Warehouse HUAWEI","SPARE-ISSUE",
AI797="SPARE-HS","SPARE-ISSUE",
AI797="Power Telco","RAN ISSUE",AI797="no impacts","no impacts"
),"")</f>
        <v>no impacts</v>
      </c>
      <c r="AI797" s="85" t="s">
        <v>5998</v>
      </c>
      <c r="AJ797" s="57" t="str" cm="1">
        <f t="array" ref="AJ797">IFERROR(_xlfn.IFS(
AI797="MPR ISSUE","ACTIVE",
AI797="BSS Hardware Issue","ACTIVE",
AI797="Sites strategiques, MLL, Pylone, etc.","PASSIVE",
AI797="AKTIVCO DEFAUT GE &amp; POWER Cabinet","PASSIVE",
AI797="AKTIVCO Coupure ENEO &amp; Baisse de tension","PASSIVE",
AI797="Coupure ENEO &amp; Baisse de tension","PASSIVE",
AI797="Defaut GE &amp; POWER Cabinet","PASSIVE",
AI797="Sharing","PASSIVE",
AI797="Sites strategiques &amp; DataCenter","PASSIVE",
AI797="Exclu","Exclu",
AI797="SAT","ACTIVE",
AI797="SPARE-ISSUE","SPARE-ISSUE",
AI797="Fiber CAmtel","ACTIVE",
AI797="Fiber AOF","ACTIVE",
AI797="Projet OCM (HUAWEI)","PLANNED WORKS",
AI797="Projet OCM (NOKIA)","PLANNED WORKS",
AI797="ACCESS-ISSUE","ACCESS-ISSUE",
AI797="Projet OCM (ZTE, NOKIA, autres projets)","PLANNED WORKS",
AI797="No root CAuse","No root cause",
AI797="ODU HS","ACTIVE",
AI797="IP &amp; VLAN","ACTIVE",
AI797="Warehouse HUAWEI","SPARE-ISSUE",
AI797="SPARE-HS","SPARE-ISSUE",
AI797="Power Telco","ACTIVE", AI797="no impacts","no impacts"
),"")</f>
        <v>no impacts</v>
      </c>
      <c r="AK797" s="23" t="s">
        <v>5537</v>
      </c>
      <c r="AL797" s="23" t="str">
        <f t="shared" si="24"/>
        <v>ADM_179</v>
      </c>
      <c r="AN797" s="9" t="s">
        <v>5537</v>
      </c>
      <c r="AO797" s="23" t="str">
        <f>_xlfn.XLOOKUP(B797,'INCIDENT-05-03-2026'!E:E,'INCIDENT-05-03-2026'!F:F,"")</f>
        <v/>
      </c>
      <c r="AP797" s="7" t="s">
        <v>5537</v>
      </c>
      <c r="AQ797" s="6"/>
      <c r="AR797" s="7"/>
      <c r="AS797" s="3" t="str">
        <f>_xlfn.XLOOKUP(B797,'[3]tt num | region | site id'!$C:$C,'[3]tt num | region | site id'!$Q:$Q,"")</f>
        <v/>
      </c>
      <c r="AT797" s="24" t="str">
        <f>_xlfn.XLOOKUP(B797,'[4]Cells Huawei 03052026 12h'!$B:$B,'[4]Cells Huawei 03052026 12h'!$T:$T,"")</f>
        <v/>
      </c>
      <c r="AU797" s="24" t="str">
        <f>_xlfn.XLOOKUP(B797,'[5]cells down 02052026 8h50'!$B:$B,'[5]cells down 02052026 8h50'!$R:$R,"")</f>
        <v/>
      </c>
      <c r="AV797" s="24" t="str">
        <f>_xlfn.XLOOKUP(B797,'[5]cells down 02052026 13h50'!$B:$B,'[5]cells down 02052026 13h50'!$R:$R,"")</f>
        <v/>
      </c>
      <c r="AW797" s="24" t="str">
        <f>_xlfn.XLOOKUP(B797,'[5]cells down 02052026 13h50'!$B:$B,'[5]cells down 02052026 13h50'!$R:$R,"")</f>
        <v/>
      </c>
      <c r="AX797" s="24" t="str">
        <f>_xlfn.XLOOKUP(B797,'[6]cell downs 03052026 8h40 '!$B:$B,'[6]cell downs 03052026 8h40 '!$R:$R,"")</f>
        <v/>
      </c>
      <c r="AY797" s="24" t="str">
        <f>_xlfn.XLOOKUP(B797,'[7]ALL SITES DOWN'!$D:$D,'[7]ALL SITES DOWN'!$J:$J,"")</f>
        <v/>
      </c>
      <c r="AZ797" s="24" t="str">
        <f>_xlfn.XLOOKUP(B797,'[8]ALL SITES DOWN'!$D:$D,'[8]ALL SITES DOWN'!$J:$J,"")</f>
        <v/>
      </c>
      <c r="BA797" s="9" t="str">
        <f>_xlfn.XLOOKUP(B797,[9]sheet1!$AC:$AC,[9]sheet1!$AF:$AF,"")</f>
        <v/>
      </c>
      <c r="BB797" s="14" t="s">
        <v>5537</v>
      </c>
      <c r="BC797" s="14" t="s">
        <v>5537</v>
      </c>
      <c r="BD797" s="14" t="str">
        <f>_xlfn.XLOOKUP(B797,'[10]cell downs 18042026 17h'!$B:$B,'[10]cell downs 18042026 17h'!$B:$B,"")</f>
        <v/>
      </c>
      <c r="BE797" s="14" t="str">
        <f>_xlfn.XLOOKUP(B797,'[11]Cells Huawei 19042026 15h'!$B:$B,'[11]Cells Huawei 19042026 15h'!$B:$B,"")</f>
        <v/>
      </c>
      <c r="BF797" s="9" t="str">
        <f>_xlfn.XLOOKUP(B797,'[12]cells down 19042026 9H40'!$B:$B,'[12]cells down 19042026 9H40'!$B:$B,"")</f>
        <v/>
      </c>
      <c r="BG797" s="9" t="s">
        <v>5537</v>
      </c>
      <c r="BH797" s="9" t="s">
        <v>12</v>
      </c>
    </row>
    <row r="798" spans="1:60" s="9" customFormat="1" x14ac:dyDescent="0.3">
      <c r="A798" s="1" t="s">
        <v>417</v>
      </c>
      <c r="B798" s="8" t="s">
        <v>418</v>
      </c>
      <c r="C798" s="3" t="str">
        <f>_xlfn.XLOOKUP(B798,'[1]daily break down'!$D:$D,'[1]daily break down'!$E:$E,"")</f>
        <v>SUD-OUEST</v>
      </c>
      <c r="D798" s="1" t="s">
        <v>11</v>
      </c>
      <c r="E798" s="1" t="s">
        <v>12</v>
      </c>
      <c r="F798" s="3" t="s">
        <v>13</v>
      </c>
      <c r="G798" s="1" t="s">
        <v>106</v>
      </c>
      <c r="H798" s="40" t="str">
        <f>_xlfn.XLOOKUP(B798,[2]CALCULATION!$B:$B,[2]CALCULATION!$H:$H,"")</f>
        <v>Huawei</v>
      </c>
      <c r="I798" s="34">
        <v>0</v>
      </c>
      <c r="J798" s="34">
        <v>0</v>
      </c>
      <c r="K798" s="34">
        <v>0</v>
      </c>
      <c r="L798" s="34">
        <v>0</v>
      </c>
      <c r="M798" s="34">
        <v>0</v>
      </c>
      <c r="N798" s="34">
        <v>0</v>
      </c>
      <c r="O798" s="34">
        <v>7.7582590680672194E-3</v>
      </c>
      <c r="P798" s="34">
        <v>0</v>
      </c>
      <c r="Q798" s="34">
        <v>8.0257852428281603E-4</v>
      </c>
      <c r="R798" s="34">
        <v>0</v>
      </c>
      <c r="S798" s="35">
        <v>0</v>
      </c>
      <c r="T798" s="35">
        <v>0</v>
      </c>
      <c r="U798" s="35">
        <v>0</v>
      </c>
      <c r="V798" s="35">
        <v>0</v>
      </c>
      <c r="W798" s="35">
        <v>0</v>
      </c>
      <c r="X798" s="35">
        <v>8.9175391586979543E-5</v>
      </c>
      <c r="Y798" s="35">
        <v>0.14817383066092521</v>
      </c>
      <c r="Z798" s="35">
        <v>0</v>
      </c>
      <c r="AA798" s="35">
        <v>0</v>
      </c>
      <c r="AB798" s="35">
        <v>0</v>
      </c>
      <c r="AC798" s="35">
        <v>0</v>
      </c>
      <c r="AD798" s="35">
        <v>0</v>
      </c>
      <c r="AE798" s="58" t="s">
        <v>5560</v>
      </c>
      <c r="AF798" s="58"/>
      <c r="AG798" s="57" t="str" cm="1">
        <f t="array" ref="AG798">IFERROR(_xlfn.IFS(
AI798="MPR ISSUE","PDH",
AI798="BSS Hardware Issue","BSS",
AI798="Sites strategiques, MLL, Pylone, etc.","ENVTECH",
AI798="AKTIVCO DEFAUT GE &amp; POWER Cabinet","AKTIVCO",
AI798="AKTIVCO Coupure ENEO &amp; Baisse de tension","AKTIVCO GRID ONLY",
AI798="Coupure ENEO &amp; Baisse de tension","IHS GRID ONLY",
AI798="Defaut GE &amp; POWER Cabinet","IHS",
AI798="Sharing","Partners",
AI798="Sites strategiques &amp; DataCenter","SST &amp; DC",
AI798="Exclu","Exclu",
AI798="SAT","SAT",
AI798="SPARE-ISSUE","SPARE-ISSUE",
AI798="Fiber CAmtel","TRANS_FO_CAMTEL",
AI798="Fiber AOF","Fiber AOF",
AI798="Projet OCM (HUAWEI)","TRAVAUX-HUAWEI",
AI798="Projet OCM (NOKIA)","TRAVAUX-NOKIA",
AI798="ACCESS-ISSUE","ACCESS-ISSUE",
AI798="Projet OCM (ZTE, NOKIA, autres projets)","TRAVAUX OCM",
AI798="No root CAuse","No root cause",
AI798="ODU HS","PDH",
AI798="IP &amp; VLAN","PDH",
AI798="Warehouse HUAWEI","SPARE-ISSUE",
AI798="SPARE-HS","SPARE-ISSUE",
AI798="Power Telco","BSS",AI798="no impacts","no impacts"
),"")</f>
        <v>no impacts</v>
      </c>
      <c r="AH798" s="57" t="str" cm="1">
        <f t="array" ref="AH798">IFERROR(_xlfn.IFS(
AI798="MPR ISSUE","TX ISSUE",
AI798="BSS Hardware Issue","RAN ISSUE",
AI798="Sites strategiques, MLL, Pylone, etc.","ENVTECH",
AI798="AKTIVCO DEFAUT GE &amp; POWER Cabinet","POWER ISSUE",
AI798="AKTIVCO Coupure ENEO &amp; Baisse de tension","POWER ISSUE",
AI798="Coupure ENEO &amp; Baisse de tension","POWER ISSUE",
AI798="Defaut GE &amp; POWER Cabinet","POWER ISSUE",
AI798="Sharing","POWER ISSUE",
AI798="Sites strategiques &amp; DataCenter","POWER ISSUE",
AI798="Exclu","Exclu",
AI798="SAT","TX ISSUE",
AI798="SPARE-ISSUE","SPARE-ISSUE",
AI798="Fiber CAmtel","TX ISSUE",
AI798="Fiber AOF","TX ISSUE",
AI798="Projet OCM (HUAWEI)","TRAVAUX-HUAWEI",
AI798="Projet OCM (NOKIA)","TRAVAUX -NOKIA",
AI798="ACCESS-ISSUE","ACCESS-ISSUE",
AI798="Projet OCM (ZTE, NOKIA, autres projets)","TRAVAUX OCM",
AI798="No root CAuse","No root cause",
AI798="ODU HS","TX ISSUE",
AI798="IP &amp; VLAN","TX ISSUE",
AI798="Warehouse HUAWEI","SPARE-ISSUE",
AI798="SPARE-HS","SPARE-ISSUE",
AI798="Power Telco","RAN ISSUE",AI798="no impacts","no impacts"
),"")</f>
        <v>no impacts</v>
      </c>
      <c r="AI798" s="85" t="s">
        <v>5998</v>
      </c>
      <c r="AJ798" s="57" t="str" cm="1">
        <f t="array" ref="AJ798">IFERROR(_xlfn.IFS(
AI798="MPR ISSUE","ACTIVE",
AI798="BSS Hardware Issue","ACTIVE",
AI798="Sites strategiques, MLL, Pylone, etc.","PASSIVE",
AI798="AKTIVCO DEFAUT GE &amp; POWER Cabinet","PASSIVE",
AI798="AKTIVCO Coupure ENEO &amp; Baisse de tension","PASSIVE",
AI798="Coupure ENEO &amp; Baisse de tension","PASSIVE",
AI798="Defaut GE &amp; POWER Cabinet","PASSIVE",
AI798="Sharing","PASSIVE",
AI798="Sites strategiques &amp; DataCenter","PASSIVE",
AI798="Exclu","Exclu",
AI798="SAT","ACTIVE",
AI798="SPARE-ISSUE","SPARE-ISSUE",
AI798="Fiber CAmtel","ACTIVE",
AI798="Fiber AOF","ACTIVE",
AI798="Projet OCM (HUAWEI)","PLANNED WORKS",
AI798="Projet OCM (NOKIA)","PLANNED WORKS",
AI798="ACCESS-ISSUE","ACCESS-ISSUE",
AI798="Projet OCM (ZTE, NOKIA, autres projets)","PLANNED WORKS",
AI798="No root CAuse","No root cause",
AI798="ODU HS","ACTIVE",
AI798="IP &amp; VLAN","ACTIVE",
AI798="Warehouse HUAWEI","SPARE-ISSUE",
AI798="SPARE-HS","SPARE-ISSUE",
AI798="Power Telco","ACTIVE", AI798="no impacts","no impacts"
),"")</f>
        <v>no impacts</v>
      </c>
      <c r="AK798" s="23" t="s">
        <v>5537</v>
      </c>
      <c r="AL798" s="23" t="str">
        <f t="shared" si="24"/>
        <v>SUO_113</v>
      </c>
      <c r="AN798" s="9" t="s">
        <v>5537</v>
      </c>
      <c r="AO798" s="23" t="str">
        <f>_xlfn.XLOOKUP(B798,'INCIDENT-05-03-2026'!E:E,'INCIDENT-05-03-2026'!F:F,"")</f>
        <v/>
      </c>
      <c r="AP798" s="7" t="s">
        <v>5537</v>
      </c>
      <c r="AQ798" s="6"/>
      <c r="AR798" s="7"/>
      <c r="AS798" s="3" t="str">
        <f>_xlfn.XLOOKUP(B798,'[3]tt num | region | site id'!$C:$C,'[3]tt num | region | site id'!$Q:$Q,"")</f>
        <v/>
      </c>
      <c r="AT798" s="24" t="str">
        <f>_xlfn.XLOOKUP(B798,'[4]Cells Huawei 03052026 12h'!$B:$B,'[4]Cells Huawei 03052026 12h'!$T:$T,"")</f>
        <v/>
      </c>
      <c r="AU798" s="24" t="str">
        <f>_xlfn.XLOOKUP(B798,'[5]cells down 02052026 8h50'!$B:$B,'[5]cells down 02052026 8h50'!$R:$R,"")</f>
        <v/>
      </c>
      <c r="AV798" s="24" t="str">
        <f>_xlfn.XLOOKUP(B798,'[5]cells down 02052026 13h50'!$B:$B,'[5]cells down 02052026 13h50'!$R:$R,"")</f>
        <v/>
      </c>
      <c r="AW798" s="24" t="str">
        <f>_xlfn.XLOOKUP(B798,'[5]cells down 02052026 13h50'!$B:$B,'[5]cells down 02052026 13h50'!$R:$R,"")</f>
        <v/>
      </c>
      <c r="AX798" s="24" t="str">
        <f>_xlfn.XLOOKUP(B798,'[6]cell downs 03052026 8h40 '!$B:$B,'[6]cell downs 03052026 8h40 '!$R:$R,"")</f>
        <v/>
      </c>
      <c r="AY798" s="24" t="str">
        <f>_xlfn.XLOOKUP(B798,'[7]ALL SITES DOWN'!$D:$D,'[7]ALL SITES DOWN'!$J:$J,"")</f>
        <v/>
      </c>
      <c r="AZ798" s="24" t="str">
        <f>_xlfn.XLOOKUP(B798,'[8]ALL SITES DOWN'!$D:$D,'[8]ALL SITES DOWN'!$J:$J,"")</f>
        <v/>
      </c>
      <c r="BA798" s="9" t="str">
        <f>_xlfn.XLOOKUP(B798,[9]sheet1!$AC:$AC,[9]sheet1!$AF:$AF,"")</f>
        <v/>
      </c>
      <c r="BB798" s="14" t="s">
        <v>5537</v>
      </c>
      <c r="BC798" s="14" t="s">
        <v>5537</v>
      </c>
      <c r="BD798" s="14" t="str">
        <f>_xlfn.XLOOKUP(B798,'[10]cell downs 18042026 17h'!$B:$B,'[10]cell downs 18042026 17h'!$B:$B,"")</f>
        <v/>
      </c>
      <c r="BE798" s="14" t="str">
        <f>_xlfn.XLOOKUP(B798,'[11]Cells Huawei 19042026 15h'!$B:$B,'[11]Cells Huawei 19042026 15h'!$B:$B,"")</f>
        <v/>
      </c>
      <c r="BF798" s="9" t="str">
        <f>_xlfn.XLOOKUP(B798,'[12]cells down 19042026 9H40'!$B:$B,'[12]cells down 19042026 9H40'!$B:$B,"")</f>
        <v/>
      </c>
      <c r="BG798" s="9" t="s">
        <v>418</v>
      </c>
      <c r="BH798" s="9" t="s">
        <v>12</v>
      </c>
    </row>
    <row r="799" spans="1:60" s="9" customFormat="1" x14ac:dyDescent="0.3">
      <c r="A799" s="1" t="s">
        <v>4527</v>
      </c>
      <c r="B799" s="8" t="s">
        <v>4528</v>
      </c>
      <c r="C799" s="3" t="str">
        <f>_xlfn.XLOOKUP(B799,'[1]daily break down'!$D:$D,'[1]daily break down'!$E:$E,"")</f>
        <v>Douala</v>
      </c>
      <c r="D799" s="1" t="s">
        <v>11</v>
      </c>
      <c r="E799" s="1" t="s">
        <v>757</v>
      </c>
      <c r="F799" s="3" t="s">
        <v>31</v>
      </c>
      <c r="G799" s="1" t="s">
        <v>32</v>
      </c>
      <c r="H799" s="42" t="str">
        <f>_xlfn.XLOOKUP(B799,[2]CALCULATION!$B:$B,[2]CALCULATION!$H:$H,"")</f>
        <v>ZTE</v>
      </c>
      <c r="I799" s="34">
        <v>0</v>
      </c>
      <c r="J799" s="34">
        <v>0</v>
      </c>
      <c r="K799" s="34">
        <v>0</v>
      </c>
      <c r="L799" s="34">
        <v>0</v>
      </c>
      <c r="M799" s="34">
        <v>0</v>
      </c>
      <c r="N799" s="34">
        <v>0</v>
      </c>
      <c r="O799" s="34">
        <v>0</v>
      </c>
      <c r="P799" s="34">
        <v>0</v>
      </c>
      <c r="Q799" s="34">
        <v>0</v>
      </c>
      <c r="R799" s="34">
        <v>0</v>
      </c>
      <c r="S799" s="35">
        <v>0</v>
      </c>
      <c r="T799" s="35">
        <v>14.530844697845234</v>
      </c>
      <c r="U799" s="35">
        <v>0</v>
      </c>
      <c r="V799" s="35">
        <v>0</v>
      </c>
      <c r="W799" s="35">
        <v>14.530844697845234</v>
      </c>
      <c r="X799" s="35">
        <v>0</v>
      </c>
      <c r="Y799" s="35">
        <v>0.14767444846803848</v>
      </c>
      <c r="Z799" s="35">
        <v>0</v>
      </c>
      <c r="AA799" s="35">
        <v>0</v>
      </c>
      <c r="AB799" s="35">
        <v>0</v>
      </c>
      <c r="AC799" s="35">
        <v>0</v>
      </c>
      <c r="AD799" s="35">
        <v>0</v>
      </c>
      <c r="AE799" s="58" t="s">
        <v>5560</v>
      </c>
      <c r="AF799" s="58"/>
      <c r="AG799" s="57" t="str" cm="1">
        <f t="array" ref="AG799">IFERROR(_xlfn.IFS(
AI799="MPR ISSUE","PDH",
AI799="BSS Hardware Issue","BSS",
AI799="Sites strategiques, MLL, Pylone, etc.","ENVTECH",
AI799="AKTIVCO DEFAUT GE &amp; POWER Cabinet","AKTIVCO",
AI799="AKTIVCO Coupure ENEO &amp; Baisse de tension","AKTIVCO GRID ONLY",
AI799="Coupure ENEO &amp; Baisse de tension","IHS GRID ONLY",
AI799="Defaut GE &amp; POWER Cabinet","IHS",
AI799="Sharing","Partners",
AI799="Sites strategiques &amp; DataCenter","SST &amp; DC",
AI799="Exclu","Exclu",
AI799="SAT","SAT",
AI799="SPARE-ISSUE","SPARE-ISSUE",
AI799="Fiber CAmtel","TRANS_FO_CAMTEL",
AI799="Fiber AOF","Fiber AOF",
AI799="Projet OCM (HUAWEI)","TRAVAUX-HUAWEI",
AI799="Projet OCM (NOKIA)","TRAVAUX-NOKIA",
AI799="ACCESS-ISSUE","ACCESS-ISSUE",
AI799="Projet OCM (ZTE, NOKIA, autres projets)","TRAVAUX OCM",
AI799="No root CAuse","No root cause",
AI799="ODU HS","PDH",
AI799="IP &amp; VLAN","PDH",
AI799="Warehouse HUAWEI","SPARE-ISSUE",
AI799="SPARE-HS","SPARE-ISSUE",
AI799="Power Telco","BSS",AI799="no impacts","no impacts"
),"")</f>
        <v>no impacts</v>
      </c>
      <c r="AH799" s="57" t="str" cm="1">
        <f t="array" ref="AH799">IFERROR(_xlfn.IFS(
AI799="MPR ISSUE","TX ISSUE",
AI799="BSS Hardware Issue","RAN ISSUE",
AI799="Sites strategiques, MLL, Pylone, etc.","ENVTECH",
AI799="AKTIVCO DEFAUT GE &amp; POWER Cabinet","POWER ISSUE",
AI799="AKTIVCO Coupure ENEO &amp; Baisse de tension","POWER ISSUE",
AI799="Coupure ENEO &amp; Baisse de tension","POWER ISSUE",
AI799="Defaut GE &amp; POWER Cabinet","POWER ISSUE",
AI799="Sharing","POWER ISSUE",
AI799="Sites strategiques &amp; DataCenter","POWER ISSUE",
AI799="Exclu","Exclu",
AI799="SAT","TX ISSUE",
AI799="SPARE-ISSUE","SPARE-ISSUE",
AI799="Fiber CAmtel","TX ISSUE",
AI799="Fiber AOF","TX ISSUE",
AI799="Projet OCM (HUAWEI)","TRAVAUX-HUAWEI",
AI799="Projet OCM (NOKIA)","TRAVAUX -NOKIA",
AI799="ACCESS-ISSUE","ACCESS-ISSUE",
AI799="Projet OCM (ZTE, NOKIA, autres projets)","TRAVAUX OCM",
AI799="No root CAuse","No root cause",
AI799="ODU HS","TX ISSUE",
AI799="IP &amp; VLAN","TX ISSUE",
AI799="Warehouse HUAWEI","SPARE-ISSUE",
AI799="SPARE-HS","SPARE-ISSUE",
AI799="Power Telco","RAN ISSUE",AI799="no impacts","no impacts"
),"")</f>
        <v>no impacts</v>
      </c>
      <c r="AI799" s="85" t="s">
        <v>5998</v>
      </c>
      <c r="AJ799" s="57" t="str" cm="1">
        <f t="array" ref="AJ799">IFERROR(_xlfn.IFS(
AI799="MPR ISSUE","ACTIVE",
AI799="BSS Hardware Issue","ACTIVE",
AI799="Sites strategiques, MLL, Pylone, etc.","PASSIVE",
AI799="AKTIVCO DEFAUT GE &amp; POWER Cabinet","PASSIVE",
AI799="AKTIVCO Coupure ENEO &amp; Baisse de tension","PASSIVE",
AI799="Coupure ENEO &amp; Baisse de tension","PASSIVE",
AI799="Defaut GE &amp; POWER Cabinet","PASSIVE",
AI799="Sharing","PASSIVE",
AI799="Sites strategiques &amp; DataCenter","PASSIVE",
AI799="Exclu","Exclu",
AI799="SAT","ACTIVE",
AI799="SPARE-ISSUE","SPARE-ISSUE",
AI799="Fiber CAmtel","ACTIVE",
AI799="Fiber AOF","ACTIVE",
AI799="Projet OCM (HUAWEI)","PLANNED WORKS",
AI799="Projet OCM (NOKIA)","PLANNED WORKS",
AI799="ACCESS-ISSUE","ACCESS-ISSUE",
AI799="Projet OCM (ZTE, NOKIA, autres projets)","PLANNED WORKS",
AI799="No root CAuse","No root cause",
AI799="ODU HS","ACTIVE",
AI799="IP &amp; VLAN","ACTIVE",
AI799="Warehouse HUAWEI","SPARE-ISSUE",
AI799="SPARE-HS","SPARE-ISSUE",
AI799="Power Telco","ACTIVE", AI799="no impacts","no impacts"
),"")</f>
        <v>no impacts</v>
      </c>
      <c r="AK799" s="23" t="s">
        <v>5537</v>
      </c>
      <c r="AL799" s="23" t="str">
        <f t="shared" si="24"/>
        <v>LIT_099</v>
      </c>
      <c r="AN799" s="9" t="s">
        <v>5537</v>
      </c>
      <c r="AO799" s="23" t="str">
        <f>_xlfn.XLOOKUP(B799,'INCIDENT-05-03-2026'!E:E,'INCIDENT-05-03-2026'!F:F,"")</f>
        <v/>
      </c>
      <c r="AP799" s="7" t="s">
        <v>5537</v>
      </c>
      <c r="AQ799" s="6"/>
      <c r="AR799" s="7"/>
      <c r="AS799" s="3" t="str">
        <f>_xlfn.XLOOKUP(B799,'[3]tt num | region | site id'!$C:$C,'[3]tt num | region | site id'!$Q:$Q,"")</f>
        <v/>
      </c>
      <c r="AT799" s="24" t="str">
        <f>_xlfn.XLOOKUP(B799,'[4]Cells Huawei 03052026 12h'!$B:$B,'[4]Cells Huawei 03052026 12h'!$T:$T,"")</f>
        <v/>
      </c>
      <c r="AU799" s="24" t="str">
        <f>_xlfn.XLOOKUP(B799,'[5]cells down 02052026 8h50'!$B:$B,'[5]cells down 02052026 8h50'!$R:$R,"")</f>
        <v/>
      </c>
      <c r="AV799" s="24" t="str">
        <f>_xlfn.XLOOKUP(B799,'[5]cells down 02052026 13h50'!$B:$B,'[5]cells down 02052026 13h50'!$R:$R,"")</f>
        <v/>
      </c>
      <c r="AW799" s="24" t="str">
        <f>_xlfn.XLOOKUP(B799,'[5]cells down 02052026 13h50'!$B:$B,'[5]cells down 02052026 13h50'!$R:$R,"")</f>
        <v/>
      </c>
      <c r="AX799" s="24" t="str">
        <f>_xlfn.XLOOKUP(B799,'[6]cell downs 03052026 8h40 '!$B:$B,'[6]cell downs 03052026 8h40 '!$R:$R,"")</f>
        <v/>
      </c>
      <c r="AY799" s="24" t="str">
        <f>_xlfn.XLOOKUP(B799,'[7]ALL SITES DOWN'!$D:$D,'[7]ALL SITES DOWN'!$J:$J,"")</f>
        <v/>
      </c>
      <c r="AZ799" s="24" t="str">
        <f>_xlfn.XLOOKUP(B799,'[8]ALL SITES DOWN'!$D:$D,'[8]ALL SITES DOWN'!$J:$J,"")</f>
        <v/>
      </c>
      <c r="BA799" s="9" t="str">
        <f>_xlfn.XLOOKUP(B799,[9]sheet1!$AC:$AC,[9]sheet1!$AF:$AF,"")</f>
        <v/>
      </c>
      <c r="BB799" s="14" t="s">
        <v>5537</v>
      </c>
      <c r="BC799" s="14" t="s">
        <v>5537</v>
      </c>
      <c r="BD799" s="14" t="str">
        <f>_xlfn.XLOOKUP(B799,'[10]cell downs 18042026 17h'!$B:$B,'[10]cell downs 18042026 17h'!$B:$B,"")</f>
        <v/>
      </c>
      <c r="BE799" s="14" t="str">
        <f>_xlfn.XLOOKUP(B799,'[11]Cells Huawei 19042026 15h'!$B:$B,'[11]Cells Huawei 19042026 15h'!$B:$B,"")</f>
        <v/>
      </c>
      <c r="BF799" s="9" t="str">
        <f>_xlfn.XLOOKUP(B799,'[12]cells down 19042026 9H40'!$B:$B,'[12]cells down 19042026 9H40'!$B:$B,"")</f>
        <v/>
      </c>
      <c r="BG799" s="9" t="s">
        <v>4528</v>
      </c>
      <c r="BH799" s="9" t="s">
        <v>5537</v>
      </c>
    </row>
    <row r="800" spans="1:60" s="9" customFormat="1" x14ac:dyDescent="0.3">
      <c r="A800" s="1" t="s">
        <v>2174</v>
      </c>
      <c r="B800" s="8" t="s">
        <v>2390</v>
      </c>
      <c r="C800" s="3" t="str">
        <f>_xlfn.XLOOKUP(B800,'[1]daily break down'!$D:$D,'[1]daily break down'!$E:$E,"")</f>
        <v>Yaounde</v>
      </c>
      <c r="D800" s="1" t="s">
        <v>11</v>
      </c>
      <c r="E800" s="1" t="s">
        <v>12</v>
      </c>
      <c r="F800" s="3" t="s">
        <v>37</v>
      </c>
      <c r="G800" s="1" t="s">
        <v>38</v>
      </c>
      <c r="H800" s="42" t="str">
        <f>_xlfn.XLOOKUP(B800,[2]CALCULATION!$B:$B,[2]CALCULATION!$H:$H,"")</f>
        <v>ZTE</v>
      </c>
      <c r="I800" s="34">
        <v>0</v>
      </c>
      <c r="J800" s="34">
        <v>0</v>
      </c>
      <c r="K800" s="34">
        <v>0</v>
      </c>
      <c r="L800" s="34">
        <v>0</v>
      </c>
      <c r="M800" s="34">
        <v>0</v>
      </c>
      <c r="N800" s="34">
        <v>0</v>
      </c>
      <c r="O800" s="34">
        <v>0</v>
      </c>
      <c r="P800" s="34">
        <v>0</v>
      </c>
      <c r="Q800" s="34">
        <v>0</v>
      </c>
      <c r="R800" s="34">
        <v>0</v>
      </c>
      <c r="S800" s="35">
        <v>2.3861551280843987</v>
      </c>
      <c r="T800" s="35">
        <v>0</v>
      </c>
      <c r="U800" s="35">
        <v>0</v>
      </c>
      <c r="V800" s="35">
        <v>0</v>
      </c>
      <c r="W800" s="35">
        <v>0</v>
      </c>
      <c r="X800" s="35">
        <v>0</v>
      </c>
      <c r="Y800" s="35">
        <v>0.1463189825159163</v>
      </c>
      <c r="Z800" s="35">
        <v>0</v>
      </c>
      <c r="AA800" s="35">
        <v>0</v>
      </c>
      <c r="AB800" s="35">
        <v>0</v>
      </c>
      <c r="AC800" s="35">
        <v>0</v>
      </c>
      <c r="AD800" s="35">
        <v>0</v>
      </c>
      <c r="AE800" s="58" t="s">
        <v>5560</v>
      </c>
      <c r="AF800" s="58"/>
      <c r="AG800" s="57" t="str" cm="1">
        <f t="array" ref="AG800">IFERROR(_xlfn.IFS(
AI800="MPR ISSUE","PDH",
AI800="BSS Hardware Issue","BSS",
AI800="Sites strategiques, MLL, Pylone, etc.","ENVTECH",
AI800="AKTIVCO DEFAUT GE &amp; POWER Cabinet","AKTIVCO",
AI800="AKTIVCO Coupure ENEO &amp; Baisse de tension","AKTIVCO GRID ONLY",
AI800="Coupure ENEO &amp; Baisse de tension","IHS GRID ONLY",
AI800="Defaut GE &amp; POWER Cabinet","IHS",
AI800="Sharing","Partners",
AI800="Sites strategiques &amp; DataCenter","SST &amp; DC",
AI800="Exclu","Exclu",
AI800="SAT","SAT",
AI800="SPARE-ISSUE","SPARE-ISSUE",
AI800="Fiber CAmtel","TRANS_FO_CAMTEL",
AI800="Fiber AOF","Fiber AOF",
AI800="Projet OCM (HUAWEI)","TRAVAUX-HUAWEI",
AI800="Projet OCM (NOKIA)","TRAVAUX-NOKIA",
AI800="ACCESS-ISSUE","ACCESS-ISSUE",
AI800="Projet OCM (ZTE, NOKIA, autres projets)","TRAVAUX OCM",
AI800="No root CAuse","No root cause",
AI800="ODU HS","PDH",
AI800="IP &amp; VLAN","PDH",
AI800="Warehouse HUAWEI","SPARE-ISSUE",
AI800="SPARE-HS","SPARE-ISSUE",
AI800="Power Telco","BSS",AI800="no impacts","no impacts"
),"")</f>
        <v>no impacts</v>
      </c>
      <c r="AH800" s="57" t="str" cm="1">
        <f t="array" ref="AH800">IFERROR(_xlfn.IFS(
AI800="MPR ISSUE","TX ISSUE",
AI800="BSS Hardware Issue","RAN ISSUE",
AI800="Sites strategiques, MLL, Pylone, etc.","ENVTECH",
AI800="AKTIVCO DEFAUT GE &amp; POWER Cabinet","POWER ISSUE",
AI800="AKTIVCO Coupure ENEO &amp; Baisse de tension","POWER ISSUE",
AI800="Coupure ENEO &amp; Baisse de tension","POWER ISSUE",
AI800="Defaut GE &amp; POWER Cabinet","POWER ISSUE",
AI800="Sharing","POWER ISSUE",
AI800="Sites strategiques &amp; DataCenter","POWER ISSUE",
AI800="Exclu","Exclu",
AI800="SAT","TX ISSUE",
AI800="SPARE-ISSUE","SPARE-ISSUE",
AI800="Fiber CAmtel","TX ISSUE",
AI800="Fiber AOF","TX ISSUE",
AI800="Projet OCM (HUAWEI)","TRAVAUX-HUAWEI",
AI800="Projet OCM (NOKIA)","TRAVAUX -NOKIA",
AI800="ACCESS-ISSUE","ACCESS-ISSUE",
AI800="Projet OCM (ZTE, NOKIA, autres projets)","TRAVAUX OCM",
AI800="No root CAuse","No root cause",
AI800="ODU HS","TX ISSUE",
AI800="IP &amp; VLAN","TX ISSUE",
AI800="Warehouse HUAWEI","SPARE-ISSUE",
AI800="SPARE-HS","SPARE-ISSUE",
AI800="Power Telco","RAN ISSUE",AI800="no impacts","no impacts"
),"")</f>
        <v>no impacts</v>
      </c>
      <c r="AI800" s="85" t="s">
        <v>5998</v>
      </c>
      <c r="AJ800" s="57" t="str" cm="1">
        <f t="array" ref="AJ800">IFERROR(_xlfn.IFS(
AI800="MPR ISSUE","ACTIVE",
AI800="BSS Hardware Issue","ACTIVE",
AI800="Sites strategiques, MLL, Pylone, etc.","PASSIVE",
AI800="AKTIVCO DEFAUT GE &amp; POWER Cabinet","PASSIVE",
AI800="AKTIVCO Coupure ENEO &amp; Baisse de tension","PASSIVE",
AI800="Coupure ENEO &amp; Baisse de tension","PASSIVE",
AI800="Defaut GE &amp; POWER Cabinet","PASSIVE",
AI800="Sharing","PASSIVE",
AI800="Sites strategiques &amp; DataCenter","PASSIVE",
AI800="Exclu","Exclu",
AI800="SAT","ACTIVE",
AI800="SPARE-ISSUE","SPARE-ISSUE",
AI800="Fiber CAmtel","ACTIVE",
AI800="Fiber AOF","ACTIVE",
AI800="Projet OCM (HUAWEI)","PLANNED WORKS",
AI800="Projet OCM (NOKIA)","PLANNED WORKS",
AI800="ACCESS-ISSUE","ACCESS-ISSUE",
AI800="Projet OCM (ZTE, NOKIA, autres projets)","PLANNED WORKS",
AI800="No root CAuse","No root cause",
AI800="ODU HS","ACTIVE",
AI800="IP &amp; VLAN","ACTIVE",
AI800="Warehouse HUAWEI","SPARE-ISSUE",
AI800="SPARE-HS","SPARE-ISSUE",
AI800="Power Telco","ACTIVE", AI800="no impacts","no impacts"
),"")</f>
        <v>no impacts</v>
      </c>
      <c r="AK800" s="23" t="s">
        <v>5537</v>
      </c>
      <c r="AL800" s="23" t="str">
        <f t="shared" si="24"/>
        <v>CTR_263</v>
      </c>
      <c r="AN800" s="9" t="s">
        <v>5537</v>
      </c>
      <c r="AO800" s="23" t="str">
        <f>_xlfn.XLOOKUP(B800,'INCIDENT-05-03-2026'!E:E,'INCIDENT-05-03-2026'!F:F,"")</f>
        <v/>
      </c>
      <c r="AP800" s="7" t="s">
        <v>5537</v>
      </c>
      <c r="AQ800" s="6"/>
      <c r="AR800" s="7"/>
      <c r="AS800" s="3" t="str">
        <f>_xlfn.XLOOKUP(B800,'[3]tt num | region | site id'!$C:$C,'[3]tt num | region | site id'!$Q:$Q,"")</f>
        <v/>
      </c>
      <c r="AT800" s="24" t="str">
        <f>_xlfn.XLOOKUP(B800,'[4]Cells Huawei 03052026 12h'!$B:$B,'[4]Cells Huawei 03052026 12h'!$T:$T,"")</f>
        <v/>
      </c>
      <c r="AU800" s="24" t="str">
        <f>_xlfn.XLOOKUP(B800,'[5]cells down 02052026 8h50'!$B:$B,'[5]cells down 02052026 8h50'!$R:$R,"")</f>
        <v/>
      </c>
      <c r="AV800" s="24" t="str">
        <f>_xlfn.XLOOKUP(B800,'[5]cells down 02052026 13h50'!$B:$B,'[5]cells down 02052026 13h50'!$R:$R,"")</f>
        <v/>
      </c>
      <c r="AW800" s="24" t="str">
        <f>_xlfn.XLOOKUP(B800,'[5]cells down 02052026 13h50'!$B:$B,'[5]cells down 02052026 13h50'!$R:$R,"")</f>
        <v/>
      </c>
      <c r="AX800" s="24" t="str">
        <f>_xlfn.XLOOKUP(B800,'[6]cell downs 03052026 8h40 '!$B:$B,'[6]cell downs 03052026 8h40 '!$R:$R,"")</f>
        <v/>
      </c>
      <c r="AY800" s="24" t="str">
        <f>_xlfn.XLOOKUP(B800,'[7]ALL SITES DOWN'!$D:$D,'[7]ALL SITES DOWN'!$J:$J,"")</f>
        <v/>
      </c>
      <c r="AZ800" s="24" t="str">
        <f>_xlfn.XLOOKUP(B800,'[8]ALL SITES DOWN'!$D:$D,'[8]ALL SITES DOWN'!$J:$J,"")</f>
        <v/>
      </c>
      <c r="BA800" s="9" t="str">
        <f>_xlfn.XLOOKUP(B800,[9]sheet1!$AC:$AC,[9]sheet1!$AF:$AF,"")</f>
        <v/>
      </c>
      <c r="BB800" s="14" t="s">
        <v>5537</v>
      </c>
      <c r="BC800" s="14" t="s">
        <v>5537</v>
      </c>
      <c r="BD800" s="14" t="str">
        <f>_xlfn.XLOOKUP(B800,'[10]cell downs 18042026 17h'!$B:$B,'[10]cell downs 18042026 17h'!$B:$B,"")</f>
        <v/>
      </c>
      <c r="BE800" s="14" t="str">
        <f>_xlfn.XLOOKUP(B800,'[11]Cells Huawei 19042026 15h'!$B:$B,'[11]Cells Huawei 19042026 15h'!$B:$B,"")</f>
        <v/>
      </c>
      <c r="BF800" s="9" t="str">
        <f>_xlfn.XLOOKUP(B800,'[12]cells down 19042026 9H40'!$B:$B,'[12]cells down 19042026 9H40'!$B:$B,"")</f>
        <v/>
      </c>
      <c r="BG800" s="9" t="s">
        <v>2390</v>
      </c>
      <c r="BH800" s="9" t="s">
        <v>12</v>
      </c>
    </row>
    <row r="801" spans="1:60" s="9" customFormat="1" x14ac:dyDescent="0.3">
      <c r="A801" s="1" t="s">
        <v>405</v>
      </c>
      <c r="B801" s="8" t="s">
        <v>406</v>
      </c>
      <c r="C801" s="3" t="str">
        <f>_xlfn.XLOOKUP(B801,'[1]daily break down'!$D:$D,'[1]daily break down'!$E:$E,"")</f>
        <v>SUD-OUEST</v>
      </c>
      <c r="D801" s="1" t="s">
        <v>11</v>
      </c>
      <c r="E801" s="1" t="s">
        <v>12</v>
      </c>
      <c r="F801" s="3" t="s">
        <v>13</v>
      </c>
      <c r="G801" s="1" t="s">
        <v>106</v>
      </c>
      <c r="H801" s="40" t="str">
        <f>_xlfn.XLOOKUP(B801,[2]CALCULATION!$B:$B,[2]CALCULATION!$H:$H,"")</f>
        <v>Huawei</v>
      </c>
      <c r="I801" s="34">
        <v>0</v>
      </c>
      <c r="J801" s="34">
        <v>0</v>
      </c>
      <c r="K801" s="34">
        <v>0</v>
      </c>
      <c r="L801" s="34">
        <v>0</v>
      </c>
      <c r="M801" s="34">
        <v>0</v>
      </c>
      <c r="N801" s="34">
        <v>0</v>
      </c>
      <c r="O801" s="34">
        <v>5.7964004531536693E-3</v>
      </c>
      <c r="P801" s="34">
        <v>0</v>
      </c>
      <c r="Q801" s="34">
        <v>1.159280090630734E-3</v>
      </c>
      <c r="R801" s="34">
        <v>7.6512485981628442E-3</v>
      </c>
      <c r="S801" s="35">
        <v>0</v>
      </c>
      <c r="T801" s="35">
        <v>0</v>
      </c>
      <c r="U801" s="35">
        <v>0</v>
      </c>
      <c r="V801" s="35">
        <v>0</v>
      </c>
      <c r="W801" s="35">
        <v>0</v>
      </c>
      <c r="X801" s="35">
        <v>0</v>
      </c>
      <c r="Y801" s="35">
        <v>0.13733010304394846</v>
      </c>
      <c r="Z801" s="35">
        <v>0</v>
      </c>
      <c r="AA801" s="35">
        <v>0</v>
      </c>
      <c r="AB801" s="35">
        <v>0</v>
      </c>
      <c r="AC801" s="35">
        <v>0</v>
      </c>
      <c r="AD801" s="35">
        <v>0</v>
      </c>
      <c r="AE801" s="58" t="s">
        <v>5560</v>
      </c>
      <c r="AF801" s="58"/>
      <c r="AG801" s="57" t="str" cm="1">
        <f t="array" ref="AG801">IFERROR(_xlfn.IFS(
AI801="MPR ISSUE","PDH",
AI801="BSS Hardware Issue","BSS",
AI801="Sites strategiques, MLL, Pylone, etc.","ENVTECH",
AI801="AKTIVCO DEFAUT GE &amp; POWER Cabinet","AKTIVCO",
AI801="AKTIVCO Coupure ENEO &amp; Baisse de tension","AKTIVCO GRID ONLY",
AI801="Coupure ENEO &amp; Baisse de tension","IHS GRID ONLY",
AI801="Defaut GE &amp; POWER Cabinet","IHS",
AI801="Sharing","Partners",
AI801="Sites strategiques &amp; DataCenter","SST &amp; DC",
AI801="Exclu","Exclu",
AI801="SAT","SAT",
AI801="SPARE-ISSUE","SPARE-ISSUE",
AI801="Fiber CAmtel","TRANS_FO_CAMTEL",
AI801="Fiber AOF","Fiber AOF",
AI801="Projet OCM (HUAWEI)","TRAVAUX-HUAWEI",
AI801="Projet OCM (NOKIA)","TRAVAUX-NOKIA",
AI801="ACCESS-ISSUE","ACCESS-ISSUE",
AI801="Projet OCM (ZTE, NOKIA, autres projets)","TRAVAUX OCM",
AI801="No root CAuse","No root cause",
AI801="ODU HS","PDH",
AI801="IP &amp; VLAN","PDH",
AI801="Warehouse HUAWEI","SPARE-ISSUE",
AI801="SPARE-HS","SPARE-ISSUE",
AI801="Power Telco","BSS",AI801="no impacts","no impacts"
),"")</f>
        <v>no impacts</v>
      </c>
      <c r="AH801" s="57" t="str" cm="1">
        <f t="array" ref="AH801">IFERROR(_xlfn.IFS(
AI801="MPR ISSUE","TX ISSUE",
AI801="BSS Hardware Issue","RAN ISSUE",
AI801="Sites strategiques, MLL, Pylone, etc.","ENVTECH",
AI801="AKTIVCO DEFAUT GE &amp; POWER Cabinet","POWER ISSUE",
AI801="AKTIVCO Coupure ENEO &amp; Baisse de tension","POWER ISSUE",
AI801="Coupure ENEO &amp; Baisse de tension","POWER ISSUE",
AI801="Defaut GE &amp; POWER Cabinet","POWER ISSUE",
AI801="Sharing","POWER ISSUE",
AI801="Sites strategiques &amp; DataCenter","POWER ISSUE",
AI801="Exclu","Exclu",
AI801="SAT","TX ISSUE",
AI801="SPARE-ISSUE","SPARE-ISSUE",
AI801="Fiber CAmtel","TX ISSUE",
AI801="Fiber AOF","TX ISSUE",
AI801="Projet OCM (HUAWEI)","TRAVAUX-HUAWEI",
AI801="Projet OCM (NOKIA)","TRAVAUX -NOKIA",
AI801="ACCESS-ISSUE","ACCESS-ISSUE",
AI801="Projet OCM (ZTE, NOKIA, autres projets)","TRAVAUX OCM",
AI801="No root CAuse","No root cause",
AI801="ODU HS","TX ISSUE",
AI801="IP &amp; VLAN","TX ISSUE",
AI801="Warehouse HUAWEI","SPARE-ISSUE",
AI801="SPARE-HS","SPARE-ISSUE",
AI801="Power Telco","RAN ISSUE",AI801="no impacts","no impacts"
),"")</f>
        <v>no impacts</v>
      </c>
      <c r="AI801" s="85" t="s">
        <v>5998</v>
      </c>
      <c r="AJ801" s="57" t="str" cm="1">
        <f t="array" ref="AJ801">IFERROR(_xlfn.IFS(
AI801="MPR ISSUE","ACTIVE",
AI801="BSS Hardware Issue","ACTIVE",
AI801="Sites strategiques, MLL, Pylone, etc.","PASSIVE",
AI801="AKTIVCO DEFAUT GE &amp; POWER Cabinet","PASSIVE",
AI801="AKTIVCO Coupure ENEO &amp; Baisse de tension","PASSIVE",
AI801="Coupure ENEO &amp; Baisse de tension","PASSIVE",
AI801="Defaut GE &amp; POWER Cabinet","PASSIVE",
AI801="Sharing","PASSIVE",
AI801="Sites strategiques &amp; DataCenter","PASSIVE",
AI801="Exclu","Exclu",
AI801="SAT","ACTIVE",
AI801="SPARE-ISSUE","SPARE-ISSUE",
AI801="Fiber CAmtel","ACTIVE",
AI801="Fiber AOF","ACTIVE",
AI801="Projet OCM (HUAWEI)","PLANNED WORKS",
AI801="Projet OCM (NOKIA)","PLANNED WORKS",
AI801="ACCESS-ISSUE","ACCESS-ISSUE",
AI801="Projet OCM (ZTE, NOKIA, autres projets)","PLANNED WORKS",
AI801="No root CAuse","No root cause",
AI801="ODU HS","ACTIVE",
AI801="IP &amp; VLAN","ACTIVE",
AI801="Warehouse HUAWEI","SPARE-ISSUE",
AI801="SPARE-HS","SPARE-ISSUE",
AI801="Power Telco","ACTIVE", AI801="no impacts","no impacts"
),"")</f>
        <v>no impacts</v>
      </c>
      <c r="AK801" s="23" t="s">
        <v>5537</v>
      </c>
      <c r="AL801" s="23" t="str">
        <f t="shared" si="24"/>
        <v>SUO_111</v>
      </c>
      <c r="AN801" s="9" t="s">
        <v>5537</v>
      </c>
      <c r="AO801" s="23" t="str">
        <f>_xlfn.XLOOKUP(B801,'INCIDENT-05-03-2026'!E:E,'INCIDENT-05-03-2026'!F:F,"")</f>
        <v/>
      </c>
      <c r="AP801" s="7" t="s">
        <v>5537</v>
      </c>
      <c r="AQ801" s="6"/>
      <c r="AR801" s="7"/>
      <c r="AS801" s="3" t="str">
        <f>_xlfn.XLOOKUP(B801,'[3]tt num | region | site id'!$C:$C,'[3]tt num | region | site id'!$Q:$Q,"")</f>
        <v/>
      </c>
      <c r="AT801" s="24" t="str">
        <f>_xlfn.XLOOKUP(B801,'[4]Cells Huawei 03052026 12h'!$B:$B,'[4]Cells Huawei 03052026 12h'!$T:$T,"")</f>
        <v/>
      </c>
      <c r="AU801" s="24" t="str">
        <f>_xlfn.XLOOKUP(B801,'[5]cells down 02052026 8h50'!$B:$B,'[5]cells down 02052026 8h50'!$R:$R,"")</f>
        <v/>
      </c>
      <c r="AV801" s="24" t="str">
        <f>_xlfn.XLOOKUP(B801,'[5]cells down 02052026 13h50'!$B:$B,'[5]cells down 02052026 13h50'!$R:$R,"")</f>
        <v/>
      </c>
      <c r="AW801" s="24" t="str">
        <f>_xlfn.XLOOKUP(B801,'[5]cells down 02052026 13h50'!$B:$B,'[5]cells down 02052026 13h50'!$R:$R,"")</f>
        <v/>
      </c>
      <c r="AX801" s="24" t="str">
        <f>_xlfn.XLOOKUP(B801,'[6]cell downs 03052026 8h40 '!$B:$B,'[6]cell downs 03052026 8h40 '!$R:$R,"")</f>
        <v/>
      </c>
      <c r="AY801" s="24" t="str">
        <f>_xlfn.XLOOKUP(B801,'[7]ALL SITES DOWN'!$D:$D,'[7]ALL SITES DOWN'!$J:$J,"")</f>
        <v/>
      </c>
      <c r="AZ801" s="24" t="str">
        <f>_xlfn.XLOOKUP(B801,'[8]ALL SITES DOWN'!$D:$D,'[8]ALL SITES DOWN'!$J:$J,"")</f>
        <v/>
      </c>
      <c r="BA801" s="9" t="str">
        <f>_xlfn.XLOOKUP(B801,[9]sheet1!$AC:$AC,[9]sheet1!$AF:$AF,"")</f>
        <v/>
      </c>
      <c r="BB801" s="14" t="s">
        <v>5537</v>
      </c>
      <c r="BC801" s="14" t="s">
        <v>5537</v>
      </c>
      <c r="BD801" s="14" t="str">
        <f>_xlfn.XLOOKUP(B801,'[10]cell downs 18042026 17h'!$B:$B,'[10]cell downs 18042026 17h'!$B:$B,"")</f>
        <v/>
      </c>
      <c r="BE801" s="14" t="str">
        <f>_xlfn.XLOOKUP(B801,'[11]Cells Huawei 19042026 15h'!$B:$B,'[11]Cells Huawei 19042026 15h'!$B:$B,"")</f>
        <v/>
      </c>
      <c r="BF801" s="9" t="str">
        <f>_xlfn.XLOOKUP(B801,'[12]cells down 19042026 9H40'!$B:$B,'[12]cells down 19042026 9H40'!$B:$B,"")</f>
        <v/>
      </c>
      <c r="BG801" s="9" t="s">
        <v>406</v>
      </c>
      <c r="BH801" s="9" t="s">
        <v>302</v>
      </c>
    </row>
    <row r="802" spans="1:60" s="9" customFormat="1" x14ac:dyDescent="0.3">
      <c r="A802" s="1" t="s">
        <v>4545</v>
      </c>
      <c r="B802" s="8" t="s">
        <v>4546</v>
      </c>
      <c r="C802" s="3" t="str">
        <f>_xlfn.XLOOKUP(B802,'[1]daily break down'!$D:$D,'[1]daily break down'!$E:$E,"")</f>
        <v>Yaounde</v>
      </c>
      <c r="D802" s="1" t="s">
        <v>11</v>
      </c>
      <c r="E802" s="1" t="s">
        <v>12</v>
      </c>
      <c r="F802" s="3" t="s">
        <v>37</v>
      </c>
      <c r="G802" s="1" t="s">
        <v>38</v>
      </c>
      <c r="H802" s="42" t="str">
        <f>_xlfn.XLOOKUP(B802,[2]CALCULATION!$B:$B,[2]CALCULATION!$H:$H,"")</f>
        <v>ZTE</v>
      </c>
      <c r="I802" s="34">
        <v>2.6742451481452942</v>
      </c>
      <c r="J802" s="34">
        <v>2.1616114920683799E-2</v>
      </c>
      <c r="K802" s="34">
        <v>0</v>
      </c>
      <c r="L802" s="34">
        <v>0</v>
      </c>
      <c r="M802" s="34">
        <v>0</v>
      </c>
      <c r="N802" s="34">
        <v>0</v>
      </c>
      <c r="O802" s="34">
        <v>0</v>
      </c>
      <c r="P802" s="34">
        <v>0</v>
      </c>
      <c r="Q802" s="34">
        <v>0</v>
      </c>
      <c r="R802" s="34">
        <v>0</v>
      </c>
      <c r="S802" s="35">
        <v>0</v>
      </c>
      <c r="T802" s="35">
        <v>4.1991621793609619</v>
      </c>
      <c r="U802" s="35">
        <v>0.87333027996792534</v>
      </c>
      <c r="V802" s="35">
        <v>0</v>
      </c>
      <c r="W802" s="35">
        <v>4.1991621793609628</v>
      </c>
      <c r="X802" s="35">
        <v>0.25846595497570163</v>
      </c>
      <c r="Y802" s="35">
        <v>0.13599247217014401</v>
      </c>
      <c r="Z802" s="35">
        <v>0</v>
      </c>
      <c r="AA802" s="35">
        <v>0</v>
      </c>
      <c r="AB802" s="35">
        <v>0</v>
      </c>
      <c r="AC802" s="35">
        <v>0</v>
      </c>
      <c r="AD802" s="35">
        <v>0</v>
      </c>
      <c r="AE802" s="58" t="s">
        <v>5560</v>
      </c>
      <c r="AF802" s="58"/>
      <c r="AG802" s="57" t="str" cm="1">
        <f t="array" ref="AG802">IFERROR(_xlfn.IFS(
AI802="MPR ISSUE","PDH",
AI802="BSS Hardware Issue","BSS",
AI802="Sites strategiques, MLL, Pylone, etc.","ENVTECH",
AI802="AKTIVCO DEFAUT GE &amp; POWER Cabinet","AKTIVCO",
AI802="AKTIVCO Coupure ENEO &amp; Baisse de tension","AKTIVCO GRID ONLY",
AI802="Coupure ENEO &amp; Baisse de tension","IHS GRID ONLY",
AI802="Defaut GE &amp; POWER Cabinet","IHS",
AI802="Sharing","Partners",
AI802="Sites strategiques &amp; DataCenter","SST &amp; DC",
AI802="Exclu","Exclu",
AI802="SAT","SAT",
AI802="SPARE-ISSUE","SPARE-ISSUE",
AI802="Fiber CAmtel","TRANS_FO_CAMTEL",
AI802="Fiber AOF","Fiber AOF",
AI802="Projet OCM (HUAWEI)","TRAVAUX-HUAWEI",
AI802="Projet OCM (NOKIA)","TRAVAUX-NOKIA",
AI802="ACCESS-ISSUE","ACCESS-ISSUE",
AI802="Projet OCM (ZTE, NOKIA, autres projets)","TRAVAUX OCM",
AI802="No root CAuse","No root cause",
AI802="ODU HS","PDH",
AI802="IP &amp; VLAN","PDH",
AI802="Warehouse HUAWEI","SPARE-ISSUE",
AI802="SPARE-HS","SPARE-ISSUE",
AI802="Power Telco","BSS",AI802="no impacts","no impacts"
),"")</f>
        <v>BSS</v>
      </c>
      <c r="AH802" s="57" t="str" cm="1">
        <f t="array" ref="AH802">IFERROR(_xlfn.IFS(
AI802="MPR ISSUE","TX ISSUE",
AI802="BSS Hardware Issue","RAN ISSUE",
AI802="Sites strategiques, MLL, Pylone, etc.","ENVTECH",
AI802="AKTIVCO DEFAUT GE &amp; POWER Cabinet","POWER ISSUE",
AI802="AKTIVCO Coupure ENEO &amp; Baisse de tension","POWER ISSUE",
AI802="Coupure ENEO &amp; Baisse de tension","POWER ISSUE",
AI802="Defaut GE &amp; POWER Cabinet","POWER ISSUE",
AI802="Sharing","POWER ISSUE",
AI802="Sites strategiques &amp; DataCenter","POWER ISSUE",
AI802="Exclu","Exclu",
AI802="SAT","TX ISSUE",
AI802="SPARE-ISSUE","SPARE-ISSUE",
AI802="Fiber CAmtel","TX ISSUE",
AI802="Fiber AOF","TX ISSUE",
AI802="Projet OCM (HUAWEI)","TRAVAUX-HUAWEI",
AI802="Projet OCM (NOKIA)","TRAVAUX -NOKIA",
AI802="ACCESS-ISSUE","ACCESS-ISSUE",
AI802="Projet OCM (ZTE, NOKIA, autres projets)","TRAVAUX OCM",
AI802="No root CAuse","No root cause",
AI802="ODU HS","TX ISSUE",
AI802="IP &amp; VLAN","TX ISSUE",
AI802="Warehouse HUAWEI","SPARE-ISSUE",
AI802="SPARE-HS","SPARE-ISSUE",
AI802="Power Telco","RAN ISSUE",AI802="no impacts","no impacts"
),"")</f>
        <v>RAN ISSUE</v>
      </c>
      <c r="AI802" s="85" t="s">
        <v>5320</v>
      </c>
      <c r="AJ802" s="57" t="str" cm="1">
        <f t="array" ref="AJ802">IFERROR(_xlfn.IFS(
AI802="MPR ISSUE","ACTIVE",
AI802="BSS Hardware Issue","ACTIVE",
AI802="Sites strategiques, MLL, Pylone, etc.","PASSIVE",
AI802="AKTIVCO DEFAUT GE &amp; POWER Cabinet","PASSIVE",
AI802="AKTIVCO Coupure ENEO &amp; Baisse de tension","PASSIVE",
AI802="Coupure ENEO &amp; Baisse de tension","PASSIVE",
AI802="Defaut GE &amp; POWER Cabinet","PASSIVE",
AI802="Sharing","PASSIVE",
AI802="Sites strategiques &amp; DataCenter","PASSIVE",
AI802="Exclu","Exclu",
AI802="SAT","ACTIVE",
AI802="SPARE-ISSUE","SPARE-ISSUE",
AI802="Fiber CAmtel","ACTIVE",
AI802="Fiber AOF","ACTIVE",
AI802="Projet OCM (HUAWEI)","PLANNED WORKS",
AI802="Projet OCM (NOKIA)","PLANNED WORKS",
AI802="ACCESS-ISSUE","ACCESS-ISSUE",
AI802="Projet OCM (ZTE, NOKIA, autres projets)","PLANNED WORKS",
AI802="No root CAuse","No root cause",
AI802="ODU HS","ACTIVE",
AI802="IP &amp; VLAN","ACTIVE",
AI802="Warehouse HUAWEI","SPARE-ISSUE",
AI802="SPARE-HS","SPARE-ISSUE",
AI802="Power Telco","ACTIVE", AI802="no impacts","no impacts"
),"")</f>
        <v>ACTIVE</v>
      </c>
      <c r="AK802" s="23" t="s">
        <v>5927</v>
      </c>
      <c r="AL802" s="23" t="str">
        <f t="shared" si="24"/>
        <v>CTR_163</v>
      </c>
      <c r="AN802" s="9" t="s">
        <v>5537</v>
      </c>
      <c r="AO802" s="23" t="str">
        <f>_xlfn.XLOOKUP(B802,'INCIDENT-05-03-2026'!E:E,'INCIDENT-05-03-2026'!F:F,"")</f>
        <v/>
      </c>
      <c r="AP802" s="7" t="s">
        <v>5537</v>
      </c>
      <c r="AQ802" s="6"/>
      <c r="AR802" s="7"/>
      <c r="AS802" s="3" t="str">
        <f>_xlfn.XLOOKUP(B802,'[3]tt num | region | site id'!$C:$C,'[3]tt num | region | site id'!$Q:$Q,"")</f>
        <v/>
      </c>
      <c r="AT802" s="24" t="str">
        <f>_xlfn.XLOOKUP(B802,'[4]Cells Huawei 03052026 12h'!$B:$B,'[4]Cells Huawei 03052026 12h'!$T:$T,"")</f>
        <v/>
      </c>
      <c r="AU802" s="24" t="str">
        <f>_xlfn.XLOOKUP(B802,'[5]cells down 02052026 8h50'!$B:$B,'[5]cells down 02052026 8h50'!$R:$R,"")</f>
        <v/>
      </c>
      <c r="AV802" s="24" t="str">
        <f>_xlfn.XLOOKUP(B802,'[5]cells down 02052026 13h50'!$B:$B,'[5]cells down 02052026 13h50'!$R:$R,"")</f>
        <v/>
      </c>
      <c r="AW802" s="24" t="str">
        <f>_xlfn.XLOOKUP(B802,'[5]cells down 02052026 13h50'!$B:$B,'[5]cells down 02052026 13h50'!$R:$R,"")</f>
        <v/>
      </c>
      <c r="AX802" s="24" t="str">
        <f>_xlfn.XLOOKUP(B802,'[6]cell downs 03052026 8h40 '!$B:$B,'[6]cell downs 03052026 8h40 '!$R:$R,"")</f>
        <v/>
      </c>
      <c r="AY802" s="24" t="str">
        <f>_xlfn.XLOOKUP(B802,'[7]ALL SITES DOWN'!$D:$D,'[7]ALL SITES DOWN'!$J:$J,"")</f>
        <v/>
      </c>
      <c r="AZ802" s="24" t="str">
        <f>_xlfn.XLOOKUP(B802,'[8]ALL SITES DOWN'!$D:$D,'[8]ALL SITES DOWN'!$J:$J,"")</f>
        <v/>
      </c>
      <c r="BA802" s="9" t="str">
        <f>_xlfn.XLOOKUP(B802,[9]sheet1!$AC:$AC,[9]sheet1!$AF:$AF,"")</f>
        <v/>
      </c>
      <c r="BB802" s="14" t="s">
        <v>5537</v>
      </c>
      <c r="BC802" s="14" t="s">
        <v>4546</v>
      </c>
      <c r="BD802" s="14" t="str">
        <f>_xlfn.XLOOKUP(B802,'[10]cell downs 18042026 17h'!$B:$B,'[10]cell downs 18042026 17h'!$B:$B,"")</f>
        <v/>
      </c>
      <c r="BE802" s="14" t="str">
        <f>_xlfn.XLOOKUP(B802,'[11]Cells Huawei 19042026 15h'!$B:$B,'[11]Cells Huawei 19042026 15h'!$B:$B,"")</f>
        <v/>
      </c>
      <c r="BF802" s="9" t="str">
        <f>_xlfn.XLOOKUP(B802,'[12]cells down 19042026 9H40'!$B:$B,'[12]cells down 19042026 9H40'!$B:$B,"")</f>
        <v/>
      </c>
      <c r="BG802" s="9" t="s">
        <v>4546</v>
      </c>
      <c r="BH802" s="9" t="s">
        <v>594</v>
      </c>
    </row>
    <row r="803" spans="1:60" s="9" customFormat="1" x14ac:dyDescent="0.3">
      <c r="A803" s="25" t="s">
        <v>5436</v>
      </c>
      <c r="B803" s="32" t="s">
        <v>5437</v>
      </c>
      <c r="C803" s="3" t="str">
        <f>_xlfn.XLOOKUP(B803,'[1]daily break down'!$D:$D,'[1]daily break down'!$E:$E,"")</f>
        <v>Yaounde</v>
      </c>
      <c r="D803" s="1" t="s">
        <v>11</v>
      </c>
      <c r="E803" s="1" t="str">
        <f>BH803</f>
        <v>Grid-Gen</v>
      </c>
      <c r="F803" s="25" t="s">
        <v>5388</v>
      </c>
      <c r="G803" s="25" t="s">
        <v>115</v>
      </c>
      <c r="H803" s="42" t="str">
        <f>_xlfn.XLOOKUP(B803,[2]CALCULATION!$B:$B,[2]CALCULATION!$H:$H,"")</f>
        <v>ZTE</v>
      </c>
      <c r="I803" s="34">
        <v>0</v>
      </c>
      <c r="J803" s="34">
        <v>0</v>
      </c>
      <c r="K803" s="34">
        <v>0</v>
      </c>
      <c r="L803" s="34">
        <v>0</v>
      </c>
      <c r="M803" s="34">
        <v>0</v>
      </c>
      <c r="N803" s="34">
        <v>0</v>
      </c>
      <c r="O803" s="34">
        <v>0</v>
      </c>
      <c r="P803" s="34">
        <v>0</v>
      </c>
      <c r="Q803" s="34">
        <v>0</v>
      </c>
      <c r="R803" s="34">
        <v>3.289876381505167</v>
      </c>
      <c r="S803" s="35">
        <v>0</v>
      </c>
      <c r="T803" s="35">
        <v>3.887030473728216</v>
      </c>
      <c r="U803" s="35">
        <v>0.78793592498423404</v>
      </c>
      <c r="V803" s="35" t="s">
        <v>5537</v>
      </c>
      <c r="W803" s="35">
        <v>3.8870304737282164</v>
      </c>
      <c r="X803" s="35">
        <v>0.23820530600713991</v>
      </c>
      <c r="Y803" s="35">
        <v>0.12680740683668482</v>
      </c>
      <c r="Z803" s="35">
        <v>0</v>
      </c>
      <c r="AA803" s="35">
        <v>0</v>
      </c>
      <c r="AB803" s="35">
        <v>0</v>
      </c>
      <c r="AC803" s="35">
        <v>0</v>
      </c>
      <c r="AD803" s="35">
        <v>0</v>
      </c>
      <c r="AE803" s="58" t="s">
        <v>5560</v>
      </c>
      <c r="AF803" s="58"/>
      <c r="AG803" s="57" t="str" cm="1">
        <f t="array" ref="AG803">IFERROR(_xlfn.IFS(
AI803="MPR ISSUE","PDH",
AI803="BSS Hardware Issue","BSS",
AI803="Sites strategiques, MLL, Pylone, etc.","ENVTECH",
AI803="AKTIVCO DEFAUT GE &amp; POWER Cabinet","AKTIVCO",
AI803="AKTIVCO Coupure ENEO &amp; Baisse de tension","AKTIVCO GRID ONLY",
AI803="Coupure ENEO &amp; Baisse de tension","IHS GRID ONLY",
AI803="Defaut GE &amp; POWER Cabinet","IHS",
AI803="Sharing","Partners",
AI803="Sites strategiques &amp; DataCenter","SST &amp; DC",
AI803="Exclu","Exclu",
AI803="SAT","SAT",
AI803="SPARE-ISSUE","SPARE-ISSUE",
AI803="Fiber CAmtel","TRANS_FO_CAMTEL",
AI803="Fiber AOF","Fiber AOF",
AI803="Projet OCM (HUAWEI)","TRAVAUX-HUAWEI",
AI803="Projet OCM (NOKIA)","TRAVAUX-NOKIA",
AI803="ACCESS-ISSUE","ACCESS-ISSUE",
AI803="Projet OCM (ZTE, NOKIA, autres projets)","TRAVAUX OCM",
AI803="No root CAuse","No root cause",
AI803="ODU HS","PDH",
AI803="IP &amp; VLAN","PDH",
AI803="Warehouse HUAWEI","SPARE-ISSUE",
AI803="SPARE-HS","SPARE-ISSUE",
AI803="Power Telco","BSS",AI803="no impacts","no impacts"
),"")</f>
        <v>no impacts</v>
      </c>
      <c r="AH803" s="57" t="str" cm="1">
        <f t="array" ref="AH803">IFERROR(_xlfn.IFS(
AI803="MPR ISSUE","TX ISSUE",
AI803="BSS Hardware Issue","RAN ISSUE",
AI803="Sites strategiques, MLL, Pylone, etc.","ENVTECH",
AI803="AKTIVCO DEFAUT GE &amp; POWER Cabinet","POWER ISSUE",
AI803="AKTIVCO Coupure ENEO &amp; Baisse de tension","POWER ISSUE",
AI803="Coupure ENEO &amp; Baisse de tension","POWER ISSUE",
AI803="Defaut GE &amp; POWER Cabinet","POWER ISSUE",
AI803="Sharing","POWER ISSUE",
AI803="Sites strategiques &amp; DataCenter","POWER ISSUE",
AI803="Exclu","Exclu",
AI803="SAT","TX ISSUE",
AI803="SPARE-ISSUE","SPARE-ISSUE",
AI803="Fiber CAmtel","TX ISSUE",
AI803="Fiber AOF","TX ISSUE",
AI803="Projet OCM (HUAWEI)","TRAVAUX-HUAWEI",
AI803="Projet OCM (NOKIA)","TRAVAUX -NOKIA",
AI803="ACCESS-ISSUE","ACCESS-ISSUE",
AI803="Projet OCM (ZTE, NOKIA, autres projets)","TRAVAUX OCM",
AI803="No root CAuse","No root cause",
AI803="ODU HS","TX ISSUE",
AI803="IP &amp; VLAN","TX ISSUE",
AI803="Warehouse HUAWEI","SPARE-ISSUE",
AI803="SPARE-HS","SPARE-ISSUE",
AI803="Power Telco","RAN ISSUE",AI803="no impacts","no impacts"
),"")</f>
        <v>no impacts</v>
      </c>
      <c r="AI803" s="85" t="s">
        <v>5998</v>
      </c>
      <c r="AJ803" s="57" t="str" cm="1">
        <f t="array" ref="AJ803">IFERROR(_xlfn.IFS(
AI803="MPR ISSUE","ACTIVE",
AI803="BSS Hardware Issue","ACTIVE",
AI803="Sites strategiques, MLL, Pylone, etc.","PASSIVE",
AI803="AKTIVCO DEFAUT GE &amp; POWER Cabinet","PASSIVE",
AI803="AKTIVCO Coupure ENEO &amp; Baisse de tension","PASSIVE",
AI803="Coupure ENEO &amp; Baisse de tension","PASSIVE",
AI803="Defaut GE &amp; POWER Cabinet","PASSIVE",
AI803="Sharing","PASSIVE",
AI803="Sites strategiques &amp; DataCenter","PASSIVE",
AI803="Exclu","Exclu",
AI803="SAT","ACTIVE",
AI803="SPARE-ISSUE","SPARE-ISSUE",
AI803="Fiber CAmtel","ACTIVE",
AI803="Fiber AOF","ACTIVE",
AI803="Projet OCM (HUAWEI)","PLANNED WORKS",
AI803="Projet OCM (NOKIA)","PLANNED WORKS",
AI803="ACCESS-ISSUE","ACCESS-ISSUE",
AI803="Projet OCM (ZTE, NOKIA, autres projets)","PLANNED WORKS",
AI803="No root CAuse","No root cause",
AI803="ODU HS","ACTIVE",
AI803="IP &amp; VLAN","ACTIVE",
AI803="Warehouse HUAWEI","SPARE-ISSUE",
AI803="SPARE-HS","SPARE-ISSUE",
AI803="Power Telco","ACTIVE", AI803="no impacts","no impacts"
),"")</f>
        <v>no impacts</v>
      </c>
      <c r="AK803" s="23" t="s">
        <v>5537</v>
      </c>
      <c r="AL803" s="23" t="str">
        <f t="shared" si="24"/>
        <v>CTR_1052</v>
      </c>
      <c r="AN803" s="9" t="s">
        <v>5537</v>
      </c>
      <c r="AO803" s="23" t="str">
        <f>_xlfn.XLOOKUP(B803,'INCIDENT-05-03-2026'!E:E,'INCIDENT-05-03-2026'!F:F,"")</f>
        <v/>
      </c>
      <c r="AP803" s="7" t="s">
        <v>5537</v>
      </c>
      <c r="AQ803" s="6"/>
      <c r="AR803" s="7"/>
      <c r="AS803" s="3" t="str">
        <f>_xlfn.XLOOKUP(B803,'[3]tt num | region | site id'!$C:$C,'[3]tt num | region | site id'!$Q:$Q,"")</f>
        <v/>
      </c>
      <c r="AT803" s="24" t="str">
        <f>_xlfn.XLOOKUP(B803,'[4]Cells Huawei 03052026 12h'!$B:$B,'[4]Cells Huawei 03052026 12h'!$T:$T,"")</f>
        <v/>
      </c>
      <c r="AU803" s="24" t="str">
        <f>_xlfn.XLOOKUP(B803,'[5]cells down 02052026 8h50'!$B:$B,'[5]cells down 02052026 8h50'!$R:$R,"")</f>
        <v/>
      </c>
      <c r="AV803" s="24" t="str">
        <f>_xlfn.XLOOKUP(B803,'[5]cells down 02052026 13h50'!$B:$B,'[5]cells down 02052026 13h50'!$R:$R,"")</f>
        <v/>
      </c>
      <c r="AW803" s="24" t="str">
        <f>_xlfn.XLOOKUP(B803,'[5]cells down 02052026 13h50'!$B:$B,'[5]cells down 02052026 13h50'!$R:$R,"")</f>
        <v/>
      </c>
      <c r="AX803" s="24" t="str">
        <f>_xlfn.XLOOKUP(B803,'[6]cell downs 03052026 8h40 '!$B:$B,'[6]cell downs 03052026 8h40 '!$R:$R,"")</f>
        <v/>
      </c>
      <c r="AY803" s="24" t="str">
        <f>_xlfn.XLOOKUP(B803,'[7]ALL SITES DOWN'!$D:$D,'[7]ALL SITES DOWN'!$J:$J,"")</f>
        <v/>
      </c>
      <c r="AZ803" s="24" t="str">
        <f>_xlfn.XLOOKUP(B803,'[8]ALL SITES DOWN'!$D:$D,'[8]ALL SITES DOWN'!$J:$J,"")</f>
        <v/>
      </c>
      <c r="BA803" s="9" t="str">
        <f>_xlfn.XLOOKUP(B803,[9]sheet1!$AC:$AC,[9]sheet1!$AF:$AF,"")</f>
        <v/>
      </c>
      <c r="BB803" s="14" t="s">
        <v>5537</v>
      </c>
      <c r="BC803" s="14" t="s">
        <v>5537</v>
      </c>
      <c r="BD803" s="14" t="str">
        <f>_xlfn.XLOOKUP(B803,'[10]cell downs 18042026 17h'!$B:$B,'[10]cell downs 18042026 17h'!$B:$B,"")</f>
        <v/>
      </c>
      <c r="BE803" s="14" t="str">
        <f>_xlfn.XLOOKUP(B803,'[11]Cells Huawei 19042026 15h'!$B:$B,'[11]Cells Huawei 19042026 15h'!$B:$B,"")</f>
        <v/>
      </c>
      <c r="BF803" s="9" t="str">
        <f>_xlfn.XLOOKUP(B803,'[12]cells down 19042026 9H40'!$B:$B,'[12]cells down 19042026 9H40'!$B:$B,"")</f>
        <v/>
      </c>
      <c r="BG803" s="9" t="s">
        <v>5437</v>
      </c>
      <c r="BH803" s="9" t="s">
        <v>12</v>
      </c>
    </row>
    <row r="804" spans="1:60" s="9" customFormat="1" x14ac:dyDescent="0.3">
      <c r="A804" s="3" t="s">
        <v>1274</v>
      </c>
      <c r="B804" s="31" t="s">
        <v>1275</v>
      </c>
      <c r="C804" s="3" t="str">
        <f>_xlfn.XLOOKUP(B804,'[1]daily break down'!$D:$D,'[1]daily break down'!$E:$E,"")</f>
        <v>CENTRE</v>
      </c>
      <c r="D804" s="3" t="s">
        <v>21</v>
      </c>
      <c r="E804" s="3" t="s">
        <v>122</v>
      </c>
      <c r="F804" s="3" t="s">
        <v>31</v>
      </c>
      <c r="G804" s="3" t="s">
        <v>1276</v>
      </c>
      <c r="H804" s="41" t="str">
        <f>_xlfn.XLOOKUP(B804,[2]CALCULATION!$B:$B,[2]CALCULATION!$H:$H,"")</f>
        <v>NOKIA</v>
      </c>
      <c r="I804" s="34">
        <v>1.4789141207899657E-3</v>
      </c>
      <c r="J804" s="34">
        <v>0</v>
      </c>
      <c r="K804" s="34">
        <v>2.8676505512878602E-3</v>
      </c>
      <c r="L804" s="34">
        <v>0</v>
      </c>
      <c r="M804" s="34">
        <v>2.0510340065006218E-3</v>
      </c>
      <c r="N804" s="34">
        <v>0</v>
      </c>
      <c r="O804" s="34">
        <v>0.87256375695007082</v>
      </c>
      <c r="P804" s="34">
        <v>0</v>
      </c>
      <c r="Q804" s="34">
        <v>6.1561089156169282E-3</v>
      </c>
      <c r="R804" s="34">
        <v>4.1701036598604656E-2</v>
      </c>
      <c r="S804" s="35">
        <v>1.0388440728480478E-2</v>
      </c>
      <c r="T804" s="35">
        <v>17403.285923414747</v>
      </c>
      <c r="U804" s="35">
        <v>1.5159816569788325E-3</v>
      </c>
      <c r="V804" s="35">
        <v>9.2207354900938135E-3</v>
      </c>
      <c r="W804" s="35">
        <v>2.6752617476094621E-3</v>
      </c>
      <c r="X804" s="35">
        <v>1.515981656978832E-3</v>
      </c>
      <c r="Y804" s="35">
        <v>0.12045811895569196</v>
      </c>
      <c r="Z804" s="35">
        <v>3.210314097131252E-3</v>
      </c>
      <c r="AA804" s="35">
        <v>0</v>
      </c>
      <c r="AB804" s="35">
        <v>0</v>
      </c>
      <c r="AC804" s="35">
        <v>0</v>
      </c>
      <c r="AD804" s="35">
        <v>0</v>
      </c>
      <c r="AE804" s="58" t="s">
        <v>5560</v>
      </c>
      <c r="AF804" s="58"/>
      <c r="AG804" s="57" t="str" cm="1">
        <f t="array" ref="AG804">IFERROR(_xlfn.IFS(
AI804="MPR ISSUE","PDH",
AI804="BSS Hardware Issue","BSS",
AI804="Sites strategiques, MLL, Pylone, etc.","ENVTECH",
AI804="AKTIVCO DEFAUT GE &amp; POWER Cabinet","AKTIVCO",
AI804="AKTIVCO Coupure ENEO &amp; Baisse de tension","AKTIVCO GRID ONLY",
AI804="Coupure ENEO &amp; Baisse de tension","IHS GRID ONLY",
AI804="Defaut GE &amp; POWER Cabinet","IHS",
AI804="Sharing","Partners",
AI804="Sites strategiques &amp; DataCenter","SST &amp; DC",
AI804="Exclu","Exclu",
AI804="SAT","SAT",
AI804="SPARE-ISSUE","SPARE-ISSUE",
AI804="Fiber CAmtel","TRANS_FO_CAMTEL",
AI804="Fiber AOF","Fiber AOF",
AI804="Projet OCM (HUAWEI)","TRAVAUX-HUAWEI",
AI804="Projet OCM (NOKIA)","TRAVAUX-NOKIA",
AI804="ACCESS-ISSUE","ACCESS-ISSUE",
AI804="Projet OCM (ZTE, NOKIA, autres projets)","TRAVAUX OCM",
AI804="No root CAuse","No root cause",
AI804="ODU HS","PDH",
AI804="IP &amp; VLAN","PDH",
AI804="Warehouse HUAWEI","SPARE-ISSUE",
AI804="SPARE-HS","SPARE-ISSUE",
AI804="Power Telco","BSS",AI804="no impacts","no impacts"
),"")</f>
        <v>no impacts</v>
      </c>
      <c r="AH804" s="57" t="str" cm="1">
        <f t="array" ref="AH804">IFERROR(_xlfn.IFS(
AI804="MPR ISSUE","TX ISSUE",
AI804="BSS Hardware Issue","RAN ISSUE",
AI804="Sites strategiques, MLL, Pylone, etc.","ENVTECH",
AI804="AKTIVCO DEFAUT GE &amp; POWER Cabinet","POWER ISSUE",
AI804="AKTIVCO Coupure ENEO &amp; Baisse de tension","POWER ISSUE",
AI804="Coupure ENEO &amp; Baisse de tension","POWER ISSUE",
AI804="Defaut GE &amp; POWER Cabinet","POWER ISSUE",
AI804="Sharing","POWER ISSUE",
AI804="Sites strategiques &amp; DataCenter","POWER ISSUE",
AI804="Exclu","Exclu",
AI804="SAT","TX ISSUE",
AI804="SPARE-ISSUE","SPARE-ISSUE",
AI804="Fiber CAmtel","TX ISSUE",
AI804="Fiber AOF","TX ISSUE",
AI804="Projet OCM (HUAWEI)","TRAVAUX-HUAWEI",
AI804="Projet OCM (NOKIA)","TRAVAUX -NOKIA",
AI804="ACCESS-ISSUE","ACCESS-ISSUE",
AI804="Projet OCM (ZTE, NOKIA, autres projets)","TRAVAUX OCM",
AI804="No root CAuse","No root cause",
AI804="ODU HS","TX ISSUE",
AI804="IP &amp; VLAN","TX ISSUE",
AI804="Warehouse HUAWEI","SPARE-ISSUE",
AI804="SPARE-HS","SPARE-ISSUE",
AI804="Power Telco","RAN ISSUE",AI804="no impacts","no impacts"
),"")</f>
        <v>no impacts</v>
      </c>
      <c r="AI804" s="85" t="s">
        <v>5998</v>
      </c>
      <c r="AJ804" s="57" t="str" cm="1">
        <f t="array" ref="AJ804">IFERROR(_xlfn.IFS(
AI804="MPR ISSUE","ACTIVE",
AI804="BSS Hardware Issue","ACTIVE",
AI804="Sites strategiques, MLL, Pylone, etc.","PASSIVE",
AI804="AKTIVCO DEFAUT GE &amp; POWER Cabinet","PASSIVE",
AI804="AKTIVCO Coupure ENEO &amp; Baisse de tension","PASSIVE",
AI804="Coupure ENEO &amp; Baisse de tension","PASSIVE",
AI804="Defaut GE &amp; POWER Cabinet","PASSIVE",
AI804="Sharing","PASSIVE",
AI804="Sites strategiques &amp; DataCenter","PASSIVE",
AI804="Exclu","Exclu",
AI804="SAT","ACTIVE",
AI804="SPARE-ISSUE","SPARE-ISSUE",
AI804="Fiber CAmtel","ACTIVE",
AI804="Fiber AOF","ACTIVE",
AI804="Projet OCM (HUAWEI)","PLANNED WORKS",
AI804="Projet OCM (NOKIA)","PLANNED WORKS",
AI804="ACCESS-ISSUE","ACCESS-ISSUE",
AI804="Projet OCM (ZTE, NOKIA, autres projets)","PLANNED WORKS",
AI804="No root CAuse","No root cause",
AI804="ODU HS","ACTIVE",
AI804="IP &amp; VLAN","ACTIVE",
AI804="Warehouse HUAWEI","SPARE-ISSUE",
AI804="SPARE-HS","SPARE-ISSUE",
AI804="Power Telco","ACTIVE", AI804="no impacts","no impacts"
),"")</f>
        <v>no impacts</v>
      </c>
      <c r="AK804" s="23" t="s">
        <v>5537</v>
      </c>
      <c r="AL804" s="23" t="str">
        <f t="shared" si="24"/>
        <v>LIT_402</v>
      </c>
      <c r="AN804" s="9" t="s">
        <v>5537</v>
      </c>
      <c r="AO804" s="23" t="str">
        <f>_xlfn.XLOOKUP(B804,'INCIDENT-05-03-2026'!E:E,'INCIDENT-05-03-2026'!F:F,"")</f>
        <v/>
      </c>
      <c r="AP804" s="7" t="s">
        <v>5537</v>
      </c>
      <c r="AQ804" s="6"/>
      <c r="AR804" s="7"/>
      <c r="AS804" s="3" t="str">
        <f>_xlfn.XLOOKUP(B804,'[3]tt num | region | site id'!$C:$C,'[3]tt num | region | site id'!$Q:$Q,"")</f>
        <v/>
      </c>
      <c r="AT804" s="24" t="str">
        <f>_xlfn.XLOOKUP(B804,'[4]Cells Huawei 03052026 12h'!$B:$B,'[4]Cells Huawei 03052026 12h'!$T:$T,"")</f>
        <v/>
      </c>
      <c r="AU804" s="24" t="str">
        <f>_xlfn.XLOOKUP(B804,'[5]cells down 02052026 8h50'!$B:$B,'[5]cells down 02052026 8h50'!$R:$R,"")</f>
        <v/>
      </c>
      <c r="AV804" s="24" t="str">
        <f>_xlfn.XLOOKUP(B804,'[5]cells down 02052026 13h50'!$B:$B,'[5]cells down 02052026 13h50'!$R:$R,"")</f>
        <v/>
      </c>
      <c r="AW804" s="24" t="str">
        <f>_xlfn.XLOOKUP(B804,'[5]cells down 02052026 13h50'!$B:$B,'[5]cells down 02052026 13h50'!$R:$R,"")</f>
        <v/>
      </c>
      <c r="AX804" s="24" t="str">
        <f>_xlfn.XLOOKUP(B804,'[6]cell downs 03052026 8h40 '!$B:$B,'[6]cell downs 03052026 8h40 '!$R:$R,"")</f>
        <v/>
      </c>
      <c r="AY804" s="24" t="str">
        <f>_xlfn.XLOOKUP(B804,'[7]ALL SITES DOWN'!$D:$D,'[7]ALL SITES DOWN'!$J:$J,"")</f>
        <v/>
      </c>
      <c r="AZ804" s="24" t="str">
        <f>_xlfn.XLOOKUP(B804,'[8]ALL SITES DOWN'!$D:$D,'[8]ALL SITES DOWN'!$J:$J,"")</f>
        <v/>
      </c>
      <c r="BA804" s="9" t="str">
        <f>_xlfn.XLOOKUP(B804,[9]sheet1!$AC:$AC,[9]sheet1!$AF:$AF,"")</f>
        <v/>
      </c>
      <c r="BB804" s="14" t="s">
        <v>5537</v>
      </c>
      <c r="BC804" s="14" t="s">
        <v>5537</v>
      </c>
      <c r="BD804" s="14" t="str">
        <f>_xlfn.XLOOKUP(B804,'[10]cell downs 18042026 17h'!$B:$B,'[10]cell downs 18042026 17h'!$B:$B,"")</f>
        <v/>
      </c>
      <c r="BE804" s="14" t="str">
        <f>_xlfn.XLOOKUP(B804,'[11]Cells Huawei 19042026 15h'!$B:$B,'[11]Cells Huawei 19042026 15h'!$B:$B,"")</f>
        <v/>
      </c>
      <c r="BF804" s="9" t="str">
        <f>_xlfn.XLOOKUP(B804,'[12]cells down 19042026 9H40'!$B:$B,'[12]cells down 19042026 9H40'!$B:$B,"")</f>
        <v/>
      </c>
      <c r="BG804" s="9" t="s">
        <v>5537</v>
      </c>
      <c r="BH804" s="9" t="s">
        <v>12</v>
      </c>
    </row>
    <row r="805" spans="1:60" s="9" customFormat="1" x14ac:dyDescent="0.3">
      <c r="A805" s="1" t="s">
        <v>3865</v>
      </c>
      <c r="B805" s="8" t="s">
        <v>3866</v>
      </c>
      <c r="C805" s="3" t="str">
        <f>_xlfn.XLOOKUP(B805,'[1]daily break down'!$D:$D,'[1]daily break down'!$E:$E,"")</f>
        <v>EXTREME-NORD</v>
      </c>
      <c r="D805" s="1" t="s">
        <v>21</v>
      </c>
      <c r="E805" s="1" t="s">
        <v>563</v>
      </c>
      <c r="F805" s="3" t="s">
        <v>55</v>
      </c>
      <c r="G805" s="1" t="s">
        <v>3865</v>
      </c>
      <c r="H805" s="40" t="str">
        <f>_xlfn.XLOOKUP(B805,[2]CALCULATION!$B:$B,[2]CALCULATION!$H:$H,"")</f>
        <v>HUAWEI</v>
      </c>
      <c r="I805" s="34">
        <v>0</v>
      </c>
      <c r="J805" s="34">
        <v>0</v>
      </c>
      <c r="K805" s="34">
        <v>0</v>
      </c>
      <c r="L805" s="34">
        <v>0</v>
      </c>
      <c r="M805" s="34">
        <v>0</v>
      </c>
      <c r="N805" s="34">
        <v>0</v>
      </c>
      <c r="O805" s="34">
        <v>0</v>
      </c>
      <c r="P805" s="34">
        <v>0</v>
      </c>
      <c r="Q805" s="34">
        <v>0</v>
      </c>
      <c r="R805" s="34">
        <v>0</v>
      </c>
      <c r="S805" s="35">
        <v>0</v>
      </c>
      <c r="T805" s="35">
        <v>0</v>
      </c>
      <c r="U805" s="35">
        <v>0</v>
      </c>
      <c r="V805" s="35">
        <v>6.8487057440366623</v>
      </c>
      <c r="W805" s="35">
        <v>7.9380009873499358</v>
      </c>
      <c r="X805" s="35">
        <v>0.61051256588277958</v>
      </c>
      <c r="Y805" s="35">
        <v>0.11856760065404799</v>
      </c>
      <c r="Z805" s="35">
        <v>0</v>
      </c>
      <c r="AA805" s="35">
        <v>0</v>
      </c>
      <c r="AB805" s="35">
        <v>0</v>
      </c>
      <c r="AC805" s="35">
        <v>0</v>
      </c>
      <c r="AD805" s="35">
        <v>0</v>
      </c>
      <c r="AE805" s="58" t="s">
        <v>5603</v>
      </c>
      <c r="AF805" s="58"/>
      <c r="AG805" s="57" t="str" cm="1">
        <f t="array" ref="AG805">IFERROR(_xlfn.IFS(
AI805="MPR ISSUE","PDH",
AI805="BSS Hardware Issue","BSS",
AI805="Sites strategiques, MLL, Pylone, etc.","ENVTECH",
AI805="AKTIVCO DEFAUT GE &amp; POWER Cabinet","AKTIVCO",
AI805="AKTIVCO Coupure ENEO &amp; Baisse de tension","AKTIVCO GRID ONLY",
AI805="Coupure ENEO &amp; Baisse de tension","IHS GRID ONLY",
AI805="Defaut GE &amp; POWER Cabinet","IHS",
AI805="Sharing","Partners",
AI805="Sites strategiques &amp; DataCenter","SST &amp; DC",
AI805="Exclu","Exclu",
AI805="SAT","SAT",
AI805="SPARE-ISSUE","SPARE-ISSUE",
AI805="Fiber CAmtel","TRANS_FO_CAMTEL",
AI805="Fiber AOF","Fiber AOF",
AI805="Projet OCM (HUAWEI)","TRAVAUX-HUAWEI",
AI805="Projet OCM (NOKIA)","TRAVAUX-NOKIA",
AI805="ACCESS-ISSUE","ACCESS-ISSUE",
AI805="Projet OCM (ZTE, NOKIA, autres projets)","TRAVAUX OCM",
AI805="No root CAuse","No root cause",
AI805="ODU HS","PDH",
AI805="IP &amp; VLAN","PDH",
AI805="Warehouse HUAWEI","SPARE-ISSUE",
AI805="SPARE-HS","SPARE-ISSUE",
AI805="Power Telco","BSS",AI805="no impacts","no impacts"
),"")</f>
        <v>no impacts</v>
      </c>
      <c r="AH805" s="57" t="str" cm="1">
        <f t="array" ref="AH805">IFERROR(_xlfn.IFS(
AI805="MPR ISSUE","TX ISSUE",
AI805="BSS Hardware Issue","RAN ISSUE",
AI805="Sites strategiques, MLL, Pylone, etc.","ENVTECH",
AI805="AKTIVCO DEFAUT GE &amp; POWER Cabinet","POWER ISSUE",
AI805="AKTIVCO Coupure ENEO &amp; Baisse de tension","POWER ISSUE",
AI805="Coupure ENEO &amp; Baisse de tension","POWER ISSUE",
AI805="Defaut GE &amp; POWER Cabinet","POWER ISSUE",
AI805="Sharing","POWER ISSUE",
AI805="Sites strategiques &amp; DataCenter","POWER ISSUE",
AI805="Exclu","Exclu",
AI805="SAT","TX ISSUE",
AI805="SPARE-ISSUE","SPARE-ISSUE",
AI805="Fiber CAmtel","TX ISSUE",
AI805="Fiber AOF","TX ISSUE",
AI805="Projet OCM (HUAWEI)","TRAVAUX-HUAWEI",
AI805="Projet OCM (NOKIA)","TRAVAUX -NOKIA",
AI805="ACCESS-ISSUE","ACCESS-ISSUE",
AI805="Projet OCM (ZTE, NOKIA, autres projets)","TRAVAUX OCM",
AI805="No root CAuse","No root cause",
AI805="ODU HS","TX ISSUE",
AI805="IP &amp; VLAN","TX ISSUE",
AI805="Warehouse HUAWEI","SPARE-ISSUE",
AI805="SPARE-HS","SPARE-ISSUE",
AI805="Power Telco","RAN ISSUE",AI805="no impacts","no impacts"
),"")</f>
        <v>no impacts</v>
      </c>
      <c r="AI805" s="85" t="s">
        <v>5998</v>
      </c>
      <c r="AJ805" s="57" t="str" cm="1">
        <f t="array" ref="AJ805">IFERROR(_xlfn.IFS(
AI805="MPR ISSUE","ACTIVE",
AI805="BSS Hardware Issue","ACTIVE",
AI805="Sites strategiques, MLL, Pylone, etc.","PASSIVE",
AI805="AKTIVCO DEFAUT GE &amp; POWER Cabinet","PASSIVE",
AI805="AKTIVCO Coupure ENEO &amp; Baisse de tension","PASSIVE",
AI805="Coupure ENEO &amp; Baisse de tension","PASSIVE",
AI805="Defaut GE &amp; POWER Cabinet","PASSIVE",
AI805="Sharing","PASSIVE",
AI805="Sites strategiques &amp; DataCenter","PASSIVE",
AI805="Exclu","Exclu",
AI805="SAT","ACTIVE",
AI805="SPARE-ISSUE","SPARE-ISSUE",
AI805="Fiber CAmtel","ACTIVE",
AI805="Fiber AOF","ACTIVE",
AI805="Projet OCM (HUAWEI)","PLANNED WORKS",
AI805="Projet OCM (NOKIA)","PLANNED WORKS",
AI805="ACCESS-ISSUE","ACCESS-ISSUE",
AI805="Projet OCM (ZTE, NOKIA, autres projets)","PLANNED WORKS",
AI805="No root CAuse","No root cause",
AI805="ODU HS","ACTIVE",
AI805="IP &amp; VLAN","ACTIVE",
AI805="Warehouse HUAWEI","SPARE-ISSUE",
AI805="SPARE-HS","SPARE-ISSUE",
AI805="Power Telco","ACTIVE", AI805="no impacts","no impacts"
),"")</f>
        <v>no impacts</v>
      </c>
      <c r="AK805" s="23" t="s">
        <v>5537</v>
      </c>
      <c r="AL805" s="23" t="str">
        <f t="shared" si="24"/>
        <v>EXN_244</v>
      </c>
      <c r="AN805" s="9" t="s">
        <v>5537</v>
      </c>
      <c r="AO805" s="23" t="str">
        <f>_xlfn.XLOOKUP(B805,'INCIDENT-05-03-2026'!E:E,'INCIDENT-05-03-2026'!F:F,"")</f>
        <v/>
      </c>
      <c r="AP805" s="7" t="s">
        <v>5537</v>
      </c>
      <c r="AQ805" s="6"/>
      <c r="AR805" s="7"/>
      <c r="AS805" s="3" t="str">
        <f>_xlfn.XLOOKUP(B805,'[3]tt num | region | site id'!$C:$C,'[3]tt num | region | site id'!$Q:$Q,"")</f>
        <v/>
      </c>
      <c r="AT805" s="24" t="str">
        <f>_xlfn.XLOOKUP(B805,'[4]Cells Huawei 03052026 12h'!$B:$B,'[4]Cells Huawei 03052026 12h'!$T:$T,"")</f>
        <v/>
      </c>
      <c r="AU805" s="24" t="str">
        <f>_xlfn.XLOOKUP(B805,'[5]cells down 02052026 8h50'!$B:$B,'[5]cells down 02052026 8h50'!$R:$R,"")</f>
        <v/>
      </c>
      <c r="AV805" s="24" t="str">
        <f>_xlfn.XLOOKUP(B805,'[5]cells down 02052026 13h50'!$B:$B,'[5]cells down 02052026 13h50'!$R:$R,"")</f>
        <v/>
      </c>
      <c r="AW805" s="24" t="str">
        <f>_xlfn.XLOOKUP(B805,'[5]cells down 02052026 13h50'!$B:$B,'[5]cells down 02052026 13h50'!$R:$R,"")</f>
        <v/>
      </c>
      <c r="AX805" s="24" t="str">
        <f>_xlfn.XLOOKUP(B805,'[6]cell downs 03052026 8h40 '!$B:$B,'[6]cell downs 03052026 8h40 '!$R:$R,"")</f>
        <v/>
      </c>
      <c r="AY805" s="24" t="str">
        <f>_xlfn.XLOOKUP(B805,'[7]ALL SITES DOWN'!$D:$D,'[7]ALL SITES DOWN'!$J:$J,"")</f>
        <v/>
      </c>
      <c r="AZ805" s="24" t="str">
        <f>_xlfn.XLOOKUP(B805,'[8]ALL SITES DOWN'!$D:$D,'[8]ALL SITES DOWN'!$J:$J,"")</f>
        <v/>
      </c>
      <c r="BA805" s="9" t="str">
        <f>_xlfn.XLOOKUP(B805,[9]sheet1!$AC:$AC,[9]sheet1!$AF:$AF,"")</f>
        <v/>
      </c>
      <c r="BB805" s="14" t="s">
        <v>5537</v>
      </c>
      <c r="BC805" s="14" t="s">
        <v>5537</v>
      </c>
      <c r="BD805" s="14" t="str">
        <f>_xlfn.XLOOKUP(B805,'[10]cell downs 18042026 17h'!$B:$B,'[10]cell downs 18042026 17h'!$B:$B,"")</f>
        <v/>
      </c>
      <c r="BE805" s="14" t="str">
        <f>_xlfn.XLOOKUP(B805,'[11]Cells Huawei 19042026 15h'!$B:$B,'[11]Cells Huawei 19042026 15h'!$B:$B,"")</f>
        <v/>
      </c>
      <c r="BF805" s="9" t="str">
        <f>_xlfn.XLOOKUP(B805,'[12]cells down 19042026 9H40'!$B:$B,'[12]cells down 19042026 9H40'!$B:$B,"")</f>
        <v/>
      </c>
      <c r="BG805" s="9" t="s">
        <v>5537</v>
      </c>
      <c r="BH805" s="9" t="s">
        <v>12</v>
      </c>
    </row>
    <row r="806" spans="1:60" s="9" customFormat="1" x14ac:dyDescent="0.3">
      <c r="A806" s="1" t="s">
        <v>4517</v>
      </c>
      <c r="B806" s="8" t="s">
        <v>4518</v>
      </c>
      <c r="C806" s="3" t="str">
        <f>_xlfn.XLOOKUP(B806,'[1]daily break down'!$D:$D,'[1]daily break down'!$E:$E,"")</f>
        <v>Douala</v>
      </c>
      <c r="D806" s="1" t="s">
        <v>11</v>
      </c>
      <c r="E806" s="1" t="s">
        <v>12</v>
      </c>
      <c r="F806" s="3" t="s">
        <v>31</v>
      </c>
      <c r="G806" s="1" t="s">
        <v>32</v>
      </c>
      <c r="H806" s="42" t="str">
        <f>_xlfn.XLOOKUP(B806,[2]CALCULATION!$B:$B,[2]CALCULATION!$H:$H,"")</f>
        <v>ZTE</v>
      </c>
      <c r="I806" s="34">
        <v>0</v>
      </c>
      <c r="J806" s="34">
        <v>0</v>
      </c>
      <c r="K806" s="34">
        <v>0</v>
      </c>
      <c r="L806" s="34">
        <v>0</v>
      </c>
      <c r="M806" s="34">
        <v>0</v>
      </c>
      <c r="N806" s="34">
        <v>0</v>
      </c>
      <c r="O806" s="34">
        <v>0</v>
      </c>
      <c r="P806" s="34">
        <v>0</v>
      </c>
      <c r="Q806" s="34">
        <v>0</v>
      </c>
      <c r="R806" s="34">
        <v>0</v>
      </c>
      <c r="S806" s="35">
        <v>0</v>
      </c>
      <c r="T806" s="35">
        <v>11.299039331341511</v>
      </c>
      <c r="U806" s="35">
        <v>0</v>
      </c>
      <c r="V806" s="35">
        <v>0</v>
      </c>
      <c r="W806" s="35">
        <v>11.299039331341511</v>
      </c>
      <c r="X806" s="35">
        <v>0</v>
      </c>
      <c r="Y806" s="35">
        <v>0.11393048029152522</v>
      </c>
      <c r="Z806" s="35">
        <v>0</v>
      </c>
      <c r="AA806" s="35">
        <v>0</v>
      </c>
      <c r="AB806" s="35">
        <v>0</v>
      </c>
      <c r="AC806" s="35">
        <v>0</v>
      </c>
      <c r="AD806" s="35">
        <v>0</v>
      </c>
      <c r="AE806" s="58" t="s">
        <v>5560</v>
      </c>
      <c r="AF806" s="58"/>
      <c r="AG806" s="57" t="str" cm="1">
        <f t="array" ref="AG806">IFERROR(_xlfn.IFS(
AI806="MPR ISSUE","PDH",
AI806="BSS Hardware Issue","BSS",
AI806="Sites strategiques, MLL, Pylone, etc.","ENVTECH",
AI806="AKTIVCO DEFAUT GE &amp; POWER Cabinet","AKTIVCO",
AI806="AKTIVCO Coupure ENEO &amp; Baisse de tension","AKTIVCO GRID ONLY",
AI806="Coupure ENEO &amp; Baisse de tension","IHS GRID ONLY",
AI806="Defaut GE &amp; POWER Cabinet","IHS",
AI806="Sharing","Partners",
AI806="Sites strategiques &amp; DataCenter","SST &amp; DC",
AI806="Exclu","Exclu",
AI806="SAT","SAT",
AI806="SPARE-ISSUE","SPARE-ISSUE",
AI806="Fiber CAmtel","TRANS_FO_CAMTEL",
AI806="Fiber AOF","Fiber AOF",
AI806="Projet OCM (HUAWEI)","TRAVAUX-HUAWEI",
AI806="Projet OCM (NOKIA)","TRAVAUX-NOKIA",
AI806="ACCESS-ISSUE","ACCESS-ISSUE",
AI806="Projet OCM (ZTE, NOKIA, autres projets)","TRAVAUX OCM",
AI806="No root CAuse","No root cause",
AI806="ODU HS","PDH",
AI806="IP &amp; VLAN","PDH",
AI806="Warehouse HUAWEI","SPARE-ISSUE",
AI806="SPARE-HS","SPARE-ISSUE",
AI806="Power Telco","BSS",AI806="no impacts","no impacts"
),"")</f>
        <v>no impacts</v>
      </c>
      <c r="AH806" s="57" t="str" cm="1">
        <f t="array" ref="AH806">IFERROR(_xlfn.IFS(
AI806="MPR ISSUE","TX ISSUE",
AI806="BSS Hardware Issue","RAN ISSUE",
AI806="Sites strategiques, MLL, Pylone, etc.","ENVTECH",
AI806="AKTIVCO DEFAUT GE &amp; POWER Cabinet","POWER ISSUE",
AI806="AKTIVCO Coupure ENEO &amp; Baisse de tension","POWER ISSUE",
AI806="Coupure ENEO &amp; Baisse de tension","POWER ISSUE",
AI806="Defaut GE &amp; POWER Cabinet","POWER ISSUE",
AI806="Sharing","POWER ISSUE",
AI806="Sites strategiques &amp; DataCenter","POWER ISSUE",
AI806="Exclu","Exclu",
AI806="SAT","TX ISSUE",
AI806="SPARE-ISSUE","SPARE-ISSUE",
AI806="Fiber CAmtel","TX ISSUE",
AI806="Fiber AOF","TX ISSUE",
AI806="Projet OCM (HUAWEI)","TRAVAUX-HUAWEI",
AI806="Projet OCM (NOKIA)","TRAVAUX -NOKIA",
AI806="ACCESS-ISSUE","ACCESS-ISSUE",
AI806="Projet OCM (ZTE, NOKIA, autres projets)","TRAVAUX OCM",
AI806="No root CAuse","No root cause",
AI806="ODU HS","TX ISSUE",
AI806="IP &amp; VLAN","TX ISSUE",
AI806="Warehouse HUAWEI","SPARE-ISSUE",
AI806="SPARE-HS","SPARE-ISSUE",
AI806="Power Telco","RAN ISSUE",AI806="no impacts","no impacts"
),"")</f>
        <v>no impacts</v>
      </c>
      <c r="AI806" s="85" t="s">
        <v>5998</v>
      </c>
      <c r="AJ806" s="57" t="str" cm="1">
        <f t="array" ref="AJ806">IFERROR(_xlfn.IFS(
AI806="MPR ISSUE","ACTIVE",
AI806="BSS Hardware Issue","ACTIVE",
AI806="Sites strategiques, MLL, Pylone, etc.","PASSIVE",
AI806="AKTIVCO DEFAUT GE &amp; POWER Cabinet","PASSIVE",
AI806="AKTIVCO Coupure ENEO &amp; Baisse de tension","PASSIVE",
AI806="Coupure ENEO &amp; Baisse de tension","PASSIVE",
AI806="Defaut GE &amp; POWER Cabinet","PASSIVE",
AI806="Sharing","PASSIVE",
AI806="Sites strategiques &amp; DataCenter","PASSIVE",
AI806="Exclu","Exclu",
AI806="SAT","ACTIVE",
AI806="SPARE-ISSUE","SPARE-ISSUE",
AI806="Fiber CAmtel","ACTIVE",
AI806="Fiber AOF","ACTIVE",
AI806="Projet OCM (HUAWEI)","PLANNED WORKS",
AI806="Projet OCM (NOKIA)","PLANNED WORKS",
AI806="ACCESS-ISSUE","ACCESS-ISSUE",
AI806="Projet OCM (ZTE, NOKIA, autres projets)","PLANNED WORKS",
AI806="No root CAuse","No root cause",
AI806="ODU HS","ACTIVE",
AI806="IP &amp; VLAN","ACTIVE",
AI806="Warehouse HUAWEI","SPARE-ISSUE",
AI806="SPARE-HS","SPARE-ISSUE",
AI806="Power Telco","ACTIVE", AI806="no impacts","no impacts"
),"")</f>
        <v>no impacts</v>
      </c>
      <c r="AK806" s="23" t="s">
        <v>5537</v>
      </c>
      <c r="AL806" s="23" t="str">
        <f t="shared" si="24"/>
        <v>LIT_023</v>
      </c>
      <c r="AN806" s="9" t="s">
        <v>5537</v>
      </c>
      <c r="AO806" s="23" t="str">
        <f>_xlfn.XLOOKUP(B806,'INCIDENT-05-03-2026'!E:E,'INCIDENT-05-03-2026'!F:F,"")</f>
        <v/>
      </c>
      <c r="AP806" s="7" t="s">
        <v>5537</v>
      </c>
      <c r="AQ806" s="6"/>
      <c r="AR806" s="7"/>
      <c r="AS806" s="3" t="str">
        <f>_xlfn.XLOOKUP(B806,'[3]tt num | region | site id'!$C:$C,'[3]tt num | region | site id'!$Q:$Q,"")</f>
        <v/>
      </c>
      <c r="AT806" s="24" t="str">
        <f>_xlfn.XLOOKUP(B806,'[4]Cells Huawei 03052026 12h'!$B:$B,'[4]Cells Huawei 03052026 12h'!$T:$T,"")</f>
        <v/>
      </c>
      <c r="AU806" s="24" t="str">
        <f>_xlfn.XLOOKUP(B806,'[5]cells down 02052026 8h50'!$B:$B,'[5]cells down 02052026 8h50'!$R:$R,"")</f>
        <v/>
      </c>
      <c r="AV806" s="24" t="str">
        <f>_xlfn.XLOOKUP(B806,'[5]cells down 02052026 13h50'!$B:$B,'[5]cells down 02052026 13h50'!$R:$R,"")</f>
        <v/>
      </c>
      <c r="AW806" s="24" t="str">
        <f>_xlfn.XLOOKUP(B806,'[5]cells down 02052026 13h50'!$B:$B,'[5]cells down 02052026 13h50'!$R:$R,"")</f>
        <v/>
      </c>
      <c r="AX806" s="24" t="str">
        <f>_xlfn.XLOOKUP(B806,'[6]cell downs 03052026 8h40 '!$B:$B,'[6]cell downs 03052026 8h40 '!$R:$R,"")</f>
        <v/>
      </c>
      <c r="AY806" s="24" t="str">
        <f>_xlfn.XLOOKUP(B806,'[7]ALL SITES DOWN'!$D:$D,'[7]ALL SITES DOWN'!$J:$J,"")</f>
        <v/>
      </c>
      <c r="AZ806" s="24" t="str">
        <f>_xlfn.XLOOKUP(B806,'[8]ALL SITES DOWN'!$D:$D,'[8]ALL SITES DOWN'!$J:$J,"")</f>
        <v/>
      </c>
      <c r="BA806" s="9" t="str">
        <f>_xlfn.XLOOKUP(B806,[9]sheet1!$AC:$AC,[9]sheet1!$AF:$AF,"")</f>
        <v/>
      </c>
      <c r="BB806" s="14" t="s">
        <v>5537</v>
      </c>
      <c r="BC806" s="14" t="s">
        <v>5537</v>
      </c>
      <c r="BD806" s="14" t="str">
        <f>_xlfn.XLOOKUP(B806,'[10]cell downs 18042026 17h'!$B:$B,'[10]cell downs 18042026 17h'!$B:$B,"")</f>
        <v/>
      </c>
      <c r="BE806" s="14" t="str">
        <f>_xlfn.XLOOKUP(B806,'[11]Cells Huawei 19042026 15h'!$B:$B,'[11]Cells Huawei 19042026 15h'!$B:$B,"")</f>
        <v/>
      </c>
      <c r="BF806" s="9" t="str">
        <f>_xlfn.XLOOKUP(B806,'[12]cells down 19042026 9H40'!$B:$B,'[12]cells down 19042026 9H40'!$B:$B,"")</f>
        <v/>
      </c>
      <c r="BG806" s="9" t="s">
        <v>4518</v>
      </c>
      <c r="BH806" s="9" t="s">
        <v>12</v>
      </c>
    </row>
    <row r="807" spans="1:60" s="9" customFormat="1" x14ac:dyDescent="0.3">
      <c r="A807" s="1" t="s">
        <v>1733</v>
      </c>
      <c r="B807" s="8" t="s">
        <v>1734</v>
      </c>
      <c r="C807" s="3" t="str">
        <f>_xlfn.XLOOKUP(B807,'[1]daily break down'!$D:$D,'[1]daily break down'!$E:$E,"")</f>
        <v>Yaounde</v>
      </c>
      <c r="D807" s="1" t="s">
        <v>21</v>
      </c>
      <c r="E807" s="1" t="s">
        <v>30</v>
      </c>
      <c r="F807" s="3" t="s">
        <v>37</v>
      </c>
      <c r="G807" s="1" t="s">
        <v>38</v>
      </c>
      <c r="H807" s="42" t="str">
        <f>_xlfn.XLOOKUP(B807,[2]CALCULATION!$B:$B,[2]CALCULATION!$H:$H,"")</f>
        <v>ZTE</v>
      </c>
      <c r="I807" s="34">
        <v>0</v>
      </c>
      <c r="J807" s="34">
        <v>0</v>
      </c>
      <c r="K807" s="34">
        <v>0</v>
      </c>
      <c r="L807" s="34">
        <v>0</v>
      </c>
      <c r="M807" s="34">
        <v>0</v>
      </c>
      <c r="N807" s="34">
        <v>0</v>
      </c>
      <c r="O807" s="34">
        <v>0</v>
      </c>
      <c r="P807" s="34">
        <v>0</v>
      </c>
      <c r="Q807" s="34">
        <v>0</v>
      </c>
      <c r="R807" s="34">
        <v>0</v>
      </c>
      <c r="S807" s="35">
        <v>0</v>
      </c>
      <c r="T807" s="35">
        <v>0</v>
      </c>
      <c r="U807" s="35">
        <v>3.3119740435404242E-2</v>
      </c>
      <c r="V807" s="35">
        <v>4.9759868505534655E-2</v>
      </c>
      <c r="W807" s="35">
        <v>0</v>
      </c>
      <c r="X807" s="35">
        <v>6.4616488743925435E-2</v>
      </c>
      <c r="Y807" s="35">
        <v>8.987095964135805E-2</v>
      </c>
      <c r="Z807" s="35">
        <v>0</v>
      </c>
      <c r="AA807" s="35">
        <v>0</v>
      </c>
      <c r="AB807" s="35">
        <v>0</v>
      </c>
      <c r="AC807" s="35">
        <v>0</v>
      </c>
      <c r="AD807" s="35">
        <v>0</v>
      </c>
      <c r="AE807" s="58" t="s">
        <v>5560</v>
      </c>
      <c r="AF807" s="58"/>
      <c r="AG807" s="57" t="str" cm="1">
        <f t="array" ref="AG807">IFERROR(_xlfn.IFS(
AI807="MPR ISSUE","PDH",
AI807="BSS Hardware Issue","BSS",
AI807="Sites strategiques, MLL, Pylone, etc.","ENVTECH",
AI807="AKTIVCO DEFAUT GE &amp; POWER Cabinet","AKTIVCO",
AI807="AKTIVCO Coupure ENEO &amp; Baisse de tension","AKTIVCO GRID ONLY",
AI807="Coupure ENEO &amp; Baisse de tension","IHS GRID ONLY",
AI807="Defaut GE &amp; POWER Cabinet","IHS",
AI807="Sharing","Partners",
AI807="Sites strategiques &amp; DataCenter","SST &amp; DC",
AI807="Exclu","Exclu",
AI807="SAT","SAT",
AI807="SPARE-ISSUE","SPARE-ISSUE",
AI807="Fiber CAmtel","TRANS_FO_CAMTEL",
AI807="Fiber AOF","Fiber AOF",
AI807="Projet OCM (HUAWEI)","TRAVAUX-HUAWEI",
AI807="Projet OCM (NOKIA)","TRAVAUX-NOKIA",
AI807="ACCESS-ISSUE","ACCESS-ISSUE",
AI807="Projet OCM (ZTE, NOKIA, autres projets)","TRAVAUX OCM",
AI807="No root CAuse","No root cause",
AI807="ODU HS","PDH",
AI807="IP &amp; VLAN","PDH",
AI807="Warehouse HUAWEI","SPARE-ISSUE",
AI807="SPARE-HS","SPARE-ISSUE",
AI807="Power Telco","BSS",AI807="no impacts","no impacts"
),"")</f>
        <v>no impacts</v>
      </c>
      <c r="AH807" s="57" t="str" cm="1">
        <f t="array" ref="AH807">IFERROR(_xlfn.IFS(
AI807="MPR ISSUE","TX ISSUE",
AI807="BSS Hardware Issue","RAN ISSUE",
AI807="Sites strategiques, MLL, Pylone, etc.","ENVTECH",
AI807="AKTIVCO DEFAUT GE &amp; POWER Cabinet","POWER ISSUE",
AI807="AKTIVCO Coupure ENEO &amp; Baisse de tension","POWER ISSUE",
AI807="Coupure ENEO &amp; Baisse de tension","POWER ISSUE",
AI807="Defaut GE &amp; POWER Cabinet","POWER ISSUE",
AI807="Sharing","POWER ISSUE",
AI807="Sites strategiques &amp; DataCenter","POWER ISSUE",
AI807="Exclu","Exclu",
AI807="SAT","TX ISSUE",
AI807="SPARE-ISSUE","SPARE-ISSUE",
AI807="Fiber CAmtel","TX ISSUE",
AI807="Fiber AOF","TX ISSUE",
AI807="Projet OCM (HUAWEI)","TRAVAUX-HUAWEI",
AI807="Projet OCM (NOKIA)","TRAVAUX -NOKIA",
AI807="ACCESS-ISSUE","ACCESS-ISSUE",
AI807="Projet OCM (ZTE, NOKIA, autres projets)","TRAVAUX OCM",
AI807="No root CAuse","No root cause",
AI807="ODU HS","TX ISSUE",
AI807="IP &amp; VLAN","TX ISSUE",
AI807="Warehouse HUAWEI","SPARE-ISSUE",
AI807="SPARE-HS","SPARE-ISSUE",
AI807="Power Telco","RAN ISSUE",AI807="no impacts","no impacts"
),"")</f>
        <v>no impacts</v>
      </c>
      <c r="AI807" s="85" t="s">
        <v>5998</v>
      </c>
      <c r="AJ807" s="57" t="str" cm="1">
        <f t="array" ref="AJ807">IFERROR(_xlfn.IFS(
AI807="MPR ISSUE","ACTIVE",
AI807="BSS Hardware Issue","ACTIVE",
AI807="Sites strategiques, MLL, Pylone, etc.","PASSIVE",
AI807="AKTIVCO DEFAUT GE &amp; POWER Cabinet","PASSIVE",
AI807="AKTIVCO Coupure ENEO &amp; Baisse de tension","PASSIVE",
AI807="Coupure ENEO &amp; Baisse de tension","PASSIVE",
AI807="Defaut GE &amp; POWER Cabinet","PASSIVE",
AI807="Sharing","PASSIVE",
AI807="Sites strategiques &amp; DataCenter","PASSIVE",
AI807="Exclu","Exclu",
AI807="SAT","ACTIVE",
AI807="SPARE-ISSUE","SPARE-ISSUE",
AI807="Fiber CAmtel","ACTIVE",
AI807="Fiber AOF","ACTIVE",
AI807="Projet OCM (HUAWEI)","PLANNED WORKS",
AI807="Projet OCM (NOKIA)","PLANNED WORKS",
AI807="ACCESS-ISSUE","ACCESS-ISSUE",
AI807="Projet OCM (ZTE, NOKIA, autres projets)","PLANNED WORKS",
AI807="No root CAuse","No root cause",
AI807="ODU HS","ACTIVE",
AI807="IP &amp; VLAN","ACTIVE",
AI807="Warehouse HUAWEI","SPARE-ISSUE",
AI807="SPARE-HS","SPARE-ISSUE",
AI807="Power Telco","ACTIVE", AI807="no impacts","no impacts"
),"")</f>
        <v>no impacts</v>
      </c>
      <c r="AK807" s="23" t="s">
        <v>5537</v>
      </c>
      <c r="AL807" s="23" t="str">
        <f t="shared" si="24"/>
        <v>CTR_737</v>
      </c>
      <c r="AN807" s="9" t="s">
        <v>5537</v>
      </c>
      <c r="AO807" s="23" t="str">
        <f>_xlfn.XLOOKUP(B807,'INCIDENT-05-03-2026'!E:E,'INCIDENT-05-03-2026'!F:F,"")</f>
        <v/>
      </c>
      <c r="AP807" s="7" t="s">
        <v>5537</v>
      </c>
      <c r="AQ807" s="6"/>
      <c r="AR807" s="7"/>
      <c r="AS807" s="3" t="str">
        <f>_xlfn.XLOOKUP(B807,'[3]tt num | region | site id'!$C:$C,'[3]tt num | region | site id'!$Q:$Q,"")</f>
        <v/>
      </c>
      <c r="AT807" s="24" t="str">
        <f>_xlfn.XLOOKUP(B807,'[4]Cells Huawei 03052026 12h'!$B:$B,'[4]Cells Huawei 03052026 12h'!$T:$T,"")</f>
        <v/>
      </c>
      <c r="AU807" s="24" t="str">
        <f>_xlfn.XLOOKUP(B807,'[5]cells down 02052026 8h50'!$B:$B,'[5]cells down 02052026 8h50'!$R:$R,"")</f>
        <v/>
      </c>
      <c r="AV807" s="24" t="str">
        <f>_xlfn.XLOOKUP(B807,'[5]cells down 02052026 13h50'!$B:$B,'[5]cells down 02052026 13h50'!$R:$R,"")</f>
        <v/>
      </c>
      <c r="AW807" s="24" t="str">
        <f>_xlfn.XLOOKUP(B807,'[5]cells down 02052026 13h50'!$B:$B,'[5]cells down 02052026 13h50'!$R:$R,"")</f>
        <v/>
      </c>
      <c r="AX807" s="24" t="str">
        <f>_xlfn.XLOOKUP(B807,'[6]cell downs 03052026 8h40 '!$B:$B,'[6]cell downs 03052026 8h40 '!$R:$R,"")</f>
        <v/>
      </c>
      <c r="AY807" s="24" t="str">
        <f>_xlfn.XLOOKUP(B807,'[7]ALL SITES DOWN'!$D:$D,'[7]ALL SITES DOWN'!$J:$J,"")</f>
        <v/>
      </c>
      <c r="AZ807" s="24" t="str">
        <f>_xlfn.XLOOKUP(B807,'[8]ALL SITES DOWN'!$D:$D,'[8]ALL SITES DOWN'!$J:$J,"")</f>
        <v/>
      </c>
      <c r="BA807" s="9" t="str">
        <f>_xlfn.XLOOKUP(B807,[9]sheet1!$AC:$AC,[9]sheet1!$AF:$AF,"")</f>
        <v/>
      </c>
      <c r="BB807" s="14" t="s">
        <v>5537</v>
      </c>
      <c r="BC807" s="14" t="s">
        <v>5537</v>
      </c>
      <c r="BD807" s="14" t="str">
        <f>_xlfn.XLOOKUP(B807,'[10]cell downs 18042026 17h'!$B:$B,'[10]cell downs 18042026 17h'!$B:$B,"")</f>
        <v/>
      </c>
      <c r="BE807" s="14" t="str">
        <f>_xlfn.XLOOKUP(B807,'[11]Cells Huawei 19042026 15h'!$B:$B,'[11]Cells Huawei 19042026 15h'!$B:$B,"")</f>
        <v/>
      </c>
      <c r="BF807" s="9" t="str">
        <f>_xlfn.XLOOKUP(B807,'[12]cells down 19042026 9H40'!$B:$B,'[12]cells down 19042026 9H40'!$B:$B,"")</f>
        <v/>
      </c>
      <c r="BG807" s="9" t="s">
        <v>5537</v>
      </c>
      <c r="BH807" s="9" t="s">
        <v>12</v>
      </c>
    </row>
    <row r="808" spans="1:60" s="9" customFormat="1" x14ac:dyDescent="0.3">
      <c r="A808" s="1" t="s">
        <v>3101</v>
      </c>
      <c r="B808" s="8" t="s">
        <v>3102</v>
      </c>
      <c r="C808" s="3" t="str">
        <f>_xlfn.XLOOKUP(B808,'[1]daily break down'!$D:$D,'[1]daily break down'!$E:$E,"")</f>
        <v>OUEST</v>
      </c>
      <c r="D808" s="1" t="s">
        <v>11</v>
      </c>
      <c r="E808" s="1" t="s">
        <v>96</v>
      </c>
      <c r="F808" s="3" t="s">
        <v>102</v>
      </c>
      <c r="G808" s="1" t="s">
        <v>3103</v>
      </c>
      <c r="H808" s="40" t="str">
        <f>_xlfn.XLOOKUP(B808,[2]CALCULATION!$B:$B,[2]CALCULATION!$H:$H,"")</f>
        <v>HUAWEI</v>
      </c>
      <c r="I808" s="34">
        <v>0</v>
      </c>
      <c r="J808" s="34">
        <v>0</v>
      </c>
      <c r="K808" s="34">
        <v>0</v>
      </c>
      <c r="L808" s="34">
        <v>0</v>
      </c>
      <c r="M808" s="34">
        <v>0</v>
      </c>
      <c r="N808" s="34">
        <v>0</v>
      </c>
      <c r="O808" s="34">
        <v>0</v>
      </c>
      <c r="P808" s="34">
        <v>0</v>
      </c>
      <c r="Q808" s="34">
        <v>0</v>
      </c>
      <c r="R808" s="34">
        <v>0</v>
      </c>
      <c r="S808" s="35">
        <v>0</v>
      </c>
      <c r="T808" s="35">
        <v>0</v>
      </c>
      <c r="U808" s="35">
        <v>0</v>
      </c>
      <c r="V808" s="35">
        <v>0.13957732291194033</v>
      </c>
      <c r="W808" s="35">
        <v>0.10884748297106722</v>
      </c>
      <c r="X808" s="35">
        <v>5.5288742783927303E-3</v>
      </c>
      <c r="Y808" s="35">
        <v>8.8729514629044645E-2</v>
      </c>
      <c r="Z808" s="35">
        <v>0</v>
      </c>
      <c r="AA808" s="35">
        <v>0</v>
      </c>
      <c r="AB808" s="35">
        <v>0</v>
      </c>
      <c r="AC808" s="35">
        <v>0</v>
      </c>
      <c r="AD808" s="35">
        <v>0</v>
      </c>
      <c r="AE808" s="58" t="s">
        <v>5560</v>
      </c>
      <c r="AF808" s="58"/>
      <c r="AG808" s="57" t="str" cm="1">
        <f t="array" ref="AG808">IFERROR(_xlfn.IFS(
AI808="MPR ISSUE","PDH",
AI808="BSS Hardware Issue","BSS",
AI808="Sites strategiques, MLL, Pylone, etc.","ENVTECH",
AI808="AKTIVCO DEFAUT GE &amp; POWER Cabinet","AKTIVCO",
AI808="AKTIVCO Coupure ENEO &amp; Baisse de tension","AKTIVCO GRID ONLY",
AI808="Coupure ENEO &amp; Baisse de tension","IHS GRID ONLY",
AI808="Defaut GE &amp; POWER Cabinet","IHS",
AI808="Sharing","Partners",
AI808="Sites strategiques &amp; DataCenter","SST &amp; DC",
AI808="Exclu","Exclu",
AI808="SAT","SAT",
AI808="SPARE-ISSUE","SPARE-ISSUE",
AI808="Fiber CAmtel","TRANS_FO_CAMTEL",
AI808="Fiber AOF","Fiber AOF",
AI808="Projet OCM (HUAWEI)","TRAVAUX-HUAWEI",
AI808="Projet OCM (NOKIA)","TRAVAUX-NOKIA",
AI808="ACCESS-ISSUE","ACCESS-ISSUE",
AI808="Projet OCM (ZTE, NOKIA, autres projets)","TRAVAUX OCM",
AI808="No root CAuse","No root cause",
AI808="ODU HS","PDH",
AI808="IP &amp; VLAN","PDH",
AI808="Warehouse HUAWEI","SPARE-ISSUE",
AI808="SPARE-HS","SPARE-ISSUE",
AI808="Power Telco","BSS",AI808="no impacts","no impacts"
),"")</f>
        <v>no impacts</v>
      </c>
      <c r="AH808" s="57" t="str" cm="1">
        <f t="array" ref="AH808">IFERROR(_xlfn.IFS(
AI808="MPR ISSUE","TX ISSUE",
AI808="BSS Hardware Issue","RAN ISSUE",
AI808="Sites strategiques, MLL, Pylone, etc.","ENVTECH",
AI808="AKTIVCO DEFAUT GE &amp; POWER Cabinet","POWER ISSUE",
AI808="AKTIVCO Coupure ENEO &amp; Baisse de tension","POWER ISSUE",
AI808="Coupure ENEO &amp; Baisse de tension","POWER ISSUE",
AI808="Defaut GE &amp; POWER Cabinet","POWER ISSUE",
AI808="Sharing","POWER ISSUE",
AI808="Sites strategiques &amp; DataCenter","POWER ISSUE",
AI808="Exclu","Exclu",
AI808="SAT","TX ISSUE",
AI808="SPARE-ISSUE","SPARE-ISSUE",
AI808="Fiber CAmtel","TX ISSUE",
AI808="Fiber AOF","TX ISSUE",
AI808="Projet OCM (HUAWEI)","TRAVAUX-HUAWEI",
AI808="Projet OCM (NOKIA)","TRAVAUX -NOKIA",
AI808="ACCESS-ISSUE","ACCESS-ISSUE",
AI808="Projet OCM (ZTE, NOKIA, autres projets)","TRAVAUX OCM",
AI808="No root CAuse","No root cause",
AI808="ODU HS","TX ISSUE",
AI808="IP &amp; VLAN","TX ISSUE",
AI808="Warehouse HUAWEI","SPARE-ISSUE",
AI808="SPARE-HS","SPARE-ISSUE",
AI808="Power Telco","RAN ISSUE",AI808="no impacts","no impacts"
),"")</f>
        <v>no impacts</v>
      </c>
      <c r="AI808" s="85" t="s">
        <v>5998</v>
      </c>
      <c r="AJ808" s="57" t="str" cm="1">
        <f t="array" ref="AJ808">IFERROR(_xlfn.IFS(
AI808="MPR ISSUE","ACTIVE",
AI808="BSS Hardware Issue","ACTIVE",
AI808="Sites strategiques, MLL, Pylone, etc.","PASSIVE",
AI808="AKTIVCO DEFAUT GE &amp; POWER Cabinet","PASSIVE",
AI808="AKTIVCO Coupure ENEO &amp; Baisse de tension","PASSIVE",
AI808="Coupure ENEO &amp; Baisse de tension","PASSIVE",
AI808="Defaut GE &amp; POWER Cabinet","PASSIVE",
AI808="Sharing","PASSIVE",
AI808="Sites strategiques &amp; DataCenter","PASSIVE",
AI808="Exclu","Exclu",
AI808="SAT","ACTIVE",
AI808="SPARE-ISSUE","SPARE-ISSUE",
AI808="Fiber CAmtel","ACTIVE",
AI808="Fiber AOF","ACTIVE",
AI808="Projet OCM (HUAWEI)","PLANNED WORKS",
AI808="Projet OCM (NOKIA)","PLANNED WORKS",
AI808="ACCESS-ISSUE","ACCESS-ISSUE",
AI808="Projet OCM (ZTE, NOKIA, autres projets)","PLANNED WORKS",
AI808="No root CAuse","No root cause",
AI808="ODU HS","ACTIVE",
AI808="IP &amp; VLAN","ACTIVE",
AI808="Warehouse HUAWEI","SPARE-ISSUE",
AI808="SPARE-HS","SPARE-ISSUE",
AI808="Power Telco","ACTIVE", AI808="no impacts","no impacts"
),"")</f>
        <v>no impacts</v>
      </c>
      <c r="AK808" s="23" t="s">
        <v>5537</v>
      </c>
      <c r="AL808" s="23" t="str">
        <f t="shared" si="24"/>
        <v>OST_153</v>
      </c>
      <c r="AN808" s="9" t="s">
        <v>5537</v>
      </c>
      <c r="AO808" s="23" t="str">
        <f>_xlfn.XLOOKUP(B808,'INCIDENT-05-03-2026'!E:E,'INCIDENT-05-03-2026'!F:F,"")</f>
        <v/>
      </c>
      <c r="AP808" s="7" t="s">
        <v>5537</v>
      </c>
      <c r="AQ808" s="6"/>
      <c r="AR808" s="7"/>
      <c r="AS808" s="3" t="str">
        <f>_xlfn.XLOOKUP(B808,'[3]tt num | region | site id'!$C:$C,'[3]tt num | region | site id'!$Q:$Q,"")</f>
        <v/>
      </c>
      <c r="AT808" s="24" t="str">
        <f>_xlfn.XLOOKUP(B808,'[4]Cells Huawei 03052026 12h'!$B:$B,'[4]Cells Huawei 03052026 12h'!$T:$T,"")</f>
        <v/>
      </c>
      <c r="AU808" s="24" t="str">
        <f>_xlfn.XLOOKUP(B808,'[5]cells down 02052026 8h50'!$B:$B,'[5]cells down 02052026 8h50'!$R:$R,"")</f>
        <v/>
      </c>
      <c r="AV808" s="24" t="str">
        <f>_xlfn.XLOOKUP(B808,'[5]cells down 02052026 13h50'!$B:$B,'[5]cells down 02052026 13h50'!$R:$R,"")</f>
        <v/>
      </c>
      <c r="AW808" s="24" t="str">
        <f>_xlfn.XLOOKUP(B808,'[5]cells down 02052026 13h50'!$B:$B,'[5]cells down 02052026 13h50'!$R:$R,"")</f>
        <v/>
      </c>
      <c r="AX808" s="24" t="str">
        <f>_xlfn.XLOOKUP(B808,'[6]cell downs 03052026 8h40 '!$B:$B,'[6]cell downs 03052026 8h40 '!$R:$R,"")</f>
        <v/>
      </c>
      <c r="AY808" s="24" t="str">
        <f>_xlfn.XLOOKUP(B808,'[7]ALL SITES DOWN'!$D:$D,'[7]ALL SITES DOWN'!$J:$J,"")</f>
        <v/>
      </c>
      <c r="AZ808" s="24" t="str">
        <f>_xlfn.XLOOKUP(B808,'[8]ALL SITES DOWN'!$D:$D,'[8]ALL SITES DOWN'!$J:$J,"")</f>
        <v/>
      </c>
      <c r="BA808" s="9" t="str">
        <f>_xlfn.XLOOKUP(B808,[9]sheet1!$AC:$AC,[9]sheet1!$AF:$AF,"")</f>
        <v/>
      </c>
      <c r="BB808" s="14" t="s">
        <v>5537</v>
      </c>
      <c r="BC808" s="14" t="s">
        <v>5537</v>
      </c>
      <c r="BD808" s="14" t="str">
        <f>_xlfn.XLOOKUP(B808,'[10]cell downs 18042026 17h'!$B:$B,'[10]cell downs 18042026 17h'!$B:$B,"")</f>
        <v/>
      </c>
      <c r="BE808" s="14" t="str">
        <f>_xlfn.XLOOKUP(B808,'[11]Cells Huawei 19042026 15h'!$B:$B,'[11]Cells Huawei 19042026 15h'!$B:$B,"")</f>
        <v/>
      </c>
      <c r="BF808" s="9" t="str">
        <f>_xlfn.XLOOKUP(B808,'[12]cells down 19042026 9H40'!$B:$B,'[12]cells down 19042026 9H40'!$B:$B,"")</f>
        <v/>
      </c>
      <c r="BG808" s="9" t="s">
        <v>3102</v>
      </c>
      <c r="BH808" s="9" t="s">
        <v>12</v>
      </c>
    </row>
    <row r="809" spans="1:60" s="9" customFormat="1" x14ac:dyDescent="0.3">
      <c r="A809" s="1" t="s">
        <v>2541</v>
      </c>
      <c r="B809" s="1" t="s">
        <v>2542</v>
      </c>
      <c r="C809" s="3" t="str">
        <f>_xlfn.XLOOKUP(B809,'[1]daily break down'!$D:$D,'[1]daily break down'!$E:$E,"")</f>
        <v>Yaounde</v>
      </c>
      <c r="D809" s="1" t="s">
        <v>21</v>
      </c>
      <c r="E809" s="1" t="s">
        <v>36</v>
      </c>
      <c r="F809" s="3" t="s">
        <v>37</v>
      </c>
      <c r="G809" s="1" t="s">
        <v>38</v>
      </c>
      <c r="H809" s="42" t="str">
        <f>_xlfn.XLOOKUP(B809,[2]CALCULATION!$B:$B,[2]CALCULATION!$H:$H,"")</f>
        <v>ZTE</v>
      </c>
      <c r="I809" s="34">
        <v>0</v>
      </c>
      <c r="J809" s="34">
        <v>2.0421699725767839</v>
      </c>
      <c r="K809" s="34">
        <v>0</v>
      </c>
      <c r="L809" s="34">
        <v>0</v>
      </c>
      <c r="M809" s="34">
        <v>0</v>
      </c>
      <c r="N809" s="34">
        <v>0</v>
      </c>
      <c r="O809" s="34">
        <v>0</v>
      </c>
      <c r="P809" s="34">
        <v>0.41757268864519032</v>
      </c>
      <c r="Q809" s="34">
        <v>0.15916023890444153</v>
      </c>
      <c r="R809" s="34">
        <v>1.4238278073126662</v>
      </c>
      <c r="S809" s="35">
        <v>2.1972816487031647E-2</v>
      </c>
      <c r="T809" s="35">
        <v>0</v>
      </c>
      <c r="U809" s="35">
        <v>1.2645070527034249E-2</v>
      </c>
      <c r="V809" s="35">
        <v>0</v>
      </c>
      <c r="W809" s="35">
        <v>0</v>
      </c>
      <c r="X809" s="35">
        <v>8.211270057329019E-2</v>
      </c>
      <c r="Y809" s="35">
        <v>8.1898679633482019E-2</v>
      </c>
      <c r="Z809" s="35">
        <v>0</v>
      </c>
      <c r="AA809" s="35">
        <v>0</v>
      </c>
      <c r="AB809" s="35">
        <v>0</v>
      </c>
      <c r="AC809" s="35">
        <v>0</v>
      </c>
      <c r="AD809" s="35">
        <v>0</v>
      </c>
      <c r="AE809" s="58" t="s">
        <v>5560</v>
      </c>
      <c r="AF809" s="58"/>
      <c r="AG809" s="57" t="str" cm="1">
        <f t="array" ref="AG809">IFERROR(_xlfn.IFS(
AI809="MPR ISSUE","PDH",
AI809="BSS Hardware Issue","BSS",
AI809="Sites strategiques, MLL, Pylone, etc.","ENVTECH",
AI809="AKTIVCO DEFAUT GE &amp; POWER Cabinet","AKTIVCO",
AI809="AKTIVCO Coupure ENEO &amp; Baisse de tension","AKTIVCO GRID ONLY",
AI809="Coupure ENEO &amp; Baisse de tension","IHS GRID ONLY",
AI809="Defaut GE &amp; POWER Cabinet","IHS",
AI809="Sharing","Partners",
AI809="Sites strategiques &amp; DataCenter","SST &amp; DC",
AI809="Exclu","Exclu",
AI809="SAT","SAT",
AI809="SPARE-ISSUE","SPARE-ISSUE",
AI809="Fiber CAmtel","TRANS_FO_CAMTEL",
AI809="Fiber AOF","Fiber AOF",
AI809="Projet OCM (HUAWEI)","TRAVAUX-HUAWEI",
AI809="Projet OCM (NOKIA)","TRAVAUX-NOKIA",
AI809="ACCESS-ISSUE","ACCESS-ISSUE",
AI809="Projet OCM (ZTE, NOKIA, autres projets)","TRAVAUX OCM",
AI809="No root CAuse","No root cause",
AI809="ODU HS","PDH",
AI809="IP &amp; VLAN","PDH",
AI809="Warehouse HUAWEI","SPARE-ISSUE",
AI809="SPARE-HS","SPARE-ISSUE",
AI809="Power Telco","BSS",AI809="no impacts","no impacts"
),"")</f>
        <v>no impacts</v>
      </c>
      <c r="AH809" s="57" t="str" cm="1">
        <f t="array" ref="AH809">IFERROR(_xlfn.IFS(
AI809="MPR ISSUE","TX ISSUE",
AI809="BSS Hardware Issue","RAN ISSUE",
AI809="Sites strategiques, MLL, Pylone, etc.","ENVTECH",
AI809="AKTIVCO DEFAUT GE &amp; POWER Cabinet","POWER ISSUE",
AI809="AKTIVCO Coupure ENEO &amp; Baisse de tension","POWER ISSUE",
AI809="Coupure ENEO &amp; Baisse de tension","POWER ISSUE",
AI809="Defaut GE &amp; POWER Cabinet","POWER ISSUE",
AI809="Sharing","POWER ISSUE",
AI809="Sites strategiques &amp; DataCenter","POWER ISSUE",
AI809="Exclu","Exclu",
AI809="SAT","TX ISSUE",
AI809="SPARE-ISSUE","SPARE-ISSUE",
AI809="Fiber CAmtel","TX ISSUE",
AI809="Fiber AOF","TX ISSUE",
AI809="Projet OCM (HUAWEI)","TRAVAUX-HUAWEI",
AI809="Projet OCM (NOKIA)","TRAVAUX -NOKIA",
AI809="ACCESS-ISSUE","ACCESS-ISSUE",
AI809="Projet OCM (ZTE, NOKIA, autres projets)","TRAVAUX OCM",
AI809="No root CAuse","No root cause",
AI809="ODU HS","TX ISSUE",
AI809="IP &amp; VLAN","TX ISSUE",
AI809="Warehouse HUAWEI","SPARE-ISSUE",
AI809="SPARE-HS","SPARE-ISSUE",
AI809="Power Telco","RAN ISSUE",AI809="no impacts","no impacts"
),"")</f>
        <v>no impacts</v>
      </c>
      <c r="AI809" s="85" t="s">
        <v>5998</v>
      </c>
      <c r="AJ809" s="57" t="str" cm="1">
        <f t="array" ref="AJ809">IFERROR(_xlfn.IFS(
AI809="MPR ISSUE","ACTIVE",
AI809="BSS Hardware Issue","ACTIVE",
AI809="Sites strategiques, MLL, Pylone, etc.","PASSIVE",
AI809="AKTIVCO DEFAUT GE &amp; POWER Cabinet","PASSIVE",
AI809="AKTIVCO Coupure ENEO &amp; Baisse de tension","PASSIVE",
AI809="Coupure ENEO &amp; Baisse de tension","PASSIVE",
AI809="Defaut GE &amp; POWER Cabinet","PASSIVE",
AI809="Sharing","PASSIVE",
AI809="Sites strategiques &amp; DataCenter","PASSIVE",
AI809="Exclu","Exclu",
AI809="SAT","ACTIVE",
AI809="SPARE-ISSUE","SPARE-ISSUE",
AI809="Fiber CAmtel","ACTIVE",
AI809="Fiber AOF","ACTIVE",
AI809="Projet OCM (HUAWEI)","PLANNED WORKS",
AI809="Projet OCM (NOKIA)","PLANNED WORKS",
AI809="ACCESS-ISSUE","ACCESS-ISSUE",
AI809="Projet OCM (ZTE, NOKIA, autres projets)","PLANNED WORKS",
AI809="No root CAuse","No root cause",
AI809="ODU HS","ACTIVE",
AI809="IP &amp; VLAN","ACTIVE",
AI809="Warehouse HUAWEI","SPARE-ISSUE",
AI809="SPARE-HS","SPARE-ISSUE",
AI809="Power Telco","ACTIVE", AI809="no impacts","no impacts"
),"")</f>
        <v>no impacts</v>
      </c>
      <c r="AK809" s="23" t="s">
        <v>5537</v>
      </c>
      <c r="AL809" s="23" t="str">
        <f t="shared" si="24"/>
        <v>CTR_716</v>
      </c>
      <c r="AN809" s="9" t="s">
        <v>5537</v>
      </c>
      <c r="AO809" s="23" t="str">
        <f>_xlfn.XLOOKUP(B809,'INCIDENT-05-03-2026'!E:E,'INCIDENT-05-03-2026'!F:F,"")</f>
        <v/>
      </c>
      <c r="AP809" s="7" t="s">
        <v>5537</v>
      </c>
      <c r="AQ809" s="6"/>
      <c r="AR809" s="7"/>
      <c r="AS809" s="3" t="str">
        <f>_xlfn.XLOOKUP(B809,'[3]tt num | region | site id'!$C:$C,'[3]tt num | region | site id'!$Q:$Q,"")</f>
        <v/>
      </c>
      <c r="AT809" s="24" t="str">
        <f>_xlfn.XLOOKUP(B809,'[4]Cells Huawei 03052026 12h'!$B:$B,'[4]Cells Huawei 03052026 12h'!$T:$T,"")</f>
        <v/>
      </c>
      <c r="AU809" s="24" t="str">
        <f>_xlfn.XLOOKUP(B809,'[5]cells down 02052026 8h50'!$B:$B,'[5]cells down 02052026 8h50'!$R:$R,"")</f>
        <v/>
      </c>
      <c r="AV809" s="24" t="str">
        <f>_xlfn.XLOOKUP(B809,'[5]cells down 02052026 13h50'!$B:$B,'[5]cells down 02052026 13h50'!$R:$R,"")</f>
        <v/>
      </c>
      <c r="AW809" s="24" t="str">
        <f>_xlfn.XLOOKUP(B809,'[5]cells down 02052026 13h50'!$B:$B,'[5]cells down 02052026 13h50'!$R:$R,"")</f>
        <v/>
      </c>
      <c r="AX809" s="24" t="str">
        <f>_xlfn.XLOOKUP(B809,'[6]cell downs 03052026 8h40 '!$B:$B,'[6]cell downs 03052026 8h40 '!$R:$R,"")</f>
        <v/>
      </c>
      <c r="AY809" s="24" t="str">
        <f>_xlfn.XLOOKUP(B809,'[7]ALL SITES DOWN'!$D:$D,'[7]ALL SITES DOWN'!$J:$J,"")</f>
        <v/>
      </c>
      <c r="AZ809" s="24" t="str">
        <f>_xlfn.XLOOKUP(B809,'[8]ALL SITES DOWN'!$D:$D,'[8]ALL SITES DOWN'!$J:$J,"")</f>
        <v/>
      </c>
      <c r="BA809" s="9" t="str">
        <f>_xlfn.XLOOKUP(B809,[9]sheet1!$AC:$AC,[9]sheet1!$AF:$AF,"")</f>
        <v/>
      </c>
      <c r="BB809" s="14" t="s">
        <v>5537</v>
      </c>
      <c r="BC809" s="14" t="s">
        <v>5537</v>
      </c>
      <c r="BD809" s="14" t="str">
        <f>_xlfn.XLOOKUP(B809,'[10]cell downs 18042026 17h'!$B:$B,'[10]cell downs 18042026 17h'!$B:$B,"")</f>
        <v/>
      </c>
      <c r="BE809" s="14" t="str">
        <f>_xlfn.XLOOKUP(B809,'[11]Cells Huawei 19042026 15h'!$B:$B,'[11]Cells Huawei 19042026 15h'!$B:$B,"")</f>
        <v/>
      </c>
      <c r="BF809" s="9" t="str">
        <f>_xlfn.XLOOKUP(B809,'[12]cells down 19042026 9H40'!$B:$B,'[12]cells down 19042026 9H40'!$B:$B,"")</f>
        <v/>
      </c>
      <c r="BG809" s="9" t="s">
        <v>5537</v>
      </c>
      <c r="BH809" s="9" t="s">
        <v>12</v>
      </c>
    </row>
    <row r="810" spans="1:60" s="9" customFormat="1" x14ac:dyDescent="0.3">
      <c r="A810" s="1" t="s">
        <v>1332</v>
      </c>
      <c r="B810" s="8" t="s">
        <v>1333</v>
      </c>
      <c r="C810" s="3" t="str">
        <f>_xlfn.XLOOKUP(B810,'[1]daily break down'!$D:$D,'[1]daily break down'!$E:$E,"")</f>
        <v>Bafoussam</v>
      </c>
      <c r="D810" s="1" t="s">
        <v>11</v>
      </c>
      <c r="E810" s="1" t="s">
        <v>12</v>
      </c>
      <c r="F810" s="3" t="s">
        <v>102</v>
      </c>
      <c r="G810" s="1" t="s">
        <v>299</v>
      </c>
      <c r="H810" s="40" t="str">
        <f>_xlfn.XLOOKUP(B810,[2]CALCULATION!$B:$B,[2]CALCULATION!$H:$H,"")</f>
        <v>Huawei</v>
      </c>
      <c r="I810" s="34">
        <v>0.62396021493409581</v>
      </c>
      <c r="J810" s="34">
        <v>0.3026612790462086</v>
      </c>
      <c r="K810" s="34">
        <v>0.16301261582099857</v>
      </c>
      <c r="L810" s="34">
        <v>0.14967197723958645</v>
      </c>
      <c r="M810" s="34">
        <v>0</v>
      </c>
      <c r="N810" s="34">
        <v>9.572086532946382E-2</v>
      </c>
      <c r="O810" s="34">
        <v>0</v>
      </c>
      <c r="P810" s="34">
        <v>0.15088476256516933</v>
      </c>
      <c r="Q810" s="34">
        <v>6.402793115945131E-2</v>
      </c>
      <c r="R810" s="34">
        <v>0</v>
      </c>
      <c r="S810" s="35">
        <v>0</v>
      </c>
      <c r="T810" s="35">
        <v>0.53731740446818643</v>
      </c>
      <c r="U810" s="35">
        <v>0</v>
      </c>
      <c r="V810" s="35">
        <v>0</v>
      </c>
      <c r="W810" s="35">
        <v>0.53731740446818643</v>
      </c>
      <c r="X810" s="35">
        <v>9.6452103540477063E-2</v>
      </c>
      <c r="Y810" s="35">
        <v>7.2053716402279464E-2</v>
      </c>
      <c r="Z810" s="35">
        <v>0.54031369762550907</v>
      </c>
      <c r="AA810" s="35">
        <v>0</v>
      </c>
      <c r="AB810" s="35">
        <v>0</v>
      </c>
      <c r="AC810" s="35">
        <v>0</v>
      </c>
      <c r="AD810" s="35">
        <v>0</v>
      </c>
      <c r="AE810" s="58" t="s">
        <v>5560</v>
      </c>
      <c r="AF810" s="58"/>
      <c r="AG810" s="57" t="str" cm="1">
        <f t="array" ref="AG810">IFERROR(_xlfn.IFS(
AI810="MPR ISSUE","PDH",
AI810="BSS Hardware Issue","BSS",
AI810="Sites strategiques, MLL, Pylone, etc.","ENVTECH",
AI810="AKTIVCO DEFAUT GE &amp; POWER Cabinet","AKTIVCO",
AI810="AKTIVCO Coupure ENEO &amp; Baisse de tension","AKTIVCO GRID ONLY",
AI810="Coupure ENEO &amp; Baisse de tension","IHS GRID ONLY",
AI810="Defaut GE &amp; POWER Cabinet","IHS",
AI810="Sharing","Partners",
AI810="Sites strategiques &amp; DataCenter","SST &amp; DC",
AI810="Exclu","Exclu",
AI810="SAT","SAT",
AI810="SPARE-ISSUE","SPARE-ISSUE",
AI810="Fiber CAmtel","TRANS_FO_CAMTEL",
AI810="Fiber AOF","Fiber AOF",
AI810="Projet OCM (HUAWEI)","TRAVAUX-HUAWEI",
AI810="Projet OCM (NOKIA)","TRAVAUX-NOKIA",
AI810="ACCESS-ISSUE","ACCESS-ISSUE",
AI810="Projet OCM (ZTE, NOKIA, autres projets)","TRAVAUX OCM",
AI810="No root CAuse","No root cause",
AI810="ODU HS","PDH",
AI810="IP &amp; VLAN","PDH",
AI810="Warehouse HUAWEI","SPARE-ISSUE",
AI810="SPARE-HS","SPARE-ISSUE",
AI810="Power Telco","BSS",AI810="no impacts","no impacts"
),"")</f>
        <v>no impacts</v>
      </c>
      <c r="AH810" s="57" t="str" cm="1">
        <f t="array" ref="AH810">IFERROR(_xlfn.IFS(
AI810="MPR ISSUE","TX ISSUE",
AI810="BSS Hardware Issue","RAN ISSUE",
AI810="Sites strategiques, MLL, Pylone, etc.","ENVTECH",
AI810="AKTIVCO DEFAUT GE &amp; POWER Cabinet","POWER ISSUE",
AI810="AKTIVCO Coupure ENEO &amp; Baisse de tension","POWER ISSUE",
AI810="Coupure ENEO &amp; Baisse de tension","POWER ISSUE",
AI810="Defaut GE &amp; POWER Cabinet","POWER ISSUE",
AI810="Sharing","POWER ISSUE",
AI810="Sites strategiques &amp; DataCenter","POWER ISSUE",
AI810="Exclu","Exclu",
AI810="SAT","TX ISSUE",
AI810="SPARE-ISSUE","SPARE-ISSUE",
AI810="Fiber CAmtel","TX ISSUE",
AI810="Fiber AOF","TX ISSUE",
AI810="Projet OCM (HUAWEI)","TRAVAUX-HUAWEI",
AI810="Projet OCM (NOKIA)","TRAVAUX -NOKIA",
AI810="ACCESS-ISSUE","ACCESS-ISSUE",
AI810="Projet OCM (ZTE, NOKIA, autres projets)","TRAVAUX OCM",
AI810="No root CAuse","No root cause",
AI810="ODU HS","TX ISSUE",
AI810="IP &amp; VLAN","TX ISSUE",
AI810="Warehouse HUAWEI","SPARE-ISSUE",
AI810="SPARE-HS","SPARE-ISSUE",
AI810="Power Telco","RAN ISSUE",AI810="no impacts","no impacts"
),"")</f>
        <v>no impacts</v>
      </c>
      <c r="AI810" s="85" t="s">
        <v>5998</v>
      </c>
      <c r="AJ810" s="57" t="str" cm="1">
        <f t="array" ref="AJ810">IFERROR(_xlfn.IFS(
AI810="MPR ISSUE","ACTIVE",
AI810="BSS Hardware Issue","ACTIVE",
AI810="Sites strategiques, MLL, Pylone, etc.","PASSIVE",
AI810="AKTIVCO DEFAUT GE &amp; POWER Cabinet","PASSIVE",
AI810="AKTIVCO Coupure ENEO &amp; Baisse de tension","PASSIVE",
AI810="Coupure ENEO &amp; Baisse de tension","PASSIVE",
AI810="Defaut GE &amp; POWER Cabinet","PASSIVE",
AI810="Sharing","PASSIVE",
AI810="Sites strategiques &amp; DataCenter","PASSIVE",
AI810="Exclu","Exclu",
AI810="SAT","ACTIVE",
AI810="SPARE-ISSUE","SPARE-ISSUE",
AI810="Fiber CAmtel","ACTIVE",
AI810="Fiber AOF","ACTIVE",
AI810="Projet OCM (HUAWEI)","PLANNED WORKS",
AI810="Projet OCM (NOKIA)","PLANNED WORKS",
AI810="ACCESS-ISSUE","ACCESS-ISSUE",
AI810="Projet OCM (ZTE, NOKIA, autres projets)","PLANNED WORKS",
AI810="No root CAuse","No root cause",
AI810="ODU HS","ACTIVE",
AI810="IP &amp; VLAN","ACTIVE",
AI810="Warehouse HUAWEI","SPARE-ISSUE",
AI810="SPARE-HS","SPARE-ISSUE",
AI810="Power Telco","ACTIVE", AI810="no impacts","no impacts"
),"")</f>
        <v>no impacts</v>
      </c>
      <c r="AK810" s="23" t="s">
        <v>5537</v>
      </c>
      <c r="AL810" s="23" t="str">
        <f t="shared" si="24"/>
        <v>OST_016</v>
      </c>
      <c r="AN810" s="9" t="s">
        <v>5537</v>
      </c>
      <c r="AO810" s="23" t="str">
        <f>_xlfn.XLOOKUP(B810,'INCIDENT-05-03-2026'!E:E,'INCIDENT-05-03-2026'!F:F,"")</f>
        <v/>
      </c>
      <c r="AP810" s="7" t="s">
        <v>5537</v>
      </c>
      <c r="AQ810" s="6"/>
      <c r="AR810" s="7"/>
      <c r="AS810" s="3" t="str">
        <f>_xlfn.XLOOKUP(B810,'[3]tt num | region | site id'!$C:$C,'[3]tt num | region | site id'!$Q:$Q,"")</f>
        <v/>
      </c>
      <c r="AT810" s="24" t="str">
        <f>_xlfn.XLOOKUP(B810,'[4]Cells Huawei 03052026 12h'!$B:$B,'[4]Cells Huawei 03052026 12h'!$T:$T,"")</f>
        <v/>
      </c>
      <c r="AU810" s="24" t="str">
        <f>_xlfn.XLOOKUP(B810,'[5]cells down 02052026 8h50'!$B:$B,'[5]cells down 02052026 8h50'!$R:$R,"")</f>
        <v/>
      </c>
      <c r="AV810" s="24" t="str">
        <f>_xlfn.XLOOKUP(B810,'[5]cells down 02052026 13h50'!$B:$B,'[5]cells down 02052026 13h50'!$R:$R,"")</f>
        <v/>
      </c>
      <c r="AW810" s="24" t="str">
        <f>_xlfn.XLOOKUP(B810,'[5]cells down 02052026 13h50'!$B:$B,'[5]cells down 02052026 13h50'!$R:$R,"")</f>
        <v/>
      </c>
      <c r="AX810" s="24" t="str">
        <f>_xlfn.XLOOKUP(B810,'[6]cell downs 03052026 8h40 '!$B:$B,'[6]cell downs 03052026 8h40 '!$R:$R,"")</f>
        <v/>
      </c>
      <c r="AY810" s="24" t="str">
        <f>_xlfn.XLOOKUP(B810,'[7]ALL SITES DOWN'!$D:$D,'[7]ALL SITES DOWN'!$J:$J,"")</f>
        <v/>
      </c>
      <c r="AZ810" s="24" t="str">
        <f>_xlfn.XLOOKUP(B810,'[8]ALL SITES DOWN'!$D:$D,'[8]ALL SITES DOWN'!$J:$J,"")</f>
        <v/>
      </c>
      <c r="BA810" s="9" t="str">
        <f>_xlfn.XLOOKUP(B810,[9]sheet1!$AC:$AC,[9]sheet1!$AF:$AF,"")</f>
        <v/>
      </c>
      <c r="BB810" s="14" t="s">
        <v>5537</v>
      </c>
      <c r="BC810" s="14" t="s">
        <v>5537</v>
      </c>
      <c r="BD810" s="14" t="str">
        <f>_xlfn.XLOOKUP(B810,'[10]cell downs 18042026 17h'!$B:$B,'[10]cell downs 18042026 17h'!$B:$B,"")</f>
        <v/>
      </c>
      <c r="BE810" s="14" t="str">
        <f>_xlfn.XLOOKUP(B810,'[11]Cells Huawei 19042026 15h'!$B:$B,'[11]Cells Huawei 19042026 15h'!$B:$B,"")</f>
        <v/>
      </c>
      <c r="BF810" s="9" t="str">
        <f>_xlfn.XLOOKUP(B810,'[12]cells down 19042026 9H40'!$B:$B,'[12]cells down 19042026 9H40'!$B:$B,"")</f>
        <v/>
      </c>
      <c r="BG810" s="9" t="s">
        <v>1333</v>
      </c>
      <c r="BH810" s="9" t="s">
        <v>318</v>
      </c>
    </row>
    <row r="811" spans="1:60" s="9" customFormat="1" x14ac:dyDescent="0.3">
      <c r="A811" s="1" t="s">
        <v>719</v>
      </c>
      <c r="B811" s="8" t="s">
        <v>967</v>
      </c>
      <c r="C811" s="3" t="str">
        <f>_xlfn.XLOOKUP(B811,'[1]daily break down'!$D:$D,'[1]daily break down'!$E:$E,"")</f>
        <v>EXTREME-NORD</v>
      </c>
      <c r="D811" s="1" t="s">
        <v>11</v>
      </c>
      <c r="E811" s="1" t="s">
        <v>12</v>
      </c>
      <c r="F811" s="3" t="s">
        <v>55</v>
      </c>
      <c r="G811" s="1" t="s">
        <v>719</v>
      </c>
      <c r="H811" s="41" t="str">
        <f>_xlfn.XLOOKUP(B811,[2]CALCULATION!$B:$B,[2]CALCULATION!$H:$H,"")</f>
        <v>NOKIA</v>
      </c>
      <c r="I811" s="34">
        <v>0.23333032236829862</v>
      </c>
      <c r="J811" s="34">
        <v>0.59597723953319981</v>
      </c>
      <c r="K811" s="34">
        <v>0.92546130111667813</v>
      </c>
      <c r="L811" s="34">
        <v>0</v>
      </c>
      <c r="M811" s="34">
        <v>0</v>
      </c>
      <c r="N811" s="34">
        <v>0</v>
      </c>
      <c r="O811" s="34">
        <v>0</v>
      </c>
      <c r="P811" s="34">
        <v>0.10539955596344142</v>
      </c>
      <c r="Q811" s="34">
        <v>0</v>
      </c>
      <c r="R811" s="34">
        <v>0.11074796143878519</v>
      </c>
      <c r="S811" s="35">
        <v>0</v>
      </c>
      <c r="T811" s="35">
        <v>71435.477979670861</v>
      </c>
      <c r="U811" s="35">
        <v>0.13122420095732315</v>
      </c>
      <c r="V811" s="35">
        <v>1.9673216462817208E-2</v>
      </c>
      <c r="W811" s="35">
        <v>0.42694501507528737</v>
      </c>
      <c r="X811" s="35">
        <v>6.02129584658272E-2</v>
      </c>
      <c r="Y811" s="35">
        <v>7.0129256849387617E-2</v>
      </c>
      <c r="Z811" s="35">
        <v>5.1668221885495955E-2</v>
      </c>
      <c r="AA811" s="35">
        <v>0</v>
      </c>
      <c r="AB811" s="35">
        <v>0</v>
      </c>
      <c r="AC811" s="35">
        <v>0</v>
      </c>
      <c r="AD811" s="35">
        <v>0</v>
      </c>
      <c r="AE811" s="58" t="s">
        <v>5603</v>
      </c>
      <c r="AF811" s="58"/>
      <c r="AG811" s="57" t="str" cm="1">
        <f t="array" ref="AG811">IFERROR(_xlfn.IFS(
AI811="MPR ISSUE","PDH",
AI811="BSS Hardware Issue","BSS",
AI811="Sites strategiques, MLL, Pylone, etc.","ENVTECH",
AI811="AKTIVCO DEFAUT GE &amp; POWER Cabinet","AKTIVCO",
AI811="AKTIVCO Coupure ENEO &amp; Baisse de tension","AKTIVCO GRID ONLY",
AI811="Coupure ENEO &amp; Baisse de tension","IHS GRID ONLY",
AI811="Defaut GE &amp; POWER Cabinet","IHS",
AI811="Sharing","Partners",
AI811="Sites strategiques &amp; DataCenter","SST &amp; DC",
AI811="Exclu","Exclu",
AI811="SAT","SAT",
AI811="SPARE-ISSUE","SPARE-ISSUE",
AI811="Fiber CAmtel","TRANS_FO_CAMTEL",
AI811="Fiber AOF","Fiber AOF",
AI811="Projet OCM (HUAWEI)","TRAVAUX-HUAWEI",
AI811="Projet OCM (NOKIA)","TRAVAUX-NOKIA",
AI811="ACCESS-ISSUE","ACCESS-ISSUE",
AI811="Projet OCM (ZTE, NOKIA, autres projets)","TRAVAUX OCM",
AI811="No root CAuse","No root cause",
AI811="ODU HS","PDH",
AI811="IP &amp; VLAN","PDH",
AI811="Warehouse HUAWEI","SPARE-ISSUE",
AI811="SPARE-HS","SPARE-ISSUE",
AI811="Power Telco","BSS",AI811="no impacts","no impacts"
),"")</f>
        <v>no impacts</v>
      </c>
      <c r="AH811" s="57" t="str" cm="1">
        <f t="array" ref="AH811">IFERROR(_xlfn.IFS(
AI811="MPR ISSUE","TX ISSUE",
AI811="BSS Hardware Issue","RAN ISSUE",
AI811="Sites strategiques, MLL, Pylone, etc.","ENVTECH",
AI811="AKTIVCO DEFAUT GE &amp; POWER Cabinet","POWER ISSUE",
AI811="AKTIVCO Coupure ENEO &amp; Baisse de tension","POWER ISSUE",
AI811="Coupure ENEO &amp; Baisse de tension","POWER ISSUE",
AI811="Defaut GE &amp; POWER Cabinet","POWER ISSUE",
AI811="Sharing","POWER ISSUE",
AI811="Sites strategiques &amp; DataCenter","POWER ISSUE",
AI811="Exclu","Exclu",
AI811="SAT","TX ISSUE",
AI811="SPARE-ISSUE","SPARE-ISSUE",
AI811="Fiber CAmtel","TX ISSUE",
AI811="Fiber AOF","TX ISSUE",
AI811="Projet OCM (HUAWEI)","TRAVAUX-HUAWEI",
AI811="Projet OCM (NOKIA)","TRAVAUX -NOKIA",
AI811="ACCESS-ISSUE","ACCESS-ISSUE",
AI811="Projet OCM (ZTE, NOKIA, autres projets)","TRAVAUX OCM",
AI811="No root CAuse","No root cause",
AI811="ODU HS","TX ISSUE",
AI811="IP &amp; VLAN","TX ISSUE",
AI811="Warehouse HUAWEI","SPARE-ISSUE",
AI811="SPARE-HS","SPARE-ISSUE",
AI811="Power Telco","RAN ISSUE",AI811="no impacts","no impacts"
),"")</f>
        <v>no impacts</v>
      </c>
      <c r="AI811" s="85" t="s">
        <v>5998</v>
      </c>
      <c r="AJ811" s="57" t="str" cm="1">
        <f t="array" ref="AJ811">IFERROR(_xlfn.IFS(
AI811="MPR ISSUE","ACTIVE",
AI811="BSS Hardware Issue","ACTIVE",
AI811="Sites strategiques, MLL, Pylone, etc.","PASSIVE",
AI811="AKTIVCO DEFAUT GE &amp; POWER Cabinet","PASSIVE",
AI811="AKTIVCO Coupure ENEO &amp; Baisse de tension","PASSIVE",
AI811="Coupure ENEO &amp; Baisse de tension","PASSIVE",
AI811="Defaut GE &amp; POWER Cabinet","PASSIVE",
AI811="Sharing","PASSIVE",
AI811="Sites strategiques &amp; DataCenter","PASSIVE",
AI811="Exclu","Exclu",
AI811="SAT","ACTIVE",
AI811="SPARE-ISSUE","SPARE-ISSUE",
AI811="Fiber CAmtel","ACTIVE",
AI811="Fiber AOF","ACTIVE",
AI811="Projet OCM (HUAWEI)","PLANNED WORKS",
AI811="Projet OCM (NOKIA)","PLANNED WORKS",
AI811="ACCESS-ISSUE","ACCESS-ISSUE",
AI811="Projet OCM (ZTE, NOKIA, autres projets)","PLANNED WORKS",
AI811="No root CAuse","No root cause",
AI811="ODU HS","ACTIVE",
AI811="IP &amp; VLAN","ACTIVE",
AI811="Warehouse HUAWEI","SPARE-ISSUE",
AI811="SPARE-HS","SPARE-ISSUE",
AI811="Power Telco","ACTIVE", AI811="no impacts","no impacts"
),"")</f>
        <v>no impacts</v>
      </c>
      <c r="AK811" s="23" t="s">
        <v>5537</v>
      </c>
      <c r="AL811" s="23" t="str">
        <f t="shared" si="24"/>
        <v>EXN_011</v>
      </c>
      <c r="AN811" s="9" t="s">
        <v>5537</v>
      </c>
      <c r="AO811" s="23" t="str">
        <f>_xlfn.XLOOKUP(B811,'INCIDENT-05-03-2026'!E:E,'INCIDENT-05-03-2026'!F:F,"")</f>
        <v/>
      </c>
      <c r="AP811" s="7" t="s">
        <v>5537</v>
      </c>
      <c r="AQ811" s="6"/>
      <c r="AR811" s="7"/>
      <c r="AS811" s="3" t="str">
        <f>_xlfn.XLOOKUP(B811,'[3]tt num | region | site id'!$C:$C,'[3]tt num | region | site id'!$Q:$Q,"")</f>
        <v/>
      </c>
      <c r="AT811" s="24" t="str">
        <f>_xlfn.XLOOKUP(B811,'[4]Cells Huawei 03052026 12h'!$B:$B,'[4]Cells Huawei 03052026 12h'!$T:$T,"")</f>
        <v/>
      </c>
      <c r="AU811" s="24" t="str">
        <f>_xlfn.XLOOKUP(B811,'[5]cells down 02052026 8h50'!$B:$B,'[5]cells down 02052026 8h50'!$R:$R,"")</f>
        <v/>
      </c>
      <c r="AV811" s="24" t="str">
        <f>_xlfn.XLOOKUP(B811,'[5]cells down 02052026 13h50'!$B:$B,'[5]cells down 02052026 13h50'!$R:$R,"")</f>
        <v/>
      </c>
      <c r="AW811" s="24" t="str">
        <f>_xlfn.XLOOKUP(B811,'[5]cells down 02052026 13h50'!$B:$B,'[5]cells down 02052026 13h50'!$R:$R,"")</f>
        <v/>
      </c>
      <c r="AX811" s="24" t="str">
        <f>_xlfn.XLOOKUP(B811,'[6]cell downs 03052026 8h40 '!$B:$B,'[6]cell downs 03052026 8h40 '!$R:$R,"")</f>
        <v/>
      </c>
      <c r="AY811" s="24" t="str">
        <f>_xlfn.XLOOKUP(B811,'[7]ALL SITES DOWN'!$D:$D,'[7]ALL SITES DOWN'!$J:$J,"")</f>
        <v/>
      </c>
      <c r="AZ811" s="24" t="str">
        <f>_xlfn.XLOOKUP(B811,'[8]ALL SITES DOWN'!$D:$D,'[8]ALL SITES DOWN'!$J:$J,"")</f>
        <v/>
      </c>
      <c r="BA811" s="9" t="str">
        <f>_xlfn.XLOOKUP(B811,[9]sheet1!$AC:$AC,[9]sheet1!$AF:$AF,"")</f>
        <v/>
      </c>
      <c r="BB811" s="14" t="s">
        <v>5537</v>
      </c>
      <c r="BC811" s="14" t="s">
        <v>5537</v>
      </c>
      <c r="BD811" s="14" t="str">
        <f>_xlfn.XLOOKUP(B811,'[10]cell downs 18042026 17h'!$B:$B,'[10]cell downs 18042026 17h'!$B:$B,"")</f>
        <v/>
      </c>
      <c r="BE811" s="14" t="str">
        <f>_xlfn.XLOOKUP(B811,'[11]Cells Huawei 19042026 15h'!$B:$B,'[11]Cells Huawei 19042026 15h'!$B:$B,"")</f>
        <v/>
      </c>
      <c r="BF811" s="9" t="str">
        <f>_xlfn.XLOOKUP(B811,'[12]cells down 19042026 9H40'!$B:$B,'[12]cells down 19042026 9H40'!$B:$B,"")</f>
        <v/>
      </c>
      <c r="BG811" s="9" t="s">
        <v>967</v>
      </c>
      <c r="BH811" s="9" t="s">
        <v>12</v>
      </c>
    </row>
    <row r="812" spans="1:60" s="9" customFormat="1" x14ac:dyDescent="0.3">
      <c r="A812" s="2" t="s">
        <v>948</v>
      </c>
      <c r="B812" s="8" t="s">
        <v>949</v>
      </c>
      <c r="C812" s="3" t="str">
        <f>_xlfn.XLOOKUP(B812,'[1]daily break down'!$D:$D,'[1]daily break down'!$E:$E,"")</f>
        <v>NORD-OUEST</v>
      </c>
      <c r="D812" s="1" t="s">
        <v>11</v>
      </c>
      <c r="E812" s="1" t="s">
        <v>5512</v>
      </c>
      <c r="F812" s="3" t="s">
        <v>51</v>
      </c>
      <c r="G812" s="1" t="s">
        <v>948</v>
      </c>
      <c r="H812" s="41" t="str">
        <f>_xlfn.XLOOKUP(B812,[2]CALCULATION!$B:$B,[2]CALCULATION!$H:$H,"")</f>
        <v>NOKIA</v>
      </c>
      <c r="I812" s="34">
        <v>3.903784914452204E-2</v>
      </c>
      <c r="J812" s="34">
        <v>4.5466501567058712E-2</v>
      </c>
      <c r="K812" s="34">
        <v>3.8189852009088265</v>
      </c>
      <c r="L812" s="34">
        <v>6.4259497192126896E-2</v>
      </c>
      <c r="M812" s="34">
        <v>4.6319183349329461E-2</v>
      </c>
      <c r="N812" s="34">
        <v>3.9124017639993687E-2</v>
      </c>
      <c r="O812" s="34">
        <v>2.3273815775929102E-2</v>
      </c>
      <c r="P812" s="34">
        <v>6.9411641445969577E-2</v>
      </c>
      <c r="Q812" s="34">
        <v>2.4887993512840684E-2</v>
      </c>
      <c r="R812" s="34">
        <v>0</v>
      </c>
      <c r="S812" s="35">
        <v>8.8905010320567343E-2</v>
      </c>
      <c r="T812" s="35">
        <v>45431.766176130674</v>
      </c>
      <c r="U812" s="35">
        <v>0</v>
      </c>
      <c r="V812" s="35">
        <v>6.9201173976195172</v>
      </c>
      <c r="W812" s="35">
        <v>7.0024619542109336</v>
      </c>
      <c r="X812" s="35">
        <v>4.9331826625917077E-2</v>
      </c>
      <c r="Y812" s="35">
        <v>6.4687829057194862E-2</v>
      </c>
      <c r="Z812" s="35">
        <v>0.12976802983737265</v>
      </c>
      <c r="AA812" s="35">
        <v>0</v>
      </c>
      <c r="AB812" s="35">
        <v>0</v>
      </c>
      <c r="AC812" s="35">
        <v>0</v>
      </c>
      <c r="AD812" s="35">
        <v>0</v>
      </c>
      <c r="AE812" s="58" t="s">
        <v>5603</v>
      </c>
      <c r="AF812" s="58"/>
      <c r="AG812" s="57" t="str" cm="1">
        <f t="array" ref="AG812">IFERROR(_xlfn.IFS(
AI812="MPR ISSUE","PDH",
AI812="BSS Hardware Issue","BSS",
AI812="Sites strategiques, MLL, Pylone, etc.","ENVTECH",
AI812="AKTIVCO DEFAUT GE &amp; POWER Cabinet","AKTIVCO",
AI812="AKTIVCO Coupure ENEO &amp; Baisse de tension","AKTIVCO GRID ONLY",
AI812="Coupure ENEO &amp; Baisse de tension","IHS GRID ONLY",
AI812="Defaut GE &amp; POWER Cabinet","IHS",
AI812="Sharing","Partners",
AI812="Sites strategiques &amp; DataCenter","SST &amp; DC",
AI812="Exclu","Exclu",
AI812="SAT","SAT",
AI812="SPARE-ISSUE","SPARE-ISSUE",
AI812="Fiber CAmtel","TRANS_FO_CAMTEL",
AI812="Fiber AOF","Fiber AOF",
AI812="Projet OCM (HUAWEI)","TRAVAUX-HUAWEI",
AI812="Projet OCM (NOKIA)","TRAVAUX-NOKIA",
AI812="ACCESS-ISSUE","ACCESS-ISSUE",
AI812="Projet OCM (ZTE, NOKIA, autres projets)","TRAVAUX OCM",
AI812="No root CAuse","No root cause",
AI812="ODU HS","PDH",
AI812="IP &amp; VLAN","PDH",
AI812="Warehouse HUAWEI","SPARE-ISSUE",
AI812="SPARE-HS","SPARE-ISSUE",
AI812="Power Telco","BSS",AI812="no impacts","no impacts"
),"")</f>
        <v>no impacts</v>
      </c>
      <c r="AH812" s="57" t="str" cm="1">
        <f t="array" ref="AH812">IFERROR(_xlfn.IFS(
AI812="MPR ISSUE","TX ISSUE",
AI812="BSS Hardware Issue","RAN ISSUE",
AI812="Sites strategiques, MLL, Pylone, etc.","ENVTECH",
AI812="AKTIVCO DEFAUT GE &amp; POWER Cabinet","POWER ISSUE",
AI812="AKTIVCO Coupure ENEO &amp; Baisse de tension","POWER ISSUE",
AI812="Coupure ENEO &amp; Baisse de tension","POWER ISSUE",
AI812="Defaut GE &amp; POWER Cabinet","POWER ISSUE",
AI812="Sharing","POWER ISSUE",
AI812="Sites strategiques &amp; DataCenter","POWER ISSUE",
AI812="Exclu","Exclu",
AI812="SAT","TX ISSUE",
AI812="SPARE-ISSUE","SPARE-ISSUE",
AI812="Fiber CAmtel","TX ISSUE",
AI812="Fiber AOF","TX ISSUE",
AI812="Projet OCM (HUAWEI)","TRAVAUX-HUAWEI",
AI812="Projet OCM (NOKIA)","TRAVAUX -NOKIA",
AI812="ACCESS-ISSUE","ACCESS-ISSUE",
AI812="Projet OCM (ZTE, NOKIA, autres projets)","TRAVAUX OCM",
AI812="No root CAuse","No root cause",
AI812="ODU HS","TX ISSUE",
AI812="IP &amp; VLAN","TX ISSUE",
AI812="Warehouse HUAWEI","SPARE-ISSUE",
AI812="SPARE-HS","SPARE-ISSUE",
AI812="Power Telco","RAN ISSUE",AI812="no impacts","no impacts"
),"")</f>
        <v>no impacts</v>
      </c>
      <c r="AI812" s="85" t="s">
        <v>5998</v>
      </c>
      <c r="AJ812" s="57" t="str" cm="1">
        <f t="array" ref="AJ812">IFERROR(_xlfn.IFS(
AI812="MPR ISSUE","ACTIVE",
AI812="BSS Hardware Issue","ACTIVE",
AI812="Sites strategiques, MLL, Pylone, etc.","PASSIVE",
AI812="AKTIVCO DEFAUT GE &amp; POWER Cabinet","PASSIVE",
AI812="AKTIVCO Coupure ENEO &amp; Baisse de tension","PASSIVE",
AI812="Coupure ENEO &amp; Baisse de tension","PASSIVE",
AI812="Defaut GE &amp; POWER Cabinet","PASSIVE",
AI812="Sharing","PASSIVE",
AI812="Sites strategiques &amp; DataCenter","PASSIVE",
AI812="Exclu","Exclu",
AI812="SAT","ACTIVE",
AI812="SPARE-ISSUE","SPARE-ISSUE",
AI812="Fiber CAmtel","ACTIVE",
AI812="Fiber AOF","ACTIVE",
AI812="Projet OCM (HUAWEI)","PLANNED WORKS",
AI812="Projet OCM (NOKIA)","PLANNED WORKS",
AI812="ACCESS-ISSUE","ACCESS-ISSUE",
AI812="Projet OCM (ZTE, NOKIA, autres projets)","PLANNED WORKS",
AI812="No root CAuse","No root cause",
AI812="ODU HS","ACTIVE",
AI812="IP &amp; VLAN","ACTIVE",
AI812="Warehouse HUAWEI","SPARE-ISSUE",
AI812="SPARE-HS","SPARE-ISSUE",
AI812="Power Telco","ACTIVE", AI812="no impacts","no impacts"
),"")</f>
        <v>no impacts</v>
      </c>
      <c r="AK812" s="23" t="s">
        <v>5537</v>
      </c>
      <c r="AL812" s="23" t="str">
        <f t="shared" si="24"/>
        <v>NRO_091</v>
      </c>
      <c r="AN812" s="9" t="s">
        <v>5537</v>
      </c>
      <c r="AO812" s="23" t="str">
        <f>_xlfn.XLOOKUP(B812,'INCIDENT-05-03-2026'!E:E,'INCIDENT-05-03-2026'!F:F,"")</f>
        <v/>
      </c>
      <c r="AP812" s="7" t="s">
        <v>5537</v>
      </c>
      <c r="AQ812" s="6"/>
      <c r="AR812" s="7"/>
      <c r="AS812" s="3" t="str">
        <f>_xlfn.XLOOKUP(B812,'[3]tt num | region | site id'!$C:$C,'[3]tt num | region | site id'!$Q:$Q,"")</f>
        <v/>
      </c>
      <c r="AT812" s="24" t="str">
        <f>_xlfn.XLOOKUP(B812,'[4]Cells Huawei 03052026 12h'!$B:$B,'[4]Cells Huawei 03052026 12h'!$T:$T,"")</f>
        <v/>
      </c>
      <c r="AU812" s="24" t="str">
        <f>_xlfn.XLOOKUP(B812,'[5]cells down 02052026 8h50'!$B:$B,'[5]cells down 02052026 8h50'!$R:$R,"")</f>
        <v/>
      </c>
      <c r="AV812" s="24" t="str">
        <f>_xlfn.XLOOKUP(B812,'[5]cells down 02052026 13h50'!$B:$B,'[5]cells down 02052026 13h50'!$R:$R,"")</f>
        <v/>
      </c>
      <c r="AW812" s="24" t="str">
        <f>_xlfn.XLOOKUP(B812,'[5]cells down 02052026 13h50'!$B:$B,'[5]cells down 02052026 13h50'!$R:$R,"")</f>
        <v/>
      </c>
      <c r="AX812" s="24" t="str">
        <f>_xlfn.XLOOKUP(B812,'[6]cell downs 03052026 8h40 '!$B:$B,'[6]cell downs 03052026 8h40 '!$R:$R,"")</f>
        <v/>
      </c>
      <c r="AY812" s="24" t="str">
        <f>_xlfn.XLOOKUP(B812,'[7]ALL SITES DOWN'!$D:$D,'[7]ALL SITES DOWN'!$J:$J,"")</f>
        <v/>
      </c>
      <c r="AZ812" s="24" t="str">
        <f>_xlfn.XLOOKUP(B812,'[8]ALL SITES DOWN'!$D:$D,'[8]ALL SITES DOWN'!$J:$J,"")</f>
        <v/>
      </c>
      <c r="BA812" s="9" t="str">
        <f>_xlfn.XLOOKUP(B812,[9]sheet1!$AC:$AC,[9]sheet1!$AF:$AF,"")</f>
        <v/>
      </c>
      <c r="BB812" s="14" t="s">
        <v>5537</v>
      </c>
      <c r="BC812" s="14" t="s">
        <v>5537</v>
      </c>
      <c r="BD812" s="14" t="str">
        <f>_xlfn.XLOOKUP(B812,'[10]cell downs 18042026 17h'!$B:$B,'[10]cell downs 18042026 17h'!$B:$B,"")</f>
        <v/>
      </c>
      <c r="BE812" s="14" t="str">
        <f>_xlfn.XLOOKUP(B812,'[11]Cells Huawei 19042026 15h'!$B:$B,'[11]Cells Huawei 19042026 15h'!$B:$B,"")</f>
        <v/>
      </c>
      <c r="BF812" s="9" t="str">
        <f>_xlfn.XLOOKUP(B812,'[12]cells down 19042026 9H40'!$B:$B,'[12]cells down 19042026 9H40'!$B:$B,"")</f>
        <v/>
      </c>
      <c r="BG812" s="9" t="s">
        <v>949</v>
      </c>
      <c r="BH812" s="9" t="s">
        <v>12</v>
      </c>
    </row>
    <row r="813" spans="1:60" s="9" customFormat="1" x14ac:dyDescent="0.3">
      <c r="A813" s="1" t="s">
        <v>711</v>
      </c>
      <c r="B813" s="8" t="s">
        <v>712</v>
      </c>
      <c r="C813" s="3" t="str">
        <f>_xlfn.XLOOKUP(B813,'[1]daily break down'!$D:$D,'[1]daily break down'!$E:$E,"")</f>
        <v>Douala</v>
      </c>
      <c r="D813" s="1" t="s">
        <v>11</v>
      </c>
      <c r="E813" s="1" t="s">
        <v>145</v>
      </c>
      <c r="F813" s="3" t="s">
        <v>31</v>
      </c>
      <c r="G813" s="1" t="s">
        <v>32</v>
      </c>
      <c r="H813" s="42" t="str">
        <f>_xlfn.XLOOKUP(B813,[2]CALCULATION!$B:$B,[2]CALCULATION!$H:$H,"")</f>
        <v>ZTE</v>
      </c>
      <c r="I813" s="34">
        <v>0</v>
      </c>
      <c r="J813" s="34">
        <v>0</v>
      </c>
      <c r="K813" s="34">
        <v>0</v>
      </c>
      <c r="L813" s="34">
        <v>0</v>
      </c>
      <c r="M813" s="34">
        <v>0</v>
      </c>
      <c r="N813" s="34">
        <v>0</v>
      </c>
      <c r="O813" s="34">
        <v>0</v>
      </c>
      <c r="P813" s="34">
        <v>0</v>
      </c>
      <c r="Q813" s="34">
        <v>0</v>
      </c>
      <c r="R813" s="34">
        <v>0</v>
      </c>
      <c r="S813" s="35">
        <v>0</v>
      </c>
      <c r="T813" s="35">
        <v>0</v>
      </c>
      <c r="U813" s="35">
        <v>0</v>
      </c>
      <c r="V813" s="35">
        <v>0</v>
      </c>
      <c r="W813" s="35">
        <v>0</v>
      </c>
      <c r="X813" s="35">
        <v>0</v>
      </c>
      <c r="Y813" s="35">
        <v>6.3475043731612099E-2</v>
      </c>
      <c r="Z813" s="35">
        <v>0</v>
      </c>
      <c r="AA813" s="35">
        <v>0</v>
      </c>
      <c r="AB813" s="35">
        <v>0</v>
      </c>
      <c r="AC813" s="35">
        <v>0</v>
      </c>
      <c r="AD813" s="35">
        <v>0</v>
      </c>
      <c r="AE813" s="58" t="s">
        <v>5560</v>
      </c>
      <c r="AF813" s="58"/>
      <c r="AG813" s="57" t="str" cm="1">
        <f t="array" ref="AG813">IFERROR(_xlfn.IFS(
AI813="MPR ISSUE","PDH",
AI813="BSS Hardware Issue","BSS",
AI813="Sites strategiques, MLL, Pylone, etc.","ENVTECH",
AI813="AKTIVCO DEFAUT GE &amp; POWER Cabinet","AKTIVCO",
AI813="AKTIVCO Coupure ENEO &amp; Baisse de tension","AKTIVCO GRID ONLY",
AI813="Coupure ENEO &amp; Baisse de tension","IHS GRID ONLY",
AI813="Defaut GE &amp; POWER Cabinet","IHS",
AI813="Sharing","Partners",
AI813="Sites strategiques &amp; DataCenter","SST &amp; DC",
AI813="Exclu","Exclu",
AI813="SAT","SAT",
AI813="SPARE-ISSUE","SPARE-ISSUE",
AI813="Fiber CAmtel","TRANS_FO_CAMTEL",
AI813="Fiber AOF","Fiber AOF",
AI813="Projet OCM (HUAWEI)","TRAVAUX-HUAWEI",
AI813="Projet OCM (NOKIA)","TRAVAUX-NOKIA",
AI813="ACCESS-ISSUE","ACCESS-ISSUE",
AI813="Projet OCM (ZTE, NOKIA, autres projets)","TRAVAUX OCM",
AI813="No root CAuse","No root cause",
AI813="ODU HS","PDH",
AI813="IP &amp; VLAN","PDH",
AI813="Warehouse HUAWEI","SPARE-ISSUE",
AI813="SPARE-HS","SPARE-ISSUE",
AI813="Power Telco","BSS",AI813="no impacts","no impacts"
),"")</f>
        <v>no impacts</v>
      </c>
      <c r="AH813" s="57" t="str" cm="1">
        <f t="array" ref="AH813">IFERROR(_xlfn.IFS(
AI813="MPR ISSUE","TX ISSUE",
AI813="BSS Hardware Issue","RAN ISSUE",
AI813="Sites strategiques, MLL, Pylone, etc.","ENVTECH",
AI813="AKTIVCO DEFAUT GE &amp; POWER Cabinet","POWER ISSUE",
AI813="AKTIVCO Coupure ENEO &amp; Baisse de tension","POWER ISSUE",
AI813="Coupure ENEO &amp; Baisse de tension","POWER ISSUE",
AI813="Defaut GE &amp; POWER Cabinet","POWER ISSUE",
AI813="Sharing","POWER ISSUE",
AI813="Sites strategiques &amp; DataCenter","POWER ISSUE",
AI813="Exclu","Exclu",
AI813="SAT","TX ISSUE",
AI813="SPARE-ISSUE","SPARE-ISSUE",
AI813="Fiber CAmtel","TX ISSUE",
AI813="Fiber AOF","TX ISSUE",
AI813="Projet OCM (HUAWEI)","TRAVAUX-HUAWEI",
AI813="Projet OCM (NOKIA)","TRAVAUX -NOKIA",
AI813="ACCESS-ISSUE","ACCESS-ISSUE",
AI813="Projet OCM (ZTE, NOKIA, autres projets)","TRAVAUX OCM",
AI813="No root CAuse","No root cause",
AI813="ODU HS","TX ISSUE",
AI813="IP &amp; VLAN","TX ISSUE",
AI813="Warehouse HUAWEI","SPARE-ISSUE",
AI813="SPARE-HS","SPARE-ISSUE",
AI813="Power Telco","RAN ISSUE",AI813="no impacts","no impacts"
),"")</f>
        <v>no impacts</v>
      </c>
      <c r="AI813" s="85" t="s">
        <v>5998</v>
      </c>
      <c r="AJ813" s="57" t="str" cm="1">
        <f t="array" ref="AJ813">IFERROR(_xlfn.IFS(
AI813="MPR ISSUE","ACTIVE",
AI813="BSS Hardware Issue","ACTIVE",
AI813="Sites strategiques, MLL, Pylone, etc.","PASSIVE",
AI813="AKTIVCO DEFAUT GE &amp; POWER Cabinet","PASSIVE",
AI813="AKTIVCO Coupure ENEO &amp; Baisse de tension","PASSIVE",
AI813="Coupure ENEO &amp; Baisse de tension","PASSIVE",
AI813="Defaut GE &amp; POWER Cabinet","PASSIVE",
AI813="Sharing","PASSIVE",
AI813="Sites strategiques &amp; DataCenter","PASSIVE",
AI813="Exclu","Exclu",
AI813="SAT","ACTIVE",
AI813="SPARE-ISSUE","SPARE-ISSUE",
AI813="Fiber CAmtel","ACTIVE",
AI813="Fiber AOF","ACTIVE",
AI813="Projet OCM (HUAWEI)","PLANNED WORKS",
AI813="Projet OCM (NOKIA)","PLANNED WORKS",
AI813="ACCESS-ISSUE","ACCESS-ISSUE",
AI813="Projet OCM (ZTE, NOKIA, autres projets)","PLANNED WORKS",
AI813="No root CAuse","No root cause",
AI813="ODU HS","ACTIVE",
AI813="IP &amp; VLAN","ACTIVE",
AI813="Warehouse HUAWEI","SPARE-ISSUE",
AI813="SPARE-HS","SPARE-ISSUE",
AI813="Power Telco","ACTIVE", AI813="no impacts","no impacts"
),"")</f>
        <v>no impacts</v>
      </c>
      <c r="AK813" s="23" t="s">
        <v>5537</v>
      </c>
      <c r="AL813" s="23" t="str">
        <f t="shared" si="24"/>
        <v>LIT_097</v>
      </c>
      <c r="AN813" s="9" t="s">
        <v>5537</v>
      </c>
      <c r="AO813" s="23" t="str">
        <f>_xlfn.XLOOKUP(B813,'INCIDENT-05-03-2026'!E:E,'INCIDENT-05-03-2026'!F:F,"")</f>
        <v/>
      </c>
      <c r="AP813" s="7" t="s">
        <v>5537</v>
      </c>
      <c r="AQ813" s="6"/>
      <c r="AR813" s="7"/>
      <c r="AS813" s="3" t="str">
        <f>_xlfn.XLOOKUP(B813,'[3]tt num | region | site id'!$C:$C,'[3]tt num | region | site id'!$Q:$Q,"")</f>
        <v/>
      </c>
      <c r="AT813" s="24" t="str">
        <f>_xlfn.XLOOKUP(B813,'[4]Cells Huawei 03052026 12h'!$B:$B,'[4]Cells Huawei 03052026 12h'!$T:$T,"")</f>
        <v/>
      </c>
      <c r="AU813" s="24" t="str">
        <f>_xlfn.XLOOKUP(B813,'[5]cells down 02052026 8h50'!$B:$B,'[5]cells down 02052026 8h50'!$R:$R,"")</f>
        <v/>
      </c>
      <c r="AV813" s="24" t="str">
        <f>_xlfn.XLOOKUP(B813,'[5]cells down 02052026 13h50'!$B:$B,'[5]cells down 02052026 13h50'!$R:$R,"")</f>
        <v/>
      </c>
      <c r="AW813" s="24" t="str">
        <f>_xlfn.XLOOKUP(B813,'[5]cells down 02052026 13h50'!$B:$B,'[5]cells down 02052026 13h50'!$R:$R,"")</f>
        <v/>
      </c>
      <c r="AX813" s="24" t="str">
        <f>_xlfn.XLOOKUP(B813,'[6]cell downs 03052026 8h40 '!$B:$B,'[6]cell downs 03052026 8h40 '!$R:$R,"")</f>
        <v/>
      </c>
      <c r="AY813" s="24" t="str">
        <f>_xlfn.XLOOKUP(B813,'[7]ALL SITES DOWN'!$D:$D,'[7]ALL SITES DOWN'!$J:$J,"")</f>
        <v/>
      </c>
      <c r="AZ813" s="24" t="str">
        <f>_xlfn.XLOOKUP(B813,'[8]ALL SITES DOWN'!$D:$D,'[8]ALL SITES DOWN'!$J:$J,"")</f>
        <v/>
      </c>
      <c r="BA813" s="9" t="str">
        <f>_xlfn.XLOOKUP(B813,[9]sheet1!$AC:$AC,[9]sheet1!$AF:$AF,"")</f>
        <v/>
      </c>
      <c r="BB813" s="14" t="s">
        <v>5537</v>
      </c>
      <c r="BC813" s="14" t="s">
        <v>5537</v>
      </c>
      <c r="BD813" s="14" t="str">
        <f>_xlfn.XLOOKUP(B813,'[10]cell downs 18042026 17h'!$B:$B,'[10]cell downs 18042026 17h'!$B:$B,"")</f>
        <v/>
      </c>
      <c r="BE813" s="14" t="str">
        <f>_xlfn.XLOOKUP(B813,'[11]Cells Huawei 19042026 15h'!$B:$B,'[11]Cells Huawei 19042026 15h'!$B:$B,"")</f>
        <v/>
      </c>
      <c r="BF813" s="9" t="str">
        <f>_xlfn.XLOOKUP(B813,'[12]cells down 19042026 9H40'!$B:$B,'[12]cells down 19042026 9H40'!$B:$B,"")</f>
        <v/>
      </c>
      <c r="BG813" s="9" t="s">
        <v>712</v>
      </c>
      <c r="BH813" s="9" t="s">
        <v>594</v>
      </c>
    </row>
    <row r="814" spans="1:60" s="9" customFormat="1" x14ac:dyDescent="0.3">
      <c r="A814" s="1" t="s">
        <v>4032</v>
      </c>
      <c r="B814" s="8" t="s">
        <v>4033</v>
      </c>
      <c r="C814" s="3" t="str">
        <f>_xlfn.XLOOKUP(B814,'[1]daily break down'!$D:$D,'[1]daily break down'!$E:$E,"")</f>
        <v>NGAOUNDERE</v>
      </c>
      <c r="D814" s="1" t="s">
        <v>11</v>
      </c>
      <c r="E814" s="1" t="s">
        <v>12</v>
      </c>
      <c r="F814" s="3" t="s">
        <v>90</v>
      </c>
      <c r="G814" s="1" t="s">
        <v>4034</v>
      </c>
      <c r="H814" s="40" t="str">
        <f>_xlfn.XLOOKUP(B814,[2]CALCULATION!$B:$B,[2]CALCULATION!$H:$H,"")</f>
        <v>HUAWEI</v>
      </c>
      <c r="I814" s="34">
        <v>0</v>
      </c>
      <c r="J814" s="34">
        <v>0</v>
      </c>
      <c r="K814" s="34">
        <v>0</v>
      </c>
      <c r="L814" s="34">
        <v>0</v>
      </c>
      <c r="M814" s="34">
        <v>0</v>
      </c>
      <c r="N814" s="34">
        <v>0</v>
      </c>
      <c r="O814" s="34">
        <v>0</v>
      </c>
      <c r="P814" s="34">
        <v>0</v>
      </c>
      <c r="Q814" s="34">
        <v>0</v>
      </c>
      <c r="R814" s="34">
        <v>0</v>
      </c>
      <c r="S814" s="35">
        <v>0</v>
      </c>
      <c r="T814" s="35">
        <v>0</v>
      </c>
      <c r="U814" s="35">
        <v>0</v>
      </c>
      <c r="V814" s="35">
        <v>3.8345418382401196E-3</v>
      </c>
      <c r="W814" s="35">
        <v>1.6051570485656314E-3</v>
      </c>
      <c r="X814" s="35">
        <v>4.8939454902934373E-2</v>
      </c>
      <c r="Y814" s="35">
        <v>6.2939991382090152E-2</v>
      </c>
      <c r="Z814" s="35">
        <v>0</v>
      </c>
      <c r="AA814" s="35">
        <v>0</v>
      </c>
      <c r="AB814" s="35">
        <v>0</v>
      </c>
      <c r="AC814" s="35">
        <v>0</v>
      </c>
      <c r="AD814" s="35">
        <v>0</v>
      </c>
      <c r="AE814" s="58" t="s">
        <v>5560</v>
      </c>
      <c r="AF814" s="58"/>
      <c r="AG814" s="57" t="str" cm="1">
        <f t="array" ref="AG814">IFERROR(_xlfn.IFS(
AI814="MPR ISSUE","PDH",
AI814="BSS Hardware Issue","BSS",
AI814="Sites strategiques, MLL, Pylone, etc.","ENVTECH",
AI814="AKTIVCO DEFAUT GE &amp; POWER Cabinet","AKTIVCO",
AI814="AKTIVCO Coupure ENEO &amp; Baisse de tension","AKTIVCO GRID ONLY",
AI814="Coupure ENEO &amp; Baisse de tension","IHS GRID ONLY",
AI814="Defaut GE &amp; POWER Cabinet","IHS",
AI814="Sharing","Partners",
AI814="Sites strategiques &amp; DataCenter","SST &amp; DC",
AI814="Exclu","Exclu",
AI814="SAT","SAT",
AI814="SPARE-ISSUE","SPARE-ISSUE",
AI814="Fiber CAmtel","TRANS_FO_CAMTEL",
AI814="Fiber AOF","Fiber AOF",
AI814="Projet OCM (HUAWEI)","TRAVAUX-HUAWEI",
AI814="Projet OCM (NOKIA)","TRAVAUX-NOKIA",
AI814="ACCESS-ISSUE","ACCESS-ISSUE",
AI814="Projet OCM (ZTE, NOKIA, autres projets)","TRAVAUX OCM",
AI814="No root CAuse","No root cause",
AI814="ODU HS","PDH",
AI814="IP &amp; VLAN","PDH",
AI814="Warehouse HUAWEI","SPARE-ISSUE",
AI814="SPARE-HS","SPARE-ISSUE",
AI814="Power Telco","BSS",AI814="no impacts","no impacts"
),"")</f>
        <v>no impacts</v>
      </c>
      <c r="AH814" s="57" t="str" cm="1">
        <f t="array" ref="AH814">IFERROR(_xlfn.IFS(
AI814="MPR ISSUE","TX ISSUE",
AI814="BSS Hardware Issue","RAN ISSUE",
AI814="Sites strategiques, MLL, Pylone, etc.","ENVTECH",
AI814="AKTIVCO DEFAUT GE &amp; POWER Cabinet","POWER ISSUE",
AI814="AKTIVCO Coupure ENEO &amp; Baisse de tension","POWER ISSUE",
AI814="Coupure ENEO &amp; Baisse de tension","POWER ISSUE",
AI814="Defaut GE &amp; POWER Cabinet","POWER ISSUE",
AI814="Sharing","POWER ISSUE",
AI814="Sites strategiques &amp; DataCenter","POWER ISSUE",
AI814="Exclu","Exclu",
AI814="SAT","TX ISSUE",
AI814="SPARE-ISSUE","SPARE-ISSUE",
AI814="Fiber CAmtel","TX ISSUE",
AI814="Fiber AOF","TX ISSUE",
AI814="Projet OCM (HUAWEI)","TRAVAUX-HUAWEI",
AI814="Projet OCM (NOKIA)","TRAVAUX -NOKIA",
AI814="ACCESS-ISSUE","ACCESS-ISSUE",
AI814="Projet OCM (ZTE, NOKIA, autres projets)","TRAVAUX OCM",
AI814="No root CAuse","No root cause",
AI814="ODU HS","TX ISSUE",
AI814="IP &amp; VLAN","TX ISSUE",
AI814="Warehouse HUAWEI","SPARE-ISSUE",
AI814="SPARE-HS","SPARE-ISSUE",
AI814="Power Telco","RAN ISSUE",AI814="no impacts","no impacts"
),"")</f>
        <v>no impacts</v>
      </c>
      <c r="AI814" s="85" t="s">
        <v>5998</v>
      </c>
      <c r="AJ814" s="57" t="str" cm="1">
        <f t="array" ref="AJ814">IFERROR(_xlfn.IFS(
AI814="MPR ISSUE","ACTIVE",
AI814="BSS Hardware Issue","ACTIVE",
AI814="Sites strategiques, MLL, Pylone, etc.","PASSIVE",
AI814="AKTIVCO DEFAUT GE &amp; POWER Cabinet","PASSIVE",
AI814="AKTIVCO Coupure ENEO &amp; Baisse de tension","PASSIVE",
AI814="Coupure ENEO &amp; Baisse de tension","PASSIVE",
AI814="Defaut GE &amp; POWER Cabinet","PASSIVE",
AI814="Sharing","PASSIVE",
AI814="Sites strategiques &amp; DataCenter","PASSIVE",
AI814="Exclu","Exclu",
AI814="SAT","ACTIVE",
AI814="SPARE-ISSUE","SPARE-ISSUE",
AI814="Fiber CAmtel","ACTIVE",
AI814="Fiber AOF","ACTIVE",
AI814="Projet OCM (HUAWEI)","PLANNED WORKS",
AI814="Projet OCM (NOKIA)","PLANNED WORKS",
AI814="ACCESS-ISSUE","ACCESS-ISSUE",
AI814="Projet OCM (ZTE, NOKIA, autres projets)","PLANNED WORKS",
AI814="No root CAuse","No root cause",
AI814="ODU HS","ACTIVE",
AI814="IP &amp; VLAN","ACTIVE",
AI814="Warehouse HUAWEI","SPARE-ISSUE",
AI814="SPARE-HS","SPARE-ISSUE",
AI814="Power Telco","ACTIVE", AI814="no impacts","no impacts"
),"")</f>
        <v>no impacts</v>
      </c>
      <c r="AK814" s="23" t="s">
        <v>5537</v>
      </c>
      <c r="AL814" s="23" t="str">
        <f t="shared" si="24"/>
        <v>ADM_119</v>
      </c>
      <c r="AN814" s="9" t="s">
        <v>5537</v>
      </c>
      <c r="AO814" s="23" t="str">
        <f>_xlfn.XLOOKUP(B814,'INCIDENT-05-03-2026'!E:E,'INCIDENT-05-03-2026'!F:F,"")</f>
        <v/>
      </c>
      <c r="AP814" s="7" t="s">
        <v>5537</v>
      </c>
      <c r="AQ814" s="6"/>
      <c r="AR814" s="7"/>
      <c r="AS814" s="3" t="str">
        <f>_xlfn.XLOOKUP(B814,'[3]tt num | region | site id'!$C:$C,'[3]tt num | region | site id'!$Q:$Q,"")</f>
        <v/>
      </c>
      <c r="AT814" s="24" t="str">
        <f>_xlfn.XLOOKUP(B814,'[4]Cells Huawei 03052026 12h'!$B:$B,'[4]Cells Huawei 03052026 12h'!$T:$T,"")</f>
        <v/>
      </c>
      <c r="AU814" s="24" t="str">
        <f>_xlfn.XLOOKUP(B814,'[5]cells down 02052026 8h50'!$B:$B,'[5]cells down 02052026 8h50'!$R:$R,"")</f>
        <v/>
      </c>
      <c r="AV814" s="24" t="str">
        <f>_xlfn.XLOOKUP(B814,'[5]cells down 02052026 13h50'!$B:$B,'[5]cells down 02052026 13h50'!$R:$R,"")</f>
        <v/>
      </c>
      <c r="AW814" s="24" t="str">
        <f>_xlfn.XLOOKUP(B814,'[5]cells down 02052026 13h50'!$B:$B,'[5]cells down 02052026 13h50'!$R:$R,"")</f>
        <v/>
      </c>
      <c r="AX814" s="24" t="str">
        <f>_xlfn.XLOOKUP(B814,'[6]cell downs 03052026 8h40 '!$B:$B,'[6]cell downs 03052026 8h40 '!$R:$R,"")</f>
        <v/>
      </c>
      <c r="AY814" s="24" t="str">
        <f>_xlfn.XLOOKUP(B814,'[7]ALL SITES DOWN'!$D:$D,'[7]ALL SITES DOWN'!$J:$J,"")</f>
        <v/>
      </c>
      <c r="AZ814" s="24" t="str">
        <f>_xlfn.XLOOKUP(B814,'[8]ALL SITES DOWN'!$D:$D,'[8]ALL SITES DOWN'!$J:$J,"")</f>
        <v/>
      </c>
      <c r="BA814" s="9" t="str">
        <f>_xlfn.XLOOKUP(B814,[9]sheet1!$AC:$AC,[9]sheet1!$AF:$AF,"")</f>
        <v/>
      </c>
      <c r="BB814" s="14" t="s">
        <v>5537</v>
      </c>
      <c r="BC814" s="14" t="s">
        <v>5537</v>
      </c>
      <c r="BD814" s="14" t="str">
        <f>_xlfn.XLOOKUP(B814,'[10]cell downs 18042026 17h'!$B:$B,'[10]cell downs 18042026 17h'!$B:$B,"")</f>
        <v/>
      </c>
      <c r="BE814" s="14" t="str">
        <f>_xlfn.XLOOKUP(B814,'[11]Cells Huawei 19042026 15h'!$B:$B,'[11]Cells Huawei 19042026 15h'!$B:$B,"")</f>
        <v/>
      </c>
      <c r="BF814" s="9" t="str">
        <f>_xlfn.XLOOKUP(B814,'[12]cells down 19042026 9H40'!$B:$B,'[12]cells down 19042026 9H40'!$B:$B,"")</f>
        <v/>
      </c>
      <c r="BG814" s="9" t="s">
        <v>4033</v>
      </c>
      <c r="BH814" s="9" t="s">
        <v>12</v>
      </c>
    </row>
    <row r="815" spans="1:60" s="9" customFormat="1" x14ac:dyDescent="0.3">
      <c r="A815" s="1" t="s">
        <v>4351</v>
      </c>
      <c r="B815" s="8" t="s">
        <v>4352</v>
      </c>
      <c r="C815" s="3" t="str">
        <f>_xlfn.XLOOKUP(B815,'[1]daily break down'!$D:$D,'[1]daily break down'!$E:$E,"")</f>
        <v>OUEST</v>
      </c>
      <c r="D815" s="1" t="s">
        <v>21</v>
      </c>
      <c r="E815" s="1" t="s">
        <v>122</v>
      </c>
      <c r="F815" s="3" t="s">
        <v>102</v>
      </c>
      <c r="G815" s="1" t="s">
        <v>4351</v>
      </c>
      <c r="H815" s="40" t="str">
        <f>_xlfn.XLOOKUP(B815,[2]CALCULATION!$B:$B,[2]CALCULATION!$H:$H,"")</f>
        <v>HUAWEI</v>
      </c>
      <c r="I815" s="34">
        <v>0</v>
      </c>
      <c r="J815" s="34">
        <v>0</v>
      </c>
      <c r="K815" s="34">
        <v>0</v>
      </c>
      <c r="L815" s="34">
        <v>0</v>
      </c>
      <c r="M815" s="34">
        <v>0</v>
      </c>
      <c r="N815" s="34">
        <v>0</v>
      </c>
      <c r="O815" s="34">
        <v>0</v>
      </c>
      <c r="P815" s="34">
        <v>0</v>
      </c>
      <c r="Q815" s="34">
        <v>0</v>
      </c>
      <c r="R815" s="34">
        <v>0</v>
      </c>
      <c r="S815" s="35">
        <v>0</v>
      </c>
      <c r="T815" s="35">
        <v>0</v>
      </c>
      <c r="U815" s="35">
        <v>0</v>
      </c>
      <c r="V815" s="35">
        <v>0.18685811553135692</v>
      </c>
      <c r="W815" s="35">
        <v>0</v>
      </c>
      <c r="X815" s="35">
        <v>0</v>
      </c>
      <c r="Y815" s="35">
        <v>6.1531020195015884E-2</v>
      </c>
      <c r="Z815" s="35">
        <v>0</v>
      </c>
      <c r="AA815" s="35">
        <v>0</v>
      </c>
      <c r="AB815" s="35">
        <v>0</v>
      </c>
      <c r="AC815" s="35">
        <v>0</v>
      </c>
      <c r="AD815" s="35">
        <v>0</v>
      </c>
      <c r="AE815" s="58" t="s">
        <v>5560</v>
      </c>
      <c r="AF815" s="58"/>
      <c r="AG815" s="57" t="str" cm="1">
        <f t="array" ref="AG815">IFERROR(_xlfn.IFS(
AI815="MPR ISSUE","PDH",
AI815="BSS Hardware Issue","BSS",
AI815="Sites strategiques, MLL, Pylone, etc.","ENVTECH",
AI815="AKTIVCO DEFAUT GE &amp; POWER Cabinet","AKTIVCO",
AI815="AKTIVCO Coupure ENEO &amp; Baisse de tension","AKTIVCO GRID ONLY",
AI815="Coupure ENEO &amp; Baisse de tension","IHS GRID ONLY",
AI815="Defaut GE &amp; POWER Cabinet","IHS",
AI815="Sharing","Partners",
AI815="Sites strategiques &amp; DataCenter","SST &amp; DC",
AI815="Exclu","Exclu",
AI815="SAT","SAT",
AI815="SPARE-ISSUE","SPARE-ISSUE",
AI815="Fiber CAmtel","TRANS_FO_CAMTEL",
AI815="Fiber AOF","Fiber AOF",
AI815="Projet OCM (HUAWEI)","TRAVAUX-HUAWEI",
AI815="Projet OCM (NOKIA)","TRAVAUX-NOKIA",
AI815="ACCESS-ISSUE","ACCESS-ISSUE",
AI815="Projet OCM (ZTE, NOKIA, autres projets)","TRAVAUX OCM",
AI815="No root CAuse","No root cause",
AI815="ODU HS","PDH",
AI815="IP &amp; VLAN","PDH",
AI815="Warehouse HUAWEI","SPARE-ISSUE",
AI815="SPARE-HS","SPARE-ISSUE",
AI815="Power Telco","BSS",AI815="no impacts","no impacts"
),"")</f>
        <v>no impacts</v>
      </c>
      <c r="AH815" s="57" t="str" cm="1">
        <f t="array" ref="AH815">IFERROR(_xlfn.IFS(
AI815="MPR ISSUE","TX ISSUE",
AI815="BSS Hardware Issue","RAN ISSUE",
AI815="Sites strategiques, MLL, Pylone, etc.","ENVTECH",
AI815="AKTIVCO DEFAUT GE &amp; POWER Cabinet","POWER ISSUE",
AI815="AKTIVCO Coupure ENEO &amp; Baisse de tension","POWER ISSUE",
AI815="Coupure ENEO &amp; Baisse de tension","POWER ISSUE",
AI815="Defaut GE &amp; POWER Cabinet","POWER ISSUE",
AI815="Sharing","POWER ISSUE",
AI815="Sites strategiques &amp; DataCenter","POWER ISSUE",
AI815="Exclu","Exclu",
AI815="SAT","TX ISSUE",
AI815="SPARE-ISSUE","SPARE-ISSUE",
AI815="Fiber CAmtel","TX ISSUE",
AI815="Fiber AOF","TX ISSUE",
AI815="Projet OCM (HUAWEI)","TRAVAUX-HUAWEI",
AI815="Projet OCM (NOKIA)","TRAVAUX -NOKIA",
AI815="ACCESS-ISSUE","ACCESS-ISSUE",
AI815="Projet OCM (ZTE, NOKIA, autres projets)","TRAVAUX OCM",
AI815="No root CAuse","No root cause",
AI815="ODU HS","TX ISSUE",
AI815="IP &amp; VLAN","TX ISSUE",
AI815="Warehouse HUAWEI","SPARE-ISSUE",
AI815="SPARE-HS","SPARE-ISSUE",
AI815="Power Telco","RAN ISSUE",AI815="no impacts","no impacts"
),"")</f>
        <v>no impacts</v>
      </c>
      <c r="AI815" s="85" t="s">
        <v>5998</v>
      </c>
      <c r="AJ815" s="57" t="str" cm="1">
        <f t="array" ref="AJ815">IFERROR(_xlfn.IFS(
AI815="MPR ISSUE","ACTIVE",
AI815="BSS Hardware Issue","ACTIVE",
AI815="Sites strategiques, MLL, Pylone, etc.","PASSIVE",
AI815="AKTIVCO DEFAUT GE &amp; POWER Cabinet","PASSIVE",
AI815="AKTIVCO Coupure ENEO &amp; Baisse de tension","PASSIVE",
AI815="Coupure ENEO &amp; Baisse de tension","PASSIVE",
AI815="Defaut GE &amp; POWER Cabinet","PASSIVE",
AI815="Sharing","PASSIVE",
AI815="Sites strategiques &amp; DataCenter","PASSIVE",
AI815="Exclu","Exclu",
AI815="SAT","ACTIVE",
AI815="SPARE-ISSUE","SPARE-ISSUE",
AI815="Fiber CAmtel","ACTIVE",
AI815="Fiber AOF","ACTIVE",
AI815="Projet OCM (HUAWEI)","PLANNED WORKS",
AI815="Projet OCM (NOKIA)","PLANNED WORKS",
AI815="ACCESS-ISSUE","ACCESS-ISSUE",
AI815="Projet OCM (ZTE, NOKIA, autres projets)","PLANNED WORKS",
AI815="No root CAuse","No root cause",
AI815="ODU HS","ACTIVE",
AI815="IP &amp; VLAN","ACTIVE",
AI815="Warehouse HUAWEI","SPARE-ISSUE",
AI815="SPARE-HS","SPARE-ISSUE",
AI815="Power Telco","ACTIVE", AI815="no impacts","no impacts"
),"")</f>
        <v>no impacts</v>
      </c>
      <c r="AK815" s="23" t="s">
        <v>5537</v>
      </c>
      <c r="AL815" s="23" t="str">
        <f t="shared" si="24"/>
        <v>OST_290</v>
      </c>
      <c r="AN815" s="9" t="s">
        <v>5537</v>
      </c>
      <c r="AO815" s="23" t="str">
        <f>_xlfn.XLOOKUP(B815,'INCIDENT-05-03-2026'!E:E,'INCIDENT-05-03-2026'!F:F,"")</f>
        <v/>
      </c>
      <c r="AP815" s="7" t="s">
        <v>5537</v>
      </c>
      <c r="AQ815" s="6"/>
      <c r="AR815" s="7"/>
      <c r="AS815" s="3" t="str">
        <f>_xlfn.XLOOKUP(B815,'[3]tt num | region | site id'!$C:$C,'[3]tt num | region | site id'!$Q:$Q,"")</f>
        <v/>
      </c>
      <c r="AT815" s="24" t="str">
        <f>_xlfn.XLOOKUP(B815,'[4]Cells Huawei 03052026 12h'!$B:$B,'[4]Cells Huawei 03052026 12h'!$T:$T,"")</f>
        <v/>
      </c>
      <c r="AU815" s="24" t="str">
        <f>_xlfn.XLOOKUP(B815,'[5]cells down 02052026 8h50'!$B:$B,'[5]cells down 02052026 8h50'!$R:$R,"")</f>
        <v/>
      </c>
      <c r="AV815" s="24" t="str">
        <f>_xlfn.XLOOKUP(B815,'[5]cells down 02052026 13h50'!$B:$B,'[5]cells down 02052026 13h50'!$R:$R,"")</f>
        <v/>
      </c>
      <c r="AW815" s="24" t="str">
        <f>_xlfn.XLOOKUP(B815,'[5]cells down 02052026 13h50'!$B:$B,'[5]cells down 02052026 13h50'!$R:$R,"")</f>
        <v/>
      </c>
      <c r="AX815" s="24" t="str">
        <f>_xlfn.XLOOKUP(B815,'[6]cell downs 03052026 8h40 '!$B:$B,'[6]cell downs 03052026 8h40 '!$R:$R,"")</f>
        <v/>
      </c>
      <c r="AY815" s="24" t="str">
        <f>_xlfn.XLOOKUP(B815,'[7]ALL SITES DOWN'!$D:$D,'[7]ALL SITES DOWN'!$J:$J,"")</f>
        <v/>
      </c>
      <c r="AZ815" s="24" t="str">
        <f>_xlfn.XLOOKUP(B815,'[8]ALL SITES DOWN'!$D:$D,'[8]ALL SITES DOWN'!$J:$J,"")</f>
        <v/>
      </c>
      <c r="BA815" s="9" t="str">
        <f>_xlfn.XLOOKUP(B815,[9]sheet1!$AC:$AC,[9]sheet1!$AF:$AF,"")</f>
        <v/>
      </c>
      <c r="BB815" s="14" t="s">
        <v>5537</v>
      </c>
      <c r="BC815" s="14" t="s">
        <v>5537</v>
      </c>
      <c r="BD815" s="14" t="str">
        <f>_xlfn.XLOOKUP(B815,'[10]cell downs 18042026 17h'!$B:$B,'[10]cell downs 18042026 17h'!$B:$B,"")</f>
        <v/>
      </c>
      <c r="BE815" s="14" t="str">
        <f>_xlfn.XLOOKUP(B815,'[11]Cells Huawei 19042026 15h'!$B:$B,'[11]Cells Huawei 19042026 15h'!$B:$B,"")</f>
        <v/>
      </c>
      <c r="BF815" s="9" t="str">
        <f>_xlfn.XLOOKUP(B815,'[12]cells down 19042026 9H40'!$B:$B,'[12]cells down 19042026 9H40'!$B:$B,"")</f>
        <v/>
      </c>
      <c r="BG815" s="9" t="s">
        <v>5537</v>
      </c>
      <c r="BH815" s="9" t="s">
        <v>302</v>
      </c>
    </row>
    <row r="816" spans="1:60" s="9" customFormat="1" x14ac:dyDescent="0.3">
      <c r="A816" s="1" t="s">
        <v>4034</v>
      </c>
      <c r="B816" s="8" t="s">
        <v>4270</v>
      </c>
      <c r="C816" s="3" t="str">
        <f>_xlfn.XLOOKUP(B816,'[1]daily break down'!$D:$D,'[1]daily break down'!$E:$E,"")</f>
        <v>NGAOUNDERE</v>
      </c>
      <c r="D816" s="1" t="s">
        <v>11</v>
      </c>
      <c r="E816" s="1" t="s">
        <v>188</v>
      </c>
      <c r="F816" s="3" t="s">
        <v>90</v>
      </c>
      <c r="G816" s="1" t="s">
        <v>4034</v>
      </c>
      <c r="H816" s="40" t="str">
        <f>_xlfn.XLOOKUP(B816,[2]CALCULATION!$B:$B,[2]CALCULATION!$H:$H,"")</f>
        <v>HUAWEI</v>
      </c>
      <c r="I816" s="34">
        <v>0</v>
      </c>
      <c r="J816" s="34">
        <v>0</v>
      </c>
      <c r="K816" s="34">
        <v>0</v>
      </c>
      <c r="L816" s="34">
        <v>0</v>
      </c>
      <c r="M816" s="34">
        <v>0</v>
      </c>
      <c r="N816" s="34">
        <v>0</v>
      </c>
      <c r="O816" s="34">
        <v>0</v>
      </c>
      <c r="P816" s="34">
        <v>0</v>
      </c>
      <c r="Q816" s="34">
        <v>0</v>
      </c>
      <c r="R816" s="34">
        <v>0</v>
      </c>
      <c r="S816" s="35">
        <v>0</v>
      </c>
      <c r="T816" s="35">
        <v>0</v>
      </c>
      <c r="U816" s="35">
        <v>0</v>
      </c>
      <c r="V816" s="35">
        <v>1.8726832233265697E-3</v>
      </c>
      <c r="W816" s="35">
        <v>2.4969109644354267E-3</v>
      </c>
      <c r="X816" s="35">
        <v>4.068181364198007E-2</v>
      </c>
      <c r="Y816" s="35">
        <v>5.9640501893371917E-2</v>
      </c>
      <c r="Z816" s="35">
        <v>0</v>
      </c>
      <c r="AA816" s="35">
        <v>0</v>
      </c>
      <c r="AB816" s="35">
        <v>0</v>
      </c>
      <c r="AC816" s="35">
        <v>0</v>
      </c>
      <c r="AD816" s="35">
        <v>0</v>
      </c>
      <c r="AE816" s="58" t="s">
        <v>5560</v>
      </c>
      <c r="AF816" s="58"/>
      <c r="AG816" s="57" t="str" cm="1">
        <f t="array" ref="AG816">IFERROR(_xlfn.IFS(
AI816="MPR ISSUE","PDH",
AI816="BSS Hardware Issue","BSS",
AI816="Sites strategiques, MLL, Pylone, etc.","ENVTECH",
AI816="AKTIVCO DEFAUT GE &amp; POWER Cabinet","AKTIVCO",
AI816="AKTIVCO Coupure ENEO &amp; Baisse de tension","AKTIVCO GRID ONLY",
AI816="Coupure ENEO &amp; Baisse de tension","IHS GRID ONLY",
AI816="Defaut GE &amp; POWER Cabinet","IHS",
AI816="Sharing","Partners",
AI816="Sites strategiques &amp; DataCenter","SST &amp; DC",
AI816="Exclu","Exclu",
AI816="SAT","SAT",
AI816="SPARE-ISSUE","SPARE-ISSUE",
AI816="Fiber CAmtel","TRANS_FO_CAMTEL",
AI816="Fiber AOF","Fiber AOF",
AI816="Projet OCM (HUAWEI)","TRAVAUX-HUAWEI",
AI816="Projet OCM (NOKIA)","TRAVAUX-NOKIA",
AI816="ACCESS-ISSUE","ACCESS-ISSUE",
AI816="Projet OCM (ZTE, NOKIA, autres projets)","TRAVAUX OCM",
AI816="No root CAuse","No root cause",
AI816="ODU HS","PDH",
AI816="IP &amp; VLAN","PDH",
AI816="Warehouse HUAWEI","SPARE-ISSUE",
AI816="SPARE-HS","SPARE-ISSUE",
AI816="Power Telco","BSS",AI816="no impacts","no impacts"
),"")</f>
        <v>no impacts</v>
      </c>
      <c r="AH816" s="57" t="str" cm="1">
        <f t="array" ref="AH816">IFERROR(_xlfn.IFS(
AI816="MPR ISSUE","TX ISSUE",
AI816="BSS Hardware Issue","RAN ISSUE",
AI816="Sites strategiques, MLL, Pylone, etc.","ENVTECH",
AI816="AKTIVCO DEFAUT GE &amp; POWER Cabinet","POWER ISSUE",
AI816="AKTIVCO Coupure ENEO &amp; Baisse de tension","POWER ISSUE",
AI816="Coupure ENEO &amp; Baisse de tension","POWER ISSUE",
AI816="Defaut GE &amp; POWER Cabinet","POWER ISSUE",
AI816="Sharing","POWER ISSUE",
AI816="Sites strategiques &amp; DataCenter","POWER ISSUE",
AI816="Exclu","Exclu",
AI816="SAT","TX ISSUE",
AI816="SPARE-ISSUE","SPARE-ISSUE",
AI816="Fiber CAmtel","TX ISSUE",
AI816="Fiber AOF","TX ISSUE",
AI816="Projet OCM (HUAWEI)","TRAVAUX-HUAWEI",
AI816="Projet OCM (NOKIA)","TRAVAUX -NOKIA",
AI816="ACCESS-ISSUE","ACCESS-ISSUE",
AI816="Projet OCM (ZTE, NOKIA, autres projets)","TRAVAUX OCM",
AI816="No root CAuse","No root cause",
AI816="ODU HS","TX ISSUE",
AI816="IP &amp; VLAN","TX ISSUE",
AI816="Warehouse HUAWEI","SPARE-ISSUE",
AI816="SPARE-HS","SPARE-ISSUE",
AI816="Power Telco","RAN ISSUE",AI816="no impacts","no impacts"
),"")</f>
        <v>no impacts</v>
      </c>
      <c r="AI816" s="85" t="s">
        <v>5998</v>
      </c>
      <c r="AJ816" s="57" t="str" cm="1">
        <f t="array" ref="AJ816">IFERROR(_xlfn.IFS(
AI816="MPR ISSUE","ACTIVE",
AI816="BSS Hardware Issue","ACTIVE",
AI816="Sites strategiques, MLL, Pylone, etc.","PASSIVE",
AI816="AKTIVCO DEFAUT GE &amp; POWER Cabinet","PASSIVE",
AI816="AKTIVCO Coupure ENEO &amp; Baisse de tension","PASSIVE",
AI816="Coupure ENEO &amp; Baisse de tension","PASSIVE",
AI816="Defaut GE &amp; POWER Cabinet","PASSIVE",
AI816="Sharing","PASSIVE",
AI816="Sites strategiques &amp; DataCenter","PASSIVE",
AI816="Exclu","Exclu",
AI816="SAT","ACTIVE",
AI816="SPARE-ISSUE","SPARE-ISSUE",
AI816="Fiber CAmtel","ACTIVE",
AI816="Fiber AOF","ACTIVE",
AI816="Projet OCM (HUAWEI)","PLANNED WORKS",
AI816="Projet OCM (NOKIA)","PLANNED WORKS",
AI816="ACCESS-ISSUE","ACCESS-ISSUE",
AI816="Projet OCM (ZTE, NOKIA, autres projets)","PLANNED WORKS",
AI816="No root CAuse","No root cause",
AI816="ODU HS","ACTIVE",
AI816="IP &amp; VLAN","ACTIVE",
AI816="Warehouse HUAWEI","SPARE-ISSUE",
AI816="SPARE-HS","SPARE-ISSUE",
AI816="Power Telco","ACTIVE", AI816="no impacts","no impacts"
),"")</f>
        <v>no impacts</v>
      </c>
      <c r="AK816" s="23" t="s">
        <v>5537</v>
      </c>
      <c r="AL816" s="23" t="str">
        <f t="shared" si="24"/>
        <v>ADM_010</v>
      </c>
      <c r="AN816" s="9" t="s">
        <v>5537</v>
      </c>
      <c r="AO816" s="23" t="str">
        <f>_xlfn.XLOOKUP(B816,'INCIDENT-05-03-2026'!E:E,'INCIDENT-05-03-2026'!F:F,"")</f>
        <v/>
      </c>
      <c r="AP816" s="7" t="s">
        <v>5537</v>
      </c>
      <c r="AQ816" s="6"/>
      <c r="AR816" s="7"/>
      <c r="AS816" s="3" t="str">
        <f>_xlfn.XLOOKUP(B816,'[3]tt num | region | site id'!$C:$C,'[3]tt num | region | site id'!$Q:$Q,"")</f>
        <v/>
      </c>
      <c r="AT816" s="24" t="str">
        <f>_xlfn.XLOOKUP(B816,'[4]Cells Huawei 03052026 12h'!$B:$B,'[4]Cells Huawei 03052026 12h'!$T:$T,"")</f>
        <v/>
      </c>
      <c r="AU816" s="24" t="str">
        <f>_xlfn.XLOOKUP(B816,'[5]cells down 02052026 8h50'!$B:$B,'[5]cells down 02052026 8h50'!$R:$R,"")</f>
        <v/>
      </c>
      <c r="AV816" s="24" t="str">
        <f>_xlfn.XLOOKUP(B816,'[5]cells down 02052026 13h50'!$B:$B,'[5]cells down 02052026 13h50'!$R:$R,"")</f>
        <v/>
      </c>
      <c r="AW816" s="24" t="str">
        <f>_xlfn.XLOOKUP(B816,'[5]cells down 02052026 13h50'!$B:$B,'[5]cells down 02052026 13h50'!$R:$R,"")</f>
        <v/>
      </c>
      <c r="AX816" s="24" t="str">
        <f>_xlfn.XLOOKUP(B816,'[6]cell downs 03052026 8h40 '!$B:$B,'[6]cell downs 03052026 8h40 '!$R:$R,"")</f>
        <v/>
      </c>
      <c r="AY816" s="24" t="str">
        <f>_xlfn.XLOOKUP(B816,'[7]ALL SITES DOWN'!$D:$D,'[7]ALL SITES DOWN'!$J:$J,"")</f>
        <v/>
      </c>
      <c r="AZ816" s="24" t="str">
        <f>_xlfn.XLOOKUP(B816,'[8]ALL SITES DOWN'!$D:$D,'[8]ALL SITES DOWN'!$J:$J,"")</f>
        <v/>
      </c>
      <c r="BA816" s="9" t="str">
        <f>_xlfn.XLOOKUP(B816,[9]sheet1!$AC:$AC,[9]sheet1!$AF:$AF,"")</f>
        <v/>
      </c>
      <c r="BB816" s="14" t="s">
        <v>5537</v>
      </c>
      <c r="BC816" s="14" t="s">
        <v>5537</v>
      </c>
      <c r="BD816" s="14" t="str">
        <f>_xlfn.XLOOKUP(B816,'[10]cell downs 18042026 17h'!$B:$B,'[10]cell downs 18042026 17h'!$B:$B,"")</f>
        <v/>
      </c>
      <c r="BE816" s="14" t="str">
        <f>_xlfn.XLOOKUP(B816,'[11]Cells Huawei 19042026 15h'!$B:$B,'[11]Cells Huawei 19042026 15h'!$B:$B,"")</f>
        <v/>
      </c>
      <c r="BF816" s="9" t="str">
        <f>_xlfn.XLOOKUP(B816,'[12]cells down 19042026 9H40'!$B:$B,'[12]cells down 19042026 9H40'!$B:$B,"")</f>
        <v/>
      </c>
      <c r="BG816" s="9" t="s">
        <v>4270</v>
      </c>
      <c r="BH816" s="9" t="s">
        <v>12</v>
      </c>
    </row>
    <row r="817" spans="1:60" s="9" customFormat="1" x14ac:dyDescent="0.3">
      <c r="A817" s="1" t="s">
        <v>344</v>
      </c>
      <c r="B817" s="8" t="s">
        <v>345</v>
      </c>
      <c r="C817" s="3" t="str">
        <f>_xlfn.XLOOKUP(B817,'[1]daily break down'!$D:$D,'[1]daily break down'!$E:$E,"")</f>
        <v>OUEST</v>
      </c>
      <c r="D817" s="1" t="s">
        <v>11</v>
      </c>
      <c r="E817" s="1" t="s">
        <v>12</v>
      </c>
      <c r="F817" s="3" t="s">
        <v>102</v>
      </c>
      <c r="G817" s="1" t="s">
        <v>344</v>
      </c>
      <c r="H817" s="41" t="str">
        <f>_xlfn.XLOOKUP(B817,[2]CALCULATION!$B:$B,[2]CALCULATION!$H:$H,"")</f>
        <v>NOKIA</v>
      </c>
      <c r="I817" s="34">
        <v>1.7756656423187911</v>
      </c>
      <c r="J817" s="34">
        <v>0</v>
      </c>
      <c r="K817" s="34">
        <v>0</v>
      </c>
      <c r="L817" s="34">
        <v>0</v>
      </c>
      <c r="M817" s="34">
        <v>0</v>
      </c>
      <c r="N817" s="34">
        <v>0</v>
      </c>
      <c r="O817" s="34">
        <v>0</v>
      </c>
      <c r="P817" s="34">
        <v>0</v>
      </c>
      <c r="Q817" s="34">
        <v>0.25878843825887876</v>
      </c>
      <c r="R817" s="34">
        <v>0</v>
      </c>
      <c r="S817" s="35">
        <v>0</v>
      </c>
      <c r="T817" s="35">
        <v>20719.813776099854</v>
      </c>
      <c r="U817" s="35">
        <v>0</v>
      </c>
      <c r="V817" s="35">
        <v>5.321220461543291</v>
      </c>
      <c r="W817" s="35">
        <v>0.83940796100823822</v>
      </c>
      <c r="X817" s="35">
        <v>0.44070478522285272</v>
      </c>
      <c r="Y817" s="35">
        <v>5.8927098760676228E-2</v>
      </c>
      <c r="Z817" s="35">
        <v>0</v>
      </c>
      <c r="AA817" s="35">
        <v>0</v>
      </c>
      <c r="AB817" s="35">
        <v>0</v>
      </c>
      <c r="AC817" s="35">
        <v>0</v>
      </c>
      <c r="AD817" s="35">
        <v>0</v>
      </c>
      <c r="AE817" s="58" t="s">
        <v>5560</v>
      </c>
      <c r="AF817" s="58"/>
      <c r="AG817" s="57" t="str" cm="1">
        <f t="array" ref="AG817">IFERROR(_xlfn.IFS(
AI817="MPR ISSUE","PDH",
AI817="BSS Hardware Issue","BSS",
AI817="Sites strategiques, MLL, Pylone, etc.","ENVTECH",
AI817="AKTIVCO DEFAUT GE &amp; POWER Cabinet","AKTIVCO",
AI817="AKTIVCO Coupure ENEO &amp; Baisse de tension","AKTIVCO GRID ONLY",
AI817="Coupure ENEO &amp; Baisse de tension","IHS GRID ONLY",
AI817="Defaut GE &amp; POWER Cabinet","IHS",
AI817="Sharing","Partners",
AI817="Sites strategiques &amp; DataCenter","SST &amp; DC",
AI817="Exclu","Exclu",
AI817="SAT","SAT",
AI817="SPARE-ISSUE","SPARE-ISSUE",
AI817="Fiber CAmtel","TRANS_FO_CAMTEL",
AI817="Fiber AOF","Fiber AOF",
AI817="Projet OCM (HUAWEI)","TRAVAUX-HUAWEI",
AI817="Projet OCM (NOKIA)","TRAVAUX-NOKIA",
AI817="ACCESS-ISSUE","ACCESS-ISSUE",
AI817="Projet OCM (ZTE, NOKIA, autres projets)","TRAVAUX OCM",
AI817="No root CAuse","No root cause",
AI817="ODU HS","PDH",
AI817="IP &amp; VLAN","PDH",
AI817="Warehouse HUAWEI","SPARE-ISSUE",
AI817="SPARE-HS","SPARE-ISSUE",
AI817="Power Telco","BSS",AI817="no impacts","no impacts"
),"")</f>
        <v>no impacts</v>
      </c>
      <c r="AH817" s="57" t="str" cm="1">
        <f t="array" ref="AH817">IFERROR(_xlfn.IFS(
AI817="MPR ISSUE","TX ISSUE",
AI817="BSS Hardware Issue","RAN ISSUE",
AI817="Sites strategiques, MLL, Pylone, etc.","ENVTECH",
AI817="AKTIVCO DEFAUT GE &amp; POWER Cabinet","POWER ISSUE",
AI817="AKTIVCO Coupure ENEO &amp; Baisse de tension","POWER ISSUE",
AI817="Coupure ENEO &amp; Baisse de tension","POWER ISSUE",
AI817="Defaut GE &amp; POWER Cabinet","POWER ISSUE",
AI817="Sharing","POWER ISSUE",
AI817="Sites strategiques &amp; DataCenter","POWER ISSUE",
AI817="Exclu","Exclu",
AI817="SAT","TX ISSUE",
AI817="SPARE-ISSUE","SPARE-ISSUE",
AI817="Fiber CAmtel","TX ISSUE",
AI817="Fiber AOF","TX ISSUE",
AI817="Projet OCM (HUAWEI)","TRAVAUX-HUAWEI",
AI817="Projet OCM (NOKIA)","TRAVAUX -NOKIA",
AI817="ACCESS-ISSUE","ACCESS-ISSUE",
AI817="Projet OCM (ZTE, NOKIA, autres projets)","TRAVAUX OCM",
AI817="No root CAuse","No root cause",
AI817="ODU HS","TX ISSUE",
AI817="IP &amp; VLAN","TX ISSUE",
AI817="Warehouse HUAWEI","SPARE-ISSUE",
AI817="SPARE-HS","SPARE-ISSUE",
AI817="Power Telco","RAN ISSUE",AI817="no impacts","no impacts"
),"")</f>
        <v>no impacts</v>
      </c>
      <c r="AI817" s="85" t="s">
        <v>5998</v>
      </c>
      <c r="AJ817" s="57" t="str" cm="1">
        <f t="array" ref="AJ817">IFERROR(_xlfn.IFS(
AI817="MPR ISSUE","ACTIVE",
AI817="BSS Hardware Issue","ACTIVE",
AI817="Sites strategiques, MLL, Pylone, etc.","PASSIVE",
AI817="AKTIVCO DEFAUT GE &amp; POWER Cabinet","PASSIVE",
AI817="AKTIVCO Coupure ENEO &amp; Baisse de tension","PASSIVE",
AI817="Coupure ENEO &amp; Baisse de tension","PASSIVE",
AI817="Defaut GE &amp; POWER Cabinet","PASSIVE",
AI817="Sharing","PASSIVE",
AI817="Sites strategiques &amp; DataCenter","PASSIVE",
AI817="Exclu","Exclu",
AI817="SAT","ACTIVE",
AI817="SPARE-ISSUE","SPARE-ISSUE",
AI817="Fiber CAmtel","ACTIVE",
AI817="Fiber AOF","ACTIVE",
AI817="Projet OCM (HUAWEI)","PLANNED WORKS",
AI817="Projet OCM (NOKIA)","PLANNED WORKS",
AI817="ACCESS-ISSUE","ACCESS-ISSUE",
AI817="Projet OCM (ZTE, NOKIA, autres projets)","PLANNED WORKS",
AI817="No root CAuse","No root cause",
AI817="ODU HS","ACTIVE",
AI817="IP &amp; VLAN","ACTIVE",
AI817="Warehouse HUAWEI","SPARE-ISSUE",
AI817="SPARE-HS","SPARE-ISSUE",
AI817="Power Telco","ACTIVE", AI817="no impacts","no impacts"
),"")</f>
        <v>no impacts</v>
      </c>
      <c r="AK817" s="23" t="s">
        <v>5537</v>
      </c>
      <c r="AL817" s="23" t="str">
        <f t="shared" si="24"/>
        <v>OST_219</v>
      </c>
      <c r="AN817" s="9" t="s">
        <v>5537</v>
      </c>
      <c r="AO817" s="23" t="str">
        <f>_xlfn.XLOOKUP(B817,'INCIDENT-05-03-2026'!E:E,'INCIDENT-05-03-2026'!F:F,"")</f>
        <v/>
      </c>
      <c r="AP817" s="7" t="s">
        <v>5537</v>
      </c>
      <c r="AQ817" s="6"/>
      <c r="AR817" s="7"/>
      <c r="AS817" s="3" t="str">
        <f>_xlfn.XLOOKUP(B817,'[3]tt num | region | site id'!$C:$C,'[3]tt num | region | site id'!$Q:$Q,"")</f>
        <v/>
      </c>
      <c r="AT817" s="24" t="str">
        <f>_xlfn.XLOOKUP(B817,'[4]Cells Huawei 03052026 12h'!$B:$B,'[4]Cells Huawei 03052026 12h'!$T:$T,"")</f>
        <v/>
      </c>
      <c r="AU817" s="24" t="str">
        <f>_xlfn.XLOOKUP(B817,'[5]cells down 02052026 8h50'!$B:$B,'[5]cells down 02052026 8h50'!$R:$R,"")</f>
        <v/>
      </c>
      <c r="AV817" s="24" t="str">
        <f>_xlfn.XLOOKUP(B817,'[5]cells down 02052026 13h50'!$B:$B,'[5]cells down 02052026 13h50'!$R:$R,"")</f>
        <v/>
      </c>
      <c r="AW817" s="24" t="str">
        <f>_xlfn.XLOOKUP(B817,'[5]cells down 02052026 13h50'!$B:$B,'[5]cells down 02052026 13h50'!$R:$R,"")</f>
        <v/>
      </c>
      <c r="AX817" s="24" t="str">
        <f>_xlfn.XLOOKUP(B817,'[6]cell downs 03052026 8h40 '!$B:$B,'[6]cell downs 03052026 8h40 '!$R:$R,"")</f>
        <v/>
      </c>
      <c r="AY817" s="24" t="str">
        <f>_xlfn.XLOOKUP(B817,'[7]ALL SITES DOWN'!$D:$D,'[7]ALL SITES DOWN'!$J:$J,"")</f>
        <v/>
      </c>
      <c r="AZ817" s="24" t="str">
        <f>_xlfn.XLOOKUP(B817,'[8]ALL SITES DOWN'!$D:$D,'[8]ALL SITES DOWN'!$J:$J,"")</f>
        <v/>
      </c>
      <c r="BA817" s="9" t="str">
        <f>_xlfn.XLOOKUP(B817,[9]sheet1!$AC:$AC,[9]sheet1!$AF:$AF,"")</f>
        <v/>
      </c>
      <c r="BB817" s="14" t="s">
        <v>5537</v>
      </c>
      <c r="BC817" s="14" t="s">
        <v>5537</v>
      </c>
      <c r="BD817" s="14" t="str">
        <f>_xlfn.XLOOKUP(B817,'[10]cell downs 18042026 17h'!$B:$B,'[10]cell downs 18042026 17h'!$B:$B,"")</f>
        <v/>
      </c>
      <c r="BE817" s="14" t="str">
        <f>_xlfn.XLOOKUP(B817,'[11]Cells Huawei 19042026 15h'!$B:$B,'[11]Cells Huawei 19042026 15h'!$B:$B,"")</f>
        <v/>
      </c>
      <c r="BF817" s="9" t="str">
        <f>_xlfn.XLOOKUP(B817,'[12]cells down 19042026 9H40'!$B:$B,'[12]cells down 19042026 9H40'!$B:$B,"")</f>
        <v/>
      </c>
      <c r="BG817" s="9" t="s">
        <v>345</v>
      </c>
      <c r="BH817" s="9" t="s">
        <v>12</v>
      </c>
    </row>
    <row r="818" spans="1:60" s="9" customFormat="1" x14ac:dyDescent="0.3">
      <c r="A818" s="1" t="s">
        <v>1261</v>
      </c>
      <c r="B818" s="8" t="s">
        <v>1262</v>
      </c>
      <c r="C818" s="3" t="str">
        <f>_xlfn.XLOOKUP(B818,'[1]daily break down'!$D:$D,'[1]daily break down'!$E:$E,"")</f>
        <v>CENTRE</v>
      </c>
      <c r="D818" s="1" t="s">
        <v>21</v>
      </c>
      <c r="E818" s="1" t="s">
        <v>30</v>
      </c>
      <c r="F818" s="3" t="s">
        <v>69</v>
      </c>
      <c r="G818" s="1" t="s">
        <v>502</v>
      </c>
      <c r="H818" s="41" t="str">
        <f>_xlfn.XLOOKUP(B818,[2]CALCULATION!$B:$B,[2]CALCULATION!$H:$H,"")</f>
        <v>NOKIA</v>
      </c>
      <c r="I818" s="34">
        <v>0</v>
      </c>
      <c r="J818" s="34">
        <v>0</v>
      </c>
      <c r="K818" s="34">
        <v>0</v>
      </c>
      <c r="L818" s="34">
        <v>0</v>
      </c>
      <c r="M818" s="34">
        <v>0</v>
      </c>
      <c r="N818" s="34">
        <v>0</v>
      </c>
      <c r="O818" s="34">
        <v>0</v>
      </c>
      <c r="P818" s="34">
        <v>0</v>
      </c>
      <c r="Q818" s="34">
        <v>0</v>
      </c>
      <c r="R818" s="34">
        <v>0</v>
      </c>
      <c r="S818" s="35">
        <v>0</v>
      </c>
      <c r="T818" s="35">
        <v>0</v>
      </c>
      <c r="U818" s="35">
        <v>0</v>
      </c>
      <c r="V818" s="35">
        <v>5.199226210667357E-2</v>
      </c>
      <c r="W818" s="35">
        <v>2.5593337385463138E-2</v>
      </c>
      <c r="X818" s="35">
        <v>2.1492513152158416E-2</v>
      </c>
      <c r="Y818" s="35">
        <v>5.8142355314710736E-2</v>
      </c>
      <c r="Z818" s="35">
        <v>0</v>
      </c>
      <c r="AA818" s="35">
        <v>0</v>
      </c>
      <c r="AB818" s="35">
        <v>0</v>
      </c>
      <c r="AC818" s="35">
        <v>0</v>
      </c>
      <c r="AD818" s="35">
        <v>0</v>
      </c>
      <c r="AE818" s="58" t="s">
        <v>5560</v>
      </c>
      <c r="AF818" s="58"/>
      <c r="AG818" s="57" t="str" cm="1">
        <f t="array" ref="AG818">IFERROR(_xlfn.IFS(
AI818="MPR ISSUE","PDH",
AI818="BSS Hardware Issue","BSS",
AI818="Sites strategiques, MLL, Pylone, etc.","ENVTECH",
AI818="AKTIVCO DEFAUT GE &amp; POWER Cabinet","AKTIVCO",
AI818="AKTIVCO Coupure ENEO &amp; Baisse de tension","AKTIVCO GRID ONLY",
AI818="Coupure ENEO &amp; Baisse de tension","IHS GRID ONLY",
AI818="Defaut GE &amp; POWER Cabinet","IHS",
AI818="Sharing","Partners",
AI818="Sites strategiques &amp; DataCenter","SST &amp; DC",
AI818="Exclu","Exclu",
AI818="SAT","SAT",
AI818="SPARE-ISSUE","SPARE-ISSUE",
AI818="Fiber CAmtel","TRANS_FO_CAMTEL",
AI818="Fiber AOF","Fiber AOF",
AI818="Projet OCM (HUAWEI)","TRAVAUX-HUAWEI",
AI818="Projet OCM (NOKIA)","TRAVAUX-NOKIA",
AI818="ACCESS-ISSUE","ACCESS-ISSUE",
AI818="Projet OCM (ZTE, NOKIA, autres projets)","TRAVAUX OCM",
AI818="No root CAuse","No root cause",
AI818="ODU HS","PDH",
AI818="IP &amp; VLAN","PDH",
AI818="Warehouse HUAWEI","SPARE-ISSUE",
AI818="SPARE-HS","SPARE-ISSUE",
AI818="Power Telco","BSS",AI818="no impacts","no impacts"
),"")</f>
        <v>no impacts</v>
      </c>
      <c r="AH818" s="57" t="str" cm="1">
        <f t="array" ref="AH818">IFERROR(_xlfn.IFS(
AI818="MPR ISSUE","TX ISSUE",
AI818="BSS Hardware Issue","RAN ISSUE",
AI818="Sites strategiques, MLL, Pylone, etc.","ENVTECH",
AI818="AKTIVCO DEFAUT GE &amp; POWER Cabinet","POWER ISSUE",
AI818="AKTIVCO Coupure ENEO &amp; Baisse de tension","POWER ISSUE",
AI818="Coupure ENEO &amp; Baisse de tension","POWER ISSUE",
AI818="Defaut GE &amp; POWER Cabinet","POWER ISSUE",
AI818="Sharing","POWER ISSUE",
AI818="Sites strategiques &amp; DataCenter","POWER ISSUE",
AI818="Exclu","Exclu",
AI818="SAT","TX ISSUE",
AI818="SPARE-ISSUE","SPARE-ISSUE",
AI818="Fiber CAmtel","TX ISSUE",
AI818="Fiber AOF","TX ISSUE",
AI818="Projet OCM (HUAWEI)","TRAVAUX-HUAWEI",
AI818="Projet OCM (NOKIA)","TRAVAUX -NOKIA",
AI818="ACCESS-ISSUE","ACCESS-ISSUE",
AI818="Projet OCM (ZTE, NOKIA, autres projets)","TRAVAUX OCM",
AI818="No root CAuse","No root cause",
AI818="ODU HS","TX ISSUE",
AI818="IP &amp; VLAN","TX ISSUE",
AI818="Warehouse HUAWEI","SPARE-ISSUE",
AI818="SPARE-HS","SPARE-ISSUE",
AI818="Power Telco","RAN ISSUE",AI818="no impacts","no impacts"
),"")</f>
        <v>no impacts</v>
      </c>
      <c r="AI818" s="85" t="s">
        <v>5998</v>
      </c>
      <c r="AJ818" s="57" t="str" cm="1">
        <f t="array" ref="AJ818">IFERROR(_xlfn.IFS(
AI818="MPR ISSUE","ACTIVE",
AI818="BSS Hardware Issue","ACTIVE",
AI818="Sites strategiques, MLL, Pylone, etc.","PASSIVE",
AI818="AKTIVCO DEFAUT GE &amp; POWER Cabinet","PASSIVE",
AI818="AKTIVCO Coupure ENEO &amp; Baisse de tension","PASSIVE",
AI818="Coupure ENEO &amp; Baisse de tension","PASSIVE",
AI818="Defaut GE &amp; POWER Cabinet","PASSIVE",
AI818="Sharing","PASSIVE",
AI818="Sites strategiques &amp; DataCenter","PASSIVE",
AI818="Exclu","Exclu",
AI818="SAT","ACTIVE",
AI818="SPARE-ISSUE","SPARE-ISSUE",
AI818="Fiber CAmtel","ACTIVE",
AI818="Fiber AOF","ACTIVE",
AI818="Projet OCM (HUAWEI)","PLANNED WORKS",
AI818="Projet OCM (NOKIA)","PLANNED WORKS",
AI818="ACCESS-ISSUE","ACCESS-ISSUE",
AI818="Projet OCM (ZTE, NOKIA, autres projets)","PLANNED WORKS",
AI818="No root CAuse","No root cause",
AI818="ODU HS","ACTIVE",
AI818="IP &amp; VLAN","ACTIVE",
AI818="Warehouse HUAWEI","SPARE-ISSUE",
AI818="SPARE-HS","SPARE-ISSUE",
AI818="Power Telco","ACTIVE", AI818="no impacts","no impacts"
),"")</f>
        <v>no impacts</v>
      </c>
      <c r="AK818" s="23" t="s">
        <v>5537</v>
      </c>
      <c r="AL818" s="23" t="str">
        <f t="shared" si="24"/>
        <v>SUD_091</v>
      </c>
      <c r="AN818" s="9" t="s">
        <v>5537</v>
      </c>
      <c r="AO818" s="23" t="str">
        <f>_xlfn.XLOOKUP(B818,'INCIDENT-05-03-2026'!E:E,'INCIDENT-05-03-2026'!F:F,"")</f>
        <v/>
      </c>
      <c r="AP818" s="7" t="s">
        <v>5537</v>
      </c>
      <c r="AQ818" s="6"/>
      <c r="AR818" s="7"/>
      <c r="AS818" s="3" t="str">
        <f>_xlfn.XLOOKUP(B818,'[3]tt num | region | site id'!$C:$C,'[3]tt num | region | site id'!$Q:$Q,"")</f>
        <v/>
      </c>
      <c r="AT818" s="24" t="str">
        <f>_xlfn.XLOOKUP(B818,'[4]Cells Huawei 03052026 12h'!$B:$B,'[4]Cells Huawei 03052026 12h'!$T:$T,"")</f>
        <v/>
      </c>
      <c r="AU818" s="24" t="str">
        <f>_xlfn.XLOOKUP(B818,'[5]cells down 02052026 8h50'!$B:$B,'[5]cells down 02052026 8h50'!$R:$R,"")</f>
        <v/>
      </c>
      <c r="AV818" s="24" t="str">
        <f>_xlfn.XLOOKUP(B818,'[5]cells down 02052026 13h50'!$B:$B,'[5]cells down 02052026 13h50'!$R:$R,"")</f>
        <v/>
      </c>
      <c r="AW818" s="24" t="str">
        <f>_xlfn.XLOOKUP(B818,'[5]cells down 02052026 13h50'!$B:$B,'[5]cells down 02052026 13h50'!$R:$R,"")</f>
        <v/>
      </c>
      <c r="AX818" s="24" t="str">
        <f>_xlfn.XLOOKUP(B818,'[6]cell downs 03052026 8h40 '!$B:$B,'[6]cell downs 03052026 8h40 '!$R:$R,"")</f>
        <v/>
      </c>
      <c r="AY818" s="24" t="str">
        <f>_xlfn.XLOOKUP(B818,'[7]ALL SITES DOWN'!$D:$D,'[7]ALL SITES DOWN'!$J:$J,"")</f>
        <v/>
      </c>
      <c r="AZ818" s="24" t="str">
        <f>_xlfn.XLOOKUP(B818,'[8]ALL SITES DOWN'!$D:$D,'[8]ALL SITES DOWN'!$J:$J,"")</f>
        <v/>
      </c>
      <c r="BA818" s="9" t="str">
        <f>_xlfn.XLOOKUP(B818,[9]sheet1!$AC:$AC,[9]sheet1!$AF:$AF,"")</f>
        <v/>
      </c>
      <c r="BB818" s="14" t="s">
        <v>5537</v>
      </c>
      <c r="BC818" s="14" t="s">
        <v>5537</v>
      </c>
      <c r="BD818" s="14" t="str">
        <f>_xlfn.XLOOKUP(B818,'[10]cell downs 18042026 17h'!$B:$B,'[10]cell downs 18042026 17h'!$B:$B,"")</f>
        <v/>
      </c>
      <c r="BE818" s="14" t="str">
        <f>_xlfn.XLOOKUP(B818,'[11]Cells Huawei 19042026 15h'!$B:$B,'[11]Cells Huawei 19042026 15h'!$B:$B,"")</f>
        <v/>
      </c>
      <c r="BF818" s="9" t="str">
        <f>_xlfn.XLOOKUP(B818,'[12]cells down 19042026 9H40'!$B:$B,'[12]cells down 19042026 9H40'!$B:$B,"")</f>
        <v/>
      </c>
      <c r="BG818" s="9" t="s">
        <v>5537</v>
      </c>
      <c r="BH818" s="9" t="s">
        <v>12</v>
      </c>
    </row>
    <row r="819" spans="1:60" s="9" customFormat="1" x14ac:dyDescent="0.3">
      <c r="A819" s="1" t="s">
        <v>2984</v>
      </c>
      <c r="B819" s="8" t="s">
        <v>2985</v>
      </c>
      <c r="C819" s="3" t="str">
        <f>_xlfn.XLOOKUP(B819,'[1]daily break down'!$D:$D,'[1]daily break down'!$E:$E,"")</f>
        <v>ADAMAOUA</v>
      </c>
      <c r="D819" s="1" t="s">
        <v>21</v>
      </c>
      <c r="E819" s="1" t="s">
        <v>122</v>
      </c>
      <c r="F819" s="3" t="s">
        <v>90</v>
      </c>
      <c r="G819" s="1" t="s">
        <v>2986</v>
      </c>
      <c r="H819" s="40" t="str">
        <f>_xlfn.XLOOKUP(B819,[2]CALCULATION!$B:$B,[2]CALCULATION!$H:$H,"")</f>
        <v>Huawei</v>
      </c>
      <c r="I819" s="34">
        <v>0</v>
      </c>
      <c r="J819" s="34">
        <v>0</v>
      </c>
      <c r="K819" s="34">
        <v>0</v>
      </c>
      <c r="L819" s="34">
        <v>0</v>
      </c>
      <c r="M819" s="34">
        <v>0</v>
      </c>
      <c r="N819" s="34">
        <v>0</v>
      </c>
      <c r="O819" s="34">
        <v>0</v>
      </c>
      <c r="P819" s="34">
        <v>0</v>
      </c>
      <c r="Q819" s="34">
        <v>0</v>
      </c>
      <c r="R819" s="34">
        <v>0</v>
      </c>
      <c r="S819" s="35">
        <v>0</v>
      </c>
      <c r="T819" s="35">
        <v>0</v>
      </c>
      <c r="U819" s="35">
        <v>0</v>
      </c>
      <c r="V819" s="35">
        <v>4.8868114589664781E-3</v>
      </c>
      <c r="W819" s="35">
        <v>1.4268062653916727E-3</v>
      </c>
      <c r="X819" s="35">
        <v>0.15767992740409723</v>
      </c>
      <c r="Y819" s="35">
        <v>5.7642973121823579E-2</v>
      </c>
      <c r="Z819" s="35">
        <v>0</v>
      </c>
      <c r="AA819" s="35">
        <v>0</v>
      </c>
      <c r="AB819" s="35">
        <v>0</v>
      </c>
      <c r="AC819" s="35">
        <v>0</v>
      </c>
      <c r="AD819" s="35">
        <v>0</v>
      </c>
      <c r="AE819" s="58" t="s">
        <v>5559</v>
      </c>
      <c r="AF819" s="58"/>
      <c r="AG819" s="57" t="str" cm="1">
        <f t="array" ref="AG819">IFERROR(_xlfn.IFS(
AI819="MPR ISSUE","PDH",
AI819="BSS Hardware Issue","BSS",
AI819="Sites strategiques, MLL, Pylone, etc.","ENVTECH",
AI819="AKTIVCO DEFAUT GE &amp; POWER Cabinet","AKTIVCO",
AI819="AKTIVCO Coupure ENEO &amp; Baisse de tension","AKTIVCO GRID ONLY",
AI819="Coupure ENEO &amp; Baisse de tension","IHS GRID ONLY",
AI819="Defaut GE &amp; POWER Cabinet","IHS",
AI819="Sharing","Partners",
AI819="Sites strategiques &amp; DataCenter","SST &amp; DC",
AI819="Exclu","Exclu",
AI819="SAT","SAT",
AI819="SPARE-ISSUE","SPARE-ISSUE",
AI819="Fiber CAmtel","TRANS_FO_CAMTEL",
AI819="Fiber AOF","Fiber AOF",
AI819="Projet OCM (HUAWEI)","TRAVAUX-HUAWEI",
AI819="Projet OCM (NOKIA)","TRAVAUX-NOKIA",
AI819="ACCESS-ISSUE","ACCESS-ISSUE",
AI819="Projet OCM (ZTE, NOKIA, autres projets)","TRAVAUX OCM",
AI819="No root CAuse","No root cause",
AI819="ODU HS","PDH",
AI819="IP &amp; VLAN","PDH",
AI819="Warehouse HUAWEI","SPARE-ISSUE",
AI819="SPARE-HS","SPARE-ISSUE",
AI819="Power Telco","BSS",AI819="no impacts","no impacts"
),"")</f>
        <v>Exclu</v>
      </c>
      <c r="AH819" s="57" t="str" cm="1">
        <f t="array" ref="AH819">IFERROR(_xlfn.IFS(
AI819="MPR ISSUE","TX ISSUE",
AI819="BSS Hardware Issue","RAN ISSUE",
AI819="Sites strategiques, MLL, Pylone, etc.","ENVTECH",
AI819="AKTIVCO DEFAUT GE &amp; POWER Cabinet","POWER ISSUE",
AI819="AKTIVCO Coupure ENEO &amp; Baisse de tension","POWER ISSUE",
AI819="Coupure ENEO &amp; Baisse de tension","POWER ISSUE",
AI819="Defaut GE &amp; POWER Cabinet","POWER ISSUE",
AI819="Sharing","POWER ISSUE",
AI819="Sites strategiques &amp; DataCenter","POWER ISSUE",
AI819="Exclu","Exclu",
AI819="SAT","TX ISSUE",
AI819="SPARE-ISSUE","SPARE-ISSUE",
AI819="Fiber CAmtel","TX ISSUE",
AI819="Fiber AOF","TX ISSUE",
AI819="Projet OCM (HUAWEI)","TRAVAUX-HUAWEI",
AI819="Projet OCM (NOKIA)","TRAVAUX -NOKIA",
AI819="ACCESS-ISSUE","ACCESS-ISSUE",
AI819="Projet OCM (ZTE, NOKIA, autres projets)","TRAVAUX OCM",
AI819="No root CAuse","No root cause",
AI819="ODU HS","TX ISSUE",
AI819="IP &amp; VLAN","TX ISSUE",
AI819="Warehouse HUAWEI","SPARE-ISSUE",
AI819="SPARE-HS","SPARE-ISSUE",
AI819="Power Telco","RAN ISSUE",AI819="no impacts","no impacts"
),"")</f>
        <v>Exclu</v>
      </c>
      <c r="AI819" s="85" t="s">
        <v>5559</v>
      </c>
      <c r="AJ819" s="57" t="str" cm="1">
        <f t="array" ref="AJ819">IFERROR(_xlfn.IFS(
AI819="MPR ISSUE","ACTIVE",
AI819="BSS Hardware Issue","ACTIVE",
AI819="Sites strategiques, MLL, Pylone, etc.","PASSIVE",
AI819="AKTIVCO DEFAUT GE &amp; POWER Cabinet","PASSIVE",
AI819="AKTIVCO Coupure ENEO &amp; Baisse de tension","PASSIVE",
AI819="Coupure ENEO &amp; Baisse de tension","PASSIVE",
AI819="Defaut GE &amp; POWER Cabinet","PASSIVE",
AI819="Sharing","PASSIVE",
AI819="Sites strategiques &amp; DataCenter","PASSIVE",
AI819="Exclu","Exclu",
AI819="SAT","ACTIVE",
AI819="SPARE-ISSUE","SPARE-ISSUE",
AI819="Fiber CAmtel","ACTIVE",
AI819="Fiber AOF","ACTIVE",
AI819="Projet OCM (HUAWEI)","PLANNED WORKS",
AI819="Projet OCM (NOKIA)","PLANNED WORKS",
AI819="ACCESS-ISSUE","ACCESS-ISSUE",
AI819="Projet OCM (ZTE, NOKIA, autres projets)","PLANNED WORKS",
AI819="No root CAuse","No root cause",
AI819="ODU HS","ACTIVE",
AI819="IP &amp; VLAN","ACTIVE",
AI819="Warehouse HUAWEI","SPARE-ISSUE",
AI819="SPARE-HS","SPARE-ISSUE",
AI819="Power Telco","ACTIVE", AI819="no impacts","no impacts"
),"")</f>
        <v>Exclu</v>
      </c>
      <c r="AK819" s="23" t="s">
        <v>5537</v>
      </c>
      <c r="AL819" s="23" t="str">
        <f t="shared" si="24"/>
        <v>ADM_114</v>
      </c>
      <c r="AN819" s="9" t="s">
        <v>5537</v>
      </c>
      <c r="AO819" s="23" t="str">
        <f>_xlfn.XLOOKUP(B819,'INCIDENT-05-03-2026'!E:E,'INCIDENT-05-03-2026'!F:F,"")</f>
        <v/>
      </c>
      <c r="AP819" s="7" t="s">
        <v>5537</v>
      </c>
      <c r="AQ819" s="6"/>
      <c r="AR819" s="7"/>
      <c r="AS819" s="3" t="str">
        <f>_xlfn.XLOOKUP(B819,'[3]tt num | region | site id'!$C:$C,'[3]tt num | region | site id'!$Q:$Q,"")</f>
        <v/>
      </c>
      <c r="AT819" s="24" t="str">
        <f>_xlfn.XLOOKUP(B819,'[4]Cells Huawei 03052026 12h'!$B:$B,'[4]Cells Huawei 03052026 12h'!$T:$T,"")</f>
        <v/>
      </c>
      <c r="AU819" s="24" t="str">
        <f>_xlfn.XLOOKUP(B819,'[5]cells down 02052026 8h50'!$B:$B,'[5]cells down 02052026 8h50'!$R:$R,"")</f>
        <v/>
      </c>
      <c r="AV819" s="24" t="str">
        <f>_xlfn.XLOOKUP(B819,'[5]cells down 02052026 13h50'!$B:$B,'[5]cells down 02052026 13h50'!$R:$R,"")</f>
        <v/>
      </c>
      <c r="AW819" s="24" t="str">
        <f>_xlfn.XLOOKUP(B819,'[5]cells down 02052026 13h50'!$B:$B,'[5]cells down 02052026 13h50'!$R:$R,"")</f>
        <v/>
      </c>
      <c r="AX819" s="24" t="str">
        <f>_xlfn.XLOOKUP(B819,'[6]cell downs 03052026 8h40 '!$B:$B,'[6]cell downs 03052026 8h40 '!$R:$R,"")</f>
        <v/>
      </c>
      <c r="AY819" s="24" t="str">
        <f>_xlfn.XLOOKUP(B819,'[7]ALL SITES DOWN'!$D:$D,'[7]ALL SITES DOWN'!$J:$J,"")</f>
        <v/>
      </c>
      <c r="AZ819" s="24" t="str">
        <f>_xlfn.XLOOKUP(B819,'[8]ALL SITES DOWN'!$D:$D,'[8]ALL SITES DOWN'!$J:$J,"")</f>
        <v/>
      </c>
      <c r="BA819" s="9" t="str">
        <f>_xlfn.XLOOKUP(B819,[9]sheet1!$AC:$AC,[9]sheet1!$AF:$AF,"")</f>
        <v/>
      </c>
      <c r="BB819" s="14" t="s">
        <v>5537</v>
      </c>
      <c r="BC819" s="14" t="s">
        <v>5537</v>
      </c>
      <c r="BD819" s="14" t="str">
        <f>_xlfn.XLOOKUP(B819,'[10]cell downs 18042026 17h'!$B:$B,'[10]cell downs 18042026 17h'!$B:$B,"")</f>
        <v/>
      </c>
      <c r="BE819" s="14" t="str">
        <f>_xlfn.XLOOKUP(B819,'[11]Cells Huawei 19042026 15h'!$B:$B,'[11]Cells Huawei 19042026 15h'!$B:$B,"")</f>
        <v/>
      </c>
      <c r="BF819" s="9" t="str">
        <f>_xlfn.XLOOKUP(B819,'[12]cells down 19042026 9H40'!$B:$B,'[12]cells down 19042026 9H40'!$B:$B,"")</f>
        <v/>
      </c>
      <c r="BG819" s="9" t="s">
        <v>5537</v>
      </c>
      <c r="BH819" s="9" t="s">
        <v>12</v>
      </c>
    </row>
    <row r="820" spans="1:60" s="9" customFormat="1" x14ac:dyDescent="0.3">
      <c r="A820" s="1" t="s">
        <v>4487</v>
      </c>
      <c r="B820" s="1" t="s">
        <v>4488</v>
      </c>
      <c r="C820" s="3" t="str">
        <f>_xlfn.XLOOKUP(B820,'[1]daily break down'!$D:$D,'[1]daily break down'!$E:$E,"")</f>
        <v>Yaounde</v>
      </c>
      <c r="D820" s="1" t="s">
        <v>11</v>
      </c>
      <c r="E820" s="1" t="s">
        <v>12</v>
      </c>
      <c r="F820" s="3" t="s">
        <v>37</v>
      </c>
      <c r="G820" s="1" t="s">
        <v>38</v>
      </c>
      <c r="H820" s="42" t="str">
        <f>_xlfn.XLOOKUP(B820,[2]CALCULATION!$B:$B,[2]CALCULATION!$H:$H,"")</f>
        <v>ZTE</v>
      </c>
      <c r="I820" s="34">
        <v>13.868556899607057</v>
      </c>
      <c r="J820" s="34">
        <v>13.868556899607057</v>
      </c>
      <c r="K820" s="34">
        <v>13.868556899607057</v>
      </c>
      <c r="L820" s="34">
        <v>13.868556899607057</v>
      </c>
      <c r="M820" s="34">
        <v>13.868556899607057</v>
      </c>
      <c r="N820" s="34">
        <v>13.868556899607057</v>
      </c>
      <c r="O820" s="34">
        <v>0</v>
      </c>
      <c r="P820" s="34">
        <v>0</v>
      </c>
      <c r="Q820" s="34">
        <v>0</v>
      </c>
      <c r="R820" s="34">
        <v>0</v>
      </c>
      <c r="S820" s="35">
        <v>1.1539830723704667</v>
      </c>
      <c r="T820" s="35">
        <v>0</v>
      </c>
      <c r="U820" s="35">
        <v>0.2942787922370324</v>
      </c>
      <c r="V820" s="35">
        <v>0</v>
      </c>
      <c r="W820" s="35">
        <v>0</v>
      </c>
      <c r="X820" s="35">
        <v>0</v>
      </c>
      <c r="Y820" s="35">
        <v>5.6394517639605672E-2</v>
      </c>
      <c r="Z820" s="35">
        <v>0</v>
      </c>
      <c r="AA820" s="35">
        <v>0</v>
      </c>
      <c r="AB820" s="35">
        <v>0</v>
      </c>
      <c r="AC820" s="35">
        <v>0</v>
      </c>
      <c r="AD820" s="35">
        <v>0</v>
      </c>
      <c r="AE820" s="58" t="s">
        <v>5560</v>
      </c>
      <c r="AF820" s="58"/>
      <c r="AG820" s="57" t="str" cm="1">
        <f t="array" ref="AG820">IFERROR(_xlfn.IFS(
AI820="MPR ISSUE","PDH",
AI820="BSS Hardware Issue","BSS",
AI820="Sites strategiques, MLL, Pylone, etc.","ENVTECH",
AI820="AKTIVCO DEFAUT GE &amp; POWER Cabinet","AKTIVCO",
AI820="AKTIVCO Coupure ENEO &amp; Baisse de tension","AKTIVCO GRID ONLY",
AI820="Coupure ENEO &amp; Baisse de tension","IHS GRID ONLY",
AI820="Defaut GE &amp; POWER Cabinet","IHS",
AI820="Sharing","Partners",
AI820="Sites strategiques &amp; DataCenter","SST &amp; DC",
AI820="Exclu","Exclu",
AI820="SAT","SAT",
AI820="SPARE-ISSUE","SPARE-ISSUE",
AI820="Fiber CAmtel","TRANS_FO_CAMTEL",
AI820="Fiber AOF","Fiber AOF",
AI820="Projet OCM (HUAWEI)","TRAVAUX-HUAWEI",
AI820="Projet OCM (NOKIA)","TRAVAUX-NOKIA",
AI820="ACCESS-ISSUE","ACCESS-ISSUE",
AI820="Projet OCM (ZTE, NOKIA, autres projets)","TRAVAUX OCM",
AI820="No root CAuse","No root cause",
AI820="ODU HS","PDH",
AI820="IP &amp; VLAN","PDH",
AI820="Warehouse HUAWEI","SPARE-ISSUE",
AI820="SPARE-HS","SPARE-ISSUE",
AI820="Power Telco","BSS",AI820="no impacts","no impacts"
),"")</f>
        <v>no impacts</v>
      </c>
      <c r="AH820" s="57" t="str" cm="1">
        <f t="array" ref="AH820">IFERROR(_xlfn.IFS(
AI820="MPR ISSUE","TX ISSUE",
AI820="BSS Hardware Issue","RAN ISSUE",
AI820="Sites strategiques, MLL, Pylone, etc.","ENVTECH",
AI820="AKTIVCO DEFAUT GE &amp; POWER Cabinet","POWER ISSUE",
AI820="AKTIVCO Coupure ENEO &amp; Baisse de tension","POWER ISSUE",
AI820="Coupure ENEO &amp; Baisse de tension","POWER ISSUE",
AI820="Defaut GE &amp; POWER Cabinet","POWER ISSUE",
AI820="Sharing","POWER ISSUE",
AI820="Sites strategiques &amp; DataCenter","POWER ISSUE",
AI820="Exclu","Exclu",
AI820="SAT","TX ISSUE",
AI820="SPARE-ISSUE","SPARE-ISSUE",
AI820="Fiber CAmtel","TX ISSUE",
AI820="Fiber AOF","TX ISSUE",
AI820="Projet OCM (HUAWEI)","TRAVAUX-HUAWEI",
AI820="Projet OCM (NOKIA)","TRAVAUX -NOKIA",
AI820="ACCESS-ISSUE","ACCESS-ISSUE",
AI820="Projet OCM (ZTE, NOKIA, autres projets)","TRAVAUX OCM",
AI820="No root CAuse","No root cause",
AI820="ODU HS","TX ISSUE",
AI820="IP &amp; VLAN","TX ISSUE",
AI820="Warehouse HUAWEI","SPARE-ISSUE",
AI820="SPARE-HS","SPARE-ISSUE",
AI820="Power Telco","RAN ISSUE",AI820="no impacts","no impacts"
),"")</f>
        <v>no impacts</v>
      </c>
      <c r="AI820" s="85" t="s">
        <v>5998</v>
      </c>
      <c r="AJ820" s="57" t="str" cm="1">
        <f t="array" ref="AJ820">IFERROR(_xlfn.IFS(
AI820="MPR ISSUE","ACTIVE",
AI820="BSS Hardware Issue","ACTIVE",
AI820="Sites strategiques, MLL, Pylone, etc.","PASSIVE",
AI820="AKTIVCO DEFAUT GE &amp; POWER Cabinet","PASSIVE",
AI820="AKTIVCO Coupure ENEO &amp; Baisse de tension","PASSIVE",
AI820="Coupure ENEO &amp; Baisse de tension","PASSIVE",
AI820="Defaut GE &amp; POWER Cabinet","PASSIVE",
AI820="Sharing","PASSIVE",
AI820="Sites strategiques &amp; DataCenter","PASSIVE",
AI820="Exclu","Exclu",
AI820="SAT","ACTIVE",
AI820="SPARE-ISSUE","SPARE-ISSUE",
AI820="Fiber CAmtel","ACTIVE",
AI820="Fiber AOF","ACTIVE",
AI820="Projet OCM (HUAWEI)","PLANNED WORKS",
AI820="Projet OCM (NOKIA)","PLANNED WORKS",
AI820="ACCESS-ISSUE","ACCESS-ISSUE",
AI820="Projet OCM (ZTE, NOKIA, autres projets)","PLANNED WORKS",
AI820="No root CAuse","No root cause",
AI820="ODU HS","ACTIVE",
AI820="IP &amp; VLAN","ACTIVE",
AI820="Warehouse HUAWEI","SPARE-ISSUE",
AI820="SPARE-HS","SPARE-ISSUE",
AI820="Power Telco","ACTIVE", AI820="no impacts","no impacts"
),"")</f>
        <v>no impacts</v>
      </c>
      <c r="AK820" s="23" t="s">
        <v>5537</v>
      </c>
      <c r="AL820" s="23" t="str">
        <f t="shared" si="24"/>
        <v>CTR_542</v>
      </c>
      <c r="AN820" s="9" t="s">
        <v>5537</v>
      </c>
      <c r="AO820" s="23" t="str">
        <f>_xlfn.XLOOKUP(B820,'INCIDENT-05-03-2026'!E:E,'INCIDENT-05-03-2026'!F:F,"")</f>
        <v/>
      </c>
      <c r="AP820" s="7" t="s">
        <v>5537</v>
      </c>
      <c r="AQ820" s="6"/>
      <c r="AR820" s="7"/>
      <c r="AS820" s="3" t="str">
        <f>_xlfn.XLOOKUP(B820,'[3]tt num | region | site id'!$C:$C,'[3]tt num | region | site id'!$Q:$Q,"")</f>
        <v/>
      </c>
      <c r="AT820" s="24" t="str">
        <f>_xlfn.XLOOKUP(B820,'[4]Cells Huawei 03052026 12h'!$B:$B,'[4]Cells Huawei 03052026 12h'!$T:$T,"")</f>
        <v/>
      </c>
      <c r="AU820" s="24" t="str">
        <f>_xlfn.XLOOKUP(B820,'[5]cells down 02052026 8h50'!$B:$B,'[5]cells down 02052026 8h50'!$R:$R,"")</f>
        <v/>
      </c>
      <c r="AV820" s="24" t="str">
        <f>_xlfn.XLOOKUP(B820,'[5]cells down 02052026 13h50'!$B:$B,'[5]cells down 02052026 13h50'!$R:$R,"")</f>
        <v/>
      </c>
      <c r="AW820" s="24" t="str">
        <f>_xlfn.XLOOKUP(B820,'[5]cells down 02052026 13h50'!$B:$B,'[5]cells down 02052026 13h50'!$R:$R,"")</f>
        <v/>
      </c>
      <c r="AX820" s="24" t="str">
        <f>_xlfn.XLOOKUP(B820,'[6]cell downs 03052026 8h40 '!$B:$B,'[6]cell downs 03052026 8h40 '!$R:$R,"")</f>
        <v/>
      </c>
      <c r="AY820" s="24" t="str">
        <f>_xlfn.XLOOKUP(B820,'[7]ALL SITES DOWN'!$D:$D,'[7]ALL SITES DOWN'!$J:$J,"")</f>
        <v/>
      </c>
      <c r="AZ820" s="24" t="str">
        <f>_xlfn.XLOOKUP(B820,'[8]ALL SITES DOWN'!$D:$D,'[8]ALL SITES DOWN'!$J:$J,"")</f>
        <v/>
      </c>
      <c r="BA820" s="9" t="str">
        <f>_xlfn.XLOOKUP(B820,[9]sheet1!$AC:$AC,[9]sheet1!$AF:$AF,"")</f>
        <v/>
      </c>
      <c r="BB820" s="14" t="s">
        <v>5537</v>
      </c>
      <c r="BC820" s="14" t="s">
        <v>5537</v>
      </c>
      <c r="BD820" s="14" t="str">
        <f>_xlfn.XLOOKUP(B820,'[10]cell downs 18042026 17h'!$B:$B,'[10]cell downs 18042026 17h'!$B:$B,"")</f>
        <v/>
      </c>
      <c r="BE820" s="14" t="str">
        <f>_xlfn.XLOOKUP(B820,'[11]Cells Huawei 19042026 15h'!$B:$B,'[11]Cells Huawei 19042026 15h'!$B:$B,"")</f>
        <v/>
      </c>
      <c r="BF820" s="9" t="str">
        <f>_xlfn.XLOOKUP(B820,'[12]cells down 19042026 9H40'!$B:$B,'[12]cells down 19042026 9H40'!$B:$B,"")</f>
        <v/>
      </c>
      <c r="BG820" s="9" t="s">
        <v>4488</v>
      </c>
      <c r="BH820" s="9" t="s">
        <v>5537</v>
      </c>
    </row>
    <row r="821" spans="1:60" s="9" customFormat="1" x14ac:dyDescent="0.3">
      <c r="A821" s="1" t="s">
        <v>4523</v>
      </c>
      <c r="B821" s="8" t="s">
        <v>4524</v>
      </c>
      <c r="C821" s="3" t="str">
        <f>_xlfn.XLOOKUP(B821,'[1]daily break down'!$D:$D,'[1]daily break down'!$E:$E,"")</f>
        <v>Yaounde</v>
      </c>
      <c r="D821" s="1" t="s">
        <v>11</v>
      </c>
      <c r="E821" s="1" t="s">
        <v>12</v>
      </c>
      <c r="F821" s="3" t="s">
        <v>37</v>
      </c>
      <c r="G821" s="1" t="s">
        <v>38</v>
      </c>
      <c r="H821" s="42" t="str">
        <f>_xlfn.XLOOKUP(B821,[2]CALCULATION!$B:$B,[2]CALCULATION!$H:$H,"")</f>
        <v>ZTE</v>
      </c>
      <c r="I821" s="34">
        <v>0</v>
      </c>
      <c r="J821" s="34">
        <v>0</v>
      </c>
      <c r="K821" s="34">
        <v>0</v>
      </c>
      <c r="L821" s="34">
        <v>0</v>
      </c>
      <c r="M821" s="34">
        <v>1.1106081619025603</v>
      </c>
      <c r="N821" s="34">
        <v>0</v>
      </c>
      <c r="O821" s="34">
        <v>2.5557667228828455E-2</v>
      </c>
      <c r="P821" s="34">
        <v>0.99558974183367621</v>
      </c>
      <c r="Q821" s="34">
        <v>1.6317491503368691</v>
      </c>
      <c r="R821" s="34">
        <v>5.4165132849930873E-2</v>
      </c>
      <c r="S821" s="35">
        <v>0</v>
      </c>
      <c r="T821" s="35">
        <v>0</v>
      </c>
      <c r="U821" s="35">
        <v>0</v>
      </c>
      <c r="V821" s="35">
        <v>0</v>
      </c>
      <c r="W821" s="35">
        <v>0</v>
      </c>
      <c r="X821" s="35">
        <v>0</v>
      </c>
      <c r="Y821" s="35">
        <v>5.5342248018879533E-2</v>
      </c>
      <c r="Z821" s="35">
        <v>0</v>
      </c>
      <c r="AA821" s="35">
        <v>0</v>
      </c>
      <c r="AB821" s="35">
        <v>0</v>
      </c>
      <c r="AC821" s="35">
        <v>0</v>
      </c>
      <c r="AD821" s="35">
        <v>0</v>
      </c>
      <c r="AE821" s="58" t="s">
        <v>5560</v>
      </c>
      <c r="AF821" s="58"/>
      <c r="AG821" s="57" t="str" cm="1">
        <f t="array" ref="AG821">IFERROR(_xlfn.IFS(
AI821="MPR ISSUE","PDH",
AI821="BSS Hardware Issue","BSS",
AI821="Sites strategiques, MLL, Pylone, etc.","ENVTECH",
AI821="AKTIVCO DEFAUT GE &amp; POWER Cabinet","AKTIVCO",
AI821="AKTIVCO Coupure ENEO &amp; Baisse de tension","AKTIVCO GRID ONLY",
AI821="Coupure ENEO &amp; Baisse de tension","IHS GRID ONLY",
AI821="Defaut GE &amp; POWER Cabinet","IHS",
AI821="Sharing","Partners",
AI821="Sites strategiques &amp; DataCenter","SST &amp; DC",
AI821="Exclu","Exclu",
AI821="SAT","SAT",
AI821="SPARE-ISSUE","SPARE-ISSUE",
AI821="Fiber CAmtel","TRANS_FO_CAMTEL",
AI821="Fiber AOF","Fiber AOF",
AI821="Projet OCM (HUAWEI)","TRAVAUX-HUAWEI",
AI821="Projet OCM (NOKIA)","TRAVAUX-NOKIA",
AI821="ACCESS-ISSUE","ACCESS-ISSUE",
AI821="Projet OCM (ZTE, NOKIA, autres projets)","TRAVAUX OCM",
AI821="No root CAuse","No root cause",
AI821="ODU HS","PDH",
AI821="IP &amp; VLAN","PDH",
AI821="Warehouse HUAWEI","SPARE-ISSUE",
AI821="SPARE-HS","SPARE-ISSUE",
AI821="Power Telco","BSS",AI821="no impacts","no impacts"
),"")</f>
        <v>no impacts</v>
      </c>
      <c r="AH821" s="57" t="str" cm="1">
        <f t="array" ref="AH821">IFERROR(_xlfn.IFS(
AI821="MPR ISSUE","TX ISSUE",
AI821="BSS Hardware Issue","RAN ISSUE",
AI821="Sites strategiques, MLL, Pylone, etc.","ENVTECH",
AI821="AKTIVCO DEFAUT GE &amp; POWER Cabinet","POWER ISSUE",
AI821="AKTIVCO Coupure ENEO &amp; Baisse de tension","POWER ISSUE",
AI821="Coupure ENEO &amp; Baisse de tension","POWER ISSUE",
AI821="Defaut GE &amp; POWER Cabinet","POWER ISSUE",
AI821="Sharing","POWER ISSUE",
AI821="Sites strategiques &amp; DataCenter","POWER ISSUE",
AI821="Exclu","Exclu",
AI821="SAT","TX ISSUE",
AI821="SPARE-ISSUE","SPARE-ISSUE",
AI821="Fiber CAmtel","TX ISSUE",
AI821="Fiber AOF","TX ISSUE",
AI821="Projet OCM (HUAWEI)","TRAVAUX-HUAWEI",
AI821="Projet OCM (NOKIA)","TRAVAUX -NOKIA",
AI821="ACCESS-ISSUE","ACCESS-ISSUE",
AI821="Projet OCM (ZTE, NOKIA, autres projets)","TRAVAUX OCM",
AI821="No root CAuse","No root cause",
AI821="ODU HS","TX ISSUE",
AI821="IP &amp; VLAN","TX ISSUE",
AI821="Warehouse HUAWEI","SPARE-ISSUE",
AI821="SPARE-HS","SPARE-ISSUE",
AI821="Power Telco","RAN ISSUE",AI821="no impacts","no impacts"
),"")</f>
        <v>no impacts</v>
      </c>
      <c r="AI821" s="85" t="s">
        <v>5998</v>
      </c>
      <c r="AJ821" s="57" t="str" cm="1">
        <f t="array" ref="AJ821">IFERROR(_xlfn.IFS(
AI821="MPR ISSUE","ACTIVE",
AI821="BSS Hardware Issue","ACTIVE",
AI821="Sites strategiques, MLL, Pylone, etc.","PASSIVE",
AI821="AKTIVCO DEFAUT GE &amp; POWER Cabinet","PASSIVE",
AI821="AKTIVCO Coupure ENEO &amp; Baisse de tension","PASSIVE",
AI821="Coupure ENEO &amp; Baisse de tension","PASSIVE",
AI821="Defaut GE &amp; POWER Cabinet","PASSIVE",
AI821="Sharing","PASSIVE",
AI821="Sites strategiques &amp; DataCenter","PASSIVE",
AI821="Exclu","Exclu",
AI821="SAT","ACTIVE",
AI821="SPARE-ISSUE","SPARE-ISSUE",
AI821="Fiber CAmtel","ACTIVE",
AI821="Fiber AOF","ACTIVE",
AI821="Projet OCM (HUAWEI)","PLANNED WORKS",
AI821="Projet OCM (NOKIA)","PLANNED WORKS",
AI821="ACCESS-ISSUE","ACCESS-ISSUE",
AI821="Projet OCM (ZTE, NOKIA, autres projets)","PLANNED WORKS",
AI821="No root CAuse","No root cause",
AI821="ODU HS","ACTIVE",
AI821="IP &amp; VLAN","ACTIVE",
AI821="Warehouse HUAWEI","SPARE-ISSUE",
AI821="SPARE-HS","SPARE-ISSUE",
AI821="Power Telco","ACTIVE", AI821="no impacts","no impacts"
),"")</f>
        <v>no impacts</v>
      </c>
      <c r="AK821" s="23" t="s">
        <v>5537</v>
      </c>
      <c r="AL821" s="23" t="str">
        <f t="shared" si="24"/>
        <v>CTR_483</v>
      </c>
      <c r="AN821" s="9" t="s">
        <v>5537</v>
      </c>
      <c r="AO821" s="23" t="str">
        <f>_xlfn.XLOOKUP(B821,'INCIDENT-05-03-2026'!E:E,'INCIDENT-05-03-2026'!F:F,"")</f>
        <v/>
      </c>
      <c r="AP821" s="7" t="s">
        <v>5537</v>
      </c>
      <c r="AQ821" s="6"/>
      <c r="AR821" s="7"/>
      <c r="AS821" s="3" t="str">
        <f>_xlfn.XLOOKUP(B821,'[3]tt num | region | site id'!$C:$C,'[3]tt num | region | site id'!$Q:$Q,"")</f>
        <v/>
      </c>
      <c r="AT821" s="24" t="str">
        <f>_xlfn.XLOOKUP(B821,'[4]Cells Huawei 03052026 12h'!$B:$B,'[4]Cells Huawei 03052026 12h'!$T:$T,"")</f>
        <v/>
      </c>
      <c r="AU821" s="24" t="str">
        <f>_xlfn.XLOOKUP(B821,'[5]cells down 02052026 8h50'!$B:$B,'[5]cells down 02052026 8h50'!$R:$R,"")</f>
        <v/>
      </c>
      <c r="AV821" s="24" t="str">
        <f>_xlfn.XLOOKUP(B821,'[5]cells down 02052026 13h50'!$B:$B,'[5]cells down 02052026 13h50'!$R:$R,"")</f>
        <v/>
      </c>
      <c r="AW821" s="24" t="str">
        <f>_xlfn.XLOOKUP(B821,'[5]cells down 02052026 13h50'!$B:$B,'[5]cells down 02052026 13h50'!$R:$R,"")</f>
        <v/>
      </c>
      <c r="AX821" s="24" t="str">
        <f>_xlfn.XLOOKUP(B821,'[6]cell downs 03052026 8h40 '!$B:$B,'[6]cell downs 03052026 8h40 '!$R:$R,"")</f>
        <v/>
      </c>
      <c r="AY821" s="24" t="str">
        <f>_xlfn.XLOOKUP(B821,'[7]ALL SITES DOWN'!$D:$D,'[7]ALL SITES DOWN'!$J:$J,"")</f>
        <v/>
      </c>
      <c r="AZ821" s="24" t="str">
        <f>_xlfn.XLOOKUP(B821,'[8]ALL SITES DOWN'!$D:$D,'[8]ALL SITES DOWN'!$J:$J,"")</f>
        <v/>
      </c>
      <c r="BA821" s="9" t="str">
        <f>_xlfn.XLOOKUP(B821,[9]sheet1!$AC:$AC,[9]sheet1!$AF:$AF,"")</f>
        <v/>
      </c>
      <c r="BB821" s="14" t="s">
        <v>5537</v>
      </c>
      <c r="BC821" s="14" t="s">
        <v>5537</v>
      </c>
      <c r="BD821" s="14" t="str">
        <f>_xlfn.XLOOKUP(B821,'[10]cell downs 18042026 17h'!$B:$B,'[10]cell downs 18042026 17h'!$B:$B,"")</f>
        <v/>
      </c>
      <c r="BE821" s="14" t="str">
        <f>_xlfn.XLOOKUP(B821,'[11]Cells Huawei 19042026 15h'!$B:$B,'[11]Cells Huawei 19042026 15h'!$B:$B,"")</f>
        <v/>
      </c>
      <c r="BF821" s="9" t="str">
        <f>_xlfn.XLOOKUP(B821,'[12]cells down 19042026 9H40'!$B:$B,'[12]cells down 19042026 9H40'!$B:$B,"")</f>
        <v/>
      </c>
      <c r="BG821" s="9" t="s">
        <v>4524</v>
      </c>
      <c r="BH821" s="9" t="s">
        <v>5537</v>
      </c>
    </row>
    <row r="822" spans="1:60" s="9" customFormat="1" x14ac:dyDescent="0.3">
      <c r="A822" s="1" t="s">
        <v>224</v>
      </c>
      <c r="B822" s="8" t="s">
        <v>225</v>
      </c>
      <c r="C822" s="3" t="str">
        <f>_xlfn.XLOOKUP(B822,'[1]daily break down'!$D:$D,'[1]daily break down'!$E:$E,"")</f>
        <v>CENTRE</v>
      </c>
      <c r="D822" s="1" t="s">
        <v>11</v>
      </c>
      <c r="E822" s="1" t="s">
        <v>12</v>
      </c>
      <c r="F822" s="3" t="s">
        <v>226</v>
      </c>
      <c r="G822" s="1" t="s">
        <v>224</v>
      </c>
      <c r="H822" s="41" t="str">
        <f>_xlfn.XLOOKUP(B822,[2]CALCULATION!$B:$B,[2]CALCULATION!$H:$H,"")</f>
        <v>NOKIA</v>
      </c>
      <c r="I822" s="34">
        <v>1.7835078317392992E-4</v>
      </c>
      <c r="J822" s="34">
        <v>0</v>
      </c>
      <c r="K822" s="34">
        <v>0</v>
      </c>
      <c r="L822" s="34">
        <v>0</v>
      </c>
      <c r="M822" s="34">
        <v>0</v>
      </c>
      <c r="N822" s="34">
        <v>0</v>
      </c>
      <c r="O822" s="34">
        <v>0</v>
      </c>
      <c r="P822" s="34">
        <v>0</v>
      </c>
      <c r="Q822" s="34">
        <v>0</v>
      </c>
      <c r="R822" s="34">
        <v>0</v>
      </c>
      <c r="S822" s="35">
        <v>0.71618540491335014</v>
      </c>
      <c r="T822" s="35">
        <v>288159.50194930274</v>
      </c>
      <c r="U822" s="35">
        <v>0</v>
      </c>
      <c r="V822" s="35">
        <v>0</v>
      </c>
      <c r="W822" s="35">
        <v>0.21739176961073878</v>
      </c>
      <c r="X822" s="35">
        <v>5.0487299260625021E-2</v>
      </c>
      <c r="Y822" s="35">
        <v>4.9267802149737881E-2</v>
      </c>
      <c r="Z822" s="35">
        <v>0</v>
      </c>
      <c r="AA822" s="35">
        <v>0</v>
      </c>
      <c r="AB822" s="35">
        <v>0</v>
      </c>
      <c r="AC822" s="35">
        <v>0</v>
      </c>
      <c r="AD822" s="35">
        <v>0</v>
      </c>
      <c r="AE822" s="58" t="s">
        <v>5560</v>
      </c>
      <c r="AF822" s="58"/>
      <c r="AG822" s="57" t="str" cm="1">
        <f t="array" ref="AG822">IFERROR(_xlfn.IFS(
AI822="MPR ISSUE","PDH",
AI822="BSS Hardware Issue","BSS",
AI822="Sites strategiques, MLL, Pylone, etc.","ENVTECH",
AI822="AKTIVCO DEFAUT GE &amp; POWER Cabinet","AKTIVCO",
AI822="AKTIVCO Coupure ENEO &amp; Baisse de tension","AKTIVCO GRID ONLY",
AI822="Coupure ENEO &amp; Baisse de tension","IHS GRID ONLY",
AI822="Defaut GE &amp; POWER Cabinet","IHS",
AI822="Sharing","Partners",
AI822="Sites strategiques &amp; DataCenter","SST &amp; DC",
AI822="Exclu","Exclu",
AI822="SAT","SAT",
AI822="SPARE-ISSUE","SPARE-ISSUE",
AI822="Fiber CAmtel","TRANS_FO_CAMTEL",
AI822="Fiber AOF","Fiber AOF",
AI822="Projet OCM (HUAWEI)","TRAVAUX-HUAWEI",
AI822="Projet OCM (NOKIA)","TRAVAUX-NOKIA",
AI822="ACCESS-ISSUE","ACCESS-ISSUE",
AI822="Projet OCM (ZTE, NOKIA, autres projets)","TRAVAUX OCM",
AI822="No root CAuse","No root cause",
AI822="ODU HS","PDH",
AI822="IP &amp; VLAN","PDH",
AI822="Warehouse HUAWEI","SPARE-ISSUE",
AI822="SPARE-HS","SPARE-ISSUE",
AI822="Power Telco","BSS",AI822="no impacts","no impacts"
),"")</f>
        <v>no impacts</v>
      </c>
      <c r="AH822" s="57" t="str" cm="1">
        <f t="array" ref="AH822">IFERROR(_xlfn.IFS(
AI822="MPR ISSUE","TX ISSUE",
AI822="BSS Hardware Issue","RAN ISSUE",
AI822="Sites strategiques, MLL, Pylone, etc.","ENVTECH",
AI822="AKTIVCO DEFAUT GE &amp; POWER Cabinet","POWER ISSUE",
AI822="AKTIVCO Coupure ENEO &amp; Baisse de tension","POWER ISSUE",
AI822="Coupure ENEO &amp; Baisse de tension","POWER ISSUE",
AI822="Defaut GE &amp; POWER Cabinet","POWER ISSUE",
AI822="Sharing","POWER ISSUE",
AI822="Sites strategiques &amp; DataCenter","POWER ISSUE",
AI822="Exclu","Exclu",
AI822="SAT","TX ISSUE",
AI822="SPARE-ISSUE","SPARE-ISSUE",
AI822="Fiber CAmtel","TX ISSUE",
AI822="Fiber AOF","TX ISSUE",
AI822="Projet OCM (HUAWEI)","TRAVAUX-HUAWEI",
AI822="Projet OCM (NOKIA)","TRAVAUX -NOKIA",
AI822="ACCESS-ISSUE","ACCESS-ISSUE",
AI822="Projet OCM (ZTE, NOKIA, autres projets)","TRAVAUX OCM",
AI822="No root CAuse","No root cause",
AI822="ODU HS","TX ISSUE",
AI822="IP &amp; VLAN","TX ISSUE",
AI822="Warehouse HUAWEI","SPARE-ISSUE",
AI822="SPARE-HS","SPARE-ISSUE",
AI822="Power Telco","RAN ISSUE",AI822="no impacts","no impacts"
),"")</f>
        <v>no impacts</v>
      </c>
      <c r="AI822" s="85" t="s">
        <v>5998</v>
      </c>
      <c r="AJ822" s="57" t="str" cm="1">
        <f t="array" ref="AJ822">IFERROR(_xlfn.IFS(
AI822="MPR ISSUE","ACTIVE",
AI822="BSS Hardware Issue","ACTIVE",
AI822="Sites strategiques, MLL, Pylone, etc.","PASSIVE",
AI822="AKTIVCO DEFAUT GE &amp; POWER Cabinet","PASSIVE",
AI822="AKTIVCO Coupure ENEO &amp; Baisse de tension","PASSIVE",
AI822="Coupure ENEO &amp; Baisse de tension","PASSIVE",
AI822="Defaut GE &amp; POWER Cabinet","PASSIVE",
AI822="Sharing","PASSIVE",
AI822="Sites strategiques &amp; DataCenter","PASSIVE",
AI822="Exclu","Exclu",
AI822="SAT","ACTIVE",
AI822="SPARE-ISSUE","SPARE-ISSUE",
AI822="Fiber CAmtel","ACTIVE",
AI822="Fiber AOF","ACTIVE",
AI822="Projet OCM (HUAWEI)","PLANNED WORKS",
AI822="Projet OCM (NOKIA)","PLANNED WORKS",
AI822="ACCESS-ISSUE","ACCESS-ISSUE",
AI822="Projet OCM (ZTE, NOKIA, autres projets)","PLANNED WORKS",
AI822="No root CAuse","No root cause",
AI822="ODU HS","ACTIVE",
AI822="IP &amp; VLAN","ACTIVE",
AI822="Warehouse HUAWEI","SPARE-ISSUE",
AI822="SPARE-HS","SPARE-ISSUE",
AI822="Power Telco","ACTIVE", AI822="no impacts","no impacts"
),"")</f>
        <v>no impacts</v>
      </c>
      <c r="AK822" s="23" t="s">
        <v>5537</v>
      </c>
      <c r="AL822" s="23" t="str">
        <f t="shared" si="24"/>
        <v>EST_072</v>
      </c>
      <c r="AN822" s="9" t="s">
        <v>5537</v>
      </c>
      <c r="AO822" s="23" t="str">
        <f>_xlfn.XLOOKUP(B822,'INCIDENT-05-03-2026'!E:E,'INCIDENT-05-03-2026'!F:F,"")</f>
        <v/>
      </c>
      <c r="AP822" s="7" t="s">
        <v>5537</v>
      </c>
      <c r="AQ822" s="6"/>
      <c r="AR822" s="7"/>
      <c r="AS822" s="3" t="str">
        <f>_xlfn.XLOOKUP(B822,'[3]tt num | region | site id'!$C:$C,'[3]tt num | region | site id'!$Q:$Q,"")</f>
        <v/>
      </c>
      <c r="AT822" s="24" t="str">
        <f>_xlfn.XLOOKUP(B822,'[4]Cells Huawei 03052026 12h'!$B:$B,'[4]Cells Huawei 03052026 12h'!$T:$T,"")</f>
        <v/>
      </c>
      <c r="AU822" s="24" t="str">
        <f>_xlfn.XLOOKUP(B822,'[5]cells down 02052026 8h50'!$B:$B,'[5]cells down 02052026 8h50'!$R:$R,"")</f>
        <v/>
      </c>
      <c r="AV822" s="24" t="str">
        <f>_xlfn.XLOOKUP(B822,'[5]cells down 02052026 13h50'!$B:$B,'[5]cells down 02052026 13h50'!$R:$R,"")</f>
        <v/>
      </c>
      <c r="AW822" s="24" t="str">
        <f>_xlfn.XLOOKUP(B822,'[5]cells down 02052026 13h50'!$B:$B,'[5]cells down 02052026 13h50'!$R:$R,"")</f>
        <v/>
      </c>
      <c r="AX822" s="24" t="str">
        <f>_xlfn.XLOOKUP(B822,'[6]cell downs 03052026 8h40 '!$B:$B,'[6]cell downs 03052026 8h40 '!$R:$R,"")</f>
        <v/>
      </c>
      <c r="AY822" s="24" t="str">
        <f>_xlfn.XLOOKUP(B822,'[7]ALL SITES DOWN'!$D:$D,'[7]ALL SITES DOWN'!$J:$J,"")</f>
        <v/>
      </c>
      <c r="AZ822" s="24" t="str">
        <f>_xlfn.XLOOKUP(B822,'[8]ALL SITES DOWN'!$D:$D,'[8]ALL SITES DOWN'!$J:$J,"")</f>
        <v/>
      </c>
      <c r="BA822" s="9" t="str">
        <f>_xlfn.XLOOKUP(B822,[9]sheet1!$AC:$AC,[9]sheet1!$AF:$AF,"")</f>
        <v/>
      </c>
      <c r="BB822" s="14" t="s">
        <v>5537</v>
      </c>
      <c r="BC822" s="14" t="s">
        <v>5537</v>
      </c>
      <c r="BD822" s="14" t="str">
        <f>_xlfn.XLOOKUP(B822,'[10]cell downs 18042026 17h'!$B:$B,'[10]cell downs 18042026 17h'!$B:$B,"")</f>
        <v/>
      </c>
      <c r="BE822" s="14" t="str">
        <f>_xlfn.XLOOKUP(B822,'[11]Cells Huawei 19042026 15h'!$B:$B,'[11]Cells Huawei 19042026 15h'!$B:$B,"")</f>
        <v/>
      </c>
      <c r="BF822" s="9" t="str">
        <f>_xlfn.XLOOKUP(B822,'[12]cells down 19042026 9H40'!$B:$B,'[12]cells down 19042026 9H40'!$B:$B,"")</f>
        <v/>
      </c>
      <c r="BG822" s="9" t="s">
        <v>225</v>
      </c>
      <c r="BH822" s="9" t="s">
        <v>12</v>
      </c>
    </row>
    <row r="823" spans="1:60" s="9" customFormat="1" x14ac:dyDescent="0.3">
      <c r="A823" s="1" t="s">
        <v>1824</v>
      </c>
      <c r="B823" s="8" t="s">
        <v>1825</v>
      </c>
      <c r="C823" s="3" t="str">
        <f>_xlfn.XLOOKUP(B823,'[1]daily break down'!$D:$D,'[1]daily break down'!$E:$E,"")</f>
        <v>Yaounde</v>
      </c>
      <c r="D823" s="1" t="s">
        <v>11</v>
      </c>
      <c r="E823" s="1" t="s">
        <v>12</v>
      </c>
      <c r="F823" s="3" t="s">
        <v>37</v>
      </c>
      <c r="G823" s="1" t="s">
        <v>38</v>
      </c>
      <c r="H823" s="42" t="str">
        <f>_xlfn.XLOOKUP(B823,[2]CALCULATION!$B:$B,[2]CALCULATION!$H:$H,"")</f>
        <v>ZTE</v>
      </c>
      <c r="I823" s="34">
        <v>6.3740964749324398</v>
      </c>
      <c r="J823" s="34">
        <v>1.2358817520039498</v>
      </c>
      <c r="K823" s="34">
        <v>5.3291214012379455E-2</v>
      </c>
      <c r="L823" s="34">
        <v>0</v>
      </c>
      <c r="M823" s="34">
        <v>0</v>
      </c>
      <c r="N823" s="34">
        <v>0.57739282544737491</v>
      </c>
      <c r="O823" s="34">
        <v>4.6674399956624979E-2</v>
      </c>
      <c r="P823" s="34">
        <v>4.644254393849935E-2</v>
      </c>
      <c r="Q823" s="34">
        <v>0</v>
      </c>
      <c r="R823" s="34">
        <v>0</v>
      </c>
      <c r="S823" s="35">
        <v>0.28618166668093431</v>
      </c>
      <c r="T823" s="35">
        <v>0</v>
      </c>
      <c r="U823" s="35">
        <v>0.75474484423555976</v>
      </c>
      <c r="V823" s="35">
        <v>0</v>
      </c>
      <c r="W823" s="35">
        <v>0</v>
      </c>
      <c r="X823" s="35">
        <v>0</v>
      </c>
      <c r="Y823" s="35">
        <v>4.7084606757924682E-2</v>
      </c>
      <c r="Z823" s="35">
        <v>0</v>
      </c>
      <c r="AA823" s="35">
        <v>0</v>
      </c>
      <c r="AB823" s="35">
        <v>0</v>
      </c>
      <c r="AC823" s="35">
        <v>0</v>
      </c>
      <c r="AD823" s="35">
        <v>0</v>
      </c>
      <c r="AE823" s="58" t="s">
        <v>5560</v>
      </c>
      <c r="AF823" s="58"/>
      <c r="AG823" s="57" t="str" cm="1">
        <f t="array" ref="AG823">IFERROR(_xlfn.IFS(
AI823="MPR ISSUE","PDH",
AI823="BSS Hardware Issue","BSS",
AI823="Sites strategiques, MLL, Pylone, etc.","ENVTECH",
AI823="AKTIVCO DEFAUT GE &amp; POWER Cabinet","AKTIVCO",
AI823="AKTIVCO Coupure ENEO &amp; Baisse de tension","AKTIVCO GRID ONLY",
AI823="Coupure ENEO &amp; Baisse de tension","IHS GRID ONLY",
AI823="Defaut GE &amp; POWER Cabinet","IHS",
AI823="Sharing","Partners",
AI823="Sites strategiques &amp; DataCenter","SST &amp; DC",
AI823="Exclu","Exclu",
AI823="SAT","SAT",
AI823="SPARE-ISSUE","SPARE-ISSUE",
AI823="Fiber CAmtel","TRANS_FO_CAMTEL",
AI823="Fiber AOF","Fiber AOF",
AI823="Projet OCM (HUAWEI)","TRAVAUX-HUAWEI",
AI823="Projet OCM (NOKIA)","TRAVAUX-NOKIA",
AI823="ACCESS-ISSUE","ACCESS-ISSUE",
AI823="Projet OCM (ZTE, NOKIA, autres projets)","TRAVAUX OCM",
AI823="No root CAuse","No root cause",
AI823="ODU HS","PDH",
AI823="IP &amp; VLAN","PDH",
AI823="Warehouse HUAWEI","SPARE-ISSUE",
AI823="SPARE-HS","SPARE-ISSUE",
AI823="Power Telco","BSS",AI823="no impacts","no impacts"
),"")</f>
        <v>BSS</v>
      </c>
      <c r="AH823" s="57" t="str" cm="1">
        <f t="array" ref="AH823">IFERROR(_xlfn.IFS(
AI823="MPR ISSUE","TX ISSUE",
AI823="BSS Hardware Issue","RAN ISSUE",
AI823="Sites strategiques, MLL, Pylone, etc.","ENVTECH",
AI823="AKTIVCO DEFAUT GE &amp; POWER Cabinet","POWER ISSUE",
AI823="AKTIVCO Coupure ENEO &amp; Baisse de tension","POWER ISSUE",
AI823="Coupure ENEO &amp; Baisse de tension","POWER ISSUE",
AI823="Defaut GE &amp; POWER Cabinet","POWER ISSUE",
AI823="Sharing","POWER ISSUE",
AI823="Sites strategiques &amp; DataCenter","POWER ISSUE",
AI823="Exclu","Exclu",
AI823="SAT","TX ISSUE",
AI823="SPARE-ISSUE","SPARE-ISSUE",
AI823="Fiber CAmtel","TX ISSUE",
AI823="Fiber AOF","TX ISSUE",
AI823="Projet OCM (HUAWEI)","TRAVAUX-HUAWEI",
AI823="Projet OCM (NOKIA)","TRAVAUX -NOKIA",
AI823="ACCESS-ISSUE","ACCESS-ISSUE",
AI823="Projet OCM (ZTE, NOKIA, autres projets)","TRAVAUX OCM",
AI823="No root CAuse","No root cause",
AI823="ODU HS","TX ISSUE",
AI823="IP &amp; VLAN","TX ISSUE",
AI823="Warehouse HUAWEI","SPARE-ISSUE",
AI823="SPARE-HS","SPARE-ISSUE",
AI823="Power Telco","RAN ISSUE",AI823="no impacts","no impacts"
),"")</f>
        <v>RAN ISSUE</v>
      </c>
      <c r="AI823" s="85" t="s">
        <v>5320</v>
      </c>
      <c r="AJ823" s="57" t="str" cm="1">
        <f t="array" ref="AJ823">IFERROR(_xlfn.IFS(
AI823="MPR ISSUE","ACTIVE",
AI823="BSS Hardware Issue","ACTIVE",
AI823="Sites strategiques, MLL, Pylone, etc.","PASSIVE",
AI823="AKTIVCO DEFAUT GE &amp; POWER Cabinet","PASSIVE",
AI823="AKTIVCO Coupure ENEO &amp; Baisse de tension","PASSIVE",
AI823="Coupure ENEO &amp; Baisse de tension","PASSIVE",
AI823="Defaut GE &amp; POWER Cabinet","PASSIVE",
AI823="Sharing","PASSIVE",
AI823="Sites strategiques &amp; DataCenter","PASSIVE",
AI823="Exclu","Exclu",
AI823="SAT","ACTIVE",
AI823="SPARE-ISSUE","SPARE-ISSUE",
AI823="Fiber CAmtel","ACTIVE",
AI823="Fiber AOF","ACTIVE",
AI823="Projet OCM (HUAWEI)","PLANNED WORKS",
AI823="Projet OCM (NOKIA)","PLANNED WORKS",
AI823="ACCESS-ISSUE","ACCESS-ISSUE",
AI823="Projet OCM (ZTE, NOKIA, autres projets)","PLANNED WORKS",
AI823="No root CAuse","No root cause",
AI823="ODU HS","ACTIVE",
AI823="IP &amp; VLAN","ACTIVE",
AI823="Warehouse HUAWEI","SPARE-ISSUE",
AI823="SPARE-HS","SPARE-ISSUE",
AI823="Power Telco","ACTIVE", AI823="no impacts","no impacts"
),"")</f>
        <v>ACTIVE</v>
      </c>
      <c r="AK823" s="23" t="s">
        <v>5927</v>
      </c>
      <c r="AL823" s="23" t="str">
        <f t="shared" si="24"/>
        <v>CTR_640</v>
      </c>
      <c r="AN823" s="9" t="s">
        <v>5537</v>
      </c>
      <c r="AO823" s="23" t="str">
        <f>_xlfn.XLOOKUP(B823,'INCIDENT-05-03-2026'!E:E,'INCIDENT-05-03-2026'!F:F,"")</f>
        <v/>
      </c>
      <c r="AP823" s="7" t="s">
        <v>5537</v>
      </c>
      <c r="AQ823" s="6"/>
      <c r="AR823" s="7"/>
      <c r="AS823" s="3" t="str">
        <f>_xlfn.XLOOKUP(B823,'[3]tt num | region | site id'!$C:$C,'[3]tt num | region | site id'!$Q:$Q,"")</f>
        <v/>
      </c>
      <c r="AT823" s="24" t="str">
        <f>_xlfn.XLOOKUP(B823,'[4]Cells Huawei 03052026 12h'!$B:$B,'[4]Cells Huawei 03052026 12h'!$T:$T,"")</f>
        <v/>
      </c>
      <c r="AU823" s="24" t="str">
        <f>_xlfn.XLOOKUP(B823,'[5]cells down 02052026 8h50'!$B:$B,'[5]cells down 02052026 8h50'!$R:$R,"")</f>
        <v/>
      </c>
      <c r="AV823" s="24" t="str">
        <f>_xlfn.XLOOKUP(B823,'[5]cells down 02052026 13h50'!$B:$B,'[5]cells down 02052026 13h50'!$R:$R,"")</f>
        <v/>
      </c>
      <c r="AW823" s="24" t="str">
        <f>_xlfn.XLOOKUP(B823,'[5]cells down 02052026 13h50'!$B:$B,'[5]cells down 02052026 13h50'!$R:$R,"")</f>
        <v/>
      </c>
      <c r="AX823" s="24" t="str">
        <f>_xlfn.XLOOKUP(B823,'[6]cell downs 03052026 8h40 '!$B:$B,'[6]cell downs 03052026 8h40 '!$R:$R,"")</f>
        <v/>
      </c>
      <c r="AY823" s="24" t="str">
        <f>_xlfn.XLOOKUP(B823,'[7]ALL SITES DOWN'!$D:$D,'[7]ALL SITES DOWN'!$J:$J,"")</f>
        <v/>
      </c>
      <c r="AZ823" s="24" t="str">
        <f>_xlfn.XLOOKUP(B823,'[8]ALL SITES DOWN'!$D:$D,'[8]ALL SITES DOWN'!$J:$J,"")</f>
        <v/>
      </c>
      <c r="BA823" s="9" t="str">
        <f>_xlfn.XLOOKUP(B823,[9]sheet1!$AC:$AC,[9]sheet1!$AF:$AF,"")</f>
        <v/>
      </c>
      <c r="BB823" s="14" t="s">
        <v>5537</v>
      </c>
      <c r="BC823" s="14" t="s">
        <v>1825</v>
      </c>
      <c r="BD823" s="14" t="str">
        <f>_xlfn.XLOOKUP(B823,'[10]cell downs 18042026 17h'!$B:$B,'[10]cell downs 18042026 17h'!$B:$B,"")</f>
        <v/>
      </c>
      <c r="BE823" s="14" t="str">
        <f>_xlfn.XLOOKUP(B823,'[11]Cells Huawei 19042026 15h'!$B:$B,'[11]Cells Huawei 19042026 15h'!$B:$B,"")</f>
        <v/>
      </c>
      <c r="BF823" s="9" t="str">
        <f>_xlfn.XLOOKUP(B823,'[12]cells down 19042026 9H40'!$B:$B,'[12]cells down 19042026 9H40'!$B:$B,"")</f>
        <v/>
      </c>
      <c r="BG823" s="9" t="s">
        <v>1825</v>
      </c>
      <c r="BH823" s="9" t="s">
        <v>1713</v>
      </c>
    </row>
    <row r="824" spans="1:60" s="9" customFormat="1" x14ac:dyDescent="0.3">
      <c r="A824" s="1" t="s">
        <v>2264</v>
      </c>
      <c r="B824" s="8" t="s">
        <v>2265</v>
      </c>
      <c r="C824" s="3" t="str">
        <f>_xlfn.XLOOKUP(B824,'[1]daily break down'!$D:$D,'[1]daily break down'!$E:$E,"")</f>
        <v>Yaounde</v>
      </c>
      <c r="D824" s="1" t="s">
        <v>11</v>
      </c>
      <c r="E824" s="1" t="s">
        <v>12</v>
      </c>
      <c r="F824" s="3" t="s">
        <v>37</v>
      </c>
      <c r="G824" s="1" t="s">
        <v>38</v>
      </c>
      <c r="H824" s="42" t="str">
        <f>_xlfn.XLOOKUP(B824,[2]CALCULATION!$B:$B,[2]CALCULATION!$H:$H,"")</f>
        <v>ZTE</v>
      </c>
      <c r="I824" s="34">
        <v>4.6977596288020632E-2</v>
      </c>
      <c r="J824" s="34">
        <v>0.11498274991225124</v>
      </c>
      <c r="K824" s="34">
        <v>0</v>
      </c>
      <c r="L824" s="34">
        <v>0</v>
      </c>
      <c r="M824" s="34">
        <v>0</v>
      </c>
      <c r="N824" s="34">
        <v>4.6228522998690236E-2</v>
      </c>
      <c r="O824" s="34">
        <v>0</v>
      </c>
      <c r="P824" s="34">
        <v>0</v>
      </c>
      <c r="Q824" s="34">
        <v>4.7084606757924682E-2</v>
      </c>
      <c r="R824" s="34">
        <v>0</v>
      </c>
      <c r="S824" s="35">
        <v>0</v>
      </c>
      <c r="T824" s="35">
        <v>0</v>
      </c>
      <c r="U824" s="35">
        <v>0</v>
      </c>
      <c r="V824" s="35">
        <v>0</v>
      </c>
      <c r="W824" s="35">
        <v>0</v>
      </c>
      <c r="X824" s="35">
        <v>0</v>
      </c>
      <c r="Y824" s="35">
        <v>4.5800481119073005E-2</v>
      </c>
      <c r="Z824" s="35">
        <v>0</v>
      </c>
      <c r="AA824" s="35">
        <v>0</v>
      </c>
      <c r="AB824" s="35">
        <v>0</v>
      </c>
      <c r="AC824" s="35">
        <v>0</v>
      </c>
      <c r="AD824" s="35">
        <v>0</v>
      </c>
      <c r="AE824" s="58" t="s">
        <v>5560</v>
      </c>
      <c r="AF824" s="58"/>
      <c r="AG824" s="57" t="str" cm="1">
        <f t="array" ref="AG824">IFERROR(_xlfn.IFS(
AI824="MPR ISSUE","PDH",
AI824="BSS Hardware Issue","BSS",
AI824="Sites strategiques, MLL, Pylone, etc.","ENVTECH",
AI824="AKTIVCO DEFAUT GE &amp; POWER Cabinet","AKTIVCO",
AI824="AKTIVCO Coupure ENEO &amp; Baisse de tension","AKTIVCO GRID ONLY",
AI824="Coupure ENEO &amp; Baisse de tension","IHS GRID ONLY",
AI824="Defaut GE &amp; POWER Cabinet","IHS",
AI824="Sharing","Partners",
AI824="Sites strategiques &amp; DataCenter","SST &amp; DC",
AI824="Exclu","Exclu",
AI824="SAT","SAT",
AI824="SPARE-ISSUE","SPARE-ISSUE",
AI824="Fiber CAmtel","TRANS_FO_CAMTEL",
AI824="Fiber AOF","Fiber AOF",
AI824="Projet OCM (HUAWEI)","TRAVAUX-HUAWEI",
AI824="Projet OCM (NOKIA)","TRAVAUX-NOKIA",
AI824="ACCESS-ISSUE","ACCESS-ISSUE",
AI824="Projet OCM (ZTE, NOKIA, autres projets)","TRAVAUX OCM",
AI824="No root CAuse","No root cause",
AI824="ODU HS","PDH",
AI824="IP &amp; VLAN","PDH",
AI824="Warehouse HUAWEI","SPARE-ISSUE",
AI824="SPARE-HS","SPARE-ISSUE",
AI824="Power Telco","BSS",AI824="no impacts","no impacts"
),"")</f>
        <v>no impacts</v>
      </c>
      <c r="AH824" s="57" t="str" cm="1">
        <f t="array" ref="AH824">IFERROR(_xlfn.IFS(
AI824="MPR ISSUE","TX ISSUE",
AI824="BSS Hardware Issue","RAN ISSUE",
AI824="Sites strategiques, MLL, Pylone, etc.","ENVTECH",
AI824="AKTIVCO DEFAUT GE &amp; POWER Cabinet","POWER ISSUE",
AI824="AKTIVCO Coupure ENEO &amp; Baisse de tension","POWER ISSUE",
AI824="Coupure ENEO &amp; Baisse de tension","POWER ISSUE",
AI824="Defaut GE &amp; POWER Cabinet","POWER ISSUE",
AI824="Sharing","POWER ISSUE",
AI824="Sites strategiques &amp; DataCenter","POWER ISSUE",
AI824="Exclu","Exclu",
AI824="SAT","TX ISSUE",
AI824="SPARE-ISSUE","SPARE-ISSUE",
AI824="Fiber CAmtel","TX ISSUE",
AI824="Fiber AOF","TX ISSUE",
AI824="Projet OCM (HUAWEI)","TRAVAUX-HUAWEI",
AI824="Projet OCM (NOKIA)","TRAVAUX -NOKIA",
AI824="ACCESS-ISSUE","ACCESS-ISSUE",
AI824="Projet OCM (ZTE, NOKIA, autres projets)","TRAVAUX OCM",
AI824="No root CAuse","No root cause",
AI824="ODU HS","TX ISSUE",
AI824="IP &amp; VLAN","TX ISSUE",
AI824="Warehouse HUAWEI","SPARE-ISSUE",
AI824="SPARE-HS","SPARE-ISSUE",
AI824="Power Telco","RAN ISSUE",AI824="no impacts","no impacts"
),"")</f>
        <v>no impacts</v>
      </c>
      <c r="AI824" s="85" t="s">
        <v>5998</v>
      </c>
      <c r="AJ824" s="57" t="str" cm="1">
        <f t="array" ref="AJ824">IFERROR(_xlfn.IFS(
AI824="MPR ISSUE","ACTIVE",
AI824="BSS Hardware Issue","ACTIVE",
AI824="Sites strategiques, MLL, Pylone, etc.","PASSIVE",
AI824="AKTIVCO DEFAUT GE &amp; POWER Cabinet","PASSIVE",
AI824="AKTIVCO Coupure ENEO &amp; Baisse de tension","PASSIVE",
AI824="Coupure ENEO &amp; Baisse de tension","PASSIVE",
AI824="Defaut GE &amp; POWER Cabinet","PASSIVE",
AI824="Sharing","PASSIVE",
AI824="Sites strategiques &amp; DataCenter","PASSIVE",
AI824="Exclu","Exclu",
AI824="SAT","ACTIVE",
AI824="SPARE-ISSUE","SPARE-ISSUE",
AI824="Fiber CAmtel","ACTIVE",
AI824="Fiber AOF","ACTIVE",
AI824="Projet OCM (HUAWEI)","PLANNED WORKS",
AI824="Projet OCM (NOKIA)","PLANNED WORKS",
AI824="ACCESS-ISSUE","ACCESS-ISSUE",
AI824="Projet OCM (ZTE, NOKIA, autres projets)","PLANNED WORKS",
AI824="No root CAuse","No root cause",
AI824="ODU HS","ACTIVE",
AI824="IP &amp; VLAN","ACTIVE",
AI824="Warehouse HUAWEI","SPARE-ISSUE",
AI824="SPARE-HS","SPARE-ISSUE",
AI824="Power Telco","ACTIVE", AI824="no impacts","no impacts"
),"")</f>
        <v>no impacts</v>
      </c>
      <c r="AK824" s="23" t="s">
        <v>5537</v>
      </c>
      <c r="AL824" s="23" t="str">
        <f t="shared" si="24"/>
        <v>CTR_520</v>
      </c>
      <c r="AN824" s="9" t="s">
        <v>5537</v>
      </c>
      <c r="AO824" s="23" t="str">
        <f>_xlfn.XLOOKUP(B824,'INCIDENT-05-03-2026'!E:E,'INCIDENT-05-03-2026'!F:F,"")</f>
        <v/>
      </c>
      <c r="AP824" s="7" t="s">
        <v>5537</v>
      </c>
      <c r="AQ824" s="6"/>
      <c r="AR824" s="7"/>
      <c r="AS824" s="3" t="str">
        <f>_xlfn.XLOOKUP(B824,'[3]tt num | region | site id'!$C:$C,'[3]tt num | region | site id'!$Q:$Q,"")</f>
        <v/>
      </c>
      <c r="AT824" s="24" t="str">
        <f>_xlfn.XLOOKUP(B824,'[4]Cells Huawei 03052026 12h'!$B:$B,'[4]Cells Huawei 03052026 12h'!$T:$T,"")</f>
        <v/>
      </c>
      <c r="AU824" s="24" t="str">
        <f>_xlfn.XLOOKUP(B824,'[5]cells down 02052026 8h50'!$B:$B,'[5]cells down 02052026 8h50'!$R:$R,"")</f>
        <v/>
      </c>
      <c r="AV824" s="24" t="str">
        <f>_xlfn.XLOOKUP(B824,'[5]cells down 02052026 13h50'!$B:$B,'[5]cells down 02052026 13h50'!$R:$R,"")</f>
        <v/>
      </c>
      <c r="AW824" s="24" t="str">
        <f>_xlfn.XLOOKUP(B824,'[5]cells down 02052026 13h50'!$B:$B,'[5]cells down 02052026 13h50'!$R:$R,"")</f>
        <v/>
      </c>
      <c r="AX824" s="24" t="str">
        <f>_xlfn.XLOOKUP(B824,'[6]cell downs 03052026 8h40 '!$B:$B,'[6]cell downs 03052026 8h40 '!$R:$R,"")</f>
        <v/>
      </c>
      <c r="AY824" s="24" t="str">
        <f>_xlfn.XLOOKUP(B824,'[7]ALL SITES DOWN'!$D:$D,'[7]ALL SITES DOWN'!$J:$J,"")</f>
        <v/>
      </c>
      <c r="AZ824" s="24" t="str">
        <f>_xlfn.XLOOKUP(B824,'[8]ALL SITES DOWN'!$D:$D,'[8]ALL SITES DOWN'!$J:$J,"")</f>
        <v/>
      </c>
      <c r="BA824" s="9" t="str">
        <f>_xlfn.XLOOKUP(B824,[9]sheet1!$AC:$AC,[9]sheet1!$AF:$AF,"")</f>
        <v/>
      </c>
      <c r="BB824" s="14" t="s">
        <v>5537</v>
      </c>
      <c r="BC824" s="14" t="s">
        <v>5537</v>
      </c>
      <c r="BD824" s="14" t="str">
        <f>_xlfn.XLOOKUP(B824,'[10]cell downs 18042026 17h'!$B:$B,'[10]cell downs 18042026 17h'!$B:$B,"")</f>
        <v/>
      </c>
      <c r="BE824" s="14" t="str">
        <f>_xlfn.XLOOKUP(B824,'[11]Cells Huawei 19042026 15h'!$B:$B,'[11]Cells Huawei 19042026 15h'!$B:$B,"")</f>
        <v/>
      </c>
      <c r="BF824" s="9" t="str">
        <f>_xlfn.XLOOKUP(B824,'[12]cells down 19042026 9H40'!$B:$B,'[12]cells down 19042026 9H40'!$B:$B,"")</f>
        <v/>
      </c>
      <c r="BG824" s="9" t="s">
        <v>2265</v>
      </c>
      <c r="BH824" s="9" t="s">
        <v>5537</v>
      </c>
    </row>
    <row r="825" spans="1:60" s="9" customFormat="1" x14ac:dyDescent="0.3">
      <c r="A825" s="1" t="s">
        <v>2221</v>
      </c>
      <c r="B825" s="1" t="s">
        <v>2222</v>
      </c>
      <c r="C825" s="3" t="str">
        <f>_xlfn.XLOOKUP(B825,'[1]daily break down'!$D:$D,'[1]daily break down'!$E:$E,"")</f>
        <v>Yaounde</v>
      </c>
      <c r="D825" s="1" t="s">
        <v>11</v>
      </c>
      <c r="E825" s="1" t="s">
        <v>12</v>
      </c>
      <c r="F825" s="3" t="s">
        <v>37</v>
      </c>
      <c r="G825" s="1" t="s">
        <v>38</v>
      </c>
      <c r="H825" s="42" t="str">
        <f>_xlfn.XLOOKUP(B825,[2]CALCULATION!$B:$B,[2]CALCULATION!$H:$H,"")</f>
        <v>ZTE</v>
      </c>
      <c r="I825" s="34">
        <v>4.5586460179263884E-2</v>
      </c>
      <c r="J825" s="34">
        <v>4.8281875565372019</v>
      </c>
      <c r="K825" s="34">
        <v>34.892886086641383</v>
      </c>
      <c r="L825" s="34">
        <v>49.985856782894288</v>
      </c>
      <c r="M825" s="34">
        <v>50.559415066503426</v>
      </c>
      <c r="N825" s="34">
        <v>17.659349290734603</v>
      </c>
      <c r="O825" s="34">
        <v>0</v>
      </c>
      <c r="P825" s="34">
        <v>0</v>
      </c>
      <c r="Q825" s="34">
        <v>4.5800481119073005E-2</v>
      </c>
      <c r="R825" s="34">
        <v>0</v>
      </c>
      <c r="S825" s="35">
        <v>0</v>
      </c>
      <c r="T825" s="35">
        <v>0.30599643869156151</v>
      </c>
      <c r="U825" s="35">
        <v>23.93993645004894</v>
      </c>
      <c r="V825" s="35">
        <v>0</v>
      </c>
      <c r="W825" s="35">
        <v>0.30599643869156151</v>
      </c>
      <c r="X825" s="35">
        <v>0</v>
      </c>
      <c r="Y825" s="35">
        <v>4.5657800492533755E-2</v>
      </c>
      <c r="Z825" s="35">
        <v>0</v>
      </c>
      <c r="AA825" s="35">
        <v>0</v>
      </c>
      <c r="AB825" s="35">
        <v>0</v>
      </c>
      <c r="AC825" s="35">
        <v>0</v>
      </c>
      <c r="AD825" s="35">
        <v>0</v>
      </c>
      <c r="AE825" s="58" t="s">
        <v>5560</v>
      </c>
      <c r="AF825" s="58"/>
      <c r="AG825" s="57" t="str" cm="1">
        <f t="array" ref="AG825">IFERROR(_xlfn.IFS(
AI825="MPR ISSUE","PDH",
AI825="BSS Hardware Issue","BSS",
AI825="Sites strategiques, MLL, Pylone, etc.","ENVTECH",
AI825="AKTIVCO DEFAUT GE &amp; POWER Cabinet","AKTIVCO",
AI825="AKTIVCO Coupure ENEO &amp; Baisse de tension","AKTIVCO GRID ONLY",
AI825="Coupure ENEO &amp; Baisse de tension","IHS GRID ONLY",
AI825="Defaut GE &amp; POWER Cabinet","IHS",
AI825="Sharing","Partners",
AI825="Sites strategiques &amp; DataCenter","SST &amp; DC",
AI825="Exclu","Exclu",
AI825="SAT","SAT",
AI825="SPARE-ISSUE","SPARE-ISSUE",
AI825="Fiber CAmtel","TRANS_FO_CAMTEL",
AI825="Fiber AOF","Fiber AOF",
AI825="Projet OCM (HUAWEI)","TRAVAUX-HUAWEI",
AI825="Projet OCM (NOKIA)","TRAVAUX-NOKIA",
AI825="ACCESS-ISSUE","ACCESS-ISSUE",
AI825="Projet OCM (ZTE, NOKIA, autres projets)","TRAVAUX OCM",
AI825="No root CAuse","No root cause",
AI825="ODU HS","PDH",
AI825="IP &amp; VLAN","PDH",
AI825="Warehouse HUAWEI","SPARE-ISSUE",
AI825="SPARE-HS","SPARE-ISSUE",
AI825="Power Telco","BSS",AI825="no impacts","no impacts"
),"")</f>
        <v>no impacts</v>
      </c>
      <c r="AH825" s="57" t="str" cm="1">
        <f t="array" ref="AH825">IFERROR(_xlfn.IFS(
AI825="MPR ISSUE","TX ISSUE",
AI825="BSS Hardware Issue","RAN ISSUE",
AI825="Sites strategiques, MLL, Pylone, etc.","ENVTECH",
AI825="AKTIVCO DEFAUT GE &amp; POWER Cabinet","POWER ISSUE",
AI825="AKTIVCO Coupure ENEO &amp; Baisse de tension","POWER ISSUE",
AI825="Coupure ENEO &amp; Baisse de tension","POWER ISSUE",
AI825="Defaut GE &amp; POWER Cabinet","POWER ISSUE",
AI825="Sharing","POWER ISSUE",
AI825="Sites strategiques &amp; DataCenter","POWER ISSUE",
AI825="Exclu","Exclu",
AI825="SAT","TX ISSUE",
AI825="SPARE-ISSUE","SPARE-ISSUE",
AI825="Fiber CAmtel","TX ISSUE",
AI825="Fiber AOF","TX ISSUE",
AI825="Projet OCM (HUAWEI)","TRAVAUX-HUAWEI",
AI825="Projet OCM (NOKIA)","TRAVAUX -NOKIA",
AI825="ACCESS-ISSUE","ACCESS-ISSUE",
AI825="Projet OCM (ZTE, NOKIA, autres projets)","TRAVAUX OCM",
AI825="No root CAuse","No root cause",
AI825="ODU HS","TX ISSUE",
AI825="IP &amp; VLAN","TX ISSUE",
AI825="Warehouse HUAWEI","SPARE-ISSUE",
AI825="SPARE-HS","SPARE-ISSUE",
AI825="Power Telco","RAN ISSUE",AI825="no impacts","no impacts"
),"")</f>
        <v>no impacts</v>
      </c>
      <c r="AI825" s="85" t="s">
        <v>5998</v>
      </c>
      <c r="AJ825" s="57" t="str" cm="1">
        <f t="array" ref="AJ825">IFERROR(_xlfn.IFS(
AI825="MPR ISSUE","ACTIVE",
AI825="BSS Hardware Issue","ACTIVE",
AI825="Sites strategiques, MLL, Pylone, etc.","PASSIVE",
AI825="AKTIVCO DEFAUT GE &amp; POWER Cabinet","PASSIVE",
AI825="AKTIVCO Coupure ENEO &amp; Baisse de tension","PASSIVE",
AI825="Coupure ENEO &amp; Baisse de tension","PASSIVE",
AI825="Defaut GE &amp; POWER Cabinet","PASSIVE",
AI825="Sharing","PASSIVE",
AI825="Sites strategiques &amp; DataCenter","PASSIVE",
AI825="Exclu","Exclu",
AI825="SAT","ACTIVE",
AI825="SPARE-ISSUE","SPARE-ISSUE",
AI825="Fiber CAmtel","ACTIVE",
AI825="Fiber AOF","ACTIVE",
AI825="Projet OCM (HUAWEI)","PLANNED WORKS",
AI825="Projet OCM (NOKIA)","PLANNED WORKS",
AI825="ACCESS-ISSUE","ACCESS-ISSUE",
AI825="Projet OCM (ZTE, NOKIA, autres projets)","PLANNED WORKS",
AI825="No root CAuse","No root cause",
AI825="ODU HS","ACTIVE",
AI825="IP &amp; VLAN","ACTIVE",
AI825="Warehouse HUAWEI","SPARE-ISSUE",
AI825="SPARE-HS","SPARE-ISSUE",
AI825="Power Telco","ACTIVE", AI825="no impacts","no impacts"
),"")</f>
        <v>no impacts</v>
      </c>
      <c r="AK825" s="23" t="s">
        <v>5537</v>
      </c>
      <c r="AL825" s="23" t="str">
        <f t="shared" si="24"/>
        <v>CTR_390</v>
      </c>
      <c r="AN825" s="9" t="s">
        <v>5537</v>
      </c>
      <c r="AO825" s="23" t="str">
        <f>_xlfn.XLOOKUP(B825,'INCIDENT-05-03-2026'!E:E,'INCIDENT-05-03-2026'!F:F,"")</f>
        <v/>
      </c>
      <c r="AP825" s="7" t="s">
        <v>5537</v>
      </c>
      <c r="AQ825" s="6"/>
      <c r="AR825" s="7"/>
      <c r="AS825" s="3" t="str">
        <f>_xlfn.XLOOKUP(B825,'[3]tt num | region | site id'!$C:$C,'[3]tt num | region | site id'!$Q:$Q,"")</f>
        <v/>
      </c>
      <c r="AT825" s="24" t="str">
        <f>_xlfn.XLOOKUP(B825,'[4]Cells Huawei 03052026 12h'!$B:$B,'[4]Cells Huawei 03052026 12h'!$T:$T,"")</f>
        <v/>
      </c>
      <c r="AU825" s="24" t="str">
        <f>_xlfn.XLOOKUP(B825,'[5]cells down 02052026 8h50'!$B:$B,'[5]cells down 02052026 8h50'!$R:$R,"")</f>
        <v/>
      </c>
      <c r="AV825" s="24" t="str">
        <f>_xlfn.XLOOKUP(B825,'[5]cells down 02052026 13h50'!$B:$B,'[5]cells down 02052026 13h50'!$R:$R,"")</f>
        <v/>
      </c>
      <c r="AW825" s="24" t="str">
        <f>_xlfn.XLOOKUP(B825,'[5]cells down 02052026 13h50'!$B:$B,'[5]cells down 02052026 13h50'!$R:$R,"")</f>
        <v/>
      </c>
      <c r="AX825" s="24" t="str">
        <f>_xlfn.XLOOKUP(B825,'[6]cell downs 03052026 8h40 '!$B:$B,'[6]cell downs 03052026 8h40 '!$R:$R,"")</f>
        <v/>
      </c>
      <c r="AY825" s="24" t="str">
        <f>_xlfn.XLOOKUP(B825,'[7]ALL SITES DOWN'!$D:$D,'[7]ALL SITES DOWN'!$J:$J,"")</f>
        <v/>
      </c>
      <c r="AZ825" s="24" t="str">
        <f>_xlfn.XLOOKUP(B825,'[8]ALL SITES DOWN'!$D:$D,'[8]ALL SITES DOWN'!$J:$J,"")</f>
        <v/>
      </c>
      <c r="BA825" s="9" t="str">
        <f>_xlfn.XLOOKUP(B825,[9]sheet1!$AC:$AC,[9]sheet1!$AF:$AF,"")</f>
        <v/>
      </c>
      <c r="BB825" s="14" t="s">
        <v>5537</v>
      </c>
      <c r="BC825" s="14" t="s">
        <v>5537</v>
      </c>
      <c r="BD825" s="14" t="str">
        <f>_xlfn.XLOOKUP(B825,'[10]cell downs 18042026 17h'!$B:$B,'[10]cell downs 18042026 17h'!$B:$B,"")</f>
        <v/>
      </c>
      <c r="BE825" s="14" t="str">
        <f>_xlfn.XLOOKUP(B825,'[11]Cells Huawei 19042026 15h'!$B:$B,'[11]Cells Huawei 19042026 15h'!$B:$B,"")</f>
        <v/>
      </c>
      <c r="BF825" s="9" t="str">
        <f>_xlfn.XLOOKUP(B825,'[12]cells down 19042026 9H40'!$B:$B,'[12]cells down 19042026 9H40'!$B:$B,"")</f>
        <v/>
      </c>
      <c r="BG825" s="9" t="s">
        <v>2222</v>
      </c>
      <c r="BH825" s="9" t="s">
        <v>12</v>
      </c>
    </row>
    <row r="826" spans="1:60" s="9" customFormat="1" x14ac:dyDescent="0.3">
      <c r="A826" s="1" t="s">
        <v>2744</v>
      </c>
      <c r="B826" s="8" t="s">
        <v>2745</v>
      </c>
      <c r="C826" s="3" t="str">
        <f>_xlfn.XLOOKUP(B826,'[1]daily break down'!$D:$D,'[1]daily break down'!$E:$E,"")</f>
        <v>Douala</v>
      </c>
      <c r="D826" s="1" t="s">
        <v>11</v>
      </c>
      <c r="E826" s="1" t="s">
        <v>12</v>
      </c>
      <c r="F826" s="3" t="s">
        <v>31</v>
      </c>
      <c r="G826" s="1" t="s">
        <v>32</v>
      </c>
      <c r="H826" s="42" t="str">
        <f>_xlfn.XLOOKUP(B826,[2]CALCULATION!$B:$B,[2]CALCULATION!$H:$H,"")</f>
        <v>ZTE</v>
      </c>
      <c r="I826" s="34">
        <v>0</v>
      </c>
      <c r="J826" s="34">
        <v>0</v>
      </c>
      <c r="K826" s="34">
        <v>0</v>
      </c>
      <c r="L826" s="34">
        <v>0</v>
      </c>
      <c r="M826" s="34">
        <v>0</v>
      </c>
      <c r="N826" s="34">
        <v>0</v>
      </c>
      <c r="O826" s="34">
        <v>0</v>
      </c>
      <c r="P826" s="34">
        <v>0</v>
      </c>
      <c r="Q826" s="34">
        <v>0</v>
      </c>
      <c r="R826" s="34">
        <v>0</v>
      </c>
      <c r="S826" s="35">
        <v>0</v>
      </c>
      <c r="T826" s="35">
        <v>15.525471345449771</v>
      </c>
      <c r="U826" s="35">
        <v>0</v>
      </c>
      <c r="V826" s="35">
        <v>4.5082975918363859</v>
      </c>
      <c r="W826" s="35">
        <v>15.525471345449773</v>
      </c>
      <c r="X826" s="35">
        <v>0</v>
      </c>
      <c r="Y826" s="35">
        <v>4.4052643443967483E-2</v>
      </c>
      <c r="Z826" s="35">
        <v>0</v>
      </c>
      <c r="AA826" s="35">
        <v>0</v>
      </c>
      <c r="AB826" s="35">
        <v>0</v>
      </c>
      <c r="AC826" s="35">
        <v>0</v>
      </c>
      <c r="AD826" s="35">
        <v>0</v>
      </c>
      <c r="AE826" s="58" t="s">
        <v>5560</v>
      </c>
      <c r="AF826" s="58"/>
      <c r="AG826" s="57" t="str" cm="1">
        <f t="array" ref="AG826">IFERROR(_xlfn.IFS(
AI826="MPR ISSUE","PDH",
AI826="BSS Hardware Issue","BSS",
AI826="Sites strategiques, MLL, Pylone, etc.","ENVTECH",
AI826="AKTIVCO DEFAUT GE &amp; POWER Cabinet","AKTIVCO",
AI826="AKTIVCO Coupure ENEO &amp; Baisse de tension","AKTIVCO GRID ONLY",
AI826="Coupure ENEO &amp; Baisse de tension","IHS GRID ONLY",
AI826="Defaut GE &amp; POWER Cabinet","IHS",
AI826="Sharing","Partners",
AI826="Sites strategiques &amp; DataCenter","SST &amp; DC",
AI826="Exclu","Exclu",
AI826="SAT","SAT",
AI826="SPARE-ISSUE","SPARE-ISSUE",
AI826="Fiber CAmtel","TRANS_FO_CAMTEL",
AI826="Fiber AOF","Fiber AOF",
AI826="Projet OCM (HUAWEI)","TRAVAUX-HUAWEI",
AI826="Projet OCM (NOKIA)","TRAVAUX-NOKIA",
AI826="ACCESS-ISSUE","ACCESS-ISSUE",
AI826="Projet OCM (ZTE, NOKIA, autres projets)","TRAVAUX OCM",
AI826="No root CAuse","No root cause",
AI826="ODU HS","PDH",
AI826="IP &amp; VLAN","PDH",
AI826="Warehouse HUAWEI","SPARE-ISSUE",
AI826="SPARE-HS","SPARE-ISSUE",
AI826="Power Telco","BSS",AI826="no impacts","no impacts"
),"")</f>
        <v>no impacts</v>
      </c>
      <c r="AH826" s="57" t="str" cm="1">
        <f t="array" ref="AH826">IFERROR(_xlfn.IFS(
AI826="MPR ISSUE","TX ISSUE",
AI826="BSS Hardware Issue","RAN ISSUE",
AI826="Sites strategiques, MLL, Pylone, etc.","ENVTECH",
AI826="AKTIVCO DEFAUT GE &amp; POWER Cabinet","POWER ISSUE",
AI826="AKTIVCO Coupure ENEO &amp; Baisse de tension","POWER ISSUE",
AI826="Coupure ENEO &amp; Baisse de tension","POWER ISSUE",
AI826="Defaut GE &amp; POWER Cabinet","POWER ISSUE",
AI826="Sharing","POWER ISSUE",
AI826="Sites strategiques &amp; DataCenter","POWER ISSUE",
AI826="Exclu","Exclu",
AI826="SAT","TX ISSUE",
AI826="SPARE-ISSUE","SPARE-ISSUE",
AI826="Fiber CAmtel","TX ISSUE",
AI826="Fiber AOF","TX ISSUE",
AI826="Projet OCM (HUAWEI)","TRAVAUX-HUAWEI",
AI826="Projet OCM (NOKIA)","TRAVAUX -NOKIA",
AI826="ACCESS-ISSUE","ACCESS-ISSUE",
AI826="Projet OCM (ZTE, NOKIA, autres projets)","TRAVAUX OCM",
AI826="No root CAuse","No root cause",
AI826="ODU HS","TX ISSUE",
AI826="IP &amp; VLAN","TX ISSUE",
AI826="Warehouse HUAWEI","SPARE-ISSUE",
AI826="SPARE-HS","SPARE-ISSUE",
AI826="Power Telco","RAN ISSUE",AI826="no impacts","no impacts"
),"")</f>
        <v>no impacts</v>
      </c>
      <c r="AI826" s="85" t="s">
        <v>5998</v>
      </c>
      <c r="AJ826" s="57" t="str" cm="1">
        <f t="array" ref="AJ826">IFERROR(_xlfn.IFS(
AI826="MPR ISSUE","ACTIVE",
AI826="BSS Hardware Issue","ACTIVE",
AI826="Sites strategiques, MLL, Pylone, etc.","PASSIVE",
AI826="AKTIVCO DEFAUT GE &amp; POWER Cabinet","PASSIVE",
AI826="AKTIVCO Coupure ENEO &amp; Baisse de tension","PASSIVE",
AI826="Coupure ENEO &amp; Baisse de tension","PASSIVE",
AI826="Defaut GE &amp; POWER Cabinet","PASSIVE",
AI826="Sharing","PASSIVE",
AI826="Sites strategiques &amp; DataCenter","PASSIVE",
AI826="Exclu","Exclu",
AI826="SAT","ACTIVE",
AI826="SPARE-ISSUE","SPARE-ISSUE",
AI826="Fiber CAmtel","ACTIVE",
AI826="Fiber AOF","ACTIVE",
AI826="Projet OCM (HUAWEI)","PLANNED WORKS",
AI826="Projet OCM (NOKIA)","PLANNED WORKS",
AI826="ACCESS-ISSUE","ACCESS-ISSUE",
AI826="Projet OCM (ZTE, NOKIA, autres projets)","PLANNED WORKS",
AI826="No root CAuse","No root cause",
AI826="ODU HS","ACTIVE",
AI826="IP &amp; VLAN","ACTIVE",
AI826="Warehouse HUAWEI","SPARE-ISSUE",
AI826="SPARE-HS","SPARE-ISSUE",
AI826="Power Telco","ACTIVE", AI826="no impacts","no impacts"
),"")</f>
        <v>no impacts</v>
      </c>
      <c r="AK826" s="23" t="s">
        <v>5537</v>
      </c>
      <c r="AL826" s="23" t="str">
        <f t="shared" si="24"/>
        <v>LIT_429</v>
      </c>
      <c r="AN826" s="9" t="s">
        <v>5537</v>
      </c>
      <c r="AO826" s="23" t="str">
        <f>_xlfn.XLOOKUP(B826,'INCIDENT-05-03-2026'!E:E,'INCIDENT-05-03-2026'!F:F,"")</f>
        <v/>
      </c>
      <c r="AP826" s="7" t="s">
        <v>5537</v>
      </c>
      <c r="AQ826" s="6"/>
      <c r="AR826" s="7"/>
      <c r="AS826" s="3" t="str">
        <f>_xlfn.XLOOKUP(B826,'[3]tt num | region | site id'!$C:$C,'[3]tt num | region | site id'!$Q:$Q,"")</f>
        <v/>
      </c>
      <c r="AT826" s="24" t="str">
        <f>_xlfn.XLOOKUP(B826,'[4]Cells Huawei 03052026 12h'!$B:$B,'[4]Cells Huawei 03052026 12h'!$T:$T,"")</f>
        <v/>
      </c>
      <c r="AU826" s="24" t="str">
        <f>_xlfn.XLOOKUP(B826,'[5]cells down 02052026 8h50'!$B:$B,'[5]cells down 02052026 8h50'!$R:$R,"")</f>
        <v/>
      </c>
      <c r="AV826" s="24" t="str">
        <f>_xlfn.XLOOKUP(B826,'[5]cells down 02052026 13h50'!$B:$B,'[5]cells down 02052026 13h50'!$R:$R,"")</f>
        <v/>
      </c>
      <c r="AW826" s="24" t="str">
        <f>_xlfn.XLOOKUP(B826,'[5]cells down 02052026 13h50'!$B:$B,'[5]cells down 02052026 13h50'!$R:$R,"")</f>
        <v/>
      </c>
      <c r="AX826" s="24" t="str">
        <f>_xlfn.XLOOKUP(B826,'[6]cell downs 03052026 8h40 '!$B:$B,'[6]cell downs 03052026 8h40 '!$R:$R,"")</f>
        <v/>
      </c>
      <c r="AY826" s="24" t="str">
        <f>_xlfn.XLOOKUP(B826,'[7]ALL SITES DOWN'!$D:$D,'[7]ALL SITES DOWN'!$J:$J,"")</f>
        <v/>
      </c>
      <c r="AZ826" s="24" t="str">
        <f>_xlfn.XLOOKUP(B826,'[8]ALL SITES DOWN'!$D:$D,'[8]ALL SITES DOWN'!$J:$J,"")</f>
        <v/>
      </c>
      <c r="BA826" s="9" t="str">
        <f>_xlfn.XLOOKUP(B826,[9]sheet1!$AC:$AC,[9]sheet1!$AF:$AF,"")</f>
        <v/>
      </c>
      <c r="BB826" s="14" t="s">
        <v>5537</v>
      </c>
      <c r="BC826" s="14" t="s">
        <v>5537</v>
      </c>
      <c r="BD826" s="14" t="str">
        <f>_xlfn.XLOOKUP(B826,'[10]cell downs 18042026 17h'!$B:$B,'[10]cell downs 18042026 17h'!$B:$B,"")</f>
        <v/>
      </c>
      <c r="BE826" s="14" t="str">
        <f>_xlfn.XLOOKUP(B826,'[11]Cells Huawei 19042026 15h'!$B:$B,'[11]Cells Huawei 19042026 15h'!$B:$B,"")</f>
        <v/>
      </c>
      <c r="BF826" s="9" t="str">
        <f>_xlfn.XLOOKUP(B826,'[12]cells down 19042026 9H40'!$B:$B,'[12]cells down 19042026 9H40'!$B:$B,"")</f>
        <v/>
      </c>
      <c r="BG826" s="9" t="s">
        <v>2745</v>
      </c>
      <c r="BH826" s="9" t="s">
        <v>154</v>
      </c>
    </row>
    <row r="827" spans="1:60" s="9" customFormat="1" x14ac:dyDescent="0.3">
      <c r="A827" s="1" t="s">
        <v>3961</v>
      </c>
      <c r="B827" s="8" t="s">
        <v>3962</v>
      </c>
      <c r="C827" s="3" t="str">
        <f>_xlfn.XLOOKUP(B827,'[1]daily break down'!$D:$D,'[1]daily break down'!$E:$E,"")</f>
        <v>NORD-OUEST</v>
      </c>
      <c r="D827" s="1" t="s">
        <v>11</v>
      </c>
      <c r="E827" s="1" t="s">
        <v>12</v>
      </c>
      <c r="F827" s="3" t="s">
        <v>51</v>
      </c>
      <c r="G827" s="1" t="s">
        <v>3963</v>
      </c>
      <c r="H827" s="40" t="str">
        <f>_xlfn.XLOOKUP(B827,[2]CALCULATION!$B:$B,[2]CALCULATION!$H:$H,"")</f>
        <v>HUAWEI</v>
      </c>
      <c r="I827" s="34">
        <v>0</v>
      </c>
      <c r="J827" s="34">
        <v>0</v>
      </c>
      <c r="K827" s="34">
        <v>0</v>
      </c>
      <c r="L827" s="34">
        <v>0</v>
      </c>
      <c r="M827" s="34">
        <v>0</v>
      </c>
      <c r="N827" s="34">
        <v>0</v>
      </c>
      <c r="O827" s="34">
        <v>0</v>
      </c>
      <c r="P827" s="34">
        <v>0</v>
      </c>
      <c r="Q827" s="34">
        <v>0</v>
      </c>
      <c r="R827" s="34">
        <v>0</v>
      </c>
      <c r="S827" s="35">
        <v>0</v>
      </c>
      <c r="T827" s="35">
        <v>0</v>
      </c>
      <c r="U827" s="35">
        <v>0</v>
      </c>
      <c r="V827" s="35">
        <v>0.11642739125596048</v>
      </c>
      <c r="W827" s="35">
        <v>0</v>
      </c>
      <c r="X827" s="35">
        <v>0</v>
      </c>
      <c r="Y827" s="35">
        <v>4.2518826708671846E-2</v>
      </c>
      <c r="Z827" s="35">
        <v>0</v>
      </c>
      <c r="AA827" s="35">
        <v>0</v>
      </c>
      <c r="AB827" s="35">
        <v>0</v>
      </c>
      <c r="AC827" s="35">
        <v>0</v>
      </c>
      <c r="AD827" s="35">
        <v>0</v>
      </c>
      <c r="AE827" s="58" t="s">
        <v>5603</v>
      </c>
      <c r="AF827" s="58"/>
      <c r="AG827" s="57" t="str" cm="1">
        <f t="array" ref="AG827">IFERROR(_xlfn.IFS(
AI827="MPR ISSUE","PDH",
AI827="BSS Hardware Issue","BSS",
AI827="Sites strategiques, MLL, Pylone, etc.","ENVTECH",
AI827="AKTIVCO DEFAUT GE &amp; POWER Cabinet","AKTIVCO",
AI827="AKTIVCO Coupure ENEO &amp; Baisse de tension","AKTIVCO GRID ONLY",
AI827="Coupure ENEO &amp; Baisse de tension","IHS GRID ONLY",
AI827="Defaut GE &amp; POWER Cabinet","IHS",
AI827="Sharing","Partners",
AI827="Sites strategiques &amp; DataCenter","SST &amp; DC",
AI827="Exclu","Exclu",
AI827="SAT","SAT",
AI827="SPARE-ISSUE","SPARE-ISSUE",
AI827="Fiber CAmtel","TRANS_FO_CAMTEL",
AI827="Fiber AOF","Fiber AOF",
AI827="Projet OCM (HUAWEI)","TRAVAUX-HUAWEI",
AI827="Projet OCM (NOKIA)","TRAVAUX-NOKIA",
AI827="ACCESS-ISSUE","ACCESS-ISSUE",
AI827="Projet OCM (ZTE, NOKIA, autres projets)","TRAVAUX OCM",
AI827="No root CAuse","No root cause",
AI827="ODU HS","PDH",
AI827="IP &amp; VLAN","PDH",
AI827="Warehouse HUAWEI","SPARE-ISSUE",
AI827="SPARE-HS","SPARE-ISSUE",
AI827="Power Telco","BSS",AI827="no impacts","no impacts"
),"")</f>
        <v>PDH</v>
      </c>
      <c r="AH827" s="57" t="str" cm="1">
        <f t="array" ref="AH827">IFERROR(_xlfn.IFS(
AI827="MPR ISSUE","TX ISSUE",
AI827="BSS Hardware Issue","RAN ISSUE",
AI827="Sites strategiques, MLL, Pylone, etc.","ENVTECH",
AI827="AKTIVCO DEFAUT GE &amp; POWER Cabinet","POWER ISSUE",
AI827="AKTIVCO Coupure ENEO &amp; Baisse de tension","POWER ISSUE",
AI827="Coupure ENEO &amp; Baisse de tension","POWER ISSUE",
AI827="Defaut GE &amp; POWER Cabinet","POWER ISSUE",
AI827="Sharing","POWER ISSUE",
AI827="Sites strategiques &amp; DataCenter","POWER ISSUE",
AI827="Exclu","Exclu",
AI827="SAT","TX ISSUE",
AI827="SPARE-ISSUE","SPARE-ISSUE",
AI827="Fiber CAmtel","TX ISSUE",
AI827="Fiber AOF","TX ISSUE",
AI827="Projet OCM (HUAWEI)","TRAVAUX-HUAWEI",
AI827="Projet OCM (NOKIA)","TRAVAUX -NOKIA",
AI827="ACCESS-ISSUE","ACCESS-ISSUE",
AI827="Projet OCM (ZTE, NOKIA, autres projets)","TRAVAUX OCM",
AI827="No root CAuse","No root cause",
AI827="ODU HS","TX ISSUE",
AI827="IP &amp; VLAN","TX ISSUE",
AI827="Warehouse HUAWEI","SPARE-ISSUE",
AI827="SPARE-HS","SPARE-ISSUE",
AI827="Power Telco","RAN ISSUE",AI827="no impacts","no impacts"
),"")</f>
        <v>TX ISSUE</v>
      </c>
      <c r="AI827" s="85" t="s">
        <v>5353</v>
      </c>
      <c r="AJ827" s="57" t="str" cm="1">
        <f t="array" ref="AJ827">IFERROR(_xlfn.IFS(
AI827="MPR ISSUE","ACTIVE",
AI827="BSS Hardware Issue","ACTIVE",
AI827="Sites strategiques, MLL, Pylone, etc.","PASSIVE",
AI827="AKTIVCO DEFAUT GE &amp; POWER Cabinet","PASSIVE",
AI827="AKTIVCO Coupure ENEO &amp; Baisse de tension","PASSIVE",
AI827="Coupure ENEO &amp; Baisse de tension","PASSIVE",
AI827="Defaut GE &amp; POWER Cabinet","PASSIVE",
AI827="Sharing","PASSIVE",
AI827="Sites strategiques &amp; DataCenter","PASSIVE",
AI827="Exclu","Exclu",
AI827="SAT","ACTIVE",
AI827="SPARE-ISSUE","SPARE-ISSUE",
AI827="Fiber CAmtel","ACTIVE",
AI827="Fiber AOF","ACTIVE",
AI827="Projet OCM (HUAWEI)","PLANNED WORKS",
AI827="Projet OCM (NOKIA)","PLANNED WORKS",
AI827="ACCESS-ISSUE","ACCESS-ISSUE",
AI827="Projet OCM (ZTE, NOKIA, autres projets)","PLANNED WORKS",
AI827="No root CAuse","No root cause",
AI827="ODU HS","ACTIVE",
AI827="IP &amp; VLAN","ACTIVE",
AI827="Warehouse HUAWEI","SPARE-ISSUE",
AI827="SPARE-HS","SPARE-ISSUE",
AI827="Power Telco","ACTIVE", AI827="no impacts","no impacts"
),"")</f>
        <v>ACTIVE</v>
      </c>
      <c r="AK827" s="23" t="s">
        <v>5770</v>
      </c>
      <c r="AL827" s="127" t="str">
        <f>IFERROR(MID(AM827, SEARCH("CTR_", AM827), 7), IFERROR(MID(AM827, SEARCH("SUO_", AM827), 7), IFERROR(MID(AM827, SEARCH("SUD_", AM827), 7), IFERROR(MID(AM827, SEARCH("NRO_", AM827), 7), IFERROR(MID(AM827, SEARCH("ADM_", AM827), 7), IFERROR(MID(AM827, SEARCH("NRD_", AM827), 7), IFERROR(MID(AM827, SEARCH("EXN_", AM827), 7), IFERROR(MID(AM827, SEARCH("LIT_", AM827), 7), IFERROR(MID(AM827, SEARCH("EST_", AM827), 7), MID(AM827, SEARCH("OST_",AM827), 7))))))))))</f>
        <v>NRO_011</v>
      </c>
      <c r="AM827" s="9" t="s">
        <v>5933</v>
      </c>
      <c r="AN827" s="9" t="s">
        <v>5537</v>
      </c>
      <c r="AO827" s="23" t="str">
        <f>_xlfn.XLOOKUP(B827,'INCIDENT-05-03-2026'!E:E,'INCIDENT-05-03-2026'!F:F,"")</f>
        <v/>
      </c>
      <c r="AP827" s="7" t="s">
        <v>5537</v>
      </c>
      <c r="AQ827" s="6"/>
      <c r="AR827" s="7"/>
      <c r="AS827" s="3" t="str">
        <f>_xlfn.XLOOKUP(B827,'[3]tt num | region | site id'!$C:$C,'[3]tt num | region | site id'!$Q:$Q,"")</f>
        <v>(hourly IHS): 03/05/2026 21:09 0:59:45 52.9V FME Pascal is managing with level 0</v>
      </c>
      <c r="AT827" s="24" t="str">
        <f>_xlfn.XLOOKUP(B827,'[4]Cells Huawei 03052026 12h'!$B:$B,'[4]Cells Huawei 03052026 12h'!$T:$T,"")</f>
        <v/>
      </c>
      <c r="AU827" s="24" t="str">
        <f>_xlfn.XLOOKUP(B827,'[5]cells down 02052026 8h50'!$B:$B,'[5]cells down 02052026 8h50'!$R:$R,"")</f>
        <v/>
      </c>
      <c r="AV827" s="24" t="str">
        <f>_xlfn.XLOOKUP(B827,'[5]cells down 02052026 13h50'!$B:$B,'[5]cells down 02052026 13h50'!$R:$R,"")</f>
        <v/>
      </c>
      <c r="AW827" s="24" t="str">
        <f>_xlfn.XLOOKUP(B827,'[5]cells down 02052026 13h50'!$B:$B,'[5]cells down 02052026 13h50'!$R:$R,"")</f>
        <v/>
      </c>
      <c r="AX827" s="24" t="str">
        <f>_xlfn.XLOOKUP(B827,'[6]cell downs 03052026 8h40 '!$B:$B,'[6]cell downs 03052026 8h40 '!$R:$R,"")</f>
        <v/>
      </c>
      <c r="AY827" s="24" t="str">
        <f>_xlfn.XLOOKUP(B827,'[7]ALL SITES DOWN'!$D:$D,'[7]ALL SITES DOWN'!$J:$J,"")</f>
        <v>(05/03/2026 com ran 17h): Impacted by NRO_011_H_MBENGWI</v>
      </c>
      <c r="AZ827" s="24" t="str">
        <f>_xlfn.XLOOKUP(B827,'[8]ALL SITES DOWN'!$D:$D,'[8]ALL SITES DOWN'!$J:$J,"")</f>
        <v/>
      </c>
      <c r="BA827" s="9" t="str">
        <f>_xlfn.XLOOKUP(B827,[9]sheet1!$AC:$AC,[9]sheet1!$AF:$AF,"")</f>
        <v/>
      </c>
      <c r="BB827" s="14" t="s">
        <v>5537</v>
      </c>
      <c r="BC827" s="14" t="s">
        <v>5537</v>
      </c>
      <c r="BD827" s="14" t="str">
        <f>_xlfn.XLOOKUP(B827,'[10]cell downs 18042026 17h'!$B:$B,'[10]cell downs 18042026 17h'!$B:$B,"")</f>
        <v/>
      </c>
      <c r="BE827" s="14" t="str">
        <f>_xlfn.XLOOKUP(B827,'[11]Cells Huawei 19042026 15h'!$B:$B,'[11]Cells Huawei 19042026 15h'!$B:$B,"")</f>
        <v/>
      </c>
      <c r="BF827" s="9" t="str">
        <f>_xlfn.XLOOKUP(B827,'[12]cells down 19042026 9H40'!$B:$B,'[12]cells down 19042026 9H40'!$B:$B,"")</f>
        <v/>
      </c>
      <c r="BG827" s="9" t="s">
        <v>3962</v>
      </c>
      <c r="BH827" s="9" t="s">
        <v>12</v>
      </c>
    </row>
    <row r="828" spans="1:60" s="9" customFormat="1" x14ac:dyDescent="0.3">
      <c r="A828" s="1" t="s">
        <v>1590</v>
      </c>
      <c r="B828" s="8" t="s">
        <v>1591</v>
      </c>
      <c r="C828" s="3" t="str">
        <f>_xlfn.XLOOKUP(B828,'[1]daily break down'!$D:$D,'[1]daily break down'!$E:$E,"")</f>
        <v>SUD-OUEST</v>
      </c>
      <c r="D828" s="1" t="s">
        <v>11</v>
      </c>
      <c r="E828" s="1" t="s">
        <v>12</v>
      </c>
      <c r="F828" s="3" t="s">
        <v>51</v>
      </c>
      <c r="G828" s="1" t="s">
        <v>52</v>
      </c>
      <c r="H828" s="40" t="str">
        <f>_xlfn.XLOOKUP(B828,[2]CALCULATION!$B:$B,[2]CALCULATION!$H:$H,"")</f>
        <v>Huawei</v>
      </c>
      <c r="I828" s="34">
        <v>0</v>
      </c>
      <c r="J828" s="34">
        <v>1.5835230985666306</v>
      </c>
      <c r="K828" s="34">
        <v>0</v>
      </c>
      <c r="L828" s="34">
        <v>0</v>
      </c>
      <c r="M828" s="34">
        <v>0</v>
      </c>
      <c r="N828" s="34">
        <v>0</v>
      </c>
      <c r="O828" s="34">
        <v>0</v>
      </c>
      <c r="P828" s="34">
        <v>0</v>
      </c>
      <c r="Q828" s="34">
        <v>0</v>
      </c>
      <c r="R828" s="34">
        <v>0</v>
      </c>
      <c r="S828" s="35">
        <v>0.57589467886871393</v>
      </c>
      <c r="T828" s="35">
        <v>0</v>
      </c>
      <c r="U828" s="35">
        <v>7.1793324258845495</v>
      </c>
      <c r="V828" s="35">
        <v>5.5764582673435426</v>
      </c>
      <c r="W828" s="35">
        <v>0</v>
      </c>
      <c r="X828" s="35">
        <v>0</v>
      </c>
      <c r="Y828" s="35">
        <v>4.1912434045880381E-2</v>
      </c>
      <c r="Z828" s="35">
        <v>0.23788427459742661</v>
      </c>
      <c r="AA828" s="35">
        <v>0</v>
      </c>
      <c r="AB828" s="35">
        <v>0</v>
      </c>
      <c r="AC828" s="35">
        <v>0</v>
      </c>
      <c r="AD828" s="35">
        <v>0</v>
      </c>
      <c r="AE828" s="58" t="s">
        <v>5560</v>
      </c>
      <c r="AF828" s="58"/>
      <c r="AG828" s="57" t="str" cm="1">
        <f t="array" ref="AG828">IFERROR(_xlfn.IFS(
AI828="MPR ISSUE","PDH",
AI828="BSS Hardware Issue","BSS",
AI828="Sites strategiques, MLL, Pylone, etc.","ENVTECH",
AI828="AKTIVCO DEFAUT GE &amp; POWER Cabinet","AKTIVCO",
AI828="AKTIVCO Coupure ENEO &amp; Baisse de tension","AKTIVCO GRID ONLY",
AI828="Coupure ENEO &amp; Baisse de tension","IHS GRID ONLY",
AI828="Defaut GE &amp; POWER Cabinet","IHS",
AI828="Sharing","Partners",
AI828="Sites strategiques &amp; DataCenter","SST &amp; DC",
AI828="Exclu","Exclu",
AI828="SAT","SAT",
AI828="SPARE-ISSUE","SPARE-ISSUE",
AI828="Fiber CAmtel","TRANS_FO_CAMTEL",
AI828="Fiber AOF","Fiber AOF",
AI828="Projet OCM (HUAWEI)","TRAVAUX-HUAWEI",
AI828="Projet OCM (NOKIA)","TRAVAUX-NOKIA",
AI828="ACCESS-ISSUE","ACCESS-ISSUE",
AI828="Projet OCM (ZTE, NOKIA, autres projets)","TRAVAUX OCM",
AI828="No root CAuse","No root cause",
AI828="ODU HS","PDH",
AI828="IP &amp; VLAN","PDH",
AI828="Warehouse HUAWEI","SPARE-ISSUE",
AI828="SPARE-HS","SPARE-ISSUE",
AI828="Power Telco","BSS",AI828="no impacts","no impacts"
),"")</f>
        <v>no impacts</v>
      </c>
      <c r="AH828" s="57" t="str" cm="1">
        <f t="array" ref="AH828">IFERROR(_xlfn.IFS(
AI828="MPR ISSUE","TX ISSUE",
AI828="BSS Hardware Issue","RAN ISSUE",
AI828="Sites strategiques, MLL, Pylone, etc.","ENVTECH",
AI828="AKTIVCO DEFAUT GE &amp; POWER Cabinet","POWER ISSUE",
AI828="AKTIVCO Coupure ENEO &amp; Baisse de tension","POWER ISSUE",
AI828="Coupure ENEO &amp; Baisse de tension","POWER ISSUE",
AI828="Defaut GE &amp; POWER Cabinet","POWER ISSUE",
AI828="Sharing","POWER ISSUE",
AI828="Sites strategiques &amp; DataCenter","POWER ISSUE",
AI828="Exclu","Exclu",
AI828="SAT","TX ISSUE",
AI828="SPARE-ISSUE","SPARE-ISSUE",
AI828="Fiber CAmtel","TX ISSUE",
AI828="Fiber AOF","TX ISSUE",
AI828="Projet OCM (HUAWEI)","TRAVAUX-HUAWEI",
AI828="Projet OCM (NOKIA)","TRAVAUX -NOKIA",
AI828="ACCESS-ISSUE","ACCESS-ISSUE",
AI828="Projet OCM (ZTE, NOKIA, autres projets)","TRAVAUX OCM",
AI828="No root CAuse","No root cause",
AI828="ODU HS","TX ISSUE",
AI828="IP &amp; VLAN","TX ISSUE",
AI828="Warehouse HUAWEI","SPARE-ISSUE",
AI828="SPARE-HS","SPARE-ISSUE",
AI828="Power Telco","RAN ISSUE",AI828="no impacts","no impacts"
),"")</f>
        <v>no impacts</v>
      </c>
      <c r="AI828" s="85" t="s">
        <v>5998</v>
      </c>
      <c r="AJ828" s="57" t="str" cm="1">
        <f t="array" ref="AJ828">IFERROR(_xlfn.IFS(
AI828="MPR ISSUE","ACTIVE",
AI828="BSS Hardware Issue","ACTIVE",
AI828="Sites strategiques, MLL, Pylone, etc.","PASSIVE",
AI828="AKTIVCO DEFAUT GE &amp; POWER Cabinet","PASSIVE",
AI828="AKTIVCO Coupure ENEO &amp; Baisse de tension","PASSIVE",
AI828="Coupure ENEO &amp; Baisse de tension","PASSIVE",
AI828="Defaut GE &amp; POWER Cabinet","PASSIVE",
AI828="Sharing","PASSIVE",
AI828="Sites strategiques &amp; DataCenter","PASSIVE",
AI828="Exclu","Exclu",
AI828="SAT","ACTIVE",
AI828="SPARE-ISSUE","SPARE-ISSUE",
AI828="Fiber CAmtel","ACTIVE",
AI828="Fiber AOF","ACTIVE",
AI828="Projet OCM (HUAWEI)","PLANNED WORKS",
AI828="Projet OCM (NOKIA)","PLANNED WORKS",
AI828="ACCESS-ISSUE","ACCESS-ISSUE",
AI828="Projet OCM (ZTE, NOKIA, autres projets)","PLANNED WORKS",
AI828="No root CAuse","No root cause",
AI828="ODU HS","ACTIVE",
AI828="IP &amp; VLAN","ACTIVE",
AI828="Warehouse HUAWEI","SPARE-ISSUE",
AI828="SPARE-HS","SPARE-ISSUE",
AI828="Power Telco","ACTIVE", AI828="no impacts","no impacts"
),"")</f>
        <v>no impacts</v>
      </c>
      <c r="AK828" s="23" t="s">
        <v>5537</v>
      </c>
      <c r="AL828" s="23" t="str">
        <f t="shared" ref="AL828:AL891" si="25">B828</f>
        <v>NRO_134</v>
      </c>
      <c r="AN828" s="9" t="s">
        <v>5537</v>
      </c>
      <c r="AO828" s="23" t="str">
        <f>_xlfn.XLOOKUP(B828,'INCIDENT-05-03-2026'!E:E,'INCIDENT-05-03-2026'!F:F,"")</f>
        <v/>
      </c>
      <c r="AP828" s="7" t="s">
        <v>5537</v>
      </c>
      <c r="AQ828" s="6"/>
      <c r="AR828" s="7"/>
      <c r="AS828" s="3" t="str">
        <f>_xlfn.XLOOKUP(B828,'[3]tt num | region | site id'!$C:$C,'[3]tt num | region | site id'!$Q:$Q,"")</f>
        <v/>
      </c>
      <c r="AT828" s="24" t="str">
        <f>_xlfn.XLOOKUP(B828,'[4]Cells Huawei 03052026 12h'!$B:$B,'[4]Cells Huawei 03052026 12h'!$T:$T,"")</f>
        <v/>
      </c>
      <c r="AU828" s="24" t="str">
        <f>_xlfn.XLOOKUP(B828,'[5]cells down 02052026 8h50'!$B:$B,'[5]cells down 02052026 8h50'!$R:$R,"")</f>
        <v/>
      </c>
      <c r="AV828" s="24" t="str">
        <f>_xlfn.XLOOKUP(B828,'[5]cells down 02052026 13h50'!$B:$B,'[5]cells down 02052026 13h50'!$R:$R,"")</f>
        <v/>
      </c>
      <c r="AW828" s="24" t="str">
        <f>_xlfn.XLOOKUP(B828,'[5]cells down 02052026 13h50'!$B:$B,'[5]cells down 02052026 13h50'!$R:$R,"")</f>
        <v/>
      </c>
      <c r="AX828" s="24" t="str">
        <f>_xlfn.XLOOKUP(B828,'[6]cell downs 03052026 8h40 '!$B:$B,'[6]cell downs 03052026 8h40 '!$R:$R,"")</f>
        <v/>
      </c>
      <c r="AY828" s="24" t="str">
        <f>_xlfn.XLOOKUP(B828,'[7]ALL SITES DOWN'!$D:$D,'[7]ALL SITES DOWN'!$J:$J,"")</f>
        <v/>
      </c>
      <c r="AZ828" s="24" t="str">
        <f>_xlfn.XLOOKUP(B828,'[8]ALL SITES DOWN'!$D:$D,'[8]ALL SITES DOWN'!$J:$J,"")</f>
        <v/>
      </c>
      <c r="BA828" s="9" t="str">
        <f>_xlfn.XLOOKUP(B828,[9]sheet1!$AC:$AC,[9]sheet1!$AF:$AF,"")</f>
        <v/>
      </c>
      <c r="BB828" s="14" t="s">
        <v>5537</v>
      </c>
      <c r="BC828" s="14" t="s">
        <v>5537</v>
      </c>
      <c r="BD828" s="14" t="str">
        <f>_xlfn.XLOOKUP(B828,'[10]cell downs 18042026 17h'!$B:$B,'[10]cell downs 18042026 17h'!$B:$B,"")</f>
        <v/>
      </c>
      <c r="BE828" s="14" t="str">
        <f>_xlfn.XLOOKUP(B828,'[11]Cells Huawei 19042026 15h'!$B:$B,'[11]Cells Huawei 19042026 15h'!$B:$B,"")</f>
        <v/>
      </c>
      <c r="BF828" s="9" t="str">
        <f>_xlfn.XLOOKUP(B828,'[12]cells down 19042026 9H40'!$B:$B,'[12]cells down 19042026 9H40'!$B:$B,"")</f>
        <v/>
      </c>
      <c r="BG828" s="9" t="s">
        <v>5537</v>
      </c>
      <c r="BH828" s="9" t="s">
        <v>5537</v>
      </c>
    </row>
    <row r="829" spans="1:60" s="9" customFormat="1" x14ac:dyDescent="0.3">
      <c r="A829" s="1" t="s">
        <v>2193</v>
      </c>
      <c r="B829" s="8" t="s">
        <v>2194</v>
      </c>
      <c r="C829" s="3" t="str">
        <f>_xlfn.XLOOKUP(B829,'[1]daily break down'!$D:$D,'[1]daily break down'!$E:$E,"")</f>
        <v>OUEST</v>
      </c>
      <c r="D829" s="1" t="s">
        <v>11</v>
      </c>
      <c r="E829" s="1" t="s">
        <v>12</v>
      </c>
      <c r="F829" s="3" t="s">
        <v>102</v>
      </c>
      <c r="G829" s="1" t="s">
        <v>103</v>
      </c>
      <c r="H829" s="40" t="str">
        <f>_xlfn.XLOOKUP(B829,[2]CALCULATION!$B:$B,[2]CALCULATION!$H:$H,"")</f>
        <v>Huawei</v>
      </c>
      <c r="I829" s="34">
        <v>2.7614051758824076</v>
      </c>
      <c r="J829" s="34">
        <v>2.5325811210702192E-2</v>
      </c>
      <c r="K829" s="34">
        <v>2.4540889413953595</v>
      </c>
      <c r="L829" s="34">
        <v>0</v>
      </c>
      <c r="M829" s="34">
        <v>0</v>
      </c>
      <c r="N829" s="34">
        <v>2.675261747609386E-4</v>
      </c>
      <c r="O829" s="34">
        <v>0</v>
      </c>
      <c r="P829" s="34">
        <v>0</v>
      </c>
      <c r="Q829" s="34">
        <v>0</v>
      </c>
      <c r="R829" s="34">
        <v>0</v>
      </c>
      <c r="S829" s="35">
        <v>0</v>
      </c>
      <c r="T829" s="35">
        <v>0</v>
      </c>
      <c r="U829" s="35">
        <v>20.505524593859597</v>
      </c>
      <c r="V829" s="35">
        <v>21.570653306052801</v>
      </c>
      <c r="W829" s="35">
        <v>0</v>
      </c>
      <c r="X829" s="35">
        <v>5.4396988868057501E-3</v>
      </c>
      <c r="Y829" s="35">
        <v>3.8077892207640254E-2</v>
      </c>
      <c r="Z829" s="35">
        <v>0</v>
      </c>
      <c r="AA829" s="35">
        <v>0</v>
      </c>
      <c r="AB829" s="35">
        <v>0</v>
      </c>
      <c r="AC829" s="35">
        <v>0</v>
      </c>
      <c r="AD829" s="35">
        <v>0</v>
      </c>
      <c r="AE829" s="58" t="s">
        <v>5560</v>
      </c>
      <c r="AF829" s="58"/>
      <c r="AG829" s="57" t="str" cm="1">
        <f t="array" ref="AG829">IFERROR(_xlfn.IFS(
AI829="MPR ISSUE","PDH",
AI829="BSS Hardware Issue","BSS",
AI829="Sites strategiques, MLL, Pylone, etc.","ENVTECH",
AI829="AKTIVCO DEFAUT GE &amp; POWER Cabinet","AKTIVCO",
AI829="AKTIVCO Coupure ENEO &amp; Baisse de tension","AKTIVCO GRID ONLY",
AI829="Coupure ENEO &amp; Baisse de tension","IHS GRID ONLY",
AI829="Defaut GE &amp; POWER Cabinet","IHS",
AI829="Sharing","Partners",
AI829="Sites strategiques &amp; DataCenter","SST &amp; DC",
AI829="Exclu","Exclu",
AI829="SAT","SAT",
AI829="SPARE-ISSUE","SPARE-ISSUE",
AI829="Fiber CAmtel","TRANS_FO_CAMTEL",
AI829="Fiber AOF","Fiber AOF",
AI829="Projet OCM (HUAWEI)","TRAVAUX-HUAWEI",
AI829="Projet OCM (NOKIA)","TRAVAUX-NOKIA",
AI829="ACCESS-ISSUE","ACCESS-ISSUE",
AI829="Projet OCM (ZTE, NOKIA, autres projets)","TRAVAUX OCM",
AI829="No root CAuse","No root cause",
AI829="ODU HS","PDH",
AI829="IP &amp; VLAN","PDH",
AI829="Warehouse HUAWEI","SPARE-ISSUE",
AI829="SPARE-HS","SPARE-ISSUE",
AI829="Power Telco","BSS",AI829="no impacts","no impacts"
),"")</f>
        <v>no impacts</v>
      </c>
      <c r="AH829" s="57" t="str" cm="1">
        <f t="array" ref="AH829">IFERROR(_xlfn.IFS(
AI829="MPR ISSUE","TX ISSUE",
AI829="BSS Hardware Issue","RAN ISSUE",
AI829="Sites strategiques, MLL, Pylone, etc.","ENVTECH",
AI829="AKTIVCO DEFAUT GE &amp; POWER Cabinet","POWER ISSUE",
AI829="AKTIVCO Coupure ENEO &amp; Baisse de tension","POWER ISSUE",
AI829="Coupure ENEO &amp; Baisse de tension","POWER ISSUE",
AI829="Defaut GE &amp; POWER Cabinet","POWER ISSUE",
AI829="Sharing","POWER ISSUE",
AI829="Sites strategiques &amp; DataCenter","POWER ISSUE",
AI829="Exclu","Exclu",
AI829="SAT","TX ISSUE",
AI829="SPARE-ISSUE","SPARE-ISSUE",
AI829="Fiber CAmtel","TX ISSUE",
AI829="Fiber AOF","TX ISSUE",
AI829="Projet OCM (HUAWEI)","TRAVAUX-HUAWEI",
AI829="Projet OCM (NOKIA)","TRAVAUX -NOKIA",
AI829="ACCESS-ISSUE","ACCESS-ISSUE",
AI829="Projet OCM (ZTE, NOKIA, autres projets)","TRAVAUX OCM",
AI829="No root CAuse","No root cause",
AI829="ODU HS","TX ISSUE",
AI829="IP &amp; VLAN","TX ISSUE",
AI829="Warehouse HUAWEI","SPARE-ISSUE",
AI829="SPARE-HS","SPARE-ISSUE",
AI829="Power Telco","RAN ISSUE",AI829="no impacts","no impacts"
),"")</f>
        <v>no impacts</v>
      </c>
      <c r="AI829" s="85" t="s">
        <v>5998</v>
      </c>
      <c r="AJ829" s="57" t="str" cm="1">
        <f t="array" ref="AJ829">IFERROR(_xlfn.IFS(
AI829="MPR ISSUE","ACTIVE",
AI829="BSS Hardware Issue","ACTIVE",
AI829="Sites strategiques, MLL, Pylone, etc.","PASSIVE",
AI829="AKTIVCO DEFAUT GE &amp; POWER Cabinet","PASSIVE",
AI829="AKTIVCO Coupure ENEO &amp; Baisse de tension","PASSIVE",
AI829="Coupure ENEO &amp; Baisse de tension","PASSIVE",
AI829="Defaut GE &amp; POWER Cabinet","PASSIVE",
AI829="Sharing","PASSIVE",
AI829="Sites strategiques &amp; DataCenter","PASSIVE",
AI829="Exclu","Exclu",
AI829="SAT","ACTIVE",
AI829="SPARE-ISSUE","SPARE-ISSUE",
AI829="Fiber CAmtel","ACTIVE",
AI829="Fiber AOF","ACTIVE",
AI829="Projet OCM (HUAWEI)","PLANNED WORKS",
AI829="Projet OCM (NOKIA)","PLANNED WORKS",
AI829="ACCESS-ISSUE","ACCESS-ISSUE",
AI829="Projet OCM (ZTE, NOKIA, autres projets)","PLANNED WORKS",
AI829="No root CAuse","No root cause",
AI829="ODU HS","ACTIVE",
AI829="IP &amp; VLAN","ACTIVE",
AI829="Warehouse HUAWEI","SPARE-ISSUE",
AI829="SPARE-HS","SPARE-ISSUE",
AI829="Power Telco","ACTIVE", AI829="no impacts","no impacts"
),"")</f>
        <v>no impacts</v>
      </c>
      <c r="AK829" s="23" t="s">
        <v>5537</v>
      </c>
      <c r="AL829" s="23" t="str">
        <f t="shared" si="25"/>
        <v>OST_123</v>
      </c>
      <c r="AN829" s="9" t="s">
        <v>5537</v>
      </c>
      <c r="AO829" s="23" t="str">
        <f>_xlfn.XLOOKUP(B829,'INCIDENT-05-03-2026'!E:E,'INCIDENT-05-03-2026'!F:F,"")</f>
        <v/>
      </c>
      <c r="AP829" s="7" t="s">
        <v>5537</v>
      </c>
      <c r="AQ829" s="6"/>
      <c r="AR829" s="7"/>
      <c r="AS829" s="3" t="str">
        <f>_xlfn.XLOOKUP(B829,'[3]tt num | region | site id'!$C:$C,'[3]tt num | region | site id'!$Q:$Q,"")</f>
        <v/>
      </c>
      <c r="AT829" s="24" t="str">
        <f>_xlfn.XLOOKUP(B829,'[4]Cells Huawei 03052026 12h'!$B:$B,'[4]Cells Huawei 03052026 12h'!$T:$T,"")</f>
        <v/>
      </c>
      <c r="AU829" s="24" t="str">
        <f>_xlfn.XLOOKUP(B829,'[5]cells down 02052026 8h50'!$B:$B,'[5]cells down 02052026 8h50'!$R:$R,"")</f>
        <v/>
      </c>
      <c r="AV829" s="24" t="str">
        <f>_xlfn.XLOOKUP(B829,'[5]cells down 02052026 13h50'!$B:$B,'[5]cells down 02052026 13h50'!$R:$R,"")</f>
        <v/>
      </c>
      <c r="AW829" s="24" t="str">
        <f>_xlfn.XLOOKUP(B829,'[5]cells down 02052026 13h50'!$B:$B,'[5]cells down 02052026 13h50'!$R:$R,"")</f>
        <v/>
      </c>
      <c r="AX829" s="24" t="str">
        <f>_xlfn.XLOOKUP(B829,'[6]cell downs 03052026 8h40 '!$B:$B,'[6]cell downs 03052026 8h40 '!$R:$R,"")</f>
        <v/>
      </c>
      <c r="AY829" s="24" t="str">
        <f>_xlfn.XLOOKUP(B829,'[7]ALL SITES DOWN'!$D:$D,'[7]ALL SITES DOWN'!$J:$J,"")</f>
        <v/>
      </c>
      <c r="AZ829" s="24" t="str">
        <f>_xlfn.XLOOKUP(B829,'[8]ALL SITES DOWN'!$D:$D,'[8]ALL SITES DOWN'!$J:$J,"")</f>
        <v/>
      </c>
      <c r="BA829" s="9" t="str">
        <f>_xlfn.XLOOKUP(B829,[9]sheet1!$AC:$AC,[9]sheet1!$AF:$AF,"")</f>
        <v/>
      </c>
      <c r="BB829" s="14" t="s">
        <v>5537</v>
      </c>
      <c r="BC829" s="14" t="s">
        <v>5537</v>
      </c>
      <c r="BD829" s="14" t="str">
        <f>_xlfn.XLOOKUP(B829,'[10]cell downs 18042026 17h'!$B:$B,'[10]cell downs 18042026 17h'!$B:$B,"")</f>
        <v/>
      </c>
      <c r="BE829" s="14" t="str">
        <f>_xlfn.XLOOKUP(B829,'[11]Cells Huawei 19042026 15h'!$B:$B,'[11]Cells Huawei 19042026 15h'!$B:$B,"")</f>
        <v/>
      </c>
      <c r="BF829" s="9" t="str">
        <f>_xlfn.XLOOKUP(B829,'[12]cells down 19042026 9H40'!$B:$B,'[12]cells down 19042026 9H40'!$B:$B,"")</f>
        <v/>
      </c>
      <c r="BG829" s="9" t="s">
        <v>5537</v>
      </c>
      <c r="BH829" s="9" t="s">
        <v>5537</v>
      </c>
    </row>
    <row r="830" spans="1:60" s="9" customFormat="1" x14ac:dyDescent="0.3">
      <c r="A830" s="3" t="s">
        <v>1238</v>
      </c>
      <c r="B830" s="31" t="s">
        <v>1239</v>
      </c>
      <c r="C830" s="3" t="str">
        <f>_xlfn.XLOOKUP(B830,'[1]daily break down'!$D:$D,'[1]daily break down'!$E:$E,"")</f>
        <v>CENTRE</v>
      </c>
      <c r="D830" s="3" t="s">
        <v>11</v>
      </c>
      <c r="E830" s="3" t="s">
        <v>66</v>
      </c>
      <c r="F830" s="3" t="s">
        <v>226</v>
      </c>
      <c r="G830" s="3" t="s">
        <v>1240</v>
      </c>
      <c r="H830" s="41" t="str">
        <f>_xlfn.XLOOKUP(B830,[2]CALCULATION!$B:$B,[2]CALCULATION!$H:$H,"")</f>
        <v>NOKIA</v>
      </c>
      <c r="I830" s="34">
        <v>1.3376308738046931E-3</v>
      </c>
      <c r="J830" s="34">
        <v>0</v>
      </c>
      <c r="K830" s="34">
        <v>0</v>
      </c>
      <c r="L830" s="34">
        <v>0</v>
      </c>
      <c r="M830" s="34">
        <v>0</v>
      </c>
      <c r="N830" s="34">
        <v>0</v>
      </c>
      <c r="O830" s="34">
        <v>0.31890903539335619</v>
      </c>
      <c r="P830" s="34">
        <v>0</v>
      </c>
      <c r="Q830" s="34">
        <v>0</v>
      </c>
      <c r="R830" s="34">
        <v>0</v>
      </c>
      <c r="S830" s="35">
        <v>0</v>
      </c>
      <c r="T830" s="35">
        <v>287742.95461899991</v>
      </c>
      <c r="U830" s="35">
        <v>0</v>
      </c>
      <c r="V830" s="35">
        <v>0</v>
      </c>
      <c r="W830" s="35">
        <v>0</v>
      </c>
      <c r="X830" s="35">
        <v>0.75690288871196476</v>
      </c>
      <c r="Y830" s="35">
        <v>3.5991188044504789E-2</v>
      </c>
      <c r="Z830" s="35">
        <v>0</v>
      </c>
      <c r="AA830" s="35">
        <v>0</v>
      </c>
      <c r="AB830" s="35">
        <v>0</v>
      </c>
      <c r="AC830" s="35">
        <v>0</v>
      </c>
      <c r="AD830" s="35">
        <v>0</v>
      </c>
      <c r="AE830" s="58" t="s">
        <v>5560</v>
      </c>
      <c r="AF830" s="58"/>
      <c r="AG830" s="57" t="str" cm="1">
        <f t="array" ref="AG830">IFERROR(_xlfn.IFS(
AI830="MPR ISSUE","PDH",
AI830="BSS Hardware Issue","BSS",
AI830="Sites strategiques, MLL, Pylone, etc.","ENVTECH",
AI830="AKTIVCO DEFAUT GE &amp; POWER Cabinet","AKTIVCO",
AI830="AKTIVCO Coupure ENEO &amp; Baisse de tension","AKTIVCO GRID ONLY",
AI830="Coupure ENEO &amp; Baisse de tension","IHS GRID ONLY",
AI830="Defaut GE &amp; POWER Cabinet","IHS",
AI830="Sharing","Partners",
AI830="Sites strategiques &amp; DataCenter","SST &amp; DC",
AI830="Exclu","Exclu",
AI830="SAT","SAT",
AI830="SPARE-ISSUE","SPARE-ISSUE",
AI830="Fiber CAmtel","TRANS_FO_CAMTEL",
AI830="Fiber AOF","Fiber AOF",
AI830="Projet OCM (HUAWEI)","TRAVAUX-HUAWEI",
AI830="Projet OCM (NOKIA)","TRAVAUX-NOKIA",
AI830="ACCESS-ISSUE","ACCESS-ISSUE",
AI830="Projet OCM (ZTE, NOKIA, autres projets)","TRAVAUX OCM",
AI830="No root CAuse","No root cause",
AI830="ODU HS","PDH",
AI830="IP &amp; VLAN","PDH",
AI830="Warehouse HUAWEI","SPARE-ISSUE",
AI830="SPARE-HS","SPARE-ISSUE",
AI830="Power Telco","BSS",AI830="no impacts","no impacts"
),"")</f>
        <v>no impacts</v>
      </c>
      <c r="AH830" s="57" t="str" cm="1">
        <f t="array" ref="AH830">IFERROR(_xlfn.IFS(
AI830="MPR ISSUE","TX ISSUE",
AI830="BSS Hardware Issue","RAN ISSUE",
AI830="Sites strategiques, MLL, Pylone, etc.","ENVTECH",
AI830="AKTIVCO DEFAUT GE &amp; POWER Cabinet","POWER ISSUE",
AI830="AKTIVCO Coupure ENEO &amp; Baisse de tension","POWER ISSUE",
AI830="Coupure ENEO &amp; Baisse de tension","POWER ISSUE",
AI830="Defaut GE &amp; POWER Cabinet","POWER ISSUE",
AI830="Sharing","POWER ISSUE",
AI830="Sites strategiques &amp; DataCenter","POWER ISSUE",
AI830="Exclu","Exclu",
AI830="SAT","TX ISSUE",
AI830="SPARE-ISSUE","SPARE-ISSUE",
AI830="Fiber CAmtel","TX ISSUE",
AI830="Fiber AOF","TX ISSUE",
AI830="Projet OCM (HUAWEI)","TRAVAUX-HUAWEI",
AI830="Projet OCM (NOKIA)","TRAVAUX -NOKIA",
AI830="ACCESS-ISSUE","ACCESS-ISSUE",
AI830="Projet OCM (ZTE, NOKIA, autres projets)","TRAVAUX OCM",
AI830="No root CAuse","No root cause",
AI830="ODU HS","TX ISSUE",
AI830="IP &amp; VLAN","TX ISSUE",
AI830="Warehouse HUAWEI","SPARE-ISSUE",
AI830="SPARE-HS","SPARE-ISSUE",
AI830="Power Telco","RAN ISSUE",AI830="no impacts","no impacts"
),"")</f>
        <v>no impacts</v>
      </c>
      <c r="AI830" s="85" t="s">
        <v>5998</v>
      </c>
      <c r="AJ830" s="57" t="str" cm="1">
        <f t="array" ref="AJ830">IFERROR(_xlfn.IFS(
AI830="MPR ISSUE","ACTIVE",
AI830="BSS Hardware Issue","ACTIVE",
AI830="Sites strategiques, MLL, Pylone, etc.","PASSIVE",
AI830="AKTIVCO DEFAUT GE &amp; POWER Cabinet","PASSIVE",
AI830="AKTIVCO Coupure ENEO &amp; Baisse de tension","PASSIVE",
AI830="Coupure ENEO &amp; Baisse de tension","PASSIVE",
AI830="Defaut GE &amp; POWER Cabinet","PASSIVE",
AI830="Sharing","PASSIVE",
AI830="Sites strategiques &amp; DataCenter","PASSIVE",
AI830="Exclu","Exclu",
AI830="SAT","ACTIVE",
AI830="SPARE-ISSUE","SPARE-ISSUE",
AI830="Fiber CAmtel","ACTIVE",
AI830="Fiber AOF","ACTIVE",
AI830="Projet OCM (HUAWEI)","PLANNED WORKS",
AI830="Projet OCM (NOKIA)","PLANNED WORKS",
AI830="ACCESS-ISSUE","ACCESS-ISSUE",
AI830="Projet OCM (ZTE, NOKIA, autres projets)","PLANNED WORKS",
AI830="No root CAuse","No root cause",
AI830="ODU HS","ACTIVE",
AI830="IP &amp; VLAN","ACTIVE",
AI830="Warehouse HUAWEI","SPARE-ISSUE",
AI830="SPARE-HS","SPARE-ISSUE",
AI830="Power Telco","ACTIVE", AI830="no impacts","no impacts"
),"")</f>
        <v>no impacts</v>
      </c>
      <c r="AK830" s="23" t="s">
        <v>5537</v>
      </c>
      <c r="AL830" s="23" t="str">
        <f t="shared" si="25"/>
        <v>EST_028</v>
      </c>
      <c r="AN830" s="9" t="s">
        <v>5537</v>
      </c>
      <c r="AO830" s="23" t="str">
        <f>_xlfn.XLOOKUP(B830,'INCIDENT-05-03-2026'!E:E,'INCIDENT-05-03-2026'!F:F,"")</f>
        <v/>
      </c>
      <c r="AP830" s="7" t="s">
        <v>5537</v>
      </c>
      <c r="AQ830" s="6"/>
      <c r="AR830" s="7"/>
      <c r="AS830" s="3" t="str">
        <f>_xlfn.XLOOKUP(B830,'[3]tt num | region | site id'!$C:$C,'[3]tt num | region | site id'!$Q:$Q,"")</f>
        <v/>
      </c>
      <c r="AT830" s="24" t="str">
        <f>_xlfn.XLOOKUP(B830,'[4]Cells Huawei 03052026 12h'!$B:$B,'[4]Cells Huawei 03052026 12h'!$T:$T,"")</f>
        <v/>
      </c>
      <c r="AU830" s="24" t="str">
        <f>_xlfn.XLOOKUP(B830,'[5]cells down 02052026 8h50'!$B:$B,'[5]cells down 02052026 8h50'!$R:$R,"")</f>
        <v/>
      </c>
      <c r="AV830" s="24" t="str">
        <f>_xlfn.XLOOKUP(B830,'[5]cells down 02052026 13h50'!$B:$B,'[5]cells down 02052026 13h50'!$R:$R,"")</f>
        <v/>
      </c>
      <c r="AW830" s="24" t="str">
        <f>_xlfn.XLOOKUP(B830,'[5]cells down 02052026 13h50'!$B:$B,'[5]cells down 02052026 13h50'!$R:$R,"")</f>
        <v/>
      </c>
      <c r="AX830" s="24" t="str">
        <f>_xlfn.XLOOKUP(B830,'[6]cell downs 03052026 8h40 '!$B:$B,'[6]cell downs 03052026 8h40 '!$R:$R,"")</f>
        <v/>
      </c>
      <c r="AY830" s="24" t="str">
        <f>_xlfn.XLOOKUP(B830,'[7]ALL SITES DOWN'!$D:$D,'[7]ALL SITES DOWN'!$J:$J,"")</f>
        <v/>
      </c>
      <c r="AZ830" s="24" t="str">
        <f>_xlfn.XLOOKUP(B830,'[8]ALL SITES DOWN'!$D:$D,'[8]ALL SITES DOWN'!$J:$J,"")</f>
        <v/>
      </c>
      <c r="BA830" s="9" t="str">
        <f>_xlfn.XLOOKUP(B830,[9]sheet1!$AC:$AC,[9]sheet1!$AF:$AF,"")</f>
        <v/>
      </c>
      <c r="BB830" s="14" t="s">
        <v>5537</v>
      </c>
      <c r="BC830" s="14" t="s">
        <v>5537</v>
      </c>
      <c r="BD830" s="14" t="str">
        <f>_xlfn.XLOOKUP(B830,'[10]cell downs 18042026 17h'!$B:$B,'[10]cell downs 18042026 17h'!$B:$B,"")</f>
        <v/>
      </c>
      <c r="BE830" s="14" t="str">
        <f>_xlfn.XLOOKUP(B830,'[11]Cells Huawei 19042026 15h'!$B:$B,'[11]Cells Huawei 19042026 15h'!$B:$B,"")</f>
        <v/>
      </c>
      <c r="BF830" s="9" t="str">
        <f>_xlfn.XLOOKUP(B830,'[12]cells down 19042026 9H40'!$B:$B,'[12]cells down 19042026 9H40'!$B:$B,"")</f>
        <v/>
      </c>
      <c r="BG830" s="9" t="s">
        <v>1239</v>
      </c>
      <c r="BH830" s="9" t="s">
        <v>5537</v>
      </c>
    </row>
    <row r="831" spans="1:60" s="9" customFormat="1" x14ac:dyDescent="0.3">
      <c r="A831" s="1" t="s">
        <v>2026</v>
      </c>
      <c r="B831" s="8" t="s">
        <v>2027</v>
      </c>
      <c r="C831" s="3" t="str">
        <f>_xlfn.XLOOKUP(B831,'[1]daily break down'!$D:$D,'[1]daily break down'!$E:$E,"")</f>
        <v>NORD</v>
      </c>
      <c r="D831" s="1" t="s">
        <v>11</v>
      </c>
      <c r="E831" s="1" t="s">
        <v>66</v>
      </c>
      <c r="F831" s="3" t="s">
        <v>23</v>
      </c>
      <c r="G831" s="1" t="s">
        <v>2028</v>
      </c>
      <c r="H831" s="41" t="str">
        <f>_xlfn.XLOOKUP(B831,[2]CALCULATION!$B:$B,[2]CALCULATION!$H:$H,"")</f>
        <v>NOKIA</v>
      </c>
      <c r="I831" s="34">
        <v>0</v>
      </c>
      <c r="J831" s="34">
        <v>0</v>
      </c>
      <c r="K831" s="34">
        <v>0</v>
      </c>
      <c r="L831" s="34">
        <v>0</v>
      </c>
      <c r="M831" s="34">
        <v>0</v>
      </c>
      <c r="N831" s="34">
        <v>0</v>
      </c>
      <c r="O831" s="34">
        <v>3.6659162718221575E-2</v>
      </c>
      <c r="P831" s="34">
        <v>0</v>
      </c>
      <c r="Q831" s="34">
        <v>0</v>
      </c>
      <c r="R831" s="34">
        <v>0</v>
      </c>
      <c r="S831" s="35">
        <v>0</v>
      </c>
      <c r="T831" s="35">
        <v>17402.278788812699</v>
      </c>
      <c r="U831" s="35">
        <v>1.7794618445754095E-2</v>
      </c>
      <c r="V831" s="35">
        <v>1.479105932037063</v>
      </c>
      <c r="W831" s="35">
        <v>0</v>
      </c>
      <c r="X831" s="35">
        <v>0</v>
      </c>
      <c r="Y831" s="35">
        <v>3.4511913887393324E-2</v>
      </c>
      <c r="Z831" s="35">
        <v>0</v>
      </c>
      <c r="AA831" s="35">
        <v>0</v>
      </c>
      <c r="AB831" s="35">
        <v>0</v>
      </c>
      <c r="AC831" s="35">
        <v>0</v>
      </c>
      <c r="AD831" s="35">
        <v>0</v>
      </c>
      <c r="AE831" s="58" t="s">
        <v>5560</v>
      </c>
      <c r="AF831" s="58"/>
      <c r="AG831" s="57" t="str" cm="1">
        <f t="array" ref="AG831">IFERROR(_xlfn.IFS(
AI831="MPR ISSUE","PDH",
AI831="BSS Hardware Issue","BSS",
AI831="Sites strategiques, MLL, Pylone, etc.","ENVTECH",
AI831="AKTIVCO DEFAUT GE &amp; POWER Cabinet","AKTIVCO",
AI831="AKTIVCO Coupure ENEO &amp; Baisse de tension","AKTIVCO GRID ONLY",
AI831="Coupure ENEO &amp; Baisse de tension","IHS GRID ONLY",
AI831="Defaut GE &amp; POWER Cabinet","IHS",
AI831="Sharing","Partners",
AI831="Sites strategiques &amp; DataCenter","SST &amp; DC",
AI831="Exclu","Exclu",
AI831="SAT","SAT",
AI831="SPARE-ISSUE","SPARE-ISSUE",
AI831="Fiber CAmtel","TRANS_FO_CAMTEL",
AI831="Fiber AOF","Fiber AOF",
AI831="Projet OCM (HUAWEI)","TRAVAUX-HUAWEI",
AI831="Projet OCM (NOKIA)","TRAVAUX-NOKIA",
AI831="ACCESS-ISSUE","ACCESS-ISSUE",
AI831="Projet OCM (ZTE, NOKIA, autres projets)","TRAVAUX OCM",
AI831="No root CAuse","No root cause",
AI831="ODU HS","PDH",
AI831="IP &amp; VLAN","PDH",
AI831="Warehouse HUAWEI","SPARE-ISSUE",
AI831="SPARE-HS","SPARE-ISSUE",
AI831="Power Telco","BSS",AI831="no impacts","no impacts"
),"")</f>
        <v>no impacts</v>
      </c>
      <c r="AH831" s="57" t="str" cm="1">
        <f t="array" ref="AH831">IFERROR(_xlfn.IFS(
AI831="MPR ISSUE","TX ISSUE",
AI831="BSS Hardware Issue","RAN ISSUE",
AI831="Sites strategiques, MLL, Pylone, etc.","ENVTECH",
AI831="AKTIVCO DEFAUT GE &amp; POWER Cabinet","POWER ISSUE",
AI831="AKTIVCO Coupure ENEO &amp; Baisse de tension","POWER ISSUE",
AI831="Coupure ENEO &amp; Baisse de tension","POWER ISSUE",
AI831="Defaut GE &amp; POWER Cabinet","POWER ISSUE",
AI831="Sharing","POWER ISSUE",
AI831="Sites strategiques &amp; DataCenter","POWER ISSUE",
AI831="Exclu","Exclu",
AI831="SAT","TX ISSUE",
AI831="SPARE-ISSUE","SPARE-ISSUE",
AI831="Fiber CAmtel","TX ISSUE",
AI831="Fiber AOF","TX ISSUE",
AI831="Projet OCM (HUAWEI)","TRAVAUX-HUAWEI",
AI831="Projet OCM (NOKIA)","TRAVAUX -NOKIA",
AI831="ACCESS-ISSUE","ACCESS-ISSUE",
AI831="Projet OCM (ZTE, NOKIA, autres projets)","TRAVAUX OCM",
AI831="No root CAuse","No root cause",
AI831="ODU HS","TX ISSUE",
AI831="IP &amp; VLAN","TX ISSUE",
AI831="Warehouse HUAWEI","SPARE-ISSUE",
AI831="SPARE-HS","SPARE-ISSUE",
AI831="Power Telco","RAN ISSUE",AI831="no impacts","no impacts"
),"")</f>
        <v>no impacts</v>
      </c>
      <c r="AI831" s="85" t="s">
        <v>5998</v>
      </c>
      <c r="AJ831" s="57" t="str" cm="1">
        <f t="array" ref="AJ831">IFERROR(_xlfn.IFS(
AI831="MPR ISSUE","ACTIVE",
AI831="BSS Hardware Issue","ACTIVE",
AI831="Sites strategiques, MLL, Pylone, etc.","PASSIVE",
AI831="AKTIVCO DEFAUT GE &amp; POWER Cabinet","PASSIVE",
AI831="AKTIVCO Coupure ENEO &amp; Baisse de tension","PASSIVE",
AI831="Coupure ENEO &amp; Baisse de tension","PASSIVE",
AI831="Defaut GE &amp; POWER Cabinet","PASSIVE",
AI831="Sharing","PASSIVE",
AI831="Sites strategiques &amp; DataCenter","PASSIVE",
AI831="Exclu","Exclu",
AI831="SAT","ACTIVE",
AI831="SPARE-ISSUE","SPARE-ISSUE",
AI831="Fiber CAmtel","ACTIVE",
AI831="Fiber AOF","ACTIVE",
AI831="Projet OCM (HUAWEI)","PLANNED WORKS",
AI831="Projet OCM (NOKIA)","PLANNED WORKS",
AI831="ACCESS-ISSUE","ACCESS-ISSUE",
AI831="Projet OCM (ZTE, NOKIA, autres projets)","PLANNED WORKS",
AI831="No root CAuse","No root cause",
AI831="ODU HS","ACTIVE",
AI831="IP &amp; VLAN","ACTIVE",
AI831="Warehouse HUAWEI","SPARE-ISSUE",
AI831="SPARE-HS","SPARE-ISSUE",
AI831="Power Telco","ACTIVE", AI831="no impacts","no impacts"
),"")</f>
        <v>no impacts</v>
      </c>
      <c r="AK831" s="23" t="s">
        <v>5537</v>
      </c>
      <c r="AL831" s="23" t="str">
        <f t="shared" si="25"/>
        <v>NRD_106</v>
      </c>
      <c r="AN831" s="9" t="s">
        <v>5537</v>
      </c>
      <c r="AO831" s="23" t="str">
        <f>_xlfn.XLOOKUP(B831,'INCIDENT-05-03-2026'!E:E,'INCIDENT-05-03-2026'!F:F,"")</f>
        <v/>
      </c>
      <c r="AP831" s="7" t="s">
        <v>5537</v>
      </c>
      <c r="AQ831" s="6"/>
      <c r="AR831" s="7"/>
      <c r="AS831" s="3" t="str">
        <f>_xlfn.XLOOKUP(B831,'[3]tt num | region | site id'!$C:$C,'[3]tt num | region | site id'!$Q:$Q,"")</f>
        <v/>
      </c>
      <c r="AT831" s="24" t="str">
        <f>_xlfn.XLOOKUP(B831,'[4]Cells Huawei 03052026 12h'!$B:$B,'[4]Cells Huawei 03052026 12h'!$T:$T,"")</f>
        <v/>
      </c>
      <c r="AU831" s="24" t="str">
        <f>_xlfn.XLOOKUP(B831,'[5]cells down 02052026 8h50'!$B:$B,'[5]cells down 02052026 8h50'!$R:$R,"")</f>
        <v/>
      </c>
      <c r="AV831" s="24" t="str">
        <f>_xlfn.XLOOKUP(B831,'[5]cells down 02052026 13h50'!$B:$B,'[5]cells down 02052026 13h50'!$R:$R,"")</f>
        <v/>
      </c>
      <c r="AW831" s="24" t="str">
        <f>_xlfn.XLOOKUP(B831,'[5]cells down 02052026 13h50'!$B:$B,'[5]cells down 02052026 13h50'!$R:$R,"")</f>
        <v/>
      </c>
      <c r="AX831" s="24" t="str">
        <f>_xlfn.XLOOKUP(B831,'[6]cell downs 03052026 8h40 '!$B:$B,'[6]cell downs 03052026 8h40 '!$R:$R,"")</f>
        <v/>
      </c>
      <c r="AY831" s="24" t="str">
        <f>_xlfn.XLOOKUP(B831,'[7]ALL SITES DOWN'!$D:$D,'[7]ALL SITES DOWN'!$J:$J,"")</f>
        <v/>
      </c>
      <c r="AZ831" s="24" t="str">
        <f>_xlfn.XLOOKUP(B831,'[8]ALL SITES DOWN'!$D:$D,'[8]ALL SITES DOWN'!$J:$J,"")</f>
        <v/>
      </c>
      <c r="BA831" s="9" t="str">
        <f>_xlfn.XLOOKUP(B831,[9]sheet1!$AC:$AC,[9]sheet1!$AF:$AF,"")</f>
        <v/>
      </c>
      <c r="BB831" s="14" t="s">
        <v>5537</v>
      </c>
      <c r="BC831" s="14" t="s">
        <v>5537</v>
      </c>
      <c r="BD831" s="14" t="str">
        <f>_xlfn.XLOOKUP(B831,'[10]cell downs 18042026 17h'!$B:$B,'[10]cell downs 18042026 17h'!$B:$B,"")</f>
        <v/>
      </c>
      <c r="BE831" s="14" t="str">
        <f>_xlfn.XLOOKUP(B831,'[11]Cells Huawei 19042026 15h'!$B:$B,'[11]Cells Huawei 19042026 15h'!$B:$B,"")</f>
        <v/>
      </c>
      <c r="BF831" s="9" t="str">
        <f>_xlfn.XLOOKUP(B831,'[12]cells down 19042026 9H40'!$B:$B,'[12]cells down 19042026 9H40'!$B:$B,"")</f>
        <v/>
      </c>
      <c r="BG831" s="9" t="s">
        <v>2027</v>
      </c>
      <c r="BH831" s="9" t="s">
        <v>5537</v>
      </c>
    </row>
    <row r="832" spans="1:60" s="9" customFormat="1" x14ac:dyDescent="0.3">
      <c r="A832" s="1" t="s">
        <v>4280</v>
      </c>
      <c r="B832" s="8" t="s">
        <v>4281</v>
      </c>
      <c r="C832" s="3" t="str">
        <f>_xlfn.XLOOKUP(B832,'[1]daily break down'!$D:$D,'[1]daily break down'!$E:$E,"")</f>
        <v>ADAMAOUA</v>
      </c>
      <c r="D832" s="1" t="s">
        <v>11</v>
      </c>
      <c r="E832" s="1" t="s">
        <v>66</v>
      </c>
      <c r="F832" s="3" t="s">
        <v>90</v>
      </c>
      <c r="G832" s="1" t="s">
        <v>4015</v>
      </c>
      <c r="H832" s="40" t="str">
        <f>_xlfn.XLOOKUP(B832,[2]CALCULATION!$B:$B,[2]CALCULATION!$H:$H,"")</f>
        <v>HUAWEI</v>
      </c>
      <c r="I832" s="34">
        <v>0</v>
      </c>
      <c r="J832" s="34">
        <v>0</v>
      </c>
      <c r="K832" s="34">
        <v>0</v>
      </c>
      <c r="L832" s="34">
        <v>0</v>
      </c>
      <c r="M832" s="34">
        <v>0</v>
      </c>
      <c r="N832" s="34">
        <v>0</v>
      </c>
      <c r="O832" s="34">
        <v>0</v>
      </c>
      <c r="P832" s="34">
        <v>0</v>
      </c>
      <c r="Q832" s="34">
        <v>0</v>
      </c>
      <c r="R832" s="34">
        <v>0</v>
      </c>
      <c r="S832" s="35">
        <v>0</v>
      </c>
      <c r="T832" s="35">
        <v>0</v>
      </c>
      <c r="U832" s="35">
        <v>0</v>
      </c>
      <c r="V832" s="35">
        <v>4.5479449709359557E-3</v>
      </c>
      <c r="W832" s="35">
        <v>1.0701046990437544E-3</v>
      </c>
      <c r="X832" s="35">
        <v>4.6620894721672905E-2</v>
      </c>
      <c r="Y832" s="35">
        <v>3.4421701152574105E-2</v>
      </c>
      <c r="Z832" s="35">
        <v>0</v>
      </c>
      <c r="AA832" s="35">
        <v>0</v>
      </c>
      <c r="AB832" s="35">
        <v>0</v>
      </c>
      <c r="AC832" s="35">
        <v>0</v>
      </c>
      <c r="AD832" s="35">
        <v>0</v>
      </c>
      <c r="AE832" s="58" t="s">
        <v>5560</v>
      </c>
      <c r="AF832" s="58"/>
      <c r="AG832" s="57" t="str" cm="1">
        <f t="array" ref="AG832">IFERROR(_xlfn.IFS(
AI832="MPR ISSUE","PDH",
AI832="BSS Hardware Issue","BSS",
AI832="Sites strategiques, MLL, Pylone, etc.","ENVTECH",
AI832="AKTIVCO DEFAUT GE &amp; POWER Cabinet","AKTIVCO",
AI832="AKTIVCO Coupure ENEO &amp; Baisse de tension","AKTIVCO GRID ONLY",
AI832="Coupure ENEO &amp; Baisse de tension","IHS GRID ONLY",
AI832="Defaut GE &amp; POWER Cabinet","IHS",
AI832="Sharing","Partners",
AI832="Sites strategiques &amp; DataCenter","SST &amp; DC",
AI832="Exclu","Exclu",
AI832="SAT","SAT",
AI832="SPARE-ISSUE","SPARE-ISSUE",
AI832="Fiber CAmtel","TRANS_FO_CAMTEL",
AI832="Fiber AOF","Fiber AOF",
AI832="Projet OCM (HUAWEI)","TRAVAUX-HUAWEI",
AI832="Projet OCM (NOKIA)","TRAVAUX-NOKIA",
AI832="ACCESS-ISSUE","ACCESS-ISSUE",
AI832="Projet OCM (ZTE, NOKIA, autres projets)","TRAVAUX OCM",
AI832="No root CAuse","No root cause",
AI832="ODU HS","PDH",
AI832="IP &amp; VLAN","PDH",
AI832="Warehouse HUAWEI","SPARE-ISSUE",
AI832="SPARE-HS","SPARE-ISSUE",
AI832="Power Telco","BSS",AI832="no impacts","no impacts"
),"")</f>
        <v>no impacts</v>
      </c>
      <c r="AH832" s="57" t="str" cm="1">
        <f t="array" ref="AH832">IFERROR(_xlfn.IFS(
AI832="MPR ISSUE","TX ISSUE",
AI832="BSS Hardware Issue","RAN ISSUE",
AI832="Sites strategiques, MLL, Pylone, etc.","ENVTECH",
AI832="AKTIVCO DEFAUT GE &amp; POWER Cabinet","POWER ISSUE",
AI832="AKTIVCO Coupure ENEO &amp; Baisse de tension","POWER ISSUE",
AI832="Coupure ENEO &amp; Baisse de tension","POWER ISSUE",
AI832="Defaut GE &amp; POWER Cabinet","POWER ISSUE",
AI832="Sharing","POWER ISSUE",
AI832="Sites strategiques &amp; DataCenter","POWER ISSUE",
AI832="Exclu","Exclu",
AI832="SAT","TX ISSUE",
AI832="SPARE-ISSUE","SPARE-ISSUE",
AI832="Fiber CAmtel","TX ISSUE",
AI832="Fiber AOF","TX ISSUE",
AI832="Projet OCM (HUAWEI)","TRAVAUX-HUAWEI",
AI832="Projet OCM (NOKIA)","TRAVAUX -NOKIA",
AI832="ACCESS-ISSUE","ACCESS-ISSUE",
AI832="Projet OCM (ZTE, NOKIA, autres projets)","TRAVAUX OCM",
AI832="No root CAuse","No root cause",
AI832="ODU HS","TX ISSUE",
AI832="IP &amp; VLAN","TX ISSUE",
AI832="Warehouse HUAWEI","SPARE-ISSUE",
AI832="SPARE-HS","SPARE-ISSUE",
AI832="Power Telco","RAN ISSUE",AI832="no impacts","no impacts"
),"")</f>
        <v>no impacts</v>
      </c>
      <c r="AI832" s="85" t="s">
        <v>5998</v>
      </c>
      <c r="AJ832" s="57" t="str" cm="1">
        <f t="array" ref="AJ832">IFERROR(_xlfn.IFS(
AI832="MPR ISSUE","ACTIVE",
AI832="BSS Hardware Issue","ACTIVE",
AI832="Sites strategiques, MLL, Pylone, etc.","PASSIVE",
AI832="AKTIVCO DEFAUT GE &amp; POWER Cabinet","PASSIVE",
AI832="AKTIVCO Coupure ENEO &amp; Baisse de tension","PASSIVE",
AI832="Coupure ENEO &amp; Baisse de tension","PASSIVE",
AI832="Defaut GE &amp; POWER Cabinet","PASSIVE",
AI832="Sharing","PASSIVE",
AI832="Sites strategiques &amp; DataCenter","PASSIVE",
AI832="Exclu","Exclu",
AI832="SAT","ACTIVE",
AI832="SPARE-ISSUE","SPARE-ISSUE",
AI832="Fiber CAmtel","ACTIVE",
AI832="Fiber AOF","ACTIVE",
AI832="Projet OCM (HUAWEI)","PLANNED WORKS",
AI832="Projet OCM (NOKIA)","PLANNED WORKS",
AI832="ACCESS-ISSUE","ACCESS-ISSUE",
AI832="Projet OCM (ZTE, NOKIA, autres projets)","PLANNED WORKS",
AI832="No root CAuse","No root cause",
AI832="ODU HS","ACTIVE",
AI832="IP &amp; VLAN","ACTIVE",
AI832="Warehouse HUAWEI","SPARE-ISSUE",
AI832="SPARE-HS","SPARE-ISSUE",
AI832="Power Telco","ACTIVE", AI832="no impacts","no impacts"
),"")</f>
        <v>no impacts</v>
      </c>
      <c r="AK832" s="23" t="s">
        <v>5537</v>
      </c>
      <c r="AL832" s="23" t="str">
        <f t="shared" si="25"/>
        <v>ADM_143</v>
      </c>
      <c r="AN832" s="9" t="s">
        <v>5537</v>
      </c>
      <c r="AO832" s="23" t="str">
        <f>_xlfn.XLOOKUP(B832,'INCIDENT-05-03-2026'!E:E,'INCIDENT-05-03-2026'!F:F,"")</f>
        <v/>
      </c>
      <c r="AP832" s="7" t="s">
        <v>5537</v>
      </c>
      <c r="AQ832" s="6"/>
      <c r="AR832" s="7"/>
      <c r="AS832" s="3" t="str">
        <f>_xlfn.XLOOKUP(B832,'[3]tt num | region | site id'!$C:$C,'[3]tt num | region | site id'!$Q:$Q,"")</f>
        <v/>
      </c>
      <c r="AT832" s="24" t="str">
        <f>_xlfn.XLOOKUP(B832,'[4]Cells Huawei 03052026 12h'!$B:$B,'[4]Cells Huawei 03052026 12h'!$T:$T,"")</f>
        <v/>
      </c>
      <c r="AU832" s="24" t="str">
        <f>_xlfn.XLOOKUP(B832,'[5]cells down 02052026 8h50'!$B:$B,'[5]cells down 02052026 8h50'!$R:$R,"")</f>
        <v/>
      </c>
      <c r="AV832" s="24" t="str">
        <f>_xlfn.XLOOKUP(B832,'[5]cells down 02052026 13h50'!$B:$B,'[5]cells down 02052026 13h50'!$R:$R,"")</f>
        <v/>
      </c>
      <c r="AW832" s="24" t="str">
        <f>_xlfn.XLOOKUP(B832,'[5]cells down 02052026 13h50'!$B:$B,'[5]cells down 02052026 13h50'!$R:$R,"")</f>
        <v/>
      </c>
      <c r="AX832" s="24" t="str">
        <f>_xlfn.XLOOKUP(B832,'[6]cell downs 03052026 8h40 '!$B:$B,'[6]cell downs 03052026 8h40 '!$R:$R,"")</f>
        <v/>
      </c>
      <c r="AY832" s="24" t="str">
        <f>_xlfn.XLOOKUP(B832,'[7]ALL SITES DOWN'!$D:$D,'[7]ALL SITES DOWN'!$J:$J,"")</f>
        <v/>
      </c>
      <c r="AZ832" s="24" t="str">
        <f>_xlfn.XLOOKUP(B832,'[8]ALL SITES DOWN'!$D:$D,'[8]ALL SITES DOWN'!$J:$J,"")</f>
        <v/>
      </c>
      <c r="BA832" s="9" t="str">
        <f>_xlfn.XLOOKUP(B832,[9]sheet1!$AC:$AC,[9]sheet1!$AF:$AF,"")</f>
        <v/>
      </c>
      <c r="BB832" s="14" t="s">
        <v>5537</v>
      </c>
      <c r="BC832" s="14" t="s">
        <v>5537</v>
      </c>
      <c r="BD832" s="14" t="str">
        <f>_xlfn.XLOOKUP(B832,'[10]cell downs 18042026 17h'!$B:$B,'[10]cell downs 18042026 17h'!$B:$B,"")</f>
        <v/>
      </c>
      <c r="BE832" s="14" t="str">
        <f>_xlfn.XLOOKUP(B832,'[11]Cells Huawei 19042026 15h'!$B:$B,'[11]Cells Huawei 19042026 15h'!$B:$B,"")</f>
        <v/>
      </c>
      <c r="BF832" s="9" t="str">
        <f>_xlfn.XLOOKUP(B832,'[12]cells down 19042026 9H40'!$B:$B,'[12]cells down 19042026 9H40'!$B:$B,"")</f>
        <v/>
      </c>
      <c r="BG832" s="9" t="s">
        <v>4281</v>
      </c>
      <c r="BH832" s="9" t="s">
        <v>318</v>
      </c>
    </row>
    <row r="833" spans="1:60" s="9" customFormat="1" x14ac:dyDescent="0.3">
      <c r="A833" s="1" t="s">
        <v>4013</v>
      </c>
      <c r="B833" s="8" t="s">
        <v>4014</v>
      </c>
      <c r="C833" s="3" t="str">
        <f>_xlfn.XLOOKUP(B833,'[1]daily break down'!$D:$D,'[1]daily break down'!$E:$E,"")</f>
        <v>ADAMAOUA</v>
      </c>
      <c r="D833" s="1"/>
      <c r="E833" s="1"/>
      <c r="F833" s="3" t="s">
        <v>90</v>
      </c>
      <c r="G833" s="1" t="s">
        <v>554</v>
      </c>
      <c r="H833" s="40" t="str">
        <f>_xlfn.XLOOKUP(B833,[2]CALCULATION!$B:$B,[2]CALCULATION!$H:$H,"")</f>
        <v>HUAWEI</v>
      </c>
      <c r="I833" s="34">
        <v>0</v>
      </c>
      <c r="J833" s="34">
        <v>0</v>
      </c>
      <c r="K833" s="34">
        <v>0</v>
      </c>
      <c r="L833" s="34">
        <v>0</v>
      </c>
      <c r="M833" s="34">
        <v>0</v>
      </c>
      <c r="N833" s="34">
        <v>0</v>
      </c>
      <c r="O833" s="34">
        <v>0</v>
      </c>
      <c r="P833" s="34">
        <v>0</v>
      </c>
      <c r="Q833" s="34">
        <v>0</v>
      </c>
      <c r="R833" s="34">
        <v>0</v>
      </c>
      <c r="S833" s="35">
        <v>0</v>
      </c>
      <c r="T833" s="35">
        <v>0</v>
      </c>
      <c r="U833" s="35">
        <v>0</v>
      </c>
      <c r="V833" s="35">
        <v>0.43230446333535943</v>
      </c>
      <c r="W833" s="35">
        <v>1.3376308738046929E-3</v>
      </c>
      <c r="X833" s="35">
        <v>4.2946868588289347E-2</v>
      </c>
      <c r="Y833" s="35">
        <v>3.2192316362899612E-2</v>
      </c>
      <c r="Z833" s="35">
        <v>0</v>
      </c>
      <c r="AA833" s="35">
        <v>0</v>
      </c>
      <c r="AB833" s="35">
        <v>0</v>
      </c>
      <c r="AC833" s="35">
        <v>0</v>
      </c>
      <c r="AD833" s="35">
        <v>0</v>
      </c>
      <c r="AE833" s="58" t="s">
        <v>5560</v>
      </c>
      <c r="AF833" s="58"/>
      <c r="AG833" s="57" t="str" cm="1">
        <f t="array" ref="AG833">IFERROR(_xlfn.IFS(
AI833="MPR ISSUE","PDH",
AI833="BSS Hardware Issue","BSS",
AI833="Sites strategiques, MLL, Pylone, etc.","ENVTECH",
AI833="AKTIVCO DEFAUT GE &amp; POWER Cabinet","AKTIVCO",
AI833="AKTIVCO Coupure ENEO &amp; Baisse de tension","AKTIVCO GRID ONLY",
AI833="Coupure ENEO &amp; Baisse de tension","IHS GRID ONLY",
AI833="Defaut GE &amp; POWER Cabinet","IHS",
AI833="Sharing","Partners",
AI833="Sites strategiques &amp; DataCenter","SST &amp; DC",
AI833="Exclu","Exclu",
AI833="SAT","SAT",
AI833="SPARE-ISSUE","SPARE-ISSUE",
AI833="Fiber CAmtel","TRANS_FO_CAMTEL",
AI833="Fiber AOF","Fiber AOF",
AI833="Projet OCM (HUAWEI)","TRAVAUX-HUAWEI",
AI833="Projet OCM (NOKIA)","TRAVAUX-NOKIA",
AI833="ACCESS-ISSUE","ACCESS-ISSUE",
AI833="Projet OCM (ZTE, NOKIA, autres projets)","TRAVAUX OCM",
AI833="No root CAuse","No root cause",
AI833="ODU HS","PDH",
AI833="IP &amp; VLAN","PDH",
AI833="Warehouse HUAWEI","SPARE-ISSUE",
AI833="SPARE-HS","SPARE-ISSUE",
AI833="Power Telco","BSS",AI833="no impacts","no impacts"
),"")</f>
        <v>no impacts</v>
      </c>
      <c r="AH833" s="57" t="str" cm="1">
        <f t="array" ref="AH833">IFERROR(_xlfn.IFS(
AI833="MPR ISSUE","TX ISSUE",
AI833="BSS Hardware Issue","RAN ISSUE",
AI833="Sites strategiques, MLL, Pylone, etc.","ENVTECH",
AI833="AKTIVCO DEFAUT GE &amp; POWER Cabinet","POWER ISSUE",
AI833="AKTIVCO Coupure ENEO &amp; Baisse de tension","POWER ISSUE",
AI833="Coupure ENEO &amp; Baisse de tension","POWER ISSUE",
AI833="Defaut GE &amp; POWER Cabinet","POWER ISSUE",
AI833="Sharing","POWER ISSUE",
AI833="Sites strategiques &amp; DataCenter","POWER ISSUE",
AI833="Exclu","Exclu",
AI833="SAT","TX ISSUE",
AI833="SPARE-ISSUE","SPARE-ISSUE",
AI833="Fiber CAmtel","TX ISSUE",
AI833="Fiber AOF","TX ISSUE",
AI833="Projet OCM (HUAWEI)","TRAVAUX-HUAWEI",
AI833="Projet OCM (NOKIA)","TRAVAUX -NOKIA",
AI833="ACCESS-ISSUE","ACCESS-ISSUE",
AI833="Projet OCM (ZTE, NOKIA, autres projets)","TRAVAUX OCM",
AI833="No root CAuse","No root cause",
AI833="ODU HS","TX ISSUE",
AI833="IP &amp; VLAN","TX ISSUE",
AI833="Warehouse HUAWEI","SPARE-ISSUE",
AI833="SPARE-HS","SPARE-ISSUE",
AI833="Power Telco","RAN ISSUE",AI833="no impacts","no impacts"
),"")</f>
        <v>no impacts</v>
      </c>
      <c r="AI833" s="85" t="s">
        <v>5998</v>
      </c>
      <c r="AJ833" s="57" t="str" cm="1">
        <f t="array" ref="AJ833">IFERROR(_xlfn.IFS(
AI833="MPR ISSUE","ACTIVE",
AI833="BSS Hardware Issue","ACTIVE",
AI833="Sites strategiques, MLL, Pylone, etc.","PASSIVE",
AI833="AKTIVCO DEFAUT GE &amp; POWER Cabinet","PASSIVE",
AI833="AKTIVCO Coupure ENEO &amp; Baisse de tension","PASSIVE",
AI833="Coupure ENEO &amp; Baisse de tension","PASSIVE",
AI833="Defaut GE &amp; POWER Cabinet","PASSIVE",
AI833="Sharing","PASSIVE",
AI833="Sites strategiques &amp; DataCenter","PASSIVE",
AI833="Exclu","Exclu",
AI833="SAT","ACTIVE",
AI833="SPARE-ISSUE","SPARE-ISSUE",
AI833="Fiber CAmtel","ACTIVE",
AI833="Fiber AOF","ACTIVE",
AI833="Projet OCM (HUAWEI)","PLANNED WORKS",
AI833="Projet OCM (NOKIA)","PLANNED WORKS",
AI833="ACCESS-ISSUE","ACCESS-ISSUE",
AI833="Projet OCM (ZTE, NOKIA, autres projets)","PLANNED WORKS",
AI833="No root CAuse","No root cause",
AI833="ODU HS","ACTIVE",
AI833="IP &amp; VLAN","ACTIVE",
AI833="Warehouse HUAWEI","SPARE-ISSUE",
AI833="SPARE-HS","SPARE-ISSUE",
AI833="Power Telco","ACTIVE", AI833="no impacts","no impacts"
),"")</f>
        <v>no impacts</v>
      </c>
      <c r="AK833" s="23" t="s">
        <v>5537</v>
      </c>
      <c r="AL833" s="23" t="str">
        <f t="shared" si="25"/>
        <v>ADM_140</v>
      </c>
      <c r="AN833" s="9" t="s">
        <v>5537</v>
      </c>
      <c r="AO833" s="23" t="str">
        <f>_xlfn.XLOOKUP(B833,'INCIDENT-05-03-2026'!E:E,'INCIDENT-05-03-2026'!F:F,"")</f>
        <v/>
      </c>
      <c r="AP833" s="7" t="s">
        <v>5537</v>
      </c>
      <c r="AQ833" s="6"/>
      <c r="AR833" s="7"/>
      <c r="AS833" s="3" t="str">
        <f>_xlfn.XLOOKUP(B833,'[3]tt num | region | site id'!$C:$C,'[3]tt num | region | site id'!$Q:$Q,"")</f>
        <v/>
      </c>
      <c r="AT833" s="24" t="str">
        <f>_xlfn.XLOOKUP(B833,'[4]Cells Huawei 03052026 12h'!$B:$B,'[4]Cells Huawei 03052026 12h'!$T:$T,"")</f>
        <v/>
      </c>
      <c r="AU833" s="24" t="str">
        <f>_xlfn.XLOOKUP(B833,'[5]cells down 02052026 8h50'!$B:$B,'[5]cells down 02052026 8h50'!$R:$R,"")</f>
        <v/>
      </c>
      <c r="AV833" s="24" t="str">
        <f>_xlfn.XLOOKUP(B833,'[5]cells down 02052026 13h50'!$B:$B,'[5]cells down 02052026 13h50'!$R:$R,"")</f>
        <v/>
      </c>
      <c r="AW833" s="24" t="str">
        <f>_xlfn.XLOOKUP(B833,'[5]cells down 02052026 13h50'!$B:$B,'[5]cells down 02052026 13h50'!$R:$R,"")</f>
        <v/>
      </c>
      <c r="AX833" s="24" t="str">
        <f>_xlfn.XLOOKUP(B833,'[6]cell downs 03052026 8h40 '!$B:$B,'[6]cell downs 03052026 8h40 '!$R:$R,"")</f>
        <v/>
      </c>
      <c r="AY833" s="24" t="str">
        <f>_xlfn.XLOOKUP(B833,'[7]ALL SITES DOWN'!$D:$D,'[7]ALL SITES DOWN'!$J:$J,"")</f>
        <v/>
      </c>
      <c r="AZ833" s="24" t="str">
        <f>_xlfn.XLOOKUP(B833,'[8]ALL SITES DOWN'!$D:$D,'[8]ALL SITES DOWN'!$J:$J,"")</f>
        <v/>
      </c>
      <c r="BA833" s="9" t="str">
        <f>_xlfn.XLOOKUP(B833,[9]sheet1!$AC:$AC,[9]sheet1!$AF:$AF,"")</f>
        <v/>
      </c>
      <c r="BB833" s="14" t="s">
        <v>5537</v>
      </c>
      <c r="BC833" s="14" t="s">
        <v>5537</v>
      </c>
      <c r="BD833" s="14" t="str">
        <f>_xlfn.XLOOKUP(B833,'[10]cell downs 18042026 17h'!$B:$B,'[10]cell downs 18042026 17h'!$B:$B,"")</f>
        <v/>
      </c>
      <c r="BE833" s="14" t="str">
        <f>_xlfn.XLOOKUP(B833,'[11]Cells Huawei 19042026 15h'!$B:$B,'[11]Cells Huawei 19042026 15h'!$B:$B,"")</f>
        <v/>
      </c>
      <c r="BF833" s="9" t="str">
        <f>_xlfn.XLOOKUP(B833,'[12]cells down 19042026 9H40'!$B:$B,'[12]cells down 19042026 9H40'!$B:$B,"")</f>
        <v/>
      </c>
      <c r="BG833" s="9" t="s">
        <v>5537</v>
      </c>
      <c r="BH833" s="9" t="s">
        <v>12</v>
      </c>
    </row>
    <row r="834" spans="1:60" s="9" customFormat="1" x14ac:dyDescent="0.3">
      <c r="A834" s="1" t="s">
        <v>682</v>
      </c>
      <c r="B834" s="8" t="s">
        <v>683</v>
      </c>
      <c r="C834" s="3" t="str">
        <f>_xlfn.XLOOKUP(B834,'[1]daily break down'!$D:$D,'[1]daily break down'!$E:$E,"")</f>
        <v>SUD-OUEST</v>
      </c>
      <c r="D834" s="1" t="s">
        <v>11</v>
      </c>
      <c r="E834" s="1" t="s">
        <v>96</v>
      </c>
      <c r="F834" s="3" t="s">
        <v>13</v>
      </c>
      <c r="G834" s="1" t="s">
        <v>684</v>
      </c>
      <c r="H834" s="41" t="str">
        <f>_xlfn.XLOOKUP(B834,[2]CALCULATION!$B:$B,[2]CALCULATION!$H:$H,"")</f>
        <v>NOKIA</v>
      </c>
      <c r="I834" s="34">
        <v>0</v>
      </c>
      <c r="J834" s="34">
        <v>0</v>
      </c>
      <c r="K834" s="34">
        <v>0</v>
      </c>
      <c r="L834" s="34">
        <v>0</v>
      </c>
      <c r="M834" s="34">
        <v>2.3896027242361423E-2</v>
      </c>
      <c r="N834" s="34">
        <v>0</v>
      </c>
      <c r="O834" s="34">
        <v>8.7550200241578502E-2</v>
      </c>
      <c r="P834" s="34">
        <v>0</v>
      </c>
      <c r="Q834" s="34">
        <v>0</v>
      </c>
      <c r="R834" s="34">
        <v>0</v>
      </c>
      <c r="S834" s="35">
        <v>0</v>
      </c>
      <c r="T834" s="35">
        <v>17403.285923414747</v>
      </c>
      <c r="U834" s="35">
        <v>0</v>
      </c>
      <c r="V834" s="35">
        <v>0</v>
      </c>
      <c r="W834" s="35">
        <v>0</v>
      </c>
      <c r="X834" s="35">
        <v>0</v>
      </c>
      <c r="Y834" s="35">
        <v>3.1871284953186474E-2</v>
      </c>
      <c r="Z834" s="35">
        <v>0</v>
      </c>
      <c r="AA834" s="35">
        <v>0</v>
      </c>
      <c r="AB834" s="35">
        <v>0</v>
      </c>
      <c r="AC834" s="35">
        <v>0</v>
      </c>
      <c r="AD834" s="35">
        <v>0</v>
      </c>
      <c r="AE834" s="58" t="s">
        <v>5603</v>
      </c>
      <c r="AF834" s="58"/>
      <c r="AG834" s="57" t="str" cm="1">
        <f t="array" ref="AG834">IFERROR(_xlfn.IFS(
AI834="MPR ISSUE","PDH",
AI834="BSS Hardware Issue","BSS",
AI834="Sites strategiques, MLL, Pylone, etc.","ENVTECH",
AI834="AKTIVCO DEFAUT GE &amp; POWER Cabinet","AKTIVCO",
AI834="AKTIVCO Coupure ENEO &amp; Baisse de tension","AKTIVCO GRID ONLY",
AI834="Coupure ENEO &amp; Baisse de tension","IHS GRID ONLY",
AI834="Defaut GE &amp; POWER Cabinet","IHS",
AI834="Sharing","Partners",
AI834="Sites strategiques &amp; DataCenter","SST &amp; DC",
AI834="Exclu","Exclu",
AI834="SAT","SAT",
AI834="SPARE-ISSUE","SPARE-ISSUE",
AI834="Fiber CAmtel","TRANS_FO_CAMTEL",
AI834="Fiber AOF","Fiber AOF",
AI834="Projet OCM (HUAWEI)","TRAVAUX-HUAWEI",
AI834="Projet OCM (NOKIA)","TRAVAUX-NOKIA",
AI834="ACCESS-ISSUE","ACCESS-ISSUE",
AI834="Projet OCM (ZTE, NOKIA, autres projets)","TRAVAUX OCM",
AI834="No root CAuse","No root cause",
AI834="ODU HS","PDH",
AI834="IP &amp; VLAN","PDH",
AI834="Warehouse HUAWEI","SPARE-ISSUE",
AI834="SPARE-HS","SPARE-ISSUE",
AI834="Power Telco","BSS",AI834="no impacts","no impacts"
),"")</f>
        <v>no impacts</v>
      </c>
      <c r="AH834" s="57" t="str" cm="1">
        <f t="array" ref="AH834">IFERROR(_xlfn.IFS(
AI834="MPR ISSUE","TX ISSUE",
AI834="BSS Hardware Issue","RAN ISSUE",
AI834="Sites strategiques, MLL, Pylone, etc.","ENVTECH",
AI834="AKTIVCO DEFAUT GE &amp; POWER Cabinet","POWER ISSUE",
AI834="AKTIVCO Coupure ENEO &amp; Baisse de tension","POWER ISSUE",
AI834="Coupure ENEO &amp; Baisse de tension","POWER ISSUE",
AI834="Defaut GE &amp; POWER Cabinet","POWER ISSUE",
AI834="Sharing","POWER ISSUE",
AI834="Sites strategiques &amp; DataCenter","POWER ISSUE",
AI834="Exclu","Exclu",
AI834="SAT","TX ISSUE",
AI834="SPARE-ISSUE","SPARE-ISSUE",
AI834="Fiber CAmtel","TX ISSUE",
AI834="Fiber AOF","TX ISSUE",
AI834="Projet OCM (HUAWEI)","TRAVAUX-HUAWEI",
AI834="Projet OCM (NOKIA)","TRAVAUX -NOKIA",
AI834="ACCESS-ISSUE","ACCESS-ISSUE",
AI834="Projet OCM (ZTE, NOKIA, autres projets)","TRAVAUX OCM",
AI834="No root CAuse","No root cause",
AI834="ODU HS","TX ISSUE",
AI834="IP &amp; VLAN","TX ISSUE",
AI834="Warehouse HUAWEI","SPARE-ISSUE",
AI834="SPARE-HS","SPARE-ISSUE",
AI834="Power Telco","RAN ISSUE",AI834="no impacts","no impacts"
),"")</f>
        <v>no impacts</v>
      </c>
      <c r="AI834" s="85" t="s">
        <v>5998</v>
      </c>
      <c r="AJ834" s="57" t="str" cm="1">
        <f t="array" ref="AJ834">IFERROR(_xlfn.IFS(
AI834="MPR ISSUE","ACTIVE",
AI834="BSS Hardware Issue","ACTIVE",
AI834="Sites strategiques, MLL, Pylone, etc.","PASSIVE",
AI834="AKTIVCO DEFAUT GE &amp; POWER Cabinet","PASSIVE",
AI834="AKTIVCO Coupure ENEO &amp; Baisse de tension","PASSIVE",
AI834="Coupure ENEO &amp; Baisse de tension","PASSIVE",
AI834="Defaut GE &amp; POWER Cabinet","PASSIVE",
AI834="Sharing","PASSIVE",
AI834="Sites strategiques &amp; DataCenter","PASSIVE",
AI834="Exclu","Exclu",
AI834="SAT","ACTIVE",
AI834="SPARE-ISSUE","SPARE-ISSUE",
AI834="Fiber CAmtel","ACTIVE",
AI834="Fiber AOF","ACTIVE",
AI834="Projet OCM (HUAWEI)","PLANNED WORKS",
AI834="Projet OCM (NOKIA)","PLANNED WORKS",
AI834="ACCESS-ISSUE","ACCESS-ISSUE",
AI834="Projet OCM (ZTE, NOKIA, autres projets)","PLANNED WORKS",
AI834="No root CAuse","No root cause",
AI834="ODU HS","ACTIVE",
AI834="IP &amp; VLAN","ACTIVE",
AI834="Warehouse HUAWEI","SPARE-ISSUE",
AI834="SPARE-HS","SPARE-ISSUE",
AI834="Power Telco","ACTIVE", AI834="no impacts","no impacts"
),"")</f>
        <v>no impacts</v>
      </c>
      <c r="AK834" s="23" t="s">
        <v>5537</v>
      </c>
      <c r="AL834" s="23" t="str">
        <f t="shared" si="25"/>
        <v>SUO_090</v>
      </c>
      <c r="AN834" s="9" t="s">
        <v>5537</v>
      </c>
      <c r="AO834" s="23" t="str">
        <f>_xlfn.XLOOKUP(B834,'INCIDENT-05-03-2026'!E:E,'INCIDENT-05-03-2026'!F:F,"")</f>
        <v/>
      </c>
      <c r="AP834" s="7" t="s">
        <v>5537</v>
      </c>
      <c r="AQ834" s="6"/>
      <c r="AR834" s="7"/>
      <c r="AS834" s="3" t="str">
        <f>_xlfn.XLOOKUP(B834,'[3]tt num | region | site id'!$C:$C,'[3]tt num | region | site id'!$Q:$Q,"")</f>
        <v/>
      </c>
      <c r="AT834" s="24" t="str">
        <f>_xlfn.XLOOKUP(B834,'[4]Cells Huawei 03052026 12h'!$B:$B,'[4]Cells Huawei 03052026 12h'!$T:$T,"")</f>
        <v/>
      </c>
      <c r="AU834" s="24" t="str">
        <f>_xlfn.XLOOKUP(B834,'[5]cells down 02052026 8h50'!$B:$B,'[5]cells down 02052026 8h50'!$R:$R,"")</f>
        <v/>
      </c>
      <c r="AV834" s="24" t="str">
        <f>_xlfn.XLOOKUP(B834,'[5]cells down 02052026 13h50'!$B:$B,'[5]cells down 02052026 13h50'!$R:$R,"")</f>
        <v/>
      </c>
      <c r="AW834" s="24" t="str">
        <f>_xlfn.XLOOKUP(B834,'[5]cells down 02052026 13h50'!$B:$B,'[5]cells down 02052026 13h50'!$R:$R,"")</f>
        <v/>
      </c>
      <c r="AX834" s="24" t="str">
        <f>_xlfn.XLOOKUP(B834,'[6]cell downs 03052026 8h40 '!$B:$B,'[6]cell downs 03052026 8h40 '!$R:$R,"")</f>
        <v/>
      </c>
      <c r="AY834" s="24" t="str">
        <f>_xlfn.XLOOKUP(B834,'[7]ALL SITES DOWN'!$D:$D,'[7]ALL SITES DOWN'!$J:$J,"")</f>
        <v/>
      </c>
      <c r="AZ834" s="24" t="str">
        <f>_xlfn.XLOOKUP(B834,'[8]ALL SITES DOWN'!$D:$D,'[8]ALL SITES DOWN'!$J:$J,"")</f>
        <v/>
      </c>
      <c r="BA834" s="9" t="str">
        <f>_xlfn.XLOOKUP(B834,[9]sheet1!$AC:$AC,[9]sheet1!$AF:$AF,"")</f>
        <v/>
      </c>
      <c r="BB834" s="14" t="s">
        <v>5537</v>
      </c>
      <c r="BC834" s="14" t="s">
        <v>5537</v>
      </c>
      <c r="BD834" s="14" t="str">
        <f>_xlfn.XLOOKUP(B834,'[10]cell downs 18042026 17h'!$B:$B,'[10]cell downs 18042026 17h'!$B:$B,"")</f>
        <v/>
      </c>
      <c r="BE834" s="14" t="str">
        <f>_xlfn.XLOOKUP(B834,'[11]Cells Huawei 19042026 15h'!$B:$B,'[11]Cells Huawei 19042026 15h'!$B:$B,"")</f>
        <v/>
      </c>
      <c r="BF834" s="9" t="str">
        <f>_xlfn.XLOOKUP(B834,'[12]cells down 19042026 9H40'!$B:$B,'[12]cells down 19042026 9H40'!$B:$B,"")</f>
        <v/>
      </c>
      <c r="BG834" s="9" t="s">
        <v>683</v>
      </c>
      <c r="BH834" s="9" t="s">
        <v>5537</v>
      </c>
    </row>
    <row r="835" spans="1:60" s="9" customFormat="1" x14ac:dyDescent="0.3">
      <c r="A835" s="1" t="s">
        <v>688</v>
      </c>
      <c r="B835" s="8" t="s">
        <v>689</v>
      </c>
      <c r="C835" s="3" t="str">
        <f>_xlfn.XLOOKUP(B835,'[1]daily break down'!$D:$D,'[1]daily break down'!$E:$E,"")</f>
        <v>SUD-OUEST</v>
      </c>
      <c r="D835" s="1" t="s">
        <v>11</v>
      </c>
      <c r="E835" s="1" t="s">
        <v>154</v>
      </c>
      <c r="F835" s="3" t="s">
        <v>13</v>
      </c>
      <c r="G835" s="1" t="s">
        <v>690</v>
      </c>
      <c r="H835" s="41" t="str">
        <f>_xlfn.XLOOKUP(B835,[2]CALCULATION!$B:$B,[2]CALCULATION!$H:$H,"")</f>
        <v>NOKIA</v>
      </c>
      <c r="I835" s="34">
        <v>0</v>
      </c>
      <c r="J835" s="34">
        <v>0</v>
      </c>
      <c r="K835" s="34">
        <v>0</v>
      </c>
      <c r="L835" s="34">
        <v>0</v>
      </c>
      <c r="M835" s="34">
        <v>0</v>
      </c>
      <c r="N835" s="34">
        <v>0</v>
      </c>
      <c r="O835" s="34">
        <v>7.9066510456354253E-2</v>
      </c>
      <c r="P835" s="34">
        <v>0</v>
      </c>
      <c r="Q835" s="34">
        <v>0</v>
      </c>
      <c r="R835" s="34">
        <v>0.52461478058715871</v>
      </c>
      <c r="S835" s="35">
        <v>0</v>
      </c>
      <c r="T835" s="35">
        <v>17403.285923414747</v>
      </c>
      <c r="U835" s="35">
        <v>0</v>
      </c>
      <c r="V835" s="35">
        <v>0</v>
      </c>
      <c r="W835" s="35">
        <v>0</v>
      </c>
      <c r="X835" s="35">
        <v>0.20711876449991845</v>
      </c>
      <c r="Y835" s="35">
        <v>3.1710769248329822E-2</v>
      </c>
      <c r="Z835" s="35">
        <v>0</v>
      </c>
      <c r="AA835" s="35">
        <v>0</v>
      </c>
      <c r="AB835" s="35">
        <v>0</v>
      </c>
      <c r="AC835" s="35">
        <v>0</v>
      </c>
      <c r="AD835" s="35">
        <v>0</v>
      </c>
      <c r="AE835" s="58" t="s">
        <v>5603</v>
      </c>
      <c r="AF835" s="58"/>
      <c r="AG835" s="57" t="str" cm="1">
        <f t="array" ref="AG835">IFERROR(_xlfn.IFS(
AI835="MPR ISSUE","PDH",
AI835="BSS Hardware Issue","BSS",
AI835="Sites strategiques, MLL, Pylone, etc.","ENVTECH",
AI835="AKTIVCO DEFAUT GE &amp; POWER Cabinet","AKTIVCO",
AI835="AKTIVCO Coupure ENEO &amp; Baisse de tension","AKTIVCO GRID ONLY",
AI835="Coupure ENEO &amp; Baisse de tension","IHS GRID ONLY",
AI835="Defaut GE &amp; POWER Cabinet","IHS",
AI835="Sharing","Partners",
AI835="Sites strategiques &amp; DataCenter","SST &amp; DC",
AI835="Exclu","Exclu",
AI835="SAT","SAT",
AI835="SPARE-ISSUE","SPARE-ISSUE",
AI835="Fiber CAmtel","TRANS_FO_CAMTEL",
AI835="Fiber AOF","Fiber AOF",
AI835="Projet OCM (HUAWEI)","TRAVAUX-HUAWEI",
AI835="Projet OCM (NOKIA)","TRAVAUX-NOKIA",
AI835="ACCESS-ISSUE","ACCESS-ISSUE",
AI835="Projet OCM (ZTE, NOKIA, autres projets)","TRAVAUX OCM",
AI835="No root CAuse","No root cause",
AI835="ODU HS","PDH",
AI835="IP &amp; VLAN","PDH",
AI835="Warehouse HUAWEI","SPARE-ISSUE",
AI835="SPARE-HS","SPARE-ISSUE",
AI835="Power Telco","BSS",AI835="no impacts","no impacts"
),"")</f>
        <v>SPARE-ISSUE</v>
      </c>
      <c r="AH835" s="57" t="str" cm="1">
        <f t="array" ref="AH835">IFERROR(_xlfn.IFS(
AI835="MPR ISSUE","TX ISSUE",
AI835="BSS Hardware Issue","RAN ISSUE",
AI835="Sites strategiques, MLL, Pylone, etc.","ENVTECH",
AI835="AKTIVCO DEFAUT GE &amp; POWER Cabinet","POWER ISSUE",
AI835="AKTIVCO Coupure ENEO &amp; Baisse de tension","POWER ISSUE",
AI835="Coupure ENEO &amp; Baisse de tension","POWER ISSUE",
AI835="Defaut GE &amp; POWER Cabinet","POWER ISSUE",
AI835="Sharing","POWER ISSUE",
AI835="Sites strategiques &amp; DataCenter","POWER ISSUE",
AI835="Exclu","Exclu",
AI835="SAT","TX ISSUE",
AI835="SPARE-ISSUE","SPARE-ISSUE",
AI835="Fiber CAmtel","TX ISSUE",
AI835="Fiber AOF","TX ISSUE",
AI835="Projet OCM (HUAWEI)","TRAVAUX-HUAWEI",
AI835="Projet OCM (NOKIA)","TRAVAUX -NOKIA",
AI835="ACCESS-ISSUE","ACCESS-ISSUE",
AI835="Projet OCM (ZTE, NOKIA, autres projets)","TRAVAUX OCM",
AI835="No root CAuse","No root cause",
AI835="ODU HS","TX ISSUE",
AI835="IP &amp; VLAN","TX ISSUE",
AI835="Warehouse HUAWEI","SPARE-ISSUE",
AI835="SPARE-HS","SPARE-ISSUE",
AI835="Power Telco","RAN ISSUE",AI835="no impacts","no impacts"
),"")</f>
        <v>SPARE-ISSUE</v>
      </c>
      <c r="AI835" s="85" t="s">
        <v>5354</v>
      </c>
      <c r="AJ835" s="57" t="str" cm="1">
        <f t="array" ref="AJ835">IFERROR(_xlfn.IFS(
AI835="MPR ISSUE","ACTIVE",
AI835="BSS Hardware Issue","ACTIVE",
AI835="Sites strategiques, MLL, Pylone, etc.","PASSIVE",
AI835="AKTIVCO DEFAUT GE &amp; POWER Cabinet","PASSIVE",
AI835="AKTIVCO Coupure ENEO &amp; Baisse de tension","PASSIVE",
AI835="Coupure ENEO &amp; Baisse de tension","PASSIVE",
AI835="Defaut GE &amp; POWER Cabinet","PASSIVE",
AI835="Sharing","PASSIVE",
AI835="Sites strategiques &amp; DataCenter","PASSIVE",
AI835="Exclu","Exclu",
AI835="SAT","ACTIVE",
AI835="SPARE-ISSUE","SPARE-ISSUE",
AI835="Fiber CAmtel","ACTIVE",
AI835="Fiber AOF","ACTIVE",
AI835="Projet OCM (HUAWEI)","PLANNED WORKS",
AI835="Projet OCM (NOKIA)","PLANNED WORKS",
AI835="ACCESS-ISSUE","ACCESS-ISSUE",
AI835="Projet OCM (ZTE, NOKIA, autres projets)","PLANNED WORKS",
AI835="No root CAuse","No root cause",
AI835="ODU HS","ACTIVE",
AI835="IP &amp; VLAN","ACTIVE",
AI835="Warehouse HUAWEI","SPARE-ISSUE",
AI835="SPARE-HS","SPARE-ISSUE",
AI835="Power Telco","ACTIVE", AI835="no impacts","no impacts"
),"")</f>
        <v>SPARE-ISSUE</v>
      </c>
      <c r="AK835" s="23" t="s">
        <v>5773</v>
      </c>
      <c r="AL835" s="23" t="str">
        <f t="shared" si="25"/>
        <v>SUO_097</v>
      </c>
      <c r="AN835" s="9" t="s">
        <v>5537</v>
      </c>
      <c r="AO835" s="23" t="str">
        <f>_xlfn.XLOOKUP(B835,'INCIDENT-05-03-2026'!E:E,'INCIDENT-05-03-2026'!F:F,"")</f>
        <v/>
      </c>
      <c r="AP835" s="7" t="s">
        <v>5537</v>
      </c>
      <c r="AQ835" s="6"/>
      <c r="AR835" s="7"/>
      <c r="AS835" s="3" t="str">
        <f>_xlfn.XLOOKUP(B835,'[3]tt num | region | site id'!$C:$C,'[3]tt num | region | site id'!$Q:$Q,"")</f>
        <v/>
      </c>
      <c r="AT835" s="24" t="str">
        <f>_xlfn.XLOOKUP(B835,'[4]Cells Huawei 03052026 12h'!$B:$B,'[4]Cells Huawei 03052026 12h'!$T:$T,"")</f>
        <v/>
      </c>
      <c r="AU835" s="24" t="str">
        <f>_xlfn.XLOOKUP(B835,'[5]cells down 02052026 8h50'!$B:$B,'[5]cells down 02052026 8h50'!$R:$R,"")</f>
        <v/>
      </c>
      <c r="AV835" s="24" t="str">
        <f>_xlfn.XLOOKUP(B835,'[5]cells down 02052026 13h50'!$B:$B,'[5]cells down 02052026 13h50'!$R:$R,"")</f>
        <v/>
      </c>
      <c r="AW835" s="24" t="str">
        <f>_xlfn.XLOOKUP(B835,'[5]cells down 02052026 13h50'!$B:$B,'[5]cells down 02052026 13h50'!$R:$R,"")</f>
        <v/>
      </c>
      <c r="AX835" s="24" t="str">
        <f>_xlfn.XLOOKUP(B835,'[6]cell downs 03052026 8h40 '!$B:$B,'[6]cell downs 03052026 8h40 '!$R:$R,"")</f>
        <v xml:space="preserve">(05/03/2026 cell nokia): 02/05/2026 : Spare recue et expedier du cote de gamoko - Hill.
 30/04/2026 : Spare Jumper Not available waiting Update from Huawei team || Spare recu du cote Huawei 
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v>
      </c>
      <c r="AY835" s="24" t="str">
        <f>_xlfn.XLOOKUP(B835,'[7]ALL SITES DOWN'!$D:$D,'[7]ALL SITES DOWN'!$J:$J,"")</f>
        <v/>
      </c>
      <c r="AZ835" s="24" t="str">
        <f>_xlfn.XLOOKUP(B835,'[8]ALL SITES DOWN'!$D:$D,'[8]ALL SITES DOWN'!$J:$J,"")</f>
        <v/>
      </c>
      <c r="BA835" s="9" t="str">
        <f>_xlfn.XLOOKUP(B835,[9]sheet1!$AC:$AC,[9]sheet1!$AF:$AF,"")</f>
        <v/>
      </c>
      <c r="BB835" s="14" t="s">
        <v>5537</v>
      </c>
      <c r="BC835" s="14" t="s">
        <v>5537</v>
      </c>
      <c r="BD835" s="14" t="str">
        <f>_xlfn.XLOOKUP(B835,'[10]cell downs 18042026 17h'!$B:$B,'[10]cell downs 18042026 17h'!$B:$B,"")</f>
        <v>SUO_097</v>
      </c>
      <c r="BE835" s="14" t="str">
        <f>_xlfn.XLOOKUP(B835,'[11]Cells Huawei 19042026 15h'!$B:$B,'[11]Cells Huawei 19042026 15h'!$B:$B,"")</f>
        <v/>
      </c>
      <c r="BF835" s="9" t="str">
        <f>_xlfn.XLOOKUP(B835,'[12]cells down 19042026 9H40'!$B:$B,'[12]cells down 19042026 9H40'!$B:$B,"")</f>
        <v/>
      </c>
      <c r="BG835" s="9" t="s">
        <v>689</v>
      </c>
      <c r="BH835" s="9" t="s">
        <v>1713</v>
      </c>
    </row>
    <row r="836" spans="1:60" s="9" customFormat="1" x14ac:dyDescent="0.3">
      <c r="A836" s="1" t="s">
        <v>685</v>
      </c>
      <c r="B836" s="8" t="s">
        <v>686</v>
      </c>
      <c r="C836" s="3" t="str">
        <f>_xlfn.XLOOKUP(B836,'[1]daily break down'!$D:$D,'[1]daily break down'!$E:$E,"")</f>
        <v>SUD-OUEST</v>
      </c>
      <c r="D836" s="1" t="s">
        <v>11</v>
      </c>
      <c r="E836" s="1" t="s">
        <v>154</v>
      </c>
      <c r="F836" s="3" t="s">
        <v>13</v>
      </c>
      <c r="G836" s="1" t="s">
        <v>687</v>
      </c>
      <c r="H836" s="41" t="str">
        <f>_xlfn.XLOOKUP(B836,[2]CALCULATION!$B:$B,[2]CALCULATION!$H:$H,"")</f>
        <v>NOKIA</v>
      </c>
      <c r="I836" s="34">
        <v>0</v>
      </c>
      <c r="J836" s="34">
        <v>0</v>
      </c>
      <c r="K836" s="34">
        <v>0</v>
      </c>
      <c r="L836" s="34">
        <v>0</v>
      </c>
      <c r="M836" s="34">
        <v>0</v>
      </c>
      <c r="N836" s="34">
        <v>0</v>
      </c>
      <c r="O836" s="34">
        <v>7.1924478255654997E-2</v>
      </c>
      <c r="P836" s="34">
        <v>0</v>
      </c>
      <c r="Q836" s="34">
        <v>0</v>
      </c>
      <c r="R836" s="34">
        <v>0</v>
      </c>
      <c r="S836" s="35">
        <v>0</v>
      </c>
      <c r="T836" s="35">
        <v>17403.285923414747</v>
      </c>
      <c r="U836" s="35">
        <v>0</v>
      </c>
      <c r="V836" s="35">
        <v>0</v>
      </c>
      <c r="W836" s="35">
        <v>0</v>
      </c>
      <c r="X836" s="35">
        <v>0</v>
      </c>
      <c r="Y836" s="35">
        <v>2.9962931573225108E-2</v>
      </c>
      <c r="Z836" s="35">
        <v>0</v>
      </c>
      <c r="AA836" s="35">
        <v>0</v>
      </c>
      <c r="AB836" s="35">
        <v>0</v>
      </c>
      <c r="AC836" s="35">
        <v>0</v>
      </c>
      <c r="AD836" s="35">
        <v>0</v>
      </c>
      <c r="AE836" s="58" t="s">
        <v>5603</v>
      </c>
      <c r="AF836" s="58"/>
      <c r="AG836" s="57" t="str" cm="1">
        <f t="array" ref="AG836">IFERROR(_xlfn.IFS(
AI836="MPR ISSUE","PDH",
AI836="BSS Hardware Issue","BSS",
AI836="Sites strategiques, MLL, Pylone, etc.","ENVTECH",
AI836="AKTIVCO DEFAUT GE &amp; POWER Cabinet","AKTIVCO",
AI836="AKTIVCO Coupure ENEO &amp; Baisse de tension","AKTIVCO GRID ONLY",
AI836="Coupure ENEO &amp; Baisse de tension","IHS GRID ONLY",
AI836="Defaut GE &amp; POWER Cabinet","IHS",
AI836="Sharing","Partners",
AI836="Sites strategiques &amp; DataCenter","SST &amp; DC",
AI836="Exclu","Exclu",
AI836="SAT","SAT",
AI836="SPARE-ISSUE","SPARE-ISSUE",
AI836="Fiber CAmtel","TRANS_FO_CAMTEL",
AI836="Fiber AOF","Fiber AOF",
AI836="Projet OCM (HUAWEI)","TRAVAUX-HUAWEI",
AI836="Projet OCM (NOKIA)","TRAVAUX-NOKIA",
AI836="ACCESS-ISSUE","ACCESS-ISSUE",
AI836="Projet OCM (ZTE, NOKIA, autres projets)","TRAVAUX OCM",
AI836="No root CAuse","No root cause",
AI836="ODU HS","PDH",
AI836="IP &amp; VLAN","PDH",
AI836="Warehouse HUAWEI","SPARE-ISSUE",
AI836="SPARE-HS","SPARE-ISSUE",
AI836="Power Telco","BSS",AI836="no impacts","no impacts"
),"")</f>
        <v>no impacts</v>
      </c>
      <c r="AH836" s="57" t="str" cm="1">
        <f t="array" ref="AH836">IFERROR(_xlfn.IFS(
AI836="MPR ISSUE","TX ISSUE",
AI836="BSS Hardware Issue","RAN ISSUE",
AI836="Sites strategiques, MLL, Pylone, etc.","ENVTECH",
AI836="AKTIVCO DEFAUT GE &amp; POWER Cabinet","POWER ISSUE",
AI836="AKTIVCO Coupure ENEO &amp; Baisse de tension","POWER ISSUE",
AI836="Coupure ENEO &amp; Baisse de tension","POWER ISSUE",
AI836="Defaut GE &amp; POWER Cabinet","POWER ISSUE",
AI836="Sharing","POWER ISSUE",
AI836="Sites strategiques &amp; DataCenter","POWER ISSUE",
AI836="Exclu","Exclu",
AI836="SAT","TX ISSUE",
AI836="SPARE-ISSUE","SPARE-ISSUE",
AI836="Fiber CAmtel","TX ISSUE",
AI836="Fiber AOF","TX ISSUE",
AI836="Projet OCM (HUAWEI)","TRAVAUX-HUAWEI",
AI836="Projet OCM (NOKIA)","TRAVAUX -NOKIA",
AI836="ACCESS-ISSUE","ACCESS-ISSUE",
AI836="Projet OCM (ZTE, NOKIA, autres projets)","TRAVAUX OCM",
AI836="No root CAuse","No root cause",
AI836="ODU HS","TX ISSUE",
AI836="IP &amp; VLAN","TX ISSUE",
AI836="Warehouse HUAWEI","SPARE-ISSUE",
AI836="SPARE-HS","SPARE-ISSUE",
AI836="Power Telco","RAN ISSUE",AI836="no impacts","no impacts"
),"")</f>
        <v>no impacts</v>
      </c>
      <c r="AI836" s="85" t="s">
        <v>5998</v>
      </c>
      <c r="AJ836" s="57" t="str" cm="1">
        <f t="array" ref="AJ836">IFERROR(_xlfn.IFS(
AI836="MPR ISSUE","ACTIVE",
AI836="BSS Hardware Issue","ACTIVE",
AI836="Sites strategiques, MLL, Pylone, etc.","PASSIVE",
AI836="AKTIVCO DEFAUT GE &amp; POWER Cabinet","PASSIVE",
AI836="AKTIVCO Coupure ENEO &amp; Baisse de tension","PASSIVE",
AI836="Coupure ENEO &amp; Baisse de tension","PASSIVE",
AI836="Defaut GE &amp; POWER Cabinet","PASSIVE",
AI836="Sharing","PASSIVE",
AI836="Sites strategiques &amp; DataCenter","PASSIVE",
AI836="Exclu","Exclu",
AI836="SAT","ACTIVE",
AI836="SPARE-ISSUE","SPARE-ISSUE",
AI836="Fiber CAmtel","ACTIVE",
AI836="Fiber AOF","ACTIVE",
AI836="Projet OCM (HUAWEI)","PLANNED WORKS",
AI836="Projet OCM (NOKIA)","PLANNED WORKS",
AI836="ACCESS-ISSUE","ACCESS-ISSUE",
AI836="Projet OCM (ZTE, NOKIA, autres projets)","PLANNED WORKS",
AI836="No root CAuse","No root cause",
AI836="ODU HS","ACTIVE",
AI836="IP &amp; VLAN","ACTIVE",
AI836="Warehouse HUAWEI","SPARE-ISSUE",
AI836="SPARE-HS","SPARE-ISSUE",
AI836="Power Telco","ACTIVE", AI836="no impacts","no impacts"
),"")</f>
        <v>no impacts</v>
      </c>
      <c r="AK836" s="23" t="s">
        <v>5537</v>
      </c>
      <c r="AL836" s="23" t="str">
        <f t="shared" si="25"/>
        <v>SUO_048</v>
      </c>
      <c r="AN836" s="9" t="s">
        <v>5537</v>
      </c>
      <c r="AO836" s="23" t="str">
        <f>_xlfn.XLOOKUP(B836,'INCIDENT-05-03-2026'!E:E,'INCIDENT-05-03-2026'!F:F,"")</f>
        <v/>
      </c>
      <c r="AP836" s="7" t="s">
        <v>5537</v>
      </c>
      <c r="AQ836" s="6"/>
      <c r="AR836" s="7"/>
      <c r="AS836" s="3" t="str">
        <f>_xlfn.XLOOKUP(B836,'[3]tt num | region | site id'!$C:$C,'[3]tt num | region | site id'!$Q:$Q,"")</f>
        <v/>
      </c>
      <c r="AT836" s="24" t="str">
        <f>_xlfn.XLOOKUP(B836,'[4]Cells Huawei 03052026 12h'!$B:$B,'[4]Cells Huawei 03052026 12h'!$T:$T,"")</f>
        <v/>
      </c>
      <c r="AU836" s="24" t="str">
        <f>_xlfn.XLOOKUP(B836,'[5]cells down 02052026 8h50'!$B:$B,'[5]cells down 02052026 8h50'!$R:$R,"")</f>
        <v/>
      </c>
      <c r="AV836" s="24" t="str">
        <f>_xlfn.XLOOKUP(B836,'[5]cells down 02052026 13h50'!$B:$B,'[5]cells down 02052026 13h50'!$R:$R,"")</f>
        <v/>
      </c>
      <c r="AW836" s="24" t="str">
        <f>_xlfn.XLOOKUP(B836,'[5]cells down 02052026 13h50'!$B:$B,'[5]cells down 02052026 13h50'!$R:$R,"")</f>
        <v/>
      </c>
      <c r="AX836" s="24" t="str">
        <f>_xlfn.XLOOKUP(B836,'[6]cell downs 03052026 8h40 '!$B:$B,'[6]cell downs 03052026 8h40 '!$R:$R,"")</f>
        <v/>
      </c>
      <c r="AY836" s="24" t="str">
        <f>_xlfn.XLOOKUP(B836,'[7]ALL SITES DOWN'!$D:$D,'[7]ALL SITES DOWN'!$J:$J,"")</f>
        <v/>
      </c>
      <c r="AZ836" s="24" t="str">
        <f>_xlfn.XLOOKUP(B836,'[8]ALL SITES DOWN'!$D:$D,'[8]ALL SITES DOWN'!$J:$J,"")</f>
        <v/>
      </c>
      <c r="BA836" s="9" t="str">
        <f>_xlfn.XLOOKUP(B836,[9]sheet1!$AC:$AC,[9]sheet1!$AF:$AF,"")</f>
        <v/>
      </c>
      <c r="BB836" s="14" t="s">
        <v>5537</v>
      </c>
      <c r="BC836" s="14" t="s">
        <v>5537</v>
      </c>
      <c r="BD836" s="14" t="str">
        <f>_xlfn.XLOOKUP(B836,'[10]cell downs 18042026 17h'!$B:$B,'[10]cell downs 18042026 17h'!$B:$B,"")</f>
        <v/>
      </c>
      <c r="BE836" s="14" t="str">
        <f>_xlfn.XLOOKUP(B836,'[11]Cells Huawei 19042026 15h'!$B:$B,'[11]Cells Huawei 19042026 15h'!$B:$B,"")</f>
        <v/>
      </c>
      <c r="BF836" s="9" t="str">
        <f>_xlfn.XLOOKUP(B836,'[12]cells down 19042026 9H40'!$B:$B,'[12]cells down 19042026 9H40'!$B:$B,"")</f>
        <v/>
      </c>
      <c r="BG836" s="9" t="s">
        <v>686</v>
      </c>
      <c r="BH836" s="9" t="s">
        <v>12</v>
      </c>
    </row>
    <row r="837" spans="1:60" s="9" customFormat="1" x14ac:dyDescent="0.3">
      <c r="A837" s="1" t="s">
        <v>3137</v>
      </c>
      <c r="B837" s="8" t="s">
        <v>3138</v>
      </c>
      <c r="C837" s="3" t="str">
        <f>_xlfn.XLOOKUP(B837,'[1]daily break down'!$D:$D,'[1]daily break down'!$E:$E,"")</f>
        <v>EXTREME-NORD</v>
      </c>
      <c r="D837" s="1" t="s">
        <v>11</v>
      </c>
      <c r="E837" s="1" t="s">
        <v>12</v>
      </c>
      <c r="F837" s="3" t="s">
        <v>55</v>
      </c>
      <c r="G837" s="1" t="s">
        <v>3137</v>
      </c>
      <c r="H837" s="40" t="str">
        <f>_xlfn.XLOOKUP(B837,[2]CALCULATION!$B:$B,[2]CALCULATION!$H:$H,"")</f>
        <v>HUAWEI</v>
      </c>
      <c r="I837" s="34">
        <v>0</v>
      </c>
      <c r="J837" s="34">
        <v>0</v>
      </c>
      <c r="K837" s="34">
        <v>0</v>
      </c>
      <c r="L837" s="34">
        <v>0</v>
      </c>
      <c r="M837" s="34">
        <v>0</v>
      </c>
      <c r="N837" s="34">
        <v>0</v>
      </c>
      <c r="O837" s="34">
        <v>0</v>
      </c>
      <c r="P837" s="34">
        <v>0</v>
      </c>
      <c r="Q837" s="34">
        <v>0</v>
      </c>
      <c r="R837" s="34">
        <v>0</v>
      </c>
      <c r="S837" s="35">
        <v>0</v>
      </c>
      <c r="T837" s="35">
        <v>0</v>
      </c>
      <c r="U837" s="35">
        <v>0</v>
      </c>
      <c r="V837" s="35">
        <v>0.60015038538037246</v>
      </c>
      <c r="W837" s="35">
        <v>2.43983871381976E-2</v>
      </c>
      <c r="X837" s="35">
        <v>0</v>
      </c>
      <c r="Y837" s="35">
        <v>2.9249528440529294E-2</v>
      </c>
      <c r="Z837" s="35">
        <v>0</v>
      </c>
      <c r="AA837" s="35">
        <v>0</v>
      </c>
      <c r="AB837" s="35">
        <v>0</v>
      </c>
      <c r="AC837" s="35">
        <v>0</v>
      </c>
      <c r="AD837" s="35">
        <v>0</v>
      </c>
      <c r="AE837" s="58" t="s">
        <v>5603</v>
      </c>
      <c r="AF837" s="58"/>
      <c r="AG837" s="57" t="str" cm="1">
        <f t="array" ref="AG837">IFERROR(_xlfn.IFS(
AI837="MPR ISSUE","PDH",
AI837="BSS Hardware Issue","BSS",
AI837="Sites strategiques, MLL, Pylone, etc.","ENVTECH",
AI837="AKTIVCO DEFAUT GE &amp; POWER Cabinet","AKTIVCO",
AI837="AKTIVCO Coupure ENEO &amp; Baisse de tension","AKTIVCO GRID ONLY",
AI837="Coupure ENEO &amp; Baisse de tension","IHS GRID ONLY",
AI837="Defaut GE &amp; POWER Cabinet","IHS",
AI837="Sharing","Partners",
AI837="Sites strategiques &amp; DataCenter","SST &amp; DC",
AI837="Exclu","Exclu",
AI837="SAT","SAT",
AI837="SPARE-ISSUE","SPARE-ISSUE",
AI837="Fiber CAmtel","TRANS_FO_CAMTEL",
AI837="Fiber AOF","Fiber AOF",
AI837="Projet OCM (HUAWEI)","TRAVAUX-HUAWEI",
AI837="Projet OCM (NOKIA)","TRAVAUX-NOKIA",
AI837="ACCESS-ISSUE","ACCESS-ISSUE",
AI837="Projet OCM (ZTE, NOKIA, autres projets)","TRAVAUX OCM",
AI837="No root CAuse","No root cause",
AI837="ODU HS","PDH",
AI837="IP &amp; VLAN","PDH",
AI837="Warehouse HUAWEI","SPARE-ISSUE",
AI837="SPARE-HS","SPARE-ISSUE",
AI837="Power Telco","BSS",AI837="no impacts","no impacts"
),"")</f>
        <v>no impacts</v>
      </c>
      <c r="AH837" s="57" t="str" cm="1">
        <f t="array" ref="AH837">IFERROR(_xlfn.IFS(
AI837="MPR ISSUE","TX ISSUE",
AI837="BSS Hardware Issue","RAN ISSUE",
AI837="Sites strategiques, MLL, Pylone, etc.","ENVTECH",
AI837="AKTIVCO DEFAUT GE &amp; POWER Cabinet","POWER ISSUE",
AI837="AKTIVCO Coupure ENEO &amp; Baisse de tension","POWER ISSUE",
AI837="Coupure ENEO &amp; Baisse de tension","POWER ISSUE",
AI837="Defaut GE &amp; POWER Cabinet","POWER ISSUE",
AI837="Sharing","POWER ISSUE",
AI837="Sites strategiques &amp; DataCenter","POWER ISSUE",
AI837="Exclu","Exclu",
AI837="SAT","TX ISSUE",
AI837="SPARE-ISSUE","SPARE-ISSUE",
AI837="Fiber CAmtel","TX ISSUE",
AI837="Fiber AOF","TX ISSUE",
AI837="Projet OCM (HUAWEI)","TRAVAUX-HUAWEI",
AI837="Projet OCM (NOKIA)","TRAVAUX -NOKIA",
AI837="ACCESS-ISSUE","ACCESS-ISSUE",
AI837="Projet OCM (ZTE, NOKIA, autres projets)","TRAVAUX OCM",
AI837="No root CAuse","No root cause",
AI837="ODU HS","TX ISSUE",
AI837="IP &amp; VLAN","TX ISSUE",
AI837="Warehouse HUAWEI","SPARE-ISSUE",
AI837="SPARE-HS","SPARE-ISSUE",
AI837="Power Telco","RAN ISSUE",AI837="no impacts","no impacts"
),"")</f>
        <v>no impacts</v>
      </c>
      <c r="AI837" s="85" t="s">
        <v>5998</v>
      </c>
      <c r="AJ837" s="57" t="str" cm="1">
        <f t="array" ref="AJ837">IFERROR(_xlfn.IFS(
AI837="MPR ISSUE","ACTIVE",
AI837="BSS Hardware Issue","ACTIVE",
AI837="Sites strategiques, MLL, Pylone, etc.","PASSIVE",
AI837="AKTIVCO DEFAUT GE &amp; POWER Cabinet","PASSIVE",
AI837="AKTIVCO Coupure ENEO &amp; Baisse de tension","PASSIVE",
AI837="Coupure ENEO &amp; Baisse de tension","PASSIVE",
AI837="Defaut GE &amp; POWER Cabinet","PASSIVE",
AI837="Sharing","PASSIVE",
AI837="Sites strategiques &amp; DataCenter","PASSIVE",
AI837="Exclu","Exclu",
AI837="SAT","ACTIVE",
AI837="SPARE-ISSUE","SPARE-ISSUE",
AI837="Fiber CAmtel","ACTIVE",
AI837="Fiber AOF","ACTIVE",
AI837="Projet OCM (HUAWEI)","PLANNED WORKS",
AI837="Projet OCM (NOKIA)","PLANNED WORKS",
AI837="ACCESS-ISSUE","ACCESS-ISSUE",
AI837="Projet OCM (ZTE, NOKIA, autres projets)","PLANNED WORKS",
AI837="No root CAuse","No root cause",
AI837="ODU HS","ACTIVE",
AI837="IP &amp; VLAN","ACTIVE",
AI837="Warehouse HUAWEI","SPARE-ISSUE",
AI837="SPARE-HS","SPARE-ISSUE",
AI837="Power Telco","ACTIVE", AI837="no impacts","no impacts"
),"")</f>
        <v>no impacts</v>
      </c>
      <c r="AK837" s="23" t="s">
        <v>5537</v>
      </c>
      <c r="AL837" s="23" t="str">
        <f t="shared" si="25"/>
        <v>EXN_015</v>
      </c>
      <c r="AN837" s="9" t="s">
        <v>5537</v>
      </c>
      <c r="AO837" s="23" t="str">
        <f>_xlfn.XLOOKUP(B837,'INCIDENT-05-03-2026'!E:E,'INCIDENT-05-03-2026'!F:F,"")</f>
        <v/>
      </c>
      <c r="AP837" s="7" t="s">
        <v>5537</v>
      </c>
      <c r="AQ837" s="6"/>
      <c r="AR837" s="7"/>
      <c r="AS837" s="3" t="str">
        <f>_xlfn.XLOOKUP(B837,'[3]tt num | region | site id'!$C:$C,'[3]tt num | region | site id'!$Q:$Q,"")</f>
        <v/>
      </c>
      <c r="AT837" s="24" t="str">
        <f>_xlfn.XLOOKUP(B837,'[4]Cells Huawei 03052026 12h'!$B:$B,'[4]Cells Huawei 03052026 12h'!$T:$T,"")</f>
        <v/>
      </c>
      <c r="AU837" s="24" t="str">
        <f>_xlfn.XLOOKUP(B837,'[5]cells down 02052026 8h50'!$B:$B,'[5]cells down 02052026 8h50'!$R:$R,"")</f>
        <v/>
      </c>
      <c r="AV837" s="24" t="str">
        <f>_xlfn.XLOOKUP(B837,'[5]cells down 02052026 13h50'!$B:$B,'[5]cells down 02052026 13h50'!$R:$R,"")</f>
        <v/>
      </c>
      <c r="AW837" s="24" t="str">
        <f>_xlfn.XLOOKUP(B837,'[5]cells down 02052026 13h50'!$B:$B,'[5]cells down 02052026 13h50'!$R:$R,"")</f>
        <v/>
      </c>
      <c r="AX837" s="24" t="str">
        <f>_xlfn.XLOOKUP(B837,'[6]cell downs 03052026 8h40 '!$B:$B,'[6]cell downs 03052026 8h40 '!$R:$R,"")</f>
        <v/>
      </c>
      <c r="AY837" s="24" t="str">
        <f>_xlfn.XLOOKUP(B837,'[7]ALL SITES DOWN'!$D:$D,'[7]ALL SITES DOWN'!$J:$J,"")</f>
        <v/>
      </c>
      <c r="AZ837" s="24" t="str">
        <f>_xlfn.XLOOKUP(B837,'[8]ALL SITES DOWN'!$D:$D,'[8]ALL SITES DOWN'!$J:$J,"")</f>
        <v/>
      </c>
      <c r="BA837" s="9" t="str">
        <f>_xlfn.XLOOKUP(B837,[9]sheet1!$AC:$AC,[9]sheet1!$AF:$AF,"")</f>
        <v/>
      </c>
      <c r="BB837" s="14" t="s">
        <v>5537</v>
      </c>
      <c r="BC837" s="14" t="s">
        <v>5537</v>
      </c>
      <c r="BD837" s="14" t="str">
        <f>_xlfn.XLOOKUP(B837,'[10]cell downs 18042026 17h'!$B:$B,'[10]cell downs 18042026 17h'!$B:$B,"")</f>
        <v/>
      </c>
      <c r="BE837" s="14" t="str">
        <f>_xlfn.XLOOKUP(B837,'[11]Cells Huawei 19042026 15h'!$B:$B,'[11]Cells Huawei 19042026 15h'!$B:$B,"")</f>
        <v>EXN_015</v>
      </c>
      <c r="BF837" s="9" t="str">
        <f>_xlfn.XLOOKUP(B837,'[12]cells down 19042026 9H40'!$B:$B,'[12]cells down 19042026 9H40'!$B:$B,"")</f>
        <v/>
      </c>
      <c r="BG837" s="9" t="s">
        <v>3138</v>
      </c>
      <c r="BH837" s="9" t="s">
        <v>5459</v>
      </c>
    </row>
    <row r="838" spans="1:60" s="9" customFormat="1" x14ac:dyDescent="0.3">
      <c r="A838" s="1" t="s">
        <v>4015</v>
      </c>
      <c r="B838" s="8" t="s">
        <v>4016</v>
      </c>
      <c r="C838" s="3" t="str">
        <f>_xlfn.XLOOKUP(B838,'[1]daily break down'!$D:$D,'[1]daily break down'!$E:$E,"")</f>
        <v>ADAMAOUA</v>
      </c>
      <c r="D838" s="1"/>
      <c r="E838" s="1"/>
      <c r="F838" s="3" t="s">
        <v>90</v>
      </c>
      <c r="G838" s="1" t="s">
        <v>4015</v>
      </c>
      <c r="H838" s="40" t="str">
        <f>_xlfn.XLOOKUP(B838,[2]CALCULATION!$B:$B,[2]CALCULATION!$H:$H,"")</f>
        <v>HUAWEI</v>
      </c>
      <c r="I838" s="34">
        <v>0</v>
      </c>
      <c r="J838" s="34">
        <v>0</v>
      </c>
      <c r="K838" s="34">
        <v>0</v>
      </c>
      <c r="L838" s="34">
        <v>0</v>
      </c>
      <c r="M838" s="34">
        <v>0</v>
      </c>
      <c r="N838" s="34">
        <v>0</v>
      </c>
      <c r="O838" s="34">
        <v>0</v>
      </c>
      <c r="P838" s="34">
        <v>0</v>
      </c>
      <c r="Q838" s="34">
        <v>0</v>
      </c>
      <c r="R838" s="34">
        <v>0</v>
      </c>
      <c r="S838" s="35">
        <v>0</v>
      </c>
      <c r="T838" s="35">
        <v>0</v>
      </c>
      <c r="U838" s="35">
        <v>0</v>
      </c>
      <c r="V838" s="35">
        <v>2.0867041631353212E-3</v>
      </c>
      <c r="W838" s="35">
        <v>8.9175391586979538E-4</v>
      </c>
      <c r="X838" s="35">
        <v>3.1853449874869093E-2</v>
      </c>
      <c r="Y838" s="35">
        <v>2.4915604409402083E-2</v>
      </c>
      <c r="Z838" s="35">
        <v>0</v>
      </c>
      <c r="AA838" s="35">
        <v>0</v>
      </c>
      <c r="AB838" s="35">
        <v>0</v>
      </c>
      <c r="AC838" s="35">
        <v>0</v>
      </c>
      <c r="AD838" s="35">
        <v>0</v>
      </c>
      <c r="AE838" s="58" t="s">
        <v>5560</v>
      </c>
      <c r="AF838" s="58"/>
      <c r="AG838" s="57" t="str" cm="1">
        <f t="array" ref="AG838">IFERROR(_xlfn.IFS(
AI838="MPR ISSUE","PDH",
AI838="BSS Hardware Issue","BSS",
AI838="Sites strategiques, MLL, Pylone, etc.","ENVTECH",
AI838="AKTIVCO DEFAUT GE &amp; POWER Cabinet","AKTIVCO",
AI838="AKTIVCO Coupure ENEO &amp; Baisse de tension","AKTIVCO GRID ONLY",
AI838="Coupure ENEO &amp; Baisse de tension","IHS GRID ONLY",
AI838="Defaut GE &amp; POWER Cabinet","IHS",
AI838="Sharing","Partners",
AI838="Sites strategiques &amp; DataCenter","SST &amp; DC",
AI838="Exclu","Exclu",
AI838="SAT","SAT",
AI838="SPARE-ISSUE","SPARE-ISSUE",
AI838="Fiber CAmtel","TRANS_FO_CAMTEL",
AI838="Fiber AOF","Fiber AOF",
AI838="Projet OCM (HUAWEI)","TRAVAUX-HUAWEI",
AI838="Projet OCM (NOKIA)","TRAVAUX-NOKIA",
AI838="ACCESS-ISSUE","ACCESS-ISSUE",
AI838="Projet OCM (ZTE, NOKIA, autres projets)","TRAVAUX OCM",
AI838="No root CAuse","No root cause",
AI838="ODU HS","PDH",
AI838="IP &amp; VLAN","PDH",
AI838="Warehouse HUAWEI","SPARE-ISSUE",
AI838="SPARE-HS","SPARE-ISSUE",
AI838="Power Telco","BSS",AI838="no impacts","no impacts"
),"")</f>
        <v>no impacts</v>
      </c>
      <c r="AH838" s="57" t="str" cm="1">
        <f t="array" ref="AH838">IFERROR(_xlfn.IFS(
AI838="MPR ISSUE","TX ISSUE",
AI838="BSS Hardware Issue","RAN ISSUE",
AI838="Sites strategiques, MLL, Pylone, etc.","ENVTECH",
AI838="AKTIVCO DEFAUT GE &amp; POWER Cabinet","POWER ISSUE",
AI838="AKTIVCO Coupure ENEO &amp; Baisse de tension","POWER ISSUE",
AI838="Coupure ENEO &amp; Baisse de tension","POWER ISSUE",
AI838="Defaut GE &amp; POWER Cabinet","POWER ISSUE",
AI838="Sharing","POWER ISSUE",
AI838="Sites strategiques &amp; DataCenter","POWER ISSUE",
AI838="Exclu","Exclu",
AI838="SAT","TX ISSUE",
AI838="SPARE-ISSUE","SPARE-ISSUE",
AI838="Fiber CAmtel","TX ISSUE",
AI838="Fiber AOF","TX ISSUE",
AI838="Projet OCM (HUAWEI)","TRAVAUX-HUAWEI",
AI838="Projet OCM (NOKIA)","TRAVAUX -NOKIA",
AI838="ACCESS-ISSUE","ACCESS-ISSUE",
AI838="Projet OCM (ZTE, NOKIA, autres projets)","TRAVAUX OCM",
AI838="No root CAuse","No root cause",
AI838="ODU HS","TX ISSUE",
AI838="IP &amp; VLAN","TX ISSUE",
AI838="Warehouse HUAWEI","SPARE-ISSUE",
AI838="SPARE-HS","SPARE-ISSUE",
AI838="Power Telco","RAN ISSUE",AI838="no impacts","no impacts"
),"")</f>
        <v>no impacts</v>
      </c>
      <c r="AI838" s="85" t="s">
        <v>5998</v>
      </c>
      <c r="AJ838" s="57" t="str" cm="1">
        <f t="array" ref="AJ838">IFERROR(_xlfn.IFS(
AI838="MPR ISSUE","ACTIVE",
AI838="BSS Hardware Issue","ACTIVE",
AI838="Sites strategiques, MLL, Pylone, etc.","PASSIVE",
AI838="AKTIVCO DEFAUT GE &amp; POWER Cabinet","PASSIVE",
AI838="AKTIVCO Coupure ENEO &amp; Baisse de tension","PASSIVE",
AI838="Coupure ENEO &amp; Baisse de tension","PASSIVE",
AI838="Defaut GE &amp; POWER Cabinet","PASSIVE",
AI838="Sharing","PASSIVE",
AI838="Sites strategiques &amp; DataCenter","PASSIVE",
AI838="Exclu","Exclu",
AI838="SAT","ACTIVE",
AI838="SPARE-ISSUE","SPARE-ISSUE",
AI838="Fiber CAmtel","ACTIVE",
AI838="Fiber AOF","ACTIVE",
AI838="Projet OCM (HUAWEI)","PLANNED WORKS",
AI838="Projet OCM (NOKIA)","PLANNED WORKS",
AI838="ACCESS-ISSUE","ACCESS-ISSUE",
AI838="Projet OCM (ZTE, NOKIA, autres projets)","PLANNED WORKS",
AI838="No root CAuse","No root cause",
AI838="ODU HS","ACTIVE",
AI838="IP &amp; VLAN","ACTIVE",
AI838="Warehouse HUAWEI","SPARE-ISSUE",
AI838="SPARE-HS","SPARE-ISSUE",
AI838="Power Telco","ACTIVE", AI838="no impacts","no impacts"
),"")</f>
        <v>no impacts</v>
      </c>
      <c r="AK838" s="23" t="s">
        <v>5537</v>
      </c>
      <c r="AL838" s="23" t="str">
        <f t="shared" si="25"/>
        <v>ADM_183</v>
      </c>
      <c r="AN838" s="9" t="s">
        <v>5537</v>
      </c>
      <c r="AO838" s="23" t="str">
        <f>_xlfn.XLOOKUP(B838,'INCIDENT-05-03-2026'!E:E,'INCIDENT-05-03-2026'!F:F,"")</f>
        <v/>
      </c>
      <c r="AP838" s="7" t="s">
        <v>5537</v>
      </c>
      <c r="AQ838" s="6"/>
      <c r="AR838" s="7"/>
      <c r="AS838" s="3" t="str">
        <f>_xlfn.XLOOKUP(B838,'[3]tt num | region | site id'!$C:$C,'[3]tt num | region | site id'!$Q:$Q,"")</f>
        <v/>
      </c>
      <c r="AT838" s="24" t="str">
        <f>_xlfn.XLOOKUP(B838,'[4]Cells Huawei 03052026 12h'!$B:$B,'[4]Cells Huawei 03052026 12h'!$T:$T,"")</f>
        <v/>
      </c>
      <c r="AU838" s="24" t="str">
        <f>_xlfn.XLOOKUP(B838,'[5]cells down 02052026 8h50'!$B:$B,'[5]cells down 02052026 8h50'!$R:$R,"")</f>
        <v/>
      </c>
      <c r="AV838" s="24" t="str">
        <f>_xlfn.XLOOKUP(B838,'[5]cells down 02052026 13h50'!$B:$B,'[5]cells down 02052026 13h50'!$R:$R,"")</f>
        <v/>
      </c>
      <c r="AW838" s="24" t="str">
        <f>_xlfn.XLOOKUP(B838,'[5]cells down 02052026 13h50'!$B:$B,'[5]cells down 02052026 13h50'!$R:$R,"")</f>
        <v/>
      </c>
      <c r="AX838" s="24" t="str">
        <f>_xlfn.XLOOKUP(B838,'[6]cell downs 03052026 8h40 '!$B:$B,'[6]cell downs 03052026 8h40 '!$R:$R,"")</f>
        <v/>
      </c>
      <c r="AY838" s="24" t="str">
        <f>_xlfn.XLOOKUP(B838,'[7]ALL SITES DOWN'!$D:$D,'[7]ALL SITES DOWN'!$J:$J,"")</f>
        <v/>
      </c>
      <c r="AZ838" s="24" t="str">
        <f>_xlfn.XLOOKUP(B838,'[8]ALL SITES DOWN'!$D:$D,'[8]ALL SITES DOWN'!$J:$J,"")</f>
        <v/>
      </c>
      <c r="BA838" s="9" t="str">
        <f>_xlfn.XLOOKUP(B838,[9]sheet1!$AC:$AC,[9]sheet1!$AF:$AF,"")</f>
        <v/>
      </c>
      <c r="BB838" s="14" t="s">
        <v>5537</v>
      </c>
      <c r="BC838" s="14" t="s">
        <v>5537</v>
      </c>
      <c r="BD838" s="14" t="str">
        <f>_xlfn.XLOOKUP(B838,'[10]cell downs 18042026 17h'!$B:$B,'[10]cell downs 18042026 17h'!$B:$B,"")</f>
        <v/>
      </c>
      <c r="BE838" s="14" t="str">
        <f>_xlfn.XLOOKUP(B838,'[11]Cells Huawei 19042026 15h'!$B:$B,'[11]Cells Huawei 19042026 15h'!$B:$B,"")</f>
        <v/>
      </c>
      <c r="BF838" s="9" t="str">
        <f>_xlfn.XLOOKUP(B838,'[12]cells down 19042026 9H40'!$B:$B,'[12]cells down 19042026 9H40'!$B:$B,"")</f>
        <v/>
      </c>
      <c r="BG838" s="9" t="s">
        <v>5537</v>
      </c>
      <c r="BH838" s="9" t="s">
        <v>12</v>
      </c>
    </row>
    <row r="839" spans="1:60" s="9" customFormat="1" x14ac:dyDescent="0.3">
      <c r="A839" s="1" t="s">
        <v>2859</v>
      </c>
      <c r="B839" s="8" t="s">
        <v>2860</v>
      </c>
      <c r="C839" s="3" t="str">
        <f>_xlfn.XLOOKUP(B839,'[1]daily break down'!$D:$D,'[1]daily break down'!$E:$E,"")</f>
        <v>OUEST</v>
      </c>
      <c r="D839" s="1" t="s">
        <v>11</v>
      </c>
      <c r="E839" s="1" t="s">
        <v>12</v>
      </c>
      <c r="F839" s="3" t="s">
        <v>102</v>
      </c>
      <c r="G839" s="1" t="s">
        <v>2861</v>
      </c>
      <c r="H839" s="40" t="str">
        <f>_xlfn.XLOOKUP(B839,[2]CALCULATION!$B:$B,[2]CALCULATION!$H:$H,"")</f>
        <v>HUAWEI</v>
      </c>
      <c r="I839" s="34">
        <v>0</v>
      </c>
      <c r="J839" s="34">
        <v>0</v>
      </c>
      <c r="K839" s="34">
        <v>0</v>
      </c>
      <c r="L839" s="34">
        <v>0</v>
      </c>
      <c r="M839" s="34">
        <v>0</v>
      </c>
      <c r="N839" s="34">
        <v>0</v>
      </c>
      <c r="O839" s="34">
        <v>0</v>
      </c>
      <c r="P839" s="34">
        <v>0</v>
      </c>
      <c r="Q839" s="34">
        <v>0</v>
      </c>
      <c r="R839" s="34">
        <v>0</v>
      </c>
      <c r="S839" s="35">
        <v>0</v>
      </c>
      <c r="T839" s="35">
        <v>0</v>
      </c>
      <c r="U839" s="35">
        <v>0</v>
      </c>
      <c r="V839" s="35">
        <v>0.81456369691210584</v>
      </c>
      <c r="W839" s="35">
        <v>0</v>
      </c>
      <c r="X839" s="35">
        <v>0</v>
      </c>
      <c r="Y839" s="35">
        <v>2.471941854791072E-2</v>
      </c>
      <c r="Z839" s="35">
        <v>0</v>
      </c>
      <c r="AA839" s="35">
        <v>0</v>
      </c>
      <c r="AB839" s="35">
        <v>0</v>
      </c>
      <c r="AC839" s="35">
        <v>0</v>
      </c>
      <c r="AD839" s="35">
        <v>0</v>
      </c>
      <c r="AE839" s="58" t="s">
        <v>5560</v>
      </c>
      <c r="AF839" s="58"/>
      <c r="AG839" s="57" t="str" cm="1">
        <f t="array" ref="AG839">IFERROR(_xlfn.IFS(
AI839="MPR ISSUE","PDH",
AI839="BSS Hardware Issue","BSS",
AI839="Sites strategiques, MLL, Pylone, etc.","ENVTECH",
AI839="AKTIVCO DEFAUT GE &amp; POWER Cabinet","AKTIVCO",
AI839="AKTIVCO Coupure ENEO &amp; Baisse de tension","AKTIVCO GRID ONLY",
AI839="Coupure ENEO &amp; Baisse de tension","IHS GRID ONLY",
AI839="Defaut GE &amp; POWER Cabinet","IHS",
AI839="Sharing","Partners",
AI839="Sites strategiques &amp; DataCenter","SST &amp; DC",
AI839="Exclu","Exclu",
AI839="SAT","SAT",
AI839="SPARE-ISSUE","SPARE-ISSUE",
AI839="Fiber CAmtel","TRANS_FO_CAMTEL",
AI839="Fiber AOF","Fiber AOF",
AI839="Projet OCM (HUAWEI)","TRAVAUX-HUAWEI",
AI839="Projet OCM (NOKIA)","TRAVAUX-NOKIA",
AI839="ACCESS-ISSUE","ACCESS-ISSUE",
AI839="Projet OCM (ZTE, NOKIA, autres projets)","TRAVAUX OCM",
AI839="No root CAuse","No root cause",
AI839="ODU HS","PDH",
AI839="IP &amp; VLAN","PDH",
AI839="Warehouse HUAWEI","SPARE-ISSUE",
AI839="SPARE-HS","SPARE-ISSUE",
AI839="Power Telco","BSS",AI839="no impacts","no impacts"
),"")</f>
        <v>no impacts</v>
      </c>
      <c r="AH839" s="57" t="str" cm="1">
        <f t="array" ref="AH839">IFERROR(_xlfn.IFS(
AI839="MPR ISSUE","TX ISSUE",
AI839="BSS Hardware Issue","RAN ISSUE",
AI839="Sites strategiques, MLL, Pylone, etc.","ENVTECH",
AI839="AKTIVCO DEFAUT GE &amp; POWER Cabinet","POWER ISSUE",
AI839="AKTIVCO Coupure ENEO &amp; Baisse de tension","POWER ISSUE",
AI839="Coupure ENEO &amp; Baisse de tension","POWER ISSUE",
AI839="Defaut GE &amp; POWER Cabinet","POWER ISSUE",
AI839="Sharing","POWER ISSUE",
AI839="Sites strategiques &amp; DataCenter","POWER ISSUE",
AI839="Exclu","Exclu",
AI839="SAT","TX ISSUE",
AI839="SPARE-ISSUE","SPARE-ISSUE",
AI839="Fiber CAmtel","TX ISSUE",
AI839="Fiber AOF","TX ISSUE",
AI839="Projet OCM (HUAWEI)","TRAVAUX-HUAWEI",
AI839="Projet OCM (NOKIA)","TRAVAUX -NOKIA",
AI839="ACCESS-ISSUE","ACCESS-ISSUE",
AI839="Projet OCM (ZTE, NOKIA, autres projets)","TRAVAUX OCM",
AI839="No root CAuse","No root cause",
AI839="ODU HS","TX ISSUE",
AI839="IP &amp; VLAN","TX ISSUE",
AI839="Warehouse HUAWEI","SPARE-ISSUE",
AI839="SPARE-HS","SPARE-ISSUE",
AI839="Power Telco","RAN ISSUE",AI839="no impacts","no impacts"
),"")</f>
        <v>no impacts</v>
      </c>
      <c r="AI839" s="85" t="s">
        <v>5998</v>
      </c>
      <c r="AJ839" s="57" t="str" cm="1">
        <f t="array" ref="AJ839">IFERROR(_xlfn.IFS(
AI839="MPR ISSUE","ACTIVE",
AI839="BSS Hardware Issue","ACTIVE",
AI839="Sites strategiques, MLL, Pylone, etc.","PASSIVE",
AI839="AKTIVCO DEFAUT GE &amp; POWER Cabinet","PASSIVE",
AI839="AKTIVCO Coupure ENEO &amp; Baisse de tension","PASSIVE",
AI839="Coupure ENEO &amp; Baisse de tension","PASSIVE",
AI839="Defaut GE &amp; POWER Cabinet","PASSIVE",
AI839="Sharing","PASSIVE",
AI839="Sites strategiques &amp; DataCenter","PASSIVE",
AI839="Exclu","Exclu",
AI839="SAT","ACTIVE",
AI839="SPARE-ISSUE","SPARE-ISSUE",
AI839="Fiber CAmtel","ACTIVE",
AI839="Fiber AOF","ACTIVE",
AI839="Projet OCM (HUAWEI)","PLANNED WORKS",
AI839="Projet OCM (NOKIA)","PLANNED WORKS",
AI839="ACCESS-ISSUE","ACCESS-ISSUE",
AI839="Projet OCM (ZTE, NOKIA, autres projets)","PLANNED WORKS",
AI839="No root CAuse","No root cause",
AI839="ODU HS","ACTIVE",
AI839="IP &amp; VLAN","ACTIVE",
AI839="Warehouse HUAWEI","SPARE-ISSUE",
AI839="SPARE-HS","SPARE-ISSUE",
AI839="Power Telco","ACTIVE", AI839="no impacts","no impacts"
),"")</f>
        <v>no impacts</v>
      </c>
      <c r="AK839" s="23" t="s">
        <v>5537</v>
      </c>
      <c r="AL839" s="23" t="str">
        <f t="shared" si="25"/>
        <v>OST_149</v>
      </c>
      <c r="AN839" s="9" t="s">
        <v>5537</v>
      </c>
      <c r="AO839" s="23" t="str">
        <f>_xlfn.XLOOKUP(B839,'INCIDENT-05-03-2026'!E:E,'INCIDENT-05-03-2026'!F:F,"")</f>
        <v/>
      </c>
      <c r="AP839" s="7" t="s">
        <v>5537</v>
      </c>
      <c r="AQ839" s="6"/>
      <c r="AR839" s="7"/>
      <c r="AS839" s="3" t="str">
        <f>_xlfn.XLOOKUP(B839,'[3]tt num | region | site id'!$C:$C,'[3]tt num | region | site id'!$Q:$Q,"")</f>
        <v/>
      </c>
      <c r="AT839" s="24" t="str">
        <f>_xlfn.XLOOKUP(B839,'[4]Cells Huawei 03052026 12h'!$B:$B,'[4]Cells Huawei 03052026 12h'!$T:$T,"")</f>
        <v/>
      </c>
      <c r="AU839" s="24" t="str">
        <f>_xlfn.XLOOKUP(B839,'[5]cells down 02052026 8h50'!$B:$B,'[5]cells down 02052026 8h50'!$R:$R,"")</f>
        <v/>
      </c>
      <c r="AV839" s="24" t="str">
        <f>_xlfn.XLOOKUP(B839,'[5]cells down 02052026 13h50'!$B:$B,'[5]cells down 02052026 13h50'!$R:$R,"")</f>
        <v/>
      </c>
      <c r="AW839" s="24" t="str">
        <f>_xlfn.XLOOKUP(B839,'[5]cells down 02052026 13h50'!$B:$B,'[5]cells down 02052026 13h50'!$R:$R,"")</f>
        <v/>
      </c>
      <c r="AX839" s="24" t="str">
        <f>_xlfn.XLOOKUP(B839,'[6]cell downs 03052026 8h40 '!$B:$B,'[6]cell downs 03052026 8h40 '!$R:$R,"")</f>
        <v/>
      </c>
      <c r="AY839" s="24" t="str">
        <f>_xlfn.XLOOKUP(B839,'[7]ALL SITES DOWN'!$D:$D,'[7]ALL SITES DOWN'!$J:$J,"")</f>
        <v/>
      </c>
      <c r="AZ839" s="24" t="str">
        <f>_xlfn.XLOOKUP(B839,'[8]ALL SITES DOWN'!$D:$D,'[8]ALL SITES DOWN'!$J:$J,"")</f>
        <v/>
      </c>
      <c r="BA839" s="9" t="str">
        <f>_xlfn.XLOOKUP(B839,[9]sheet1!$AC:$AC,[9]sheet1!$AF:$AF,"")</f>
        <v/>
      </c>
      <c r="BB839" s="14" t="s">
        <v>5537</v>
      </c>
      <c r="BC839" s="14" t="s">
        <v>5537</v>
      </c>
      <c r="BD839" s="14" t="str">
        <f>_xlfn.XLOOKUP(B839,'[10]cell downs 18042026 17h'!$B:$B,'[10]cell downs 18042026 17h'!$B:$B,"")</f>
        <v/>
      </c>
      <c r="BE839" s="14" t="str">
        <f>_xlfn.XLOOKUP(B839,'[11]Cells Huawei 19042026 15h'!$B:$B,'[11]Cells Huawei 19042026 15h'!$B:$B,"")</f>
        <v/>
      </c>
      <c r="BF839" s="9" t="str">
        <f>_xlfn.XLOOKUP(B839,'[12]cells down 19042026 9H40'!$B:$B,'[12]cells down 19042026 9H40'!$B:$B,"")</f>
        <v/>
      </c>
      <c r="BG839" s="9" t="s">
        <v>2860</v>
      </c>
      <c r="BH839" s="9" t="s">
        <v>12</v>
      </c>
    </row>
    <row r="840" spans="1:60" s="9" customFormat="1" x14ac:dyDescent="0.3">
      <c r="A840" s="1" t="s">
        <v>5012</v>
      </c>
      <c r="B840" s="8" t="s">
        <v>5013</v>
      </c>
      <c r="C840" s="3" t="str">
        <f>_xlfn.XLOOKUP(B840,'[1]daily break down'!$D:$D,'[1]daily break down'!$E:$E,"")</f>
        <v>Yaounde</v>
      </c>
      <c r="D840" s="1" t="s">
        <v>11</v>
      </c>
      <c r="E840" s="1" t="s">
        <v>145</v>
      </c>
      <c r="F840" s="3" t="s">
        <v>37</v>
      </c>
      <c r="G840" s="1" t="s">
        <v>38</v>
      </c>
      <c r="H840" s="42" t="str">
        <f>_xlfn.XLOOKUP(B840,[2]CALCULATION!$B:$B,[2]CALCULATION!$H:$H,"")</f>
        <v>ZTE</v>
      </c>
      <c r="I840" s="34">
        <v>0</v>
      </c>
      <c r="J840" s="34">
        <v>0</v>
      </c>
      <c r="K840" s="34">
        <v>0</v>
      </c>
      <c r="L840" s="34">
        <v>0.22857436371574583</v>
      </c>
      <c r="M840" s="34">
        <v>0</v>
      </c>
      <c r="N840" s="34">
        <v>0</v>
      </c>
      <c r="O840" s="34">
        <v>0</v>
      </c>
      <c r="P840" s="34">
        <v>0</v>
      </c>
      <c r="Q840" s="34">
        <v>4.0503462858806107E-2</v>
      </c>
      <c r="R840" s="34">
        <v>2.099188717957513E-2</v>
      </c>
      <c r="S840" s="35">
        <v>3.7988716816053238E-2</v>
      </c>
      <c r="T840" s="35">
        <v>4.0556968093758312E-2</v>
      </c>
      <c r="U840" s="35">
        <v>0.15527219183124921</v>
      </c>
      <c r="V840" s="35">
        <v>1.7745902925808851E-2</v>
      </c>
      <c r="W840" s="35">
        <v>4.0556968093758312E-2</v>
      </c>
      <c r="X840" s="35">
        <v>0</v>
      </c>
      <c r="Y840" s="35">
        <v>2.4380552059880309E-2</v>
      </c>
      <c r="Z840" s="35">
        <v>4.5835972924924331</v>
      </c>
      <c r="AA840" s="35">
        <v>0</v>
      </c>
      <c r="AB840" s="35">
        <v>0</v>
      </c>
      <c r="AC840" s="35">
        <v>0</v>
      </c>
      <c r="AD840" s="35">
        <v>0</v>
      </c>
      <c r="AE840" s="58" t="s">
        <v>5560</v>
      </c>
      <c r="AF840" s="58"/>
      <c r="AG840" s="57" t="str" cm="1">
        <f t="array" ref="AG840">IFERROR(_xlfn.IFS(
AI840="MPR ISSUE","PDH",
AI840="BSS Hardware Issue","BSS",
AI840="Sites strategiques, MLL, Pylone, etc.","ENVTECH",
AI840="AKTIVCO DEFAUT GE &amp; POWER Cabinet","AKTIVCO",
AI840="AKTIVCO Coupure ENEO &amp; Baisse de tension","AKTIVCO GRID ONLY",
AI840="Coupure ENEO &amp; Baisse de tension","IHS GRID ONLY",
AI840="Defaut GE &amp; POWER Cabinet","IHS",
AI840="Sharing","Partners",
AI840="Sites strategiques &amp; DataCenter","SST &amp; DC",
AI840="Exclu","Exclu",
AI840="SAT","SAT",
AI840="SPARE-ISSUE","SPARE-ISSUE",
AI840="Fiber CAmtel","TRANS_FO_CAMTEL",
AI840="Fiber AOF","Fiber AOF",
AI840="Projet OCM (HUAWEI)","TRAVAUX-HUAWEI",
AI840="Projet OCM (NOKIA)","TRAVAUX-NOKIA",
AI840="ACCESS-ISSUE","ACCESS-ISSUE",
AI840="Projet OCM (ZTE, NOKIA, autres projets)","TRAVAUX OCM",
AI840="No root CAuse","No root cause",
AI840="ODU HS","PDH",
AI840="IP &amp; VLAN","PDH",
AI840="Warehouse HUAWEI","SPARE-ISSUE",
AI840="SPARE-HS","SPARE-ISSUE",
AI840="Power Telco","BSS",AI840="no impacts","no impacts"
),"")</f>
        <v>no impacts</v>
      </c>
      <c r="AH840" s="57" t="str" cm="1">
        <f t="array" ref="AH840">IFERROR(_xlfn.IFS(
AI840="MPR ISSUE","TX ISSUE",
AI840="BSS Hardware Issue","RAN ISSUE",
AI840="Sites strategiques, MLL, Pylone, etc.","ENVTECH",
AI840="AKTIVCO DEFAUT GE &amp; POWER Cabinet","POWER ISSUE",
AI840="AKTIVCO Coupure ENEO &amp; Baisse de tension","POWER ISSUE",
AI840="Coupure ENEO &amp; Baisse de tension","POWER ISSUE",
AI840="Defaut GE &amp; POWER Cabinet","POWER ISSUE",
AI840="Sharing","POWER ISSUE",
AI840="Sites strategiques &amp; DataCenter","POWER ISSUE",
AI840="Exclu","Exclu",
AI840="SAT","TX ISSUE",
AI840="SPARE-ISSUE","SPARE-ISSUE",
AI840="Fiber CAmtel","TX ISSUE",
AI840="Fiber AOF","TX ISSUE",
AI840="Projet OCM (HUAWEI)","TRAVAUX-HUAWEI",
AI840="Projet OCM (NOKIA)","TRAVAUX -NOKIA",
AI840="ACCESS-ISSUE","ACCESS-ISSUE",
AI840="Projet OCM (ZTE, NOKIA, autres projets)","TRAVAUX OCM",
AI840="No root CAuse","No root cause",
AI840="ODU HS","TX ISSUE",
AI840="IP &amp; VLAN","TX ISSUE",
AI840="Warehouse HUAWEI","SPARE-ISSUE",
AI840="SPARE-HS","SPARE-ISSUE",
AI840="Power Telco","RAN ISSUE",AI840="no impacts","no impacts"
),"")</f>
        <v>no impacts</v>
      </c>
      <c r="AI840" s="85" t="s">
        <v>5998</v>
      </c>
      <c r="AJ840" s="57" t="str" cm="1">
        <f t="array" ref="AJ840">IFERROR(_xlfn.IFS(
AI840="MPR ISSUE","ACTIVE",
AI840="BSS Hardware Issue","ACTIVE",
AI840="Sites strategiques, MLL, Pylone, etc.","PASSIVE",
AI840="AKTIVCO DEFAUT GE &amp; POWER Cabinet","PASSIVE",
AI840="AKTIVCO Coupure ENEO &amp; Baisse de tension","PASSIVE",
AI840="Coupure ENEO &amp; Baisse de tension","PASSIVE",
AI840="Defaut GE &amp; POWER Cabinet","PASSIVE",
AI840="Sharing","PASSIVE",
AI840="Sites strategiques &amp; DataCenter","PASSIVE",
AI840="Exclu","Exclu",
AI840="SAT","ACTIVE",
AI840="SPARE-ISSUE","SPARE-ISSUE",
AI840="Fiber CAmtel","ACTIVE",
AI840="Fiber AOF","ACTIVE",
AI840="Projet OCM (HUAWEI)","PLANNED WORKS",
AI840="Projet OCM (NOKIA)","PLANNED WORKS",
AI840="ACCESS-ISSUE","ACCESS-ISSUE",
AI840="Projet OCM (ZTE, NOKIA, autres projets)","PLANNED WORKS",
AI840="No root CAuse","No root cause",
AI840="ODU HS","ACTIVE",
AI840="IP &amp; VLAN","ACTIVE",
AI840="Warehouse HUAWEI","SPARE-ISSUE",
AI840="SPARE-HS","SPARE-ISSUE",
AI840="Power Telco","ACTIVE", AI840="no impacts","no impacts"
),"")</f>
        <v>no impacts</v>
      </c>
      <c r="AK840" s="23" t="s">
        <v>5537</v>
      </c>
      <c r="AL840" s="23" t="str">
        <f t="shared" si="25"/>
        <v>CTR_414</v>
      </c>
      <c r="AN840" s="9" t="s">
        <v>5537</v>
      </c>
      <c r="AO840" s="23" t="str">
        <f>_xlfn.XLOOKUP(B840,'INCIDENT-05-03-2026'!E:E,'INCIDENT-05-03-2026'!F:F,"")</f>
        <v/>
      </c>
      <c r="AP840" s="7" t="s">
        <v>5537</v>
      </c>
      <c r="AQ840" s="6"/>
      <c r="AR840" s="7"/>
      <c r="AS840" s="3"/>
      <c r="AT840" s="24" t="str">
        <f>_xlfn.XLOOKUP(B840,'[4]Cells Huawei 03052026 12h'!$B:$B,'[4]Cells Huawei 03052026 12h'!$T:$T,"")</f>
        <v/>
      </c>
      <c r="AU840" s="24" t="str">
        <f>_xlfn.XLOOKUP(B840,'[5]cells down 02052026 8h50'!$B:$B,'[5]cells down 02052026 8h50'!$R:$R,"")</f>
        <v/>
      </c>
      <c r="AV840" s="24" t="str">
        <f>_xlfn.XLOOKUP(B840,'[5]cells down 02052026 13h50'!$B:$B,'[5]cells down 02052026 13h50'!$R:$R,"")</f>
        <v/>
      </c>
      <c r="AW840" s="24" t="str">
        <f>_xlfn.XLOOKUP(B840,'[5]cells down 02052026 13h50'!$B:$B,'[5]cells down 02052026 13h50'!$R:$R,"")</f>
        <v/>
      </c>
      <c r="AX840" s="24" t="str">
        <f>_xlfn.XLOOKUP(B840,'[6]cell downs 03052026 8h40 '!$B:$B,'[6]cell downs 03052026 8h40 '!$R:$R,"")</f>
        <v/>
      </c>
      <c r="AY840" s="24" t="str">
        <f>_xlfn.XLOOKUP(B840,'[7]ALL SITES DOWN'!$D:$D,'[7]ALL SITES DOWN'!$J:$J,"")</f>
        <v/>
      </c>
      <c r="AZ840" s="24" t="str">
        <f>_xlfn.XLOOKUP(B840,'[8]ALL SITES DOWN'!$D:$D,'[8]ALL SITES DOWN'!$J:$J,"")</f>
        <v/>
      </c>
      <c r="BA840" s="9" t="str">
        <f>_xlfn.XLOOKUP(B840,[9]sheet1!$AC:$AC,[9]sheet1!$AF:$AF,"")</f>
        <v/>
      </c>
      <c r="BB840" s="14" t="s">
        <v>5537</v>
      </c>
      <c r="BC840" s="14" t="s">
        <v>5537</v>
      </c>
      <c r="BD840" s="14" t="str">
        <f>_xlfn.XLOOKUP(B840,'[10]cell downs 18042026 17h'!$B:$B,'[10]cell downs 18042026 17h'!$B:$B,"")</f>
        <v/>
      </c>
      <c r="BE840" s="14" t="str">
        <f>_xlfn.XLOOKUP(B840,'[11]Cells Huawei 19042026 15h'!$B:$B,'[11]Cells Huawei 19042026 15h'!$B:$B,"")</f>
        <v/>
      </c>
      <c r="BF840" s="9" t="str">
        <f>_xlfn.XLOOKUP(B840,'[12]cells down 19042026 9H40'!$B:$B,'[12]cells down 19042026 9H40'!$B:$B,"")</f>
        <v/>
      </c>
      <c r="BG840" s="9" t="s">
        <v>5013</v>
      </c>
      <c r="BH840" s="9" t="s">
        <v>12</v>
      </c>
    </row>
    <row r="841" spans="1:60" s="9" customFormat="1" x14ac:dyDescent="0.3">
      <c r="A841" s="1" t="s">
        <v>1295</v>
      </c>
      <c r="B841" s="8" t="s">
        <v>1296</v>
      </c>
      <c r="C841" s="3" t="str">
        <f>_xlfn.XLOOKUP(B841,'[1]daily break down'!$D:$D,'[1]daily break down'!$E:$E,"")</f>
        <v>OUEST</v>
      </c>
      <c r="D841" s="1" t="s">
        <v>11</v>
      </c>
      <c r="E841" s="1" t="s">
        <v>12</v>
      </c>
      <c r="F841" s="3" t="s">
        <v>102</v>
      </c>
      <c r="G841" s="1" t="s">
        <v>1297</v>
      </c>
      <c r="H841" s="41" t="str">
        <f>_xlfn.XLOOKUP(B841,[2]CALCULATION!$B:$B,[2]CALCULATION!$H:$H,"")</f>
        <v>NOKIA</v>
      </c>
      <c r="I841" s="34">
        <v>1.6394795455009348</v>
      </c>
      <c r="J841" s="34">
        <v>0.12598798774794534</v>
      </c>
      <c r="K841" s="34">
        <v>0</v>
      </c>
      <c r="L841" s="34">
        <v>0</v>
      </c>
      <c r="M841" s="34">
        <v>2.7890890164350181E-2</v>
      </c>
      <c r="N841" s="34">
        <v>0</v>
      </c>
      <c r="O841" s="34">
        <v>0.68311556727619316</v>
      </c>
      <c r="P841" s="34">
        <v>1.5568981622682991</v>
      </c>
      <c r="Q841" s="34">
        <v>0.88911484780960071</v>
      </c>
      <c r="R841" s="34">
        <v>0</v>
      </c>
      <c r="S841" s="35">
        <v>0.3020205201882043</v>
      </c>
      <c r="T841" s="35">
        <v>17403.285923414747</v>
      </c>
      <c r="U841" s="35">
        <v>9.083876953993901E-2</v>
      </c>
      <c r="V841" s="35">
        <v>6.401009608113381E-2</v>
      </c>
      <c r="W841" s="35">
        <v>0</v>
      </c>
      <c r="X841" s="35">
        <v>9.363416116632774E-3</v>
      </c>
      <c r="Y841" s="35">
        <v>2.2900240559536419E-2</v>
      </c>
      <c r="Z841" s="35">
        <v>0</v>
      </c>
      <c r="AA841" s="35">
        <v>0</v>
      </c>
      <c r="AB841" s="35">
        <v>0</v>
      </c>
      <c r="AC841" s="35">
        <v>0</v>
      </c>
      <c r="AD841" s="35">
        <v>0</v>
      </c>
      <c r="AE841" s="58" t="s">
        <v>5560</v>
      </c>
      <c r="AF841" s="58"/>
      <c r="AG841" s="57" t="str" cm="1">
        <f t="array" ref="AG841">IFERROR(_xlfn.IFS(
AI841="MPR ISSUE","PDH",
AI841="BSS Hardware Issue","BSS",
AI841="Sites strategiques, MLL, Pylone, etc.","ENVTECH",
AI841="AKTIVCO DEFAUT GE &amp; POWER Cabinet","AKTIVCO",
AI841="AKTIVCO Coupure ENEO &amp; Baisse de tension","AKTIVCO GRID ONLY",
AI841="Coupure ENEO &amp; Baisse de tension","IHS GRID ONLY",
AI841="Defaut GE &amp; POWER Cabinet","IHS",
AI841="Sharing","Partners",
AI841="Sites strategiques &amp; DataCenter","SST &amp; DC",
AI841="Exclu","Exclu",
AI841="SAT","SAT",
AI841="SPARE-ISSUE","SPARE-ISSUE",
AI841="Fiber CAmtel","TRANS_FO_CAMTEL",
AI841="Fiber AOF","Fiber AOF",
AI841="Projet OCM (HUAWEI)","TRAVAUX-HUAWEI",
AI841="Projet OCM (NOKIA)","TRAVAUX-NOKIA",
AI841="ACCESS-ISSUE","ACCESS-ISSUE",
AI841="Projet OCM (ZTE, NOKIA, autres projets)","TRAVAUX OCM",
AI841="No root CAuse","No root cause",
AI841="ODU HS","PDH",
AI841="IP &amp; VLAN","PDH",
AI841="Warehouse HUAWEI","SPARE-ISSUE",
AI841="SPARE-HS","SPARE-ISSUE",
AI841="Power Telco","BSS",AI841="no impacts","no impacts"
),"")</f>
        <v>no impacts</v>
      </c>
      <c r="AH841" s="57" t="str" cm="1">
        <f t="array" ref="AH841">IFERROR(_xlfn.IFS(
AI841="MPR ISSUE","TX ISSUE",
AI841="BSS Hardware Issue","RAN ISSUE",
AI841="Sites strategiques, MLL, Pylone, etc.","ENVTECH",
AI841="AKTIVCO DEFAUT GE &amp; POWER Cabinet","POWER ISSUE",
AI841="AKTIVCO Coupure ENEO &amp; Baisse de tension","POWER ISSUE",
AI841="Coupure ENEO &amp; Baisse de tension","POWER ISSUE",
AI841="Defaut GE &amp; POWER Cabinet","POWER ISSUE",
AI841="Sharing","POWER ISSUE",
AI841="Sites strategiques &amp; DataCenter","POWER ISSUE",
AI841="Exclu","Exclu",
AI841="SAT","TX ISSUE",
AI841="SPARE-ISSUE","SPARE-ISSUE",
AI841="Fiber CAmtel","TX ISSUE",
AI841="Fiber AOF","TX ISSUE",
AI841="Projet OCM (HUAWEI)","TRAVAUX-HUAWEI",
AI841="Projet OCM (NOKIA)","TRAVAUX -NOKIA",
AI841="ACCESS-ISSUE","ACCESS-ISSUE",
AI841="Projet OCM (ZTE, NOKIA, autres projets)","TRAVAUX OCM",
AI841="No root CAuse","No root cause",
AI841="ODU HS","TX ISSUE",
AI841="IP &amp; VLAN","TX ISSUE",
AI841="Warehouse HUAWEI","SPARE-ISSUE",
AI841="SPARE-HS","SPARE-ISSUE",
AI841="Power Telco","RAN ISSUE",AI841="no impacts","no impacts"
),"")</f>
        <v>no impacts</v>
      </c>
      <c r="AI841" s="85" t="s">
        <v>5998</v>
      </c>
      <c r="AJ841" s="57" t="str" cm="1">
        <f t="array" ref="AJ841">IFERROR(_xlfn.IFS(
AI841="MPR ISSUE","ACTIVE",
AI841="BSS Hardware Issue","ACTIVE",
AI841="Sites strategiques, MLL, Pylone, etc.","PASSIVE",
AI841="AKTIVCO DEFAUT GE &amp; POWER Cabinet","PASSIVE",
AI841="AKTIVCO Coupure ENEO &amp; Baisse de tension","PASSIVE",
AI841="Coupure ENEO &amp; Baisse de tension","PASSIVE",
AI841="Defaut GE &amp; POWER Cabinet","PASSIVE",
AI841="Sharing","PASSIVE",
AI841="Sites strategiques &amp; DataCenter","PASSIVE",
AI841="Exclu","Exclu",
AI841="SAT","ACTIVE",
AI841="SPARE-ISSUE","SPARE-ISSUE",
AI841="Fiber CAmtel","ACTIVE",
AI841="Fiber AOF","ACTIVE",
AI841="Projet OCM (HUAWEI)","PLANNED WORKS",
AI841="Projet OCM (NOKIA)","PLANNED WORKS",
AI841="ACCESS-ISSUE","ACCESS-ISSUE",
AI841="Projet OCM (ZTE, NOKIA, autres projets)","PLANNED WORKS",
AI841="No root CAuse","No root cause",
AI841="ODU HS","ACTIVE",
AI841="IP &amp; VLAN","ACTIVE",
AI841="Warehouse HUAWEI","SPARE-ISSUE",
AI841="SPARE-HS","SPARE-ISSUE",
AI841="Power Telco","ACTIVE", AI841="no impacts","no impacts"
),"")</f>
        <v>no impacts</v>
      </c>
      <c r="AK841" s="23" t="s">
        <v>5537</v>
      </c>
      <c r="AL841" s="23" t="str">
        <f t="shared" si="25"/>
        <v>OST_160</v>
      </c>
      <c r="AN841" s="9" t="s">
        <v>5537</v>
      </c>
      <c r="AO841" s="23" t="str">
        <f>_xlfn.XLOOKUP(B841,'INCIDENT-05-03-2026'!E:E,'INCIDENT-05-03-2026'!F:F,"")</f>
        <v/>
      </c>
      <c r="AP841" s="7" t="s">
        <v>5537</v>
      </c>
      <c r="AQ841" s="6"/>
      <c r="AR841" s="7"/>
      <c r="AS841" s="3" t="str">
        <f>_xlfn.XLOOKUP(B841,'[3]tt num | region | site id'!$C:$C,'[3]tt num | region | site id'!$Q:$Q,"")</f>
        <v/>
      </c>
      <c r="AT841" s="24" t="str">
        <f>_xlfn.XLOOKUP(B841,'[4]Cells Huawei 03052026 12h'!$B:$B,'[4]Cells Huawei 03052026 12h'!$T:$T,"")</f>
        <v/>
      </c>
      <c r="AU841" s="24" t="str">
        <f>_xlfn.XLOOKUP(B841,'[5]cells down 02052026 8h50'!$B:$B,'[5]cells down 02052026 8h50'!$R:$R,"")</f>
        <v/>
      </c>
      <c r="AV841" s="24" t="str">
        <f>_xlfn.XLOOKUP(B841,'[5]cells down 02052026 13h50'!$B:$B,'[5]cells down 02052026 13h50'!$R:$R,"")</f>
        <v/>
      </c>
      <c r="AW841" s="24" t="str">
        <f>_xlfn.XLOOKUP(B841,'[5]cells down 02052026 13h50'!$B:$B,'[5]cells down 02052026 13h50'!$R:$R,"")</f>
        <v/>
      </c>
      <c r="AX841" s="24" t="str">
        <f>_xlfn.XLOOKUP(B841,'[6]cell downs 03052026 8h40 '!$B:$B,'[6]cell downs 03052026 8h40 '!$R:$R,"")</f>
        <v/>
      </c>
      <c r="AY841" s="24" t="str">
        <f>_xlfn.XLOOKUP(B841,'[7]ALL SITES DOWN'!$D:$D,'[7]ALL SITES DOWN'!$J:$J,"")</f>
        <v/>
      </c>
      <c r="AZ841" s="24" t="str">
        <f>_xlfn.XLOOKUP(B841,'[8]ALL SITES DOWN'!$D:$D,'[8]ALL SITES DOWN'!$J:$J,"")</f>
        <v/>
      </c>
      <c r="BA841" s="9" t="str">
        <f>_xlfn.XLOOKUP(B841,[9]sheet1!$AC:$AC,[9]sheet1!$AF:$AF,"")</f>
        <v/>
      </c>
      <c r="BB841" s="14" t="s">
        <v>5537</v>
      </c>
      <c r="BC841" s="14" t="s">
        <v>5537</v>
      </c>
      <c r="BD841" s="14" t="str">
        <f>_xlfn.XLOOKUP(B841,'[10]cell downs 18042026 17h'!$B:$B,'[10]cell downs 18042026 17h'!$B:$B,"")</f>
        <v>OST_160</v>
      </c>
      <c r="BE841" s="14" t="str">
        <f>_xlfn.XLOOKUP(B841,'[11]Cells Huawei 19042026 15h'!$B:$B,'[11]Cells Huawei 19042026 15h'!$B:$B,"")</f>
        <v/>
      </c>
      <c r="BF841" s="9" t="str">
        <f>_xlfn.XLOOKUP(B841,'[12]cells down 19042026 9H40'!$B:$B,'[12]cells down 19042026 9H40'!$B:$B,"")</f>
        <v/>
      </c>
      <c r="BG841" s="9" t="s">
        <v>1296</v>
      </c>
      <c r="BH841" s="9" t="s">
        <v>5537</v>
      </c>
    </row>
    <row r="842" spans="1:60" s="9" customFormat="1" x14ac:dyDescent="0.3">
      <c r="A842" s="1" t="s">
        <v>1739</v>
      </c>
      <c r="B842" s="8" t="s">
        <v>1740</v>
      </c>
      <c r="C842" s="3" t="str">
        <f>_xlfn.XLOOKUP(B842,'[1]daily break down'!$D:$D,'[1]daily break down'!$E:$E,"")</f>
        <v>NORD-OUEST</v>
      </c>
      <c r="D842" s="1" t="s">
        <v>11</v>
      </c>
      <c r="E842" s="1" t="s">
        <v>96</v>
      </c>
      <c r="F842" s="3" t="s">
        <v>51</v>
      </c>
      <c r="G842" s="1" t="s">
        <v>52</v>
      </c>
      <c r="H842" s="40" t="str">
        <f>_xlfn.XLOOKUP(B842,[2]CALCULATION!$B:$B,[2]CALCULATION!$H:$H,"")</f>
        <v>Huawei</v>
      </c>
      <c r="I842" s="34">
        <v>0</v>
      </c>
      <c r="J842" s="34">
        <v>0</v>
      </c>
      <c r="K842" s="34">
        <v>0</v>
      </c>
      <c r="L842" s="34">
        <v>0</v>
      </c>
      <c r="M842" s="34">
        <v>0</v>
      </c>
      <c r="N842" s="34">
        <v>0</v>
      </c>
      <c r="O842" s="34">
        <v>1.0677147985492235</v>
      </c>
      <c r="P842" s="34">
        <v>0.38525552673406904</v>
      </c>
      <c r="Q842" s="34">
        <v>0</v>
      </c>
      <c r="R842" s="34">
        <v>1.6682040504176263</v>
      </c>
      <c r="S842" s="35">
        <v>0</v>
      </c>
      <c r="T842" s="35">
        <v>0</v>
      </c>
      <c r="U842" s="35">
        <v>4.6969392151994809</v>
      </c>
      <c r="V842" s="35">
        <v>0.19912864941372527</v>
      </c>
      <c r="W842" s="35">
        <v>0</v>
      </c>
      <c r="X842" s="35">
        <v>0.30961695958999291</v>
      </c>
      <c r="Y842" s="35">
        <v>2.286457040290155E-2</v>
      </c>
      <c r="Z842" s="35">
        <v>19.310485171202483</v>
      </c>
      <c r="AA842" s="35">
        <v>0</v>
      </c>
      <c r="AB842" s="35">
        <v>0</v>
      </c>
      <c r="AC842" s="35">
        <v>0</v>
      </c>
      <c r="AD842" s="35">
        <v>0</v>
      </c>
      <c r="AE842" s="58" t="s">
        <v>5603</v>
      </c>
      <c r="AF842" s="58"/>
      <c r="AG842" s="57" t="str" cm="1">
        <f t="array" ref="AG842">IFERROR(_xlfn.IFS(
AI842="MPR ISSUE","PDH",
AI842="BSS Hardware Issue","BSS",
AI842="Sites strategiques, MLL, Pylone, etc.","ENVTECH",
AI842="AKTIVCO DEFAUT GE &amp; POWER Cabinet","AKTIVCO",
AI842="AKTIVCO Coupure ENEO &amp; Baisse de tension","AKTIVCO GRID ONLY",
AI842="Coupure ENEO &amp; Baisse de tension","IHS GRID ONLY",
AI842="Defaut GE &amp; POWER Cabinet","IHS",
AI842="Sharing","Partners",
AI842="Sites strategiques &amp; DataCenter","SST &amp; DC",
AI842="Exclu","Exclu",
AI842="SAT","SAT",
AI842="SPARE-ISSUE","SPARE-ISSUE",
AI842="Fiber CAmtel","TRANS_FO_CAMTEL",
AI842="Fiber AOF","Fiber AOF",
AI842="Projet OCM (HUAWEI)","TRAVAUX-HUAWEI",
AI842="Projet OCM (NOKIA)","TRAVAUX-NOKIA",
AI842="ACCESS-ISSUE","ACCESS-ISSUE",
AI842="Projet OCM (ZTE, NOKIA, autres projets)","TRAVAUX OCM",
AI842="No root CAuse","No root cause",
AI842="ODU HS","PDH",
AI842="IP &amp; VLAN","PDH",
AI842="Warehouse HUAWEI","SPARE-ISSUE",
AI842="SPARE-HS","SPARE-ISSUE",
AI842="Power Telco","BSS",AI842="no impacts","no impacts"
),"")</f>
        <v>no impacts</v>
      </c>
      <c r="AH842" s="57" t="str" cm="1">
        <f t="array" ref="AH842">IFERROR(_xlfn.IFS(
AI842="MPR ISSUE","TX ISSUE",
AI842="BSS Hardware Issue","RAN ISSUE",
AI842="Sites strategiques, MLL, Pylone, etc.","ENVTECH",
AI842="AKTIVCO DEFAUT GE &amp; POWER Cabinet","POWER ISSUE",
AI842="AKTIVCO Coupure ENEO &amp; Baisse de tension","POWER ISSUE",
AI842="Coupure ENEO &amp; Baisse de tension","POWER ISSUE",
AI842="Defaut GE &amp; POWER Cabinet","POWER ISSUE",
AI842="Sharing","POWER ISSUE",
AI842="Sites strategiques &amp; DataCenter","POWER ISSUE",
AI842="Exclu","Exclu",
AI842="SAT","TX ISSUE",
AI842="SPARE-ISSUE","SPARE-ISSUE",
AI842="Fiber CAmtel","TX ISSUE",
AI842="Fiber AOF","TX ISSUE",
AI842="Projet OCM (HUAWEI)","TRAVAUX-HUAWEI",
AI842="Projet OCM (NOKIA)","TRAVAUX -NOKIA",
AI842="ACCESS-ISSUE","ACCESS-ISSUE",
AI842="Projet OCM (ZTE, NOKIA, autres projets)","TRAVAUX OCM",
AI842="No root CAuse","No root cause",
AI842="ODU HS","TX ISSUE",
AI842="IP &amp; VLAN","TX ISSUE",
AI842="Warehouse HUAWEI","SPARE-ISSUE",
AI842="SPARE-HS","SPARE-ISSUE",
AI842="Power Telco","RAN ISSUE",AI842="no impacts","no impacts"
),"")</f>
        <v>no impacts</v>
      </c>
      <c r="AI842" s="85" t="s">
        <v>5998</v>
      </c>
      <c r="AJ842" s="57" t="str" cm="1">
        <f t="array" ref="AJ842">IFERROR(_xlfn.IFS(
AI842="MPR ISSUE","ACTIVE",
AI842="BSS Hardware Issue","ACTIVE",
AI842="Sites strategiques, MLL, Pylone, etc.","PASSIVE",
AI842="AKTIVCO DEFAUT GE &amp; POWER Cabinet","PASSIVE",
AI842="AKTIVCO Coupure ENEO &amp; Baisse de tension","PASSIVE",
AI842="Coupure ENEO &amp; Baisse de tension","PASSIVE",
AI842="Defaut GE &amp; POWER Cabinet","PASSIVE",
AI842="Sharing","PASSIVE",
AI842="Sites strategiques &amp; DataCenter","PASSIVE",
AI842="Exclu","Exclu",
AI842="SAT","ACTIVE",
AI842="SPARE-ISSUE","SPARE-ISSUE",
AI842="Fiber CAmtel","ACTIVE",
AI842="Fiber AOF","ACTIVE",
AI842="Projet OCM (HUAWEI)","PLANNED WORKS",
AI842="Projet OCM (NOKIA)","PLANNED WORKS",
AI842="ACCESS-ISSUE","ACCESS-ISSUE",
AI842="Projet OCM (ZTE, NOKIA, autres projets)","PLANNED WORKS",
AI842="No root CAuse","No root cause",
AI842="ODU HS","ACTIVE",
AI842="IP &amp; VLAN","ACTIVE",
AI842="Warehouse HUAWEI","SPARE-ISSUE",
AI842="SPARE-HS","SPARE-ISSUE",
AI842="Power Telco","ACTIVE", AI842="no impacts","no impacts"
),"")</f>
        <v>no impacts</v>
      </c>
      <c r="AK842" s="23" t="s">
        <v>5537</v>
      </c>
      <c r="AL842" s="23" t="str">
        <f t="shared" si="25"/>
        <v>NRO_067</v>
      </c>
      <c r="AN842" s="9" t="s">
        <v>5537</v>
      </c>
      <c r="AO842" s="23" t="str">
        <f>_xlfn.XLOOKUP(B842,'INCIDENT-05-03-2026'!E:E,'INCIDENT-05-03-2026'!F:F,"")</f>
        <v/>
      </c>
      <c r="AP842" s="7" t="s">
        <v>5537</v>
      </c>
      <c r="AQ842" s="6"/>
      <c r="AR842" s="7"/>
      <c r="AS842" s="3" t="str">
        <f>_xlfn.XLOOKUP(B842,'[3]tt num | region | site id'!$C:$C,'[3]tt num | region | site id'!$Q:$Q,"")</f>
        <v/>
      </c>
      <c r="AT842" s="24" t="str">
        <f>_xlfn.XLOOKUP(B842,'[4]Cells Huawei 03052026 12h'!$B:$B,'[4]Cells Huawei 03052026 12h'!$T:$T,"")</f>
        <v/>
      </c>
      <c r="AU842" s="24" t="str">
        <f>_xlfn.XLOOKUP(B842,'[5]cells down 02052026 8h50'!$B:$B,'[5]cells down 02052026 8h50'!$R:$R,"")</f>
        <v/>
      </c>
      <c r="AV842" s="24" t="str">
        <f>_xlfn.XLOOKUP(B842,'[5]cells down 02052026 13h50'!$B:$B,'[5]cells down 02052026 13h50'!$R:$R,"")</f>
        <v/>
      </c>
      <c r="AW842" s="24" t="str">
        <f>_xlfn.XLOOKUP(B842,'[5]cells down 02052026 13h50'!$B:$B,'[5]cells down 02052026 13h50'!$R:$R,"")</f>
        <v/>
      </c>
      <c r="AX842" s="24" t="str">
        <f>_xlfn.XLOOKUP(B842,'[6]cell downs 03052026 8h40 '!$B:$B,'[6]cell downs 03052026 8h40 '!$R:$R,"")</f>
        <v/>
      </c>
      <c r="AY842" s="24" t="str">
        <f>_xlfn.XLOOKUP(B842,'[7]ALL SITES DOWN'!$D:$D,'[7]ALL SITES DOWN'!$J:$J,"")</f>
        <v/>
      </c>
      <c r="AZ842" s="24" t="str">
        <f>_xlfn.XLOOKUP(B842,'[8]ALL SITES DOWN'!$D:$D,'[8]ALL SITES DOWN'!$J:$J,"")</f>
        <v/>
      </c>
      <c r="BA842" s="9" t="str">
        <f>_xlfn.XLOOKUP(B842,[9]sheet1!$AC:$AC,[9]sheet1!$AF:$AF,"")</f>
        <v/>
      </c>
      <c r="BB842" s="14" t="s">
        <v>5537</v>
      </c>
      <c r="BC842" s="14" t="s">
        <v>5537</v>
      </c>
      <c r="BD842" s="14" t="str">
        <f>_xlfn.XLOOKUP(B842,'[10]cell downs 18042026 17h'!$B:$B,'[10]cell downs 18042026 17h'!$B:$B,"")</f>
        <v/>
      </c>
      <c r="BE842" s="14" t="str">
        <f>_xlfn.XLOOKUP(B842,'[11]Cells Huawei 19042026 15h'!$B:$B,'[11]Cells Huawei 19042026 15h'!$B:$B,"")</f>
        <v/>
      </c>
      <c r="BF842" s="9" t="str">
        <f>_xlfn.XLOOKUP(B842,'[12]cells down 19042026 9H40'!$B:$B,'[12]cells down 19042026 9H40'!$B:$B,"")</f>
        <v/>
      </c>
      <c r="BG842" s="9" t="s">
        <v>1740</v>
      </c>
      <c r="BH842" s="9" t="s">
        <v>12</v>
      </c>
    </row>
    <row r="843" spans="1:60" s="9" customFormat="1" x14ac:dyDescent="0.3">
      <c r="A843" s="2" t="s">
        <v>786</v>
      </c>
      <c r="B843" s="8" t="s">
        <v>787</v>
      </c>
      <c r="C843" s="3" t="str">
        <f>_xlfn.XLOOKUP(B843,'[1]daily break down'!$D:$D,'[1]daily break down'!$E:$E,"")</f>
        <v>SUD-OUEST</v>
      </c>
      <c r="D843" s="1" t="s">
        <v>11</v>
      </c>
      <c r="E843" s="1" t="s">
        <v>12</v>
      </c>
      <c r="F843" s="3" t="s">
        <v>13</v>
      </c>
      <c r="G843" s="1" t="s">
        <v>788</v>
      </c>
      <c r="H843" s="41" t="str">
        <f>_xlfn.XLOOKUP(B843,[2]CALCULATION!$B:$B,[2]CALCULATION!$H:$H,"")</f>
        <v>NOKIA</v>
      </c>
      <c r="I843" s="34">
        <v>0</v>
      </c>
      <c r="J843" s="34">
        <v>9.693078972476326E-3</v>
      </c>
      <c r="K843" s="34">
        <v>0</v>
      </c>
      <c r="L843" s="34">
        <v>0</v>
      </c>
      <c r="M843" s="34">
        <v>0</v>
      </c>
      <c r="N843" s="34">
        <v>0</v>
      </c>
      <c r="O843" s="34">
        <v>4.6892229631513273E-2</v>
      </c>
      <c r="P843" s="34">
        <v>0</v>
      </c>
      <c r="Q843" s="34">
        <v>0</v>
      </c>
      <c r="R843" s="34">
        <v>0</v>
      </c>
      <c r="S843" s="35">
        <v>0</v>
      </c>
      <c r="T843" s="35">
        <v>12081.284305416442</v>
      </c>
      <c r="U843" s="35">
        <v>0</v>
      </c>
      <c r="V843" s="35">
        <v>0</v>
      </c>
      <c r="W843" s="35">
        <v>0.12118935716670509</v>
      </c>
      <c r="X843" s="35">
        <v>0</v>
      </c>
      <c r="Y843" s="35">
        <v>2.061735053490979E-2</v>
      </c>
      <c r="Z843" s="35">
        <v>0</v>
      </c>
      <c r="AA843" s="35">
        <v>0</v>
      </c>
      <c r="AB843" s="35">
        <v>0</v>
      </c>
      <c r="AC843" s="35">
        <v>0</v>
      </c>
      <c r="AD843" s="35">
        <v>0</v>
      </c>
      <c r="AE843" s="58" t="s">
        <v>5603</v>
      </c>
      <c r="AF843" s="58"/>
      <c r="AG843" s="57" t="str" cm="1">
        <f t="array" ref="AG843">IFERROR(_xlfn.IFS(
AI843="MPR ISSUE","PDH",
AI843="BSS Hardware Issue","BSS",
AI843="Sites strategiques, MLL, Pylone, etc.","ENVTECH",
AI843="AKTIVCO DEFAUT GE &amp; POWER Cabinet","AKTIVCO",
AI843="AKTIVCO Coupure ENEO &amp; Baisse de tension","AKTIVCO GRID ONLY",
AI843="Coupure ENEO &amp; Baisse de tension","IHS GRID ONLY",
AI843="Defaut GE &amp; POWER Cabinet","IHS",
AI843="Sharing","Partners",
AI843="Sites strategiques &amp; DataCenter","SST &amp; DC",
AI843="Exclu","Exclu",
AI843="SAT","SAT",
AI843="SPARE-ISSUE","SPARE-ISSUE",
AI843="Fiber CAmtel","TRANS_FO_CAMTEL",
AI843="Fiber AOF","Fiber AOF",
AI843="Projet OCM (HUAWEI)","TRAVAUX-HUAWEI",
AI843="Projet OCM (NOKIA)","TRAVAUX-NOKIA",
AI843="ACCESS-ISSUE","ACCESS-ISSUE",
AI843="Projet OCM (ZTE, NOKIA, autres projets)","TRAVAUX OCM",
AI843="No root CAuse","No root cause",
AI843="ODU HS","PDH",
AI843="IP &amp; VLAN","PDH",
AI843="Warehouse HUAWEI","SPARE-ISSUE",
AI843="SPARE-HS","SPARE-ISSUE",
AI843="Power Telco","BSS",AI843="no impacts","no impacts"
),"")</f>
        <v>no impacts</v>
      </c>
      <c r="AH843" s="57" t="str" cm="1">
        <f t="array" ref="AH843">IFERROR(_xlfn.IFS(
AI843="MPR ISSUE","TX ISSUE",
AI843="BSS Hardware Issue","RAN ISSUE",
AI843="Sites strategiques, MLL, Pylone, etc.","ENVTECH",
AI843="AKTIVCO DEFAUT GE &amp; POWER Cabinet","POWER ISSUE",
AI843="AKTIVCO Coupure ENEO &amp; Baisse de tension","POWER ISSUE",
AI843="Coupure ENEO &amp; Baisse de tension","POWER ISSUE",
AI843="Defaut GE &amp; POWER Cabinet","POWER ISSUE",
AI843="Sharing","POWER ISSUE",
AI843="Sites strategiques &amp; DataCenter","POWER ISSUE",
AI843="Exclu","Exclu",
AI843="SAT","TX ISSUE",
AI843="SPARE-ISSUE","SPARE-ISSUE",
AI843="Fiber CAmtel","TX ISSUE",
AI843="Fiber AOF","TX ISSUE",
AI843="Projet OCM (HUAWEI)","TRAVAUX-HUAWEI",
AI843="Projet OCM (NOKIA)","TRAVAUX -NOKIA",
AI843="ACCESS-ISSUE","ACCESS-ISSUE",
AI843="Projet OCM (ZTE, NOKIA, autres projets)","TRAVAUX OCM",
AI843="No root CAuse","No root cause",
AI843="ODU HS","TX ISSUE",
AI843="IP &amp; VLAN","TX ISSUE",
AI843="Warehouse HUAWEI","SPARE-ISSUE",
AI843="SPARE-HS","SPARE-ISSUE",
AI843="Power Telco","RAN ISSUE",AI843="no impacts","no impacts"
),"")</f>
        <v>no impacts</v>
      </c>
      <c r="AI843" s="85" t="s">
        <v>5998</v>
      </c>
      <c r="AJ843" s="57" t="str" cm="1">
        <f t="array" ref="AJ843">IFERROR(_xlfn.IFS(
AI843="MPR ISSUE","ACTIVE",
AI843="BSS Hardware Issue","ACTIVE",
AI843="Sites strategiques, MLL, Pylone, etc.","PASSIVE",
AI843="AKTIVCO DEFAUT GE &amp; POWER Cabinet","PASSIVE",
AI843="AKTIVCO Coupure ENEO &amp; Baisse de tension","PASSIVE",
AI843="Coupure ENEO &amp; Baisse de tension","PASSIVE",
AI843="Defaut GE &amp; POWER Cabinet","PASSIVE",
AI843="Sharing","PASSIVE",
AI843="Sites strategiques &amp; DataCenter","PASSIVE",
AI843="Exclu","Exclu",
AI843="SAT","ACTIVE",
AI843="SPARE-ISSUE","SPARE-ISSUE",
AI843="Fiber CAmtel","ACTIVE",
AI843="Fiber AOF","ACTIVE",
AI843="Projet OCM (HUAWEI)","PLANNED WORKS",
AI843="Projet OCM (NOKIA)","PLANNED WORKS",
AI843="ACCESS-ISSUE","ACCESS-ISSUE",
AI843="Projet OCM (ZTE, NOKIA, autres projets)","PLANNED WORKS",
AI843="No root CAuse","No root cause",
AI843="ODU HS","ACTIVE",
AI843="IP &amp; VLAN","ACTIVE",
AI843="Warehouse HUAWEI","SPARE-ISSUE",
AI843="SPARE-HS","SPARE-ISSUE",
AI843="Power Telco","ACTIVE", AI843="no impacts","no impacts"
),"")</f>
        <v>no impacts</v>
      </c>
      <c r="AK843" s="23" t="s">
        <v>5537</v>
      </c>
      <c r="AL843" s="23" t="str">
        <f t="shared" si="25"/>
        <v>SUO_045</v>
      </c>
      <c r="AN843" s="9" t="s">
        <v>5537</v>
      </c>
      <c r="AO843" s="23" t="str">
        <f>_xlfn.XLOOKUP(B843,'INCIDENT-05-03-2026'!E:E,'INCIDENT-05-03-2026'!F:F,"")</f>
        <v/>
      </c>
      <c r="AP843" s="7" t="s">
        <v>5537</v>
      </c>
      <c r="AQ843" s="6"/>
      <c r="AR843" s="7"/>
      <c r="AS843" s="3" t="str">
        <f>_xlfn.XLOOKUP(B843,'[3]tt num | region | site id'!$C:$C,'[3]tt num | region | site id'!$Q:$Q,"")</f>
        <v/>
      </c>
      <c r="AT843" s="24" t="str">
        <f>_xlfn.XLOOKUP(B843,'[4]Cells Huawei 03052026 12h'!$B:$B,'[4]Cells Huawei 03052026 12h'!$T:$T,"")</f>
        <v/>
      </c>
      <c r="AU843" s="24" t="str">
        <f>_xlfn.XLOOKUP(B843,'[5]cells down 02052026 8h50'!$B:$B,'[5]cells down 02052026 8h50'!$R:$R,"")</f>
        <v/>
      </c>
      <c r="AV843" s="24" t="str">
        <f>_xlfn.XLOOKUP(B843,'[5]cells down 02052026 13h50'!$B:$B,'[5]cells down 02052026 13h50'!$R:$R,"")</f>
        <v/>
      </c>
      <c r="AW843" s="24" t="str">
        <f>_xlfn.XLOOKUP(B843,'[5]cells down 02052026 13h50'!$B:$B,'[5]cells down 02052026 13h50'!$R:$R,"")</f>
        <v/>
      </c>
      <c r="AX843" s="24" t="str">
        <f>_xlfn.XLOOKUP(B843,'[6]cell downs 03052026 8h40 '!$B:$B,'[6]cell downs 03052026 8h40 '!$R:$R,"")</f>
        <v/>
      </c>
      <c r="AY843" s="24" t="str">
        <f>_xlfn.XLOOKUP(B843,'[7]ALL SITES DOWN'!$D:$D,'[7]ALL SITES DOWN'!$J:$J,"")</f>
        <v/>
      </c>
      <c r="AZ843" s="24" t="str">
        <f>_xlfn.XLOOKUP(B843,'[8]ALL SITES DOWN'!$D:$D,'[8]ALL SITES DOWN'!$J:$J,"")</f>
        <v/>
      </c>
      <c r="BA843" s="9" t="str">
        <f>_xlfn.XLOOKUP(B843,[9]sheet1!$AC:$AC,[9]sheet1!$AF:$AF,"")</f>
        <v/>
      </c>
      <c r="BB843" s="14" t="s">
        <v>5537</v>
      </c>
      <c r="BC843" s="14" t="s">
        <v>5537</v>
      </c>
      <c r="BD843" s="14" t="str">
        <f>_xlfn.XLOOKUP(B843,'[10]cell downs 18042026 17h'!$B:$B,'[10]cell downs 18042026 17h'!$B:$B,"")</f>
        <v/>
      </c>
      <c r="BE843" s="14" t="str">
        <f>_xlfn.XLOOKUP(B843,'[11]Cells Huawei 19042026 15h'!$B:$B,'[11]Cells Huawei 19042026 15h'!$B:$B,"")</f>
        <v/>
      </c>
      <c r="BF843" s="9" t="str">
        <f>_xlfn.XLOOKUP(B843,'[12]cells down 19042026 9H40'!$B:$B,'[12]cells down 19042026 9H40'!$B:$B,"")</f>
        <v/>
      </c>
      <c r="BG843" s="9" t="s">
        <v>787</v>
      </c>
      <c r="BH843" s="9" t="s">
        <v>1713</v>
      </c>
    </row>
    <row r="844" spans="1:60" s="9" customFormat="1" x14ac:dyDescent="0.3">
      <c r="A844" s="2" t="s">
        <v>5285</v>
      </c>
      <c r="B844" s="8" t="s">
        <v>5286</v>
      </c>
      <c r="C844" s="3" t="str">
        <f>_xlfn.XLOOKUP(B844,'[1]daily break down'!$D:$D,'[1]daily break down'!$E:$E,"")</f>
        <v>SUD-OUEST</v>
      </c>
      <c r="D844" s="1" t="s">
        <v>11</v>
      </c>
      <c r="E844" s="1" t="s">
        <v>96</v>
      </c>
      <c r="F844" s="3" t="s">
        <v>13</v>
      </c>
      <c r="G844" s="1" t="s">
        <v>5285</v>
      </c>
      <c r="H844" s="40" t="str">
        <f>_xlfn.XLOOKUP(B844,[2]CALCULATION!$B:$B,[2]CALCULATION!$H:$H,"")</f>
        <v>HUAWEI</v>
      </c>
      <c r="I844" s="34">
        <v>0</v>
      </c>
      <c r="J844" s="34">
        <v>0</v>
      </c>
      <c r="K844" s="34">
        <v>0</v>
      </c>
      <c r="L844" s="34">
        <v>0</v>
      </c>
      <c r="M844" s="34">
        <v>0</v>
      </c>
      <c r="N844" s="34">
        <v>0</v>
      </c>
      <c r="O844" s="34">
        <v>0</v>
      </c>
      <c r="P844" s="34">
        <v>0</v>
      </c>
      <c r="Q844" s="34">
        <v>0</v>
      </c>
      <c r="R844" s="34">
        <v>0</v>
      </c>
      <c r="S844" s="35">
        <v>0</v>
      </c>
      <c r="T844" s="35">
        <v>0</v>
      </c>
      <c r="U844" s="35">
        <v>0</v>
      </c>
      <c r="V844" s="35">
        <v>0</v>
      </c>
      <c r="W844" s="35">
        <v>0</v>
      </c>
      <c r="X844" s="35">
        <v>0.10237334954185251</v>
      </c>
      <c r="Y844" s="35">
        <v>2.0474669908370501E-2</v>
      </c>
      <c r="Z844" s="35">
        <v>0</v>
      </c>
      <c r="AA844" s="35">
        <v>0</v>
      </c>
      <c r="AB844" s="35">
        <v>0</v>
      </c>
      <c r="AC844" s="35">
        <v>0</v>
      </c>
      <c r="AD844" s="35">
        <v>0</v>
      </c>
      <c r="AE844" s="58" t="s">
        <v>5560</v>
      </c>
      <c r="AF844" s="58"/>
      <c r="AG844" s="57" t="str" cm="1">
        <f t="array" ref="AG844">IFERROR(_xlfn.IFS(
AI844="MPR ISSUE","PDH",
AI844="BSS Hardware Issue","BSS",
AI844="Sites strategiques, MLL, Pylone, etc.","ENVTECH",
AI844="AKTIVCO DEFAUT GE &amp; POWER Cabinet","AKTIVCO",
AI844="AKTIVCO Coupure ENEO &amp; Baisse de tension","AKTIVCO GRID ONLY",
AI844="Coupure ENEO &amp; Baisse de tension","IHS GRID ONLY",
AI844="Defaut GE &amp; POWER Cabinet","IHS",
AI844="Sharing","Partners",
AI844="Sites strategiques &amp; DataCenter","SST &amp; DC",
AI844="Exclu","Exclu",
AI844="SAT","SAT",
AI844="SPARE-ISSUE","SPARE-ISSUE",
AI844="Fiber CAmtel","TRANS_FO_CAMTEL",
AI844="Fiber AOF","Fiber AOF",
AI844="Projet OCM (HUAWEI)","TRAVAUX-HUAWEI",
AI844="Projet OCM (NOKIA)","TRAVAUX-NOKIA",
AI844="ACCESS-ISSUE","ACCESS-ISSUE",
AI844="Projet OCM (ZTE, NOKIA, autres projets)","TRAVAUX OCM",
AI844="No root CAuse","No root cause",
AI844="ODU HS","PDH",
AI844="IP &amp; VLAN","PDH",
AI844="Warehouse HUAWEI","SPARE-ISSUE",
AI844="SPARE-HS","SPARE-ISSUE",
AI844="Power Telco","BSS",AI844="no impacts","no impacts"
),"")</f>
        <v>no impacts</v>
      </c>
      <c r="AH844" s="57" t="str" cm="1">
        <f t="array" ref="AH844">IFERROR(_xlfn.IFS(
AI844="MPR ISSUE","TX ISSUE",
AI844="BSS Hardware Issue","RAN ISSUE",
AI844="Sites strategiques, MLL, Pylone, etc.","ENVTECH",
AI844="AKTIVCO DEFAUT GE &amp; POWER Cabinet","POWER ISSUE",
AI844="AKTIVCO Coupure ENEO &amp; Baisse de tension","POWER ISSUE",
AI844="Coupure ENEO &amp; Baisse de tension","POWER ISSUE",
AI844="Defaut GE &amp; POWER Cabinet","POWER ISSUE",
AI844="Sharing","POWER ISSUE",
AI844="Sites strategiques &amp; DataCenter","POWER ISSUE",
AI844="Exclu","Exclu",
AI844="SAT","TX ISSUE",
AI844="SPARE-ISSUE","SPARE-ISSUE",
AI844="Fiber CAmtel","TX ISSUE",
AI844="Fiber AOF","TX ISSUE",
AI844="Projet OCM (HUAWEI)","TRAVAUX-HUAWEI",
AI844="Projet OCM (NOKIA)","TRAVAUX -NOKIA",
AI844="ACCESS-ISSUE","ACCESS-ISSUE",
AI844="Projet OCM (ZTE, NOKIA, autres projets)","TRAVAUX OCM",
AI844="No root CAuse","No root cause",
AI844="ODU HS","TX ISSUE",
AI844="IP &amp; VLAN","TX ISSUE",
AI844="Warehouse HUAWEI","SPARE-ISSUE",
AI844="SPARE-HS","SPARE-ISSUE",
AI844="Power Telco","RAN ISSUE",AI844="no impacts","no impacts"
),"")</f>
        <v>no impacts</v>
      </c>
      <c r="AI844" s="85" t="s">
        <v>5998</v>
      </c>
      <c r="AJ844" s="57" t="str" cm="1">
        <f t="array" ref="AJ844">IFERROR(_xlfn.IFS(
AI844="MPR ISSUE","ACTIVE",
AI844="BSS Hardware Issue","ACTIVE",
AI844="Sites strategiques, MLL, Pylone, etc.","PASSIVE",
AI844="AKTIVCO DEFAUT GE &amp; POWER Cabinet","PASSIVE",
AI844="AKTIVCO Coupure ENEO &amp; Baisse de tension","PASSIVE",
AI844="Coupure ENEO &amp; Baisse de tension","PASSIVE",
AI844="Defaut GE &amp; POWER Cabinet","PASSIVE",
AI844="Sharing","PASSIVE",
AI844="Sites strategiques &amp; DataCenter","PASSIVE",
AI844="Exclu","Exclu",
AI844="SAT","ACTIVE",
AI844="SPARE-ISSUE","SPARE-ISSUE",
AI844="Fiber CAmtel","ACTIVE",
AI844="Fiber AOF","ACTIVE",
AI844="Projet OCM (HUAWEI)","PLANNED WORKS",
AI844="Projet OCM (NOKIA)","PLANNED WORKS",
AI844="ACCESS-ISSUE","ACCESS-ISSUE",
AI844="Projet OCM (ZTE, NOKIA, autres projets)","PLANNED WORKS",
AI844="No root CAuse","No root cause",
AI844="ODU HS","ACTIVE",
AI844="IP &amp; VLAN","ACTIVE",
AI844="Warehouse HUAWEI","SPARE-ISSUE",
AI844="SPARE-HS","SPARE-ISSUE",
AI844="Power Telco","ACTIVE", AI844="no impacts","no impacts"
),"")</f>
        <v>no impacts</v>
      </c>
      <c r="AK844" s="23" t="s">
        <v>5537</v>
      </c>
      <c r="AL844" s="23" t="str">
        <f t="shared" si="25"/>
        <v>SUO_134</v>
      </c>
      <c r="AN844" s="9" t="s">
        <v>5537</v>
      </c>
      <c r="AO844" s="23" t="str">
        <f>_xlfn.XLOOKUP(B844,'INCIDENT-05-03-2026'!E:E,'INCIDENT-05-03-2026'!F:F,"")</f>
        <v/>
      </c>
      <c r="AP844" s="7" t="s">
        <v>5537</v>
      </c>
      <c r="AQ844" s="6"/>
      <c r="AR844" s="7"/>
      <c r="AS844" s="3" t="str">
        <f>_xlfn.XLOOKUP(B844,'[3]tt num | region | site id'!$C:$C,'[3]tt num | region | site id'!$Q:$Q,"")</f>
        <v/>
      </c>
      <c r="AT844" s="24" t="str">
        <f>_xlfn.XLOOKUP(B844,'[4]Cells Huawei 03052026 12h'!$B:$B,'[4]Cells Huawei 03052026 12h'!$T:$T,"")</f>
        <v/>
      </c>
      <c r="AU844" s="24" t="str">
        <f>_xlfn.XLOOKUP(B844,'[5]cells down 02052026 8h50'!$B:$B,'[5]cells down 02052026 8h50'!$R:$R,"")</f>
        <v/>
      </c>
      <c r="AV844" s="24" t="str">
        <f>_xlfn.XLOOKUP(B844,'[5]cells down 02052026 13h50'!$B:$B,'[5]cells down 02052026 13h50'!$R:$R,"")</f>
        <v/>
      </c>
      <c r="AW844" s="24" t="str">
        <f>_xlfn.XLOOKUP(B844,'[5]cells down 02052026 13h50'!$B:$B,'[5]cells down 02052026 13h50'!$R:$R,"")</f>
        <v/>
      </c>
      <c r="AX844" s="24" t="str">
        <f>_xlfn.XLOOKUP(B844,'[6]cell downs 03052026 8h40 '!$B:$B,'[6]cell downs 03052026 8h40 '!$R:$R,"")</f>
        <v/>
      </c>
      <c r="AY844" s="24" t="str">
        <f>_xlfn.XLOOKUP(B844,'[7]ALL SITES DOWN'!$D:$D,'[7]ALL SITES DOWN'!$J:$J,"")</f>
        <v/>
      </c>
      <c r="AZ844" s="24" t="str">
        <f>_xlfn.XLOOKUP(B844,'[8]ALL SITES DOWN'!$D:$D,'[8]ALL SITES DOWN'!$J:$J,"")</f>
        <v/>
      </c>
      <c r="BA844" s="9" t="str">
        <f>_xlfn.XLOOKUP(B844,[9]sheet1!$AC:$AC,[9]sheet1!$AF:$AF,"")</f>
        <v/>
      </c>
      <c r="BB844" s="14" t="s">
        <v>5537</v>
      </c>
      <c r="BC844" s="14" t="s">
        <v>5537</v>
      </c>
      <c r="BD844" s="14" t="str">
        <f>_xlfn.XLOOKUP(B844,'[10]cell downs 18042026 17h'!$B:$B,'[10]cell downs 18042026 17h'!$B:$B,"")</f>
        <v/>
      </c>
      <c r="BE844" s="14" t="str">
        <f>_xlfn.XLOOKUP(B844,'[11]Cells Huawei 19042026 15h'!$B:$B,'[11]Cells Huawei 19042026 15h'!$B:$B,"")</f>
        <v/>
      </c>
      <c r="BF844" s="9" t="str">
        <f>_xlfn.XLOOKUP(B844,'[12]cells down 19042026 9H40'!$B:$B,'[12]cells down 19042026 9H40'!$B:$B,"")</f>
        <v/>
      </c>
      <c r="BG844" s="9" t="s">
        <v>5286</v>
      </c>
      <c r="BH844" s="9" t="s">
        <v>12</v>
      </c>
    </row>
    <row r="845" spans="1:60" s="9" customFormat="1" x14ac:dyDescent="0.3">
      <c r="A845" s="1" t="s">
        <v>4334</v>
      </c>
      <c r="B845" s="8" t="s">
        <v>4335</v>
      </c>
      <c r="C845" s="3" t="str">
        <f>_xlfn.XLOOKUP(B845,'[1]daily break down'!$D:$D,'[1]daily break down'!$E:$E,"")</f>
        <v>SUD-OUEST</v>
      </c>
      <c r="D845" s="1" t="s">
        <v>11</v>
      </c>
      <c r="E845" s="1" t="s">
        <v>154</v>
      </c>
      <c r="F845" s="3" t="s">
        <v>13</v>
      </c>
      <c r="G845" s="1" t="s">
        <v>684</v>
      </c>
      <c r="H845" s="40" t="str">
        <f>_xlfn.XLOOKUP(B845,[2]CALCULATION!$B:$B,[2]CALCULATION!$H:$H,"")</f>
        <v>HUAWEI</v>
      </c>
      <c r="I845" s="34">
        <v>0</v>
      </c>
      <c r="J845" s="34">
        <v>0</v>
      </c>
      <c r="K845" s="34">
        <v>0</v>
      </c>
      <c r="L845" s="34">
        <v>0</v>
      </c>
      <c r="M845" s="34">
        <v>0</v>
      </c>
      <c r="N845" s="34">
        <v>0</v>
      </c>
      <c r="O845" s="34">
        <v>0</v>
      </c>
      <c r="P845" s="34">
        <v>0</v>
      </c>
      <c r="Q845" s="34">
        <v>0</v>
      </c>
      <c r="R845" s="34">
        <v>0</v>
      </c>
      <c r="S845" s="35">
        <v>0</v>
      </c>
      <c r="T845" s="35">
        <v>0</v>
      </c>
      <c r="U845" s="35">
        <v>0</v>
      </c>
      <c r="V845" s="35">
        <v>0</v>
      </c>
      <c r="W845" s="35">
        <v>0</v>
      </c>
      <c r="X845" s="35">
        <v>0</v>
      </c>
      <c r="Y845" s="35">
        <v>2.0135803420339982E-2</v>
      </c>
      <c r="Z845" s="35">
        <v>0</v>
      </c>
      <c r="AA845" s="35">
        <v>0</v>
      </c>
      <c r="AB845" s="35">
        <v>0</v>
      </c>
      <c r="AC845" s="35">
        <v>0</v>
      </c>
      <c r="AD845" s="35">
        <v>0</v>
      </c>
      <c r="AE845" s="58" t="s">
        <v>5603</v>
      </c>
      <c r="AF845" s="58"/>
      <c r="AG845" s="57" t="str" cm="1">
        <f t="array" ref="AG845">IFERROR(_xlfn.IFS(
AI845="MPR ISSUE","PDH",
AI845="BSS Hardware Issue","BSS",
AI845="Sites strategiques, MLL, Pylone, etc.","ENVTECH",
AI845="AKTIVCO DEFAUT GE &amp; POWER Cabinet","AKTIVCO",
AI845="AKTIVCO Coupure ENEO &amp; Baisse de tension","AKTIVCO GRID ONLY",
AI845="Coupure ENEO &amp; Baisse de tension","IHS GRID ONLY",
AI845="Defaut GE &amp; POWER Cabinet","IHS",
AI845="Sharing","Partners",
AI845="Sites strategiques &amp; DataCenter","SST &amp; DC",
AI845="Exclu","Exclu",
AI845="SAT","SAT",
AI845="SPARE-ISSUE","SPARE-ISSUE",
AI845="Fiber CAmtel","TRANS_FO_CAMTEL",
AI845="Fiber AOF","Fiber AOF",
AI845="Projet OCM (HUAWEI)","TRAVAUX-HUAWEI",
AI845="Projet OCM (NOKIA)","TRAVAUX-NOKIA",
AI845="ACCESS-ISSUE","ACCESS-ISSUE",
AI845="Projet OCM (ZTE, NOKIA, autres projets)","TRAVAUX OCM",
AI845="No root CAuse","No root cause",
AI845="ODU HS","PDH",
AI845="IP &amp; VLAN","PDH",
AI845="Warehouse HUAWEI","SPARE-ISSUE",
AI845="SPARE-HS","SPARE-ISSUE",
AI845="Power Telco","BSS",AI845="no impacts","no impacts"
),"")</f>
        <v>no impacts</v>
      </c>
      <c r="AH845" s="57" t="str" cm="1">
        <f t="array" ref="AH845">IFERROR(_xlfn.IFS(
AI845="MPR ISSUE","TX ISSUE",
AI845="BSS Hardware Issue","RAN ISSUE",
AI845="Sites strategiques, MLL, Pylone, etc.","ENVTECH",
AI845="AKTIVCO DEFAUT GE &amp; POWER Cabinet","POWER ISSUE",
AI845="AKTIVCO Coupure ENEO &amp; Baisse de tension","POWER ISSUE",
AI845="Coupure ENEO &amp; Baisse de tension","POWER ISSUE",
AI845="Defaut GE &amp; POWER Cabinet","POWER ISSUE",
AI845="Sharing","POWER ISSUE",
AI845="Sites strategiques &amp; DataCenter","POWER ISSUE",
AI845="Exclu","Exclu",
AI845="SAT","TX ISSUE",
AI845="SPARE-ISSUE","SPARE-ISSUE",
AI845="Fiber CAmtel","TX ISSUE",
AI845="Fiber AOF","TX ISSUE",
AI845="Projet OCM (HUAWEI)","TRAVAUX-HUAWEI",
AI845="Projet OCM (NOKIA)","TRAVAUX -NOKIA",
AI845="ACCESS-ISSUE","ACCESS-ISSUE",
AI845="Projet OCM (ZTE, NOKIA, autres projets)","TRAVAUX OCM",
AI845="No root CAuse","No root cause",
AI845="ODU HS","TX ISSUE",
AI845="IP &amp; VLAN","TX ISSUE",
AI845="Warehouse HUAWEI","SPARE-ISSUE",
AI845="SPARE-HS","SPARE-ISSUE",
AI845="Power Telco","RAN ISSUE",AI845="no impacts","no impacts"
),"")</f>
        <v>no impacts</v>
      </c>
      <c r="AI845" s="85" t="s">
        <v>5998</v>
      </c>
      <c r="AJ845" s="57" t="str" cm="1">
        <f t="array" ref="AJ845">IFERROR(_xlfn.IFS(
AI845="MPR ISSUE","ACTIVE",
AI845="BSS Hardware Issue","ACTIVE",
AI845="Sites strategiques, MLL, Pylone, etc.","PASSIVE",
AI845="AKTIVCO DEFAUT GE &amp; POWER Cabinet","PASSIVE",
AI845="AKTIVCO Coupure ENEO &amp; Baisse de tension","PASSIVE",
AI845="Coupure ENEO &amp; Baisse de tension","PASSIVE",
AI845="Defaut GE &amp; POWER Cabinet","PASSIVE",
AI845="Sharing","PASSIVE",
AI845="Sites strategiques &amp; DataCenter","PASSIVE",
AI845="Exclu","Exclu",
AI845="SAT","ACTIVE",
AI845="SPARE-ISSUE","SPARE-ISSUE",
AI845="Fiber CAmtel","ACTIVE",
AI845="Fiber AOF","ACTIVE",
AI845="Projet OCM (HUAWEI)","PLANNED WORKS",
AI845="Projet OCM (NOKIA)","PLANNED WORKS",
AI845="ACCESS-ISSUE","ACCESS-ISSUE",
AI845="Projet OCM (ZTE, NOKIA, autres projets)","PLANNED WORKS",
AI845="No root CAuse","No root cause",
AI845="ODU HS","ACTIVE",
AI845="IP &amp; VLAN","ACTIVE",
AI845="Warehouse HUAWEI","SPARE-ISSUE",
AI845="SPARE-HS","SPARE-ISSUE",
AI845="Power Telco","ACTIVE", AI845="no impacts","no impacts"
),"")</f>
        <v>no impacts</v>
      </c>
      <c r="AK845" s="23" t="s">
        <v>5537</v>
      </c>
      <c r="AL845" s="23" t="str">
        <f t="shared" si="25"/>
        <v>SUO_091</v>
      </c>
      <c r="AN845" s="9" t="s">
        <v>5537</v>
      </c>
      <c r="AO845" s="23" t="str">
        <f>_xlfn.XLOOKUP(B845,'INCIDENT-05-03-2026'!E:E,'INCIDENT-05-03-2026'!F:F,"")</f>
        <v/>
      </c>
      <c r="AP845" s="7" t="s">
        <v>5537</v>
      </c>
      <c r="AQ845" s="6"/>
      <c r="AR845" s="7"/>
      <c r="AS845" s="3" t="str">
        <f>_xlfn.XLOOKUP(B845,'[3]tt num | region | site id'!$C:$C,'[3]tt num | region | site id'!$Q:$Q,"")</f>
        <v/>
      </c>
      <c r="AT845" s="24" t="str">
        <f>_xlfn.XLOOKUP(B845,'[4]Cells Huawei 03052026 12h'!$B:$B,'[4]Cells Huawei 03052026 12h'!$T:$T,"")</f>
        <v/>
      </c>
      <c r="AU845" s="24" t="str">
        <f>_xlfn.XLOOKUP(B845,'[5]cells down 02052026 8h50'!$B:$B,'[5]cells down 02052026 8h50'!$R:$R,"")</f>
        <v/>
      </c>
      <c r="AV845" s="24" t="str">
        <f>_xlfn.XLOOKUP(B845,'[5]cells down 02052026 13h50'!$B:$B,'[5]cells down 02052026 13h50'!$R:$R,"")</f>
        <v/>
      </c>
      <c r="AW845" s="24" t="str">
        <f>_xlfn.XLOOKUP(B845,'[5]cells down 02052026 13h50'!$B:$B,'[5]cells down 02052026 13h50'!$R:$R,"")</f>
        <v/>
      </c>
      <c r="AX845" s="24" t="str">
        <f>_xlfn.XLOOKUP(B845,'[6]cell downs 03052026 8h40 '!$B:$B,'[6]cell downs 03052026 8h40 '!$R:$R,"")</f>
        <v/>
      </c>
      <c r="AY845" s="24" t="str">
        <f>_xlfn.XLOOKUP(B845,'[7]ALL SITES DOWN'!$D:$D,'[7]ALL SITES DOWN'!$J:$J,"")</f>
        <v/>
      </c>
      <c r="AZ845" s="24" t="str">
        <f>_xlfn.XLOOKUP(B845,'[8]ALL SITES DOWN'!$D:$D,'[8]ALL SITES DOWN'!$J:$J,"")</f>
        <v/>
      </c>
      <c r="BA845" s="9" t="str">
        <f>_xlfn.XLOOKUP(B845,[9]sheet1!$AC:$AC,[9]sheet1!$AF:$AF,"")</f>
        <v/>
      </c>
      <c r="BB845" s="14" t="s">
        <v>5537</v>
      </c>
      <c r="BC845" s="14" t="s">
        <v>5537</v>
      </c>
      <c r="BD845" s="14" t="str">
        <f>_xlfn.XLOOKUP(B845,'[10]cell downs 18042026 17h'!$B:$B,'[10]cell downs 18042026 17h'!$B:$B,"")</f>
        <v/>
      </c>
      <c r="BE845" s="14" t="str">
        <f>_xlfn.XLOOKUP(B845,'[11]Cells Huawei 19042026 15h'!$B:$B,'[11]Cells Huawei 19042026 15h'!$B:$B,"")</f>
        <v/>
      </c>
      <c r="BF845" s="9" t="str">
        <f>_xlfn.XLOOKUP(B845,'[12]cells down 19042026 9H40'!$B:$B,'[12]cells down 19042026 9H40'!$B:$B,"")</f>
        <v/>
      </c>
      <c r="BG845" s="9" t="s">
        <v>4335</v>
      </c>
      <c r="BH845" s="9" t="s">
        <v>12</v>
      </c>
    </row>
    <row r="846" spans="1:60" s="9" customFormat="1" x14ac:dyDescent="0.3">
      <c r="A846" s="1" t="s">
        <v>5267</v>
      </c>
      <c r="B846" s="8" t="s">
        <v>5268</v>
      </c>
      <c r="C846" s="3" t="str">
        <f>_xlfn.XLOOKUP(B846,'[1]daily break down'!$D:$D,'[1]daily break down'!$E:$E,"")</f>
        <v>SUD-OUEST</v>
      </c>
      <c r="D846" s="1" t="s">
        <v>11</v>
      </c>
      <c r="E846" s="1" t="s">
        <v>1160</v>
      </c>
      <c r="F846" s="3" t="s">
        <v>13</v>
      </c>
      <c r="G846" s="1" t="s">
        <v>684</v>
      </c>
      <c r="H846" s="40" t="str">
        <f>_xlfn.XLOOKUP(B846,[2]CALCULATION!$B:$B,[2]CALCULATION!$H:$H,"")</f>
        <v>Huawei</v>
      </c>
      <c r="I846" s="34">
        <v>0</v>
      </c>
      <c r="J846" s="34">
        <v>0</v>
      </c>
      <c r="K846" s="34">
        <v>0</v>
      </c>
      <c r="L846" s="34">
        <v>0</v>
      </c>
      <c r="M846" s="34">
        <v>0</v>
      </c>
      <c r="N846" s="34">
        <v>0</v>
      </c>
      <c r="O846" s="34">
        <v>0</v>
      </c>
      <c r="P846" s="34">
        <v>0</v>
      </c>
      <c r="Q846" s="34">
        <v>0</v>
      </c>
      <c r="R846" s="34">
        <v>0</v>
      </c>
      <c r="S846" s="35">
        <v>0</v>
      </c>
      <c r="T846" s="35">
        <v>0</v>
      </c>
      <c r="U846" s="35">
        <v>0</v>
      </c>
      <c r="V846" s="35">
        <v>0</v>
      </c>
      <c r="W846" s="35">
        <v>0</v>
      </c>
      <c r="X846" s="35">
        <v>2.4255706511658433E-2</v>
      </c>
      <c r="Y846" s="35">
        <v>2.0117968342022584E-2</v>
      </c>
      <c r="Z846" s="35">
        <v>0</v>
      </c>
      <c r="AA846" s="35">
        <v>0</v>
      </c>
      <c r="AB846" s="35">
        <v>0</v>
      </c>
      <c r="AC846" s="35">
        <v>0</v>
      </c>
      <c r="AD846" s="35">
        <v>0</v>
      </c>
      <c r="AE846" s="58" t="s">
        <v>5603</v>
      </c>
      <c r="AF846" s="58"/>
      <c r="AG846" s="57" t="str" cm="1">
        <f t="array" ref="AG846">IFERROR(_xlfn.IFS(
AI846="MPR ISSUE","PDH",
AI846="BSS Hardware Issue","BSS",
AI846="Sites strategiques, MLL, Pylone, etc.","ENVTECH",
AI846="AKTIVCO DEFAUT GE &amp; POWER Cabinet","AKTIVCO",
AI846="AKTIVCO Coupure ENEO &amp; Baisse de tension","AKTIVCO GRID ONLY",
AI846="Coupure ENEO &amp; Baisse de tension","IHS GRID ONLY",
AI846="Defaut GE &amp; POWER Cabinet","IHS",
AI846="Sharing","Partners",
AI846="Sites strategiques &amp; DataCenter","SST &amp; DC",
AI846="Exclu","Exclu",
AI846="SAT","SAT",
AI846="SPARE-ISSUE","SPARE-ISSUE",
AI846="Fiber CAmtel","TRANS_FO_CAMTEL",
AI846="Fiber AOF","Fiber AOF",
AI846="Projet OCM (HUAWEI)","TRAVAUX-HUAWEI",
AI846="Projet OCM (NOKIA)","TRAVAUX-NOKIA",
AI846="ACCESS-ISSUE","ACCESS-ISSUE",
AI846="Projet OCM (ZTE, NOKIA, autres projets)","TRAVAUX OCM",
AI846="No root CAuse","No root cause",
AI846="ODU HS","PDH",
AI846="IP &amp; VLAN","PDH",
AI846="Warehouse HUAWEI","SPARE-ISSUE",
AI846="SPARE-HS","SPARE-ISSUE",
AI846="Power Telco","BSS",AI846="no impacts","no impacts"
),"")</f>
        <v>no impacts</v>
      </c>
      <c r="AH846" s="57" t="str" cm="1">
        <f t="array" ref="AH846">IFERROR(_xlfn.IFS(
AI846="MPR ISSUE","TX ISSUE",
AI846="BSS Hardware Issue","RAN ISSUE",
AI846="Sites strategiques, MLL, Pylone, etc.","ENVTECH",
AI846="AKTIVCO DEFAUT GE &amp; POWER Cabinet","POWER ISSUE",
AI846="AKTIVCO Coupure ENEO &amp; Baisse de tension","POWER ISSUE",
AI846="Coupure ENEO &amp; Baisse de tension","POWER ISSUE",
AI846="Defaut GE &amp; POWER Cabinet","POWER ISSUE",
AI846="Sharing","POWER ISSUE",
AI846="Sites strategiques &amp; DataCenter","POWER ISSUE",
AI846="Exclu","Exclu",
AI846="SAT","TX ISSUE",
AI846="SPARE-ISSUE","SPARE-ISSUE",
AI846="Fiber CAmtel","TX ISSUE",
AI846="Fiber AOF","TX ISSUE",
AI846="Projet OCM (HUAWEI)","TRAVAUX-HUAWEI",
AI846="Projet OCM (NOKIA)","TRAVAUX -NOKIA",
AI846="ACCESS-ISSUE","ACCESS-ISSUE",
AI846="Projet OCM (ZTE, NOKIA, autres projets)","TRAVAUX OCM",
AI846="No root CAuse","No root cause",
AI846="ODU HS","TX ISSUE",
AI846="IP &amp; VLAN","TX ISSUE",
AI846="Warehouse HUAWEI","SPARE-ISSUE",
AI846="SPARE-HS","SPARE-ISSUE",
AI846="Power Telco","RAN ISSUE",AI846="no impacts","no impacts"
),"")</f>
        <v>no impacts</v>
      </c>
      <c r="AI846" s="85" t="s">
        <v>5998</v>
      </c>
      <c r="AJ846" s="57" t="str" cm="1">
        <f t="array" ref="AJ846">IFERROR(_xlfn.IFS(
AI846="MPR ISSUE","ACTIVE",
AI846="BSS Hardware Issue","ACTIVE",
AI846="Sites strategiques, MLL, Pylone, etc.","PASSIVE",
AI846="AKTIVCO DEFAUT GE &amp; POWER Cabinet","PASSIVE",
AI846="AKTIVCO Coupure ENEO &amp; Baisse de tension","PASSIVE",
AI846="Coupure ENEO &amp; Baisse de tension","PASSIVE",
AI846="Defaut GE &amp; POWER Cabinet","PASSIVE",
AI846="Sharing","PASSIVE",
AI846="Sites strategiques &amp; DataCenter","PASSIVE",
AI846="Exclu","Exclu",
AI846="SAT","ACTIVE",
AI846="SPARE-ISSUE","SPARE-ISSUE",
AI846="Fiber CAmtel","ACTIVE",
AI846="Fiber AOF","ACTIVE",
AI846="Projet OCM (HUAWEI)","PLANNED WORKS",
AI846="Projet OCM (NOKIA)","PLANNED WORKS",
AI846="ACCESS-ISSUE","ACCESS-ISSUE",
AI846="Projet OCM (ZTE, NOKIA, autres projets)","PLANNED WORKS",
AI846="No root CAuse","No root cause",
AI846="ODU HS","ACTIVE",
AI846="IP &amp; VLAN","ACTIVE",
AI846="Warehouse HUAWEI","SPARE-ISSUE",
AI846="SPARE-HS","SPARE-ISSUE",
AI846="Power Telco","ACTIVE", AI846="no impacts","no impacts"
),"")</f>
        <v>no impacts</v>
      </c>
      <c r="AK846" s="23" t="s">
        <v>5537</v>
      </c>
      <c r="AL846" s="23" t="str">
        <f t="shared" si="25"/>
        <v>SUO_095</v>
      </c>
      <c r="AN846" s="9" t="s">
        <v>5537</v>
      </c>
      <c r="AO846" s="23" t="str">
        <f>_xlfn.XLOOKUP(B846,'INCIDENT-05-03-2026'!E:E,'INCIDENT-05-03-2026'!F:F,"")</f>
        <v/>
      </c>
      <c r="AP846" s="7" t="s">
        <v>5537</v>
      </c>
      <c r="AQ846" s="6"/>
      <c r="AR846" s="7"/>
      <c r="AS846" s="3" t="str">
        <f>_xlfn.XLOOKUP(B846,'[3]tt num | region | site id'!$C:$C,'[3]tt num | region | site id'!$Q:$Q,"")</f>
        <v/>
      </c>
      <c r="AT846" s="24" t="str">
        <f>_xlfn.XLOOKUP(B846,'[4]Cells Huawei 03052026 12h'!$B:$B,'[4]Cells Huawei 03052026 12h'!$T:$T,"")</f>
        <v/>
      </c>
      <c r="AU846" s="24" t="str">
        <f>_xlfn.XLOOKUP(B846,'[5]cells down 02052026 8h50'!$B:$B,'[5]cells down 02052026 8h50'!$R:$R,"")</f>
        <v/>
      </c>
      <c r="AV846" s="24" t="str">
        <f>_xlfn.XLOOKUP(B846,'[5]cells down 02052026 13h50'!$B:$B,'[5]cells down 02052026 13h50'!$R:$R,"")</f>
        <v/>
      </c>
      <c r="AW846" s="24" t="str">
        <f>_xlfn.XLOOKUP(B846,'[5]cells down 02052026 13h50'!$B:$B,'[5]cells down 02052026 13h50'!$R:$R,"")</f>
        <v/>
      </c>
      <c r="AX846" s="24" t="str">
        <f>_xlfn.XLOOKUP(B846,'[6]cell downs 03052026 8h40 '!$B:$B,'[6]cell downs 03052026 8h40 '!$R:$R,"")</f>
        <v/>
      </c>
      <c r="AY846" s="24" t="str">
        <f>_xlfn.XLOOKUP(B846,'[7]ALL SITES DOWN'!$D:$D,'[7]ALL SITES DOWN'!$J:$J,"")</f>
        <v/>
      </c>
      <c r="AZ846" s="24" t="str">
        <f>_xlfn.XLOOKUP(B846,'[8]ALL SITES DOWN'!$D:$D,'[8]ALL SITES DOWN'!$J:$J,"")</f>
        <v/>
      </c>
      <c r="BA846" s="9" t="str">
        <f>_xlfn.XLOOKUP(B846,[9]sheet1!$AC:$AC,[9]sheet1!$AF:$AF,"")</f>
        <v/>
      </c>
      <c r="BB846" s="14" t="s">
        <v>5537</v>
      </c>
      <c r="BC846" s="14" t="s">
        <v>5537</v>
      </c>
      <c r="BD846" s="14" t="str">
        <f>_xlfn.XLOOKUP(B846,'[10]cell downs 18042026 17h'!$B:$B,'[10]cell downs 18042026 17h'!$B:$B,"")</f>
        <v/>
      </c>
      <c r="BE846" s="14" t="str">
        <f>_xlfn.XLOOKUP(B846,'[11]Cells Huawei 19042026 15h'!$B:$B,'[11]Cells Huawei 19042026 15h'!$B:$B,"")</f>
        <v/>
      </c>
      <c r="BF846" s="9" t="str">
        <f>_xlfn.XLOOKUP(B846,'[12]cells down 19042026 9H40'!$B:$B,'[12]cells down 19042026 9H40'!$B:$B,"")</f>
        <v/>
      </c>
      <c r="BG846" s="9" t="s">
        <v>5268</v>
      </c>
      <c r="BH846" s="9" t="s">
        <v>12</v>
      </c>
    </row>
    <row r="847" spans="1:60" s="9" customFormat="1" x14ac:dyDescent="0.3">
      <c r="A847" s="1" t="s">
        <v>5260</v>
      </c>
      <c r="B847" s="8" t="s">
        <v>5261</v>
      </c>
      <c r="C847" s="3" t="str">
        <f>_xlfn.XLOOKUP(B847,'[1]daily break down'!$D:$D,'[1]daily break down'!$E:$E,"")</f>
        <v>SUD-OUEST</v>
      </c>
      <c r="D847" s="1" t="s">
        <v>11</v>
      </c>
      <c r="E847" s="1" t="s">
        <v>1160</v>
      </c>
      <c r="F847" s="3" t="s">
        <v>13</v>
      </c>
      <c r="G847" s="1" t="s">
        <v>5262</v>
      </c>
      <c r="H847" s="40" t="str">
        <f>_xlfn.XLOOKUP(B847,[2]CALCULATION!$B:$B,[2]CALCULATION!$H:$H,"")</f>
        <v>HUAWEI</v>
      </c>
      <c r="I847" s="34">
        <v>0</v>
      </c>
      <c r="J847" s="34">
        <v>0</v>
      </c>
      <c r="K847" s="34">
        <v>0</v>
      </c>
      <c r="L847" s="34">
        <v>0</v>
      </c>
      <c r="M847" s="34">
        <v>0</v>
      </c>
      <c r="N847" s="34">
        <v>0</v>
      </c>
      <c r="O847" s="34">
        <v>0</v>
      </c>
      <c r="P847" s="34">
        <v>0</v>
      </c>
      <c r="Q847" s="34">
        <v>0</v>
      </c>
      <c r="R847" s="34">
        <v>0</v>
      </c>
      <c r="S847" s="35">
        <v>0</v>
      </c>
      <c r="T847" s="35">
        <v>0</v>
      </c>
      <c r="U847" s="35">
        <v>0</v>
      </c>
      <c r="V847" s="35">
        <v>0</v>
      </c>
      <c r="W847" s="35">
        <v>0</v>
      </c>
      <c r="X847" s="35">
        <v>6.3136177243581504E-3</v>
      </c>
      <c r="Y847" s="35">
        <v>1.9850442167261645E-2</v>
      </c>
      <c r="Z847" s="35">
        <v>0</v>
      </c>
      <c r="AA847" s="35">
        <v>0</v>
      </c>
      <c r="AB847" s="35">
        <v>0</v>
      </c>
      <c r="AC847" s="35">
        <v>0</v>
      </c>
      <c r="AD847" s="35">
        <v>0</v>
      </c>
      <c r="AE847" s="58" t="s">
        <v>5560</v>
      </c>
      <c r="AF847" s="58"/>
      <c r="AG847" s="57" t="str" cm="1">
        <f t="array" ref="AG847">IFERROR(_xlfn.IFS(
AI847="MPR ISSUE","PDH",
AI847="BSS Hardware Issue","BSS",
AI847="Sites strategiques, MLL, Pylone, etc.","ENVTECH",
AI847="AKTIVCO DEFAUT GE &amp; POWER Cabinet","AKTIVCO",
AI847="AKTIVCO Coupure ENEO &amp; Baisse de tension","AKTIVCO GRID ONLY",
AI847="Coupure ENEO &amp; Baisse de tension","IHS GRID ONLY",
AI847="Defaut GE &amp; POWER Cabinet","IHS",
AI847="Sharing","Partners",
AI847="Sites strategiques &amp; DataCenter","SST &amp; DC",
AI847="Exclu","Exclu",
AI847="SAT","SAT",
AI847="SPARE-ISSUE","SPARE-ISSUE",
AI847="Fiber CAmtel","TRANS_FO_CAMTEL",
AI847="Fiber AOF","Fiber AOF",
AI847="Projet OCM (HUAWEI)","TRAVAUX-HUAWEI",
AI847="Projet OCM (NOKIA)","TRAVAUX-NOKIA",
AI847="ACCESS-ISSUE","ACCESS-ISSUE",
AI847="Projet OCM (ZTE, NOKIA, autres projets)","TRAVAUX OCM",
AI847="No root CAuse","No root cause",
AI847="ODU HS","PDH",
AI847="IP &amp; VLAN","PDH",
AI847="Warehouse HUAWEI","SPARE-ISSUE",
AI847="SPARE-HS","SPARE-ISSUE",
AI847="Power Telco","BSS",AI847="no impacts","no impacts"
),"")</f>
        <v>no impacts</v>
      </c>
      <c r="AH847" s="57" t="str" cm="1">
        <f t="array" ref="AH847">IFERROR(_xlfn.IFS(
AI847="MPR ISSUE","TX ISSUE",
AI847="BSS Hardware Issue","RAN ISSUE",
AI847="Sites strategiques, MLL, Pylone, etc.","ENVTECH",
AI847="AKTIVCO DEFAUT GE &amp; POWER Cabinet","POWER ISSUE",
AI847="AKTIVCO Coupure ENEO &amp; Baisse de tension","POWER ISSUE",
AI847="Coupure ENEO &amp; Baisse de tension","POWER ISSUE",
AI847="Defaut GE &amp; POWER Cabinet","POWER ISSUE",
AI847="Sharing","POWER ISSUE",
AI847="Sites strategiques &amp; DataCenter","POWER ISSUE",
AI847="Exclu","Exclu",
AI847="SAT","TX ISSUE",
AI847="SPARE-ISSUE","SPARE-ISSUE",
AI847="Fiber CAmtel","TX ISSUE",
AI847="Fiber AOF","TX ISSUE",
AI847="Projet OCM (HUAWEI)","TRAVAUX-HUAWEI",
AI847="Projet OCM (NOKIA)","TRAVAUX -NOKIA",
AI847="ACCESS-ISSUE","ACCESS-ISSUE",
AI847="Projet OCM (ZTE, NOKIA, autres projets)","TRAVAUX OCM",
AI847="No root CAuse","No root cause",
AI847="ODU HS","TX ISSUE",
AI847="IP &amp; VLAN","TX ISSUE",
AI847="Warehouse HUAWEI","SPARE-ISSUE",
AI847="SPARE-HS","SPARE-ISSUE",
AI847="Power Telco","RAN ISSUE",AI847="no impacts","no impacts"
),"")</f>
        <v>no impacts</v>
      </c>
      <c r="AI847" s="85" t="s">
        <v>5998</v>
      </c>
      <c r="AJ847" s="57" t="str" cm="1">
        <f t="array" ref="AJ847">IFERROR(_xlfn.IFS(
AI847="MPR ISSUE","ACTIVE",
AI847="BSS Hardware Issue","ACTIVE",
AI847="Sites strategiques, MLL, Pylone, etc.","PASSIVE",
AI847="AKTIVCO DEFAUT GE &amp; POWER Cabinet","PASSIVE",
AI847="AKTIVCO Coupure ENEO &amp; Baisse de tension","PASSIVE",
AI847="Coupure ENEO &amp; Baisse de tension","PASSIVE",
AI847="Defaut GE &amp; POWER Cabinet","PASSIVE",
AI847="Sharing","PASSIVE",
AI847="Sites strategiques &amp; DataCenter","PASSIVE",
AI847="Exclu","Exclu",
AI847="SAT","ACTIVE",
AI847="SPARE-ISSUE","SPARE-ISSUE",
AI847="Fiber CAmtel","ACTIVE",
AI847="Fiber AOF","ACTIVE",
AI847="Projet OCM (HUAWEI)","PLANNED WORKS",
AI847="Projet OCM (NOKIA)","PLANNED WORKS",
AI847="ACCESS-ISSUE","ACCESS-ISSUE",
AI847="Projet OCM (ZTE, NOKIA, autres projets)","PLANNED WORKS",
AI847="No root CAuse","No root cause",
AI847="ODU HS","ACTIVE",
AI847="IP &amp; VLAN","ACTIVE",
AI847="Warehouse HUAWEI","SPARE-ISSUE",
AI847="SPARE-HS","SPARE-ISSUE",
AI847="Power Telco","ACTIVE", AI847="no impacts","no impacts"
),"")</f>
        <v>no impacts</v>
      </c>
      <c r="AK847" s="23" t="s">
        <v>5537</v>
      </c>
      <c r="AL847" s="23" t="str">
        <f t="shared" si="25"/>
        <v>SUO_086</v>
      </c>
      <c r="AN847" s="9" t="s">
        <v>5537</v>
      </c>
      <c r="AO847" s="23" t="str">
        <f>_xlfn.XLOOKUP(B847,'INCIDENT-05-03-2026'!E:E,'INCIDENT-05-03-2026'!F:F,"")</f>
        <v/>
      </c>
      <c r="AP847" s="7" t="s">
        <v>5537</v>
      </c>
      <c r="AQ847" s="6"/>
      <c r="AR847" s="7"/>
      <c r="AS847" s="3" t="str">
        <f>_xlfn.XLOOKUP(B847,'[3]tt num | region | site id'!$C:$C,'[3]tt num | region | site id'!$Q:$Q,"")</f>
        <v/>
      </c>
      <c r="AT847" s="24" t="str">
        <f>_xlfn.XLOOKUP(B847,'[4]Cells Huawei 03052026 12h'!$B:$B,'[4]Cells Huawei 03052026 12h'!$T:$T,"")</f>
        <v/>
      </c>
      <c r="AU847" s="24" t="str">
        <f>_xlfn.XLOOKUP(B847,'[5]cells down 02052026 8h50'!$B:$B,'[5]cells down 02052026 8h50'!$R:$R,"")</f>
        <v/>
      </c>
      <c r="AV847" s="24" t="str">
        <f>_xlfn.XLOOKUP(B847,'[5]cells down 02052026 13h50'!$B:$B,'[5]cells down 02052026 13h50'!$R:$R,"")</f>
        <v/>
      </c>
      <c r="AW847" s="24" t="str">
        <f>_xlfn.XLOOKUP(B847,'[5]cells down 02052026 13h50'!$B:$B,'[5]cells down 02052026 13h50'!$R:$R,"")</f>
        <v/>
      </c>
      <c r="AX847" s="24" t="str">
        <f>_xlfn.XLOOKUP(B847,'[6]cell downs 03052026 8h40 '!$B:$B,'[6]cell downs 03052026 8h40 '!$R:$R,"")</f>
        <v/>
      </c>
      <c r="AY847" s="24" t="str">
        <f>_xlfn.XLOOKUP(B847,'[7]ALL SITES DOWN'!$D:$D,'[7]ALL SITES DOWN'!$J:$J,"")</f>
        <v/>
      </c>
      <c r="AZ847" s="24" t="str">
        <f>_xlfn.XLOOKUP(B847,'[8]ALL SITES DOWN'!$D:$D,'[8]ALL SITES DOWN'!$J:$J,"")</f>
        <v/>
      </c>
      <c r="BA847" s="9" t="str">
        <f>_xlfn.XLOOKUP(B847,[9]sheet1!$AC:$AC,[9]sheet1!$AF:$AF,"")</f>
        <v/>
      </c>
      <c r="BB847" s="14" t="s">
        <v>5537</v>
      </c>
      <c r="BC847" s="14" t="s">
        <v>5537</v>
      </c>
      <c r="BD847" s="14" t="str">
        <f>_xlfn.XLOOKUP(B847,'[10]cell downs 18042026 17h'!$B:$B,'[10]cell downs 18042026 17h'!$B:$B,"")</f>
        <v/>
      </c>
      <c r="BE847" s="14" t="str">
        <f>_xlfn.XLOOKUP(B847,'[11]Cells Huawei 19042026 15h'!$B:$B,'[11]Cells Huawei 19042026 15h'!$B:$B,"")</f>
        <v/>
      </c>
      <c r="BF847" s="9" t="str">
        <f>_xlfn.XLOOKUP(B847,'[12]cells down 19042026 9H40'!$B:$B,'[12]cells down 19042026 9H40'!$B:$B,"")</f>
        <v/>
      </c>
      <c r="BG847" s="9" t="s">
        <v>5261</v>
      </c>
      <c r="BH847" s="9" t="s">
        <v>12</v>
      </c>
    </row>
    <row r="848" spans="1:60" s="9" customFormat="1" x14ac:dyDescent="0.3">
      <c r="A848" s="1" t="s">
        <v>2038</v>
      </c>
      <c r="B848" s="8" t="s">
        <v>2039</v>
      </c>
      <c r="C848" s="3" t="str">
        <f>_xlfn.XLOOKUP(B848,'[1]daily break down'!$D:$D,'[1]daily break down'!$E:$E,"")</f>
        <v>NORD</v>
      </c>
      <c r="D848" s="1" t="s">
        <v>11</v>
      </c>
      <c r="E848" s="1" t="s">
        <v>66</v>
      </c>
      <c r="F848" s="3" t="s">
        <v>23</v>
      </c>
      <c r="G848" s="1" t="s">
        <v>2038</v>
      </c>
      <c r="H848" s="41" t="str">
        <f>_xlfn.XLOOKUP(B848,[2]CALCULATION!$B:$B,[2]CALCULATION!$H:$H,"")</f>
        <v>NOKIA</v>
      </c>
      <c r="I848" s="34">
        <v>0</v>
      </c>
      <c r="J848" s="34">
        <v>0</v>
      </c>
      <c r="K848" s="34">
        <v>0</v>
      </c>
      <c r="L848" s="34">
        <v>0</v>
      </c>
      <c r="M848" s="34">
        <v>1.9730878635905152E-2</v>
      </c>
      <c r="N848" s="34">
        <v>0</v>
      </c>
      <c r="O848" s="34">
        <v>3.929943742928458E-2</v>
      </c>
      <c r="P848" s="34">
        <v>0</v>
      </c>
      <c r="Q848" s="34">
        <v>0</v>
      </c>
      <c r="R848" s="34">
        <v>0</v>
      </c>
      <c r="S848" s="35">
        <v>0</v>
      </c>
      <c r="T848" s="35">
        <v>0</v>
      </c>
      <c r="U848" s="35">
        <v>7.2683218375409284E-3</v>
      </c>
      <c r="V848" s="35">
        <v>0.73944234703923428</v>
      </c>
      <c r="W848" s="35">
        <v>0</v>
      </c>
      <c r="X848" s="35">
        <v>0</v>
      </c>
      <c r="Y848" s="35">
        <v>1.9333224896057162E-2</v>
      </c>
      <c r="Z848" s="35">
        <v>0</v>
      </c>
      <c r="AA848" s="35">
        <v>0</v>
      </c>
      <c r="AB848" s="35">
        <v>0</v>
      </c>
      <c r="AC848" s="35">
        <v>0</v>
      </c>
      <c r="AD848" s="35">
        <v>0</v>
      </c>
      <c r="AE848" s="58" t="s">
        <v>5560</v>
      </c>
      <c r="AF848" s="58"/>
      <c r="AG848" s="57" t="str" cm="1">
        <f t="array" ref="AG848">IFERROR(_xlfn.IFS(
AI848="MPR ISSUE","PDH",
AI848="BSS Hardware Issue","BSS",
AI848="Sites strategiques, MLL, Pylone, etc.","ENVTECH",
AI848="AKTIVCO DEFAUT GE &amp; POWER Cabinet","AKTIVCO",
AI848="AKTIVCO Coupure ENEO &amp; Baisse de tension","AKTIVCO GRID ONLY",
AI848="Coupure ENEO &amp; Baisse de tension","IHS GRID ONLY",
AI848="Defaut GE &amp; POWER Cabinet","IHS",
AI848="Sharing","Partners",
AI848="Sites strategiques &amp; DataCenter","SST &amp; DC",
AI848="Exclu","Exclu",
AI848="SAT","SAT",
AI848="SPARE-ISSUE","SPARE-ISSUE",
AI848="Fiber CAmtel","TRANS_FO_CAMTEL",
AI848="Fiber AOF","Fiber AOF",
AI848="Projet OCM (HUAWEI)","TRAVAUX-HUAWEI",
AI848="Projet OCM (NOKIA)","TRAVAUX-NOKIA",
AI848="ACCESS-ISSUE","ACCESS-ISSUE",
AI848="Projet OCM (ZTE, NOKIA, autres projets)","TRAVAUX OCM",
AI848="No root CAuse","No root cause",
AI848="ODU HS","PDH",
AI848="IP &amp; VLAN","PDH",
AI848="Warehouse HUAWEI","SPARE-ISSUE",
AI848="SPARE-HS","SPARE-ISSUE",
AI848="Power Telco","BSS",AI848="no impacts","no impacts"
),"")</f>
        <v>no impacts</v>
      </c>
      <c r="AH848" s="57" t="str" cm="1">
        <f t="array" ref="AH848">IFERROR(_xlfn.IFS(
AI848="MPR ISSUE","TX ISSUE",
AI848="BSS Hardware Issue","RAN ISSUE",
AI848="Sites strategiques, MLL, Pylone, etc.","ENVTECH",
AI848="AKTIVCO DEFAUT GE &amp; POWER Cabinet","POWER ISSUE",
AI848="AKTIVCO Coupure ENEO &amp; Baisse de tension","POWER ISSUE",
AI848="Coupure ENEO &amp; Baisse de tension","POWER ISSUE",
AI848="Defaut GE &amp; POWER Cabinet","POWER ISSUE",
AI848="Sharing","POWER ISSUE",
AI848="Sites strategiques &amp; DataCenter","POWER ISSUE",
AI848="Exclu","Exclu",
AI848="SAT","TX ISSUE",
AI848="SPARE-ISSUE","SPARE-ISSUE",
AI848="Fiber CAmtel","TX ISSUE",
AI848="Fiber AOF","TX ISSUE",
AI848="Projet OCM (HUAWEI)","TRAVAUX-HUAWEI",
AI848="Projet OCM (NOKIA)","TRAVAUX -NOKIA",
AI848="ACCESS-ISSUE","ACCESS-ISSUE",
AI848="Projet OCM (ZTE, NOKIA, autres projets)","TRAVAUX OCM",
AI848="No root CAuse","No root cause",
AI848="ODU HS","TX ISSUE",
AI848="IP &amp; VLAN","TX ISSUE",
AI848="Warehouse HUAWEI","SPARE-ISSUE",
AI848="SPARE-HS","SPARE-ISSUE",
AI848="Power Telco","RAN ISSUE",AI848="no impacts","no impacts"
),"")</f>
        <v>no impacts</v>
      </c>
      <c r="AI848" s="85" t="s">
        <v>5998</v>
      </c>
      <c r="AJ848" s="57" t="str" cm="1">
        <f t="array" ref="AJ848">IFERROR(_xlfn.IFS(
AI848="MPR ISSUE","ACTIVE",
AI848="BSS Hardware Issue","ACTIVE",
AI848="Sites strategiques, MLL, Pylone, etc.","PASSIVE",
AI848="AKTIVCO DEFAUT GE &amp; POWER Cabinet","PASSIVE",
AI848="AKTIVCO Coupure ENEO &amp; Baisse de tension","PASSIVE",
AI848="Coupure ENEO &amp; Baisse de tension","PASSIVE",
AI848="Defaut GE &amp; POWER Cabinet","PASSIVE",
AI848="Sharing","PASSIVE",
AI848="Sites strategiques &amp; DataCenter","PASSIVE",
AI848="Exclu","Exclu",
AI848="SAT","ACTIVE",
AI848="SPARE-ISSUE","SPARE-ISSUE",
AI848="Fiber CAmtel","ACTIVE",
AI848="Fiber AOF","ACTIVE",
AI848="Projet OCM (HUAWEI)","PLANNED WORKS",
AI848="Projet OCM (NOKIA)","PLANNED WORKS",
AI848="ACCESS-ISSUE","ACCESS-ISSUE",
AI848="Projet OCM (ZTE, NOKIA, autres projets)","PLANNED WORKS",
AI848="No root CAuse","No root cause",
AI848="ODU HS","ACTIVE",
AI848="IP &amp; VLAN","ACTIVE",
AI848="Warehouse HUAWEI","SPARE-ISSUE",
AI848="SPARE-HS","SPARE-ISSUE",
AI848="Power Telco","ACTIVE", AI848="no impacts","no impacts"
),"")</f>
        <v>no impacts</v>
      </c>
      <c r="AK848" s="23" t="s">
        <v>5774</v>
      </c>
      <c r="AL848" s="23" t="str">
        <f t="shared" si="25"/>
        <v>NRD_056</v>
      </c>
      <c r="AN848" s="9" t="s">
        <v>5537</v>
      </c>
      <c r="AO848" s="23" t="str">
        <f>_xlfn.XLOOKUP(B848,'INCIDENT-05-03-2026'!E:E,'INCIDENT-05-03-2026'!F:F,"")</f>
        <v/>
      </c>
      <c r="AP848" s="7" t="s">
        <v>5537</v>
      </c>
      <c r="AQ848" s="6"/>
      <c r="AR848" s="7"/>
      <c r="AS848" s="3" t="str">
        <f>_xlfn.XLOOKUP(B848,'[3]tt num | region | site id'!$C:$C,'[3]tt num | region | site id'!$Q:$Q,"")</f>
        <v/>
      </c>
      <c r="AT848" s="24" t="str">
        <f>_xlfn.XLOOKUP(B848,'[4]Cells Huawei 03052026 12h'!$B:$B,'[4]Cells Huawei 03052026 12h'!$T:$T,"")</f>
        <v/>
      </c>
      <c r="AU848" s="24" t="str">
        <f>_xlfn.XLOOKUP(B848,'[5]cells down 02052026 8h50'!$B:$B,'[5]cells down 02052026 8h50'!$R:$R,"")</f>
        <v/>
      </c>
      <c r="AV848" s="24" t="str">
        <f>_xlfn.XLOOKUP(B848,'[5]cells down 02052026 13h50'!$B:$B,'[5]cells down 02052026 13h50'!$R:$R,"")</f>
        <v/>
      </c>
      <c r="AW848" s="24" t="str">
        <f>_xlfn.XLOOKUP(B848,'[5]cells down 02052026 13h50'!$B:$B,'[5]cells down 02052026 13h50'!$R:$R,"")</f>
        <v/>
      </c>
      <c r="AX848" s="24" t="str">
        <f>_xlfn.XLOOKUP(B848,'[6]cell downs 03052026 8h40 '!$B:$B,'[6]cell downs 03052026 8h40 '!$R:$R,"")</f>
        <v xml:space="preserve">(05/03/2026 cell nokia): 30/04/2026 : Need BO RAN analysis </v>
      </c>
      <c r="AY848" s="24" t="str">
        <f>_xlfn.XLOOKUP(B848,'[7]ALL SITES DOWN'!$D:$D,'[7]ALL SITES DOWN'!$J:$J,"")</f>
        <v/>
      </c>
      <c r="AZ848" s="24" t="str">
        <f>_xlfn.XLOOKUP(B848,'[8]ALL SITES DOWN'!$D:$D,'[8]ALL SITES DOWN'!$J:$J,"")</f>
        <v/>
      </c>
      <c r="BA848" s="9" t="str">
        <f>_xlfn.XLOOKUP(B848,[9]sheet1!$AC:$AC,[9]sheet1!$AF:$AF,"")</f>
        <v/>
      </c>
      <c r="BB848" s="14" t="s">
        <v>5537</v>
      </c>
      <c r="BC848" s="14" t="s">
        <v>5537</v>
      </c>
      <c r="BD848" s="14" t="str">
        <f>_xlfn.XLOOKUP(B848,'[10]cell downs 18042026 17h'!$B:$B,'[10]cell downs 18042026 17h'!$B:$B,"")</f>
        <v/>
      </c>
      <c r="BE848" s="14" t="str">
        <f>_xlfn.XLOOKUP(B848,'[11]Cells Huawei 19042026 15h'!$B:$B,'[11]Cells Huawei 19042026 15h'!$B:$B,"")</f>
        <v/>
      </c>
      <c r="BF848" s="9" t="str">
        <f>_xlfn.XLOOKUP(B848,'[12]cells down 19042026 9H40'!$B:$B,'[12]cells down 19042026 9H40'!$B:$B,"")</f>
        <v/>
      </c>
      <c r="BG848" s="9" t="s">
        <v>2039</v>
      </c>
      <c r="BH848" s="9" t="s">
        <v>5537</v>
      </c>
    </row>
    <row r="849" spans="1:60" s="9" customFormat="1" x14ac:dyDescent="0.3">
      <c r="A849" s="1" t="s">
        <v>5147</v>
      </c>
      <c r="B849" s="8" t="s">
        <v>5148</v>
      </c>
      <c r="C849" s="3" t="str">
        <f>_xlfn.XLOOKUP(B849,'[1]daily break down'!$D:$D,'[1]daily break down'!$E:$E,"")</f>
        <v>OUEST</v>
      </c>
      <c r="D849" s="1" t="s">
        <v>21</v>
      </c>
      <c r="E849" s="1" t="s">
        <v>80</v>
      </c>
      <c r="F849" s="3" t="s">
        <v>102</v>
      </c>
      <c r="G849" s="1" t="s">
        <v>1799</v>
      </c>
      <c r="H849" s="40" t="str">
        <f>_xlfn.XLOOKUP(B849,[2]CALCULATION!$B:$B,[2]CALCULATION!$H:$H,"")</f>
        <v>HUAWEI</v>
      </c>
      <c r="I849" s="34">
        <v>0</v>
      </c>
      <c r="J849" s="34">
        <v>0</v>
      </c>
      <c r="K849" s="34">
        <v>0</v>
      </c>
      <c r="L849" s="34">
        <v>0</v>
      </c>
      <c r="M849" s="34">
        <v>0</v>
      </c>
      <c r="N849" s="34">
        <v>0</v>
      </c>
      <c r="O849" s="34">
        <v>0</v>
      </c>
      <c r="P849" s="34">
        <v>0</v>
      </c>
      <c r="Q849" s="34">
        <v>0</v>
      </c>
      <c r="R849" s="34">
        <v>0</v>
      </c>
      <c r="S849" s="35">
        <v>0</v>
      </c>
      <c r="T849" s="35">
        <v>0</v>
      </c>
      <c r="U849" s="35">
        <v>0</v>
      </c>
      <c r="V849" s="35">
        <v>0</v>
      </c>
      <c r="W849" s="35">
        <v>2.4255706511658433E-2</v>
      </c>
      <c r="X849" s="35">
        <v>2.4879934252767289E-2</v>
      </c>
      <c r="Y849" s="35">
        <v>1.9154874112883205E-2</v>
      </c>
      <c r="Z849" s="35">
        <v>0</v>
      </c>
      <c r="AA849" s="35">
        <v>0</v>
      </c>
      <c r="AB849" s="35">
        <v>0</v>
      </c>
      <c r="AC849" s="35">
        <v>0</v>
      </c>
      <c r="AD849" s="35">
        <v>0</v>
      </c>
      <c r="AE849" s="58" t="s">
        <v>5560</v>
      </c>
      <c r="AF849" s="58"/>
      <c r="AG849" s="57" t="str" cm="1">
        <f t="array" ref="AG849">IFERROR(_xlfn.IFS(
AI849="MPR ISSUE","PDH",
AI849="BSS Hardware Issue","BSS",
AI849="Sites strategiques, MLL, Pylone, etc.","ENVTECH",
AI849="AKTIVCO DEFAUT GE &amp; POWER Cabinet","AKTIVCO",
AI849="AKTIVCO Coupure ENEO &amp; Baisse de tension","AKTIVCO GRID ONLY",
AI849="Coupure ENEO &amp; Baisse de tension","IHS GRID ONLY",
AI849="Defaut GE &amp; POWER Cabinet","IHS",
AI849="Sharing","Partners",
AI849="Sites strategiques &amp; DataCenter","SST &amp; DC",
AI849="Exclu","Exclu",
AI849="SAT","SAT",
AI849="SPARE-ISSUE","SPARE-ISSUE",
AI849="Fiber CAmtel","TRANS_FO_CAMTEL",
AI849="Fiber AOF","Fiber AOF",
AI849="Projet OCM (HUAWEI)","TRAVAUX-HUAWEI",
AI849="Projet OCM (NOKIA)","TRAVAUX-NOKIA",
AI849="ACCESS-ISSUE","ACCESS-ISSUE",
AI849="Projet OCM (ZTE, NOKIA, autres projets)","TRAVAUX OCM",
AI849="No root CAuse","No root cause",
AI849="ODU HS","PDH",
AI849="IP &amp; VLAN","PDH",
AI849="Warehouse HUAWEI","SPARE-ISSUE",
AI849="SPARE-HS","SPARE-ISSUE",
AI849="Power Telco","BSS",AI849="no impacts","no impacts"
),"")</f>
        <v>no impacts</v>
      </c>
      <c r="AH849" s="57" t="str" cm="1">
        <f t="array" ref="AH849">IFERROR(_xlfn.IFS(
AI849="MPR ISSUE","TX ISSUE",
AI849="BSS Hardware Issue","RAN ISSUE",
AI849="Sites strategiques, MLL, Pylone, etc.","ENVTECH",
AI849="AKTIVCO DEFAUT GE &amp; POWER Cabinet","POWER ISSUE",
AI849="AKTIVCO Coupure ENEO &amp; Baisse de tension","POWER ISSUE",
AI849="Coupure ENEO &amp; Baisse de tension","POWER ISSUE",
AI849="Defaut GE &amp; POWER Cabinet","POWER ISSUE",
AI849="Sharing","POWER ISSUE",
AI849="Sites strategiques &amp; DataCenter","POWER ISSUE",
AI849="Exclu","Exclu",
AI849="SAT","TX ISSUE",
AI849="SPARE-ISSUE","SPARE-ISSUE",
AI849="Fiber CAmtel","TX ISSUE",
AI849="Fiber AOF","TX ISSUE",
AI849="Projet OCM (HUAWEI)","TRAVAUX-HUAWEI",
AI849="Projet OCM (NOKIA)","TRAVAUX -NOKIA",
AI849="ACCESS-ISSUE","ACCESS-ISSUE",
AI849="Projet OCM (ZTE, NOKIA, autres projets)","TRAVAUX OCM",
AI849="No root CAuse","No root cause",
AI849="ODU HS","TX ISSUE",
AI849="IP &amp; VLAN","TX ISSUE",
AI849="Warehouse HUAWEI","SPARE-ISSUE",
AI849="SPARE-HS","SPARE-ISSUE",
AI849="Power Telco","RAN ISSUE",AI849="no impacts","no impacts"
),"")</f>
        <v>no impacts</v>
      </c>
      <c r="AI849" s="85" t="s">
        <v>5998</v>
      </c>
      <c r="AJ849" s="57" t="str" cm="1">
        <f t="array" ref="AJ849">IFERROR(_xlfn.IFS(
AI849="MPR ISSUE","ACTIVE",
AI849="BSS Hardware Issue","ACTIVE",
AI849="Sites strategiques, MLL, Pylone, etc.","PASSIVE",
AI849="AKTIVCO DEFAUT GE &amp; POWER Cabinet","PASSIVE",
AI849="AKTIVCO Coupure ENEO &amp; Baisse de tension","PASSIVE",
AI849="Coupure ENEO &amp; Baisse de tension","PASSIVE",
AI849="Defaut GE &amp; POWER Cabinet","PASSIVE",
AI849="Sharing","PASSIVE",
AI849="Sites strategiques &amp; DataCenter","PASSIVE",
AI849="Exclu","Exclu",
AI849="SAT","ACTIVE",
AI849="SPARE-ISSUE","SPARE-ISSUE",
AI849="Fiber CAmtel","ACTIVE",
AI849="Fiber AOF","ACTIVE",
AI849="Projet OCM (HUAWEI)","PLANNED WORKS",
AI849="Projet OCM (NOKIA)","PLANNED WORKS",
AI849="ACCESS-ISSUE","ACCESS-ISSUE",
AI849="Projet OCM (ZTE, NOKIA, autres projets)","PLANNED WORKS",
AI849="No root CAuse","No root cause",
AI849="ODU HS","ACTIVE",
AI849="IP &amp; VLAN","ACTIVE",
AI849="Warehouse HUAWEI","SPARE-ISSUE",
AI849="SPARE-HS","SPARE-ISSUE",
AI849="Power Telco","ACTIVE", AI849="no impacts","no impacts"
),"")</f>
        <v>no impacts</v>
      </c>
      <c r="AK849" s="23" t="s">
        <v>5537</v>
      </c>
      <c r="AL849" s="23" t="str">
        <f t="shared" si="25"/>
        <v>OST_282</v>
      </c>
      <c r="AN849" s="9" t="s">
        <v>5537</v>
      </c>
      <c r="AO849" s="23" t="str">
        <f>_xlfn.XLOOKUP(B849,'INCIDENT-05-03-2026'!E:E,'INCIDENT-05-03-2026'!F:F,"")</f>
        <v/>
      </c>
      <c r="AP849" s="7" t="s">
        <v>5537</v>
      </c>
      <c r="AQ849" s="6"/>
      <c r="AR849" s="7"/>
      <c r="AS849" s="3" t="str">
        <f>_xlfn.XLOOKUP(B849,'[3]tt num | region | site id'!$C:$C,'[3]tt num | region | site id'!$Q:$Q,"")</f>
        <v/>
      </c>
      <c r="AT849" s="24" t="str">
        <f>_xlfn.XLOOKUP(B849,'[4]Cells Huawei 03052026 12h'!$B:$B,'[4]Cells Huawei 03052026 12h'!$T:$T,"")</f>
        <v/>
      </c>
      <c r="AU849" s="24" t="str">
        <f>_xlfn.XLOOKUP(B849,'[5]cells down 02052026 8h50'!$B:$B,'[5]cells down 02052026 8h50'!$R:$R,"")</f>
        <v/>
      </c>
      <c r="AV849" s="24" t="str">
        <f>_xlfn.XLOOKUP(B849,'[5]cells down 02052026 13h50'!$B:$B,'[5]cells down 02052026 13h50'!$R:$R,"")</f>
        <v/>
      </c>
      <c r="AW849" s="24" t="str">
        <f>_xlfn.XLOOKUP(B849,'[5]cells down 02052026 13h50'!$B:$B,'[5]cells down 02052026 13h50'!$R:$R,"")</f>
        <v/>
      </c>
      <c r="AX849" s="24" t="str">
        <f>_xlfn.XLOOKUP(B849,'[6]cell downs 03052026 8h40 '!$B:$B,'[6]cell downs 03052026 8h40 '!$R:$R,"")</f>
        <v/>
      </c>
      <c r="AY849" s="24" t="str">
        <f>_xlfn.XLOOKUP(B849,'[7]ALL SITES DOWN'!$D:$D,'[7]ALL SITES DOWN'!$J:$J,"")</f>
        <v/>
      </c>
      <c r="AZ849" s="24" t="str">
        <f>_xlfn.XLOOKUP(B849,'[8]ALL SITES DOWN'!$D:$D,'[8]ALL SITES DOWN'!$J:$J,"")</f>
        <v/>
      </c>
      <c r="BA849" s="9" t="str">
        <f>_xlfn.XLOOKUP(B849,[9]sheet1!$AC:$AC,[9]sheet1!$AF:$AF,"")</f>
        <v/>
      </c>
      <c r="BB849" s="14" t="s">
        <v>5537</v>
      </c>
      <c r="BC849" s="14" t="s">
        <v>5537</v>
      </c>
      <c r="BD849" s="14" t="str">
        <f>_xlfn.XLOOKUP(B849,'[10]cell downs 18042026 17h'!$B:$B,'[10]cell downs 18042026 17h'!$B:$B,"")</f>
        <v/>
      </c>
      <c r="BE849" s="14" t="str">
        <f>_xlfn.XLOOKUP(B849,'[11]Cells Huawei 19042026 15h'!$B:$B,'[11]Cells Huawei 19042026 15h'!$B:$B,"")</f>
        <v/>
      </c>
      <c r="BF849" s="9" t="str">
        <f>_xlfn.XLOOKUP(B849,'[12]cells down 19042026 9H40'!$B:$B,'[12]cells down 19042026 9H40'!$B:$B,"")</f>
        <v/>
      </c>
      <c r="BG849" s="9" t="s">
        <v>5537</v>
      </c>
      <c r="BH849" s="9" t="s">
        <v>5537</v>
      </c>
    </row>
    <row r="850" spans="1:60" s="9" customFormat="1" x14ac:dyDescent="0.3">
      <c r="A850" s="1" t="s">
        <v>3786</v>
      </c>
      <c r="B850" s="8" t="s">
        <v>3787</v>
      </c>
      <c r="C850" s="3" t="str">
        <f>_xlfn.XLOOKUP(B850,'[1]daily break down'!$D:$D,'[1]daily break down'!$E:$E,"")</f>
        <v>NORD</v>
      </c>
      <c r="D850" s="1" t="s">
        <v>11</v>
      </c>
      <c r="E850" s="1" t="s">
        <v>12</v>
      </c>
      <c r="F850" s="3" t="s">
        <v>23</v>
      </c>
      <c r="G850" s="1" t="s">
        <v>3788</v>
      </c>
      <c r="H850" s="40" t="str">
        <f>_xlfn.XLOOKUP(B850,[2]CALCULATION!$B:$B,[2]CALCULATION!$H:$H,"")</f>
        <v>HUAWEI</v>
      </c>
      <c r="I850" s="34">
        <v>0</v>
      </c>
      <c r="J850" s="34">
        <v>0</v>
      </c>
      <c r="K850" s="34">
        <v>0</v>
      </c>
      <c r="L850" s="34">
        <v>0</v>
      </c>
      <c r="M850" s="34">
        <v>0</v>
      </c>
      <c r="N850" s="34">
        <v>0</v>
      </c>
      <c r="O850" s="34">
        <v>0</v>
      </c>
      <c r="P850" s="34">
        <v>0</v>
      </c>
      <c r="Q850" s="34">
        <v>0</v>
      </c>
      <c r="R850" s="34">
        <v>0</v>
      </c>
      <c r="S850" s="35">
        <v>0</v>
      </c>
      <c r="T850" s="35">
        <v>0</v>
      </c>
      <c r="U850" s="35">
        <v>0</v>
      </c>
      <c r="V850" s="35">
        <v>0.23638612801876538</v>
      </c>
      <c r="W850" s="35">
        <v>8.4645281694360974E-2</v>
      </c>
      <c r="X850" s="35">
        <v>2.0296319125196541E-2</v>
      </c>
      <c r="Y850" s="35">
        <v>1.6764973618352153E-2</v>
      </c>
      <c r="Z850" s="35">
        <v>0</v>
      </c>
      <c r="AA850" s="35">
        <v>0</v>
      </c>
      <c r="AB850" s="35">
        <v>0</v>
      </c>
      <c r="AC850" s="35">
        <v>0</v>
      </c>
      <c r="AD850" s="35">
        <v>0</v>
      </c>
      <c r="AE850" s="58" t="s">
        <v>5560</v>
      </c>
      <c r="AF850" s="58"/>
      <c r="AG850" s="57" t="str" cm="1">
        <f t="array" ref="AG850">IFERROR(_xlfn.IFS(
AI850="MPR ISSUE","PDH",
AI850="BSS Hardware Issue","BSS",
AI850="Sites strategiques, MLL, Pylone, etc.","ENVTECH",
AI850="AKTIVCO DEFAUT GE &amp; POWER Cabinet","AKTIVCO",
AI850="AKTIVCO Coupure ENEO &amp; Baisse de tension","AKTIVCO GRID ONLY",
AI850="Coupure ENEO &amp; Baisse de tension","IHS GRID ONLY",
AI850="Defaut GE &amp; POWER Cabinet","IHS",
AI850="Sharing","Partners",
AI850="Sites strategiques &amp; DataCenter","SST &amp; DC",
AI850="Exclu","Exclu",
AI850="SAT","SAT",
AI850="SPARE-ISSUE","SPARE-ISSUE",
AI850="Fiber CAmtel","TRANS_FO_CAMTEL",
AI850="Fiber AOF","Fiber AOF",
AI850="Projet OCM (HUAWEI)","TRAVAUX-HUAWEI",
AI850="Projet OCM (NOKIA)","TRAVAUX-NOKIA",
AI850="ACCESS-ISSUE","ACCESS-ISSUE",
AI850="Projet OCM (ZTE, NOKIA, autres projets)","TRAVAUX OCM",
AI850="No root CAuse","No root cause",
AI850="ODU HS","PDH",
AI850="IP &amp; VLAN","PDH",
AI850="Warehouse HUAWEI","SPARE-ISSUE",
AI850="SPARE-HS","SPARE-ISSUE",
AI850="Power Telco","BSS",AI850="no impacts","no impacts"
),"")</f>
        <v>no impacts</v>
      </c>
      <c r="AH850" s="57" t="str" cm="1">
        <f t="array" ref="AH850">IFERROR(_xlfn.IFS(
AI850="MPR ISSUE","TX ISSUE",
AI850="BSS Hardware Issue","RAN ISSUE",
AI850="Sites strategiques, MLL, Pylone, etc.","ENVTECH",
AI850="AKTIVCO DEFAUT GE &amp; POWER Cabinet","POWER ISSUE",
AI850="AKTIVCO Coupure ENEO &amp; Baisse de tension","POWER ISSUE",
AI850="Coupure ENEO &amp; Baisse de tension","POWER ISSUE",
AI850="Defaut GE &amp; POWER Cabinet","POWER ISSUE",
AI850="Sharing","POWER ISSUE",
AI850="Sites strategiques &amp; DataCenter","POWER ISSUE",
AI850="Exclu","Exclu",
AI850="SAT","TX ISSUE",
AI850="SPARE-ISSUE","SPARE-ISSUE",
AI850="Fiber CAmtel","TX ISSUE",
AI850="Fiber AOF","TX ISSUE",
AI850="Projet OCM (HUAWEI)","TRAVAUX-HUAWEI",
AI850="Projet OCM (NOKIA)","TRAVAUX -NOKIA",
AI850="ACCESS-ISSUE","ACCESS-ISSUE",
AI850="Projet OCM (ZTE, NOKIA, autres projets)","TRAVAUX OCM",
AI850="No root CAuse","No root cause",
AI850="ODU HS","TX ISSUE",
AI850="IP &amp; VLAN","TX ISSUE",
AI850="Warehouse HUAWEI","SPARE-ISSUE",
AI850="SPARE-HS","SPARE-ISSUE",
AI850="Power Telco","RAN ISSUE",AI850="no impacts","no impacts"
),"")</f>
        <v>no impacts</v>
      </c>
      <c r="AI850" s="85" t="s">
        <v>5998</v>
      </c>
      <c r="AJ850" s="57" t="str" cm="1">
        <f t="array" ref="AJ850">IFERROR(_xlfn.IFS(
AI850="MPR ISSUE","ACTIVE",
AI850="BSS Hardware Issue","ACTIVE",
AI850="Sites strategiques, MLL, Pylone, etc.","PASSIVE",
AI850="AKTIVCO DEFAUT GE &amp; POWER Cabinet","PASSIVE",
AI850="AKTIVCO Coupure ENEO &amp; Baisse de tension","PASSIVE",
AI850="Coupure ENEO &amp; Baisse de tension","PASSIVE",
AI850="Defaut GE &amp; POWER Cabinet","PASSIVE",
AI850="Sharing","PASSIVE",
AI850="Sites strategiques &amp; DataCenter","PASSIVE",
AI850="Exclu","Exclu",
AI850="SAT","ACTIVE",
AI850="SPARE-ISSUE","SPARE-ISSUE",
AI850="Fiber CAmtel","ACTIVE",
AI850="Fiber AOF","ACTIVE",
AI850="Projet OCM (HUAWEI)","PLANNED WORKS",
AI850="Projet OCM (NOKIA)","PLANNED WORKS",
AI850="ACCESS-ISSUE","ACCESS-ISSUE",
AI850="Projet OCM (ZTE, NOKIA, autres projets)","PLANNED WORKS",
AI850="No root CAuse","No root cause",
AI850="ODU HS","ACTIVE",
AI850="IP &amp; VLAN","ACTIVE",
AI850="Warehouse HUAWEI","SPARE-ISSUE",
AI850="SPARE-HS","SPARE-ISSUE",
AI850="Power Telco","ACTIVE", AI850="no impacts","no impacts"
),"")</f>
        <v>no impacts</v>
      </c>
      <c r="AK850" s="23" t="s">
        <v>5537</v>
      </c>
      <c r="AL850" s="23" t="str">
        <f t="shared" si="25"/>
        <v>NRD_078</v>
      </c>
      <c r="AN850" s="9" t="s">
        <v>5537</v>
      </c>
      <c r="AO850" s="23" t="str">
        <f>_xlfn.XLOOKUP(B850,'INCIDENT-05-03-2026'!E:E,'INCIDENT-05-03-2026'!F:F,"")</f>
        <v/>
      </c>
      <c r="AP850" s="7" t="s">
        <v>5537</v>
      </c>
      <c r="AQ850" s="6"/>
      <c r="AR850" s="7"/>
      <c r="AS850" s="3" t="str">
        <f>_xlfn.XLOOKUP(B850,'[3]tt num | region | site id'!$C:$C,'[3]tt num | region | site id'!$Q:$Q,"")</f>
        <v/>
      </c>
      <c r="AT850" s="24" t="str">
        <f>_xlfn.XLOOKUP(B850,'[4]Cells Huawei 03052026 12h'!$B:$B,'[4]Cells Huawei 03052026 12h'!$T:$T,"")</f>
        <v/>
      </c>
      <c r="AU850" s="24" t="str">
        <f>_xlfn.XLOOKUP(B850,'[5]cells down 02052026 8h50'!$B:$B,'[5]cells down 02052026 8h50'!$R:$R,"")</f>
        <v/>
      </c>
      <c r="AV850" s="24" t="str">
        <f>_xlfn.XLOOKUP(B850,'[5]cells down 02052026 13h50'!$B:$B,'[5]cells down 02052026 13h50'!$R:$R,"")</f>
        <v/>
      </c>
      <c r="AW850" s="24" t="str">
        <f>_xlfn.XLOOKUP(B850,'[5]cells down 02052026 13h50'!$B:$B,'[5]cells down 02052026 13h50'!$R:$R,"")</f>
        <v/>
      </c>
      <c r="AX850" s="24" t="str">
        <f>_xlfn.XLOOKUP(B850,'[6]cell downs 03052026 8h40 '!$B:$B,'[6]cell downs 03052026 8h40 '!$R:$R,"")</f>
        <v/>
      </c>
      <c r="AY850" s="24" t="str">
        <f>_xlfn.XLOOKUP(B850,'[7]ALL SITES DOWN'!$D:$D,'[7]ALL SITES DOWN'!$J:$J,"")</f>
        <v/>
      </c>
      <c r="AZ850" s="24" t="str">
        <f>_xlfn.XLOOKUP(B850,'[8]ALL SITES DOWN'!$D:$D,'[8]ALL SITES DOWN'!$J:$J,"")</f>
        <v/>
      </c>
      <c r="BA850" s="9" t="str">
        <f>_xlfn.XLOOKUP(B850,[9]sheet1!$AC:$AC,[9]sheet1!$AF:$AF,"")</f>
        <v/>
      </c>
      <c r="BB850" s="14" t="s">
        <v>5537</v>
      </c>
      <c r="BC850" s="14" t="s">
        <v>5537</v>
      </c>
      <c r="BD850" s="14" t="str">
        <f>_xlfn.XLOOKUP(B850,'[10]cell downs 18042026 17h'!$B:$B,'[10]cell downs 18042026 17h'!$B:$B,"")</f>
        <v/>
      </c>
      <c r="BE850" s="14" t="str">
        <f>_xlfn.XLOOKUP(B850,'[11]Cells Huawei 19042026 15h'!$B:$B,'[11]Cells Huawei 19042026 15h'!$B:$B,"")</f>
        <v/>
      </c>
      <c r="BF850" s="9" t="str">
        <f>_xlfn.XLOOKUP(B850,'[12]cells down 19042026 9H40'!$B:$B,'[12]cells down 19042026 9H40'!$B:$B,"")</f>
        <v/>
      </c>
      <c r="BG850" s="9" t="s">
        <v>3787</v>
      </c>
      <c r="BH850" s="9" t="s">
        <v>5537</v>
      </c>
    </row>
    <row r="851" spans="1:60" s="9" customFormat="1" x14ac:dyDescent="0.3">
      <c r="A851" s="1" t="s">
        <v>5219</v>
      </c>
      <c r="B851" s="8" t="s">
        <v>5220</v>
      </c>
      <c r="C851" s="3" t="str">
        <f>_xlfn.XLOOKUP(B851,'[1]daily break down'!$D:$D,'[1]daily break down'!$E:$E,"")</f>
        <v>SUD-OUEST</v>
      </c>
      <c r="D851" s="1" t="s">
        <v>11</v>
      </c>
      <c r="E851" s="1" t="s">
        <v>12</v>
      </c>
      <c r="F851" s="3" t="s">
        <v>13</v>
      </c>
      <c r="G851" s="1" t="s">
        <v>5221</v>
      </c>
      <c r="H851" s="40" t="str">
        <f>_xlfn.XLOOKUP(B851,[2]CALCULATION!$B:$B,[2]CALCULATION!$H:$H,"")</f>
        <v>HUAWEI</v>
      </c>
      <c r="I851" s="34">
        <v>0</v>
      </c>
      <c r="J851" s="34">
        <v>0</v>
      </c>
      <c r="K851" s="34">
        <v>0</v>
      </c>
      <c r="L851" s="34">
        <v>0</v>
      </c>
      <c r="M851" s="34">
        <v>0</v>
      </c>
      <c r="N851" s="34">
        <v>0</v>
      </c>
      <c r="O851" s="34">
        <v>0</v>
      </c>
      <c r="P851" s="34">
        <v>0</v>
      </c>
      <c r="Q851" s="34">
        <v>0</v>
      </c>
      <c r="R851" s="34">
        <v>0</v>
      </c>
      <c r="S851" s="35">
        <v>0</v>
      </c>
      <c r="T851" s="35">
        <v>0</v>
      </c>
      <c r="U851" s="35">
        <v>0</v>
      </c>
      <c r="V851" s="35">
        <v>0</v>
      </c>
      <c r="W851" s="35">
        <v>0.44029457842155273</v>
      </c>
      <c r="X851" s="35">
        <v>0.15281095102344816</v>
      </c>
      <c r="Y851" s="35">
        <v>1.6497447443591214E-2</v>
      </c>
      <c r="Z851" s="35">
        <v>0</v>
      </c>
      <c r="AA851" s="35">
        <v>0</v>
      </c>
      <c r="AB851" s="35">
        <v>0</v>
      </c>
      <c r="AC851" s="35">
        <v>0</v>
      </c>
      <c r="AD851" s="35">
        <v>0</v>
      </c>
      <c r="AE851" s="58" t="s">
        <v>5603</v>
      </c>
      <c r="AF851" s="58"/>
      <c r="AG851" s="57" t="str" cm="1">
        <f t="array" ref="AG851">IFERROR(_xlfn.IFS(
AI851="MPR ISSUE","PDH",
AI851="BSS Hardware Issue","BSS",
AI851="Sites strategiques, MLL, Pylone, etc.","ENVTECH",
AI851="AKTIVCO DEFAUT GE &amp; POWER Cabinet","AKTIVCO",
AI851="AKTIVCO Coupure ENEO &amp; Baisse de tension","AKTIVCO GRID ONLY",
AI851="Coupure ENEO &amp; Baisse de tension","IHS GRID ONLY",
AI851="Defaut GE &amp; POWER Cabinet","IHS",
AI851="Sharing","Partners",
AI851="Sites strategiques &amp; DataCenter","SST &amp; DC",
AI851="Exclu","Exclu",
AI851="SAT","SAT",
AI851="SPARE-ISSUE","SPARE-ISSUE",
AI851="Fiber CAmtel","TRANS_FO_CAMTEL",
AI851="Fiber AOF","Fiber AOF",
AI851="Projet OCM (HUAWEI)","TRAVAUX-HUAWEI",
AI851="Projet OCM (NOKIA)","TRAVAUX-NOKIA",
AI851="ACCESS-ISSUE","ACCESS-ISSUE",
AI851="Projet OCM (ZTE, NOKIA, autres projets)","TRAVAUX OCM",
AI851="No root CAuse","No root cause",
AI851="ODU HS","PDH",
AI851="IP &amp; VLAN","PDH",
AI851="Warehouse HUAWEI","SPARE-ISSUE",
AI851="SPARE-HS","SPARE-ISSUE",
AI851="Power Telco","BSS",AI851="no impacts","no impacts"
),"")</f>
        <v>no impacts</v>
      </c>
      <c r="AH851" s="57" t="str" cm="1">
        <f t="array" ref="AH851">IFERROR(_xlfn.IFS(
AI851="MPR ISSUE","TX ISSUE",
AI851="BSS Hardware Issue","RAN ISSUE",
AI851="Sites strategiques, MLL, Pylone, etc.","ENVTECH",
AI851="AKTIVCO DEFAUT GE &amp; POWER Cabinet","POWER ISSUE",
AI851="AKTIVCO Coupure ENEO &amp; Baisse de tension","POWER ISSUE",
AI851="Coupure ENEO &amp; Baisse de tension","POWER ISSUE",
AI851="Defaut GE &amp; POWER Cabinet","POWER ISSUE",
AI851="Sharing","POWER ISSUE",
AI851="Sites strategiques &amp; DataCenter","POWER ISSUE",
AI851="Exclu","Exclu",
AI851="SAT","TX ISSUE",
AI851="SPARE-ISSUE","SPARE-ISSUE",
AI851="Fiber CAmtel","TX ISSUE",
AI851="Fiber AOF","TX ISSUE",
AI851="Projet OCM (HUAWEI)","TRAVAUX-HUAWEI",
AI851="Projet OCM (NOKIA)","TRAVAUX -NOKIA",
AI851="ACCESS-ISSUE","ACCESS-ISSUE",
AI851="Projet OCM (ZTE, NOKIA, autres projets)","TRAVAUX OCM",
AI851="No root CAuse","No root cause",
AI851="ODU HS","TX ISSUE",
AI851="IP &amp; VLAN","TX ISSUE",
AI851="Warehouse HUAWEI","SPARE-ISSUE",
AI851="SPARE-HS","SPARE-ISSUE",
AI851="Power Telco","RAN ISSUE",AI851="no impacts","no impacts"
),"")</f>
        <v>no impacts</v>
      </c>
      <c r="AI851" s="85" t="s">
        <v>5998</v>
      </c>
      <c r="AJ851" s="57" t="str" cm="1">
        <f t="array" ref="AJ851">IFERROR(_xlfn.IFS(
AI851="MPR ISSUE","ACTIVE",
AI851="BSS Hardware Issue","ACTIVE",
AI851="Sites strategiques, MLL, Pylone, etc.","PASSIVE",
AI851="AKTIVCO DEFAUT GE &amp; POWER Cabinet","PASSIVE",
AI851="AKTIVCO Coupure ENEO &amp; Baisse de tension","PASSIVE",
AI851="Coupure ENEO &amp; Baisse de tension","PASSIVE",
AI851="Defaut GE &amp; POWER Cabinet","PASSIVE",
AI851="Sharing","PASSIVE",
AI851="Sites strategiques &amp; DataCenter","PASSIVE",
AI851="Exclu","Exclu",
AI851="SAT","ACTIVE",
AI851="SPARE-ISSUE","SPARE-ISSUE",
AI851="Fiber CAmtel","ACTIVE",
AI851="Fiber AOF","ACTIVE",
AI851="Projet OCM (HUAWEI)","PLANNED WORKS",
AI851="Projet OCM (NOKIA)","PLANNED WORKS",
AI851="ACCESS-ISSUE","ACCESS-ISSUE",
AI851="Projet OCM (ZTE, NOKIA, autres projets)","PLANNED WORKS",
AI851="No root CAuse","No root cause",
AI851="ODU HS","ACTIVE",
AI851="IP &amp; VLAN","ACTIVE",
AI851="Warehouse HUAWEI","SPARE-ISSUE",
AI851="SPARE-HS","SPARE-ISSUE",
AI851="Power Telco","ACTIVE", AI851="no impacts","no impacts"
),"")</f>
        <v>no impacts</v>
      </c>
      <c r="AK851" s="23" t="s">
        <v>5537</v>
      </c>
      <c r="AL851" s="23" t="str">
        <f t="shared" si="25"/>
        <v>SUO_019</v>
      </c>
      <c r="AN851" s="9" t="s">
        <v>5537</v>
      </c>
      <c r="AO851" s="23" t="str">
        <f>_xlfn.XLOOKUP(B851,'INCIDENT-05-03-2026'!E:E,'INCIDENT-05-03-2026'!F:F,"")</f>
        <v/>
      </c>
      <c r="AP851" s="7" t="s">
        <v>5537</v>
      </c>
      <c r="AQ851" s="6"/>
      <c r="AR851" s="7"/>
      <c r="AS851" s="3" t="str">
        <f>_xlfn.XLOOKUP(B851,'[3]tt num | region | site id'!$C:$C,'[3]tt num | region | site id'!$Q:$Q,"")</f>
        <v/>
      </c>
      <c r="AT851" s="24" t="str">
        <f>_xlfn.XLOOKUP(B851,'[4]Cells Huawei 03052026 12h'!$B:$B,'[4]Cells Huawei 03052026 12h'!$T:$T,"")</f>
        <v/>
      </c>
      <c r="AU851" s="24" t="str">
        <f>_xlfn.XLOOKUP(B851,'[5]cells down 02052026 8h50'!$B:$B,'[5]cells down 02052026 8h50'!$R:$R,"")</f>
        <v/>
      </c>
      <c r="AV851" s="24" t="str">
        <f>_xlfn.XLOOKUP(B851,'[5]cells down 02052026 13h50'!$B:$B,'[5]cells down 02052026 13h50'!$R:$R,"")</f>
        <v/>
      </c>
      <c r="AW851" s="24" t="str">
        <f>_xlfn.XLOOKUP(B851,'[5]cells down 02052026 13h50'!$B:$B,'[5]cells down 02052026 13h50'!$R:$R,"")</f>
        <v/>
      </c>
      <c r="AX851" s="24" t="str">
        <f>_xlfn.XLOOKUP(B851,'[6]cell downs 03052026 8h40 '!$B:$B,'[6]cell downs 03052026 8h40 '!$R:$R,"")</f>
        <v/>
      </c>
      <c r="AY851" s="24" t="str">
        <f>_xlfn.XLOOKUP(B851,'[7]ALL SITES DOWN'!$D:$D,'[7]ALL SITES DOWN'!$J:$J,"")</f>
        <v/>
      </c>
      <c r="AZ851" s="24" t="str">
        <f>_xlfn.XLOOKUP(B851,'[8]ALL SITES DOWN'!$D:$D,'[8]ALL SITES DOWN'!$J:$J,"")</f>
        <v/>
      </c>
      <c r="BA851" s="9" t="str">
        <f>_xlfn.XLOOKUP(B851,[9]sheet1!$AC:$AC,[9]sheet1!$AF:$AF,"")</f>
        <v/>
      </c>
      <c r="BB851" s="14" t="s">
        <v>5537</v>
      </c>
      <c r="BC851" s="14" t="s">
        <v>5537</v>
      </c>
      <c r="BD851" s="14" t="str">
        <f>_xlfn.XLOOKUP(B851,'[10]cell downs 18042026 17h'!$B:$B,'[10]cell downs 18042026 17h'!$B:$B,"")</f>
        <v/>
      </c>
      <c r="BE851" s="14" t="str">
        <f>_xlfn.XLOOKUP(B851,'[11]Cells Huawei 19042026 15h'!$B:$B,'[11]Cells Huawei 19042026 15h'!$B:$B,"")</f>
        <v/>
      </c>
      <c r="BF851" s="9" t="str">
        <f>_xlfn.XLOOKUP(B851,'[12]cells down 19042026 9H40'!$B:$B,'[12]cells down 19042026 9H40'!$B:$B,"")</f>
        <v/>
      </c>
      <c r="BG851" s="9" t="s">
        <v>5220</v>
      </c>
      <c r="BH851" s="9" t="s">
        <v>12</v>
      </c>
    </row>
    <row r="852" spans="1:60" s="9" customFormat="1" x14ac:dyDescent="0.3">
      <c r="A852" s="1" t="s">
        <v>4296</v>
      </c>
      <c r="B852" s="8" t="s">
        <v>4297</v>
      </c>
      <c r="C852" s="3" t="str">
        <f>_xlfn.XLOOKUP(B852,'[1]daily break down'!$D:$D,'[1]daily break down'!$E:$E,"")</f>
        <v>ADAMAOUA</v>
      </c>
      <c r="D852" s="1" t="s">
        <v>11</v>
      </c>
      <c r="E852" s="1" t="s">
        <v>66</v>
      </c>
      <c r="F852" s="3" t="s">
        <v>90</v>
      </c>
      <c r="G852" s="1" t="s">
        <v>4298</v>
      </c>
      <c r="H852" s="40" t="str">
        <f>_xlfn.XLOOKUP(B852,[2]CALCULATION!$B:$B,[2]CALCULATION!$H:$H,"")</f>
        <v>HUAWEI</v>
      </c>
      <c r="I852" s="34">
        <v>0</v>
      </c>
      <c r="J852" s="34">
        <v>0</v>
      </c>
      <c r="K852" s="34">
        <v>0</v>
      </c>
      <c r="L852" s="34">
        <v>0</v>
      </c>
      <c r="M852" s="34">
        <v>0</v>
      </c>
      <c r="N852" s="34">
        <v>0</v>
      </c>
      <c r="O852" s="34">
        <v>0</v>
      </c>
      <c r="P852" s="34">
        <v>0</v>
      </c>
      <c r="Q852" s="34">
        <v>0</v>
      </c>
      <c r="R852" s="34">
        <v>0</v>
      </c>
      <c r="S852" s="35">
        <v>0</v>
      </c>
      <c r="T852" s="35">
        <v>0</v>
      </c>
      <c r="U852" s="35">
        <v>0</v>
      </c>
      <c r="V852" s="35">
        <v>0</v>
      </c>
      <c r="W852" s="35">
        <v>0</v>
      </c>
      <c r="X852" s="35">
        <v>0</v>
      </c>
      <c r="Y852" s="35">
        <v>1.6051570485656318E-2</v>
      </c>
      <c r="Z852" s="35">
        <v>0</v>
      </c>
      <c r="AA852" s="35">
        <v>0</v>
      </c>
      <c r="AB852" s="35">
        <v>0</v>
      </c>
      <c r="AC852" s="35">
        <v>0</v>
      </c>
      <c r="AD852" s="35">
        <v>0</v>
      </c>
      <c r="AE852" s="58" t="s">
        <v>5560</v>
      </c>
      <c r="AF852" s="58"/>
      <c r="AG852" s="57" t="str" cm="1">
        <f t="array" ref="AG852">IFERROR(_xlfn.IFS(
AI852="MPR ISSUE","PDH",
AI852="BSS Hardware Issue","BSS",
AI852="Sites strategiques, MLL, Pylone, etc.","ENVTECH",
AI852="AKTIVCO DEFAUT GE &amp; POWER Cabinet","AKTIVCO",
AI852="AKTIVCO Coupure ENEO &amp; Baisse de tension","AKTIVCO GRID ONLY",
AI852="Coupure ENEO &amp; Baisse de tension","IHS GRID ONLY",
AI852="Defaut GE &amp; POWER Cabinet","IHS",
AI852="Sharing","Partners",
AI852="Sites strategiques &amp; DataCenter","SST &amp; DC",
AI852="Exclu","Exclu",
AI852="SAT","SAT",
AI852="SPARE-ISSUE","SPARE-ISSUE",
AI852="Fiber CAmtel","TRANS_FO_CAMTEL",
AI852="Fiber AOF","Fiber AOF",
AI852="Projet OCM (HUAWEI)","TRAVAUX-HUAWEI",
AI852="Projet OCM (NOKIA)","TRAVAUX-NOKIA",
AI852="ACCESS-ISSUE","ACCESS-ISSUE",
AI852="Projet OCM (ZTE, NOKIA, autres projets)","TRAVAUX OCM",
AI852="No root CAuse","No root cause",
AI852="ODU HS","PDH",
AI852="IP &amp; VLAN","PDH",
AI852="Warehouse HUAWEI","SPARE-ISSUE",
AI852="SPARE-HS","SPARE-ISSUE",
AI852="Power Telco","BSS",AI852="no impacts","no impacts"
),"")</f>
        <v>no impacts</v>
      </c>
      <c r="AH852" s="57" t="str" cm="1">
        <f t="array" ref="AH852">IFERROR(_xlfn.IFS(
AI852="MPR ISSUE","TX ISSUE",
AI852="BSS Hardware Issue","RAN ISSUE",
AI852="Sites strategiques, MLL, Pylone, etc.","ENVTECH",
AI852="AKTIVCO DEFAUT GE &amp; POWER Cabinet","POWER ISSUE",
AI852="AKTIVCO Coupure ENEO &amp; Baisse de tension","POWER ISSUE",
AI852="Coupure ENEO &amp; Baisse de tension","POWER ISSUE",
AI852="Defaut GE &amp; POWER Cabinet","POWER ISSUE",
AI852="Sharing","POWER ISSUE",
AI852="Sites strategiques &amp; DataCenter","POWER ISSUE",
AI852="Exclu","Exclu",
AI852="SAT","TX ISSUE",
AI852="SPARE-ISSUE","SPARE-ISSUE",
AI852="Fiber CAmtel","TX ISSUE",
AI852="Fiber AOF","TX ISSUE",
AI852="Projet OCM (HUAWEI)","TRAVAUX-HUAWEI",
AI852="Projet OCM (NOKIA)","TRAVAUX -NOKIA",
AI852="ACCESS-ISSUE","ACCESS-ISSUE",
AI852="Projet OCM (ZTE, NOKIA, autres projets)","TRAVAUX OCM",
AI852="No root CAuse","No root cause",
AI852="ODU HS","TX ISSUE",
AI852="IP &amp; VLAN","TX ISSUE",
AI852="Warehouse HUAWEI","SPARE-ISSUE",
AI852="SPARE-HS","SPARE-ISSUE",
AI852="Power Telco","RAN ISSUE",AI852="no impacts","no impacts"
),"")</f>
        <v>no impacts</v>
      </c>
      <c r="AI852" s="85" t="s">
        <v>5998</v>
      </c>
      <c r="AJ852" s="57" t="str" cm="1">
        <f t="array" ref="AJ852">IFERROR(_xlfn.IFS(
AI852="MPR ISSUE","ACTIVE",
AI852="BSS Hardware Issue","ACTIVE",
AI852="Sites strategiques, MLL, Pylone, etc.","PASSIVE",
AI852="AKTIVCO DEFAUT GE &amp; POWER Cabinet","PASSIVE",
AI852="AKTIVCO Coupure ENEO &amp; Baisse de tension","PASSIVE",
AI852="Coupure ENEO &amp; Baisse de tension","PASSIVE",
AI852="Defaut GE &amp; POWER Cabinet","PASSIVE",
AI852="Sharing","PASSIVE",
AI852="Sites strategiques &amp; DataCenter","PASSIVE",
AI852="Exclu","Exclu",
AI852="SAT","ACTIVE",
AI852="SPARE-ISSUE","SPARE-ISSUE",
AI852="Fiber CAmtel","ACTIVE",
AI852="Fiber AOF","ACTIVE",
AI852="Projet OCM (HUAWEI)","PLANNED WORKS",
AI852="Projet OCM (NOKIA)","PLANNED WORKS",
AI852="ACCESS-ISSUE","ACCESS-ISSUE",
AI852="Projet OCM (ZTE, NOKIA, autres projets)","PLANNED WORKS",
AI852="No root CAuse","No root cause",
AI852="ODU HS","ACTIVE",
AI852="IP &amp; VLAN","ACTIVE",
AI852="Warehouse HUAWEI","SPARE-ISSUE",
AI852="SPARE-HS","SPARE-ISSUE",
AI852="Power Telco","ACTIVE", AI852="no impacts","no impacts"
),"")</f>
        <v>no impacts</v>
      </c>
      <c r="AK852" s="23" t="s">
        <v>5537</v>
      </c>
      <c r="AL852" s="23" t="str">
        <f t="shared" si="25"/>
        <v>ADM_092</v>
      </c>
      <c r="AN852" s="9" t="s">
        <v>5537</v>
      </c>
      <c r="AO852" s="23" t="str">
        <f>_xlfn.XLOOKUP(B852,'INCIDENT-05-03-2026'!E:E,'INCIDENT-05-03-2026'!F:F,"")</f>
        <v/>
      </c>
      <c r="AP852" s="7" t="s">
        <v>5537</v>
      </c>
      <c r="AQ852" s="6"/>
      <c r="AR852" s="7"/>
      <c r="AS852" s="3" t="str">
        <f>_xlfn.XLOOKUP(B852,'[3]tt num | region | site id'!$C:$C,'[3]tt num | region | site id'!$Q:$Q,"")</f>
        <v/>
      </c>
      <c r="AT852" s="24" t="str">
        <f>_xlfn.XLOOKUP(B852,'[4]Cells Huawei 03052026 12h'!$B:$B,'[4]Cells Huawei 03052026 12h'!$T:$T,"")</f>
        <v/>
      </c>
      <c r="AU852" s="24" t="str">
        <f>_xlfn.XLOOKUP(B852,'[5]cells down 02052026 8h50'!$B:$B,'[5]cells down 02052026 8h50'!$R:$R,"")</f>
        <v/>
      </c>
      <c r="AV852" s="24" t="str">
        <f>_xlfn.XLOOKUP(B852,'[5]cells down 02052026 13h50'!$B:$B,'[5]cells down 02052026 13h50'!$R:$R,"")</f>
        <v/>
      </c>
      <c r="AW852" s="24" t="str">
        <f>_xlfn.XLOOKUP(B852,'[5]cells down 02052026 13h50'!$B:$B,'[5]cells down 02052026 13h50'!$R:$R,"")</f>
        <v/>
      </c>
      <c r="AX852" s="24" t="str">
        <f>_xlfn.XLOOKUP(B852,'[6]cell downs 03052026 8h40 '!$B:$B,'[6]cell downs 03052026 8h40 '!$R:$R,"")</f>
        <v/>
      </c>
      <c r="AY852" s="24" t="str">
        <f>_xlfn.XLOOKUP(B852,'[7]ALL SITES DOWN'!$D:$D,'[7]ALL SITES DOWN'!$J:$J,"")</f>
        <v/>
      </c>
      <c r="AZ852" s="24" t="str">
        <f>_xlfn.XLOOKUP(B852,'[8]ALL SITES DOWN'!$D:$D,'[8]ALL SITES DOWN'!$J:$J,"")</f>
        <v/>
      </c>
      <c r="BA852" s="9" t="str">
        <f>_xlfn.XLOOKUP(B852,[9]sheet1!$AC:$AC,[9]sheet1!$AF:$AF,"")</f>
        <v/>
      </c>
      <c r="BB852" s="14" t="s">
        <v>5537</v>
      </c>
      <c r="BC852" s="14" t="s">
        <v>5537</v>
      </c>
      <c r="BD852" s="14" t="str">
        <f>_xlfn.XLOOKUP(B852,'[10]cell downs 18042026 17h'!$B:$B,'[10]cell downs 18042026 17h'!$B:$B,"")</f>
        <v/>
      </c>
      <c r="BE852" s="14" t="str">
        <f>_xlfn.XLOOKUP(B852,'[11]Cells Huawei 19042026 15h'!$B:$B,'[11]Cells Huawei 19042026 15h'!$B:$B,"")</f>
        <v/>
      </c>
      <c r="BF852" s="9" t="str">
        <f>_xlfn.XLOOKUP(B852,'[12]cells down 19042026 9H40'!$B:$B,'[12]cells down 19042026 9H40'!$B:$B,"")</f>
        <v/>
      </c>
      <c r="BG852" s="9" t="s">
        <v>4297</v>
      </c>
      <c r="BH852" s="9" t="s">
        <v>12</v>
      </c>
    </row>
    <row r="853" spans="1:60" s="9" customFormat="1" x14ac:dyDescent="0.3">
      <c r="A853" s="1" t="s">
        <v>3845</v>
      </c>
      <c r="B853" s="8" t="s">
        <v>3846</v>
      </c>
      <c r="C853" s="3" t="str">
        <f>_xlfn.XLOOKUP(B853,'[1]daily break down'!$D:$D,'[1]daily break down'!$E:$E,"")</f>
        <v>NORD</v>
      </c>
      <c r="D853" s="1" t="s">
        <v>11</v>
      </c>
      <c r="E853" s="1" t="s">
        <v>66</v>
      </c>
      <c r="F853" s="3" t="s">
        <v>23</v>
      </c>
      <c r="G853" s="1" t="s">
        <v>3845</v>
      </c>
      <c r="H853" s="40" t="str">
        <f>_xlfn.XLOOKUP(B853,[2]CALCULATION!$B:$B,[2]CALCULATION!$H:$H,"")</f>
        <v>HUAWEI</v>
      </c>
      <c r="I853" s="34">
        <v>0</v>
      </c>
      <c r="J853" s="34">
        <v>0</v>
      </c>
      <c r="K853" s="34">
        <v>0</v>
      </c>
      <c r="L853" s="34">
        <v>0</v>
      </c>
      <c r="M853" s="34">
        <v>0</v>
      </c>
      <c r="N853" s="34">
        <v>0</v>
      </c>
      <c r="O853" s="34">
        <v>0</v>
      </c>
      <c r="P853" s="34">
        <v>0</v>
      </c>
      <c r="Q853" s="34">
        <v>0</v>
      </c>
      <c r="R853" s="34">
        <v>0</v>
      </c>
      <c r="S853" s="35">
        <v>0</v>
      </c>
      <c r="T853" s="35">
        <v>0</v>
      </c>
      <c r="U853" s="35">
        <v>0</v>
      </c>
      <c r="V853" s="35">
        <v>2.1134567806114148E-2</v>
      </c>
      <c r="W853" s="35">
        <v>6.072844167073306E-2</v>
      </c>
      <c r="X853" s="35">
        <v>0.10162427625252189</v>
      </c>
      <c r="Y853" s="35">
        <v>1.5516518136134439E-2</v>
      </c>
      <c r="Z853" s="35">
        <v>0</v>
      </c>
      <c r="AA853" s="35">
        <v>0</v>
      </c>
      <c r="AB853" s="35">
        <v>0</v>
      </c>
      <c r="AC853" s="35">
        <v>0</v>
      </c>
      <c r="AD853" s="35">
        <v>0</v>
      </c>
      <c r="AE853" s="58" t="s">
        <v>5560</v>
      </c>
      <c r="AF853" s="58"/>
      <c r="AG853" s="57" t="str" cm="1">
        <f t="array" ref="AG853">IFERROR(_xlfn.IFS(
AI853="MPR ISSUE","PDH",
AI853="BSS Hardware Issue","BSS",
AI853="Sites strategiques, MLL, Pylone, etc.","ENVTECH",
AI853="AKTIVCO DEFAUT GE &amp; POWER Cabinet","AKTIVCO",
AI853="AKTIVCO Coupure ENEO &amp; Baisse de tension","AKTIVCO GRID ONLY",
AI853="Coupure ENEO &amp; Baisse de tension","IHS GRID ONLY",
AI853="Defaut GE &amp; POWER Cabinet","IHS",
AI853="Sharing","Partners",
AI853="Sites strategiques &amp; DataCenter","SST &amp; DC",
AI853="Exclu","Exclu",
AI853="SAT","SAT",
AI853="SPARE-ISSUE","SPARE-ISSUE",
AI853="Fiber CAmtel","TRANS_FO_CAMTEL",
AI853="Fiber AOF","Fiber AOF",
AI853="Projet OCM (HUAWEI)","TRAVAUX-HUAWEI",
AI853="Projet OCM (NOKIA)","TRAVAUX-NOKIA",
AI853="ACCESS-ISSUE","ACCESS-ISSUE",
AI853="Projet OCM (ZTE, NOKIA, autres projets)","TRAVAUX OCM",
AI853="No root CAuse","No root cause",
AI853="ODU HS","PDH",
AI853="IP &amp; VLAN","PDH",
AI853="Warehouse HUAWEI","SPARE-ISSUE",
AI853="SPARE-HS","SPARE-ISSUE",
AI853="Power Telco","BSS",AI853="no impacts","no impacts"
),"")</f>
        <v>no impacts</v>
      </c>
      <c r="AH853" s="57" t="str" cm="1">
        <f t="array" ref="AH853">IFERROR(_xlfn.IFS(
AI853="MPR ISSUE","TX ISSUE",
AI853="BSS Hardware Issue","RAN ISSUE",
AI853="Sites strategiques, MLL, Pylone, etc.","ENVTECH",
AI853="AKTIVCO DEFAUT GE &amp; POWER Cabinet","POWER ISSUE",
AI853="AKTIVCO Coupure ENEO &amp; Baisse de tension","POWER ISSUE",
AI853="Coupure ENEO &amp; Baisse de tension","POWER ISSUE",
AI853="Defaut GE &amp; POWER Cabinet","POWER ISSUE",
AI853="Sharing","POWER ISSUE",
AI853="Sites strategiques &amp; DataCenter","POWER ISSUE",
AI853="Exclu","Exclu",
AI853="SAT","TX ISSUE",
AI853="SPARE-ISSUE","SPARE-ISSUE",
AI853="Fiber CAmtel","TX ISSUE",
AI853="Fiber AOF","TX ISSUE",
AI853="Projet OCM (HUAWEI)","TRAVAUX-HUAWEI",
AI853="Projet OCM (NOKIA)","TRAVAUX -NOKIA",
AI853="ACCESS-ISSUE","ACCESS-ISSUE",
AI853="Projet OCM (ZTE, NOKIA, autres projets)","TRAVAUX OCM",
AI853="No root CAuse","No root cause",
AI853="ODU HS","TX ISSUE",
AI853="IP &amp; VLAN","TX ISSUE",
AI853="Warehouse HUAWEI","SPARE-ISSUE",
AI853="SPARE-HS","SPARE-ISSUE",
AI853="Power Telco","RAN ISSUE",AI853="no impacts","no impacts"
),"")</f>
        <v>no impacts</v>
      </c>
      <c r="AI853" s="85" t="s">
        <v>5998</v>
      </c>
      <c r="AJ853" s="57" t="str" cm="1">
        <f t="array" ref="AJ853">IFERROR(_xlfn.IFS(
AI853="MPR ISSUE","ACTIVE",
AI853="BSS Hardware Issue","ACTIVE",
AI853="Sites strategiques, MLL, Pylone, etc.","PASSIVE",
AI853="AKTIVCO DEFAUT GE &amp; POWER Cabinet","PASSIVE",
AI853="AKTIVCO Coupure ENEO &amp; Baisse de tension","PASSIVE",
AI853="Coupure ENEO &amp; Baisse de tension","PASSIVE",
AI853="Defaut GE &amp; POWER Cabinet","PASSIVE",
AI853="Sharing","PASSIVE",
AI853="Sites strategiques &amp; DataCenter","PASSIVE",
AI853="Exclu","Exclu",
AI853="SAT","ACTIVE",
AI853="SPARE-ISSUE","SPARE-ISSUE",
AI853="Fiber CAmtel","ACTIVE",
AI853="Fiber AOF","ACTIVE",
AI853="Projet OCM (HUAWEI)","PLANNED WORKS",
AI853="Projet OCM (NOKIA)","PLANNED WORKS",
AI853="ACCESS-ISSUE","ACCESS-ISSUE",
AI853="Projet OCM (ZTE, NOKIA, autres projets)","PLANNED WORKS",
AI853="No root CAuse","No root cause",
AI853="ODU HS","ACTIVE",
AI853="IP &amp; VLAN","ACTIVE",
AI853="Warehouse HUAWEI","SPARE-ISSUE",
AI853="SPARE-HS","SPARE-ISSUE",
AI853="Power Telco","ACTIVE", AI853="no impacts","no impacts"
),"")</f>
        <v>no impacts</v>
      </c>
      <c r="AK853" s="23" t="s">
        <v>5537</v>
      </c>
      <c r="AL853" s="23" t="str">
        <f t="shared" si="25"/>
        <v>NRD_028</v>
      </c>
      <c r="AN853" s="9" t="s">
        <v>5537</v>
      </c>
      <c r="AO853" s="23" t="str">
        <f>_xlfn.XLOOKUP(B853,'INCIDENT-05-03-2026'!E:E,'INCIDENT-05-03-2026'!F:F,"")</f>
        <v/>
      </c>
      <c r="AP853" s="7" t="s">
        <v>5537</v>
      </c>
      <c r="AQ853" s="6"/>
      <c r="AR853" s="7"/>
      <c r="AS853" s="3" t="str">
        <f>_xlfn.XLOOKUP(B853,'[3]tt num | region | site id'!$C:$C,'[3]tt num | region | site id'!$Q:$Q,"")</f>
        <v/>
      </c>
      <c r="AT853" s="24" t="str">
        <f>_xlfn.XLOOKUP(B853,'[4]Cells Huawei 03052026 12h'!$B:$B,'[4]Cells Huawei 03052026 12h'!$T:$T,"")</f>
        <v/>
      </c>
      <c r="AU853" s="24" t="str">
        <f>_xlfn.XLOOKUP(B853,'[5]cells down 02052026 8h50'!$B:$B,'[5]cells down 02052026 8h50'!$R:$R,"")</f>
        <v/>
      </c>
      <c r="AV853" s="24" t="str">
        <f>_xlfn.XLOOKUP(B853,'[5]cells down 02052026 13h50'!$B:$B,'[5]cells down 02052026 13h50'!$R:$R,"")</f>
        <v/>
      </c>
      <c r="AW853" s="24" t="str">
        <f>_xlfn.XLOOKUP(B853,'[5]cells down 02052026 13h50'!$B:$B,'[5]cells down 02052026 13h50'!$R:$R,"")</f>
        <v/>
      </c>
      <c r="AX853" s="24" t="str">
        <f>_xlfn.XLOOKUP(B853,'[6]cell downs 03052026 8h40 '!$B:$B,'[6]cell downs 03052026 8h40 '!$R:$R,"")</f>
        <v/>
      </c>
      <c r="AY853" s="24" t="str">
        <f>_xlfn.XLOOKUP(B853,'[7]ALL SITES DOWN'!$D:$D,'[7]ALL SITES DOWN'!$J:$J,"")</f>
        <v/>
      </c>
      <c r="AZ853" s="24" t="str">
        <f>_xlfn.XLOOKUP(B853,'[8]ALL SITES DOWN'!$D:$D,'[8]ALL SITES DOWN'!$J:$J,"")</f>
        <v/>
      </c>
      <c r="BA853" s="9" t="str">
        <f>_xlfn.XLOOKUP(B853,[9]sheet1!$AC:$AC,[9]sheet1!$AF:$AF,"")</f>
        <v/>
      </c>
      <c r="BB853" s="14" t="s">
        <v>5537</v>
      </c>
      <c r="BC853" s="14" t="s">
        <v>5537</v>
      </c>
      <c r="BD853" s="14" t="str">
        <f>_xlfn.XLOOKUP(B853,'[10]cell downs 18042026 17h'!$B:$B,'[10]cell downs 18042026 17h'!$B:$B,"")</f>
        <v/>
      </c>
      <c r="BE853" s="14" t="str">
        <f>_xlfn.XLOOKUP(B853,'[11]Cells Huawei 19042026 15h'!$B:$B,'[11]Cells Huawei 19042026 15h'!$B:$B,"")</f>
        <v/>
      </c>
      <c r="BF853" s="9" t="str">
        <f>_xlfn.XLOOKUP(B853,'[12]cells down 19042026 9H40'!$B:$B,'[12]cells down 19042026 9H40'!$B:$B,"")</f>
        <v/>
      </c>
      <c r="BG853" s="9" t="s">
        <v>3846</v>
      </c>
      <c r="BH853" s="9" t="s">
        <v>5537</v>
      </c>
    </row>
    <row r="854" spans="1:60" s="9" customFormat="1" x14ac:dyDescent="0.3">
      <c r="A854" s="1" t="s">
        <v>914</v>
      </c>
      <c r="B854" s="8" t="s">
        <v>915</v>
      </c>
      <c r="C854" s="3" t="str">
        <f>_xlfn.XLOOKUP(B854,'[1]daily break down'!$D:$D,'[1]daily break down'!$E:$E,"")</f>
        <v>LITTORAL</v>
      </c>
      <c r="D854" s="1" t="s">
        <v>11</v>
      </c>
      <c r="E854" s="1" t="s">
        <v>5483</v>
      </c>
      <c r="F854" s="3" t="s">
        <v>31</v>
      </c>
      <c r="G854" s="1" t="s">
        <v>916</v>
      </c>
      <c r="H854" s="41" t="str">
        <f>_xlfn.XLOOKUP(B854,[2]CALCULATION!$B:$B,[2]CALCULATION!$H:$H,"")</f>
        <v>NOKIA</v>
      </c>
      <c r="I854" s="34">
        <v>7.3887391716972659E-2</v>
      </c>
      <c r="J854" s="34">
        <v>5.6466134314848419E-2</v>
      </c>
      <c r="K854" s="34">
        <v>2.0725793416167426E-2</v>
      </c>
      <c r="L854" s="34">
        <v>3.7965734009434919E-2</v>
      </c>
      <c r="M854" s="34">
        <v>0.10852362566286917</v>
      </c>
      <c r="N854" s="34">
        <v>1.0165994640915717E-2</v>
      </c>
      <c r="O854" s="34">
        <v>1.3197957954873038E-2</v>
      </c>
      <c r="P854" s="34">
        <v>2.0961257709631829E-2</v>
      </c>
      <c r="Q854" s="34">
        <v>2.8536125307833927E-3</v>
      </c>
      <c r="R854" s="34">
        <v>1.9283958508832459E-2</v>
      </c>
      <c r="S854" s="35">
        <v>6.0639266279146446E-3</v>
      </c>
      <c r="T854" s="35">
        <v>17403.285923414747</v>
      </c>
      <c r="U854" s="35">
        <v>1.4268062653917818E-3</v>
      </c>
      <c r="V854" s="35">
        <v>0</v>
      </c>
      <c r="W854" s="35">
        <v>9.1850653334588448E-3</v>
      </c>
      <c r="X854" s="35">
        <v>1.230620403900322E-2</v>
      </c>
      <c r="Y854" s="35">
        <v>1.4731774690169015E-2</v>
      </c>
      <c r="Z854" s="35">
        <v>5.7072250615666136E-3</v>
      </c>
      <c r="AA854" s="35">
        <v>0</v>
      </c>
      <c r="AB854" s="35">
        <v>0</v>
      </c>
      <c r="AC854" s="35">
        <v>0</v>
      </c>
      <c r="AD854" s="35">
        <v>0</v>
      </c>
      <c r="AE854" s="58" t="s">
        <v>5560</v>
      </c>
      <c r="AF854" s="58"/>
      <c r="AG854" s="57" t="str" cm="1">
        <f t="array" ref="AG854">IFERROR(_xlfn.IFS(
AI854="MPR ISSUE","PDH",
AI854="BSS Hardware Issue","BSS",
AI854="Sites strategiques, MLL, Pylone, etc.","ENVTECH",
AI854="AKTIVCO DEFAUT GE &amp; POWER Cabinet","AKTIVCO",
AI854="AKTIVCO Coupure ENEO &amp; Baisse de tension","AKTIVCO GRID ONLY",
AI854="Coupure ENEO &amp; Baisse de tension","IHS GRID ONLY",
AI854="Defaut GE &amp; POWER Cabinet","IHS",
AI854="Sharing","Partners",
AI854="Sites strategiques &amp; DataCenter","SST &amp; DC",
AI854="Exclu","Exclu",
AI854="SAT","SAT",
AI854="SPARE-ISSUE","SPARE-ISSUE",
AI854="Fiber CAmtel","TRANS_FO_CAMTEL",
AI854="Fiber AOF","Fiber AOF",
AI854="Projet OCM (HUAWEI)","TRAVAUX-HUAWEI",
AI854="Projet OCM (NOKIA)","TRAVAUX-NOKIA",
AI854="ACCESS-ISSUE","ACCESS-ISSUE",
AI854="Projet OCM (ZTE, NOKIA, autres projets)","TRAVAUX OCM",
AI854="No root CAuse","No root cause",
AI854="ODU HS","PDH",
AI854="IP &amp; VLAN","PDH",
AI854="Warehouse HUAWEI","SPARE-ISSUE",
AI854="SPARE-HS","SPARE-ISSUE",
AI854="Power Telco","BSS",AI854="no impacts","no impacts"
),"")</f>
        <v>no impacts</v>
      </c>
      <c r="AH854" s="57" t="str" cm="1">
        <f t="array" ref="AH854">IFERROR(_xlfn.IFS(
AI854="MPR ISSUE","TX ISSUE",
AI854="BSS Hardware Issue","RAN ISSUE",
AI854="Sites strategiques, MLL, Pylone, etc.","ENVTECH",
AI854="AKTIVCO DEFAUT GE &amp; POWER Cabinet","POWER ISSUE",
AI854="AKTIVCO Coupure ENEO &amp; Baisse de tension","POWER ISSUE",
AI854="Coupure ENEO &amp; Baisse de tension","POWER ISSUE",
AI854="Defaut GE &amp; POWER Cabinet","POWER ISSUE",
AI854="Sharing","POWER ISSUE",
AI854="Sites strategiques &amp; DataCenter","POWER ISSUE",
AI854="Exclu","Exclu",
AI854="SAT","TX ISSUE",
AI854="SPARE-ISSUE","SPARE-ISSUE",
AI854="Fiber CAmtel","TX ISSUE",
AI854="Fiber AOF","TX ISSUE",
AI854="Projet OCM (HUAWEI)","TRAVAUX-HUAWEI",
AI854="Projet OCM (NOKIA)","TRAVAUX -NOKIA",
AI854="ACCESS-ISSUE","ACCESS-ISSUE",
AI854="Projet OCM (ZTE, NOKIA, autres projets)","TRAVAUX OCM",
AI854="No root CAuse","No root cause",
AI854="ODU HS","TX ISSUE",
AI854="IP &amp; VLAN","TX ISSUE",
AI854="Warehouse HUAWEI","SPARE-ISSUE",
AI854="SPARE-HS","SPARE-ISSUE",
AI854="Power Telco","RAN ISSUE",AI854="no impacts","no impacts"
),"")</f>
        <v>no impacts</v>
      </c>
      <c r="AI854" s="85" t="s">
        <v>5998</v>
      </c>
      <c r="AJ854" s="57" t="str" cm="1">
        <f t="array" ref="AJ854">IFERROR(_xlfn.IFS(
AI854="MPR ISSUE","ACTIVE",
AI854="BSS Hardware Issue","ACTIVE",
AI854="Sites strategiques, MLL, Pylone, etc.","PASSIVE",
AI854="AKTIVCO DEFAUT GE &amp; POWER Cabinet","PASSIVE",
AI854="AKTIVCO Coupure ENEO &amp; Baisse de tension","PASSIVE",
AI854="Coupure ENEO &amp; Baisse de tension","PASSIVE",
AI854="Defaut GE &amp; POWER Cabinet","PASSIVE",
AI854="Sharing","PASSIVE",
AI854="Sites strategiques &amp; DataCenter","PASSIVE",
AI854="Exclu","Exclu",
AI854="SAT","ACTIVE",
AI854="SPARE-ISSUE","SPARE-ISSUE",
AI854="Fiber CAmtel","ACTIVE",
AI854="Fiber AOF","ACTIVE",
AI854="Projet OCM (HUAWEI)","PLANNED WORKS",
AI854="Projet OCM (NOKIA)","PLANNED WORKS",
AI854="ACCESS-ISSUE","ACCESS-ISSUE",
AI854="Projet OCM (ZTE, NOKIA, autres projets)","PLANNED WORKS",
AI854="No root CAuse","No root cause",
AI854="ODU HS","ACTIVE",
AI854="IP &amp; VLAN","ACTIVE",
AI854="Warehouse HUAWEI","SPARE-ISSUE",
AI854="SPARE-HS","SPARE-ISSUE",
AI854="Power Telco","ACTIVE", AI854="no impacts","no impacts"
),"")</f>
        <v>no impacts</v>
      </c>
      <c r="AK854" s="23" t="s">
        <v>5537</v>
      </c>
      <c r="AL854" s="23" t="str">
        <f t="shared" si="25"/>
        <v>LIT_462</v>
      </c>
      <c r="AN854" s="9" t="s">
        <v>5537</v>
      </c>
      <c r="AO854" s="23" t="str">
        <f>_xlfn.XLOOKUP(B854,'INCIDENT-05-03-2026'!E:E,'INCIDENT-05-03-2026'!F:F,"")</f>
        <v/>
      </c>
      <c r="AP854" s="7" t="s">
        <v>5537</v>
      </c>
      <c r="AQ854" s="6"/>
      <c r="AR854" s="7"/>
      <c r="AS854" s="3" t="str">
        <f>_xlfn.XLOOKUP(B854,'[3]tt num | region | site id'!$C:$C,'[3]tt num | region | site id'!$Q:$Q,"")</f>
        <v/>
      </c>
      <c r="AT854" s="24" t="str">
        <f>_xlfn.XLOOKUP(B854,'[4]Cells Huawei 03052026 12h'!$B:$B,'[4]Cells Huawei 03052026 12h'!$T:$T,"")</f>
        <v/>
      </c>
      <c r="AU854" s="24" t="str">
        <f>_xlfn.XLOOKUP(B854,'[5]cells down 02052026 8h50'!$B:$B,'[5]cells down 02052026 8h50'!$R:$R,"")</f>
        <v/>
      </c>
      <c r="AV854" s="24" t="str">
        <f>_xlfn.XLOOKUP(B854,'[5]cells down 02052026 13h50'!$B:$B,'[5]cells down 02052026 13h50'!$R:$R,"")</f>
        <v/>
      </c>
      <c r="AW854" s="24" t="str">
        <f>_xlfn.XLOOKUP(B854,'[5]cells down 02052026 13h50'!$B:$B,'[5]cells down 02052026 13h50'!$R:$R,"")</f>
        <v/>
      </c>
      <c r="AX854" s="24" t="str">
        <f>_xlfn.XLOOKUP(B854,'[6]cell downs 03052026 8h40 '!$B:$B,'[6]cell downs 03052026 8h40 '!$R:$R,"")</f>
        <v/>
      </c>
      <c r="AY854" s="24" t="str">
        <f>_xlfn.XLOOKUP(B854,'[7]ALL SITES DOWN'!$D:$D,'[7]ALL SITES DOWN'!$J:$J,"")</f>
        <v/>
      </c>
      <c r="AZ854" s="24" t="str">
        <f>_xlfn.XLOOKUP(B854,'[8]ALL SITES DOWN'!$D:$D,'[8]ALL SITES DOWN'!$J:$J,"")</f>
        <v/>
      </c>
      <c r="BA854" s="9" t="str">
        <f>_xlfn.XLOOKUP(B854,[9]sheet1!$AC:$AC,[9]sheet1!$AF:$AF,"")</f>
        <v/>
      </c>
      <c r="BB854" s="14" t="s">
        <v>5537</v>
      </c>
      <c r="BC854" s="14" t="s">
        <v>5537</v>
      </c>
      <c r="BD854" s="14" t="str">
        <f>_xlfn.XLOOKUP(B854,'[10]cell downs 18042026 17h'!$B:$B,'[10]cell downs 18042026 17h'!$B:$B,"")</f>
        <v/>
      </c>
      <c r="BE854" s="14" t="str">
        <f>_xlfn.XLOOKUP(B854,'[11]Cells Huawei 19042026 15h'!$B:$B,'[11]Cells Huawei 19042026 15h'!$B:$B,"")</f>
        <v/>
      </c>
      <c r="BF854" s="9" t="str">
        <f>_xlfn.XLOOKUP(B854,'[12]cells down 19042026 9H40'!$B:$B,'[12]cells down 19042026 9H40'!$B:$B,"")</f>
        <v/>
      </c>
      <c r="BG854" s="9" t="s">
        <v>915</v>
      </c>
      <c r="BH854" s="9" t="s">
        <v>302</v>
      </c>
    </row>
    <row r="855" spans="1:60" s="9" customFormat="1" x14ac:dyDescent="0.3">
      <c r="A855" s="1" t="s">
        <v>3064</v>
      </c>
      <c r="B855" s="1" t="s">
        <v>3065</v>
      </c>
      <c r="C855" s="3" t="str">
        <f>_xlfn.XLOOKUP(B855,'[1]daily break down'!$D:$D,'[1]daily break down'!$E:$E,"")</f>
        <v>EXTREME-NORD</v>
      </c>
      <c r="D855" s="1" t="s">
        <v>11</v>
      </c>
      <c r="E855" s="1" t="s">
        <v>154</v>
      </c>
      <c r="F855" s="3" t="s">
        <v>55</v>
      </c>
      <c r="G855" s="1" t="s">
        <v>3066</v>
      </c>
      <c r="H855" s="40" t="str">
        <f>_xlfn.XLOOKUP(B855,[2]CALCULATION!$B:$B,[2]CALCULATION!$H:$H,"")</f>
        <v>Huawei</v>
      </c>
      <c r="I855" s="34">
        <v>0</v>
      </c>
      <c r="J855" s="34">
        <v>0</v>
      </c>
      <c r="K855" s="34">
        <v>0</v>
      </c>
      <c r="L855" s="34">
        <v>0</v>
      </c>
      <c r="M855" s="34">
        <v>0</v>
      </c>
      <c r="N855" s="34">
        <v>0</v>
      </c>
      <c r="O855" s="34">
        <v>0</v>
      </c>
      <c r="P855" s="34">
        <v>0</v>
      </c>
      <c r="Q855" s="34">
        <v>0</v>
      </c>
      <c r="R855" s="34">
        <v>0</v>
      </c>
      <c r="S855" s="35">
        <v>0</v>
      </c>
      <c r="T855" s="35">
        <v>0</v>
      </c>
      <c r="U855" s="35">
        <v>0</v>
      </c>
      <c r="V855" s="35">
        <v>0.90263331364340682</v>
      </c>
      <c r="W855" s="35">
        <v>0.83798115474284662</v>
      </c>
      <c r="X855" s="35">
        <v>3.2994894887182413E-3</v>
      </c>
      <c r="Y855" s="35">
        <v>1.432156788886892E-2</v>
      </c>
      <c r="Z855" s="35">
        <v>0</v>
      </c>
      <c r="AA855" s="35">
        <v>0</v>
      </c>
      <c r="AB855" s="35">
        <v>0</v>
      </c>
      <c r="AC855" s="35">
        <v>0</v>
      </c>
      <c r="AD855" s="35">
        <v>0</v>
      </c>
      <c r="AE855" s="58" t="s">
        <v>5603</v>
      </c>
      <c r="AF855" s="58"/>
      <c r="AG855" s="57" t="str" cm="1">
        <f t="array" ref="AG855">IFERROR(_xlfn.IFS(
AI855="MPR ISSUE","PDH",
AI855="BSS Hardware Issue","BSS",
AI855="Sites strategiques, MLL, Pylone, etc.","ENVTECH",
AI855="AKTIVCO DEFAUT GE &amp; POWER Cabinet","AKTIVCO",
AI855="AKTIVCO Coupure ENEO &amp; Baisse de tension","AKTIVCO GRID ONLY",
AI855="Coupure ENEO &amp; Baisse de tension","IHS GRID ONLY",
AI855="Defaut GE &amp; POWER Cabinet","IHS",
AI855="Sharing","Partners",
AI855="Sites strategiques &amp; DataCenter","SST &amp; DC",
AI855="Exclu","Exclu",
AI855="SAT","SAT",
AI855="SPARE-ISSUE","SPARE-ISSUE",
AI855="Fiber CAmtel","TRANS_FO_CAMTEL",
AI855="Fiber AOF","Fiber AOF",
AI855="Projet OCM (HUAWEI)","TRAVAUX-HUAWEI",
AI855="Projet OCM (NOKIA)","TRAVAUX-NOKIA",
AI855="ACCESS-ISSUE","ACCESS-ISSUE",
AI855="Projet OCM (ZTE, NOKIA, autres projets)","TRAVAUX OCM",
AI855="No root CAuse","No root cause",
AI855="ODU HS","PDH",
AI855="IP &amp; VLAN","PDH",
AI855="Warehouse HUAWEI","SPARE-ISSUE",
AI855="SPARE-HS","SPARE-ISSUE",
AI855="Power Telco","BSS",AI855="no impacts","no impacts"
),"")</f>
        <v>no impacts</v>
      </c>
      <c r="AH855" s="57" t="str" cm="1">
        <f t="array" ref="AH855">IFERROR(_xlfn.IFS(
AI855="MPR ISSUE","TX ISSUE",
AI855="BSS Hardware Issue","RAN ISSUE",
AI855="Sites strategiques, MLL, Pylone, etc.","ENVTECH",
AI855="AKTIVCO DEFAUT GE &amp; POWER Cabinet","POWER ISSUE",
AI855="AKTIVCO Coupure ENEO &amp; Baisse de tension","POWER ISSUE",
AI855="Coupure ENEO &amp; Baisse de tension","POWER ISSUE",
AI855="Defaut GE &amp; POWER Cabinet","POWER ISSUE",
AI855="Sharing","POWER ISSUE",
AI855="Sites strategiques &amp; DataCenter","POWER ISSUE",
AI855="Exclu","Exclu",
AI855="SAT","TX ISSUE",
AI855="SPARE-ISSUE","SPARE-ISSUE",
AI855="Fiber CAmtel","TX ISSUE",
AI855="Fiber AOF","TX ISSUE",
AI855="Projet OCM (HUAWEI)","TRAVAUX-HUAWEI",
AI855="Projet OCM (NOKIA)","TRAVAUX -NOKIA",
AI855="ACCESS-ISSUE","ACCESS-ISSUE",
AI855="Projet OCM (ZTE, NOKIA, autres projets)","TRAVAUX OCM",
AI855="No root CAuse","No root cause",
AI855="ODU HS","TX ISSUE",
AI855="IP &amp; VLAN","TX ISSUE",
AI855="Warehouse HUAWEI","SPARE-ISSUE",
AI855="SPARE-HS","SPARE-ISSUE",
AI855="Power Telco","RAN ISSUE",AI855="no impacts","no impacts"
),"")</f>
        <v>no impacts</v>
      </c>
      <c r="AI855" s="85" t="s">
        <v>5998</v>
      </c>
      <c r="AJ855" s="57" t="str" cm="1">
        <f t="array" ref="AJ855">IFERROR(_xlfn.IFS(
AI855="MPR ISSUE","ACTIVE",
AI855="BSS Hardware Issue","ACTIVE",
AI855="Sites strategiques, MLL, Pylone, etc.","PASSIVE",
AI855="AKTIVCO DEFAUT GE &amp; POWER Cabinet","PASSIVE",
AI855="AKTIVCO Coupure ENEO &amp; Baisse de tension","PASSIVE",
AI855="Coupure ENEO &amp; Baisse de tension","PASSIVE",
AI855="Defaut GE &amp; POWER Cabinet","PASSIVE",
AI855="Sharing","PASSIVE",
AI855="Sites strategiques &amp; DataCenter","PASSIVE",
AI855="Exclu","Exclu",
AI855="SAT","ACTIVE",
AI855="SPARE-ISSUE","SPARE-ISSUE",
AI855="Fiber CAmtel","ACTIVE",
AI855="Fiber AOF","ACTIVE",
AI855="Projet OCM (HUAWEI)","PLANNED WORKS",
AI855="Projet OCM (NOKIA)","PLANNED WORKS",
AI855="ACCESS-ISSUE","ACCESS-ISSUE",
AI855="Projet OCM (ZTE, NOKIA, autres projets)","PLANNED WORKS",
AI855="No root CAuse","No root cause",
AI855="ODU HS","ACTIVE",
AI855="IP &amp; VLAN","ACTIVE",
AI855="Warehouse HUAWEI","SPARE-ISSUE",
AI855="SPARE-HS","SPARE-ISSUE",
AI855="Power Telco","ACTIVE", AI855="no impacts","no impacts"
),"")</f>
        <v>no impacts</v>
      </c>
      <c r="AK855" s="23" t="s">
        <v>5537</v>
      </c>
      <c r="AL855" s="23" t="str">
        <f t="shared" si="25"/>
        <v>EXN_223</v>
      </c>
      <c r="AN855" s="9" t="s">
        <v>5537</v>
      </c>
      <c r="AO855" s="23" t="str">
        <f>_xlfn.XLOOKUP(B855,'INCIDENT-05-03-2026'!E:E,'INCIDENT-05-03-2026'!F:F,"")</f>
        <v/>
      </c>
      <c r="AP855" s="7" t="s">
        <v>5537</v>
      </c>
      <c r="AQ855" s="6"/>
      <c r="AR855" s="7"/>
      <c r="AS855" s="3" t="str">
        <f>_xlfn.XLOOKUP(B855,'[3]tt num | region | site id'!$C:$C,'[3]tt num | region | site id'!$Q:$Q,"")</f>
        <v/>
      </c>
      <c r="AT855" s="24" t="str">
        <f>_xlfn.XLOOKUP(B855,'[4]Cells Huawei 03052026 12h'!$B:$B,'[4]Cells Huawei 03052026 12h'!$T:$T,"")</f>
        <v/>
      </c>
      <c r="AU855" s="24" t="str">
        <f>_xlfn.XLOOKUP(B855,'[5]cells down 02052026 8h50'!$B:$B,'[5]cells down 02052026 8h50'!$R:$R,"")</f>
        <v/>
      </c>
      <c r="AV855" s="24" t="str">
        <f>_xlfn.XLOOKUP(B855,'[5]cells down 02052026 13h50'!$B:$B,'[5]cells down 02052026 13h50'!$R:$R,"")</f>
        <v/>
      </c>
      <c r="AW855" s="24" t="str">
        <f>_xlfn.XLOOKUP(B855,'[5]cells down 02052026 13h50'!$B:$B,'[5]cells down 02052026 13h50'!$R:$R,"")</f>
        <v/>
      </c>
      <c r="AX855" s="24" t="str">
        <f>_xlfn.XLOOKUP(B855,'[6]cell downs 03052026 8h40 '!$B:$B,'[6]cell downs 03052026 8h40 '!$R:$R,"")</f>
        <v/>
      </c>
      <c r="AY855" s="24" t="str">
        <f>_xlfn.XLOOKUP(B855,'[7]ALL SITES DOWN'!$D:$D,'[7]ALL SITES DOWN'!$J:$J,"")</f>
        <v/>
      </c>
      <c r="AZ855" s="24" t="str">
        <f>_xlfn.XLOOKUP(B855,'[8]ALL SITES DOWN'!$D:$D,'[8]ALL SITES DOWN'!$J:$J,"")</f>
        <v/>
      </c>
      <c r="BA855" s="9" t="str">
        <f>_xlfn.XLOOKUP(B855,[9]sheet1!$AC:$AC,[9]sheet1!$AF:$AF,"")</f>
        <v/>
      </c>
      <c r="BB855" s="14" t="s">
        <v>5537</v>
      </c>
      <c r="BC855" s="14" t="s">
        <v>5537</v>
      </c>
      <c r="BD855" s="14" t="str">
        <f>_xlfn.XLOOKUP(B855,'[10]cell downs 18042026 17h'!$B:$B,'[10]cell downs 18042026 17h'!$B:$B,"")</f>
        <v/>
      </c>
      <c r="BE855" s="14" t="str">
        <f>_xlfn.XLOOKUP(B855,'[11]Cells Huawei 19042026 15h'!$B:$B,'[11]Cells Huawei 19042026 15h'!$B:$B,"")</f>
        <v/>
      </c>
      <c r="BF855" s="9" t="str">
        <f>_xlfn.XLOOKUP(B855,'[12]cells down 19042026 9H40'!$B:$B,'[12]cells down 19042026 9H40'!$B:$B,"")</f>
        <v/>
      </c>
      <c r="BG855" s="9" t="s">
        <v>3065</v>
      </c>
      <c r="BH855" s="9" t="s">
        <v>12</v>
      </c>
    </row>
    <row r="856" spans="1:60" s="9" customFormat="1" x14ac:dyDescent="0.3">
      <c r="A856" s="1" t="s">
        <v>4449</v>
      </c>
      <c r="B856" s="8" t="s">
        <v>4450</v>
      </c>
      <c r="C856" s="3" t="str">
        <f>_xlfn.XLOOKUP(B856,'[1]daily break down'!$D:$D,'[1]daily break down'!$E:$E,"")</f>
        <v>SUD-OUEST</v>
      </c>
      <c r="D856" s="1" t="s">
        <v>11</v>
      </c>
      <c r="E856" s="1" t="str">
        <f>BH856</f>
        <v>Solar-Grid-Gen-Lithium</v>
      </c>
      <c r="F856" s="3" t="s">
        <v>13</v>
      </c>
      <c r="G856" s="1" t="s">
        <v>4451</v>
      </c>
      <c r="H856" s="40" t="str">
        <f>_xlfn.XLOOKUP(B856,[2]CALCULATION!$B:$B,[2]CALCULATION!$H:$H,"")</f>
        <v>HUAWEI</v>
      </c>
      <c r="I856" s="34">
        <v>0</v>
      </c>
      <c r="J856" s="34">
        <v>0</v>
      </c>
      <c r="K856" s="34">
        <v>0</v>
      </c>
      <c r="L856" s="34">
        <v>0</v>
      </c>
      <c r="M856" s="34">
        <v>0</v>
      </c>
      <c r="N856" s="34">
        <v>0</v>
      </c>
      <c r="O856" s="34">
        <v>0</v>
      </c>
      <c r="P856" s="34">
        <v>0</v>
      </c>
      <c r="Q856" s="34">
        <v>0</v>
      </c>
      <c r="R856" s="34">
        <v>0</v>
      </c>
      <c r="S856" s="35">
        <v>0</v>
      </c>
      <c r="T856" s="35">
        <v>0</v>
      </c>
      <c r="U856" s="35">
        <v>0</v>
      </c>
      <c r="V856" s="35">
        <v>0</v>
      </c>
      <c r="W856" s="35">
        <v>0</v>
      </c>
      <c r="X856" s="35">
        <v>6.7773297606104441E-2</v>
      </c>
      <c r="Y856" s="35">
        <v>1.3590329677855681E-2</v>
      </c>
      <c r="Z856" s="35">
        <v>0</v>
      </c>
      <c r="AA856" s="35">
        <v>0</v>
      </c>
      <c r="AB856" s="35">
        <v>0</v>
      </c>
      <c r="AC856" s="35">
        <v>0</v>
      </c>
      <c r="AD856" s="35">
        <v>0</v>
      </c>
      <c r="AE856" s="58" t="s">
        <v>5560</v>
      </c>
      <c r="AF856" s="58"/>
      <c r="AG856" s="57" t="str" cm="1">
        <f t="array" ref="AG856">IFERROR(_xlfn.IFS(
AI856="MPR ISSUE","PDH",
AI856="BSS Hardware Issue","BSS",
AI856="Sites strategiques, MLL, Pylone, etc.","ENVTECH",
AI856="AKTIVCO DEFAUT GE &amp; POWER Cabinet","AKTIVCO",
AI856="AKTIVCO Coupure ENEO &amp; Baisse de tension","AKTIVCO GRID ONLY",
AI856="Coupure ENEO &amp; Baisse de tension","IHS GRID ONLY",
AI856="Defaut GE &amp; POWER Cabinet","IHS",
AI856="Sharing","Partners",
AI856="Sites strategiques &amp; DataCenter","SST &amp; DC",
AI856="Exclu","Exclu",
AI856="SAT","SAT",
AI856="SPARE-ISSUE","SPARE-ISSUE",
AI856="Fiber CAmtel","TRANS_FO_CAMTEL",
AI856="Fiber AOF","Fiber AOF",
AI856="Projet OCM (HUAWEI)","TRAVAUX-HUAWEI",
AI856="Projet OCM (NOKIA)","TRAVAUX-NOKIA",
AI856="ACCESS-ISSUE","ACCESS-ISSUE",
AI856="Projet OCM (ZTE, NOKIA, autres projets)","TRAVAUX OCM",
AI856="No root CAuse","No root cause",
AI856="ODU HS","PDH",
AI856="IP &amp; VLAN","PDH",
AI856="Warehouse HUAWEI","SPARE-ISSUE",
AI856="SPARE-HS","SPARE-ISSUE",
AI856="Power Telco","BSS",AI856="no impacts","no impacts"
),"")</f>
        <v>no impacts</v>
      </c>
      <c r="AH856" s="57" t="str" cm="1">
        <f t="array" ref="AH856">IFERROR(_xlfn.IFS(
AI856="MPR ISSUE","TX ISSUE",
AI856="BSS Hardware Issue","RAN ISSUE",
AI856="Sites strategiques, MLL, Pylone, etc.","ENVTECH",
AI856="AKTIVCO DEFAUT GE &amp; POWER Cabinet","POWER ISSUE",
AI856="AKTIVCO Coupure ENEO &amp; Baisse de tension","POWER ISSUE",
AI856="Coupure ENEO &amp; Baisse de tension","POWER ISSUE",
AI856="Defaut GE &amp; POWER Cabinet","POWER ISSUE",
AI856="Sharing","POWER ISSUE",
AI856="Sites strategiques &amp; DataCenter","POWER ISSUE",
AI856="Exclu","Exclu",
AI856="SAT","TX ISSUE",
AI856="SPARE-ISSUE","SPARE-ISSUE",
AI856="Fiber CAmtel","TX ISSUE",
AI856="Fiber AOF","TX ISSUE",
AI856="Projet OCM (HUAWEI)","TRAVAUX-HUAWEI",
AI856="Projet OCM (NOKIA)","TRAVAUX -NOKIA",
AI856="ACCESS-ISSUE","ACCESS-ISSUE",
AI856="Projet OCM (ZTE, NOKIA, autres projets)","TRAVAUX OCM",
AI856="No root CAuse","No root cause",
AI856="ODU HS","TX ISSUE",
AI856="IP &amp; VLAN","TX ISSUE",
AI856="Warehouse HUAWEI","SPARE-ISSUE",
AI856="SPARE-HS","SPARE-ISSUE",
AI856="Power Telco","RAN ISSUE",AI856="no impacts","no impacts"
),"")</f>
        <v>no impacts</v>
      </c>
      <c r="AI856" s="85" t="s">
        <v>5998</v>
      </c>
      <c r="AJ856" s="57" t="str" cm="1">
        <f t="array" ref="AJ856">IFERROR(_xlfn.IFS(
AI856="MPR ISSUE","ACTIVE",
AI856="BSS Hardware Issue","ACTIVE",
AI856="Sites strategiques, MLL, Pylone, etc.","PASSIVE",
AI856="AKTIVCO DEFAUT GE &amp; POWER Cabinet","PASSIVE",
AI856="AKTIVCO Coupure ENEO &amp; Baisse de tension","PASSIVE",
AI856="Coupure ENEO &amp; Baisse de tension","PASSIVE",
AI856="Defaut GE &amp; POWER Cabinet","PASSIVE",
AI856="Sharing","PASSIVE",
AI856="Sites strategiques &amp; DataCenter","PASSIVE",
AI856="Exclu","Exclu",
AI856="SAT","ACTIVE",
AI856="SPARE-ISSUE","SPARE-ISSUE",
AI856="Fiber CAmtel","ACTIVE",
AI856="Fiber AOF","ACTIVE",
AI856="Projet OCM (HUAWEI)","PLANNED WORKS",
AI856="Projet OCM (NOKIA)","PLANNED WORKS",
AI856="ACCESS-ISSUE","ACCESS-ISSUE",
AI856="Projet OCM (ZTE, NOKIA, autres projets)","PLANNED WORKS",
AI856="No root CAuse","No root cause",
AI856="ODU HS","ACTIVE",
AI856="IP &amp; VLAN","ACTIVE",
AI856="Warehouse HUAWEI","SPARE-ISSUE",
AI856="SPARE-HS","SPARE-ISSUE",
AI856="Power Telco","ACTIVE", AI856="no impacts","no impacts"
),"")</f>
        <v>no impacts</v>
      </c>
      <c r="AK856" s="23" t="s">
        <v>5537</v>
      </c>
      <c r="AL856" s="23" t="str">
        <f t="shared" si="25"/>
        <v>SUO_085</v>
      </c>
      <c r="AN856" s="9" t="s">
        <v>5537</v>
      </c>
      <c r="AO856" s="23" t="str">
        <f>_xlfn.XLOOKUP(B856,'INCIDENT-05-03-2026'!E:E,'INCIDENT-05-03-2026'!F:F,"")</f>
        <v/>
      </c>
      <c r="AP856" s="7" t="s">
        <v>5537</v>
      </c>
      <c r="AQ856" s="6"/>
      <c r="AR856" s="7"/>
      <c r="AS856" s="3" t="str">
        <f>_xlfn.XLOOKUP(B856,'[3]tt num | region | site id'!$C:$C,'[3]tt num | region | site id'!$Q:$Q,"")</f>
        <v/>
      </c>
      <c r="AT856" s="24" t="str">
        <f>_xlfn.XLOOKUP(B856,'[4]Cells Huawei 03052026 12h'!$B:$B,'[4]Cells Huawei 03052026 12h'!$T:$T,"")</f>
        <v/>
      </c>
      <c r="AU856" s="24" t="str">
        <f>_xlfn.XLOOKUP(B856,'[5]cells down 02052026 8h50'!$B:$B,'[5]cells down 02052026 8h50'!$R:$R,"")</f>
        <v/>
      </c>
      <c r="AV856" s="24" t="str">
        <f>_xlfn.XLOOKUP(B856,'[5]cells down 02052026 13h50'!$B:$B,'[5]cells down 02052026 13h50'!$R:$R,"")</f>
        <v/>
      </c>
      <c r="AW856" s="24" t="str">
        <f>_xlfn.XLOOKUP(B856,'[5]cells down 02052026 13h50'!$B:$B,'[5]cells down 02052026 13h50'!$R:$R,"")</f>
        <v/>
      </c>
      <c r="AX856" s="24" t="str">
        <f>_xlfn.XLOOKUP(B856,'[6]cell downs 03052026 8h40 '!$B:$B,'[6]cell downs 03052026 8h40 '!$R:$R,"")</f>
        <v/>
      </c>
      <c r="AY856" s="24" t="str">
        <f>_xlfn.XLOOKUP(B856,'[7]ALL SITES DOWN'!$D:$D,'[7]ALL SITES DOWN'!$J:$J,"")</f>
        <v/>
      </c>
      <c r="AZ856" s="24" t="str">
        <f>_xlfn.XLOOKUP(B856,'[8]ALL SITES DOWN'!$D:$D,'[8]ALL SITES DOWN'!$J:$J,"")</f>
        <v/>
      </c>
      <c r="BA856" s="9" t="str">
        <f>_xlfn.XLOOKUP(B856,[9]sheet1!$AC:$AC,[9]sheet1!$AF:$AF,"")</f>
        <v/>
      </c>
      <c r="BB856" s="14" t="s">
        <v>5537</v>
      </c>
      <c r="BC856" s="14" t="s">
        <v>5537</v>
      </c>
      <c r="BD856" s="14" t="str">
        <f>_xlfn.XLOOKUP(B856,'[10]cell downs 18042026 17h'!$B:$B,'[10]cell downs 18042026 17h'!$B:$B,"")</f>
        <v/>
      </c>
      <c r="BE856" s="14" t="str">
        <f>_xlfn.XLOOKUP(B856,'[11]Cells Huawei 19042026 15h'!$B:$B,'[11]Cells Huawei 19042026 15h'!$B:$B,"")</f>
        <v/>
      </c>
      <c r="BF856" s="9" t="str">
        <f>_xlfn.XLOOKUP(B856,'[12]cells down 19042026 9H40'!$B:$B,'[12]cells down 19042026 9H40'!$B:$B,"")</f>
        <v/>
      </c>
      <c r="BG856" s="9" t="s">
        <v>4450</v>
      </c>
      <c r="BH856" s="9" t="s">
        <v>1713</v>
      </c>
    </row>
    <row r="857" spans="1:60" s="9" customFormat="1" x14ac:dyDescent="0.3">
      <c r="A857" s="1" t="s">
        <v>880</v>
      </c>
      <c r="B857" s="8" t="s">
        <v>881</v>
      </c>
      <c r="C857" s="3" t="str">
        <f>_xlfn.XLOOKUP(B857,'[1]daily break down'!$D:$D,'[1]daily break down'!$E:$E,"")</f>
        <v>SUD-OUEST</v>
      </c>
      <c r="D857" s="1"/>
      <c r="E857" s="1"/>
      <c r="F857" s="3" t="s">
        <v>13</v>
      </c>
      <c r="G857" s="1" t="s">
        <v>882</v>
      </c>
      <c r="H857" s="41" t="str">
        <f>_xlfn.XLOOKUP(B857,[2]CALCULATION!$B:$B,[2]CALCULATION!$H:$H,"")</f>
        <v>NOKIA</v>
      </c>
      <c r="I857" s="34">
        <v>0</v>
      </c>
      <c r="J857" s="34">
        <v>0</v>
      </c>
      <c r="K857" s="34">
        <v>0.10932903008563702</v>
      </c>
      <c r="L857" s="34">
        <v>0</v>
      </c>
      <c r="M857" s="34">
        <v>0</v>
      </c>
      <c r="N857" s="34">
        <v>3.5135104285269843E-2</v>
      </c>
      <c r="O857" s="34">
        <v>5.7607302965188768E-2</v>
      </c>
      <c r="P857" s="34">
        <v>0</v>
      </c>
      <c r="Q857" s="34">
        <v>0</v>
      </c>
      <c r="R857" s="34">
        <v>1.0701046990439218E-3</v>
      </c>
      <c r="S857" s="35">
        <v>0</v>
      </c>
      <c r="T857" s="35">
        <v>11602.190615609832</v>
      </c>
      <c r="U857" s="35">
        <v>0</v>
      </c>
      <c r="V857" s="35">
        <v>0</v>
      </c>
      <c r="W857" s="35">
        <v>0</v>
      </c>
      <c r="X857" s="35">
        <v>0</v>
      </c>
      <c r="Y857" s="35">
        <v>1.3554659521220896E-2</v>
      </c>
      <c r="Z857" s="35">
        <v>0</v>
      </c>
      <c r="AA857" s="35">
        <v>0</v>
      </c>
      <c r="AB857" s="35">
        <v>0</v>
      </c>
      <c r="AC857" s="35">
        <v>0</v>
      </c>
      <c r="AD857" s="35">
        <v>0</v>
      </c>
      <c r="AE857" s="58" t="s">
        <v>5603</v>
      </c>
      <c r="AF857" s="58"/>
      <c r="AG857" s="57" t="str" cm="1">
        <f t="array" ref="AG857">IFERROR(_xlfn.IFS(
AI857="MPR ISSUE","PDH",
AI857="BSS Hardware Issue","BSS",
AI857="Sites strategiques, MLL, Pylone, etc.","ENVTECH",
AI857="AKTIVCO DEFAUT GE &amp; POWER Cabinet","AKTIVCO",
AI857="AKTIVCO Coupure ENEO &amp; Baisse de tension","AKTIVCO GRID ONLY",
AI857="Coupure ENEO &amp; Baisse de tension","IHS GRID ONLY",
AI857="Defaut GE &amp; POWER Cabinet","IHS",
AI857="Sharing","Partners",
AI857="Sites strategiques &amp; DataCenter","SST &amp; DC",
AI857="Exclu","Exclu",
AI857="SAT","SAT",
AI857="SPARE-ISSUE","SPARE-ISSUE",
AI857="Fiber CAmtel","TRANS_FO_CAMTEL",
AI857="Fiber AOF","Fiber AOF",
AI857="Projet OCM (HUAWEI)","TRAVAUX-HUAWEI",
AI857="Projet OCM (NOKIA)","TRAVAUX-NOKIA",
AI857="ACCESS-ISSUE","ACCESS-ISSUE",
AI857="Projet OCM (ZTE, NOKIA, autres projets)","TRAVAUX OCM",
AI857="No root CAuse","No root cause",
AI857="ODU HS","PDH",
AI857="IP &amp; VLAN","PDH",
AI857="Warehouse HUAWEI","SPARE-ISSUE",
AI857="SPARE-HS","SPARE-ISSUE",
AI857="Power Telco","BSS",AI857="no impacts","no impacts"
),"")</f>
        <v>no impacts</v>
      </c>
      <c r="AH857" s="57" t="str" cm="1">
        <f t="array" ref="AH857">IFERROR(_xlfn.IFS(
AI857="MPR ISSUE","TX ISSUE",
AI857="BSS Hardware Issue","RAN ISSUE",
AI857="Sites strategiques, MLL, Pylone, etc.","ENVTECH",
AI857="AKTIVCO DEFAUT GE &amp; POWER Cabinet","POWER ISSUE",
AI857="AKTIVCO Coupure ENEO &amp; Baisse de tension","POWER ISSUE",
AI857="Coupure ENEO &amp; Baisse de tension","POWER ISSUE",
AI857="Defaut GE &amp; POWER Cabinet","POWER ISSUE",
AI857="Sharing","POWER ISSUE",
AI857="Sites strategiques &amp; DataCenter","POWER ISSUE",
AI857="Exclu","Exclu",
AI857="SAT","TX ISSUE",
AI857="SPARE-ISSUE","SPARE-ISSUE",
AI857="Fiber CAmtel","TX ISSUE",
AI857="Fiber AOF","TX ISSUE",
AI857="Projet OCM (HUAWEI)","TRAVAUX-HUAWEI",
AI857="Projet OCM (NOKIA)","TRAVAUX -NOKIA",
AI857="ACCESS-ISSUE","ACCESS-ISSUE",
AI857="Projet OCM (ZTE, NOKIA, autres projets)","TRAVAUX OCM",
AI857="No root CAuse","No root cause",
AI857="ODU HS","TX ISSUE",
AI857="IP &amp; VLAN","TX ISSUE",
AI857="Warehouse HUAWEI","SPARE-ISSUE",
AI857="SPARE-HS","SPARE-ISSUE",
AI857="Power Telco","RAN ISSUE",AI857="no impacts","no impacts"
),"")</f>
        <v>no impacts</v>
      </c>
      <c r="AI857" s="85" t="s">
        <v>5998</v>
      </c>
      <c r="AJ857" s="57" t="str" cm="1">
        <f t="array" ref="AJ857">IFERROR(_xlfn.IFS(
AI857="MPR ISSUE","ACTIVE",
AI857="BSS Hardware Issue","ACTIVE",
AI857="Sites strategiques, MLL, Pylone, etc.","PASSIVE",
AI857="AKTIVCO DEFAUT GE &amp; POWER Cabinet","PASSIVE",
AI857="AKTIVCO Coupure ENEO &amp; Baisse de tension","PASSIVE",
AI857="Coupure ENEO &amp; Baisse de tension","PASSIVE",
AI857="Defaut GE &amp; POWER Cabinet","PASSIVE",
AI857="Sharing","PASSIVE",
AI857="Sites strategiques &amp; DataCenter","PASSIVE",
AI857="Exclu","Exclu",
AI857="SAT","ACTIVE",
AI857="SPARE-ISSUE","SPARE-ISSUE",
AI857="Fiber CAmtel","ACTIVE",
AI857="Fiber AOF","ACTIVE",
AI857="Projet OCM (HUAWEI)","PLANNED WORKS",
AI857="Projet OCM (NOKIA)","PLANNED WORKS",
AI857="ACCESS-ISSUE","ACCESS-ISSUE",
AI857="Projet OCM (ZTE, NOKIA, autres projets)","PLANNED WORKS",
AI857="No root CAuse","No root cause",
AI857="ODU HS","ACTIVE",
AI857="IP &amp; VLAN","ACTIVE",
AI857="Warehouse HUAWEI","SPARE-ISSUE",
AI857="SPARE-HS","SPARE-ISSUE",
AI857="Power Telco","ACTIVE", AI857="no impacts","no impacts"
),"")</f>
        <v>no impacts</v>
      </c>
      <c r="AK857" s="23" t="s">
        <v>5537</v>
      </c>
      <c r="AL857" s="23" t="str">
        <f t="shared" si="25"/>
        <v>SUO_039</v>
      </c>
      <c r="AN857" s="9" t="s">
        <v>5537</v>
      </c>
      <c r="AO857" s="23" t="str">
        <f>_xlfn.XLOOKUP(B857,'INCIDENT-05-03-2026'!E:E,'INCIDENT-05-03-2026'!F:F,"")</f>
        <v/>
      </c>
      <c r="AP857" s="7" t="s">
        <v>5537</v>
      </c>
      <c r="AQ857" s="6"/>
      <c r="AR857" s="7"/>
      <c r="AS857" s="3" t="str">
        <f>_xlfn.XLOOKUP(B857,'[3]tt num | region | site id'!$C:$C,'[3]tt num | region | site id'!$Q:$Q,"")</f>
        <v/>
      </c>
      <c r="AT857" s="24" t="str">
        <f>_xlfn.XLOOKUP(B857,'[4]Cells Huawei 03052026 12h'!$B:$B,'[4]Cells Huawei 03052026 12h'!$T:$T,"")</f>
        <v/>
      </c>
      <c r="AU857" s="24" t="str">
        <f>_xlfn.XLOOKUP(B857,'[5]cells down 02052026 8h50'!$B:$B,'[5]cells down 02052026 8h50'!$R:$R,"")</f>
        <v/>
      </c>
      <c r="AV857" s="24" t="str">
        <f>_xlfn.XLOOKUP(B857,'[5]cells down 02052026 13h50'!$B:$B,'[5]cells down 02052026 13h50'!$R:$R,"")</f>
        <v/>
      </c>
      <c r="AW857" s="24" t="str">
        <f>_xlfn.XLOOKUP(B857,'[5]cells down 02052026 13h50'!$B:$B,'[5]cells down 02052026 13h50'!$R:$R,"")</f>
        <v/>
      </c>
      <c r="AX857" s="24" t="str">
        <f>_xlfn.XLOOKUP(B857,'[6]cell downs 03052026 8h40 '!$B:$B,'[6]cell downs 03052026 8h40 '!$R:$R,"")</f>
        <v/>
      </c>
      <c r="AY857" s="24" t="str">
        <f>_xlfn.XLOOKUP(B857,'[7]ALL SITES DOWN'!$D:$D,'[7]ALL SITES DOWN'!$J:$J,"")</f>
        <v/>
      </c>
      <c r="AZ857" s="24" t="str">
        <f>_xlfn.XLOOKUP(B857,'[8]ALL SITES DOWN'!$D:$D,'[8]ALL SITES DOWN'!$J:$J,"")</f>
        <v/>
      </c>
      <c r="BA857" s="9" t="str">
        <f>_xlfn.XLOOKUP(B857,[9]sheet1!$AC:$AC,[9]sheet1!$AF:$AF,"")</f>
        <v/>
      </c>
      <c r="BB857" s="14" t="s">
        <v>5537</v>
      </c>
      <c r="BC857" s="14" t="s">
        <v>5537</v>
      </c>
      <c r="BD857" s="14" t="str">
        <f>_xlfn.XLOOKUP(B857,'[10]cell downs 18042026 17h'!$B:$B,'[10]cell downs 18042026 17h'!$B:$B,"")</f>
        <v/>
      </c>
      <c r="BE857" s="14" t="str">
        <f>_xlfn.XLOOKUP(B857,'[11]Cells Huawei 19042026 15h'!$B:$B,'[11]Cells Huawei 19042026 15h'!$B:$B,"")</f>
        <v/>
      </c>
      <c r="BF857" s="9" t="str">
        <f>_xlfn.XLOOKUP(B857,'[12]cells down 19042026 9H40'!$B:$B,'[12]cells down 19042026 9H40'!$B:$B,"")</f>
        <v/>
      </c>
      <c r="BG857" s="9" t="s">
        <v>881</v>
      </c>
      <c r="BH857" s="9" t="s">
        <v>594</v>
      </c>
    </row>
    <row r="858" spans="1:60" s="9" customFormat="1" x14ac:dyDescent="0.3">
      <c r="A858" s="2" t="s">
        <v>3900</v>
      </c>
      <c r="B858" s="8" t="s">
        <v>3901</v>
      </c>
      <c r="C858" s="3" t="str">
        <f>_xlfn.XLOOKUP(B858,'[1]daily break down'!$D:$D,'[1]daily break down'!$E:$E,"")</f>
        <v>EXTREME-NORD</v>
      </c>
      <c r="D858" s="1" t="s">
        <v>11</v>
      </c>
      <c r="E858" s="1" t="s">
        <v>83</v>
      </c>
      <c r="F858" s="3" t="s">
        <v>55</v>
      </c>
      <c r="G858" s="1" t="s">
        <v>3900</v>
      </c>
      <c r="H858" s="40" t="str">
        <f>_xlfn.XLOOKUP(B858,[2]CALCULATION!$B:$B,[2]CALCULATION!$H:$H,"")</f>
        <v>HUAWEI</v>
      </c>
      <c r="I858" s="34">
        <v>0</v>
      </c>
      <c r="J858" s="34">
        <v>0</v>
      </c>
      <c r="K858" s="34">
        <v>0</v>
      </c>
      <c r="L858" s="34">
        <v>0</v>
      </c>
      <c r="M858" s="34">
        <v>0</v>
      </c>
      <c r="N858" s="34">
        <v>0</v>
      </c>
      <c r="O858" s="34">
        <v>0</v>
      </c>
      <c r="P858" s="34">
        <v>0</v>
      </c>
      <c r="Q858" s="34">
        <v>0</v>
      </c>
      <c r="R858" s="34">
        <v>0</v>
      </c>
      <c r="S858" s="35">
        <v>0</v>
      </c>
      <c r="T858" s="35">
        <v>0</v>
      </c>
      <c r="U858" s="35">
        <v>0</v>
      </c>
      <c r="V858" s="35">
        <v>0.33606638073469108</v>
      </c>
      <c r="W858" s="35">
        <v>1.763889245590455E-2</v>
      </c>
      <c r="X858" s="35">
        <v>0.34079267648880102</v>
      </c>
      <c r="Y858" s="35">
        <v>1.3180122876555575E-2</v>
      </c>
      <c r="Z858" s="35">
        <v>0</v>
      </c>
      <c r="AA858" s="35">
        <v>0</v>
      </c>
      <c r="AB858" s="35">
        <v>0</v>
      </c>
      <c r="AC858" s="35">
        <v>0</v>
      </c>
      <c r="AD858" s="35">
        <v>0</v>
      </c>
      <c r="AE858" s="58" t="s">
        <v>5603</v>
      </c>
      <c r="AF858" s="58"/>
      <c r="AG858" s="57" t="str" cm="1">
        <f t="array" ref="AG858">IFERROR(_xlfn.IFS(
AI858="MPR ISSUE","PDH",
AI858="BSS Hardware Issue","BSS",
AI858="Sites strategiques, MLL, Pylone, etc.","ENVTECH",
AI858="AKTIVCO DEFAUT GE &amp; POWER Cabinet","AKTIVCO",
AI858="AKTIVCO Coupure ENEO &amp; Baisse de tension","AKTIVCO GRID ONLY",
AI858="Coupure ENEO &amp; Baisse de tension","IHS GRID ONLY",
AI858="Defaut GE &amp; POWER Cabinet","IHS",
AI858="Sharing","Partners",
AI858="Sites strategiques &amp; DataCenter","SST &amp; DC",
AI858="Exclu","Exclu",
AI858="SAT","SAT",
AI858="SPARE-ISSUE","SPARE-ISSUE",
AI858="Fiber CAmtel","TRANS_FO_CAMTEL",
AI858="Fiber AOF","Fiber AOF",
AI858="Projet OCM (HUAWEI)","TRAVAUX-HUAWEI",
AI858="Projet OCM (NOKIA)","TRAVAUX-NOKIA",
AI858="ACCESS-ISSUE","ACCESS-ISSUE",
AI858="Projet OCM (ZTE, NOKIA, autres projets)","TRAVAUX OCM",
AI858="No root CAuse","No root cause",
AI858="ODU HS","PDH",
AI858="IP &amp; VLAN","PDH",
AI858="Warehouse HUAWEI","SPARE-ISSUE",
AI858="SPARE-HS","SPARE-ISSUE",
AI858="Power Telco","BSS",AI858="no impacts","no impacts"
),"")</f>
        <v>no impacts</v>
      </c>
      <c r="AH858" s="57" t="str" cm="1">
        <f t="array" ref="AH858">IFERROR(_xlfn.IFS(
AI858="MPR ISSUE","TX ISSUE",
AI858="BSS Hardware Issue","RAN ISSUE",
AI858="Sites strategiques, MLL, Pylone, etc.","ENVTECH",
AI858="AKTIVCO DEFAUT GE &amp; POWER Cabinet","POWER ISSUE",
AI858="AKTIVCO Coupure ENEO &amp; Baisse de tension","POWER ISSUE",
AI858="Coupure ENEO &amp; Baisse de tension","POWER ISSUE",
AI858="Defaut GE &amp; POWER Cabinet","POWER ISSUE",
AI858="Sharing","POWER ISSUE",
AI858="Sites strategiques &amp; DataCenter","POWER ISSUE",
AI858="Exclu","Exclu",
AI858="SAT","TX ISSUE",
AI858="SPARE-ISSUE","SPARE-ISSUE",
AI858="Fiber CAmtel","TX ISSUE",
AI858="Fiber AOF","TX ISSUE",
AI858="Projet OCM (HUAWEI)","TRAVAUX-HUAWEI",
AI858="Projet OCM (NOKIA)","TRAVAUX -NOKIA",
AI858="ACCESS-ISSUE","ACCESS-ISSUE",
AI858="Projet OCM (ZTE, NOKIA, autres projets)","TRAVAUX OCM",
AI858="No root CAuse","No root cause",
AI858="ODU HS","TX ISSUE",
AI858="IP &amp; VLAN","TX ISSUE",
AI858="Warehouse HUAWEI","SPARE-ISSUE",
AI858="SPARE-HS","SPARE-ISSUE",
AI858="Power Telco","RAN ISSUE",AI858="no impacts","no impacts"
),"")</f>
        <v>no impacts</v>
      </c>
      <c r="AI858" s="85" t="s">
        <v>5998</v>
      </c>
      <c r="AJ858" s="57" t="str" cm="1">
        <f t="array" ref="AJ858">IFERROR(_xlfn.IFS(
AI858="MPR ISSUE","ACTIVE",
AI858="BSS Hardware Issue","ACTIVE",
AI858="Sites strategiques, MLL, Pylone, etc.","PASSIVE",
AI858="AKTIVCO DEFAUT GE &amp; POWER Cabinet","PASSIVE",
AI858="AKTIVCO Coupure ENEO &amp; Baisse de tension","PASSIVE",
AI858="Coupure ENEO &amp; Baisse de tension","PASSIVE",
AI858="Defaut GE &amp; POWER Cabinet","PASSIVE",
AI858="Sharing","PASSIVE",
AI858="Sites strategiques &amp; DataCenter","PASSIVE",
AI858="Exclu","Exclu",
AI858="SAT","ACTIVE",
AI858="SPARE-ISSUE","SPARE-ISSUE",
AI858="Fiber CAmtel","ACTIVE",
AI858="Fiber AOF","ACTIVE",
AI858="Projet OCM (HUAWEI)","PLANNED WORKS",
AI858="Projet OCM (NOKIA)","PLANNED WORKS",
AI858="ACCESS-ISSUE","ACCESS-ISSUE",
AI858="Projet OCM (ZTE, NOKIA, autres projets)","PLANNED WORKS",
AI858="No root CAuse","No root cause",
AI858="ODU HS","ACTIVE",
AI858="IP &amp; VLAN","ACTIVE",
AI858="Warehouse HUAWEI","SPARE-ISSUE",
AI858="SPARE-HS","SPARE-ISSUE",
AI858="Power Telco","ACTIVE", AI858="no impacts","no impacts"
),"")</f>
        <v>no impacts</v>
      </c>
      <c r="AK858" s="23" t="s">
        <v>5537</v>
      </c>
      <c r="AL858" s="23" t="str">
        <f t="shared" si="25"/>
        <v>EXN_022</v>
      </c>
      <c r="AN858" s="9" t="s">
        <v>5537</v>
      </c>
      <c r="AO858" s="23" t="str">
        <f>_xlfn.XLOOKUP(B858,'INCIDENT-05-03-2026'!E:E,'INCIDENT-05-03-2026'!F:F,"")</f>
        <v/>
      </c>
      <c r="AP858" s="7" t="s">
        <v>5537</v>
      </c>
      <c r="AQ858" s="6"/>
      <c r="AR858" s="7"/>
      <c r="AS858" s="3" t="str">
        <f>_xlfn.XLOOKUP(B858,'[3]tt num | region | site id'!$C:$C,'[3]tt num | region | site id'!$Q:$Q,"")</f>
        <v/>
      </c>
      <c r="AT858" s="24" t="str">
        <f>_xlfn.XLOOKUP(B858,'[4]Cells Huawei 03052026 12h'!$B:$B,'[4]Cells Huawei 03052026 12h'!$T:$T,"")</f>
        <v/>
      </c>
      <c r="AU858" s="24" t="str">
        <f>_xlfn.XLOOKUP(B858,'[5]cells down 02052026 8h50'!$B:$B,'[5]cells down 02052026 8h50'!$R:$R,"")</f>
        <v/>
      </c>
      <c r="AV858" s="24" t="str">
        <f>_xlfn.XLOOKUP(B858,'[5]cells down 02052026 13h50'!$B:$B,'[5]cells down 02052026 13h50'!$R:$R,"")</f>
        <v/>
      </c>
      <c r="AW858" s="24" t="str">
        <f>_xlfn.XLOOKUP(B858,'[5]cells down 02052026 13h50'!$B:$B,'[5]cells down 02052026 13h50'!$R:$R,"")</f>
        <v/>
      </c>
      <c r="AX858" s="24" t="str">
        <f>_xlfn.XLOOKUP(B858,'[6]cell downs 03052026 8h40 '!$B:$B,'[6]cell downs 03052026 8h40 '!$R:$R,"")</f>
        <v/>
      </c>
      <c r="AY858" s="24" t="str">
        <f>_xlfn.XLOOKUP(B858,'[7]ALL SITES DOWN'!$D:$D,'[7]ALL SITES DOWN'!$J:$J,"")</f>
        <v/>
      </c>
      <c r="AZ858" s="24" t="str">
        <f>_xlfn.XLOOKUP(B858,'[8]ALL SITES DOWN'!$D:$D,'[8]ALL SITES DOWN'!$J:$J,"")</f>
        <v/>
      </c>
      <c r="BA858" s="9" t="str">
        <f>_xlfn.XLOOKUP(B858,[9]sheet1!$AC:$AC,[9]sheet1!$AF:$AF,"")</f>
        <v/>
      </c>
      <c r="BB858" s="14" t="s">
        <v>5537</v>
      </c>
      <c r="BC858" s="14" t="s">
        <v>5537</v>
      </c>
      <c r="BD858" s="14" t="str">
        <f>_xlfn.XLOOKUP(B858,'[10]cell downs 18042026 17h'!$B:$B,'[10]cell downs 18042026 17h'!$B:$B,"")</f>
        <v/>
      </c>
      <c r="BE858" s="14" t="str">
        <f>_xlfn.XLOOKUP(B858,'[11]Cells Huawei 19042026 15h'!$B:$B,'[11]Cells Huawei 19042026 15h'!$B:$B,"")</f>
        <v/>
      </c>
      <c r="BF858" s="9" t="str">
        <f>_xlfn.XLOOKUP(B858,'[12]cells down 19042026 9H40'!$B:$B,'[12]cells down 19042026 9H40'!$B:$B,"")</f>
        <v/>
      </c>
      <c r="BG858" s="9" t="s">
        <v>3901</v>
      </c>
      <c r="BH858" s="9" t="s">
        <v>1129</v>
      </c>
    </row>
    <row r="859" spans="1:60" s="9" customFormat="1" x14ac:dyDescent="0.3">
      <c r="A859" s="1" t="s">
        <v>5134</v>
      </c>
      <c r="B859" s="8" t="s">
        <v>5135</v>
      </c>
      <c r="C859" s="3" t="str">
        <f>_xlfn.XLOOKUP(B859,'[1]daily break down'!$D:$D,'[1]daily break down'!$E:$E,"")</f>
        <v>SUD-OUEST</v>
      </c>
      <c r="D859" s="1" t="s">
        <v>11</v>
      </c>
      <c r="E859" s="1" t="s">
        <v>154</v>
      </c>
      <c r="F859" s="3" t="s">
        <v>13</v>
      </c>
      <c r="G859" s="1" t="s">
        <v>684</v>
      </c>
      <c r="H859" s="40" t="str">
        <f>_xlfn.XLOOKUP(B859,[2]CALCULATION!$B:$B,[2]CALCULATION!$H:$H,"")</f>
        <v>HUAWEI</v>
      </c>
      <c r="I859" s="34">
        <v>0</v>
      </c>
      <c r="J859" s="34">
        <v>0</v>
      </c>
      <c r="K859" s="34">
        <v>0</v>
      </c>
      <c r="L859" s="34">
        <v>0</v>
      </c>
      <c r="M859" s="34">
        <v>0</v>
      </c>
      <c r="N859" s="34">
        <v>0</v>
      </c>
      <c r="O859" s="34">
        <v>0</v>
      </c>
      <c r="P859" s="34">
        <v>0</v>
      </c>
      <c r="Q859" s="34">
        <v>0</v>
      </c>
      <c r="R859" s="34">
        <v>0</v>
      </c>
      <c r="S859" s="35">
        <v>0</v>
      </c>
      <c r="T859" s="35">
        <v>0</v>
      </c>
      <c r="U859" s="35">
        <v>0</v>
      </c>
      <c r="V859" s="35">
        <v>0</v>
      </c>
      <c r="W859" s="35">
        <v>0</v>
      </c>
      <c r="X859" s="35">
        <v>0.20456834830053106</v>
      </c>
      <c r="Y859" s="35">
        <v>1.211001817751182E-2</v>
      </c>
      <c r="Z859" s="35">
        <v>0</v>
      </c>
      <c r="AA859" s="35">
        <v>0</v>
      </c>
      <c r="AB859" s="35">
        <v>0</v>
      </c>
      <c r="AC859" s="35">
        <v>0</v>
      </c>
      <c r="AD859" s="35">
        <v>0</v>
      </c>
      <c r="AE859" s="58" t="s">
        <v>5603</v>
      </c>
      <c r="AF859" s="58"/>
      <c r="AG859" s="57" t="str" cm="1">
        <f t="array" ref="AG859">IFERROR(_xlfn.IFS(
AI859="MPR ISSUE","PDH",
AI859="BSS Hardware Issue","BSS",
AI859="Sites strategiques, MLL, Pylone, etc.","ENVTECH",
AI859="AKTIVCO DEFAUT GE &amp; POWER Cabinet","AKTIVCO",
AI859="AKTIVCO Coupure ENEO &amp; Baisse de tension","AKTIVCO GRID ONLY",
AI859="Coupure ENEO &amp; Baisse de tension","IHS GRID ONLY",
AI859="Defaut GE &amp; POWER Cabinet","IHS",
AI859="Sharing","Partners",
AI859="Sites strategiques &amp; DataCenter","SST &amp; DC",
AI859="Exclu","Exclu",
AI859="SAT","SAT",
AI859="SPARE-ISSUE","SPARE-ISSUE",
AI859="Fiber CAmtel","TRANS_FO_CAMTEL",
AI859="Fiber AOF","Fiber AOF",
AI859="Projet OCM (HUAWEI)","TRAVAUX-HUAWEI",
AI859="Projet OCM (NOKIA)","TRAVAUX-NOKIA",
AI859="ACCESS-ISSUE","ACCESS-ISSUE",
AI859="Projet OCM (ZTE, NOKIA, autres projets)","TRAVAUX OCM",
AI859="No root CAuse","No root cause",
AI859="ODU HS","PDH",
AI859="IP &amp; VLAN","PDH",
AI859="Warehouse HUAWEI","SPARE-ISSUE",
AI859="SPARE-HS","SPARE-ISSUE",
AI859="Power Telco","BSS",AI859="no impacts","no impacts"
),"")</f>
        <v>no impacts</v>
      </c>
      <c r="AH859" s="57" t="str" cm="1">
        <f t="array" ref="AH859">IFERROR(_xlfn.IFS(
AI859="MPR ISSUE","TX ISSUE",
AI859="BSS Hardware Issue","RAN ISSUE",
AI859="Sites strategiques, MLL, Pylone, etc.","ENVTECH",
AI859="AKTIVCO DEFAUT GE &amp; POWER Cabinet","POWER ISSUE",
AI859="AKTIVCO Coupure ENEO &amp; Baisse de tension","POWER ISSUE",
AI859="Coupure ENEO &amp; Baisse de tension","POWER ISSUE",
AI859="Defaut GE &amp; POWER Cabinet","POWER ISSUE",
AI859="Sharing","POWER ISSUE",
AI859="Sites strategiques &amp; DataCenter","POWER ISSUE",
AI859="Exclu","Exclu",
AI859="SAT","TX ISSUE",
AI859="SPARE-ISSUE","SPARE-ISSUE",
AI859="Fiber CAmtel","TX ISSUE",
AI859="Fiber AOF","TX ISSUE",
AI859="Projet OCM (HUAWEI)","TRAVAUX-HUAWEI",
AI859="Projet OCM (NOKIA)","TRAVAUX -NOKIA",
AI859="ACCESS-ISSUE","ACCESS-ISSUE",
AI859="Projet OCM (ZTE, NOKIA, autres projets)","TRAVAUX OCM",
AI859="No root CAuse","No root cause",
AI859="ODU HS","TX ISSUE",
AI859="IP &amp; VLAN","TX ISSUE",
AI859="Warehouse HUAWEI","SPARE-ISSUE",
AI859="SPARE-HS","SPARE-ISSUE",
AI859="Power Telco","RAN ISSUE",AI859="no impacts","no impacts"
),"")</f>
        <v>no impacts</v>
      </c>
      <c r="AI859" s="85" t="s">
        <v>5998</v>
      </c>
      <c r="AJ859" s="57" t="str" cm="1">
        <f t="array" ref="AJ859">IFERROR(_xlfn.IFS(
AI859="MPR ISSUE","ACTIVE",
AI859="BSS Hardware Issue","ACTIVE",
AI859="Sites strategiques, MLL, Pylone, etc.","PASSIVE",
AI859="AKTIVCO DEFAUT GE &amp; POWER Cabinet","PASSIVE",
AI859="AKTIVCO Coupure ENEO &amp; Baisse de tension","PASSIVE",
AI859="Coupure ENEO &amp; Baisse de tension","PASSIVE",
AI859="Defaut GE &amp; POWER Cabinet","PASSIVE",
AI859="Sharing","PASSIVE",
AI859="Sites strategiques &amp; DataCenter","PASSIVE",
AI859="Exclu","Exclu",
AI859="SAT","ACTIVE",
AI859="SPARE-ISSUE","SPARE-ISSUE",
AI859="Fiber CAmtel","ACTIVE",
AI859="Fiber AOF","ACTIVE",
AI859="Projet OCM (HUAWEI)","PLANNED WORKS",
AI859="Projet OCM (NOKIA)","PLANNED WORKS",
AI859="ACCESS-ISSUE","ACCESS-ISSUE",
AI859="Projet OCM (ZTE, NOKIA, autres projets)","PLANNED WORKS",
AI859="No root CAuse","No root cause",
AI859="ODU HS","ACTIVE",
AI859="IP &amp; VLAN","ACTIVE",
AI859="Warehouse HUAWEI","SPARE-ISSUE",
AI859="SPARE-HS","SPARE-ISSUE",
AI859="Power Telco","ACTIVE", AI859="no impacts","no impacts"
),"")</f>
        <v>no impacts</v>
      </c>
      <c r="AK859" s="23" t="s">
        <v>5537</v>
      </c>
      <c r="AL859" s="23" t="str">
        <f t="shared" si="25"/>
        <v>SUO_093</v>
      </c>
      <c r="AN859" s="9" t="s">
        <v>5537</v>
      </c>
      <c r="AO859" s="23" t="str">
        <f>_xlfn.XLOOKUP(B859,'INCIDENT-05-03-2026'!E:E,'INCIDENT-05-03-2026'!F:F,"")</f>
        <v/>
      </c>
      <c r="AP859" s="7" t="s">
        <v>5537</v>
      </c>
      <c r="AQ859" s="6"/>
      <c r="AR859" s="7"/>
      <c r="AS859" s="3" t="str">
        <f>_xlfn.XLOOKUP(B859,'[3]tt num | region | site id'!$C:$C,'[3]tt num | region | site id'!$Q:$Q,"")</f>
        <v/>
      </c>
      <c r="AT859" s="24" t="str">
        <f>_xlfn.XLOOKUP(B859,'[4]Cells Huawei 03052026 12h'!$B:$B,'[4]Cells Huawei 03052026 12h'!$T:$T,"")</f>
        <v/>
      </c>
      <c r="AU859" s="24" t="str">
        <f>_xlfn.XLOOKUP(B859,'[5]cells down 02052026 8h50'!$B:$B,'[5]cells down 02052026 8h50'!$R:$R,"")</f>
        <v/>
      </c>
      <c r="AV859" s="24" t="str">
        <f>_xlfn.XLOOKUP(B859,'[5]cells down 02052026 13h50'!$B:$B,'[5]cells down 02052026 13h50'!$R:$R,"")</f>
        <v/>
      </c>
      <c r="AW859" s="24" t="str">
        <f>_xlfn.XLOOKUP(B859,'[5]cells down 02052026 13h50'!$B:$B,'[5]cells down 02052026 13h50'!$R:$R,"")</f>
        <v/>
      </c>
      <c r="AX859" s="24" t="str">
        <f>_xlfn.XLOOKUP(B859,'[6]cell downs 03052026 8h40 '!$B:$B,'[6]cell downs 03052026 8h40 '!$R:$R,"")</f>
        <v/>
      </c>
      <c r="AY859" s="24" t="str">
        <f>_xlfn.XLOOKUP(B859,'[7]ALL SITES DOWN'!$D:$D,'[7]ALL SITES DOWN'!$J:$J,"")</f>
        <v/>
      </c>
      <c r="AZ859" s="24" t="str">
        <f>_xlfn.XLOOKUP(B859,'[8]ALL SITES DOWN'!$D:$D,'[8]ALL SITES DOWN'!$J:$J,"")</f>
        <v/>
      </c>
      <c r="BA859" s="9" t="str">
        <f>_xlfn.XLOOKUP(B859,[9]sheet1!$AC:$AC,[9]sheet1!$AF:$AF,"")</f>
        <v/>
      </c>
      <c r="BB859" s="14" t="s">
        <v>5537</v>
      </c>
      <c r="BC859" s="14" t="s">
        <v>5537</v>
      </c>
      <c r="BD859" s="14" t="str">
        <f>_xlfn.XLOOKUP(B859,'[10]cell downs 18042026 17h'!$B:$B,'[10]cell downs 18042026 17h'!$B:$B,"")</f>
        <v/>
      </c>
      <c r="BE859" s="14" t="str">
        <f>_xlfn.XLOOKUP(B859,'[11]Cells Huawei 19042026 15h'!$B:$B,'[11]Cells Huawei 19042026 15h'!$B:$B,"")</f>
        <v/>
      </c>
      <c r="BF859" s="9" t="str">
        <f>_xlfn.XLOOKUP(B859,'[12]cells down 19042026 9H40'!$B:$B,'[12]cells down 19042026 9H40'!$B:$B,"")</f>
        <v/>
      </c>
      <c r="BG859" s="9" t="s">
        <v>5135</v>
      </c>
      <c r="BH859" s="9" t="s">
        <v>318</v>
      </c>
    </row>
    <row r="860" spans="1:60" s="9" customFormat="1" x14ac:dyDescent="0.3">
      <c r="A860" s="1" t="s">
        <v>3041</v>
      </c>
      <c r="B860" s="8" t="s">
        <v>3042</v>
      </c>
      <c r="C860" s="3" t="str">
        <f>_xlfn.XLOOKUP(B860,'[1]daily break down'!$D:$D,'[1]daily break down'!$E:$E,"")</f>
        <v>Ngaoundere</v>
      </c>
      <c r="D860" s="1"/>
      <c r="E860" s="1"/>
      <c r="F860" s="3" t="s">
        <v>90</v>
      </c>
      <c r="G860" s="1" t="s">
        <v>91</v>
      </c>
      <c r="H860" s="40" t="str">
        <f>_xlfn.XLOOKUP(B860,[2]CALCULATION!$B:$B,[2]CALCULATION!$H:$H,"")</f>
        <v>Huawei</v>
      </c>
      <c r="I860" s="34">
        <v>0</v>
      </c>
      <c r="J860" s="34">
        <v>2.9427879223703247E-3</v>
      </c>
      <c r="K860" s="34">
        <v>0</v>
      </c>
      <c r="L860" s="34">
        <v>0</v>
      </c>
      <c r="M860" s="34">
        <v>0</v>
      </c>
      <c r="N860" s="34">
        <v>0</v>
      </c>
      <c r="O860" s="34">
        <v>0</v>
      </c>
      <c r="P860" s="34">
        <v>0</v>
      </c>
      <c r="Q860" s="34">
        <v>0</v>
      </c>
      <c r="R860" s="34">
        <v>0</v>
      </c>
      <c r="S860" s="35">
        <v>0</v>
      </c>
      <c r="T860" s="35">
        <v>0</v>
      </c>
      <c r="U860" s="35">
        <v>0</v>
      </c>
      <c r="V860" s="35">
        <v>0</v>
      </c>
      <c r="W860" s="35">
        <v>0</v>
      </c>
      <c r="X860" s="35">
        <v>0</v>
      </c>
      <c r="Y860" s="35">
        <v>1.1236099339959421E-2</v>
      </c>
      <c r="Z860" s="35">
        <v>0</v>
      </c>
      <c r="AA860" s="35">
        <v>0</v>
      </c>
      <c r="AB860" s="35">
        <v>0</v>
      </c>
      <c r="AC860" s="35">
        <v>0</v>
      </c>
      <c r="AD860" s="35">
        <v>0</v>
      </c>
      <c r="AE860" s="58" t="s">
        <v>5560</v>
      </c>
      <c r="AF860" s="58"/>
      <c r="AG860" s="57" t="str" cm="1">
        <f t="array" ref="AG860">IFERROR(_xlfn.IFS(
AI860="MPR ISSUE","PDH",
AI860="BSS Hardware Issue","BSS",
AI860="Sites strategiques, MLL, Pylone, etc.","ENVTECH",
AI860="AKTIVCO DEFAUT GE &amp; POWER Cabinet","AKTIVCO",
AI860="AKTIVCO Coupure ENEO &amp; Baisse de tension","AKTIVCO GRID ONLY",
AI860="Coupure ENEO &amp; Baisse de tension","IHS GRID ONLY",
AI860="Defaut GE &amp; POWER Cabinet","IHS",
AI860="Sharing","Partners",
AI860="Sites strategiques &amp; DataCenter","SST &amp; DC",
AI860="Exclu","Exclu",
AI860="SAT","SAT",
AI860="SPARE-ISSUE","SPARE-ISSUE",
AI860="Fiber CAmtel","TRANS_FO_CAMTEL",
AI860="Fiber AOF","Fiber AOF",
AI860="Projet OCM (HUAWEI)","TRAVAUX-HUAWEI",
AI860="Projet OCM (NOKIA)","TRAVAUX-NOKIA",
AI860="ACCESS-ISSUE","ACCESS-ISSUE",
AI860="Projet OCM (ZTE, NOKIA, autres projets)","TRAVAUX OCM",
AI860="No root CAuse","No root cause",
AI860="ODU HS","PDH",
AI860="IP &amp; VLAN","PDH",
AI860="Warehouse HUAWEI","SPARE-ISSUE",
AI860="SPARE-HS","SPARE-ISSUE",
AI860="Power Telco","BSS",AI860="no impacts","no impacts"
),"")</f>
        <v>no impacts</v>
      </c>
      <c r="AH860" s="57" t="str" cm="1">
        <f t="array" ref="AH860">IFERROR(_xlfn.IFS(
AI860="MPR ISSUE","TX ISSUE",
AI860="BSS Hardware Issue","RAN ISSUE",
AI860="Sites strategiques, MLL, Pylone, etc.","ENVTECH",
AI860="AKTIVCO DEFAUT GE &amp; POWER Cabinet","POWER ISSUE",
AI860="AKTIVCO Coupure ENEO &amp; Baisse de tension","POWER ISSUE",
AI860="Coupure ENEO &amp; Baisse de tension","POWER ISSUE",
AI860="Defaut GE &amp; POWER Cabinet","POWER ISSUE",
AI860="Sharing","POWER ISSUE",
AI860="Sites strategiques &amp; DataCenter","POWER ISSUE",
AI860="Exclu","Exclu",
AI860="SAT","TX ISSUE",
AI860="SPARE-ISSUE","SPARE-ISSUE",
AI860="Fiber CAmtel","TX ISSUE",
AI860="Fiber AOF","TX ISSUE",
AI860="Projet OCM (HUAWEI)","TRAVAUX-HUAWEI",
AI860="Projet OCM (NOKIA)","TRAVAUX -NOKIA",
AI860="ACCESS-ISSUE","ACCESS-ISSUE",
AI860="Projet OCM (ZTE, NOKIA, autres projets)","TRAVAUX OCM",
AI860="No root CAuse","No root cause",
AI860="ODU HS","TX ISSUE",
AI860="IP &amp; VLAN","TX ISSUE",
AI860="Warehouse HUAWEI","SPARE-ISSUE",
AI860="SPARE-HS","SPARE-ISSUE",
AI860="Power Telco","RAN ISSUE",AI860="no impacts","no impacts"
),"")</f>
        <v>no impacts</v>
      </c>
      <c r="AI860" s="85" t="s">
        <v>5998</v>
      </c>
      <c r="AJ860" s="57" t="str" cm="1">
        <f t="array" ref="AJ860">IFERROR(_xlfn.IFS(
AI860="MPR ISSUE","ACTIVE",
AI860="BSS Hardware Issue","ACTIVE",
AI860="Sites strategiques, MLL, Pylone, etc.","PASSIVE",
AI860="AKTIVCO DEFAUT GE &amp; POWER Cabinet","PASSIVE",
AI860="AKTIVCO Coupure ENEO &amp; Baisse de tension","PASSIVE",
AI860="Coupure ENEO &amp; Baisse de tension","PASSIVE",
AI860="Defaut GE &amp; POWER Cabinet","PASSIVE",
AI860="Sharing","PASSIVE",
AI860="Sites strategiques &amp; DataCenter","PASSIVE",
AI860="Exclu","Exclu",
AI860="SAT","ACTIVE",
AI860="SPARE-ISSUE","SPARE-ISSUE",
AI860="Fiber CAmtel","ACTIVE",
AI860="Fiber AOF","ACTIVE",
AI860="Projet OCM (HUAWEI)","PLANNED WORKS",
AI860="Projet OCM (NOKIA)","PLANNED WORKS",
AI860="ACCESS-ISSUE","ACCESS-ISSUE",
AI860="Projet OCM (ZTE, NOKIA, autres projets)","PLANNED WORKS",
AI860="No root CAuse","No root cause",
AI860="ODU HS","ACTIVE",
AI860="IP &amp; VLAN","ACTIVE",
AI860="Warehouse HUAWEI","SPARE-ISSUE",
AI860="SPARE-HS","SPARE-ISSUE",
AI860="Power Telco","ACTIVE", AI860="no impacts","no impacts"
),"")</f>
        <v>no impacts</v>
      </c>
      <c r="AK860" s="23" t="s">
        <v>5537</v>
      </c>
      <c r="AL860" s="23" t="str">
        <f t="shared" si="25"/>
        <v>ADM_176</v>
      </c>
      <c r="AN860" s="9" t="s">
        <v>5537</v>
      </c>
      <c r="AO860" s="23" t="str">
        <f>_xlfn.XLOOKUP(B860,'INCIDENT-05-03-2026'!E:E,'INCIDENT-05-03-2026'!F:F,"")</f>
        <v/>
      </c>
      <c r="AP860" s="7" t="s">
        <v>5537</v>
      </c>
      <c r="AQ860" s="6"/>
      <c r="AR860" s="7"/>
      <c r="AS860" s="3" t="str">
        <f>_xlfn.XLOOKUP(B860,'[3]tt num | region | site id'!$C:$C,'[3]tt num | region | site id'!$Q:$Q,"")</f>
        <v/>
      </c>
      <c r="AT860" s="24" t="str">
        <f>_xlfn.XLOOKUP(B860,'[4]Cells Huawei 03052026 12h'!$B:$B,'[4]Cells Huawei 03052026 12h'!$T:$T,"")</f>
        <v/>
      </c>
      <c r="AU860" s="24" t="str">
        <f>_xlfn.XLOOKUP(B860,'[5]cells down 02052026 8h50'!$B:$B,'[5]cells down 02052026 8h50'!$R:$R,"")</f>
        <v/>
      </c>
      <c r="AV860" s="24" t="str">
        <f>_xlfn.XLOOKUP(B860,'[5]cells down 02052026 13h50'!$B:$B,'[5]cells down 02052026 13h50'!$R:$R,"")</f>
        <v/>
      </c>
      <c r="AW860" s="24" t="str">
        <f>_xlfn.XLOOKUP(B860,'[5]cells down 02052026 13h50'!$B:$B,'[5]cells down 02052026 13h50'!$R:$R,"")</f>
        <v/>
      </c>
      <c r="AX860" s="24" t="str">
        <f>_xlfn.XLOOKUP(B860,'[6]cell downs 03052026 8h40 '!$B:$B,'[6]cell downs 03052026 8h40 '!$R:$R,"")</f>
        <v/>
      </c>
      <c r="AY860" s="24" t="str">
        <f>_xlfn.XLOOKUP(B860,'[7]ALL SITES DOWN'!$D:$D,'[7]ALL SITES DOWN'!$J:$J,"")</f>
        <v/>
      </c>
      <c r="AZ860" s="24" t="str">
        <f>_xlfn.XLOOKUP(B860,'[8]ALL SITES DOWN'!$D:$D,'[8]ALL SITES DOWN'!$J:$J,"")</f>
        <v/>
      </c>
      <c r="BA860" s="9" t="str">
        <f>_xlfn.XLOOKUP(B860,[9]sheet1!$AC:$AC,[9]sheet1!$AF:$AF,"")</f>
        <v/>
      </c>
      <c r="BB860" s="14" t="s">
        <v>5537</v>
      </c>
      <c r="BC860" s="14" t="s">
        <v>5537</v>
      </c>
      <c r="BD860" s="14" t="str">
        <f>_xlfn.XLOOKUP(B860,'[10]cell downs 18042026 17h'!$B:$B,'[10]cell downs 18042026 17h'!$B:$B,"")</f>
        <v/>
      </c>
      <c r="BE860" s="14" t="str">
        <f>_xlfn.XLOOKUP(B860,'[11]Cells Huawei 19042026 15h'!$B:$B,'[11]Cells Huawei 19042026 15h'!$B:$B,"")</f>
        <v/>
      </c>
      <c r="BF860" s="9" t="str">
        <f>_xlfn.XLOOKUP(B860,'[12]cells down 19042026 9H40'!$B:$B,'[12]cells down 19042026 9H40'!$B:$B,"")</f>
        <v/>
      </c>
      <c r="BG860" s="9" t="s">
        <v>5537</v>
      </c>
      <c r="BH860" s="9" t="s">
        <v>5537</v>
      </c>
    </row>
    <row r="861" spans="1:60" s="9" customFormat="1" x14ac:dyDescent="0.3">
      <c r="A861" s="1" t="s">
        <v>5240</v>
      </c>
      <c r="B861" s="8" t="s">
        <v>5241</v>
      </c>
      <c r="C861" s="3" t="str">
        <f>_xlfn.XLOOKUP(B861,'[1]daily break down'!$D:$D,'[1]daily break down'!$E:$E,"")</f>
        <v>SUD-OUEST</v>
      </c>
      <c r="D861" s="1" t="s">
        <v>11</v>
      </c>
      <c r="E861" s="1" t="s">
        <v>96</v>
      </c>
      <c r="F861" s="3" t="s">
        <v>13</v>
      </c>
      <c r="G861" s="1" t="s">
        <v>5242</v>
      </c>
      <c r="H861" s="40" t="str">
        <f>_xlfn.XLOOKUP(B861,[2]CALCULATION!$B:$B,[2]CALCULATION!$H:$H,"")</f>
        <v>HUAWEI</v>
      </c>
      <c r="I861" s="34">
        <v>0</v>
      </c>
      <c r="J861" s="34">
        <v>0</v>
      </c>
      <c r="K861" s="34">
        <v>0</v>
      </c>
      <c r="L861" s="34">
        <v>0</v>
      </c>
      <c r="M861" s="34">
        <v>0</v>
      </c>
      <c r="N861" s="34">
        <v>0</v>
      </c>
      <c r="O861" s="34">
        <v>0</v>
      </c>
      <c r="P861" s="34">
        <v>0</v>
      </c>
      <c r="Q861" s="34">
        <v>0</v>
      </c>
      <c r="R861" s="34">
        <v>0</v>
      </c>
      <c r="S861" s="35">
        <v>0</v>
      </c>
      <c r="T861" s="35">
        <v>0</v>
      </c>
      <c r="U861" s="35">
        <v>0</v>
      </c>
      <c r="V861" s="35">
        <v>0</v>
      </c>
      <c r="W861" s="35">
        <v>0</v>
      </c>
      <c r="X861" s="35">
        <v>6.8504535817117684E-2</v>
      </c>
      <c r="Y861" s="35">
        <v>7.66908367648024E-3</v>
      </c>
      <c r="Z861" s="35">
        <v>0</v>
      </c>
      <c r="AA861" s="35">
        <v>0</v>
      </c>
      <c r="AB861" s="35">
        <v>0</v>
      </c>
      <c r="AC861" s="35">
        <v>0</v>
      </c>
      <c r="AD861" s="35">
        <v>0</v>
      </c>
      <c r="AE861" s="58" t="s">
        <v>5603</v>
      </c>
      <c r="AF861" s="58"/>
      <c r="AG861" s="57" t="str" cm="1">
        <f t="array" ref="AG861">IFERROR(_xlfn.IFS(
AI861="MPR ISSUE","PDH",
AI861="BSS Hardware Issue","BSS",
AI861="Sites strategiques, MLL, Pylone, etc.","ENVTECH",
AI861="AKTIVCO DEFAUT GE &amp; POWER Cabinet","AKTIVCO",
AI861="AKTIVCO Coupure ENEO &amp; Baisse de tension","AKTIVCO GRID ONLY",
AI861="Coupure ENEO &amp; Baisse de tension","IHS GRID ONLY",
AI861="Defaut GE &amp; POWER Cabinet","IHS",
AI861="Sharing","Partners",
AI861="Sites strategiques &amp; DataCenter","SST &amp; DC",
AI861="Exclu","Exclu",
AI861="SAT","SAT",
AI861="SPARE-ISSUE","SPARE-ISSUE",
AI861="Fiber CAmtel","TRANS_FO_CAMTEL",
AI861="Fiber AOF","Fiber AOF",
AI861="Projet OCM (HUAWEI)","TRAVAUX-HUAWEI",
AI861="Projet OCM (NOKIA)","TRAVAUX-NOKIA",
AI861="ACCESS-ISSUE","ACCESS-ISSUE",
AI861="Projet OCM (ZTE, NOKIA, autres projets)","TRAVAUX OCM",
AI861="No root CAuse","No root cause",
AI861="ODU HS","PDH",
AI861="IP &amp; VLAN","PDH",
AI861="Warehouse HUAWEI","SPARE-ISSUE",
AI861="SPARE-HS","SPARE-ISSUE",
AI861="Power Telco","BSS",AI861="no impacts","no impacts"
),"")</f>
        <v>no impacts</v>
      </c>
      <c r="AH861" s="57" t="str" cm="1">
        <f t="array" ref="AH861">IFERROR(_xlfn.IFS(
AI861="MPR ISSUE","TX ISSUE",
AI861="BSS Hardware Issue","RAN ISSUE",
AI861="Sites strategiques, MLL, Pylone, etc.","ENVTECH",
AI861="AKTIVCO DEFAUT GE &amp; POWER Cabinet","POWER ISSUE",
AI861="AKTIVCO Coupure ENEO &amp; Baisse de tension","POWER ISSUE",
AI861="Coupure ENEO &amp; Baisse de tension","POWER ISSUE",
AI861="Defaut GE &amp; POWER Cabinet","POWER ISSUE",
AI861="Sharing","POWER ISSUE",
AI861="Sites strategiques &amp; DataCenter","POWER ISSUE",
AI861="Exclu","Exclu",
AI861="SAT","TX ISSUE",
AI861="SPARE-ISSUE","SPARE-ISSUE",
AI861="Fiber CAmtel","TX ISSUE",
AI861="Fiber AOF","TX ISSUE",
AI861="Projet OCM (HUAWEI)","TRAVAUX-HUAWEI",
AI861="Projet OCM (NOKIA)","TRAVAUX -NOKIA",
AI861="ACCESS-ISSUE","ACCESS-ISSUE",
AI861="Projet OCM (ZTE, NOKIA, autres projets)","TRAVAUX OCM",
AI861="No root CAuse","No root cause",
AI861="ODU HS","TX ISSUE",
AI861="IP &amp; VLAN","TX ISSUE",
AI861="Warehouse HUAWEI","SPARE-ISSUE",
AI861="SPARE-HS","SPARE-ISSUE",
AI861="Power Telco","RAN ISSUE",AI861="no impacts","no impacts"
),"")</f>
        <v>no impacts</v>
      </c>
      <c r="AI861" s="85" t="s">
        <v>5998</v>
      </c>
      <c r="AJ861" s="57" t="str" cm="1">
        <f t="array" ref="AJ861">IFERROR(_xlfn.IFS(
AI861="MPR ISSUE","ACTIVE",
AI861="BSS Hardware Issue","ACTIVE",
AI861="Sites strategiques, MLL, Pylone, etc.","PASSIVE",
AI861="AKTIVCO DEFAUT GE &amp; POWER Cabinet","PASSIVE",
AI861="AKTIVCO Coupure ENEO &amp; Baisse de tension","PASSIVE",
AI861="Coupure ENEO &amp; Baisse de tension","PASSIVE",
AI861="Defaut GE &amp; POWER Cabinet","PASSIVE",
AI861="Sharing","PASSIVE",
AI861="Sites strategiques &amp; DataCenter","PASSIVE",
AI861="Exclu","Exclu",
AI861="SAT","ACTIVE",
AI861="SPARE-ISSUE","SPARE-ISSUE",
AI861="Fiber CAmtel","ACTIVE",
AI861="Fiber AOF","ACTIVE",
AI861="Projet OCM (HUAWEI)","PLANNED WORKS",
AI861="Projet OCM (NOKIA)","PLANNED WORKS",
AI861="ACCESS-ISSUE","ACCESS-ISSUE",
AI861="Projet OCM (ZTE, NOKIA, autres projets)","PLANNED WORKS",
AI861="No root CAuse","No root cause",
AI861="ODU HS","ACTIVE",
AI861="IP &amp; VLAN","ACTIVE",
AI861="Warehouse HUAWEI","SPARE-ISSUE",
AI861="SPARE-HS","SPARE-ISSUE",
AI861="Power Telco","ACTIVE", AI861="no impacts","no impacts"
),"")</f>
        <v>no impacts</v>
      </c>
      <c r="AK861" s="23" t="s">
        <v>5537</v>
      </c>
      <c r="AL861" s="23" t="str">
        <f t="shared" si="25"/>
        <v>SUO_047</v>
      </c>
      <c r="AN861" s="9" t="s">
        <v>5537</v>
      </c>
      <c r="AO861" s="23" t="str">
        <f>_xlfn.XLOOKUP(B861,'INCIDENT-05-03-2026'!E:E,'INCIDENT-05-03-2026'!F:F,"")</f>
        <v/>
      </c>
      <c r="AP861" s="7" t="s">
        <v>5537</v>
      </c>
      <c r="AQ861" s="6"/>
      <c r="AR861" s="7"/>
      <c r="AS861" s="3" t="str">
        <f>_xlfn.XLOOKUP(B861,'[3]tt num | region | site id'!$C:$C,'[3]tt num | region | site id'!$Q:$Q,"")</f>
        <v/>
      </c>
      <c r="AT861" s="24" t="str">
        <f>_xlfn.XLOOKUP(B861,'[4]Cells Huawei 03052026 12h'!$B:$B,'[4]Cells Huawei 03052026 12h'!$T:$T,"")</f>
        <v/>
      </c>
      <c r="AU861" s="24" t="str">
        <f>_xlfn.XLOOKUP(B861,'[5]cells down 02052026 8h50'!$B:$B,'[5]cells down 02052026 8h50'!$R:$R,"")</f>
        <v/>
      </c>
      <c r="AV861" s="24" t="str">
        <f>_xlfn.XLOOKUP(B861,'[5]cells down 02052026 13h50'!$B:$B,'[5]cells down 02052026 13h50'!$R:$R,"")</f>
        <v/>
      </c>
      <c r="AW861" s="24" t="str">
        <f>_xlfn.XLOOKUP(B861,'[5]cells down 02052026 13h50'!$B:$B,'[5]cells down 02052026 13h50'!$R:$R,"")</f>
        <v/>
      </c>
      <c r="AX861" s="24" t="str">
        <f>_xlfn.XLOOKUP(B861,'[6]cell downs 03052026 8h40 '!$B:$B,'[6]cell downs 03052026 8h40 '!$R:$R,"")</f>
        <v/>
      </c>
      <c r="AY861" s="24" t="str">
        <f>_xlfn.XLOOKUP(B861,'[7]ALL SITES DOWN'!$D:$D,'[7]ALL SITES DOWN'!$J:$J,"")</f>
        <v/>
      </c>
      <c r="AZ861" s="24" t="str">
        <f>_xlfn.XLOOKUP(B861,'[8]ALL SITES DOWN'!$D:$D,'[8]ALL SITES DOWN'!$J:$J,"")</f>
        <v/>
      </c>
      <c r="BA861" s="9" t="str">
        <f>_xlfn.XLOOKUP(B861,[9]sheet1!$AC:$AC,[9]sheet1!$AF:$AF,"")</f>
        <v/>
      </c>
      <c r="BB861" s="14" t="s">
        <v>5537</v>
      </c>
      <c r="BC861" s="14" t="s">
        <v>5537</v>
      </c>
      <c r="BD861" s="14" t="str">
        <f>_xlfn.XLOOKUP(B861,'[10]cell downs 18042026 17h'!$B:$B,'[10]cell downs 18042026 17h'!$B:$B,"")</f>
        <v/>
      </c>
      <c r="BE861" s="14" t="str">
        <f>_xlfn.XLOOKUP(B861,'[11]Cells Huawei 19042026 15h'!$B:$B,'[11]Cells Huawei 19042026 15h'!$B:$B,"")</f>
        <v/>
      </c>
      <c r="BF861" s="9" t="str">
        <f>_xlfn.XLOOKUP(B861,'[12]cells down 19042026 9H40'!$B:$B,'[12]cells down 19042026 9H40'!$B:$B,"")</f>
        <v/>
      </c>
      <c r="BG861" s="9" t="s">
        <v>5241</v>
      </c>
      <c r="BH861" s="9" t="s">
        <v>318</v>
      </c>
    </row>
    <row r="862" spans="1:60" s="9" customFormat="1" x14ac:dyDescent="0.3">
      <c r="A862" s="1" t="s">
        <v>185</v>
      </c>
      <c r="B862" s="8" t="s">
        <v>3808</v>
      </c>
      <c r="C862" s="3" t="str">
        <f>_xlfn.XLOOKUP(B862,'[1]daily break down'!$D:$D,'[1]daily break down'!$E:$E,"")</f>
        <v>EXTREME-NORD</v>
      </c>
      <c r="D862" s="1" t="s">
        <v>11</v>
      </c>
      <c r="E862" s="1" t="s">
        <v>12</v>
      </c>
      <c r="F862" s="3" t="s">
        <v>55</v>
      </c>
      <c r="G862" s="1" t="s">
        <v>185</v>
      </c>
      <c r="H862" s="40" t="str">
        <f>_xlfn.XLOOKUP(B862,[2]CALCULATION!$B:$B,[2]CALCULATION!$H:$H,"")</f>
        <v>Huawei</v>
      </c>
      <c r="I862" s="34">
        <v>0</v>
      </c>
      <c r="J862" s="34">
        <v>0</v>
      </c>
      <c r="K862" s="34">
        <v>0</v>
      </c>
      <c r="L862" s="34">
        <v>0</v>
      </c>
      <c r="M862" s="34">
        <v>5.3505234952187721E-4</v>
      </c>
      <c r="N862" s="34">
        <v>2.2811065167949368E-2</v>
      </c>
      <c r="O862" s="34">
        <v>0.43708426432442149</v>
      </c>
      <c r="P862" s="34">
        <v>0.18058016796363358</v>
      </c>
      <c r="Q862" s="34">
        <v>0</v>
      </c>
      <c r="R862" s="34">
        <v>0</v>
      </c>
      <c r="S862" s="35">
        <v>0</v>
      </c>
      <c r="T862" s="35">
        <v>0</v>
      </c>
      <c r="U862" s="35">
        <v>0</v>
      </c>
      <c r="V862" s="35">
        <v>0</v>
      </c>
      <c r="W862" s="35">
        <v>0</v>
      </c>
      <c r="X862" s="35">
        <v>0</v>
      </c>
      <c r="Y862" s="35">
        <v>5.7964004531536693E-3</v>
      </c>
      <c r="Z862" s="35">
        <v>0</v>
      </c>
      <c r="AA862" s="35">
        <v>0</v>
      </c>
      <c r="AB862" s="35">
        <v>0</v>
      </c>
      <c r="AC862" s="35">
        <v>0</v>
      </c>
      <c r="AD862" s="35">
        <v>0</v>
      </c>
      <c r="AE862" s="58" t="s">
        <v>5603</v>
      </c>
      <c r="AF862" s="58"/>
      <c r="AG862" s="57" t="str" cm="1">
        <f t="array" ref="AG862">IFERROR(_xlfn.IFS(
AI862="MPR ISSUE","PDH",
AI862="BSS Hardware Issue","BSS",
AI862="Sites strategiques, MLL, Pylone, etc.","ENVTECH",
AI862="AKTIVCO DEFAUT GE &amp; POWER Cabinet","AKTIVCO",
AI862="AKTIVCO Coupure ENEO &amp; Baisse de tension","AKTIVCO GRID ONLY",
AI862="Coupure ENEO &amp; Baisse de tension","IHS GRID ONLY",
AI862="Defaut GE &amp; POWER Cabinet","IHS",
AI862="Sharing","Partners",
AI862="Sites strategiques &amp; DataCenter","SST &amp; DC",
AI862="Exclu","Exclu",
AI862="SAT","SAT",
AI862="SPARE-ISSUE","SPARE-ISSUE",
AI862="Fiber CAmtel","TRANS_FO_CAMTEL",
AI862="Fiber AOF","Fiber AOF",
AI862="Projet OCM (HUAWEI)","TRAVAUX-HUAWEI",
AI862="Projet OCM (NOKIA)","TRAVAUX-NOKIA",
AI862="ACCESS-ISSUE","ACCESS-ISSUE",
AI862="Projet OCM (ZTE, NOKIA, autres projets)","TRAVAUX OCM",
AI862="No root CAuse","No root cause",
AI862="ODU HS","PDH",
AI862="IP &amp; VLAN","PDH",
AI862="Warehouse HUAWEI","SPARE-ISSUE",
AI862="SPARE-HS","SPARE-ISSUE",
AI862="Power Telco","BSS",AI862="no impacts","no impacts"
),"")</f>
        <v>no impacts</v>
      </c>
      <c r="AH862" s="57" t="str" cm="1">
        <f t="array" ref="AH862">IFERROR(_xlfn.IFS(
AI862="MPR ISSUE","TX ISSUE",
AI862="BSS Hardware Issue","RAN ISSUE",
AI862="Sites strategiques, MLL, Pylone, etc.","ENVTECH",
AI862="AKTIVCO DEFAUT GE &amp; POWER Cabinet","POWER ISSUE",
AI862="AKTIVCO Coupure ENEO &amp; Baisse de tension","POWER ISSUE",
AI862="Coupure ENEO &amp; Baisse de tension","POWER ISSUE",
AI862="Defaut GE &amp; POWER Cabinet","POWER ISSUE",
AI862="Sharing","POWER ISSUE",
AI862="Sites strategiques &amp; DataCenter","POWER ISSUE",
AI862="Exclu","Exclu",
AI862="SAT","TX ISSUE",
AI862="SPARE-ISSUE","SPARE-ISSUE",
AI862="Fiber CAmtel","TX ISSUE",
AI862="Fiber AOF","TX ISSUE",
AI862="Projet OCM (HUAWEI)","TRAVAUX-HUAWEI",
AI862="Projet OCM (NOKIA)","TRAVAUX -NOKIA",
AI862="ACCESS-ISSUE","ACCESS-ISSUE",
AI862="Projet OCM (ZTE, NOKIA, autres projets)","TRAVAUX OCM",
AI862="No root CAuse","No root cause",
AI862="ODU HS","TX ISSUE",
AI862="IP &amp; VLAN","TX ISSUE",
AI862="Warehouse HUAWEI","SPARE-ISSUE",
AI862="SPARE-HS","SPARE-ISSUE",
AI862="Power Telco","RAN ISSUE",AI862="no impacts","no impacts"
),"")</f>
        <v>no impacts</v>
      </c>
      <c r="AI862" s="85" t="s">
        <v>5998</v>
      </c>
      <c r="AJ862" s="57" t="str" cm="1">
        <f t="array" ref="AJ862">IFERROR(_xlfn.IFS(
AI862="MPR ISSUE","ACTIVE",
AI862="BSS Hardware Issue","ACTIVE",
AI862="Sites strategiques, MLL, Pylone, etc.","PASSIVE",
AI862="AKTIVCO DEFAUT GE &amp; POWER Cabinet","PASSIVE",
AI862="AKTIVCO Coupure ENEO &amp; Baisse de tension","PASSIVE",
AI862="Coupure ENEO &amp; Baisse de tension","PASSIVE",
AI862="Defaut GE &amp; POWER Cabinet","PASSIVE",
AI862="Sharing","PASSIVE",
AI862="Sites strategiques &amp; DataCenter","PASSIVE",
AI862="Exclu","Exclu",
AI862="SAT","ACTIVE",
AI862="SPARE-ISSUE","SPARE-ISSUE",
AI862="Fiber CAmtel","ACTIVE",
AI862="Fiber AOF","ACTIVE",
AI862="Projet OCM (HUAWEI)","PLANNED WORKS",
AI862="Projet OCM (NOKIA)","PLANNED WORKS",
AI862="ACCESS-ISSUE","ACCESS-ISSUE",
AI862="Projet OCM (ZTE, NOKIA, autres projets)","PLANNED WORKS",
AI862="No root CAuse","No root cause",
AI862="ODU HS","ACTIVE",
AI862="IP &amp; VLAN","ACTIVE",
AI862="Warehouse HUAWEI","SPARE-ISSUE",
AI862="SPARE-HS","SPARE-ISSUE",
AI862="Power Telco","ACTIVE", AI862="no impacts","no impacts"
),"")</f>
        <v>no impacts</v>
      </c>
      <c r="AK862" s="23" t="s">
        <v>5537</v>
      </c>
      <c r="AL862" s="23" t="str">
        <f t="shared" si="25"/>
        <v>EXN_003</v>
      </c>
      <c r="AN862" s="9" t="s">
        <v>5537</v>
      </c>
      <c r="AO862" s="23" t="str">
        <f>_xlfn.XLOOKUP(B862,'INCIDENT-05-03-2026'!E:E,'INCIDENT-05-03-2026'!F:F,"")</f>
        <v/>
      </c>
      <c r="AP862" s="7" t="s">
        <v>5537</v>
      </c>
      <c r="AQ862" s="6"/>
      <c r="AR862" s="7"/>
      <c r="AS862" s="3" t="str">
        <f>_xlfn.XLOOKUP(B862,'[3]tt num | region | site id'!$C:$C,'[3]tt num | region | site id'!$Q:$Q,"")</f>
        <v/>
      </c>
      <c r="AT862" s="24" t="str">
        <f>_xlfn.XLOOKUP(B862,'[4]Cells Huawei 03052026 12h'!$B:$B,'[4]Cells Huawei 03052026 12h'!$T:$T,"")</f>
        <v/>
      </c>
      <c r="AU862" s="24" t="str">
        <f>_xlfn.XLOOKUP(B862,'[5]cells down 02052026 8h50'!$B:$B,'[5]cells down 02052026 8h50'!$R:$R,"")</f>
        <v/>
      </c>
      <c r="AV862" s="24" t="str">
        <f>_xlfn.XLOOKUP(B862,'[5]cells down 02052026 13h50'!$B:$B,'[5]cells down 02052026 13h50'!$R:$R,"")</f>
        <v/>
      </c>
      <c r="AW862" s="24" t="str">
        <f>_xlfn.XLOOKUP(B862,'[5]cells down 02052026 13h50'!$B:$B,'[5]cells down 02052026 13h50'!$R:$R,"")</f>
        <v/>
      </c>
      <c r="AX862" s="24" t="str">
        <f>_xlfn.XLOOKUP(B862,'[6]cell downs 03052026 8h40 '!$B:$B,'[6]cell downs 03052026 8h40 '!$R:$R,"")</f>
        <v/>
      </c>
      <c r="AY862" s="24" t="str">
        <f>_xlfn.XLOOKUP(B862,'[7]ALL SITES DOWN'!$D:$D,'[7]ALL SITES DOWN'!$J:$J,"")</f>
        <v/>
      </c>
      <c r="AZ862" s="24" t="str">
        <f>_xlfn.XLOOKUP(B862,'[8]ALL SITES DOWN'!$D:$D,'[8]ALL SITES DOWN'!$J:$J,"")</f>
        <v/>
      </c>
      <c r="BA862" s="9" t="str">
        <f>_xlfn.XLOOKUP(B862,[9]sheet1!$AC:$AC,[9]sheet1!$AF:$AF,"")</f>
        <v/>
      </c>
      <c r="BB862" s="14" t="s">
        <v>5537</v>
      </c>
      <c r="BC862" s="14" t="s">
        <v>5537</v>
      </c>
      <c r="BD862" s="14" t="str">
        <f>_xlfn.XLOOKUP(B862,'[10]cell downs 18042026 17h'!$B:$B,'[10]cell downs 18042026 17h'!$B:$B,"")</f>
        <v/>
      </c>
      <c r="BE862" s="14" t="str">
        <f>_xlfn.XLOOKUP(B862,'[11]Cells Huawei 19042026 15h'!$B:$B,'[11]Cells Huawei 19042026 15h'!$B:$B,"")</f>
        <v/>
      </c>
      <c r="BF862" s="9" t="str">
        <f>_xlfn.XLOOKUP(B862,'[12]cells down 19042026 9H40'!$B:$B,'[12]cells down 19042026 9H40'!$B:$B,"")</f>
        <v/>
      </c>
      <c r="BG862" s="9" t="s">
        <v>3808</v>
      </c>
      <c r="BH862" s="9" t="s">
        <v>318</v>
      </c>
    </row>
    <row r="863" spans="1:60" s="9" customFormat="1" x14ac:dyDescent="0.3">
      <c r="A863" s="1" t="s">
        <v>4249</v>
      </c>
      <c r="B863" s="8" t="s">
        <v>4250</v>
      </c>
      <c r="C863" s="3" t="str">
        <f>_xlfn.XLOOKUP(B863,'[1]daily break down'!$D:$D,'[1]daily break down'!$E:$E,"")</f>
        <v>LITTORAL</v>
      </c>
      <c r="D863" s="1" t="s">
        <v>11</v>
      </c>
      <c r="E863" s="1" t="s">
        <v>5521</v>
      </c>
      <c r="F863" s="3" t="s">
        <v>31</v>
      </c>
      <c r="G863" s="1" t="s">
        <v>4251</v>
      </c>
      <c r="H863" s="41" t="str">
        <f>_xlfn.XLOOKUP(B863,[2]CALCULATION!$B:$B,[2]CALCULATION!$H:$H,"")</f>
        <v>NOKIA</v>
      </c>
      <c r="I863" s="34">
        <v>3.0587159314334027E-2</v>
      </c>
      <c r="J863" s="34">
        <v>3.3529947236704299E-2</v>
      </c>
      <c r="K863" s="34">
        <v>1.0433520815676698E-2</v>
      </c>
      <c r="L863" s="34">
        <v>0</v>
      </c>
      <c r="M863" s="34">
        <v>5.7428952182014839E-2</v>
      </c>
      <c r="N863" s="34">
        <v>1.3376308738047311E-3</v>
      </c>
      <c r="O863" s="34">
        <v>1.6051570485658829E-3</v>
      </c>
      <c r="P863" s="34">
        <v>1.0076819249328668E-2</v>
      </c>
      <c r="Q863" s="34">
        <v>2.4077355728483103E-3</v>
      </c>
      <c r="R863" s="34">
        <v>1.0344345424089647E-2</v>
      </c>
      <c r="S863" s="35">
        <v>0</v>
      </c>
      <c r="T863" s="35">
        <v>17403.285923414747</v>
      </c>
      <c r="U863" s="35">
        <v>0</v>
      </c>
      <c r="V863" s="35">
        <v>0</v>
      </c>
      <c r="W863" s="35">
        <v>1.8726832233265207E-3</v>
      </c>
      <c r="X863" s="35">
        <v>0.28937414569974862</v>
      </c>
      <c r="Y863" s="35">
        <v>5.0829973204577729E-3</v>
      </c>
      <c r="Z863" s="35">
        <v>0</v>
      </c>
      <c r="AA863" s="35">
        <v>0</v>
      </c>
      <c r="AB863" s="35">
        <v>0</v>
      </c>
      <c r="AC863" s="35">
        <v>0</v>
      </c>
      <c r="AD863" s="35">
        <v>0</v>
      </c>
      <c r="AE863" s="58" t="s">
        <v>5560</v>
      </c>
      <c r="AF863" s="58"/>
      <c r="AG863" s="57" t="str" cm="1">
        <f t="array" ref="AG863">IFERROR(_xlfn.IFS(
AI863="MPR ISSUE","PDH",
AI863="BSS Hardware Issue","BSS",
AI863="Sites strategiques, MLL, Pylone, etc.","ENVTECH",
AI863="AKTIVCO DEFAUT GE &amp; POWER Cabinet","AKTIVCO",
AI863="AKTIVCO Coupure ENEO &amp; Baisse de tension","AKTIVCO GRID ONLY",
AI863="Coupure ENEO &amp; Baisse de tension","IHS GRID ONLY",
AI863="Defaut GE &amp; POWER Cabinet","IHS",
AI863="Sharing","Partners",
AI863="Sites strategiques &amp; DataCenter","SST &amp; DC",
AI863="Exclu","Exclu",
AI863="SAT","SAT",
AI863="SPARE-ISSUE","SPARE-ISSUE",
AI863="Fiber CAmtel","TRANS_FO_CAMTEL",
AI863="Fiber AOF","Fiber AOF",
AI863="Projet OCM (HUAWEI)","TRAVAUX-HUAWEI",
AI863="Projet OCM (NOKIA)","TRAVAUX-NOKIA",
AI863="ACCESS-ISSUE","ACCESS-ISSUE",
AI863="Projet OCM (ZTE, NOKIA, autres projets)","TRAVAUX OCM",
AI863="No root CAuse","No root cause",
AI863="ODU HS","PDH",
AI863="IP &amp; VLAN","PDH",
AI863="Warehouse HUAWEI","SPARE-ISSUE",
AI863="SPARE-HS","SPARE-ISSUE",
AI863="Power Telco","BSS",AI863="no impacts","no impacts"
),"")</f>
        <v>no impacts</v>
      </c>
      <c r="AH863" s="57" t="str" cm="1">
        <f t="array" ref="AH863">IFERROR(_xlfn.IFS(
AI863="MPR ISSUE","TX ISSUE",
AI863="BSS Hardware Issue","RAN ISSUE",
AI863="Sites strategiques, MLL, Pylone, etc.","ENVTECH",
AI863="AKTIVCO DEFAUT GE &amp; POWER Cabinet","POWER ISSUE",
AI863="AKTIVCO Coupure ENEO &amp; Baisse de tension","POWER ISSUE",
AI863="Coupure ENEO &amp; Baisse de tension","POWER ISSUE",
AI863="Defaut GE &amp; POWER Cabinet","POWER ISSUE",
AI863="Sharing","POWER ISSUE",
AI863="Sites strategiques &amp; DataCenter","POWER ISSUE",
AI863="Exclu","Exclu",
AI863="SAT","TX ISSUE",
AI863="SPARE-ISSUE","SPARE-ISSUE",
AI863="Fiber CAmtel","TX ISSUE",
AI863="Fiber AOF","TX ISSUE",
AI863="Projet OCM (HUAWEI)","TRAVAUX-HUAWEI",
AI863="Projet OCM (NOKIA)","TRAVAUX -NOKIA",
AI863="ACCESS-ISSUE","ACCESS-ISSUE",
AI863="Projet OCM (ZTE, NOKIA, autres projets)","TRAVAUX OCM",
AI863="No root CAuse","No root cause",
AI863="ODU HS","TX ISSUE",
AI863="IP &amp; VLAN","TX ISSUE",
AI863="Warehouse HUAWEI","SPARE-ISSUE",
AI863="SPARE-HS","SPARE-ISSUE",
AI863="Power Telco","RAN ISSUE",AI863="no impacts","no impacts"
),"")</f>
        <v>no impacts</v>
      </c>
      <c r="AI863" s="85" t="s">
        <v>5998</v>
      </c>
      <c r="AJ863" s="57" t="str" cm="1">
        <f t="array" ref="AJ863">IFERROR(_xlfn.IFS(
AI863="MPR ISSUE","ACTIVE",
AI863="BSS Hardware Issue","ACTIVE",
AI863="Sites strategiques, MLL, Pylone, etc.","PASSIVE",
AI863="AKTIVCO DEFAUT GE &amp; POWER Cabinet","PASSIVE",
AI863="AKTIVCO Coupure ENEO &amp; Baisse de tension","PASSIVE",
AI863="Coupure ENEO &amp; Baisse de tension","PASSIVE",
AI863="Defaut GE &amp; POWER Cabinet","PASSIVE",
AI863="Sharing","PASSIVE",
AI863="Sites strategiques &amp; DataCenter","PASSIVE",
AI863="Exclu","Exclu",
AI863="SAT","ACTIVE",
AI863="SPARE-ISSUE","SPARE-ISSUE",
AI863="Fiber CAmtel","ACTIVE",
AI863="Fiber AOF","ACTIVE",
AI863="Projet OCM (HUAWEI)","PLANNED WORKS",
AI863="Projet OCM (NOKIA)","PLANNED WORKS",
AI863="ACCESS-ISSUE","ACCESS-ISSUE",
AI863="Projet OCM (ZTE, NOKIA, autres projets)","PLANNED WORKS",
AI863="No root CAuse","No root cause",
AI863="ODU HS","ACTIVE",
AI863="IP &amp; VLAN","ACTIVE",
AI863="Warehouse HUAWEI","SPARE-ISSUE",
AI863="SPARE-HS","SPARE-ISSUE",
AI863="Power Telco","ACTIVE", AI863="no impacts","no impacts"
),"")</f>
        <v>no impacts</v>
      </c>
      <c r="AK863" s="23" t="s">
        <v>5537</v>
      </c>
      <c r="AL863" s="23" t="str">
        <f t="shared" si="25"/>
        <v>LIT_175</v>
      </c>
      <c r="AN863" s="9" t="s">
        <v>5537</v>
      </c>
      <c r="AO863" s="23" t="str">
        <f>_xlfn.XLOOKUP(B863,'INCIDENT-05-03-2026'!E:E,'INCIDENT-05-03-2026'!F:F,"")</f>
        <v/>
      </c>
      <c r="AP863" s="7" t="s">
        <v>5537</v>
      </c>
      <c r="AQ863" s="6"/>
      <c r="AR863" s="7"/>
      <c r="AS863" s="3" t="str">
        <f>_xlfn.XLOOKUP(B863,'[3]tt num | region | site id'!$C:$C,'[3]tt num | region | site id'!$Q:$Q,"")</f>
        <v/>
      </c>
      <c r="AT863" s="24" t="str">
        <f>_xlfn.XLOOKUP(B863,'[4]Cells Huawei 03052026 12h'!$B:$B,'[4]Cells Huawei 03052026 12h'!$T:$T,"")</f>
        <v/>
      </c>
      <c r="AU863" s="24" t="str">
        <f>_xlfn.XLOOKUP(B863,'[5]cells down 02052026 8h50'!$B:$B,'[5]cells down 02052026 8h50'!$R:$R,"")</f>
        <v/>
      </c>
      <c r="AV863" s="24" t="str">
        <f>_xlfn.XLOOKUP(B863,'[5]cells down 02052026 13h50'!$B:$B,'[5]cells down 02052026 13h50'!$R:$R,"")</f>
        <v/>
      </c>
      <c r="AW863" s="24" t="str">
        <f>_xlfn.XLOOKUP(B863,'[5]cells down 02052026 13h50'!$B:$B,'[5]cells down 02052026 13h50'!$R:$R,"")</f>
        <v/>
      </c>
      <c r="AX863" s="24" t="str">
        <f>_xlfn.XLOOKUP(B863,'[6]cell downs 03052026 8h40 '!$B:$B,'[6]cell downs 03052026 8h40 '!$R:$R,"")</f>
        <v/>
      </c>
      <c r="AY863" s="24" t="str">
        <f>_xlfn.XLOOKUP(B863,'[7]ALL SITES DOWN'!$D:$D,'[7]ALL SITES DOWN'!$J:$J,"")</f>
        <v/>
      </c>
      <c r="AZ863" s="24" t="str">
        <f>_xlfn.XLOOKUP(B863,'[8]ALL SITES DOWN'!$D:$D,'[8]ALL SITES DOWN'!$J:$J,"")</f>
        <v/>
      </c>
      <c r="BA863" s="9" t="str">
        <f>_xlfn.XLOOKUP(B863,[9]sheet1!$AC:$AC,[9]sheet1!$AF:$AF,"")</f>
        <v/>
      </c>
      <c r="BB863" s="14" t="s">
        <v>5537</v>
      </c>
      <c r="BC863" s="14" t="s">
        <v>5537</v>
      </c>
      <c r="BD863" s="14" t="str">
        <f>_xlfn.XLOOKUP(B863,'[10]cell downs 18042026 17h'!$B:$B,'[10]cell downs 18042026 17h'!$B:$B,"")</f>
        <v/>
      </c>
      <c r="BE863" s="14" t="str">
        <f>_xlfn.XLOOKUP(B863,'[11]Cells Huawei 19042026 15h'!$B:$B,'[11]Cells Huawei 19042026 15h'!$B:$B,"")</f>
        <v/>
      </c>
      <c r="BF863" s="9" t="str">
        <f>_xlfn.XLOOKUP(B863,'[12]cells down 19042026 9H40'!$B:$B,'[12]cells down 19042026 9H40'!$B:$B,"")</f>
        <v/>
      </c>
      <c r="BG863" s="9" t="s">
        <v>4250</v>
      </c>
      <c r="BH863" s="9" t="s">
        <v>5537</v>
      </c>
    </row>
    <row r="864" spans="1:60" s="9" customFormat="1" x14ac:dyDescent="0.3">
      <c r="A864" s="1" t="s">
        <v>3082</v>
      </c>
      <c r="B864" s="8" t="s">
        <v>3083</v>
      </c>
      <c r="C864" s="3" t="str">
        <f>_xlfn.XLOOKUP(B864,'[1]daily break down'!$D:$D,'[1]daily break down'!$E:$E,"")</f>
        <v>EXTREME-NORD</v>
      </c>
      <c r="D864" s="1" t="s">
        <v>11</v>
      </c>
      <c r="E864" s="1" t="s">
        <v>96</v>
      </c>
      <c r="F864" s="3" t="s">
        <v>55</v>
      </c>
      <c r="G864" s="1" t="s">
        <v>2560</v>
      </c>
      <c r="H864" s="40" t="str">
        <f>_xlfn.XLOOKUP(B864,[2]CALCULATION!$B:$B,[2]CALCULATION!$H:$H,"")</f>
        <v>HUAWEI</v>
      </c>
      <c r="I864" s="34">
        <v>0</v>
      </c>
      <c r="J864" s="34">
        <v>0</v>
      </c>
      <c r="K864" s="34">
        <v>0</v>
      </c>
      <c r="L864" s="34">
        <v>0</v>
      </c>
      <c r="M864" s="34">
        <v>0</v>
      </c>
      <c r="N864" s="34">
        <v>0</v>
      </c>
      <c r="O864" s="34">
        <v>0</v>
      </c>
      <c r="P864" s="34">
        <v>0</v>
      </c>
      <c r="Q864" s="34">
        <v>0</v>
      </c>
      <c r="R864" s="34">
        <v>0</v>
      </c>
      <c r="S864" s="35">
        <v>0</v>
      </c>
      <c r="T864" s="35">
        <v>0</v>
      </c>
      <c r="U864" s="35">
        <v>0</v>
      </c>
      <c r="V864" s="35">
        <v>2.2755063022032749</v>
      </c>
      <c r="W864" s="35">
        <v>0.7692447629076028</v>
      </c>
      <c r="X864" s="35">
        <v>4.5479449709359548E-3</v>
      </c>
      <c r="Y864" s="35">
        <v>4.8154711456968938E-3</v>
      </c>
      <c r="Z864" s="35">
        <v>0</v>
      </c>
      <c r="AA864" s="35">
        <v>0</v>
      </c>
      <c r="AB864" s="35">
        <v>0</v>
      </c>
      <c r="AC864" s="35">
        <v>0</v>
      </c>
      <c r="AD864" s="35">
        <v>0</v>
      </c>
      <c r="AE864" s="58" t="s">
        <v>5603</v>
      </c>
      <c r="AF864" s="58"/>
      <c r="AG864" s="57" t="str" cm="1">
        <f t="array" ref="AG864">IFERROR(_xlfn.IFS(
AI864="MPR ISSUE","PDH",
AI864="BSS Hardware Issue","BSS",
AI864="Sites strategiques, MLL, Pylone, etc.","ENVTECH",
AI864="AKTIVCO DEFAUT GE &amp; POWER Cabinet","AKTIVCO",
AI864="AKTIVCO Coupure ENEO &amp; Baisse de tension","AKTIVCO GRID ONLY",
AI864="Coupure ENEO &amp; Baisse de tension","IHS GRID ONLY",
AI864="Defaut GE &amp; POWER Cabinet","IHS",
AI864="Sharing","Partners",
AI864="Sites strategiques &amp; DataCenter","SST &amp; DC",
AI864="Exclu","Exclu",
AI864="SAT","SAT",
AI864="SPARE-ISSUE","SPARE-ISSUE",
AI864="Fiber CAmtel","TRANS_FO_CAMTEL",
AI864="Fiber AOF","Fiber AOF",
AI864="Projet OCM (HUAWEI)","TRAVAUX-HUAWEI",
AI864="Projet OCM (NOKIA)","TRAVAUX-NOKIA",
AI864="ACCESS-ISSUE","ACCESS-ISSUE",
AI864="Projet OCM (ZTE, NOKIA, autres projets)","TRAVAUX OCM",
AI864="No root CAuse","No root cause",
AI864="ODU HS","PDH",
AI864="IP &amp; VLAN","PDH",
AI864="Warehouse HUAWEI","SPARE-ISSUE",
AI864="SPARE-HS","SPARE-ISSUE",
AI864="Power Telco","BSS",AI864="no impacts","no impacts"
),"")</f>
        <v>IHS</v>
      </c>
      <c r="AH864" s="57" t="str" cm="1">
        <f t="array" ref="AH864">IFERROR(_xlfn.IFS(
AI864="MPR ISSUE","TX ISSUE",
AI864="BSS Hardware Issue","RAN ISSUE",
AI864="Sites strategiques, MLL, Pylone, etc.","ENVTECH",
AI864="AKTIVCO DEFAUT GE &amp; POWER Cabinet","POWER ISSUE",
AI864="AKTIVCO Coupure ENEO &amp; Baisse de tension","POWER ISSUE",
AI864="Coupure ENEO &amp; Baisse de tension","POWER ISSUE",
AI864="Defaut GE &amp; POWER Cabinet","POWER ISSUE",
AI864="Sharing","POWER ISSUE",
AI864="Sites strategiques &amp; DataCenter","POWER ISSUE",
AI864="Exclu","Exclu",
AI864="SAT","TX ISSUE",
AI864="SPARE-ISSUE","SPARE-ISSUE",
AI864="Fiber CAmtel","TX ISSUE",
AI864="Fiber AOF","TX ISSUE",
AI864="Projet OCM (HUAWEI)","TRAVAUX-HUAWEI",
AI864="Projet OCM (NOKIA)","TRAVAUX -NOKIA",
AI864="ACCESS-ISSUE","ACCESS-ISSUE",
AI864="Projet OCM (ZTE, NOKIA, autres projets)","TRAVAUX OCM",
AI864="No root CAuse","No root cause",
AI864="ODU HS","TX ISSUE",
AI864="IP &amp; VLAN","TX ISSUE",
AI864="Warehouse HUAWEI","SPARE-ISSUE",
AI864="SPARE-HS","SPARE-ISSUE",
AI864="Power Telco","RAN ISSUE",AI864="no impacts","no impacts"
),"")</f>
        <v>POWER ISSUE</v>
      </c>
      <c r="AI864" s="85" t="s">
        <v>5330</v>
      </c>
      <c r="AJ864" s="57" t="str" cm="1">
        <f t="array" ref="AJ864">IFERROR(_xlfn.IFS(
AI864="MPR ISSUE","ACTIVE",
AI864="BSS Hardware Issue","ACTIVE",
AI864="Sites strategiques, MLL, Pylone, etc.","PASSIVE",
AI864="AKTIVCO DEFAUT GE &amp; POWER Cabinet","PASSIVE",
AI864="AKTIVCO Coupure ENEO &amp; Baisse de tension","PASSIVE",
AI864="Coupure ENEO &amp; Baisse de tension","PASSIVE",
AI864="Defaut GE &amp; POWER Cabinet","PASSIVE",
AI864="Sharing","PASSIVE",
AI864="Sites strategiques &amp; DataCenter","PASSIVE",
AI864="Exclu","Exclu",
AI864="SAT","ACTIVE",
AI864="SPARE-ISSUE","SPARE-ISSUE",
AI864="Fiber CAmtel","ACTIVE",
AI864="Fiber AOF","ACTIVE",
AI864="Projet OCM (HUAWEI)","PLANNED WORKS",
AI864="Projet OCM (NOKIA)","PLANNED WORKS",
AI864="ACCESS-ISSUE","ACCESS-ISSUE",
AI864="Projet OCM (ZTE, NOKIA, autres projets)","PLANNED WORKS",
AI864="No root CAuse","No root cause",
AI864="ODU HS","ACTIVE",
AI864="IP &amp; VLAN","ACTIVE",
AI864="Warehouse HUAWEI","SPARE-ISSUE",
AI864="SPARE-HS","SPARE-ISSUE",
AI864="Power Telco","ACTIVE", AI864="no impacts","no impacts"
),"")</f>
        <v>PASSIVE</v>
      </c>
      <c r="AK864" s="23" t="s">
        <v>5782</v>
      </c>
      <c r="AL864" s="23" t="str">
        <f t="shared" si="25"/>
        <v>EXN_259</v>
      </c>
      <c r="AN864" s="9" t="s">
        <v>5537</v>
      </c>
      <c r="AO864" s="23" t="str">
        <f>_xlfn.XLOOKUP(B864,'INCIDENT-05-03-2026'!E:E,'INCIDENT-05-03-2026'!F:F,"")</f>
        <v/>
      </c>
      <c r="AP864" s="7" t="s">
        <v>5537</v>
      </c>
      <c r="AQ864" s="6"/>
      <c r="AR864" s="7"/>
      <c r="AS864" s="3" t="str">
        <f>_xlfn.XLOOKUP(B864,'[3]tt num | region | site id'!$C:$C,'[3]tt num | region | site id'!$Q:$Q,"")</f>
        <v>(hourly IHS): 03/05/2026 13:02 0:57:25 48.3V FME Desire is managing with level 0</v>
      </c>
      <c r="AT864" s="24" t="str">
        <f>_xlfn.XLOOKUP(B864,'[4]Cells Huawei 03052026 12h'!$B:$B,'[4]Cells Huawei 03052026 12h'!$T:$T,"")</f>
        <v/>
      </c>
      <c r="AU864" s="24" t="str">
        <f>_xlfn.XLOOKUP(B864,'[5]cells down 02052026 8h50'!$B:$B,'[5]cells down 02052026 8h50'!$R:$R,"")</f>
        <v/>
      </c>
      <c r="AV864" s="24" t="str">
        <f>_xlfn.XLOOKUP(B864,'[5]cells down 02052026 13h50'!$B:$B,'[5]cells down 02052026 13h50'!$R:$R,"")</f>
        <v/>
      </c>
      <c r="AW864" s="24" t="str">
        <f>_xlfn.XLOOKUP(B864,'[5]cells down 02052026 13h50'!$B:$B,'[5]cells down 02052026 13h50'!$R:$R,"")</f>
        <v/>
      </c>
      <c r="AX864" s="24" t="str">
        <f>_xlfn.XLOOKUP(B864,'[6]cell downs 03052026 8h40 '!$B:$B,'[6]cell downs 03052026 8h40 '!$R:$R,"")</f>
        <v/>
      </c>
      <c r="AY864" s="24" t="str">
        <f>_xlfn.XLOOKUP(B864,'[7]ALL SITES DOWN'!$D:$D,'[7]ALL SITES DOWN'!$J:$J,"")</f>
        <v/>
      </c>
      <c r="AZ864" s="24" t="str">
        <f>_xlfn.XLOOKUP(B864,'[8]ALL SITES DOWN'!$D:$D,'[8]ALL SITES DOWN'!$J:$J,"")</f>
        <v/>
      </c>
      <c r="BA864" s="9" t="str">
        <f>_xlfn.XLOOKUP(B864,[9]sheet1!$AC:$AC,[9]sheet1!$AF:$AF,"")</f>
        <v/>
      </c>
      <c r="BB864" s="14" t="s">
        <v>5537</v>
      </c>
      <c r="BC864" s="14" t="s">
        <v>5537</v>
      </c>
      <c r="BD864" s="14" t="str">
        <f>_xlfn.XLOOKUP(B864,'[10]cell downs 18042026 17h'!$B:$B,'[10]cell downs 18042026 17h'!$B:$B,"")</f>
        <v/>
      </c>
      <c r="BE864" s="14" t="str">
        <f>_xlfn.XLOOKUP(B864,'[11]Cells Huawei 19042026 15h'!$B:$B,'[11]Cells Huawei 19042026 15h'!$B:$B,"")</f>
        <v/>
      </c>
      <c r="BF864" s="9" t="str">
        <f>_xlfn.XLOOKUP(B864,'[12]cells down 19042026 9H40'!$B:$B,'[12]cells down 19042026 9H40'!$B:$B,"")</f>
        <v/>
      </c>
      <c r="BG864" s="9" t="s">
        <v>3083</v>
      </c>
      <c r="BH864" s="9" t="s">
        <v>5537</v>
      </c>
    </row>
    <row r="865" spans="1:60" s="9" customFormat="1" x14ac:dyDescent="0.3">
      <c r="A865" s="1" t="s">
        <v>1871</v>
      </c>
      <c r="B865" s="8" t="s">
        <v>1872</v>
      </c>
      <c r="C865" s="3" t="str">
        <f>_xlfn.XLOOKUP(B865,'[1]daily break down'!$D:$D,'[1]daily break down'!$E:$E,"")</f>
        <v>NORD-OUEST</v>
      </c>
      <c r="D865" s="1" t="s">
        <v>11</v>
      </c>
      <c r="E865" s="1" t="s">
        <v>12</v>
      </c>
      <c r="F865" s="3" t="s">
        <v>102</v>
      </c>
      <c r="G865" s="1" t="s">
        <v>1176</v>
      </c>
      <c r="H865" s="40" t="str">
        <f>_xlfn.XLOOKUP(B865,[2]CALCULATION!$B:$B,[2]CALCULATION!$H:$H,"")</f>
        <v>Huawei</v>
      </c>
      <c r="I865" s="34">
        <v>0</v>
      </c>
      <c r="J865" s="34">
        <v>0</v>
      </c>
      <c r="K865" s="34">
        <v>0</v>
      </c>
      <c r="L865" s="34">
        <v>0</v>
      </c>
      <c r="M865" s="34">
        <v>0</v>
      </c>
      <c r="N865" s="34">
        <v>0</v>
      </c>
      <c r="O865" s="34">
        <v>0</v>
      </c>
      <c r="P865" s="34">
        <v>0</v>
      </c>
      <c r="Q865" s="34">
        <v>0</v>
      </c>
      <c r="R865" s="34">
        <v>0</v>
      </c>
      <c r="S865" s="35">
        <v>0</v>
      </c>
      <c r="T865" s="35">
        <v>0</v>
      </c>
      <c r="U865" s="35">
        <v>0</v>
      </c>
      <c r="V865" s="35">
        <v>0</v>
      </c>
      <c r="W865" s="35">
        <v>0</v>
      </c>
      <c r="X865" s="35">
        <v>0</v>
      </c>
      <c r="Y865" s="35">
        <v>4.8154711456968938E-3</v>
      </c>
      <c r="Z865" s="35">
        <v>0</v>
      </c>
      <c r="AA865" s="35">
        <v>0</v>
      </c>
      <c r="AB865" s="35">
        <v>0</v>
      </c>
      <c r="AC865" s="35">
        <v>0</v>
      </c>
      <c r="AD865" s="35">
        <v>0</v>
      </c>
      <c r="AE865" s="58" t="s">
        <v>5560</v>
      </c>
      <c r="AF865" s="58"/>
      <c r="AG865" s="57" t="str" cm="1">
        <f t="array" ref="AG865">IFERROR(_xlfn.IFS(
AI865="MPR ISSUE","PDH",
AI865="BSS Hardware Issue","BSS",
AI865="Sites strategiques, MLL, Pylone, etc.","ENVTECH",
AI865="AKTIVCO DEFAUT GE &amp; POWER Cabinet","AKTIVCO",
AI865="AKTIVCO Coupure ENEO &amp; Baisse de tension","AKTIVCO GRID ONLY",
AI865="Coupure ENEO &amp; Baisse de tension","IHS GRID ONLY",
AI865="Defaut GE &amp; POWER Cabinet","IHS",
AI865="Sharing","Partners",
AI865="Sites strategiques &amp; DataCenter","SST &amp; DC",
AI865="Exclu","Exclu",
AI865="SAT","SAT",
AI865="SPARE-ISSUE","SPARE-ISSUE",
AI865="Fiber CAmtel","TRANS_FO_CAMTEL",
AI865="Fiber AOF","Fiber AOF",
AI865="Projet OCM (HUAWEI)","TRAVAUX-HUAWEI",
AI865="Projet OCM (NOKIA)","TRAVAUX-NOKIA",
AI865="ACCESS-ISSUE","ACCESS-ISSUE",
AI865="Projet OCM (ZTE, NOKIA, autres projets)","TRAVAUX OCM",
AI865="No root CAuse","No root cause",
AI865="ODU HS","PDH",
AI865="IP &amp; VLAN","PDH",
AI865="Warehouse HUAWEI","SPARE-ISSUE",
AI865="SPARE-HS","SPARE-ISSUE",
AI865="Power Telco","BSS",AI865="no impacts","no impacts"
),"")</f>
        <v>no impacts</v>
      </c>
      <c r="AH865" s="57" t="str" cm="1">
        <f t="array" ref="AH865">IFERROR(_xlfn.IFS(
AI865="MPR ISSUE","TX ISSUE",
AI865="BSS Hardware Issue","RAN ISSUE",
AI865="Sites strategiques, MLL, Pylone, etc.","ENVTECH",
AI865="AKTIVCO DEFAUT GE &amp; POWER Cabinet","POWER ISSUE",
AI865="AKTIVCO Coupure ENEO &amp; Baisse de tension","POWER ISSUE",
AI865="Coupure ENEO &amp; Baisse de tension","POWER ISSUE",
AI865="Defaut GE &amp; POWER Cabinet","POWER ISSUE",
AI865="Sharing","POWER ISSUE",
AI865="Sites strategiques &amp; DataCenter","POWER ISSUE",
AI865="Exclu","Exclu",
AI865="SAT","TX ISSUE",
AI865="SPARE-ISSUE","SPARE-ISSUE",
AI865="Fiber CAmtel","TX ISSUE",
AI865="Fiber AOF","TX ISSUE",
AI865="Projet OCM (HUAWEI)","TRAVAUX-HUAWEI",
AI865="Projet OCM (NOKIA)","TRAVAUX -NOKIA",
AI865="ACCESS-ISSUE","ACCESS-ISSUE",
AI865="Projet OCM (ZTE, NOKIA, autres projets)","TRAVAUX OCM",
AI865="No root CAuse","No root cause",
AI865="ODU HS","TX ISSUE",
AI865="IP &amp; VLAN","TX ISSUE",
AI865="Warehouse HUAWEI","SPARE-ISSUE",
AI865="SPARE-HS","SPARE-ISSUE",
AI865="Power Telco","RAN ISSUE",AI865="no impacts","no impacts"
),"")</f>
        <v>no impacts</v>
      </c>
      <c r="AI865" s="85" t="s">
        <v>5998</v>
      </c>
      <c r="AJ865" s="57" t="str" cm="1">
        <f t="array" ref="AJ865">IFERROR(_xlfn.IFS(
AI865="MPR ISSUE","ACTIVE",
AI865="BSS Hardware Issue","ACTIVE",
AI865="Sites strategiques, MLL, Pylone, etc.","PASSIVE",
AI865="AKTIVCO DEFAUT GE &amp; POWER Cabinet","PASSIVE",
AI865="AKTIVCO Coupure ENEO &amp; Baisse de tension","PASSIVE",
AI865="Coupure ENEO &amp; Baisse de tension","PASSIVE",
AI865="Defaut GE &amp; POWER Cabinet","PASSIVE",
AI865="Sharing","PASSIVE",
AI865="Sites strategiques &amp; DataCenter","PASSIVE",
AI865="Exclu","Exclu",
AI865="SAT","ACTIVE",
AI865="SPARE-ISSUE","SPARE-ISSUE",
AI865="Fiber CAmtel","ACTIVE",
AI865="Fiber AOF","ACTIVE",
AI865="Projet OCM (HUAWEI)","PLANNED WORKS",
AI865="Projet OCM (NOKIA)","PLANNED WORKS",
AI865="ACCESS-ISSUE","ACCESS-ISSUE",
AI865="Projet OCM (ZTE, NOKIA, autres projets)","PLANNED WORKS",
AI865="No root CAuse","No root cause",
AI865="ODU HS","ACTIVE",
AI865="IP &amp; VLAN","ACTIVE",
AI865="Warehouse HUAWEI","SPARE-ISSUE",
AI865="SPARE-HS","SPARE-ISSUE",
AI865="Power Telco","ACTIVE", AI865="no impacts","no impacts"
),"")</f>
        <v>no impacts</v>
      </c>
      <c r="AK865" s="23" t="s">
        <v>5537</v>
      </c>
      <c r="AL865" s="23" t="str">
        <f t="shared" si="25"/>
        <v>OST_264</v>
      </c>
      <c r="AN865" s="9" t="s">
        <v>5537</v>
      </c>
      <c r="AO865" s="23" t="str">
        <f>_xlfn.XLOOKUP(B865,'INCIDENT-05-03-2026'!E:E,'INCIDENT-05-03-2026'!F:F,"")</f>
        <v/>
      </c>
      <c r="AP865" s="7" t="s">
        <v>5537</v>
      </c>
      <c r="AQ865" s="6"/>
      <c r="AR865" s="7"/>
      <c r="AS865" s="3" t="str">
        <f>_xlfn.XLOOKUP(B865,'[3]tt num | region | site id'!$C:$C,'[3]tt num | region | site id'!$Q:$Q,"")</f>
        <v/>
      </c>
      <c r="AT865" s="24" t="str">
        <f>_xlfn.XLOOKUP(B865,'[4]Cells Huawei 03052026 12h'!$B:$B,'[4]Cells Huawei 03052026 12h'!$T:$T,"")</f>
        <v/>
      </c>
      <c r="AU865" s="24" t="str">
        <f>_xlfn.XLOOKUP(B865,'[5]cells down 02052026 8h50'!$B:$B,'[5]cells down 02052026 8h50'!$R:$R,"")</f>
        <v/>
      </c>
      <c r="AV865" s="24" t="str">
        <f>_xlfn.XLOOKUP(B865,'[5]cells down 02052026 13h50'!$B:$B,'[5]cells down 02052026 13h50'!$R:$R,"")</f>
        <v/>
      </c>
      <c r="AW865" s="24" t="str">
        <f>_xlfn.XLOOKUP(B865,'[5]cells down 02052026 13h50'!$B:$B,'[5]cells down 02052026 13h50'!$R:$R,"")</f>
        <v/>
      </c>
      <c r="AX865" s="24" t="str">
        <f>_xlfn.XLOOKUP(B865,'[6]cell downs 03052026 8h40 '!$B:$B,'[6]cell downs 03052026 8h40 '!$R:$R,"")</f>
        <v/>
      </c>
      <c r="AY865" s="24" t="str">
        <f>_xlfn.XLOOKUP(B865,'[7]ALL SITES DOWN'!$D:$D,'[7]ALL SITES DOWN'!$J:$J,"")</f>
        <v/>
      </c>
      <c r="AZ865" s="24" t="str">
        <f>_xlfn.XLOOKUP(B865,'[8]ALL SITES DOWN'!$D:$D,'[8]ALL SITES DOWN'!$J:$J,"")</f>
        <v/>
      </c>
      <c r="BA865" s="9" t="str">
        <f>_xlfn.XLOOKUP(B865,[9]sheet1!$AC:$AC,[9]sheet1!$AF:$AF,"")</f>
        <v/>
      </c>
      <c r="BB865" s="14" t="s">
        <v>5537</v>
      </c>
      <c r="BC865" s="14" t="s">
        <v>5537</v>
      </c>
      <c r="BD865" s="14" t="str">
        <f>_xlfn.XLOOKUP(B865,'[10]cell downs 18042026 17h'!$B:$B,'[10]cell downs 18042026 17h'!$B:$B,"")</f>
        <v/>
      </c>
      <c r="BE865" s="14" t="str">
        <f>_xlfn.XLOOKUP(B865,'[11]Cells Huawei 19042026 15h'!$B:$B,'[11]Cells Huawei 19042026 15h'!$B:$B,"")</f>
        <v>OST_264</v>
      </c>
      <c r="BF865" s="9" t="str">
        <f>_xlfn.XLOOKUP(B865,'[12]cells down 19042026 9H40'!$B:$B,'[12]cells down 19042026 9H40'!$B:$B,"")</f>
        <v/>
      </c>
      <c r="BG865" s="9" t="s">
        <v>1872</v>
      </c>
      <c r="BH865" s="9" t="s">
        <v>83</v>
      </c>
    </row>
    <row r="866" spans="1:60" s="9" customFormat="1" x14ac:dyDescent="0.3">
      <c r="A866" s="1" t="s">
        <v>2058</v>
      </c>
      <c r="B866" s="8" t="s">
        <v>2059</v>
      </c>
      <c r="C866" s="3" t="str">
        <f>_xlfn.XLOOKUP(B866,'[1]daily break down'!$D:$D,'[1]daily break down'!$E:$E,"")</f>
        <v>Yaounde</v>
      </c>
      <c r="D866" s="1" t="s">
        <v>11</v>
      </c>
      <c r="E866" s="1" t="s">
        <v>12</v>
      </c>
      <c r="F866" s="3" t="s">
        <v>37</v>
      </c>
      <c r="G866" s="1" t="s">
        <v>38</v>
      </c>
      <c r="H866" s="42" t="str">
        <f>_xlfn.XLOOKUP(B866,[2]CALCULATION!$B:$B,[2]CALCULATION!$H:$H,"")</f>
        <v>ZTE</v>
      </c>
      <c r="I866" s="34">
        <v>0</v>
      </c>
      <c r="J866" s="34">
        <v>0</v>
      </c>
      <c r="K866" s="34">
        <v>0</v>
      </c>
      <c r="L866" s="34">
        <v>0</v>
      </c>
      <c r="M866" s="34">
        <v>0</v>
      </c>
      <c r="N866" s="34">
        <v>0</v>
      </c>
      <c r="O866" s="34">
        <v>0</v>
      </c>
      <c r="P866" s="34">
        <v>0</v>
      </c>
      <c r="Q866" s="34">
        <v>0</v>
      </c>
      <c r="R866" s="34">
        <v>0</v>
      </c>
      <c r="S866" s="35">
        <v>0</v>
      </c>
      <c r="T866" s="35">
        <v>0</v>
      </c>
      <c r="U866" s="35">
        <v>0</v>
      </c>
      <c r="V866" s="35">
        <v>0</v>
      </c>
      <c r="W866" s="35">
        <v>0</v>
      </c>
      <c r="X866" s="35">
        <v>0</v>
      </c>
      <c r="Y866" s="35">
        <v>4.4409345010315909E-3</v>
      </c>
      <c r="Z866" s="35">
        <v>0</v>
      </c>
      <c r="AA866" s="35">
        <v>0</v>
      </c>
      <c r="AB866" s="35">
        <v>0</v>
      </c>
      <c r="AC866" s="35">
        <v>0</v>
      </c>
      <c r="AD866" s="35">
        <v>0</v>
      </c>
      <c r="AE866" s="58" t="s">
        <v>5560</v>
      </c>
      <c r="AF866" s="58"/>
      <c r="AG866" s="57" t="str" cm="1">
        <f t="array" ref="AG866">IFERROR(_xlfn.IFS(
AI866="MPR ISSUE","PDH",
AI866="BSS Hardware Issue","BSS",
AI866="Sites strategiques, MLL, Pylone, etc.","ENVTECH",
AI866="AKTIVCO DEFAUT GE &amp; POWER Cabinet","AKTIVCO",
AI866="AKTIVCO Coupure ENEO &amp; Baisse de tension","AKTIVCO GRID ONLY",
AI866="Coupure ENEO &amp; Baisse de tension","IHS GRID ONLY",
AI866="Defaut GE &amp; POWER Cabinet","IHS",
AI866="Sharing","Partners",
AI866="Sites strategiques &amp; DataCenter","SST &amp; DC",
AI866="Exclu","Exclu",
AI866="SAT","SAT",
AI866="SPARE-ISSUE","SPARE-ISSUE",
AI866="Fiber CAmtel","TRANS_FO_CAMTEL",
AI866="Fiber AOF","Fiber AOF",
AI866="Projet OCM (HUAWEI)","TRAVAUX-HUAWEI",
AI866="Projet OCM (NOKIA)","TRAVAUX-NOKIA",
AI866="ACCESS-ISSUE","ACCESS-ISSUE",
AI866="Projet OCM (ZTE, NOKIA, autres projets)","TRAVAUX OCM",
AI866="No root CAuse","No root cause",
AI866="ODU HS","PDH",
AI866="IP &amp; VLAN","PDH",
AI866="Warehouse HUAWEI","SPARE-ISSUE",
AI866="SPARE-HS","SPARE-ISSUE",
AI866="Power Telco","BSS",AI866="no impacts","no impacts"
),"")</f>
        <v>no impacts</v>
      </c>
      <c r="AH866" s="57" t="str" cm="1">
        <f t="array" ref="AH866">IFERROR(_xlfn.IFS(
AI866="MPR ISSUE","TX ISSUE",
AI866="BSS Hardware Issue","RAN ISSUE",
AI866="Sites strategiques, MLL, Pylone, etc.","ENVTECH",
AI866="AKTIVCO DEFAUT GE &amp; POWER Cabinet","POWER ISSUE",
AI866="AKTIVCO Coupure ENEO &amp; Baisse de tension","POWER ISSUE",
AI866="Coupure ENEO &amp; Baisse de tension","POWER ISSUE",
AI866="Defaut GE &amp; POWER Cabinet","POWER ISSUE",
AI866="Sharing","POWER ISSUE",
AI866="Sites strategiques &amp; DataCenter","POWER ISSUE",
AI866="Exclu","Exclu",
AI866="SAT","TX ISSUE",
AI866="SPARE-ISSUE","SPARE-ISSUE",
AI866="Fiber CAmtel","TX ISSUE",
AI866="Fiber AOF","TX ISSUE",
AI866="Projet OCM (HUAWEI)","TRAVAUX-HUAWEI",
AI866="Projet OCM (NOKIA)","TRAVAUX -NOKIA",
AI866="ACCESS-ISSUE","ACCESS-ISSUE",
AI866="Projet OCM (ZTE, NOKIA, autres projets)","TRAVAUX OCM",
AI866="No root CAuse","No root cause",
AI866="ODU HS","TX ISSUE",
AI866="IP &amp; VLAN","TX ISSUE",
AI866="Warehouse HUAWEI","SPARE-ISSUE",
AI866="SPARE-HS","SPARE-ISSUE",
AI866="Power Telco","RAN ISSUE",AI866="no impacts","no impacts"
),"")</f>
        <v>no impacts</v>
      </c>
      <c r="AI866" s="85" t="s">
        <v>5998</v>
      </c>
      <c r="AJ866" s="57" t="str" cm="1">
        <f t="array" ref="AJ866">IFERROR(_xlfn.IFS(
AI866="MPR ISSUE","ACTIVE",
AI866="BSS Hardware Issue","ACTIVE",
AI866="Sites strategiques, MLL, Pylone, etc.","PASSIVE",
AI866="AKTIVCO DEFAUT GE &amp; POWER Cabinet","PASSIVE",
AI866="AKTIVCO Coupure ENEO &amp; Baisse de tension","PASSIVE",
AI866="Coupure ENEO &amp; Baisse de tension","PASSIVE",
AI866="Defaut GE &amp; POWER Cabinet","PASSIVE",
AI866="Sharing","PASSIVE",
AI866="Sites strategiques &amp; DataCenter","PASSIVE",
AI866="Exclu","Exclu",
AI866="SAT","ACTIVE",
AI866="SPARE-ISSUE","SPARE-ISSUE",
AI866="Fiber CAmtel","ACTIVE",
AI866="Fiber AOF","ACTIVE",
AI866="Projet OCM (HUAWEI)","PLANNED WORKS",
AI866="Projet OCM (NOKIA)","PLANNED WORKS",
AI866="ACCESS-ISSUE","ACCESS-ISSUE",
AI866="Projet OCM (ZTE, NOKIA, autres projets)","PLANNED WORKS",
AI866="No root CAuse","No root cause",
AI866="ODU HS","ACTIVE",
AI866="IP &amp; VLAN","ACTIVE",
AI866="Warehouse HUAWEI","SPARE-ISSUE",
AI866="SPARE-HS","SPARE-ISSUE",
AI866="Power Telco","ACTIVE", AI866="no impacts","no impacts"
),"")</f>
        <v>no impacts</v>
      </c>
      <c r="AK866" s="23" t="s">
        <v>5537</v>
      </c>
      <c r="AL866" s="23" t="str">
        <f t="shared" si="25"/>
        <v>CTR_099</v>
      </c>
      <c r="AN866" s="9" t="s">
        <v>5537</v>
      </c>
      <c r="AO866" s="23" t="str">
        <f>_xlfn.XLOOKUP(B866,'INCIDENT-05-03-2026'!E:E,'INCIDENT-05-03-2026'!F:F,"")</f>
        <v/>
      </c>
      <c r="AP866" s="7" t="s">
        <v>5537</v>
      </c>
      <c r="AQ866" s="6"/>
      <c r="AR866" s="7"/>
      <c r="AS866" s="3" t="str">
        <f>_xlfn.XLOOKUP(B866,'[3]tt num | region | site id'!$C:$C,'[3]tt num | region | site id'!$Q:$Q,"")</f>
        <v/>
      </c>
      <c r="AT866" s="24" t="str">
        <f>_xlfn.XLOOKUP(B866,'[4]Cells Huawei 03052026 12h'!$B:$B,'[4]Cells Huawei 03052026 12h'!$T:$T,"")</f>
        <v/>
      </c>
      <c r="AU866" s="24" t="str">
        <f>_xlfn.XLOOKUP(B866,'[5]cells down 02052026 8h50'!$B:$B,'[5]cells down 02052026 8h50'!$R:$R,"")</f>
        <v/>
      </c>
      <c r="AV866" s="24" t="str">
        <f>_xlfn.XLOOKUP(B866,'[5]cells down 02052026 13h50'!$B:$B,'[5]cells down 02052026 13h50'!$R:$R,"")</f>
        <v/>
      </c>
      <c r="AW866" s="24" t="str">
        <f>_xlfn.XLOOKUP(B866,'[5]cells down 02052026 13h50'!$B:$B,'[5]cells down 02052026 13h50'!$R:$R,"")</f>
        <v/>
      </c>
      <c r="AX866" s="24" t="str">
        <f>_xlfn.XLOOKUP(B866,'[6]cell downs 03052026 8h40 '!$B:$B,'[6]cell downs 03052026 8h40 '!$R:$R,"")</f>
        <v/>
      </c>
      <c r="AY866" s="24" t="str">
        <f>_xlfn.XLOOKUP(B866,'[7]ALL SITES DOWN'!$D:$D,'[7]ALL SITES DOWN'!$J:$J,"")</f>
        <v/>
      </c>
      <c r="AZ866" s="24" t="str">
        <f>_xlfn.XLOOKUP(B866,'[8]ALL SITES DOWN'!$D:$D,'[8]ALL SITES DOWN'!$J:$J,"")</f>
        <v/>
      </c>
      <c r="BA866" s="9" t="str">
        <f>_xlfn.XLOOKUP(B866,[9]sheet1!$AC:$AC,[9]sheet1!$AF:$AF,"")</f>
        <v/>
      </c>
      <c r="BB866" s="14" t="s">
        <v>5537</v>
      </c>
      <c r="BC866" s="14" t="s">
        <v>5537</v>
      </c>
      <c r="BD866" s="14" t="str">
        <f>_xlfn.XLOOKUP(B866,'[10]cell downs 18042026 17h'!$B:$B,'[10]cell downs 18042026 17h'!$B:$B,"")</f>
        <v/>
      </c>
      <c r="BE866" s="14" t="str">
        <f>_xlfn.XLOOKUP(B866,'[11]Cells Huawei 19042026 15h'!$B:$B,'[11]Cells Huawei 19042026 15h'!$B:$B,"")</f>
        <v/>
      </c>
      <c r="BF866" s="9" t="str">
        <f>_xlfn.XLOOKUP(B866,'[12]cells down 19042026 9H40'!$B:$B,'[12]cells down 19042026 9H40'!$B:$B,"")</f>
        <v/>
      </c>
      <c r="BG866" s="9" t="s">
        <v>2059</v>
      </c>
      <c r="BH866" s="9" t="s">
        <v>12</v>
      </c>
    </row>
    <row r="867" spans="1:60" s="9" customFormat="1" x14ac:dyDescent="0.3">
      <c r="A867" s="1" t="s">
        <v>1304</v>
      </c>
      <c r="B867" s="8" t="s">
        <v>1305</v>
      </c>
      <c r="C867" s="3" t="str">
        <f>_xlfn.XLOOKUP(B867,'[1]daily break down'!$D:$D,'[1]daily break down'!$E:$E,"")</f>
        <v>OUEST</v>
      </c>
      <c r="D867" s="1" t="s">
        <v>11</v>
      </c>
      <c r="E867" s="1" t="s">
        <v>12</v>
      </c>
      <c r="F867" s="3" t="s">
        <v>102</v>
      </c>
      <c r="G867" s="1" t="s">
        <v>103</v>
      </c>
      <c r="H867" s="41" t="str">
        <f>_xlfn.XLOOKUP(B867,[2]CALCULATION!$B:$B,[2]CALCULATION!$H:$H,"")</f>
        <v>NOKIA</v>
      </c>
      <c r="I867" s="34">
        <v>0</v>
      </c>
      <c r="J867" s="34">
        <v>1.7949912555833222E-2</v>
      </c>
      <c r="K867" s="34">
        <v>0</v>
      </c>
      <c r="L867" s="34">
        <v>0</v>
      </c>
      <c r="M867" s="34">
        <v>0</v>
      </c>
      <c r="N867" s="34">
        <v>0</v>
      </c>
      <c r="O867" s="34">
        <v>0</v>
      </c>
      <c r="P867" s="34">
        <v>0</v>
      </c>
      <c r="Q867" s="34">
        <v>0</v>
      </c>
      <c r="R867" s="34">
        <v>0</v>
      </c>
      <c r="S867" s="35">
        <v>0</v>
      </c>
      <c r="T867" s="35">
        <v>204782.30419652257</v>
      </c>
      <c r="U867" s="35">
        <v>0</v>
      </c>
      <c r="V867" s="35">
        <v>0</v>
      </c>
      <c r="W867" s="35">
        <v>0</v>
      </c>
      <c r="X867" s="35">
        <v>0</v>
      </c>
      <c r="Y867" s="35">
        <v>4.2269135612230313E-3</v>
      </c>
      <c r="Z867" s="35">
        <v>0</v>
      </c>
      <c r="AA867" s="35">
        <v>0</v>
      </c>
      <c r="AB867" s="35">
        <v>0</v>
      </c>
      <c r="AC867" s="35">
        <v>0</v>
      </c>
      <c r="AD867" s="35">
        <v>0</v>
      </c>
      <c r="AE867" s="58" t="s">
        <v>5560</v>
      </c>
      <c r="AF867" s="58"/>
      <c r="AG867" s="57" t="str" cm="1">
        <f t="array" ref="AG867">IFERROR(_xlfn.IFS(
AI867="MPR ISSUE","PDH",
AI867="BSS Hardware Issue","BSS",
AI867="Sites strategiques, MLL, Pylone, etc.","ENVTECH",
AI867="AKTIVCO DEFAUT GE &amp; POWER Cabinet","AKTIVCO",
AI867="AKTIVCO Coupure ENEO &amp; Baisse de tension","AKTIVCO GRID ONLY",
AI867="Coupure ENEO &amp; Baisse de tension","IHS GRID ONLY",
AI867="Defaut GE &amp; POWER Cabinet","IHS",
AI867="Sharing","Partners",
AI867="Sites strategiques &amp; DataCenter","SST &amp; DC",
AI867="Exclu","Exclu",
AI867="SAT","SAT",
AI867="SPARE-ISSUE","SPARE-ISSUE",
AI867="Fiber CAmtel","TRANS_FO_CAMTEL",
AI867="Fiber AOF","Fiber AOF",
AI867="Projet OCM (HUAWEI)","TRAVAUX-HUAWEI",
AI867="Projet OCM (NOKIA)","TRAVAUX-NOKIA",
AI867="ACCESS-ISSUE","ACCESS-ISSUE",
AI867="Projet OCM (ZTE, NOKIA, autres projets)","TRAVAUX OCM",
AI867="No root CAuse","No root cause",
AI867="ODU HS","PDH",
AI867="IP &amp; VLAN","PDH",
AI867="Warehouse HUAWEI","SPARE-ISSUE",
AI867="SPARE-HS","SPARE-ISSUE",
AI867="Power Telco","BSS",AI867="no impacts","no impacts"
),"")</f>
        <v>no impacts</v>
      </c>
      <c r="AH867" s="57" t="str" cm="1">
        <f t="array" ref="AH867">IFERROR(_xlfn.IFS(
AI867="MPR ISSUE","TX ISSUE",
AI867="BSS Hardware Issue","RAN ISSUE",
AI867="Sites strategiques, MLL, Pylone, etc.","ENVTECH",
AI867="AKTIVCO DEFAUT GE &amp; POWER Cabinet","POWER ISSUE",
AI867="AKTIVCO Coupure ENEO &amp; Baisse de tension","POWER ISSUE",
AI867="Coupure ENEO &amp; Baisse de tension","POWER ISSUE",
AI867="Defaut GE &amp; POWER Cabinet","POWER ISSUE",
AI867="Sharing","POWER ISSUE",
AI867="Sites strategiques &amp; DataCenter","POWER ISSUE",
AI867="Exclu","Exclu",
AI867="SAT","TX ISSUE",
AI867="SPARE-ISSUE","SPARE-ISSUE",
AI867="Fiber CAmtel","TX ISSUE",
AI867="Fiber AOF","TX ISSUE",
AI867="Projet OCM (HUAWEI)","TRAVAUX-HUAWEI",
AI867="Projet OCM (NOKIA)","TRAVAUX -NOKIA",
AI867="ACCESS-ISSUE","ACCESS-ISSUE",
AI867="Projet OCM (ZTE, NOKIA, autres projets)","TRAVAUX OCM",
AI867="No root CAuse","No root cause",
AI867="ODU HS","TX ISSUE",
AI867="IP &amp; VLAN","TX ISSUE",
AI867="Warehouse HUAWEI","SPARE-ISSUE",
AI867="SPARE-HS","SPARE-ISSUE",
AI867="Power Telco","RAN ISSUE",AI867="no impacts","no impacts"
),"")</f>
        <v>no impacts</v>
      </c>
      <c r="AI867" s="85" t="s">
        <v>5998</v>
      </c>
      <c r="AJ867" s="57" t="str" cm="1">
        <f t="array" ref="AJ867">IFERROR(_xlfn.IFS(
AI867="MPR ISSUE","ACTIVE",
AI867="BSS Hardware Issue","ACTIVE",
AI867="Sites strategiques, MLL, Pylone, etc.","PASSIVE",
AI867="AKTIVCO DEFAUT GE &amp; POWER Cabinet","PASSIVE",
AI867="AKTIVCO Coupure ENEO &amp; Baisse de tension","PASSIVE",
AI867="Coupure ENEO &amp; Baisse de tension","PASSIVE",
AI867="Defaut GE &amp; POWER Cabinet","PASSIVE",
AI867="Sharing","PASSIVE",
AI867="Sites strategiques &amp; DataCenter","PASSIVE",
AI867="Exclu","Exclu",
AI867="SAT","ACTIVE",
AI867="SPARE-ISSUE","SPARE-ISSUE",
AI867="Fiber CAmtel","ACTIVE",
AI867="Fiber AOF","ACTIVE",
AI867="Projet OCM (HUAWEI)","PLANNED WORKS",
AI867="Projet OCM (NOKIA)","PLANNED WORKS",
AI867="ACCESS-ISSUE","ACCESS-ISSUE",
AI867="Projet OCM (ZTE, NOKIA, autres projets)","PLANNED WORKS",
AI867="No root CAuse","No root cause",
AI867="ODU HS","ACTIVE",
AI867="IP &amp; VLAN","ACTIVE",
AI867="Warehouse HUAWEI","SPARE-ISSUE",
AI867="SPARE-HS","SPARE-ISSUE",
AI867="Power Telco","ACTIVE", AI867="no impacts","no impacts"
),"")</f>
        <v>no impacts</v>
      </c>
      <c r="AK867" s="23" t="s">
        <v>5537</v>
      </c>
      <c r="AL867" s="23" t="str">
        <f t="shared" si="25"/>
        <v>OST_256</v>
      </c>
      <c r="AN867" s="9" t="s">
        <v>5537</v>
      </c>
      <c r="AO867" s="23" t="str">
        <f>_xlfn.XLOOKUP(B867,'INCIDENT-05-03-2026'!E:E,'INCIDENT-05-03-2026'!F:F,"")</f>
        <v/>
      </c>
      <c r="AP867" s="7" t="s">
        <v>5537</v>
      </c>
      <c r="AQ867" s="6"/>
      <c r="AR867" s="7"/>
      <c r="AS867" s="3" t="str">
        <f>_xlfn.XLOOKUP(B867,'[3]tt num | region | site id'!$C:$C,'[3]tt num | region | site id'!$Q:$Q,"")</f>
        <v/>
      </c>
      <c r="AT867" s="24" t="str">
        <f>_xlfn.XLOOKUP(B867,'[4]Cells Huawei 03052026 12h'!$B:$B,'[4]Cells Huawei 03052026 12h'!$T:$T,"")</f>
        <v/>
      </c>
      <c r="AU867" s="24" t="str">
        <f>_xlfn.XLOOKUP(B867,'[5]cells down 02052026 8h50'!$B:$B,'[5]cells down 02052026 8h50'!$R:$R,"")</f>
        <v/>
      </c>
      <c r="AV867" s="24" t="str">
        <f>_xlfn.XLOOKUP(B867,'[5]cells down 02052026 13h50'!$B:$B,'[5]cells down 02052026 13h50'!$R:$R,"")</f>
        <v/>
      </c>
      <c r="AW867" s="24" t="str">
        <f>_xlfn.XLOOKUP(B867,'[5]cells down 02052026 13h50'!$B:$B,'[5]cells down 02052026 13h50'!$R:$R,"")</f>
        <v/>
      </c>
      <c r="AX867" s="24" t="str">
        <f>_xlfn.XLOOKUP(B867,'[6]cell downs 03052026 8h40 '!$B:$B,'[6]cell downs 03052026 8h40 '!$R:$R,"")</f>
        <v/>
      </c>
      <c r="AY867" s="24" t="str">
        <f>_xlfn.XLOOKUP(B867,'[7]ALL SITES DOWN'!$D:$D,'[7]ALL SITES DOWN'!$J:$J,"")</f>
        <v/>
      </c>
      <c r="AZ867" s="24" t="str">
        <f>_xlfn.XLOOKUP(B867,'[8]ALL SITES DOWN'!$D:$D,'[8]ALL SITES DOWN'!$J:$J,"")</f>
        <v/>
      </c>
      <c r="BA867" s="9" t="str">
        <f>_xlfn.XLOOKUP(B867,[9]sheet1!$AC:$AC,[9]sheet1!$AF:$AF,"")</f>
        <v/>
      </c>
      <c r="BB867" s="14" t="s">
        <v>5537</v>
      </c>
      <c r="BC867" s="14" t="s">
        <v>5537</v>
      </c>
      <c r="BD867" s="14" t="str">
        <f>_xlfn.XLOOKUP(B867,'[10]cell downs 18042026 17h'!$B:$B,'[10]cell downs 18042026 17h'!$B:$B,"")</f>
        <v/>
      </c>
      <c r="BE867" s="14" t="str">
        <f>_xlfn.XLOOKUP(B867,'[11]Cells Huawei 19042026 15h'!$B:$B,'[11]Cells Huawei 19042026 15h'!$B:$B,"")</f>
        <v/>
      </c>
      <c r="BF867" s="9" t="str">
        <f>_xlfn.XLOOKUP(B867,'[12]cells down 19042026 9H40'!$B:$B,'[12]cells down 19042026 9H40'!$B:$B,"")</f>
        <v/>
      </c>
      <c r="BG867" s="9" t="s">
        <v>1305</v>
      </c>
      <c r="BH867" s="9" t="s">
        <v>12</v>
      </c>
    </row>
    <row r="868" spans="1:60" s="9" customFormat="1" x14ac:dyDescent="0.3">
      <c r="A868" s="1" t="s">
        <v>1582</v>
      </c>
      <c r="B868" s="8" t="s">
        <v>1583</v>
      </c>
      <c r="C868" s="3" t="str">
        <f>_xlfn.XLOOKUP(B868,'[1]daily break down'!$D:$D,'[1]daily break down'!$E:$E,"")</f>
        <v>Yaounde</v>
      </c>
      <c r="D868" s="1" t="s">
        <v>21</v>
      </c>
      <c r="E868" s="1" t="s">
        <v>30</v>
      </c>
      <c r="F868" s="3" t="s">
        <v>37</v>
      </c>
      <c r="G868" s="1" t="s">
        <v>38</v>
      </c>
      <c r="H868" s="42" t="str">
        <f>_xlfn.XLOOKUP(B868,[2]CALCULATION!$B:$B,[2]CALCULATION!$H:$H,"")</f>
        <v>ZTE</v>
      </c>
      <c r="I868" s="34">
        <v>0</v>
      </c>
      <c r="J868" s="34">
        <v>0</v>
      </c>
      <c r="K868" s="34">
        <v>0.15489765518658405</v>
      </c>
      <c r="L868" s="34">
        <v>0</v>
      </c>
      <c r="M868" s="34">
        <v>5.4485450856511806</v>
      </c>
      <c r="N868" s="34">
        <v>18.446714493212689</v>
      </c>
      <c r="O868" s="34">
        <v>0</v>
      </c>
      <c r="P868" s="34">
        <v>0</v>
      </c>
      <c r="Q868" s="34">
        <v>0</v>
      </c>
      <c r="R868" s="34">
        <v>2.2454363601601302E-2</v>
      </c>
      <c r="S868" s="35">
        <v>2.7555196000376314E-2</v>
      </c>
      <c r="T868" s="35">
        <v>0</v>
      </c>
      <c r="U868" s="35">
        <v>0</v>
      </c>
      <c r="V868" s="35">
        <v>0</v>
      </c>
      <c r="W868" s="35">
        <v>0</v>
      </c>
      <c r="X868" s="35">
        <v>0</v>
      </c>
      <c r="Y868" s="35">
        <v>3.4600051935748059E-3</v>
      </c>
      <c r="Z868" s="35">
        <v>0</v>
      </c>
      <c r="AA868" s="35">
        <v>0</v>
      </c>
      <c r="AB868" s="35">
        <v>0</v>
      </c>
      <c r="AC868" s="35">
        <v>0</v>
      </c>
      <c r="AD868" s="35">
        <v>0</v>
      </c>
      <c r="AE868" s="58" t="s">
        <v>5560</v>
      </c>
      <c r="AF868" s="58"/>
      <c r="AG868" s="57" t="str" cm="1">
        <f t="array" ref="AG868">IFERROR(_xlfn.IFS(
AI868="MPR ISSUE","PDH",
AI868="BSS Hardware Issue","BSS",
AI868="Sites strategiques, MLL, Pylone, etc.","ENVTECH",
AI868="AKTIVCO DEFAUT GE &amp; POWER Cabinet","AKTIVCO",
AI868="AKTIVCO Coupure ENEO &amp; Baisse de tension","AKTIVCO GRID ONLY",
AI868="Coupure ENEO &amp; Baisse de tension","IHS GRID ONLY",
AI868="Defaut GE &amp; POWER Cabinet","IHS",
AI868="Sharing","Partners",
AI868="Sites strategiques &amp; DataCenter","SST &amp; DC",
AI868="Exclu","Exclu",
AI868="SAT","SAT",
AI868="SPARE-ISSUE","SPARE-ISSUE",
AI868="Fiber CAmtel","TRANS_FO_CAMTEL",
AI868="Fiber AOF","Fiber AOF",
AI868="Projet OCM (HUAWEI)","TRAVAUX-HUAWEI",
AI868="Projet OCM (NOKIA)","TRAVAUX-NOKIA",
AI868="ACCESS-ISSUE","ACCESS-ISSUE",
AI868="Projet OCM (ZTE, NOKIA, autres projets)","TRAVAUX OCM",
AI868="No root CAuse","No root cause",
AI868="ODU HS","PDH",
AI868="IP &amp; VLAN","PDH",
AI868="Warehouse HUAWEI","SPARE-ISSUE",
AI868="SPARE-HS","SPARE-ISSUE",
AI868="Power Telco","BSS",AI868="no impacts","no impacts"
),"")</f>
        <v>no impacts</v>
      </c>
      <c r="AH868" s="57" t="str" cm="1">
        <f t="array" ref="AH868">IFERROR(_xlfn.IFS(
AI868="MPR ISSUE","TX ISSUE",
AI868="BSS Hardware Issue","RAN ISSUE",
AI868="Sites strategiques, MLL, Pylone, etc.","ENVTECH",
AI868="AKTIVCO DEFAUT GE &amp; POWER Cabinet","POWER ISSUE",
AI868="AKTIVCO Coupure ENEO &amp; Baisse de tension","POWER ISSUE",
AI868="Coupure ENEO &amp; Baisse de tension","POWER ISSUE",
AI868="Defaut GE &amp; POWER Cabinet","POWER ISSUE",
AI868="Sharing","POWER ISSUE",
AI868="Sites strategiques &amp; DataCenter","POWER ISSUE",
AI868="Exclu","Exclu",
AI868="SAT","TX ISSUE",
AI868="SPARE-ISSUE","SPARE-ISSUE",
AI868="Fiber CAmtel","TX ISSUE",
AI868="Fiber AOF","TX ISSUE",
AI868="Projet OCM (HUAWEI)","TRAVAUX-HUAWEI",
AI868="Projet OCM (NOKIA)","TRAVAUX -NOKIA",
AI868="ACCESS-ISSUE","ACCESS-ISSUE",
AI868="Projet OCM (ZTE, NOKIA, autres projets)","TRAVAUX OCM",
AI868="No root CAuse","No root cause",
AI868="ODU HS","TX ISSUE",
AI868="IP &amp; VLAN","TX ISSUE",
AI868="Warehouse HUAWEI","SPARE-ISSUE",
AI868="SPARE-HS","SPARE-ISSUE",
AI868="Power Telco","RAN ISSUE",AI868="no impacts","no impacts"
),"")</f>
        <v>no impacts</v>
      </c>
      <c r="AI868" s="85" t="s">
        <v>5998</v>
      </c>
      <c r="AJ868" s="57" t="str" cm="1">
        <f t="array" ref="AJ868">IFERROR(_xlfn.IFS(
AI868="MPR ISSUE","ACTIVE",
AI868="BSS Hardware Issue","ACTIVE",
AI868="Sites strategiques, MLL, Pylone, etc.","PASSIVE",
AI868="AKTIVCO DEFAUT GE &amp; POWER Cabinet","PASSIVE",
AI868="AKTIVCO Coupure ENEO &amp; Baisse de tension","PASSIVE",
AI868="Coupure ENEO &amp; Baisse de tension","PASSIVE",
AI868="Defaut GE &amp; POWER Cabinet","PASSIVE",
AI868="Sharing","PASSIVE",
AI868="Sites strategiques &amp; DataCenter","PASSIVE",
AI868="Exclu","Exclu",
AI868="SAT","ACTIVE",
AI868="SPARE-ISSUE","SPARE-ISSUE",
AI868="Fiber CAmtel","ACTIVE",
AI868="Fiber AOF","ACTIVE",
AI868="Projet OCM (HUAWEI)","PLANNED WORKS",
AI868="Projet OCM (NOKIA)","PLANNED WORKS",
AI868="ACCESS-ISSUE","ACCESS-ISSUE",
AI868="Projet OCM (ZTE, NOKIA, autres projets)","PLANNED WORKS",
AI868="No root CAuse","No root cause",
AI868="ODU HS","ACTIVE",
AI868="IP &amp; VLAN","ACTIVE",
AI868="Warehouse HUAWEI","SPARE-ISSUE",
AI868="SPARE-HS","SPARE-ISSUE",
AI868="Power Telco","ACTIVE", AI868="no impacts","no impacts"
),"")</f>
        <v>no impacts</v>
      </c>
      <c r="AK868" s="23" t="s">
        <v>5537</v>
      </c>
      <c r="AL868" s="23" t="str">
        <f t="shared" si="25"/>
        <v>CTR_721</v>
      </c>
      <c r="AN868" s="9" t="s">
        <v>5537</v>
      </c>
      <c r="AO868" s="23" t="str">
        <f>_xlfn.XLOOKUP(B868,'INCIDENT-05-03-2026'!E:E,'INCIDENT-05-03-2026'!F:F,"")</f>
        <v/>
      </c>
      <c r="AP868" s="7" t="s">
        <v>5537</v>
      </c>
      <c r="AQ868" s="6"/>
      <c r="AR868" s="7"/>
      <c r="AS868" s="3" t="str">
        <f>_xlfn.XLOOKUP(B868,'[3]tt num | region | site id'!$C:$C,'[3]tt num | region | site id'!$Q:$Q,"")</f>
        <v/>
      </c>
      <c r="AT868" s="24" t="str">
        <f>_xlfn.XLOOKUP(B868,'[4]Cells Huawei 03052026 12h'!$B:$B,'[4]Cells Huawei 03052026 12h'!$T:$T,"")</f>
        <v/>
      </c>
      <c r="AU868" s="24" t="str">
        <f>_xlfn.XLOOKUP(B868,'[5]cells down 02052026 8h50'!$B:$B,'[5]cells down 02052026 8h50'!$R:$R,"")</f>
        <v/>
      </c>
      <c r="AV868" s="24" t="str">
        <f>_xlfn.XLOOKUP(B868,'[5]cells down 02052026 13h50'!$B:$B,'[5]cells down 02052026 13h50'!$R:$R,"")</f>
        <v/>
      </c>
      <c r="AW868" s="24" t="str">
        <f>_xlfn.XLOOKUP(B868,'[5]cells down 02052026 13h50'!$B:$B,'[5]cells down 02052026 13h50'!$R:$R,"")</f>
        <v/>
      </c>
      <c r="AX868" s="24" t="str">
        <f>_xlfn.XLOOKUP(B868,'[6]cell downs 03052026 8h40 '!$B:$B,'[6]cell downs 03052026 8h40 '!$R:$R,"")</f>
        <v/>
      </c>
      <c r="AY868" s="24" t="str">
        <f>_xlfn.XLOOKUP(B868,'[7]ALL SITES DOWN'!$D:$D,'[7]ALL SITES DOWN'!$J:$J,"")</f>
        <v/>
      </c>
      <c r="AZ868" s="24" t="str">
        <f>_xlfn.XLOOKUP(B868,'[8]ALL SITES DOWN'!$D:$D,'[8]ALL SITES DOWN'!$J:$J,"")</f>
        <v/>
      </c>
      <c r="BA868" s="9" t="str">
        <f>_xlfn.XLOOKUP(B868,[9]sheet1!$AC:$AC,[9]sheet1!$AF:$AF,"")</f>
        <v/>
      </c>
      <c r="BB868" s="14" t="s">
        <v>5537</v>
      </c>
      <c r="BC868" s="14" t="s">
        <v>5537</v>
      </c>
      <c r="BD868" s="14" t="str">
        <f>_xlfn.XLOOKUP(B868,'[10]cell downs 18042026 17h'!$B:$B,'[10]cell downs 18042026 17h'!$B:$B,"")</f>
        <v/>
      </c>
      <c r="BE868" s="14" t="str">
        <f>_xlfn.XLOOKUP(B868,'[11]Cells Huawei 19042026 15h'!$B:$B,'[11]Cells Huawei 19042026 15h'!$B:$B,"")</f>
        <v/>
      </c>
      <c r="BF868" s="9" t="str">
        <f>_xlfn.XLOOKUP(B868,'[12]cells down 19042026 9H40'!$B:$B,'[12]cells down 19042026 9H40'!$B:$B,"")</f>
        <v/>
      </c>
      <c r="BG868" s="9" t="s">
        <v>5537</v>
      </c>
      <c r="BH868" s="9" t="s">
        <v>302</v>
      </c>
    </row>
    <row r="869" spans="1:60" s="9" customFormat="1" x14ac:dyDescent="0.3">
      <c r="A869" s="1" t="s">
        <v>3870</v>
      </c>
      <c r="B869" s="8" t="s">
        <v>3871</v>
      </c>
      <c r="C869" s="3" t="str">
        <f>_xlfn.XLOOKUP(B869,'[1]daily break down'!$D:$D,'[1]daily break down'!$E:$E,"")</f>
        <v>EXTREME-NORD</v>
      </c>
      <c r="D869" s="1" t="s">
        <v>21</v>
      </c>
      <c r="E869" s="1" t="s">
        <v>80</v>
      </c>
      <c r="F869" s="3" t="s">
        <v>55</v>
      </c>
      <c r="G869" s="1" t="s">
        <v>3804</v>
      </c>
      <c r="H869" s="40" t="str">
        <f>_xlfn.XLOOKUP(B869,[2]CALCULATION!$B:$B,[2]CALCULATION!$H:$H,"")</f>
        <v>HUAWEI</v>
      </c>
      <c r="I869" s="34">
        <v>0</v>
      </c>
      <c r="J869" s="34">
        <v>0</v>
      </c>
      <c r="K869" s="34">
        <v>0</v>
      </c>
      <c r="L869" s="34">
        <v>0</v>
      </c>
      <c r="M869" s="34">
        <v>0</v>
      </c>
      <c r="N869" s="34">
        <v>0</v>
      </c>
      <c r="O869" s="34">
        <v>0</v>
      </c>
      <c r="P869" s="34">
        <v>0</v>
      </c>
      <c r="Q869" s="34">
        <v>0</v>
      </c>
      <c r="R869" s="34">
        <v>0</v>
      </c>
      <c r="S869" s="35">
        <v>0</v>
      </c>
      <c r="T869" s="35">
        <v>0</v>
      </c>
      <c r="U869" s="35">
        <v>0</v>
      </c>
      <c r="V869" s="35">
        <v>0</v>
      </c>
      <c r="W869" s="35">
        <v>3.4600051935748046E-3</v>
      </c>
      <c r="X869" s="35">
        <v>0</v>
      </c>
      <c r="Y869" s="35">
        <v>3.2103140971312624E-3</v>
      </c>
      <c r="Z869" s="35">
        <v>0</v>
      </c>
      <c r="AA869" s="35">
        <v>0</v>
      </c>
      <c r="AB869" s="35">
        <v>0</v>
      </c>
      <c r="AC869" s="35">
        <v>0</v>
      </c>
      <c r="AD869" s="35">
        <v>0</v>
      </c>
      <c r="AE869" s="58" t="s">
        <v>5603</v>
      </c>
      <c r="AF869" s="58"/>
      <c r="AG869" s="57" t="str" cm="1">
        <f t="array" ref="AG869">IFERROR(_xlfn.IFS(
AI869="MPR ISSUE","PDH",
AI869="BSS Hardware Issue","BSS",
AI869="Sites strategiques, MLL, Pylone, etc.","ENVTECH",
AI869="AKTIVCO DEFAUT GE &amp; POWER Cabinet","AKTIVCO",
AI869="AKTIVCO Coupure ENEO &amp; Baisse de tension","AKTIVCO GRID ONLY",
AI869="Coupure ENEO &amp; Baisse de tension","IHS GRID ONLY",
AI869="Defaut GE &amp; POWER Cabinet","IHS",
AI869="Sharing","Partners",
AI869="Sites strategiques &amp; DataCenter","SST &amp; DC",
AI869="Exclu","Exclu",
AI869="SAT","SAT",
AI869="SPARE-ISSUE","SPARE-ISSUE",
AI869="Fiber CAmtel","TRANS_FO_CAMTEL",
AI869="Fiber AOF","Fiber AOF",
AI869="Projet OCM (HUAWEI)","TRAVAUX-HUAWEI",
AI869="Projet OCM (NOKIA)","TRAVAUX-NOKIA",
AI869="ACCESS-ISSUE","ACCESS-ISSUE",
AI869="Projet OCM (ZTE, NOKIA, autres projets)","TRAVAUX OCM",
AI869="No root CAuse","No root cause",
AI869="ODU HS","PDH",
AI869="IP &amp; VLAN","PDH",
AI869="Warehouse HUAWEI","SPARE-ISSUE",
AI869="SPARE-HS","SPARE-ISSUE",
AI869="Power Telco","BSS",AI869="no impacts","no impacts"
),"")</f>
        <v>no impacts</v>
      </c>
      <c r="AH869" s="57" t="str" cm="1">
        <f t="array" ref="AH869">IFERROR(_xlfn.IFS(
AI869="MPR ISSUE","TX ISSUE",
AI869="BSS Hardware Issue","RAN ISSUE",
AI869="Sites strategiques, MLL, Pylone, etc.","ENVTECH",
AI869="AKTIVCO DEFAUT GE &amp; POWER Cabinet","POWER ISSUE",
AI869="AKTIVCO Coupure ENEO &amp; Baisse de tension","POWER ISSUE",
AI869="Coupure ENEO &amp; Baisse de tension","POWER ISSUE",
AI869="Defaut GE &amp; POWER Cabinet","POWER ISSUE",
AI869="Sharing","POWER ISSUE",
AI869="Sites strategiques &amp; DataCenter","POWER ISSUE",
AI869="Exclu","Exclu",
AI869="SAT","TX ISSUE",
AI869="SPARE-ISSUE","SPARE-ISSUE",
AI869="Fiber CAmtel","TX ISSUE",
AI869="Fiber AOF","TX ISSUE",
AI869="Projet OCM (HUAWEI)","TRAVAUX-HUAWEI",
AI869="Projet OCM (NOKIA)","TRAVAUX -NOKIA",
AI869="ACCESS-ISSUE","ACCESS-ISSUE",
AI869="Projet OCM (ZTE, NOKIA, autres projets)","TRAVAUX OCM",
AI869="No root CAuse","No root cause",
AI869="ODU HS","TX ISSUE",
AI869="IP &amp; VLAN","TX ISSUE",
AI869="Warehouse HUAWEI","SPARE-ISSUE",
AI869="SPARE-HS","SPARE-ISSUE",
AI869="Power Telco","RAN ISSUE",AI869="no impacts","no impacts"
),"")</f>
        <v>no impacts</v>
      </c>
      <c r="AI869" s="85" t="s">
        <v>5998</v>
      </c>
      <c r="AJ869" s="57" t="str" cm="1">
        <f t="array" ref="AJ869">IFERROR(_xlfn.IFS(
AI869="MPR ISSUE","ACTIVE",
AI869="BSS Hardware Issue","ACTIVE",
AI869="Sites strategiques, MLL, Pylone, etc.","PASSIVE",
AI869="AKTIVCO DEFAUT GE &amp; POWER Cabinet","PASSIVE",
AI869="AKTIVCO Coupure ENEO &amp; Baisse de tension","PASSIVE",
AI869="Coupure ENEO &amp; Baisse de tension","PASSIVE",
AI869="Defaut GE &amp; POWER Cabinet","PASSIVE",
AI869="Sharing","PASSIVE",
AI869="Sites strategiques &amp; DataCenter","PASSIVE",
AI869="Exclu","Exclu",
AI869="SAT","ACTIVE",
AI869="SPARE-ISSUE","SPARE-ISSUE",
AI869="Fiber CAmtel","ACTIVE",
AI869="Fiber AOF","ACTIVE",
AI869="Projet OCM (HUAWEI)","PLANNED WORKS",
AI869="Projet OCM (NOKIA)","PLANNED WORKS",
AI869="ACCESS-ISSUE","ACCESS-ISSUE",
AI869="Projet OCM (ZTE, NOKIA, autres projets)","PLANNED WORKS",
AI869="No root CAuse","No root cause",
AI869="ODU HS","ACTIVE",
AI869="IP &amp; VLAN","ACTIVE",
AI869="Warehouse HUAWEI","SPARE-ISSUE",
AI869="SPARE-HS","SPARE-ISSUE",
AI869="Power Telco","ACTIVE", AI869="no impacts","no impacts"
),"")</f>
        <v>no impacts</v>
      </c>
      <c r="AK869" s="23" t="s">
        <v>5537</v>
      </c>
      <c r="AL869" s="23" t="str">
        <f t="shared" si="25"/>
        <v>EXN_191</v>
      </c>
      <c r="AN869" s="9" t="s">
        <v>5537</v>
      </c>
      <c r="AO869" s="23" t="str">
        <f>_xlfn.XLOOKUP(B869,'INCIDENT-05-03-2026'!E:E,'INCIDENT-05-03-2026'!F:F,"")</f>
        <v/>
      </c>
      <c r="AP869" s="7" t="s">
        <v>5537</v>
      </c>
      <c r="AQ869" s="6"/>
      <c r="AR869" s="7"/>
      <c r="AS869" s="3" t="str">
        <f>_xlfn.XLOOKUP(B869,'[3]tt num | region | site id'!$C:$C,'[3]tt num | region | site id'!$Q:$Q,"")</f>
        <v/>
      </c>
      <c r="AT869" s="24" t="str">
        <f>_xlfn.XLOOKUP(B869,'[4]Cells Huawei 03052026 12h'!$B:$B,'[4]Cells Huawei 03052026 12h'!$T:$T,"")</f>
        <v/>
      </c>
      <c r="AU869" s="24" t="str">
        <f>_xlfn.XLOOKUP(B869,'[5]cells down 02052026 8h50'!$B:$B,'[5]cells down 02052026 8h50'!$R:$R,"")</f>
        <v/>
      </c>
      <c r="AV869" s="24" t="str">
        <f>_xlfn.XLOOKUP(B869,'[5]cells down 02052026 13h50'!$B:$B,'[5]cells down 02052026 13h50'!$R:$R,"")</f>
        <v/>
      </c>
      <c r="AW869" s="24" t="str">
        <f>_xlfn.XLOOKUP(B869,'[5]cells down 02052026 13h50'!$B:$B,'[5]cells down 02052026 13h50'!$R:$R,"")</f>
        <v/>
      </c>
      <c r="AX869" s="24" t="str">
        <f>_xlfn.XLOOKUP(B869,'[6]cell downs 03052026 8h40 '!$B:$B,'[6]cell downs 03052026 8h40 '!$R:$R,"")</f>
        <v/>
      </c>
      <c r="AY869" s="24" t="str">
        <f>_xlfn.XLOOKUP(B869,'[7]ALL SITES DOWN'!$D:$D,'[7]ALL SITES DOWN'!$J:$J,"")</f>
        <v/>
      </c>
      <c r="AZ869" s="24" t="str">
        <f>_xlfn.XLOOKUP(B869,'[8]ALL SITES DOWN'!$D:$D,'[8]ALL SITES DOWN'!$J:$J,"")</f>
        <v/>
      </c>
      <c r="BA869" s="9" t="str">
        <f>_xlfn.XLOOKUP(B869,[9]sheet1!$AC:$AC,[9]sheet1!$AF:$AF,"")</f>
        <v/>
      </c>
      <c r="BB869" s="14" t="s">
        <v>5537</v>
      </c>
      <c r="BC869" s="14" t="s">
        <v>5537</v>
      </c>
      <c r="BD869" s="14" t="str">
        <f>_xlfn.XLOOKUP(B869,'[10]cell downs 18042026 17h'!$B:$B,'[10]cell downs 18042026 17h'!$B:$B,"")</f>
        <v/>
      </c>
      <c r="BE869" s="14" t="str">
        <f>_xlfn.XLOOKUP(B869,'[11]Cells Huawei 19042026 15h'!$B:$B,'[11]Cells Huawei 19042026 15h'!$B:$B,"")</f>
        <v/>
      </c>
      <c r="BF869" s="9" t="str">
        <f>_xlfn.XLOOKUP(B869,'[12]cells down 19042026 9H40'!$B:$B,'[12]cells down 19042026 9H40'!$B:$B,"")</f>
        <v/>
      </c>
      <c r="BG869" s="9" t="s">
        <v>5537</v>
      </c>
      <c r="BH869" s="9" t="s">
        <v>594</v>
      </c>
    </row>
    <row r="870" spans="1:60" s="9" customFormat="1" x14ac:dyDescent="0.3">
      <c r="A870" s="1" t="s">
        <v>1066</v>
      </c>
      <c r="B870" s="8" t="s">
        <v>1067</v>
      </c>
      <c r="C870" s="3" t="str">
        <f>_xlfn.XLOOKUP(B870,'[1]daily break down'!$D:$D,'[1]daily break down'!$E:$E,"")</f>
        <v>OUEST</v>
      </c>
      <c r="D870" s="1" t="s">
        <v>11</v>
      </c>
      <c r="E870" s="1" t="s">
        <v>12</v>
      </c>
      <c r="F870" s="3" t="s">
        <v>102</v>
      </c>
      <c r="G870" s="1" t="s">
        <v>1068</v>
      </c>
      <c r="H870" s="41" t="str">
        <f>_xlfn.XLOOKUP(B870,[2]CALCULATION!$B:$B,[2]CALCULATION!$H:$H,"")</f>
        <v>NOKIA</v>
      </c>
      <c r="I870" s="34">
        <v>2.8536125307835631E-3</v>
      </c>
      <c r="J870" s="34">
        <v>0</v>
      </c>
      <c r="K870" s="34">
        <v>0</v>
      </c>
      <c r="L870" s="34">
        <v>0</v>
      </c>
      <c r="M870" s="34">
        <v>4.1020680130009011E-3</v>
      </c>
      <c r="N870" s="34">
        <v>3.745366446653384E-3</v>
      </c>
      <c r="O870" s="34">
        <v>5.3505234952189234E-3</v>
      </c>
      <c r="P870" s="34">
        <v>7.0448559353711729E-3</v>
      </c>
      <c r="Q870" s="34">
        <v>3.5670156634794539E-3</v>
      </c>
      <c r="R870" s="34">
        <v>0</v>
      </c>
      <c r="S870" s="35">
        <v>0</v>
      </c>
      <c r="T870" s="35">
        <v>69612.637658981897</v>
      </c>
      <c r="U870" s="35">
        <v>3.4778402718925743E-3</v>
      </c>
      <c r="V870" s="35">
        <v>0</v>
      </c>
      <c r="W870" s="35">
        <v>1.0344345424089817E-2</v>
      </c>
      <c r="X870" s="35">
        <v>5.7072250615666136E-3</v>
      </c>
      <c r="Y870" s="35">
        <v>2.9427879223704423E-3</v>
      </c>
      <c r="Z870" s="35">
        <v>0</v>
      </c>
      <c r="AA870" s="35">
        <v>0</v>
      </c>
      <c r="AB870" s="35">
        <v>0</v>
      </c>
      <c r="AC870" s="35">
        <v>0</v>
      </c>
      <c r="AD870" s="35">
        <v>0</v>
      </c>
      <c r="AE870" s="58" t="s">
        <v>5560</v>
      </c>
      <c r="AF870" s="58"/>
      <c r="AG870" s="57" t="str" cm="1">
        <f t="array" ref="AG870">IFERROR(_xlfn.IFS(
AI870="MPR ISSUE","PDH",
AI870="BSS Hardware Issue","BSS",
AI870="Sites strategiques, MLL, Pylone, etc.","ENVTECH",
AI870="AKTIVCO DEFAUT GE &amp; POWER Cabinet","AKTIVCO",
AI870="AKTIVCO Coupure ENEO &amp; Baisse de tension","AKTIVCO GRID ONLY",
AI870="Coupure ENEO &amp; Baisse de tension","IHS GRID ONLY",
AI870="Defaut GE &amp; POWER Cabinet","IHS",
AI870="Sharing","Partners",
AI870="Sites strategiques &amp; DataCenter","SST &amp; DC",
AI870="Exclu","Exclu",
AI870="SAT","SAT",
AI870="SPARE-ISSUE","SPARE-ISSUE",
AI870="Fiber CAmtel","TRANS_FO_CAMTEL",
AI870="Fiber AOF","Fiber AOF",
AI870="Projet OCM (HUAWEI)","TRAVAUX-HUAWEI",
AI870="Projet OCM (NOKIA)","TRAVAUX-NOKIA",
AI870="ACCESS-ISSUE","ACCESS-ISSUE",
AI870="Projet OCM (ZTE, NOKIA, autres projets)","TRAVAUX OCM",
AI870="No root CAuse","No root cause",
AI870="ODU HS","PDH",
AI870="IP &amp; VLAN","PDH",
AI870="Warehouse HUAWEI","SPARE-ISSUE",
AI870="SPARE-HS","SPARE-ISSUE",
AI870="Power Telco","BSS",AI870="no impacts","no impacts"
),"")</f>
        <v>no impacts</v>
      </c>
      <c r="AH870" s="57" t="str" cm="1">
        <f t="array" ref="AH870">IFERROR(_xlfn.IFS(
AI870="MPR ISSUE","TX ISSUE",
AI870="BSS Hardware Issue","RAN ISSUE",
AI870="Sites strategiques, MLL, Pylone, etc.","ENVTECH",
AI870="AKTIVCO DEFAUT GE &amp; POWER Cabinet","POWER ISSUE",
AI870="AKTIVCO Coupure ENEO &amp; Baisse de tension","POWER ISSUE",
AI870="Coupure ENEO &amp; Baisse de tension","POWER ISSUE",
AI870="Defaut GE &amp; POWER Cabinet","POWER ISSUE",
AI870="Sharing","POWER ISSUE",
AI870="Sites strategiques &amp; DataCenter","POWER ISSUE",
AI870="Exclu","Exclu",
AI870="SAT","TX ISSUE",
AI870="SPARE-ISSUE","SPARE-ISSUE",
AI870="Fiber CAmtel","TX ISSUE",
AI870="Fiber AOF","TX ISSUE",
AI870="Projet OCM (HUAWEI)","TRAVAUX-HUAWEI",
AI870="Projet OCM (NOKIA)","TRAVAUX -NOKIA",
AI870="ACCESS-ISSUE","ACCESS-ISSUE",
AI870="Projet OCM (ZTE, NOKIA, autres projets)","TRAVAUX OCM",
AI870="No root CAuse","No root cause",
AI870="ODU HS","TX ISSUE",
AI870="IP &amp; VLAN","TX ISSUE",
AI870="Warehouse HUAWEI","SPARE-ISSUE",
AI870="SPARE-HS","SPARE-ISSUE",
AI870="Power Telco","RAN ISSUE",AI870="no impacts","no impacts"
),"")</f>
        <v>no impacts</v>
      </c>
      <c r="AI870" s="85" t="s">
        <v>5998</v>
      </c>
      <c r="AJ870" s="57" t="str" cm="1">
        <f t="array" ref="AJ870">IFERROR(_xlfn.IFS(
AI870="MPR ISSUE","ACTIVE",
AI870="BSS Hardware Issue","ACTIVE",
AI870="Sites strategiques, MLL, Pylone, etc.","PASSIVE",
AI870="AKTIVCO DEFAUT GE &amp; POWER Cabinet","PASSIVE",
AI870="AKTIVCO Coupure ENEO &amp; Baisse de tension","PASSIVE",
AI870="Coupure ENEO &amp; Baisse de tension","PASSIVE",
AI870="Defaut GE &amp; POWER Cabinet","PASSIVE",
AI870="Sharing","PASSIVE",
AI870="Sites strategiques &amp; DataCenter","PASSIVE",
AI870="Exclu","Exclu",
AI870="SAT","ACTIVE",
AI870="SPARE-ISSUE","SPARE-ISSUE",
AI870="Fiber CAmtel","ACTIVE",
AI870="Fiber AOF","ACTIVE",
AI870="Projet OCM (HUAWEI)","PLANNED WORKS",
AI870="Projet OCM (NOKIA)","PLANNED WORKS",
AI870="ACCESS-ISSUE","ACCESS-ISSUE",
AI870="Projet OCM (ZTE, NOKIA, autres projets)","PLANNED WORKS",
AI870="No root CAuse","No root cause",
AI870="ODU HS","ACTIVE",
AI870="IP &amp; VLAN","ACTIVE",
AI870="Warehouse HUAWEI","SPARE-ISSUE",
AI870="SPARE-HS","SPARE-ISSUE",
AI870="Power Telco","ACTIVE", AI870="no impacts","no impacts"
),"")</f>
        <v>no impacts</v>
      </c>
      <c r="AK870" s="23" t="s">
        <v>5537</v>
      </c>
      <c r="AL870" s="23" t="str">
        <f t="shared" si="25"/>
        <v>OST_161</v>
      </c>
      <c r="AN870" s="9" t="s">
        <v>5537</v>
      </c>
      <c r="AO870" s="23" t="str">
        <f>_xlfn.XLOOKUP(B870,'INCIDENT-05-03-2026'!E:E,'INCIDENT-05-03-2026'!F:F,"")</f>
        <v/>
      </c>
      <c r="AP870" s="7" t="s">
        <v>5537</v>
      </c>
      <c r="AQ870" s="6"/>
      <c r="AR870" s="7"/>
      <c r="AS870" s="3" t="str">
        <f>_xlfn.XLOOKUP(B870,'[3]tt num | region | site id'!$C:$C,'[3]tt num | region | site id'!$Q:$Q,"")</f>
        <v/>
      </c>
      <c r="AT870" s="24" t="str">
        <f>_xlfn.XLOOKUP(B870,'[4]Cells Huawei 03052026 12h'!$B:$B,'[4]Cells Huawei 03052026 12h'!$T:$T,"")</f>
        <v/>
      </c>
      <c r="AU870" s="24" t="str">
        <f>_xlfn.XLOOKUP(B870,'[5]cells down 02052026 8h50'!$B:$B,'[5]cells down 02052026 8h50'!$R:$R,"")</f>
        <v/>
      </c>
      <c r="AV870" s="24" t="str">
        <f>_xlfn.XLOOKUP(B870,'[5]cells down 02052026 13h50'!$B:$B,'[5]cells down 02052026 13h50'!$R:$R,"")</f>
        <v/>
      </c>
      <c r="AW870" s="24" t="str">
        <f>_xlfn.XLOOKUP(B870,'[5]cells down 02052026 13h50'!$B:$B,'[5]cells down 02052026 13h50'!$R:$R,"")</f>
        <v/>
      </c>
      <c r="AX870" s="24" t="str">
        <f>_xlfn.XLOOKUP(B870,'[6]cell downs 03052026 8h40 '!$B:$B,'[6]cell downs 03052026 8h40 '!$R:$R,"")</f>
        <v/>
      </c>
      <c r="AY870" s="24" t="str">
        <f>_xlfn.XLOOKUP(B870,'[7]ALL SITES DOWN'!$D:$D,'[7]ALL SITES DOWN'!$J:$J,"")</f>
        <v/>
      </c>
      <c r="AZ870" s="24" t="str">
        <f>_xlfn.XLOOKUP(B870,'[8]ALL SITES DOWN'!$D:$D,'[8]ALL SITES DOWN'!$J:$J,"")</f>
        <v/>
      </c>
      <c r="BA870" s="9" t="str">
        <f>_xlfn.XLOOKUP(B870,[9]sheet1!$AC:$AC,[9]sheet1!$AF:$AF,"")</f>
        <v/>
      </c>
      <c r="BB870" s="14" t="s">
        <v>5537</v>
      </c>
      <c r="BC870" s="14" t="s">
        <v>5537</v>
      </c>
      <c r="BD870" s="14" t="str">
        <f>_xlfn.XLOOKUP(B870,'[10]cell downs 18042026 17h'!$B:$B,'[10]cell downs 18042026 17h'!$B:$B,"")</f>
        <v/>
      </c>
      <c r="BE870" s="14" t="str">
        <f>_xlfn.XLOOKUP(B870,'[11]Cells Huawei 19042026 15h'!$B:$B,'[11]Cells Huawei 19042026 15h'!$B:$B,"")</f>
        <v/>
      </c>
      <c r="BF870" s="9" t="str">
        <f>_xlfn.XLOOKUP(B870,'[12]cells down 19042026 9H40'!$B:$B,'[12]cells down 19042026 9H40'!$B:$B,"")</f>
        <v/>
      </c>
      <c r="BG870" s="9" t="s">
        <v>1067</v>
      </c>
      <c r="BH870" s="9" t="s">
        <v>12</v>
      </c>
    </row>
    <row r="871" spans="1:60" s="9" customFormat="1" x14ac:dyDescent="0.3">
      <c r="A871" s="1" t="s">
        <v>2727</v>
      </c>
      <c r="B871" s="8" t="s">
        <v>2728</v>
      </c>
      <c r="C871" s="3" t="str">
        <f>_xlfn.XLOOKUP(B871,'[1]daily break down'!$D:$D,'[1]daily break down'!$E:$E,"")</f>
        <v>Douala</v>
      </c>
      <c r="D871" s="1" t="s">
        <v>21</v>
      </c>
      <c r="E871" s="1" t="s">
        <v>125</v>
      </c>
      <c r="F871" s="3" t="s">
        <v>31</v>
      </c>
      <c r="G871" s="1" t="s">
        <v>32</v>
      </c>
      <c r="H871" s="42" t="str">
        <f>_xlfn.XLOOKUP(B871,[2]CALCULATION!$B:$B,[2]CALCULATION!$H:$H,"")</f>
        <v>ZTE</v>
      </c>
      <c r="I871" s="34">
        <v>0</v>
      </c>
      <c r="J871" s="34">
        <v>0</v>
      </c>
      <c r="K871" s="34">
        <v>0</v>
      </c>
      <c r="L871" s="34">
        <v>0</v>
      </c>
      <c r="M871" s="34">
        <v>0</v>
      </c>
      <c r="N871" s="34">
        <v>0</v>
      </c>
      <c r="O871" s="34">
        <v>1.8434693650426761</v>
      </c>
      <c r="P871" s="34">
        <v>1.2579615789608842</v>
      </c>
      <c r="Q871" s="34">
        <v>0.38532686704733804</v>
      </c>
      <c r="R871" s="34">
        <v>2.8817741194465132</v>
      </c>
      <c r="S871" s="35">
        <v>1.2075774827142418</v>
      </c>
      <c r="T871" s="35">
        <v>2.978458079005126E-3</v>
      </c>
      <c r="U871" s="35">
        <v>0.58194077041831116</v>
      </c>
      <c r="V871" s="35">
        <v>0.52123016382589582</v>
      </c>
      <c r="W871" s="35">
        <v>2.978458079005126E-3</v>
      </c>
      <c r="X871" s="35">
        <v>2.0687085691130687</v>
      </c>
      <c r="Y871" s="35">
        <v>2.7466020608788292E-3</v>
      </c>
      <c r="Z871" s="35">
        <v>2.7644371391963418E-3</v>
      </c>
      <c r="AA871" s="35">
        <v>0</v>
      </c>
      <c r="AB871" s="35">
        <v>0</v>
      </c>
      <c r="AC871" s="35">
        <v>0</v>
      </c>
      <c r="AD871" s="35">
        <v>0</v>
      </c>
      <c r="AE871" s="58" t="s">
        <v>5560</v>
      </c>
      <c r="AF871" s="58"/>
      <c r="AG871" s="57" t="str" cm="1">
        <f t="array" ref="AG871">IFERROR(_xlfn.IFS(
AI871="MPR ISSUE","PDH",
AI871="BSS Hardware Issue","BSS",
AI871="Sites strategiques, MLL, Pylone, etc.","ENVTECH",
AI871="AKTIVCO DEFAUT GE &amp; POWER Cabinet","AKTIVCO",
AI871="AKTIVCO Coupure ENEO &amp; Baisse de tension","AKTIVCO GRID ONLY",
AI871="Coupure ENEO &amp; Baisse de tension","IHS GRID ONLY",
AI871="Defaut GE &amp; POWER Cabinet","IHS",
AI871="Sharing","Partners",
AI871="Sites strategiques &amp; DataCenter","SST &amp; DC",
AI871="Exclu","Exclu",
AI871="SAT","SAT",
AI871="SPARE-ISSUE","SPARE-ISSUE",
AI871="Fiber CAmtel","TRANS_FO_CAMTEL",
AI871="Fiber AOF","Fiber AOF",
AI871="Projet OCM (HUAWEI)","TRAVAUX-HUAWEI",
AI871="Projet OCM (NOKIA)","TRAVAUX-NOKIA",
AI871="ACCESS-ISSUE","ACCESS-ISSUE",
AI871="Projet OCM (ZTE, NOKIA, autres projets)","TRAVAUX OCM",
AI871="No root CAuse","No root cause",
AI871="ODU HS","PDH",
AI871="IP &amp; VLAN","PDH",
AI871="Warehouse HUAWEI","SPARE-ISSUE",
AI871="SPARE-HS","SPARE-ISSUE",
AI871="Power Telco","BSS",AI871="no impacts","no impacts"
),"")</f>
        <v>no impacts</v>
      </c>
      <c r="AH871" s="57" t="str" cm="1">
        <f t="array" ref="AH871">IFERROR(_xlfn.IFS(
AI871="MPR ISSUE","TX ISSUE",
AI871="BSS Hardware Issue","RAN ISSUE",
AI871="Sites strategiques, MLL, Pylone, etc.","ENVTECH",
AI871="AKTIVCO DEFAUT GE &amp; POWER Cabinet","POWER ISSUE",
AI871="AKTIVCO Coupure ENEO &amp; Baisse de tension","POWER ISSUE",
AI871="Coupure ENEO &amp; Baisse de tension","POWER ISSUE",
AI871="Defaut GE &amp; POWER Cabinet","POWER ISSUE",
AI871="Sharing","POWER ISSUE",
AI871="Sites strategiques &amp; DataCenter","POWER ISSUE",
AI871="Exclu","Exclu",
AI871="SAT","TX ISSUE",
AI871="SPARE-ISSUE","SPARE-ISSUE",
AI871="Fiber CAmtel","TX ISSUE",
AI871="Fiber AOF","TX ISSUE",
AI871="Projet OCM (HUAWEI)","TRAVAUX-HUAWEI",
AI871="Projet OCM (NOKIA)","TRAVAUX -NOKIA",
AI871="ACCESS-ISSUE","ACCESS-ISSUE",
AI871="Projet OCM (ZTE, NOKIA, autres projets)","TRAVAUX OCM",
AI871="No root CAuse","No root cause",
AI871="ODU HS","TX ISSUE",
AI871="IP &amp; VLAN","TX ISSUE",
AI871="Warehouse HUAWEI","SPARE-ISSUE",
AI871="SPARE-HS","SPARE-ISSUE",
AI871="Power Telco","RAN ISSUE",AI871="no impacts","no impacts"
),"")</f>
        <v>no impacts</v>
      </c>
      <c r="AI871" s="85" t="s">
        <v>5998</v>
      </c>
      <c r="AJ871" s="57" t="str" cm="1">
        <f t="array" ref="AJ871">IFERROR(_xlfn.IFS(
AI871="MPR ISSUE","ACTIVE",
AI871="BSS Hardware Issue","ACTIVE",
AI871="Sites strategiques, MLL, Pylone, etc.","PASSIVE",
AI871="AKTIVCO DEFAUT GE &amp; POWER Cabinet","PASSIVE",
AI871="AKTIVCO Coupure ENEO &amp; Baisse de tension","PASSIVE",
AI871="Coupure ENEO &amp; Baisse de tension","PASSIVE",
AI871="Defaut GE &amp; POWER Cabinet","PASSIVE",
AI871="Sharing","PASSIVE",
AI871="Sites strategiques &amp; DataCenter","PASSIVE",
AI871="Exclu","Exclu",
AI871="SAT","ACTIVE",
AI871="SPARE-ISSUE","SPARE-ISSUE",
AI871="Fiber CAmtel","ACTIVE",
AI871="Fiber AOF","ACTIVE",
AI871="Projet OCM (HUAWEI)","PLANNED WORKS",
AI871="Projet OCM (NOKIA)","PLANNED WORKS",
AI871="ACCESS-ISSUE","ACCESS-ISSUE",
AI871="Projet OCM (ZTE, NOKIA, autres projets)","PLANNED WORKS",
AI871="No root CAuse","No root cause",
AI871="ODU HS","ACTIVE",
AI871="IP &amp; VLAN","ACTIVE",
AI871="Warehouse HUAWEI","SPARE-ISSUE",
AI871="SPARE-HS","SPARE-ISSUE",
AI871="Power Telco","ACTIVE", AI871="no impacts","no impacts"
),"")</f>
        <v>no impacts</v>
      </c>
      <c r="AK871" s="23" t="s">
        <v>5537</v>
      </c>
      <c r="AL871" s="23" t="str">
        <f t="shared" si="25"/>
        <v>LIT_643</v>
      </c>
      <c r="AN871" s="9" t="s">
        <v>5537</v>
      </c>
      <c r="AO871" s="23" t="str">
        <f>_xlfn.XLOOKUP(B871,'INCIDENT-05-03-2026'!E:E,'INCIDENT-05-03-2026'!F:F,"")</f>
        <v/>
      </c>
      <c r="AP871" s="7" t="s">
        <v>5537</v>
      </c>
      <c r="AQ871" s="6"/>
      <c r="AR871" s="7"/>
      <c r="AS871" s="3" t="str">
        <f>_xlfn.XLOOKUP(B871,'[3]tt num | region | site id'!$C:$C,'[3]tt num | region | site id'!$Q:$Q,"")</f>
        <v/>
      </c>
      <c r="AT871" s="24" t="str">
        <f>_xlfn.XLOOKUP(B871,'[4]Cells Huawei 03052026 12h'!$B:$B,'[4]Cells Huawei 03052026 12h'!$T:$T,"")</f>
        <v/>
      </c>
      <c r="AU871" s="24" t="str">
        <f>_xlfn.XLOOKUP(B871,'[5]cells down 02052026 8h50'!$B:$B,'[5]cells down 02052026 8h50'!$R:$R,"")</f>
        <v/>
      </c>
      <c r="AV871" s="24" t="str">
        <f>_xlfn.XLOOKUP(B871,'[5]cells down 02052026 13h50'!$B:$B,'[5]cells down 02052026 13h50'!$R:$R,"")</f>
        <v/>
      </c>
      <c r="AW871" s="24" t="str">
        <f>_xlfn.XLOOKUP(B871,'[5]cells down 02052026 13h50'!$B:$B,'[5]cells down 02052026 13h50'!$R:$R,"")</f>
        <v/>
      </c>
      <c r="AX871" s="24" t="str">
        <f>_xlfn.XLOOKUP(B871,'[6]cell downs 03052026 8h40 '!$B:$B,'[6]cell downs 03052026 8h40 '!$R:$R,"")</f>
        <v/>
      </c>
      <c r="AY871" s="24" t="str">
        <f>_xlfn.XLOOKUP(B871,'[7]ALL SITES DOWN'!$D:$D,'[7]ALL SITES DOWN'!$J:$J,"")</f>
        <v/>
      </c>
      <c r="AZ871" s="24" t="str">
        <f>_xlfn.XLOOKUP(B871,'[8]ALL SITES DOWN'!$D:$D,'[8]ALL SITES DOWN'!$J:$J,"")</f>
        <v/>
      </c>
      <c r="BA871" s="9" t="str">
        <f>_xlfn.XLOOKUP(B871,[9]sheet1!$AC:$AC,[9]sheet1!$AF:$AF,"")</f>
        <v/>
      </c>
      <c r="BB871" s="14" t="s">
        <v>5537</v>
      </c>
      <c r="BC871" s="14" t="s">
        <v>5537</v>
      </c>
      <c r="BD871" s="14" t="str">
        <f>_xlfn.XLOOKUP(B871,'[10]cell downs 18042026 17h'!$B:$B,'[10]cell downs 18042026 17h'!$B:$B,"")</f>
        <v/>
      </c>
      <c r="BE871" s="14" t="str">
        <f>_xlfn.XLOOKUP(B871,'[11]Cells Huawei 19042026 15h'!$B:$B,'[11]Cells Huawei 19042026 15h'!$B:$B,"")</f>
        <v/>
      </c>
      <c r="BF871" s="9" t="str">
        <f>_xlfn.XLOOKUP(B871,'[12]cells down 19042026 9H40'!$B:$B,'[12]cells down 19042026 9H40'!$B:$B,"")</f>
        <v/>
      </c>
      <c r="BG871" s="9" t="s">
        <v>5537</v>
      </c>
      <c r="BH871" s="9" t="s">
        <v>12</v>
      </c>
    </row>
    <row r="872" spans="1:60" s="9" customFormat="1" x14ac:dyDescent="0.3">
      <c r="A872" s="1" t="s">
        <v>1440</v>
      </c>
      <c r="B872" s="8" t="s">
        <v>1441</v>
      </c>
      <c r="C872" s="3" t="str">
        <f>_xlfn.XLOOKUP(B872,'[1]daily break down'!$D:$D,'[1]daily break down'!$E:$E,"")</f>
        <v>CENTRE</v>
      </c>
      <c r="D872" s="1" t="s">
        <v>11</v>
      </c>
      <c r="E872" s="1" t="s">
        <v>154</v>
      </c>
      <c r="F872" s="3" t="s">
        <v>226</v>
      </c>
      <c r="G872" s="1" t="s">
        <v>1442</v>
      </c>
      <c r="H872" s="41" t="str">
        <f>_xlfn.XLOOKUP(B872,[2]CALCULATION!$B:$B,[2]CALCULATION!$H:$H,"")</f>
        <v>NOKIA</v>
      </c>
      <c r="I872" s="34">
        <v>9.363416116632604E-3</v>
      </c>
      <c r="J872" s="34">
        <v>0</v>
      </c>
      <c r="K872" s="34">
        <v>0</v>
      </c>
      <c r="L872" s="34">
        <v>0.26278204392851134</v>
      </c>
      <c r="M872" s="34">
        <v>3.3886648803053529E-3</v>
      </c>
      <c r="N872" s="34">
        <v>0</v>
      </c>
      <c r="O872" s="34">
        <v>5.5288742783926826E-3</v>
      </c>
      <c r="P872" s="34">
        <v>0</v>
      </c>
      <c r="Q872" s="34">
        <v>0</v>
      </c>
      <c r="R872" s="34">
        <v>5.2720491506222364E-2</v>
      </c>
      <c r="S872" s="35">
        <v>0.11484006928571242</v>
      </c>
      <c r="T872" s="35">
        <v>22069.844102010942</v>
      </c>
      <c r="U872" s="35">
        <v>0.23267643172874691</v>
      </c>
      <c r="V872" s="35">
        <v>5.7964004531536632E-3</v>
      </c>
      <c r="W872" s="35">
        <v>1.1827153835397923</v>
      </c>
      <c r="X872" s="35">
        <v>0.13073112406651205</v>
      </c>
      <c r="Y872" s="35">
        <v>2.6752617476094621E-3</v>
      </c>
      <c r="Z872" s="35">
        <v>4.1199030913185554E-3</v>
      </c>
      <c r="AA872" s="35">
        <v>0</v>
      </c>
      <c r="AB872" s="35">
        <v>0</v>
      </c>
      <c r="AC872" s="35">
        <v>0</v>
      </c>
      <c r="AD872" s="35">
        <v>0</v>
      </c>
      <c r="AE872" s="58" t="s">
        <v>5560</v>
      </c>
      <c r="AF872" s="58"/>
      <c r="AG872" s="57" t="str" cm="1">
        <f t="array" ref="AG872">IFERROR(_xlfn.IFS(
AI872="MPR ISSUE","PDH",
AI872="BSS Hardware Issue","BSS",
AI872="Sites strategiques, MLL, Pylone, etc.","ENVTECH",
AI872="AKTIVCO DEFAUT GE &amp; POWER Cabinet","AKTIVCO",
AI872="AKTIVCO Coupure ENEO &amp; Baisse de tension","AKTIVCO GRID ONLY",
AI872="Coupure ENEO &amp; Baisse de tension","IHS GRID ONLY",
AI872="Defaut GE &amp; POWER Cabinet","IHS",
AI872="Sharing","Partners",
AI872="Sites strategiques &amp; DataCenter","SST &amp; DC",
AI872="Exclu","Exclu",
AI872="SAT","SAT",
AI872="SPARE-ISSUE","SPARE-ISSUE",
AI872="Fiber CAmtel","TRANS_FO_CAMTEL",
AI872="Fiber AOF","Fiber AOF",
AI872="Projet OCM (HUAWEI)","TRAVAUX-HUAWEI",
AI872="Projet OCM (NOKIA)","TRAVAUX-NOKIA",
AI872="ACCESS-ISSUE","ACCESS-ISSUE",
AI872="Projet OCM (ZTE, NOKIA, autres projets)","TRAVAUX OCM",
AI872="No root CAuse","No root cause",
AI872="ODU HS","PDH",
AI872="IP &amp; VLAN","PDH",
AI872="Warehouse HUAWEI","SPARE-ISSUE",
AI872="SPARE-HS","SPARE-ISSUE",
AI872="Power Telco","BSS",AI872="no impacts","no impacts"
),"")</f>
        <v>no impacts</v>
      </c>
      <c r="AH872" s="57" t="str" cm="1">
        <f t="array" ref="AH872">IFERROR(_xlfn.IFS(
AI872="MPR ISSUE","TX ISSUE",
AI872="BSS Hardware Issue","RAN ISSUE",
AI872="Sites strategiques, MLL, Pylone, etc.","ENVTECH",
AI872="AKTIVCO DEFAUT GE &amp; POWER Cabinet","POWER ISSUE",
AI872="AKTIVCO Coupure ENEO &amp; Baisse de tension","POWER ISSUE",
AI872="Coupure ENEO &amp; Baisse de tension","POWER ISSUE",
AI872="Defaut GE &amp; POWER Cabinet","POWER ISSUE",
AI872="Sharing","POWER ISSUE",
AI872="Sites strategiques &amp; DataCenter","POWER ISSUE",
AI872="Exclu","Exclu",
AI872="SAT","TX ISSUE",
AI872="SPARE-ISSUE","SPARE-ISSUE",
AI872="Fiber CAmtel","TX ISSUE",
AI872="Fiber AOF","TX ISSUE",
AI872="Projet OCM (HUAWEI)","TRAVAUX-HUAWEI",
AI872="Projet OCM (NOKIA)","TRAVAUX -NOKIA",
AI872="ACCESS-ISSUE","ACCESS-ISSUE",
AI872="Projet OCM (ZTE, NOKIA, autres projets)","TRAVAUX OCM",
AI872="No root CAuse","No root cause",
AI872="ODU HS","TX ISSUE",
AI872="IP &amp; VLAN","TX ISSUE",
AI872="Warehouse HUAWEI","SPARE-ISSUE",
AI872="SPARE-HS","SPARE-ISSUE",
AI872="Power Telco","RAN ISSUE",AI872="no impacts","no impacts"
),"")</f>
        <v>no impacts</v>
      </c>
      <c r="AI872" s="85" t="s">
        <v>5998</v>
      </c>
      <c r="AJ872" s="57" t="str" cm="1">
        <f t="array" ref="AJ872">IFERROR(_xlfn.IFS(
AI872="MPR ISSUE","ACTIVE",
AI872="BSS Hardware Issue","ACTIVE",
AI872="Sites strategiques, MLL, Pylone, etc.","PASSIVE",
AI872="AKTIVCO DEFAUT GE &amp; POWER Cabinet","PASSIVE",
AI872="AKTIVCO Coupure ENEO &amp; Baisse de tension","PASSIVE",
AI872="Coupure ENEO &amp; Baisse de tension","PASSIVE",
AI872="Defaut GE &amp; POWER Cabinet","PASSIVE",
AI872="Sharing","PASSIVE",
AI872="Sites strategiques &amp; DataCenter","PASSIVE",
AI872="Exclu","Exclu",
AI872="SAT","ACTIVE",
AI872="SPARE-ISSUE","SPARE-ISSUE",
AI872="Fiber CAmtel","ACTIVE",
AI872="Fiber AOF","ACTIVE",
AI872="Projet OCM (HUAWEI)","PLANNED WORKS",
AI872="Projet OCM (NOKIA)","PLANNED WORKS",
AI872="ACCESS-ISSUE","ACCESS-ISSUE",
AI872="Projet OCM (ZTE, NOKIA, autres projets)","PLANNED WORKS",
AI872="No root CAuse","No root cause",
AI872="ODU HS","ACTIVE",
AI872="IP &amp; VLAN","ACTIVE",
AI872="Warehouse HUAWEI","SPARE-ISSUE",
AI872="SPARE-HS","SPARE-ISSUE",
AI872="Power Telco","ACTIVE", AI872="no impacts","no impacts"
),"")</f>
        <v>no impacts</v>
      </c>
      <c r="AK872" s="23" t="s">
        <v>5537</v>
      </c>
      <c r="AL872" s="23" t="str">
        <f t="shared" si="25"/>
        <v>EST_021</v>
      </c>
      <c r="AN872" s="9" t="s">
        <v>5537</v>
      </c>
      <c r="AO872" s="23" t="str">
        <f>_xlfn.XLOOKUP(B872,'INCIDENT-05-03-2026'!E:E,'INCIDENT-05-03-2026'!F:F,"")</f>
        <v/>
      </c>
      <c r="AP872" s="7" t="s">
        <v>5537</v>
      </c>
      <c r="AQ872" s="6"/>
      <c r="AR872" s="7"/>
      <c r="AS872" s="3" t="str">
        <f>_xlfn.XLOOKUP(B872,'[3]tt num | region | site id'!$C:$C,'[3]tt num | region | site id'!$Q:$Q,"")</f>
        <v/>
      </c>
      <c r="AT872" s="24" t="str">
        <f>_xlfn.XLOOKUP(B872,'[4]Cells Huawei 03052026 12h'!$B:$B,'[4]Cells Huawei 03052026 12h'!$T:$T,"")</f>
        <v/>
      </c>
      <c r="AU872" s="24" t="str">
        <f>_xlfn.XLOOKUP(B872,'[5]cells down 02052026 8h50'!$B:$B,'[5]cells down 02052026 8h50'!$R:$R,"")</f>
        <v/>
      </c>
      <c r="AV872" s="24" t="str">
        <f>_xlfn.XLOOKUP(B872,'[5]cells down 02052026 13h50'!$B:$B,'[5]cells down 02052026 13h50'!$R:$R,"")</f>
        <v/>
      </c>
      <c r="AW872" s="24" t="str">
        <f>_xlfn.XLOOKUP(B872,'[5]cells down 02052026 13h50'!$B:$B,'[5]cells down 02052026 13h50'!$R:$R,"")</f>
        <v/>
      </c>
      <c r="AX872" s="24" t="str">
        <f>_xlfn.XLOOKUP(B872,'[6]cell downs 03052026 8h40 '!$B:$B,'[6]cell downs 03052026 8h40 '!$R:$R,"")</f>
        <v/>
      </c>
      <c r="AY872" s="24" t="str">
        <f>_xlfn.XLOOKUP(B872,'[7]ALL SITES DOWN'!$D:$D,'[7]ALL SITES DOWN'!$J:$J,"")</f>
        <v/>
      </c>
      <c r="AZ872" s="24" t="str">
        <f>_xlfn.XLOOKUP(B872,'[8]ALL SITES DOWN'!$D:$D,'[8]ALL SITES DOWN'!$J:$J,"")</f>
        <v/>
      </c>
      <c r="BA872" s="9" t="str">
        <f>_xlfn.XLOOKUP(B872,[9]sheet1!$AC:$AC,[9]sheet1!$AF:$AF,"")</f>
        <v/>
      </c>
      <c r="BB872" s="14" t="s">
        <v>5537</v>
      </c>
      <c r="BC872" s="14" t="s">
        <v>5537</v>
      </c>
      <c r="BD872" s="14" t="str">
        <f>_xlfn.XLOOKUP(B872,'[10]cell downs 18042026 17h'!$B:$B,'[10]cell downs 18042026 17h'!$B:$B,"")</f>
        <v/>
      </c>
      <c r="BE872" s="14" t="str">
        <f>_xlfn.XLOOKUP(B872,'[11]Cells Huawei 19042026 15h'!$B:$B,'[11]Cells Huawei 19042026 15h'!$B:$B,"")</f>
        <v/>
      </c>
      <c r="BF872" s="9" t="str">
        <f>_xlfn.XLOOKUP(B872,'[12]cells down 19042026 9H40'!$B:$B,'[12]cells down 19042026 9H40'!$B:$B,"")</f>
        <v/>
      </c>
      <c r="BG872" s="9" t="s">
        <v>1441</v>
      </c>
      <c r="BH872" s="9" t="s">
        <v>5537</v>
      </c>
    </row>
    <row r="873" spans="1:60" s="9" customFormat="1" x14ac:dyDescent="0.3">
      <c r="A873" s="1" t="s">
        <v>1072</v>
      </c>
      <c r="B873" s="8" t="s">
        <v>1073</v>
      </c>
      <c r="C873" s="3" t="str">
        <f>_xlfn.XLOOKUP(B873,'[1]daily break down'!$D:$D,'[1]daily break down'!$E:$E,"")</f>
        <v>OUEST</v>
      </c>
      <c r="D873" s="1" t="s">
        <v>11</v>
      </c>
      <c r="E873" s="1" t="s">
        <v>12</v>
      </c>
      <c r="F873" s="3" t="s">
        <v>102</v>
      </c>
      <c r="G873" s="1" t="s">
        <v>1018</v>
      </c>
      <c r="H873" s="41" t="str">
        <f>_xlfn.XLOOKUP(B873,[2]CALCULATION!$B:$B,[2]CALCULATION!$H:$H,"")</f>
        <v>NOKIA</v>
      </c>
      <c r="I873" s="34">
        <v>1.5159816569786607E-3</v>
      </c>
      <c r="J873" s="34">
        <v>0</v>
      </c>
      <c r="K873" s="34">
        <v>0</v>
      </c>
      <c r="L873" s="34">
        <v>0</v>
      </c>
      <c r="M873" s="34">
        <v>5.5288742783923418E-3</v>
      </c>
      <c r="N873" s="34">
        <v>0</v>
      </c>
      <c r="O873" s="34">
        <v>2.4077355728483103E-3</v>
      </c>
      <c r="P873" s="34">
        <v>3.3886648803055238E-3</v>
      </c>
      <c r="Q873" s="34">
        <v>0</v>
      </c>
      <c r="R873" s="34">
        <v>0</v>
      </c>
      <c r="S873" s="35">
        <v>0</v>
      </c>
      <c r="T873" s="35">
        <v>169976.40619462208</v>
      </c>
      <c r="U873" s="35">
        <v>2.9427879223706136E-3</v>
      </c>
      <c r="V873" s="35">
        <v>0</v>
      </c>
      <c r="W873" s="35">
        <v>2.9427879223706136E-3</v>
      </c>
      <c r="X873" s="35">
        <v>0</v>
      </c>
      <c r="Y873" s="35">
        <v>2.4969109644353608E-3</v>
      </c>
      <c r="Z873" s="35">
        <v>0</v>
      </c>
      <c r="AA873" s="35">
        <v>0</v>
      </c>
      <c r="AB873" s="35">
        <v>0</v>
      </c>
      <c r="AC873" s="35">
        <v>0</v>
      </c>
      <c r="AD873" s="35">
        <v>0</v>
      </c>
      <c r="AE873" s="58" t="s">
        <v>5559</v>
      </c>
      <c r="AF873" s="58"/>
      <c r="AG873" s="57" t="str" cm="1">
        <f t="array" ref="AG873">IFERROR(_xlfn.IFS(
AI873="MPR ISSUE","PDH",
AI873="BSS Hardware Issue","BSS",
AI873="Sites strategiques, MLL, Pylone, etc.","ENVTECH",
AI873="AKTIVCO DEFAUT GE &amp; POWER Cabinet","AKTIVCO",
AI873="AKTIVCO Coupure ENEO &amp; Baisse de tension","AKTIVCO GRID ONLY",
AI873="Coupure ENEO &amp; Baisse de tension","IHS GRID ONLY",
AI873="Defaut GE &amp; POWER Cabinet","IHS",
AI873="Sharing","Partners",
AI873="Sites strategiques &amp; DataCenter","SST &amp; DC",
AI873="Exclu","Exclu",
AI873="SAT","SAT",
AI873="SPARE-ISSUE","SPARE-ISSUE",
AI873="Fiber CAmtel","TRANS_FO_CAMTEL",
AI873="Fiber AOF","Fiber AOF",
AI873="Projet OCM (HUAWEI)","TRAVAUX-HUAWEI",
AI873="Projet OCM (NOKIA)","TRAVAUX-NOKIA",
AI873="ACCESS-ISSUE","ACCESS-ISSUE",
AI873="Projet OCM (ZTE, NOKIA, autres projets)","TRAVAUX OCM",
AI873="No root CAuse","No root cause",
AI873="ODU HS","PDH",
AI873="IP &amp; VLAN","PDH",
AI873="Warehouse HUAWEI","SPARE-ISSUE",
AI873="SPARE-HS","SPARE-ISSUE",
AI873="Power Telco","BSS",AI873="no impacts","no impacts"
),"")</f>
        <v>Exclu</v>
      </c>
      <c r="AH873" s="57" t="str" cm="1">
        <f t="array" ref="AH873">IFERROR(_xlfn.IFS(
AI873="MPR ISSUE","TX ISSUE",
AI873="BSS Hardware Issue","RAN ISSUE",
AI873="Sites strategiques, MLL, Pylone, etc.","ENVTECH",
AI873="AKTIVCO DEFAUT GE &amp; POWER Cabinet","POWER ISSUE",
AI873="AKTIVCO Coupure ENEO &amp; Baisse de tension","POWER ISSUE",
AI873="Coupure ENEO &amp; Baisse de tension","POWER ISSUE",
AI873="Defaut GE &amp; POWER Cabinet","POWER ISSUE",
AI873="Sharing","POWER ISSUE",
AI873="Sites strategiques &amp; DataCenter","POWER ISSUE",
AI873="Exclu","Exclu",
AI873="SAT","TX ISSUE",
AI873="SPARE-ISSUE","SPARE-ISSUE",
AI873="Fiber CAmtel","TX ISSUE",
AI873="Fiber AOF","TX ISSUE",
AI873="Projet OCM (HUAWEI)","TRAVAUX-HUAWEI",
AI873="Projet OCM (NOKIA)","TRAVAUX -NOKIA",
AI873="ACCESS-ISSUE","ACCESS-ISSUE",
AI873="Projet OCM (ZTE, NOKIA, autres projets)","TRAVAUX OCM",
AI873="No root CAuse","No root cause",
AI873="ODU HS","TX ISSUE",
AI873="IP &amp; VLAN","TX ISSUE",
AI873="Warehouse HUAWEI","SPARE-ISSUE",
AI873="SPARE-HS","SPARE-ISSUE",
AI873="Power Telco","RAN ISSUE",AI873="no impacts","no impacts"
),"")</f>
        <v>Exclu</v>
      </c>
      <c r="AI873" s="85" t="s">
        <v>5559</v>
      </c>
      <c r="AJ873" s="57" t="str" cm="1">
        <f t="array" ref="AJ873">IFERROR(_xlfn.IFS(
AI873="MPR ISSUE","ACTIVE",
AI873="BSS Hardware Issue","ACTIVE",
AI873="Sites strategiques, MLL, Pylone, etc.","PASSIVE",
AI873="AKTIVCO DEFAUT GE &amp; POWER Cabinet","PASSIVE",
AI873="AKTIVCO Coupure ENEO &amp; Baisse de tension","PASSIVE",
AI873="Coupure ENEO &amp; Baisse de tension","PASSIVE",
AI873="Defaut GE &amp; POWER Cabinet","PASSIVE",
AI873="Sharing","PASSIVE",
AI873="Sites strategiques &amp; DataCenter","PASSIVE",
AI873="Exclu","Exclu",
AI873="SAT","ACTIVE",
AI873="SPARE-ISSUE","SPARE-ISSUE",
AI873="Fiber CAmtel","ACTIVE",
AI873="Fiber AOF","ACTIVE",
AI873="Projet OCM (HUAWEI)","PLANNED WORKS",
AI873="Projet OCM (NOKIA)","PLANNED WORKS",
AI873="ACCESS-ISSUE","ACCESS-ISSUE",
AI873="Projet OCM (ZTE, NOKIA, autres projets)","PLANNED WORKS",
AI873="No root CAuse","No root cause",
AI873="ODU HS","ACTIVE",
AI873="IP &amp; VLAN","ACTIVE",
AI873="Warehouse HUAWEI","SPARE-ISSUE",
AI873="SPARE-HS","SPARE-ISSUE",
AI873="Power Telco","ACTIVE", AI873="no impacts","no impacts"
),"")</f>
        <v>Exclu</v>
      </c>
      <c r="AK873" s="23" t="s">
        <v>5537</v>
      </c>
      <c r="AL873" s="23" t="str">
        <f t="shared" si="25"/>
        <v>OST_140</v>
      </c>
      <c r="AN873" s="9" t="s">
        <v>5537</v>
      </c>
      <c r="AO873" s="23" t="str">
        <f>_xlfn.XLOOKUP(B873,'INCIDENT-05-03-2026'!E:E,'INCIDENT-05-03-2026'!F:F,"")</f>
        <v/>
      </c>
      <c r="AP873" s="7" t="s">
        <v>5537</v>
      </c>
      <c r="AQ873" s="6"/>
      <c r="AR873" s="7"/>
      <c r="AS873" s="3" t="str">
        <f>_xlfn.XLOOKUP(B873,'[3]tt num | region | site id'!$C:$C,'[3]tt num | region | site id'!$Q:$Q,"")</f>
        <v/>
      </c>
      <c r="AT873" s="24" t="str">
        <f>_xlfn.XLOOKUP(B873,'[4]Cells Huawei 03052026 12h'!$B:$B,'[4]Cells Huawei 03052026 12h'!$T:$T,"")</f>
        <v/>
      </c>
      <c r="AU873" s="24" t="str">
        <f>_xlfn.XLOOKUP(B873,'[5]cells down 02052026 8h50'!$B:$B,'[5]cells down 02052026 8h50'!$R:$R,"")</f>
        <v/>
      </c>
      <c r="AV873" s="24" t="str">
        <f>_xlfn.XLOOKUP(B873,'[5]cells down 02052026 13h50'!$B:$B,'[5]cells down 02052026 13h50'!$R:$R,"")</f>
        <v/>
      </c>
      <c r="AW873" s="24" t="str">
        <f>_xlfn.XLOOKUP(B873,'[5]cells down 02052026 13h50'!$B:$B,'[5]cells down 02052026 13h50'!$R:$R,"")</f>
        <v/>
      </c>
      <c r="AX873" s="24" t="str">
        <f>_xlfn.XLOOKUP(B873,'[6]cell downs 03052026 8h40 '!$B:$B,'[6]cell downs 03052026 8h40 '!$R:$R,"")</f>
        <v/>
      </c>
      <c r="AY873" s="24" t="str">
        <f>_xlfn.XLOOKUP(B873,'[7]ALL SITES DOWN'!$D:$D,'[7]ALL SITES DOWN'!$J:$J,"")</f>
        <v/>
      </c>
      <c r="AZ873" s="24" t="str">
        <f>_xlfn.XLOOKUP(B873,'[8]ALL SITES DOWN'!$D:$D,'[8]ALL SITES DOWN'!$J:$J,"")</f>
        <v/>
      </c>
      <c r="BA873" s="9" t="str">
        <f>_xlfn.XLOOKUP(B873,[9]sheet1!$AC:$AC,[9]sheet1!$AF:$AF,"")</f>
        <v/>
      </c>
      <c r="BB873" s="14" t="s">
        <v>5537</v>
      </c>
      <c r="BC873" s="14" t="s">
        <v>5537</v>
      </c>
      <c r="BD873" s="14" t="str">
        <f>_xlfn.XLOOKUP(B873,'[10]cell downs 18042026 17h'!$B:$B,'[10]cell downs 18042026 17h'!$B:$B,"")</f>
        <v/>
      </c>
      <c r="BE873" s="14" t="str">
        <f>_xlfn.XLOOKUP(B873,'[11]Cells Huawei 19042026 15h'!$B:$B,'[11]Cells Huawei 19042026 15h'!$B:$B,"")</f>
        <v/>
      </c>
      <c r="BF873" s="9" t="str">
        <f>_xlfn.XLOOKUP(B873,'[12]cells down 19042026 9H40'!$B:$B,'[12]cells down 19042026 9H40'!$B:$B,"")</f>
        <v/>
      </c>
      <c r="BG873" s="9" t="s">
        <v>1073</v>
      </c>
      <c r="BH873" s="9" t="s">
        <v>12</v>
      </c>
    </row>
    <row r="874" spans="1:60" s="9" customFormat="1" x14ac:dyDescent="0.3">
      <c r="A874" s="1" t="s">
        <v>941</v>
      </c>
      <c r="B874" s="8" t="s">
        <v>942</v>
      </c>
      <c r="C874" s="3" t="str">
        <f>_xlfn.XLOOKUP(B874,'[1]daily break down'!$D:$D,'[1]daily break down'!$E:$E,"")</f>
        <v>NORD-OUEST</v>
      </c>
      <c r="D874" s="1" t="s">
        <v>11</v>
      </c>
      <c r="E874" s="1" t="s">
        <v>96</v>
      </c>
      <c r="F874" s="3" t="s">
        <v>51</v>
      </c>
      <c r="G874" s="1" t="s">
        <v>943</v>
      </c>
      <c r="H874" s="41" t="str">
        <f>_xlfn.XLOOKUP(B874,[2]CALCULATION!$B:$B,[2]CALCULATION!$H:$H,"")</f>
        <v>NOKIA</v>
      </c>
      <c r="I874" s="34">
        <v>0</v>
      </c>
      <c r="J874" s="34">
        <v>0</v>
      </c>
      <c r="K874" s="34">
        <v>0</v>
      </c>
      <c r="L874" s="34">
        <v>0</v>
      </c>
      <c r="M874" s="34">
        <v>1.6051570485658829E-3</v>
      </c>
      <c r="N874" s="34">
        <v>0</v>
      </c>
      <c r="O874" s="34">
        <v>3.3360663850941982E-2</v>
      </c>
      <c r="P874" s="34">
        <v>0</v>
      </c>
      <c r="Q874" s="34">
        <v>0</v>
      </c>
      <c r="R874" s="34">
        <v>0</v>
      </c>
      <c r="S874" s="35">
        <v>0</v>
      </c>
      <c r="T874" s="35">
        <v>17403.285923414747</v>
      </c>
      <c r="U874" s="35">
        <v>0</v>
      </c>
      <c r="V874" s="35">
        <v>0</v>
      </c>
      <c r="W874" s="35">
        <v>0</v>
      </c>
      <c r="X874" s="35">
        <v>1.7461790128212811</v>
      </c>
      <c r="Y874" s="35">
        <v>2.4077355728483103E-3</v>
      </c>
      <c r="Z874" s="35">
        <v>0</v>
      </c>
      <c r="AA874" s="35">
        <v>0</v>
      </c>
      <c r="AB874" s="35">
        <v>0</v>
      </c>
      <c r="AC874" s="35">
        <v>0</v>
      </c>
      <c r="AD874" s="35">
        <v>0</v>
      </c>
      <c r="AE874" s="58" t="s">
        <v>5603</v>
      </c>
      <c r="AF874" s="58"/>
      <c r="AG874" s="57" t="str" cm="1">
        <f t="array" ref="AG874">IFERROR(_xlfn.IFS(
AI874="MPR ISSUE","PDH",
AI874="BSS Hardware Issue","BSS",
AI874="Sites strategiques, MLL, Pylone, etc.","ENVTECH",
AI874="AKTIVCO DEFAUT GE &amp; POWER Cabinet","AKTIVCO",
AI874="AKTIVCO Coupure ENEO &amp; Baisse de tension","AKTIVCO GRID ONLY",
AI874="Coupure ENEO &amp; Baisse de tension","IHS GRID ONLY",
AI874="Defaut GE &amp; POWER Cabinet","IHS",
AI874="Sharing","Partners",
AI874="Sites strategiques &amp; DataCenter","SST &amp; DC",
AI874="Exclu","Exclu",
AI874="SAT","SAT",
AI874="SPARE-ISSUE","SPARE-ISSUE",
AI874="Fiber CAmtel","TRANS_FO_CAMTEL",
AI874="Fiber AOF","Fiber AOF",
AI874="Projet OCM (HUAWEI)","TRAVAUX-HUAWEI",
AI874="Projet OCM (NOKIA)","TRAVAUX-NOKIA",
AI874="ACCESS-ISSUE","ACCESS-ISSUE",
AI874="Projet OCM (ZTE, NOKIA, autres projets)","TRAVAUX OCM",
AI874="No root CAuse","No root cause",
AI874="ODU HS","PDH",
AI874="IP &amp; VLAN","PDH",
AI874="Warehouse HUAWEI","SPARE-ISSUE",
AI874="SPARE-HS","SPARE-ISSUE",
AI874="Power Telco","BSS",AI874="no impacts","no impacts"
),"")</f>
        <v>no impacts</v>
      </c>
      <c r="AH874" s="57" t="str" cm="1">
        <f t="array" ref="AH874">IFERROR(_xlfn.IFS(
AI874="MPR ISSUE","TX ISSUE",
AI874="BSS Hardware Issue","RAN ISSUE",
AI874="Sites strategiques, MLL, Pylone, etc.","ENVTECH",
AI874="AKTIVCO DEFAUT GE &amp; POWER Cabinet","POWER ISSUE",
AI874="AKTIVCO Coupure ENEO &amp; Baisse de tension","POWER ISSUE",
AI874="Coupure ENEO &amp; Baisse de tension","POWER ISSUE",
AI874="Defaut GE &amp; POWER Cabinet","POWER ISSUE",
AI874="Sharing","POWER ISSUE",
AI874="Sites strategiques &amp; DataCenter","POWER ISSUE",
AI874="Exclu","Exclu",
AI874="SAT","TX ISSUE",
AI874="SPARE-ISSUE","SPARE-ISSUE",
AI874="Fiber CAmtel","TX ISSUE",
AI874="Fiber AOF","TX ISSUE",
AI874="Projet OCM (HUAWEI)","TRAVAUX-HUAWEI",
AI874="Projet OCM (NOKIA)","TRAVAUX -NOKIA",
AI874="ACCESS-ISSUE","ACCESS-ISSUE",
AI874="Projet OCM (ZTE, NOKIA, autres projets)","TRAVAUX OCM",
AI874="No root CAuse","No root cause",
AI874="ODU HS","TX ISSUE",
AI874="IP &amp; VLAN","TX ISSUE",
AI874="Warehouse HUAWEI","SPARE-ISSUE",
AI874="SPARE-HS","SPARE-ISSUE",
AI874="Power Telco","RAN ISSUE",AI874="no impacts","no impacts"
),"")</f>
        <v>no impacts</v>
      </c>
      <c r="AI874" s="85" t="s">
        <v>5998</v>
      </c>
      <c r="AJ874" s="57" t="str" cm="1">
        <f t="array" ref="AJ874">IFERROR(_xlfn.IFS(
AI874="MPR ISSUE","ACTIVE",
AI874="BSS Hardware Issue","ACTIVE",
AI874="Sites strategiques, MLL, Pylone, etc.","PASSIVE",
AI874="AKTIVCO DEFAUT GE &amp; POWER Cabinet","PASSIVE",
AI874="AKTIVCO Coupure ENEO &amp; Baisse de tension","PASSIVE",
AI874="Coupure ENEO &amp; Baisse de tension","PASSIVE",
AI874="Defaut GE &amp; POWER Cabinet","PASSIVE",
AI874="Sharing","PASSIVE",
AI874="Sites strategiques &amp; DataCenter","PASSIVE",
AI874="Exclu","Exclu",
AI874="SAT","ACTIVE",
AI874="SPARE-ISSUE","SPARE-ISSUE",
AI874="Fiber CAmtel","ACTIVE",
AI874="Fiber AOF","ACTIVE",
AI874="Projet OCM (HUAWEI)","PLANNED WORKS",
AI874="Projet OCM (NOKIA)","PLANNED WORKS",
AI874="ACCESS-ISSUE","ACCESS-ISSUE",
AI874="Projet OCM (ZTE, NOKIA, autres projets)","PLANNED WORKS",
AI874="No root CAuse","No root cause",
AI874="ODU HS","ACTIVE",
AI874="IP &amp; VLAN","ACTIVE",
AI874="Warehouse HUAWEI","SPARE-ISSUE",
AI874="SPARE-HS","SPARE-ISSUE",
AI874="Power Telco","ACTIVE", AI874="no impacts","no impacts"
),"")</f>
        <v>no impacts</v>
      </c>
      <c r="AK874" s="23" t="s">
        <v>5537</v>
      </c>
      <c r="AL874" s="23" t="str">
        <f t="shared" si="25"/>
        <v>NRO_087</v>
      </c>
      <c r="AN874" s="9" t="s">
        <v>5537</v>
      </c>
      <c r="AO874" s="23" t="str">
        <f>_xlfn.XLOOKUP(B874,'INCIDENT-05-03-2026'!E:E,'INCIDENT-05-03-2026'!F:F,"")</f>
        <v/>
      </c>
      <c r="AP874" s="7" t="s">
        <v>5537</v>
      </c>
      <c r="AQ874" s="6"/>
      <c r="AR874" s="7"/>
      <c r="AS874" s="3" t="str">
        <f>_xlfn.XLOOKUP(B874,'[3]tt num | region | site id'!$C:$C,'[3]tt num | region | site id'!$Q:$Q,"")</f>
        <v/>
      </c>
      <c r="AT874" s="24" t="str">
        <f>_xlfn.XLOOKUP(B874,'[4]Cells Huawei 03052026 12h'!$B:$B,'[4]Cells Huawei 03052026 12h'!$T:$T,"")</f>
        <v/>
      </c>
      <c r="AU874" s="24" t="str">
        <f>_xlfn.XLOOKUP(B874,'[5]cells down 02052026 8h50'!$B:$B,'[5]cells down 02052026 8h50'!$R:$R,"")</f>
        <v/>
      </c>
      <c r="AV874" s="24" t="str">
        <f>_xlfn.XLOOKUP(B874,'[5]cells down 02052026 13h50'!$B:$B,'[5]cells down 02052026 13h50'!$R:$R,"")</f>
        <v/>
      </c>
      <c r="AW874" s="24" t="str">
        <f>_xlfn.XLOOKUP(B874,'[5]cells down 02052026 13h50'!$B:$B,'[5]cells down 02052026 13h50'!$R:$R,"")</f>
        <v/>
      </c>
      <c r="AX874" s="24" t="str">
        <f>_xlfn.XLOOKUP(B874,'[6]cell downs 03052026 8h40 '!$B:$B,'[6]cell downs 03052026 8h40 '!$R:$R,"")</f>
        <v/>
      </c>
      <c r="AY874" s="24" t="str">
        <f>_xlfn.XLOOKUP(B874,'[7]ALL SITES DOWN'!$D:$D,'[7]ALL SITES DOWN'!$J:$J,"")</f>
        <v/>
      </c>
      <c r="AZ874" s="24" t="str">
        <f>_xlfn.XLOOKUP(B874,'[8]ALL SITES DOWN'!$D:$D,'[8]ALL SITES DOWN'!$J:$J,"")</f>
        <v/>
      </c>
      <c r="BA874" s="9" t="str">
        <f>_xlfn.XLOOKUP(B874,[9]sheet1!$AC:$AC,[9]sheet1!$AF:$AF,"")</f>
        <v/>
      </c>
      <c r="BB874" s="14" t="s">
        <v>5537</v>
      </c>
      <c r="BC874" s="14" t="s">
        <v>5537</v>
      </c>
      <c r="BD874" s="14" t="str">
        <f>_xlfn.XLOOKUP(B874,'[10]cell downs 18042026 17h'!$B:$B,'[10]cell downs 18042026 17h'!$B:$B,"")</f>
        <v/>
      </c>
      <c r="BE874" s="14" t="str">
        <f>_xlfn.XLOOKUP(B874,'[11]Cells Huawei 19042026 15h'!$B:$B,'[11]Cells Huawei 19042026 15h'!$B:$B,"")</f>
        <v/>
      </c>
      <c r="BF874" s="9" t="str">
        <f>_xlfn.XLOOKUP(B874,'[12]cells down 19042026 9H40'!$B:$B,'[12]cells down 19042026 9H40'!$B:$B,"")</f>
        <v/>
      </c>
      <c r="BG874" s="9" t="s">
        <v>942</v>
      </c>
      <c r="BH874" s="9" t="s">
        <v>12</v>
      </c>
    </row>
    <row r="875" spans="1:60" s="9" customFormat="1" x14ac:dyDescent="0.3">
      <c r="A875" s="1" t="s">
        <v>1224</v>
      </c>
      <c r="B875" s="8" t="s">
        <v>1225</v>
      </c>
      <c r="C875" s="3" t="str">
        <f>_xlfn.XLOOKUP(B875,'[1]daily break down'!$D:$D,'[1]daily break down'!$E:$E,"")</f>
        <v>OUEST</v>
      </c>
      <c r="D875" s="1" t="s">
        <v>21</v>
      </c>
      <c r="E875" s="1" t="s">
        <v>22</v>
      </c>
      <c r="F875" s="3" t="s">
        <v>102</v>
      </c>
      <c r="G875" s="1" t="s">
        <v>103</v>
      </c>
      <c r="H875" s="41" t="str">
        <f>_xlfn.XLOOKUP(B875,[2]CALCULATION!$B:$B,[2]CALCULATION!$H:$H,"")</f>
        <v>NOKIA</v>
      </c>
      <c r="I875" s="34">
        <v>5.525333147336596E-2</v>
      </c>
      <c r="J875" s="34">
        <v>4.1038515208327894E-2</v>
      </c>
      <c r="K875" s="34">
        <v>0.98496752417673428</v>
      </c>
      <c r="L875" s="34">
        <v>0</v>
      </c>
      <c r="M875" s="34">
        <v>5.5253531933106864E-2</v>
      </c>
      <c r="N875" s="34">
        <v>0</v>
      </c>
      <c r="O875" s="34">
        <v>0</v>
      </c>
      <c r="P875" s="34">
        <v>1.1888178743402145</v>
      </c>
      <c r="Q875" s="34">
        <v>0</v>
      </c>
      <c r="R875" s="34">
        <v>5.4737717880089923E-2</v>
      </c>
      <c r="S875" s="35">
        <v>0</v>
      </c>
      <c r="T875" s="35">
        <v>166286.74546660844</v>
      </c>
      <c r="U875" s="35">
        <v>5.9196292838330763E-2</v>
      </c>
      <c r="V875" s="35">
        <v>0</v>
      </c>
      <c r="W875" s="35">
        <v>5.9729677284958954E-2</v>
      </c>
      <c r="X875" s="35">
        <v>0</v>
      </c>
      <c r="Y875" s="35">
        <v>2.4077355728483103E-3</v>
      </c>
      <c r="Z875" s="35">
        <v>5.8338541176201832E-2</v>
      </c>
      <c r="AA875" s="35">
        <v>0</v>
      </c>
      <c r="AB875" s="35">
        <v>0</v>
      </c>
      <c r="AC875" s="35">
        <v>0</v>
      </c>
      <c r="AD875" s="35">
        <v>0</v>
      </c>
      <c r="AE875" s="58" t="s">
        <v>5560</v>
      </c>
      <c r="AF875" s="58"/>
      <c r="AG875" s="57" t="str" cm="1">
        <f t="array" ref="AG875">IFERROR(_xlfn.IFS(
AI875="MPR ISSUE","PDH",
AI875="BSS Hardware Issue","BSS",
AI875="Sites strategiques, MLL, Pylone, etc.","ENVTECH",
AI875="AKTIVCO DEFAUT GE &amp; POWER Cabinet","AKTIVCO",
AI875="AKTIVCO Coupure ENEO &amp; Baisse de tension","AKTIVCO GRID ONLY",
AI875="Coupure ENEO &amp; Baisse de tension","IHS GRID ONLY",
AI875="Defaut GE &amp; POWER Cabinet","IHS",
AI875="Sharing","Partners",
AI875="Sites strategiques &amp; DataCenter","SST &amp; DC",
AI875="Exclu","Exclu",
AI875="SAT","SAT",
AI875="SPARE-ISSUE","SPARE-ISSUE",
AI875="Fiber CAmtel","TRANS_FO_CAMTEL",
AI875="Fiber AOF","Fiber AOF",
AI875="Projet OCM (HUAWEI)","TRAVAUX-HUAWEI",
AI875="Projet OCM (NOKIA)","TRAVAUX-NOKIA",
AI875="ACCESS-ISSUE","ACCESS-ISSUE",
AI875="Projet OCM (ZTE, NOKIA, autres projets)","TRAVAUX OCM",
AI875="No root CAuse","No root cause",
AI875="ODU HS","PDH",
AI875="IP &amp; VLAN","PDH",
AI875="Warehouse HUAWEI","SPARE-ISSUE",
AI875="SPARE-HS","SPARE-ISSUE",
AI875="Power Telco","BSS",AI875="no impacts","no impacts"
),"")</f>
        <v>no impacts</v>
      </c>
      <c r="AH875" s="57" t="str" cm="1">
        <f t="array" ref="AH875">IFERROR(_xlfn.IFS(
AI875="MPR ISSUE","TX ISSUE",
AI875="BSS Hardware Issue","RAN ISSUE",
AI875="Sites strategiques, MLL, Pylone, etc.","ENVTECH",
AI875="AKTIVCO DEFAUT GE &amp; POWER Cabinet","POWER ISSUE",
AI875="AKTIVCO Coupure ENEO &amp; Baisse de tension","POWER ISSUE",
AI875="Coupure ENEO &amp; Baisse de tension","POWER ISSUE",
AI875="Defaut GE &amp; POWER Cabinet","POWER ISSUE",
AI875="Sharing","POWER ISSUE",
AI875="Sites strategiques &amp; DataCenter","POWER ISSUE",
AI875="Exclu","Exclu",
AI875="SAT","TX ISSUE",
AI875="SPARE-ISSUE","SPARE-ISSUE",
AI875="Fiber CAmtel","TX ISSUE",
AI875="Fiber AOF","TX ISSUE",
AI875="Projet OCM (HUAWEI)","TRAVAUX-HUAWEI",
AI875="Projet OCM (NOKIA)","TRAVAUX -NOKIA",
AI875="ACCESS-ISSUE","ACCESS-ISSUE",
AI875="Projet OCM (ZTE, NOKIA, autres projets)","TRAVAUX OCM",
AI875="No root CAuse","No root cause",
AI875="ODU HS","TX ISSUE",
AI875="IP &amp; VLAN","TX ISSUE",
AI875="Warehouse HUAWEI","SPARE-ISSUE",
AI875="SPARE-HS","SPARE-ISSUE",
AI875="Power Telco","RAN ISSUE",AI875="no impacts","no impacts"
),"")</f>
        <v>no impacts</v>
      </c>
      <c r="AI875" s="85" t="s">
        <v>5998</v>
      </c>
      <c r="AJ875" s="57" t="str" cm="1">
        <f t="array" ref="AJ875">IFERROR(_xlfn.IFS(
AI875="MPR ISSUE","ACTIVE",
AI875="BSS Hardware Issue","ACTIVE",
AI875="Sites strategiques, MLL, Pylone, etc.","PASSIVE",
AI875="AKTIVCO DEFAUT GE &amp; POWER Cabinet","PASSIVE",
AI875="AKTIVCO Coupure ENEO &amp; Baisse de tension","PASSIVE",
AI875="Coupure ENEO &amp; Baisse de tension","PASSIVE",
AI875="Defaut GE &amp; POWER Cabinet","PASSIVE",
AI875="Sharing","PASSIVE",
AI875="Sites strategiques &amp; DataCenter","PASSIVE",
AI875="Exclu","Exclu",
AI875="SAT","ACTIVE",
AI875="SPARE-ISSUE","SPARE-ISSUE",
AI875="Fiber CAmtel","ACTIVE",
AI875="Fiber AOF","ACTIVE",
AI875="Projet OCM (HUAWEI)","PLANNED WORKS",
AI875="Projet OCM (NOKIA)","PLANNED WORKS",
AI875="ACCESS-ISSUE","ACCESS-ISSUE",
AI875="Projet OCM (ZTE, NOKIA, autres projets)","PLANNED WORKS",
AI875="No root CAuse","No root cause",
AI875="ODU HS","ACTIVE",
AI875="IP &amp; VLAN","ACTIVE",
AI875="Warehouse HUAWEI","SPARE-ISSUE",
AI875="SPARE-HS","SPARE-ISSUE",
AI875="Power Telco","ACTIVE", AI875="no impacts","no impacts"
),"")</f>
        <v>no impacts</v>
      </c>
      <c r="AK875" s="23" t="s">
        <v>5537</v>
      </c>
      <c r="AL875" s="23" t="str">
        <f t="shared" si="25"/>
        <v>OST_251</v>
      </c>
      <c r="AN875" s="9" t="s">
        <v>5537</v>
      </c>
      <c r="AO875" s="23" t="str">
        <f>_xlfn.XLOOKUP(B875,'INCIDENT-05-03-2026'!E:E,'INCIDENT-05-03-2026'!F:F,"")</f>
        <v/>
      </c>
      <c r="AP875" s="7" t="s">
        <v>5537</v>
      </c>
      <c r="AQ875" s="6"/>
      <c r="AR875" s="7"/>
      <c r="AS875" s="3" t="str">
        <f>_xlfn.XLOOKUP(B875,'[3]tt num | region | site id'!$C:$C,'[3]tt num | region | site id'!$Q:$Q,"")</f>
        <v/>
      </c>
      <c r="AT875" s="24" t="str">
        <f>_xlfn.XLOOKUP(B875,'[4]Cells Huawei 03052026 12h'!$B:$B,'[4]Cells Huawei 03052026 12h'!$T:$T,"")</f>
        <v/>
      </c>
      <c r="AU875" s="24" t="str">
        <f>_xlfn.XLOOKUP(B875,'[5]cells down 02052026 8h50'!$B:$B,'[5]cells down 02052026 8h50'!$R:$R,"")</f>
        <v/>
      </c>
      <c r="AV875" s="24" t="str">
        <f>_xlfn.XLOOKUP(B875,'[5]cells down 02052026 13h50'!$B:$B,'[5]cells down 02052026 13h50'!$R:$R,"")</f>
        <v/>
      </c>
      <c r="AW875" s="24" t="str">
        <f>_xlfn.XLOOKUP(B875,'[5]cells down 02052026 13h50'!$B:$B,'[5]cells down 02052026 13h50'!$R:$R,"")</f>
        <v/>
      </c>
      <c r="AX875" s="24" t="str">
        <f>_xlfn.XLOOKUP(B875,'[6]cell downs 03052026 8h40 '!$B:$B,'[6]cell downs 03052026 8h40 '!$R:$R,"")</f>
        <v/>
      </c>
      <c r="AY875" s="24" t="str">
        <f>_xlfn.XLOOKUP(B875,'[7]ALL SITES DOWN'!$D:$D,'[7]ALL SITES DOWN'!$J:$J,"")</f>
        <v/>
      </c>
      <c r="AZ875" s="24" t="str">
        <f>_xlfn.XLOOKUP(B875,'[8]ALL SITES DOWN'!$D:$D,'[8]ALL SITES DOWN'!$J:$J,"")</f>
        <v/>
      </c>
      <c r="BA875" s="9" t="str">
        <f>_xlfn.XLOOKUP(B875,[9]sheet1!$AC:$AC,[9]sheet1!$AF:$AF,"")</f>
        <v/>
      </c>
      <c r="BB875" s="14" t="s">
        <v>5537</v>
      </c>
      <c r="BC875" s="14" t="s">
        <v>5537</v>
      </c>
      <c r="BD875" s="14" t="str">
        <f>_xlfn.XLOOKUP(B875,'[10]cell downs 18042026 17h'!$B:$B,'[10]cell downs 18042026 17h'!$B:$B,"")</f>
        <v/>
      </c>
      <c r="BE875" s="14" t="str">
        <f>_xlfn.XLOOKUP(B875,'[11]Cells Huawei 19042026 15h'!$B:$B,'[11]Cells Huawei 19042026 15h'!$B:$B,"")</f>
        <v/>
      </c>
      <c r="BF875" s="9" t="str">
        <f>_xlfn.XLOOKUP(B875,'[12]cells down 19042026 9H40'!$B:$B,'[12]cells down 19042026 9H40'!$B:$B,"")</f>
        <v/>
      </c>
      <c r="BG875" s="9" t="s">
        <v>5537</v>
      </c>
      <c r="BH875" s="9" t="s">
        <v>5537</v>
      </c>
    </row>
    <row r="876" spans="1:60" s="9" customFormat="1" x14ac:dyDescent="0.3">
      <c r="A876" s="1" t="s">
        <v>2245</v>
      </c>
      <c r="B876" s="8" t="s">
        <v>2246</v>
      </c>
      <c r="C876" s="3" t="str">
        <f>_xlfn.XLOOKUP(B876,'[1]daily break down'!$D:$D,'[1]daily break down'!$E:$E,"")</f>
        <v>NORD-OUEST</v>
      </c>
      <c r="D876" s="1" t="s">
        <v>11</v>
      </c>
      <c r="E876" s="1" t="s">
        <v>154</v>
      </c>
      <c r="F876" s="3" t="s">
        <v>102</v>
      </c>
      <c r="G876" s="1" t="s">
        <v>2245</v>
      </c>
      <c r="H876" s="41" t="str">
        <f>_xlfn.XLOOKUP(B876,[2]CALCULATION!$B:$B,[2]CALCULATION!$H:$H,"")</f>
        <v>NOKIA</v>
      </c>
      <c r="I876" s="34">
        <v>0</v>
      </c>
      <c r="J876" s="34">
        <v>0</v>
      </c>
      <c r="K876" s="34">
        <v>0</v>
      </c>
      <c r="L876" s="34">
        <v>0</v>
      </c>
      <c r="M876" s="34">
        <v>1.6051570485658829E-3</v>
      </c>
      <c r="N876" s="34">
        <v>0</v>
      </c>
      <c r="O876" s="34">
        <v>0</v>
      </c>
      <c r="P876" s="34">
        <v>0</v>
      </c>
      <c r="Q876" s="34">
        <v>0</v>
      </c>
      <c r="R876" s="34">
        <v>0</v>
      </c>
      <c r="S876" s="35">
        <v>0</v>
      </c>
      <c r="T876" s="35">
        <v>17403.285923414747</v>
      </c>
      <c r="U876" s="35">
        <v>0</v>
      </c>
      <c r="V876" s="35">
        <v>0</v>
      </c>
      <c r="W876" s="35">
        <v>0</v>
      </c>
      <c r="X876" s="35">
        <v>1.9637134630585587</v>
      </c>
      <c r="Y876" s="35">
        <v>2.1402093980876723E-3</v>
      </c>
      <c r="Z876" s="35">
        <v>0</v>
      </c>
      <c r="AA876" s="35">
        <v>0</v>
      </c>
      <c r="AB876" s="35">
        <v>0</v>
      </c>
      <c r="AC876" s="35">
        <v>0</v>
      </c>
      <c r="AD876" s="35">
        <v>0</v>
      </c>
      <c r="AE876" s="58" t="s">
        <v>5560</v>
      </c>
      <c r="AF876" s="58"/>
      <c r="AG876" s="57" t="str" cm="1">
        <f t="array" ref="AG876">IFERROR(_xlfn.IFS(
AI876="MPR ISSUE","PDH",
AI876="BSS Hardware Issue","BSS",
AI876="Sites strategiques, MLL, Pylone, etc.","ENVTECH",
AI876="AKTIVCO DEFAUT GE &amp; POWER Cabinet","AKTIVCO",
AI876="AKTIVCO Coupure ENEO &amp; Baisse de tension","AKTIVCO GRID ONLY",
AI876="Coupure ENEO &amp; Baisse de tension","IHS GRID ONLY",
AI876="Defaut GE &amp; POWER Cabinet","IHS",
AI876="Sharing","Partners",
AI876="Sites strategiques &amp; DataCenter","SST &amp; DC",
AI876="Exclu","Exclu",
AI876="SAT","SAT",
AI876="SPARE-ISSUE","SPARE-ISSUE",
AI876="Fiber CAmtel","TRANS_FO_CAMTEL",
AI876="Fiber AOF","Fiber AOF",
AI876="Projet OCM (HUAWEI)","TRAVAUX-HUAWEI",
AI876="Projet OCM (NOKIA)","TRAVAUX-NOKIA",
AI876="ACCESS-ISSUE","ACCESS-ISSUE",
AI876="Projet OCM (ZTE, NOKIA, autres projets)","TRAVAUX OCM",
AI876="No root CAuse","No root cause",
AI876="ODU HS","PDH",
AI876="IP &amp; VLAN","PDH",
AI876="Warehouse HUAWEI","SPARE-ISSUE",
AI876="SPARE-HS","SPARE-ISSUE",
AI876="Power Telco","BSS",AI876="no impacts","no impacts"
),"")</f>
        <v>no impacts</v>
      </c>
      <c r="AH876" s="57" t="str" cm="1">
        <f t="array" ref="AH876">IFERROR(_xlfn.IFS(
AI876="MPR ISSUE","TX ISSUE",
AI876="BSS Hardware Issue","RAN ISSUE",
AI876="Sites strategiques, MLL, Pylone, etc.","ENVTECH",
AI876="AKTIVCO DEFAUT GE &amp; POWER Cabinet","POWER ISSUE",
AI876="AKTIVCO Coupure ENEO &amp; Baisse de tension","POWER ISSUE",
AI876="Coupure ENEO &amp; Baisse de tension","POWER ISSUE",
AI876="Defaut GE &amp; POWER Cabinet","POWER ISSUE",
AI876="Sharing","POWER ISSUE",
AI876="Sites strategiques &amp; DataCenter","POWER ISSUE",
AI876="Exclu","Exclu",
AI876="SAT","TX ISSUE",
AI876="SPARE-ISSUE","SPARE-ISSUE",
AI876="Fiber CAmtel","TX ISSUE",
AI876="Fiber AOF","TX ISSUE",
AI876="Projet OCM (HUAWEI)","TRAVAUX-HUAWEI",
AI876="Projet OCM (NOKIA)","TRAVAUX -NOKIA",
AI876="ACCESS-ISSUE","ACCESS-ISSUE",
AI876="Projet OCM (ZTE, NOKIA, autres projets)","TRAVAUX OCM",
AI876="No root CAuse","No root cause",
AI876="ODU HS","TX ISSUE",
AI876="IP &amp; VLAN","TX ISSUE",
AI876="Warehouse HUAWEI","SPARE-ISSUE",
AI876="SPARE-HS","SPARE-ISSUE",
AI876="Power Telco","RAN ISSUE",AI876="no impacts","no impacts"
),"")</f>
        <v>no impacts</v>
      </c>
      <c r="AI876" s="85" t="s">
        <v>5998</v>
      </c>
      <c r="AJ876" s="57" t="str" cm="1">
        <f t="array" ref="AJ876">IFERROR(_xlfn.IFS(
AI876="MPR ISSUE","ACTIVE",
AI876="BSS Hardware Issue","ACTIVE",
AI876="Sites strategiques, MLL, Pylone, etc.","PASSIVE",
AI876="AKTIVCO DEFAUT GE &amp; POWER Cabinet","PASSIVE",
AI876="AKTIVCO Coupure ENEO &amp; Baisse de tension","PASSIVE",
AI876="Coupure ENEO &amp; Baisse de tension","PASSIVE",
AI876="Defaut GE &amp; POWER Cabinet","PASSIVE",
AI876="Sharing","PASSIVE",
AI876="Sites strategiques &amp; DataCenter","PASSIVE",
AI876="Exclu","Exclu",
AI876="SAT","ACTIVE",
AI876="SPARE-ISSUE","SPARE-ISSUE",
AI876="Fiber CAmtel","ACTIVE",
AI876="Fiber AOF","ACTIVE",
AI876="Projet OCM (HUAWEI)","PLANNED WORKS",
AI876="Projet OCM (NOKIA)","PLANNED WORKS",
AI876="ACCESS-ISSUE","ACCESS-ISSUE",
AI876="Projet OCM (ZTE, NOKIA, autres projets)","PLANNED WORKS",
AI876="No root CAuse","No root cause",
AI876="ODU HS","ACTIVE",
AI876="IP &amp; VLAN","ACTIVE",
AI876="Warehouse HUAWEI","SPARE-ISSUE",
AI876="SPARE-HS","SPARE-ISSUE",
AI876="Power Telco","ACTIVE", AI876="no impacts","no impacts"
),"")</f>
        <v>no impacts</v>
      </c>
      <c r="AK876" s="23" t="s">
        <v>5537</v>
      </c>
      <c r="AL876" s="23" t="str">
        <f t="shared" si="25"/>
        <v>OST_029</v>
      </c>
      <c r="AN876" s="9" t="s">
        <v>5537</v>
      </c>
      <c r="AO876" s="23" t="str">
        <f>_xlfn.XLOOKUP(B876,'INCIDENT-05-03-2026'!E:E,'INCIDENT-05-03-2026'!F:F,"")</f>
        <v/>
      </c>
      <c r="AP876" s="7" t="s">
        <v>5537</v>
      </c>
      <c r="AQ876" s="6"/>
      <c r="AR876" s="7"/>
      <c r="AS876" s="3" t="str">
        <f>_xlfn.XLOOKUP(B876,'[3]tt num | region | site id'!$C:$C,'[3]tt num | region | site id'!$Q:$Q,"")</f>
        <v/>
      </c>
      <c r="AT876" s="24" t="str">
        <f>_xlfn.XLOOKUP(B876,'[4]Cells Huawei 03052026 12h'!$B:$B,'[4]Cells Huawei 03052026 12h'!$T:$T,"")</f>
        <v/>
      </c>
      <c r="AU876" s="24" t="str">
        <f>_xlfn.XLOOKUP(B876,'[5]cells down 02052026 8h50'!$B:$B,'[5]cells down 02052026 8h50'!$R:$R,"")</f>
        <v/>
      </c>
      <c r="AV876" s="24" t="str">
        <f>_xlfn.XLOOKUP(B876,'[5]cells down 02052026 13h50'!$B:$B,'[5]cells down 02052026 13h50'!$R:$R,"")</f>
        <v/>
      </c>
      <c r="AW876" s="24" t="str">
        <f>_xlfn.XLOOKUP(B876,'[5]cells down 02052026 13h50'!$B:$B,'[5]cells down 02052026 13h50'!$R:$R,"")</f>
        <v/>
      </c>
      <c r="AX876" s="24" t="str">
        <f>_xlfn.XLOOKUP(B876,'[6]cell downs 03052026 8h40 '!$B:$B,'[6]cell downs 03052026 8h40 '!$R:$R,"")</f>
        <v/>
      </c>
      <c r="AY876" s="24" t="str">
        <f>_xlfn.XLOOKUP(B876,'[7]ALL SITES DOWN'!$D:$D,'[7]ALL SITES DOWN'!$J:$J,"")</f>
        <v/>
      </c>
      <c r="AZ876" s="24" t="str">
        <f>_xlfn.XLOOKUP(B876,'[8]ALL SITES DOWN'!$D:$D,'[8]ALL SITES DOWN'!$J:$J,"")</f>
        <v/>
      </c>
      <c r="BA876" s="9" t="str">
        <f>_xlfn.XLOOKUP(B876,[9]sheet1!$AC:$AC,[9]sheet1!$AF:$AF,"")</f>
        <v/>
      </c>
      <c r="BB876" s="14" t="s">
        <v>5537</v>
      </c>
      <c r="BC876" s="14" t="s">
        <v>5537</v>
      </c>
      <c r="BD876" s="14" t="str">
        <f>_xlfn.XLOOKUP(B876,'[10]cell downs 18042026 17h'!$B:$B,'[10]cell downs 18042026 17h'!$B:$B,"")</f>
        <v/>
      </c>
      <c r="BE876" s="14" t="str">
        <f>_xlfn.XLOOKUP(B876,'[11]Cells Huawei 19042026 15h'!$B:$B,'[11]Cells Huawei 19042026 15h'!$B:$B,"")</f>
        <v/>
      </c>
      <c r="BF876" s="9" t="str">
        <f>_xlfn.XLOOKUP(B876,'[12]cells down 19042026 9H40'!$B:$B,'[12]cells down 19042026 9H40'!$B:$B,"")</f>
        <v/>
      </c>
      <c r="BG876" s="9" t="s">
        <v>2246</v>
      </c>
      <c r="BH876" s="9" t="s">
        <v>5537</v>
      </c>
    </row>
    <row r="877" spans="1:60" s="9" customFormat="1" x14ac:dyDescent="0.3">
      <c r="A877" s="1" t="s">
        <v>4226</v>
      </c>
      <c r="B877" s="8" t="s">
        <v>4227</v>
      </c>
      <c r="C877" s="3" t="str">
        <f>_xlfn.XLOOKUP(B877,'[1]daily break down'!$D:$D,'[1]daily break down'!$E:$E,"")</f>
        <v>OUEST</v>
      </c>
      <c r="D877" s="1" t="s">
        <v>11</v>
      </c>
      <c r="E877" s="1" t="s">
        <v>12</v>
      </c>
      <c r="F877" s="3" t="s">
        <v>102</v>
      </c>
      <c r="G877" s="1" t="s">
        <v>4228</v>
      </c>
      <c r="H877" s="40" t="str">
        <f>_xlfn.XLOOKUP(B877,[2]CALCULATION!$B:$B,[2]CALCULATION!$H:$H,"")</f>
        <v>HUAWEI</v>
      </c>
      <c r="I877" s="34">
        <v>0</v>
      </c>
      <c r="J877" s="34">
        <v>0</v>
      </c>
      <c r="K877" s="34">
        <v>0</v>
      </c>
      <c r="L877" s="34">
        <v>0</v>
      </c>
      <c r="M877" s="34">
        <v>0</v>
      </c>
      <c r="N877" s="34">
        <v>0</v>
      </c>
      <c r="O877" s="34">
        <v>0</v>
      </c>
      <c r="P877" s="34">
        <v>0</v>
      </c>
      <c r="Q877" s="34">
        <v>0</v>
      </c>
      <c r="R877" s="34">
        <v>0</v>
      </c>
      <c r="S877" s="35">
        <v>0</v>
      </c>
      <c r="T877" s="35">
        <v>0</v>
      </c>
      <c r="U877" s="35">
        <v>0</v>
      </c>
      <c r="V877" s="35">
        <v>8.9175391586979543E-5</v>
      </c>
      <c r="W877" s="35">
        <v>0.71072787094822698</v>
      </c>
      <c r="X877" s="35">
        <v>0</v>
      </c>
      <c r="Y877" s="35">
        <v>2.140209398087508E-3</v>
      </c>
      <c r="Z877" s="35">
        <v>0</v>
      </c>
      <c r="AA877" s="35">
        <v>0</v>
      </c>
      <c r="AB877" s="35">
        <v>0</v>
      </c>
      <c r="AC877" s="35">
        <v>0</v>
      </c>
      <c r="AD877" s="35">
        <v>0</v>
      </c>
      <c r="AE877" s="58" t="s">
        <v>5560</v>
      </c>
      <c r="AF877" s="58"/>
      <c r="AG877" s="57" t="str" cm="1">
        <f t="array" ref="AG877">IFERROR(_xlfn.IFS(
AI877="MPR ISSUE","PDH",
AI877="BSS Hardware Issue","BSS",
AI877="Sites strategiques, MLL, Pylone, etc.","ENVTECH",
AI877="AKTIVCO DEFAUT GE &amp; POWER Cabinet","AKTIVCO",
AI877="AKTIVCO Coupure ENEO &amp; Baisse de tension","AKTIVCO GRID ONLY",
AI877="Coupure ENEO &amp; Baisse de tension","IHS GRID ONLY",
AI877="Defaut GE &amp; POWER Cabinet","IHS",
AI877="Sharing","Partners",
AI877="Sites strategiques &amp; DataCenter","SST &amp; DC",
AI877="Exclu","Exclu",
AI877="SAT","SAT",
AI877="SPARE-ISSUE","SPARE-ISSUE",
AI877="Fiber CAmtel","TRANS_FO_CAMTEL",
AI877="Fiber AOF","Fiber AOF",
AI877="Projet OCM (HUAWEI)","TRAVAUX-HUAWEI",
AI877="Projet OCM (NOKIA)","TRAVAUX-NOKIA",
AI877="ACCESS-ISSUE","ACCESS-ISSUE",
AI877="Projet OCM (ZTE, NOKIA, autres projets)","TRAVAUX OCM",
AI877="No root CAuse","No root cause",
AI877="ODU HS","PDH",
AI877="IP &amp; VLAN","PDH",
AI877="Warehouse HUAWEI","SPARE-ISSUE",
AI877="SPARE-HS","SPARE-ISSUE",
AI877="Power Telco","BSS",AI877="no impacts","no impacts"
),"")</f>
        <v>no impacts</v>
      </c>
      <c r="AH877" s="57" t="str" cm="1">
        <f t="array" ref="AH877">IFERROR(_xlfn.IFS(
AI877="MPR ISSUE","TX ISSUE",
AI877="BSS Hardware Issue","RAN ISSUE",
AI877="Sites strategiques, MLL, Pylone, etc.","ENVTECH",
AI877="AKTIVCO DEFAUT GE &amp; POWER Cabinet","POWER ISSUE",
AI877="AKTIVCO Coupure ENEO &amp; Baisse de tension","POWER ISSUE",
AI877="Coupure ENEO &amp; Baisse de tension","POWER ISSUE",
AI877="Defaut GE &amp; POWER Cabinet","POWER ISSUE",
AI877="Sharing","POWER ISSUE",
AI877="Sites strategiques &amp; DataCenter","POWER ISSUE",
AI877="Exclu","Exclu",
AI877="SAT","TX ISSUE",
AI877="SPARE-ISSUE","SPARE-ISSUE",
AI877="Fiber CAmtel","TX ISSUE",
AI877="Fiber AOF","TX ISSUE",
AI877="Projet OCM (HUAWEI)","TRAVAUX-HUAWEI",
AI877="Projet OCM (NOKIA)","TRAVAUX -NOKIA",
AI877="ACCESS-ISSUE","ACCESS-ISSUE",
AI877="Projet OCM (ZTE, NOKIA, autres projets)","TRAVAUX OCM",
AI877="No root CAuse","No root cause",
AI877="ODU HS","TX ISSUE",
AI877="IP &amp; VLAN","TX ISSUE",
AI877="Warehouse HUAWEI","SPARE-ISSUE",
AI877="SPARE-HS","SPARE-ISSUE",
AI877="Power Telco","RAN ISSUE",AI877="no impacts","no impacts"
),"")</f>
        <v>no impacts</v>
      </c>
      <c r="AI877" s="85" t="s">
        <v>5998</v>
      </c>
      <c r="AJ877" s="57" t="str" cm="1">
        <f t="array" ref="AJ877">IFERROR(_xlfn.IFS(
AI877="MPR ISSUE","ACTIVE",
AI877="BSS Hardware Issue","ACTIVE",
AI877="Sites strategiques, MLL, Pylone, etc.","PASSIVE",
AI877="AKTIVCO DEFAUT GE &amp; POWER Cabinet","PASSIVE",
AI877="AKTIVCO Coupure ENEO &amp; Baisse de tension","PASSIVE",
AI877="Coupure ENEO &amp; Baisse de tension","PASSIVE",
AI877="Defaut GE &amp; POWER Cabinet","PASSIVE",
AI877="Sharing","PASSIVE",
AI877="Sites strategiques &amp; DataCenter","PASSIVE",
AI877="Exclu","Exclu",
AI877="SAT","ACTIVE",
AI877="SPARE-ISSUE","SPARE-ISSUE",
AI877="Fiber CAmtel","ACTIVE",
AI877="Fiber AOF","ACTIVE",
AI877="Projet OCM (HUAWEI)","PLANNED WORKS",
AI877="Projet OCM (NOKIA)","PLANNED WORKS",
AI877="ACCESS-ISSUE","ACCESS-ISSUE",
AI877="Projet OCM (ZTE, NOKIA, autres projets)","PLANNED WORKS",
AI877="No root CAuse","No root cause",
AI877="ODU HS","ACTIVE",
AI877="IP &amp; VLAN","ACTIVE",
AI877="Warehouse HUAWEI","SPARE-ISSUE",
AI877="SPARE-HS","SPARE-ISSUE",
AI877="Power Telco","ACTIVE", AI877="no impacts","no impacts"
),"")</f>
        <v>no impacts</v>
      </c>
      <c r="AK877" s="23" t="s">
        <v>5537</v>
      </c>
      <c r="AL877" s="23" t="str">
        <f t="shared" si="25"/>
        <v>OST_255</v>
      </c>
      <c r="AN877" s="9" t="s">
        <v>5537</v>
      </c>
      <c r="AO877" s="23" t="str">
        <f>_xlfn.XLOOKUP(B877,'INCIDENT-05-03-2026'!E:E,'INCIDENT-05-03-2026'!F:F,"")</f>
        <v/>
      </c>
      <c r="AP877" s="7" t="s">
        <v>5537</v>
      </c>
      <c r="AQ877" s="6"/>
      <c r="AR877" s="7"/>
      <c r="AS877" s="3" t="str">
        <f>_xlfn.XLOOKUP(B877,'[3]tt num | region | site id'!$C:$C,'[3]tt num | region | site id'!$Q:$Q,"")</f>
        <v/>
      </c>
      <c r="AT877" s="24" t="str">
        <f>_xlfn.XLOOKUP(B877,'[4]Cells Huawei 03052026 12h'!$B:$B,'[4]Cells Huawei 03052026 12h'!$T:$T,"")</f>
        <v/>
      </c>
      <c r="AU877" s="24" t="str">
        <f>_xlfn.XLOOKUP(B877,'[5]cells down 02052026 8h50'!$B:$B,'[5]cells down 02052026 8h50'!$R:$R,"")</f>
        <v/>
      </c>
      <c r="AV877" s="24" t="str">
        <f>_xlfn.XLOOKUP(B877,'[5]cells down 02052026 13h50'!$B:$B,'[5]cells down 02052026 13h50'!$R:$R,"")</f>
        <v/>
      </c>
      <c r="AW877" s="24" t="str">
        <f>_xlfn.XLOOKUP(B877,'[5]cells down 02052026 13h50'!$B:$B,'[5]cells down 02052026 13h50'!$R:$R,"")</f>
        <v/>
      </c>
      <c r="AX877" s="24" t="str">
        <f>_xlfn.XLOOKUP(B877,'[6]cell downs 03052026 8h40 '!$B:$B,'[6]cell downs 03052026 8h40 '!$R:$R,"")</f>
        <v/>
      </c>
      <c r="AY877" s="24" t="str">
        <f>_xlfn.XLOOKUP(B877,'[7]ALL SITES DOWN'!$D:$D,'[7]ALL SITES DOWN'!$J:$J,"")</f>
        <v/>
      </c>
      <c r="AZ877" s="24" t="str">
        <f>_xlfn.XLOOKUP(B877,'[8]ALL SITES DOWN'!$D:$D,'[8]ALL SITES DOWN'!$J:$J,"")</f>
        <v/>
      </c>
      <c r="BA877" s="9" t="str">
        <f>_xlfn.XLOOKUP(B877,[9]sheet1!$AC:$AC,[9]sheet1!$AF:$AF,"")</f>
        <v/>
      </c>
      <c r="BB877" s="14" t="s">
        <v>5537</v>
      </c>
      <c r="BC877" s="14" t="s">
        <v>5537</v>
      </c>
      <c r="BD877" s="14" t="str">
        <f>_xlfn.XLOOKUP(B877,'[10]cell downs 18042026 17h'!$B:$B,'[10]cell downs 18042026 17h'!$B:$B,"")</f>
        <v/>
      </c>
      <c r="BE877" s="14" t="str">
        <f>_xlfn.XLOOKUP(B877,'[11]Cells Huawei 19042026 15h'!$B:$B,'[11]Cells Huawei 19042026 15h'!$B:$B,"")</f>
        <v/>
      </c>
      <c r="BF877" s="9" t="str">
        <f>_xlfn.XLOOKUP(B877,'[12]cells down 19042026 9H40'!$B:$B,'[12]cells down 19042026 9H40'!$B:$B,"")</f>
        <v/>
      </c>
      <c r="BG877" s="9" t="s">
        <v>4227</v>
      </c>
      <c r="BH877" s="9" t="s">
        <v>12</v>
      </c>
    </row>
    <row r="878" spans="1:60" s="9" customFormat="1" x14ac:dyDescent="0.3">
      <c r="A878" s="1" t="s">
        <v>2791</v>
      </c>
      <c r="B878" s="8" t="s">
        <v>2792</v>
      </c>
      <c r="C878" s="3" t="str">
        <f>_xlfn.XLOOKUP(B878,'[1]daily break down'!$D:$D,'[1]daily break down'!$E:$E,"")</f>
        <v>OUEST</v>
      </c>
      <c r="D878" s="1" t="s">
        <v>11</v>
      </c>
      <c r="E878" s="1" t="s">
        <v>12</v>
      </c>
      <c r="F878" s="3" t="s">
        <v>102</v>
      </c>
      <c r="G878" s="1" t="s">
        <v>2791</v>
      </c>
      <c r="H878" s="40" t="str">
        <f>_xlfn.XLOOKUP(B878,[2]CALCULATION!$B:$B,[2]CALCULATION!$H:$H,"")</f>
        <v>HUAWEI</v>
      </c>
      <c r="I878" s="34">
        <v>0</v>
      </c>
      <c r="J878" s="34">
        <v>0</v>
      </c>
      <c r="K878" s="34">
        <v>0</v>
      </c>
      <c r="L878" s="34">
        <v>0</v>
      </c>
      <c r="M878" s="34">
        <v>0</v>
      </c>
      <c r="N878" s="34">
        <v>0</v>
      </c>
      <c r="O878" s="34">
        <v>0</v>
      </c>
      <c r="P878" s="34">
        <v>0</v>
      </c>
      <c r="Q878" s="34">
        <v>0</v>
      </c>
      <c r="R878" s="34">
        <v>0</v>
      </c>
      <c r="S878" s="35">
        <v>0</v>
      </c>
      <c r="T878" s="35">
        <v>0</v>
      </c>
      <c r="U878" s="35">
        <v>0</v>
      </c>
      <c r="V878" s="35">
        <v>0</v>
      </c>
      <c r="W878" s="35">
        <v>3.2638193320834508E-2</v>
      </c>
      <c r="X878" s="35">
        <v>0</v>
      </c>
      <c r="Y878" s="35">
        <v>2.140209398087508E-3</v>
      </c>
      <c r="Z878" s="35">
        <v>0</v>
      </c>
      <c r="AA878" s="35">
        <v>0</v>
      </c>
      <c r="AB878" s="35">
        <v>0</v>
      </c>
      <c r="AC878" s="35">
        <v>0</v>
      </c>
      <c r="AD878" s="35">
        <v>0</v>
      </c>
      <c r="AE878" s="58" t="s">
        <v>5560</v>
      </c>
      <c r="AF878" s="58"/>
      <c r="AG878" s="57" t="str" cm="1">
        <f t="array" ref="AG878">IFERROR(_xlfn.IFS(
AI878="MPR ISSUE","PDH",
AI878="BSS Hardware Issue","BSS",
AI878="Sites strategiques, MLL, Pylone, etc.","ENVTECH",
AI878="AKTIVCO DEFAUT GE &amp; POWER Cabinet","AKTIVCO",
AI878="AKTIVCO Coupure ENEO &amp; Baisse de tension","AKTIVCO GRID ONLY",
AI878="Coupure ENEO &amp; Baisse de tension","IHS GRID ONLY",
AI878="Defaut GE &amp; POWER Cabinet","IHS",
AI878="Sharing","Partners",
AI878="Sites strategiques &amp; DataCenter","SST &amp; DC",
AI878="Exclu","Exclu",
AI878="SAT","SAT",
AI878="SPARE-ISSUE","SPARE-ISSUE",
AI878="Fiber CAmtel","TRANS_FO_CAMTEL",
AI878="Fiber AOF","Fiber AOF",
AI878="Projet OCM (HUAWEI)","TRAVAUX-HUAWEI",
AI878="Projet OCM (NOKIA)","TRAVAUX-NOKIA",
AI878="ACCESS-ISSUE","ACCESS-ISSUE",
AI878="Projet OCM (ZTE, NOKIA, autres projets)","TRAVAUX OCM",
AI878="No root CAuse","No root cause",
AI878="ODU HS","PDH",
AI878="IP &amp; VLAN","PDH",
AI878="Warehouse HUAWEI","SPARE-ISSUE",
AI878="SPARE-HS","SPARE-ISSUE",
AI878="Power Telco","BSS",AI878="no impacts","no impacts"
),"")</f>
        <v>no impacts</v>
      </c>
      <c r="AH878" s="57" t="str" cm="1">
        <f t="array" ref="AH878">IFERROR(_xlfn.IFS(
AI878="MPR ISSUE","TX ISSUE",
AI878="BSS Hardware Issue","RAN ISSUE",
AI878="Sites strategiques, MLL, Pylone, etc.","ENVTECH",
AI878="AKTIVCO DEFAUT GE &amp; POWER Cabinet","POWER ISSUE",
AI878="AKTIVCO Coupure ENEO &amp; Baisse de tension","POWER ISSUE",
AI878="Coupure ENEO &amp; Baisse de tension","POWER ISSUE",
AI878="Defaut GE &amp; POWER Cabinet","POWER ISSUE",
AI878="Sharing","POWER ISSUE",
AI878="Sites strategiques &amp; DataCenter","POWER ISSUE",
AI878="Exclu","Exclu",
AI878="SAT","TX ISSUE",
AI878="SPARE-ISSUE","SPARE-ISSUE",
AI878="Fiber CAmtel","TX ISSUE",
AI878="Fiber AOF","TX ISSUE",
AI878="Projet OCM (HUAWEI)","TRAVAUX-HUAWEI",
AI878="Projet OCM (NOKIA)","TRAVAUX -NOKIA",
AI878="ACCESS-ISSUE","ACCESS-ISSUE",
AI878="Projet OCM (ZTE, NOKIA, autres projets)","TRAVAUX OCM",
AI878="No root CAuse","No root cause",
AI878="ODU HS","TX ISSUE",
AI878="IP &amp; VLAN","TX ISSUE",
AI878="Warehouse HUAWEI","SPARE-ISSUE",
AI878="SPARE-HS","SPARE-ISSUE",
AI878="Power Telco","RAN ISSUE",AI878="no impacts","no impacts"
),"")</f>
        <v>no impacts</v>
      </c>
      <c r="AI878" s="85" t="s">
        <v>5998</v>
      </c>
      <c r="AJ878" s="57" t="str" cm="1">
        <f t="array" ref="AJ878">IFERROR(_xlfn.IFS(
AI878="MPR ISSUE","ACTIVE",
AI878="BSS Hardware Issue","ACTIVE",
AI878="Sites strategiques, MLL, Pylone, etc.","PASSIVE",
AI878="AKTIVCO DEFAUT GE &amp; POWER Cabinet","PASSIVE",
AI878="AKTIVCO Coupure ENEO &amp; Baisse de tension","PASSIVE",
AI878="Coupure ENEO &amp; Baisse de tension","PASSIVE",
AI878="Defaut GE &amp; POWER Cabinet","PASSIVE",
AI878="Sharing","PASSIVE",
AI878="Sites strategiques &amp; DataCenter","PASSIVE",
AI878="Exclu","Exclu",
AI878="SAT","ACTIVE",
AI878="SPARE-ISSUE","SPARE-ISSUE",
AI878="Fiber CAmtel","ACTIVE",
AI878="Fiber AOF","ACTIVE",
AI878="Projet OCM (HUAWEI)","PLANNED WORKS",
AI878="Projet OCM (NOKIA)","PLANNED WORKS",
AI878="ACCESS-ISSUE","ACCESS-ISSUE",
AI878="Projet OCM (ZTE, NOKIA, autres projets)","PLANNED WORKS",
AI878="No root CAuse","No root cause",
AI878="ODU HS","ACTIVE",
AI878="IP &amp; VLAN","ACTIVE",
AI878="Warehouse HUAWEI","SPARE-ISSUE",
AI878="SPARE-HS","SPARE-ISSUE",
AI878="Power Telco","ACTIVE", AI878="no impacts","no impacts"
),"")</f>
        <v>no impacts</v>
      </c>
      <c r="AK878" s="23" t="s">
        <v>5537</v>
      </c>
      <c r="AL878" s="23" t="str">
        <f t="shared" si="25"/>
        <v>OST_059</v>
      </c>
      <c r="AN878" s="9" t="s">
        <v>5537</v>
      </c>
      <c r="AO878" s="23" t="str">
        <f>_xlfn.XLOOKUP(B878,'INCIDENT-05-03-2026'!E:E,'INCIDENT-05-03-2026'!F:F,"")</f>
        <v/>
      </c>
      <c r="AP878" s="7" t="s">
        <v>5537</v>
      </c>
      <c r="AQ878" s="6"/>
      <c r="AR878" s="7"/>
      <c r="AS878" s="3" t="str">
        <f>_xlfn.XLOOKUP(B878,'[3]tt num | region | site id'!$C:$C,'[3]tt num | region | site id'!$Q:$Q,"")</f>
        <v/>
      </c>
      <c r="AT878" s="24" t="str">
        <f>_xlfn.XLOOKUP(B878,'[4]Cells Huawei 03052026 12h'!$B:$B,'[4]Cells Huawei 03052026 12h'!$T:$T,"")</f>
        <v/>
      </c>
      <c r="AU878" s="24" t="str">
        <f>_xlfn.XLOOKUP(B878,'[5]cells down 02052026 8h50'!$B:$B,'[5]cells down 02052026 8h50'!$R:$R,"")</f>
        <v/>
      </c>
      <c r="AV878" s="24" t="str">
        <f>_xlfn.XLOOKUP(B878,'[5]cells down 02052026 13h50'!$B:$B,'[5]cells down 02052026 13h50'!$R:$R,"")</f>
        <v/>
      </c>
      <c r="AW878" s="24" t="str">
        <f>_xlfn.XLOOKUP(B878,'[5]cells down 02052026 13h50'!$B:$B,'[5]cells down 02052026 13h50'!$R:$R,"")</f>
        <v/>
      </c>
      <c r="AX878" s="24" t="str">
        <f>_xlfn.XLOOKUP(B878,'[6]cell downs 03052026 8h40 '!$B:$B,'[6]cell downs 03052026 8h40 '!$R:$R,"")</f>
        <v/>
      </c>
      <c r="AY878" s="24" t="str">
        <f>_xlfn.XLOOKUP(B878,'[7]ALL SITES DOWN'!$D:$D,'[7]ALL SITES DOWN'!$J:$J,"")</f>
        <v/>
      </c>
      <c r="AZ878" s="24" t="str">
        <f>_xlfn.XLOOKUP(B878,'[8]ALL SITES DOWN'!$D:$D,'[8]ALL SITES DOWN'!$J:$J,"")</f>
        <v/>
      </c>
      <c r="BA878" s="9" t="str">
        <f>_xlfn.XLOOKUP(B878,[9]sheet1!$AC:$AC,[9]sheet1!$AF:$AF,"")</f>
        <v/>
      </c>
      <c r="BB878" s="14" t="s">
        <v>5537</v>
      </c>
      <c r="BC878" s="14" t="s">
        <v>5537</v>
      </c>
      <c r="BD878" s="14" t="str">
        <f>_xlfn.XLOOKUP(B878,'[10]cell downs 18042026 17h'!$B:$B,'[10]cell downs 18042026 17h'!$B:$B,"")</f>
        <v/>
      </c>
      <c r="BE878" s="14" t="str">
        <f>_xlfn.XLOOKUP(B878,'[11]Cells Huawei 19042026 15h'!$B:$B,'[11]Cells Huawei 19042026 15h'!$B:$B,"")</f>
        <v/>
      </c>
      <c r="BF878" s="9" t="str">
        <f>_xlfn.XLOOKUP(B878,'[12]cells down 19042026 9H40'!$B:$B,'[12]cells down 19042026 9H40'!$B:$B,"")</f>
        <v/>
      </c>
      <c r="BG878" s="9" t="s">
        <v>2792</v>
      </c>
      <c r="BH878" s="9" t="s">
        <v>12</v>
      </c>
    </row>
    <row r="879" spans="1:60" s="9" customFormat="1" x14ac:dyDescent="0.3">
      <c r="A879" s="1" t="s">
        <v>2795</v>
      </c>
      <c r="B879" s="8" t="s">
        <v>2796</v>
      </c>
      <c r="C879" s="3" t="str">
        <f>_xlfn.XLOOKUP(B879,'[1]daily break down'!$D:$D,'[1]daily break down'!$E:$E,"")</f>
        <v>OUEST</v>
      </c>
      <c r="D879" s="1" t="s">
        <v>11</v>
      </c>
      <c r="E879" s="1" t="s">
        <v>12</v>
      </c>
      <c r="F879" s="3" t="s">
        <v>102</v>
      </c>
      <c r="G879" s="1" t="s">
        <v>2791</v>
      </c>
      <c r="H879" s="40" t="str">
        <f>_xlfn.XLOOKUP(B879,[2]CALCULATION!$B:$B,[2]CALCULATION!$H:$H,"")</f>
        <v>HUAWEI</v>
      </c>
      <c r="I879" s="34">
        <v>0</v>
      </c>
      <c r="J879" s="34">
        <v>0</v>
      </c>
      <c r="K879" s="34">
        <v>0</v>
      </c>
      <c r="L879" s="34">
        <v>0</v>
      </c>
      <c r="M879" s="34">
        <v>0</v>
      </c>
      <c r="N879" s="34">
        <v>0</v>
      </c>
      <c r="O879" s="34">
        <v>0</v>
      </c>
      <c r="P879" s="34">
        <v>0</v>
      </c>
      <c r="Q879" s="34">
        <v>0</v>
      </c>
      <c r="R879" s="34">
        <v>0</v>
      </c>
      <c r="S879" s="35">
        <v>0</v>
      </c>
      <c r="T879" s="35">
        <v>0</v>
      </c>
      <c r="U879" s="35">
        <v>0</v>
      </c>
      <c r="V879" s="35">
        <v>0</v>
      </c>
      <c r="W879" s="35">
        <v>0.18222099516883394</v>
      </c>
      <c r="X879" s="35">
        <v>0.10007262443890842</v>
      </c>
      <c r="Y879" s="35">
        <v>1.9618586149135497E-3</v>
      </c>
      <c r="Z879" s="35">
        <v>0</v>
      </c>
      <c r="AA879" s="35">
        <v>0</v>
      </c>
      <c r="AB879" s="35">
        <v>0</v>
      </c>
      <c r="AC879" s="35">
        <v>0</v>
      </c>
      <c r="AD879" s="35">
        <v>0</v>
      </c>
      <c r="AE879" s="58" t="s">
        <v>5560</v>
      </c>
      <c r="AF879" s="58"/>
      <c r="AG879" s="57" t="str" cm="1">
        <f t="array" ref="AG879">IFERROR(_xlfn.IFS(
AI879="MPR ISSUE","PDH",
AI879="BSS Hardware Issue","BSS",
AI879="Sites strategiques, MLL, Pylone, etc.","ENVTECH",
AI879="AKTIVCO DEFAUT GE &amp; POWER Cabinet","AKTIVCO",
AI879="AKTIVCO Coupure ENEO &amp; Baisse de tension","AKTIVCO GRID ONLY",
AI879="Coupure ENEO &amp; Baisse de tension","IHS GRID ONLY",
AI879="Defaut GE &amp; POWER Cabinet","IHS",
AI879="Sharing","Partners",
AI879="Sites strategiques &amp; DataCenter","SST &amp; DC",
AI879="Exclu","Exclu",
AI879="SAT","SAT",
AI879="SPARE-ISSUE","SPARE-ISSUE",
AI879="Fiber CAmtel","TRANS_FO_CAMTEL",
AI879="Fiber AOF","Fiber AOF",
AI879="Projet OCM (HUAWEI)","TRAVAUX-HUAWEI",
AI879="Projet OCM (NOKIA)","TRAVAUX-NOKIA",
AI879="ACCESS-ISSUE","ACCESS-ISSUE",
AI879="Projet OCM (ZTE, NOKIA, autres projets)","TRAVAUX OCM",
AI879="No root CAuse","No root cause",
AI879="ODU HS","PDH",
AI879="IP &amp; VLAN","PDH",
AI879="Warehouse HUAWEI","SPARE-ISSUE",
AI879="SPARE-HS","SPARE-ISSUE",
AI879="Power Telco","BSS",AI879="no impacts","no impacts"
),"")</f>
        <v>no impacts</v>
      </c>
      <c r="AH879" s="57" t="str" cm="1">
        <f t="array" ref="AH879">IFERROR(_xlfn.IFS(
AI879="MPR ISSUE","TX ISSUE",
AI879="BSS Hardware Issue","RAN ISSUE",
AI879="Sites strategiques, MLL, Pylone, etc.","ENVTECH",
AI879="AKTIVCO DEFAUT GE &amp; POWER Cabinet","POWER ISSUE",
AI879="AKTIVCO Coupure ENEO &amp; Baisse de tension","POWER ISSUE",
AI879="Coupure ENEO &amp; Baisse de tension","POWER ISSUE",
AI879="Defaut GE &amp; POWER Cabinet","POWER ISSUE",
AI879="Sharing","POWER ISSUE",
AI879="Sites strategiques &amp; DataCenter","POWER ISSUE",
AI879="Exclu","Exclu",
AI879="SAT","TX ISSUE",
AI879="SPARE-ISSUE","SPARE-ISSUE",
AI879="Fiber CAmtel","TX ISSUE",
AI879="Fiber AOF","TX ISSUE",
AI879="Projet OCM (HUAWEI)","TRAVAUX-HUAWEI",
AI879="Projet OCM (NOKIA)","TRAVAUX -NOKIA",
AI879="ACCESS-ISSUE","ACCESS-ISSUE",
AI879="Projet OCM (ZTE, NOKIA, autres projets)","TRAVAUX OCM",
AI879="No root CAuse","No root cause",
AI879="ODU HS","TX ISSUE",
AI879="IP &amp; VLAN","TX ISSUE",
AI879="Warehouse HUAWEI","SPARE-ISSUE",
AI879="SPARE-HS","SPARE-ISSUE",
AI879="Power Telco","RAN ISSUE",AI879="no impacts","no impacts"
),"")</f>
        <v>no impacts</v>
      </c>
      <c r="AI879" s="85" t="s">
        <v>5998</v>
      </c>
      <c r="AJ879" s="57" t="str" cm="1">
        <f t="array" ref="AJ879">IFERROR(_xlfn.IFS(
AI879="MPR ISSUE","ACTIVE",
AI879="BSS Hardware Issue","ACTIVE",
AI879="Sites strategiques, MLL, Pylone, etc.","PASSIVE",
AI879="AKTIVCO DEFAUT GE &amp; POWER Cabinet","PASSIVE",
AI879="AKTIVCO Coupure ENEO &amp; Baisse de tension","PASSIVE",
AI879="Coupure ENEO &amp; Baisse de tension","PASSIVE",
AI879="Defaut GE &amp; POWER Cabinet","PASSIVE",
AI879="Sharing","PASSIVE",
AI879="Sites strategiques &amp; DataCenter","PASSIVE",
AI879="Exclu","Exclu",
AI879="SAT","ACTIVE",
AI879="SPARE-ISSUE","SPARE-ISSUE",
AI879="Fiber CAmtel","ACTIVE",
AI879="Fiber AOF","ACTIVE",
AI879="Projet OCM (HUAWEI)","PLANNED WORKS",
AI879="Projet OCM (NOKIA)","PLANNED WORKS",
AI879="ACCESS-ISSUE","ACCESS-ISSUE",
AI879="Projet OCM (ZTE, NOKIA, autres projets)","PLANNED WORKS",
AI879="No root CAuse","No root cause",
AI879="ODU HS","ACTIVE",
AI879="IP &amp; VLAN","ACTIVE",
AI879="Warehouse HUAWEI","SPARE-ISSUE",
AI879="SPARE-HS","SPARE-ISSUE",
AI879="Power Telco","ACTIVE", AI879="no impacts","no impacts"
),"")</f>
        <v>no impacts</v>
      </c>
      <c r="AK879" s="23" t="s">
        <v>5537</v>
      </c>
      <c r="AL879" s="23" t="str">
        <f t="shared" si="25"/>
        <v>OST_139</v>
      </c>
      <c r="AN879" s="9" t="s">
        <v>5537</v>
      </c>
      <c r="AO879" s="23" t="str">
        <f>_xlfn.XLOOKUP(B879,'INCIDENT-05-03-2026'!E:E,'INCIDENT-05-03-2026'!F:F,"")</f>
        <v/>
      </c>
      <c r="AP879" s="7" t="s">
        <v>5537</v>
      </c>
      <c r="AQ879" s="6"/>
      <c r="AR879" s="7"/>
      <c r="AS879" s="3" t="str">
        <f>_xlfn.XLOOKUP(B879,'[3]tt num | region | site id'!$C:$C,'[3]tt num | region | site id'!$Q:$Q,"")</f>
        <v/>
      </c>
      <c r="AT879" s="24" t="str">
        <f>_xlfn.XLOOKUP(B879,'[4]Cells Huawei 03052026 12h'!$B:$B,'[4]Cells Huawei 03052026 12h'!$T:$T,"")</f>
        <v/>
      </c>
      <c r="AU879" s="24" t="str">
        <f>_xlfn.XLOOKUP(B879,'[5]cells down 02052026 8h50'!$B:$B,'[5]cells down 02052026 8h50'!$R:$R,"")</f>
        <v/>
      </c>
      <c r="AV879" s="24" t="str">
        <f>_xlfn.XLOOKUP(B879,'[5]cells down 02052026 13h50'!$B:$B,'[5]cells down 02052026 13h50'!$R:$R,"")</f>
        <v/>
      </c>
      <c r="AW879" s="24" t="str">
        <f>_xlfn.XLOOKUP(B879,'[5]cells down 02052026 13h50'!$B:$B,'[5]cells down 02052026 13h50'!$R:$R,"")</f>
        <v/>
      </c>
      <c r="AX879" s="24" t="str">
        <f>_xlfn.XLOOKUP(B879,'[6]cell downs 03052026 8h40 '!$B:$B,'[6]cell downs 03052026 8h40 '!$R:$R,"")</f>
        <v/>
      </c>
      <c r="AY879" s="24" t="str">
        <f>_xlfn.XLOOKUP(B879,'[7]ALL SITES DOWN'!$D:$D,'[7]ALL SITES DOWN'!$J:$J,"")</f>
        <v/>
      </c>
      <c r="AZ879" s="24" t="str">
        <f>_xlfn.XLOOKUP(B879,'[8]ALL SITES DOWN'!$D:$D,'[8]ALL SITES DOWN'!$J:$J,"")</f>
        <v/>
      </c>
      <c r="BA879" s="9" t="str">
        <f>_xlfn.XLOOKUP(B879,[9]sheet1!$AC:$AC,[9]sheet1!$AF:$AF,"")</f>
        <v/>
      </c>
      <c r="BB879" s="14" t="s">
        <v>5537</v>
      </c>
      <c r="BC879" s="14" t="s">
        <v>5537</v>
      </c>
      <c r="BD879" s="14" t="str">
        <f>_xlfn.XLOOKUP(B879,'[10]cell downs 18042026 17h'!$B:$B,'[10]cell downs 18042026 17h'!$B:$B,"")</f>
        <v/>
      </c>
      <c r="BE879" s="14" t="str">
        <f>_xlfn.XLOOKUP(B879,'[11]Cells Huawei 19042026 15h'!$B:$B,'[11]Cells Huawei 19042026 15h'!$B:$B,"")</f>
        <v>OST_139</v>
      </c>
      <c r="BF879" s="9" t="str">
        <f>_xlfn.XLOOKUP(B879,'[12]cells down 19042026 9H40'!$B:$B,'[12]cells down 19042026 9H40'!$B:$B,"")</f>
        <v/>
      </c>
      <c r="BG879" s="9" t="s">
        <v>2796</v>
      </c>
      <c r="BH879" s="9" t="s">
        <v>12</v>
      </c>
    </row>
    <row r="880" spans="1:60" s="9" customFormat="1" x14ac:dyDescent="0.3">
      <c r="A880" s="1" t="s">
        <v>4023</v>
      </c>
      <c r="B880" s="8" t="s">
        <v>4024</v>
      </c>
      <c r="C880" s="3" t="str">
        <f>_xlfn.XLOOKUP(B880,'[1]daily break down'!$D:$D,'[1]daily break down'!$E:$E,"")</f>
        <v>ADAMAOUA</v>
      </c>
      <c r="D880" s="1" t="s">
        <v>21</v>
      </c>
      <c r="E880" s="1" t="s">
        <v>122</v>
      </c>
      <c r="F880" s="3" t="s">
        <v>90</v>
      </c>
      <c r="G880" s="1" t="s">
        <v>4015</v>
      </c>
      <c r="H880" s="40" t="str">
        <f>_xlfn.XLOOKUP(B880,[2]CALCULATION!$B:$B,[2]CALCULATION!$H:$H,"")</f>
        <v>HUAWEI</v>
      </c>
      <c r="I880" s="34">
        <v>0</v>
      </c>
      <c r="J880" s="34">
        <v>0</v>
      </c>
      <c r="K880" s="34">
        <v>0</v>
      </c>
      <c r="L880" s="34">
        <v>0</v>
      </c>
      <c r="M880" s="34">
        <v>0</v>
      </c>
      <c r="N880" s="34">
        <v>0</v>
      </c>
      <c r="O880" s="34">
        <v>0</v>
      </c>
      <c r="P880" s="34">
        <v>0</v>
      </c>
      <c r="Q880" s="34">
        <v>0</v>
      </c>
      <c r="R880" s="34">
        <v>0</v>
      </c>
      <c r="S880" s="35">
        <v>0</v>
      </c>
      <c r="T880" s="35">
        <v>0</v>
      </c>
      <c r="U880" s="35">
        <v>0</v>
      </c>
      <c r="V880" s="35">
        <v>4.2804187961750177E-3</v>
      </c>
      <c r="W880" s="35">
        <v>1.6051570485656314E-3</v>
      </c>
      <c r="X880" s="35">
        <v>3.2103140971312632E-3</v>
      </c>
      <c r="Y880" s="35">
        <v>1.9618586149135497E-3</v>
      </c>
      <c r="Z880" s="35">
        <v>0</v>
      </c>
      <c r="AA880" s="35">
        <v>0</v>
      </c>
      <c r="AB880" s="35">
        <v>0</v>
      </c>
      <c r="AC880" s="35">
        <v>0</v>
      </c>
      <c r="AD880" s="35">
        <v>0</v>
      </c>
      <c r="AE880" s="58" t="s">
        <v>5560</v>
      </c>
      <c r="AF880" s="58"/>
      <c r="AG880" s="57" t="str" cm="1">
        <f t="array" ref="AG880">IFERROR(_xlfn.IFS(
AI880="MPR ISSUE","PDH",
AI880="BSS Hardware Issue","BSS",
AI880="Sites strategiques, MLL, Pylone, etc.","ENVTECH",
AI880="AKTIVCO DEFAUT GE &amp; POWER Cabinet","AKTIVCO",
AI880="AKTIVCO Coupure ENEO &amp; Baisse de tension","AKTIVCO GRID ONLY",
AI880="Coupure ENEO &amp; Baisse de tension","IHS GRID ONLY",
AI880="Defaut GE &amp; POWER Cabinet","IHS",
AI880="Sharing","Partners",
AI880="Sites strategiques &amp; DataCenter","SST &amp; DC",
AI880="Exclu","Exclu",
AI880="SAT","SAT",
AI880="SPARE-ISSUE","SPARE-ISSUE",
AI880="Fiber CAmtel","TRANS_FO_CAMTEL",
AI880="Fiber AOF","Fiber AOF",
AI880="Projet OCM (HUAWEI)","TRAVAUX-HUAWEI",
AI880="Projet OCM (NOKIA)","TRAVAUX-NOKIA",
AI880="ACCESS-ISSUE","ACCESS-ISSUE",
AI880="Projet OCM (ZTE, NOKIA, autres projets)","TRAVAUX OCM",
AI880="No root CAuse","No root cause",
AI880="ODU HS","PDH",
AI880="IP &amp; VLAN","PDH",
AI880="Warehouse HUAWEI","SPARE-ISSUE",
AI880="SPARE-HS","SPARE-ISSUE",
AI880="Power Telco","BSS",AI880="no impacts","no impacts"
),"")</f>
        <v>no impacts</v>
      </c>
      <c r="AH880" s="57" t="str" cm="1">
        <f t="array" ref="AH880">IFERROR(_xlfn.IFS(
AI880="MPR ISSUE","TX ISSUE",
AI880="BSS Hardware Issue","RAN ISSUE",
AI880="Sites strategiques, MLL, Pylone, etc.","ENVTECH",
AI880="AKTIVCO DEFAUT GE &amp; POWER Cabinet","POWER ISSUE",
AI880="AKTIVCO Coupure ENEO &amp; Baisse de tension","POWER ISSUE",
AI880="Coupure ENEO &amp; Baisse de tension","POWER ISSUE",
AI880="Defaut GE &amp; POWER Cabinet","POWER ISSUE",
AI880="Sharing","POWER ISSUE",
AI880="Sites strategiques &amp; DataCenter","POWER ISSUE",
AI880="Exclu","Exclu",
AI880="SAT","TX ISSUE",
AI880="SPARE-ISSUE","SPARE-ISSUE",
AI880="Fiber CAmtel","TX ISSUE",
AI880="Fiber AOF","TX ISSUE",
AI880="Projet OCM (HUAWEI)","TRAVAUX-HUAWEI",
AI880="Projet OCM (NOKIA)","TRAVAUX -NOKIA",
AI880="ACCESS-ISSUE","ACCESS-ISSUE",
AI880="Projet OCM (ZTE, NOKIA, autres projets)","TRAVAUX OCM",
AI880="No root CAuse","No root cause",
AI880="ODU HS","TX ISSUE",
AI880="IP &amp; VLAN","TX ISSUE",
AI880="Warehouse HUAWEI","SPARE-ISSUE",
AI880="SPARE-HS","SPARE-ISSUE",
AI880="Power Telco","RAN ISSUE",AI880="no impacts","no impacts"
),"")</f>
        <v>no impacts</v>
      </c>
      <c r="AI880" s="85" t="s">
        <v>5998</v>
      </c>
      <c r="AJ880" s="57" t="str" cm="1">
        <f t="array" ref="AJ880">IFERROR(_xlfn.IFS(
AI880="MPR ISSUE","ACTIVE",
AI880="BSS Hardware Issue","ACTIVE",
AI880="Sites strategiques, MLL, Pylone, etc.","PASSIVE",
AI880="AKTIVCO DEFAUT GE &amp; POWER Cabinet","PASSIVE",
AI880="AKTIVCO Coupure ENEO &amp; Baisse de tension","PASSIVE",
AI880="Coupure ENEO &amp; Baisse de tension","PASSIVE",
AI880="Defaut GE &amp; POWER Cabinet","PASSIVE",
AI880="Sharing","PASSIVE",
AI880="Sites strategiques &amp; DataCenter","PASSIVE",
AI880="Exclu","Exclu",
AI880="SAT","ACTIVE",
AI880="SPARE-ISSUE","SPARE-ISSUE",
AI880="Fiber CAmtel","ACTIVE",
AI880="Fiber AOF","ACTIVE",
AI880="Projet OCM (HUAWEI)","PLANNED WORKS",
AI880="Projet OCM (NOKIA)","PLANNED WORKS",
AI880="ACCESS-ISSUE","ACCESS-ISSUE",
AI880="Projet OCM (ZTE, NOKIA, autres projets)","PLANNED WORKS",
AI880="No root CAuse","No root cause",
AI880="ODU HS","ACTIVE",
AI880="IP &amp; VLAN","ACTIVE",
AI880="Warehouse HUAWEI","SPARE-ISSUE",
AI880="SPARE-HS","SPARE-ISSUE",
AI880="Power Telco","ACTIVE", AI880="no impacts","no impacts"
),"")</f>
        <v>no impacts</v>
      </c>
      <c r="AK880" s="23" t="s">
        <v>5537</v>
      </c>
      <c r="AL880" s="23" t="str">
        <f t="shared" si="25"/>
        <v>ADM_014</v>
      </c>
      <c r="AN880" s="9" t="s">
        <v>5537</v>
      </c>
      <c r="AO880" s="23" t="str">
        <f>_xlfn.XLOOKUP(B880,'INCIDENT-05-03-2026'!E:E,'INCIDENT-05-03-2026'!F:F,"")</f>
        <v/>
      </c>
      <c r="AP880" s="7" t="s">
        <v>5537</v>
      </c>
      <c r="AQ880" s="6"/>
      <c r="AR880" s="7"/>
      <c r="AS880" s="3" t="str">
        <f>_xlfn.XLOOKUP(B880,'[3]tt num | region | site id'!$C:$C,'[3]tt num | region | site id'!$Q:$Q,"")</f>
        <v/>
      </c>
      <c r="AT880" s="24" t="str">
        <f>_xlfn.XLOOKUP(B880,'[4]Cells Huawei 03052026 12h'!$B:$B,'[4]Cells Huawei 03052026 12h'!$T:$T,"")</f>
        <v/>
      </c>
      <c r="AU880" s="24" t="str">
        <f>_xlfn.XLOOKUP(B880,'[5]cells down 02052026 8h50'!$B:$B,'[5]cells down 02052026 8h50'!$R:$R,"")</f>
        <v/>
      </c>
      <c r="AV880" s="24" t="str">
        <f>_xlfn.XLOOKUP(B880,'[5]cells down 02052026 13h50'!$B:$B,'[5]cells down 02052026 13h50'!$R:$R,"")</f>
        <v/>
      </c>
      <c r="AW880" s="24" t="str">
        <f>_xlfn.XLOOKUP(B880,'[5]cells down 02052026 13h50'!$B:$B,'[5]cells down 02052026 13h50'!$R:$R,"")</f>
        <v/>
      </c>
      <c r="AX880" s="24" t="str">
        <f>_xlfn.XLOOKUP(B880,'[6]cell downs 03052026 8h40 '!$B:$B,'[6]cell downs 03052026 8h40 '!$R:$R,"")</f>
        <v/>
      </c>
      <c r="AY880" s="24" t="str">
        <f>_xlfn.XLOOKUP(B880,'[7]ALL SITES DOWN'!$D:$D,'[7]ALL SITES DOWN'!$J:$J,"")</f>
        <v/>
      </c>
      <c r="AZ880" s="24" t="str">
        <f>_xlfn.XLOOKUP(B880,'[8]ALL SITES DOWN'!$D:$D,'[8]ALL SITES DOWN'!$J:$J,"")</f>
        <v/>
      </c>
      <c r="BA880" s="9" t="str">
        <f>_xlfn.XLOOKUP(B880,[9]sheet1!$AC:$AC,[9]sheet1!$AF:$AF,"")</f>
        <v/>
      </c>
      <c r="BB880" s="14" t="s">
        <v>5537</v>
      </c>
      <c r="BC880" s="14" t="s">
        <v>5537</v>
      </c>
      <c r="BD880" s="14" t="str">
        <f>_xlfn.XLOOKUP(B880,'[10]cell downs 18042026 17h'!$B:$B,'[10]cell downs 18042026 17h'!$B:$B,"")</f>
        <v/>
      </c>
      <c r="BE880" s="14" t="str">
        <f>_xlfn.XLOOKUP(B880,'[11]Cells Huawei 19042026 15h'!$B:$B,'[11]Cells Huawei 19042026 15h'!$B:$B,"")</f>
        <v/>
      </c>
      <c r="BF880" s="9" t="str">
        <f>_xlfn.XLOOKUP(B880,'[12]cells down 19042026 9H40'!$B:$B,'[12]cells down 19042026 9H40'!$B:$B,"")</f>
        <v/>
      </c>
      <c r="BG880" s="9" t="s">
        <v>5537</v>
      </c>
      <c r="BH880" s="9" t="s">
        <v>302</v>
      </c>
    </row>
    <row r="881" spans="1:60" s="9" customFormat="1" x14ac:dyDescent="0.3">
      <c r="A881" s="2" t="s">
        <v>4573</v>
      </c>
      <c r="B881" s="8" t="s">
        <v>4574</v>
      </c>
      <c r="C881" s="3" t="str">
        <f>_xlfn.XLOOKUP(B881,'[1]daily break down'!$D:$D,'[1]daily break down'!$E:$E,"")</f>
        <v>OUEST</v>
      </c>
      <c r="D881" s="1" t="s">
        <v>11</v>
      </c>
      <c r="E881" s="1" t="s">
        <v>12</v>
      </c>
      <c r="F881" s="3" t="s">
        <v>102</v>
      </c>
      <c r="G881" s="1" t="s">
        <v>4178</v>
      </c>
      <c r="H881" s="40" t="str">
        <f>_xlfn.XLOOKUP(B881,[2]CALCULATION!$B:$B,[2]CALCULATION!$H:$H,"")</f>
        <v>HUAWEI</v>
      </c>
      <c r="I881" s="34">
        <v>0</v>
      </c>
      <c r="J881" s="34">
        <v>0</v>
      </c>
      <c r="K881" s="34">
        <v>0</v>
      </c>
      <c r="L881" s="34">
        <v>0</v>
      </c>
      <c r="M881" s="34">
        <v>0</v>
      </c>
      <c r="N881" s="34">
        <v>0</v>
      </c>
      <c r="O881" s="34">
        <v>0</v>
      </c>
      <c r="P881" s="34">
        <v>0</v>
      </c>
      <c r="Q881" s="34">
        <v>0</v>
      </c>
      <c r="R881" s="34">
        <v>0</v>
      </c>
      <c r="S881" s="35">
        <v>0</v>
      </c>
      <c r="T881" s="35">
        <v>0</v>
      </c>
      <c r="U881" s="35">
        <v>0</v>
      </c>
      <c r="V881" s="35">
        <v>0</v>
      </c>
      <c r="W881" s="35">
        <v>0.71161962486409669</v>
      </c>
      <c r="X881" s="35">
        <v>0</v>
      </c>
      <c r="Y881" s="35">
        <v>1.9618586149135497E-3</v>
      </c>
      <c r="Z881" s="35">
        <v>0</v>
      </c>
      <c r="AA881" s="35">
        <v>0</v>
      </c>
      <c r="AB881" s="35">
        <v>0</v>
      </c>
      <c r="AC881" s="35">
        <v>0</v>
      </c>
      <c r="AD881" s="35">
        <v>0</v>
      </c>
      <c r="AE881" s="58" t="s">
        <v>5560</v>
      </c>
      <c r="AF881" s="58"/>
      <c r="AG881" s="57" t="str" cm="1">
        <f t="array" ref="AG881">IFERROR(_xlfn.IFS(
AI881="MPR ISSUE","PDH",
AI881="BSS Hardware Issue","BSS",
AI881="Sites strategiques, MLL, Pylone, etc.","ENVTECH",
AI881="AKTIVCO DEFAUT GE &amp; POWER Cabinet","AKTIVCO",
AI881="AKTIVCO Coupure ENEO &amp; Baisse de tension","AKTIVCO GRID ONLY",
AI881="Coupure ENEO &amp; Baisse de tension","IHS GRID ONLY",
AI881="Defaut GE &amp; POWER Cabinet","IHS",
AI881="Sharing","Partners",
AI881="Sites strategiques &amp; DataCenter","SST &amp; DC",
AI881="Exclu","Exclu",
AI881="SAT","SAT",
AI881="SPARE-ISSUE","SPARE-ISSUE",
AI881="Fiber CAmtel","TRANS_FO_CAMTEL",
AI881="Fiber AOF","Fiber AOF",
AI881="Projet OCM (HUAWEI)","TRAVAUX-HUAWEI",
AI881="Projet OCM (NOKIA)","TRAVAUX-NOKIA",
AI881="ACCESS-ISSUE","ACCESS-ISSUE",
AI881="Projet OCM (ZTE, NOKIA, autres projets)","TRAVAUX OCM",
AI881="No root CAuse","No root cause",
AI881="ODU HS","PDH",
AI881="IP &amp; VLAN","PDH",
AI881="Warehouse HUAWEI","SPARE-ISSUE",
AI881="SPARE-HS","SPARE-ISSUE",
AI881="Power Telco","BSS",AI881="no impacts","no impacts"
),"")</f>
        <v>no impacts</v>
      </c>
      <c r="AH881" s="57" t="str" cm="1">
        <f t="array" ref="AH881">IFERROR(_xlfn.IFS(
AI881="MPR ISSUE","TX ISSUE",
AI881="BSS Hardware Issue","RAN ISSUE",
AI881="Sites strategiques, MLL, Pylone, etc.","ENVTECH",
AI881="AKTIVCO DEFAUT GE &amp; POWER Cabinet","POWER ISSUE",
AI881="AKTIVCO Coupure ENEO &amp; Baisse de tension","POWER ISSUE",
AI881="Coupure ENEO &amp; Baisse de tension","POWER ISSUE",
AI881="Defaut GE &amp; POWER Cabinet","POWER ISSUE",
AI881="Sharing","POWER ISSUE",
AI881="Sites strategiques &amp; DataCenter","POWER ISSUE",
AI881="Exclu","Exclu",
AI881="SAT","TX ISSUE",
AI881="SPARE-ISSUE","SPARE-ISSUE",
AI881="Fiber CAmtel","TX ISSUE",
AI881="Fiber AOF","TX ISSUE",
AI881="Projet OCM (HUAWEI)","TRAVAUX-HUAWEI",
AI881="Projet OCM (NOKIA)","TRAVAUX -NOKIA",
AI881="ACCESS-ISSUE","ACCESS-ISSUE",
AI881="Projet OCM (ZTE, NOKIA, autres projets)","TRAVAUX OCM",
AI881="No root CAuse","No root cause",
AI881="ODU HS","TX ISSUE",
AI881="IP &amp; VLAN","TX ISSUE",
AI881="Warehouse HUAWEI","SPARE-ISSUE",
AI881="SPARE-HS","SPARE-ISSUE",
AI881="Power Telco","RAN ISSUE",AI881="no impacts","no impacts"
),"")</f>
        <v>no impacts</v>
      </c>
      <c r="AI881" s="85" t="s">
        <v>5998</v>
      </c>
      <c r="AJ881" s="57" t="str" cm="1">
        <f t="array" ref="AJ881">IFERROR(_xlfn.IFS(
AI881="MPR ISSUE","ACTIVE",
AI881="BSS Hardware Issue","ACTIVE",
AI881="Sites strategiques, MLL, Pylone, etc.","PASSIVE",
AI881="AKTIVCO DEFAUT GE &amp; POWER Cabinet","PASSIVE",
AI881="AKTIVCO Coupure ENEO &amp; Baisse de tension","PASSIVE",
AI881="Coupure ENEO &amp; Baisse de tension","PASSIVE",
AI881="Defaut GE &amp; POWER Cabinet","PASSIVE",
AI881="Sharing","PASSIVE",
AI881="Sites strategiques &amp; DataCenter","PASSIVE",
AI881="Exclu","Exclu",
AI881="SAT","ACTIVE",
AI881="SPARE-ISSUE","SPARE-ISSUE",
AI881="Fiber CAmtel","ACTIVE",
AI881="Fiber AOF","ACTIVE",
AI881="Projet OCM (HUAWEI)","PLANNED WORKS",
AI881="Projet OCM (NOKIA)","PLANNED WORKS",
AI881="ACCESS-ISSUE","ACCESS-ISSUE",
AI881="Projet OCM (ZTE, NOKIA, autres projets)","PLANNED WORKS",
AI881="No root CAuse","No root cause",
AI881="ODU HS","ACTIVE",
AI881="IP &amp; VLAN","ACTIVE",
AI881="Warehouse HUAWEI","SPARE-ISSUE",
AI881="SPARE-HS","SPARE-ISSUE",
AI881="Power Telco","ACTIVE", AI881="no impacts","no impacts"
),"")</f>
        <v>no impacts</v>
      </c>
      <c r="AK881" s="23" t="s">
        <v>5537</v>
      </c>
      <c r="AL881" s="23" t="str">
        <f t="shared" si="25"/>
        <v>OST_069</v>
      </c>
      <c r="AN881" s="9" t="s">
        <v>5537</v>
      </c>
      <c r="AO881" s="23" t="str">
        <f>_xlfn.XLOOKUP(B881,'INCIDENT-05-03-2026'!E:E,'INCIDENT-05-03-2026'!F:F,"")</f>
        <v/>
      </c>
      <c r="AP881" s="7" t="s">
        <v>5537</v>
      </c>
      <c r="AQ881" s="6"/>
      <c r="AR881" s="7"/>
      <c r="AS881" s="3" t="str">
        <f>_xlfn.XLOOKUP(B881,'[3]tt num | region | site id'!$C:$C,'[3]tt num | region | site id'!$Q:$Q,"")</f>
        <v/>
      </c>
      <c r="AT881" s="24" t="str">
        <f>_xlfn.XLOOKUP(B881,'[4]Cells Huawei 03052026 12h'!$B:$B,'[4]Cells Huawei 03052026 12h'!$T:$T,"")</f>
        <v/>
      </c>
      <c r="AU881" s="24" t="str">
        <f>_xlfn.XLOOKUP(B881,'[5]cells down 02052026 8h50'!$B:$B,'[5]cells down 02052026 8h50'!$R:$R,"")</f>
        <v/>
      </c>
      <c r="AV881" s="24" t="str">
        <f>_xlfn.XLOOKUP(B881,'[5]cells down 02052026 13h50'!$B:$B,'[5]cells down 02052026 13h50'!$R:$R,"")</f>
        <v/>
      </c>
      <c r="AW881" s="24" t="str">
        <f>_xlfn.XLOOKUP(B881,'[5]cells down 02052026 13h50'!$B:$B,'[5]cells down 02052026 13h50'!$R:$R,"")</f>
        <v/>
      </c>
      <c r="AX881" s="24" t="str">
        <f>_xlfn.XLOOKUP(B881,'[6]cell downs 03052026 8h40 '!$B:$B,'[6]cell downs 03052026 8h40 '!$R:$R,"")</f>
        <v/>
      </c>
      <c r="AY881" s="24" t="str">
        <f>_xlfn.XLOOKUP(B881,'[7]ALL SITES DOWN'!$D:$D,'[7]ALL SITES DOWN'!$J:$J,"")</f>
        <v/>
      </c>
      <c r="AZ881" s="24" t="str">
        <f>_xlfn.XLOOKUP(B881,'[8]ALL SITES DOWN'!$D:$D,'[8]ALL SITES DOWN'!$J:$J,"")</f>
        <v/>
      </c>
      <c r="BA881" s="9" t="str">
        <f>_xlfn.XLOOKUP(B881,[9]sheet1!$AC:$AC,[9]sheet1!$AF:$AF,"")</f>
        <v/>
      </c>
      <c r="BB881" s="14" t="s">
        <v>5537</v>
      </c>
      <c r="BC881" s="14" t="s">
        <v>5537</v>
      </c>
      <c r="BD881" s="14" t="str">
        <f>_xlfn.XLOOKUP(B881,'[10]cell downs 18042026 17h'!$B:$B,'[10]cell downs 18042026 17h'!$B:$B,"")</f>
        <v/>
      </c>
      <c r="BE881" s="14" t="str">
        <f>_xlfn.XLOOKUP(B881,'[11]Cells Huawei 19042026 15h'!$B:$B,'[11]Cells Huawei 19042026 15h'!$B:$B,"")</f>
        <v/>
      </c>
      <c r="BF881" s="9" t="str">
        <f>_xlfn.XLOOKUP(B881,'[12]cells down 19042026 9H40'!$B:$B,'[12]cells down 19042026 9H40'!$B:$B,"")</f>
        <v/>
      </c>
      <c r="BG881" s="9" t="s">
        <v>4574</v>
      </c>
      <c r="BH881" s="9" t="s">
        <v>12</v>
      </c>
    </row>
    <row r="882" spans="1:60" s="9" customFormat="1" x14ac:dyDescent="0.3">
      <c r="A882" s="1" t="s">
        <v>1148</v>
      </c>
      <c r="B882" s="8" t="s">
        <v>1149</v>
      </c>
      <c r="C882" s="3" t="str">
        <f>_xlfn.XLOOKUP(B882,'[1]daily break down'!$D:$D,'[1]daily break down'!$E:$E,"")</f>
        <v>EXTREME-NORD</v>
      </c>
      <c r="D882" s="1" t="s">
        <v>11</v>
      </c>
      <c r="E882" s="1" t="s">
        <v>12</v>
      </c>
      <c r="F882" s="3" t="s">
        <v>55</v>
      </c>
      <c r="G882" s="1" t="s">
        <v>1150</v>
      </c>
      <c r="H882" s="41" t="str">
        <f>_xlfn.XLOOKUP(B882,[2]CALCULATION!$B:$B,[2]CALCULATION!$H:$H,"")</f>
        <v>NOKIA</v>
      </c>
      <c r="I882" s="34">
        <v>0</v>
      </c>
      <c r="J882" s="34">
        <v>0</v>
      </c>
      <c r="K882" s="34">
        <v>0.38274345089291528</v>
      </c>
      <c r="L882" s="34">
        <v>0</v>
      </c>
      <c r="M882" s="34">
        <v>0</v>
      </c>
      <c r="N882" s="34">
        <v>7.5561544820089109E-3</v>
      </c>
      <c r="O882" s="34">
        <v>0.49122303379909238</v>
      </c>
      <c r="P882" s="34">
        <v>1.76417280854449E-2</v>
      </c>
      <c r="Q882" s="34">
        <v>0</v>
      </c>
      <c r="R882" s="34">
        <v>1.7836110499716445E-3</v>
      </c>
      <c r="S882" s="35">
        <v>0</v>
      </c>
      <c r="T882" s="35">
        <v>22653.459788889744</v>
      </c>
      <c r="U882" s="35">
        <v>0</v>
      </c>
      <c r="V882" s="35">
        <v>0</v>
      </c>
      <c r="W882" s="35">
        <v>1.314396647197587</v>
      </c>
      <c r="X882" s="35">
        <v>0</v>
      </c>
      <c r="Y882" s="35">
        <v>1.872791602470329E-3</v>
      </c>
      <c r="Z882" s="35">
        <v>0</v>
      </c>
      <c r="AA882" s="35">
        <v>0</v>
      </c>
      <c r="AB882" s="35">
        <v>0</v>
      </c>
      <c r="AC882" s="35">
        <v>0</v>
      </c>
      <c r="AD882" s="35">
        <v>0</v>
      </c>
      <c r="AE882" s="58" t="s">
        <v>5603</v>
      </c>
      <c r="AF882" s="58"/>
      <c r="AG882" s="57" t="str" cm="1">
        <f t="array" ref="AG882">IFERROR(_xlfn.IFS(
AI882="MPR ISSUE","PDH",
AI882="BSS Hardware Issue","BSS",
AI882="Sites strategiques, MLL, Pylone, etc.","ENVTECH",
AI882="AKTIVCO DEFAUT GE &amp; POWER Cabinet","AKTIVCO",
AI882="AKTIVCO Coupure ENEO &amp; Baisse de tension","AKTIVCO GRID ONLY",
AI882="Coupure ENEO &amp; Baisse de tension","IHS GRID ONLY",
AI882="Defaut GE &amp; POWER Cabinet","IHS",
AI882="Sharing","Partners",
AI882="Sites strategiques &amp; DataCenter","SST &amp; DC",
AI882="Exclu","Exclu",
AI882="SAT","SAT",
AI882="SPARE-ISSUE","SPARE-ISSUE",
AI882="Fiber CAmtel","TRANS_FO_CAMTEL",
AI882="Fiber AOF","Fiber AOF",
AI882="Projet OCM (HUAWEI)","TRAVAUX-HUAWEI",
AI882="Projet OCM (NOKIA)","TRAVAUX-NOKIA",
AI882="ACCESS-ISSUE","ACCESS-ISSUE",
AI882="Projet OCM (ZTE, NOKIA, autres projets)","TRAVAUX OCM",
AI882="No root CAuse","No root cause",
AI882="ODU HS","PDH",
AI882="IP &amp; VLAN","PDH",
AI882="Warehouse HUAWEI","SPARE-ISSUE",
AI882="SPARE-HS","SPARE-ISSUE",
AI882="Power Telco","BSS",AI882="no impacts","no impacts"
),"")</f>
        <v>no impacts</v>
      </c>
      <c r="AH882" s="57" t="str" cm="1">
        <f t="array" ref="AH882">IFERROR(_xlfn.IFS(
AI882="MPR ISSUE","TX ISSUE",
AI882="BSS Hardware Issue","RAN ISSUE",
AI882="Sites strategiques, MLL, Pylone, etc.","ENVTECH",
AI882="AKTIVCO DEFAUT GE &amp; POWER Cabinet","POWER ISSUE",
AI882="AKTIVCO Coupure ENEO &amp; Baisse de tension","POWER ISSUE",
AI882="Coupure ENEO &amp; Baisse de tension","POWER ISSUE",
AI882="Defaut GE &amp; POWER Cabinet","POWER ISSUE",
AI882="Sharing","POWER ISSUE",
AI882="Sites strategiques &amp; DataCenter","POWER ISSUE",
AI882="Exclu","Exclu",
AI882="SAT","TX ISSUE",
AI882="SPARE-ISSUE","SPARE-ISSUE",
AI882="Fiber CAmtel","TX ISSUE",
AI882="Fiber AOF","TX ISSUE",
AI882="Projet OCM (HUAWEI)","TRAVAUX-HUAWEI",
AI882="Projet OCM (NOKIA)","TRAVAUX -NOKIA",
AI882="ACCESS-ISSUE","ACCESS-ISSUE",
AI882="Projet OCM (ZTE, NOKIA, autres projets)","TRAVAUX OCM",
AI882="No root CAuse","No root cause",
AI882="ODU HS","TX ISSUE",
AI882="IP &amp; VLAN","TX ISSUE",
AI882="Warehouse HUAWEI","SPARE-ISSUE",
AI882="SPARE-HS","SPARE-ISSUE",
AI882="Power Telco","RAN ISSUE",AI882="no impacts","no impacts"
),"")</f>
        <v>no impacts</v>
      </c>
      <c r="AI882" s="85" t="s">
        <v>5998</v>
      </c>
      <c r="AJ882" s="57" t="str" cm="1">
        <f t="array" ref="AJ882">IFERROR(_xlfn.IFS(
AI882="MPR ISSUE","ACTIVE",
AI882="BSS Hardware Issue","ACTIVE",
AI882="Sites strategiques, MLL, Pylone, etc.","PASSIVE",
AI882="AKTIVCO DEFAUT GE &amp; POWER Cabinet","PASSIVE",
AI882="AKTIVCO Coupure ENEO &amp; Baisse de tension","PASSIVE",
AI882="Coupure ENEO &amp; Baisse de tension","PASSIVE",
AI882="Defaut GE &amp; POWER Cabinet","PASSIVE",
AI882="Sharing","PASSIVE",
AI882="Sites strategiques &amp; DataCenter","PASSIVE",
AI882="Exclu","Exclu",
AI882="SAT","ACTIVE",
AI882="SPARE-ISSUE","SPARE-ISSUE",
AI882="Fiber CAmtel","ACTIVE",
AI882="Fiber AOF","ACTIVE",
AI882="Projet OCM (HUAWEI)","PLANNED WORKS",
AI882="Projet OCM (NOKIA)","PLANNED WORKS",
AI882="ACCESS-ISSUE","ACCESS-ISSUE",
AI882="Projet OCM (ZTE, NOKIA, autres projets)","PLANNED WORKS",
AI882="No root CAuse","No root cause",
AI882="ODU HS","ACTIVE",
AI882="IP &amp; VLAN","ACTIVE",
AI882="Warehouse HUAWEI","SPARE-ISSUE",
AI882="SPARE-HS","SPARE-ISSUE",
AI882="Power Telco","ACTIVE", AI882="no impacts","no impacts"
),"")</f>
        <v>no impacts</v>
      </c>
      <c r="AK882" s="23" t="s">
        <v>5537</v>
      </c>
      <c r="AL882" s="23" t="str">
        <f t="shared" si="25"/>
        <v>EXN_173</v>
      </c>
      <c r="AN882" s="9" t="s">
        <v>5537</v>
      </c>
      <c r="AO882" s="23" t="str">
        <f>_xlfn.XLOOKUP(B882,'INCIDENT-05-03-2026'!E:E,'INCIDENT-05-03-2026'!F:F,"")</f>
        <v/>
      </c>
      <c r="AP882" s="7" t="s">
        <v>5537</v>
      </c>
      <c r="AQ882" s="6"/>
      <c r="AR882" s="7"/>
      <c r="AS882" s="3" t="str">
        <f>_xlfn.XLOOKUP(B882,'[3]tt num | region | site id'!$C:$C,'[3]tt num | region | site id'!$Q:$Q,"")</f>
        <v/>
      </c>
      <c r="AT882" s="24" t="str">
        <f>_xlfn.XLOOKUP(B882,'[4]Cells Huawei 03052026 12h'!$B:$B,'[4]Cells Huawei 03052026 12h'!$T:$T,"")</f>
        <v/>
      </c>
      <c r="AU882" s="24" t="str">
        <f>_xlfn.XLOOKUP(B882,'[5]cells down 02052026 8h50'!$B:$B,'[5]cells down 02052026 8h50'!$R:$R,"")</f>
        <v/>
      </c>
      <c r="AV882" s="24" t="str">
        <f>_xlfn.XLOOKUP(B882,'[5]cells down 02052026 13h50'!$B:$B,'[5]cells down 02052026 13h50'!$R:$R,"")</f>
        <v/>
      </c>
      <c r="AW882" s="24" t="str">
        <f>_xlfn.XLOOKUP(B882,'[5]cells down 02052026 13h50'!$B:$B,'[5]cells down 02052026 13h50'!$R:$R,"")</f>
        <v/>
      </c>
      <c r="AX882" s="24" t="str">
        <f>_xlfn.XLOOKUP(B882,'[6]cell downs 03052026 8h40 '!$B:$B,'[6]cell downs 03052026 8h40 '!$R:$R,"")</f>
        <v/>
      </c>
      <c r="AY882" s="24" t="str">
        <f>_xlfn.XLOOKUP(B882,'[7]ALL SITES DOWN'!$D:$D,'[7]ALL SITES DOWN'!$J:$J,"")</f>
        <v/>
      </c>
      <c r="AZ882" s="24" t="str">
        <f>_xlfn.XLOOKUP(B882,'[8]ALL SITES DOWN'!$D:$D,'[8]ALL SITES DOWN'!$J:$J,"")</f>
        <v/>
      </c>
      <c r="BA882" s="9" t="str">
        <f>_xlfn.XLOOKUP(B882,[9]sheet1!$AC:$AC,[9]sheet1!$AF:$AF,"")</f>
        <v/>
      </c>
      <c r="BB882" s="14" t="s">
        <v>5537</v>
      </c>
      <c r="BC882" s="14" t="s">
        <v>5537</v>
      </c>
      <c r="BD882" s="14" t="str">
        <f>_xlfn.XLOOKUP(B882,'[10]cell downs 18042026 17h'!$B:$B,'[10]cell downs 18042026 17h'!$B:$B,"")</f>
        <v/>
      </c>
      <c r="BE882" s="14" t="str">
        <f>_xlfn.XLOOKUP(B882,'[11]Cells Huawei 19042026 15h'!$B:$B,'[11]Cells Huawei 19042026 15h'!$B:$B,"")</f>
        <v/>
      </c>
      <c r="BF882" s="9" t="str">
        <f>_xlfn.XLOOKUP(B882,'[12]cells down 19042026 9H40'!$B:$B,'[12]cells down 19042026 9H40'!$B:$B,"")</f>
        <v/>
      </c>
      <c r="BG882" s="9" t="s">
        <v>1149</v>
      </c>
      <c r="BH882" s="9" t="s">
        <v>12</v>
      </c>
    </row>
    <row r="883" spans="1:60" s="9" customFormat="1" x14ac:dyDescent="0.3">
      <c r="A883" s="1" t="s">
        <v>4178</v>
      </c>
      <c r="B883" s="8" t="s">
        <v>5144</v>
      </c>
      <c r="C883" s="3" t="str">
        <f>_xlfn.XLOOKUP(B883,'[1]daily break down'!$D:$D,'[1]daily break down'!$E:$E,"")</f>
        <v>OUEST</v>
      </c>
      <c r="D883" s="1" t="s">
        <v>11</v>
      </c>
      <c r="E883" s="1" t="s">
        <v>12</v>
      </c>
      <c r="F883" s="3" t="s">
        <v>102</v>
      </c>
      <c r="G883" s="1" t="s">
        <v>4178</v>
      </c>
      <c r="H883" s="40" t="str">
        <f>_xlfn.XLOOKUP(B883,[2]CALCULATION!$B:$B,[2]CALCULATION!$H:$H,"")</f>
        <v>HUAWEI</v>
      </c>
      <c r="I883" s="34">
        <v>0</v>
      </c>
      <c r="J883" s="34">
        <v>0</v>
      </c>
      <c r="K883" s="34">
        <v>0</v>
      </c>
      <c r="L883" s="34">
        <v>0</v>
      </c>
      <c r="M883" s="34">
        <v>0</v>
      </c>
      <c r="N883" s="34">
        <v>0</v>
      </c>
      <c r="O883" s="34">
        <v>0</v>
      </c>
      <c r="P883" s="34">
        <v>0</v>
      </c>
      <c r="Q883" s="34">
        <v>0</v>
      </c>
      <c r="R883" s="34">
        <v>0</v>
      </c>
      <c r="S883" s="35">
        <v>0</v>
      </c>
      <c r="T883" s="35">
        <v>0</v>
      </c>
      <c r="U883" s="35">
        <v>0</v>
      </c>
      <c r="V883" s="35">
        <v>0</v>
      </c>
      <c r="W883" s="35">
        <v>0</v>
      </c>
      <c r="X883" s="35">
        <v>0</v>
      </c>
      <c r="Y883" s="35">
        <v>1.8726832233265697E-3</v>
      </c>
      <c r="Z883" s="35">
        <v>0</v>
      </c>
      <c r="AA883" s="35">
        <v>0</v>
      </c>
      <c r="AB883" s="35">
        <v>0</v>
      </c>
      <c r="AC883" s="35">
        <v>0</v>
      </c>
      <c r="AD883" s="35">
        <v>0</v>
      </c>
      <c r="AE883" s="58" t="s">
        <v>5560</v>
      </c>
      <c r="AF883" s="58"/>
      <c r="AG883" s="57" t="str" cm="1">
        <f t="array" ref="AG883">IFERROR(_xlfn.IFS(
AI883="MPR ISSUE","PDH",
AI883="BSS Hardware Issue","BSS",
AI883="Sites strategiques, MLL, Pylone, etc.","ENVTECH",
AI883="AKTIVCO DEFAUT GE &amp; POWER Cabinet","AKTIVCO",
AI883="AKTIVCO Coupure ENEO &amp; Baisse de tension","AKTIVCO GRID ONLY",
AI883="Coupure ENEO &amp; Baisse de tension","IHS GRID ONLY",
AI883="Defaut GE &amp; POWER Cabinet","IHS",
AI883="Sharing","Partners",
AI883="Sites strategiques &amp; DataCenter","SST &amp; DC",
AI883="Exclu","Exclu",
AI883="SAT","SAT",
AI883="SPARE-ISSUE","SPARE-ISSUE",
AI883="Fiber CAmtel","TRANS_FO_CAMTEL",
AI883="Fiber AOF","Fiber AOF",
AI883="Projet OCM (HUAWEI)","TRAVAUX-HUAWEI",
AI883="Projet OCM (NOKIA)","TRAVAUX-NOKIA",
AI883="ACCESS-ISSUE","ACCESS-ISSUE",
AI883="Projet OCM (ZTE, NOKIA, autres projets)","TRAVAUX OCM",
AI883="No root CAuse","No root cause",
AI883="ODU HS","PDH",
AI883="IP &amp; VLAN","PDH",
AI883="Warehouse HUAWEI","SPARE-ISSUE",
AI883="SPARE-HS","SPARE-ISSUE",
AI883="Power Telco","BSS",AI883="no impacts","no impacts"
),"")</f>
        <v>no impacts</v>
      </c>
      <c r="AH883" s="57" t="str" cm="1">
        <f t="array" ref="AH883">IFERROR(_xlfn.IFS(
AI883="MPR ISSUE","TX ISSUE",
AI883="BSS Hardware Issue","RAN ISSUE",
AI883="Sites strategiques, MLL, Pylone, etc.","ENVTECH",
AI883="AKTIVCO DEFAUT GE &amp; POWER Cabinet","POWER ISSUE",
AI883="AKTIVCO Coupure ENEO &amp; Baisse de tension","POWER ISSUE",
AI883="Coupure ENEO &amp; Baisse de tension","POWER ISSUE",
AI883="Defaut GE &amp; POWER Cabinet","POWER ISSUE",
AI883="Sharing","POWER ISSUE",
AI883="Sites strategiques &amp; DataCenter","POWER ISSUE",
AI883="Exclu","Exclu",
AI883="SAT","TX ISSUE",
AI883="SPARE-ISSUE","SPARE-ISSUE",
AI883="Fiber CAmtel","TX ISSUE",
AI883="Fiber AOF","TX ISSUE",
AI883="Projet OCM (HUAWEI)","TRAVAUX-HUAWEI",
AI883="Projet OCM (NOKIA)","TRAVAUX -NOKIA",
AI883="ACCESS-ISSUE","ACCESS-ISSUE",
AI883="Projet OCM (ZTE, NOKIA, autres projets)","TRAVAUX OCM",
AI883="No root CAuse","No root cause",
AI883="ODU HS","TX ISSUE",
AI883="IP &amp; VLAN","TX ISSUE",
AI883="Warehouse HUAWEI","SPARE-ISSUE",
AI883="SPARE-HS","SPARE-ISSUE",
AI883="Power Telco","RAN ISSUE",AI883="no impacts","no impacts"
),"")</f>
        <v>no impacts</v>
      </c>
      <c r="AI883" s="85" t="s">
        <v>5998</v>
      </c>
      <c r="AJ883" s="57" t="str" cm="1">
        <f t="array" ref="AJ883">IFERROR(_xlfn.IFS(
AI883="MPR ISSUE","ACTIVE",
AI883="BSS Hardware Issue","ACTIVE",
AI883="Sites strategiques, MLL, Pylone, etc.","PASSIVE",
AI883="AKTIVCO DEFAUT GE &amp; POWER Cabinet","PASSIVE",
AI883="AKTIVCO Coupure ENEO &amp; Baisse de tension","PASSIVE",
AI883="Coupure ENEO &amp; Baisse de tension","PASSIVE",
AI883="Defaut GE &amp; POWER Cabinet","PASSIVE",
AI883="Sharing","PASSIVE",
AI883="Sites strategiques &amp; DataCenter","PASSIVE",
AI883="Exclu","Exclu",
AI883="SAT","ACTIVE",
AI883="SPARE-ISSUE","SPARE-ISSUE",
AI883="Fiber CAmtel","ACTIVE",
AI883="Fiber AOF","ACTIVE",
AI883="Projet OCM (HUAWEI)","PLANNED WORKS",
AI883="Projet OCM (NOKIA)","PLANNED WORKS",
AI883="ACCESS-ISSUE","ACCESS-ISSUE",
AI883="Projet OCM (ZTE, NOKIA, autres projets)","PLANNED WORKS",
AI883="No root CAuse","No root cause",
AI883="ODU HS","ACTIVE",
AI883="IP &amp; VLAN","ACTIVE",
AI883="Warehouse HUAWEI","SPARE-ISSUE",
AI883="SPARE-HS","SPARE-ISSUE",
AI883="Power Telco","ACTIVE", AI883="no impacts","no impacts"
),"")</f>
        <v>no impacts</v>
      </c>
      <c r="AK883" s="23" t="s">
        <v>5537</v>
      </c>
      <c r="AL883" s="23" t="str">
        <f t="shared" si="25"/>
        <v>OST_017</v>
      </c>
      <c r="AN883" s="9" t="s">
        <v>5537</v>
      </c>
      <c r="AO883" s="23" t="str">
        <f>_xlfn.XLOOKUP(B883,'INCIDENT-05-03-2026'!E:E,'INCIDENT-05-03-2026'!F:F,"")</f>
        <v/>
      </c>
      <c r="AP883" s="7" t="s">
        <v>5537</v>
      </c>
      <c r="AQ883" s="6"/>
      <c r="AR883" s="7"/>
      <c r="AS883" s="3" t="str">
        <f>_xlfn.XLOOKUP(B883,'[3]tt num | region | site id'!$C:$C,'[3]tt num | region | site id'!$Q:$Q,"")</f>
        <v/>
      </c>
      <c r="AT883" s="24" t="str">
        <f>_xlfn.XLOOKUP(B883,'[4]Cells Huawei 03052026 12h'!$B:$B,'[4]Cells Huawei 03052026 12h'!$T:$T,"")</f>
        <v/>
      </c>
      <c r="AU883" s="24" t="str">
        <f>_xlfn.XLOOKUP(B883,'[5]cells down 02052026 8h50'!$B:$B,'[5]cells down 02052026 8h50'!$R:$R,"")</f>
        <v/>
      </c>
      <c r="AV883" s="24" t="str">
        <f>_xlfn.XLOOKUP(B883,'[5]cells down 02052026 13h50'!$B:$B,'[5]cells down 02052026 13h50'!$R:$R,"")</f>
        <v/>
      </c>
      <c r="AW883" s="24" t="str">
        <f>_xlfn.XLOOKUP(B883,'[5]cells down 02052026 13h50'!$B:$B,'[5]cells down 02052026 13h50'!$R:$R,"")</f>
        <v/>
      </c>
      <c r="AX883" s="24" t="str">
        <f>_xlfn.XLOOKUP(B883,'[6]cell downs 03052026 8h40 '!$B:$B,'[6]cell downs 03052026 8h40 '!$R:$R,"")</f>
        <v/>
      </c>
      <c r="AY883" s="24" t="str">
        <f>_xlfn.XLOOKUP(B883,'[7]ALL SITES DOWN'!$D:$D,'[7]ALL SITES DOWN'!$J:$J,"")</f>
        <v/>
      </c>
      <c r="AZ883" s="24" t="str">
        <f>_xlfn.XLOOKUP(B883,'[8]ALL SITES DOWN'!$D:$D,'[8]ALL SITES DOWN'!$J:$J,"")</f>
        <v/>
      </c>
      <c r="BA883" s="9" t="str">
        <f>_xlfn.XLOOKUP(B883,[9]sheet1!$AC:$AC,[9]sheet1!$AF:$AF,"")</f>
        <v/>
      </c>
      <c r="BB883" s="14" t="s">
        <v>5537</v>
      </c>
      <c r="BC883" s="14" t="s">
        <v>5537</v>
      </c>
      <c r="BD883" s="14" t="str">
        <f>_xlfn.XLOOKUP(B883,'[10]cell downs 18042026 17h'!$B:$B,'[10]cell downs 18042026 17h'!$B:$B,"")</f>
        <v/>
      </c>
      <c r="BE883" s="14" t="str">
        <f>_xlfn.XLOOKUP(B883,'[11]Cells Huawei 19042026 15h'!$B:$B,'[11]Cells Huawei 19042026 15h'!$B:$B,"")</f>
        <v/>
      </c>
      <c r="BF883" s="9" t="str">
        <f>_xlfn.XLOOKUP(B883,'[12]cells down 19042026 9H40'!$B:$B,'[12]cells down 19042026 9H40'!$B:$B,"")</f>
        <v/>
      </c>
      <c r="BG883" s="9" t="s">
        <v>5144</v>
      </c>
      <c r="BH883" s="9" t="s">
        <v>12</v>
      </c>
    </row>
    <row r="884" spans="1:60" s="9" customFormat="1" x14ac:dyDescent="0.3">
      <c r="A884" s="1" t="s">
        <v>1843</v>
      </c>
      <c r="B884" s="8" t="s">
        <v>1844</v>
      </c>
      <c r="C884" s="3" t="str">
        <f>_xlfn.XLOOKUP(B884,'[1]daily break down'!$D:$D,'[1]daily break down'!$E:$E,"")</f>
        <v>NORD</v>
      </c>
      <c r="D884" s="1" t="s">
        <v>21</v>
      </c>
      <c r="E884" s="1" t="s">
        <v>122</v>
      </c>
      <c r="F884" s="3" t="s">
        <v>23</v>
      </c>
      <c r="G884" s="1" t="s">
        <v>1843</v>
      </c>
      <c r="H884" s="41" t="str">
        <f>_xlfn.XLOOKUP(B884,[2]CALCULATION!$B:$B,[2]CALCULATION!$H:$H,"")</f>
        <v>NOKIA</v>
      </c>
      <c r="I884" s="34">
        <v>0</v>
      </c>
      <c r="J884" s="34">
        <v>0</v>
      </c>
      <c r="K884" s="34">
        <v>0</v>
      </c>
      <c r="L884" s="34">
        <v>0</v>
      </c>
      <c r="M884" s="34">
        <v>0</v>
      </c>
      <c r="N884" s="34">
        <v>0</v>
      </c>
      <c r="O884" s="34">
        <v>0</v>
      </c>
      <c r="P884" s="34">
        <v>0.85426571394147588</v>
      </c>
      <c r="Q884" s="34">
        <v>0.72738700960816571</v>
      </c>
      <c r="R884" s="34">
        <v>3.3197102560929338E-3</v>
      </c>
      <c r="S884" s="35">
        <v>1.6943324401527621E-3</v>
      </c>
      <c r="T884" s="35">
        <v>52206.384675244626</v>
      </c>
      <c r="U884" s="35">
        <v>0</v>
      </c>
      <c r="V884" s="35">
        <v>0</v>
      </c>
      <c r="W884" s="35">
        <v>0</v>
      </c>
      <c r="X884" s="35">
        <v>0</v>
      </c>
      <c r="Y884" s="35">
        <v>1.7835800845021801E-3</v>
      </c>
      <c r="Z884" s="35">
        <v>0</v>
      </c>
      <c r="AA884" s="35">
        <v>0</v>
      </c>
      <c r="AB884" s="35">
        <v>0</v>
      </c>
      <c r="AC884" s="35">
        <v>0</v>
      </c>
      <c r="AD884" s="35">
        <v>0</v>
      </c>
      <c r="AE884" s="58" t="s">
        <v>5560</v>
      </c>
      <c r="AF884" s="58"/>
      <c r="AG884" s="57" t="str" cm="1">
        <f t="array" ref="AG884">IFERROR(_xlfn.IFS(
AI884="MPR ISSUE","PDH",
AI884="BSS Hardware Issue","BSS",
AI884="Sites strategiques, MLL, Pylone, etc.","ENVTECH",
AI884="AKTIVCO DEFAUT GE &amp; POWER Cabinet","AKTIVCO",
AI884="AKTIVCO Coupure ENEO &amp; Baisse de tension","AKTIVCO GRID ONLY",
AI884="Coupure ENEO &amp; Baisse de tension","IHS GRID ONLY",
AI884="Defaut GE &amp; POWER Cabinet","IHS",
AI884="Sharing","Partners",
AI884="Sites strategiques &amp; DataCenter","SST &amp; DC",
AI884="Exclu","Exclu",
AI884="SAT","SAT",
AI884="SPARE-ISSUE","SPARE-ISSUE",
AI884="Fiber CAmtel","TRANS_FO_CAMTEL",
AI884="Fiber AOF","Fiber AOF",
AI884="Projet OCM (HUAWEI)","TRAVAUX-HUAWEI",
AI884="Projet OCM (NOKIA)","TRAVAUX-NOKIA",
AI884="ACCESS-ISSUE","ACCESS-ISSUE",
AI884="Projet OCM (ZTE, NOKIA, autres projets)","TRAVAUX OCM",
AI884="No root CAuse","No root cause",
AI884="ODU HS","PDH",
AI884="IP &amp; VLAN","PDH",
AI884="Warehouse HUAWEI","SPARE-ISSUE",
AI884="SPARE-HS","SPARE-ISSUE",
AI884="Power Telco","BSS",AI884="no impacts","no impacts"
),"")</f>
        <v>no impacts</v>
      </c>
      <c r="AH884" s="57" t="str" cm="1">
        <f t="array" ref="AH884">IFERROR(_xlfn.IFS(
AI884="MPR ISSUE","TX ISSUE",
AI884="BSS Hardware Issue","RAN ISSUE",
AI884="Sites strategiques, MLL, Pylone, etc.","ENVTECH",
AI884="AKTIVCO DEFAUT GE &amp; POWER Cabinet","POWER ISSUE",
AI884="AKTIVCO Coupure ENEO &amp; Baisse de tension","POWER ISSUE",
AI884="Coupure ENEO &amp; Baisse de tension","POWER ISSUE",
AI884="Defaut GE &amp; POWER Cabinet","POWER ISSUE",
AI884="Sharing","POWER ISSUE",
AI884="Sites strategiques &amp; DataCenter","POWER ISSUE",
AI884="Exclu","Exclu",
AI884="SAT","TX ISSUE",
AI884="SPARE-ISSUE","SPARE-ISSUE",
AI884="Fiber CAmtel","TX ISSUE",
AI884="Fiber AOF","TX ISSUE",
AI884="Projet OCM (HUAWEI)","TRAVAUX-HUAWEI",
AI884="Projet OCM (NOKIA)","TRAVAUX -NOKIA",
AI884="ACCESS-ISSUE","ACCESS-ISSUE",
AI884="Projet OCM (ZTE, NOKIA, autres projets)","TRAVAUX OCM",
AI884="No root CAuse","No root cause",
AI884="ODU HS","TX ISSUE",
AI884="IP &amp; VLAN","TX ISSUE",
AI884="Warehouse HUAWEI","SPARE-ISSUE",
AI884="SPARE-HS","SPARE-ISSUE",
AI884="Power Telco","RAN ISSUE",AI884="no impacts","no impacts"
),"")</f>
        <v>no impacts</v>
      </c>
      <c r="AI884" s="85" t="s">
        <v>5998</v>
      </c>
      <c r="AJ884" s="57" t="str" cm="1">
        <f t="array" ref="AJ884">IFERROR(_xlfn.IFS(
AI884="MPR ISSUE","ACTIVE",
AI884="BSS Hardware Issue","ACTIVE",
AI884="Sites strategiques, MLL, Pylone, etc.","PASSIVE",
AI884="AKTIVCO DEFAUT GE &amp; POWER Cabinet","PASSIVE",
AI884="AKTIVCO Coupure ENEO &amp; Baisse de tension","PASSIVE",
AI884="Coupure ENEO &amp; Baisse de tension","PASSIVE",
AI884="Defaut GE &amp; POWER Cabinet","PASSIVE",
AI884="Sharing","PASSIVE",
AI884="Sites strategiques &amp; DataCenter","PASSIVE",
AI884="Exclu","Exclu",
AI884="SAT","ACTIVE",
AI884="SPARE-ISSUE","SPARE-ISSUE",
AI884="Fiber CAmtel","ACTIVE",
AI884="Fiber AOF","ACTIVE",
AI884="Projet OCM (HUAWEI)","PLANNED WORKS",
AI884="Projet OCM (NOKIA)","PLANNED WORKS",
AI884="ACCESS-ISSUE","ACCESS-ISSUE",
AI884="Projet OCM (ZTE, NOKIA, autres projets)","PLANNED WORKS",
AI884="No root CAuse","No root cause",
AI884="ODU HS","ACTIVE",
AI884="IP &amp; VLAN","ACTIVE",
AI884="Warehouse HUAWEI","SPARE-ISSUE",
AI884="SPARE-HS","SPARE-ISSUE",
AI884="Power Telco","ACTIVE", AI884="no impacts","no impacts"
),"")</f>
        <v>no impacts</v>
      </c>
      <c r="AK884" s="23" t="s">
        <v>5537</v>
      </c>
      <c r="AL884" s="23" t="str">
        <f t="shared" si="25"/>
        <v>NRD_155</v>
      </c>
      <c r="AN884" s="9" t="s">
        <v>5537</v>
      </c>
      <c r="AO884" s="23" t="str">
        <f>_xlfn.XLOOKUP(B884,'INCIDENT-05-03-2026'!E:E,'INCIDENT-05-03-2026'!F:F,"")</f>
        <v/>
      </c>
      <c r="AP884" s="7" t="s">
        <v>5537</v>
      </c>
      <c r="AQ884" s="6"/>
      <c r="AR884" s="7"/>
      <c r="AS884" s="3" t="str">
        <f>_xlfn.XLOOKUP(B884,'[3]tt num | region | site id'!$C:$C,'[3]tt num | region | site id'!$Q:$Q,"")</f>
        <v/>
      </c>
      <c r="AT884" s="24" t="str">
        <f>_xlfn.XLOOKUP(B884,'[4]Cells Huawei 03052026 12h'!$B:$B,'[4]Cells Huawei 03052026 12h'!$T:$T,"")</f>
        <v/>
      </c>
      <c r="AU884" s="24" t="str">
        <f>_xlfn.XLOOKUP(B884,'[5]cells down 02052026 8h50'!$B:$B,'[5]cells down 02052026 8h50'!$R:$R,"")</f>
        <v/>
      </c>
      <c r="AV884" s="24" t="str">
        <f>_xlfn.XLOOKUP(B884,'[5]cells down 02052026 13h50'!$B:$B,'[5]cells down 02052026 13h50'!$R:$R,"")</f>
        <v/>
      </c>
      <c r="AW884" s="24" t="str">
        <f>_xlfn.XLOOKUP(B884,'[5]cells down 02052026 13h50'!$B:$B,'[5]cells down 02052026 13h50'!$R:$R,"")</f>
        <v/>
      </c>
      <c r="AX884" s="24" t="str">
        <f>_xlfn.XLOOKUP(B884,'[6]cell downs 03052026 8h40 '!$B:$B,'[6]cell downs 03052026 8h40 '!$R:$R,"")</f>
        <v/>
      </c>
      <c r="AY884" s="24" t="str">
        <f>_xlfn.XLOOKUP(B884,'[7]ALL SITES DOWN'!$D:$D,'[7]ALL SITES DOWN'!$J:$J,"")</f>
        <v/>
      </c>
      <c r="AZ884" s="24" t="str">
        <f>_xlfn.XLOOKUP(B884,'[8]ALL SITES DOWN'!$D:$D,'[8]ALL SITES DOWN'!$J:$J,"")</f>
        <v/>
      </c>
      <c r="BA884" s="9" t="str">
        <f>_xlfn.XLOOKUP(B884,[9]sheet1!$AC:$AC,[9]sheet1!$AF:$AF,"")</f>
        <v/>
      </c>
      <c r="BB884" s="14" t="s">
        <v>5537</v>
      </c>
      <c r="BC884" s="14" t="s">
        <v>5537</v>
      </c>
      <c r="BD884" s="14" t="str">
        <f>_xlfn.XLOOKUP(B884,'[10]cell downs 18042026 17h'!$B:$B,'[10]cell downs 18042026 17h'!$B:$B,"")</f>
        <v/>
      </c>
      <c r="BE884" s="14" t="str">
        <f>_xlfn.XLOOKUP(B884,'[11]Cells Huawei 19042026 15h'!$B:$B,'[11]Cells Huawei 19042026 15h'!$B:$B,"")</f>
        <v/>
      </c>
      <c r="BF884" s="9" t="str">
        <f>_xlfn.XLOOKUP(B884,'[12]cells down 19042026 9H40'!$B:$B,'[12]cells down 19042026 9H40'!$B:$B,"")</f>
        <v/>
      </c>
      <c r="BG884" s="9" t="s">
        <v>5537</v>
      </c>
      <c r="BH884" s="9" t="s">
        <v>12</v>
      </c>
    </row>
    <row r="885" spans="1:60" s="9" customFormat="1" x14ac:dyDescent="0.3">
      <c r="A885" s="1" t="s">
        <v>1048</v>
      </c>
      <c r="B885" s="8" t="s">
        <v>1049</v>
      </c>
      <c r="C885" s="3" t="str">
        <f>_xlfn.XLOOKUP(B885,'[1]daily break down'!$D:$D,'[1]daily break down'!$E:$E,"")</f>
        <v>CENTRE</v>
      </c>
      <c r="D885" s="1" t="s">
        <v>11</v>
      </c>
      <c r="E885" s="1" t="s">
        <v>96</v>
      </c>
      <c r="F885" s="3" t="s">
        <v>37</v>
      </c>
      <c r="G885" s="1" t="s">
        <v>1050</v>
      </c>
      <c r="H885" s="41" t="str">
        <f>_xlfn.XLOOKUP(B885,[2]CALCULATION!$B:$B,[2]CALCULATION!$H:$H,"")</f>
        <v>NOKIA</v>
      </c>
      <c r="I885" s="34">
        <v>1.7121675184699329E-3</v>
      </c>
      <c r="J885" s="34">
        <v>0</v>
      </c>
      <c r="K885" s="34">
        <v>0</v>
      </c>
      <c r="L885" s="34">
        <v>0</v>
      </c>
      <c r="M885" s="34">
        <v>2.6731191638337946E-2</v>
      </c>
      <c r="N885" s="34">
        <v>0</v>
      </c>
      <c r="O885" s="34">
        <v>2.4951504218943453E-2</v>
      </c>
      <c r="P885" s="34">
        <v>9.6363076401558712E-3</v>
      </c>
      <c r="Q885" s="34">
        <v>2.6752617476094621E-3</v>
      </c>
      <c r="R885" s="34">
        <v>0</v>
      </c>
      <c r="S885" s="35">
        <v>3.7453664466535548E-3</v>
      </c>
      <c r="T885" s="35">
        <v>282110.87818784191</v>
      </c>
      <c r="U885" s="35">
        <v>0</v>
      </c>
      <c r="V885" s="35">
        <v>0</v>
      </c>
      <c r="W885" s="35">
        <v>0</v>
      </c>
      <c r="X885" s="35">
        <v>0</v>
      </c>
      <c r="Y885" s="35">
        <v>1.6586622835179075E-3</v>
      </c>
      <c r="Z885" s="35">
        <v>0</v>
      </c>
      <c r="AA885" s="35">
        <v>0</v>
      </c>
      <c r="AB885" s="35">
        <v>0</v>
      </c>
      <c r="AC885" s="35">
        <v>0</v>
      </c>
      <c r="AD885" s="35">
        <v>0</v>
      </c>
      <c r="AE885" s="58" t="s">
        <v>5560</v>
      </c>
      <c r="AF885" s="58"/>
      <c r="AG885" s="57" t="str" cm="1">
        <f t="array" ref="AG885">IFERROR(_xlfn.IFS(
AI885="MPR ISSUE","PDH",
AI885="BSS Hardware Issue","BSS",
AI885="Sites strategiques, MLL, Pylone, etc.","ENVTECH",
AI885="AKTIVCO DEFAUT GE &amp; POWER Cabinet","AKTIVCO",
AI885="AKTIVCO Coupure ENEO &amp; Baisse de tension","AKTIVCO GRID ONLY",
AI885="Coupure ENEO &amp; Baisse de tension","IHS GRID ONLY",
AI885="Defaut GE &amp; POWER Cabinet","IHS",
AI885="Sharing","Partners",
AI885="Sites strategiques &amp; DataCenter","SST &amp; DC",
AI885="Exclu","Exclu",
AI885="SAT","SAT",
AI885="SPARE-ISSUE","SPARE-ISSUE",
AI885="Fiber CAmtel","TRANS_FO_CAMTEL",
AI885="Fiber AOF","Fiber AOF",
AI885="Projet OCM (HUAWEI)","TRAVAUX-HUAWEI",
AI885="Projet OCM (NOKIA)","TRAVAUX-NOKIA",
AI885="ACCESS-ISSUE","ACCESS-ISSUE",
AI885="Projet OCM (ZTE, NOKIA, autres projets)","TRAVAUX OCM",
AI885="No root CAuse","No root cause",
AI885="ODU HS","PDH",
AI885="IP &amp; VLAN","PDH",
AI885="Warehouse HUAWEI","SPARE-ISSUE",
AI885="SPARE-HS","SPARE-ISSUE",
AI885="Power Telco","BSS",AI885="no impacts","no impacts"
),"")</f>
        <v>no impacts</v>
      </c>
      <c r="AH885" s="57" t="str" cm="1">
        <f t="array" ref="AH885">IFERROR(_xlfn.IFS(
AI885="MPR ISSUE","TX ISSUE",
AI885="BSS Hardware Issue","RAN ISSUE",
AI885="Sites strategiques, MLL, Pylone, etc.","ENVTECH",
AI885="AKTIVCO DEFAUT GE &amp; POWER Cabinet","POWER ISSUE",
AI885="AKTIVCO Coupure ENEO &amp; Baisse de tension","POWER ISSUE",
AI885="Coupure ENEO &amp; Baisse de tension","POWER ISSUE",
AI885="Defaut GE &amp; POWER Cabinet","POWER ISSUE",
AI885="Sharing","POWER ISSUE",
AI885="Sites strategiques &amp; DataCenter","POWER ISSUE",
AI885="Exclu","Exclu",
AI885="SAT","TX ISSUE",
AI885="SPARE-ISSUE","SPARE-ISSUE",
AI885="Fiber CAmtel","TX ISSUE",
AI885="Fiber AOF","TX ISSUE",
AI885="Projet OCM (HUAWEI)","TRAVAUX-HUAWEI",
AI885="Projet OCM (NOKIA)","TRAVAUX -NOKIA",
AI885="ACCESS-ISSUE","ACCESS-ISSUE",
AI885="Projet OCM (ZTE, NOKIA, autres projets)","TRAVAUX OCM",
AI885="No root CAuse","No root cause",
AI885="ODU HS","TX ISSUE",
AI885="IP &amp; VLAN","TX ISSUE",
AI885="Warehouse HUAWEI","SPARE-ISSUE",
AI885="SPARE-HS","SPARE-ISSUE",
AI885="Power Telco","RAN ISSUE",AI885="no impacts","no impacts"
),"")</f>
        <v>no impacts</v>
      </c>
      <c r="AI885" s="85" t="s">
        <v>5998</v>
      </c>
      <c r="AJ885" s="57" t="str" cm="1">
        <f t="array" ref="AJ885">IFERROR(_xlfn.IFS(
AI885="MPR ISSUE","ACTIVE",
AI885="BSS Hardware Issue","ACTIVE",
AI885="Sites strategiques, MLL, Pylone, etc.","PASSIVE",
AI885="AKTIVCO DEFAUT GE &amp; POWER Cabinet","PASSIVE",
AI885="AKTIVCO Coupure ENEO &amp; Baisse de tension","PASSIVE",
AI885="Coupure ENEO &amp; Baisse de tension","PASSIVE",
AI885="Defaut GE &amp; POWER Cabinet","PASSIVE",
AI885="Sharing","PASSIVE",
AI885="Sites strategiques &amp; DataCenter","PASSIVE",
AI885="Exclu","Exclu",
AI885="SAT","ACTIVE",
AI885="SPARE-ISSUE","SPARE-ISSUE",
AI885="Fiber CAmtel","ACTIVE",
AI885="Fiber AOF","ACTIVE",
AI885="Projet OCM (HUAWEI)","PLANNED WORKS",
AI885="Projet OCM (NOKIA)","PLANNED WORKS",
AI885="ACCESS-ISSUE","ACCESS-ISSUE",
AI885="Projet OCM (ZTE, NOKIA, autres projets)","PLANNED WORKS",
AI885="No root CAuse","No root cause",
AI885="ODU HS","ACTIVE",
AI885="IP &amp; VLAN","ACTIVE",
AI885="Warehouse HUAWEI","SPARE-ISSUE",
AI885="SPARE-HS","SPARE-ISSUE",
AI885="Power Telco","ACTIVE", AI885="no impacts","no impacts"
),"")</f>
        <v>no impacts</v>
      </c>
      <c r="AK885" s="23" t="s">
        <v>5537</v>
      </c>
      <c r="AL885" s="23" t="str">
        <f t="shared" si="25"/>
        <v>CTR_167</v>
      </c>
      <c r="AN885" s="9" t="s">
        <v>5537</v>
      </c>
      <c r="AO885" s="23" t="str">
        <f>_xlfn.XLOOKUP(B885,'INCIDENT-05-03-2026'!E:E,'INCIDENT-05-03-2026'!F:F,"")</f>
        <v/>
      </c>
      <c r="AP885" s="7" t="s">
        <v>5537</v>
      </c>
      <c r="AQ885" s="6"/>
      <c r="AR885" s="7"/>
      <c r="AS885" s="3" t="str">
        <f>_xlfn.XLOOKUP(B885,'[3]tt num | region | site id'!$C:$C,'[3]tt num | region | site id'!$Q:$Q,"")</f>
        <v/>
      </c>
      <c r="AT885" s="24" t="str">
        <f>_xlfn.XLOOKUP(B885,'[4]Cells Huawei 03052026 12h'!$B:$B,'[4]Cells Huawei 03052026 12h'!$T:$T,"")</f>
        <v/>
      </c>
      <c r="AU885" s="24" t="str">
        <f>_xlfn.XLOOKUP(B885,'[5]cells down 02052026 8h50'!$B:$B,'[5]cells down 02052026 8h50'!$R:$R,"")</f>
        <v/>
      </c>
      <c r="AV885" s="24" t="str">
        <f>_xlfn.XLOOKUP(B885,'[5]cells down 02052026 13h50'!$B:$B,'[5]cells down 02052026 13h50'!$R:$R,"")</f>
        <v/>
      </c>
      <c r="AW885" s="24" t="str">
        <f>_xlfn.XLOOKUP(B885,'[5]cells down 02052026 13h50'!$B:$B,'[5]cells down 02052026 13h50'!$R:$R,"")</f>
        <v/>
      </c>
      <c r="AX885" s="24" t="str">
        <f>_xlfn.XLOOKUP(B885,'[6]cell downs 03052026 8h40 '!$B:$B,'[6]cell downs 03052026 8h40 '!$R:$R,"")</f>
        <v/>
      </c>
      <c r="AY885" s="24" t="str">
        <f>_xlfn.XLOOKUP(B885,'[7]ALL SITES DOWN'!$D:$D,'[7]ALL SITES DOWN'!$J:$J,"")</f>
        <v/>
      </c>
      <c r="AZ885" s="24" t="str">
        <f>_xlfn.XLOOKUP(B885,'[8]ALL SITES DOWN'!$D:$D,'[8]ALL SITES DOWN'!$J:$J,"")</f>
        <v/>
      </c>
      <c r="BA885" s="9" t="str">
        <f>_xlfn.XLOOKUP(B885,[9]sheet1!$AC:$AC,[9]sheet1!$AF:$AF,"")</f>
        <v/>
      </c>
      <c r="BB885" s="14" t="s">
        <v>5537</v>
      </c>
      <c r="BC885" s="14" t="s">
        <v>5537</v>
      </c>
      <c r="BD885" s="14" t="str">
        <f>_xlfn.XLOOKUP(B885,'[10]cell downs 18042026 17h'!$B:$B,'[10]cell downs 18042026 17h'!$B:$B,"")</f>
        <v/>
      </c>
      <c r="BE885" s="14" t="str">
        <f>_xlfn.XLOOKUP(B885,'[11]Cells Huawei 19042026 15h'!$B:$B,'[11]Cells Huawei 19042026 15h'!$B:$B,"")</f>
        <v/>
      </c>
      <c r="BF885" s="9" t="str">
        <f>_xlfn.XLOOKUP(B885,'[12]cells down 19042026 9H40'!$B:$B,'[12]cells down 19042026 9H40'!$B:$B,"")</f>
        <v/>
      </c>
      <c r="BG885" s="9" t="s">
        <v>1049</v>
      </c>
      <c r="BH885" s="9" t="s">
        <v>5537</v>
      </c>
    </row>
    <row r="886" spans="1:60" s="9" customFormat="1" x14ac:dyDescent="0.3">
      <c r="A886" s="1" t="s">
        <v>4301</v>
      </c>
      <c r="B886" s="8" t="s">
        <v>4302</v>
      </c>
      <c r="C886" s="3" t="str">
        <f>_xlfn.XLOOKUP(B886,'[1]daily break down'!$D:$D,'[1]daily break down'!$E:$E,"")</f>
        <v>LITTORAL</v>
      </c>
      <c r="D886" s="1" t="s">
        <v>11</v>
      </c>
      <c r="E886" s="1" t="str">
        <f>BH886</f>
        <v>Grid-Gen</v>
      </c>
      <c r="F886" s="3" t="s">
        <v>31</v>
      </c>
      <c r="G886" s="1" t="s">
        <v>4251</v>
      </c>
      <c r="H886" s="41" t="str">
        <f>_xlfn.XLOOKUP(B886,[2]CALCULATION!$B:$B,[2]CALCULATION!$H:$H,"")</f>
        <v>NOKIA</v>
      </c>
      <c r="I886" s="34">
        <v>1.8558568662108227E-2</v>
      </c>
      <c r="J886" s="34">
        <v>1.1127926982041573E-2</v>
      </c>
      <c r="K886" s="34">
        <v>0</v>
      </c>
      <c r="L886" s="34">
        <v>0</v>
      </c>
      <c r="M886" s="34">
        <v>4.0904600316483436E-2</v>
      </c>
      <c r="N886" s="34">
        <v>0</v>
      </c>
      <c r="O886" s="34">
        <v>0</v>
      </c>
      <c r="P886" s="34">
        <v>0</v>
      </c>
      <c r="Q886" s="34">
        <v>0</v>
      </c>
      <c r="R886" s="34">
        <v>0</v>
      </c>
      <c r="S886" s="35">
        <v>0</v>
      </c>
      <c r="T886" s="35">
        <v>0</v>
      </c>
      <c r="U886" s="35">
        <v>0</v>
      </c>
      <c r="V886" s="35">
        <v>0</v>
      </c>
      <c r="W886" s="35">
        <v>0</v>
      </c>
      <c r="X886" s="35">
        <v>0</v>
      </c>
      <c r="Y886" s="35">
        <v>1.6229921268830277E-3</v>
      </c>
      <c r="Z886" s="35">
        <v>0</v>
      </c>
      <c r="AA886" s="35">
        <v>0</v>
      </c>
      <c r="AB886" s="35">
        <v>0</v>
      </c>
      <c r="AC886" s="35">
        <v>0</v>
      </c>
      <c r="AD886" s="35">
        <v>0</v>
      </c>
      <c r="AE886" s="58" t="s">
        <v>5560</v>
      </c>
      <c r="AF886" s="58"/>
      <c r="AG886" s="57" t="str" cm="1">
        <f t="array" ref="AG886">IFERROR(_xlfn.IFS(
AI886="MPR ISSUE","PDH",
AI886="BSS Hardware Issue","BSS",
AI886="Sites strategiques, MLL, Pylone, etc.","ENVTECH",
AI886="AKTIVCO DEFAUT GE &amp; POWER Cabinet","AKTIVCO",
AI886="AKTIVCO Coupure ENEO &amp; Baisse de tension","AKTIVCO GRID ONLY",
AI886="Coupure ENEO &amp; Baisse de tension","IHS GRID ONLY",
AI886="Defaut GE &amp; POWER Cabinet","IHS",
AI886="Sharing","Partners",
AI886="Sites strategiques &amp; DataCenter","SST &amp; DC",
AI886="Exclu","Exclu",
AI886="SAT","SAT",
AI886="SPARE-ISSUE","SPARE-ISSUE",
AI886="Fiber CAmtel","TRANS_FO_CAMTEL",
AI886="Fiber AOF","Fiber AOF",
AI886="Projet OCM (HUAWEI)","TRAVAUX-HUAWEI",
AI886="Projet OCM (NOKIA)","TRAVAUX-NOKIA",
AI886="ACCESS-ISSUE","ACCESS-ISSUE",
AI886="Projet OCM (ZTE, NOKIA, autres projets)","TRAVAUX OCM",
AI886="No root CAuse","No root cause",
AI886="ODU HS","PDH",
AI886="IP &amp; VLAN","PDH",
AI886="Warehouse HUAWEI","SPARE-ISSUE",
AI886="SPARE-HS","SPARE-ISSUE",
AI886="Power Telco","BSS",AI886="no impacts","no impacts"
),"")</f>
        <v>no impacts</v>
      </c>
      <c r="AH886" s="57" t="str" cm="1">
        <f t="array" ref="AH886">IFERROR(_xlfn.IFS(
AI886="MPR ISSUE","TX ISSUE",
AI886="BSS Hardware Issue","RAN ISSUE",
AI886="Sites strategiques, MLL, Pylone, etc.","ENVTECH",
AI886="AKTIVCO DEFAUT GE &amp; POWER Cabinet","POWER ISSUE",
AI886="AKTIVCO Coupure ENEO &amp; Baisse de tension","POWER ISSUE",
AI886="Coupure ENEO &amp; Baisse de tension","POWER ISSUE",
AI886="Defaut GE &amp; POWER Cabinet","POWER ISSUE",
AI886="Sharing","POWER ISSUE",
AI886="Sites strategiques &amp; DataCenter","POWER ISSUE",
AI886="Exclu","Exclu",
AI886="SAT","TX ISSUE",
AI886="SPARE-ISSUE","SPARE-ISSUE",
AI886="Fiber CAmtel","TX ISSUE",
AI886="Fiber AOF","TX ISSUE",
AI886="Projet OCM (HUAWEI)","TRAVAUX-HUAWEI",
AI886="Projet OCM (NOKIA)","TRAVAUX -NOKIA",
AI886="ACCESS-ISSUE","ACCESS-ISSUE",
AI886="Projet OCM (ZTE, NOKIA, autres projets)","TRAVAUX OCM",
AI886="No root CAuse","No root cause",
AI886="ODU HS","TX ISSUE",
AI886="IP &amp; VLAN","TX ISSUE",
AI886="Warehouse HUAWEI","SPARE-ISSUE",
AI886="SPARE-HS","SPARE-ISSUE",
AI886="Power Telco","RAN ISSUE",AI886="no impacts","no impacts"
),"")</f>
        <v>no impacts</v>
      </c>
      <c r="AI886" s="85" t="s">
        <v>5998</v>
      </c>
      <c r="AJ886" s="57" t="str" cm="1">
        <f t="array" ref="AJ886">IFERROR(_xlfn.IFS(
AI886="MPR ISSUE","ACTIVE",
AI886="BSS Hardware Issue","ACTIVE",
AI886="Sites strategiques, MLL, Pylone, etc.","PASSIVE",
AI886="AKTIVCO DEFAUT GE &amp; POWER Cabinet","PASSIVE",
AI886="AKTIVCO Coupure ENEO &amp; Baisse de tension","PASSIVE",
AI886="Coupure ENEO &amp; Baisse de tension","PASSIVE",
AI886="Defaut GE &amp; POWER Cabinet","PASSIVE",
AI886="Sharing","PASSIVE",
AI886="Sites strategiques &amp; DataCenter","PASSIVE",
AI886="Exclu","Exclu",
AI886="SAT","ACTIVE",
AI886="SPARE-ISSUE","SPARE-ISSUE",
AI886="Fiber CAmtel","ACTIVE",
AI886="Fiber AOF","ACTIVE",
AI886="Projet OCM (HUAWEI)","PLANNED WORKS",
AI886="Projet OCM (NOKIA)","PLANNED WORKS",
AI886="ACCESS-ISSUE","ACCESS-ISSUE",
AI886="Projet OCM (ZTE, NOKIA, autres projets)","PLANNED WORKS",
AI886="No root CAuse","No root cause",
AI886="ODU HS","ACTIVE",
AI886="IP &amp; VLAN","ACTIVE",
AI886="Warehouse HUAWEI","SPARE-ISSUE",
AI886="SPARE-HS","SPARE-ISSUE",
AI886="Power Telco","ACTIVE", AI886="no impacts","no impacts"
),"")</f>
        <v>no impacts</v>
      </c>
      <c r="AK886" s="23" t="s">
        <v>5537</v>
      </c>
      <c r="AL886" s="23" t="str">
        <f t="shared" si="25"/>
        <v>LIT_176</v>
      </c>
      <c r="AN886" s="9" t="s">
        <v>5537</v>
      </c>
      <c r="AO886" s="23" t="str">
        <f>_xlfn.XLOOKUP(B886,'INCIDENT-05-03-2026'!E:E,'INCIDENT-05-03-2026'!F:F,"")</f>
        <v/>
      </c>
      <c r="AP886" s="7" t="s">
        <v>5537</v>
      </c>
      <c r="AQ886" s="6"/>
      <c r="AR886" s="7"/>
      <c r="AS886" s="3" t="str">
        <f>_xlfn.XLOOKUP(B886,'[3]tt num | region | site id'!$C:$C,'[3]tt num | region | site id'!$Q:$Q,"")</f>
        <v/>
      </c>
      <c r="AT886" s="24" t="str">
        <f>_xlfn.XLOOKUP(B886,'[4]Cells Huawei 03052026 12h'!$B:$B,'[4]Cells Huawei 03052026 12h'!$T:$T,"")</f>
        <v/>
      </c>
      <c r="AU886" s="24" t="str">
        <f>_xlfn.XLOOKUP(B886,'[5]cells down 02052026 8h50'!$B:$B,'[5]cells down 02052026 8h50'!$R:$R,"")</f>
        <v/>
      </c>
      <c r="AV886" s="24" t="str">
        <f>_xlfn.XLOOKUP(B886,'[5]cells down 02052026 13h50'!$B:$B,'[5]cells down 02052026 13h50'!$R:$R,"")</f>
        <v/>
      </c>
      <c r="AW886" s="24" t="str">
        <f>_xlfn.XLOOKUP(B886,'[5]cells down 02052026 13h50'!$B:$B,'[5]cells down 02052026 13h50'!$R:$R,"")</f>
        <v/>
      </c>
      <c r="AX886" s="24" t="str">
        <f>_xlfn.XLOOKUP(B886,'[6]cell downs 03052026 8h40 '!$B:$B,'[6]cell downs 03052026 8h40 '!$R:$R,"")</f>
        <v/>
      </c>
      <c r="AY886" s="24" t="str">
        <f>_xlfn.XLOOKUP(B886,'[7]ALL SITES DOWN'!$D:$D,'[7]ALL SITES DOWN'!$J:$J,"")</f>
        <v/>
      </c>
      <c r="AZ886" s="24" t="str">
        <f>_xlfn.XLOOKUP(B886,'[8]ALL SITES DOWN'!$D:$D,'[8]ALL SITES DOWN'!$J:$J,"")</f>
        <v/>
      </c>
      <c r="BA886" s="9" t="str">
        <f>_xlfn.XLOOKUP(B886,[9]sheet1!$AC:$AC,[9]sheet1!$AF:$AF,"")</f>
        <v/>
      </c>
      <c r="BB886" s="14" t="s">
        <v>5537</v>
      </c>
      <c r="BC886" s="14" t="s">
        <v>5537</v>
      </c>
      <c r="BD886" s="14" t="str">
        <f>_xlfn.XLOOKUP(B886,'[10]cell downs 18042026 17h'!$B:$B,'[10]cell downs 18042026 17h'!$B:$B,"")</f>
        <v/>
      </c>
      <c r="BE886" s="14" t="str">
        <f>_xlfn.XLOOKUP(B886,'[11]Cells Huawei 19042026 15h'!$B:$B,'[11]Cells Huawei 19042026 15h'!$B:$B,"")</f>
        <v/>
      </c>
      <c r="BF886" s="9" t="str">
        <f>_xlfn.XLOOKUP(B886,'[12]cells down 19042026 9H40'!$B:$B,'[12]cells down 19042026 9H40'!$B:$B,"")</f>
        <v/>
      </c>
      <c r="BG886" s="9" t="s">
        <v>4302</v>
      </c>
      <c r="BH886" s="9" t="s">
        <v>12</v>
      </c>
    </row>
    <row r="887" spans="1:60" s="9" customFormat="1" x14ac:dyDescent="0.3">
      <c r="A887" s="1" t="s">
        <v>1435</v>
      </c>
      <c r="B887" s="8" t="s">
        <v>1436</v>
      </c>
      <c r="C887" s="3" t="str">
        <f>_xlfn.XLOOKUP(B887,'[1]daily break down'!$D:$D,'[1]daily break down'!$E:$E,"")</f>
        <v>CENTRE</v>
      </c>
      <c r="D887" s="1" t="s">
        <v>11</v>
      </c>
      <c r="E887" s="1" t="s">
        <v>154</v>
      </c>
      <c r="F887" s="3" t="s">
        <v>226</v>
      </c>
      <c r="G887" s="1" t="s">
        <v>533</v>
      </c>
      <c r="H887" s="41" t="str">
        <f>_xlfn.XLOOKUP(B887,[2]CALCULATION!$B:$B,[2]CALCULATION!$H:$H,"")</f>
        <v>NOKIA</v>
      </c>
      <c r="I887" s="34">
        <v>0</v>
      </c>
      <c r="J887" s="34">
        <v>0</v>
      </c>
      <c r="K887" s="34">
        <v>0</v>
      </c>
      <c r="L887" s="34">
        <v>7.419392580036697E-3</v>
      </c>
      <c r="M887" s="34">
        <v>0.7661236242020586</v>
      </c>
      <c r="N887" s="34">
        <v>0</v>
      </c>
      <c r="O887" s="34">
        <v>0</v>
      </c>
      <c r="P887" s="34">
        <v>0.21732042929746911</v>
      </c>
      <c r="Q887" s="34">
        <v>0.9066818764214557</v>
      </c>
      <c r="R887" s="34">
        <v>0</v>
      </c>
      <c r="S887" s="35">
        <v>0.69258959629943539</v>
      </c>
      <c r="T887" s="35">
        <v>0</v>
      </c>
      <c r="U887" s="35">
        <v>0</v>
      </c>
      <c r="V887" s="35">
        <v>0</v>
      </c>
      <c r="W887" s="35">
        <v>0</v>
      </c>
      <c r="X887" s="35">
        <v>0</v>
      </c>
      <c r="Y887" s="35">
        <v>1.6051570485656318E-3</v>
      </c>
      <c r="Z887" s="35">
        <v>0</v>
      </c>
      <c r="AA887" s="35">
        <v>0</v>
      </c>
      <c r="AB887" s="35">
        <v>0</v>
      </c>
      <c r="AC887" s="35">
        <v>0</v>
      </c>
      <c r="AD887" s="35">
        <v>0</v>
      </c>
      <c r="AE887" s="58" t="s">
        <v>5560</v>
      </c>
      <c r="AF887" s="58"/>
      <c r="AG887" s="57" t="str" cm="1">
        <f t="array" ref="AG887">IFERROR(_xlfn.IFS(
AI887="MPR ISSUE","PDH",
AI887="BSS Hardware Issue","BSS",
AI887="Sites strategiques, MLL, Pylone, etc.","ENVTECH",
AI887="AKTIVCO DEFAUT GE &amp; POWER Cabinet","AKTIVCO",
AI887="AKTIVCO Coupure ENEO &amp; Baisse de tension","AKTIVCO GRID ONLY",
AI887="Coupure ENEO &amp; Baisse de tension","IHS GRID ONLY",
AI887="Defaut GE &amp; POWER Cabinet","IHS",
AI887="Sharing","Partners",
AI887="Sites strategiques &amp; DataCenter","SST &amp; DC",
AI887="Exclu","Exclu",
AI887="SAT","SAT",
AI887="SPARE-ISSUE","SPARE-ISSUE",
AI887="Fiber CAmtel","TRANS_FO_CAMTEL",
AI887="Fiber AOF","Fiber AOF",
AI887="Projet OCM (HUAWEI)","TRAVAUX-HUAWEI",
AI887="Projet OCM (NOKIA)","TRAVAUX-NOKIA",
AI887="ACCESS-ISSUE","ACCESS-ISSUE",
AI887="Projet OCM (ZTE, NOKIA, autres projets)","TRAVAUX OCM",
AI887="No root CAuse","No root cause",
AI887="ODU HS","PDH",
AI887="IP &amp; VLAN","PDH",
AI887="Warehouse HUAWEI","SPARE-ISSUE",
AI887="SPARE-HS","SPARE-ISSUE",
AI887="Power Telco","BSS",AI887="no impacts","no impacts"
),"")</f>
        <v>no impacts</v>
      </c>
      <c r="AH887" s="57" t="str" cm="1">
        <f t="array" ref="AH887">IFERROR(_xlfn.IFS(
AI887="MPR ISSUE","TX ISSUE",
AI887="BSS Hardware Issue","RAN ISSUE",
AI887="Sites strategiques, MLL, Pylone, etc.","ENVTECH",
AI887="AKTIVCO DEFAUT GE &amp; POWER Cabinet","POWER ISSUE",
AI887="AKTIVCO Coupure ENEO &amp; Baisse de tension","POWER ISSUE",
AI887="Coupure ENEO &amp; Baisse de tension","POWER ISSUE",
AI887="Defaut GE &amp; POWER Cabinet","POWER ISSUE",
AI887="Sharing","POWER ISSUE",
AI887="Sites strategiques &amp; DataCenter","POWER ISSUE",
AI887="Exclu","Exclu",
AI887="SAT","TX ISSUE",
AI887="SPARE-ISSUE","SPARE-ISSUE",
AI887="Fiber CAmtel","TX ISSUE",
AI887="Fiber AOF","TX ISSUE",
AI887="Projet OCM (HUAWEI)","TRAVAUX-HUAWEI",
AI887="Projet OCM (NOKIA)","TRAVAUX -NOKIA",
AI887="ACCESS-ISSUE","ACCESS-ISSUE",
AI887="Projet OCM (ZTE, NOKIA, autres projets)","TRAVAUX OCM",
AI887="No root CAuse","No root cause",
AI887="ODU HS","TX ISSUE",
AI887="IP &amp; VLAN","TX ISSUE",
AI887="Warehouse HUAWEI","SPARE-ISSUE",
AI887="SPARE-HS","SPARE-ISSUE",
AI887="Power Telco","RAN ISSUE",AI887="no impacts","no impacts"
),"")</f>
        <v>no impacts</v>
      </c>
      <c r="AI887" s="85" t="s">
        <v>5998</v>
      </c>
      <c r="AJ887" s="57" t="str" cm="1">
        <f t="array" ref="AJ887">IFERROR(_xlfn.IFS(
AI887="MPR ISSUE","ACTIVE",
AI887="BSS Hardware Issue","ACTIVE",
AI887="Sites strategiques, MLL, Pylone, etc.","PASSIVE",
AI887="AKTIVCO DEFAUT GE &amp; POWER Cabinet","PASSIVE",
AI887="AKTIVCO Coupure ENEO &amp; Baisse de tension","PASSIVE",
AI887="Coupure ENEO &amp; Baisse de tension","PASSIVE",
AI887="Defaut GE &amp; POWER Cabinet","PASSIVE",
AI887="Sharing","PASSIVE",
AI887="Sites strategiques &amp; DataCenter","PASSIVE",
AI887="Exclu","Exclu",
AI887="SAT","ACTIVE",
AI887="SPARE-ISSUE","SPARE-ISSUE",
AI887="Fiber CAmtel","ACTIVE",
AI887="Fiber AOF","ACTIVE",
AI887="Projet OCM (HUAWEI)","PLANNED WORKS",
AI887="Projet OCM (NOKIA)","PLANNED WORKS",
AI887="ACCESS-ISSUE","ACCESS-ISSUE",
AI887="Projet OCM (ZTE, NOKIA, autres projets)","PLANNED WORKS",
AI887="No root CAuse","No root cause",
AI887="ODU HS","ACTIVE",
AI887="IP &amp; VLAN","ACTIVE",
AI887="Warehouse HUAWEI","SPARE-ISSUE",
AI887="SPARE-HS","SPARE-ISSUE",
AI887="Power Telco","ACTIVE", AI887="no impacts","no impacts"
),"")</f>
        <v>no impacts</v>
      </c>
      <c r="AK887" s="23" t="s">
        <v>5537</v>
      </c>
      <c r="AL887" s="23" t="str">
        <f t="shared" si="25"/>
        <v>EST_122</v>
      </c>
      <c r="AN887" s="9" t="s">
        <v>5537</v>
      </c>
      <c r="AO887" s="23" t="str">
        <f>_xlfn.XLOOKUP(B887,'INCIDENT-05-03-2026'!E:E,'INCIDENT-05-03-2026'!F:F,"")</f>
        <v/>
      </c>
      <c r="AP887" s="7" t="s">
        <v>5537</v>
      </c>
      <c r="AQ887" s="6"/>
      <c r="AR887" s="7"/>
      <c r="AS887" s="3" t="str">
        <f>_xlfn.XLOOKUP(B887,'[3]tt num | region | site id'!$C:$C,'[3]tt num | region | site id'!$Q:$Q,"")</f>
        <v/>
      </c>
      <c r="AT887" s="24" t="str">
        <f>_xlfn.XLOOKUP(B887,'[4]Cells Huawei 03052026 12h'!$B:$B,'[4]Cells Huawei 03052026 12h'!$T:$T,"")</f>
        <v/>
      </c>
      <c r="AU887" s="24" t="str">
        <f>_xlfn.XLOOKUP(B887,'[5]cells down 02052026 8h50'!$B:$B,'[5]cells down 02052026 8h50'!$R:$R,"")</f>
        <v/>
      </c>
      <c r="AV887" s="24" t="str">
        <f>_xlfn.XLOOKUP(B887,'[5]cells down 02052026 13h50'!$B:$B,'[5]cells down 02052026 13h50'!$R:$R,"")</f>
        <v/>
      </c>
      <c r="AW887" s="24" t="str">
        <f>_xlfn.XLOOKUP(B887,'[5]cells down 02052026 13h50'!$B:$B,'[5]cells down 02052026 13h50'!$R:$R,"")</f>
        <v/>
      </c>
      <c r="AX887" s="24" t="str">
        <f>_xlfn.XLOOKUP(B887,'[6]cell downs 03052026 8h40 '!$B:$B,'[6]cell downs 03052026 8h40 '!$R:$R,"")</f>
        <v/>
      </c>
      <c r="AY887" s="24" t="str">
        <f>_xlfn.XLOOKUP(B887,'[7]ALL SITES DOWN'!$D:$D,'[7]ALL SITES DOWN'!$J:$J,"")</f>
        <v/>
      </c>
      <c r="AZ887" s="24" t="str">
        <f>_xlfn.XLOOKUP(B887,'[8]ALL SITES DOWN'!$D:$D,'[8]ALL SITES DOWN'!$J:$J,"")</f>
        <v/>
      </c>
      <c r="BA887" s="9" t="str">
        <f>_xlfn.XLOOKUP(B887,[9]sheet1!$AC:$AC,[9]sheet1!$AF:$AF,"")</f>
        <v/>
      </c>
      <c r="BB887" s="14" t="s">
        <v>5537</v>
      </c>
      <c r="BC887" s="14" t="s">
        <v>5537</v>
      </c>
      <c r="BD887" s="14" t="str">
        <f>_xlfn.XLOOKUP(B887,'[10]cell downs 18042026 17h'!$B:$B,'[10]cell downs 18042026 17h'!$B:$B,"")</f>
        <v/>
      </c>
      <c r="BE887" s="14" t="str">
        <f>_xlfn.XLOOKUP(B887,'[11]Cells Huawei 19042026 15h'!$B:$B,'[11]Cells Huawei 19042026 15h'!$B:$B,"")</f>
        <v/>
      </c>
      <c r="BF887" s="9" t="str">
        <f>_xlfn.XLOOKUP(B887,'[12]cells down 19042026 9H40'!$B:$B,'[12]cells down 19042026 9H40'!$B:$B,"")</f>
        <v/>
      </c>
      <c r="BG887" s="9" t="s">
        <v>1436</v>
      </c>
      <c r="BH887" s="9" t="s">
        <v>12</v>
      </c>
    </row>
    <row r="888" spans="1:60" s="9" customFormat="1" x14ac:dyDescent="0.3">
      <c r="A888" s="1" t="s">
        <v>4176</v>
      </c>
      <c r="B888" s="8" t="s">
        <v>4177</v>
      </c>
      <c r="C888" s="3" t="str">
        <f>_xlfn.XLOOKUP(B888,'[1]daily break down'!$D:$D,'[1]daily break down'!$E:$E,"")</f>
        <v>OUEST</v>
      </c>
      <c r="D888" s="1" t="s">
        <v>11</v>
      </c>
      <c r="E888" s="1" t="s">
        <v>12</v>
      </c>
      <c r="F888" s="3" t="s">
        <v>102</v>
      </c>
      <c r="G888" s="1" t="s">
        <v>4178</v>
      </c>
      <c r="H888" s="40" t="str">
        <f>_xlfn.XLOOKUP(B888,[2]CALCULATION!$B:$B,[2]CALCULATION!$H:$H,"")</f>
        <v>HUAWEI</v>
      </c>
      <c r="I888" s="34">
        <v>0</v>
      </c>
      <c r="J888" s="34">
        <v>0</v>
      </c>
      <c r="K888" s="34">
        <v>0</v>
      </c>
      <c r="L888" s="34">
        <v>0</v>
      </c>
      <c r="M888" s="34">
        <v>0</v>
      </c>
      <c r="N888" s="34">
        <v>0</v>
      </c>
      <c r="O888" s="34">
        <v>0</v>
      </c>
      <c r="P888" s="34">
        <v>0</v>
      </c>
      <c r="Q888" s="34">
        <v>0</v>
      </c>
      <c r="R888" s="34">
        <v>0</v>
      </c>
      <c r="S888" s="35">
        <v>0</v>
      </c>
      <c r="T888" s="35">
        <v>0</v>
      </c>
      <c r="U888" s="35">
        <v>0</v>
      </c>
      <c r="V888" s="35">
        <v>0</v>
      </c>
      <c r="W888" s="35">
        <v>0</v>
      </c>
      <c r="X888" s="35">
        <v>0</v>
      </c>
      <c r="Y888" s="35">
        <v>1.6051570485656314E-3</v>
      </c>
      <c r="Z888" s="35">
        <v>0</v>
      </c>
      <c r="AA888" s="35">
        <v>0</v>
      </c>
      <c r="AB888" s="35">
        <v>0</v>
      </c>
      <c r="AC888" s="35">
        <v>0</v>
      </c>
      <c r="AD888" s="35">
        <v>0</v>
      </c>
      <c r="AE888" s="58" t="s">
        <v>5560</v>
      </c>
      <c r="AF888" s="58"/>
      <c r="AG888" s="57" t="str" cm="1">
        <f t="array" ref="AG888">IFERROR(_xlfn.IFS(
AI888="MPR ISSUE","PDH",
AI888="BSS Hardware Issue","BSS",
AI888="Sites strategiques, MLL, Pylone, etc.","ENVTECH",
AI888="AKTIVCO DEFAUT GE &amp; POWER Cabinet","AKTIVCO",
AI888="AKTIVCO Coupure ENEO &amp; Baisse de tension","AKTIVCO GRID ONLY",
AI888="Coupure ENEO &amp; Baisse de tension","IHS GRID ONLY",
AI888="Defaut GE &amp; POWER Cabinet","IHS",
AI888="Sharing","Partners",
AI888="Sites strategiques &amp; DataCenter","SST &amp; DC",
AI888="Exclu","Exclu",
AI888="SAT","SAT",
AI888="SPARE-ISSUE","SPARE-ISSUE",
AI888="Fiber CAmtel","TRANS_FO_CAMTEL",
AI888="Fiber AOF","Fiber AOF",
AI888="Projet OCM (HUAWEI)","TRAVAUX-HUAWEI",
AI888="Projet OCM (NOKIA)","TRAVAUX-NOKIA",
AI888="ACCESS-ISSUE","ACCESS-ISSUE",
AI888="Projet OCM (ZTE, NOKIA, autres projets)","TRAVAUX OCM",
AI888="No root CAuse","No root cause",
AI888="ODU HS","PDH",
AI888="IP &amp; VLAN","PDH",
AI888="Warehouse HUAWEI","SPARE-ISSUE",
AI888="SPARE-HS","SPARE-ISSUE",
AI888="Power Telco","BSS",AI888="no impacts","no impacts"
),"")</f>
        <v>no impacts</v>
      </c>
      <c r="AH888" s="57" t="str" cm="1">
        <f t="array" ref="AH888">IFERROR(_xlfn.IFS(
AI888="MPR ISSUE","TX ISSUE",
AI888="BSS Hardware Issue","RAN ISSUE",
AI888="Sites strategiques, MLL, Pylone, etc.","ENVTECH",
AI888="AKTIVCO DEFAUT GE &amp; POWER Cabinet","POWER ISSUE",
AI888="AKTIVCO Coupure ENEO &amp; Baisse de tension","POWER ISSUE",
AI888="Coupure ENEO &amp; Baisse de tension","POWER ISSUE",
AI888="Defaut GE &amp; POWER Cabinet","POWER ISSUE",
AI888="Sharing","POWER ISSUE",
AI888="Sites strategiques &amp; DataCenter","POWER ISSUE",
AI888="Exclu","Exclu",
AI888="SAT","TX ISSUE",
AI888="SPARE-ISSUE","SPARE-ISSUE",
AI888="Fiber CAmtel","TX ISSUE",
AI888="Fiber AOF","TX ISSUE",
AI888="Projet OCM (HUAWEI)","TRAVAUX-HUAWEI",
AI888="Projet OCM (NOKIA)","TRAVAUX -NOKIA",
AI888="ACCESS-ISSUE","ACCESS-ISSUE",
AI888="Projet OCM (ZTE, NOKIA, autres projets)","TRAVAUX OCM",
AI888="No root CAuse","No root cause",
AI888="ODU HS","TX ISSUE",
AI888="IP &amp; VLAN","TX ISSUE",
AI888="Warehouse HUAWEI","SPARE-ISSUE",
AI888="SPARE-HS","SPARE-ISSUE",
AI888="Power Telco","RAN ISSUE",AI888="no impacts","no impacts"
),"")</f>
        <v>no impacts</v>
      </c>
      <c r="AI888" s="85" t="s">
        <v>5998</v>
      </c>
      <c r="AJ888" s="57" t="str" cm="1">
        <f t="array" ref="AJ888">IFERROR(_xlfn.IFS(
AI888="MPR ISSUE","ACTIVE",
AI888="BSS Hardware Issue","ACTIVE",
AI888="Sites strategiques, MLL, Pylone, etc.","PASSIVE",
AI888="AKTIVCO DEFAUT GE &amp; POWER Cabinet","PASSIVE",
AI888="AKTIVCO Coupure ENEO &amp; Baisse de tension","PASSIVE",
AI888="Coupure ENEO &amp; Baisse de tension","PASSIVE",
AI888="Defaut GE &amp; POWER Cabinet","PASSIVE",
AI888="Sharing","PASSIVE",
AI888="Sites strategiques &amp; DataCenter","PASSIVE",
AI888="Exclu","Exclu",
AI888="SAT","ACTIVE",
AI888="SPARE-ISSUE","SPARE-ISSUE",
AI888="Fiber CAmtel","ACTIVE",
AI888="Fiber AOF","ACTIVE",
AI888="Projet OCM (HUAWEI)","PLANNED WORKS",
AI888="Projet OCM (NOKIA)","PLANNED WORKS",
AI888="ACCESS-ISSUE","ACCESS-ISSUE",
AI888="Projet OCM (ZTE, NOKIA, autres projets)","PLANNED WORKS",
AI888="No root CAuse","No root cause",
AI888="ODU HS","ACTIVE",
AI888="IP &amp; VLAN","ACTIVE",
AI888="Warehouse HUAWEI","SPARE-ISSUE",
AI888="SPARE-HS","SPARE-ISSUE",
AI888="Power Telco","ACTIVE", AI888="no impacts","no impacts"
),"")</f>
        <v>no impacts</v>
      </c>
      <c r="AK888" s="23" t="s">
        <v>5537</v>
      </c>
      <c r="AL888" s="23" t="str">
        <f t="shared" si="25"/>
        <v>OST_108</v>
      </c>
      <c r="AN888" s="9" t="s">
        <v>5537</v>
      </c>
      <c r="AO888" s="23" t="str">
        <f>_xlfn.XLOOKUP(B888,'INCIDENT-05-03-2026'!E:E,'INCIDENT-05-03-2026'!F:F,"")</f>
        <v/>
      </c>
      <c r="AP888" s="7" t="s">
        <v>5537</v>
      </c>
      <c r="AQ888" s="6"/>
      <c r="AR888" s="7"/>
      <c r="AS888" s="3" t="str">
        <f>_xlfn.XLOOKUP(B888,'[3]tt num | region | site id'!$C:$C,'[3]tt num | region | site id'!$Q:$Q,"")</f>
        <v/>
      </c>
      <c r="AT888" s="24" t="str">
        <f>_xlfn.XLOOKUP(B888,'[4]Cells Huawei 03052026 12h'!$B:$B,'[4]Cells Huawei 03052026 12h'!$T:$T,"")</f>
        <v/>
      </c>
      <c r="AU888" s="24" t="str">
        <f>_xlfn.XLOOKUP(B888,'[5]cells down 02052026 8h50'!$B:$B,'[5]cells down 02052026 8h50'!$R:$R,"")</f>
        <v/>
      </c>
      <c r="AV888" s="24" t="str">
        <f>_xlfn.XLOOKUP(B888,'[5]cells down 02052026 13h50'!$B:$B,'[5]cells down 02052026 13h50'!$R:$R,"")</f>
        <v/>
      </c>
      <c r="AW888" s="24" t="str">
        <f>_xlfn.XLOOKUP(B888,'[5]cells down 02052026 13h50'!$B:$B,'[5]cells down 02052026 13h50'!$R:$R,"")</f>
        <v/>
      </c>
      <c r="AX888" s="24" t="str">
        <f>_xlfn.XLOOKUP(B888,'[6]cell downs 03052026 8h40 '!$B:$B,'[6]cell downs 03052026 8h40 '!$R:$R,"")</f>
        <v/>
      </c>
      <c r="AY888" s="24" t="str">
        <f>_xlfn.XLOOKUP(B888,'[7]ALL SITES DOWN'!$D:$D,'[7]ALL SITES DOWN'!$J:$J,"")</f>
        <v/>
      </c>
      <c r="AZ888" s="24" t="str">
        <f>_xlfn.XLOOKUP(B888,'[8]ALL SITES DOWN'!$D:$D,'[8]ALL SITES DOWN'!$J:$J,"")</f>
        <v/>
      </c>
      <c r="BA888" s="9" t="str">
        <f>_xlfn.XLOOKUP(B888,[9]sheet1!$AC:$AC,[9]sheet1!$AF:$AF,"")</f>
        <v/>
      </c>
      <c r="BB888" s="14" t="s">
        <v>5537</v>
      </c>
      <c r="BC888" s="14" t="s">
        <v>5537</v>
      </c>
      <c r="BD888" s="14" t="str">
        <f>_xlfn.XLOOKUP(B888,'[10]cell downs 18042026 17h'!$B:$B,'[10]cell downs 18042026 17h'!$B:$B,"")</f>
        <v/>
      </c>
      <c r="BE888" s="14" t="str">
        <f>_xlfn.XLOOKUP(B888,'[11]Cells Huawei 19042026 15h'!$B:$B,'[11]Cells Huawei 19042026 15h'!$B:$B,"")</f>
        <v/>
      </c>
      <c r="BF888" s="9" t="str">
        <f>_xlfn.XLOOKUP(B888,'[12]cells down 19042026 9H40'!$B:$B,'[12]cells down 19042026 9H40'!$B:$B,"")</f>
        <v/>
      </c>
      <c r="BG888" s="9" t="s">
        <v>4177</v>
      </c>
      <c r="BH888" s="9" t="s">
        <v>12</v>
      </c>
    </row>
    <row r="889" spans="1:60" s="9" customFormat="1" x14ac:dyDescent="0.3">
      <c r="A889" s="3" t="s">
        <v>620</v>
      </c>
      <c r="B889" s="31" t="s">
        <v>621</v>
      </c>
      <c r="C889" s="3" t="str">
        <f>_xlfn.XLOOKUP(B889,'[1]daily break down'!$D:$D,'[1]daily break down'!$E:$E,"")</f>
        <v>CENTRE</v>
      </c>
      <c r="D889" s="3" t="s">
        <v>11</v>
      </c>
      <c r="E889" s="3" t="s">
        <v>96</v>
      </c>
      <c r="F889" s="3" t="s">
        <v>226</v>
      </c>
      <c r="G889" s="3" t="s">
        <v>622</v>
      </c>
      <c r="H889" s="41" t="str">
        <f>_xlfn.XLOOKUP(B889,[2]CALCULATION!$B:$B,[2]CALCULATION!$H:$H,"")</f>
        <v>NOKIA</v>
      </c>
      <c r="I889" s="34">
        <v>6.4741334292146707E-3</v>
      </c>
      <c r="J889" s="34">
        <v>6.0817617062319897E-2</v>
      </c>
      <c r="K889" s="34">
        <v>0</v>
      </c>
      <c r="L889" s="34">
        <v>7.7457745132450517E-2</v>
      </c>
      <c r="M889" s="34">
        <v>2.2204672505157862E-2</v>
      </c>
      <c r="N889" s="34">
        <v>9.9270045914625557E-2</v>
      </c>
      <c r="O889" s="34">
        <v>0.72822408277759254</v>
      </c>
      <c r="P889" s="34">
        <v>7.6726506921437218E-2</v>
      </c>
      <c r="Q889" s="34">
        <v>2.7733011731201116</v>
      </c>
      <c r="R889" s="34">
        <v>0</v>
      </c>
      <c r="S889" s="35">
        <v>3.388664880305182E-3</v>
      </c>
      <c r="T889" s="35">
        <v>69612.47783884508</v>
      </c>
      <c r="U889" s="35">
        <v>2.7644371391963413E-3</v>
      </c>
      <c r="V889" s="35">
        <v>0</v>
      </c>
      <c r="W889" s="35">
        <v>0</v>
      </c>
      <c r="X889" s="35">
        <v>0.16402921528509018</v>
      </c>
      <c r="Y889" s="35">
        <v>1.2484554822176804E-3</v>
      </c>
      <c r="Z889" s="35">
        <v>0</v>
      </c>
      <c r="AA889" s="35">
        <v>0</v>
      </c>
      <c r="AB889" s="35">
        <v>0</v>
      </c>
      <c r="AC889" s="35">
        <v>0</v>
      </c>
      <c r="AD889" s="35">
        <v>0</v>
      </c>
      <c r="AE889" s="58" t="s">
        <v>5560</v>
      </c>
      <c r="AF889" s="58"/>
      <c r="AG889" s="57" t="str" cm="1">
        <f t="array" ref="AG889">IFERROR(_xlfn.IFS(
AI889="MPR ISSUE","PDH",
AI889="BSS Hardware Issue","BSS",
AI889="Sites strategiques, MLL, Pylone, etc.","ENVTECH",
AI889="AKTIVCO DEFAUT GE &amp; POWER Cabinet","AKTIVCO",
AI889="AKTIVCO Coupure ENEO &amp; Baisse de tension","AKTIVCO GRID ONLY",
AI889="Coupure ENEO &amp; Baisse de tension","IHS GRID ONLY",
AI889="Defaut GE &amp; POWER Cabinet","IHS",
AI889="Sharing","Partners",
AI889="Sites strategiques &amp; DataCenter","SST &amp; DC",
AI889="Exclu","Exclu",
AI889="SAT","SAT",
AI889="SPARE-ISSUE","SPARE-ISSUE",
AI889="Fiber CAmtel","TRANS_FO_CAMTEL",
AI889="Fiber AOF","Fiber AOF",
AI889="Projet OCM (HUAWEI)","TRAVAUX-HUAWEI",
AI889="Projet OCM (NOKIA)","TRAVAUX-NOKIA",
AI889="ACCESS-ISSUE","ACCESS-ISSUE",
AI889="Projet OCM (ZTE, NOKIA, autres projets)","TRAVAUX OCM",
AI889="No root CAuse","No root cause",
AI889="ODU HS","PDH",
AI889="IP &amp; VLAN","PDH",
AI889="Warehouse HUAWEI","SPARE-ISSUE",
AI889="SPARE-HS","SPARE-ISSUE",
AI889="Power Telco","BSS",AI889="no impacts","no impacts"
),"")</f>
        <v>no impacts</v>
      </c>
      <c r="AH889" s="57" t="str" cm="1">
        <f t="array" ref="AH889">IFERROR(_xlfn.IFS(
AI889="MPR ISSUE","TX ISSUE",
AI889="BSS Hardware Issue","RAN ISSUE",
AI889="Sites strategiques, MLL, Pylone, etc.","ENVTECH",
AI889="AKTIVCO DEFAUT GE &amp; POWER Cabinet","POWER ISSUE",
AI889="AKTIVCO Coupure ENEO &amp; Baisse de tension","POWER ISSUE",
AI889="Coupure ENEO &amp; Baisse de tension","POWER ISSUE",
AI889="Defaut GE &amp; POWER Cabinet","POWER ISSUE",
AI889="Sharing","POWER ISSUE",
AI889="Sites strategiques &amp; DataCenter","POWER ISSUE",
AI889="Exclu","Exclu",
AI889="SAT","TX ISSUE",
AI889="SPARE-ISSUE","SPARE-ISSUE",
AI889="Fiber CAmtel","TX ISSUE",
AI889="Fiber AOF","TX ISSUE",
AI889="Projet OCM (HUAWEI)","TRAVAUX-HUAWEI",
AI889="Projet OCM (NOKIA)","TRAVAUX -NOKIA",
AI889="ACCESS-ISSUE","ACCESS-ISSUE",
AI889="Projet OCM (ZTE, NOKIA, autres projets)","TRAVAUX OCM",
AI889="No root CAuse","No root cause",
AI889="ODU HS","TX ISSUE",
AI889="IP &amp; VLAN","TX ISSUE",
AI889="Warehouse HUAWEI","SPARE-ISSUE",
AI889="SPARE-HS","SPARE-ISSUE",
AI889="Power Telco","RAN ISSUE",AI889="no impacts","no impacts"
),"")</f>
        <v>no impacts</v>
      </c>
      <c r="AI889" s="85" t="s">
        <v>5998</v>
      </c>
      <c r="AJ889" s="57" t="str" cm="1">
        <f t="array" ref="AJ889">IFERROR(_xlfn.IFS(
AI889="MPR ISSUE","ACTIVE",
AI889="BSS Hardware Issue","ACTIVE",
AI889="Sites strategiques, MLL, Pylone, etc.","PASSIVE",
AI889="AKTIVCO DEFAUT GE &amp; POWER Cabinet","PASSIVE",
AI889="AKTIVCO Coupure ENEO &amp; Baisse de tension","PASSIVE",
AI889="Coupure ENEO &amp; Baisse de tension","PASSIVE",
AI889="Defaut GE &amp; POWER Cabinet","PASSIVE",
AI889="Sharing","PASSIVE",
AI889="Sites strategiques &amp; DataCenter","PASSIVE",
AI889="Exclu","Exclu",
AI889="SAT","ACTIVE",
AI889="SPARE-ISSUE","SPARE-ISSUE",
AI889="Fiber CAmtel","ACTIVE",
AI889="Fiber AOF","ACTIVE",
AI889="Projet OCM (HUAWEI)","PLANNED WORKS",
AI889="Projet OCM (NOKIA)","PLANNED WORKS",
AI889="ACCESS-ISSUE","ACCESS-ISSUE",
AI889="Projet OCM (ZTE, NOKIA, autres projets)","PLANNED WORKS",
AI889="No root CAuse","No root cause",
AI889="ODU HS","ACTIVE",
AI889="IP &amp; VLAN","ACTIVE",
AI889="Warehouse HUAWEI","SPARE-ISSUE",
AI889="SPARE-HS","SPARE-ISSUE",
AI889="Power Telco","ACTIVE", AI889="no impacts","no impacts"
),"")</f>
        <v>no impacts</v>
      </c>
      <c r="AK889" s="23" t="s">
        <v>5537</v>
      </c>
      <c r="AL889" s="23" t="str">
        <f t="shared" si="25"/>
        <v>EST_096</v>
      </c>
      <c r="AN889" s="9" t="s">
        <v>5537</v>
      </c>
      <c r="AO889" s="23" t="str">
        <f>_xlfn.XLOOKUP(B889,'INCIDENT-05-03-2026'!E:E,'INCIDENT-05-03-2026'!F:F,"")</f>
        <v/>
      </c>
      <c r="AP889" s="7" t="s">
        <v>5537</v>
      </c>
      <c r="AQ889" s="6"/>
      <c r="AR889" s="7"/>
      <c r="AS889" s="3" t="str">
        <f>_xlfn.XLOOKUP(B889,'[3]tt num | region | site id'!$C:$C,'[3]tt num | region | site id'!$Q:$Q,"")</f>
        <v/>
      </c>
      <c r="AT889" s="24" t="str">
        <f>_xlfn.XLOOKUP(B889,'[4]Cells Huawei 03052026 12h'!$B:$B,'[4]Cells Huawei 03052026 12h'!$T:$T,"")</f>
        <v/>
      </c>
      <c r="AU889" s="24" t="str">
        <f>_xlfn.XLOOKUP(B889,'[5]cells down 02052026 8h50'!$B:$B,'[5]cells down 02052026 8h50'!$R:$R,"")</f>
        <v/>
      </c>
      <c r="AV889" s="24" t="str">
        <f>_xlfn.XLOOKUP(B889,'[5]cells down 02052026 13h50'!$B:$B,'[5]cells down 02052026 13h50'!$R:$R,"")</f>
        <v/>
      </c>
      <c r="AW889" s="24" t="str">
        <f>_xlfn.XLOOKUP(B889,'[5]cells down 02052026 13h50'!$B:$B,'[5]cells down 02052026 13h50'!$R:$R,"")</f>
        <v/>
      </c>
      <c r="AX889" s="24" t="str">
        <f>_xlfn.XLOOKUP(B889,'[6]cell downs 03052026 8h40 '!$B:$B,'[6]cell downs 03052026 8h40 '!$R:$R,"")</f>
        <v/>
      </c>
      <c r="AY889" s="24" t="str">
        <f>_xlfn.XLOOKUP(B889,'[7]ALL SITES DOWN'!$D:$D,'[7]ALL SITES DOWN'!$J:$J,"")</f>
        <v/>
      </c>
      <c r="AZ889" s="24" t="str">
        <f>_xlfn.XLOOKUP(B889,'[8]ALL SITES DOWN'!$D:$D,'[8]ALL SITES DOWN'!$J:$J,"")</f>
        <v/>
      </c>
      <c r="BA889" s="9" t="str">
        <f>_xlfn.XLOOKUP(B889,[9]sheet1!$AC:$AC,[9]sheet1!$AF:$AF,"")</f>
        <v/>
      </c>
      <c r="BB889" s="14" t="s">
        <v>5537</v>
      </c>
      <c r="BC889" s="14" t="s">
        <v>5537</v>
      </c>
      <c r="BD889" s="14" t="str">
        <f>_xlfn.XLOOKUP(B889,'[10]cell downs 18042026 17h'!$B:$B,'[10]cell downs 18042026 17h'!$B:$B,"")</f>
        <v/>
      </c>
      <c r="BE889" s="14" t="str">
        <f>_xlfn.XLOOKUP(B889,'[11]Cells Huawei 19042026 15h'!$B:$B,'[11]Cells Huawei 19042026 15h'!$B:$B,"")</f>
        <v/>
      </c>
      <c r="BF889" s="9" t="str">
        <f>_xlfn.XLOOKUP(B889,'[12]cells down 19042026 9H40'!$B:$B,'[12]cells down 19042026 9H40'!$B:$B,"")</f>
        <v/>
      </c>
      <c r="BG889" s="9" t="s">
        <v>621</v>
      </c>
      <c r="BH889" s="9" t="s">
        <v>12</v>
      </c>
    </row>
    <row r="890" spans="1:60" s="9" customFormat="1" x14ac:dyDescent="0.3">
      <c r="A890" s="1" t="s">
        <v>3430</v>
      </c>
      <c r="B890" s="8" t="s">
        <v>3667</v>
      </c>
      <c r="C890" s="3" t="str">
        <f>_xlfn.XLOOKUP(B890,'[1]daily break down'!$D:$D,'[1]daily break down'!$E:$E,"")</f>
        <v>NORD-OUEST</v>
      </c>
      <c r="D890" s="1" t="s">
        <v>11</v>
      </c>
      <c r="E890" s="1" t="s">
        <v>12</v>
      </c>
      <c r="F890" s="3" t="s">
        <v>51</v>
      </c>
      <c r="G890" s="1" t="s">
        <v>3430</v>
      </c>
      <c r="H890" s="40" t="str">
        <f>_xlfn.XLOOKUP(B890,[2]CALCULATION!$B:$B,[2]CALCULATION!$H:$H,"")</f>
        <v>HUAWEI</v>
      </c>
      <c r="I890" s="34">
        <v>0</v>
      </c>
      <c r="J890" s="34">
        <v>0</v>
      </c>
      <c r="K890" s="34">
        <v>0</v>
      </c>
      <c r="L890" s="34">
        <v>0</v>
      </c>
      <c r="M890" s="34">
        <v>0</v>
      </c>
      <c r="N890" s="34">
        <v>0</v>
      </c>
      <c r="O890" s="34">
        <v>0</v>
      </c>
      <c r="P890" s="34">
        <v>0</v>
      </c>
      <c r="Q890" s="34">
        <v>0</v>
      </c>
      <c r="R890" s="34">
        <v>0</v>
      </c>
      <c r="S890" s="35">
        <v>0</v>
      </c>
      <c r="T890" s="35">
        <v>0</v>
      </c>
      <c r="U890" s="35">
        <v>0</v>
      </c>
      <c r="V890" s="35">
        <v>3.8344526628485323</v>
      </c>
      <c r="W890" s="35">
        <v>0</v>
      </c>
      <c r="X890" s="35">
        <v>0</v>
      </c>
      <c r="Y890" s="35">
        <v>1.159280090630734E-3</v>
      </c>
      <c r="Z890" s="35">
        <v>0</v>
      </c>
      <c r="AA890" s="35">
        <v>0</v>
      </c>
      <c r="AB890" s="35">
        <v>0</v>
      </c>
      <c r="AC890" s="35">
        <v>0</v>
      </c>
      <c r="AD890" s="35">
        <v>0</v>
      </c>
      <c r="AE890" s="58" t="s">
        <v>5603</v>
      </c>
      <c r="AF890" s="58"/>
      <c r="AG890" s="57" t="str" cm="1">
        <f t="array" ref="AG890">IFERROR(_xlfn.IFS(
AI890="MPR ISSUE","PDH",
AI890="BSS Hardware Issue","BSS",
AI890="Sites strategiques, MLL, Pylone, etc.","ENVTECH",
AI890="AKTIVCO DEFAUT GE &amp; POWER Cabinet","AKTIVCO",
AI890="AKTIVCO Coupure ENEO &amp; Baisse de tension","AKTIVCO GRID ONLY",
AI890="Coupure ENEO &amp; Baisse de tension","IHS GRID ONLY",
AI890="Defaut GE &amp; POWER Cabinet","IHS",
AI890="Sharing","Partners",
AI890="Sites strategiques &amp; DataCenter","SST &amp; DC",
AI890="Exclu","Exclu",
AI890="SAT","SAT",
AI890="SPARE-ISSUE","SPARE-ISSUE",
AI890="Fiber CAmtel","TRANS_FO_CAMTEL",
AI890="Fiber AOF","Fiber AOF",
AI890="Projet OCM (HUAWEI)","TRAVAUX-HUAWEI",
AI890="Projet OCM (NOKIA)","TRAVAUX-NOKIA",
AI890="ACCESS-ISSUE","ACCESS-ISSUE",
AI890="Projet OCM (ZTE, NOKIA, autres projets)","TRAVAUX OCM",
AI890="No root CAuse","No root cause",
AI890="ODU HS","PDH",
AI890="IP &amp; VLAN","PDH",
AI890="Warehouse HUAWEI","SPARE-ISSUE",
AI890="SPARE-HS","SPARE-ISSUE",
AI890="Power Telco","BSS",AI890="no impacts","no impacts"
),"")</f>
        <v>no impacts</v>
      </c>
      <c r="AH890" s="57" t="str" cm="1">
        <f t="array" ref="AH890">IFERROR(_xlfn.IFS(
AI890="MPR ISSUE","TX ISSUE",
AI890="BSS Hardware Issue","RAN ISSUE",
AI890="Sites strategiques, MLL, Pylone, etc.","ENVTECH",
AI890="AKTIVCO DEFAUT GE &amp; POWER Cabinet","POWER ISSUE",
AI890="AKTIVCO Coupure ENEO &amp; Baisse de tension","POWER ISSUE",
AI890="Coupure ENEO &amp; Baisse de tension","POWER ISSUE",
AI890="Defaut GE &amp; POWER Cabinet","POWER ISSUE",
AI890="Sharing","POWER ISSUE",
AI890="Sites strategiques &amp; DataCenter","POWER ISSUE",
AI890="Exclu","Exclu",
AI890="SAT","TX ISSUE",
AI890="SPARE-ISSUE","SPARE-ISSUE",
AI890="Fiber CAmtel","TX ISSUE",
AI890="Fiber AOF","TX ISSUE",
AI890="Projet OCM (HUAWEI)","TRAVAUX-HUAWEI",
AI890="Projet OCM (NOKIA)","TRAVAUX -NOKIA",
AI890="ACCESS-ISSUE","ACCESS-ISSUE",
AI890="Projet OCM (ZTE, NOKIA, autres projets)","TRAVAUX OCM",
AI890="No root CAuse","No root cause",
AI890="ODU HS","TX ISSUE",
AI890="IP &amp; VLAN","TX ISSUE",
AI890="Warehouse HUAWEI","SPARE-ISSUE",
AI890="SPARE-HS","SPARE-ISSUE",
AI890="Power Telco","RAN ISSUE",AI890="no impacts","no impacts"
),"")</f>
        <v>no impacts</v>
      </c>
      <c r="AI890" s="85" t="s">
        <v>5998</v>
      </c>
      <c r="AJ890" s="57" t="str" cm="1">
        <f t="array" ref="AJ890">IFERROR(_xlfn.IFS(
AI890="MPR ISSUE","ACTIVE",
AI890="BSS Hardware Issue","ACTIVE",
AI890="Sites strategiques, MLL, Pylone, etc.","PASSIVE",
AI890="AKTIVCO DEFAUT GE &amp; POWER Cabinet","PASSIVE",
AI890="AKTIVCO Coupure ENEO &amp; Baisse de tension","PASSIVE",
AI890="Coupure ENEO &amp; Baisse de tension","PASSIVE",
AI890="Defaut GE &amp; POWER Cabinet","PASSIVE",
AI890="Sharing","PASSIVE",
AI890="Sites strategiques &amp; DataCenter","PASSIVE",
AI890="Exclu","Exclu",
AI890="SAT","ACTIVE",
AI890="SPARE-ISSUE","SPARE-ISSUE",
AI890="Fiber CAmtel","ACTIVE",
AI890="Fiber AOF","ACTIVE",
AI890="Projet OCM (HUAWEI)","PLANNED WORKS",
AI890="Projet OCM (NOKIA)","PLANNED WORKS",
AI890="ACCESS-ISSUE","ACCESS-ISSUE",
AI890="Projet OCM (ZTE, NOKIA, autres projets)","PLANNED WORKS",
AI890="No root CAuse","No root cause",
AI890="ODU HS","ACTIVE",
AI890="IP &amp; VLAN","ACTIVE",
AI890="Warehouse HUAWEI","SPARE-ISSUE",
AI890="SPARE-HS","SPARE-ISSUE",
AI890="Power Telco","ACTIVE", AI890="no impacts","no impacts"
),"")</f>
        <v>no impacts</v>
      </c>
      <c r="AK890" s="23" t="s">
        <v>5537</v>
      </c>
      <c r="AL890" s="23" t="str">
        <f t="shared" si="25"/>
        <v>NRO_019</v>
      </c>
      <c r="AN890" s="9" t="s">
        <v>5537</v>
      </c>
      <c r="AO890" s="23" t="str">
        <f>_xlfn.XLOOKUP(B890,'INCIDENT-05-03-2026'!E:E,'INCIDENT-05-03-2026'!F:F,"")</f>
        <v/>
      </c>
      <c r="AP890" s="7" t="s">
        <v>5537</v>
      </c>
      <c r="AQ890" s="6"/>
      <c r="AR890" s="7"/>
      <c r="AS890" s="3" t="str">
        <f>_xlfn.XLOOKUP(B890,'[3]tt num | region | site id'!$C:$C,'[3]tt num | region | site id'!$Q:$Q,"")</f>
        <v/>
      </c>
      <c r="AT890" s="24" t="str">
        <f>_xlfn.XLOOKUP(B890,'[4]Cells Huawei 03052026 12h'!$B:$B,'[4]Cells Huawei 03052026 12h'!$T:$T,"")</f>
        <v/>
      </c>
      <c r="AU890" s="24" t="str">
        <f>_xlfn.XLOOKUP(B890,'[5]cells down 02052026 8h50'!$B:$B,'[5]cells down 02052026 8h50'!$R:$R,"")</f>
        <v/>
      </c>
      <c r="AV890" s="24" t="str">
        <f>_xlfn.XLOOKUP(B890,'[5]cells down 02052026 13h50'!$B:$B,'[5]cells down 02052026 13h50'!$R:$R,"")</f>
        <v/>
      </c>
      <c r="AW890" s="24" t="str">
        <f>_xlfn.XLOOKUP(B890,'[5]cells down 02052026 13h50'!$B:$B,'[5]cells down 02052026 13h50'!$R:$R,"")</f>
        <v/>
      </c>
      <c r="AX890" s="24" t="str">
        <f>_xlfn.XLOOKUP(B890,'[6]cell downs 03052026 8h40 '!$B:$B,'[6]cell downs 03052026 8h40 '!$R:$R,"")</f>
        <v/>
      </c>
      <c r="AY890" s="24" t="str">
        <f>_xlfn.XLOOKUP(B890,'[7]ALL SITES DOWN'!$D:$D,'[7]ALL SITES DOWN'!$J:$J,"")</f>
        <v/>
      </c>
      <c r="AZ890" s="24" t="str">
        <f>_xlfn.XLOOKUP(B890,'[8]ALL SITES DOWN'!$D:$D,'[8]ALL SITES DOWN'!$J:$J,"")</f>
        <v/>
      </c>
      <c r="BA890" s="9" t="str">
        <f>_xlfn.XLOOKUP(B890,[9]sheet1!$AC:$AC,[9]sheet1!$AF:$AF,"")</f>
        <v/>
      </c>
      <c r="BB890" s="14" t="s">
        <v>5537</v>
      </c>
      <c r="BC890" s="14" t="s">
        <v>5537</v>
      </c>
      <c r="BD890" s="14" t="str">
        <f>_xlfn.XLOOKUP(B890,'[10]cell downs 18042026 17h'!$B:$B,'[10]cell downs 18042026 17h'!$B:$B,"")</f>
        <v/>
      </c>
      <c r="BE890" s="14" t="str">
        <f>_xlfn.XLOOKUP(B890,'[11]Cells Huawei 19042026 15h'!$B:$B,'[11]Cells Huawei 19042026 15h'!$B:$B,"")</f>
        <v/>
      </c>
      <c r="BF890" s="9" t="str">
        <f>_xlfn.XLOOKUP(B890,'[12]cells down 19042026 9H40'!$B:$B,'[12]cells down 19042026 9H40'!$B:$B,"")</f>
        <v/>
      </c>
      <c r="BG890" s="9" t="s">
        <v>3667</v>
      </c>
      <c r="BH890" s="9" t="s">
        <v>12</v>
      </c>
    </row>
    <row r="891" spans="1:60" s="9" customFormat="1" x14ac:dyDescent="0.3">
      <c r="A891" s="1" t="s">
        <v>2914</v>
      </c>
      <c r="B891" s="8" t="s">
        <v>2915</v>
      </c>
      <c r="C891" s="3" t="str">
        <f>_xlfn.XLOOKUP(B891,'[1]daily break down'!$D:$D,'[1]daily break down'!$E:$E,"")</f>
        <v>Maroua</v>
      </c>
      <c r="D891" s="1" t="s">
        <v>11</v>
      </c>
      <c r="E891" s="1" t="s">
        <v>12</v>
      </c>
      <c r="F891" s="3" t="s">
        <v>55</v>
      </c>
      <c r="G891" s="1" t="s">
        <v>84</v>
      </c>
      <c r="H891" s="40" t="str">
        <f>_xlfn.XLOOKUP(B891,[2]CALCULATION!$B:$B,[2]CALCULATION!$H:$H,"")</f>
        <v>Huawei</v>
      </c>
      <c r="I891" s="34">
        <v>0.27011226111696096</v>
      </c>
      <c r="J891" s="34">
        <v>0.6943731041311747</v>
      </c>
      <c r="K891" s="34">
        <v>0</v>
      </c>
      <c r="L891" s="34">
        <v>0</v>
      </c>
      <c r="M891" s="34">
        <v>0</v>
      </c>
      <c r="N891" s="34">
        <v>0</v>
      </c>
      <c r="O891" s="34">
        <v>0</v>
      </c>
      <c r="P891" s="34">
        <v>0</v>
      </c>
      <c r="Q891" s="34">
        <v>0</v>
      </c>
      <c r="R891" s="34">
        <v>0</v>
      </c>
      <c r="S891" s="35">
        <v>0</v>
      </c>
      <c r="T891" s="35">
        <v>7.2232067185453424E-3</v>
      </c>
      <c r="U891" s="35">
        <v>0</v>
      </c>
      <c r="V891" s="35">
        <v>0</v>
      </c>
      <c r="W891" s="35">
        <v>7.2232067185453424E-3</v>
      </c>
      <c r="X891" s="35">
        <v>0</v>
      </c>
      <c r="Y891" s="35">
        <v>8.9175391586979538E-4</v>
      </c>
      <c r="Z891" s="35">
        <v>0</v>
      </c>
      <c r="AA891" s="35">
        <v>0</v>
      </c>
      <c r="AB891" s="35">
        <v>0</v>
      </c>
      <c r="AC891" s="35">
        <v>0</v>
      </c>
      <c r="AD891" s="35">
        <v>0</v>
      </c>
      <c r="AE891" s="58" t="s">
        <v>5560</v>
      </c>
      <c r="AF891" s="58"/>
      <c r="AG891" s="57" t="str" cm="1">
        <f t="array" ref="AG891">IFERROR(_xlfn.IFS(
AI891="MPR ISSUE","PDH",
AI891="BSS Hardware Issue","BSS",
AI891="Sites strategiques, MLL, Pylone, etc.","ENVTECH",
AI891="AKTIVCO DEFAUT GE &amp; POWER Cabinet","AKTIVCO",
AI891="AKTIVCO Coupure ENEO &amp; Baisse de tension","AKTIVCO GRID ONLY",
AI891="Coupure ENEO &amp; Baisse de tension","IHS GRID ONLY",
AI891="Defaut GE &amp; POWER Cabinet","IHS",
AI891="Sharing","Partners",
AI891="Sites strategiques &amp; DataCenter","SST &amp; DC",
AI891="Exclu","Exclu",
AI891="SAT","SAT",
AI891="SPARE-ISSUE","SPARE-ISSUE",
AI891="Fiber CAmtel","TRANS_FO_CAMTEL",
AI891="Fiber AOF","Fiber AOF",
AI891="Projet OCM (HUAWEI)","TRAVAUX-HUAWEI",
AI891="Projet OCM (NOKIA)","TRAVAUX-NOKIA",
AI891="ACCESS-ISSUE","ACCESS-ISSUE",
AI891="Projet OCM (ZTE, NOKIA, autres projets)","TRAVAUX OCM",
AI891="No root CAuse","No root cause",
AI891="ODU HS","PDH",
AI891="IP &amp; VLAN","PDH",
AI891="Warehouse HUAWEI","SPARE-ISSUE",
AI891="SPARE-HS","SPARE-ISSUE",
AI891="Power Telco","BSS",AI891="no impacts","no impacts"
),"")</f>
        <v>no impacts</v>
      </c>
      <c r="AH891" s="57" t="str" cm="1">
        <f t="array" ref="AH891">IFERROR(_xlfn.IFS(
AI891="MPR ISSUE","TX ISSUE",
AI891="BSS Hardware Issue","RAN ISSUE",
AI891="Sites strategiques, MLL, Pylone, etc.","ENVTECH",
AI891="AKTIVCO DEFAUT GE &amp; POWER Cabinet","POWER ISSUE",
AI891="AKTIVCO Coupure ENEO &amp; Baisse de tension","POWER ISSUE",
AI891="Coupure ENEO &amp; Baisse de tension","POWER ISSUE",
AI891="Defaut GE &amp; POWER Cabinet","POWER ISSUE",
AI891="Sharing","POWER ISSUE",
AI891="Sites strategiques &amp; DataCenter","POWER ISSUE",
AI891="Exclu","Exclu",
AI891="SAT","TX ISSUE",
AI891="SPARE-ISSUE","SPARE-ISSUE",
AI891="Fiber CAmtel","TX ISSUE",
AI891="Fiber AOF","TX ISSUE",
AI891="Projet OCM (HUAWEI)","TRAVAUX-HUAWEI",
AI891="Projet OCM (NOKIA)","TRAVAUX -NOKIA",
AI891="ACCESS-ISSUE","ACCESS-ISSUE",
AI891="Projet OCM (ZTE, NOKIA, autres projets)","TRAVAUX OCM",
AI891="No root CAuse","No root cause",
AI891="ODU HS","TX ISSUE",
AI891="IP &amp; VLAN","TX ISSUE",
AI891="Warehouse HUAWEI","SPARE-ISSUE",
AI891="SPARE-HS","SPARE-ISSUE",
AI891="Power Telco","RAN ISSUE",AI891="no impacts","no impacts"
),"")</f>
        <v>no impacts</v>
      </c>
      <c r="AI891" s="85" t="s">
        <v>5998</v>
      </c>
      <c r="AJ891" s="57" t="str" cm="1">
        <f t="array" ref="AJ891">IFERROR(_xlfn.IFS(
AI891="MPR ISSUE","ACTIVE",
AI891="BSS Hardware Issue","ACTIVE",
AI891="Sites strategiques, MLL, Pylone, etc.","PASSIVE",
AI891="AKTIVCO DEFAUT GE &amp; POWER Cabinet","PASSIVE",
AI891="AKTIVCO Coupure ENEO &amp; Baisse de tension","PASSIVE",
AI891="Coupure ENEO &amp; Baisse de tension","PASSIVE",
AI891="Defaut GE &amp; POWER Cabinet","PASSIVE",
AI891="Sharing","PASSIVE",
AI891="Sites strategiques &amp; DataCenter","PASSIVE",
AI891="Exclu","Exclu",
AI891="SAT","ACTIVE",
AI891="SPARE-ISSUE","SPARE-ISSUE",
AI891="Fiber CAmtel","ACTIVE",
AI891="Fiber AOF","ACTIVE",
AI891="Projet OCM (HUAWEI)","PLANNED WORKS",
AI891="Projet OCM (NOKIA)","PLANNED WORKS",
AI891="ACCESS-ISSUE","ACCESS-ISSUE",
AI891="Projet OCM (ZTE, NOKIA, autres projets)","PLANNED WORKS",
AI891="No root CAuse","No root cause",
AI891="ODU HS","ACTIVE",
AI891="IP &amp; VLAN","ACTIVE",
AI891="Warehouse HUAWEI","SPARE-ISSUE",
AI891="SPARE-HS","SPARE-ISSUE",
AI891="Power Telco","ACTIVE", AI891="no impacts","no impacts"
),"")</f>
        <v>no impacts</v>
      </c>
      <c r="AK891" s="23" t="s">
        <v>5537</v>
      </c>
      <c r="AL891" s="23" t="str">
        <f t="shared" si="25"/>
        <v>EXN_113</v>
      </c>
      <c r="AN891" s="9" t="s">
        <v>5537</v>
      </c>
      <c r="AO891" s="23" t="str">
        <f>_xlfn.XLOOKUP(B891,'INCIDENT-05-03-2026'!E:E,'INCIDENT-05-03-2026'!F:F,"")</f>
        <v/>
      </c>
      <c r="AP891" s="7" t="s">
        <v>5537</v>
      </c>
      <c r="AQ891" s="6"/>
      <c r="AR891" s="7"/>
      <c r="AS891" s="3" t="str">
        <f>_xlfn.XLOOKUP(B891,'[3]tt num | region | site id'!$C:$C,'[3]tt num | region | site id'!$Q:$Q,"")</f>
        <v/>
      </c>
      <c r="AT891" s="24" t="str">
        <f>_xlfn.XLOOKUP(B891,'[4]Cells Huawei 03052026 12h'!$B:$B,'[4]Cells Huawei 03052026 12h'!$T:$T,"")</f>
        <v/>
      </c>
      <c r="AU891" s="24" t="str">
        <f>_xlfn.XLOOKUP(B891,'[5]cells down 02052026 8h50'!$B:$B,'[5]cells down 02052026 8h50'!$R:$R,"")</f>
        <v/>
      </c>
      <c r="AV891" s="24" t="str">
        <f>_xlfn.XLOOKUP(B891,'[5]cells down 02052026 13h50'!$B:$B,'[5]cells down 02052026 13h50'!$R:$R,"")</f>
        <v/>
      </c>
      <c r="AW891" s="24" t="str">
        <f>_xlfn.XLOOKUP(B891,'[5]cells down 02052026 13h50'!$B:$B,'[5]cells down 02052026 13h50'!$R:$R,"")</f>
        <v/>
      </c>
      <c r="AX891" s="24" t="str">
        <f>_xlfn.XLOOKUP(B891,'[6]cell downs 03052026 8h40 '!$B:$B,'[6]cell downs 03052026 8h40 '!$R:$R,"")</f>
        <v/>
      </c>
      <c r="AY891" s="24" t="str">
        <f>_xlfn.XLOOKUP(B891,'[7]ALL SITES DOWN'!$D:$D,'[7]ALL SITES DOWN'!$J:$J,"")</f>
        <v/>
      </c>
      <c r="AZ891" s="24" t="str">
        <f>_xlfn.XLOOKUP(B891,'[8]ALL SITES DOWN'!$D:$D,'[8]ALL SITES DOWN'!$J:$J,"")</f>
        <v/>
      </c>
      <c r="BA891" s="9" t="str">
        <f>_xlfn.XLOOKUP(B891,[9]sheet1!$AC:$AC,[9]sheet1!$AF:$AF,"")</f>
        <v/>
      </c>
      <c r="BB891" s="14" t="s">
        <v>5537</v>
      </c>
      <c r="BC891" s="14" t="s">
        <v>5537</v>
      </c>
      <c r="BD891" s="14" t="str">
        <f>_xlfn.XLOOKUP(B891,'[10]cell downs 18042026 17h'!$B:$B,'[10]cell downs 18042026 17h'!$B:$B,"")</f>
        <v/>
      </c>
      <c r="BE891" s="14" t="str">
        <f>_xlfn.XLOOKUP(B891,'[11]Cells Huawei 19042026 15h'!$B:$B,'[11]Cells Huawei 19042026 15h'!$B:$B,"")</f>
        <v/>
      </c>
      <c r="BF891" s="9" t="str">
        <f>_xlfn.XLOOKUP(B891,'[12]cells down 19042026 9H40'!$B:$B,'[12]cells down 19042026 9H40'!$B:$B,"")</f>
        <v/>
      </c>
      <c r="BG891" s="9" t="s">
        <v>2915</v>
      </c>
      <c r="BH891" s="9" t="s">
        <v>12</v>
      </c>
    </row>
    <row r="892" spans="1:60" s="9" customFormat="1" x14ac:dyDescent="0.3">
      <c r="A892" s="1" t="s">
        <v>2815</v>
      </c>
      <c r="B892" s="8" t="s">
        <v>2816</v>
      </c>
      <c r="C892" s="3" t="str">
        <f>_xlfn.XLOOKUP(B892,'[1]daily break down'!$D:$D,'[1]daily break down'!$E:$E,"")</f>
        <v>NORD-OUEST</v>
      </c>
      <c r="D892" s="1"/>
      <c r="E892" s="1"/>
      <c r="F892" s="3" t="s">
        <v>51</v>
      </c>
      <c r="G892" s="1" t="s">
        <v>1495</v>
      </c>
      <c r="H892" s="40" t="str">
        <f>_xlfn.XLOOKUP(B892,[2]CALCULATION!$B:$B,[2]CALCULATION!$H:$H,"")</f>
        <v>Huawei</v>
      </c>
      <c r="I892" s="34">
        <v>0</v>
      </c>
      <c r="J892" s="34">
        <v>0</v>
      </c>
      <c r="K892" s="34">
        <v>0</v>
      </c>
      <c r="L892" s="34">
        <v>0</v>
      </c>
      <c r="M892" s="34">
        <v>0</v>
      </c>
      <c r="N892" s="34">
        <v>0</v>
      </c>
      <c r="O892" s="34">
        <v>0</v>
      </c>
      <c r="P892" s="34">
        <v>0</v>
      </c>
      <c r="Q892" s="34">
        <v>0</v>
      </c>
      <c r="R892" s="34">
        <v>0</v>
      </c>
      <c r="S892" s="35">
        <v>0</v>
      </c>
      <c r="T892" s="35">
        <v>0</v>
      </c>
      <c r="U892" s="35">
        <v>0</v>
      </c>
      <c r="V892" s="35">
        <v>2.533811741474119</v>
      </c>
      <c r="W892" s="35">
        <v>0</v>
      </c>
      <c r="X892" s="35">
        <v>0</v>
      </c>
      <c r="Y892" s="35">
        <v>8.0257852428281581E-4</v>
      </c>
      <c r="Z892" s="35">
        <v>0</v>
      </c>
      <c r="AA892" s="35">
        <v>0</v>
      </c>
      <c r="AB892" s="35">
        <v>0</v>
      </c>
      <c r="AC892" s="35">
        <v>0</v>
      </c>
      <c r="AD892" s="35">
        <v>0</v>
      </c>
      <c r="AE892" s="58" t="s">
        <v>5603</v>
      </c>
      <c r="AF892" s="58"/>
      <c r="AG892" s="57" t="str" cm="1">
        <f t="array" ref="AG892">IFERROR(_xlfn.IFS(
AI892="MPR ISSUE","PDH",
AI892="BSS Hardware Issue","BSS",
AI892="Sites strategiques, MLL, Pylone, etc.","ENVTECH",
AI892="AKTIVCO DEFAUT GE &amp; POWER Cabinet","AKTIVCO",
AI892="AKTIVCO Coupure ENEO &amp; Baisse de tension","AKTIVCO GRID ONLY",
AI892="Coupure ENEO &amp; Baisse de tension","IHS GRID ONLY",
AI892="Defaut GE &amp; POWER Cabinet","IHS",
AI892="Sharing","Partners",
AI892="Sites strategiques &amp; DataCenter","SST &amp; DC",
AI892="Exclu","Exclu",
AI892="SAT","SAT",
AI892="SPARE-ISSUE","SPARE-ISSUE",
AI892="Fiber CAmtel","TRANS_FO_CAMTEL",
AI892="Fiber AOF","Fiber AOF",
AI892="Projet OCM (HUAWEI)","TRAVAUX-HUAWEI",
AI892="Projet OCM (NOKIA)","TRAVAUX-NOKIA",
AI892="ACCESS-ISSUE","ACCESS-ISSUE",
AI892="Projet OCM (ZTE, NOKIA, autres projets)","TRAVAUX OCM",
AI892="No root CAuse","No root cause",
AI892="ODU HS","PDH",
AI892="IP &amp; VLAN","PDH",
AI892="Warehouse HUAWEI","SPARE-ISSUE",
AI892="SPARE-HS","SPARE-ISSUE",
AI892="Power Telco","BSS",AI892="no impacts","no impacts"
),"")</f>
        <v>no impacts</v>
      </c>
      <c r="AH892" s="57" t="str" cm="1">
        <f t="array" ref="AH892">IFERROR(_xlfn.IFS(
AI892="MPR ISSUE","TX ISSUE",
AI892="BSS Hardware Issue","RAN ISSUE",
AI892="Sites strategiques, MLL, Pylone, etc.","ENVTECH",
AI892="AKTIVCO DEFAUT GE &amp; POWER Cabinet","POWER ISSUE",
AI892="AKTIVCO Coupure ENEO &amp; Baisse de tension","POWER ISSUE",
AI892="Coupure ENEO &amp; Baisse de tension","POWER ISSUE",
AI892="Defaut GE &amp; POWER Cabinet","POWER ISSUE",
AI892="Sharing","POWER ISSUE",
AI892="Sites strategiques &amp; DataCenter","POWER ISSUE",
AI892="Exclu","Exclu",
AI892="SAT","TX ISSUE",
AI892="SPARE-ISSUE","SPARE-ISSUE",
AI892="Fiber CAmtel","TX ISSUE",
AI892="Fiber AOF","TX ISSUE",
AI892="Projet OCM (HUAWEI)","TRAVAUX-HUAWEI",
AI892="Projet OCM (NOKIA)","TRAVAUX -NOKIA",
AI892="ACCESS-ISSUE","ACCESS-ISSUE",
AI892="Projet OCM (ZTE, NOKIA, autres projets)","TRAVAUX OCM",
AI892="No root CAuse","No root cause",
AI892="ODU HS","TX ISSUE",
AI892="IP &amp; VLAN","TX ISSUE",
AI892="Warehouse HUAWEI","SPARE-ISSUE",
AI892="SPARE-HS","SPARE-ISSUE",
AI892="Power Telco","RAN ISSUE",AI892="no impacts","no impacts"
),"")</f>
        <v>no impacts</v>
      </c>
      <c r="AI892" s="85" t="s">
        <v>5998</v>
      </c>
      <c r="AJ892" s="57" t="str" cm="1">
        <f t="array" ref="AJ892">IFERROR(_xlfn.IFS(
AI892="MPR ISSUE","ACTIVE",
AI892="BSS Hardware Issue","ACTIVE",
AI892="Sites strategiques, MLL, Pylone, etc.","PASSIVE",
AI892="AKTIVCO DEFAUT GE &amp; POWER Cabinet","PASSIVE",
AI892="AKTIVCO Coupure ENEO &amp; Baisse de tension","PASSIVE",
AI892="Coupure ENEO &amp; Baisse de tension","PASSIVE",
AI892="Defaut GE &amp; POWER Cabinet","PASSIVE",
AI892="Sharing","PASSIVE",
AI892="Sites strategiques &amp; DataCenter","PASSIVE",
AI892="Exclu","Exclu",
AI892="SAT","ACTIVE",
AI892="SPARE-ISSUE","SPARE-ISSUE",
AI892="Fiber CAmtel","ACTIVE",
AI892="Fiber AOF","ACTIVE",
AI892="Projet OCM (HUAWEI)","PLANNED WORKS",
AI892="Projet OCM (NOKIA)","PLANNED WORKS",
AI892="ACCESS-ISSUE","ACCESS-ISSUE",
AI892="Projet OCM (ZTE, NOKIA, autres projets)","PLANNED WORKS",
AI892="No root CAuse","No root cause",
AI892="ODU HS","ACTIVE",
AI892="IP &amp; VLAN","ACTIVE",
AI892="Warehouse HUAWEI","SPARE-ISSUE",
AI892="SPARE-HS","SPARE-ISSUE",
AI892="Power Telco","ACTIVE", AI892="no impacts","no impacts"
),"")</f>
        <v>no impacts</v>
      </c>
      <c r="AK892" s="23" t="s">
        <v>5537</v>
      </c>
      <c r="AL892" s="23" t="str">
        <f t="shared" ref="AL892:AL955" si="26">B892</f>
        <v>NRO_020</v>
      </c>
      <c r="AN892" s="9" t="s">
        <v>5537</v>
      </c>
      <c r="AO892" s="23" t="str">
        <f>_xlfn.XLOOKUP(B892,'INCIDENT-05-03-2026'!E:E,'INCIDENT-05-03-2026'!F:F,"")</f>
        <v/>
      </c>
      <c r="AP892" s="7" t="s">
        <v>5537</v>
      </c>
      <c r="AQ892" s="6"/>
      <c r="AR892" s="7"/>
      <c r="AS892" s="3" t="str">
        <f>_xlfn.XLOOKUP(B892,'[3]tt num | region | site id'!$C:$C,'[3]tt num | region | site id'!$Q:$Q,"")</f>
        <v/>
      </c>
      <c r="AT892" s="24" t="str">
        <f>_xlfn.XLOOKUP(B892,'[4]Cells Huawei 03052026 12h'!$B:$B,'[4]Cells Huawei 03052026 12h'!$T:$T,"")</f>
        <v/>
      </c>
      <c r="AU892" s="24" t="str">
        <f>_xlfn.XLOOKUP(B892,'[5]cells down 02052026 8h50'!$B:$B,'[5]cells down 02052026 8h50'!$R:$R,"")</f>
        <v/>
      </c>
      <c r="AV892" s="24" t="str">
        <f>_xlfn.XLOOKUP(B892,'[5]cells down 02052026 13h50'!$B:$B,'[5]cells down 02052026 13h50'!$R:$R,"")</f>
        <v/>
      </c>
      <c r="AW892" s="24" t="str">
        <f>_xlfn.XLOOKUP(B892,'[5]cells down 02052026 13h50'!$B:$B,'[5]cells down 02052026 13h50'!$R:$R,"")</f>
        <v/>
      </c>
      <c r="AX892" s="24" t="str">
        <f>_xlfn.XLOOKUP(B892,'[6]cell downs 03052026 8h40 '!$B:$B,'[6]cell downs 03052026 8h40 '!$R:$R,"")</f>
        <v/>
      </c>
      <c r="AY892" s="24" t="str">
        <f>_xlfn.XLOOKUP(B892,'[7]ALL SITES DOWN'!$D:$D,'[7]ALL SITES DOWN'!$J:$J,"")</f>
        <v/>
      </c>
      <c r="AZ892" s="24" t="str">
        <f>_xlfn.XLOOKUP(B892,'[8]ALL SITES DOWN'!$D:$D,'[8]ALL SITES DOWN'!$J:$J,"")</f>
        <v/>
      </c>
      <c r="BA892" s="9" t="str">
        <f>_xlfn.XLOOKUP(B892,[9]sheet1!$AC:$AC,[9]sheet1!$AF:$AF,"")</f>
        <v/>
      </c>
      <c r="BB892" s="14" t="s">
        <v>5537</v>
      </c>
      <c r="BC892" s="14" t="s">
        <v>5537</v>
      </c>
      <c r="BD892" s="14" t="str">
        <f>_xlfn.XLOOKUP(B892,'[10]cell downs 18042026 17h'!$B:$B,'[10]cell downs 18042026 17h'!$B:$B,"")</f>
        <v/>
      </c>
      <c r="BE892" s="14" t="str">
        <f>_xlfn.XLOOKUP(B892,'[11]Cells Huawei 19042026 15h'!$B:$B,'[11]Cells Huawei 19042026 15h'!$B:$B,"")</f>
        <v/>
      </c>
      <c r="BF892" s="9" t="str">
        <f>_xlfn.XLOOKUP(B892,'[12]cells down 19042026 9H40'!$B:$B,'[12]cells down 19042026 9H40'!$B:$B,"")</f>
        <v/>
      </c>
      <c r="BG892" s="9" t="s">
        <v>2816</v>
      </c>
      <c r="BH892" s="9" t="s">
        <v>12</v>
      </c>
    </row>
    <row r="893" spans="1:60" s="9" customFormat="1" x14ac:dyDescent="0.3">
      <c r="A893" s="1" t="s">
        <v>3115</v>
      </c>
      <c r="B893" s="8" t="s">
        <v>3116</v>
      </c>
      <c r="C893" s="3" t="str">
        <f>_xlfn.XLOOKUP(B893,'[1]daily break down'!$D:$D,'[1]daily break down'!$E:$E,"")</f>
        <v>NORD-OUEST</v>
      </c>
      <c r="D893" s="1" t="s">
        <v>11</v>
      </c>
      <c r="E893" s="1"/>
      <c r="F893" s="3" t="s">
        <v>51</v>
      </c>
      <c r="G893" s="1" t="s">
        <v>901</v>
      </c>
      <c r="H893" s="40" t="str">
        <f>_xlfn.XLOOKUP(B893,[2]CALCULATION!$B:$B,[2]CALCULATION!$H:$H,"")</f>
        <v>Huawei</v>
      </c>
      <c r="I893" s="34">
        <v>0</v>
      </c>
      <c r="J893" s="34">
        <v>0</v>
      </c>
      <c r="K893" s="34">
        <v>0</v>
      </c>
      <c r="L893" s="34">
        <v>0</v>
      </c>
      <c r="M893" s="34">
        <v>0</v>
      </c>
      <c r="N893" s="34">
        <v>0</v>
      </c>
      <c r="O893" s="34">
        <v>0</v>
      </c>
      <c r="P893" s="34">
        <v>0</v>
      </c>
      <c r="Q893" s="34">
        <v>0</v>
      </c>
      <c r="R893" s="34">
        <v>0</v>
      </c>
      <c r="S893" s="35">
        <v>0</v>
      </c>
      <c r="T893" s="35">
        <v>0</v>
      </c>
      <c r="U893" s="35">
        <v>0</v>
      </c>
      <c r="V893" s="35">
        <v>2.5372004063544242</v>
      </c>
      <c r="W893" s="35">
        <v>0</v>
      </c>
      <c r="X893" s="35">
        <v>4.3517591094446003E-3</v>
      </c>
      <c r="Y893" s="35">
        <v>5.3505234952187721E-4</v>
      </c>
      <c r="Z893" s="35">
        <v>0</v>
      </c>
      <c r="AA893" s="35">
        <v>0</v>
      </c>
      <c r="AB893" s="35">
        <v>0</v>
      </c>
      <c r="AC893" s="35">
        <v>0</v>
      </c>
      <c r="AD893" s="35">
        <v>0</v>
      </c>
      <c r="AE893" s="58" t="s">
        <v>5603</v>
      </c>
      <c r="AF893" s="58"/>
      <c r="AG893" s="57" t="str" cm="1">
        <f t="array" ref="AG893">IFERROR(_xlfn.IFS(
AI893="MPR ISSUE","PDH",
AI893="BSS Hardware Issue","BSS",
AI893="Sites strategiques, MLL, Pylone, etc.","ENVTECH",
AI893="AKTIVCO DEFAUT GE &amp; POWER Cabinet","AKTIVCO",
AI893="AKTIVCO Coupure ENEO &amp; Baisse de tension","AKTIVCO GRID ONLY",
AI893="Coupure ENEO &amp; Baisse de tension","IHS GRID ONLY",
AI893="Defaut GE &amp; POWER Cabinet","IHS",
AI893="Sharing","Partners",
AI893="Sites strategiques &amp; DataCenter","SST &amp; DC",
AI893="Exclu","Exclu",
AI893="SAT","SAT",
AI893="SPARE-ISSUE","SPARE-ISSUE",
AI893="Fiber CAmtel","TRANS_FO_CAMTEL",
AI893="Fiber AOF","Fiber AOF",
AI893="Projet OCM (HUAWEI)","TRAVAUX-HUAWEI",
AI893="Projet OCM (NOKIA)","TRAVAUX-NOKIA",
AI893="ACCESS-ISSUE","ACCESS-ISSUE",
AI893="Projet OCM (ZTE, NOKIA, autres projets)","TRAVAUX OCM",
AI893="No root CAuse","No root cause",
AI893="ODU HS","PDH",
AI893="IP &amp; VLAN","PDH",
AI893="Warehouse HUAWEI","SPARE-ISSUE",
AI893="SPARE-HS","SPARE-ISSUE",
AI893="Power Telco","BSS",AI893="no impacts","no impacts"
),"")</f>
        <v>no impacts</v>
      </c>
      <c r="AH893" s="57" t="str" cm="1">
        <f t="array" ref="AH893">IFERROR(_xlfn.IFS(
AI893="MPR ISSUE","TX ISSUE",
AI893="BSS Hardware Issue","RAN ISSUE",
AI893="Sites strategiques, MLL, Pylone, etc.","ENVTECH",
AI893="AKTIVCO DEFAUT GE &amp; POWER Cabinet","POWER ISSUE",
AI893="AKTIVCO Coupure ENEO &amp; Baisse de tension","POWER ISSUE",
AI893="Coupure ENEO &amp; Baisse de tension","POWER ISSUE",
AI893="Defaut GE &amp; POWER Cabinet","POWER ISSUE",
AI893="Sharing","POWER ISSUE",
AI893="Sites strategiques &amp; DataCenter","POWER ISSUE",
AI893="Exclu","Exclu",
AI893="SAT","TX ISSUE",
AI893="SPARE-ISSUE","SPARE-ISSUE",
AI893="Fiber CAmtel","TX ISSUE",
AI893="Fiber AOF","TX ISSUE",
AI893="Projet OCM (HUAWEI)","TRAVAUX-HUAWEI",
AI893="Projet OCM (NOKIA)","TRAVAUX -NOKIA",
AI893="ACCESS-ISSUE","ACCESS-ISSUE",
AI893="Projet OCM (ZTE, NOKIA, autres projets)","TRAVAUX OCM",
AI893="No root CAuse","No root cause",
AI893="ODU HS","TX ISSUE",
AI893="IP &amp; VLAN","TX ISSUE",
AI893="Warehouse HUAWEI","SPARE-ISSUE",
AI893="SPARE-HS","SPARE-ISSUE",
AI893="Power Telco","RAN ISSUE",AI893="no impacts","no impacts"
),"")</f>
        <v>no impacts</v>
      </c>
      <c r="AI893" s="85" t="s">
        <v>5998</v>
      </c>
      <c r="AJ893" s="57" t="str" cm="1">
        <f t="array" ref="AJ893">IFERROR(_xlfn.IFS(
AI893="MPR ISSUE","ACTIVE",
AI893="BSS Hardware Issue","ACTIVE",
AI893="Sites strategiques, MLL, Pylone, etc.","PASSIVE",
AI893="AKTIVCO DEFAUT GE &amp; POWER Cabinet","PASSIVE",
AI893="AKTIVCO Coupure ENEO &amp; Baisse de tension","PASSIVE",
AI893="Coupure ENEO &amp; Baisse de tension","PASSIVE",
AI893="Defaut GE &amp; POWER Cabinet","PASSIVE",
AI893="Sharing","PASSIVE",
AI893="Sites strategiques &amp; DataCenter","PASSIVE",
AI893="Exclu","Exclu",
AI893="SAT","ACTIVE",
AI893="SPARE-ISSUE","SPARE-ISSUE",
AI893="Fiber CAmtel","ACTIVE",
AI893="Fiber AOF","ACTIVE",
AI893="Projet OCM (HUAWEI)","PLANNED WORKS",
AI893="Projet OCM (NOKIA)","PLANNED WORKS",
AI893="ACCESS-ISSUE","ACCESS-ISSUE",
AI893="Projet OCM (ZTE, NOKIA, autres projets)","PLANNED WORKS",
AI893="No root CAuse","No root cause",
AI893="ODU HS","ACTIVE",
AI893="IP &amp; VLAN","ACTIVE",
AI893="Warehouse HUAWEI","SPARE-ISSUE",
AI893="SPARE-HS","SPARE-ISSUE",
AI893="Power Telco","ACTIVE", AI893="no impacts","no impacts"
),"")</f>
        <v>no impacts</v>
      </c>
      <c r="AK893" s="23" t="s">
        <v>5537</v>
      </c>
      <c r="AL893" s="23" t="str">
        <f t="shared" si="26"/>
        <v>NRO_150</v>
      </c>
      <c r="AN893" s="9" t="s">
        <v>5537</v>
      </c>
      <c r="AO893" s="23" t="str">
        <f>_xlfn.XLOOKUP(B893,'INCIDENT-05-03-2026'!E:E,'INCIDENT-05-03-2026'!F:F,"")</f>
        <v/>
      </c>
      <c r="AP893" s="7" t="s">
        <v>5537</v>
      </c>
      <c r="AQ893" s="6"/>
      <c r="AR893" s="7"/>
      <c r="AS893" s="3" t="str">
        <f>_xlfn.XLOOKUP(B893,'[3]tt num | region | site id'!$C:$C,'[3]tt num | region | site id'!$Q:$Q,"")</f>
        <v/>
      </c>
      <c r="AT893" s="24" t="str">
        <f>_xlfn.XLOOKUP(B893,'[4]Cells Huawei 03052026 12h'!$B:$B,'[4]Cells Huawei 03052026 12h'!$T:$T,"")</f>
        <v/>
      </c>
      <c r="AU893" s="24" t="str">
        <f>_xlfn.XLOOKUP(B893,'[5]cells down 02052026 8h50'!$B:$B,'[5]cells down 02052026 8h50'!$R:$R,"")</f>
        <v/>
      </c>
      <c r="AV893" s="24" t="str">
        <f>_xlfn.XLOOKUP(B893,'[5]cells down 02052026 13h50'!$B:$B,'[5]cells down 02052026 13h50'!$R:$R,"")</f>
        <v/>
      </c>
      <c r="AW893" s="24" t="str">
        <f>_xlfn.XLOOKUP(B893,'[5]cells down 02052026 13h50'!$B:$B,'[5]cells down 02052026 13h50'!$R:$R,"")</f>
        <v/>
      </c>
      <c r="AX893" s="24" t="str">
        <f>_xlfn.XLOOKUP(B893,'[6]cell downs 03052026 8h40 '!$B:$B,'[6]cell downs 03052026 8h40 '!$R:$R,"")</f>
        <v/>
      </c>
      <c r="AY893" s="24" t="str">
        <f>_xlfn.XLOOKUP(B893,'[7]ALL SITES DOWN'!$D:$D,'[7]ALL SITES DOWN'!$J:$J,"")</f>
        <v/>
      </c>
      <c r="AZ893" s="24" t="str">
        <f>_xlfn.XLOOKUP(B893,'[8]ALL SITES DOWN'!$D:$D,'[8]ALL SITES DOWN'!$J:$J,"")</f>
        <v/>
      </c>
      <c r="BA893" s="9" t="str">
        <f>_xlfn.XLOOKUP(B893,[9]sheet1!$AC:$AC,[9]sheet1!$AF:$AF,"")</f>
        <v/>
      </c>
      <c r="BB893" s="14" t="s">
        <v>5537</v>
      </c>
      <c r="BC893" s="14" t="s">
        <v>5537</v>
      </c>
      <c r="BD893" s="14" t="str">
        <f>_xlfn.XLOOKUP(B893,'[10]cell downs 18042026 17h'!$B:$B,'[10]cell downs 18042026 17h'!$B:$B,"")</f>
        <v/>
      </c>
      <c r="BE893" s="14" t="str">
        <f>_xlfn.XLOOKUP(B893,'[11]Cells Huawei 19042026 15h'!$B:$B,'[11]Cells Huawei 19042026 15h'!$B:$B,"")</f>
        <v/>
      </c>
      <c r="BF893" s="9" t="str">
        <f>_xlfn.XLOOKUP(B893,'[12]cells down 19042026 9H40'!$B:$B,'[12]cells down 19042026 9H40'!$B:$B,"")</f>
        <v/>
      </c>
      <c r="BG893" s="9" t="s">
        <v>5537</v>
      </c>
      <c r="BH893" s="9" t="s">
        <v>12</v>
      </c>
    </row>
    <row r="894" spans="1:60" s="9" customFormat="1" x14ac:dyDescent="0.3">
      <c r="A894" s="1" t="s">
        <v>3129</v>
      </c>
      <c r="B894" s="8" t="s">
        <v>4509</v>
      </c>
      <c r="C894" s="3" t="str">
        <f>_xlfn.XLOOKUP(B894,'[1]daily break down'!$D:$D,'[1]daily break down'!$E:$E,"")</f>
        <v>NORD-OUEST</v>
      </c>
      <c r="D894" s="1" t="s">
        <v>11</v>
      </c>
      <c r="E894" s="1" t="s">
        <v>237</v>
      </c>
      <c r="F894" s="3" t="s">
        <v>51</v>
      </c>
      <c r="G894" s="1" t="s">
        <v>3129</v>
      </c>
      <c r="H894" s="40" t="str">
        <f>_xlfn.XLOOKUP(B894,[2]CALCULATION!$B:$B,[2]CALCULATION!$H:$H,"")</f>
        <v>HUAWEI</v>
      </c>
      <c r="I894" s="34">
        <v>0</v>
      </c>
      <c r="J894" s="34">
        <v>0</v>
      </c>
      <c r="K894" s="34">
        <v>0</v>
      </c>
      <c r="L894" s="34">
        <v>0</v>
      </c>
      <c r="M894" s="34">
        <v>0</v>
      </c>
      <c r="N894" s="34">
        <v>0</v>
      </c>
      <c r="O894" s="34">
        <v>0</v>
      </c>
      <c r="P894" s="34">
        <v>0</v>
      </c>
      <c r="Q894" s="34">
        <v>0</v>
      </c>
      <c r="R894" s="34">
        <v>0</v>
      </c>
      <c r="S894" s="35">
        <v>0</v>
      </c>
      <c r="T894" s="35">
        <v>0</v>
      </c>
      <c r="U894" s="35">
        <v>0</v>
      </c>
      <c r="V894" s="35">
        <v>2.4969109644354268E-4</v>
      </c>
      <c r="W894" s="35">
        <v>0</v>
      </c>
      <c r="X894" s="35">
        <v>0</v>
      </c>
      <c r="Y894" s="35">
        <v>5.3505234952187721E-4</v>
      </c>
      <c r="Z894" s="35">
        <v>0</v>
      </c>
      <c r="AA894" s="35">
        <v>0</v>
      </c>
      <c r="AB894" s="35">
        <v>0</v>
      </c>
      <c r="AC894" s="35">
        <v>0</v>
      </c>
      <c r="AD894" s="35">
        <v>0</v>
      </c>
      <c r="AE894" s="58" t="s">
        <v>5560</v>
      </c>
      <c r="AF894" s="58"/>
      <c r="AG894" s="57" t="str" cm="1">
        <f t="array" ref="AG894">IFERROR(_xlfn.IFS(
AI894="MPR ISSUE","PDH",
AI894="BSS Hardware Issue","BSS",
AI894="Sites strategiques, MLL, Pylone, etc.","ENVTECH",
AI894="AKTIVCO DEFAUT GE &amp; POWER Cabinet","AKTIVCO",
AI894="AKTIVCO Coupure ENEO &amp; Baisse de tension","AKTIVCO GRID ONLY",
AI894="Coupure ENEO &amp; Baisse de tension","IHS GRID ONLY",
AI894="Defaut GE &amp; POWER Cabinet","IHS",
AI894="Sharing","Partners",
AI894="Sites strategiques &amp; DataCenter","SST &amp; DC",
AI894="Exclu","Exclu",
AI894="SAT","SAT",
AI894="SPARE-ISSUE","SPARE-ISSUE",
AI894="Fiber CAmtel","TRANS_FO_CAMTEL",
AI894="Fiber AOF","Fiber AOF",
AI894="Projet OCM (HUAWEI)","TRAVAUX-HUAWEI",
AI894="Projet OCM (NOKIA)","TRAVAUX-NOKIA",
AI894="ACCESS-ISSUE","ACCESS-ISSUE",
AI894="Projet OCM (ZTE, NOKIA, autres projets)","TRAVAUX OCM",
AI894="No root CAuse","No root cause",
AI894="ODU HS","PDH",
AI894="IP &amp; VLAN","PDH",
AI894="Warehouse HUAWEI","SPARE-ISSUE",
AI894="SPARE-HS","SPARE-ISSUE",
AI894="Power Telco","BSS",AI894="no impacts","no impacts"
),"")</f>
        <v>no impacts</v>
      </c>
      <c r="AH894" s="57" t="str" cm="1">
        <f t="array" ref="AH894">IFERROR(_xlfn.IFS(
AI894="MPR ISSUE","TX ISSUE",
AI894="BSS Hardware Issue","RAN ISSUE",
AI894="Sites strategiques, MLL, Pylone, etc.","ENVTECH",
AI894="AKTIVCO DEFAUT GE &amp; POWER Cabinet","POWER ISSUE",
AI894="AKTIVCO Coupure ENEO &amp; Baisse de tension","POWER ISSUE",
AI894="Coupure ENEO &amp; Baisse de tension","POWER ISSUE",
AI894="Defaut GE &amp; POWER Cabinet","POWER ISSUE",
AI894="Sharing","POWER ISSUE",
AI894="Sites strategiques &amp; DataCenter","POWER ISSUE",
AI894="Exclu","Exclu",
AI894="SAT","TX ISSUE",
AI894="SPARE-ISSUE","SPARE-ISSUE",
AI894="Fiber CAmtel","TX ISSUE",
AI894="Fiber AOF","TX ISSUE",
AI894="Projet OCM (HUAWEI)","TRAVAUX-HUAWEI",
AI894="Projet OCM (NOKIA)","TRAVAUX -NOKIA",
AI894="ACCESS-ISSUE","ACCESS-ISSUE",
AI894="Projet OCM (ZTE, NOKIA, autres projets)","TRAVAUX OCM",
AI894="No root CAuse","No root cause",
AI894="ODU HS","TX ISSUE",
AI894="IP &amp; VLAN","TX ISSUE",
AI894="Warehouse HUAWEI","SPARE-ISSUE",
AI894="SPARE-HS","SPARE-ISSUE",
AI894="Power Telco","RAN ISSUE",AI894="no impacts","no impacts"
),"")</f>
        <v>no impacts</v>
      </c>
      <c r="AI894" s="85" t="s">
        <v>5998</v>
      </c>
      <c r="AJ894" s="57" t="str" cm="1">
        <f t="array" ref="AJ894">IFERROR(_xlfn.IFS(
AI894="MPR ISSUE","ACTIVE",
AI894="BSS Hardware Issue","ACTIVE",
AI894="Sites strategiques, MLL, Pylone, etc.","PASSIVE",
AI894="AKTIVCO DEFAUT GE &amp; POWER Cabinet","PASSIVE",
AI894="AKTIVCO Coupure ENEO &amp; Baisse de tension","PASSIVE",
AI894="Coupure ENEO &amp; Baisse de tension","PASSIVE",
AI894="Defaut GE &amp; POWER Cabinet","PASSIVE",
AI894="Sharing","PASSIVE",
AI894="Sites strategiques &amp; DataCenter","PASSIVE",
AI894="Exclu","Exclu",
AI894="SAT","ACTIVE",
AI894="SPARE-ISSUE","SPARE-ISSUE",
AI894="Fiber CAmtel","ACTIVE",
AI894="Fiber AOF","ACTIVE",
AI894="Projet OCM (HUAWEI)","PLANNED WORKS",
AI894="Projet OCM (NOKIA)","PLANNED WORKS",
AI894="ACCESS-ISSUE","ACCESS-ISSUE",
AI894="Projet OCM (ZTE, NOKIA, autres projets)","PLANNED WORKS",
AI894="No root CAuse","No root cause",
AI894="ODU HS","ACTIVE",
AI894="IP &amp; VLAN","ACTIVE",
AI894="Warehouse HUAWEI","SPARE-ISSUE",
AI894="SPARE-HS","SPARE-ISSUE",
AI894="Power Telco","ACTIVE", AI894="no impacts","no impacts"
),"")</f>
        <v>no impacts</v>
      </c>
      <c r="AK894" s="23" t="s">
        <v>5537</v>
      </c>
      <c r="AL894" s="23" t="str">
        <f t="shared" si="26"/>
        <v>NRO_006</v>
      </c>
      <c r="AN894" s="9" t="s">
        <v>5537</v>
      </c>
      <c r="AO894" s="23" t="str">
        <f>_xlfn.XLOOKUP(B894,'INCIDENT-05-03-2026'!E:E,'INCIDENT-05-03-2026'!F:F,"")</f>
        <v/>
      </c>
      <c r="AP894" s="7" t="s">
        <v>5537</v>
      </c>
      <c r="AQ894" s="6"/>
      <c r="AR894" s="7"/>
      <c r="AS894" s="3" t="str">
        <f>_xlfn.XLOOKUP(B894,'[3]tt num | region | site id'!$C:$C,'[3]tt num | region | site id'!$Q:$Q,"")</f>
        <v/>
      </c>
      <c r="AT894" s="24" t="str">
        <f>_xlfn.XLOOKUP(B894,'[4]Cells Huawei 03052026 12h'!$B:$B,'[4]Cells Huawei 03052026 12h'!$T:$T,"")</f>
        <v/>
      </c>
      <c r="AU894" s="24" t="str">
        <f>_xlfn.XLOOKUP(B894,'[5]cells down 02052026 8h50'!$B:$B,'[5]cells down 02052026 8h50'!$R:$R,"")</f>
        <v/>
      </c>
      <c r="AV894" s="24" t="str">
        <f>_xlfn.XLOOKUP(B894,'[5]cells down 02052026 13h50'!$B:$B,'[5]cells down 02052026 13h50'!$R:$R,"")</f>
        <v/>
      </c>
      <c r="AW894" s="24" t="str">
        <f>_xlfn.XLOOKUP(B894,'[5]cells down 02052026 13h50'!$B:$B,'[5]cells down 02052026 13h50'!$R:$R,"")</f>
        <v/>
      </c>
      <c r="AX894" s="24" t="str">
        <f>_xlfn.XLOOKUP(B894,'[6]cell downs 03052026 8h40 '!$B:$B,'[6]cell downs 03052026 8h40 '!$R:$R,"")</f>
        <v/>
      </c>
      <c r="AY894" s="24" t="str">
        <f>_xlfn.XLOOKUP(B894,'[7]ALL SITES DOWN'!$D:$D,'[7]ALL SITES DOWN'!$J:$J,"")</f>
        <v/>
      </c>
      <c r="AZ894" s="24" t="str">
        <f>_xlfn.XLOOKUP(B894,'[8]ALL SITES DOWN'!$D:$D,'[8]ALL SITES DOWN'!$J:$J,"")</f>
        <v/>
      </c>
      <c r="BA894" s="9" t="str">
        <f>_xlfn.XLOOKUP(B894,[9]sheet1!$AC:$AC,[9]sheet1!$AF:$AF,"")</f>
        <v/>
      </c>
      <c r="BB894" s="14" t="s">
        <v>5537</v>
      </c>
      <c r="BC894" s="14" t="s">
        <v>5537</v>
      </c>
      <c r="BD894" s="14" t="str">
        <f>_xlfn.XLOOKUP(B894,'[10]cell downs 18042026 17h'!$B:$B,'[10]cell downs 18042026 17h'!$B:$B,"")</f>
        <v/>
      </c>
      <c r="BE894" s="14" t="str">
        <f>_xlfn.XLOOKUP(B894,'[11]Cells Huawei 19042026 15h'!$B:$B,'[11]Cells Huawei 19042026 15h'!$B:$B,"")</f>
        <v/>
      </c>
      <c r="BF894" s="9" t="str">
        <f>_xlfn.XLOOKUP(B894,'[12]cells down 19042026 9H40'!$B:$B,'[12]cells down 19042026 9H40'!$B:$B,"")</f>
        <v/>
      </c>
      <c r="BG894" s="9" t="s">
        <v>4509</v>
      </c>
      <c r="BH894" s="9" t="s">
        <v>12</v>
      </c>
    </row>
    <row r="895" spans="1:60" s="9" customFormat="1" x14ac:dyDescent="0.3">
      <c r="A895" s="1" t="s">
        <v>1722</v>
      </c>
      <c r="B895" s="8" t="s">
        <v>1723</v>
      </c>
      <c r="C895" s="3" t="str">
        <f>_xlfn.XLOOKUP(B895,'[1]daily break down'!$D:$D,'[1]daily break down'!$E:$E,"")</f>
        <v>Yaounde</v>
      </c>
      <c r="D895" s="1" t="s">
        <v>11</v>
      </c>
      <c r="E895" s="1" t="s">
        <v>12</v>
      </c>
      <c r="F895" s="3" t="s">
        <v>37</v>
      </c>
      <c r="G895" s="1" t="s">
        <v>38</v>
      </c>
      <c r="H895" s="42" t="str">
        <f>_xlfn.XLOOKUP(B895,[2]CALCULATION!$B:$B,[2]CALCULATION!$H:$H,"")</f>
        <v>ZTE</v>
      </c>
      <c r="I895" s="34">
        <v>1.523383214480371</v>
      </c>
      <c r="J895" s="34">
        <v>0.13470834653129127</v>
      </c>
      <c r="K895" s="34">
        <v>0</v>
      </c>
      <c r="L895" s="34">
        <v>17.200399220393056</v>
      </c>
      <c r="M895" s="34">
        <v>13.868556899607057</v>
      </c>
      <c r="N895" s="34">
        <v>13.868556899607057</v>
      </c>
      <c r="O895" s="34">
        <v>36.982818398952162</v>
      </c>
      <c r="P895" s="34">
        <v>14.898122465635369</v>
      </c>
      <c r="Q895" s="34">
        <v>3.9237172298271002E-4</v>
      </c>
      <c r="R895" s="34">
        <v>0</v>
      </c>
      <c r="S895" s="35">
        <v>0</v>
      </c>
      <c r="T895" s="35">
        <v>0</v>
      </c>
      <c r="U895" s="35">
        <v>0</v>
      </c>
      <c r="V895" s="35">
        <v>0</v>
      </c>
      <c r="W895" s="35">
        <v>0</v>
      </c>
      <c r="X895" s="35">
        <v>0</v>
      </c>
      <c r="Y895" s="35">
        <v>3.7453664466531404E-4</v>
      </c>
      <c r="Z895" s="35">
        <v>0</v>
      </c>
      <c r="AA895" s="35">
        <v>0</v>
      </c>
      <c r="AB895" s="35">
        <v>0</v>
      </c>
      <c r="AC895" s="35">
        <v>0</v>
      </c>
      <c r="AD895" s="35">
        <v>0</v>
      </c>
      <c r="AE895" s="58" t="s">
        <v>5560</v>
      </c>
      <c r="AF895" s="58"/>
      <c r="AG895" s="57" t="str" cm="1">
        <f t="array" ref="AG895">IFERROR(_xlfn.IFS(
AI895="MPR ISSUE","PDH",
AI895="BSS Hardware Issue","BSS",
AI895="Sites strategiques, MLL, Pylone, etc.","ENVTECH",
AI895="AKTIVCO DEFAUT GE &amp; POWER Cabinet","AKTIVCO",
AI895="AKTIVCO Coupure ENEO &amp; Baisse de tension","AKTIVCO GRID ONLY",
AI895="Coupure ENEO &amp; Baisse de tension","IHS GRID ONLY",
AI895="Defaut GE &amp; POWER Cabinet","IHS",
AI895="Sharing","Partners",
AI895="Sites strategiques &amp; DataCenter","SST &amp; DC",
AI895="Exclu","Exclu",
AI895="SAT","SAT",
AI895="SPARE-ISSUE","SPARE-ISSUE",
AI895="Fiber CAmtel","TRANS_FO_CAMTEL",
AI895="Fiber AOF","Fiber AOF",
AI895="Projet OCM (HUAWEI)","TRAVAUX-HUAWEI",
AI895="Projet OCM (NOKIA)","TRAVAUX-NOKIA",
AI895="ACCESS-ISSUE","ACCESS-ISSUE",
AI895="Projet OCM (ZTE, NOKIA, autres projets)","TRAVAUX OCM",
AI895="No root CAuse","No root cause",
AI895="ODU HS","PDH",
AI895="IP &amp; VLAN","PDH",
AI895="Warehouse HUAWEI","SPARE-ISSUE",
AI895="SPARE-HS","SPARE-ISSUE",
AI895="Power Telco","BSS",AI895="no impacts","no impacts"
),"")</f>
        <v>no impacts</v>
      </c>
      <c r="AH895" s="57" t="str" cm="1">
        <f t="array" ref="AH895">IFERROR(_xlfn.IFS(
AI895="MPR ISSUE","TX ISSUE",
AI895="BSS Hardware Issue","RAN ISSUE",
AI895="Sites strategiques, MLL, Pylone, etc.","ENVTECH",
AI895="AKTIVCO DEFAUT GE &amp; POWER Cabinet","POWER ISSUE",
AI895="AKTIVCO Coupure ENEO &amp; Baisse de tension","POWER ISSUE",
AI895="Coupure ENEO &amp; Baisse de tension","POWER ISSUE",
AI895="Defaut GE &amp; POWER Cabinet","POWER ISSUE",
AI895="Sharing","POWER ISSUE",
AI895="Sites strategiques &amp; DataCenter","POWER ISSUE",
AI895="Exclu","Exclu",
AI895="SAT","TX ISSUE",
AI895="SPARE-ISSUE","SPARE-ISSUE",
AI895="Fiber CAmtel","TX ISSUE",
AI895="Fiber AOF","TX ISSUE",
AI895="Projet OCM (HUAWEI)","TRAVAUX-HUAWEI",
AI895="Projet OCM (NOKIA)","TRAVAUX -NOKIA",
AI895="ACCESS-ISSUE","ACCESS-ISSUE",
AI895="Projet OCM (ZTE, NOKIA, autres projets)","TRAVAUX OCM",
AI895="No root CAuse","No root cause",
AI895="ODU HS","TX ISSUE",
AI895="IP &amp; VLAN","TX ISSUE",
AI895="Warehouse HUAWEI","SPARE-ISSUE",
AI895="SPARE-HS","SPARE-ISSUE",
AI895="Power Telco","RAN ISSUE",AI895="no impacts","no impacts"
),"")</f>
        <v>no impacts</v>
      </c>
      <c r="AI895" s="85" t="s">
        <v>5998</v>
      </c>
      <c r="AJ895" s="57" t="str" cm="1">
        <f t="array" ref="AJ895">IFERROR(_xlfn.IFS(
AI895="MPR ISSUE","ACTIVE",
AI895="BSS Hardware Issue","ACTIVE",
AI895="Sites strategiques, MLL, Pylone, etc.","PASSIVE",
AI895="AKTIVCO DEFAUT GE &amp; POWER Cabinet","PASSIVE",
AI895="AKTIVCO Coupure ENEO &amp; Baisse de tension","PASSIVE",
AI895="Coupure ENEO &amp; Baisse de tension","PASSIVE",
AI895="Defaut GE &amp; POWER Cabinet","PASSIVE",
AI895="Sharing","PASSIVE",
AI895="Sites strategiques &amp; DataCenter","PASSIVE",
AI895="Exclu","Exclu",
AI895="SAT","ACTIVE",
AI895="SPARE-ISSUE","SPARE-ISSUE",
AI895="Fiber CAmtel","ACTIVE",
AI895="Fiber AOF","ACTIVE",
AI895="Projet OCM (HUAWEI)","PLANNED WORKS",
AI895="Projet OCM (NOKIA)","PLANNED WORKS",
AI895="ACCESS-ISSUE","ACCESS-ISSUE",
AI895="Projet OCM (ZTE, NOKIA, autres projets)","PLANNED WORKS",
AI895="No root CAuse","No root cause",
AI895="ODU HS","ACTIVE",
AI895="IP &amp; VLAN","ACTIVE",
AI895="Warehouse HUAWEI","SPARE-ISSUE",
AI895="SPARE-HS","SPARE-ISSUE",
AI895="Power Telco","ACTIVE", AI895="no impacts","no impacts"
),"")</f>
        <v>no impacts</v>
      </c>
      <c r="AK895" s="23" t="s">
        <v>5537</v>
      </c>
      <c r="AL895" s="23" t="str">
        <f t="shared" si="26"/>
        <v>CTR_376</v>
      </c>
      <c r="AN895" s="9" t="s">
        <v>5537</v>
      </c>
      <c r="AO895" s="23" t="str">
        <f>_xlfn.XLOOKUP(B895,'INCIDENT-05-03-2026'!E:E,'INCIDENT-05-03-2026'!F:F,"")</f>
        <v/>
      </c>
      <c r="AP895" s="7" t="s">
        <v>5537</v>
      </c>
      <c r="AQ895" s="6"/>
      <c r="AR895" s="7"/>
      <c r="AS895" s="3" t="str">
        <f>_xlfn.XLOOKUP(B895,'[3]tt num | region | site id'!$C:$C,'[3]tt num | region | site id'!$Q:$Q,"")</f>
        <v/>
      </c>
      <c r="AT895" s="24" t="str">
        <f>_xlfn.XLOOKUP(B895,'[4]Cells Huawei 03052026 12h'!$B:$B,'[4]Cells Huawei 03052026 12h'!$T:$T,"")</f>
        <v/>
      </c>
      <c r="AU895" s="24" t="str">
        <f>_xlfn.XLOOKUP(B895,'[5]cells down 02052026 8h50'!$B:$B,'[5]cells down 02052026 8h50'!$R:$R,"")</f>
        <v/>
      </c>
      <c r="AV895" s="24" t="str">
        <f>_xlfn.XLOOKUP(B895,'[5]cells down 02052026 13h50'!$B:$B,'[5]cells down 02052026 13h50'!$R:$R,"")</f>
        <v/>
      </c>
      <c r="AW895" s="24" t="str">
        <f>_xlfn.XLOOKUP(B895,'[5]cells down 02052026 13h50'!$B:$B,'[5]cells down 02052026 13h50'!$R:$R,"")</f>
        <v/>
      </c>
      <c r="AX895" s="24" t="str">
        <f>_xlfn.XLOOKUP(B895,'[6]cell downs 03052026 8h40 '!$B:$B,'[6]cell downs 03052026 8h40 '!$R:$R,"")</f>
        <v/>
      </c>
      <c r="AY895" s="24" t="str">
        <f>_xlfn.XLOOKUP(B895,'[7]ALL SITES DOWN'!$D:$D,'[7]ALL SITES DOWN'!$J:$J,"")</f>
        <v/>
      </c>
      <c r="AZ895" s="24" t="str">
        <f>_xlfn.XLOOKUP(B895,'[8]ALL SITES DOWN'!$D:$D,'[8]ALL SITES DOWN'!$J:$J,"")</f>
        <v/>
      </c>
      <c r="BA895" s="9" t="str">
        <f>_xlfn.XLOOKUP(B895,[9]sheet1!$AC:$AC,[9]sheet1!$AF:$AF,"")</f>
        <v/>
      </c>
      <c r="BB895" s="14" t="s">
        <v>5537</v>
      </c>
      <c r="BC895" s="14" t="s">
        <v>5537</v>
      </c>
      <c r="BD895" s="14" t="str">
        <f>_xlfn.XLOOKUP(B895,'[10]cell downs 18042026 17h'!$B:$B,'[10]cell downs 18042026 17h'!$B:$B,"")</f>
        <v/>
      </c>
      <c r="BE895" s="14" t="str">
        <f>_xlfn.XLOOKUP(B895,'[11]Cells Huawei 19042026 15h'!$B:$B,'[11]Cells Huawei 19042026 15h'!$B:$B,"")</f>
        <v/>
      </c>
      <c r="BF895" s="9" t="str">
        <f>_xlfn.XLOOKUP(B895,'[12]cells down 19042026 9H40'!$B:$B,'[12]cells down 19042026 9H40'!$B:$B,"")</f>
        <v/>
      </c>
      <c r="BG895" s="9" t="s">
        <v>1723</v>
      </c>
      <c r="BH895" s="9" t="s">
        <v>12</v>
      </c>
    </row>
    <row r="896" spans="1:60" s="9" customFormat="1" x14ac:dyDescent="0.3">
      <c r="A896" s="1" t="s">
        <v>5141</v>
      </c>
      <c r="B896" s="8" t="s">
        <v>5142</v>
      </c>
      <c r="C896" s="3" t="str">
        <f>_xlfn.XLOOKUP(B896,'[1]daily break down'!$D:$D,'[1]daily break down'!$E:$E,"")</f>
        <v>OUEST</v>
      </c>
      <c r="D896" s="1" t="s">
        <v>11</v>
      </c>
      <c r="E896" s="1" t="s">
        <v>12</v>
      </c>
      <c r="F896" s="3" t="s">
        <v>102</v>
      </c>
      <c r="G896" s="1" t="s">
        <v>5143</v>
      </c>
      <c r="H896" s="40" t="str">
        <f>_xlfn.XLOOKUP(B896,[2]CALCULATION!$B:$B,[2]CALCULATION!$H:$H,"")</f>
        <v>HUAWEI</v>
      </c>
      <c r="I896" s="34">
        <v>0</v>
      </c>
      <c r="J896" s="34">
        <v>0</v>
      </c>
      <c r="K896" s="34">
        <v>0</v>
      </c>
      <c r="L896" s="34">
        <v>0</v>
      </c>
      <c r="M896" s="34">
        <v>0</v>
      </c>
      <c r="N896" s="34">
        <v>0</v>
      </c>
      <c r="O896" s="34">
        <v>0</v>
      </c>
      <c r="P896" s="34">
        <v>0</v>
      </c>
      <c r="Q896" s="34">
        <v>0</v>
      </c>
      <c r="R896" s="34">
        <v>0</v>
      </c>
      <c r="S896" s="35">
        <v>0</v>
      </c>
      <c r="T896" s="35">
        <v>0</v>
      </c>
      <c r="U896" s="35">
        <v>0</v>
      </c>
      <c r="V896" s="35">
        <v>0</v>
      </c>
      <c r="W896" s="35">
        <v>5.2256779469970005E-3</v>
      </c>
      <c r="X896" s="35">
        <v>0</v>
      </c>
      <c r="Y896" s="35">
        <v>3.5670156634791817E-4</v>
      </c>
      <c r="Z896" s="35">
        <v>0</v>
      </c>
      <c r="AA896" s="35">
        <v>0</v>
      </c>
      <c r="AB896" s="35">
        <v>0</v>
      </c>
      <c r="AC896" s="35">
        <v>0</v>
      </c>
      <c r="AD896" s="35">
        <v>0</v>
      </c>
      <c r="AE896" s="58" t="s">
        <v>5560</v>
      </c>
      <c r="AF896" s="58"/>
      <c r="AG896" s="57" t="str" cm="1">
        <f t="array" ref="AG896">IFERROR(_xlfn.IFS(
AI896="MPR ISSUE","PDH",
AI896="BSS Hardware Issue","BSS",
AI896="Sites strategiques, MLL, Pylone, etc.","ENVTECH",
AI896="AKTIVCO DEFAUT GE &amp; POWER Cabinet","AKTIVCO",
AI896="AKTIVCO Coupure ENEO &amp; Baisse de tension","AKTIVCO GRID ONLY",
AI896="Coupure ENEO &amp; Baisse de tension","IHS GRID ONLY",
AI896="Defaut GE &amp; POWER Cabinet","IHS",
AI896="Sharing","Partners",
AI896="Sites strategiques &amp; DataCenter","SST &amp; DC",
AI896="Exclu","Exclu",
AI896="SAT","SAT",
AI896="SPARE-ISSUE","SPARE-ISSUE",
AI896="Fiber CAmtel","TRANS_FO_CAMTEL",
AI896="Fiber AOF","Fiber AOF",
AI896="Projet OCM (HUAWEI)","TRAVAUX-HUAWEI",
AI896="Projet OCM (NOKIA)","TRAVAUX-NOKIA",
AI896="ACCESS-ISSUE","ACCESS-ISSUE",
AI896="Projet OCM (ZTE, NOKIA, autres projets)","TRAVAUX OCM",
AI896="No root CAuse","No root cause",
AI896="ODU HS","PDH",
AI896="IP &amp; VLAN","PDH",
AI896="Warehouse HUAWEI","SPARE-ISSUE",
AI896="SPARE-HS","SPARE-ISSUE",
AI896="Power Telco","BSS",AI896="no impacts","no impacts"
),"")</f>
        <v>no impacts</v>
      </c>
      <c r="AH896" s="57" t="str" cm="1">
        <f t="array" ref="AH896">IFERROR(_xlfn.IFS(
AI896="MPR ISSUE","TX ISSUE",
AI896="BSS Hardware Issue","RAN ISSUE",
AI896="Sites strategiques, MLL, Pylone, etc.","ENVTECH",
AI896="AKTIVCO DEFAUT GE &amp; POWER Cabinet","POWER ISSUE",
AI896="AKTIVCO Coupure ENEO &amp; Baisse de tension","POWER ISSUE",
AI896="Coupure ENEO &amp; Baisse de tension","POWER ISSUE",
AI896="Defaut GE &amp; POWER Cabinet","POWER ISSUE",
AI896="Sharing","POWER ISSUE",
AI896="Sites strategiques &amp; DataCenter","POWER ISSUE",
AI896="Exclu","Exclu",
AI896="SAT","TX ISSUE",
AI896="SPARE-ISSUE","SPARE-ISSUE",
AI896="Fiber CAmtel","TX ISSUE",
AI896="Fiber AOF","TX ISSUE",
AI896="Projet OCM (HUAWEI)","TRAVAUX-HUAWEI",
AI896="Projet OCM (NOKIA)","TRAVAUX -NOKIA",
AI896="ACCESS-ISSUE","ACCESS-ISSUE",
AI896="Projet OCM (ZTE, NOKIA, autres projets)","TRAVAUX OCM",
AI896="No root CAuse","No root cause",
AI896="ODU HS","TX ISSUE",
AI896="IP &amp; VLAN","TX ISSUE",
AI896="Warehouse HUAWEI","SPARE-ISSUE",
AI896="SPARE-HS","SPARE-ISSUE",
AI896="Power Telco","RAN ISSUE",AI896="no impacts","no impacts"
),"")</f>
        <v>no impacts</v>
      </c>
      <c r="AI896" s="85" t="s">
        <v>5998</v>
      </c>
      <c r="AJ896" s="57" t="str" cm="1">
        <f t="array" ref="AJ896">IFERROR(_xlfn.IFS(
AI896="MPR ISSUE","ACTIVE",
AI896="BSS Hardware Issue","ACTIVE",
AI896="Sites strategiques, MLL, Pylone, etc.","PASSIVE",
AI896="AKTIVCO DEFAUT GE &amp; POWER Cabinet","PASSIVE",
AI896="AKTIVCO Coupure ENEO &amp; Baisse de tension","PASSIVE",
AI896="Coupure ENEO &amp; Baisse de tension","PASSIVE",
AI896="Defaut GE &amp; POWER Cabinet","PASSIVE",
AI896="Sharing","PASSIVE",
AI896="Sites strategiques &amp; DataCenter","PASSIVE",
AI896="Exclu","Exclu",
AI896="SAT","ACTIVE",
AI896="SPARE-ISSUE","SPARE-ISSUE",
AI896="Fiber CAmtel","ACTIVE",
AI896="Fiber AOF","ACTIVE",
AI896="Projet OCM (HUAWEI)","PLANNED WORKS",
AI896="Projet OCM (NOKIA)","PLANNED WORKS",
AI896="ACCESS-ISSUE","ACCESS-ISSUE",
AI896="Projet OCM (ZTE, NOKIA, autres projets)","PLANNED WORKS",
AI896="No root CAuse","No root cause",
AI896="ODU HS","ACTIVE",
AI896="IP &amp; VLAN","ACTIVE",
AI896="Warehouse HUAWEI","SPARE-ISSUE",
AI896="SPARE-HS","SPARE-ISSUE",
AI896="Power Telco","ACTIVE", AI896="no impacts","no impacts"
),"")</f>
        <v>no impacts</v>
      </c>
      <c r="AK896" s="23" t="s">
        <v>5537</v>
      </c>
      <c r="AL896" s="23" t="str">
        <f t="shared" si="26"/>
        <v>OST_164</v>
      </c>
      <c r="AN896" s="9" t="s">
        <v>5537</v>
      </c>
      <c r="AO896" s="23" t="str">
        <f>_xlfn.XLOOKUP(B896,'INCIDENT-05-03-2026'!E:E,'INCIDENT-05-03-2026'!F:F,"")</f>
        <v/>
      </c>
      <c r="AP896" s="7" t="s">
        <v>5537</v>
      </c>
      <c r="AQ896" s="6"/>
      <c r="AR896" s="7"/>
      <c r="AS896" s="3" t="str">
        <f>_xlfn.XLOOKUP(B896,'[3]tt num | region | site id'!$C:$C,'[3]tt num | region | site id'!$Q:$Q,"")</f>
        <v/>
      </c>
      <c r="AT896" s="24" t="str">
        <f>_xlfn.XLOOKUP(B896,'[4]Cells Huawei 03052026 12h'!$B:$B,'[4]Cells Huawei 03052026 12h'!$T:$T,"")</f>
        <v/>
      </c>
      <c r="AU896" s="24" t="str">
        <f>_xlfn.XLOOKUP(B896,'[5]cells down 02052026 8h50'!$B:$B,'[5]cells down 02052026 8h50'!$R:$R,"")</f>
        <v/>
      </c>
      <c r="AV896" s="24" t="str">
        <f>_xlfn.XLOOKUP(B896,'[5]cells down 02052026 13h50'!$B:$B,'[5]cells down 02052026 13h50'!$R:$R,"")</f>
        <v/>
      </c>
      <c r="AW896" s="24" t="str">
        <f>_xlfn.XLOOKUP(B896,'[5]cells down 02052026 13h50'!$B:$B,'[5]cells down 02052026 13h50'!$R:$R,"")</f>
        <v/>
      </c>
      <c r="AX896" s="24" t="str">
        <f>_xlfn.XLOOKUP(B896,'[6]cell downs 03052026 8h40 '!$B:$B,'[6]cell downs 03052026 8h40 '!$R:$R,"")</f>
        <v/>
      </c>
      <c r="AY896" s="24" t="str">
        <f>_xlfn.XLOOKUP(B896,'[7]ALL SITES DOWN'!$D:$D,'[7]ALL SITES DOWN'!$J:$J,"")</f>
        <v/>
      </c>
      <c r="AZ896" s="24" t="str">
        <f>_xlfn.XLOOKUP(B896,'[8]ALL SITES DOWN'!$D:$D,'[8]ALL SITES DOWN'!$J:$J,"")</f>
        <v/>
      </c>
      <c r="BA896" s="9" t="str">
        <f>_xlfn.XLOOKUP(B896,[9]sheet1!$AC:$AC,[9]sheet1!$AF:$AF,"")</f>
        <v/>
      </c>
      <c r="BB896" s="14" t="s">
        <v>5537</v>
      </c>
      <c r="BC896" s="14" t="s">
        <v>5537</v>
      </c>
      <c r="BD896" s="14" t="str">
        <f>_xlfn.XLOOKUP(B896,'[10]cell downs 18042026 17h'!$B:$B,'[10]cell downs 18042026 17h'!$B:$B,"")</f>
        <v/>
      </c>
      <c r="BE896" s="14" t="str">
        <f>_xlfn.XLOOKUP(B896,'[11]Cells Huawei 19042026 15h'!$B:$B,'[11]Cells Huawei 19042026 15h'!$B:$B,"")</f>
        <v/>
      </c>
      <c r="BF896" s="9" t="str">
        <f>_xlfn.XLOOKUP(B896,'[12]cells down 19042026 9H40'!$B:$B,'[12]cells down 19042026 9H40'!$B:$B,"")</f>
        <v/>
      </c>
      <c r="BG896" s="9" t="s">
        <v>5142</v>
      </c>
      <c r="BH896" s="9" t="s">
        <v>12</v>
      </c>
    </row>
    <row r="897" spans="1:60" s="9" customFormat="1" x14ac:dyDescent="0.3">
      <c r="A897" s="1" t="s">
        <v>3127</v>
      </c>
      <c r="B897" s="8" t="s">
        <v>3128</v>
      </c>
      <c r="C897" s="3" t="str">
        <f>_xlfn.XLOOKUP(B897,'[1]daily break down'!$D:$D,'[1]daily break down'!$E:$E,"")</f>
        <v>NORD-OUEST</v>
      </c>
      <c r="D897" s="1" t="s">
        <v>11</v>
      </c>
      <c r="E897" s="1" t="s">
        <v>12</v>
      </c>
      <c r="F897" s="3" t="s">
        <v>51</v>
      </c>
      <c r="G897" s="1" t="s">
        <v>3129</v>
      </c>
      <c r="H897" s="40" t="str">
        <f>_xlfn.XLOOKUP(B897,[2]CALCULATION!$B:$B,[2]CALCULATION!$H:$H,"")</f>
        <v>HUAWEI</v>
      </c>
      <c r="I897" s="34">
        <v>0</v>
      </c>
      <c r="J897" s="34">
        <v>0</v>
      </c>
      <c r="K897" s="34">
        <v>0</v>
      </c>
      <c r="L897" s="34">
        <v>0</v>
      </c>
      <c r="M897" s="34">
        <v>0</v>
      </c>
      <c r="N897" s="34">
        <v>0</v>
      </c>
      <c r="O897" s="34">
        <v>0</v>
      </c>
      <c r="P897" s="34">
        <v>0</v>
      </c>
      <c r="Q897" s="34">
        <v>0</v>
      </c>
      <c r="R897" s="34">
        <v>0</v>
      </c>
      <c r="S897" s="35">
        <v>0</v>
      </c>
      <c r="T897" s="35">
        <v>0</v>
      </c>
      <c r="U897" s="35">
        <v>0</v>
      </c>
      <c r="V897" s="35">
        <v>8.0257852428281581E-4</v>
      </c>
      <c r="W897" s="35">
        <v>0</v>
      </c>
      <c r="X897" s="35">
        <v>0</v>
      </c>
      <c r="Y897" s="35">
        <v>3.5670156634791817E-4</v>
      </c>
      <c r="Z897" s="35">
        <v>0</v>
      </c>
      <c r="AA897" s="35">
        <v>0</v>
      </c>
      <c r="AB897" s="35">
        <v>0</v>
      </c>
      <c r="AC897" s="35">
        <v>0</v>
      </c>
      <c r="AD897" s="35">
        <v>0</v>
      </c>
      <c r="AE897" s="58" t="s">
        <v>5603</v>
      </c>
      <c r="AF897" s="58"/>
      <c r="AG897" s="57" t="str" cm="1">
        <f t="array" ref="AG897">IFERROR(_xlfn.IFS(
AI897="MPR ISSUE","PDH",
AI897="BSS Hardware Issue","BSS",
AI897="Sites strategiques, MLL, Pylone, etc.","ENVTECH",
AI897="AKTIVCO DEFAUT GE &amp; POWER Cabinet","AKTIVCO",
AI897="AKTIVCO Coupure ENEO &amp; Baisse de tension","AKTIVCO GRID ONLY",
AI897="Coupure ENEO &amp; Baisse de tension","IHS GRID ONLY",
AI897="Defaut GE &amp; POWER Cabinet","IHS",
AI897="Sharing","Partners",
AI897="Sites strategiques &amp; DataCenter","SST &amp; DC",
AI897="Exclu","Exclu",
AI897="SAT","SAT",
AI897="SPARE-ISSUE","SPARE-ISSUE",
AI897="Fiber CAmtel","TRANS_FO_CAMTEL",
AI897="Fiber AOF","Fiber AOF",
AI897="Projet OCM (HUAWEI)","TRAVAUX-HUAWEI",
AI897="Projet OCM (NOKIA)","TRAVAUX-NOKIA",
AI897="ACCESS-ISSUE","ACCESS-ISSUE",
AI897="Projet OCM (ZTE, NOKIA, autres projets)","TRAVAUX OCM",
AI897="No root CAuse","No root cause",
AI897="ODU HS","PDH",
AI897="IP &amp; VLAN","PDH",
AI897="Warehouse HUAWEI","SPARE-ISSUE",
AI897="SPARE-HS","SPARE-ISSUE",
AI897="Power Telco","BSS",AI897="no impacts","no impacts"
),"")</f>
        <v>no impacts</v>
      </c>
      <c r="AH897" s="57" t="str" cm="1">
        <f t="array" ref="AH897">IFERROR(_xlfn.IFS(
AI897="MPR ISSUE","TX ISSUE",
AI897="BSS Hardware Issue","RAN ISSUE",
AI897="Sites strategiques, MLL, Pylone, etc.","ENVTECH",
AI897="AKTIVCO DEFAUT GE &amp; POWER Cabinet","POWER ISSUE",
AI897="AKTIVCO Coupure ENEO &amp; Baisse de tension","POWER ISSUE",
AI897="Coupure ENEO &amp; Baisse de tension","POWER ISSUE",
AI897="Defaut GE &amp; POWER Cabinet","POWER ISSUE",
AI897="Sharing","POWER ISSUE",
AI897="Sites strategiques &amp; DataCenter","POWER ISSUE",
AI897="Exclu","Exclu",
AI897="SAT","TX ISSUE",
AI897="SPARE-ISSUE","SPARE-ISSUE",
AI897="Fiber CAmtel","TX ISSUE",
AI897="Fiber AOF","TX ISSUE",
AI897="Projet OCM (HUAWEI)","TRAVAUX-HUAWEI",
AI897="Projet OCM (NOKIA)","TRAVAUX -NOKIA",
AI897="ACCESS-ISSUE","ACCESS-ISSUE",
AI897="Projet OCM (ZTE, NOKIA, autres projets)","TRAVAUX OCM",
AI897="No root CAuse","No root cause",
AI897="ODU HS","TX ISSUE",
AI897="IP &amp; VLAN","TX ISSUE",
AI897="Warehouse HUAWEI","SPARE-ISSUE",
AI897="SPARE-HS","SPARE-ISSUE",
AI897="Power Telco","RAN ISSUE",AI897="no impacts","no impacts"
),"")</f>
        <v>no impacts</v>
      </c>
      <c r="AI897" s="85" t="s">
        <v>5998</v>
      </c>
      <c r="AJ897" s="57" t="str" cm="1">
        <f t="array" ref="AJ897">IFERROR(_xlfn.IFS(
AI897="MPR ISSUE","ACTIVE",
AI897="BSS Hardware Issue","ACTIVE",
AI897="Sites strategiques, MLL, Pylone, etc.","PASSIVE",
AI897="AKTIVCO DEFAUT GE &amp; POWER Cabinet","PASSIVE",
AI897="AKTIVCO Coupure ENEO &amp; Baisse de tension","PASSIVE",
AI897="Coupure ENEO &amp; Baisse de tension","PASSIVE",
AI897="Defaut GE &amp; POWER Cabinet","PASSIVE",
AI897="Sharing","PASSIVE",
AI897="Sites strategiques &amp; DataCenter","PASSIVE",
AI897="Exclu","Exclu",
AI897="SAT","ACTIVE",
AI897="SPARE-ISSUE","SPARE-ISSUE",
AI897="Fiber CAmtel","ACTIVE",
AI897="Fiber AOF","ACTIVE",
AI897="Projet OCM (HUAWEI)","PLANNED WORKS",
AI897="Projet OCM (NOKIA)","PLANNED WORKS",
AI897="ACCESS-ISSUE","ACCESS-ISSUE",
AI897="Projet OCM (ZTE, NOKIA, autres projets)","PLANNED WORKS",
AI897="No root CAuse","No root cause",
AI897="ODU HS","ACTIVE",
AI897="IP &amp; VLAN","ACTIVE",
AI897="Warehouse HUAWEI","SPARE-ISSUE",
AI897="SPARE-HS","SPARE-ISSUE",
AI897="Power Telco","ACTIVE", AI897="no impacts","no impacts"
),"")</f>
        <v>no impacts</v>
      </c>
      <c r="AK897" s="23" t="s">
        <v>5537</v>
      </c>
      <c r="AL897" s="23" t="str">
        <f t="shared" si="26"/>
        <v>NRO_136</v>
      </c>
      <c r="AN897" s="9" t="s">
        <v>5537</v>
      </c>
      <c r="AO897" s="23" t="str">
        <f>_xlfn.XLOOKUP(B897,'INCIDENT-05-03-2026'!E:E,'INCIDENT-05-03-2026'!F:F,"")</f>
        <v/>
      </c>
      <c r="AP897" s="7" t="s">
        <v>5537</v>
      </c>
      <c r="AQ897" s="6"/>
      <c r="AR897" s="7"/>
      <c r="AS897" s="3" t="str">
        <f>_xlfn.XLOOKUP(B897,'[3]tt num | region | site id'!$C:$C,'[3]tt num | region | site id'!$Q:$Q,"")</f>
        <v/>
      </c>
      <c r="AT897" s="24" t="str">
        <f>_xlfn.XLOOKUP(B897,'[4]Cells Huawei 03052026 12h'!$B:$B,'[4]Cells Huawei 03052026 12h'!$T:$T,"")</f>
        <v/>
      </c>
      <c r="AU897" s="24" t="str">
        <f>_xlfn.XLOOKUP(B897,'[5]cells down 02052026 8h50'!$B:$B,'[5]cells down 02052026 8h50'!$R:$R,"")</f>
        <v/>
      </c>
      <c r="AV897" s="24" t="str">
        <f>_xlfn.XLOOKUP(B897,'[5]cells down 02052026 13h50'!$B:$B,'[5]cells down 02052026 13h50'!$R:$R,"")</f>
        <v/>
      </c>
      <c r="AW897" s="24" t="str">
        <f>_xlfn.XLOOKUP(B897,'[5]cells down 02052026 13h50'!$B:$B,'[5]cells down 02052026 13h50'!$R:$R,"")</f>
        <v/>
      </c>
      <c r="AX897" s="24" t="str">
        <f>_xlfn.XLOOKUP(B897,'[6]cell downs 03052026 8h40 '!$B:$B,'[6]cell downs 03052026 8h40 '!$R:$R,"")</f>
        <v/>
      </c>
      <c r="AY897" s="24" t="str">
        <f>_xlfn.XLOOKUP(B897,'[7]ALL SITES DOWN'!$D:$D,'[7]ALL SITES DOWN'!$J:$J,"")</f>
        <v/>
      </c>
      <c r="AZ897" s="24" t="str">
        <f>_xlfn.XLOOKUP(B897,'[8]ALL SITES DOWN'!$D:$D,'[8]ALL SITES DOWN'!$J:$J,"")</f>
        <v/>
      </c>
      <c r="BA897" s="9" t="str">
        <f>_xlfn.XLOOKUP(B897,[9]sheet1!$AC:$AC,[9]sheet1!$AF:$AF,"")</f>
        <v/>
      </c>
      <c r="BB897" s="14" t="s">
        <v>5537</v>
      </c>
      <c r="BC897" s="14" t="s">
        <v>5537</v>
      </c>
      <c r="BD897" s="14" t="str">
        <f>_xlfn.XLOOKUP(B897,'[10]cell downs 18042026 17h'!$B:$B,'[10]cell downs 18042026 17h'!$B:$B,"")</f>
        <v/>
      </c>
      <c r="BE897" s="14" t="str">
        <f>_xlfn.XLOOKUP(B897,'[11]Cells Huawei 19042026 15h'!$B:$B,'[11]Cells Huawei 19042026 15h'!$B:$B,"")</f>
        <v/>
      </c>
      <c r="BF897" s="9" t="str">
        <f>_xlfn.XLOOKUP(B897,'[12]cells down 19042026 9H40'!$B:$B,'[12]cells down 19042026 9H40'!$B:$B,"")</f>
        <v/>
      </c>
      <c r="BG897" s="9" t="s">
        <v>5537</v>
      </c>
      <c r="BH897" s="9" t="s">
        <v>594</v>
      </c>
    </row>
    <row r="898" spans="1:60" s="9" customFormat="1" x14ac:dyDescent="0.3">
      <c r="A898" s="1" t="s">
        <v>3428</v>
      </c>
      <c r="B898" s="8" t="s">
        <v>3429</v>
      </c>
      <c r="C898" s="3" t="str">
        <f>_xlfn.XLOOKUP(B898,'[1]daily break down'!$D:$D,'[1]daily break down'!$E:$E,"")</f>
        <v>NORD-OUEST</v>
      </c>
      <c r="D898" s="1" t="s">
        <v>11</v>
      </c>
      <c r="E898" s="1" t="s">
        <v>12</v>
      </c>
      <c r="F898" s="3" t="s">
        <v>51</v>
      </c>
      <c r="G898" s="1" t="s">
        <v>3430</v>
      </c>
      <c r="H898" s="40" t="str">
        <f>_xlfn.XLOOKUP(B898,[2]CALCULATION!$B:$B,[2]CALCULATION!$H:$H,"")</f>
        <v>HUAWEI</v>
      </c>
      <c r="I898" s="34">
        <v>0</v>
      </c>
      <c r="J898" s="34">
        <v>0</v>
      </c>
      <c r="K898" s="34">
        <v>0</v>
      </c>
      <c r="L898" s="34">
        <v>0</v>
      </c>
      <c r="M898" s="34">
        <v>0</v>
      </c>
      <c r="N898" s="34">
        <v>0</v>
      </c>
      <c r="O898" s="34">
        <v>0</v>
      </c>
      <c r="P898" s="34">
        <v>0</v>
      </c>
      <c r="Q898" s="34">
        <v>0</v>
      </c>
      <c r="R898" s="34">
        <v>0</v>
      </c>
      <c r="S898" s="35">
        <v>0</v>
      </c>
      <c r="T898" s="35">
        <v>0</v>
      </c>
      <c r="U898" s="35">
        <v>0</v>
      </c>
      <c r="V898" s="35">
        <v>2.4737967029360819</v>
      </c>
      <c r="W898" s="35">
        <v>7.8545684909811592E-2</v>
      </c>
      <c r="X898" s="35">
        <v>2.675261747609386E-4</v>
      </c>
      <c r="Y898" s="35">
        <v>2.675261747609386E-4</v>
      </c>
      <c r="Z898" s="35">
        <v>0</v>
      </c>
      <c r="AA898" s="35">
        <v>0</v>
      </c>
      <c r="AB898" s="35">
        <v>0</v>
      </c>
      <c r="AC898" s="35">
        <v>0</v>
      </c>
      <c r="AD898" s="35">
        <v>0</v>
      </c>
      <c r="AE898" s="58" t="s">
        <v>5603</v>
      </c>
      <c r="AF898" s="58"/>
      <c r="AG898" s="57" t="str" cm="1">
        <f t="array" ref="AG898">IFERROR(_xlfn.IFS(
AI898="MPR ISSUE","PDH",
AI898="BSS Hardware Issue","BSS",
AI898="Sites strategiques, MLL, Pylone, etc.","ENVTECH",
AI898="AKTIVCO DEFAUT GE &amp; POWER Cabinet","AKTIVCO",
AI898="AKTIVCO Coupure ENEO &amp; Baisse de tension","AKTIVCO GRID ONLY",
AI898="Coupure ENEO &amp; Baisse de tension","IHS GRID ONLY",
AI898="Defaut GE &amp; POWER Cabinet","IHS",
AI898="Sharing","Partners",
AI898="Sites strategiques &amp; DataCenter","SST &amp; DC",
AI898="Exclu","Exclu",
AI898="SAT","SAT",
AI898="SPARE-ISSUE","SPARE-ISSUE",
AI898="Fiber CAmtel","TRANS_FO_CAMTEL",
AI898="Fiber AOF","Fiber AOF",
AI898="Projet OCM (HUAWEI)","TRAVAUX-HUAWEI",
AI898="Projet OCM (NOKIA)","TRAVAUX-NOKIA",
AI898="ACCESS-ISSUE","ACCESS-ISSUE",
AI898="Projet OCM (ZTE, NOKIA, autres projets)","TRAVAUX OCM",
AI898="No root CAuse","No root cause",
AI898="ODU HS","PDH",
AI898="IP &amp; VLAN","PDH",
AI898="Warehouse HUAWEI","SPARE-ISSUE",
AI898="SPARE-HS","SPARE-ISSUE",
AI898="Power Telco","BSS",AI898="no impacts","no impacts"
),"")</f>
        <v>no impacts</v>
      </c>
      <c r="AH898" s="57" t="str" cm="1">
        <f t="array" ref="AH898">IFERROR(_xlfn.IFS(
AI898="MPR ISSUE","TX ISSUE",
AI898="BSS Hardware Issue","RAN ISSUE",
AI898="Sites strategiques, MLL, Pylone, etc.","ENVTECH",
AI898="AKTIVCO DEFAUT GE &amp; POWER Cabinet","POWER ISSUE",
AI898="AKTIVCO Coupure ENEO &amp; Baisse de tension","POWER ISSUE",
AI898="Coupure ENEO &amp; Baisse de tension","POWER ISSUE",
AI898="Defaut GE &amp; POWER Cabinet","POWER ISSUE",
AI898="Sharing","POWER ISSUE",
AI898="Sites strategiques &amp; DataCenter","POWER ISSUE",
AI898="Exclu","Exclu",
AI898="SAT","TX ISSUE",
AI898="SPARE-ISSUE","SPARE-ISSUE",
AI898="Fiber CAmtel","TX ISSUE",
AI898="Fiber AOF","TX ISSUE",
AI898="Projet OCM (HUAWEI)","TRAVAUX-HUAWEI",
AI898="Projet OCM (NOKIA)","TRAVAUX -NOKIA",
AI898="ACCESS-ISSUE","ACCESS-ISSUE",
AI898="Projet OCM (ZTE, NOKIA, autres projets)","TRAVAUX OCM",
AI898="No root CAuse","No root cause",
AI898="ODU HS","TX ISSUE",
AI898="IP &amp; VLAN","TX ISSUE",
AI898="Warehouse HUAWEI","SPARE-ISSUE",
AI898="SPARE-HS","SPARE-ISSUE",
AI898="Power Telco","RAN ISSUE",AI898="no impacts","no impacts"
),"")</f>
        <v>no impacts</v>
      </c>
      <c r="AI898" s="85" t="s">
        <v>5998</v>
      </c>
      <c r="AJ898" s="57" t="str" cm="1">
        <f t="array" ref="AJ898">IFERROR(_xlfn.IFS(
AI898="MPR ISSUE","ACTIVE",
AI898="BSS Hardware Issue","ACTIVE",
AI898="Sites strategiques, MLL, Pylone, etc.","PASSIVE",
AI898="AKTIVCO DEFAUT GE &amp; POWER Cabinet","PASSIVE",
AI898="AKTIVCO Coupure ENEO &amp; Baisse de tension","PASSIVE",
AI898="Coupure ENEO &amp; Baisse de tension","PASSIVE",
AI898="Defaut GE &amp; POWER Cabinet","PASSIVE",
AI898="Sharing","PASSIVE",
AI898="Sites strategiques &amp; DataCenter","PASSIVE",
AI898="Exclu","Exclu",
AI898="SAT","ACTIVE",
AI898="SPARE-ISSUE","SPARE-ISSUE",
AI898="Fiber CAmtel","ACTIVE",
AI898="Fiber AOF","ACTIVE",
AI898="Projet OCM (HUAWEI)","PLANNED WORKS",
AI898="Projet OCM (NOKIA)","PLANNED WORKS",
AI898="ACCESS-ISSUE","ACCESS-ISSUE",
AI898="Projet OCM (ZTE, NOKIA, autres projets)","PLANNED WORKS",
AI898="No root CAuse","No root cause",
AI898="ODU HS","ACTIVE",
AI898="IP &amp; VLAN","ACTIVE",
AI898="Warehouse HUAWEI","SPARE-ISSUE",
AI898="SPARE-HS","SPARE-ISSUE",
AI898="Power Telco","ACTIVE", AI898="no impacts","no impacts"
),"")</f>
        <v>no impacts</v>
      </c>
      <c r="AK898" s="23" t="s">
        <v>5537</v>
      </c>
      <c r="AL898" s="23" t="str">
        <f t="shared" si="26"/>
        <v>NRO_138</v>
      </c>
      <c r="AN898" s="9" t="s">
        <v>5537</v>
      </c>
      <c r="AO898" s="23" t="str">
        <f>_xlfn.XLOOKUP(B898,'INCIDENT-05-03-2026'!E:E,'INCIDENT-05-03-2026'!F:F,"")</f>
        <v/>
      </c>
      <c r="AP898" s="7" t="s">
        <v>5537</v>
      </c>
      <c r="AQ898" s="6"/>
      <c r="AR898" s="7"/>
      <c r="AS898" s="3" t="str">
        <f>_xlfn.XLOOKUP(B898,'[3]tt num | region | site id'!$C:$C,'[3]tt num | region | site id'!$Q:$Q,"")</f>
        <v/>
      </c>
      <c r="AT898" s="24" t="str">
        <f>_xlfn.XLOOKUP(B898,'[4]Cells Huawei 03052026 12h'!$B:$B,'[4]Cells Huawei 03052026 12h'!$T:$T,"")</f>
        <v/>
      </c>
      <c r="AU898" s="24" t="str">
        <f>_xlfn.XLOOKUP(B898,'[5]cells down 02052026 8h50'!$B:$B,'[5]cells down 02052026 8h50'!$R:$R,"")</f>
        <v/>
      </c>
      <c r="AV898" s="24" t="str">
        <f>_xlfn.XLOOKUP(B898,'[5]cells down 02052026 13h50'!$B:$B,'[5]cells down 02052026 13h50'!$R:$R,"")</f>
        <v/>
      </c>
      <c r="AW898" s="24" t="str">
        <f>_xlfn.XLOOKUP(B898,'[5]cells down 02052026 13h50'!$B:$B,'[5]cells down 02052026 13h50'!$R:$R,"")</f>
        <v/>
      </c>
      <c r="AX898" s="24" t="str">
        <f>_xlfn.XLOOKUP(B898,'[6]cell downs 03052026 8h40 '!$B:$B,'[6]cell downs 03052026 8h40 '!$R:$R,"")</f>
        <v/>
      </c>
      <c r="AY898" s="24" t="str">
        <f>_xlfn.XLOOKUP(B898,'[7]ALL SITES DOWN'!$D:$D,'[7]ALL SITES DOWN'!$J:$J,"")</f>
        <v/>
      </c>
      <c r="AZ898" s="24" t="str">
        <f>_xlfn.XLOOKUP(B898,'[8]ALL SITES DOWN'!$D:$D,'[8]ALL SITES DOWN'!$J:$J,"")</f>
        <v/>
      </c>
      <c r="BA898" s="9" t="str">
        <f>_xlfn.XLOOKUP(B898,[9]sheet1!$AC:$AC,[9]sheet1!$AF:$AF,"")</f>
        <v/>
      </c>
      <c r="BB898" s="14" t="s">
        <v>5537</v>
      </c>
      <c r="BC898" s="14" t="s">
        <v>5537</v>
      </c>
      <c r="BD898" s="14" t="str">
        <f>_xlfn.XLOOKUP(B898,'[10]cell downs 18042026 17h'!$B:$B,'[10]cell downs 18042026 17h'!$B:$B,"")</f>
        <v/>
      </c>
      <c r="BE898" s="14" t="str">
        <f>_xlfn.XLOOKUP(B898,'[11]Cells Huawei 19042026 15h'!$B:$B,'[11]Cells Huawei 19042026 15h'!$B:$B,"")</f>
        <v/>
      </c>
      <c r="BF898" s="9" t="str">
        <f>_xlfn.XLOOKUP(B898,'[12]cells down 19042026 9H40'!$B:$B,'[12]cells down 19042026 9H40'!$B:$B,"")</f>
        <v/>
      </c>
      <c r="BG898" s="9" t="s">
        <v>3429</v>
      </c>
      <c r="BH898" s="9" t="s">
        <v>12</v>
      </c>
    </row>
    <row r="899" spans="1:60" s="9" customFormat="1" x14ac:dyDescent="0.3">
      <c r="A899" s="1" t="s">
        <v>3379</v>
      </c>
      <c r="B899" s="8" t="s">
        <v>3380</v>
      </c>
      <c r="C899" s="3" t="str">
        <f>_xlfn.XLOOKUP(B899,'[1]daily break down'!$D:$D,'[1]daily break down'!$E:$E,"")</f>
        <v>EXTREME-NORD</v>
      </c>
      <c r="D899" s="1" t="s">
        <v>11</v>
      </c>
      <c r="E899" s="1" t="s">
        <v>237</v>
      </c>
      <c r="F899" s="3" t="s">
        <v>55</v>
      </c>
      <c r="G899" s="1" t="s">
        <v>3379</v>
      </c>
      <c r="H899" s="40" t="str">
        <f>_xlfn.XLOOKUP(B899,[2]CALCULATION!$B:$B,[2]CALCULATION!$H:$H,"")</f>
        <v>HUAWEI</v>
      </c>
      <c r="I899" s="34">
        <v>0</v>
      </c>
      <c r="J899" s="34">
        <v>0</v>
      </c>
      <c r="K899" s="34">
        <v>0</v>
      </c>
      <c r="L899" s="34">
        <v>0</v>
      </c>
      <c r="M899" s="34">
        <v>0</v>
      </c>
      <c r="N899" s="34">
        <v>0</v>
      </c>
      <c r="O899" s="34">
        <v>0</v>
      </c>
      <c r="P899" s="34">
        <v>0</v>
      </c>
      <c r="Q899" s="34">
        <v>0</v>
      </c>
      <c r="R899" s="34">
        <v>0</v>
      </c>
      <c r="S899" s="35">
        <v>0</v>
      </c>
      <c r="T899" s="35">
        <v>0</v>
      </c>
      <c r="U899" s="35">
        <v>0</v>
      </c>
      <c r="V899" s="35">
        <v>0.58317139082221126</v>
      </c>
      <c r="W899" s="35">
        <v>6.7773297606104439E-3</v>
      </c>
      <c r="X899" s="35">
        <v>1.2484554822177136E-3</v>
      </c>
      <c r="Y899" s="35">
        <v>1.7835078317395909E-4</v>
      </c>
      <c r="Z899" s="35">
        <v>0</v>
      </c>
      <c r="AA899" s="35">
        <v>0</v>
      </c>
      <c r="AB899" s="35">
        <v>0</v>
      </c>
      <c r="AC899" s="35">
        <v>0</v>
      </c>
      <c r="AD899" s="35">
        <v>0</v>
      </c>
      <c r="AE899" s="58" t="s">
        <v>5603</v>
      </c>
      <c r="AF899" s="58"/>
      <c r="AG899" s="57" t="str" cm="1">
        <f t="array" ref="AG899">IFERROR(_xlfn.IFS(
AI899="MPR ISSUE","PDH",
AI899="BSS Hardware Issue","BSS",
AI899="Sites strategiques, MLL, Pylone, etc.","ENVTECH",
AI899="AKTIVCO DEFAUT GE &amp; POWER Cabinet","AKTIVCO",
AI899="AKTIVCO Coupure ENEO &amp; Baisse de tension","AKTIVCO GRID ONLY",
AI899="Coupure ENEO &amp; Baisse de tension","IHS GRID ONLY",
AI899="Defaut GE &amp; POWER Cabinet","IHS",
AI899="Sharing","Partners",
AI899="Sites strategiques &amp; DataCenter","SST &amp; DC",
AI899="Exclu","Exclu",
AI899="SAT","SAT",
AI899="SPARE-ISSUE","SPARE-ISSUE",
AI899="Fiber CAmtel","TRANS_FO_CAMTEL",
AI899="Fiber AOF","Fiber AOF",
AI899="Projet OCM (HUAWEI)","TRAVAUX-HUAWEI",
AI899="Projet OCM (NOKIA)","TRAVAUX-NOKIA",
AI899="ACCESS-ISSUE","ACCESS-ISSUE",
AI899="Projet OCM (ZTE, NOKIA, autres projets)","TRAVAUX OCM",
AI899="No root CAuse","No root cause",
AI899="ODU HS","PDH",
AI899="IP &amp; VLAN","PDH",
AI899="Warehouse HUAWEI","SPARE-ISSUE",
AI899="SPARE-HS","SPARE-ISSUE",
AI899="Power Telco","BSS",AI899="no impacts","no impacts"
),"")</f>
        <v>no impacts</v>
      </c>
      <c r="AH899" s="57" t="str" cm="1">
        <f t="array" ref="AH899">IFERROR(_xlfn.IFS(
AI899="MPR ISSUE","TX ISSUE",
AI899="BSS Hardware Issue","RAN ISSUE",
AI899="Sites strategiques, MLL, Pylone, etc.","ENVTECH",
AI899="AKTIVCO DEFAUT GE &amp; POWER Cabinet","POWER ISSUE",
AI899="AKTIVCO Coupure ENEO &amp; Baisse de tension","POWER ISSUE",
AI899="Coupure ENEO &amp; Baisse de tension","POWER ISSUE",
AI899="Defaut GE &amp; POWER Cabinet","POWER ISSUE",
AI899="Sharing","POWER ISSUE",
AI899="Sites strategiques &amp; DataCenter","POWER ISSUE",
AI899="Exclu","Exclu",
AI899="SAT","TX ISSUE",
AI899="SPARE-ISSUE","SPARE-ISSUE",
AI899="Fiber CAmtel","TX ISSUE",
AI899="Fiber AOF","TX ISSUE",
AI899="Projet OCM (HUAWEI)","TRAVAUX-HUAWEI",
AI899="Projet OCM (NOKIA)","TRAVAUX -NOKIA",
AI899="ACCESS-ISSUE","ACCESS-ISSUE",
AI899="Projet OCM (ZTE, NOKIA, autres projets)","TRAVAUX OCM",
AI899="No root CAuse","No root cause",
AI899="ODU HS","TX ISSUE",
AI899="IP &amp; VLAN","TX ISSUE",
AI899="Warehouse HUAWEI","SPARE-ISSUE",
AI899="SPARE-HS","SPARE-ISSUE",
AI899="Power Telco","RAN ISSUE",AI899="no impacts","no impacts"
),"")</f>
        <v>no impacts</v>
      </c>
      <c r="AI899" s="85" t="s">
        <v>5998</v>
      </c>
      <c r="AJ899" s="57" t="str" cm="1">
        <f t="array" ref="AJ899">IFERROR(_xlfn.IFS(
AI899="MPR ISSUE","ACTIVE",
AI899="BSS Hardware Issue","ACTIVE",
AI899="Sites strategiques, MLL, Pylone, etc.","PASSIVE",
AI899="AKTIVCO DEFAUT GE &amp; POWER Cabinet","PASSIVE",
AI899="AKTIVCO Coupure ENEO &amp; Baisse de tension","PASSIVE",
AI899="Coupure ENEO &amp; Baisse de tension","PASSIVE",
AI899="Defaut GE &amp; POWER Cabinet","PASSIVE",
AI899="Sharing","PASSIVE",
AI899="Sites strategiques &amp; DataCenter","PASSIVE",
AI899="Exclu","Exclu",
AI899="SAT","ACTIVE",
AI899="SPARE-ISSUE","SPARE-ISSUE",
AI899="Fiber CAmtel","ACTIVE",
AI899="Fiber AOF","ACTIVE",
AI899="Projet OCM (HUAWEI)","PLANNED WORKS",
AI899="Projet OCM (NOKIA)","PLANNED WORKS",
AI899="ACCESS-ISSUE","ACCESS-ISSUE",
AI899="Projet OCM (ZTE, NOKIA, autres projets)","PLANNED WORKS",
AI899="No root CAuse","No root cause",
AI899="ODU HS","ACTIVE",
AI899="IP &amp; VLAN","ACTIVE",
AI899="Warehouse HUAWEI","SPARE-ISSUE",
AI899="SPARE-HS","SPARE-ISSUE",
AI899="Power Telco","ACTIVE", AI899="no impacts","no impacts"
),"")</f>
        <v>no impacts</v>
      </c>
      <c r="AK899" s="23" t="s">
        <v>5537</v>
      </c>
      <c r="AL899" s="23" t="str">
        <f t="shared" si="26"/>
        <v>EXN_007</v>
      </c>
      <c r="AN899" s="9" t="s">
        <v>5537</v>
      </c>
      <c r="AO899" s="23" t="str">
        <f>_xlfn.XLOOKUP(B899,'INCIDENT-05-03-2026'!E:E,'INCIDENT-05-03-2026'!F:F,"")</f>
        <v/>
      </c>
      <c r="AP899" s="7" t="s">
        <v>5537</v>
      </c>
      <c r="AQ899" s="6"/>
      <c r="AR899" s="7"/>
      <c r="AS899" s="3" t="str">
        <f>_xlfn.XLOOKUP(B899,'[3]tt num | region | site id'!$C:$C,'[3]tt num | region | site id'!$Q:$Q,"")</f>
        <v/>
      </c>
      <c r="AT899" s="24" t="str">
        <f>_xlfn.XLOOKUP(B899,'[4]Cells Huawei 03052026 12h'!$B:$B,'[4]Cells Huawei 03052026 12h'!$T:$T,"")</f>
        <v/>
      </c>
      <c r="AU899" s="24" t="str">
        <f>_xlfn.XLOOKUP(B899,'[5]cells down 02052026 8h50'!$B:$B,'[5]cells down 02052026 8h50'!$R:$R,"")</f>
        <v/>
      </c>
      <c r="AV899" s="24" t="str">
        <f>_xlfn.XLOOKUP(B899,'[5]cells down 02052026 13h50'!$B:$B,'[5]cells down 02052026 13h50'!$R:$R,"")</f>
        <v/>
      </c>
      <c r="AW899" s="24" t="str">
        <f>_xlfn.XLOOKUP(B899,'[5]cells down 02052026 13h50'!$B:$B,'[5]cells down 02052026 13h50'!$R:$R,"")</f>
        <v/>
      </c>
      <c r="AX899" s="24" t="str">
        <f>_xlfn.XLOOKUP(B899,'[6]cell downs 03052026 8h40 '!$B:$B,'[6]cell downs 03052026 8h40 '!$R:$R,"")</f>
        <v/>
      </c>
      <c r="AY899" s="24" t="str">
        <f>_xlfn.XLOOKUP(B899,'[7]ALL SITES DOWN'!$D:$D,'[7]ALL SITES DOWN'!$J:$J,"")</f>
        <v/>
      </c>
      <c r="AZ899" s="24" t="str">
        <f>_xlfn.XLOOKUP(B899,'[8]ALL SITES DOWN'!$D:$D,'[8]ALL SITES DOWN'!$J:$J,"")</f>
        <v/>
      </c>
      <c r="BA899" s="9" t="str">
        <f>_xlfn.XLOOKUP(B899,[9]sheet1!$AC:$AC,[9]sheet1!$AF:$AF,"")</f>
        <v/>
      </c>
      <c r="BB899" s="14" t="s">
        <v>5537</v>
      </c>
      <c r="BC899" s="14" t="s">
        <v>5537</v>
      </c>
      <c r="BD899" s="14" t="str">
        <f>_xlfn.XLOOKUP(B899,'[10]cell downs 18042026 17h'!$B:$B,'[10]cell downs 18042026 17h'!$B:$B,"")</f>
        <v/>
      </c>
      <c r="BE899" s="14" t="str">
        <f>_xlfn.XLOOKUP(B899,'[11]Cells Huawei 19042026 15h'!$B:$B,'[11]Cells Huawei 19042026 15h'!$B:$B,"")</f>
        <v/>
      </c>
      <c r="BF899" s="9" t="str">
        <f>_xlfn.XLOOKUP(B899,'[12]cells down 19042026 9H40'!$B:$B,'[12]cells down 19042026 9H40'!$B:$B,"")</f>
        <v/>
      </c>
      <c r="BG899" s="9" t="s">
        <v>3380</v>
      </c>
      <c r="BH899" s="9" t="s">
        <v>5537</v>
      </c>
    </row>
    <row r="900" spans="1:60" s="9" customFormat="1" x14ac:dyDescent="0.3">
      <c r="A900" s="1" t="s">
        <v>2783</v>
      </c>
      <c r="B900" s="8" t="s">
        <v>2784</v>
      </c>
      <c r="C900" s="3" t="str">
        <f>_xlfn.XLOOKUP(B900,'[1]daily break down'!$D:$D,'[1]daily break down'!$E:$E,"")</f>
        <v>SUD-OUEST</v>
      </c>
      <c r="D900" s="1" t="s">
        <v>11</v>
      </c>
      <c r="E900" s="1" t="s">
        <v>145</v>
      </c>
      <c r="F900" s="3" t="s">
        <v>13</v>
      </c>
      <c r="G900" s="1" t="s">
        <v>63</v>
      </c>
      <c r="H900" s="40" t="str">
        <f>_xlfn.XLOOKUP(B900,[2]CALCULATION!$B:$B,[2]CALCULATION!$H:$H,"")</f>
        <v>Huawei</v>
      </c>
      <c r="I900" s="34">
        <v>2.654662232152794</v>
      </c>
      <c r="J900" s="34">
        <v>8.5251674357152446E-2</v>
      </c>
      <c r="K900" s="34">
        <v>0</v>
      </c>
      <c r="L900" s="34">
        <v>0</v>
      </c>
      <c r="M900" s="34">
        <v>0</v>
      </c>
      <c r="N900" s="34">
        <v>0</v>
      </c>
      <c r="O900" s="34">
        <v>0</v>
      </c>
      <c r="P900" s="34">
        <v>0.81434967597229713</v>
      </c>
      <c r="Q900" s="34">
        <v>0.53175286003315891</v>
      </c>
      <c r="R900" s="34">
        <v>0</v>
      </c>
      <c r="S900" s="35">
        <v>0</v>
      </c>
      <c r="T900" s="35">
        <v>0</v>
      </c>
      <c r="U900" s="35">
        <v>0</v>
      </c>
      <c r="V900" s="35">
        <v>0</v>
      </c>
      <c r="W900" s="35">
        <v>0</v>
      </c>
      <c r="X900" s="35">
        <v>0.22919859145685484</v>
      </c>
      <c r="Y900" s="35">
        <v>8.9175391586979543E-5</v>
      </c>
      <c r="Z900" s="35">
        <v>0</v>
      </c>
      <c r="AA900" s="35">
        <v>0</v>
      </c>
      <c r="AB900" s="35">
        <v>0</v>
      </c>
      <c r="AC900" s="35">
        <v>0</v>
      </c>
      <c r="AD900" s="35">
        <v>0</v>
      </c>
      <c r="AE900" s="58" t="s">
        <v>5560</v>
      </c>
      <c r="AF900" s="58"/>
      <c r="AG900" s="57" t="str" cm="1">
        <f t="array" ref="AG900">IFERROR(_xlfn.IFS(
AI900="MPR ISSUE","PDH",
AI900="BSS Hardware Issue","BSS",
AI900="Sites strategiques, MLL, Pylone, etc.","ENVTECH",
AI900="AKTIVCO DEFAUT GE &amp; POWER Cabinet","AKTIVCO",
AI900="AKTIVCO Coupure ENEO &amp; Baisse de tension","AKTIVCO GRID ONLY",
AI900="Coupure ENEO &amp; Baisse de tension","IHS GRID ONLY",
AI900="Defaut GE &amp; POWER Cabinet","IHS",
AI900="Sharing","Partners",
AI900="Sites strategiques &amp; DataCenter","SST &amp; DC",
AI900="Exclu","Exclu",
AI900="SAT","SAT",
AI900="SPARE-ISSUE","SPARE-ISSUE",
AI900="Fiber CAmtel","TRANS_FO_CAMTEL",
AI900="Fiber AOF","Fiber AOF",
AI900="Projet OCM (HUAWEI)","TRAVAUX-HUAWEI",
AI900="Projet OCM (NOKIA)","TRAVAUX-NOKIA",
AI900="ACCESS-ISSUE","ACCESS-ISSUE",
AI900="Projet OCM (ZTE, NOKIA, autres projets)","TRAVAUX OCM",
AI900="No root CAuse","No root cause",
AI900="ODU HS","PDH",
AI900="IP &amp; VLAN","PDH",
AI900="Warehouse HUAWEI","SPARE-ISSUE",
AI900="SPARE-HS","SPARE-ISSUE",
AI900="Power Telco","BSS",AI900="no impacts","no impacts"
),"")</f>
        <v>no impacts</v>
      </c>
      <c r="AH900" s="57" t="str" cm="1">
        <f t="array" ref="AH900">IFERROR(_xlfn.IFS(
AI900="MPR ISSUE","TX ISSUE",
AI900="BSS Hardware Issue","RAN ISSUE",
AI900="Sites strategiques, MLL, Pylone, etc.","ENVTECH",
AI900="AKTIVCO DEFAUT GE &amp; POWER Cabinet","POWER ISSUE",
AI900="AKTIVCO Coupure ENEO &amp; Baisse de tension","POWER ISSUE",
AI900="Coupure ENEO &amp; Baisse de tension","POWER ISSUE",
AI900="Defaut GE &amp; POWER Cabinet","POWER ISSUE",
AI900="Sharing","POWER ISSUE",
AI900="Sites strategiques &amp; DataCenter","POWER ISSUE",
AI900="Exclu","Exclu",
AI900="SAT","TX ISSUE",
AI900="SPARE-ISSUE","SPARE-ISSUE",
AI900="Fiber CAmtel","TX ISSUE",
AI900="Fiber AOF","TX ISSUE",
AI900="Projet OCM (HUAWEI)","TRAVAUX-HUAWEI",
AI900="Projet OCM (NOKIA)","TRAVAUX -NOKIA",
AI900="ACCESS-ISSUE","ACCESS-ISSUE",
AI900="Projet OCM (ZTE, NOKIA, autres projets)","TRAVAUX OCM",
AI900="No root CAuse","No root cause",
AI900="ODU HS","TX ISSUE",
AI900="IP &amp; VLAN","TX ISSUE",
AI900="Warehouse HUAWEI","SPARE-ISSUE",
AI900="SPARE-HS","SPARE-ISSUE",
AI900="Power Telco","RAN ISSUE",AI900="no impacts","no impacts"
),"")</f>
        <v>no impacts</v>
      </c>
      <c r="AI900" s="85" t="s">
        <v>5998</v>
      </c>
      <c r="AJ900" s="57" t="str" cm="1">
        <f t="array" ref="AJ900">IFERROR(_xlfn.IFS(
AI900="MPR ISSUE","ACTIVE",
AI900="BSS Hardware Issue","ACTIVE",
AI900="Sites strategiques, MLL, Pylone, etc.","PASSIVE",
AI900="AKTIVCO DEFAUT GE &amp; POWER Cabinet","PASSIVE",
AI900="AKTIVCO Coupure ENEO &amp; Baisse de tension","PASSIVE",
AI900="Coupure ENEO &amp; Baisse de tension","PASSIVE",
AI900="Defaut GE &amp; POWER Cabinet","PASSIVE",
AI900="Sharing","PASSIVE",
AI900="Sites strategiques &amp; DataCenter","PASSIVE",
AI900="Exclu","Exclu",
AI900="SAT","ACTIVE",
AI900="SPARE-ISSUE","SPARE-ISSUE",
AI900="Fiber CAmtel","ACTIVE",
AI900="Fiber AOF","ACTIVE",
AI900="Projet OCM (HUAWEI)","PLANNED WORKS",
AI900="Projet OCM (NOKIA)","PLANNED WORKS",
AI900="ACCESS-ISSUE","ACCESS-ISSUE",
AI900="Projet OCM (ZTE, NOKIA, autres projets)","PLANNED WORKS",
AI900="No root CAuse","No root cause",
AI900="ODU HS","ACTIVE",
AI900="IP &amp; VLAN","ACTIVE",
AI900="Warehouse HUAWEI","SPARE-ISSUE",
AI900="SPARE-HS","SPARE-ISSUE",
AI900="Power Telco","ACTIVE", AI900="no impacts","no impacts"
),"")</f>
        <v>no impacts</v>
      </c>
      <c r="AK900" s="23" t="s">
        <v>5537</v>
      </c>
      <c r="AL900" s="23" t="str">
        <f t="shared" si="26"/>
        <v>SUO_188</v>
      </c>
      <c r="AN900" s="9" t="s">
        <v>5537</v>
      </c>
      <c r="AO900" s="23" t="str">
        <f>_xlfn.XLOOKUP(B900,'INCIDENT-05-03-2026'!E:E,'INCIDENT-05-03-2026'!F:F,"")</f>
        <v/>
      </c>
      <c r="AP900" s="7" t="s">
        <v>5537</v>
      </c>
      <c r="AQ900" s="6"/>
      <c r="AR900" s="7"/>
      <c r="AS900" s="3" t="str">
        <f>_xlfn.XLOOKUP(B900,'[3]tt num | region | site id'!$C:$C,'[3]tt num | region | site id'!$Q:$Q,"")</f>
        <v/>
      </c>
      <c r="AT900" s="24" t="str">
        <f>_xlfn.XLOOKUP(B900,'[4]Cells Huawei 03052026 12h'!$B:$B,'[4]Cells Huawei 03052026 12h'!$T:$T,"")</f>
        <v/>
      </c>
      <c r="AU900" s="24" t="str">
        <f>_xlfn.XLOOKUP(B900,'[5]cells down 02052026 8h50'!$B:$B,'[5]cells down 02052026 8h50'!$R:$R,"")</f>
        <v/>
      </c>
      <c r="AV900" s="24" t="str">
        <f>_xlfn.XLOOKUP(B900,'[5]cells down 02052026 13h50'!$B:$B,'[5]cells down 02052026 13h50'!$R:$R,"")</f>
        <v/>
      </c>
      <c r="AW900" s="24" t="str">
        <f>_xlfn.XLOOKUP(B900,'[5]cells down 02052026 13h50'!$B:$B,'[5]cells down 02052026 13h50'!$R:$R,"")</f>
        <v/>
      </c>
      <c r="AX900" s="24" t="str">
        <f>_xlfn.XLOOKUP(B900,'[6]cell downs 03052026 8h40 '!$B:$B,'[6]cell downs 03052026 8h40 '!$R:$R,"")</f>
        <v/>
      </c>
      <c r="AY900" s="24" t="str">
        <f>_xlfn.XLOOKUP(B900,'[7]ALL SITES DOWN'!$D:$D,'[7]ALL SITES DOWN'!$J:$J,"")</f>
        <v/>
      </c>
      <c r="AZ900" s="24" t="str">
        <f>_xlfn.XLOOKUP(B900,'[8]ALL SITES DOWN'!$D:$D,'[8]ALL SITES DOWN'!$J:$J,"")</f>
        <v/>
      </c>
      <c r="BA900" s="9" t="str">
        <f>_xlfn.XLOOKUP(B900,[9]sheet1!$AC:$AC,[9]sheet1!$AF:$AF,"")</f>
        <v/>
      </c>
      <c r="BB900" s="14" t="s">
        <v>5537</v>
      </c>
      <c r="BC900" s="14" t="s">
        <v>5537</v>
      </c>
      <c r="BD900" s="14" t="str">
        <f>_xlfn.XLOOKUP(B900,'[10]cell downs 18042026 17h'!$B:$B,'[10]cell downs 18042026 17h'!$B:$B,"")</f>
        <v/>
      </c>
      <c r="BE900" s="14" t="str">
        <f>_xlfn.XLOOKUP(B900,'[11]Cells Huawei 19042026 15h'!$B:$B,'[11]Cells Huawei 19042026 15h'!$B:$B,"")</f>
        <v/>
      </c>
      <c r="BF900" s="9" t="str">
        <f>_xlfn.XLOOKUP(B900,'[12]cells down 19042026 9H40'!$B:$B,'[12]cells down 19042026 9H40'!$B:$B,"")</f>
        <v/>
      </c>
      <c r="BG900" s="9" t="s">
        <v>2784</v>
      </c>
      <c r="BH900" s="9" t="s">
        <v>12</v>
      </c>
    </row>
    <row r="901" spans="1:60" s="9" customFormat="1" x14ac:dyDescent="0.3">
      <c r="A901" s="1" t="s">
        <v>4064</v>
      </c>
      <c r="B901" s="8" t="s">
        <v>4065</v>
      </c>
      <c r="C901" s="3" t="str">
        <f>_xlfn.XLOOKUP(B901,'[1]daily break down'!$D:$D,'[1]daily break down'!$E:$E,"")</f>
        <v>OUEST</v>
      </c>
      <c r="D901" s="1" t="s">
        <v>11</v>
      </c>
      <c r="E901" s="1" t="s">
        <v>12</v>
      </c>
      <c r="F901" s="3" t="s">
        <v>102</v>
      </c>
      <c r="G901" s="1" t="s">
        <v>4064</v>
      </c>
      <c r="H901" s="40" t="str">
        <f>_xlfn.XLOOKUP(B901,[2]CALCULATION!$B:$B,[2]CALCULATION!$H:$H,"")</f>
        <v>HUAWEI</v>
      </c>
      <c r="I901" s="34">
        <v>0</v>
      </c>
      <c r="J901" s="34">
        <v>0</v>
      </c>
      <c r="K901" s="34">
        <v>0</v>
      </c>
      <c r="L901" s="34">
        <v>0</v>
      </c>
      <c r="M901" s="34">
        <v>0</v>
      </c>
      <c r="N901" s="34">
        <v>0</v>
      </c>
      <c r="O901" s="34">
        <v>0</v>
      </c>
      <c r="P901" s="34">
        <v>0</v>
      </c>
      <c r="Q901" s="34">
        <v>0</v>
      </c>
      <c r="R901" s="34">
        <v>0</v>
      </c>
      <c r="S901" s="35">
        <v>0</v>
      </c>
      <c r="T901" s="35">
        <v>0</v>
      </c>
      <c r="U901" s="35">
        <v>0</v>
      </c>
      <c r="V901" s="35">
        <v>1.3316026173334132</v>
      </c>
      <c r="W901" s="35">
        <v>0</v>
      </c>
      <c r="X901" s="35">
        <v>0</v>
      </c>
      <c r="Y901" s="35">
        <v>8.9175391586979543E-5</v>
      </c>
      <c r="Z901" s="35">
        <v>0</v>
      </c>
      <c r="AA901" s="35">
        <v>0</v>
      </c>
      <c r="AB901" s="35">
        <v>0</v>
      </c>
      <c r="AC901" s="35">
        <v>0</v>
      </c>
      <c r="AD901" s="35">
        <v>0</v>
      </c>
      <c r="AE901" s="58" t="s">
        <v>5560</v>
      </c>
      <c r="AF901" s="58"/>
      <c r="AG901" s="57" t="str" cm="1">
        <f t="array" ref="AG901">IFERROR(_xlfn.IFS(
AI901="MPR ISSUE","PDH",
AI901="BSS Hardware Issue","BSS",
AI901="Sites strategiques, MLL, Pylone, etc.","ENVTECH",
AI901="AKTIVCO DEFAUT GE &amp; POWER Cabinet","AKTIVCO",
AI901="AKTIVCO Coupure ENEO &amp; Baisse de tension","AKTIVCO GRID ONLY",
AI901="Coupure ENEO &amp; Baisse de tension","IHS GRID ONLY",
AI901="Defaut GE &amp; POWER Cabinet","IHS",
AI901="Sharing","Partners",
AI901="Sites strategiques &amp; DataCenter","SST &amp; DC",
AI901="Exclu","Exclu",
AI901="SAT","SAT",
AI901="SPARE-ISSUE","SPARE-ISSUE",
AI901="Fiber CAmtel","TRANS_FO_CAMTEL",
AI901="Fiber AOF","Fiber AOF",
AI901="Projet OCM (HUAWEI)","TRAVAUX-HUAWEI",
AI901="Projet OCM (NOKIA)","TRAVAUX-NOKIA",
AI901="ACCESS-ISSUE","ACCESS-ISSUE",
AI901="Projet OCM (ZTE, NOKIA, autres projets)","TRAVAUX OCM",
AI901="No root CAuse","No root cause",
AI901="ODU HS","PDH",
AI901="IP &amp; VLAN","PDH",
AI901="Warehouse HUAWEI","SPARE-ISSUE",
AI901="SPARE-HS","SPARE-ISSUE",
AI901="Power Telco","BSS",AI901="no impacts","no impacts"
),"")</f>
        <v>no impacts</v>
      </c>
      <c r="AH901" s="57" t="str" cm="1">
        <f t="array" ref="AH901">IFERROR(_xlfn.IFS(
AI901="MPR ISSUE","TX ISSUE",
AI901="BSS Hardware Issue","RAN ISSUE",
AI901="Sites strategiques, MLL, Pylone, etc.","ENVTECH",
AI901="AKTIVCO DEFAUT GE &amp; POWER Cabinet","POWER ISSUE",
AI901="AKTIVCO Coupure ENEO &amp; Baisse de tension","POWER ISSUE",
AI901="Coupure ENEO &amp; Baisse de tension","POWER ISSUE",
AI901="Defaut GE &amp; POWER Cabinet","POWER ISSUE",
AI901="Sharing","POWER ISSUE",
AI901="Sites strategiques &amp; DataCenter","POWER ISSUE",
AI901="Exclu","Exclu",
AI901="SAT","TX ISSUE",
AI901="SPARE-ISSUE","SPARE-ISSUE",
AI901="Fiber CAmtel","TX ISSUE",
AI901="Fiber AOF","TX ISSUE",
AI901="Projet OCM (HUAWEI)","TRAVAUX-HUAWEI",
AI901="Projet OCM (NOKIA)","TRAVAUX -NOKIA",
AI901="ACCESS-ISSUE","ACCESS-ISSUE",
AI901="Projet OCM (ZTE, NOKIA, autres projets)","TRAVAUX OCM",
AI901="No root CAuse","No root cause",
AI901="ODU HS","TX ISSUE",
AI901="IP &amp; VLAN","TX ISSUE",
AI901="Warehouse HUAWEI","SPARE-ISSUE",
AI901="SPARE-HS","SPARE-ISSUE",
AI901="Power Telco","RAN ISSUE",AI901="no impacts","no impacts"
),"")</f>
        <v>no impacts</v>
      </c>
      <c r="AI901" s="85" t="s">
        <v>5998</v>
      </c>
      <c r="AJ901" s="57" t="str" cm="1">
        <f t="array" ref="AJ901">IFERROR(_xlfn.IFS(
AI901="MPR ISSUE","ACTIVE",
AI901="BSS Hardware Issue","ACTIVE",
AI901="Sites strategiques, MLL, Pylone, etc.","PASSIVE",
AI901="AKTIVCO DEFAUT GE &amp; POWER Cabinet","PASSIVE",
AI901="AKTIVCO Coupure ENEO &amp; Baisse de tension","PASSIVE",
AI901="Coupure ENEO &amp; Baisse de tension","PASSIVE",
AI901="Defaut GE &amp; POWER Cabinet","PASSIVE",
AI901="Sharing","PASSIVE",
AI901="Sites strategiques &amp; DataCenter","PASSIVE",
AI901="Exclu","Exclu",
AI901="SAT","ACTIVE",
AI901="SPARE-ISSUE","SPARE-ISSUE",
AI901="Fiber CAmtel","ACTIVE",
AI901="Fiber AOF","ACTIVE",
AI901="Projet OCM (HUAWEI)","PLANNED WORKS",
AI901="Projet OCM (NOKIA)","PLANNED WORKS",
AI901="ACCESS-ISSUE","ACCESS-ISSUE",
AI901="Projet OCM (ZTE, NOKIA, autres projets)","PLANNED WORKS",
AI901="No root CAuse","No root cause",
AI901="ODU HS","ACTIVE",
AI901="IP &amp; VLAN","ACTIVE",
AI901="Warehouse HUAWEI","SPARE-ISSUE",
AI901="SPARE-HS","SPARE-ISSUE",
AI901="Power Telco","ACTIVE", AI901="no impacts","no impacts"
),"")</f>
        <v>no impacts</v>
      </c>
      <c r="AK901" s="23" t="s">
        <v>5537</v>
      </c>
      <c r="AL901" s="23" t="str">
        <f t="shared" si="26"/>
        <v>OST_051</v>
      </c>
      <c r="AN901" s="9" t="s">
        <v>5537</v>
      </c>
      <c r="AO901" s="23" t="str">
        <f>_xlfn.XLOOKUP(B901,'INCIDENT-05-03-2026'!E:E,'INCIDENT-05-03-2026'!F:F,"")</f>
        <v/>
      </c>
      <c r="AP901" s="7" t="s">
        <v>5537</v>
      </c>
      <c r="AQ901" s="6"/>
      <c r="AR901" s="7"/>
      <c r="AS901" s="3" t="str">
        <f>_xlfn.XLOOKUP(B901,'[3]tt num | region | site id'!$C:$C,'[3]tt num | region | site id'!$Q:$Q,"")</f>
        <v/>
      </c>
      <c r="AT901" s="24" t="str">
        <f>_xlfn.XLOOKUP(B901,'[4]Cells Huawei 03052026 12h'!$B:$B,'[4]Cells Huawei 03052026 12h'!$T:$T,"")</f>
        <v/>
      </c>
      <c r="AU901" s="24" t="str">
        <f>_xlfn.XLOOKUP(B901,'[5]cells down 02052026 8h50'!$B:$B,'[5]cells down 02052026 8h50'!$R:$R,"")</f>
        <v/>
      </c>
      <c r="AV901" s="24" t="str">
        <f>_xlfn.XLOOKUP(B901,'[5]cells down 02052026 13h50'!$B:$B,'[5]cells down 02052026 13h50'!$R:$R,"")</f>
        <v/>
      </c>
      <c r="AW901" s="24" t="str">
        <f>_xlfn.XLOOKUP(B901,'[5]cells down 02052026 13h50'!$B:$B,'[5]cells down 02052026 13h50'!$R:$R,"")</f>
        <v/>
      </c>
      <c r="AX901" s="24" t="str">
        <f>_xlfn.XLOOKUP(B901,'[6]cell downs 03052026 8h40 '!$B:$B,'[6]cell downs 03052026 8h40 '!$R:$R,"")</f>
        <v/>
      </c>
      <c r="AY901" s="24" t="str">
        <f>_xlfn.XLOOKUP(B901,'[7]ALL SITES DOWN'!$D:$D,'[7]ALL SITES DOWN'!$J:$J,"")</f>
        <v/>
      </c>
      <c r="AZ901" s="24" t="str">
        <f>_xlfn.XLOOKUP(B901,'[8]ALL SITES DOWN'!$D:$D,'[8]ALL SITES DOWN'!$J:$J,"")</f>
        <v/>
      </c>
      <c r="BA901" s="9" t="str">
        <f>_xlfn.XLOOKUP(B901,[9]sheet1!$AC:$AC,[9]sheet1!$AF:$AF,"")</f>
        <v/>
      </c>
      <c r="BB901" s="14" t="s">
        <v>5537</v>
      </c>
      <c r="BC901" s="14" t="s">
        <v>5537</v>
      </c>
      <c r="BD901" s="14" t="str">
        <f>_xlfn.XLOOKUP(B901,'[10]cell downs 18042026 17h'!$B:$B,'[10]cell downs 18042026 17h'!$B:$B,"")</f>
        <v/>
      </c>
      <c r="BE901" s="14" t="str">
        <f>_xlfn.XLOOKUP(B901,'[11]Cells Huawei 19042026 15h'!$B:$B,'[11]Cells Huawei 19042026 15h'!$B:$B,"")</f>
        <v/>
      </c>
      <c r="BF901" s="9" t="str">
        <f>_xlfn.XLOOKUP(B901,'[12]cells down 19042026 9H40'!$B:$B,'[12]cells down 19042026 9H40'!$B:$B,"")</f>
        <v/>
      </c>
      <c r="BG901" s="9" t="s">
        <v>4065</v>
      </c>
      <c r="BH901" s="9" t="s">
        <v>302</v>
      </c>
    </row>
    <row r="902" spans="1:60" s="9" customFormat="1" ht="15.45" customHeight="1" x14ac:dyDescent="0.3">
      <c r="A902" s="1" t="s">
        <v>3324</v>
      </c>
      <c r="B902" s="8" t="s">
        <v>3325</v>
      </c>
      <c r="C902" s="3" t="str">
        <f>_xlfn.XLOOKUP(B902,'[1]daily break down'!$D:$D,'[1]daily break down'!$E:$E,"")</f>
        <v>EXTREME-NORD</v>
      </c>
      <c r="D902" s="1" t="s">
        <v>11</v>
      </c>
      <c r="E902" s="1" t="s">
        <v>12</v>
      </c>
      <c r="F902" s="3" t="s">
        <v>55</v>
      </c>
      <c r="G902" s="1" t="s">
        <v>3324</v>
      </c>
      <c r="H902" s="40" t="str">
        <f>_xlfn.XLOOKUP(B902,[2]CALCULATION!$B:$B,[2]CALCULATION!$H:$H,"")</f>
        <v>HUAWEI</v>
      </c>
      <c r="I902" s="34">
        <v>0</v>
      </c>
      <c r="J902" s="34">
        <v>0</v>
      </c>
      <c r="K902" s="34">
        <v>0</v>
      </c>
      <c r="L902" s="34">
        <v>0</v>
      </c>
      <c r="M902" s="34">
        <v>0</v>
      </c>
      <c r="N902" s="34">
        <v>0</v>
      </c>
      <c r="O902" s="34">
        <v>0</v>
      </c>
      <c r="P902" s="34">
        <v>0</v>
      </c>
      <c r="Q902" s="34">
        <v>0</v>
      </c>
      <c r="R902" s="34">
        <v>0</v>
      </c>
      <c r="S902" s="35">
        <v>0</v>
      </c>
      <c r="T902" s="35">
        <v>0</v>
      </c>
      <c r="U902" s="35">
        <v>0</v>
      </c>
      <c r="V902" s="35">
        <v>0</v>
      </c>
      <c r="W902" s="35">
        <v>0</v>
      </c>
      <c r="X902" s="35">
        <v>0</v>
      </c>
      <c r="Y902" s="35">
        <v>8.9175391586979543E-5</v>
      </c>
      <c r="Z902" s="35">
        <v>0</v>
      </c>
      <c r="AA902" s="35">
        <v>0</v>
      </c>
      <c r="AB902" s="35">
        <v>0</v>
      </c>
      <c r="AC902" s="35">
        <v>0</v>
      </c>
      <c r="AD902" s="35">
        <v>0</v>
      </c>
      <c r="AE902" s="58" t="s">
        <v>5603</v>
      </c>
      <c r="AF902" s="58"/>
      <c r="AG902" s="57" t="str" cm="1">
        <f t="array" ref="AG902">IFERROR(_xlfn.IFS(
AI902="MPR ISSUE","PDH",
AI902="BSS Hardware Issue","BSS",
AI902="Sites strategiques, MLL, Pylone, etc.","ENVTECH",
AI902="AKTIVCO DEFAUT GE &amp; POWER Cabinet","AKTIVCO",
AI902="AKTIVCO Coupure ENEO &amp; Baisse de tension","AKTIVCO GRID ONLY",
AI902="Coupure ENEO &amp; Baisse de tension","IHS GRID ONLY",
AI902="Defaut GE &amp; POWER Cabinet","IHS",
AI902="Sharing","Partners",
AI902="Sites strategiques &amp; DataCenter","SST &amp; DC",
AI902="Exclu","Exclu",
AI902="SAT","SAT",
AI902="SPARE-ISSUE","SPARE-ISSUE",
AI902="Fiber CAmtel","TRANS_FO_CAMTEL",
AI902="Fiber AOF","Fiber AOF",
AI902="Projet OCM (HUAWEI)","TRAVAUX-HUAWEI",
AI902="Projet OCM (NOKIA)","TRAVAUX-NOKIA",
AI902="ACCESS-ISSUE","ACCESS-ISSUE",
AI902="Projet OCM (ZTE, NOKIA, autres projets)","TRAVAUX OCM",
AI902="No root CAuse","No root cause",
AI902="ODU HS","PDH",
AI902="IP &amp; VLAN","PDH",
AI902="Warehouse HUAWEI","SPARE-ISSUE",
AI902="SPARE-HS","SPARE-ISSUE",
AI902="Power Telco","BSS",AI902="no impacts","no impacts"
),"")</f>
        <v>no impacts</v>
      </c>
      <c r="AH902" s="57" t="str" cm="1">
        <f t="array" ref="AH902">IFERROR(_xlfn.IFS(
AI902="MPR ISSUE","TX ISSUE",
AI902="BSS Hardware Issue","RAN ISSUE",
AI902="Sites strategiques, MLL, Pylone, etc.","ENVTECH",
AI902="AKTIVCO DEFAUT GE &amp; POWER Cabinet","POWER ISSUE",
AI902="AKTIVCO Coupure ENEO &amp; Baisse de tension","POWER ISSUE",
AI902="Coupure ENEO &amp; Baisse de tension","POWER ISSUE",
AI902="Defaut GE &amp; POWER Cabinet","POWER ISSUE",
AI902="Sharing","POWER ISSUE",
AI902="Sites strategiques &amp; DataCenter","POWER ISSUE",
AI902="Exclu","Exclu",
AI902="SAT","TX ISSUE",
AI902="SPARE-ISSUE","SPARE-ISSUE",
AI902="Fiber CAmtel","TX ISSUE",
AI902="Fiber AOF","TX ISSUE",
AI902="Projet OCM (HUAWEI)","TRAVAUX-HUAWEI",
AI902="Projet OCM (NOKIA)","TRAVAUX -NOKIA",
AI902="ACCESS-ISSUE","ACCESS-ISSUE",
AI902="Projet OCM (ZTE, NOKIA, autres projets)","TRAVAUX OCM",
AI902="No root CAuse","No root cause",
AI902="ODU HS","TX ISSUE",
AI902="IP &amp; VLAN","TX ISSUE",
AI902="Warehouse HUAWEI","SPARE-ISSUE",
AI902="SPARE-HS","SPARE-ISSUE",
AI902="Power Telco","RAN ISSUE",AI902="no impacts","no impacts"
),"")</f>
        <v>no impacts</v>
      </c>
      <c r="AI902" s="85" t="s">
        <v>5998</v>
      </c>
      <c r="AJ902" s="57" t="str" cm="1">
        <f t="array" ref="AJ902">IFERROR(_xlfn.IFS(
AI902="MPR ISSUE","ACTIVE",
AI902="BSS Hardware Issue","ACTIVE",
AI902="Sites strategiques, MLL, Pylone, etc.","PASSIVE",
AI902="AKTIVCO DEFAUT GE &amp; POWER Cabinet","PASSIVE",
AI902="AKTIVCO Coupure ENEO &amp; Baisse de tension","PASSIVE",
AI902="Coupure ENEO &amp; Baisse de tension","PASSIVE",
AI902="Defaut GE &amp; POWER Cabinet","PASSIVE",
AI902="Sharing","PASSIVE",
AI902="Sites strategiques &amp; DataCenter","PASSIVE",
AI902="Exclu","Exclu",
AI902="SAT","ACTIVE",
AI902="SPARE-ISSUE","SPARE-ISSUE",
AI902="Fiber CAmtel","ACTIVE",
AI902="Fiber AOF","ACTIVE",
AI902="Projet OCM (HUAWEI)","PLANNED WORKS",
AI902="Projet OCM (NOKIA)","PLANNED WORKS",
AI902="ACCESS-ISSUE","ACCESS-ISSUE",
AI902="Projet OCM (ZTE, NOKIA, autres projets)","PLANNED WORKS",
AI902="No root CAuse","No root cause",
AI902="ODU HS","ACTIVE",
AI902="IP &amp; VLAN","ACTIVE",
AI902="Warehouse HUAWEI","SPARE-ISSUE",
AI902="SPARE-HS","SPARE-ISSUE",
AI902="Power Telco","ACTIVE", AI902="no impacts","no impacts"
),"")</f>
        <v>no impacts</v>
      </c>
      <c r="AK902" s="23" t="s">
        <v>5537</v>
      </c>
      <c r="AL902" s="23" t="str">
        <f t="shared" si="26"/>
        <v>EXN_037</v>
      </c>
      <c r="AN902" s="9" t="s">
        <v>5537</v>
      </c>
      <c r="AO902" s="23" t="str">
        <f>_xlfn.XLOOKUP(B902,'INCIDENT-05-03-2026'!E:E,'INCIDENT-05-03-2026'!F:F,"")</f>
        <v/>
      </c>
      <c r="AP902" s="7" t="s">
        <v>5537</v>
      </c>
      <c r="AQ902" s="6"/>
      <c r="AR902" s="7"/>
      <c r="AS902" s="3" t="str">
        <f>_xlfn.XLOOKUP(B902,'[3]tt num | region | site id'!$C:$C,'[3]tt num | region | site id'!$Q:$Q,"")</f>
        <v/>
      </c>
      <c r="AT902" s="24" t="str">
        <f>_xlfn.XLOOKUP(B902,'[4]Cells Huawei 03052026 12h'!$B:$B,'[4]Cells Huawei 03052026 12h'!$T:$T,"")</f>
        <v/>
      </c>
      <c r="AU902" s="24" t="str">
        <f>_xlfn.XLOOKUP(B902,'[5]cells down 02052026 8h50'!$B:$B,'[5]cells down 02052026 8h50'!$R:$R,"")</f>
        <v/>
      </c>
      <c r="AV902" s="24" t="str">
        <f>_xlfn.XLOOKUP(B902,'[5]cells down 02052026 13h50'!$B:$B,'[5]cells down 02052026 13h50'!$R:$R,"")</f>
        <v/>
      </c>
      <c r="AW902" s="24" t="str">
        <f>_xlfn.XLOOKUP(B902,'[5]cells down 02052026 13h50'!$B:$B,'[5]cells down 02052026 13h50'!$R:$R,"")</f>
        <v/>
      </c>
      <c r="AX902" s="24" t="str">
        <f>_xlfn.XLOOKUP(B902,'[6]cell downs 03052026 8h40 '!$B:$B,'[6]cell downs 03052026 8h40 '!$R:$R,"")</f>
        <v/>
      </c>
      <c r="AY902" s="24" t="str">
        <f>_xlfn.XLOOKUP(B902,'[7]ALL SITES DOWN'!$D:$D,'[7]ALL SITES DOWN'!$J:$J,"")</f>
        <v/>
      </c>
      <c r="AZ902" s="24" t="str">
        <f>_xlfn.XLOOKUP(B902,'[8]ALL SITES DOWN'!$D:$D,'[8]ALL SITES DOWN'!$J:$J,"")</f>
        <v/>
      </c>
      <c r="BA902" s="9" t="str">
        <f>_xlfn.XLOOKUP(B902,[9]sheet1!$AC:$AC,[9]sheet1!$AF:$AF,"")</f>
        <v/>
      </c>
      <c r="BB902" s="14" t="s">
        <v>5537</v>
      </c>
      <c r="BC902" s="14" t="s">
        <v>5537</v>
      </c>
      <c r="BD902" s="14" t="str">
        <f>_xlfn.XLOOKUP(B902,'[10]cell downs 18042026 17h'!$B:$B,'[10]cell downs 18042026 17h'!$B:$B,"")</f>
        <v/>
      </c>
      <c r="BE902" s="14" t="str">
        <f>_xlfn.XLOOKUP(B902,'[11]Cells Huawei 19042026 15h'!$B:$B,'[11]Cells Huawei 19042026 15h'!$B:$B,"")</f>
        <v>EXN_037</v>
      </c>
      <c r="BF902" s="9" t="str">
        <f>_xlfn.XLOOKUP(B902,'[12]cells down 19042026 9H40'!$B:$B,'[12]cells down 19042026 9H40'!$B:$B,"")</f>
        <v/>
      </c>
      <c r="BG902" s="9" t="s">
        <v>3325</v>
      </c>
      <c r="BH902" s="9" t="s">
        <v>5537</v>
      </c>
    </row>
    <row r="903" spans="1:60" s="9" customFormat="1" x14ac:dyDescent="0.3">
      <c r="A903" s="1" t="s">
        <v>2683</v>
      </c>
      <c r="B903" s="8" t="s">
        <v>2684</v>
      </c>
      <c r="C903" s="3" t="str">
        <f>_xlfn.XLOOKUP(B903,'[1]daily break down'!$D:$D,'[1]daily break down'!$E:$E,"")</f>
        <v>NORD-OUEST</v>
      </c>
      <c r="D903" s="1" t="s">
        <v>11</v>
      </c>
      <c r="E903" s="1" t="s">
        <v>12</v>
      </c>
      <c r="F903" s="3" t="s">
        <v>51</v>
      </c>
      <c r="G903" s="1" t="s">
        <v>52</v>
      </c>
      <c r="H903" s="40" t="str">
        <f>_xlfn.XLOOKUP(B903,[2]CALCULATION!$B:$B,[2]CALCULATION!$H:$H,"")</f>
        <v>Huawei</v>
      </c>
      <c r="I903" s="34">
        <v>7.8709767630331626</v>
      </c>
      <c r="J903" s="34">
        <v>4.2383280113459643</v>
      </c>
      <c r="K903" s="34">
        <v>0</v>
      </c>
      <c r="L903" s="34">
        <v>0</v>
      </c>
      <c r="M903" s="34">
        <v>6.8562499821649219</v>
      </c>
      <c r="N903" s="34">
        <v>0</v>
      </c>
      <c r="O903" s="34">
        <v>0</v>
      </c>
      <c r="P903" s="34">
        <v>1.7007173981902388</v>
      </c>
      <c r="Q903" s="34">
        <v>15.001744270659442</v>
      </c>
      <c r="R903" s="34">
        <v>0.85759974089198221</v>
      </c>
      <c r="S903" s="35">
        <v>1.0359148539093066</v>
      </c>
      <c r="T903" s="35">
        <v>0</v>
      </c>
      <c r="U903" s="35">
        <v>0</v>
      </c>
      <c r="V903" s="35">
        <v>0</v>
      </c>
      <c r="W903" s="35">
        <v>0</v>
      </c>
      <c r="X903" s="35">
        <v>0</v>
      </c>
      <c r="Y903" s="35">
        <v>8.9175391586979543E-5</v>
      </c>
      <c r="Z903" s="35">
        <v>2.2393189282972781</v>
      </c>
      <c r="AA903" s="35">
        <v>0</v>
      </c>
      <c r="AB903" s="35">
        <v>0</v>
      </c>
      <c r="AC903" s="35">
        <v>0</v>
      </c>
      <c r="AD903" s="35">
        <v>0</v>
      </c>
      <c r="AE903" s="58" t="s">
        <v>5560</v>
      </c>
      <c r="AF903" s="58"/>
      <c r="AG903" s="57" t="str" cm="1">
        <f t="array" ref="AG903">IFERROR(_xlfn.IFS(
AI903="MPR ISSUE","PDH",
AI903="BSS Hardware Issue","BSS",
AI903="Sites strategiques, MLL, Pylone, etc.","ENVTECH",
AI903="AKTIVCO DEFAUT GE &amp; POWER Cabinet","AKTIVCO",
AI903="AKTIVCO Coupure ENEO &amp; Baisse de tension","AKTIVCO GRID ONLY",
AI903="Coupure ENEO &amp; Baisse de tension","IHS GRID ONLY",
AI903="Defaut GE &amp; POWER Cabinet","IHS",
AI903="Sharing","Partners",
AI903="Sites strategiques &amp; DataCenter","SST &amp; DC",
AI903="Exclu","Exclu",
AI903="SAT","SAT",
AI903="SPARE-ISSUE","SPARE-ISSUE",
AI903="Fiber CAmtel","TRANS_FO_CAMTEL",
AI903="Fiber AOF","Fiber AOF",
AI903="Projet OCM (HUAWEI)","TRAVAUX-HUAWEI",
AI903="Projet OCM (NOKIA)","TRAVAUX-NOKIA",
AI903="ACCESS-ISSUE","ACCESS-ISSUE",
AI903="Projet OCM (ZTE, NOKIA, autres projets)","TRAVAUX OCM",
AI903="No root CAuse","No root cause",
AI903="ODU HS","PDH",
AI903="IP &amp; VLAN","PDH",
AI903="Warehouse HUAWEI","SPARE-ISSUE",
AI903="SPARE-HS","SPARE-ISSUE",
AI903="Power Telco","BSS",AI903="no impacts","no impacts"
),"")</f>
        <v>no impacts</v>
      </c>
      <c r="AH903" s="57" t="str" cm="1">
        <f t="array" ref="AH903">IFERROR(_xlfn.IFS(
AI903="MPR ISSUE","TX ISSUE",
AI903="BSS Hardware Issue","RAN ISSUE",
AI903="Sites strategiques, MLL, Pylone, etc.","ENVTECH",
AI903="AKTIVCO DEFAUT GE &amp; POWER Cabinet","POWER ISSUE",
AI903="AKTIVCO Coupure ENEO &amp; Baisse de tension","POWER ISSUE",
AI903="Coupure ENEO &amp; Baisse de tension","POWER ISSUE",
AI903="Defaut GE &amp; POWER Cabinet","POWER ISSUE",
AI903="Sharing","POWER ISSUE",
AI903="Sites strategiques &amp; DataCenter","POWER ISSUE",
AI903="Exclu","Exclu",
AI903="SAT","TX ISSUE",
AI903="SPARE-ISSUE","SPARE-ISSUE",
AI903="Fiber CAmtel","TX ISSUE",
AI903="Fiber AOF","TX ISSUE",
AI903="Projet OCM (HUAWEI)","TRAVAUX-HUAWEI",
AI903="Projet OCM (NOKIA)","TRAVAUX -NOKIA",
AI903="ACCESS-ISSUE","ACCESS-ISSUE",
AI903="Projet OCM (ZTE, NOKIA, autres projets)","TRAVAUX OCM",
AI903="No root CAuse","No root cause",
AI903="ODU HS","TX ISSUE",
AI903="IP &amp; VLAN","TX ISSUE",
AI903="Warehouse HUAWEI","SPARE-ISSUE",
AI903="SPARE-HS","SPARE-ISSUE",
AI903="Power Telco","RAN ISSUE",AI903="no impacts","no impacts"
),"")</f>
        <v>no impacts</v>
      </c>
      <c r="AI903" s="85" t="s">
        <v>5998</v>
      </c>
      <c r="AJ903" s="57" t="str" cm="1">
        <f t="array" ref="AJ903">IFERROR(_xlfn.IFS(
AI903="MPR ISSUE","ACTIVE",
AI903="BSS Hardware Issue","ACTIVE",
AI903="Sites strategiques, MLL, Pylone, etc.","PASSIVE",
AI903="AKTIVCO DEFAUT GE &amp; POWER Cabinet","PASSIVE",
AI903="AKTIVCO Coupure ENEO &amp; Baisse de tension","PASSIVE",
AI903="Coupure ENEO &amp; Baisse de tension","PASSIVE",
AI903="Defaut GE &amp; POWER Cabinet","PASSIVE",
AI903="Sharing","PASSIVE",
AI903="Sites strategiques &amp; DataCenter","PASSIVE",
AI903="Exclu","Exclu",
AI903="SAT","ACTIVE",
AI903="SPARE-ISSUE","SPARE-ISSUE",
AI903="Fiber CAmtel","ACTIVE",
AI903="Fiber AOF","ACTIVE",
AI903="Projet OCM (HUAWEI)","PLANNED WORKS",
AI903="Projet OCM (NOKIA)","PLANNED WORKS",
AI903="ACCESS-ISSUE","ACCESS-ISSUE",
AI903="Projet OCM (ZTE, NOKIA, autres projets)","PLANNED WORKS",
AI903="No root CAuse","No root cause",
AI903="ODU HS","ACTIVE",
AI903="IP &amp; VLAN","ACTIVE",
AI903="Warehouse HUAWEI","SPARE-ISSUE",
AI903="SPARE-HS","SPARE-ISSUE",
AI903="Power Telco","ACTIVE", AI903="no impacts","no impacts"
),"")</f>
        <v>no impacts</v>
      </c>
      <c r="AK903" s="23" t="s">
        <v>5537</v>
      </c>
      <c r="AL903" s="23" t="str">
        <f t="shared" si="26"/>
        <v>NRO_126</v>
      </c>
      <c r="AN903" s="9" t="s">
        <v>5537</v>
      </c>
      <c r="AO903" s="23" t="str">
        <f>_xlfn.XLOOKUP(B903,'INCIDENT-05-03-2026'!E:E,'INCIDENT-05-03-2026'!F:F,"")</f>
        <v/>
      </c>
      <c r="AP903" s="7" t="s">
        <v>5537</v>
      </c>
      <c r="AQ903" s="6"/>
      <c r="AR903" s="7"/>
      <c r="AS903" s="3" t="str">
        <f>_xlfn.XLOOKUP(B903,'[3]tt num | region | site id'!$C:$C,'[3]tt num | region | site id'!$Q:$Q,"")</f>
        <v/>
      </c>
      <c r="AT903" s="24" t="str">
        <f>_xlfn.XLOOKUP(B903,'[4]Cells Huawei 03052026 12h'!$B:$B,'[4]Cells Huawei 03052026 12h'!$T:$T,"")</f>
        <v/>
      </c>
      <c r="AU903" s="24" t="str">
        <f>_xlfn.XLOOKUP(B903,'[5]cells down 02052026 8h50'!$B:$B,'[5]cells down 02052026 8h50'!$R:$R,"")</f>
        <v/>
      </c>
      <c r="AV903" s="24" t="str">
        <f>_xlfn.XLOOKUP(B903,'[5]cells down 02052026 13h50'!$B:$B,'[5]cells down 02052026 13h50'!$R:$R,"")</f>
        <v/>
      </c>
      <c r="AW903" s="24" t="str">
        <f>_xlfn.XLOOKUP(B903,'[5]cells down 02052026 13h50'!$B:$B,'[5]cells down 02052026 13h50'!$R:$R,"")</f>
        <v/>
      </c>
      <c r="AX903" s="24" t="str">
        <f>_xlfn.XLOOKUP(B903,'[6]cell downs 03052026 8h40 '!$B:$B,'[6]cell downs 03052026 8h40 '!$R:$R,"")</f>
        <v/>
      </c>
      <c r="AY903" s="24" t="str">
        <f>_xlfn.XLOOKUP(B903,'[7]ALL SITES DOWN'!$D:$D,'[7]ALL SITES DOWN'!$J:$J,"")</f>
        <v/>
      </c>
      <c r="AZ903" s="24" t="str">
        <f>_xlfn.XLOOKUP(B903,'[8]ALL SITES DOWN'!$D:$D,'[8]ALL SITES DOWN'!$J:$J,"")</f>
        <v/>
      </c>
      <c r="BA903" s="9" t="str">
        <f>_xlfn.XLOOKUP(B903,[9]sheet1!$AC:$AC,[9]sheet1!$AF:$AF,"")</f>
        <v/>
      </c>
      <c r="BB903" s="14" t="s">
        <v>5537</v>
      </c>
      <c r="BC903" s="14" t="s">
        <v>5537</v>
      </c>
      <c r="BD903" s="14" t="str">
        <f>_xlfn.XLOOKUP(B903,'[10]cell downs 18042026 17h'!$B:$B,'[10]cell downs 18042026 17h'!$B:$B,"")</f>
        <v/>
      </c>
      <c r="BE903" s="14" t="str">
        <f>_xlfn.XLOOKUP(B903,'[11]Cells Huawei 19042026 15h'!$B:$B,'[11]Cells Huawei 19042026 15h'!$B:$B,"")</f>
        <v/>
      </c>
      <c r="BF903" s="9" t="str">
        <f>_xlfn.XLOOKUP(B903,'[12]cells down 19042026 9H40'!$B:$B,'[12]cells down 19042026 9H40'!$B:$B,"")</f>
        <v/>
      </c>
      <c r="BG903" s="9" t="s">
        <v>2684</v>
      </c>
      <c r="BH903" s="9" t="s">
        <v>12</v>
      </c>
    </row>
    <row r="904" spans="1:60" s="9" customFormat="1" x14ac:dyDescent="0.3">
      <c r="A904" s="1" t="s">
        <v>732</v>
      </c>
      <c r="B904" s="8" t="s">
        <v>3289</v>
      </c>
      <c r="C904" s="3" t="str">
        <f>_xlfn.XLOOKUP(B904,'[1]daily break down'!$D:$D,'[1]daily break down'!$E:$E,"")</f>
        <v>NORD</v>
      </c>
      <c r="D904" s="1" t="s">
        <v>21</v>
      </c>
      <c r="E904" s="1" t="s">
        <v>89</v>
      </c>
      <c r="F904" s="3" t="s">
        <v>23</v>
      </c>
      <c r="G904" s="1" t="s">
        <v>732</v>
      </c>
      <c r="H904" s="40" t="str">
        <f>_xlfn.XLOOKUP(B904,[2]CALCULATION!$B:$B,[2]CALCULATION!$H:$H,"")</f>
        <v>Huawei</v>
      </c>
      <c r="I904" s="34">
        <v>2.8504378868428484</v>
      </c>
      <c r="J904" s="34">
        <v>2.7555196000376675E-2</v>
      </c>
      <c r="K904" s="34">
        <v>0</v>
      </c>
      <c r="L904" s="34">
        <v>0</v>
      </c>
      <c r="M904" s="34">
        <v>0</v>
      </c>
      <c r="N904" s="34">
        <v>0</v>
      </c>
      <c r="O904" s="34">
        <v>0</v>
      </c>
      <c r="P904" s="34">
        <v>0</v>
      </c>
      <c r="Q904" s="34">
        <v>0</v>
      </c>
      <c r="R904" s="34">
        <v>0</v>
      </c>
      <c r="S904" s="35">
        <v>0</v>
      </c>
      <c r="T904" s="35">
        <v>0</v>
      </c>
      <c r="U904" s="35">
        <v>0</v>
      </c>
      <c r="V904" s="35">
        <v>0</v>
      </c>
      <c r="W904" s="35">
        <v>0</v>
      </c>
      <c r="X904" s="35">
        <v>0</v>
      </c>
      <c r="Y904" s="35">
        <v>8.9175391586979543E-5</v>
      </c>
      <c r="Z904" s="35">
        <v>1.8787471499544848</v>
      </c>
      <c r="AA904" s="35">
        <v>0</v>
      </c>
      <c r="AB904" s="35">
        <v>0</v>
      </c>
      <c r="AC904" s="35">
        <v>0</v>
      </c>
      <c r="AD904" s="35">
        <v>0</v>
      </c>
      <c r="AE904" s="58" t="s">
        <v>5560</v>
      </c>
      <c r="AF904" s="58"/>
      <c r="AG904" s="57" t="str" cm="1">
        <f t="array" ref="AG904">IFERROR(_xlfn.IFS(
AI904="MPR ISSUE","PDH",
AI904="BSS Hardware Issue","BSS",
AI904="Sites strategiques, MLL, Pylone, etc.","ENVTECH",
AI904="AKTIVCO DEFAUT GE &amp; POWER Cabinet","AKTIVCO",
AI904="AKTIVCO Coupure ENEO &amp; Baisse de tension","AKTIVCO GRID ONLY",
AI904="Coupure ENEO &amp; Baisse de tension","IHS GRID ONLY",
AI904="Defaut GE &amp; POWER Cabinet","IHS",
AI904="Sharing","Partners",
AI904="Sites strategiques &amp; DataCenter","SST &amp; DC",
AI904="Exclu","Exclu",
AI904="SAT","SAT",
AI904="SPARE-ISSUE","SPARE-ISSUE",
AI904="Fiber CAmtel","TRANS_FO_CAMTEL",
AI904="Fiber AOF","Fiber AOF",
AI904="Projet OCM (HUAWEI)","TRAVAUX-HUAWEI",
AI904="Projet OCM (NOKIA)","TRAVAUX-NOKIA",
AI904="ACCESS-ISSUE","ACCESS-ISSUE",
AI904="Projet OCM (ZTE, NOKIA, autres projets)","TRAVAUX OCM",
AI904="No root CAuse","No root cause",
AI904="ODU HS","PDH",
AI904="IP &amp; VLAN","PDH",
AI904="Warehouse HUAWEI","SPARE-ISSUE",
AI904="SPARE-HS","SPARE-ISSUE",
AI904="Power Telco","BSS",AI904="no impacts","no impacts"
),"")</f>
        <v>no impacts</v>
      </c>
      <c r="AH904" s="57" t="str" cm="1">
        <f t="array" ref="AH904">IFERROR(_xlfn.IFS(
AI904="MPR ISSUE","TX ISSUE",
AI904="BSS Hardware Issue","RAN ISSUE",
AI904="Sites strategiques, MLL, Pylone, etc.","ENVTECH",
AI904="AKTIVCO DEFAUT GE &amp; POWER Cabinet","POWER ISSUE",
AI904="AKTIVCO Coupure ENEO &amp; Baisse de tension","POWER ISSUE",
AI904="Coupure ENEO &amp; Baisse de tension","POWER ISSUE",
AI904="Defaut GE &amp; POWER Cabinet","POWER ISSUE",
AI904="Sharing","POWER ISSUE",
AI904="Sites strategiques &amp; DataCenter","POWER ISSUE",
AI904="Exclu","Exclu",
AI904="SAT","TX ISSUE",
AI904="SPARE-ISSUE","SPARE-ISSUE",
AI904="Fiber CAmtel","TX ISSUE",
AI904="Fiber AOF","TX ISSUE",
AI904="Projet OCM (HUAWEI)","TRAVAUX-HUAWEI",
AI904="Projet OCM (NOKIA)","TRAVAUX -NOKIA",
AI904="ACCESS-ISSUE","ACCESS-ISSUE",
AI904="Projet OCM (ZTE, NOKIA, autres projets)","TRAVAUX OCM",
AI904="No root CAuse","No root cause",
AI904="ODU HS","TX ISSUE",
AI904="IP &amp; VLAN","TX ISSUE",
AI904="Warehouse HUAWEI","SPARE-ISSUE",
AI904="SPARE-HS","SPARE-ISSUE",
AI904="Power Telco","RAN ISSUE",AI904="no impacts","no impacts"
),"")</f>
        <v>no impacts</v>
      </c>
      <c r="AI904" s="85" t="s">
        <v>5998</v>
      </c>
      <c r="AJ904" s="57" t="str" cm="1">
        <f t="array" ref="AJ904">IFERROR(_xlfn.IFS(
AI904="MPR ISSUE","ACTIVE",
AI904="BSS Hardware Issue","ACTIVE",
AI904="Sites strategiques, MLL, Pylone, etc.","PASSIVE",
AI904="AKTIVCO DEFAUT GE &amp; POWER Cabinet","PASSIVE",
AI904="AKTIVCO Coupure ENEO &amp; Baisse de tension","PASSIVE",
AI904="Coupure ENEO &amp; Baisse de tension","PASSIVE",
AI904="Defaut GE &amp; POWER Cabinet","PASSIVE",
AI904="Sharing","PASSIVE",
AI904="Sites strategiques &amp; DataCenter","PASSIVE",
AI904="Exclu","Exclu",
AI904="SAT","ACTIVE",
AI904="SPARE-ISSUE","SPARE-ISSUE",
AI904="Fiber CAmtel","ACTIVE",
AI904="Fiber AOF","ACTIVE",
AI904="Projet OCM (HUAWEI)","PLANNED WORKS",
AI904="Projet OCM (NOKIA)","PLANNED WORKS",
AI904="ACCESS-ISSUE","ACCESS-ISSUE",
AI904="Projet OCM (ZTE, NOKIA, autres projets)","PLANNED WORKS",
AI904="No root CAuse","No root cause",
AI904="ODU HS","ACTIVE",
AI904="IP &amp; VLAN","ACTIVE",
AI904="Warehouse HUAWEI","SPARE-ISSUE",
AI904="SPARE-HS","SPARE-ISSUE",
AI904="Power Telco","ACTIVE", AI904="no impacts","no impacts"
),"")</f>
        <v>no impacts</v>
      </c>
      <c r="AK904" s="23" t="s">
        <v>5537</v>
      </c>
      <c r="AL904" s="23" t="str">
        <f t="shared" si="26"/>
        <v>NRD_006</v>
      </c>
      <c r="AN904" s="9" t="s">
        <v>5537</v>
      </c>
      <c r="AO904" s="23" t="str">
        <f>_xlfn.XLOOKUP(B904,'INCIDENT-05-03-2026'!E:E,'INCIDENT-05-03-2026'!F:F,"")</f>
        <v/>
      </c>
      <c r="AP904" s="7" t="s">
        <v>5537</v>
      </c>
      <c r="AQ904" s="6"/>
      <c r="AR904" s="7"/>
      <c r="AS904" s="3" t="str">
        <f>_xlfn.XLOOKUP(B904,'[3]tt num | region | site id'!$C:$C,'[3]tt num | region | site id'!$Q:$Q,"")</f>
        <v/>
      </c>
      <c r="AT904" s="24" t="str">
        <f>_xlfn.XLOOKUP(B904,'[4]Cells Huawei 03052026 12h'!$B:$B,'[4]Cells Huawei 03052026 12h'!$T:$T,"")</f>
        <v/>
      </c>
      <c r="AU904" s="24" t="str">
        <f>_xlfn.XLOOKUP(B904,'[5]cells down 02052026 8h50'!$B:$B,'[5]cells down 02052026 8h50'!$R:$R,"")</f>
        <v/>
      </c>
      <c r="AV904" s="24" t="str">
        <f>_xlfn.XLOOKUP(B904,'[5]cells down 02052026 13h50'!$B:$B,'[5]cells down 02052026 13h50'!$R:$R,"")</f>
        <v/>
      </c>
      <c r="AW904" s="24" t="str">
        <f>_xlfn.XLOOKUP(B904,'[5]cells down 02052026 13h50'!$B:$B,'[5]cells down 02052026 13h50'!$R:$R,"")</f>
        <v/>
      </c>
      <c r="AX904" s="24" t="str">
        <f>_xlfn.XLOOKUP(B904,'[6]cell downs 03052026 8h40 '!$B:$B,'[6]cell downs 03052026 8h40 '!$R:$R,"")</f>
        <v/>
      </c>
      <c r="AY904" s="24" t="str">
        <f>_xlfn.XLOOKUP(B904,'[7]ALL SITES DOWN'!$D:$D,'[7]ALL SITES DOWN'!$J:$J,"")</f>
        <v/>
      </c>
      <c r="AZ904" s="24" t="str">
        <f>_xlfn.XLOOKUP(B904,'[8]ALL SITES DOWN'!$D:$D,'[8]ALL SITES DOWN'!$J:$J,"")</f>
        <v/>
      </c>
      <c r="BA904" s="9" t="str">
        <f>_xlfn.XLOOKUP(B904,[9]sheet1!$AC:$AC,[9]sheet1!$AF:$AF,"")</f>
        <v/>
      </c>
      <c r="BB904" s="14" t="s">
        <v>5537</v>
      </c>
      <c r="BC904" s="14" t="s">
        <v>5537</v>
      </c>
      <c r="BD904" s="14" t="str">
        <f>_xlfn.XLOOKUP(B904,'[10]cell downs 18042026 17h'!$B:$B,'[10]cell downs 18042026 17h'!$B:$B,"")</f>
        <v/>
      </c>
      <c r="BE904" s="14" t="str">
        <f>_xlfn.XLOOKUP(B904,'[11]Cells Huawei 19042026 15h'!$B:$B,'[11]Cells Huawei 19042026 15h'!$B:$B,"")</f>
        <v/>
      </c>
      <c r="BF904" s="9" t="str">
        <f>_xlfn.XLOOKUP(B904,'[12]cells down 19042026 9H40'!$B:$B,'[12]cells down 19042026 9H40'!$B:$B,"")</f>
        <v/>
      </c>
      <c r="BG904" s="9" t="s">
        <v>5537</v>
      </c>
      <c r="BH904" s="9" t="s">
        <v>5537</v>
      </c>
    </row>
    <row r="905" spans="1:60" s="9" customFormat="1" x14ac:dyDescent="0.3">
      <c r="A905" s="1" t="s">
        <v>1203</v>
      </c>
      <c r="B905" s="8" t="s">
        <v>1204</v>
      </c>
      <c r="C905" s="3" t="str">
        <f>_xlfn.XLOOKUP(B905,'[1]daily break down'!$D:$D,'[1]daily break down'!$E:$E,"")</f>
        <v>OUEST</v>
      </c>
      <c r="D905" s="1" t="s">
        <v>11</v>
      </c>
      <c r="E905" s="1" t="s">
        <v>12</v>
      </c>
      <c r="F905" s="3" t="s">
        <v>102</v>
      </c>
      <c r="G905" s="1" t="s">
        <v>1205</v>
      </c>
      <c r="H905" s="41" t="str">
        <f>_xlfn.XLOOKUP(B905,[2]CALCULATION!$B:$B,[2]CALCULATION!$H:$H,"")</f>
        <v>NOKIA</v>
      </c>
      <c r="I905" s="34">
        <v>1.7835078317411958E-5</v>
      </c>
      <c r="J905" s="34">
        <v>7.134031326964783E-5</v>
      </c>
      <c r="K905" s="34">
        <v>5.3505234952293776E-5</v>
      </c>
      <c r="L905" s="34">
        <v>5.3505234952293776E-5</v>
      </c>
      <c r="M905" s="34">
        <v>7.134031326964783E-5</v>
      </c>
      <c r="N905" s="34">
        <v>5.3505234952293776E-5</v>
      </c>
      <c r="O905" s="34">
        <v>1.7835078317411958E-5</v>
      </c>
      <c r="P905" s="34">
        <v>7.134031326964783E-5</v>
      </c>
      <c r="Q905" s="34">
        <v>0</v>
      </c>
      <c r="R905" s="34">
        <v>1.7835078317411958E-5</v>
      </c>
      <c r="S905" s="35">
        <v>5.3505234952351672E-5</v>
      </c>
      <c r="T905" s="35">
        <v>339951.66074256704</v>
      </c>
      <c r="U905" s="35">
        <v>5.3505234952293776E-5</v>
      </c>
      <c r="V905" s="35">
        <v>3.5670156634823915E-5</v>
      </c>
      <c r="W905" s="35">
        <v>0</v>
      </c>
      <c r="X905" s="35">
        <v>0</v>
      </c>
      <c r="Y905" s="35">
        <v>3.5670156634823915E-5</v>
      </c>
      <c r="Z905" s="35">
        <v>3.5670156634881818E-5</v>
      </c>
      <c r="AA905" s="35">
        <v>0</v>
      </c>
      <c r="AB905" s="35">
        <v>0</v>
      </c>
      <c r="AC905" s="35">
        <v>0</v>
      </c>
      <c r="AD905" s="35">
        <v>0</v>
      </c>
      <c r="AE905" s="58" t="s">
        <v>5560</v>
      </c>
      <c r="AF905" s="58"/>
      <c r="AG905" s="57" t="str" cm="1">
        <f t="array" ref="AG905">IFERROR(_xlfn.IFS(
AI905="MPR ISSUE","PDH",
AI905="BSS Hardware Issue","BSS",
AI905="Sites strategiques, MLL, Pylone, etc.","ENVTECH",
AI905="AKTIVCO DEFAUT GE &amp; POWER Cabinet","AKTIVCO",
AI905="AKTIVCO Coupure ENEO &amp; Baisse de tension","AKTIVCO GRID ONLY",
AI905="Coupure ENEO &amp; Baisse de tension","IHS GRID ONLY",
AI905="Defaut GE &amp; POWER Cabinet","IHS",
AI905="Sharing","Partners",
AI905="Sites strategiques &amp; DataCenter","SST &amp; DC",
AI905="Exclu","Exclu",
AI905="SAT","SAT",
AI905="SPARE-ISSUE","SPARE-ISSUE",
AI905="Fiber CAmtel","TRANS_FO_CAMTEL",
AI905="Fiber AOF","Fiber AOF",
AI905="Projet OCM (HUAWEI)","TRAVAUX-HUAWEI",
AI905="Projet OCM (NOKIA)","TRAVAUX-NOKIA",
AI905="ACCESS-ISSUE","ACCESS-ISSUE",
AI905="Projet OCM (ZTE, NOKIA, autres projets)","TRAVAUX OCM",
AI905="No root CAuse","No root cause",
AI905="ODU HS","PDH",
AI905="IP &amp; VLAN","PDH",
AI905="Warehouse HUAWEI","SPARE-ISSUE",
AI905="SPARE-HS","SPARE-ISSUE",
AI905="Power Telco","BSS",AI905="no impacts","no impacts"
),"")</f>
        <v>no impacts</v>
      </c>
      <c r="AH905" s="57" t="str" cm="1">
        <f t="array" ref="AH905">IFERROR(_xlfn.IFS(
AI905="MPR ISSUE","TX ISSUE",
AI905="BSS Hardware Issue","RAN ISSUE",
AI905="Sites strategiques, MLL, Pylone, etc.","ENVTECH",
AI905="AKTIVCO DEFAUT GE &amp; POWER Cabinet","POWER ISSUE",
AI905="AKTIVCO Coupure ENEO &amp; Baisse de tension","POWER ISSUE",
AI905="Coupure ENEO &amp; Baisse de tension","POWER ISSUE",
AI905="Defaut GE &amp; POWER Cabinet","POWER ISSUE",
AI905="Sharing","POWER ISSUE",
AI905="Sites strategiques &amp; DataCenter","POWER ISSUE",
AI905="Exclu","Exclu",
AI905="SAT","TX ISSUE",
AI905="SPARE-ISSUE","SPARE-ISSUE",
AI905="Fiber CAmtel","TX ISSUE",
AI905="Fiber AOF","TX ISSUE",
AI905="Projet OCM (HUAWEI)","TRAVAUX-HUAWEI",
AI905="Projet OCM (NOKIA)","TRAVAUX -NOKIA",
AI905="ACCESS-ISSUE","ACCESS-ISSUE",
AI905="Projet OCM (ZTE, NOKIA, autres projets)","TRAVAUX OCM",
AI905="No root CAuse","No root cause",
AI905="ODU HS","TX ISSUE",
AI905="IP &amp; VLAN","TX ISSUE",
AI905="Warehouse HUAWEI","SPARE-ISSUE",
AI905="SPARE-HS","SPARE-ISSUE",
AI905="Power Telco","RAN ISSUE",AI905="no impacts","no impacts"
),"")</f>
        <v>no impacts</v>
      </c>
      <c r="AI905" s="85" t="s">
        <v>5998</v>
      </c>
      <c r="AJ905" s="57" t="str" cm="1">
        <f t="array" ref="AJ905">IFERROR(_xlfn.IFS(
AI905="MPR ISSUE","ACTIVE",
AI905="BSS Hardware Issue","ACTIVE",
AI905="Sites strategiques, MLL, Pylone, etc.","PASSIVE",
AI905="AKTIVCO DEFAUT GE &amp; POWER Cabinet","PASSIVE",
AI905="AKTIVCO Coupure ENEO &amp; Baisse de tension","PASSIVE",
AI905="Coupure ENEO &amp; Baisse de tension","PASSIVE",
AI905="Defaut GE &amp; POWER Cabinet","PASSIVE",
AI905="Sharing","PASSIVE",
AI905="Sites strategiques &amp; DataCenter","PASSIVE",
AI905="Exclu","Exclu",
AI905="SAT","ACTIVE",
AI905="SPARE-ISSUE","SPARE-ISSUE",
AI905="Fiber CAmtel","ACTIVE",
AI905="Fiber AOF","ACTIVE",
AI905="Projet OCM (HUAWEI)","PLANNED WORKS",
AI905="Projet OCM (NOKIA)","PLANNED WORKS",
AI905="ACCESS-ISSUE","ACCESS-ISSUE",
AI905="Projet OCM (ZTE, NOKIA, autres projets)","PLANNED WORKS",
AI905="No root CAuse","No root cause",
AI905="ODU HS","ACTIVE",
AI905="IP &amp; VLAN","ACTIVE",
AI905="Warehouse HUAWEI","SPARE-ISSUE",
AI905="SPARE-HS","SPARE-ISSUE",
AI905="Power Telco","ACTIVE", AI905="no impacts","no impacts"
),"")</f>
        <v>no impacts</v>
      </c>
      <c r="AK905" s="23" t="s">
        <v>5537</v>
      </c>
      <c r="AL905" s="23" t="str">
        <f t="shared" si="26"/>
        <v>OST_089</v>
      </c>
      <c r="AN905" s="9" t="s">
        <v>5537</v>
      </c>
      <c r="AO905" s="23" t="str">
        <f>_xlfn.XLOOKUP(B905,'INCIDENT-05-03-2026'!E:E,'INCIDENT-05-03-2026'!F:F,"")</f>
        <v/>
      </c>
      <c r="AP905" s="7" t="s">
        <v>5537</v>
      </c>
      <c r="AQ905" s="6"/>
      <c r="AR905" s="7"/>
      <c r="AS905" s="3" t="str">
        <f>_xlfn.XLOOKUP(B905,'[3]tt num | region | site id'!$C:$C,'[3]tt num | region | site id'!$Q:$Q,"")</f>
        <v/>
      </c>
      <c r="AT905" s="24" t="str">
        <f>_xlfn.XLOOKUP(B905,'[4]Cells Huawei 03052026 12h'!$B:$B,'[4]Cells Huawei 03052026 12h'!$T:$T,"")</f>
        <v/>
      </c>
      <c r="AU905" s="24" t="str">
        <f>_xlfn.XLOOKUP(B905,'[5]cells down 02052026 8h50'!$B:$B,'[5]cells down 02052026 8h50'!$R:$R,"")</f>
        <v/>
      </c>
      <c r="AV905" s="24" t="str">
        <f>_xlfn.XLOOKUP(B905,'[5]cells down 02052026 13h50'!$B:$B,'[5]cells down 02052026 13h50'!$R:$R,"")</f>
        <v/>
      </c>
      <c r="AW905" s="24" t="str">
        <f>_xlfn.XLOOKUP(B905,'[5]cells down 02052026 13h50'!$B:$B,'[5]cells down 02052026 13h50'!$R:$R,"")</f>
        <v/>
      </c>
      <c r="AX905" s="24" t="str">
        <f>_xlfn.XLOOKUP(B905,'[6]cell downs 03052026 8h40 '!$B:$B,'[6]cell downs 03052026 8h40 '!$R:$R,"")</f>
        <v/>
      </c>
      <c r="AY905" s="24" t="str">
        <f>_xlfn.XLOOKUP(B905,'[7]ALL SITES DOWN'!$D:$D,'[7]ALL SITES DOWN'!$J:$J,"")</f>
        <v/>
      </c>
      <c r="AZ905" s="24" t="str">
        <f>_xlfn.XLOOKUP(B905,'[8]ALL SITES DOWN'!$D:$D,'[8]ALL SITES DOWN'!$J:$J,"")</f>
        <v/>
      </c>
      <c r="BA905" s="9" t="str">
        <f>_xlfn.XLOOKUP(B905,[9]sheet1!$AC:$AC,[9]sheet1!$AF:$AF,"")</f>
        <v/>
      </c>
      <c r="BB905" s="14" t="s">
        <v>5537</v>
      </c>
      <c r="BC905" s="14" t="s">
        <v>5537</v>
      </c>
      <c r="BD905" s="14" t="str">
        <f>_xlfn.XLOOKUP(B905,'[10]cell downs 18042026 17h'!$B:$B,'[10]cell downs 18042026 17h'!$B:$B,"")</f>
        <v/>
      </c>
      <c r="BE905" s="14" t="str">
        <f>_xlfn.XLOOKUP(B905,'[11]Cells Huawei 19042026 15h'!$B:$B,'[11]Cells Huawei 19042026 15h'!$B:$B,"")</f>
        <v/>
      </c>
      <c r="BF905" s="9" t="str">
        <f>_xlfn.XLOOKUP(B905,'[12]cells down 19042026 9H40'!$B:$B,'[12]cells down 19042026 9H40'!$B:$B,"")</f>
        <v/>
      </c>
      <c r="BG905" s="9" t="s">
        <v>1204</v>
      </c>
      <c r="BH905" s="9" t="s">
        <v>66</v>
      </c>
    </row>
    <row r="906" spans="1:60" s="9" customFormat="1" x14ac:dyDescent="0.3">
      <c r="A906" s="1" t="s">
        <v>1214</v>
      </c>
      <c r="B906" s="8" t="s">
        <v>1215</v>
      </c>
      <c r="C906" s="3" t="str">
        <f>_xlfn.XLOOKUP(B906,'[1]daily break down'!$D:$D,'[1]daily break down'!$E:$E,"")</f>
        <v>CENTRE</v>
      </c>
      <c r="D906" s="1" t="s">
        <v>11</v>
      </c>
      <c r="E906" s="1" t="s">
        <v>12</v>
      </c>
      <c r="F906" s="3" t="s">
        <v>69</v>
      </c>
      <c r="G906" s="1" t="s">
        <v>1216</v>
      </c>
      <c r="H906" s="42" t="str">
        <f>_xlfn.XLOOKUP(B906,[2]CALCULATION!$B:$B,[2]CALCULATION!$H:$H,"")</f>
        <v>ZTE</v>
      </c>
      <c r="I906" s="34">
        <v>8.6845290698893322E-17</v>
      </c>
      <c r="J906" s="34">
        <v>0</v>
      </c>
      <c r="K906" s="34">
        <v>0</v>
      </c>
      <c r="L906" s="34">
        <v>0</v>
      </c>
      <c r="M906" s="34">
        <v>0</v>
      </c>
      <c r="N906" s="34">
        <v>0</v>
      </c>
      <c r="O906" s="34">
        <v>0</v>
      </c>
      <c r="P906" s="34">
        <v>0</v>
      </c>
      <c r="Q906" s="34">
        <v>0</v>
      </c>
      <c r="R906" s="34">
        <v>0</v>
      </c>
      <c r="S906" s="35">
        <v>0</v>
      </c>
      <c r="T906" s="35">
        <v>9.5239318214897992E-3</v>
      </c>
      <c r="U906" s="35">
        <v>5.7896860465928885E-17</v>
      </c>
      <c r="V906" s="35">
        <v>0</v>
      </c>
      <c r="W906" s="35">
        <v>9.5239318214897697E-3</v>
      </c>
      <c r="X906" s="35">
        <v>0</v>
      </c>
      <c r="Y906" s="35">
        <v>8.6845290698893322E-17</v>
      </c>
      <c r="Z906" s="35">
        <v>0</v>
      </c>
      <c r="AA906" s="35">
        <v>0</v>
      </c>
      <c r="AB906" s="35">
        <v>0</v>
      </c>
      <c r="AC906" s="35">
        <v>0</v>
      </c>
      <c r="AD906" s="35">
        <v>0</v>
      </c>
      <c r="AE906" s="58" t="s">
        <v>5560</v>
      </c>
      <c r="AF906" s="58"/>
      <c r="AG906" s="57" t="str" cm="1">
        <f t="array" ref="AG906">IFERROR(_xlfn.IFS(
AI906="MPR ISSUE","PDH",
AI906="BSS Hardware Issue","BSS",
AI906="Sites strategiques, MLL, Pylone, etc.","ENVTECH",
AI906="AKTIVCO DEFAUT GE &amp; POWER Cabinet","AKTIVCO",
AI906="AKTIVCO Coupure ENEO &amp; Baisse de tension","AKTIVCO GRID ONLY",
AI906="Coupure ENEO &amp; Baisse de tension","IHS GRID ONLY",
AI906="Defaut GE &amp; POWER Cabinet","IHS",
AI906="Sharing","Partners",
AI906="Sites strategiques &amp; DataCenter","SST &amp; DC",
AI906="Exclu","Exclu",
AI906="SAT","SAT",
AI906="SPARE-ISSUE","SPARE-ISSUE",
AI906="Fiber CAmtel","TRANS_FO_CAMTEL",
AI906="Fiber AOF","Fiber AOF",
AI906="Projet OCM (HUAWEI)","TRAVAUX-HUAWEI",
AI906="Projet OCM (NOKIA)","TRAVAUX-NOKIA",
AI906="ACCESS-ISSUE","ACCESS-ISSUE",
AI906="Projet OCM (ZTE, NOKIA, autres projets)","TRAVAUX OCM",
AI906="No root CAuse","No root cause",
AI906="ODU HS","PDH",
AI906="IP &amp; VLAN","PDH",
AI906="Warehouse HUAWEI","SPARE-ISSUE",
AI906="SPARE-HS","SPARE-ISSUE",
AI906="Power Telco","BSS",AI906="no impacts","no impacts"
),"")</f>
        <v>no impacts</v>
      </c>
      <c r="AH906" s="57" t="str" cm="1">
        <f t="array" ref="AH906">IFERROR(_xlfn.IFS(
AI906="MPR ISSUE","TX ISSUE",
AI906="BSS Hardware Issue","RAN ISSUE",
AI906="Sites strategiques, MLL, Pylone, etc.","ENVTECH",
AI906="AKTIVCO DEFAUT GE &amp; POWER Cabinet","POWER ISSUE",
AI906="AKTIVCO Coupure ENEO &amp; Baisse de tension","POWER ISSUE",
AI906="Coupure ENEO &amp; Baisse de tension","POWER ISSUE",
AI906="Defaut GE &amp; POWER Cabinet","POWER ISSUE",
AI906="Sharing","POWER ISSUE",
AI906="Sites strategiques &amp; DataCenter","POWER ISSUE",
AI906="Exclu","Exclu",
AI906="SAT","TX ISSUE",
AI906="SPARE-ISSUE","SPARE-ISSUE",
AI906="Fiber CAmtel","TX ISSUE",
AI906="Fiber AOF","TX ISSUE",
AI906="Projet OCM (HUAWEI)","TRAVAUX-HUAWEI",
AI906="Projet OCM (NOKIA)","TRAVAUX -NOKIA",
AI906="ACCESS-ISSUE","ACCESS-ISSUE",
AI906="Projet OCM (ZTE, NOKIA, autres projets)","TRAVAUX OCM",
AI906="No root CAuse","No root cause",
AI906="ODU HS","TX ISSUE",
AI906="IP &amp; VLAN","TX ISSUE",
AI906="Warehouse HUAWEI","SPARE-ISSUE",
AI906="SPARE-HS","SPARE-ISSUE",
AI906="Power Telco","RAN ISSUE",AI906="no impacts","no impacts"
),"")</f>
        <v>no impacts</v>
      </c>
      <c r="AI906" s="85" t="s">
        <v>5998</v>
      </c>
      <c r="AJ906" s="57" t="str" cm="1">
        <f t="array" ref="AJ906">IFERROR(_xlfn.IFS(
AI906="MPR ISSUE","ACTIVE",
AI906="BSS Hardware Issue","ACTIVE",
AI906="Sites strategiques, MLL, Pylone, etc.","PASSIVE",
AI906="AKTIVCO DEFAUT GE &amp; POWER Cabinet","PASSIVE",
AI906="AKTIVCO Coupure ENEO &amp; Baisse de tension","PASSIVE",
AI906="Coupure ENEO &amp; Baisse de tension","PASSIVE",
AI906="Defaut GE &amp; POWER Cabinet","PASSIVE",
AI906="Sharing","PASSIVE",
AI906="Sites strategiques &amp; DataCenter","PASSIVE",
AI906="Exclu","Exclu",
AI906="SAT","ACTIVE",
AI906="SPARE-ISSUE","SPARE-ISSUE",
AI906="Fiber CAmtel","ACTIVE",
AI906="Fiber AOF","ACTIVE",
AI906="Projet OCM (HUAWEI)","PLANNED WORKS",
AI906="Projet OCM (NOKIA)","PLANNED WORKS",
AI906="ACCESS-ISSUE","ACCESS-ISSUE",
AI906="Projet OCM (ZTE, NOKIA, autres projets)","PLANNED WORKS",
AI906="No root CAuse","No root cause",
AI906="ODU HS","ACTIVE",
AI906="IP &amp; VLAN","ACTIVE",
AI906="Warehouse HUAWEI","SPARE-ISSUE",
AI906="SPARE-HS","SPARE-ISSUE",
AI906="Power Telco","ACTIVE", AI906="no impacts","no impacts"
),"")</f>
        <v>no impacts</v>
      </c>
      <c r="AK906" s="23" t="s">
        <v>5537</v>
      </c>
      <c r="AL906" s="23" t="str">
        <f t="shared" si="26"/>
        <v>SUD_224</v>
      </c>
      <c r="AN906" s="9" t="s">
        <v>5537</v>
      </c>
      <c r="AO906" s="23" t="str">
        <f>_xlfn.XLOOKUP(B906,'INCIDENT-05-03-2026'!E:E,'INCIDENT-05-03-2026'!F:F,"")</f>
        <v/>
      </c>
      <c r="AP906" s="7" t="s">
        <v>5537</v>
      </c>
      <c r="AQ906" s="6"/>
      <c r="AR906" s="7"/>
      <c r="AS906" s="3" t="str">
        <f>_xlfn.XLOOKUP(B906,'[3]tt num | region | site id'!$C:$C,'[3]tt num | region | site id'!$Q:$Q,"")</f>
        <v/>
      </c>
      <c r="AT906" s="24" t="str">
        <f>_xlfn.XLOOKUP(B906,'[4]Cells Huawei 03052026 12h'!$B:$B,'[4]Cells Huawei 03052026 12h'!$T:$T,"")</f>
        <v/>
      </c>
      <c r="AU906" s="24" t="str">
        <f>_xlfn.XLOOKUP(B906,'[5]cells down 02052026 8h50'!$B:$B,'[5]cells down 02052026 8h50'!$R:$R,"")</f>
        <v/>
      </c>
      <c r="AV906" s="24" t="str">
        <f>_xlfn.XLOOKUP(B906,'[5]cells down 02052026 13h50'!$B:$B,'[5]cells down 02052026 13h50'!$R:$R,"")</f>
        <v/>
      </c>
      <c r="AW906" s="24" t="str">
        <f>_xlfn.XLOOKUP(B906,'[5]cells down 02052026 13h50'!$B:$B,'[5]cells down 02052026 13h50'!$R:$R,"")</f>
        <v/>
      </c>
      <c r="AX906" s="24" t="str">
        <f>_xlfn.XLOOKUP(B906,'[6]cell downs 03052026 8h40 '!$B:$B,'[6]cell downs 03052026 8h40 '!$R:$R,"")</f>
        <v/>
      </c>
      <c r="AY906" s="24" t="str">
        <f>_xlfn.XLOOKUP(B906,'[7]ALL SITES DOWN'!$D:$D,'[7]ALL SITES DOWN'!$J:$J,"")</f>
        <v/>
      </c>
      <c r="AZ906" s="24" t="str">
        <f>_xlfn.XLOOKUP(B906,'[8]ALL SITES DOWN'!$D:$D,'[8]ALL SITES DOWN'!$J:$J,"")</f>
        <v/>
      </c>
      <c r="BA906" s="9" t="str">
        <f>_xlfn.XLOOKUP(B906,[9]sheet1!$AC:$AC,[9]sheet1!$AF:$AF,"")</f>
        <v/>
      </c>
      <c r="BB906" s="14" t="s">
        <v>5537</v>
      </c>
      <c r="BC906" s="14" t="s">
        <v>5537</v>
      </c>
      <c r="BD906" s="14" t="str">
        <f>_xlfn.XLOOKUP(B906,'[10]cell downs 18042026 17h'!$B:$B,'[10]cell downs 18042026 17h'!$B:$B,"")</f>
        <v/>
      </c>
      <c r="BE906" s="14" t="str">
        <f>_xlfn.XLOOKUP(B906,'[11]Cells Huawei 19042026 15h'!$B:$B,'[11]Cells Huawei 19042026 15h'!$B:$B,"")</f>
        <v/>
      </c>
      <c r="BF906" s="9" t="str">
        <f>_xlfn.XLOOKUP(B906,'[12]cells down 19042026 9H40'!$B:$B,'[12]cells down 19042026 9H40'!$B:$B,"")</f>
        <v/>
      </c>
      <c r="BG906" s="9" t="s">
        <v>1215</v>
      </c>
      <c r="BH906" s="9" t="s">
        <v>5537</v>
      </c>
    </row>
    <row r="907" spans="1:60" s="9" customFormat="1" x14ac:dyDescent="0.3">
      <c r="A907" s="1" t="s">
        <v>1716</v>
      </c>
      <c r="B907" s="8" t="s">
        <v>1717</v>
      </c>
      <c r="C907" s="3" t="str">
        <f>_xlfn.XLOOKUP(B907,'[1]daily break down'!$D:$D,'[1]daily break down'!$E:$E,"")</f>
        <v>CENTRE</v>
      </c>
      <c r="D907" s="1" t="s">
        <v>21</v>
      </c>
      <c r="E907" s="1" t="s">
        <v>563</v>
      </c>
      <c r="F907" s="3" t="s">
        <v>69</v>
      </c>
      <c r="G907" s="1" t="s">
        <v>1698</v>
      </c>
      <c r="H907" s="42" t="str">
        <f>_xlfn.XLOOKUP(B907,[2]CALCULATION!$B:$B,[2]CALCULATION!$H:$H,"")</f>
        <v>ZTE</v>
      </c>
      <c r="I907" s="34">
        <v>0.57107920772301646</v>
      </c>
      <c r="J907" s="34">
        <v>0</v>
      </c>
      <c r="K907" s="34">
        <v>0</v>
      </c>
      <c r="L907" s="34">
        <v>0</v>
      </c>
      <c r="M907" s="34">
        <v>0</v>
      </c>
      <c r="N907" s="34">
        <v>0</v>
      </c>
      <c r="O907" s="34">
        <v>0</v>
      </c>
      <c r="P907" s="34">
        <v>0</v>
      </c>
      <c r="Q907" s="34">
        <v>0</v>
      </c>
      <c r="R907" s="34">
        <v>0</v>
      </c>
      <c r="S907" s="35">
        <v>0.35595249305858762</v>
      </c>
      <c r="T907" s="35">
        <v>7.8474344596541901E-3</v>
      </c>
      <c r="U907" s="35">
        <v>0</v>
      </c>
      <c r="V907" s="35">
        <v>0</v>
      </c>
      <c r="W907" s="35">
        <v>7.8474344596541328E-3</v>
      </c>
      <c r="X907" s="35">
        <v>0</v>
      </c>
      <c r="Y907" s="35">
        <v>5.7896860465928885E-17</v>
      </c>
      <c r="Z907" s="35">
        <v>0</v>
      </c>
      <c r="AA907" s="35">
        <v>0</v>
      </c>
      <c r="AB907" s="35">
        <v>0</v>
      </c>
      <c r="AC907" s="35">
        <v>0</v>
      </c>
      <c r="AD907" s="35">
        <v>0</v>
      </c>
      <c r="AE907" s="58" t="s">
        <v>5560</v>
      </c>
      <c r="AF907" s="58"/>
      <c r="AG907" s="57" t="str" cm="1">
        <f t="array" ref="AG907">IFERROR(_xlfn.IFS(
AI907="MPR ISSUE","PDH",
AI907="BSS Hardware Issue","BSS",
AI907="Sites strategiques, MLL, Pylone, etc.","ENVTECH",
AI907="AKTIVCO DEFAUT GE &amp; POWER Cabinet","AKTIVCO",
AI907="AKTIVCO Coupure ENEO &amp; Baisse de tension","AKTIVCO GRID ONLY",
AI907="Coupure ENEO &amp; Baisse de tension","IHS GRID ONLY",
AI907="Defaut GE &amp; POWER Cabinet","IHS",
AI907="Sharing","Partners",
AI907="Sites strategiques &amp; DataCenter","SST &amp; DC",
AI907="Exclu","Exclu",
AI907="SAT","SAT",
AI907="SPARE-ISSUE","SPARE-ISSUE",
AI907="Fiber CAmtel","TRANS_FO_CAMTEL",
AI907="Fiber AOF","Fiber AOF",
AI907="Projet OCM (HUAWEI)","TRAVAUX-HUAWEI",
AI907="Projet OCM (NOKIA)","TRAVAUX-NOKIA",
AI907="ACCESS-ISSUE","ACCESS-ISSUE",
AI907="Projet OCM (ZTE, NOKIA, autres projets)","TRAVAUX OCM",
AI907="No root CAuse","No root cause",
AI907="ODU HS","PDH",
AI907="IP &amp; VLAN","PDH",
AI907="Warehouse HUAWEI","SPARE-ISSUE",
AI907="SPARE-HS","SPARE-ISSUE",
AI907="Power Telco","BSS",AI907="no impacts","no impacts"
),"")</f>
        <v>no impacts</v>
      </c>
      <c r="AH907" s="57" t="str" cm="1">
        <f t="array" ref="AH907">IFERROR(_xlfn.IFS(
AI907="MPR ISSUE","TX ISSUE",
AI907="BSS Hardware Issue","RAN ISSUE",
AI907="Sites strategiques, MLL, Pylone, etc.","ENVTECH",
AI907="AKTIVCO DEFAUT GE &amp; POWER Cabinet","POWER ISSUE",
AI907="AKTIVCO Coupure ENEO &amp; Baisse de tension","POWER ISSUE",
AI907="Coupure ENEO &amp; Baisse de tension","POWER ISSUE",
AI907="Defaut GE &amp; POWER Cabinet","POWER ISSUE",
AI907="Sharing","POWER ISSUE",
AI907="Sites strategiques &amp; DataCenter","POWER ISSUE",
AI907="Exclu","Exclu",
AI907="SAT","TX ISSUE",
AI907="SPARE-ISSUE","SPARE-ISSUE",
AI907="Fiber CAmtel","TX ISSUE",
AI907="Fiber AOF","TX ISSUE",
AI907="Projet OCM (HUAWEI)","TRAVAUX-HUAWEI",
AI907="Projet OCM (NOKIA)","TRAVAUX -NOKIA",
AI907="ACCESS-ISSUE","ACCESS-ISSUE",
AI907="Projet OCM (ZTE, NOKIA, autres projets)","TRAVAUX OCM",
AI907="No root CAuse","No root cause",
AI907="ODU HS","TX ISSUE",
AI907="IP &amp; VLAN","TX ISSUE",
AI907="Warehouse HUAWEI","SPARE-ISSUE",
AI907="SPARE-HS","SPARE-ISSUE",
AI907="Power Telco","RAN ISSUE",AI907="no impacts","no impacts"
),"")</f>
        <v>no impacts</v>
      </c>
      <c r="AI907" s="85" t="s">
        <v>5998</v>
      </c>
      <c r="AJ907" s="57" t="str" cm="1">
        <f t="array" ref="AJ907">IFERROR(_xlfn.IFS(
AI907="MPR ISSUE","ACTIVE",
AI907="BSS Hardware Issue","ACTIVE",
AI907="Sites strategiques, MLL, Pylone, etc.","PASSIVE",
AI907="AKTIVCO DEFAUT GE &amp; POWER Cabinet","PASSIVE",
AI907="AKTIVCO Coupure ENEO &amp; Baisse de tension","PASSIVE",
AI907="Coupure ENEO &amp; Baisse de tension","PASSIVE",
AI907="Defaut GE &amp; POWER Cabinet","PASSIVE",
AI907="Sharing","PASSIVE",
AI907="Sites strategiques &amp; DataCenter","PASSIVE",
AI907="Exclu","Exclu",
AI907="SAT","ACTIVE",
AI907="SPARE-ISSUE","SPARE-ISSUE",
AI907="Fiber CAmtel","ACTIVE",
AI907="Fiber AOF","ACTIVE",
AI907="Projet OCM (HUAWEI)","PLANNED WORKS",
AI907="Projet OCM (NOKIA)","PLANNED WORKS",
AI907="ACCESS-ISSUE","ACCESS-ISSUE",
AI907="Projet OCM (ZTE, NOKIA, autres projets)","PLANNED WORKS",
AI907="No root CAuse","No root cause",
AI907="ODU HS","ACTIVE",
AI907="IP &amp; VLAN","ACTIVE",
AI907="Warehouse HUAWEI","SPARE-ISSUE",
AI907="SPARE-HS","SPARE-ISSUE",
AI907="Power Telco","ACTIVE", AI907="no impacts","no impacts"
),"")</f>
        <v>no impacts</v>
      </c>
      <c r="AK907" s="23" t="s">
        <v>5537</v>
      </c>
      <c r="AL907" s="23" t="str">
        <f t="shared" si="26"/>
        <v>SUD_073</v>
      </c>
      <c r="AN907" s="9" t="s">
        <v>5537</v>
      </c>
      <c r="AO907" s="23" t="str">
        <f>_xlfn.XLOOKUP(B907,'INCIDENT-05-03-2026'!E:E,'INCIDENT-05-03-2026'!F:F,"")</f>
        <v/>
      </c>
      <c r="AP907" s="7" t="s">
        <v>5537</v>
      </c>
      <c r="AQ907" s="6"/>
      <c r="AR907" s="7"/>
      <c r="AS907" s="3" t="str">
        <f>_xlfn.XLOOKUP(B907,'[3]tt num | region | site id'!$C:$C,'[3]tt num | region | site id'!$Q:$Q,"")</f>
        <v/>
      </c>
      <c r="AT907" s="24" t="str">
        <f>_xlfn.XLOOKUP(B907,'[4]Cells Huawei 03052026 12h'!$B:$B,'[4]Cells Huawei 03052026 12h'!$T:$T,"")</f>
        <v/>
      </c>
      <c r="AU907" s="24" t="str">
        <f>_xlfn.XLOOKUP(B907,'[5]cells down 02052026 8h50'!$B:$B,'[5]cells down 02052026 8h50'!$R:$R,"")</f>
        <v/>
      </c>
      <c r="AV907" s="24" t="str">
        <f>_xlfn.XLOOKUP(B907,'[5]cells down 02052026 13h50'!$B:$B,'[5]cells down 02052026 13h50'!$R:$R,"")</f>
        <v/>
      </c>
      <c r="AW907" s="24" t="str">
        <f>_xlfn.XLOOKUP(B907,'[5]cells down 02052026 13h50'!$B:$B,'[5]cells down 02052026 13h50'!$R:$R,"")</f>
        <v/>
      </c>
      <c r="AX907" s="24" t="str">
        <f>_xlfn.XLOOKUP(B907,'[6]cell downs 03052026 8h40 '!$B:$B,'[6]cell downs 03052026 8h40 '!$R:$R,"")</f>
        <v/>
      </c>
      <c r="AY907" s="24" t="str">
        <f>_xlfn.XLOOKUP(B907,'[7]ALL SITES DOWN'!$D:$D,'[7]ALL SITES DOWN'!$J:$J,"")</f>
        <v/>
      </c>
      <c r="AZ907" s="24" t="str">
        <f>_xlfn.XLOOKUP(B907,'[8]ALL SITES DOWN'!$D:$D,'[8]ALL SITES DOWN'!$J:$J,"")</f>
        <v/>
      </c>
      <c r="BA907" s="9" t="str">
        <f>_xlfn.XLOOKUP(B907,[9]sheet1!$AC:$AC,[9]sheet1!$AF:$AF,"")</f>
        <v/>
      </c>
      <c r="BB907" s="14" t="s">
        <v>5537</v>
      </c>
      <c r="BC907" s="14" t="s">
        <v>5537</v>
      </c>
      <c r="BD907" s="14" t="str">
        <f>_xlfn.XLOOKUP(B907,'[10]cell downs 18042026 17h'!$B:$B,'[10]cell downs 18042026 17h'!$B:$B,"")</f>
        <v/>
      </c>
      <c r="BE907" s="14" t="str">
        <f>_xlfn.XLOOKUP(B907,'[11]Cells Huawei 19042026 15h'!$B:$B,'[11]Cells Huawei 19042026 15h'!$B:$B,"")</f>
        <v/>
      </c>
      <c r="BF907" s="9" t="str">
        <f>_xlfn.XLOOKUP(B907,'[12]cells down 19042026 9H40'!$B:$B,'[12]cells down 19042026 9H40'!$B:$B,"")</f>
        <v/>
      </c>
      <c r="BG907" s="9" t="s">
        <v>5537</v>
      </c>
      <c r="BH907" s="9" t="s">
        <v>12</v>
      </c>
    </row>
    <row r="908" spans="1:60" s="9" customFormat="1" x14ac:dyDescent="0.3">
      <c r="A908" s="1" t="s">
        <v>3309</v>
      </c>
      <c r="B908" s="8" t="s">
        <v>3310</v>
      </c>
      <c r="C908" s="3" t="str">
        <f>_xlfn.XLOOKUP(B908,'[1]daily break down'!$D:$D,'[1]daily break down'!$E:$E,"")</f>
        <v>Douala</v>
      </c>
      <c r="D908" s="1" t="s">
        <v>1022</v>
      </c>
      <c r="E908" s="1"/>
      <c r="F908" s="3" t="s">
        <v>31</v>
      </c>
      <c r="G908" s="1" t="s">
        <v>32</v>
      </c>
      <c r="H908" s="42" t="str">
        <f>_xlfn.XLOOKUP(B908,[2]CALCULATION!$B:$B,[2]CALCULATION!$H:$H,"")</f>
        <v>ZTE</v>
      </c>
      <c r="I908" s="34">
        <v>0</v>
      </c>
      <c r="J908" s="34">
        <v>0</v>
      </c>
      <c r="K908" s="34">
        <v>0</v>
      </c>
      <c r="L908" s="34">
        <v>0.79417820239532244</v>
      </c>
      <c r="M908" s="34">
        <v>0</v>
      </c>
      <c r="N908" s="34">
        <v>0</v>
      </c>
      <c r="O908" s="34">
        <v>0</v>
      </c>
      <c r="P908" s="34">
        <v>0</v>
      </c>
      <c r="Q908" s="34">
        <v>0</v>
      </c>
      <c r="R908" s="34">
        <v>0</v>
      </c>
      <c r="S908" s="35">
        <v>0</v>
      </c>
      <c r="T908" s="35">
        <v>22.301409969951454</v>
      </c>
      <c r="U908" s="35">
        <v>0.969051145297389</v>
      </c>
      <c r="V908" s="35">
        <v>0</v>
      </c>
      <c r="W908" s="35">
        <v>22.301409969951454</v>
      </c>
      <c r="X908" s="35">
        <v>37.183480865101181</v>
      </c>
      <c r="Y908" s="35">
        <v>0</v>
      </c>
      <c r="Z908" s="35">
        <v>0</v>
      </c>
      <c r="AA908" s="35">
        <v>0</v>
      </c>
      <c r="AB908" s="35">
        <v>0</v>
      </c>
      <c r="AC908" s="35">
        <v>0</v>
      </c>
      <c r="AD908" s="35">
        <v>0</v>
      </c>
      <c r="AE908" s="58" t="s">
        <v>5560</v>
      </c>
      <c r="AF908" s="58"/>
      <c r="AG908" s="57" t="str" cm="1">
        <f t="array" ref="AG908">IFERROR(_xlfn.IFS(
AI908="MPR ISSUE","PDH",
AI908="BSS Hardware Issue","BSS",
AI908="Sites strategiques, MLL, Pylone, etc.","ENVTECH",
AI908="AKTIVCO DEFAUT GE &amp; POWER Cabinet","AKTIVCO",
AI908="AKTIVCO Coupure ENEO &amp; Baisse de tension","AKTIVCO GRID ONLY",
AI908="Coupure ENEO &amp; Baisse de tension","IHS GRID ONLY",
AI908="Defaut GE &amp; POWER Cabinet","IHS",
AI908="Sharing","Partners",
AI908="Sites strategiques &amp; DataCenter","SST &amp; DC",
AI908="Exclu","Exclu",
AI908="SAT","SAT",
AI908="SPARE-ISSUE","SPARE-ISSUE",
AI908="Fiber CAmtel","TRANS_FO_CAMTEL",
AI908="Fiber AOF","Fiber AOF",
AI908="Projet OCM (HUAWEI)","TRAVAUX-HUAWEI",
AI908="Projet OCM (NOKIA)","TRAVAUX-NOKIA",
AI908="ACCESS-ISSUE","ACCESS-ISSUE",
AI908="Projet OCM (ZTE, NOKIA, autres projets)","TRAVAUX OCM",
AI908="No root CAuse","No root cause",
AI908="ODU HS","PDH",
AI908="IP &amp; VLAN","PDH",
AI908="Warehouse HUAWEI","SPARE-ISSUE",
AI908="SPARE-HS","SPARE-ISSUE",
AI908="Power Telco","BSS",AI908="no impacts","no impacts"
),"")</f>
        <v>no impacts</v>
      </c>
      <c r="AH908" s="57" t="str" cm="1">
        <f t="array" ref="AH908">IFERROR(_xlfn.IFS(
AI908="MPR ISSUE","TX ISSUE",
AI908="BSS Hardware Issue","RAN ISSUE",
AI908="Sites strategiques, MLL, Pylone, etc.","ENVTECH",
AI908="AKTIVCO DEFAUT GE &amp; POWER Cabinet","POWER ISSUE",
AI908="AKTIVCO Coupure ENEO &amp; Baisse de tension","POWER ISSUE",
AI908="Coupure ENEO &amp; Baisse de tension","POWER ISSUE",
AI908="Defaut GE &amp; POWER Cabinet","POWER ISSUE",
AI908="Sharing","POWER ISSUE",
AI908="Sites strategiques &amp; DataCenter","POWER ISSUE",
AI908="Exclu","Exclu",
AI908="SAT","TX ISSUE",
AI908="SPARE-ISSUE","SPARE-ISSUE",
AI908="Fiber CAmtel","TX ISSUE",
AI908="Fiber AOF","TX ISSUE",
AI908="Projet OCM (HUAWEI)","TRAVAUX-HUAWEI",
AI908="Projet OCM (NOKIA)","TRAVAUX -NOKIA",
AI908="ACCESS-ISSUE","ACCESS-ISSUE",
AI908="Projet OCM (ZTE, NOKIA, autres projets)","TRAVAUX OCM",
AI908="No root CAuse","No root cause",
AI908="ODU HS","TX ISSUE",
AI908="IP &amp; VLAN","TX ISSUE",
AI908="Warehouse HUAWEI","SPARE-ISSUE",
AI908="SPARE-HS","SPARE-ISSUE",
AI908="Power Telco","RAN ISSUE",AI908="no impacts","no impacts"
),"")</f>
        <v>no impacts</v>
      </c>
      <c r="AI908" s="85" t="s">
        <v>5998</v>
      </c>
      <c r="AJ908" s="57" t="str" cm="1">
        <f t="array" ref="AJ908">IFERROR(_xlfn.IFS(
AI908="MPR ISSUE","ACTIVE",
AI908="BSS Hardware Issue","ACTIVE",
AI908="Sites strategiques, MLL, Pylone, etc.","PASSIVE",
AI908="AKTIVCO DEFAUT GE &amp; POWER Cabinet","PASSIVE",
AI908="AKTIVCO Coupure ENEO &amp; Baisse de tension","PASSIVE",
AI908="Coupure ENEO &amp; Baisse de tension","PASSIVE",
AI908="Defaut GE &amp; POWER Cabinet","PASSIVE",
AI908="Sharing","PASSIVE",
AI908="Sites strategiques &amp; DataCenter","PASSIVE",
AI908="Exclu","Exclu",
AI908="SAT","ACTIVE",
AI908="SPARE-ISSUE","SPARE-ISSUE",
AI908="Fiber CAmtel","ACTIVE",
AI908="Fiber AOF","ACTIVE",
AI908="Projet OCM (HUAWEI)","PLANNED WORKS",
AI908="Projet OCM (NOKIA)","PLANNED WORKS",
AI908="ACCESS-ISSUE","ACCESS-ISSUE",
AI908="Projet OCM (ZTE, NOKIA, autres projets)","PLANNED WORKS",
AI908="No root CAuse","No root cause",
AI908="ODU HS","ACTIVE",
AI908="IP &amp; VLAN","ACTIVE",
AI908="Warehouse HUAWEI","SPARE-ISSUE",
AI908="SPARE-HS","SPARE-ISSUE",
AI908="Power Telco","ACTIVE", AI908="no impacts","no impacts"
),"")</f>
        <v>no impacts</v>
      </c>
      <c r="AK908" s="23" t="s">
        <v>5537</v>
      </c>
      <c r="AL908" s="23" t="str">
        <f t="shared" si="26"/>
        <v>LIT_103</v>
      </c>
      <c r="AN908" s="9" t="s">
        <v>5537</v>
      </c>
      <c r="AO908" s="23" t="str">
        <f>_xlfn.XLOOKUP(B908,'INCIDENT-05-03-2026'!E:E,'INCIDENT-05-03-2026'!F:F,"")</f>
        <v/>
      </c>
      <c r="AP908" s="7" t="s">
        <v>5537</v>
      </c>
      <c r="AQ908" s="6"/>
      <c r="AR908" s="7"/>
      <c r="AS908" s="3" t="str">
        <f>_xlfn.XLOOKUP(B908,'[3]tt num | region | site id'!$C:$C,'[3]tt num | region | site id'!$Q:$Q,"")</f>
        <v/>
      </c>
      <c r="AT908" s="24" t="str">
        <f>_xlfn.XLOOKUP(B908,'[4]Cells Huawei 03052026 12h'!$B:$B,'[4]Cells Huawei 03052026 12h'!$T:$T,"")</f>
        <v/>
      </c>
      <c r="AU908" s="24" t="str">
        <f>_xlfn.XLOOKUP(B908,'[5]cells down 02052026 8h50'!$B:$B,'[5]cells down 02052026 8h50'!$R:$R,"")</f>
        <v/>
      </c>
      <c r="AV908" s="24" t="str">
        <f>_xlfn.XLOOKUP(B908,'[5]cells down 02052026 13h50'!$B:$B,'[5]cells down 02052026 13h50'!$R:$R,"")</f>
        <v/>
      </c>
      <c r="AW908" s="24" t="str">
        <f>_xlfn.XLOOKUP(B908,'[5]cells down 02052026 13h50'!$B:$B,'[5]cells down 02052026 13h50'!$R:$R,"")</f>
        <v/>
      </c>
      <c r="AX908" s="24" t="str">
        <f>_xlfn.XLOOKUP(B908,'[6]cell downs 03052026 8h40 '!$B:$B,'[6]cell downs 03052026 8h40 '!$R:$R,"")</f>
        <v/>
      </c>
      <c r="AY908" s="24" t="str">
        <f>_xlfn.XLOOKUP(B908,'[7]ALL SITES DOWN'!$D:$D,'[7]ALL SITES DOWN'!$J:$J,"")</f>
        <v/>
      </c>
      <c r="AZ908" s="24" t="str">
        <f>_xlfn.XLOOKUP(B908,'[8]ALL SITES DOWN'!$D:$D,'[8]ALL SITES DOWN'!$J:$J,"")</f>
        <v/>
      </c>
      <c r="BA908" s="9" t="str">
        <f>_xlfn.XLOOKUP(B908,[9]sheet1!$AC:$AC,[9]sheet1!$AF:$AF,"")</f>
        <v/>
      </c>
      <c r="BB908" s="14" t="s">
        <v>5537</v>
      </c>
      <c r="BC908" s="14" t="s">
        <v>5537</v>
      </c>
      <c r="BD908" s="14" t="str">
        <f>_xlfn.XLOOKUP(B908,'[10]cell downs 18042026 17h'!$B:$B,'[10]cell downs 18042026 17h'!$B:$B,"")</f>
        <v/>
      </c>
      <c r="BE908" s="14" t="str">
        <f>_xlfn.XLOOKUP(B908,'[11]Cells Huawei 19042026 15h'!$B:$B,'[11]Cells Huawei 19042026 15h'!$B:$B,"")</f>
        <v/>
      </c>
      <c r="BF908" s="9" t="str">
        <f>_xlfn.XLOOKUP(B908,'[12]cells down 19042026 9H40'!$B:$B,'[12]cells down 19042026 9H40'!$B:$B,"")</f>
        <v/>
      </c>
      <c r="BG908" s="9" t="s">
        <v>5537</v>
      </c>
      <c r="BH908" s="9" t="s">
        <v>5537</v>
      </c>
    </row>
    <row r="909" spans="1:60" s="9" customFormat="1" x14ac:dyDescent="0.3">
      <c r="A909" s="1" t="s">
        <v>1449</v>
      </c>
      <c r="B909" s="8" t="s">
        <v>1450</v>
      </c>
      <c r="C909" s="3" t="str">
        <f>_xlfn.XLOOKUP(B909,'[1]daily break down'!$D:$D,'[1]daily break down'!$E:$E,"")</f>
        <v>Douala</v>
      </c>
      <c r="D909" s="1" t="s">
        <v>21</v>
      </c>
      <c r="E909" s="1" t="s">
        <v>30</v>
      </c>
      <c r="F909" s="3" t="s">
        <v>31</v>
      </c>
      <c r="G909" s="1" t="s">
        <v>32</v>
      </c>
      <c r="H909" s="42" t="str">
        <f>_xlfn.XLOOKUP(B909,[2]CALCULATION!$B:$B,[2]CALCULATION!$H:$H,"")</f>
        <v>ZTE</v>
      </c>
      <c r="I909" s="34">
        <v>6.8514345110192263</v>
      </c>
      <c r="J909" s="34">
        <v>1.1615808157336778</v>
      </c>
      <c r="K909" s="34">
        <v>10.532523335416474</v>
      </c>
      <c r="L909" s="34">
        <v>0</v>
      </c>
      <c r="M909" s="34">
        <v>0</v>
      </c>
      <c r="N909" s="34">
        <v>2.3130848122180243</v>
      </c>
      <c r="O909" s="34">
        <v>0</v>
      </c>
      <c r="P909" s="34">
        <v>2.7501690765424511E-2</v>
      </c>
      <c r="Q909" s="34">
        <v>7.9679639189231581</v>
      </c>
      <c r="R909" s="34">
        <v>0</v>
      </c>
      <c r="S909" s="35">
        <v>0</v>
      </c>
      <c r="T909" s="35">
        <v>58.592120319718745</v>
      </c>
      <c r="U909" s="35">
        <v>17.27926593671258</v>
      </c>
      <c r="V909" s="35">
        <v>58.181681662400514</v>
      </c>
      <c r="W909" s="35">
        <v>58.592120319718752</v>
      </c>
      <c r="X909" s="35">
        <v>37.108876732499517</v>
      </c>
      <c r="Y909" s="35">
        <v>0</v>
      </c>
      <c r="Z909" s="35">
        <v>0</v>
      </c>
      <c r="AA909" s="35">
        <v>0</v>
      </c>
      <c r="AB909" s="35">
        <v>0</v>
      </c>
      <c r="AC909" s="35">
        <v>0</v>
      </c>
      <c r="AD909" s="35">
        <v>0</v>
      </c>
      <c r="AE909" s="58" t="s">
        <v>5560</v>
      </c>
      <c r="AF909" s="58"/>
      <c r="AG909" s="57" t="str" cm="1">
        <f t="array" ref="AG909">IFERROR(_xlfn.IFS(
AI909="MPR ISSUE","PDH",
AI909="BSS Hardware Issue","BSS",
AI909="Sites strategiques, MLL, Pylone, etc.","ENVTECH",
AI909="AKTIVCO DEFAUT GE &amp; POWER Cabinet","AKTIVCO",
AI909="AKTIVCO Coupure ENEO &amp; Baisse de tension","AKTIVCO GRID ONLY",
AI909="Coupure ENEO &amp; Baisse de tension","IHS GRID ONLY",
AI909="Defaut GE &amp; POWER Cabinet","IHS",
AI909="Sharing","Partners",
AI909="Sites strategiques &amp; DataCenter","SST &amp; DC",
AI909="Exclu","Exclu",
AI909="SAT","SAT",
AI909="SPARE-ISSUE","SPARE-ISSUE",
AI909="Fiber CAmtel","TRANS_FO_CAMTEL",
AI909="Fiber AOF","Fiber AOF",
AI909="Projet OCM (HUAWEI)","TRAVAUX-HUAWEI",
AI909="Projet OCM (NOKIA)","TRAVAUX-NOKIA",
AI909="ACCESS-ISSUE","ACCESS-ISSUE",
AI909="Projet OCM (ZTE, NOKIA, autres projets)","TRAVAUX OCM",
AI909="No root CAuse","No root cause",
AI909="ODU HS","PDH",
AI909="IP &amp; VLAN","PDH",
AI909="Warehouse HUAWEI","SPARE-ISSUE",
AI909="SPARE-HS","SPARE-ISSUE",
AI909="Power Telco","BSS",AI909="no impacts","no impacts"
),"")</f>
        <v>no impacts</v>
      </c>
      <c r="AH909" s="57" t="str" cm="1">
        <f t="array" ref="AH909">IFERROR(_xlfn.IFS(
AI909="MPR ISSUE","TX ISSUE",
AI909="BSS Hardware Issue","RAN ISSUE",
AI909="Sites strategiques, MLL, Pylone, etc.","ENVTECH",
AI909="AKTIVCO DEFAUT GE &amp; POWER Cabinet","POWER ISSUE",
AI909="AKTIVCO Coupure ENEO &amp; Baisse de tension","POWER ISSUE",
AI909="Coupure ENEO &amp; Baisse de tension","POWER ISSUE",
AI909="Defaut GE &amp; POWER Cabinet","POWER ISSUE",
AI909="Sharing","POWER ISSUE",
AI909="Sites strategiques &amp; DataCenter","POWER ISSUE",
AI909="Exclu","Exclu",
AI909="SAT","TX ISSUE",
AI909="SPARE-ISSUE","SPARE-ISSUE",
AI909="Fiber CAmtel","TX ISSUE",
AI909="Fiber AOF","TX ISSUE",
AI909="Projet OCM (HUAWEI)","TRAVAUX-HUAWEI",
AI909="Projet OCM (NOKIA)","TRAVAUX -NOKIA",
AI909="ACCESS-ISSUE","ACCESS-ISSUE",
AI909="Projet OCM (ZTE, NOKIA, autres projets)","TRAVAUX OCM",
AI909="No root CAuse","No root cause",
AI909="ODU HS","TX ISSUE",
AI909="IP &amp; VLAN","TX ISSUE",
AI909="Warehouse HUAWEI","SPARE-ISSUE",
AI909="SPARE-HS","SPARE-ISSUE",
AI909="Power Telco","RAN ISSUE",AI909="no impacts","no impacts"
),"")</f>
        <v>no impacts</v>
      </c>
      <c r="AI909" s="85" t="s">
        <v>5998</v>
      </c>
      <c r="AJ909" s="57" t="str" cm="1">
        <f t="array" ref="AJ909">IFERROR(_xlfn.IFS(
AI909="MPR ISSUE","ACTIVE",
AI909="BSS Hardware Issue","ACTIVE",
AI909="Sites strategiques, MLL, Pylone, etc.","PASSIVE",
AI909="AKTIVCO DEFAUT GE &amp; POWER Cabinet","PASSIVE",
AI909="AKTIVCO Coupure ENEO &amp; Baisse de tension","PASSIVE",
AI909="Coupure ENEO &amp; Baisse de tension","PASSIVE",
AI909="Defaut GE &amp; POWER Cabinet","PASSIVE",
AI909="Sharing","PASSIVE",
AI909="Sites strategiques &amp; DataCenter","PASSIVE",
AI909="Exclu","Exclu",
AI909="SAT","ACTIVE",
AI909="SPARE-ISSUE","SPARE-ISSUE",
AI909="Fiber CAmtel","ACTIVE",
AI909="Fiber AOF","ACTIVE",
AI909="Projet OCM (HUAWEI)","PLANNED WORKS",
AI909="Projet OCM (NOKIA)","PLANNED WORKS",
AI909="ACCESS-ISSUE","ACCESS-ISSUE",
AI909="Projet OCM (ZTE, NOKIA, autres projets)","PLANNED WORKS",
AI909="No root CAuse","No root cause",
AI909="ODU HS","ACTIVE",
AI909="IP &amp; VLAN","ACTIVE",
AI909="Warehouse HUAWEI","SPARE-ISSUE",
AI909="SPARE-HS","SPARE-ISSUE",
AI909="Power Telco","ACTIVE", AI909="no impacts","no impacts"
),"")</f>
        <v>no impacts</v>
      </c>
      <c r="AK909" s="23" t="s">
        <v>5537</v>
      </c>
      <c r="AL909" s="23" t="str">
        <f t="shared" si="26"/>
        <v>LIT_653</v>
      </c>
      <c r="AN909" s="9" t="s">
        <v>5537</v>
      </c>
      <c r="AO909" s="23" t="str">
        <f>_xlfn.XLOOKUP(B909,'INCIDENT-05-03-2026'!E:E,'INCIDENT-05-03-2026'!F:F,"")</f>
        <v/>
      </c>
      <c r="AP909" s="7" t="s">
        <v>5537</v>
      </c>
      <c r="AQ909" s="6"/>
      <c r="AR909" s="7"/>
      <c r="AS909" s="3" t="str">
        <f>_xlfn.XLOOKUP(B909,'[3]tt num | region | site id'!$C:$C,'[3]tt num | region | site id'!$Q:$Q,"")</f>
        <v/>
      </c>
      <c r="AT909" s="24" t="str">
        <f>_xlfn.XLOOKUP(B909,'[4]Cells Huawei 03052026 12h'!$B:$B,'[4]Cells Huawei 03052026 12h'!$T:$T,"")</f>
        <v/>
      </c>
      <c r="AU909" s="24" t="str">
        <f>_xlfn.XLOOKUP(B909,'[5]cells down 02052026 8h50'!$B:$B,'[5]cells down 02052026 8h50'!$R:$R,"")</f>
        <v/>
      </c>
      <c r="AV909" s="24" t="str">
        <f>_xlfn.XLOOKUP(B909,'[5]cells down 02052026 13h50'!$B:$B,'[5]cells down 02052026 13h50'!$R:$R,"")</f>
        <v/>
      </c>
      <c r="AW909" s="24" t="str">
        <f>_xlfn.XLOOKUP(B909,'[5]cells down 02052026 13h50'!$B:$B,'[5]cells down 02052026 13h50'!$R:$R,"")</f>
        <v/>
      </c>
      <c r="AX909" s="24" t="str">
        <f>_xlfn.XLOOKUP(B909,'[6]cell downs 03052026 8h40 '!$B:$B,'[6]cell downs 03052026 8h40 '!$R:$R,"")</f>
        <v/>
      </c>
      <c r="AY909" s="24" t="str">
        <f>_xlfn.XLOOKUP(B909,'[7]ALL SITES DOWN'!$D:$D,'[7]ALL SITES DOWN'!$J:$J,"")</f>
        <v/>
      </c>
      <c r="AZ909" s="24" t="str">
        <f>_xlfn.XLOOKUP(B909,'[8]ALL SITES DOWN'!$D:$D,'[8]ALL SITES DOWN'!$J:$J,"")</f>
        <v/>
      </c>
      <c r="BA909" s="9" t="str">
        <f>_xlfn.XLOOKUP(B909,[9]sheet1!$AC:$AC,[9]sheet1!$AF:$AF,"")</f>
        <v/>
      </c>
      <c r="BB909" s="14" t="s">
        <v>5537</v>
      </c>
      <c r="BC909" s="14" t="s">
        <v>5537</v>
      </c>
      <c r="BD909" s="14" t="str">
        <f>_xlfn.XLOOKUP(B909,'[10]cell downs 18042026 17h'!$B:$B,'[10]cell downs 18042026 17h'!$B:$B,"")</f>
        <v/>
      </c>
      <c r="BE909" s="14" t="str">
        <f>_xlfn.XLOOKUP(B909,'[11]Cells Huawei 19042026 15h'!$B:$B,'[11]Cells Huawei 19042026 15h'!$B:$B,"")</f>
        <v/>
      </c>
      <c r="BF909" s="9" t="str">
        <f>_xlfn.XLOOKUP(B909,'[12]cells down 19042026 9H40'!$B:$B,'[12]cells down 19042026 9H40'!$B:$B,"")</f>
        <v/>
      </c>
      <c r="BG909" s="9" t="s">
        <v>5537</v>
      </c>
      <c r="BH909" s="9" t="s">
        <v>5537</v>
      </c>
    </row>
    <row r="910" spans="1:60" s="9" customFormat="1" x14ac:dyDescent="0.3">
      <c r="A910" s="1" t="s">
        <v>266</v>
      </c>
      <c r="B910" s="8" t="s">
        <v>267</v>
      </c>
      <c r="C910" s="3" t="str">
        <f>_xlfn.XLOOKUP(B910,'[1]daily break down'!$D:$D,'[1]daily break down'!$E:$E,"")</f>
        <v>Douala</v>
      </c>
      <c r="D910" s="1" t="s">
        <v>11</v>
      </c>
      <c r="E910" s="1" t="s">
        <v>145</v>
      </c>
      <c r="F910" s="3" t="s">
        <v>31</v>
      </c>
      <c r="G910" s="1" t="s">
        <v>32</v>
      </c>
      <c r="H910" s="42" t="str">
        <f>_xlfn.XLOOKUP(B910,[2]CALCULATION!$B:$B,[2]CALCULATION!$H:$H,"")</f>
        <v>ZTE</v>
      </c>
      <c r="I910" s="34">
        <v>46.520768591999044</v>
      </c>
      <c r="J910" s="34">
        <v>0</v>
      </c>
      <c r="K910" s="34">
        <v>0</v>
      </c>
      <c r="L910" s="34">
        <v>0</v>
      </c>
      <c r="M910" s="34">
        <v>0</v>
      </c>
      <c r="N910" s="34">
        <v>34.123391632637336</v>
      </c>
      <c r="O910" s="34">
        <v>0</v>
      </c>
      <c r="P910" s="34">
        <v>14.623319578920938</v>
      </c>
      <c r="Q910" s="34">
        <v>0</v>
      </c>
      <c r="R910" s="34">
        <v>0</v>
      </c>
      <c r="S910" s="35">
        <v>4.2804187961750177E-4</v>
      </c>
      <c r="T910" s="35">
        <v>42.139010880824571</v>
      </c>
      <c r="U910" s="35">
        <v>9.2910592038991737</v>
      </c>
      <c r="V910" s="35">
        <v>0</v>
      </c>
      <c r="W910" s="35">
        <v>42.139010880824571</v>
      </c>
      <c r="X910" s="35">
        <v>32.837357640404882</v>
      </c>
      <c r="Y910" s="35">
        <v>0</v>
      </c>
      <c r="Z910" s="35">
        <v>0</v>
      </c>
      <c r="AA910" s="35">
        <v>0</v>
      </c>
      <c r="AB910" s="35">
        <v>0</v>
      </c>
      <c r="AC910" s="35">
        <v>0</v>
      </c>
      <c r="AD910" s="35">
        <v>0</v>
      </c>
      <c r="AE910" s="58" t="s">
        <v>5560</v>
      </c>
      <c r="AF910" s="58"/>
      <c r="AG910" s="57" t="str" cm="1">
        <f t="array" ref="AG910">IFERROR(_xlfn.IFS(
AI910="MPR ISSUE","PDH",
AI910="BSS Hardware Issue","BSS",
AI910="Sites strategiques, MLL, Pylone, etc.","ENVTECH",
AI910="AKTIVCO DEFAUT GE &amp; POWER Cabinet","AKTIVCO",
AI910="AKTIVCO Coupure ENEO &amp; Baisse de tension","AKTIVCO GRID ONLY",
AI910="Coupure ENEO &amp; Baisse de tension","IHS GRID ONLY",
AI910="Defaut GE &amp; POWER Cabinet","IHS",
AI910="Sharing","Partners",
AI910="Sites strategiques &amp; DataCenter","SST &amp; DC",
AI910="Exclu","Exclu",
AI910="SAT","SAT",
AI910="SPARE-ISSUE","SPARE-ISSUE",
AI910="Fiber CAmtel","TRANS_FO_CAMTEL",
AI910="Fiber AOF","Fiber AOF",
AI910="Projet OCM (HUAWEI)","TRAVAUX-HUAWEI",
AI910="Projet OCM (NOKIA)","TRAVAUX-NOKIA",
AI910="ACCESS-ISSUE","ACCESS-ISSUE",
AI910="Projet OCM (ZTE, NOKIA, autres projets)","TRAVAUX OCM",
AI910="No root CAuse","No root cause",
AI910="ODU HS","PDH",
AI910="IP &amp; VLAN","PDH",
AI910="Warehouse HUAWEI","SPARE-ISSUE",
AI910="SPARE-HS","SPARE-ISSUE",
AI910="Power Telco","BSS",AI910="no impacts","no impacts"
),"")</f>
        <v>no impacts</v>
      </c>
      <c r="AH910" s="57" t="str" cm="1">
        <f t="array" ref="AH910">IFERROR(_xlfn.IFS(
AI910="MPR ISSUE","TX ISSUE",
AI910="BSS Hardware Issue","RAN ISSUE",
AI910="Sites strategiques, MLL, Pylone, etc.","ENVTECH",
AI910="AKTIVCO DEFAUT GE &amp; POWER Cabinet","POWER ISSUE",
AI910="AKTIVCO Coupure ENEO &amp; Baisse de tension","POWER ISSUE",
AI910="Coupure ENEO &amp; Baisse de tension","POWER ISSUE",
AI910="Defaut GE &amp; POWER Cabinet","POWER ISSUE",
AI910="Sharing","POWER ISSUE",
AI910="Sites strategiques &amp; DataCenter","POWER ISSUE",
AI910="Exclu","Exclu",
AI910="SAT","TX ISSUE",
AI910="SPARE-ISSUE","SPARE-ISSUE",
AI910="Fiber CAmtel","TX ISSUE",
AI910="Fiber AOF","TX ISSUE",
AI910="Projet OCM (HUAWEI)","TRAVAUX-HUAWEI",
AI910="Projet OCM (NOKIA)","TRAVAUX -NOKIA",
AI910="ACCESS-ISSUE","ACCESS-ISSUE",
AI910="Projet OCM (ZTE, NOKIA, autres projets)","TRAVAUX OCM",
AI910="No root CAuse","No root cause",
AI910="ODU HS","TX ISSUE",
AI910="IP &amp; VLAN","TX ISSUE",
AI910="Warehouse HUAWEI","SPARE-ISSUE",
AI910="SPARE-HS","SPARE-ISSUE",
AI910="Power Telco","RAN ISSUE",AI910="no impacts","no impacts"
),"")</f>
        <v>no impacts</v>
      </c>
      <c r="AI910" s="85" t="s">
        <v>5998</v>
      </c>
      <c r="AJ910" s="57" t="str" cm="1">
        <f t="array" ref="AJ910">IFERROR(_xlfn.IFS(
AI910="MPR ISSUE","ACTIVE",
AI910="BSS Hardware Issue","ACTIVE",
AI910="Sites strategiques, MLL, Pylone, etc.","PASSIVE",
AI910="AKTIVCO DEFAUT GE &amp; POWER Cabinet","PASSIVE",
AI910="AKTIVCO Coupure ENEO &amp; Baisse de tension","PASSIVE",
AI910="Coupure ENEO &amp; Baisse de tension","PASSIVE",
AI910="Defaut GE &amp; POWER Cabinet","PASSIVE",
AI910="Sharing","PASSIVE",
AI910="Sites strategiques &amp; DataCenter","PASSIVE",
AI910="Exclu","Exclu",
AI910="SAT","ACTIVE",
AI910="SPARE-ISSUE","SPARE-ISSUE",
AI910="Fiber CAmtel","ACTIVE",
AI910="Fiber AOF","ACTIVE",
AI910="Projet OCM (HUAWEI)","PLANNED WORKS",
AI910="Projet OCM (NOKIA)","PLANNED WORKS",
AI910="ACCESS-ISSUE","ACCESS-ISSUE",
AI910="Projet OCM (ZTE, NOKIA, autres projets)","PLANNED WORKS",
AI910="No root CAuse","No root cause",
AI910="ODU HS","ACTIVE",
AI910="IP &amp; VLAN","ACTIVE",
AI910="Warehouse HUAWEI","SPARE-ISSUE",
AI910="SPARE-HS","SPARE-ISSUE",
AI910="Power Telco","ACTIVE", AI910="no impacts","no impacts"
),"")</f>
        <v>no impacts</v>
      </c>
      <c r="AK910" s="23" t="s">
        <v>5537</v>
      </c>
      <c r="AL910" s="23" t="str">
        <f t="shared" si="26"/>
        <v>LIT_050</v>
      </c>
      <c r="AN910" s="9" t="s">
        <v>5537</v>
      </c>
      <c r="AO910" s="23" t="str">
        <f>_xlfn.XLOOKUP(B910,'INCIDENT-05-03-2026'!E:E,'INCIDENT-05-03-2026'!F:F,"")</f>
        <v/>
      </c>
      <c r="AP910" s="7" t="s">
        <v>5537</v>
      </c>
      <c r="AQ910" s="6"/>
      <c r="AR910" s="7"/>
      <c r="AS910" s="3" t="str">
        <f>_xlfn.XLOOKUP(B910,'[3]tt num | region | site id'!$C:$C,'[3]tt num | region | site id'!$Q:$Q,"")</f>
        <v/>
      </c>
      <c r="AT910" s="24" t="str">
        <f>_xlfn.XLOOKUP(B910,'[4]Cells Huawei 03052026 12h'!$B:$B,'[4]Cells Huawei 03052026 12h'!$T:$T,"")</f>
        <v/>
      </c>
      <c r="AU910" s="24" t="str">
        <f>_xlfn.XLOOKUP(B910,'[5]cells down 02052026 8h50'!$B:$B,'[5]cells down 02052026 8h50'!$R:$R,"")</f>
        <v/>
      </c>
      <c r="AV910" s="24" t="str">
        <f>_xlfn.XLOOKUP(B910,'[5]cells down 02052026 13h50'!$B:$B,'[5]cells down 02052026 13h50'!$R:$R,"")</f>
        <v/>
      </c>
      <c r="AW910" s="24" t="str">
        <f>_xlfn.XLOOKUP(B910,'[5]cells down 02052026 13h50'!$B:$B,'[5]cells down 02052026 13h50'!$R:$R,"")</f>
        <v/>
      </c>
      <c r="AX910" s="24" t="str">
        <f>_xlfn.XLOOKUP(B910,'[6]cell downs 03052026 8h40 '!$B:$B,'[6]cell downs 03052026 8h40 '!$R:$R,"")</f>
        <v/>
      </c>
      <c r="AY910" s="24" t="str">
        <f>_xlfn.XLOOKUP(B910,'[7]ALL SITES DOWN'!$D:$D,'[7]ALL SITES DOWN'!$J:$J,"")</f>
        <v/>
      </c>
      <c r="AZ910" s="24" t="str">
        <f>_xlfn.XLOOKUP(B910,'[8]ALL SITES DOWN'!$D:$D,'[8]ALL SITES DOWN'!$J:$J,"")</f>
        <v/>
      </c>
      <c r="BA910" s="9" t="str">
        <f>_xlfn.XLOOKUP(B910,[9]sheet1!$AC:$AC,[9]sheet1!$AF:$AF,"")</f>
        <v/>
      </c>
      <c r="BB910" s="14" t="s">
        <v>5537</v>
      </c>
      <c r="BC910" s="14" t="s">
        <v>5537</v>
      </c>
      <c r="BD910" s="14" t="str">
        <f>_xlfn.XLOOKUP(B910,'[10]cell downs 18042026 17h'!$B:$B,'[10]cell downs 18042026 17h'!$B:$B,"")</f>
        <v/>
      </c>
      <c r="BE910" s="14" t="str">
        <f>_xlfn.XLOOKUP(B910,'[11]Cells Huawei 19042026 15h'!$B:$B,'[11]Cells Huawei 19042026 15h'!$B:$B,"")</f>
        <v/>
      </c>
      <c r="BF910" s="9" t="str">
        <f>_xlfn.XLOOKUP(B910,'[12]cells down 19042026 9H40'!$B:$B,'[12]cells down 19042026 9H40'!$B:$B,"")</f>
        <v/>
      </c>
      <c r="BG910" s="9" t="s">
        <v>267</v>
      </c>
      <c r="BH910" s="9" t="s">
        <v>12</v>
      </c>
    </row>
    <row r="911" spans="1:60" s="9" customFormat="1" x14ac:dyDescent="0.3">
      <c r="A911" s="1" t="s">
        <v>3347</v>
      </c>
      <c r="B911" s="8" t="s">
        <v>3348</v>
      </c>
      <c r="C911" s="3" t="str">
        <f>_xlfn.XLOOKUP(B911,'[1]daily break down'!$D:$D,'[1]daily break down'!$E:$E,"")</f>
        <v>LITTORAL</v>
      </c>
      <c r="D911" s="8" t="s">
        <v>21</v>
      </c>
      <c r="E911" s="1" t="s">
        <v>12</v>
      </c>
      <c r="F911" s="3" t="s">
        <v>31</v>
      </c>
      <c r="G911" s="1" t="s">
        <v>484</v>
      </c>
      <c r="H911" s="42" t="str">
        <f>_xlfn.XLOOKUP(B911,[2]CALCULATION!$B:$B,[2]CALCULATION!$H:$H,"")</f>
        <v>ZTE</v>
      </c>
      <c r="I911" s="34">
        <v>34.507969426395341</v>
      </c>
      <c r="J911" s="34">
        <v>0</v>
      </c>
      <c r="K911" s="34">
        <v>0</v>
      </c>
      <c r="L911" s="34">
        <v>37.870398906495673</v>
      </c>
      <c r="M911" s="34">
        <v>12.220131951043422</v>
      </c>
      <c r="N911" s="34">
        <v>2.9388285349838621</v>
      </c>
      <c r="O911" s="34">
        <v>0</v>
      </c>
      <c r="P911" s="34">
        <v>0</v>
      </c>
      <c r="Q911" s="34">
        <v>0</v>
      </c>
      <c r="R911" s="34">
        <v>0</v>
      </c>
      <c r="S911" s="35">
        <v>0</v>
      </c>
      <c r="T911" s="35">
        <v>6.2561531020195025</v>
      </c>
      <c r="U911" s="35">
        <v>0</v>
      </c>
      <c r="V911" s="35">
        <v>0</v>
      </c>
      <c r="W911" s="35">
        <v>6.2561531020195025</v>
      </c>
      <c r="X911" s="35">
        <v>25.068290514877308</v>
      </c>
      <c r="Y911" s="35">
        <v>0</v>
      </c>
      <c r="Z911" s="35">
        <v>0</v>
      </c>
      <c r="AA911" s="35">
        <v>0</v>
      </c>
      <c r="AB911" s="35">
        <v>0</v>
      </c>
      <c r="AC911" s="35">
        <v>0</v>
      </c>
      <c r="AD911" s="35">
        <v>0</v>
      </c>
      <c r="AE911" s="58" t="s">
        <v>5560</v>
      </c>
      <c r="AF911" s="58"/>
      <c r="AG911" s="57" t="str" cm="1">
        <f t="array" ref="AG911">IFERROR(_xlfn.IFS(
AI911="MPR ISSUE","PDH",
AI911="BSS Hardware Issue","BSS",
AI911="Sites strategiques, MLL, Pylone, etc.","ENVTECH",
AI911="AKTIVCO DEFAUT GE &amp; POWER Cabinet","AKTIVCO",
AI911="AKTIVCO Coupure ENEO &amp; Baisse de tension","AKTIVCO GRID ONLY",
AI911="Coupure ENEO &amp; Baisse de tension","IHS GRID ONLY",
AI911="Defaut GE &amp; POWER Cabinet","IHS",
AI911="Sharing","Partners",
AI911="Sites strategiques &amp; DataCenter","SST &amp; DC",
AI911="Exclu","Exclu",
AI911="SAT","SAT",
AI911="SPARE-ISSUE","SPARE-ISSUE",
AI911="Fiber CAmtel","TRANS_FO_CAMTEL",
AI911="Fiber AOF","Fiber AOF",
AI911="Projet OCM (HUAWEI)","TRAVAUX-HUAWEI",
AI911="Projet OCM (NOKIA)","TRAVAUX-NOKIA",
AI911="ACCESS-ISSUE","ACCESS-ISSUE",
AI911="Projet OCM (ZTE, NOKIA, autres projets)","TRAVAUX OCM",
AI911="No root CAuse","No root cause",
AI911="ODU HS","PDH",
AI911="IP &amp; VLAN","PDH",
AI911="Warehouse HUAWEI","SPARE-ISSUE",
AI911="SPARE-HS","SPARE-ISSUE",
AI911="Power Telco","BSS",AI911="no impacts","no impacts"
),"")</f>
        <v>no impacts</v>
      </c>
      <c r="AH911" s="57" t="str" cm="1">
        <f t="array" ref="AH911">IFERROR(_xlfn.IFS(
AI911="MPR ISSUE","TX ISSUE",
AI911="BSS Hardware Issue","RAN ISSUE",
AI911="Sites strategiques, MLL, Pylone, etc.","ENVTECH",
AI911="AKTIVCO DEFAUT GE &amp; POWER Cabinet","POWER ISSUE",
AI911="AKTIVCO Coupure ENEO &amp; Baisse de tension","POWER ISSUE",
AI911="Coupure ENEO &amp; Baisse de tension","POWER ISSUE",
AI911="Defaut GE &amp; POWER Cabinet","POWER ISSUE",
AI911="Sharing","POWER ISSUE",
AI911="Sites strategiques &amp; DataCenter","POWER ISSUE",
AI911="Exclu","Exclu",
AI911="SAT","TX ISSUE",
AI911="SPARE-ISSUE","SPARE-ISSUE",
AI911="Fiber CAmtel","TX ISSUE",
AI911="Fiber AOF","TX ISSUE",
AI911="Projet OCM (HUAWEI)","TRAVAUX-HUAWEI",
AI911="Projet OCM (NOKIA)","TRAVAUX -NOKIA",
AI911="ACCESS-ISSUE","ACCESS-ISSUE",
AI911="Projet OCM (ZTE, NOKIA, autres projets)","TRAVAUX OCM",
AI911="No root CAuse","No root cause",
AI911="ODU HS","TX ISSUE",
AI911="IP &amp; VLAN","TX ISSUE",
AI911="Warehouse HUAWEI","SPARE-ISSUE",
AI911="SPARE-HS","SPARE-ISSUE",
AI911="Power Telco","RAN ISSUE",AI911="no impacts","no impacts"
),"")</f>
        <v>no impacts</v>
      </c>
      <c r="AI911" s="85" t="s">
        <v>5998</v>
      </c>
      <c r="AJ911" s="57" t="str" cm="1">
        <f t="array" ref="AJ911">IFERROR(_xlfn.IFS(
AI911="MPR ISSUE","ACTIVE",
AI911="BSS Hardware Issue","ACTIVE",
AI911="Sites strategiques, MLL, Pylone, etc.","PASSIVE",
AI911="AKTIVCO DEFAUT GE &amp; POWER Cabinet","PASSIVE",
AI911="AKTIVCO Coupure ENEO &amp; Baisse de tension","PASSIVE",
AI911="Coupure ENEO &amp; Baisse de tension","PASSIVE",
AI911="Defaut GE &amp; POWER Cabinet","PASSIVE",
AI911="Sharing","PASSIVE",
AI911="Sites strategiques &amp; DataCenter","PASSIVE",
AI911="Exclu","Exclu",
AI911="SAT","ACTIVE",
AI911="SPARE-ISSUE","SPARE-ISSUE",
AI911="Fiber CAmtel","ACTIVE",
AI911="Fiber AOF","ACTIVE",
AI911="Projet OCM (HUAWEI)","PLANNED WORKS",
AI911="Projet OCM (NOKIA)","PLANNED WORKS",
AI911="ACCESS-ISSUE","ACCESS-ISSUE",
AI911="Projet OCM (ZTE, NOKIA, autres projets)","PLANNED WORKS",
AI911="No root CAuse","No root cause",
AI911="ODU HS","ACTIVE",
AI911="IP &amp; VLAN","ACTIVE",
AI911="Warehouse HUAWEI","SPARE-ISSUE",
AI911="SPARE-HS","SPARE-ISSUE",
AI911="Power Telco","ACTIVE", AI911="no impacts","no impacts"
),"")</f>
        <v>no impacts</v>
      </c>
      <c r="AK911" s="23" t="s">
        <v>5537</v>
      </c>
      <c r="AL911" s="23" t="str">
        <f t="shared" si="26"/>
        <v>LIT_209</v>
      </c>
      <c r="AN911" s="9" t="s">
        <v>5537</v>
      </c>
      <c r="AO911" s="23" t="str">
        <f>_xlfn.XLOOKUP(B911,'INCIDENT-05-03-2026'!E:E,'INCIDENT-05-03-2026'!F:F,"")</f>
        <v/>
      </c>
      <c r="AP911" s="7" t="s">
        <v>5537</v>
      </c>
      <c r="AQ911" s="6"/>
      <c r="AR911" s="7"/>
      <c r="AS911" s="3" t="str">
        <f>_xlfn.XLOOKUP(B911,'[3]tt num | region | site id'!$C:$C,'[3]tt num | region | site id'!$Q:$Q,"")</f>
        <v/>
      </c>
      <c r="AT911" s="24" t="str">
        <f>_xlfn.XLOOKUP(B911,'[4]Cells Huawei 03052026 12h'!$B:$B,'[4]Cells Huawei 03052026 12h'!$T:$T,"")</f>
        <v/>
      </c>
      <c r="AU911" s="24" t="str">
        <f>_xlfn.XLOOKUP(B911,'[5]cells down 02052026 8h50'!$B:$B,'[5]cells down 02052026 8h50'!$R:$R,"")</f>
        <v/>
      </c>
      <c r="AV911" s="24" t="str">
        <f>_xlfn.XLOOKUP(B911,'[5]cells down 02052026 13h50'!$B:$B,'[5]cells down 02052026 13h50'!$R:$R,"")</f>
        <v/>
      </c>
      <c r="AW911" s="24" t="str">
        <f>_xlfn.XLOOKUP(B911,'[5]cells down 02052026 13h50'!$B:$B,'[5]cells down 02052026 13h50'!$R:$R,"")</f>
        <v/>
      </c>
      <c r="AX911" s="24" t="str">
        <f>_xlfn.XLOOKUP(B911,'[6]cell downs 03052026 8h40 '!$B:$B,'[6]cell downs 03052026 8h40 '!$R:$R,"")</f>
        <v/>
      </c>
      <c r="AY911" s="24" t="str">
        <f>_xlfn.XLOOKUP(B911,'[7]ALL SITES DOWN'!$D:$D,'[7]ALL SITES DOWN'!$J:$J,"")</f>
        <v/>
      </c>
      <c r="AZ911" s="24" t="str">
        <f>_xlfn.XLOOKUP(B911,'[8]ALL SITES DOWN'!$D:$D,'[8]ALL SITES DOWN'!$J:$J,"")</f>
        <v/>
      </c>
      <c r="BA911" s="9" t="str">
        <f>_xlfn.XLOOKUP(B911,[9]sheet1!$AC:$AC,[9]sheet1!$AF:$AF,"")</f>
        <v/>
      </c>
      <c r="BB911" s="14" t="s">
        <v>5537</v>
      </c>
      <c r="BC911" s="14" t="s">
        <v>5537</v>
      </c>
      <c r="BD911" s="14" t="str">
        <f>_xlfn.XLOOKUP(B911,'[10]cell downs 18042026 17h'!$B:$B,'[10]cell downs 18042026 17h'!$B:$B,"")</f>
        <v/>
      </c>
      <c r="BE911" s="14" t="str">
        <f>_xlfn.XLOOKUP(B911,'[11]Cells Huawei 19042026 15h'!$B:$B,'[11]Cells Huawei 19042026 15h'!$B:$B,"")</f>
        <v/>
      </c>
      <c r="BF911" s="9" t="str">
        <f>_xlfn.XLOOKUP(B911,'[12]cells down 19042026 9H40'!$B:$B,'[12]cells down 19042026 9H40'!$B:$B,"")</f>
        <v/>
      </c>
      <c r="BG911" s="9" t="s">
        <v>5537</v>
      </c>
      <c r="BH911" s="9" t="s">
        <v>5537</v>
      </c>
    </row>
    <row r="912" spans="1:60" s="9" customFormat="1" x14ac:dyDescent="0.3">
      <c r="A912" s="1" t="s">
        <v>2364</v>
      </c>
      <c r="B912" s="8" t="s">
        <v>2365</v>
      </c>
      <c r="C912" s="3" t="str">
        <f>_xlfn.XLOOKUP(B912,'[1]daily break down'!$D:$D,'[1]daily break down'!$E:$E,"")</f>
        <v>LITTORAL</v>
      </c>
      <c r="D912" s="1" t="s">
        <v>11</v>
      </c>
      <c r="E912" s="1" t="s">
        <v>12</v>
      </c>
      <c r="F912" s="3" t="s">
        <v>31</v>
      </c>
      <c r="G912" s="1" t="s">
        <v>484</v>
      </c>
      <c r="H912" s="42" t="str">
        <f>_xlfn.XLOOKUP(B912,[2]CALCULATION!$B:$B,[2]CALCULATION!$H:$H,"")</f>
        <v>ZTE</v>
      </c>
      <c r="I912" s="34">
        <v>34.712573444852524</v>
      </c>
      <c r="J912" s="34">
        <v>0</v>
      </c>
      <c r="K912" s="34">
        <v>4.6890917807398269</v>
      </c>
      <c r="L912" s="34">
        <v>31.989852553840535</v>
      </c>
      <c r="M912" s="34">
        <v>5.0959990925512155</v>
      </c>
      <c r="N912" s="34">
        <v>2.4286382846364352</v>
      </c>
      <c r="O912" s="34">
        <v>0</v>
      </c>
      <c r="P912" s="34">
        <v>0</v>
      </c>
      <c r="Q912" s="34">
        <v>0.18917667571261898</v>
      </c>
      <c r="R912" s="34">
        <v>0</v>
      </c>
      <c r="S912" s="35">
        <v>0</v>
      </c>
      <c r="T912" s="35">
        <v>6.2567951648389286</v>
      </c>
      <c r="U912" s="35">
        <v>0</v>
      </c>
      <c r="V912" s="35">
        <v>0</v>
      </c>
      <c r="W912" s="35">
        <v>6.2567951648389286</v>
      </c>
      <c r="X912" s="35">
        <v>22.6619282430593</v>
      </c>
      <c r="Y912" s="35">
        <v>0</v>
      </c>
      <c r="Z912" s="35">
        <v>0</v>
      </c>
      <c r="AA912" s="35">
        <v>0</v>
      </c>
      <c r="AB912" s="35">
        <v>0</v>
      </c>
      <c r="AC912" s="35">
        <v>0</v>
      </c>
      <c r="AD912" s="35">
        <v>0</v>
      </c>
      <c r="AE912" s="58" t="s">
        <v>5560</v>
      </c>
      <c r="AF912" s="58"/>
      <c r="AG912" s="57" t="str" cm="1">
        <f t="array" ref="AG912">IFERROR(_xlfn.IFS(
AI912="MPR ISSUE","PDH",
AI912="BSS Hardware Issue","BSS",
AI912="Sites strategiques, MLL, Pylone, etc.","ENVTECH",
AI912="AKTIVCO DEFAUT GE &amp; POWER Cabinet","AKTIVCO",
AI912="AKTIVCO Coupure ENEO &amp; Baisse de tension","AKTIVCO GRID ONLY",
AI912="Coupure ENEO &amp; Baisse de tension","IHS GRID ONLY",
AI912="Defaut GE &amp; POWER Cabinet","IHS",
AI912="Sharing","Partners",
AI912="Sites strategiques &amp; DataCenter","SST &amp; DC",
AI912="Exclu","Exclu",
AI912="SAT","SAT",
AI912="SPARE-ISSUE","SPARE-ISSUE",
AI912="Fiber CAmtel","TRANS_FO_CAMTEL",
AI912="Fiber AOF","Fiber AOF",
AI912="Projet OCM (HUAWEI)","TRAVAUX-HUAWEI",
AI912="Projet OCM (NOKIA)","TRAVAUX-NOKIA",
AI912="ACCESS-ISSUE","ACCESS-ISSUE",
AI912="Projet OCM (ZTE, NOKIA, autres projets)","TRAVAUX OCM",
AI912="No root CAuse","No root cause",
AI912="ODU HS","PDH",
AI912="IP &amp; VLAN","PDH",
AI912="Warehouse HUAWEI","SPARE-ISSUE",
AI912="SPARE-HS","SPARE-ISSUE",
AI912="Power Telco","BSS",AI912="no impacts","no impacts"
),"")</f>
        <v>no impacts</v>
      </c>
      <c r="AH912" s="57" t="str" cm="1">
        <f t="array" ref="AH912">IFERROR(_xlfn.IFS(
AI912="MPR ISSUE","TX ISSUE",
AI912="BSS Hardware Issue","RAN ISSUE",
AI912="Sites strategiques, MLL, Pylone, etc.","ENVTECH",
AI912="AKTIVCO DEFAUT GE &amp; POWER Cabinet","POWER ISSUE",
AI912="AKTIVCO Coupure ENEO &amp; Baisse de tension","POWER ISSUE",
AI912="Coupure ENEO &amp; Baisse de tension","POWER ISSUE",
AI912="Defaut GE &amp; POWER Cabinet","POWER ISSUE",
AI912="Sharing","POWER ISSUE",
AI912="Sites strategiques &amp; DataCenter","POWER ISSUE",
AI912="Exclu","Exclu",
AI912="SAT","TX ISSUE",
AI912="SPARE-ISSUE","SPARE-ISSUE",
AI912="Fiber CAmtel","TX ISSUE",
AI912="Fiber AOF","TX ISSUE",
AI912="Projet OCM (HUAWEI)","TRAVAUX-HUAWEI",
AI912="Projet OCM (NOKIA)","TRAVAUX -NOKIA",
AI912="ACCESS-ISSUE","ACCESS-ISSUE",
AI912="Projet OCM (ZTE, NOKIA, autres projets)","TRAVAUX OCM",
AI912="No root CAuse","No root cause",
AI912="ODU HS","TX ISSUE",
AI912="IP &amp; VLAN","TX ISSUE",
AI912="Warehouse HUAWEI","SPARE-ISSUE",
AI912="SPARE-HS","SPARE-ISSUE",
AI912="Power Telco","RAN ISSUE",AI912="no impacts","no impacts"
),"")</f>
        <v>no impacts</v>
      </c>
      <c r="AI912" s="85" t="s">
        <v>5998</v>
      </c>
      <c r="AJ912" s="57" t="str" cm="1">
        <f t="array" ref="AJ912">IFERROR(_xlfn.IFS(
AI912="MPR ISSUE","ACTIVE",
AI912="BSS Hardware Issue","ACTIVE",
AI912="Sites strategiques, MLL, Pylone, etc.","PASSIVE",
AI912="AKTIVCO DEFAUT GE &amp; POWER Cabinet","PASSIVE",
AI912="AKTIVCO Coupure ENEO &amp; Baisse de tension","PASSIVE",
AI912="Coupure ENEO &amp; Baisse de tension","PASSIVE",
AI912="Defaut GE &amp; POWER Cabinet","PASSIVE",
AI912="Sharing","PASSIVE",
AI912="Sites strategiques &amp; DataCenter","PASSIVE",
AI912="Exclu","Exclu",
AI912="SAT","ACTIVE",
AI912="SPARE-ISSUE","SPARE-ISSUE",
AI912="Fiber CAmtel","ACTIVE",
AI912="Fiber AOF","ACTIVE",
AI912="Projet OCM (HUAWEI)","PLANNED WORKS",
AI912="Projet OCM (NOKIA)","PLANNED WORKS",
AI912="ACCESS-ISSUE","ACCESS-ISSUE",
AI912="Projet OCM (ZTE, NOKIA, autres projets)","PLANNED WORKS",
AI912="No root CAuse","No root cause",
AI912="ODU HS","ACTIVE",
AI912="IP &amp; VLAN","ACTIVE",
AI912="Warehouse HUAWEI","SPARE-ISSUE",
AI912="SPARE-HS","SPARE-ISSUE",
AI912="Power Telco","ACTIVE", AI912="no impacts","no impacts"
),"")</f>
        <v>no impacts</v>
      </c>
      <c r="AK912" s="23" t="s">
        <v>5537</v>
      </c>
      <c r="AL912" s="23" t="str">
        <f t="shared" si="26"/>
        <v>LIT_322</v>
      </c>
      <c r="AN912" s="9" t="s">
        <v>5537</v>
      </c>
      <c r="AO912" s="23" t="str">
        <f>_xlfn.XLOOKUP(B912,'INCIDENT-05-03-2026'!E:E,'INCIDENT-05-03-2026'!F:F,"")</f>
        <v/>
      </c>
      <c r="AP912" s="7" t="s">
        <v>5537</v>
      </c>
      <c r="AQ912" s="6"/>
      <c r="AR912" s="7"/>
      <c r="AS912" s="3" t="str">
        <f>_xlfn.XLOOKUP(B912,'[3]tt num | region | site id'!$C:$C,'[3]tt num | region | site id'!$Q:$Q,"")</f>
        <v/>
      </c>
      <c r="AT912" s="24" t="str">
        <f>_xlfn.XLOOKUP(B912,'[4]Cells Huawei 03052026 12h'!$B:$B,'[4]Cells Huawei 03052026 12h'!$T:$T,"")</f>
        <v/>
      </c>
      <c r="AU912" s="24" t="str">
        <f>_xlfn.XLOOKUP(B912,'[5]cells down 02052026 8h50'!$B:$B,'[5]cells down 02052026 8h50'!$R:$R,"")</f>
        <v/>
      </c>
      <c r="AV912" s="24" t="str">
        <f>_xlfn.XLOOKUP(B912,'[5]cells down 02052026 13h50'!$B:$B,'[5]cells down 02052026 13h50'!$R:$R,"")</f>
        <v/>
      </c>
      <c r="AW912" s="24" t="str">
        <f>_xlfn.XLOOKUP(B912,'[5]cells down 02052026 13h50'!$B:$B,'[5]cells down 02052026 13h50'!$R:$R,"")</f>
        <v/>
      </c>
      <c r="AX912" s="24" t="str">
        <f>_xlfn.XLOOKUP(B912,'[6]cell downs 03052026 8h40 '!$B:$B,'[6]cell downs 03052026 8h40 '!$R:$R,"")</f>
        <v/>
      </c>
      <c r="AY912" s="24" t="str">
        <f>_xlfn.XLOOKUP(B912,'[7]ALL SITES DOWN'!$D:$D,'[7]ALL SITES DOWN'!$J:$J,"")</f>
        <v/>
      </c>
      <c r="AZ912" s="24" t="str">
        <f>_xlfn.XLOOKUP(B912,'[8]ALL SITES DOWN'!$D:$D,'[8]ALL SITES DOWN'!$J:$J,"")</f>
        <v/>
      </c>
      <c r="BA912" s="9" t="str">
        <f>_xlfn.XLOOKUP(B912,[9]sheet1!$AC:$AC,[9]sheet1!$AF:$AF,"")</f>
        <v/>
      </c>
      <c r="BB912" s="14" t="s">
        <v>5537</v>
      </c>
      <c r="BC912" s="14" t="s">
        <v>5537</v>
      </c>
      <c r="BD912" s="14" t="str">
        <f>_xlfn.XLOOKUP(B912,'[10]cell downs 18042026 17h'!$B:$B,'[10]cell downs 18042026 17h'!$B:$B,"")</f>
        <v/>
      </c>
      <c r="BE912" s="14" t="str">
        <f>_xlfn.XLOOKUP(B912,'[11]Cells Huawei 19042026 15h'!$B:$B,'[11]Cells Huawei 19042026 15h'!$B:$B,"")</f>
        <v/>
      </c>
      <c r="BF912" s="9" t="str">
        <f>_xlfn.XLOOKUP(B912,'[12]cells down 19042026 9H40'!$B:$B,'[12]cells down 19042026 9H40'!$B:$B,"")</f>
        <v/>
      </c>
      <c r="BG912" s="9" t="s">
        <v>2365</v>
      </c>
      <c r="BH912" s="9" t="s">
        <v>5537</v>
      </c>
    </row>
    <row r="913" spans="1:60" s="9" customFormat="1" x14ac:dyDescent="0.3">
      <c r="A913" s="1" t="s">
        <v>2393</v>
      </c>
      <c r="B913" s="1" t="s">
        <v>2394</v>
      </c>
      <c r="C913" s="3" t="str">
        <f>_xlfn.XLOOKUP(B913,'[1]daily break down'!$D:$D,'[1]daily break down'!$E:$E,"")</f>
        <v>LITTORAL</v>
      </c>
      <c r="D913" s="1" t="s">
        <v>11</v>
      </c>
      <c r="E913" s="1" t="s">
        <v>83</v>
      </c>
      <c r="F913" s="3" t="s">
        <v>31</v>
      </c>
      <c r="G913" s="1" t="s">
        <v>484</v>
      </c>
      <c r="H913" s="42" t="str">
        <f>_xlfn.XLOOKUP(B913,[2]CALCULATION!$B:$B,[2]CALCULATION!$H:$H,"")</f>
        <v>ZTE</v>
      </c>
      <c r="I913" s="34">
        <v>50.851161277619418</v>
      </c>
      <c r="J913" s="34">
        <v>50.851375298559219</v>
      </c>
      <c r="K913" s="34">
        <v>50.851375298559219</v>
      </c>
      <c r="L913" s="34">
        <v>50.851072102227825</v>
      </c>
      <c r="M913" s="34">
        <v>50.851375298559219</v>
      </c>
      <c r="N913" s="34">
        <v>50.851375298559219</v>
      </c>
      <c r="O913" s="34">
        <v>32.277550202178446</v>
      </c>
      <c r="P913" s="34">
        <v>3.3850443594067916</v>
      </c>
      <c r="Q913" s="34">
        <v>0</v>
      </c>
      <c r="R913" s="34">
        <v>0</v>
      </c>
      <c r="S913" s="35">
        <v>0</v>
      </c>
      <c r="T913" s="35">
        <v>6.2559390810796947</v>
      </c>
      <c r="U913" s="35">
        <v>5.2967685691701405</v>
      </c>
      <c r="V913" s="35">
        <v>0</v>
      </c>
      <c r="W913" s="35">
        <v>6.2559390810796947</v>
      </c>
      <c r="X913" s="35">
        <v>22.619873128386882</v>
      </c>
      <c r="Y913" s="35">
        <v>0</v>
      </c>
      <c r="Z913" s="35">
        <v>0</v>
      </c>
      <c r="AA913" s="35">
        <v>0</v>
      </c>
      <c r="AB913" s="35">
        <v>0</v>
      </c>
      <c r="AC913" s="35">
        <v>0</v>
      </c>
      <c r="AD913" s="35">
        <v>0</v>
      </c>
      <c r="AE913" s="58" t="s">
        <v>5559</v>
      </c>
      <c r="AF913" s="58" t="s">
        <v>5536</v>
      </c>
      <c r="AG913" s="57" t="str" cm="1">
        <f t="array" ref="AG913">IFERROR(_xlfn.IFS(
AI913="MPR ISSUE","PDH",
AI913="BSS Hardware Issue","BSS",
AI913="Sites strategiques, MLL, Pylone, etc.","ENVTECH",
AI913="AKTIVCO DEFAUT GE &amp; POWER Cabinet","AKTIVCO",
AI913="AKTIVCO Coupure ENEO &amp; Baisse de tension","AKTIVCO GRID ONLY",
AI913="Coupure ENEO &amp; Baisse de tension","IHS GRID ONLY",
AI913="Defaut GE &amp; POWER Cabinet","IHS",
AI913="Sharing","Partners",
AI913="Sites strategiques &amp; DataCenter","SST &amp; DC",
AI913="Exclu","Exclu",
AI913="SAT","SAT",
AI913="SPARE-ISSUE","SPARE-ISSUE",
AI913="Fiber CAmtel","TRANS_FO_CAMTEL",
AI913="Fiber AOF","Fiber AOF",
AI913="Projet OCM (HUAWEI)","TRAVAUX-HUAWEI",
AI913="Projet OCM (NOKIA)","TRAVAUX-NOKIA",
AI913="ACCESS-ISSUE","ACCESS-ISSUE",
AI913="Projet OCM (ZTE, NOKIA, autres projets)","TRAVAUX OCM",
AI913="No root CAuse","No root cause",
AI913="ODU HS","PDH",
AI913="IP &amp; VLAN","PDH",
AI913="Warehouse HUAWEI","SPARE-ISSUE",
AI913="SPARE-HS","SPARE-ISSUE",
AI913="Power Telco","BSS",AI913="no impacts","no impacts"
),"")</f>
        <v>Exclu</v>
      </c>
      <c r="AH913" s="57" t="str" cm="1">
        <f t="array" ref="AH913">IFERROR(_xlfn.IFS(
AI913="MPR ISSUE","TX ISSUE",
AI913="BSS Hardware Issue","RAN ISSUE",
AI913="Sites strategiques, MLL, Pylone, etc.","ENVTECH",
AI913="AKTIVCO DEFAUT GE &amp; POWER Cabinet","POWER ISSUE",
AI913="AKTIVCO Coupure ENEO &amp; Baisse de tension","POWER ISSUE",
AI913="Coupure ENEO &amp; Baisse de tension","POWER ISSUE",
AI913="Defaut GE &amp; POWER Cabinet","POWER ISSUE",
AI913="Sharing","POWER ISSUE",
AI913="Sites strategiques &amp; DataCenter","POWER ISSUE",
AI913="Exclu","Exclu",
AI913="SAT","TX ISSUE",
AI913="SPARE-ISSUE","SPARE-ISSUE",
AI913="Fiber CAmtel","TX ISSUE",
AI913="Fiber AOF","TX ISSUE",
AI913="Projet OCM (HUAWEI)","TRAVAUX-HUAWEI",
AI913="Projet OCM (NOKIA)","TRAVAUX -NOKIA",
AI913="ACCESS-ISSUE","ACCESS-ISSUE",
AI913="Projet OCM (ZTE, NOKIA, autres projets)","TRAVAUX OCM",
AI913="No root CAuse","No root cause",
AI913="ODU HS","TX ISSUE",
AI913="IP &amp; VLAN","TX ISSUE",
AI913="Warehouse HUAWEI","SPARE-ISSUE",
AI913="SPARE-HS","SPARE-ISSUE",
AI913="Power Telco","RAN ISSUE",AI913="no impacts","no impacts"
),"")</f>
        <v>Exclu</v>
      </c>
      <c r="AI913" s="85" t="s">
        <v>5559</v>
      </c>
      <c r="AJ913" s="57" t="str" cm="1">
        <f t="array" ref="AJ913">IFERROR(_xlfn.IFS(
AI913="MPR ISSUE","ACTIVE",
AI913="BSS Hardware Issue","ACTIVE",
AI913="Sites strategiques, MLL, Pylone, etc.","PASSIVE",
AI913="AKTIVCO DEFAUT GE &amp; POWER Cabinet","PASSIVE",
AI913="AKTIVCO Coupure ENEO &amp; Baisse de tension","PASSIVE",
AI913="Coupure ENEO &amp; Baisse de tension","PASSIVE",
AI913="Defaut GE &amp; POWER Cabinet","PASSIVE",
AI913="Sharing","PASSIVE",
AI913="Sites strategiques &amp; DataCenter","PASSIVE",
AI913="Exclu","Exclu",
AI913="SAT","ACTIVE",
AI913="SPARE-ISSUE","SPARE-ISSUE",
AI913="Fiber CAmtel","ACTIVE",
AI913="Fiber AOF","ACTIVE",
AI913="Projet OCM (HUAWEI)","PLANNED WORKS",
AI913="Projet OCM (NOKIA)","PLANNED WORKS",
AI913="ACCESS-ISSUE","ACCESS-ISSUE",
AI913="Projet OCM (ZTE, NOKIA, autres projets)","PLANNED WORKS",
AI913="No root CAuse","No root cause",
AI913="ODU HS","ACTIVE",
AI913="IP &amp; VLAN","ACTIVE",
AI913="Warehouse HUAWEI","SPARE-ISSUE",
AI913="SPARE-HS","SPARE-ISSUE",
AI913="Power Telco","ACTIVE", AI913="no impacts","no impacts"
),"")</f>
        <v>Exclu</v>
      </c>
      <c r="AK913" s="23" t="s">
        <v>5537</v>
      </c>
      <c r="AL913" s="23" t="str">
        <f t="shared" si="26"/>
        <v>LIT_229</v>
      </c>
      <c r="AN913" s="9" t="s">
        <v>5537</v>
      </c>
      <c r="AO913" s="23" t="str">
        <f>_xlfn.XLOOKUP(B913,'INCIDENT-05-03-2026'!E:E,'INCIDENT-05-03-2026'!F:F,"")</f>
        <v/>
      </c>
      <c r="AP913" s="7" t="s">
        <v>5537</v>
      </c>
      <c r="AQ913" s="6"/>
      <c r="AR913" s="7"/>
      <c r="AS913" s="3" t="str">
        <f>_xlfn.XLOOKUP(B913,'[3]tt num | region | site id'!$C:$C,'[3]tt num | region | site id'!$Q:$Q,"")</f>
        <v/>
      </c>
      <c r="AT913" s="24" t="str">
        <f>_xlfn.XLOOKUP(B913,'[4]Cells Huawei 03052026 12h'!$B:$B,'[4]Cells Huawei 03052026 12h'!$T:$T,"")</f>
        <v/>
      </c>
      <c r="AU913" s="24" t="str">
        <f>_xlfn.XLOOKUP(B913,'[5]cells down 02052026 8h50'!$B:$B,'[5]cells down 02052026 8h50'!$R:$R,"")</f>
        <v/>
      </c>
      <c r="AV913" s="24" t="str">
        <f>_xlfn.XLOOKUP(B913,'[5]cells down 02052026 13h50'!$B:$B,'[5]cells down 02052026 13h50'!$R:$R,"")</f>
        <v/>
      </c>
      <c r="AW913" s="24" t="str">
        <f>_xlfn.XLOOKUP(B913,'[5]cells down 02052026 13h50'!$B:$B,'[5]cells down 02052026 13h50'!$R:$R,"")</f>
        <v/>
      </c>
      <c r="AX913" s="24" t="str">
        <f>_xlfn.XLOOKUP(B913,'[6]cell downs 03052026 8h40 '!$B:$B,'[6]cell downs 03052026 8h40 '!$R:$R,"")</f>
        <v/>
      </c>
      <c r="AY913" s="24" t="str">
        <f>_xlfn.XLOOKUP(B913,'[7]ALL SITES DOWN'!$D:$D,'[7]ALL SITES DOWN'!$J:$J,"")</f>
        <v/>
      </c>
      <c r="AZ913" s="24" t="str">
        <f>_xlfn.XLOOKUP(B913,'[8]ALL SITES DOWN'!$D:$D,'[8]ALL SITES DOWN'!$J:$J,"")</f>
        <v/>
      </c>
      <c r="BA913" s="9" t="str">
        <f>_xlfn.XLOOKUP(B913,[9]sheet1!$AC:$AC,[9]sheet1!$AF:$AF,"")</f>
        <v/>
      </c>
      <c r="BB913" s="14" t="s">
        <v>5537</v>
      </c>
      <c r="BC913" s="14" t="s">
        <v>5537</v>
      </c>
      <c r="BD913" s="14" t="str">
        <f>_xlfn.XLOOKUP(B913,'[10]cell downs 18042026 17h'!$B:$B,'[10]cell downs 18042026 17h'!$B:$B,"")</f>
        <v/>
      </c>
      <c r="BE913" s="14" t="str">
        <f>_xlfn.XLOOKUP(B913,'[11]Cells Huawei 19042026 15h'!$B:$B,'[11]Cells Huawei 19042026 15h'!$B:$B,"")</f>
        <v/>
      </c>
      <c r="BF913" s="9" t="str">
        <f>_xlfn.XLOOKUP(B913,'[12]cells down 19042026 9H40'!$B:$B,'[12]cells down 19042026 9H40'!$B:$B,"")</f>
        <v/>
      </c>
      <c r="BG913" s="9" t="s">
        <v>2394</v>
      </c>
      <c r="BH913" s="9" t="s">
        <v>12</v>
      </c>
    </row>
    <row r="914" spans="1:60" s="9" customFormat="1" x14ac:dyDescent="0.3">
      <c r="A914" s="1" t="s">
        <v>2185</v>
      </c>
      <c r="B914" s="8" t="s">
        <v>2186</v>
      </c>
      <c r="C914" s="3" t="str">
        <f>_xlfn.XLOOKUP(B914,'[1]daily break down'!$D:$D,'[1]daily break down'!$E:$E,"")</f>
        <v>Yaounde</v>
      </c>
      <c r="D914" s="1" t="s">
        <v>21</v>
      </c>
      <c r="E914" s="1" t="s">
        <v>30</v>
      </c>
      <c r="F914" s="3" t="s">
        <v>37</v>
      </c>
      <c r="G914" s="1" t="s">
        <v>38</v>
      </c>
      <c r="H914" s="42" t="str">
        <f>_xlfn.XLOOKUP(B914,[2]CALCULATION!$B:$B,[2]CALCULATION!$H:$H,"")</f>
        <v>ZTE</v>
      </c>
      <c r="I914" s="34">
        <v>0</v>
      </c>
      <c r="J914" s="34">
        <v>0</v>
      </c>
      <c r="K914" s="34">
        <v>0</v>
      </c>
      <c r="L914" s="34">
        <v>0</v>
      </c>
      <c r="M914" s="34">
        <v>0</v>
      </c>
      <c r="N914" s="34">
        <v>0</v>
      </c>
      <c r="O914" s="34">
        <v>0</v>
      </c>
      <c r="P914" s="34">
        <v>0</v>
      </c>
      <c r="Q914" s="34">
        <v>4.1508826223557724</v>
      </c>
      <c r="R914" s="34">
        <v>33.897492530669204</v>
      </c>
      <c r="S914" s="35">
        <v>15.384288865489266</v>
      </c>
      <c r="T914" s="35">
        <v>13.868556899607057</v>
      </c>
      <c r="U914" s="35">
        <v>13.868556899607057</v>
      </c>
      <c r="V914" s="35">
        <v>13.868556899607057</v>
      </c>
      <c r="W914" s="35">
        <v>13.868556899607057</v>
      </c>
      <c r="X914" s="35">
        <v>22.189887225232784</v>
      </c>
      <c r="Y914" s="35">
        <v>0</v>
      </c>
      <c r="Z914" s="35">
        <v>0</v>
      </c>
      <c r="AA914" s="35">
        <v>0</v>
      </c>
      <c r="AB914" s="35">
        <v>0</v>
      </c>
      <c r="AC914" s="35">
        <v>0</v>
      </c>
      <c r="AD914" s="35">
        <v>0</v>
      </c>
      <c r="AE914" s="58" t="s">
        <v>5560</v>
      </c>
      <c r="AF914" s="58"/>
      <c r="AG914" s="57" t="str" cm="1">
        <f t="array" ref="AG914">IFERROR(_xlfn.IFS(
AI914="MPR ISSUE","PDH",
AI914="BSS Hardware Issue","BSS",
AI914="Sites strategiques, MLL, Pylone, etc.","ENVTECH",
AI914="AKTIVCO DEFAUT GE &amp; POWER Cabinet","AKTIVCO",
AI914="AKTIVCO Coupure ENEO &amp; Baisse de tension","AKTIVCO GRID ONLY",
AI914="Coupure ENEO &amp; Baisse de tension","IHS GRID ONLY",
AI914="Defaut GE &amp; POWER Cabinet","IHS",
AI914="Sharing","Partners",
AI914="Sites strategiques &amp; DataCenter","SST &amp; DC",
AI914="Exclu","Exclu",
AI914="SAT","SAT",
AI914="SPARE-ISSUE","SPARE-ISSUE",
AI914="Fiber CAmtel","TRANS_FO_CAMTEL",
AI914="Fiber AOF","Fiber AOF",
AI914="Projet OCM (HUAWEI)","TRAVAUX-HUAWEI",
AI914="Projet OCM (NOKIA)","TRAVAUX-NOKIA",
AI914="ACCESS-ISSUE","ACCESS-ISSUE",
AI914="Projet OCM (ZTE, NOKIA, autres projets)","TRAVAUX OCM",
AI914="No root CAuse","No root cause",
AI914="ODU HS","PDH",
AI914="IP &amp; VLAN","PDH",
AI914="Warehouse HUAWEI","SPARE-ISSUE",
AI914="SPARE-HS","SPARE-ISSUE",
AI914="Power Telco","BSS",AI914="no impacts","no impacts"
),"")</f>
        <v>no impacts</v>
      </c>
      <c r="AH914" s="57" t="str" cm="1">
        <f t="array" ref="AH914">IFERROR(_xlfn.IFS(
AI914="MPR ISSUE","TX ISSUE",
AI914="BSS Hardware Issue","RAN ISSUE",
AI914="Sites strategiques, MLL, Pylone, etc.","ENVTECH",
AI914="AKTIVCO DEFAUT GE &amp; POWER Cabinet","POWER ISSUE",
AI914="AKTIVCO Coupure ENEO &amp; Baisse de tension","POWER ISSUE",
AI914="Coupure ENEO &amp; Baisse de tension","POWER ISSUE",
AI914="Defaut GE &amp; POWER Cabinet","POWER ISSUE",
AI914="Sharing","POWER ISSUE",
AI914="Sites strategiques &amp; DataCenter","POWER ISSUE",
AI914="Exclu","Exclu",
AI914="SAT","TX ISSUE",
AI914="SPARE-ISSUE","SPARE-ISSUE",
AI914="Fiber CAmtel","TX ISSUE",
AI914="Fiber AOF","TX ISSUE",
AI914="Projet OCM (HUAWEI)","TRAVAUX-HUAWEI",
AI914="Projet OCM (NOKIA)","TRAVAUX -NOKIA",
AI914="ACCESS-ISSUE","ACCESS-ISSUE",
AI914="Projet OCM (ZTE, NOKIA, autres projets)","TRAVAUX OCM",
AI914="No root CAuse","No root cause",
AI914="ODU HS","TX ISSUE",
AI914="IP &amp; VLAN","TX ISSUE",
AI914="Warehouse HUAWEI","SPARE-ISSUE",
AI914="SPARE-HS","SPARE-ISSUE",
AI914="Power Telco","RAN ISSUE",AI914="no impacts","no impacts"
),"")</f>
        <v>no impacts</v>
      </c>
      <c r="AI914" s="85" t="s">
        <v>5998</v>
      </c>
      <c r="AJ914" s="57" t="str" cm="1">
        <f t="array" ref="AJ914">IFERROR(_xlfn.IFS(
AI914="MPR ISSUE","ACTIVE",
AI914="BSS Hardware Issue","ACTIVE",
AI914="Sites strategiques, MLL, Pylone, etc.","PASSIVE",
AI914="AKTIVCO DEFAUT GE &amp; POWER Cabinet","PASSIVE",
AI914="AKTIVCO Coupure ENEO &amp; Baisse de tension","PASSIVE",
AI914="Coupure ENEO &amp; Baisse de tension","PASSIVE",
AI914="Defaut GE &amp; POWER Cabinet","PASSIVE",
AI914="Sharing","PASSIVE",
AI914="Sites strategiques &amp; DataCenter","PASSIVE",
AI914="Exclu","Exclu",
AI914="SAT","ACTIVE",
AI914="SPARE-ISSUE","SPARE-ISSUE",
AI914="Fiber CAmtel","ACTIVE",
AI914="Fiber AOF","ACTIVE",
AI914="Projet OCM (HUAWEI)","PLANNED WORKS",
AI914="Projet OCM (NOKIA)","PLANNED WORKS",
AI914="ACCESS-ISSUE","ACCESS-ISSUE",
AI914="Projet OCM (ZTE, NOKIA, autres projets)","PLANNED WORKS",
AI914="No root CAuse","No root cause",
AI914="ODU HS","ACTIVE",
AI914="IP &amp; VLAN","ACTIVE",
AI914="Warehouse HUAWEI","SPARE-ISSUE",
AI914="SPARE-HS","SPARE-ISSUE",
AI914="Power Telco","ACTIVE", AI914="no impacts","no impacts"
),"")</f>
        <v>no impacts</v>
      </c>
      <c r="AK914" s="23" t="s">
        <v>5537</v>
      </c>
      <c r="AL914" s="23" t="str">
        <f t="shared" si="26"/>
        <v>CTR_771</v>
      </c>
      <c r="AN914" s="9" t="s">
        <v>5537</v>
      </c>
      <c r="AO914" s="23" t="str">
        <f>_xlfn.XLOOKUP(B914,'INCIDENT-05-03-2026'!E:E,'INCIDENT-05-03-2026'!F:F,"")</f>
        <v/>
      </c>
      <c r="AP914" s="7" t="s">
        <v>5537</v>
      </c>
      <c r="AQ914" s="6"/>
      <c r="AR914" s="7"/>
      <c r="AS914" s="3" t="str">
        <f>_xlfn.XLOOKUP(B914,'[3]tt num | region | site id'!$C:$C,'[3]tt num | region | site id'!$Q:$Q,"")</f>
        <v/>
      </c>
      <c r="AT914" s="24" t="str">
        <f>_xlfn.XLOOKUP(B914,'[4]Cells Huawei 03052026 12h'!$B:$B,'[4]Cells Huawei 03052026 12h'!$T:$T,"")</f>
        <v/>
      </c>
      <c r="AU914" s="24" t="str">
        <f>_xlfn.XLOOKUP(B914,'[5]cells down 02052026 8h50'!$B:$B,'[5]cells down 02052026 8h50'!$R:$R,"")</f>
        <v/>
      </c>
      <c r="AV914" s="24" t="str">
        <f>_xlfn.XLOOKUP(B914,'[5]cells down 02052026 13h50'!$B:$B,'[5]cells down 02052026 13h50'!$R:$R,"")</f>
        <v/>
      </c>
      <c r="AW914" s="24" t="str">
        <f>_xlfn.XLOOKUP(B914,'[5]cells down 02052026 13h50'!$B:$B,'[5]cells down 02052026 13h50'!$R:$R,"")</f>
        <v/>
      </c>
      <c r="AX914" s="24" t="str">
        <f>_xlfn.XLOOKUP(B914,'[6]cell downs 03052026 8h40 '!$B:$B,'[6]cell downs 03052026 8h40 '!$R:$R,"")</f>
        <v/>
      </c>
      <c r="AY914" s="24" t="str">
        <f>_xlfn.XLOOKUP(B914,'[7]ALL SITES DOWN'!$D:$D,'[7]ALL SITES DOWN'!$J:$J,"")</f>
        <v/>
      </c>
      <c r="AZ914" s="24" t="str">
        <f>_xlfn.XLOOKUP(B914,'[8]ALL SITES DOWN'!$D:$D,'[8]ALL SITES DOWN'!$J:$J,"")</f>
        <v/>
      </c>
      <c r="BA914" s="9" t="str">
        <f>_xlfn.XLOOKUP(B914,[9]sheet1!$AC:$AC,[9]sheet1!$AF:$AF,"")</f>
        <v/>
      </c>
      <c r="BB914" s="14" t="s">
        <v>5537</v>
      </c>
      <c r="BC914" s="14" t="s">
        <v>5537</v>
      </c>
      <c r="BD914" s="14" t="str">
        <f>_xlfn.XLOOKUP(B914,'[10]cell downs 18042026 17h'!$B:$B,'[10]cell downs 18042026 17h'!$B:$B,"")</f>
        <v/>
      </c>
      <c r="BE914" s="14" t="str">
        <f>_xlfn.XLOOKUP(B914,'[11]Cells Huawei 19042026 15h'!$B:$B,'[11]Cells Huawei 19042026 15h'!$B:$B,"")</f>
        <v/>
      </c>
      <c r="BF914" s="9" t="str">
        <f>_xlfn.XLOOKUP(B914,'[12]cells down 19042026 9H40'!$B:$B,'[12]cells down 19042026 9H40'!$B:$B,"")</f>
        <v/>
      </c>
      <c r="BG914" s="9" t="s">
        <v>5537</v>
      </c>
      <c r="BH914" s="9" t="s">
        <v>1713</v>
      </c>
    </row>
    <row r="915" spans="1:60" s="9" customFormat="1" x14ac:dyDescent="0.3">
      <c r="A915" s="1" t="s">
        <v>852</v>
      </c>
      <c r="B915" s="8" t="s">
        <v>853</v>
      </c>
      <c r="C915" s="3" t="str">
        <f>_xlfn.XLOOKUP(B915,'[1]daily break down'!$D:$D,'[1]daily break down'!$E:$E,"")</f>
        <v>Yaounde</v>
      </c>
      <c r="D915" s="1" t="s">
        <v>21</v>
      </c>
      <c r="E915" s="1" t="s">
        <v>30</v>
      </c>
      <c r="F915" s="3" t="s">
        <v>37</v>
      </c>
      <c r="G915" s="1" t="s">
        <v>38</v>
      </c>
      <c r="H915" s="42" t="str">
        <f>_xlfn.XLOOKUP(B915,[2]CALCULATION!$B:$B,[2]CALCULATION!$H:$H,"")</f>
        <v>ZTE</v>
      </c>
      <c r="I915" s="34">
        <v>0</v>
      </c>
      <c r="J915" s="34">
        <v>0</v>
      </c>
      <c r="K915" s="34">
        <v>14.995698179109844</v>
      </c>
      <c r="L915" s="34">
        <v>0</v>
      </c>
      <c r="M915" s="34">
        <v>0</v>
      </c>
      <c r="N915" s="34">
        <v>0</v>
      </c>
      <c r="O915" s="34">
        <v>0</v>
      </c>
      <c r="P915" s="34">
        <v>2.4358436562766603</v>
      </c>
      <c r="Q915" s="34">
        <v>12.95955646300434</v>
      </c>
      <c r="R915" s="34">
        <v>0</v>
      </c>
      <c r="S915" s="35">
        <v>0</v>
      </c>
      <c r="T915" s="35">
        <v>0</v>
      </c>
      <c r="U915" s="35">
        <v>24.399261057035151</v>
      </c>
      <c r="V915" s="35">
        <v>0</v>
      </c>
      <c r="W915" s="35">
        <v>0</v>
      </c>
      <c r="X915" s="35">
        <v>15.756917156774616</v>
      </c>
      <c r="Y915" s="35">
        <v>0</v>
      </c>
      <c r="Z915" s="35">
        <v>0</v>
      </c>
      <c r="AA915" s="35">
        <v>0</v>
      </c>
      <c r="AB915" s="35">
        <v>0</v>
      </c>
      <c r="AC915" s="35">
        <v>0</v>
      </c>
      <c r="AD915" s="35">
        <v>0</v>
      </c>
      <c r="AE915" s="58" t="s">
        <v>5560</v>
      </c>
      <c r="AF915" s="58"/>
      <c r="AG915" s="57" t="str" cm="1">
        <f t="array" ref="AG915">IFERROR(_xlfn.IFS(
AI915="MPR ISSUE","PDH",
AI915="BSS Hardware Issue","BSS",
AI915="Sites strategiques, MLL, Pylone, etc.","ENVTECH",
AI915="AKTIVCO DEFAUT GE &amp; POWER Cabinet","AKTIVCO",
AI915="AKTIVCO Coupure ENEO &amp; Baisse de tension","AKTIVCO GRID ONLY",
AI915="Coupure ENEO &amp; Baisse de tension","IHS GRID ONLY",
AI915="Defaut GE &amp; POWER Cabinet","IHS",
AI915="Sharing","Partners",
AI915="Sites strategiques &amp; DataCenter","SST &amp; DC",
AI915="Exclu","Exclu",
AI915="SAT","SAT",
AI915="SPARE-ISSUE","SPARE-ISSUE",
AI915="Fiber CAmtel","TRANS_FO_CAMTEL",
AI915="Fiber AOF","Fiber AOF",
AI915="Projet OCM (HUAWEI)","TRAVAUX-HUAWEI",
AI915="Projet OCM (NOKIA)","TRAVAUX-NOKIA",
AI915="ACCESS-ISSUE","ACCESS-ISSUE",
AI915="Projet OCM (ZTE, NOKIA, autres projets)","TRAVAUX OCM",
AI915="No root CAuse","No root cause",
AI915="ODU HS","PDH",
AI915="IP &amp; VLAN","PDH",
AI915="Warehouse HUAWEI","SPARE-ISSUE",
AI915="SPARE-HS","SPARE-ISSUE",
AI915="Power Telco","BSS",AI915="no impacts","no impacts"
),"")</f>
        <v>no impacts</v>
      </c>
      <c r="AH915" s="57" t="str" cm="1">
        <f t="array" ref="AH915">IFERROR(_xlfn.IFS(
AI915="MPR ISSUE","TX ISSUE",
AI915="BSS Hardware Issue","RAN ISSUE",
AI915="Sites strategiques, MLL, Pylone, etc.","ENVTECH",
AI915="AKTIVCO DEFAUT GE &amp; POWER Cabinet","POWER ISSUE",
AI915="AKTIVCO Coupure ENEO &amp; Baisse de tension","POWER ISSUE",
AI915="Coupure ENEO &amp; Baisse de tension","POWER ISSUE",
AI915="Defaut GE &amp; POWER Cabinet","POWER ISSUE",
AI915="Sharing","POWER ISSUE",
AI915="Sites strategiques &amp; DataCenter","POWER ISSUE",
AI915="Exclu","Exclu",
AI915="SAT","TX ISSUE",
AI915="SPARE-ISSUE","SPARE-ISSUE",
AI915="Fiber CAmtel","TX ISSUE",
AI915="Fiber AOF","TX ISSUE",
AI915="Projet OCM (HUAWEI)","TRAVAUX-HUAWEI",
AI915="Projet OCM (NOKIA)","TRAVAUX -NOKIA",
AI915="ACCESS-ISSUE","ACCESS-ISSUE",
AI915="Projet OCM (ZTE, NOKIA, autres projets)","TRAVAUX OCM",
AI915="No root CAuse","No root cause",
AI915="ODU HS","TX ISSUE",
AI915="IP &amp; VLAN","TX ISSUE",
AI915="Warehouse HUAWEI","SPARE-ISSUE",
AI915="SPARE-HS","SPARE-ISSUE",
AI915="Power Telco","RAN ISSUE",AI915="no impacts","no impacts"
),"")</f>
        <v>no impacts</v>
      </c>
      <c r="AI915" s="85" t="s">
        <v>5998</v>
      </c>
      <c r="AJ915" s="57" t="str" cm="1">
        <f t="array" ref="AJ915">IFERROR(_xlfn.IFS(
AI915="MPR ISSUE","ACTIVE",
AI915="BSS Hardware Issue","ACTIVE",
AI915="Sites strategiques, MLL, Pylone, etc.","PASSIVE",
AI915="AKTIVCO DEFAUT GE &amp; POWER Cabinet","PASSIVE",
AI915="AKTIVCO Coupure ENEO &amp; Baisse de tension","PASSIVE",
AI915="Coupure ENEO &amp; Baisse de tension","PASSIVE",
AI915="Defaut GE &amp; POWER Cabinet","PASSIVE",
AI915="Sharing","PASSIVE",
AI915="Sites strategiques &amp; DataCenter","PASSIVE",
AI915="Exclu","Exclu",
AI915="SAT","ACTIVE",
AI915="SPARE-ISSUE","SPARE-ISSUE",
AI915="Fiber CAmtel","ACTIVE",
AI915="Fiber AOF","ACTIVE",
AI915="Projet OCM (HUAWEI)","PLANNED WORKS",
AI915="Projet OCM (NOKIA)","PLANNED WORKS",
AI915="ACCESS-ISSUE","ACCESS-ISSUE",
AI915="Projet OCM (ZTE, NOKIA, autres projets)","PLANNED WORKS",
AI915="No root CAuse","No root cause",
AI915="ODU HS","ACTIVE",
AI915="IP &amp; VLAN","ACTIVE",
AI915="Warehouse HUAWEI","SPARE-ISSUE",
AI915="SPARE-HS","SPARE-ISSUE",
AI915="Power Telco","ACTIVE", AI915="no impacts","no impacts"
),"")</f>
        <v>no impacts</v>
      </c>
      <c r="AK915" s="23" t="s">
        <v>5537</v>
      </c>
      <c r="AL915" s="23" t="str">
        <f t="shared" si="26"/>
        <v>CTR_831</v>
      </c>
      <c r="AN915" s="9" t="s">
        <v>5537</v>
      </c>
      <c r="AO915" s="23" t="str">
        <f>_xlfn.XLOOKUP(B915,'INCIDENT-05-03-2026'!E:E,'INCIDENT-05-03-2026'!F:F,"")</f>
        <v/>
      </c>
      <c r="AP915" s="7" t="s">
        <v>5537</v>
      </c>
      <c r="AQ915" s="6"/>
      <c r="AR915" s="7"/>
      <c r="AS915" s="3" t="str">
        <f>_xlfn.XLOOKUP(B915,'[3]tt num | region | site id'!$C:$C,'[3]tt num | region | site id'!$Q:$Q,"")</f>
        <v/>
      </c>
      <c r="AT915" s="24" t="str">
        <f>_xlfn.XLOOKUP(B915,'[4]Cells Huawei 03052026 12h'!$B:$B,'[4]Cells Huawei 03052026 12h'!$T:$T,"")</f>
        <v/>
      </c>
      <c r="AU915" s="24" t="str">
        <f>_xlfn.XLOOKUP(B915,'[5]cells down 02052026 8h50'!$B:$B,'[5]cells down 02052026 8h50'!$R:$R,"")</f>
        <v/>
      </c>
      <c r="AV915" s="24" t="str">
        <f>_xlfn.XLOOKUP(B915,'[5]cells down 02052026 13h50'!$B:$B,'[5]cells down 02052026 13h50'!$R:$R,"")</f>
        <v/>
      </c>
      <c r="AW915" s="24" t="str">
        <f>_xlfn.XLOOKUP(B915,'[5]cells down 02052026 13h50'!$B:$B,'[5]cells down 02052026 13h50'!$R:$R,"")</f>
        <v/>
      </c>
      <c r="AX915" s="24" t="str">
        <f>_xlfn.XLOOKUP(B915,'[6]cell downs 03052026 8h40 '!$B:$B,'[6]cell downs 03052026 8h40 '!$R:$R,"")</f>
        <v/>
      </c>
      <c r="AY915" s="24" t="str">
        <f>_xlfn.XLOOKUP(B915,'[7]ALL SITES DOWN'!$D:$D,'[7]ALL SITES DOWN'!$J:$J,"")</f>
        <v/>
      </c>
      <c r="AZ915" s="24" t="str">
        <f>_xlfn.XLOOKUP(B915,'[8]ALL SITES DOWN'!$D:$D,'[8]ALL SITES DOWN'!$J:$J,"")</f>
        <v/>
      </c>
      <c r="BA915" s="9" t="str">
        <f>_xlfn.XLOOKUP(B915,[9]sheet1!$AC:$AC,[9]sheet1!$AF:$AF,"")</f>
        <v/>
      </c>
      <c r="BB915" s="14" t="s">
        <v>5537</v>
      </c>
      <c r="BC915" s="14" t="s">
        <v>5537</v>
      </c>
      <c r="BD915" s="14" t="str">
        <f>_xlfn.XLOOKUP(B915,'[10]cell downs 18042026 17h'!$B:$B,'[10]cell downs 18042026 17h'!$B:$B,"")</f>
        <v/>
      </c>
      <c r="BE915" s="14" t="str">
        <f>_xlfn.XLOOKUP(B915,'[11]Cells Huawei 19042026 15h'!$B:$B,'[11]Cells Huawei 19042026 15h'!$B:$B,"")</f>
        <v/>
      </c>
      <c r="BF915" s="9" t="str">
        <f>_xlfn.XLOOKUP(B915,'[12]cells down 19042026 9H40'!$B:$B,'[12]cells down 19042026 9H40'!$B:$B,"")</f>
        <v/>
      </c>
      <c r="BG915" s="9" t="s">
        <v>5537</v>
      </c>
      <c r="BH915" s="9" t="s">
        <v>5537</v>
      </c>
    </row>
    <row r="916" spans="1:60" s="9" customFormat="1" x14ac:dyDescent="0.3">
      <c r="A916" s="1" t="s">
        <v>1767</v>
      </c>
      <c r="B916" s="8" t="s">
        <v>1768</v>
      </c>
      <c r="C916" s="3" t="str">
        <f>_xlfn.XLOOKUP(B916,'[1]daily break down'!$D:$D,'[1]daily break down'!$E:$E,"")</f>
        <v>Yaounde</v>
      </c>
      <c r="D916" s="1" t="s">
        <v>21</v>
      </c>
      <c r="E916" s="1" t="s">
        <v>36</v>
      </c>
      <c r="F916" s="3" t="s">
        <v>37</v>
      </c>
      <c r="G916" s="1" t="s">
        <v>38</v>
      </c>
      <c r="H916" s="42" t="str">
        <f>_xlfn.XLOOKUP(B916,[2]CALCULATION!$B:$B,[2]CALCULATION!$H:$H,"")</f>
        <v>ZTE</v>
      </c>
      <c r="I916" s="34">
        <v>5.3305660425816068</v>
      </c>
      <c r="J916" s="34">
        <v>0</v>
      </c>
      <c r="K916" s="34">
        <v>0</v>
      </c>
      <c r="L916" s="34">
        <v>1.443232372521994</v>
      </c>
      <c r="M916" s="34">
        <v>0</v>
      </c>
      <c r="N916" s="34">
        <v>2.3286013303541617</v>
      </c>
      <c r="O916" s="34">
        <v>0</v>
      </c>
      <c r="P916" s="34">
        <v>0</v>
      </c>
      <c r="Q916" s="34">
        <v>0.55424289379139535</v>
      </c>
      <c r="R916" s="34">
        <v>2.3075381028613169</v>
      </c>
      <c r="S916" s="35">
        <v>0</v>
      </c>
      <c r="T916" s="35">
        <v>0.36458467096420671</v>
      </c>
      <c r="U916" s="35">
        <v>0</v>
      </c>
      <c r="V916" s="35">
        <v>0</v>
      </c>
      <c r="W916" s="35">
        <v>0.36458467096420677</v>
      </c>
      <c r="X916" s="35">
        <v>12.947196753730379</v>
      </c>
      <c r="Y916" s="35">
        <v>0</v>
      </c>
      <c r="Z916" s="35">
        <v>0</v>
      </c>
      <c r="AA916" s="35">
        <v>0</v>
      </c>
      <c r="AB916" s="35">
        <v>0</v>
      </c>
      <c r="AC916" s="35">
        <v>0</v>
      </c>
      <c r="AD916" s="35">
        <v>0</v>
      </c>
      <c r="AE916" s="58" t="s">
        <v>5560</v>
      </c>
      <c r="AF916" s="58"/>
      <c r="AG916" s="57" t="str" cm="1">
        <f t="array" ref="AG916">IFERROR(_xlfn.IFS(
AI916="MPR ISSUE","PDH",
AI916="BSS Hardware Issue","BSS",
AI916="Sites strategiques, MLL, Pylone, etc.","ENVTECH",
AI916="AKTIVCO DEFAUT GE &amp; POWER Cabinet","AKTIVCO",
AI916="AKTIVCO Coupure ENEO &amp; Baisse de tension","AKTIVCO GRID ONLY",
AI916="Coupure ENEO &amp; Baisse de tension","IHS GRID ONLY",
AI916="Defaut GE &amp; POWER Cabinet","IHS",
AI916="Sharing","Partners",
AI916="Sites strategiques &amp; DataCenter","SST &amp; DC",
AI916="Exclu","Exclu",
AI916="SAT","SAT",
AI916="SPARE-ISSUE","SPARE-ISSUE",
AI916="Fiber CAmtel","TRANS_FO_CAMTEL",
AI916="Fiber AOF","Fiber AOF",
AI916="Projet OCM (HUAWEI)","TRAVAUX-HUAWEI",
AI916="Projet OCM (NOKIA)","TRAVAUX-NOKIA",
AI916="ACCESS-ISSUE","ACCESS-ISSUE",
AI916="Projet OCM (ZTE, NOKIA, autres projets)","TRAVAUX OCM",
AI916="No root CAuse","No root cause",
AI916="ODU HS","PDH",
AI916="IP &amp; VLAN","PDH",
AI916="Warehouse HUAWEI","SPARE-ISSUE",
AI916="SPARE-HS","SPARE-ISSUE",
AI916="Power Telco","BSS",AI916="no impacts","no impacts"
),"")</f>
        <v>no impacts</v>
      </c>
      <c r="AH916" s="57" t="str" cm="1">
        <f t="array" ref="AH916">IFERROR(_xlfn.IFS(
AI916="MPR ISSUE","TX ISSUE",
AI916="BSS Hardware Issue","RAN ISSUE",
AI916="Sites strategiques, MLL, Pylone, etc.","ENVTECH",
AI916="AKTIVCO DEFAUT GE &amp; POWER Cabinet","POWER ISSUE",
AI916="AKTIVCO Coupure ENEO &amp; Baisse de tension","POWER ISSUE",
AI916="Coupure ENEO &amp; Baisse de tension","POWER ISSUE",
AI916="Defaut GE &amp; POWER Cabinet","POWER ISSUE",
AI916="Sharing","POWER ISSUE",
AI916="Sites strategiques &amp; DataCenter","POWER ISSUE",
AI916="Exclu","Exclu",
AI916="SAT","TX ISSUE",
AI916="SPARE-ISSUE","SPARE-ISSUE",
AI916="Fiber CAmtel","TX ISSUE",
AI916="Fiber AOF","TX ISSUE",
AI916="Projet OCM (HUAWEI)","TRAVAUX-HUAWEI",
AI916="Projet OCM (NOKIA)","TRAVAUX -NOKIA",
AI916="ACCESS-ISSUE","ACCESS-ISSUE",
AI916="Projet OCM (ZTE, NOKIA, autres projets)","TRAVAUX OCM",
AI916="No root CAuse","No root cause",
AI916="ODU HS","TX ISSUE",
AI916="IP &amp; VLAN","TX ISSUE",
AI916="Warehouse HUAWEI","SPARE-ISSUE",
AI916="SPARE-HS","SPARE-ISSUE",
AI916="Power Telco","RAN ISSUE",AI916="no impacts","no impacts"
),"")</f>
        <v>no impacts</v>
      </c>
      <c r="AI916" s="85" t="s">
        <v>5998</v>
      </c>
      <c r="AJ916" s="57" t="str" cm="1">
        <f t="array" ref="AJ916">IFERROR(_xlfn.IFS(
AI916="MPR ISSUE","ACTIVE",
AI916="BSS Hardware Issue","ACTIVE",
AI916="Sites strategiques, MLL, Pylone, etc.","PASSIVE",
AI916="AKTIVCO DEFAUT GE &amp; POWER Cabinet","PASSIVE",
AI916="AKTIVCO Coupure ENEO &amp; Baisse de tension","PASSIVE",
AI916="Coupure ENEO &amp; Baisse de tension","PASSIVE",
AI916="Defaut GE &amp; POWER Cabinet","PASSIVE",
AI916="Sharing","PASSIVE",
AI916="Sites strategiques &amp; DataCenter","PASSIVE",
AI916="Exclu","Exclu",
AI916="SAT","ACTIVE",
AI916="SPARE-ISSUE","SPARE-ISSUE",
AI916="Fiber CAmtel","ACTIVE",
AI916="Fiber AOF","ACTIVE",
AI916="Projet OCM (HUAWEI)","PLANNED WORKS",
AI916="Projet OCM (NOKIA)","PLANNED WORKS",
AI916="ACCESS-ISSUE","ACCESS-ISSUE",
AI916="Projet OCM (ZTE, NOKIA, autres projets)","PLANNED WORKS",
AI916="No root CAuse","No root cause",
AI916="ODU HS","ACTIVE",
AI916="IP &amp; VLAN","ACTIVE",
AI916="Warehouse HUAWEI","SPARE-ISSUE",
AI916="SPARE-HS","SPARE-ISSUE",
AI916="Power Telco","ACTIVE", AI916="no impacts","no impacts"
),"")</f>
        <v>no impacts</v>
      </c>
      <c r="AK916" s="23" t="s">
        <v>5537</v>
      </c>
      <c r="AL916" s="23" t="str">
        <f t="shared" si="26"/>
        <v>CTR_723</v>
      </c>
      <c r="AN916" s="9" t="s">
        <v>5537</v>
      </c>
      <c r="AO916" s="23" t="str">
        <f>_xlfn.XLOOKUP(B916,'INCIDENT-05-03-2026'!E:E,'INCIDENT-05-03-2026'!F:F,"")</f>
        <v/>
      </c>
      <c r="AP916" s="7" t="s">
        <v>5537</v>
      </c>
      <c r="AQ916" s="6"/>
      <c r="AR916" s="7"/>
      <c r="AS916" s="3" t="str">
        <f>_xlfn.XLOOKUP(B916,'[3]tt num | region | site id'!$C:$C,'[3]tt num | region | site id'!$Q:$Q,"")</f>
        <v/>
      </c>
      <c r="AT916" s="24" t="str">
        <f>_xlfn.XLOOKUP(B916,'[4]Cells Huawei 03052026 12h'!$B:$B,'[4]Cells Huawei 03052026 12h'!$T:$T,"")</f>
        <v/>
      </c>
      <c r="AU916" s="24" t="str">
        <f>_xlfn.XLOOKUP(B916,'[5]cells down 02052026 8h50'!$B:$B,'[5]cells down 02052026 8h50'!$R:$R,"")</f>
        <v/>
      </c>
      <c r="AV916" s="24" t="str">
        <f>_xlfn.XLOOKUP(B916,'[5]cells down 02052026 13h50'!$B:$B,'[5]cells down 02052026 13h50'!$R:$R,"")</f>
        <v/>
      </c>
      <c r="AW916" s="24" t="str">
        <f>_xlfn.XLOOKUP(B916,'[5]cells down 02052026 13h50'!$B:$B,'[5]cells down 02052026 13h50'!$R:$R,"")</f>
        <v/>
      </c>
      <c r="AX916" s="24" t="str">
        <f>_xlfn.XLOOKUP(B916,'[6]cell downs 03052026 8h40 '!$B:$B,'[6]cell downs 03052026 8h40 '!$R:$R,"")</f>
        <v/>
      </c>
      <c r="AY916" s="24" t="str">
        <f>_xlfn.XLOOKUP(B916,'[7]ALL SITES DOWN'!$D:$D,'[7]ALL SITES DOWN'!$J:$J,"")</f>
        <v/>
      </c>
      <c r="AZ916" s="24" t="str">
        <f>_xlfn.XLOOKUP(B916,'[8]ALL SITES DOWN'!$D:$D,'[8]ALL SITES DOWN'!$J:$J,"")</f>
        <v/>
      </c>
      <c r="BA916" s="9" t="str">
        <f>_xlfn.XLOOKUP(B916,[9]sheet1!$AC:$AC,[9]sheet1!$AF:$AF,"")</f>
        <v/>
      </c>
      <c r="BB916" s="14" t="s">
        <v>5537</v>
      </c>
      <c r="BC916" s="14" t="s">
        <v>5537</v>
      </c>
      <c r="BD916" s="14" t="str">
        <f>_xlfn.XLOOKUP(B916,'[10]cell downs 18042026 17h'!$B:$B,'[10]cell downs 18042026 17h'!$B:$B,"")</f>
        <v/>
      </c>
      <c r="BE916" s="14" t="str">
        <f>_xlfn.XLOOKUP(B916,'[11]Cells Huawei 19042026 15h'!$B:$B,'[11]Cells Huawei 19042026 15h'!$B:$B,"")</f>
        <v/>
      </c>
      <c r="BF916" s="9" t="str">
        <f>_xlfn.XLOOKUP(B916,'[12]cells down 19042026 9H40'!$B:$B,'[12]cells down 19042026 9H40'!$B:$B,"")</f>
        <v/>
      </c>
      <c r="BG916" s="9" t="s">
        <v>5537</v>
      </c>
      <c r="BH916" s="9" t="s">
        <v>5537</v>
      </c>
    </row>
    <row r="917" spans="1:60" s="9" customFormat="1" x14ac:dyDescent="0.3">
      <c r="A917" s="1" t="s">
        <v>3235</v>
      </c>
      <c r="B917" s="113" t="s">
        <v>3236</v>
      </c>
      <c r="C917" s="3" t="str">
        <f>_xlfn.XLOOKUP(B917,'[1]daily break down'!$D:$D,'[1]daily break down'!$E:$E,"")</f>
        <v>Yaounde</v>
      </c>
      <c r="D917" s="1" t="s">
        <v>11</v>
      </c>
      <c r="E917" s="1" t="s">
        <v>145</v>
      </c>
      <c r="F917" s="3" t="s">
        <v>37</v>
      </c>
      <c r="G917" s="1" t="s">
        <v>38</v>
      </c>
      <c r="H917" s="42" t="str">
        <f>_xlfn.XLOOKUP(B917,[2]CALCULATION!$B:$B,[2]CALCULATION!$H:$H,"")</f>
        <v>ZTE</v>
      </c>
      <c r="I917" s="34">
        <v>0</v>
      </c>
      <c r="J917" s="34">
        <v>0</v>
      </c>
      <c r="K917" s="34">
        <v>0</v>
      </c>
      <c r="L917" s="34">
        <v>0</v>
      </c>
      <c r="M917" s="34">
        <v>0</v>
      </c>
      <c r="N917" s="34">
        <v>0</v>
      </c>
      <c r="O917" s="34">
        <v>0</v>
      </c>
      <c r="P917" s="34">
        <v>0</v>
      </c>
      <c r="Q917" s="34">
        <v>0.14492784640715975</v>
      </c>
      <c r="R917" s="34">
        <v>0</v>
      </c>
      <c r="S917" s="35">
        <v>0</v>
      </c>
      <c r="T917" s="35">
        <v>2.682520624484567</v>
      </c>
      <c r="U917" s="35">
        <v>2.8090248349898168E-2</v>
      </c>
      <c r="V917" s="35">
        <v>0.59872357911498153</v>
      </c>
      <c r="W917" s="35">
        <v>2.682520624484567</v>
      </c>
      <c r="X917" s="35">
        <v>12.295502992012738</v>
      </c>
      <c r="Y917" s="35">
        <v>0</v>
      </c>
      <c r="Z917" s="35">
        <v>0</v>
      </c>
      <c r="AA917" s="35">
        <v>0</v>
      </c>
      <c r="AB917" s="35">
        <v>0</v>
      </c>
      <c r="AC917" s="35">
        <v>0</v>
      </c>
      <c r="AD917" s="35">
        <v>0</v>
      </c>
      <c r="AE917" s="58" t="s">
        <v>5560</v>
      </c>
      <c r="AF917" s="58"/>
      <c r="AG917" s="57" t="str" cm="1">
        <f t="array" ref="AG917">IFERROR(_xlfn.IFS(
AI917="MPR ISSUE","PDH",
AI917="BSS Hardware Issue","BSS",
AI917="Sites strategiques, MLL, Pylone, etc.","ENVTECH",
AI917="AKTIVCO DEFAUT GE &amp; POWER Cabinet","AKTIVCO",
AI917="AKTIVCO Coupure ENEO &amp; Baisse de tension","AKTIVCO GRID ONLY",
AI917="Coupure ENEO &amp; Baisse de tension","IHS GRID ONLY",
AI917="Defaut GE &amp; POWER Cabinet","IHS",
AI917="Sharing","Partners",
AI917="Sites strategiques &amp; DataCenter","SST &amp; DC",
AI917="Exclu","Exclu",
AI917="SAT","SAT",
AI917="SPARE-ISSUE","SPARE-ISSUE",
AI917="Fiber CAmtel","TRANS_FO_CAMTEL",
AI917="Fiber AOF","Fiber AOF",
AI917="Projet OCM (HUAWEI)","TRAVAUX-HUAWEI",
AI917="Projet OCM (NOKIA)","TRAVAUX-NOKIA",
AI917="ACCESS-ISSUE","ACCESS-ISSUE",
AI917="Projet OCM (ZTE, NOKIA, autres projets)","TRAVAUX OCM",
AI917="No root CAuse","No root cause",
AI917="ODU HS","PDH",
AI917="IP &amp; VLAN","PDH",
AI917="Warehouse HUAWEI","SPARE-ISSUE",
AI917="SPARE-HS","SPARE-ISSUE",
AI917="Power Telco","BSS",AI917="no impacts","no impacts"
),"")</f>
        <v>no impacts</v>
      </c>
      <c r="AH917" s="57" t="str" cm="1">
        <f t="array" ref="AH917">IFERROR(_xlfn.IFS(
AI917="MPR ISSUE","TX ISSUE",
AI917="BSS Hardware Issue","RAN ISSUE",
AI917="Sites strategiques, MLL, Pylone, etc.","ENVTECH",
AI917="AKTIVCO DEFAUT GE &amp; POWER Cabinet","POWER ISSUE",
AI917="AKTIVCO Coupure ENEO &amp; Baisse de tension","POWER ISSUE",
AI917="Coupure ENEO &amp; Baisse de tension","POWER ISSUE",
AI917="Defaut GE &amp; POWER Cabinet","POWER ISSUE",
AI917="Sharing","POWER ISSUE",
AI917="Sites strategiques &amp; DataCenter","POWER ISSUE",
AI917="Exclu","Exclu",
AI917="SAT","TX ISSUE",
AI917="SPARE-ISSUE","SPARE-ISSUE",
AI917="Fiber CAmtel","TX ISSUE",
AI917="Fiber AOF","TX ISSUE",
AI917="Projet OCM (HUAWEI)","TRAVAUX-HUAWEI",
AI917="Projet OCM (NOKIA)","TRAVAUX -NOKIA",
AI917="ACCESS-ISSUE","ACCESS-ISSUE",
AI917="Projet OCM (ZTE, NOKIA, autres projets)","TRAVAUX OCM",
AI917="No root CAuse","No root cause",
AI917="ODU HS","TX ISSUE",
AI917="IP &amp; VLAN","TX ISSUE",
AI917="Warehouse HUAWEI","SPARE-ISSUE",
AI917="SPARE-HS","SPARE-ISSUE",
AI917="Power Telco","RAN ISSUE",AI917="no impacts","no impacts"
),"")</f>
        <v>no impacts</v>
      </c>
      <c r="AI917" s="85" t="s">
        <v>5998</v>
      </c>
      <c r="AJ917" s="57" t="str" cm="1">
        <f t="array" ref="AJ917">IFERROR(_xlfn.IFS(
AI917="MPR ISSUE","ACTIVE",
AI917="BSS Hardware Issue","ACTIVE",
AI917="Sites strategiques, MLL, Pylone, etc.","PASSIVE",
AI917="AKTIVCO DEFAUT GE &amp; POWER Cabinet","PASSIVE",
AI917="AKTIVCO Coupure ENEO &amp; Baisse de tension","PASSIVE",
AI917="Coupure ENEO &amp; Baisse de tension","PASSIVE",
AI917="Defaut GE &amp; POWER Cabinet","PASSIVE",
AI917="Sharing","PASSIVE",
AI917="Sites strategiques &amp; DataCenter","PASSIVE",
AI917="Exclu","Exclu",
AI917="SAT","ACTIVE",
AI917="SPARE-ISSUE","SPARE-ISSUE",
AI917="Fiber CAmtel","ACTIVE",
AI917="Fiber AOF","ACTIVE",
AI917="Projet OCM (HUAWEI)","PLANNED WORKS",
AI917="Projet OCM (NOKIA)","PLANNED WORKS",
AI917="ACCESS-ISSUE","ACCESS-ISSUE",
AI917="Projet OCM (ZTE, NOKIA, autres projets)","PLANNED WORKS",
AI917="No root CAuse","No root cause",
AI917="ODU HS","ACTIVE",
AI917="IP &amp; VLAN","ACTIVE",
AI917="Warehouse HUAWEI","SPARE-ISSUE",
AI917="SPARE-HS","SPARE-ISSUE",
AI917="Power Telco","ACTIVE", AI917="no impacts","no impacts"
),"")</f>
        <v>no impacts</v>
      </c>
      <c r="AK917" s="23" t="s">
        <v>5537</v>
      </c>
      <c r="AL917" s="23" t="str">
        <f t="shared" si="26"/>
        <v>CTR_050</v>
      </c>
      <c r="AN917" s="9" t="s">
        <v>5537</v>
      </c>
      <c r="AO917" s="23" t="str">
        <f>_xlfn.XLOOKUP(B917,'INCIDENT-05-03-2026'!E:E,'INCIDENT-05-03-2026'!F:F,"")</f>
        <v/>
      </c>
      <c r="AP917" s="7" t="s">
        <v>5537</v>
      </c>
      <c r="AQ917" s="6"/>
      <c r="AR917" s="7"/>
      <c r="AS917" s="3" t="str">
        <f>_xlfn.XLOOKUP(B917,'[3]tt num | region | site id'!$C:$C,'[3]tt num | region | site id'!$Q:$Q,"")</f>
        <v/>
      </c>
      <c r="AT917" s="24" t="str">
        <f>_xlfn.XLOOKUP(B917,'[4]Cells Huawei 03052026 12h'!$B:$B,'[4]Cells Huawei 03052026 12h'!$T:$T,"")</f>
        <v/>
      </c>
      <c r="AU917" s="24" t="str">
        <f>_xlfn.XLOOKUP(B917,'[5]cells down 02052026 8h50'!$B:$B,'[5]cells down 02052026 8h50'!$R:$R,"")</f>
        <v/>
      </c>
      <c r="AV917" s="24" t="str">
        <f>_xlfn.XLOOKUP(B917,'[5]cells down 02052026 13h50'!$B:$B,'[5]cells down 02052026 13h50'!$R:$R,"")</f>
        <v/>
      </c>
      <c r="AW917" s="24" t="str">
        <f>_xlfn.XLOOKUP(B917,'[5]cells down 02052026 13h50'!$B:$B,'[5]cells down 02052026 13h50'!$R:$R,"")</f>
        <v/>
      </c>
      <c r="AX917" s="24" t="str">
        <f>_xlfn.XLOOKUP(B917,'[6]cell downs 03052026 8h40 '!$B:$B,'[6]cell downs 03052026 8h40 '!$R:$R,"")</f>
        <v/>
      </c>
      <c r="AY917" s="24" t="str">
        <f>_xlfn.XLOOKUP(B917,'[7]ALL SITES DOWN'!$D:$D,'[7]ALL SITES DOWN'!$J:$J,"")</f>
        <v/>
      </c>
      <c r="AZ917" s="24" t="str">
        <f>_xlfn.XLOOKUP(B917,'[8]ALL SITES DOWN'!$D:$D,'[8]ALL SITES DOWN'!$J:$J,"")</f>
        <v/>
      </c>
      <c r="BA917" s="9" t="str">
        <f>_xlfn.XLOOKUP(B917,[9]sheet1!$AC:$AC,[9]sheet1!$AF:$AF,"")</f>
        <v/>
      </c>
      <c r="BB917" s="14" t="s">
        <v>5537</v>
      </c>
      <c r="BC917" s="14" t="s">
        <v>5537</v>
      </c>
      <c r="BD917" s="14" t="str">
        <f>_xlfn.XLOOKUP(B917,'[10]cell downs 18042026 17h'!$B:$B,'[10]cell downs 18042026 17h'!$B:$B,"")</f>
        <v/>
      </c>
      <c r="BE917" s="14" t="str">
        <f>_xlfn.XLOOKUP(B917,'[11]Cells Huawei 19042026 15h'!$B:$B,'[11]Cells Huawei 19042026 15h'!$B:$B,"")</f>
        <v/>
      </c>
      <c r="BF917" s="9" t="str">
        <f>_xlfn.XLOOKUP(B917,'[12]cells down 19042026 9H40'!$B:$B,'[12]cells down 19042026 9H40'!$B:$B,"")</f>
        <v/>
      </c>
      <c r="BG917" s="9" t="s">
        <v>3236</v>
      </c>
      <c r="BH917" s="9" t="s">
        <v>5537</v>
      </c>
    </row>
    <row r="918" spans="1:60" s="9" customFormat="1" x14ac:dyDescent="0.3">
      <c r="A918" s="1" t="s">
        <v>2266</v>
      </c>
      <c r="B918" s="8" t="s">
        <v>2267</v>
      </c>
      <c r="C918" s="3" t="str">
        <f>_xlfn.XLOOKUP(B918,'[1]daily break down'!$D:$D,'[1]daily break down'!$E:$E,"")</f>
        <v>Yaounde</v>
      </c>
      <c r="D918" s="1" t="s">
        <v>11</v>
      </c>
      <c r="E918" s="1" t="s">
        <v>5482</v>
      </c>
      <c r="F918" s="3" t="s">
        <v>37</v>
      </c>
      <c r="G918" s="1" t="s">
        <v>38</v>
      </c>
      <c r="H918" s="42" t="str">
        <f>_xlfn.XLOOKUP(B918,[2]CALCULATION!$B:$B,[2]CALCULATION!$H:$H,"")</f>
        <v>ZTE</v>
      </c>
      <c r="I918" s="34">
        <v>4.8466111924390711</v>
      </c>
      <c r="J918" s="34">
        <v>7.8028467638607095</v>
      </c>
      <c r="K918" s="34">
        <v>0.15801879389212758</v>
      </c>
      <c r="L918" s="34">
        <v>0.14735341705832489</v>
      </c>
      <c r="M918" s="34">
        <v>17.182938678720326</v>
      </c>
      <c r="N918" s="34">
        <v>1.3950241558300731</v>
      </c>
      <c r="O918" s="34">
        <v>19.714538870483089</v>
      </c>
      <c r="P918" s="34">
        <v>4.4263275718896322</v>
      </c>
      <c r="Q918" s="34">
        <v>2.4643441114278617</v>
      </c>
      <c r="R918" s="34">
        <v>0</v>
      </c>
      <c r="S918" s="35">
        <v>0.59160738286633907</v>
      </c>
      <c r="T918" s="35">
        <v>23.185905008946072</v>
      </c>
      <c r="U918" s="35">
        <v>0</v>
      </c>
      <c r="V918" s="35">
        <v>0.61559556320323672</v>
      </c>
      <c r="W918" s="35">
        <v>23.185905008946072</v>
      </c>
      <c r="X918" s="35">
        <v>10.42981111938659</v>
      </c>
      <c r="Y918" s="35">
        <v>0</v>
      </c>
      <c r="Z918" s="35">
        <v>0</v>
      </c>
      <c r="AA918" s="35">
        <v>0</v>
      </c>
      <c r="AB918" s="35">
        <v>0</v>
      </c>
      <c r="AC918" s="35">
        <v>0</v>
      </c>
      <c r="AD918" s="35">
        <v>0</v>
      </c>
      <c r="AE918" s="58" t="s">
        <v>5560</v>
      </c>
      <c r="AF918" s="58"/>
      <c r="AG918" s="57" t="str" cm="1">
        <f t="array" ref="AG918">IFERROR(_xlfn.IFS(
AI918="MPR ISSUE","PDH",
AI918="BSS Hardware Issue","BSS",
AI918="Sites strategiques, MLL, Pylone, etc.","ENVTECH",
AI918="AKTIVCO DEFAUT GE &amp; POWER Cabinet","AKTIVCO",
AI918="AKTIVCO Coupure ENEO &amp; Baisse de tension","AKTIVCO GRID ONLY",
AI918="Coupure ENEO &amp; Baisse de tension","IHS GRID ONLY",
AI918="Defaut GE &amp; POWER Cabinet","IHS",
AI918="Sharing","Partners",
AI918="Sites strategiques &amp; DataCenter","SST &amp; DC",
AI918="Exclu","Exclu",
AI918="SAT","SAT",
AI918="SPARE-ISSUE","SPARE-ISSUE",
AI918="Fiber CAmtel","TRANS_FO_CAMTEL",
AI918="Fiber AOF","Fiber AOF",
AI918="Projet OCM (HUAWEI)","TRAVAUX-HUAWEI",
AI918="Projet OCM (NOKIA)","TRAVAUX-NOKIA",
AI918="ACCESS-ISSUE","ACCESS-ISSUE",
AI918="Projet OCM (ZTE, NOKIA, autres projets)","TRAVAUX OCM",
AI918="No root CAuse","No root cause",
AI918="ODU HS","PDH",
AI918="IP &amp; VLAN","PDH",
AI918="Warehouse HUAWEI","SPARE-ISSUE",
AI918="SPARE-HS","SPARE-ISSUE",
AI918="Power Telco","BSS",AI918="no impacts","no impacts"
),"")</f>
        <v>no impacts</v>
      </c>
      <c r="AH918" s="57" t="str" cm="1">
        <f t="array" ref="AH918">IFERROR(_xlfn.IFS(
AI918="MPR ISSUE","TX ISSUE",
AI918="BSS Hardware Issue","RAN ISSUE",
AI918="Sites strategiques, MLL, Pylone, etc.","ENVTECH",
AI918="AKTIVCO DEFAUT GE &amp; POWER Cabinet","POWER ISSUE",
AI918="AKTIVCO Coupure ENEO &amp; Baisse de tension","POWER ISSUE",
AI918="Coupure ENEO &amp; Baisse de tension","POWER ISSUE",
AI918="Defaut GE &amp; POWER Cabinet","POWER ISSUE",
AI918="Sharing","POWER ISSUE",
AI918="Sites strategiques &amp; DataCenter","POWER ISSUE",
AI918="Exclu","Exclu",
AI918="SAT","TX ISSUE",
AI918="SPARE-ISSUE","SPARE-ISSUE",
AI918="Fiber CAmtel","TX ISSUE",
AI918="Fiber AOF","TX ISSUE",
AI918="Projet OCM (HUAWEI)","TRAVAUX-HUAWEI",
AI918="Projet OCM (NOKIA)","TRAVAUX -NOKIA",
AI918="ACCESS-ISSUE","ACCESS-ISSUE",
AI918="Projet OCM (ZTE, NOKIA, autres projets)","TRAVAUX OCM",
AI918="No root CAuse","No root cause",
AI918="ODU HS","TX ISSUE",
AI918="IP &amp; VLAN","TX ISSUE",
AI918="Warehouse HUAWEI","SPARE-ISSUE",
AI918="SPARE-HS","SPARE-ISSUE",
AI918="Power Telco","RAN ISSUE",AI918="no impacts","no impacts"
),"")</f>
        <v>no impacts</v>
      </c>
      <c r="AI918" s="85" t="s">
        <v>5998</v>
      </c>
      <c r="AJ918" s="57" t="str" cm="1">
        <f t="array" ref="AJ918">IFERROR(_xlfn.IFS(
AI918="MPR ISSUE","ACTIVE",
AI918="BSS Hardware Issue","ACTIVE",
AI918="Sites strategiques, MLL, Pylone, etc.","PASSIVE",
AI918="AKTIVCO DEFAUT GE &amp; POWER Cabinet","PASSIVE",
AI918="AKTIVCO Coupure ENEO &amp; Baisse de tension","PASSIVE",
AI918="Coupure ENEO &amp; Baisse de tension","PASSIVE",
AI918="Defaut GE &amp; POWER Cabinet","PASSIVE",
AI918="Sharing","PASSIVE",
AI918="Sites strategiques &amp; DataCenter","PASSIVE",
AI918="Exclu","Exclu",
AI918="SAT","ACTIVE",
AI918="SPARE-ISSUE","SPARE-ISSUE",
AI918="Fiber CAmtel","ACTIVE",
AI918="Fiber AOF","ACTIVE",
AI918="Projet OCM (HUAWEI)","PLANNED WORKS",
AI918="Projet OCM (NOKIA)","PLANNED WORKS",
AI918="ACCESS-ISSUE","ACCESS-ISSUE",
AI918="Projet OCM (ZTE, NOKIA, autres projets)","PLANNED WORKS",
AI918="No root CAuse","No root cause",
AI918="ODU HS","ACTIVE",
AI918="IP &amp; VLAN","ACTIVE",
AI918="Warehouse HUAWEI","SPARE-ISSUE",
AI918="SPARE-HS","SPARE-ISSUE",
AI918="Power Telco","ACTIVE", AI918="no impacts","no impacts"
),"")</f>
        <v>no impacts</v>
      </c>
      <c r="AK918" s="23" t="s">
        <v>5537</v>
      </c>
      <c r="AL918" s="23" t="str">
        <f t="shared" si="26"/>
        <v>CTR_375</v>
      </c>
      <c r="AN918" s="9" t="s">
        <v>5537</v>
      </c>
      <c r="AO918" s="23" t="str">
        <f>_xlfn.XLOOKUP(B918,'INCIDENT-05-03-2026'!E:E,'INCIDENT-05-03-2026'!F:F,"")</f>
        <v/>
      </c>
      <c r="AP918" s="7" t="s">
        <v>5537</v>
      </c>
      <c r="AQ918" s="6"/>
      <c r="AR918" s="7"/>
      <c r="AS918" s="3" t="str">
        <f>_xlfn.XLOOKUP(B918,'[3]tt num | region | site id'!$C:$C,'[3]tt num | region | site id'!$Q:$Q,"")</f>
        <v/>
      </c>
      <c r="AT918" s="24" t="str">
        <f>_xlfn.XLOOKUP(B918,'[4]Cells Huawei 03052026 12h'!$B:$B,'[4]Cells Huawei 03052026 12h'!$T:$T,"")</f>
        <v/>
      </c>
      <c r="AU918" s="24" t="str">
        <f>_xlfn.XLOOKUP(B918,'[5]cells down 02052026 8h50'!$B:$B,'[5]cells down 02052026 8h50'!$R:$R,"")</f>
        <v/>
      </c>
      <c r="AV918" s="24" t="str">
        <f>_xlfn.XLOOKUP(B918,'[5]cells down 02052026 13h50'!$B:$B,'[5]cells down 02052026 13h50'!$R:$R,"")</f>
        <v/>
      </c>
      <c r="AW918" s="24" t="str">
        <f>_xlfn.XLOOKUP(B918,'[5]cells down 02052026 13h50'!$B:$B,'[5]cells down 02052026 13h50'!$R:$R,"")</f>
        <v/>
      </c>
      <c r="AX918" s="24" t="str">
        <f>_xlfn.XLOOKUP(B918,'[6]cell downs 03052026 8h40 '!$B:$B,'[6]cell downs 03052026 8h40 '!$R:$R,"")</f>
        <v/>
      </c>
      <c r="AY918" s="24" t="str">
        <f>_xlfn.XLOOKUP(B918,'[7]ALL SITES DOWN'!$D:$D,'[7]ALL SITES DOWN'!$J:$J,"")</f>
        <v/>
      </c>
      <c r="AZ918" s="24" t="str">
        <f>_xlfn.XLOOKUP(B918,'[8]ALL SITES DOWN'!$D:$D,'[8]ALL SITES DOWN'!$J:$J,"")</f>
        <v/>
      </c>
      <c r="BA918" s="9" t="str">
        <f>_xlfn.XLOOKUP(B918,[9]sheet1!$AC:$AC,[9]sheet1!$AF:$AF,"")</f>
        <v/>
      </c>
      <c r="BB918" s="14" t="s">
        <v>5537</v>
      </c>
      <c r="BC918" s="14" t="s">
        <v>5537</v>
      </c>
      <c r="BD918" s="14" t="str">
        <f>_xlfn.XLOOKUP(B918,'[10]cell downs 18042026 17h'!$B:$B,'[10]cell downs 18042026 17h'!$B:$B,"")</f>
        <v/>
      </c>
      <c r="BE918" s="14" t="str">
        <f>_xlfn.XLOOKUP(B918,'[11]Cells Huawei 19042026 15h'!$B:$B,'[11]Cells Huawei 19042026 15h'!$B:$B,"")</f>
        <v/>
      </c>
      <c r="BF918" s="9" t="str">
        <f>_xlfn.XLOOKUP(B918,'[12]cells down 19042026 9H40'!$B:$B,'[12]cells down 19042026 9H40'!$B:$B,"")</f>
        <v/>
      </c>
      <c r="BG918" s="9" t="s">
        <v>2267</v>
      </c>
      <c r="BH918" s="9" t="s">
        <v>5537</v>
      </c>
    </row>
    <row r="919" spans="1:60" s="9" customFormat="1" x14ac:dyDescent="0.3">
      <c r="A919" s="1" t="s">
        <v>561</v>
      </c>
      <c r="B919" s="8" t="s">
        <v>562</v>
      </c>
      <c r="C919" s="3" t="str">
        <f>_xlfn.XLOOKUP(B919,'[1]daily break down'!$D:$D,'[1]daily break down'!$E:$E,"")</f>
        <v>Douala</v>
      </c>
      <c r="D919" s="1" t="s">
        <v>21</v>
      </c>
      <c r="E919" s="1" t="s">
        <v>563</v>
      </c>
      <c r="F919" s="3" t="s">
        <v>31</v>
      </c>
      <c r="G919" s="1" t="s">
        <v>32</v>
      </c>
      <c r="H919" s="42" t="str">
        <f>_xlfn.XLOOKUP(B919,[2]CALCULATION!$B:$B,[2]CALCULATION!$H:$H,"")</f>
        <v>ZTE</v>
      </c>
      <c r="I919" s="34">
        <v>0</v>
      </c>
      <c r="J919" s="34">
        <v>0</v>
      </c>
      <c r="K919" s="34">
        <v>0</v>
      </c>
      <c r="L919" s="34">
        <v>15.523134950190196</v>
      </c>
      <c r="M919" s="34">
        <v>36.800365547765161</v>
      </c>
      <c r="N919" s="34">
        <v>0</v>
      </c>
      <c r="O919" s="34">
        <v>24.893025200252261</v>
      </c>
      <c r="P919" s="34">
        <v>0</v>
      </c>
      <c r="Q919" s="34">
        <v>0</v>
      </c>
      <c r="R919" s="34">
        <v>0</v>
      </c>
      <c r="S919" s="35">
        <v>0</v>
      </c>
      <c r="T919" s="35">
        <v>0</v>
      </c>
      <c r="U919" s="35">
        <v>7.2242054829311195</v>
      </c>
      <c r="V919" s="35">
        <v>0</v>
      </c>
      <c r="W919" s="35">
        <v>0</v>
      </c>
      <c r="X919" s="35">
        <v>10.105890426986043</v>
      </c>
      <c r="Y919" s="35">
        <v>0</v>
      </c>
      <c r="Z919" s="35">
        <v>0</v>
      </c>
      <c r="AA919" s="35">
        <v>0</v>
      </c>
      <c r="AB919" s="35">
        <v>0</v>
      </c>
      <c r="AC919" s="35">
        <v>0</v>
      </c>
      <c r="AD919" s="35">
        <v>0</v>
      </c>
      <c r="AE919" s="58" t="s">
        <v>5560</v>
      </c>
      <c r="AF919" s="58"/>
      <c r="AG919" s="57" t="str" cm="1">
        <f t="array" ref="AG919">IFERROR(_xlfn.IFS(
AI919="MPR ISSUE","PDH",
AI919="BSS Hardware Issue","BSS",
AI919="Sites strategiques, MLL, Pylone, etc.","ENVTECH",
AI919="AKTIVCO DEFAUT GE &amp; POWER Cabinet","AKTIVCO",
AI919="AKTIVCO Coupure ENEO &amp; Baisse de tension","AKTIVCO GRID ONLY",
AI919="Coupure ENEO &amp; Baisse de tension","IHS GRID ONLY",
AI919="Defaut GE &amp; POWER Cabinet","IHS",
AI919="Sharing","Partners",
AI919="Sites strategiques &amp; DataCenter","SST &amp; DC",
AI919="Exclu","Exclu",
AI919="SAT","SAT",
AI919="SPARE-ISSUE","SPARE-ISSUE",
AI919="Fiber CAmtel","TRANS_FO_CAMTEL",
AI919="Fiber AOF","Fiber AOF",
AI919="Projet OCM (HUAWEI)","TRAVAUX-HUAWEI",
AI919="Projet OCM (NOKIA)","TRAVAUX-NOKIA",
AI919="ACCESS-ISSUE","ACCESS-ISSUE",
AI919="Projet OCM (ZTE, NOKIA, autres projets)","TRAVAUX OCM",
AI919="No root CAuse","No root cause",
AI919="ODU HS","PDH",
AI919="IP &amp; VLAN","PDH",
AI919="Warehouse HUAWEI","SPARE-ISSUE",
AI919="SPARE-HS","SPARE-ISSUE",
AI919="Power Telco","BSS",AI919="no impacts","no impacts"
),"")</f>
        <v>no impacts</v>
      </c>
      <c r="AH919" s="57" t="str" cm="1">
        <f t="array" ref="AH919">IFERROR(_xlfn.IFS(
AI919="MPR ISSUE","TX ISSUE",
AI919="BSS Hardware Issue","RAN ISSUE",
AI919="Sites strategiques, MLL, Pylone, etc.","ENVTECH",
AI919="AKTIVCO DEFAUT GE &amp; POWER Cabinet","POWER ISSUE",
AI919="AKTIVCO Coupure ENEO &amp; Baisse de tension","POWER ISSUE",
AI919="Coupure ENEO &amp; Baisse de tension","POWER ISSUE",
AI919="Defaut GE &amp; POWER Cabinet","POWER ISSUE",
AI919="Sharing","POWER ISSUE",
AI919="Sites strategiques &amp; DataCenter","POWER ISSUE",
AI919="Exclu","Exclu",
AI919="SAT","TX ISSUE",
AI919="SPARE-ISSUE","SPARE-ISSUE",
AI919="Fiber CAmtel","TX ISSUE",
AI919="Fiber AOF","TX ISSUE",
AI919="Projet OCM (HUAWEI)","TRAVAUX-HUAWEI",
AI919="Projet OCM (NOKIA)","TRAVAUX -NOKIA",
AI919="ACCESS-ISSUE","ACCESS-ISSUE",
AI919="Projet OCM (ZTE, NOKIA, autres projets)","TRAVAUX OCM",
AI919="No root CAuse","No root cause",
AI919="ODU HS","TX ISSUE",
AI919="IP &amp; VLAN","TX ISSUE",
AI919="Warehouse HUAWEI","SPARE-ISSUE",
AI919="SPARE-HS","SPARE-ISSUE",
AI919="Power Telco","RAN ISSUE",AI919="no impacts","no impacts"
),"")</f>
        <v>no impacts</v>
      </c>
      <c r="AI919" s="85" t="s">
        <v>5998</v>
      </c>
      <c r="AJ919" s="57" t="str" cm="1">
        <f t="array" ref="AJ919">IFERROR(_xlfn.IFS(
AI919="MPR ISSUE","ACTIVE",
AI919="BSS Hardware Issue","ACTIVE",
AI919="Sites strategiques, MLL, Pylone, etc.","PASSIVE",
AI919="AKTIVCO DEFAUT GE &amp; POWER Cabinet","PASSIVE",
AI919="AKTIVCO Coupure ENEO &amp; Baisse de tension","PASSIVE",
AI919="Coupure ENEO &amp; Baisse de tension","PASSIVE",
AI919="Defaut GE &amp; POWER Cabinet","PASSIVE",
AI919="Sharing","PASSIVE",
AI919="Sites strategiques &amp; DataCenter","PASSIVE",
AI919="Exclu","Exclu",
AI919="SAT","ACTIVE",
AI919="SPARE-ISSUE","SPARE-ISSUE",
AI919="Fiber CAmtel","ACTIVE",
AI919="Fiber AOF","ACTIVE",
AI919="Projet OCM (HUAWEI)","PLANNED WORKS",
AI919="Projet OCM (NOKIA)","PLANNED WORKS",
AI919="ACCESS-ISSUE","ACCESS-ISSUE",
AI919="Projet OCM (ZTE, NOKIA, autres projets)","PLANNED WORKS",
AI919="No root CAuse","No root cause",
AI919="ODU HS","ACTIVE",
AI919="IP &amp; VLAN","ACTIVE",
AI919="Warehouse HUAWEI","SPARE-ISSUE",
AI919="SPARE-HS","SPARE-ISSUE",
AI919="Power Telco","ACTIVE", AI919="no impacts","no impacts"
),"")</f>
        <v>no impacts</v>
      </c>
      <c r="AK919" s="23" t="s">
        <v>5537</v>
      </c>
      <c r="AL919" s="23" t="str">
        <f t="shared" si="26"/>
        <v>LIT_584</v>
      </c>
      <c r="AN919" s="9" t="s">
        <v>5537</v>
      </c>
      <c r="AO919" s="23" t="str">
        <f>_xlfn.XLOOKUP(B919,'INCIDENT-05-03-2026'!E:E,'INCIDENT-05-03-2026'!F:F,"")</f>
        <v/>
      </c>
      <c r="AP919" s="7" t="s">
        <v>5537</v>
      </c>
      <c r="AQ919" s="6"/>
      <c r="AR919" s="7"/>
      <c r="AS919" s="3" t="str">
        <f>_xlfn.XLOOKUP(B919,'[3]tt num | region | site id'!$C:$C,'[3]tt num | region | site id'!$Q:$Q,"")</f>
        <v/>
      </c>
      <c r="AT919" s="24" t="str">
        <f>_xlfn.XLOOKUP(B919,'[4]Cells Huawei 03052026 12h'!$B:$B,'[4]Cells Huawei 03052026 12h'!$T:$T,"")</f>
        <v/>
      </c>
      <c r="AU919" s="24" t="str">
        <f>_xlfn.XLOOKUP(B919,'[5]cells down 02052026 8h50'!$B:$B,'[5]cells down 02052026 8h50'!$R:$R,"")</f>
        <v/>
      </c>
      <c r="AV919" s="24" t="str">
        <f>_xlfn.XLOOKUP(B919,'[5]cells down 02052026 13h50'!$B:$B,'[5]cells down 02052026 13h50'!$R:$R,"")</f>
        <v/>
      </c>
      <c r="AW919" s="24" t="str">
        <f>_xlfn.XLOOKUP(B919,'[5]cells down 02052026 13h50'!$B:$B,'[5]cells down 02052026 13h50'!$R:$R,"")</f>
        <v/>
      </c>
      <c r="AX919" s="24" t="str">
        <f>_xlfn.XLOOKUP(B919,'[6]cell downs 03052026 8h40 '!$B:$B,'[6]cell downs 03052026 8h40 '!$R:$R,"")</f>
        <v/>
      </c>
      <c r="AY919" s="24" t="str">
        <f>_xlfn.XLOOKUP(B919,'[7]ALL SITES DOWN'!$D:$D,'[7]ALL SITES DOWN'!$J:$J,"")</f>
        <v/>
      </c>
      <c r="AZ919" s="24" t="str">
        <f>_xlfn.XLOOKUP(B919,'[8]ALL SITES DOWN'!$D:$D,'[8]ALL SITES DOWN'!$J:$J,"")</f>
        <v/>
      </c>
      <c r="BA919" s="9" t="str">
        <f>_xlfn.XLOOKUP(B919,[9]sheet1!$AC:$AC,[9]sheet1!$AF:$AF,"")</f>
        <v/>
      </c>
      <c r="BB919" s="14" t="s">
        <v>5537</v>
      </c>
      <c r="BC919" s="14" t="s">
        <v>5537</v>
      </c>
      <c r="BD919" s="14" t="str">
        <f>_xlfn.XLOOKUP(B919,'[10]cell downs 18042026 17h'!$B:$B,'[10]cell downs 18042026 17h'!$B:$B,"")</f>
        <v/>
      </c>
      <c r="BE919" s="14" t="str">
        <f>_xlfn.XLOOKUP(B919,'[11]Cells Huawei 19042026 15h'!$B:$B,'[11]Cells Huawei 19042026 15h'!$B:$B,"")</f>
        <v/>
      </c>
      <c r="BF919" s="9" t="str">
        <f>_xlfn.XLOOKUP(B919,'[12]cells down 19042026 9H40'!$B:$B,'[12]cells down 19042026 9H40'!$B:$B,"")</f>
        <v/>
      </c>
      <c r="BG919" s="9" t="s">
        <v>5537</v>
      </c>
      <c r="BH919" s="9" t="s">
        <v>12</v>
      </c>
    </row>
    <row r="920" spans="1:60" s="9" customFormat="1" x14ac:dyDescent="0.3">
      <c r="A920" s="1" t="s">
        <v>1621</v>
      </c>
      <c r="B920" s="113" t="s">
        <v>1622</v>
      </c>
      <c r="C920" s="3" t="str">
        <f>_xlfn.XLOOKUP(B920,'[1]daily break down'!$D:$D,'[1]daily break down'!$E:$E,"")</f>
        <v>Douala</v>
      </c>
      <c r="D920" s="1" t="s">
        <v>11</v>
      </c>
      <c r="E920" s="1" t="s">
        <v>145</v>
      </c>
      <c r="F920" s="3" t="s">
        <v>31</v>
      </c>
      <c r="G920" s="1" t="s">
        <v>32</v>
      </c>
      <c r="H920" s="42" t="str">
        <f>_xlfn.XLOOKUP(B920,[2]CALCULATION!$B:$B,[2]CALCULATION!$H:$H,"")</f>
        <v>ZTE</v>
      </c>
      <c r="I920" s="34">
        <v>0</v>
      </c>
      <c r="J920" s="34">
        <v>0</v>
      </c>
      <c r="K920" s="34">
        <v>4.214464676557288</v>
      </c>
      <c r="L920" s="34">
        <v>0</v>
      </c>
      <c r="M920" s="34">
        <v>0</v>
      </c>
      <c r="N920" s="34">
        <v>0</v>
      </c>
      <c r="O920" s="34">
        <v>0</v>
      </c>
      <c r="P920" s="34">
        <v>0</v>
      </c>
      <c r="Q920" s="34">
        <v>1.117831368621107</v>
      </c>
      <c r="R920" s="34">
        <v>0</v>
      </c>
      <c r="S920" s="35">
        <v>0</v>
      </c>
      <c r="T920" s="35">
        <v>1.7347645626981478</v>
      </c>
      <c r="U920" s="35">
        <v>0</v>
      </c>
      <c r="V920" s="35">
        <v>0</v>
      </c>
      <c r="W920" s="35">
        <v>1.7347645626981478</v>
      </c>
      <c r="X920" s="35">
        <v>10.084809364414882</v>
      </c>
      <c r="Y920" s="35">
        <v>0</v>
      </c>
      <c r="Z920" s="35">
        <v>0</v>
      </c>
      <c r="AA920" s="35">
        <v>0</v>
      </c>
      <c r="AB920" s="35">
        <v>0</v>
      </c>
      <c r="AC920" s="35">
        <v>0</v>
      </c>
      <c r="AD920" s="35">
        <v>0</v>
      </c>
      <c r="AE920" s="58" t="s">
        <v>5560</v>
      </c>
      <c r="AF920" s="58"/>
      <c r="AG920" s="57" t="str" cm="1">
        <f t="array" ref="AG920">IFERROR(_xlfn.IFS(
AI920="MPR ISSUE","PDH",
AI920="BSS Hardware Issue","BSS",
AI920="Sites strategiques, MLL, Pylone, etc.","ENVTECH",
AI920="AKTIVCO DEFAUT GE &amp; POWER Cabinet","AKTIVCO",
AI920="AKTIVCO Coupure ENEO &amp; Baisse de tension","AKTIVCO GRID ONLY",
AI920="Coupure ENEO &amp; Baisse de tension","IHS GRID ONLY",
AI920="Defaut GE &amp; POWER Cabinet","IHS",
AI920="Sharing","Partners",
AI920="Sites strategiques &amp; DataCenter","SST &amp; DC",
AI920="Exclu","Exclu",
AI920="SAT","SAT",
AI920="SPARE-ISSUE","SPARE-ISSUE",
AI920="Fiber CAmtel","TRANS_FO_CAMTEL",
AI920="Fiber AOF","Fiber AOF",
AI920="Projet OCM (HUAWEI)","TRAVAUX-HUAWEI",
AI920="Projet OCM (NOKIA)","TRAVAUX-NOKIA",
AI920="ACCESS-ISSUE","ACCESS-ISSUE",
AI920="Projet OCM (ZTE, NOKIA, autres projets)","TRAVAUX OCM",
AI920="No root CAuse","No root cause",
AI920="ODU HS","PDH",
AI920="IP &amp; VLAN","PDH",
AI920="Warehouse HUAWEI","SPARE-ISSUE",
AI920="SPARE-HS","SPARE-ISSUE",
AI920="Power Telco","BSS",AI920="no impacts","no impacts"
),"")</f>
        <v>no impacts</v>
      </c>
      <c r="AH920" s="57" t="str" cm="1">
        <f t="array" ref="AH920">IFERROR(_xlfn.IFS(
AI920="MPR ISSUE","TX ISSUE",
AI920="BSS Hardware Issue","RAN ISSUE",
AI920="Sites strategiques, MLL, Pylone, etc.","ENVTECH",
AI920="AKTIVCO DEFAUT GE &amp; POWER Cabinet","POWER ISSUE",
AI920="AKTIVCO Coupure ENEO &amp; Baisse de tension","POWER ISSUE",
AI920="Coupure ENEO &amp; Baisse de tension","POWER ISSUE",
AI920="Defaut GE &amp; POWER Cabinet","POWER ISSUE",
AI920="Sharing","POWER ISSUE",
AI920="Sites strategiques &amp; DataCenter","POWER ISSUE",
AI920="Exclu","Exclu",
AI920="SAT","TX ISSUE",
AI920="SPARE-ISSUE","SPARE-ISSUE",
AI920="Fiber CAmtel","TX ISSUE",
AI920="Fiber AOF","TX ISSUE",
AI920="Projet OCM (HUAWEI)","TRAVAUX-HUAWEI",
AI920="Projet OCM (NOKIA)","TRAVAUX -NOKIA",
AI920="ACCESS-ISSUE","ACCESS-ISSUE",
AI920="Projet OCM (ZTE, NOKIA, autres projets)","TRAVAUX OCM",
AI920="No root CAuse","No root cause",
AI920="ODU HS","TX ISSUE",
AI920="IP &amp; VLAN","TX ISSUE",
AI920="Warehouse HUAWEI","SPARE-ISSUE",
AI920="SPARE-HS","SPARE-ISSUE",
AI920="Power Telco","RAN ISSUE",AI920="no impacts","no impacts"
),"")</f>
        <v>no impacts</v>
      </c>
      <c r="AI920" s="85" t="s">
        <v>5998</v>
      </c>
      <c r="AJ920" s="57" t="str" cm="1">
        <f t="array" ref="AJ920">IFERROR(_xlfn.IFS(
AI920="MPR ISSUE","ACTIVE",
AI920="BSS Hardware Issue","ACTIVE",
AI920="Sites strategiques, MLL, Pylone, etc.","PASSIVE",
AI920="AKTIVCO DEFAUT GE &amp; POWER Cabinet","PASSIVE",
AI920="AKTIVCO Coupure ENEO &amp; Baisse de tension","PASSIVE",
AI920="Coupure ENEO &amp; Baisse de tension","PASSIVE",
AI920="Defaut GE &amp; POWER Cabinet","PASSIVE",
AI920="Sharing","PASSIVE",
AI920="Sites strategiques &amp; DataCenter","PASSIVE",
AI920="Exclu","Exclu",
AI920="SAT","ACTIVE",
AI920="SPARE-ISSUE","SPARE-ISSUE",
AI920="Fiber CAmtel","ACTIVE",
AI920="Fiber AOF","ACTIVE",
AI920="Projet OCM (HUAWEI)","PLANNED WORKS",
AI920="Projet OCM (NOKIA)","PLANNED WORKS",
AI920="ACCESS-ISSUE","ACCESS-ISSUE",
AI920="Projet OCM (ZTE, NOKIA, autres projets)","PLANNED WORKS",
AI920="No root CAuse","No root cause",
AI920="ODU HS","ACTIVE",
AI920="IP &amp; VLAN","ACTIVE",
AI920="Warehouse HUAWEI","SPARE-ISSUE",
AI920="SPARE-HS","SPARE-ISSUE",
AI920="Power Telco","ACTIVE", AI920="no impacts","no impacts"
),"")</f>
        <v>no impacts</v>
      </c>
      <c r="AK920" s="23" t="s">
        <v>5537</v>
      </c>
      <c r="AL920" s="23" t="str">
        <f t="shared" si="26"/>
        <v>LIT_381</v>
      </c>
      <c r="AN920" s="9" t="s">
        <v>5537</v>
      </c>
      <c r="AO920" s="23" t="str">
        <f>_xlfn.XLOOKUP(B920,'INCIDENT-05-03-2026'!E:E,'INCIDENT-05-03-2026'!F:F,"")</f>
        <v/>
      </c>
      <c r="AP920" s="7" t="s">
        <v>5537</v>
      </c>
      <c r="AQ920" s="6"/>
      <c r="AR920" s="7"/>
      <c r="AS920" s="3" t="str">
        <f>_xlfn.XLOOKUP(B920,'[3]tt num | region | site id'!$C:$C,'[3]tt num | region | site id'!$Q:$Q,"")</f>
        <v/>
      </c>
      <c r="AT920" s="24" t="str">
        <f>_xlfn.XLOOKUP(B920,'[4]Cells Huawei 03052026 12h'!$B:$B,'[4]Cells Huawei 03052026 12h'!$T:$T,"")</f>
        <v/>
      </c>
      <c r="AU920" s="24" t="str">
        <f>_xlfn.XLOOKUP(B920,'[5]cells down 02052026 8h50'!$B:$B,'[5]cells down 02052026 8h50'!$R:$R,"")</f>
        <v/>
      </c>
      <c r="AV920" s="24" t="str">
        <f>_xlfn.XLOOKUP(B920,'[5]cells down 02052026 13h50'!$B:$B,'[5]cells down 02052026 13h50'!$R:$R,"")</f>
        <v/>
      </c>
      <c r="AW920" s="24" t="str">
        <f>_xlfn.XLOOKUP(B920,'[5]cells down 02052026 13h50'!$B:$B,'[5]cells down 02052026 13h50'!$R:$R,"")</f>
        <v/>
      </c>
      <c r="AX920" s="24" t="str">
        <f>_xlfn.XLOOKUP(B920,'[6]cell downs 03052026 8h40 '!$B:$B,'[6]cell downs 03052026 8h40 '!$R:$R,"")</f>
        <v/>
      </c>
      <c r="AY920" s="24" t="str">
        <f>_xlfn.XLOOKUP(B920,'[7]ALL SITES DOWN'!$D:$D,'[7]ALL SITES DOWN'!$J:$J,"")</f>
        <v/>
      </c>
      <c r="AZ920" s="24" t="str">
        <f>_xlfn.XLOOKUP(B920,'[8]ALL SITES DOWN'!$D:$D,'[8]ALL SITES DOWN'!$J:$J,"")</f>
        <v/>
      </c>
      <c r="BA920" s="9" t="str">
        <f>_xlfn.XLOOKUP(B920,[9]sheet1!$AC:$AC,[9]sheet1!$AF:$AF,"")</f>
        <v/>
      </c>
      <c r="BB920" s="14" t="s">
        <v>5537</v>
      </c>
      <c r="BC920" s="14" t="s">
        <v>5537</v>
      </c>
      <c r="BD920" s="14" t="str">
        <f>_xlfn.XLOOKUP(B920,'[10]cell downs 18042026 17h'!$B:$B,'[10]cell downs 18042026 17h'!$B:$B,"")</f>
        <v/>
      </c>
      <c r="BE920" s="14" t="str">
        <f>_xlfn.XLOOKUP(B920,'[11]Cells Huawei 19042026 15h'!$B:$B,'[11]Cells Huawei 19042026 15h'!$B:$B,"")</f>
        <v/>
      </c>
      <c r="BF920" s="9" t="str">
        <f>_xlfn.XLOOKUP(B920,'[12]cells down 19042026 9H40'!$B:$B,'[12]cells down 19042026 9H40'!$B:$B,"")</f>
        <v/>
      </c>
      <c r="BG920" s="9" t="s">
        <v>1622</v>
      </c>
      <c r="BH920" s="9" t="s">
        <v>5537</v>
      </c>
    </row>
    <row r="921" spans="1:60" s="9" customFormat="1" x14ac:dyDescent="0.3">
      <c r="A921" s="1" t="s">
        <v>3809</v>
      </c>
      <c r="B921" s="8" t="s">
        <v>3810</v>
      </c>
      <c r="C921" s="3" t="str">
        <f>_xlfn.XLOOKUP(B921,'[1]daily break down'!$D:$D,'[1]daily break down'!$E:$E,"")</f>
        <v>Garoua</v>
      </c>
      <c r="D921" s="1" t="s">
        <v>11</v>
      </c>
      <c r="E921" s="1" t="s">
        <v>12</v>
      </c>
      <c r="F921" s="3" t="s">
        <v>23</v>
      </c>
      <c r="G921" s="1" t="s">
        <v>24</v>
      </c>
      <c r="H921" s="40" t="str">
        <f>_xlfn.XLOOKUP(B921,[2]CALCULATION!$B:$B,[2]CALCULATION!$H:$H,"")</f>
        <v>Huawei</v>
      </c>
      <c r="I921" s="34">
        <v>0</v>
      </c>
      <c r="J921" s="34">
        <v>0.22614879306458011</v>
      </c>
      <c r="K921" s="34">
        <v>2.2884188989050687</v>
      </c>
      <c r="L921" s="34">
        <v>1.5899972319958453</v>
      </c>
      <c r="M921" s="34">
        <v>0</v>
      </c>
      <c r="N921" s="34">
        <v>0</v>
      </c>
      <c r="O921" s="34">
        <v>0</v>
      </c>
      <c r="P921" s="34">
        <v>0</v>
      </c>
      <c r="Q921" s="34">
        <v>0</v>
      </c>
      <c r="R921" s="34">
        <v>0</v>
      </c>
      <c r="S921" s="35">
        <v>0</v>
      </c>
      <c r="T921" s="35">
        <v>0.2828643421138991</v>
      </c>
      <c r="U921" s="35">
        <v>4.7953531773548725</v>
      </c>
      <c r="V921" s="35">
        <v>5.3887975732879045</v>
      </c>
      <c r="W921" s="35">
        <v>0.2828643421138991</v>
      </c>
      <c r="X921" s="35">
        <v>9.0711348531673686</v>
      </c>
      <c r="Y921" s="35">
        <v>0</v>
      </c>
      <c r="Z921" s="35">
        <v>0</v>
      </c>
      <c r="AA921" s="35">
        <v>0</v>
      </c>
      <c r="AB921" s="35">
        <v>0</v>
      </c>
      <c r="AC921" s="35">
        <v>0</v>
      </c>
      <c r="AD921" s="35">
        <v>0</v>
      </c>
      <c r="AE921" s="58" t="s">
        <v>5560</v>
      </c>
      <c r="AF921" s="58"/>
      <c r="AG921" s="57" t="str" cm="1">
        <f t="array" ref="AG921">IFERROR(_xlfn.IFS(
AI921="MPR ISSUE","PDH",
AI921="BSS Hardware Issue","BSS",
AI921="Sites strategiques, MLL, Pylone, etc.","ENVTECH",
AI921="AKTIVCO DEFAUT GE &amp; POWER Cabinet","AKTIVCO",
AI921="AKTIVCO Coupure ENEO &amp; Baisse de tension","AKTIVCO GRID ONLY",
AI921="Coupure ENEO &amp; Baisse de tension","IHS GRID ONLY",
AI921="Defaut GE &amp; POWER Cabinet","IHS",
AI921="Sharing","Partners",
AI921="Sites strategiques &amp; DataCenter","SST &amp; DC",
AI921="Exclu","Exclu",
AI921="SAT","SAT",
AI921="SPARE-ISSUE","SPARE-ISSUE",
AI921="Fiber CAmtel","TRANS_FO_CAMTEL",
AI921="Fiber AOF","Fiber AOF",
AI921="Projet OCM (HUAWEI)","TRAVAUX-HUAWEI",
AI921="Projet OCM (NOKIA)","TRAVAUX-NOKIA",
AI921="ACCESS-ISSUE","ACCESS-ISSUE",
AI921="Projet OCM (ZTE, NOKIA, autres projets)","TRAVAUX OCM",
AI921="No root CAuse","No root cause",
AI921="ODU HS","PDH",
AI921="IP &amp; VLAN","PDH",
AI921="Warehouse HUAWEI","SPARE-ISSUE",
AI921="SPARE-HS","SPARE-ISSUE",
AI921="Power Telco","BSS",AI921="no impacts","no impacts"
),"")</f>
        <v>no impacts</v>
      </c>
      <c r="AH921" s="57" t="str" cm="1">
        <f t="array" ref="AH921">IFERROR(_xlfn.IFS(
AI921="MPR ISSUE","TX ISSUE",
AI921="BSS Hardware Issue","RAN ISSUE",
AI921="Sites strategiques, MLL, Pylone, etc.","ENVTECH",
AI921="AKTIVCO DEFAUT GE &amp; POWER Cabinet","POWER ISSUE",
AI921="AKTIVCO Coupure ENEO &amp; Baisse de tension","POWER ISSUE",
AI921="Coupure ENEO &amp; Baisse de tension","POWER ISSUE",
AI921="Defaut GE &amp; POWER Cabinet","POWER ISSUE",
AI921="Sharing","POWER ISSUE",
AI921="Sites strategiques &amp; DataCenter","POWER ISSUE",
AI921="Exclu","Exclu",
AI921="SAT","TX ISSUE",
AI921="SPARE-ISSUE","SPARE-ISSUE",
AI921="Fiber CAmtel","TX ISSUE",
AI921="Fiber AOF","TX ISSUE",
AI921="Projet OCM (HUAWEI)","TRAVAUX-HUAWEI",
AI921="Projet OCM (NOKIA)","TRAVAUX -NOKIA",
AI921="ACCESS-ISSUE","ACCESS-ISSUE",
AI921="Projet OCM (ZTE, NOKIA, autres projets)","TRAVAUX OCM",
AI921="No root CAuse","No root cause",
AI921="ODU HS","TX ISSUE",
AI921="IP &amp; VLAN","TX ISSUE",
AI921="Warehouse HUAWEI","SPARE-ISSUE",
AI921="SPARE-HS","SPARE-ISSUE",
AI921="Power Telco","RAN ISSUE",AI921="no impacts","no impacts"
),"")</f>
        <v>no impacts</v>
      </c>
      <c r="AI921" s="85" t="s">
        <v>5998</v>
      </c>
      <c r="AJ921" s="57" t="str" cm="1">
        <f t="array" ref="AJ921">IFERROR(_xlfn.IFS(
AI921="MPR ISSUE","ACTIVE",
AI921="BSS Hardware Issue","ACTIVE",
AI921="Sites strategiques, MLL, Pylone, etc.","PASSIVE",
AI921="AKTIVCO DEFAUT GE &amp; POWER Cabinet","PASSIVE",
AI921="AKTIVCO Coupure ENEO &amp; Baisse de tension","PASSIVE",
AI921="Coupure ENEO &amp; Baisse de tension","PASSIVE",
AI921="Defaut GE &amp; POWER Cabinet","PASSIVE",
AI921="Sharing","PASSIVE",
AI921="Sites strategiques &amp; DataCenter","PASSIVE",
AI921="Exclu","Exclu",
AI921="SAT","ACTIVE",
AI921="SPARE-ISSUE","SPARE-ISSUE",
AI921="Fiber CAmtel","ACTIVE",
AI921="Fiber AOF","ACTIVE",
AI921="Projet OCM (HUAWEI)","PLANNED WORKS",
AI921="Projet OCM (NOKIA)","PLANNED WORKS",
AI921="ACCESS-ISSUE","ACCESS-ISSUE",
AI921="Projet OCM (ZTE, NOKIA, autres projets)","PLANNED WORKS",
AI921="No root CAuse","No root cause",
AI921="ODU HS","ACTIVE",
AI921="IP &amp; VLAN","ACTIVE",
AI921="Warehouse HUAWEI","SPARE-ISSUE",
AI921="SPARE-HS","SPARE-ISSUE",
AI921="Power Telco","ACTIVE", AI921="no impacts","no impacts"
),"")</f>
        <v>no impacts</v>
      </c>
      <c r="AK921" s="23" t="s">
        <v>5537</v>
      </c>
      <c r="AL921" s="23" t="str">
        <f t="shared" si="26"/>
        <v>NRD_062</v>
      </c>
      <c r="AN921" s="9" t="s">
        <v>5537</v>
      </c>
      <c r="AO921" s="23" t="str">
        <f>_xlfn.XLOOKUP(B921,'INCIDENT-05-03-2026'!E:E,'INCIDENT-05-03-2026'!F:F,"")</f>
        <v/>
      </c>
      <c r="AP921" s="7" t="s">
        <v>5537</v>
      </c>
      <c r="AQ921" s="6"/>
      <c r="AR921" s="7"/>
      <c r="AS921" s="3" t="str">
        <f>_xlfn.XLOOKUP(B921,'[3]tt num | region | site id'!$C:$C,'[3]tt num | region | site id'!$Q:$Q,"")</f>
        <v/>
      </c>
      <c r="AT921" s="24" t="str">
        <f>_xlfn.XLOOKUP(B921,'[4]Cells Huawei 03052026 12h'!$B:$B,'[4]Cells Huawei 03052026 12h'!$T:$T,"")</f>
        <v/>
      </c>
      <c r="AU921" s="24" t="str">
        <f>_xlfn.XLOOKUP(B921,'[5]cells down 02052026 8h50'!$B:$B,'[5]cells down 02052026 8h50'!$R:$R,"")</f>
        <v/>
      </c>
      <c r="AV921" s="24" t="str">
        <f>_xlfn.XLOOKUP(B921,'[5]cells down 02052026 13h50'!$B:$B,'[5]cells down 02052026 13h50'!$R:$R,"")</f>
        <v/>
      </c>
      <c r="AW921" s="24" t="str">
        <f>_xlfn.XLOOKUP(B921,'[5]cells down 02052026 13h50'!$B:$B,'[5]cells down 02052026 13h50'!$R:$R,"")</f>
        <v/>
      </c>
      <c r="AX921" s="24" t="str">
        <f>_xlfn.XLOOKUP(B921,'[6]cell downs 03052026 8h40 '!$B:$B,'[6]cell downs 03052026 8h40 '!$R:$R,"")</f>
        <v/>
      </c>
      <c r="AY921" s="24" t="str">
        <f>_xlfn.XLOOKUP(B921,'[7]ALL SITES DOWN'!$D:$D,'[7]ALL SITES DOWN'!$J:$J,"")</f>
        <v/>
      </c>
      <c r="AZ921" s="24" t="str">
        <f>_xlfn.XLOOKUP(B921,'[8]ALL SITES DOWN'!$D:$D,'[8]ALL SITES DOWN'!$J:$J,"")</f>
        <v/>
      </c>
      <c r="BA921" s="9" t="str">
        <f>_xlfn.XLOOKUP(B921,[9]sheet1!$AC:$AC,[9]sheet1!$AF:$AF,"")</f>
        <v/>
      </c>
      <c r="BB921" s="14" t="s">
        <v>5537</v>
      </c>
      <c r="BC921" s="14" t="s">
        <v>5537</v>
      </c>
      <c r="BD921" s="14" t="str">
        <f>_xlfn.XLOOKUP(B921,'[10]cell downs 18042026 17h'!$B:$B,'[10]cell downs 18042026 17h'!$B:$B,"")</f>
        <v/>
      </c>
      <c r="BE921" s="14" t="str">
        <f>_xlfn.XLOOKUP(B921,'[11]Cells Huawei 19042026 15h'!$B:$B,'[11]Cells Huawei 19042026 15h'!$B:$B,"")</f>
        <v/>
      </c>
      <c r="BF921" s="9" t="str">
        <f>_xlfn.XLOOKUP(B921,'[12]cells down 19042026 9H40'!$B:$B,'[12]cells down 19042026 9H40'!$B:$B,"")</f>
        <v/>
      </c>
      <c r="BG921" s="9" t="s">
        <v>3810</v>
      </c>
      <c r="BH921" s="9" t="s">
        <v>12</v>
      </c>
    </row>
    <row r="922" spans="1:60" s="9" customFormat="1" x14ac:dyDescent="0.3">
      <c r="A922" s="1" t="s">
        <v>3761</v>
      </c>
      <c r="B922" s="1" t="s">
        <v>3762</v>
      </c>
      <c r="C922" s="3" t="str">
        <f>_xlfn.XLOOKUP(B922,'[1]daily break down'!$D:$D,'[1]daily break down'!$E:$E,"")</f>
        <v>Garoua</v>
      </c>
      <c r="D922" s="1" t="s">
        <v>21</v>
      </c>
      <c r="E922" s="1" t="s">
        <v>22</v>
      </c>
      <c r="F922" s="3" t="s">
        <v>23</v>
      </c>
      <c r="G922" s="1" t="s">
        <v>24</v>
      </c>
      <c r="H922" s="40" t="str">
        <f>_xlfn.XLOOKUP(B922,[2]CALCULATION!$B:$B,[2]CALCULATION!$H:$H,"")</f>
        <v>Huawei</v>
      </c>
      <c r="I922" s="34">
        <v>0.14276980193075425</v>
      </c>
      <c r="J922" s="34">
        <v>5.0876344408203567</v>
      </c>
      <c r="K922" s="34">
        <v>12.820425017050335</v>
      </c>
      <c r="L922" s="34">
        <v>13.667858763301401</v>
      </c>
      <c r="M922" s="34">
        <v>6.4416914217553716</v>
      </c>
      <c r="N922" s="34">
        <v>9.7272517143077275E-2</v>
      </c>
      <c r="O922" s="34">
        <v>0</v>
      </c>
      <c r="P922" s="34">
        <v>0</v>
      </c>
      <c r="Q922" s="34">
        <v>0</v>
      </c>
      <c r="R922" s="34">
        <v>0</v>
      </c>
      <c r="S922" s="35">
        <v>0</v>
      </c>
      <c r="T922" s="35">
        <v>0.30390973452842623</v>
      </c>
      <c r="U922" s="35">
        <v>8.4437503031963317</v>
      </c>
      <c r="V922" s="35">
        <v>5.1305099690953764</v>
      </c>
      <c r="W922" s="35">
        <v>0.30390973452842623</v>
      </c>
      <c r="X922" s="35">
        <v>8.4522754706320473</v>
      </c>
      <c r="Y922" s="35">
        <v>0</v>
      </c>
      <c r="Z922" s="35">
        <v>0</v>
      </c>
      <c r="AA922" s="35">
        <v>0</v>
      </c>
      <c r="AB922" s="35">
        <v>0</v>
      </c>
      <c r="AC922" s="35">
        <v>0</v>
      </c>
      <c r="AD922" s="35">
        <v>0</v>
      </c>
      <c r="AE922" s="58" t="s">
        <v>5560</v>
      </c>
      <c r="AF922" s="58"/>
      <c r="AG922" s="57" t="str" cm="1">
        <f t="array" ref="AG922">IFERROR(_xlfn.IFS(
AI922="MPR ISSUE","PDH",
AI922="BSS Hardware Issue","BSS",
AI922="Sites strategiques, MLL, Pylone, etc.","ENVTECH",
AI922="AKTIVCO DEFAUT GE &amp; POWER Cabinet","AKTIVCO",
AI922="AKTIVCO Coupure ENEO &amp; Baisse de tension","AKTIVCO GRID ONLY",
AI922="Coupure ENEO &amp; Baisse de tension","IHS GRID ONLY",
AI922="Defaut GE &amp; POWER Cabinet","IHS",
AI922="Sharing","Partners",
AI922="Sites strategiques &amp; DataCenter","SST &amp; DC",
AI922="Exclu","Exclu",
AI922="SAT","SAT",
AI922="SPARE-ISSUE","SPARE-ISSUE",
AI922="Fiber CAmtel","TRANS_FO_CAMTEL",
AI922="Fiber AOF","Fiber AOF",
AI922="Projet OCM (HUAWEI)","TRAVAUX-HUAWEI",
AI922="Projet OCM (NOKIA)","TRAVAUX-NOKIA",
AI922="ACCESS-ISSUE","ACCESS-ISSUE",
AI922="Projet OCM (ZTE, NOKIA, autres projets)","TRAVAUX OCM",
AI922="No root CAuse","No root cause",
AI922="ODU HS","PDH",
AI922="IP &amp; VLAN","PDH",
AI922="Warehouse HUAWEI","SPARE-ISSUE",
AI922="SPARE-HS","SPARE-ISSUE",
AI922="Power Telco","BSS",AI922="no impacts","no impacts"
),"")</f>
        <v>no impacts</v>
      </c>
      <c r="AH922" s="57" t="str" cm="1">
        <f t="array" ref="AH922">IFERROR(_xlfn.IFS(
AI922="MPR ISSUE","TX ISSUE",
AI922="BSS Hardware Issue","RAN ISSUE",
AI922="Sites strategiques, MLL, Pylone, etc.","ENVTECH",
AI922="AKTIVCO DEFAUT GE &amp; POWER Cabinet","POWER ISSUE",
AI922="AKTIVCO Coupure ENEO &amp; Baisse de tension","POWER ISSUE",
AI922="Coupure ENEO &amp; Baisse de tension","POWER ISSUE",
AI922="Defaut GE &amp; POWER Cabinet","POWER ISSUE",
AI922="Sharing","POWER ISSUE",
AI922="Sites strategiques &amp; DataCenter","POWER ISSUE",
AI922="Exclu","Exclu",
AI922="SAT","TX ISSUE",
AI922="SPARE-ISSUE","SPARE-ISSUE",
AI922="Fiber CAmtel","TX ISSUE",
AI922="Fiber AOF","TX ISSUE",
AI922="Projet OCM (HUAWEI)","TRAVAUX-HUAWEI",
AI922="Projet OCM (NOKIA)","TRAVAUX -NOKIA",
AI922="ACCESS-ISSUE","ACCESS-ISSUE",
AI922="Projet OCM (ZTE, NOKIA, autres projets)","TRAVAUX OCM",
AI922="No root CAuse","No root cause",
AI922="ODU HS","TX ISSUE",
AI922="IP &amp; VLAN","TX ISSUE",
AI922="Warehouse HUAWEI","SPARE-ISSUE",
AI922="SPARE-HS","SPARE-ISSUE",
AI922="Power Telco","RAN ISSUE",AI922="no impacts","no impacts"
),"")</f>
        <v>no impacts</v>
      </c>
      <c r="AI922" s="85" t="s">
        <v>5998</v>
      </c>
      <c r="AJ922" s="57" t="str" cm="1">
        <f t="array" ref="AJ922">IFERROR(_xlfn.IFS(
AI922="MPR ISSUE","ACTIVE",
AI922="BSS Hardware Issue","ACTIVE",
AI922="Sites strategiques, MLL, Pylone, etc.","PASSIVE",
AI922="AKTIVCO DEFAUT GE &amp; POWER Cabinet","PASSIVE",
AI922="AKTIVCO Coupure ENEO &amp; Baisse de tension","PASSIVE",
AI922="Coupure ENEO &amp; Baisse de tension","PASSIVE",
AI922="Defaut GE &amp; POWER Cabinet","PASSIVE",
AI922="Sharing","PASSIVE",
AI922="Sites strategiques &amp; DataCenter","PASSIVE",
AI922="Exclu","Exclu",
AI922="SAT","ACTIVE",
AI922="SPARE-ISSUE","SPARE-ISSUE",
AI922="Fiber CAmtel","ACTIVE",
AI922="Fiber AOF","ACTIVE",
AI922="Projet OCM (HUAWEI)","PLANNED WORKS",
AI922="Projet OCM (NOKIA)","PLANNED WORKS",
AI922="ACCESS-ISSUE","ACCESS-ISSUE",
AI922="Projet OCM (ZTE, NOKIA, autres projets)","PLANNED WORKS",
AI922="No root CAuse","No root cause",
AI922="ODU HS","ACTIVE",
AI922="IP &amp; VLAN","ACTIVE",
AI922="Warehouse HUAWEI","SPARE-ISSUE",
AI922="SPARE-HS","SPARE-ISSUE",
AI922="Power Telco","ACTIVE", AI922="no impacts","no impacts"
),"")</f>
        <v>no impacts</v>
      </c>
      <c r="AK922" s="23" t="s">
        <v>5537</v>
      </c>
      <c r="AL922" s="23" t="str">
        <f t="shared" si="26"/>
        <v>NRD_138</v>
      </c>
      <c r="AN922" s="9" t="s">
        <v>5537</v>
      </c>
      <c r="AO922" s="23" t="str">
        <f>_xlfn.XLOOKUP(B922,'INCIDENT-05-03-2026'!E:E,'INCIDENT-05-03-2026'!F:F,"")</f>
        <v/>
      </c>
      <c r="AP922" s="7" t="s">
        <v>5537</v>
      </c>
      <c r="AQ922" s="6"/>
      <c r="AR922" s="7"/>
      <c r="AS922" s="3" t="str">
        <f>_xlfn.XLOOKUP(B922,'[3]tt num | region | site id'!$C:$C,'[3]tt num | region | site id'!$Q:$Q,"")</f>
        <v/>
      </c>
      <c r="AT922" s="24" t="str">
        <f>_xlfn.XLOOKUP(B922,'[4]Cells Huawei 03052026 12h'!$B:$B,'[4]Cells Huawei 03052026 12h'!$T:$T,"")</f>
        <v/>
      </c>
      <c r="AU922" s="24" t="str">
        <f>_xlfn.XLOOKUP(B922,'[5]cells down 02052026 8h50'!$B:$B,'[5]cells down 02052026 8h50'!$R:$R,"")</f>
        <v/>
      </c>
      <c r="AV922" s="24" t="str">
        <f>_xlfn.XLOOKUP(B922,'[5]cells down 02052026 13h50'!$B:$B,'[5]cells down 02052026 13h50'!$R:$R,"")</f>
        <v/>
      </c>
      <c r="AW922" s="24" t="str">
        <f>_xlfn.XLOOKUP(B922,'[5]cells down 02052026 13h50'!$B:$B,'[5]cells down 02052026 13h50'!$R:$R,"")</f>
        <v/>
      </c>
      <c r="AX922" s="24" t="str">
        <f>_xlfn.XLOOKUP(B922,'[6]cell downs 03052026 8h40 '!$B:$B,'[6]cell downs 03052026 8h40 '!$R:$R,"")</f>
        <v/>
      </c>
      <c r="AY922" s="24" t="str">
        <f>_xlfn.XLOOKUP(B922,'[7]ALL SITES DOWN'!$D:$D,'[7]ALL SITES DOWN'!$J:$J,"")</f>
        <v/>
      </c>
      <c r="AZ922" s="24" t="str">
        <f>_xlfn.XLOOKUP(B922,'[8]ALL SITES DOWN'!$D:$D,'[8]ALL SITES DOWN'!$J:$J,"")</f>
        <v/>
      </c>
      <c r="BA922" s="9" t="str">
        <f>_xlfn.XLOOKUP(B922,[9]sheet1!$AC:$AC,[9]sheet1!$AF:$AF,"")</f>
        <v/>
      </c>
      <c r="BB922" s="14" t="s">
        <v>5537</v>
      </c>
      <c r="BC922" s="14" t="s">
        <v>5537</v>
      </c>
      <c r="BD922" s="14" t="str">
        <f>_xlfn.XLOOKUP(B922,'[10]cell downs 18042026 17h'!$B:$B,'[10]cell downs 18042026 17h'!$B:$B,"")</f>
        <v/>
      </c>
      <c r="BE922" s="14" t="str">
        <f>_xlfn.XLOOKUP(B922,'[11]Cells Huawei 19042026 15h'!$B:$B,'[11]Cells Huawei 19042026 15h'!$B:$B,"")</f>
        <v/>
      </c>
      <c r="BF922" s="9" t="str">
        <f>_xlfn.XLOOKUP(B922,'[12]cells down 19042026 9H40'!$B:$B,'[12]cells down 19042026 9H40'!$B:$B,"")</f>
        <v/>
      </c>
      <c r="BG922" s="9" t="s">
        <v>5537</v>
      </c>
      <c r="BH922" s="9" t="s">
        <v>12</v>
      </c>
    </row>
    <row r="923" spans="1:60" s="9" customFormat="1" x14ac:dyDescent="0.3">
      <c r="A923" s="1" t="s">
        <v>2031</v>
      </c>
      <c r="B923" s="8" t="s">
        <v>2032</v>
      </c>
      <c r="C923" s="3" t="str">
        <f>_xlfn.XLOOKUP(B923,'[1]daily break down'!$D:$D,'[1]daily break down'!$E:$E,"")</f>
        <v>Douala</v>
      </c>
      <c r="D923" s="1" t="s">
        <v>11</v>
      </c>
      <c r="E923" s="1" t="s">
        <v>12</v>
      </c>
      <c r="F923" s="3" t="s">
        <v>31</v>
      </c>
      <c r="G923" s="1" t="s">
        <v>32</v>
      </c>
      <c r="H923" s="42" t="str">
        <f>_xlfn.XLOOKUP(B923,[2]CALCULATION!$B:$B,[2]CALCULATION!$H:$H,"")</f>
        <v>ZTE</v>
      </c>
      <c r="I923" s="34">
        <v>10.57204586896782</v>
      </c>
      <c r="J923" s="34">
        <v>16.435845083082928</v>
      </c>
      <c r="K923" s="34">
        <v>0</v>
      </c>
      <c r="L923" s="34">
        <v>1.6854149009939198E-2</v>
      </c>
      <c r="M923" s="34">
        <v>0</v>
      </c>
      <c r="N923" s="34">
        <v>0</v>
      </c>
      <c r="O923" s="34">
        <v>1.9743431697357278E-2</v>
      </c>
      <c r="P923" s="34">
        <v>3.521268687595061</v>
      </c>
      <c r="Q923" s="34">
        <v>0</v>
      </c>
      <c r="R923" s="34">
        <v>0</v>
      </c>
      <c r="S923" s="35">
        <v>23.779777446758718</v>
      </c>
      <c r="T923" s="35">
        <v>0</v>
      </c>
      <c r="U923" s="35">
        <v>0</v>
      </c>
      <c r="V923" s="35">
        <v>0</v>
      </c>
      <c r="W923" s="35">
        <v>0</v>
      </c>
      <c r="X923" s="35">
        <v>8.3518104744701507</v>
      </c>
      <c r="Y923" s="35">
        <v>0</v>
      </c>
      <c r="Z923" s="35">
        <v>0</v>
      </c>
      <c r="AA923" s="35">
        <v>0</v>
      </c>
      <c r="AB923" s="35">
        <v>0</v>
      </c>
      <c r="AC923" s="35">
        <v>0</v>
      </c>
      <c r="AD923" s="35">
        <v>0</v>
      </c>
      <c r="AE923" s="58" t="s">
        <v>5560</v>
      </c>
      <c r="AF923" s="58"/>
      <c r="AG923" s="57" t="str" cm="1">
        <f t="array" ref="AG923">IFERROR(_xlfn.IFS(
AI923="MPR ISSUE","PDH",
AI923="BSS Hardware Issue","BSS",
AI923="Sites strategiques, MLL, Pylone, etc.","ENVTECH",
AI923="AKTIVCO DEFAUT GE &amp; POWER Cabinet","AKTIVCO",
AI923="AKTIVCO Coupure ENEO &amp; Baisse de tension","AKTIVCO GRID ONLY",
AI923="Coupure ENEO &amp; Baisse de tension","IHS GRID ONLY",
AI923="Defaut GE &amp; POWER Cabinet","IHS",
AI923="Sharing","Partners",
AI923="Sites strategiques &amp; DataCenter","SST &amp; DC",
AI923="Exclu","Exclu",
AI923="SAT","SAT",
AI923="SPARE-ISSUE","SPARE-ISSUE",
AI923="Fiber CAmtel","TRANS_FO_CAMTEL",
AI923="Fiber AOF","Fiber AOF",
AI923="Projet OCM (HUAWEI)","TRAVAUX-HUAWEI",
AI923="Projet OCM (NOKIA)","TRAVAUX-NOKIA",
AI923="ACCESS-ISSUE","ACCESS-ISSUE",
AI923="Projet OCM (ZTE, NOKIA, autres projets)","TRAVAUX OCM",
AI923="No root CAuse","No root cause",
AI923="ODU HS","PDH",
AI923="IP &amp; VLAN","PDH",
AI923="Warehouse HUAWEI","SPARE-ISSUE",
AI923="SPARE-HS","SPARE-ISSUE",
AI923="Power Telco","BSS",AI923="no impacts","no impacts"
),"")</f>
        <v>no impacts</v>
      </c>
      <c r="AH923" s="57" t="str" cm="1">
        <f t="array" ref="AH923">IFERROR(_xlfn.IFS(
AI923="MPR ISSUE","TX ISSUE",
AI923="BSS Hardware Issue","RAN ISSUE",
AI923="Sites strategiques, MLL, Pylone, etc.","ENVTECH",
AI923="AKTIVCO DEFAUT GE &amp; POWER Cabinet","POWER ISSUE",
AI923="AKTIVCO Coupure ENEO &amp; Baisse de tension","POWER ISSUE",
AI923="Coupure ENEO &amp; Baisse de tension","POWER ISSUE",
AI923="Defaut GE &amp; POWER Cabinet","POWER ISSUE",
AI923="Sharing","POWER ISSUE",
AI923="Sites strategiques &amp; DataCenter","POWER ISSUE",
AI923="Exclu","Exclu",
AI923="SAT","TX ISSUE",
AI923="SPARE-ISSUE","SPARE-ISSUE",
AI923="Fiber CAmtel","TX ISSUE",
AI923="Fiber AOF","TX ISSUE",
AI923="Projet OCM (HUAWEI)","TRAVAUX-HUAWEI",
AI923="Projet OCM (NOKIA)","TRAVAUX -NOKIA",
AI923="ACCESS-ISSUE","ACCESS-ISSUE",
AI923="Projet OCM (ZTE, NOKIA, autres projets)","TRAVAUX OCM",
AI923="No root CAuse","No root cause",
AI923="ODU HS","TX ISSUE",
AI923="IP &amp; VLAN","TX ISSUE",
AI923="Warehouse HUAWEI","SPARE-ISSUE",
AI923="SPARE-HS","SPARE-ISSUE",
AI923="Power Telco","RAN ISSUE",AI923="no impacts","no impacts"
),"")</f>
        <v>no impacts</v>
      </c>
      <c r="AI923" s="85" t="s">
        <v>5998</v>
      </c>
      <c r="AJ923" s="57" t="str" cm="1">
        <f t="array" ref="AJ923">IFERROR(_xlfn.IFS(
AI923="MPR ISSUE","ACTIVE",
AI923="BSS Hardware Issue","ACTIVE",
AI923="Sites strategiques, MLL, Pylone, etc.","PASSIVE",
AI923="AKTIVCO DEFAUT GE &amp; POWER Cabinet","PASSIVE",
AI923="AKTIVCO Coupure ENEO &amp; Baisse de tension","PASSIVE",
AI923="Coupure ENEO &amp; Baisse de tension","PASSIVE",
AI923="Defaut GE &amp; POWER Cabinet","PASSIVE",
AI923="Sharing","PASSIVE",
AI923="Sites strategiques &amp; DataCenter","PASSIVE",
AI923="Exclu","Exclu",
AI923="SAT","ACTIVE",
AI923="SPARE-ISSUE","SPARE-ISSUE",
AI923="Fiber CAmtel","ACTIVE",
AI923="Fiber AOF","ACTIVE",
AI923="Projet OCM (HUAWEI)","PLANNED WORKS",
AI923="Projet OCM (NOKIA)","PLANNED WORKS",
AI923="ACCESS-ISSUE","ACCESS-ISSUE",
AI923="Projet OCM (ZTE, NOKIA, autres projets)","PLANNED WORKS",
AI923="No root CAuse","No root cause",
AI923="ODU HS","ACTIVE",
AI923="IP &amp; VLAN","ACTIVE",
AI923="Warehouse HUAWEI","SPARE-ISSUE",
AI923="SPARE-HS","SPARE-ISSUE",
AI923="Power Telco","ACTIVE", AI923="no impacts","no impacts"
),"")</f>
        <v>no impacts</v>
      </c>
      <c r="AK923" s="23" t="s">
        <v>5537</v>
      </c>
      <c r="AL923" s="23" t="str">
        <f t="shared" si="26"/>
        <v>LIT_420</v>
      </c>
      <c r="AN923" s="9" t="s">
        <v>5537</v>
      </c>
      <c r="AO923" s="23" t="str">
        <f>_xlfn.XLOOKUP(B923,'INCIDENT-05-03-2026'!E:E,'INCIDENT-05-03-2026'!F:F,"")</f>
        <v/>
      </c>
      <c r="AP923" s="7" t="s">
        <v>5537</v>
      </c>
      <c r="AQ923" s="6"/>
      <c r="AR923" s="7"/>
      <c r="AS923" s="3" t="str">
        <f>_xlfn.XLOOKUP(B923,'[3]tt num | region | site id'!$C:$C,'[3]tt num | region | site id'!$Q:$Q,"")</f>
        <v/>
      </c>
      <c r="AT923" s="24" t="str">
        <f>_xlfn.XLOOKUP(B923,'[4]Cells Huawei 03052026 12h'!$B:$B,'[4]Cells Huawei 03052026 12h'!$T:$T,"")</f>
        <v/>
      </c>
      <c r="AU923" s="24" t="str">
        <f>_xlfn.XLOOKUP(B923,'[5]cells down 02052026 8h50'!$B:$B,'[5]cells down 02052026 8h50'!$R:$R,"")</f>
        <v/>
      </c>
      <c r="AV923" s="24" t="str">
        <f>_xlfn.XLOOKUP(B923,'[5]cells down 02052026 13h50'!$B:$B,'[5]cells down 02052026 13h50'!$R:$R,"")</f>
        <v/>
      </c>
      <c r="AW923" s="24" t="str">
        <f>_xlfn.XLOOKUP(B923,'[5]cells down 02052026 13h50'!$B:$B,'[5]cells down 02052026 13h50'!$R:$R,"")</f>
        <v/>
      </c>
      <c r="AX923" s="24" t="str">
        <f>_xlfn.XLOOKUP(B923,'[6]cell downs 03052026 8h40 '!$B:$B,'[6]cell downs 03052026 8h40 '!$R:$R,"")</f>
        <v/>
      </c>
      <c r="AY923" s="24" t="str">
        <f>_xlfn.XLOOKUP(B923,'[7]ALL SITES DOWN'!$D:$D,'[7]ALL SITES DOWN'!$J:$J,"")</f>
        <v/>
      </c>
      <c r="AZ923" s="24" t="str">
        <f>_xlfn.XLOOKUP(B923,'[8]ALL SITES DOWN'!$D:$D,'[8]ALL SITES DOWN'!$J:$J,"")</f>
        <v/>
      </c>
      <c r="BA923" s="9" t="str">
        <f>_xlfn.XLOOKUP(B923,[9]sheet1!$AC:$AC,[9]sheet1!$AF:$AF,"")</f>
        <v/>
      </c>
      <c r="BB923" s="14" t="s">
        <v>5537</v>
      </c>
      <c r="BC923" s="14" t="s">
        <v>5537</v>
      </c>
      <c r="BD923" s="14" t="str">
        <f>_xlfn.XLOOKUP(B923,'[10]cell downs 18042026 17h'!$B:$B,'[10]cell downs 18042026 17h'!$B:$B,"")</f>
        <v/>
      </c>
      <c r="BE923" s="14" t="str">
        <f>_xlfn.XLOOKUP(B923,'[11]Cells Huawei 19042026 15h'!$B:$B,'[11]Cells Huawei 19042026 15h'!$B:$B,"")</f>
        <v/>
      </c>
      <c r="BF923" s="9" t="str">
        <f>_xlfn.XLOOKUP(B923,'[12]cells down 19042026 9H40'!$B:$B,'[12]cells down 19042026 9H40'!$B:$B,"")</f>
        <v/>
      </c>
      <c r="BG923" s="9" t="s">
        <v>5537</v>
      </c>
      <c r="BH923" s="9" t="s">
        <v>318</v>
      </c>
    </row>
    <row r="924" spans="1:60" s="9" customFormat="1" x14ac:dyDescent="0.3">
      <c r="A924" s="1" t="s">
        <v>3757</v>
      </c>
      <c r="B924" s="8" t="s">
        <v>3758</v>
      </c>
      <c r="C924" s="3" t="str">
        <f>_xlfn.XLOOKUP(B924,'[1]daily break down'!$D:$D,'[1]daily break down'!$E:$E,"")</f>
        <v>Garoua</v>
      </c>
      <c r="D924" s="1" t="s">
        <v>11</v>
      </c>
      <c r="E924" s="1" t="s">
        <v>12</v>
      </c>
      <c r="F924" s="3" t="s">
        <v>23</v>
      </c>
      <c r="G924" s="1" t="s">
        <v>24</v>
      </c>
      <c r="H924" s="40" t="str">
        <f>_xlfn.XLOOKUP(B924,[2]CALCULATION!$B:$B,[2]CALCULATION!$H:$H,"")</f>
        <v>Huawei</v>
      </c>
      <c r="I924" s="34">
        <v>3.2921592715297932</v>
      </c>
      <c r="J924" s="34">
        <v>1.0058984171011291</v>
      </c>
      <c r="K924" s="34">
        <v>5.4380045543655982</v>
      </c>
      <c r="L924" s="34">
        <v>3.1678487756575442</v>
      </c>
      <c r="M924" s="34">
        <v>0</v>
      </c>
      <c r="N924" s="34">
        <v>0</v>
      </c>
      <c r="O924" s="34">
        <v>0</v>
      </c>
      <c r="P924" s="34">
        <v>1.2829485236835574</v>
      </c>
      <c r="Q924" s="34">
        <v>0</v>
      </c>
      <c r="R924" s="34">
        <v>0.17674562612539343</v>
      </c>
      <c r="S924" s="35">
        <v>0</v>
      </c>
      <c r="T924" s="35">
        <v>0.85599458384341665</v>
      </c>
      <c r="U924" s="35">
        <v>8.4460331932209574</v>
      </c>
      <c r="V924" s="35">
        <v>6.325977433632108</v>
      </c>
      <c r="W924" s="35">
        <v>0.85599458384341665</v>
      </c>
      <c r="X924" s="35">
        <v>8.1510766680078657</v>
      </c>
      <c r="Y924" s="35">
        <v>0</v>
      </c>
      <c r="Z924" s="35">
        <v>0</v>
      </c>
      <c r="AA924" s="35">
        <v>0</v>
      </c>
      <c r="AB924" s="35">
        <v>0</v>
      </c>
      <c r="AC924" s="35">
        <v>0</v>
      </c>
      <c r="AD924" s="35">
        <v>0</v>
      </c>
      <c r="AE924" s="58" t="s">
        <v>5560</v>
      </c>
      <c r="AF924" s="58"/>
      <c r="AG924" s="57" t="str" cm="1">
        <f t="array" ref="AG924">IFERROR(_xlfn.IFS(
AI924="MPR ISSUE","PDH",
AI924="BSS Hardware Issue","BSS",
AI924="Sites strategiques, MLL, Pylone, etc.","ENVTECH",
AI924="AKTIVCO DEFAUT GE &amp; POWER Cabinet","AKTIVCO",
AI924="AKTIVCO Coupure ENEO &amp; Baisse de tension","AKTIVCO GRID ONLY",
AI924="Coupure ENEO &amp; Baisse de tension","IHS GRID ONLY",
AI924="Defaut GE &amp; POWER Cabinet","IHS",
AI924="Sharing","Partners",
AI924="Sites strategiques &amp; DataCenter","SST &amp; DC",
AI924="Exclu","Exclu",
AI924="SAT","SAT",
AI924="SPARE-ISSUE","SPARE-ISSUE",
AI924="Fiber CAmtel","TRANS_FO_CAMTEL",
AI924="Fiber AOF","Fiber AOF",
AI924="Projet OCM (HUAWEI)","TRAVAUX-HUAWEI",
AI924="Projet OCM (NOKIA)","TRAVAUX-NOKIA",
AI924="ACCESS-ISSUE","ACCESS-ISSUE",
AI924="Projet OCM (ZTE, NOKIA, autres projets)","TRAVAUX OCM",
AI924="No root CAuse","No root cause",
AI924="ODU HS","PDH",
AI924="IP &amp; VLAN","PDH",
AI924="Warehouse HUAWEI","SPARE-ISSUE",
AI924="SPARE-HS","SPARE-ISSUE",
AI924="Power Telco","BSS",AI924="no impacts","no impacts"
),"")</f>
        <v>no impacts</v>
      </c>
      <c r="AH924" s="57" t="str" cm="1">
        <f t="array" ref="AH924">IFERROR(_xlfn.IFS(
AI924="MPR ISSUE","TX ISSUE",
AI924="BSS Hardware Issue","RAN ISSUE",
AI924="Sites strategiques, MLL, Pylone, etc.","ENVTECH",
AI924="AKTIVCO DEFAUT GE &amp; POWER Cabinet","POWER ISSUE",
AI924="AKTIVCO Coupure ENEO &amp; Baisse de tension","POWER ISSUE",
AI924="Coupure ENEO &amp; Baisse de tension","POWER ISSUE",
AI924="Defaut GE &amp; POWER Cabinet","POWER ISSUE",
AI924="Sharing","POWER ISSUE",
AI924="Sites strategiques &amp; DataCenter","POWER ISSUE",
AI924="Exclu","Exclu",
AI924="SAT","TX ISSUE",
AI924="SPARE-ISSUE","SPARE-ISSUE",
AI924="Fiber CAmtel","TX ISSUE",
AI924="Fiber AOF","TX ISSUE",
AI924="Projet OCM (HUAWEI)","TRAVAUX-HUAWEI",
AI924="Projet OCM (NOKIA)","TRAVAUX -NOKIA",
AI924="ACCESS-ISSUE","ACCESS-ISSUE",
AI924="Projet OCM (ZTE, NOKIA, autres projets)","TRAVAUX OCM",
AI924="No root CAuse","No root cause",
AI924="ODU HS","TX ISSUE",
AI924="IP &amp; VLAN","TX ISSUE",
AI924="Warehouse HUAWEI","SPARE-ISSUE",
AI924="SPARE-HS","SPARE-ISSUE",
AI924="Power Telco","RAN ISSUE",AI924="no impacts","no impacts"
),"")</f>
        <v>no impacts</v>
      </c>
      <c r="AI924" s="85" t="s">
        <v>5998</v>
      </c>
      <c r="AJ924" s="57" t="str" cm="1">
        <f t="array" ref="AJ924">IFERROR(_xlfn.IFS(
AI924="MPR ISSUE","ACTIVE",
AI924="BSS Hardware Issue","ACTIVE",
AI924="Sites strategiques, MLL, Pylone, etc.","PASSIVE",
AI924="AKTIVCO DEFAUT GE &amp; POWER Cabinet","PASSIVE",
AI924="AKTIVCO Coupure ENEO &amp; Baisse de tension","PASSIVE",
AI924="Coupure ENEO &amp; Baisse de tension","PASSIVE",
AI924="Defaut GE &amp; POWER Cabinet","PASSIVE",
AI924="Sharing","PASSIVE",
AI924="Sites strategiques &amp; DataCenter","PASSIVE",
AI924="Exclu","Exclu",
AI924="SAT","ACTIVE",
AI924="SPARE-ISSUE","SPARE-ISSUE",
AI924="Fiber CAmtel","ACTIVE",
AI924="Fiber AOF","ACTIVE",
AI924="Projet OCM (HUAWEI)","PLANNED WORKS",
AI924="Projet OCM (NOKIA)","PLANNED WORKS",
AI924="ACCESS-ISSUE","ACCESS-ISSUE",
AI924="Projet OCM (ZTE, NOKIA, autres projets)","PLANNED WORKS",
AI924="No root CAuse","No root cause",
AI924="ODU HS","ACTIVE",
AI924="IP &amp; VLAN","ACTIVE",
AI924="Warehouse HUAWEI","SPARE-ISSUE",
AI924="SPARE-HS","SPARE-ISSUE",
AI924="Power Telco","ACTIVE", AI924="no impacts","no impacts"
),"")</f>
        <v>no impacts</v>
      </c>
      <c r="AK924" s="23" t="s">
        <v>5537</v>
      </c>
      <c r="AL924" s="23" t="str">
        <f t="shared" si="26"/>
        <v>NRD_067</v>
      </c>
      <c r="AN924" s="9" t="s">
        <v>5537</v>
      </c>
      <c r="AO924" s="23" t="str">
        <f>_xlfn.XLOOKUP(B924,'INCIDENT-05-03-2026'!E:E,'INCIDENT-05-03-2026'!F:F,"")</f>
        <v/>
      </c>
      <c r="AP924" s="7" t="s">
        <v>5537</v>
      </c>
      <c r="AQ924" s="6"/>
      <c r="AR924" s="7"/>
      <c r="AS924" s="3" t="str">
        <f>_xlfn.XLOOKUP(B924,'[3]tt num | region | site id'!$C:$C,'[3]tt num | region | site id'!$Q:$Q,"")</f>
        <v/>
      </c>
      <c r="AT924" s="24" t="str">
        <f>_xlfn.XLOOKUP(B924,'[4]Cells Huawei 03052026 12h'!$B:$B,'[4]Cells Huawei 03052026 12h'!$T:$T,"")</f>
        <v/>
      </c>
      <c r="AU924" s="24" t="str">
        <f>_xlfn.XLOOKUP(B924,'[5]cells down 02052026 8h50'!$B:$B,'[5]cells down 02052026 8h50'!$R:$R,"")</f>
        <v/>
      </c>
      <c r="AV924" s="24" t="str">
        <f>_xlfn.XLOOKUP(B924,'[5]cells down 02052026 13h50'!$B:$B,'[5]cells down 02052026 13h50'!$R:$R,"")</f>
        <v/>
      </c>
      <c r="AW924" s="24" t="str">
        <f>_xlfn.XLOOKUP(B924,'[5]cells down 02052026 13h50'!$B:$B,'[5]cells down 02052026 13h50'!$R:$R,"")</f>
        <v/>
      </c>
      <c r="AX924" s="24" t="str">
        <f>_xlfn.XLOOKUP(B924,'[6]cell downs 03052026 8h40 '!$B:$B,'[6]cell downs 03052026 8h40 '!$R:$R,"")</f>
        <v/>
      </c>
      <c r="AY924" s="24" t="str">
        <f>_xlfn.XLOOKUP(B924,'[7]ALL SITES DOWN'!$D:$D,'[7]ALL SITES DOWN'!$J:$J,"")</f>
        <v/>
      </c>
      <c r="AZ924" s="24" t="str">
        <f>_xlfn.XLOOKUP(B924,'[8]ALL SITES DOWN'!$D:$D,'[8]ALL SITES DOWN'!$J:$J,"")</f>
        <v/>
      </c>
      <c r="BA924" s="9" t="str">
        <f>_xlfn.XLOOKUP(B924,[9]sheet1!$AC:$AC,[9]sheet1!$AF:$AF,"")</f>
        <v/>
      </c>
      <c r="BB924" s="14" t="s">
        <v>5537</v>
      </c>
      <c r="BC924" s="14" t="s">
        <v>5537</v>
      </c>
      <c r="BD924" s="14" t="str">
        <f>_xlfn.XLOOKUP(B924,'[10]cell downs 18042026 17h'!$B:$B,'[10]cell downs 18042026 17h'!$B:$B,"")</f>
        <v/>
      </c>
      <c r="BE924" s="14" t="str">
        <f>_xlfn.XLOOKUP(B924,'[11]Cells Huawei 19042026 15h'!$B:$B,'[11]Cells Huawei 19042026 15h'!$B:$B,"")</f>
        <v/>
      </c>
      <c r="BF924" s="9" t="str">
        <f>_xlfn.XLOOKUP(B924,'[12]cells down 19042026 9H40'!$B:$B,'[12]cells down 19042026 9H40'!$B:$B,"")</f>
        <v/>
      </c>
      <c r="BG924" s="9" t="s">
        <v>3758</v>
      </c>
      <c r="BH924" s="9" t="s">
        <v>12</v>
      </c>
    </row>
    <row r="925" spans="1:60" s="9" customFormat="1" x14ac:dyDescent="0.3">
      <c r="A925" s="1" t="s">
        <v>120</v>
      </c>
      <c r="B925" s="8" t="s">
        <v>121</v>
      </c>
      <c r="C925" s="3" t="str">
        <f>_xlfn.XLOOKUP(B925,'[1]daily break down'!$D:$D,'[1]daily break down'!$E:$E,"")</f>
        <v>EXTREME-NORD</v>
      </c>
      <c r="D925" s="1" t="s">
        <v>21</v>
      </c>
      <c r="E925" s="1" t="s">
        <v>122</v>
      </c>
      <c r="F925" s="3" t="s">
        <v>55</v>
      </c>
      <c r="G925" s="1" t="s">
        <v>120</v>
      </c>
      <c r="H925" s="40" t="str">
        <f>_xlfn.XLOOKUP(B925,[2]CALCULATION!$B:$B,[2]CALCULATION!$H:$H,"")</f>
        <v>HUAWEI</v>
      </c>
      <c r="I925" s="34">
        <v>0</v>
      </c>
      <c r="J925" s="34">
        <v>0</v>
      </c>
      <c r="K925" s="34">
        <v>0</v>
      </c>
      <c r="L925" s="34">
        <v>0</v>
      </c>
      <c r="M925" s="34">
        <v>0</v>
      </c>
      <c r="N925" s="34">
        <v>0</v>
      </c>
      <c r="O925" s="34">
        <v>0</v>
      </c>
      <c r="P925" s="34">
        <v>0</v>
      </c>
      <c r="Q925" s="34">
        <v>0</v>
      </c>
      <c r="R925" s="34">
        <v>0</v>
      </c>
      <c r="S925" s="35">
        <v>0</v>
      </c>
      <c r="T925" s="35">
        <v>0</v>
      </c>
      <c r="U925" s="35">
        <v>0</v>
      </c>
      <c r="V925" s="35">
        <v>18.491409199476074</v>
      </c>
      <c r="W925" s="35">
        <v>18.491409199476074</v>
      </c>
      <c r="X925" s="35">
        <v>7.9690696937788417</v>
      </c>
      <c r="Y925" s="35">
        <v>0</v>
      </c>
      <c r="Z925" s="35">
        <v>0</v>
      </c>
      <c r="AA925" s="35">
        <v>0</v>
      </c>
      <c r="AB925" s="35">
        <v>0</v>
      </c>
      <c r="AC925" s="35">
        <v>0</v>
      </c>
      <c r="AD925" s="35">
        <v>0</v>
      </c>
      <c r="AE925" s="58" t="s">
        <v>5603</v>
      </c>
      <c r="AF925" s="58"/>
      <c r="AG925" s="57" t="str" cm="1">
        <f t="array" ref="AG925">IFERROR(_xlfn.IFS(
AI925="MPR ISSUE","PDH",
AI925="BSS Hardware Issue","BSS",
AI925="Sites strategiques, MLL, Pylone, etc.","ENVTECH",
AI925="AKTIVCO DEFAUT GE &amp; POWER Cabinet","AKTIVCO",
AI925="AKTIVCO Coupure ENEO &amp; Baisse de tension","AKTIVCO GRID ONLY",
AI925="Coupure ENEO &amp; Baisse de tension","IHS GRID ONLY",
AI925="Defaut GE &amp; POWER Cabinet","IHS",
AI925="Sharing","Partners",
AI925="Sites strategiques &amp; DataCenter","SST &amp; DC",
AI925="Exclu","Exclu",
AI925="SAT","SAT",
AI925="SPARE-ISSUE","SPARE-ISSUE",
AI925="Fiber CAmtel","TRANS_FO_CAMTEL",
AI925="Fiber AOF","Fiber AOF",
AI925="Projet OCM (HUAWEI)","TRAVAUX-HUAWEI",
AI925="Projet OCM (NOKIA)","TRAVAUX-NOKIA",
AI925="ACCESS-ISSUE","ACCESS-ISSUE",
AI925="Projet OCM (ZTE, NOKIA, autres projets)","TRAVAUX OCM",
AI925="No root CAuse","No root cause",
AI925="ODU HS","PDH",
AI925="IP &amp; VLAN","PDH",
AI925="Warehouse HUAWEI","SPARE-ISSUE",
AI925="SPARE-HS","SPARE-ISSUE",
AI925="Power Telco","BSS",AI925="no impacts","no impacts"
),"")</f>
        <v>no impacts</v>
      </c>
      <c r="AH925" s="57" t="str" cm="1">
        <f t="array" ref="AH925">IFERROR(_xlfn.IFS(
AI925="MPR ISSUE","TX ISSUE",
AI925="BSS Hardware Issue","RAN ISSUE",
AI925="Sites strategiques, MLL, Pylone, etc.","ENVTECH",
AI925="AKTIVCO DEFAUT GE &amp; POWER Cabinet","POWER ISSUE",
AI925="AKTIVCO Coupure ENEO &amp; Baisse de tension","POWER ISSUE",
AI925="Coupure ENEO &amp; Baisse de tension","POWER ISSUE",
AI925="Defaut GE &amp; POWER Cabinet","POWER ISSUE",
AI925="Sharing","POWER ISSUE",
AI925="Sites strategiques &amp; DataCenter","POWER ISSUE",
AI925="Exclu","Exclu",
AI925="SAT","TX ISSUE",
AI925="SPARE-ISSUE","SPARE-ISSUE",
AI925="Fiber CAmtel","TX ISSUE",
AI925="Fiber AOF","TX ISSUE",
AI925="Projet OCM (HUAWEI)","TRAVAUX-HUAWEI",
AI925="Projet OCM (NOKIA)","TRAVAUX -NOKIA",
AI925="ACCESS-ISSUE","ACCESS-ISSUE",
AI925="Projet OCM (ZTE, NOKIA, autres projets)","TRAVAUX OCM",
AI925="No root CAuse","No root cause",
AI925="ODU HS","TX ISSUE",
AI925="IP &amp; VLAN","TX ISSUE",
AI925="Warehouse HUAWEI","SPARE-ISSUE",
AI925="SPARE-HS","SPARE-ISSUE",
AI925="Power Telco","RAN ISSUE",AI925="no impacts","no impacts"
),"")</f>
        <v>no impacts</v>
      </c>
      <c r="AI925" s="85" t="s">
        <v>5998</v>
      </c>
      <c r="AJ925" s="57" t="str" cm="1">
        <f t="array" ref="AJ925">IFERROR(_xlfn.IFS(
AI925="MPR ISSUE","ACTIVE",
AI925="BSS Hardware Issue","ACTIVE",
AI925="Sites strategiques, MLL, Pylone, etc.","PASSIVE",
AI925="AKTIVCO DEFAUT GE &amp; POWER Cabinet","PASSIVE",
AI925="AKTIVCO Coupure ENEO &amp; Baisse de tension","PASSIVE",
AI925="Coupure ENEO &amp; Baisse de tension","PASSIVE",
AI925="Defaut GE &amp; POWER Cabinet","PASSIVE",
AI925="Sharing","PASSIVE",
AI925="Sites strategiques &amp; DataCenter","PASSIVE",
AI925="Exclu","Exclu",
AI925="SAT","ACTIVE",
AI925="SPARE-ISSUE","SPARE-ISSUE",
AI925="Fiber CAmtel","ACTIVE",
AI925="Fiber AOF","ACTIVE",
AI925="Projet OCM (HUAWEI)","PLANNED WORKS",
AI925="Projet OCM (NOKIA)","PLANNED WORKS",
AI925="ACCESS-ISSUE","ACCESS-ISSUE",
AI925="Projet OCM (ZTE, NOKIA, autres projets)","PLANNED WORKS",
AI925="No root CAuse","No root cause",
AI925="ODU HS","ACTIVE",
AI925="IP &amp; VLAN","ACTIVE",
AI925="Warehouse HUAWEI","SPARE-ISSUE",
AI925="SPARE-HS","SPARE-ISSUE",
AI925="Power Telco","ACTIVE", AI925="no impacts","no impacts"
),"")</f>
        <v>no impacts</v>
      </c>
      <c r="AK925" s="23" t="s">
        <v>5537</v>
      </c>
      <c r="AL925" s="23" t="str">
        <f t="shared" si="26"/>
        <v>EXN_039</v>
      </c>
      <c r="AN925" s="9" t="s">
        <v>5537</v>
      </c>
      <c r="AO925" s="23" t="str">
        <f>_xlfn.XLOOKUP(B925,'INCIDENT-05-03-2026'!E:E,'INCIDENT-05-03-2026'!F:F,"")</f>
        <v/>
      </c>
      <c r="AP925" s="7" t="s">
        <v>5537</v>
      </c>
      <c r="AQ925" s="6"/>
      <c r="AR925" s="7"/>
      <c r="AS925" s="3" t="str">
        <f>_xlfn.XLOOKUP(B925,'[3]tt num | region | site id'!$C:$C,'[3]tt num | region | site id'!$Q:$Q,"")</f>
        <v/>
      </c>
      <c r="AT925" s="24" t="str">
        <f>_xlfn.XLOOKUP(B925,'[4]Cells Huawei 03052026 12h'!$B:$B,'[4]Cells Huawei 03052026 12h'!$T:$T,"")</f>
        <v/>
      </c>
      <c r="AU925" s="24" t="str">
        <f>_xlfn.XLOOKUP(B925,'[5]cells down 02052026 8h50'!$B:$B,'[5]cells down 02052026 8h50'!$R:$R,"")</f>
        <v/>
      </c>
      <c r="AV925" s="24" t="str">
        <f>_xlfn.XLOOKUP(B925,'[5]cells down 02052026 13h50'!$B:$B,'[5]cells down 02052026 13h50'!$R:$R,"")</f>
        <v/>
      </c>
      <c r="AW925" s="24" t="str">
        <f>_xlfn.XLOOKUP(B925,'[5]cells down 02052026 13h50'!$B:$B,'[5]cells down 02052026 13h50'!$R:$R,"")</f>
        <v/>
      </c>
      <c r="AX925" s="24" t="str">
        <f>_xlfn.XLOOKUP(B925,'[6]cell downs 03052026 8h40 '!$B:$B,'[6]cell downs 03052026 8h40 '!$R:$R,"")</f>
        <v/>
      </c>
      <c r="AY925" s="24" t="str">
        <f>_xlfn.XLOOKUP(B925,'[7]ALL SITES DOWN'!$D:$D,'[7]ALL SITES DOWN'!$J:$J,"")</f>
        <v/>
      </c>
      <c r="AZ925" s="24" t="str">
        <f>_xlfn.XLOOKUP(B925,'[8]ALL SITES DOWN'!$D:$D,'[8]ALL SITES DOWN'!$J:$J,"")</f>
        <v/>
      </c>
      <c r="BA925" s="9" t="str">
        <f>_xlfn.XLOOKUP(B925,[9]sheet1!$AC:$AC,[9]sheet1!$AF:$AF,"")</f>
        <v/>
      </c>
      <c r="BB925" s="14" t="s">
        <v>5537</v>
      </c>
      <c r="BC925" s="14" t="s">
        <v>5537</v>
      </c>
      <c r="BD925" s="14" t="str">
        <f>_xlfn.XLOOKUP(B925,'[10]cell downs 18042026 17h'!$B:$B,'[10]cell downs 18042026 17h'!$B:$B,"")</f>
        <v/>
      </c>
      <c r="BE925" s="14" t="str">
        <f>_xlfn.XLOOKUP(B925,'[11]Cells Huawei 19042026 15h'!$B:$B,'[11]Cells Huawei 19042026 15h'!$B:$B,"")</f>
        <v/>
      </c>
      <c r="BF925" s="9" t="str">
        <f>_xlfn.XLOOKUP(B925,'[12]cells down 19042026 9H40'!$B:$B,'[12]cells down 19042026 9H40'!$B:$B,"")</f>
        <v/>
      </c>
      <c r="BG925" s="9" t="s">
        <v>5537</v>
      </c>
      <c r="BH925" s="9" t="s">
        <v>12</v>
      </c>
    </row>
    <row r="926" spans="1:60" s="9" customFormat="1" x14ac:dyDescent="0.3">
      <c r="A926" s="1" t="s">
        <v>4872</v>
      </c>
      <c r="B926" s="8" t="s">
        <v>4873</v>
      </c>
      <c r="C926" s="3" t="str">
        <f>_xlfn.XLOOKUP(B926,'[1]daily break down'!$D:$D,'[1]daily break down'!$E:$E,"")</f>
        <v>Douala</v>
      </c>
      <c r="D926" s="1" t="s">
        <v>11</v>
      </c>
      <c r="E926" s="1" t="s">
        <v>12</v>
      </c>
      <c r="F926" s="3" t="s">
        <v>31</v>
      </c>
      <c r="G926" s="1" t="s">
        <v>32</v>
      </c>
      <c r="H926" s="42" t="str">
        <f>_xlfn.XLOOKUP(B926,[2]CALCULATION!$B:$B,[2]CALCULATION!$H:$H,"")</f>
        <v>ZTE</v>
      </c>
      <c r="I926" s="34">
        <v>0</v>
      </c>
      <c r="J926" s="34">
        <v>0</v>
      </c>
      <c r="K926" s="34">
        <v>0</v>
      </c>
      <c r="L926" s="34">
        <v>0</v>
      </c>
      <c r="M926" s="34">
        <v>1.587321970248236E-3</v>
      </c>
      <c r="N926" s="34">
        <v>2.8082579266222072</v>
      </c>
      <c r="O926" s="34">
        <v>0</v>
      </c>
      <c r="P926" s="34">
        <v>0</v>
      </c>
      <c r="Q926" s="34">
        <v>0</v>
      </c>
      <c r="R926" s="34">
        <v>0</v>
      </c>
      <c r="S926" s="35">
        <v>0</v>
      </c>
      <c r="T926" s="35">
        <v>0</v>
      </c>
      <c r="U926" s="35">
        <v>0</v>
      </c>
      <c r="V926" s="35">
        <v>0</v>
      </c>
      <c r="W926" s="35">
        <v>0</v>
      </c>
      <c r="X926" s="35">
        <v>7.8035601669934058</v>
      </c>
      <c r="Y926" s="35">
        <v>0</v>
      </c>
      <c r="Z926" s="35">
        <v>0</v>
      </c>
      <c r="AA926" s="35">
        <v>0</v>
      </c>
      <c r="AB926" s="35">
        <v>0</v>
      </c>
      <c r="AC926" s="35">
        <v>0</v>
      </c>
      <c r="AD926" s="35">
        <v>0</v>
      </c>
      <c r="AE926" s="58" t="s">
        <v>5560</v>
      </c>
      <c r="AF926" s="58"/>
      <c r="AG926" s="57" t="str" cm="1">
        <f t="array" ref="AG926">IFERROR(_xlfn.IFS(
AI926="MPR ISSUE","PDH",
AI926="BSS Hardware Issue","BSS",
AI926="Sites strategiques, MLL, Pylone, etc.","ENVTECH",
AI926="AKTIVCO DEFAUT GE &amp; POWER Cabinet","AKTIVCO",
AI926="AKTIVCO Coupure ENEO &amp; Baisse de tension","AKTIVCO GRID ONLY",
AI926="Coupure ENEO &amp; Baisse de tension","IHS GRID ONLY",
AI926="Defaut GE &amp; POWER Cabinet","IHS",
AI926="Sharing","Partners",
AI926="Sites strategiques &amp; DataCenter","SST &amp; DC",
AI926="Exclu","Exclu",
AI926="SAT","SAT",
AI926="SPARE-ISSUE","SPARE-ISSUE",
AI926="Fiber CAmtel","TRANS_FO_CAMTEL",
AI926="Fiber AOF","Fiber AOF",
AI926="Projet OCM (HUAWEI)","TRAVAUX-HUAWEI",
AI926="Projet OCM (NOKIA)","TRAVAUX-NOKIA",
AI926="ACCESS-ISSUE","ACCESS-ISSUE",
AI926="Projet OCM (ZTE, NOKIA, autres projets)","TRAVAUX OCM",
AI926="No root CAuse","No root cause",
AI926="ODU HS","PDH",
AI926="IP &amp; VLAN","PDH",
AI926="Warehouse HUAWEI","SPARE-ISSUE",
AI926="SPARE-HS","SPARE-ISSUE",
AI926="Power Telco","BSS",AI926="no impacts","no impacts"
),"")</f>
        <v>no impacts</v>
      </c>
      <c r="AH926" s="57" t="str" cm="1">
        <f t="array" ref="AH926">IFERROR(_xlfn.IFS(
AI926="MPR ISSUE","TX ISSUE",
AI926="BSS Hardware Issue","RAN ISSUE",
AI926="Sites strategiques, MLL, Pylone, etc.","ENVTECH",
AI926="AKTIVCO DEFAUT GE &amp; POWER Cabinet","POWER ISSUE",
AI926="AKTIVCO Coupure ENEO &amp; Baisse de tension","POWER ISSUE",
AI926="Coupure ENEO &amp; Baisse de tension","POWER ISSUE",
AI926="Defaut GE &amp; POWER Cabinet","POWER ISSUE",
AI926="Sharing","POWER ISSUE",
AI926="Sites strategiques &amp; DataCenter","POWER ISSUE",
AI926="Exclu","Exclu",
AI926="SAT","TX ISSUE",
AI926="SPARE-ISSUE","SPARE-ISSUE",
AI926="Fiber CAmtel","TX ISSUE",
AI926="Fiber AOF","TX ISSUE",
AI926="Projet OCM (HUAWEI)","TRAVAUX-HUAWEI",
AI926="Projet OCM (NOKIA)","TRAVAUX -NOKIA",
AI926="ACCESS-ISSUE","ACCESS-ISSUE",
AI926="Projet OCM (ZTE, NOKIA, autres projets)","TRAVAUX OCM",
AI926="No root CAuse","No root cause",
AI926="ODU HS","TX ISSUE",
AI926="IP &amp; VLAN","TX ISSUE",
AI926="Warehouse HUAWEI","SPARE-ISSUE",
AI926="SPARE-HS","SPARE-ISSUE",
AI926="Power Telco","RAN ISSUE",AI926="no impacts","no impacts"
),"")</f>
        <v>no impacts</v>
      </c>
      <c r="AI926" s="85" t="s">
        <v>5998</v>
      </c>
      <c r="AJ926" s="57" t="str" cm="1">
        <f t="array" ref="AJ926">IFERROR(_xlfn.IFS(
AI926="MPR ISSUE","ACTIVE",
AI926="BSS Hardware Issue","ACTIVE",
AI926="Sites strategiques, MLL, Pylone, etc.","PASSIVE",
AI926="AKTIVCO DEFAUT GE &amp; POWER Cabinet","PASSIVE",
AI926="AKTIVCO Coupure ENEO &amp; Baisse de tension","PASSIVE",
AI926="Coupure ENEO &amp; Baisse de tension","PASSIVE",
AI926="Defaut GE &amp; POWER Cabinet","PASSIVE",
AI926="Sharing","PASSIVE",
AI926="Sites strategiques &amp; DataCenter","PASSIVE",
AI926="Exclu","Exclu",
AI926="SAT","ACTIVE",
AI926="SPARE-ISSUE","SPARE-ISSUE",
AI926="Fiber CAmtel","ACTIVE",
AI926="Fiber AOF","ACTIVE",
AI926="Projet OCM (HUAWEI)","PLANNED WORKS",
AI926="Projet OCM (NOKIA)","PLANNED WORKS",
AI926="ACCESS-ISSUE","ACCESS-ISSUE",
AI926="Projet OCM (ZTE, NOKIA, autres projets)","PLANNED WORKS",
AI926="No root CAuse","No root cause",
AI926="ODU HS","ACTIVE",
AI926="IP &amp; VLAN","ACTIVE",
AI926="Warehouse HUAWEI","SPARE-ISSUE",
AI926="SPARE-HS","SPARE-ISSUE",
AI926="Power Telco","ACTIVE", AI926="no impacts","no impacts"
),"")</f>
        <v>no impacts</v>
      </c>
      <c r="AK926" s="23" t="s">
        <v>5537</v>
      </c>
      <c r="AL926" s="23" t="str">
        <f t="shared" si="26"/>
        <v>LIT_364</v>
      </c>
      <c r="AN926" s="9" t="s">
        <v>5537</v>
      </c>
      <c r="AO926" s="23" t="str">
        <f>_xlfn.XLOOKUP(B926,'INCIDENT-05-03-2026'!E:E,'INCIDENT-05-03-2026'!F:F,"")</f>
        <v/>
      </c>
      <c r="AP926" s="7" t="s">
        <v>5537</v>
      </c>
      <c r="AQ926" s="6"/>
      <c r="AR926" s="7"/>
      <c r="AS926" s="3" t="str">
        <f>_xlfn.XLOOKUP(B926,'[3]tt num | region | site id'!$C:$C,'[3]tt num | region | site id'!$Q:$Q,"")</f>
        <v/>
      </c>
      <c r="AT926" s="24" t="str">
        <f>_xlfn.XLOOKUP(B926,'[4]Cells Huawei 03052026 12h'!$B:$B,'[4]Cells Huawei 03052026 12h'!$T:$T,"")</f>
        <v/>
      </c>
      <c r="AU926" s="24" t="str">
        <f>_xlfn.XLOOKUP(B926,'[5]cells down 02052026 8h50'!$B:$B,'[5]cells down 02052026 8h50'!$R:$R,"")</f>
        <v/>
      </c>
      <c r="AV926" s="24" t="str">
        <f>_xlfn.XLOOKUP(B926,'[5]cells down 02052026 13h50'!$B:$B,'[5]cells down 02052026 13h50'!$R:$R,"")</f>
        <v/>
      </c>
      <c r="AW926" s="24" t="str">
        <f>_xlfn.XLOOKUP(B926,'[5]cells down 02052026 13h50'!$B:$B,'[5]cells down 02052026 13h50'!$R:$R,"")</f>
        <v/>
      </c>
      <c r="AX926" s="24" t="str">
        <f>_xlfn.XLOOKUP(B926,'[6]cell downs 03052026 8h40 '!$B:$B,'[6]cell downs 03052026 8h40 '!$R:$R,"")</f>
        <v/>
      </c>
      <c r="AY926" s="24" t="str">
        <f>_xlfn.XLOOKUP(B926,'[7]ALL SITES DOWN'!$D:$D,'[7]ALL SITES DOWN'!$J:$J,"")</f>
        <v/>
      </c>
      <c r="AZ926" s="24" t="str">
        <f>_xlfn.XLOOKUP(B926,'[8]ALL SITES DOWN'!$D:$D,'[8]ALL SITES DOWN'!$J:$J,"")</f>
        <v/>
      </c>
      <c r="BA926" s="9" t="str">
        <f>_xlfn.XLOOKUP(B926,[9]sheet1!$AC:$AC,[9]sheet1!$AF:$AF,"")</f>
        <v/>
      </c>
      <c r="BB926" s="14" t="s">
        <v>5537</v>
      </c>
      <c r="BC926" s="14" t="s">
        <v>5537</v>
      </c>
      <c r="BD926" s="14" t="str">
        <f>_xlfn.XLOOKUP(B926,'[10]cell downs 18042026 17h'!$B:$B,'[10]cell downs 18042026 17h'!$B:$B,"")</f>
        <v/>
      </c>
      <c r="BE926" s="14" t="str">
        <f>_xlfn.XLOOKUP(B926,'[11]Cells Huawei 19042026 15h'!$B:$B,'[11]Cells Huawei 19042026 15h'!$B:$B,"")</f>
        <v/>
      </c>
      <c r="BF926" s="9" t="str">
        <f>_xlfn.XLOOKUP(B926,'[12]cells down 19042026 9H40'!$B:$B,'[12]cells down 19042026 9H40'!$B:$B,"")</f>
        <v/>
      </c>
      <c r="BG926" s="9" t="s">
        <v>4873</v>
      </c>
      <c r="BH926" s="9" t="s">
        <v>12</v>
      </c>
    </row>
    <row r="927" spans="1:60" s="9" customFormat="1" x14ac:dyDescent="0.3">
      <c r="A927" s="1" t="s">
        <v>769</v>
      </c>
      <c r="B927" s="8" t="s">
        <v>770</v>
      </c>
      <c r="C927" s="3" t="str">
        <f>_xlfn.XLOOKUP(B927,'[1]daily break down'!$D:$D,'[1]daily break down'!$E:$E,"")</f>
        <v>Yaounde</v>
      </c>
      <c r="D927" s="1" t="s">
        <v>21</v>
      </c>
      <c r="E927" s="1" t="s">
        <v>125</v>
      </c>
      <c r="F927" s="3" t="s">
        <v>37</v>
      </c>
      <c r="G927" s="1" t="s">
        <v>38</v>
      </c>
      <c r="H927" s="42" t="str">
        <f>_xlfn.XLOOKUP(B927,[2]CALCULATION!$B:$B,[2]CALCULATION!$H:$H,"")</f>
        <v>ZTE</v>
      </c>
      <c r="I927" s="34">
        <v>0</v>
      </c>
      <c r="J927" s="34">
        <v>0</v>
      </c>
      <c r="K927" s="34">
        <v>0</v>
      </c>
      <c r="L927" s="34">
        <v>0</v>
      </c>
      <c r="M927" s="34">
        <v>0</v>
      </c>
      <c r="N927" s="34">
        <v>0</v>
      </c>
      <c r="O927" s="34">
        <v>0</v>
      </c>
      <c r="P927" s="34">
        <v>6.2003828121210054</v>
      </c>
      <c r="Q927" s="34">
        <v>0</v>
      </c>
      <c r="R927" s="34">
        <v>0</v>
      </c>
      <c r="S927" s="35">
        <v>0</v>
      </c>
      <c r="T927" s="35">
        <v>0</v>
      </c>
      <c r="U927" s="35">
        <v>3.4735955232526607</v>
      </c>
      <c r="V927" s="35">
        <v>0</v>
      </c>
      <c r="W927" s="35">
        <v>0</v>
      </c>
      <c r="X927" s="35">
        <v>7.774346308709509</v>
      </c>
      <c r="Y927" s="35">
        <v>0</v>
      </c>
      <c r="Z927" s="35">
        <v>0</v>
      </c>
      <c r="AA927" s="35">
        <v>0</v>
      </c>
      <c r="AB927" s="35">
        <v>0</v>
      </c>
      <c r="AC927" s="35">
        <v>0</v>
      </c>
      <c r="AD927" s="35">
        <v>0</v>
      </c>
      <c r="AE927" s="58" t="s">
        <v>5560</v>
      </c>
      <c r="AF927" s="58"/>
      <c r="AG927" s="57" t="str" cm="1">
        <f t="array" ref="AG927">IFERROR(_xlfn.IFS(
AI927="MPR ISSUE","PDH",
AI927="BSS Hardware Issue","BSS",
AI927="Sites strategiques, MLL, Pylone, etc.","ENVTECH",
AI927="AKTIVCO DEFAUT GE &amp; POWER Cabinet","AKTIVCO",
AI927="AKTIVCO Coupure ENEO &amp; Baisse de tension","AKTIVCO GRID ONLY",
AI927="Coupure ENEO &amp; Baisse de tension","IHS GRID ONLY",
AI927="Defaut GE &amp; POWER Cabinet","IHS",
AI927="Sharing","Partners",
AI927="Sites strategiques &amp; DataCenter","SST &amp; DC",
AI927="Exclu","Exclu",
AI927="SAT","SAT",
AI927="SPARE-ISSUE","SPARE-ISSUE",
AI927="Fiber CAmtel","TRANS_FO_CAMTEL",
AI927="Fiber AOF","Fiber AOF",
AI927="Projet OCM (HUAWEI)","TRAVAUX-HUAWEI",
AI927="Projet OCM (NOKIA)","TRAVAUX-NOKIA",
AI927="ACCESS-ISSUE","ACCESS-ISSUE",
AI927="Projet OCM (ZTE, NOKIA, autres projets)","TRAVAUX OCM",
AI927="No root CAuse","No root cause",
AI927="ODU HS","PDH",
AI927="IP &amp; VLAN","PDH",
AI927="Warehouse HUAWEI","SPARE-ISSUE",
AI927="SPARE-HS","SPARE-ISSUE",
AI927="Power Telco","BSS",AI927="no impacts","no impacts"
),"")</f>
        <v>no impacts</v>
      </c>
      <c r="AH927" s="57" t="str" cm="1">
        <f t="array" ref="AH927">IFERROR(_xlfn.IFS(
AI927="MPR ISSUE","TX ISSUE",
AI927="BSS Hardware Issue","RAN ISSUE",
AI927="Sites strategiques, MLL, Pylone, etc.","ENVTECH",
AI927="AKTIVCO DEFAUT GE &amp; POWER Cabinet","POWER ISSUE",
AI927="AKTIVCO Coupure ENEO &amp; Baisse de tension","POWER ISSUE",
AI927="Coupure ENEO &amp; Baisse de tension","POWER ISSUE",
AI927="Defaut GE &amp; POWER Cabinet","POWER ISSUE",
AI927="Sharing","POWER ISSUE",
AI927="Sites strategiques &amp; DataCenter","POWER ISSUE",
AI927="Exclu","Exclu",
AI927="SAT","TX ISSUE",
AI927="SPARE-ISSUE","SPARE-ISSUE",
AI927="Fiber CAmtel","TX ISSUE",
AI927="Fiber AOF","TX ISSUE",
AI927="Projet OCM (HUAWEI)","TRAVAUX-HUAWEI",
AI927="Projet OCM (NOKIA)","TRAVAUX -NOKIA",
AI927="ACCESS-ISSUE","ACCESS-ISSUE",
AI927="Projet OCM (ZTE, NOKIA, autres projets)","TRAVAUX OCM",
AI927="No root CAuse","No root cause",
AI927="ODU HS","TX ISSUE",
AI927="IP &amp; VLAN","TX ISSUE",
AI927="Warehouse HUAWEI","SPARE-ISSUE",
AI927="SPARE-HS","SPARE-ISSUE",
AI927="Power Telco","RAN ISSUE",AI927="no impacts","no impacts"
),"")</f>
        <v>no impacts</v>
      </c>
      <c r="AI927" s="85" t="s">
        <v>5998</v>
      </c>
      <c r="AJ927" s="57" t="str" cm="1">
        <f t="array" ref="AJ927">IFERROR(_xlfn.IFS(
AI927="MPR ISSUE","ACTIVE",
AI927="BSS Hardware Issue","ACTIVE",
AI927="Sites strategiques, MLL, Pylone, etc.","PASSIVE",
AI927="AKTIVCO DEFAUT GE &amp; POWER Cabinet","PASSIVE",
AI927="AKTIVCO Coupure ENEO &amp; Baisse de tension","PASSIVE",
AI927="Coupure ENEO &amp; Baisse de tension","PASSIVE",
AI927="Defaut GE &amp; POWER Cabinet","PASSIVE",
AI927="Sharing","PASSIVE",
AI927="Sites strategiques &amp; DataCenter","PASSIVE",
AI927="Exclu","Exclu",
AI927="SAT","ACTIVE",
AI927="SPARE-ISSUE","SPARE-ISSUE",
AI927="Fiber CAmtel","ACTIVE",
AI927="Fiber AOF","ACTIVE",
AI927="Projet OCM (HUAWEI)","PLANNED WORKS",
AI927="Projet OCM (NOKIA)","PLANNED WORKS",
AI927="ACCESS-ISSUE","ACCESS-ISSUE",
AI927="Projet OCM (ZTE, NOKIA, autres projets)","PLANNED WORKS",
AI927="No root CAuse","No root cause",
AI927="ODU HS","ACTIVE",
AI927="IP &amp; VLAN","ACTIVE",
AI927="Warehouse HUAWEI","SPARE-ISSUE",
AI927="SPARE-HS","SPARE-ISSUE",
AI927="Power Telco","ACTIVE", AI927="no impacts","no impacts"
),"")</f>
        <v>no impacts</v>
      </c>
      <c r="AK927" s="23" t="s">
        <v>5537</v>
      </c>
      <c r="AL927" s="23" t="str">
        <f t="shared" si="26"/>
        <v>CTR_662</v>
      </c>
      <c r="AN927" s="9" t="s">
        <v>5537</v>
      </c>
      <c r="AO927" s="23" t="str">
        <f>_xlfn.XLOOKUP(B927,'INCIDENT-05-03-2026'!E:E,'INCIDENT-05-03-2026'!F:F,"")</f>
        <v/>
      </c>
      <c r="AP927" s="7" t="s">
        <v>5537</v>
      </c>
      <c r="AQ927" s="6"/>
      <c r="AR927" s="7"/>
      <c r="AS927" s="3" t="str">
        <f>_xlfn.XLOOKUP(B927,'[3]tt num | region | site id'!$C:$C,'[3]tt num | region | site id'!$Q:$Q,"")</f>
        <v/>
      </c>
      <c r="AT927" s="24" t="str">
        <f>_xlfn.XLOOKUP(B927,'[4]Cells Huawei 03052026 12h'!$B:$B,'[4]Cells Huawei 03052026 12h'!$T:$T,"")</f>
        <v/>
      </c>
      <c r="AU927" s="24" t="str">
        <f>_xlfn.XLOOKUP(B927,'[5]cells down 02052026 8h50'!$B:$B,'[5]cells down 02052026 8h50'!$R:$R,"")</f>
        <v/>
      </c>
      <c r="AV927" s="24" t="str">
        <f>_xlfn.XLOOKUP(B927,'[5]cells down 02052026 13h50'!$B:$B,'[5]cells down 02052026 13h50'!$R:$R,"")</f>
        <v/>
      </c>
      <c r="AW927" s="24" t="str">
        <f>_xlfn.XLOOKUP(B927,'[5]cells down 02052026 13h50'!$B:$B,'[5]cells down 02052026 13h50'!$R:$R,"")</f>
        <v/>
      </c>
      <c r="AX927" s="24" t="str">
        <f>_xlfn.XLOOKUP(B927,'[6]cell downs 03052026 8h40 '!$B:$B,'[6]cell downs 03052026 8h40 '!$R:$R,"")</f>
        <v/>
      </c>
      <c r="AY927" s="24" t="str">
        <f>_xlfn.XLOOKUP(B927,'[7]ALL SITES DOWN'!$D:$D,'[7]ALL SITES DOWN'!$J:$J,"")</f>
        <v/>
      </c>
      <c r="AZ927" s="24" t="str">
        <f>_xlfn.XLOOKUP(B927,'[8]ALL SITES DOWN'!$D:$D,'[8]ALL SITES DOWN'!$J:$J,"")</f>
        <v/>
      </c>
      <c r="BA927" s="9" t="str">
        <f>_xlfn.XLOOKUP(B927,[9]sheet1!$AC:$AC,[9]sheet1!$AF:$AF,"")</f>
        <v/>
      </c>
      <c r="BB927" s="14" t="s">
        <v>5537</v>
      </c>
      <c r="BC927" s="14" t="s">
        <v>5537</v>
      </c>
      <c r="BD927" s="14" t="str">
        <f>_xlfn.XLOOKUP(B927,'[10]cell downs 18042026 17h'!$B:$B,'[10]cell downs 18042026 17h'!$B:$B,"")</f>
        <v/>
      </c>
      <c r="BE927" s="14" t="str">
        <f>_xlfn.XLOOKUP(B927,'[11]Cells Huawei 19042026 15h'!$B:$B,'[11]Cells Huawei 19042026 15h'!$B:$B,"")</f>
        <v/>
      </c>
      <c r="BF927" s="9" t="str">
        <f>_xlfn.XLOOKUP(B927,'[12]cells down 19042026 9H40'!$B:$B,'[12]cells down 19042026 9H40'!$B:$B,"")</f>
        <v/>
      </c>
      <c r="BG927" s="9" t="s">
        <v>5537</v>
      </c>
      <c r="BH927" s="9" t="s">
        <v>66</v>
      </c>
    </row>
    <row r="928" spans="1:60" s="9" customFormat="1" x14ac:dyDescent="0.3">
      <c r="A928" s="1" t="s">
        <v>2734</v>
      </c>
      <c r="B928" s="1" t="s">
        <v>2735</v>
      </c>
      <c r="C928" s="3" t="str">
        <f>_xlfn.XLOOKUP(B928,'[1]daily break down'!$D:$D,'[1]daily break down'!$E:$E,"")</f>
        <v>Douala</v>
      </c>
      <c r="D928" s="1" t="s">
        <v>21</v>
      </c>
      <c r="E928" s="1" t="s">
        <v>30</v>
      </c>
      <c r="F928" s="3" t="s">
        <v>31</v>
      </c>
      <c r="G928" s="1" t="s">
        <v>32</v>
      </c>
      <c r="H928" s="42" t="str">
        <f>_xlfn.XLOOKUP(B928,[2]CALCULATION!$B:$B,[2]CALCULATION!$H:$H,"")</f>
        <v>ZTE</v>
      </c>
      <c r="I928" s="34">
        <v>0</v>
      </c>
      <c r="J928" s="34">
        <v>9.916874266978283</v>
      </c>
      <c r="K928" s="34">
        <v>1.9261884582785331E-3</v>
      </c>
      <c r="L928" s="34">
        <v>0</v>
      </c>
      <c r="M928" s="34">
        <v>0</v>
      </c>
      <c r="N928" s="34">
        <v>0</v>
      </c>
      <c r="O928" s="34">
        <v>0</v>
      </c>
      <c r="P928" s="34">
        <v>0</v>
      </c>
      <c r="Q928" s="34">
        <v>0</v>
      </c>
      <c r="R928" s="34">
        <v>0</v>
      </c>
      <c r="S928" s="35">
        <v>0</v>
      </c>
      <c r="T928" s="35">
        <v>0</v>
      </c>
      <c r="U928" s="35">
        <v>0</v>
      </c>
      <c r="V928" s="35">
        <v>0</v>
      </c>
      <c r="W928" s="35">
        <v>0</v>
      </c>
      <c r="X928" s="35">
        <v>7.4386009593845319</v>
      </c>
      <c r="Y928" s="35">
        <v>0</v>
      </c>
      <c r="Z928" s="35">
        <v>0</v>
      </c>
      <c r="AA928" s="35">
        <v>0</v>
      </c>
      <c r="AB928" s="35">
        <v>0</v>
      </c>
      <c r="AC928" s="35">
        <v>0</v>
      </c>
      <c r="AD928" s="35">
        <v>0</v>
      </c>
      <c r="AE928" s="58" t="s">
        <v>5560</v>
      </c>
      <c r="AF928" s="58"/>
      <c r="AG928" s="57" t="str" cm="1">
        <f t="array" ref="AG928">IFERROR(_xlfn.IFS(
AI928="MPR ISSUE","PDH",
AI928="BSS Hardware Issue","BSS",
AI928="Sites strategiques, MLL, Pylone, etc.","ENVTECH",
AI928="AKTIVCO DEFAUT GE &amp; POWER Cabinet","AKTIVCO",
AI928="AKTIVCO Coupure ENEO &amp; Baisse de tension","AKTIVCO GRID ONLY",
AI928="Coupure ENEO &amp; Baisse de tension","IHS GRID ONLY",
AI928="Defaut GE &amp; POWER Cabinet","IHS",
AI928="Sharing","Partners",
AI928="Sites strategiques &amp; DataCenter","SST &amp; DC",
AI928="Exclu","Exclu",
AI928="SAT","SAT",
AI928="SPARE-ISSUE","SPARE-ISSUE",
AI928="Fiber CAmtel","TRANS_FO_CAMTEL",
AI928="Fiber AOF","Fiber AOF",
AI928="Projet OCM (HUAWEI)","TRAVAUX-HUAWEI",
AI928="Projet OCM (NOKIA)","TRAVAUX-NOKIA",
AI928="ACCESS-ISSUE","ACCESS-ISSUE",
AI928="Projet OCM (ZTE, NOKIA, autres projets)","TRAVAUX OCM",
AI928="No root CAuse","No root cause",
AI928="ODU HS","PDH",
AI928="IP &amp; VLAN","PDH",
AI928="Warehouse HUAWEI","SPARE-ISSUE",
AI928="SPARE-HS","SPARE-ISSUE",
AI928="Power Telco","BSS",AI928="no impacts","no impacts"
),"")</f>
        <v>no impacts</v>
      </c>
      <c r="AH928" s="57" t="str" cm="1">
        <f t="array" ref="AH928">IFERROR(_xlfn.IFS(
AI928="MPR ISSUE","TX ISSUE",
AI928="BSS Hardware Issue","RAN ISSUE",
AI928="Sites strategiques, MLL, Pylone, etc.","ENVTECH",
AI928="AKTIVCO DEFAUT GE &amp; POWER Cabinet","POWER ISSUE",
AI928="AKTIVCO Coupure ENEO &amp; Baisse de tension","POWER ISSUE",
AI928="Coupure ENEO &amp; Baisse de tension","POWER ISSUE",
AI928="Defaut GE &amp; POWER Cabinet","POWER ISSUE",
AI928="Sharing","POWER ISSUE",
AI928="Sites strategiques &amp; DataCenter","POWER ISSUE",
AI928="Exclu","Exclu",
AI928="SAT","TX ISSUE",
AI928="SPARE-ISSUE","SPARE-ISSUE",
AI928="Fiber CAmtel","TX ISSUE",
AI928="Fiber AOF","TX ISSUE",
AI928="Projet OCM (HUAWEI)","TRAVAUX-HUAWEI",
AI928="Projet OCM (NOKIA)","TRAVAUX -NOKIA",
AI928="ACCESS-ISSUE","ACCESS-ISSUE",
AI928="Projet OCM (ZTE, NOKIA, autres projets)","TRAVAUX OCM",
AI928="No root CAuse","No root cause",
AI928="ODU HS","TX ISSUE",
AI928="IP &amp; VLAN","TX ISSUE",
AI928="Warehouse HUAWEI","SPARE-ISSUE",
AI928="SPARE-HS","SPARE-ISSUE",
AI928="Power Telco","RAN ISSUE",AI928="no impacts","no impacts"
),"")</f>
        <v>no impacts</v>
      </c>
      <c r="AI928" s="85" t="s">
        <v>5998</v>
      </c>
      <c r="AJ928" s="57" t="str" cm="1">
        <f t="array" ref="AJ928">IFERROR(_xlfn.IFS(
AI928="MPR ISSUE","ACTIVE",
AI928="BSS Hardware Issue","ACTIVE",
AI928="Sites strategiques, MLL, Pylone, etc.","PASSIVE",
AI928="AKTIVCO DEFAUT GE &amp; POWER Cabinet","PASSIVE",
AI928="AKTIVCO Coupure ENEO &amp; Baisse de tension","PASSIVE",
AI928="Coupure ENEO &amp; Baisse de tension","PASSIVE",
AI928="Defaut GE &amp; POWER Cabinet","PASSIVE",
AI928="Sharing","PASSIVE",
AI928="Sites strategiques &amp; DataCenter","PASSIVE",
AI928="Exclu","Exclu",
AI928="SAT","ACTIVE",
AI928="SPARE-ISSUE","SPARE-ISSUE",
AI928="Fiber CAmtel","ACTIVE",
AI928="Fiber AOF","ACTIVE",
AI928="Projet OCM (HUAWEI)","PLANNED WORKS",
AI928="Projet OCM (NOKIA)","PLANNED WORKS",
AI928="ACCESS-ISSUE","ACCESS-ISSUE",
AI928="Projet OCM (ZTE, NOKIA, autres projets)","PLANNED WORKS",
AI928="No root CAuse","No root cause",
AI928="ODU HS","ACTIVE",
AI928="IP &amp; VLAN","ACTIVE",
AI928="Warehouse HUAWEI","SPARE-ISSUE",
AI928="SPARE-HS","SPARE-ISSUE",
AI928="Power Telco","ACTIVE", AI928="no impacts","no impacts"
),"")</f>
        <v>no impacts</v>
      </c>
      <c r="AK928" s="23" t="s">
        <v>5537</v>
      </c>
      <c r="AL928" s="23" t="str">
        <f t="shared" si="26"/>
        <v>LIT_725</v>
      </c>
      <c r="AN928" s="9" t="s">
        <v>5537</v>
      </c>
      <c r="AO928" s="23" t="str">
        <f>_xlfn.XLOOKUP(B928,'INCIDENT-05-03-2026'!E:E,'INCIDENT-05-03-2026'!F:F,"")</f>
        <v/>
      </c>
      <c r="AP928" s="7" t="s">
        <v>5537</v>
      </c>
      <c r="AQ928" s="6"/>
      <c r="AR928" s="7"/>
      <c r="AS928" s="3" t="str">
        <f>_xlfn.XLOOKUP(B928,'[3]tt num | region | site id'!$C:$C,'[3]tt num | region | site id'!$Q:$Q,"")</f>
        <v/>
      </c>
      <c r="AT928" s="24" t="str">
        <f>_xlfn.XLOOKUP(B928,'[4]Cells Huawei 03052026 12h'!$B:$B,'[4]Cells Huawei 03052026 12h'!$T:$T,"")</f>
        <v/>
      </c>
      <c r="AU928" s="24" t="str">
        <f>_xlfn.XLOOKUP(B928,'[5]cells down 02052026 8h50'!$B:$B,'[5]cells down 02052026 8h50'!$R:$R,"")</f>
        <v/>
      </c>
      <c r="AV928" s="24" t="str">
        <f>_xlfn.XLOOKUP(B928,'[5]cells down 02052026 13h50'!$B:$B,'[5]cells down 02052026 13h50'!$R:$R,"")</f>
        <v/>
      </c>
      <c r="AW928" s="24" t="str">
        <f>_xlfn.XLOOKUP(B928,'[5]cells down 02052026 13h50'!$B:$B,'[5]cells down 02052026 13h50'!$R:$R,"")</f>
        <v/>
      </c>
      <c r="AX928" s="24" t="str">
        <f>_xlfn.XLOOKUP(B928,'[6]cell downs 03052026 8h40 '!$B:$B,'[6]cell downs 03052026 8h40 '!$R:$R,"")</f>
        <v/>
      </c>
      <c r="AY928" s="24" t="str">
        <f>_xlfn.XLOOKUP(B928,'[7]ALL SITES DOWN'!$D:$D,'[7]ALL SITES DOWN'!$J:$J,"")</f>
        <v/>
      </c>
      <c r="AZ928" s="24" t="str">
        <f>_xlfn.XLOOKUP(B928,'[8]ALL SITES DOWN'!$D:$D,'[8]ALL SITES DOWN'!$J:$J,"")</f>
        <v/>
      </c>
      <c r="BA928" s="9" t="str">
        <f>_xlfn.XLOOKUP(B928,[9]sheet1!$AC:$AC,[9]sheet1!$AF:$AF,"")</f>
        <v/>
      </c>
      <c r="BB928" s="14" t="s">
        <v>5537</v>
      </c>
      <c r="BC928" s="14" t="s">
        <v>5537</v>
      </c>
      <c r="BD928" s="14" t="str">
        <f>_xlfn.XLOOKUP(B928,'[10]cell downs 18042026 17h'!$B:$B,'[10]cell downs 18042026 17h'!$B:$B,"")</f>
        <v/>
      </c>
      <c r="BE928" s="14" t="str">
        <f>_xlfn.XLOOKUP(B928,'[11]Cells Huawei 19042026 15h'!$B:$B,'[11]Cells Huawei 19042026 15h'!$B:$B,"")</f>
        <v/>
      </c>
      <c r="BF928" s="9" t="str">
        <f>_xlfn.XLOOKUP(B928,'[12]cells down 19042026 9H40'!$B:$B,'[12]cells down 19042026 9H40'!$B:$B,"")</f>
        <v/>
      </c>
      <c r="BG928" s="9" t="s">
        <v>5537</v>
      </c>
      <c r="BH928" s="9" t="s">
        <v>5459</v>
      </c>
    </row>
    <row r="929" spans="1:60" s="9" customFormat="1" x14ac:dyDescent="0.3">
      <c r="A929" s="1" t="s">
        <v>2157</v>
      </c>
      <c r="B929" s="1" t="s">
        <v>2158</v>
      </c>
      <c r="C929" s="3" t="str">
        <f>_xlfn.XLOOKUP(B929,'[1]daily break down'!$D:$D,'[1]daily break down'!$E:$E,"")</f>
        <v>CENTRE</v>
      </c>
      <c r="D929" s="1" t="s">
        <v>11</v>
      </c>
      <c r="E929" s="1" t="s">
        <v>12</v>
      </c>
      <c r="F929" s="3" t="s">
        <v>226</v>
      </c>
      <c r="G929" s="1" t="s">
        <v>489</v>
      </c>
      <c r="H929" s="42" t="str">
        <f>_xlfn.XLOOKUP(B929,[2]CALCULATION!$B:$B,[2]CALCULATION!$H:$H,"")</f>
        <v>ZTE</v>
      </c>
      <c r="I929" s="34">
        <v>9.2457045997380387</v>
      </c>
      <c r="J929" s="34">
        <v>6.8037613466768256</v>
      </c>
      <c r="K929" s="34">
        <v>3.8745280838277218</v>
      </c>
      <c r="L929" s="34">
        <v>9.6619396575094232</v>
      </c>
      <c r="M929" s="34">
        <v>9.2457045997380387</v>
      </c>
      <c r="N929" s="34">
        <v>9.2457045997380387</v>
      </c>
      <c r="O929" s="34">
        <v>9.2457045997380387</v>
      </c>
      <c r="P929" s="34">
        <v>9.2457045997380387</v>
      </c>
      <c r="Q929" s="34">
        <v>9.2457045997380387</v>
      </c>
      <c r="R929" s="34">
        <v>9.6735146233374145</v>
      </c>
      <c r="S929" s="35">
        <v>9.2457045997380387</v>
      </c>
      <c r="T929" s="35">
        <v>9.2457045997380387</v>
      </c>
      <c r="U929" s="35">
        <v>9.2457045997380387</v>
      </c>
      <c r="V929" s="35">
        <v>9.2457045997380387</v>
      </c>
      <c r="W929" s="35">
        <v>9.2457045997380387</v>
      </c>
      <c r="X929" s="35">
        <v>7.1543633162401941</v>
      </c>
      <c r="Y929" s="35">
        <v>0</v>
      </c>
      <c r="Z929" s="35">
        <v>0</v>
      </c>
      <c r="AA929" s="35">
        <v>0</v>
      </c>
      <c r="AB929" s="35">
        <v>0</v>
      </c>
      <c r="AC929" s="35">
        <v>0</v>
      </c>
      <c r="AD929" s="35">
        <v>0</v>
      </c>
      <c r="AE929" s="58" t="s">
        <v>5560</v>
      </c>
      <c r="AF929" s="58"/>
      <c r="AG929" s="57" t="str" cm="1">
        <f t="array" ref="AG929">IFERROR(_xlfn.IFS(
AI929="MPR ISSUE","PDH",
AI929="BSS Hardware Issue","BSS",
AI929="Sites strategiques, MLL, Pylone, etc.","ENVTECH",
AI929="AKTIVCO DEFAUT GE &amp; POWER Cabinet","AKTIVCO",
AI929="AKTIVCO Coupure ENEO &amp; Baisse de tension","AKTIVCO GRID ONLY",
AI929="Coupure ENEO &amp; Baisse de tension","IHS GRID ONLY",
AI929="Defaut GE &amp; POWER Cabinet","IHS",
AI929="Sharing","Partners",
AI929="Sites strategiques &amp; DataCenter","SST &amp; DC",
AI929="Exclu","Exclu",
AI929="SAT","SAT",
AI929="SPARE-ISSUE","SPARE-ISSUE",
AI929="Fiber CAmtel","TRANS_FO_CAMTEL",
AI929="Fiber AOF","Fiber AOF",
AI929="Projet OCM (HUAWEI)","TRAVAUX-HUAWEI",
AI929="Projet OCM (NOKIA)","TRAVAUX-NOKIA",
AI929="ACCESS-ISSUE","ACCESS-ISSUE",
AI929="Projet OCM (ZTE, NOKIA, autres projets)","TRAVAUX OCM",
AI929="No root CAuse","No root cause",
AI929="ODU HS","PDH",
AI929="IP &amp; VLAN","PDH",
AI929="Warehouse HUAWEI","SPARE-ISSUE",
AI929="SPARE-HS","SPARE-ISSUE",
AI929="Power Telco","BSS",AI929="no impacts","no impacts"
),"")</f>
        <v>no impacts</v>
      </c>
      <c r="AH929" s="57" t="str" cm="1">
        <f t="array" ref="AH929">IFERROR(_xlfn.IFS(
AI929="MPR ISSUE","TX ISSUE",
AI929="BSS Hardware Issue","RAN ISSUE",
AI929="Sites strategiques, MLL, Pylone, etc.","ENVTECH",
AI929="AKTIVCO DEFAUT GE &amp; POWER Cabinet","POWER ISSUE",
AI929="AKTIVCO Coupure ENEO &amp; Baisse de tension","POWER ISSUE",
AI929="Coupure ENEO &amp; Baisse de tension","POWER ISSUE",
AI929="Defaut GE &amp; POWER Cabinet","POWER ISSUE",
AI929="Sharing","POWER ISSUE",
AI929="Sites strategiques &amp; DataCenter","POWER ISSUE",
AI929="Exclu","Exclu",
AI929="SAT","TX ISSUE",
AI929="SPARE-ISSUE","SPARE-ISSUE",
AI929="Fiber CAmtel","TX ISSUE",
AI929="Fiber AOF","TX ISSUE",
AI929="Projet OCM (HUAWEI)","TRAVAUX-HUAWEI",
AI929="Projet OCM (NOKIA)","TRAVAUX -NOKIA",
AI929="ACCESS-ISSUE","ACCESS-ISSUE",
AI929="Projet OCM (ZTE, NOKIA, autres projets)","TRAVAUX OCM",
AI929="No root CAuse","No root cause",
AI929="ODU HS","TX ISSUE",
AI929="IP &amp; VLAN","TX ISSUE",
AI929="Warehouse HUAWEI","SPARE-ISSUE",
AI929="SPARE-HS","SPARE-ISSUE",
AI929="Power Telco","RAN ISSUE",AI929="no impacts","no impacts"
),"")</f>
        <v>no impacts</v>
      </c>
      <c r="AI929" s="85" t="s">
        <v>5998</v>
      </c>
      <c r="AJ929" s="57" t="str" cm="1">
        <f t="array" ref="AJ929">IFERROR(_xlfn.IFS(
AI929="MPR ISSUE","ACTIVE",
AI929="BSS Hardware Issue","ACTIVE",
AI929="Sites strategiques, MLL, Pylone, etc.","PASSIVE",
AI929="AKTIVCO DEFAUT GE &amp; POWER Cabinet","PASSIVE",
AI929="AKTIVCO Coupure ENEO &amp; Baisse de tension","PASSIVE",
AI929="Coupure ENEO &amp; Baisse de tension","PASSIVE",
AI929="Defaut GE &amp; POWER Cabinet","PASSIVE",
AI929="Sharing","PASSIVE",
AI929="Sites strategiques &amp; DataCenter","PASSIVE",
AI929="Exclu","Exclu",
AI929="SAT","ACTIVE",
AI929="SPARE-ISSUE","SPARE-ISSUE",
AI929="Fiber CAmtel","ACTIVE",
AI929="Fiber AOF","ACTIVE",
AI929="Projet OCM (HUAWEI)","PLANNED WORKS",
AI929="Projet OCM (NOKIA)","PLANNED WORKS",
AI929="ACCESS-ISSUE","ACCESS-ISSUE",
AI929="Projet OCM (ZTE, NOKIA, autres projets)","PLANNED WORKS",
AI929="No root CAuse","No root cause",
AI929="ODU HS","ACTIVE",
AI929="IP &amp; VLAN","ACTIVE",
AI929="Warehouse HUAWEI","SPARE-ISSUE",
AI929="SPARE-HS","SPARE-ISSUE",
AI929="Power Telco","ACTIVE", AI929="no impacts","no impacts"
),"")</f>
        <v>no impacts</v>
      </c>
      <c r="AK929" s="23" t="s">
        <v>5537</v>
      </c>
      <c r="AL929" s="23" t="str">
        <f t="shared" si="26"/>
        <v>EST_087</v>
      </c>
      <c r="AN929" s="9" t="s">
        <v>5537</v>
      </c>
      <c r="AO929" s="23" t="str">
        <f>_xlfn.XLOOKUP(B929,'INCIDENT-05-03-2026'!E:E,'INCIDENT-05-03-2026'!F:F,"")</f>
        <v/>
      </c>
      <c r="AP929" s="7" t="s">
        <v>5537</v>
      </c>
      <c r="AQ929" s="6"/>
      <c r="AR929" s="7"/>
      <c r="AS929" s="3" t="str">
        <f>_xlfn.XLOOKUP(B929,'[3]tt num | region | site id'!$C:$C,'[3]tt num | region | site id'!$Q:$Q,"")</f>
        <v/>
      </c>
      <c r="AT929" s="24" t="str">
        <f>_xlfn.XLOOKUP(B929,'[4]Cells Huawei 03052026 12h'!$B:$B,'[4]Cells Huawei 03052026 12h'!$T:$T,"")</f>
        <v/>
      </c>
      <c r="AU929" s="24" t="str">
        <f>_xlfn.XLOOKUP(B929,'[5]cells down 02052026 8h50'!$B:$B,'[5]cells down 02052026 8h50'!$R:$R,"")</f>
        <v/>
      </c>
      <c r="AV929" s="24" t="str">
        <f>_xlfn.XLOOKUP(B929,'[5]cells down 02052026 13h50'!$B:$B,'[5]cells down 02052026 13h50'!$R:$R,"")</f>
        <v/>
      </c>
      <c r="AW929" s="24" t="str">
        <f>_xlfn.XLOOKUP(B929,'[5]cells down 02052026 13h50'!$B:$B,'[5]cells down 02052026 13h50'!$R:$R,"")</f>
        <v/>
      </c>
      <c r="AX929" s="24" t="str">
        <f>_xlfn.XLOOKUP(B929,'[6]cell downs 03052026 8h40 '!$B:$B,'[6]cell downs 03052026 8h40 '!$R:$R,"")</f>
        <v/>
      </c>
      <c r="AY929" s="24" t="str">
        <f>_xlfn.XLOOKUP(B929,'[7]ALL SITES DOWN'!$D:$D,'[7]ALL SITES DOWN'!$J:$J,"")</f>
        <v/>
      </c>
      <c r="AZ929" s="24" t="str">
        <f>_xlfn.XLOOKUP(B929,'[8]ALL SITES DOWN'!$D:$D,'[8]ALL SITES DOWN'!$J:$J,"")</f>
        <v/>
      </c>
      <c r="BA929" s="9" t="str">
        <f>_xlfn.XLOOKUP(B929,[9]sheet1!$AC:$AC,[9]sheet1!$AF:$AF,"")</f>
        <v/>
      </c>
      <c r="BB929" s="14" t="s">
        <v>5537</v>
      </c>
      <c r="BC929" s="14" t="s">
        <v>5537</v>
      </c>
      <c r="BD929" s="14" t="str">
        <f>_xlfn.XLOOKUP(B929,'[10]cell downs 18042026 17h'!$B:$B,'[10]cell downs 18042026 17h'!$B:$B,"")</f>
        <v/>
      </c>
      <c r="BE929" s="14" t="str">
        <f>_xlfn.XLOOKUP(B929,'[11]Cells Huawei 19042026 15h'!$B:$B,'[11]Cells Huawei 19042026 15h'!$B:$B,"")</f>
        <v/>
      </c>
      <c r="BF929" s="9" t="str">
        <f>_xlfn.XLOOKUP(B929,'[12]cells down 19042026 9H40'!$B:$B,'[12]cells down 19042026 9H40'!$B:$B,"")</f>
        <v>EST_087</v>
      </c>
      <c r="BG929" s="9" t="s">
        <v>2158</v>
      </c>
      <c r="BH929" s="9" t="s">
        <v>66</v>
      </c>
    </row>
    <row r="930" spans="1:60" s="9" customFormat="1" x14ac:dyDescent="0.3">
      <c r="A930" s="1" t="s">
        <v>34</v>
      </c>
      <c r="B930" s="8" t="s">
        <v>35</v>
      </c>
      <c r="C930" s="3" t="str">
        <f>_xlfn.XLOOKUP(B930,'[1]daily break down'!$D:$D,'[1]daily break down'!$E:$E,"")</f>
        <v>Yaounde</v>
      </c>
      <c r="D930" s="1" t="s">
        <v>21</v>
      </c>
      <c r="E930" s="1" t="s">
        <v>36</v>
      </c>
      <c r="F930" s="3" t="s">
        <v>37</v>
      </c>
      <c r="G930" s="1" t="s">
        <v>38</v>
      </c>
      <c r="H930" s="42" t="str">
        <f>_xlfn.XLOOKUP(B930,[2]CALCULATION!$B:$B,[2]CALCULATION!$H:$H,"")</f>
        <v>ZTE</v>
      </c>
      <c r="I930" s="34">
        <v>0</v>
      </c>
      <c r="J930" s="34">
        <v>0</v>
      </c>
      <c r="K930" s="34">
        <v>0</v>
      </c>
      <c r="L930" s="34">
        <v>8.6031245630405806</v>
      </c>
      <c r="M930" s="34">
        <v>34.664400898317226</v>
      </c>
      <c r="N930" s="34">
        <v>0</v>
      </c>
      <c r="O930" s="34">
        <v>0</v>
      </c>
      <c r="P930" s="34">
        <v>16.030043546127221</v>
      </c>
      <c r="Q930" s="34">
        <v>0</v>
      </c>
      <c r="R930" s="34">
        <v>0</v>
      </c>
      <c r="S930" s="35">
        <v>3.6143321262552348</v>
      </c>
      <c r="T930" s="35">
        <v>1.066573353536912</v>
      </c>
      <c r="U930" s="35">
        <v>0</v>
      </c>
      <c r="V930" s="35">
        <v>0</v>
      </c>
      <c r="W930" s="35">
        <v>1.0665733535369122</v>
      </c>
      <c r="X930" s="35">
        <v>6.7494000279654065</v>
      </c>
      <c r="Y930" s="35">
        <v>0</v>
      </c>
      <c r="Z930" s="35">
        <v>16.094035807130037</v>
      </c>
      <c r="AA930" s="35">
        <v>0</v>
      </c>
      <c r="AB930" s="35">
        <v>0</v>
      </c>
      <c r="AC930" s="35">
        <v>0</v>
      </c>
      <c r="AD930" s="35">
        <v>0</v>
      </c>
      <c r="AE930" s="58" t="s">
        <v>5560</v>
      </c>
      <c r="AF930" s="58"/>
      <c r="AG930" s="57" t="str" cm="1">
        <f t="array" ref="AG930">IFERROR(_xlfn.IFS(
AI930="MPR ISSUE","PDH",
AI930="BSS Hardware Issue","BSS",
AI930="Sites strategiques, MLL, Pylone, etc.","ENVTECH",
AI930="AKTIVCO DEFAUT GE &amp; POWER Cabinet","AKTIVCO",
AI930="AKTIVCO Coupure ENEO &amp; Baisse de tension","AKTIVCO GRID ONLY",
AI930="Coupure ENEO &amp; Baisse de tension","IHS GRID ONLY",
AI930="Defaut GE &amp; POWER Cabinet","IHS",
AI930="Sharing","Partners",
AI930="Sites strategiques &amp; DataCenter","SST &amp; DC",
AI930="Exclu","Exclu",
AI930="SAT","SAT",
AI930="SPARE-ISSUE","SPARE-ISSUE",
AI930="Fiber CAmtel","TRANS_FO_CAMTEL",
AI930="Fiber AOF","Fiber AOF",
AI930="Projet OCM (HUAWEI)","TRAVAUX-HUAWEI",
AI930="Projet OCM (NOKIA)","TRAVAUX-NOKIA",
AI930="ACCESS-ISSUE","ACCESS-ISSUE",
AI930="Projet OCM (ZTE, NOKIA, autres projets)","TRAVAUX OCM",
AI930="No root CAuse","No root cause",
AI930="ODU HS","PDH",
AI930="IP &amp; VLAN","PDH",
AI930="Warehouse HUAWEI","SPARE-ISSUE",
AI930="SPARE-HS","SPARE-ISSUE",
AI930="Power Telco","BSS",AI930="no impacts","no impacts"
),"")</f>
        <v>no impacts</v>
      </c>
      <c r="AH930" s="57" t="str" cm="1">
        <f t="array" ref="AH930">IFERROR(_xlfn.IFS(
AI930="MPR ISSUE","TX ISSUE",
AI930="BSS Hardware Issue","RAN ISSUE",
AI930="Sites strategiques, MLL, Pylone, etc.","ENVTECH",
AI930="AKTIVCO DEFAUT GE &amp; POWER Cabinet","POWER ISSUE",
AI930="AKTIVCO Coupure ENEO &amp; Baisse de tension","POWER ISSUE",
AI930="Coupure ENEO &amp; Baisse de tension","POWER ISSUE",
AI930="Defaut GE &amp; POWER Cabinet","POWER ISSUE",
AI930="Sharing","POWER ISSUE",
AI930="Sites strategiques &amp; DataCenter","POWER ISSUE",
AI930="Exclu","Exclu",
AI930="SAT","TX ISSUE",
AI930="SPARE-ISSUE","SPARE-ISSUE",
AI930="Fiber CAmtel","TX ISSUE",
AI930="Fiber AOF","TX ISSUE",
AI930="Projet OCM (HUAWEI)","TRAVAUX-HUAWEI",
AI930="Projet OCM (NOKIA)","TRAVAUX -NOKIA",
AI930="ACCESS-ISSUE","ACCESS-ISSUE",
AI930="Projet OCM (ZTE, NOKIA, autres projets)","TRAVAUX OCM",
AI930="No root CAuse","No root cause",
AI930="ODU HS","TX ISSUE",
AI930="IP &amp; VLAN","TX ISSUE",
AI930="Warehouse HUAWEI","SPARE-ISSUE",
AI930="SPARE-HS","SPARE-ISSUE",
AI930="Power Telco","RAN ISSUE",AI930="no impacts","no impacts"
),"")</f>
        <v>no impacts</v>
      </c>
      <c r="AI930" s="85" t="s">
        <v>5998</v>
      </c>
      <c r="AJ930" s="57" t="str" cm="1">
        <f t="array" ref="AJ930">IFERROR(_xlfn.IFS(
AI930="MPR ISSUE","ACTIVE",
AI930="BSS Hardware Issue","ACTIVE",
AI930="Sites strategiques, MLL, Pylone, etc.","PASSIVE",
AI930="AKTIVCO DEFAUT GE &amp; POWER Cabinet","PASSIVE",
AI930="AKTIVCO Coupure ENEO &amp; Baisse de tension","PASSIVE",
AI930="Coupure ENEO &amp; Baisse de tension","PASSIVE",
AI930="Defaut GE &amp; POWER Cabinet","PASSIVE",
AI930="Sharing","PASSIVE",
AI930="Sites strategiques &amp; DataCenter","PASSIVE",
AI930="Exclu","Exclu",
AI930="SAT","ACTIVE",
AI930="SPARE-ISSUE","SPARE-ISSUE",
AI930="Fiber CAmtel","ACTIVE",
AI930="Fiber AOF","ACTIVE",
AI930="Projet OCM (HUAWEI)","PLANNED WORKS",
AI930="Projet OCM (NOKIA)","PLANNED WORKS",
AI930="ACCESS-ISSUE","ACCESS-ISSUE",
AI930="Projet OCM (ZTE, NOKIA, autres projets)","PLANNED WORKS",
AI930="No root CAuse","No root cause",
AI930="ODU HS","ACTIVE",
AI930="IP &amp; VLAN","ACTIVE",
AI930="Warehouse HUAWEI","SPARE-ISSUE",
AI930="SPARE-HS","SPARE-ISSUE",
AI930="Power Telco","ACTIVE", AI930="no impacts","no impacts"
),"")</f>
        <v>no impacts</v>
      </c>
      <c r="AK930" s="23" t="s">
        <v>5537</v>
      </c>
      <c r="AL930" s="23" t="str">
        <f t="shared" si="26"/>
        <v>CTR_865</v>
      </c>
      <c r="AN930" s="9" t="s">
        <v>5537</v>
      </c>
      <c r="AO930" s="23" t="str">
        <f>_xlfn.XLOOKUP(B930,'INCIDENT-05-03-2026'!E:E,'INCIDENT-05-03-2026'!F:F,"")</f>
        <v/>
      </c>
      <c r="AP930" s="7" t="s">
        <v>5537</v>
      </c>
      <c r="AQ930" s="6"/>
      <c r="AR930" s="7"/>
      <c r="AS930" s="3" t="str">
        <f>_xlfn.XLOOKUP(B930,'[3]tt num | region | site id'!$C:$C,'[3]tt num | region | site id'!$Q:$Q,"")</f>
        <v/>
      </c>
      <c r="AT930" s="24" t="str">
        <f>_xlfn.XLOOKUP(B930,'[4]Cells Huawei 03052026 12h'!$B:$B,'[4]Cells Huawei 03052026 12h'!$T:$T,"")</f>
        <v/>
      </c>
      <c r="AU930" s="24" t="str">
        <f>_xlfn.XLOOKUP(B930,'[5]cells down 02052026 8h50'!$B:$B,'[5]cells down 02052026 8h50'!$R:$R,"")</f>
        <v/>
      </c>
      <c r="AV930" s="24" t="str">
        <f>_xlfn.XLOOKUP(B930,'[5]cells down 02052026 13h50'!$B:$B,'[5]cells down 02052026 13h50'!$R:$R,"")</f>
        <v/>
      </c>
      <c r="AW930" s="24" t="str">
        <f>_xlfn.XLOOKUP(B930,'[5]cells down 02052026 13h50'!$B:$B,'[5]cells down 02052026 13h50'!$R:$R,"")</f>
        <v/>
      </c>
      <c r="AX930" s="24" t="str">
        <f>_xlfn.XLOOKUP(B930,'[6]cell downs 03052026 8h40 '!$B:$B,'[6]cell downs 03052026 8h40 '!$R:$R,"")</f>
        <v/>
      </c>
      <c r="AY930" s="24" t="str">
        <f>_xlfn.XLOOKUP(B930,'[7]ALL SITES DOWN'!$D:$D,'[7]ALL SITES DOWN'!$J:$J,"")</f>
        <v/>
      </c>
      <c r="AZ930" s="24" t="str">
        <f>_xlfn.XLOOKUP(B930,'[8]ALL SITES DOWN'!$D:$D,'[8]ALL SITES DOWN'!$J:$J,"")</f>
        <v/>
      </c>
      <c r="BA930" s="9" t="str">
        <f>_xlfn.XLOOKUP(B930,[9]sheet1!$AC:$AC,[9]sheet1!$AF:$AF,"")</f>
        <v/>
      </c>
      <c r="BB930" s="14" t="s">
        <v>5537</v>
      </c>
      <c r="BC930" s="14" t="s">
        <v>5537</v>
      </c>
      <c r="BD930" s="14" t="str">
        <f>_xlfn.XLOOKUP(B930,'[10]cell downs 18042026 17h'!$B:$B,'[10]cell downs 18042026 17h'!$B:$B,"")</f>
        <v/>
      </c>
      <c r="BE930" s="14" t="str">
        <f>_xlfn.XLOOKUP(B930,'[11]Cells Huawei 19042026 15h'!$B:$B,'[11]Cells Huawei 19042026 15h'!$B:$B,"")</f>
        <v/>
      </c>
      <c r="BF930" s="9" t="str">
        <f>_xlfn.XLOOKUP(B930,'[12]cells down 19042026 9H40'!$B:$B,'[12]cells down 19042026 9H40'!$B:$B,"")</f>
        <v/>
      </c>
      <c r="BG930" s="9" t="s">
        <v>5537</v>
      </c>
      <c r="BH930" s="9" t="s">
        <v>594</v>
      </c>
    </row>
    <row r="931" spans="1:60" s="9" customFormat="1" x14ac:dyDescent="0.3">
      <c r="A931" s="2" t="s">
        <v>3423</v>
      </c>
      <c r="B931" s="8" t="s">
        <v>3424</v>
      </c>
      <c r="C931" s="3" t="str">
        <f>_xlfn.XLOOKUP(B931,'[1]daily break down'!$D:$D,'[1]daily break down'!$E:$E,"")</f>
        <v>ADAMAOUA</v>
      </c>
      <c r="D931" s="1" t="s">
        <v>11</v>
      </c>
      <c r="E931" s="1" t="s">
        <v>12</v>
      </c>
      <c r="F931" s="3" t="s">
        <v>90</v>
      </c>
      <c r="G931" s="1" t="s">
        <v>3425</v>
      </c>
      <c r="H931" s="41" t="str">
        <f>_xlfn.XLOOKUP(B931,[2]CALCULATION!$B:$B,[2]CALCULATION!$H:$H,"")</f>
        <v>NOKIA</v>
      </c>
      <c r="I931" s="34">
        <v>0</v>
      </c>
      <c r="J931" s="34">
        <v>0</v>
      </c>
      <c r="K931" s="34">
        <v>6.9468320208874043E-2</v>
      </c>
      <c r="L931" s="34">
        <v>0</v>
      </c>
      <c r="M931" s="34">
        <v>0</v>
      </c>
      <c r="N931" s="34">
        <v>0</v>
      </c>
      <c r="O931" s="34">
        <v>0</v>
      </c>
      <c r="P931" s="34">
        <v>0</v>
      </c>
      <c r="Q931" s="34">
        <v>0</v>
      </c>
      <c r="R931" s="34">
        <v>3.6029748478909459E-3</v>
      </c>
      <c r="S931" s="35">
        <v>0</v>
      </c>
      <c r="T931" s="35">
        <v>136095.39757043429</v>
      </c>
      <c r="U931" s="35">
        <v>0</v>
      </c>
      <c r="V931" s="35">
        <v>8.9190876114083977E-4</v>
      </c>
      <c r="W931" s="35">
        <v>5.319724840598405</v>
      </c>
      <c r="X931" s="35">
        <v>6.5971697498052277</v>
      </c>
      <c r="Y931" s="35">
        <v>0</v>
      </c>
      <c r="Z931" s="35">
        <v>0.21354035832012844</v>
      </c>
      <c r="AA931" s="35">
        <v>0</v>
      </c>
      <c r="AB931" s="35">
        <v>0</v>
      </c>
      <c r="AC931" s="35">
        <v>0</v>
      </c>
      <c r="AD931" s="35">
        <v>0</v>
      </c>
      <c r="AE931" s="58" t="s">
        <v>5560</v>
      </c>
      <c r="AF931" s="58"/>
      <c r="AG931" s="57" t="str" cm="1">
        <f t="array" ref="AG931">IFERROR(_xlfn.IFS(
AI931="MPR ISSUE","PDH",
AI931="BSS Hardware Issue","BSS",
AI931="Sites strategiques, MLL, Pylone, etc.","ENVTECH",
AI931="AKTIVCO DEFAUT GE &amp; POWER Cabinet","AKTIVCO",
AI931="AKTIVCO Coupure ENEO &amp; Baisse de tension","AKTIVCO GRID ONLY",
AI931="Coupure ENEO &amp; Baisse de tension","IHS GRID ONLY",
AI931="Defaut GE &amp; POWER Cabinet","IHS",
AI931="Sharing","Partners",
AI931="Sites strategiques &amp; DataCenter","SST &amp; DC",
AI931="Exclu","Exclu",
AI931="SAT","SAT",
AI931="SPARE-ISSUE","SPARE-ISSUE",
AI931="Fiber CAmtel","TRANS_FO_CAMTEL",
AI931="Fiber AOF","Fiber AOF",
AI931="Projet OCM (HUAWEI)","TRAVAUX-HUAWEI",
AI931="Projet OCM (NOKIA)","TRAVAUX-NOKIA",
AI931="ACCESS-ISSUE","ACCESS-ISSUE",
AI931="Projet OCM (ZTE, NOKIA, autres projets)","TRAVAUX OCM",
AI931="No root CAuse","No root cause",
AI931="ODU HS","PDH",
AI931="IP &amp; VLAN","PDH",
AI931="Warehouse HUAWEI","SPARE-ISSUE",
AI931="SPARE-HS","SPARE-ISSUE",
AI931="Power Telco","BSS",AI931="no impacts","no impacts"
),"")</f>
        <v>no impacts</v>
      </c>
      <c r="AH931" s="57" t="str" cm="1">
        <f t="array" ref="AH931">IFERROR(_xlfn.IFS(
AI931="MPR ISSUE","TX ISSUE",
AI931="BSS Hardware Issue","RAN ISSUE",
AI931="Sites strategiques, MLL, Pylone, etc.","ENVTECH",
AI931="AKTIVCO DEFAUT GE &amp; POWER Cabinet","POWER ISSUE",
AI931="AKTIVCO Coupure ENEO &amp; Baisse de tension","POWER ISSUE",
AI931="Coupure ENEO &amp; Baisse de tension","POWER ISSUE",
AI931="Defaut GE &amp; POWER Cabinet","POWER ISSUE",
AI931="Sharing","POWER ISSUE",
AI931="Sites strategiques &amp; DataCenter","POWER ISSUE",
AI931="Exclu","Exclu",
AI931="SAT","TX ISSUE",
AI931="SPARE-ISSUE","SPARE-ISSUE",
AI931="Fiber CAmtel","TX ISSUE",
AI931="Fiber AOF","TX ISSUE",
AI931="Projet OCM (HUAWEI)","TRAVAUX-HUAWEI",
AI931="Projet OCM (NOKIA)","TRAVAUX -NOKIA",
AI931="ACCESS-ISSUE","ACCESS-ISSUE",
AI931="Projet OCM (ZTE, NOKIA, autres projets)","TRAVAUX OCM",
AI931="No root CAuse","No root cause",
AI931="ODU HS","TX ISSUE",
AI931="IP &amp; VLAN","TX ISSUE",
AI931="Warehouse HUAWEI","SPARE-ISSUE",
AI931="SPARE-HS","SPARE-ISSUE",
AI931="Power Telco","RAN ISSUE",AI931="no impacts","no impacts"
),"")</f>
        <v>no impacts</v>
      </c>
      <c r="AI931" s="85" t="s">
        <v>5998</v>
      </c>
      <c r="AJ931" s="57" t="str" cm="1">
        <f t="array" ref="AJ931">IFERROR(_xlfn.IFS(
AI931="MPR ISSUE","ACTIVE",
AI931="BSS Hardware Issue","ACTIVE",
AI931="Sites strategiques, MLL, Pylone, etc.","PASSIVE",
AI931="AKTIVCO DEFAUT GE &amp; POWER Cabinet","PASSIVE",
AI931="AKTIVCO Coupure ENEO &amp; Baisse de tension","PASSIVE",
AI931="Coupure ENEO &amp; Baisse de tension","PASSIVE",
AI931="Defaut GE &amp; POWER Cabinet","PASSIVE",
AI931="Sharing","PASSIVE",
AI931="Sites strategiques &amp; DataCenter","PASSIVE",
AI931="Exclu","Exclu",
AI931="SAT","ACTIVE",
AI931="SPARE-ISSUE","SPARE-ISSUE",
AI931="Fiber CAmtel","ACTIVE",
AI931="Fiber AOF","ACTIVE",
AI931="Projet OCM (HUAWEI)","PLANNED WORKS",
AI931="Projet OCM (NOKIA)","PLANNED WORKS",
AI931="ACCESS-ISSUE","ACCESS-ISSUE",
AI931="Projet OCM (ZTE, NOKIA, autres projets)","PLANNED WORKS",
AI931="No root CAuse","No root cause",
AI931="ODU HS","ACTIVE",
AI931="IP &amp; VLAN","ACTIVE",
AI931="Warehouse HUAWEI","SPARE-ISSUE",
AI931="SPARE-HS","SPARE-ISSUE",
AI931="Power Telco","ACTIVE", AI931="no impacts","no impacts"
),"")</f>
        <v>no impacts</v>
      </c>
      <c r="AK931" s="23" t="s">
        <v>5537</v>
      </c>
      <c r="AL931" s="23" t="str">
        <f t="shared" si="26"/>
        <v>ADM_080</v>
      </c>
      <c r="AN931" s="9" t="s">
        <v>5537</v>
      </c>
      <c r="AO931" s="23" t="str">
        <f>_xlfn.XLOOKUP(B931,'INCIDENT-05-03-2026'!E:E,'INCIDENT-05-03-2026'!F:F,"")</f>
        <v/>
      </c>
      <c r="AP931" s="7" t="s">
        <v>5537</v>
      </c>
      <c r="AQ931" s="6"/>
      <c r="AR931" s="7"/>
      <c r="AS931" s="3" t="str">
        <f>_xlfn.XLOOKUP(B931,'[3]tt num | region | site id'!$C:$C,'[3]tt num | region | site id'!$Q:$Q,"")</f>
        <v/>
      </c>
      <c r="AT931" s="24" t="str">
        <f>_xlfn.XLOOKUP(B931,'[4]Cells Huawei 03052026 12h'!$B:$B,'[4]Cells Huawei 03052026 12h'!$T:$T,"")</f>
        <v/>
      </c>
      <c r="AU931" s="24" t="str">
        <f>_xlfn.XLOOKUP(B931,'[5]cells down 02052026 8h50'!$B:$B,'[5]cells down 02052026 8h50'!$R:$R,"")</f>
        <v/>
      </c>
      <c r="AV931" s="24" t="str">
        <f>_xlfn.XLOOKUP(B931,'[5]cells down 02052026 13h50'!$B:$B,'[5]cells down 02052026 13h50'!$R:$R,"")</f>
        <v/>
      </c>
      <c r="AW931" s="24" t="str">
        <f>_xlfn.XLOOKUP(B931,'[5]cells down 02052026 13h50'!$B:$B,'[5]cells down 02052026 13h50'!$R:$R,"")</f>
        <v/>
      </c>
      <c r="AX931" s="24" t="str">
        <f>_xlfn.XLOOKUP(B931,'[6]cell downs 03052026 8h40 '!$B:$B,'[6]cell downs 03052026 8h40 '!$R:$R,"")</f>
        <v/>
      </c>
      <c r="AY931" s="24" t="str">
        <f>_xlfn.XLOOKUP(B931,'[7]ALL SITES DOWN'!$D:$D,'[7]ALL SITES DOWN'!$J:$J,"")</f>
        <v/>
      </c>
      <c r="AZ931" s="24" t="str">
        <f>_xlfn.XLOOKUP(B931,'[8]ALL SITES DOWN'!$D:$D,'[8]ALL SITES DOWN'!$J:$J,"")</f>
        <v/>
      </c>
      <c r="BA931" s="9" t="str">
        <f>_xlfn.XLOOKUP(B931,[9]sheet1!$AC:$AC,[9]sheet1!$AF:$AF,"")</f>
        <v/>
      </c>
      <c r="BB931" s="14" t="s">
        <v>5537</v>
      </c>
      <c r="BC931" s="14" t="s">
        <v>5537</v>
      </c>
      <c r="BD931" s="14" t="str">
        <f>_xlfn.XLOOKUP(B931,'[10]cell downs 18042026 17h'!$B:$B,'[10]cell downs 18042026 17h'!$B:$B,"")</f>
        <v/>
      </c>
      <c r="BE931" s="14" t="str">
        <f>_xlfn.XLOOKUP(B931,'[11]Cells Huawei 19042026 15h'!$B:$B,'[11]Cells Huawei 19042026 15h'!$B:$B,"")</f>
        <v/>
      </c>
      <c r="BF931" s="9" t="str">
        <f>_xlfn.XLOOKUP(B931,'[12]cells down 19042026 9H40'!$B:$B,'[12]cells down 19042026 9H40'!$B:$B,"")</f>
        <v/>
      </c>
      <c r="BG931" s="9" t="s">
        <v>3424</v>
      </c>
      <c r="BH931" s="9" t="s">
        <v>5537</v>
      </c>
    </row>
    <row r="932" spans="1:60" s="9" customFormat="1" x14ac:dyDescent="0.3">
      <c r="A932" s="1" t="s">
        <v>492</v>
      </c>
      <c r="B932" s="8" t="s">
        <v>493</v>
      </c>
      <c r="C932" s="3" t="str">
        <f>_xlfn.XLOOKUP(B932,'[1]daily break down'!$D:$D,'[1]daily break down'!$E:$E,"")</f>
        <v>Douala</v>
      </c>
      <c r="D932" s="1" t="s">
        <v>11</v>
      </c>
      <c r="E932" s="1" t="s">
        <v>145</v>
      </c>
      <c r="F932" s="3" t="s">
        <v>31</v>
      </c>
      <c r="G932" s="1" t="s">
        <v>32</v>
      </c>
      <c r="H932" s="42" t="str">
        <f>_xlfn.XLOOKUP(B932,[2]CALCULATION!$B:$B,[2]CALCULATION!$H:$H,"")</f>
        <v>ZTE</v>
      </c>
      <c r="I932" s="34">
        <v>0</v>
      </c>
      <c r="J932" s="34">
        <v>0</v>
      </c>
      <c r="K932" s="34">
        <v>6.9777782058196589</v>
      </c>
      <c r="L932" s="34">
        <v>0</v>
      </c>
      <c r="M932" s="34">
        <v>0</v>
      </c>
      <c r="N932" s="34">
        <v>0</v>
      </c>
      <c r="O932" s="34">
        <v>0</v>
      </c>
      <c r="P932" s="34">
        <v>0</v>
      </c>
      <c r="Q932" s="34">
        <v>1.3523091432599115</v>
      </c>
      <c r="R932" s="34">
        <v>0</v>
      </c>
      <c r="S932" s="35">
        <v>0</v>
      </c>
      <c r="T932" s="35">
        <v>2.8254331070418557</v>
      </c>
      <c r="U932" s="35">
        <v>0</v>
      </c>
      <c r="V932" s="35">
        <v>0</v>
      </c>
      <c r="W932" s="35">
        <v>2.8254331070418557</v>
      </c>
      <c r="X932" s="35">
        <v>6.4220371654496002</v>
      </c>
      <c r="Y932" s="35">
        <v>0</v>
      </c>
      <c r="Z932" s="35">
        <v>0</v>
      </c>
      <c r="AA932" s="35">
        <v>0</v>
      </c>
      <c r="AB932" s="35">
        <v>0</v>
      </c>
      <c r="AC932" s="35">
        <v>0</v>
      </c>
      <c r="AD932" s="35">
        <v>0</v>
      </c>
      <c r="AE932" s="58" t="s">
        <v>5560</v>
      </c>
      <c r="AF932" s="58"/>
      <c r="AG932" s="57" t="str" cm="1">
        <f t="array" ref="AG932">IFERROR(_xlfn.IFS(
AI932="MPR ISSUE","PDH",
AI932="BSS Hardware Issue","BSS",
AI932="Sites strategiques, MLL, Pylone, etc.","ENVTECH",
AI932="AKTIVCO DEFAUT GE &amp; POWER Cabinet","AKTIVCO",
AI932="AKTIVCO Coupure ENEO &amp; Baisse de tension","AKTIVCO GRID ONLY",
AI932="Coupure ENEO &amp; Baisse de tension","IHS GRID ONLY",
AI932="Defaut GE &amp; POWER Cabinet","IHS",
AI932="Sharing","Partners",
AI932="Sites strategiques &amp; DataCenter","SST &amp; DC",
AI932="Exclu","Exclu",
AI932="SAT","SAT",
AI932="SPARE-ISSUE","SPARE-ISSUE",
AI932="Fiber CAmtel","TRANS_FO_CAMTEL",
AI932="Fiber AOF","Fiber AOF",
AI932="Projet OCM (HUAWEI)","TRAVAUX-HUAWEI",
AI932="Projet OCM (NOKIA)","TRAVAUX-NOKIA",
AI932="ACCESS-ISSUE","ACCESS-ISSUE",
AI932="Projet OCM (ZTE, NOKIA, autres projets)","TRAVAUX OCM",
AI932="No root CAuse","No root cause",
AI932="ODU HS","PDH",
AI932="IP &amp; VLAN","PDH",
AI932="Warehouse HUAWEI","SPARE-ISSUE",
AI932="SPARE-HS","SPARE-ISSUE",
AI932="Power Telco","BSS",AI932="no impacts","no impacts"
),"")</f>
        <v>no impacts</v>
      </c>
      <c r="AH932" s="57" t="str" cm="1">
        <f t="array" ref="AH932">IFERROR(_xlfn.IFS(
AI932="MPR ISSUE","TX ISSUE",
AI932="BSS Hardware Issue","RAN ISSUE",
AI932="Sites strategiques, MLL, Pylone, etc.","ENVTECH",
AI932="AKTIVCO DEFAUT GE &amp; POWER Cabinet","POWER ISSUE",
AI932="AKTIVCO Coupure ENEO &amp; Baisse de tension","POWER ISSUE",
AI932="Coupure ENEO &amp; Baisse de tension","POWER ISSUE",
AI932="Defaut GE &amp; POWER Cabinet","POWER ISSUE",
AI932="Sharing","POWER ISSUE",
AI932="Sites strategiques &amp; DataCenter","POWER ISSUE",
AI932="Exclu","Exclu",
AI932="SAT","TX ISSUE",
AI932="SPARE-ISSUE","SPARE-ISSUE",
AI932="Fiber CAmtel","TX ISSUE",
AI932="Fiber AOF","TX ISSUE",
AI932="Projet OCM (HUAWEI)","TRAVAUX-HUAWEI",
AI932="Projet OCM (NOKIA)","TRAVAUX -NOKIA",
AI932="ACCESS-ISSUE","ACCESS-ISSUE",
AI932="Projet OCM (ZTE, NOKIA, autres projets)","TRAVAUX OCM",
AI932="No root CAuse","No root cause",
AI932="ODU HS","TX ISSUE",
AI932="IP &amp; VLAN","TX ISSUE",
AI932="Warehouse HUAWEI","SPARE-ISSUE",
AI932="SPARE-HS","SPARE-ISSUE",
AI932="Power Telco","RAN ISSUE",AI932="no impacts","no impacts"
),"")</f>
        <v>no impacts</v>
      </c>
      <c r="AI932" s="85" t="s">
        <v>5998</v>
      </c>
      <c r="AJ932" s="57" t="str" cm="1">
        <f t="array" ref="AJ932">IFERROR(_xlfn.IFS(
AI932="MPR ISSUE","ACTIVE",
AI932="BSS Hardware Issue","ACTIVE",
AI932="Sites strategiques, MLL, Pylone, etc.","PASSIVE",
AI932="AKTIVCO DEFAUT GE &amp; POWER Cabinet","PASSIVE",
AI932="AKTIVCO Coupure ENEO &amp; Baisse de tension","PASSIVE",
AI932="Coupure ENEO &amp; Baisse de tension","PASSIVE",
AI932="Defaut GE &amp; POWER Cabinet","PASSIVE",
AI932="Sharing","PASSIVE",
AI932="Sites strategiques &amp; DataCenter","PASSIVE",
AI932="Exclu","Exclu",
AI932="SAT","ACTIVE",
AI932="SPARE-ISSUE","SPARE-ISSUE",
AI932="Fiber CAmtel","ACTIVE",
AI932="Fiber AOF","ACTIVE",
AI932="Projet OCM (HUAWEI)","PLANNED WORKS",
AI932="Projet OCM (NOKIA)","PLANNED WORKS",
AI932="ACCESS-ISSUE","ACCESS-ISSUE",
AI932="Projet OCM (ZTE, NOKIA, autres projets)","PLANNED WORKS",
AI932="No root CAuse","No root cause",
AI932="ODU HS","ACTIVE",
AI932="IP &amp; VLAN","ACTIVE",
AI932="Warehouse HUAWEI","SPARE-ISSUE",
AI932="SPARE-HS","SPARE-ISSUE",
AI932="Power Telco","ACTIVE", AI932="no impacts","no impacts"
),"")</f>
        <v>no impacts</v>
      </c>
      <c r="AK932" s="23" t="s">
        <v>5537</v>
      </c>
      <c r="AL932" s="23" t="str">
        <f t="shared" si="26"/>
        <v>LIT_095</v>
      </c>
      <c r="AN932" s="9" t="s">
        <v>5537</v>
      </c>
      <c r="AO932" s="23" t="str">
        <f>_xlfn.XLOOKUP(B932,'INCIDENT-05-03-2026'!E:E,'INCIDENT-05-03-2026'!F:F,"")</f>
        <v/>
      </c>
      <c r="AP932" s="7" t="s">
        <v>5537</v>
      </c>
      <c r="AQ932" s="6"/>
      <c r="AR932" s="7"/>
      <c r="AS932" s="3" t="str">
        <f>_xlfn.XLOOKUP(B932,'[3]tt num | region | site id'!$C:$C,'[3]tt num | region | site id'!$Q:$Q,"")</f>
        <v/>
      </c>
      <c r="AT932" s="24" t="str">
        <f>_xlfn.XLOOKUP(B932,'[4]Cells Huawei 03052026 12h'!$B:$B,'[4]Cells Huawei 03052026 12h'!$T:$T,"")</f>
        <v/>
      </c>
      <c r="AU932" s="24" t="str">
        <f>_xlfn.XLOOKUP(B932,'[5]cells down 02052026 8h50'!$B:$B,'[5]cells down 02052026 8h50'!$R:$R,"")</f>
        <v/>
      </c>
      <c r="AV932" s="24" t="str">
        <f>_xlfn.XLOOKUP(B932,'[5]cells down 02052026 13h50'!$B:$B,'[5]cells down 02052026 13h50'!$R:$R,"")</f>
        <v/>
      </c>
      <c r="AW932" s="24" t="str">
        <f>_xlfn.XLOOKUP(B932,'[5]cells down 02052026 13h50'!$B:$B,'[5]cells down 02052026 13h50'!$R:$R,"")</f>
        <v/>
      </c>
      <c r="AX932" s="24" t="str">
        <f>_xlfn.XLOOKUP(B932,'[6]cell downs 03052026 8h40 '!$B:$B,'[6]cell downs 03052026 8h40 '!$R:$R,"")</f>
        <v/>
      </c>
      <c r="AY932" s="24" t="str">
        <f>_xlfn.XLOOKUP(B932,'[7]ALL SITES DOWN'!$D:$D,'[7]ALL SITES DOWN'!$J:$J,"")</f>
        <v/>
      </c>
      <c r="AZ932" s="24" t="str">
        <f>_xlfn.XLOOKUP(B932,'[8]ALL SITES DOWN'!$D:$D,'[8]ALL SITES DOWN'!$J:$J,"")</f>
        <v/>
      </c>
      <c r="BA932" s="9" t="str">
        <f>_xlfn.XLOOKUP(B932,[9]sheet1!$AC:$AC,[9]sheet1!$AF:$AF,"")</f>
        <v/>
      </c>
      <c r="BB932" s="14" t="s">
        <v>5537</v>
      </c>
      <c r="BC932" s="14" t="s">
        <v>5537</v>
      </c>
      <c r="BD932" s="14" t="str">
        <f>_xlfn.XLOOKUP(B932,'[10]cell downs 18042026 17h'!$B:$B,'[10]cell downs 18042026 17h'!$B:$B,"")</f>
        <v/>
      </c>
      <c r="BE932" s="14" t="str">
        <f>_xlfn.XLOOKUP(B932,'[11]Cells Huawei 19042026 15h'!$B:$B,'[11]Cells Huawei 19042026 15h'!$B:$B,"")</f>
        <v/>
      </c>
      <c r="BF932" s="9" t="str">
        <f>_xlfn.XLOOKUP(B932,'[12]cells down 19042026 9H40'!$B:$B,'[12]cells down 19042026 9H40'!$B:$B,"")</f>
        <v/>
      </c>
      <c r="BG932" s="9" t="s">
        <v>493</v>
      </c>
      <c r="BH932" s="9" t="s">
        <v>12</v>
      </c>
    </row>
    <row r="933" spans="1:60" s="9" customFormat="1" x14ac:dyDescent="0.3">
      <c r="A933" s="1" t="s">
        <v>3439</v>
      </c>
      <c r="B933" s="8" t="s">
        <v>3440</v>
      </c>
      <c r="C933" s="3" t="str">
        <f>_xlfn.XLOOKUP(B933,'[1]daily break down'!$D:$D,'[1]daily break down'!$E:$E,"")</f>
        <v>NORD-OUEST</v>
      </c>
      <c r="D933" s="1" t="s">
        <v>11</v>
      </c>
      <c r="E933" s="1" t="s">
        <v>154</v>
      </c>
      <c r="F933" s="3" t="s">
        <v>51</v>
      </c>
      <c r="G933" s="1" t="s">
        <v>3441</v>
      </c>
      <c r="H933" s="40" t="str">
        <f>_xlfn.XLOOKUP(B933,[2]CALCULATION!$B:$B,[2]CALCULATION!$H:$H,"")</f>
        <v>HUAWEI</v>
      </c>
      <c r="I933" s="34">
        <v>0</v>
      </c>
      <c r="J933" s="34">
        <v>0</v>
      </c>
      <c r="K933" s="34">
        <v>0</v>
      </c>
      <c r="L933" s="34">
        <v>0</v>
      </c>
      <c r="M933" s="34">
        <v>0</v>
      </c>
      <c r="N933" s="34">
        <v>0</v>
      </c>
      <c r="O933" s="34">
        <v>0</v>
      </c>
      <c r="P933" s="34">
        <v>0</v>
      </c>
      <c r="Q933" s="34">
        <v>0</v>
      </c>
      <c r="R933" s="34">
        <v>0</v>
      </c>
      <c r="S933" s="35">
        <v>0</v>
      </c>
      <c r="T933" s="35">
        <v>0</v>
      </c>
      <c r="U933" s="35">
        <v>0</v>
      </c>
      <c r="V933" s="35">
        <v>0</v>
      </c>
      <c r="W933" s="35">
        <v>2.3591528195118614</v>
      </c>
      <c r="X933" s="35">
        <v>5.9808151629555439</v>
      </c>
      <c r="Y933" s="35">
        <v>0</v>
      </c>
      <c r="Z933" s="35">
        <v>0</v>
      </c>
      <c r="AA933" s="35">
        <v>0</v>
      </c>
      <c r="AB933" s="35">
        <v>0</v>
      </c>
      <c r="AC933" s="35">
        <v>0</v>
      </c>
      <c r="AD933" s="35">
        <v>0</v>
      </c>
      <c r="AE933" s="58" t="s">
        <v>5603</v>
      </c>
      <c r="AF933" s="58"/>
      <c r="AG933" s="57" t="str" cm="1">
        <f t="array" ref="AG933">IFERROR(_xlfn.IFS(
AI933="MPR ISSUE","PDH",
AI933="BSS Hardware Issue","BSS",
AI933="Sites strategiques, MLL, Pylone, etc.","ENVTECH",
AI933="AKTIVCO DEFAUT GE &amp; POWER Cabinet","AKTIVCO",
AI933="AKTIVCO Coupure ENEO &amp; Baisse de tension","AKTIVCO GRID ONLY",
AI933="Coupure ENEO &amp; Baisse de tension","IHS GRID ONLY",
AI933="Defaut GE &amp; POWER Cabinet","IHS",
AI933="Sharing","Partners",
AI933="Sites strategiques &amp; DataCenter","SST &amp; DC",
AI933="Exclu","Exclu",
AI933="SAT","SAT",
AI933="SPARE-ISSUE","SPARE-ISSUE",
AI933="Fiber CAmtel","TRANS_FO_CAMTEL",
AI933="Fiber AOF","Fiber AOF",
AI933="Projet OCM (HUAWEI)","TRAVAUX-HUAWEI",
AI933="Projet OCM (NOKIA)","TRAVAUX-NOKIA",
AI933="ACCESS-ISSUE","ACCESS-ISSUE",
AI933="Projet OCM (ZTE, NOKIA, autres projets)","TRAVAUX OCM",
AI933="No root CAuse","No root cause",
AI933="ODU HS","PDH",
AI933="IP &amp; VLAN","PDH",
AI933="Warehouse HUAWEI","SPARE-ISSUE",
AI933="SPARE-HS","SPARE-ISSUE",
AI933="Power Telco","BSS",AI933="no impacts","no impacts"
),"")</f>
        <v>no impacts</v>
      </c>
      <c r="AH933" s="57" t="str" cm="1">
        <f t="array" ref="AH933">IFERROR(_xlfn.IFS(
AI933="MPR ISSUE","TX ISSUE",
AI933="BSS Hardware Issue","RAN ISSUE",
AI933="Sites strategiques, MLL, Pylone, etc.","ENVTECH",
AI933="AKTIVCO DEFAUT GE &amp; POWER Cabinet","POWER ISSUE",
AI933="AKTIVCO Coupure ENEO &amp; Baisse de tension","POWER ISSUE",
AI933="Coupure ENEO &amp; Baisse de tension","POWER ISSUE",
AI933="Defaut GE &amp; POWER Cabinet","POWER ISSUE",
AI933="Sharing","POWER ISSUE",
AI933="Sites strategiques &amp; DataCenter","POWER ISSUE",
AI933="Exclu","Exclu",
AI933="SAT","TX ISSUE",
AI933="SPARE-ISSUE","SPARE-ISSUE",
AI933="Fiber CAmtel","TX ISSUE",
AI933="Fiber AOF","TX ISSUE",
AI933="Projet OCM (HUAWEI)","TRAVAUX-HUAWEI",
AI933="Projet OCM (NOKIA)","TRAVAUX -NOKIA",
AI933="ACCESS-ISSUE","ACCESS-ISSUE",
AI933="Projet OCM (ZTE, NOKIA, autres projets)","TRAVAUX OCM",
AI933="No root CAuse","No root cause",
AI933="ODU HS","TX ISSUE",
AI933="IP &amp; VLAN","TX ISSUE",
AI933="Warehouse HUAWEI","SPARE-ISSUE",
AI933="SPARE-HS","SPARE-ISSUE",
AI933="Power Telco","RAN ISSUE",AI933="no impacts","no impacts"
),"")</f>
        <v>no impacts</v>
      </c>
      <c r="AI933" s="85" t="s">
        <v>5998</v>
      </c>
      <c r="AJ933" s="57" t="str" cm="1">
        <f t="array" ref="AJ933">IFERROR(_xlfn.IFS(
AI933="MPR ISSUE","ACTIVE",
AI933="BSS Hardware Issue","ACTIVE",
AI933="Sites strategiques, MLL, Pylone, etc.","PASSIVE",
AI933="AKTIVCO DEFAUT GE &amp; POWER Cabinet","PASSIVE",
AI933="AKTIVCO Coupure ENEO &amp; Baisse de tension","PASSIVE",
AI933="Coupure ENEO &amp; Baisse de tension","PASSIVE",
AI933="Defaut GE &amp; POWER Cabinet","PASSIVE",
AI933="Sharing","PASSIVE",
AI933="Sites strategiques &amp; DataCenter","PASSIVE",
AI933="Exclu","Exclu",
AI933="SAT","ACTIVE",
AI933="SPARE-ISSUE","SPARE-ISSUE",
AI933="Fiber CAmtel","ACTIVE",
AI933="Fiber AOF","ACTIVE",
AI933="Projet OCM (HUAWEI)","PLANNED WORKS",
AI933="Projet OCM (NOKIA)","PLANNED WORKS",
AI933="ACCESS-ISSUE","ACCESS-ISSUE",
AI933="Projet OCM (ZTE, NOKIA, autres projets)","PLANNED WORKS",
AI933="No root CAuse","No root cause",
AI933="ODU HS","ACTIVE",
AI933="IP &amp; VLAN","ACTIVE",
AI933="Warehouse HUAWEI","SPARE-ISSUE",
AI933="SPARE-HS","SPARE-ISSUE",
AI933="Power Telco","ACTIVE", AI933="no impacts","no impacts"
),"")</f>
        <v>no impacts</v>
      </c>
      <c r="AK933" s="23" t="s">
        <v>5537</v>
      </c>
      <c r="AL933" s="23" t="str">
        <f t="shared" si="26"/>
        <v>NRO_102</v>
      </c>
      <c r="AN933" s="9" t="s">
        <v>5537</v>
      </c>
      <c r="AO933" s="23" t="str">
        <f>_xlfn.XLOOKUP(B933,'INCIDENT-05-03-2026'!E:E,'INCIDENT-05-03-2026'!F:F,"")</f>
        <v/>
      </c>
      <c r="AP933" s="7" t="s">
        <v>5537</v>
      </c>
      <c r="AQ933" s="6"/>
      <c r="AR933" s="7"/>
      <c r="AS933" s="3" t="str">
        <f>_xlfn.XLOOKUP(B933,'[3]tt num | region | site id'!$C:$C,'[3]tt num | region | site id'!$Q:$Q,"")</f>
        <v/>
      </c>
      <c r="AT933" s="24" t="str">
        <f>_xlfn.XLOOKUP(B933,'[4]Cells Huawei 03052026 12h'!$B:$B,'[4]Cells Huawei 03052026 12h'!$T:$T,"")</f>
        <v/>
      </c>
      <c r="AU933" s="24" t="str">
        <f>_xlfn.XLOOKUP(B933,'[5]cells down 02052026 8h50'!$B:$B,'[5]cells down 02052026 8h50'!$R:$R,"")</f>
        <v/>
      </c>
      <c r="AV933" s="24" t="str">
        <f>_xlfn.XLOOKUP(B933,'[5]cells down 02052026 13h50'!$B:$B,'[5]cells down 02052026 13h50'!$R:$R,"")</f>
        <v/>
      </c>
      <c r="AW933" s="24" t="str">
        <f>_xlfn.XLOOKUP(B933,'[5]cells down 02052026 13h50'!$B:$B,'[5]cells down 02052026 13h50'!$R:$R,"")</f>
        <v/>
      </c>
      <c r="AX933" s="24" t="str">
        <f>_xlfn.XLOOKUP(B933,'[6]cell downs 03052026 8h40 '!$B:$B,'[6]cell downs 03052026 8h40 '!$R:$R,"")</f>
        <v/>
      </c>
      <c r="AY933" s="24" t="str">
        <f>_xlfn.XLOOKUP(B933,'[7]ALL SITES DOWN'!$D:$D,'[7]ALL SITES DOWN'!$J:$J,"")</f>
        <v/>
      </c>
      <c r="AZ933" s="24" t="str">
        <f>_xlfn.XLOOKUP(B933,'[8]ALL SITES DOWN'!$D:$D,'[8]ALL SITES DOWN'!$J:$J,"")</f>
        <v/>
      </c>
      <c r="BA933" s="9" t="str">
        <f>_xlfn.XLOOKUP(B933,[9]sheet1!$AC:$AC,[9]sheet1!$AF:$AF,"")</f>
        <v/>
      </c>
      <c r="BB933" s="14" t="s">
        <v>5537</v>
      </c>
      <c r="BC933" s="14" t="s">
        <v>5537</v>
      </c>
      <c r="BD933" s="14" t="str">
        <f>_xlfn.XLOOKUP(B933,'[10]cell downs 18042026 17h'!$B:$B,'[10]cell downs 18042026 17h'!$B:$B,"")</f>
        <v/>
      </c>
      <c r="BE933" s="14" t="str">
        <f>_xlfn.XLOOKUP(B933,'[11]Cells Huawei 19042026 15h'!$B:$B,'[11]Cells Huawei 19042026 15h'!$B:$B,"")</f>
        <v/>
      </c>
      <c r="BF933" s="9" t="str">
        <f>_xlfn.XLOOKUP(B933,'[12]cells down 19042026 9H40'!$B:$B,'[12]cells down 19042026 9H40'!$B:$B,"")</f>
        <v/>
      </c>
      <c r="BG933" s="9" t="s">
        <v>3440</v>
      </c>
      <c r="BH933" s="9" t="s">
        <v>5537</v>
      </c>
    </row>
    <row r="934" spans="1:60" s="9" customFormat="1" x14ac:dyDescent="0.3">
      <c r="A934" s="1" t="s">
        <v>923</v>
      </c>
      <c r="B934" s="8" t="s">
        <v>924</v>
      </c>
      <c r="C934" s="3" t="str">
        <f>_xlfn.XLOOKUP(B934,'[1]daily break down'!$D:$D,'[1]daily break down'!$E:$E,"")</f>
        <v>Yaounde</v>
      </c>
      <c r="D934" s="1" t="s">
        <v>18</v>
      </c>
      <c r="E934" s="1"/>
      <c r="F934" s="3" t="s">
        <v>37</v>
      </c>
      <c r="G934" s="1" t="s">
        <v>38</v>
      </c>
      <c r="H934" s="42" t="str">
        <f>_xlfn.XLOOKUP(B934,[2]CALCULATION!$B:$B,[2]CALCULATION!$H:$H,"")</f>
        <v>ZTE</v>
      </c>
      <c r="I934" s="34">
        <v>0</v>
      </c>
      <c r="J934" s="34">
        <v>0</v>
      </c>
      <c r="K934" s="34">
        <v>0.67396977453607387</v>
      </c>
      <c r="L934" s="34">
        <v>0</v>
      </c>
      <c r="M934" s="34">
        <v>0</v>
      </c>
      <c r="N934" s="34">
        <v>0</v>
      </c>
      <c r="O934" s="34">
        <v>0</v>
      </c>
      <c r="P934" s="34">
        <v>0.56934920512623077</v>
      </c>
      <c r="Q934" s="34">
        <v>0</v>
      </c>
      <c r="R934" s="34">
        <v>0</v>
      </c>
      <c r="S934" s="35">
        <v>0.35024526799701955</v>
      </c>
      <c r="T934" s="35">
        <v>0</v>
      </c>
      <c r="U934" s="35">
        <v>10.245342904349759</v>
      </c>
      <c r="V934" s="35">
        <v>0.92002251500286858</v>
      </c>
      <c r="W934" s="35">
        <v>0</v>
      </c>
      <c r="X934" s="35">
        <v>5.7165171373700536</v>
      </c>
      <c r="Y934" s="35">
        <v>0</v>
      </c>
      <c r="Z934" s="35">
        <v>0</v>
      </c>
      <c r="AA934" s="35">
        <v>0</v>
      </c>
      <c r="AB934" s="35">
        <v>0</v>
      </c>
      <c r="AC934" s="35">
        <v>0</v>
      </c>
      <c r="AD934" s="35">
        <v>0</v>
      </c>
      <c r="AE934" s="58" t="s">
        <v>5560</v>
      </c>
      <c r="AF934" s="58"/>
      <c r="AG934" s="57" t="str" cm="1">
        <f t="array" ref="AG934">IFERROR(_xlfn.IFS(
AI934="MPR ISSUE","PDH",
AI934="BSS Hardware Issue","BSS",
AI934="Sites strategiques, MLL, Pylone, etc.","ENVTECH",
AI934="AKTIVCO DEFAUT GE &amp; POWER Cabinet","AKTIVCO",
AI934="AKTIVCO Coupure ENEO &amp; Baisse de tension","AKTIVCO GRID ONLY",
AI934="Coupure ENEO &amp; Baisse de tension","IHS GRID ONLY",
AI934="Defaut GE &amp; POWER Cabinet","IHS",
AI934="Sharing","Partners",
AI934="Sites strategiques &amp; DataCenter","SST &amp; DC",
AI934="Exclu","Exclu",
AI934="SAT","SAT",
AI934="SPARE-ISSUE","SPARE-ISSUE",
AI934="Fiber CAmtel","TRANS_FO_CAMTEL",
AI934="Fiber AOF","Fiber AOF",
AI934="Projet OCM (HUAWEI)","TRAVAUX-HUAWEI",
AI934="Projet OCM (NOKIA)","TRAVAUX-NOKIA",
AI934="ACCESS-ISSUE","ACCESS-ISSUE",
AI934="Projet OCM (ZTE, NOKIA, autres projets)","TRAVAUX OCM",
AI934="No root CAuse","No root cause",
AI934="ODU HS","PDH",
AI934="IP &amp; VLAN","PDH",
AI934="Warehouse HUAWEI","SPARE-ISSUE",
AI934="SPARE-HS","SPARE-ISSUE",
AI934="Power Telco","BSS",AI934="no impacts","no impacts"
),"")</f>
        <v>no impacts</v>
      </c>
      <c r="AH934" s="57" t="str" cm="1">
        <f t="array" ref="AH934">IFERROR(_xlfn.IFS(
AI934="MPR ISSUE","TX ISSUE",
AI934="BSS Hardware Issue","RAN ISSUE",
AI934="Sites strategiques, MLL, Pylone, etc.","ENVTECH",
AI934="AKTIVCO DEFAUT GE &amp; POWER Cabinet","POWER ISSUE",
AI934="AKTIVCO Coupure ENEO &amp; Baisse de tension","POWER ISSUE",
AI934="Coupure ENEO &amp; Baisse de tension","POWER ISSUE",
AI934="Defaut GE &amp; POWER Cabinet","POWER ISSUE",
AI934="Sharing","POWER ISSUE",
AI934="Sites strategiques &amp; DataCenter","POWER ISSUE",
AI934="Exclu","Exclu",
AI934="SAT","TX ISSUE",
AI934="SPARE-ISSUE","SPARE-ISSUE",
AI934="Fiber CAmtel","TX ISSUE",
AI934="Fiber AOF","TX ISSUE",
AI934="Projet OCM (HUAWEI)","TRAVAUX-HUAWEI",
AI934="Projet OCM (NOKIA)","TRAVAUX -NOKIA",
AI934="ACCESS-ISSUE","ACCESS-ISSUE",
AI934="Projet OCM (ZTE, NOKIA, autres projets)","TRAVAUX OCM",
AI934="No root CAuse","No root cause",
AI934="ODU HS","TX ISSUE",
AI934="IP &amp; VLAN","TX ISSUE",
AI934="Warehouse HUAWEI","SPARE-ISSUE",
AI934="SPARE-HS","SPARE-ISSUE",
AI934="Power Telco","RAN ISSUE",AI934="no impacts","no impacts"
),"")</f>
        <v>no impacts</v>
      </c>
      <c r="AI934" s="85" t="s">
        <v>5998</v>
      </c>
      <c r="AJ934" s="57" t="str" cm="1">
        <f t="array" ref="AJ934">IFERROR(_xlfn.IFS(
AI934="MPR ISSUE","ACTIVE",
AI934="BSS Hardware Issue","ACTIVE",
AI934="Sites strategiques, MLL, Pylone, etc.","PASSIVE",
AI934="AKTIVCO DEFAUT GE &amp; POWER Cabinet","PASSIVE",
AI934="AKTIVCO Coupure ENEO &amp; Baisse de tension","PASSIVE",
AI934="Coupure ENEO &amp; Baisse de tension","PASSIVE",
AI934="Defaut GE &amp; POWER Cabinet","PASSIVE",
AI934="Sharing","PASSIVE",
AI934="Sites strategiques &amp; DataCenter","PASSIVE",
AI934="Exclu","Exclu",
AI934="SAT","ACTIVE",
AI934="SPARE-ISSUE","SPARE-ISSUE",
AI934="Fiber CAmtel","ACTIVE",
AI934="Fiber AOF","ACTIVE",
AI934="Projet OCM (HUAWEI)","PLANNED WORKS",
AI934="Projet OCM (NOKIA)","PLANNED WORKS",
AI934="ACCESS-ISSUE","ACCESS-ISSUE",
AI934="Projet OCM (ZTE, NOKIA, autres projets)","PLANNED WORKS",
AI934="No root CAuse","No root cause",
AI934="ODU HS","ACTIVE",
AI934="IP &amp; VLAN","ACTIVE",
AI934="Warehouse HUAWEI","SPARE-ISSUE",
AI934="SPARE-HS","SPARE-ISSUE",
AI934="Power Telco","ACTIVE", AI934="no impacts","no impacts"
),"")</f>
        <v>no impacts</v>
      </c>
      <c r="AK934" s="23" t="s">
        <v>5537</v>
      </c>
      <c r="AL934" s="23" t="str">
        <f t="shared" si="26"/>
        <v>CTR_836</v>
      </c>
      <c r="AN934" s="9" t="s">
        <v>5537</v>
      </c>
      <c r="AO934" s="23" t="str">
        <f>_xlfn.XLOOKUP(B934,'INCIDENT-05-03-2026'!E:E,'INCIDENT-05-03-2026'!F:F,"")</f>
        <v/>
      </c>
      <c r="AP934" s="7" t="s">
        <v>5537</v>
      </c>
      <c r="AQ934" s="6"/>
      <c r="AR934" s="7"/>
      <c r="AS934" s="3" t="str">
        <f>_xlfn.XLOOKUP(B934,'[3]tt num | region | site id'!$C:$C,'[3]tt num | region | site id'!$Q:$Q,"")</f>
        <v/>
      </c>
      <c r="AT934" s="24" t="str">
        <f>_xlfn.XLOOKUP(B934,'[4]Cells Huawei 03052026 12h'!$B:$B,'[4]Cells Huawei 03052026 12h'!$T:$T,"")</f>
        <v/>
      </c>
      <c r="AU934" s="24" t="str">
        <f>_xlfn.XLOOKUP(B934,'[5]cells down 02052026 8h50'!$B:$B,'[5]cells down 02052026 8h50'!$R:$R,"")</f>
        <v/>
      </c>
      <c r="AV934" s="24" t="str">
        <f>_xlfn.XLOOKUP(B934,'[5]cells down 02052026 13h50'!$B:$B,'[5]cells down 02052026 13h50'!$R:$R,"")</f>
        <v/>
      </c>
      <c r="AW934" s="24" t="str">
        <f>_xlfn.XLOOKUP(B934,'[5]cells down 02052026 13h50'!$B:$B,'[5]cells down 02052026 13h50'!$R:$R,"")</f>
        <v/>
      </c>
      <c r="AX934" s="24" t="str">
        <f>_xlfn.XLOOKUP(B934,'[6]cell downs 03052026 8h40 '!$B:$B,'[6]cell downs 03052026 8h40 '!$R:$R,"")</f>
        <v/>
      </c>
      <c r="AY934" s="24" t="str">
        <f>_xlfn.XLOOKUP(B934,'[7]ALL SITES DOWN'!$D:$D,'[7]ALL SITES DOWN'!$J:$J,"")</f>
        <v/>
      </c>
      <c r="AZ934" s="24" t="str">
        <f>_xlfn.XLOOKUP(B934,'[8]ALL SITES DOWN'!$D:$D,'[8]ALL SITES DOWN'!$J:$J,"")</f>
        <v/>
      </c>
      <c r="BA934" s="9" t="str">
        <f>_xlfn.XLOOKUP(B934,[9]sheet1!$AC:$AC,[9]sheet1!$AF:$AF,"")</f>
        <v/>
      </c>
      <c r="BB934" s="14" t="s">
        <v>5537</v>
      </c>
      <c r="BC934" s="14" t="s">
        <v>5537</v>
      </c>
      <c r="BD934" s="14" t="str">
        <f>_xlfn.XLOOKUP(B934,'[10]cell downs 18042026 17h'!$B:$B,'[10]cell downs 18042026 17h'!$B:$B,"")</f>
        <v/>
      </c>
      <c r="BE934" s="14" t="str">
        <f>_xlfn.XLOOKUP(B934,'[11]Cells Huawei 19042026 15h'!$B:$B,'[11]Cells Huawei 19042026 15h'!$B:$B,"")</f>
        <v/>
      </c>
      <c r="BF934" s="9" t="str">
        <f>_xlfn.XLOOKUP(B934,'[12]cells down 19042026 9H40'!$B:$B,'[12]cells down 19042026 9H40'!$B:$B,"")</f>
        <v/>
      </c>
      <c r="BG934" s="9" t="s">
        <v>5537</v>
      </c>
      <c r="BH934" s="9" t="s">
        <v>154</v>
      </c>
    </row>
    <row r="935" spans="1:60" s="9" customFormat="1" x14ac:dyDescent="0.3">
      <c r="A935" s="1" t="s">
        <v>28</v>
      </c>
      <c r="B935" s="8" t="s">
        <v>29</v>
      </c>
      <c r="C935" s="3" t="str">
        <f>_xlfn.XLOOKUP(B935,'[1]daily break down'!$D:$D,'[1]daily break down'!$E:$E,"")</f>
        <v>Douala</v>
      </c>
      <c r="D935" s="1" t="s">
        <v>21</v>
      </c>
      <c r="E935" s="1" t="s">
        <v>30</v>
      </c>
      <c r="F935" s="3" t="s">
        <v>31</v>
      </c>
      <c r="G935" s="1" t="s">
        <v>32</v>
      </c>
      <c r="H935" s="42" t="str">
        <f>_xlfn.XLOOKUP(B935,[2]CALCULATION!$B:$B,[2]CALCULATION!$H:$H,"")</f>
        <v>ZTE</v>
      </c>
      <c r="I935" s="34">
        <v>0</v>
      </c>
      <c r="J935" s="34">
        <v>0</v>
      </c>
      <c r="K935" s="34">
        <v>24.475220655588945</v>
      </c>
      <c r="L935" s="34">
        <v>28.880966547100314</v>
      </c>
      <c r="M935" s="34">
        <v>0</v>
      </c>
      <c r="N935" s="34">
        <v>0</v>
      </c>
      <c r="O935" s="34">
        <v>0</v>
      </c>
      <c r="P935" s="34">
        <v>61.36729417606216</v>
      </c>
      <c r="Q935" s="34">
        <v>61.405247222721577</v>
      </c>
      <c r="R935" s="34">
        <v>0</v>
      </c>
      <c r="S935" s="35">
        <v>0</v>
      </c>
      <c r="T935" s="35">
        <v>36.324418647787169</v>
      </c>
      <c r="U935" s="35">
        <v>16.595932746059884</v>
      </c>
      <c r="V935" s="35">
        <v>13.868556899607057</v>
      </c>
      <c r="W935" s="35">
        <v>36.324418647787169</v>
      </c>
      <c r="X935" s="35">
        <v>5.0425651979122943</v>
      </c>
      <c r="Y935" s="35">
        <v>0</v>
      </c>
      <c r="Z935" s="35">
        <v>0</v>
      </c>
      <c r="AA935" s="35">
        <v>0</v>
      </c>
      <c r="AB935" s="35">
        <v>0</v>
      </c>
      <c r="AC935" s="35">
        <v>0</v>
      </c>
      <c r="AD935" s="35">
        <v>0</v>
      </c>
      <c r="AE935" s="58" t="s">
        <v>5560</v>
      </c>
      <c r="AF935" s="58"/>
      <c r="AG935" s="57" t="str" cm="1">
        <f t="array" ref="AG935">IFERROR(_xlfn.IFS(
AI935="MPR ISSUE","PDH",
AI935="BSS Hardware Issue","BSS",
AI935="Sites strategiques, MLL, Pylone, etc.","ENVTECH",
AI935="AKTIVCO DEFAUT GE &amp; POWER Cabinet","AKTIVCO",
AI935="AKTIVCO Coupure ENEO &amp; Baisse de tension","AKTIVCO GRID ONLY",
AI935="Coupure ENEO &amp; Baisse de tension","IHS GRID ONLY",
AI935="Defaut GE &amp; POWER Cabinet","IHS",
AI935="Sharing","Partners",
AI935="Sites strategiques &amp; DataCenter","SST &amp; DC",
AI935="Exclu","Exclu",
AI935="SAT","SAT",
AI935="SPARE-ISSUE","SPARE-ISSUE",
AI935="Fiber CAmtel","TRANS_FO_CAMTEL",
AI935="Fiber AOF","Fiber AOF",
AI935="Projet OCM (HUAWEI)","TRAVAUX-HUAWEI",
AI935="Projet OCM (NOKIA)","TRAVAUX-NOKIA",
AI935="ACCESS-ISSUE","ACCESS-ISSUE",
AI935="Projet OCM (ZTE, NOKIA, autres projets)","TRAVAUX OCM",
AI935="No root CAuse","No root cause",
AI935="ODU HS","PDH",
AI935="IP &amp; VLAN","PDH",
AI935="Warehouse HUAWEI","SPARE-ISSUE",
AI935="SPARE-HS","SPARE-ISSUE",
AI935="Power Telco","BSS",AI935="no impacts","no impacts"
),"")</f>
        <v>no impacts</v>
      </c>
      <c r="AH935" s="57" t="str" cm="1">
        <f t="array" ref="AH935">IFERROR(_xlfn.IFS(
AI935="MPR ISSUE","TX ISSUE",
AI935="BSS Hardware Issue","RAN ISSUE",
AI935="Sites strategiques, MLL, Pylone, etc.","ENVTECH",
AI935="AKTIVCO DEFAUT GE &amp; POWER Cabinet","POWER ISSUE",
AI935="AKTIVCO Coupure ENEO &amp; Baisse de tension","POWER ISSUE",
AI935="Coupure ENEO &amp; Baisse de tension","POWER ISSUE",
AI935="Defaut GE &amp; POWER Cabinet","POWER ISSUE",
AI935="Sharing","POWER ISSUE",
AI935="Sites strategiques &amp; DataCenter","POWER ISSUE",
AI935="Exclu","Exclu",
AI935="SAT","TX ISSUE",
AI935="SPARE-ISSUE","SPARE-ISSUE",
AI935="Fiber CAmtel","TX ISSUE",
AI935="Fiber AOF","TX ISSUE",
AI935="Projet OCM (HUAWEI)","TRAVAUX-HUAWEI",
AI935="Projet OCM (NOKIA)","TRAVAUX -NOKIA",
AI935="ACCESS-ISSUE","ACCESS-ISSUE",
AI935="Projet OCM (ZTE, NOKIA, autres projets)","TRAVAUX OCM",
AI935="No root CAuse","No root cause",
AI935="ODU HS","TX ISSUE",
AI935="IP &amp; VLAN","TX ISSUE",
AI935="Warehouse HUAWEI","SPARE-ISSUE",
AI935="SPARE-HS","SPARE-ISSUE",
AI935="Power Telco","RAN ISSUE",AI935="no impacts","no impacts"
),"")</f>
        <v>no impacts</v>
      </c>
      <c r="AI935" s="85" t="s">
        <v>5998</v>
      </c>
      <c r="AJ935" s="57" t="str" cm="1">
        <f t="array" ref="AJ935">IFERROR(_xlfn.IFS(
AI935="MPR ISSUE","ACTIVE",
AI935="BSS Hardware Issue","ACTIVE",
AI935="Sites strategiques, MLL, Pylone, etc.","PASSIVE",
AI935="AKTIVCO DEFAUT GE &amp; POWER Cabinet","PASSIVE",
AI935="AKTIVCO Coupure ENEO &amp; Baisse de tension","PASSIVE",
AI935="Coupure ENEO &amp; Baisse de tension","PASSIVE",
AI935="Defaut GE &amp; POWER Cabinet","PASSIVE",
AI935="Sharing","PASSIVE",
AI935="Sites strategiques &amp; DataCenter","PASSIVE",
AI935="Exclu","Exclu",
AI935="SAT","ACTIVE",
AI935="SPARE-ISSUE","SPARE-ISSUE",
AI935="Fiber CAmtel","ACTIVE",
AI935="Fiber AOF","ACTIVE",
AI935="Projet OCM (HUAWEI)","PLANNED WORKS",
AI935="Projet OCM (NOKIA)","PLANNED WORKS",
AI935="ACCESS-ISSUE","ACCESS-ISSUE",
AI935="Projet OCM (ZTE, NOKIA, autres projets)","PLANNED WORKS",
AI935="No root CAuse","No root cause",
AI935="ODU HS","ACTIVE",
AI935="IP &amp; VLAN","ACTIVE",
AI935="Warehouse HUAWEI","SPARE-ISSUE",
AI935="SPARE-HS","SPARE-ISSUE",
AI935="Power Telco","ACTIVE", AI935="no impacts","no impacts"
),"")</f>
        <v>no impacts</v>
      </c>
      <c r="AK935" s="23" t="s">
        <v>5537</v>
      </c>
      <c r="AL935" s="23" t="str">
        <f t="shared" si="26"/>
        <v>LIT_547</v>
      </c>
      <c r="AN935" s="9" t="s">
        <v>5537</v>
      </c>
      <c r="AO935" s="23" t="str">
        <f>_xlfn.XLOOKUP(B935,'INCIDENT-05-03-2026'!E:E,'INCIDENT-05-03-2026'!F:F,"")</f>
        <v/>
      </c>
      <c r="AP935" s="7" t="s">
        <v>5537</v>
      </c>
      <c r="AQ935" s="6"/>
      <c r="AR935" s="7"/>
      <c r="AS935" s="3" t="str">
        <f>_xlfn.XLOOKUP(B935,'[3]tt num | region | site id'!$C:$C,'[3]tt num | region | site id'!$Q:$Q,"")</f>
        <v/>
      </c>
      <c r="AT935" s="24" t="str">
        <f>_xlfn.XLOOKUP(B935,'[4]Cells Huawei 03052026 12h'!$B:$B,'[4]Cells Huawei 03052026 12h'!$T:$T,"")</f>
        <v/>
      </c>
      <c r="AU935" s="24" t="str">
        <f>_xlfn.XLOOKUP(B935,'[5]cells down 02052026 8h50'!$B:$B,'[5]cells down 02052026 8h50'!$R:$R,"")</f>
        <v/>
      </c>
      <c r="AV935" s="24" t="str">
        <f>_xlfn.XLOOKUP(B935,'[5]cells down 02052026 13h50'!$B:$B,'[5]cells down 02052026 13h50'!$R:$R,"")</f>
        <v/>
      </c>
      <c r="AW935" s="24" t="str">
        <f>_xlfn.XLOOKUP(B935,'[5]cells down 02052026 13h50'!$B:$B,'[5]cells down 02052026 13h50'!$R:$R,"")</f>
        <v/>
      </c>
      <c r="AX935" s="24" t="str">
        <f>_xlfn.XLOOKUP(B935,'[6]cell downs 03052026 8h40 '!$B:$B,'[6]cell downs 03052026 8h40 '!$R:$R,"")</f>
        <v/>
      </c>
      <c r="AY935" s="24" t="str">
        <f>_xlfn.XLOOKUP(B935,'[7]ALL SITES DOWN'!$D:$D,'[7]ALL SITES DOWN'!$J:$J,"")</f>
        <v/>
      </c>
      <c r="AZ935" s="24" t="str">
        <f>_xlfn.XLOOKUP(B935,'[8]ALL SITES DOWN'!$D:$D,'[8]ALL SITES DOWN'!$J:$J,"")</f>
        <v/>
      </c>
      <c r="BA935" s="9" t="str">
        <f>_xlfn.XLOOKUP(B935,[9]sheet1!$AC:$AC,[9]sheet1!$AF:$AF,"")</f>
        <v/>
      </c>
      <c r="BB935" s="14" t="s">
        <v>5537</v>
      </c>
      <c r="BC935" s="14" t="s">
        <v>5537</v>
      </c>
      <c r="BD935" s="14" t="str">
        <f>_xlfn.XLOOKUP(B935,'[10]cell downs 18042026 17h'!$B:$B,'[10]cell downs 18042026 17h'!$B:$B,"")</f>
        <v/>
      </c>
      <c r="BE935" s="14" t="str">
        <f>_xlfn.XLOOKUP(B935,'[11]Cells Huawei 19042026 15h'!$B:$B,'[11]Cells Huawei 19042026 15h'!$B:$B,"")</f>
        <v/>
      </c>
      <c r="BF935" s="9" t="str">
        <f>_xlfn.XLOOKUP(B935,'[12]cells down 19042026 9H40'!$B:$B,'[12]cells down 19042026 9H40'!$B:$B,"")</f>
        <v>LIT_547</v>
      </c>
      <c r="BG935" s="9" t="s">
        <v>5537</v>
      </c>
      <c r="BH935" s="9" t="s">
        <v>12</v>
      </c>
    </row>
    <row r="936" spans="1:60" s="9" customFormat="1" x14ac:dyDescent="0.3">
      <c r="A936" s="1" t="s">
        <v>1784</v>
      </c>
      <c r="B936" s="8" t="s">
        <v>1785</v>
      </c>
      <c r="C936" s="3" t="str">
        <f>_xlfn.XLOOKUP(B936,'[1]daily break down'!$D:$D,'[1]daily break down'!$E:$E,"")</f>
        <v>Yaounde</v>
      </c>
      <c r="D936" s="1" t="s">
        <v>21</v>
      </c>
      <c r="E936" s="1" t="s">
        <v>36</v>
      </c>
      <c r="F936" s="3" t="s">
        <v>37</v>
      </c>
      <c r="G936" s="1" t="s">
        <v>38</v>
      </c>
      <c r="H936" s="42" t="str">
        <f>_xlfn.XLOOKUP(B936,[2]CALCULATION!$B:$B,[2]CALCULATION!$H:$H,"")</f>
        <v>ZTE</v>
      </c>
      <c r="I936" s="34">
        <v>10.039900637211677</v>
      </c>
      <c r="J936" s="34">
        <v>0</v>
      </c>
      <c r="K936" s="34">
        <v>0</v>
      </c>
      <c r="L936" s="34">
        <v>2.7124122157445223</v>
      </c>
      <c r="M936" s="34">
        <v>0</v>
      </c>
      <c r="N936" s="34">
        <v>19.176864764448556</v>
      </c>
      <c r="O936" s="34">
        <v>0</v>
      </c>
      <c r="P936" s="34">
        <v>0</v>
      </c>
      <c r="Q936" s="34">
        <v>1.3205091986199933</v>
      </c>
      <c r="R936" s="34">
        <v>4.6422033598433936</v>
      </c>
      <c r="S936" s="35">
        <v>0</v>
      </c>
      <c r="T936" s="35">
        <v>0.9698893939783072</v>
      </c>
      <c r="U936" s="35">
        <v>1.0366460921203193</v>
      </c>
      <c r="V936" s="35">
        <v>7.1831491326444672</v>
      </c>
      <c r="W936" s="35">
        <v>0.9698893939783072</v>
      </c>
      <c r="X936" s="35">
        <v>5.029563425818913</v>
      </c>
      <c r="Y936" s="35">
        <v>0</v>
      </c>
      <c r="Z936" s="35">
        <v>0</v>
      </c>
      <c r="AA936" s="35">
        <v>0</v>
      </c>
      <c r="AB936" s="35">
        <v>0</v>
      </c>
      <c r="AC936" s="35">
        <v>0</v>
      </c>
      <c r="AD936" s="35">
        <v>0</v>
      </c>
      <c r="AE936" s="58" t="s">
        <v>5560</v>
      </c>
      <c r="AF936" s="58"/>
      <c r="AG936" s="57" t="str" cm="1">
        <f t="array" ref="AG936">IFERROR(_xlfn.IFS(
AI936="MPR ISSUE","PDH",
AI936="BSS Hardware Issue","BSS",
AI936="Sites strategiques, MLL, Pylone, etc.","ENVTECH",
AI936="AKTIVCO DEFAUT GE &amp; POWER Cabinet","AKTIVCO",
AI936="AKTIVCO Coupure ENEO &amp; Baisse de tension","AKTIVCO GRID ONLY",
AI936="Coupure ENEO &amp; Baisse de tension","IHS GRID ONLY",
AI936="Defaut GE &amp; POWER Cabinet","IHS",
AI936="Sharing","Partners",
AI936="Sites strategiques &amp; DataCenter","SST &amp; DC",
AI936="Exclu","Exclu",
AI936="SAT","SAT",
AI936="SPARE-ISSUE","SPARE-ISSUE",
AI936="Fiber CAmtel","TRANS_FO_CAMTEL",
AI936="Fiber AOF","Fiber AOF",
AI936="Projet OCM (HUAWEI)","TRAVAUX-HUAWEI",
AI936="Projet OCM (NOKIA)","TRAVAUX-NOKIA",
AI936="ACCESS-ISSUE","ACCESS-ISSUE",
AI936="Projet OCM (ZTE, NOKIA, autres projets)","TRAVAUX OCM",
AI936="No root CAuse","No root cause",
AI936="ODU HS","PDH",
AI936="IP &amp; VLAN","PDH",
AI936="Warehouse HUAWEI","SPARE-ISSUE",
AI936="SPARE-HS","SPARE-ISSUE",
AI936="Power Telco","BSS",AI936="no impacts","no impacts"
),"")</f>
        <v>no impacts</v>
      </c>
      <c r="AH936" s="57" t="str" cm="1">
        <f t="array" ref="AH936">IFERROR(_xlfn.IFS(
AI936="MPR ISSUE","TX ISSUE",
AI936="BSS Hardware Issue","RAN ISSUE",
AI936="Sites strategiques, MLL, Pylone, etc.","ENVTECH",
AI936="AKTIVCO DEFAUT GE &amp; POWER Cabinet","POWER ISSUE",
AI936="AKTIVCO Coupure ENEO &amp; Baisse de tension","POWER ISSUE",
AI936="Coupure ENEO &amp; Baisse de tension","POWER ISSUE",
AI936="Defaut GE &amp; POWER Cabinet","POWER ISSUE",
AI936="Sharing","POWER ISSUE",
AI936="Sites strategiques &amp; DataCenter","POWER ISSUE",
AI936="Exclu","Exclu",
AI936="SAT","TX ISSUE",
AI936="SPARE-ISSUE","SPARE-ISSUE",
AI936="Fiber CAmtel","TX ISSUE",
AI936="Fiber AOF","TX ISSUE",
AI936="Projet OCM (HUAWEI)","TRAVAUX-HUAWEI",
AI936="Projet OCM (NOKIA)","TRAVAUX -NOKIA",
AI936="ACCESS-ISSUE","ACCESS-ISSUE",
AI936="Projet OCM (ZTE, NOKIA, autres projets)","TRAVAUX OCM",
AI936="No root CAuse","No root cause",
AI936="ODU HS","TX ISSUE",
AI936="IP &amp; VLAN","TX ISSUE",
AI936="Warehouse HUAWEI","SPARE-ISSUE",
AI936="SPARE-HS","SPARE-ISSUE",
AI936="Power Telco","RAN ISSUE",AI936="no impacts","no impacts"
),"")</f>
        <v>no impacts</v>
      </c>
      <c r="AI936" s="85" t="s">
        <v>5998</v>
      </c>
      <c r="AJ936" s="57" t="str" cm="1">
        <f t="array" ref="AJ936">IFERROR(_xlfn.IFS(
AI936="MPR ISSUE","ACTIVE",
AI936="BSS Hardware Issue","ACTIVE",
AI936="Sites strategiques, MLL, Pylone, etc.","PASSIVE",
AI936="AKTIVCO DEFAUT GE &amp; POWER Cabinet","PASSIVE",
AI936="AKTIVCO Coupure ENEO &amp; Baisse de tension","PASSIVE",
AI936="Coupure ENEO &amp; Baisse de tension","PASSIVE",
AI936="Defaut GE &amp; POWER Cabinet","PASSIVE",
AI936="Sharing","PASSIVE",
AI936="Sites strategiques &amp; DataCenter","PASSIVE",
AI936="Exclu","Exclu",
AI936="SAT","ACTIVE",
AI936="SPARE-ISSUE","SPARE-ISSUE",
AI936="Fiber CAmtel","ACTIVE",
AI936="Fiber AOF","ACTIVE",
AI936="Projet OCM (HUAWEI)","PLANNED WORKS",
AI936="Projet OCM (NOKIA)","PLANNED WORKS",
AI936="ACCESS-ISSUE","ACCESS-ISSUE",
AI936="Projet OCM (ZTE, NOKIA, autres projets)","PLANNED WORKS",
AI936="No root CAuse","No root cause",
AI936="ODU HS","ACTIVE",
AI936="IP &amp; VLAN","ACTIVE",
AI936="Warehouse HUAWEI","SPARE-ISSUE",
AI936="SPARE-HS","SPARE-ISSUE",
AI936="Power Telco","ACTIVE", AI936="no impacts","no impacts"
),"")</f>
        <v>no impacts</v>
      </c>
      <c r="AK936" s="23" t="s">
        <v>5537</v>
      </c>
      <c r="AL936" s="23" t="str">
        <f t="shared" si="26"/>
        <v>CTR_707</v>
      </c>
      <c r="AN936" s="9" t="s">
        <v>5537</v>
      </c>
      <c r="AO936" s="23" t="str">
        <f>_xlfn.XLOOKUP(B936,'INCIDENT-05-03-2026'!E:E,'INCIDENT-05-03-2026'!F:F,"")</f>
        <v/>
      </c>
      <c r="AP936" s="7" t="s">
        <v>5537</v>
      </c>
      <c r="AQ936" s="6"/>
      <c r="AR936" s="7"/>
      <c r="AS936" s="3" t="str">
        <f>_xlfn.XLOOKUP(B936,'[3]tt num | region | site id'!$C:$C,'[3]tt num | region | site id'!$Q:$Q,"")</f>
        <v/>
      </c>
      <c r="AT936" s="24" t="str">
        <f>_xlfn.XLOOKUP(B936,'[4]Cells Huawei 03052026 12h'!$B:$B,'[4]Cells Huawei 03052026 12h'!$T:$T,"")</f>
        <v/>
      </c>
      <c r="AU936" s="24" t="str">
        <f>_xlfn.XLOOKUP(B936,'[5]cells down 02052026 8h50'!$B:$B,'[5]cells down 02052026 8h50'!$R:$R,"")</f>
        <v/>
      </c>
      <c r="AV936" s="24" t="str">
        <f>_xlfn.XLOOKUP(B936,'[5]cells down 02052026 13h50'!$B:$B,'[5]cells down 02052026 13h50'!$R:$R,"")</f>
        <v/>
      </c>
      <c r="AW936" s="24" t="str">
        <f>_xlfn.XLOOKUP(B936,'[5]cells down 02052026 13h50'!$B:$B,'[5]cells down 02052026 13h50'!$R:$R,"")</f>
        <v/>
      </c>
      <c r="AX936" s="24" t="str">
        <f>_xlfn.XLOOKUP(B936,'[6]cell downs 03052026 8h40 '!$B:$B,'[6]cell downs 03052026 8h40 '!$R:$R,"")</f>
        <v/>
      </c>
      <c r="AY936" s="24" t="str">
        <f>_xlfn.XLOOKUP(B936,'[7]ALL SITES DOWN'!$D:$D,'[7]ALL SITES DOWN'!$J:$J,"")</f>
        <v/>
      </c>
      <c r="AZ936" s="24" t="str">
        <f>_xlfn.XLOOKUP(B936,'[8]ALL SITES DOWN'!$D:$D,'[8]ALL SITES DOWN'!$J:$J,"")</f>
        <v/>
      </c>
      <c r="BA936" s="9" t="str">
        <f>_xlfn.XLOOKUP(B936,[9]sheet1!$AC:$AC,[9]sheet1!$AF:$AF,"")</f>
        <v/>
      </c>
      <c r="BB936" s="14" t="s">
        <v>5537</v>
      </c>
      <c r="BC936" s="14" t="s">
        <v>5537</v>
      </c>
      <c r="BD936" s="14" t="str">
        <f>_xlfn.XLOOKUP(B936,'[10]cell downs 18042026 17h'!$B:$B,'[10]cell downs 18042026 17h'!$B:$B,"")</f>
        <v/>
      </c>
      <c r="BE936" s="14" t="str">
        <f>_xlfn.XLOOKUP(B936,'[11]Cells Huawei 19042026 15h'!$B:$B,'[11]Cells Huawei 19042026 15h'!$B:$B,"")</f>
        <v/>
      </c>
      <c r="BF936" s="9" t="str">
        <f>_xlfn.XLOOKUP(B936,'[12]cells down 19042026 9H40'!$B:$B,'[12]cells down 19042026 9H40'!$B:$B,"")</f>
        <v/>
      </c>
      <c r="BG936" s="9" t="s">
        <v>5537</v>
      </c>
      <c r="BH936" s="9" t="s">
        <v>5537</v>
      </c>
    </row>
    <row r="937" spans="1:60" s="9" customFormat="1" x14ac:dyDescent="0.3">
      <c r="A937" s="3" t="s">
        <v>340</v>
      </c>
      <c r="B937" s="3" t="s">
        <v>341</v>
      </c>
      <c r="C937" s="3" t="str">
        <f>_xlfn.XLOOKUP(B937,'[1]daily break down'!$D:$D,'[1]daily break down'!$E:$E,"")</f>
        <v>Douala</v>
      </c>
      <c r="D937" s="3" t="s">
        <v>113</v>
      </c>
      <c r="E937" s="3" t="s">
        <v>12</v>
      </c>
      <c r="F937" s="3" t="s">
        <v>31</v>
      </c>
      <c r="G937" s="3" t="s">
        <v>32</v>
      </c>
      <c r="H937" s="42" t="str">
        <f>_xlfn.XLOOKUP(B937,[2]CALCULATION!$B:$B,[2]CALCULATION!$H:$H,"")</f>
        <v>ZTE</v>
      </c>
      <c r="I937" s="34">
        <v>5.7137527002308568</v>
      </c>
      <c r="J937" s="34">
        <v>1.8071393105101401</v>
      </c>
      <c r="K937" s="34">
        <v>2.0931782965645369</v>
      </c>
      <c r="L937" s="34">
        <v>0</v>
      </c>
      <c r="M937" s="34">
        <v>0.16715035399063402</v>
      </c>
      <c r="N937" s="34">
        <v>0</v>
      </c>
      <c r="O937" s="34">
        <v>1.1928635431023908</v>
      </c>
      <c r="P937" s="34">
        <v>0</v>
      </c>
      <c r="Q937" s="34">
        <v>2.2371252136642381</v>
      </c>
      <c r="R937" s="34">
        <v>0</v>
      </c>
      <c r="S937" s="35">
        <v>0.43084198691333331</v>
      </c>
      <c r="T937" s="35">
        <v>0</v>
      </c>
      <c r="U937" s="35">
        <v>1.15403657760542</v>
      </c>
      <c r="V937" s="35">
        <v>0</v>
      </c>
      <c r="W937" s="35">
        <v>0</v>
      </c>
      <c r="X937" s="35">
        <v>4.9858318137846611</v>
      </c>
      <c r="Y937" s="35">
        <v>0</v>
      </c>
      <c r="Z937" s="35">
        <v>5.5279290192419115</v>
      </c>
      <c r="AA937" s="35">
        <v>0</v>
      </c>
      <c r="AB937" s="35">
        <v>0</v>
      </c>
      <c r="AC937" s="35">
        <v>0</v>
      </c>
      <c r="AD937" s="35">
        <v>0</v>
      </c>
      <c r="AE937" s="58" t="s">
        <v>5560</v>
      </c>
      <c r="AF937" s="58"/>
      <c r="AG937" s="57" t="str" cm="1">
        <f t="array" ref="AG937">IFERROR(_xlfn.IFS(
AI937="MPR ISSUE","PDH",
AI937="BSS Hardware Issue","BSS",
AI937="Sites strategiques, MLL, Pylone, etc.","ENVTECH",
AI937="AKTIVCO DEFAUT GE &amp; POWER Cabinet","AKTIVCO",
AI937="AKTIVCO Coupure ENEO &amp; Baisse de tension","AKTIVCO GRID ONLY",
AI937="Coupure ENEO &amp; Baisse de tension","IHS GRID ONLY",
AI937="Defaut GE &amp; POWER Cabinet","IHS",
AI937="Sharing","Partners",
AI937="Sites strategiques &amp; DataCenter","SST &amp; DC",
AI937="Exclu","Exclu",
AI937="SAT","SAT",
AI937="SPARE-ISSUE","SPARE-ISSUE",
AI937="Fiber CAmtel","TRANS_FO_CAMTEL",
AI937="Fiber AOF","Fiber AOF",
AI937="Projet OCM (HUAWEI)","TRAVAUX-HUAWEI",
AI937="Projet OCM (NOKIA)","TRAVAUX-NOKIA",
AI937="ACCESS-ISSUE","ACCESS-ISSUE",
AI937="Projet OCM (ZTE, NOKIA, autres projets)","TRAVAUX OCM",
AI937="No root CAuse","No root cause",
AI937="ODU HS","PDH",
AI937="IP &amp; VLAN","PDH",
AI937="Warehouse HUAWEI","SPARE-ISSUE",
AI937="SPARE-HS","SPARE-ISSUE",
AI937="Power Telco","BSS",AI937="no impacts","no impacts"
),"")</f>
        <v>no impacts</v>
      </c>
      <c r="AH937" s="57" t="str" cm="1">
        <f t="array" ref="AH937">IFERROR(_xlfn.IFS(
AI937="MPR ISSUE","TX ISSUE",
AI937="BSS Hardware Issue","RAN ISSUE",
AI937="Sites strategiques, MLL, Pylone, etc.","ENVTECH",
AI937="AKTIVCO DEFAUT GE &amp; POWER Cabinet","POWER ISSUE",
AI937="AKTIVCO Coupure ENEO &amp; Baisse de tension","POWER ISSUE",
AI937="Coupure ENEO &amp; Baisse de tension","POWER ISSUE",
AI937="Defaut GE &amp; POWER Cabinet","POWER ISSUE",
AI937="Sharing","POWER ISSUE",
AI937="Sites strategiques &amp; DataCenter","POWER ISSUE",
AI937="Exclu","Exclu",
AI937="SAT","TX ISSUE",
AI937="SPARE-ISSUE","SPARE-ISSUE",
AI937="Fiber CAmtel","TX ISSUE",
AI937="Fiber AOF","TX ISSUE",
AI937="Projet OCM (HUAWEI)","TRAVAUX-HUAWEI",
AI937="Projet OCM (NOKIA)","TRAVAUX -NOKIA",
AI937="ACCESS-ISSUE","ACCESS-ISSUE",
AI937="Projet OCM (ZTE, NOKIA, autres projets)","TRAVAUX OCM",
AI937="No root CAuse","No root cause",
AI937="ODU HS","TX ISSUE",
AI937="IP &amp; VLAN","TX ISSUE",
AI937="Warehouse HUAWEI","SPARE-ISSUE",
AI937="SPARE-HS","SPARE-ISSUE",
AI937="Power Telco","RAN ISSUE",AI937="no impacts","no impacts"
),"")</f>
        <v>no impacts</v>
      </c>
      <c r="AI937" s="85" t="s">
        <v>5998</v>
      </c>
      <c r="AJ937" s="57" t="str" cm="1">
        <f t="array" ref="AJ937">IFERROR(_xlfn.IFS(
AI937="MPR ISSUE","ACTIVE",
AI937="BSS Hardware Issue","ACTIVE",
AI937="Sites strategiques, MLL, Pylone, etc.","PASSIVE",
AI937="AKTIVCO DEFAUT GE &amp; POWER Cabinet","PASSIVE",
AI937="AKTIVCO Coupure ENEO &amp; Baisse de tension","PASSIVE",
AI937="Coupure ENEO &amp; Baisse de tension","PASSIVE",
AI937="Defaut GE &amp; POWER Cabinet","PASSIVE",
AI937="Sharing","PASSIVE",
AI937="Sites strategiques &amp; DataCenter","PASSIVE",
AI937="Exclu","Exclu",
AI937="SAT","ACTIVE",
AI937="SPARE-ISSUE","SPARE-ISSUE",
AI937="Fiber CAmtel","ACTIVE",
AI937="Fiber AOF","ACTIVE",
AI937="Projet OCM (HUAWEI)","PLANNED WORKS",
AI937="Projet OCM (NOKIA)","PLANNED WORKS",
AI937="ACCESS-ISSUE","ACCESS-ISSUE",
AI937="Projet OCM (ZTE, NOKIA, autres projets)","PLANNED WORKS",
AI937="No root CAuse","No root cause",
AI937="ODU HS","ACTIVE",
AI937="IP &amp; VLAN","ACTIVE",
AI937="Warehouse HUAWEI","SPARE-ISSUE",
AI937="SPARE-HS","SPARE-ISSUE",
AI937="Power Telco","ACTIVE", AI937="no impacts","no impacts"
),"")</f>
        <v>no impacts</v>
      </c>
      <c r="AK937" s="23" t="s">
        <v>5537</v>
      </c>
      <c r="AL937" s="23" t="str">
        <f t="shared" si="26"/>
        <v>LIT_871</v>
      </c>
      <c r="AN937" s="9" t="s">
        <v>5537</v>
      </c>
      <c r="AO937" s="23" t="str">
        <f>_xlfn.XLOOKUP(B937,'INCIDENT-05-03-2026'!E:E,'INCIDENT-05-03-2026'!F:F,"")</f>
        <v/>
      </c>
      <c r="AP937" s="7" t="s">
        <v>5537</v>
      </c>
      <c r="AQ937" s="6"/>
      <c r="AR937" s="7"/>
      <c r="AS937" s="3" t="str">
        <f>_xlfn.XLOOKUP(B937,'[3]tt num | region | site id'!$C:$C,'[3]tt num | region | site id'!$Q:$Q,"")</f>
        <v/>
      </c>
      <c r="AT937" s="24" t="str">
        <f>_xlfn.XLOOKUP(B937,'[4]Cells Huawei 03052026 12h'!$B:$B,'[4]Cells Huawei 03052026 12h'!$T:$T,"")</f>
        <v/>
      </c>
      <c r="AU937" s="24" t="str">
        <f>_xlfn.XLOOKUP(B937,'[5]cells down 02052026 8h50'!$B:$B,'[5]cells down 02052026 8h50'!$R:$R,"")</f>
        <v/>
      </c>
      <c r="AV937" s="24" t="str">
        <f>_xlfn.XLOOKUP(B937,'[5]cells down 02052026 13h50'!$B:$B,'[5]cells down 02052026 13h50'!$R:$R,"")</f>
        <v/>
      </c>
      <c r="AW937" s="24" t="str">
        <f>_xlfn.XLOOKUP(B937,'[5]cells down 02052026 13h50'!$B:$B,'[5]cells down 02052026 13h50'!$R:$R,"")</f>
        <v/>
      </c>
      <c r="AX937" s="24" t="str">
        <f>_xlfn.XLOOKUP(B937,'[6]cell downs 03052026 8h40 '!$B:$B,'[6]cell downs 03052026 8h40 '!$R:$R,"")</f>
        <v/>
      </c>
      <c r="AY937" s="24" t="str">
        <f>_xlfn.XLOOKUP(B937,'[7]ALL SITES DOWN'!$D:$D,'[7]ALL SITES DOWN'!$J:$J,"")</f>
        <v/>
      </c>
      <c r="AZ937" s="24" t="str">
        <f>_xlfn.XLOOKUP(B937,'[8]ALL SITES DOWN'!$D:$D,'[8]ALL SITES DOWN'!$J:$J,"")</f>
        <v/>
      </c>
      <c r="BA937" s="9" t="str">
        <f>_xlfn.XLOOKUP(B937,[9]sheet1!$AC:$AC,[9]sheet1!$AF:$AF,"")</f>
        <v/>
      </c>
      <c r="BB937" s="14" t="s">
        <v>5537</v>
      </c>
      <c r="BC937" s="14" t="s">
        <v>5537</v>
      </c>
      <c r="BD937" s="14" t="str">
        <f>_xlfn.XLOOKUP(B937,'[10]cell downs 18042026 17h'!$B:$B,'[10]cell downs 18042026 17h'!$B:$B,"")</f>
        <v/>
      </c>
      <c r="BE937" s="14" t="str">
        <f>_xlfn.XLOOKUP(B937,'[11]Cells Huawei 19042026 15h'!$B:$B,'[11]Cells Huawei 19042026 15h'!$B:$B,"")</f>
        <v/>
      </c>
      <c r="BF937" s="9" t="str">
        <f>_xlfn.XLOOKUP(B937,'[12]cells down 19042026 9H40'!$B:$B,'[12]cells down 19042026 9H40'!$B:$B,"")</f>
        <v/>
      </c>
      <c r="BG937" s="9" t="s">
        <v>341</v>
      </c>
      <c r="BH937" s="9" t="s">
        <v>594</v>
      </c>
    </row>
    <row r="938" spans="1:60" s="9" customFormat="1" x14ac:dyDescent="0.3">
      <c r="A938" s="1" t="s">
        <v>4336</v>
      </c>
      <c r="B938" s="8" t="s">
        <v>4337</v>
      </c>
      <c r="C938" s="3" t="str">
        <f>_xlfn.XLOOKUP(B938,'[1]daily break down'!$D:$D,'[1]daily break down'!$E:$E,"")</f>
        <v>SUD-OUEST</v>
      </c>
      <c r="D938" s="1" t="s">
        <v>5487</v>
      </c>
      <c r="E938" s="1" t="s">
        <v>96</v>
      </c>
      <c r="F938" s="3" t="s">
        <v>13</v>
      </c>
      <c r="G938" s="1" t="s">
        <v>4338</v>
      </c>
      <c r="H938" s="40" t="str">
        <f>_xlfn.XLOOKUP(B938,[2]CALCULATION!$B:$B,[2]CALCULATION!$H:$H,"")</f>
        <v>HUAWEI</v>
      </c>
      <c r="I938" s="34">
        <v>0</v>
      </c>
      <c r="J938" s="34">
        <v>0</v>
      </c>
      <c r="K938" s="34">
        <v>0</v>
      </c>
      <c r="L938" s="34">
        <v>0</v>
      </c>
      <c r="M938" s="34">
        <v>0</v>
      </c>
      <c r="N938" s="34">
        <v>0</v>
      </c>
      <c r="O938" s="34">
        <v>0</v>
      </c>
      <c r="P938" s="34">
        <v>0</v>
      </c>
      <c r="Q938" s="34">
        <v>0</v>
      </c>
      <c r="R938" s="34">
        <v>0</v>
      </c>
      <c r="S938" s="35">
        <v>0</v>
      </c>
      <c r="T938" s="35">
        <v>0</v>
      </c>
      <c r="U938" s="35">
        <v>0</v>
      </c>
      <c r="V938" s="35">
        <v>0</v>
      </c>
      <c r="W938" s="35">
        <v>0</v>
      </c>
      <c r="X938" s="35">
        <v>4.8225338367105843</v>
      </c>
      <c r="Y938" s="35">
        <v>0</v>
      </c>
      <c r="Z938" s="35">
        <v>0</v>
      </c>
      <c r="AA938" s="35">
        <v>0</v>
      </c>
      <c r="AB938" s="35">
        <v>0</v>
      </c>
      <c r="AC938" s="35">
        <v>0</v>
      </c>
      <c r="AD938" s="35">
        <v>0</v>
      </c>
      <c r="AE938" s="58" t="s">
        <v>5603</v>
      </c>
      <c r="AF938" s="58"/>
      <c r="AG938" s="57" t="str" cm="1">
        <f t="array" ref="AG938">IFERROR(_xlfn.IFS(
AI938="MPR ISSUE","PDH",
AI938="BSS Hardware Issue","BSS",
AI938="Sites strategiques, MLL, Pylone, etc.","ENVTECH",
AI938="AKTIVCO DEFAUT GE &amp; POWER Cabinet","AKTIVCO",
AI938="AKTIVCO Coupure ENEO &amp; Baisse de tension","AKTIVCO GRID ONLY",
AI938="Coupure ENEO &amp; Baisse de tension","IHS GRID ONLY",
AI938="Defaut GE &amp; POWER Cabinet","IHS",
AI938="Sharing","Partners",
AI938="Sites strategiques &amp; DataCenter","SST &amp; DC",
AI938="Exclu","Exclu",
AI938="SAT","SAT",
AI938="SPARE-ISSUE","SPARE-ISSUE",
AI938="Fiber CAmtel","TRANS_FO_CAMTEL",
AI938="Fiber AOF","Fiber AOF",
AI938="Projet OCM (HUAWEI)","TRAVAUX-HUAWEI",
AI938="Projet OCM (NOKIA)","TRAVAUX-NOKIA",
AI938="ACCESS-ISSUE","ACCESS-ISSUE",
AI938="Projet OCM (ZTE, NOKIA, autres projets)","TRAVAUX OCM",
AI938="No root CAuse","No root cause",
AI938="ODU HS","PDH",
AI938="IP &amp; VLAN","PDH",
AI938="Warehouse HUAWEI","SPARE-ISSUE",
AI938="SPARE-HS","SPARE-ISSUE",
AI938="Power Telco","BSS",AI938="no impacts","no impacts"
),"")</f>
        <v>no impacts</v>
      </c>
      <c r="AH938" s="57" t="str" cm="1">
        <f t="array" ref="AH938">IFERROR(_xlfn.IFS(
AI938="MPR ISSUE","TX ISSUE",
AI938="BSS Hardware Issue","RAN ISSUE",
AI938="Sites strategiques, MLL, Pylone, etc.","ENVTECH",
AI938="AKTIVCO DEFAUT GE &amp; POWER Cabinet","POWER ISSUE",
AI938="AKTIVCO Coupure ENEO &amp; Baisse de tension","POWER ISSUE",
AI938="Coupure ENEO &amp; Baisse de tension","POWER ISSUE",
AI938="Defaut GE &amp; POWER Cabinet","POWER ISSUE",
AI938="Sharing","POWER ISSUE",
AI938="Sites strategiques &amp; DataCenter","POWER ISSUE",
AI938="Exclu","Exclu",
AI938="SAT","TX ISSUE",
AI938="SPARE-ISSUE","SPARE-ISSUE",
AI938="Fiber CAmtel","TX ISSUE",
AI938="Fiber AOF","TX ISSUE",
AI938="Projet OCM (HUAWEI)","TRAVAUX-HUAWEI",
AI938="Projet OCM (NOKIA)","TRAVAUX -NOKIA",
AI938="ACCESS-ISSUE","ACCESS-ISSUE",
AI938="Projet OCM (ZTE, NOKIA, autres projets)","TRAVAUX OCM",
AI938="No root CAuse","No root cause",
AI938="ODU HS","TX ISSUE",
AI938="IP &amp; VLAN","TX ISSUE",
AI938="Warehouse HUAWEI","SPARE-ISSUE",
AI938="SPARE-HS","SPARE-ISSUE",
AI938="Power Telco","RAN ISSUE",AI938="no impacts","no impacts"
),"")</f>
        <v>no impacts</v>
      </c>
      <c r="AI938" s="85" t="s">
        <v>5998</v>
      </c>
      <c r="AJ938" s="57" t="str" cm="1">
        <f t="array" ref="AJ938">IFERROR(_xlfn.IFS(
AI938="MPR ISSUE","ACTIVE",
AI938="BSS Hardware Issue","ACTIVE",
AI938="Sites strategiques, MLL, Pylone, etc.","PASSIVE",
AI938="AKTIVCO DEFAUT GE &amp; POWER Cabinet","PASSIVE",
AI938="AKTIVCO Coupure ENEO &amp; Baisse de tension","PASSIVE",
AI938="Coupure ENEO &amp; Baisse de tension","PASSIVE",
AI938="Defaut GE &amp; POWER Cabinet","PASSIVE",
AI938="Sharing","PASSIVE",
AI938="Sites strategiques &amp; DataCenter","PASSIVE",
AI938="Exclu","Exclu",
AI938="SAT","ACTIVE",
AI938="SPARE-ISSUE","SPARE-ISSUE",
AI938="Fiber CAmtel","ACTIVE",
AI938="Fiber AOF","ACTIVE",
AI938="Projet OCM (HUAWEI)","PLANNED WORKS",
AI938="Projet OCM (NOKIA)","PLANNED WORKS",
AI938="ACCESS-ISSUE","ACCESS-ISSUE",
AI938="Projet OCM (ZTE, NOKIA, autres projets)","PLANNED WORKS",
AI938="No root CAuse","No root cause",
AI938="ODU HS","ACTIVE",
AI938="IP &amp; VLAN","ACTIVE",
AI938="Warehouse HUAWEI","SPARE-ISSUE",
AI938="SPARE-HS","SPARE-ISSUE",
AI938="Power Telco","ACTIVE", AI938="no impacts","no impacts"
),"")</f>
        <v>no impacts</v>
      </c>
      <c r="AK938" s="23" t="s">
        <v>5537</v>
      </c>
      <c r="AL938" s="23" t="str">
        <f t="shared" si="26"/>
        <v>SUO_255</v>
      </c>
      <c r="AN938" s="9" t="s">
        <v>5537</v>
      </c>
      <c r="AO938" s="23" t="str">
        <f>_xlfn.XLOOKUP(B938,'INCIDENT-05-03-2026'!E:E,'INCIDENT-05-03-2026'!F:F,"")</f>
        <v/>
      </c>
      <c r="AP938" s="7" t="s">
        <v>5537</v>
      </c>
      <c r="AQ938" s="6"/>
      <c r="AR938" s="7"/>
      <c r="AS938" s="3" t="str">
        <f>_xlfn.XLOOKUP(B938,'[3]tt num | region | site id'!$C:$C,'[3]tt num | region | site id'!$Q:$Q,"")</f>
        <v/>
      </c>
      <c r="AT938" s="24" t="str">
        <f>_xlfn.XLOOKUP(B938,'[4]Cells Huawei 03052026 12h'!$B:$B,'[4]Cells Huawei 03052026 12h'!$T:$T,"")</f>
        <v/>
      </c>
      <c r="AU938" s="24" t="str">
        <f>_xlfn.XLOOKUP(B938,'[5]cells down 02052026 8h50'!$B:$B,'[5]cells down 02052026 8h50'!$R:$R,"")</f>
        <v/>
      </c>
      <c r="AV938" s="24" t="str">
        <f>_xlfn.XLOOKUP(B938,'[5]cells down 02052026 13h50'!$B:$B,'[5]cells down 02052026 13h50'!$R:$R,"")</f>
        <v/>
      </c>
      <c r="AW938" s="24" t="str">
        <f>_xlfn.XLOOKUP(B938,'[5]cells down 02052026 13h50'!$B:$B,'[5]cells down 02052026 13h50'!$R:$R,"")</f>
        <v/>
      </c>
      <c r="AX938" s="24" t="str">
        <f>_xlfn.XLOOKUP(B938,'[6]cell downs 03052026 8h40 '!$B:$B,'[6]cell downs 03052026 8h40 '!$R:$R,"")</f>
        <v/>
      </c>
      <c r="AY938" s="24" t="str">
        <f>_xlfn.XLOOKUP(B938,'[7]ALL SITES DOWN'!$D:$D,'[7]ALL SITES DOWN'!$J:$J,"")</f>
        <v/>
      </c>
      <c r="AZ938" s="24" t="str">
        <f>_xlfn.XLOOKUP(B938,'[8]ALL SITES DOWN'!$D:$D,'[8]ALL SITES DOWN'!$J:$J,"")</f>
        <v/>
      </c>
      <c r="BA938" s="9" t="str">
        <f>_xlfn.XLOOKUP(B938,[9]sheet1!$AC:$AC,[9]sheet1!$AF:$AF,"")</f>
        <v/>
      </c>
      <c r="BB938" s="14" t="s">
        <v>5537</v>
      </c>
      <c r="BC938" s="14" t="s">
        <v>5537</v>
      </c>
      <c r="BD938" s="14" t="str">
        <f>_xlfn.XLOOKUP(B938,'[10]cell downs 18042026 17h'!$B:$B,'[10]cell downs 18042026 17h'!$B:$B,"")</f>
        <v/>
      </c>
      <c r="BE938" s="14" t="str">
        <f>_xlfn.XLOOKUP(B938,'[11]Cells Huawei 19042026 15h'!$B:$B,'[11]Cells Huawei 19042026 15h'!$B:$B,"")</f>
        <v/>
      </c>
      <c r="BF938" s="9" t="str">
        <f>_xlfn.XLOOKUP(B938,'[12]cells down 19042026 9H40'!$B:$B,'[12]cells down 19042026 9H40'!$B:$B,"")</f>
        <v/>
      </c>
      <c r="BG938" s="9" t="s">
        <v>5537</v>
      </c>
      <c r="BH938" s="9" t="s">
        <v>594</v>
      </c>
    </row>
    <row r="939" spans="1:60" s="9" customFormat="1" x14ac:dyDescent="0.3">
      <c r="A939" s="1" t="s">
        <v>609</v>
      </c>
      <c r="B939" s="8" t="s">
        <v>610</v>
      </c>
      <c r="C939" s="3" t="str">
        <f>_xlfn.XLOOKUP(B939,'[1]daily break down'!$D:$D,'[1]daily break down'!$E:$E,"")</f>
        <v>Yaounde</v>
      </c>
      <c r="D939" s="1" t="s">
        <v>11</v>
      </c>
      <c r="E939" s="1" t="s">
        <v>12</v>
      </c>
      <c r="F939" s="3" t="s">
        <v>37</v>
      </c>
      <c r="G939" s="1" t="s">
        <v>38</v>
      </c>
      <c r="H939" s="42" t="str">
        <f>_xlfn.XLOOKUP(B939,[2]CALCULATION!$B:$B,[2]CALCULATION!$H:$H,"")</f>
        <v>ZTE</v>
      </c>
      <c r="I939" s="34">
        <v>4.3560930334757275</v>
      </c>
      <c r="J939" s="34">
        <v>0</v>
      </c>
      <c r="K939" s="34">
        <v>1.3372385020817108</v>
      </c>
      <c r="L939" s="34">
        <v>1.8499613335502085</v>
      </c>
      <c r="M939" s="34">
        <v>36.836107044713245</v>
      </c>
      <c r="N939" s="34">
        <v>20.377343885992474</v>
      </c>
      <c r="O939" s="34">
        <v>1.2764922253326614</v>
      </c>
      <c r="P939" s="34">
        <v>3.8177590295434514</v>
      </c>
      <c r="Q939" s="34">
        <v>1.9197143248495436</v>
      </c>
      <c r="R939" s="34">
        <v>0</v>
      </c>
      <c r="S939" s="35">
        <v>2.5585668301786617</v>
      </c>
      <c r="T939" s="35">
        <v>1.3820937240499598</v>
      </c>
      <c r="U939" s="35">
        <v>49.764487790818777</v>
      </c>
      <c r="V939" s="35">
        <v>32.899156186774654</v>
      </c>
      <c r="W939" s="35">
        <v>1.3820937240499598</v>
      </c>
      <c r="X939" s="35">
        <v>4.4390083125733009</v>
      </c>
      <c r="Y939" s="35">
        <v>0</v>
      </c>
      <c r="Z939" s="35">
        <v>0</v>
      </c>
      <c r="AA939" s="35">
        <v>0</v>
      </c>
      <c r="AB939" s="35">
        <v>0</v>
      </c>
      <c r="AC939" s="35">
        <v>0</v>
      </c>
      <c r="AD939" s="35">
        <v>0</v>
      </c>
      <c r="AE939" s="58" t="s">
        <v>5560</v>
      </c>
      <c r="AF939" s="58"/>
      <c r="AG939" s="57" t="str" cm="1">
        <f t="array" ref="AG939">IFERROR(_xlfn.IFS(
AI939="MPR ISSUE","PDH",
AI939="BSS Hardware Issue","BSS",
AI939="Sites strategiques, MLL, Pylone, etc.","ENVTECH",
AI939="AKTIVCO DEFAUT GE &amp; POWER Cabinet","AKTIVCO",
AI939="AKTIVCO Coupure ENEO &amp; Baisse de tension","AKTIVCO GRID ONLY",
AI939="Coupure ENEO &amp; Baisse de tension","IHS GRID ONLY",
AI939="Defaut GE &amp; POWER Cabinet","IHS",
AI939="Sharing","Partners",
AI939="Sites strategiques &amp; DataCenter","SST &amp; DC",
AI939="Exclu","Exclu",
AI939="SAT","SAT",
AI939="SPARE-ISSUE","SPARE-ISSUE",
AI939="Fiber CAmtel","TRANS_FO_CAMTEL",
AI939="Fiber AOF","Fiber AOF",
AI939="Projet OCM (HUAWEI)","TRAVAUX-HUAWEI",
AI939="Projet OCM (NOKIA)","TRAVAUX-NOKIA",
AI939="ACCESS-ISSUE","ACCESS-ISSUE",
AI939="Projet OCM (ZTE, NOKIA, autres projets)","TRAVAUX OCM",
AI939="No root CAuse","No root cause",
AI939="ODU HS","PDH",
AI939="IP &amp; VLAN","PDH",
AI939="Warehouse HUAWEI","SPARE-ISSUE",
AI939="SPARE-HS","SPARE-ISSUE",
AI939="Power Telco","BSS",AI939="no impacts","no impacts"
),"")</f>
        <v>no impacts</v>
      </c>
      <c r="AH939" s="57" t="str" cm="1">
        <f t="array" ref="AH939">IFERROR(_xlfn.IFS(
AI939="MPR ISSUE","TX ISSUE",
AI939="BSS Hardware Issue","RAN ISSUE",
AI939="Sites strategiques, MLL, Pylone, etc.","ENVTECH",
AI939="AKTIVCO DEFAUT GE &amp; POWER Cabinet","POWER ISSUE",
AI939="AKTIVCO Coupure ENEO &amp; Baisse de tension","POWER ISSUE",
AI939="Coupure ENEO &amp; Baisse de tension","POWER ISSUE",
AI939="Defaut GE &amp; POWER Cabinet","POWER ISSUE",
AI939="Sharing","POWER ISSUE",
AI939="Sites strategiques &amp; DataCenter","POWER ISSUE",
AI939="Exclu","Exclu",
AI939="SAT","TX ISSUE",
AI939="SPARE-ISSUE","SPARE-ISSUE",
AI939="Fiber CAmtel","TX ISSUE",
AI939="Fiber AOF","TX ISSUE",
AI939="Projet OCM (HUAWEI)","TRAVAUX-HUAWEI",
AI939="Projet OCM (NOKIA)","TRAVAUX -NOKIA",
AI939="ACCESS-ISSUE","ACCESS-ISSUE",
AI939="Projet OCM (ZTE, NOKIA, autres projets)","TRAVAUX OCM",
AI939="No root CAuse","No root cause",
AI939="ODU HS","TX ISSUE",
AI939="IP &amp; VLAN","TX ISSUE",
AI939="Warehouse HUAWEI","SPARE-ISSUE",
AI939="SPARE-HS","SPARE-ISSUE",
AI939="Power Telco","RAN ISSUE",AI939="no impacts","no impacts"
),"")</f>
        <v>no impacts</v>
      </c>
      <c r="AI939" s="85" t="s">
        <v>5998</v>
      </c>
      <c r="AJ939" s="57" t="str" cm="1">
        <f t="array" ref="AJ939">IFERROR(_xlfn.IFS(
AI939="MPR ISSUE","ACTIVE",
AI939="BSS Hardware Issue","ACTIVE",
AI939="Sites strategiques, MLL, Pylone, etc.","PASSIVE",
AI939="AKTIVCO DEFAUT GE &amp; POWER Cabinet","PASSIVE",
AI939="AKTIVCO Coupure ENEO &amp; Baisse de tension","PASSIVE",
AI939="Coupure ENEO &amp; Baisse de tension","PASSIVE",
AI939="Defaut GE &amp; POWER Cabinet","PASSIVE",
AI939="Sharing","PASSIVE",
AI939="Sites strategiques &amp; DataCenter","PASSIVE",
AI939="Exclu","Exclu",
AI939="SAT","ACTIVE",
AI939="SPARE-ISSUE","SPARE-ISSUE",
AI939="Fiber CAmtel","ACTIVE",
AI939="Fiber AOF","ACTIVE",
AI939="Projet OCM (HUAWEI)","PLANNED WORKS",
AI939="Projet OCM (NOKIA)","PLANNED WORKS",
AI939="ACCESS-ISSUE","ACCESS-ISSUE",
AI939="Projet OCM (ZTE, NOKIA, autres projets)","PLANNED WORKS",
AI939="No root CAuse","No root cause",
AI939="ODU HS","ACTIVE",
AI939="IP &amp; VLAN","ACTIVE",
AI939="Warehouse HUAWEI","SPARE-ISSUE",
AI939="SPARE-HS","SPARE-ISSUE",
AI939="Power Telco","ACTIVE", AI939="no impacts","no impacts"
),"")</f>
        <v>no impacts</v>
      </c>
      <c r="AK939" s="23" t="s">
        <v>5537</v>
      </c>
      <c r="AL939" s="23" t="str">
        <f t="shared" si="26"/>
        <v>CTR_046</v>
      </c>
      <c r="AN939" s="9" t="s">
        <v>5537</v>
      </c>
      <c r="AO939" s="23" t="str">
        <f>_xlfn.XLOOKUP(B939,'INCIDENT-05-03-2026'!E:E,'INCIDENT-05-03-2026'!F:F,"")</f>
        <v/>
      </c>
      <c r="AP939" s="7" t="s">
        <v>5537</v>
      </c>
      <c r="AQ939" s="6"/>
      <c r="AR939" s="7"/>
      <c r="AS939" s="3" t="str">
        <f>_xlfn.XLOOKUP(B939,'[3]tt num | region | site id'!$C:$C,'[3]tt num | region | site id'!$Q:$Q,"")</f>
        <v/>
      </c>
      <c r="AT939" s="24" t="str">
        <f>_xlfn.XLOOKUP(B939,'[4]Cells Huawei 03052026 12h'!$B:$B,'[4]Cells Huawei 03052026 12h'!$T:$T,"")</f>
        <v/>
      </c>
      <c r="AU939" s="24" t="str">
        <f>_xlfn.XLOOKUP(B939,'[5]cells down 02052026 8h50'!$B:$B,'[5]cells down 02052026 8h50'!$R:$R,"")</f>
        <v/>
      </c>
      <c r="AV939" s="24" t="str">
        <f>_xlfn.XLOOKUP(B939,'[5]cells down 02052026 13h50'!$B:$B,'[5]cells down 02052026 13h50'!$R:$R,"")</f>
        <v/>
      </c>
      <c r="AW939" s="24" t="str">
        <f>_xlfn.XLOOKUP(B939,'[5]cells down 02052026 13h50'!$B:$B,'[5]cells down 02052026 13h50'!$R:$R,"")</f>
        <v/>
      </c>
      <c r="AX939" s="24" t="str">
        <f>_xlfn.XLOOKUP(B939,'[6]cell downs 03052026 8h40 '!$B:$B,'[6]cell downs 03052026 8h40 '!$R:$R,"")</f>
        <v/>
      </c>
      <c r="AY939" s="24" t="str">
        <f>_xlfn.XLOOKUP(B939,'[7]ALL SITES DOWN'!$D:$D,'[7]ALL SITES DOWN'!$J:$J,"")</f>
        <v/>
      </c>
      <c r="AZ939" s="24" t="str">
        <f>_xlfn.XLOOKUP(B939,'[8]ALL SITES DOWN'!$D:$D,'[8]ALL SITES DOWN'!$J:$J,"")</f>
        <v/>
      </c>
      <c r="BA939" s="9" t="str">
        <f>_xlfn.XLOOKUP(B939,[9]sheet1!$AC:$AC,[9]sheet1!$AF:$AF,"")</f>
        <v/>
      </c>
      <c r="BB939" s="14" t="s">
        <v>5537</v>
      </c>
      <c r="BC939" s="14" t="s">
        <v>5537</v>
      </c>
      <c r="BD939" s="14" t="str">
        <f>_xlfn.XLOOKUP(B939,'[10]cell downs 18042026 17h'!$B:$B,'[10]cell downs 18042026 17h'!$B:$B,"")</f>
        <v/>
      </c>
      <c r="BE939" s="14" t="str">
        <f>_xlfn.XLOOKUP(B939,'[11]Cells Huawei 19042026 15h'!$B:$B,'[11]Cells Huawei 19042026 15h'!$B:$B,"")</f>
        <v/>
      </c>
      <c r="BF939" s="9" t="str">
        <f>_xlfn.XLOOKUP(B939,'[12]cells down 19042026 9H40'!$B:$B,'[12]cells down 19042026 9H40'!$B:$B,"")</f>
        <v/>
      </c>
      <c r="BG939" s="9" t="s">
        <v>610</v>
      </c>
      <c r="BH939" s="9" t="s">
        <v>5537</v>
      </c>
    </row>
    <row r="940" spans="1:60" s="9" customFormat="1" x14ac:dyDescent="0.3">
      <c r="A940" s="1" t="s">
        <v>578</v>
      </c>
      <c r="B940" s="8" t="s">
        <v>579</v>
      </c>
      <c r="C940" s="3" t="str">
        <f>_xlfn.XLOOKUP(B940,'[1]daily break down'!$D:$D,'[1]daily break down'!$E:$E,"")</f>
        <v>Yaounde</v>
      </c>
      <c r="D940" s="1" t="s">
        <v>18</v>
      </c>
      <c r="E940" s="1"/>
      <c r="F940" s="3" t="s">
        <v>37</v>
      </c>
      <c r="G940" s="1" t="s">
        <v>38</v>
      </c>
      <c r="H940" s="42" t="str">
        <f>_xlfn.XLOOKUP(B940,[2]CALCULATION!$B:$B,[2]CALCULATION!$H:$H,"")</f>
        <v>ZTE</v>
      </c>
      <c r="I940" s="34">
        <v>0</v>
      </c>
      <c r="J940" s="34">
        <v>0.72784954613292663</v>
      </c>
      <c r="K940" s="34">
        <v>0</v>
      </c>
      <c r="L940" s="34">
        <v>0.67068812012567347</v>
      </c>
      <c r="M940" s="34">
        <v>1.144869347350278</v>
      </c>
      <c r="N940" s="34">
        <v>0.66341140817217603</v>
      </c>
      <c r="O940" s="34">
        <v>1.0529473537024199</v>
      </c>
      <c r="P940" s="34">
        <v>4.6018425776111265</v>
      </c>
      <c r="Q940" s="34">
        <v>14.614098843430842</v>
      </c>
      <c r="R940" s="34">
        <v>1.0113559510662526</v>
      </c>
      <c r="S940" s="35">
        <v>1.9703659472709474</v>
      </c>
      <c r="T940" s="35">
        <v>0</v>
      </c>
      <c r="U940" s="35">
        <v>2.035303467424586</v>
      </c>
      <c r="V940" s="35">
        <v>0</v>
      </c>
      <c r="W940" s="35">
        <v>0</v>
      </c>
      <c r="X940" s="35">
        <v>4.3622283004169136</v>
      </c>
      <c r="Y940" s="35">
        <v>0</v>
      </c>
      <c r="Z940" s="35">
        <v>0</v>
      </c>
      <c r="AA940" s="35">
        <v>0</v>
      </c>
      <c r="AB940" s="35">
        <v>0</v>
      </c>
      <c r="AC940" s="35">
        <v>0</v>
      </c>
      <c r="AD940" s="35">
        <v>0</v>
      </c>
      <c r="AE940" s="58" t="s">
        <v>5560</v>
      </c>
      <c r="AF940" s="58"/>
      <c r="AG940" s="57" t="str" cm="1">
        <f t="array" ref="AG940">IFERROR(_xlfn.IFS(
AI940="MPR ISSUE","PDH",
AI940="BSS Hardware Issue","BSS",
AI940="Sites strategiques, MLL, Pylone, etc.","ENVTECH",
AI940="AKTIVCO DEFAUT GE &amp; POWER Cabinet","AKTIVCO",
AI940="AKTIVCO Coupure ENEO &amp; Baisse de tension","AKTIVCO GRID ONLY",
AI940="Coupure ENEO &amp; Baisse de tension","IHS GRID ONLY",
AI940="Defaut GE &amp; POWER Cabinet","IHS",
AI940="Sharing","Partners",
AI940="Sites strategiques &amp; DataCenter","SST &amp; DC",
AI940="Exclu","Exclu",
AI940="SAT","SAT",
AI940="SPARE-ISSUE","SPARE-ISSUE",
AI940="Fiber CAmtel","TRANS_FO_CAMTEL",
AI940="Fiber AOF","Fiber AOF",
AI940="Projet OCM (HUAWEI)","TRAVAUX-HUAWEI",
AI940="Projet OCM (NOKIA)","TRAVAUX-NOKIA",
AI940="ACCESS-ISSUE","ACCESS-ISSUE",
AI940="Projet OCM (ZTE, NOKIA, autres projets)","TRAVAUX OCM",
AI940="No root CAuse","No root cause",
AI940="ODU HS","PDH",
AI940="IP &amp; VLAN","PDH",
AI940="Warehouse HUAWEI","SPARE-ISSUE",
AI940="SPARE-HS","SPARE-ISSUE",
AI940="Power Telco","BSS",AI940="no impacts","no impacts"
),"")</f>
        <v>no impacts</v>
      </c>
      <c r="AH940" s="57" t="str" cm="1">
        <f t="array" ref="AH940">IFERROR(_xlfn.IFS(
AI940="MPR ISSUE","TX ISSUE",
AI940="BSS Hardware Issue","RAN ISSUE",
AI940="Sites strategiques, MLL, Pylone, etc.","ENVTECH",
AI940="AKTIVCO DEFAUT GE &amp; POWER Cabinet","POWER ISSUE",
AI940="AKTIVCO Coupure ENEO &amp; Baisse de tension","POWER ISSUE",
AI940="Coupure ENEO &amp; Baisse de tension","POWER ISSUE",
AI940="Defaut GE &amp; POWER Cabinet","POWER ISSUE",
AI940="Sharing","POWER ISSUE",
AI940="Sites strategiques &amp; DataCenter","POWER ISSUE",
AI940="Exclu","Exclu",
AI940="SAT","TX ISSUE",
AI940="SPARE-ISSUE","SPARE-ISSUE",
AI940="Fiber CAmtel","TX ISSUE",
AI940="Fiber AOF","TX ISSUE",
AI940="Projet OCM (HUAWEI)","TRAVAUX-HUAWEI",
AI940="Projet OCM (NOKIA)","TRAVAUX -NOKIA",
AI940="ACCESS-ISSUE","ACCESS-ISSUE",
AI940="Projet OCM (ZTE, NOKIA, autres projets)","TRAVAUX OCM",
AI940="No root CAuse","No root cause",
AI940="ODU HS","TX ISSUE",
AI940="IP &amp; VLAN","TX ISSUE",
AI940="Warehouse HUAWEI","SPARE-ISSUE",
AI940="SPARE-HS","SPARE-ISSUE",
AI940="Power Telco","RAN ISSUE",AI940="no impacts","no impacts"
),"")</f>
        <v>no impacts</v>
      </c>
      <c r="AI940" s="85" t="s">
        <v>5998</v>
      </c>
      <c r="AJ940" s="57" t="str" cm="1">
        <f t="array" ref="AJ940">IFERROR(_xlfn.IFS(
AI940="MPR ISSUE","ACTIVE",
AI940="BSS Hardware Issue","ACTIVE",
AI940="Sites strategiques, MLL, Pylone, etc.","PASSIVE",
AI940="AKTIVCO DEFAUT GE &amp; POWER Cabinet","PASSIVE",
AI940="AKTIVCO Coupure ENEO &amp; Baisse de tension","PASSIVE",
AI940="Coupure ENEO &amp; Baisse de tension","PASSIVE",
AI940="Defaut GE &amp; POWER Cabinet","PASSIVE",
AI940="Sharing","PASSIVE",
AI940="Sites strategiques &amp; DataCenter","PASSIVE",
AI940="Exclu","Exclu",
AI940="SAT","ACTIVE",
AI940="SPARE-ISSUE","SPARE-ISSUE",
AI940="Fiber CAmtel","ACTIVE",
AI940="Fiber AOF","ACTIVE",
AI940="Projet OCM (HUAWEI)","PLANNED WORKS",
AI940="Projet OCM (NOKIA)","PLANNED WORKS",
AI940="ACCESS-ISSUE","ACCESS-ISSUE",
AI940="Projet OCM (ZTE, NOKIA, autres projets)","PLANNED WORKS",
AI940="No root CAuse","No root cause",
AI940="ODU HS","ACTIVE",
AI940="IP &amp; VLAN","ACTIVE",
AI940="Warehouse HUAWEI","SPARE-ISSUE",
AI940="SPARE-HS","SPARE-ISSUE",
AI940="Power Telco","ACTIVE", AI940="no impacts","no impacts"
),"")</f>
        <v>no impacts</v>
      </c>
      <c r="AK940" s="23" t="s">
        <v>5537</v>
      </c>
      <c r="AL940" s="23" t="str">
        <f t="shared" si="26"/>
        <v>CTR_746</v>
      </c>
      <c r="AN940" s="9" t="s">
        <v>5537</v>
      </c>
      <c r="AO940" s="23" t="str">
        <f>_xlfn.XLOOKUP(B940,'INCIDENT-05-03-2026'!E:E,'INCIDENT-05-03-2026'!F:F,"")</f>
        <v/>
      </c>
      <c r="AP940" s="7" t="s">
        <v>5537</v>
      </c>
      <c r="AQ940" s="6"/>
      <c r="AR940" s="7"/>
      <c r="AS940" s="3" t="str">
        <f>_xlfn.XLOOKUP(B940,'[3]tt num | region | site id'!$C:$C,'[3]tt num | region | site id'!$Q:$Q,"")</f>
        <v/>
      </c>
      <c r="AT940" s="24" t="str">
        <f>_xlfn.XLOOKUP(B940,'[4]Cells Huawei 03052026 12h'!$B:$B,'[4]Cells Huawei 03052026 12h'!$T:$T,"")</f>
        <v/>
      </c>
      <c r="AU940" s="24" t="str">
        <f>_xlfn.XLOOKUP(B940,'[5]cells down 02052026 8h50'!$B:$B,'[5]cells down 02052026 8h50'!$R:$R,"")</f>
        <v/>
      </c>
      <c r="AV940" s="24" t="str">
        <f>_xlfn.XLOOKUP(B940,'[5]cells down 02052026 13h50'!$B:$B,'[5]cells down 02052026 13h50'!$R:$R,"")</f>
        <v/>
      </c>
      <c r="AW940" s="24" t="str">
        <f>_xlfn.XLOOKUP(B940,'[5]cells down 02052026 13h50'!$B:$B,'[5]cells down 02052026 13h50'!$R:$R,"")</f>
        <v/>
      </c>
      <c r="AX940" s="24" t="str">
        <f>_xlfn.XLOOKUP(B940,'[6]cell downs 03052026 8h40 '!$B:$B,'[6]cell downs 03052026 8h40 '!$R:$R,"")</f>
        <v/>
      </c>
      <c r="AY940" s="24" t="str">
        <f>_xlfn.XLOOKUP(B940,'[7]ALL SITES DOWN'!$D:$D,'[7]ALL SITES DOWN'!$J:$J,"")</f>
        <v/>
      </c>
      <c r="AZ940" s="24" t="str">
        <f>_xlfn.XLOOKUP(B940,'[8]ALL SITES DOWN'!$D:$D,'[8]ALL SITES DOWN'!$J:$J,"")</f>
        <v/>
      </c>
      <c r="BA940" s="9" t="str">
        <f>_xlfn.XLOOKUP(B940,[9]sheet1!$AC:$AC,[9]sheet1!$AF:$AF,"")</f>
        <v/>
      </c>
      <c r="BB940" s="14" t="s">
        <v>5537</v>
      </c>
      <c r="BC940" s="14" t="s">
        <v>5537</v>
      </c>
      <c r="BD940" s="14" t="str">
        <f>_xlfn.XLOOKUP(B940,'[10]cell downs 18042026 17h'!$B:$B,'[10]cell downs 18042026 17h'!$B:$B,"")</f>
        <v/>
      </c>
      <c r="BE940" s="14" t="str">
        <f>_xlfn.XLOOKUP(B940,'[11]Cells Huawei 19042026 15h'!$B:$B,'[11]Cells Huawei 19042026 15h'!$B:$B,"")</f>
        <v/>
      </c>
      <c r="BF940" s="9" t="str">
        <f>_xlfn.XLOOKUP(B940,'[12]cells down 19042026 9H40'!$B:$B,'[12]cells down 19042026 9H40'!$B:$B,"")</f>
        <v/>
      </c>
      <c r="BG940" s="9" t="s">
        <v>5537</v>
      </c>
      <c r="BH940" s="9" t="s">
        <v>12</v>
      </c>
    </row>
    <row r="941" spans="1:60" s="9" customFormat="1" x14ac:dyDescent="0.3">
      <c r="A941" s="1" t="s">
        <v>1350</v>
      </c>
      <c r="B941" s="8" t="s">
        <v>1351</v>
      </c>
      <c r="C941" s="3" t="str">
        <f>_xlfn.XLOOKUP(B941,'[1]daily break down'!$D:$D,'[1]daily break down'!$E:$E,"")</f>
        <v>Douala</v>
      </c>
      <c r="D941" s="1" t="s">
        <v>21</v>
      </c>
      <c r="E941" s="1" t="s">
        <v>125</v>
      </c>
      <c r="F941" s="3" t="s">
        <v>31</v>
      </c>
      <c r="G941" s="1" t="s">
        <v>32</v>
      </c>
      <c r="H941" s="42" t="str">
        <f>_xlfn.XLOOKUP(B941,[2]CALCULATION!$B:$B,[2]CALCULATION!$H:$H,"")</f>
        <v>ZTE</v>
      </c>
      <c r="I941" s="34">
        <v>5.0030604994392629</v>
      </c>
      <c r="J941" s="34">
        <v>0</v>
      </c>
      <c r="K941" s="34">
        <v>0</v>
      </c>
      <c r="L941" s="34">
        <v>0</v>
      </c>
      <c r="M941" s="34">
        <v>0</v>
      </c>
      <c r="N941" s="34">
        <v>0</v>
      </c>
      <c r="O941" s="34">
        <v>0</v>
      </c>
      <c r="P941" s="34">
        <v>0</v>
      </c>
      <c r="Q941" s="34">
        <v>0</v>
      </c>
      <c r="R941" s="34">
        <v>0</v>
      </c>
      <c r="S941" s="35">
        <v>0</v>
      </c>
      <c r="T941" s="35">
        <v>0.77454178116786843</v>
      </c>
      <c r="U941" s="35">
        <v>0</v>
      </c>
      <c r="V941" s="35">
        <v>0</v>
      </c>
      <c r="W941" s="35">
        <v>0.7745417811678682</v>
      </c>
      <c r="X941" s="35">
        <v>4.0169590192704465</v>
      </c>
      <c r="Y941" s="35">
        <v>0</v>
      </c>
      <c r="Z941" s="35">
        <v>0.70214919827755851</v>
      </c>
      <c r="AA941" s="35">
        <v>0</v>
      </c>
      <c r="AB941" s="35">
        <v>0</v>
      </c>
      <c r="AC941" s="35">
        <v>0</v>
      </c>
      <c r="AD941" s="35">
        <v>0</v>
      </c>
      <c r="AE941" s="58" t="s">
        <v>5560</v>
      </c>
      <c r="AF941" s="58"/>
      <c r="AG941" s="57" t="str" cm="1">
        <f t="array" ref="AG941">IFERROR(_xlfn.IFS(
AI941="MPR ISSUE","PDH",
AI941="BSS Hardware Issue","BSS",
AI941="Sites strategiques, MLL, Pylone, etc.","ENVTECH",
AI941="AKTIVCO DEFAUT GE &amp; POWER Cabinet","AKTIVCO",
AI941="AKTIVCO Coupure ENEO &amp; Baisse de tension","AKTIVCO GRID ONLY",
AI941="Coupure ENEO &amp; Baisse de tension","IHS GRID ONLY",
AI941="Defaut GE &amp; POWER Cabinet","IHS",
AI941="Sharing","Partners",
AI941="Sites strategiques &amp; DataCenter","SST &amp; DC",
AI941="Exclu","Exclu",
AI941="SAT","SAT",
AI941="SPARE-ISSUE","SPARE-ISSUE",
AI941="Fiber CAmtel","TRANS_FO_CAMTEL",
AI941="Fiber AOF","Fiber AOF",
AI941="Projet OCM (HUAWEI)","TRAVAUX-HUAWEI",
AI941="Projet OCM (NOKIA)","TRAVAUX-NOKIA",
AI941="ACCESS-ISSUE","ACCESS-ISSUE",
AI941="Projet OCM (ZTE, NOKIA, autres projets)","TRAVAUX OCM",
AI941="No root CAuse","No root cause",
AI941="ODU HS","PDH",
AI941="IP &amp; VLAN","PDH",
AI941="Warehouse HUAWEI","SPARE-ISSUE",
AI941="SPARE-HS","SPARE-ISSUE",
AI941="Power Telco","BSS",AI941="no impacts","no impacts"
),"")</f>
        <v>no impacts</v>
      </c>
      <c r="AH941" s="57" t="str" cm="1">
        <f t="array" ref="AH941">IFERROR(_xlfn.IFS(
AI941="MPR ISSUE","TX ISSUE",
AI941="BSS Hardware Issue","RAN ISSUE",
AI941="Sites strategiques, MLL, Pylone, etc.","ENVTECH",
AI941="AKTIVCO DEFAUT GE &amp; POWER Cabinet","POWER ISSUE",
AI941="AKTIVCO Coupure ENEO &amp; Baisse de tension","POWER ISSUE",
AI941="Coupure ENEO &amp; Baisse de tension","POWER ISSUE",
AI941="Defaut GE &amp; POWER Cabinet","POWER ISSUE",
AI941="Sharing","POWER ISSUE",
AI941="Sites strategiques &amp; DataCenter","POWER ISSUE",
AI941="Exclu","Exclu",
AI941="SAT","TX ISSUE",
AI941="SPARE-ISSUE","SPARE-ISSUE",
AI941="Fiber CAmtel","TX ISSUE",
AI941="Fiber AOF","TX ISSUE",
AI941="Projet OCM (HUAWEI)","TRAVAUX-HUAWEI",
AI941="Projet OCM (NOKIA)","TRAVAUX -NOKIA",
AI941="ACCESS-ISSUE","ACCESS-ISSUE",
AI941="Projet OCM (ZTE, NOKIA, autres projets)","TRAVAUX OCM",
AI941="No root CAuse","No root cause",
AI941="ODU HS","TX ISSUE",
AI941="IP &amp; VLAN","TX ISSUE",
AI941="Warehouse HUAWEI","SPARE-ISSUE",
AI941="SPARE-HS","SPARE-ISSUE",
AI941="Power Telco","RAN ISSUE",AI941="no impacts","no impacts"
),"")</f>
        <v>no impacts</v>
      </c>
      <c r="AI941" s="85" t="s">
        <v>5998</v>
      </c>
      <c r="AJ941" s="57" t="str" cm="1">
        <f t="array" ref="AJ941">IFERROR(_xlfn.IFS(
AI941="MPR ISSUE","ACTIVE",
AI941="BSS Hardware Issue","ACTIVE",
AI941="Sites strategiques, MLL, Pylone, etc.","PASSIVE",
AI941="AKTIVCO DEFAUT GE &amp; POWER Cabinet","PASSIVE",
AI941="AKTIVCO Coupure ENEO &amp; Baisse de tension","PASSIVE",
AI941="Coupure ENEO &amp; Baisse de tension","PASSIVE",
AI941="Defaut GE &amp; POWER Cabinet","PASSIVE",
AI941="Sharing","PASSIVE",
AI941="Sites strategiques &amp; DataCenter","PASSIVE",
AI941="Exclu","Exclu",
AI941="SAT","ACTIVE",
AI941="SPARE-ISSUE","SPARE-ISSUE",
AI941="Fiber CAmtel","ACTIVE",
AI941="Fiber AOF","ACTIVE",
AI941="Projet OCM (HUAWEI)","PLANNED WORKS",
AI941="Projet OCM (NOKIA)","PLANNED WORKS",
AI941="ACCESS-ISSUE","ACCESS-ISSUE",
AI941="Projet OCM (ZTE, NOKIA, autres projets)","PLANNED WORKS",
AI941="No root CAuse","No root cause",
AI941="ODU HS","ACTIVE",
AI941="IP &amp; VLAN","ACTIVE",
AI941="Warehouse HUAWEI","SPARE-ISSUE",
AI941="SPARE-HS","SPARE-ISSUE",
AI941="Power Telco","ACTIVE", AI941="no impacts","no impacts"
),"")</f>
        <v>no impacts</v>
      </c>
      <c r="AK941" s="23" t="s">
        <v>5792</v>
      </c>
      <c r="AL941" s="23" t="str">
        <f t="shared" si="26"/>
        <v>LIT_651</v>
      </c>
      <c r="AN941" s="9" t="s">
        <v>5537</v>
      </c>
      <c r="AO941" s="23" t="str">
        <f>_xlfn.XLOOKUP(B941,'INCIDENT-05-03-2026'!E:E,'INCIDENT-05-03-2026'!F:F,"")</f>
        <v/>
      </c>
      <c r="AP941" s="7" t="s">
        <v>5537</v>
      </c>
      <c r="AQ941" s="6"/>
      <c r="AR941" s="7"/>
      <c r="AS941" s="3" t="str">
        <f>_xlfn.XLOOKUP(B941,'[3]tt num | region | site id'!$C:$C,'[3]tt num | region | site id'!$Q:$Q,"")</f>
        <v/>
      </c>
      <c r="AT941" s="24" t="str">
        <f>_xlfn.XLOOKUP(B941,'[4]Cells Huawei 03052026 12h'!$B:$B,'[4]Cells Huawei 03052026 12h'!$T:$T,"")</f>
        <v/>
      </c>
      <c r="AU941" s="24" t="str">
        <f>_xlfn.XLOOKUP(B941,'[5]cells down 02052026 8h50'!$B:$B,'[5]cells down 02052026 8h50'!$R:$R,"")</f>
        <v/>
      </c>
      <c r="AV941" s="24" t="str">
        <f>_xlfn.XLOOKUP(B941,'[5]cells down 02052026 13h50'!$B:$B,'[5]cells down 02052026 13h50'!$R:$R,"")</f>
        <v xml:space="preserve">(05/03/2026 cell zte): 02/04/2026 : Need BO RAN analysis </v>
      </c>
      <c r="AW941" s="24" t="str">
        <f>_xlfn.XLOOKUP(B941,'[5]cells down 02052026 13h50'!$B:$B,'[5]cells down 02052026 13h50'!$R:$R,"")</f>
        <v xml:space="preserve">(05/03/2026 cell zte): 02/04/2026 : Need BO RAN analysis </v>
      </c>
      <c r="AX941" s="24" t="str">
        <f>_xlfn.XLOOKUP(B941,'[6]cell downs 03052026 8h40 '!$B:$B,'[6]cell downs 03052026 8h40 '!$R:$R,"")</f>
        <v/>
      </c>
      <c r="AY941" s="24" t="str">
        <f>_xlfn.XLOOKUP(B941,'[7]ALL SITES DOWN'!$D:$D,'[7]ALL SITES DOWN'!$J:$J,"")</f>
        <v/>
      </c>
      <c r="AZ941" s="24" t="str">
        <f>_xlfn.XLOOKUP(B941,'[8]ALL SITES DOWN'!$D:$D,'[8]ALL SITES DOWN'!$J:$J,"")</f>
        <v/>
      </c>
      <c r="BA941" s="9" t="str">
        <f>_xlfn.XLOOKUP(B941,[9]sheet1!$AC:$AC,[9]sheet1!$AF:$AF,"")</f>
        <v/>
      </c>
      <c r="BB941" s="14" t="s">
        <v>5537</v>
      </c>
      <c r="BC941" s="14" t="s">
        <v>5537</v>
      </c>
      <c r="BD941" s="14" t="str">
        <f>_xlfn.XLOOKUP(B941,'[10]cell downs 18042026 17h'!$B:$B,'[10]cell downs 18042026 17h'!$B:$B,"")</f>
        <v/>
      </c>
      <c r="BE941" s="14" t="str">
        <f>_xlfn.XLOOKUP(B941,'[11]Cells Huawei 19042026 15h'!$B:$B,'[11]Cells Huawei 19042026 15h'!$B:$B,"")</f>
        <v/>
      </c>
      <c r="BF941" s="9" t="str">
        <f>_xlfn.XLOOKUP(B941,'[12]cells down 19042026 9H40'!$B:$B,'[12]cells down 19042026 9H40'!$B:$B,"")</f>
        <v/>
      </c>
      <c r="BG941" s="9" t="s">
        <v>5537</v>
      </c>
      <c r="BH941" s="9" t="s">
        <v>12</v>
      </c>
    </row>
    <row r="942" spans="1:60" s="9" customFormat="1" x14ac:dyDescent="0.3">
      <c r="A942" s="1" t="s">
        <v>3363</v>
      </c>
      <c r="B942" s="8" t="s">
        <v>3364</v>
      </c>
      <c r="C942" s="3" t="str">
        <f>_xlfn.XLOOKUP(B942,'[1]daily break down'!$D:$D,'[1]daily break down'!$E:$E,"")</f>
        <v>Douala</v>
      </c>
      <c r="D942" s="1" t="s">
        <v>11</v>
      </c>
      <c r="E942" s="1" t="s">
        <v>12</v>
      </c>
      <c r="F942" s="3" t="s">
        <v>31</v>
      </c>
      <c r="G942" s="1" t="s">
        <v>32</v>
      </c>
      <c r="H942" s="42" t="str">
        <f>_xlfn.XLOOKUP(B942,[2]CALCULATION!$B:$B,[2]CALCULATION!$H:$H,"")</f>
        <v>ZTE</v>
      </c>
      <c r="I942" s="34">
        <v>0</v>
      </c>
      <c r="J942" s="34">
        <v>0</v>
      </c>
      <c r="K942" s="34">
        <v>0</v>
      </c>
      <c r="L942" s="34">
        <v>0</v>
      </c>
      <c r="M942" s="34">
        <v>0</v>
      </c>
      <c r="N942" s="34">
        <v>1.3079176333279103</v>
      </c>
      <c r="O942" s="34">
        <v>0</v>
      </c>
      <c r="P942" s="34">
        <v>0</v>
      </c>
      <c r="Q942" s="34">
        <v>0</v>
      </c>
      <c r="R942" s="34">
        <v>0</v>
      </c>
      <c r="S942" s="35">
        <v>0</v>
      </c>
      <c r="T942" s="35">
        <v>0</v>
      </c>
      <c r="U942" s="35">
        <v>0</v>
      </c>
      <c r="V942" s="35">
        <v>0</v>
      </c>
      <c r="W942" s="35">
        <v>0</v>
      </c>
      <c r="X942" s="35">
        <v>3.6955352378343385</v>
      </c>
      <c r="Y942" s="35">
        <v>0</v>
      </c>
      <c r="Z942" s="35">
        <v>0</v>
      </c>
      <c r="AA942" s="35">
        <v>0</v>
      </c>
      <c r="AB942" s="35">
        <v>0</v>
      </c>
      <c r="AC942" s="35">
        <v>0</v>
      </c>
      <c r="AD942" s="35">
        <v>0</v>
      </c>
      <c r="AE942" s="58" t="s">
        <v>5560</v>
      </c>
      <c r="AF942" s="58"/>
      <c r="AG942" s="57" t="str" cm="1">
        <f t="array" ref="AG942">IFERROR(_xlfn.IFS(
AI942="MPR ISSUE","PDH",
AI942="BSS Hardware Issue","BSS",
AI942="Sites strategiques, MLL, Pylone, etc.","ENVTECH",
AI942="AKTIVCO DEFAUT GE &amp; POWER Cabinet","AKTIVCO",
AI942="AKTIVCO Coupure ENEO &amp; Baisse de tension","AKTIVCO GRID ONLY",
AI942="Coupure ENEO &amp; Baisse de tension","IHS GRID ONLY",
AI942="Defaut GE &amp; POWER Cabinet","IHS",
AI942="Sharing","Partners",
AI942="Sites strategiques &amp; DataCenter","SST &amp; DC",
AI942="Exclu","Exclu",
AI942="SAT","SAT",
AI942="SPARE-ISSUE","SPARE-ISSUE",
AI942="Fiber CAmtel","TRANS_FO_CAMTEL",
AI942="Fiber AOF","Fiber AOF",
AI942="Projet OCM (HUAWEI)","TRAVAUX-HUAWEI",
AI942="Projet OCM (NOKIA)","TRAVAUX-NOKIA",
AI942="ACCESS-ISSUE","ACCESS-ISSUE",
AI942="Projet OCM (ZTE, NOKIA, autres projets)","TRAVAUX OCM",
AI942="No root CAuse","No root cause",
AI942="ODU HS","PDH",
AI942="IP &amp; VLAN","PDH",
AI942="Warehouse HUAWEI","SPARE-ISSUE",
AI942="SPARE-HS","SPARE-ISSUE",
AI942="Power Telco","BSS",AI942="no impacts","no impacts"
),"")</f>
        <v>no impacts</v>
      </c>
      <c r="AH942" s="57" t="str" cm="1">
        <f t="array" ref="AH942">IFERROR(_xlfn.IFS(
AI942="MPR ISSUE","TX ISSUE",
AI942="BSS Hardware Issue","RAN ISSUE",
AI942="Sites strategiques, MLL, Pylone, etc.","ENVTECH",
AI942="AKTIVCO DEFAUT GE &amp; POWER Cabinet","POWER ISSUE",
AI942="AKTIVCO Coupure ENEO &amp; Baisse de tension","POWER ISSUE",
AI942="Coupure ENEO &amp; Baisse de tension","POWER ISSUE",
AI942="Defaut GE &amp; POWER Cabinet","POWER ISSUE",
AI942="Sharing","POWER ISSUE",
AI942="Sites strategiques &amp; DataCenter","POWER ISSUE",
AI942="Exclu","Exclu",
AI942="SAT","TX ISSUE",
AI942="SPARE-ISSUE","SPARE-ISSUE",
AI942="Fiber CAmtel","TX ISSUE",
AI942="Fiber AOF","TX ISSUE",
AI942="Projet OCM (HUAWEI)","TRAVAUX-HUAWEI",
AI942="Projet OCM (NOKIA)","TRAVAUX -NOKIA",
AI942="ACCESS-ISSUE","ACCESS-ISSUE",
AI942="Projet OCM (ZTE, NOKIA, autres projets)","TRAVAUX OCM",
AI942="No root CAuse","No root cause",
AI942="ODU HS","TX ISSUE",
AI942="IP &amp; VLAN","TX ISSUE",
AI942="Warehouse HUAWEI","SPARE-ISSUE",
AI942="SPARE-HS","SPARE-ISSUE",
AI942="Power Telco","RAN ISSUE",AI942="no impacts","no impacts"
),"")</f>
        <v>no impacts</v>
      </c>
      <c r="AI942" s="85" t="s">
        <v>5998</v>
      </c>
      <c r="AJ942" s="57" t="str" cm="1">
        <f t="array" ref="AJ942">IFERROR(_xlfn.IFS(
AI942="MPR ISSUE","ACTIVE",
AI942="BSS Hardware Issue","ACTIVE",
AI942="Sites strategiques, MLL, Pylone, etc.","PASSIVE",
AI942="AKTIVCO DEFAUT GE &amp; POWER Cabinet","PASSIVE",
AI942="AKTIVCO Coupure ENEO &amp; Baisse de tension","PASSIVE",
AI942="Coupure ENEO &amp; Baisse de tension","PASSIVE",
AI942="Defaut GE &amp; POWER Cabinet","PASSIVE",
AI942="Sharing","PASSIVE",
AI942="Sites strategiques &amp; DataCenter","PASSIVE",
AI942="Exclu","Exclu",
AI942="SAT","ACTIVE",
AI942="SPARE-ISSUE","SPARE-ISSUE",
AI942="Fiber CAmtel","ACTIVE",
AI942="Fiber AOF","ACTIVE",
AI942="Projet OCM (HUAWEI)","PLANNED WORKS",
AI942="Projet OCM (NOKIA)","PLANNED WORKS",
AI942="ACCESS-ISSUE","ACCESS-ISSUE",
AI942="Projet OCM (ZTE, NOKIA, autres projets)","PLANNED WORKS",
AI942="No root CAuse","No root cause",
AI942="ODU HS","ACTIVE",
AI942="IP &amp; VLAN","ACTIVE",
AI942="Warehouse HUAWEI","SPARE-ISSUE",
AI942="SPARE-HS","SPARE-ISSUE",
AI942="Power Telco","ACTIVE", AI942="no impacts","no impacts"
),"")</f>
        <v>no impacts</v>
      </c>
      <c r="AK942" s="23" t="s">
        <v>5537</v>
      </c>
      <c r="AL942" s="23" t="str">
        <f t="shared" si="26"/>
        <v>LIT_435</v>
      </c>
      <c r="AN942" s="9" t="s">
        <v>5537</v>
      </c>
      <c r="AO942" s="23" t="str">
        <f>_xlfn.XLOOKUP(B942,'INCIDENT-05-03-2026'!E:E,'INCIDENT-05-03-2026'!F:F,"")</f>
        <v/>
      </c>
      <c r="AP942" s="7" t="s">
        <v>5537</v>
      </c>
      <c r="AQ942" s="6"/>
      <c r="AR942" s="7"/>
      <c r="AS942" s="3" t="str">
        <f>_xlfn.XLOOKUP(B942,'[3]tt num | region | site id'!$C:$C,'[3]tt num | region | site id'!$Q:$Q,"")</f>
        <v/>
      </c>
      <c r="AT942" s="24" t="str">
        <f>_xlfn.XLOOKUP(B942,'[4]Cells Huawei 03052026 12h'!$B:$B,'[4]Cells Huawei 03052026 12h'!$T:$T,"")</f>
        <v/>
      </c>
      <c r="AU942" s="24" t="str">
        <f>_xlfn.XLOOKUP(B942,'[5]cells down 02052026 8h50'!$B:$B,'[5]cells down 02052026 8h50'!$R:$R,"")</f>
        <v/>
      </c>
      <c r="AV942" s="24" t="str">
        <f>_xlfn.XLOOKUP(B942,'[5]cells down 02052026 13h50'!$B:$B,'[5]cells down 02052026 13h50'!$R:$R,"")</f>
        <v/>
      </c>
      <c r="AW942" s="24" t="str">
        <f>_xlfn.XLOOKUP(B942,'[5]cells down 02052026 13h50'!$B:$B,'[5]cells down 02052026 13h50'!$R:$R,"")</f>
        <v/>
      </c>
      <c r="AX942" s="24" t="str">
        <f>_xlfn.XLOOKUP(B942,'[6]cell downs 03052026 8h40 '!$B:$B,'[6]cell downs 03052026 8h40 '!$R:$R,"")</f>
        <v/>
      </c>
      <c r="AY942" s="24" t="str">
        <f>_xlfn.XLOOKUP(B942,'[7]ALL SITES DOWN'!$D:$D,'[7]ALL SITES DOWN'!$J:$J,"")</f>
        <v/>
      </c>
      <c r="AZ942" s="24" t="str">
        <f>_xlfn.XLOOKUP(B942,'[8]ALL SITES DOWN'!$D:$D,'[8]ALL SITES DOWN'!$J:$J,"")</f>
        <v/>
      </c>
      <c r="BA942" s="9" t="str">
        <f>_xlfn.XLOOKUP(B942,[9]sheet1!$AC:$AC,[9]sheet1!$AF:$AF,"")</f>
        <v/>
      </c>
      <c r="BB942" s="14" t="s">
        <v>5537</v>
      </c>
      <c r="BC942" s="14" t="s">
        <v>5537</v>
      </c>
      <c r="BD942" s="14" t="str">
        <f>_xlfn.XLOOKUP(B942,'[10]cell downs 18042026 17h'!$B:$B,'[10]cell downs 18042026 17h'!$B:$B,"")</f>
        <v/>
      </c>
      <c r="BE942" s="14" t="str">
        <f>_xlfn.XLOOKUP(B942,'[11]Cells Huawei 19042026 15h'!$B:$B,'[11]Cells Huawei 19042026 15h'!$B:$B,"")</f>
        <v/>
      </c>
      <c r="BF942" s="9" t="str">
        <f>_xlfn.XLOOKUP(B942,'[12]cells down 19042026 9H40'!$B:$B,'[12]cells down 19042026 9H40'!$B:$B,"")</f>
        <v/>
      </c>
      <c r="BG942" s="9" t="s">
        <v>3364</v>
      </c>
      <c r="BH942" s="9" t="s">
        <v>12</v>
      </c>
    </row>
    <row r="943" spans="1:60" s="9" customFormat="1" x14ac:dyDescent="0.3">
      <c r="A943" s="1" t="s">
        <v>360</v>
      </c>
      <c r="B943" s="1" t="s">
        <v>361</v>
      </c>
      <c r="C943" s="3" t="str">
        <f>_xlfn.XLOOKUP(B943,'[1]daily break down'!$D:$D,'[1]daily break down'!$E:$E,"")</f>
        <v>Douala</v>
      </c>
      <c r="D943" s="1" t="s">
        <v>21</v>
      </c>
      <c r="E943" s="1" t="s">
        <v>30</v>
      </c>
      <c r="F943" s="3" t="s">
        <v>31</v>
      </c>
      <c r="G943" s="1" t="s">
        <v>32</v>
      </c>
      <c r="H943" s="42" t="str">
        <f>_xlfn.XLOOKUP(B943,[2]CALCULATION!$B:$B,[2]CALCULATION!$H:$H,"")</f>
        <v>ZTE</v>
      </c>
      <c r="I943" s="34">
        <v>0.63885250532912241</v>
      </c>
      <c r="J943" s="34">
        <v>27.294607671081206</v>
      </c>
      <c r="K943" s="34">
        <v>23.485516489600013</v>
      </c>
      <c r="L943" s="34">
        <v>25.480601855418868</v>
      </c>
      <c r="M943" s="34">
        <v>26.219544820265213</v>
      </c>
      <c r="N943" s="34">
        <v>25.705930234880842</v>
      </c>
      <c r="O943" s="34">
        <v>14.979361247371113</v>
      </c>
      <c r="P943" s="34">
        <v>8.3714290606192918</v>
      </c>
      <c r="Q943" s="34">
        <v>2.3898826594527338</v>
      </c>
      <c r="R943" s="34">
        <v>6.77798965850819</v>
      </c>
      <c r="S943" s="35">
        <v>4.3317124814158481</v>
      </c>
      <c r="T943" s="35">
        <v>0</v>
      </c>
      <c r="U943" s="35">
        <v>0</v>
      </c>
      <c r="V943" s="35">
        <v>3.9102874158541012</v>
      </c>
      <c r="W943" s="35">
        <v>0</v>
      </c>
      <c r="X943" s="35">
        <v>3.6435638196174445</v>
      </c>
      <c r="Y943" s="35">
        <v>0</v>
      </c>
      <c r="Z943" s="35">
        <v>0</v>
      </c>
      <c r="AA943" s="35">
        <v>0</v>
      </c>
      <c r="AB943" s="35">
        <v>0</v>
      </c>
      <c r="AC943" s="35">
        <v>0</v>
      </c>
      <c r="AD943" s="35">
        <v>0</v>
      </c>
      <c r="AE943" s="58" t="s">
        <v>5560</v>
      </c>
      <c r="AF943" s="58"/>
      <c r="AG943" s="57" t="str" cm="1">
        <f t="array" ref="AG943">IFERROR(_xlfn.IFS(
AI943="MPR ISSUE","PDH",
AI943="BSS Hardware Issue","BSS",
AI943="Sites strategiques, MLL, Pylone, etc.","ENVTECH",
AI943="AKTIVCO DEFAUT GE &amp; POWER Cabinet","AKTIVCO",
AI943="AKTIVCO Coupure ENEO &amp; Baisse de tension","AKTIVCO GRID ONLY",
AI943="Coupure ENEO &amp; Baisse de tension","IHS GRID ONLY",
AI943="Defaut GE &amp; POWER Cabinet","IHS",
AI943="Sharing","Partners",
AI943="Sites strategiques &amp; DataCenter","SST &amp; DC",
AI943="Exclu","Exclu",
AI943="SAT","SAT",
AI943="SPARE-ISSUE","SPARE-ISSUE",
AI943="Fiber CAmtel","TRANS_FO_CAMTEL",
AI943="Fiber AOF","Fiber AOF",
AI943="Projet OCM (HUAWEI)","TRAVAUX-HUAWEI",
AI943="Projet OCM (NOKIA)","TRAVAUX-NOKIA",
AI943="ACCESS-ISSUE","ACCESS-ISSUE",
AI943="Projet OCM (ZTE, NOKIA, autres projets)","TRAVAUX OCM",
AI943="No root CAuse","No root cause",
AI943="ODU HS","PDH",
AI943="IP &amp; VLAN","PDH",
AI943="Warehouse HUAWEI","SPARE-ISSUE",
AI943="SPARE-HS","SPARE-ISSUE",
AI943="Power Telco","BSS",AI943="no impacts","no impacts"
),"")</f>
        <v>no impacts</v>
      </c>
      <c r="AH943" s="57" t="str" cm="1">
        <f t="array" ref="AH943">IFERROR(_xlfn.IFS(
AI943="MPR ISSUE","TX ISSUE",
AI943="BSS Hardware Issue","RAN ISSUE",
AI943="Sites strategiques, MLL, Pylone, etc.","ENVTECH",
AI943="AKTIVCO DEFAUT GE &amp; POWER Cabinet","POWER ISSUE",
AI943="AKTIVCO Coupure ENEO &amp; Baisse de tension","POWER ISSUE",
AI943="Coupure ENEO &amp; Baisse de tension","POWER ISSUE",
AI943="Defaut GE &amp; POWER Cabinet","POWER ISSUE",
AI943="Sharing","POWER ISSUE",
AI943="Sites strategiques &amp; DataCenter","POWER ISSUE",
AI943="Exclu","Exclu",
AI943="SAT","TX ISSUE",
AI943="SPARE-ISSUE","SPARE-ISSUE",
AI943="Fiber CAmtel","TX ISSUE",
AI943="Fiber AOF","TX ISSUE",
AI943="Projet OCM (HUAWEI)","TRAVAUX-HUAWEI",
AI943="Projet OCM (NOKIA)","TRAVAUX -NOKIA",
AI943="ACCESS-ISSUE","ACCESS-ISSUE",
AI943="Projet OCM (ZTE, NOKIA, autres projets)","TRAVAUX OCM",
AI943="No root CAuse","No root cause",
AI943="ODU HS","TX ISSUE",
AI943="IP &amp; VLAN","TX ISSUE",
AI943="Warehouse HUAWEI","SPARE-ISSUE",
AI943="SPARE-HS","SPARE-ISSUE",
AI943="Power Telco","RAN ISSUE",AI943="no impacts","no impacts"
),"")</f>
        <v>no impacts</v>
      </c>
      <c r="AI943" s="85" t="s">
        <v>5998</v>
      </c>
      <c r="AJ943" s="57" t="str" cm="1">
        <f t="array" ref="AJ943">IFERROR(_xlfn.IFS(
AI943="MPR ISSUE","ACTIVE",
AI943="BSS Hardware Issue","ACTIVE",
AI943="Sites strategiques, MLL, Pylone, etc.","PASSIVE",
AI943="AKTIVCO DEFAUT GE &amp; POWER Cabinet","PASSIVE",
AI943="AKTIVCO Coupure ENEO &amp; Baisse de tension","PASSIVE",
AI943="Coupure ENEO &amp; Baisse de tension","PASSIVE",
AI943="Defaut GE &amp; POWER Cabinet","PASSIVE",
AI943="Sharing","PASSIVE",
AI943="Sites strategiques &amp; DataCenter","PASSIVE",
AI943="Exclu","Exclu",
AI943="SAT","ACTIVE",
AI943="SPARE-ISSUE","SPARE-ISSUE",
AI943="Fiber CAmtel","ACTIVE",
AI943="Fiber AOF","ACTIVE",
AI943="Projet OCM (HUAWEI)","PLANNED WORKS",
AI943="Projet OCM (NOKIA)","PLANNED WORKS",
AI943="ACCESS-ISSUE","ACCESS-ISSUE",
AI943="Projet OCM (ZTE, NOKIA, autres projets)","PLANNED WORKS",
AI943="No root CAuse","No root cause",
AI943="ODU HS","ACTIVE",
AI943="IP &amp; VLAN","ACTIVE",
AI943="Warehouse HUAWEI","SPARE-ISSUE",
AI943="SPARE-HS","SPARE-ISSUE",
AI943="Power Telco","ACTIVE", AI943="no impacts","no impacts"
),"")</f>
        <v>no impacts</v>
      </c>
      <c r="AK943" s="23" t="s">
        <v>5537</v>
      </c>
      <c r="AL943" s="23" t="str">
        <f t="shared" si="26"/>
        <v>LIT_656</v>
      </c>
      <c r="AN943" s="9" t="s">
        <v>5537</v>
      </c>
      <c r="AO943" s="23" t="str">
        <f>_xlfn.XLOOKUP(B943,'INCIDENT-05-03-2026'!E:E,'INCIDENT-05-03-2026'!F:F,"")</f>
        <v/>
      </c>
      <c r="AP943" s="7" t="s">
        <v>5537</v>
      </c>
      <c r="AQ943" s="6"/>
      <c r="AR943" s="7"/>
      <c r="AS943" s="3" t="str">
        <f>_xlfn.XLOOKUP(B943,'[3]tt num | region | site id'!$C:$C,'[3]tt num | region | site id'!$Q:$Q,"")</f>
        <v/>
      </c>
      <c r="AT943" s="24" t="str">
        <f>_xlfn.XLOOKUP(B943,'[4]Cells Huawei 03052026 12h'!$B:$B,'[4]Cells Huawei 03052026 12h'!$T:$T,"")</f>
        <v/>
      </c>
      <c r="AU943" s="24" t="str">
        <f>_xlfn.XLOOKUP(B943,'[5]cells down 02052026 8h50'!$B:$B,'[5]cells down 02052026 8h50'!$R:$R,"")</f>
        <v/>
      </c>
      <c r="AV943" s="24" t="str">
        <f>_xlfn.XLOOKUP(B943,'[5]cells down 02052026 13h50'!$B:$B,'[5]cells down 02052026 13h50'!$R:$R,"")</f>
        <v/>
      </c>
      <c r="AW943" s="24" t="str">
        <f>_xlfn.XLOOKUP(B943,'[5]cells down 02052026 13h50'!$B:$B,'[5]cells down 02052026 13h50'!$R:$R,"")</f>
        <v/>
      </c>
      <c r="AX943" s="24" t="str">
        <f>_xlfn.XLOOKUP(B943,'[6]cell downs 03052026 8h40 '!$B:$B,'[6]cell downs 03052026 8h40 '!$R:$R,"")</f>
        <v/>
      </c>
      <c r="AY943" s="24" t="str">
        <f>_xlfn.XLOOKUP(B943,'[7]ALL SITES DOWN'!$D:$D,'[7]ALL SITES DOWN'!$J:$J,"")</f>
        <v/>
      </c>
      <c r="AZ943" s="24" t="str">
        <f>_xlfn.XLOOKUP(B943,'[8]ALL SITES DOWN'!$D:$D,'[8]ALL SITES DOWN'!$J:$J,"")</f>
        <v/>
      </c>
      <c r="BA943" s="9" t="str">
        <f>_xlfn.XLOOKUP(B943,[9]sheet1!$AC:$AC,[9]sheet1!$AF:$AF,"")</f>
        <v/>
      </c>
      <c r="BB943" s="14" t="s">
        <v>5537</v>
      </c>
      <c r="BC943" s="14" t="s">
        <v>5537</v>
      </c>
      <c r="BD943" s="14" t="str">
        <f>_xlfn.XLOOKUP(B943,'[10]cell downs 18042026 17h'!$B:$B,'[10]cell downs 18042026 17h'!$B:$B,"")</f>
        <v/>
      </c>
      <c r="BE943" s="14" t="str">
        <f>_xlfn.XLOOKUP(B943,'[11]Cells Huawei 19042026 15h'!$B:$B,'[11]Cells Huawei 19042026 15h'!$B:$B,"")</f>
        <v/>
      </c>
      <c r="BF943" s="9" t="str">
        <f>_xlfn.XLOOKUP(B943,'[12]cells down 19042026 9H40'!$B:$B,'[12]cells down 19042026 9H40'!$B:$B,"")</f>
        <v/>
      </c>
      <c r="BG943" s="9" t="s">
        <v>5537</v>
      </c>
      <c r="BH943" s="9" t="s">
        <v>12</v>
      </c>
    </row>
    <row r="944" spans="1:60" s="9" customFormat="1" ht="21" customHeight="1" x14ac:dyDescent="0.3">
      <c r="A944" s="1" t="s">
        <v>1841</v>
      </c>
      <c r="B944" s="8" t="s">
        <v>1842</v>
      </c>
      <c r="C944" s="3" t="str">
        <f>_xlfn.XLOOKUP(B944,'[1]daily break down'!$D:$D,'[1]daily break down'!$E:$E,"")</f>
        <v>Douala</v>
      </c>
      <c r="D944" s="1" t="s">
        <v>21</v>
      </c>
      <c r="E944" s="1" t="s">
        <v>36</v>
      </c>
      <c r="F944" s="3" t="s">
        <v>31</v>
      </c>
      <c r="G944" s="1" t="s">
        <v>32</v>
      </c>
      <c r="H944" s="42" t="str">
        <f>_xlfn.XLOOKUP(B944,[2]CALCULATION!$B:$B,[2]CALCULATION!$H:$H,"")</f>
        <v>ZTE</v>
      </c>
      <c r="I944" s="34">
        <v>0</v>
      </c>
      <c r="J944" s="34">
        <v>0</v>
      </c>
      <c r="K944" s="34">
        <v>0</v>
      </c>
      <c r="L944" s="34">
        <v>0</v>
      </c>
      <c r="M944" s="34">
        <v>0</v>
      </c>
      <c r="N944" s="34">
        <v>0</v>
      </c>
      <c r="O944" s="34">
        <v>0</v>
      </c>
      <c r="P944" s="34">
        <v>0</v>
      </c>
      <c r="Q944" s="34">
        <v>0</v>
      </c>
      <c r="R944" s="34">
        <v>0</v>
      </c>
      <c r="S944" s="35">
        <v>0</v>
      </c>
      <c r="T944" s="35">
        <v>0</v>
      </c>
      <c r="U944" s="35">
        <v>0</v>
      </c>
      <c r="V944" s="35">
        <v>0</v>
      </c>
      <c r="W944" s="35">
        <v>0</v>
      </c>
      <c r="X944" s="35">
        <v>3.2145766808491221</v>
      </c>
      <c r="Y944" s="35">
        <v>0</v>
      </c>
      <c r="Z944" s="35">
        <v>0</v>
      </c>
      <c r="AA944" s="35">
        <v>0</v>
      </c>
      <c r="AB944" s="35">
        <v>0</v>
      </c>
      <c r="AC944" s="35">
        <v>0</v>
      </c>
      <c r="AD944" s="35">
        <v>0</v>
      </c>
      <c r="AE944" s="58" t="s">
        <v>5560</v>
      </c>
      <c r="AF944" s="58"/>
      <c r="AG944" s="57" t="str" cm="1">
        <f t="array" ref="AG944">IFERROR(_xlfn.IFS(
AI944="MPR ISSUE","PDH",
AI944="BSS Hardware Issue","BSS",
AI944="Sites strategiques, MLL, Pylone, etc.","ENVTECH",
AI944="AKTIVCO DEFAUT GE &amp; POWER Cabinet","AKTIVCO",
AI944="AKTIVCO Coupure ENEO &amp; Baisse de tension","AKTIVCO GRID ONLY",
AI944="Coupure ENEO &amp; Baisse de tension","IHS GRID ONLY",
AI944="Defaut GE &amp; POWER Cabinet","IHS",
AI944="Sharing","Partners",
AI944="Sites strategiques &amp; DataCenter","SST &amp; DC",
AI944="Exclu","Exclu",
AI944="SAT","SAT",
AI944="SPARE-ISSUE","SPARE-ISSUE",
AI944="Fiber CAmtel","TRANS_FO_CAMTEL",
AI944="Fiber AOF","Fiber AOF",
AI944="Projet OCM (HUAWEI)","TRAVAUX-HUAWEI",
AI944="Projet OCM (NOKIA)","TRAVAUX-NOKIA",
AI944="ACCESS-ISSUE","ACCESS-ISSUE",
AI944="Projet OCM (ZTE, NOKIA, autres projets)","TRAVAUX OCM",
AI944="No root CAuse","No root cause",
AI944="ODU HS","PDH",
AI944="IP &amp; VLAN","PDH",
AI944="Warehouse HUAWEI","SPARE-ISSUE",
AI944="SPARE-HS","SPARE-ISSUE",
AI944="Power Telco","BSS",AI944="no impacts","no impacts"
),"")</f>
        <v>no impacts</v>
      </c>
      <c r="AH944" s="57" t="str" cm="1">
        <f t="array" ref="AH944">IFERROR(_xlfn.IFS(
AI944="MPR ISSUE","TX ISSUE",
AI944="BSS Hardware Issue","RAN ISSUE",
AI944="Sites strategiques, MLL, Pylone, etc.","ENVTECH",
AI944="AKTIVCO DEFAUT GE &amp; POWER Cabinet","POWER ISSUE",
AI944="AKTIVCO Coupure ENEO &amp; Baisse de tension","POWER ISSUE",
AI944="Coupure ENEO &amp; Baisse de tension","POWER ISSUE",
AI944="Defaut GE &amp; POWER Cabinet","POWER ISSUE",
AI944="Sharing","POWER ISSUE",
AI944="Sites strategiques &amp; DataCenter","POWER ISSUE",
AI944="Exclu","Exclu",
AI944="SAT","TX ISSUE",
AI944="SPARE-ISSUE","SPARE-ISSUE",
AI944="Fiber CAmtel","TX ISSUE",
AI944="Fiber AOF","TX ISSUE",
AI944="Projet OCM (HUAWEI)","TRAVAUX-HUAWEI",
AI944="Projet OCM (NOKIA)","TRAVAUX -NOKIA",
AI944="ACCESS-ISSUE","ACCESS-ISSUE",
AI944="Projet OCM (ZTE, NOKIA, autres projets)","TRAVAUX OCM",
AI944="No root CAuse","No root cause",
AI944="ODU HS","TX ISSUE",
AI944="IP &amp; VLAN","TX ISSUE",
AI944="Warehouse HUAWEI","SPARE-ISSUE",
AI944="SPARE-HS","SPARE-ISSUE",
AI944="Power Telco","RAN ISSUE",AI944="no impacts","no impacts"
),"")</f>
        <v>no impacts</v>
      </c>
      <c r="AI944" s="85" t="s">
        <v>5998</v>
      </c>
      <c r="AJ944" s="57" t="str" cm="1">
        <f t="array" ref="AJ944">IFERROR(_xlfn.IFS(
AI944="MPR ISSUE","ACTIVE",
AI944="BSS Hardware Issue","ACTIVE",
AI944="Sites strategiques, MLL, Pylone, etc.","PASSIVE",
AI944="AKTIVCO DEFAUT GE &amp; POWER Cabinet","PASSIVE",
AI944="AKTIVCO Coupure ENEO &amp; Baisse de tension","PASSIVE",
AI944="Coupure ENEO &amp; Baisse de tension","PASSIVE",
AI944="Defaut GE &amp; POWER Cabinet","PASSIVE",
AI944="Sharing","PASSIVE",
AI944="Sites strategiques &amp; DataCenter","PASSIVE",
AI944="Exclu","Exclu",
AI944="SAT","ACTIVE",
AI944="SPARE-ISSUE","SPARE-ISSUE",
AI944="Fiber CAmtel","ACTIVE",
AI944="Fiber AOF","ACTIVE",
AI944="Projet OCM (HUAWEI)","PLANNED WORKS",
AI944="Projet OCM (NOKIA)","PLANNED WORKS",
AI944="ACCESS-ISSUE","ACCESS-ISSUE",
AI944="Projet OCM (ZTE, NOKIA, autres projets)","PLANNED WORKS",
AI944="No root CAuse","No root cause",
AI944="ODU HS","ACTIVE",
AI944="IP &amp; VLAN","ACTIVE",
AI944="Warehouse HUAWEI","SPARE-ISSUE",
AI944="SPARE-HS","SPARE-ISSUE",
AI944="Power Telco","ACTIVE", AI944="no impacts","no impacts"
),"")</f>
        <v>no impacts</v>
      </c>
      <c r="AK944" s="23" t="s">
        <v>5537</v>
      </c>
      <c r="AL944" s="23" t="str">
        <f t="shared" si="26"/>
        <v>LIT_640</v>
      </c>
      <c r="AN944" s="9" t="s">
        <v>5537</v>
      </c>
      <c r="AO944" s="23" t="str">
        <f>_xlfn.XLOOKUP(B944,'INCIDENT-05-03-2026'!E:E,'INCIDENT-05-03-2026'!F:F,"")</f>
        <v/>
      </c>
      <c r="AP944" s="7" t="s">
        <v>5537</v>
      </c>
      <c r="AQ944" s="6"/>
      <c r="AR944" s="7"/>
      <c r="AS944" s="3" t="str">
        <f>_xlfn.XLOOKUP(B944,'[3]tt num | region | site id'!$C:$C,'[3]tt num | region | site id'!$Q:$Q,"")</f>
        <v/>
      </c>
      <c r="AT944" s="24" t="str">
        <f>_xlfn.XLOOKUP(B944,'[4]Cells Huawei 03052026 12h'!$B:$B,'[4]Cells Huawei 03052026 12h'!$T:$T,"")</f>
        <v/>
      </c>
      <c r="AU944" s="24" t="str">
        <f>_xlfn.XLOOKUP(B944,'[5]cells down 02052026 8h50'!$B:$B,'[5]cells down 02052026 8h50'!$R:$R,"")</f>
        <v/>
      </c>
      <c r="AV944" s="24" t="str">
        <f>_xlfn.XLOOKUP(B944,'[5]cells down 02052026 13h50'!$B:$B,'[5]cells down 02052026 13h50'!$R:$R,"")</f>
        <v/>
      </c>
      <c r="AW944" s="24" t="str">
        <f>_xlfn.XLOOKUP(B944,'[5]cells down 02052026 13h50'!$B:$B,'[5]cells down 02052026 13h50'!$R:$R,"")</f>
        <v/>
      </c>
      <c r="AX944" s="24" t="str">
        <f>_xlfn.XLOOKUP(B944,'[6]cell downs 03052026 8h40 '!$B:$B,'[6]cell downs 03052026 8h40 '!$R:$R,"")</f>
        <v/>
      </c>
      <c r="AY944" s="24" t="str">
        <f>_xlfn.XLOOKUP(B944,'[7]ALL SITES DOWN'!$D:$D,'[7]ALL SITES DOWN'!$J:$J,"")</f>
        <v/>
      </c>
      <c r="AZ944" s="24" t="str">
        <f>_xlfn.XLOOKUP(B944,'[8]ALL SITES DOWN'!$D:$D,'[8]ALL SITES DOWN'!$J:$J,"")</f>
        <v/>
      </c>
      <c r="BA944" s="9" t="str">
        <f>_xlfn.XLOOKUP(B944,[9]sheet1!$AC:$AC,[9]sheet1!$AF:$AF,"")</f>
        <v/>
      </c>
      <c r="BB944" s="14" t="s">
        <v>5537</v>
      </c>
      <c r="BC944" s="14" t="s">
        <v>5537</v>
      </c>
      <c r="BD944" s="14" t="str">
        <f>_xlfn.XLOOKUP(B944,'[10]cell downs 18042026 17h'!$B:$B,'[10]cell downs 18042026 17h'!$B:$B,"")</f>
        <v/>
      </c>
      <c r="BE944" s="14" t="str">
        <f>_xlfn.XLOOKUP(B944,'[11]Cells Huawei 19042026 15h'!$B:$B,'[11]Cells Huawei 19042026 15h'!$B:$B,"")</f>
        <v/>
      </c>
      <c r="BF944" s="9" t="str">
        <f>_xlfn.XLOOKUP(B944,'[12]cells down 19042026 9H40'!$B:$B,'[12]cells down 19042026 9H40'!$B:$B,"")</f>
        <v/>
      </c>
      <c r="BG944" s="9" t="s">
        <v>5537</v>
      </c>
      <c r="BH944" s="9" t="s">
        <v>12</v>
      </c>
    </row>
    <row r="945" spans="1:60" s="9" customFormat="1" x14ac:dyDescent="0.3">
      <c r="A945" s="1" t="s">
        <v>670</v>
      </c>
      <c r="B945" s="8" t="s">
        <v>671</v>
      </c>
      <c r="C945" s="3" t="str">
        <f>_xlfn.XLOOKUP(B945,'[1]daily break down'!$D:$D,'[1]daily break down'!$E:$E,"")</f>
        <v>Douala</v>
      </c>
      <c r="D945" s="1" t="s">
        <v>11</v>
      </c>
      <c r="E945" s="1" t="s">
        <v>12</v>
      </c>
      <c r="F945" s="3" t="s">
        <v>31</v>
      </c>
      <c r="G945" s="1" t="s">
        <v>32</v>
      </c>
      <c r="H945" s="42" t="str">
        <f>_xlfn.XLOOKUP(B945,[2]CALCULATION!$B:$B,[2]CALCULATION!$H:$H,"")</f>
        <v>ZTE</v>
      </c>
      <c r="I945" s="34">
        <v>0</v>
      </c>
      <c r="J945" s="34">
        <v>0</v>
      </c>
      <c r="K945" s="34">
        <v>0</v>
      </c>
      <c r="L945" s="34">
        <v>0</v>
      </c>
      <c r="M945" s="34">
        <v>0</v>
      </c>
      <c r="N945" s="34">
        <v>0</v>
      </c>
      <c r="O945" s="34">
        <v>0</v>
      </c>
      <c r="P945" s="34">
        <v>0</v>
      </c>
      <c r="Q945" s="34">
        <v>0</v>
      </c>
      <c r="R945" s="34">
        <v>0</v>
      </c>
      <c r="S945" s="35">
        <v>0</v>
      </c>
      <c r="T945" s="35">
        <v>0</v>
      </c>
      <c r="U945" s="35">
        <v>0</v>
      </c>
      <c r="V945" s="35">
        <v>0</v>
      </c>
      <c r="W945" s="35">
        <v>0</v>
      </c>
      <c r="X945" s="35">
        <v>3.1490149329543744</v>
      </c>
      <c r="Y945" s="35">
        <v>0</v>
      </c>
      <c r="Z945" s="35">
        <v>0</v>
      </c>
      <c r="AA945" s="35">
        <v>0</v>
      </c>
      <c r="AB945" s="35">
        <v>0</v>
      </c>
      <c r="AC945" s="35">
        <v>0</v>
      </c>
      <c r="AD945" s="35">
        <v>0</v>
      </c>
      <c r="AE945" s="58" t="s">
        <v>5560</v>
      </c>
      <c r="AF945" s="58"/>
      <c r="AG945" s="57" t="str" cm="1">
        <f t="array" ref="AG945">IFERROR(_xlfn.IFS(
AI945="MPR ISSUE","PDH",
AI945="BSS Hardware Issue","BSS",
AI945="Sites strategiques, MLL, Pylone, etc.","ENVTECH",
AI945="AKTIVCO DEFAUT GE &amp; POWER Cabinet","AKTIVCO",
AI945="AKTIVCO Coupure ENEO &amp; Baisse de tension","AKTIVCO GRID ONLY",
AI945="Coupure ENEO &amp; Baisse de tension","IHS GRID ONLY",
AI945="Defaut GE &amp; POWER Cabinet","IHS",
AI945="Sharing","Partners",
AI945="Sites strategiques &amp; DataCenter","SST &amp; DC",
AI945="Exclu","Exclu",
AI945="SAT","SAT",
AI945="SPARE-ISSUE","SPARE-ISSUE",
AI945="Fiber CAmtel","TRANS_FO_CAMTEL",
AI945="Fiber AOF","Fiber AOF",
AI945="Projet OCM (HUAWEI)","TRAVAUX-HUAWEI",
AI945="Projet OCM (NOKIA)","TRAVAUX-NOKIA",
AI945="ACCESS-ISSUE","ACCESS-ISSUE",
AI945="Projet OCM (ZTE, NOKIA, autres projets)","TRAVAUX OCM",
AI945="No root CAuse","No root cause",
AI945="ODU HS","PDH",
AI945="IP &amp; VLAN","PDH",
AI945="Warehouse HUAWEI","SPARE-ISSUE",
AI945="SPARE-HS","SPARE-ISSUE",
AI945="Power Telco","BSS",AI945="no impacts","no impacts"
),"")</f>
        <v>no impacts</v>
      </c>
      <c r="AH945" s="57" t="str" cm="1">
        <f t="array" ref="AH945">IFERROR(_xlfn.IFS(
AI945="MPR ISSUE","TX ISSUE",
AI945="BSS Hardware Issue","RAN ISSUE",
AI945="Sites strategiques, MLL, Pylone, etc.","ENVTECH",
AI945="AKTIVCO DEFAUT GE &amp; POWER Cabinet","POWER ISSUE",
AI945="AKTIVCO Coupure ENEO &amp; Baisse de tension","POWER ISSUE",
AI945="Coupure ENEO &amp; Baisse de tension","POWER ISSUE",
AI945="Defaut GE &amp; POWER Cabinet","POWER ISSUE",
AI945="Sharing","POWER ISSUE",
AI945="Sites strategiques &amp; DataCenter","POWER ISSUE",
AI945="Exclu","Exclu",
AI945="SAT","TX ISSUE",
AI945="SPARE-ISSUE","SPARE-ISSUE",
AI945="Fiber CAmtel","TX ISSUE",
AI945="Fiber AOF","TX ISSUE",
AI945="Projet OCM (HUAWEI)","TRAVAUX-HUAWEI",
AI945="Projet OCM (NOKIA)","TRAVAUX -NOKIA",
AI945="ACCESS-ISSUE","ACCESS-ISSUE",
AI945="Projet OCM (ZTE, NOKIA, autres projets)","TRAVAUX OCM",
AI945="No root CAuse","No root cause",
AI945="ODU HS","TX ISSUE",
AI945="IP &amp; VLAN","TX ISSUE",
AI945="Warehouse HUAWEI","SPARE-ISSUE",
AI945="SPARE-HS","SPARE-ISSUE",
AI945="Power Telco","RAN ISSUE",AI945="no impacts","no impacts"
),"")</f>
        <v>no impacts</v>
      </c>
      <c r="AI945" s="85" t="s">
        <v>5998</v>
      </c>
      <c r="AJ945" s="57" t="str" cm="1">
        <f t="array" ref="AJ945">IFERROR(_xlfn.IFS(
AI945="MPR ISSUE","ACTIVE",
AI945="BSS Hardware Issue","ACTIVE",
AI945="Sites strategiques, MLL, Pylone, etc.","PASSIVE",
AI945="AKTIVCO DEFAUT GE &amp; POWER Cabinet","PASSIVE",
AI945="AKTIVCO Coupure ENEO &amp; Baisse de tension","PASSIVE",
AI945="Coupure ENEO &amp; Baisse de tension","PASSIVE",
AI945="Defaut GE &amp; POWER Cabinet","PASSIVE",
AI945="Sharing","PASSIVE",
AI945="Sites strategiques &amp; DataCenter","PASSIVE",
AI945="Exclu","Exclu",
AI945="SAT","ACTIVE",
AI945="SPARE-ISSUE","SPARE-ISSUE",
AI945="Fiber CAmtel","ACTIVE",
AI945="Fiber AOF","ACTIVE",
AI945="Projet OCM (HUAWEI)","PLANNED WORKS",
AI945="Projet OCM (NOKIA)","PLANNED WORKS",
AI945="ACCESS-ISSUE","ACCESS-ISSUE",
AI945="Projet OCM (ZTE, NOKIA, autres projets)","PLANNED WORKS",
AI945="No root CAuse","No root cause",
AI945="ODU HS","ACTIVE",
AI945="IP &amp; VLAN","ACTIVE",
AI945="Warehouse HUAWEI","SPARE-ISSUE",
AI945="SPARE-HS","SPARE-ISSUE",
AI945="Power Telco","ACTIVE", AI945="no impacts","no impacts"
),"")</f>
        <v>no impacts</v>
      </c>
      <c r="AK945" s="23" t="s">
        <v>5537</v>
      </c>
      <c r="AL945" s="23" t="str">
        <f t="shared" si="26"/>
        <v>LIT_274</v>
      </c>
      <c r="AN945" s="9" t="s">
        <v>5537</v>
      </c>
      <c r="AO945" s="23" t="str">
        <f>_xlfn.XLOOKUP(B945,'INCIDENT-05-03-2026'!E:E,'INCIDENT-05-03-2026'!F:F,"")</f>
        <v/>
      </c>
      <c r="AP945" s="7" t="s">
        <v>5537</v>
      </c>
      <c r="AQ945" s="6"/>
      <c r="AR945" s="7"/>
      <c r="AS945" s="3" t="str">
        <f>_xlfn.XLOOKUP(B945,'[3]tt num | region | site id'!$C:$C,'[3]tt num | region | site id'!$Q:$Q,"")</f>
        <v/>
      </c>
      <c r="AT945" s="24" t="str">
        <f>_xlfn.XLOOKUP(B945,'[4]Cells Huawei 03052026 12h'!$B:$B,'[4]Cells Huawei 03052026 12h'!$T:$T,"")</f>
        <v/>
      </c>
      <c r="AU945" s="24" t="str">
        <f>_xlfn.XLOOKUP(B945,'[5]cells down 02052026 8h50'!$B:$B,'[5]cells down 02052026 8h50'!$R:$R,"")</f>
        <v/>
      </c>
      <c r="AV945" s="24" t="str">
        <f>_xlfn.XLOOKUP(B945,'[5]cells down 02052026 13h50'!$B:$B,'[5]cells down 02052026 13h50'!$R:$R,"")</f>
        <v/>
      </c>
      <c r="AW945" s="24" t="str">
        <f>_xlfn.XLOOKUP(B945,'[5]cells down 02052026 13h50'!$B:$B,'[5]cells down 02052026 13h50'!$R:$R,"")</f>
        <v/>
      </c>
      <c r="AX945" s="24" t="str">
        <f>_xlfn.XLOOKUP(B945,'[6]cell downs 03052026 8h40 '!$B:$B,'[6]cell downs 03052026 8h40 '!$R:$R,"")</f>
        <v/>
      </c>
      <c r="AY945" s="24" t="str">
        <f>_xlfn.XLOOKUP(B945,'[7]ALL SITES DOWN'!$D:$D,'[7]ALL SITES DOWN'!$J:$J,"")</f>
        <v/>
      </c>
      <c r="AZ945" s="24" t="str">
        <f>_xlfn.XLOOKUP(B945,'[8]ALL SITES DOWN'!$D:$D,'[8]ALL SITES DOWN'!$J:$J,"")</f>
        <v/>
      </c>
      <c r="BA945" s="9" t="str">
        <f>_xlfn.XLOOKUP(B945,[9]sheet1!$AC:$AC,[9]sheet1!$AF:$AF,"")</f>
        <v/>
      </c>
      <c r="BB945" s="14" t="s">
        <v>5537</v>
      </c>
      <c r="BC945" s="14" t="s">
        <v>5537</v>
      </c>
      <c r="BD945" s="14" t="str">
        <f>_xlfn.XLOOKUP(B945,'[10]cell downs 18042026 17h'!$B:$B,'[10]cell downs 18042026 17h'!$B:$B,"")</f>
        <v/>
      </c>
      <c r="BE945" s="14" t="str">
        <f>_xlfn.XLOOKUP(B945,'[11]Cells Huawei 19042026 15h'!$B:$B,'[11]Cells Huawei 19042026 15h'!$B:$B,"")</f>
        <v/>
      </c>
      <c r="BF945" s="9" t="str">
        <f>_xlfn.XLOOKUP(B945,'[12]cells down 19042026 9H40'!$B:$B,'[12]cells down 19042026 9H40'!$B:$B,"")</f>
        <v/>
      </c>
      <c r="BG945" s="9" t="s">
        <v>671</v>
      </c>
      <c r="BH945" s="9" t="s">
        <v>12</v>
      </c>
    </row>
    <row r="946" spans="1:60" s="9" customFormat="1" x14ac:dyDescent="0.3">
      <c r="A946" s="3" t="s">
        <v>2757</v>
      </c>
      <c r="B946" s="31" t="s">
        <v>2758</v>
      </c>
      <c r="C946" s="3" t="str">
        <f>_xlfn.XLOOKUP(B946,'[1]daily break down'!$D:$D,'[1]daily break down'!$E:$E,"")</f>
        <v>Douala</v>
      </c>
      <c r="D946" s="1" t="s">
        <v>357</v>
      </c>
      <c r="E946" s="3" t="s">
        <v>5528</v>
      </c>
      <c r="F946" s="3" t="s">
        <v>31</v>
      </c>
      <c r="G946" s="3" t="s">
        <v>32</v>
      </c>
      <c r="H946" s="42" t="str">
        <f>_xlfn.XLOOKUP(B946,[2]CALCULATION!$B:$B,[2]CALCULATION!$H:$H,"")</f>
        <v>ZTE</v>
      </c>
      <c r="I946" s="34">
        <v>6.8049027916891403</v>
      </c>
      <c r="J946" s="34">
        <v>1.6285388362397377</v>
      </c>
      <c r="K946" s="34">
        <v>14.452780560049996</v>
      </c>
      <c r="L946" s="34">
        <v>0</v>
      </c>
      <c r="M946" s="34">
        <v>0</v>
      </c>
      <c r="N946" s="34">
        <v>0</v>
      </c>
      <c r="O946" s="34">
        <v>0</v>
      </c>
      <c r="P946" s="34">
        <v>0</v>
      </c>
      <c r="Q946" s="34">
        <v>1.9880761800401219</v>
      </c>
      <c r="R946" s="34">
        <v>0</v>
      </c>
      <c r="S946" s="35">
        <v>0.38261593514309417</v>
      </c>
      <c r="T946" s="35">
        <v>0</v>
      </c>
      <c r="U946" s="35">
        <v>1.02369782526189</v>
      </c>
      <c r="V946" s="35">
        <v>1.551651813613344E-3</v>
      </c>
      <c r="W946" s="35">
        <v>0</v>
      </c>
      <c r="X946" s="35">
        <v>3.0398820887302285</v>
      </c>
      <c r="Y946" s="35">
        <v>0</v>
      </c>
      <c r="Z946" s="35">
        <v>4.9106747937551543</v>
      </c>
      <c r="AA946" s="35">
        <v>0</v>
      </c>
      <c r="AB946" s="35">
        <v>0</v>
      </c>
      <c r="AC946" s="35">
        <v>0</v>
      </c>
      <c r="AD946" s="35">
        <v>0</v>
      </c>
      <c r="AE946" s="58" t="s">
        <v>5560</v>
      </c>
      <c r="AF946" s="58"/>
      <c r="AG946" s="57" t="str" cm="1">
        <f t="array" ref="AG946">IFERROR(_xlfn.IFS(
AI946="MPR ISSUE","PDH",
AI946="BSS Hardware Issue","BSS",
AI946="Sites strategiques, MLL, Pylone, etc.","ENVTECH",
AI946="AKTIVCO DEFAUT GE &amp; POWER Cabinet","AKTIVCO",
AI946="AKTIVCO Coupure ENEO &amp; Baisse de tension","AKTIVCO GRID ONLY",
AI946="Coupure ENEO &amp; Baisse de tension","IHS GRID ONLY",
AI946="Defaut GE &amp; POWER Cabinet","IHS",
AI946="Sharing","Partners",
AI946="Sites strategiques &amp; DataCenter","SST &amp; DC",
AI946="Exclu","Exclu",
AI946="SAT","SAT",
AI946="SPARE-ISSUE","SPARE-ISSUE",
AI946="Fiber CAmtel","TRANS_FO_CAMTEL",
AI946="Fiber AOF","Fiber AOF",
AI946="Projet OCM (HUAWEI)","TRAVAUX-HUAWEI",
AI946="Projet OCM (NOKIA)","TRAVAUX-NOKIA",
AI946="ACCESS-ISSUE","ACCESS-ISSUE",
AI946="Projet OCM (ZTE, NOKIA, autres projets)","TRAVAUX OCM",
AI946="No root CAuse","No root cause",
AI946="ODU HS","PDH",
AI946="IP &amp; VLAN","PDH",
AI946="Warehouse HUAWEI","SPARE-ISSUE",
AI946="SPARE-HS","SPARE-ISSUE",
AI946="Power Telco","BSS",AI946="no impacts","no impacts"
),"")</f>
        <v>no impacts</v>
      </c>
      <c r="AH946" s="57" t="str" cm="1">
        <f t="array" ref="AH946">IFERROR(_xlfn.IFS(
AI946="MPR ISSUE","TX ISSUE",
AI946="BSS Hardware Issue","RAN ISSUE",
AI946="Sites strategiques, MLL, Pylone, etc.","ENVTECH",
AI946="AKTIVCO DEFAUT GE &amp; POWER Cabinet","POWER ISSUE",
AI946="AKTIVCO Coupure ENEO &amp; Baisse de tension","POWER ISSUE",
AI946="Coupure ENEO &amp; Baisse de tension","POWER ISSUE",
AI946="Defaut GE &amp; POWER Cabinet","POWER ISSUE",
AI946="Sharing","POWER ISSUE",
AI946="Sites strategiques &amp; DataCenter","POWER ISSUE",
AI946="Exclu","Exclu",
AI946="SAT","TX ISSUE",
AI946="SPARE-ISSUE","SPARE-ISSUE",
AI946="Fiber CAmtel","TX ISSUE",
AI946="Fiber AOF","TX ISSUE",
AI946="Projet OCM (HUAWEI)","TRAVAUX-HUAWEI",
AI946="Projet OCM (NOKIA)","TRAVAUX -NOKIA",
AI946="ACCESS-ISSUE","ACCESS-ISSUE",
AI946="Projet OCM (ZTE, NOKIA, autres projets)","TRAVAUX OCM",
AI946="No root CAuse","No root cause",
AI946="ODU HS","TX ISSUE",
AI946="IP &amp; VLAN","TX ISSUE",
AI946="Warehouse HUAWEI","SPARE-ISSUE",
AI946="SPARE-HS","SPARE-ISSUE",
AI946="Power Telco","RAN ISSUE",AI946="no impacts","no impacts"
),"")</f>
        <v>no impacts</v>
      </c>
      <c r="AI946" s="85" t="s">
        <v>5998</v>
      </c>
      <c r="AJ946" s="57" t="str" cm="1">
        <f t="array" ref="AJ946">IFERROR(_xlfn.IFS(
AI946="MPR ISSUE","ACTIVE",
AI946="BSS Hardware Issue","ACTIVE",
AI946="Sites strategiques, MLL, Pylone, etc.","PASSIVE",
AI946="AKTIVCO DEFAUT GE &amp; POWER Cabinet","PASSIVE",
AI946="AKTIVCO Coupure ENEO &amp; Baisse de tension","PASSIVE",
AI946="Coupure ENEO &amp; Baisse de tension","PASSIVE",
AI946="Defaut GE &amp; POWER Cabinet","PASSIVE",
AI946="Sharing","PASSIVE",
AI946="Sites strategiques &amp; DataCenter","PASSIVE",
AI946="Exclu","Exclu",
AI946="SAT","ACTIVE",
AI946="SPARE-ISSUE","SPARE-ISSUE",
AI946="Fiber CAmtel","ACTIVE",
AI946="Fiber AOF","ACTIVE",
AI946="Projet OCM (HUAWEI)","PLANNED WORKS",
AI946="Projet OCM (NOKIA)","PLANNED WORKS",
AI946="ACCESS-ISSUE","ACCESS-ISSUE",
AI946="Projet OCM (ZTE, NOKIA, autres projets)","PLANNED WORKS",
AI946="No root CAuse","No root cause",
AI946="ODU HS","ACTIVE",
AI946="IP &amp; VLAN","ACTIVE",
AI946="Warehouse HUAWEI","SPARE-ISSUE",
AI946="SPARE-HS","SPARE-ISSUE",
AI946="Power Telco","ACTIVE", AI946="no impacts","no impacts"
),"")</f>
        <v>no impacts</v>
      </c>
      <c r="AK946" s="23" t="s">
        <v>5537</v>
      </c>
      <c r="AL946" s="23" t="str">
        <f t="shared" si="26"/>
        <v>LIT_862</v>
      </c>
      <c r="AN946" s="9" t="s">
        <v>5537</v>
      </c>
      <c r="AO946" s="23" t="str">
        <f>_xlfn.XLOOKUP(B946,'INCIDENT-05-03-2026'!E:E,'INCIDENT-05-03-2026'!F:F,"")</f>
        <v/>
      </c>
      <c r="AP946" s="7" t="s">
        <v>5537</v>
      </c>
      <c r="AQ946" s="6"/>
      <c r="AR946" s="7"/>
      <c r="AS946" s="3" t="str">
        <f>_xlfn.XLOOKUP(B946,'[3]tt num | region | site id'!$C:$C,'[3]tt num | region | site id'!$Q:$Q,"")</f>
        <v/>
      </c>
      <c r="AT946" s="24" t="str">
        <f>_xlfn.XLOOKUP(B946,'[4]Cells Huawei 03052026 12h'!$B:$B,'[4]Cells Huawei 03052026 12h'!$T:$T,"")</f>
        <v/>
      </c>
      <c r="AU946" s="24" t="str">
        <f>_xlfn.XLOOKUP(B946,'[5]cells down 02052026 8h50'!$B:$B,'[5]cells down 02052026 8h50'!$R:$R,"")</f>
        <v/>
      </c>
      <c r="AV946" s="24" t="str">
        <f>_xlfn.XLOOKUP(B946,'[5]cells down 02052026 13h50'!$B:$B,'[5]cells down 02052026 13h50'!$R:$R,"")</f>
        <v/>
      </c>
      <c r="AW946" s="24" t="str">
        <f>_xlfn.XLOOKUP(B946,'[5]cells down 02052026 13h50'!$B:$B,'[5]cells down 02052026 13h50'!$R:$R,"")</f>
        <v/>
      </c>
      <c r="AX946" s="24" t="str">
        <f>_xlfn.XLOOKUP(B946,'[6]cell downs 03052026 8h40 '!$B:$B,'[6]cell downs 03052026 8h40 '!$R:$R,"")</f>
        <v/>
      </c>
      <c r="AY946" s="24" t="str">
        <f>_xlfn.XLOOKUP(B946,'[7]ALL SITES DOWN'!$D:$D,'[7]ALL SITES DOWN'!$J:$J,"")</f>
        <v/>
      </c>
      <c r="AZ946" s="24" t="str">
        <f>_xlfn.XLOOKUP(B946,'[8]ALL SITES DOWN'!$D:$D,'[8]ALL SITES DOWN'!$J:$J,"")</f>
        <v/>
      </c>
      <c r="BA946" s="9" t="str">
        <f>_xlfn.XLOOKUP(B946,[9]sheet1!$AC:$AC,[9]sheet1!$AF:$AF,"")</f>
        <v/>
      </c>
      <c r="BB946" s="14" t="s">
        <v>5537</v>
      </c>
      <c r="BC946" s="14" t="s">
        <v>5537</v>
      </c>
      <c r="BD946" s="14" t="str">
        <f>_xlfn.XLOOKUP(B946,'[10]cell downs 18042026 17h'!$B:$B,'[10]cell downs 18042026 17h'!$B:$B,"")</f>
        <v/>
      </c>
      <c r="BE946" s="14" t="str">
        <f>_xlfn.XLOOKUP(B946,'[11]Cells Huawei 19042026 15h'!$B:$B,'[11]Cells Huawei 19042026 15h'!$B:$B,"")</f>
        <v/>
      </c>
      <c r="BF946" s="9" t="str">
        <f>_xlfn.XLOOKUP(B946,'[12]cells down 19042026 9H40'!$B:$B,'[12]cells down 19042026 9H40'!$B:$B,"")</f>
        <v/>
      </c>
      <c r="BG946" s="9" t="s">
        <v>5537</v>
      </c>
      <c r="BH946" s="9" t="s">
        <v>66</v>
      </c>
    </row>
    <row r="947" spans="1:60" s="9" customFormat="1" x14ac:dyDescent="0.3">
      <c r="A947" s="1" t="s">
        <v>3446</v>
      </c>
      <c r="B947" s="8" t="s">
        <v>3447</v>
      </c>
      <c r="C947" s="3" t="str">
        <f>_xlfn.XLOOKUP(B947,'[1]daily break down'!$D:$D,'[1]daily break down'!$E:$E,"")</f>
        <v>Yaounde</v>
      </c>
      <c r="D947" s="1" t="s">
        <v>11</v>
      </c>
      <c r="E947" s="1" t="s">
        <v>145</v>
      </c>
      <c r="F947" s="3" t="s">
        <v>37</v>
      </c>
      <c r="G947" s="1" t="s">
        <v>38</v>
      </c>
      <c r="H947" s="42" t="str">
        <f>_xlfn.XLOOKUP(B947,[2]CALCULATION!$B:$B,[2]CALCULATION!$H:$H,"")</f>
        <v>ZTE</v>
      </c>
      <c r="I947" s="34">
        <v>5.8741792296958328</v>
      </c>
      <c r="J947" s="34">
        <v>2.7424108174743815</v>
      </c>
      <c r="K947" s="34">
        <v>0</v>
      </c>
      <c r="L947" s="34">
        <v>0</v>
      </c>
      <c r="M947" s="34">
        <v>0</v>
      </c>
      <c r="N947" s="34">
        <v>0</v>
      </c>
      <c r="O947" s="34">
        <v>0</v>
      </c>
      <c r="P947" s="34">
        <v>0</v>
      </c>
      <c r="Q947" s="34">
        <v>0</v>
      </c>
      <c r="R947" s="34">
        <v>4.6656564878307744E-2</v>
      </c>
      <c r="S947" s="35">
        <v>2.7062591137250198</v>
      </c>
      <c r="T947" s="35">
        <v>8.9102802818227733</v>
      </c>
      <c r="U947" s="35">
        <v>0</v>
      </c>
      <c r="V947" s="35">
        <v>0</v>
      </c>
      <c r="W947" s="35">
        <v>8.9102802818227733</v>
      </c>
      <c r="X947" s="35">
        <v>2.8931528994130118</v>
      </c>
      <c r="Y947" s="35">
        <v>0</v>
      </c>
      <c r="Z947" s="35">
        <v>0</v>
      </c>
      <c r="AA947" s="35">
        <v>0</v>
      </c>
      <c r="AB947" s="35">
        <v>0</v>
      </c>
      <c r="AC947" s="35">
        <v>0</v>
      </c>
      <c r="AD947" s="35">
        <v>0</v>
      </c>
      <c r="AE947" s="58" t="s">
        <v>5560</v>
      </c>
      <c r="AF947" s="58"/>
      <c r="AG947" s="57" t="str" cm="1">
        <f t="array" ref="AG947">IFERROR(_xlfn.IFS(
AI947="MPR ISSUE","PDH",
AI947="BSS Hardware Issue","BSS",
AI947="Sites strategiques, MLL, Pylone, etc.","ENVTECH",
AI947="AKTIVCO DEFAUT GE &amp; POWER Cabinet","AKTIVCO",
AI947="AKTIVCO Coupure ENEO &amp; Baisse de tension","AKTIVCO GRID ONLY",
AI947="Coupure ENEO &amp; Baisse de tension","IHS GRID ONLY",
AI947="Defaut GE &amp; POWER Cabinet","IHS",
AI947="Sharing","Partners",
AI947="Sites strategiques &amp; DataCenter","SST &amp; DC",
AI947="Exclu","Exclu",
AI947="SAT","SAT",
AI947="SPARE-ISSUE","SPARE-ISSUE",
AI947="Fiber CAmtel","TRANS_FO_CAMTEL",
AI947="Fiber AOF","Fiber AOF",
AI947="Projet OCM (HUAWEI)","TRAVAUX-HUAWEI",
AI947="Projet OCM (NOKIA)","TRAVAUX-NOKIA",
AI947="ACCESS-ISSUE","ACCESS-ISSUE",
AI947="Projet OCM (ZTE, NOKIA, autres projets)","TRAVAUX OCM",
AI947="No root CAuse","No root cause",
AI947="ODU HS","PDH",
AI947="IP &amp; VLAN","PDH",
AI947="Warehouse HUAWEI","SPARE-ISSUE",
AI947="SPARE-HS","SPARE-ISSUE",
AI947="Power Telco","BSS",AI947="no impacts","no impacts"
),"")</f>
        <v>BSS</v>
      </c>
      <c r="AH947" s="57" t="str" cm="1">
        <f t="array" ref="AH947">IFERROR(_xlfn.IFS(
AI947="MPR ISSUE","TX ISSUE",
AI947="BSS Hardware Issue","RAN ISSUE",
AI947="Sites strategiques, MLL, Pylone, etc.","ENVTECH",
AI947="AKTIVCO DEFAUT GE &amp; POWER Cabinet","POWER ISSUE",
AI947="AKTIVCO Coupure ENEO &amp; Baisse de tension","POWER ISSUE",
AI947="Coupure ENEO &amp; Baisse de tension","POWER ISSUE",
AI947="Defaut GE &amp; POWER Cabinet","POWER ISSUE",
AI947="Sharing","POWER ISSUE",
AI947="Sites strategiques &amp; DataCenter","POWER ISSUE",
AI947="Exclu","Exclu",
AI947="SAT","TX ISSUE",
AI947="SPARE-ISSUE","SPARE-ISSUE",
AI947="Fiber CAmtel","TX ISSUE",
AI947="Fiber AOF","TX ISSUE",
AI947="Projet OCM (HUAWEI)","TRAVAUX-HUAWEI",
AI947="Projet OCM (NOKIA)","TRAVAUX -NOKIA",
AI947="ACCESS-ISSUE","ACCESS-ISSUE",
AI947="Projet OCM (ZTE, NOKIA, autres projets)","TRAVAUX OCM",
AI947="No root CAuse","No root cause",
AI947="ODU HS","TX ISSUE",
AI947="IP &amp; VLAN","TX ISSUE",
AI947="Warehouse HUAWEI","SPARE-ISSUE",
AI947="SPARE-HS","SPARE-ISSUE",
AI947="Power Telco","RAN ISSUE",AI947="no impacts","no impacts"
),"")</f>
        <v>RAN ISSUE</v>
      </c>
      <c r="AI947" s="85" t="s">
        <v>5320</v>
      </c>
      <c r="AJ947" s="57" t="str" cm="1">
        <f t="array" ref="AJ947">IFERROR(_xlfn.IFS(
AI947="MPR ISSUE","ACTIVE",
AI947="BSS Hardware Issue","ACTIVE",
AI947="Sites strategiques, MLL, Pylone, etc.","PASSIVE",
AI947="AKTIVCO DEFAUT GE &amp; POWER Cabinet","PASSIVE",
AI947="AKTIVCO Coupure ENEO &amp; Baisse de tension","PASSIVE",
AI947="Coupure ENEO &amp; Baisse de tension","PASSIVE",
AI947="Defaut GE &amp; POWER Cabinet","PASSIVE",
AI947="Sharing","PASSIVE",
AI947="Sites strategiques &amp; DataCenter","PASSIVE",
AI947="Exclu","Exclu",
AI947="SAT","ACTIVE",
AI947="SPARE-ISSUE","SPARE-ISSUE",
AI947="Fiber CAmtel","ACTIVE",
AI947="Fiber AOF","ACTIVE",
AI947="Projet OCM (HUAWEI)","PLANNED WORKS",
AI947="Projet OCM (NOKIA)","PLANNED WORKS",
AI947="ACCESS-ISSUE","ACCESS-ISSUE",
AI947="Projet OCM (ZTE, NOKIA, autres projets)","PLANNED WORKS",
AI947="No root CAuse","No root cause",
AI947="ODU HS","ACTIVE",
AI947="IP &amp; VLAN","ACTIVE",
AI947="Warehouse HUAWEI","SPARE-ISSUE",
AI947="SPARE-HS","SPARE-ISSUE",
AI947="Power Telco","ACTIVE", AI947="no impacts","no impacts"
),"")</f>
        <v>ACTIVE</v>
      </c>
      <c r="AK947" s="23" t="s">
        <v>5927</v>
      </c>
      <c r="AL947" s="23" t="str">
        <f t="shared" si="26"/>
        <v>CTR_125</v>
      </c>
      <c r="AN947" s="9" t="s">
        <v>5537</v>
      </c>
      <c r="AO947" s="23" t="str">
        <f>_xlfn.XLOOKUP(B947,'INCIDENT-05-03-2026'!E:E,'INCIDENT-05-03-2026'!F:F,"")</f>
        <v/>
      </c>
      <c r="AP947" s="7" t="s">
        <v>5537</v>
      </c>
      <c r="AQ947" s="6"/>
      <c r="AR947" s="7"/>
      <c r="AS947" s="3" t="str">
        <f>_xlfn.XLOOKUP(B947,'[3]tt num | region | site id'!$C:$C,'[3]tt num | region | site id'!$Q:$Q,"")</f>
        <v/>
      </c>
      <c r="AT947" s="24" t="str">
        <f>_xlfn.XLOOKUP(B947,'[4]Cells Huawei 03052026 12h'!$B:$B,'[4]Cells Huawei 03052026 12h'!$T:$T,"")</f>
        <v/>
      </c>
      <c r="AU947" s="24" t="str">
        <f>_xlfn.XLOOKUP(B947,'[5]cells down 02052026 8h50'!$B:$B,'[5]cells down 02052026 8h50'!$R:$R,"")</f>
        <v/>
      </c>
      <c r="AV947" s="24" t="str">
        <f>_xlfn.XLOOKUP(B947,'[5]cells down 02052026 13h50'!$B:$B,'[5]cells down 02052026 13h50'!$R:$R,"")</f>
        <v/>
      </c>
      <c r="AW947" s="24" t="str">
        <f>_xlfn.XLOOKUP(B947,'[5]cells down 02052026 13h50'!$B:$B,'[5]cells down 02052026 13h50'!$R:$R,"")</f>
        <v/>
      </c>
      <c r="AX947" s="24" t="str">
        <f>_xlfn.XLOOKUP(B947,'[6]cell downs 03052026 8h40 '!$B:$B,'[6]cell downs 03052026 8h40 '!$R:$R,"")</f>
        <v/>
      </c>
      <c r="AY947" s="24" t="str">
        <f>_xlfn.XLOOKUP(B947,'[7]ALL SITES DOWN'!$D:$D,'[7]ALL SITES DOWN'!$J:$J,"")</f>
        <v/>
      </c>
      <c r="AZ947" s="24" t="str">
        <f>_xlfn.XLOOKUP(B947,'[8]ALL SITES DOWN'!$D:$D,'[8]ALL SITES DOWN'!$J:$J,"")</f>
        <v/>
      </c>
      <c r="BA947" s="9" t="str">
        <f>_xlfn.XLOOKUP(B947,[9]sheet1!$AC:$AC,[9]sheet1!$AF:$AF,"")</f>
        <v/>
      </c>
      <c r="BB947" s="14" t="s">
        <v>5537</v>
      </c>
      <c r="BC947" s="14" t="s">
        <v>3447</v>
      </c>
      <c r="BD947" s="14" t="str">
        <f>_xlfn.XLOOKUP(B947,'[10]cell downs 18042026 17h'!$B:$B,'[10]cell downs 18042026 17h'!$B:$B,"")</f>
        <v/>
      </c>
      <c r="BE947" s="14" t="str">
        <f>_xlfn.XLOOKUP(B947,'[11]Cells Huawei 19042026 15h'!$B:$B,'[11]Cells Huawei 19042026 15h'!$B:$B,"")</f>
        <v/>
      </c>
      <c r="BF947" s="9" t="str">
        <f>_xlfn.XLOOKUP(B947,'[12]cells down 19042026 9H40'!$B:$B,'[12]cells down 19042026 9H40'!$B:$B,"")</f>
        <v/>
      </c>
      <c r="BG947" s="9" t="s">
        <v>3447</v>
      </c>
      <c r="BH947" s="9" t="s">
        <v>5537</v>
      </c>
    </row>
    <row r="948" spans="1:60" s="9" customFormat="1" x14ac:dyDescent="0.3">
      <c r="A948" s="1" t="s">
        <v>3689</v>
      </c>
      <c r="B948" s="8" t="s">
        <v>3690</v>
      </c>
      <c r="C948" s="3" t="str">
        <f>_xlfn.XLOOKUP(B948,'[1]daily break down'!$D:$D,'[1]daily break down'!$E:$E,"")</f>
        <v>Garoua</v>
      </c>
      <c r="D948" s="1" t="s">
        <v>11</v>
      </c>
      <c r="E948" s="1" t="s">
        <v>12</v>
      </c>
      <c r="F948" s="3" t="s">
        <v>23</v>
      </c>
      <c r="G948" s="1" t="s">
        <v>24</v>
      </c>
      <c r="H948" s="40" t="str">
        <f>_xlfn.XLOOKUP(B948,[2]CALCULATION!$B:$B,[2]CALCULATION!$H:$H,"")</f>
        <v>Huawei</v>
      </c>
      <c r="I948" s="34">
        <v>0</v>
      </c>
      <c r="J948" s="34">
        <v>0</v>
      </c>
      <c r="K948" s="34">
        <v>0</v>
      </c>
      <c r="L948" s="34">
        <v>0</v>
      </c>
      <c r="M948" s="34">
        <v>0</v>
      </c>
      <c r="N948" s="34">
        <v>0</v>
      </c>
      <c r="O948" s="34">
        <v>0</v>
      </c>
      <c r="P948" s="34">
        <v>0</v>
      </c>
      <c r="Q948" s="34">
        <v>0</v>
      </c>
      <c r="R948" s="34">
        <v>0</v>
      </c>
      <c r="S948" s="35">
        <v>0</v>
      </c>
      <c r="T948" s="35">
        <v>6.1638030664920258</v>
      </c>
      <c r="U948" s="35">
        <v>0</v>
      </c>
      <c r="V948" s="35">
        <v>3.1816531262752084</v>
      </c>
      <c r="W948" s="35">
        <v>6.1638030664920258</v>
      </c>
      <c r="X948" s="35">
        <v>2.5550533197501379</v>
      </c>
      <c r="Y948" s="35">
        <v>0</v>
      </c>
      <c r="Z948" s="35">
        <v>0</v>
      </c>
      <c r="AA948" s="35">
        <v>0</v>
      </c>
      <c r="AB948" s="35">
        <v>0</v>
      </c>
      <c r="AC948" s="35">
        <v>0</v>
      </c>
      <c r="AD948" s="35">
        <v>0</v>
      </c>
      <c r="AE948" s="58" t="s">
        <v>5560</v>
      </c>
      <c r="AF948" s="58"/>
      <c r="AG948" s="57" t="str" cm="1">
        <f t="array" ref="AG948">IFERROR(_xlfn.IFS(
AI948="MPR ISSUE","PDH",
AI948="BSS Hardware Issue","BSS",
AI948="Sites strategiques, MLL, Pylone, etc.","ENVTECH",
AI948="AKTIVCO DEFAUT GE &amp; POWER Cabinet","AKTIVCO",
AI948="AKTIVCO Coupure ENEO &amp; Baisse de tension","AKTIVCO GRID ONLY",
AI948="Coupure ENEO &amp; Baisse de tension","IHS GRID ONLY",
AI948="Defaut GE &amp; POWER Cabinet","IHS",
AI948="Sharing","Partners",
AI948="Sites strategiques &amp; DataCenter","SST &amp; DC",
AI948="Exclu","Exclu",
AI948="SAT","SAT",
AI948="SPARE-ISSUE","SPARE-ISSUE",
AI948="Fiber CAmtel","TRANS_FO_CAMTEL",
AI948="Fiber AOF","Fiber AOF",
AI948="Projet OCM (HUAWEI)","TRAVAUX-HUAWEI",
AI948="Projet OCM (NOKIA)","TRAVAUX-NOKIA",
AI948="ACCESS-ISSUE","ACCESS-ISSUE",
AI948="Projet OCM (ZTE, NOKIA, autres projets)","TRAVAUX OCM",
AI948="No root CAuse","No root cause",
AI948="ODU HS","PDH",
AI948="IP &amp; VLAN","PDH",
AI948="Warehouse HUAWEI","SPARE-ISSUE",
AI948="SPARE-HS","SPARE-ISSUE",
AI948="Power Telco","BSS",AI948="no impacts","no impacts"
),"")</f>
        <v>no impacts</v>
      </c>
      <c r="AH948" s="57" t="str" cm="1">
        <f t="array" ref="AH948">IFERROR(_xlfn.IFS(
AI948="MPR ISSUE","TX ISSUE",
AI948="BSS Hardware Issue","RAN ISSUE",
AI948="Sites strategiques, MLL, Pylone, etc.","ENVTECH",
AI948="AKTIVCO DEFAUT GE &amp; POWER Cabinet","POWER ISSUE",
AI948="AKTIVCO Coupure ENEO &amp; Baisse de tension","POWER ISSUE",
AI948="Coupure ENEO &amp; Baisse de tension","POWER ISSUE",
AI948="Defaut GE &amp; POWER Cabinet","POWER ISSUE",
AI948="Sharing","POWER ISSUE",
AI948="Sites strategiques &amp; DataCenter","POWER ISSUE",
AI948="Exclu","Exclu",
AI948="SAT","TX ISSUE",
AI948="SPARE-ISSUE","SPARE-ISSUE",
AI948="Fiber CAmtel","TX ISSUE",
AI948="Fiber AOF","TX ISSUE",
AI948="Projet OCM (HUAWEI)","TRAVAUX-HUAWEI",
AI948="Projet OCM (NOKIA)","TRAVAUX -NOKIA",
AI948="ACCESS-ISSUE","ACCESS-ISSUE",
AI948="Projet OCM (ZTE, NOKIA, autres projets)","TRAVAUX OCM",
AI948="No root CAuse","No root cause",
AI948="ODU HS","TX ISSUE",
AI948="IP &amp; VLAN","TX ISSUE",
AI948="Warehouse HUAWEI","SPARE-ISSUE",
AI948="SPARE-HS","SPARE-ISSUE",
AI948="Power Telco","RAN ISSUE",AI948="no impacts","no impacts"
),"")</f>
        <v>no impacts</v>
      </c>
      <c r="AI948" s="85" t="s">
        <v>5998</v>
      </c>
      <c r="AJ948" s="57" t="str" cm="1">
        <f t="array" ref="AJ948">IFERROR(_xlfn.IFS(
AI948="MPR ISSUE","ACTIVE",
AI948="BSS Hardware Issue","ACTIVE",
AI948="Sites strategiques, MLL, Pylone, etc.","PASSIVE",
AI948="AKTIVCO DEFAUT GE &amp; POWER Cabinet","PASSIVE",
AI948="AKTIVCO Coupure ENEO &amp; Baisse de tension","PASSIVE",
AI948="Coupure ENEO &amp; Baisse de tension","PASSIVE",
AI948="Defaut GE &amp; POWER Cabinet","PASSIVE",
AI948="Sharing","PASSIVE",
AI948="Sites strategiques &amp; DataCenter","PASSIVE",
AI948="Exclu","Exclu",
AI948="SAT","ACTIVE",
AI948="SPARE-ISSUE","SPARE-ISSUE",
AI948="Fiber CAmtel","ACTIVE",
AI948="Fiber AOF","ACTIVE",
AI948="Projet OCM (HUAWEI)","PLANNED WORKS",
AI948="Projet OCM (NOKIA)","PLANNED WORKS",
AI948="ACCESS-ISSUE","ACCESS-ISSUE",
AI948="Projet OCM (ZTE, NOKIA, autres projets)","PLANNED WORKS",
AI948="No root CAuse","No root cause",
AI948="ODU HS","ACTIVE",
AI948="IP &amp; VLAN","ACTIVE",
AI948="Warehouse HUAWEI","SPARE-ISSUE",
AI948="SPARE-HS","SPARE-ISSUE",
AI948="Power Telco","ACTIVE", AI948="no impacts","no impacts"
),"")</f>
        <v>no impacts</v>
      </c>
      <c r="AK948" s="23" t="s">
        <v>5537</v>
      </c>
      <c r="AL948" s="23" t="str">
        <f t="shared" si="26"/>
        <v>NRD_097</v>
      </c>
      <c r="AN948" s="9" t="s">
        <v>5537</v>
      </c>
      <c r="AO948" s="23" t="str">
        <f>_xlfn.XLOOKUP(B948,'INCIDENT-05-03-2026'!E:E,'INCIDENT-05-03-2026'!F:F,"")</f>
        <v/>
      </c>
      <c r="AP948" s="7" t="s">
        <v>5537</v>
      </c>
      <c r="AQ948" s="6"/>
      <c r="AR948" s="7"/>
      <c r="AS948" s="3" t="str">
        <f>_xlfn.XLOOKUP(B948,'[3]tt num | region | site id'!$C:$C,'[3]tt num | region | site id'!$Q:$Q,"")</f>
        <v/>
      </c>
      <c r="AT948" s="24" t="str">
        <f>_xlfn.XLOOKUP(B948,'[4]Cells Huawei 03052026 12h'!$B:$B,'[4]Cells Huawei 03052026 12h'!$T:$T,"")</f>
        <v/>
      </c>
      <c r="AU948" s="24" t="str">
        <f>_xlfn.XLOOKUP(B948,'[5]cells down 02052026 8h50'!$B:$B,'[5]cells down 02052026 8h50'!$R:$R,"")</f>
        <v/>
      </c>
      <c r="AV948" s="24" t="str">
        <f>_xlfn.XLOOKUP(B948,'[5]cells down 02052026 13h50'!$B:$B,'[5]cells down 02052026 13h50'!$R:$R,"")</f>
        <v/>
      </c>
      <c r="AW948" s="24" t="str">
        <f>_xlfn.XLOOKUP(B948,'[5]cells down 02052026 13h50'!$B:$B,'[5]cells down 02052026 13h50'!$R:$R,"")</f>
        <v/>
      </c>
      <c r="AX948" s="24" t="str">
        <f>_xlfn.XLOOKUP(B948,'[6]cell downs 03052026 8h40 '!$B:$B,'[6]cell downs 03052026 8h40 '!$R:$R,"")</f>
        <v/>
      </c>
      <c r="AY948" s="24" t="str">
        <f>_xlfn.XLOOKUP(B948,'[7]ALL SITES DOWN'!$D:$D,'[7]ALL SITES DOWN'!$J:$J,"")</f>
        <v/>
      </c>
      <c r="AZ948" s="24" t="str">
        <f>_xlfn.XLOOKUP(B948,'[8]ALL SITES DOWN'!$D:$D,'[8]ALL SITES DOWN'!$J:$J,"")</f>
        <v/>
      </c>
      <c r="BA948" s="9" t="str">
        <f>_xlfn.XLOOKUP(B948,[9]sheet1!$AC:$AC,[9]sheet1!$AF:$AF,"")</f>
        <v/>
      </c>
      <c r="BB948" s="14" t="s">
        <v>5537</v>
      </c>
      <c r="BC948" s="14" t="s">
        <v>5537</v>
      </c>
      <c r="BD948" s="14" t="str">
        <f>_xlfn.XLOOKUP(B948,'[10]cell downs 18042026 17h'!$B:$B,'[10]cell downs 18042026 17h'!$B:$B,"")</f>
        <v/>
      </c>
      <c r="BE948" s="14" t="str">
        <f>_xlfn.XLOOKUP(B948,'[11]Cells Huawei 19042026 15h'!$B:$B,'[11]Cells Huawei 19042026 15h'!$B:$B,"")</f>
        <v/>
      </c>
      <c r="BF948" s="9" t="str">
        <f>_xlfn.XLOOKUP(B948,'[12]cells down 19042026 9H40'!$B:$B,'[12]cells down 19042026 9H40'!$B:$B,"")</f>
        <v/>
      </c>
      <c r="BG948" s="9" t="s">
        <v>3690</v>
      </c>
      <c r="BH948" s="9" t="s">
        <v>5459</v>
      </c>
    </row>
    <row r="949" spans="1:60" s="9" customFormat="1" x14ac:dyDescent="0.3">
      <c r="A949" s="1" t="s">
        <v>857</v>
      </c>
      <c r="B949" s="1" t="s">
        <v>858</v>
      </c>
      <c r="C949" s="3" t="str">
        <f>_xlfn.XLOOKUP(B949,'[1]daily break down'!$D:$D,'[1]daily break down'!$E:$E,"")</f>
        <v>Yaounde</v>
      </c>
      <c r="D949" s="1" t="s">
        <v>11</v>
      </c>
      <c r="E949" s="1" t="s">
        <v>12</v>
      </c>
      <c r="F949" s="3" t="s">
        <v>37</v>
      </c>
      <c r="G949" s="1" t="s">
        <v>38</v>
      </c>
      <c r="H949" s="42" t="str">
        <f>_xlfn.XLOOKUP(B949,[2]CALCULATION!$B:$B,[2]CALCULATION!$H:$H,"")</f>
        <v>ZTE</v>
      </c>
      <c r="I949" s="34">
        <v>31.584051016884832</v>
      </c>
      <c r="J949" s="34">
        <v>23.114261499345105</v>
      </c>
      <c r="K949" s="34">
        <v>23.114261499345105</v>
      </c>
      <c r="L949" s="34">
        <v>12.649885998179395</v>
      </c>
      <c r="M949" s="34">
        <v>0.35033444338860753</v>
      </c>
      <c r="N949" s="34">
        <v>0.63958374354013547</v>
      </c>
      <c r="O949" s="34">
        <v>0.71106673743625837</v>
      </c>
      <c r="P949" s="34">
        <v>0.97964518181792271</v>
      </c>
      <c r="Q949" s="34">
        <v>1.2499179586397386</v>
      </c>
      <c r="R949" s="34">
        <v>0.27168174800889178</v>
      </c>
      <c r="S949" s="35">
        <v>0</v>
      </c>
      <c r="T949" s="35">
        <v>0.71065653063495671</v>
      </c>
      <c r="U949" s="35">
        <v>10.995361452831208</v>
      </c>
      <c r="V949" s="35">
        <v>0</v>
      </c>
      <c r="W949" s="35">
        <v>0.71065653063495682</v>
      </c>
      <c r="X949" s="35">
        <v>2.4880647655899981</v>
      </c>
      <c r="Y949" s="35">
        <v>0</v>
      </c>
      <c r="Z949" s="35">
        <v>0</v>
      </c>
      <c r="AA949" s="35">
        <v>0</v>
      </c>
      <c r="AB949" s="35">
        <v>0</v>
      </c>
      <c r="AC949" s="35">
        <v>0</v>
      </c>
      <c r="AD949" s="35">
        <v>0</v>
      </c>
      <c r="AE949" s="58" t="s">
        <v>5560</v>
      </c>
      <c r="AF949" s="58"/>
      <c r="AG949" s="57" t="str" cm="1">
        <f t="array" ref="AG949">IFERROR(_xlfn.IFS(
AI949="MPR ISSUE","PDH",
AI949="BSS Hardware Issue","BSS",
AI949="Sites strategiques, MLL, Pylone, etc.","ENVTECH",
AI949="AKTIVCO DEFAUT GE &amp; POWER Cabinet","AKTIVCO",
AI949="AKTIVCO Coupure ENEO &amp; Baisse de tension","AKTIVCO GRID ONLY",
AI949="Coupure ENEO &amp; Baisse de tension","IHS GRID ONLY",
AI949="Defaut GE &amp; POWER Cabinet","IHS",
AI949="Sharing","Partners",
AI949="Sites strategiques &amp; DataCenter","SST &amp; DC",
AI949="Exclu","Exclu",
AI949="SAT","SAT",
AI949="SPARE-ISSUE","SPARE-ISSUE",
AI949="Fiber CAmtel","TRANS_FO_CAMTEL",
AI949="Fiber AOF","Fiber AOF",
AI949="Projet OCM (HUAWEI)","TRAVAUX-HUAWEI",
AI949="Projet OCM (NOKIA)","TRAVAUX-NOKIA",
AI949="ACCESS-ISSUE","ACCESS-ISSUE",
AI949="Projet OCM (ZTE, NOKIA, autres projets)","TRAVAUX OCM",
AI949="No root CAuse","No root cause",
AI949="ODU HS","PDH",
AI949="IP &amp; VLAN","PDH",
AI949="Warehouse HUAWEI","SPARE-ISSUE",
AI949="SPARE-HS","SPARE-ISSUE",
AI949="Power Telco","BSS",AI949="no impacts","no impacts"
),"")</f>
        <v>no impacts</v>
      </c>
      <c r="AH949" s="57" t="str" cm="1">
        <f t="array" ref="AH949">IFERROR(_xlfn.IFS(
AI949="MPR ISSUE","TX ISSUE",
AI949="BSS Hardware Issue","RAN ISSUE",
AI949="Sites strategiques, MLL, Pylone, etc.","ENVTECH",
AI949="AKTIVCO DEFAUT GE &amp; POWER Cabinet","POWER ISSUE",
AI949="AKTIVCO Coupure ENEO &amp; Baisse de tension","POWER ISSUE",
AI949="Coupure ENEO &amp; Baisse de tension","POWER ISSUE",
AI949="Defaut GE &amp; POWER Cabinet","POWER ISSUE",
AI949="Sharing","POWER ISSUE",
AI949="Sites strategiques &amp; DataCenter","POWER ISSUE",
AI949="Exclu","Exclu",
AI949="SAT","TX ISSUE",
AI949="SPARE-ISSUE","SPARE-ISSUE",
AI949="Fiber CAmtel","TX ISSUE",
AI949="Fiber AOF","TX ISSUE",
AI949="Projet OCM (HUAWEI)","TRAVAUX-HUAWEI",
AI949="Projet OCM (NOKIA)","TRAVAUX -NOKIA",
AI949="ACCESS-ISSUE","ACCESS-ISSUE",
AI949="Projet OCM (ZTE, NOKIA, autres projets)","TRAVAUX OCM",
AI949="No root CAuse","No root cause",
AI949="ODU HS","TX ISSUE",
AI949="IP &amp; VLAN","TX ISSUE",
AI949="Warehouse HUAWEI","SPARE-ISSUE",
AI949="SPARE-HS","SPARE-ISSUE",
AI949="Power Telco","RAN ISSUE",AI949="no impacts","no impacts"
),"")</f>
        <v>no impacts</v>
      </c>
      <c r="AI949" s="85" t="s">
        <v>5998</v>
      </c>
      <c r="AJ949" s="57" t="str" cm="1">
        <f t="array" ref="AJ949">IFERROR(_xlfn.IFS(
AI949="MPR ISSUE","ACTIVE",
AI949="BSS Hardware Issue","ACTIVE",
AI949="Sites strategiques, MLL, Pylone, etc.","PASSIVE",
AI949="AKTIVCO DEFAUT GE &amp; POWER Cabinet","PASSIVE",
AI949="AKTIVCO Coupure ENEO &amp; Baisse de tension","PASSIVE",
AI949="Coupure ENEO &amp; Baisse de tension","PASSIVE",
AI949="Defaut GE &amp; POWER Cabinet","PASSIVE",
AI949="Sharing","PASSIVE",
AI949="Sites strategiques &amp; DataCenter","PASSIVE",
AI949="Exclu","Exclu",
AI949="SAT","ACTIVE",
AI949="SPARE-ISSUE","SPARE-ISSUE",
AI949="Fiber CAmtel","ACTIVE",
AI949="Fiber AOF","ACTIVE",
AI949="Projet OCM (HUAWEI)","PLANNED WORKS",
AI949="Projet OCM (NOKIA)","PLANNED WORKS",
AI949="ACCESS-ISSUE","ACCESS-ISSUE",
AI949="Projet OCM (ZTE, NOKIA, autres projets)","PLANNED WORKS",
AI949="No root CAuse","No root cause",
AI949="ODU HS","ACTIVE",
AI949="IP &amp; VLAN","ACTIVE",
AI949="Warehouse HUAWEI","SPARE-ISSUE",
AI949="SPARE-HS","SPARE-ISSUE",
AI949="Power Telco","ACTIVE", AI949="no impacts","no impacts"
),"")</f>
        <v>no impacts</v>
      </c>
      <c r="AK949" s="23" t="s">
        <v>5537</v>
      </c>
      <c r="AL949" s="23" t="str">
        <f t="shared" si="26"/>
        <v>CTR_270</v>
      </c>
      <c r="AN949" s="9" t="s">
        <v>5537</v>
      </c>
      <c r="AO949" s="23" t="str">
        <f>_xlfn.XLOOKUP(B949,'INCIDENT-05-03-2026'!E:E,'INCIDENT-05-03-2026'!F:F,"")</f>
        <v/>
      </c>
      <c r="AP949" s="7" t="s">
        <v>5537</v>
      </c>
      <c r="AQ949" s="6"/>
      <c r="AR949" s="7"/>
      <c r="AS949" s="3" t="str">
        <f>_xlfn.XLOOKUP(B949,'[3]tt num | region | site id'!$C:$C,'[3]tt num | region | site id'!$Q:$Q,"")</f>
        <v/>
      </c>
      <c r="AT949" s="24" t="str">
        <f>_xlfn.XLOOKUP(B949,'[4]Cells Huawei 03052026 12h'!$B:$B,'[4]Cells Huawei 03052026 12h'!$T:$T,"")</f>
        <v/>
      </c>
      <c r="AU949" s="24" t="str">
        <f>_xlfn.XLOOKUP(B949,'[5]cells down 02052026 8h50'!$B:$B,'[5]cells down 02052026 8h50'!$R:$R,"")</f>
        <v/>
      </c>
      <c r="AV949" s="24" t="str">
        <f>_xlfn.XLOOKUP(B949,'[5]cells down 02052026 13h50'!$B:$B,'[5]cells down 02052026 13h50'!$R:$R,"")</f>
        <v/>
      </c>
      <c r="AW949" s="24" t="str">
        <f>_xlfn.XLOOKUP(B949,'[5]cells down 02052026 13h50'!$B:$B,'[5]cells down 02052026 13h50'!$R:$R,"")</f>
        <v/>
      </c>
      <c r="AX949" s="24" t="str">
        <f>_xlfn.XLOOKUP(B949,'[6]cell downs 03052026 8h40 '!$B:$B,'[6]cell downs 03052026 8h40 '!$R:$R,"")</f>
        <v/>
      </c>
      <c r="AY949" s="24" t="str">
        <f>_xlfn.XLOOKUP(B949,'[7]ALL SITES DOWN'!$D:$D,'[7]ALL SITES DOWN'!$J:$J,"")</f>
        <v/>
      </c>
      <c r="AZ949" s="24" t="str">
        <f>_xlfn.XLOOKUP(B949,'[8]ALL SITES DOWN'!$D:$D,'[8]ALL SITES DOWN'!$J:$J,"")</f>
        <v/>
      </c>
      <c r="BA949" s="9" t="str">
        <f>_xlfn.XLOOKUP(B949,[9]sheet1!$AC:$AC,[9]sheet1!$AF:$AF,"")</f>
        <v/>
      </c>
      <c r="BB949" s="14" t="s">
        <v>5537</v>
      </c>
      <c r="BC949" s="14" t="s">
        <v>5537</v>
      </c>
      <c r="BD949" s="14" t="str">
        <f>_xlfn.XLOOKUP(B949,'[10]cell downs 18042026 17h'!$B:$B,'[10]cell downs 18042026 17h'!$B:$B,"")</f>
        <v/>
      </c>
      <c r="BE949" s="14" t="str">
        <f>_xlfn.XLOOKUP(B949,'[11]Cells Huawei 19042026 15h'!$B:$B,'[11]Cells Huawei 19042026 15h'!$B:$B,"")</f>
        <v/>
      </c>
      <c r="BF949" s="9" t="str">
        <f>_xlfn.XLOOKUP(B949,'[12]cells down 19042026 9H40'!$B:$B,'[12]cells down 19042026 9H40'!$B:$B,"")</f>
        <v/>
      </c>
      <c r="BG949" s="9" t="s">
        <v>858</v>
      </c>
      <c r="BH949" s="9" t="s">
        <v>1713</v>
      </c>
    </row>
    <row r="950" spans="1:60" s="9" customFormat="1" ht="23.55" customHeight="1" x14ac:dyDescent="0.3">
      <c r="A950" s="1" t="s">
        <v>3383</v>
      </c>
      <c r="B950" s="1" t="s">
        <v>3384</v>
      </c>
      <c r="C950" s="3" t="str">
        <f>_xlfn.XLOOKUP(B950,'[1]daily break down'!$D:$D,'[1]daily break down'!$E:$E,"")</f>
        <v>Douala</v>
      </c>
      <c r="D950" s="1" t="s">
        <v>11</v>
      </c>
      <c r="E950" s="1" t="s">
        <v>12</v>
      </c>
      <c r="F950" s="3" t="s">
        <v>31</v>
      </c>
      <c r="G950" s="1" t="s">
        <v>32</v>
      </c>
      <c r="H950" s="42" t="str">
        <f>_xlfn.XLOOKUP(B950,[2]CALCULATION!$B:$B,[2]CALCULATION!$H:$H,"")</f>
        <v>ZTE</v>
      </c>
      <c r="I950" s="34">
        <v>4.9499298011317414</v>
      </c>
      <c r="J950" s="34">
        <v>1.8527614408460404</v>
      </c>
      <c r="K950" s="34">
        <v>2.2262458158906271</v>
      </c>
      <c r="L950" s="34">
        <v>0</v>
      </c>
      <c r="M950" s="34">
        <v>0</v>
      </c>
      <c r="N950" s="34">
        <v>0</v>
      </c>
      <c r="O950" s="34">
        <v>0</v>
      </c>
      <c r="P950" s="34">
        <v>0</v>
      </c>
      <c r="Q950" s="34">
        <v>1.9888430884077701</v>
      </c>
      <c r="R950" s="34">
        <v>0</v>
      </c>
      <c r="S950" s="35">
        <v>0.38286562623953768</v>
      </c>
      <c r="T950" s="35">
        <v>0</v>
      </c>
      <c r="U950" s="35">
        <v>1.0269081393590211</v>
      </c>
      <c r="V950" s="35">
        <v>1.6764973618350781E-3</v>
      </c>
      <c r="W950" s="35">
        <v>0</v>
      </c>
      <c r="X950" s="35">
        <v>2.2061278475486041</v>
      </c>
      <c r="Y950" s="35">
        <v>0</v>
      </c>
      <c r="Z950" s="35">
        <v>4.9335036940014207</v>
      </c>
      <c r="AA950" s="35">
        <v>0</v>
      </c>
      <c r="AB950" s="35">
        <v>0</v>
      </c>
      <c r="AC950" s="35">
        <v>0</v>
      </c>
      <c r="AD950" s="35">
        <v>0</v>
      </c>
      <c r="AE950" s="58" t="s">
        <v>5560</v>
      </c>
      <c r="AF950" s="58"/>
      <c r="AG950" s="57" t="str" cm="1">
        <f t="array" ref="AG950">IFERROR(_xlfn.IFS(
AI950="MPR ISSUE","PDH",
AI950="BSS Hardware Issue","BSS",
AI950="Sites strategiques, MLL, Pylone, etc.","ENVTECH",
AI950="AKTIVCO DEFAUT GE &amp; POWER Cabinet","AKTIVCO",
AI950="AKTIVCO Coupure ENEO &amp; Baisse de tension","AKTIVCO GRID ONLY",
AI950="Coupure ENEO &amp; Baisse de tension","IHS GRID ONLY",
AI950="Defaut GE &amp; POWER Cabinet","IHS",
AI950="Sharing","Partners",
AI950="Sites strategiques &amp; DataCenter","SST &amp; DC",
AI950="Exclu","Exclu",
AI950="SAT","SAT",
AI950="SPARE-ISSUE","SPARE-ISSUE",
AI950="Fiber CAmtel","TRANS_FO_CAMTEL",
AI950="Fiber AOF","Fiber AOF",
AI950="Projet OCM (HUAWEI)","TRAVAUX-HUAWEI",
AI950="Projet OCM (NOKIA)","TRAVAUX-NOKIA",
AI950="ACCESS-ISSUE","ACCESS-ISSUE",
AI950="Projet OCM (ZTE, NOKIA, autres projets)","TRAVAUX OCM",
AI950="No root CAuse","No root cause",
AI950="ODU HS","PDH",
AI950="IP &amp; VLAN","PDH",
AI950="Warehouse HUAWEI","SPARE-ISSUE",
AI950="SPARE-HS","SPARE-ISSUE",
AI950="Power Telco","BSS",AI950="no impacts","no impacts"
),"")</f>
        <v>no impacts</v>
      </c>
      <c r="AH950" s="57" t="str" cm="1">
        <f t="array" ref="AH950">IFERROR(_xlfn.IFS(
AI950="MPR ISSUE","TX ISSUE",
AI950="BSS Hardware Issue","RAN ISSUE",
AI950="Sites strategiques, MLL, Pylone, etc.","ENVTECH",
AI950="AKTIVCO DEFAUT GE &amp; POWER Cabinet","POWER ISSUE",
AI950="AKTIVCO Coupure ENEO &amp; Baisse de tension","POWER ISSUE",
AI950="Coupure ENEO &amp; Baisse de tension","POWER ISSUE",
AI950="Defaut GE &amp; POWER Cabinet","POWER ISSUE",
AI950="Sharing","POWER ISSUE",
AI950="Sites strategiques &amp; DataCenter","POWER ISSUE",
AI950="Exclu","Exclu",
AI950="SAT","TX ISSUE",
AI950="SPARE-ISSUE","SPARE-ISSUE",
AI950="Fiber CAmtel","TX ISSUE",
AI950="Fiber AOF","TX ISSUE",
AI950="Projet OCM (HUAWEI)","TRAVAUX-HUAWEI",
AI950="Projet OCM (NOKIA)","TRAVAUX -NOKIA",
AI950="ACCESS-ISSUE","ACCESS-ISSUE",
AI950="Projet OCM (ZTE, NOKIA, autres projets)","TRAVAUX OCM",
AI950="No root CAuse","No root cause",
AI950="ODU HS","TX ISSUE",
AI950="IP &amp; VLAN","TX ISSUE",
AI950="Warehouse HUAWEI","SPARE-ISSUE",
AI950="SPARE-HS","SPARE-ISSUE",
AI950="Power Telco","RAN ISSUE",AI950="no impacts","no impacts"
),"")</f>
        <v>no impacts</v>
      </c>
      <c r="AI950" s="85" t="s">
        <v>5998</v>
      </c>
      <c r="AJ950" s="57" t="str" cm="1">
        <f t="array" ref="AJ950">IFERROR(_xlfn.IFS(
AI950="MPR ISSUE","ACTIVE",
AI950="BSS Hardware Issue","ACTIVE",
AI950="Sites strategiques, MLL, Pylone, etc.","PASSIVE",
AI950="AKTIVCO DEFAUT GE &amp; POWER Cabinet","PASSIVE",
AI950="AKTIVCO Coupure ENEO &amp; Baisse de tension","PASSIVE",
AI950="Coupure ENEO &amp; Baisse de tension","PASSIVE",
AI950="Defaut GE &amp; POWER Cabinet","PASSIVE",
AI950="Sharing","PASSIVE",
AI950="Sites strategiques &amp; DataCenter","PASSIVE",
AI950="Exclu","Exclu",
AI950="SAT","ACTIVE",
AI950="SPARE-ISSUE","SPARE-ISSUE",
AI950="Fiber CAmtel","ACTIVE",
AI950="Fiber AOF","ACTIVE",
AI950="Projet OCM (HUAWEI)","PLANNED WORKS",
AI950="Projet OCM (NOKIA)","PLANNED WORKS",
AI950="ACCESS-ISSUE","ACCESS-ISSUE",
AI950="Projet OCM (ZTE, NOKIA, autres projets)","PLANNED WORKS",
AI950="No root CAuse","No root cause",
AI950="ODU HS","ACTIVE",
AI950="IP &amp; VLAN","ACTIVE",
AI950="Warehouse HUAWEI","SPARE-ISSUE",
AI950="SPARE-HS","SPARE-ISSUE",
AI950="Power Telco","ACTIVE", AI950="no impacts","no impacts"
),"")</f>
        <v>no impacts</v>
      </c>
      <c r="AK950" s="23" t="s">
        <v>5537</v>
      </c>
      <c r="AL950" s="23" t="str">
        <f t="shared" si="26"/>
        <v>LIT_181</v>
      </c>
      <c r="AN950" s="9" t="s">
        <v>5537</v>
      </c>
      <c r="AO950" s="23" t="str">
        <f>_xlfn.XLOOKUP(B950,'INCIDENT-05-03-2026'!E:E,'INCIDENT-05-03-2026'!F:F,"")</f>
        <v/>
      </c>
      <c r="AP950" s="7" t="s">
        <v>5537</v>
      </c>
      <c r="AQ950" s="6"/>
      <c r="AR950" s="7"/>
      <c r="AS950" s="3" t="str">
        <f>_xlfn.XLOOKUP(B950,'[3]tt num | region | site id'!$C:$C,'[3]tt num | region | site id'!$Q:$Q,"")</f>
        <v/>
      </c>
      <c r="AT950" s="24" t="str">
        <f>_xlfn.XLOOKUP(B950,'[4]Cells Huawei 03052026 12h'!$B:$B,'[4]Cells Huawei 03052026 12h'!$T:$T,"")</f>
        <v/>
      </c>
      <c r="AU950" s="24" t="str">
        <f>_xlfn.XLOOKUP(B950,'[5]cells down 02052026 8h50'!$B:$B,'[5]cells down 02052026 8h50'!$R:$R,"")</f>
        <v/>
      </c>
      <c r="AV950" s="24" t="str">
        <f>_xlfn.XLOOKUP(B950,'[5]cells down 02052026 13h50'!$B:$B,'[5]cells down 02052026 13h50'!$R:$R,"")</f>
        <v/>
      </c>
      <c r="AW950" s="24" t="str">
        <f>_xlfn.XLOOKUP(B950,'[5]cells down 02052026 13h50'!$B:$B,'[5]cells down 02052026 13h50'!$R:$R,"")</f>
        <v/>
      </c>
      <c r="AX950" s="24" t="str">
        <f>_xlfn.XLOOKUP(B950,'[6]cell downs 03052026 8h40 '!$B:$B,'[6]cell downs 03052026 8h40 '!$R:$R,"")</f>
        <v/>
      </c>
      <c r="AY950" s="24" t="str">
        <f>_xlfn.XLOOKUP(B950,'[7]ALL SITES DOWN'!$D:$D,'[7]ALL SITES DOWN'!$J:$J,"")</f>
        <v/>
      </c>
      <c r="AZ950" s="24" t="str">
        <f>_xlfn.XLOOKUP(B950,'[8]ALL SITES DOWN'!$D:$D,'[8]ALL SITES DOWN'!$J:$J,"")</f>
        <v/>
      </c>
      <c r="BA950" s="9" t="str">
        <f>_xlfn.XLOOKUP(B950,[9]sheet1!$AC:$AC,[9]sheet1!$AF:$AF,"")</f>
        <v/>
      </c>
      <c r="BB950" s="14" t="s">
        <v>5537</v>
      </c>
      <c r="BC950" s="14" t="s">
        <v>5537</v>
      </c>
      <c r="BD950" s="14" t="str">
        <f>_xlfn.XLOOKUP(B950,'[10]cell downs 18042026 17h'!$B:$B,'[10]cell downs 18042026 17h'!$B:$B,"")</f>
        <v/>
      </c>
      <c r="BE950" s="14" t="str">
        <f>_xlfn.XLOOKUP(B950,'[11]Cells Huawei 19042026 15h'!$B:$B,'[11]Cells Huawei 19042026 15h'!$B:$B,"")</f>
        <v/>
      </c>
      <c r="BF950" s="9" t="str">
        <f>_xlfn.XLOOKUP(B950,'[12]cells down 19042026 9H40'!$B:$B,'[12]cells down 19042026 9H40'!$B:$B,"")</f>
        <v/>
      </c>
      <c r="BG950" s="9" t="s">
        <v>3384</v>
      </c>
      <c r="BH950" s="9" t="s">
        <v>5537</v>
      </c>
    </row>
    <row r="951" spans="1:60" s="9" customFormat="1" x14ac:dyDescent="0.3">
      <c r="A951" s="1" t="s">
        <v>605</v>
      </c>
      <c r="B951" s="8" t="s">
        <v>606</v>
      </c>
      <c r="C951" s="3" t="str">
        <f>_xlfn.XLOOKUP(B951,'[1]daily break down'!$D:$D,'[1]daily break down'!$E:$E,"")</f>
        <v>Yaounde</v>
      </c>
      <c r="D951" s="1" t="s">
        <v>11</v>
      </c>
      <c r="E951" s="1" t="s">
        <v>12</v>
      </c>
      <c r="F951" s="3" t="s">
        <v>37</v>
      </c>
      <c r="G951" s="1" t="s">
        <v>38</v>
      </c>
      <c r="H951" s="42" t="str">
        <f>_xlfn.XLOOKUP(B951,[2]CALCULATION!$B:$B,[2]CALCULATION!$H:$H,"")</f>
        <v>ZTE</v>
      </c>
      <c r="I951" s="34">
        <v>0</v>
      </c>
      <c r="J951" s="34">
        <v>0</v>
      </c>
      <c r="K951" s="34">
        <v>0</v>
      </c>
      <c r="L951" s="34">
        <v>0</v>
      </c>
      <c r="M951" s="34">
        <v>0</v>
      </c>
      <c r="N951" s="34">
        <v>0</v>
      </c>
      <c r="O951" s="34">
        <v>0</v>
      </c>
      <c r="P951" s="34">
        <v>0</v>
      </c>
      <c r="Q951" s="34">
        <v>6.9503300202891458E-2</v>
      </c>
      <c r="R951" s="34">
        <v>0</v>
      </c>
      <c r="S951" s="35">
        <v>0</v>
      </c>
      <c r="T951" s="35">
        <v>7.3368161674271537</v>
      </c>
      <c r="U951" s="35">
        <v>1.2930431780111835E-2</v>
      </c>
      <c r="V951" s="35">
        <v>8.2826103705986226E-2</v>
      </c>
      <c r="W951" s="35">
        <v>7.3368161674271537</v>
      </c>
      <c r="X951" s="35">
        <v>2.0391201741845095</v>
      </c>
      <c r="Y951" s="35">
        <v>0</v>
      </c>
      <c r="Z951" s="35">
        <v>0</v>
      </c>
      <c r="AA951" s="35">
        <v>0</v>
      </c>
      <c r="AB951" s="35">
        <v>0</v>
      </c>
      <c r="AC951" s="35">
        <v>0</v>
      </c>
      <c r="AD951" s="35">
        <v>0</v>
      </c>
      <c r="AE951" s="58" t="s">
        <v>5560</v>
      </c>
      <c r="AF951" s="58"/>
      <c r="AG951" s="57" t="str" cm="1">
        <f t="array" ref="AG951">IFERROR(_xlfn.IFS(
AI951="MPR ISSUE","PDH",
AI951="BSS Hardware Issue","BSS",
AI951="Sites strategiques, MLL, Pylone, etc.","ENVTECH",
AI951="AKTIVCO DEFAUT GE &amp; POWER Cabinet","AKTIVCO",
AI951="AKTIVCO Coupure ENEO &amp; Baisse de tension","AKTIVCO GRID ONLY",
AI951="Coupure ENEO &amp; Baisse de tension","IHS GRID ONLY",
AI951="Defaut GE &amp; POWER Cabinet","IHS",
AI951="Sharing","Partners",
AI951="Sites strategiques &amp; DataCenter","SST &amp; DC",
AI951="Exclu","Exclu",
AI951="SAT","SAT",
AI951="SPARE-ISSUE","SPARE-ISSUE",
AI951="Fiber CAmtel","TRANS_FO_CAMTEL",
AI951="Fiber AOF","Fiber AOF",
AI951="Projet OCM (HUAWEI)","TRAVAUX-HUAWEI",
AI951="Projet OCM (NOKIA)","TRAVAUX-NOKIA",
AI951="ACCESS-ISSUE","ACCESS-ISSUE",
AI951="Projet OCM (ZTE, NOKIA, autres projets)","TRAVAUX OCM",
AI951="No root CAuse","No root cause",
AI951="ODU HS","PDH",
AI951="IP &amp; VLAN","PDH",
AI951="Warehouse HUAWEI","SPARE-ISSUE",
AI951="SPARE-HS","SPARE-ISSUE",
AI951="Power Telco","BSS",AI951="no impacts","no impacts"
),"")</f>
        <v>no impacts</v>
      </c>
      <c r="AH951" s="57" t="str" cm="1">
        <f t="array" ref="AH951">IFERROR(_xlfn.IFS(
AI951="MPR ISSUE","TX ISSUE",
AI951="BSS Hardware Issue","RAN ISSUE",
AI951="Sites strategiques, MLL, Pylone, etc.","ENVTECH",
AI951="AKTIVCO DEFAUT GE &amp; POWER Cabinet","POWER ISSUE",
AI951="AKTIVCO Coupure ENEO &amp; Baisse de tension","POWER ISSUE",
AI951="Coupure ENEO &amp; Baisse de tension","POWER ISSUE",
AI951="Defaut GE &amp; POWER Cabinet","POWER ISSUE",
AI951="Sharing","POWER ISSUE",
AI951="Sites strategiques &amp; DataCenter","POWER ISSUE",
AI951="Exclu","Exclu",
AI951="SAT","TX ISSUE",
AI951="SPARE-ISSUE","SPARE-ISSUE",
AI951="Fiber CAmtel","TX ISSUE",
AI951="Fiber AOF","TX ISSUE",
AI951="Projet OCM (HUAWEI)","TRAVAUX-HUAWEI",
AI951="Projet OCM (NOKIA)","TRAVAUX -NOKIA",
AI951="ACCESS-ISSUE","ACCESS-ISSUE",
AI951="Projet OCM (ZTE, NOKIA, autres projets)","TRAVAUX OCM",
AI951="No root CAuse","No root cause",
AI951="ODU HS","TX ISSUE",
AI951="IP &amp; VLAN","TX ISSUE",
AI951="Warehouse HUAWEI","SPARE-ISSUE",
AI951="SPARE-HS","SPARE-ISSUE",
AI951="Power Telco","RAN ISSUE",AI951="no impacts","no impacts"
),"")</f>
        <v>no impacts</v>
      </c>
      <c r="AI951" s="85" t="s">
        <v>5998</v>
      </c>
      <c r="AJ951" s="57" t="str" cm="1">
        <f t="array" ref="AJ951">IFERROR(_xlfn.IFS(
AI951="MPR ISSUE","ACTIVE",
AI951="BSS Hardware Issue","ACTIVE",
AI951="Sites strategiques, MLL, Pylone, etc.","PASSIVE",
AI951="AKTIVCO DEFAUT GE &amp; POWER Cabinet","PASSIVE",
AI951="AKTIVCO Coupure ENEO &amp; Baisse de tension","PASSIVE",
AI951="Coupure ENEO &amp; Baisse de tension","PASSIVE",
AI951="Defaut GE &amp; POWER Cabinet","PASSIVE",
AI951="Sharing","PASSIVE",
AI951="Sites strategiques &amp; DataCenter","PASSIVE",
AI951="Exclu","Exclu",
AI951="SAT","ACTIVE",
AI951="SPARE-ISSUE","SPARE-ISSUE",
AI951="Fiber CAmtel","ACTIVE",
AI951="Fiber AOF","ACTIVE",
AI951="Projet OCM (HUAWEI)","PLANNED WORKS",
AI951="Projet OCM (NOKIA)","PLANNED WORKS",
AI951="ACCESS-ISSUE","ACCESS-ISSUE",
AI951="Projet OCM (ZTE, NOKIA, autres projets)","PLANNED WORKS",
AI951="No root CAuse","No root cause",
AI951="ODU HS","ACTIVE",
AI951="IP &amp; VLAN","ACTIVE",
AI951="Warehouse HUAWEI","SPARE-ISSUE",
AI951="SPARE-HS","SPARE-ISSUE",
AI951="Power Telco","ACTIVE", AI951="no impacts","no impacts"
),"")</f>
        <v>no impacts</v>
      </c>
      <c r="AK951" s="23" t="s">
        <v>5537</v>
      </c>
      <c r="AL951" s="23" t="str">
        <f t="shared" si="26"/>
        <v>CTR_519</v>
      </c>
      <c r="AN951" s="9" t="s">
        <v>5537</v>
      </c>
      <c r="AO951" s="23" t="str">
        <f>_xlfn.XLOOKUP(B951,'INCIDENT-05-03-2026'!E:E,'INCIDENT-05-03-2026'!F:F,"")</f>
        <v/>
      </c>
      <c r="AP951" s="7" t="s">
        <v>5537</v>
      </c>
      <c r="AQ951" s="6"/>
      <c r="AR951" s="7"/>
      <c r="AS951" s="3" t="str">
        <f>_xlfn.XLOOKUP(B951,'[3]tt num | region | site id'!$C:$C,'[3]tt num | region | site id'!$Q:$Q,"")</f>
        <v/>
      </c>
      <c r="AT951" s="24" t="str">
        <f>_xlfn.XLOOKUP(B951,'[4]Cells Huawei 03052026 12h'!$B:$B,'[4]Cells Huawei 03052026 12h'!$T:$T,"")</f>
        <v/>
      </c>
      <c r="AU951" s="24" t="str">
        <f>_xlfn.XLOOKUP(B951,'[5]cells down 02052026 8h50'!$B:$B,'[5]cells down 02052026 8h50'!$R:$R,"")</f>
        <v/>
      </c>
      <c r="AV951" s="24" t="str">
        <f>_xlfn.XLOOKUP(B951,'[5]cells down 02052026 13h50'!$B:$B,'[5]cells down 02052026 13h50'!$R:$R,"")</f>
        <v/>
      </c>
      <c r="AW951" s="24" t="str">
        <f>_xlfn.XLOOKUP(B951,'[5]cells down 02052026 13h50'!$B:$B,'[5]cells down 02052026 13h50'!$R:$R,"")</f>
        <v/>
      </c>
      <c r="AX951" s="24" t="str">
        <f>_xlfn.XLOOKUP(B951,'[6]cell downs 03052026 8h40 '!$B:$B,'[6]cell downs 03052026 8h40 '!$R:$R,"")</f>
        <v/>
      </c>
      <c r="AY951" s="24" t="str">
        <f>_xlfn.XLOOKUP(B951,'[7]ALL SITES DOWN'!$D:$D,'[7]ALL SITES DOWN'!$J:$J,"")</f>
        <v/>
      </c>
      <c r="AZ951" s="24" t="str">
        <f>_xlfn.XLOOKUP(B951,'[8]ALL SITES DOWN'!$D:$D,'[8]ALL SITES DOWN'!$J:$J,"")</f>
        <v/>
      </c>
      <c r="BA951" s="9" t="str">
        <f>_xlfn.XLOOKUP(B951,[9]sheet1!$AC:$AC,[9]sheet1!$AF:$AF,"")</f>
        <v/>
      </c>
      <c r="BB951" s="14" t="s">
        <v>5537</v>
      </c>
      <c r="BC951" s="14" t="s">
        <v>5537</v>
      </c>
      <c r="BD951" s="14" t="str">
        <f>_xlfn.XLOOKUP(B951,'[10]cell downs 18042026 17h'!$B:$B,'[10]cell downs 18042026 17h'!$B:$B,"")</f>
        <v/>
      </c>
      <c r="BE951" s="14" t="str">
        <f>_xlfn.XLOOKUP(B951,'[11]Cells Huawei 19042026 15h'!$B:$B,'[11]Cells Huawei 19042026 15h'!$B:$B,"")</f>
        <v/>
      </c>
      <c r="BF951" s="9" t="str">
        <f>_xlfn.XLOOKUP(B951,'[12]cells down 19042026 9H40'!$B:$B,'[12]cells down 19042026 9H40'!$B:$B,"")</f>
        <v/>
      </c>
      <c r="BG951" s="9" t="s">
        <v>606</v>
      </c>
      <c r="BH951" s="9" t="s">
        <v>5537</v>
      </c>
    </row>
    <row r="952" spans="1:60" s="9" customFormat="1" x14ac:dyDescent="0.3">
      <c r="A952" s="1" t="s">
        <v>2243</v>
      </c>
      <c r="B952" s="8" t="s">
        <v>2244</v>
      </c>
      <c r="C952" s="3" t="str">
        <f>_xlfn.XLOOKUP(B952,'[1]daily break down'!$D:$D,'[1]daily break down'!$E:$E,"")</f>
        <v>Yaounde</v>
      </c>
      <c r="D952" s="1" t="s">
        <v>11</v>
      </c>
      <c r="E952" s="1" t="s">
        <v>12</v>
      </c>
      <c r="F952" s="3" t="s">
        <v>37</v>
      </c>
      <c r="G952" s="1" t="s">
        <v>38</v>
      </c>
      <c r="H952" s="42" t="str">
        <f>_xlfn.XLOOKUP(B952,[2]CALCULATION!$B:$B,[2]CALCULATION!$H:$H,"")</f>
        <v>ZTE</v>
      </c>
      <c r="I952" s="34">
        <v>0</v>
      </c>
      <c r="J952" s="34">
        <v>0</v>
      </c>
      <c r="K952" s="34">
        <v>1.5275031175716891</v>
      </c>
      <c r="L952" s="34">
        <v>1.5374015860378438</v>
      </c>
      <c r="M952" s="34">
        <v>0</v>
      </c>
      <c r="N952" s="34">
        <v>0</v>
      </c>
      <c r="O952" s="34">
        <v>0</v>
      </c>
      <c r="P952" s="34">
        <v>0</v>
      </c>
      <c r="Q952" s="34">
        <v>0</v>
      </c>
      <c r="R952" s="34">
        <v>0</v>
      </c>
      <c r="S952" s="35">
        <v>0</v>
      </c>
      <c r="T952" s="35">
        <v>0</v>
      </c>
      <c r="U952" s="35">
        <v>0</v>
      </c>
      <c r="V952" s="35">
        <v>0</v>
      </c>
      <c r="W952" s="35">
        <v>0</v>
      </c>
      <c r="X952" s="35">
        <v>2.0181282870049344</v>
      </c>
      <c r="Y952" s="35">
        <v>0</v>
      </c>
      <c r="Z952" s="35">
        <v>0</v>
      </c>
      <c r="AA952" s="35">
        <v>0</v>
      </c>
      <c r="AB952" s="35">
        <v>0</v>
      </c>
      <c r="AC952" s="35">
        <v>0</v>
      </c>
      <c r="AD952" s="35">
        <v>0</v>
      </c>
      <c r="AE952" s="58" t="s">
        <v>5560</v>
      </c>
      <c r="AF952" s="58"/>
      <c r="AG952" s="57" t="str" cm="1">
        <f t="array" ref="AG952">IFERROR(_xlfn.IFS(
AI952="MPR ISSUE","PDH",
AI952="BSS Hardware Issue","BSS",
AI952="Sites strategiques, MLL, Pylone, etc.","ENVTECH",
AI952="AKTIVCO DEFAUT GE &amp; POWER Cabinet","AKTIVCO",
AI952="AKTIVCO Coupure ENEO &amp; Baisse de tension","AKTIVCO GRID ONLY",
AI952="Coupure ENEO &amp; Baisse de tension","IHS GRID ONLY",
AI952="Defaut GE &amp; POWER Cabinet","IHS",
AI952="Sharing","Partners",
AI952="Sites strategiques &amp; DataCenter","SST &amp; DC",
AI952="Exclu","Exclu",
AI952="SAT","SAT",
AI952="SPARE-ISSUE","SPARE-ISSUE",
AI952="Fiber CAmtel","TRANS_FO_CAMTEL",
AI952="Fiber AOF","Fiber AOF",
AI952="Projet OCM (HUAWEI)","TRAVAUX-HUAWEI",
AI952="Projet OCM (NOKIA)","TRAVAUX-NOKIA",
AI952="ACCESS-ISSUE","ACCESS-ISSUE",
AI952="Projet OCM (ZTE, NOKIA, autres projets)","TRAVAUX OCM",
AI952="No root CAuse","No root cause",
AI952="ODU HS","PDH",
AI952="IP &amp; VLAN","PDH",
AI952="Warehouse HUAWEI","SPARE-ISSUE",
AI952="SPARE-HS","SPARE-ISSUE",
AI952="Power Telco","BSS",AI952="no impacts","no impacts"
),"")</f>
        <v>no impacts</v>
      </c>
      <c r="AH952" s="57" t="str" cm="1">
        <f t="array" ref="AH952">IFERROR(_xlfn.IFS(
AI952="MPR ISSUE","TX ISSUE",
AI952="BSS Hardware Issue","RAN ISSUE",
AI952="Sites strategiques, MLL, Pylone, etc.","ENVTECH",
AI952="AKTIVCO DEFAUT GE &amp; POWER Cabinet","POWER ISSUE",
AI952="AKTIVCO Coupure ENEO &amp; Baisse de tension","POWER ISSUE",
AI952="Coupure ENEO &amp; Baisse de tension","POWER ISSUE",
AI952="Defaut GE &amp; POWER Cabinet","POWER ISSUE",
AI952="Sharing","POWER ISSUE",
AI952="Sites strategiques &amp; DataCenter","POWER ISSUE",
AI952="Exclu","Exclu",
AI952="SAT","TX ISSUE",
AI952="SPARE-ISSUE","SPARE-ISSUE",
AI952="Fiber CAmtel","TX ISSUE",
AI952="Fiber AOF","TX ISSUE",
AI952="Projet OCM (HUAWEI)","TRAVAUX-HUAWEI",
AI952="Projet OCM (NOKIA)","TRAVAUX -NOKIA",
AI952="ACCESS-ISSUE","ACCESS-ISSUE",
AI952="Projet OCM (ZTE, NOKIA, autres projets)","TRAVAUX OCM",
AI952="No root CAuse","No root cause",
AI952="ODU HS","TX ISSUE",
AI952="IP &amp; VLAN","TX ISSUE",
AI952="Warehouse HUAWEI","SPARE-ISSUE",
AI952="SPARE-HS","SPARE-ISSUE",
AI952="Power Telco","RAN ISSUE",AI952="no impacts","no impacts"
),"")</f>
        <v>no impacts</v>
      </c>
      <c r="AI952" s="85" t="s">
        <v>5998</v>
      </c>
      <c r="AJ952" s="57" t="str" cm="1">
        <f t="array" ref="AJ952">IFERROR(_xlfn.IFS(
AI952="MPR ISSUE","ACTIVE",
AI952="BSS Hardware Issue","ACTIVE",
AI952="Sites strategiques, MLL, Pylone, etc.","PASSIVE",
AI952="AKTIVCO DEFAUT GE &amp; POWER Cabinet","PASSIVE",
AI952="AKTIVCO Coupure ENEO &amp; Baisse de tension","PASSIVE",
AI952="Coupure ENEO &amp; Baisse de tension","PASSIVE",
AI952="Defaut GE &amp; POWER Cabinet","PASSIVE",
AI952="Sharing","PASSIVE",
AI952="Sites strategiques &amp; DataCenter","PASSIVE",
AI952="Exclu","Exclu",
AI952="SAT","ACTIVE",
AI952="SPARE-ISSUE","SPARE-ISSUE",
AI952="Fiber CAmtel","ACTIVE",
AI952="Fiber AOF","ACTIVE",
AI952="Projet OCM (HUAWEI)","PLANNED WORKS",
AI952="Projet OCM (NOKIA)","PLANNED WORKS",
AI952="ACCESS-ISSUE","ACCESS-ISSUE",
AI952="Projet OCM (ZTE, NOKIA, autres projets)","PLANNED WORKS",
AI952="No root CAuse","No root cause",
AI952="ODU HS","ACTIVE",
AI952="IP &amp; VLAN","ACTIVE",
AI952="Warehouse HUAWEI","SPARE-ISSUE",
AI952="SPARE-HS","SPARE-ISSUE",
AI952="Power Telco","ACTIVE", AI952="no impacts","no impacts"
),"")</f>
        <v>no impacts</v>
      </c>
      <c r="AK952" s="23" t="s">
        <v>5537</v>
      </c>
      <c r="AL952" s="23" t="str">
        <f t="shared" si="26"/>
        <v>CTR_521</v>
      </c>
      <c r="AN952" s="9" t="s">
        <v>5537</v>
      </c>
      <c r="AO952" s="23" t="str">
        <f>_xlfn.XLOOKUP(B952,'INCIDENT-05-03-2026'!E:E,'INCIDENT-05-03-2026'!F:F,"")</f>
        <v/>
      </c>
      <c r="AP952" s="7" t="s">
        <v>5537</v>
      </c>
      <c r="AQ952" s="6"/>
      <c r="AR952" s="7"/>
      <c r="AS952" s="3" t="str">
        <f>_xlfn.XLOOKUP(B952,'[3]tt num | region | site id'!$C:$C,'[3]tt num | region | site id'!$Q:$Q,"")</f>
        <v/>
      </c>
      <c r="AT952" s="24" t="str">
        <f>_xlfn.XLOOKUP(B952,'[4]Cells Huawei 03052026 12h'!$B:$B,'[4]Cells Huawei 03052026 12h'!$T:$T,"")</f>
        <v/>
      </c>
      <c r="AU952" s="24" t="str">
        <f>_xlfn.XLOOKUP(B952,'[5]cells down 02052026 8h50'!$B:$B,'[5]cells down 02052026 8h50'!$R:$R,"")</f>
        <v/>
      </c>
      <c r="AV952" s="24" t="str">
        <f>_xlfn.XLOOKUP(B952,'[5]cells down 02052026 13h50'!$B:$B,'[5]cells down 02052026 13h50'!$R:$R,"")</f>
        <v/>
      </c>
      <c r="AW952" s="24" t="str">
        <f>_xlfn.XLOOKUP(B952,'[5]cells down 02052026 13h50'!$B:$B,'[5]cells down 02052026 13h50'!$R:$R,"")</f>
        <v/>
      </c>
      <c r="AX952" s="24" t="str">
        <f>_xlfn.XLOOKUP(B952,'[6]cell downs 03052026 8h40 '!$B:$B,'[6]cell downs 03052026 8h40 '!$R:$R,"")</f>
        <v/>
      </c>
      <c r="AY952" s="24" t="str">
        <f>_xlfn.XLOOKUP(B952,'[7]ALL SITES DOWN'!$D:$D,'[7]ALL SITES DOWN'!$J:$J,"")</f>
        <v/>
      </c>
      <c r="AZ952" s="24" t="str">
        <f>_xlfn.XLOOKUP(B952,'[8]ALL SITES DOWN'!$D:$D,'[8]ALL SITES DOWN'!$J:$J,"")</f>
        <v/>
      </c>
      <c r="BA952" s="9" t="str">
        <f>_xlfn.XLOOKUP(B952,[9]sheet1!$AC:$AC,[9]sheet1!$AF:$AF,"")</f>
        <v/>
      </c>
      <c r="BB952" s="14" t="s">
        <v>5537</v>
      </c>
      <c r="BC952" s="14" t="s">
        <v>5537</v>
      </c>
      <c r="BD952" s="14" t="str">
        <f>_xlfn.XLOOKUP(B952,'[10]cell downs 18042026 17h'!$B:$B,'[10]cell downs 18042026 17h'!$B:$B,"")</f>
        <v/>
      </c>
      <c r="BE952" s="14" t="str">
        <f>_xlfn.XLOOKUP(B952,'[11]Cells Huawei 19042026 15h'!$B:$B,'[11]Cells Huawei 19042026 15h'!$B:$B,"")</f>
        <v/>
      </c>
      <c r="BF952" s="9" t="str">
        <f>_xlfn.XLOOKUP(B952,'[12]cells down 19042026 9H40'!$B:$B,'[12]cells down 19042026 9H40'!$B:$B,"")</f>
        <v/>
      </c>
      <c r="BG952" s="9" t="s">
        <v>2244</v>
      </c>
      <c r="BH952" s="9" t="s">
        <v>12</v>
      </c>
    </row>
    <row r="953" spans="1:60" s="9" customFormat="1" x14ac:dyDescent="0.3">
      <c r="A953" s="1" t="s">
        <v>1602</v>
      </c>
      <c r="B953" s="8" t="s">
        <v>1603</v>
      </c>
      <c r="C953" s="3" t="str">
        <f>_xlfn.XLOOKUP(B953,'[1]daily break down'!$D:$D,'[1]daily break down'!$E:$E,"")</f>
        <v>Maroua</v>
      </c>
      <c r="D953" s="1" t="s">
        <v>21</v>
      </c>
      <c r="E953" s="1" t="s">
        <v>22</v>
      </c>
      <c r="F953" s="3" t="s">
        <v>55</v>
      </c>
      <c r="G953" s="1" t="s">
        <v>84</v>
      </c>
      <c r="H953" s="40" t="str">
        <f>_xlfn.XLOOKUP(B953,[2]CALCULATION!$B:$B,[2]CALCULATION!$H:$H,"")</f>
        <v>Huawei</v>
      </c>
      <c r="I953" s="34">
        <v>2.4969109644354268E-4</v>
      </c>
      <c r="J953" s="34">
        <v>0.11530378132196452</v>
      </c>
      <c r="K953" s="34">
        <v>1.0243755582379515</v>
      </c>
      <c r="L953" s="34">
        <v>9.9486563765398799</v>
      </c>
      <c r="M953" s="34">
        <v>5.0742938022389454</v>
      </c>
      <c r="N953" s="34">
        <v>0.51571912462582004</v>
      </c>
      <c r="O953" s="34">
        <v>20.000131979579546</v>
      </c>
      <c r="P953" s="34">
        <v>2.8464071591431166</v>
      </c>
      <c r="Q953" s="34">
        <v>3.1160735433021438</v>
      </c>
      <c r="R953" s="34">
        <v>2.6063113348343334</v>
      </c>
      <c r="S953" s="35">
        <v>3.3976715948555078</v>
      </c>
      <c r="T953" s="35">
        <v>1.9664065598844858</v>
      </c>
      <c r="U953" s="35">
        <v>1.1839816741003271</v>
      </c>
      <c r="V953" s="35">
        <v>13.37136842135301</v>
      </c>
      <c r="W953" s="35">
        <v>1.9664065598844855</v>
      </c>
      <c r="X953" s="35">
        <v>2.001737850031247</v>
      </c>
      <c r="Y953" s="35">
        <v>0</v>
      </c>
      <c r="Z953" s="35">
        <v>0.36763446935648175</v>
      </c>
      <c r="AA953" s="35">
        <v>0</v>
      </c>
      <c r="AB953" s="35">
        <v>0</v>
      </c>
      <c r="AC953" s="35">
        <v>0</v>
      </c>
      <c r="AD953" s="35">
        <v>0</v>
      </c>
      <c r="AE953" s="58" t="s">
        <v>5560</v>
      </c>
      <c r="AF953" s="58"/>
      <c r="AG953" s="57" t="str" cm="1">
        <f t="array" ref="AG953">IFERROR(_xlfn.IFS(
AI953="MPR ISSUE","PDH",
AI953="BSS Hardware Issue","BSS",
AI953="Sites strategiques, MLL, Pylone, etc.","ENVTECH",
AI953="AKTIVCO DEFAUT GE &amp; POWER Cabinet","AKTIVCO",
AI953="AKTIVCO Coupure ENEO &amp; Baisse de tension","AKTIVCO GRID ONLY",
AI953="Coupure ENEO &amp; Baisse de tension","IHS GRID ONLY",
AI953="Defaut GE &amp; POWER Cabinet","IHS",
AI953="Sharing","Partners",
AI953="Sites strategiques &amp; DataCenter","SST &amp; DC",
AI953="Exclu","Exclu",
AI953="SAT","SAT",
AI953="SPARE-ISSUE","SPARE-ISSUE",
AI953="Fiber CAmtel","TRANS_FO_CAMTEL",
AI953="Fiber AOF","Fiber AOF",
AI953="Projet OCM (HUAWEI)","TRAVAUX-HUAWEI",
AI953="Projet OCM (NOKIA)","TRAVAUX-NOKIA",
AI953="ACCESS-ISSUE","ACCESS-ISSUE",
AI953="Projet OCM (ZTE, NOKIA, autres projets)","TRAVAUX OCM",
AI953="No root CAuse","No root cause",
AI953="ODU HS","PDH",
AI953="IP &amp; VLAN","PDH",
AI953="Warehouse HUAWEI","SPARE-ISSUE",
AI953="SPARE-HS","SPARE-ISSUE",
AI953="Power Telco","BSS",AI953="no impacts","no impacts"
),"")</f>
        <v>no impacts</v>
      </c>
      <c r="AH953" s="57" t="str" cm="1">
        <f t="array" ref="AH953">IFERROR(_xlfn.IFS(
AI953="MPR ISSUE","TX ISSUE",
AI953="BSS Hardware Issue","RAN ISSUE",
AI953="Sites strategiques, MLL, Pylone, etc.","ENVTECH",
AI953="AKTIVCO DEFAUT GE &amp; POWER Cabinet","POWER ISSUE",
AI953="AKTIVCO Coupure ENEO &amp; Baisse de tension","POWER ISSUE",
AI953="Coupure ENEO &amp; Baisse de tension","POWER ISSUE",
AI953="Defaut GE &amp; POWER Cabinet","POWER ISSUE",
AI953="Sharing","POWER ISSUE",
AI953="Sites strategiques &amp; DataCenter","POWER ISSUE",
AI953="Exclu","Exclu",
AI953="SAT","TX ISSUE",
AI953="SPARE-ISSUE","SPARE-ISSUE",
AI953="Fiber CAmtel","TX ISSUE",
AI953="Fiber AOF","TX ISSUE",
AI953="Projet OCM (HUAWEI)","TRAVAUX-HUAWEI",
AI953="Projet OCM (NOKIA)","TRAVAUX -NOKIA",
AI953="ACCESS-ISSUE","ACCESS-ISSUE",
AI953="Projet OCM (ZTE, NOKIA, autres projets)","TRAVAUX OCM",
AI953="No root CAuse","No root cause",
AI953="ODU HS","TX ISSUE",
AI953="IP &amp; VLAN","TX ISSUE",
AI953="Warehouse HUAWEI","SPARE-ISSUE",
AI953="SPARE-HS","SPARE-ISSUE",
AI953="Power Telco","RAN ISSUE",AI953="no impacts","no impacts"
),"")</f>
        <v>no impacts</v>
      </c>
      <c r="AI953" s="85" t="s">
        <v>5998</v>
      </c>
      <c r="AJ953" s="57" t="str" cm="1">
        <f t="array" ref="AJ953">IFERROR(_xlfn.IFS(
AI953="MPR ISSUE","ACTIVE",
AI953="BSS Hardware Issue","ACTIVE",
AI953="Sites strategiques, MLL, Pylone, etc.","PASSIVE",
AI953="AKTIVCO DEFAUT GE &amp; POWER Cabinet","PASSIVE",
AI953="AKTIVCO Coupure ENEO &amp; Baisse de tension","PASSIVE",
AI953="Coupure ENEO &amp; Baisse de tension","PASSIVE",
AI953="Defaut GE &amp; POWER Cabinet","PASSIVE",
AI953="Sharing","PASSIVE",
AI953="Sites strategiques &amp; DataCenter","PASSIVE",
AI953="Exclu","Exclu",
AI953="SAT","ACTIVE",
AI953="SPARE-ISSUE","SPARE-ISSUE",
AI953="Fiber CAmtel","ACTIVE",
AI953="Fiber AOF","ACTIVE",
AI953="Projet OCM (HUAWEI)","PLANNED WORKS",
AI953="Projet OCM (NOKIA)","PLANNED WORKS",
AI953="ACCESS-ISSUE","ACCESS-ISSUE",
AI953="Projet OCM (ZTE, NOKIA, autres projets)","PLANNED WORKS",
AI953="No root CAuse","No root cause",
AI953="ODU HS","ACTIVE",
AI953="IP &amp; VLAN","ACTIVE",
AI953="Warehouse HUAWEI","SPARE-ISSUE",
AI953="SPARE-HS","SPARE-ISSUE",
AI953="Power Telco","ACTIVE", AI953="no impacts","no impacts"
),"")</f>
        <v>no impacts</v>
      </c>
      <c r="AK953" s="23" t="s">
        <v>5537</v>
      </c>
      <c r="AL953" s="23" t="str">
        <f t="shared" si="26"/>
        <v>EXN_237</v>
      </c>
      <c r="AN953" s="9" t="s">
        <v>5537</v>
      </c>
      <c r="AO953" s="23" t="str">
        <f>_xlfn.XLOOKUP(B953,'INCIDENT-05-03-2026'!E:E,'INCIDENT-05-03-2026'!F:F,"")</f>
        <v/>
      </c>
      <c r="AP953" s="7" t="s">
        <v>5537</v>
      </c>
      <c r="AQ953" s="6"/>
      <c r="AR953" s="7"/>
      <c r="AS953" s="3" t="str">
        <f>_xlfn.XLOOKUP(B953,'[3]tt num | region | site id'!$C:$C,'[3]tt num | region | site id'!$Q:$Q,"")</f>
        <v/>
      </c>
      <c r="AT953" s="24" t="str">
        <f>_xlfn.XLOOKUP(B953,'[4]Cells Huawei 03052026 12h'!$B:$B,'[4]Cells Huawei 03052026 12h'!$T:$T,"")</f>
        <v/>
      </c>
      <c r="AU953" s="24" t="str">
        <f>_xlfn.XLOOKUP(B953,'[5]cells down 02052026 8h50'!$B:$B,'[5]cells down 02052026 8h50'!$R:$R,"")</f>
        <v/>
      </c>
      <c r="AV953" s="24" t="str">
        <f>_xlfn.XLOOKUP(B953,'[5]cells down 02052026 13h50'!$B:$B,'[5]cells down 02052026 13h50'!$R:$R,"")</f>
        <v/>
      </c>
      <c r="AW953" s="24" t="str">
        <f>_xlfn.XLOOKUP(B953,'[5]cells down 02052026 13h50'!$B:$B,'[5]cells down 02052026 13h50'!$R:$R,"")</f>
        <v/>
      </c>
      <c r="AX953" s="24" t="str">
        <f>_xlfn.XLOOKUP(B953,'[6]cell downs 03052026 8h40 '!$B:$B,'[6]cell downs 03052026 8h40 '!$R:$R,"")</f>
        <v/>
      </c>
      <c r="AY953" s="24" t="str">
        <f>_xlfn.XLOOKUP(B953,'[7]ALL SITES DOWN'!$D:$D,'[7]ALL SITES DOWN'!$J:$J,"")</f>
        <v/>
      </c>
      <c r="AZ953" s="24" t="str">
        <f>_xlfn.XLOOKUP(B953,'[8]ALL SITES DOWN'!$D:$D,'[8]ALL SITES DOWN'!$J:$J,"")</f>
        <v/>
      </c>
      <c r="BA953" s="9" t="str">
        <f>_xlfn.XLOOKUP(B953,[9]sheet1!$AC:$AC,[9]sheet1!$AF:$AF,"")</f>
        <v/>
      </c>
      <c r="BB953" s="14" t="s">
        <v>5537</v>
      </c>
      <c r="BC953" s="14" t="s">
        <v>5537</v>
      </c>
      <c r="BD953" s="14" t="str">
        <f>_xlfn.XLOOKUP(B953,'[10]cell downs 18042026 17h'!$B:$B,'[10]cell downs 18042026 17h'!$B:$B,"")</f>
        <v/>
      </c>
      <c r="BE953" s="14" t="str">
        <f>_xlfn.XLOOKUP(B953,'[11]Cells Huawei 19042026 15h'!$B:$B,'[11]Cells Huawei 19042026 15h'!$B:$B,"")</f>
        <v/>
      </c>
      <c r="BF953" s="9" t="str">
        <f>_xlfn.XLOOKUP(B953,'[12]cells down 19042026 9H40'!$B:$B,'[12]cells down 19042026 9H40'!$B:$B,"")</f>
        <v/>
      </c>
      <c r="BG953" s="9" t="s">
        <v>5537</v>
      </c>
      <c r="BH953" s="9" t="s">
        <v>12</v>
      </c>
    </row>
    <row r="954" spans="1:60" s="9" customFormat="1" x14ac:dyDescent="0.3">
      <c r="A954" s="1" t="s">
        <v>3450</v>
      </c>
      <c r="B954" s="8" t="s">
        <v>3451</v>
      </c>
      <c r="C954" s="3" t="str">
        <f>_xlfn.XLOOKUP(B954,'[1]daily break down'!$D:$D,'[1]daily break down'!$E:$E,"")</f>
        <v>Yaounde</v>
      </c>
      <c r="D954" s="1" t="s">
        <v>11</v>
      </c>
      <c r="E954" s="1" t="s">
        <v>12</v>
      </c>
      <c r="F954" s="3" t="s">
        <v>37</v>
      </c>
      <c r="G954" s="1" t="s">
        <v>38</v>
      </c>
      <c r="H954" s="42" t="str">
        <f>_xlfn.XLOOKUP(B954,[2]CALCULATION!$B:$B,[2]CALCULATION!$H:$H,"")</f>
        <v>ZTE</v>
      </c>
      <c r="I954" s="34">
        <v>0</v>
      </c>
      <c r="J954" s="34">
        <v>0</v>
      </c>
      <c r="K954" s="34">
        <v>0</v>
      </c>
      <c r="L954" s="34">
        <v>0</v>
      </c>
      <c r="M954" s="34">
        <v>0</v>
      </c>
      <c r="N954" s="34">
        <v>0</v>
      </c>
      <c r="O954" s="34">
        <v>0</v>
      </c>
      <c r="P954" s="34">
        <v>0</v>
      </c>
      <c r="Q954" s="34">
        <v>0</v>
      </c>
      <c r="R954" s="34">
        <v>0</v>
      </c>
      <c r="S954" s="35">
        <v>3.1333557341916993</v>
      </c>
      <c r="T954" s="35">
        <v>0</v>
      </c>
      <c r="U954" s="35">
        <v>0</v>
      </c>
      <c r="V954" s="35">
        <v>0</v>
      </c>
      <c r="W954" s="35">
        <v>0</v>
      </c>
      <c r="X954" s="35">
        <v>1.9887004077812309</v>
      </c>
      <c r="Y954" s="35">
        <v>0</v>
      </c>
      <c r="Z954" s="35">
        <v>0</v>
      </c>
      <c r="AA954" s="35">
        <v>0</v>
      </c>
      <c r="AB954" s="35">
        <v>0</v>
      </c>
      <c r="AC954" s="35">
        <v>0</v>
      </c>
      <c r="AD954" s="35">
        <v>0</v>
      </c>
      <c r="AE954" s="58" t="s">
        <v>5560</v>
      </c>
      <c r="AF954" s="58"/>
      <c r="AG954" s="57" t="str" cm="1">
        <f t="array" ref="AG954">IFERROR(_xlfn.IFS(
AI954="MPR ISSUE","PDH",
AI954="BSS Hardware Issue","BSS",
AI954="Sites strategiques, MLL, Pylone, etc.","ENVTECH",
AI954="AKTIVCO DEFAUT GE &amp; POWER Cabinet","AKTIVCO",
AI954="AKTIVCO Coupure ENEO &amp; Baisse de tension","AKTIVCO GRID ONLY",
AI954="Coupure ENEO &amp; Baisse de tension","IHS GRID ONLY",
AI954="Defaut GE &amp; POWER Cabinet","IHS",
AI954="Sharing","Partners",
AI954="Sites strategiques &amp; DataCenter","SST &amp; DC",
AI954="Exclu","Exclu",
AI954="SAT","SAT",
AI954="SPARE-ISSUE","SPARE-ISSUE",
AI954="Fiber CAmtel","TRANS_FO_CAMTEL",
AI954="Fiber AOF","Fiber AOF",
AI954="Projet OCM (HUAWEI)","TRAVAUX-HUAWEI",
AI954="Projet OCM (NOKIA)","TRAVAUX-NOKIA",
AI954="ACCESS-ISSUE","ACCESS-ISSUE",
AI954="Projet OCM (ZTE, NOKIA, autres projets)","TRAVAUX OCM",
AI954="No root CAuse","No root cause",
AI954="ODU HS","PDH",
AI954="IP &amp; VLAN","PDH",
AI954="Warehouse HUAWEI","SPARE-ISSUE",
AI954="SPARE-HS","SPARE-ISSUE",
AI954="Power Telco","BSS",AI954="no impacts","no impacts"
),"")</f>
        <v>no impacts</v>
      </c>
      <c r="AH954" s="57" t="str" cm="1">
        <f t="array" ref="AH954">IFERROR(_xlfn.IFS(
AI954="MPR ISSUE","TX ISSUE",
AI954="BSS Hardware Issue","RAN ISSUE",
AI954="Sites strategiques, MLL, Pylone, etc.","ENVTECH",
AI954="AKTIVCO DEFAUT GE &amp; POWER Cabinet","POWER ISSUE",
AI954="AKTIVCO Coupure ENEO &amp; Baisse de tension","POWER ISSUE",
AI954="Coupure ENEO &amp; Baisse de tension","POWER ISSUE",
AI954="Defaut GE &amp; POWER Cabinet","POWER ISSUE",
AI954="Sharing","POWER ISSUE",
AI954="Sites strategiques &amp; DataCenter","POWER ISSUE",
AI954="Exclu","Exclu",
AI954="SAT","TX ISSUE",
AI954="SPARE-ISSUE","SPARE-ISSUE",
AI954="Fiber CAmtel","TX ISSUE",
AI954="Fiber AOF","TX ISSUE",
AI954="Projet OCM (HUAWEI)","TRAVAUX-HUAWEI",
AI954="Projet OCM (NOKIA)","TRAVAUX -NOKIA",
AI954="ACCESS-ISSUE","ACCESS-ISSUE",
AI954="Projet OCM (ZTE, NOKIA, autres projets)","TRAVAUX OCM",
AI954="No root CAuse","No root cause",
AI954="ODU HS","TX ISSUE",
AI954="IP &amp; VLAN","TX ISSUE",
AI954="Warehouse HUAWEI","SPARE-ISSUE",
AI954="SPARE-HS","SPARE-ISSUE",
AI954="Power Telco","RAN ISSUE",AI954="no impacts","no impacts"
),"")</f>
        <v>no impacts</v>
      </c>
      <c r="AI954" s="85" t="s">
        <v>5998</v>
      </c>
      <c r="AJ954" s="57" t="str" cm="1">
        <f t="array" ref="AJ954">IFERROR(_xlfn.IFS(
AI954="MPR ISSUE","ACTIVE",
AI954="BSS Hardware Issue","ACTIVE",
AI954="Sites strategiques, MLL, Pylone, etc.","PASSIVE",
AI954="AKTIVCO DEFAUT GE &amp; POWER Cabinet","PASSIVE",
AI954="AKTIVCO Coupure ENEO &amp; Baisse de tension","PASSIVE",
AI954="Coupure ENEO &amp; Baisse de tension","PASSIVE",
AI954="Defaut GE &amp; POWER Cabinet","PASSIVE",
AI954="Sharing","PASSIVE",
AI954="Sites strategiques &amp; DataCenter","PASSIVE",
AI954="Exclu","Exclu",
AI954="SAT","ACTIVE",
AI954="SPARE-ISSUE","SPARE-ISSUE",
AI954="Fiber CAmtel","ACTIVE",
AI954="Fiber AOF","ACTIVE",
AI954="Projet OCM (HUAWEI)","PLANNED WORKS",
AI954="Projet OCM (NOKIA)","PLANNED WORKS",
AI954="ACCESS-ISSUE","ACCESS-ISSUE",
AI954="Projet OCM (ZTE, NOKIA, autres projets)","PLANNED WORKS",
AI954="No root CAuse","No root cause",
AI954="ODU HS","ACTIVE",
AI954="IP &amp; VLAN","ACTIVE",
AI954="Warehouse HUAWEI","SPARE-ISSUE",
AI954="SPARE-HS","SPARE-ISSUE",
AI954="Power Telco","ACTIVE", AI954="no impacts","no impacts"
),"")</f>
        <v>no impacts</v>
      </c>
      <c r="AK954" s="23" t="s">
        <v>5537</v>
      </c>
      <c r="AL954" s="23" t="str">
        <f t="shared" si="26"/>
        <v>CTR_040</v>
      </c>
      <c r="AN954" s="9" t="s">
        <v>5537</v>
      </c>
      <c r="AO954" s="23" t="str">
        <f>_xlfn.XLOOKUP(B954,'INCIDENT-05-03-2026'!E:E,'INCIDENT-05-03-2026'!F:F,"")</f>
        <v/>
      </c>
      <c r="AP954" s="7" t="s">
        <v>5537</v>
      </c>
      <c r="AQ954" s="6"/>
      <c r="AR954" s="7"/>
      <c r="AS954" s="3" t="str">
        <f>_xlfn.XLOOKUP(B954,'[3]tt num | region | site id'!$C:$C,'[3]tt num | region | site id'!$Q:$Q,"")</f>
        <v/>
      </c>
      <c r="AT954" s="24" t="str">
        <f>_xlfn.XLOOKUP(B954,'[4]Cells Huawei 03052026 12h'!$B:$B,'[4]Cells Huawei 03052026 12h'!$T:$T,"")</f>
        <v/>
      </c>
      <c r="AU954" s="24" t="str">
        <f>_xlfn.XLOOKUP(B954,'[5]cells down 02052026 8h50'!$B:$B,'[5]cells down 02052026 8h50'!$R:$R,"")</f>
        <v/>
      </c>
      <c r="AV954" s="24" t="str">
        <f>_xlfn.XLOOKUP(B954,'[5]cells down 02052026 13h50'!$B:$B,'[5]cells down 02052026 13h50'!$R:$R,"")</f>
        <v/>
      </c>
      <c r="AW954" s="24" t="str">
        <f>_xlfn.XLOOKUP(B954,'[5]cells down 02052026 13h50'!$B:$B,'[5]cells down 02052026 13h50'!$R:$R,"")</f>
        <v/>
      </c>
      <c r="AX954" s="24" t="str">
        <f>_xlfn.XLOOKUP(B954,'[6]cell downs 03052026 8h40 '!$B:$B,'[6]cell downs 03052026 8h40 '!$R:$R,"")</f>
        <v/>
      </c>
      <c r="AY954" s="24" t="str">
        <f>_xlfn.XLOOKUP(B954,'[7]ALL SITES DOWN'!$D:$D,'[7]ALL SITES DOWN'!$J:$J,"")</f>
        <v/>
      </c>
      <c r="AZ954" s="24" t="str">
        <f>_xlfn.XLOOKUP(B954,'[8]ALL SITES DOWN'!$D:$D,'[8]ALL SITES DOWN'!$J:$J,"")</f>
        <v/>
      </c>
      <c r="BA954" s="9" t="str">
        <f>_xlfn.XLOOKUP(B954,[9]sheet1!$AC:$AC,[9]sheet1!$AF:$AF,"")</f>
        <v/>
      </c>
      <c r="BB954" s="14" t="s">
        <v>5537</v>
      </c>
      <c r="BC954" s="14" t="s">
        <v>5537</v>
      </c>
      <c r="BD954" s="14" t="str">
        <f>_xlfn.XLOOKUP(B954,'[10]cell downs 18042026 17h'!$B:$B,'[10]cell downs 18042026 17h'!$B:$B,"")</f>
        <v/>
      </c>
      <c r="BE954" s="14" t="str">
        <f>_xlfn.XLOOKUP(B954,'[11]Cells Huawei 19042026 15h'!$B:$B,'[11]Cells Huawei 19042026 15h'!$B:$B,"")</f>
        <v/>
      </c>
      <c r="BF954" s="9" t="str">
        <f>_xlfn.XLOOKUP(B954,'[12]cells down 19042026 9H40'!$B:$B,'[12]cells down 19042026 9H40'!$B:$B,"")</f>
        <v/>
      </c>
      <c r="BG954" s="9" t="s">
        <v>3451</v>
      </c>
      <c r="BH954" s="9" t="s">
        <v>5537</v>
      </c>
    </row>
    <row r="955" spans="1:60" s="9" customFormat="1" x14ac:dyDescent="0.3">
      <c r="A955" s="1" t="s">
        <v>3343</v>
      </c>
      <c r="B955" s="8" t="s">
        <v>3344</v>
      </c>
      <c r="C955" s="3" t="str">
        <f>_xlfn.XLOOKUP(B955,'[1]daily break down'!$D:$D,'[1]daily break down'!$E:$E,"")</f>
        <v>Yaounde</v>
      </c>
      <c r="D955" s="1" t="s">
        <v>21</v>
      </c>
      <c r="E955" s="1" t="s">
        <v>36</v>
      </c>
      <c r="F955" s="3" t="s">
        <v>37</v>
      </c>
      <c r="G955" s="1" t="s">
        <v>38</v>
      </c>
      <c r="H955" s="42" t="str">
        <f>_xlfn.XLOOKUP(B955,[2]CALCULATION!$B:$B,[2]CALCULATION!$H:$H,"")</f>
        <v>ZTE</v>
      </c>
      <c r="I955" s="34">
        <v>1.1765622815202907</v>
      </c>
      <c r="J955" s="34">
        <v>2.7196532575413839</v>
      </c>
      <c r="K955" s="34">
        <v>1.5767279337277011</v>
      </c>
      <c r="L955" s="34">
        <v>0</v>
      </c>
      <c r="M955" s="34">
        <v>1.1134617744333453</v>
      </c>
      <c r="N955" s="34">
        <v>2.1990651565348997E-2</v>
      </c>
      <c r="O955" s="34">
        <v>0</v>
      </c>
      <c r="P955" s="34">
        <v>1.5674893631592912</v>
      </c>
      <c r="Q955" s="34">
        <v>4.1260740284162765</v>
      </c>
      <c r="R955" s="34">
        <v>1.0447075475197836</v>
      </c>
      <c r="S955" s="35">
        <v>5.5444978069987698</v>
      </c>
      <c r="T955" s="35">
        <v>0</v>
      </c>
      <c r="U955" s="35">
        <v>2.0945872677516078</v>
      </c>
      <c r="V955" s="35">
        <v>2.5340435974922477</v>
      </c>
      <c r="W955" s="35">
        <v>0</v>
      </c>
      <c r="X955" s="35">
        <v>1.9838314314005787</v>
      </c>
      <c r="Y955" s="35">
        <v>0</v>
      </c>
      <c r="Z955" s="35">
        <v>2.1787866724880365</v>
      </c>
      <c r="AA955" s="35">
        <v>0</v>
      </c>
      <c r="AB955" s="35">
        <v>0</v>
      </c>
      <c r="AC955" s="35">
        <v>0</v>
      </c>
      <c r="AD955" s="35">
        <v>0</v>
      </c>
      <c r="AE955" s="58" t="s">
        <v>5560</v>
      </c>
      <c r="AF955" s="58"/>
      <c r="AG955" s="57" t="str" cm="1">
        <f t="array" ref="AG955">IFERROR(_xlfn.IFS(
AI955="MPR ISSUE","PDH",
AI955="BSS Hardware Issue","BSS",
AI955="Sites strategiques, MLL, Pylone, etc.","ENVTECH",
AI955="AKTIVCO DEFAUT GE &amp; POWER Cabinet","AKTIVCO",
AI955="AKTIVCO Coupure ENEO &amp; Baisse de tension","AKTIVCO GRID ONLY",
AI955="Coupure ENEO &amp; Baisse de tension","IHS GRID ONLY",
AI955="Defaut GE &amp; POWER Cabinet","IHS",
AI955="Sharing","Partners",
AI955="Sites strategiques &amp; DataCenter","SST &amp; DC",
AI955="Exclu","Exclu",
AI955="SAT","SAT",
AI955="SPARE-ISSUE","SPARE-ISSUE",
AI955="Fiber CAmtel","TRANS_FO_CAMTEL",
AI955="Fiber AOF","Fiber AOF",
AI955="Projet OCM (HUAWEI)","TRAVAUX-HUAWEI",
AI955="Projet OCM (NOKIA)","TRAVAUX-NOKIA",
AI955="ACCESS-ISSUE","ACCESS-ISSUE",
AI955="Projet OCM (ZTE, NOKIA, autres projets)","TRAVAUX OCM",
AI955="No root CAuse","No root cause",
AI955="ODU HS","PDH",
AI955="IP &amp; VLAN","PDH",
AI955="Warehouse HUAWEI","SPARE-ISSUE",
AI955="SPARE-HS","SPARE-ISSUE",
AI955="Power Telco","BSS",AI955="no impacts","no impacts"
),"")</f>
        <v>no impacts</v>
      </c>
      <c r="AH955" s="57" t="str" cm="1">
        <f t="array" ref="AH955">IFERROR(_xlfn.IFS(
AI955="MPR ISSUE","TX ISSUE",
AI955="BSS Hardware Issue","RAN ISSUE",
AI955="Sites strategiques, MLL, Pylone, etc.","ENVTECH",
AI955="AKTIVCO DEFAUT GE &amp; POWER Cabinet","POWER ISSUE",
AI955="AKTIVCO Coupure ENEO &amp; Baisse de tension","POWER ISSUE",
AI955="Coupure ENEO &amp; Baisse de tension","POWER ISSUE",
AI955="Defaut GE &amp; POWER Cabinet","POWER ISSUE",
AI955="Sharing","POWER ISSUE",
AI955="Sites strategiques &amp; DataCenter","POWER ISSUE",
AI955="Exclu","Exclu",
AI955="SAT","TX ISSUE",
AI955="SPARE-ISSUE","SPARE-ISSUE",
AI955="Fiber CAmtel","TX ISSUE",
AI955="Fiber AOF","TX ISSUE",
AI955="Projet OCM (HUAWEI)","TRAVAUX-HUAWEI",
AI955="Projet OCM (NOKIA)","TRAVAUX -NOKIA",
AI955="ACCESS-ISSUE","ACCESS-ISSUE",
AI955="Projet OCM (ZTE, NOKIA, autres projets)","TRAVAUX OCM",
AI955="No root CAuse","No root cause",
AI955="ODU HS","TX ISSUE",
AI955="IP &amp; VLAN","TX ISSUE",
AI955="Warehouse HUAWEI","SPARE-ISSUE",
AI955="SPARE-HS","SPARE-ISSUE",
AI955="Power Telco","RAN ISSUE",AI955="no impacts","no impacts"
),"")</f>
        <v>no impacts</v>
      </c>
      <c r="AI955" s="85" t="s">
        <v>5998</v>
      </c>
      <c r="AJ955" s="57" t="str" cm="1">
        <f t="array" ref="AJ955">IFERROR(_xlfn.IFS(
AI955="MPR ISSUE","ACTIVE",
AI955="BSS Hardware Issue","ACTIVE",
AI955="Sites strategiques, MLL, Pylone, etc.","PASSIVE",
AI955="AKTIVCO DEFAUT GE &amp; POWER Cabinet","PASSIVE",
AI955="AKTIVCO Coupure ENEO &amp; Baisse de tension","PASSIVE",
AI955="Coupure ENEO &amp; Baisse de tension","PASSIVE",
AI955="Defaut GE &amp; POWER Cabinet","PASSIVE",
AI955="Sharing","PASSIVE",
AI955="Sites strategiques &amp; DataCenter","PASSIVE",
AI955="Exclu","Exclu",
AI955="SAT","ACTIVE",
AI955="SPARE-ISSUE","SPARE-ISSUE",
AI955="Fiber CAmtel","ACTIVE",
AI955="Fiber AOF","ACTIVE",
AI955="Projet OCM (HUAWEI)","PLANNED WORKS",
AI955="Projet OCM (NOKIA)","PLANNED WORKS",
AI955="ACCESS-ISSUE","ACCESS-ISSUE",
AI955="Projet OCM (ZTE, NOKIA, autres projets)","PLANNED WORKS",
AI955="No root CAuse","No root cause",
AI955="ODU HS","ACTIVE",
AI955="IP &amp; VLAN","ACTIVE",
AI955="Warehouse HUAWEI","SPARE-ISSUE",
AI955="SPARE-HS","SPARE-ISSUE",
AI955="Power Telco","ACTIVE", AI955="no impacts","no impacts"
),"")</f>
        <v>no impacts</v>
      </c>
      <c r="AK955" s="23" t="s">
        <v>5537</v>
      </c>
      <c r="AL955" s="23" t="str">
        <f t="shared" si="26"/>
        <v>CTR_711</v>
      </c>
      <c r="AN955" s="9" t="s">
        <v>5537</v>
      </c>
      <c r="AO955" s="23" t="str">
        <f>_xlfn.XLOOKUP(B955,'INCIDENT-05-03-2026'!E:E,'INCIDENT-05-03-2026'!F:F,"")</f>
        <v/>
      </c>
      <c r="AP955" s="7" t="s">
        <v>5537</v>
      </c>
      <c r="AQ955" s="6"/>
      <c r="AR955" s="7"/>
      <c r="AS955" s="3" t="str">
        <f>_xlfn.XLOOKUP(B955,'[3]tt num | region | site id'!$C:$C,'[3]tt num | region | site id'!$Q:$Q,"")</f>
        <v/>
      </c>
      <c r="AT955" s="24" t="str">
        <f>_xlfn.XLOOKUP(B955,'[4]Cells Huawei 03052026 12h'!$B:$B,'[4]Cells Huawei 03052026 12h'!$T:$T,"")</f>
        <v/>
      </c>
      <c r="AU955" s="24" t="str">
        <f>_xlfn.XLOOKUP(B955,'[5]cells down 02052026 8h50'!$B:$B,'[5]cells down 02052026 8h50'!$R:$R,"")</f>
        <v/>
      </c>
      <c r="AV955" s="24" t="str">
        <f>_xlfn.XLOOKUP(B955,'[5]cells down 02052026 13h50'!$B:$B,'[5]cells down 02052026 13h50'!$R:$R,"")</f>
        <v/>
      </c>
      <c r="AW955" s="24" t="str">
        <f>_xlfn.XLOOKUP(B955,'[5]cells down 02052026 13h50'!$B:$B,'[5]cells down 02052026 13h50'!$R:$R,"")</f>
        <v/>
      </c>
      <c r="AX955" s="24" t="str">
        <f>_xlfn.XLOOKUP(B955,'[6]cell downs 03052026 8h40 '!$B:$B,'[6]cell downs 03052026 8h40 '!$R:$R,"")</f>
        <v/>
      </c>
      <c r="AY955" s="24" t="str">
        <f>_xlfn.XLOOKUP(B955,'[7]ALL SITES DOWN'!$D:$D,'[7]ALL SITES DOWN'!$J:$J,"")</f>
        <v/>
      </c>
      <c r="AZ955" s="24" t="str">
        <f>_xlfn.XLOOKUP(B955,'[8]ALL SITES DOWN'!$D:$D,'[8]ALL SITES DOWN'!$J:$J,"")</f>
        <v/>
      </c>
      <c r="BA955" s="9" t="str">
        <f>_xlfn.XLOOKUP(B955,[9]sheet1!$AC:$AC,[9]sheet1!$AF:$AF,"")</f>
        <v/>
      </c>
      <c r="BB955" s="14" t="s">
        <v>5537</v>
      </c>
      <c r="BC955" s="14" t="s">
        <v>5537</v>
      </c>
      <c r="BD955" s="14" t="str">
        <f>_xlfn.XLOOKUP(B955,'[10]cell downs 18042026 17h'!$B:$B,'[10]cell downs 18042026 17h'!$B:$B,"")</f>
        <v/>
      </c>
      <c r="BE955" s="14" t="str">
        <f>_xlfn.XLOOKUP(B955,'[11]Cells Huawei 19042026 15h'!$B:$B,'[11]Cells Huawei 19042026 15h'!$B:$B,"")</f>
        <v/>
      </c>
      <c r="BF955" s="9" t="str">
        <f>_xlfn.XLOOKUP(B955,'[12]cells down 19042026 9H40'!$B:$B,'[12]cells down 19042026 9H40'!$B:$B,"")</f>
        <v/>
      </c>
      <c r="BG955" s="9" t="s">
        <v>5537</v>
      </c>
      <c r="BH955" s="9" t="s">
        <v>594</v>
      </c>
    </row>
    <row r="956" spans="1:60" s="9" customFormat="1" x14ac:dyDescent="0.3">
      <c r="A956" s="1" t="s">
        <v>2311</v>
      </c>
      <c r="B956" s="8" t="s">
        <v>2312</v>
      </c>
      <c r="C956" s="3" t="str">
        <f>_xlfn.XLOOKUP(B956,'[1]daily break down'!$D:$D,'[1]daily break down'!$E:$E,"")</f>
        <v>Yaounde</v>
      </c>
      <c r="D956" s="1" t="s">
        <v>11</v>
      </c>
      <c r="E956" s="1" t="s">
        <v>12</v>
      </c>
      <c r="F956" s="3" t="s">
        <v>37</v>
      </c>
      <c r="G956" s="1" t="s">
        <v>38</v>
      </c>
      <c r="H956" s="42" t="str">
        <f>_xlfn.XLOOKUP(B956,[2]CALCULATION!$B:$B,[2]CALCULATION!$H:$H,"")</f>
        <v>ZTE</v>
      </c>
      <c r="I956" s="34">
        <v>0</v>
      </c>
      <c r="J956" s="34">
        <v>0</v>
      </c>
      <c r="K956" s="34">
        <v>0</v>
      </c>
      <c r="L956" s="34">
        <v>0</v>
      </c>
      <c r="M956" s="34">
        <v>0</v>
      </c>
      <c r="N956" s="34">
        <v>0</v>
      </c>
      <c r="O956" s="34">
        <v>0</v>
      </c>
      <c r="P956" s="34">
        <v>0</v>
      </c>
      <c r="Q956" s="34">
        <v>11.548855273333279</v>
      </c>
      <c r="R956" s="34">
        <v>0</v>
      </c>
      <c r="S956" s="35">
        <v>0</v>
      </c>
      <c r="T956" s="35">
        <v>0</v>
      </c>
      <c r="U956" s="35">
        <v>0</v>
      </c>
      <c r="V956" s="35">
        <v>0</v>
      </c>
      <c r="W956" s="35">
        <v>0</v>
      </c>
      <c r="X956" s="35">
        <v>1.9815842115325903</v>
      </c>
      <c r="Y956" s="35">
        <v>0</v>
      </c>
      <c r="Z956" s="35">
        <v>0</v>
      </c>
      <c r="AA956" s="35">
        <v>0</v>
      </c>
      <c r="AB956" s="35">
        <v>0</v>
      </c>
      <c r="AC956" s="35">
        <v>0</v>
      </c>
      <c r="AD956" s="35">
        <v>0</v>
      </c>
      <c r="AE956" s="58" t="s">
        <v>5560</v>
      </c>
      <c r="AF956" s="58"/>
      <c r="AG956" s="57" t="str" cm="1">
        <f t="array" ref="AG956">IFERROR(_xlfn.IFS(
AI956="MPR ISSUE","PDH",
AI956="BSS Hardware Issue","BSS",
AI956="Sites strategiques, MLL, Pylone, etc.","ENVTECH",
AI956="AKTIVCO DEFAUT GE &amp; POWER Cabinet","AKTIVCO",
AI956="AKTIVCO Coupure ENEO &amp; Baisse de tension","AKTIVCO GRID ONLY",
AI956="Coupure ENEO &amp; Baisse de tension","IHS GRID ONLY",
AI956="Defaut GE &amp; POWER Cabinet","IHS",
AI956="Sharing","Partners",
AI956="Sites strategiques &amp; DataCenter","SST &amp; DC",
AI956="Exclu","Exclu",
AI956="SAT","SAT",
AI956="SPARE-ISSUE","SPARE-ISSUE",
AI956="Fiber CAmtel","TRANS_FO_CAMTEL",
AI956="Fiber AOF","Fiber AOF",
AI956="Projet OCM (HUAWEI)","TRAVAUX-HUAWEI",
AI956="Projet OCM (NOKIA)","TRAVAUX-NOKIA",
AI956="ACCESS-ISSUE","ACCESS-ISSUE",
AI956="Projet OCM (ZTE, NOKIA, autres projets)","TRAVAUX OCM",
AI956="No root CAuse","No root cause",
AI956="ODU HS","PDH",
AI956="IP &amp; VLAN","PDH",
AI956="Warehouse HUAWEI","SPARE-ISSUE",
AI956="SPARE-HS","SPARE-ISSUE",
AI956="Power Telco","BSS",AI956="no impacts","no impacts"
),"")</f>
        <v>no impacts</v>
      </c>
      <c r="AH956" s="57" t="str" cm="1">
        <f t="array" ref="AH956">IFERROR(_xlfn.IFS(
AI956="MPR ISSUE","TX ISSUE",
AI956="BSS Hardware Issue","RAN ISSUE",
AI956="Sites strategiques, MLL, Pylone, etc.","ENVTECH",
AI956="AKTIVCO DEFAUT GE &amp; POWER Cabinet","POWER ISSUE",
AI956="AKTIVCO Coupure ENEO &amp; Baisse de tension","POWER ISSUE",
AI956="Coupure ENEO &amp; Baisse de tension","POWER ISSUE",
AI956="Defaut GE &amp; POWER Cabinet","POWER ISSUE",
AI956="Sharing","POWER ISSUE",
AI956="Sites strategiques &amp; DataCenter","POWER ISSUE",
AI956="Exclu","Exclu",
AI956="SAT","TX ISSUE",
AI956="SPARE-ISSUE","SPARE-ISSUE",
AI956="Fiber CAmtel","TX ISSUE",
AI956="Fiber AOF","TX ISSUE",
AI956="Projet OCM (HUAWEI)","TRAVAUX-HUAWEI",
AI956="Projet OCM (NOKIA)","TRAVAUX -NOKIA",
AI956="ACCESS-ISSUE","ACCESS-ISSUE",
AI956="Projet OCM (ZTE, NOKIA, autres projets)","TRAVAUX OCM",
AI956="No root CAuse","No root cause",
AI956="ODU HS","TX ISSUE",
AI956="IP &amp; VLAN","TX ISSUE",
AI956="Warehouse HUAWEI","SPARE-ISSUE",
AI956="SPARE-HS","SPARE-ISSUE",
AI956="Power Telco","RAN ISSUE",AI956="no impacts","no impacts"
),"")</f>
        <v>no impacts</v>
      </c>
      <c r="AI956" s="85" t="s">
        <v>5998</v>
      </c>
      <c r="AJ956" s="57" t="str" cm="1">
        <f t="array" ref="AJ956">IFERROR(_xlfn.IFS(
AI956="MPR ISSUE","ACTIVE",
AI956="BSS Hardware Issue","ACTIVE",
AI956="Sites strategiques, MLL, Pylone, etc.","PASSIVE",
AI956="AKTIVCO DEFAUT GE &amp; POWER Cabinet","PASSIVE",
AI956="AKTIVCO Coupure ENEO &amp; Baisse de tension","PASSIVE",
AI956="Coupure ENEO &amp; Baisse de tension","PASSIVE",
AI956="Defaut GE &amp; POWER Cabinet","PASSIVE",
AI956="Sharing","PASSIVE",
AI956="Sites strategiques &amp; DataCenter","PASSIVE",
AI956="Exclu","Exclu",
AI956="SAT","ACTIVE",
AI956="SPARE-ISSUE","SPARE-ISSUE",
AI956="Fiber CAmtel","ACTIVE",
AI956="Fiber AOF","ACTIVE",
AI956="Projet OCM (HUAWEI)","PLANNED WORKS",
AI956="Projet OCM (NOKIA)","PLANNED WORKS",
AI956="ACCESS-ISSUE","ACCESS-ISSUE",
AI956="Projet OCM (ZTE, NOKIA, autres projets)","PLANNED WORKS",
AI956="No root CAuse","No root cause",
AI956="ODU HS","ACTIVE",
AI956="IP &amp; VLAN","ACTIVE",
AI956="Warehouse HUAWEI","SPARE-ISSUE",
AI956="SPARE-HS","SPARE-ISSUE",
AI956="Power Telco","ACTIVE", AI956="no impacts","no impacts"
),"")</f>
        <v>no impacts</v>
      </c>
      <c r="AK956" s="23" t="s">
        <v>5537</v>
      </c>
      <c r="AL956" s="23" t="str">
        <f t="shared" ref="AL956:AL1019" si="27">B956</f>
        <v>CTR_621</v>
      </c>
      <c r="AN956" s="9" t="s">
        <v>5537</v>
      </c>
      <c r="AO956" s="23" t="str">
        <f>_xlfn.XLOOKUP(B956,'INCIDENT-05-03-2026'!E:E,'INCIDENT-05-03-2026'!F:F,"")</f>
        <v/>
      </c>
      <c r="AP956" s="7" t="s">
        <v>5537</v>
      </c>
      <c r="AQ956" s="6"/>
      <c r="AR956" s="7"/>
      <c r="AS956" s="3" t="str">
        <f>_xlfn.XLOOKUP(B956,'[3]tt num | region | site id'!$C:$C,'[3]tt num | region | site id'!$Q:$Q,"")</f>
        <v/>
      </c>
      <c r="AT956" s="24" t="str">
        <f>_xlfn.XLOOKUP(B956,'[4]Cells Huawei 03052026 12h'!$B:$B,'[4]Cells Huawei 03052026 12h'!$T:$T,"")</f>
        <v/>
      </c>
      <c r="AU956" s="24" t="str">
        <f>_xlfn.XLOOKUP(B956,'[5]cells down 02052026 8h50'!$B:$B,'[5]cells down 02052026 8h50'!$R:$R,"")</f>
        <v/>
      </c>
      <c r="AV956" s="24" t="str">
        <f>_xlfn.XLOOKUP(B956,'[5]cells down 02052026 13h50'!$B:$B,'[5]cells down 02052026 13h50'!$R:$R,"")</f>
        <v/>
      </c>
      <c r="AW956" s="24" t="str">
        <f>_xlfn.XLOOKUP(B956,'[5]cells down 02052026 13h50'!$B:$B,'[5]cells down 02052026 13h50'!$R:$R,"")</f>
        <v/>
      </c>
      <c r="AX956" s="24" t="str">
        <f>_xlfn.XLOOKUP(B956,'[6]cell downs 03052026 8h40 '!$B:$B,'[6]cell downs 03052026 8h40 '!$R:$R,"")</f>
        <v/>
      </c>
      <c r="AY956" s="24" t="str">
        <f>_xlfn.XLOOKUP(B956,'[7]ALL SITES DOWN'!$D:$D,'[7]ALL SITES DOWN'!$J:$J,"")</f>
        <v/>
      </c>
      <c r="AZ956" s="24" t="str">
        <f>_xlfn.XLOOKUP(B956,'[8]ALL SITES DOWN'!$D:$D,'[8]ALL SITES DOWN'!$J:$J,"")</f>
        <v/>
      </c>
      <c r="BA956" s="9" t="str">
        <f>_xlfn.XLOOKUP(B956,[9]sheet1!$AC:$AC,[9]sheet1!$AF:$AF,"")</f>
        <v/>
      </c>
      <c r="BB956" s="14" t="s">
        <v>5537</v>
      </c>
      <c r="BC956" s="14" t="s">
        <v>5537</v>
      </c>
      <c r="BD956" s="14" t="str">
        <f>_xlfn.XLOOKUP(B956,'[10]cell downs 18042026 17h'!$B:$B,'[10]cell downs 18042026 17h'!$B:$B,"")</f>
        <v/>
      </c>
      <c r="BE956" s="14" t="str">
        <f>_xlfn.XLOOKUP(B956,'[11]Cells Huawei 19042026 15h'!$B:$B,'[11]Cells Huawei 19042026 15h'!$B:$B,"")</f>
        <v/>
      </c>
      <c r="BF956" s="9" t="str">
        <f>_xlfn.XLOOKUP(B956,'[12]cells down 19042026 9H40'!$B:$B,'[12]cells down 19042026 9H40'!$B:$B,"")</f>
        <v/>
      </c>
      <c r="BG956" s="9" t="s">
        <v>2312</v>
      </c>
      <c r="BH956" s="9" t="s">
        <v>594</v>
      </c>
    </row>
    <row r="957" spans="1:60" s="9" customFormat="1" x14ac:dyDescent="0.3">
      <c r="A957" s="1" t="s">
        <v>2172</v>
      </c>
      <c r="B957" s="8" t="s">
        <v>2173</v>
      </c>
      <c r="C957" s="3" t="str">
        <f>_xlfn.XLOOKUP(B957,'[1]daily break down'!$D:$D,'[1]daily break down'!$E:$E,"")</f>
        <v>CENTRE</v>
      </c>
      <c r="D957" s="1" t="s">
        <v>21</v>
      </c>
      <c r="E957" s="1" t="s">
        <v>36</v>
      </c>
      <c r="F957" s="3" t="s">
        <v>37</v>
      </c>
      <c r="G957" s="1" t="s">
        <v>2174</v>
      </c>
      <c r="H957" s="42" t="str">
        <f>_xlfn.XLOOKUP(B957,[2]CALCULATION!$B:$B,[2]CALCULATION!$H:$H,"")</f>
        <v>ZTE</v>
      </c>
      <c r="I957" s="34">
        <v>0</v>
      </c>
      <c r="J957" s="34">
        <v>0</v>
      </c>
      <c r="K957" s="34">
        <v>0</v>
      </c>
      <c r="L957" s="34">
        <v>0</v>
      </c>
      <c r="M957" s="34">
        <v>0</v>
      </c>
      <c r="N957" s="34">
        <v>0</v>
      </c>
      <c r="O957" s="34">
        <v>0</v>
      </c>
      <c r="P957" s="34">
        <v>2.577953560309671</v>
      </c>
      <c r="Q957" s="34">
        <v>3.8698196231519315</v>
      </c>
      <c r="R957" s="34">
        <v>0</v>
      </c>
      <c r="S957" s="35">
        <v>2.4796822787808237</v>
      </c>
      <c r="T957" s="35">
        <v>0</v>
      </c>
      <c r="U957" s="35">
        <v>0</v>
      </c>
      <c r="V957" s="35">
        <v>14.016017327135287</v>
      </c>
      <c r="W957" s="35">
        <v>0</v>
      </c>
      <c r="X957" s="35">
        <v>1.9502479789289258</v>
      </c>
      <c r="Y957" s="35">
        <v>0</v>
      </c>
      <c r="Z957" s="35">
        <v>0</v>
      </c>
      <c r="AA957" s="35">
        <v>0</v>
      </c>
      <c r="AB957" s="35">
        <v>0</v>
      </c>
      <c r="AC957" s="35">
        <v>0</v>
      </c>
      <c r="AD957" s="35">
        <v>0</v>
      </c>
      <c r="AE957" s="58" t="s">
        <v>5560</v>
      </c>
      <c r="AF957" s="58"/>
      <c r="AG957" s="57" t="str" cm="1">
        <f t="array" ref="AG957">IFERROR(_xlfn.IFS(
AI957="MPR ISSUE","PDH",
AI957="BSS Hardware Issue","BSS",
AI957="Sites strategiques, MLL, Pylone, etc.","ENVTECH",
AI957="AKTIVCO DEFAUT GE &amp; POWER Cabinet","AKTIVCO",
AI957="AKTIVCO Coupure ENEO &amp; Baisse de tension","AKTIVCO GRID ONLY",
AI957="Coupure ENEO &amp; Baisse de tension","IHS GRID ONLY",
AI957="Defaut GE &amp; POWER Cabinet","IHS",
AI957="Sharing","Partners",
AI957="Sites strategiques &amp; DataCenter","SST &amp; DC",
AI957="Exclu","Exclu",
AI957="SAT","SAT",
AI957="SPARE-ISSUE","SPARE-ISSUE",
AI957="Fiber CAmtel","TRANS_FO_CAMTEL",
AI957="Fiber AOF","Fiber AOF",
AI957="Projet OCM (HUAWEI)","TRAVAUX-HUAWEI",
AI957="Projet OCM (NOKIA)","TRAVAUX-NOKIA",
AI957="ACCESS-ISSUE","ACCESS-ISSUE",
AI957="Projet OCM (ZTE, NOKIA, autres projets)","TRAVAUX OCM",
AI957="No root CAuse","No root cause",
AI957="ODU HS","PDH",
AI957="IP &amp; VLAN","PDH",
AI957="Warehouse HUAWEI","SPARE-ISSUE",
AI957="SPARE-HS","SPARE-ISSUE",
AI957="Power Telco","BSS",AI957="no impacts","no impacts"
),"")</f>
        <v>no impacts</v>
      </c>
      <c r="AH957" s="57" t="str" cm="1">
        <f t="array" ref="AH957">IFERROR(_xlfn.IFS(
AI957="MPR ISSUE","TX ISSUE",
AI957="BSS Hardware Issue","RAN ISSUE",
AI957="Sites strategiques, MLL, Pylone, etc.","ENVTECH",
AI957="AKTIVCO DEFAUT GE &amp; POWER Cabinet","POWER ISSUE",
AI957="AKTIVCO Coupure ENEO &amp; Baisse de tension","POWER ISSUE",
AI957="Coupure ENEO &amp; Baisse de tension","POWER ISSUE",
AI957="Defaut GE &amp; POWER Cabinet","POWER ISSUE",
AI957="Sharing","POWER ISSUE",
AI957="Sites strategiques &amp; DataCenter","POWER ISSUE",
AI957="Exclu","Exclu",
AI957="SAT","TX ISSUE",
AI957="SPARE-ISSUE","SPARE-ISSUE",
AI957="Fiber CAmtel","TX ISSUE",
AI957="Fiber AOF","TX ISSUE",
AI957="Projet OCM (HUAWEI)","TRAVAUX-HUAWEI",
AI957="Projet OCM (NOKIA)","TRAVAUX -NOKIA",
AI957="ACCESS-ISSUE","ACCESS-ISSUE",
AI957="Projet OCM (ZTE, NOKIA, autres projets)","TRAVAUX OCM",
AI957="No root CAuse","No root cause",
AI957="ODU HS","TX ISSUE",
AI957="IP &amp; VLAN","TX ISSUE",
AI957="Warehouse HUAWEI","SPARE-ISSUE",
AI957="SPARE-HS","SPARE-ISSUE",
AI957="Power Telco","RAN ISSUE",AI957="no impacts","no impacts"
),"")</f>
        <v>no impacts</v>
      </c>
      <c r="AI957" s="85" t="s">
        <v>5998</v>
      </c>
      <c r="AJ957" s="57" t="str" cm="1">
        <f t="array" ref="AJ957">IFERROR(_xlfn.IFS(
AI957="MPR ISSUE","ACTIVE",
AI957="BSS Hardware Issue","ACTIVE",
AI957="Sites strategiques, MLL, Pylone, etc.","PASSIVE",
AI957="AKTIVCO DEFAUT GE &amp; POWER Cabinet","PASSIVE",
AI957="AKTIVCO Coupure ENEO &amp; Baisse de tension","PASSIVE",
AI957="Coupure ENEO &amp; Baisse de tension","PASSIVE",
AI957="Defaut GE &amp; POWER Cabinet","PASSIVE",
AI957="Sharing","PASSIVE",
AI957="Sites strategiques &amp; DataCenter","PASSIVE",
AI957="Exclu","Exclu",
AI957="SAT","ACTIVE",
AI957="SPARE-ISSUE","SPARE-ISSUE",
AI957="Fiber CAmtel","ACTIVE",
AI957="Fiber AOF","ACTIVE",
AI957="Projet OCM (HUAWEI)","PLANNED WORKS",
AI957="Projet OCM (NOKIA)","PLANNED WORKS",
AI957="ACCESS-ISSUE","ACCESS-ISSUE",
AI957="Projet OCM (ZTE, NOKIA, autres projets)","PLANNED WORKS",
AI957="No root CAuse","No root cause",
AI957="ODU HS","ACTIVE",
AI957="IP &amp; VLAN","ACTIVE",
AI957="Warehouse HUAWEI","SPARE-ISSUE",
AI957="SPARE-HS","SPARE-ISSUE",
AI957="Power Telco","ACTIVE", AI957="no impacts","no impacts"
),"")</f>
        <v>no impacts</v>
      </c>
      <c r="AK957" s="23" t="s">
        <v>5537</v>
      </c>
      <c r="AL957" s="23" t="str">
        <f t="shared" si="27"/>
        <v>CTR_872</v>
      </c>
      <c r="AN957" s="9" t="s">
        <v>5537</v>
      </c>
      <c r="AO957" s="23" t="str">
        <f>_xlfn.XLOOKUP(B957,'INCIDENT-05-03-2026'!E:E,'INCIDENT-05-03-2026'!F:F,"")</f>
        <v/>
      </c>
      <c r="AP957" s="7" t="s">
        <v>5537</v>
      </c>
      <c r="AQ957" s="6"/>
      <c r="AR957" s="7"/>
      <c r="AS957" s="3" t="str">
        <f>_xlfn.XLOOKUP(B957,'[3]tt num | region | site id'!$C:$C,'[3]tt num | region | site id'!$Q:$Q,"")</f>
        <v/>
      </c>
      <c r="AT957" s="24" t="str">
        <f>_xlfn.XLOOKUP(B957,'[4]Cells Huawei 03052026 12h'!$B:$B,'[4]Cells Huawei 03052026 12h'!$T:$T,"")</f>
        <v/>
      </c>
      <c r="AU957" s="24" t="str">
        <f>_xlfn.XLOOKUP(B957,'[5]cells down 02052026 8h50'!$B:$B,'[5]cells down 02052026 8h50'!$R:$R,"")</f>
        <v/>
      </c>
      <c r="AV957" s="24" t="str">
        <f>_xlfn.XLOOKUP(B957,'[5]cells down 02052026 13h50'!$B:$B,'[5]cells down 02052026 13h50'!$R:$R,"")</f>
        <v/>
      </c>
      <c r="AW957" s="24" t="str">
        <f>_xlfn.XLOOKUP(B957,'[5]cells down 02052026 13h50'!$B:$B,'[5]cells down 02052026 13h50'!$R:$R,"")</f>
        <v/>
      </c>
      <c r="AX957" s="24" t="str">
        <f>_xlfn.XLOOKUP(B957,'[6]cell downs 03052026 8h40 '!$B:$B,'[6]cell downs 03052026 8h40 '!$R:$R,"")</f>
        <v/>
      </c>
      <c r="AY957" s="24" t="str">
        <f>_xlfn.XLOOKUP(B957,'[7]ALL SITES DOWN'!$D:$D,'[7]ALL SITES DOWN'!$J:$J,"")</f>
        <v/>
      </c>
      <c r="AZ957" s="24" t="str">
        <f>_xlfn.XLOOKUP(B957,'[8]ALL SITES DOWN'!$D:$D,'[8]ALL SITES DOWN'!$J:$J,"")</f>
        <v/>
      </c>
      <c r="BA957" s="9" t="str">
        <f>_xlfn.XLOOKUP(B957,[9]sheet1!$AC:$AC,[9]sheet1!$AF:$AF,"")</f>
        <v/>
      </c>
      <c r="BB957" s="14" t="s">
        <v>5537</v>
      </c>
      <c r="BC957" s="14" t="s">
        <v>5537</v>
      </c>
      <c r="BD957" s="14" t="str">
        <f>_xlfn.XLOOKUP(B957,'[10]cell downs 18042026 17h'!$B:$B,'[10]cell downs 18042026 17h'!$B:$B,"")</f>
        <v/>
      </c>
      <c r="BE957" s="14" t="str">
        <f>_xlfn.XLOOKUP(B957,'[11]Cells Huawei 19042026 15h'!$B:$B,'[11]Cells Huawei 19042026 15h'!$B:$B,"")</f>
        <v/>
      </c>
      <c r="BF957" s="9" t="str">
        <f>_xlfn.XLOOKUP(B957,'[12]cells down 19042026 9H40'!$B:$B,'[12]cells down 19042026 9H40'!$B:$B,"")</f>
        <v/>
      </c>
      <c r="BG957" s="9" t="s">
        <v>5537</v>
      </c>
      <c r="BH957" s="9" t="s">
        <v>12</v>
      </c>
    </row>
    <row r="958" spans="1:60" s="9" customFormat="1" x14ac:dyDescent="0.3">
      <c r="A958" s="1" t="s">
        <v>3497</v>
      </c>
      <c r="B958" s="8" t="s">
        <v>3498</v>
      </c>
      <c r="C958" s="3" t="str">
        <f>_xlfn.XLOOKUP(B958,'[1]daily break down'!$D:$D,'[1]daily break down'!$E:$E,"")</f>
        <v>LITTORAL</v>
      </c>
      <c r="D958" s="1" t="s">
        <v>21</v>
      </c>
      <c r="E958" s="1" t="s">
        <v>12</v>
      </c>
      <c r="F958" s="3" t="s">
        <v>31</v>
      </c>
      <c r="G958" s="1" t="s">
        <v>484</v>
      </c>
      <c r="H958" s="42" t="str">
        <f>_xlfn.XLOOKUP(B958,[2]CALCULATION!$B:$B,[2]CALCULATION!$H:$H,"")</f>
        <v>ZTE</v>
      </c>
      <c r="I958" s="34">
        <v>0</v>
      </c>
      <c r="J958" s="34">
        <v>0</v>
      </c>
      <c r="K958" s="34">
        <v>0</v>
      </c>
      <c r="L958" s="34">
        <v>0</v>
      </c>
      <c r="M958" s="34">
        <v>0</v>
      </c>
      <c r="N958" s="34">
        <v>1.4397366971717844</v>
      </c>
      <c r="O958" s="34">
        <v>0</v>
      </c>
      <c r="P958" s="34">
        <v>0</v>
      </c>
      <c r="Q958" s="34">
        <v>0</v>
      </c>
      <c r="R958" s="34">
        <v>0</v>
      </c>
      <c r="S958" s="35">
        <v>0</v>
      </c>
      <c r="T958" s="35">
        <v>0</v>
      </c>
      <c r="U958" s="35">
        <v>0</v>
      </c>
      <c r="V958" s="35">
        <v>0</v>
      </c>
      <c r="W958" s="35">
        <v>0</v>
      </c>
      <c r="X958" s="35">
        <v>1.9259209321039961</v>
      </c>
      <c r="Y958" s="35">
        <v>0</v>
      </c>
      <c r="Z958" s="35">
        <v>0</v>
      </c>
      <c r="AA958" s="35">
        <v>0</v>
      </c>
      <c r="AB958" s="35">
        <v>0</v>
      </c>
      <c r="AC958" s="35">
        <v>0</v>
      </c>
      <c r="AD958" s="35">
        <v>0</v>
      </c>
      <c r="AE958" s="58" t="s">
        <v>5560</v>
      </c>
      <c r="AF958" s="58"/>
      <c r="AG958" s="57" t="str" cm="1">
        <f t="array" ref="AG958">IFERROR(_xlfn.IFS(
AI958="MPR ISSUE","PDH",
AI958="BSS Hardware Issue","BSS",
AI958="Sites strategiques, MLL, Pylone, etc.","ENVTECH",
AI958="AKTIVCO DEFAUT GE &amp; POWER Cabinet","AKTIVCO",
AI958="AKTIVCO Coupure ENEO &amp; Baisse de tension","AKTIVCO GRID ONLY",
AI958="Coupure ENEO &amp; Baisse de tension","IHS GRID ONLY",
AI958="Defaut GE &amp; POWER Cabinet","IHS",
AI958="Sharing","Partners",
AI958="Sites strategiques &amp; DataCenter","SST &amp; DC",
AI958="Exclu","Exclu",
AI958="SAT","SAT",
AI958="SPARE-ISSUE","SPARE-ISSUE",
AI958="Fiber CAmtel","TRANS_FO_CAMTEL",
AI958="Fiber AOF","Fiber AOF",
AI958="Projet OCM (HUAWEI)","TRAVAUX-HUAWEI",
AI958="Projet OCM (NOKIA)","TRAVAUX-NOKIA",
AI958="ACCESS-ISSUE","ACCESS-ISSUE",
AI958="Projet OCM (ZTE, NOKIA, autres projets)","TRAVAUX OCM",
AI958="No root CAuse","No root cause",
AI958="ODU HS","PDH",
AI958="IP &amp; VLAN","PDH",
AI958="Warehouse HUAWEI","SPARE-ISSUE",
AI958="SPARE-HS","SPARE-ISSUE",
AI958="Power Telco","BSS",AI958="no impacts","no impacts"
),"")</f>
        <v>no impacts</v>
      </c>
      <c r="AH958" s="57" t="str" cm="1">
        <f t="array" ref="AH958">IFERROR(_xlfn.IFS(
AI958="MPR ISSUE","TX ISSUE",
AI958="BSS Hardware Issue","RAN ISSUE",
AI958="Sites strategiques, MLL, Pylone, etc.","ENVTECH",
AI958="AKTIVCO DEFAUT GE &amp; POWER Cabinet","POWER ISSUE",
AI958="AKTIVCO Coupure ENEO &amp; Baisse de tension","POWER ISSUE",
AI958="Coupure ENEO &amp; Baisse de tension","POWER ISSUE",
AI958="Defaut GE &amp; POWER Cabinet","POWER ISSUE",
AI958="Sharing","POWER ISSUE",
AI958="Sites strategiques &amp; DataCenter","POWER ISSUE",
AI958="Exclu","Exclu",
AI958="SAT","TX ISSUE",
AI958="SPARE-ISSUE","SPARE-ISSUE",
AI958="Fiber CAmtel","TX ISSUE",
AI958="Fiber AOF","TX ISSUE",
AI958="Projet OCM (HUAWEI)","TRAVAUX-HUAWEI",
AI958="Projet OCM (NOKIA)","TRAVAUX -NOKIA",
AI958="ACCESS-ISSUE","ACCESS-ISSUE",
AI958="Projet OCM (ZTE, NOKIA, autres projets)","TRAVAUX OCM",
AI958="No root CAuse","No root cause",
AI958="ODU HS","TX ISSUE",
AI958="IP &amp; VLAN","TX ISSUE",
AI958="Warehouse HUAWEI","SPARE-ISSUE",
AI958="SPARE-HS","SPARE-ISSUE",
AI958="Power Telco","RAN ISSUE",AI958="no impacts","no impacts"
),"")</f>
        <v>no impacts</v>
      </c>
      <c r="AI958" s="85" t="s">
        <v>5998</v>
      </c>
      <c r="AJ958" s="57" t="str" cm="1">
        <f t="array" ref="AJ958">IFERROR(_xlfn.IFS(
AI958="MPR ISSUE","ACTIVE",
AI958="BSS Hardware Issue","ACTIVE",
AI958="Sites strategiques, MLL, Pylone, etc.","PASSIVE",
AI958="AKTIVCO DEFAUT GE &amp; POWER Cabinet","PASSIVE",
AI958="AKTIVCO Coupure ENEO &amp; Baisse de tension","PASSIVE",
AI958="Coupure ENEO &amp; Baisse de tension","PASSIVE",
AI958="Defaut GE &amp; POWER Cabinet","PASSIVE",
AI958="Sharing","PASSIVE",
AI958="Sites strategiques &amp; DataCenter","PASSIVE",
AI958="Exclu","Exclu",
AI958="SAT","ACTIVE",
AI958="SPARE-ISSUE","SPARE-ISSUE",
AI958="Fiber CAmtel","ACTIVE",
AI958="Fiber AOF","ACTIVE",
AI958="Projet OCM (HUAWEI)","PLANNED WORKS",
AI958="Projet OCM (NOKIA)","PLANNED WORKS",
AI958="ACCESS-ISSUE","ACCESS-ISSUE",
AI958="Projet OCM (ZTE, NOKIA, autres projets)","PLANNED WORKS",
AI958="No root CAuse","No root cause",
AI958="ODU HS","ACTIVE",
AI958="IP &amp; VLAN","ACTIVE",
AI958="Warehouse HUAWEI","SPARE-ISSUE",
AI958="SPARE-HS","SPARE-ISSUE",
AI958="Power Telco","ACTIVE", AI958="no impacts","no impacts"
),"")</f>
        <v>no impacts</v>
      </c>
      <c r="AK958" s="23" t="s">
        <v>5537</v>
      </c>
      <c r="AL958" s="23" t="str">
        <f t="shared" si="27"/>
        <v>LIT_000</v>
      </c>
      <c r="AN958" s="9" t="s">
        <v>5537</v>
      </c>
      <c r="AO958" s="23" t="str">
        <f>_xlfn.XLOOKUP(B958,'INCIDENT-05-03-2026'!E:E,'INCIDENT-05-03-2026'!F:F,"")</f>
        <v/>
      </c>
      <c r="AP958" s="7" t="s">
        <v>5537</v>
      </c>
      <c r="AQ958" s="6"/>
      <c r="AR958" s="7"/>
      <c r="AS958" s="3" t="str">
        <f>_xlfn.XLOOKUP(B958,'[3]tt num | region | site id'!$C:$C,'[3]tt num | region | site id'!$Q:$Q,"")</f>
        <v/>
      </c>
      <c r="AT958" s="24" t="str">
        <f>_xlfn.XLOOKUP(B958,'[4]Cells Huawei 03052026 12h'!$B:$B,'[4]Cells Huawei 03052026 12h'!$T:$T,"")</f>
        <v/>
      </c>
      <c r="AU958" s="24" t="str">
        <f>_xlfn.XLOOKUP(B958,'[5]cells down 02052026 8h50'!$B:$B,'[5]cells down 02052026 8h50'!$R:$R,"")</f>
        <v/>
      </c>
      <c r="AV958" s="24" t="str">
        <f>_xlfn.XLOOKUP(B958,'[5]cells down 02052026 13h50'!$B:$B,'[5]cells down 02052026 13h50'!$R:$R,"")</f>
        <v/>
      </c>
      <c r="AW958" s="24" t="str">
        <f>_xlfn.XLOOKUP(B958,'[5]cells down 02052026 13h50'!$B:$B,'[5]cells down 02052026 13h50'!$R:$R,"")</f>
        <v/>
      </c>
      <c r="AX958" s="24" t="str">
        <f>_xlfn.XLOOKUP(B958,'[6]cell downs 03052026 8h40 '!$B:$B,'[6]cell downs 03052026 8h40 '!$R:$R,"")</f>
        <v/>
      </c>
      <c r="AY958" s="24" t="str">
        <f>_xlfn.XLOOKUP(B958,'[7]ALL SITES DOWN'!$D:$D,'[7]ALL SITES DOWN'!$J:$J,"")</f>
        <v/>
      </c>
      <c r="AZ958" s="24" t="str">
        <f>_xlfn.XLOOKUP(B958,'[8]ALL SITES DOWN'!$D:$D,'[8]ALL SITES DOWN'!$J:$J,"")</f>
        <v/>
      </c>
      <c r="BA958" s="9" t="str">
        <f>_xlfn.XLOOKUP(B958,[9]sheet1!$AC:$AC,[9]sheet1!$AF:$AF,"")</f>
        <v/>
      </c>
      <c r="BB958" s="14" t="s">
        <v>5537</v>
      </c>
      <c r="BC958" s="14" t="s">
        <v>5537</v>
      </c>
      <c r="BD958" s="14" t="str">
        <f>_xlfn.XLOOKUP(B958,'[10]cell downs 18042026 17h'!$B:$B,'[10]cell downs 18042026 17h'!$B:$B,"")</f>
        <v/>
      </c>
      <c r="BE958" s="14" t="str">
        <f>_xlfn.XLOOKUP(B958,'[11]Cells Huawei 19042026 15h'!$B:$B,'[11]Cells Huawei 19042026 15h'!$B:$B,"")</f>
        <v/>
      </c>
      <c r="BF958" s="9" t="str">
        <f>_xlfn.XLOOKUP(B958,'[12]cells down 19042026 9H40'!$B:$B,'[12]cells down 19042026 9H40'!$B:$B,"")</f>
        <v/>
      </c>
      <c r="BG958" s="9" t="s">
        <v>5537</v>
      </c>
      <c r="BH958" s="9" t="s">
        <v>12</v>
      </c>
    </row>
    <row r="959" spans="1:60" s="9" customFormat="1" x14ac:dyDescent="0.3">
      <c r="A959" s="1" t="s">
        <v>2534</v>
      </c>
      <c r="B959" s="8" t="s">
        <v>2535</v>
      </c>
      <c r="C959" s="3" t="str">
        <f>_xlfn.XLOOKUP(B959,'[1]daily break down'!$D:$D,'[1]daily break down'!$E:$E,"")</f>
        <v>Douala</v>
      </c>
      <c r="D959" s="1" t="s">
        <v>21</v>
      </c>
      <c r="E959" s="1" t="s">
        <v>30</v>
      </c>
      <c r="F959" s="3" t="s">
        <v>31</v>
      </c>
      <c r="G959" s="1" t="s">
        <v>32</v>
      </c>
      <c r="H959" s="42" t="str">
        <f>_xlfn.XLOOKUP(B959,[2]CALCULATION!$B:$B,[2]CALCULATION!$H:$H,"")</f>
        <v>ZTE</v>
      </c>
      <c r="I959" s="34">
        <v>10.865932289481869</v>
      </c>
      <c r="J959" s="34">
        <v>0</v>
      </c>
      <c r="K959" s="34">
        <v>0</v>
      </c>
      <c r="L959" s="34">
        <v>13.804582473682563</v>
      </c>
      <c r="M959" s="34">
        <v>1.1862110588900021</v>
      </c>
      <c r="N959" s="34">
        <v>4.9960513136605291</v>
      </c>
      <c r="O959" s="34">
        <v>0</v>
      </c>
      <c r="P959" s="34">
        <v>0</v>
      </c>
      <c r="Q959" s="34">
        <v>0</v>
      </c>
      <c r="R959" s="34">
        <v>0</v>
      </c>
      <c r="S959" s="35">
        <v>0</v>
      </c>
      <c r="T959" s="35">
        <v>0</v>
      </c>
      <c r="U959" s="35">
        <v>0</v>
      </c>
      <c r="V959" s="35">
        <v>0</v>
      </c>
      <c r="W959" s="35">
        <v>0</v>
      </c>
      <c r="X959" s="35">
        <v>1.7953146535857067</v>
      </c>
      <c r="Y959" s="35">
        <v>0</v>
      </c>
      <c r="Z959" s="35">
        <v>0</v>
      </c>
      <c r="AA959" s="35">
        <v>0</v>
      </c>
      <c r="AB959" s="35">
        <v>0</v>
      </c>
      <c r="AC959" s="35">
        <v>0</v>
      </c>
      <c r="AD959" s="35">
        <v>0</v>
      </c>
      <c r="AE959" s="58" t="s">
        <v>5560</v>
      </c>
      <c r="AF959" s="58"/>
      <c r="AG959" s="57" t="str" cm="1">
        <f t="array" ref="AG959">IFERROR(_xlfn.IFS(
AI959="MPR ISSUE","PDH",
AI959="BSS Hardware Issue","BSS",
AI959="Sites strategiques, MLL, Pylone, etc.","ENVTECH",
AI959="AKTIVCO DEFAUT GE &amp; POWER Cabinet","AKTIVCO",
AI959="AKTIVCO Coupure ENEO &amp; Baisse de tension","AKTIVCO GRID ONLY",
AI959="Coupure ENEO &amp; Baisse de tension","IHS GRID ONLY",
AI959="Defaut GE &amp; POWER Cabinet","IHS",
AI959="Sharing","Partners",
AI959="Sites strategiques &amp; DataCenter","SST &amp; DC",
AI959="Exclu","Exclu",
AI959="SAT","SAT",
AI959="SPARE-ISSUE","SPARE-ISSUE",
AI959="Fiber CAmtel","TRANS_FO_CAMTEL",
AI959="Fiber AOF","Fiber AOF",
AI959="Projet OCM (HUAWEI)","TRAVAUX-HUAWEI",
AI959="Projet OCM (NOKIA)","TRAVAUX-NOKIA",
AI959="ACCESS-ISSUE","ACCESS-ISSUE",
AI959="Projet OCM (ZTE, NOKIA, autres projets)","TRAVAUX OCM",
AI959="No root CAuse","No root cause",
AI959="ODU HS","PDH",
AI959="IP &amp; VLAN","PDH",
AI959="Warehouse HUAWEI","SPARE-ISSUE",
AI959="SPARE-HS","SPARE-ISSUE",
AI959="Power Telco","BSS",AI959="no impacts","no impacts"
),"")</f>
        <v>no impacts</v>
      </c>
      <c r="AH959" s="57" t="str" cm="1">
        <f t="array" ref="AH959">IFERROR(_xlfn.IFS(
AI959="MPR ISSUE","TX ISSUE",
AI959="BSS Hardware Issue","RAN ISSUE",
AI959="Sites strategiques, MLL, Pylone, etc.","ENVTECH",
AI959="AKTIVCO DEFAUT GE &amp; POWER Cabinet","POWER ISSUE",
AI959="AKTIVCO Coupure ENEO &amp; Baisse de tension","POWER ISSUE",
AI959="Coupure ENEO &amp; Baisse de tension","POWER ISSUE",
AI959="Defaut GE &amp; POWER Cabinet","POWER ISSUE",
AI959="Sharing","POWER ISSUE",
AI959="Sites strategiques &amp; DataCenter","POWER ISSUE",
AI959="Exclu","Exclu",
AI959="SAT","TX ISSUE",
AI959="SPARE-ISSUE","SPARE-ISSUE",
AI959="Fiber CAmtel","TX ISSUE",
AI959="Fiber AOF","TX ISSUE",
AI959="Projet OCM (HUAWEI)","TRAVAUX-HUAWEI",
AI959="Projet OCM (NOKIA)","TRAVAUX -NOKIA",
AI959="ACCESS-ISSUE","ACCESS-ISSUE",
AI959="Projet OCM (ZTE, NOKIA, autres projets)","TRAVAUX OCM",
AI959="No root CAuse","No root cause",
AI959="ODU HS","TX ISSUE",
AI959="IP &amp; VLAN","TX ISSUE",
AI959="Warehouse HUAWEI","SPARE-ISSUE",
AI959="SPARE-HS","SPARE-ISSUE",
AI959="Power Telco","RAN ISSUE",AI959="no impacts","no impacts"
),"")</f>
        <v>no impacts</v>
      </c>
      <c r="AI959" s="85" t="s">
        <v>5998</v>
      </c>
      <c r="AJ959" s="57" t="str" cm="1">
        <f t="array" ref="AJ959">IFERROR(_xlfn.IFS(
AI959="MPR ISSUE","ACTIVE",
AI959="BSS Hardware Issue","ACTIVE",
AI959="Sites strategiques, MLL, Pylone, etc.","PASSIVE",
AI959="AKTIVCO DEFAUT GE &amp; POWER Cabinet","PASSIVE",
AI959="AKTIVCO Coupure ENEO &amp; Baisse de tension","PASSIVE",
AI959="Coupure ENEO &amp; Baisse de tension","PASSIVE",
AI959="Defaut GE &amp; POWER Cabinet","PASSIVE",
AI959="Sharing","PASSIVE",
AI959="Sites strategiques &amp; DataCenter","PASSIVE",
AI959="Exclu","Exclu",
AI959="SAT","ACTIVE",
AI959="SPARE-ISSUE","SPARE-ISSUE",
AI959="Fiber CAmtel","ACTIVE",
AI959="Fiber AOF","ACTIVE",
AI959="Projet OCM (HUAWEI)","PLANNED WORKS",
AI959="Projet OCM (NOKIA)","PLANNED WORKS",
AI959="ACCESS-ISSUE","ACCESS-ISSUE",
AI959="Projet OCM (ZTE, NOKIA, autres projets)","PLANNED WORKS",
AI959="No root CAuse","No root cause",
AI959="ODU HS","ACTIVE",
AI959="IP &amp; VLAN","ACTIVE",
AI959="Warehouse HUAWEI","SPARE-ISSUE",
AI959="SPARE-HS","SPARE-ISSUE",
AI959="Power Telco","ACTIVE", AI959="no impacts","no impacts"
),"")</f>
        <v>no impacts</v>
      </c>
      <c r="AK959" s="23" t="s">
        <v>5537</v>
      </c>
      <c r="AL959" s="23" t="str">
        <f t="shared" si="27"/>
        <v>LIT_681</v>
      </c>
      <c r="AN959" s="9" t="s">
        <v>5537</v>
      </c>
      <c r="AO959" s="23" t="str">
        <f>_xlfn.XLOOKUP(B959,'INCIDENT-05-03-2026'!E:E,'INCIDENT-05-03-2026'!F:F,"")</f>
        <v/>
      </c>
      <c r="AP959" s="7" t="s">
        <v>5537</v>
      </c>
      <c r="AQ959" s="6"/>
      <c r="AR959" s="7"/>
      <c r="AS959" s="3" t="str">
        <f>_xlfn.XLOOKUP(B959,'[3]tt num | region | site id'!$C:$C,'[3]tt num | region | site id'!$Q:$Q,"")</f>
        <v/>
      </c>
      <c r="AT959" s="24" t="str">
        <f>_xlfn.XLOOKUP(B959,'[4]Cells Huawei 03052026 12h'!$B:$B,'[4]Cells Huawei 03052026 12h'!$T:$T,"")</f>
        <v/>
      </c>
      <c r="AU959" s="24" t="str">
        <f>_xlfn.XLOOKUP(B959,'[5]cells down 02052026 8h50'!$B:$B,'[5]cells down 02052026 8h50'!$R:$R,"")</f>
        <v/>
      </c>
      <c r="AV959" s="24" t="str">
        <f>_xlfn.XLOOKUP(B959,'[5]cells down 02052026 13h50'!$B:$B,'[5]cells down 02052026 13h50'!$R:$R,"")</f>
        <v/>
      </c>
      <c r="AW959" s="24" t="str">
        <f>_xlfn.XLOOKUP(B959,'[5]cells down 02052026 13h50'!$B:$B,'[5]cells down 02052026 13h50'!$R:$R,"")</f>
        <v/>
      </c>
      <c r="AX959" s="24" t="str">
        <f>_xlfn.XLOOKUP(B959,'[6]cell downs 03052026 8h40 '!$B:$B,'[6]cell downs 03052026 8h40 '!$R:$R,"")</f>
        <v/>
      </c>
      <c r="AY959" s="24" t="str">
        <f>_xlfn.XLOOKUP(B959,'[7]ALL SITES DOWN'!$D:$D,'[7]ALL SITES DOWN'!$J:$J,"")</f>
        <v/>
      </c>
      <c r="AZ959" s="24" t="str">
        <f>_xlfn.XLOOKUP(B959,'[8]ALL SITES DOWN'!$D:$D,'[8]ALL SITES DOWN'!$J:$J,"")</f>
        <v/>
      </c>
      <c r="BA959" s="9" t="str">
        <f>_xlfn.XLOOKUP(B959,[9]sheet1!$AC:$AC,[9]sheet1!$AF:$AF,"")</f>
        <v/>
      </c>
      <c r="BB959" s="14" t="s">
        <v>5537</v>
      </c>
      <c r="BC959" s="14" t="s">
        <v>5537</v>
      </c>
      <c r="BD959" s="14" t="str">
        <f>_xlfn.XLOOKUP(B959,'[10]cell downs 18042026 17h'!$B:$B,'[10]cell downs 18042026 17h'!$B:$B,"")</f>
        <v/>
      </c>
      <c r="BE959" s="14" t="str">
        <f>_xlfn.XLOOKUP(B959,'[11]Cells Huawei 19042026 15h'!$B:$B,'[11]Cells Huawei 19042026 15h'!$B:$B,"")</f>
        <v/>
      </c>
      <c r="BF959" s="9" t="str">
        <f>_xlfn.XLOOKUP(B959,'[12]cells down 19042026 9H40'!$B:$B,'[12]cells down 19042026 9H40'!$B:$B,"")</f>
        <v/>
      </c>
      <c r="BG959" s="9" t="s">
        <v>5537</v>
      </c>
      <c r="BH959" s="9" t="s">
        <v>5537</v>
      </c>
    </row>
    <row r="960" spans="1:60" s="9" customFormat="1" x14ac:dyDescent="0.3">
      <c r="A960" s="1" t="s">
        <v>2139</v>
      </c>
      <c r="B960" s="8" t="s">
        <v>2140</v>
      </c>
      <c r="C960" s="3" t="str">
        <f>_xlfn.XLOOKUP(B960,'[1]daily break down'!$D:$D,'[1]daily break down'!$E:$E,"")</f>
        <v>Douala</v>
      </c>
      <c r="D960" s="1" t="s">
        <v>21</v>
      </c>
      <c r="E960" s="1" t="s">
        <v>30</v>
      </c>
      <c r="F960" s="3" t="s">
        <v>31</v>
      </c>
      <c r="G960" s="1" t="s">
        <v>32</v>
      </c>
      <c r="H960" s="42" t="str">
        <f>_xlfn.XLOOKUP(B960,[2]CALCULATION!$B:$B,[2]CALCULATION!$H:$H,"")</f>
        <v>ZTE</v>
      </c>
      <c r="I960" s="34">
        <v>0</v>
      </c>
      <c r="J960" s="34">
        <v>0</v>
      </c>
      <c r="K960" s="34">
        <v>0</v>
      </c>
      <c r="L960" s="34">
        <v>9.7902273758464489</v>
      </c>
      <c r="M960" s="34">
        <v>0</v>
      </c>
      <c r="N960" s="34">
        <v>1.8487663833029431</v>
      </c>
      <c r="O960" s="34">
        <v>0</v>
      </c>
      <c r="P960" s="34">
        <v>0</v>
      </c>
      <c r="Q960" s="34">
        <v>9.3527150696423922E-2</v>
      </c>
      <c r="R960" s="34">
        <v>0</v>
      </c>
      <c r="S960" s="35">
        <v>0</v>
      </c>
      <c r="T960" s="35">
        <v>42.753161802684104</v>
      </c>
      <c r="U960" s="35">
        <v>39.464391196034605</v>
      </c>
      <c r="V960" s="35">
        <v>13.868556899607057</v>
      </c>
      <c r="W960" s="35">
        <v>42.753161802684097</v>
      </c>
      <c r="X960" s="35">
        <v>1.7884303133551929</v>
      </c>
      <c r="Y960" s="35">
        <v>0</v>
      </c>
      <c r="Z960" s="35">
        <v>0</v>
      </c>
      <c r="AA960" s="35">
        <v>0</v>
      </c>
      <c r="AB960" s="35">
        <v>0</v>
      </c>
      <c r="AC960" s="35">
        <v>0</v>
      </c>
      <c r="AD960" s="35">
        <v>0</v>
      </c>
      <c r="AE960" s="58" t="s">
        <v>5560</v>
      </c>
      <c r="AF960" s="58"/>
      <c r="AG960" s="57" t="str" cm="1">
        <f t="array" ref="AG960">IFERROR(_xlfn.IFS(
AI960="MPR ISSUE","PDH",
AI960="BSS Hardware Issue","BSS",
AI960="Sites strategiques, MLL, Pylone, etc.","ENVTECH",
AI960="AKTIVCO DEFAUT GE &amp; POWER Cabinet","AKTIVCO",
AI960="AKTIVCO Coupure ENEO &amp; Baisse de tension","AKTIVCO GRID ONLY",
AI960="Coupure ENEO &amp; Baisse de tension","IHS GRID ONLY",
AI960="Defaut GE &amp; POWER Cabinet","IHS",
AI960="Sharing","Partners",
AI960="Sites strategiques &amp; DataCenter","SST &amp; DC",
AI960="Exclu","Exclu",
AI960="SAT","SAT",
AI960="SPARE-ISSUE","SPARE-ISSUE",
AI960="Fiber CAmtel","TRANS_FO_CAMTEL",
AI960="Fiber AOF","Fiber AOF",
AI960="Projet OCM (HUAWEI)","TRAVAUX-HUAWEI",
AI960="Projet OCM (NOKIA)","TRAVAUX-NOKIA",
AI960="ACCESS-ISSUE","ACCESS-ISSUE",
AI960="Projet OCM (ZTE, NOKIA, autres projets)","TRAVAUX OCM",
AI960="No root CAuse","No root cause",
AI960="ODU HS","PDH",
AI960="IP &amp; VLAN","PDH",
AI960="Warehouse HUAWEI","SPARE-ISSUE",
AI960="SPARE-HS","SPARE-ISSUE",
AI960="Power Telco","BSS",AI960="no impacts","no impacts"
),"")</f>
        <v>no impacts</v>
      </c>
      <c r="AH960" s="57" t="str" cm="1">
        <f t="array" ref="AH960">IFERROR(_xlfn.IFS(
AI960="MPR ISSUE","TX ISSUE",
AI960="BSS Hardware Issue","RAN ISSUE",
AI960="Sites strategiques, MLL, Pylone, etc.","ENVTECH",
AI960="AKTIVCO DEFAUT GE &amp; POWER Cabinet","POWER ISSUE",
AI960="AKTIVCO Coupure ENEO &amp; Baisse de tension","POWER ISSUE",
AI960="Coupure ENEO &amp; Baisse de tension","POWER ISSUE",
AI960="Defaut GE &amp; POWER Cabinet","POWER ISSUE",
AI960="Sharing","POWER ISSUE",
AI960="Sites strategiques &amp; DataCenter","POWER ISSUE",
AI960="Exclu","Exclu",
AI960="SAT","TX ISSUE",
AI960="SPARE-ISSUE","SPARE-ISSUE",
AI960="Fiber CAmtel","TX ISSUE",
AI960="Fiber AOF","TX ISSUE",
AI960="Projet OCM (HUAWEI)","TRAVAUX-HUAWEI",
AI960="Projet OCM (NOKIA)","TRAVAUX -NOKIA",
AI960="ACCESS-ISSUE","ACCESS-ISSUE",
AI960="Projet OCM (ZTE, NOKIA, autres projets)","TRAVAUX OCM",
AI960="No root CAuse","No root cause",
AI960="ODU HS","TX ISSUE",
AI960="IP &amp; VLAN","TX ISSUE",
AI960="Warehouse HUAWEI","SPARE-ISSUE",
AI960="SPARE-HS","SPARE-ISSUE",
AI960="Power Telco","RAN ISSUE",AI960="no impacts","no impacts"
),"")</f>
        <v>no impacts</v>
      </c>
      <c r="AI960" s="85" t="s">
        <v>5998</v>
      </c>
      <c r="AJ960" s="57" t="str" cm="1">
        <f t="array" ref="AJ960">IFERROR(_xlfn.IFS(
AI960="MPR ISSUE","ACTIVE",
AI960="BSS Hardware Issue","ACTIVE",
AI960="Sites strategiques, MLL, Pylone, etc.","PASSIVE",
AI960="AKTIVCO DEFAUT GE &amp; POWER Cabinet","PASSIVE",
AI960="AKTIVCO Coupure ENEO &amp; Baisse de tension","PASSIVE",
AI960="Coupure ENEO &amp; Baisse de tension","PASSIVE",
AI960="Defaut GE &amp; POWER Cabinet","PASSIVE",
AI960="Sharing","PASSIVE",
AI960="Sites strategiques &amp; DataCenter","PASSIVE",
AI960="Exclu","Exclu",
AI960="SAT","ACTIVE",
AI960="SPARE-ISSUE","SPARE-ISSUE",
AI960="Fiber CAmtel","ACTIVE",
AI960="Fiber AOF","ACTIVE",
AI960="Projet OCM (HUAWEI)","PLANNED WORKS",
AI960="Projet OCM (NOKIA)","PLANNED WORKS",
AI960="ACCESS-ISSUE","ACCESS-ISSUE",
AI960="Projet OCM (ZTE, NOKIA, autres projets)","PLANNED WORKS",
AI960="No root CAuse","No root cause",
AI960="ODU HS","ACTIVE",
AI960="IP &amp; VLAN","ACTIVE",
AI960="Warehouse HUAWEI","SPARE-ISSUE",
AI960="SPARE-HS","SPARE-ISSUE",
AI960="Power Telco","ACTIVE", AI960="no impacts","no impacts"
),"")</f>
        <v>no impacts</v>
      </c>
      <c r="AK960" s="23" t="s">
        <v>5537</v>
      </c>
      <c r="AL960" s="23" t="str">
        <f t="shared" si="27"/>
        <v>LIT_739</v>
      </c>
      <c r="AN960" s="9" t="s">
        <v>5537</v>
      </c>
      <c r="AO960" s="23" t="str">
        <f>_xlfn.XLOOKUP(B960,'INCIDENT-05-03-2026'!E:E,'INCIDENT-05-03-2026'!F:F,"")</f>
        <v/>
      </c>
      <c r="AP960" s="7" t="s">
        <v>5537</v>
      </c>
      <c r="AQ960" s="6"/>
      <c r="AR960" s="7"/>
      <c r="AS960" s="3" t="str">
        <f>_xlfn.XLOOKUP(B960,'[3]tt num | region | site id'!$C:$C,'[3]tt num | region | site id'!$Q:$Q,"")</f>
        <v/>
      </c>
      <c r="AT960" s="24" t="str">
        <f>_xlfn.XLOOKUP(B960,'[4]Cells Huawei 03052026 12h'!$B:$B,'[4]Cells Huawei 03052026 12h'!$T:$T,"")</f>
        <v/>
      </c>
      <c r="AU960" s="24" t="str">
        <f>_xlfn.XLOOKUP(B960,'[5]cells down 02052026 8h50'!$B:$B,'[5]cells down 02052026 8h50'!$R:$R,"")</f>
        <v/>
      </c>
      <c r="AV960" s="24" t="str">
        <f>_xlfn.XLOOKUP(B960,'[5]cells down 02052026 13h50'!$B:$B,'[5]cells down 02052026 13h50'!$R:$R,"")</f>
        <v/>
      </c>
      <c r="AW960" s="24" t="str">
        <f>_xlfn.XLOOKUP(B960,'[5]cells down 02052026 13h50'!$B:$B,'[5]cells down 02052026 13h50'!$R:$R,"")</f>
        <v/>
      </c>
      <c r="AX960" s="24" t="str">
        <f>_xlfn.XLOOKUP(B960,'[6]cell downs 03052026 8h40 '!$B:$B,'[6]cell downs 03052026 8h40 '!$R:$R,"")</f>
        <v/>
      </c>
      <c r="AY960" s="24" t="str">
        <f>_xlfn.XLOOKUP(B960,'[7]ALL SITES DOWN'!$D:$D,'[7]ALL SITES DOWN'!$J:$J,"")</f>
        <v/>
      </c>
      <c r="AZ960" s="24" t="str">
        <f>_xlfn.XLOOKUP(B960,'[8]ALL SITES DOWN'!$D:$D,'[8]ALL SITES DOWN'!$J:$J,"")</f>
        <v/>
      </c>
      <c r="BA960" s="9" t="str">
        <f>_xlfn.XLOOKUP(B960,[9]sheet1!$AC:$AC,[9]sheet1!$AF:$AF,"")</f>
        <v/>
      </c>
      <c r="BB960" s="14" t="s">
        <v>5537</v>
      </c>
      <c r="BC960" s="14" t="s">
        <v>5537</v>
      </c>
      <c r="BD960" s="14" t="str">
        <f>_xlfn.XLOOKUP(B960,'[10]cell downs 18042026 17h'!$B:$B,'[10]cell downs 18042026 17h'!$B:$B,"")</f>
        <v/>
      </c>
      <c r="BE960" s="14" t="str">
        <f>_xlfn.XLOOKUP(B960,'[11]Cells Huawei 19042026 15h'!$B:$B,'[11]Cells Huawei 19042026 15h'!$B:$B,"")</f>
        <v/>
      </c>
      <c r="BF960" s="9" t="str">
        <f>_xlfn.XLOOKUP(B960,'[12]cells down 19042026 9H40'!$B:$B,'[12]cells down 19042026 9H40'!$B:$B,"")</f>
        <v/>
      </c>
      <c r="BG960" s="9" t="s">
        <v>5537</v>
      </c>
      <c r="BH960" s="9" t="s">
        <v>12</v>
      </c>
    </row>
    <row r="961" spans="1:60" s="9" customFormat="1" x14ac:dyDescent="0.3">
      <c r="A961" s="1" t="s">
        <v>2562</v>
      </c>
      <c r="B961" s="8" t="s">
        <v>2563</v>
      </c>
      <c r="C961" s="3" t="str">
        <f>_xlfn.XLOOKUP(B961,'[1]daily break down'!$D:$D,'[1]daily break down'!$E:$E,"")</f>
        <v>OUEST</v>
      </c>
      <c r="D961" s="1" t="s">
        <v>21</v>
      </c>
      <c r="E961" s="1" t="s">
        <v>22</v>
      </c>
      <c r="F961" s="3" t="s">
        <v>102</v>
      </c>
      <c r="G961" s="1" t="s">
        <v>856</v>
      </c>
      <c r="H961" s="40" t="str">
        <f>_xlfn.XLOOKUP(B961,[2]CALCULATION!$B:$B,[2]CALCULATION!$H:$H,"")</f>
        <v>Huawei</v>
      </c>
      <c r="I961" s="34">
        <v>0</v>
      </c>
      <c r="J961" s="34">
        <v>7.2232067185453424E-3</v>
      </c>
      <c r="K961" s="34">
        <v>6.9367218555330101</v>
      </c>
      <c r="L961" s="34">
        <v>12.390581794522776</v>
      </c>
      <c r="M961" s="34">
        <v>0</v>
      </c>
      <c r="N961" s="34">
        <v>1.2881206963956018</v>
      </c>
      <c r="O961" s="34">
        <v>0</v>
      </c>
      <c r="P961" s="34">
        <v>0</v>
      </c>
      <c r="Q961" s="34">
        <v>13.0881830478294</v>
      </c>
      <c r="R961" s="34">
        <v>18.491409199476077</v>
      </c>
      <c r="S961" s="35">
        <v>18.259285655175169</v>
      </c>
      <c r="T961" s="35">
        <v>0</v>
      </c>
      <c r="U961" s="35">
        <v>0</v>
      </c>
      <c r="V961" s="35">
        <v>0</v>
      </c>
      <c r="W961" s="35">
        <v>0</v>
      </c>
      <c r="X961" s="35">
        <v>1.7255616622863714</v>
      </c>
      <c r="Y961" s="35">
        <v>0</v>
      </c>
      <c r="Z961" s="35">
        <v>0</v>
      </c>
      <c r="AA961" s="35">
        <v>0</v>
      </c>
      <c r="AB961" s="35">
        <v>0</v>
      </c>
      <c r="AC961" s="35">
        <v>0</v>
      </c>
      <c r="AD961" s="35">
        <v>0</v>
      </c>
      <c r="AE961" s="58" t="s">
        <v>5560</v>
      </c>
      <c r="AF961" s="58"/>
      <c r="AG961" s="57" t="str" cm="1">
        <f t="array" ref="AG961">IFERROR(_xlfn.IFS(
AI961="MPR ISSUE","PDH",
AI961="BSS Hardware Issue","BSS",
AI961="Sites strategiques, MLL, Pylone, etc.","ENVTECH",
AI961="AKTIVCO DEFAUT GE &amp; POWER Cabinet","AKTIVCO",
AI961="AKTIVCO Coupure ENEO &amp; Baisse de tension","AKTIVCO GRID ONLY",
AI961="Coupure ENEO &amp; Baisse de tension","IHS GRID ONLY",
AI961="Defaut GE &amp; POWER Cabinet","IHS",
AI961="Sharing","Partners",
AI961="Sites strategiques &amp; DataCenter","SST &amp; DC",
AI961="Exclu","Exclu",
AI961="SAT","SAT",
AI961="SPARE-ISSUE","SPARE-ISSUE",
AI961="Fiber CAmtel","TRANS_FO_CAMTEL",
AI961="Fiber AOF","Fiber AOF",
AI961="Projet OCM (HUAWEI)","TRAVAUX-HUAWEI",
AI961="Projet OCM (NOKIA)","TRAVAUX-NOKIA",
AI961="ACCESS-ISSUE","ACCESS-ISSUE",
AI961="Projet OCM (ZTE, NOKIA, autres projets)","TRAVAUX OCM",
AI961="No root CAuse","No root cause",
AI961="ODU HS","PDH",
AI961="IP &amp; VLAN","PDH",
AI961="Warehouse HUAWEI","SPARE-ISSUE",
AI961="SPARE-HS","SPARE-ISSUE",
AI961="Power Telco","BSS",AI961="no impacts","no impacts"
),"")</f>
        <v>no impacts</v>
      </c>
      <c r="AH961" s="57" t="str" cm="1">
        <f t="array" ref="AH961">IFERROR(_xlfn.IFS(
AI961="MPR ISSUE","TX ISSUE",
AI961="BSS Hardware Issue","RAN ISSUE",
AI961="Sites strategiques, MLL, Pylone, etc.","ENVTECH",
AI961="AKTIVCO DEFAUT GE &amp; POWER Cabinet","POWER ISSUE",
AI961="AKTIVCO Coupure ENEO &amp; Baisse de tension","POWER ISSUE",
AI961="Coupure ENEO &amp; Baisse de tension","POWER ISSUE",
AI961="Defaut GE &amp; POWER Cabinet","POWER ISSUE",
AI961="Sharing","POWER ISSUE",
AI961="Sites strategiques &amp; DataCenter","POWER ISSUE",
AI961="Exclu","Exclu",
AI961="SAT","TX ISSUE",
AI961="SPARE-ISSUE","SPARE-ISSUE",
AI961="Fiber CAmtel","TX ISSUE",
AI961="Fiber AOF","TX ISSUE",
AI961="Projet OCM (HUAWEI)","TRAVAUX-HUAWEI",
AI961="Projet OCM (NOKIA)","TRAVAUX -NOKIA",
AI961="ACCESS-ISSUE","ACCESS-ISSUE",
AI961="Projet OCM (ZTE, NOKIA, autres projets)","TRAVAUX OCM",
AI961="No root CAuse","No root cause",
AI961="ODU HS","TX ISSUE",
AI961="IP &amp; VLAN","TX ISSUE",
AI961="Warehouse HUAWEI","SPARE-ISSUE",
AI961="SPARE-HS","SPARE-ISSUE",
AI961="Power Telco","RAN ISSUE",AI961="no impacts","no impacts"
),"")</f>
        <v>no impacts</v>
      </c>
      <c r="AI961" s="85" t="s">
        <v>5998</v>
      </c>
      <c r="AJ961" s="57" t="str" cm="1">
        <f t="array" ref="AJ961">IFERROR(_xlfn.IFS(
AI961="MPR ISSUE","ACTIVE",
AI961="BSS Hardware Issue","ACTIVE",
AI961="Sites strategiques, MLL, Pylone, etc.","PASSIVE",
AI961="AKTIVCO DEFAUT GE &amp; POWER Cabinet","PASSIVE",
AI961="AKTIVCO Coupure ENEO &amp; Baisse de tension","PASSIVE",
AI961="Coupure ENEO &amp; Baisse de tension","PASSIVE",
AI961="Defaut GE &amp; POWER Cabinet","PASSIVE",
AI961="Sharing","PASSIVE",
AI961="Sites strategiques &amp; DataCenter","PASSIVE",
AI961="Exclu","Exclu",
AI961="SAT","ACTIVE",
AI961="SPARE-ISSUE","SPARE-ISSUE",
AI961="Fiber CAmtel","ACTIVE",
AI961="Fiber AOF","ACTIVE",
AI961="Projet OCM (HUAWEI)","PLANNED WORKS",
AI961="Projet OCM (NOKIA)","PLANNED WORKS",
AI961="ACCESS-ISSUE","ACCESS-ISSUE",
AI961="Projet OCM (ZTE, NOKIA, autres projets)","PLANNED WORKS",
AI961="No root CAuse","No root cause",
AI961="ODU HS","ACTIVE",
AI961="IP &amp; VLAN","ACTIVE",
AI961="Warehouse HUAWEI","SPARE-ISSUE",
AI961="SPARE-HS","SPARE-ISSUE",
AI961="Power Telco","ACTIVE", AI961="no impacts","no impacts"
),"")</f>
        <v>no impacts</v>
      </c>
      <c r="AK961" s="23" t="s">
        <v>5537</v>
      </c>
      <c r="AL961" s="23" t="str">
        <f t="shared" si="27"/>
        <v>OST_233</v>
      </c>
      <c r="AN961" s="9" t="s">
        <v>5537</v>
      </c>
      <c r="AO961" s="23" t="str">
        <f>_xlfn.XLOOKUP(B961,'INCIDENT-05-03-2026'!E:E,'INCIDENT-05-03-2026'!F:F,"")</f>
        <v/>
      </c>
      <c r="AP961" s="7" t="s">
        <v>5537</v>
      </c>
      <c r="AQ961" s="6"/>
      <c r="AR961" s="7"/>
      <c r="AS961" s="3" t="str">
        <f>_xlfn.XLOOKUP(B961,'[3]tt num | region | site id'!$C:$C,'[3]tt num | region | site id'!$Q:$Q,"")</f>
        <v/>
      </c>
      <c r="AT961" s="24" t="str">
        <f>_xlfn.XLOOKUP(B961,'[4]Cells Huawei 03052026 12h'!$B:$B,'[4]Cells Huawei 03052026 12h'!$T:$T,"")</f>
        <v/>
      </c>
      <c r="AU961" s="24" t="str">
        <f>_xlfn.XLOOKUP(B961,'[5]cells down 02052026 8h50'!$B:$B,'[5]cells down 02052026 8h50'!$R:$R,"")</f>
        <v/>
      </c>
      <c r="AV961" s="24" t="str">
        <f>_xlfn.XLOOKUP(B961,'[5]cells down 02052026 13h50'!$B:$B,'[5]cells down 02052026 13h50'!$R:$R,"")</f>
        <v/>
      </c>
      <c r="AW961" s="24" t="str">
        <f>_xlfn.XLOOKUP(B961,'[5]cells down 02052026 13h50'!$B:$B,'[5]cells down 02052026 13h50'!$R:$R,"")</f>
        <v/>
      </c>
      <c r="AX961" s="24" t="str">
        <f>_xlfn.XLOOKUP(B961,'[6]cell downs 03052026 8h40 '!$B:$B,'[6]cell downs 03052026 8h40 '!$R:$R,"")</f>
        <v/>
      </c>
      <c r="AY961" s="24" t="str">
        <f>_xlfn.XLOOKUP(B961,'[7]ALL SITES DOWN'!$D:$D,'[7]ALL SITES DOWN'!$J:$J,"")</f>
        <v/>
      </c>
      <c r="AZ961" s="24" t="str">
        <f>_xlfn.XLOOKUP(B961,'[8]ALL SITES DOWN'!$D:$D,'[8]ALL SITES DOWN'!$J:$J,"")</f>
        <v/>
      </c>
      <c r="BA961" s="9" t="str">
        <f>_xlfn.XLOOKUP(B961,[9]sheet1!$AC:$AC,[9]sheet1!$AF:$AF,"")</f>
        <v/>
      </c>
      <c r="BB961" s="14" t="s">
        <v>5537</v>
      </c>
      <c r="BC961" s="14" t="s">
        <v>5537</v>
      </c>
      <c r="BD961" s="14" t="str">
        <f>_xlfn.XLOOKUP(B961,'[10]cell downs 18042026 17h'!$B:$B,'[10]cell downs 18042026 17h'!$B:$B,"")</f>
        <v/>
      </c>
      <c r="BE961" s="14" t="str">
        <f>_xlfn.XLOOKUP(B961,'[11]Cells Huawei 19042026 15h'!$B:$B,'[11]Cells Huawei 19042026 15h'!$B:$B,"")</f>
        <v/>
      </c>
      <c r="BF961" s="9" t="str">
        <f>_xlfn.XLOOKUP(B961,'[12]cells down 19042026 9H40'!$B:$B,'[12]cells down 19042026 9H40'!$B:$B,"")</f>
        <v/>
      </c>
      <c r="BG961" s="9" t="s">
        <v>5537</v>
      </c>
      <c r="BH961" s="9" t="s">
        <v>5579</v>
      </c>
    </row>
    <row r="962" spans="1:60" s="9" customFormat="1" x14ac:dyDescent="0.3">
      <c r="A962" s="1" t="s">
        <v>3153</v>
      </c>
      <c r="B962" s="8" t="s">
        <v>3154</v>
      </c>
      <c r="C962" s="3" t="str">
        <f>_xlfn.XLOOKUP(B962,'[1]daily break down'!$D:$D,'[1]daily break down'!$E:$E,"")</f>
        <v>Yaounde</v>
      </c>
      <c r="D962" s="1" t="s">
        <v>11</v>
      </c>
      <c r="E962" s="1" t="s">
        <v>12</v>
      </c>
      <c r="F962" s="3" t="s">
        <v>37</v>
      </c>
      <c r="G962" s="1" t="s">
        <v>38</v>
      </c>
      <c r="H962" s="42" t="str">
        <f>_xlfn.XLOOKUP(B962,[2]CALCULATION!$B:$B,[2]CALCULATION!$H:$H,"")</f>
        <v>ZTE</v>
      </c>
      <c r="I962" s="34">
        <v>0</v>
      </c>
      <c r="J962" s="34">
        <v>0</v>
      </c>
      <c r="K962" s="34">
        <v>0</v>
      </c>
      <c r="L962" s="34">
        <v>0</v>
      </c>
      <c r="M962" s="34">
        <v>0</v>
      </c>
      <c r="N962" s="34">
        <v>0</v>
      </c>
      <c r="O962" s="34">
        <v>0</v>
      </c>
      <c r="P962" s="34">
        <v>0</v>
      </c>
      <c r="Q962" s="34">
        <v>0</v>
      </c>
      <c r="R962" s="34">
        <v>0</v>
      </c>
      <c r="S962" s="35">
        <v>1.551651813613444E-3</v>
      </c>
      <c r="T962" s="35">
        <v>0</v>
      </c>
      <c r="U962" s="35">
        <v>0</v>
      </c>
      <c r="V962" s="35">
        <v>0</v>
      </c>
      <c r="W962" s="35">
        <v>0</v>
      </c>
      <c r="X962" s="35">
        <v>1.656468568884778</v>
      </c>
      <c r="Y962" s="35">
        <v>0</v>
      </c>
      <c r="Z962" s="35">
        <v>0</v>
      </c>
      <c r="AA962" s="35">
        <v>0</v>
      </c>
      <c r="AB962" s="35">
        <v>0</v>
      </c>
      <c r="AC962" s="35">
        <v>0</v>
      </c>
      <c r="AD962" s="35">
        <v>0</v>
      </c>
      <c r="AE962" s="58" t="s">
        <v>5560</v>
      </c>
      <c r="AF962" s="58"/>
      <c r="AG962" s="57" t="str" cm="1">
        <f t="array" ref="AG962">IFERROR(_xlfn.IFS(
AI962="MPR ISSUE","PDH",
AI962="BSS Hardware Issue","BSS",
AI962="Sites strategiques, MLL, Pylone, etc.","ENVTECH",
AI962="AKTIVCO DEFAUT GE &amp; POWER Cabinet","AKTIVCO",
AI962="AKTIVCO Coupure ENEO &amp; Baisse de tension","AKTIVCO GRID ONLY",
AI962="Coupure ENEO &amp; Baisse de tension","IHS GRID ONLY",
AI962="Defaut GE &amp; POWER Cabinet","IHS",
AI962="Sharing","Partners",
AI962="Sites strategiques &amp; DataCenter","SST &amp; DC",
AI962="Exclu","Exclu",
AI962="SAT","SAT",
AI962="SPARE-ISSUE","SPARE-ISSUE",
AI962="Fiber CAmtel","TRANS_FO_CAMTEL",
AI962="Fiber AOF","Fiber AOF",
AI962="Projet OCM (HUAWEI)","TRAVAUX-HUAWEI",
AI962="Projet OCM (NOKIA)","TRAVAUX-NOKIA",
AI962="ACCESS-ISSUE","ACCESS-ISSUE",
AI962="Projet OCM (ZTE, NOKIA, autres projets)","TRAVAUX OCM",
AI962="No root CAuse","No root cause",
AI962="ODU HS","PDH",
AI962="IP &amp; VLAN","PDH",
AI962="Warehouse HUAWEI","SPARE-ISSUE",
AI962="SPARE-HS","SPARE-ISSUE",
AI962="Power Telco","BSS",AI962="no impacts","no impacts"
),"")</f>
        <v>no impacts</v>
      </c>
      <c r="AH962" s="57" t="str" cm="1">
        <f t="array" ref="AH962">IFERROR(_xlfn.IFS(
AI962="MPR ISSUE","TX ISSUE",
AI962="BSS Hardware Issue","RAN ISSUE",
AI962="Sites strategiques, MLL, Pylone, etc.","ENVTECH",
AI962="AKTIVCO DEFAUT GE &amp; POWER Cabinet","POWER ISSUE",
AI962="AKTIVCO Coupure ENEO &amp; Baisse de tension","POWER ISSUE",
AI962="Coupure ENEO &amp; Baisse de tension","POWER ISSUE",
AI962="Defaut GE &amp; POWER Cabinet","POWER ISSUE",
AI962="Sharing","POWER ISSUE",
AI962="Sites strategiques &amp; DataCenter","POWER ISSUE",
AI962="Exclu","Exclu",
AI962="SAT","TX ISSUE",
AI962="SPARE-ISSUE","SPARE-ISSUE",
AI962="Fiber CAmtel","TX ISSUE",
AI962="Fiber AOF","TX ISSUE",
AI962="Projet OCM (HUAWEI)","TRAVAUX-HUAWEI",
AI962="Projet OCM (NOKIA)","TRAVAUX -NOKIA",
AI962="ACCESS-ISSUE","ACCESS-ISSUE",
AI962="Projet OCM (ZTE, NOKIA, autres projets)","TRAVAUX OCM",
AI962="No root CAuse","No root cause",
AI962="ODU HS","TX ISSUE",
AI962="IP &amp; VLAN","TX ISSUE",
AI962="Warehouse HUAWEI","SPARE-ISSUE",
AI962="SPARE-HS","SPARE-ISSUE",
AI962="Power Telco","RAN ISSUE",AI962="no impacts","no impacts"
),"")</f>
        <v>no impacts</v>
      </c>
      <c r="AI962" s="85" t="s">
        <v>5998</v>
      </c>
      <c r="AJ962" s="57" t="str" cm="1">
        <f t="array" ref="AJ962">IFERROR(_xlfn.IFS(
AI962="MPR ISSUE","ACTIVE",
AI962="BSS Hardware Issue","ACTIVE",
AI962="Sites strategiques, MLL, Pylone, etc.","PASSIVE",
AI962="AKTIVCO DEFAUT GE &amp; POWER Cabinet","PASSIVE",
AI962="AKTIVCO Coupure ENEO &amp; Baisse de tension","PASSIVE",
AI962="Coupure ENEO &amp; Baisse de tension","PASSIVE",
AI962="Defaut GE &amp; POWER Cabinet","PASSIVE",
AI962="Sharing","PASSIVE",
AI962="Sites strategiques &amp; DataCenter","PASSIVE",
AI962="Exclu","Exclu",
AI962="SAT","ACTIVE",
AI962="SPARE-ISSUE","SPARE-ISSUE",
AI962="Fiber CAmtel","ACTIVE",
AI962="Fiber AOF","ACTIVE",
AI962="Projet OCM (HUAWEI)","PLANNED WORKS",
AI962="Projet OCM (NOKIA)","PLANNED WORKS",
AI962="ACCESS-ISSUE","ACCESS-ISSUE",
AI962="Projet OCM (ZTE, NOKIA, autres projets)","PLANNED WORKS",
AI962="No root CAuse","No root cause",
AI962="ODU HS","ACTIVE",
AI962="IP &amp; VLAN","ACTIVE",
AI962="Warehouse HUAWEI","SPARE-ISSUE",
AI962="SPARE-HS","SPARE-ISSUE",
AI962="Power Telco","ACTIVE", AI962="no impacts","no impacts"
),"")</f>
        <v>no impacts</v>
      </c>
      <c r="AK962" s="23" t="s">
        <v>5537</v>
      </c>
      <c r="AL962" s="23" t="str">
        <f t="shared" si="27"/>
        <v>CTR_320</v>
      </c>
      <c r="AN962" s="9" t="s">
        <v>5537</v>
      </c>
      <c r="AO962" s="23" t="str">
        <f>_xlfn.XLOOKUP(B962,'INCIDENT-05-03-2026'!E:E,'INCIDENT-05-03-2026'!F:F,"")</f>
        <v/>
      </c>
      <c r="AP962" s="7" t="s">
        <v>5537</v>
      </c>
      <c r="AQ962" s="6"/>
      <c r="AR962" s="7"/>
      <c r="AS962" s="3" t="str">
        <f>_xlfn.XLOOKUP(B962,'[3]tt num | region | site id'!$C:$C,'[3]tt num | region | site id'!$Q:$Q,"")</f>
        <v/>
      </c>
      <c r="AT962" s="24" t="str">
        <f>_xlfn.XLOOKUP(B962,'[4]Cells Huawei 03052026 12h'!$B:$B,'[4]Cells Huawei 03052026 12h'!$T:$T,"")</f>
        <v/>
      </c>
      <c r="AU962" s="24" t="str">
        <f>_xlfn.XLOOKUP(B962,'[5]cells down 02052026 8h50'!$B:$B,'[5]cells down 02052026 8h50'!$R:$R,"")</f>
        <v/>
      </c>
      <c r="AV962" s="24" t="str">
        <f>_xlfn.XLOOKUP(B962,'[5]cells down 02052026 13h50'!$B:$B,'[5]cells down 02052026 13h50'!$R:$R,"")</f>
        <v/>
      </c>
      <c r="AW962" s="24" t="str">
        <f>_xlfn.XLOOKUP(B962,'[5]cells down 02052026 13h50'!$B:$B,'[5]cells down 02052026 13h50'!$R:$R,"")</f>
        <v/>
      </c>
      <c r="AX962" s="24" t="str">
        <f>_xlfn.XLOOKUP(B962,'[6]cell downs 03052026 8h40 '!$B:$B,'[6]cell downs 03052026 8h40 '!$R:$R,"")</f>
        <v/>
      </c>
      <c r="AY962" s="24" t="str">
        <f>_xlfn.XLOOKUP(B962,'[7]ALL SITES DOWN'!$D:$D,'[7]ALL SITES DOWN'!$J:$J,"")</f>
        <v/>
      </c>
      <c r="AZ962" s="24" t="str">
        <f>_xlfn.XLOOKUP(B962,'[8]ALL SITES DOWN'!$D:$D,'[8]ALL SITES DOWN'!$J:$J,"")</f>
        <v/>
      </c>
      <c r="BA962" s="9" t="str">
        <f>_xlfn.XLOOKUP(B962,[9]sheet1!$AC:$AC,[9]sheet1!$AF:$AF,"")</f>
        <v/>
      </c>
      <c r="BB962" s="14" t="s">
        <v>5537</v>
      </c>
      <c r="BC962" s="14" t="s">
        <v>5537</v>
      </c>
      <c r="BD962" s="14" t="str">
        <f>_xlfn.XLOOKUP(B962,'[10]cell downs 18042026 17h'!$B:$B,'[10]cell downs 18042026 17h'!$B:$B,"")</f>
        <v/>
      </c>
      <c r="BE962" s="14" t="str">
        <f>_xlfn.XLOOKUP(B962,'[11]Cells Huawei 19042026 15h'!$B:$B,'[11]Cells Huawei 19042026 15h'!$B:$B,"")</f>
        <v/>
      </c>
      <c r="BF962" s="9" t="str">
        <f>_xlfn.XLOOKUP(B962,'[12]cells down 19042026 9H40'!$B:$B,'[12]cells down 19042026 9H40'!$B:$B,"")</f>
        <v/>
      </c>
      <c r="BG962" s="9" t="s">
        <v>3154</v>
      </c>
      <c r="BH962" s="9" t="s">
        <v>83</v>
      </c>
    </row>
    <row r="963" spans="1:60" s="9" customFormat="1" x14ac:dyDescent="0.3">
      <c r="A963" s="1" t="s">
        <v>1897</v>
      </c>
      <c r="B963" s="8" t="s">
        <v>1898</v>
      </c>
      <c r="C963" s="3" t="str">
        <f>_xlfn.XLOOKUP(B963,'[1]daily break down'!$D:$D,'[1]daily break down'!$E:$E,"")</f>
        <v>Yaounde</v>
      </c>
      <c r="D963" s="1" t="s">
        <v>11</v>
      </c>
      <c r="E963" s="1" t="s">
        <v>12</v>
      </c>
      <c r="F963" s="3" t="s">
        <v>37</v>
      </c>
      <c r="G963" s="1" t="s">
        <v>38</v>
      </c>
      <c r="H963" s="42" t="str">
        <f>_xlfn.XLOOKUP(B963,[2]CALCULATION!$B:$B,[2]CALCULATION!$H:$H,"")</f>
        <v>ZTE</v>
      </c>
      <c r="I963" s="34">
        <v>0</v>
      </c>
      <c r="J963" s="34">
        <v>0</v>
      </c>
      <c r="K963" s="34">
        <v>0</v>
      </c>
      <c r="L963" s="34">
        <v>0</v>
      </c>
      <c r="M963" s="34">
        <v>1.1045799054312802</v>
      </c>
      <c r="N963" s="34">
        <v>0</v>
      </c>
      <c r="O963" s="34">
        <v>0</v>
      </c>
      <c r="P963" s="34">
        <v>0</v>
      </c>
      <c r="Q963" s="34">
        <v>0</v>
      </c>
      <c r="R963" s="34">
        <v>0</v>
      </c>
      <c r="S963" s="35">
        <v>0</v>
      </c>
      <c r="T963" s="35">
        <v>0</v>
      </c>
      <c r="U963" s="35">
        <v>0</v>
      </c>
      <c r="V963" s="35">
        <v>0</v>
      </c>
      <c r="W963" s="35">
        <v>0</v>
      </c>
      <c r="X963" s="35">
        <v>1.4676307596601919</v>
      </c>
      <c r="Y963" s="35">
        <v>0</v>
      </c>
      <c r="Z963" s="35">
        <v>0</v>
      </c>
      <c r="AA963" s="35">
        <v>0</v>
      </c>
      <c r="AB963" s="35">
        <v>0</v>
      </c>
      <c r="AC963" s="35">
        <v>0</v>
      </c>
      <c r="AD963" s="35">
        <v>0</v>
      </c>
      <c r="AE963" s="58" t="s">
        <v>5560</v>
      </c>
      <c r="AF963" s="58"/>
      <c r="AG963" s="57" t="str" cm="1">
        <f t="array" ref="AG963">IFERROR(_xlfn.IFS(
AI963="MPR ISSUE","PDH",
AI963="BSS Hardware Issue","BSS",
AI963="Sites strategiques, MLL, Pylone, etc.","ENVTECH",
AI963="AKTIVCO DEFAUT GE &amp; POWER Cabinet","AKTIVCO",
AI963="AKTIVCO Coupure ENEO &amp; Baisse de tension","AKTIVCO GRID ONLY",
AI963="Coupure ENEO &amp; Baisse de tension","IHS GRID ONLY",
AI963="Defaut GE &amp; POWER Cabinet","IHS",
AI963="Sharing","Partners",
AI963="Sites strategiques &amp; DataCenter","SST &amp; DC",
AI963="Exclu","Exclu",
AI963="SAT","SAT",
AI963="SPARE-ISSUE","SPARE-ISSUE",
AI963="Fiber CAmtel","TRANS_FO_CAMTEL",
AI963="Fiber AOF","Fiber AOF",
AI963="Projet OCM (HUAWEI)","TRAVAUX-HUAWEI",
AI963="Projet OCM (NOKIA)","TRAVAUX-NOKIA",
AI963="ACCESS-ISSUE","ACCESS-ISSUE",
AI963="Projet OCM (ZTE, NOKIA, autres projets)","TRAVAUX OCM",
AI963="No root CAuse","No root cause",
AI963="ODU HS","PDH",
AI963="IP &amp; VLAN","PDH",
AI963="Warehouse HUAWEI","SPARE-ISSUE",
AI963="SPARE-HS","SPARE-ISSUE",
AI963="Power Telco","BSS",AI963="no impacts","no impacts"
),"")</f>
        <v>no impacts</v>
      </c>
      <c r="AH963" s="57" t="str" cm="1">
        <f t="array" ref="AH963">IFERROR(_xlfn.IFS(
AI963="MPR ISSUE","TX ISSUE",
AI963="BSS Hardware Issue","RAN ISSUE",
AI963="Sites strategiques, MLL, Pylone, etc.","ENVTECH",
AI963="AKTIVCO DEFAUT GE &amp; POWER Cabinet","POWER ISSUE",
AI963="AKTIVCO Coupure ENEO &amp; Baisse de tension","POWER ISSUE",
AI963="Coupure ENEO &amp; Baisse de tension","POWER ISSUE",
AI963="Defaut GE &amp; POWER Cabinet","POWER ISSUE",
AI963="Sharing","POWER ISSUE",
AI963="Sites strategiques &amp; DataCenter","POWER ISSUE",
AI963="Exclu","Exclu",
AI963="SAT","TX ISSUE",
AI963="SPARE-ISSUE","SPARE-ISSUE",
AI963="Fiber CAmtel","TX ISSUE",
AI963="Fiber AOF","TX ISSUE",
AI963="Projet OCM (HUAWEI)","TRAVAUX-HUAWEI",
AI963="Projet OCM (NOKIA)","TRAVAUX -NOKIA",
AI963="ACCESS-ISSUE","ACCESS-ISSUE",
AI963="Projet OCM (ZTE, NOKIA, autres projets)","TRAVAUX OCM",
AI963="No root CAuse","No root cause",
AI963="ODU HS","TX ISSUE",
AI963="IP &amp; VLAN","TX ISSUE",
AI963="Warehouse HUAWEI","SPARE-ISSUE",
AI963="SPARE-HS","SPARE-ISSUE",
AI963="Power Telco","RAN ISSUE",AI963="no impacts","no impacts"
),"")</f>
        <v>no impacts</v>
      </c>
      <c r="AI963" s="85" t="s">
        <v>5998</v>
      </c>
      <c r="AJ963" s="57" t="str" cm="1">
        <f t="array" ref="AJ963">IFERROR(_xlfn.IFS(
AI963="MPR ISSUE","ACTIVE",
AI963="BSS Hardware Issue","ACTIVE",
AI963="Sites strategiques, MLL, Pylone, etc.","PASSIVE",
AI963="AKTIVCO DEFAUT GE &amp; POWER Cabinet","PASSIVE",
AI963="AKTIVCO Coupure ENEO &amp; Baisse de tension","PASSIVE",
AI963="Coupure ENEO &amp; Baisse de tension","PASSIVE",
AI963="Defaut GE &amp; POWER Cabinet","PASSIVE",
AI963="Sharing","PASSIVE",
AI963="Sites strategiques &amp; DataCenter","PASSIVE",
AI963="Exclu","Exclu",
AI963="SAT","ACTIVE",
AI963="SPARE-ISSUE","SPARE-ISSUE",
AI963="Fiber CAmtel","ACTIVE",
AI963="Fiber AOF","ACTIVE",
AI963="Projet OCM (HUAWEI)","PLANNED WORKS",
AI963="Projet OCM (NOKIA)","PLANNED WORKS",
AI963="ACCESS-ISSUE","ACCESS-ISSUE",
AI963="Projet OCM (ZTE, NOKIA, autres projets)","PLANNED WORKS",
AI963="No root CAuse","No root cause",
AI963="ODU HS","ACTIVE",
AI963="IP &amp; VLAN","ACTIVE",
AI963="Warehouse HUAWEI","SPARE-ISSUE",
AI963="SPARE-HS","SPARE-ISSUE",
AI963="Power Telco","ACTIVE", AI963="no impacts","no impacts"
),"")</f>
        <v>no impacts</v>
      </c>
      <c r="AK963" s="23" t="s">
        <v>5537</v>
      </c>
      <c r="AL963" s="23" t="str">
        <f t="shared" si="27"/>
        <v>CTR_044</v>
      </c>
      <c r="AN963" s="9" t="s">
        <v>5537</v>
      </c>
      <c r="AO963" s="23" t="str">
        <f>_xlfn.XLOOKUP(B963,'INCIDENT-05-03-2026'!E:E,'INCIDENT-05-03-2026'!F:F,"")</f>
        <v/>
      </c>
      <c r="AP963" s="7" t="s">
        <v>5537</v>
      </c>
      <c r="AQ963" s="6"/>
      <c r="AR963" s="7"/>
      <c r="AS963" s="3" t="str">
        <f>_xlfn.XLOOKUP(B963,'[3]tt num | region | site id'!$C:$C,'[3]tt num | region | site id'!$Q:$Q,"")</f>
        <v/>
      </c>
      <c r="AT963" s="24" t="str">
        <f>_xlfn.XLOOKUP(B963,'[4]Cells Huawei 03052026 12h'!$B:$B,'[4]Cells Huawei 03052026 12h'!$T:$T,"")</f>
        <v/>
      </c>
      <c r="AU963" s="24" t="str">
        <f>_xlfn.XLOOKUP(B963,'[5]cells down 02052026 8h50'!$B:$B,'[5]cells down 02052026 8h50'!$R:$R,"")</f>
        <v/>
      </c>
      <c r="AV963" s="24" t="str">
        <f>_xlfn.XLOOKUP(B963,'[5]cells down 02052026 13h50'!$B:$B,'[5]cells down 02052026 13h50'!$R:$R,"")</f>
        <v/>
      </c>
      <c r="AW963" s="24" t="str">
        <f>_xlfn.XLOOKUP(B963,'[5]cells down 02052026 13h50'!$B:$B,'[5]cells down 02052026 13h50'!$R:$R,"")</f>
        <v/>
      </c>
      <c r="AX963" s="24" t="str">
        <f>_xlfn.XLOOKUP(B963,'[6]cell downs 03052026 8h40 '!$B:$B,'[6]cell downs 03052026 8h40 '!$R:$R,"")</f>
        <v/>
      </c>
      <c r="AY963" s="24" t="str">
        <f>_xlfn.XLOOKUP(B963,'[7]ALL SITES DOWN'!$D:$D,'[7]ALL SITES DOWN'!$J:$J,"")</f>
        <v/>
      </c>
      <c r="AZ963" s="24" t="str">
        <f>_xlfn.XLOOKUP(B963,'[8]ALL SITES DOWN'!$D:$D,'[8]ALL SITES DOWN'!$J:$J,"")</f>
        <v/>
      </c>
      <c r="BA963" s="9" t="str">
        <f>_xlfn.XLOOKUP(B963,[9]sheet1!$AC:$AC,[9]sheet1!$AF:$AF,"")</f>
        <v/>
      </c>
      <c r="BB963" s="14" t="s">
        <v>5537</v>
      </c>
      <c r="BC963" s="14" t="s">
        <v>5537</v>
      </c>
      <c r="BD963" s="14" t="str">
        <f>_xlfn.XLOOKUP(B963,'[10]cell downs 18042026 17h'!$B:$B,'[10]cell downs 18042026 17h'!$B:$B,"")</f>
        <v/>
      </c>
      <c r="BE963" s="14" t="str">
        <f>_xlfn.XLOOKUP(B963,'[11]Cells Huawei 19042026 15h'!$B:$B,'[11]Cells Huawei 19042026 15h'!$B:$B,"")</f>
        <v/>
      </c>
      <c r="BF963" s="9" t="str">
        <f>_xlfn.XLOOKUP(B963,'[12]cells down 19042026 9H40'!$B:$B,'[12]cells down 19042026 9H40'!$B:$B,"")</f>
        <v/>
      </c>
      <c r="BG963" s="9" t="s">
        <v>1898</v>
      </c>
      <c r="BH963" s="9" t="s">
        <v>5537</v>
      </c>
    </row>
    <row r="964" spans="1:60" s="9" customFormat="1" x14ac:dyDescent="0.3">
      <c r="A964" s="1" t="s">
        <v>691</v>
      </c>
      <c r="B964" s="8" t="s">
        <v>692</v>
      </c>
      <c r="C964" s="3" t="str">
        <f>_xlfn.XLOOKUP(B964,'[1]daily break down'!$D:$D,'[1]daily break down'!$E:$E,"")</f>
        <v>Yaounde</v>
      </c>
      <c r="D964" s="1" t="s">
        <v>11</v>
      </c>
      <c r="E964" s="1" t="s">
        <v>12</v>
      </c>
      <c r="F964" s="3" t="s">
        <v>37</v>
      </c>
      <c r="G964" s="1" t="s">
        <v>38</v>
      </c>
      <c r="H964" s="42" t="str">
        <f>_xlfn.XLOOKUP(B964,[2]CALCULATION!$B:$B,[2]CALCULATION!$H:$H,"")</f>
        <v>ZTE</v>
      </c>
      <c r="I964" s="34">
        <v>0</v>
      </c>
      <c r="J964" s="34">
        <v>0</v>
      </c>
      <c r="K964" s="34">
        <v>0</v>
      </c>
      <c r="L964" s="34">
        <v>0</v>
      </c>
      <c r="M964" s="34">
        <v>19.777871233588158</v>
      </c>
      <c r="N964" s="34">
        <v>27.107071822573786</v>
      </c>
      <c r="O964" s="34">
        <v>0</v>
      </c>
      <c r="P964" s="34">
        <v>15.832805415015143</v>
      </c>
      <c r="Q964" s="34">
        <v>0</v>
      </c>
      <c r="R964" s="34">
        <v>0</v>
      </c>
      <c r="S964" s="35">
        <v>14.353296493195566</v>
      </c>
      <c r="T964" s="35">
        <v>0</v>
      </c>
      <c r="U964" s="35">
        <v>0</v>
      </c>
      <c r="V964" s="35">
        <v>16.462704711028938</v>
      </c>
      <c r="W964" s="35">
        <v>0</v>
      </c>
      <c r="X964" s="35">
        <v>1.4618343592070384</v>
      </c>
      <c r="Y964" s="35">
        <v>0</v>
      </c>
      <c r="Z964" s="35">
        <v>0</v>
      </c>
      <c r="AA964" s="35">
        <v>0</v>
      </c>
      <c r="AB964" s="35">
        <v>0</v>
      </c>
      <c r="AC964" s="35">
        <v>0</v>
      </c>
      <c r="AD964" s="35">
        <v>0</v>
      </c>
      <c r="AE964" s="58" t="s">
        <v>5560</v>
      </c>
      <c r="AF964" s="58"/>
      <c r="AG964" s="57" t="str" cm="1">
        <f t="array" ref="AG964">IFERROR(_xlfn.IFS(
AI964="MPR ISSUE","PDH",
AI964="BSS Hardware Issue","BSS",
AI964="Sites strategiques, MLL, Pylone, etc.","ENVTECH",
AI964="AKTIVCO DEFAUT GE &amp; POWER Cabinet","AKTIVCO",
AI964="AKTIVCO Coupure ENEO &amp; Baisse de tension","AKTIVCO GRID ONLY",
AI964="Coupure ENEO &amp; Baisse de tension","IHS GRID ONLY",
AI964="Defaut GE &amp; POWER Cabinet","IHS",
AI964="Sharing","Partners",
AI964="Sites strategiques &amp; DataCenter","SST &amp; DC",
AI964="Exclu","Exclu",
AI964="SAT","SAT",
AI964="SPARE-ISSUE","SPARE-ISSUE",
AI964="Fiber CAmtel","TRANS_FO_CAMTEL",
AI964="Fiber AOF","Fiber AOF",
AI964="Projet OCM (HUAWEI)","TRAVAUX-HUAWEI",
AI964="Projet OCM (NOKIA)","TRAVAUX-NOKIA",
AI964="ACCESS-ISSUE","ACCESS-ISSUE",
AI964="Projet OCM (ZTE, NOKIA, autres projets)","TRAVAUX OCM",
AI964="No root CAuse","No root cause",
AI964="ODU HS","PDH",
AI964="IP &amp; VLAN","PDH",
AI964="Warehouse HUAWEI","SPARE-ISSUE",
AI964="SPARE-HS","SPARE-ISSUE",
AI964="Power Telco","BSS",AI964="no impacts","no impacts"
),"")</f>
        <v>no impacts</v>
      </c>
      <c r="AH964" s="57" t="str" cm="1">
        <f t="array" ref="AH964">IFERROR(_xlfn.IFS(
AI964="MPR ISSUE","TX ISSUE",
AI964="BSS Hardware Issue","RAN ISSUE",
AI964="Sites strategiques, MLL, Pylone, etc.","ENVTECH",
AI964="AKTIVCO DEFAUT GE &amp; POWER Cabinet","POWER ISSUE",
AI964="AKTIVCO Coupure ENEO &amp; Baisse de tension","POWER ISSUE",
AI964="Coupure ENEO &amp; Baisse de tension","POWER ISSUE",
AI964="Defaut GE &amp; POWER Cabinet","POWER ISSUE",
AI964="Sharing","POWER ISSUE",
AI964="Sites strategiques &amp; DataCenter","POWER ISSUE",
AI964="Exclu","Exclu",
AI964="SAT","TX ISSUE",
AI964="SPARE-ISSUE","SPARE-ISSUE",
AI964="Fiber CAmtel","TX ISSUE",
AI964="Fiber AOF","TX ISSUE",
AI964="Projet OCM (HUAWEI)","TRAVAUX-HUAWEI",
AI964="Projet OCM (NOKIA)","TRAVAUX -NOKIA",
AI964="ACCESS-ISSUE","ACCESS-ISSUE",
AI964="Projet OCM (ZTE, NOKIA, autres projets)","TRAVAUX OCM",
AI964="No root CAuse","No root cause",
AI964="ODU HS","TX ISSUE",
AI964="IP &amp; VLAN","TX ISSUE",
AI964="Warehouse HUAWEI","SPARE-ISSUE",
AI964="SPARE-HS","SPARE-ISSUE",
AI964="Power Telco","RAN ISSUE",AI964="no impacts","no impacts"
),"")</f>
        <v>no impacts</v>
      </c>
      <c r="AI964" s="85" t="s">
        <v>5998</v>
      </c>
      <c r="AJ964" s="57" t="str" cm="1">
        <f t="array" ref="AJ964">IFERROR(_xlfn.IFS(
AI964="MPR ISSUE","ACTIVE",
AI964="BSS Hardware Issue","ACTIVE",
AI964="Sites strategiques, MLL, Pylone, etc.","PASSIVE",
AI964="AKTIVCO DEFAUT GE &amp; POWER Cabinet","PASSIVE",
AI964="AKTIVCO Coupure ENEO &amp; Baisse de tension","PASSIVE",
AI964="Coupure ENEO &amp; Baisse de tension","PASSIVE",
AI964="Defaut GE &amp; POWER Cabinet","PASSIVE",
AI964="Sharing","PASSIVE",
AI964="Sites strategiques &amp; DataCenter","PASSIVE",
AI964="Exclu","Exclu",
AI964="SAT","ACTIVE",
AI964="SPARE-ISSUE","SPARE-ISSUE",
AI964="Fiber CAmtel","ACTIVE",
AI964="Fiber AOF","ACTIVE",
AI964="Projet OCM (HUAWEI)","PLANNED WORKS",
AI964="Projet OCM (NOKIA)","PLANNED WORKS",
AI964="ACCESS-ISSUE","ACCESS-ISSUE",
AI964="Projet OCM (ZTE, NOKIA, autres projets)","PLANNED WORKS",
AI964="No root CAuse","No root cause",
AI964="ODU HS","ACTIVE",
AI964="IP &amp; VLAN","ACTIVE",
AI964="Warehouse HUAWEI","SPARE-ISSUE",
AI964="SPARE-HS","SPARE-ISSUE",
AI964="Power Telco","ACTIVE", AI964="no impacts","no impacts"
),"")</f>
        <v>no impacts</v>
      </c>
      <c r="AK964" s="23" t="s">
        <v>5537</v>
      </c>
      <c r="AL964" s="23" t="str">
        <f t="shared" si="27"/>
        <v>CTR_315</v>
      </c>
      <c r="AN964" s="9" t="s">
        <v>5537</v>
      </c>
      <c r="AO964" s="23" t="str">
        <f>_xlfn.XLOOKUP(B964,'INCIDENT-05-03-2026'!E:E,'INCIDENT-05-03-2026'!F:F,"")</f>
        <v/>
      </c>
      <c r="AP964" s="7" t="s">
        <v>5537</v>
      </c>
      <c r="AQ964" s="6"/>
      <c r="AR964" s="7"/>
      <c r="AS964" s="3" t="str">
        <f>_xlfn.XLOOKUP(B964,'[3]tt num | region | site id'!$C:$C,'[3]tt num | region | site id'!$Q:$Q,"")</f>
        <v/>
      </c>
      <c r="AT964" s="24" t="str">
        <f>_xlfn.XLOOKUP(B964,'[4]Cells Huawei 03052026 12h'!$B:$B,'[4]Cells Huawei 03052026 12h'!$T:$T,"")</f>
        <v/>
      </c>
      <c r="AU964" s="24" t="str">
        <f>_xlfn.XLOOKUP(B964,'[5]cells down 02052026 8h50'!$B:$B,'[5]cells down 02052026 8h50'!$R:$R,"")</f>
        <v/>
      </c>
      <c r="AV964" s="24" t="str">
        <f>_xlfn.XLOOKUP(B964,'[5]cells down 02052026 13h50'!$B:$B,'[5]cells down 02052026 13h50'!$R:$R,"")</f>
        <v/>
      </c>
      <c r="AW964" s="24" t="str">
        <f>_xlfn.XLOOKUP(B964,'[5]cells down 02052026 13h50'!$B:$B,'[5]cells down 02052026 13h50'!$R:$R,"")</f>
        <v/>
      </c>
      <c r="AX964" s="24" t="str">
        <f>_xlfn.XLOOKUP(B964,'[6]cell downs 03052026 8h40 '!$B:$B,'[6]cell downs 03052026 8h40 '!$R:$R,"")</f>
        <v/>
      </c>
      <c r="AY964" s="24" t="str">
        <f>_xlfn.XLOOKUP(B964,'[7]ALL SITES DOWN'!$D:$D,'[7]ALL SITES DOWN'!$J:$J,"")</f>
        <v/>
      </c>
      <c r="AZ964" s="24" t="str">
        <f>_xlfn.XLOOKUP(B964,'[8]ALL SITES DOWN'!$D:$D,'[8]ALL SITES DOWN'!$J:$J,"")</f>
        <v/>
      </c>
      <c r="BA964" s="9" t="str">
        <f>_xlfn.XLOOKUP(B964,[9]sheet1!$AC:$AC,[9]sheet1!$AF:$AF,"")</f>
        <v/>
      </c>
      <c r="BB964" s="14" t="s">
        <v>5537</v>
      </c>
      <c r="BC964" s="14" t="s">
        <v>5537</v>
      </c>
      <c r="BD964" s="14" t="str">
        <f>_xlfn.XLOOKUP(B964,'[10]cell downs 18042026 17h'!$B:$B,'[10]cell downs 18042026 17h'!$B:$B,"")</f>
        <v/>
      </c>
      <c r="BE964" s="14" t="str">
        <f>_xlfn.XLOOKUP(B964,'[11]Cells Huawei 19042026 15h'!$B:$B,'[11]Cells Huawei 19042026 15h'!$B:$B,"")</f>
        <v/>
      </c>
      <c r="BF964" s="9" t="str">
        <f>_xlfn.XLOOKUP(B964,'[12]cells down 19042026 9H40'!$B:$B,'[12]cells down 19042026 9H40'!$B:$B,"")</f>
        <v/>
      </c>
      <c r="BG964" s="9" t="s">
        <v>692</v>
      </c>
      <c r="BH964" s="9" t="s">
        <v>12</v>
      </c>
    </row>
    <row r="965" spans="1:60" s="9" customFormat="1" x14ac:dyDescent="0.3">
      <c r="A965" s="1" t="s">
        <v>47</v>
      </c>
      <c r="B965" s="8" t="s">
        <v>48</v>
      </c>
      <c r="C965" s="3" t="str">
        <f>_xlfn.XLOOKUP(B965,'[1]daily break down'!$D:$D,'[1]daily break down'!$E:$E,"")</f>
        <v>Yaounde</v>
      </c>
      <c r="D965" s="1" t="s">
        <v>21</v>
      </c>
      <c r="E965" s="1" t="s">
        <v>30</v>
      </c>
      <c r="F965" s="3" t="s">
        <v>37</v>
      </c>
      <c r="G965" s="1" t="s">
        <v>38</v>
      </c>
      <c r="H965" s="42" t="str">
        <f>_xlfn.XLOOKUP(B965,[2]CALCULATION!$B:$B,[2]CALCULATION!$H:$H,"")</f>
        <v>ZTE</v>
      </c>
      <c r="I965" s="34">
        <v>22.13276146938216</v>
      </c>
      <c r="J965" s="34">
        <v>0.41286422796939709</v>
      </c>
      <c r="K965" s="34">
        <v>0</v>
      </c>
      <c r="L965" s="34">
        <v>0</v>
      </c>
      <c r="M965" s="34">
        <v>0</v>
      </c>
      <c r="N965" s="34">
        <v>0</v>
      </c>
      <c r="O965" s="34">
        <v>0</v>
      </c>
      <c r="P965" s="34">
        <v>0</v>
      </c>
      <c r="Q965" s="34">
        <v>0</v>
      </c>
      <c r="R965" s="34">
        <v>0</v>
      </c>
      <c r="S965" s="35">
        <v>2.2890431266461775</v>
      </c>
      <c r="T965" s="35">
        <v>0</v>
      </c>
      <c r="U965" s="35">
        <v>0</v>
      </c>
      <c r="V965" s="35">
        <v>0</v>
      </c>
      <c r="W965" s="35">
        <v>0</v>
      </c>
      <c r="X965" s="35">
        <v>1.442215773057903</v>
      </c>
      <c r="Y965" s="35">
        <v>0</v>
      </c>
      <c r="Z965" s="35">
        <v>0</v>
      </c>
      <c r="AA965" s="35">
        <v>0</v>
      </c>
      <c r="AB965" s="35">
        <v>0</v>
      </c>
      <c r="AC965" s="35">
        <v>0</v>
      </c>
      <c r="AD965" s="35">
        <v>0</v>
      </c>
      <c r="AE965" s="58" t="s">
        <v>5560</v>
      </c>
      <c r="AF965" s="58"/>
      <c r="AG965" s="57" t="str" cm="1">
        <f t="array" ref="AG965">IFERROR(_xlfn.IFS(
AI965="MPR ISSUE","PDH",
AI965="BSS Hardware Issue","BSS",
AI965="Sites strategiques, MLL, Pylone, etc.","ENVTECH",
AI965="AKTIVCO DEFAUT GE &amp; POWER Cabinet","AKTIVCO",
AI965="AKTIVCO Coupure ENEO &amp; Baisse de tension","AKTIVCO GRID ONLY",
AI965="Coupure ENEO &amp; Baisse de tension","IHS GRID ONLY",
AI965="Defaut GE &amp; POWER Cabinet","IHS",
AI965="Sharing","Partners",
AI965="Sites strategiques &amp; DataCenter","SST &amp; DC",
AI965="Exclu","Exclu",
AI965="SAT","SAT",
AI965="SPARE-ISSUE","SPARE-ISSUE",
AI965="Fiber CAmtel","TRANS_FO_CAMTEL",
AI965="Fiber AOF","Fiber AOF",
AI965="Projet OCM (HUAWEI)","TRAVAUX-HUAWEI",
AI965="Projet OCM (NOKIA)","TRAVAUX-NOKIA",
AI965="ACCESS-ISSUE","ACCESS-ISSUE",
AI965="Projet OCM (ZTE, NOKIA, autres projets)","TRAVAUX OCM",
AI965="No root CAuse","No root cause",
AI965="ODU HS","PDH",
AI965="IP &amp; VLAN","PDH",
AI965="Warehouse HUAWEI","SPARE-ISSUE",
AI965="SPARE-HS","SPARE-ISSUE",
AI965="Power Telco","BSS",AI965="no impacts","no impacts"
),"")</f>
        <v>no impacts</v>
      </c>
      <c r="AH965" s="57" t="str" cm="1">
        <f t="array" ref="AH965">IFERROR(_xlfn.IFS(
AI965="MPR ISSUE","TX ISSUE",
AI965="BSS Hardware Issue","RAN ISSUE",
AI965="Sites strategiques, MLL, Pylone, etc.","ENVTECH",
AI965="AKTIVCO DEFAUT GE &amp; POWER Cabinet","POWER ISSUE",
AI965="AKTIVCO Coupure ENEO &amp; Baisse de tension","POWER ISSUE",
AI965="Coupure ENEO &amp; Baisse de tension","POWER ISSUE",
AI965="Defaut GE &amp; POWER Cabinet","POWER ISSUE",
AI965="Sharing","POWER ISSUE",
AI965="Sites strategiques &amp; DataCenter","POWER ISSUE",
AI965="Exclu","Exclu",
AI965="SAT","TX ISSUE",
AI965="SPARE-ISSUE","SPARE-ISSUE",
AI965="Fiber CAmtel","TX ISSUE",
AI965="Fiber AOF","TX ISSUE",
AI965="Projet OCM (HUAWEI)","TRAVAUX-HUAWEI",
AI965="Projet OCM (NOKIA)","TRAVAUX -NOKIA",
AI965="ACCESS-ISSUE","ACCESS-ISSUE",
AI965="Projet OCM (ZTE, NOKIA, autres projets)","TRAVAUX OCM",
AI965="No root CAuse","No root cause",
AI965="ODU HS","TX ISSUE",
AI965="IP &amp; VLAN","TX ISSUE",
AI965="Warehouse HUAWEI","SPARE-ISSUE",
AI965="SPARE-HS","SPARE-ISSUE",
AI965="Power Telco","RAN ISSUE",AI965="no impacts","no impacts"
),"")</f>
        <v>no impacts</v>
      </c>
      <c r="AI965" s="85" t="s">
        <v>5998</v>
      </c>
      <c r="AJ965" s="57" t="str" cm="1">
        <f t="array" ref="AJ965">IFERROR(_xlfn.IFS(
AI965="MPR ISSUE","ACTIVE",
AI965="BSS Hardware Issue","ACTIVE",
AI965="Sites strategiques, MLL, Pylone, etc.","PASSIVE",
AI965="AKTIVCO DEFAUT GE &amp; POWER Cabinet","PASSIVE",
AI965="AKTIVCO Coupure ENEO &amp; Baisse de tension","PASSIVE",
AI965="Coupure ENEO &amp; Baisse de tension","PASSIVE",
AI965="Defaut GE &amp; POWER Cabinet","PASSIVE",
AI965="Sharing","PASSIVE",
AI965="Sites strategiques &amp; DataCenter","PASSIVE",
AI965="Exclu","Exclu",
AI965="SAT","ACTIVE",
AI965="SPARE-ISSUE","SPARE-ISSUE",
AI965="Fiber CAmtel","ACTIVE",
AI965="Fiber AOF","ACTIVE",
AI965="Projet OCM (HUAWEI)","PLANNED WORKS",
AI965="Projet OCM (NOKIA)","PLANNED WORKS",
AI965="ACCESS-ISSUE","ACCESS-ISSUE",
AI965="Projet OCM (ZTE, NOKIA, autres projets)","PLANNED WORKS",
AI965="No root CAuse","No root cause",
AI965="ODU HS","ACTIVE",
AI965="IP &amp; VLAN","ACTIVE",
AI965="Warehouse HUAWEI","SPARE-ISSUE",
AI965="SPARE-HS","SPARE-ISSUE",
AI965="Power Telco","ACTIVE", AI965="no impacts","no impacts"
),"")</f>
        <v>no impacts</v>
      </c>
      <c r="AK965" s="23" t="s">
        <v>5537</v>
      </c>
      <c r="AL965" s="23" t="str">
        <f t="shared" si="27"/>
        <v>CTR_565</v>
      </c>
      <c r="AN965" s="9" t="s">
        <v>5537</v>
      </c>
      <c r="AO965" s="23" t="str">
        <f>_xlfn.XLOOKUP(B965,'INCIDENT-05-03-2026'!E:E,'INCIDENT-05-03-2026'!F:F,"")</f>
        <v/>
      </c>
      <c r="AP965" s="7" t="s">
        <v>5537</v>
      </c>
      <c r="AQ965" s="6"/>
      <c r="AR965" s="7"/>
      <c r="AS965" s="3" t="str">
        <f>_xlfn.XLOOKUP(B965,'[3]tt num | region | site id'!$C:$C,'[3]tt num | region | site id'!$Q:$Q,"")</f>
        <v/>
      </c>
      <c r="AT965" s="24" t="str">
        <f>_xlfn.XLOOKUP(B965,'[4]Cells Huawei 03052026 12h'!$B:$B,'[4]Cells Huawei 03052026 12h'!$T:$T,"")</f>
        <v/>
      </c>
      <c r="AU965" s="24" t="str">
        <f>_xlfn.XLOOKUP(B965,'[5]cells down 02052026 8h50'!$B:$B,'[5]cells down 02052026 8h50'!$R:$R,"")</f>
        <v/>
      </c>
      <c r="AV965" s="24" t="str">
        <f>_xlfn.XLOOKUP(B965,'[5]cells down 02052026 13h50'!$B:$B,'[5]cells down 02052026 13h50'!$R:$R,"")</f>
        <v/>
      </c>
      <c r="AW965" s="24" t="str">
        <f>_xlfn.XLOOKUP(B965,'[5]cells down 02052026 13h50'!$B:$B,'[5]cells down 02052026 13h50'!$R:$R,"")</f>
        <v/>
      </c>
      <c r="AX965" s="24" t="str">
        <f>_xlfn.XLOOKUP(B965,'[6]cell downs 03052026 8h40 '!$B:$B,'[6]cell downs 03052026 8h40 '!$R:$R,"")</f>
        <v/>
      </c>
      <c r="AY965" s="24" t="str">
        <f>_xlfn.XLOOKUP(B965,'[7]ALL SITES DOWN'!$D:$D,'[7]ALL SITES DOWN'!$J:$J,"")</f>
        <v/>
      </c>
      <c r="AZ965" s="24" t="str">
        <f>_xlfn.XLOOKUP(B965,'[8]ALL SITES DOWN'!$D:$D,'[8]ALL SITES DOWN'!$J:$J,"")</f>
        <v/>
      </c>
      <c r="BA965" s="9" t="str">
        <f>_xlfn.XLOOKUP(B965,[9]sheet1!$AC:$AC,[9]sheet1!$AF:$AF,"")</f>
        <v/>
      </c>
      <c r="BB965" s="14" t="s">
        <v>5537</v>
      </c>
      <c r="BC965" s="14" t="s">
        <v>5537</v>
      </c>
      <c r="BD965" s="14" t="str">
        <f>_xlfn.XLOOKUP(B965,'[10]cell downs 18042026 17h'!$B:$B,'[10]cell downs 18042026 17h'!$B:$B,"")</f>
        <v/>
      </c>
      <c r="BE965" s="14" t="str">
        <f>_xlfn.XLOOKUP(B965,'[11]Cells Huawei 19042026 15h'!$B:$B,'[11]Cells Huawei 19042026 15h'!$B:$B,"")</f>
        <v/>
      </c>
      <c r="BF965" s="9" t="str">
        <f>_xlfn.XLOOKUP(B965,'[12]cells down 19042026 9H40'!$B:$B,'[12]cells down 19042026 9H40'!$B:$B,"")</f>
        <v/>
      </c>
      <c r="BG965" s="9" t="s">
        <v>5537</v>
      </c>
      <c r="BH965" s="9" t="s">
        <v>12</v>
      </c>
    </row>
    <row r="966" spans="1:60" s="9" customFormat="1" x14ac:dyDescent="0.3">
      <c r="A966" s="1" t="s">
        <v>270</v>
      </c>
      <c r="B966" s="8" t="s">
        <v>271</v>
      </c>
      <c r="C966" s="3" t="str">
        <f>_xlfn.XLOOKUP(B966,'[1]daily break down'!$D:$D,'[1]daily break down'!$E:$E,"")</f>
        <v>Maroua</v>
      </c>
      <c r="D966" s="1" t="s">
        <v>11</v>
      </c>
      <c r="E966" s="1" t="s">
        <v>12</v>
      </c>
      <c r="F966" s="3" t="s">
        <v>55</v>
      </c>
      <c r="G966" s="1" t="s">
        <v>84</v>
      </c>
      <c r="H966" s="40" t="str">
        <f>_xlfn.XLOOKUP(B966,[2]CALCULATION!$B:$B,[2]CALCULATION!$H:$H,"")</f>
        <v>Huawei</v>
      </c>
      <c r="I966" s="34">
        <v>0</v>
      </c>
      <c r="J966" s="34">
        <v>0</v>
      </c>
      <c r="K966" s="34">
        <v>0</v>
      </c>
      <c r="L966" s="34">
        <v>0</v>
      </c>
      <c r="M966" s="34">
        <v>0</v>
      </c>
      <c r="N966" s="34">
        <v>0.64464890578227518</v>
      </c>
      <c r="O966" s="34">
        <v>1.3312994210020173</v>
      </c>
      <c r="P966" s="34">
        <v>3.8981238924416366</v>
      </c>
      <c r="Q966" s="34">
        <v>5.4064007955871736</v>
      </c>
      <c r="R966" s="34">
        <v>5.2362006432042643</v>
      </c>
      <c r="S966" s="35">
        <v>4.6146659989213346</v>
      </c>
      <c r="T966" s="35">
        <v>0</v>
      </c>
      <c r="U966" s="35">
        <v>0.71937788393216395</v>
      </c>
      <c r="V966" s="35">
        <v>0</v>
      </c>
      <c r="W966" s="35">
        <v>0</v>
      </c>
      <c r="X966" s="35">
        <v>1.4150351137021913</v>
      </c>
      <c r="Y966" s="35">
        <v>0</v>
      </c>
      <c r="Z966" s="35">
        <v>0</v>
      </c>
      <c r="AA966" s="35">
        <v>0</v>
      </c>
      <c r="AB966" s="35">
        <v>0</v>
      </c>
      <c r="AC966" s="35">
        <v>0</v>
      </c>
      <c r="AD966" s="35">
        <v>0</v>
      </c>
      <c r="AE966" s="58" t="s">
        <v>5560</v>
      </c>
      <c r="AF966" s="58"/>
      <c r="AG966" s="57" t="str" cm="1">
        <f t="array" ref="AG966">IFERROR(_xlfn.IFS(
AI966="MPR ISSUE","PDH",
AI966="BSS Hardware Issue","BSS",
AI966="Sites strategiques, MLL, Pylone, etc.","ENVTECH",
AI966="AKTIVCO DEFAUT GE &amp; POWER Cabinet","AKTIVCO",
AI966="AKTIVCO Coupure ENEO &amp; Baisse de tension","AKTIVCO GRID ONLY",
AI966="Coupure ENEO &amp; Baisse de tension","IHS GRID ONLY",
AI966="Defaut GE &amp; POWER Cabinet","IHS",
AI966="Sharing","Partners",
AI966="Sites strategiques &amp; DataCenter","SST &amp; DC",
AI966="Exclu","Exclu",
AI966="SAT","SAT",
AI966="SPARE-ISSUE","SPARE-ISSUE",
AI966="Fiber CAmtel","TRANS_FO_CAMTEL",
AI966="Fiber AOF","Fiber AOF",
AI966="Projet OCM (HUAWEI)","TRAVAUX-HUAWEI",
AI966="Projet OCM (NOKIA)","TRAVAUX-NOKIA",
AI966="ACCESS-ISSUE","ACCESS-ISSUE",
AI966="Projet OCM (ZTE, NOKIA, autres projets)","TRAVAUX OCM",
AI966="No root CAuse","No root cause",
AI966="ODU HS","PDH",
AI966="IP &amp; VLAN","PDH",
AI966="Warehouse HUAWEI","SPARE-ISSUE",
AI966="SPARE-HS","SPARE-ISSUE",
AI966="Power Telco","BSS",AI966="no impacts","no impacts"
),"")</f>
        <v>no impacts</v>
      </c>
      <c r="AH966" s="57" t="str" cm="1">
        <f t="array" ref="AH966">IFERROR(_xlfn.IFS(
AI966="MPR ISSUE","TX ISSUE",
AI966="BSS Hardware Issue","RAN ISSUE",
AI966="Sites strategiques, MLL, Pylone, etc.","ENVTECH",
AI966="AKTIVCO DEFAUT GE &amp; POWER Cabinet","POWER ISSUE",
AI966="AKTIVCO Coupure ENEO &amp; Baisse de tension","POWER ISSUE",
AI966="Coupure ENEO &amp; Baisse de tension","POWER ISSUE",
AI966="Defaut GE &amp; POWER Cabinet","POWER ISSUE",
AI966="Sharing","POWER ISSUE",
AI966="Sites strategiques &amp; DataCenter","POWER ISSUE",
AI966="Exclu","Exclu",
AI966="SAT","TX ISSUE",
AI966="SPARE-ISSUE","SPARE-ISSUE",
AI966="Fiber CAmtel","TX ISSUE",
AI966="Fiber AOF","TX ISSUE",
AI966="Projet OCM (HUAWEI)","TRAVAUX-HUAWEI",
AI966="Projet OCM (NOKIA)","TRAVAUX -NOKIA",
AI966="ACCESS-ISSUE","ACCESS-ISSUE",
AI966="Projet OCM (ZTE, NOKIA, autres projets)","TRAVAUX OCM",
AI966="No root CAuse","No root cause",
AI966="ODU HS","TX ISSUE",
AI966="IP &amp; VLAN","TX ISSUE",
AI966="Warehouse HUAWEI","SPARE-ISSUE",
AI966="SPARE-HS","SPARE-ISSUE",
AI966="Power Telco","RAN ISSUE",AI966="no impacts","no impacts"
),"")</f>
        <v>no impacts</v>
      </c>
      <c r="AI966" s="85" t="s">
        <v>5998</v>
      </c>
      <c r="AJ966" s="57" t="str" cm="1">
        <f t="array" ref="AJ966">IFERROR(_xlfn.IFS(
AI966="MPR ISSUE","ACTIVE",
AI966="BSS Hardware Issue","ACTIVE",
AI966="Sites strategiques, MLL, Pylone, etc.","PASSIVE",
AI966="AKTIVCO DEFAUT GE &amp; POWER Cabinet","PASSIVE",
AI966="AKTIVCO Coupure ENEO &amp; Baisse de tension","PASSIVE",
AI966="Coupure ENEO &amp; Baisse de tension","PASSIVE",
AI966="Defaut GE &amp; POWER Cabinet","PASSIVE",
AI966="Sharing","PASSIVE",
AI966="Sites strategiques &amp; DataCenter","PASSIVE",
AI966="Exclu","Exclu",
AI966="SAT","ACTIVE",
AI966="SPARE-ISSUE","SPARE-ISSUE",
AI966="Fiber CAmtel","ACTIVE",
AI966="Fiber AOF","ACTIVE",
AI966="Projet OCM (HUAWEI)","PLANNED WORKS",
AI966="Projet OCM (NOKIA)","PLANNED WORKS",
AI966="ACCESS-ISSUE","ACCESS-ISSUE",
AI966="Projet OCM (ZTE, NOKIA, autres projets)","PLANNED WORKS",
AI966="No root CAuse","No root cause",
AI966="ODU HS","ACTIVE",
AI966="IP &amp; VLAN","ACTIVE",
AI966="Warehouse HUAWEI","SPARE-ISSUE",
AI966="SPARE-HS","SPARE-ISSUE",
AI966="Power Telco","ACTIVE", AI966="no impacts","no impacts"
),"")</f>
        <v>no impacts</v>
      </c>
      <c r="AK966" s="23" t="s">
        <v>5537</v>
      </c>
      <c r="AL966" s="23" t="str">
        <f t="shared" si="27"/>
        <v>EXN_158</v>
      </c>
      <c r="AN966" s="9" t="s">
        <v>5537</v>
      </c>
      <c r="AO966" s="23" t="str">
        <f>_xlfn.XLOOKUP(B966,'INCIDENT-05-03-2026'!E:E,'INCIDENT-05-03-2026'!F:F,"")</f>
        <v/>
      </c>
      <c r="AP966" s="7" t="s">
        <v>5537</v>
      </c>
      <c r="AQ966" s="6"/>
      <c r="AR966" s="7"/>
      <c r="AS966" s="3" t="str">
        <f>_xlfn.XLOOKUP(B966,'[3]tt num | region | site id'!$C:$C,'[3]tt num | region | site id'!$Q:$Q,"")</f>
        <v/>
      </c>
      <c r="AT966" s="24" t="str">
        <f>_xlfn.XLOOKUP(B966,'[4]Cells Huawei 03052026 12h'!$B:$B,'[4]Cells Huawei 03052026 12h'!$T:$T,"")</f>
        <v/>
      </c>
      <c r="AU966" s="24" t="str">
        <f>_xlfn.XLOOKUP(B966,'[5]cells down 02052026 8h50'!$B:$B,'[5]cells down 02052026 8h50'!$R:$R,"")</f>
        <v/>
      </c>
      <c r="AV966" s="24" t="str">
        <f>_xlfn.XLOOKUP(B966,'[5]cells down 02052026 13h50'!$B:$B,'[5]cells down 02052026 13h50'!$R:$R,"")</f>
        <v/>
      </c>
      <c r="AW966" s="24" t="str">
        <f>_xlfn.XLOOKUP(B966,'[5]cells down 02052026 13h50'!$B:$B,'[5]cells down 02052026 13h50'!$R:$R,"")</f>
        <v/>
      </c>
      <c r="AX966" s="24" t="str">
        <f>_xlfn.XLOOKUP(B966,'[6]cell downs 03052026 8h40 '!$B:$B,'[6]cell downs 03052026 8h40 '!$R:$R,"")</f>
        <v/>
      </c>
      <c r="AY966" s="24" t="str">
        <f>_xlfn.XLOOKUP(B966,'[7]ALL SITES DOWN'!$D:$D,'[7]ALL SITES DOWN'!$J:$J,"")</f>
        <v/>
      </c>
      <c r="AZ966" s="24" t="str">
        <f>_xlfn.XLOOKUP(B966,'[8]ALL SITES DOWN'!$D:$D,'[8]ALL SITES DOWN'!$J:$J,"")</f>
        <v/>
      </c>
      <c r="BA966" s="9" t="str">
        <f>_xlfn.XLOOKUP(B966,[9]sheet1!$AC:$AC,[9]sheet1!$AF:$AF,"")</f>
        <v/>
      </c>
      <c r="BB966" s="14" t="s">
        <v>5537</v>
      </c>
      <c r="BC966" s="14" t="s">
        <v>5537</v>
      </c>
      <c r="BD966" s="14" t="str">
        <f>_xlfn.XLOOKUP(B966,'[10]cell downs 18042026 17h'!$B:$B,'[10]cell downs 18042026 17h'!$B:$B,"")</f>
        <v/>
      </c>
      <c r="BE966" s="14" t="str">
        <f>_xlfn.XLOOKUP(B966,'[11]Cells Huawei 19042026 15h'!$B:$B,'[11]Cells Huawei 19042026 15h'!$B:$B,"")</f>
        <v/>
      </c>
      <c r="BF966" s="9" t="str">
        <f>_xlfn.XLOOKUP(B966,'[12]cells down 19042026 9H40'!$B:$B,'[12]cells down 19042026 9H40'!$B:$B,"")</f>
        <v/>
      </c>
      <c r="BG966" s="9" t="s">
        <v>271</v>
      </c>
      <c r="BH966" s="9" t="s">
        <v>12</v>
      </c>
    </row>
    <row r="967" spans="1:60" s="9" customFormat="1" x14ac:dyDescent="0.3">
      <c r="A967" s="1" t="s">
        <v>1690</v>
      </c>
      <c r="B967" s="8" t="s">
        <v>1691</v>
      </c>
      <c r="C967" s="3" t="str">
        <f>_xlfn.XLOOKUP(B967,'[1]daily break down'!$D:$D,'[1]daily break down'!$E:$E,"")</f>
        <v>NORD-OUEST</v>
      </c>
      <c r="D967" s="1" t="s">
        <v>11</v>
      </c>
      <c r="E967" s="1" t="s">
        <v>12</v>
      </c>
      <c r="F967" s="3" t="s">
        <v>51</v>
      </c>
      <c r="G967" s="1" t="s">
        <v>52</v>
      </c>
      <c r="H967" s="40" t="str">
        <f>_xlfn.XLOOKUP(B967,[2]CALCULATION!$B:$B,[2]CALCULATION!$H:$H,"")</f>
        <v>Huawei</v>
      </c>
      <c r="I967" s="34">
        <v>0</v>
      </c>
      <c r="J967" s="34">
        <v>0</v>
      </c>
      <c r="K967" s="34">
        <v>8.8551163845870681E-2</v>
      </c>
      <c r="L967" s="34">
        <v>1.4501702179874612</v>
      </c>
      <c r="M967" s="34">
        <v>0</v>
      </c>
      <c r="N967" s="34">
        <v>4.8243886848555927E-2</v>
      </c>
      <c r="O967" s="34">
        <v>0</v>
      </c>
      <c r="P967" s="34">
        <v>0</v>
      </c>
      <c r="Q967" s="34">
        <v>0</v>
      </c>
      <c r="R967" s="34">
        <v>0</v>
      </c>
      <c r="S967" s="35">
        <v>2.6242177534649991</v>
      </c>
      <c r="T967" s="35">
        <v>0</v>
      </c>
      <c r="U967" s="35">
        <v>0.27032628205676973</v>
      </c>
      <c r="V967" s="35">
        <v>0</v>
      </c>
      <c r="W967" s="35">
        <v>0</v>
      </c>
      <c r="X967" s="35">
        <v>1.4091495378574508</v>
      </c>
      <c r="Y967" s="35">
        <v>0</v>
      </c>
      <c r="Z967" s="35">
        <v>13.789583172817627</v>
      </c>
      <c r="AA967" s="35">
        <v>0</v>
      </c>
      <c r="AB967" s="35">
        <v>0</v>
      </c>
      <c r="AC967" s="35">
        <v>0</v>
      </c>
      <c r="AD967" s="35">
        <v>0</v>
      </c>
      <c r="AE967" s="58" t="s">
        <v>5560</v>
      </c>
      <c r="AF967" s="58"/>
      <c r="AG967" s="57" t="str" cm="1">
        <f t="array" ref="AG967">IFERROR(_xlfn.IFS(
AI967="MPR ISSUE","PDH",
AI967="BSS Hardware Issue","BSS",
AI967="Sites strategiques, MLL, Pylone, etc.","ENVTECH",
AI967="AKTIVCO DEFAUT GE &amp; POWER Cabinet","AKTIVCO",
AI967="AKTIVCO Coupure ENEO &amp; Baisse de tension","AKTIVCO GRID ONLY",
AI967="Coupure ENEO &amp; Baisse de tension","IHS GRID ONLY",
AI967="Defaut GE &amp; POWER Cabinet","IHS",
AI967="Sharing","Partners",
AI967="Sites strategiques &amp; DataCenter","SST &amp; DC",
AI967="Exclu","Exclu",
AI967="SAT","SAT",
AI967="SPARE-ISSUE","SPARE-ISSUE",
AI967="Fiber CAmtel","TRANS_FO_CAMTEL",
AI967="Fiber AOF","Fiber AOF",
AI967="Projet OCM (HUAWEI)","TRAVAUX-HUAWEI",
AI967="Projet OCM (NOKIA)","TRAVAUX-NOKIA",
AI967="ACCESS-ISSUE","ACCESS-ISSUE",
AI967="Projet OCM (ZTE, NOKIA, autres projets)","TRAVAUX OCM",
AI967="No root CAuse","No root cause",
AI967="ODU HS","PDH",
AI967="IP &amp; VLAN","PDH",
AI967="Warehouse HUAWEI","SPARE-ISSUE",
AI967="SPARE-HS","SPARE-ISSUE",
AI967="Power Telco","BSS",AI967="no impacts","no impacts"
),"")</f>
        <v>no impacts</v>
      </c>
      <c r="AH967" s="57" t="str" cm="1">
        <f t="array" ref="AH967">IFERROR(_xlfn.IFS(
AI967="MPR ISSUE","TX ISSUE",
AI967="BSS Hardware Issue","RAN ISSUE",
AI967="Sites strategiques, MLL, Pylone, etc.","ENVTECH",
AI967="AKTIVCO DEFAUT GE &amp; POWER Cabinet","POWER ISSUE",
AI967="AKTIVCO Coupure ENEO &amp; Baisse de tension","POWER ISSUE",
AI967="Coupure ENEO &amp; Baisse de tension","POWER ISSUE",
AI967="Defaut GE &amp; POWER Cabinet","POWER ISSUE",
AI967="Sharing","POWER ISSUE",
AI967="Sites strategiques &amp; DataCenter","POWER ISSUE",
AI967="Exclu","Exclu",
AI967="SAT","TX ISSUE",
AI967="SPARE-ISSUE","SPARE-ISSUE",
AI967="Fiber CAmtel","TX ISSUE",
AI967="Fiber AOF","TX ISSUE",
AI967="Projet OCM (HUAWEI)","TRAVAUX-HUAWEI",
AI967="Projet OCM (NOKIA)","TRAVAUX -NOKIA",
AI967="ACCESS-ISSUE","ACCESS-ISSUE",
AI967="Projet OCM (ZTE, NOKIA, autres projets)","TRAVAUX OCM",
AI967="No root CAuse","No root cause",
AI967="ODU HS","TX ISSUE",
AI967="IP &amp; VLAN","TX ISSUE",
AI967="Warehouse HUAWEI","SPARE-ISSUE",
AI967="SPARE-HS","SPARE-ISSUE",
AI967="Power Telco","RAN ISSUE",AI967="no impacts","no impacts"
),"")</f>
        <v>no impacts</v>
      </c>
      <c r="AI967" s="85" t="s">
        <v>5998</v>
      </c>
      <c r="AJ967" s="57" t="str" cm="1">
        <f t="array" ref="AJ967">IFERROR(_xlfn.IFS(
AI967="MPR ISSUE","ACTIVE",
AI967="BSS Hardware Issue","ACTIVE",
AI967="Sites strategiques, MLL, Pylone, etc.","PASSIVE",
AI967="AKTIVCO DEFAUT GE &amp; POWER Cabinet","PASSIVE",
AI967="AKTIVCO Coupure ENEO &amp; Baisse de tension","PASSIVE",
AI967="Coupure ENEO &amp; Baisse de tension","PASSIVE",
AI967="Defaut GE &amp; POWER Cabinet","PASSIVE",
AI967="Sharing","PASSIVE",
AI967="Sites strategiques &amp; DataCenter","PASSIVE",
AI967="Exclu","Exclu",
AI967="SAT","ACTIVE",
AI967="SPARE-ISSUE","SPARE-ISSUE",
AI967="Fiber CAmtel","ACTIVE",
AI967="Fiber AOF","ACTIVE",
AI967="Projet OCM (HUAWEI)","PLANNED WORKS",
AI967="Projet OCM (NOKIA)","PLANNED WORKS",
AI967="ACCESS-ISSUE","ACCESS-ISSUE",
AI967="Projet OCM (ZTE, NOKIA, autres projets)","PLANNED WORKS",
AI967="No root CAuse","No root cause",
AI967="ODU HS","ACTIVE",
AI967="IP &amp; VLAN","ACTIVE",
AI967="Warehouse HUAWEI","SPARE-ISSUE",
AI967="SPARE-HS","SPARE-ISSUE",
AI967="Power Telco","ACTIVE", AI967="no impacts","no impacts"
),"")</f>
        <v>no impacts</v>
      </c>
      <c r="AK967" s="23" t="s">
        <v>5537</v>
      </c>
      <c r="AL967" s="23" t="str">
        <f t="shared" si="27"/>
        <v>NRO_135</v>
      </c>
      <c r="AN967" s="9" t="s">
        <v>5537</v>
      </c>
      <c r="AO967" s="23" t="str">
        <f>_xlfn.XLOOKUP(B967,'INCIDENT-05-03-2026'!E:E,'INCIDENT-05-03-2026'!F:F,"")</f>
        <v/>
      </c>
      <c r="AP967" s="7" t="s">
        <v>5537</v>
      </c>
      <c r="AQ967" s="6"/>
      <c r="AR967" s="7"/>
      <c r="AS967" s="3" t="str">
        <f>_xlfn.XLOOKUP(B967,'[3]tt num | region | site id'!$C:$C,'[3]tt num | region | site id'!$Q:$Q,"")</f>
        <v/>
      </c>
      <c r="AT967" s="24" t="str">
        <f>_xlfn.XLOOKUP(B967,'[4]Cells Huawei 03052026 12h'!$B:$B,'[4]Cells Huawei 03052026 12h'!$T:$T,"")</f>
        <v/>
      </c>
      <c r="AU967" s="24" t="str">
        <f>_xlfn.XLOOKUP(B967,'[5]cells down 02052026 8h50'!$B:$B,'[5]cells down 02052026 8h50'!$R:$R,"")</f>
        <v/>
      </c>
      <c r="AV967" s="24" t="str">
        <f>_xlfn.XLOOKUP(B967,'[5]cells down 02052026 13h50'!$B:$B,'[5]cells down 02052026 13h50'!$R:$R,"")</f>
        <v/>
      </c>
      <c r="AW967" s="24" t="str">
        <f>_xlfn.XLOOKUP(B967,'[5]cells down 02052026 13h50'!$B:$B,'[5]cells down 02052026 13h50'!$R:$R,"")</f>
        <v/>
      </c>
      <c r="AX967" s="24" t="str">
        <f>_xlfn.XLOOKUP(B967,'[6]cell downs 03052026 8h40 '!$B:$B,'[6]cell downs 03052026 8h40 '!$R:$R,"")</f>
        <v/>
      </c>
      <c r="AY967" s="24" t="str">
        <f>_xlfn.XLOOKUP(B967,'[7]ALL SITES DOWN'!$D:$D,'[7]ALL SITES DOWN'!$J:$J,"")</f>
        <v/>
      </c>
      <c r="AZ967" s="24" t="str">
        <f>_xlfn.XLOOKUP(B967,'[8]ALL SITES DOWN'!$D:$D,'[8]ALL SITES DOWN'!$J:$J,"")</f>
        <v/>
      </c>
      <c r="BA967" s="9" t="str">
        <f>_xlfn.XLOOKUP(B967,[9]sheet1!$AC:$AC,[9]sheet1!$AF:$AF,"")</f>
        <v/>
      </c>
      <c r="BB967" s="14" t="s">
        <v>5537</v>
      </c>
      <c r="BC967" s="14" t="s">
        <v>5537</v>
      </c>
      <c r="BD967" s="14" t="str">
        <f>_xlfn.XLOOKUP(B967,'[10]cell downs 18042026 17h'!$B:$B,'[10]cell downs 18042026 17h'!$B:$B,"")</f>
        <v/>
      </c>
      <c r="BE967" s="14" t="str">
        <f>_xlfn.XLOOKUP(B967,'[11]Cells Huawei 19042026 15h'!$B:$B,'[11]Cells Huawei 19042026 15h'!$B:$B,"")</f>
        <v/>
      </c>
      <c r="BF967" s="9" t="str">
        <f>_xlfn.XLOOKUP(B967,'[12]cells down 19042026 9H40'!$B:$B,'[12]cells down 19042026 9H40'!$B:$B,"")</f>
        <v/>
      </c>
      <c r="BG967" s="9" t="s">
        <v>5537</v>
      </c>
      <c r="BH967" s="9" t="s">
        <v>302</v>
      </c>
    </row>
    <row r="968" spans="1:60" s="9" customFormat="1" x14ac:dyDescent="0.3">
      <c r="A968" s="1" t="s">
        <v>3349</v>
      </c>
      <c r="B968" s="8" t="s">
        <v>3350</v>
      </c>
      <c r="C968" s="3" t="str">
        <f>_xlfn.XLOOKUP(B968,'[1]daily break down'!$D:$D,'[1]daily break down'!$E:$E,"")</f>
        <v>Douala</v>
      </c>
      <c r="D968" s="1" t="s">
        <v>11</v>
      </c>
      <c r="E968" s="1" t="s">
        <v>12</v>
      </c>
      <c r="F968" s="3" t="s">
        <v>31</v>
      </c>
      <c r="G968" s="1" t="s">
        <v>32</v>
      </c>
      <c r="H968" s="42" t="str">
        <f>_xlfn.XLOOKUP(B968,[2]CALCULATION!$B:$B,[2]CALCULATION!$H:$H,"")</f>
        <v>ZTE</v>
      </c>
      <c r="I968" s="34">
        <v>0</v>
      </c>
      <c r="J968" s="34">
        <v>0</v>
      </c>
      <c r="K968" s="34">
        <v>0</v>
      </c>
      <c r="L968" s="34">
        <v>0</v>
      </c>
      <c r="M968" s="34">
        <v>0</v>
      </c>
      <c r="N968" s="34">
        <v>0</v>
      </c>
      <c r="O968" s="34">
        <v>1.9546532432733215</v>
      </c>
      <c r="P968" s="34">
        <v>1.4839141861639749</v>
      </c>
      <c r="Q968" s="34">
        <v>0.28748362739810429</v>
      </c>
      <c r="R968" s="34">
        <v>3.4729356253549182</v>
      </c>
      <c r="S968" s="35">
        <v>1.2015670613212797</v>
      </c>
      <c r="T968" s="35">
        <v>0</v>
      </c>
      <c r="U968" s="35">
        <v>0.31081190983725848</v>
      </c>
      <c r="V968" s="35">
        <v>5.1168839692608686E-2</v>
      </c>
      <c r="W968" s="35">
        <v>0</v>
      </c>
      <c r="X968" s="35">
        <v>1.3789369151877817</v>
      </c>
      <c r="Y968" s="35">
        <v>0</v>
      </c>
      <c r="Z968" s="35">
        <v>0</v>
      </c>
      <c r="AA968" s="35">
        <v>0</v>
      </c>
      <c r="AB968" s="35">
        <v>0</v>
      </c>
      <c r="AC968" s="35">
        <v>0</v>
      </c>
      <c r="AD968" s="35">
        <v>0</v>
      </c>
      <c r="AE968" s="58" t="s">
        <v>5560</v>
      </c>
      <c r="AF968" s="58"/>
      <c r="AG968" s="57" t="str" cm="1">
        <f t="array" ref="AG968">IFERROR(_xlfn.IFS(
AI968="MPR ISSUE","PDH",
AI968="BSS Hardware Issue","BSS",
AI968="Sites strategiques, MLL, Pylone, etc.","ENVTECH",
AI968="AKTIVCO DEFAUT GE &amp; POWER Cabinet","AKTIVCO",
AI968="AKTIVCO Coupure ENEO &amp; Baisse de tension","AKTIVCO GRID ONLY",
AI968="Coupure ENEO &amp; Baisse de tension","IHS GRID ONLY",
AI968="Defaut GE &amp; POWER Cabinet","IHS",
AI968="Sharing","Partners",
AI968="Sites strategiques &amp; DataCenter","SST &amp; DC",
AI968="Exclu","Exclu",
AI968="SAT","SAT",
AI968="SPARE-ISSUE","SPARE-ISSUE",
AI968="Fiber CAmtel","TRANS_FO_CAMTEL",
AI968="Fiber AOF","Fiber AOF",
AI968="Projet OCM (HUAWEI)","TRAVAUX-HUAWEI",
AI968="Projet OCM (NOKIA)","TRAVAUX-NOKIA",
AI968="ACCESS-ISSUE","ACCESS-ISSUE",
AI968="Projet OCM (ZTE, NOKIA, autres projets)","TRAVAUX OCM",
AI968="No root CAuse","No root cause",
AI968="ODU HS","PDH",
AI968="IP &amp; VLAN","PDH",
AI968="Warehouse HUAWEI","SPARE-ISSUE",
AI968="SPARE-HS","SPARE-ISSUE",
AI968="Power Telco","BSS",AI968="no impacts","no impacts"
),"")</f>
        <v>no impacts</v>
      </c>
      <c r="AH968" s="57" t="str" cm="1">
        <f t="array" ref="AH968">IFERROR(_xlfn.IFS(
AI968="MPR ISSUE","TX ISSUE",
AI968="BSS Hardware Issue","RAN ISSUE",
AI968="Sites strategiques, MLL, Pylone, etc.","ENVTECH",
AI968="AKTIVCO DEFAUT GE &amp; POWER Cabinet","POWER ISSUE",
AI968="AKTIVCO Coupure ENEO &amp; Baisse de tension","POWER ISSUE",
AI968="Coupure ENEO &amp; Baisse de tension","POWER ISSUE",
AI968="Defaut GE &amp; POWER Cabinet","POWER ISSUE",
AI968="Sharing","POWER ISSUE",
AI968="Sites strategiques &amp; DataCenter","POWER ISSUE",
AI968="Exclu","Exclu",
AI968="SAT","TX ISSUE",
AI968="SPARE-ISSUE","SPARE-ISSUE",
AI968="Fiber CAmtel","TX ISSUE",
AI968="Fiber AOF","TX ISSUE",
AI968="Projet OCM (HUAWEI)","TRAVAUX-HUAWEI",
AI968="Projet OCM (NOKIA)","TRAVAUX -NOKIA",
AI968="ACCESS-ISSUE","ACCESS-ISSUE",
AI968="Projet OCM (ZTE, NOKIA, autres projets)","TRAVAUX OCM",
AI968="No root CAuse","No root cause",
AI968="ODU HS","TX ISSUE",
AI968="IP &amp; VLAN","TX ISSUE",
AI968="Warehouse HUAWEI","SPARE-ISSUE",
AI968="SPARE-HS","SPARE-ISSUE",
AI968="Power Telco","RAN ISSUE",AI968="no impacts","no impacts"
),"")</f>
        <v>no impacts</v>
      </c>
      <c r="AI968" s="85" t="s">
        <v>5998</v>
      </c>
      <c r="AJ968" s="57" t="str" cm="1">
        <f t="array" ref="AJ968">IFERROR(_xlfn.IFS(
AI968="MPR ISSUE","ACTIVE",
AI968="BSS Hardware Issue","ACTIVE",
AI968="Sites strategiques, MLL, Pylone, etc.","PASSIVE",
AI968="AKTIVCO DEFAUT GE &amp; POWER Cabinet","PASSIVE",
AI968="AKTIVCO Coupure ENEO &amp; Baisse de tension","PASSIVE",
AI968="Coupure ENEO &amp; Baisse de tension","PASSIVE",
AI968="Defaut GE &amp; POWER Cabinet","PASSIVE",
AI968="Sharing","PASSIVE",
AI968="Sites strategiques &amp; DataCenter","PASSIVE",
AI968="Exclu","Exclu",
AI968="SAT","ACTIVE",
AI968="SPARE-ISSUE","SPARE-ISSUE",
AI968="Fiber CAmtel","ACTIVE",
AI968="Fiber AOF","ACTIVE",
AI968="Projet OCM (HUAWEI)","PLANNED WORKS",
AI968="Projet OCM (NOKIA)","PLANNED WORKS",
AI968="ACCESS-ISSUE","ACCESS-ISSUE",
AI968="Projet OCM (ZTE, NOKIA, autres projets)","PLANNED WORKS",
AI968="No root CAuse","No root cause",
AI968="ODU HS","ACTIVE",
AI968="IP &amp; VLAN","ACTIVE",
AI968="Warehouse HUAWEI","SPARE-ISSUE",
AI968="SPARE-HS","SPARE-ISSUE",
AI968="Power Telco","ACTIVE", AI968="no impacts","no impacts"
),"")</f>
        <v>no impacts</v>
      </c>
      <c r="AK968" s="23" t="s">
        <v>5537</v>
      </c>
      <c r="AL968" s="23" t="str">
        <f t="shared" si="27"/>
        <v>LIT_057</v>
      </c>
      <c r="AN968" s="9" t="s">
        <v>5537</v>
      </c>
      <c r="AO968" s="23" t="str">
        <f>_xlfn.XLOOKUP(B968,'INCIDENT-05-03-2026'!E:E,'INCIDENT-05-03-2026'!F:F,"")</f>
        <v/>
      </c>
      <c r="AP968" s="7" t="s">
        <v>5537</v>
      </c>
      <c r="AQ968" s="6"/>
      <c r="AR968" s="7"/>
      <c r="AS968" s="3" t="str">
        <f>_xlfn.XLOOKUP(B968,'[3]tt num | region | site id'!$C:$C,'[3]tt num | region | site id'!$Q:$Q,"")</f>
        <v/>
      </c>
      <c r="AT968" s="24" t="str">
        <f>_xlfn.XLOOKUP(B968,'[4]Cells Huawei 03052026 12h'!$B:$B,'[4]Cells Huawei 03052026 12h'!$T:$T,"")</f>
        <v/>
      </c>
      <c r="AU968" s="24" t="str">
        <f>_xlfn.XLOOKUP(B968,'[5]cells down 02052026 8h50'!$B:$B,'[5]cells down 02052026 8h50'!$R:$R,"")</f>
        <v/>
      </c>
      <c r="AV968" s="24" t="str">
        <f>_xlfn.XLOOKUP(B968,'[5]cells down 02052026 13h50'!$B:$B,'[5]cells down 02052026 13h50'!$R:$R,"")</f>
        <v/>
      </c>
      <c r="AW968" s="24" t="str">
        <f>_xlfn.XLOOKUP(B968,'[5]cells down 02052026 13h50'!$B:$B,'[5]cells down 02052026 13h50'!$R:$R,"")</f>
        <v/>
      </c>
      <c r="AX968" s="24" t="str">
        <f>_xlfn.XLOOKUP(B968,'[6]cell downs 03052026 8h40 '!$B:$B,'[6]cell downs 03052026 8h40 '!$R:$R,"")</f>
        <v/>
      </c>
      <c r="AY968" s="24" t="str">
        <f>_xlfn.XLOOKUP(B968,'[7]ALL SITES DOWN'!$D:$D,'[7]ALL SITES DOWN'!$J:$J,"")</f>
        <v/>
      </c>
      <c r="AZ968" s="24" t="str">
        <f>_xlfn.XLOOKUP(B968,'[8]ALL SITES DOWN'!$D:$D,'[8]ALL SITES DOWN'!$J:$J,"")</f>
        <v/>
      </c>
      <c r="BA968" s="9" t="str">
        <f>_xlfn.XLOOKUP(B968,[9]sheet1!$AC:$AC,[9]sheet1!$AF:$AF,"")</f>
        <v/>
      </c>
      <c r="BB968" s="14" t="s">
        <v>5537</v>
      </c>
      <c r="BC968" s="14" t="s">
        <v>5537</v>
      </c>
      <c r="BD968" s="14" t="str">
        <f>_xlfn.XLOOKUP(B968,'[10]cell downs 18042026 17h'!$B:$B,'[10]cell downs 18042026 17h'!$B:$B,"")</f>
        <v/>
      </c>
      <c r="BE968" s="14" t="str">
        <f>_xlfn.XLOOKUP(B968,'[11]Cells Huawei 19042026 15h'!$B:$B,'[11]Cells Huawei 19042026 15h'!$B:$B,"")</f>
        <v/>
      </c>
      <c r="BF968" s="9" t="str">
        <f>_xlfn.XLOOKUP(B968,'[12]cells down 19042026 9H40'!$B:$B,'[12]cells down 19042026 9H40'!$B:$B,"")</f>
        <v/>
      </c>
      <c r="BG968" s="9" t="s">
        <v>3350</v>
      </c>
      <c r="BH968" s="9" t="s">
        <v>5537</v>
      </c>
    </row>
    <row r="969" spans="1:60" s="9" customFormat="1" x14ac:dyDescent="0.3">
      <c r="A969" s="1" t="s">
        <v>2564</v>
      </c>
      <c r="B969" s="8" t="s">
        <v>2565</v>
      </c>
      <c r="C969" s="3" t="str">
        <f>_xlfn.XLOOKUP(B969,'[1]daily break down'!$D:$D,'[1]daily break down'!$E:$E,"")</f>
        <v>Garoua</v>
      </c>
      <c r="D969" s="1" t="s">
        <v>21</v>
      </c>
      <c r="E969" s="1" t="s">
        <v>36</v>
      </c>
      <c r="F969" s="3" t="s">
        <v>23</v>
      </c>
      <c r="G969" s="1" t="s">
        <v>24</v>
      </c>
      <c r="H969" s="40" t="str">
        <f>_xlfn.XLOOKUP(B969,[2]CALCULATION!$B:$B,[2]CALCULATION!$H:$H,"")</f>
        <v>Huawei</v>
      </c>
      <c r="I969" s="34">
        <v>0</v>
      </c>
      <c r="J969" s="34">
        <v>0</v>
      </c>
      <c r="K969" s="34">
        <v>0</v>
      </c>
      <c r="L969" s="34">
        <v>0</v>
      </c>
      <c r="M969" s="34">
        <v>3.0474798320934391</v>
      </c>
      <c r="N969" s="34">
        <v>0</v>
      </c>
      <c r="O969" s="34">
        <v>0</v>
      </c>
      <c r="P969" s="34">
        <v>0</v>
      </c>
      <c r="Q969" s="34">
        <v>0</v>
      </c>
      <c r="R969" s="34">
        <v>0</v>
      </c>
      <c r="S969" s="35">
        <v>0</v>
      </c>
      <c r="T969" s="35">
        <v>1.4687186994375527</v>
      </c>
      <c r="U969" s="35">
        <v>0</v>
      </c>
      <c r="V969" s="35">
        <v>0</v>
      </c>
      <c r="W969" s="35">
        <v>1.4687186994375527</v>
      </c>
      <c r="X969" s="35">
        <v>1.3763329937534421</v>
      </c>
      <c r="Y969" s="35">
        <v>0</v>
      </c>
      <c r="Z969" s="35">
        <v>0</v>
      </c>
      <c r="AA969" s="35">
        <v>0</v>
      </c>
      <c r="AB969" s="35">
        <v>0</v>
      </c>
      <c r="AC969" s="35">
        <v>0</v>
      </c>
      <c r="AD969" s="35">
        <v>0</v>
      </c>
      <c r="AE969" s="58" t="s">
        <v>5560</v>
      </c>
      <c r="AF969" s="58"/>
      <c r="AG969" s="57" t="str" cm="1">
        <f t="array" ref="AG969">IFERROR(_xlfn.IFS(
AI969="MPR ISSUE","PDH",
AI969="BSS Hardware Issue","BSS",
AI969="Sites strategiques, MLL, Pylone, etc.","ENVTECH",
AI969="AKTIVCO DEFAUT GE &amp; POWER Cabinet","AKTIVCO",
AI969="AKTIVCO Coupure ENEO &amp; Baisse de tension","AKTIVCO GRID ONLY",
AI969="Coupure ENEO &amp; Baisse de tension","IHS GRID ONLY",
AI969="Defaut GE &amp; POWER Cabinet","IHS",
AI969="Sharing","Partners",
AI969="Sites strategiques &amp; DataCenter","SST &amp; DC",
AI969="Exclu","Exclu",
AI969="SAT","SAT",
AI969="SPARE-ISSUE","SPARE-ISSUE",
AI969="Fiber CAmtel","TRANS_FO_CAMTEL",
AI969="Fiber AOF","Fiber AOF",
AI969="Projet OCM (HUAWEI)","TRAVAUX-HUAWEI",
AI969="Projet OCM (NOKIA)","TRAVAUX-NOKIA",
AI969="ACCESS-ISSUE","ACCESS-ISSUE",
AI969="Projet OCM (ZTE, NOKIA, autres projets)","TRAVAUX OCM",
AI969="No root CAuse","No root cause",
AI969="ODU HS","PDH",
AI969="IP &amp; VLAN","PDH",
AI969="Warehouse HUAWEI","SPARE-ISSUE",
AI969="SPARE-HS","SPARE-ISSUE",
AI969="Power Telco","BSS",AI969="no impacts","no impacts"
),"")</f>
        <v>no impacts</v>
      </c>
      <c r="AH969" s="57" t="str" cm="1">
        <f t="array" ref="AH969">IFERROR(_xlfn.IFS(
AI969="MPR ISSUE","TX ISSUE",
AI969="BSS Hardware Issue","RAN ISSUE",
AI969="Sites strategiques, MLL, Pylone, etc.","ENVTECH",
AI969="AKTIVCO DEFAUT GE &amp; POWER Cabinet","POWER ISSUE",
AI969="AKTIVCO Coupure ENEO &amp; Baisse de tension","POWER ISSUE",
AI969="Coupure ENEO &amp; Baisse de tension","POWER ISSUE",
AI969="Defaut GE &amp; POWER Cabinet","POWER ISSUE",
AI969="Sharing","POWER ISSUE",
AI969="Sites strategiques &amp; DataCenter","POWER ISSUE",
AI969="Exclu","Exclu",
AI969="SAT","TX ISSUE",
AI969="SPARE-ISSUE","SPARE-ISSUE",
AI969="Fiber CAmtel","TX ISSUE",
AI969="Fiber AOF","TX ISSUE",
AI969="Projet OCM (HUAWEI)","TRAVAUX-HUAWEI",
AI969="Projet OCM (NOKIA)","TRAVAUX -NOKIA",
AI969="ACCESS-ISSUE","ACCESS-ISSUE",
AI969="Projet OCM (ZTE, NOKIA, autres projets)","TRAVAUX OCM",
AI969="No root CAuse","No root cause",
AI969="ODU HS","TX ISSUE",
AI969="IP &amp; VLAN","TX ISSUE",
AI969="Warehouse HUAWEI","SPARE-ISSUE",
AI969="SPARE-HS","SPARE-ISSUE",
AI969="Power Telco","RAN ISSUE",AI969="no impacts","no impacts"
),"")</f>
        <v>no impacts</v>
      </c>
      <c r="AI969" s="85" t="s">
        <v>5998</v>
      </c>
      <c r="AJ969" s="57" t="str" cm="1">
        <f t="array" ref="AJ969">IFERROR(_xlfn.IFS(
AI969="MPR ISSUE","ACTIVE",
AI969="BSS Hardware Issue","ACTIVE",
AI969="Sites strategiques, MLL, Pylone, etc.","PASSIVE",
AI969="AKTIVCO DEFAUT GE &amp; POWER Cabinet","PASSIVE",
AI969="AKTIVCO Coupure ENEO &amp; Baisse de tension","PASSIVE",
AI969="Coupure ENEO &amp; Baisse de tension","PASSIVE",
AI969="Defaut GE &amp; POWER Cabinet","PASSIVE",
AI969="Sharing","PASSIVE",
AI969="Sites strategiques &amp; DataCenter","PASSIVE",
AI969="Exclu","Exclu",
AI969="SAT","ACTIVE",
AI969="SPARE-ISSUE","SPARE-ISSUE",
AI969="Fiber CAmtel","ACTIVE",
AI969="Fiber AOF","ACTIVE",
AI969="Projet OCM (HUAWEI)","PLANNED WORKS",
AI969="Projet OCM (NOKIA)","PLANNED WORKS",
AI969="ACCESS-ISSUE","ACCESS-ISSUE",
AI969="Projet OCM (ZTE, NOKIA, autres projets)","PLANNED WORKS",
AI969="No root CAuse","No root cause",
AI969="ODU HS","ACTIVE",
AI969="IP &amp; VLAN","ACTIVE",
AI969="Warehouse HUAWEI","SPARE-ISSUE",
AI969="SPARE-HS","SPARE-ISSUE",
AI969="Power Telco","ACTIVE", AI969="no impacts","no impacts"
),"")</f>
        <v>no impacts</v>
      </c>
      <c r="AK969" s="23" t="s">
        <v>5537</v>
      </c>
      <c r="AL969" s="23" t="str">
        <f t="shared" si="27"/>
        <v>NRD_175</v>
      </c>
      <c r="AN969" s="9" t="s">
        <v>5537</v>
      </c>
      <c r="AO969" s="23" t="str">
        <f>_xlfn.XLOOKUP(B969,'INCIDENT-05-03-2026'!E:E,'INCIDENT-05-03-2026'!F:F,"")</f>
        <v/>
      </c>
      <c r="AP969" s="7" t="s">
        <v>5537</v>
      </c>
      <c r="AQ969" s="6"/>
      <c r="AR969" s="7"/>
      <c r="AS969" s="3" t="str">
        <f>_xlfn.XLOOKUP(B969,'[3]tt num | region | site id'!$C:$C,'[3]tt num | region | site id'!$Q:$Q,"")</f>
        <v/>
      </c>
      <c r="AT969" s="24" t="str">
        <f>_xlfn.XLOOKUP(B969,'[4]Cells Huawei 03052026 12h'!$B:$B,'[4]Cells Huawei 03052026 12h'!$T:$T,"")</f>
        <v/>
      </c>
      <c r="AU969" s="24" t="str">
        <f>_xlfn.XLOOKUP(B969,'[5]cells down 02052026 8h50'!$B:$B,'[5]cells down 02052026 8h50'!$R:$R,"")</f>
        <v/>
      </c>
      <c r="AV969" s="24" t="str">
        <f>_xlfn.XLOOKUP(B969,'[5]cells down 02052026 13h50'!$B:$B,'[5]cells down 02052026 13h50'!$R:$R,"")</f>
        <v/>
      </c>
      <c r="AW969" s="24" t="str">
        <f>_xlfn.XLOOKUP(B969,'[5]cells down 02052026 13h50'!$B:$B,'[5]cells down 02052026 13h50'!$R:$R,"")</f>
        <v/>
      </c>
      <c r="AX969" s="24" t="str">
        <f>_xlfn.XLOOKUP(B969,'[6]cell downs 03052026 8h40 '!$B:$B,'[6]cell downs 03052026 8h40 '!$R:$R,"")</f>
        <v/>
      </c>
      <c r="AY969" s="24" t="str">
        <f>_xlfn.XLOOKUP(B969,'[7]ALL SITES DOWN'!$D:$D,'[7]ALL SITES DOWN'!$J:$J,"")</f>
        <v/>
      </c>
      <c r="AZ969" s="24" t="str">
        <f>_xlfn.XLOOKUP(B969,'[8]ALL SITES DOWN'!$D:$D,'[8]ALL SITES DOWN'!$J:$J,"")</f>
        <v/>
      </c>
      <c r="BA969" s="9" t="str">
        <f>_xlfn.XLOOKUP(B969,[9]sheet1!$AC:$AC,[9]sheet1!$AF:$AF,"")</f>
        <v/>
      </c>
      <c r="BB969" s="14" t="s">
        <v>5537</v>
      </c>
      <c r="BC969" s="14" t="s">
        <v>5537</v>
      </c>
      <c r="BD969" s="14" t="str">
        <f>_xlfn.XLOOKUP(B969,'[10]cell downs 18042026 17h'!$B:$B,'[10]cell downs 18042026 17h'!$B:$B,"")</f>
        <v/>
      </c>
      <c r="BE969" s="14" t="str">
        <f>_xlfn.XLOOKUP(B969,'[11]Cells Huawei 19042026 15h'!$B:$B,'[11]Cells Huawei 19042026 15h'!$B:$B,"")</f>
        <v/>
      </c>
      <c r="BF969" s="9" t="str">
        <f>_xlfn.XLOOKUP(B969,'[12]cells down 19042026 9H40'!$B:$B,'[12]cells down 19042026 9H40'!$B:$B,"")</f>
        <v/>
      </c>
      <c r="BG969" s="9" t="s">
        <v>5537</v>
      </c>
      <c r="BH969" s="9" t="s">
        <v>5537</v>
      </c>
    </row>
    <row r="970" spans="1:60" s="9" customFormat="1" x14ac:dyDescent="0.3">
      <c r="A970" s="1" t="s">
        <v>3315</v>
      </c>
      <c r="B970" s="8" t="s">
        <v>3316</v>
      </c>
      <c r="C970" s="3" t="str">
        <f>_xlfn.XLOOKUP(B970,'[1]daily break down'!$D:$D,'[1]daily break down'!$E:$E,"")</f>
        <v>EXTREME-NORD</v>
      </c>
      <c r="D970" s="1" t="s">
        <v>11</v>
      </c>
      <c r="E970" s="1" t="s">
        <v>96</v>
      </c>
      <c r="F970" s="3" t="s">
        <v>55</v>
      </c>
      <c r="G970" s="1" t="s">
        <v>3317</v>
      </c>
      <c r="H970" s="40" t="str">
        <f>_xlfn.XLOOKUP(B970,[2]CALCULATION!$B:$B,[2]CALCULATION!$H:$H,"")</f>
        <v>HUAWEI</v>
      </c>
      <c r="I970" s="34">
        <v>0</v>
      </c>
      <c r="J970" s="34">
        <v>0</v>
      </c>
      <c r="K970" s="34">
        <v>0</v>
      </c>
      <c r="L970" s="34">
        <v>0</v>
      </c>
      <c r="M970" s="34">
        <v>0</v>
      </c>
      <c r="N970" s="34">
        <v>0</v>
      </c>
      <c r="O970" s="34">
        <v>0</v>
      </c>
      <c r="P970" s="34">
        <v>0</v>
      </c>
      <c r="Q970" s="34">
        <v>0</v>
      </c>
      <c r="R970" s="34">
        <v>0</v>
      </c>
      <c r="S970" s="35">
        <v>0</v>
      </c>
      <c r="T970" s="35">
        <v>0</v>
      </c>
      <c r="U970" s="35">
        <v>0</v>
      </c>
      <c r="V970" s="35">
        <v>4.8154711456968938E-3</v>
      </c>
      <c r="W970" s="35">
        <v>9.7361692534664229E-2</v>
      </c>
      <c r="X970" s="35">
        <v>1.3514708945789922</v>
      </c>
      <c r="Y970" s="35">
        <v>0</v>
      </c>
      <c r="Z970" s="35">
        <v>0</v>
      </c>
      <c r="AA970" s="35">
        <v>0</v>
      </c>
      <c r="AB970" s="35">
        <v>0</v>
      </c>
      <c r="AC970" s="35">
        <v>0</v>
      </c>
      <c r="AD970" s="35">
        <v>0</v>
      </c>
      <c r="AE970" s="58" t="s">
        <v>5603</v>
      </c>
      <c r="AF970" s="58"/>
      <c r="AG970" s="57" t="str" cm="1">
        <f t="array" ref="AG970">IFERROR(_xlfn.IFS(
AI970="MPR ISSUE","PDH",
AI970="BSS Hardware Issue","BSS",
AI970="Sites strategiques, MLL, Pylone, etc.","ENVTECH",
AI970="AKTIVCO DEFAUT GE &amp; POWER Cabinet","AKTIVCO",
AI970="AKTIVCO Coupure ENEO &amp; Baisse de tension","AKTIVCO GRID ONLY",
AI970="Coupure ENEO &amp; Baisse de tension","IHS GRID ONLY",
AI970="Defaut GE &amp; POWER Cabinet","IHS",
AI970="Sharing","Partners",
AI970="Sites strategiques &amp; DataCenter","SST &amp; DC",
AI970="Exclu","Exclu",
AI970="SAT","SAT",
AI970="SPARE-ISSUE","SPARE-ISSUE",
AI970="Fiber CAmtel","TRANS_FO_CAMTEL",
AI970="Fiber AOF","Fiber AOF",
AI970="Projet OCM (HUAWEI)","TRAVAUX-HUAWEI",
AI970="Projet OCM (NOKIA)","TRAVAUX-NOKIA",
AI970="ACCESS-ISSUE","ACCESS-ISSUE",
AI970="Projet OCM (ZTE, NOKIA, autres projets)","TRAVAUX OCM",
AI970="No root CAuse","No root cause",
AI970="ODU HS","PDH",
AI970="IP &amp; VLAN","PDH",
AI970="Warehouse HUAWEI","SPARE-ISSUE",
AI970="SPARE-HS","SPARE-ISSUE",
AI970="Power Telco","BSS",AI970="no impacts","no impacts"
),"")</f>
        <v>no impacts</v>
      </c>
      <c r="AH970" s="57" t="str" cm="1">
        <f t="array" ref="AH970">IFERROR(_xlfn.IFS(
AI970="MPR ISSUE","TX ISSUE",
AI970="BSS Hardware Issue","RAN ISSUE",
AI970="Sites strategiques, MLL, Pylone, etc.","ENVTECH",
AI970="AKTIVCO DEFAUT GE &amp; POWER Cabinet","POWER ISSUE",
AI970="AKTIVCO Coupure ENEO &amp; Baisse de tension","POWER ISSUE",
AI970="Coupure ENEO &amp; Baisse de tension","POWER ISSUE",
AI970="Defaut GE &amp; POWER Cabinet","POWER ISSUE",
AI970="Sharing","POWER ISSUE",
AI970="Sites strategiques &amp; DataCenter","POWER ISSUE",
AI970="Exclu","Exclu",
AI970="SAT","TX ISSUE",
AI970="SPARE-ISSUE","SPARE-ISSUE",
AI970="Fiber CAmtel","TX ISSUE",
AI970="Fiber AOF","TX ISSUE",
AI970="Projet OCM (HUAWEI)","TRAVAUX-HUAWEI",
AI970="Projet OCM (NOKIA)","TRAVAUX -NOKIA",
AI970="ACCESS-ISSUE","ACCESS-ISSUE",
AI970="Projet OCM (ZTE, NOKIA, autres projets)","TRAVAUX OCM",
AI970="No root CAuse","No root cause",
AI970="ODU HS","TX ISSUE",
AI970="IP &amp; VLAN","TX ISSUE",
AI970="Warehouse HUAWEI","SPARE-ISSUE",
AI970="SPARE-HS","SPARE-ISSUE",
AI970="Power Telco","RAN ISSUE",AI970="no impacts","no impacts"
),"")</f>
        <v>no impacts</v>
      </c>
      <c r="AI970" s="85" t="s">
        <v>5998</v>
      </c>
      <c r="AJ970" s="57" t="str" cm="1">
        <f t="array" ref="AJ970">IFERROR(_xlfn.IFS(
AI970="MPR ISSUE","ACTIVE",
AI970="BSS Hardware Issue","ACTIVE",
AI970="Sites strategiques, MLL, Pylone, etc.","PASSIVE",
AI970="AKTIVCO DEFAUT GE &amp; POWER Cabinet","PASSIVE",
AI970="AKTIVCO Coupure ENEO &amp; Baisse de tension","PASSIVE",
AI970="Coupure ENEO &amp; Baisse de tension","PASSIVE",
AI970="Defaut GE &amp; POWER Cabinet","PASSIVE",
AI970="Sharing","PASSIVE",
AI970="Sites strategiques &amp; DataCenter","PASSIVE",
AI970="Exclu","Exclu",
AI970="SAT","ACTIVE",
AI970="SPARE-ISSUE","SPARE-ISSUE",
AI970="Fiber CAmtel","ACTIVE",
AI970="Fiber AOF","ACTIVE",
AI970="Projet OCM (HUAWEI)","PLANNED WORKS",
AI970="Projet OCM (NOKIA)","PLANNED WORKS",
AI970="ACCESS-ISSUE","ACCESS-ISSUE",
AI970="Projet OCM (ZTE, NOKIA, autres projets)","PLANNED WORKS",
AI970="No root CAuse","No root cause",
AI970="ODU HS","ACTIVE",
AI970="IP &amp; VLAN","ACTIVE",
AI970="Warehouse HUAWEI","SPARE-ISSUE",
AI970="SPARE-HS","SPARE-ISSUE",
AI970="Power Telco","ACTIVE", AI970="no impacts","no impacts"
),"")</f>
        <v>no impacts</v>
      </c>
      <c r="AK970" s="23" t="s">
        <v>5537</v>
      </c>
      <c r="AL970" s="23" t="str">
        <f t="shared" si="27"/>
        <v>EXN_199</v>
      </c>
      <c r="AN970" s="9" t="s">
        <v>5537</v>
      </c>
      <c r="AO970" s="23" t="str">
        <f>_xlfn.XLOOKUP(B970,'INCIDENT-05-03-2026'!E:E,'INCIDENT-05-03-2026'!F:F,"")</f>
        <v/>
      </c>
      <c r="AP970" s="7" t="s">
        <v>5537</v>
      </c>
      <c r="AQ970" s="6"/>
      <c r="AR970" s="7"/>
      <c r="AS970" s="3" t="str">
        <f>_xlfn.XLOOKUP(B970,'[3]tt num | region | site id'!$C:$C,'[3]tt num | region | site id'!$Q:$Q,"")</f>
        <v/>
      </c>
      <c r="AT970" s="24" t="str">
        <f>_xlfn.XLOOKUP(B970,'[4]Cells Huawei 03052026 12h'!$B:$B,'[4]Cells Huawei 03052026 12h'!$T:$T,"")</f>
        <v/>
      </c>
      <c r="AU970" s="24" t="str">
        <f>_xlfn.XLOOKUP(B970,'[5]cells down 02052026 8h50'!$B:$B,'[5]cells down 02052026 8h50'!$R:$R,"")</f>
        <v/>
      </c>
      <c r="AV970" s="24" t="str">
        <f>_xlfn.XLOOKUP(B970,'[5]cells down 02052026 13h50'!$B:$B,'[5]cells down 02052026 13h50'!$R:$R,"")</f>
        <v/>
      </c>
      <c r="AW970" s="24" t="str">
        <f>_xlfn.XLOOKUP(B970,'[5]cells down 02052026 13h50'!$B:$B,'[5]cells down 02052026 13h50'!$R:$R,"")</f>
        <v/>
      </c>
      <c r="AX970" s="24" t="str">
        <f>_xlfn.XLOOKUP(B970,'[6]cell downs 03052026 8h40 '!$B:$B,'[6]cell downs 03052026 8h40 '!$R:$R,"")</f>
        <v/>
      </c>
      <c r="AY970" s="24" t="str">
        <f>_xlfn.XLOOKUP(B970,'[7]ALL SITES DOWN'!$D:$D,'[7]ALL SITES DOWN'!$J:$J,"")</f>
        <v/>
      </c>
      <c r="AZ970" s="24" t="str">
        <f>_xlfn.XLOOKUP(B970,'[8]ALL SITES DOWN'!$D:$D,'[8]ALL SITES DOWN'!$J:$J,"")</f>
        <v/>
      </c>
      <c r="BA970" s="9" t="str">
        <f>_xlfn.XLOOKUP(B970,[9]sheet1!$AC:$AC,[9]sheet1!$AF:$AF,"")</f>
        <v/>
      </c>
      <c r="BB970" s="14" t="s">
        <v>5537</v>
      </c>
      <c r="BC970" s="14" t="s">
        <v>5537</v>
      </c>
      <c r="BD970" s="14" t="str">
        <f>_xlfn.XLOOKUP(B970,'[10]cell downs 18042026 17h'!$B:$B,'[10]cell downs 18042026 17h'!$B:$B,"")</f>
        <v/>
      </c>
      <c r="BE970" s="14" t="str">
        <f>_xlfn.XLOOKUP(B970,'[11]Cells Huawei 19042026 15h'!$B:$B,'[11]Cells Huawei 19042026 15h'!$B:$B,"")</f>
        <v/>
      </c>
      <c r="BF970" s="9" t="str">
        <f>_xlfn.XLOOKUP(B970,'[12]cells down 19042026 9H40'!$B:$B,'[12]cells down 19042026 9H40'!$B:$B,"")</f>
        <v/>
      </c>
      <c r="BG970" s="9" t="s">
        <v>3316</v>
      </c>
      <c r="BH970" s="9" t="s">
        <v>5537</v>
      </c>
    </row>
    <row r="971" spans="1:60" s="9" customFormat="1" x14ac:dyDescent="0.3">
      <c r="A971" s="1" t="s">
        <v>3098</v>
      </c>
      <c r="B971" s="8" t="s">
        <v>3099</v>
      </c>
      <c r="C971" s="3" t="str">
        <f>_xlfn.XLOOKUP(B971,'[1]daily break down'!$D:$D,'[1]daily break down'!$E:$E,"")</f>
        <v>EXTREME-NORD</v>
      </c>
      <c r="D971" s="1" t="s">
        <v>11</v>
      </c>
      <c r="E971" s="1" t="s">
        <v>12</v>
      </c>
      <c r="F971" s="3" t="s">
        <v>55</v>
      </c>
      <c r="G971" s="1" t="s">
        <v>3100</v>
      </c>
      <c r="H971" s="40" t="str">
        <f>_xlfn.XLOOKUP(B971,[2]CALCULATION!$B:$B,[2]CALCULATION!$H:$H,"")</f>
        <v>HUAWEI</v>
      </c>
      <c r="I971" s="34">
        <v>0</v>
      </c>
      <c r="J971" s="34">
        <v>0</v>
      </c>
      <c r="K971" s="34">
        <v>0</v>
      </c>
      <c r="L971" s="34">
        <v>0</v>
      </c>
      <c r="M971" s="34">
        <v>0</v>
      </c>
      <c r="N971" s="34">
        <v>0</v>
      </c>
      <c r="O971" s="34">
        <v>0</v>
      </c>
      <c r="P971" s="34">
        <v>0</v>
      </c>
      <c r="Q971" s="34">
        <v>0</v>
      </c>
      <c r="R971" s="34">
        <v>0</v>
      </c>
      <c r="S971" s="35">
        <v>0</v>
      </c>
      <c r="T971" s="35">
        <v>0</v>
      </c>
      <c r="U971" s="35">
        <v>0</v>
      </c>
      <c r="V971" s="35">
        <v>4.2804187961750159E-3</v>
      </c>
      <c r="W971" s="35">
        <v>9.7736229179329559E-2</v>
      </c>
      <c r="X971" s="35">
        <v>1.3514173893440402</v>
      </c>
      <c r="Y971" s="35">
        <v>0</v>
      </c>
      <c r="Z971" s="35">
        <v>0</v>
      </c>
      <c r="AA971" s="35">
        <v>0</v>
      </c>
      <c r="AB971" s="35">
        <v>0</v>
      </c>
      <c r="AC971" s="35">
        <v>0</v>
      </c>
      <c r="AD971" s="35">
        <v>0</v>
      </c>
      <c r="AE971" s="58" t="s">
        <v>5603</v>
      </c>
      <c r="AF971" s="58"/>
      <c r="AG971" s="57" t="str" cm="1">
        <f t="array" ref="AG971">IFERROR(_xlfn.IFS(
AI971="MPR ISSUE","PDH",
AI971="BSS Hardware Issue","BSS",
AI971="Sites strategiques, MLL, Pylone, etc.","ENVTECH",
AI971="AKTIVCO DEFAUT GE &amp; POWER Cabinet","AKTIVCO",
AI971="AKTIVCO Coupure ENEO &amp; Baisse de tension","AKTIVCO GRID ONLY",
AI971="Coupure ENEO &amp; Baisse de tension","IHS GRID ONLY",
AI971="Defaut GE &amp; POWER Cabinet","IHS",
AI971="Sharing","Partners",
AI971="Sites strategiques &amp; DataCenter","SST &amp; DC",
AI971="Exclu","Exclu",
AI971="SAT","SAT",
AI971="SPARE-ISSUE","SPARE-ISSUE",
AI971="Fiber CAmtel","TRANS_FO_CAMTEL",
AI971="Fiber AOF","Fiber AOF",
AI971="Projet OCM (HUAWEI)","TRAVAUX-HUAWEI",
AI971="Projet OCM (NOKIA)","TRAVAUX-NOKIA",
AI971="ACCESS-ISSUE","ACCESS-ISSUE",
AI971="Projet OCM (ZTE, NOKIA, autres projets)","TRAVAUX OCM",
AI971="No root CAuse","No root cause",
AI971="ODU HS","PDH",
AI971="IP &amp; VLAN","PDH",
AI971="Warehouse HUAWEI","SPARE-ISSUE",
AI971="SPARE-HS","SPARE-ISSUE",
AI971="Power Telco","BSS",AI971="no impacts","no impacts"
),"")</f>
        <v>no impacts</v>
      </c>
      <c r="AH971" s="57" t="str" cm="1">
        <f t="array" ref="AH971">IFERROR(_xlfn.IFS(
AI971="MPR ISSUE","TX ISSUE",
AI971="BSS Hardware Issue","RAN ISSUE",
AI971="Sites strategiques, MLL, Pylone, etc.","ENVTECH",
AI971="AKTIVCO DEFAUT GE &amp; POWER Cabinet","POWER ISSUE",
AI971="AKTIVCO Coupure ENEO &amp; Baisse de tension","POWER ISSUE",
AI971="Coupure ENEO &amp; Baisse de tension","POWER ISSUE",
AI971="Defaut GE &amp; POWER Cabinet","POWER ISSUE",
AI971="Sharing","POWER ISSUE",
AI971="Sites strategiques &amp; DataCenter","POWER ISSUE",
AI971="Exclu","Exclu",
AI971="SAT","TX ISSUE",
AI971="SPARE-ISSUE","SPARE-ISSUE",
AI971="Fiber CAmtel","TX ISSUE",
AI971="Fiber AOF","TX ISSUE",
AI971="Projet OCM (HUAWEI)","TRAVAUX-HUAWEI",
AI971="Projet OCM (NOKIA)","TRAVAUX -NOKIA",
AI971="ACCESS-ISSUE","ACCESS-ISSUE",
AI971="Projet OCM (ZTE, NOKIA, autres projets)","TRAVAUX OCM",
AI971="No root CAuse","No root cause",
AI971="ODU HS","TX ISSUE",
AI971="IP &amp; VLAN","TX ISSUE",
AI971="Warehouse HUAWEI","SPARE-ISSUE",
AI971="SPARE-HS","SPARE-ISSUE",
AI971="Power Telco","RAN ISSUE",AI971="no impacts","no impacts"
),"")</f>
        <v>no impacts</v>
      </c>
      <c r="AI971" s="85" t="s">
        <v>5998</v>
      </c>
      <c r="AJ971" s="57" t="str" cm="1">
        <f t="array" ref="AJ971">IFERROR(_xlfn.IFS(
AI971="MPR ISSUE","ACTIVE",
AI971="BSS Hardware Issue","ACTIVE",
AI971="Sites strategiques, MLL, Pylone, etc.","PASSIVE",
AI971="AKTIVCO DEFAUT GE &amp; POWER Cabinet","PASSIVE",
AI971="AKTIVCO Coupure ENEO &amp; Baisse de tension","PASSIVE",
AI971="Coupure ENEO &amp; Baisse de tension","PASSIVE",
AI971="Defaut GE &amp; POWER Cabinet","PASSIVE",
AI971="Sharing","PASSIVE",
AI971="Sites strategiques &amp; DataCenter","PASSIVE",
AI971="Exclu","Exclu",
AI971="SAT","ACTIVE",
AI971="SPARE-ISSUE","SPARE-ISSUE",
AI971="Fiber CAmtel","ACTIVE",
AI971="Fiber AOF","ACTIVE",
AI971="Projet OCM (HUAWEI)","PLANNED WORKS",
AI971="Projet OCM (NOKIA)","PLANNED WORKS",
AI971="ACCESS-ISSUE","ACCESS-ISSUE",
AI971="Projet OCM (ZTE, NOKIA, autres projets)","PLANNED WORKS",
AI971="No root CAuse","No root cause",
AI971="ODU HS","ACTIVE",
AI971="IP &amp; VLAN","ACTIVE",
AI971="Warehouse HUAWEI","SPARE-ISSUE",
AI971="SPARE-HS","SPARE-ISSUE",
AI971="Power Telco","ACTIVE", AI971="no impacts","no impacts"
),"")</f>
        <v>no impacts</v>
      </c>
      <c r="AK971" s="23" t="s">
        <v>5537</v>
      </c>
      <c r="AL971" s="23" t="str">
        <f t="shared" si="27"/>
        <v>EXN_190</v>
      </c>
      <c r="AN971" s="9" t="s">
        <v>5537</v>
      </c>
      <c r="AO971" s="23" t="str">
        <f>_xlfn.XLOOKUP(B971,'INCIDENT-05-03-2026'!E:E,'INCIDENT-05-03-2026'!F:F,"")</f>
        <v/>
      </c>
      <c r="AP971" s="7" t="s">
        <v>5537</v>
      </c>
      <c r="AQ971" s="6"/>
      <c r="AR971" s="7"/>
      <c r="AS971" s="3" t="str">
        <f>_xlfn.XLOOKUP(B971,'[3]tt num | region | site id'!$C:$C,'[3]tt num | region | site id'!$Q:$Q,"")</f>
        <v/>
      </c>
      <c r="AT971" s="24" t="str">
        <f>_xlfn.XLOOKUP(B971,'[4]Cells Huawei 03052026 12h'!$B:$B,'[4]Cells Huawei 03052026 12h'!$T:$T,"")</f>
        <v/>
      </c>
      <c r="AU971" s="24" t="str">
        <f>_xlfn.XLOOKUP(B971,'[5]cells down 02052026 8h50'!$B:$B,'[5]cells down 02052026 8h50'!$R:$R,"")</f>
        <v/>
      </c>
      <c r="AV971" s="24" t="str">
        <f>_xlfn.XLOOKUP(B971,'[5]cells down 02052026 13h50'!$B:$B,'[5]cells down 02052026 13h50'!$R:$R,"")</f>
        <v/>
      </c>
      <c r="AW971" s="24" t="str">
        <f>_xlfn.XLOOKUP(B971,'[5]cells down 02052026 13h50'!$B:$B,'[5]cells down 02052026 13h50'!$R:$R,"")</f>
        <v/>
      </c>
      <c r="AX971" s="24" t="str">
        <f>_xlfn.XLOOKUP(B971,'[6]cell downs 03052026 8h40 '!$B:$B,'[6]cell downs 03052026 8h40 '!$R:$R,"")</f>
        <v/>
      </c>
      <c r="AY971" s="24" t="str">
        <f>_xlfn.XLOOKUP(B971,'[7]ALL SITES DOWN'!$D:$D,'[7]ALL SITES DOWN'!$J:$J,"")</f>
        <v/>
      </c>
      <c r="AZ971" s="24" t="str">
        <f>_xlfn.XLOOKUP(B971,'[8]ALL SITES DOWN'!$D:$D,'[8]ALL SITES DOWN'!$J:$J,"")</f>
        <v/>
      </c>
      <c r="BA971" s="9" t="str">
        <f>_xlfn.XLOOKUP(B971,[9]sheet1!$AC:$AC,[9]sheet1!$AF:$AF,"")</f>
        <v/>
      </c>
      <c r="BB971" s="14" t="s">
        <v>5537</v>
      </c>
      <c r="BC971" s="14" t="s">
        <v>5537</v>
      </c>
      <c r="BD971" s="14" t="str">
        <f>_xlfn.XLOOKUP(B971,'[10]cell downs 18042026 17h'!$B:$B,'[10]cell downs 18042026 17h'!$B:$B,"")</f>
        <v/>
      </c>
      <c r="BE971" s="14" t="str">
        <f>_xlfn.XLOOKUP(B971,'[11]Cells Huawei 19042026 15h'!$B:$B,'[11]Cells Huawei 19042026 15h'!$B:$B,"")</f>
        <v/>
      </c>
      <c r="BF971" s="9" t="str">
        <f>_xlfn.XLOOKUP(B971,'[12]cells down 19042026 9H40'!$B:$B,'[12]cells down 19042026 9H40'!$B:$B,"")</f>
        <v/>
      </c>
      <c r="BG971" s="9" t="s">
        <v>3099</v>
      </c>
      <c r="BH971" s="9" t="s">
        <v>5537</v>
      </c>
    </row>
    <row r="972" spans="1:60" s="9" customFormat="1" x14ac:dyDescent="0.3">
      <c r="A972" s="1" t="s">
        <v>3381</v>
      </c>
      <c r="B972" s="8" t="s">
        <v>3382</v>
      </c>
      <c r="C972" s="3" t="str">
        <f>_xlfn.XLOOKUP(B972,'[1]daily break down'!$D:$D,'[1]daily break down'!$E:$E,"")</f>
        <v>EXTREME-NORD</v>
      </c>
      <c r="D972" s="1" t="s">
        <v>21</v>
      </c>
      <c r="E972" s="1" t="s">
        <v>122</v>
      </c>
      <c r="F972" s="3" t="s">
        <v>55</v>
      </c>
      <c r="G972" s="1" t="s">
        <v>3324</v>
      </c>
      <c r="H972" s="40" t="str">
        <f>_xlfn.XLOOKUP(B972,[2]CALCULATION!$B:$B,[2]CALCULATION!$H:$H,"")</f>
        <v>Huawei</v>
      </c>
      <c r="I972" s="34">
        <v>0</v>
      </c>
      <c r="J972" s="34">
        <v>0</v>
      </c>
      <c r="K972" s="34">
        <v>0</v>
      </c>
      <c r="L972" s="34">
        <v>0</v>
      </c>
      <c r="M972" s="34">
        <v>0</v>
      </c>
      <c r="N972" s="34">
        <v>0</v>
      </c>
      <c r="O972" s="34">
        <v>0</v>
      </c>
      <c r="P972" s="34">
        <v>0</v>
      </c>
      <c r="Q972" s="34">
        <v>0</v>
      </c>
      <c r="R972" s="34">
        <v>0</v>
      </c>
      <c r="S972" s="35">
        <v>0</v>
      </c>
      <c r="T972" s="35">
        <v>0</v>
      </c>
      <c r="U972" s="35">
        <v>0</v>
      </c>
      <c r="V972" s="35">
        <v>5.4878535982627201E-2</v>
      </c>
      <c r="W972" s="35">
        <v>0.1089188232843368</v>
      </c>
      <c r="X972" s="35">
        <v>1.3505613055848051</v>
      </c>
      <c r="Y972" s="35">
        <v>0</v>
      </c>
      <c r="Z972" s="35">
        <v>0</v>
      </c>
      <c r="AA972" s="35">
        <v>0</v>
      </c>
      <c r="AB972" s="35">
        <v>0</v>
      </c>
      <c r="AC972" s="35">
        <v>0</v>
      </c>
      <c r="AD972" s="35">
        <v>0</v>
      </c>
      <c r="AE972" s="58" t="s">
        <v>5603</v>
      </c>
      <c r="AF972" s="58"/>
      <c r="AG972" s="57" t="str" cm="1">
        <f t="array" ref="AG972">IFERROR(_xlfn.IFS(
AI972="MPR ISSUE","PDH",
AI972="BSS Hardware Issue","BSS",
AI972="Sites strategiques, MLL, Pylone, etc.","ENVTECH",
AI972="AKTIVCO DEFAUT GE &amp; POWER Cabinet","AKTIVCO",
AI972="AKTIVCO Coupure ENEO &amp; Baisse de tension","AKTIVCO GRID ONLY",
AI972="Coupure ENEO &amp; Baisse de tension","IHS GRID ONLY",
AI972="Defaut GE &amp; POWER Cabinet","IHS",
AI972="Sharing","Partners",
AI972="Sites strategiques &amp; DataCenter","SST &amp; DC",
AI972="Exclu","Exclu",
AI972="SAT","SAT",
AI972="SPARE-ISSUE","SPARE-ISSUE",
AI972="Fiber CAmtel","TRANS_FO_CAMTEL",
AI972="Fiber AOF","Fiber AOF",
AI972="Projet OCM (HUAWEI)","TRAVAUX-HUAWEI",
AI972="Projet OCM (NOKIA)","TRAVAUX-NOKIA",
AI972="ACCESS-ISSUE","ACCESS-ISSUE",
AI972="Projet OCM (ZTE, NOKIA, autres projets)","TRAVAUX OCM",
AI972="No root CAuse","No root cause",
AI972="ODU HS","PDH",
AI972="IP &amp; VLAN","PDH",
AI972="Warehouse HUAWEI","SPARE-ISSUE",
AI972="SPARE-HS","SPARE-ISSUE",
AI972="Power Telco","BSS",AI972="no impacts","no impacts"
),"")</f>
        <v>no impacts</v>
      </c>
      <c r="AH972" s="57" t="str" cm="1">
        <f t="array" ref="AH972">IFERROR(_xlfn.IFS(
AI972="MPR ISSUE","TX ISSUE",
AI972="BSS Hardware Issue","RAN ISSUE",
AI972="Sites strategiques, MLL, Pylone, etc.","ENVTECH",
AI972="AKTIVCO DEFAUT GE &amp; POWER Cabinet","POWER ISSUE",
AI972="AKTIVCO Coupure ENEO &amp; Baisse de tension","POWER ISSUE",
AI972="Coupure ENEO &amp; Baisse de tension","POWER ISSUE",
AI972="Defaut GE &amp; POWER Cabinet","POWER ISSUE",
AI972="Sharing","POWER ISSUE",
AI972="Sites strategiques &amp; DataCenter","POWER ISSUE",
AI972="Exclu","Exclu",
AI972="SAT","TX ISSUE",
AI972="SPARE-ISSUE","SPARE-ISSUE",
AI972="Fiber CAmtel","TX ISSUE",
AI972="Fiber AOF","TX ISSUE",
AI972="Projet OCM (HUAWEI)","TRAVAUX-HUAWEI",
AI972="Projet OCM (NOKIA)","TRAVAUX -NOKIA",
AI972="ACCESS-ISSUE","ACCESS-ISSUE",
AI972="Projet OCM (ZTE, NOKIA, autres projets)","TRAVAUX OCM",
AI972="No root CAuse","No root cause",
AI972="ODU HS","TX ISSUE",
AI972="IP &amp; VLAN","TX ISSUE",
AI972="Warehouse HUAWEI","SPARE-ISSUE",
AI972="SPARE-HS","SPARE-ISSUE",
AI972="Power Telco","RAN ISSUE",AI972="no impacts","no impacts"
),"")</f>
        <v>no impacts</v>
      </c>
      <c r="AI972" s="85" t="s">
        <v>5998</v>
      </c>
      <c r="AJ972" s="57" t="str" cm="1">
        <f t="array" ref="AJ972">IFERROR(_xlfn.IFS(
AI972="MPR ISSUE","ACTIVE",
AI972="BSS Hardware Issue","ACTIVE",
AI972="Sites strategiques, MLL, Pylone, etc.","PASSIVE",
AI972="AKTIVCO DEFAUT GE &amp; POWER Cabinet","PASSIVE",
AI972="AKTIVCO Coupure ENEO &amp; Baisse de tension","PASSIVE",
AI972="Coupure ENEO &amp; Baisse de tension","PASSIVE",
AI972="Defaut GE &amp; POWER Cabinet","PASSIVE",
AI972="Sharing","PASSIVE",
AI972="Sites strategiques &amp; DataCenter","PASSIVE",
AI972="Exclu","Exclu",
AI972="SAT","ACTIVE",
AI972="SPARE-ISSUE","SPARE-ISSUE",
AI972="Fiber CAmtel","ACTIVE",
AI972="Fiber AOF","ACTIVE",
AI972="Projet OCM (HUAWEI)","PLANNED WORKS",
AI972="Projet OCM (NOKIA)","PLANNED WORKS",
AI972="ACCESS-ISSUE","ACCESS-ISSUE",
AI972="Projet OCM (ZTE, NOKIA, autres projets)","PLANNED WORKS",
AI972="No root CAuse","No root cause",
AI972="ODU HS","ACTIVE",
AI972="IP &amp; VLAN","ACTIVE",
AI972="Warehouse HUAWEI","SPARE-ISSUE",
AI972="SPARE-HS","SPARE-ISSUE",
AI972="Power Telco","ACTIVE", AI972="no impacts","no impacts"
),"")</f>
        <v>no impacts</v>
      </c>
      <c r="AK972" s="23" t="s">
        <v>5537</v>
      </c>
      <c r="AL972" s="23" t="str">
        <f t="shared" si="27"/>
        <v>EXN_209</v>
      </c>
      <c r="AN972" s="9" t="s">
        <v>5537</v>
      </c>
      <c r="AO972" s="23" t="str">
        <f>_xlfn.XLOOKUP(B972,'INCIDENT-05-03-2026'!E:E,'INCIDENT-05-03-2026'!F:F,"")</f>
        <v/>
      </c>
      <c r="AP972" s="7" t="s">
        <v>5537</v>
      </c>
      <c r="AQ972" s="6"/>
      <c r="AR972" s="7"/>
      <c r="AS972" s="3" t="str">
        <f>_xlfn.XLOOKUP(B972,'[3]tt num | region | site id'!$C:$C,'[3]tt num | region | site id'!$Q:$Q,"")</f>
        <v/>
      </c>
      <c r="AT972" s="24" t="str">
        <f>_xlfn.XLOOKUP(B972,'[4]Cells Huawei 03052026 12h'!$B:$B,'[4]Cells Huawei 03052026 12h'!$T:$T,"")</f>
        <v/>
      </c>
      <c r="AU972" s="24" t="str">
        <f>_xlfn.XLOOKUP(B972,'[5]cells down 02052026 8h50'!$B:$B,'[5]cells down 02052026 8h50'!$R:$R,"")</f>
        <v/>
      </c>
      <c r="AV972" s="24" t="str">
        <f>_xlfn.XLOOKUP(B972,'[5]cells down 02052026 13h50'!$B:$B,'[5]cells down 02052026 13h50'!$R:$R,"")</f>
        <v/>
      </c>
      <c r="AW972" s="24" t="str">
        <f>_xlfn.XLOOKUP(B972,'[5]cells down 02052026 13h50'!$B:$B,'[5]cells down 02052026 13h50'!$R:$R,"")</f>
        <v/>
      </c>
      <c r="AX972" s="24" t="str">
        <f>_xlfn.XLOOKUP(B972,'[6]cell downs 03052026 8h40 '!$B:$B,'[6]cell downs 03052026 8h40 '!$R:$R,"")</f>
        <v/>
      </c>
      <c r="AY972" s="24" t="str">
        <f>_xlfn.XLOOKUP(B972,'[7]ALL SITES DOWN'!$D:$D,'[7]ALL SITES DOWN'!$J:$J,"")</f>
        <v/>
      </c>
      <c r="AZ972" s="24" t="str">
        <f>_xlfn.XLOOKUP(B972,'[8]ALL SITES DOWN'!$D:$D,'[8]ALL SITES DOWN'!$J:$J,"")</f>
        <v/>
      </c>
      <c r="BA972" s="9" t="str">
        <f>_xlfn.XLOOKUP(B972,[9]sheet1!$AC:$AC,[9]sheet1!$AF:$AF,"")</f>
        <v/>
      </c>
      <c r="BB972" s="14" t="s">
        <v>5537</v>
      </c>
      <c r="BC972" s="14" t="s">
        <v>5537</v>
      </c>
      <c r="BD972" s="14" t="str">
        <f>_xlfn.XLOOKUP(B972,'[10]cell downs 18042026 17h'!$B:$B,'[10]cell downs 18042026 17h'!$B:$B,"")</f>
        <v/>
      </c>
      <c r="BE972" s="14" t="str">
        <f>_xlfn.XLOOKUP(B972,'[11]Cells Huawei 19042026 15h'!$B:$B,'[11]Cells Huawei 19042026 15h'!$B:$B,"")</f>
        <v/>
      </c>
      <c r="BF972" s="9" t="str">
        <f>_xlfn.XLOOKUP(B972,'[12]cells down 19042026 9H40'!$B:$B,'[12]cells down 19042026 9H40'!$B:$B,"")</f>
        <v/>
      </c>
      <c r="BG972" s="9" t="s">
        <v>5537</v>
      </c>
      <c r="BH972" s="9" t="s">
        <v>5537</v>
      </c>
    </row>
    <row r="973" spans="1:60" s="9" customFormat="1" x14ac:dyDescent="0.3">
      <c r="A973" s="1" t="s">
        <v>3261</v>
      </c>
      <c r="B973" s="8" t="s">
        <v>3262</v>
      </c>
      <c r="C973" s="3" t="str">
        <f>_xlfn.XLOOKUP(B973,'[1]daily break down'!$D:$D,'[1]daily break down'!$E:$E,"")</f>
        <v>Douala</v>
      </c>
      <c r="D973" s="1" t="s">
        <v>11</v>
      </c>
      <c r="E973" s="1" t="s">
        <v>12</v>
      </c>
      <c r="F973" s="3" t="s">
        <v>31</v>
      </c>
      <c r="G973" s="1" t="s">
        <v>32</v>
      </c>
      <c r="H973" s="42" t="str">
        <f>_xlfn.XLOOKUP(B973,[2]CALCULATION!$B:$B,[2]CALCULATION!$H:$H,"")</f>
        <v>ZTE</v>
      </c>
      <c r="I973" s="34">
        <v>0</v>
      </c>
      <c r="J973" s="34">
        <v>0</v>
      </c>
      <c r="K973" s="34">
        <v>0</v>
      </c>
      <c r="L973" s="34">
        <v>0</v>
      </c>
      <c r="M973" s="34">
        <v>3.6918612117009128E-2</v>
      </c>
      <c r="N973" s="34">
        <v>0</v>
      </c>
      <c r="O973" s="34">
        <v>0</v>
      </c>
      <c r="P973" s="34">
        <v>0</v>
      </c>
      <c r="Q973" s="34">
        <v>0</v>
      </c>
      <c r="R973" s="34">
        <v>0</v>
      </c>
      <c r="S973" s="35">
        <v>0</v>
      </c>
      <c r="T973" s="35">
        <v>0</v>
      </c>
      <c r="U973" s="35">
        <v>0</v>
      </c>
      <c r="V973" s="35">
        <v>0</v>
      </c>
      <c r="W973" s="35">
        <v>0</v>
      </c>
      <c r="X973" s="35">
        <v>1.1680192790062582</v>
      </c>
      <c r="Y973" s="35">
        <v>0</v>
      </c>
      <c r="Z973" s="35">
        <v>0</v>
      </c>
      <c r="AA973" s="35">
        <v>0</v>
      </c>
      <c r="AB973" s="35">
        <v>0</v>
      </c>
      <c r="AC973" s="35">
        <v>0</v>
      </c>
      <c r="AD973" s="35">
        <v>0</v>
      </c>
      <c r="AE973" s="58" t="s">
        <v>5560</v>
      </c>
      <c r="AF973" s="58"/>
      <c r="AG973" s="57" t="str" cm="1">
        <f t="array" ref="AG973">IFERROR(_xlfn.IFS(
AI973="MPR ISSUE","PDH",
AI973="BSS Hardware Issue","BSS",
AI973="Sites strategiques, MLL, Pylone, etc.","ENVTECH",
AI973="AKTIVCO DEFAUT GE &amp; POWER Cabinet","AKTIVCO",
AI973="AKTIVCO Coupure ENEO &amp; Baisse de tension","AKTIVCO GRID ONLY",
AI973="Coupure ENEO &amp; Baisse de tension","IHS GRID ONLY",
AI973="Defaut GE &amp; POWER Cabinet","IHS",
AI973="Sharing","Partners",
AI973="Sites strategiques &amp; DataCenter","SST &amp; DC",
AI973="Exclu","Exclu",
AI973="SAT","SAT",
AI973="SPARE-ISSUE","SPARE-ISSUE",
AI973="Fiber CAmtel","TRANS_FO_CAMTEL",
AI973="Fiber AOF","Fiber AOF",
AI973="Projet OCM (HUAWEI)","TRAVAUX-HUAWEI",
AI973="Projet OCM (NOKIA)","TRAVAUX-NOKIA",
AI973="ACCESS-ISSUE","ACCESS-ISSUE",
AI973="Projet OCM (ZTE, NOKIA, autres projets)","TRAVAUX OCM",
AI973="No root CAuse","No root cause",
AI973="ODU HS","PDH",
AI973="IP &amp; VLAN","PDH",
AI973="Warehouse HUAWEI","SPARE-ISSUE",
AI973="SPARE-HS","SPARE-ISSUE",
AI973="Power Telco","BSS",AI973="no impacts","no impacts"
),"")</f>
        <v>no impacts</v>
      </c>
      <c r="AH973" s="57" t="str" cm="1">
        <f t="array" ref="AH973">IFERROR(_xlfn.IFS(
AI973="MPR ISSUE","TX ISSUE",
AI973="BSS Hardware Issue","RAN ISSUE",
AI973="Sites strategiques, MLL, Pylone, etc.","ENVTECH",
AI973="AKTIVCO DEFAUT GE &amp; POWER Cabinet","POWER ISSUE",
AI973="AKTIVCO Coupure ENEO &amp; Baisse de tension","POWER ISSUE",
AI973="Coupure ENEO &amp; Baisse de tension","POWER ISSUE",
AI973="Defaut GE &amp; POWER Cabinet","POWER ISSUE",
AI973="Sharing","POWER ISSUE",
AI973="Sites strategiques &amp; DataCenter","POWER ISSUE",
AI973="Exclu","Exclu",
AI973="SAT","TX ISSUE",
AI973="SPARE-ISSUE","SPARE-ISSUE",
AI973="Fiber CAmtel","TX ISSUE",
AI973="Fiber AOF","TX ISSUE",
AI973="Projet OCM (HUAWEI)","TRAVAUX-HUAWEI",
AI973="Projet OCM (NOKIA)","TRAVAUX -NOKIA",
AI973="ACCESS-ISSUE","ACCESS-ISSUE",
AI973="Projet OCM (ZTE, NOKIA, autres projets)","TRAVAUX OCM",
AI973="No root CAuse","No root cause",
AI973="ODU HS","TX ISSUE",
AI973="IP &amp; VLAN","TX ISSUE",
AI973="Warehouse HUAWEI","SPARE-ISSUE",
AI973="SPARE-HS","SPARE-ISSUE",
AI973="Power Telco","RAN ISSUE",AI973="no impacts","no impacts"
),"")</f>
        <v>no impacts</v>
      </c>
      <c r="AI973" s="85" t="s">
        <v>5998</v>
      </c>
      <c r="AJ973" s="57" t="str" cm="1">
        <f t="array" ref="AJ973">IFERROR(_xlfn.IFS(
AI973="MPR ISSUE","ACTIVE",
AI973="BSS Hardware Issue","ACTIVE",
AI973="Sites strategiques, MLL, Pylone, etc.","PASSIVE",
AI973="AKTIVCO DEFAUT GE &amp; POWER Cabinet","PASSIVE",
AI973="AKTIVCO Coupure ENEO &amp; Baisse de tension","PASSIVE",
AI973="Coupure ENEO &amp; Baisse de tension","PASSIVE",
AI973="Defaut GE &amp; POWER Cabinet","PASSIVE",
AI973="Sharing","PASSIVE",
AI973="Sites strategiques &amp; DataCenter","PASSIVE",
AI973="Exclu","Exclu",
AI973="SAT","ACTIVE",
AI973="SPARE-ISSUE","SPARE-ISSUE",
AI973="Fiber CAmtel","ACTIVE",
AI973="Fiber AOF","ACTIVE",
AI973="Projet OCM (HUAWEI)","PLANNED WORKS",
AI973="Projet OCM (NOKIA)","PLANNED WORKS",
AI973="ACCESS-ISSUE","ACCESS-ISSUE",
AI973="Projet OCM (ZTE, NOKIA, autres projets)","PLANNED WORKS",
AI973="No root CAuse","No root cause",
AI973="ODU HS","ACTIVE",
AI973="IP &amp; VLAN","ACTIVE",
AI973="Warehouse HUAWEI","SPARE-ISSUE",
AI973="SPARE-HS","SPARE-ISSUE",
AI973="Power Telco","ACTIVE", AI973="no impacts","no impacts"
),"")</f>
        <v>no impacts</v>
      </c>
      <c r="AK973" s="23" t="s">
        <v>5537</v>
      </c>
      <c r="AL973" s="23" t="str">
        <f t="shared" si="27"/>
        <v>LIT_203</v>
      </c>
      <c r="AN973" s="9" t="s">
        <v>5537</v>
      </c>
      <c r="AO973" s="23" t="str">
        <f>_xlfn.XLOOKUP(B973,'INCIDENT-05-03-2026'!E:E,'INCIDENT-05-03-2026'!F:F,"")</f>
        <v/>
      </c>
      <c r="AP973" s="7" t="s">
        <v>5537</v>
      </c>
      <c r="AQ973" s="6"/>
      <c r="AR973" s="7"/>
      <c r="AS973" s="3" t="str">
        <f>_xlfn.XLOOKUP(B973,'[3]tt num | region | site id'!$C:$C,'[3]tt num | region | site id'!$Q:$Q,"")</f>
        <v/>
      </c>
      <c r="AT973" s="24" t="str">
        <f>_xlfn.XLOOKUP(B973,'[4]Cells Huawei 03052026 12h'!$B:$B,'[4]Cells Huawei 03052026 12h'!$T:$T,"")</f>
        <v/>
      </c>
      <c r="AU973" s="24" t="str">
        <f>_xlfn.XLOOKUP(B973,'[5]cells down 02052026 8h50'!$B:$B,'[5]cells down 02052026 8h50'!$R:$R,"")</f>
        <v/>
      </c>
      <c r="AV973" s="24" t="str">
        <f>_xlfn.XLOOKUP(B973,'[5]cells down 02052026 13h50'!$B:$B,'[5]cells down 02052026 13h50'!$R:$R,"")</f>
        <v/>
      </c>
      <c r="AW973" s="24" t="str">
        <f>_xlfn.XLOOKUP(B973,'[5]cells down 02052026 13h50'!$B:$B,'[5]cells down 02052026 13h50'!$R:$R,"")</f>
        <v/>
      </c>
      <c r="AX973" s="24" t="str">
        <f>_xlfn.XLOOKUP(B973,'[6]cell downs 03052026 8h40 '!$B:$B,'[6]cell downs 03052026 8h40 '!$R:$R,"")</f>
        <v/>
      </c>
      <c r="AY973" s="24" t="str">
        <f>_xlfn.XLOOKUP(B973,'[7]ALL SITES DOWN'!$D:$D,'[7]ALL SITES DOWN'!$J:$J,"")</f>
        <v/>
      </c>
      <c r="AZ973" s="24" t="str">
        <f>_xlfn.XLOOKUP(B973,'[8]ALL SITES DOWN'!$D:$D,'[8]ALL SITES DOWN'!$J:$J,"")</f>
        <v/>
      </c>
      <c r="BA973" s="9" t="str">
        <f>_xlfn.XLOOKUP(B973,[9]sheet1!$AC:$AC,[9]sheet1!$AF:$AF,"")</f>
        <v/>
      </c>
      <c r="BB973" s="14" t="s">
        <v>5537</v>
      </c>
      <c r="BC973" s="14" t="s">
        <v>5537</v>
      </c>
      <c r="BD973" s="14" t="str">
        <f>_xlfn.XLOOKUP(B973,'[10]cell downs 18042026 17h'!$B:$B,'[10]cell downs 18042026 17h'!$B:$B,"")</f>
        <v/>
      </c>
      <c r="BE973" s="14" t="str">
        <f>_xlfn.XLOOKUP(B973,'[11]Cells Huawei 19042026 15h'!$B:$B,'[11]Cells Huawei 19042026 15h'!$B:$B,"")</f>
        <v/>
      </c>
      <c r="BF973" s="9" t="str">
        <f>_xlfn.XLOOKUP(B973,'[12]cells down 19042026 9H40'!$B:$B,'[12]cells down 19042026 9H40'!$B:$B,"")</f>
        <v/>
      </c>
      <c r="BG973" s="9" t="s">
        <v>3262</v>
      </c>
      <c r="BH973" s="9" t="s">
        <v>5537</v>
      </c>
    </row>
    <row r="974" spans="1:60" s="9" customFormat="1" x14ac:dyDescent="0.3">
      <c r="A974" s="1" t="s">
        <v>745</v>
      </c>
      <c r="B974" s="8" t="s">
        <v>746</v>
      </c>
      <c r="C974" s="3" t="str">
        <f>_xlfn.XLOOKUP(B974,'[1]daily break down'!$D:$D,'[1]daily break down'!$E:$E,"")</f>
        <v>Yaounde</v>
      </c>
      <c r="D974" s="1" t="s">
        <v>11</v>
      </c>
      <c r="E974" s="1" t="s">
        <v>145</v>
      </c>
      <c r="F974" s="3" t="s">
        <v>37</v>
      </c>
      <c r="G974" s="1" t="s">
        <v>38</v>
      </c>
      <c r="H974" s="42" t="str">
        <f>_xlfn.XLOOKUP(B974,[2]CALCULATION!$B:$B,[2]CALCULATION!$H:$H,"")</f>
        <v>ZTE</v>
      </c>
      <c r="I974" s="34">
        <v>1.9369786806607827</v>
      </c>
      <c r="J974" s="34">
        <v>0</v>
      </c>
      <c r="K974" s="34">
        <v>0</v>
      </c>
      <c r="L974" s="34">
        <v>0</v>
      </c>
      <c r="M974" s="34">
        <v>0</v>
      </c>
      <c r="N974" s="34">
        <v>0</v>
      </c>
      <c r="O974" s="34">
        <v>0</v>
      </c>
      <c r="P974" s="34">
        <v>0</v>
      </c>
      <c r="Q974" s="34">
        <v>0</v>
      </c>
      <c r="R974" s="34">
        <v>0</v>
      </c>
      <c r="S974" s="35">
        <v>5.4716415120722077</v>
      </c>
      <c r="T974" s="35">
        <v>0</v>
      </c>
      <c r="U974" s="35">
        <v>0</v>
      </c>
      <c r="V974" s="35">
        <v>0</v>
      </c>
      <c r="W974" s="35">
        <v>0</v>
      </c>
      <c r="X974" s="35">
        <v>1.1005670128098672</v>
      </c>
      <c r="Y974" s="35">
        <v>0</v>
      </c>
      <c r="Z974" s="35">
        <v>0</v>
      </c>
      <c r="AA974" s="35">
        <v>0</v>
      </c>
      <c r="AB974" s="35">
        <v>0</v>
      </c>
      <c r="AC974" s="35">
        <v>0</v>
      </c>
      <c r="AD974" s="35">
        <v>0</v>
      </c>
      <c r="AE974" s="58" t="s">
        <v>5560</v>
      </c>
      <c r="AF974" s="58"/>
      <c r="AG974" s="57" t="str" cm="1">
        <f t="array" ref="AG974">IFERROR(_xlfn.IFS(
AI974="MPR ISSUE","PDH",
AI974="BSS Hardware Issue","BSS",
AI974="Sites strategiques, MLL, Pylone, etc.","ENVTECH",
AI974="AKTIVCO DEFAUT GE &amp; POWER Cabinet","AKTIVCO",
AI974="AKTIVCO Coupure ENEO &amp; Baisse de tension","AKTIVCO GRID ONLY",
AI974="Coupure ENEO &amp; Baisse de tension","IHS GRID ONLY",
AI974="Defaut GE &amp; POWER Cabinet","IHS",
AI974="Sharing","Partners",
AI974="Sites strategiques &amp; DataCenter","SST &amp; DC",
AI974="Exclu","Exclu",
AI974="SAT","SAT",
AI974="SPARE-ISSUE","SPARE-ISSUE",
AI974="Fiber CAmtel","TRANS_FO_CAMTEL",
AI974="Fiber AOF","Fiber AOF",
AI974="Projet OCM (HUAWEI)","TRAVAUX-HUAWEI",
AI974="Projet OCM (NOKIA)","TRAVAUX-NOKIA",
AI974="ACCESS-ISSUE","ACCESS-ISSUE",
AI974="Projet OCM (ZTE, NOKIA, autres projets)","TRAVAUX OCM",
AI974="No root CAuse","No root cause",
AI974="ODU HS","PDH",
AI974="IP &amp; VLAN","PDH",
AI974="Warehouse HUAWEI","SPARE-ISSUE",
AI974="SPARE-HS","SPARE-ISSUE",
AI974="Power Telco","BSS",AI974="no impacts","no impacts"
),"")</f>
        <v>no impacts</v>
      </c>
      <c r="AH974" s="57" t="str" cm="1">
        <f t="array" ref="AH974">IFERROR(_xlfn.IFS(
AI974="MPR ISSUE","TX ISSUE",
AI974="BSS Hardware Issue","RAN ISSUE",
AI974="Sites strategiques, MLL, Pylone, etc.","ENVTECH",
AI974="AKTIVCO DEFAUT GE &amp; POWER Cabinet","POWER ISSUE",
AI974="AKTIVCO Coupure ENEO &amp; Baisse de tension","POWER ISSUE",
AI974="Coupure ENEO &amp; Baisse de tension","POWER ISSUE",
AI974="Defaut GE &amp; POWER Cabinet","POWER ISSUE",
AI974="Sharing","POWER ISSUE",
AI974="Sites strategiques &amp; DataCenter","POWER ISSUE",
AI974="Exclu","Exclu",
AI974="SAT","TX ISSUE",
AI974="SPARE-ISSUE","SPARE-ISSUE",
AI974="Fiber CAmtel","TX ISSUE",
AI974="Fiber AOF","TX ISSUE",
AI974="Projet OCM (HUAWEI)","TRAVAUX-HUAWEI",
AI974="Projet OCM (NOKIA)","TRAVAUX -NOKIA",
AI974="ACCESS-ISSUE","ACCESS-ISSUE",
AI974="Projet OCM (ZTE, NOKIA, autres projets)","TRAVAUX OCM",
AI974="No root CAuse","No root cause",
AI974="ODU HS","TX ISSUE",
AI974="IP &amp; VLAN","TX ISSUE",
AI974="Warehouse HUAWEI","SPARE-ISSUE",
AI974="SPARE-HS","SPARE-ISSUE",
AI974="Power Telco","RAN ISSUE",AI974="no impacts","no impacts"
),"")</f>
        <v>no impacts</v>
      </c>
      <c r="AI974" s="85" t="s">
        <v>5998</v>
      </c>
      <c r="AJ974" s="57" t="str" cm="1">
        <f t="array" ref="AJ974">IFERROR(_xlfn.IFS(
AI974="MPR ISSUE","ACTIVE",
AI974="BSS Hardware Issue","ACTIVE",
AI974="Sites strategiques, MLL, Pylone, etc.","PASSIVE",
AI974="AKTIVCO DEFAUT GE &amp; POWER Cabinet","PASSIVE",
AI974="AKTIVCO Coupure ENEO &amp; Baisse de tension","PASSIVE",
AI974="Coupure ENEO &amp; Baisse de tension","PASSIVE",
AI974="Defaut GE &amp; POWER Cabinet","PASSIVE",
AI974="Sharing","PASSIVE",
AI974="Sites strategiques &amp; DataCenter","PASSIVE",
AI974="Exclu","Exclu",
AI974="SAT","ACTIVE",
AI974="SPARE-ISSUE","SPARE-ISSUE",
AI974="Fiber CAmtel","ACTIVE",
AI974="Fiber AOF","ACTIVE",
AI974="Projet OCM (HUAWEI)","PLANNED WORKS",
AI974="Projet OCM (NOKIA)","PLANNED WORKS",
AI974="ACCESS-ISSUE","ACCESS-ISSUE",
AI974="Projet OCM (ZTE, NOKIA, autres projets)","PLANNED WORKS",
AI974="No root CAuse","No root cause",
AI974="ODU HS","ACTIVE",
AI974="IP &amp; VLAN","ACTIVE",
AI974="Warehouse HUAWEI","SPARE-ISSUE",
AI974="SPARE-HS","SPARE-ISSUE",
AI974="Power Telco","ACTIVE", AI974="no impacts","no impacts"
),"")</f>
        <v>no impacts</v>
      </c>
      <c r="AK974" s="23" t="s">
        <v>5537</v>
      </c>
      <c r="AL974" s="23" t="str">
        <f t="shared" si="27"/>
        <v>CTR_417</v>
      </c>
      <c r="AN974" s="9" t="s">
        <v>5537</v>
      </c>
      <c r="AO974" s="23" t="str">
        <f>_xlfn.XLOOKUP(B974,'INCIDENT-05-03-2026'!E:E,'INCIDENT-05-03-2026'!F:F,"")</f>
        <v/>
      </c>
      <c r="AP974" s="7" t="s">
        <v>5537</v>
      </c>
      <c r="AQ974" s="6"/>
      <c r="AR974" s="7"/>
      <c r="AS974" s="3" t="str">
        <f>_xlfn.XLOOKUP(B974,'[3]tt num | region | site id'!$C:$C,'[3]tt num | region | site id'!$Q:$Q,"")</f>
        <v/>
      </c>
      <c r="AT974" s="24" t="str">
        <f>_xlfn.XLOOKUP(B974,'[4]Cells Huawei 03052026 12h'!$B:$B,'[4]Cells Huawei 03052026 12h'!$T:$T,"")</f>
        <v/>
      </c>
      <c r="AU974" s="24" t="str">
        <f>_xlfn.XLOOKUP(B974,'[5]cells down 02052026 8h50'!$B:$B,'[5]cells down 02052026 8h50'!$R:$R,"")</f>
        <v/>
      </c>
      <c r="AV974" s="24" t="str">
        <f>_xlfn.XLOOKUP(B974,'[5]cells down 02052026 13h50'!$B:$B,'[5]cells down 02052026 13h50'!$R:$R,"")</f>
        <v/>
      </c>
      <c r="AW974" s="24" t="str">
        <f>_xlfn.XLOOKUP(B974,'[5]cells down 02052026 13h50'!$B:$B,'[5]cells down 02052026 13h50'!$R:$R,"")</f>
        <v/>
      </c>
      <c r="AX974" s="24" t="str">
        <f>_xlfn.XLOOKUP(B974,'[6]cell downs 03052026 8h40 '!$B:$B,'[6]cell downs 03052026 8h40 '!$R:$R,"")</f>
        <v/>
      </c>
      <c r="AY974" s="24" t="str">
        <f>_xlfn.XLOOKUP(B974,'[7]ALL SITES DOWN'!$D:$D,'[7]ALL SITES DOWN'!$J:$J,"")</f>
        <v/>
      </c>
      <c r="AZ974" s="24" t="str">
        <f>_xlfn.XLOOKUP(B974,'[8]ALL SITES DOWN'!$D:$D,'[8]ALL SITES DOWN'!$J:$J,"")</f>
        <v/>
      </c>
      <c r="BA974" s="9" t="str">
        <f>_xlfn.XLOOKUP(B974,[9]sheet1!$AC:$AC,[9]sheet1!$AF:$AF,"")</f>
        <v/>
      </c>
      <c r="BB974" s="14" t="s">
        <v>5537</v>
      </c>
      <c r="BC974" s="14" t="s">
        <v>5537</v>
      </c>
      <c r="BD974" s="14" t="str">
        <f>_xlfn.XLOOKUP(B974,'[10]cell downs 18042026 17h'!$B:$B,'[10]cell downs 18042026 17h'!$B:$B,"")</f>
        <v/>
      </c>
      <c r="BE974" s="14" t="str">
        <f>_xlfn.XLOOKUP(B974,'[11]Cells Huawei 19042026 15h'!$B:$B,'[11]Cells Huawei 19042026 15h'!$B:$B,"")</f>
        <v/>
      </c>
      <c r="BF974" s="9" t="str">
        <f>_xlfn.XLOOKUP(B974,'[12]cells down 19042026 9H40'!$B:$B,'[12]cells down 19042026 9H40'!$B:$B,"")</f>
        <v/>
      </c>
      <c r="BG974" s="9" t="s">
        <v>746</v>
      </c>
      <c r="BH974" s="9" t="s">
        <v>5537</v>
      </c>
    </row>
    <row r="975" spans="1:60" s="9" customFormat="1" x14ac:dyDescent="0.3">
      <c r="A975" s="1" t="s">
        <v>3902</v>
      </c>
      <c r="B975" s="8" t="s">
        <v>3903</v>
      </c>
      <c r="C975" s="3" t="str">
        <f>_xlfn.XLOOKUP(B975,'[1]daily break down'!$D:$D,'[1]daily break down'!$E:$E,"")</f>
        <v>EXTREME-NORD</v>
      </c>
      <c r="D975" s="1" t="s">
        <v>21</v>
      </c>
      <c r="E975" s="1" t="s">
        <v>80</v>
      </c>
      <c r="F975" s="3" t="s">
        <v>55</v>
      </c>
      <c r="G975" s="1" t="s">
        <v>3900</v>
      </c>
      <c r="H975" s="40" t="str">
        <f>_xlfn.XLOOKUP(B975,[2]CALCULATION!$B:$B,[2]CALCULATION!$H:$H,"")</f>
        <v>HUAWEI</v>
      </c>
      <c r="I975" s="34">
        <v>0</v>
      </c>
      <c r="J975" s="34">
        <v>0</v>
      </c>
      <c r="K975" s="34">
        <v>0</v>
      </c>
      <c r="L975" s="34">
        <v>0</v>
      </c>
      <c r="M975" s="34">
        <v>0</v>
      </c>
      <c r="N975" s="34">
        <v>0</v>
      </c>
      <c r="O975" s="34">
        <v>0</v>
      </c>
      <c r="P975" s="34">
        <v>0</v>
      </c>
      <c r="Q975" s="34">
        <v>0</v>
      </c>
      <c r="R975" s="34">
        <v>0</v>
      </c>
      <c r="S975" s="35">
        <v>0</v>
      </c>
      <c r="T975" s="35">
        <v>0</v>
      </c>
      <c r="U975" s="35">
        <v>0</v>
      </c>
      <c r="V975" s="35">
        <v>0.72453222156589114</v>
      </c>
      <c r="W975" s="35">
        <v>5.4040287301709608E-2</v>
      </c>
      <c r="X975" s="35">
        <v>1.0564608641309463</v>
      </c>
      <c r="Y975" s="35">
        <v>0</v>
      </c>
      <c r="Z975" s="35">
        <v>0</v>
      </c>
      <c r="AA975" s="35">
        <v>0</v>
      </c>
      <c r="AB975" s="35">
        <v>0</v>
      </c>
      <c r="AC975" s="35">
        <v>0</v>
      </c>
      <c r="AD975" s="35">
        <v>0</v>
      </c>
      <c r="AE975" s="58" t="s">
        <v>5603</v>
      </c>
      <c r="AF975" s="58"/>
      <c r="AG975" s="57" t="str" cm="1">
        <f t="array" ref="AG975">IFERROR(_xlfn.IFS(
AI975="MPR ISSUE","PDH",
AI975="BSS Hardware Issue","BSS",
AI975="Sites strategiques, MLL, Pylone, etc.","ENVTECH",
AI975="AKTIVCO DEFAUT GE &amp; POWER Cabinet","AKTIVCO",
AI975="AKTIVCO Coupure ENEO &amp; Baisse de tension","AKTIVCO GRID ONLY",
AI975="Coupure ENEO &amp; Baisse de tension","IHS GRID ONLY",
AI975="Defaut GE &amp; POWER Cabinet","IHS",
AI975="Sharing","Partners",
AI975="Sites strategiques &amp; DataCenter","SST &amp; DC",
AI975="Exclu","Exclu",
AI975="SAT","SAT",
AI975="SPARE-ISSUE","SPARE-ISSUE",
AI975="Fiber CAmtel","TRANS_FO_CAMTEL",
AI975="Fiber AOF","Fiber AOF",
AI975="Projet OCM (HUAWEI)","TRAVAUX-HUAWEI",
AI975="Projet OCM (NOKIA)","TRAVAUX-NOKIA",
AI975="ACCESS-ISSUE","ACCESS-ISSUE",
AI975="Projet OCM (ZTE, NOKIA, autres projets)","TRAVAUX OCM",
AI975="No root CAuse","No root cause",
AI975="ODU HS","PDH",
AI975="IP &amp; VLAN","PDH",
AI975="Warehouse HUAWEI","SPARE-ISSUE",
AI975="SPARE-HS","SPARE-ISSUE",
AI975="Power Telco","BSS",AI975="no impacts","no impacts"
),"")</f>
        <v>no impacts</v>
      </c>
      <c r="AH975" s="57" t="str" cm="1">
        <f t="array" ref="AH975">IFERROR(_xlfn.IFS(
AI975="MPR ISSUE","TX ISSUE",
AI975="BSS Hardware Issue","RAN ISSUE",
AI975="Sites strategiques, MLL, Pylone, etc.","ENVTECH",
AI975="AKTIVCO DEFAUT GE &amp; POWER Cabinet","POWER ISSUE",
AI975="AKTIVCO Coupure ENEO &amp; Baisse de tension","POWER ISSUE",
AI975="Coupure ENEO &amp; Baisse de tension","POWER ISSUE",
AI975="Defaut GE &amp; POWER Cabinet","POWER ISSUE",
AI975="Sharing","POWER ISSUE",
AI975="Sites strategiques &amp; DataCenter","POWER ISSUE",
AI975="Exclu","Exclu",
AI975="SAT","TX ISSUE",
AI975="SPARE-ISSUE","SPARE-ISSUE",
AI975="Fiber CAmtel","TX ISSUE",
AI975="Fiber AOF","TX ISSUE",
AI975="Projet OCM (HUAWEI)","TRAVAUX-HUAWEI",
AI975="Projet OCM (NOKIA)","TRAVAUX -NOKIA",
AI975="ACCESS-ISSUE","ACCESS-ISSUE",
AI975="Projet OCM (ZTE, NOKIA, autres projets)","TRAVAUX OCM",
AI975="No root CAuse","No root cause",
AI975="ODU HS","TX ISSUE",
AI975="IP &amp; VLAN","TX ISSUE",
AI975="Warehouse HUAWEI","SPARE-ISSUE",
AI975="SPARE-HS","SPARE-ISSUE",
AI975="Power Telco","RAN ISSUE",AI975="no impacts","no impacts"
),"")</f>
        <v>no impacts</v>
      </c>
      <c r="AI975" s="85" t="s">
        <v>5998</v>
      </c>
      <c r="AJ975" s="57" t="str" cm="1">
        <f t="array" ref="AJ975">IFERROR(_xlfn.IFS(
AI975="MPR ISSUE","ACTIVE",
AI975="BSS Hardware Issue","ACTIVE",
AI975="Sites strategiques, MLL, Pylone, etc.","PASSIVE",
AI975="AKTIVCO DEFAUT GE &amp; POWER Cabinet","PASSIVE",
AI975="AKTIVCO Coupure ENEO &amp; Baisse de tension","PASSIVE",
AI975="Coupure ENEO &amp; Baisse de tension","PASSIVE",
AI975="Defaut GE &amp; POWER Cabinet","PASSIVE",
AI975="Sharing","PASSIVE",
AI975="Sites strategiques &amp; DataCenter","PASSIVE",
AI975="Exclu","Exclu",
AI975="SAT","ACTIVE",
AI975="SPARE-ISSUE","SPARE-ISSUE",
AI975="Fiber CAmtel","ACTIVE",
AI975="Fiber AOF","ACTIVE",
AI975="Projet OCM (HUAWEI)","PLANNED WORKS",
AI975="Projet OCM (NOKIA)","PLANNED WORKS",
AI975="ACCESS-ISSUE","ACCESS-ISSUE",
AI975="Projet OCM (ZTE, NOKIA, autres projets)","PLANNED WORKS",
AI975="No root CAuse","No root cause",
AI975="ODU HS","ACTIVE",
AI975="IP &amp; VLAN","ACTIVE",
AI975="Warehouse HUAWEI","SPARE-ISSUE",
AI975="SPARE-HS","SPARE-ISSUE",
AI975="Power Telco","ACTIVE", AI975="no impacts","no impacts"
),"")</f>
        <v>no impacts</v>
      </c>
      <c r="AK975" s="23" t="s">
        <v>5537</v>
      </c>
      <c r="AL975" s="23" t="str">
        <f t="shared" si="27"/>
        <v>EXN_192</v>
      </c>
      <c r="AN975" s="9" t="s">
        <v>5537</v>
      </c>
      <c r="AO975" s="23" t="str">
        <f>_xlfn.XLOOKUP(B975,'INCIDENT-05-03-2026'!E:E,'INCIDENT-05-03-2026'!F:F,"")</f>
        <v/>
      </c>
      <c r="AP975" s="7" t="s">
        <v>5537</v>
      </c>
      <c r="AQ975" s="6"/>
      <c r="AR975" s="7"/>
      <c r="AS975" s="3" t="str">
        <f>_xlfn.XLOOKUP(B975,'[3]tt num | region | site id'!$C:$C,'[3]tt num | region | site id'!$Q:$Q,"")</f>
        <v/>
      </c>
      <c r="AT975" s="24" t="str">
        <f>_xlfn.XLOOKUP(B975,'[4]Cells Huawei 03052026 12h'!$B:$B,'[4]Cells Huawei 03052026 12h'!$T:$T,"")</f>
        <v/>
      </c>
      <c r="AU975" s="24" t="str">
        <f>_xlfn.XLOOKUP(B975,'[5]cells down 02052026 8h50'!$B:$B,'[5]cells down 02052026 8h50'!$R:$R,"")</f>
        <v/>
      </c>
      <c r="AV975" s="24" t="str">
        <f>_xlfn.XLOOKUP(B975,'[5]cells down 02052026 13h50'!$B:$B,'[5]cells down 02052026 13h50'!$R:$R,"")</f>
        <v/>
      </c>
      <c r="AW975" s="24" t="str">
        <f>_xlfn.XLOOKUP(B975,'[5]cells down 02052026 13h50'!$B:$B,'[5]cells down 02052026 13h50'!$R:$R,"")</f>
        <v/>
      </c>
      <c r="AX975" s="24" t="str">
        <f>_xlfn.XLOOKUP(B975,'[6]cell downs 03052026 8h40 '!$B:$B,'[6]cell downs 03052026 8h40 '!$R:$R,"")</f>
        <v/>
      </c>
      <c r="AY975" s="24" t="str">
        <f>_xlfn.XLOOKUP(B975,'[7]ALL SITES DOWN'!$D:$D,'[7]ALL SITES DOWN'!$J:$J,"")</f>
        <v/>
      </c>
      <c r="AZ975" s="24" t="str">
        <f>_xlfn.XLOOKUP(B975,'[8]ALL SITES DOWN'!$D:$D,'[8]ALL SITES DOWN'!$J:$J,"")</f>
        <v/>
      </c>
      <c r="BA975" s="9" t="str">
        <f>_xlfn.XLOOKUP(B975,[9]sheet1!$AC:$AC,[9]sheet1!$AF:$AF,"")</f>
        <v/>
      </c>
      <c r="BB975" s="14" t="s">
        <v>5537</v>
      </c>
      <c r="BC975" s="14" t="s">
        <v>5537</v>
      </c>
      <c r="BD975" s="14" t="str">
        <f>_xlfn.XLOOKUP(B975,'[10]cell downs 18042026 17h'!$B:$B,'[10]cell downs 18042026 17h'!$B:$B,"")</f>
        <v/>
      </c>
      <c r="BE975" s="14" t="str">
        <f>_xlfn.XLOOKUP(B975,'[11]Cells Huawei 19042026 15h'!$B:$B,'[11]Cells Huawei 19042026 15h'!$B:$B,"")</f>
        <v/>
      </c>
      <c r="BF975" s="9" t="str">
        <f>_xlfn.XLOOKUP(B975,'[12]cells down 19042026 9H40'!$B:$B,'[12]cells down 19042026 9H40'!$B:$B,"")</f>
        <v/>
      </c>
      <c r="BG975" s="9" t="s">
        <v>5537</v>
      </c>
      <c r="BH975" s="9" t="s">
        <v>12</v>
      </c>
    </row>
    <row r="976" spans="1:60" s="9" customFormat="1" x14ac:dyDescent="0.3">
      <c r="A976" s="25" t="s">
        <v>5452</v>
      </c>
      <c r="B976" s="32" t="s">
        <v>5453</v>
      </c>
      <c r="C976" s="3" t="str">
        <f>_xlfn.XLOOKUP(B976,'[1]daily break down'!$D:$D,'[1]daily break down'!$E:$E,"")</f>
        <v/>
      </c>
      <c r="D976" s="25" t="s">
        <v>357</v>
      </c>
      <c r="E976" s="25" t="s">
        <v>987</v>
      </c>
      <c r="F976" s="25" t="s">
        <v>5454</v>
      </c>
      <c r="G976" s="25" t="s">
        <v>91</v>
      </c>
      <c r="H976" s="40" t="str">
        <f>_xlfn.XLOOKUP(B976,[2]CALCULATION!$B:$B,[2]CALCULATION!$H:$H,"")</f>
        <v>Huawei</v>
      </c>
      <c r="I976" s="34">
        <v>0</v>
      </c>
      <c r="J976" s="34">
        <v>0</v>
      </c>
      <c r="K976" s="34">
        <v>0</v>
      </c>
      <c r="L976" s="34">
        <v>0</v>
      </c>
      <c r="M976" s="34">
        <v>0</v>
      </c>
      <c r="N976" s="34">
        <v>0</v>
      </c>
      <c r="O976" s="34">
        <v>0</v>
      </c>
      <c r="P976" s="34">
        <v>0</v>
      </c>
      <c r="Q976" s="34">
        <v>0</v>
      </c>
      <c r="R976" s="34">
        <v>0</v>
      </c>
      <c r="S976" s="35">
        <v>0.17683480151698042</v>
      </c>
      <c r="T976" s="35">
        <v>0</v>
      </c>
      <c r="U976" s="35">
        <v>0</v>
      </c>
      <c r="V976" s="35" t="s">
        <v>5537</v>
      </c>
      <c r="W976" s="35">
        <v>0</v>
      </c>
      <c r="X976" s="35">
        <v>1.0322943330108751</v>
      </c>
      <c r="Y976" s="35">
        <v>0</v>
      </c>
      <c r="Z976" s="35">
        <v>0</v>
      </c>
      <c r="AA976" s="35">
        <v>0</v>
      </c>
      <c r="AB976" s="35">
        <v>0</v>
      </c>
      <c r="AC976" s="35">
        <v>0</v>
      </c>
      <c r="AD976" s="35">
        <v>0</v>
      </c>
      <c r="AE976" s="58" t="s">
        <v>5559</v>
      </c>
      <c r="AF976" s="58" t="s">
        <v>5534</v>
      </c>
      <c r="AG976" s="57" t="str" cm="1">
        <f t="array" ref="AG976">IFERROR(_xlfn.IFS(
AI976="MPR ISSUE","PDH",
AI976="BSS Hardware Issue","BSS",
AI976="Sites strategiques, MLL, Pylone, etc.","ENVTECH",
AI976="AKTIVCO DEFAUT GE &amp; POWER Cabinet","AKTIVCO",
AI976="AKTIVCO Coupure ENEO &amp; Baisse de tension","AKTIVCO GRID ONLY",
AI976="Coupure ENEO &amp; Baisse de tension","IHS GRID ONLY",
AI976="Defaut GE &amp; POWER Cabinet","IHS",
AI976="Sharing","Partners",
AI976="Sites strategiques &amp; DataCenter","SST &amp; DC",
AI976="Exclu","Exclu",
AI976="SAT","SAT",
AI976="SPARE-ISSUE","SPARE-ISSUE",
AI976="Fiber CAmtel","TRANS_FO_CAMTEL",
AI976="Fiber AOF","Fiber AOF",
AI976="Projet OCM (HUAWEI)","TRAVAUX-HUAWEI",
AI976="Projet OCM (NOKIA)","TRAVAUX-NOKIA",
AI976="ACCESS-ISSUE","ACCESS-ISSUE",
AI976="Projet OCM (ZTE, NOKIA, autres projets)","TRAVAUX OCM",
AI976="No root CAuse","No root cause",
AI976="ODU HS","PDH",
AI976="IP &amp; VLAN","PDH",
AI976="Warehouse HUAWEI","SPARE-ISSUE",
AI976="SPARE-HS","SPARE-ISSUE",
AI976="Power Telco","BSS",AI976="no impacts","no impacts"
),"")</f>
        <v>Exclu</v>
      </c>
      <c r="AH976" s="57" t="str" cm="1">
        <f t="array" ref="AH976">IFERROR(_xlfn.IFS(
AI976="MPR ISSUE","TX ISSUE",
AI976="BSS Hardware Issue","RAN ISSUE",
AI976="Sites strategiques, MLL, Pylone, etc.","ENVTECH",
AI976="AKTIVCO DEFAUT GE &amp; POWER Cabinet","POWER ISSUE",
AI976="AKTIVCO Coupure ENEO &amp; Baisse de tension","POWER ISSUE",
AI976="Coupure ENEO &amp; Baisse de tension","POWER ISSUE",
AI976="Defaut GE &amp; POWER Cabinet","POWER ISSUE",
AI976="Sharing","POWER ISSUE",
AI976="Sites strategiques &amp; DataCenter","POWER ISSUE",
AI976="Exclu","Exclu",
AI976="SAT","TX ISSUE",
AI976="SPARE-ISSUE","SPARE-ISSUE",
AI976="Fiber CAmtel","TX ISSUE",
AI976="Fiber AOF","TX ISSUE",
AI976="Projet OCM (HUAWEI)","TRAVAUX-HUAWEI",
AI976="Projet OCM (NOKIA)","TRAVAUX -NOKIA",
AI976="ACCESS-ISSUE","ACCESS-ISSUE",
AI976="Projet OCM (ZTE, NOKIA, autres projets)","TRAVAUX OCM",
AI976="No root CAuse","No root cause",
AI976="ODU HS","TX ISSUE",
AI976="IP &amp; VLAN","TX ISSUE",
AI976="Warehouse HUAWEI","SPARE-ISSUE",
AI976="SPARE-HS","SPARE-ISSUE",
AI976="Power Telco","RAN ISSUE",AI976="no impacts","no impacts"
),"")</f>
        <v>Exclu</v>
      </c>
      <c r="AI976" s="85" t="s">
        <v>5559</v>
      </c>
      <c r="AJ976" s="57" t="str" cm="1">
        <f t="array" ref="AJ976">IFERROR(_xlfn.IFS(
AI976="MPR ISSUE","ACTIVE",
AI976="BSS Hardware Issue","ACTIVE",
AI976="Sites strategiques, MLL, Pylone, etc.","PASSIVE",
AI976="AKTIVCO DEFAUT GE &amp; POWER Cabinet","PASSIVE",
AI976="AKTIVCO Coupure ENEO &amp; Baisse de tension","PASSIVE",
AI976="Coupure ENEO &amp; Baisse de tension","PASSIVE",
AI976="Defaut GE &amp; POWER Cabinet","PASSIVE",
AI976="Sharing","PASSIVE",
AI976="Sites strategiques &amp; DataCenter","PASSIVE",
AI976="Exclu","Exclu",
AI976="SAT","ACTIVE",
AI976="SPARE-ISSUE","SPARE-ISSUE",
AI976="Fiber CAmtel","ACTIVE",
AI976="Fiber AOF","ACTIVE",
AI976="Projet OCM (HUAWEI)","PLANNED WORKS",
AI976="Projet OCM (NOKIA)","PLANNED WORKS",
AI976="ACCESS-ISSUE","ACCESS-ISSUE",
AI976="Projet OCM (ZTE, NOKIA, autres projets)","PLANNED WORKS",
AI976="No root CAuse","No root cause",
AI976="ODU HS","ACTIVE",
AI976="IP &amp; VLAN","ACTIVE",
AI976="Warehouse HUAWEI","SPARE-ISSUE",
AI976="SPARE-HS","SPARE-ISSUE",
AI976="Power Telco","ACTIVE", AI976="no impacts","no impacts"
),"")</f>
        <v>Exclu</v>
      </c>
      <c r="AK976" s="23" t="s">
        <v>5537</v>
      </c>
      <c r="AL976" s="23" t="str">
        <f t="shared" si="27"/>
        <v>ADM_238</v>
      </c>
      <c r="AN976" s="9" t="s">
        <v>5537</v>
      </c>
      <c r="AO976" s="23" t="str">
        <f>_xlfn.XLOOKUP(B976,'INCIDENT-05-03-2026'!E:E,'INCIDENT-05-03-2026'!F:F,"")</f>
        <v/>
      </c>
      <c r="AP976" s="7" t="s">
        <v>5537</v>
      </c>
      <c r="AQ976" s="6"/>
      <c r="AR976" s="7"/>
      <c r="AS976" s="3" t="str">
        <f>_xlfn.XLOOKUP(B976,'[3]tt num | region | site id'!$C:$C,'[3]tt num | region | site id'!$Q:$Q,"")</f>
        <v/>
      </c>
      <c r="AT976" s="24" t="str">
        <f>_xlfn.XLOOKUP(B976,'[4]Cells Huawei 03052026 12h'!$B:$B,'[4]Cells Huawei 03052026 12h'!$T:$T,"")</f>
        <v/>
      </c>
      <c r="AU976" s="24" t="str">
        <f>_xlfn.XLOOKUP(B976,'[5]cells down 02052026 8h50'!$B:$B,'[5]cells down 02052026 8h50'!$R:$R,"")</f>
        <v/>
      </c>
      <c r="AV976" s="24" t="str">
        <f>_xlfn.XLOOKUP(B976,'[5]cells down 02052026 13h50'!$B:$B,'[5]cells down 02052026 13h50'!$R:$R,"")</f>
        <v/>
      </c>
      <c r="AW976" s="24" t="str">
        <f>_xlfn.XLOOKUP(B976,'[5]cells down 02052026 13h50'!$B:$B,'[5]cells down 02052026 13h50'!$R:$R,"")</f>
        <v/>
      </c>
      <c r="AX976" s="24" t="str">
        <f>_xlfn.XLOOKUP(B976,'[6]cell downs 03052026 8h40 '!$B:$B,'[6]cell downs 03052026 8h40 '!$R:$R,"")</f>
        <v/>
      </c>
      <c r="AY976" s="24" t="str">
        <f>_xlfn.XLOOKUP(B976,'[7]ALL SITES DOWN'!$D:$D,'[7]ALL SITES DOWN'!$J:$J,"")</f>
        <v/>
      </c>
      <c r="AZ976" s="24" t="str">
        <f>_xlfn.XLOOKUP(B976,'[8]ALL SITES DOWN'!$D:$D,'[8]ALL SITES DOWN'!$J:$J,"")</f>
        <v/>
      </c>
      <c r="BA976" s="9" t="str">
        <f>_xlfn.XLOOKUP(B976,[9]sheet1!$AC:$AC,[9]sheet1!$AF:$AF,"")</f>
        <v/>
      </c>
      <c r="BB976" s="14" t="s">
        <v>5537</v>
      </c>
      <c r="BC976" s="14" t="s">
        <v>5537</v>
      </c>
      <c r="BD976" s="14" t="str">
        <f>_xlfn.XLOOKUP(B976,'[10]cell downs 18042026 17h'!$B:$B,'[10]cell downs 18042026 17h'!$B:$B,"")</f>
        <v/>
      </c>
      <c r="BE976" s="14" t="str">
        <f>_xlfn.XLOOKUP(B976,'[11]Cells Huawei 19042026 15h'!$B:$B,'[11]Cells Huawei 19042026 15h'!$B:$B,"")</f>
        <v/>
      </c>
      <c r="BF976" s="9" t="str">
        <f>_xlfn.XLOOKUP(B976,'[12]cells down 19042026 9H40'!$B:$B,'[12]cells down 19042026 9H40'!$B:$B,"")</f>
        <v/>
      </c>
      <c r="BG976" s="9" t="s">
        <v>5537</v>
      </c>
      <c r="BH976" s="9" t="s">
        <v>318</v>
      </c>
    </row>
    <row r="977" spans="1:60" s="9" customFormat="1" x14ac:dyDescent="0.3">
      <c r="A977" s="1" t="s">
        <v>3827</v>
      </c>
      <c r="B977" s="8" t="s">
        <v>3828</v>
      </c>
      <c r="C977" s="3" t="str">
        <f>_xlfn.XLOOKUP(B977,'[1]daily break down'!$D:$D,'[1]daily break down'!$E:$E,"")</f>
        <v>Maroua</v>
      </c>
      <c r="D977" s="1" t="s">
        <v>11</v>
      </c>
      <c r="E977" s="1" t="s">
        <v>12</v>
      </c>
      <c r="F977" s="3" t="s">
        <v>55</v>
      </c>
      <c r="G977" s="1" t="s">
        <v>84</v>
      </c>
      <c r="H977" s="40" t="str">
        <f>_xlfn.XLOOKUP(B977,[2]CALCULATION!$B:$B,[2]CALCULATION!$H:$H,"")</f>
        <v>Huawei</v>
      </c>
      <c r="I977" s="34">
        <v>0</v>
      </c>
      <c r="J977" s="34">
        <v>0</v>
      </c>
      <c r="K977" s="34">
        <v>0</v>
      </c>
      <c r="L977" s="34">
        <v>0</v>
      </c>
      <c r="M977" s="34">
        <v>0</v>
      </c>
      <c r="N977" s="34">
        <v>0</v>
      </c>
      <c r="O977" s="34">
        <v>0</v>
      </c>
      <c r="P977" s="34">
        <v>0</v>
      </c>
      <c r="Q977" s="34">
        <v>0</v>
      </c>
      <c r="R977" s="34">
        <v>0.56465857952875431</v>
      </c>
      <c r="S977" s="35">
        <v>0</v>
      </c>
      <c r="T977" s="35">
        <v>0</v>
      </c>
      <c r="U977" s="35">
        <v>0</v>
      </c>
      <c r="V977" s="35">
        <v>0</v>
      </c>
      <c r="W977" s="35">
        <v>0</v>
      </c>
      <c r="X977" s="35">
        <v>1.0312242283118314</v>
      </c>
      <c r="Y977" s="35">
        <v>0</v>
      </c>
      <c r="Z977" s="35">
        <v>0</v>
      </c>
      <c r="AA977" s="35">
        <v>0</v>
      </c>
      <c r="AB977" s="35">
        <v>0</v>
      </c>
      <c r="AC977" s="35">
        <v>0</v>
      </c>
      <c r="AD977" s="35">
        <v>0</v>
      </c>
      <c r="AE977" s="58" t="s">
        <v>5560</v>
      </c>
      <c r="AF977" s="58"/>
      <c r="AG977" s="57" t="str" cm="1">
        <f t="array" ref="AG977">IFERROR(_xlfn.IFS(
AI977="MPR ISSUE","PDH",
AI977="BSS Hardware Issue","BSS",
AI977="Sites strategiques, MLL, Pylone, etc.","ENVTECH",
AI977="AKTIVCO DEFAUT GE &amp; POWER Cabinet","AKTIVCO",
AI977="AKTIVCO Coupure ENEO &amp; Baisse de tension","AKTIVCO GRID ONLY",
AI977="Coupure ENEO &amp; Baisse de tension","IHS GRID ONLY",
AI977="Defaut GE &amp; POWER Cabinet","IHS",
AI977="Sharing","Partners",
AI977="Sites strategiques &amp; DataCenter","SST &amp; DC",
AI977="Exclu","Exclu",
AI977="SAT","SAT",
AI977="SPARE-ISSUE","SPARE-ISSUE",
AI977="Fiber CAmtel","TRANS_FO_CAMTEL",
AI977="Fiber AOF","Fiber AOF",
AI977="Projet OCM (HUAWEI)","TRAVAUX-HUAWEI",
AI977="Projet OCM (NOKIA)","TRAVAUX-NOKIA",
AI977="ACCESS-ISSUE","ACCESS-ISSUE",
AI977="Projet OCM (ZTE, NOKIA, autres projets)","TRAVAUX OCM",
AI977="No root CAuse","No root cause",
AI977="ODU HS","PDH",
AI977="IP &amp; VLAN","PDH",
AI977="Warehouse HUAWEI","SPARE-ISSUE",
AI977="SPARE-HS","SPARE-ISSUE",
AI977="Power Telco","BSS",AI977="no impacts","no impacts"
),"")</f>
        <v>no impacts</v>
      </c>
      <c r="AH977" s="57" t="str" cm="1">
        <f t="array" ref="AH977">IFERROR(_xlfn.IFS(
AI977="MPR ISSUE","TX ISSUE",
AI977="BSS Hardware Issue","RAN ISSUE",
AI977="Sites strategiques, MLL, Pylone, etc.","ENVTECH",
AI977="AKTIVCO DEFAUT GE &amp; POWER Cabinet","POWER ISSUE",
AI977="AKTIVCO Coupure ENEO &amp; Baisse de tension","POWER ISSUE",
AI977="Coupure ENEO &amp; Baisse de tension","POWER ISSUE",
AI977="Defaut GE &amp; POWER Cabinet","POWER ISSUE",
AI977="Sharing","POWER ISSUE",
AI977="Sites strategiques &amp; DataCenter","POWER ISSUE",
AI977="Exclu","Exclu",
AI977="SAT","TX ISSUE",
AI977="SPARE-ISSUE","SPARE-ISSUE",
AI977="Fiber CAmtel","TX ISSUE",
AI977="Fiber AOF","TX ISSUE",
AI977="Projet OCM (HUAWEI)","TRAVAUX-HUAWEI",
AI977="Projet OCM (NOKIA)","TRAVAUX -NOKIA",
AI977="ACCESS-ISSUE","ACCESS-ISSUE",
AI977="Projet OCM (ZTE, NOKIA, autres projets)","TRAVAUX OCM",
AI977="No root CAuse","No root cause",
AI977="ODU HS","TX ISSUE",
AI977="IP &amp; VLAN","TX ISSUE",
AI977="Warehouse HUAWEI","SPARE-ISSUE",
AI977="SPARE-HS","SPARE-ISSUE",
AI977="Power Telco","RAN ISSUE",AI977="no impacts","no impacts"
),"")</f>
        <v>no impacts</v>
      </c>
      <c r="AI977" s="85" t="s">
        <v>5998</v>
      </c>
      <c r="AJ977" s="57" t="str" cm="1">
        <f t="array" ref="AJ977">IFERROR(_xlfn.IFS(
AI977="MPR ISSUE","ACTIVE",
AI977="BSS Hardware Issue","ACTIVE",
AI977="Sites strategiques, MLL, Pylone, etc.","PASSIVE",
AI977="AKTIVCO DEFAUT GE &amp; POWER Cabinet","PASSIVE",
AI977="AKTIVCO Coupure ENEO &amp; Baisse de tension","PASSIVE",
AI977="Coupure ENEO &amp; Baisse de tension","PASSIVE",
AI977="Defaut GE &amp; POWER Cabinet","PASSIVE",
AI977="Sharing","PASSIVE",
AI977="Sites strategiques &amp; DataCenter","PASSIVE",
AI977="Exclu","Exclu",
AI977="SAT","ACTIVE",
AI977="SPARE-ISSUE","SPARE-ISSUE",
AI977="Fiber CAmtel","ACTIVE",
AI977="Fiber AOF","ACTIVE",
AI977="Projet OCM (HUAWEI)","PLANNED WORKS",
AI977="Projet OCM (NOKIA)","PLANNED WORKS",
AI977="ACCESS-ISSUE","ACCESS-ISSUE",
AI977="Projet OCM (ZTE, NOKIA, autres projets)","PLANNED WORKS",
AI977="No root CAuse","No root cause",
AI977="ODU HS","ACTIVE",
AI977="IP &amp; VLAN","ACTIVE",
AI977="Warehouse HUAWEI","SPARE-ISSUE",
AI977="SPARE-HS","SPARE-ISSUE",
AI977="Power Telco","ACTIVE", AI977="no impacts","no impacts"
),"")</f>
        <v>no impacts</v>
      </c>
      <c r="AK977" s="23" t="s">
        <v>5537</v>
      </c>
      <c r="AL977" s="23" t="str">
        <f t="shared" si="27"/>
        <v>EXN_170</v>
      </c>
      <c r="AN977" s="9" t="s">
        <v>5537</v>
      </c>
      <c r="AO977" s="23" t="str">
        <f>_xlfn.XLOOKUP(B977,'INCIDENT-05-03-2026'!E:E,'INCIDENT-05-03-2026'!F:F,"")</f>
        <v/>
      </c>
      <c r="AP977" s="7" t="s">
        <v>5537</v>
      </c>
      <c r="AQ977" s="6"/>
      <c r="AR977" s="7"/>
      <c r="AS977" s="3" t="str">
        <f>_xlfn.XLOOKUP(B977,'[3]tt num | region | site id'!$C:$C,'[3]tt num | region | site id'!$Q:$Q,"")</f>
        <v/>
      </c>
      <c r="AT977" s="24" t="str">
        <f>_xlfn.XLOOKUP(B977,'[4]Cells Huawei 03052026 12h'!$B:$B,'[4]Cells Huawei 03052026 12h'!$T:$T,"")</f>
        <v/>
      </c>
      <c r="AU977" s="24" t="str">
        <f>_xlfn.XLOOKUP(B977,'[5]cells down 02052026 8h50'!$B:$B,'[5]cells down 02052026 8h50'!$R:$R,"")</f>
        <v/>
      </c>
      <c r="AV977" s="24" t="str">
        <f>_xlfn.XLOOKUP(B977,'[5]cells down 02052026 13h50'!$B:$B,'[5]cells down 02052026 13h50'!$R:$R,"")</f>
        <v/>
      </c>
      <c r="AW977" s="24" t="str">
        <f>_xlfn.XLOOKUP(B977,'[5]cells down 02052026 13h50'!$B:$B,'[5]cells down 02052026 13h50'!$R:$R,"")</f>
        <v/>
      </c>
      <c r="AX977" s="24" t="str">
        <f>_xlfn.XLOOKUP(B977,'[6]cell downs 03052026 8h40 '!$B:$B,'[6]cell downs 03052026 8h40 '!$R:$R,"")</f>
        <v/>
      </c>
      <c r="AY977" s="24" t="str">
        <f>_xlfn.XLOOKUP(B977,'[7]ALL SITES DOWN'!$D:$D,'[7]ALL SITES DOWN'!$J:$J,"")</f>
        <v/>
      </c>
      <c r="AZ977" s="24" t="str">
        <f>_xlfn.XLOOKUP(B977,'[8]ALL SITES DOWN'!$D:$D,'[8]ALL SITES DOWN'!$J:$J,"")</f>
        <v/>
      </c>
      <c r="BA977" s="9" t="str">
        <f>_xlfn.XLOOKUP(B977,[9]sheet1!$AC:$AC,[9]sheet1!$AF:$AF,"")</f>
        <v/>
      </c>
      <c r="BB977" s="14" t="s">
        <v>5537</v>
      </c>
      <c r="BC977" s="14" t="s">
        <v>5537</v>
      </c>
      <c r="BD977" s="14" t="str">
        <f>_xlfn.XLOOKUP(B977,'[10]cell downs 18042026 17h'!$B:$B,'[10]cell downs 18042026 17h'!$B:$B,"")</f>
        <v/>
      </c>
      <c r="BE977" s="14" t="str">
        <f>_xlfn.XLOOKUP(B977,'[11]Cells Huawei 19042026 15h'!$B:$B,'[11]Cells Huawei 19042026 15h'!$B:$B,"")</f>
        <v/>
      </c>
      <c r="BF977" s="9" t="str">
        <f>_xlfn.XLOOKUP(B977,'[12]cells down 19042026 9H40'!$B:$B,'[12]cells down 19042026 9H40'!$B:$B,"")</f>
        <v/>
      </c>
      <c r="BG977" s="9" t="s">
        <v>3828</v>
      </c>
      <c r="BH977" s="9" t="s">
        <v>5537</v>
      </c>
    </row>
    <row r="978" spans="1:60" s="9" customFormat="1" x14ac:dyDescent="0.3">
      <c r="A978" s="1" t="s">
        <v>5145</v>
      </c>
      <c r="B978" s="8" t="s">
        <v>5146</v>
      </c>
      <c r="C978" s="3" t="str">
        <f>_xlfn.XLOOKUP(B978,'[1]daily break down'!$D:$D,'[1]daily break down'!$E:$E,"")</f>
        <v>OUEST</v>
      </c>
      <c r="D978" s="1" t="s">
        <v>11</v>
      </c>
      <c r="E978" s="1" t="s">
        <v>12</v>
      </c>
      <c r="F978" s="3" t="s">
        <v>102</v>
      </c>
      <c r="G978" s="1" t="s">
        <v>5145</v>
      </c>
      <c r="H978" s="40" t="str">
        <f>_xlfn.XLOOKUP(B978,[2]CALCULATION!$B:$B,[2]CALCULATION!$H:$H,"")</f>
        <v>Huawei</v>
      </c>
      <c r="I978" s="34">
        <v>0</v>
      </c>
      <c r="J978" s="34">
        <v>0</v>
      </c>
      <c r="K978" s="34">
        <v>0</v>
      </c>
      <c r="L978" s="34">
        <v>0</v>
      </c>
      <c r="M978" s="34">
        <v>0</v>
      </c>
      <c r="N978" s="34">
        <v>0</v>
      </c>
      <c r="O978" s="34">
        <v>0</v>
      </c>
      <c r="P978" s="34">
        <v>0</v>
      </c>
      <c r="Q978" s="34">
        <v>0</v>
      </c>
      <c r="R978" s="34">
        <v>0</v>
      </c>
      <c r="S978" s="35">
        <v>0</v>
      </c>
      <c r="T978" s="35">
        <v>0</v>
      </c>
      <c r="U978" s="35">
        <v>0</v>
      </c>
      <c r="V978" s="35">
        <v>0</v>
      </c>
      <c r="W978" s="35">
        <v>1.6693633305082565</v>
      </c>
      <c r="X978" s="35">
        <v>0.87106522502161599</v>
      </c>
      <c r="Y978" s="35">
        <v>0</v>
      </c>
      <c r="Z978" s="35">
        <v>0</v>
      </c>
      <c r="AA978" s="35">
        <v>0</v>
      </c>
      <c r="AB978" s="35">
        <v>0</v>
      </c>
      <c r="AC978" s="35">
        <v>0</v>
      </c>
      <c r="AD978" s="35">
        <v>0</v>
      </c>
      <c r="AE978" s="58" t="s">
        <v>5560</v>
      </c>
      <c r="AF978" s="58"/>
      <c r="AG978" s="57" t="str" cm="1">
        <f t="array" ref="AG978">IFERROR(_xlfn.IFS(
AI978="MPR ISSUE","PDH",
AI978="BSS Hardware Issue","BSS",
AI978="Sites strategiques, MLL, Pylone, etc.","ENVTECH",
AI978="AKTIVCO DEFAUT GE &amp; POWER Cabinet","AKTIVCO",
AI978="AKTIVCO Coupure ENEO &amp; Baisse de tension","AKTIVCO GRID ONLY",
AI978="Coupure ENEO &amp; Baisse de tension","IHS GRID ONLY",
AI978="Defaut GE &amp; POWER Cabinet","IHS",
AI978="Sharing","Partners",
AI978="Sites strategiques &amp; DataCenter","SST &amp; DC",
AI978="Exclu","Exclu",
AI978="SAT","SAT",
AI978="SPARE-ISSUE","SPARE-ISSUE",
AI978="Fiber CAmtel","TRANS_FO_CAMTEL",
AI978="Fiber AOF","Fiber AOF",
AI978="Projet OCM (HUAWEI)","TRAVAUX-HUAWEI",
AI978="Projet OCM (NOKIA)","TRAVAUX-NOKIA",
AI978="ACCESS-ISSUE","ACCESS-ISSUE",
AI978="Projet OCM (ZTE, NOKIA, autres projets)","TRAVAUX OCM",
AI978="No root CAuse","No root cause",
AI978="ODU HS","PDH",
AI978="IP &amp; VLAN","PDH",
AI978="Warehouse HUAWEI","SPARE-ISSUE",
AI978="SPARE-HS","SPARE-ISSUE",
AI978="Power Telco","BSS",AI978="no impacts","no impacts"
),"")</f>
        <v>no impacts</v>
      </c>
      <c r="AH978" s="57" t="str" cm="1">
        <f t="array" ref="AH978">IFERROR(_xlfn.IFS(
AI978="MPR ISSUE","TX ISSUE",
AI978="BSS Hardware Issue","RAN ISSUE",
AI978="Sites strategiques, MLL, Pylone, etc.","ENVTECH",
AI978="AKTIVCO DEFAUT GE &amp; POWER Cabinet","POWER ISSUE",
AI978="AKTIVCO Coupure ENEO &amp; Baisse de tension","POWER ISSUE",
AI978="Coupure ENEO &amp; Baisse de tension","POWER ISSUE",
AI978="Defaut GE &amp; POWER Cabinet","POWER ISSUE",
AI978="Sharing","POWER ISSUE",
AI978="Sites strategiques &amp; DataCenter","POWER ISSUE",
AI978="Exclu","Exclu",
AI978="SAT","TX ISSUE",
AI978="SPARE-ISSUE","SPARE-ISSUE",
AI978="Fiber CAmtel","TX ISSUE",
AI978="Fiber AOF","TX ISSUE",
AI978="Projet OCM (HUAWEI)","TRAVAUX-HUAWEI",
AI978="Projet OCM (NOKIA)","TRAVAUX -NOKIA",
AI978="ACCESS-ISSUE","ACCESS-ISSUE",
AI978="Projet OCM (ZTE, NOKIA, autres projets)","TRAVAUX OCM",
AI978="No root CAuse","No root cause",
AI978="ODU HS","TX ISSUE",
AI978="IP &amp; VLAN","TX ISSUE",
AI978="Warehouse HUAWEI","SPARE-ISSUE",
AI978="SPARE-HS","SPARE-ISSUE",
AI978="Power Telco","RAN ISSUE",AI978="no impacts","no impacts"
),"")</f>
        <v>no impacts</v>
      </c>
      <c r="AI978" s="85" t="s">
        <v>5998</v>
      </c>
      <c r="AJ978" s="57" t="str" cm="1">
        <f t="array" ref="AJ978">IFERROR(_xlfn.IFS(
AI978="MPR ISSUE","ACTIVE",
AI978="BSS Hardware Issue","ACTIVE",
AI978="Sites strategiques, MLL, Pylone, etc.","PASSIVE",
AI978="AKTIVCO DEFAUT GE &amp; POWER Cabinet","PASSIVE",
AI978="AKTIVCO Coupure ENEO &amp; Baisse de tension","PASSIVE",
AI978="Coupure ENEO &amp; Baisse de tension","PASSIVE",
AI978="Defaut GE &amp; POWER Cabinet","PASSIVE",
AI978="Sharing","PASSIVE",
AI978="Sites strategiques &amp; DataCenter","PASSIVE",
AI978="Exclu","Exclu",
AI978="SAT","ACTIVE",
AI978="SPARE-ISSUE","SPARE-ISSUE",
AI978="Fiber CAmtel","ACTIVE",
AI978="Fiber AOF","ACTIVE",
AI978="Projet OCM (HUAWEI)","PLANNED WORKS",
AI978="Projet OCM (NOKIA)","PLANNED WORKS",
AI978="ACCESS-ISSUE","ACCESS-ISSUE",
AI978="Projet OCM (ZTE, NOKIA, autres projets)","PLANNED WORKS",
AI978="No root CAuse","No root cause",
AI978="ODU HS","ACTIVE",
AI978="IP &amp; VLAN","ACTIVE",
AI978="Warehouse HUAWEI","SPARE-ISSUE",
AI978="SPARE-HS","SPARE-ISSUE",
AI978="Power Telco","ACTIVE", AI978="no impacts","no impacts"
),"")</f>
        <v>no impacts</v>
      </c>
      <c r="AK978" s="23" t="s">
        <v>5537</v>
      </c>
      <c r="AL978" s="23" t="str">
        <f t="shared" si="27"/>
        <v>OST_207</v>
      </c>
      <c r="AN978" s="9" t="s">
        <v>5537</v>
      </c>
      <c r="AO978" s="23" t="str">
        <f>_xlfn.XLOOKUP(B978,'INCIDENT-05-03-2026'!E:E,'INCIDENT-05-03-2026'!F:F,"")</f>
        <v/>
      </c>
      <c r="AP978" s="7" t="s">
        <v>5537</v>
      </c>
      <c r="AQ978" s="6"/>
      <c r="AR978" s="7"/>
      <c r="AS978" s="3" t="str">
        <f>_xlfn.XLOOKUP(B978,'[3]tt num | region | site id'!$C:$C,'[3]tt num | region | site id'!$Q:$Q,"")</f>
        <v/>
      </c>
      <c r="AT978" s="24" t="str">
        <f>_xlfn.XLOOKUP(B978,'[4]Cells Huawei 03052026 12h'!$B:$B,'[4]Cells Huawei 03052026 12h'!$T:$T,"")</f>
        <v/>
      </c>
      <c r="AU978" s="24" t="str">
        <f>_xlfn.XLOOKUP(B978,'[5]cells down 02052026 8h50'!$B:$B,'[5]cells down 02052026 8h50'!$R:$R,"")</f>
        <v/>
      </c>
      <c r="AV978" s="24" t="str">
        <f>_xlfn.XLOOKUP(B978,'[5]cells down 02052026 13h50'!$B:$B,'[5]cells down 02052026 13h50'!$R:$R,"")</f>
        <v/>
      </c>
      <c r="AW978" s="24" t="str">
        <f>_xlfn.XLOOKUP(B978,'[5]cells down 02052026 13h50'!$B:$B,'[5]cells down 02052026 13h50'!$R:$R,"")</f>
        <v/>
      </c>
      <c r="AX978" s="24" t="str">
        <f>_xlfn.XLOOKUP(B978,'[6]cell downs 03052026 8h40 '!$B:$B,'[6]cell downs 03052026 8h40 '!$R:$R,"")</f>
        <v/>
      </c>
      <c r="AY978" s="24" t="str">
        <f>_xlfn.XLOOKUP(B978,'[7]ALL SITES DOWN'!$D:$D,'[7]ALL SITES DOWN'!$J:$J,"")</f>
        <v/>
      </c>
      <c r="AZ978" s="24" t="str">
        <f>_xlfn.XLOOKUP(B978,'[8]ALL SITES DOWN'!$D:$D,'[8]ALL SITES DOWN'!$J:$J,"")</f>
        <v/>
      </c>
      <c r="BA978" s="9" t="str">
        <f>_xlfn.XLOOKUP(B978,[9]sheet1!$AC:$AC,[9]sheet1!$AF:$AF,"")</f>
        <v/>
      </c>
      <c r="BB978" s="14" t="s">
        <v>5537</v>
      </c>
      <c r="BC978" s="14" t="s">
        <v>5537</v>
      </c>
      <c r="BD978" s="14" t="str">
        <f>_xlfn.XLOOKUP(B978,'[10]cell downs 18042026 17h'!$B:$B,'[10]cell downs 18042026 17h'!$B:$B,"")</f>
        <v/>
      </c>
      <c r="BE978" s="14" t="str">
        <f>_xlfn.XLOOKUP(B978,'[11]Cells Huawei 19042026 15h'!$B:$B,'[11]Cells Huawei 19042026 15h'!$B:$B,"")</f>
        <v/>
      </c>
      <c r="BF978" s="9" t="str">
        <f>_xlfn.XLOOKUP(B978,'[12]cells down 19042026 9H40'!$B:$B,'[12]cells down 19042026 9H40'!$B:$B,"")</f>
        <v/>
      </c>
      <c r="BG978" s="9" t="s">
        <v>5146</v>
      </c>
      <c r="BH978" s="9" t="s">
        <v>5537</v>
      </c>
    </row>
    <row r="979" spans="1:60" s="9" customFormat="1" x14ac:dyDescent="0.3">
      <c r="A979" s="1" t="s">
        <v>2840</v>
      </c>
      <c r="B979" s="8" t="s">
        <v>2841</v>
      </c>
      <c r="C979" s="3" t="str">
        <f>_xlfn.XLOOKUP(B979,'[1]daily break down'!$D:$D,'[1]daily break down'!$E:$E,"")</f>
        <v>NORD</v>
      </c>
      <c r="D979" s="1" t="s">
        <v>11</v>
      </c>
      <c r="E979" s="1" t="s">
        <v>12</v>
      </c>
      <c r="F979" s="3" t="s">
        <v>23</v>
      </c>
      <c r="G979" s="1" t="s">
        <v>2842</v>
      </c>
      <c r="H979" s="40" t="str">
        <f>_xlfn.XLOOKUP(B979,[2]CALCULATION!$B:$B,[2]CALCULATION!$H:$H,"")</f>
        <v>HUAWEI</v>
      </c>
      <c r="I979" s="34">
        <v>0</v>
      </c>
      <c r="J979" s="34">
        <v>0</v>
      </c>
      <c r="K979" s="34">
        <v>0</v>
      </c>
      <c r="L979" s="34">
        <v>0</v>
      </c>
      <c r="M979" s="34">
        <v>0</v>
      </c>
      <c r="N979" s="34">
        <v>0</v>
      </c>
      <c r="O979" s="34">
        <v>0</v>
      </c>
      <c r="P979" s="34">
        <v>0</v>
      </c>
      <c r="Q979" s="34">
        <v>0</v>
      </c>
      <c r="R979" s="34">
        <v>0</v>
      </c>
      <c r="S979" s="35">
        <v>0</v>
      </c>
      <c r="T979" s="35">
        <v>0</v>
      </c>
      <c r="U979" s="35">
        <v>0</v>
      </c>
      <c r="V979" s="35">
        <v>0</v>
      </c>
      <c r="W979" s="35">
        <v>0</v>
      </c>
      <c r="X979" s="35">
        <v>0.83535939823018956</v>
      </c>
      <c r="Y979" s="35">
        <v>0</v>
      </c>
      <c r="Z979" s="35">
        <v>0</v>
      </c>
      <c r="AA979" s="35">
        <v>0</v>
      </c>
      <c r="AB979" s="35">
        <v>0</v>
      </c>
      <c r="AC979" s="35">
        <v>0</v>
      </c>
      <c r="AD979" s="35">
        <v>0</v>
      </c>
      <c r="AE979" s="58" t="s">
        <v>5560</v>
      </c>
      <c r="AF979" s="58"/>
      <c r="AG979" s="57" t="str" cm="1">
        <f t="array" ref="AG979">IFERROR(_xlfn.IFS(
AI979="MPR ISSUE","PDH",
AI979="BSS Hardware Issue","BSS",
AI979="Sites strategiques, MLL, Pylone, etc.","ENVTECH",
AI979="AKTIVCO DEFAUT GE &amp; POWER Cabinet","AKTIVCO",
AI979="AKTIVCO Coupure ENEO &amp; Baisse de tension","AKTIVCO GRID ONLY",
AI979="Coupure ENEO &amp; Baisse de tension","IHS GRID ONLY",
AI979="Defaut GE &amp; POWER Cabinet","IHS",
AI979="Sharing","Partners",
AI979="Sites strategiques &amp; DataCenter","SST &amp; DC",
AI979="Exclu","Exclu",
AI979="SAT","SAT",
AI979="SPARE-ISSUE","SPARE-ISSUE",
AI979="Fiber CAmtel","TRANS_FO_CAMTEL",
AI979="Fiber AOF","Fiber AOF",
AI979="Projet OCM (HUAWEI)","TRAVAUX-HUAWEI",
AI979="Projet OCM (NOKIA)","TRAVAUX-NOKIA",
AI979="ACCESS-ISSUE","ACCESS-ISSUE",
AI979="Projet OCM (ZTE, NOKIA, autres projets)","TRAVAUX OCM",
AI979="No root CAuse","No root cause",
AI979="ODU HS","PDH",
AI979="IP &amp; VLAN","PDH",
AI979="Warehouse HUAWEI","SPARE-ISSUE",
AI979="SPARE-HS","SPARE-ISSUE",
AI979="Power Telco","BSS",AI979="no impacts","no impacts"
),"")</f>
        <v>no impacts</v>
      </c>
      <c r="AH979" s="57" t="str" cm="1">
        <f t="array" ref="AH979">IFERROR(_xlfn.IFS(
AI979="MPR ISSUE","TX ISSUE",
AI979="BSS Hardware Issue","RAN ISSUE",
AI979="Sites strategiques, MLL, Pylone, etc.","ENVTECH",
AI979="AKTIVCO DEFAUT GE &amp; POWER Cabinet","POWER ISSUE",
AI979="AKTIVCO Coupure ENEO &amp; Baisse de tension","POWER ISSUE",
AI979="Coupure ENEO &amp; Baisse de tension","POWER ISSUE",
AI979="Defaut GE &amp; POWER Cabinet","POWER ISSUE",
AI979="Sharing","POWER ISSUE",
AI979="Sites strategiques &amp; DataCenter","POWER ISSUE",
AI979="Exclu","Exclu",
AI979="SAT","TX ISSUE",
AI979="SPARE-ISSUE","SPARE-ISSUE",
AI979="Fiber CAmtel","TX ISSUE",
AI979="Fiber AOF","TX ISSUE",
AI979="Projet OCM (HUAWEI)","TRAVAUX-HUAWEI",
AI979="Projet OCM (NOKIA)","TRAVAUX -NOKIA",
AI979="ACCESS-ISSUE","ACCESS-ISSUE",
AI979="Projet OCM (ZTE, NOKIA, autres projets)","TRAVAUX OCM",
AI979="No root CAuse","No root cause",
AI979="ODU HS","TX ISSUE",
AI979="IP &amp; VLAN","TX ISSUE",
AI979="Warehouse HUAWEI","SPARE-ISSUE",
AI979="SPARE-HS","SPARE-ISSUE",
AI979="Power Telco","RAN ISSUE",AI979="no impacts","no impacts"
),"")</f>
        <v>no impacts</v>
      </c>
      <c r="AI979" s="85" t="s">
        <v>5998</v>
      </c>
      <c r="AJ979" s="57" t="str" cm="1">
        <f t="array" ref="AJ979">IFERROR(_xlfn.IFS(
AI979="MPR ISSUE","ACTIVE",
AI979="BSS Hardware Issue","ACTIVE",
AI979="Sites strategiques, MLL, Pylone, etc.","PASSIVE",
AI979="AKTIVCO DEFAUT GE &amp; POWER Cabinet","PASSIVE",
AI979="AKTIVCO Coupure ENEO &amp; Baisse de tension","PASSIVE",
AI979="Coupure ENEO &amp; Baisse de tension","PASSIVE",
AI979="Defaut GE &amp; POWER Cabinet","PASSIVE",
AI979="Sharing","PASSIVE",
AI979="Sites strategiques &amp; DataCenter","PASSIVE",
AI979="Exclu","Exclu",
AI979="SAT","ACTIVE",
AI979="SPARE-ISSUE","SPARE-ISSUE",
AI979="Fiber CAmtel","ACTIVE",
AI979="Fiber AOF","ACTIVE",
AI979="Projet OCM (HUAWEI)","PLANNED WORKS",
AI979="Projet OCM (NOKIA)","PLANNED WORKS",
AI979="ACCESS-ISSUE","ACCESS-ISSUE",
AI979="Projet OCM (ZTE, NOKIA, autres projets)","PLANNED WORKS",
AI979="No root CAuse","No root cause",
AI979="ODU HS","ACTIVE",
AI979="IP &amp; VLAN","ACTIVE",
AI979="Warehouse HUAWEI","SPARE-ISSUE",
AI979="SPARE-HS","SPARE-ISSUE",
AI979="Power Telco","ACTIVE", AI979="no impacts","no impacts"
),"")</f>
        <v>no impacts</v>
      </c>
      <c r="AK979" s="23" t="s">
        <v>5537</v>
      </c>
      <c r="AL979" s="23" t="str">
        <f t="shared" si="27"/>
        <v>NRD_119</v>
      </c>
      <c r="AN979" s="9" t="s">
        <v>5537</v>
      </c>
      <c r="AO979" s="23" t="str">
        <f>_xlfn.XLOOKUP(B979,'INCIDENT-05-03-2026'!E:E,'INCIDENT-05-03-2026'!F:F,"")</f>
        <v/>
      </c>
      <c r="AP979" s="7" t="s">
        <v>5537</v>
      </c>
      <c r="AQ979" s="6"/>
      <c r="AR979" s="7"/>
      <c r="AS979" s="3" t="str">
        <f>_xlfn.XLOOKUP(B979,'[3]tt num | region | site id'!$C:$C,'[3]tt num | region | site id'!$Q:$Q,"")</f>
        <v/>
      </c>
      <c r="AT979" s="24" t="str">
        <f>_xlfn.XLOOKUP(B979,'[4]Cells Huawei 03052026 12h'!$B:$B,'[4]Cells Huawei 03052026 12h'!$T:$T,"")</f>
        <v/>
      </c>
      <c r="AU979" s="24" t="str">
        <f>_xlfn.XLOOKUP(B979,'[5]cells down 02052026 8h50'!$B:$B,'[5]cells down 02052026 8h50'!$R:$R,"")</f>
        <v/>
      </c>
      <c r="AV979" s="24" t="str">
        <f>_xlfn.XLOOKUP(B979,'[5]cells down 02052026 13h50'!$B:$B,'[5]cells down 02052026 13h50'!$R:$R,"")</f>
        <v/>
      </c>
      <c r="AW979" s="24" t="str">
        <f>_xlfn.XLOOKUP(B979,'[5]cells down 02052026 13h50'!$B:$B,'[5]cells down 02052026 13h50'!$R:$R,"")</f>
        <v/>
      </c>
      <c r="AX979" s="24" t="str">
        <f>_xlfn.XLOOKUP(B979,'[6]cell downs 03052026 8h40 '!$B:$B,'[6]cell downs 03052026 8h40 '!$R:$R,"")</f>
        <v/>
      </c>
      <c r="AY979" s="24" t="str">
        <f>_xlfn.XLOOKUP(B979,'[7]ALL SITES DOWN'!$D:$D,'[7]ALL SITES DOWN'!$J:$J,"")</f>
        <v/>
      </c>
      <c r="AZ979" s="24" t="str">
        <f>_xlfn.XLOOKUP(B979,'[8]ALL SITES DOWN'!$D:$D,'[8]ALL SITES DOWN'!$J:$J,"")</f>
        <v/>
      </c>
      <c r="BA979" s="9" t="str">
        <f>_xlfn.XLOOKUP(B979,[9]sheet1!$AC:$AC,[9]sheet1!$AF:$AF,"")</f>
        <v/>
      </c>
      <c r="BB979" s="14" t="s">
        <v>5537</v>
      </c>
      <c r="BC979" s="14" t="s">
        <v>5537</v>
      </c>
      <c r="BD979" s="14" t="str">
        <f>_xlfn.XLOOKUP(B979,'[10]cell downs 18042026 17h'!$B:$B,'[10]cell downs 18042026 17h'!$B:$B,"")</f>
        <v/>
      </c>
      <c r="BE979" s="14" t="str">
        <f>_xlfn.XLOOKUP(B979,'[11]Cells Huawei 19042026 15h'!$B:$B,'[11]Cells Huawei 19042026 15h'!$B:$B,"")</f>
        <v/>
      </c>
      <c r="BF979" s="9" t="str">
        <f>_xlfn.XLOOKUP(B979,'[12]cells down 19042026 9H40'!$B:$B,'[12]cells down 19042026 9H40'!$B:$B,"")</f>
        <v/>
      </c>
      <c r="BG979" s="9" t="s">
        <v>2841</v>
      </c>
      <c r="BH979" s="9" t="s">
        <v>5537</v>
      </c>
    </row>
    <row r="980" spans="1:60" s="9" customFormat="1" x14ac:dyDescent="0.3">
      <c r="A980" s="1" t="s">
        <v>1179</v>
      </c>
      <c r="B980" s="8" t="s">
        <v>1180</v>
      </c>
      <c r="C980" s="3" t="str">
        <f>_xlfn.XLOOKUP(B980,'[1]daily break down'!$D:$D,'[1]daily break down'!$E:$E,"")</f>
        <v>Yaounde</v>
      </c>
      <c r="D980" s="1" t="s">
        <v>21</v>
      </c>
      <c r="E980" s="1" t="s">
        <v>36</v>
      </c>
      <c r="F980" s="3" t="s">
        <v>37</v>
      </c>
      <c r="G980" s="1" t="s">
        <v>38</v>
      </c>
      <c r="H980" s="42" t="str">
        <f>_xlfn.XLOOKUP(B980,[2]CALCULATION!$B:$B,[2]CALCULATION!$H:$H,"")</f>
        <v>ZTE</v>
      </c>
      <c r="I980" s="34">
        <v>2.9481384458655769E-2</v>
      </c>
      <c r="J980" s="34">
        <v>0.29174621111596244</v>
      </c>
      <c r="K980" s="34">
        <v>0</v>
      </c>
      <c r="L980" s="34">
        <v>0</v>
      </c>
      <c r="M980" s="34">
        <v>0.34776619211090348</v>
      </c>
      <c r="N980" s="34">
        <v>5.4753690434405311E-2</v>
      </c>
      <c r="O980" s="34">
        <v>0</v>
      </c>
      <c r="P980" s="34">
        <v>1.2431406288791298</v>
      </c>
      <c r="Q980" s="34">
        <v>5.5752454820179272E-2</v>
      </c>
      <c r="R980" s="34">
        <v>0.85722520424731674</v>
      </c>
      <c r="S980" s="35">
        <v>0</v>
      </c>
      <c r="T980" s="35">
        <v>0</v>
      </c>
      <c r="U980" s="35">
        <v>0.25079687129922135</v>
      </c>
      <c r="V980" s="35">
        <v>0</v>
      </c>
      <c r="W980" s="35">
        <v>0</v>
      </c>
      <c r="X980" s="35">
        <v>0.78638427317062121</v>
      </c>
      <c r="Y980" s="35">
        <v>0</v>
      </c>
      <c r="Z980" s="35">
        <v>0</v>
      </c>
      <c r="AA980" s="35">
        <v>0</v>
      </c>
      <c r="AB980" s="35">
        <v>0</v>
      </c>
      <c r="AC980" s="35">
        <v>0</v>
      </c>
      <c r="AD980" s="35">
        <v>0</v>
      </c>
      <c r="AE980" s="58" t="s">
        <v>5560</v>
      </c>
      <c r="AF980" s="58"/>
      <c r="AG980" s="57" t="str" cm="1">
        <f t="array" ref="AG980">IFERROR(_xlfn.IFS(
AI980="MPR ISSUE","PDH",
AI980="BSS Hardware Issue","BSS",
AI980="Sites strategiques, MLL, Pylone, etc.","ENVTECH",
AI980="AKTIVCO DEFAUT GE &amp; POWER Cabinet","AKTIVCO",
AI980="AKTIVCO Coupure ENEO &amp; Baisse de tension","AKTIVCO GRID ONLY",
AI980="Coupure ENEO &amp; Baisse de tension","IHS GRID ONLY",
AI980="Defaut GE &amp; POWER Cabinet","IHS",
AI980="Sharing","Partners",
AI980="Sites strategiques &amp; DataCenter","SST &amp; DC",
AI980="Exclu","Exclu",
AI980="SAT","SAT",
AI980="SPARE-ISSUE","SPARE-ISSUE",
AI980="Fiber CAmtel","TRANS_FO_CAMTEL",
AI980="Fiber AOF","Fiber AOF",
AI980="Projet OCM (HUAWEI)","TRAVAUX-HUAWEI",
AI980="Projet OCM (NOKIA)","TRAVAUX-NOKIA",
AI980="ACCESS-ISSUE","ACCESS-ISSUE",
AI980="Projet OCM (ZTE, NOKIA, autres projets)","TRAVAUX OCM",
AI980="No root CAuse","No root cause",
AI980="ODU HS","PDH",
AI980="IP &amp; VLAN","PDH",
AI980="Warehouse HUAWEI","SPARE-ISSUE",
AI980="SPARE-HS","SPARE-ISSUE",
AI980="Power Telco","BSS",AI980="no impacts","no impacts"
),"")</f>
        <v>no impacts</v>
      </c>
      <c r="AH980" s="57" t="str" cm="1">
        <f t="array" ref="AH980">IFERROR(_xlfn.IFS(
AI980="MPR ISSUE","TX ISSUE",
AI980="BSS Hardware Issue","RAN ISSUE",
AI980="Sites strategiques, MLL, Pylone, etc.","ENVTECH",
AI980="AKTIVCO DEFAUT GE &amp; POWER Cabinet","POWER ISSUE",
AI980="AKTIVCO Coupure ENEO &amp; Baisse de tension","POWER ISSUE",
AI980="Coupure ENEO &amp; Baisse de tension","POWER ISSUE",
AI980="Defaut GE &amp; POWER Cabinet","POWER ISSUE",
AI980="Sharing","POWER ISSUE",
AI980="Sites strategiques &amp; DataCenter","POWER ISSUE",
AI980="Exclu","Exclu",
AI980="SAT","TX ISSUE",
AI980="SPARE-ISSUE","SPARE-ISSUE",
AI980="Fiber CAmtel","TX ISSUE",
AI980="Fiber AOF","TX ISSUE",
AI980="Projet OCM (HUAWEI)","TRAVAUX-HUAWEI",
AI980="Projet OCM (NOKIA)","TRAVAUX -NOKIA",
AI980="ACCESS-ISSUE","ACCESS-ISSUE",
AI980="Projet OCM (ZTE, NOKIA, autres projets)","TRAVAUX OCM",
AI980="No root CAuse","No root cause",
AI980="ODU HS","TX ISSUE",
AI980="IP &amp; VLAN","TX ISSUE",
AI980="Warehouse HUAWEI","SPARE-ISSUE",
AI980="SPARE-HS","SPARE-ISSUE",
AI980="Power Telco","RAN ISSUE",AI980="no impacts","no impacts"
),"")</f>
        <v>no impacts</v>
      </c>
      <c r="AI980" s="85" t="s">
        <v>5998</v>
      </c>
      <c r="AJ980" s="57" t="str" cm="1">
        <f t="array" ref="AJ980">IFERROR(_xlfn.IFS(
AI980="MPR ISSUE","ACTIVE",
AI980="BSS Hardware Issue","ACTIVE",
AI980="Sites strategiques, MLL, Pylone, etc.","PASSIVE",
AI980="AKTIVCO DEFAUT GE &amp; POWER Cabinet","PASSIVE",
AI980="AKTIVCO Coupure ENEO &amp; Baisse de tension","PASSIVE",
AI980="Coupure ENEO &amp; Baisse de tension","PASSIVE",
AI980="Defaut GE &amp; POWER Cabinet","PASSIVE",
AI980="Sharing","PASSIVE",
AI980="Sites strategiques &amp; DataCenter","PASSIVE",
AI980="Exclu","Exclu",
AI980="SAT","ACTIVE",
AI980="SPARE-ISSUE","SPARE-ISSUE",
AI980="Fiber CAmtel","ACTIVE",
AI980="Fiber AOF","ACTIVE",
AI980="Projet OCM (HUAWEI)","PLANNED WORKS",
AI980="Projet OCM (NOKIA)","PLANNED WORKS",
AI980="ACCESS-ISSUE","ACCESS-ISSUE",
AI980="Projet OCM (ZTE, NOKIA, autres projets)","PLANNED WORKS",
AI980="No root CAuse","No root cause",
AI980="ODU HS","ACTIVE",
AI980="IP &amp; VLAN","ACTIVE",
AI980="Warehouse HUAWEI","SPARE-ISSUE",
AI980="SPARE-HS","SPARE-ISSUE",
AI980="Power Telco","ACTIVE", AI980="no impacts","no impacts"
),"")</f>
        <v>no impacts</v>
      </c>
      <c r="AK980" s="23" t="s">
        <v>5537</v>
      </c>
      <c r="AL980" s="23" t="str">
        <f t="shared" si="27"/>
        <v>CTR_755</v>
      </c>
      <c r="AN980" s="9" t="s">
        <v>5537</v>
      </c>
      <c r="AO980" s="23" t="str">
        <f>_xlfn.XLOOKUP(B980,'INCIDENT-05-03-2026'!E:E,'INCIDENT-05-03-2026'!F:F,"")</f>
        <v/>
      </c>
      <c r="AP980" s="7" t="s">
        <v>5537</v>
      </c>
      <c r="AQ980" s="6"/>
      <c r="AR980" s="7"/>
      <c r="AS980" s="3" t="str">
        <f>_xlfn.XLOOKUP(B980,'[3]tt num | region | site id'!$C:$C,'[3]tt num | region | site id'!$Q:$Q,"")</f>
        <v/>
      </c>
      <c r="AT980" s="24" t="str">
        <f>_xlfn.XLOOKUP(B980,'[4]Cells Huawei 03052026 12h'!$B:$B,'[4]Cells Huawei 03052026 12h'!$T:$T,"")</f>
        <v/>
      </c>
      <c r="AU980" s="24" t="str">
        <f>_xlfn.XLOOKUP(B980,'[5]cells down 02052026 8h50'!$B:$B,'[5]cells down 02052026 8h50'!$R:$R,"")</f>
        <v/>
      </c>
      <c r="AV980" s="24" t="str">
        <f>_xlfn.XLOOKUP(B980,'[5]cells down 02052026 13h50'!$B:$B,'[5]cells down 02052026 13h50'!$R:$R,"")</f>
        <v/>
      </c>
      <c r="AW980" s="24" t="str">
        <f>_xlfn.XLOOKUP(B980,'[5]cells down 02052026 13h50'!$B:$B,'[5]cells down 02052026 13h50'!$R:$R,"")</f>
        <v/>
      </c>
      <c r="AX980" s="24" t="str">
        <f>_xlfn.XLOOKUP(B980,'[6]cell downs 03052026 8h40 '!$B:$B,'[6]cell downs 03052026 8h40 '!$R:$R,"")</f>
        <v/>
      </c>
      <c r="AY980" s="24" t="str">
        <f>_xlfn.XLOOKUP(B980,'[7]ALL SITES DOWN'!$D:$D,'[7]ALL SITES DOWN'!$J:$J,"")</f>
        <v/>
      </c>
      <c r="AZ980" s="24" t="str">
        <f>_xlfn.XLOOKUP(B980,'[8]ALL SITES DOWN'!$D:$D,'[8]ALL SITES DOWN'!$J:$J,"")</f>
        <v/>
      </c>
      <c r="BA980" s="9" t="str">
        <f>_xlfn.XLOOKUP(B980,[9]sheet1!$AC:$AC,[9]sheet1!$AF:$AF,"")</f>
        <v/>
      </c>
      <c r="BB980" s="14" t="s">
        <v>5537</v>
      </c>
      <c r="BC980" s="14" t="s">
        <v>5537</v>
      </c>
      <c r="BD980" s="14" t="str">
        <f>_xlfn.XLOOKUP(B980,'[10]cell downs 18042026 17h'!$B:$B,'[10]cell downs 18042026 17h'!$B:$B,"")</f>
        <v/>
      </c>
      <c r="BE980" s="14" t="str">
        <f>_xlfn.XLOOKUP(B980,'[11]Cells Huawei 19042026 15h'!$B:$B,'[11]Cells Huawei 19042026 15h'!$B:$B,"")</f>
        <v/>
      </c>
      <c r="BF980" s="9" t="str">
        <f>_xlfn.XLOOKUP(B980,'[12]cells down 19042026 9H40'!$B:$B,'[12]cells down 19042026 9H40'!$B:$B,"")</f>
        <v/>
      </c>
      <c r="BG980" s="9" t="s">
        <v>5537</v>
      </c>
      <c r="BH980" s="9" t="s">
        <v>5537</v>
      </c>
    </row>
    <row r="981" spans="1:60" s="9" customFormat="1" x14ac:dyDescent="0.3">
      <c r="A981" s="1" t="s">
        <v>1109</v>
      </c>
      <c r="B981" s="8" t="s">
        <v>1110</v>
      </c>
      <c r="C981" s="3" t="str">
        <f>_xlfn.XLOOKUP(B981,'[1]daily break down'!$D:$D,'[1]daily break down'!$E:$E,"")</f>
        <v>Maroua</v>
      </c>
      <c r="D981" s="1" t="s">
        <v>11</v>
      </c>
      <c r="E981" s="1" t="s">
        <v>12</v>
      </c>
      <c r="F981" s="3" t="s">
        <v>55</v>
      </c>
      <c r="G981" s="1" t="s">
        <v>84</v>
      </c>
      <c r="H981" s="40" t="str">
        <f>_xlfn.XLOOKUP(B981,[2]CALCULATION!$B:$B,[2]CALCULATION!$H:$H,"")</f>
        <v>Huawei</v>
      </c>
      <c r="I981" s="34">
        <v>0.59535274931299276</v>
      </c>
      <c r="J981" s="34">
        <v>7.874187077130293E-2</v>
      </c>
      <c r="K981" s="34">
        <v>0</v>
      </c>
      <c r="L981" s="34">
        <v>0</v>
      </c>
      <c r="M981" s="34">
        <v>0</v>
      </c>
      <c r="N981" s="34">
        <v>0</v>
      </c>
      <c r="O981" s="34">
        <v>0</v>
      </c>
      <c r="P981" s="34">
        <v>8.9175391586979543E-5</v>
      </c>
      <c r="Q981" s="34">
        <v>0</v>
      </c>
      <c r="R981" s="34">
        <v>0.56694146955338098</v>
      </c>
      <c r="S981" s="35">
        <v>0.18511027785625211</v>
      </c>
      <c r="T981" s="35">
        <v>0</v>
      </c>
      <c r="U981" s="35">
        <v>9.861014801688199E-2</v>
      </c>
      <c r="V981" s="35">
        <v>0</v>
      </c>
      <c r="W981" s="35">
        <v>0</v>
      </c>
      <c r="X981" s="35">
        <v>0.77413157436656943</v>
      </c>
      <c r="Y981" s="35">
        <v>0</v>
      </c>
      <c r="Z981" s="35">
        <v>0</v>
      </c>
      <c r="AA981" s="35">
        <v>0</v>
      </c>
      <c r="AB981" s="35">
        <v>0</v>
      </c>
      <c r="AC981" s="35">
        <v>0</v>
      </c>
      <c r="AD981" s="35">
        <v>0</v>
      </c>
      <c r="AE981" s="58" t="s">
        <v>5560</v>
      </c>
      <c r="AF981" s="58"/>
      <c r="AG981" s="57" t="str" cm="1">
        <f t="array" ref="AG981">IFERROR(_xlfn.IFS(
AI981="MPR ISSUE","PDH",
AI981="BSS Hardware Issue","BSS",
AI981="Sites strategiques, MLL, Pylone, etc.","ENVTECH",
AI981="AKTIVCO DEFAUT GE &amp; POWER Cabinet","AKTIVCO",
AI981="AKTIVCO Coupure ENEO &amp; Baisse de tension","AKTIVCO GRID ONLY",
AI981="Coupure ENEO &amp; Baisse de tension","IHS GRID ONLY",
AI981="Defaut GE &amp; POWER Cabinet","IHS",
AI981="Sharing","Partners",
AI981="Sites strategiques &amp; DataCenter","SST &amp; DC",
AI981="Exclu","Exclu",
AI981="SAT","SAT",
AI981="SPARE-ISSUE","SPARE-ISSUE",
AI981="Fiber CAmtel","TRANS_FO_CAMTEL",
AI981="Fiber AOF","Fiber AOF",
AI981="Projet OCM (HUAWEI)","TRAVAUX-HUAWEI",
AI981="Projet OCM (NOKIA)","TRAVAUX-NOKIA",
AI981="ACCESS-ISSUE","ACCESS-ISSUE",
AI981="Projet OCM (ZTE, NOKIA, autres projets)","TRAVAUX OCM",
AI981="No root CAuse","No root cause",
AI981="ODU HS","PDH",
AI981="IP &amp; VLAN","PDH",
AI981="Warehouse HUAWEI","SPARE-ISSUE",
AI981="SPARE-HS","SPARE-ISSUE",
AI981="Power Telco","BSS",AI981="no impacts","no impacts"
),"")</f>
        <v>no impacts</v>
      </c>
      <c r="AH981" s="57" t="str" cm="1">
        <f t="array" ref="AH981">IFERROR(_xlfn.IFS(
AI981="MPR ISSUE","TX ISSUE",
AI981="BSS Hardware Issue","RAN ISSUE",
AI981="Sites strategiques, MLL, Pylone, etc.","ENVTECH",
AI981="AKTIVCO DEFAUT GE &amp; POWER Cabinet","POWER ISSUE",
AI981="AKTIVCO Coupure ENEO &amp; Baisse de tension","POWER ISSUE",
AI981="Coupure ENEO &amp; Baisse de tension","POWER ISSUE",
AI981="Defaut GE &amp; POWER Cabinet","POWER ISSUE",
AI981="Sharing","POWER ISSUE",
AI981="Sites strategiques &amp; DataCenter","POWER ISSUE",
AI981="Exclu","Exclu",
AI981="SAT","TX ISSUE",
AI981="SPARE-ISSUE","SPARE-ISSUE",
AI981="Fiber CAmtel","TX ISSUE",
AI981="Fiber AOF","TX ISSUE",
AI981="Projet OCM (HUAWEI)","TRAVAUX-HUAWEI",
AI981="Projet OCM (NOKIA)","TRAVAUX -NOKIA",
AI981="ACCESS-ISSUE","ACCESS-ISSUE",
AI981="Projet OCM (ZTE, NOKIA, autres projets)","TRAVAUX OCM",
AI981="No root CAuse","No root cause",
AI981="ODU HS","TX ISSUE",
AI981="IP &amp; VLAN","TX ISSUE",
AI981="Warehouse HUAWEI","SPARE-ISSUE",
AI981="SPARE-HS","SPARE-ISSUE",
AI981="Power Telco","RAN ISSUE",AI981="no impacts","no impacts"
),"")</f>
        <v>no impacts</v>
      </c>
      <c r="AI981" s="85" t="s">
        <v>5998</v>
      </c>
      <c r="AJ981" s="57" t="str" cm="1">
        <f t="array" ref="AJ981">IFERROR(_xlfn.IFS(
AI981="MPR ISSUE","ACTIVE",
AI981="BSS Hardware Issue","ACTIVE",
AI981="Sites strategiques, MLL, Pylone, etc.","PASSIVE",
AI981="AKTIVCO DEFAUT GE &amp; POWER Cabinet","PASSIVE",
AI981="AKTIVCO Coupure ENEO &amp; Baisse de tension","PASSIVE",
AI981="Coupure ENEO &amp; Baisse de tension","PASSIVE",
AI981="Defaut GE &amp; POWER Cabinet","PASSIVE",
AI981="Sharing","PASSIVE",
AI981="Sites strategiques &amp; DataCenter","PASSIVE",
AI981="Exclu","Exclu",
AI981="SAT","ACTIVE",
AI981="SPARE-ISSUE","SPARE-ISSUE",
AI981="Fiber CAmtel","ACTIVE",
AI981="Fiber AOF","ACTIVE",
AI981="Projet OCM (HUAWEI)","PLANNED WORKS",
AI981="Projet OCM (NOKIA)","PLANNED WORKS",
AI981="ACCESS-ISSUE","ACCESS-ISSUE",
AI981="Projet OCM (ZTE, NOKIA, autres projets)","PLANNED WORKS",
AI981="No root CAuse","No root cause",
AI981="ODU HS","ACTIVE",
AI981="IP &amp; VLAN","ACTIVE",
AI981="Warehouse HUAWEI","SPARE-ISSUE",
AI981="SPARE-HS","SPARE-ISSUE",
AI981="Power Telco","ACTIVE", AI981="no impacts","no impacts"
),"")</f>
        <v>no impacts</v>
      </c>
      <c r="AK981" s="23" t="s">
        <v>5537</v>
      </c>
      <c r="AL981" s="23" t="str">
        <f t="shared" si="27"/>
        <v>EXN_147</v>
      </c>
      <c r="AN981" s="9" t="s">
        <v>5537</v>
      </c>
      <c r="AO981" s="23" t="str">
        <f>_xlfn.XLOOKUP(B981,'INCIDENT-05-03-2026'!E:E,'INCIDENT-05-03-2026'!F:F,"")</f>
        <v/>
      </c>
      <c r="AP981" s="7" t="s">
        <v>5537</v>
      </c>
      <c r="AQ981" s="6"/>
      <c r="AR981" s="7"/>
      <c r="AS981" s="3" t="str">
        <f>_xlfn.XLOOKUP(B981,'[3]tt num | region | site id'!$C:$C,'[3]tt num | region | site id'!$Q:$Q,"")</f>
        <v/>
      </c>
      <c r="AT981" s="24" t="str">
        <f>_xlfn.XLOOKUP(B981,'[4]Cells Huawei 03052026 12h'!$B:$B,'[4]Cells Huawei 03052026 12h'!$T:$T,"")</f>
        <v/>
      </c>
      <c r="AU981" s="24" t="str">
        <f>_xlfn.XLOOKUP(B981,'[5]cells down 02052026 8h50'!$B:$B,'[5]cells down 02052026 8h50'!$R:$R,"")</f>
        <v/>
      </c>
      <c r="AV981" s="24" t="str">
        <f>_xlfn.XLOOKUP(B981,'[5]cells down 02052026 13h50'!$B:$B,'[5]cells down 02052026 13h50'!$R:$R,"")</f>
        <v/>
      </c>
      <c r="AW981" s="24" t="str">
        <f>_xlfn.XLOOKUP(B981,'[5]cells down 02052026 13h50'!$B:$B,'[5]cells down 02052026 13h50'!$R:$R,"")</f>
        <v/>
      </c>
      <c r="AX981" s="24" t="str">
        <f>_xlfn.XLOOKUP(B981,'[6]cell downs 03052026 8h40 '!$B:$B,'[6]cell downs 03052026 8h40 '!$R:$R,"")</f>
        <v/>
      </c>
      <c r="AY981" s="24" t="str">
        <f>_xlfn.XLOOKUP(B981,'[7]ALL SITES DOWN'!$D:$D,'[7]ALL SITES DOWN'!$J:$J,"")</f>
        <v/>
      </c>
      <c r="AZ981" s="24" t="str">
        <f>_xlfn.XLOOKUP(B981,'[8]ALL SITES DOWN'!$D:$D,'[8]ALL SITES DOWN'!$J:$J,"")</f>
        <v/>
      </c>
      <c r="BA981" s="9" t="str">
        <f>_xlfn.XLOOKUP(B981,[9]sheet1!$AC:$AC,[9]sheet1!$AF:$AF,"")</f>
        <v/>
      </c>
      <c r="BB981" s="14" t="s">
        <v>5537</v>
      </c>
      <c r="BC981" s="14" t="s">
        <v>5537</v>
      </c>
      <c r="BD981" s="14" t="str">
        <f>_xlfn.XLOOKUP(B981,'[10]cell downs 18042026 17h'!$B:$B,'[10]cell downs 18042026 17h'!$B:$B,"")</f>
        <v/>
      </c>
      <c r="BE981" s="14" t="str">
        <f>_xlfn.XLOOKUP(B981,'[11]Cells Huawei 19042026 15h'!$B:$B,'[11]Cells Huawei 19042026 15h'!$B:$B,"")</f>
        <v/>
      </c>
      <c r="BF981" s="9" t="str">
        <f>_xlfn.XLOOKUP(B981,'[12]cells down 19042026 9H40'!$B:$B,'[12]cells down 19042026 9H40'!$B:$B,"")</f>
        <v/>
      </c>
      <c r="BG981" s="9" t="s">
        <v>1110</v>
      </c>
      <c r="BH981" s="9" t="s">
        <v>5537</v>
      </c>
    </row>
    <row r="982" spans="1:60" s="9" customFormat="1" x14ac:dyDescent="0.3">
      <c r="A982" s="1" t="s">
        <v>85</v>
      </c>
      <c r="B982" s="8" t="s">
        <v>86</v>
      </c>
      <c r="C982" s="3" t="str">
        <f>_xlfn.XLOOKUP(B982,'[1]daily break down'!$D:$D,'[1]daily break down'!$E:$E,"")</f>
        <v>Garoua</v>
      </c>
      <c r="D982" s="1" t="s">
        <v>11</v>
      </c>
      <c r="E982" s="1" t="s">
        <v>12</v>
      </c>
      <c r="F982" s="3" t="s">
        <v>23</v>
      </c>
      <c r="G982" s="1" t="s">
        <v>24</v>
      </c>
      <c r="H982" s="40" t="str">
        <f>_xlfn.XLOOKUP(B982,[2]CALCULATION!$B:$B,[2]CALCULATION!$H:$H,"")</f>
        <v>Huawei</v>
      </c>
      <c r="I982" s="34">
        <v>0</v>
      </c>
      <c r="J982" s="34">
        <v>0</v>
      </c>
      <c r="K982" s="34">
        <v>4.9849043897121546E-2</v>
      </c>
      <c r="L982" s="34">
        <v>2.7582305319419111</v>
      </c>
      <c r="M982" s="34">
        <v>0</v>
      </c>
      <c r="N982" s="34">
        <v>0</v>
      </c>
      <c r="O982" s="34">
        <v>0</v>
      </c>
      <c r="P982" s="34">
        <v>0</v>
      </c>
      <c r="Q982" s="34">
        <v>0</v>
      </c>
      <c r="R982" s="34">
        <v>0</v>
      </c>
      <c r="S982" s="35">
        <v>0</v>
      </c>
      <c r="T982" s="35">
        <v>0</v>
      </c>
      <c r="U982" s="35">
        <v>0</v>
      </c>
      <c r="V982" s="35">
        <v>0</v>
      </c>
      <c r="W982" s="35">
        <v>0</v>
      </c>
      <c r="X982" s="35">
        <v>0.72455005664420868</v>
      </c>
      <c r="Y982" s="35">
        <v>0</v>
      </c>
      <c r="Z982" s="35">
        <v>0.46620894721672901</v>
      </c>
      <c r="AA982" s="35">
        <v>0</v>
      </c>
      <c r="AB982" s="35">
        <v>0</v>
      </c>
      <c r="AC982" s="35">
        <v>0</v>
      </c>
      <c r="AD982" s="35">
        <v>0</v>
      </c>
      <c r="AE982" s="58" t="s">
        <v>5560</v>
      </c>
      <c r="AF982" s="58"/>
      <c r="AG982" s="57" t="str" cm="1">
        <f t="array" ref="AG982">IFERROR(_xlfn.IFS(
AI982="MPR ISSUE","PDH",
AI982="BSS Hardware Issue","BSS",
AI982="Sites strategiques, MLL, Pylone, etc.","ENVTECH",
AI982="AKTIVCO DEFAUT GE &amp; POWER Cabinet","AKTIVCO",
AI982="AKTIVCO Coupure ENEO &amp; Baisse de tension","AKTIVCO GRID ONLY",
AI982="Coupure ENEO &amp; Baisse de tension","IHS GRID ONLY",
AI982="Defaut GE &amp; POWER Cabinet","IHS",
AI982="Sharing","Partners",
AI982="Sites strategiques &amp; DataCenter","SST &amp; DC",
AI982="Exclu","Exclu",
AI982="SAT","SAT",
AI982="SPARE-ISSUE","SPARE-ISSUE",
AI982="Fiber CAmtel","TRANS_FO_CAMTEL",
AI982="Fiber AOF","Fiber AOF",
AI982="Projet OCM (HUAWEI)","TRAVAUX-HUAWEI",
AI982="Projet OCM (NOKIA)","TRAVAUX-NOKIA",
AI982="ACCESS-ISSUE","ACCESS-ISSUE",
AI982="Projet OCM (ZTE, NOKIA, autres projets)","TRAVAUX OCM",
AI982="No root CAuse","No root cause",
AI982="ODU HS","PDH",
AI982="IP &amp; VLAN","PDH",
AI982="Warehouse HUAWEI","SPARE-ISSUE",
AI982="SPARE-HS","SPARE-ISSUE",
AI982="Power Telco","BSS",AI982="no impacts","no impacts"
),"")</f>
        <v>no impacts</v>
      </c>
      <c r="AH982" s="57" t="str" cm="1">
        <f t="array" ref="AH982">IFERROR(_xlfn.IFS(
AI982="MPR ISSUE","TX ISSUE",
AI982="BSS Hardware Issue","RAN ISSUE",
AI982="Sites strategiques, MLL, Pylone, etc.","ENVTECH",
AI982="AKTIVCO DEFAUT GE &amp; POWER Cabinet","POWER ISSUE",
AI982="AKTIVCO Coupure ENEO &amp; Baisse de tension","POWER ISSUE",
AI982="Coupure ENEO &amp; Baisse de tension","POWER ISSUE",
AI982="Defaut GE &amp; POWER Cabinet","POWER ISSUE",
AI982="Sharing","POWER ISSUE",
AI982="Sites strategiques &amp; DataCenter","POWER ISSUE",
AI982="Exclu","Exclu",
AI982="SAT","TX ISSUE",
AI982="SPARE-ISSUE","SPARE-ISSUE",
AI982="Fiber CAmtel","TX ISSUE",
AI982="Fiber AOF","TX ISSUE",
AI982="Projet OCM (HUAWEI)","TRAVAUX-HUAWEI",
AI982="Projet OCM (NOKIA)","TRAVAUX -NOKIA",
AI982="ACCESS-ISSUE","ACCESS-ISSUE",
AI982="Projet OCM (ZTE, NOKIA, autres projets)","TRAVAUX OCM",
AI982="No root CAuse","No root cause",
AI982="ODU HS","TX ISSUE",
AI982="IP &amp; VLAN","TX ISSUE",
AI982="Warehouse HUAWEI","SPARE-ISSUE",
AI982="SPARE-HS","SPARE-ISSUE",
AI982="Power Telco","RAN ISSUE",AI982="no impacts","no impacts"
),"")</f>
        <v>no impacts</v>
      </c>
      <c r="AI982" s="85" t="s">
        <v>5998</v>
      </c>
      <c r="AJ982" s="57" t="str" cm="1">
        <f t="array" ref="AJ982">IFERROR(_xlfn.IFS(
AI982="MPR ISSUE","ACTIVE",
AI982="BSS Hardware Issue","ACTIVE",
AI982="Sites strategiques, MLL, Pylone, etc.","PASSIVE",
AI982="AKTIVCO DEFAUT GE &amp; POWER Cabinet","PASSIVE",
AI982="AKTIVCO Coupure ENEO &amp; Baisse de tension","PASSIVE",
AI982="Coupure ENEO &amp; Baisse de tension","PASSIVE",
AI982="Defaut GE &amp; POWER Cabinet","PASSIVE",
AI982="Sharing","PASSIVE",
AI982="Sites strategiques &amp; DataCenter","PASSIVE",
AI982="Exclu","Exclu",
AI982="SAT","ACTIVE",
AI982="SPARE-ISSUE","SPARE-ISSUE",
AI982="Fiber CAmtel","ACTIVE",
AI982="Fiber AOF","ACTIVE",
AI982="Projet OCM (HUAWEI)","PLANNED WORKS",
AI982="Projet OCM (NOKIA)","PLANNED WORKS",
AI982="ACCESS-ISSUE","ACCESS-ISSUE",
AI982="Projet OCM (ZTE, NOKIA, autres projets)","PLANNED WORKS",
AI982="No root CAuse","No root cause",
AI982="ODU HS","ACTIVE",
AI982="IP &amp; VLAN","ACTIVE",
AI982="Warehouse HUAWEI","SPARE-ISSUE",
AI982="SPARE-HS","SPARE-ISSUE",
AI982="Power Telco","ACTIVE", AI982="no impacts","no impacts"
),"")</f>
        <v>no impacts</v>
      </c>
      <c r="AK982" s="23" t="s">
        <v>5537</v>
      </c>
      <c r="AL982" s="23" t="str">
        <f t="shared" si="27"/>
        <v>NRD_039</v>
      </c>
      <c r="AN982" s="9" t="s">
        <v>5537</v>
      </c>
      <c r="AO982" s="23" t="str">
        <f>_xlfn.XLOOKUP(B982,'INCIDENT-05-03-2026'!E:E,'INCIDENT-05-03-2026'!F:F,"")</f>
        <v/>
      </c>
      <c r="AP982" s="7" t="s">
        <v>5537</v>
      </c>
      <c r="AQ982" s="6"/>
      <c r="AR982" s="7"/>
      <c r="AS982" s="3" t="str">
        <f>_xlfn.XLOOKUP(B982,'[3]tt num | region | site id'!$C:$C,'[3]tt num | region | site id'!$Q:$Q,"")</f>
        <v/>
      </c>
      <c r="AT982" s="24" t="str">
        <f>_xlfn.XLOOKUP(B982,'[4]Cells Huawei 03052026 12h'!$B:$B,'[4]Cells Huawei 03052026 12h'!$T:$T,"")</f>
        <v/>
      </c>
      <c r="AU982" s="24" t="str">
        <f>_xlfn.XLOOKUP(B982,'[5]cells down 02052026 8h50'!$B:$B,'[5]cells down 02052026 8h50'!$R:$R,"")</f>
        <v/>
      </c>
      <c r="AV982" s="24" t="str">
        <f>_xlfn.XLOOKUP(B982,'[5]cells down 02052026 13h50'!$B:$B,'[5]cells down 02052026 13h50'!$R:$R,"")</f>
        <v/>
      </c>
      <c r="AW982" s="24" t="str">
        <f>_xlfn.XLOOKUP(B982,'[5]cells down 02052026 13h50'!$B:$B,'[5]cells down 02052026 13h50'!$R:$R,"")</f>
        <v/>
      </c>
      <c r="AX982" s="24" t="str">
        <f>_xlfn.XLOOKUP(B982,'[6]cell downs 03052026 8h40 '!$B:$B,'[6]cell downs 03052026 8h40 '!$R:$R,"")</f>
        <v/>
      </c>
      <c r="AY982" s="24" t="str">
        <f>_xlfn.XLOOKUP(B982,'[7]ALL SITES DOWN'!$D:$D,'[7]ALL SITES DOWN'!$J:$J,"")</f>
        <v/>
      </c>
      <c r="AZ982" s="24" t="str">
        <f>_xlfn.XLOOKUP(B982,'[8]ALL SITES DOWN'!$D:$D,'[8]ALL SITES DOWN'!$J:$J,"")</f>
        <v/>
      </c>
      <c r="BA982" s="9" t="str">
        <f>_xlfn.XLOOKUP(B982,[9]sheet1!$AC:$AC,[9]sheet1!$AF:$AF,"")</f>
        <v/>
      </c>
      <c r="BB982" s="14" t="s">
        <v>5537</v>
      </c>
      <c r="BC982" s="14" t="s">
        <v>5537</v>
      </c>
      <c r="BD982" s="14" t="str">
        <f>_xlfn.XLOOKUP(B982,'[10]cell downs 18042026 17h'!$B:$B,'[10]cell downs 18042026 17h'!$B:$B,"")</f>
        <v/>
      </c>
      <c r="BE982" s="14" t="str">
        <f>_xlfn.XLOOKUP(B982,'[11]Cells Huawei 19042026 15h'!$B:$B,'[11]Cells Huawei 19042026 15h'!$B:$B,"")</f>
        <v/>
      </c>
      <c r="BF982" s="9" t="str">
        <f>_xlfn.XLOOKUP(B982,'[12]cells down 19042026 9H40'!$B:$B,'[12]cells down 19042026 9H40'!$B:$B,"")</f>
        <v/>
      </c>
      <c r="BG982" s="9" t="s">
        <v>86</v>
      </c>
      <c r="BH982" s="9" t="s">
        <v>5537</v>
      </c>
    </row>
    <row r="983" spans="1:60" s="9" customFormat="1" x14ac:dyDescent="0.3">
      <c r="A983" s="1" t="s">
        <v>1000</v>
      </c>
      <c r="B983" s="8" t="s">
        <v>1001</v>
      </c>
      <c r="C983" s="3" t="str">
        <f>_xlfn.XLOOKUP(B983,'[1]daily break down'!$D:$D,'[1]daily break down'!$E:$E,"")</f>
        <v>Yaounde</v>
      </c>
      <c r="D983" s="1" t="s">
        <v>21</v>
      </c>
      <c r="E983" s="1" t="s">
        <v>36</v>
      </c>
      <c r="F983" s="3" t="s">
        <v>37</v>
      </c>
      <c r="G983" s="1" t="s">
        <v>38</v>
      </c>
      <c r="H983" s="42" t="str">
        <f>_xlfn.XLOOKUP(B983,[2]CALCULATION!$B:$B,[2]CALCULATION!$H:$H,"")</f>
        <v>ZTE</v>
      </c>
      <c r="I983" s="34">
        <v>0</v>
      </c>
      <c r="J983" s="34">
        <v>0</v>
      </c>
      <c r="K983" s="34">
        <v>0</v>
      </c>
      <c r="L983" s="34">
        <v>31.51502926379651</v>
      </c>
      <c r="M983" s="34">
        <v>32.343201125464788</v>
      </c>
      <c r="N983" s="34">
        <v>10.185898588317883</v>
      </c>
      <c r="O983" s="34">
        <v>0</v>
      </c>
      <c r="P983" s="34">
        <v>8.3548067676274798</v>
      </c>
      <c r="Q983" s="34">
        <v>0</v>
      </c>
      <c r="R983" s="34">
        <v>0</v>
      </c>
      <c r="S983" s="35">
        <v>12.079983905625321</v>
      </c>
      <c r="T983" s="35">
        <v>0</v>
      </c>
      <c r="U983" s="35">
        <v>0</v>
      </c>
      <c r="V983" s="35">
        <v>10.601616428818064</v>
      </c>
      <c r="W983" s="35">
        <v>0</v>
      </c>
      <c r="X983" s="35">
        <v>0.6807114341400502</v>
      </c>
      <c r="Y983" s="35">
        <v>0</v>
      </c>
      <c r="Z983" s="35">
        <v>0</v>
      </c>
      <c r="AA983" s="35">
        <v>0</v>
      </c>
      <c r="AB983" s="35">
        <v>0</v>
      </c>
      <c r="AC983" s="35">
        <v>0</v>
      </c>
      <c r="AD983" s="35">
        <v>0</v>
      </c>
      <c r="AE983" s="58" t="s">
        <v>5560</v>
      </c>
      <c r="AF983" s="58"/>
      <c r="AG983" s="57" t="str" cm="1">
        <f t="array" ref="AG983">IFERROR(_xlfn.IFS(
AI983="MPR ISSUE","PDH",
AI983="BSS Hardware Issue","BSS",
AI983="Sites strategiques, MLL, Pylone, etc.","ENVTECH",
AI983="AKTIVCO DEFAUT GE &amp; POWER Cabinet","AKTIVCO",
AI983="AKTIVCO Coupure ENEO &amp; Baisse de tension","AKTIVCO GRID ONLY",
AI983="Coupure ENEO &amp; Baisse de tension","IHS GRID ONLY",
AI983="Defaut GE &amp; POWER Cabinet","IHS",
AI983="Sharing","Partners",
AI983="Sites strategiques &amp; DataCenter","SST &amp; DC",
AI983="Exclu","Exclu",
AI983="SAT","SAT",
AI983="SPARE-ISSUE","SPARE-ISSUE",
AI983="Fiber CAmtel","TRANS_FO_CAMTEL",
AI983="Fiber AOF","Fiber AOF",
AI983="Projet OCM (HUAWEI)","TRAVAUX-HUAWEI",
AI983="Projet OCM (NOKIA)","TRAVAUX-NOKIA",
AI983="ACCESS-ISSUE","ACCESS-ISSUE",
AI983="Projet OCM (ZTE, NOKIA, autres projets)","TRAVAUX OCM",
AI983="No root CAuse","No root cause",
AI983="ODU HS","PDH",
AI983="IP &amp; VLAN","PDH",
AI983="Warehouse HUAWEI","SPARE-ISSUE",
AI983="SPARE-HS","SPARE-ISSUE",
AI983="Power Telco","BSS",AI983="no impacts","no impacts"
),"")</f>
        <v>no impacts</v>
      </c>
      <c r="AH983" s="57" t="str" cm="1">
        <f t="array" ref="AH983">IFERROR(_xlfn.IFS(
AI983="MPR ISSUE","TX ISSUE",
AI983="BSS Hardware Issue","RAN ISSUE",
AI983="Sites strategiques, MLL, Pylone, etc.","ENVTECH",
AI983="AKTIVCO DEFAUT GE &amp; POWER Cabinet","POWER ISSUE",
AI983="AKTIVCO Coupure ENEO &amp; Baisse de tension","POWER ISSUE",
AI983="Coupure ENEO &amp; Baisse de tension","POWER ISSUE",
AI983="Defaut GE &amp; POWER Cabinet","POWER ISSUE",
AI983="Sharing","POWER ISSUE",
AI983="Sites strategiques &amp; DataCenter","POWER ISSUE",
AI983="Exclu","Exclu",
AI983="SAT","TX ISSUE",
AI983="SPARE-ISSUE","SPARE-ISSUE",
AI983="Fiber CAmtel","TX ISSUE",
AI983="Fiber AOF","TX ISSUE",
AI983="Projet OCM (HUAWEI)","TRAVAUX-HUAWEI",
AI983="Projet OCM (NOKIA)","TRAVAUX -NOKIA",
AI983="ACCESS-ISSUE","ACCESS-ISSUE",
AI983="Projet OCM (ZTE, NOKIA, autres projets)","TRAVAUX OCM",
AI983="No root CAuse","No root cause",
AI983="ODU HS","TX ISSUE",
AI983="IP &amp; VLAN","TX ISSUE",
AI983="Warehouse HUAWEI","SPARE-ISSUE",
AI983="SPARE-HS","SPARE-ISSUE",
AI983="Power Telco","RAN ISSUE",AI983="no impacts","no impacts"
),"")</f>
        <v>no impacts</v>
      </c>
      <c r="AI983" s="85" t="s">
        <v>5998</v>
      </c>
      <c r="AJ983" s="57" t="str" cm="1">
        <f t="array" ref="AJ983">IFERROR(_xlfn.IFS(
AI983="MPR ISSUE","ACTIVE",
AI983="BSS Hardware Issue","ACTIVE",
AI983="Sites strategiques, MLL, Pylone, etc.","PASSIVE",
AI983="AKTIVCO DEFAUT GE &amp; POWER Cabinet","PASSIVE",
AI983="AKTIVCO Coupure ENEO &amp; Baisse de tension","PASSIVE",
AI983="Coupure ENEO &amp; Baisse de tension","PASSIVE",
AI983="Defaut GE &amp; POWER Cabinet","PASSIVE",
AI983="Sharing","PASSIVE",
AI983="Sites strategiques &amp; DataCenter","PASSIVE",
AI983="Exclu","Exclu",
AI983="SAT","ACTIVE",
AI983="SPARE-ISSUE","SPARE-ISSUE",
AI983="Fiber CAmtel","ACTIVE",
AI983="Fiber AOF","ACTIVE",
AI983="Projet OCM (HUAWEI)","PLANNED WORKS",
AI983="Projet OCM (NOKIA)","PLANNED WORKS",
AI983="ACCESS-ISSUE","ACCESS-ISSUE",
AI983="Projet OCM (ZTE, NOKIA, autres projets)","PLANNED WORKS",
AI983="No root CAuse","No root cause",
AI983="ODU HS","ACTIVE",
AI983="IP &amp; VLAN","ACTIVE",
AI983="Warehouse HUAWEI","SPARE-ISSUE",
AI983="SPARE-HS","SPARE-ISSUE",
AI983="Power Telco","ACTIVE", AI983="no impacts","no impacts"
),"")</f>
        <v>no impacts</v>
      </c>
      <c r="AK983" s="23" t="s">
        <v>5537</v>
      </c>
      <c r="AL983" s="23" t="str">
        <f t="shared" si="27"/>
        <v>CTR_705</v>
      </c>
      <c r="AN983" s="9" t="s">
        <v>5537</v>
      </c>
      <c r="AO983" s="23" t="str">
        <f>_xlfn.XLOOKUP(B983,'INCIDENT-05-03-2026'!E:E,'INCIDENT-05-03-2026'!F:F,"")</f>
        <v/>
      </c>
      <c r="AP983" s="7" t="s">
        <v>5537</v>
      </c>
      <c r="AQ983" s="6"/>
      <c r="AR983" s="7"/>
      <c r="AS983" s="3" t="str">
        <f>_xlfn.XLOOKUP(B983,'[3]tt num | region | site id'!$C:$C,'[3]tt num | region | site id'!$Q:$Q,"")</f>
        <v/>
      </c>
      <c r="AT983" s="24" t="str">
        <f>_xlfn.XLOOKUP(B983,'[4]Cells Huawei 03052026 12h'!$B:$B,'[4]Cells Huawei 03052026 12h'!$T:$T,"")</f>
        <v/>
      </c>
      <c r="AU983" s="24" t="str">
        <f>_xlfn.XLOOKUP(B983,'[5]cells down 02052026 8h50'!$B:$B,'[5]cells down 02052026 8h50'!$R:$R,"")</f>
        <v/>
      </c>
      <c r="AV983" s="24" t="str">
        <f>_xlfn.XLOOKUP(B983,'[5]cells down 02052026 13h50'!$B:$B,'[5]cells down 02052026 13h50'!$R:$R,"")</f>
        <v/>
      </c>
      <c r="AW983" s="24" t="str">
        <f>_xlfn.XLOOKUP(B983,'[5]cells down 02052026 13h50'!$B:$B,'[5]cells down 02052026 13h50'!$R:$R,"")</f>
        <v/>
      </c>
      <c r="AX983" s="24" t="str">
        <f>_xlfn.XLOOKUP(B983,'[6]cell downs 03052026 8h40 '!$B:$B,'[6]cell downs 03052026 8h40 '!$R:$R,"")</f>
        <v/>
      </c>
      <c r="AY983" s="24" t="str">
        <f>_xlfn.XLOOKUP(B983,'[7]ALL SITES DOWN'!$D:$D,'[7]ALL SITES DOWN'!$J:$J,"")</f>
        <v/>
      </c>
      <c r="AZ983" s="24" t="str">
        <f>_xlfn.XLOOKUP(B983,'[8]ALL SITES DOWN'!$D:$D,'[8]ALL SITES DOWN'!$J:$J,"")</f>
        <v/>
      </c>
      <c r="BA983" s="9" t="str">
        <f>_xlfn.XLOOKUP(B983,[9]sheet1!$AC:$AC,[9]sheet1!$AF:$AF,"")</f>
        <v/>
      </c>
      <c r="BB983" s="14" t="s">
        <v>5537</v>
      </c>
      <c r="BC983" s="14" t="s">
        <v>5537</v>
      </c>
      <c r="BD983" s="14" t="str">
        <f>_xlfn.XLOOKUP(B983,'[10]cell downs 18042026 17h'!$B:$B,'[10]cell downs 18042026 17h'!$B:$B,"")</f>
        <v/>
      </c>
      <c r="BE983" s="14" t="str">
        <f>_xlfn.XLOOKUP(B983,'[11]Cells Huawei 19042026 15h'!$B:$B,'[11]Cells Huawei 19042026 15h'!$B:$B,"")</f>
        <v/>
      </c>
      <c r="BF983" s="9" t="str">
        <f>_xlfn.XLOOKUP(B983,'[12]cells down 19042026 9H40'!$B:$B,'[12]cells down 19042026 9H40'!$B:$B,"")</f>
        <v/>
      </c>
      <c r="BG983" s="9" t="s">
        <v>5537</v>
      </c>
      <c r="BH983" s="9" t="s">
        <v>5537</v>
      </c>
    </row>
    <row r="984" spans="1:60" s="9" customFormat="1" x14ac:dyDescent="0.3">
      <c r="A984" s="1" t="s">
        <v>1707</v>
      </c>
      <c r="B984" s="8" t="s">
        <v>1708</v>
      </c>
      <c r="C984" s="3" t="str">
        <f>_xlfn.XLOOKUP(B984,'[1]daily break down'!$D:$D,'[1]daily break down'!$E:$E,"")</f>
        <v>CENTRE</v>
      </c>
      <c r="D984" s="1" t="s">
        <v>21</v>
      </c>
      <c r="E984" s="1" t="s">
        <v>36</v>
      </c>
      <c r="F984" s="3" t="s">
        <v>37</v>
      </c>
      <c r="G984" s="1" t="s">
        <v>1709</v>
      </c>
      <c r="H984" s="42" t="str">
        <f>_xlfn.XLOOKUP(B984,[2]CALCULATION!$B:$B,[2]CALCULATION!$H:$H,"")</f>
        <v>ZTE</v>
      </c>
      <c r="I984" s="34">
        <v>0.60949596641868753</v>
      </c>
      <c r="J984" s="34">
        <v>0.98139301949302693</v>
      </c>
      <c r="K984" s="34">
        <v>4.0534139193512031</v>
      </c>
      <c r="L984" s="34">
        <v>0</v>
      </c>
      <c r="M984" s="34">
        <v>0.48424021139561618</v>
      </c>
      <c r="N984" s="34">
        <v>2.2383023288331375E-2</v>
      </c>
      <c r="O984" s="34">
        <v>0</v>
      </c>
      <c r="P984" s="34">
        <v>0.49174877936723937</v>
      </c>
      <c r="Q984" s="34">
        <v>1.4848237751581617</v>
      </c>
      <c r="R984" s="34">
        <v>0.45219057565925613</v>
      </c>
      <c r="S984" s="35">
        <v>1.8449140063863845</v>
      </c>
      <c r="T984" s="35">
        <v>5.8795832584260053</v>
      </c>
      <c r="U984" s="35">
        <v>0.73698110623143298</v>
      </c>
      <c r="V984" s="35">
        <v>9.791012119292418</v>
      </c>
      <c r="W984" s="35">
        <v>5.8795832584260035</v>
      </c>
      <c r="X984" s="35">
        <v>0.67188307037293815</v>
      </c>
      <c r="Y984" s="35">
        <v>0</v>
      </c>
      <c r="Z984" s="35">
        <v>0.9256583997511646</v>
      </c>
      <c r="AA984" s="35">
        <v>0</v>
      </c>
      <c r="AB984" s="35">
        <v>0</v>
      </c>
      <c r="AC984" s="35">
        <v>0</v>
      </c>
      <c r="AD984" s="35">
        <v>0</v>
      </c>
      <c r="AE984" s="58" t="s">
        <v>5560</v>
      </c>
      <c r="AF984" s="58"/>
      <c r="AG984" s="57" t="str" cm="1">
        <f t="array" ref="AG984">IFERROR(_xlfn.IFS(
AI984="MPR ISSUE","PDH",
AI984="BSS Hardware Issue","BSS",
AI984="Sites strategiques, MLL, Pylone, etc.","ENVTECH",
AI984="AKTIVCO DEFAUT GE &amp; POWER Cabinet","AKTIVCO",
AI984="AKTIVCO Coupure ENEO &amp; Baisse de tension","AKTIVCO GRID ONLY",
AI984="Coupure ENEO &amp; Baisse de tension","IHS GRID ONLY",
AI984="Defaut GE &amp; POWER Cabinet","IHS",
AI984="Sharing","Partners",
AI984="Sites strategiques &amp; DataCenter","SST &amp; DC",
AI984="Exclu","Exclu",
AI984="SAT","SAT",
AI984="SPARE-ISSUE","SPARE-ISSUE",
AI984="Fiber CAmtel","TRANS_FO_CAMTEL",
AI984="Fiber AOF","Fiber AOF",
AI984="Projet OCM (HUAWEI)","TRAVAUX-HUAWEI",
AI984="Projet OCM (NOKIA)","TRAVAUX-NOKIA",
AI984="ACCESS-ISSUE","ACCESS-ISSUE",
AI984="Projet OCM (ZTE, NOKIA, autres projets)","TRAVAUX OCM",
AI984="No root CAuse","No root cause",
AI984="ODU HS","PDH",
AI984="IP &amp; VLAN","PDH",
AI984="Warehouse HUAWEI","SPARE-ISSUE",
AI984="SPARE-HS","SPARE-ISSUE",
AI984="Power Telco","BSS",AI984="no impacts","no impacts"
),"")</f>
        <v>no impacts</v>
      </c>
      <c r="AH984" s="57" t="str" cm="1">
        <f t="array" ref="AH984">IFERROR(_xlfn.IFS(
AI984="MPR ISSUE","TX ISSUE",
AI984="BSS Hardware Issue","RAN ISSUE",
AI984="Sites strategiques, MLL, Pylone, etc.","ENVTECH",
AI984="AKTIVCO DEFAUT GE &amp; POWER Cabinet","POWER ISSUE",
AI984="AKTIVCO Coupure ENEO &amp; Baisse de tension","POWER ISSUE",
AI984="Coupure ENEO &amp; Baisse de tension","POWER ISSUE",
AI984="Defaut GE &amp; POWER Cabinet","POWER ISSUE",
AI984="Sharing","POWER ISSUE",
AI984="Sites strategiques &amp; DataCenter","POWER ISSUE",
AI984="Exclu","Exclu",
AI984="SAT","TX ISSUE",
AI984="SPARE-ISSUE","SPARE-ISSUE",
AI984="Fiber CAmtel","TX ISSUE",
AI984="Fiber AOF","TX ISSUE",
AI984="Projet OCM (HUAWEI)","TRAVAUX-HUAWEI",
AI984="Projet OCM (NOKIA)","TRAVAUX -NOKIA",
AI984="ACCESS-ISSUE","ACCESS-ISSUE",
AI984="Projet OCM (ZTE, NOKIA, autres projets)","TRAVAUX OCM",
AI984="No root CAuse","No root cause",
AI984="ODU HS","TX ISSUE",
AI984="IP &amp; VLAN","TX ISSUE",
AI984="Warehouse HUAWEI","SPARE-ISSUE",
AI984="SPARE-HS","SPARE-ISSUE",
AI984="Power Telco","RAN ISSUE",AI984="no impacts","no impacts"
),"")</f>
        <v>no impacts</v>
      </c>
      <c r="AI984" s="85" t="s">
        <v>5998</v>
      </c>
      <c r="AJ984" s="57" t="str" cm="1">
        <f t="array" ref="AJ984">IFERROR(_xlfn.IFS(
AI984="MPR ISSUE","ACTIVE",
AI984="BSS Hardware Issue","ACTIVE",
AI984="Sites strategiques, MLL, Pylone, etc.","PASSIVE",
AI984="AKTIVCO DEFAUT GE &amp; POWER Cabinet","PASSIVE",
AI984="AKTIVCO Coupure ENEO &amp; Baisse de tension","PASSIVE",
AI984="Coupure ENEO &amp; Baisse de tension","PASSIVE",
AI984="Defaut GE &amp; POWER Cabinet","PASSIVE",
AI984="Sharing","PASSIVE",
AI984="Sites strategiques &amp; DataCenter","PASSIVE",
AI984="Exclu","Exclu",
AI984="SAT","ACTIVE",
AI984="SPARE-ISSUE","SPARE-ISSUE",
AI984="Fiber CAmtel","ACTIVE",
AI984="Fiber AOF","ACTIVE",
AI984="Projet OCM (HUAWEI)","PLANNED WORKS",
AI984="Projet OCM (NOKIA)","PLANNED WORKS",
AI984="ACCESS-ISSUE","ACCESS-ISSUE",
AI984="Projet OCM (ZTE, NOKIA, autres projets)","PLANNED WORKS",
AI984="No root CAuse","No root cause",
AI984="ODU HS","ACTIVE",
AI984="IP &amp; VLAN","ACTIVE",
AI984="Warehouse HUAWEI","SPARE-ISSUE",
AI984="SPARE-HS","SPARE-ISSUE",
AI984="Power Telco","ACTIVE", AI984="no impacts","no impacts"
),"")</f>
        <v>no impacts</v>
      </c>
      <c r="AK984" s="23" t="s">
        <v>5537</v>
      </c>
      <c r="AL984" s="23" t="str">
        <f t="shared" si="27"/>
        <v>CTR_875</v>
      </c>
      <c r="AN984" s="9" t="s">
        <v>5537</v>
      </c>
      <c r="AO984" s="23" t="str">
        <f>_xlfn.XLOOKUP(B984,'INCIDENT-05-03-2026'!E:E,'INCIDENT-05-03-2026'!F:F,"")</f>
        <v/>
      </c>
      <c r="AP984" s="7" t="s">
        <v>5537</v>
      </c>
      <c r="AQ984" s="6"/>
      <c r="AR984" s="7"/>
      <c r="AS984" s="3" t="str">
        <f>_xlfn.XLOOKUP(B984,'[3]tt num | region | site id'!$C:$C,'[3]tt num | region | site id'!$Q:$Q,"")</f>
        <v/>
      </c>
      <c r="AT984" s="24" t="str">
        <f>_xlfn.XLOOKUP(B984,'[4]Cells Huawei 03052026 12h'!$B:$B,'[4]Cells Huawei 03052026 12h'!$T:$T,"")</f>
        <v/>
      </c>
      <c r="AU984" s="24" t="str">
        <f>_xlfn.XLOOKUP(B984,'[5]cells down 02052026 8h50'!$B:$B,'[5]cells down 02052026 8h50'!$R:$R,"")</f>
        <v/>
      </c>
      <c r="AV984" s="24" t="str">
        <f>_xlfn.XLOOKUP(B984,'[5]cells down 02052026 13h50'!$B:$B,'[5]cells down 02052026 13h50'!$R:$R,"")</f>
        <v/>
      </c>
      <c r="AW984" s="24" t="str">
        <f>_xlfn.XLOOKUP(B984,'[5]cells down 02052026 13h50'!$B:$B,'[5]cells down 02052026 13h50'!$R:$R,"")</f>
        <v/>
      </c>
      <c r="AX984" s="24" t="str">
        <f>_xlfn.XLOOKUP(B984,'[6]cell downs 03052026 8h40 '!$B:$B,'[6]cell downs 03052026 8h40 '!$R:$R,"")</f>
        <v/>
      </c>
      <c r="AY984" s="24" t="str">
        <f>_xlfn.XLOOKUP(B984,'[7]ALL SITES DOWN'!$D:$D,'[7]ALL SITES DOWN'!$J:$J,"")</f>
        <v/>
      </c>
      <c r="AZ984" s="24" t="str">
        <f>_xlfn.XLOOKUP(B984,'[8]ALL SITES DOWN'!$D:$D,'[8]ALL SITES DOWN'!$J:$J,"")</f>
        <v/>
      </c>
      <c r="BA984" s="9" t="str">
        <f>_xlfn.XLOOKUP(B984,[9]sheet1!$AC:$AC,[9]sheet1!$AF:$AF,"")</f>
        <v/>
      </c>
      <c r="BB984" s="14" t="s">
        <v>5537</v>
      </c>
      <c r="BC984" s="14" t="s">
        <v>5537</v>
      </c>
      <c r="BD984" s="14" t="str">
        <f>_xlfn.XLOOKUP(B984,'[10]cell downs 18042026 17h'!$B:$B,'[10]cell downs 18042026 17h'!$B:$B,"")</f>
        <v/>
      </c>
      <c r="BE984" s="14" t="str">
        <f>_xlfn.XLOOKUP(B984,'[11]Cells Huawei 19042026 15h'!$B:$B,'[11]Cells Huawei 19042026 15h'!$B:$B,"")</f>
        <v/>
      </c>
      <c r="BF984" s="9" t="str">
        <f>_xlfn.XLOOKUP(B984,'[12]cells down 19042026 9H40'!$B:$B,'[12]cells down 19042026 9H40'!$B:$B,"")</f>
        <v/>
      </c>
      <c r="BG984" s="9" t="s">
        <v>5537</v>
      </c>
      <c r="BH984" s="9" t="s">
        <v>5537</v>
      </c>
    </row>
    <row r="985" spans="1:60" s="9" customFormat="1" x14ac:dyDescent="0.3">
      <c r="A985" s="1" t="s">
        <v>2472</v>
      </c>
      <c r="B985" s="113" t="s">
        <v>2473</v>
      </c>
      <c r="C985" s="3" t="str">
        <f>_xlfn.XLOOKUP(B985,'[1]daily break down'!$D:$D,'[1]daily break down'!$E:$E,"")</f>
        <v>Yaounde</v>
      </c>
      <c r="D985" s="1" t="s">
        <v>11</v>
      </c>
      <c r="E985" s="1" t="s">
        <v>12</v>
      </c>
      <c r="F985" s="3" t="s">
        <v>37</v>
      </c>
      <c r="G985" s="1" t="s">
        <v>38</v>
      </c>
      <c r="H985" s="42" t="str">
        <f>_xlfn.XLOOKUP(B985,[2]CALCULATION!$B:$B,[2]CALCULATION!$H:$H,"")</f>
        <v>ZTE</v>
      </c>
      <c r="I985" s="34">
        <v>0</v>
      </c>
      <c r="J985" s="34">
        <v>0</v>
      </c>
      <c r="K985" s="34">
        <v>0</v>
      </c>
      <c r="L985" s="34">
        <v>0</v>
      </c>
      <c r="M985" s="34">
        <v>5.3483654507423681</v>
      </c>
      <c r="N985" s="34">
        <v>1.5304637405723776</v>
      </c>
      <c r="O985" s="34">
        <v>0</v>
      </c>
      <c r="P985" s="34">
        <v>3.605503762488123</v>
      </c>
      <c r="Q985" s="34">
        <v>20.041313175414405</v>
      </c>
      <c r="R985" s="34">
        <v>0</v>
      </c>
      <c r="S985" s="35">
        <v>0</v>
      </c>
      <c r="T985" s="35">
        <v>0</v>
      </c>
      <c r="U985" s="35">
        <v>0.68129999172452416</v>
      </c>
      <c r="V985" s="35">
        <v>14.306211886437639</v>
      </c>
      <c r="W985" s="35">
        <v>0</v>
      </c>
      <c r="X985" s="35">
        <v>0.57746416576064219</v>
      </c>
      <c r="Y985" s="35">
        <v>0</v>
      </c>
      <c r="Z985" s="35">
        <v>0</v>
      </c>
      <c r="AA985" s="35">
        <v>0</v>
      </c>
      <c r="AB985" s="35">
        <v>0</v>
      </c>
      <c r="AC985" s="35">
        <v>0</v>
      </c>
      <c r="AD985" s="35">
        <v>0</v>
      </c>
      <c r="AE985" s="58" t="s">
        <v>5560</v>
      </c>
      <c r="AF985" s="58"/>
      <c r="AG985" s="57" t="str" cm="1">
        <f t="array" ref="AG985">IFERROR(_xlfn.IFS(
AI985="MPR ISSUE","PDH",
AI985="BSS Hardware Issue","BSS",
AI985="Sites strategiques, MLL, Pylone, etc.","ENVTECH",
AI985="AKTIVCO DEFAUT GE &amp; POWER Cabinet","AKTIVCO",
AI985="AKTIVCO Coupure ENEO &amp; Baisse de tension","AKTIVCO GRID ONLY",
AI985="Coupure ENEO &amp; Baisse de tension","IHS GRID ONLY",
AI985="Defaut GE &amp; POWER Cabinet","IHS",
AI985="Sharing","Partners",
AI985="Sites strategiques &amp; DataCenter","SST &amp; DC",
AI985="Exclu","Exclu",
AI985="SAT","SAT",
AI985="SPARE-ISSUE","SPARE-ISSUE",
AI985="Fiber CAmtel","TRANS_FO_CAMTEL",
AI985="Fiber AOF","Fiber AOF",
AI985="Projet OCM (HUAWEI)","TRAVAUX-HUAWEI",
AI985="Projet OCM (NOKIA)","TRAVAUX-NOKIA",
AI985="ACCESS-ISSUE","ACCESS-ISSUE",
AI985="Projet OCM (ZTE, NOKIA, autres projets)","TRAVAUX OCM",
AI985="No root CAuse","No root cause",
AI985="ODU HS","PDH",
AI985="IP &amp; VLAN","PDH",
AI985="Warehouse HUAWEI","SPARE-ISSUE",
AI985="SPARE-HS","SPARE-ISSUE",
AI985="Power Telco","BSS",AI985="no impacts","no impacts"
),"")</f>
        <v>no impacts</v>
      </c>
      <c r="AH985" s="57" t="str" cm="1">
        <f t="array" ref="AH985">IFERROR(_xlfn.IFS(
AI985="MPR ISSUE","TX ISSUE",
AI985="BSS Hardware Issue","RAN ISSUE",
AI985="Sites strategiques, MLL, Pylone, etc.","ENVTECH",
AI985="AKTIVCO DEFAUT GE &amp; POWER Cabinet","POWER ISSUE",
AI985="AKTIVCO Coupure ENEO &amp; Baisse de tension","POWER ISSUE",
AI985="Coupure ENEO &amp; Baisse de tension","POWER ISSUE",
AI985="Defaut GE &amp; POWER Cabinet","POWER ISSUE",
AI985="Sharing","POWER ISSUE",
AI985="Sites strategiques &amp; DataCenter","POWER ISSUE",
AI985="Exclu","Exclu",
AI985="SAT","TX ISSUE",
AI985="SPARE-ISSUE","SPARE-ISSUE",
AI985="Fiber CAmtel","TX ISSUE",
AI985="Fiber AOF","TX ISSUE",
AI985="Projet OCM (HUAWEI)","TRAVAUX-HUAWEI",
AI985="Projet OCM (NOKIA)","TRAVAUX -NOKIA",
AI985="ACCESS-ISSUE","ACCESS-ISSUE",
AI985="Projet OCM (ZTE, NOKIA, autres projets)","TRAVAUX OCM",
AI985="No root CAuse","No root cause",
AI985="ODU HS","TX ISSUE",
AI985="IP &amp; VLAN","TX ISSUE",
AI985="Warehouse HUAWEI","SPARE-ISSUE",
AI985="SPARE-HS","SPARE-ISSUE",
AI985="Power Telco","RAN ISSUE",AI985="no impacts","no impacts"
),"")</f>
        <v>no impacts</v>
      </c>
      <c r="AI985" s="85" t="s">
        <v>5998</v>
      </c>
      <c r="AJ985" s="57" t="str" cm="1">
        <f t="array" ref="AJ985">IFERROR(_xlfn.IFS(
AI985="MPR ISSUE","ACTIVE",
AI985="BSS Hardware Issue","ACTIVE",
AI985="Sites strategiques, MLL, Pylone, etc.","PASSIVE",
AI985="AKTIVCO DEFAUT GE &amp; POWER Cabinet","PASSIVE",
AI985="AKTIVCO Coupure ENEO &amp; Baisse de tension","PASSIVE",
AI985="Coupure ENEO &amp; Baisse de tension","PASSIVE",
AI985="Defaut GE &amp; POWER Cabinet","PASSIVE",
AI985="Sharing","PASSIVE",
AI985="Sites strategiques &amp; DataCenter","PASSIVE",
AI985="Exclu","Exclu",
AI985="SAT","ACTIVE",
AI985="SPARE-ISSUE","SPARE-ISSUE",
AI985="Fiber CAmtel","ACTIVE",
AI985="Fiber AOF","ACTIVE",
AI985="Projet OCM (HUAWEI)","PLANNED WORKS",
AI985="Projet OCM (NOKIA)","PLANNED WORKS",
AI985="ACCESS-ISSUE","ACCESS-ISSUE",
AI985="Projet OCM (ZTE, NOKIA, autres projets)","PLANNED WORKS",
AI985="No root CAuse","No root cause",
AI985="ODU HS","ACTIVE",
AI985="IP &amp; VLAN","ACTIVE",
AI985="Warehouse HUAWEI","SPARE-ISSUE",
AI985="SPARE-HS","SPARE-ISSUE",
AI985="Power Telco","ACTIVE", AI985="no impacts","no impacts"
),"")</f>
        <v>no impacts</v>
      </c>
      <c r="AK985" s="23" t="s">
        <v>5537</v>
      </c>
      <c r="AL985" s="23" t="str">
        <f t="shared" si="27"/>
        <v>CTR_130</v>
      </c>
      <c r="AN985" s="9" t="s">
        <v>5537</v>
      </c>
      <c r="AO985" s="23" t="str">
        <f>_xlfn.XLOOKUP(B985,'INCIDENT-05-03-2026'!E:E,'INCIDENT-05-03-2026'!F:F,"")</f>
        <v/>
      </c>
      <c r="AP985" s="7" t="s">
        <v>5537</v>
      </c>
      <c r="AQ985" s="6"/>
      <c r="AR985" s="7"/>
      <c r="AS985" s="3" t="str">
        <f>_xlfn.XLOOKUP(B985,'[3]tt num | region | site id'!$C:$C,'[3]tt num | region | site id'!$Q:$Q,"")</f>
        <v/>
      </c>
      <c r="AT985" s="24" t="str">
        <f>_xlfn.XLOOKUP(B985,'[4]Cells Huawei 03052026 12h'!$B:$B,'[4]Cells Huawei 03052026 12h'!$T:$T,"")</f>
        <v/>
      </c>
      <c r="AU985" s="24" t="str">
        <f>_xlfn.XLOOKUP(B985,'[5]cells down 02052026 8h50'!$B:$B,'[5]cells down 02052026 8h50'!$R:$R,"")</f>
        <v/>
      </c>
      <c r="AV985" s="24" t="str">
        <f>_xlfn.XLOOKUP(B985,'[5]cells down 02052026 13h50'!$B:$B,'[5]cells down 02052026 13h50'!$R:$R,"")</f>
        <v/>
      </c>
      <c r="AW985" s="24" t="str">
        <f>_xlfn.XLOOKUP(B985,'[5]cells down 02052026 13h50'!$B:$B,'[5]cells down 02052026 13h50'!$R:$R,"")</f>
        <v/>
      </c>
      <c r="AX985" s="24" t="str">
        <f>_xlfn.XLOOKUP(B985,'[6]cell downs 03052026 8h40 '!$B:$B,'[6]cell downs 03052026 8h40 '!$R:$R,"")</f>
        <v/>
      </c>
      <c r="AY985" s="24" t="str">
        <f>_xlfn.XLOOKUP(B985,'[7]ALL SITES DOWN'!$D:$D,'[7]ALL SITES DOWN'!$J:$J,"")</f>
        <v/>
      </c>
      <c r="AZ985" s="24" t="str">
        <f>_xlfn.XLOOKUP(B985,'[8]ALL SITES DOWN'!$D:$D,'[8]ALL SITES DOWN'!$J:$J,"")</f>
        <v/>
      </c>
      <c r="BA985" s="9" t="str">
        <f>_xlfn.XLOOKUP(B985,[9]sheet1!$AC:$AC,[9]sheet1!$AF:$AF,"")</f>
        <v/>
      </c>
      <c r="BB985" s="14" t="s">
        <v>5537</v>
      </c>
      <c r="BC985" s="14" t="s">
        <v>5537</v>
      </c>
      <c r="BD985" s="14" t="str">
        <f>_xlfn.XLOOKUP(B985,'[10]cell downs 18042026 17h'!$B:$B,'[10]cell downs 18042026 17h'!$B:$B,"")</f>
        <v/>
      </c>
      <c r="BE985" s="14" t="str">
        <f>_xlfn.XLOOKUP(B985,'[11]Cells Huawei 19042026 15h'!$B:$B,'[11]Cells Huawei 19042026 15h'!$B:$B,"")</f>
        <v/>
      </c>
      <c r="BF985" s="9" t="str">
        <f>_xlfn.XLOOKUP(B985,'[12]cells down 19042026 9H40'!$B:$B,'[12]cells down 19042026 9H40'!$B:$B,"")</f>
        <v/>
      </c>
      <c r="BG985" s="9" t="s">
        <v>2473</v>
      </c>
      <c r="BH985" s="9" t="s">
        <v>5537</v>
      </c>
    </row>
    <row r="986" spans="1:60" s="9" customFormat="1" x14ac:dyDescent="0.3">
      <c r="A986" s="1" t="s">
        <v>4649</v>
      </c>
      <c r="B986" s="8" t="s">
        <v>4650</v>
      </c>
      <c r="C986" s="3" t="str">
        <f>_xlfn.XLOOKUP(B986,'[1]daily break down'!$D:$D,'[1]daily break down'!$E:$E,"")</f>
        <v>Yaounde</v>
      </c>
      <c r="D986" s="1" t="s">
        <v>11</v>
      </c>
      <c r="E986" s="1" t="s">
        <v>12</v>
      </c>
      <c r="F986" s="3" t="s">
        <v>37</v>
      </c>
      <c r="G986" s="1" t="s">
        <v>38</v>
      </c>
      <c r="H986" s="42" t="str">
        <f>_xlfn.XLOOKUP(B986,[2]CALCULATION!$B:$B,[2]CALCULATION!$H:$H,"")</f>
        <v>ZTE</v>
      </c>
      <c r="I986" s="34">
        <v>0</v>
      </c>
      <c r="J986" s="34">
        <v>0</v>
      </c>
      <c r="K986" s="34">
        <v>0</v>
      </c>
      <c r="L986" s="34">
        <v>0</v>
      </c>
      <c r="M986" s="34">
        <v>0</v>
      </c>
      <c r="N986" s="34">
        <v>0</v>
      </c>
      <c r="O986" s="34">
        <v>0</v>
      </c>
      <c r="P986" s="34">
        <v>0</v>
      </c>
      <c r="Q986" s="34">
        <v>13.695574475006634</v>
      </c>
      <c r="R986" s="34">
        <v>0</v>
      </c>
      <c r="S986" s="35">
        <v>0</v>
      </c>
      <c r="T986" s="35">
        <v>0</v>
      </c>
      <c r="U986" s="35">
        <v>0</v>
      </c>
      <c r="V986" s="35">
        <v>0</v>
      </c>
      <c r="W986" s="35">
        <v>0</v>
      </c>
      <c r="X986" s="35">
        <v>0.57002693810229121</v>
      </c>
      <c r="Y986" s="35">
        <v>0</v>
      </c>
      <c r="Z986" s="35">
        <v>0</v>
      </c>
      <c r="AA986" s="35">
        <v>0</v>
      </c>
      <c r="AB986" s="35">
        <v>0</v>
      </c>
      <c r="AC986" s="35">
        <v>0</v>
      </c>
      <c r="AD986" s="35">
        <v>0</v>
      </c>
      <c r="AE986" s="58" t="s">
        <v>5560</v>
      </c>
      <c r="AF986" s="58"/>
      <c r="AG986" s="57" t="str" cm="1">
        <f t="array" ref="AG986">IFERROR(_xlfn.IFS(
AI986="MPR ISSUE","PDH",
AI986="BSS Hardware Issue","BSS",
AI986="Sites strategiques, MLL, Pylone, etc.","ENVTECH",
AI986="AKTIVCO DEFAUT GE &amp; POWER Cabinet","AKTIVCO",
AI986="AKTIVCO Coupure ENEO &amp; Baisse de tension","AKTIVCO GRID ONLY",
AI986="Coupure ENEO &amp; Baisse de tension","IHS GRID ONLY",
AI986="Defaut GE &amp; POWER Cabinet","IHS",
AI986="Sharing","Partners",
AI986="Sites strategiques &amp; DataCenter","SST &amp; DC",
AI986="Exclu","Exclu",
AI986="SAT","SAT",
AI986="SPARE-ISSUE","SPARE-ISSUE",
AI986="Fiber CAmtel","TRANS_FO_CAMTEL",
AI986="Fiber AOF","Fiber AOF",
AI986="Projet OCM (HUAWEI)","TRAVAUX-HUAWEI",
AI986="Projet OCM (NOKIA)","TRAVAUX-NOKIA",
AI986="ACCESS-ISSUE","ACCESS-ISSUE",
AI986="Projet OCM (ZTE, NOKIA, autres projets)","TRAVAUX OCM",
AI986="No root CAuse","No root cause",
AI986="ODU HS","PDH",
AI986="IP &amp; VLAN","PDH",
AI986="Warehouse HUAWEI","SPARE-ISSUE",
AI986="SPARE-HS","SPARE-ISSUE",
AI986="Power Telco","BSS",AI986="no impacts","no impacts"
),"")</f>
        <v>no impacts</v>
      </c>
      <c r="AH986" s="57" t="str" cm="1">
        <f t="array" ref="AH986">IFERROR(_xlfn.IFS(
AI986="MPR ISSUE","TX ISSUE",
AI986="BSS Hardware Issue","RAN ISSUE",
AI986="Sites strategiques, MLL, Pylone, etc.","ENVTECH",
AI986="AKTIVCO DEFAUT GE &amp; POWER Cabinet","POWER ISSUE",
AI986="AKTIVCO Coupure ENEO &amp; Baisse de tension","POWER ISSUE",
AI986="Coupure ENEO &amp; Baisse de tension","POWER ISSUE",
AI986="Defaut GE &amp; POWER Cabinet","POWER ISSUE",
AI986="Sharing","POWER ISSUE",
AI986="Sites strategiques &amp; DataCenter","POWER ISSUE",
AI986="Exclu","Exclu",
AI986="SAT","TX ISSUE",
AI986="SPARE-ISSUE","SPARE-ISSUE",
AI986="Fiber CAmtel","TX ISSUE",
AI986="Fiber AOF","TX ISSUE",
AI986="Projet OCM (HUAWEI)","TRAVAUX-HUAWEI",
AI986="Projet OCM (NOKIA)","TRAVAUX -NOKIA",
AI986="ACCESS-ISSUE","ACCESS-ISSUE",
AI986="Projet OCM (ZTE, NOKIA, autres projets)","TRAVAUX OCM",
AI986="No root CAuse","No root cause",
AI986="ODU HS","TX ISSUE",
AI986="IP &amp; VLAN","TX ISSUE",
AI986="Warehouse HUAWEI","SPARE-ISSUE",
AI986="SPARE-HS","SPARE-ISSUE",
AI986="Power Telco","RAN ISSUE",AI986="no impacts","no impacts"
),"")</f>
        <v>no impacts</v>
      </c>
      <c r="AI986" s="85" t="s">
        <v>5998</v>
      </c>
      <c r="AJ986" s="57" t="str" cm="1">
        <f t="array" ref="AJ986">IFERROR(_xlfn.IFS(
AI986="MPR ISSUE","ACTIVE",
AI986="BSS Hardware Issue","ACTIVE",
AI986="Sites strategiques, MLL, Pylone, etc.","PASSIVE",
AI986="AKTIVCO DEFAUT GE &amp; POWER Cabinet","PASSIVE",
AI986="AKTIVCO Coupure ENEO &amp; Baisse de tension","PASSIVE",
AI986="Coupure ENEO &amp; Baisse de tension","PASSIVE",
AI986="Defaut GE &amp; POWER Cabinet","PASSIVE",
AI986="Sharing","PASSIVE",
AI986="Sites strategiques &amp; DataCenter","PASSIVE",
AI986="Exclu","Exclu",
AI986="SAT","ACTIVE",
AI986="SPARE-ISSUE","SPARE-ISSUE",
AI986="Fiber CAmtel","ACTIVE",
AI986="Fiber AOF","ACTIVE",
AI986="Projet OCM (HUAWEI)","PLANNED WORKS",
AI986="Projet OCM (NOKIA)","PLANNED WORKS",
AI986="ACCESS-ISSUE","ACCESS-ISSUE",
AI986="Projet OCM (ZTE, NOKIA, autres projets)","PLANNED WORKS",
AI986="No root CAuse","No root cause",
AI986="ODU HS","ACTIVE",
AI986="IP &amp; VLAN","ACTIVE",
AI986="Warehouse HUAWEI","SPARE-ISSUE",
AI986="SPARE-HS","SPARE-ISSUE",
AI986="Power Telco","ACTIVE", AI986="no impacts","no impacts"
),"")</f>
        <v>no impacts</v>
      </c>
      <c r="AK986" s="23" t="s">
        <v>5537</v>
      </c>
      <c r="AL986" s="23" t="str">
        <f t="shared" si="27"/>
        <v>CTR_647</v>
      </c>
      <c r="AN986" s="9" t="s">
        <v>5537</v>
      </c>
      <c r="AO986" s="23" t="str">
        <f>_xlfn.XLOOKUP(B986,'INCIDENT-05-03-2026'!E:E,'INCIDENT-05-03-2026'!F:F,"")</f>
        <v/>
      </c>
      <c r="AP986" s="7" t="s">
        <v>5537</v>
      </c>
      <c r="AQ986" s="6"/>
      <c r="AR986" s="7"/>
      <c r="AS986" s="3" t="str">
        <f>_xlfn.XLOOKUP(B986,'[3]tt num | region | site id'!$C:$C,'[3]tt num | region | site id'!$Q:$Q,"")</f>
        <v/>
      </c>
      <c r="AT986" s="24" t="str">
        <f>_xlfn.XLOOKUP(B986,'[4]Cells Huawei 03052026 12h'!$B:$B,'[4]Cells Huawei 03052026 12h'!$T:$T,"")</f>
        <v/>
      </c>
      <c r="AU986" s="24" t="str">
        <f>_xlfn.XLOOKUP(B986,'[5]cells down 02052026 8h50'!$B:$B,'[5]cells down 02052026 8h50'!$R:$R,"")</f>
        <v/>
      </c>
      <c r="AV986" s="24" t="str">
        <f>_xlfn.XLOOKUP(B986,'[5]cells down 02052026 13h50'!$B:$B,'[5]cells down 02052026 13h50'!$R:$R,"")</f>
        <v/>
      </c>
      <c r="AW986" s="24" t="str">
        <f>_xlfn.XLOOKUP(B986,'[5]cells down 02052026 13h50'!$B:$B,'[5]cells down 02052026 13h50'!$R:$R,"")</f>
        <v/>
      </c>
      <c r="AX986" s="24" t="str">
        <f>_xlfn.XLOOKUP(B986,'[6]cell downs 03052026 8h40 '!$B:$B,'[6]cell downs 03052026 8h40 '!$R:$R,"")</f>
        <v/>
      </c>
      <c r="AY986" s="24" t="str">
        <f>_xlfn.XLOOKUP(B986,'[7]ALL SITES DOWN'!$D:$D,'[7]ALL SITES DOWN'!$J:$J,"")</f>
        <v/>
      </c>
      <c r="AZ986" s="24" t="str">
        <f>_xlfn.XLOOKUP(B986,'[8]ALL SITES DOWN'!$D:$D,'[8]ALL SITES DOWN'!$J:$J,"")</f>
        <v/>
      </c>
      <c r="BA986" s="9" t="str">
        <f>_xlfn.XLOOKUP(B986,[9]sheet1!$AC:$AC,[9]sheet1!$AF:$AF,"")</f>
        <v/>
      </c>
      <c r="BB986" s="14" t="s">
        <v>5537</v>
      </c>
      <c r="BC986" s="14" t="s">
        <v>5537</v>
      </c>
      <c r="BD986" s="14" t="str">
        <f>_xlfn.XLOOKUP(B986,'[10]cell downs 18042026 17h'!$B:$B,'[10]cell downs 18042026 17h'!$B:$B,"")</f>
        <v/>
      </c>
      <c r="BE986" s="14" t="str">
        <f>_xlfn.XLOOKUP(B986,'[11]Cells Huawei 19042026 15h'!$B:$B,'[11]Cells Huawei 19042026 15h'!$B:$B,"")</f>
        <v/>
      </c>
      <c r="BF986" s="9" t="str">
        <f>_xlfn.XLOOKUP(B986,'[12]cells down 19042026 9H40'!$B:$B,'[12]cells down 19042026 9H40'!$B:$B,"")</f>
        <v/>
      </c>
      <c r="BG986" s="9" t="s">
        <v>4650</v>
      </c>
      <c r="BH986" s="9" t="s">
        <v>12</v>
      </c>
    </row>
    <row r="987" spans="1:60" s="9" customFormat="1" x14ac:dyDescent="0.3">
      <c r="A987" s="1" t="s">
        <v>4729</v>
      </c>
      <c r="B987" s="8" t="s">
        <v>4730</v>
      </c>
      <c r="C987" s="3" t="str">
        <f>_xlfn.XLOOKUP(B987,'[1]daily break down'!$D:$D,'[1]daily break down'!$E:$E,"")</f>
        <v>OUEST</v>
      </c>
      <c r="D987" s="1" t="s">
        <v>11</v>
      </c>
      <c r="E987" s="1" t="s">
        <v>12</v>
      </c>
      <c r="F987" s="3" t="s">
        <v>102</v>
      </c>
      <c r="G987" s="1" t="s">
        <v>4452</v>
      </c>
      <c r="H987" s="40" t="str">
        <f>_xlfn.XLOOKUP(B987,[2]CALCULATION!$B:$B,[2]CALCULATION!$H:$H,"")</f>
        <v>HUAWEI</v>
      </c>
      <c r="I987" s="34">
        <v>0</v>
      </c>
      <c r="J987" s="34">
        <v>0</v>
      </c>
      <c r="K987" s="34">
        <v>0</v>
      </c>
      <c r="L987" s="34">
        <v>0</v>
      </c>
      <c r="M987" s="34">
        <v>0</v>
      </c>
      <c r="N987" s="34">
        <v>0</v>
      </c>
      <c r="O987" s="34">
        <v>0</v>
      </c>
      <c r="P987" s="34">
        <v>0</v>
      </c>
      <c r="Q987" s="34">
        <v>0</v>
      </c>
      <c r="R987" s="34">
        <v>0</v>
      </c>
      <c r="S987" s="35">
        <v>0</v>
      </c>
      <c r="T987" s="35">
        <v>0</v>
      </c>
      <c r="U987" s="35">
        <v>0</v>
      </c>
      <c r="V987" s="35">
        <v>0</v>
      </c>
      <c r="W987" s="35">
        <v>0</v>
      </c>
      <c r="X987" s="35">
        <v>0.56148393558825782</v>
      </c>
      <c r="Y987" s="35">
        <v>0</v>
      </c>
      <c r="Z987" s="35">
        <v>0</v>
      </c>
      <c r="AA987" s="35">
        <v>0</v>
      </c>
      <c r="AB987" s="35">
        <v>0</v>
      </c>
      <c r="AC987" s="35">
        <v>0</v>
      </c>
      <c r="AD987" s="35">
        <v>0</v>
      </c>
      <c r="AE987" s="58" t="s">
        <v>5560</v>
      </c>
      <c r="AF987" s="58"/>
      <c r="AG987" s="57" t="str" cm="1">
        <f t="array" ref="AG987">IFERROR(_xlfn.IFS(
AI987="MPR ISSUE","PDH",
AI987="BSS Hardware Issue","BSS",
AI987="Sites strategiques, MLL, Pylone, etc.","ENVTECH",
AI987="AKTIVCO DEFAUT GE &amp; POWER Cabinet","AKTIVCO",
AI987="AKTIVCO Coupure ENEO &amp; Baisse de tension","AKTIVCO GRID ONLY",
AI987="Coupure ENEO &amp; Baisse de tension","IHS GRID ONLY",
AI987="Defaut GE &amp; POWER Cabinet","IHS",
AI987="Sharing","Partners",
AI987="Sites strategiques &amp; DataCenter","SST &amp; DC",
AI987="Exclu","Exclu",
AI987="SAT","SAT",
AI987="SPARE-ISSUE","SPARE-ISSUE",
AI987="Fiber CAmtel","TRANS_FO_CAMTEL",
AI987="Fiber AOF","Fiber AOF",
AI987="Projet OCM (HUAWEI)","TRAVAUX-HUAWEI",
AI987="Projet OCM (NOKIA)","TRAVAUX-NOKIA",
AI987="ACCESS-ISSUE","ACCESS-ISSUE",
AI987="Projet OCM (ZTE, NOKIA, autres projets)","TRAVAUX OCM",
AI987="No root CAuse","No root cause",
AI987="ODU HS","PDH",
AI987="IP &amp; VLAN","PDH",
AI987="Warehouse HUAWEI","SPARE-ISSUE",
AI987="SPARE-HS","SPARE-ISSUE",
AI987="Power Telco","BSS",AI987="no impacts","no impacts"
),"")</f>
        <v>no impacts</v>
      </c>
      <c r="AH987" s="57" t="str" cm="1">
        <f t="array" ref="AH987">IFERROR(_xlfn.IFS(
AI987="MPR ISSUE","TX ISSUE",
AI987="BSS Hardware Issue","RAN ISSUE",
AI987="Sites strategiques, MLL, Pylone, etc.","ENVTECH",
AI987="AKTIVCO DEFAUT GE &amp; POWER Cabinet","POWER ISSUE",
AI987="AKTIVCO Coupure ENEO &amp; Baisse de tension","POWER ISSUE",
AI987="Coupure ENEO &amp; Baisse de tension","POWER ISSUE",
AI987="Defaut GE &amp; POWER Cabinet","POWER ISSUE",
AI987="Sharing","POWER ISSUE",
AI987="Sites strategiques &amp; DataCenter","POWER ISSUE",
AI987="Exclu","Exclu",
AI987="SAT","TX ISSUE",
AI987="SPARE-ISSUE","SPARE-ISSUE",
AI987="Fiber CAmtel","TX ISSUE",
AI987="Fiber AOF","TX ISSUE",
AI987="Projet OCM (HUAWEI)","TRAVAUX-HUAWEI",
AI987="Projet OCM (NOKIA)","TRAVAUX -NOKIA",
AI987="ACCESS-ISSUE","ACCESS-ISSUE",
AI987="Projet OCM (ZTE, NOKIA, autres projets)","TRAVAUX OCM",
AI987="No root CAuse","No root cause",
AI987="ODU HS","TX ISSUE",
AI987="IP &amp; VLAN","TX ISSUE",
AI987="Warehouse HUAWEI","SPARE-ISSUE",
AI987="SPARE-HS","SPARE-ISSUE",
AI987="Power Telco","RAN ISSUE",AI987="no impacts","no impacts"
),"")</f>
        <v>no impacts</v>
      </c>
      <c r="AI987" s="85" t="s">
        <v>5998</v>
      </c>
      <c r="AJ987" s="57" t="str" cm="1">
        <f t="array" ref="AJ987">IFERROR(_xlfn.IFS(
AI987="MPR ISSUE","ACTIVE",
AI987="BSS Hardware Issue","ACTIVE",
AI987="Sites strategiques, MLL, Pylone, etc.","PASSIVE",
AI987="AKTIVCO DEFAUT GE &amp; POWER Cabinet","PASSIVE",
AI987="AKTIVCO Coupure ENEO &amp; Baisse de tension","PASSIVE",
AI987="Coupure ENEO &amp; Baisse de tension","PASSIVE",
AI987="Defaut GE &amp; POWER Cabinet","PASSIVE",
AI987="Sharing","PASSIVE",
AI987="Sites strategiques &amp; DataCenter","PASSIVE",
AI987="Exclu","Exclu",
AI987="SAT","ACTIVE",
AI987="SPARE-ISSUE","SPARE-ISSUE",
AI987="Fiber CAmtel","ACTIVE",
AI987="Fiber AOF","ACTIVE",
AI987="Projet OCM (HUAWEI)","PLANNED WORKS",
AI987="Projet OCM (NOKIA)","PLANNED WORKS",
AI987="ACCESS-ISSUE","ACCESS-ISSUE",
AI987="Projet OCM (ZTE, NOKIA, autres projets)","PLANNED WORKS",
AI987="No root CAuse","No root cause",
AI987="ODU HS","ACTIVE",
AI987="IP &amp; VLAN","ACTIVE",
AI987="Warehouse HUAWEI","SPARE-ISSUE",
AI987="SPARE-HS","SPARE-ISSUE",
AI987="Power Telco","ACTIVE", AI987="no impacts","no impacts"
),"")</f>
        <v>no impacts</v>
      </c>
      <c r="AK987" s="23" t="s">
        <v>5537</v>
      </c>
      <c r="AL987" s="23" t="str">
        <f t="shared" si="27"/>
        <v>OST_212</v>
      </c>
      <c r="AN987" s="9" t="s">
        <v>5537</v>
      </c>
      <c r="AO987" s="23" t="str">
        <f>_xlfn.XLOOKUP(B987,'INCIDENT-05-03-2026'!E:E,'INCIDENT-05-03-2026'!F:F,"")</f>
        <v/>
      </c>
      <c r="AP987" s="7" t="s">
        <v>5537</v>
      </c>
      <c r="AQ987" s="6"/>
      <c r="AR987" s="7"/>
      <c r="AS987" s="3" t="str">
        <f>_xlfn.XLOOKUP(B987,'[3]tt num | region | site id'!$C:$C,'[3]tt num | region | site id'!$Q:$Q,"")</f>
        <v/>
      </c>
      <c r="AT987" s="24" t="str">
        <f>_xlfn.XLOOKUP(B987,'[4]Cells Huawei 03052026 12h'!$B:$B,'[4]Cells Huawei 03052026 12h'!$T:$T,"")</f>
        <v/>
      </c>
      <c r="AU987" s="24" t="str">
        <f>_xlfn.XLOOKUP(B987,'[5]cells down 02052026 8h50'!$B:$B,'[5]cells down 02052026 8h50'!$R:$R,"")</f>
        <v/>
      </c>
      <c r="AV987" s="24" t="str">
        <f>_xlfn.XLOOKUP(B987,'[5]cells down 02052026 13h50'!$B:$B,'[5]cells down 02052026 13h50'!$R:$R,"")</f>
        <v/>
      </c>
      <c r="AW987" s="24" t="str">
        <f>_xlfn.XLOOKUP(B987,'[5]cells down 02052026 13h50'!$B:$B,'[5]cells down 02052026 13h50'!$R:$R,"")</f>
        <v/>
      </c>
      <c r="AX987" s="24" t="str">
        <f>_xlfn.XLOOKUP(B987,'[6]cell downs 03052026 8h40 '!$B:$B,'[6]cell downs 03052026 8h40 '!$R:$R,"")</f>
        <v/>
      </c>
      <c r="AY987" s="24" t="str">
        <f>_xlfn.XLOOKUP(B987,'[7]ALL SITES DOWN'!$D:$D,'[7]ALL SITES DOWN'!$J:$J,"")</f>
        <v/>
      </c>
      <c r="AZ987" s="24" t="str">
        <f>_xlfn.XLOOKUP(B987,'[8]ALL SITES DOWN'!$D:$D,'[8]ALL SITES DOWN'!$J:$J,"")</f>
        <v/>
      </c>
      <c r="BA987" s="9" t="str">
        <f>_xlfn.XLOOKUP(B987,[9]sheet1!$AC:$AC,[9]sheet1!$AF:$AF,"")</f>
        <v/>
      </c>
      <c r="BB987" s="14" t="s">
        <v>5537</v>
      </c>
      <c r="BC987" s="14" t="s">
        <v>5537</v>
      </c>
      <c r="BD987" s="14" t="str">
        <f>_xlfn.XLOOKUP(B987,'[10]cell downs 18042026 17h'!$B:$B,'[10]cell downs 18042026 17h'!$B:$B,"")</f>
        <v/>
      </c>
      <c r="BE987" s="14" t="str">
        <f>_xlfn.XLOOKUP(B987,'[11]Cells Huawei 19042026 15h'!$B:$B,'[11]Cells Huawei 19042026 15h'!$B:$B,"")</f>
        <v/>
      </c>
      <c r="BF987" s="9" t="str">
        <f>_xlfn.XLOOKUP(B987,'[12]cells down 19042026 9H40'!$B:$B,'[12]cells down 19042026 9H40'!$B:$B,"")</f>
        <v/>
      </c>
      <c r="BG987" s="9" t="s">
        <v>4730</v>
      </c>
      <c r="BH987" s="9" t="s">
        <v>12</v>
      </c>
    </row>
    <row r="988" spans="1:60" s="9" customFormat="1" x14ac:dyDescent="0.3">
      <c r="A988" s="76" t="s">
        <v>2053</v>
      </c>
      <c r="B988" s="77" t="s">
        <v>2054</v>
      </c>
      <c r="C988" s="78" t="str">
        <f>_xlfn.XLOOKUP(B988,'[1]daily break down'!$D:$D,'[1]daily break down'!$E:$E,"")</f>
        <v>OUEST</v>
      </c>
      <c r="D988" s="76" t="s">
        <v>11</v>
      </c>
      <c r="E988" s="76" t="s">
        <v>12</v>
      </c>
      <c r="F988" s="78" t="s">
        <v>102</v>
      </c>
      <c r="G988" s="76" t="s">
        <v>1176</v>
      </c>
      <c r="H988" s="79" t="str">
        <f>_xlfn.XLOOKUP(B988,[2]CALCULATION!$B:$B,[2]CALCULATION!$H:$H,"")</f>
        <v>Huawei</v>
      </c>
      <c r="I988" s="80">
        <v>2.7214546004514415</v>
      </c>
      <c r="J988" s="80">
        <v>1.9711328556385961</v>
      </c>
      <c r="K988" s="80">
        <v>2.5860863560224065E-3</v>
      </c>
      <c r="L988" s="80">
        <v>12.903358131226227</v>
      </c>
      <c r="M988" s="80">
        <v>0</v>
      </c>
      <c r="N988" s="80">
        <v>4.0829844792014445</v>
      </c>
      <c r="O988" s="80">
        <v>0</v>
      </c>
      <c r="P988" s="80">
        <v>0</v>
      </c>
      <c r="Q988" s="80">
        <v>0</v>
      </c>
      <c r="R988" s="80">
        <v>0</v>
      </c>
      <c r="S988" s="81">
        <v>1.9688142954573338</v>
      </c>
      <c r="T988" s="35">
        <v>0</v>
      </c>
      <c r="U988" s="35">
        <v>0</v>
      </c>
      <c r="V988" s="35">
        <v>0</v>
      </c>
      <c r="W988" s="35">
        <v>0</v>
      </c>
      <c r="X988" s="35">
        <v>0.52934512446031057</v>
      </c>
      <c r="Y988" s="35">
        <v>0</v>
      </c>
      <c r="Z988" s="35">
        <v>4.1903338155938519</v>
      </c>
      <c r="AA988" s="35">
        <v>0</v>
      </c>
      <c r="AB988" s="35">
        <v>0</v>
      </c>
      <c r="AC988" s="35">
        <v>0</v>
      </c>
      <c r="AD988" s="35">
        <v>0</v>
      </c>
      <c r="AE988" s="80" t="s">
        <v>5560</v>
      </c>
      <c r="AF988" s="80"/>
      <c r="AG988" s="57" t="str" cm="1">
        <f t="array" ref="AG988">IFERROR(_xlfn.IFS(
AI988="MPR ISSUE","PDH",
AI988="BSS Hardware Issue","BSS",
AI988="Sites strategiques, MLL, Pylone, etc.","ENVTECH",
AI988="AKTIVCO DEFAUT GE &amp; POWER Cabinet","AKTIVCO",
AI988="AKTIVCO Coupure ENEO &amp; Baisse de tension","AKTIVCO GRID ONLY",
AI988="Coupure ENEO &amp; Baisse de tension","IHS GRID ONLY",
AI988="Defaut GE &amp; POWER Cabinet","IHS",
AI988="Sharing","Partners",
AI988="Sites strategiques &amp; DataCenter","SST &amp; DC",
AI988="Exclu","Exclu",
AI988="SAT","SAT",
AI988="SPARE-ISSUE","SPARE-ISSUE",
AI988="Fiber CAmtel","TRANS_FO_CAMTEL",
AI988="Fiber AOF","Fiber AOF",
AI988="Projet OCM (HUAWEI)","TRAVAUX-HUAWEI",
AI988="Projet OCM (NOKIA)","TRAVAUX-NOKIA",
AI988="ACCESS-ISSUE","ACCESS-ISSUE",
AI988="Projet OCM (ZTE, NOKIA, autres projets)","TRAVAUX OCM",
AI988="No root CAuse","No root cause",
AI988="ODU HS","PDH",
AI988="IP &amp; VLAN","PDH",
AI988="Warehouse HUAWEI","SPARE-ISSUE",
AI988="SPARE-HS","SPARE-ISSUE",
AI988="Power Telco","BSS",AI988="no impacts","no impacts"
),"")</f>
        <v>no impacts</v>
      </c>
      <c r="AH988" s="57" t="str" cm="1">
        <f t="array" ref="AH988">IFERROR(_xlfn.IFS(
AI988="MPR ISSUE","TX ISSUE",
AI988="BSS Hardware Issue","RAN ISSUE",
AI988="Sites strategiques, MLL, Pylone, etc.","ENVTECH",
AI988="AKTIVCO DEFAUT GE &amp; POWER Cabinet","POWER ISSUE",
AI988="AKTIVCO Coupure ENEO &amp; Baisse de tension","POWER ISSUE",
AI988="Coupure ENEO &amp; Baisse de tension","POWER ISSUE",
AI988="Defaut GE &amp; POWER Cabinet","POWER ISSUE",
AI988="Sharing","POWER ISSUE",
AI988="Sites strategiques &amp; DataCenter","POWER ISSUE",
AI988="Exclu","Exclu",
AI988="SAT","TX ISSUE",
AI988="SPARE-ISSUE","SPARE-ISSUE",
AI988="Fiber CAmtel","TX ISSUE",
AI988="Fiber AOF","TX ISSUE",
AI988="Projet OCM (HUAWEI)","TRAVAUX-HUAWEI",
AI988="Projet OCM (NOKIA)","TRAVAUX -NOKIA",
AI988="ACCESS-ISSUE","ACCESS-ISSUE",
AI988="Projet OCM (ZTE, NOKIA, autres projets)","TRAVAUX OCM",
AI988="No root CAuse","No root cause",
AI988="ODU HS","TX ISSUE",
AI988="IP &amp; VLAN","TX ISSUE",
AI988="Warehouse HUAWEI","SPARE-ISSUE",
AI988="SPARE-HS","SPARE-ISSUE",
AI988="Power Telco","RAN ISSUE",AI988="no impacts","no impacts"
),"")</f>
        <v>no impacts</v>
      </c>
      <c r="AI988" s="85" t="s">
        <v>5998</v>
      </c>
      <c r="AJ988" s="57" t="str" cm="1">
        <f t="array" ref="AJ988">IFERROR(_xlfn.IFS(
AI988="MPR ISSUE","ACTIVE",
AI988="BSS Hardware Issue","ACTIVE",
AI988="Sites strategiques, MLL, Pylone, etc.","PASSIVE",
AI988="AKTIVCO DEFAUT GE &amp; POWER Cabinet","PASSIVE",
AI988="AKTIVCO Coupure ENEO &amp; Baisse de tension","PASSIVE",
AI988="Coupure ENEO &amp; Baisse de tension","PASSIVE",
AI988="Defaut GE &amp; POWER Cabinet","PASSIVE",
AI988="Sharing","PASSIVE",
AI988="Sites strategiques &amp; DataCenter","PASSIVE",
AI988="Exclu","Exclu",
AI988="SAT","ACTIVE",
AI988="SPARE-ISSUE","SPARE-ISSUE",
AI988="Fiber CAmtel","ACTIVE",
AI988="Fiber AOF","ACTIVE",
AI988="Projet OCM (HUAWEI)","PLANNED WORKS",
AI988="Projet OCM (NOKIA)","PLANNED WORKS",
AI988="ACCESS-ISSUE","ACCESS-ISSUE",
AI988="Projet OCM (ZTE, NOKIA, autres projets)","PLANNED WORKS",
AI988="No root CAuse","No root cause",
AI988="ODU HS","ACTIVE",
AI988="IP &amp; VLAN","ACTIVE",
AI988="Warehouse HUAWEI","SPARE-ISSUE",
AI988="SPARE-HS","SPARE-ISSUE",
AI988="Power Telco","ACTIVE", AI988="no impacts","no impacts"
),"")</f>
        <v>no impacts</v>
      </c>
      <c r="AK988" s="23" t="s">
        <v>5537</v>
      </c>
      <c r="AL988" s="23" t="str">
        <f t="shared" si="27"/>
        <v>OST_125</v>
      </c>
      <c r="AN988" s="9" t="s">
        <v>5537</v>
      </c>
      <c r="AO988" s="23" t="str">
        <f>_xlfn.XLOOKUP(B988,'INCIDENT-05-03-2026'!E:E,'INCIDENT-05-03-2026'!F:F,"")</f>
        <v/>
      </c>
      <c r="AP988" s="7" t="s">
        <v>5537</v>
      </c>
      <c r="AQ988" s="6"/>
      <c r="AR988" s="7"/>
      <c r="AS988" s="3" t="str">
        <f>_xlfn.XLOOKUP(B988,'[3]tt num | region | site id'!$C:$C,'[3]tt num | region | site id'!$Q:$Q,"")</f>
        <v/>
      </c>
      <c r="AT988" s="24" t="str">
        <f>_xlfn.XLOOKUP(B988,'[4]Cells Huawei 03052026 12h'!$B:$B,'[4]Cells Huawei 03052026 12h'!$T:$T,"")</f>
        <v/>
      </c>
      <c r="AU988" s="24" t="str">
        <f>_xlfn.XLOOKUP(B988,'[5]cells down 02052026 8h50'!$B:$B,'[5]cells down 02052026 8h50'!$R:$R,"")</f>
        <v/>
      </c>
      <c r="AV988" s="24" t="str">
        <f>_xlfn.XLOOKUP(B988,'[5]cells down 02052026 13h50'!$B:$B,'[5]cells down 02052026 13h50'!$R:$R,"")</f>
        <v/>
      </c>
      <c r="AW988" s="24" t="str">
        <f>_xlfn.XLOOKUP(B988,'[5]cells down 02052026 13h50'!$B:$B,'[5]cells down 02052026 13h50'!$R:$R,"")</f>
        <v/>
      </c>
      <c r="AX988" s="24" t="str">
        <f>_xlfn.XLOOKUP(B988,'[6]cell downs 03052026 8h40 '!$B:$B,'[6]cell downs 03052026 8h40 '!$R:$R,"")</f>
        <v/>
      </c>
      <c r="AY988" s="24" t="str">
        <f>_xlfn.XLOOKUP(B988,'[7]ALL SITES DOWN'!$D:$D,'[7]ALL SITES DOWN'!$J:$J,"")</f>
        <v/>
      </c>
      <c r="AZ988" s="24" t="str">
        <f>_xlfn.XLOOKUP(B988,'[8]ALL SITES DOWN'!$D:$D,'[8]ALL SITES DOWN'!$J:$J,"")</f>
        <v/>
      </c>
      <c r="BA988" s="9" t="str">
        <f>_xlfn.XLOOKUP(B988,[9]sheet1!$AC:$AC,[9]sheet1!$AF:$AF,"")</f>
        <v/>
      </c>
      <c r="BB988" s="14" t="s">
        <v>5537</v>
      </c>
      <c r="BC988" s="83" t="s">
        <v>5537</v>
      </c>
      <c r="BD988" s="83" t="str">
        <f>_xlfn.XLOOKUP(B988,'[10]cell downs 18042026 17h'!$B:$B,'[10]cell downs 18042026 17h'!$B:$B,"")</f>
        <v/>
      </c>
      <c r="BE988" s="83" t="str">
        <f>_xlfn.XLOOKUP(B988,'[11]Cells Huawei 19042026 15h'!$B:$B,'[11]Cells Huawei 19042026 15h'!$B:$B,"")</f>
        <v/>
      </c>
      <c r="BF988" s="82" t="str">
        <f>_xlfn.XLOOKUP(B988,'[12]cells down 19042026 9H40'!$B:$B,'[12]cells down 19042026 9H40'!$B:$B,"")</f>
        <v/>
      </c>
      <c r="BG988" s="9" t="s">
        <v>2054</v>
      </c>
      <c r="BH988" s="9" t="s">
        <v>12</v>
      </c>
    </row>
    <row r="989" spans="1:60" s="9" customFormat="1" x14ac:dyDescent="0.3">
      <c r="A989" s="1" t="s">
        <v>1703</v>
      </c>
      <c r="B989" s="8" t="s">
        <v>1704</v>
      </c>
      <c r="C989" s="3" t="str">
        <f>_xlfn.XLOOKUP(B989,'[1]daily break down'!$D:$D,'[1]daily break down'!$E:$E,"")</f>
        <v>Yaounde</v>
      </c>
      <c r="D989" s="1" t="s">
        <v>21</v>
      </c>
      <c r="E989" s="1" t="s">
        <v>30</v>
      </c>
      <c r="F989" s="3" t="s">
        <v>37</v>
      </c>
      <c r="G989" s="1" t="s">
        <v>38</v>
      </c>
      <c r="H989" s="42" t="str">
        <f>_xlfn.XLOOKUP(B989,[2]CALCULATION!$B:$B,[2]CALCULATION!$H:$H,"")</f>
        <v>ZTE</v>
      </c>
      <c r="I989" s="34">
        <v>0</v>
      </c>
      <c r="J989" s="34">
        <v>0.50014910125473355</v>
      </c>
      <c r="K989" s="34">
        <v>0.57794571287521435</v>
      </c>
      <c r="L989" s="34">
        <v>0</v>
      </c>
      <c r="M989" s="34">
        <v>5.1507349479073037</v>
      </c>
      <c r="N989" s="34">
        <v>1.470020660154723</v>
      </c>
      <c r="O989" s="34">
        <v>0</v>
      </c>
      <c r="P989" s="34">
        <v>0.495833012301923</v>
      </c>
      <c r="Q989" s="34">
        <v>0</v>
      </c>
      <c r="R989" s="34">
        <v>0</v>
      </c>
      <c r="S989" s="35">
        <v>0.79952872589054247</v>
      </c>
      <c r="T989" s="35">
        <v>0</v>
      </c>
      <c r="U989" s="35">
        <v>0.56048517120248387</v>
      </c>
      <c r="V989" s="35">
        <v>0</v>
      </c>
      <c r="W989" s="35">
        <v>0</v>
      </c>
      <c r="X989" s="35">
        <v>0.49672476621779266</v>
      </c>
      <c r="Y989" s="35">
        <v>0</v>
      </c>
      <c r="Z989" s="35">
        <v>0</v>
      </c>
      <c r="AA989" s="35">
        <v>0</v>
      </c>
      <c r="AB989" s="35">
        <v>0</v>
      </c>
      <c r="AC989" s="35">
        <v>0</v>
      </c>
      <c r="AD989" s="35">
        <v>0</v>
      </c>
      <c r="AE989" s="58" t="s">
        <v>5560</v>
      </c>
      <c r="AF989" s="58"/>
      <c r="AG989" s="57" t="str" cm="1">
        <f t="array" ref="AG989">IFERROR(_xlfn.IFS(
AI989="MPR ISSUE","PDH",
AI989="BSS Hardware Issue","BSS",
AI989="Sites strategiques, MLL, Pylone, etc.","ENVTECH",
AI989="AKTIVCO DEFAUT GE &amp; POWER Cabinet","AKTIVCO",
AI989="AKTIVCO Coupure ENEO &amp; Baisse de tension","AKTIVCO GRID ONLY",
AI989="Coupure ENEO &amp; Baisse de tension","IHS GRID ONLY",
AI989="Defaut GE &amp; POWER Cabinet","IHS",
AI989="Sharing","Partners",
AI989="Sites strategiques &amp; DataCenter","SST &amp; DC",
AI989="Exclu","Exclu",
AI989="SAT","SAT",
AI989="SPARE-ISSUE","SPARE-ISSUE",
AI989="Fiber CAmtel","TRANS_FO_CAMTEL",
AI989="Fiber AOF","Fiber AOF",
AI989="Projet OCM (HUAWEI)","TRAVAUX-HUAWEI",
AI989="Projet OCM (NOKIA)","TRAVAUX-NOKIA",
AI989="ACCESS-ISSUE","ACCESS-ISSUE",
AI989="Projet OCM (ZTE, NOKIA, autres projets)","TRAVAUX OCM",
AI989="No root CAuse","No root cause",
AI989="ODU HS","PDH",
AI989="IP &amp; VLAN","PDH",
AI989="Warehouse HUAWEI","SPARE-ISSUE",
AI989="SPARE-HS","SPARE-ISSUE",
AI989="Power Telco","BSS",AI989="no impacts","no impacts"
),"")</f>
        <v>no impacts</v>
      </c>
      <c r="AH989" s="57" t="str" cm="1">
        <f t="array" ref="AH989">IFERROR(_xlfn.IFS(
AI989="MPR ISSUE","TX ISSUE",
AI989="BSS Hardware Issue","RAN ISSUE",
AI989="Sites strategiques, MLL, Pylone, etc.","ENVTECH",
AI989="AKTIVCO DEFAUT GE &amp; POWER Cabinet","POWER ISSUE",
AI989="AKTIVCO Coupure ENEO &amp; Baisse de tension","POWER ISSUE",
AI989="Coupure ENEO &amp; Baisse de tension","POWER ISSUE",
AI989="Defaut GE &amp; POWER Cabinet","POWER ISSUE",
AI989="Sharing","POWER ISSUE",
AI989="Sites strategiques &amp; DataCenter","POWER ISSUE",
AI989="Exclu","Exclu",
AI989="SAT","TX ISSUE",
AI989="SPARE-ISSUE","SPARE-ISSUE",
AI989="Fiber CAmtel","TX ISSUE",
AI989="Fiber AOF","TX ISSUE",
AI989="Projet OCM (HUAWEI)","TRAVAUX-HUAWEI",
AI989="Projet OCM (NOKIA)","TRAVAUX -NOKIA",
AI989="ACCESS-ISSUE","ACCESS-ISSUE",
AI989="Projet OCM (ZTE, NOKIA, autres projets)","TRAVAUX OCM",
AI989="No root CAuse","No root cause",
AI989="ODU HS","TX ISSUE",
AI989="IP &amp; VLAN","TX ISSUE",
AI989="Warehouse HUAWEI","SPARE-ISSUE",
AI989="SPARE-HS","SPARE-ISSUE",
AI989="Power Telco","RAN ISSUE",AI989="no impacts","no impacts"
),"")</f>
        <v>no impacts</v>
      </c>
      <c r="AI989" s="85" t="s">
        <v>5998</v>
      </c>
      <c r="AJ989" s="57" t="str" cm="1">
        <f t="array" ref="AJ989">IFERROR(_xlfn.IFS(
AI989="MPR ISSUE","ACTIVE",
AI989="BSS Hardware Issue","ACTIVE",
AI989="Sites strategiques, MLL, Pylone, etc.","PASSIVE",
AI989="AKTIVCO DEFAUT GE &amp; POWER Cabinet","PASSIVE",
AI989="AKTIVCO Coupure ENEO &amp; Baisse de tension","PASSIVE",
AI989="Coupure ENEO &amp; Baisse de tension","PASSIVE",
AI989="Defaut GE &amp; POWER Cabinet","PASSIVE",
AI989="Sharing","PASSIVE",
AI989="Sites strategiques &amp; DataCenter","PASSIVE",
AI989="Exclu","Exclu",
AI989="SAT","ACTIVE",
AI989="SPARE-ISSUE","SPARE-ISSUE",
AI989="Fiber CAmtel","ACTIVE",
AI989="Fiber AOF","ACTIVE",
AI989="Projet OCM (HUAWEI)","PLANNED WORKS",
AI989="Projet OCM (NOKIA)","PLANNED WORKS",
AI989="ACCESS-ISSUE","ACCESS-ISSUE",
AI989="Projet OCM (ZTE, NOKIA, autres projets)","PLANNED WORKS",
AI989="No root CAuse","No root cause",
AI989="ODU HS","ACTIVE",
AI989="IP &amp; VLAN","ACTIVE",
AI989="Warehouse HUAWEI","SPARE-ISSUE",
AI989="SPARE-HS","SPARE-ISSUE",
AI989="Power Telco","ACTIVE", AI989="no impacts","no impacts"
),"")</f>
        <v>no impacts</v>
      </c>
      <c r="AK989" s="23" t="s">
        <v>5537</v>
      </c>
      <c r="AL989" s="23" t="str">
        <f t="shared" si="27"/>
        <v>CTR_729</v>
      </c>
      <c r="AN989" s="9" t="s">
        <v>5537</v>
      </c>
      <c r="AO989" s="23" t="str">
        <f>_xlfn.XLOOKUP(B989,'INCIDENT-05-03-2026'!E:E,'INCIDENT-05-03-2026'!F:F,"")</f>
        <v/>
      </c>
      <c r="AP989" s="7" t="s">
        <v>5537</v>
      </c>
      <c r="AQ989" s="6"/>
      <c r="AR989" s="7"/>
      <c r="AS989" s="3" t="str">
        <f>_xlfn.XLOOKUP(B989,'[3]tt num | region | site id'!$C:$C,'[3]tt num | region | site id'!$Q:$Q,"")</f>
        <v/>
      </c>
      <c r="AT989" s="24" t="str">
        <f>_xlfn.XLOOKUP(B989,'[4]Cells Huawei 03052026 12h'!$B:$B,'[4]Cells Huawei 03052026 12h'!$T:$T,"")</f>
        <v/>
      </c>
      <c r="AU989" s="24" t="str">
        <f>_xlfn.XLOOKUP(B989,'[5]cells down 02052026 8h50'!$B:$B,'[5]cells down 02052026 8h50'!$R:$R,"")</f>
        <v/>
      </c>
      <c r="AV989" s="24" t="str">
        <f>_xlfn.XLOOKUP(B989,'[5]cells down 02052026 13h50'!$B:$B,'[5]cells down 02052026 13h50'!$R:$R,"")</f>
        <v/>
      </c>
      <c r="AW989" s="24" t="str">
        <f>_xlfn.XLOOKUP(B989,'[5]cells down 02052026 13h50'!$B:$B,'[5]cells down 02052026 13h50'!$R:$R,"")</f>
        <v/>
      </c>
      <c r="AX989" s="24" t="str">
        <f>_xlfn.XLOOKUP(B989,'[6]cell downs 03052026 8h40 '!$B:$B,'[6]cell downs 03052026 8h40 '!$R:$R,"")</f>
        <v/>
      </c>
      <c r="AY989" s="24" t="str">
        <f>_xlfn.XLOOKUP(B989,'[7]ALL SITES DOWN'!$D:$D,'[7]ALL SITES DOWN'!$J:$J,"")</f>
        <v/>
      </c>
      <c r="AZ989" s="24" t="str">
        <f>_xlfn.XLOOKUP(B989,'[8]ALL SITES DOWN'!$D:$D,'[8]ALL SITES DOWN'!$J:$J,"")</f>
        <v/>
      </c>
      <c r="BA989" s="9" t="str">
        <f>_xlfn.XLOOKUP(B989,[9]sheet1!$AC:$AC,[9]sheet1!$AF:$AF,"")</f>
        <v/>
      </c>
      <c r="BB989" s="14" t="s">
        <v>5537</v>
      </c>
      <c r="BC989" s="14" t="s">
        <v>5537</v>
      </c>
      <c r="BD989" s="14" t="str">
        <f>_xlfn.XLOOKUP(B989,'[10]cell downs 18042026 17h'!$B:$B,'[10]cell downs 18042026 17h'!$B:$B,"")</f>
        <v/>
      </c>
      <c r="BE989" s="14" t="str">
        <f>_xlfn.XLOOKUP(B989,'[11]Cells Huawei 19042026 15h'!$B:$B,'[11]Cells Huawei 19042026 15h'!$B:$B,"")</f>
        <v/>
      </c>
      <c r="BF989" s="9" t="str">
        <f>_xlfn.XLOOKUP(B989,'[12]cells down 19042026 9H40'!$B:$B,'[12]cells down 19042026 9H40'!$B:$B,"")</f>
        <v/>
      </c>
      <c r="BG989" s="9" t="s">
        <v>5537</v>
      </c>
      <c r="BH989" s="9" t="s">
        <v>12</v>
      </c>
    </row>
    <row r="990" spans="1:60" s="9" customFormat="1" x14ac:dyDescent="0.3">
      <c r="A990" s="1" t="s">
        <v>5202</v>
      </c>
      <c r="B990" s="8" t="s">
        <v>5203</v>
      </c>
      <c r="C990" s="3" t="str">
        <f>_xlfn.XLOOKUP(B990,'[1]daily break down'!$D:$D,'[1]daily break down'!$E:$E,"")</f>
        <v>OUEST</v>
      </c>
      <c r="D990" s="1" t="s">
        <v>11</v>
      </c>
      <c r="E990" s="1" t="s">
        <v>12</v>
      </c>
      <c r="F990" s="3" t="s">
        <v>102</v>
      </c>
      <c r="G990" s="1" t="s">
        <v>856</v>
      </c>
      <c r="H990" s="40" t="str">
        <f>_xlfn.XLOOKUP(B990,[2]CALCULATION!$B:$B,[2]CALCULATION!$H:$H,"")</f>
        <v>Huawei</v>
      </c>
      <c r="I990" s="34">
        <v>0</v>
      </c>
      <c r="J990" s="34">
        <v>0</v>
      </c>
      <c r="K990" s="34">
        <v>0</v>
      </c>
      <c r="L990" s="34">
        <v>0</v>
      </c>
      <c r="M990" s="34">
        <v>0</v>
      </c>
      <c r="N990" s="34">
        <v>0</v>
      </c>
      <c r="O990" s="34">
        <v>0</v>
      </c>
      <c r="P990" s="34">
        <v>0</v>
      </c>
      <c r="Q990" s="34">
        <v>0</v>
      </c>
      <c r="R990" s="34">
        <v>0</v>
      </c>
      <c r="S990" s="35">
        <v>0</v>
      </c>
      <c r="T990" s="35">
        <v>0</v>
      </c>
      <c r="U990" s="35">
        <v>0</v>
      </c>
      <c r="V990" s="35">
        <v>0</v>
      </c>
      <c r="W990" s="35">
        <v>0</v>
      </c>
      <c r="X990" s="35">
        <v>0.49492342330773648</v>
      </c>
      <c r="Y990" s="35">
        <v>0</v>
      </c>
      <c r="Z990" s="35">
        <v>0</v>
      </c>
      <c r="AA990" s="35">
        <v>0</v>
      </c>
      <c r="AB990" s="35">
        <v>0</v>
      </c>
      <c r="AC990" s="35">
        <v>0</v>
      </c>
      <c r="AD990" s="35">
        <v>0</v>
      </c>
      <c r="AE990" s="58" t="s">
        <v>5560</v>
      </c>
      <c r="AF990" s="58"/>
      <c r="AG990" s="57" t="str" cm="1">
        <f t="array" ref="AG990">IFERROR(_xlfn.IFS(
AI990="MPR ISSUE","PDH",
AI990="BSS Hardware Issue","BSS",
AI990="Sites strategiques, MLL, Pylone, etc.","ENVTECH",
AI990="AKTIVCO DEFAUT GE &amp; POWER Cabinet","AKTIVCO",
AI990="AKTIVCO Coupure ENEO &amp; Baisse de tension","AKTIVCO GRID ONLY",
AI990="Coupure ENEO &amp; Baisse de tension","IHS GRID ONLY",
AI990="Defaut GE &amp; POWER Cabinet","IHS",
AI990="Sharing","Partners",
AI990="Sites strategiques &amp; DataCenter","SST &amp; DC",
AI990="Exclu","Exclu",
AI990="SAT","SAT",
AI990="SPARE-ISSUE","SPARE-ISSUE",
AI990="Fiber CAmtel","TRANS_FO_CAMTEL",
AI990="Fiber AOF","Fiber AOF",
AI990="Projet OCM (HUAWEI)","TRAVAUX-HUAWEI",
AI990="Projet OCM (NOKIA)","TRAVAUX-NOKIA",
AI990="ACCESS-ISSUE","ACCESS-ISSUE",
AI990="Projet OCM (ZTE, NOKIA, autres projets)","TRAVAUX OCM",
AI990="No root CAuse","No root cause",
AI990="ODU HS","PDH",
AI990="IP &amp; VLAN","PDH",
AI990="Warehouse HUAWEI","SPARE-ISSUE",
AI990="SPARE-HS","SPARE-ISSUE",
AI990="Power Telco","BSS",AI990="no impacts","no impacts"
),"")</f>
        <v>no impacts</v>
      </c>
      <c r="AH990" s="57" t="str" cm="1">
        <f t="array" ref="AH990">IFERROR(_xlfn.IFS(
AI990="MPR ISSUE","TX ISSUE",
AI990="BSS Hardware Issue","RAN ISSUE",
AI990="Sites strategiques, MLL, Pylone, etc.","ENVTECH",
AI990="AKTIVCO DEFAUT GE &amp; POWER Cabinet","POWER ISSUE",
AI990="AKTIVCO Coupure ENEO &amp; Baisse de tension","POWER ISSUE",
AI990="Coupure ENEO &amp; Baisse de tension","POWER ISSUE",
AI990="Defaut GE &amp; POWER Cabinet","POWER ISSUE",
AI990="Sharing","POWER ISSUE",
AI990="Sites strategiques &amp; DataCenter","POWER ISSUE",
AI990="Exclu","Exclu",
AI990="SAT","TX ISSUE",
AI990="SPARE-ISSUE","SPARE-ISSUE",
AI990="Fiber CAmtel","TX ISSUE",
AI990="Fiber AOF","TX ISSUE",
AI990="Projet OCM (HUAWEI)","TRAVAUX-HUAWEI",
AI990="Projet OCM (NOKIA)","TRAVAUX -NOKIA",
AI990="ACCESS-ISSUE","ACCESS-ISSUE",
AI990="Projet OCM (ZTE, NOKIA, autres projets)","TRAVAUX OCM",
AI990="No root CAuse","No root cause",
AI990="ODU HS","TX ISSUE",
AI990="IP &amp; VLAN","TX ISSUE",
AI990="Warehouse HUAWEI","SPARE-ISSUE",
AI990="SPARE-HS","SPARE-ISSUE",
AI990="Power Telco","RAN ISSUE",AI990="no impacts","no impacts"
),"")</f>
        <v>no impacts</v>
      </c>
      <c r="AI990" s="85" t="s">
        <v>5998</v>
      </c>
      <c r="AJ990" s="57" t="str" cm="1">
        <f t="array" ref="AJ990">IFERROR(_xlfn.IFS(
AI990="MPR ISSUE","ACTIVE",
AI990="BSS Hardware Issue","ACTIVE",
AI990="Sites strategiques, MLL, Pylone, etc.","PASSIVE",
AI990="AKTIVCO DEFAUT GE &amp; POWER Cabinet","PASSIVE",
AI990="AKTIVCO Coupure ENEO &amp; Baisse de tension","PASSIVE",
AI990="Coupure ENEO &amp; Baisse de tension","PASSIVE",
AI990="Defaut GE &amp; POWER Cabinet","PASSIVE",
AI990="Sharing","PASSIVE",
AI990="Sites strategiques &amp; DataCenter","PASSIVE",
AI990="Exclu","Exclu",
AI990="SAT","ACTIVE",
AI990="SPARE-ISSUE","SPARE-ISSUE",
AI990="Fiber CAmtel","ACTIVE",
AI990="Fiber AOF","ACTIVE",
AI990="Projet OCM (HUAWEI)","PLANNED WORKS",
AI990="Projet OCM (NOKIA)","PLANNED WORKS",
AI990="ACCESS-ISSUE","ACCESS-ISSUE",
AI990="Projet OCM (ZTE, NOKIA, autres projets)","PLANNED WORKS",
AI990="No root CAuse","No root cause",
AI990="ODU HS","ACTIVE",
AI990="IP &amp; VLAN","ACTIVE",
AI990="Warehouse HUAWEI","SPARE-ISSUE",
AI990="SPARE-HS","SPARE-ISSUE",
AI990="Power Telco","ACTIVE", AI990="no impacts","no impacts"
),"")</f>
        <v>no impacts</v>
      </c>
      <c r="AK990" s="23" t="s">
        <v>5537</v>
      </c>
      <c r="AL990" s="23" t="str">
        <f t="shared" si="27"/>
        <v>OST_137</v>
      </c>
      <c r="AN990" s="9" t="s">
        <v>5537</v>
      </c>
      <c r="AO990" s="23" t="str">
        <f>_xlfn.XLOOKUP(B990,'INCIDENT-05-03-2026'!E:E,'INCIDENT-05-03-2026'!F:F,"")</f>
        <v/>
      </c>
      <c r="AP990" s="7" t="s">
        <v>5537</v>
      </c>
      <c r="AQ990" s="6"/>
      <c r="AR990" s="7"/>
      <c r="AS990" s="3" t="str">
        <f>_xlfn.XLOOKUP(B990,'[3]tt num | region | site id'!$C:$C,'[3]tt num | region | site id'!$Q:$Q,"")</f>
        <v/>
      </c>
      <c r="AT990" s="24" t="str">
        <f>_xlfn.XLOOKUP(B990,'[4]Cells Huawei 03052026 12h'!$B:$B,'[4]Cells Huawei 03052026 12h'!$T:$T,"")</f>
        <v/>
      </c>
      <c r="AU990" s="24" t="str">
        <f>_xlfn.XLOOKUP(B990,'[5]cells down 02052026 8h50'!$B:$B,'[5]cells down 02052026 8h50'!$R:$R,"")</f>
        <v/>
      </c>
      <c r="AV990" s="24" t="str">
        <f>_xlfn.XLOOKUP(B990,'[5]cells down 02052026 13h50'!$B:$B,'[5]cells down 02052026 13h50'!$R:$R,"")</f>
        <v/>
      </c>
      <c r="AW990" s="24" t="str">
        <f>_xlfn.XLOOKUP(B990,'[5]cells down 02052026 13h50'!$B:$B,'[5]cells down 02052026 13h50'!$R:$R,"")</f>
        <v/>
      </c>
      <c r="AX990" s="24" t="str">
        <f>_xlfn.XLOOKUP(B990,'[6]cell downs 03052026 8h40 '!$B:$B,'[6]cell downs 03052026 8h40 '!$R:$R,"")</f>
        <v/>
      </c>
      <c r="AY990" s="24" t="str">
        <f>_xlfn.XLOOKUP(B990,'[7]ALL SITES DOWN'!$D:$D,'[7]ALL SITES DOWN'!$J:$J,"")</f>
        <v/>
      </c>
      <c r="AZ990" s="24" t="str">
        <f>_xlfn.XLOOKUP(B990,'[8]ALL SITES DOWN'!$D:$D,'[8]ALL SITES DOWN'!$J:$J,"")</f>
        <v/>
      </c>
      <c r="BA990" s="9" t="str">
        <f>_xlfn.XLOOKUP(B990,[9]sheet1!$AC:$AC,[9]sheet1!$AF:$AF,"")</f>
        <v/>
      </c>
      <c r="BB990" s="14" t="s">
        <v>5537</v>
      </c>
      <c r="BC990" s="14" t="s">
        <v>5537</v>
      </c>
      <c r="BD990" s="14" t="str">
        <f>_xlfn.XLOOKUP(B990,'[10]cell downs 18042026 17h'!$B:$B,'[10]cell downs 18042026 17h'!$B:$B,"")</f>
        <v/>
      </c>
      <c r="BE990" s="14" t="str">
        <f>_xlfn.XLOOKUP(B990,'[11]Cells Huawei 19042026 15h'!$B:$B,'[11]Cells Huawei 19042026 15h'!$B:$B,"")</f>
        <v/>
      </c>
      <c r="BF990" s="9" t="str">
        <f>_xlfn.XLOOKUP(B990,'[12]cells down 19042026 9H40'!$B:$B,'[12]cells down 19042026 9H40'!$B:$B,"")</f>
        <v/>
      </c>
      <c r="BG990" s="9" t="s">
        <v>5203</v>
      </c>
      <c r="BH990" s="9" t="s">
        <v>5537</v>
      </c>
    </row>
    <row r="991" spans="1:60" s="9" customFormat="1" x14ac:dyDescent="0.3">
      <c r="A991" s="1" t="s">
        <v>659</v>
      </c>
      <c r="B991" s="1" t="s">
        <v>660</v>
      </c>
      <c r="C991" s="3" t="str">
        <f>_xlfn.XLOOKUP(B991,'[1]daily break down'!$D:$D,'[1]daily break down'!$E:$E,"")</f>
        <v>Douala</v>
      </c>
      <c r="D991" s="1" t="s">
        <v>21</v>
      </c>
      <c r="E991" s="1" t="s">
        <v>30</v>
      </c>
      <c r="F991" s="3" t="s">
        <v>31</v>
      </c>
      <c r="G991" s="1" t="s">
        <v>32</v>
      </c>
      <c r="H991" s="42" t="str">
        <f>_xlfn.XLOOKUP(B991,[2]CALCULATION!$B:$B,[2]CALCULATION!$H:$H,"")</f>
        <v>ZTE</v>
      </c>
      <c r="I991" s="34">
        <v>0</v>
      </c>
      <c r="J991" s="34">
        <v>0</v>
      </c>
      <c r="K991" s="34">
        <v>0</v>
      </c>
      <c r="L991" s="34">
        <v>0</v>
      </c>
      <c r="M991" s="34">
        <v>0</v>
      </c>
      <c r="N991" s="34">
        <v>0</v>
      </c>
      <c r="O991" s="34">
        <v>0</v>
      </c>
      <c r="P991" s="34">
        <v>0</v>
      </c>
      <c r="Q991" s="34">
        <v>0</v>
      </c>
      <c r="R991" s="34">
        <v>0</v>
      </c>
      <c r="S991" s="35">
        <v>0</v>
      </c>
      <c r="T991" s="35">
        <v>0</v>
      </c>
      <c r="U991" s="35">
        <v>0</v>
      </c>
      <c r="V991" s="35">
        <v>0</v>
      </c>
      <c r="W991" s="35">
        <v>0</v>
      </c>
      <c r="X991" s="35">
        <v>0.47897886329198464</v>
      </c>
      <c r="Y991" s="35">
        <v>0</v>
      </c>
      <c r="Z991" s="35">
        <v>1.1984280875374178</v>
      </c>
      <c r="AA991" s="35">
        <v>0</v>
      </c>
      <c r="AB991" s="35">
        <v>0</v>
      </c>
      <c r="AC991" s="35">
        <v>0</v>
      </c>
      <c r="AD991" s="35">
        <v>0</v>
      </c>
      <c r="AE991" s="58" t="s">
        <v>5560</v>
      </c>
      <c r="AF991" s="58"/>
      <c r="AG991" s="57" t="str" cm="1">
        <f t="array" ref="AG991">IFERROR(_xlfn.IFS(
AI991="MPR ISSUE","PDH",
AI991="BSS Hardware Issue","BSS",
AI991="Sites strategiques, MLL, Pylone, etc.","ENVTECH",
AI991="AKTIVCO DEFAUT GE &amp; POWER Cabinet","AKTIVCO",
AI991="AKTIVCO Coupure ENEO &amp; Baisse de tension","AKTIVCO GRID ONLY",
AI991="Coupure ENEO &amp; Baisse de tension","IHS GRID ONLY",
AI991="Defaut GE &amp; POWER Cabinet","IHS",
AI991="Sharing","Partners",
AI991="Sites strategiques &amp; DataCenter","SST &amp; DC",
AI991="Exclu","Exclu",
AI991="SAT","SAT",
AI991="SPARE-ISSUE","SPARE-ISSUE",
AI991="Fiber CAmtel","TRANS_FO_CAMTEL",
AI991="Fiber AOF","Fiber AOF",
AI991="Projet OCM (HUAWEI)","TRAVAUX-HUAWEI",
AI991="Projet OCM (NOKIA)","TRAVAUX-NOKIA",
AI991="ACCESS-ISSUE","ACCESS-ISSUE",
AI991="Projet OCM (ZTE, NOKIA, autres projets)","TRAVAUX OCM",
AI991="No root CAuse","No root cause",
AI991="ODU HS","PDH",
AI991="IP &amp; VLAN","PDH",
AI991="Warehouse HUAWEI","SPARE-ISSUE",
AI991="SPARE-HS","SPARE-ISSUE",
AI991="Power Telco","BSS",AI991="no impacts","no impacts"
),"")</f>
        <v>no impacts</v>
      </c>
      <c r="AH991" s="57" t="str" cm="1">
        <f t="array" ref="AH991">IFERROR(_xlfn.IFS(
AI991="MPR ISSUE","TX ISSUE",
AI991="BSS Hardware Issue","RAN ISSUE",
AI991="Sites strategiques, MLL, Pylone, etc.","ENVTECH",
AI991="AKTIVCO DEFAUT GE &amp; POWER Cabinet","POWER ISSUE",
AI991="AKTIVCO Coupure ENEO &amp; Baisse de tension","POWER ISSUE",
AI991="Coupure ENEO &amp; Baisse de tension","POWER ISSUE",
AI991="Defaut GE &amp; POWER Cabinet","POWER ISSUE",
AI991="Sharing","POWER ISSUE",
AI991="Sites strategiques &amp; DataCenter","POWER ISSUE",
AI991="Exclu","Exclu",
AI991="SAT","TX ISSUE",
AI991="SPARE-ISSUE","SPARE-ISSUE",
AI991="Fiber CAmtel","TX ISSUE",
AI991="Fiber AOF","TX ISSUE",
AI991="Projet OCM (HUAWEI)","TRAVAUX-HUAWEI",
AI991="Projet OCM (NOKIA)","TRAVAUX -NOKIA",
AI991="ACCESS-ISSUE","ACCESS-ISSUE",
AI991="Projet OCM (ZTE, NOKIA, autres projets)","TRAVAUX OCM",
AI991="No root CAuse","No root cause",
AI991="ODU HS","TX ISSUE",
AI991="IP &amp; VLAN","TX ISSUE",
AI991="Warehouse HUAWEI","SPARE-ISSUE",
AI991="SPARE-HS","SPARE-ISSUE",
AI991="Power Telco","RAN ISSUE",AI991="no impacts","no impacts"
),"")</f>
        <v>no impacts</v>
      </c>
      <c r="AI991" s="85" t="s">
        <v>5998</v>
      </c>
      <c r="AJ991" s="57" t="str" cm="1">
        <f t="array" ref="AJ991">IFERROR(_xlfn.IFS(
AI991="MPR ISSUE","ACTIVE",
AI991="BSS Hardware Issue","ACTIVE",
AI991="Sites strategiques, MLL, Pylone, etc.","PASSIVE",
AI991="AKTIVCO DEFAUT GE &amp; POWER Cabinet","PASSIVE",
AI991="AKTIVCO Coupure ENEO &amp; Baisse de tension","PASSIVE",
AI991="Coupure ENEO &amp; Baisse de tension","PASSIVE",
AI991="Defaut GE &amp; POWER Cabinet","PASSIVE",
AI991="Sharing","PASSIVE",
AI991="Sites strategiques &amp; DataCenter","PASSIVE",
AI991="Exclu","Exclu",
AI991="SAT","ACTIVE",
AI991="SPARE-ISSUE","SPARE-ISSUE",
AI991="Fiber CAmtel","ACTIVE",
AI991="Fiber AOF","ACTIVE",
AI991="Projet OCM (HUAWEI)","PLANNED WORKS",
AI991="Projet OCM (NOKIA)","PLANNED WORKS",
AI991="ACCESS-ISSUE","ACCESS-ISSUE",
AI991="Projet OCM (ZTE, NOKIA, autres projets)","PLANNED WORKS",
AI991="No root CAuse","No root cause",
AI991="ODU HS","ACTIVE",
AI991="IP &amp; VLAN","ACTIVE",
AI991="Warehouse HUAWEI","SPARE-ISSUE",
AI991="SPARE-HS","SPARE-ISSUE",
AI991="Power Telco","ACTIVE", AI991="no impacts","no impacts"
),"")</f>
        <v>no impacts</v>
      </c>
      <c r="AK991" s="23" t="s">
        <v>5537</v>
      </c>
      <c r="AL991" s="23" t="str">
        <f t="shared" si="27"/>
        <v>LIT_662</v>
      </c>
      <c r="AN991" s="9" t="s">
        <v>5537</v>
      </c>
      <c r="AO991" s="23" t="str">
        <f>_xlfn.XLOOKUP(B991,'INCIDENT-05-03-2026'!E:E,'INCIDENT-05-03-2026'!F:F,"")</f>
        <v/>
      </c>
      <c r="AP991" s="7" t="s">
        <v>5537</v>
      </c>
      <c r="AQ991" s="6"/>
      <c r="AR991" s="7"/>
      <c r="AS991" s="3" t="str">
        <f>_xlfn.XLOOKUP(B991,'[3]tt num | region | site id'!$C:$C,'[3]tt num | region | site id'!$Q:$Q,"")</f>
        <v/>
      </c>
      <c r="AT991" s="24" t="str">
        <f>_xlfn.XLOOKUP(B991,'[4]Cells Huawei 03052026 12h'!$B:$B,'[4]Cells Huawei 03052026 12h'!$T:$T,"")</f>
        <v/>
      </c>
      <c r="AU991" s="24" t="str">
        <f>_xlfn.XLOOKUP(B991,'[5]cells down 02052026 8h50'!$B:$B,'[5]cells down 02052026 8h50'!$R:$R,"")</f>
        <v/>
      </c>
      <c r="AV991" s="24" t="str">
        <f>_xlfn.XLOOKUP(B991,'[5]cells down 02052026 13h50'!$B:$B,'[5]cells down 02052026 13h50'!$R:$R,"")</f>
        <v/>
      </c>
      <c r="AW991" s="24" t="str">
        <f>_xlfn.XLOOKUP(B991,'[5]cells down 02052026 13h50'!$B:$B,'[5]cells down 02052026 13h50'!$R:$R,"")</f>
        <v/>
      </c>
      <c r="AX991" s="24" t="str">
        <f>_xlfn.XLOOKUP(B991,'[6]cell downs 03052026 8h40 '!$B:$B,'[6]cell downs 03052026 8h40 '!$R:$R,"")</f>
        <v/>
      </c>
      <c r="AY991" s="24" t="str">
        <f>_xlfn.XLOOKUP(B991,'[7]ALL SITES DOWN'!$D:$D,'[7]ALL SITES DOWN'!$J:$J,"")</f>
        <v/>
      </c>
      <c r="AZ991" s="24" t="str">
        <f>_xlfn.XLOOKUP(B991,'[8]ALL SITES DOWN'!$D:$D,'[8]ALL SITES DOWN'!$J:$J,"")</f>
        <v/>
      </c>
      <c r="BA991" s="9" t="str">
        <f>_xlfn.XLOOKUP(B991,[9]sheet1!$AC:$AC,[9]sheet1!$AF:$AF,"")</f>
        <v/>
      </c>
      <c r="BB991" s="14" t="s">
        <v>5537</v>
      </c>
      <c r="BC991" s="14" t="s">
        <v>5537</v>
      </c>
      <c r="BD991" s="14" t="str">
        <f>_xlfn.XLOOKUP(B991,'[10]cell downs 18042026 17h'!$B:$B,'[10]cell downs 18042026 17h'!$B:$B,"")</f>
        <v/>
      </c>
      <c r="BE991" s="14" t="str">
        <f>_xlfn.XLOOKUP(B991,'[11]Cells Huawei 19042026 15h'!$B:$B,'[11]Cells Huawei 19042026 15h'!$B:$B,"")</f>
        <v/>
      </c>
      <c r="BF991" s="9" t="str">
        <f>_xlfn.XLOOKUP(B991,'[12]cells down 19042026 9H40'!$B:$B,'[12]cells down 19042026 9H40'!$B:$B,"")</f>
        <v/>
      </c>
      <c r="BG991" s="9" t="s">
        <v>5537</v>
      </c>
      <c r="BH991" s="9" t="s">
        <v>5537</v>
      </c>
    </row>
    <row r="992" spans="1:60" s="9" customFormat="1" x14ac:dyDescent="0.3">
      <c r="A992" s="2" t="s">
        <v>4365</v>
      </c>
      <c r="B992" s="8" t="s">
        <v>4366</v>
      </c>
      <c r="C992" s="3" t="str">
        <f>_xlfn.XLOOKUP(B992,'[1]daily break down'!$D:$D,'[1]daily break down'!$E:$E,"")</f>
        <v>OUEST</v>
      </c>
      <c r="D992" s="1" t="s">
        <v>357</v>
      </c>
      <c r="E992" s="1" t="s">
        <v>22</v>
      </c>
      <c r="F992" s="3" t="s">
        <v>102</v>
      </c>
      <c r="G992" s="1" t="s">
        <v>4367</v>
      </c>
      <c r="H992" s="40" t="str">
        <f>_xlfn.XLOOKUP(B992,[2]CALCULATION!$B:$B,[2]CALCULATION!$H:$H,"")</f>
        <v>HUAWEI</v>
      </c>
      <c r="I992" s="34">
        <v>0</v>
      </c>
      <c r="J992" s="34">
        <v>0</v>
      </c>
      <c r="K992" s="34">
        <v>0</v>
      </c>
      <c r="L992" s="34">
        <v>0</v>
      </c>
      <c r="M992" s="34">
        <v>0</v>
      </c>
      <c r="N992" s="34">
        <v>0</v>
      </c>
      <c r="O992" s="34">
        <v>0</v>
      </c>
      <c r="P992" s="34">
        <v>0</v>
      </c>
      <c r="Q992" s="34">
        <v>0</v>
      </c>
      <c r="R992" s="34">
        <v>0</v>
      </c>
      <c r="S992" s="35">
        <v>0</v>
      </c>
      <c r="T992" s="35">
        <v>0</v>
      </c>
      <c r="U992" s="35">
        <v>0</v>
      </c>
      <c r="V992" s="35">
        <v>0</v>
      </c>
      <c r="W992" s="35">
        <v>0</v>
      </c>
      <c r="X992" s="35">
        <v>0.47705267483370578</v>
      </c>
      <c r="Y992" s="35">
        <v>0</v>
      </c>
      <c r="Z992" s="35">
        <v>0</v>
      </c>
      <c r="AA992" s="35">
        <v>0</v>
      </c>
      <c r="AB992" s="35">
        <v>0</v>
      </c>
      <c r="AC992" s="35">
        <v>0</v>
      </c>
      <c r="AD992" s="35">
        <v>0</v>
      </c>
      <c r="AE992" s="58" t="s">
        <v>5560</v>
      </c>
      <c r="AF992" s="58"/>
      <c r="AG992" s="57" t="str" cm="1">
        <f t="array" ref="AG992">IFERROR(_xlfn.IFS(
AI992="MPR ISSUE","PDH",
AI992="BSS Hardware Issue","BSS",
AI992="Sites strategiques, MLL, Pylone, etc.","ENVTECH",
AI992="AKTIVCO DEFAUT GE &amp; POWER Cabinet","AKTIVCO",
AI992="AKTIVCO Coupure ENEO &amp; Baisse de tension","AKTIVCO GRID ONLY",
AI992="Coupure ENEO &amp; Baisse de tension","IHS GRID ONLY",
AI992="Defaut GE &amp; POWER Cabinet","IHS",
AI992="Sharing","Partners",
AI992="Sites strategiques &amp; DataCenter","SST &amp; DC",
AI992="Exclu","Exclu",
AI992="SAT","SAT",
AI992="SPARE-ISSUE","SPARE-ISSUE",
AI992="Fiber CAmtel","TRANS_FO_CAMTEL",
AI992="Fiber AOF","Fiber AOF",
AI992="Projet OCM (HUAWEI)","TRAVAUX-HUAWEI",
AI992="Projet OCM (NOKIA)","TRAVAUX-NOKIA",
AI992="ACCESS-ISSUE","ACCESS-ISSUE",
AI992="Projet OCM (ZTE, NOKIA, autres projets)","TRAVAUX OCM",
AI992="No root CAuse","No root cause",
AI992="ODU HS","PDH",
AI992="IP &amp; VLAN","PDH",
AI992="Warehouse HUAWEI","SPARE-ISSUE",
AI992="SPARE-HS","SPARE-ISSUE",
AI992="Power Telco","BSS",AI992="no impacts","no impacts"
),"")</f>
        <v>no impacts</v>
      </c>
      <c r="AH992" s="57" t="str" cm="1">
        <f t="array" ref="AH992">IFERROR(_xlfn.IFS(
AI992="MPR ISSUE","TX ISSUE",
AI992="BSS Hardware Issue","RAN ISSUE",
AI992="Sites strategiques, MLL, Pylone, etc.","ENVTECH",
AI992="AKTIVCO DEFAUT GE &amp; POWER Cabinet","POWER ISSUE",
AI992="AKTIVCO Coupure ENEO &amp; Baisse de tension","POWER ISSUE",
AI992="Coupure ENEO &amp; Baisse de tension","POWER ISSUE",
AI992="Defaut GE &amp; POWER Cabinet","POWER ISSUE",
AI992="Sharing","POWER ISSUE",
AI992="Sites strategiques &amp; DataCenter","POWER ISSUE",
AI992="Exclu","Exclu",
AI992="SAT","TX ISSUE",
AI992="SPARE-ISSUE","SPARE-ISSUE",
AI992="Fiber CAmtel","TX ISSUE",
AI992="Fiber AOF","TX ISSUE",
AI992="Projet OCM (HUAWEI)","TRAVAUX-HUAWEI",
AI992="Projet OCM (NOKIA)","TRAVAUX -NOKIA",
AI992="ACCESS-ISSUE","ACCESS-ISSUE",
AI992="Projet OCM (ZTE, NOKIA, autres projets)","TRAVAUX OCM",
AI992="No root CAuse","No root cause",
AI992="ODU HS","TX ISSUE",
AI992="IP &amp; VLAN","TX ISSUE",
AI992="Warehouse HUAWEI","SPARE-ISSUE",
AI992="SPARE-HS","SPARE-ISSUE",
AI992="Power Telco","RAN ISSUE",AI992="no impacts","no impacts"
),"")</f>
        <v>no impacts</v>
      </c>
      <c r="AI992" s="85" t="s">
        <v>5998</v>
      </c>
      <c r="AJ992" s="57" t="str" cm="1">
        <f t="array" ref="AJ992">IFERROR(_xlfn.IFS(
AI992="MPR ISSUE","ACTIVE",
AI992="BSS Hardware Issue","ACTIVE",
AI992="Sites strategiques, MLL, Pylone, etc.","PASSIVE",
AI992="AKTIVCO DEFAUT GE &amp; POWER Cabinet","PASSIVE",
AI992="AKTIVCO Coupure ENEO &amp; Baisse de tension","PASSIVE",
AI992="Coupure ENEO &amp; Baisse de tension","PASSIVE",
AI992="Defaut GE &amp; POWER Cabinet","PASSIVE",
AI992="Sharing","PASSIVE",
AI992="Sites strategiques &amp; DataCenter","PASSIVE",
AI992="Exclu","Exclu",
AI992="SAT","ACTIVE",
AI992="SPARE-ISSUE","SPARE-ISSUE",
AI992="Fiber CAmtel","ACTIVE",
AI992="Fiber AOF","ACTIVE",
AI992="Projet OCM (HUAWEI)","PLANNED WORKS",
AI992="Projet OCM (NOKIA)","PLANNED WORKS",
AI992="ACCESS-ISSUE","ACCESS-ISSUE",
AI992="Projet OCM (ZTE, NOKIA, autres projets)","PLANNED WORKS",
AI992="No root CAuse","No root cause",
AI992="ODU HS","ACTIVE",
AI992="IP &amp; VLAN","ACTIVE",
AI992="Warehouse HUAWEI","SPARE-ISSUE",
AI992="SPARE-HS","SPARE-ISSUE",
AI992="Power Telco","ACTIVE", AI992="no impacts","no impacts"
),"")</f>
        <v>no impacts</v>
      </c>
      <c r="AK992" s="23" t="s">
        <v>5537</v>
      </c>
      <c r="AL992" s="23" t="str">
        <f t="shared" si="27"/>
        <v>OST_310</v>
      </c>
      <c r="AN992" s="9" t="s">
        <v>5537</v>
      </c>
      <c r="AO992" s="23" t="str">
        <f>_xlfn.XLOOKUP(B992,'INCIDENT-05-03-2026'!E:E,'INCIDENT-05-03-2026'!F:F,"")</f>
        <v/>
      </c>
      <c r="AP992" s="7" t="s">
        <v>5537</v>
      </c>
      <c r="AQ992" s="6"/>
      <c r="AR992" s="7"/>
      <c r="AS992" s="3" t="str">
        <f>_xlfn.XLOOKUP(B992,'[3]tt num | region | site id'!$C:$C,'[3]tt num | region | site id'!$Q:$Q,"")</f>
        <v/>
      </c>
      <c r="AT992" s="24" t="str">
        <f>_xlfn.XLOOKUP(B992,'[4]Cells Huawei 03052026 12h'!$B:$B,'[4]Cells Huawei 03052026 12h'!$T:$T,"")</f>
        <v/>
      </c>
      <c r="AU992" s="24" t="str">
        <f>_xlfn.XLOOKUP(B992,'[5]cells down 02052026 8h50'!$B:$B,'[5]cells down 02052026 8h50'!$R:$R,"")</f>
        <v/>
      </c>
      <c r="AV992" s="24" t="str">
        <f>_xlfn.XLOOKUP(B992,'[5]cells down 02052026 13h50'!$B:$B,'[5]cells down 02052026 13h50'!$R:$R,"")</f>
        <v/>
      </c>
      <c r="AW992" s="24" t="str">
        <f>_xlfn.XLOOKUP(B992,'[5]cells down 02052026 13h50'!$B:$B,'[5]cells down 02052026 13h50'!$R:$R,"")</f>
        <v/>
      </c>
      <c r="AX992" s="24" t="str">
        <f>_xlfn.XLOOKUP(B992,'[6]cell downs 03052026 8h40 '!$B:$B,'[6]cell downs 03052026 8h40 '!$R:$R,"")</f>
        <v/>
      </c>
      <c r="AY992" s="24" t="str">
        <f>_xlfn.XLOOKUP(B992,'[7]ALL SITES DOWN'!$D:$D,'[7]ALL SITES DOWN'!$J:$J,"")</f>
        <v/>
      </c>
      <c r="AZ992" s="24" t="str">
        <f>_xlfn.XLOOKUP(B992,'[8]ALL SITES DOWN'!$D:$D,'[8]ALL SITES DOWN'!$J:$J,"")</f>
        <v/>
      </c>
      <c r="BA992" s="9" t="str">
        <f>_xlfn.XLOOKUP(B992,[9]sheet1!$AC:$AC,[9]sheet1!$AF:$AF,"")</f>
        <v/>
      </c>
      <c r="BB992" s="14" t="s">
        <v>5537</v>
      </c>
      <c r="BC992" s="14" t="s">
        <v>5537</v>
      </c>
      <c r="BD992" s="14" t="str">
        <f>_xlfn.XLOOKUP(B992,'[10]cell downs 18042026 17h'!$B:$B,'[10]cell downs 18042026 17h'!$B:$B,"")</f>
        <v/>
      </c>
      <c r="BE992" s="14" t="str">
        <f>_xlfn.XLOOKUP(B992,'[11]Cells Huawei 19042026 15h'!$B:$B,'[11]Cells Huawei 19042026 15h'!$B:$B,"")</f>
        <v/>
      </c>
      <c r="BF992" s="9" t="str">
        <f>_xlfn.XLOOKUP(B992,'[12]cells down 19042026 9H40'!$B:$B,'[12]cells down 19042026 9H40'!$B:$B,"")</f>
        <v/>
      </c>
      <c r="BG992" s="9" t="s">
        <v>5537</v>
      </c>
      <c r="BH992" s="9" t="s">
        <v>5537</v>
      </c>
    </row>
    <row r="993" spans="1:60" s="9" customFormat="1" x14ac:dyDescent="0.3">
      <c r="A993" s="3" t="s">
        <v>3273</v>
      </c>
      <c r="B993" s="31" t="s">
        <v>3274</v>
      </c>
      <c r="C993" s="3" t="str">
        <f>_xlfn.XLOOKUP(B993,'[1]daily break down'!$D:$D,'[1]daily break down'!$E:$E,"")</f>
        <v>Yaounde</v>
      </c>
      <c r="D993" s="3" t="s">
        <v>357</v>
      </c>
      <c r="E993" s="3" t="s">
        <v>154</v>
      </c>
      <c r="F993" s="3" t="s">
        <v>37</v>
      </c>
      <c r="G993" s="3" t="s">
        <v>115</v>
      </c>
      <c r="H993" s="42" t="str">
        <f>_xlfn.XLOOKUP(B993,[2]CALCULATION!$B:$B,[2]CALCULATION!$H:$H,"")</f>
        <v>ZTE</v>
      </c>
      <c r="I993" s="34">
        <v>0.33702947496383051</v>
      </c>
      <c r="J993" s="34">
        <v>0.67279265936712584</v>
      </c>
      <c r="K993" s="34">
        <v>2.448203365550619</v>
      </c>
      <c r="L993" s="34">
        <v>0</v>
      </c>
      <c r="M993" s="34">
        <v>0.31493181292857692</v>
      </c>
      <c r="N993" s="34">
        <v>1.1378779966498713E-2</v>
      </c>
      <c r="O993" s="34">
        <v>0</v>
      </c>
      <c r="P993" s="34">
        <v>0.33963339639817031</v>
      </c>
      <c r="Q993" s="34">
        <v>1.0196670975621587</v>
      </c>
      <c r="R993" s="34">
        <v>0.29968282096720372</v>
      </c>
      <c r="S993" s="35">
        <v>1.2163701763247183</v>
      </c>
      <c r="T993" s="35">
        <v>0</v>
      </c>
      <c r="U993" s="35">
        <v>0.5088526194736227</v>
      </c>
      <c r="V993" s="35">
        <v>0.48106556745511947</v>
      </c>
      <c r="W993" s="35">
        <v>0</v>
      </c>
      <c r="X993" s="35">
        <v>0.44323736634392336</v>
      </c>
      <c r="Y993" s="35">
        <v>0</v>
      </c>
      <c r="Z993" s="35">
        <v>0.60291482251956907</v>
      </c>
      <c r="AA993" s="35">
        <v>0</v>
      </c>
      <c r="AB993" s="35">
        <v>0</v>
      </c>
      <c r="AC993" s="35">
        <v>0</v>
      </c>
      <c r="AD993" s="35">
        <v>0</v>
      </c>
      <c r="AE993" s="58" t="s">
        <v>5560</v>
      </c>
      <c r="AF993" s="58"/>
      <c r="AG993" s="57" t="str" cm="1">
        <f t="array" ref="AG993">IFERROR(_xlfn.IFS(
AI993="MPR ISSUE","PDH",
AI993="BSS Hardware Issue","BSS",
AI993="Sites strategiques, MLL, Pylone, etc.","ENVTECH",
AI993="AKTIVCO DEFAUT GE &amp; POWER Cabinet","AKTIVCO",
AI993="AKTIVCO Coupure ENEO &amp; Baisse de tension","AKTIVCO GRID ONLY",
AI993="Coupure ENEO &amp; Baisse de tension","IHS GRID ONLY",
AI993="Defaut GE &amp; POWER Cabinet","IHS",
AI993="Sharing","Partners",
AI993="Sites strategiques &amp; DataCenter","SST &amp; DC",
AI993="Exclu","Exclu",
AI993="SAT","SAT",
AI993="SPARE-ISSUE","SPARE-ISSUE",
AI993="Fiber CAmtel","TRANS_FO_CAMTEL",
AI993="Fiber AOF","Fiber AOF",
AI993="Projet OCM (HUAWEI)","TRAVAUX-HUAWEI",
AI993="Projet OCM (NOKIA)","TRAVAUX-NOKIA",
AI993="ACCESS-ISSUE","ACCESS-ISSUE",
AI993="Projet OCM (ZTE, NOKIA, autres projets)","TRAVAUX OCM",
AI993="No root CAuse","No root cause",
AI993="ODU HS","PDH",
AI993="IP &amp; VLAN","PDH",
AI993="Warehouse HUAWEI","SPARE-ISSUE",
AI993="SPARE-HS","SPARE-ISSUE",
AI993="Power Telco","BSS",AI993="no impacts","no impacts"
),"")</f>
        <v>no impacts</v>
      </c>
      <c r="AH993" s="57" t="str" cm="1">
        <f t="array" ref="AH993">IFERROR(_xlfn.IFS(
AI993="MPR ISSUE","TX ISSUE",
AI993="BSS Hardware Issue","RAN ISSUE",
AI993="Sites strategiques, MLL, Pylone, etc.","ENVTECH",
AI993="AKTIVCO DEFAUT GE &amp; POWER Cabinet","POWER ISSUE",
AI993="AKTIVCO Coupure ENEO &amp; Baisse de tension","POWER ISSUE",
AI993="Coupure ENEO &amp; Baisse de tension","POWER ISSUE",
AI993="Defaut GE &amp; POWER Cabinet","POWER ISSUE",
AI993="Sharing","POWER ISSUE",
AI993="Sites strategiques &amp; DataCenter","POWER ISSUE",
AI993="Exclu","Exclu",
AI993="SAT","TX ISSUE",
AI993="SPARE-ISSUE","SPARE-ISSUE",
AI993="Fiber CAmtel","TX ISSUE",
AI993="Fiber AOF","TX ISSUE",
AI993="Projet OCM (HUAWEI)","TRAVAUX-HUAWEI",
AI993="Projet OCM (NOKIA)","TRAVAUX -NOKIA",
AI993="ACCESS-ISSUE","ACCESS-ISSUE",
AI993="Projet OCM (ZTE, NOKIA, autres projets)","TRAVAUX OCM",
AI993="No root CAuse","No root cause",
AI993="ODU HS","TX ISSUE",
AI993="IP &amp; VLAN","TX ISSUE",
AI993="Warehouse HUAWEI","SPARE-ISSUE",
AI993="SPARE-HS","SPARE-ISSUE",
AI993="Power Telco","RAN ISSUE",AI993="no impacts","no impacts"
),"")</f>
        <v>no impacts</v>
      </c>
      <c r="AI993" s="85" t="s">
        <v>5998</v>
      </c>
      <c r="AJ993" s="57" t="str" cm="1">
        <f t="array" ref="AJ993">IFERROR(_xlfn.IFS(
AI993="MPR ISSUE","ACTIVE",
AI993="BSS Hardware Issue","ACTIVE",
AI993="Sites strategiques, MLL, Pylone, etc.","PASSIVE",
AI993="AKTIVCO DEFAUT GE &amp; POWER Cabinet","PASSIVE",
AI993="AKTIVCO Coupure ENEO &amp; Baisse de tension","PASSIVE",
AI993="Coupure ENEO &amp; Baisse de tension","PASSIVE",
AI993="Defaut GE &amp; POWER Cabinet","PASSIVE",
AI993="Sharing","PASSIVE",
AI993="Sites strategiques &amp; DataCenter","PASSIVE",
AI993="Exclu","Exclu",
AI993="SAT","ACTIVE",
AI993="SPARE-ISSUE","SPARE-ISSUE",
AI993="Fiber CAmtel","ACTIVE",
AI993="Fiber AOF","ACTIVE",
AI993="Projet OCM (HUAWEI)","PLANNED WORKS",
AI993="Projet OCM (NOKIA)","PLANNED WORKS",
AI993="ACCESS-ISSUE","ACCESS-ISSUE",
AI993="Projet OCM (ZTE, NOKIA, autres projets)","PLANNED WORKS",
AI993="No root CAuse","No root cause",
AI993="ODU HS","ACTIVE",
AI993="IP &amp; VLAN","ACTIVE",
AI993="Warehouse HUAWEI","SPARE-ISSUE",
AI993="SPARE-HS","SPARE-ISSUE",
AI993="Power Telco","ACTIVE", AI993="no impacts","no impacts"
),"")</f>
        <v>no impacts</v>
      </c>
      <c r="AK993" s="23" t="s">
        <v>5537</v>
      </c>
      <c r="AL993" s="23" t="str">
        <f t="shared" si="27"/>
        <v>CTR_973</v>
      </c>
      <c r="AN993" s="9" t="s">
        <v>5537</v>
      </c>
      <c r="AO993" s="23" t="str">
        <f>_xlfn.XLOOKUP(B993,'INCIDENT-05-03-2026'!E:E,'INCIDENT-05-03-2026'!F:F,"")</f>
        <v/>
      </c>
      <c r="AP993" s="7" t="s">
        <v>5537</v>
      </c>
      <c r="AQ993" s="6"/>
      <c r="AR993" s="7"/>
      <c r="AS993" s="3" t="str">
        <f>_xlfn.XLOOKUP(B993,'[3]tt num | region | site id'!$C:$C,'[3]tt num | region | site id'!$Q:$Q,"")</f>
        <v/>
      </c>
      <c r="AT993" s="24" t="str">
        <f>_xlfn.XLOOKUP(B993,'[4]Cells Huawei 03052026 12h'!$B:$B,'[4]Cells Huawei 03052026 12h'!$T:$T,"")</f>
        <v/>
      </c>
      <c r="AU993" s="24" t="str">
        <f>_xlfn.XLOOKUP(B993,'[5]cells down 02052026 8h50'!$B:$B,'[5]cells down 02052026 8h50'!$R:$R,"")</f>
        <v/>
      </c>
      <c r="AV993" s="24" t="str">
        <f>_xlfn.XLOOKUP(B993,'[5]cells down 02052026 13h50'!$B:$B,'[5]cells down 02052026 13h50'!$R:$R,"")</f>
        <v/>
      </c>
      <c r="AW993" s="24" t="str">
        <f>_xlfn.XLOOKUP(B993,'[5]cells down 02052026 13h50'!$B:$B,'[5]cells down 02052026 13h50'!$R:$R,"")</f>
        <v/>
      </c>
      <c r="AX993" s="24" t="str">
        <f>_xlfn.XLOOKUP(B993,'[6]cell downs 03052026 8h40 '!$B:$B,'[6]cell downs 03052026 8h40 '!$R:$R,"")</f>
        <v/>
      </c>
      <c r="AY993" s="24" t="str">
        <f>_xlfn.XLOOKUP(B993,'[7]ALL SITES DOWN'!$D:$D,'[7]ALL SITES DOWN'!$J:$J,"")</f>
        <v/>
      </c>
      <c r="AZ993" s="24" t="str">
        <f>_xlfn.XLOOKUP(B993,'[8]ALL SITES DOWN'!$D:$D,'[8]ALL SITES DOWN'!$J:$J,"")</f>
        <v/>
      </c>
      <c r="BA993" s="9" t="str">
        <f>_xlfn.XLOOKUP(B993,[9]sheet1!$AC:$AC,[9]sheet1!$AF:$AF,"")</f>
        <v/>
      </c>
      <c r="BB993" s="14" t="s">
        <v>5537</v>
      </c>
      <c r="BC993" s="14" t="s">
        <v>5537</v>
      </c>
      <c r="BD993" s="14" t="str">
        <f>_xlfn.XLOOKUP(B993,'[10]cell downs 18042026 17h'!$B:$B,'[10]cell downs 18042026 17h'!$B:$B,"")</f>
        <v/>
      </c>
      <c r="BE993" s="14" t="str">
        <f>_xlfn.XLOOKUP(B993,'[11]Cells Huawei 19042026 15h'!$B:$B,'[11]Cells Huawei 19042026 15h'!$B:$B,"")</f>
        <v/>
      </c>
      <c r="BF993" s="9" t="str">
        <f>_xlfn.XLOOKUP(B993,'[12]cells down 19042026 9H40'!$B:$B,'[12]cells down 19042026 9H40'!$B:$B,"")</f>
        <v/>
      </c>
      <c r="BG993" s="9" t="s">
        <v>3274</v>
      </c>
      <c r="BH993" s="9" t="s">
        <v>5537</v>
      </c>
    </row>
    <row r="994" spans="1:60" s="9" customFormat="1" x14ac:dyDescent="0.3">
      <c r="A994" s="1" t="s">
        <v>1724</v>
      </c>
      <c r="B994" s="8" t="s">
        <v>1725</v>
      </c>
      <c r="C994" s="3" t="str">
        <f>_xlfn.XLOOKUP(B994,'[1]daily break down'!$D:$D,'[1]daily break down'!$E:$E,"")</f>
        <v>Douala</v>
      </c>
      <c r="D994" s="1" t="s">
        <v>11</v>
      </c>
      <c r="E994" s="1" t="s">
        <v>12</v>
      </c>
      <c r="F994" s="3" t="s">
        <v>31</v>
      </c>
      <c r="G994" s="1" t="s">
        <v>32</v>
      </c>
      <c r="H994" s="42" t="str">
        <f>_xlfn.XLOOKUP(B994,[2]CALCULATION!$B:$B,[2]CALCULATION!$H:$H,"")</f>
        <v>ZTE</v>
      </c>
      <c r="I994" s="34">
        <v>0</v>
      </c>
      <c r="J994" s="34">
        <v>1.3976280772644134</v>
      </c>
      <c r="K994" s="34">
        <v>0</v>
      </c>
      <c r="L994" s="34">
        <v>0</v>
      </c>
      <c r="M994" s="34">
        <v>5.0385344702125652</v>
      </c>
      <c r="N994" s="34">
        <v>0</v>
      </c>
      <c r="O994" s="34">
        <v>0</v>
      </c>
      <c r="P994" s="34">
        <v>0</v>
      </c>
      <c r="Q994" s="34">
        <v>0</v>
      </c>
      <c r="R994" s="34">
        <v>0</v>
      </c>
      <c r="S994" s="35">
        <v>0</v>
      </c>
      <c r="T994" s="35">
        <v>5.6792596587650133</v>
      </c>
      <c r="U994" s="35">
        <v>2.687015064220549</v>
      </c>
      <c r="V994" s="35">
        <v>0</v>
      </c>
      <c r="W994" s="35">
        <v>5.6792596587650133</v>
      </c>
      <c r="X994" s="35">
        <v>0.42117537446530462</v>
      </c>
      <c r="Y994" s="35">
        <v>0</v>
      </c>
      <c r="Z994" s="35">
        <v>1.3574278107370021</v>
      </c>
      <c r="AA994" s="35">
        <v>0</v>
      </c>
      <c r="AB994" s="35">
        <v>0</v>
      </c>
      <c r="AC994" s="35">
        <v>0</v>
      </c>
      <c r="AD994" s="35">
        <v>0</v>
      </c>
      <c r="AE994" s="58" t="s">
        <v>5560</v>
      </c>
      <c r="AF994" s="58"/>
      <c r="AG994" s="57" t="str" cm="1">
        <f t="array" ref="AG994">IFERROR(_xlfn.IFS(
AI994="MPR ISSUE","PDH",
AI994="BSS Hardware Issue","BSS",
AI994="Sites strategiques, MLL, Pylone, etc.","ENVTECH",
AI994="AKTIVCO DEFAUT GE &amp; POWER Cabinet","AKTIVCO",
AI994="AKTIVCO Coupure ENEO &amp; Baisse de tension","AKTIVCO GRID ONLY",
AI994="Coupure ENEO &amp; Baisse de tension","IHS GRID ONLY",
AI994="Defaut GE &amp; POWER Cabinet","IHS",
AI994="Sharing","Partners",
AI994="Sites strategiques &amp; DataCenter","SST &amp; DC",
AI994="Exclu","Exclu",
AI994="SAT","SAT",
AI994="SPARE-ISSUE","SPARE-ISSUE",
AI994="Fiber CAmtel","TRANS_FO_CAMTEL",
AI994="Fiber AOF","Fiber AOF",
AI994="Projet OCM (HUAWEI)","TRAVAUX-HUAWEI",
AI994="Projet OCM (NOKIA)","TRAVAUX-NOKIA",
AI994="ACCESS-ISSUE","ACCESS-ISSUE",
AI994="Projet OCM (ZTE, NOKIA, autres projets)","TRAVAUX OCM",
AI994="No root CAuse","No root cause",
AI994="ODU HS","PDH",
AI994="IP &amp; VLAN","PDH",
AI994="Warehouse HUAWEI","SPARE-ISSUE",
AI994="SPARE-HS","SPARE-ISSUE",
AI994="Power Telco","BSS",AI994="no impacts","no impacts"
),"")</f>
        <v>no impacts</v>
      </c>
      <c r="AH994" s="57" t="str" cm="1">
        <f t="array" ref="AH994">IFERROR(_xlfn.IFS(
AI994="MPR ISSUE","TX ISSUE",
AI994="BSS Hardware Issue","RAN ISSUE",
AI994="Sites strategiques, MLL, Pylone, etc.","ENVTECH",
AI994="AKTIVCO DEFAUT GE &amp; POWER Cabinet","POWER ISSUE",
AI994="AKTIVCO Coupure ENEO &amp; Baisse de tension","POWER ISSUE",
AI994="Coupure ENEO &amp; Baisse de tension","POWER ISSUE",
AI994="Defaut GE &amp; POWER Cabinet","POWER ISSUE",
AI994="Sharing","POWER ISSUE",
AI994="Sites strategiques &amp; DataCenter","POWER ISSUE",
AI994="Exclu","Exclu",
AI994="SAT","TX ISSUE",
AI994="SPARE-ISSUE","SPARE-ISSUE",
AI994="Fiber CAmtel","TX ISSUE",
AI994="Fiber AOF","TX ISSUE",
AI994="Projet OCM (HUAWEI)","TRAVAUX-HUAWEI",
AI994="Projet OCM (NOKIA)","TRAVAUX -NOKIA",
AI994="ACCESS-ISSUE","ACCESS-ISSUE",
AI994="Projet OCM (ZTE, NOKIA, autres projets)","TRAVAUX OCM",
AI994="No root CAuse","No root cause",
AI994="ODU HS","TX ISSUE",
AI994="IP &amp; VLAN","TX ISSUE",
AI994="Warehouse HUAWEI","SPARE-ISSUE",
AI994="SPARE-HS","SPARE-ISSUE",
AI994="Power Telco","RAN ISSUE",AI994="no impacts","no impacts"
),"")</f>
        <v>no impacts</v>
      </c>
      <c r="AI994" s="85" t="s">
        <v>5998</v>
      </c>
      <c r="AJ994" s="57" t="str" cm="1">
        <f t="array" ref="AJ994">IFERROR(_xlfn.IFS(
AI994="MPR ISSUE","ACTIVE",
AI994="BSS Hardware Issue","ACTIVE",
AI994="Sites strategiques, MLL, Pylone, etc.","PASSIVE",
AI994="AKTIVCO DEFAUT GE &amp; POWER Cabinet","PASSIVE",
AI994="AKTIVCO Coupure ENEO &amp; Baisse de tension","PASSIVE",
AI994="Coupure ENEO &amp; Baisse de tension","PASSIVE",
AI994="Defaut GE &amp; POWER Cabinet","PASSIVE",
AI994="Sharing","PASSIVE",
AI994="Sites strategiques &amp; DataCenter","PASSIVE",
AI994="Exclu","Exclu",
AI994="SAT","ACTIVE",
AI994="SPARE-ISSUE","SPARE-ISSUE",
AI994="Fiber CAmtel","ACTIVE",
AI994="Fiber AOF","ACTIVE",
AI994="Projet OCM (HUAWEI)","PLANNED WORKS",
AI994="Projet OCM (NOKIA)","PLANNED WORKS",
AI994="ACCESS-ISSUE","ACCESS-ISSUE",
AI994="Projet OCM (ZTE, NOKIA, autres projets)","PLANNED WORKS",
AI994="No root CAuse","No root cause",
AI994="ODU HS","ACTIVE",
AI994="IP &amp; VLAN","ACTIVE",
AI994="Warehouse HUAWEI","SPARE-ISSUE",
AI994="SPARE-HS","SPARE-ISSUE",
AI994="Power Telco","ACTIVE", AI994="no impacts","no impacts"
),"")</f>
        <v>no impacts</v>
      </c>
      <c r="AK994" s="23" t="s">
        <v>5537</v>
      </c>
      <c r="AL994" s="23" t="str">
        <f t="shared" si="27"/>
        <v>LIT_127</v>
      </c>
      <c r="AN994" s="9" t="s">
        <v>5537</v>
      </c>
      <c r="AO994" s="23" t="str">
        <f>_xlfn.XLOOKUP(B994,'INCIDENT-05-03-2026'!E:E,'INCIDENT-05-03-2026'!F:F,"")</f>
        <v/>
      </c>
      <c r="AP994" s="7" t="s">
        <v>5537</v>
      </c>
      <c r="AQ994" s="6"/>
      <c r="AR994" s="7"/>
      <c r="AS994" s="3" t="str">
        <f>_xlfn.XLOOKUP(B994,'[3]tt num | region | site id'!$C:$C,'[3]tt num | region | site id'!$Q:$Q,"")</f>
        <v/>
      </c>
      <c r="AT994" s="24" t="str">
        <f>_xlfn.XLOOKUP(B994,'[4]Cells Huawei 03052026 12h'!$B:$B,'[4]Cells Huawei 03052026 12h'!$T:$T,"")</f>
        <v/>
      </c>
      <c r="AU994" s="24" t="str">
        <f>_xlfn.XLOOKUP(B994,'[5]cells down 02052026 8h50'!$B:$B,'[5]cells down 02052026 8h50'!$R:$R,"")</f>
        <v/>
      </c>
      <c r="AV994" s="24" t="str">
        <f>_xlfn.XLOOKUP(B994,'[5]cells down 02052026 13h50'!$B:$B,'[5]cells down 02052026 13h50'!$R:$R,"")</f>
        <v/>
      </c>
      <c r="AW994" s="24" t="str">
        <f>_xlfn.XLOOKUP(B994,'[5]cells down 02052026 13h50'!$B:$B,'[5]cells down 02052026 13h50'!$R:$R,"")</f>
        <v/>
      </c>
      <c r="AX994" s="24" t="str">
        <f>_xlfn.XLOOKUP(B994,'[6]cell downs 03052026 8h40 '!$B:$B,'[6]cell downs 03052026 8h40 '!$R:$R,"")</f>
        <v/>
      </c>
      <c r="AY994" s="24" t="str">
        <f>_xlfn.XLOOKUP(B994,'[7]ALL SITES DOWN'!$D:$D,'[7]ALL SITES DOWN'!$J:$J,"")</f>
        <v/>
      </c>
      <c r="AZ994" s="24" t="str">
        <f>_xlfn.XLOOKUP(B994,'[8]ALL SITES DOWN'!$D:$D,'[8]ALL SITES DOWN'!$J:$J,"")</f>
        <v/>
      </c>
      <c r="BA994" s="9" t="str">
        <f>_xlfn.XLOOKUP(B994,[9]sheet1!$AC:$AC,[9]sheet1!$AF:$AF,"")</f>
        <v/>
      </c>
      <c r="BB994" s="14" t="s">
        <v>5537</v>
      </c>
      <c r="BC994" s="14" t="s">
        <v>5537</v>
      </c>
      <c r="BD994" s="14" t="str">
        <f>_xlfn.XLOOKUP(B994,'[10]cell downs 18042026 17h'!$B:$B,'[10]cell downs 18042026 17h'!$B:$B,"")</f>
        <v/>
      </c>
      <c r="BE994" s="14" t="str">
        <f>_xlfn.XLOOKUP(B994,'[11]Cells Huawei 19042026 15h'!$B:$B,'[11]Cells Huawei 19042026 15h'!$B:$B,"")</f>
        <v/>
      </c>
      <c r="BF994" s="9" t="str">
        <f>_xlfn.XLOOKUP(B994,'[12]cells down 19042026 9H40'!$B:$B,'[12]cells down 19042026 9H40'!$B:$B,"")</f>
        <v/>
      </c>
      <c r="BG994" s="9" t="s">
        <v>1725</v>
      </c>
      <c r="BH994" s="9" t="s">
        <v>12</v>
      </c>
    </row>
    <row r="995" spans="1:60" s="9" customFormat="1" x14ac:dyDescent="0.3">
      <c r="A995" s="1" t="s">
        <v>1059</v>
      </c>
      <c r="B995" s="1" t="s">
        <v>1060</v>
      </c>
      <c r="C995" s="3" t="str">
        <f>_xlfn.XLOOKUP(B995,'[1]daily break down'!$D:$D,'[1]daily break down'!$E:$E,"")</f>
        <v>OUEST</v>
      </c>
      <c r="D995" s="1" t="s">
        <v>21</v>
      </c>
      <c r="E995" s="1" t="s">
        <v>987</v>
      </c>
      <c r="F995" s="3" t="s">
        <v>102</v>
      </c>
      <c r="G995" s="1" t="s">
        <v>1061</v>
      </c>
      <c r="H995" s="41" t="str">
        <f>_xlfn.XLOOKUP(B995,[2]CALCULATION!$B:$B,[2]CALCULATION!$H:$H,"")</f>
        <v>NOKIA</v>
      </c>
      <c r="I995" s="34">
        <v>0</v>
      </c>
      <c r="J995" s="34">
        <v>0</v>
      </c>
      <c r="K995" s="34">
        <v>0</v>
      </c>
      <c r="L995" s="34">
        <v>0</v>
      </c>
      <c r="M995" s="34">
        <v>14.922929802204877</v>
      </c>
      <c r="N995" s="34">
        <v>10.969301816894975</v>
      </c>
      <c r="O995" s="34">
        <v>0.13286988910407271</v>
      </c>
      <c r="P995" s="34">
        <v>1.4446413437091358E-3</v>
      </c>
      <c r="Q995" s="34">
        <v>0.19530180678650941</v>
      </c>
      <c r="R995" s="34">
        <v>7.1340313269589948E-5</v>
      </c>
      <c r="S995" s="35">
        <v>1.7835078317296165E-5</v>
      </c>
      <c r="T995" s="35">
        <v>287741.80318634375</v>
      </c>
      <c r="U995" s="35">
        <v>7.1340313269589948E-5</v>
      </c>
      <c r="V995" s="35">
        <v>7.1340313269532038E-5</v>
      </c>
      <c r="W995" s="35">
        <v>0</v>
      </c>
      <c r="X995" s="35">
        <v>0.42033712578438676</v>
      </c>
      <c r="Y995" s="35">
        <v>0</v>
      </c>
      <c r="Z995" s="35">
        <v>6.5633088208015382E-3</v>
      </c>
      <c r="AA995" s="35">
        <v>0</v>
      </c>
      <c r="AB995" s="35">
        <v>0</v>
      </c>
      <c r="AC995" s="35">
        <v>0</v>
      </c>
      <c r="AD995" s="35">
        <v>0</v>
      </c>
      <c r="AE995" s="58" t="s">
        <v>5560</v>
      </c>
      <c r="AF995" s="58"/>
      <c r="AG995" s="57" t="str" cm="1">
        <f t="array" ref="AG995">IFERROR(_xlfn.IFS(
AI995="MPR ISSUE","PDH",
AI995="BSS Hardware Issue","BSS",
AI995="Sites strategiques, MLL, Pylone, etc.","ENVTECH",
AI995="AKTIVCO DEFAUT GE &amp; POWER Cabinet","AKTIVCO",
AI995="AKTIVCO Coupure ENEO &amp; Baisse de tension","AKTIVCO GRID ONLY",
AI995="Coupure ENEO &amp; Baisse de tension","IHS GRID ONLY",
AI995="Defaut GE &amp; POWER Cabinet","IHS",
AI995="Sharing","Partners",
AI995="Sites strategiques &amp; DataCenter","SST &amp; DC",
AI995="Exclu","Exclu",
AI995="SAT","SAT",
AI995="SPARE-ISSUE","SPARE-ISSUE",
AI995="Fiber CAmtel","TRANS_FO_CAMTEL",
AI995="Fiber AOF","Fiber AOF",
AI995="Projet OCM (HUAWEI)","TRAVAUX-HUAWEI",
AI995="Projet OCM (NOKIA)","TRAVAUX-NOKIA",
AI995="ACCESS-ISSUE","ACCESS-ISSUE",
AI995="Projet OCM (ZTE, NOKIA, autres projets)","TRAVAUX OCM",
AI995="No root CAuse","No root cause",
AI995="ODU HS","PDH",
AI995="IP &amp; VLAN","PDH",
AI995="Warehouse HUAWEI","SPARE-ISSUE",
AI995="SPARE-HS","SPARE-ISSUE",
AI995="Power Telco","BSS",AI995="no impacts","no impacts"
),"")</f>
        <v>no impacts</v>
      </c>
      <c r="AH995" s="57" t="str" cm="1">
        <f t="array" ref="AH995">IFERROR(_xlfn.IFS(
AI995="MPR ISSUE","TX ISSUE",
AI995="BSS Hardware Issue","RAN ISSUE",
AI995="Sites strategiques, MLL, Pylone, etc.","ENVTECH",
AI995="AKTIVCO DEFAUT GE &amp; POWER Cabinet","POWER ISSUE",
AI995="AKTIVCO Coupure ENEO &amp; Baisse de tension","POWER ISSUE",
AI995="Coupure ENEO &amp; Baisse de tension","POWER ISSUE",
AI995="Defaut GE &amp; POWER Cabinet","POWER ISSUE",
AI995="Sharing","POWER ISSUE",
AI995="Sites strategiques &amp; DataCenter","POWER ISSUE",
AI995="Exclu","Exclu",
AI995="SAT","TX ISSUE",
AI995="SPARE-ISSUE","SPARE-ISSUE",
AI995="Fiber CAmtel","TX ISSUE",
AI995="Fiber AOF","TX ISSUE",
AI995="Projet OCM (HUAWEI)","TRAVAUX-HUAWEI",
AI995="Projet OCM (NOKIA)","TRAVAUX -NOKIA",
AI995="ACCESS-ISSUE","ACCESS-ISSUE",
AI995="Projet OCM (ZTE, NOKIA, autres projets)","TRAVAUX OCM",
AI995="No root CAuse","No root cause",
AI995="ODU HS","TX ISSUE",
AI995="IP &amp; VLAN","TX ISSUE",
AI995="Warehouse HUAWEI","SPARE-ISSUE",
AI995="SPARE-HS","SPARE-ISSUE",
AI995="Power Telco","RAN ISSUE",AI995="no impacts","no impacts"
),"")</f>
        <v>no impacts</v>
      </c>
      <c r="AI995" s="85" t="s">
        <v>5998</v>
      </c>
      <c r="AJ995" s="57" t="str" cm="1">
        <f t="array" ref="AJ995">IFERROR(_xlfn.IFS(
AI995="MPR ISSUE","ACTIVE",
AI995="BSS Hardware Issue","ACTIVE",
AI995="Sites strategiques, MLL, Pylone, etc.","PASSIVE",
AI995="AKTIVCO DEFAUT GE &amp; POWER Cabinet","PASSIVE",
AI995="AKTIVCO Coupure ENEO &amp; Baisse de tension","PASSIVE",
AI995="Coupure ENEO &amp; Baisse de tension","PASSIVE",
AI995="Defaut GE &amp; POWER Cabinet","PASSIVE",
AI995="Sharing","PASSIVE",
AI995="Sites strategiques &amp; DataCenter","PASSIVE",
AI995="Exclu","Exclu",
AI995="SAT","ACTIVE",
AI995="SPARE-ISSUE","SPARE-ISSUE",
AI995="Fiber CAmtel","ACTIVE",
AI995="Fiber AOF","ACTIVE",
AI995="Projet OCM (HUAWEI)","PLANNED WORKS",
AI995="Projet OCM (NOKIA)","PLANNED WORKS",
AI995="ACCESS-ISSUE","ACCESS-ISSUE",
AI995="Projet OCM (ZTE, NOKIA, autres projets)","PLANNED WORKS",
AI995="No root CAuse","No root cause",
AI995="ODU HS","ACTIVE",
AI995="IP &amp; VLAN","ACTIVE",
AI995="Warehouse HUAWEI","SPARE-ISSUE",
AI995="SPARE-HS","SPARE-ISSUE",
AI995="Power Telco","ACTIVE", AI995="no impacts","no impacts"
),"")</f>
        <v>no impacts</v>
      </c>
      <c r="AK995" s="23" t="s">
        <v>5537</v>
      </c>
      <c r="AL995" s="23" t="str">
        <f t="shared" si="27"/>
        <v>OST_294</v>
      </c>
      <c r="AN995" s="9" t="s">
        <v>5537</v>
      </c>
      <c r="AO995" s="23" t="str">
        <f>_xlfn.XLOOKUP(B995,'INCIDENT-05-03-2026'!E:E,'INCIDENT-05-03-2026'!F:F,"")</f>
        <v/>
      </c>
      <c r="AP995" s="7" t="s">
        <v>5537</v>
      </c>
      <c r="AQ995" s="6"/>
      <c r="AR995" s="7"/>
      <c r="AS995" s="3" t="str">
        <f>_xlfn.XLOOKUP(B995,'[3]tt num | region | site id'!$C:$C,'[3]tt num | region | site id'!$Q:$Q,"")</f>
        <v/>
      </c>
      <c r="AT995" s="24" t="str">
        <f>_xlfn.XLOOKUP(B995,'[4]Cells Huawei 03052026 12h'!$B:$B,'[4]Cells Huawei 03052026 12h'!$T:$T,"")</f>
        <v/>
      </c>
      <c r="AU995" s="24" t="str">
        <f>_xlfn.XLOOKUP(B995,'[5]cells down 02052026 8h50'!$B:$B,'[5]cells down 02052026 8h50'!$R:$R,"")</f>
        <v/>
      </c>
      <c r="AV995" s="24" t="str">
        <f>_xlfn.XLOOKUP(B995,'[5]cells down 02052026 13h50'!$B:$B,'[5]cells down 02052026 13h50'!$R:$R,"")</f>
        <v/>
      </c>
      <c r="AW995" s="24" t="str">
        <f>_xlfn.XLOOKUP(B995,'[5]cells down 02052026 13h50'!$B:$B,'[5]cells down 02052026 13h50'!$R:$R,"")</f>
        <v/>
      </c>
      <c r="AX995" s="24" t="str">
        <f>_xlfn.XLOOKUP(B995,'[6]cell downs 03052026 8h40 '!$B:$B,'[6]cell downs 03052026 8h40 '!$R:$R,"")</f>
        <v/>
      </c>
      <c r="AY995" s="24" t="str">
        <f>_xlfn.XLOOKUP(B995,'[7]ALL SITES DOWN'!$D:$D,'[7]ALL SITES DOWN'!$J:$J,"")</f>
        <v/>
      </c>
      <c r="AZ995" s="24" t="str">
        <f>_xlfn.XLOOKUP(B995,'[8]ALL SITES DOWN'!$D:$D,'[8]ALL SITES DOWN'!$J:$J,"")</f>
        <v/>
      </c>
      <c r="BA995" s="9" t="str">
        <f>_xlfn.XLOOKUP(B995,[9]sheet1!$AC:$AC,[9]sheet1!$AF:$AF,"")</f>
        <v/>
      </c>
      <c r="BB995" s="14" t="s">
        <v>5537</v>
      </c>
      <c r="BC995" s="14" t="s">
        <v>5537</v>
      </c>
      <c r="BD995" s="14" t="str">
        <f>_xlfn.XLOOKUP(B995,'[10]cell downs 18042026 17h'!$B:$B,'[10]cell downs 18042026 17h'!$B:$B,"")</f>
        <v/>
      </c>
      <c r="BE995" s="14" t="str">
        <f>_xlfn.XLOOKUP(B995,'[11]Cells Huawei 19042026 15h'!$B:$B,'[11]Cells Huawei 19042026 15h'!$B:$B,"")</f>
        <v/>
      </c>
      <c r="BF995" s="9" t="str">
        <f>_xlfn.XLOOKUP(B995,'[12]cells down 19042026 9H40'!$B:$B,'[12]cells down 19042026 9H40'!$B:$B,"")</f>
        <v/>
      </c>
      <c r="BG995" s="9" t="s">
        <v>5537</v>
      </c>
      <c r="BH995" s="9" t="s">
        <v>594</v>
      </c>
    </row>
    <row r="996" spans="1:60" s="9" customFormat="1" x14ac:dyDescent="0.3">
      <c r="A996" s="1" t="s">
        <v>3000</v>
      </c>
      <c r="B996" s="8" t="s">
        <v>3001</v>
      </c>
      <c r="C996" s="3" t="str">
        <f>_xlfn.XLOOKUP(B996,'[1]daily break down'!$D:$D,'[1]daily break down'!$E:$E,"")</f>
        <v>Ngaoundere</v>
      </c>
      <c r="D996" s="1" t="s">
        <v>357</v>
      </c>
      <c r="E996" s="1" t="s">
        <v>5517</v>
      </c>
      <c r="F996" s="3" t="s">
        <v>90</v>
      </c>
      <c r="G996" s="1" t="s">
        <v>91</v>
      </c>
      <c r="H996" s="40" t="str">
        <f>_xlfn.XLOOKUP(B996,[2]CALCULATION!$B:$B,[2]CALCULATION!$H:$H,"")</f>
        <v>Huawei</v>
      </c>
      <c r="I996" s="34">
        <v>1.1816631139190659</v>
      </c>
      <c r="J996" s="34">
        <v>2.5682512777050113E-2</v>
      </c>
      <c r="K996" s="34">
        <v>0.59774264980752378</v>
      </c>
      <c r="L996" s="34">
        <v>0</v>
      </c>
      <c r="M996" s="34">
        <v>0.82558577531225663</v>
      </c>
      <c r="N996" s="34">
        <v>0</v>
      </c>
      <c r="O996" s="34">
        <v>0.16356550324883784</v>
      </c>
      <c r="P996" s="34">
        <v>0</v>
      </c>
      <c r="Q996" s="34">
        <v>0</v>
      </c>
      <c r="R996" s="34">
        <v>0</v>
      </c>
      <c r="S996" s="35">
        <v>0</v>
      </c>
      <c r="T996" s="35">
        <v>0.30551489157699191</v>
      </c>
      <c r="U996" s="35">
        <v>0</v>
      </c>
      <c r="V996" s="35">
        <v>0</v>
      </c>
      <c r="W996" s="35">
        <v>0.30551489157699191</v>
      </c>
      <c r="X996" s="35">
        <v>0.41823258654293399</v>
      </c>
      <c r="Y996" s="35">
        <v>0</v>
      </c>
      <c r="Z996" s="35">
        <v>0</v>
      </c>
      <c r="AA996" s="35">
        <v>0</v>
      </c>
      <c r="AB996" s="35">
        <v>0</v>
      </c>
      <c r="AC996" s="35">
        <v>0</v>
      </c>
      <c r="AD996" s="35">
        <v>0</v>
      </c>
      <c r="AE996" s="58" t="s">
        <v>5560</v>
      </c>
      <c r="AF996" s="58"/>
      <c r="AG996" s="57" t="str" cm="1">
        <f t="array" ref="AG996">IFERROR(_xlfn.IFS(
AI996="MPR ISSUE","PDH",
AI996="BSS Hardware Issue","BSS",
AI996="Sites strategiques, MLL, Pylone, etc.","ENVTECH",
AI996="AKTIVCO DEFAUT GE &amp; POWER Cabinet","AKTIVCO",
AI996="AKTIVCO Coupure ENEO &amp; Baisse de tension","AKTIVCO GRID ONLY",
AI996="Coupure ENEO &amp; Baisse de tension","IHS GRID ONLY",
AI996="Defaut GE &amp; POWER Cabinet","IHS",
AI996="Sharing","Partners",
AI996="Sites strategiques &amp; DataCenter","SST &amp; DC",
AI996="Exclu","Exclu",
AI996="SAT","SAT",
AI996="SPARE-ISSUE","SPARE-ISSUE",
AI996="Fiber CAmtel","TRANS_FO_CAMTEL",
AI996="Fiber AOF","Fiber AOF",
AI996="Projet OCM (HUAWEI)","TRAVAUX-HUAWEI",
AI996="Projet OCM (NOKIA)","TRAVAUX-NOKIA",
AI996="ACCESS-ISSUE","ACCESS-ISSUE",
AI996="Projet OCM (ZTE, NOKIA, autres projets)","TRAVAUX OCM",
AI996="No root CAuse","No root cause",
AI996="ODU HS","PDH",
AI996="IP &amp; VLAN","PDH",
AI996="Warehouse HUAWEI","SPARE-ISSUE",
AI996="SPARE-HS","SPARE-ISSUE",
AI996="Power Telco","BSS",AI996="no impacts","no impacts"
),"")</f>
        <v>no impacts</v>
      </c>
      <c r="AH996" s="57" t="str" cm="1">
        <f t="array" ref="AH996">IFERROR(_xlfn.IFS(
AI996="MPR ISSUE","TX ISSUE",
AI996="BSS Hardware Issue","RAN ISSUE",
AI996="Sites strategiques, MLL, Pylone, etc.","ENVTECH",
AI996="AKTIVCO DEFAUT GE &amp; POWER Cabinet","POWER ISSUE",
AI996="AKTIVCO Coupure ENEO &amp; Baisse de tension","POWER ISSUE",
AI996="Coupure ENEO &amp; Baisse de tension","POWER ISSUE",
AI996="Defaut GE &amp; POWER Cabinet","POWER ISSUE",
AI996="Sharing","POWER ISSUE",
AI996="Sites strategiques &amp; DataCenter","POWER ISSUE",
AI996="Exclu","Exclu",
AI996="SAT","TX ISSUE",
AI996="SPARE-ISSUE","SPARE-ISSUE",
AI996="Fiber CAmtel","TX ISSUE",
AI996="Fiber AOF","TX ISSUE",
AI996="Projet OCM (HUAWEI)","TRAVAUX-HUAWEI",
AI996="Projet OCM (NOKIA)","TRAVAUX -NOKIA",
AI996="ACCESS-ISSUE","ACCESS-ISSUE",
AI996="Projet OCM (ZTE, NOKIA, autres projets)","TRAVAUX OCM",
AI996="No root CAuse","No root cause",
AI996="ODU HS","TX ISSUE",
AI996="IP &amp; VLAN","TX ISSUE",
AI996="Warehouse HUAWEI","SPARE-ISSUE",
AI996="SPARE-HS","SPARE-ISSUE",
AI996="Power Telco","RAN ISSUE",AI996="no impacts","no impacts"
),"")</f>
        <v>no impacts</v>
      </c>
      <c r="AI996" s="85" t="s">
        <v>5998</v>
      </c>
      <c r="AJ996" s="57" t="str" cm="1">
        <f t="array" ref="AJ996">IFERROR(_xlfn.IFS(
AI996="MPR ISSUE","ACTIVE",
AI996="BSS Hardware Issue","ACTIVE",
AI996="Sites strategiques, MLL, Pylone, etc.","PASSIVE",
AI996="AKTIVCO DEFAUT GE &amp; POWER Cabinet","PASSIVE",
AI996="AKTIVCO Coupure ENEO &amp; Baisse de tension","PASSIVE",
AI996="Coupure ENEO &amp; Baisse de tension","PASSIVE",
AI996="Defaut GE &amp; POWER Cabinet","PASSIVE",
AI996="Sharing","PASSIVE",
AI996="Sites strategiques &amp; DataCenter","PASSIVE",
AI996="Exclu","Exclu",
AI996="SAT","ACTIVE",
AI996="SPARE-ISSUE","SPARE-ISSUE",
AI996="Fiber CAmtel","ACTIVE",
AI996="Fiber AOF","ACTIVE",
AI996="Projet OCM (HUAWEI)","PLANNED WORKS",
AI996="Projet OCM (NOKIA)","PLANNED WORKS",
AI996="ACCESS-ISSUE","ACCESS-ISSUE",
AI996="Projet OCM (ZTE, NOKIA, autres projets)","PLANNED WORKS",
AI996="No root CAuse","No root cause",
AI996="ODU HS","ACTIVE",
AI996="IP &amp; VLAN","ACTIVE",
AI996="Warehouse HUAWEI","SPARE-ISSUE",
AI996="SPARE-HS","SPARE-ISSUE",
AI996="Power Telco","ACTIVE", AI996="no impacts","no impacts"
),"")</f>
        <v>no impacts</v>
      </c>
      <c r="AK996" s="23" t="s">
        <v>5537</v>
      </c>
      <c r="AL996" s="23" t="str">
        <f t="shared" si="27"/>
        <v>ADM_180</v>
      </c>
      <c r="AN996" s="9" t="s">
        <v>5537</v>
      </c>
      <c r="AO996" s="23" t="str">
        <f>_xlfn.XLOOKUP(B996,'INCIDENT-05-03-2026'!E:E,'INCIDENT-05-03-2026'!F:F,"")</f>
        <v/>
      </c>
      <c r="AP996" s="7" t="s">
        <v>5537</v>
      </c>
      <c r="AQ996" s="6"/>
      <c r="AR996" s="7"/>
      <c r="AS996" s="3" t="str">
        <f>_xlfn.XLOOKUP(B996,'[3]tt num | region | site id'!$C:$C,'[3]tt num | region | site id'!$Q:$Q,"")</f>
        <v/>
      </c>
      <c r="AT996" s="24" t="str">
        <f>_xlfn.XLOOKUP(B996,'[4]Cells Huawei 03052026 12h'!$B:$B,'[4]Cells Huawei 03052026 12h'!$T:$T,"")</f>
        <v/>
      </c>
      <c r="AU996" s="24" t="str">
        <f>_xlfn.XLOOKUP(B996,'[5]cells down 02052026 8h50'!$B:$B,'[5]cells down 02052026 8h50'!$R:$R,"")</f>
        <v/>
      </c>
      <c r="AV996" s="24" t="str">
        <f>_xlfn.XLOOKUP(B996,'[5]cells down 02052026 13h50'!$B:$B,'[5]cells down 02052026 13h50'!$R:$R,"")</f>
        <v/>
      </c>
      <c r="AW996" s="24" t="str">
        <f>_xlfn.XLOOKUP(B996,'[5]cells down 02052026 13h50'!$B:$B,'[5]cells down 02052026 13h50'!$R:$R,"")</f>
        <v/>
      </c>
      <c r="AX996" s="24" t="str">
        <f>_xlfn.XLOOKUP(B996,'[6]cell downs 03052026 8h40 '!$B:$B,'[6]cell downs 03052026 8h40 '!$R:$R,"")</f>
        <v/>
      </c>
      <c r="AY996" s="24" t="str">
        <f>_xlfn.XLOOKUP(B996,'[7]ALL SITES DOWN'!$D:$D,'[7]ALL SITES DOWN'!$J:$J,"")</f>
        <v/>
      </c>
      <c r="AZ996" s="24" t="str">
        <f>_xlfn.XLOOKUP(B996,'[8]ALL SITES DOWN'!$D:$D,'[8]ALL SITES DOWN'!$J:$J,"")</f>
        <v/>
      </c>
      <c r="BA996" s="9" t="str">
        <f>_xlfn.XLOOKUP(B996,[9]sheet1!$AC:$AC,[9]sheet1!$AF:$AF,"")</f>
        <v/>
      </c>
      <c r="BB996" s="14" t="s">
        <v>5537</v>
      </c>
      <c r="BC996" s="14" t="s">
        <v>5537</v>
      </c>
      <c r="BD996" s="14" t="str">
        <f>_xlfn.XLOOKUP(B996,'[10]cell downs 18042026 17h'!$B:$B,'[10]cell downs 18042026 17h'!$B:$B,"")</f>
        <v/>
      </c>
      <c r="BE996" s="14" t="str">
        <f>_xlfn.XLOOKUP(B996,'[11]Cells Huawei 19042026 15h'!$B:$B,'[11]Cells Huawei 19042026 15h'!$B:$B,"")</f>
        <v/>
      </c>
      <c r="BF996" s="9" t="str">
        <f>_xlfn.XLOOKUP(B996,'[12]cells down 19042026 9H40'!$B:$B,'[12]cells down 19042026 9H40'!$B:$B,"")</f>
        <v/>
      </c>
      <c r="BG996" s="9" t="s">
        <v>5537</v>
      </c>
      <c r="BH996" s="9" t="s">
        <v>12</v>
      </c>
    </row>
    <row r="997" spans="1:60" s="9" customFormat="1" x14ac:dyDescent="0.3">
      <c r="A997" s="1" t="s">
        <v>1012</v>
      </c>
      <c r="B997" s="8" t="s">
        <v>1013</v>
      </c>
      <c r="C997" s="3" t="str">
        <f>_xlfn.XLOOKUP(B997,'[1]daily break down'!$D:$D,'[1]daily break down'!$E:$E,"")</f>
        <v>Douala</v>
      </c>
      <c r="D997" s="1" t="s">
        <v>11</v>
      </c>
      <c r="E997" s="1" t="s">
        <v>12</v>
      </c>
      <c r="F997" s="3" t="s">
        <v>31</v>
      </c>
      <c r="G997" s="1" t="s">
        <v>32</v>
      </c>
      <c r="H997" s="42" t="str">
        <f>_xlfn.XLOOKUP(B997,[2]CALCULATION!$B:$B,[2]CALCULATION!$H:$H,"")</f>
        <v>ZTE</v>
      </c>
      <c r="I997" s="34">
        <v>0.26474390254342467</v>
      </c>
      <c r="J997" s="34">
        <v>0</v>
      </c>
      <c r="K997" s="34">
        <v>0</v>
      </c>
      <c r="L997" s="34">
        <v>0</v>
      </c>
      <c r="M997" s="34">
        <v>0.13176555860892122</v>
      </c>
      <c r="N997" s="34">
        <v>0</v>
      </c>
      <c r="O997" s="34">
        <v>0.13388793292869133</v>
      </c>
      <c r="P997" s="34">
        <v>0.13156937274742897</v>
      </c>
      <c r="Q997" s="34">
        <v>6.6863708611916789E-2</v>
      </c>
      <c r="R997" s="34">
        <v>0</v>
      </c>
      <c r="S997" s="35">
        <v>0.2229919842024011</v>
      </c>
      <c r="T997" s="35">
        <v>0.13345989104907385</v>
      </c>
      <c r="U997" s="35">
        <v>0.22047723815964776</v>
      </c>
      <c r="V997" s="35">
        <v>0</v>
      </c>
      <c r="W997" s="35">
        <v>0.13345989104907385</v>
      </c>
      <c r="X997" s="35">
        <v>0.41184762850530598</v>
      </c>
      <c r="Y997" s="35">
        <v>0</v>
      </c>
      <c r="Z997" s="35">
        <v>0</v>
      </c>
      <c r="AA997" s="35">
        <v>0</v>
      </c>
      <c r="AB997" s="35">
        <v>0</v>
      </c>
      <c r="AC997" s="35">
        <v>0</v>
      </c>
      <c r="AD997" s="35">
        <v>0</v>
      </c>
      <c r="AE997" s="58" t="s">
        <v>5560</v>
      </c>
      <c r="AF997" s="58"/>
      <c r="AG997" s="57" t="str" cm="1">
        <f t="array" ref="AG997">IFERROR(_xlfn.IFS(
AI997="MPR ISSUE","PDH",
AI997="BSS Hardware Issue","BSS",
AI997="Sites strategiques, MLL, Pylone, etc.","ENVTECH",
AI997="AKTIVCO DEFAUT GE &amp; POWER Cabinet","AKTIVCO",
AI997="AKTIVCO Coupure ENEO &amp; Baisse de tension","AKTIVCO GRID ONLY",
AI997="Coupure ENEO &amp; Baisse de tension","IHS GRID ONLY",
AI997="Defaut GE &amp; POWER Cabinet","IHS",
AI997="Sharing","Partners",
AI997="Sites strategiques &amp; DataCenter","SST &amp; DC",
AI997="Exclu","Exclu",
AI997="SAT","SAT",
AI997="SPARE-ISSUE","SPARE-ISSUE",
AI997="Fiber CAmtel","TRANS_FO_CAMTEL",
AI997="Fiber AOF","Fiber AOF",
AI997="Projet OCM (HUAWEI)","TRAVAUX-HUAWEI",
AI997="Projet OCM (NOKIA)","TRAVAUX-NOKIA",
AI997="ACCESS-ISSUE","ACCESS-ISSUE",
AI997="Projet OCM (ZTE, NOKIA, autres projets)","TRAVAUX OCM",
AI997="No root CAuse","No root cause",
AI997="ODU HS","PDH",
AI997="IP &amp; VLAN","PDH",
AI997="Warehouse HUAWEI","SPARE-ISSUE",
AI997="SPARE-HS","SPARE-ISSUE",
AI997="Power Telco","BSS",AI997="no impacts","no impacts"
),"")</f>
        <v>no impacts</v>
      </c>
      <c r="AH997" s="57" t="str" cm="1">
        <f t="array" ref="AH997">IFERROR(_xlfn.IFS(
AI997="MPR ISSUE","TX ISSUE",
AI997="BSS Hardware Issue","RAN ISSUE",
AI997="Sites strategiques, MLL, Pylone, etc.","ENVTECH",
AI997="AKTIVCO DEFAUT GE &amp; POWER Cabinet","POWER ISSUE",
AI997="AKTIVCO Coupure ENEO &amp; Baisse de tension","POWER ISSUE",
AI997="Coupure ENEO &amp; Baisse de tension","POWER ISSUE",
AI997="Defaut GE &amp; POWER Cabinet","POWER ISSUE",
AI997="Sharing","POWER ISSUE",
AI997="Sites strategiques &amp; DataCenter","POWER ISSUE",
AI997="Exclu","Exclu",
AI997="SAT","TX ISSUE",
AI997="SPARE-ISSUE","SPARE-ISSUE",
AI997="Fiber CAmtel","TX ISSUE",
AI997="Fiber AOF","TX ISSUE",
AI997="Projet OCM (HUAWEI)","TRAVAUX-HUAWEI",
AI997="Projet OCM (NOKIA)","TRAVAUX -NOKIA",
AI997="ACCESS-ISSUE","ACCESS-ISSUE",
AI997="Projet OCM (ZTE, NOKIA, autres projets)","TRAVAUX OCM",
AI997="No root CAuse","No root cause",
AI997="ODU HS","TX ISSUE",
AI997="IP &amp; VLAN","TX ISSUE",
AI997="Warehouse HUAWEI","SPARE-ISSUE",
AI997="SPARE-HS","SPARE-ISSUE",
AI997="Power Telco","RAN ISSUE",AI997="no impacts","no impacts"
),"")</f>
        <v>no impacts</v>
      </c>
      <c r="AI997" s="85" t="s">
        <v>5998</v>
      </c>
      <c r="AJ997" s="57" t="str" cm="1">
        <f t="array" ref="AJ997">IFERROR(_xlfn.IFS(
AI997="MPR ISSUE","ACTIVE",
AI997="BSS Hardware Issue","ACTIVE",
AI997="Sites strategiques, MLL, Pylone, etc.","PASSIVE",
AI997="AKTIVCO DEFAUT GE &amp; POWER Cabinet","PASSIVE",
AI997="AKTIVCO Coupure ENEO &amp; Baisse de tension","PASSIVE",
AI997="Coupure ENEO &amp; Baisse de tension","PASSIVE",
AI997="Defaut GE &amp; POWER Cabinet","PASSIVE",
AI997="Sharing","PASSIVE",
AI997="Sites strategiques &amp; DataCenter","PASSIVE",
AI997="Exclu","Exclu",
AI997="SAT","ACTIVE",
AI997="SPARE-ISSUE","SPARE-ISSUE",
AI997="Fiber CAmtel","ACTIVE",
AI997="Fiber AOF","ACTIVE",
AI997="Projet OCM (HUAWEI)","PLANNED WORKS",
AI997="Projet OCM (NOKIA)","PLANNED WORKS",
AI997="ACCESS-ISSUE","ACCESS-ISSUE",
AI997="Projet OCM (ZTE, NOKIA, autres projets)","PLANNED WORKS",
AI997="No root CAuse","No root cause",
AI997="ODU HS","ACTIVE",
AI997="IP &amp; VLAN","ACTIVE",
AI997="Warehouse HUAWEI","SPARE-ISSUE",
AI997="SPARE-HS","SPARE-ISSUE",
AI997="Power Telco","ACTIVE", AI997="no impacts","no impacts"
),"")</f>
        <v>no impacts</v>
      </c>
      <c r="AK997" s="23" t="s">
        <v>5537</v>
      </c>
      <c r="AL997" s="23" t="str">
        <f t="shared" si="27"/>
        <v>LIT_417</v>
      </c>
      <c r="AN997" s="9" t="s">
        <v>5537</v>
      </c>
      <c r="AO997" s="23" t="str">
        <f>_xlfn.XLOOKUP(B997,'INCIDENT-05-03-2026'!E:E,'INCIDENT-05-03-2026'!F:F,"")</f>
        <v/>
      </c>
      <c r="AP997" s="7" t="s">
        <v>5537</v>
      </c>
      <c r="AQ997" s="6"/>
      <c r="AR997" s="7"/>
      <c r="AS997" s="3" t="str">
        <f>_xlfn.XLOOKUP(B997,'[3]tt num | region | site id'!$C:$C,'[3]tt num | region | site id'!$Q:$Q,"")</f>
        <v/>
      </c>
      <c r="AT997" s="24" t="str">
        <f>_xlfn.XLOOKUP(B997,'[4]Cells Huawei 03052026 12h'!$B:$B,'[4]Cells Huawei 03052026 12h'!$T:$T,"")</f>
        <v/>
      </c>
      <c r="AU997" s="24" t="str">
        <f>_xlfn.XLOOKUP(B997,'[5]cells down 02052026 8h50'!$B:$B,'[5]cells down 02052026 8h50'!$R:$R,"")</f>
        <v/>
      </c>
      <c r="AV997" s="24" t="str">
        <f>_xlfn.XLOOKUP(B997,'[5]cells down 02052026 13h50'!$B:$B,'[5]cells down 02052026 13h50'!$R:$R,"")</f>
        <v/>
      </c>
      <c r="AW997" s="24" t="str">
        <f>_xlfn.XLOOKUP(B997,'[5]cells down 02052026 13h50'!$B:$B,'[5]cells down 02052026 13h50'!$R:$R,"")</f>
        <v/>
      </c>
      <c r="AX997" s="24" t="str">
        <f>_xlfn.XLOOKUP(B997,'[6]cell downs 03052026 8h40 '!$B:$B,'[6]cell downs 03052026 8h40 '!$R:$R,"")</f>
        <v/>
      </c>
      <c r="AY997" s="24" t="str">
        <f>_xlfn.XLOOKUP(B997,'[7]ALL SITES DOWN'!$D:$D,'[7]ALL SITES DOWN'!$J:$J,"")</f>
        <v/>
      </c>
      <c r="AZ997" s="24" t="str">
        <f>_xlfn.XLOOKUP(B997,'[8]ALL SITES DOWN'!$D:$D,'[8]ALL SITES DOWN'!$J:$J,"")</f>
        <v/>
      </c>
      <c r="BA997" s="9" t="str">
        <f>_xlfn.XLOOKUP(B997,[9]sheet1!$AC:$AC,[9]sheet1!$AF:$AF,"")</f>
        <v/>
      </c>
      <c r="BB997" s="14" t="s">
        <v>5537</v>
      </c>
      <c r="BC997" s="14" t="s">
        <v>5537</v>
      </c>
      <c r="BD997" s="14" t="str">
        <f>_xlfn.XLOOKUP(B997,'[10]cell downs 18042026 17h'!$B:$B,'[10]cell downs 18042026 17h'!$B:$B,"")</f>
        <v/>
      </c>
      <c r="BE997" s="14" t="str">
        <f>_xlfn.XLOOKUP(B997,'[11]Cells Huawei 19042026 15h'!$B:$B,'[11]Cells Huawei 19042026 15h'!$B:$B,"")</f>
        <v/>
      </c>
      <c r="BF997" s="9" t="str">
        <f>_xlfn.XLOOKUP(B997,'[12]cells down 19042026 9H40'!$B:$B,'[12]cells down 19042026 9H40'!$B:$B,"")</f>
        <v/>
      </c>
      <c r="BG997" s="9" t="s">
        <v>1013</v>
      </c>
      <c r="BH997" s="9" t="s">
        <v>5537</v>
      </c>
    </row>
    <row r="998" spans="1:60" s="9" customFormat="1" x14ac:dyDescent="0.3">
      <c r="A998" s="1" t="s">
        <v>1780</v>
      </c>
      <c r="B998" s="1" t="s">
        <v>1781</v>
      </c>
      <c r="C998" s="3" t="str">
        <f>_xlfn.XLOOKUP(B998,'[1]daily break down'!$D:$D,'[1]daily break down'!$E:$E,"")</f>
        <v>CENTRE</v>
      </c>
      <c r="D998" s="1" t="s">
        <v>21</v>
      </c>
      <c r="E998" s="1" t="s">
        <v>22</v>
      </c>
      <c r="F998" s="3" t="s">
        <v>226</v>
      </c>
      <c r="G998" s="1" t="s">
        <v>489</v>
      </c>
      <c r="H998" s="42" t="str">
        <f>_xlfn.XLOOKUP(B998,[2]CALCULATION!$B:$B,[2]CALCULATION!$H:$H,"")</f>
        <v>ZTE</v>
      </c>
      <c r="I998" s="34">
        <v>0</v>
      </c>
      <c r="J998" s="34">
        <v>2.0912342730279394</v>
      </c>
      <c r="K998" s="34">
        <v>2.3098923331992136</v>
      </c>
      <c r="L998" s="34">
        <v>0.99844335436445741</v>
      </c>
      <c r="M998" s="34">
        <v>0</v>
      </c>
      <c r="N998" s="34">
        <v>0</v>
      </c>
      <c r="O998" s="34">
        <v>0</v>
      </c>
      <c r="P998" s="34">
        <v>0</v>
      </c>
      <c r="Q998" s="34">
        <v>0</v>
      </c>
      <c r="R998" s="34">
        <v>4.726295754109917E-3</v>
      </c>
      <c r="S998" s="35">
        <v>2.9491907154862704</v>
      </c>
      <c r="T998" s="35">
        <v>0</v>
      </c>
      <c r="U998" s="35">
        <v>9.0890591068763484</v>
      </c>
      <c r="V998" s="35">
        <v>0</v>
      </c>
      <c r="W998" s="35">
        <v>0</v>
      </c>
      <c r="X998" s="35">
        <v>0.40920803691433166</v>
      </c>
      <c r="Y998" s="35">
        <v>0</v>
      </c>
      <c r="Z998" s="35">
        <v>3.3369966584197264</v>
      </c>
      <c r="AA998" s="35">
        <v>0</v>
      </c>
      <c r="AB998" s="35">
        <v>0</v>
      </c>
      <c r="AC998" s="35">
        <v>0</v>
      </c>
      <c r="AD998" s="35">
        <v>0</v>
      </c>
      <c r="AE998" s="58" t="s">
        <v>5560</v>
      </c>
      <c r="AF998" s="58"/>
      <c r="AG998" s="57" t="str" cm="1">
        <f t="array" ref="AG998">IFERROR(_xlfn.IFS(
AI998="MPR ISSUE","PDH",
AI998="BSS Hardware Issue","BSS",
AI998="Sites strategiques, MLL, Pylone, etc.","ENVTECH",
AI998="AKTIVCO DEFAUT GE &amp; POWER Cabinet","AKTIVCO",
AI998="AKTIVCO Coupure ENEO &amp; Baisse de tension","AKTIVCO GRID ONLY",
AI998="Coupure ENEO &amp; Baisse de tension","IHS GRID ONLY",
AI998="Defaut GE &amp; POWER Cabinet","IHS",
AI998="Sharing","Partners",
AI998="Sites strategiques &amp; DataCenter","SST &amp; DC",
AI998="Exclu","Exclu",
AI998="SAT","SAT",
AI998="SPARE-ISSUE","SPARE-ISSUE",
AI998="Fiber CAmtel","TRANS_FO_CAMTEL",
AI998="Fiber AOF","Fiber AOF",
AI998="Projet OCM (HUAWEI)","TRAVAUX-HUAWEI",
AI998="Projet OCM (NOKIA)","TRAVAUX-NOKIA",
AI998="ACCESS-ISSUE","ACCESS-ISSUE",
AI998="Projet OCM (ZTE, NOKIA, autres projets)","TRAVAUX OCM",
AI998="No root CAuse","No root cause",
AI998="ODU HS","PDH",
AI998="IP &amp; VLAN","PDH",
AI998="Warehouse HUAWEI","SPARE-ISSUE",
AI998="SPARE-HS","SPARE-ISSUE",
AI998="Power Telco","BSS",AI998="no impacts","no impacts"
),"")</f>
        <v>no impacts</v>
      </c>
      <c r="AH998" s="57" t="str" cm="1">
        <f t="array" ref="AH998">IFERROR(_xlfn.IFS(
AI998="MPR ISSUE","TX ISSUE",
AI998="BSS Hardware Issue","RAN ISSUE",
AI998="Sites strategiques, MLL, Pylone, etc.","ENVTECH",
AI998="AKTIVCO DEFAUT GE &amp; POWER Cabinet","POWER ISSUE",
AI998="AKTIVCO Coupure ENEO &amp; Baisse de tension","POWER ISSUE",
AI998="Coupure ENEO &amp; Baisse de tension","POWER ISSUE",
AI998="Defaut GE &amp; POWER Cabinet","POWER ISSUE",
AI998="Sharing","POWER ISSUE",
AI998="Sites strategiques &amp; DataCenter","POWER ISSUE",
AI998="Exclu","Exclu",
AI998="SAT","TX ISSUE",
AI998="SPARE-ISSUE","SPARE-ISSUE",
AI998="Fiber CAmtel","TX ISSUE",
AI998="Fiber AOF","TX ISSUE",
AI998="Projet OCM (HUAWEI)","TRAVAUX-HUAWEI",
AI998="Projet OCM (NOKIA)","TRAVAUX -NOKIA",
AI998="ACCESS-ISSUE","ACCESS-ISSUE",
AI998="Projet OCM (ZTE, NOKIA, autres projets)","TRAVAUX OCM",
AI998="No root CAuse","No root cause",
AI998="ODU HS","TX ISSUE",
AI998="IP &amp; VLAN","TX ISSUE",
AI998="Warehouse HUAWEI","SPARE-ISSUE",
AI998="SPARE-HS","SPARE-ISSUE",
AI998="Power Telco","RAN ISSUE",AI998="no impacts","no impacts"
),"")</f>
        <v>no impacts</v>
      </c>
      <c r="AI998" s="85" t="s">
        <v>5998</v>
      </c>
      <c r="AJ998" s="57" t="str" cm="1">
        <f t="array" ref="AJ998">IFERROR(_xlfn.IFS(
AI998="MPR ISSUE","ACTIVE",
AI998="BSS Hardware Issue","ACTIVE",
AI998="Sites strategiques, MLL, Pylone, etc.","PASSIVE",
AI998="AKTIVCO DEFAUT GE &amp; POWER Cabinet","PASSIVE",
AI998="AKTIVCO Coupure ENEO &amp; Baisse de tension","PASSIVE",
AI998="Coupure ENEO &amp; Baisse de tension","PASSIVE",
AI998="Defaut GE &amp; POWER Cabinet","PASSIVE",
AI998="Sharing","PASSIVE",
AI998="Sites strategiques &amp; DataCenter","PASSIVE",
AI998="Exclu","Exclu",
AI998="SAT","ACTIVE",
AI998="SPARE-ISSUE","SPARE-ISSUE",
AI998="Fiber CAmtel","ACTIVE",
AI998="Fiber AOF","ACTIVE",
AI998="Projet OCM (HUAWEI)","PLANNED WORKS",
AI998="Projet OCM (NOKIA)","PLANNED WORKS",
AI998="ACCESS-ISSUE","ACCESS-ISSUE",
AI998="Projet OCM (ZTE, NOKIA, autres projets)","PLANNED WORKS",
AI998="No root CAuse","No root cause",
AI998="ODU HS","ACTIVE",
AI998="IP &amp; VLAN","ACTIVE",
AI998="Warehouse HUAWEI","SPARE-ISSUE",
AI998="SPARE-HS","SPARE-ISSUE",
AI998="Power Telco","ACTIVE", AI998="no impacts","no impacts"
),"")</f>
        <v>no impacts</v>
      </c>
      <c r="AK998" s="23" t="s">
        <v>5537</v>
      </c>
      <c r="AL998" s="23" t="str">
        <f t="shared" si="27"/>
        <v>EST_120</v>
      </c>
      <c r="AN998" s="9" t="s">
        <v>5537</v>
      </c>
      <c r="AO998" s="23" t="str">
        <f>_xlfn.XLOOKUP(B998,'INCIDENT-05-03-2026'!E:E,'INCIDENT-05-03-2026'!F:F,"")</f>
        <v/>
      </c>
      <c r="AP998" s="7" t="s">
        <v>5537</v>
      </c>
      <c r="AQ998" s="6"/>
      <c r="AR998" s="7"/>
      <c r="AS998" s="3" t="str">
        <f>_xlfn.XLOOKUP(B998,'[3]tt num | region | site id'!$C:$C,'[3]tt num | region | site id'!$Q:$Q,"")</f>
        <v/>
      </c>
      <c r="AT998" s="24" t="str">
        <f>_xlfn.XLOOKUP(B998,'[4]Cells Huawei 03052026 12h'!$B:$B,'[4]Cells Huawei 03052026 12h'!$T:$T,"")</f>
        <v/>
      </c>
      <c r="AU998" s="24" t="str">
        <f>_xlfn.XLOOKUP(B998,'[5]cells down 02052026 8h50'!$B:$B,'[5]cells down 02052026 8h50'!$R:$R,"")</f>
        <v/>
      </c>
      <c r="AV998" s="24" t="str">
        <f>_xlfn.XLOOKUP(B998,'[5]cells down 02052026 13h50'!$B:$B,'[5]cells down 02052026 13h50'!$R:$R,"")</f>
        <v/>
      </c>
      <c r="AW998" s="24" t="str">
        <f>_xlfn.XLOOKUP(B998,'[5]cells down 02052026 13h50'!$B:$B,'[5]cells down 02052026 13h50'!$R:$R,"")</f>
        <v/>
      </c>
      <c r="AX998" s="24" t="str">
        <f>_xlfn.XLOOKUP(B998,'[6]cell downs 03052026 8h40 '!$B:$B,'[6]cell downs 03052026 8h40 '!$R:$R,"")</f>
        <v/>
      </c>
      <c r="AY998" s="24" t="str">
        <f>_xlfn.XLOOKUP(B998,'[7]ALL SITES DOWN'!$D:$D,'[7]ALL SITES DOWN'!$J:$J,"")</f>
        <v/>
      </c>
      <c r="AZ998" s="24" t="str">
        <f>_xlfn.XLOOKUP(B998,'[8]ALL SITES DOWN'!$D:$D,'[8]ALL SITES DOWN'!$J:$J,"")</f>
        <v/>
      </c>
      <c r="BA998" s="9" t="str">
        <f>_xlfn.XLOOKUP(B998,[9]sheet1!$AC:$AC,[9]sheet1!$AF:$AF,"")</f>
        <v/>
      </c>
      <c r="BB998" s="14" t="s">
        <v>5537</v>
      </c>
      <c r="BC998" s="14" t="s">
        <v>5537</v>
      </c>
      <c r="BD998" s="14" t="str">
        <f>_xlfn.XLOOKUP(B998,'[10]cell downs 18042026 17h'!$B:$B,'[10]cell downs 18042026 17h'!$B:$B,"")</f>
        <v/>
      </c>
      <c r="BE998" s="14" t="str">
        <f>_xlfn.XLOOKUP(B998,'[11]Cells Huawei 19042026 15h'!$B:$B,'[11]Cells Huawei 19042026 15h'!$B:$B,"")</f>
        <v/>
      </c>
      <c r="BF998" s="9" t="str">
        <f>_xlfn.XLOOKUP(B998,'[12]cells down 19042026 9H40'!$B:$B,'[12]cells down 19042026 9H40'!$B:$B,"")</f>
        <v/>
      </c>
      <c r="BG998" s="9" t="s">
        <v>5537</v>
      </c>
      <c r="BH998" s="9" t="s">
        <v>12</v>
      </c>
    </row>
    <row r="999" spans="1:60" s="9" customFormat="1" x14ac:dyDescent="0.3">
      <c r="A999" s="1" t="s">
        <v>2086</v>
      </c>
      <c r="B999" s="8" t="s">
        <v>2525</v>
      </c>
      <c r="C999" s="3" t="str">
        <f>_xlfn.XLOOKUP(B999,'[1]daily break down'!$D:$D,'[1]daily break down'!$E:$E,"")</f>
        <v>CENTRE</v>
      </c>
      <c r="D999" s="1" t="s">
        <v>11</v>
      </c>
      <c r="E999" s="1" t="s">
        <v>12</v>
      </c>
      <c r="F999" s="3" t="s">
        <v>37</v>
      </c>
      <c r="G999" s="1" t="s">
        <v>2086</v>
      </c>
      <c r="H999" s="42" t="str">
        <f>_xlfn.XLOOKUP(B999,[2]CALCULATION!$B:$B,[2]CALCULATION!$H:$H,"")</f>
        <v>ZTE</v>
      </c>
      <c r="I999" s="34">
        <v>0</v>
      </c>
      <c r="J999" s="34">
        <v>0</v>
      </c>
      <c r="K999" s="34">
        <v>0</v>
      </c>
      <c r="L999" s="34">
        <v>0</v>
      </c>
      <c r="M999" s="34">
        <v>0.43082415183501682</v>
      </c>
      <c r="N999" s="34">
        <v>5.9877886785776466</v>
      </c>
      <c r="O999" s="34">
        <v>0</v>
      </c>
      <c r="P999" s="34">
        <v>0.13784732031515295</v>
      </c>
      <c r="Q999" s="34">
        <v>0</v>
      </c>
      <c r="R999" s="34">
        <v>0</v>
      </c>
      <c r="S999" s="35">
        <v>0.74286668207617523</v>
      </c>
      <c r="T999" s="35">
        <v>0</v>
      </c>
      <c r="U999" s="35">
        <v>0</v>
      </c>
      <c r="V999" s="35">
        <v>5.2544994335579114</v>
      </c>
      <c r="W999" s="35">
        <v>0</v>
      </c>
      <c r="X999" s="35">
        <v>0.39313863135035709</v>
      </c>
      <c r="Y999" s="35">
        <v>0</v>
      </c>
      <c r="Z999" s="35">
        <v>3.2546521018283103</v>
      </c>
      <c r="AA999" s="35">
        <v>0</v>
      </c>
      <c r="AB999" s="35">
        <v>0</v>
      </c>
      <c r="AC999" s="35">
        <v>0</v>
      </c>
      <c r="AD999" s="35">
        <v>0</v>
      </c>
      <c r="AE999" s="58" t="s">
        <v>5560</v>
      </c>
      <c r="AF999" s="58"/>
      <c r="AG999" s="57" t="str" cm="1">
        <f t="array" ref="AG999">IFERROR(_xlfn.IFS(
AI999="MPR ISSUE","PDH",
AI999="BSS Hardware Issue","BSS",
AI999="Sites strategiques, MLL, Pylone, etc.","ENVTECH",
AI999="AKTIVCO DEFAUT GE &amp; POWER Cabinet","AKTIVCO",
AI999="AKTIVCO Coupure ENEO &amp; Baisse de tension","AKTIVCO GRID ONLY",
AI999="Coupure ENEO &amp; Baisse de tension","IHS GRID ONLY",
AI999="Defaut GE &amp; POWER Cabinet","IHS",
AI999="Sharing","Partners",
AI999="Sites strategiques &amp; DataCenter","SST &amp; DC",
AI999="Exclu","Exclu",
AI999="SAT","SAT",
AI999="SPARE-ISSUE","SPARE-ISSUE",
AI999="Fiber CAmtel","TRANS_FO_CAMTEL",
AI999="Fiber AOF","Fiber AOF",
AI999="Projet OCM (HUAWEI)","TRAVAUX-HUAWEI",
AI999="Projet OCM (NOKIA)","TRAVAUX-NOKIA",
AI999="ACCESS-ISSUE","ACCESS-ISSUE",
AI999="Projet OCM (ZTE, NOKIA, autres projets)","TRAVAUX OCM",
AI999="No root CAuse","No root cause",
AI999="ODU HS","PDH",
AI999="IP &amp; VLAN","PDH",
AI999="Warehouse HUAWEI","SPARE-ISSUE",
AI999="SPARE-HS","SPARE-ISSUE",
AI999="Power Telco","BSS",AI999="no impacts","no impacts"
),"")</f>
        <v>no impacts</v>
      </c>
      <c r="AH999" s="57" t="str" cm="1">
        <f t="array" ref="AH999">IFERROR(_xlfn.IFS(
AI999="MPR ISSUE","TX ISSUE",
AI999="BSS Hardware Issue","RAN ISSUE",
AI999="Sites strategiques, MLL, Pylone, etc.","ENVTECH",
AI999="AKTIVCO DEFAUT GE &amp; POWER Cabinet","POWER ISSUE",
AI999="AKTIVCO Coupure ENEO &amp; Baisse de tension","POWER ISSUE",
AI999="Coupure ENEO &amp; Baisse de tension","POWER ISSUE",
AI999="Defaut GE &amp; POWER Cabinet","POWER ISSUE",
AI999="Sharing","POWER ISSUE",
AI999="Sites strategiques &amp; DataCenter","POWER ISSUE",
AI999="Exclu","Exclu",
AI999="SAT","TX ISSUE",
AI999="SPARE-ISSUE","SPARE-ISSUE",
AI999="Fiber CAmtel","TX ISSUE",
AI999="Fiber AOF","TX ISSUE",
AI999="Projet OCM (HUAWEI)","TRAVAUX-HUAWEI",
AI999="Projet OCM (NOKIA)","TRAVAUX -NOKIA",
AI999="ACCESS-ISSUE","ACCESS-ISSUE",
AI999="Projet OCM (ZTE, NOKIA, autres projets)","TRAVAUX OCM",
AI999="No root CAuse","No root cause",
AI999="ODU HS","TX ISSUE",
AI999="IP &amp; VLAN","TX ISSUE",
AI999="Warehouse HUAWEI","SPARE-ISSUE",
AI999="SPARE-HS","SPARE-ISSUE",
AI999="Power Telco","RAN ISSUE",AI999="no impacts","no impacts"
),"")</f>
        <v>no impacts</v>
      </c>
      <c r="AI999" s="85" t="s">
        <v>5998</v>
      </c>
      <c r="AJ999" s="57" t="str" cm="1">
        <f t="array" ref="AJ999">IFERROR(_xlfn.IFS(
AI999="MPR ISSUE","ACTIVE",
AI999="BSS Hardware Issue","ACTIVE",
AI999="Sites strategiques, MLL, Pylone, etc.","PASSIVE",
AI999="AKTIVCO DEFAUT GE &amp; POWER Cabinet","PASSIVE",
AI999="AKTIVCO Coupure ENEO &amp; Baisse de tension","PASSIVE",
AI999="Coupure ENEO &amp; Baisse de tension","PASSIVE",
AI999="Defaut GE &amp; POWER Cabinet","PASSIVE",
AI999="Sharing","PASSIVE",
AI999="Sites strategiques &amp; DataCenter","PASSIVE",
AI999="Exclu","Exclu",
AI999="SAT","ACTIVE",
AI999="SPARE-ISSUE","SPARE-ISSUE",
AI999="Fiber CAmtel","ACTIVE",
AI999="Fiber AOF","ACTIVE",
AI999="Projet OCM (HUAWEI)","PLANNED WORKS",
AI999="Projet OCM (NOKIA)","PLANNED WORKS",
AI999="ACCESS-ISSUE","ACCESS-ISSUE",
AI999="Projet OCM (ZTE, NOKIA, autres projets)","PLANNED WORKS",
AI999="No root CAuse","No root cause",
AI999="ODU HS","ACTIVE",
AI999="IP &amp; VLAN","ACTIVE",
AI999="Warehouse HUAWEI","SPARE-ISSUE",
AI999="SPARE-HS","SPARE-ISSUE",
AI999="Power Telco","ACTIVE", AI999="no impacts","no impacts"
),"")</f>
        <v>no impacts</v>
      </c>
      <c r="AK999" s="23" t="s">
        <v>5537</v>
      </c>
      <c r="AL999" s="23" t="str">
        <f t="shared" si="27"/>
        <v>CTR_593</v>
      </c>
      <c r="AN999" s="9" t="s">
        <v>5537</v>
      </c>
      <c r="AO999" s="23" t="str">
        <f>_xlfn.XLOOKUP(B999,'INCIDENT-05-03-2026'!E:E,'INCIDENT-05-03-2026'!F:F,"")</f>
        <v/>
      </c>
      <c r="AP999" s="7" t="s">
        <v>5537</v>
      </c>
      <c r="AQ999" s="6"/>
      <c r="AR999" s="7"/>
      <c r="AS999" s="3" t="str">
        <f>_xlfn.XLOOKUP(B999,'[3]tt num | region | site id'!$C:$C,'[3]tt num | region | site id'!$Q:$Q,"")</f>
        <v/>
      </c>
      <c r="AT999" s="24" t="str">
        <f>_xlfn.XLOOKUP(B999,'[4]Cells Huawei 03052026 12h'!$B:$B,'[4]Cells Huawei 03052026 12h'!$T:$T,"")</f>
        <v/>
      </c>
      <c r="AU999" s="24" t="str">
        <f>_xlfn.XLOOKUP(B999,'[5]cells down 02052026 8h50'!$B:$B,'[5]cells down 02052026 8h50'!$R:$R,"")</f>
        <v/>
      </c>
      <c r="AV999" s="24" t="str">
        <f>_xlfn.XLOOKUP(B999,'[5]cells down 02052026 13h50'!$B:$B,'[5]cells down 02052026 13h50'!$R:$R,"")</f>
        <v/>
      </c>
      <c r="AW999" s="24" t="str">
        <f>_xlfn.XLOOKUP(B999,'[5]cells down 02052026 13h50'!$B:$B,'[5]cells down 02052026 13h50'!$R:$R,"")</f>
        <v/>
      </c>
      <c r="AX999" s="24" t="str">
        <f>_xlfn.XLOOKUP(B999,'[6]cell downs 03052026 8h40 '!$B:$B,'[6]cell downs 03052026 8h40 '!$R:$R,"")</f>
        <v/>
      </c>
      <c r="AY999" s="24" t="str">
        <f>_xlfn.XLOOKUP(B999,'[7]ALL SITES DOWN'!$D:$D,'[7]ALL SITES DOWN'!$J:$J,"")</f>
        <v/>
      </c>
      <c r="AZ999" s="24" t="str">
        <f>_xlfn.XLOOKUP(B999,'[8]ALL SITES DOWN'!$D:$D,'[8]ALL SITES DOWN'!$J:$J,"")</f>
        <v/>
      </c>
      <c r="BA999" s="9" t="str">
        <f>_xlfn.XLOOKUP(B999,[9]sheet1!$AC:$AC,[9]sheet1!$AF:$AF,"")</f>
        <v/>
      </c>
      <c r="BB999" s="14" t="s">
        <v>5537</v>
      </c>
      <c r="BC999" s="14" t="s">
        <v>5537</v>
      </c>
      <c r="BD999" s="14" t="str">
        <f>_xlfn.XLOOKUP(B999,'[10]cell downs 18042026 17h'!$B:$B,'[10]cell downs 18042026 17h'!$B:$B,"")</f>
        <v/>
      </c>
      <c r="BE999" s="14" t="str">
        <f>_xlfn.XLOOKUP(B999,'[11]Cells Huawei 19042026 15h'!$B:$B,'[11]Cells Huawei 19042026 15h'!$B:$B,"")</f>
        <v/>
      </c>
      <c r="BF999" s="9" t="str">
        <f>_xlfn.XLOOKUP(B999,'[12]cells down 19042026 9H40'!$B:$B,'[12]cells down 19042026 9H40'!$B:$B,"")</f>
        <v/>
      </c>
      <c r="BG999" s="9" t="s">
        <v>2525</v>
      </c>
      <c r="BH999" s="9" t="s">
        <v>12</v>
      </c>
    </row>
    <row r="1000" spans="1:60" s="9" customFormat="1" x14ac:dyDescent="0.3">
      <c r="A1000" s="1" t="s">
        <v>164</v>
      </c>
      <c r="B1000" s="1" t="s">
        <v>165</v>
      </c>
      <c r="C1000" s="3" t="str">
        <f>_xlfn.XLOOKUP(B1000,'[1]daily break down'!$D:$D,'[1]daily break down'!$E:$E,"")</f>
        <v>Douala</v>
      </c>
      <c r="D1000" s="1" t="s">
        <v>11</v>
      </c>
      <c r="E1000" s="1" t="s">
        <v>12</v>
      </c>
      <c r="F1000" s="3" t="s">
        <v>31</v>
      </c>
      <c r="G1000" s="1" t="s">
        <v>32</v>
      </c>
      <c r="H1000" s="42" t="str">
        <f>_xlfn.XLOOKUP(B1000,[2]CALCULATION!$B:$B,[2]CALCULATION!$H:$H,"")</f>
        <v>ZTE</v>
      </c>
      <c r="I1000" s="34">
        <v>12.442802903836112</v>
      </c>
      <c r="J1000" s="34">
        <v>24.172595046699371</v>
      </c>
      <c r="K1000" s="34">
        <v>10.089928031891974</v>
      </c>
      <c r="L1000" s="34">
        <v>1.2955935942105905</v>
      </c>
      <c r="M1000" s="34">
        <v>19.172120633616128</v>
      </c>
      <c r="N1000" s="34">
        <v>0</v>
      </c>
      <c r="O1000" s="34">
        <v>0</v>
      </c>
      <c r="P1000" s="34">
        <v>0</v>
      </c>
      <c r="Q1000" s="34">
        <v>0</v>
      </c>
      <c r="R1000" s="34">
        <v>0</v>
      </c>
      <c r="S1000" s="35">
        <v>0</v>
      </c>
      <c r="T1000" s="35">
        <v>0</v>
      </c>
      <c r="U1000" s="35">
        <v>0.18619821763361358</v>
      </c>
      <c r="V1000" s="35">
        <v>8.3610847151951773E-2</v>
      </c>
      <c r="W1000" s="35">
        <v>0</v>
      </c>
      <c r="X1000" s="35">
        <v>0.36276549297583316</v>
      </c>
      <c r="Y1000" s="35">
        <v>0</v>
      </c>
      <c r="Z1000" s="35">
        <v>0</v>
      </c>
      <c r="AA1000" s="35">
        <v>0</v>
      </c>
      <c r="AB1000" s="35">
        <v>0</v>
      </c>
      <c r="AC1000" s="35">
        <v>0</v>
      </c>
      <c r="AD1000" s="35">
        <v>0</v>
      </c>
      <c r="AE1000" s="58" t="s">
        <v>5560</v>
      </c>
      <c r="AF1000" s="58"/>
      <c r="AG1000" s="57" t="str" cm="1">
        <f t="array" ref="AG1000">IFERROR(_xlfn.IFS(
AI1000="MPR ISSUE","PDH",
AI1000="BSS Hardware Issue","BSS",
AI1000="Sites strategiques, MLL, Pylone, etc.","ENVTECH",
AI1000="AKTIVCO DEFAUT GE &amp; POWER Cabinet","AKTIVCO",
AI1000="AKTIVCO Coupure ENEO &amp; Baisse de tension","AKTIVCO GRID ONLY",
AI1000="Coupure ENEO &amp; Baisse de tension","IHS GRID ONLY",
AI1000="Defaut GE &amp; POWER Cabinet","IHS",
AI1000="Sharing","Partners",
AI1000="Sites strategiques &amp; DataCenter","SST &amp; DC",
AI1000="Exclu","Exclu",
AI1000="SAT","SAT",
AI1000="SPARE-ISSUE","SPARE-ISSUE",
AI1000="Fiber CAmtel","TRANS_FO_CAMTEL",
AI1000="Fiber AOF","Fiber AOF",
AI1000="Projet OCM (HUAWEI)","TRAVAUX-HUAWEI",
AI1000="Projet OCM (NOKIA)","TRAVAUX-NOKIA",
AI1000="ACCESS-ISSUE","ACCESS-ISSUE",
AI1000="Projet OCM (ZTE, NOKIA, autres projets)","TRAVAUX OCM",
AI1000="No root CAuse","No root cause",
AI1000="ODU HS","PDH",
AI1000="IP &amp; VLAN","PDH",
AI1000="Warehouse HUAWEI","SPARE-ISSUE",
AI1000="SPARE-HS","SPARE-ISSUE",
AI1000="Power Telco","BSS",AI1000="no impacts","no impacts"
),"")</f>
        <v>no impacts</v>
      </c>
      <c r="AH1000" s="57" t="str" cm="1">
        <f t="array" ref="AH1000">IFERROR(_xlfn.IFS(
AI1000="MPR ISSUE","TX ISSUE",
AI1000="BSS Hardware Issue","RAN ISSUE",
AI1000="Sites strategiques, MLL, Pylone, etc.","ENVTECH",
AI1000="AKTIVCO DEFAUT GE &amp; POWER Cabinet","POWER ISSUE",
AI1000="AKTIVCO Coupure ENEO &amp; Baisse de tension","POWER ISSUE",
AI1000="Coupure ENEO &amp; Baisse de tension","POWER ISSUE",
AI1000="Defaut GE &amp; POWER Cabinet","POWER ISSUE",
AI1000="Sharing","POWER ISSUE",
AI1000="Sites strategiques &amp; DataCenter","POWER ISSUE",
AI1000="Exclu","Exclu",
AI1000="SAT","TX ISSUE",
AI1000="SPARE-ISSUE","SPARE-ISSUE",
AI1000="Fiber CAmtel","TX ISSUE",
AI1000="Fiber AOF","TX ISSUE",
AI1000="Projet OCM (HUAWEI)","TRAVAUX-HUAWEI",
AI1000="Projet OCM (NOKIA)","TRAVAUX -NOKIA",
AI1000="ACCESS-ISSUE","ACCESS-ISSUE",
AI1000="Projet OCM (ZTE, NOKIA, autres projets)","TRAVAUX OCM",
AI1000="No root CAuse","No root cause",
AI1000="ODU HS","TX ISSUE",
AI1000="IP &amp; VLAN","TX ISSUE",
AI1000="Warehouse HUAWEI","SPARE-ISSUE",
AI1000="SPARE-HS","SPARE-ISSUE",
AI1000="Power Telco","RAN ISSUE",AI1000="no impacts","no impacts"
),"")</f>
        <v>no impacts</v>
      </c>
      <c r="AI1000" s="85" t="s">
        <v>5998</v>
      </c>
      <c r="AJ1000" s="57" t="str" cm="1">
        <f t="array" ref="AJ1000">IFERROR(_xlfn.IFS(
AI1000="MPR ISSUE","ACTIVE",
AI1000="BSS Hardware Issue","ACTIVE",
AI1000="Sites strategiques, MLL, Pylone, etc.","PASSIVE",
AI1000="AKTIVCO DEFAUT GE &amp; POWER Cabinet","PASSIVE",
AI1000="AKTIVCO Coupure ENEO &amp; Baisse de tension","PASSIVE",
AI1000="Coupure ENEO &amp; Baisse de tension","PASSIVE",
AI1000="Defaut GE &amp; POWER Cabinet","PASSIVE",
AI1000="Sharing","PASSIVE",
AI1000="Sites strategiques &amp; DataCenter","PASSIVE",
AI1000="Exclu","Exclu",
AI1000="SAT","ACTIVE",
AI1000="SPARE-ISSUE","SPARE-ISSUE",
AI1000="Fiber CAmtel","ACTIVE",
AI1000="Fiber AOF","ACTIVE",
AI1000="Projet OCM (HUAWEI)","PLANNED WORKS",
AI1000="Projet OCM (NOKIA)","PLANNED WORKS",
AI1000="ACCESS-ISSUE","ACCESS-ISSUE",
AI1000="Projet OCM (ZTE, NOKIA, autres projets)","PLANNED WORKS",
AI1000="No root CAuse","No root cause",
AI1000="ODU HS","ACTIVE",
AI1000="IP &amp; VLAN","ACTIVE",
AI1000="Warehouse HUAWEI","SPARE-ISSUE",
AI1000="SPARE-HS","SPARE-ISSUE",
AI1000="Power Telco","ACTIVE", AI1000="no impacts","no impacts"
),"")</f>
        <v>no impacts</v>
      </c>
      <c r="AK1000" s="23" t="s">
        <v>5537</v>
      </c>
      <c r="AL1000" s="23" t="str">
        <f t="shared" si="27"/>
        <v>LIT_632</v>
      </c>
      <c r="AN1000" s="9" t="s">
        <v>5537</v>
      </c>
      <c r="AO1000" s="23" t="str">
        <f>_xlfn.XLOOKUP(B1000,'INCIDENT-05-03-2026'!E:E,'INCIDENT-05-03-2026'!F:F,"")</f>
        <v/>
      </c>
      <c r="AP1000" s="7" t="s">
        <v>5537</v>
      </c>
      <c r="AQ1000" s="6"/>
      <c r="AR1000" s="7"/>
      <c r="AS1000" s="3" t="str">
        <f>_xlfn.XLOOKUP(B1000,'[3]tt num | region | site id'!$C:$C,'[3]tt num | region | site id'!$Q:$Q,"")</f>
        <v/>
      </c>
      <c r="AT1000" s="24" t="str">
        <f>_xlfn.XLOOKUP(B1000,'[4]Cells Huawei 03052026 12h'!$B:$B,'[4]Cells Huawei 03052026 12h'!$T:$T,"")</f>
        <v/>
      </c>
      <c r="AU1000" s="24" t="str">
        <f>_xlfn.XLOOKUP(B1000,'[5]cells down 02052026 8h50'!$B:$B,'[5]cells down 02052026 8h50'!$R:$R,"")</f>
        <v/>
      </c>
      <c r="AV1000" s="24" t="str">
        <f>_xlfn.XLOOKUP(B1000,'[5]cells down 02052026 13h50'!$B:$B,'[5]cells down 02052026 13h50'!$R:$R,"")</f>
        <v/>
      </c>
      <c r="AW1000" s="24" t="str">
        <f>_xlfn.XLOOKUP(B1000,'[5]cells down 02052026 13h50'!$B:$B,'[5]cells down 02052026 13h50'!$R:$R,"")</f>
        <v/>
      </c>
      <c r="AX1000" s="24" t="str">
        <f>_xlfn.XLOOKUP(B1000,'[6]cell downs 03052026 8h40 '!$B:$B,'[6]cell downs 03052026 8h40 '!$R:$R,"")</f>
        <v/>
      </c>
      <c r="AY1000" s="24" t="str">
        <f>_xlfn.XLOOKUP(B1000,'[7]ALL SITES DOWN'!$D:$D,'[7]ALL SITES DOWN'!$J:$J,"")</f>
        <v/>
      </c>
      <c r="AZ1000" s="24" t="str">
        <f>_xlfn.XLOOKUP(B1000,'[8]ALL SITES DOWN'!$D:$D,'[8]ALL SITES DOWN'!$J:$J,"")</f>
        <v/>
      </c>
      <c r="BA1000" s="9" t="str">
        <f>_xlfn.XLOOKUP(B1000,[9]sheet1!$AC:$AC,[9]sheet1!$AF:$AF,"")</f>
        <v/>
      </c>
      <c r="BB1000" s="14" t="s">
        <v>5537</v>
      </c>
      <c r="BC1000" s="14" t="s">
        <v>5537</v>
      </c>
      <c r="BD1000" s="14" t="str">
        <f>_xlfn.XLOOKUP(B1000,'[10]cell downs 18042026 17h'!$B:$B,'[10]cell downs 18042026 17h'!$B:$B,"")</f>
        <v/>
      </c>
      <c r="BE1000" s="14" t="str">
        <f>_xlfn.XLOOKUP(B1000,'[11]Cells Huawei 19042026 15h'!$B:$B,'[11]Cells Huawei 19042026 15h'!$B:$B,"")</f>
        <v/>
      </c>
      <c r="BF1000" s="9" t="str">
        <f>_xlfn.XLOOKUP(B1000,'[12]cells down 19042026 9H40'!$B:$B,'[12]cells down 19042026 9H40'!$B:$B,"")</f>
        <v/>
      </c>
      <c r="BG1000" s="9" t="s">
        <v>165</v>
      </c>
      <c r="BH1000" s="9" t="s">
        <v>12</v>
      </c>
    </row>
    <row r="1001" spans="1:60" s="9" customFormat="1" x14ac:dyDescent="0.3">
      <c r="A1001" s="1" t="s">
        <v>4282</v>
      </c>
      <c r="B1001" s="8" t="s">
        <v>4283</v>
      </c>
      <c r="C1001" s="3" t="str">
        <f>_xlfn.XLOOKUP(B1001,'[1]daily break down'!$D:$D,'[1]daily break down'!$E:$E,"")</f>
        <v>ADAMAOUA</v>
      </c>
      <c r="D1001" s="1"/>
      <c r="E1001" s="1"/>
      <c r="F1001" s="3" t="s">
        <v>90</v>
      </c>
      <c r="G1001" s="1" t="s">
        <v>4263</v>
      </c>
      <c r="H1001" s="40" t="str">
        <f>_xlfn.XLOOKUP(B1001,[2]CALCULATION!$B:$B,[2]CALCULATION!$H:$H,"")</f>
        <v>HUAWEI</v>
      </c>
      <c r="I1001" s="34">
        <v>0</v>
      </c>
      <c r="J1001" s="34">
        <v>0</v>
      </c>
      <c r="K1001" s="34">
        <v>0</v>
      </c>
      <c r="L1001" s="34">
        <v>0</v>
      </c>
      <c r="M1001" s="34">
        <v>0</v>
      </c>
      <c r="N1001" s="34">
        <v>0</v>
      </c>
      <c r="O1001" s="34">
        <v>0</v>
      </c>
      <c r="P1001" s="34">
        <v>0</v>
      </c>
      <c r="Q1001" s="34">
        <v>0</v>
      </c>
      <c r="R1001" s="34">
        <v>0</v>
      </c>
      <c r="S1001" s="35">
        <v>0</v>
      </c>
      <c r="T1001" s="35">
        <v>0</v>
      </c>
      <c r="U1001" s="35">
        <v>0</v>
      </c>
      <c r="V1001" s="35">
        <v>0</v>
      </c>
      <c r="W1001" s="35">
        <v>0</v>
      </c>
      <c r="X1001" s="35">
        <v>0.35848507417965775</v>
      </c>
      <c r="Y1001" s="35">
        <v>0</v>
      </c>
      <c r="Z1001" s="35">
        <v>0</v>
      </c>
      <c r="AA1001" s="35">
        <v>0</v>
      </c>
      <c r="AB1001" s="35">
        <v>0</v>
      </c>
      <c r="AC1001" s="35">
        <v>0</v>
      </c>
      <c r="AD1001" s="35">
        <v>0</v>
      </c>
      <c r="AE1001" s="58" t="s">
        <v>5560</v>
      </c>
      <c r="AF1001" s="58"/>
      <c r="AG1001" s="57" t="str" cm="1">
        <f t="array" ref="AG1001">IFERROR(_xlfn.IFS(
AI1001="MPR ISSUE","PDH",
AI1001="BSS Hardware Issue","BSS",
AI1001="Sites strategiques, MLL, Pylone, etc.","ENVTECH",
AI1001="AKTIVCO DEFAUT GE &amp; POWER Cabinet","AKTIVCO",
AI1001="AKTIVCO Coupure ENEO &amp; Baisse de tension","AKTIVCO GRID ONLY",
AI1001="Coupure ENEO &amp; Baisse de tension","IHS GRID ONLY",
AI1001="Defaut GE &amp; POWER Cabinet","IHS",
AI1001="Sharing","Partners",
AI1001="Sites strategiques &amp; DataCenter","SST &amp; DC",
AI1001="Exclu","Exclu",
AI1001="SAT","SAT",
AI1001="SPARE-ISSUE","SPARE-ISSUE",
AI1001="Fiber CAmtel","TRANS_FO_CAMTEL",
AI1001="Fiber AOF","Fiber AOF",
AI1001="Projet OCM (HUAWEI)","TRAVAUX-HUAWEI",
AI1001="Projet OCM (NOKIA)","TRAVAUX-NOKIA",
AI1001="ACCESS-ISSUE","ACCESS-ISSUE",
AI1001="Projet OCM (ZTE, NOKIA, autres projets)","TRAVAUX OCM",
AI1001="No root CAuse","No root cause",
AI1001="ODU HS","PDH",
AI1001="IP &amp; VLAN","PDH",
AI1001="Warehouse HUAWEI","SPARE-ISSUE",
AI1001="SPARE-HS","SPARE-ISSUE",
AI1001="Power Telco","BSS",AI1001="no impacts","no impacts"
),"")</f>
        <v>no impacts</v>
      </c>
      <c r="AH1001" s="57" t="str" cm="1">
        <f t="array" ref="AH1001">IFERROR(_xlfn.IFS(
AI1001="MPR ISSUE","TX ISSUE",
AI1001="BSS Hardware Issue","RAN ISSUE",
AI1001="Sites strategiques, MLL, Pylone, etc.","ENVTECH",
AI1001="AKTIVCO DEFAUT GE &amp; POWER Cabinet","POWER ISSUE",
AI1001="AKTIVCO Coupure ENEO &amp; Baisse de tension","POWER ISSUE",
AI1001="Coupure ENEO &amp; Baisse de tension","POWER ISSUE",
AI1001="Defaut GE &amp; POWER Cabinet","POWER ISSUE",
AI1001="Sharing","POWER ISSUE",
AI1001="Sites strategiques &amp; DataCenter","POWER ISSUE",
AI1001="Exclu","Exclu",
AI1001="SAT","TX ISSUE",
AI1001="SPARE-ISSUE","SPARE-ISSUE",
AI1001="Fiber CAmtel","TX ISSUE",
AI1001="Fiber AOF","TX ISSUE",
AI1001="Projet OCM (HUAWEI)","TRAVAUX-HUAWEI",
AI1001="Projet OCM (NOKIA)","TRAVAUX -NOKIA",
AI1001="ACCESS-ISSUE","ACCESS-ISSUE",
AI1001="Projet OCM (ZTE, NOKIA, autres projets)","TRAVAUX OCM",
AI1001="No root CAuse","No root cause",
AI1001="ODU HS","TX ISSUE",
AI1001="IP &amp; VLAN","TX ISSUE",
AI1001="Warehouse HUAWEI","SPARE-ISSUE",
AI1001="SPARE-HS","SPARE-ISSUE",
AI1001="Power Telco","RAN ISSUE",AI1001="no impacts","no impacts"
),"")</f>
        <v>no impacts</v>
      </c>
      <c r="AI1001" s="85" t="s">
        <v>5998</v>
      </c>
      <c r="AJ1001" s="57" t="str" cm="1">
        <f t="array" ref="AJ1001">IFERROR(_xlfn.IFS(
AI1001="MPR ISSUE","ACTIVE",
AI1001="BSS Hardware Issue","ACTIVE",
AI1001="Sites strategiques, MLL, Pylone, etc.","PASSIVE",
AI1001="AKTIVCO DEFAUT GE &amp; POWER Cabinet","PASSIVE",
AI1001="AKTIVCO Coupure ENEO &amp; Baisse de tension","PASSIVE",
AI1001="Coupure ENEO &amp; Baisse de tension","PASSIVE",
AI1001="Defaut GE &amp; POWER Cabinet","PASSIVE",
AI1001="Sharing","PASSIVE",
AI1001="Sites strategiques &amp; DataCenter","PASSIVE",
AI1001="Exclu","Exclu",
AI1001="SAT","ACTIVE",
AI1001="SPARE-ISSUE","SPARE-ISSUE",
AI1001="Fiber CAmtel","ACTIVE",
AI1001="Fiber AOF","ACTIVE",
AI1001="Projet OCM (HUAWEI)","PLANNED WORKS",
AI1001="Projet OCM (NOKIA)","PLANNED WORKS",
AI1001="ACCESS-ISSUE","ACCESS-ISSUE",
AI1001="Projet OCM (ZTE, NOKIA, autres projets)","PLANNED WORKS",
AI1001="No root CAuse","No root cause",
AI1001="ODU HS","ACTIVE",
AI1001="IP &amp; VLAN","ACTIVE",
AI1001="Warehouse HUAWEI","SPARE-ISSUE",
AI1001="SPARE-HS","SPARE-ISSUE",
AI1001="Power Telco","ACTIVE", AI1001="no impacts","no impacts"
),"")</f>
        <v>no impacts</v>
      </c>
      <c r="AK1001" s="23" t="s">
        <v>5537</v>
      </c>
      <c r="AL1001" s="23" t="str">
        <f t="shared" si="27"/>
        <v>ADM_178</v>
      </c>
      <c r="AN1001" s="9" t="s">
        <v>5537</v>
      </c>
      <c r="AO1001" s="23" t="str">
        <f>_xlfn.XLOOKUP(B1001,'INCIDENT-05-03-2026'!E:E,'INCIDENT-05-03-2026'!F:F,"")</f>
        <v/>
      </c>
      <c r="AP1001" s="7" t="s">
        <v>5537</v>
      </c>
      <c r="AQ1001" s="6"/>
      <c r="AR1001" s="7"/>
      <c r="AS1001" s="3" t="str">
        <f>_xlfn.XLOOKUP(B1001,'[3]tt num | region | site id'!$C:$C,'[3]tt num | region | site id'!$Q:$Q,"")</f>
        <v/>
      </c>
      <c r="AT1001" s="24" t="str">
        <f>_xlfn.XLOOKUP(B1001,'[4]Cells Huawei 03052026 12h'!$B:$B,'[4]Cells Huawei 03052026 12h'!$T:$T,"")</f>
        <v/>
      </c>
      <c r="AU1001" s="24" t="str">
        <f>_xlfn.XLOOKUP(B1001,'[5]cells down 02052026 8h50'!$B:$B,'[5]cells down 02052026 8h50'!$R:$R,"")</f>
        <v/>
      </c>
      <c r="AV1001" s="24" t="str">
        <f>_xlfn.XLOOKUP(B1001,'[5]cells down 02052026 13h50'!$B:$B,'[5]cells down 02052026 13h50'!$R:$R,"")</f>
        <v/>
      </c>
      <c r="AW1001" s="24" t="str">
        <f>_xlfn.XLOOKUP(B1001,'[5]cells down 02052026 13h50'!$B:$B,'[5]cells down 02052026 13h50'!$R:$R,"")</f>
        <v/>
      </c>
      <c r="AX1001" s="24" t="str">
        <f>_xlfn.XLOOKUP(B1001,'[6]cell downs 03052026 8h40 '!$B:$B,'[6]cell downs 03052026 8h40 '!$R:$R,"")</f>
        <v/>
      </c>
      <c r="AY1001" s="24" t="str">
        <f>_xlfn.XLOOKUP(B1001,'[7]ALL SITES DOWN'!$D:$D,'[7]ALL SITES DOWN'!$J:$J,"")</f>
        <v/>
      </c>
      <c r="AZ1001" s="24" t="str">
        <f>_xlfn.XLOOKUP(B1001,'[8]ALL SITES DOWN'!$D:$D,'[8]ALL SITES DOWN'!$J:$J,"")</f>
        <v/>
      </c>
      <c r="BA1001" s="9" t="str">
        <f>_xlfn.XLOOKUP(B1001,[9]sheet1!$AC:$AC,[9]sheet1!$AF:$AF,"")</f>
        <v/>
      </c>
      <c r="BB1001" s="14" t="s">
        <v>5537</v>
      </c>
      <c r="BC1001" s="14" t="s">
        <v>5537</v>
      </c>
      <c r="BD1001" s="14" t="str">
        <f>_xlfn.XLOOKUP(B1001,'[10]cell downs 18042026 17h'!$B:$B,'[10]cell downs 18042026 17h'!$B:$B,"")</f>
        <v/>
      </c>
      <c r="BE1001" s="14" t="str">
        <f>_xlfn.XLOOKUP(B1001,'[11]Cells Huawei 19042026 15h'!$B:$B,'[11]Cells Huawei 19042026 15h'!$B:$B,"")</f>
        <v/>
      </c>
      <c r="BF1001" s="9" t="str">
        <f>_xlfn.XLOOKUP(B1001,'[12]cells down 19042026 9H40'!$B:$B,'[12]cells down 19042026 9H40'!$B:$B,"")</f>
        <v/>
      </c>
      <c r="BG1001" s="9" t="s">
        <v>5537</v>
      </c>
      <c r="BH1001" s="9" t="s">
        <v>5537</v>
      </c>
    </row>
    <row r="1002" spans="1:60" s="9" customFormat="1" x14ac:dyDescent="0.3">
      <c r="A1002" s="1" t="s">
        <v>3241</v>
      </c>
      <c r="B1002" s="8" t="s">
        <v>3242</v>
      </c>
      <c r="C1002" s="3" t="str">
        <f>_xlfn.XLOOKUP(B1002,'[1]daily break down'!$D:$D,'[1]daily break down'!$E:$E,"")</f>
        <v>Yaounde</v>
      </c>
      <c r="D1002" s="1" t="s">
        <v>11</v>
      </c>
      <c r="E1002" s="1" t="s">
        <v>12</v>
      </c>
      <c r="F1002" s="3" t="s">
        <v>37</v>
      </c>
      <c r="G1002" s="1" t="s">
        <v>38</v>
      </c>
      <c r="H1002" s="42" t="str">
        <f>_xlfn.XLOOKUP(B1002,[2]CALCULATION!$B:$B,[2]CALCULATION!$H:$H,"")</f>
        <v>ZTE</v>
      </c>
      <c r="I1002" s="34">
        <v>0</v>
      </c>
      <c r="J1002" s="34">
        <v>0</v>
      </c>
      <c r="K1002" s="34">
        <v>0</v>
      </c>
      <c r="L1002" s="34">
        <v>0</v>
      </c>
      <c r="M1002" s="34">
        <v>0</v>
      </c>
      <c r="N1002" s="34">
        <v>0</v>
      </c>
      <c r="O1002" s="34">
        <v>0</v>
      </c>
      <c r="P1002" s="34">
        <v>0</v>
      </c>
      <c r="Q1002" s="34">
        <v>0</v>
      </c>
      <c r="R1002" s="34">
        <v>0</v>
      </c>
      <c r="S1002" s="35">
        <v>0</v>
      </c>
      <c r="T1002" s="35">
        <v>0</v>
      </c>
      <c r="U1002" s="35">
        <v>1.4036206635790501E-2</v>
      </c>
      <c r="V1002" s="35">
        <v>0</v>
      </c>
      <c r="W1002" s="35">
        <v>0</v>
      </c>
      <c r="X1002" s="35">
        <v>0.3538479538171348</v>
      </c>
      <c r="Y1002" s="35">
        <v>0</v>
      </c>
      <c r="Z1002" s="35">
        <v>0</v>
      </c>
      <c r="AA1002" s="35">
        <v>0</v>
      </c>
      <c r="AB1002" s="35">
        <v>0</v>
      </c>
      <c r="AC1002" s="35">
        <v>0</v>
      </c>
      <c r="AD1002" s="35">
        <v>0</v>
      </c>
      <c r="AE1002" s="58" t="s">
        <v>5560</v>
      </c>
      <c r="AF1002" s="58"/>
      <c r="AG1002" s="57" t="str" cm="1">
        <f t="array" ref="AG1002">IFERROR(_xlfn.IFS(
AI1002="MPR ISSUE","PDH",
AI1002="BSS Hardware Issue","BSS",
AI1002="Sites strategiques, MLL, Pylone, etc.","ENVTECH",
AI1002="AKTIVCO DEFAUT GE &amp; POWER Cabinet","AKTIVCO",
AI1002="AKTIVCO Coupure ENEO &amp; Baisse de tension","AKTIVCO GRID ONLY",
AI1002="Coupure ENEO &amp; Baisse de tension","IHS GRID ONLY",
AI1002="Defaut GE &amp; POWER Cabinet","IHS",
AI1002="Sharing","Partners",
AI1002="Sites strategiques &amp; DataCenter","SST &amp; DC",
AI1002="Exclu","Exclu",
AI1002="SAT","SAT",
AI1002="SPARE-ISSUE","SPARE-ISSUE",
AI1002="Fiber CAmtel","TRANS_FO_CAMTEL",
AI1002="Fiber AOF","Fiber AOF",
AI1002="Projet OCM (HUAWEI)","TRAVAUX-HUAWEI",
AI1002="Projet OCM (NOKIA)","TRAVAUX-NOKIA",
AI1002="ACCESS-ISSUE","ACCESS-ISSUE",
AI1002="Projet OCM (ZTE, NOKIA, autres projets)","TRAVAUX OCM",
AI1002="No root CAuse","No root cause",
AI1002="ODU HS","PDH",
AI1002="IP &amp; VLAN","PDH",
AI1002="Warehouse HUAWEI","SPARE-ISSUE",
AI1002="SPARE-HS","SPARE-ISSUE",
AI1002="Power Telco","BSS",AI1002="no impacts","no impacts"
),"")</f>
        <v>no impacts</v>
      </c>
      <c r="AH1002" s="57" t="str" cm="1">
        <f t="array" ref="AH1002">IFERROR(_xlfn.IFS(
AI1002="MPR ISSUE","TX ISSUE",
AI1002="BSS Hardware Issue","RAN ISSUE",
AI1002="Sites strategiques, MLL, Pylone, etc.","ENVTECH",
AI1002="AKTIVCO DEFAUT GE &amp; POWER Cabinet","POWER ISSUE",
AI1002="AKTIVCO Coupure ENEO &amp; Baisse de tension","POWER ISSUE",
AI1002="Coupure ENEO &amp; Baisse de tension","POWER ISSUE",
AI1002="Defaut GE &amp; POWER Cabinet","POWER ISSUE",
AI1002="Sharing","POWER ISSUE",
AI1002="Sites strategiques &amp; DataCenter","POWER ISSUE",
AI1002="Exclu","Exclu",
AI1002="SAT","TX ISSUE",
AI1002="SPARE-ISSUE","SPARE-ISSUE",
AI1002="Fiber CAmtel","TX ISSUE",
AI1002="Fiber AOF","TX ISSUE",
AI1002="Projet OCM (HUAWEI)","TRAVAUX-HUAWEI",
AI1002="Projet OCM (NOKIA)","TRAVAUX -NOKIA",
AI1002="ACCESS-ISSUE","ACCESS-ISSUE",
AI1002="Projet OCM (ZTE, NOKIA, autres projets)","TRAVAUX OCM",
AI1002="No root CAuse","No root cause",
AI1002="ODU HS","TX ISSUE",
AI1002="IP &amp; VLAN","TX ISSUE",
AI1002="Warehouse HUAWEI","SPARE-ISSUE",
AI1002="SPARE-HS","SPARE-ISSUE",
AI1002="Power Telco","RAN ISSUE",AI1002="no impacts","no impacts"
),"")</f>
        <v>no impacts</v>
      </c>
      <c r="AI1002" s="85" t="s">
        <v>5998</v>
      </c>
      <c r="AJ1002" s="57" t="str" cm="1">
        <f t="array" ref="AJ1002">IFERROR(_xlfn.IFS(
AI1002="MPR ISSUE","ACTIVE",
AI1002="BSS Hardware Issue","ACTIVE",
AI1002="Sites strategiques, MLL, Pylone, etc.","PASSIVE",
AI1002="AKTIVCO DEFAUT GE &amp; POWER Cabinet","PASSIVE",
AI1002="AKTIVCO Coupure ENEO &amp; Baisse de tension","PASSIVE",
AI1002="Coupure ENEO &amp; Baisse de tension","PASSIVE",
AI1002="Defaut GE &amp; POWER Cabinet","PASSIVE",
AI1002="Sharing","PASSIVE",
AI1002="Sites strategiques &amp; DataCenter","PASSIVE",
AI1002="Exclu","Exclu",
AI1002="SAT","ACTIVE",
AI1002="SPARE-ISSUE","SPARE-ISSUE",
AI1002="Fiber CAmtel","ACTIVE",
AI1002="Fiber AOF","ACTIVE",
AI1002="Projet OCM (HUAWEI)","PLANNED WORKS",
AI1002="Projet OCM (NOKIA)","PLANNED WORKS",
AI1002="ACCESS-ISSUE","ACCESS-ISSUE",
AI1002="Projet OCM (ZTE, NOKIA, autres projets)","PLANNED WORKS",
AI1002="No root CAuse","No root cause",
AI1002="ODU HS","ACTIVE",
AI1002="IP &amp; VLAN","ACTIVE",
AI1002="Warehouse HUAWEI","SPARE-ISSUE",
AI1002="SPARE-HS","SPARE-ISSUE",
AI1002="Power Telco","ACTIVE", AI1002="no impacts","no impacts"
),"")</f>
        <v>no impacts</v>
      </c>
      <c r="AK1002" s="23" t="s">
        <v>5537</v>
      </c>
      <c r="AL1002" s="23" t="str">
        <f t="shared" si="27"/>
        <v>CTR_540</v>
      </c>
      <c r="AN1002" s="9" t="s">
        <v>5537</v>
      </c>
      <c r="AO1002" s="23" t="str">
        <f>_xlfn.XLOOKUP(B1002,'INCIDENT-05-03-2026'!E:E,'INCIDENT-05-03-2026'!F:F,"")</f>
        <v/>
      </c>
      <c r="AP1002" s="7" t="s">
        <v>5537</v>
      </c>
      <c r="AQ1002" s="6"/>
      <c r="AR1002" s="7"/>
      <c r="AS1002" s="3" t="str">
        <f>_xlfn.XLOOKUP(B1002,'[3]tt num | region | site id'!$C:$C,'[3]tt num | region | site id'!$Q:$Q,"")</f>
        <v/>
      </c>
      <c r="AT1002" s="24" t="str">
        <f>_xlfn.XLOOKUP(B1002,'[4]Cells Huawei 03052026 12h'!$B:$B,'[4]Cells Huawei 03052026 12h'!$T:$T,"")</f>
        <v/>
      </c>
      <c r="AU1002" s="24" t="str">
        <f>_xlfn.XLOOKUP(B1002,'[5]cells down 02052026 8h50'!$B:$B,'[5]cells down 02052026 8h50'!$R:$R,"")</f>
        <v/>
      </c>
      <c r="AV1002" s="24" t="str">
        <f>_xlfn.XLOOKUP(B1002,'[5]cells down 02052026 13h50'!$B:$B,'[5]cells down 02052026 13h50'!$R:$R,"")</f>
        <v/>
      </c>
      <c r="AW1002" s="24" t="str">
        <f>_xlfn.XLOOKUP(B1002,'[5]cells down 02052026 13h50'!$B:$B,'[5]cells down 02052026 13h50'!$R:$R,"")</f>
        <v/>
      </c>
      <c r="AX1002" s="24" t="str">
        <f>_xlfn.XLOOKUP(B1002,'[6]cell downs 03052026 8h40 '!$B:$B,'[6]cell downs 03052026 8h40 '!$R:$R,"")</f>
        <v/>
      </c>
      <c r="AY1002" s="24" t="str">
        <f>_xlfn.XLOOKUP(B1002,'[7]ALL SITES DOWN'!$D:$D,'[7]ALL SITES DOWN'!$J:$J,"")</f>
        <v/>
      </c>
      <c r="AZ1002" s="24" t="str">
        <f>_xlfn.XLOOKUP(B1002,'[8]ALL SITES DOWN'!$D:$D,'[8]ALL SITES DOWN'!$J:$J,"")</f>
        <v/>
      </c>
      <c r="BA1002" s="9" t="str">
        <f>_xlfn.XLOOKUP(B1002,[9]sheet1!$AC:$AC,[9]sheet1!$AF:$AF,"")</f>
        <v/>
      </c>
      <c r="BB1002" s="14" t="s">
        <v>5537</v>
      </c>
      <c r="BC1002" s="14" t="s">
        <v>5537</v>
      </c>
      <c r="BD1002" s="14" t="str">
        <f>_xlfn.XLOOKUP(B1002,'[10]cell downs 18042026 17h'!$B:$B,'[10]cell downs 18042026 17h'!$B:$B,"")</f>
        <v/>
      </c>
      <c r="BE1002" s="14" t="str">
        <f>_xlfn.XLOOKUP(B1002,'[11]Cells Huawei 19042026 15h'!$B:$B,'[11]Cells Huawei 19042026 15h'!$B:$B,"")</f>
        <v/>
      </c>
      <c r="BF1002" s="9" t="str">
        <f>_xlfn.XLOOKUP(B1002,'[12]cells down 19042026 9H40'!$B:$B,'[12]cells down 19042026 9H40'!$B:$B,"")</f>
        <v/>
      </c>
      <c r="BG1002" s="9" t="s">
        <v>3242</v>
      </c>
      <c r="BH1002" s="9" t="s">
        <v>12</v>
      </c>
    </row>
    <row r="1003" spans="1:60" s="9" customFormat="1" x14ac:dyDescent="0.3">
      <c r="A1003" s="1" t="s">
        <v>3399</v>
      </c>
      <c r="B1003" s="8" t="s">
        <v>3400</v>
      </c>
      <c r="C1003" s="3" t="str">
        <f>_xlfn.XLOOKUP(B1003,'[1]daily break down'!$D:$D,'[1]daily break down'!$E:$E,"")</f>
        <v>Douala</v>
      </c>
      <c r="D1003" s="1" t="s">
        <v>11</v>
      </c>
      <c r="E1003" s="1" t="s">
        <v>12</v>
      </c>
      <c r="F1003" s="3" t="s">
        <v>31</v>
      </c>
      <c r="G1003" s="1" t="s">
        <v>32</v>
      </c>
      <c r="H1003" s="42" t="str">
        <f>_xlfn.XLOOKUP(B1003,[2]CALCULATION!$B:$B,[2]CALCULATION!$H:$H,"")</f>
        <v>ZTE</v>
      </c>
      <c r="I1003" s="34">
        <v>0</v>
      </c>
      <c r="J1003" s="34">
        <v>0</v>
      </c>
      <c r="K1003" s="34">
        <v>0</v>
      </c>
      <c r="L1003" s="34">
        <v>2.1223743197699885E-3</v>
      </c>
      <c r="M1003" s="34">
        <v>8.5875902098261708E-2</v>
      </c>
      <c r="N1003" s="34">
        <v>0</v>
      </c>
      <c r="O1003" s="34">
        <v>0</v>
      </c>
      <c r="P1003" s="34">
        <v>0</v>
      </c>
      <c r="Q1003" s="34">
        <v>3.9308512611540732E-2</v>
      </c>
      <c r="R1003" s="34">
        <v>0</v>
      </c>
      <c r="S1003" s="35">
        <v>0</v>
      </c>
      <c r="T1003" s="35">
        <v>0</v>
      </c>
      <c r="U1003" s="35">
        <v>0</v>
      </c>
      <c r="V1003" s="35">
        <v>0</v>
      </c>
      <c r="W1003" s="35">
        <v>0</v>
      </c>
      <c r="X1003" s="35">
        <v>0.33804607442792123</v>
      </c>
      <c r="Y1003" s="35">
        <v>0</v>
      </c>
      <c r="Z1003" s="35">
        <v>0</v>
      </c>
      <c r="AA1003" s="35">
        <v>0</v>
      </c>
      <c r="AB1003" s="35">
        <v>0</v>
      </c>
      <c r="AC1003" s="35">
        <v>0</v>
      </c>
      <c r="AD1003" s="35">
        <v>0</v>
      </c>
      <c r="AE1003" s="58" t="s">
        <v>5560</v>
      </c>
      <c r="AF1003" s="58"/>
      <c r="AG1003" s="57" t="str" cm="1">
        <f t="array" ref="AG1003">IFERROR(_xlfn.IFS(
AI1003="MPR ISSUE","PDH",
AI1003="BSS Hardware Issue","BSS",
AI1003="Sites strategiques, MLL, Pylone, etc.","ENVTECH",
AI1003="AKTIVCO DEFAUT GE &amp; POWER Cabinet","AKTIVCO",
AI1003="AKTIVCO Coupure ENEO &amp; Baisse de tension","AKTIVCO GRID ONLY",
AI1003="Coupure ENEO &amp; Baisse de tension","IHS GRID ONLY",
AI1003="Defaut GE &amp; POWER Cabinet","IHS",
AI1003="Sharing","Partners",
AI1003="Sites strategiques &amp; DataCenter","SST &amp; DC",
AI1003="Exclu","Exclu",
AI1003="SAT","SAT",
AI1003="SPARE-ISSUE","SPARE-ISSUE",
AI1003="Fiber CAmtel","TRANS_FO_CAMTEL",
AI1003="Fiber AOF","Fiber AOF",
AI1003="Projet OCM (HUAWEI)","TRAVAUX-HUAWEI",
AI1003="Projet OCM (NOKIA)","TRAVAUX-NOKIA",
AI1003="ACCESS-ISSUE","ACCESS-ISSUE",
AI1003="Projet OCM (ZTE, NOKIA, autres projets)","TRAVAUX OCM",
AI1003="No root CAuse","No root cause",
AI1003="ODU HS","PDH",
AI1003="IP &amp; VLAN","PDH",
AI1003="Warehouse HUAWEI","SPARE-ISSUE",
AI1003="SPARE-HS","SPARE-ISSUE",
AI1003="Power Telco","BSS",AI1003="no impacts","no impacts"
),"")</f>
        <v>no impacts</v>
      </c>
      <c r="AH1003" s="57" t="str" cm="1">
        <f t="array" ref="AH1003">IFERROR(_xlfn.IFS(
AI1003="MPR ISSUE","TX ISSUE",
AI1003="BSS Hardware Issue","RAN ISSUE",
AI1003="Sites strategiques, MLL, Pylone, etc.","ENVTECH",
AI1003="AKTIVCO DEFAUT GE &amp; POWER Cabinet","POWER ISSUE",
AI1003="AKTIVCO Coupure ENEO &amp; Baisse de tension","POWER ISSUE",
AI1003="Coupure ENEO &amp; Baisse de tension","POWER ISSUE",
AI1003="Defaut GE &amp; POWER Cabinet","POWER ISSUE",
AI1003="Sharing","POWER ISSUE",
AI1003="Sites strategiques &amp; DataCenter","POWER ISSUE",
AI1003="Exclu","Exclu",
AI1003="SAT","TX ISSUE",
AI1003="SPARE-ISSUE","SPARE-ISSUE",
AI1003="Fiber CAmtel","TX ISSUE",
AI1003="Fiber AOF","TX ISSUE",
AI1003="Projet OCM (HUAWEI)","TRAVAUX-HUAWEI",
AI1003="Projet OCM (NOKIA)","TRAVAUX -NOKIA",
AI1003="ACCESS-ISSUE","ACCESS-ISSUE",
AI1003="Projet OCM (ZTE, NOKIA, autres projets)","TRAVAUX OCM",
AI1003="No root CAuse","No root cause",
AI1003="ODU HS","TX ISSUE",
AI1003="IP &amp; VLAN","TX ISSUE",
AI1003="Warehouse HUAWEI","SPARE-ISSUE",
AI1003="SPARE-HS","SPARE-ISSUE",
AI1003="Power Telco","RAN ISSUE",AI1003="no impacts","no impacts"
),"")</f>
        <v>no impacts</v>
      </c>
      <c r="AI1003" s="85" t="s">
        <v>5998</v>
      </c>
      <c r="AJ1003" s="57" t="str" cm="1">
        <f t="array" ref="AJ1003">IFERROR(_xlfn.IFS(
AI1003="MPR ISSUE","ACTIVE",
AI1003="BSS Hardware Issue","ACTIVE",
AI1003="Sites strategiques, MLL, Pylone, etc.","PASSIVE",
AI1003="AKTIVCO DEFAUT GE &amp; POWER Cabinet","PASSIVE",
AI1003="AKTIVCO Coupure ENEO &amp; Baisse de tension","PASSIVE",
AI1003="Coupure ENEO &amp; Baisse de tension","PASSIVE",
AI1003="Defaut GE &amp; POWER Cabinet","PASSIVE",
AI1003="Sharing","PASSIVE",
AI1003="Sites strategiques &amp; DataCenter","PASSIVE",
AI1003="Exclu","Exclu",
AI1003="SAT","ACTIVE",
AI1003="SPARE-ISSUE","SPARE-ISSUE",
AI1003="Fiber CAmtel","ACTIVE",
AI1003="Fiber AOF","ACTIVE",
AI1003="Projet OCM (HUAWEI)","PLANNED WORKS",
AI1003="Projet OCM (NOKIA)","PLANNED WORKS",
AI1003="ACCESS-ISSUE","ACCESS-ISSUE",
AI1003="Projet OCM (ZTE, NOKIA, autres projets)","PLANNED WORKS",
AI1003="No root CAuse","No root cause",
AI1003="ODU HS","ACTIVE",
AI1003="IP &amp; VLAN","ACTIVE",
AI1003="Warehouse HUAWEI","SPARE-ISSUE",
AI1003="SPARE-HS","SPARE-ISSUE",
AI1003="Power Telco","ACTIVE", AI1003="no impacts","no impacts"
),"")</f>
        <v>no impacts</v>
      </c>
      <c r="AK1003" s="23" t="s">
        <v>5537</v>
      </c>
      <c r="AL1003" s="23" t="str">
        <f t="shared" si="27"/>
        <v>LIT_373</v>
      </c>
      <c r="AN1003" s="9" t="s">
        <v>5537</v>
      </c>
      <c r="AO1003" s="23" t="str">
        <f>_xlfn.XLOOKUP(B1003,'INCIDENT-05-03-2026'!E:E,'INCIDENT-05-03-2026'!F:F,"")</f>
        <v/>
      </c>
      <c r="AP1003" s="7" t="s">
        <v>5537</v>
      </c>
      <c r="AQ1003" s="6"/>
      <c r="AR1003" s="7"/>
      <c r="AS1003" s="3" t="str">
        <f>_xlfn.XLOOKUP(B1003,'[3]tt num | region | site id'!$C:$C,'[3]tt num | region | site id'!$Q:$Q,"")</f>
        <v/>
      </c>
      <c r="AT1003" s="24" t="str">
        <f>_xlfn.XLOOKUP(B1003,'[4]Cells Huawei 03052026 12h'!$B:$B,'[4]Cells Huawei 03052026 12h'!$T:$T,"")</f>
        <v/>
      </c>
      <c r="AU1003" s="24" t="str">
        <f>_xlfn.XLOOKUP(B1003,'[5]cells down 02052026 8h50'!$B:$B,'[5]cells down 02052026 8h50'!$R:$R,"")</f>
        <v/>
      </c>
      <c r="AV1003" s="24" t="str">
        <f>_xlfn.XLOOKUP(B1003,'[5]cells down 02052026 13h50'!$B:$B,'[5]cells down 02052026 13h50'!$R:$R,"")</f>
        <v/>
      </c>
      <c r="AW1003" s="24" t="str">
        <f>_xlfn.XLOOKUP(B1003,'[5]cells down 02052026 13h50'!$B:$B,'[5]cells down 02052026 13h50'!$R:$R,"")</f>
        <v/>
      </c>
      <c r="AX1003" s="24" t="str">
        <f>_xlfn.XLOOKUP(B1003,'[6]cell downs 03052026 8h40 '!$B:$B,'[6]cell downs 03052026 8h40 '!$R:$R,"")</f>
        <v/>
      </c>
      <c r="AY1003" s="24" t="str">
        <f>_xlfn.XLOOKUP(B1003,'[7]ALL SITES DOWN'!$D:$D,'[7]ALL SITES DOWN'!$J:$J,"")</f>
        <v/>
      </c>
      <c r="AZ1003" s="24" t="str">
        <f>_xlfn.XLOOKUP(B1003,'[8]ALL SITES DOWN'!$D:$D,'[8]ALL SITES DOWN'!$J:$J,"")</f>
        <v/>
      </c>
      <c r="BA1003" s="9" t="str">
        <f>_xlfn.XLOOKUP(B1003,[9]sheet1!$AC:$AC,[9]sheet1!$AF:$AF,"")</f>
        <v/>
      </c>
      <c r="BB1003" s="14" t="s">
        <v>5537</v>
      </c>
      <c r="BC1003" s="14" t="s">
        <v>5537</v>
      </c>
      <c r="BD1003" s="14" t="str">
        <f>_xlfn.XLOOKUP(B1003,'[10]cell downs 18042026 17h'!$B:$B,'[10]cell downs 18042026 17h'!$B:$B,"")</f>
        <v/>
      </c>
      <c r="BE1003" s="14" t="str">
        <f>_xlfn.XLOOKUP(B1003,'[11]Cells Huawei 19042026 15h'!$B:$B,'[11]Cells Huawei 19042026 15h'!$B:$B,"")</f>
        <v/>
      </c>
      <c r="BF1003" s="9" t="str">
        <f>_xlfn.XLOOKUP(B1003,'[12]cells down 19042026 9H40'!$B:$B,'[12]cells down 19042026 9H40'!$B:$B,"")</f>
        <v/>
      </c>
      <c r="BG1003" s="9" t="s">
        <v>3400</v>
      </c>
      <c r="BH1003" s="9" t="s">
        <v>12</v>
      </c>
    </row>
    <row r="1004" spans="1:60" s="9" customFormat="1" x14ac:dyDescent="0.3">
      <c r="A1004" s="1" t="s">
        <v>4723</v>
      </c>
      <c r="B1004" s="8" t="s">
        <v>4724</v>
      </c>
      <c r="C1004" s="3" t="str">
        <f>_xlfn.XLOOKUP(B1004,'[1]daily break down'!$D:$D,'[1]daily break down'!$E:$E,"")</f>
        <v>Douala</v>
      </c>
      <c r="D1004" s="1" t="s">
        <v>11</v>
      </c>
      <c r="E1004" s="1" t="s">
        <v>12</v>
      </c>
      <c r="F1004" s="3" t="s">
        <v>31</v>
      </c>
      <c r="G1004" s="1" t="s">
        <v>32</v>
      </c>
      <c r="H1004" s="42" t="str">
        <f>_xlfn.XLOOKUP(B1004,[2]CALCULATION!$B:$B,[2]CALCULATION!$H:$H,"")</f>
        <v>ZTE</v>
      </c>
      <c r="I1004" s="34">
        <v>0</v>
      </c>
      <c r="J1004" s="34">
        <v>0</v>
      </c>
      <c r="K1004" s="34">
        <v>0</v>
      </c>
      <c r="L1004" s="34">
        <v>4.2804187961750177E-4</v>
      </c>
      <c r="M1004" s="34">
        <v>0</v>
      </c>
      <c r="N1004" s="34">
        <v>0</v>
      </c>
      <c r="O1004" s="34">
        <v>0</v>
      </c>
      <c r="P1004" s="34">
        <v>0</v>
      </c>
      <c r="Q1004" s="34">
        <v>0</v>
      </c>
      <c r="R1004" s="34">
        <v>0</v>
      </c>
      <c r="S1004" s="35">
        <v>0</v>
      </c>
      <c r="T1004" s="35">
        <v>0</v>
      </c>
      <c r="U1004" s="35">
        <v>0</v>
      </c>
      <c r="V1004" s="35">
        <v>3.7453664466531404E-4</v>
      </c>
      <c r="W1004" s="35">
        <v>0</v>
      </c>
      <c r="X1004" s="35">
        <v>0.30961695958999336</v>
      </c>
      <c r="Y1004" s="35">
        <v>0</v>
      </c>
      <c r="Z1004" s="35">
        <v>0</v>
      </c>
      <c r="AA1004" s="35">
        <v>0</v>
      </c>
      <c r="AB1004" s="35">
        <v>0</v>
      </c>
      <c r="AC1004" s="35">
        <v>0</v>
      </c>
      <c r="AD1004" s="35">
        <v>0</v>
      </c>
      <c r="AE1004" s="58" t="s">
        <v>5560</v>
      </c>
      <c r="AF1004" s="58"/>
      <c r="AG1004" s="57" t="str" cm="1">
        <f t="array" ref="AG1004">IFERROR(_xlfn.IFS(
AI1004="MPR ISSUE","PDH",
AI1004="BSS Hardware Issue","BSS",
AI1004="Sites strategiques, MLL, Pylone, etc.","ENVTECH",
AI1004="AKTIVCO DEFAUT GE &amp; POWER Cabinet","AKTIVCO",
AI1004="AKTIVCO Coupure ENEO &amp; Baisse de tension","AKTIVCO GRID ONLY",
AI1004="Coupure ENEO &amp; Baisse de tension","IHS GRID ONLY",
AI1004="Defaut GE &amp; POWER Cabinet","IHS",
AI1004="Sharing","Partners",
AI1004="Sites strategiques &amp; DataCenter","SST &amp; DC",
AI1004="Exclu","Exclu",
AI1004="SAT","SAT",
AI1004="SPARE-ISSUE","SPARE-ISSUE",
AI1004="Fiber CAmtel","TRANS_FO_CAMTEL",
AI1004="Fiber AOF","Fiber AOF",
AI1004="Projet OCM (HUAWEI)","TRAVAUX-HUAWEI",
AI1004="Projet OCM (NOKIA)","TRAVAUX-NOKIA",
AI1004="ACCESS-ISSUE","ACCESS-ISSUE",
AI1004="Projet OCM (ZTE, NOKIA, autres projets)","TRAVAUX OCM",
AI1004="No root CAuse","No root cause",
AI1004="ODU HS","PDH",
AI1004="IP &amp; VLAN","PDH",
AI1004="Warehouse HUAWEI","SPARE-ISSUE",
AI1004="SPARE-HS","SPARE-ISSUE",
AI1004="Power Telco","BSS",AI1004="no impacts","no impacts"
),"")</f>
        <v>no impacts</v>
      </c>
      <c r="AH1004" s="57" t="str" cm="1">
        <f t="array" ref="AH1004">IFERROR(_xlfn.IFS(
AI1004="MPR ISSUE","TX ISSUE",
AI1004="BSS Hardware Issue","RAN ISSUE",
AI1004="Sites strategiques, MLL, Pylone, etc.","ENVTECH",
AI1004="AKTIVCO DEFAUT GE &amp; POWER Cabinet","POWER ISSUE",
AI1004="AKTIVCO Coupure ENEO &amp; Baisse de tension","POWER ISSUE",
AI1004="Coupure ENEO &amp; Baisse de tension","POWER ISSUE",
AI1004="Defaut GE &amp; POWER Cabinet","POWER ISSUE",
AI1004="Sharing","POWER ISSUE",
AI1004="Sites strategiques &amp; DataCenter","POWER ISSUE",
AI1004="Exclu","Exclu",
AI1004="SAT","TX ISSUE",
AI1004="SPARE-ISSUE","SPARE-ISSUE",
AI1004="Fiber CAmtel","TX ISSUE",
AI1004="Fiber AOF","TX ISSUE",
AI1004="Projet OCM (HUAWEI)","TRAVAUX-HUAWEI",
AI1004="Projet OCM (NOKIA)","TRAVAUX -NOKIA",
AI1004="ACCESS-ISSUE","ACCESS-ISSUE",
AI1004="Projet OCM (ZTE, NOKIA, autres projets)","TRAVAUX OCM",
AI1004="No root CAuse","No root cause",
AI1004="ODU HS","TX ISSUE",
AI1004="IP &amp; VLAN","TX ISSUE",
AI1004="Warehouse HUAWEI","SPARE-ISSUE",
AI1004="SPARE-HS","SPARE-ISSUE",
AI1004="Power Telco","RAN ISSUE",AI1004="no impacts","no impacts"
),"")</f>
        <v>no impacts</v>
      </c>
      <c r="AI1004" s="85" t="s">
        <v>5998</v>
      </c>
      <c r="AJ1004" s="57" t="str" cm="1">
        <f t="array" ref="AJ1004">IFERROR(_xlfn.IFS(
AI1004="MPR ISSUE","ACTIVE",
AI1004="BSS Hardware Issue","ACTIVE",
AI1004="Sites strategiques, MLL, Pylone, etc.","PASSIVE",
AI1004="AKTIVCO DEFAUT GE &amp; POWER Cabinet","PASSIVE",
AI1004="AKTIVCO Coupure ENEO &amp; Baisse de tension","PASSIVE",
AI1004="Coupure ENEO &amp; Baisse de tension","PASSIVE",
AI1004="Defaut GE &amp; POWER Cabinet","PASSIVE",
AI1004="Sharing","PASSIVE",
AI1004="Sites strategiques &amp; DataCenter","PASSIVE",
AI1004="Exclu","Exclu",
AI1004="SAT","ACTIVE",
AI1004="SPARE-ISSUE","SPARE-ISSUE",
AI1004="Fiber CAmtel","ACTIVE",
AI1004="Fiber AOF","ACTIVE",
AI1004="Projet OCM (HUAWEI)","PLANNED WORKS",
AI1004="Projet OCM (NOKIA)","PLANNED WORKS",
AI1004="ACCESS-ISSUE","ACCESS-ISSUE",
AI1004="Projet OCM (ZTE, NOKIA, autres projets)","PLANNED WORKS",
AI1004="No root CAuse","No root cause",
AI1004="ODU HS","ACTIVE",
AI1004="IP &amp; VLAN","ACTIVE",
AI1004="Warehouse HUAWEI","SPARE-ISSUE",
AI1004="SPARE-HS","SPARE-ISSUE",
AI1004="Power Telco","ACTIVE", AI1004="no impacts","no impacts"
),"")</f>
        <v>no impacts</v>
      </c>
      <c r="AK1004" s="23" t="s">
        <v>5537</v>
      </c>
      <c r="AL1004" s="23" t="str">
        <f t="shared" si="27"/>
        <v>LIT_444</v>
      </c>
      <c r="AN1004" s="9" t="s">
        <v>5537</v>
      </c>
      <c r="AO1004" s="23" t="str">
        <f>_xlfn.XLOOKUP(B1004,'INCIDENT-05-03-2026'!E:E,'INCIDENT-05-03-2026'!F:F,"")</f>
        <v/>
      </c>
      <c r="AP1004" s="7" t="s">
        <v>5537</v>
      </c>
      <c r="AQ1004" s="6"/>
      <c r="AR1004" s="7"/>
      <c r="AS1004" s="3" t="str">
        <f>_xlfn.XLOOKUP(B1004,'[3]tt num | region | site id'!$C:$C,'[3]tt num | region | site id'!$Q:$Q,"")</f>
        <v/>
      </c>
      <c r="AT1004" s="24" t="str">
        <f>_xlfn.XLOOKUP(B1004,'[4]Cells Huawei 03052026 12h'!$B:$B,'[4]Cells Huawei 03052026 12h'!$T:$T,"")</f>
        <v/>
      </c>
      <c r="AU1004" s="24" t="str">
        <f>_xlfn.XLOOKUP(B1004,'[5]cells down 02052026 8h50'!$B:$B,'[5]cells down 02052026 8h50'!$R:$R,"")</f>
        <v/>
      </c>
      <c r="AV1004" s="24" t="str">
        <f>_xlfn.XLOOKUP(B1004,'[5]cells down 02052026 13h50'!$B:$B,'[5]cells down 02052026 13h50'!$R:$R,"")</f>
        <v/>
      </c>
      <c r="AW1004" s="24" t="str">
        <f>_xlfn.XLOOKUP(B1004,'[5]cells down 02052026 13h50'!$B:$B,'[5]cells down 02052026 13h50'!$R:$R,"")</f>
        <v/>
      </c>
      <c r="AX1004" s="24" t="str">
        <f>_xlfn.XLOOKUP(B1004,'[6]cell downs 03052026 8h40 '!$B:$B,'[6]cell downs 03052026 8h40 '!$R:$R,"")</f>
        <v/>
      </c>
      <c r="AY1004" s="24" t="str">
        <f>_xlfn.XLOOKUP(B1004,'[7]ALL SITES DOWN'!$D:$D,'[7]ALL SITES DOWN'!$J:$J,"")</f>
        <v/>
      </c>
      <c r="AZ1004" s="24" t="str">
        <f>_xlfn.XLOOKUP(B1004,'[8]ALL SITES DOWN'!$D:$D,'[8]ALL SITES DOWN'!$J:$J,"")</f>
        <v/>
      </c>
      <c r="BA1004" s="9" t="str">
        <f>_xlfn.XLOOKUP(B1004,[9]sheet1!$AC:$AC,[9]sheet1!$AF:$AF,"")</f>
        <v/>
      </c>
      <c r="BB1004" s="14" t="s">
        <v>5537</v>
      </c>
      <c r="BC1004" s="14" t="s">
        <v>5537</v>
      </c>
      <c r="BD1004" s="14" t="str">
        <f>_xlfn.XLOOKUP(B1004,'[10]cell downs 18042026 17h'!$B:$B,'[10]cell downs 18042026 17h'!$B:$B,"")</f>
        <v/>
      </c>
      <c r="BE1004" s="14" t="str">
        <f>_xlfn.XLOOKUP(B1004,'[11]Cells Huawei 19042026 15h'!$B:$B,'[11]Cells Huawei 19042026 15h'!$B:$B,"")</f>
        <v/>
      </c>
      <c r="BF1004" s="9" t="str">
        <f>_xlfn.XLOOKUP(B1004,'[12]cells down 19042026 9H40'!$B:$B,'[12]cells down 19042026 9H40'!$B:$B,"")</f>
        <v/>
      </c>
      <c r="BG1004" s="9" t="s">
        <v>4724</v>
      </c>
      <c r="BH1004" s="9" t="s">
        <v>66</v>
      </c>
    </row>
    <row r="1005" spans="1:60" s="9" customFormat="1" x14ac:dyDescent="0.3">
      <c r="A1005" s="1" t="s">
        <v>3333</v>
      </c>
      <c r="B1005" s="1" t="s">
        <v>3334</v>
      </c>
      <c r="C1005" s="3" t="str">
        <f>_xlfn.XLOOKUP(B1005,'[1]daily break down'!$D:$D,'[1]daily break down'!$E:$E,"")</f>
        <v>Bafoussam</v>
      </c>
      <c r="D1005" s="1" t="s">
        <v>21</v>
      </c>
      <c r="E1005" s="1" t="s">
        <v>30</v>
      </c>
      <c r="F1005" s="3" t="s">
        <v>102</v>
      </c>
      <c r="G1005" s="1" t="s">
        <v>299</v>
      </c>
      <c r="H1005" s="40" t="str">
        <f>_xlfn.XLOOKUP(B1005,[2]CALCULATION!$B:$B,[2]CALCULATION!$H:$H,"")</f>
        <v>Huawei</v>
      </c>
      <c r="I1005" s="34">
        <v>12.451470751898363</v>
      </c>
      <c r="J1005" s="34">
        <v>17.214720788281923</v>
      </c>
      <c r="K1005" s="34">
        <v>6.5562282947096886</v>
      </c>
      <c r="L1005" s="34">
        <v>0</v>
      </c>
      <c r="M1005" s="34">
        <v>0</v>
      </c>
      <c r="N1005" s="34">
        <v>0</v>
      </c>
      <c r="O1005" s="34">
        <v>0</v>
      </c>
      <c r="P1005" s="34">
        <v>0.22133332191888322</v>
      </c>
      <c r="Q1005" s="34">
        <v>3.162605262632229</v>
      </c>
      <c r="R1005" s="34">
        <v>8.0339893788541588</v>
      </c>
      <c r="S1005" s="35">
        <v>6.580501836299665</v>
      </c>
      <c r="T1005" s="35">
        <v>0</v>
      </c>
      <c r="U1005" s="35">
        <v>0</v>
      </c>
      <c r="V1005" s="35">
        <v>0</v>
      </c>
      <c r="W1005" s="35">
        <v>0</v>
      </c>
      <c r="X1005" s="35">
        <v>0.30273261935947815</v>
      </c>
      <c r="Y1005" s="35">
        <v>0</v>
      </c>
      <c r="Z1005" s="35">
        <v>0.45944945253443603</v>
      </c>
      <c r="AA1005" s="35">
        <v>0</v>
      </c>
      <c r="AB1005" s="35">
        <v>0</v>
      </c>
      <c r="AC1005" s="35">
        <v>0</v>
      </c>
      <c r="AD1005" s="35">
        <v>0</v>
      </c>
      <c r="AE1005" s="58" t="s">
        <v>5560</v>
      </c>
      <c r="AF1005" s="58"/>
      <c r="AG1005" s="57" t="str" cm="1">
        <f t="array" ref="AG1005">IFERROR(_xlfn.IFS(
AI1005="MPR ISSUE","PDH",
AI1005="BSS Hardware Issue","BSS",
AI1005="Sites strategiques, MLL, Pylone, etc.","ENVTECH",
AI1005="AKTIVCO DEFAUT GE &amp; POWER Cabinet","AKTIVCO",
AI1005="AKTIVCO Coupure ENEO &amp; Baisse de tension","AKTIVCO GRID ONLY",
AI1005="Coupure ENEO &amp; Baisse de tension","IHS GRID ONLY",
AI1005="Defaut GE &amp; POWER Cabinet","IHS",
AI1005="Sharing","Partners",
AI1005="Sites strategiques &amp; DataCenter","SST &amp; DC",
AI1005="Exclu","Exclu",
AI1005="SAT","SAT",
AI1005="SPARE-ISSUE","SPARE-ISSUE",
AI1005="Fiber CAmtel","TRANS_FO_CAMTEL",
AI1005="Fiber AOF","Fiber AOF",
AI1005="Projet OCM (HUAWEI)","TRAVAUX-HUAWEI",
AI1005="Projet OCM (NOKIA)","TRAVAUX-NOKIA",
AI1005="ACCESS-ISSUE","ACCESS-ISSUE",
AI1005="Projet OCM (ZTE, NOKIA, autres projets)","TRAVAUX OCM",
AI1005="No root CAuse","No root cause",
AI1005="ODU HS","PDH",
AI1005="IP &amp; VLAN","PDH",
AI1005="Warehouse HUAWEI","SPARE-ISSUE",
AI1005="SPARE-HS","SPARE-ISSUE",
AI1005="Power Telco","BSS",AI1005="no impacts","no impacts"
),"")</f>
        <v>no impacts</v>
      </c>
      <c r="AH1005" s="57" t="str" cm="1">
        <f t="array" ref="AH1005">IFERROR(_xlfn.IFS(
AI1005="MPR ISSUE","TX ISSUE",
AI1005="BSS Hardware Issue","RAN ISSUE",
AI1005="Sites strategiques, MLL, Pylone, etc.","ENVTECH",
AI1005="AKTIVCO DEFAUT GE &amp; POWER Cabinet","POWER ISSUE",
AI1005="AKTIVCO Coupure ENEO &amp; Baisse de tension","POWER ISSUE",
AI1005="Coupure ENEO &amp; Baisse de tension","POWER ISSUE",
AI1005="Defaut GE &amp; POWER Cabinet","POWER ISSUE",
AI1005="Sharing","POWER ISSUE",
AI1005="Sites strategiques &amp; DataCenter","POWER ISSUE",
AI1005="Exclu","Exclu",
AI1005="SAT","TX ISSUE",
AI1005="SPARE-ISSUE","SPARE-ISSUE",
AI1005="Fiber CAmtel","TX ISSUE",
AI1005="Fiber AOF","TX ISSUE",
AI1005="Projet OCM (HUAWEI)","TRAVAUX-HUAWEI",
AI1005="Projet OCM (NOKIA)","TRAVAUX -NOKIA",
AI1005="ACCESS-ISSUE","ACCESS-ISSUE",
AI1005="Projet OCM (ZTE, NOKIA, autres projets)","TRAVAUX OCM",
AI1005="No root CAuse","No root cause",
AI1005="ODU HS","TX ISSUE",
AI1005="IP &amp; VLAN","TX ISSUE",
AI1005="Warehouse HUAWEI","SPARE-ISSUE",
AI1005="SPARE-HS","SPARE-ISSUE",
AI1005="Power Telco","RAN ISSUE",AI1005="no impacts","no impacts"
),"")</f>
        <v>no impacts</v>
      </c>
      <c r="AI1005" s="85" t="s">
        <v>5998</v>
      </c>
      <c r="AJ1005" s="57" t="str" cm="1">
        <f t="array" ref="AJ1005">IFERROR(_xlfn.IFS(
AI1005="MPR ISSUE","ACTIVE",
AI1005="BSS Hardware Issue","ACTIVE",
AI1005="Sites strategiques, MLL, Pylone, etc.","PASSIVE",
AI1005="AKTIVCO DEFAUT GE &amp; POWER Cabinet","PASSIVE",
AI1005="AKTIVCO Coupure ENEO &amp; Baisse de tension","PASSIVE",
AI1005="Coupure ENEO &amp; Baisse de tension","PASSIVE",
AI1005="Defaut GE &amp; POWER Cabinet","PASSIVE",
AI1005="Sharing","PASSIVE",
AI1005="Sites strategiques &amp; DataCenter","PASSIVE",
AI1005="Exclu","Exclu",
AI1005="SAT","ACTIVE",
AI1005="SPARE-ISSUE","SPARE-ISSUE",
AI1005="Fiber CAmtel","ACTIVE",
AI1005="Fiber AOF","ACTIVE",
AI1005="Projet OCM (HUAWEI)","PLANNED WORKS",
AI1005="Projet OCM (NOKIA)","PLANNED WORKS",
AI1005="ACCESS-ISSUE","ACCESS-ISSUE",
AI1005="Projet OCM (ZTE, NOKIA, autres projets)","PLANNED WORKS",
AI1005="No root CAuse","No root cause",
AI1005="ODU HS","ACTIVE",
AI1005="IP &amp; VLAN","ACTIVE",
AI1005="Warehouse HUAWEI","SPARE-ISSUE",
AI1005="SPARE-HS","SPARE-ISSUE",
AI1005="Power Telco","ACTIVE", AI1005="no impacts","no impacts"
),"")</f>
        <v>no impacts</v>
      </c>
      <c r="AK1005" s="23" t="s">
        <v>5537</v>
      </c>
      <c r="AL1005" s="23" t="str">
        <f t="shared" si="27"/>
        <v>OST_270</v>
      </c>
      <c r="AN1005" s="9" t="s">
        <v>5537</v>
      </c>
      <c r="AO1005" s="23" t="str">
        <f>_xlfn.XLOOKUP(B1005,'INCIDENT-05-03-2026'!E:E,'INCIDENT-05-03-2026'!F:F,"")</f>
        <v/>
      </c>
      <c r="AP1005" s="7" t="s">
        <v>5537</v>
      </c>
      <c r="AQ1005" s="6"/>
      <c r="AR1005" s="7"/>
      <c r="AS1005" s="3" t="str">
        <f>_xlfn.XLOOKUP(B1005,'[3]tt num | region | site id'!$C:$C,'[3]tt num | region | site id'!$Q:$Q,"")</f>
        <v/>
      </c>
      <c r="AT1005" s="24" t="str">
        <f>_xlfn.XLOOKUP(B1005,'[4]Cells Huawei 03052026 12h'!$B:$B,'[4]Cells Huawei 03052026 12h'!$T:$T,"")</f>
        <v/>
      </c>
      <c r="AU1005" s="24" t="str">
        <f>_xlfn.XLOOKUP(B1005,'[5]cells down 02052026 8h50'!$B:$B,'[5]cells down 02052026 8h50'!$R:$R,"")</f>
        <v/>
      </c>
      <c r="AV1005" s="24" t="str">
        <f>_xlfn.XLOOKUP(B1005,'[5]cells down 02052026 13h50'!$B:$B,'[5]cells down 02052026 13h50'!$R:$R,"")</f>
        <v/>
      </c>
      <c r="AW1005" s="24" t="str">
        <f>_xlfn.XLOOKUP(B1005,'[5]cells down 02052026 13h50'!$B:$B,'[5]cells down 02052026 13h50'!$R:$R,"")</f>
        <v/>
      </c>
      <c r="AX1005" s="24" t="str">
        <f>_xlfn.XLOOKUP(B1005,'[6]cell downs 03052026 8h40 '!$B:$B,'[6]cell downs 03052026 8h40 '!$R:$R,"")</f>
        <v/>
      </c>
      <c r="AY1005" s="24" t="str">
        <f>_xlfn.XLOOKUP(B1005,'[7]ALL SITES DOWN'!$D:$D,'[7]ALL SITES DOWN'!$J:$J,"")</f>
        <v/>
      </c>
      <c r="AZ1005" s="24" t="str">
        <f>_xlfn.XLOOKUP(B1005,'[8]ALL SITES DOWN'!$D:$D,'[8]ALL SITES DOWN'!$J:$J,"")</f>
        <v/>
      </c>
      <c r="BA1005" s="9" t="str">
        <f>_xlfn.XLOOKUP(B1005,[9]sheet1!$AC:$AC,[9]sheet1!$AF:$AF,"")</f>
        <v/>
      </c>
      <c r="BB1005" s="14" t="s">
        <v>5537</v>
      </c>
      <c r="BC1005" s="14" t="s">
        <v>5537</v>
      </c>
      <c r="BD1005" s="14" t="str">
        <f>_xlfn.XLOOKUP(B1005,'[10]cell downs 18042026 17h'!$B:$B,'[10]cell downs 18042026 17h'!$B:$B,"")</f>
        <v/>
      </c>
      <c r="BE1005" s="14" t="str">
        <f>_xlfn.XLOOKUP(B1005,'[11]Cells Huawei 19042026 15h'!$B:$B,'[11]Cells Huawei 19042026 15h'!$B:$B,"")</f>
        <v/>
      </c>
      <c r="BF1005" s="9" t="str">
        <f>_xlfn.XLOOKUP(B1005,'[12]cells down 19042026 9H40'!$B:$B,'[12]cells down 19042026 9H40'!$B:$B,"")</f>
        <v/>
      </c>
      <c r="BG1005" s="9" t="s">
        <v>5537</v>
      </c>
      <c r="BH1005" s="9" t="s">
        <v>12</v>
      </c>
    </row>
    <row r="1006" spans="1:60" s="9" customFormat="1" x14ac:dyDescent="0.3">
      <c r="A1006" s="1" t="s">
        <v>1168</v>
      </c>
      <c r="B1006" s="8" t="s">
        <v>1169</v>
      </c>
      <c r="C1006" s="3" t="str">
        <f>_xlfn.XLOOKUP(B1006,'[1]daily break down'!$D:$D,'[1]daily break down'!$E:$E,"")</f>
        <v>Yaounde</v>
      </c>
      <c r="D1006" s="1" t="s">
        <v>11</v>
      </c>
      <c r="E1006" s="1" t="s">
        <v>12</v>
      </c>
      <c r="F1006" s="3" t="s">
        <v>37</v>
      </c>
      <c r="G1006" s="1" t="s">
        <v>38</v>
      </c>
      <c r="H1006" s="42" t="str">
        <f>_xlfn.XLOOKUP(B1006,[2]CALCULATION!$B:$B,[2]CALCULATION!$H:$H,"")</f>
        <v>ZTE</v>
      </c>
      <c r="I1006" s="34">
        <v>0</v>
      </c>
      <c r="J1006" s="34">
        <v>0</v>
      </c>
      <c r="K1006" s="34">
        <v>0</v>
      </c>
      <c r="L1006" s="34">
        <v>0</v>
      </c>
      <c r="M1006" s="34">
        <v>0</v>
      </c>
      <c r="N1006" s="34">
        <v>0</v>
      </c>
      <c r="O1006" s="34">
        <v>0</v>
      </c>
      <c r="P1006" s="34">
        <v>0</v>
      </c>
      <c r="Q1006" s="34">
        <v>0</v>
      </c>
      <c r="R1006" s="34">
        <v>0</v>
      </c>
      <c r="S1006" s="35">
        <v>0</v>
      </c>
      <c r="T1006" s="35">
        <v>0</v>
      </c>
      <c r="U1006" s="35">
        <v>0</v>
      </c>
      <c r="V1006" s="35">
        <v>0</v>
      </c>
      <c r="W1006" s="35">
        <v>0</v>
      </c>
      <c r="X1006" s="35">
        <v>0.24548201796063734</v>
      </c>
      <c r="Y1006" s="35">
        <v>0</v>
      </c>
      <c r="Z1006" s="35">
        <v>0</v>
      </c>
      <c r="AA1006" s="35">
        <v>0</v>
      </c>
      <c r="AB1006" s="35">
        <v>0</v>
      </c>
      <c r="AC1006" s="35">
        <v>0</v>
      </c>
      <c r="AD1006" s="35">
        <v>0</v>
      </c>
      <c r="AE1006" s="58" t="s">
        <v>5560</v>
      </c>
      <c r="AF1006" s="58"/>
      <c r="AG1006" s="57" t="str" cm="1">
        <f t="array" ref="AG1006">IFERROR(_xlfn.IFS(
AI1006="MPR ISSUE","PDH",
AI1006="BSS Hardware Issue","BSS",
AI1006="Sites strategiques, MLL, Pylone, etc.","ENVTECH",
AI1006="AKTIVCO DEFAUT GE &amp; POWER Cabinet","AKTIVCO",
AI1006="AKTIVCO Coupure ENEO &amp; Baisse de tension","AKTIVCO GRID ONLY",
AI1006="Coupure ENEO &amp; Baisse de tension","IHS GRID ONLY",
AI1006="Defaut GE &amp; POWER Cabinet","IHS",
AI1006="Sharing","Partners",
AI1006="Sites strategiques &amp; DataCenter","SST &amp; DC",
AI1006="Exclu","Exclu",
AI1006="SAT","SAT",
AI1006="SPARE-ISSUE","SPARE-ISSUE",
AI1006="Fiber CAmtel","TRANS_FO_CAMTEL",
AI1006="Fiber AOF","Fiber AOF",
AI1006="Projet OCM (HUAWEI)","TRAVAUX-HUAWEI",
AI1006="Projet OCM (NOKIA)","TRAVAUX-NOKIA",
AI1006="ACCESS-ISSUE","ACCESS-ISSUE",
AI1006="Projet OCM (ZTE, NOKIA, autres projets)","TRAVAUX OCM",
AI1006="No root CAuse","No root cause",
AI1006="ODU HS","PDH",
AI1006="IP &amp; VLAN","PDH",
AI1006="Warehouse HUAWEI","SPARE-ISSUE",
AI1006="SPARE-HS","SPARE-ISSUE",
AI1006="Power Telco","BSS",AI1006="no impacts","no impacts"
),"")</f>
        <v>no impacts</v>
      </c>
      <c r="AH1006" s="57" t="str" cm="1">
        <f t="array" ref="AH1006">IFERROR(_xlfn.IFS(
AI1006="MPR ISSUE","TX ISSUE",
AI1006="BSS Hardware Issue","RAN ISSUE",
AI1006="Sites strategiques, MLL, Pylone, etc.","ENVTECH",
AI1006="AKTIVCO DEFAUT GE &amp; POWER Cabinet","POWER ISSUE",
AI1006="AKTIVCO Coupure ENEO &amp; Baisse de tension","POWER ISSUE",
AI1006="Coupure ENEO &amp; Baisse de tension","POWER ISSUE",
AI1006="Defaut GE &amp; POWER Cabinet","POWER ISSUE",
AI1006="Sharing","POWER ISSUE",
AI1006="Sites strategiques &amp; DataCenter","POWER ISSUE",
AI1006="Exclu","Exclu",
AI1006="SAT","TX ISSUE",
AI1006="SPARE-ISSUE","SPARE-ISSUE",
AI1006="Fiber CAmtel","TX ISSUE",
AI1006="Fiber AOF","TX ISSUE",
AI1006="Projet OCM (HUAWEI)","TRAVAUX-HUAWEI",
AI1006="Projet OCM (NOKIA)","TRAVAUX -NOKIA",
AI1006="ACCESS-ISSUE","ACCESS-ISSUE",
AI1006="Projet OCM (ZTE, NOKIA, autres projets)","TRAVAUX OCM",
AI1006="No root CAuse","No root cause",
AI1006="ODU HS","TX ISSUE",
AI1006="IP &amp; VLAN","TX ISSUE",
AI1006="Warehouse HUAWEI","SPARE-ISSUE",
AI1006="SPARE-HS","SPARE-ISSUE",
AI1006="Power Telco","RAN ISSUE",AI1006="no impacts","no impacts"
),"")</f>
        <v>no impacts</v>
      </c>
      <c r="AI1006" s="85" t="s">
        <v>5998</v>
      </c>
      <c r="AJ1006" s="57" t="str" cm="1">
        <f t="array" ref="AJ1006">IFERROR(_xlfn.IFS(
AI1006="MPR ISSUE","ACTIVE",
AI1006="BSS Hardware Issue","ACTIVE",
AI1006="Sites strategiques, MLL, Pylone, etc.","PASSIVE",
AI1006="AKTIVCO DEFAUT GE &amp; POWER Cabinet","PASSIVE",
AI1006="AKTIVCO Coupure ENEO &amp; Baisse de tension","PASSIVE",
AI1006="Coupure ENEO &amp; Baisse de tension","PASSIVE",
AI1006="Defaut GE &amp; POWER Cabinet","PASSIVE",
AI1006="Sharing","PASSIVE",
AI1006="Sites strategiques &amp; DataCenter","PASSIVE",
AI1006="Exclu","Exclu",
AI1006="SAT","ACTIVE",
AI1006="SPARE-ISSUE","SPARE-ISSUE",
AI1006="Fiber CAmtel","ACTIVE",
AI1006="Fiber AOF","ACTIVE",
AI1006="Projet OCM (HUAWEI)","PLANNED WORKS",
AI1006="Projet OCM (NOKIA)","PLANNED WORKS",
AI1006="ACCESS-ISSUE","ACCESS-ISSUE",
AI1006="Projet OCM (ZTE, NOKIA, autres projets)","PLANNED WORKS",
AI1006="No root CAuse","No root cause",
AI1006="ODU HS","ACTIVE",
AI1006="IP &amp; VLAN","ACTIVE",
AI1006="Warehouse HUAWEI","SPARE-ISSUE",
AI1006="SPARE-HS","SPARE-ISSUE",
AI1006="Power Telco","ACTIVE", AI1006="no impacts","no impacts"
),"")</f>
        <v>no impacts</v>
      </c>
      <c r="AK1006" s="23" t="s">
        <v>5537</v>
      </c>
      <c r="AL1006" s="23" t="str">
        <f t="shared" si="27"/>
        <v>CTR_623</v>
      </c>
      <c r="AN1006" s="9" t="s">
        <v>5537</v>
      </c>
      <c r="AO1006" s="23" t="str">
        <f>_xlfn.XLOOKUP(B1006,'INCIDENT-05-03-2026'!E:E,'INCIDENT-05-03-2026'!F:F,"")</f>
        <v/>
      </c>
      <c r="AP1006" s="7" t="s">
        <v>5537</v>
      </c>
      <c r="AQ1006" s="6"/>
      <c r="AR1006" s="7"/>
      <c r="AS1006" s="3" t="str">
        <f>_xlfn.XLOOKUP(B1006,'[3]tt num | region | site id'!$C:$C,'[3]tt num | region | site id'!$Q:$Q,"")</f>
        <v/>
      </c>
      <c r="AT1006" s="24" t="str">
        <f>_xlfn.XLOOKUP(B1006,'[4]Cells Huawei 03052026 12h'!$B:$B,'[4]Cells Huawei 03052026 12h'!$T:$T,"")</f>
        <v/>
      </c>
      <c r="AU1006" s="24" t="str">
        <f>_xlfn.XLOOKUP(B1006,'[5]cells down 02052026 8h50'!$B:$B,'[5]cells down 02052026 8h50'!$R:$R,"")</f>
        <v/>
      </c>
      <c r="AV1006" s="24" t="str">
        <f>_xlfn.XLOOKUP(B1006,'[5]cells down 02052026 13h50'!$B:$B,'[5]cells down 02052026 13h50'!$R:$R,"")</f>
        <v/>
      </c>
      <c r="AW1006" s="24" t="str">
        <f>_xlfn.XLOOKUP(B1006,'[5]cells down 02052026 13h50'!$B:$B,'[5]cells down 02052026 13h50'!$R:$R,"")</f>
        <v/>
      </c>
      <c r="AX1006" s="24" t="str">
        <f>_xlfn.XLOOKUP(B1006,'[6]cell downs 03052026 8h40 '!$B:$B,'[6]cell downs 03052026 8h40 '!$R:$R,"")</f>
        <v/>
      </c>
      <c r="AY1006" s="24" t="str">
        <f>_xlfn.XLOOKUP(B1006,'[7]ALL SITES DOWN'!$D:$D,'[7]ALL SITES DOWN'!$J:$J,"")</f>
        <v/>
      </c>
      <c r="AZ1006" s="24" t="str">
        <f>_xlfn.XLOOKUP(B1006,'[8]ALL SITES DOWN'!$D:$D,'[8]ALL SITES DOWN'!$J:$J,"")</f>
        <v/>
      </c>
      <c r="BA1006" s="9" t="str">
        <f>_xlfn.XLOOKUP(B1006,[9]sheet1!$AC:$AC,[9]sheet1!$AF:$AF,"")</f>
        <v/>
      </c>
      <c r="BB1006" s="14" t="s">
        <v>5537</v>
      </c>
      <c r="BC1006" s="14" t="s">
        <v>5537</v>
      </c>
      <c r="BD1006" s="14" t="str">
        <f>_xlfn.XLOOKUP(B1006,'[10]cell downs 18042026 17h'!$B:$B,'[10]cell downs 18042026 17h'!$B:$B,"")</f>
        <v/>
      </c>
      <c r="BE1006" s="14" t="str">
        <f>_xlfn.XLOOKUP(B1006,'[11]Cells Huawei 19042026 15h'!$B:$B,'[11]Cells Huawei 19042026 15h'!$B:$B,"")</f>
        <v/>
      </c>
      <c r="BF1006" s="9" t="str">
        <f>_xlfn.XLOOKUP(B1006,'[12]cells down 19042026 9H40'!$B:$B,'[12]cells down 19042026 9H40'!$B:$B,"")</f>
        <v/>
      </c>
      <c r="BG1006" s="9" t="s">
        <v>1169</v>
      </c>
      <c r="BH1006" s="9" t="s">
        <v>12</v>
      </c>
    </row>
    <row r="1007" spans="1:60" s="9" customFormat="1" x14ac:dyDescent="0.3">
      <c r="A1007" s="1" t="s">
        <v>4628</v>
      </c>
      <c r="B1007" s="8" t="s">
        <v>4629</v>
      </c>
      <c r="C1007" s="3" t="str">
        <f>_xlfn.XLOOKUP(B1007,'[1]daily break down'!$D:$D,'[1]daily break down'!$E:$E,"")</f>
        <v>SUD-OUEST</v>
      </c>
      <c r="D1007" s="1" t="s">
        <v>11</v>
      </c>
      <c r="E1007" s="1" t="s">
        <v>12</v>
      </c>
      <c r="F1007" s="3" t="s">
        <v>31</v>
      </c>
      <c r="G1007" s="1" t="s">
        <v>4630</v>
      </c>
      <c r="H1007" s="40" t="str">
        <f>_xlfn.XLOOKUP(B1007,[2]CALCULATION!$B:$B,[2]CALCULATION!$H:$H,"")</f>
        <v>HUAWEI</v>
      </c>
      <c r="I1007" s="34">
        <v>0</v>
      </c>
      <c r="J1007" s="34">
        <v>0</v>
      </c>
      <c r="K1007" s="34">
        <v>0</v>
      </c>
      <c r="L1007" s="34">
        <v>0</v>
      </c>
      <c r="M1007" s="34">
        <v>0</v>
      </c>
      <c r="N1007" s="34">
        <v>0</v>
      </c>
      <c r="O1007" s="34">
        <v>0</v>
      </c>
      <c r="P1007" s="34">
        <v>0</v>
      </c>
      <c r="Q1007" s="34">
        <v>0</v>
      </c>
      <c r="R1007" s="34">
        <v>0</v>
      </c>
      <c r="S1007" s="35">
        <v>0</v>
      </c>
      <c r="T1007" s="35">
        <v>0</v>
      </c>
      <c r="U1007" s="35">
        <v>0</v>
      </c>
      <c r="V1007" s="35">
        <v>0</v>
      </c>
      <c r="W1007" s="35">
        <v>0</v>
      </c>
      <c r="X1007" s="35">
        <v>0.22784312550473268</v>
      </c>
      <c r="Y1007" s="35">
        <v>0</v>
      </c>
      <c r="Z1007" s="35">
        <v>0</v>
      </c>
      <c r="AA1007" s="35">
        <v>0</v>
      </c>
      <c r="AB1007" s="35">
        <v>0</v>
      </c>
      <c r="AC1007" s="35">
        <v>0</v>
      </c>
      <c r="AD1007" s="35">
        <v>0</v>
      </c>
      <c r="AE1007" s="58" t="s">
        <v>5560</v>
      </c>
      <c r="AF1007" s="58"/>
      <c r="AG1007" s="57" t="str" cm="1">
        <f t="array" ref="AG1007">IFERROR(_xlfn.IFS(
AI1007="MPR ISSUE","PDH",
AI1007="BSS Hardware Issue","BSS",
AI1007="Sites strategiques, MLL, Pylone, etc.","ENVTECH",
AI1007="AKTIVCO DEFAUT GE &amp; POWER Cabinet","AKTIVCO",
AI1007="AKTIVCO Coupure ENEO &amp; Baisse de tension","AKTIVCO GRID ONLY",
AI1007="Coupure ENEO &amp; Baisse de tension","IHS GRID ONLY",
AI1007="Defaut GE &amp; POWER Cabinet","IHS",
AI1007="Sharing","Partners",
AI1007="Sites strategiques &amp; DataCenter","SST &amp; DC",
AI1007="Exclu","Exclu",
AI1007="SAT","SAT",
AI1007="SPARE-ISSUE","SPARE-ISSUE",
AI1007="Fiber CAmtel","TRANS_FO_CAMTEL",
AI1007="Fiber AOF","Fiber AOF",
AI1007="Projet OCM (HUAWEI)","TRAVAUX-HUAWEI",
AI1007="Projet OCM (NOKIA)","TRAVAUX-NOKIA",
AI1007="ACCESS-ISSUE","ACCESS-ISSUE",
AI1007="Projet OCM (ZTE, NOKIA, autres projets)","TRAVAUX OCM",
AI1007="No root CAuse","No root cause",
AI1007="ODU HS","PDH",
AI1007="IP &amp; VLAN","PDH",
AI1007="Warehouse HUAWEI","SPARE-ISSUE",
AI1007="SPARE-HS","SPARE-ISSUE",
AI1007="Power Telco","BSS",AI1007="no impacts","no impacts"
),"")</f>
        <v>IHS</v>
      </c>
      <c r="AH1007" s="57" t="str" cm="1">
        <f t="array" ref="AH1007">IFERROR(_xlfn.IFS(
AI1007="MPR ISSUE","TX ISSUE",
AI1007="BSS Hardware Issue","RAN ISSUE",
AI1007="Sites strategiques, MLL, Pylone, etc.","ENVTECH",
AI1007="AKTIVCO DEFAUT GE &amp; POWER Cabinet","POWER ISSUE",
AI1007="AKTIVCO Coupure ENEO &amp; Baisse de tension","POWER ISSUE",
AI1007="Coupure ENEO &amp; Baisse de tension","POWER ISSUE",
AI1007="Defaut GE &amp; POWER Cabinet","POWER ISSUE",
AI1007="Sharing","POWER ISSUE",
AI1007="Sites strategiques &amp; DataCenter","POWER ISSUE",
AI1007="Exclu","Exclu",
AI1007="SAT","TX ISSUE",
AI1007="SPARE-ISSUE","SPARE-ISSUE",
AI1007="Fiber CAmtel","TX ISSUE",
AI1007="Fiber AOF","TX ISSUE",
AI1007="Projet OCM (HUAWEI)","TRAVAUX-HUAWEI",
AI1007="Projet OCM (NOKIA)","TRAVAUX -NOKIA",
AI1007="ACCESS-ISSUE","ACCESS-ISSUE",
AI1007="Projet OCM (ZTE, NOKIA, autres projets)","TRAVAUX OCM",
AI1007="No root CAuse","No root cause",
AI1007="ODU HS","TX ISSUE",
AI1007="IP &amp; VLAN","TX ISSUE",
AI1007="Warehouse HUAWEI","SPARE-ISSUE",
AI1007="SPARE-HS","SPARE-ISSUE",
AI1007="Power Telco","RAN ISSUE",AI1007="no impacts","no impacts"
),"")</f>
        <v>POWER ISSUE</v>
      </c>
      <c r="AI1007" s="85" t="s">
        <v>5330</v>
      </c>
      <c r="AJ1007" s="57" t="str" cm="1">
        <f t="array" ref="AJ1007">IFERROR(_xlfn.IFS(
AI1007="MPR ISSUE","ACTIVE",
AI1007="BSS Hardware Issue","ACTIVE",
AI1007="Sites strategiques, MLL, Pylone, etc.","PASSIVE",
AI1007="AKTIVCO DEFAUT GE &amp; POWER Cabinet","PASSIVE",
AI1007="AKTIVCO Coupure ENEO &amp; Baisse de tension","PASSIVE",
AI1007="Coupure ENEO &amp; Baisse de tension","PASSIVE",
AI1007="Defaut GE &amp; POWER Cabinet","PASSIVE",
AI1007="Sharing","PASSIVE",
AI1007="Sites strategiques &amp; DataCenter","PASSIVE",
AI1007="Exclu","Exclu",
AI1007="SAT","ACTIVE",
AI1007="SPARE-ISSUE","SPARE-ISSUE",
AI1007="Fiber CAmtel","ACTIVE",
AI1007="Fiber AOF","ACTIVE",
AI1007="Projet OCM (HUAWEI)","PLANNED WORKS",
AI1007="Projet OCM (NOKIA)","PLANNED WORKS",
AI1007="ACCESS-ISSUE","ACCESS-ISSUE",
AI1007="Projet OCM (ZTE, NOKIA, autres projets)","PLANNED WORKS",
AI1007="No root CAuse","No root cause",
AI1007="ODU HS","ACTIVE",
AI1007="IP &amp; VLAN","ACTIVE",
AI1007="Warehouse HUAWEI","SPARE-ISSUE",
AI1007="SPARE-HS","SPARE-ISSUE",
AI1007="Power Telco","ACTIVE", AI1007="no impacts","no impacts"
),"")</f>
        <v>PASSIVE</v>
      </c>
      <c r="AK1007" s="23" t="s">
        <v>5800</v>
      </c>
      <c r="AL1007" s="23" t="str">
        <f t="shared" si="27"/>
        <v>LIT_178</v>
      </c>
      <c r="AN1007" s="9" t="s">
        <v>5537</v>
      </c>
      <c r="AO1007" s="23" t="str">
        <f>_xlfn.XLOOKUP(B1007,'INCIDENT-05-03-2026'!E:E,'INCIDENT-05-03-2026'!F:F,"")</f>
        <v/>
      </c>
      <c r="AP1007" s="7" t="s">
        <v>5537</v>
      </c>
      <c r="AQ1007" s="6"/>
      <c r="AR1007" s="7"/>
      <c r="AS1007" s="3" t="str">
        <f>_xlfn.XLOOKUP(B1007,'[3]tt num | region | site id'!$C:$C,'[3]tt num | region | site id'!$Q:$Q,"")</f>
        <v>(hourly IHS): 03/05/2026 14:24 0:48:45 45.1V FME Christian is on the way, ETA 03:10 PM</v>
      </c>
      <c r="AT1007" s="24" t="str">
        <f>_xlfn.XLOOKUP(B1007,'[4]Cells Huawei 03052026 12h'!$B:$B,'[4]Cells Huawei 03052026 12h'!$T:$T,"")</f>
        <v/>
      </c>
      <c r="AU1007" s="24" t="str">
        <f>_xlfn.XLOOKUP(B1007,'[5]cells down 02052026 8h50'!$B:$B,'[5]cells down 02052026 8h50'!$R:$R,"")</f>
        <v/>
      </c>
      <c r="AV1007" s="24" t="str">
        <f>_xlfn.XLOOKUP(B1007,'[5]cells down 02052026 13h50'!$B:$B,'[5]cells down 02052026 13h50'!$R:$R,"")</f>
        <v/>
      </c>
      <c r="AW1007" s="24" t="str">
        <f>_xlfn.XLOOKUP(B1007,'[5]cells down 02052026 13h50'!$B:$B,'[5]cells down 02052026 13h50'!$R:$R,"")</f>
        <v/>
      </c>
      <c r="AX1007" s="24" t="str">
        <f>_xlfn.XLOOKUP(B1007,'[6]cell downs 03052026 8h40 '!$B:$B,'[6]cell downs 03052026 8h40 '!$R:$R,"")</f>
        <v/>
      </c>
      <c r="AY1007" s="24" t="str">
        <f>_xlfn.XLOOKUP(B1007,'[7]ALL SITES DOWN'!$D:$D,'[7]ALL SITES DOWN'!$J:$J,"")</f>
        <v/>
      </c>
      <c r="AZ1007" s="24" t="str">
        <f>_xlfn.XLOOKUP(B1007,'[8]ALL SITES DOWN'!$D:$D,'[8]ALL SITES DOWN'!$J:$J,"")</f>
        <v/>
      </c>
      <c r="BA1007" s="9" t="str">
        <f>_xlfn.XLOOKUP(B1007,[9]sheet1!$AC:$AC,[9]sheet1!$AF:$AF,"")</f>
        <v/>
      </c>
      <c r="BB1007" s="14" t="s">
        <v>5537</v>
      </c>
      <c r="BC1007" s="14" t="s">
        <v>5537</v>
      </c>
      <c r="BD1007" s="14" t="str">
        <f>_xlfn.XLOOKUP(B1007,'[10]cell downs 18042026 17h'!$B:$B,'[10]cell downs 18042026 17h'!$B:$B,"")</f>
        <v/>
      </c>
      <c r="BE1007" s="14" t="str">
        <f>_xlfn.XLOOKUP(B1007,'[11]Cells Huawei 19042026 15h'!$B:$B,'[11]Cells Huawei 19042026 15h'!$B:$B,"")</f>
        <v/>
      </c>
      <c r="BF1007" s="9" t="str">
        <f>_xlfn.XLOOKUP(B1007,'[12]cells down 19042026 9H40'!$B:$B,'[12]cells down 19042026 9H40'!$B:$B,"")</f>
        <v/>
      </c>
      <c r="BG1007" s="9" t="s">
        <v>4629</v>
      </c>
      <c r="BH1007" s="9" t="s">
        <v>5537</v>
      </c>
    </row>
    <row r="1008" spans="1:60" s="9" customFormat="1" x14ac:dyDescent="0.3">
      <c r="A1008" s="1" t="s">
        <v>751</v>
      </c>
      <c r="B1008" s="8" t="s">
        <v>752</v>
      </c>
      <c r="C1008" s="3" t="str">
        <f>_xlfn.XLOOKUP(B1008,'[1]daily break down'!$D:$D,'[1]daily break down'!$E:$E,"")</f>
        <v>Douala</v>
      </c>
      <c r="D1008" s="1" t="s">
        <v>21</v>
      </c>
      <c r="E1008" s="1" t="s">
        <v>36</v>
      </c>
      <c r="F1008" s="3" t="s">
        <v>31</v>
      </c>
      <c r="G1008" s="1" t="s">
        <v>32</v>
      </c>
      <c r="H1008" s="42" t="str">
        <f>_xlfn.XLOOKUP(B1008,[2]CALCULATION!$B:$B,[2]CALCULATION!$H:$H,"")</f>
        <v>ZTE</v>
      </c>
      <c r="I1008" s="34">
        <v>0</v>
      </c>
      <c r="J1008" s="34">
        <v>0</v>
      </c>
      <c r="K1008" s="34">
        <v>0</v>
      </c>
      <c r="L1008" s="34">
        <v>0</v>
      </c>
      <c r="M1008" s="34">
        <v>0.37778262891908004</v>
      </c>
      <c r="N1008" s="34">
        <v>0</v>
      </c>
      <c r="O1008" s="34">
        <v>0</v>
      </c>
      <c r="P1008" s="34">
        <v>0</v>
      </c>
      <c r="Q1008" s="34">
        <v>0.12987504030727717</v>
      </c>
      <c r="R1008" s="34">
        <v>0</v>
      </c>
      <c r="S1008" s="35">
        <v>0</v>
      </c>
      <c r="T1008" s="35">
        <v>0</v>
      </c>
      <c r="U1008" s="35">
        <v>0</v>
      </c>
      <c r="V1008" s="35">
        <v>0</v>
      </c>
      <c r="W1008" s="35">
        <v>0</v>
      </c>
      <c r="X1008" s="35">
        <v>0.22183270411177045</v>
      </c>
      <c r="Y1008" s="35">
        <v>0</v>
      </c>
      <c r="Z1008" s="35">
        <v>0</v>
      </c>
      <c r="AA1008" s="35">
        <v>0</v>
      </c>
      <c r="AB1008" s="35">
        <v>0</v>
      </c>
      <c r="AC1008" s="35">
        <v>0</v>
      </c>
      <c r="AD1008" s="35">
        <v>0</v>
      </c>
      <c r="AE1008" s="58" t="s">
        <v>5560</v>
      </c>
      <c r="AF1008" s="58"/>
      <c r="AG1008" s="57" t="str" cm="1">
        <f t="array" ref="AG1008">IFERROR(_xlfn.IFS(
AI1008="MPR ISSUE","PDH",
AI1008="BSS Hardware Issue","BSS",
AI1008="Sites strategiques, MLL, Pylone, etc.","ENVTECH",
AI1008="AKTIVCO DEFAUT GE &amp; POWER Cabinet","AKTIVCO",
AI1008="AKTIVCO Coupure ENEO &amp; Baisse de tension","AKTIVCO GRID ONLY",
AI1008="Coupure ENEO &amp; Baisse de tension","IHS GRID ONLY",
AI1008="Defaut GE &amp; POWER Cabinet","IHS",
AI1008="Sharing","Partners",
AI1008="Sites strategiques &amp; DataCenter","SST &amp; DC",
AI1008="Exclu","Exclu",
AI1008="SAT","SAT",
AI1008="SPARE-ISSUE","SPARE-ISSUE",
AI1008="Fiber CAmtel","TRANS_FO_CAMTEL",
AI1008="Fiber AOF","Fiber AOF",
AI1008="Projet OCM (HUAWEI)","TRAVAUX-HUAWEI",
AI1008="Projet OCM (NOKIA)","TRAVAUX-NOKIA",
AI1008="ACCESS-ISSUE","ACCESS-ISSUE",
AI1008="Projet OCM (ZTE, NOKIA, autres projets)","TRAVAUX OCM",
AI1008="No root CAuse","No root cause",
AI1008="ODU HS","PDH",
AI1008="IP &amp; VLAN","PDH",
AI1008="Warehouse HUAWEI","SPARE-ISSUE",
AI1008="SPARE-HS","SPARE-ISSUE",
AI1008="Power Telco","BSS",AI1008="no impacts","no impacts"
),"")</f>
        <v>no impacts</v>
      </c>
      <c r="AH1008" s="57" t="str" cm="1">
        <f t="array" ref="AH1008">IFERROR(_xlfn.IFS(
AI1008="MPR ISSUE","TX ISSUE",
AI1008="BSS Hardware Issue","RAN ISSUE",
AI1008="Sites strategiques, MLL, Pylone, etc.","ENVTECH",
AI1008="AKTIVCO DEFAUT GE &amp; POWER Cabinet","POWER ISSUE",
AI1008="AKTIVCO Coupure ENEO &amp; Baisse de tension","POWER ISSUE",
AI1008="Coupure ENEO &amp; Baisse de tension","POWER ISSUE",
AI1008="Defaut GE &amp; POWER Cabinet","POWER ISSUE",
AI1008="Sharing","POWER ISSUE",
AI1008="Sites strategiques &amp; DataCenter","POWER ISSUE",
AI1008="Exclu","Exclu",
AI1008="SAT","TX ISSUE",
AI1008="SPARE-ISSUE","SPARE-ISSUE",
AI1008="Fiber CAmtel","TX ISSUE",
AI1008="Fiber AOF","TX ISSUE",
AI1008="Projet OCM (HUAWEI)","TRAVAUX-HUAWEI",
AI1008="Projet OCM (NOKIA)","TRAVAUX -NOKIA",
AI1008="ACCESS-ISSUE","ACCESS-ISSUE",
AI1008="Projet OCM (ZTE, NOKIA, autres projets)","TRAVAUX OCM",
AI1008="No root CAuse","No root cause",
AI1008="ODU HS","TX ISSUE",
AI1008="IP &amp; VLAN","TX ISSUE",
AI1008="Warehouse HUAWEI","SPARE-ISSUE",
AI1008="SPARE-HS","SPARE-ISSUE",
AI1008="Power Telco","RAN ISSUE",AI1008="no impacts","no impacts"
),"")</f>
        <v>no impacts</v>
      </c>
      <c r="AI1008" s="85" t="s">
        <v>5998</v>
      </c>
      <c r="AJ1008" s="57" t="str" cm="1">
        <f t="array" ref="AJ1008">IFERROR(_xlfn.IFS(
AI1008="MPR ISSUE","ACTIVE",
AI1008="BSS Hardware Issue","ACTIVE",
AI1008="Sites strategiques, MLL, Pylone, etc.","PASSIVE",
AI1008="AKTIVCO DEFAUT GE &amp; POWER Cabinet","PASSIVE",
AI1008="AKTIVCO Coupure ENEO &amp; Baisse de tension","PASSIVE",
AI1008="Coupure ENEO &amp; Baisse de tension","PASSIVE",
AI1008="Defaut GE &amp; POWER Cabinet","PASSIVE",
AI1008="Sharing","PASSIVE",
AI1008="Sites strategiques &amp; DataCenter","PASSIVE",
AI1008="Exclu","Exclu",
AI1008="SAT","ACTIVE",
AI1008="SPARE-ISSUE","SPARE-ISSUE",
AI1008="Fiber CAmtel","ACTIVE",
AI1008="Fiber AOF","ACTIVE",
AI1008="Projet OCM (HUAWEI)","PLANNED WORKS",
AI1008="Projet OCM (NOKIA)","PLANNED WORKS",
AI1008="ACCESS-ISSUE","ACCESS-ISSUE",
AI1008="Projet OCM (ZTE, NOKIA, autres projets)","PLANNED WORKS",
AI1008="No root CAuse","No root cause",
AI1008="ODU HS","ACTIVE",
AI1008="IP &amp; VLAN","ACTIVE",
AI1008="Warehouse HUAWEI","SPARE-ISSUE",
AI1008="SPARE-HS","SPARE-ISSUE",
AI1008="Power Telco","ACTIVE", AI1008="no impacts","no impacts"
),"")</f>
        <v>no impacts</v>
      </c>
      <c r="AK1008" s="23" t="s">
        <v>5537</v>
      </c>
      <c r="AL1008" s="23" t="str">
        <f t="shared" si="27"/>
        <v>LIT_690</v>
      </c>
      <c r="AN1008" s="9" t="s">
        <v>5537</v>
      </c>
      <c r="AO1008" s="23" t="str">
        <f>_xlfn.XLOOKUP(B1008,'INCIDENT-05-03-2026'!E:E,'INCIDENT-05-03-2026'!F:F,"")</f>
        <v/>
      </c>
      <c r="AP1008" s="7" t="s">
        <v>5537</v>
      </c>
      <c r="AQ1008" s="6"/>
      <c r="AR1008" s="7"/>
      <c r="AS1008" s="3" t="str">
        <f>_xlfn.XLOOKUP(B1008,'[3]tt num | region | site id'!$C:$C,'[3]tt num | region | site id'!$Q:$Q,"")</f>
        <v/>
      </c>
      <c r="AT1008" s="24" t="str">
        <f>_xlfn.XLOOKUP(B1008,'[4]Cells Huawei 03052026 12h'!$B:$B,'[4]Cells Huawei 03052026 12h'!$T:$T,"")</f>
        <v/>
      </c>
      <c r="AU1008" s="24" t="str">
        <f>_xlfn.XLOOKUP(B1008,'[5]cells down 02052026 8h50'!$B:$B,'[5]cells down 02052026 8h50'!$R:$R,"")</f>
        <v/>
      </c>
      <c r="AV1008" s="24" t="str">
        <f>_xlfn.XLOOKUP(B1008,'[5]cells down 02052026 13h50'!$B:$B,'[5]cells down 02052026 13h50'!$R:$R,"")</f>
        <v/>
      </c>
      <c r="AW1008" s="24" t="str">
        <f>_xlfn.XLOOKUP(B1008,'[5]cells down 02052026 13h50'!$B:$B,'[5]cells down 02052026 13h50'!$R:$R,"")</f>
        <v/>
      </c>
      <c r="AX1008" s="24" t="str">
        <f>_xlfn.XLOOKUP(B1008,'[6]cell downs 03052026 8h40 '!$B:$B,'[6]cell downs 03052026 8h40 '!$R:$R,"")</f>
        <v/>
      </c>
      <c r="AY1008" s="24" t="str">
        <f>_xlfn.XLOOKUP(B1008,'[7]ALL SITES DOWN'!$D:$D,'[7]ALL SITES DOWN'!$J:$J,"")</f>
        <v/>
      </c>
      <c r="AZ1008" s="24" t="str">
        <f>_xlfn.XLOOKUP(B1008,'[8]ALL SITES DOWN'!$D:$D,'[8]ALL SITES DOWN'!$J:$J,"")</f>
        <v/>
      </c>
      <c r="BA1008" s="9" t="str">
        <f>_xlfn.XLOOKUP(B1008,[9]sheet1!$AC:$AC,[9]sheet1!$AF:$AF,"")</f>
        <v/>
      </c>
      <c r="BB1008" s="14" t="s">
        <v>5537</v>
      </c>
      <c r="BC1008" s="14" t="s">
        <v>5537</v>
      </c>
      <c r="BD1008" s="14" t="str">
        <f>_xlfn.XLOOKUP(B1008,'[10]cell downs 18042026 17h'!$B:$B,'[10]cell downs 18042026 17h'!$B:$B,"")</f>
        <v/>
      </c>
      <c r="BE1008" s="14" t="str">
        <f>_xlfn.XLOOKUP(B1008,'[11]Cells Huawei 19042026 15h'!$B:$B,'[11]Cells Huawei 19042026 15h'!$B:$B,"")</f>
        <v/>
      </c>
      <c r="BF1008" s="9" t="str">
        <f>_xlfn.XLOOKUP(B1008,'[12]cells down 19042026 9H40'!$B:$B,'[12]cells down 19042026 9H40'!$B:$B,"")</f>
        <v/>
      </c>
      <c r="BG1008" s="9" t="s">
        <v>5537</v>
      </c>
      <c r="BH1008" s="9" t="s">
        <v>5537</v>
      </c>
    </row>
    <row r="1009" spans="1:60" s="9" customFormat="1" x14ac:dyDescent="0.3">
      <c r="A1009" s="3" t="s">
        <v>2084</v>
      </c>
      <c r="B1009" s="31" t="s">
        <v>2085</v>
      </c>
      <c r="C1009" s="3" t="str">
        <f>_xlfn.XLOOKUP(B1009,'[1]daily break down'!$D:$D,'[1]daily break down'!$E:$E,"")</f>
        <v>CENTRE</v>
      </c>
      <c r="D1009" s="1" t="s">
        <v>21</v>
      </c>
      <c r="E1009" s="3" t="s">
        <v>5492</v>
      </c>
      <c r="F1009" s="3" t="s">
        <v>37</v>
      </c>
      <c r="G1009" s="3" t="s">
        <v>2086</v>
      </c>
      <c r="H1009" s="42" t="str">
        <f>_xlfn.XLOOKUP(B1009,[2]CALCULATION!$B:$B,[2]CALCULATION!$H:$H,"")</f>
        <v>ZTE</v>
      </c>
      <c r="I1009" s="34">
        <v>0</v>
      </c>
      <c r="J1009" s="34">
        <v>0</v>
      </c>
      <c r="K1009" s="34">
        <v>0</v>
      </c>
      <c r="L1009" s="34">
        <v>0</v>
      </c>
      <c r="M1009" s="34">
        <v>0.38363253460718466</v>
      </c>
      <c r="N1009" s="34">
        <v>5.3175464354099073</v>
      </c>
      <c r="O1009" s="34">
        <v>0</v>
      </c>
      <c r="P1009" s="34">
        <v>0.11872811635890425</v>
      </c>
      <c r="Q1009" s="34">
        <v>0</v>
      </c>
      <c r="R1009" s="34">
        <v>0</v>
      </c>
      <c r="S1009" s="35">
        <v>0.43034260472044555</v>
      </c>
      <c r="T1009" s="35">
        <v>0</v>
      </c>
      <c r="U1009" s="35">
        <v>0</v>
      </c>
      <c r="V1009" s="35">
        <v>4.6377089201074098</v>
      </c>
      <c r="W1009" s="35">
        <v>0</v>
      </c>
      <c r="X1009" s="35">
        <v>0.19481256046091514</v>
      </c>
      <c r="Y1009" s="35">
        <v>0</v>
      </c>
      <c r="Z1009" s="35">
        <v>9.7459428763843583</v>
      </c>
      <c r="AA1009" s="35">
        <v>0</v>
      </c>
      <c r="AB1009" s="35">
        <v>0</v>
      </c>
      <c r="AC1009" s="35">
        <v>0</v>
      </c>
      <c r="AD1009" s="35">
        <v>0</v>
      </c>
      <c r="AE1009" s="58" t="s">
        <v>5560</v>
      </c>
      <c r="AF1009" s="58"/>
      <c r="AG1009" s="57" t="str" cm="1">
        <f t="array" ref="AG1009">IFERROR(_xlfn.IFS(
AI1009="MPR ISSUE","PDH",
AI1009="BSS Hardware Issue","BSS",
AI1009="Sites strategiques, MLL, Pylone, etc.","ENVTECH",
AI1009="AKTIVCO DEFAUT GE &amp; POWER Cabinet","AKTIVCO",
AI1009="AKTIVCO Coupure ENEO &amp; Baisse de tension","AKTIVCO GRID ONLY",
AI1009="Coupure ENEO &amp; Baisse de tension","IHS GRID ONLY",
AI1009="Defaut GE &amp; POWER Cabinet","IHS",
AI1009="Sharing","Partners",
AI1009="Sites strategiques &amp; DataCenter","SST &amp; DC",
AI1009="Exclu","Exclu",
AI1009="SAT","SAT",
AI1009="SPARE-ISSUE","SPARE-ISSUE",
AI1009="Fiber CAmtel","TRANS_FO_CAMTEL",
AI1009="Fiber AOF","Fiber AOF",
AI1009="Projet OCM (HUAWEI)","TRAVAUX-HUAWEI",
AI1009="Projet OCM (NOKIA)","TRAVAUX-NOKIA",
AI1009="ACCESS-ISSUE","ACCESS-ISSUE",
AI1009="Projet OCM (ZTE, NOKIA, autres projets)","TRAVAUX OCM",
AI1009="No root CAuse","No root cause",
AI1009="ODU HS","PDH",
AI1009="IP &amp; VLAN","PDH",
AI1009="Warehouse HUAWEI","SPARE-ISSUE",
AI1009="SPARE-HS","SPARE-ISSUE",
AI1009="Power Telco","BSS",AI1009="no impacts","no impacts"
),"")</f>
        <v>no impacts</v>
      </c>
      <c r="AH1009" s="57" t="str" cm="1">
        <f t="array" ref="AH1009">IFERROR(_xlfn.IFS(
AI1009="MPR ISSUE","TX ISSUE",
AI1009="BSS Hardware Issue","RAN ISSUE",
AI1009="Sites strategiques, MLL, Pylone, etc.","ENVTECH",
AI1009="AKTIVCO DEFAUT GE &amp; POWER Cabinet","POWER ISSUE",
AI1009="AKTIVCO Coupure ENEO &amp; Baisse de tension","POWER ISSUE",
AI1009="Coupure ENEO &amp; Baisse de tension","POWER ISSUE",
AI1009="Defaut GE &amp; POWER Cabinet","POWER ISSUE",
AI1009="Sharing","POWER ISSUE",
AI1009="Sites strategiques &amp; DataCenter","POWER ISSUE",
AI1009="Exclu","Exclu",
AI1009="SAT","TX ISSUE",
AI1009="SPARE-ISSUE","SPARE-ISSUE",
AI1009="Fiber CAmtel","TX ISSUE",
AI1009="Fiber AOF","TX ISSUE",
AI1009="Projet OCM (HUAWEI)","TRAVAUX-HUAWEI",
AI1009="Projet OCM (NOKIA)","TRAVAUX -NOKIA",
AI1009="ACCESS-ISSUE","ACCESS-ISSUE",
AI1009="Projet OCM (ZTE, NOKIA, autres projets)","TRAVAUX OCM",
AI1009="No root CAuse","No root cause",
AI1009="ODU HS","TX ISSUE",
AI1009="IP &amp; VLAN","TX ISSUE",
AI1009="Warehouse HUAWEI","SPARE-ISSUE",
AI1009="SPARE-HS","SPARE-ISSUE",
AI1009="Power Telco","RAN ISSUE",AI1009="no impacts","no impacts"
),"")</f>
        <v>no impacts</v>
      </c>
      <c r="AI1009" s="85" t="s">
        <v>5998</v>
      </c>
      <c r="AJ1009" s="57" t="str" cm="1">
        <f t="array" ref="AJ1009">IFERROR(_xlfn.IFS(
AI1009="MPR ISSUE","ACTIVE",
AI1009="BSS Hardware Issue","ACTIVE",
AI1009="Sites strategiques, MLL, Pylone, etc.","PASSIVE",
AI1009="AKTIVCO DEFAUT GE &amp; POWER Cabinet","PASSIVE",
AI1009="AKTIVCO Coupure ENEO &amp; Baisse de tension","PASSIVE",
AI1009="Coupure ENEO &amp; Baisse de tension","PASSIVE",
AI1009="Defaut GE &amp; POWER Cabinet","PASSIVE",
AI1009="Sharing","PASSIVE",
AI1009="Sites strategiques &amp; DataCenter","PASSIVE",
AI1009="Exclu","Exclu",
AI1009="SAT","ACTIVE",
AI1009="SPARE-ISSUE","SPARE-ISSUE",
AI1009="Fiber CAmtel","ACTIVE",
AI1009="Fiber AOF","ACTIVE",
AI1009="Projet OCM (HUAWEI)","PLANNED WORKS",
AI1009="Projet OCM (NOKIA)","PLANNED WORKS",
AI1009="ACCESS-ISSUE","ACCESS-ISSUE",
AI1009="Projet OCM (ZTE, NOKIA, autres projets)","PLANNED WORKS",
AI1009="No root CAuse","No root cause",
AI1009="ODU HS","ACTIVE",
AI1009="IP &amp; VLAN","ACTIVE",
AI1009="Warehouse HUAWEI","SPARE-ISSUE",
AI1009="SPARE-HS","SPARE-ISSUE",
AI1009="Power Telco","ACTIVE", AI1009="no impacts","no impacts"
),"")</f>
        <v>no impacts</v>
      </c>
      <c r="AK1009" s="23" t="s">
        <v>5537</v>
      </c>
      <c r="AL1009" s="23" t="str">
        <f t="shared" si="27"/>
        <v>CTR_922</v>
      </c>
      <c r="AN1009" s="9" t="s">
        <v>5537</v>
      </c>
      <c r="AO1009" s="23" t="str">
        <f>_xlfn.XLOOKUP(B1009,'INCIDENT-05-03-2026'!E:E,'INCIDENT-05-03-2026'!F:F,"")</f>
        <v/>
      </c>
      <c r="AP1009" s="7" t="s">
        <v>5537</v>
      </c>
      <c r="AQ1009" s="6"/>
      <c r="AR1009" s="7"/>
      <c r="AS1009" s="3" t="str">
        <f>_xlfn.XLOOKUP(B1009,'[3]tt num | region | site id'!$C:$C,'[3]tt num | region | site id'!$Q:$Q,"")</f>
        <v/>
      </c>
      <c r="AT1009" s="24" t="str">
        <f>_xlfn.XLOOKUP(B1009,'[4]Cells Huawei 03052026 12h'!$B:$B,'[4]Cells Huawei 03052026 12h'!$T:$T,"")</f>
        <v/>
      </c>
      <c r="AU1009" s="24" t="str">
        <f>_xlfn.XLOOKUP(B1009,'[5]cells down 02052026 8h50'!$B:$B,'[5]cells down 02052026 8h50'!$R:$R,"")</f>
        <v/>
      </c>
      <c r="AV1009" s="24" t="str">
        <f>_xlfn.XLOOKUP(B1009,'[5]cells down 02052026 13h50'!$B:$B,'[5]cells down 02052026 13h50'!$R:$R,"")</f>
        <v/>
      </c>
      <c r="AW1009" s="24" t="str">
        <f>_xlfn.XLOOKUP(B1009,'[5]cells down 02052026 13h50'!$B:$B,'[5]cells down 02052026 13h50'!$R:$R,"")</f>
        <v/>
      </c>
      <c r="AX1009" s="24" t="str">
        <f>_xlfn.XLOOKUP(B1009,'[6]cell downs 03052026 8h40 '!$B:$B,'[6]cell downs 03052026 8h40 '!$R:$R,"")</f>
        <v/>
      </c>
      <c r="AY1009" s="24" t="str">
        <f>_xlfn.XLOOKUP(B1009,'[7]ALL SITES DOWN'!$D:$D,'[7]ALL SITES DOWN'!$J:$J,"")</f>
        <v/>
      </c>
      <c r="AZ1009" s="24" t="str">
        <f>_xlfn.XLOOKUP(B1009,'[8]ALL SITES DOWN'!$D:$D,'[8]ALL SITES DOWN'!$J:$J,"")</f>
        <v/>
      </c>
      <c r="BA1009" s="9" t="str">
        <f>_xlfn.XLOOKUP(B1009,[9]sheet1!$AC:$AC,[9]sheet1!$AF:$AF,"")</f>
        <v/>
      </c>
      <c r="BB1009" s="14" t="s">
        <v>5537</v>
      </c>
      <c r="BC1009" s="14" t="s">
        <v>5537</v>
      </c>
      <c r="BD1009" s="14" t="str">
        <f>_xlfn.XLOOKUP(B1009,'[10]cell downs 18042026 17h'!$B:$B,'[10]cell downs 18042026 17h'!$B:$B,"")</f>
        <v/>
      </c>
      <c r="BE1009" s="14" t="str">
        <f>_xlfn.XLOOKUP(B1009,'[11]Cells Huawei 19042026 15h'!$B:$B,'[11]Cells Huawei 19042026 15h'!$B:$B,"")</f>
        <v/>
      </c>
      <c r="BF1009" s="9" t="str">
        <f>_xlfn.XLOOKUP(B1009,'[12]cells down 19042026 9H40'!$B:$B,'[12]cells down 19042026 9H40'!$B:$B,"")</f>
        <v/>
      </c>
      <c r="BG1009" s="9" t="s">
        <v>5537</v>
      </c>
      <c r="BH1009" s="9" t="s">
        <v>318</v>
      </c>
    </row>
    <row r="1010" spans="1:60" s="9" customFormat="1" x14ac:dyDescent="0.3">
      <c r="A1010" s="1" t="s">
        <v>3979</v>
      </c>
      <c r="B1010" s="8" t="s">
        <v>3980</v>
      </c>
      <c r="C1010" s="3" t="str">
        <f>_xlfn.XLOOKUP(B1010,'[1]daily break down'!$D:$D,'[1]daily break down'!$E:$E,"")</f>
        <v>OUEST</v>
      </c>
      <c r="D1010" s="1" t="s">
        <v>21</v>
      </c>
      <c r="E1010" s="1" t="s">
        <v>36</v>
      </c>
      <c r="F1010" s="3" t="s">
        <v>102</v>
      </c>
      <c r="G1010" s="1" t="s">
        <v>3979</v>
      </c>
      <c r="H1010" s="40" t="str">
        <f>_xlfn.XLOOKUP(B1010,[2]CALCULATION!$B:$B,[2]CALCULATION!$H:$H,"")</f>
        <v>HUAWEI</v>
      </c>
      <c r="I1010" s="34">
        <v>0</v>
      </c>
      <c r="J1010" s="34">
        <v>0</v>
      </c>
      <c r="K1010" s="34">
        <v>0</v>
      </c>
      <c r="L1010" s="34">
        <v>0</v>
      </c>
      <c r="M1010" s="34">
        <v>0</v>
      </c>
      <c r="N1010" s="34">
        <v>0</v>
      </c>
      <c r="O1010" s="34">
        <v>0</v>
      </c>
      <c r="P1010" s="34">
        <v>0</v>
      </c>
      <c r="Q1010" s="34">
        <v>0</v>
      </c>
      <c r="R1010" s="34">
        <v>0</v>
      </c>
      <c r="S1010" s="35">
        <v>0</v>
      </c>
      <c r="T1010" s="35">
        <v>0</v>
      </c>
      <c r="U1010" s="35">
        <v>0</v>
      </c>
      <c r="V1010" s="35">
        <v>0</v>
      </c>
      <c r="W1010" s="35">
        <v>0.1317120533739688</v>
      </c>
      <c r="X1010" s="35">
        <v>0.19463420967774156</v>
      </c>
      <c r="Y1010" s="35">
        <v>0</v>
      </c>
      <c r="Z1010" s="35">
        <v>0</v>
      </c>
      <c r="AA1010" s="35">
        <v>0</v>
      </c>
      <c r="AB1010" s="35">
        <v>0</v>
      </c>
      <c r="AC1010" s="35">
        <v>0</v>
      </c>
      <c r="AD1010" s="35">
        <v>0</v>
      </c>
      <c r="AE1010" s="58" t="s">
        <v>5560</v>
      </c>
      <c r="AF1010" s="58"/>
      <c r="AG1010" s="57" t="str" cm="1">
        <f t="array" ref="AG1010">IFERROR(_xlfn.IFS(
AI1010="MPR ISSUE","PDH",
AI1010="BSS Hardware Issue","BSS",
AI1010="Sites strategiques, MLL, Pylone, etc.","ENVTECH",
AI1010="AKTIVCO DEFAUT GE &amp; POWER Cabinet","AKTIVCO",
AI1010="AKTIVCO Coupure ENEO &amp; Baisse de tension","AKTIVCO GRID ONLY",
AI1010="Coupure ENEO &amp; Baisse de tension","IHS GRID ONLY",
AI1010="Defaut GE &amp; POWER Cabinet","IHS",
AI1010="Sharing","Partners",
AI1010="Sites strategiques &amp; DataCenter","SST &amp; DC",
AI1010="Exclu","Exclu",
AI1010="SAT","SAT",
AI1010="SPARE-ISSUE","SPARE-ISSUE",
AI1010="Fiber CAmtel","TRANS_FO_CAMTEL",
AI1010="Fiber AOF","Fiber AOF",
AI1010="Projet OCM (HUAWEI)","TRAVAUX-HUAWEI",
AI1010="Projet OCM (NOKIA)","TRAVAUX-NOKIA",
AI1010="ACCESS-ISSUE","ACCESS-ISSUE",
AI1010="Projet OCM (ZTE, NOKIA, autres projets)","TRAVAUX OCM",
AI1010="No root CAuse","No root cause",
AI1010="ODU HS","PDH",
AI1010="IP &amp; VLAN","PDH",
AI1010="Warehouse HUAWEI","SPARE-ISSUE",
AI1010="SPARE-HS","SPARE-ISSUE",
AI1010="Power Telco","BSS",AI1010="no impacts","no impacts"
),"")</f>
        <v>no impacts</v>
      </c>
      <c r="AH1010" s="57" t="str" cm="1">
        <f t="array" ref="AH1010">IFERROR(_xlfn.IFS(
AI1010="MPR ISSUE","TX ISSUE",
AI1010="BSS Hardware Issue","RAN ISSUE",
AI1010="Sites strategiques, MLL, Pylone, etc.","ENVTECH",
AI1010="AKTIVCO DEFAUT GE &amp; POWER Cabinet","POWER ISSUE",
AI1010="AKTIVCO Coupure ENEO &amp; Baisse de tension","POWER ISSUE",
AI1010="Coupure ENEO &amp; Baisse de tension","POWER ISSUE",
AI1010="Defaut GE &amp; POWER Cabinet","POWER ISSUE",
AI1010="Sharing","POWER ISSUE",
AI1010="Sites strategiques &amp; DataCenter","POWER ISSUE",
AI1010="Exclu","Exclu",
AI1010="SAT","TX ISSUE",
AI1010="SPARE-ISSUE","SPARE-ISSUE",
AI1010="Fiber CAmtel","TX ISSUE",
AI1010="Fiber AOF","TX ISSUE",
AI1010="Projet OCM (HUAWEI)","TRAVAUX-HUAWEI",
AI1010="Projet OCM (NOKIA)","TRAVAUX -NOKIA",
AI1010="ACCESS-ISSUE","ACCESS-ISSUE",
AI1010="Projet OCM (ZTE, NOKIA, autres projets)","TRAVAUX OCM",
AI1010="No root CAuse","No root cause",
AI1010="ODU HS","TX ISSUE",
AI1010="IP &amp; VLAN","TX ISSUE",
AI1010="Warehouse HUAWEI","SPARE-ISSUE",
AI1010="SPARE-HS","SPARE-ISSUE",
AI1010="Power Telco","RAN ISSUE",AI1010="no impacts","no impacts"
),"")</f>
        <v>no impacts</v>
      </c>
      <c r="AI1010" s="85" t="s">
        <v>5998</v>
      </c>
      <c r="AJ1010" s="57" t="str" cm="1">
        <f t="array" ref="AJ1010">IFERROR(_xlfn.IFS(
AI1010="MPR ISSUE","ACTIVE",
AI1010="BSS Hardware Issue","ACTIVE",
AI1010="Sites strategiques, MLL, Pylone, etc.","PASSIVE",
AI1010="AKTIVCO DEFAUT GE &amp; POWER Cabinet","PASSIVE",
AI1010="AKTIVCO Coupure ENEO &amp; Baisse de tension","PASSIVE",
AI1010="Coupure ENEO &amp; Baisse de tension","PASSIVE",
AI1010="Defaut GE &amp; POWER Cabinet","PASSIVE",
AI1010="Sharing","PASSIVE",
AI1010="Sites strategiques &amp; DataCenter","PASSIVE",
AI1010="Exclu","Exclu",
AI1010="SAT","ACTIVE",
AI1010="SPARE-ISSUE","SPARE-ISSUE",
AI1010="Fiber CAmtel","ACTIVE",
AI1010="Fiber AOF","ACTIVE",
AI1010="Projet OCM (HUAWEI)","PLANNED WORKS",
AI1010="Projet OCM (NOKIA)","PLANNED WORKS",
AI1010="ACCESS-ISSUE","ACCESS-ISSUE",
AI1010="Projet OCM (ZTE, NOKIA, autres projets)","PLANNED WORKS",
AI1010="No root CAuse","No root cause",
AI1010="ODU HS","ACTIVE",
AI1010="IP &amp; VLAN","ACTIVE",
AI1010="Warehouse HUAWEI","SPARE-ISSUE",
AI1010="SPARE-HS","SPARE-ISSUE",
AI1010="Power Telco","ACTIVE", AI1010="no impacts","no impacts"
),"")</f>
        <v>no impacts</v>
      </c>
      <c r="AK1010" s="23" t="s">
        <v>5537</v>
      </c>
      <c r="AL1010" s="23" t="str">
        <f t="shared" si="27"/>
        <v>OST_258</v>
      </c>
      <c r="AN1010" s="9" t="s">
        <v>5537</v>
      </c>
      <c r="AO1010" s="23" t="str">
        <f>_xlfn.XLOOKUP(B1010,'INCIDENT-05-03-2026'!E:E,'INCIDENT-05-03-2026'!F:F,"")</f>
        <v/>
      </c>
      <c r="AP1010" s="7" t="s">
        <v>5537</v>
      </c>
      <c r="AQ1010" s="6"/>
      <c r="AR1010" s="7"/>
      <c r="AS1010" s="3" t="str">
        <f>_xlfn.XLOOKUP(B1010,'[3]tt num | region | site id'!$C:$C,'[3]tt num | region | site id'!$Q:$Q,"")</f>
        <v/>
      </c>
      <c r="AT1010" s="24" t="str">
        <f>_xlfn.XLOOKUP(B1010,'[4]Cells Huawei 03052026 12h'!$B:$B,'[4]Cells Huawei 03052026 12h'!$T:$T,"")</f>
        <v/>
      </c>
      <c r="AU1010" s="24" t="str">
        <f>_xlfn.XLOOKUP(B1010,'[5]cells down 02052026 8h50'!$B:$B,'[5]cells down 02052026 8h50'!$R:$R,"")</f>
        <v/>
      </c>
      <c r="AV1010" s="24" t="str">
        <f>_xlfn.XLOOKUP(B1010,'[5]cells down 02052026 13h50'!$B:$B,'[5]cells down 02052026 13h50'!$R:$R,"")</f>
        <v/>
      </c>
      <c r="AW1010" s="24" t="str">
        <f>_xlfn.XLOOKUP(B1010,'[5]cells down 02052026 13h50'!$B:$B,'[5]cells down 02052026 13h50'!$R:$R,"")</f>
        <v/>
      </c>
      <c r="AX1010" s="24" t="str">
        <f>_xlfn.XLOOKUP(B1010,'[6]cell downs 03052026 8h40 '!$B:$B,'[6]cell downs 03052026 8h40 '!$R:$R,"")</f>
        <v/>
      </c>
      <c r="AY1010" s="24" t="str">
        <f>_xlfn.XLOOKUP(B1010,'[7]ALL SITES DOWN'!$D:$D,'[7]ALL SITES DOWN'!$J:$J,"")</f>
        <v/>
      </c>
      <c r="AZ1010" s="24" t="str">
        <f>_xlfn.XLOOKUP(B1010,'[8]ALL SITES DOWN'!$D:$D,'[8]ALL SITES DOWN'!$J:$J,"")</f>
        <v/>
      </c>
      <c r="BA1010" s="9" t="str">
        <f>_xlfn.XLOOKUP(B1010,[9]sheet1!$AC:$AC,[9]sheet1!$AF:$AF,"")</f>
        <v/>
      </c>
      <c r="BB1010" s="14" t="s">
        <v>5537</v>
      </c>
      <c r="BC1010" s="14" t="s">
        <v>5537</v>
      </c>
      <c r="BD1010" s="14" t="str">
        <f>_xlfn.XLOOKUP(B1010,'[10]cell downs 18042026 17h'!$B:$B,'[10]cell downs 18042026 17h'!$B:$B,"")</f>
        <v/>
      </c>
      <c r="BE1010" s="14" t="str">
        <f>_xlfn.XLOOKUP(B1010,'[11]Cells Huawei 19042026 15h'!$B:$B,'[11]Cells Huawei 19042026 15h'!$B:$B,"")</f>
        <v/>
      </c>
      <c r="BF1010" s="9" t="str">
        <f>_xlfn.XLOOKUP(B1010,'[12]cells down 19042026 9H40'!$B:$B,'[12]cells down 19042026 9H40'!$B:$B,"")</f>
        <v/>
      </c>
      <c r="BG1010" s="9" t="s">
        <v>5537</v>
      </c>
      <c r="BH1010" s="9" t="s">
        <v>5537</v>
      </c>
    </row>
    <row r="1011" spans="1:60" s="9" customFormat="1" x14ac:dyDescent="0.3">
      <c r="A1011" s="25" t="s">
        <v>5397</v>
      </c>
      <c r="B1011" s="32" t="s">
        <v>5398</v>
      </c>
      <c r="C1011" s="3" t="str">
        <f>_xlfn.XLOOKUP(B1011,'[1]daily break down'!$D:$D,'[1]daily break down'!$E:$E,"")</f>
        <v/>
      </c>
      <c r="D1011" s="25" t="s">
        <v>357</v>
      </c>
      <c r="E1011" s="25" t="s">
        <v>122</v>
      </c>
      <c r="F1011" s="25" t="s">
        <v>5382</v>
      </c>
      <c r="G1011" s="25" t="s">
        <v>84</v>
      </c>
      <c r="H1011" s="40" t="str">
        <f>_xlfn.XLOOKUP(B1011,[2]CALCULATION!$B:$B,[2]CALCULATION!$H:$H,"")</f>
        <v>Huawei</v>
      </c>
      <c r="I1011" s="34">
        <v>0.4182682566995688</v>
      </c>
      <c r="J1011" s="34">
        <v>0.72677944143388329</v>
      </c>
      <c r="K1011" s="34">
        <v>0.49076785005978313</v>
      </c>
      <c r="L1011" s="34">
        <v>4.3232229841367681E-2</v>
      </c>
      <c r="M1011" s="34">
        <v>0</v>
      </c>
      <c r="N1011" s="34">
        <v>0</v>
      </c>
      <c r="O1011" s="34">
        <v>6.6881543690234654E-3</v>
      </c>
      <c r="P1011" s="34">
        <v>8.8214615918021426</v>
      </c>
      <c r="Q1011" s="34">
        <v>29.312914308869313</v>
      </c>
      <c r="R1011" s="34">
        <v>23.129296470366658</v>
      </c>
      <c r="S1011" s="35">
        <v>0</v>
      </c>
      <c r="T1011" s="35">
        <v>5.3505234952187721E-4</v>
      </c>
      <c r="U1011" s="35">
        <v>1.2854632697263098</v>
      </c>
      <c r="V1011" s="35" t="s">
        <v>5537</v>
      </c>
      <c r="W1011" s="35">
        <v>5.3505234952187721E-4</v>
      </c>
      <c r="X1011" s="35">
        <v>0.18387965745235177</v>
      </c>
      <c r="Y1011" s="35">
        <v>0</v>
      </c>
      <c r="Z1011" s="35">
        <v>0</v>
      </c>
      <c r="AA1011" s="35">
        <v>0</v>
      </c>
      <c r="AB1011" s="35">
        <v>0</v>
      </c>
      <c r="AC1011" s="35">
        <v>0</v>
      </c>
      <c r="AD1011" s="35">
        <v>0</v>
      </c>
      <c r="AE1011" s="58" t="s">
        <v>5560</v>
      </c>
      <c r="AF1011" s="58"/>
      <c r="AG1011" s="57" t="str" cm="1">
        <f t="array" ref="AG1011">IFERROR(_xlfn.IFS(
AI1011="MPR ISSUE","PDH",
AI1011="BSS Hardware Issue","BSS",
AI1011="Sites strategiques, MLL, Pylone, etc.","ENVTECH",
AI1011="AKTIVCO DEFAUT GE &amp; POWER Cabinet","AKTIVCO",
AI1011="AKTIVCO Coupure ENEO &amp; Baisse de tension","AKTIVCO GRID ONLY",
AI1011="Coupure ENEO &amp; Baisse de tension","IHS GRID ONLY",
AI1011="Defaut GE &amp; POWER Cabinet","IHS",
AI1011="Sharing","Partners",
AI1011="Sites strategiques &amp; DataCenter","SST &amp; DC",
AI1011="Exclu","Exclu",
AI1011="SAT","SAT",
AI1011="SPARE-ISSUE","SPARE-ISSUE",
AI1011="Fiber CAmtel","TRANS_FO_CAMTEL",
AI1011="Fiber AOF","Fiber AOF",
AI1011="Projet OCM (HUAWEI)","TRAVAUX-HUAWEI",
AI1011="Projet OCM (NOKIA)","TRAVAUX-NOKIA",
AI1011="ACCESS-ISSUE","ACCESS-ISSUE",
AI1011="Projet OCM (ZTE, NOKIA, autres projets)","TRAVAUX OCM",
AI1011="No root CAuse","No root cause",
AI1011="ODU HS","PDH",
AI1011="IP &amp; VLAN","PDH",
AI1011="Warehouse HUAWEI","SPARE-ISSUE",
AI1011="SPARE-HS","SPARE-ISSUE",
AI1011="Power Telco","BSS",AI1011="no impacts","no impacts"
),"")</f>
        <v>no impacts</v>
      </c>
      <c r="AH1011" s="57" t="str" cm="1">
        <f t="array" ref="AH1011">IFERROR(_xlfn.IFS(
AI1011="MPR ISSUE","TX ISSUE",
AI1011="BSS Hardware Issue","RAN ISSUE",
AI1011="Sites strategiques, MLL, Pylone, etc.","ENVTECH",
AI1011="AKTIVCO DEFAUT GE &amp; POWER Cabinet","POWER ISSUE",
AI1011="AKTIVCO Coupure ENEO &amp; Baisse de tension","POWER ISSUE",
AI1011="Coupure ENEO &amp; Baisse de tension","POWER ISSUE",
AI1011="Defaut GE &amp; POWER Cabinet","POWER ISSUE",
AI1011="Sharing","POWER ISSUE",
AI1011="Sites strategiques &amp; DataCenter","POWER ISSUE",
AI1011="Exclu","Exclu",
AI1011="SAT","TX ISSUE",
AI1011="SPARE-ISSUE","SPARE-ISSUE",
AI1011="Fiber CAmtel","TX ISSUE",
AI1011="Fiber AOF","TX ISSUE",
AI1011="Projet OCM (HUAWEI)","TRAVAUX-HUAWEI",
AI1011="Projet OCM (NOKIA)","TRAVAUX -NOKIA",
AI1011="ACCESS-ISSUE","ACCESS-ISSUE",
AI1011="Projet OCM (ZTE, NOKIA, autres projets)","TRAVAUX OCM",
AI1011="No root CAuse","No root cause",
AI1011="ODU HS","TX ISSUE",
AI1011="IP &amp; VLAN","TX ISSUE",
AI1011="Warehouse HUAWEI","SPARE-ISSUE",
AI1011="SPARE-HS","SPARE-ISSUE",
AI1011="Power Telco","RAN ISSUE",AI1011="no impacts","no impacts"
),"")</f>
        <v>no impacts</v>
      </c>
      <c r="AI1011" s="85" t="s">
        <v>5998</v>
      </c>
      <c r="AJ1011" s="57" t="str" cm="1">
        <f t="array" ref="AJ1011">IFERROR(_xlfn.IFS(
AI1011="MPR ISSUE","ACTIVE",
AI1011="BSS Hardware Issue","ACTIVE",
AI1011="Sites strategiques, MLL, Pylone, etc.","PASSIVE",
AI1011="AKTIVCO DEFAUT GE &amp; POWER Cabinet","PASSIVE",
AI1011="AKTIVCO Coupure ENEO &amp; Baisse de tension","PASSIVE",
AI1011="Coupure ENEO &amp; Baisse de tension","PASSIVE",
AI1011="Defaut GE &amp; POWER Cabinet","PASSIVE",
AI1011="Sharing","PASSIVE",
AI1011="Sites strategiques &amp; DataCenter","PASSIVE",
AI1011="Exclu","Exclu",
AI1011="SAT","ACTIVE",
AI1011="SPARE-ISSUE","SPARE-ISSUE",
AI1011="Fiber CAmtel","ACTIVE",
AI1011="Fiber AOF","ACTIVE",
AI1011="Projet OCM (HUAWEI)","PLANNED WORKS",
AI1011="Projet OCM (NOKIA)","PLANNED WORKS",
AI1011="ACCESS-ISSUE","ACCESS-ISSUE",
AI1011="Projet OCM (ZTE, NOKIA, autres projets)","PLANNED WORKS",
AI1011="No root CAuse","No root cause",
AI1011="ODU HS","ACTIVE",
AI1011="IP &amp; VLAN","ACTIVE",
AI1011="Warehouse HUAWEI","SPARE-ISSUE",
AI1011="SPARE-HS","SPARE-ISSUE",
AI1011="Power Telco","ACTIVE", AI1011="no impacts","no impacts"
),"")</f>
        <v>no impacts</v>
      </c>
      <c r="AK1011" s="23" t="s">
        <v>5537</v>
      </c>
      <c r="AL1011" s="23" t="str">
        <f t="shared" si="27"/>
        <v>EXN_356</v>
      </c>
      <c r="AN1011" s="9" t="s">
        <v>5537</v>
      </c>
      <c r="AO1011" s="23" t="str">
        <f>_xlfn.XLOOKUP(B1011,'INCIDENT-05-03-2026'!E:E,'INCIDENT-05-03-2026'!F:F,"")</f>
        <v/>
      </c>
      <c r="AP1011" s="7" t="s">
        <v>5537</v>
      </c>
      <c r="AQ1011" s="6"/>
      <c r="AR1011" s="7"/>
      <c r="AS1011" s="3" t="str">
        <f>_xlfn.XLOOKUP(B1011,'[3]tt num | region | site id'!$C:$C,'[3]tt num | region | site id'!$Q:$Q,"")</f>
        <v/>
      </c>
      <c r="AT1011" s="24" t="str">
        <f>_xlfn.XLOOKUP(B1011,'[4]Cells Huawei 03052026 12h'!$B:$B,'[4]Cells Huawei 03052026 12h'!$T:$T,"")</f>
        <v/>
      </c>
      <c r="AU1011" s="24" t="str">
        <f>_xlfn.XLOOKUP(B1011,'[5]cells down 02052026 8h50'!$B:$B,'[5]cells down 02052026 8h50'!$R:$R,"")</f>
        <v/>
      </c>
      <c r="AV1011" s="24" t="str">
        <f>_xlfn.XLOOKUP(B1011,'[5]cells down 02052026 13h50'!$B:$B,'[5]cells down 02052026 13h50'!$R:$R,"")</f>
        <v/>
      </c>
      <c r="AW1011" s="24" t="str">
        <f>_xlfn.XLOOKUP(B1011,'[5]cells down 02052026 13h50'!$B:$B,'[5]cells down 02052026 13h50'!$R:$R,"")</f>
        <v/>
      </c>
      <c r="AX1011" s="24" t="str">
        <f>_xlfn.XLOOKUP(B1011,'[6]cell downs 03052026 8h40 '!$B:$B,'[6]cell downs 03052026 8h40 '!$R:$R,"")</f>
        <v/>
      </c>
      <c r="AY1011" s="24" t="str">
        <f>_xlfn.XLOOKUP(B1011,'[7]ALL SITES DOWN'!$D:$D,'[7]ALL SITES DOWN'!$J:$J,"")</f>
        <v/>
      </c>
      <c r="AZ1011" s="24" t="str">
        <f>_xlfn.XLOOKUP(B1011,'[8]ALL SITES DOWN'!$D:$D,'[8]ALL SITES DOWN'!$J:$J,"")</f>
        <v/>
      </c>
      <c r="BA1011" s="9" t="str">
        <f>_xlfn.XLOOKUP(B1011,[9]sheet1!$AC:$AC,[9]sheet1!$AF:$AF,"")</f>
        <v/>
      </c>
      <c r="BB1011" s="14" t="s">
        <v>5537</v>
      </c>
      <c r="BC1011" s="14" t="s">
        <v>5537</v>
      </c>
      <c r="BD1011" s="14" t="str">
        <f>_xlfn.XLOOKUP(B1011,'[10]cell downs 18042026 17h'!$B:$B,'[10]cell downs 18042026 17h'!$B:$B,"")</f>
        <v/>
      </c>
      <c r="BE1011" s="14" t="str">
        <f>_xlfn.XLOOKUP(B1011,'[11]Cells Huawei 19042026 15h'!$B:$B,'[11]Cells Huawei 19042026 15h'!$B:$B,"")</f>
        <v/>
      </c>
      <c r="BF1011" s="9" t="str">
        <f>_xlfn.XLOOKUP(B1011,'[12]cells down 19042026 9H40'!$B:$B,'[12]cells down 19042026 9H40'!$B:$B,"")</f>
        <v/>
      </c>
      <c r="BG1011" s="9" t="s">
        <v>5537</v>
      </c>
      <c r="BH1011" s="9" t="s">
        <v>12</v>
      </c>
    </row>
    <row r="1012" spans="1:60" s="9" customFormat="1" x14ac:dyDescent="0.3">
      <c r="A1012" s="1" t="s">
        <v>136</v>
      </c>
      <c r="B1012" s="8" t="s">
        <v>137</v>
      </c>
      <c r="C1012" s="3" t="str">
        <f>_xlfn.XLOOKUP(B1012,'[1]daily break down'!$D:$D,'[1]daily break down'!$E:$E,"")</f>
        <v>Maroua</v>
      </c>
      <c r="D1012" s="1" t="s">
        <v>21</v>
      </c>
      <c r="E1012" s="1" t="s">
        <v>80</v>
      </c>
      <c r="F1012" s="3" t="s">
        <v>55</v>
      </c>
      <c r="G1012" s="1" t="s">
        <v>84</v>
      </c>
      <c r="H1012" s="40" t="str">
        <f>_xlfn.XLOOKUP(B1012,[2]CALCULATION!$B:$B,[2]CALCULATION!$H:$H,"")</f>
        <v>Huawei</v>
      </c>
      <c r="I1012" s="34">
        <v>0.34455587801377158</v>
      </c>
      <c r="J1012" s="34">
        <v>0.65312056798303819</v>
      </c>
      <c r="K1012" s="34">
        <v>0.49915033686895921</v>
      </c>
      <c r="L1012" s="34">
        <v>4.1965939280832566E-2</v>
      </c>
      <c r="M1012" s="34">
        <v>0</v>
      </c>
      <c r="N1012" s="34">
        <v>0</v>
      </c>
      <c r="O1012" s="34">
        <v>4.9046465372838757E-3</v>
      </c>
      <c r="P1012" s="34">
        <v>5.3999266621579576</v>
      </c>
      <c r="Q1012" s="34">
        <v>28.175107652532724</v>
      </c>
      <c r="R1012" s="34">
        <v>21.344165646500187</v>
      </c>
      <c r="S1012" s="35">
        <v>0</v>
      </c>
      <c r="T1012" s="35">
        <v>8.0257852428281603E-4</v>
      </c>
      <c r="U1012" s="35">
        <v>0.65071283241018962</v>
      </c>
      <c r="V1012" s="35">
        <v>0.8081073985612085</v>
      </c>
      <c r="W1012" s="35">
        <v>8.0257852428281581E-4</v>
      </c>
      <c r="X1012" s="35">
        <v>0.1816502726626773</v>
      </c>
      <c r="Y1012" s="35">
        <v>0</v>
      </c>
      <c r="Z1012" s="35">
        <v>0</v>
      </c>
      <c r="AA1012" s="35">
        <v>0</v>
      </c>
      <c r="AB1012" s="35">
        <v>0</v>
      </c>
      <c r="AC1012" s="35">
        <v>0</v>
      </c>
      <c r="AD1012" s="35">
        <v>0</v>
      </c>
      <c r="AE1012" s="58" t="s">
        <v>5560</v>
      </c>
      <c r="AF1012" s="58"/>
      <c r="AG1012" s="57" t="str" cm="1">
        <f t="array" ref="AG1012">IFERROR(_xlfn.IFS(
AI1012="MPR ISSUE","PDH",
AI1012="BSS Hardware Issue","BSS",
AI1012="Sites strategiques, MLL, Pylone, etc.","ENVTECH",
AI1012="AKTIVCO DEFAUT GE &amp; POWER Cabinet","AKTIVCO",
AI1012="AKTIVCO Coupure ENEO &amp; Baisse de tension","AKTIVCO GRID ONLY",
AI1012="Coupure ENEO &amp; Baisse de tension","IHS GRID ONLY",
AI1012="Defaut GE &amp; POWER Cabinet","IHS",
AI1012="Sharing","Partners",
AI1012="Sites strategiques &amp; DataCenter","SST &amp; DC",
AI1012="Exclu","Exclu",
AI1012="SAT","SAT",
AI1012="SPARE-ISSUE","SPARE-ISSUE",
AI1012="Fiber CAmtel","TRANS_FO_CAMTEL",
AI1012="Fiber AOF","Fiber AOF",
AI1012="Projet OCM (HUAWEI)","TRAVAUX-HUAWEI",
AI1012="Projet OCM (NOKIA)","TRAVAUX-NOKIA",
AI1012="ACCESS-ISSUE","ACCESS-ISSUE",
AI1012="Projet OCM (ZTE, NOKIA, autres projets)","TRAVAUX OCM",
AI1012="No root CAuse","No root cause",
AI1012="ODU HS","PDH",
AI1012="IP &amp; VLAN","PDH",
AI1012="Warehouse HUAWEI","SPARE-ISSUE",
AI1012="SPARE-HS","SPARE-ISSUE",
AI1012="Power Telco","BSS",AI1012="no impacts","no impacts"
),"")</f>
        <v>no impacts</v>
      </c>
      <c r="AH1012" s="57" t="str" cm="1">
        <f t="array" ref="AH1012">IFERROR(_xlfn.IFS(
AI1012="MPR ISSUE","TX ISSUE",
AI1012="BSS Hardware Issue","RAN ISSUE",
AI1012="Sites strategiques, MLL, Pylone, etc.","ENVTECH",
AI1012="AKTIVCO DEFAUT GE &amp; POWER Cabinet","POWER ISSUE",
AI1012="AKTIVCO Coupure ENEO &amp; Baisse de tension","POWER ISSUE",
AI1012="Coupure ENEO &amp; Baisse de tension","POWER ISSUE",
AI1012="Defaut GE &amp; POWER Cabinet","POWER ISSUE",
AI1012="Sharing","POWER ISSUE",
AI1012="Sites strategiques &amp; DataCenter","POWER ISSUE",
AI1012="Exclu","Exclu",
AI1012="SAT","TX ISSUE",
AI1012="SPARE-ISSUE","SPARE-ISSUE",
AI1012="Fiber CAmtel","TX ISSUE",
AI1012="Fiber AOF","TX ISSUE",
AI1012="Projet OCM (HUAWEI)","TRAVAUX-HUAWEI",
AI1012="Projet OCM (NOKIA)","TRAVAUX -NOKIA",
AI1012="ACCESS-ISSUE","ACCESS-ISSUE",
AI1012="Projet OCM (ZTE, NOKIA, autres projets)","TRAVAUX OCM",
AI1012="No root CAuse","No root cause",
AI1012="ODU HS","TX ISSUE",
AI1012="IP &amp; VLAN","TX ISSUE",
AI1012="Warehouse HUAWEI","SPARE-ISSUE",
AI1012="SPARE-HS","SPARE-ISSUE",
AI1012="Power Telco","RAN ISSUE",AI1012="no impacts","no impacts"
),"")</f>
        <v>no impacts</v>
      </c>
      <c r="AI1012" s="85" t="s">
        <v>5998</v>
      </c>
      <c r="AJ1012" s="57" t="str" cm="1">
        <f t="array" ref="AJ1012">IFERROR(_xlfn.IFS(
AI1012="MPR ISSUE","ACTIVE",
AI1012="BSS Hardware Issue","ACTIVE",
AI1012="Sites strategiques, MLL, Pylone, etc.","PASSIVE",
AI1012="AKTIVCO DEFAUT GE &amp; POWER Cabinet","PASSIVE",
AI1012="AKTIVCO Coupure ENEO &amp; Baisse de tension","PASSIVE",
AI1012="Coupure ENEO &amp; Baisse de tension","PASSIVE",
AI1012="Defaut GE &amp; POWER Cabinet","PASSIVE",
AI1012="Sharing","PASSIVE",
AI1012="Sites strategiques &amp; DataCenter","PASSIVE",
AI1012="Exclu","Exclu",
AI1012="SAT","ACTIVE",
AI1012="SPARE-ISSUE","SPARE-ISSUE",
AI1012="Fiber CAmtel","ACTIVE",
AI1012="Fiber AOF","ACTIVE",
AI1012="Projet OCM (HUAWEI)","PLANNED WORKS",
AI1012="Projet OCM (NOKIA)","PLANNED WORKS",
AI1012="ACCESS-ISSUE","ACCESS-ISSUE",
AI1012="Projet OCM (ZTE, NOKIA, autres projets)","PLANNED WORKS",
AI1012="No root CAuse","No root cause",
AI1012="ODU HS","ACTIVE",
AI1012="IP &amp; VLAN","ACTIVE",
AI1012="Warehouse HUAWEI","SPARE-ISSUE",
AI1012="SPARE-HS","SPARE-ISSUE",
AI1012="Power Telco","ACTIVE", AI1012="no impacts","no impacts"
),"")</f>
        <v>no impacts</v>
      </c>
      <c r="AK1012" s="23" t="s">
        <v>5537</v>
      </c>
      <c r="AL1012" s="23" t="str">
        <f t="shared" si="27"/>
        <v>EXN_250</v>
      </c>
      <c r="AN1012" s="9" t="s">
        <v>5537</v>
      </c>
      <c r="AO1012" s="23" t="str">
        <f>_xlfn.XLOOKUP(B1012,'INCIDENT-05-03-2026'!E:E,'INCIDENT-05-03-2026'!F:F,"")</f>
        <v/>
      </c>
      <c r="AP1012" s="7" t="s">
        <v>5537</v>
      </c>
      <c r="AQ1012" s="6"/>
      <c r="AR1012" s="7"/>
      <c r="AS1012" s="3" t="str">
        <f>_xlfn.XLOOKUP(B1012,'[3]tt num | region | site id'!$C:$C,'[3]tt num | region | site id'!$Q:$Q,"")</f>
        <v/>
      </c>
      <c r="AT1012" s="24" t="str">
        <f>_xlfn.XLOOKUP(B1012,'[4]Cells Huawei 03052026 12h'!$B:$B,'[4]Cells Huawei 03052026 12h'!$T:$T,"")</f>
        <v/>
      </c>
      <c r="AU1012" s="24" t="str">
        <f>_xlfn.XLOOKUP(B1012,'[5]cells down 02052026 8h50'!$B:$B,'[5]cells down 02052026 8h50'!$R:$R,"")</f>
        <v/>
      </c>
      <c r="AV1012" s="24" t="str">
        <f>_xlfn.XLOOKUP(B1012,'[5]cells down 02052026 13h50'!$B:$B,'[5]cells down 02052026 13h50'!$R:$R,"")</f>
        <v/>
      </c>
      <c r="AW1012" s="24" t="str">
        <f>_xlfn.XLOOKUP(B1012,'[5]cells down 02052026 13h50'!$B:$B,'[5]cells down 02052026 13h50'!$R:$R,"")</f>
        <v/>
      </c>
      <c r="AX1012" s="24" t="str">
        <f>_xlfn.XLOOKUP(B1012,'[6]cell downs 03052026 8h40 '!$B:$B,'[6]cell downs 03052026 8h40 '!$R:$R,"")</f>
        <v/>
      </c>
      <c r="AY1012" s="24" t="str">
        <f>_xlfn.XLOOKUP(B1012,'[7]ALL SITES DOWN'!$D:$D,'[7]ALL SITES DOWN'!$J:$J,"")</f>
        <v/>
      </c>
      <c r="AZ1012" s="24" t="str">
        <f>_xlfn.XLOOKUP(B1012,'[8]ALL SITES DOWN'!$D:$D,'[8]ALL SITES DOWN'!$J:$J,"")</f>
        <v/>
      </c>
      <c r="BA1012" s="9" t="str">
        <f>_xlfn.XLOOKUP(B1012,[9]sheet1!$AC:$AC,[9]sheet1!$AF:$AF,"")</f>
        <v/>
      </c>
      <c r="BB1012" s="14" t="s">
        <v>5537</v>
      </c>
      <c r="BC1012" s="14" t="s">
        <v>5537</v>
      </c>
      <c r="BD1012" s="14" t="str">
        <f>_xlfn.XLOOKUP(B1012,'[10]cell downs 18042026 17h'!$B:$B,'[10]cell downs 18042026 17h'!$B:$B,"")</f>
        <v/>
      </c>
      <c r="BE1012" s="14" t="str">
        <f>_xlfn.XLOOKUP(B1012,'[11]Cells Huawei 19042026 15h'!$B:$B,'[11]Cells Huawei 19042026 15h'!$B:$B,"")</f>
        <v/>
      </c>
      <c r="BF1012" s="9" t="str">
        <f>_xlfn.XLOOKUP(B1012,'[12]cells down 19042026 9H40'!$B:$B,'[12]cells down 19042026 9H40'!$B:$B,"")</f>
        <v/>
      </c>
      <c r="BG1012" s="9" t="s">
        <v>5537</v>
      </c>
      <c r="BH1012" s="9" t="s">
        <v>12</v>
      </c>
    </row>
    <row r="1013" spans="1:60" s="9" customFormat="1" x14ac:dyDescent="0.3">
      <c r="A1013" s="1" t="s">
        <v>4829</v>
      </c>
      <c r="B1013" s="8" t="s">
        <v>4830</v>
      </c>
      <c r="C1013" s="3" t="str">
        <f>_xlfn.XLOOKUP(B1013,'[1]daily break down'!$D:$D,'[1]daily break down'!$E:$E,"")</f>
        <v>Garoua</v>
      </c>
      <c r="D1013" s="1" t="s">
        <v>11</v>
      </c>
      <c r="E1013" s="1" t="s">
        <v>12</v>
      </c>
      <c r="F1013" s="3" t="s">
        <v>23</v>
      </c>
      <c r="G1013" s="1" t="s">
        <v>24</v>
      </c>
      <c r="H1013" s="40" t="str">
        <f>_xlfn.XLOOKUP(B1013,[2]CALCULATION!$B:$B,[2]CALCULATION!$H:$H,"")</f>
        <v>Huawei</v>
      </c>
      <c r="I1013" s="34">
        <v>0</v>
      </c>
      <c r="J1013" s="34">
        <v>0</v>
      </c>
      <c r="K1013" s="34">
        <v>0</v>
      </c>
      <c r="L1013" s="34">
        <v>0</v>
      </c>
      <c r="M1013" s="34">
        <v>0</v>
      </c>
      <c r="N1013" s="34">
        <v>0</v>
      </c>
      <c r="O1013" s="34">
        <v>0</v>
      </c>
      <c r="P1013" s="34">
        <v>0</v>
      </c>
      <c r="Q1013" s="34">
        <v>0</v>
      </c>
      <c r="R1013" s="34">
        <v>0</v>
      </c>
      <c r="S1013" s="35">
        <v>0</v>
      </c>
      <c r="T1013" s="35">
        <v>5.0810354618429203</v>
      </c>
      <c r="U1013" s="35">
        <v>0.1720193303712835</v>
      </c>
      <c r="V1013" s="35">
        <v>1.2051162419064416</v>
      </c>
      <c r="W1013" s="35">
        <v>5.0810354618429203</v>
      </c>
      <c r="X1013" s="35">
        <v>0.1686306654909783</v>
      </c>
      <c r="Y1013" s="35">
        <v>0</v>
      </c>
      <c r="Z1013" s="35">
        <v>0</v>
      </c>
      <c r="AA1013" s="35">
        <v>0</v>
      </c>
      <c r="AB1013" s="35">
        <v>0</v>
      </c>
      <c r="AC1013" s="35">
        <v>0</v>
      </c>
      <c r="AD1013" s="35">
        <v>0</v>
      </c>
      <c r="AE1013" s="58" t="s">
        <v>5560</v>
      </c>
      <c r="AF1013" s="58"/>
      <c r="AG1013" s="57" t="str" cm="1">
        <f t="array" ref="AG1013">IFERROR(_xlfn.IFS(
AI1013="MPR ISSUE","PDH",
AI1013="BSS Hardware Issue","BSS",
AI1013="Sites strategiques, MLL, Pylone, etc.","ENVTECH",
AI1013="AKTIVCO DEFAUT GE &amp; POWER Cabinet","AKTIVCO",
AI1013="AKTIVCO Coupure ENEO &amp; Baisse de tension","AKTIVCO GRID ONLY",
AI1013="Coupure ENEO &amp; Baisse de tension","IHS GRID ONLY",
AI1013="Defaut GE &amp; POWER Cabinet","IHS",
AI1013="Sharing","Partners",
AI1013="Sites strategiques &amp; DataCenter","SST &amp; DC",
AI1013="Exclu","Exclu",
AI1013="SAT","SAT",
AI1013="SPARE-ISSUE","SPARE-ISSUE",
AI1013="Fiber CAmtel","TRANS_FO_CAMTEL",
AI1013="Fiber AOF","Fiber AOF",
AI1013="Projet OCM (HUAWEI)","TRAVAUX-HUAWEI",
AI1013="Projet OCM (NOKIA)","TRAVAUX-NOKIA",
AI1013="ACCESS-ISSUE","ACCESS-ISSUE",
AI1013="Projet OCM (ZTE, NOKIA, autres projets)","TRAVAUX OCM",
AI1013="No root CAuse","No root cause",
AI1013="ODU HS","PDH",
AI1013="IP &amp; VLAN","PDH",
AI1013="Warehouse HUAWEI","SPARE-ISSUE",
AI1013="SPARE-HS","SPARE-ISSUE",
AI1013="Power Telco","BSS",AI1013="no impacts","no impacts"
),"")</f>
        <v>no impacts</v>
      </c>
      <c r="AH1013" s="57" t="str" cm="1">
        <f t="array" ref="AH1013">IFERROR(_xlfn.IFS(
AI1013="MPR ISSUE","TX ISSUE",
AI1013="BSS Hardware Issue","RAN ISSUE",
AI1013="Sites strategiques, MLL, Pylone, etc.","ENVTECH",
AI1013="AKTIVCO DEFAUT GE &amp; POWER Cabinet","POWER ISSUE",
AI1013="AKTIVCO Coupure ENEO &amp; Baisse de tension","POWER ISSUE",
AI1013="Coupure ENEO &amp; Baisse de tension","POWER ISSUE",
AI1013="Defaut GE &amp; POWER Cabinet","POWER ISSUE",
AI1013="Sharing","POWER ISSUE",
AI1013="Sites strategiques &amp; DataCenter","POWER ISSUE",
AI1013="Exclu","Exclu",
AI1013="SAT","TX ISSUE",
AI1013="SPARE-ISSUE","SPARE-ISSUE",
AI1013="Fiber CAmtel","TX ISSUE",
AI1013="Fiber AOF","TX ISSUE",
AI1013="Projet OCM (HUAWEI)","TRAVAUX-HUAWEI",
AI1013="Projet OCM (NOKIA)","TRAVAUX -NOKIA",
AI1013="ACCESS-ISSUE","ACCESS-ISSUE",
AI1013="Projet OCM (ZTE, NOKIA, autres projets)","TRAVAUX OCM",
AI1013="No root CAuse","No root cause",
AI1013="ODU HS","TX ISSUE",
AI1013="IP &amp; VLAN","TX ISSUE",
AI1013="Warehouse HUAWEI","SPARE-ISSUE",
AI1013="SPARE-HS","SPARE-ISSUE",
AI1013="Power Telco","RAN ISSUE",AI1013="no impacts","no impacts"
),"")</f>
        <v>no impacts</v>
      </c>
      <c r="AI1013" s="85" t="s">
        <v>5998</v>
      </c>
      <c r="AJ1013" s="57" t="str" cm="1">
        <f t="array" ref="AJ1013">IFERROR(_xlfn.IFS(
AI1013="MPR ISSUE","ACTIVE",
AI1013="BSS Hardware Issue","ACTIVE",
AI1013="Sites strategiques, MLL, Pylone, etc.","PASSIVE",
AI1013="AKTIVCO DEFAUT GE &amp; POWER Cabinet","PASSIVE",
AI1013="AKTIVCO Coupure ENEO &amp; Baisse de tension","PASSIVE",
AI1013="Coupure ENEO &amp; Baisse de tension","PASSIVE",
AI1013="Defaut GE &amp; POWER Cabinet","PASSIVE",
AI1013="Sharing","PASSIVE",
AI1013="Sites strategiques &amp; DataCenter","PASSIVE",
AI1013="Exclu","Exclu",
AI1013="SAT","ACTIVE",
AI1013="SPARE-ISSUE","SPARE-ISSUE",
AI1013="Fiber CAmtel","ACTIVE",
AI1013="Fiber AOF","ACTIVE",
AI1013="Projet OCM (HUAWEI)","PLANNED WORKS",
AI1013="Projet OCM (NOKIA)","PLANNED WORKS",
AI1013="ACCESS-ISSUE","ACCESS-ISSUE",
AI1013="Projet OCM (ZTE, NOKIA, autres projets)","PLANNED WORKS",
AI1013="No root CAuse","No root cause",
AI1013="ODU HS","ACTIVE",
AI1013="IP &amp; VLAN","ACTIVE",
AI1013="Warehouse HUAWEI","SPARE-ISSUE",
AI1013="SPARE-HS","SPARE-ISSUE",
AI1013="Power Telco","ACTIVE", AI1013="no impacts","no impacts"
),"")</f>
        <v>no impacts</v>
      </c>
      <c r="AK1013" s="23" t="s">
        <v>5537</v>
      </c>
      <c r="AL1013" s="23" t="str">
        <f t="shared" si="27"/>
        <v>NRD_095</v>
      </c>
      <c r="AN1013" s="9" t="s">
        <v>5537</v>
      </c>
      <c r="AO1013" s="23" t="str">
        <f>_xlfn.XLOOKUP(B1013,'INCIDENT-05-03-2026'!E:E,'INCIDENT-05-03-2026'!F:F,"")</f>
        <v/>
      </c>
      <c r="AP1013" s="7" t="s">
        <v>5537</v>
      </c>
      <c r="AQ1013" s="6"/>
      <c r="AR1013" s="7"/>
      <c r="AS1013" s="3" t="str">
        <f>_xlfn.XLOOKUP(B1013,'[3]tt num | region | site id'!$C:$C,'[3]tt num | region | site id'!$Q:$Q,"")</f>
        <v/>
      </c>
      <c r="AT1013" s="24" t="str">
        <f>_xlfn.XLOOKUP(B1013,'[4]Cells Huawei 03052026 12h'!$B:$B,'[4]Cells Huawei 03052026 12h'!$T:$T,"")</f>
        <v/>
      </c>
      <c r="AU1013" s="24" t="str">
        <f>_xlfn.XLOOKUP(B1013,'[5]cells down 02052026 8h50'!$B:$B,'[5]cells down 02052026 8h50'!$R:$R,"")</f>
        <v/>
      </c>
      <c r="AV1013" s="24" t="str">
        <f>_xlfn.XLOOKUP(B1013,'[5]cells down 02052026 13h50'!$B:$B,'[5]cells down 02052026 13h50'!$R:$R,"")</f>
        <v/>
      </c>
      <c r="AW1013" s="24" t="str">
        <f>_xlfn.XLOOKUP(B1013,'[5]cells down 02052026 13h50'!$B:$B,'[5]cells down 02052026 13h50'!$R:$R,"")</f>
        <v/>
      </c>
      <c r="AX1013" s="24" t="str">
        <f>_xlfn.XLOOKUP(B1013,'[6]cell downs 03052026 8h40 '!$B:$B,'[6]cell downs 03052026 8h40 '!$R:$R,"")</f>
        <v/>
      </c>
      <c r="AY1013" s="24" t="str">
        <f>_xlfn.XLOOKUP(B1013,'[7]ALL SITES DOWN'!$D:$D,'[7]ALL SITES DOWN'!$J:$J,"")</f>
        <v/>
      </c>
      <c r="AZ1013" s="24" t="str">
        <f>_xlfn.XLOOKUP(B1013,'[8]ALL SITES DOWN'!$D:$D,'[8]ALL SITES DOWN'!$J:$J,"")</f>
        <v/>
      </c>
      <c r="BA1013" s="9" t="str">
        <f>_xlfn.XLOOKUP(B1013,[9]sheet1!$AC:$AC,[9]sheet1!$AF:$AF,"")</f>
        <v/>
      </c>
      <c r="BB1013" s="14" t="s">
        <v>5537</v>
      </c>
      <c r="BC1013" s="14" t="s">
        <v>5537</v>
      </c>
      <c r="BD1013" s="14" t="str">
        <f>_xlfn.XLOOKUP(B1013,'[10]cell downs 18042026 17h'!$B:$B,'[10]cell downs 18042026 17h'!$B:$B,"")</f>
        <v/>
      </c>
      <c r="BE1013" s="14" t="str">
        <f>_xlfn.XLOOKUP(B1013,'[11]Cells Huawei 19042026 15h'!$B:$B,'[11]Cells Huawei 19042026 15h'!$B:$B,"")</f>
        <v/>
      </c>
      <c r="BF1013" s="9" t="str">
        <f>_xlfn.XLOOKUP(B1013,'[12]cells down 19042026 9H40'!$B:$B,'[12]cells down 19042026 9H40'!$B:$B,"")</f>
        <v/>
      </c>
      <c r="BG1013" s="9" t="s">
        <v>4830</v>
      </c>
      <c r="BH1013" s="9" t="s">
        <v>12</v>
      </c>
    </row>
    <row r="1014" spans="1:60" s="9" customFormat="1" x14ac:dyDescent="0.3">
      <c r="A1014" s="25" t="s">
        <v>5420</v>
      </c>
      <c r="B1014" s="32" t="s">
        <v>5421</v>
      </c>
      <c r="C1014" s="3" t="str">
        <f>_xlfn.XLOOKUP(B1014,'[1]daily break down'!$D:$D,'[1]daily break down'!$E:$E,"")</f>
        <v>CENTRE</v>
      </c>
      <c r="D1014" s="25" t="s">
        <v>357</v>
      </c>
      <c r="E1014" s="25" t="s">
        <v>987</v>
      </c>
      <c r="F1014" s="25" t="s">
        <v>226</v>
      </c>
      <c r="G1014" s="25" t="s">
        <v>489</v>
      </c>
      <c r="H1014" s="42" t="str">
        <f>_xlfn.XLOOKUP(B1014,[2]CALCULATION!$B:$B,[2]CALCULATION!$H:$H,"")</f>
        <v>ZTE</v>
      </c>
      <c r="I1014" s="34">
        <v>0.47814061461106661</v>
      </c>
      <c r="J1014" s="34">
        <v>16.793456238425033</v>
      </c>
      <c r="K1014" s="34">
        <v>2.4530188366963159</v>
      </c>
      <c r="L1014" s="34">
        <v>0</v>
      </c>
      <c r="M1014" s="34">
        <v>0</v>
      </c>
      <c r="N1014" s="34">
        <v>3.0390973452843775E-2</v>
      </c>
      <c r="O1014" s="34">
        <v>0.10315809298781874</v>
      </c>
      <c r="P1014" s="34">
        <v>0.24162964104407919</v>
      </c>
      <c r="Q1014" s="34">
        <v>0</v>
      </c>
      <c r="R1014" s="34">
        <v>9.4651295682769589</v>
      </c>
      <c r="S1014" s="35">
        <v>14.494050931276449</v>
      </c>
      <c r="T1014" s="35">
        <v>5.7646896839053401</v>
      </c>
      <c r="U1014" s="35">
        <v>4.3131104947308057</v>
      </c>
      <c r="V1014" s="35">
        <v>5.6889262712130435</v>
      </c>
      <c r="W1014" s="35">
        <v>5.764689683905341</v>
      </c>
      <c r="X1014" s="35">
        <v>0.16506364982749896</v>
      </c>
      <c r="Y1014" s="35">
        <v>0</v>
      </c>
      <c r="Z1014" s="35">
        <v>0</v>
      </c>
      <c r="AA1014" s="35">
        <v>0</v>
      </c>
      <c r="AB1014" s="35">
        <v>0</v>
      </c>
      <c r="AC1014" s="35">
        <v>0</v>
      </c>
      <c r="AD1014" s="35">
        <v>0</v>
      </c>
      <c r="AE1014" s="58" t="s">
        <v>5560</v>
      </c>
      <c r="AF1014" s="58"/>
      <c r="AG1014" s="57" t="str" cm="1">
        <f t="array" ref="AG1014">IFERROR(_xlfn.IFS(
AI1014="MPR ISSUE","PDH",
AI1014="BSS Hardware Issue","BSS",
AI1014="Sites strategiques, MLL, Pylone, etc.","ENVTECH",
AI1014="AKTIVCO DEFAUT GE &amp; POWER Cabinet","AKTIVCO",
AI1014="AKTIVCO Coupure ENEO &amp; Baisse de tension","AKTIVCO GRID ONLY",
AI1014="Coupure ENEO &amp; Baisse de tension","IHS GRID ONLY",
AI1014="Defaut GE &amp; POWER Cabinet","IHS",
AI1014="Sharing","Partners",
AI1014="Sites strategiques &amp; DataCenter","SST &amp; DC",
AI1014="Exclu","Exclu",
AI1014="SAT","SAT",
AI1014="SPARE-ISSUE","SPARE-ISSUE",
AI1014="Fiber CAmtel","TRANS_FO_CAMTEL",
AI1014="Fiber AOF","Fiber AOF",
AI1014="Projet OCM (HUAWEI)","TRAVAUX-HUAWEI",
AI1014="Projet OCM (NOKIA)","TRAVAUX-NOKIA",
AI1014="ACCESS-ISSUE","ACCESS-ISSUE",
AI1014="Projet OCM (ZTE, NOKIA, autres projets)","TRAVAUX OCM",
AI1014="No root CAuse","No root cause",
AI1014="ODU HS","PDH",
AI1014="IP &amp; VLAN","PDH",
AI1014="Warehouse HUAWEI","SPARE-ISSUE",
AI1014="SPARE-HS","SPARE-ISSUE",
AI1014="Power Telco","BSS",AI1014="no impacts","no impacts"
),"")</f>
        <v>no impacts</v>
      </c>
      <c r="AH1014" s="57" t="str" cm="1">
        <f t="array" ref="AH1014">IFERROR(_xlfn.IFS(
AI1014="MPR ISSUE","TX ISSUE",
AI1014="BSS Hardware Issue","RAN ISSUE",
AI1014="Sites strategiques, MLL, Pylone, etc.","ENVTECH",
AI1014="AKTIVCO DEFAUT GE &amp; POWER Cabinet","POWER ISSUE",
AI1014="AKTIVCO Coupure ENEO &amp; Baisse de tension","POWER ISSUE",
AI1014="Coupure ENEO &amp; Baisse de tension","POWER ISSUE",
AI1014="Defaut GE &amp; POWER Cabinet","POWER ISSUE",
AI1014="Sharing","POWER ISSUE",
AI1014="Sites strategiques &amp; DataCenter","POWER ISSUE",
AI1014="Exclu","Exclu",
AI1014="SAT","TX ISSUE",
AI1014="SPARE-ISSUE","SPARE-ISSUE",
AI1014="Fiber CAmtel","TX ISSUE",
AI1014="Fiber AOF","TX ISSUE",
AI1014="Projet OCM (HUAWEI)","TRAVAUX-HUAWEI",
AI1014="Projet OCM (NOKIA)","TRAVAUX -NOKIA",
AI1014="ACCESS-ISSUE","ACCESS-ISSUE",
AI1014="Projet OCM (ZTE, NOKIA, autres projets)","TRAVAUX OCM",
AI1014="No root CAuse","No root cause",
AI1014="ODU HS","TX ISSUE",
AI1014="IP &amp; VLAN","TX ISSUE",
AI1014="Warehouse HUAWEI","SPARE-ISSUE",
AI1014="SPARE-HS","SPARE-ISSUE",
AI1014="Power Telco","RAN ISSUE",AI1014="no impacts","no impacts"
),"")</f>
        <v>no impacts</v>
      </c>
      <c r="AI1014" s="85" t="s">
        <v>5998</v>
      </c>
      <c r="AJ1014" s="57" t="str" cm="1">
        <f t="array" ref="AJ1014">IFERROR(_xlfn.IFS(
AI1014="MPR ISSUE","ACTIVE",
AI1014="BSS Hardware Issue","ACTIVE",
AI1014="Sites strategiques, MLL, Pylone, etc.","PASSIVE",
AI1014="AKTIVCO DEFAUT GE &amp; POWER Cabinet","PASSIVE",
AI1014="AKTIVCO Coupure ENEO &amp; Baisse de tension","PASSIVE",
AI1014="Coupure ENEO &amp; Baisse de tension","PASSIVE",
AI1014="Defaut GE &amp; POWER Cabinet","PASSIVE",
AI1014="Sharing","PASSIVE",
AI1014="Sites strategiques &amp; DataCenter","PASSIVE",
AI1014="Exclu","Exclu",
AI1014="SAT","ACTIVE",
AI1014="SPARE-ISSUE","SPARE-ISSUE",
AI1014="Fiber CAmtel","ACTIVE",
AI1014="Fiber AOF","ACTIVE",
AI1014="Projet OCM (HUAWEI)","PLANNED WORKS",
AI1014="Projet OCM (NOKIA)","PLANNED WORKS",
AI1014="ACCESS-ISSUE","ACCESS-ISSUE",
AI1014="Projet OCM (ZTE, NOKIA, autres projets)","PLANNED WORKS",
AI1014="No root CAuse","No root cause",
AI1014="ODU HS","ACTIVE",
AI1014="IP &amp; VLAN","ACTIVE",
AI1014="Warehouse HUAWEI","SPARE-ISSUE",
AI1014="SPARE-HS","SPARE-ISSUE",
AI1014="Power Telco","ACTIVE", AI1014="no impacts","no impacts"
),"")</f>
        <v>no impacts</v>
      </c>
      <c r="AK1014" s="23" t="s">
        <v>5537</v>
      </c>
      <c r="AL1014" s="23" t="str">
        <f t="shared" si="27"/>
        <v>EST_203</v>
      </c>
      <c r="AN1014" s="9" t="s">
        <v>5537</v>
      </c>
      <c r="AO1014" s="23" t="str">
        <f>_xlfn.XLOOKUP(B1014,'INCIDENT-05-03-2026'!E:E,'INCIDENT-05-03-2026'!F:F,"")</f>
        <v/>
      </c>
      <c r="AP1014" s="7" t="s">
        <v>5537</v>
      </c>
      <c r="AQ1014" s="6"/>
      <c r="AR1014" s="7"/>
      <c r="AS1014" s="3" t="str">
        <f>_xlfn.XLOOKUP(B1014,'[3]tt num | region | site id'!$C:$C,'[3]tt num | region | site id'!$Q:$Q,"")</f>
        <v/>
      </c>
      <c r="AT1014" s="24" t="str">
        <f>_xlfn.XLOOKUP(B1014,'[4]Cells Huawei 03052026 12h'!$B:$B,'[4]Cells Huawei 03052026 12h'!$T:$T,"")</f>
        <v/>
      </c>
      <c r="AU1014" s="24" t="str">
        <f>_xlfn.XLOOKUP(B1014,'[5]cells down 02052026 8h50'!$B:$B,'[5]cells down 02052026 8h50'!$R:$R,"")</f>
        <v/>
      </c>
      <c r="AV1014" s="24" t="str">
        <f>_xlfn.XLOOKUP(B1014,'[5]cells down 02052026 13h50'!$B:$B,'[5]cells down 02052026 13h50'!$R:$R,"")</f>
        <v/>
      </c>
      <c r="AW1014" s="24" t="str">
        <f>_xlfn.XLOOKUP(B1014,'[5]cells down 02052026 13h50'!$B:$B,'[5]cells down 02052026 13h50'!$R:$R,"")</f>
        <v/>
      </c>
      <c r="AX1014" s="24" t="str">
        <f>_xlfn.XLOOKUP(B1014,'[6]cell downs 03052026 8h40 '!$B:$B,'[6]cell downs 03052026 8h40 '!$R:$R,"")</f>
        <v/>
      </c>
      <c r="AY1014" s="24" t="str">
        <f>_xlfn.XLOOKUP(B1014,'[7]ALL SITES DOWN'!$D:$D,'[7]ALL SITES DOWN'!$J:$J,"")</f>
        <v/>
      </c>
      <c r="AZ1014" s="24" t="str">
        <f>_xlfn.XLOOKUP(B1014,'[8]ALL SITES DOWN'!$D:$D,'[8]ALL SITES DOWN'!$J:$J,"")</f>
        <v/>
      </c>
      <c r="BA1014" s="9" t="str">
        <f>_xlfn.XLOOKUP(B1014,[9]sheet1!$AC:$AC,[9]sheet1!$AF:$AF,"")</f>
        <v/>
      </c>
      <c r="BB1014" s="14" t="s">
        <v>5537</v>
      </c>
      <c r="BC1014" s="14" t="s">
        <v>5537</v>
      </c>
      <c r="BD1014" s="14" t="str">
        <f>_xlfn.XLOOKUP(B1014,'[10]cell downs 18042026 17h'!$B:$B,'[10]cell downs 18042026 17h'!$B:$B,"")</f>
        <v/>
      </c>
      <c r="BE1014" s="14" t="str">
        <f>_xlfn.XLOOKUP(B1014,'[11]Cells Huawei 19042026 15h'!$B:$B,'[11]Cells Huawei 19042026 15h'!$B:$B,"")</f>
        <v/>
      </c>
      <c r="BF1014" s="9" t="str">
        <f>_xlfn.XLOOKUP(B1014,'[12]cells down 19042026 9H40'!$B:$B,'[12]cells down 19042026 9H40'!$B:$B,"")</f>
        <v/>
      </c>
      <c r="BG1014" s="9" t="s">
        <v>5537</v>
      </c>
      <c r="BH1014" s="9" t="s">
        <v>12</v>
      </c>
    </row>
    <row r="1015" spans="1:60" s="9" customFormat="1" x14ac:dyDescent="0.3">
      <c r="A1015" s="1" t="s">
        <v>805</v>
      </c>
      <c r="B1015" s="8" t="s">
        <v>806</v>
      </c>
      <c r="C1015" s="3" t="str">
        <f>_xlfn.XLOOKUP(B1015,'[1]daily break down'!$D:$D,'[1]daily break down'!$E:$E,"")</f>
        <v>Douala</v>
      </c>
      <c r="D1015" s="1" t="s">
        <v>11</v>
      </c>
      <c r="E1015" s="1" t="s">
        <v>12</v>
      </c>
      <c r="F1015" s="3" t="s">
        <v>31</v>
      </c>
      <c r="G1015" s="1" t="s">
        <v>32</v>
      </c>
      <c r="H1015" s="42" t="str">
        <f>_xlfn.XLOOKUP(B1015,[2]CALCULATION!$B:$B,[2]CALCULATION!$H:$H,"")</f>
        <v>ZTE</v>
      </c>
      <c r="I1015" s="34">
        <v>0</v>
      </c>
      <c r="J1015" s="34">
        <v>4.6264193155324602E-2</v>
      </c>
      <c r="K1015" s="34">
        <v>0</v>
      </c>
      <c r="L1015" s="34">
        <v>0</v>
      </c>
      <c r="M1015" s="34">
        <v>0</v>
      </c>
      <c r="N1015" s="34">
        <v>0</v>
      </c>
      <c r="O1015" s="34">
        <v>0</v>
      </c>
      <c r="P1015" s="34">
        <v>0</v>
      </c>
      <c r="Q1015" s="34">
        <v>0</v>
      </c>
      <c r="R1015" s="34">
        <v>0</v>
      </c>
      <c r="S1015" s="35">
        <v>0</v>
      </c>
      <c r="T1015" s="35">
        <v>20.782021813014186</v>
      </c>
      <c r="U1015" s="35">
        <v>0</v>
      </c>
      <c r="V1015" s="35">
        <v>0</v>
      </c>
      <c r="W1015" s="35">
        <v>20.782021813014186</v>
      </c>
      <c r="X1015" s="35">
        <v>0.16363684356210731</v>
      </c>
      <c r="Y1015" s="35">
        <v>0</v>
      </c>
      <c r="Z1015" s="35">
        <v>0</v>
      </c>
      <c r="AA1015" s="35">
        <v>0</v>
      </c>
      <c r="AB1015" s="35">
        <v>0</v>
      </c>
      <c r="AC1015" s="35">
        <v>0</v>
      </c>
      <c r="AD1015" s="35">
        <v>0</v>
      </c>
      <c r="AE1015" s="58" t="s">
        <v>5560</v>
      </c>
      <c r="AF1015" s="58"/>
      <c r="AG1015" s="57" t="str" cm="1">
        <f t="array" ref="AG1015">IFERROR(_xlfn.IFS(
AI1015="MPR ISSUE","PDH",
AI1015="BSS Hardware Issue","BSS",
AI1015="Sites strategiques, MLL, Pylone, etc.","ENVTECH",
AI1015="AKTIVCO DEFAUT GE &amp; POWER Cabinet","AKTIVCO",
AI1015="AKTIVCO Coupure ENEO &amp; Baisse de tension","AKTIVCO GRID ONLY",
AI1015="Coupure ENEO &amp; Baisse de tension","IHS GRID ONLY",
AI1015="Defaut GE &amp; POWER Cabinet","IHS",
AI1015="Sharing","Partners",
AI1015="Sites strategiques &amp; DataCenter","SST &amp; DC",
AI1015="Exclu","Exclu",
AI1015="SAT","SAT",
AI1015="SPARE-ISSUE","SPARE-ISSUE",
AI1015="Fiber CAmtel","TRANS_FO_CAMTEL",
AI1015="Fiber AOF","Fiber AOF",
AI1015="Projet OCM (HUAWEI)","TRAVAUX-HUAWEI",
AI1015="Projet OCM (NOKIA)","TRAVAUX-NOKIA",
AI1015="ACCESS-ISSUE","ACCESS-ISSUE",
AI1015="Projet OCM (ZTE, NOKIA, autres projets)","TRAVAUX OCM",
AI1015="No root CAuse","No root cause",
AI1015="ODU HS","PDH",
AI1015="IP &amp; VLAN","PDH",
AI1015="Warehouse HUAWEI","SPARE-ISSUE",
AI1015="SPARE-HS","SPARE-ISSUE",
AI1015="Power Telco","BSS",AI1015="no impacts","no impacts"
),"")</f>
        <v>no impacts</v>
      </c>
      <c r="AH1015" s="57" t="str" cm="1">
        <f t="array" ref="AH1015">IFERROR(_xlfn.IFS(
AI1015="MPR ISSUE","TX ISSUE",
AI1015="BSS Hardware Issue","RAN ISSUE",
AI1015="Sites strategiques, MLL, Pylone, etc.","ENVTECH",
AI1015="AKTIVCO DEFAUT GE &amp; POWER Cabinet","POWER ISSUE",
AI1015="AKTIVCO Coupure ENEO &amp; Baisse de tension","POWER ISSUE",
AI1015="Coupure ENEO &amp; Baisse de tension","POWER ISSUE",
AI1015="Defaut GE &amp; POWER Cabinet","POWER ISSUE",
AI1015="Sharing","POWER ISSUE",
AI1015="Sites strategiques &amp; DataCenter","POWER ISSUE",
AI1015="Exclu","Exclu",
AI1015="SAT","TX ISSUE",
AI1015="SPARE-ISSUE","SPARE-ISSUE",
AI1015="Fiber CAmtel","TX ISSUE",
AI1015="Fiber AOF","TX ISSUE",
AI1015="Projet OCM (HUAWEI)","TRAVAUX-HUAWEI",
AI1015="Projet OCM (NOKIA)","TRAVAUX -NOKIA",
AI1015="ACCESS-ISSUE","ACCESS-ISSUE",
AI1015="Projet OCM (ZTE, NOKIA, autres projets)","TRAVAUX OCM",
AI1015="No root CAuse","No root cause",
AI1015="ODU HS","TX ISSUE",
AI1015="IP &amp; VLAN","TX ISSUE",
AI1015="Warehouse HUAWEI","SPARE-ISSUE",
AI1015="SPARE-HS","SPARE-ISSUE",
AI1015="Power Telco","RAN ISSUE",AI1015="no impacts","no impacts"
),"")</f>
        <v>no impacts</v>
      </c>
      <c r="AI1015" s="85" t="s">
        <v>5998</v>
      </c>
      <c r="AJ1015" s="57" t="str" cm="1">
        <f t="array" ref="AJ1015">IFERROR(_xlfn.IFS(
AI1015="MPR ISSUE","ACTIVE",
AI1015="BSS Hardware Issue","ACTIVE",
AI1015="Sites strategiques, MLL, Pylone, etc.","PASSIVE",
AI1015="AKTIVCO DEFAUT GE &amp; POWER Cabinet","PASSIVE",
AI1015="AKTIVCO Coupure ENEO &amp; Baisse de tension","PASSIVE",
AI1015="Coupure ENEO &amp; Baisse de tension","PASSIVE",
AI1015="Defaut GE &amp; POWER Cabinet","PASSIVE",
AI1015="Sharing","PASSIVE",
AI1015="Sites strategiques &amp; DataCenter","PASSIVE",
AI1015="Exclu","Exclu",
AI1015="SAT","ACTIVE",
AI1015="SPARE-ISSUE","SPARE-ISSUE",
AI1015="Fiber CAmtel","ACTIVE",
AI1015="Fiber AOF","ACTIVE",
AI1015="Projet OCM (HUAWEI)","PLANNED WORKS",
AI1015="Projet OCM (NOKIA)","PLANNED WORKS",
AI1015="ACCESS-ISSUE","ACCESS-ISSUE",
AI1015="Projet OCM (ZTE, NOKIA, autres projets)","PLANNED WORKS",
AI1015="No root CAuse","No root cause",
AI1015="ODU HS","ACTIVE",
AI1015="IP &amp; VLAN","ACTIVE",
AI1015="Warehouse HUAWEI","SPARE-ISSUE",
AI1015="SPARE-HS","SPARE-ISSUE",
AI1015="Power Telco","ACTIVE", AI1015="no impacts","no impacts"
),"")</f>
        <v>no impacts</v>
      </c>
      <c r="AK1015" s="23" t="s">
        <v>5537</v>
      </c>
      <c r="AL1015" s="23" t="str">
        <f t="shared" si="27"/>
        <v>LIT_339</v>
      </c>
      <c r="AN1015" s="9" t="s">
        <v>5537</v>
      </c>
      <c r="AO1015" s="23" t="str">
        <f>_xlfn.XLOOKUP(B1015,'INCIDENT-05-03-2026'!E:E,'INCIDENT-05-03-2026'!F:F,"")</f>
        <v/>
      </c>
      <c r="AP1015" s="7" t="s">
        <v>5537</v>
      </c>
      <c r="AQ1015" s="6"/>
      <c r="AR1015" s="7"/>
      <c r="AS1015" s="3" t="str">
        <f>_xlfn.XLOOKUP(B1015,'[3]tt num | region | site id'!$C:$C,'[3]tt num | region | site id'!$Q:$Q,"")</f>
        <v/>
      </c>
      <c r="AT1015" s="24" t="str">
        <f>_xlfn.XLOOKUP(B1015,'[4]Cells Huawei 03052026 12h'!$B:$B,'[4]Cells Huawei 03052026 12h'!$T:$T,"")</f>
        <v/>
      </c>
      <c r="AU1015" s="24" t="str">
        <f>_xlfn.XLOOKUP(B1015,'[5]cells down 02052026 8h50'!$B:$B,'[5]cells down 02052026 8h50'!$R:$R,"")</f>
        <v/>
      </c>
      <c r="AV1015" s="24" t="str">
        <f>_xlfn.XLOOKUP(B1015,'[5]cells down 02052026 13h50'!$B:$B,'[5]cells down 02052026 13h50'!$R:$R,"")</f>
        <v/>
      </c>
      <c r="AW1015" s="24" t="str">
        <f>_xlfn.XLOOKUP(B1015,'[5]cells down 02052026 13h50'!$B:$B,'[5]cells down 02052026 13h50'!$R:$R,"")</f>
        <v/>
      </c>
      <c r="AX1015" s="24" t="str">
        <f>_xlfn.XLOOKUP(B1015,'[6]cell downs 03052026 8h40 '!$B:$B,'[6]cell downs 03052026 8h40 '!$R:$R,"")</f>
        <v/>
      </c>
      <c r="AY1015" s="24" t="str">
        <f>_xlfn.XLOOKUP(B1015,'[7]ALL SITES DOWN'!$D:$D,'[7]ALL SITES DOWN'!$J:$J,"")</f>
        <v/>
      </c>
      <c r="AZ1015" s="24" t="str">
        <f>_xlfn.XLOOKUP(B1015,'[8]ALL SITES DOWN'!$D:$D,'[8]ALL SITES DOWN'!$J:$J,"")</f>
        <v/>
      </c>
      <c r="BA1015" s="9" t="str">
        <f>_xlfn.XLOOKUP(B1015,[9]sheet1!$AC:$AC,[9]sheet1!$AF:$AF,"")</f>
        <v/>
      </c>
      <c r="BB1015" s="14" t="s">
        <v>5537</v>
      </c>
      <c r="BC1015" s="14" t="s">
        <v>5537</v>
      </c>
      <c r="BD1015" s="14" t="str">
        <f>_xlfn.XLOOKUP(B1015,'[10]cell downs 18042026 17h'!$B:$B,'[10]cell downs 18042026 17h'!$B:$B,"")</f>
        <v/>
      </c>
      <c r="BE1015" s="14" t="str">
        <f>_xlfn.XLOOKUP(B1015,'[11]Cells Huawei 19042026 15h'!$B:$B,'[11]Cells Huawei 19042026 15h'!$B:$B,"")</f>
        <v/>
      </c>
      <c r="BF1015" s="9" t="str">
        <f>_xlfn.XLOOKUP(B1015,'[12]cells down 19042026 9H40'!$B:$B,'[12]cells down 19042026 9H40'!$B:$B,"")</f>
        <v/>
      </c>
      <c r="BG1015" s="9" t="s">
        <v>806</v>
      </c>
      <c r="BH1015" s="9" t="s">
        <v>12</v>
      </c>
    </row>
    <row r="1016" spans="1:60" s="9" customFormat="1" x14ac:dyDescent="0.3">
      <c r="A1016" s="1" t="s">
        <v>597</v>
      </c>
      <c r="B1016" s="8" t="s">
        <v>598</v>
      </c>
      <c r="C1016" s="3" t="str">
        <f>_xlfn.XLOOKUP(B1016,'[1]daily break down'!$D:$D,'[1]daily break down'!$E:$E,"")</f>
        <v>Douala</v>
      </c>
      <c r="D1016" s="1" t="s">
        <v>11</v>
      </c>
      <c r="E1016" s="1" t="s">
        <v>12</v>
      </c>
      <c r="F1016" s="3" t="s">
        <v>31</v>
      </c>
      <c r="G1016" s="1" t="s">
        <v>32</v>
      </c>
      <c r="H1016" s="42" t="str">
        <f>_xlfn.XLOOKUP(B1016,[2]CALCULATION!$B:$B,[2]CALCULATION!$H:$H,"")</f>
        <v>ZTE</v>
      </c>
      <c r="I1016" s="34">
        <v>0</v>
      </c>
      <c r="J1016" s="34">
        <v>4.6710070113259602E-2</v>
      </c>
      <c r="K1016" s="34">
        <v>0</v>
      </c>
      <c r="L1016" s="34">
        <v>0</v>
      </c>
      <c r="M1016" s="34">
        <v>0</v>
      </c>
      <c r="N1016" s="34">
        <v>0</v>
      </c>
      <c r="O1016" s="34">
        <v>0</v>
      </c>
      <c r="P1016" s="34">
        <v>0</v>
      </c>
      <c r="Q1016" s="34">
        <v>0</v>
      </c>
      <c r="R1016" s="34">
        <v>0</v>
      </c>
      <c r="S1016" s="35">
        <v>0</v>
      </c>
      <c r="T1016" s="35">
        <v>0</v>
      </c>
      <c r="U1016" s="35">
        <v>0</v>
      </c>
      <c r="V1016" s="35">
        <v>0</v>
      </c>
      <c r="W1016" s="35">
        <v>0</v>
      </c>
      <c r="X1016" s="35">
        <v>0.16315529644753757</v>
      </c>
      <c r="Y1016" s="35">
        <v>0</v>
      </c>
      <c r="Z1016" s="35">
        <v>0</v>
      </c>
      <c r="AA1016" s="35">
        <v>0</v>
      </c>
      <c r="AB1016" s="35">
        <v>0</v>
      </c>
      <c r="AC1016" s="35">
        <v>0</v>
      </c>
      <c r="AD1016" s="35">
        <v>0</v>
      </c>
      <c r="AE1016" s="58" t="s">
        <v>5560</v>
      </c>
      <c r="AF1016" s="58"/>
      <c r="AG1016" s="57" t="str" cm="1">
        <f t="array" ref="AG1016">IFERROR(_xlfn.IFS(
AI1016="MPR ISSUE","PDH",
AI1016="BSS Hardware Issue","BSS",
AI1016="Sites strategiques, MLL, Pylone, etc.","ENVTECH",
AI1016="AKTIVCO DEFAUT GE &amp; POWER Cabinet","AKTIVCO",
AI1016="AKTIVCO Coupure ENEO &amp; Baisse de tension","AKTIVCO GRID ONLY",
AI1016="Coupure ENEO &amp; Baisse de tension","IHS GRID ONLY",
AI1016="Defaut GE &amp; POWER Cabinet","IHS",
AI1016="Sharing","Partners",
AI1016="Sites strategiques &amp; DataCenter","SST &amp; DC",
AI1016="Exclu","Exclu",
AI1016="SAT","SAT",
AI1016="SPARE-ISSUE","SPARE-ISSUE",
AI1016="Fiber CAmtel","TRANS_FO_CAMTEL",
AI1016="Fiber AOF","Fiber AOF",
AI1016="Projet OCM (HUAWEI)","TRAVAUX-HUAWEI",
AI1016="Projet OCM (NOKIA)","TRAVAUX-NOKIA",
AI1016="ACCESS-ISSUE","ACCESS-ISSUE",
AI1016="Projet OCM (ZTE, NOKIA, autres projets)","TRAVAUX OCM",
AI1016="No root CAuse","No root cause",
AI1016="ODU HS","PDH",
AI1016="IP &amp; VLAN","PDH",
AI1016="Warehouse HUAWEI","SPARE-ISSUE",
AI1016="SPARE-HS","SPARE-ISSUE",
AI1016="Power Telco","BSS",AI1016="no impacts","no impacts"
),"")</f>
        <v>no impacts</v>
      </c>
      <c r="AH1016" s="57" t="str" cm="1">
        <f t="array" ref="AH1016">IFERROR(_xlfn.IFS(
AI1016="MPR ISSUE","TX ISSUE",
AI1016="BSS Hardware Issue","RAN ISSUE",
AI1016="Sites strategiques, MLL, Pylone, etc.","ENVTECH",
AI1016="AKTIVCO DEFAUT GE &amp; POWER Cabinet","POWER ISSUE",
AI1016="AKTIVCO Coupure ENEO &amp; Baisse de tension","POWER ISSUE",
AI1016="Coupure ENEO &amp; Baisse de tension","POWER ISSUE",
AI1016="Defaut GE &amp; POWER Cabinet","POWER ISSUE",
AI1016="Sharing","POWER ISSUE",
AI1016="Sites strategiques &amp; DataCenter","POWER ISSUE",
AI1016="Exclu","Exclu",
AI1016="SAT","TX ISSUE",
AI1016="SPARE-ISSUE","SPARE-ISSUE",
AI1016="Fiber CAmtel","TX ISSUE",
AI1016="Fiber AOF","TX ISSUE",
AI1016="Projet OCM (HUAWEI)","TRAVAUX-HUAWEI",
AI1016="Projet OCM (NOKIA)","TRAVAUX -NOKIA",
AI1016="ACCESS-ISSUE","ACCESS-ISSUE",
AI1016="Projet OCM (ZTE, NOKIA, autres projets)","TRAVAUX OCM",
AI1016="No root CAuse","No root cause",
AI1016="ODU HS","TX ISSUE",
AI1016="IP &amp; VLAN","TX ISSUE",
AI1016="Warehouse HUAWEI","SPARE-ISSUE",
AI1016="SPARE-HS","SPARE-ISSUE",
AI1016="Power Telco","RAN ISSUE",AI1016="no impacts","no impacts"
),"")</f>
        <v>no impacts</v>
      </c>
      <c r="AI1016" s="85" t="s">
        <v>5998</v>
      </c>
      <c r="AJ1016" s="57" t="str" cm="1">
        <f t="array" ref="AJ1016">IFERROR(_xlfn.IFS(
AI1016="MPR ISSUE","ACTIVE",
AI1016="BSS Hardware Issue","ACTIVE",
AI1016="Sites strategiques, MLL, Pylone, etc.","PASSIVE",
AI1016="AKTIVCO DEFAUT GE &amp; POWER Cabinet","PASSIVE",
AI1016="AKTIVCO Coupure ENEO &amp; Baisse de tension","PASSIVE",
AI1016="Coupure ENEO &amp; Baisse de tension","PASSIVE",
AI1016="Defaut GE &amp; POWER Cabinet","PASSIVE",
AI1016="Sharing","PASSIVE",
AI1016="Sites strategiques &amp; DataCenter","PASSIVE",
AI1016="Exclu","Exclu",
AI1016="SAT","ACTIVE",
AI1016="SPARE-ISSUE","SPARE-ISSUE",
AI1016="Fiber CAmtel","ACTIVE",
AI1016="Fiber AOF","ACTIVE",
AI1016="Projet OCM (HUAWEI)","PLANNED WORKS",
AI1016="Projet OCM (NOKIA)","PLANNED WORKS",
AI1016="ACCESS-ISSUE","ACCESS-ISSUE",
AI1016="Projet OCM (ZTE, NOKIA, autres projets)","PLANNED WORKS",
AI1016="No root CAuse","No root cause",
AI1016="ODU HS","ACTIVE",
AI1016="IP &amp; VLAN","ACTIVE",
AI1016="Warehouse HUAWEI","SPARE-ISSUE",
AI1016="SPARE-HS","SPARE-ISSUE",
AI1016="Power Telco","ACTIVE", AI1016="no impacts","no impacts"
),"")</f>
        <v>no impacts</v>
      </c>
      <c r="AK1016" s="23" t="s">
        <v>5537</v>
      </c>
      <c r="AL1016" s="23" t="str">
        <f t="shared" si="27"/>
        <v>LIT_292</v>
      </c>
      <c r="AN1016" s="9" t="s">
        <v>5537</v>
      </c>
      <c r="AO1016" s="23" t="str">
        <f>_xlfn.XLOOKUP(B1016,'INCIDENT-05-03-2026'!E:E,'INCIDENT-05-03-2026'!F:F,"")</f>
        <v/>
      </c>
      <c r="AP1016" s="7" t="s">
        <v>5537</v>
      </c>
      <c r="AQ1016" s="6"/>
      <c r="AR1016" s="7"/>
      <c r="AS1016" s="3" t="str">
        <f>_xlfn.XLOOKUP(B1016,'[3]tt num | region | site id'!$C:$C,'[3]tt num | region | site id'!$Q:$Q,"")</f>
        <v/>
      </c>
      <c r="AT1016" s="24" t="str">
        <f>_xlfn.XLOOKUP(B1016,'[4]Cells Huawei 03052026 12h'!$B:$B,'[4]Cells Huawei 03052026 12h'!$T:$T,"")</f>
        <v/>
      </c>
      <c r="AU1016" s="24" t="str">
        <f>_xlfn.XLOOKUP(B1016,'[5]cells down 02052026 8h50'!$B:$B,'[5]cells down 02052026 8h50'!$R:$R,"")</f>
        <v/>
      </c>
      <c r="AV1016" s="24" t="str">
        <f>_xlfn.XLOOKUP(B1016,'[5]cells down 02052026 13h50'!$B:$B,'[5]cells down 02052026 13h50'!$R:$R,"")</f>
        <v/>
      </c>
      <c r="AW1016" s="24" t="str">
        <f>_xlfn.XLOOKUP(B1016,'[5]cells down 02052026 13h50'!$B:$B,'[5]cells down 02052026 13h50'!$R:$R,"")</f>
        <v/>
      </c>
      <c r="AX1016" s="24" t="str">
        <f>_xlfn.XLOOKUP(B1016,'[6]cell downs 03052026 8h40 '!$B:$B,'[6]cell downs 03052026 8h40 '!$R:$R,"")</f>
        <v/>
      </c>
      <c r="AY1016" s="24" t="str">
        <f>_xlfn.XLOOKUP(B1016,'[7]ALL SITES DOWN'!$D:$D,'[7]ALL SITES DOWN'!$J:$J,"")</f>
        <v/>
      </c>
      <c r="AZ1016" s="24" t="str">
        <f>_xlfn.XLOOKUP(B1016,'[8]ALL SITES DOWN'!$D:$D,'[8]ALL SITES DOWN'!$J:$J,"")</f>
        <v/>
      </c>
      <c r="BA1016" s="9" t="str">
        <f>_xlfn.XLOOKUP(B1016,[9]sheet1!$AC:$AC,[9]sheet1!$AF:$AF,"")</f>
        <v/>
      </c>
      <c r="BB1016" s="14" t="s">
        <v>5537</v>
      </c>
      <c r="BC1016" s="14" t="s">
        <v>5537</v>
      </c>
      <c r="BD1016" s="14" t="str">
        <f>_xlfn.XLOOKUP(B1016,'[10]cell downs 18042026 17h'!$B:$B,'[10]cell downs 18042026 17h'!$B:$B,"")</f>
        <v/>
      </c>
      <c r="BE1016" s="14" t="str">
        <f>_xlfn.XLOOKUP(B1016,'[11]Cells Huawei 19042026 15h'!$B:$B,'[11]Cells Huawei 19042026 15h'!$B:$B,"")</f>
        <v/>
      </c>
      <c r="BF1016" s="9" t="str">
        <f>_xlfn.XLOOKUP(B1016,'[12]cells down 19042026 9H40'!$B:$B,'[12]cells down 19042026 9H40'!$B:$B,"")</f>
        <v/>
      </c>
      <c r="BG1016" s="9" t="s">
        <v>598</v>
      </c>
      <c r="BH1016" s="9" t="s">
        <v>5537</v>
      </c>
    </row>
    <row r="1017" spans="1:60" s="9" customFormat="1" x14ac:dyDescent="0.3">
      <c r="A1017" s="1" t="s">
        <v>4271</v>
      </c>
      <c r="B1017" s="8" t="s">
        <v>4272</v>
      </c>
      <c r="C1017" s="3" t="str">
        <f>_xlfn.XLOOKUP(B1017,'[1]daily break down'!$D:$D,'[1]daily break down'!$E:$E,"")</f>
        <v>NORD-OUEST</v>
      </c>
      <c r="D1017" s="1" t="s">
        <v>11</v>
      </c>
      <c r="E1017" s="1" t="s">
        <v>12</v>
      </c>
      <c r="F1017" s="3" t="s">
        <v>102</v>
      </c>
      <c r="G1017" s="1" t="s">
        <v>4273</v>
      </c>
      <c r="H1017" s="40" t="str">
        <f>_xlfn.XLOOKUP(B1017,[2]CALCULATION!$B:$B,[2]CALCULATION!$H:$H,"")</f>
        <v>HUAWEI</v>
      </c>
      <c r="I1017" s="34">
        <v>0</v>
      </c>
      <c r="J1017" s="34">
        <v>0</v>
      </c>
      <c r="K1017" s="34">
        <v>0</v>
      </c>
      <c r="L1017" s="34">
        <v>0</v>
      </c>
      <c r="M1017" s="34">
        <v>0</v>
      </c>
      <c r="N1017" s="34">
        <v>0</v>
      </c>
      <c r="O1017" s="34">
        <v>0</v>
      </c>
      <c r="P1017" s="34">
        <v>0</v>
      </c>
      <c r="Q1017" s="34">
        <v>0</v>
      </c>
      <c r="R1017" s="34">
        <v>0</v>
      </c>
      <c r="S1017" s="35">
        <v>0</v>
      </c>
      <c r="T1017" s="35">
        <v>0</v>
      </c>
      <c r="U1017" s="35">
        <v>0</v>
      </c>
      <c r="V1017" s="35">
        <v>0</v>
      </c>
      <c r="W1017" s="35">
        <v>0</v>
      </c>
      <c r="X1017" s="35">
        <v>0.16040869438665881</v>
      </c>
      <c r="Y1017" s="35">
        <v>0</v>
      </c>
      <c r="Z1017" s="35">
        <v>0</v>
      </c>
      <c r="AA1017" s="35">
        <v>0</v>
      </c>
      <c r="AB1017" s="35">
        <v>0</v>
      </c>
      <c r="AC1017" s="35">
        <v>0</v>
      </c>
      <c r="AD1017" s="35">
        <v>0</v>
      </c>
      <c r="AE1017" s="58" t="s">
        <v>5560</v>
      </c>
      <c r="AF1017" s="58"/>
      <c r="AG1017" s="57" t="str" cm="1">
        <f t="array" ref="AG1017">IFERROR(_xlfn.IFS(
AI1017="MPR ISSUE","PDH",
AI1017="BSS Hardware Issue","BSS",
AI1017="Sites strategiques, MLL, Pylone, etc.","ENVTECH",
AI1017="AKTIVCO DEFAUT GE &amp; POWER Cabinet","AKTIVCO",
AI1017="AKTIVCO Coupure ENEO &amp; Baisse de tension","AKTIVCO GRID ONLY",
AI1017="Coupure ENEO &amp; Baisse de tension","IHS GRID ONLY",
AI1017="Defaut GE &amp; POWER Cabinet","IHS",
AI1017="Sharing","Partners",
AI1017="Sites strategiques &amp; DataCenter","SST &amp; DC",
AI1017="Exclu","Exclu",
AI1017="SAT","SAT",
AI1017="SPARE-ISSUE","SPARE-ISSUE",
AI1017="Fiber CAmtel","TRANS_FO_CAMTEL",
AI1017="Fiber AOF","Fiber AOF",
AI1017="Projet OCM (HUAWEI)","TRAVAUX-HUAWEI",
AI1017="Projet OCM (NOKIA)","TRAVAUX-NOKIA",
AI1017="ACCESS-ISSUE","ACCESS-ISSUE",
AI1017="Projet OCM (ZTE, NOKIA, autres projets)","TRAVAUX OCM",
AI1017="No root CAuse","No root cause",
AI1017="ODU HS","PDH",
AI1017="IP &amp; VLAN","PDH",
AI1017="Warehouse HUAWEI","SPARE-ISSUE",
AI1017="SPARE-HS","SPARE-ISSUE",
AI1017="Power Telco","BSS",AI1017="no impacts","no impacts"
),"")</f>
        <v>no impacts</v>
      </c>
      <c r="AH1017" s="57" t="str" cm="1">
        <f t="array" ref="AH1017">IFERROR(_xlfn.IFS(
AI1017="MPR ISSUE","TX ISSUE",
AI1017="BSS Hardware Issue","RAN ISSUE",
AI1017="Sites strategiques, MLL, Pylone, etc.","ENVTECH",
AI1017="AKTIVCO DEFAUT GE &amp; POWER Cabinet","POWER ISSUE",
AI1017="AKTIVCO Coupure ENEO &amp; Baisse de tension","POWER ISSUE",
AI1017="Coupure ENEO &amp; Baisse de tension","POWER ISSUE",
AI1017="Defaut GE &amp; POWER Cabinet","POWER ISSUE",
AI1017="Sharing","POWER ISSUE",
AI1017="Sites strategiques &amp; DataCenter","POWER ISSUE",
AI1017="Exclu","Exclu",
AI1017="SAT","TX ISSUE",
AI1017="SPARE-ISSUE","SPARE-ISSUE",
AI1017="Fiber CAmtel","TX ISSUE",
AI1017="Fiber AOF","TX ISSUE",
AI1017="Projet OCM (HUAWEI)","TRAVAUX-HUAWEI",
AI1017="Projet OCM (NOKIA)","TRAVAUX -NOKIA",
AI1017="ACCESS-ISSUE","ACCESS-ISSUE",
AI1017="Projet OCM (ZTE, NOKIA, autres projets)","TRAVAUX OCM",
AI1017="No root CAuse","No root cause",
AI1017="ODU HS","TX ISSUE",
AI1017="IP &amp; VLAN","TX ISSUE",
AI1017="Warehouse HUAWEI","SPARE-ISSUE",
AI1017="SPARE-HS","SPARE-ISSUE",
AI1017="Power Telco","RAN ISSUE",AI1017="no impacts","no impacts"
),"")</f>
        <v>no impacts</v>
      </c>
      <c r="AI1017" s="85" t="s">
        <v>5998</v>
      </c>
      <c r="AJ1017" s="57" t="str" cm="1">
        <f t="array" ref="AJ1017">IFERROR(_xlfn.IFS(
AI1017="MPR ISSUE","ACTIVE",
AI1017="BSS Hardware Issue","ACTIVE",
AI1017="Sites strategiques, MLL, Pylone, etc.","PASSIVE",
AI1017="AKTIVCO DEFAUT GE &amp; POWER Cabinet","PASSIVE",
AI1017="AKTIVCO Coupure ENEO &amp; Baisse de tension","PASSIVE",
AI1017="Coupure ENEO &amp; Baisse de tension","PASSIVE",
AI1017="Defaut GE &amp; POWER Cabinet","PASSIVE",
AI1017="Sharing","PASSIVE",
AI1017="Sites strategiques &amp; DataCenter","PASSIVE",
AI1017="Exclu","Exclu",
AI1017="SAT","ACTIVE",
AI1017="SPARE-ISSUE","SPARE-ISSUE",
AI1017="Fiber CAmtel","ACTIVE",
AI1017="Fiber AOF","ACTIVE",
AI1017="Projet OCM (HUAWEI)","PLANNED WORKS",
AI1017="Projet OCM (NOKIA)","PLANNED WORKS",
AI1017="ACCESS-ISSUE","ACCESS-ISSUE",
AI1017="Projet OCM (ZTE, NOKIA, autres projets)","PLANNED WORKS",
AI1017="No root CAuse","No root cause",
AI1017="ODU HS","ACTIVE",
AI1017="IP &amp; VLAN","ACTIVE",
AI1017="Warehouse HUAWEI","SPARE-ISSUE",
AI1017="SPARE-HS","SPARE-ISSUE",
AI1017="Power Telco","ACTIVE", AI1017="no impacts","no impacts"
),"")</f>
        <v>no impacts</v>
      </c>
      <c r="AK1017" s="23" t="s">
        <v>5537</v>
      </c>
      <c r="AL1017" s="23" t="str">
        <f t="shared" si="27"/>
        <v>OST_265</v>
      </c>
      <c r="AN1017" s="9" t="s">
        <v>5537</v>
      </c>
      <c r="AO1017" s="23" t="str">
        <f>_xlfn.XLOOKUP(B1017,'INCIDENT-05-03-2026'!E:E,'INCIDENT-05-03-2026'!F:F,"")</f>
        <v/>
      </c>
      <c r="AP1017" s="7" t="s">
        <v>5537</v>
      </c>
      <c r="AQ1017" s="6"/>
      <c r="AR1017" s="7"/>
      <c r="AS1017" s="3" t="str">
        <f>_xlfn.XLOOKUP(B1017,'[3]tt num | region | site id'!$C:$C,'[3]tt num | region | site id'!$Q:$Q,"")</f>
        <v/>
      </c>
      <c r="AT1017" s="24" t="str">
        <f>_xlfn.XLOOKUP(B1017,'[4]Cells Huawei 03052026 12h'!$B:$B,'[4]Cells Huawei 03052026 12h'!$T:$T,"")</f>
        <v/>
      </c>
      <c r="AU1017" s="24" t="str">
        <f>_xlfn.XLOOKUP(B1017,'[5]cells down 02052026 8h50'!$B:$B,'[5]cells down 02052026 8h50'!$R:$R,"")</f>
        <v/>
      </c>
      <c r="AV1017" s="24" t="str">
        <f>_xlfn.XLOOKUP(B1017,'[5]cells down 02052026 13h50'!$B:$B,'[5]cells down 02052026 13h50'!$R:$R,"")</f>
        <v/>
      </c>
      <c r="AW1017" s="24" t="str">
        <f>_xlfn.XLOOKUP(B1017,'[5]cells down 02052026 13h50'!$B:$B,'[5]cells down 02052026 13h50'!$R:$R,"")</f>
        <v/>
      </c>
      <c r="AX1017" s="24" t="str">
        <f>_xlfn.XLOOKUP(B1017,'[6]cell downs 03052026 8h40 '!$B:$B,'[6]cell downs 03052026 8h40 '!$R:$R,"")</f>
        <v/>
      </c>
      <c r="AY1017" s="24" t="str">
        <f>_xlfn.XLOOKUP(B1017,'[7]ALL SITES DOWN'!$D:$D,'[7]ALL SITES DOWN'!$J:$J,"")</f>
        <v/>
      </c>
      <c r="AZ1017" s="24" t="str">
        <f>_xlfn.XLOOKUP(B1017,'[8]ALL SITES DOWN'!$D:$D,'[8]ALL SITES DOWN'!$J:$J,"")</f>
        <v/>
      </c>
      <c r="BA1017" s="9" t="str">
        <f>_xlfn.XLOOKUP(B1017,[9]sheet1!$AC:$AC,[9]sheet1!$AF:$AF,"")</f>
        <v/>
      </c>
      <c r="BB1017" s="14" t="s">
        <v>5537</v>
      </c>
      <c r="BC1017" s="14" t="s">
        <v>5537</v>
      </c>
      <c r="BD1017" s="14" t="str">
        <f>_xlfn.XLOOKUP(B1017,'[10]cell downs 18042026 17h'!$B:$B,'[10]cell downs 18042026 17h'!$B:$B,"")</f>
        <v/>
      </c>
      <c r="BE1017" s="14" t="str">
        <f>_xlfn.XLOOKUP(B1017,'[11]Cells Huawei 19042026 15h'!$B:$B,'[11]Cells Huawei 19042026 15h'!$B:$B,"")</f>
        <v/>
      </c>
      <c r="BF1017" s="9" t="str">
        <f>_xlfn.XLOOKUP(B1017,'[12]cells down 19042026 9H40'!$B:$B,'[12]cells down 19042026 9H40'!$B:$B,"")</f>
        <v/>
      </c>
      <c r="BG1017" s="9" t="s">
        <v>4272</v>
      </c>
      <c r="BH1017" s="9" t="s">
        <v>5459</v>
      </c>
    </row>
    <row r="1018" spans="1:60" s="9" customFormat="1" x14ac:dyDescent="0.3">
      <c r="A1018" s="1" t="s">
        <v>836</v>
      </c>
      <c r="B1018" s="8" t="s">
        <v>837</v>
      </c>
      <c r="C1018" s="3" t="str">
        <f>_xlfn.XLOOKUP(B1018,'[1]daily break down'!$D:$D,'[1]daily break down'!$E:$E,"")</f>
        <v>LITTORAL</v>
      </c>
      <c r="D1018" s="1" t="s">
        <v>11</v>
      </c>
      <c r="E1018" s="1" t="s">
        <v>12</v>
      </c>
      <c r="F1018" s="3" t="s">
        <v>69</v>
      </c>
      <c r="G1018" s="1" t="s">
        <v>502</v>
      </c>
      <c r="H1018" s="42" t="str">
        <f>_xlfn.XLOOKUP(B1018,[2]CALCULATION!$B:$B,[2]CALCULATION!$H:$H,"")</f>
        <v>ZTE</v>
      </c>
      <c r="I1018" s="34">
        <v>0</v>
      </c>
      <c r="J1018" s="34">
        <v>8.0382697976503312E-2</v>
      </c>
      <c r="K1018" s="34">
        <v>0</v>
      </c>
      <c r="L1018" s="34">
        <v>0</v>
      </c>
      <c r="M1018" s="34">
        <v>0</v>
      </c>
      <c r="N1018" s="34">
        <v>0</v>
      </c>
      <c r="O1018" s="34">
        <v>0</v>
      </c>
      <c r="P1018" s="34">
        <v>0</v>
      </c>
      <c r="Q1018" s="34">
        <v>0</v>
      </c>
      <c r="R1018" s="34">
        <v>0</v>
      </c>
      <c r="S1018" s="35">
        <v>0</v>
      </c>
      <c r="T1018" s="35">
        <v>1.1093418713420391E-2</v>
      </c>
      <c r="U1018" s="35">
        <v>0.142805472087389</v>
      </c>
      <c r="V1018" s="35">
        <v>0</v>
      </c>
      <c r="W1018" s="35">
        <v>1.1093418713420391E-2</v>
      </c>
      <c r="X1018" s="35">
        <v>0.1511879588965655</v>
      </c>
      <c r="Y1018" s="35">
        <v>0</v>
      </c>
      <c r="Z1018" s="35">
        <v>0</v>
      </c>
      <c r="AA1018" s="35">
        <v>0</v>
      </c>
      <c r="AB1018" s="35">
        <v>0</v>
      </c>
      <c r="AC1018" s="35">
        <v>0</v>
      </c>
      <c r="AD1018" s="35">
        <v>0</v>
      </c>
      <c r="AE1018" s="58" t="s">
        <v>5560</v>
      </c>
      <c r="AF1018" s="58"/>
      <c r="AG1018" s="57" t="str" cm="1">
        <f t="array" ref="AG1018">IFERROR(_xlfn.IFS(
AI1018="MPR ISSUE","PDH",
AI1018="BSS Hardware Issue","BSS",
AI1018="Sites strategiques, MLL, Pylone, etc.","ENVTECH",
AI1018="AKTIVCO DEFAUT GE &amp; POWER Cabinet","AKTIVCO",
AI1018="AKTIVCO Coupure ENEO &amp; Baisse de tension","AKTIVCO GRID ONLY",
AI1018="Coupure ENEO &amp; Baisse de tension","IHS GRID ONLY",
AI1018="Defaut GE &amp; POWER Cabinet","IHS",
AI1018="Sharing","Partners",
AI1018="Sites strategiques &amp; DataCenter","SST &amp; DC",
AI1018="Exclu","Exclu",
AI1018="SAT","SAT",
AI1018="SPARE-ISSUE","SPARE-ISSUE",
AI1018="Fiber CAmtel","TRANS_FO_CAMTEL",
AI1018="Fiber AOF","Fiber AOF",
AI1018="Projet OCM (HUAWEI)","TRAVAUX-HUAWEI",
AI1018="Projet OCM (NOKIA)","TRAVAUX-NOKIA",
AI1018="ACCESS-ISSUE","ACCESS-ISSUE",
AI1018="Projet OCM (ZTE, NOKIA, autres projets)","TRAVAUX OCM",
AI1018="No root CAuse","No root cause",
AI1018="ODU HS","PDH",
AI1018="IP &amp; VLAN","PDH",
AI1018="Warehouse HUAWEI","SPARE-ISSUE",
AI1018="SPARE-HS","SPARE-ISSUE",
AI1018="Power Telco","BSS",AI1018="no impacts","no impacts"
),"")</f>
        <v>no impacts</v>
      </c>
      <c r="AH1018" s="57" t="str" cm="1">
        <f t="array" ref="AH1018">IFERROR(_xlfn.IFS(
AI1018="MPR ISSUE","TX ISSUE",
AI1018="BSS Hardware Issue","RAN ISSUE",
AI1018="Sites strategiques, MLL, Pylone, etc.","ENVTECH",
AI1018="AKTIVCO DEFAUT GE &amp; POWER Cabinet","POWER ISSUE",
AI1018="AKTIVCO Coupure ENEO &amp; Baisse de tension","POWER ISSUE",
AI1018="Coupure ENEO &amp; Baisse de tension","POWER ISSUE",
AI1018="Defaut GE &amp; POWER Cabinet","POWER ISSUE",
AI1018="Sharing","POWER ISSUE",
AI1018="Sites strategiques &amp; DataCenter","POWER ISSUE",
AI1018="Exclu","Exclu",
AI1018="SAT","TX ISSUE",
AI1018="SPARE-ISSUE","SPARE-ISSUE",
AI1018="Fiber CAmtel","TX ISSUE",
AI1018="Fiber AOF","TX ISSUE",
AI1018="Projet OCM (HUAWEI)","TRAVAUX-HUAWEI",
AI1018="Projet OCM (NOKIA)","TRAVAUX -NOKIA",
AI1018="ACCESS-ISSUE","ACCESS-ISSUE",
AI1018="Projet OCM (ZTE, NOKIA, autres projets)","TRAVAUX OCM",
AI1018="No root CAuse","No root cause",
AI1018="ODU HS","TX ISSUE",
AI1018="IP &amp; VLAN","TX ISSUE",
AI1018="Warehouse HUAWEI","SPARE-ISSUE",
AI1018="SPARE-HS","SPARE-ISSUE",
AI1018="Power Telco","RAN ISSUE",AI1018="no impacts","no impacts"
),"")</f>
        <v>no impacts</v>
      </c>
      <c r="AI1018" s="85" t="s">
        <v>5998</v>
      </c>
      <c r="AJ1018" s="57" t="str" cm="1">
        <f t="array" ref="AJ1018">IFERROR(_xlfn.IFS(
AI1018="MPR ISSUE","ACTIVE",
AI1018="BSS Hardware Issue","ACTIVE",
AI1018="Sites strategiques, MLL, Pylone, etc.","PASSIVE",
AI1018="AKTIVCO DEFAUT GE &amp; POWER Cabinet","PASSIVE",
AI1018="AKTIVCO Coupure ENEO &amp; Baisse de tension","PASSIVE",
AI1018="Coupure ENEO &amp; Baisse de tension","PASSIVE",
AI1018="Defaut GE &amp; POWER Cabinet","PASSIVE",
AI1018="Sharing","PASSIVE",
AI1018="Sites strategiques &amp; DataCenter","PASSIVE",
AI1018="Exclu","Exclu",
AI1018="SAT","ACTIVE",
AI1018="SPARE-ISSUE","SPARE-ISSUE",
AI1018="Fiber CAmtel","ACTIVE",
AI1018="Fiber AOF","ACTIVE",
AI1018="Projet OCM (HUAWEI)","PLANNED WORKS",
AI1018="Projet OCM (NOKIA)","PLANNED WORKS",
AI1018="ACCESS-ISSUE","ACCESS-ISSUE",
AI1018="Projet OCM (ZTE, NOKIA, autres projets)","PLANNED WORKS",
AI1018="No root CAuse","No root cause",
AI1018="ODU HS","ACTIVE",
AI1018="IP &amp; VLAN","ACTIVE",
AI1018="Warehouse HUAWEI","SPARE-ISSUE",
AI1018="SPARE-HS","SPARE-ISSUE",
AI1018="Power Telco","ACTIVE", AI1018="no impacts","no impacts"
),"")</f>
        <v>no impacts</v>
      </c>
      <c r="AK1018" s="23" t="s">
        <v>5537</v>
      </c>
      <c r="AL1018" s="23" t="str">
        <f t="shared" si="27"/>
        <v>SUD_080</v>
      </c>
      <c r="AN1018" s="9" t="s">
        <v>5537</v>
      </c>
      <c r="AO1018" s="23" t="str">
        <f>_xlfn.XLOOKUP(B1018,'INCIDENT-05-03-2026'!E:E,'INCIDENT-05-03-2026'!F:F,"")</f>
        <v/>
      </c>
      <c r="AP1018" s="7" t="s">
        <v>5537</v>
      </c>
      <c r="AQ1018" s="6"/>
      <c r="AR1018" s="7"/>
      <c r="AS1018" s="3" t="str">
        <f>_xlfn.XLOOKUP(B1018,'[3]tt num | region | site id'!$C:$C,'[3]tt num | region | site id'!$Q:$Q,"")</f>
        <v/>
      </c>
      <c r="AT1018" s="24" t="str">
        <f>_xlfn.XLOOKUP(B1018,'[4]Cells Huawei 03052026 12h'!$B:$B,'[4]Cells Huawei 03052026 12h'!$T:$T,"")</f>
        <v/>
      </c>
      <c r="AU1018" s="24" t="str">
        <f>_xlfn.XLOOKUP(B1018,'[5]cells down 02052026 8h50'!$B:$B,'[5]cells down 02052026 8h50'!$R:$R,"")</f>
        <v/>
      </c>
      <c r="AV1018" s="24" t="str">
        <f>_xlfn.XLOOKUP(B1018,'[5]cells down 02052026 13h50'!$B:$B,'[5]cells down 02052026 13h50'!$R:$R,"")</f>
        <v/>
      </c>
      <c r="AW1018" s="24" t="str">
        <f>_xlfn.XLOOKUP(B1018,'[5]cells down 02052026 13h50'!$B:$B,'[5]cells down 02052026 13h50'!$R:$R,"")</f>
        <v/>
      </c>
      <c r="AX1018" s="24" t="str">
        <f>_xlfn.XLOOKUP(B1018,'[6]cell downs 03052026 8h40 '!$B:$B,'[6]cell downs 03052026 8h40 '!$R:$R,"")</f>
        <v/>
      </c>
      <c r="AY1018" s="24" t="str">
        <f>_xlfn.XLOOKUP(B1018,'[7]ALL SITES DOWN'!$D:$D,'[7]ALL SITES DOWN'!$J:$J,"")</f>
        <v/>
      </c>
      <c r="AZ1018" s="24" t="str">
        <f>_xlfn.XLOOKUP(B1018,'[8]ALL SITES DOWN'!$D:$D,'[8]ALL SITES DOWN'!$J:$J,"")</f>
        <v/>
      </c>
      <c r="BA1018" s="9" t="str">
        <f>_xlfn.XLOOKUP(B1018,[9]sheet1!$AC:$AC,[9]sheet1!$AF:$AF,"")</f>
        <v/>
      </c>
      <c r="BB1018" s="14" t="s">
        <v>5537</v>
      </c>
      <c r="BC1018" s="14" t="s">
        <v>5537</v>
      </c>
      <c r="BD1018" s="14" t="str">
        <f>_xlfn.XLOOKUP(B1018,'[10]cell downs 18042026 17h'!$B:$B,'[10]cell downs 18042026 17h'!$B:$B,"")</f>
        <v/>
      </c>
      <c r="BE1018" s="14" t="str">
        <f>_xlfn.XLOOKUP(B1018,'[11]Cells Huawei 19042026 15h'!$B:$B,'[11]Cells Huawei 19042026 15h'!$B:$B,"")</f>
        <v/>
      </c>
      <c r="BF1018" s="9" t="str">
        <f>_xlfn.XLOOKUP(B1018,'[12]cells down 19042026 9H40'!$B:$B,'[12]cells down 19042026 9H40'!$B:$B,"")</f>
        <v/>
      </c>
      <c r="BG1018" s="9" t="s">
        <v>837</v>
      </c>
      <c r="BH1018" s="9" t="s">
        <v>12</v>
      </c>
    </row>
    <row r="1019" spans="1:60" s="9" customFormat="1" x14ac:dyDescent="0.3">
      <c r="A1019" s="1" t="s">
        <v>2430</v>
      </c>
      <c r="B1019" s="8" t="s">
        <v>2431</v>
      </c>
      <c r="C1019" s="3" t="str">
        <f>_xlfn.XLOOKUP(B1019,'[1]daily break down'!$D:$D,'[1]daily break down'!$E:$E,"")</f>
        <v>ADAMAOUA</v>
      </c>
      <c r="D1019" s="1" t="s">
        <v>11</v>
      </c>
      <c r="E1019" s="1" t="s">
        <v>83</v>
      </c>
      <c r="F1019" s="3" t="s">
        <v>90</v>
      </c>
      <c r="G1019" s="1" t="s">
        <v>2430</v>
      </c>
      <c r="H1019" s="41" t="str">
        <f>_xlfn.XLOOKUP(B1019,[2]CALCULATION!$B:$B,[2]CALCULATION!$H:$H,"")</f>
        <v>NOKIA</v>
      </c>
      <c r="I1019" s="34">
        <v>0</v>
      </c>
      <c r="J1019" s="34">
        <v>0</v>
      </c>
      <c r="K1019" s="34">
        <v>0</v>
      </c>
      <c r="L1019" s="34">
        <v>0</v>
      </c>
      <c r="M1019" s="34">
        <v>0</v>
      </c>
      <c r="N1019" s="34">
        <v>0</v>
      </c>
      <c r="O1019" s="34">
        <v>0</v>
      </c>
      <c r="P1019" s="34">
        <v>0</v>
      </c>
      <c r="Q1019" s="34">
        <v>0</v>
      </c>
      <c r="R1019" s="34">
        <v>3.4814715937128843E-2</v>
      </c>
      <c r="S1019" s="35">
        <v>4.4479868197211093E-2</v>
      </c>
      <c r="T1019" s="35">
        <v>17400.264519608598</v>
      </c>
      <c r="U1019" s="35">
        <v>0</v>
      </c>
      <c r="V1019" s="35">
        <v>0</v>
      </c>
      <c r="W1019" s="35">
        <v>0</v>
      </c>
      <c r="X1019" s="35">
        <v>0.15005992348472294</v>
      </c>
      <c r="Y1019" s="35">
        <v>0</v>
      </c>
      <c r="Z1019" s="35">
        <v>0</v>
      </c>
      <c r="AA1019" s="35">
        <v>0</v>
      </c>
      <c r="AB1019" s="35">
        <v>0</v>
      </c>
      <c r="AC1019" s="35">
        <v>0</v>
      </c>
      <c r="AD1019" s="35">
        <v>0</v>
      </c>
      <c r="AE1019" s="58" t="s">
        <v>5560</v>
      </c>
      <c r="AF1019" s="58"/>
      <c r="AG1019" s="57" t="str" cm="1">
        <f t="array" ref="AG1019">IFERROR(_xlfn.IFS(
AI1019="MPR ISSUE","PDH",
AI1019="BSS Hardware Issue","BSS",
AI1019="Sites strategiques, MLL, Pylone, etc.","ENVTECH",
AI1019="AKTIVCO DEFAUT GE &amp; POWER Cabinet","AKTIVCO",
AI1019="AKTIVCO Coupure ENEO &amp; Baisse de tension","AKTIVCO GRID ONLY",
AI1019="Coupure ENEO &amp; Baisse de tension","IHS GRID ONLY",
AI1019="Defaut GE &amp; POWER Cabinet","IHS",
AI1019="Sharing","Partners",
AI1019="Sites strategiques &amp; DataCenter","SST &amp; DC",
AI1019="Exclu","Exclu",
AI1019="SAT","SAT",
AI1019="SPARE-ISSUE","SPARE-ISSUE",
AI1019="Fiber CAmtel","TRANS_FO_CAMTEL",
AI1019="Fiber AOF","Fiber AOF",
AI1019="Projet OCM (HUAWEI)","TRAVAUX-HUAWEI",
AI1019="Projet OCM (NOKIA)","TRAVAUX-NOKIA",
AI1019="ACCESS-ISSUE","ACCESS-ISSUE",
AI1019="Projet OCM (ZTE, NOKIA, autres projets)","TRAVAUX OCM",
AI1019="No root CAuse","No root cause",
AI1019="ODU HS","PDH",
AI1019="IP &amp; VLAN","PDH",
AI1019="Warehouse HUAWEI","SPARE-ISSUE",
AI1019="SPARE-HS","SPARE-ISSUE",
AI1019="Power Telco","BSS",AI1019="no impacts","no impacts"
),"")</f>
        <v>no impacts</v>
      </c>
      <c r="AH1019" s="57" t="str" cm="1">
        <f t="array" ref="AH1019">IFERROR(_xlfn.IFS(
AI1019="MPR ISSUE","TX ISSUE",
AI1019="BSS Hardware Issue","RAN ISSUE",
AI1019="Sites strategiques, MLL, Pylone, etc.","ENVTECH",
AI1019="AKTIVCO DEFAUT GE &amp; POWER Cabinet","POWER ISSUE",
AI1019="AKTIVCO Coupure ENEO &amp; Baisse de tension","POWER ISSUE",
AI1019="Coupure ENEO &amp; Baisse de tension","POWER ISSUE",
AI1019="Defaut GE &amp; POWER Cabinet","POWER ISSUE",
AI1019="Sharing","POWER ISSUE",
AI1019="Sites strategiques &amp; DataCenter","POWER ISSUE",
AI1019="Exclu","Exclu",
AI1019="SAT","TX ISSUE",
AI1019="SPARE-ISSUE","SPARE-ISSUE",
AI1019="Fiber CAmtel","TX ISSUE",
AI1019="Fiber AOF","TX ISSUE",
AI1019="Projet OCM (HUAWEI)","TRAVAUX-HUAWEI",
AI1019="Projet OCM (NOKIA)","TRAVAUX -NOKIA",
AI1019="ACCESS-ISSUE","ACCESS-ISSUE",
AI1019="Projet OCM (ZTE, NOKIA, autres projets)","TRAVAUX OCM",
AI1019="No root CAuse","No root cause",
AI1019="ODU HS","TX ISSUE",
AI1019="IP &amp; VLAN","TX ISSUE",
AI1019="Warehouse HUAWEI","SPARE-ISSUE",
AI1019="SPARE-HS","SPARE-ISSUE",
AI1019="Power Telco","RAN ISSUE",AI1019="no impacts","no impacts"
),"")</f>
        <v>no impacts</v>
      </c>
      <c r="AI1019" s="85" t="s">
        <v>5998</v>
      </c>
      <c r="AJ1019" s="57" t="str" cm="1">
        <f t="array" ref="AJ1019">IFERROR(_xlfn.IFS(
AI1019="MPR ISSUE","ACTIVE",
AI1019="BSS Hardware Issue","ACTIVE",
AI1019="Sites strategiques, MLL, Pylone, etc.","PASSIVE",
AI1019="AKTIVCO DEFAUT GE &amp; POWER Cabinet","PASSIVE",
AI1019="AKTIVCO Coupure ENEO &amp; Baisse de tension","PASSIVE",
AI1019="Coupure ENEO &amp; Baisse de tension","PASSIVE",
AI1019="Defaut GE &amp; POWER Cabinet","PASSIVE",
AI1019="Sharing","PASSIVE",
AI1019="Sites strategiques &amp; DataCenter","PASSIVE",
AI1019="Exclu","Exclu",
AI1019="SAT","ACTIVE",
AI1019="SPARE-ISSUE","SPARE-ISSUE",
AI1019="Fiber CAmtel","ACTIVE",
AI1019="Fiber AOF","ACTIVE",
AI1019="Projet OCM (HUAWEI)","PLANNED WORKS",
AI1019="Projet OCM (NOKIA)","PLANNED WORKS",
AI1019="ACCESS-ISSUE","ACCESS-ISSUE",
AI1019="Projet OCM (ZTE, NOKIA, autres projets)","PLANNED WORKS",
AI1019="No root CAuse","No root cause",
AI1019="ODU HS","ACTIVE",
AI1019="IP &amp; VLAN","ACTIVE",
AI1019="Warehouse HUAWEI","SPARE-ISSUE",
AI1019="SPARE-HS","SPARE-ISSUE",
AI1019="Power Telco","ACTIVE", AI1019="no impacts","no impacts"
),"")</f>
        <v>no impacts</v>
      </c>
      <c r="AK1019" s="23" t="s">
        <v>5762</v>
      </c>
      <c r="AL1019" s="23" t="str">
        <f t="shared" si="27"/>
        <v>ADM_027</v>
      </c>
      <c r="AN1019" s="9" t="s">
        <v>5537</v>
      </c>
      <c r="AO1019" s="23" t="str">
        <f>_xlfn.XLOOKUP(B1019,'INCIDENT-05-03-2026'!E:E,'INCIDENT-05-03-2026'!F:F,"")</f>
        <v/>
      </c>
      <c r="AP1019" s="7" t="s">
        <v>5537</v>
      </c>
      <c r="AQ1019" s="6"/>
      <c r="AR1019" s="7"/>
      <c r="AS1019" s="3" t="str">
        <f>_xlfn.XLOOKUP(B1019,'[3]tt num | region | site id'!$C:$C,'[3]tt num | region | site id'!$Q:$Q,"")</f>
        <v/>
      </c>
      <c r="AT1019" s="24" t="str">
        <f>_xlfn.XLOOKUP(B1019,'[4]Cells Huawei 03052026 12h'!$B:$B,'[4]Cells Huawei 03052026 12h'!$T:$T,"")</f>
        <v/>
      </c>
      <c r="AU1019" s="24" t="str">
        <f>_xlfn.XLOOKUP(B1019,'[5]cells down 02052026 8h50'!$B:$B,'[5]cells down 02052026 8h50'!$R:$R,"")</f>
        <v/>
      </c>
      <c r="AV1019" s="24" t="str">
        <f>_xlfn.XLOOKUP(B1019,'[5]cells down 02052026 13h50'!$B:$B,'[5]cells down 02052026 13h50'!$R:$R,"")</f>
        <v/>
      </c>
      <c r="AW1019" s="24" t="str">
        <f>_xlfn.XLOOKUP(B1019,'[5]cells down 02052026 13h50'!$B:$B,'[5]cells down 02052026 13h50'!$R:$R,"")</f>
        <v/>
      </c>
      <c r="AX1019" s="24" t="str">
        <f>_xlfn.XLOOKUP(B1019,'[6]cell downs 03052026 8h40 '!$B:$B,'[6]cell downs 03052026 8h40 '!$R:$R,"")</f>
        <v>(05/03/2026 cell nokia): 30/04/2026 :Need BO RAN ananlysis</v>
      </c>
      <c r="AY1019" s="24" t="str">
        <f>_xlfn.XLOOKUP(B1019,'[7]ALL SITES DOWN'!$D:$D,'[7]ALL SITES DOWN'!$J:$J,"")</f>
        <v/>
      </c>
      <c r="AZ1019" s="24" t="str">
        <f>_xlfn.XLOOKUP(B1019,'[8]ALL SITES DOWN'!$D:$D,'[8]ALL SITES DOWN'!$J:$J,"")</f>
        <v/>
      </c>
      <c r="BA1019" s="9" t="str">
        <f>_xlfn.XLOOKUP(B1019,[9]sheet1!$AC:$AC,[9]sheet1!$AF:$AF,"")</f>
        <v/>
      </c>
      <c r="BB1019" s="14" t="s">
        <v>5537</v>
      </c>
      <c r="BC1019" s="14" t="s">
        <v>5537</v>
      </c>
      <c r="BD1019" s="14" t="str">
        <f>_xlfn.XLOOKUP(B1019,'[10]cell downs 18042026 17h'!$B:$B,'[10]cell downs 18042026 17h'!$B:$B,"")</f>
        <v/>
      </c>
      <c r="BE1019" s="14" t="str">
        <f>_xlfn.XLOOKUP(B1019,'[11]Cells Huawei 19042026 15h'!$B:$B,'[11]Cells Huawei 19042026 15h'!$B:$B,"")</f>
        <v/>
      </c>
      <c r="BF1019" s="9" t="str">
        <f>_xlfn.XLOOKUP(B1019,'[12]cells down 19042026 9H40'!$B:$B,'[12]cells down 19042026 9H40'!$B:$B,"")</f>
        <v/>
      </c>
      <c r="BG1019" s="9" t="s">
        <v>2431</v>
      </c>
      <c r="BH1019" s="9" t="s">
        <v>594</v>
      </c>
    </row>
    <row r="1020" spans="1:60" s="9" customFormat="1" x14ac:dyDescent="0.3">
      <c r="A1020" s="1" t="s">
        <v>1915</v>
      </c>
      <c r="B1020" s="8" t="s">
        <v>1916</v>
      </c>
      <c r="C1020" s="3" t="str">
        <f>_xlfn.XLOOKUP(B1020,'[1]daily break down'!$D:$D,'[1]daily break down'!$E:$E,"")</f>
        <v>Douala</v>
      </c>
      <c r="D1020" s="1" t="s">
        <v>11</v>
      </c>
      <c r="E1020" s="1" t="s">
        <v>12</v>
      </c>
      <c r="F1020" s="3" t="s">
        <v>31</v>
      </c>
      <c r="G1020" s="1" t="s">
        <v>32</v>
      </c>
      <c r="H1020" s="42" t="str">
        <f>_xlfn.XLOOKUP(B1020,[2]CALCULATION!$B:$B,[2]CALCULATION!$H:$H,"")</f>
        <v>ZTE</v>
      </c>
      <c r="I1020" s="34">
        <v>0</v>
      </c>
      <c r="J1020" s="34">
        <v>0</v>
      </c>
      <c r="K1020" s="34">
        <v>0</v>
      </c>
      <c r="L1020" s="34">
        <v>0</v>
      </c>
      <c r="M1020" s="34">
        <v>0</v>
      </c>
      <c r="N1020" s="34">
        <v>0.29781013774387655</v>
      </c>
      <c r="O1020" s="34">
        <v>0.443130355874019</v>
      </c>
      <c r="P1020" s="34">
        <v>0</v>
      </c>
      <c r="Q1020" s="34">
        <v>0.29470683411665022</v>
      </c>
      <c r="R1020" s="34">
        <v>1.1911157054272863</v>
      </c>
      <c r="S1020" s="35">
        <v>0</v>
      </c>
      <c r="T1020" s="35">
        <v>0.59346223101134898</v>
      </c>
      <c r="U1020" s="35">
        <v>0.60519771254419363</v>
      </c>
      <c r="V1020" s="35">
        <v>46.252957055985036</v>
      </c>
      <c r="W1020" s="35">
        <v>0.59346223101134898</v>
      </c>
      <c r="X1020" s="35">
        <v>0.14986816310107798</v>
      </c>
      <c r="Y1020" s="35">
        <v>0</v>
      </c>
      <c r="Z1020" s="35">
        <v>0</v>
      </c>
      <c r="AA1020" s="35">
        <v>0</v>
      </c>
      <c r="AB1020" s="35">
        <v>0</v>
      </c>
      <c r="AC1020" s="35">
        <v>0</v>
      </c>
      <c r="AD1020" s="35">
        <v>0</v>
      </c>
      <c r="AE1020" s="58" t="s">
        <v>5560</v>
      </c>
      <c r="AF1020" s="58"/>
      <c r="AG1020" s="57" t="str" cm="1">
        <f t="array" ref="AG1020">IFERROR(_xlfn.IFS(
AI1020="MPR ISSUE","PDH",
AI1020="BSS Hardware Issue","BSS",
AI1020="Sites strategiques, MLL, Pylone, etc.","ENVTECH",
AI1020="AKTIVCO DEFAUT GE &amp; POWER Cabinet","AKTIVCO",
AI1020="AKTIVCO Coupure ENEO &amp; Baisse de tension","AKTIVCO GRID ONLY",
AI1020="Coupure ENEO &amp; Baisse de tension","IHS GRID ONLY",
AI1020="Defaut GE &amp; POWER Cabinet","IHS",
AI1020="Sharing","Partners",
AI1020="Sites strategiques &amp; DataCenter","SST &amp; DC",
AI1020="Exclu","Exclu",
AI1020="SAT","SAT",
AI1020="SPARE-ISSUE","SPARE-ISSUE",
AI1020="Fiber CAmtel","TRANS_FO_CAMTEL",
AI1020="Fiber AOF","Fiber AOF",
AI1020="Projet OCM (HUAWEI)","TRAVAUX-HUAWEI",
AI1020="Projet OCM (NOKIA)","TRAVAUX-NOKIA",
AI1020="ACCESS-ISSUE","ACCESS-ISSUE",
AI1020="Projet OCM (ZTE, NOKIA, autres projets)","TRAVAUX OCM",
AI1020="No root CAuse","No root cause",
AI1020="ODU HS","PDH",
AI1020="IP &amp; VLAN","PDH",
AI1020="Warehouse HUAWEI","SPARE-ISSUE",
AI1020="SPARE-HS","SPARE-ISSUE",
AI1020="Power Telco","BSS",AI1020="no impacts","no impacts"
),"")</f>
        <v>no impacts</v>
      </c>
      <c r="AH1020" s="57" t="str" cm="1">
        <f t="array" ref="AH1020">IFERROR(_xlfn.IFS(
AI1020="MPR ISSUE","TX ISSUE",
AI1020="BSS Hardware Issue","RAN ISSUE",
AI1020="Sites strategiques, MLL, Pylone, etc.","ENVTECH",
AI1020="AKTIVCO DEFAUT GE &amp; POWER Cabinet","POWER ISSUE",
AI1020="AKTIVCO Coupure ENEO &amp; Baisse de tension","POWER ISSUE",
AI1020="Coupure ENEO &amp; Baisse de tension","POWER ISSUE",
AI1020="Defaut GE &amp; POWER Cabinet","POWER ISSUE",
AI1020="Sharing","POWER ISSUE",
AI1020="Sites strategiques &amp; DataCenter","POWER ISSUE",
AI1020="Exclu","Exclu",
AI1020="SAT","TX ISSUE",
AI1020="SPARE-ISSUE","SPARE-ISSUE",
AI1020="Fiber CAmtel","TX ISSUE",
AI1020="Fiber AOF","TX ISSUE",
AI1020="Projet OCM (HUAWEI)","TRAVAUX-HUAWEI",
AI1020="Projet OCM (NOKIA)","TRAVAUX -NOKIA",
AI1020="ACCESS-ISSUE","ACCESS-ISSUE",
AI1020="Projet OCM (ZTE, NOKIA, autres projets)","TRAVAUX OCM",
AI1020="No root CAuse","No root cause",
AI1020="ODU HS","TX ISSUE",
AI1020="IP &amp; VLAN","TX ISSUE",
AI1020="Warehouse HUAWEI","SPARE-ISSUE",
AI1020="SPARE-HS","SPARE-ISSUE",
AI1020="Power Telco","RAN ISSUE",AI1020="no impacts","no impacts"
),"")</f>
        <v>no impacts</v>
      </c>
      <c r="AI1020" s="85" t="s">
        <v>5998</v>
      </c>
      <c r="AJ1020" s="57" t="str" cm="1">
        <f t="array" ref="AJ1020">IFERROR(_xlfn.IFS(
AI1020="MPR ISSUE","ACTIVE",
AI1020="BSS Hardware Issue","ACTIVE",
AI1020="Sites strategiques, MLL, Pylone, etc.","PASSIVE",
AI1020="AKTIVCO DEFAUT GE &amp; POWER Cabinet","PASSIVE",
AI1020="AKTIVCO Coupure ENEO &amp; Baisse de tension","PASSIVE",
AI1020="Coupure ENEO &amp; Baisse de tension","PASSIVE",
AI1020="Defaut GE &amp; POWER Cabinet","PASSIVE",
AI1020="Sharing","PASSIVE",
AI1020="Sites strategiques &amp; DataCenter","PASSIVE",
AI1020="Exclu","Exclu",
AI1020="SAT","ACTIVE",
AI1020="SPARE-ISSUE","SPARE-ISSUE",
AI1020="Fiber CAmtel","ACTIVE",
AI1020="Fiber AOF","ACTIVE",
AI1020="Projet OCM (HUAWEI)","PLANNED WORKS",
AI1020="Projet OCM (NOKIA)","PLANNED WORKS",
AI1020="ACCESS-ISSUE","ACCESS-ISSUE",
AI1020="Projet OCM (ZTE, NOKIA, autres projets)","PLANNED WORKS",
AI1020="No root CAuse","No root cause",
AI1020="ODU HS","ACTIVE",
AI1020="IP &amp; VLAN","ACTIVE",
AI1020="Warehouse HUAWEI","SPARE-ISSUE",
AI1020="SPARE-HS","SPARE-ISSUE",
AI1020="Power Telco","ACTIVE", AI1020="no impacts","no impacts"
),"")</f>
        <v>no impacts</v>
      </c>
      <c r="AK1020" s="23" t="s">
        <v>5537</v>
      </c>
      <c r="AL1020" s="23" t="str">
        <f t="shared" ref="AL1020:AL1083" si="28">B1020</f>
        <v>LIT_580</v>
      </c>
      <c r="AN1020" s="9" t="s">
        <v>5537</v>
      </c>
      <c r="AO1020" s="23" t="str">
        <f>_xlfn.XLOOKUP(B1020,'INCIDENT-05-03-2026'!E:E,'INCIDENT-05-03-2026'!F:F,"")</f>
        <v/>
      </c>
      <c r="AP1020" s="7" t="s">
        <v>5537</v>
      </c>
      <c r="AQ1020" s="6"/>
      <c r="AR1020" s="7"/>
      <c r="AS1020" s="3" t="str">
        <f>_xlfn.XLOOKUP(B1020,'[3]tt num | region | site id'!$C:$C,'[3]tt num | region | site id'!$Q:$Q,"")</f>
        <v/>
      </c>
      <c r="AT1020" s="24" t="str">
        <f>_xlfn.XLOOKUP(B1020,'[4]Cells Huawei 03052026 12h'!$B:$B,'[4]Cells Huawei 03052026 12h'!$T:$T,"")</f>
        <v/>
      </c>
      <c r="AU1020" s="24" t="str">
        <f>_xlfn.XLOOKUP(B1020,'[5]cells down 02052026 8h50'!$B:$B,'[5]cells down 02052026 8h50'!$R:$R,"")</f>
        <v/>
      </c>
      <c r="AV1020" s="24" t="str">
        <f>_xlfn.XLOOKUP(B1020,'[5]cells down 02052026 13h50'!$B:$B,'[5]cells down 02052026 13h50'!$R:$R,"")</f>
        <v/>
      </c>
      <c r="AW1020" s="24" t="str">
        <f>_xlfn.XLOOKUP(B1020,'[5]cells down 02052026 13h50'!$B:$B,'[5]cells down 02052026 13h50'!$R:$R,"")</f>
        <v/>
      </c>
      <c r="AX1020" s="24" t="str">
        <f>_xlfn.XLOOKUP(B1020,'[6]cell downs 03052026 8h40 '!$B:$B,'[6]cell downs 03052026 8h40 '!$R:$R,"")</f>
        <v/>
      </c>
      <c r="AY1020" s="24" t="str">
        <f>_xlfn.XLOOKUP(B1020,'[7]ALL SITES DOWN'!$D:$D,'[7]ALL SITES DOWN'!$J:$J,"")</f>
        <v/>
      </c>
      <c r="AZ1020" s="24" t="str">
        <f>_xlfn.XLOOKUP(B1020,'[8]ALL SITES DOWN'!$D:$D,'[8]ALL SITES DOWN'!$J:$J,"")</f>
        <v/>
      </c>
      <c r="BA1020" s="9" t="str">
        <f>_xlfn.XLOOKUP(B1020,[9]sheet1!$AC:$AC,[9]sheet1!$AF:$AF,"")</f>
        <v/>
      </c>
      <c r="BB1020" s="14" t="s">
        <v>5537</v>
      </c>
      <c r="BC1020" s="14" t="s">
        <v>5537</v>
      </c>
      <c r="BD1020" s="14" t="str">
        <f>_xlfn.XLOOKUP(B1020,'[10]cell downs 18042026 17h'!$B:$B,'[10]cell downs 18042026 17h'!$B:$B,"")</f>
        <v/>
      </c>
      <c r="BE1020" s="14" t="str">
        <f>_xlfn.XLOOKUP(B1020,'[11]Cells Huawei 19042026 15h'!$B:$B,'[11]Cells Huawei 19042026 15h'!$B:$B,"")</f>
        <v/>
      </c>
      <c r="BF1020" s="9" t="str">
        <f>_xlfn.XLOOKUP(B1020,'[12]cells down 19042026 9H40'!$B:$B,'[12]cells down 19042026 9H40'!$B:$B,"")</f>
        <v/>
      </c>
      <c r="BG1020" s="9" t="s">
        <v>1916</v>
      </c>
      <c r="BH1020" s="9" t="s">
        <v>12</v>
      </c>
    </row>
    <row r="1021" spans="1:60" s="9" customFormat="1" x14ac:dyDescent="0.3">
      <c r="A1021" s="1" t="s">
        <v>3039</v>
      </c>
      <c r="B1021" s="8" t="s">
        <v>3040</v>
      </c>
      <c r="C1021" s="3" t="str">
        <f>_xlfn.XLOOKUP(B1021,'[1]daily break down'!$D:$D,'[1]daily break down'!$E:$E,"")</f>
        <v>LITTORAL</v>
      </c>
      <c r="D1021" s="1"/>
      <c r="E1021" s="1"/>
      <c r="F1021" s="3" t="s">
        <v>31</v>
      </c>
      <c r="G1021" s="1" t="s">
        <v>3039</v>
      </c>
      <c r="H1021" s="42" t="str">
        <f>_xlfn.XLOOKUP(B1021,[2]CALCULATION!$B:$B,[2]CALCULATION!$H:$H,"")</f>
        <v>ZTE</v>
      </c>
      <c r="I1021" s="34">
        <v>0</v>
      </c>
      <c r="J1021" s="34">
        <v>0</v>
      </c>
      <c r="K1021" s="34">
        <v>0</v>
      </c>
      <c r="L1021" s="34">
        <v>0</v>
      </c>
      <c r="M1021" s="34">
        <v>0</v>
      </c>
      <c r="N1021" s="34">
        <v>0</v>
      </c>
      <c r="O1021" s="34">
        <v>0</v>
      </c>
      <c r="P1021" s="34">
        <v>0</v>
      </c>
      <c r="Q1021" s="34">
        <v>0</v>
      </c>
      <c r="R1021" s="34">
        <v>0</v>
      </c>
      <c r="S1021" s="35">
        <v>0</v>
      </c>
      <c r="T1021" s="35">
        <v>0</v>
      </c>
      <c r="U1021" s="35">
        <v>0</v>
      </c>
      <c r="V1021" s="35">
        <v>0</v>
      </c>
      <c r="W1021" s="35">
        <v>0</v>
      </c>
      <c r="X1021" s="35">
        <v>0.14656867361235959</v>
      </c>
      <c r="Y1021" s="35">
        <v>0</v>
      </c>
      <c r="Z1021" s="35">
        <v>0</v>
      </c>
      <c r="AA1021" s="35">
        <v>0</v>
      </c>
      <c r="AB1021" s="35">
        <v>0</v>
      </c>
      <c r="AC1021" s="35">
        <v>0</v>
      </c>
      <c r="AD1021" s="35">
        <v>0</v>
      </c>
      <c r="AE1021" s="58" t="s">
        <v>5560</v>
      </c>
      <c r="AF1021" s="58"/>
      <c r="AG1021" s="57" t="str" cm="1">
        <f t="array" ref="AG1021">IFERROR(_xlfn.IFS(
AI1021="MPR ISSUE","PDH",
AI1021="BSS Hardware Issue","BSS",
AI1021="Sites strategiques, MLL, Pylone, etc.","ENVTECH",
AI1021="AKTIVCO DEFAUT GE &amp; POWER Cabinet","AKTIVCO",
AI1021="AKTIVCO Coupure ENEO &amp; Baisse de tension","AKTIVCO GRID ONLY",
AI1021="Coupure ENEO &amp; Baisse de tension","IHS GRID ONLY",
AI1021="Defaut GE &amp; POWER Cabinet","IHS",
AI1021="Sharing","Partners",
AI1021="Sites strategiques &amp; DataCenter","SST &amp; DC",
AI1021="Exclu","Exclu",
AI1021="SAT","SAT",
AI1021="SPARE-ISSUE","SPARE-ISSUE",
AI1021="Fiber CAmtel","TRANS_FO_CAMTEL",
AI1021="Fiber AOF","Fiber AOF",
AI1021="Projet OCM (HUAWEI)","TRAVAUX-HUAWEI",
AI1021="Projet OCM (NOKIA)","TRAVAUX-NOKIA",
AI1021="ACCESS-ISSUE","ACCESS-ISSUE",
AI1021="Projet OCM (ZTE, NOKIA, autres projets)","TRAVAUX OCM",
AI1021="No root CAuse","No root cause",
AI1021="ODU HS","PDH",
AI1021="IP &amp; VLAN","PDH",
AI1021="Warehouse HUAWEI","SPARE-ISSUE",
AI1021="SPARE-HS","SPARE-ISSUE",
AI1021="Power Telco","BSS",AI1021="no impacts","no impacts"
),"")</f>
        <v>no impacts</v>
      </c>
      <c r="AH1021" s="57" t="str" cm="1">
        <f t="array" ref="AH1021">IFERROR(_xlfn.IFS(
AI1021="MPR ISSUE","TX ISSUE",
AI1021="BSS Hardware Issue","RAN ISSUE",
AI1021="Sites strategiques, MLL, Pylone, etc.","ENVTECH",
AI1021="AKTIVCO DEFAUT GE &amp; POWER Cabinet","POWER ISSUE",
AI1021="AKTIVCO Coupure ENEO &amp; Baisse de tension","POWER ISSUE",
AI1021="Coupure ENEO &amp; Baisse de tension","POWER ISSUE",
AI1021="Defaut GE &amp; POWER Cabinet","POWER ISSUE",
AI1021="Sharing","POWER ISSUE",
AI1021="Sites strategiques &amp; DataCenter","POWER ISSUE",
AI1021="Exclu","Exclu",
AI1021="SAT","TX ISSUE",
AI1021="SPARE-ISSUE","SPARE-ISSUE",
AI1021="Fiber CAmtel","TX ISSUE",
AI1021="Fiber AOF","TX ISSUE",
AI1021="Projet OCM (HUAWEI)","TRAVAUX-HUAWEI",
AI1021="Projet OCM (NOKIA)","TRAVAUX -NOKIA",
AI1021="ACCESS-ISSUE","ACCESS-ISSUE",
AI1021="Projet OCM (ZTE, NOKIA, autres projets)","TRAVAUX OCM",
AI1021="No root CAuse","No root cause",
AI1021="ODU HS","TX ISSUE",
AI1021="IP &amp; VLAN","TX ISSUE",
AI1021="Warehouse HUAWEI","SPARE-ISSUE",
AI1021="SPARE-HS","SPARE-ISSUE",
AI1021="Power Telco","RAN ISSUE",AI1021="no impacts","no impacts"
),"")</f>
        <v>no impacts</v>
      </c>
      <c r="AI1021" s="85" t="s">
        <v>5998</v>
      </c>
      <c r="AJ1021" s="57" t="str" cm="1">
        <f t="array" ref="AJ1021">IFERROR(_xlfn.IFS(
AI1021="MPR ISSUE","ACTIVE",
AI1021="BSS Hardware Issue","ACTIVE",
AI1021="Sites strategiques, MLL, Pylone, etc.","PASSIVE",
AI1021="AKTIVCO DEFAUT GE &amp; POWER Cabinet","PASSIVE",
AI1021="AKTIVCO Coupure ENEO &amp; Baisse de tension","PASSIVE",
AI1021="Coupure ENEO &amp; Baisse de tension","PASSIVE",
AI1021="Defaut GE &amp; POWER Cabinet","PASSIVE",
AI1021="Sharing","PASSIVE",
AI1021="Sites strategiques &amp; DataCenter","PASSIVE",
AI1021="Exclu","Exclu",
AI1021="SAT","ACTIVE",
AI1021="SPARE-ISSUE","SPARE-ISSUE",
AI1021="Fiber CAmtel","ACTIVE",
AI1021="Fiber AOF","ACTIVE",
AI1021="Projet OCM (HUAWEI)","PLANNED WORKS",
AI1021="Projet OCM (NOKIA)","PLANNED WORKS",
AI1021="ACCESS-ISSUE","ACCESS-ISSUE",
AI1021="Projet OCM (ZTE, NOKIA, autres projets)","PLANNED WORKS",
AI1021="No root CAuse","No root cause",
AI1021="ODU HS","ACTIVE",
AI1021="IP &amp; VLAN","ACTIVE",
AI1021="Warehouse HUAWEI","SPARE-ISSUE",
AI1021="SPARE-HS","SPARE-ISSUE",
AI1021="Power Telco","ACTIVE", AI1021="no impacts","no impacts"
),"")</f>
        <v>no impacts</v>
      </c>
      <c r="AK1021" s="23" t="s">
        <v>5537</v>
      </c>
      <c r="AL1021" s="23" t="str">
        <f t="shared" si="28"/>
        <v>LIT_016</v>
      </c>
      <c r="AN1021" s="9" t="s">
        <v>5537</v>
      </c>
      <c r="AO1021" s="23" t="str">
        <f>_xlfn.XLOOKUP(B1021,'INCIDENT-05-03-2026'!E:E,'INCIDENT-05-03-2026'!F:F,"")</f>
        <v/>
      </c>
      <c r="AP1021" s="7" t="s">
        <v>5537</v>
      </c>
      <c r="AQ1021" s="6"/>
      <c r="AR1021" s="7"/>
      <c r="AS1021" s="3" t="str">
        <f>_xlfn.XLOOKUP(B1021,'[3]tt num | region | site id'!$C:$C,'[3]tt num | region | site id'!$Q:$Q,"")</f>
        <v/>
      </c>
      <c r="AT1021" s="24" t="str">
        <f>_xlfn.XLOOKUP(B1021,'[4]Cells Huawei 03052026 12h'!$B:$B,'[4]Cells Huawei 03052026 12h'!$T:$T,"")</f>
        <v/>
      </c>
      <c r="AU1021" s="24" t="str">
        <f>_xlfn.XLOOKUP(B1021,'[5]cells down 02052026 8h50'!$B:$B,'[5]cells down 02052026 8h50'!$R:$R,"")</f>
        <v/>
      </c>
      <c r="AV1021" s="24" t="str">
        <f>_xlfn.XLOOKUP(B1021,'[5]cells down 02052026 13h50'!$B:$B,'[5]cells down 02052026 13h50'!$R:$R,"")</f>
        <v/>
      </c>
      <c r="AW1021" s="24" t="str">
        <f>_xlfn.XLOOKUP(B1021,'[5]cells down 02052026 13h50'!$B:$B,'[5]cells down 02052026 13h50'!$R:$R,"")</f>
        <v/>
      </c>
      <c r="AX1021" s="24" t="str">
        <f>_xlfn.XLOOKUP(B1021,'[6]cell downs 03052026 8h40 '!$B:$B,'[6]cell downs 03052026 8h40 '!$R:$R,"")</f>
        <v/>
      </c>
      <c r="AY1021" s="24" t="str">
        <f>_xlfn.XLOOKUP(B1021,'[7]ALL SITES DOWN'!$D:$D,'[7]ALL SITES DOWN'!$J:$J,"")</f>
        <v/>
      </c>
      <c r="AZ1021" s="24" t="str">
        <f>_xlfn.XLOOKUP(B1021,'[8]ALL SITES DOWN'!$D:$D,'[8]ALL SITES DOWN'!$J:$J,"")</f>
        <v/>
      </c>
      <c r="BA1021" s="9" t="str">
        <f>_xlfn.XLOOKUP(B1021,[9]sheet1!$AC:$AC,[9]sheet1!$AF:$AF,"")</f>
        <v/>
      </c>
      <c r="BB1021" s="14" t="s">
        <v>5537</v>
      </c>
      <c r="BC1021" s="14" t="s">
        <v>5537</v>
      </c>
      <c r="BD1021" s="14" t="str">
        <f>_xlfn.XLOOKUP(B1021,'[10]cell downs 18042026 17h'!$B:$B,'[10]cell downs 18042026 17h'!$B:$B,"")</f>
        <v/>
      </c>
      <c r="BE1021" s="14" t="str">
        <f>_xlfn.XLOOKUP(B1021,'[11]Cells Huawei 19042026 15h'!$B:$B,'[11]Cells Huawei 19042026 15h'!$B:$B,"")</f>
        <v/>
      </c>
      <c r="BF1021" s="9" t="str">
        <f>_xlfn.XLOOKUP(B1021,'[12]cells down 19042026 9H40'!$B:$B,'[12]cells down 19042026 9H40'!$B:$B,"")</f>
        <v/>
      </c>
      <c r="BG1021" s="9" t="s">
        <v>5537</v>
      </c>
      <c r="BH1021" s="9" t="s">
        <v>12</v>
      </c>
    </row>
    <row r="1022" spans="1:60" s="9" customFormat="1" x14ac:dyDescent="0.3">
      <c r="A1022" s="1" t="s">
        <v>736</v>
      </c>
      <c r="B1022" s="1" t="s">
        <v>737</v>
      </c>
      <c r="C1022" s="3" t="str">
        <f>_xlfn.XLOOKUP(B1022,'[1]daily break down'!$D:$D,'[1]daily break down'!$E:$E,"")</f>
        <v>douala</v>
      </c>
      <c r="D1022" s="1" t="s">
        <v>21</v>
      </c>
      <c r="E1022" s="1" t="s">
        <v>80</v>
      </c>
      <c r="F1022" s="3" t="s">
        <v>31</v>
      </c>
      <c r="G1022" s="1" t="s">
        <v>738</v>
      </c>
      <c r="H1022" s="42" t="str">
        <f>_xlfn.XLOOKUP(B1022,[2]CALCULATION!$B:$B,[2]CALCULATION!$H:$H,"")</f>
        <v>ZTE</v>
      </c>
      <c r="I1022" s="34">
        <v>0</v>
      </c>
      <c r="J1022" s="34">
        <v>2.6213284707775797</v>
      </c>
      <c r="K1022" s="34">
        <v>10.797748785074464</v>
      </c>
      <c r="L1022" s="34">
        <v>1.9717570833797049</v>
      </c>
      <c r="M1022" s="34">
        <v>0.44405777994652351</v>
      </c>
      <c r="N1022" s="34">
        <v>0</v>
      </c>
      <c r="O1022" s="34">
        <v>0</v>
      </c>
      <c r="P1022" s="34">
        <v>0</v>
      </c>
      <c r="Q1022" s="34">
        <v>0</v>
      </c>
      <c r="R1022" s="34">
        <v>0</v>
      </c>
      <c r="S1022" s="35">
        <v>0</v>
      </c>
      <c r="T1022" s="35">
        <v>0</v>
      </c>
      <c r="U1022" s="35">
        <v>0</v>
      </c>
      <c r="V1022" s="35">
        <v>0</v>
      </c>
      <c r="W1022" s="35">
        <v>0</v>
      </c>
      <c r="X1022" s="35">
        <v>0.13206875494031708</v>
      </c>
      <c r="Y1022" s="35">
        <v>0</v>
      </c>
      <c r="Z1022" s="35">
        <v>11.521585438585978</v>
      </c>
      <c r="AA1022" s="35">
        <v>0</v>
      </c>
      <c r="AB1022" s="35">
        <v>0</v>
      </c>
      <c r="AC1022" s="35">
        <v>0</v>
      </c>
      <c r="AD1022" s="35">
        <v>0</v>
      </c>
      <c r="AE1022" s="58" t="s">
        <v>5560</v>
      </c>
      <c r="AF1022" s="58"/>
      <c r="AG1022" s="57" t="str" cm="1">
        <f t="array" ref="AG1022">IFERROR(_xlfn.IFS(
AI1022="MPR ISSUE","PDH",
AI1022="BSS Hardware Issue","BSS",
AI1022="Sites strategiques, MLL, Pylone, etc.","ENVTECH",
AI1022="AKTIVCO DEFAUT GE &amp; POWER Cabinet","AKTIVCO",
AI1022="AKTIVCO Coupure ENEO &amp; Baisse de tension","AKTIVCO GRID ONLY",
AI1022="Coupure ENEO &amp; Baisse de tension","IHS GRID ONLY",
AI1022="Defaut GE &amp; POWER Cabinet","IHS",
AI1022="Sharing","Partners",
AI1022="Sites strategiques &amp; DataCenter","SST &amp; DC",
AI1022="Exclu","Exclu",
AI1022="SAT","SAT",
AI1022="SPARE-ISSUE","SPARE-ISSUE",
AI1022="Fiber CAmtel","TRANS_FO_CAMTEL",
AI1022="Fiber AOF","Fiber AOF",
AI1022="Projet OCM (HUAWEI)","TRAVAUX-HUAWEI",
AI1022="Projet OCM (NOKIA)","TRAVAUX-NOKIA",
AI1022="ACCESS-ISSUE","ACCESS-ISSUE",
AI1022="Projet OCM (ZTE, NOKIA, autres projets)","TRAVAUX OCM",
AI1022="No root CAuse","No root cause",
AI1022="ODU HS","PDH",
AI1022="IP &amp; VLAN","PDH",
AI1022="Warehouse HUAWEI","SPARE-ISSUE",
AI1022="SPARE-HS","SPARE-ISSUE",
AI1022="Power Telco","BSS",AI1022="no impacts","no impacts"
),"")</f>
        <v>no impacts</v>
      </c>
      <c r="AH1022" s="57" t="str" cm="1">
        <f t="array" ref="AH1022">IFERROR(_xlfn.IFS(
AI1022="MPR ISSUE","TX ISSUE",
AI1022="BSS Hardware Issue","RAN ISSUE",
AI1022="Sites strategiques, MLL, Pylone, etc.","ENVTECH",
AI1022="AKTIVCO DEFAUT GE &amp; POWER Cabinet","POWER ISSUE",
AI1022="AKTIVCO Coupure ENEO &amp; Baisse de tension","POWER ISSUE",
AI1022="Coupure ENEO &amp; Baisse de tension","POWER ISSUE",
AI1022="Defaut GE &amp; POWER Cabinet","POWER ISSUE",
AI1022="Sharing","POWER ISSUE",
AI1022="Sites strategiques &amp; DataCenter","POWER ISSUE",
AI1022="Exclu","Exclu",
AI1022="SAT","TX ISSUE",
AI1022="SPARE-ISSUE","SPARE-ISSUE",
AI1022="Fiber CAmtel","TX ISSUE",
AI1022="Fiber AOF","TX ISSUE",
AI1022="Projet OCM (HUAWEI)","TRAVAUX-HUAWEI",
AI1022="Projet OCM (NOKIA)","TRAVAUX -NOKIA",
AI1022="ACCESS-ISSUE","ACCESS-ISSUE",
AI1022="Projet OCM (ZTE, NOKIA, autres projets)","TRAVAUX OCM",
AI1022="No root CAuse","No root cause",
AI1022="ODU HS","TX ISSUE",
AI1022="IP &amp; VLAN","TX ISSUE",
AI1022="Warehouse HUAWEI","SPARE-ISSUE",
AI1022="SPARE-HS","SPARE-ISSUE",
AI1022="Power Telco","RAN ISSUE",AI1022="no impacts","no impacts"
),"")</f>
        <v>no impacts</v>
      </c>
      <c r="AI1022" s="85" t="s">
        <v>5998</v>
      </c>
      <c r="AJ1022" s="57" t="str" cm="1">
        <f t="array" ref="AJ1022">IFERROR(_xlfn.IFS(
AI1022="MPR ISSUE","ACTIVE",
AI1022="BSS Hardware Issue","ACTIVE",
AI1022="Sites strategiques, MLL, Pylone, etc.","PASSIVE",
AI1022="AKTIVCO DEFAUT GE &amp; POWER Cabinet","PASSIVE",
AI1022="AKTIVCO Coupure ENEO &amp; Baisse de tension","PASSIVE",
AI1022="Coupure ENEO &amp; Baisse de tension","PASSIVE",
AI1022="Defaut GE &amp; POWER Cabinet","PASSIVE",
AI1022="Sharing","PASSIVE",
AI1022="Sites strategiques &amp; DataCenter","PASSIVE",
AI1022="Exclu","Exclu",
AI1022="SAT","ACTIVE",
AI1022="SPARE-ISSUE","SPARE-ISSUE",
AI1022="Fiber CAmtel","ACTIVE",
AI1022="Fiber AOF","ACTIVE",
AI1022="Projet OCM (HUAWEI)","PLANNED WORKS",
AI1022="Projet OCM (NOKIA)","PLANNED WORKS",
AI1022="ACCESS-ISSUE","ACCESS-ISSUE",
AI1022="Projet OCM (ZTE, NOKIA, autres projets)","PLANNED WORKS",
AI1022="No root CAuse","No root cause",
AI1022="ODU HS","ACTIVE",
AI1022="IP &amp; VLAN","ACTIVE",
AI1022="Warehouse HUAWEI","SPARE-ISSUE",
AI1022="SPARE-HS","SPARE-ISSUE",
AI1022="Power Telco","ACTIVE", AI1022="no impacts","no impacts"
),"")</f>
        <v>no impacts</v>
      </c>
      <c r="AK1022" s="23" t="s">
        <v>5537</v>
      </c>
      <c r="AL1022" s="23" t="str">
        <f t="shared" si="28"/>
        <v>LIT_773</v>
      </c>
      <c r="AN1022" s="9" t="s">
        <v>5537</v>
      </c>
      <c r="AO1022" s="23" t="str">
        <f>_xlfn.XLOOKUP(B1022,'INCIDENT-05-03-2026'!E:E,'INCIDENT-05-03-2026'!F:F,"")</f>
        <v/>
      </c>
      <c r="AP1022" s="7" t="s">
        <v>5537</v>
      </c>
      <c r="AQ1022" s="6"/>
      <c r="AR1022" s="7"/>
      <c r="AS1022" s="3" t="str">
        <f>_xlfn.XLOOKUP(B1022,'[3]tt num | region | site id'!$C:$C,'[3]tt num | region | site id'!$Q:$Q,"")</f>
        <v/>
      </c>
      <c r="AT1022" s="24" t="str">
        <f>_xlfn.XLOOKUP(B1022,'[4]Cells Huawei 03052026 12h'!$B:$B,'[4]Cells Huawei 03052026 12h'!$T:$T,"")</f>
        <v/>
      </c>
      <c r="AU1022" s="24" t="str">
        <f>_xlfn.XLOOKUP(B1022,'[5]cells down 02052026 8h50'!$B:$B,'[5]cells down 02052026 8h50'!$R:$R,"")</f>
        <v/>
      </c>
      <c r="AV1022" s="24" t="str">
        <f>_xlfn.XLOOKUP(B1022,'[5]cells down 02052026 13h50'!$B:$B,'[5]cells down 02052026 13h50'!$R:$R,"")</f>
        <v/>
      </c>
      <c r="AW1022" s="24" t="str">
        <f>_xlfn.XLOOKUP(B1022,'[5]cells down 02052026 13h50'!$B:$B,'[5]cells down 02052026 13h50'!$R:$R,"")</f>
        <v/>
      </c>
      <c r="AX1022" s="24" t="str">
        <f>_xlfn.XLOOKUP(B1022,'[6]cell downs 03052026 8h40 '!$B:$B,'[6]cell downs 03052026 8h40 '!$R:$R,"")</f>
        <v/>
      </c>
      <c r="AY1022" s="24" t="str">
        <f>_xlfn.XLOOKUP(B1022,'[7]ALL SITES DOWN'!$D:$D,'[7]ALL SITES DOWN'!$J:$J,"")</f>
        <v/>
      </c>
      <c r="AZ1022" s="24" t="str">
        <f>_xlfn.XLOOKUP(B1022,'[8]ALL SITES DOWN'!$D:$D,'[8]ALL SITES DOWN'!$J:$J,"")</f>
        <v/>
      </c>
      <c r="BA1022" s="9" t="str">
        <f>_xlfn.XLOOKUP(B1022,[9]sheet1!$AC:$AC,[9]sheet1!$AF:$AF,"")</f>
        <v/>
      </c>
      <c r="BB1022" s="14" t="s">
        <v>5537</v>
      </c>
      <c r="BC1022" s="14" t="s">
        <v>5537</v>
      </c>
      <c r="BD1022" s="14" t="str">
        <f>_xlfn.XLOOKUP(B1022,'[10]cell downs 18042026 17h'!$B:$B,'[10]cell downs 18042026 17h'!$B:$B,"")</f>
        <v/>
      </c>
      <c r="BE1022" s="14" t="str">
        <f>_xlfn.XLOOKUP(B1022,'[11]Cells Huawei 19042026 15h'!$B:$B,'[11]Cells Huawei 19042026 15h'!$B:$B,"")</f>
        <v/>
      </c>
      <c r="BF1022" s="9" t="str">
        <f>_xlfn.XLOOKUP(B1022,'[12]cells down 19042026 9H40'!$B:$B,'[12]cells down 19042026 9H40'!$B:$B,"")</f>
        <v/>
      </c>
      <c r="BG1022" s="9" t="s">
        <v>5537</v>
      </c>
      <c r="BH1022" s="9" t="s">
        <v>12</v>
      </c>
    </row>
    <row r="1023" spans="1:60" s="9" customFormat="1" x14ac:dyDescent="0.3">
      <c r="A1023" s="1" t="s">
        <v>2528</v>
      </c>
      <c r="B1023" s="8" t="s">
        <v>2529</v>
      </c>
      <c r="C1023" s="3" t="str">
        <f>_xlfn.XLOOKUP(B1023,'[1]daily break down'!$D:$D,'[1]daily break down'!$E:$E,"")</f>
        <v>Douala</v>
      </c>
      <c r="D1023" s="1" t="s">
        <v>11</v>
      </c>
      <c r="E1023" s="1" t="s">
        <v>12</v>
      </c>
      <c r="F1023" s="3" t="s">
        <v>31</v>
      </c>
      <c r="G1023" s="1" t="s">
        <v>32</v>
      </c>
      <c r="H1023" s="42" t="str">
        <f>_xlfn.XLOOKUP(B1023,[2]CALCULATION!$B:$B,[2]CALCULATION!$H:$H,"")</f>
        <v>ZTE</v>
      </c>
      <c r="I1023" s="34">
        <v>0</v>
      </c>
      <c r="J1023" s="34">
        <v>0</v>
      </c>
      <c r="K1023" s="34">
        <v>0</v>
      </c>
      <c r="L1023" s="34">
        <v>0</v>
      </c>
      <c r="M1023" s="34">
        <v>0.13602814232677882</v>
      </c>
      <c r="N1023" s="34">
        <v>0</v>
      </c>
      <c r="O1023" s="34">
        <v>0</v>
      </c>
      <c r="P1023" s="34">
        <v>0</v>
      </c>
      <c r="Q1023" s="34">
        <v>0</v>
      </c>
      <c r="R1023" s="34">
        <v>0</v>
      </c>
      <c r="S1023" s="35">
        <v>0</v>
      </c>
      <c r="T1023" s="35">
        <v>0</v>
      </c>
      <c r="U1023" s="35">
        <v>0</v>
      </c>
      <c r="V1023" s="35">
        <v>0</v>
      </c>
      <c r="W1023" s="35">
        <v>0</v>
      </c>
      <c r="X1023" s="35">
        <v>0.12933998795775539</v>
      </c>
      <c r="Y1023" s="35">
        <v>0</v>
      </c>
      <c r="Z1023" s="35">
        <v>0</v>
      </c>
      <c r="AA1023" s="35">
        <v>0</v>
      </c>
      <c r="AB1023" s="35">
        <v>0</v>
      </c>
      <c r="AC1023" s="35">
        <v>0</v>
      </c>
      <c r="AD1023" s="35">
        <v>0</v>
      </c>
      <c r="AE1023" s="58" t="s">
        <v>5560</v>
      </c>
      <c r="AF1023" s="58"/>
      <c r="AG1023" s="57" t="str" cm="1">
        <f t="array" ref="AG1023">IFERROR(_xlfn.IFS(
AI1023="MPR ISSUE","PDH",
AI1023="BSS Hardware Issue","BSS",
AI1023="Sites strategiques, MLL, Pylone, etc.","ENVTECH",
AI1023="AKTIVCO DEFAUT GE &amp; POWER Cabinet","AKTIVCO",
AI1023="AKTIVCO Coupure ENEO &amp; Baisse de tension","AKTIVCO GRID ONLY",
AI1023="Coupure ENEO &amp; Baisse de tension","IHS GRID ONLY",
AI1023="Defaut GE &amp; POWER Cabinet","IHS",
AI1023="Sharing","Partners",
AI1023="Sites strategiques &amp; DataCenter","SST &amp; DC",
AI1023="Exclu","Exclu",
AI1023="SAT","SAT",
AI1023="SPARE-ISSUE","SPARE-ISSUE",
AI1023="Fiber CAmtel","TRANS_FO_CAMTEL",
AI1023="Fiber AOF","Fiber AOF",
AI1023="Projet OCM (HUAWEI)","TRAVAUX-HUAWEI",
AI1023="Projet OCM (NOKIA)","TRAVAUX-NOKIA",
AI1023="ACCESS-ISSUE","ACCESS-ISSUE",
AI1023="Projet OCM (ZTE, NOKIA, autres projets)","TRAVAUX OCM",
AI1023="No root CAuse","No root cause",
AI1023="ODU HS","PDH",
AI1023="IP &amp; VLAN","PDH",
AI1023="Warehouse HUAWEI","SPARE-ISSUE",
AI1023="SPARE-HS","SPARE-ISSUE",
AI1023="Power Telco","BSS",AI1023="no impacts","no impacts"
),"")</f>
        <v>no impacts</v>
      </c>
      <c r="AH1023" s="57" t="str" cm="1">
        <f t="array" ref="AH1023">IFERROR(_xlfn.IFS(
AI1023="MPR ISSUE","TX ISSUE",
AI1023="BSS Hardware Issue","RAN ISSUE",
AI1023="Sites strategiques, MLL, Pylone, etc.","ENVTECH",
AI1023="AKTIVCO DEFAUT GE &amp; POWER Cabinet","POWER ISSUE",
AI1023="AKTIVCO Coupure ENEO &amp; Baisse de tension","POWER ISSUE",
AI1023="Coupure ENEO &amp; Baisse de tension","POWER ISSUE",
AI1023="Defaut GE &amp; POWER Cabinet","POWER ISSUE",
AI1023="Sharing","POWER ISSUE",
AI1023="Sites strategiques &amp; DataCenter","POWER ISSUE",
AI1023="Exclu","Exclu",
AI1023="SAT","TX ISSUE",
AI1023="SPARE-ISSUE","SPARE-ISSUE",
AI1023="Fiber CAmtel","TX ISSUE",
AI1023="Fiber AOF","TX ISSUE",
AI1023="Projet OCM (HUAWEI)","TRAVAUX-HUAWEI",
AI1023="Projet OCM (NOKIA)","TRAVAUX -NOKIA",
AI1023="ACCESS-ISSUE","ACCESS-ISSUE",
AI1023="Projet OCM (ZTE, NOKIA, autres projets)","TRAVAUX OCM",
AI1023="No root CAuse","No root cause",
AI1023="ODU HS","TX ISSUE",
AI1023="IP &amp; VLAN","TX ISSUE",
AI1023="Warehouse HUAWEI","SPARE-ISSUE",
AI1023="SPARE-HS","SPARE-ISSUE",
AI1023="Power Telco","RAN ISSUE",AI1023="no impacts","no impacts"
),"")</f>
        <v>no impacts</v>
      </c>
      <c r="AI1023" s="85" t="s">
        <v>5998</v>
      </c>
      <c r="AJ1023" s="57" t="str" cm="1">
        <f t="array" ref="AJ1023">IFERROR(_xlfn.IFS(
AI1023="MPR ISSUE","ACTIVE",
AI1023="BSS Hardware Issue","ACTIVE",
AI1023="Sites strategiques, MLL, Pylone, etc.","PASSIVE",
AI1023="AKTIVCO DEFAUT GE &amp; POWER Cabinet","PASSIVE",
AI1023="AKTIVCO Coupure ENEO &amp; Baisse de tension","PASSIVE",
AI1023="Coupure ENEO &amp; Baisse de tension","PASSIVE",
AI1023="Defaut GE &amp; POWER Cabinet","PASSIVE",
AI1023="Sharing","PASSIVE",
AI1023="Sites strategiques &amp; DataCenter","PASSIVE",
AI1023="Exclu","Exclu",
AI1023="SAT","ACTIVE",
AI1023="SPARE-ISSUE","SPARE-ISSUE",
AI1023="Fiber CAmtel","ACTIVE",
AI1023="Fiber AOF","ACTIVE",
AI1023="Projet OCM (HUAWEI)","PLANNED WORKS",
AI1023="Projet OCM (NOKIA)","PLANNED WORKS",
AI1023="ACCESS-ISSUE","ACCESS-ISSUE",
AI1023="Projet OCM (ZTE, NOKIA, autres projets)","PLANNED WORKS",
AI1023="No root CAuse","No root cause",
AI1023="ODU HS","ACTIVE",
AI1023="IP &amp; VLAN","ACTIVE",
AI1023="Warehouse HUAWEI","SPARE-ISSUE",
AI1023="SPARE-HS","SPARE-ISSUE",
AI1023="Power Telco","ACTIVE", AI1023="no impacts","no impacts"
),"")</f>
        <v>no impacts</v>
      </c>
      <c r="AK1023" s="23" t="s">
        <v>5537</v>
      </c>
      <c r="AL1023" s="23" t="str">
        <f t="shared" si="28"/>
        <v>LIT_268</v>
      </c>
      <c r="AN1023" s="9" t="s">
        <v>5537</v>
      </c>
      <c r="AO1023" s="23" t="str">
        <f>_xlfn.XLOOKUP(B1023,'INCIDENT-05-03-2026'!E:E,'INCIDENT-05-03-2026'!F:F,"")</f>
        <v/>
      </c>
      <c r="AP1023" s="7" t="s">
        <v>5537</v>
      </c>
      <c r="AQ1023" s="6"/>
      <c r="AR1023" s="7"/>
      <c r="AS1023" s="3" t="str">
        <f>_xlfn.XLOOKUP(B1023,'[3]tt num | region | site id'!$C:$C,'[3]tt num | region | site id'!$Q:$Q,"")</f>
        <v/>
      </c>
      <c r="AT1023" s="24" t="str">
        <f>_xlfn.XLOOKUP(B1023,'[4]Cells Huawei 03052026 12h'!$B:$B,'[4]Cells Huawei 03052026 12h'!$T:$T,"")</f>
        <v/>
      </c>
      <c r="AU1023" s="24" t="str">
        <f>_xlfn.XLOOKUP(B1023,'[5]cells down 02052026 8h50'!$B:$B,'[5]cells down 02052026 8h50'!$R:$R,"")</f>
        <v/>
      </c>
      <c r="AV1023" s="24" t="str">
        <f>_xlfn.XLOOKUP(B1023,'[5]cells down 02052026 13h50'!$B:$B,'[5]cells down 02052026 13h50'!$R:$R,"")</f>
        <v/>
      </c>
      <c r="AW1023" s="24" t="str">
        <f>_xlfn.XLOOKUP(B1023,'[5]cells down 02052026 13h50'!$B:$B,'[5]cells down 02052026 13h50'!$R:$R,"")</f>
        <v/>
      </c>
      <c r="AX1023" s="24" t="str">
        <f>_xlfn.XLOOKUP(B1023,'[6]cell downs 03052026 8h40 '!$B:$B,'[6]cell downs 03052026 8h40 '!$R:$R,"")</f>
        <v/>
      </c>
      <c r="AY1023" s="24" t="str">
        <f>_xlfn.XLOOKUP(B1023,'[7]ALL SITES DOWN'!$D:$D,'[7]ALL SITES DOWN'!$J:$J,"")</f>
        <v/>
      </c>
      <c r="AZ1023" s="24" t="str">
        <f>_xlfn.XLOOKUP(B1023,'[8]ALL SITES DOWN'!$D:$D,'[8]ALL SITES DOWN'!$J:$J,"")</f>
        <v/>
      </c>
      <c r="BA1023" s="9" t="str">
        <f>_xlfn.XLOOKUP(B1023,[9]sheet1!$AC:$AC,[9]sheet1!$AF:$AF,"")</f>
        <v/>
      </c>
      <c r="BB1023" s="14" t="s">
        <v>5537</v>
      </c>
      <c r="BC1023" s="14" t="s">
        <v>5537</v>
      </c>
      <c r="BD1023" s="14" t="str">
        <f>_xlfn.XLOOKUP(B1023,'[10]cell downs 18042026 17h'!$B:$B,'[10]cell downs 18042026 17h'!$B:$B,"")</f>
        <v/>
      </c>
      <c r="BE1023" s="14" t="str">
        <f>_xlfn.XLOOKUP(B1023,'[11]Cells Huawei 19042026 15h'!$B:$B,'[11]Cells Huawei 19042026 15h'!$B:$B,"")</f>
        <v/>
      </c>
      <c r="BF1023" s="9" t="str">
        <f>_xlfn.XLOOKUP(B1023,'[12]cells down 19042026 9H40'!$B:$B,'[12]cells down 19042026 9H40'!$B:$B,"")</f>
        <v/>
      </c>
      <c r="BG1023" s="9" t="s">
        <v>2529</v>
      </c>
      <c r="BH1023" s="9" t="s">
        <v>5537</v>
      </c>
    </row>
    <row r="1024" spans="1:60" s="9" customFormat="1" x14ac:dyDescent="0.3">
      <c r="A1024" s="25" t="s">
        <v>5380</v>
      </c>
      <c r="B1024" s="32" t="s">
        <v>5381</v>
      </c>
      <c r="C1024" s="3" t="str">
        <f>_xlfn.XLOOKUP(B1024,'[1]daily break down'!$D:$D,'[1]daily break down'!$E:$E,"")</f>
        <v>Maroua</v>
      </c>
      <c r="D1024" s="25" t="s">
        <v>357</v>
      </c>
      <c r="E1024" s="25" t="s">
        <v>987</v>
      </c>
      <c r="F1024" s="25" t="s">
        <v>5382</v>
      </c>
      <c r="G1024" s="25" t="s">
        <v>84</v>
      </c>
      <c r="H1024" s="40" t="str">
        <f>_xlfn.XLOOKUP(B1024,[2]CALCULATION!$B:$B,[2]CALCULATION!$H:$H,"")</f>
        <v>Huawei</v>
      </c>
      <c r="I1024" s="34">
        <v>0.47717752038192751</v>
      </c>
      <c r="J1024" s="34">
        <v>0.7969426395345186</v>
      </c>
      <c r="K1024" s="34">
        <v>0</v>
      </c>
      <c r="L1024" s="34">
        <v>2.229188603812998</v>
      </c>
      <c r="M1024" s="34">
        <v>0.23453127987375622</v>
      </c>
      <c r="N1024" s="34">
        <v>0</v>
      </c>
      <c r="O1024" s="34">
        <v>0</v>
      </c>
      <c r="P1024" s="34">
        <v>0</v>
      </c>
      <c r="Q1024" s="34">
        <v>0</v>
      </c>
      <c r="R1024" s="34">
        <v>0</v>
      </c>
      <c r="S1024" s="35">
        <v>0</v>
      </c>
      <c r="T1024" s="35">
        <v>0</v>
      </c>
      <c r="U1024" s="35">
        <v>7.1982376089009883E-2</v>
      </c>
      <c r="V1024" s="35" t="s">
        <v>5537</v>
      </c>
      <c r="W1024" s="35">
        <v>0</v>
      </c>
      <c r="X1024" s="35">
        <v>0.122848019450223</v>
      </c>
      <c r="Y1024" s="35">
        <v>0</v>
      </c>
      <c r="Z1024" s="35">
        <v>1.0861562695294109E-2</v>
      </c>
      <c r="AA1024" s="35">
        <v>0</v>
      </c>
      <c r="AB1024" s="35">
        <v>0</v>
      </c>
      <c r="AC1024" s="35">
        <v>0</v>
      </c>
      <c r="AD1024" s="35">
        <v>0</v>
      </c>
      <c r="AE1024" s="58" t="s">
        <v>5560</v>
      </c>
      <c r="AF1024" s="58"/>
      <c r="AG1024" s="57" t="str" cm="1">
        <f t="array" ref="AG1024">IFERROR(_xlfn.IFS(
AI1024="MPR ISSUE","PDH",
AI1024="BSS Hardware Issue","BSS",
AI1024="Sites strategiques, MLL, Pylone, etc.","ENVTECH",
AI1024="AKTIVCO DEFAUT GE &amp; POWER Cabinet","AKTIVCO",
AI1024="AKTIVCO Coupure ENEO &amp; Baisse de tension","AKTIVCO GRID ONLY",
AI1024="Coupure ENEO &amp; Baisse de tension","IHS GRID ONLY",
AI1024="Defaut GE &amp; POWER Cabinet","IHS",
AI1024="Sharing","Partners",
AI1024="Sites strategiques &amp; DataCenter","SST &amp; DC",
AI1024="Exclu","Exclu",
AI1024="SAT","SAT",
AI1024="SPARE-ISSUE","SPARE-ISSUE",
AI1024="Fiber CAmtel","TRANS_FO_CAMTEL",
AI1024="Fiber AOF","Fiber AOF",
AI1024="Projet OCM (HUAWEI)","TRAVAUX-HUAWEI",
AI1024="Projet OCM (NOKIA)","TRAVAUX-NOKIA",
AI1024="ACCESS-ISSUE","ACCESS-ISSUE",
AI1024="Projet OCM (ZTE, NOKIA, autres projets)","TRAVAUX OCM",
AI1024="No root CAuse","No root cause",
AI1024="ODU HS","PDH",
AI1024="IP &amp; VLAN","PDH",
AI1024="Warehouse HUAWEI","SPARE-ISSUE",
AI1024="SPARE-HS","SPARE-ISSUE",
AI1024="Power Telco","BSS",AI1024="no impacts","no impacts"
),"")</f>
        <v>no impacts</v>
      </c>
      <c r="AH1024" s="57" t="str" cm="1">
        <f t="array" ref="AH1024">IFERROR(_xlfn.IFS(
AI1024="MPR ISSUE","TX ISSUE",
AI1024="BSS Hardware Issue","RAN ISSUE",
AI1024="Sites strategiques, MLL, Pylone, etc.","ENVTECH",
AI1024="AKTIVCO DEFAUT GE &amp; POWER Cabinet","POWER ISSUE",
AI1024="AKTIVCO Coupure ENEO &amp; Baisse de tension","POWER ISSUE",
AI1024="Coupure ENEO &amp; Baisse de tension","POWER ISSUE",
AI1024="Defaut GE &amp; POWER Cabinet","POWER ISSUE",
AI1024="Sharing","POWER ISSUE",
AI1024="Sites strategiques &amp; DataCenter","POWER ISSUE",
AI1024="Exclu","Exclu",
AI1024="SAT","TX ISSUE",
AI1024="SPARE-ISSUE","SPARE-ISSUE",
AI1024="Fiber CAmtel","TX ISSUE",
AI1024="Fiber AOF","TX ISSUE",
AI1024="Projet OCM (HUAWEI)","TRAVAUX-HUAWEI",
AI1024="Projet OCM (NOKIA)","TRAVAUX -NOKIA",
AI1024="ACCESS-ISSUE","ACCESS-ISSUE",
AI1024="Projet OCM (ZTE, NOKIA, autres projets)","TRAVAUX OCM",
AI1024="No root CAuse","No root cause",
AI1024="ODU HS","TX ISSUE",
AI1024="IP &amp; VLAN","TX ISSUE",
AI1024="Warehouse HUAWEI","SPARE-ISSUE",
AI1024="SPARE-HS","SPARE-ISSUE",
AI1024="Power Telco","RAN ISSUE",AI1024="no impacts","no impacts"
),"")</f>
        <v>no impacts</v>
      </c>
      <c r="AI1024" s="85" t="s">
        <v>5998</v>
      </c>
      <c r="AJ1024" s="57" t="str" cm="1">
        <f t="array" ref="AJ1024">IFERROR(_xlfn.IFS(
AI1024="MPR ISSUE","ACTIVE",
AI1024="BSS Hardware Issue","ACTIVE",
AI1024="Sites strategiques, MLL, Pylone, etc.","PASSIVE",
AI1024="AKTIVCO DEFAUT GE &amp; POWER Cabinet","PASSIVE",
AI1024="AKTIVCO Coupure ENEO &amp; Baisse de tension","PASSIVE",
AI1024="Coupure ENEO &amp; Baisse de tension","PASSIVE",
AI1024="Defaut GE &amp; POWER Cabinet","PASSIVE",
AI1024="Sharing","PASSIVE",
AI1024="Sites strategiques &amp; DataCenter","PASSIVE",
AI1024="Exclu","Exclu",
AI1024="SAT","ACTIVE",
AI1024="SPARE-ISSUE","SPARE-ISSUE",
AI1024="Fiber CAmtel","ACTIVE",
AI1024="Fiber AOF","ACTIVE",
AI1024="Projet OCM (HUAWEI)","PLANNED WORKS",
AI1024="Projet OCM (NOKIA)","PLANNED WORKS",
AI1024="ACCESS-ISSUE","ACCESS-ISSUE",
AI1024="Projet OCM (ZTE, NOKIA, autres projets)","PLANNED WORKS",
AI1024="No root CAuse","No root cause",
AI1024="ODU HS","ACTIVE",
AI1024="IP &amp; VLAN","ACTIVE",
AI1024="Warehouse HUAWEI","SPARE-ISSUE",
AI1024="SPARE-HS","SPARE-ISSUE",
AI1024="Power Telco","ACTIVE", AI1024="no impacts","no impacts"
),"")</f>
        <v>no impacts</v>
      </c>
      <c r="AK1024" s="23" t="s">
        <v>5537</v>
      </c>
      <c r="AL1024" s="23" t="str">
        <f t="shared" si="28"/>
        <v>EXN_360</v>
      </c>
      <c r="AN1024" s="9" t="s">
        <v>5537</v>
      </c>
      <c r="AO1024" s="23" t="str">
        <f>_xlfn.XLOOKUP(B1024,'INCIDENT-05-03-2026'!E:E,'INCIDENT-05-03-2026'!F:F,"")</f>
        <v/>
      </c>
      <c r="AP1024" s="7" t="s">
        <v>5537</v>
      </c>
      <c r="AQ1024" s="6"/>
      <c r="AR1024" s="7"/>
      <c r="AS1024" s="3" t="str">
        <f>_xlfn.XLOOKUP(B1024,'[3]tt num | region | site id'!$C:$C,'[3]tt num | region | site id'!$Q:$Q,"")</f>
        <v/>
      </c>
      <c r="AT1024" s="24" t="str">
        <f>_xlfn.XLOOKUP(B1024,'[4]Cells Huawei 03052026 12h'!$B:$B,'[4]Cells Huawei 03052026 12h'!$T:$T,"")</f>
        <v/>
      </c>
      <c r="AU1024" s="24" t="str">
        <f>_xlfn.XLOOKUP(B1024,'[5]cells down 02052026 8h50'!$B:$B,'[5]cells down 02052026 8h50'!$R:$R,"")</f>
        <v/>
      </c>
      <c r="AV1024" s="24" t="str">
        <f>_xlfn.XLOOKUP(B1024,'[5]cells down 02052026 13h50'!$B:$B,'[5]cells down 02052026 13h50'!$R:$R,"")</f>
        <v/>
      </c>
      <c r="AW1024" s="24" t="str">
        <f>_xlfn.XLOOKUP(B1024,'[5]cells down 02052026 13h50'!$B:$B,'[5]cells down 02052026 13h50'!$R:$R,"")</f>
        <v/>
      </c>
      <c r="AX1024" s="24" t="str">
        <f>_xlfn.XLOOKUP(B1024,'[6]cell downs 03052026 8h40 '!$B:$B,'[6]cell downs 03052026 8h40 '!$R:$R,"")</f>
        <v/>
      </c>
      <c r="AY1024" s="24" t="str">
        <f>_xlfn.XLOOKUP(B1024,'[7]ALL SITES DOWN'!$D:$D,'[7]ALL SITES DOWN'!$J:$J,"")</f>
        <v/>
      </c>
      <c r="AZ1024" s="24" t="str">
        <f>_xlfn.XLOOKUP(B1024,'[8]ALL SITES DOWN'!$D:$D,'[8]ALL SITES DOWN'!$J:$J,"")</f>
        <v/>
      </c>
      <c r="BA1024" s="9" t="str">
        <f>_xlfn.XLOOKUP(B1024,[9]sheet1!$AC:$AC,[9]sheet1!$AF:$AF,"")</f>
        <v/>
      </c>
      <c r="BB1024" s="14" t="s">
        <v>5537</v>
      </c>
      <c r="BC1024" s="14" t="s">
        <v>5537</v>
      </c>
      <c r="BD1024" s="14" t="str">
        <f>_xlfn.XLOOKUP(B1024,'[10]cell downs 18042026 17h'!$B:$B,'[10]cell downs 18042026 17h'!$B:$B,"")</f>
        <v/>
      </c>
      <c r="BE1024" s="14" t="str">
        <f>_xlfn.XLOOKUP(B1024,'[11]Cells Huawei 19042026 15h'!$B:$B,'[11]Cells Huawei 19042026 15h'!$B:$B,"")</f>
        <v/>
      </c>
      <c r="BF1024" s="9" t="str">
        <f>_xlfn.XLOOKUP(B1024,'[12]cells down 19042026 9H40'!$B:$B,'[12]cells down 19042026 9H40'!$B:$B,"")</f>
        <v/>
      </c>
      <c r="BG1024" s="9" t="s">
        <v>5537</v>
      </c>
      <c r="BH1024" s="9" t="s">
        <v>12</v>
      </c>
    </row>
    <row r="1025" spans="1:60" s="9" customFormat="1" x14ac:dyDescent="0.3">
      <c r="A1025" s="1" t="s">
        <v>2014</v>
      </c>
      <c r="B1025" s="1" t="s">
        <v>2015</v>
      </c>
      <c r="C1025" s="3" t="str">
        <f>_xlfn.XLOOKUP(B1025,'[1]daily break down'!$D:$D,'[1]daily break down'!$E:$E,"")</f>
        <v>CENTRE</v>
      </c>
      <c r="D1025" s="1" t="s">
        <v>11</v>
      </c>
      <c r="E1025" s="1" t="s">
        <v>12</v>
      </c>
      <c r="F1025" s="3" t="s">
        <v>226</v>
      </c>
      <c r="G1025" s="1" t="s">
        <v>489</v>
      </c>
      <c r="H1025" s="42" t="str">
        <f>_xlfn.XLOOKUP(B1025,[2]CALCULATION!$B:$B,[2]CALCULATION!$H:$H,"")</f>
        <v>ZTE</v>
      </c>
      <c r="I1025" s="34">
        <v>0.12821637802375915</v>
      </c>
      <c r="J1025" s="34">
        <v>4.4869490030904622</v>
      </c>
      <c r="K1025" s="34">
        <v>0.47084606757925213</v>
      </c>
      <c r="L1025" s="34">
        <v>0</v>
      </c>
      <c r="M1025" s="34">
        <v>0</v>
      </c>
      <c r="N1025" s="34">
        <v>9.0958899418766732E-4</v>
      </c>
      <c r="O1025" s="34">
        <v>2.5040449957623383E-2</v>
      </c>
      <c r="P1025" s="34">
        <v>5.5270907705609697E-2</v>
      </c>
      <c r="Q1025" s="34">
        <v>0</v>
      </c>
      <c r="R1025" s="34">
        <v>2.5588878615883774</v>
      </c>
      <c r="S1025" s="35">
        <v>3.9623301743842623</v>
      </c>
      <c r="T1025" s="35">
        <v>1.5312484840183427</v>
      </c>
      <c r="U1025" s="35">
        <v>1.1800579568705003</v>
      </c>
      <c r="V1025" s="35">
        <v>4.1029776019952457</v>
      </c>
      <c r="W1025" s="35">
        <v>3.9246624889779214</v>
      </c>
      <c r="X1025" s="35">
        <v>0.12117152208838736</v>
      </c>
      <c r="Y1025" s="35">
        <v>0</v>
      </c>
      <c r="Z1025" s="35">
        <v>0</v>
      </c>
      <c r="AA1025" s="35">
        <v>0</v>
      </c>
      <c r="AB1025" s="35">
        <v>0</v>
      </c>
      <c r="AC1025" s="35">
        <v>0</v>
      </c>
      <c r="AD1025" s="35">
        <v>0</v>
      </c>
      <c r="AE1025" s="58" t="s">
        <v>5560</v>
      </c>
      <c r="AF1025" s="58"/>
      <c r="AG1025" s="57" t="str" cm="1">
        <f t="array" ref="AG1025">IFERROR(_xlfn.IFS(
AI1025="MPR ISSUE","PDH",
AI1025="BSS Hardware Issue","BSS",
AI1025="Sites strategiques, MLL, Pylone, etc.","ENVTECH",
AI1025="AKTIVCO DEFAUT GE &amp; POWER Cabinet","AKTIVCO",
AI1025="AKTIVCO Coupure ENEO &amp; Baisse de tension","AKTIVCO GRID ONLY",
AI1025="Coupure ENEO &amp; Baisse de tension","IHS GRID ONLY",
AI1025="Defaut GE &amp; POWER Cabinet","IHS",
AI1025="Sharing","Partners",
AI1025="Sites strategiques &amp; DataCenter","SST &amp; DC",
AI1025="Exclu","Exclu",
AI1025="SAT","SAT",
AI1025="SPARE-ISSUE","SPARE-ISSUE",
AI1025="Fiber CAmtel","TRANS_FO_CAMTEL",
AI1025="Fiber AOF","Fiber AOF",
AI1025="Projet OCM (HUAWEI)","TRAVAUX-HUAWEI",
AI1025="Projet OCM (NOKIA)","TRAVAUX-NOKIA",
AI1025="ACCESS-ISSUE","ACCESS-ISSUE",
AI1025="Projet OCM (ZTE, NOKIA, autres projets)","TRAVAUX OCM",
AI1025="No root CAuse","No root cause",
AI1025="ODU HS","PDH",
AI1025="IP &amp; VLAN","PDH",
AI1025="Warehouse HUAWEI","SPARE-ISSUE",
AI1025="SPARE-HS","SPARE-ISSUE",
AI1025="Power Telco","BSS",AI1025="no impacts","no impacts"
),"")</f>
        <v>no impacts</v>
      </c>
      <c r="AH1025" s="57" t="str" cm="1">
        <f t="array" ref="AH1025">IFERROR(_xlfn.IFS(
AI1025="MPR ISSUE","TX ISSUE",
AI1025="BSS Hardware Issue","RAN ISSUE",
AI1025="Sites strategiques, MLL, Pylone, etc.","ENVTECH",
AI1025="AKTIVCO DEFAUT GE &amp; POWER Cabinet","POWER ISSUE",
AI1025="AKTIVCO Coupure ENEO &amp; Baisse de tension","POWER ISSUE",
AI1025="Coupure ENEO &amp; Baisse de tension","POWER ISSUE",
AI1025="Defaut GE &amp; POWER Cabinet","POWER ISSUE",
AI1025="Sharing","POWER ISSUE",
AI1025="Sites strategiques &amp; DataCenter","POWER ISSUE",
AI1025="Exclu","Exclu",
AI1025="SAT","TX ISSUE",
AI1025="SPARE-ISSUE","SPARE-ISSUE",
AI1025="Fiber CAmtel","TX ISSUE",
AI1025="Fiber AOF","TX ISSUE",
AI1025="Projet OCM (HUAWEI)","TRAVAUX-HUAWEI",
AI1025="Projet OCM (NOKIA)","TRAVAUX -NOKIA",
AI1025="ACCESS-ISSUE","ACCESS-ISSUE",
AI1025="Projet OCM (ZTE, NOKIA, autres projets)","TRAVAUX OCM",
AI1025="No root CAuse","No root cause",
AI1025="ODU HS","TX ISSUE",
AI1025="IP &amp; VLAN","TX ISSUE",
AI1025="Warehouse HUAWEI","SPARE-ISSUE",
AI1025="SPARE-HS","SPARE-ISSUE",
AI1025="Power Telco","RAN ISSUE",AI1025="no impacts","no impacts"
),"")</f>
        <v>no impacts</v>
      </c>
      <c r="AI1025" s="85" t="s">
        <v>5998</v>
      </c>
      <c r="AJ1025" s="57" t="str" cm="1">
        <f t="array" ref="AJ1025">IFERROR(_xlfn.IFS(
AI1025="MPR ISSUE","ACTIVE",
AI1025="BSS Hardware Issue","ACTIVE",
AI1025="Sites strategiques, MLL, Pylone, etc.","PASSIVE",
AI1025="AKTIVCO DEFAUT GE &amp; POWER Cabinet","PASSIVE",
AI1025="AKTIVCO Coupure ENEO &amp; Baisse de tension","PASSIVE",
AI1025="Coupure ENEO &amp; Baisse de tension","PASSIVE",
AI1025="Defaut GE &amp; POWER Cabinet","PASSIVE",
AI1025="Sharing","PASSIVE",
AI1025="Sites strategiques &amp; DataCenter","PASSIVE",
AI1025="Exclu","Exclu",
AI1025="SAT","ACTIVE",
AI1025="SPARE-ISSUE","SPARE-ISSUE",
AI1025="Fiber CAmtel","ACTIVE",
AI1025="Fiber AOF","ACTIVE",
AI1025="Projet OCM (HUAWEI)","PLANNED WORKS",
AI1025="Projet OCM (NOKIA)","PLANNED WORKS",
AI1025="ACCESS-ISSUE","ACCESS-ISSUE",
AI1025="Projet OCM (ZTE, NOKIA, autres projets)","PLANNED WORKS",
AI1025="No root CAuse","No root cause",
AI1025="ODU HS","ACTIVE",
AI1025="IP &amp; VLAN","ACTIVE",
AI1025="Warehouse HUAWEI","SPARE-ISSUE",
AI1025="SPARE-HS","SPARE-ISSUE",
AI1025="Power Telco","ACTIVE", AI1025="no impacts","no impacts"
),"")</f>
        <v>no impacts</v>
      </c>
      <c r="AK1025" s="23" t="s">
        <v>5537</v>
      </c>
      <c r="AL1025" s="23" t="str">
        <f t="shared" si="28"/>
        <v>EST_108</v>
      </c>
      <c r="AN1025" s="9" t="s">
        <v>5537</v>
      </c>
      <c r="AO1025" s="23" t="str">
        <f>_xlfn.XLOOKUP(B1025,'INCIDENT-05-03-2026'!E:E,'INCIDENT-05-03-2026'!F:F,"")</f>
        <v/>
      </c>
      <c r="AP1025" s="7" t="s">
        <v>5537</v>
      </c>
      <c r="AQ1025" s="6"/>
      <c r="AR1025" s="7"/>
      <c r="AS1025" s="3" t="str">
        <f>_xlfn.XLOOKUP(B1025,'[3]tt num | region | site id'!$C:$C,'[3]tt num | region | site id'!$Q:$Q,"")</f>
        <v/>
      </c>
      <c r="AT1025" s="24" t="str">
        <f>_xlfn.XLOOKUP(B1025,'[4]Cells Huawei 03052026 12h'!$B:$B,'[4]Cells Huawei 03052026 12h'!$T:$T,"")</f>
        <v/>
      </c>
      <c r="AU1025" s="24" t="str">
        <f>_xlfn.XLOOKUP(B1025,'[5]cells down 02052026 8h50'!$B:$B,'[5]cells down 02052026 8h50'!$R:$R,"")</f>
        <v/>
      </c>
      <c r="AV1025" s="24" t="str">
        <f>_xlfn.XLOOKUP(B1025,'[5]cells down 02052026 13h50'!$B:$B,'[5]cells down 02052026 13h50'!$R:$R,"")</f>
        <v/>
      </c>
      <c r="AW1025" s="24" t="str">
        <f>_xlfn.XLOOKUP(B1025,'[5]cells down 02052026 13h50'!$B:$B,'[5]cells down 02052026 13h50'!$R:$R,"")</f>
        <v/>
      </c>
      <c r="AX1025" s="24" t="str">
        <f>_xlfn.XLOOKUP(B1025,'[6]cell downs 03052026 8h40 '!$B:$B,'[6]cell downs 03052026 8h40 '!$R:$R,"")</f>
        <v/>
      </c>
      <c r="AY1025" s="24" t="str">
        <f>_xlfn.XLOOKUP(B1025,'[7]ALL SITES DOWN'!$D:$D,'[7]ALL SITES DOWN'!$J:$J,"")</f>
        <v/>
      </c>
      <c r="AZ1025" s="24" t="str">
        <f>_xlfn.XLOOKUP(B1025,'[8]ALL SITES DOWN'!$D:$D,'[8]ALL SITES DOWN'!$J:$J,"")</f>
        <v/>
      </c>
      <c r="BA1025" s="9" t="str">
        <f>_xlfn.XLOOKUP(B1025,[9]sheet1!$AC:$AC,[9]sheet1!$AF:$AF,"")</f>
        <v/>
      </c>
      <c r="BB1025" s="14" t="s">
        <v>5537</v>
      </c>
      <c r="BC1025" s="14" t="s">
        <v>5537</v>
      </c>
      <c r="BD1025" s="14" t="str">
        <f>_xlfn.XLOOKUP(B1025,'[10]cell downs 18042026 17h'!$B:$B,'[10]cell downs 18042026 17h'!$B:$B,"")</f>
        <v/>
      </c>
      <c r="BE1025" s="14" t="str">
        <f>_xlfn.XLOOKUP(B1025,'[11]Cells Huawei 19042026 15h'!$B:$B,'[11]Cells Huawei 19042026 15h'!$B:$B,"")</f>
        <v/>
      </c>
      <c r="BF1025" s="9" t="str">
        <f>_xlfn.XLOOKUP(B1025,'[12]cells down 19042026 9H40'!$B:$B,'[12]cells down 19042026 9H40'!$B:$B,"")</f>
        <v/>
      </c>
      <c r="BG1025" s="9" t="s">
        <v>2015</v>
      </c>
      <c r="BH1025" s="9" t="s">
        <v>66</v>
      </c>
    </row>
    <row r="1026" spans="1:60" s="9" customFormat="1" x14ac:dyDescent="0.3">
      <c r="A1026" s="1" t="s">
        <v>2241</v>
      </c>
      <c r="B1026" s="1" t="s">
        <v>2242</v>
      </c>
      <c r="C1026" s="3" t="str">
        <f>_xlfn.XLOOKUP(B1026,'[1]daily break down'!$D:$D,'[1]daily break down'!$E:$E,"")</f>
        <v>Yaounde</v>
      </c>
      <c r="D1026" s="1" t="s">
        <v>11</v>
      </c>
      <c r="E1026" s="1" t="s">
        <v>12</v>
      </c>
      <c r="F1026" s="3" t="s">
        <v>37</v>
      </c>
      <c r="G1026" s="1" t="s">
        <v>38</v>
      </c>
      <c r="H1026" s="42" t="str">
        <f>_xlfn.XLOOKUP(B1026,[2]CALCULATION!$B:$B,[2]CALCULATION!$H:$H,"")</f>
        <v>ZTE</v>
      </c>
      <c r="I1026" s="34">
        <v>0</v>
      </c>
      <c r="J1026" s="34">
        <v>8.4354748268570585</v>
      </c>
      <c r="K1026" s="34">
        <v>0</v>
      </c>
      <c r="L1026" s="34">
        <v>0</v>
      </c>
      <c r="M1026" s="34">
        <v>0</v>
      </c>
      <c r="N1026" s="34">
        <v>1.8487485482246264</v>
      </c>
      <c r="O1026" s="34">
        <v>0</v>
      </c>
      <c r="P1026" s="34">
        <v>0</v>
      </c>
      <c r="Q1026" s="34">
        <v>0</v>
      </c>
      <c r="R1026" s="34">
        <v>0</v>
      </c>
      <c r="S1026" s="35">
        <v>0</v>
      </c>
      <c r="T1026" s="35">
        <v>0</v>
      </c>
      <c r="U1026" s="35">
        <v>0.79558717358239628</v>
      </c>
      <c r="V1026" s="35">
        <v>0</v>
      </c>
      <c r="W1026" s="35">
        <v>0</v>
      </c>
      <c r="X1026" s="35">
        <v>0.11434068709282549</v>
      </c>
      <c r="Y1026" s="35">
        <v>0</v>
      </c>
      <c r="Z1026" s="35">
        <v>0</v>
      </c>
      <c r="AA1026" s="35">
        <v>0</v>
      </c>
      <c r="AB1026" s="35">
        <v>0</v>
      </c>
      <c r="AC1026" s="35">
        <v>0</v>
      </c>
      <c r="AD1026" s="35">
        <v>0</v>
      </c>
      <c r="AE1026" s="58" t="s">
        <v>5560</v>
      </c>
      <c r="AF1026" s="58"/>
      <c r="AG1026" s="57" t="str" cm="1">
        <f t="array" ref="AG1026">IFERROR(_xlfn.IFS(
AI1026="MPR ISSUE","PDH",
AI1026="BSS Hardware Issue","BSS",
AI1026="Sites strategiques, MLL, Pylone, etc.","ENVTECH",
AI1026="AKTIVCO DEFAUT GE &amp; POWER Cabinet","AKTIVCO",
AI1026="AKTIVCO Coupure ENEO &amp; Baisse de tension","AKTIVCO GRID ONLY",
AI1026="Coupure ENEO &amp; Baisse de tension","IHS GRID ONLY",
AI1026="Defaut GE &amp; POWER Cabinet","IHS",
AI1026="Sharing","Partners",
AI1026="Sites strategiques &amp; DataCenter","SST &amp; DC",
AI1026="Exclu","Exclu",
AI1026="SAT","SAT",
AI1026="SPARE-ISSUE","SPARE-ISSUE",
AI1026="Fiber CAmtel","TRANS_FO_CAMTEL",
AI1026="Fiber AOF","Fiber AOF",
AI1026="Projet OCM (HUAWEI)","TRAVAUX-HUAWEI",
AI1026="Projet OCM (NOKIA)","TRAVAUX-NOKIA",
AI1026="ACCESS-ISSUE","ACCESS-ISSUE",
AI1026="Projet OCM (ZTE, NOKIA, autres projets)","TRAVAUX OCM",
AI1026="No root CAuse","No root cause",
AI1026="ODU HS","PDH",
AI1026="IP &amp; VLAN","PDH",
AI1026="Warehouse HUAWEI","SPARE-ISSUE",
AI1026="SPARE-HS","SPARE-ISSUE",
AI1026="Power Telco","BSS",AI1026="no impacts","no impacts"
),"")</f>
        <v>no impacts</v>
      </c>
      <c r="AH1026" s="57" t="str" cm="1">
        <f t="array" ref="AH1026">IFERROR(_xlfn.IFS(
AI1026="MPR ISSUE","TX ISSUE",
AI1026="BSS Hardware Issue","RAN ISSUE",
AI1026="Sites strategiques, MLL, Pylone, etc.","ENVTECH",
AI1026="AKTIVCO DEFAUT GE &amp; POWER Cabinet","POWER ISSUE",
AI1026="AKTIVCO Coupure ENEO &amp; Baisse de tension","POWER ISSUE",
AI1026="Coupure ENEO &amp; Baisse de tension","POWER ISSUE",
AI1026="Defaut GE &amp; POWER Cabinet","POWER ISSUE",
AI1026="Sharing","POWER ISSUE",
AI1026="Sites strategiques &amp; DataCenter","POWER ISSUE",
AI1026="Exclu","Exclu",
AI1026="SAT","TX ISSUE",
AI1026="SPARE-ISSUE","SPARE-ISSUE",
AI1026="Fiber CAmtel","TX ISSUE",
AI1026="Fiber AOF","TX ISSUE",
AI1026="Projet OCM (HUAWEI)","TRAVAUX-HUAWEI",
AI1026="Projet OCM (NOKIA)","TRAVAUX -NOKIA",
AI1026="ACCESS-ISSUE","ACCESS-ISSUE",
AI1026="Projet OCM (ZTE, NOKIA, autres projets)","TRAVAUX OCM",
AI1026="No root CAuse","No root cause",
AI1026="ODU HS","TX ISSUE",
AI1026="IP &amp; VLAN","TX ISSUE",
AI1026="Warehouse HUAWEI","SPARE-ISSUE",
AI1026="SPARE-HS","SPARE-ISSUE",
AI1026="Power Telco","RAN ISSUE",AI1026="no impacts","no impacts"
),"")</f>
        <v>no impacts</v>
      </c>
      <c r="AI1026" s="85" t="s">
        <v>5998</v>
      </c>
      <c r="AJ1026" s="57" t="str" cm="1">
        <f t="array" ref="AJ1026">IFERROR(_xlfn.IFS(
AI1026="MPR ISSUE","ACTIVE",
AI1026="BSS Hardware Issue","ACTIVE",
AI1026="Sites strategiques, MLL, Pylone, etc.","PASSIVE",
AI1026="AKTIVCO DEFAUT GE &amp; POWER Cabinet","PASSIVE",
AI1026="AKTIVCO Coupure ENEO &amp; Baisse de tension","PASSIVE",
AI1026="Coupure ENEO &amp; Baisse de tension","PASSIVE",
AI1026="Defaut GE &amp; POWER Cabinet","PASSIVE",
AI1026="Sharing","PASSIVE",
AI1026="Sites strategiques &amp; DataCenter","PASSIVE",
AI1026="Exclu","Exclu",
AI1026="SAT","ACTIVE",
AI1026="SPARE-ISSUE","SPARE-ISSUE",
AI1026="Fiber CAmtel","ACTIVE",
AI1026="Fiber AOF","ACTIVE",
AI1026="Projet OCM (HUAWEI)","PLANNED WORKS",
AI1026="Projet OCM (NOKIA)","PLANNED WORKS",
AI1026="ACCESS-ISSUE","ACCESS-ISSUE",
AI1026="Projet OCM (ZTE, NOKIA, autres projets)","PLANNED WORKS",
AI1026="No root CAuse","No root cause",
AI1026="ODU HS","ACTIVE",
AI1026="IP &amp; VLAN","ACTIVE",
AI1026="Warehouse HUAWEI","SPARE-ISSUE",
AI1026="SPARE-HS","SPARE-ISSUE",
AI1026="Power Telco","ACTIVE", AI1026="no impacts","no impacts"
),"")</f>
        <v>no impacts</v>
      </c>
      <c r="AK1026" s="23" t="s">
        <v>5537</v>
      </c>
      <c r="AL1026" s="23" t="str">
        <f t="shared" si="28"/>
        <v>CTR_471</v>
      </c>
      <c r="AN1026" s="9" t="s">
        <v>5537</v>
      </c>
      <c r="AO1026" s="23" t="str">
        <f>_xlfn.XLOOKUP(B1026,'INCIDENT-05-03-2026'!E:E,'INCIDENT-05-03-2026'!F:F,"")</f>
        <v/>
      </c>
      <c r="AP1026" s="7" t="s">
        <v>5537</v>
      </c>
      <c r="AQ1026" s="6"/>
      <c r="AR1026" s="7"/>
      <c r="AS1026" s="3" t="str">
        <f>_xlfn.XLOOKUP(B1026,'[3]tt num | region | site id'!$C:$C,'[3]tt num | region | site id'!$Q:$Q,"")</f>
        <v/>
      </c>
      <c r="AT1026" s="24" t="str">
        <f>_xlfn.XLOOKUP(B1026,'[4]Cells Huawei 03052026 12h'!$B:$B,'[4]Cells Huawei 03052026 12h'!$T:$T,"")</f>
        <v/>
      </c>
      <c r="AU1026" s="24" t="str">
        <f>_xlfn.XLOOKUP(B1026,'[5]cells down 02052026 8h50'!$B:$B,'[5]cells down 02052026 8h50'!$R:$R,"")</f>
        <v/>
      </c>
      <c r="AV1026" s="24" t="str">
        <f>_xlfn.XLOOKUP(B1026,'[5]cells down 02052026 13h50'!$B:$B,'[5]cells down 02052026 13h50'!$R:$R,"")</f>
        <v/>
      </c>
      <c r="AW1026" s="24" t="str">
        <f>_xlfn.XLOOKUP(B1026,'[5]cells down 02052026 13h50'!$B:$B,'[5]cells down 02052026 13h50'!$R:$R,"")</f>
        <v/>
      </c>
      <c r="AX1026" s="24" t="str">
        <f>_xlfn.XLOOKUP(B1026,'[6]cell downs 03052026 8h40 '!$B:$B,'[6]cell downs 03052026 8h40 '!$R:$R,"")</f>
        <v/>
      </c>
      <c r="AY1026" s="24" t="str">
        <f>_xlfn.XLOOKUP(B1026,'[7]ALL SITES DOWN'!$D:$D,'[7]ALL SITES DOWN'!$J:$J,"")</f>
        <v/>
      </c>
      <c r="AZ1026" s="24" t="str">
        <f>_xlfn.XLOOKUP(B1026,'[8]ALL SITES DOWN'!$D:$D,'[8]ALL SITES DOWN'!$J:$J,"")</f>
        <v/>
      </c>
      <c r="BA1026" s="9" t="str">
        <f>_xlfn.XLOOKUP(B1026,[9]sheet1!$AC:$AC,[9]sheet1!$AF:$AF,"")</f>
        <v/>
      </c>
      <c r="BB1026" s="14" t="s">
        <v>5537</v>
      </c>
      <c r="BC1026" s="14" t="s">
        <v>5537</v>
      </c>
      <c r="BD1026" s="14" t="str">
        <f>_xlfn.XLOOKUP(B1026,'[10]cell downs 18042026 17h'!$B:$B,'[10]cell downs 18042026 17h'!$B:$B,"")</f>
        <v/>
      </c>
      <c r="BE1026" s="14" t="str">
        <f>_xlfn.XLOOKUP(B1026,'[11]Cells Huawei 19042026 15h'!$B:$B,'[11]Cells Huawei 19042026 15h'!$B:$B,"")</f>
        <v/>
      </c>
      <c r="BF1026" s="9" t="str">
        <f>_xlfn.XLOOKUP(B1026,'[12]cells down 19042026 9H40'!$B:$B,'[12]cells down 19042026 9H40'!$B:$B,"")</f>
        <v/>
      </c>
      <c r="BG1026" s="9" t="s">
        <v>2242</v>
      </c>
      <c r="BH1026" s="9" t="s">
        <v>12</v>
      </c>
    </row>
    <row r="1027" spans="1:60" s="9" customFormat="1" x14ac:dyDescent="0.3">
      <c r="A1027" s="1" t="s">
        <v>3151</v>
      </c>
      <c r="B1027" s="8" t="s">
        <v>3152</v>
      </c>
      <c r="C1027" s="3" t="str">
        <f>_xlfn.XLOOKUP(B1027,'[1]daily break down'!$D:$D,'[1]daily break down'!$E:$E,"")</f>
        <v>LITTORAL</v>
      </c>
      <c r="D1027" s="1" t="s">
        <v>11</v>
      </c>
      <c r="E1027" s="1" t="s">
        <v>12</v>
      </c>
      <c r="F1027" s="3" t="s">
        <v>31</v>
      </c>
      <c r="G1027" s="1" t="s">
        <v>502</v>
      </c>
      <c r="H1027" s="42" t="str">
        <f>_xlfn.XLOOKUP(B1027,[2]CALCULATION!$B:$B,[2]CALCULATION!$H:$H,"")</f>
        <v>ZTE</v>
      </c>
      <c r="I1027" s="34">
        <v>0</v>
      </c>
      <c r="J1027" s="34">
        <v>0</v>
      </c>
      <c r="K1027" s="34">
        <v>0</v>
      </c>
      <c r="L1027" s="34">
        <v>0</v>
      </c>
      <c r="M1027" s="34">
        <v>0</v>
      </c>
      <c r="N1027" s="34">
        <v>0</v>
      </c>
      <c r="O1027" s="34">
        <v>0</v>
      </c>
      <c r="P1027" s="34">
        <v>0</v>
      </c>
      <c r="Q1027" s="34">
        <v>0</v>
      </c>
      <c r="R1027" s="34">
        <v>0</v>
      </c>
      <c r="S1027" s="35">
        <v>0</v>
      </c>
      <c r="T1027" s="35">
        <v>0</v>
      </c>
      <c r="U1027" s="35">
        <v>0</v>
      </c>
      <c r="V1027" s="35">
        <v>0</v>
      </c>
      <c r="W1027" s="35">
        <v>0</v>
      </c>
      <c r="X1027" s="35">
        <v>0.10274788618651787</v>
      </c>
      <c r="Y1027" s="35">
        <v>0</v>
      </c>
      <c r="Z1027" s="35">
        <v>0</v>
      </c>
      <c r="AA1027" s="35">
        <v>0</v>
      </c>
      <c r="AB1027" s="35">
        <v>0</v>
      </c>
      <c r="AC1027" s="35">
        <v>0</v>
      </c>
      <c r="AD1027" s="35">
        <v>0</v>
      </c>
      <c r="AE1027" s="58" t="s">
        <v>5560</v>
      </c>
      <c r="AF1027" s="58"/>
      <c r="AG1027" s="57" t="str" cm="1">
        <f t="array" ref="AG1027">IFERROR(_xlfn.IFS(
AI1027="MPR ISSUE","PDH",
AI1027="BSS Hardware Issue","BSS",
AI1027="Sites strategiques, MLL, Pylone, etc.","ENVTECH",
AI1027="AKTIVCO DEFAUT GE &amp; POWER Cabinet","AKTIVCO",
AI1027="AKTIVCO Coupure ENEO &amp; Baisse de tension","AKTIVCO GRID ONLY",
AI1027="Coupure ENEO &amp; Baisse de tension","IHS GRID ONLY",
AI1027="Defaut GE &amp; POWER Cabinet","IHS",
AI1027="Sharing","Partners",
AI1027="Sites strategiques &amp; DataCenter","SST &amp; DC",
AI1027="Exclu","Exclu",
AI1027="SAT","SAT",
AI1027="SPARE-ISSUE","SPARE-ISSUE",
AI1027="Fiber CAmtel","TRANS_FO_CAMTEL",
AI1027="Fiber AOF","Fiber AOF",
AI1027="Projet OCM (HUAWEI)","TRAVAUX-HUAWEI",
AI1027="Projet OCM (NOKIA)","TRAVAUX-NOKIA",
AI1027="ACCESS-ISSUE","ACCESS-ISSUE",
AI1027="Projet OCM (ZTE, NOKIA, autres projets)","TRAVAUX OCM",
AI1027="No root CAuse","No root cause",
AI1027="ODU HS","PDH",
AI1027="IP &amp; VLAN","PDH",
AI1027="Warehouse HUAWEI","SPARE-ISSUE",
AI1027="SPARE-HS","SPARE-ISSUE",
AI1027="Power Telco","BSS",AI1027="no impacts","no impacts"
),"")</f>
        <v>no impacts</v>
      </c>
      <c r="AH1027" s="57" t="str" cm="1">
        <f t="array" ref="AH1027">IFERROR(_xlfn.IFS(
AI1027="MPR ISSUE","TX ISSUE",
AI1027="BSS Hardware Issue","RAN ISSUE",
AI1027="Sites strategiques, MLL, Pylone, etc.","ENVTECH",
AI1027="AKTIVCO DEFAUT GE &amp; POWER Cabinet","POWER ISSUE",
AI1027="AKTIVCO Coupure ENEO &amp; Baisse de tension","POWER ISSUE",
AI1027="Coupure ENEO &amp; Baisse de tension","POWER ISSUE",
AI1027="Defaut GE &amp; POWER Cabinet","POWER ISSUE",
AI1027="Sharing","POWER ISSUE",
AI1027="Sites strategiques &amp; DataCenter","POWER ISSUE",
AI1027="Exclu","Exclu",
AI1027="SAT","TX ISSUE",
AI1027="SPARE-ISSUE","SPARE-ISSUE",
AI1027="Fiber CAmtel","TX ISSUE",
AI1027="Fiber AOF","TX ISSUE",
AI1027="Projet OCM (HUAWEI)","TRAVAUX-HUAWEI",
AI1027="Projet OCM (NOKIA)","TRAVAUX -NOKIA",
AI1027="ACCESS-ISSUE","ACCESS-ISSUE",
AI1027="Projet OCM (ZTE, NOKIA, autres projets)","TRAVAUX OCM",
AI1027="No root CAuse","No root cause",
AI1027="ODU HS","TX ISSUE",
AI1027="IP &amp; VLAN","TX ISSUE",
AI1027="Warehouse HUAWEI","SPARE-ISSUE",
AI1027="SPARE-HS","SPARE-ISSUE",
AI1027="Power Telco","RAN ISSUE",AI1027="no impacts","no impacts"
),"")</f>
        <v>no impacts</v>
      </c>
      <c r="AI1027" s="85" t="s">
        <v>5998</v>
      </c>
      <c r="AJ1027" s="57" t="str" cm="1">
        <f t="array" ref="AJ1027">IFERROR(_xlfn.IFS(
AI1027="MPR ISSUE","ACTIVE",
AI1027="BSS Hardware Issue","ACTIVE",
AI1027="Sites strategiques, MLL, Pylone, etc.","PASSIVE",
AI1027="AKTIVCO DEFAUT GE &amp; POWER Cabinet","PASSIVE",
AI1027="AKTIVCO Coupure ENEO &amp; Baisse de tension","PASSIVE",
AI1027="Coupure ENEO &amp; Baisse de tension","PASSIVE",
AI1027="Defaut GE &amp; POWER Cabinet","PASSIVE",
AI1027="Sharing","PASSIVE",
AI1027="Sites strategiques &amp; DataCenter","PASSIVE",
AI1027="Exclu","Exclu",
AI1027="SAT","ACTIVE",
AI1027="SPARE-ISSUE","SPARE-ISSUE",
AI1027="Fiber CAmtel","ACTIVE",
AI1027="Fiber AOF","ACTIVE",
AI1027="Projet OCM (HUAWEI)","PLANNED WORKS",
AI1027="Projet OCM (NOKIA)","PLANNED WORKS",
AI1027="ACCESS-ISSUE","ACCESS-ISSUE",
AI1027="Projet OCM (ZTE, NOKIA, autres projets)","PLANNED WORKS",
AI1027="No root CAuse","No root cause",
AI1027="ODU HS","ACTIVE",
AI1027="IP &amp; VLAN","ACTIVE",
AI1027="Warehouse HUAWEI","SPARE-ISSUE",
AI1027="SPARE-HS","SPARE-ISSUE",
AI1027="Power Telco","ACTIVE", AI1027="no impacts","no impacts"
),"")</f>
        <v>no impacts</v>
      </c>
      <c r="AK1027" s="23" t="s">
        <v>5537</v>
      </c>
      <c r="AL1027" s="23" t="str">
        <f t="shared" si="28"/>
        <v>LIT_504</v>
      </c>
      <c r="AN1027" s="9" t="s">
        <v>5537</v>
      </c>
      <c r="AO1027" s="23" t="str">
        <f>_xlfn.XLOOKUP(B1027,'INCIDENT-05-03-2026'!E:E,'INCIDENT-05-03-2026'!F:F,"")</f>
        <v/>
      </c>
      <c r="AP1027" s="7" t="s">
        <v>5537</v>
      </c>
      <c r="AQ1027" s="6"/>
      <c r="AR1027" s="7"/>
      <c r="AS1027" s="3" t="str">
        <f>_xlfn.XLOOKUP(B1027,'[3]tt num | region | site id'!$C:$C,'[3]tt num | region | site id'!$Q:$Q,"")</f>
        <v/>
      </c>
      <c r="AT1027" s="24" t="str">
        <f>_xlfn.XLOOKUP(B1027,'[4]Cells Huawei 03052026 12h'!$B:$B,'[4]Cells Huawei 03052026 12h'!$T:$T,"")</f>
        <v/>
      </c>
      <c r="AU1027" s="24" t="str">
        <f>_xlfn.XLOOKUP(B1027,'[5]cells down 02052026 8h50'!$B:$B,'[5]cells down 02052026 8h50'!$R:$R,"")</f>
        <v/>
      </c>
      <c r="AV1027" s="24" t="str">
        <f>_xlfn.XLOOKUP(B1027,'[5]cells down 02052026 13h50'!$B:$B,'[5]cells down 02052026 13h50'!$R:$R,"")</f>
        <v/>
      </c>
      <c r="AW1027" s="24" t="str">
        <f>_xlfn.XLOOKUP(B1027,'[5]cells down 02052026 13h50'!$B:$B,'[5]cells down 02052026 13h50'!$R:$R,"")</f>
        <v/>
      </c>
      <c r="AX1027" s="24" t="str">
        <f>_xlfn.XLOOKUP(B1027,'[6]cell downs 03052026 8h40 '!$B:$B,'[6]cell downs 03052026 8h40 '!$R:$R,"")</f>
        <v/>
      </c>
      <c r="AY1027" s="24" t="str">
        <f>_xlfn.XLOOKUP(B1027,'[7]ALL SITES DOWN'!$D:$D,'[7]ALL SITES DOWN'!$J:$J,"")</f>
        <v/>
      </c>
      <c r="AZ1027" s="24" t="str">
        <f>_xlfn.XLOOKUP(B1027,'[8]ALL SITES DOWN'!$D:$D,'[8]ALL SITES DOWN'!$J:$J,"")</f>
        <v/>
      </c>
      <c r="BA1027" s="9" t="str">
        <f>_xlfn.XLOOKUP(B1027,[9]sheet1!$AC:$AC,[9]sheet1!$AF:$AF,"")</f>
        <v/>
      </c>
      <c r="BB1027" s="14" t="s">
        <v>5537</v>
      </c>
      <c r="BC1027" s="14" t="s">
        <v>5537</v>
      </c>
      <c r="BD1027" s="14" t="str">
        <f>_xlfn.XLOOKUP(B1027,'[10]cell downs 18042026 17h'!$B:$B,'[10]cell downs 18042026 17h'!$B:$B,"")</f>
        <v/>
      </c>
      <c r="BE1027" s="14" t="str">
        <f>_xlfn.XLOOKUP(B1027,'[11]Cells Huawei 19042026 15h'!$B:$B,'[11]Cells Huawei 19042026 15h'!$B:$B,"")</f>
        <v/>
      </c>
      <c r="BF1027" s="9" t="str">
        <f>_xlfn.XLOOKUP(B1027,'[12]cells down 19042026 9H40'!$B:$B,'[12]cells down 19042026 9H40'!$B:$B,"")</f>
        <v/>
      </c>
      <c r="BG1027" s="9" t="s">
        <v>3152</v>
      </c>
      <c r="BH1027" s="9" t="s">
        <v>12</v>
      </c>
    </row>
    <row r="1028" spans="1:60" s="9" customFormat="1" x14ac:dyDescent="0.3">
      <c r="A1028" s="1" t="s">
        <v>4310</v>
      </c>
      <c r="B1028" s="1" t="s">
        <v>4311</v>
      </c>
      <c r="C1028" s="3" t="str">
        <f>_xlfn.XLOOKUP(B1028,'[1]daily break down'!$D:$D,'[1]daily break down'!$E:$E,"")</f>
        <v>OUEST</v>
      </c>
      <c r="D1028" s="1" t="s">
        <v>11</v>
      </c>
      <c r="E1028" s="1" t="s">
        <v>12</v>
      </c>
      <c r="F1028" s="3" t="s">
        <v>102</v>
      </c>
      <c r="G1028" s="1" t="s">
        <v>4068</v>
      </c>
      <c r="H1028" s="40" t="str">
        <f>_xlfn.XLOOKUP(B1028,[2]CALCULATION!$B:$B,[2]CALCULATION!$H:$H,"")</f>
        <v>HUAWEI</v>
      </c>
      <c r="I1028" s="34">
        <v>0</v>
      </c>
      <c r="J1028" s="34">
        <v>0</v>
      </c>
      <c r="K1028" s="34">
        <v>0</v>
      </c>
      <c r="L1028" s="34">
        <v>0</v>
      </c>
      <c r="M1028" s="34">
        <v>0</v>
      </c>
      <c r="N1028" s="34">
        <v>0</v>
      </c>
      <c r="O1028" s="34">
        <v>0</v>
      </c>
      <c r="P1028" s="34">
        <v>0</v>
      </c>
      <c r="Q1028" s="34">
        <v>0</v>
      </c>
      <c r="R1028" s="34">
        <v>0</v>
      </c>
      <c r="S1028" s="35">
        <v>0</v>
      </c>
      <c r="T1028" s="35">
        <v>0</v>
      </c>
      <c r="U1028" s="35">
        <v>0</v>
      </c>
      <c r="V1028" s="35">
        <v>0</v>
      </c>
      <c r="W1028" s="35">
        <v>0</v>
      </c>
      <c r="X1028" s="35">
        <v>9.9323551149577805E-2</v>
      </c>
      <c r="Y1028" s="35">
        <v>0</v>
      </c>
      <c r="Z1028" s="35">
        <v>0</v>
      </c>
      <c r="AA1028" s="35">
        <v>0</v>
      </c>
      <c r="AB1028" s="35">
        <v>0</v>
      </c>
      <c r="AC1028" s="35">
        <v>0</v>
      </c>
      <c r="AD1028" s="35">
        <v>0</v>
      </c>
      <c r="AE1028" s="58" t="s">
        <v>5560</v>
      </c>
      <c r="AF1028" s="58"/>
      <c r="AG1028" s="57" t="str" cm="1">
        <f t="array" ref="AG1028">IFERROR(_xlfn.IFS(
AI1028="MPR ISSUE","PDH",
AI1028="BSS Hardware Issue","BSS",
AI1028="Sites strategiques, MLL, Pylone, etc.","ENVTECH",
AI1028="AKTIVCO DEFAUT GE &amp; POWER Cabinet","AKTIVCO",
AI1028="AKTIVCO Coupure ENEO &amp; Baisse de tension","AKTIVCO GRID ONLY",
AI1028="Coupure ENEO &amp; Baisse de tension","IHS GRID ONLY",
AI1028="Defaut GE &amp; POWER Cabinet","IHS",
AI1028="Sharing","Partners",
AI1028="Sites strategiques &amp; DataCenter","SST &amp; DC",
AI1028="Exclu","Exclu",
AI1028="SAT","SAT",
AI1028="SPARE-ISSUE","SPARE-ISSUE",
AI1028="Fiber CAmtel","TRANS_FO_CAMTEL",
AI1028="Fiber AOF","Fiber AOF",
AI1028="Projet OCM (HUAWEI)","TRAVAUX-HUAWEI",
AI1028="Projet OCM (NOKIA)","TRAVAUX-NOKIA",
AI1028="ACCESS-ISSUE","ACCESS-ISSUE",
AI1028="Projet OCM (ZTE, NOKIA, autres projets)","TRAVAUX OCM",
AI1028="No root CAuse","No root cause",
AI1028="ODU HS","PDH",
AI1028="IP &amp; VLAN","PDH",
AI1028="Warehouse HUAWEI","SPARE-ISSUE",
AI1028="SPARE-HS","SPARE-ISSUE",
AI1028="Power Telco","BSS",AI1028="no impacts","no impacts"
),"")</f>
        <v>no impacts</v>
      </c>
      <c r="AH1028" s="57" t="str" cm="1">
        <f t="array" ref="AH1028">IFERROR(_xlfn.IFS(
AI1028="MPR ISSUE","TX ISSUE",
AI1028="BSS Hardware Issue","RAN ISSUE",
AI1028="Sites strategiques, MLL, Pylone, etc.","ENVTECH",
AI1028="AKTIVCO DEFAUT GE &amp; POWER Cabinet","POWER ISSUE",
AI1028="AKTIVCO Coupure ENEO &amp; Baisse de tension","POWER ISSUE",
AI1028="Coupure ENEO &amp; Baisse de tension","POWER ISSUE",
AI1028="Defaut GE &amp; POWER Cabinet","POWER ISSUE",
AI1028="Sharing","POWER ISSUE",
AI1028="Sites strategiques &amp; DataCenter","POWER ISSUE",
AI1028="Exclu","Exclu",
AI1028="SAT","TX ISSUE",
AI1028="SPARE-ISSUE","SPARE-ISSUE",
AI1028="Fiber CAmtel","TX ISSUE",
AI1028="Fiber AOF","TX ISSUE",
AI1028="Projet OCM (HUAWEI)","TRAVAUX-HUAWEI",
AI1028="Projet OCM (NOKIA)","TRAVAUX -NOKIA",
AI1028="ACCESS-ISSUE","ACCESS-ISSUE",
AI1028="Projet OCM (ZTE, NOKIA, autres projets)","TRAVAUX OCM",
AI1028="No root CAuse","No root cause",
AI1028="ODU HS","TX ISSUE",
AI1028="IP &amp; VLAN","TX ISSUE",
AI1028="Warehouse HUAWEI","SPARE-ISSUE",
AI1028="SPARE-HS","SPARE-ISSUE",
AI1028="Power Telco","RAN ISSUE",AI1028="no impacts","no impacts"
),"")</f>
        <v>no impacts</v>
      </c>
      <c r="AI1028" s="85" t="s">
        <v>5998</v>
      </c>
      <c r="AJ1028" s="57" t="str" cm="1">
        <f t="array" ref="AJ1028">IFERROR(_xlfn.IFS(
AI1028="MPR ISSUE","ACTIVE",
AI1028="BSS Hardware Issue","ACTIVE",
AI1028="Sites strategiques, MLL, Pylone, etc.","PASSIVE",
AI1028="AKTIVCO DEFAUT GE &amp; POWER Cabinet","PASSIVE",
AI1028="AKTIVCO Coupure ENEO &amp; Baisse de tension","PASSIVE",
AI1028="Coupure ENEO &amp; Baisse de tension","PASSIVE",
AI1028="Defaut GE &amp; POWER Cabinet","PASSIVE",
AI1028="Sharing","PASSIVE",
AI1028="Sites strategiques &amp; DataCenter","PASSIVE",
AI1028="Exclu","Exclu",
AI1028="SAT","ACTIVE",
AI1028="SPARE-ISSUE","SPARE-ISSUE",
AI1028="Fiber CAmtel","ACTIVE",
AI1028="Fiber AOF","ACTIVE",
AI1028="Projet OCM (HUAWEI)","PLANNED WORKS",
AI1028="Projet OCM (NOKIA)","PLANNED WORKS",
AI1028="ACCESS-ISSUE","ACCESS-ISSUE",
AI1028="Projet OCM (ZTE, NOKIA, autres projets)","PLANNED WORKS",
AI1028="No root CAuse","No root cause",
AI1028="ODU HS","ACTIVE",
AI1028="IP &amp; VLAN","ACTIVE",
AI1028="Warehouse HUAWEI","SPARE-ISSUE",
AI1028="SPARE-HS","SPARE-ISSUE",
AI1028="Power Telco","ACTIVE", AI1028="no impacts","no impacts"
),"")</f>
        <v>no impacts</v>
      </c>
      <c r="AK1028" s="23" t="s">
        <v>5537</v>
      </c>
      <c r="AL1028" s="23" t="str">
        <f t="shared" si="28"/>
        <v>OST_266</v>
      </c>
      <c r="AN1028" s="9" t="s">
        <v>5537</v>
      </c>
      <c r="AO1028" s="23" t="str">
        <f>_xlfn.XLOOKUP(B1028,'INCIDENT-05-03-2026'!E:E,'INCIDENT-05-03-2026'!F:F,"")</f>
        <v/>
      </c>
      <c r="AP1028" s="7" t="s">
        <v>5537</v>
      </c>
      <c r="AQ1028" s="6"/>
      <c r="AR1028" s="7"/>
      <c r="AS1028" s="3" t="str">
        <f>_xlfn.XLOOKUP(B1028,'[3]tt num | region | site id'!$C:$C,'[3]tt num | region | site id'!$Q:$Q,"")</f>
        <v/>
      </c>
      <c r="AT1028" s="24" t="str">
        <f>_xlfn.XLOOKUP(B1028,'[4]Cells Huawei 03052026 12h'!$B:$B,'[4]Cells Huawei 03052026 12h'!$T:$T,"")</f>
        <v/>
      </c>
      <c r="AU1028" s="24" t="str">
        <f>_xlfn.XLOOKUP(B1028,'[5]cells down 02052026 8h50'!$B:$B,'[5]cells down 02052026 8h50'!$R:$R,"")</f>
        <v/>
      </c>
      <c r="AV1028" s="24" t="str">
        <f>_xlfn.XLOOKUP(B1028,'[5]cells down 02052026 13h50'!$B:$B,'[5]cells down 02052026 13h50'!$R:$R,"")</f>
        <v/>
      </c>
      <c r="AW1028" s="24" t="str">
        <f>_xlfn.XLOOKUP(B1028,'[5]cells down 02052026 13h50'!$B:$B,'[5]cells down 02052026 13h50'!$R:$R,"")</f>
        <v/>
      </c>
      <c r="AX1028" s="24" t="str">
        <f>_xlfn.XLOOKUP(B1028,'[6]cell downs 03052026 8h40 '!$B:$B,'[6]cell downs 03052026 8h40 '!$R:$R,"")</f>
        <v/>
      </c>
      <c r="AY1028" s="24" t="str">
        <f>_xlfn.XLOOKUP(B1028,'[7]ALL SITES DOWN'!$D:$D,'[7]ALL SITES DOWN'!$J:$J,"")</f>
        <v/>
      </c>
      <c r="AZ1028" s="24" t="str">
        <f>_xlfn.XLOOKUP(B1028,'[8]ALL SITES DOWN'!$D:$D,'[8]ALL SITES DOWN'!$J:$J,"")</f>
        <v/>
      </c>
      <c r="BA1028" s="9" t="str">
        <f>_xlfn.XLOOKUP(B1028,[9]sheet1!$AC:$AC,[9]sheet1!$AF:$AF,"")</f>
        <v/>
      </c>
      <c r="BB1028" s="14" t="s">
        <v>5537</v>
      </c>
      <c r="BC1028" s="14" t="s">
        <v>5537</v>
      </c>
      <c r="BD1028" s="14" t="str">
        <f>_xlfn.XLOOKUP(B1028,'[10]cell downs 18042026 17h'!$B:$B,'[10]cell downs 18042026 17h'!$B:$B,"")</f>
        <v/>
      </c>
      <c r="BE1028" s="14" t="str">
        <f>_xlfn.XLOOKUP(B1028,'[11]Cells Huawei 19042026 15h'!$B:$B,'[11]Cells Huawei 19042026 15h'!$B:$B,"")</f>
        <v/>
      </c>
      <c r="BF1028" s="9" t="str">
        <f>_xlfn.XLOOKUP(B1028,'[12]cells down 19042026 9H40'!$B:$B,'[12]cells down 19042026 9H40'!$B:$B,"")</f>
        <v/>
      </c>
      <c r="BG1028" s="9" t="s">
        <v>4311</v>
      </c>
      <c r="BH1028" s="9" t="s">
        <v>594</v>
      </c>
    </row>
    <row r="1029" spans="1:60" s="9" customFormat="1" x14ac:dyDescent="0.3">
      <c r="A1029" s="1" t="s">
        <v>407</v>
      </c>
      <c r="B1029" s="8" t="s">
        <v>408</v>
      </c>
      <c r="C1029" s="3" t="str">
        <f>_xlfn.XLOOKUP(B1029,'[1]daily break down'!$D:$D,'[1]daily break down'!$E:$E,"")</f>
        <v>Douala</v>
      </c>
      <c r="D1029" s="1" t="s">
        <v>11</v>
      </c>
      <c r="E1029" s="1" t="s">
        <v>12</v>
      </c>
      <c r="F1029" s="3" t="s">
        <v>31</v>
      </c>
      <c r="G1029" s="1" t="s">
        <v>32</v>
      </c>
      <c r="H1029" s="42" t="str">
        <f>_xlfn.XLOOKUP(B1029,[2]CALCULATION!$B:$B,[2]CALCULATION!$H:$H,"")</f>
        <v>ZTE</v>
      </c>
      <c r="I1029" s="34">
        <v>0</v>
      </c>
      <c r="J1029" s="34">
        <v>0</v>
      </c>
      <c r="K1029" s="34">
        <v>0</v>
      </c>
      <c r="L1029" s="34">
        <v>0</v>
      </c>
      <c r="M1029" s="34">
        <v>0</v>
      </c>
      <c r="N1029" s="34">
        <v>0</v>
      </c>
      <c r="O1029" s="34">
        <v>0</v>
      </c>
      <c r="P1029" s="34">
        <v>0</v>
      </c>
      <c r="Q1029" s="34">
        <v>0</v>
      </c>
      <c r="R1029" s="34">
        <v>0</v>
      </c>
      <c r="S1029" s="35">
        <v>0</v>
      </c>
      <c r="T1029" s="35">
        <v>0</v>
      </c>
      <c r="U1029" s="35">
        <v>0</v>
      </c>
      <c r="V1029" s="35">
        <v>0</v>
      </c>
      <c r="W1029" s="35">
        <v>0</v>
      </c>
      <c r="X1029" s="35">
        <v>8.8907865412218443E-2</v>
      </c>
      <c r="Y1029" s="35">
        <v>0</v>
      </c>
      <c r="Z1029" s="35">
        <v>0</v>
      </c>
      <c r="AA1029" s="35">
        <v>0</v>
      </c>
      <c r="AB1029" s="35">
        <v>0</v>
      </c>
      <c r="AC1029" s="35">
        <v>0</v>
      </c>
      <c r="AD1029" s="35">
        <v>0</v>
      </c>
      <c r="AE1029" s="58" t="s">
        <v>5560</v>
      </c>
      <c r="AF1029" s="58"/>
      <c r="AG1029" s="57" t="str" cm="1">
        <f t="array" ref="AG1029">IFERROR(_xlfn.IFS(
AI1029="MPR ISSUE","PDH",
AI1029="BSS Hardware Issue","BSS",
AI1029="Sites strategiques, MLL, Pylone, etc.","ENVTECH",
AI1029="AKTIVCO DEFAUT GE &amp; POWER Cabinet","AKTIVCO",
AI1029="AKTIVCO Coupure ENEO &amp; Baisse de tension","AKTIVCO GRID ONLY",
AI1029="Coupure ENEO &amp; Baisse de tension","IHS GRID ONLY",
AI1029="Defaut GE &amp; POWER Cabinet","IHS",
AI1029="Sharing","Partners",
AI1029="Sites strategiques &amp; DataCenter","SST &amp; DC",
AI1029="Exclu","Exclu",
AI1029="SAT","SAT",
AI1029="SPARE-ISSUE","SPARE-ISSUE",
AI1029="Fiber CAmtel","TRANS_FO_CAMTEL",
AI1029="Fiber AOF","Fiber AOF",
AI1029="Projet OCM (HUAWEI)","TRAVAUX-HUAWEI",
AI1029="Projet OCM (NOKIA)","TRAVAUX-NOKIA",
AI1029="ACCESS-ISSUE","ACCESS-ISSUE",
AI1029="Projet OCM (ZTE, NOKIA, autres projets)","TRAVAUX OCM",
AI1029="No root CAuse","No root cause",
AI1029="ODU HS","PDH",
AI1029="IP &amp; VLAN","PDH",
AI1029="Warehouse HUAWEI","SPARE-ISSUE",
AI1029="SPARE-HS","SPARE-ISSUE",
AI1029="Power Telco","BSS",AI1029="no impacts","no impacts"
),"")</f>
        <v>no impacts</v>
      </c>
      <c r="AH1029" s="57" t="str" cm="1">
        <f t="array" ref="AH1029">IFERROR(_xlfn.IFS(
AI1029="MPR ISSUE","TX ISSUE",
AI1029="BSS Hardware Issue","RAN ISSUE",
AI1029="Sites strategiques, MLL, Pylone, etc.","ENVTECH",
AI1029="AKTIVCO DEFAUT GE &amp; POWER Cabinet","POWER ISSUE",
AI1029="AKTIVCO Coupure ENEO &amp; Baisse de tension","POWER ISSUE",
AI1029="Coupure ENEO &amp; Baisse de tension","POWER ISSUE",
AI1029="Defaut GE &amp; POWER Cabinet","POWER ISSUE",
AI1029="Sharing","POWER ISSUE",
AI1029="Sites strategiques &amp; DataCenter","POWER ISSUE",
AI1029="Exclu","Exclu",
AI1029="SAT","TX ISSUE",
AI1029="SPARE-ISSUE","SPARE-ISSUE",
AI1029="Fiber CAmtel","TX ISSUE",
AI1029="Fiber AOF","TX ISSUE",
AI1029="Projet OCM (HUAWEI)","TRAVAUX-HUAWEI",
AI1029="Projet OCM (NOKIA)","TRAVAUX -NOKIA",
AI1029="ACCESS-ISSUE","ACCESS-ISSUE",
AI1029="Projet OCM (ZTE, NOKIA, autres projets)","TRAVAUX OCM",
AI1029="No root CAuse","No root cause",
AI1029="ODU HS","TX ISSUE",
AI1029="IP &amp; VLAN","TX ISSUE",
AI1029="Warehouse HUAWEI","SPARE-ISSUE",
AI1029="SPARE-HS","SPARE-ISSUE",
AI1029="Power Telco","RAN ISSUE",AI1029="no impacts","no impacts"
),"")</f>
        <v>no impacts</v>
      </c>
      <c r="AI1029" s="85" t="s">
        <v>5998</v>
      </c>
      <c r="AJ1029" s="57" t="str" cm="1">
        <f t="array" ref="AJ1029">IFERROR(_xlfn.IFS(
AI1029="MPR ISSUE","ACTIVE",
AI1029="BSS Hardware Issue","ACTIVE",
AI1029="Sites strategiques, MLL, Pylone, etc.","PASSIVE",
AI1029="AKTIVCO DEFAUT GE &amp; POWER Cabinet","PASSIVE",
AI1029="AKTIVCO Coupure ENEO &amp; Baisse de tension","PASSIVE",
AI1029="Coupure ENEO &amp; Baisse de tension","PASSIVE",
AI1029="Defaut GE &amp; POWER Cabinet","PASSIVE",
AI1029="Sharing","PASSIVE",
AI1029="Sites strategiques &amp; DataCenter","PASSIVE",
AI1029="Exclu","Exclu",
AI1029="SAT","ACTIVE",
AI1029="SPARE-ISSUE","SPARE-ISSUE",
AI1029="Fiber CAmtel","ACTIVE",
AI1029="Fiber AOF","ACTIVE",
AI1029="Projet OCM (HUAWEI)","PLANNED WORKS",
AI1029="Projet OCM (NOKIA)","PLANNED WORKS",
AI1029="ACCESS-ISSUE","ACCESS-ISSUE",
AI1029="Projet OCM (ZTE, NOKIA, autres projets)","PLANNED WORKS",
AI1029="No root CAuse","No root cause",
AI1029="ODU HS","ACTIVE",
AI1029="IP &amp; VLAN","ACTIVE",
AI1029="Warehouse HUAWEI","SPARE-ISSUE",
AI1029="SPARE-HS","SPARE-ISSUE",
AI1029="Power Telco","ACTIVE", AI1029="no impacts","no impacts"
),"")</f>
        <v>no impacts</v>
      </c>
      <c r="AK1029" s="23" t="s">
        <v>5537</v>
      </c>
      <c r="AL1029" s="23" t="str">
        <f t="shared" si="28"/>
        <v>LIT_250</v>
      </c>
      <c r="AN1029" s="9" t="s">
        <v>5537</v>
      </c>
      <c r="AO1029" s="23" t="str">
        <f>_xlfn.XLOOKUP(B1029,'INCIDENT-05-03-2026'!E:E,'INCIDENT-05-03-2026'!F:F,"")</f>
        <v/>
      </c>
      <c r="AP1029" s="7" t="s">
        <v>5537</v>
      </c>
      <c r="AQ1029" s="6"/>
      <c r="AR1029" s="7"/>
      <c r="AS1029" s="3" t="str">
        <f>_xlfn.XLOOKUP(B1029,'[3]tt num | region | site id'!$C:$C,'[3]tt num | region | site id'!$Q:$Q,"")</f>
        <v/>
      </c>
      <c r="AT1029" s="24" t="str">
        <f>_xlfn.XLOOKUP(B1029,'[4]Cells Huawei 03052026 12h'!$B:$B,'[4]Cells Huawei 03052026 12h'!$T:$T,"")</f>
        <v/>
      </c>
      <c r="AU1029" s="24" t="str">
        <f>_xlfn.XLOOKUP(B1029,'[5]cells down 02052026 8h50'!$B:$B,'[5]cells down 02052026 8h50'!$R:$R,"")</f>
        <v/>
      </c>
      <c r="AV1029" s="24" t="str">
        <f>_xlfn.XLOOKUP(B1029,'[5]cells down 02052026 13h50'!$B:$B,'[5]cells down 02052026 13h50'!$R:$R,"")</f>
        <v/>
      </c>
      <c r="AW1029" s="24" t="str">
        <f>_xlfn.XLOOKUP(B1029,'[5]cells down 02052026 13h50'!$B:$B,'[5]cells down 02052026 13h50'!$R:$R,"")</f>
        <v/>
      </c>
      <c r="AX1029" s="24" t="str">
        <f>_xlfn.XLOOKUP(B1029,'[6]cell downs 03052026 8h40 '!$B:$B,'[6]cell downs 03052026 8h40 '!$R:$R,"")</f>
        <v/>
      </c>
      <c r="AY1029" s="24" t="str">
        <f>_xlfn.XLOOKUP(B1029,'[7]ALL SITES DOWN'!$D:$D,'[7]ALL SITES DOWN'!$J:$J,"")</f>
        <v/>
      </c>
      <c r="AZ1029" s="24" t="str">
        <f>_xlfn.XLOOKUP(B1029,'[8]ALL SITES DOWN'!$D:$D,'[8]ALL SITES DOWN'!$J:$J,"")</f>
        <v/>
      </c>
      <c r="BA1029" s="9" t="str">
        <f>_xlfn.XLOOKUP(B1029,[9]sheet1!$AC:$AC,[9]sheet1!$AF:$AF,"")</f>
        <v/>
      </c>
      <c r="BB1029" s="14" t="s">
        <v>5537</v>
      </c>
      <c r="BC1029" s="14" t="s">
        <v>5537</v>
      </c>
      <c r="BD1029" s="14" t="str">
        <f>_xlfn.XLOOKUP(B1029,'[10]cell downs 18042026 17h'!$B:$B,'[10]cell downs 18042026 17h'!$B:$B,"")</f>
        <v/>
      </c>
      <c r="BE1029" s="14" t="str">
        <f>_xlfn.XLOOKUP(B1029,'[11]Cells Huawei 19042026 15h'!$B:$B,'[11]Cells Huawei 19042026 15h'!$B:$B,"")</f>
        <v/>
      </c>
      <c r="BF1029" s="9" t="str">
        <f>_xlfn.XLOOKUP(B1029,'[12]cells down 19042026 9H40'!$B:$B,'[12]cells down 19042026 9H40'!$B:$B,"")</f>
        <v/>
      </c>
      <c r="BG1029" s="9" t="s">
        <v>408</v>
      </c>
      <c r="BH1029" s="9" t="s">
        <v>12</v>
      </c>
    </row>
    <row r="1030" spans="1:60" s="9" customFormat="1" x14ac:dyDescent="0.3">
      <c r="A1030" s="1" t="s">
        <v>968</v>
      </c>
      <c r="B1030" s="8" t="s">
        <v>969</v>
      </c>
      <c r="C1030" s="3" t="str">
        <f>_xlfn.XLOOKUP(B1030,'[1]daily break down'!$D:$D,'[1]daily break down'!$E:$E,"")</f>
        <v>Douala</v>
      </c>
      <c r="D1030" s="1" t="s">
        <v>21</v>
      </c>
      <c r="E1030" s="1" t="s">
        <v>145</v>
      </c>
      <c r="F1030" s="3" t="s">
        <v>31</v>
      </c>
      <c r="G1030" s="1" t="s">
        <v>32</v>
      </c>
      <c r="H1030" s="42" t="str">
        <f>_xlfn.XLOOKUP(B1030,[2]CALCULATION!$B:$B,[2]CALCULATION!$H:$H,"")</f>
        <v>ZTE</v>
      </c>
      <c r="I1030" s="34">
        <v>0.30094911152773873</v>
      </c>
      <c r="J1030" s="34">
        <v>0.3383314356810006</v>
      </c>
      <c r="K1030" s="34">
        <v>3.7146187716339503</v>
      </c>
      <c r="L1030" s="34">
        <v>13.868556899607057</v>
      </c>
      <c r="M1030" s="34">
        <v>25.527953988351555</v>
      </c>
      <c r="N1030" s="34">
        <v>8.4128064423156013E-2</v>
      </c>
      <c r="O1030" s="34">
        <v>0.32770172900383238</v>
      </c>
      <c r="P1030" s="34">
        <v>0.50664106976226553</v>
      </c>
      <c r="Q1030" s="34">
        <v>0.2682217428153168</v>
      </c>
      <c r="R1030" s="34">
        <v>0</v>
      </c>
      <c r="S1030" s="35">
        <v>7.7332899584228232E-2</v>
      </c>
      <c r="T1030" s="35">
        <v>0.28172289710158632</v>
      </c>
      <c r="U1030" s="35">
        <v>0</v>
      </c>
      <c r="V1030" s="35">
        <v>0</v>
      </c>
      <c r="W1030" s="35">
        <v>0.28172289710158632</v>
      </c>
      <c r="X1030" s="35">
        <v>8.259424768786032E-2</v>
      </c>
      <c r="Y1030" s="35">
        <v>0</v>
      </c>
      <c r="Z1030" s="35">
        <v>0</v>
      </c>
      <c r="AA1030" s="35">
        <v>0</v>
      </c>
      <c r="AB1030" s="35">
        <v>0</v>
      </c>
      <c r="AC1030" s="35">
        <v>0</v>
      </c>
      <c r="AD1030" s="35">
        <v>0</v>
      </c>
      <c r="AE1030" s="58" t="s">
        <v>5560</v>
      </c>
      <c r="AF1030" s="58"/>
      <c r="AG1030" s="57" t="str" cm="1">
        <f t="array" ref="AG1030">IFERROR(_xlfn.IFS(
AI1030="MPR ISSUE","PDH",
AI1030="BSS Hardware Issue","BSS",
AI1030="Sites strategiques, MLL, Pylone, etc.","ENVTECH",
AI1030="AKTIVCO DEFAUT GE &amp; POWER Cabinet","AKTIVCO",
AI1030="AKTIVCO Coupure ENEO &amp; Baisse de tension","AKTIVCO GRID ONLY",
AI1030="Coupure ENEO &amp; Baisse de tension","IHS GRID ONLY",
AI1030="Defaut GE &amp; POWER Cabinet","IHS",
AI1030="Sharing","Partners",
AI1030="Sites strategiques &amp; DataCenter","SST &amp; DC",
AI1030="Exclu","Exclu",
AI1030="SAT","SAT",
AI1030="SPARE-ISSUE","SPARE-ISSUE",
AI1030="Fiber CAmtel","TRANS_FO_CAMTEL",
AI1030="Fiber AOF","Fiber AOF",
AI1030="Projet OCM (HUAWEI)","TRAVAUX-HUAWEI",
AI1030="Projet OCM (NOKIA)","TRAVAUX-NOKIA",
AI1030="ACCESS-ISSUE","ACCESS-ISSUE",
AI1030="Projet OCM (ZTE, NOKIA, autres projets)","TRAVAUX OCM",
AI1030="No root CAuse","No root cause",
AI1030="ODU HS","PDH",
AI1030="IP &amp; VLAN","PDH",
AI1030="Warehouse HUAWEI","SPARE-ISSUE",
AI1030="SPARE-HS","SPARE-ISSUE",
AI1030="Power Telco","BSS",AI1030="no impacts","no impacts"
),"")</f>
        <v>no impacts</v>
      </c>
      <c r="AH1030" s="57" t="str" cm="1">
        <f t="array" ref="AH1030">IFERROR(_xlfn.IFS(
AI1030="MPR ISSUE","TX ISSUE",
AI1030="BSS Hardware Issue","RAN ISSUE",
AI1030="Sites strategiques, MLL, Pylone, etc.","ENVTECH",
AI1030="AKTIVCO DEFAUT GE &amp; POWER Cabinet","POWER ISSUE",
AI1030="AKTIVCO Coupure ENEO &amp; Baisse de tension","POWER ISSUE",
AI1030="Coupure ENEO &amp; Baisse de tension","POWER ISSUE",
AI1030="Defaut GE &amp; POWER Cabinet","POWER ISSUE",
AI1030="Sharing","POWER ISSUE",
AI1030="Sites strategiques &amp; DataCenter","POWER ISSUE",
AI1030="Exclu","Exclu",
AI1030="SAT","TX ISSUE",
AI1030="SPARE-ISSUE","SPARE-ISSUE",
AI1030="Fiber CAmtel","TX ISSUE",
AI1030="Fiber AOF","TX ISSUE",
AI1030="Projet OCM (HUAWEI)","TRAVAUX-HUAWEI",
AI1030="Projet OCM (NOKIA)","TRAVAUX -NOKIA",
AI1030="ACCESS-ISSUE","ACCESS-ISSUE",
AI1030="Projet OCM (ZTE, NOKIA, autres projets)","TRAVAUX OCM",
AI1030="No root CAuse","No root cause",
AI1030="ODU HS","TX ISSUE",
AI1030="IP &amp; VLAN","TX ISSUE",
AI1030="Warehouse HUAWEI","SPARE-ISSUE",
AI1030="SPARE-HS","SPARE-ISSUE",
AI1030="Power Telco","RAN ISSUE",AI1030="no impacts","no impacts"
),"")</f>
        <v>no impacts</v>
      </c>
      <c r="AI1030" s="85" t="s">
        <v>5998</v>
      </c>
      <c r="AJ1030" s="57" t="str" cm="1">
        <f t="array" ref="AJ1030">IFERROR(_xlfn.IFS(
AI1030="MPR ISSUE","ACTIVE",
AI1030="BSS Hardware Issue","ACTIVE",
AI1030="Sites strategiques, MLL, Pylone, etc.","PASSIVE",
AI1030="AKTIVCO DEFAUT GE &amp; POWER Cabinet","PASSIVE",
AI1030="AKTIVCO Coupure ENEO &amp; Baisse de tension","PASSIVE",
AI1030="Coupure ENEO &amp; Baisse de tension","PASSIVE",
AI1030="Defaut GE &amp; POWER Cabinet","PASSIVE",
AI1030="Sharing","PASSIVE",
AI1030="Sites strategiques &amp; DataCenter","PASSIVE",
AI1030="Exclu","Exclu",
AI1030="SAT","ACTIVE",
AI1030="SPARE-ISSUE","SPARE-ISSUE",
AI1030="Fiber CAmtel","ACTIVE",
AI1030="Fiber AOF","ACTIVE",
AI1030="Projet OCM (HUAWEI)","PLANNED WORKS",
AI1030="Projet OCM (NOKIA)","PLANNED WORKS",
AI1030="ACCESS-ISSUE","ACCESS-ISSUE",
AI1030="Projet OCM (ZTE, NOKIA, autres projets)","PLANNED WORKS",
AI1030="No root CAuse","No root cause",
AI1030="ODU HS","ACTIVE",
AI1030="IP &amp; VLAN","ACTIVE",
AI1030="Warehouse HUAWEI","SPARE-ISSUE",
AI1030="SPARE-HS","SPARE-ISSUE",
AI1030="Power Telco","ACTIVE", AI1030="no impacts","no impacts"
),"")</f>
        <v>no impacts</v>
      </c>
      <c r="AK1030" s="23" t="s">
        <v>5537</v>
      </c>
      <c r="AL1030" s="23" t="str">
        <f t="shared" si="28"/>
        <v>LIT_453</v>
      </c>
      <c r="AN1030" s="9" t="s">
        <v>5537</v>
      </c>
      <c r="AO1030" s="23" t="str">
        <f>_xlfn.XLOOKUP(B1030,'INCIDENT-05-03-2026'!E:E,'INCIDENT-05-03-2026'!F:F,"")</f>
        <v/>
      </c>
      <c r="AP1030" s="7" t="s">
        <v>5537</v>
      </c>
      <c r="AQ1030" s="6"/>
      <c r="AR1030" s="7"/>
      <c r="AS1030" s="3" t="str">
        <f>_xlfn.XLOOKUP(B1030,'[3]tt num | region | site id'!$C:$C,'[3]tt num | region | site id'!$Q:$Q,"")</f>
        <v/>
      </c>
      <c r="AT1030" s="24" t="str">
        <f>_xlfn.XLOOKUP(B1030,'[4]Cells Huawei 03052026 12h'!$B:$B,'[4]Cells Huawei 03052026 12h'!$T:$T,"")</f>
        <v/>
      </c>
      <c r="AU1030" s="24" t="str">
        <f>_xlfn.XLOOKUP(B1030,'[5]cells down 02052026 8h50'!$B:$B,'[5]cells down 02052026 8h50'!$R:$R,"")</f>
        <v/>
      </c>
      <c r="AV1030" s="24" t="str">
        <f>_xlfn.XLOOKUP(B1030,'[5]cells down 02052026 13h50'!$B:$B,'[5]cells down 02052026 13h50'!$R:$R,"")</f>
        <v/>
      </c>
      <c r="AW1030" s="24" t="str">
        <f>_xlfn.XLOOKUP(B1030,'[5]cells down 02052026 13h50'!$B:$B,'[5]cells down 02052026 13h50'!$R:$R,"")</f>
        <v/>
      </c>
      <c r="AX1030" s="24" t="str">
        <f>_xlfn.XLOOKUP(B1030,'[6]cell downs 03052026 8h40 '!$B:$B,'[6]cell downs 03052026 8h40 '!$R:$R,"")</f>
        <v/>
      </c>
      <c r="AY1030" s="24" t="str">
        <f>_xlfn.XLOOKUP(B1030,'[7]ALL SITES DOWN'!$D:$D,'[7]ALL SITES DOWN'!$J:$J,"")</f>
        <v/>
      </c>
      <c r="AZ1030" s="24" t="str">
        <f>_xlfn.XLOOKUP(B1030,'[8]ALL SITES DOWN'!$D:$D,'[8]ALL SITES DOWN'!$J:$J,"")</f>
        <v/>
      </c>
      <c r="BA1030" s="9" t="str">
        <f>_xlfn.XLOOKUP(B1030,[9]sheet1!$AC:$AC,[9]sheet1!$AF:$AF,"")</f>
        <v/>
      </c>
      <c r="BB1030" s="14" t="s">
        <v>5537</v>
      </c>
      <c r="BC1030" s="14" t="s">
        <v>5537</v>
      </c>
      <c r="BD1030" s="14" t="str">
        <f>_xlfn.XLOOKUP(B1030,'[10]cell downs 18042026 17h'!$B:$B,'[10]cell downs 18042026 17h'!$B:$B,"")</f>
        <v/>
      </c>
      <c r="BE1030" s="14" t="str">
        <f>_xlfn.XLOOKUP(B1030,'[11]Cells Huawei 19042026 15h'!$B:$B,'[11]Cells Huawei 19042026 15h'!$B:$B,"")</f>
        <v/>
      </c>
      <c r="BF1030" s="9" t="str">
        <f>_xlfn.XLOOKUP(B1030,'[12]cells down 19042026 9H40'!$B:$B,'[12]cells down 19042026 9H40'!$B:$B,"")</f>
        <v/>
      </c>
      <c r="BG1030" s="9" t="s">
        <v>969</v>
      </c>
      <c r="BH1030" s="9" t="s">
        <v>12</v>
      </c>
    </row>
    <row r="1031" spans="1:60" s="9" customFormat="1" x14ac:dyDescent="0.3">
      <c r="A1031" s="1" t="s">
        <v>2319</v>
      </c>
      <c r="B1031" s="8" t="s">
        <v>2320</v>
      </c>
      <c r="C1031" s="3" t="str">
        <f>_xlfn.XLOOKUP(B1031,'[1]daily break down'!$D:$D,'[1]daily break down'!$E:$E,"")</f>
        <v>LITTORAL</v>
      </c>
      <c r="D1031" s="1" t="s">
        <v>21</v>
      </c>
      <c r="E1031" s="1" t="s">
        <v>36</v>
      </c>
      <c r="F1031" s="3" t="s">
        <v>31</v>
      </c>
      <c r="G1031" s="1" t="s">
        <v>2319</v>
      </c>
      <c r="H1031" s="42" t="str">
        <f>_xlfn.XLOOKUP(B1031,[2]CALCULATION!$B:$B,[2]CALCULATION!$H:$H,"")</f>
        <v>ZTE</v>
      </c>
      <c r="I1031" s="34">
        <v>0</v>
      </c>
      <c r="J1031" s="34">
        <v>1.7041238981488611</v>
      </c>
      <c r="K1031" s="34">
        <v>2.4434057294832511E-2</v>
      </c>
      <c r="L1031" s="34">
        <v>2.1892736985386643</v>
      </c>
      <c r="M1031" s="34">
        <v>0.36688539606715159</v>
      </c>
      <c r="N1031" s="34">
        <v>0</v>
      </c>
      <c r="O1031" s="34">
        <v>1.9903947402213698E-2</v>
      </c>
      <c r="P1031" s="34">
        <v>0</v>
      </c>
      <c r="Q1031" s="34">
        <v>0</v>
      </c>
      <c r="R1031" s="34">
        <v>0</v>
      </c>
      <c r="S1031" s="35">
        <v>16.667843781835604</v>
      </c>
      <c r="T1031" s="35">
        <v>0</v>
      </c>
      <c r="U1031" s="35">
        <v>0</v>
      </c>
      <c r="V1031" s="35">
        <v>4.6210509569589622</v>
      </c>
      <c r="W1031" s="35">
        <v>0</v>
      </c>
      <c r="X1031" s="35">
        <v>7.6958362939563235E-2</v>
      </c>
      <c r="Y1031" s="35">
        <v>0</v>
      </c>
      <c r="Z1031" s="35">
        <v>0</v>
      </c>
      <c r="AA1031" s="35">
        <v>0</v>
      </c>
      <c r="AB1031" s="35">
        <v>0</v>
      </c>
      <c r="AC1031" s="35">
        <v>0</v>
      </c>
      <c r="AD1031" s="35">
        <v>0</v>
      </c>
      <c r="AE1031" s="58" t="s">
        <v>5560</v>
      </c>
      <c r="AF1031" s="58"/>
      <c r="AG1031" s="57" t="str" cm="1">
        <f t="array" ref="AG1031">IFERROR(_xlfn.IFS(
AI1031="MPR ISSUE","PDH",
AI1031="BSS Hardware Issue","BSS",
AI1031="Sites strategiques, MLL, Pylone, etc.","ENVTECH",
AI1031="AKTIVCO DEFAUT GE &amp; POWER Cabinet","AKTIVCO",
AI1031="AKTIVCO Coupure ENEO &amp; Baisse de tension","AKTIVCO GRID ONLY",
AI1031="Coupure ENEO &amp; Baisse de tension","IHS GRID ONLY",
AI1031="Defaut GE &amp; POWER Cabinet","IHS",
AI1031="Sharing","Partners",
AI1031="Sites strategiques &amp; DataCenter","SST &amp; DC",
AI1031="Exclu","Exclu",
AI1031="SAT","SAT",
AI1031="SPARE-ISSUE","SPARE-ISSUE",
AI1031="Fiber CAmtel","TRANS_FO_CAMTEL",
AI1031="Fiber AOF","Fiber AOF",
AI1031="Projet OCM (HUAWEI)","TRAVAUX-HUAWEI",
AI1031="Projet OCM (NOKIA)","TRAVAUX-NOKIA",
AI1031="ACCESS-ISSUE","ACCESS-ISSUE",
AI1031="Projet OCM (ZTE, NOKIA, autres projets)","TRAVAUX OCM",
AI1031="No root CAuse","No root cause",
AI1031="ODU HS","PDH",
AI1031="IP &amp; VLAN","PDH",
AI1031="Warehouse HUAWEI","SPARE-ISSUE",
AI1031="SPARE-HS","SPARE-ISSUE",
AI1031="Power Telco","BSS",AI1031="no impacts","no impacts"
),"")</f>
        <v>no impacts</v>
      </c>
      <c r="AH1031" s="57" t="str" cm="1">
        <f t="array" ref="AH1031">IFERROR(_xlfn.IFS(
AI1031="MPR ISSUE","TX ISSUE",
AI1031="BSS Hardware Issue","RAN ISSUE",
AI1031="Sites strategiques, MLL, Pylone, etc.","ENVTECH",
AI1031="AKTIVCO DEFAUT GE &amp; POWER Cabinet","POWER ISSUE",
AI1031="AKTIVCO Coupure ENEO &amp; Baisse de tension","POWER ISSUE",
AI1031="Coupure ENEO &amp; Baisse de tension","POWER ISSUE",
AI1031="Defaut GE &amp; POWER Cabinet","POWER ISSUE",
AI1031="Sharing","POWER ISSUE",
AI1031="Sites strategiques &amp; DataCenter","POWER ISSUE",
AI1031="Exclu","Exclu",
AI1031="SAT","TX ISSUE",
AI1031="SPARE-ISSUE","SPARE-ISSUE",
AI1031="Fiber CAmtel","TX ISSUE",
AI1031="Fiber AOF","TX ISSUE",
AI1031="Projet OCM (HUAWEI)","TRAVAUX-HUAWEI",
AI1031="Projet OCM (NOKIA)","TRAVAUX -NOKIA",
AI1031="ACCESS-ISSUE","ACCESS-ISSUE",
AI1031="Projet OCM (ZTE, NOKIA, autres projets)","TRAVAUX OCM",
AI1031="No root CAuse","No root cause",
AI1031="ODU HS","TX ISSUE",
AI1031="IP &amp; VLAN","TX ISSUE",
AI1031="Warehouse HUAWEI","SPARE-ISSUE",
AI1031="SPARE-HS","SPARE-ISSUE",
AI1031="Power Telco","RAN ISSUE",AI1031="no impacts","no impacts"
),"")</f>
        <v>no impacts</v>
      </c>
      <c r="AI1031" s="85" t="s">
        <v>5998</v>
      </c>
      <c r="AJ1031" s="57" t="str" cm="1">
        <f t="array" ref="AJ1031">IFERROR(_xlfn.IFS(
AI1031="MPR ISSUE","ACTIVE",
AI1031="BSS Hardware Issue","ACTIVE",
AI1031="Sites strategiques, MLL, Pylone, etc.","PASSIVE",
AI1031="AKTIVCO DEFAUT GE &amp; POWER Cabinet","PASSIVE",
AI1031="AKTIVCO Coupure ENEO &amp; Baisse de tension","PASSIVE",
AI1031="Coupure ENEO &amp; Baisse de tension","PASSIVE",
AI1031="Defaut GE &amp; POWER Cabinet","PASSIVE",
AI1031="Sharing","PASSIVE",
AI1031="Sites strategiques &amp; DataCenter","PASSIVE",
AI1031="Exclu","Exclu",
AI1031="SAT","ACTIVE",
AI1031="SPARE-ISSUE","SPARE-ISSUE",
AI1031="Fiber CAmtel","ACTIVE",
AI1031="Fiber AOF","ACTIVE",
AI1031="Projet OCM (HUAWEI)","PLANNED WORKS",
AI1031="Projet OCM (NOKIA)","PLANNED WORKS",
AI1031="ACCESS-ISSUE","ACCESS-ISSUE",
AI1031="Projet OCM (ZTE, NOKIA, autres projets)","PLANNED WORKS",
AI1031="No root CAuse","No root cause",
AI1031="ODU HS","ACTIVE",
AI1031="IP &amp; VLAN","ACTIVE",
AI1031="Warehouse HUAWEI","SPARE-ISSUE",
AI1031="SPARE-HS","SPARE-ISSUE",
AI1031="Power Telco","ACTIVE", AI1031="no impacts","no impacts"
),"")</f>
        <v>no impacts</v>
      </c>
      <c r="AK1031" s="23" t="s">
        <v>5537</v>
      </c>
      <c r="AL1031" s="23" t="str">
        <f t="shared" si="28"/>
        <v>LIT_583</v>
      </c>
      <c r="AN1031" s="9" t="s">
        <v>5537</v>
      </c>
      <c r="AO1031" s="23" t="str">
        <f>_xlfn.XLOOKUP(B1031,'INCIDENT-05-03-2026'!E:E,'INCIDENT-05-03-2026'!F:F,"")</f>
        <v/>
      </c>
      <c r="AP1031" s="7" t="s">
        <v>5537</v>
      </c>
      <c r="AQ1031" s="6"/>
      <c r="AR1031" s="7"/>
      <c r="AS1031" s="3" t="str">
        <f>_xlfn.XLOOKUP(B1031,'[3]tt num | region | site id'!$C:$C,'[3]tt num | region | site id'!$Q:$Q,"")</f>
        <v/>
      </c>
      <c r="AT1031" s="24" t="str">
        <f>_xlfn.XLOOKUP(B1031,'[4]Cells Huawei 03052026 12h'!$B:$B,'[4]Cells Huawei 03052026 12h'!$T:$T,"")</f>
        <v/>
      </c>
      <c r="AU1031" s="24" t="str">
        <f>_xlfn.XLOOKUP(B1031,'[5]cells down 02052026 8h50'!$B:$B,'[5]cells down 02052026 8h50'!$R:$R,"")</f>
        <v/>
      </c>
      <c r="AV1031" s="24" t="str">
        <f>_xlfn.XLOOKUP(B1031,'[5]cells down 02052026 13h50'!$B:$B,'[5]cells down 02052026 13h50'!$R:$R,"")</f>
        <v/>
      </c>
      <c r="AW1031" s="24" t="str">
        <f>_xlfn.XLOOKUP(B1031,'[5]cells down 02052026 13h50'!$B:$B,'[5]cells down 02052026 13h50'!$R:$R,"")</f>
        <v/>
      </c>
      <c r="AX1031" s="24" t="str">
        <f>_xlfn.XLOOKUP(B1031,'[6]cell downs 03052026 8h40 '!$B:$B,'[6]cell downs 03052026 8h40 '!$R:$R,"")</f>
        <v/>
      </c>
      <c r="AY1031" s="24" t="str">
        <f>_xlfn.XLOOKUP(B1031,'[7]ALL SITES DOWN'!$D:$D,'[7]ALL SITES DOWN'!$J:$J,"")</f>
        <v/>
      </c>
      <c r="AZ1031" s="24" t="str">
        <f>_xlfn.XLOOKUP(B1031,'[8]ALL SITES DOWN'!$D:$D,'[8]ALL SITES DOWN'!$J:$J,"")</f>
        <v/>
      </c>
      <c r="BA1031" s="9" t="str">
        <f>_xlfn.XLOOKUP(B1031,[9]sheet1!$AC:$AC,[9]sheet1!$AF:$AF,"")</f>
        <v/>
      </c>
      <c r="BB1031" s="14" t="s">
        <v>5537</v>
      </c>
      <c r="BC1031" s="14" t="s">
        <v>5537</v>
      </c>
      <c r="BD1031" s="14" t="str">
        <f>_xlfn.XLOOKUP(B1031,'[10]cell downs 18042026 17h'!$B:$B,'[10]cell downs 18042026 17h'!$B:$B,"")</f>
        <v/>
      </c>
      <c r="BE1031" s="14" t="str">
        <f>_xlfn.XLOOKUP(B1031,'[11]Cells Huawei 19042026 15h'!$B:$B,'[11]Cells Huawei 19042026 15h'!$B:$B,"")</f>
        <v/>
      </c>
      <c r="BF1031" s="9" t="str">
        <f>_xlfn.XLOOKUP(B1031,'[12]cells down 19042026 9H40'!$B:$B,'[12]cells down 19042026 9H40'!$B:$B,"")</f>
        <v/>
      </c>
      <c r="BG1031" s="9" t="s">
        <v>5537</v>
      </c>
      <c r="BH1031" s="9" t="s">
        <v>594</v>
      </c>
    </row>
    <row r="1032" spans="1:60" s="9" customFormat="1" x14ac:dyDescent="0.3">
      <c r="A1032" s="1" t="s">
        <v>1674</v>
      </c>
      <c r="B1032" s="8" t="s">
        <v>1675</v>
      </c>
      <c r="C1032" s="3" t="str">
        <f>_xlfn.XLOOKUP(B1032,'[1]daily break down'!$D:$D,'[1]daily break down'!$E:$E,"")</f>
        <v>Douala</v>
      </c>
      <c r="D1032" s="1" t="s">
        <v>11</v>
      </c>
      <c r="E1032" s="1" t="s">
        <v>12</v>
      </c>
      <c r="F1032" s="3" t="s">
        <v>31</v>
      </c>
      <c r="G1032" s="1" t="s">
        <v>32</v>
      </c>
      <c r="H1032" s="42" t="str">
        <f>_xlfn.XLOOKUP(B1032,[2]CALCULATION!$B:$B,[2]CALCULATION!$H:$H,"")</f>
        <v>ZTE</v>
      </c>
      <c r="I1032" s="34">
        <v>0</v>
      </c>
      <c r="J1032" s="34">
        <v>0</v>
      </c>
      <c r="K1032" s="34">
        <v>0</v>
      </c>
      <c r="L1032" s="34">
        <v>0</v>
      </c>
      <c r="M1032" s="34">
        <v>0</v>
      </c>
      <c r="N1032" s="34">
        <v>0</v>
      </c>
      <c r="O1032" s="34">
        <v>0</v>
      </c>
      <c r="P1032" s="34">
        <v>0</v>
      </c>
      <c r="Q1032" s="34">
        <v>0</v>
      </c>
      <c r="R1032" s="34">
        <v>0</v>
      </c>
      <c r="S1032" s="35">
        <v>0</v>
      </c>
      <c r="T1032" s="35">
        <v>0</v>
      </c>
      <c r="U1032" s="35">
        <v>0</v>
      </c>
      <c r="V1032" s="35">
        <v>2.0331989281831093E-3</v>
      </c>
      <c r="W1032" s="35">
        <v>0</v>
      </c>
      <c r="X1032" s="35">
        <v>6.9824331612605026E-2</v>
      </c>
      <c r="Y1032" s="35">
        <v>0</v>
      </c>
      <c r="Z1032" s="35">
        <v>0</v>
      </c>
      <c r="AA1032" s="35">
        <v>0</v>
      </c>
      <c r="AB1032" s="35">
        <v>0</v>
      </c>
      <c r="AC1032" s="35">
        <v>0</v>
      </c>
      <c r="AD1032" s="35">
        <v>0</v>
      </c>
      <c r="AE1032" s="58" t="s">
        <v>5560</v>
      </c>
      <c r="AF1032" s="58"/>
      <c r="AG1032" s="57" t="str" cm="1">
        <f t="array" ref="AG1032">IFERROR(_xlfn.IFS(
AI1032="MPR ISSUE","PDH",
AI1032="BSS Hardware Issue","BSS",
AI1032="Sites strategiques, MLL, Pylone, etc.","ENVTECH",
AI1032="AKTIVCO DEFAUT GE &amp; POWER Cabinet","AKTIVCO",
AI1032="AKTIVCO Coupure ENEO &amp; Baisse de tension","AKTIVCO GRID ONLY",
AI1032="Coupure ENEO &amp; Baisse de tension","IHS GRID ONLY",
AI1032="Defaut GE &amp; POWER Cabinet","IHS",
AI1032="Sharing","Partners",
AI1032="Sites strategiques &amp; DataCenter","SST &amp; DC",
AI1032="Exclu","Exclu",
AI1032="SAT","SAT",
AI1032="SPARE-ISSUE","SPARE-ISSUE",
AI1032="Fiber CAmtel","TRANS_FO_CAMTEL",
AI1032="Fiber AOF","Fiber AOF",
AI1032="Projet OCM (HUAWEI)","TRAVAUX-HUAWEI",
AI1032="Projet OCM (NOKIA)","TRAVAUX-NOKIA",
AI1032="ACCESS-ISSUE","ACCESS-ISSUE",
AI1032="Projet OCM (ZTE, NOKIA, autres projets)","TRAVAUX OCM",
AI1032="No root CAuse","No root cause",
AI1032="ODU HS","PDH",
AI1032="IP &amp; VLAN","PDH",
AI1032="Warehouse HUAWEI","SPARE-ISSUE",
AI1032="SPARE-HS","SPARE-ISSUE",
AI1032="Power Telco","BSS",AI1032="no impacts","no impacts"
),"")</f>
        <v>no impacts</v>
      </c>
      <c r="AH1032" s="57" t="str" cm="1">
        <f t="array" ref="AH1032">IFERROR(_xlfn.IFS(
AI1032="MPR ISSUE","TX ISSUE",
AI1032="BSS Hardware Issue","RAN ISSUE",
AI1032="Sites strategiques, MLL, Pylone, etc.","ENVTECH",
AI1032="AKTIVCO DEFAUT GE &amp; POWER Cabinet","POWER ISSUE",
AI1032="AKTIVCO Coupure ENEO &amp; Baisse de tension","POWER ISSUE",
AI1032="Coupure ENEO &amp; Baisse de tension","POWER ISSUE",
AI1032="Defaut GE &amp; POWER Cabinet","POWER ISSUE",
AI1032="Sharing","POWER ISSUE",
AI1032="Sites strategiques &amp; DataCenter","POWER ISSUE",
AI1032="Exclu","Exclu",
AI1032="SAT","TX ISSUE",
AI1032="SPARE-ISSUE","SPARE-ISSUE",
AI1032="Fiber CAmtel","TX ISSUE",
AI1032="Fiber AOF","TX ISSUE",
AI1032="Projet OCM (HUAWEI)","TRAVAUX-HUAWEI",
AI1032="Projet OCM (NOKIA)","TRAVAUX -NOKIA",
AI1032="ACCESS-ISSUE","ACCESS-ISSUE",
AI1032="Projet OCM (ZTE, NOKIA, autres projets)","TRAVAUX OCM",
AI1032="No root CAuse","No root cause",
AI1032="ODU HS","TX ISSUE",
AI1032="IP &amp; VLAN","TX ISSUE",
AI1032="Warehouse HUAWEI","SPARE-ISSUE",
AI1032="SPARE-HS","SPARE-ISSUE",
AI1032="Power Telco","RAN ISSUE",AI1032="no impacts","no impacts"
),"")</f>
        <v>no impacts</v>
      </c>
      <c r="AI1032" s="85" t="s">
        <v>5998</v>
      </c>
      <c r="AJ1032" s="57" t="str" cm="1">
        <f t="array" ref="AJ1032">IFERROR(_xlfn.IFS(
AI1032="MPR ISSUE","ACTIVE",
AI1032="BSS Hardware Issue","ACTIVE",
AI1032="Sites strategiques, MLL, Pylone, etc.","PASSIVE",
AI1032="AKTIVCO DEFAUT GE &amp; POWER Cabinet","PASSIVE",
AI1032="AKTIVCO Coupure ENEO &amp; Baisse de tension","PASSIVE",
AI1032="Coupure ENEO &amp; Baisse de tension","PASSIVE",
AI1032="Defaut GE &amp; POWER Cabinet","PASSIVE",
AI1032="Sharing","PASSIVE",
AI1032="Sites strategiques &amp; DataCenter","PASSIVE",
AI1032="Exclu","Exclu",
AI1032="SAT","ACTIVE",
AI1032="SPARE-ISSUE","SPARE-ISSUE",
AI1032="Fiber CAmtel","ACTIVE",
AI1032="Fiber AOF","ACTIVE",
AI1032="Projet OCM (HUAWEI)","PLANNED WORKS",
AI1032="Projet OCM (NOKIA)","PLANNED WORKS",
AI1032="ACCESS-ISSUE","ACCESS-ISSUE",
AI1032="Projet OCM (ZTE, NOKIA, autres projets)","PLANNED WORKS",
AI1032="No root CAuse","No root cause",
AI1032="ODU HS","ACTIVE",
AI1032="IP &amp; VLAN","ACTIVE",
AI1032="Warehouse HUAWEI","SPARE-ISSUE",
AI1032="SPARE-HS","SPARE-ISSUE",
AI1032="Power Telco","ACTIVE", AI1032="no impacts","no impacts"
),"")</f>
        <v>no impacts</v>
      </c>
      <c r="AK1032" s="23" t="s">
        <v>5537</v>
      </c>
      <c r="AL1032" s="23" t="str">
        <f t="shared" si="28"/>
        <v>LIT_343</v>
      </c>
      <c r="AN1032" s="9" t="s">
        <v>5537</v>
      </c>
      <c r="AO1032" s="23" t="str">
        <f>_xlfn.XLOOKUP(B1032,'INCIDENT-05-03-2026'!E:E,'INCIDENT-05-03-2026'!F:F,"")</f>
        <v/>
      </c>
      <c r="AP1032" s="7" t="s">
        <v>5537</v>
      </c>
      <c r="AQ1032" s="6"/>
      <c r="AR1032" s="7"/>
      <c r="AS1032" s="3" t="str">
        <f>_xlfn.XLOOKUP(B1032,'[3]tt num | region | site id'!$C:$C,'[3]tt num | region | site id'!$Q:$Q,"")</f>
        <v/>
      </c>
      <c r="AT1032" s="24" t="str">
        <f>_xlfn.XLOOKUP(B1032,'[4]Cells Huawei 03052026 12h'!$B:$B,'[4]Cells Huawei 03052026 12h'!$T:$T,"")</f>
        <v/>
      </c>
      <c r="AU1032" s="24" t="str">
        <f>_xlfn.XLOOKUP(B1032,'[5]cells down 02052026 8h50'!$B:$B,'[5]cells down 02052026 8h50'!$R:$R,"")</f>
        <v/>
      </c>
      <c r="AV1032" s="24" t="str">
        <f>_xlfn.XLOOKUP(B1032,'[5]cells down 02052026 13h50'!$B:$B,'[5]cells down 02052026 13h50'!$R:$R,"")</f>
        <v/>
      </c>
      <c r="AW1032" s="24" t="str">
        <f>_xlfn.XLOOKUP(B1032,'[5]cells down 02052026 13h50'!$B:$B,'[5]cells down 02052026 13h50'!$R:$R,"")</f>
        <v/>
      </c>
      <c r="AX1032" s="24" t="str">
        <f>_xlfn.XLOOKUP(B1032,'[6]cell downs 03052026 8h40 '!$B:$B,'[6]cell downs 03052026 8h40 '!$R:$R,"")</f>
        <v/>
      </c>
      <c r="AY1032" s="24" t="str">
        <f>_xlfn.XLOOKUP(B1032,'[7]ALL SITES DOWN'!$D:$D,'[7]ALL SITES DOWN'!$J:$J,"")</f>
        <v/>
      </c>
      <c r="AZ1032" s="24" t="str">
        <f>_xlfn.XLOOKUP(B1032,'[8]ALL SITES DOWN'!$D:$D,'[8]ALL SITES DOWN'!$J:$J,"")</f>
        <v/>
      </c>
      <c r="BA1032" s="9" t="str">
        <f>_xlfn.XLOOKUP(B1032,[9]sheet1!$AC:$AC,[9]sheet1!$AF:$AF,"")</f>
        <v/>
      </c>
      <c r="BB1032" s="14" t="s">
        <v>5537</v>
      </c>
      <c r="BC1032" s="14" t="s">
        <v>5537</v>
      </c>
      <c r="BD1032" s="14" t="str">
        <f>_xlfn.XLOOKUP(B1032,'[10]cell downs 18042026 17h'!$B:$B,'[10]cell downs 18042026 17h'!$B:$B,"")</f>
        <v/>
      </c>
      <c r="BE1032" s="14" t="str">
        <f>_xlfn.XLOOKUP(B1032,'[11]Cells Huawei 19042026 15h'!$B:$B,'[11]Cells Huawei 19042026 15h'!$B:$B,"")</f>
        <v/>
      </c>
      <c r="BF1032" s="9" t="str">
        <f>_xlfn.XLOOKUP(B1032,'[12]cells down 19042026 9H40'!$B:$B,'[12]cells down 19042026 9H40'!$B:$B,"")</f>
        <v/>
      </c>
      <c r="BG1032" s="9" t="s">
        <v>1675</v>
      </c>
      <c r="BH1032" s="9" t="s">
        <v>5537</v>
      </c>
    </row>
    <row r="1033" spans="1:60" s="9" customFormat="1" x14ac:dyDescent="0.3">
      <c r="A1033" s="1" t="s">
        <v>2623</v>
      </c>
      <c r="B1033" s="8" t="s">
        <v>2624</v>
      </c>
      <c r="C1033" s="3" t="str">
        <f>_xlfn.XLOOKUP(B1033,'[1]daily break down'!$D:$D,'[1]daily break down'!$E:$E,"")</f>
        <v>ADAMAOUA</v>
      </c>
      <c r="D1033" s="1" t="s">
        <v>11</v>
      </c>
      <c r="E1033" s="1" t="s">
        <v>12</v>
      </c>
      <c r="F1033" s="3" t="s">
        <v>90</v>
      </c>
      <c r="G1033" s="1" t="s">
        <v>2625</v>
      </c>
      <c r="H1033" s="41" t="str">
        <f>_xlfn.XLOOKUP(B1033,[2]CALCULATION!$B:$B,[2]CALCULATION!$H:$H,"")</f>
        <v>NOKIA</v>
      </c>
      <c r="I1033" s="34">
        <v>0</v>
      </c>
      <c r="J1033" s="34">
        <v>0.11317903851352555</v>
      </c>
      <c r="K1033" s="34">
        <v>2.3691276287142293</v>
      </c>
      <c r="L1033" s="34">
        <v>5.0708592700559834</v>
      </c>
      <c r="M1033" s="34">
        <v>8.2486013055829421E-2</v>
      </c>
      <c r="N1033" s="34">
        <v>8.2465815154381797E-2</v>
      </c>
      <c r="O1033" s="34">
        <v>0.11835764153433224</v>
      </c>
      <c r="P1033" s="34">
        <v>7.9038961128181512E-2</v>
      </c>
      <c r="Q1033" s="34">
        <v>0</v>
      </c>
      <c r="R1033" s="34">
        <v>0.11913844602482747</v>
      </c>
      <c r="S1033" s="35">
        <v>1.4311007438906167</v>
      </c>
      <c r="T1033" s="35">
        <v>125339.50117140794</v>
      </c>
      <c r="U1033" s="35">
        <v>4.1802794667392353</v>
      </c>
      <c r="V1033" s="35">
        <v>1.9539737131743511</v>
      </c>
      <c r="W1033" s="35">
        <v>0.15086325653897525</v>
      </c>
      <c r="X1033" s="35">
        <v>6.8793860931907008E-2</v>
      </c>
      <c r="Y1033" s="35">
        <v>0</v>
      </c>
      <c r="Z1033" s="35">
        <v>3.233691707079956E-2</v>
      </c>
      <c r="AA1033" s="35">
        <v>0</v>
      </c>
      <c r="AB1033" s="35">
        <v>0</v>
      </c>
      <c r="AC1033" s="35">
        <v>0</v>
      </c>
      <c r="AD1033" s="35">
        <v>0</v>
      </c>
      <c r="AE1033" s="58" t="s">
        <v>5560</v>
      </c>
      <c r="AF1033" s="58"/>
      <c r="AG1033" s="57" t="str" cm="1">
        <f t="array" ref="AG1033">IFERROR(_xlfn.IFS(
AI1033="MPR ISSUE","PDH",
AI1033="BSS Hardware Issue","BSS",
AI1033="Sites strategiques, MLL, Pylone, etc.","ENVTECH",
AI1033="AKTIVCO DEFAUT GE &amp; POWER Cabinet","AKTIVCO",
AI1033="AKTIVCO Coupure ENEO &amp; Baisse de tension","AKTIVCO GRID ONLY",
AI1033="Coupure ENEO &amp; Baisse de tension","IHS GRID ONLY",
AI1033="Defaut GE &amp; POWER Cabinet","IHS",
AI1033="Sharing","Partners",
AI1033="Sites strategiques &amp; DataCenter","SST &amp; DC",
AI1033="Exclu","Exclu",
AI1033="SAT","SAT",
AI1033="SPARE-ISSUE","SPARE-ISSUE",
AI1033="Fiber CAmtel","TRANS_FO_CAMTEL",
AI1033="Fiber AOF","Fiber AOF",
AI1033="Projet OCM (HUAWEI)","TRAVAUX-HUAWEI",
AI1033="Projet OCM (NOKIA)","TRAVAUX-NOKIA",
AI1033="ACCESS-ISSUE","ACCESS-ISSUE",
AI1033="Projet OCM (ZTE, NOKIA, autres projets)","TRAVAUX OCM",
AI1033="No root CAuse","No root cause",
AI1033="ODU HS","PDH",
AI1033="IP &amp; VLAN","PDH",
AI1033="Warehouse HUAWEI","SPARE-ISSUE",
AI1033="SPARE-HS","SPARE-ISSUE",
AI1033="Power Telco","BSS",AI1033="no impacts","no impacts"
),"")</f>
        <v>no impacts</v>
      </c>
      <c r="AH1033" s="57" t="str" cm="1">
        <f t="array" ref="AH1033">IFERROR(_xlfn.IFS(
AI1033="MPR ISSUE","TX ISSUE",
AI1033="BSS Hardware Issue","RAN ISSUE",
AI1033="Sites strategiques, MLL, Pylone, etc.","ENVTECH",
AI1033="AKTIVCO DEFAUT GE &amp; POWER Cabinet","POWER ISSUE",
AI1033="AKTIVCO Coupure ENEO &amp; Baisse de tension","POWER ISSUE",
AI1033="Coupure ENEO &amp; Baisse de tension","POWER ISSUE",
AI1033="Defaut GE &amp; POWER Cabinet","POWER ISSUE",
AI1033="Sharing","POWER ISSUE",
AI1033="Sites strategiques &amp; DataCenter","POWER ISSUE",
AI1033="Exclu","Exclu",
AI1033="SAT","TX ISSUE",
AI1033="SPARE-ISSUE","SPARE-ISSUE",
AI1033="Fiber CAmtel","TX ISSUE",
AI1033="Fiber AOF","TX ISSUE",
AI1033="Projet OCM (HUAWEI)","TRAVAUX-HUAWEI",
AI1033="Projet OCM (NOKIA)","TRAVAUX -NOKIA",
AI1033="ACCESS-ISSUE","ACCESS-ISSUE",
AI1033="Projet OCM (ZTE, NOKIA, autres projets)","TRAVAUX OCM",
AI1033="No root CAuse","No root cause",
AI1033="ODU HS","TX ISSUE",
AI1033="IP &amp; VLAN","TX ISSUE",
AI1033="Warehouse HUAWEI","SPARE-ISSUE",
AI1033="SPARE-HS","SPARE-ISSUE",
AI1033="Power Telco","RAN ISSUE",AI1033="no impacts","no impacts"
),"")</f>
        <v>no impacts</v>
      </c>
      <c r="AI1033" s="85" t="s">
        <v>5998</v>
      </c>
      <c r="AJ1033" s="57" t="str" cm="1">
        <f t="array" ref="AJ1033">IFERROR(_xlfn.IFS(
AI1033="MPR ISSUE","ACTIVE",
AI1033="BSS Hardware Issue","ACTIVE",
AI1033="Sites strategiques, MLL, Pylone, etc.","PASSIVE",
AI1033="AKTIVCO DEFAUT GE &amp; POWER Cabinet","PASSIVE",
AI1033="AKTIVCO Coupure ENEO &amp; Baisse de tension","PASSIVE",
AI1033="Coupure ENEO &amp; Baisse de tension","PASSIVE",
AI1033="Defaut GE &amp; POWER Cabinet","PASSIVE",
AI1033="Sharing","PASSIVE",
AI1033="Sites strategiques &amp; DataCenter","PASSIVE",
AI1033="Exclu","Exclu",
AI1033="SAT","ACTIVE",
AI1033="SPARE-ISSUE","SPARE-ISSUE",
AI1033="Fiber CAmtel","ACTIVE",
AI1033="Fiber AOF","ACTIVE",
AI1033="Projet OCM (HUAWEI)","PLANNED WORKS",
AI1033="Projet OCM (NOKIA)","PLANNED WORKS",
AI1033="ACCESS-ISSUE","ACCESS-ISSUE",
AI1033="Projet OCM (ZTE, NOKIA, autres projets)","PLANNED WORKS",
AI1033="No root CAuse","No root cause",
AI1033="ODU HS","ACTIVE",
AI1033="IP &amp; VLAN","ACTIVE",
AI1033="Warehouse HUAWEI","SPARE-ISSUE",
AI1033="SPARE-HS","SPARE-ISSUE",
AI1033="Power Telco","ACTIVE", AI1033="no impacts","no impacts"
),"")</f>
        <v>no impacts</v>
      </c>
      <c r="AK1033" s="23" t="s">
        <v>5537</v>
      </c>
      <c r="AL1033" s="23" t="str">
        <f t="shared" si="28"/>
        <v>ADM_078</v>
      </c>
      <c r="AN1033" s="9" t="s">
        <v>5537</v>
      </c>
      <c r="AO1033" s="23" t="str">
        <f>_xlfn.XLOOKUP(B1033,'INCIDENT-05-03-2026'!E:E,'INCIDENT-05-03-2026'!F:F,"")</f>
        <v/>
      </c>
      <c r="AP1033" s="7" t="s">
        <v>5537</v>
      </c>
      <c r="AQ1033" s="6"/>
      <c r="AR1033" s="7"/>
      <c r="AS1033" s="3" t="str">
        <f>_xlfn.XLOOKUP(B1033,'[3]tt num | region | site id'!$C:$C,'[3]tt num | region | site id'!$Q:$Q,"")</f>
        <v/>
      </c>
      <c r="AT1033" s="24" t="str">
        <f>_xlfn.XLOOKUP(B1033,'[4]Cells Huawei 03052026 12h'!$B:$B,'[4]Cells Huawei 03052026 12h'!$T:$T,"")</f>
        <v/>
      </c>
      <c r="AU1033" s="24" t="str">
        <f>_xlfn.XLOOKUP(B1033,'[5]cells down 02052026 8h50'!$B:$B,'[5]cells down 02052026 8h50'!$R:$R,"")</f>
        <v/>
      </c>
      <c r="AV1033" s="24" t="str">
        <f>_xlfn.XLOOKUP(B1033,'[5]cells down 02052026 13h50'!$B:$B,'[5]cells down 02052026 13h50'!$R:$R,"")</f>
        <v/>
      </c>
      <c r="AW1033" s="24" t="str">
        <f>_xlfn.XLOOKUP(B1033,'[5]cells down 02052026 13h50'!$B:$B,'[5]cells down 02052026 13h50'!$R:$R,"")</f>
        <v/>
      </c>
      <c r="AX1033" s="24" t="str">
        <f>_xlfn.XLOOKUP(B1033,'[6]cell downs 03052026 8h40 '!$B:$B,'[6]cell downs 03052026 8h40 '!$R:$R,"")</f>
        <v/>
      </c>
      <c r="AY1033" s="24" t="str">
        <f>_xlfn.XLOOKUP(B1033,'[7]ALL SITES DOWN'!$D:$D,'[7]ALL SITES DOWN'!$J:$J,"")</f>
        <v/>
      </c>
      <c r="AZ1033" s="24" t="str">
        <f>_xlfn.XLOOKUP(B1033,'[8]ALL SITES DOWN'!$D:$D,'[8]ALL SITES DOWN'!$J:$J,"")</f>
        <v/>
      </c>
      <c r="BA1033" s="9" t="str">
        <f>_xlfn.XLOOKUP(B1033,[9]sheet1!$AC:$AC,[9]sheet1!$AF:$AF,"")</f>
        <v/>
      </c>
      <c r="BB1033" s="14" t="s">
        <v>5537</v>
      </c>
      <c r="BC1033" s="14" t="s">
        <v>5537</v>
      </c>
      <c r="BD1033" s="14" t="str">
        <f>_xlfn.XLOOKUP(B1033,'[10]cell downs 18042026 17h'!$B:$B,'[10]cell downs 18042026 17h'!$B:$B,"")</f>
        <v/>
      </c>
      <c r="BE1033" s="14" t="str">
        <f>_xlfn.XLOOKUP(B1033,'[11]Cells Huawei 19042026 15h'!$B:$B,'[11]Cells Huawei 19042026 15h'!$B:$B,"")</f>
        <v/>
      </c>
      <c r="BF1033" s="9" t="str">
        <f>_xlfn.XLOOKUP(B1033,'[12]cells down 19042026 9H40'!$B:$B,'[12]cells down 19042026 9H40'!$B:$B,"")</f>
        <v/>
      </c>
      <c r="BG1033" s="9" t="s">
        <v>2624</v>
      </c>
      <c r="BH1033" s="9" t="s">
        <v>5537</v>
      </c>
    </row>
    <row r="1034" spans="1:60" s="9" customFormat="1" x14ac:dyDescent="0.3">
      <c r="A1034" s="1" t="s">
        <v>460</v>
      </c>
      <c r="B1034" s="8" t="s">
        <v>461</v>
      </c>
      <c r="C1034" s="3" t="str">
        <f>_xlfn.XLOOKUP(B1034,'[1]daily break down'!$D:$D,'[1]daily break down'!$E:$E,"")</f>
        <v>Douala</v>
      </c>
      <c r="D1034" s="1" t="s">
        <v>11</v>
      </c>
      <c r="E1034" s="1" t="s">
        <v>12</v>
      </c>
      <c r="F1034" s="3" t="s">
        <v>31</v>
      </c>
      <c r="G1034" s="1" t="s">
        <v>32</v>
      </c>
      <c r="H1034" s="42" t="str">
        <f>_xlfn.XLOOKUP(B1034,[2]CALCULATION!$B:$B,[2]CALCULATION!$H:$H,"")</f>
        <v>ZTE</v>
      </c>
      <c r="I1034" s="34">
        <v>0</v>
      </c>
      <c r="J1034" s="34">
        <v>1.4052436557059411</v>
      </c>
      <c r="K1034" s="34">
        <v>0</v>
      </c>
      <c r="L1034" s="34">
        <v>0</v>
      </c>
      <c r="M1034" s="34">
        <v>0</v>
      </c>
      <c r="N1034" s="34">
        <v>0</v>
      </c>
      <c r="O1034" s="34">
        <v>0</v>
      </c>
      <c r="P1034" s="34">
        <v>1.9740578084826474</v>
      </c>
      <c r="Q1034" s="34">
        <v>0</v>
      </c>
      <c r="R1034" s="34">
        <v>4.1502227244580171E-2</v>
      </c>
      <c r="S1034" s="35">
        <v>0</v>
      </c>
      <c r="T1034" s="35">
        <v>0</v>
      </c>
      <c r="U1034" s="35">
        <v>0</v>
      </c>
      <c r="V1034" s="35">
        <v>3.3179309596984288</v>
      </c>
      <c r="W1034" s="35">
        <v>0</v>
      </c>
      <c r="X1034" s="35">
        <v>6.4170611785990567E-2</v>
      </c>
      <c r="Y1034" s="35">
        <v>0</v>
      </c>
      <c r="Z1034" s="35">
        <v>0</v>
      </c>
      <c r="AA1034" s="35">
        <v>0</v>
      </c>
      <c r="AB1034" s="35">
        <v>0</v>
      </c>
      <c r="AC1034" s="35">
        <v>0</v>
      </c>
      <c r="AD1034" s="35">
        <v>0</v>
      </c>
      <c r="AE1034" s="58" t="s">
        <v>5560</v>
      </c>
      <c r="AF1034" s="58"/>
      <c r="AG1034" s="57" t="str" cm="1">
        <f t="array" ref="AG1034">IFERROR(_xlfn.IFS(
AI1034="MPR ISSUE","PDH",
AI1034="BSS Hardware Issue","BSS",
AI1034="Sites strategiques, MLL, Pylone, etc.","ENVTECH",
AI1034="AKTIVCO DEFAUT GE &amp; POWER Cabinet","AKTIVCO",
AI1034="AKTIVCO Coupure ENEO &amp; Baisse de tension","AKTIVCO GRID ONLY",
AI1034="Coupure ENEO &amp; Baisse de tension","IHS GRID ONLY",
AI1034="Defaut GE &amp; POWER Cabinet","IHS",
AI1034="Sharing","Partners",
AI1034="Sites strategiques &amp; DataCenter","SST &amp; DC",
AI1034="Exclu","Exclu",
AI1034="SAT","SAT",
AI1034="SPARE-ISSUE","SPARE-ISSUE",
AI1034="Fiber CAmtel","TRANS_FO_CAMTEL",
AI1034="Fiber AOF","Fiber AOF",
AI1034="Projet OCM (HUAWEI)","TRAVAUX-HUAWEI",
AI1034="Projet OCM (NOKIA)","TRAVAUX-NOKIA",
AI1034="ACCESS-ISSUE","ACCESS-ISSUE",
AI1034="Projet OCM (ZTE, NOKIA, autres projets)","TRAVAUX OCM",
AI1034="No root CAuse","No root cause",
AI1034="ODU HS","PDH",
AI1034="IP &amp; VLAN","PDH",
AI1034="Warehouse HUAWEI","SPARE-ISSUE",
AI1034="SPARE-HS","SPARE-ISSUE",
AI1034="Power Telco","BSS",AI1034="no impacts","no impacts"
),"")</f>
        <v>no impacts</v>
      </c>
      <c r="AH1034" s="57" t="str" cm="1">
        <f t="array" ref="AH1034">IFERROR(_xlfn.IFS(
AI1034="MPR ISSUE","TX ISSUE",
AI1034="BSS Hardware Issue","RAN ISSUE",
AI1034="Sites strategiques, MLL, Pylone, etc.","ENVTECH",
AI1034="AKTIVCO DEFAUT GE &amp; POWER Cabinet","POWER ISSUE",
AI1034="AKTIVCO Coupure ENEO &amp; Baisse de tension","POWER ISSUE",
AI1034="Coupure ENEO &amp; Baisse de tension","POWER ISSUE",
AI1034="Defaut GE &amp; POWER Cabinet","POWER ISSUE",
AI1034="Sharing","POWER ISSUE",
AI1034="Sites strategiques &amp; DataCenter","POWER ISSUE",
AI1034="Exclu","Exclu",
AI1034="SAT","TX ISSUE",
AI1034="SPARE-ISSUE","SPARE-ISSUE",
AI1034="Fiber CAmtel","TX ISSUE",
AI1034="Fiber AOF","TX ISSUE",
AI1034="Projet OCM (HUAWEI)","TRAVAUX-HUAWEI",
AI1034="Projet OCM (NOKIA)","TRAVAUX -NOKIA",
AI1034="ACCESS-ISSUE","ACCESS-ISSUE",
AI1034="Projet OCM (ZTE, NOKIA, autres projets)","TRAVAUX OCM",
AI1034="No root CAuse","No root cause",
AI1034="ODU HS","TX ISSUE",
AI1034="IP &amp; VLAN","TX ISSUE",
AI1034="Warehouse HUAWEI","SPARE-ISSUE",
AI1034="SPARE-HS","SPARE-ISSUE",
AI1034="Power Telco","RAN ISSUE",AI1034="no impacts","no impacts"
),"")</f>
        <v>no impacts</v>
      </c>
      <c r="AI1034" s="85" t="s">
        <v>5998</v>
      </c>
      <c r="AJ1034" s="57" t="str" cm="1">
        <f t="array" ref="AJ1034">IFERROR(_xlfn.IFS(
AI1034="MPR ISSUE","ACTIVE",
AI1034="BSS Hardware Issue","ACTIVE",
AI1034="Sites strategiques, MLL, Pylone, etc.","PASSIVE",
AI1034="AKTIVCO DEFAUT GE &amp; POWER Cabinet","PASSIVE",
AI1034="AKTIVCO Coupure ENEO &amp; Baisse de tension","PASSIVE",
AI1034="Coupure ENEO &amp; Baisse de tension","PASSIVE",
AI1034="Defaut GE &amp; POWER Cabinet","PASSIVE",
AI1034="Sharing","PASSIVE",
AI1034="Sites strategiques &amp; DataCenter","PASSIVE",
AI1034="Exclu","Exclu",
AI1034="SAT","ACTIVE",
AI1034="SPARE-ISSUE","SPARE-ISSUE",
AI1034="Fiber CAmtel","ACTIVE",
AI1034="Fiber AOF","ACTIVE",
AI1034="Projet OCM (HUAWEI)","PLANNED WORKS",
AI1034="Projet OCM (NOKIA)","PLANNED WORKS",
AI1034="ACCESS-ISSUE","ACCESS-ISSUE",
AI1034="Projet OCM (ZTE, NOKIA, autres projets)","PLANNED WORKS",
AI1034="No root CAuse","No root cause",
AI1034="ODU HS","ACTIVE",
AI1034="IP &amp; VLAN","ACTIVE",
AI1034="Warehouse HUAWEI","SPARE-ISSUE",
AI1034="SPARE-HS","SPARE-ISSUE",
AI1034="Power Telco","ACTIVE", AI1034="no impacts","no impacts"
),"")</f>
        <v>no impacts</v>
      </c>
      <c r="AK1034" s="23" t="s">
        <v>5537</v>
      </c>
      <c r="AL1034" s="23" t="str">
        <f t="shared" si="28"/>
        <v>LIT_157</v>
      </c>
      <c r="AN1034" s="9" t="s">
        <v>5537</v>
      </c>
      <c r="AO1034" s="23" t="str">
        <f>_xlfn.XLOOKUP(B1034,'INCIDENT-05-03-2026'!E:E,'INCIDENT-05-03-2026'!F:F,"")</f>
        <v/>
      </c>
      <c r="AP1034" s="7" t="s">
        <v>5537</v>
      </c>
      <c r="AQ1034" s="6"/>
      <c r="AR1034" s="7"/>
      <c r="AS1034" s="3" t="str">
        <f>_xlfn.XLOOKUP(B1034,'[3]tt num | region | site id'!$C:$C,'[3]tt num | region | site id'!$Q:$Q,"")</f>
        <v/>
      </c>
      <c r="AT1034" s="24" t="str">
        <f>_xlfn.XLOOKUP(B1034,'[4]Cells Huawei 03052026 12h'!$B:$B,'[4]Cells Huawei 03052026 12h'!$T:$T,"")</f>
        <v/>
      </c>
      <c r="AU1034" s="24" t="str">
        <f>_xlfn.XLOOKUP(B1034,'[5]cells down 02052026 8h50'!$B:$B,'[5]cells down 02052026 8h50'!$R:$R,"")</f>
        <v/>
      </c>
      <c r="AV1034" s="24" t="str">
        <f>_xlfn.XLOOKUP(B1034,'[5]cells down 02052026 13h50'!$B:$B,'[5]cells down 02052026 13h50'!$R:$R,"")</f>
        <v/>
      </c>
      <c r="AW1034" s="24" t="str">
        <f>_xlfn.XLOOKUP(B1034,'[5]cells down 02052026 13h50'!$B:$B,'[5]cells down 02052026 13h50'!$R:$R,"")</f>
        <v/>
      </c>
      <c r="AX1034" s="24" t="str">
        <f>_xlfn.XLOOKUP(B1034,'[6]cell downs 03052026 8h40 '!$B:$B,'[6]cell downs 03052026 8h40 '!$R:$R,"")</f>
        <v/>
      </c>
      <c r="AY1034" s="24" t="str">
        <f>_xlfn.XLOOKUP(B1034,'[7]ALL SITES DOWN'!$D:$D,'[7]ALL SITES DOWN'!$J:$J,"")</f>
        <v/>
      </c>
      <c r="AZ1034" s="24" t="str">
        <f>_xlfn.XLOOKUP(B1034,'[8]ALL SITES DOWN'!$D:$D,'[8]ALL SITES DOWN'!$J:$J,"")</f>
        <v/>
      </c>
      <c r="BA1034" s="9" t="str">
        <f>_xlfn.XLOOKUP(B1034,[9]sheet1!$AC:$AC,[9]sheet1!$AF:$AF,"")</f>
        <v/>
      </c>
      <c r="BB1034" s="14" t="s">
        <v>5537</v>
      </c>
      <c r="BC1034" s="14" t="s">
        <v>5537</v>
      </c>
      <c r="BD1034" s="14" t="str">
        <f>_xlfn.XLOOKUP(B1034,'[10]cell downs 18042026 17h'!$B:$B,'[10]cell downs 18042026 17h'!$B:$B,"")</f>
        <v/>
      </c>
      <c r="BE1034" s="14" t="str">
        <f>_xlfn.XLOOKUP(B1034,'[11]Cells Huawei 19042026 15h'!$B:$B,'[11]Cells Huawei 19042026 15h'!$B:$B,"")</f>
        <v/>
      </c>
      <c r="BF1034" s="9" t="str">
        <f>_xlfn.XLOOKUP(B1034,'[12]cells down 19042026 9H40'!$B:$B,'[12]cells down 19042026 9H40'!$B:$B,"")</f>
        <v/>
      </c>
      <c r="BG1034" s="9" t="s">
        <v>461</v>
      </c>
      <c r="BH1034" s="9" t="s">
        <v>12</v>
      </c>
    </row>
    <row r="1035" spans="1:60" s="9" customFormat="1" x14ac:dyDescent="0.3">
      <c r="A1035" s="1" t="s">
        <v>623</v>
      </c>
      <c r="B1035" s="8" t="s">
        <v>624</v>
      </c>
      <c r="C1035" s="3" t="str">
        <f>_xlfn.XLOOKUP(B1035,'[1]daily break down'!$D:$D,'[1]daily break down'!$E:$E,"")</f>
        <v>NORD-OUEST</v>
      </c>
      <c r="D1035" s="1" t="s">
        <v>11</v>
      </c>
      <c r="E1035" s="1" t="s">
        <v>154</v>
      </c>
      <c r="F1035" s="3" t="s">
        <v>51</v>
      </c>
      <c r="G1035" s="1" t="s">
        <v>623</v>
      </c>
      <c r="H1035" s="41" t="str">
        <f>_xlfn.XLOOKUP(B1035,[2]CALCULATION!$B:$B,[2]CALCULATION!$H:$H,"")</f>
        <v>NOKIA</v>
      </c>
      <c r="I1035" s="34">
        <v>0</v>
      </c>
      <c r="J1035" s="34">
        <v>0</v>
      </c>
      <c r="K1035" s="34">
        <v>0</v>
      </c>
      <c r="L1035" s="34">
        <v>1.0701046990435794E-3</v>
      </c>
      <c r="M1035" s="34">
        <v>1.9193780818540392E-2</v>
      </c>
      <c r="N1035" s="34">
        <v>1.8726832233265207E-3</v>
      </c>
      <c r="O1035" s="34">
        <v>0</v>
      </c>
      <c r="P1035" s="34">
        <v>3.3321197453903015</v>
      </c>
      <c r="Q1035" s="34">
        <v>3.3295236360472287</v>
      </c>
      <c r="R1035" s="34">
        <v>0.95029478125722833</v>
      </c>
      <c r="S1035" s="35">
        <v>0</v>
      </c>
      <c r="T1035" s="35">
        <v>20012.95423376223</v>
      </c>
      <c r="U1035" s="35">
        <v>0.60059533788804531</v>
      </c>
      <c r="V1035" s="35">
        <v>0</v>
      </c>
      <c r="W1035" s="35">
        <v>0.65196128789240737</v>
      </c>
      <c r="X1035" s="35">
        <v>6.4170611785990428E-2</v>
      </c>
      <c r="Y1035" s="35">
        <v>0</v>
      </c>
      <c r="Z1035" s="35">
        <v>2.741340712775338</v>
      </c>
      <c r="AA1035" s="35">
        <v>0</v>
      </c>
      <c r="AB1035" s="35">
        <v>0</v>
      </c>
      <c r="AC1035" s="35">
        <v>0</v>
      </c>
      <c r="AD1035" s="35">
        <v>0</v>
      </c>
      <c r="AE1035" s="58" t="s">
        <v>5603</v>
      </c>
      <c r="AF1035" s="58"/>
      <c r="AG1035" s="57" t="str" cm="1">
        <f t="array" ref="AG1035">IFERROR(_xlfn.IFS(
AI1035="MPR ISSUE","PDH",
AI1035="BSS Hardware Issue","BSS",
AI1035="Sites strategiques, MLL, Pylone, etc.","ENVTECH",
AI1035="AKTIVCO DEFAUT GE &amp; POWER Cabinet","AKTIVCO",
AI1035="AKTIVCO Coupure ENEO &amp; Baisse de tension","AKTIVCO GRID ONLY",
AI1035="Coupure ENEO &amp; Baisse de tension","IHS GRID ONLY",
AI1035="Defaut GE &amp; POWER Cabinet","IHS",
AI1035="Sharing","Partners",
AI1035="Sites strategiques &amp; DataCenter","SST &amp; DC",
AI1035="Exclu","Exclu",
AI1035="SAT","SAT",
AI1035="SPARE-ISSUE","SPARE-ISSUE",
AI1035="Fiber CAmtel","TRANS_FO_CAMTEL",
AI1035="Fiber AOF","Fiber AOF",
AI1035="Projet OCM (HUAWEI)","TRAVAUX-HUAWEI",
AI1035="Projet OCM (NOKIA)","TRAVAUX-NOKIA",
AI1035="ACCESS-ISSUE","ACCESS-ISSUE",
AI1035="Projet OCM (ZTE, NOKIA, autres projets)","TRAVAUX OCM",
AI1035="No root CAuse","No root cause",
AI1035="ODU HS","PDH",
AI1035="IP &amp; VLAN","PDH",
AI1035="Warehouse HUAWEI","SPARE-ISSUE",
AI1035="SPARE-HS","SPARE-ISSUE",
AI1035="Power Telco","BSS",AI1035="no impacts","no impacts"
),"")</f>
        <v>no impacts</v>
      </c>
      <c r="AH1035" s="57" t="str" cm="1">
        <f t="array" ref="AH1035">IFERROR(_xlfn.IFS(
AI1035="MPR ISSUE","TX ISSUE",
AI1035="BSS Hardware Issue","RAN ISSUE",
AI1035="Sites strategiques, MLL, Pylone, etc.","ENVTECH",
AI1035="AKTIVCO DEFAUT GE &amp; POWER Cabinet","POWER ISSUE",
AI1035="AKTIVCO Coupure ENEO &amp; Baisse de tension","POWER ISSUE",
AI1035="Coupure ENEO &amp; Baisse de tension","POWER ISSUE",
AI1035="Defaut GE &amp; POWER Cabinet","POWER ISSUE",
AI1035="Sharing","POWER ISSUE",
AI1035="Sites strategiques &amp; DataCenter","POWER ISSUE",
AI1035="Exclu","Exclu",
AI1035="SAT","TX ISSUE",
AI1035="SPARE-ISSUE","SPARE-ISSUE",
AI1035="Fiber CAmtel","TX ISSUE",
AI1035="Fiber AOF","TX ISSUE",
AI1035="Projet OCM (HUAWEI)","TRAVAUX-HUAWEI",
AI1035="Projet OCM (NOKIA)","TRAVAUX -NOKIA",
AI1035="ACCESS-ISSUE","ACCESS-ISSUE",
AI1035="Projet OCM (ZTE, NOKIA, autres projets)","TRAVAUX OCM",
AI1035="No root CAuse","No root cause",
AI1035="ODU HS","TX ISSUE",
AI1035="IP &amp; VLAN","TX ISSUE",
AI1035="Warehouse HUAWEI","SPARE-ISSUE",
AI1035="SPARE-HS","SPARE-ISSUE",
AI1035="Power Telco","RAN ISSUE",AI1035="no impacts","no impacts"
),"")</f>
        <v>no impacts</v>
      </c>
      <c r="AI1035" s="85" t="s">
        <v>5998</v>
      </c>
      <c r="AJ1035" s="57" t="str" cm="1">
        <f t="array" ref="AJ1035">IFERROR(_xlfn.IFS(
AI1035="MPR ISSUE","ACTIVE",
AI1035="BSS Hardware Issue","ACTIVE",
AI1035="Sites strategiques, MLL, Pylone, etc.","PASSIVE",
AI1035="AKTIVCO DEFAUT GE &amp; POWER Cabinet","PASSIVE",
AI1035="AKTIVCO Coupure ENEO &amp; Baisse de tension","PASSIVE",
AI1035="Coupure ENEO &amp; Baisse de tension","PASSIVE",
AI1035="Defaut GE &amp; POWER Cabinet","PASSIVE",
AI1035="Sharing","PASSIVE",
AI1035="Sites strategiques &amp; DataCenter","PASSIVE",
AI1035="Exclu","Exclu",
AI1035="SAT","ACTIVE",
AI1035="SPARE-ISSUE","SPARE-ISSUE",
AI1035="Fiber CAmtel","ACTIVE",
AI1035="Fiber AOF","ACTIVE",
AI1035="Projet OCM (HUAWEI)","PLANNED WORKS",
AI1035="Projet OCM (NOKIA)","PLANNED WORKS",
AI1035="ACCESS-ISSUE","ACCESS-ISSUE",
AI1035="Projet OCM (ZTE, NOKIA, autres projets)","PLANNED WORKS",
AI1035="No root CAuse","No root cause",
AI1035="ODU HS","ACTIVE",
AI1035="IP &amp; VLAN","ACTIVE",
AI1035="Warehouse HUAWEI","SPARE-ISSUE",
AI1035="SPARE-HS","SPARE-ISSUE",
AI1035="Power Telco","ACTIVE", AI1035="no impacts","no impacts"
),"")</f>
        <v>no impacts</v>
      </c>
      <c r="AK1035" s="23" t="s">
        <v>5537</v>
      </c>
      <c r="AL1035" s="23" t="str">
        <f t="shared" si="28"/>
        <v>NRO_233</v>
      </c>
      <c r="AN1035" s="9" t="s">
        <v>5537</v>
      </c>
      <c r="AO1035" s="23" t="str">
        <f>_xlfn.XLOOKUP(B1035,'INCIDENT-05-03-2026'!E:E,'INCIDENT-05-03-2026'!F:F,"")</f>
        <v/>
      </c>
      <c r="AP1035" s="7" t="s">
        <v>5537</v>
      </c>
      <c r="AQ1035" s="6"/>
      <c r="AR1035" s="7"/>
      <c r="AS1035" s="3" t="str">
        <f>_xlfn.XLOOKUP(B1035,'[3]tt num | region | site id'!$C:$C,'[3]tt num | region | site id'!$Q:$Q,"")</f>
        <v/>
      </c>
      <c r="AT1035" s="24" t="str">
        <f>_xlfn.XLOOKUP(B1035,'[4]Cells Huawei 03052026 12h'!$B:$B,'[4]Cells Huawei 03052026 12h'!$T:$T,"")</f>
        <v/>
      </c>
      <c r="AU1035" s="24" t="str">
        <f>_xlfn.XLOOKUP(B1035,'[5]cells down 02052026 8h50'!$B:$B,'[5]cells down 02052026 8h50'!$R:$R,"")</f>
        <v/>
      </c>
      <c r="AV1035" s="24" t="str">
        <f>_xlfn.XLOOKUP(B1035,'[5]cells down 02052026 13h50'!$B:$B,'[5]cells down 02052026 13h50'!$R:$R,"")</f>
        <v/>
      </c>
      <c r="AW1035" s="24" t="str">
        <f>_xlfn.XLOOKUP(B1035,'[5]cells down 02052026 13h50'!$B:$B,'[5]cells down 02052026 13h50'!$R:$R,"")</f>
        <v/>
      </c>
      <c r="AX1035" s="24" t="str">
        <f>_xlfn.XLOOKUP(B1035,'[6]cell downs 03052026 8h40 '!$B:$B,'[6]cell downs 03052026 8h40 '!$R:$R,"")</f>
        <v/>
      </c>
      <c r="AY1035" s="24" t="str">
        <f>_xlfn.XLOOKUP(B1035,'[7]ALL SITES DOWN'!$D:$D,'[7]ALL SITES DOWN'!$J:$J,"")</f>
        <v/>
      </c>
      <c r="AZ1035" s="24" t="str">
        <f>_xlfn.XLOOKUP(B1035,'[8]ALL SITES DOWN'!$D:$D,'[8]ALL SITES DOWN'!$J:$J,"")</f>
        <v/>
      </c>
      <c r="BA1035" s="9" t="str">
        <f>_xlfn.XLOOKUP(B1035,[9]sheet1!$AC:$AC,[9]sheet1!$AF:$AF,"")</f>
        <v/>
      </c>
      <c r="BB1035" s="14" t="s">
        <v>5537</v>
      </c>
      <c r="BC1035" s="14" t="s">
        <v>5537</v>
      </c>
      <c r="BD1035" s="14" t="str">
        <f>_xlfn.XLOOKUP(B1035,'[10]cell downs 18042026 17h'!$B:$B,'[10]cell downs 18042026 17h'!$B:$B,"")</f>
        <v/>
      </c>
      <c r="BE1035" s="14" t="str">
        <f>_xlfn.XLOOKUP(B1035,'[11]Cells Huawei 19042026 15h'!$B:$B,'[11]Cells Huawei 19042026 15h'!$B:$B,"")</f>
        <v/>
      </c>
      <c r="BF1035" s="9" t="str">
        <f>_xlfn.XLOOKUP(B1035,'[12]cells down 19042026 9H40'!$B:$B,'[12]cells down 19042026 9H40'!$B:$B,"")</f>
        <v/>
      </c>
      <c r="BG1035" s="9" t="s">
        <v>624</v>
      </c>
      <c r="BH1035" s="9" t="s">
        <v>5537</v>
      </c>
    </row>
    <row r="1036" spans="1:60" s="9" customFormat="1" x14ac:dyDescent="0.3">
      <c r="A1036" s="1" t="s">
        <v>3435</v>
      </c>
      <c r="B1036" s="8" t="s">
        <v>3436</v>
      </c>
      <c r="C1036" s="3" t="str">
        <f>_xlfn.XLOOKUP(B1036,'[1]daily break down'!$D:$D,'[1]daily break down'!$E:$E,"")</f>
        <v>Douala</v>
      </c>
      <c r="D1036" s="1" t="s">
        <v>11</v>
      </c>
      <c r="E1036" s="1" t="s">
        <v>145</v>
      </c>
      <c r="F1036" s="3" t="s">
        <v>31</v>
      </c>
      <c r="G1036" s="1" t="s">
        <v>32</v>
      </c>
      <c r="H1036" s="42" t="str">
        <f>_xlfn.XLOOKUP(B1036,[2]CALCULATION!$B:$B,[2]CALCULATION!$H:$H,"")</f>
        <v>ZTE</v>
      </c>
      <c r="I1036" s="34">
        <v>0</v>
      </c>
      <c r="J1036" s="34">
        <v>0</v>
      </c>
      <c r="K1036" s="34">
        <v>0</v>
      </c>
      <c r="L1036" s="34">
        <v>0</v>
      </c>
      <c r="M1036" s="34">
        <v>0</v>
      </c>
      <c r="N1036" s="34">
        <v>0.12420348540234563</v>
      </c>
      <c r="O1036" s="34">
        <v>0.19063915213464436</v>
      </c>
      <c r="P1036" s="34">
        <v>0</v>
      </c>
      <c r="Q1036" s="34">
        <v>0.12334740164311035</v>
      </c>
      <c r="R1036" s="34">
        <v>0.50833540220241846</v>
      </c>
      <c r="S1036" s="35">
        <v>0</v>
      </c>
      <c r="T1036" s="35">
        <v>0.24496480068943324</v>
      </c>
      <c r="U1036" s="35">
        <v>0</v>
      </c>
      <c r="V1036" s="35">
        <v>0</v>
      </c>
      <c r="W1036" s="35">
        <v>0.24496480068943324</v>
      </c>
      <c r="X1036" s="35">
        <v>6.2333598719298597E-2</v>
      </c>
      <c r="Y1036" s="35">
        <v>0</v>
      </c>
      <c r="Z1036" s="35">
        <v>0</v>
      </c>
      <c r="AA1036" s="35">
        <v>0</v>
      </c>
      <c r="AB1036" s="35">
        <v>0</v>
      </c>
      <c r="AC1036" s="35">
        <v>0</v>
      </c>
      <c r="AD1036" s="35">
        <v>0</v>
      </c>
      <c r="AE1036" s="58" t="s">
        <v>5560</v>
      </c>
      <c r="AF1036" s="58"/>
      <c r="AG1036" s="57" t="str" cm="1">
        <f t="array" ref="AG1036">IFERROR(_xlfn.IFS(
AI1036="MPR ISSUE","PDH",
AI1036="BSS Hardware Issue","BSS",
AI1036="Sites strategiques, MLL, Pylone, etc.","ENVTECH",
AI1036="AKTIVCO DEFAUT GE &amp; POWER Cabinet","AKTIVCO",
AI1036="AKTIVCO Coupure ENEO &amp; Baisse de tension","AKTIVCO GRID ONLY",
AI1036="Coupure ENEO &amp; Baisse de tension","IHS GRID ONLY",
AI1036="Defaut GE &amp; POWER Cabinet","IHS",
AI1036="Sharing","Partners",
AI1036="Sites strategiques &amp; DataCenter","SST &amp; DC",
AI1036="Exclu","Exclu",
AI1036="SAT","SAT",
AI1036="SPARE-ISSUE","SPARE-ISSUE",
AI1036="Fiber CAmtel","TRANS_FO_CAMTEL",
AI1036="Fiber AOF","Fiber AOF",
AI1036="Projet OCM (HUAWEI)","TRAVAUX-HUAWEI",
AI1036="Projet OCM (NOKIA)","TRAVAUX-NOKIA",
AI1036="ACCESS-ISSUE","ACCESS-ISSUE",
AI1036="Projet OCM (ZTE, NOKIA, autres projets)","TRAVAUX OCM",
AI1036="No root CAuse","No root cause",
AI1036="ODU HS","PDH",
AI1036="IP &amp; VLAN","PDH",
AI1036="Warehouse HUAWEI","SPARE-ISSUE",
AI1036="SPARE-HS","SPARE-ISSUE",
AI1036="Power Telco","BSS",AI1036="no impacts","no impacts"
),"")</f>
        <v>no impacts</v>
      </c>
      <c r="AH1036" s="57" t="str" cm="1">
        <f t="array" ref="AH1036">IFERROR(_xlfn.IFS(
AI1036="MPR ISSUE","TX ISSUE",
AI1036="BSS Hardware Issue","RAN ISSUE",
AI1036="Sites strategiques, MLL, Pylone, etc.","ENVTECH",
AI1036="AKTIVCO DEFAUT GE &amp; POWER Cabinet","POWER ISSUE",
AI1036="AKTIVCO Coupure ENEO &amp; Baisse de tension","POWER ISSUE",
AI1036="Coupure ENEO &amp; Baisse de tension","POWER ISSUE",
AI1036="Defaut GE &amp; POWER Cabinet","POWER ISSUE",
AI1036="Sharing","POWER ISSUE",
AI1036="Sites strategiques &amp; DataCenter","POWER ISSUE",
AI1036="Exclu","Exclu",
AI1036="SAT","TX ISSUE",
AI1036="SPARE-ISSUE","SPARE-ISSUE",
AI1036="Fiber CAmtel","TX ISSUE",
AI1036="Fiber AOF","TX ISSUE",
AI1036="Projet OCM (HUAWEI)","TRAVAUX-HUAWEI",
AI1036="Projet OCM (NOKIA)","TRAVAUX -NOKIA",
AI1036="ACCESS-ISSUE","ACCESS-ISSUE",
AI1036="Projet OCM (ZTE, NOKIA, autres projets)","TRAVAUX OCM",
AI1036="No root CAuse","No root cause",
AI1036="ODU HS","TX ISSUE",
AI1036="IP &amp; VLAN","TX ISSUE",
AI1036="Warehouse HUAWEI","SPARE-ISSUE",
AI1036="SPARE-HS","SPARE-ISSUE",
AI1036="Power Telco","RAN ISSUE",AI1036="no impacts","no impacts"
),"")</f>
        <v>no impacts</v>
      </c>
      <c r="AI1036" s="85" t="s">
        <v>5998</v>
      </c>
      <c r="AJ1036" s="57" t="str" cm="1">
        <f t="array" ref="AJ1036">IFERROR(_xlfn.IFS(
AI1036="MPR ISSUE","ACTIVE",
AI1036="BSS Hardware Issue","ACTIVE",
AI1036="Sites strategiques, MLL, Pylone, etc.","PASSIVE",
AI1036="AKTIVCO DEFAUT GE &amp; POWER Cabinet","PASSIVE",
AI1036="AKTIVCO Coupure ENEO &amp; Baisse de tension","PASSIVE",
AI1036="Coupure ENEO &amp; Baisse de tension","PASSIVE",
AI1036="Defaut GE &amp; POWER Cabinet","PASSIVE",
AI1036="Sharing","PASSIVE",
AI1036="Sites strategiques &amp; DataCenter","PASSIVE",
AI1036="Exclu","Exclu",
AI1036="SAT","ACTIVE",
AI1036="SPARE-ISSUE","SPARE-ISSUE",
AI1036="Fiber CAmtel","ACTIVE",
AI1036="Fiber AOF","ACTIVE",
AI1036="Projet OCM (HUAWEI)","PLANNED WORKS",
AI1036="Projet OCM (NOKIA)","PLANNED WORKS",
AI1036="ACCESS-ISSUE","ACCESS-ISSUE",
AI1036="Projet OCM (ZTE, NOKIA, autres projets)","PLANNED WORKS",
AI1036="No root CAuse","No root cause",
AI1036="ODU HS","ACTIVE",
AI1036="IP &amp; VLAN","ACTIVE",
AI1036="Warehouse HUAWEI","SPARE-ISSUE",
AI1036="SPARE-HS","SPARE-ISSUE",
AI1036="Power Telco","ACTIVE", AI1036="no impacts","no impacts"
),"")</f>
        <v>no impacts</v>
      </c>
      <c r="AK1036" s="23" t="s">
        <v>5537</v>
      </c>
      <c r="AL1036" s="23" t="str">
        <f t="shared" si="28"/>
        <v>LIT_460</v>
      </c>
      <c r="AN1036" s="9" t="s">
        <v>5537</v>
      </c>
      <c r="AO1036" s="23" t="str">
        <f>_xlfn.XLOOKUP(B1036,'INCIDENT-05-03-2026'!E:E,'INCIDENT-05-03-2026'!F:F,"")</f>
        <v/>
      </c>
      <c r="AP1036" s="7" t="s">
        <v>5537</v>
      </c>
      <c r="AQ1036" s="6"/>
      <c r="AR1036" s="7"/>
      <c r="AS1036" s="3" t="str">
        <f>_xlfn.XLOOKUP(B1036,'[3]tt num | region | site id'!$C:$C,'[3]tt num | region | site id'!$Q:$Q,"")</f>
        <v/>
      </c>
      <c r="AT1036" s="24" t="str">
        <f>_xlfn.XLOOKUP(B1036,'[4]Cells Huawei 03052026 12h'!$B:$B,'[4]Cells Huawei 03052026 12h'!$T:$T,"")</f>
        <v/>
      </c>
      <c r="AU1036" s="24" t="str">
        <f>_xlfn.XLOOKUP(B1036,'[5]cells down 02052026 8h50'!$B:$B,'[5]cells down 02052026 8h50'!$R:$R,"")</f>
        <v/>
      </c>
      <c r="AV1036" s="24" t="str">
        <f>_xlfn.XLOOKUP(B1036,'[5]cells down 02052026 13h50'!$B:$B,'[5]cells down 02052026 13h50'!$R:$R,"")</f>
        <v/>
      </c>
      <c r="AW1036" s="24" t="str">
        <f>_xlfn.XLOOKUP(B1036,'[5]cells down 02052026 13h50'!$B:$B,'[5]cells down 02052026 13h50'!$R:$R,"")</f>
        <v/>
      </c>
      <c r="AX1036" s="24" t="str">
        <f>_xlfn.XLOOKUP(B1036,'[6]cell downs 03052026 8h40 '!$B:$B,'[6]cell downs 03052026 8h40 '!$R:$R,"")</f>
        <v/>
      </c>
      <c r="AY1036" s="24" t="str">
        <f>_xlfn.XLOOKUP(B1036,'[7]ALL SITES DOWN'!$D:$D,'[7]ALL SITES DOWN'!$J:$J,"")</f>
        <v/>
      </c>
      <c r="AZ1036" s="24" t="str">
        <f>_xlfn.XLOOKUP(B1036,'[8]ALL SITES DOWN'!$D:$D,'[8]ALL SITES DOWN'!$J:$J,"")</f>
        <v/>
      </c>
      <c r="BA1036" s="9" t="str">
        <f>_xlfn.XLOOKUP(B1036,[9]sheet1!$AC:$AC,[9]sheet1!$AF:$AF,"")</f>
        <v/>
      </c>
      <c r="BB1036" s="14" t="s">
        <v>5537</v>
      </c>
      <c r="BC1036" s="14" t="s">
        <v>5537</v>
      </c>
      <c r="BD1036" s="14" t="str">
        <f>_xlfn.XLOOKUP(B1036,'[10]cell downs 18042026 17h'!$B:$B,'[10]cell downs 18042026 17h'!$B:$B,"")</f>
        <v/>
      </c>
      <c r="BE1036" s="14" t="str">
        <f>_xlfn.XLOOKUP(B1036,'[11]Cells Huawei 19042026 15h'!$B:$B,'[11]Cells Huawei 19042026 15h'!$B:$B,"")</f>
        <v/>
      </c>
      <c r="BF1036" s="9" t="str">
        <f>_xlfn.XLOOKUP(B1036,'[12]cells down 19042026 9H40'!$B:$B,'[12]cells down 19042026 9H40'!$B:$B,"")</f>
        <v/>
      </c>
      <c r="BG1036" s="9" t="s">
        <v>3436</v>
      </c>
      <c r="BH1036" s="9" t="s">
        <v>594</v>
      </c>
    </row>
    <row r="1037" spans="1:60" s="9" customFormat="1" x14ac:dyDescent="0.3">
      <c r="A1037" s="1" t="s">
        <v>977</v>
      </c>
      <c r="B1037" s="8" t="s">
        <v>978</v>
      </c>
      <c r="C1037" s="3" t="str">
        <f>_xlfn.XLOOKUP(B1037,'[1]daily break down'!$D:$D,'[1]daily break down'!$E:$E,"")</f>
        <v>Douala</v>
      </c>
      <c r="D1037" s="1" t="s">
        <v>11</v>
      </c>
      <c r="E1037" s="1" t="s">
        <v>12</v>
      </c>
      <c r="F1037" s="3" t="s">
        <v>31</v>
      </c>
      <c r="G1037" s="1" t="s">
        <v>32</v>
      </c>
      <c r="H1037" s="42" t="str">
        <f>_xlfn.XLOOKUP(B1037,[2]CALCULATION!$B:$B,[2]CALCULATION!$H:$H,"")</f>
        <v>ZTE</v>
      </c>
      <c r="I1037" s="34">
        <v>0.2506185205160476</v>
      </c>
      <c r="J1037" s="34">
        <v>0.29190672682081836</v>
      </c>
      <c r="K1037" s="34">
        <v>3.6666067408035201</v>
      </c>
      <c r="L1037" s="34">
        <v>13.868556899607057</v>
      </c>
      <c r="M1037" s="34">
        <v>25.530825435960654</v>
      </c>
      <c r="N1037" s="34">
        <v>6.186988668304691E-2</v>
      </c>
      <c r="O1037" s="34">
        <v>0.63894168072070845</v>
      </c>
      <c r="P1037" s="34">
        <v>0.46059089754674959</v>
      </c>
      <c r="Q1037" s="34">
        <v>0.24464376927971929</v>
      </c>
      <c r="R1037" s="34">
        <v>0</v>
      </c>
      <c r="S1037" s="35">
        <v>5.2773996741174771E-2</v>
      </c>
      <c r="T1037" s="35">
        <v>0.25796657278281448</v>
      </c>
      <c r="U1037" s="35">
        <v>0</v>
      </c>
      <c r="V1037" s="35">
        <v>0</v>
      </c>
      <c r="W1037" s="35">
        <v>0.25796657278281448</v>
      </c>
      <c r="X1037" s="35">
        <v>5.7268436477158312E-2</v>
      </c>
      <c r="Y1037" s="35">
        <v>0</v>
      </c>
      <c r="Z1037" s="35">
        <v>0</v>
      </c>
      <c r="AA1037" s="35">
        <v>0</v>
      </c>
      <c r="AB1037" s="35">
        <v>0</v>
      </c>
      <c r="AC1037" s="35">
        <v>0</v>
      </c>
      <c r="AD1037" s="35">
        <v>0</v>
      </c>
      <c r="AE1037" s="58" t="s">
        <v>5560</v>
      </c>
      <c r="AF1037" s="58"/>
      <c r="AG1037" s="57" t="str" cm="1">
        <f t="array" ref="AG1037">IFERROR(_xlfn.IFS(
AI1037="MPR ISSUE","PDH",
AI1037="BSS Hardware Issue","BSS",
AI1037="Sites strategiques, MLL, Pylone, etc.","ENVTECH",
AI1037="AKTIVCO DEFAUT GE &amp; POWER Cabinet","AKTIVCO",
AI1037="AKTIVCO Coupure ENEO &amp; Baisse de tension","AKTIVCO GRID ONLY",
AI1037="Coupure ENEO &amp; Baisse de tension","IHS GRID ONLY",
AI1037="Defaut GE &amp; POWER Cabinet","IHS",
AI1037="Sharing","Partners",
AI1037="Sites strategiques &amp; DataCenter","SST &amp; DC",
AI1037="Exclu","Exclu",
AI1037="SAT","SAT",
AI1037="SPARE-ISSUE","SPARE-ISSUE",
AI1037="Fiber CAmtel","TRANS_FO_CAMTEL",
AI1037="Fiber AOF","Fiber AOF",
AI1037="Projet OCM (HUAWEI)","TRAVAUX-HUAWEI",
AI1037="Projet OCM (NOKIA)","TRAVAUX-NOKIA",
AI1037="ACCESS-ISSUE","ACCESS-ISSUE",
AI1037="Projet OCM (ZTE, NOKIA, autres projets)","TRAVAUX OCM",
AI1037="No root CAuse","No root cause",
AI1037="ODU HS","PDH",
AI1037="IP &amp; VLAN","PDH",
AI1037="Warehouse HUAWEI","SPARE-ISSUE",
AI1037="SPARE-HS","SPARE-ISSUE",
AI1037="Power Telco","BSS",AI1037="no impacts","no impacts"
),"")</f>
        <v>no impacts</v>
      </c>
      <c r="AH1037" s="57" t="str" cm="1">
        <f t="array" ref="AH1037">IFERROR(_xlfn.IFS(
AI1037="MPR ISSUE","TX ISSUE",
AI1037="BSS Hardware Issue","RAN ISSUE",
AI1037="Sites strategiques, MLL, Pylone, etc.","ENVTECH",
AI1037="AKTIVCO DEFAUT GE &amp; POWER Cabinet","POWER ISSUE",
AI1037="AKTIVCO Coupure ENEO &amp; Baisse de tension","POWER ISSUE",
AI1037="Coupure ENEO &amp; Baisse de tension","POWER ISSUE",
AI1037="Defaut GE &amp; POWER Cabinet","POWER ISSUE",
AI1037="Sharing","POWER ISSUE",
AI1037="Sites strategiques &amp; DataCenter","POWER ISSUE",
AI1037="Exclu","Exclu",
AI1037="SAT","TX ISSUE",
AI1037="SPARE-ISSUE","SPARE-ISSUE",
AI1037="Fiber CAmtel","TX ISSUE",
AI1037="Fiber AOF","TX ISSUE",
AI1037="Projet OCM (HUAWEI)","TRAVAUX-HUAWEI",
AI1037="Projet OCM (NOKIA)","TRAVAUX -NOKIA",
AI1037="ACCESS-ISSUE","ACCESS-ISSUE",
AI1037="Projet OCM (ZTE, NOKIA, autres projets)","TRAVAUX OCM",
AI1037="No root CAuse","No root cause",
AI1037="ODU HS","TX ISSUE",
AI1037="IP &amp; VLAN","TX ISSUE",
AI1037="Warehouse HUAWEI","SPARE-ISSUE",
AI1037="SPARE-HS","SPARE-ISSUE",
AI1037="Power Telco","RAN ISSUE",AI1037="no impacts","no impacts"
),"")</f>
        <v>no impacts</v>
      </c>
      <c r="AI1037" s="85" t="s">
        <v>5998</v>
      </c>
      <c r="AJ1037" s="57" t="str" cm="1">
        <f t="array" ref="AJ1037">IFERROR(_xlfn.IFS(
AI1037="MPR ISSUE","ACTIVE",
AI1037="BSS Hardware Issue","ACTIVE",
AI1037="Sites strategiques, MLL, Pylone, etc.","PASSIVE",
AI1037="AKTIVCO DEFAUT GE &amp; POWER Cabinet","PASSIVE",
AI1037="AKTIVCO Coupure ENEO &amp; Baisse de tension","PASSIVE",
AI1037="Coupure ENEO &amp; Baisse de tension","PASSIVE",
AI1037="Defaut GE &amp; POWER Cabinet","PASSIVE",
AI1037="Sharing","PASSIVE",
AI1037="Sites strategiques &amp; DataCenter","PASSIVE",
AI1037="Exclu","Exclu",
AI1037="SAT","ACTIVE",
AI1037="SPARE-ISSUE","SPARE-ISSUE",
AI1037="Fiber CAmtel","ACTIVE",
AI1037="Fiber AOF","ACTIVE",
AI1037="Projet OCM (HUAWEI)","PLANNED WORKS",
AI1037="Projet OCM (NOKIA)","PLANNED WORKS",
AI1037="ACCESS-ISSUE","ACCESS-ISSUE",
AI1037="Projet OCM (ZTE, NOKIA, autres projets)","PLANNED WORKS",
AI1037="No root CAuse","No root cause",
AI1037="ODU HS","ACTIVE",
AI1037="IP &amp; VLAN","ACTIVE",
AI1037="Warehouse HUAWEI","SPARE-ISSUE",
AI1037="SPARE-HS","SPARE-ISSUE",
AI1037="Power Telco","ACTIVE", AI1037="no impacts","no impacts"
),"")</f>
        <v>no impacts</v>
      </c>
      <c r="AK1037" s="23" t="s">
        <v>5537</v>
      </c>
      <c r="AL1037" s="23" t="str">
        <f t="shared" si="28"/>
        <v>LIT_581</v>
      </c>
      <c r="AN1037" s="9" t="s">
        <v>5537</v>
      </c>
      <c r="AO1037" s="23" t="str">
        <f>_xlfn.XLOOKUP(B1037,'INCIDENT-05-03-2026'!E:E,'INCIDENT-05-03-2026'!F:F,"")</f>
        <v/>
      </c>
      <c r="AP1037" s="7" t="s">
        <v>5537</v>
      </c>
      <c r="AQ1037" s="6"/>
      <c r="AR1037" s="7"/>
      <c r="AS1037" s="3" t="str">
        <f>_xlfn.XLOOKUP(B1037,'[3]tt num | region | site id'!$C:$C,'[3]tt num | region | site id'!$Q:$Q,"")</f>
        <v/>
      </c>
      <c r="AT1037" s="24" t="str">
        <f>_xlfn.XLOOKUP(B1037,'[4]Cells Huawei 03052026 12h'!$B:$B,'[4]Cells Huawei 03052026 12h'!$T:$T,"")</f>
        <v/>
      </c>
      <c r="AU1037" s="24" t="str">
        <f>_xlfn.XLOOKUP(B1037,'[5]cells down 02052026 8h50'!$B:$B,'[5]cells down 02052026 8h50'!$R:$R,"")</f>
        <v/>
      </c>
      <c r="AV1037" s="24" t="str">
        <f>_xlfn.XLOOKUP(B1037,'[5]cells down 02052026 13h50'!$B:$B,'[5]cells down 02052026 13h50'!$R:$R,"")</f>
        <v/>
      </c>
      <c r="AW1037" s="24" t="str">
        <f>_xlfn.XLOOKUP(B1037,'[5]cells down 02052026 13h50'!$B:$B,'[5]cells down 02052026 13h50'!$R:$R,"")</f>
        <v/>
      </c>
      <c r="AX1037" s="24" t="str">
        <f>_xlfn.XLOOKUP(B1037,'[6]cell downs 03052026 8h40 '!$B:$B,'[6]cell downs 03052026 8h40 '!$R:$R,"")</f>
        <v/>
      </c>
      <c r="AY1037" s="24" t="str">
        <f>_xlfn.XLOOKUP(B1037,'[7]ALL SITES DOWN'!$D:$D,'[7]ALL SITES DOWN'!$J:$J,"")</f>
        <v/>
      </c>
      <c r="AZ1037" s="24" t="str">
        <f>_xlfn.XLOOKUP(B1037,'[8]ALL SITES DOWN'!$D:$D,'[8]ALL SITES DOWN'!$J:$J,"")</f>
        <v/>
      </c>
      <c r="BA1037" s="9" t="str">
        <f>_xlfn.XLOOKUP(B1037,[9]sheet1!$AC:$AC,[9]sheet1!$AF:$AF,"")</f>
        <v/>
      </c>
      <c r="BB1037" s="14" t="s">
        <v>5537</v>
      </c>
      <c r="BC1037" s="14" t="s">
        <v>5537</v>
      </c>
      <c r="BD1037" s="14" t="str">
        <f>_xlfn.XLOOKUP(B1037,'[10]cell downs 18042026 17h'!$B:$B,'[10]cell downs 18042026 17h'!$B:$B,"")</f>
        <v/>
      </c>
      <c r="BE1037" s="14" t="str">
        <f>_xlfn.XLOOKUP(B1037,'[11]Cells Huawei 19042026 15h'!$B:$B,'[11]Cells Huawei 19042026 15h'!$B:$B,"")</f>
        <v/>
      </c>
      <c r="BF1037" s="9" t="str">
        <f>_xlfn.XLOOKUP(B1037,'[12]cells down 19042026 9H40'!$B:$B,'[12]cells down 19042026 9H40'!$B:$B,"")</f>
        <v/>
      </c>
      <c r="BG1037" s="9" t="s">
        <v>978</v>
      </c>
      <c r="BH1037" s="9" t="s">
        <v>1129</v>
      </c>
    </row>
    <row r="1038" spans="1:60" s="9" customFormat="1" x14ac:dyDescent="0.3">
      <c r="A1038" s="3" t="s">
        <v>3474</v>
      </c>
      <c r="B1038" s="31" t="s">
        <v>3475</v>
      </c>
      <c r="C1038" s="3" t="str">
        <f>_xlfn.XLOOKUP(B1038,'[1]daily break down'!$D:$D,'[1]daily break down'!$E:$E,"")</f>
        <v>LITTORAL</v>
      </c>
      <c r="D1038" s="3" t="s">
        <v>11</v>
      </c>
      <c r="E1038" s="3" t="s">
        <v>96</v>
      </c>
      <c r="F1038" s="3" t="s">
        <v>31</v>
      </c>
      <c r="G1038" s="3" t="s">
        <v>3476</v>
      </c>
      <c r="H1038" s="41" t="str">
        <f>_xlfn.XLOOKUP(B1038,[2]CALCULATION!$B:$B,[2]CALCULATION!$H:$H,"")</f>
        <v>NOKIA</v>
      </c>
      <c r="I1038" s="34">
        <v>0</v>
      </c>
      <c r="J1038" s="34">
        <v>0</v>
      </c>
      <c r="K1038" s="34">
        <v>0</v>
      </c>
      <c r="L1038" s="34">
        <v>0</v>
      </c>
      <c r="M1038" s="34">
        <v>0</v>
      </c>
      <c r="N1038" s="34">
        <v>0.23718993460223825</v>
      </c>
      <c r="O1038" s="34">
        <v>0</v>
      </c>
      <c r="P1038" s="34">
        <v>2.8934958451594647E-2</v>
      </c>
      <c r="Q1038" s="34">
        <v>0</v>
      </c>
      <c r="R1038" s="34">
        <v>0</v>
      </c>
      <c r="S1038" s="35">
        <v>0</v>
      </c>
      <c r="T1038" s="35">
        <v>11601.519192541798</v>
      </c>
      <c r="U1038" s="35">
        <v>3.2101194760234701E-2</v>
      </c>
      <c r="V1038" s="35">
        <v>2.3346814240537601E-2</v>
      </c>
      <c r="W1038" s="35">
        <v>2.4969109644353608E-3</v>
      </c>
      <c r="X1038" s="35">
        <v>5.7038288720772698E-2</v>
      </c>
      <c r="Y1038" s="35">
        <v>0</v>
      </c>
      <c r="Z1038" s="35">
        <v>0</v>
      </c>
      <c r="AA1038" s="35">
        <v>0</v>
      </c>
      <c r="AB1038" s="35">
        <v>0</v>
      </c>
      <c r="AC1038" s="35">
        <v>0</v>
      </c>
      <c r="AD1038" s="35">
        <v>0</v>
      </c>
      <c r="AE1038" s="58" t="s">
        <v>5560</v>
      </c>
      <c r="AF1038" s="58"/>
      <c r="AG1038" s="57" t="str" cm="1">
        <f t="array" ref="AG1038">IFERROR(_xlfn.IFS(
AI1038="MPR ISSUE","PDH",
AI1038="BSS Hardware Issue","BSS",
AI1038="Sites strategiques, MLL, Pylone, etc.","ENVTECH",
AI1038="AKTIVCO DEFAUT GE &amp; POWER Cabinet","AKTIVCO",
AI1038="AKTIVCO Coupure ENEO &amp; Baisse de tension","AKTIVCO GRID ONLY",
AI1038="Coupure ENEO &amp; Baisse de tension","IHS GRID ONLY",
AI1038="Defaut GE &amp; POWER Cabinet","IHS",
AI1038="Sharing","Partners",
AI1038="Sites strategiques &amp; DataCenter","SST &amp; DC",
AI1038="Exclu","Exclu",
AI1038="SAT","SAT",
AI1038="SPARE-ISSUE","SPARE-ISSUE",
AI1038="Fiber CAmtel","TRANS_FO_CAMTEL",
AI1038="Fiber AOF","Fiber AOF",
AI1038="Projet OCM (HUAWEI)","TRAVAUX-HUAWEI",
AI1038="Projet OCM (NOKIA)","TRAVAUX-NOKIA",
AI1038="ACCESS-ISSUE","ACCESS-ISSUE",
AI1038="Projet OCM (ZTE, NOKIA, autres projets)","TRAVAUX OCM",
AI1038="No root CAuse","No root cause",
AI1038="ODU HS","PDH",
AI1038="IP &amp; VLAN","PDH",
AI1038="Warehouse HUAWEI","SPARE-ISSUE",
AI1038="SPARE-HS","SPARE-ISSUE",
AI1038="Power Telco","BSS",AI1038="no impacts","no impacts"
),"")</f>
        <v>no impacts</v>
      </c>
      <c r="AH1038" s="57" t="str" cm="1">
        <f t="array" ref="AH1038">IFERROR(_xlfn.IFS(
AI1038="MPR ISSUE","TX ISSUE",
AI1038="BSS Hardware Issue","RAN ISSUE",
AI1038="Sites strategiques, MLL, Pylone, etc.","ENVTECH",
AI1038="AKTIVCO DEFAUT GE &amp; POWER Cabinet","POWER ISSUE",
AI1038="AKTIVCO Coupure ENEO &amp; Baisse de tension","POWER ISSUE",
AI1038="Coupure ENEO &amp; Baisse de tension","POWER ISSUE",
AI1038="Defaut GE &amp; POWER Cabinet","POWER ISSUE",
AI1038="Sharing","POWER ISSUE",
AI1038="Sites strategiques &amp; DataCenter","POWER ISSUE",
AI1038="Exclu","Exclu",
AI1038="SAT","TX ISSUE",
AI1038="SPARE-ISSUE","SPARE-ISSUE",
AI1038="Fiber CAmtel","TX ISSUE",
AI1038="Fiber AOF","TX ISSUE",
AI1038="Projet OCM (HUAWEI)","TRAVAUX-HUAWEI",
AI1038="Projet OCM (NOKIA)","TRAVAUX -NOKIA",
AI1038="ACCESS-ISSUE","ACCESS-ISSUE",
AI1038="Projet OCM (ZTE, NOKIA, autres projets)","TRAVAUX OCM",
AI1038="No root CAuse","No root cause",
AI1038="ODU HS","TX ISSUE",
AI1038="IP &amp; VLAN","TX ISSUE",
AI1038="Warehouse HUAWEI","SPARE-ISSUE",
AI1038="SPARE-HS","SPARE-ISSUE",
AI1038="Power Telco","RAN ISSUE",AI1038="no impacts","no impacts"
),"")</f>
        <v>no impacts</v>
      </c>
      <c r="AI1038" s="85" t="s">
        <v>5998</v>
      </c>
      <c r="AJ1038" s="57" t="str" cm="1">
        <f t="array" ref="AJ1038">IFERROR(_xlfn.IFS(
AI1038="MPR ISSUE","ACTIVE",
AI1038="BSS Hardware Issue","ACTIVE",
AI1038="Sites strategiques, MLL, Pylone, etc.","PASSIVE",
AI1038="AKTIVCO DEFAUT GE &amp; POWER Cabinet","PASSIVE",
AI1038="AKTIVCO Coupure ENEO &amp; Baisse de tension","PASSIVE",
AI1038="Coupure ENEO &amp; Baisse de tension","PASSIVE",
AI1038="Defaut GE &amp; POWER Cabinet","PASSIVE",
AI1038="Sharing","PASSIVE",
AI1038="Sites strategiques &amp; DataCenter","PASSIVE",
AI1038="Exclu","Exclu",
AI1038="SAT","ACTIVE",
AI1038="SPARE-ISSUE","SPARE-ISSUE",
AI1038="Fiber CAmtel","ACTIVE",
AI1038="Fiber AOF","ACTIVE",
AI1038="Projet OCM (HUAWEI)","PLANNED WORKS",
AI1038="Projet OCM (NOKIA)","PLANNED WORKS",
AI1038="ACCESS-ISSUE","ACCESS-ISSUE",
AI1038="Projet OCM (ZTE, NOKIA, autres projets)","PLANNED WORKS",
AI1038="No root CAuse","No root cause",
AI1038="ODU HS","ACTIVE",
AI1038="IP &amp; VLAN","ACTIVE",
AI1038="Warehouse HUAWEI","SPARE-ISSUE",
AI1038="SPARE-HS","SPARE-ISSUE",
AI1038="Power Telco","ACTIVE", AI1038="no impacts","no impacts"
),"")</f>
        <v>no impacts</v>
      </c>
      <c r="AK1038" s="23" t="s">
        <v>5537</v>
      </c>
      <c r="AL1038" s="23" t="str">
        <f t="shared" si="28"/>
        <v>LIT_536</v>
      </c>
      <c r="AN1038" s="9" t="s">
        <v>5537</v>
      </c>
      <c r="AO1038" s="23" t="str">
        <f>_xlfn.XLOOKUP(B1038,'INCIDENT-05-03-2026'!E:E,'INCIDENT-05-03-2026'!F:F,"")</f>
        <v/>
      </c>
      <c r="AP1038" s="7" t="s">
        <v>5537</v>
      </c>
      <c r="AQ1038" s="6"/>
      <c r="AR1038" s="7"/>
      <c r="AS1038" s="3" t="str">
        <f>_xlfn.XLOOKUP(B1038,'[3]tt num | region | site id'!$C:$C,'[3]tt num | region | site id'!$Q:$Q,"")</f>
        <v/>
      </c>
      <c r="AT1038" s="24" t="str">
        <f>_xlfn.XLOOKUP(B1038,'[4]Cells Huawei 03052026 12h'!$B:$B,'[4]Cells Huawei 03052026 12h'!$T:$T,"")</f>
        <v/>
      </c>
      <c r="AU1038" s="24" t="str">
        <f>_xlfn.XLOOKUP(B1038,'[5]cells down 02052026 8h50'!$B:$B,'[5]cells down 02052026 8h50'!$R:$R,"")</f>
        <v/>
      </c>
      <c r="AV1038" s="24" t="str">
        <f>_xlfn.XLOOKUP(B1038,'[5]cells down 02052026 13h50'!$B:$B,'[5]cells down 02052026 13h50'!$R:$R,"")</f>
        <v/>
      </c>
      <c r="AW1038" s="24" t="str">
        <f>_xlfn.XLOOKUP(B1038,'[5]cells down 02052026 13h50'!$B:$B,'[5]cells down 02052026 13h50'!$R:$R,"")</f>
        <v/>
      </c>
      <c r="AX1038" s="24" t="str">
        <f>_xlfn.XLOOKUP(B1038,'[6]cell downs 03052026 8h40 '!$B:$B,'[6]cell downs 03052026 8h40 '!$R:$R,"")</f>
        <v/>
      </c>
      <c r="AY1038" s="24" t="str">
        <f>_xlfn.XLOOKUP(B1038,'[7]ALL SITES DOWN'!$D:$D,'[7]ALL SITES DOWN'!$J:$J,"")</f>
        <v/>
      </c>
      <c r="AZ1038" s="24" t="str">
        <f>_xlfn.XLOOKUP(B1038,'[8]ALL SITES DOWN'!$D:$D,'[8]ALL SITES DOWN'!$J:$J,"")</f>
        <v/>
      </c>
      <c r="BA1038" s="9" t="str">
        <f>_xlfn.XLOOKUP(B1038,[9]sheet1!$AC:$AC,[9]sheet1!$AF:$AF,"")</f>
        <v/>
      </c>
      <c r="BB1038" s="14" t="s">
        <v>5537</v>
      </c>
      <c r="BC1038" s="14" t="s">
        <v>5537</v>
      </c>
      <c r="BD1038" s="14" t="str">
        <f>_xlfn.XLOOKUP(B1038,'[10]cell downs 18042026 17h'!$B:$B,'[10]cell downs 18042026 17h'!$B:$B,"")</f>
        <v/>
      </c>
      <c r="BE1038" s="14" t="str">
        <f>_xlfn.XLOOKUP(B1038,'[11]Cells Huawei 19042026 15h'!$B:$B,'[11]Cells Huawei 19042026 15h'!$B:$B,"")</f>
        <v/>
      </c>
      <c r="BF1038" s="9" t="str">
        <f>_xlfn.XLOOKUP(B1038,'[12]cells down 19042026 9H40'!$B:$B,'[12]cells down 19042026 9H40'!$B:$B,"")</f>
        <v/>
      </c>
      <c r="BG1038" s="9" t="s">
        <v>3475</v>
      </c>
      <c r="BH1038" s="9" t="s">
        <v>12</v>
      </c>
    </row>
    <row r="1039" spans="1:60" s="9" customFormat="1" x14ac:dyDescent="0.3">
      <c r="A1039" s="1" t="s">
        <v>963</v>
      </c>
      <c r="B1039" s="8" t="s">
        <v>964</v>
      </c>
      <c r="C1039" s="3" t="str">
        <f>_xlfn.XLOOKUP(B1039,'[1]daily break down'!$D:$D,'[1]daily break down'!$E:$E,"")</f>
        <v>Garoua</v>
      </c>
      <c r="D1039" s="1" t="s">
        <v>11</v>
      </c>
      <c r="E1039" s="1" t="s">
        <v>12</v>
      </c>
      <c r="F1039" s="3" t="s">
        <v>23</v>
      </c>
      <c r="G1039" s="1" t="s">
        <v>24</v>
      </c>
      <c r="H1039" s="40" t="str">
        <f>_xlfn.XLOOKUP(B1039,[2]CALCULATION!$B:$B,[2]CALCULATION!$H:$H,"")</f>
        <v>Huawei</v>
      </c>
      <c r="I1039" s="34">
        <v>0</v>
      </c>
      <c r="J1039" s="34">
        <v>1.0694091309893761</v>
      </c>
      <c r="K1039" s="34">
        <v>0</v>
      </c>
      <c r="L1039" s="34">
        <v>0</v>
      </c>
      <c r="M1039" s="34">
        <v>0</v>
      </c>
      <c r="N1039" s="34">
        <v>0.13082029945809895</v>
      </c>
      <c r="O1039" s="34">
        <v>0</v>
      </c>
      <c r="P1039" s="34">
        <v>0.22051290831628301</v>
      </c>
      <c r="Q1039" s="34">
        <v>0.29818467438854213</v>
      </c>
      <c r="R1039" s="34">
        <v>0.144695990389033</v>
      </c>
      <c r="S1039" s="35">
        <v>2.2990664406605541</v>
      </c>
      <c r="T1039" s="35">
        <v>2.2443484203827833</v>
      </c>
      <c r="U1039" s="35">
        <v>3.8909720260363612</v>
      </c>
      <c r="V1039" s="35">
        <v>3.4570089004174842</v>
      </c>
      <c r="W1039" s="35">
        <v>2.2443484203827833</v>
      </c>
      <c r="X1039" s="35">
        <v>5.5288742783927314E-2</v>
      </c>
      <c r="Y1039" s="35">
        <v>0</v>
      </c>
      <c r="Z1039" s="35">
        <v>0</v>
      </c>
      <c r="AA1039" s="35">
        <v>0</v>
      </c>
      <c r="AB1039" s="35">
        <v>0</v>
      </c>
      <c r="AC1039" s="35">
        <v>0</v>
      </c>
      <c r="AD1039" s="35">
        <v>0</v>
      </c>
      <c r="AE1039" s="58" t="s">
        <v>5560</v>
      </c>
      <c r="AF1039" s="58"/>
      <c r="AG1039" s="57" t="str" cm="1">
        <f t="array" ref="AG1039">IFERROR(_xlfn.IFS(
AI1039="MPR ISSUE","PDH",
AI1039="BSS Hardware Issue","BSS",
AI1039="Sites strategiques, MLL, Pylone, etc.","ENVTECH",
AI1039="AKTIVCO DEFAUT GE &amp; POWER Cabinet","AKTIVCO",
AI1039="AKTIVCO Coupure ENEO &amp; Baisse de tension","AKTIVCO GRID ONLY",
AI1039="Coupure ENEO &amp; Baisse de tension","IHS GRID ONLY",
AI1039="Defaut GE &amp; POWER Cabinet","IHS",
AI1039="Sharing","Partners",
AI1039="Sites strategiques &amp; DataCenter","SST &amp; DC",
AI1039="Exclu","Exclu",
AI1039="SAT","SAT",
AI1039="SPARE-ISSUE","SPARE-ISSUE",
AI1039="Fiber CAmtel","TRANS_FO_CAMTEL",
AI1039="Fiber AOF","Fiber AOF",
AI1039="Projet OCM (HUAWEI)","TRAVAUX-HUAWEI",
AI1039="Projet OCM (NOKIA)","TRAVAUX-NOKIA",
AI1039="ACCESS-ISSUE","ACCESS-ISSUE",
AI1039="Projet OCM (ZTE, NOKIA, autres projets)","TRAVAUX OCM",
AI1039="No root CAuse","No root cause",
AI1039="ODU HS","PDH",
AI1039="IP &amp; VLAN","PDH",
AI1039="Warehouse HUAWEI","SPARE-ISSUE",
AI1039="SPARE-HS","SPARE-ISSUE",
AI1039="Power Telco","BSS",AI1039="no impacts","no impacts"
),"")</f>
        <v>no impacts</v>
      </c>
      <c r="AH1039" s="57" t="str" cm="1">
        <f t="array" ref="AH1039">IFERROR(_xlfn.IFS(
AI1039="MPR ISSUE","TX ISSUE",
AI1039="BSS Hardware Issue","RAN ISSUE",
AI1039="Sites strategiques, MLL, Pylone, etc.","ENVTECH",
AI1039="AKTIVCO DEFAUT GE &amp; POWER Cabinet","POWER ISSUE",
AI1039="AKTIVCO Coupure ENEO &amp; Baisse de tension","POWER ISSUE",
AI1039="Coupure ENEO &amp; Baisse de tension","POWER ISSUE",
AI1039="Defaut GE &amp; POWER Cabinet","POWER ISSUE",
AI1039="Sharing","POWER ISSUE",
AI1039="Sites strategiques &amp; DataCenter","POWER ISSUE",
AI1039="Exclu","Exclu",
AI1039="SAT","TX ISSUE",
AI1039="SPARE-ISSUE","SPARE-ISSUE",
AI1039="Fiber CAmtel","TX ISSUE",
AI1039="Fiber AOF","TX ISSUE",
AI1039="Projet OCM (HUAWEI)","TRAVAUX-HUAWEI",
AI1039="Projet OCM (NOKIA)","TRAVAUX -NOKIA",
AI1039="ACCESS-ISSUE","ACCESS-ISSUE",
AI1039="Projet OCM (ZTE, NOKIA, autres projets)","TRAVAUX OCM",
AI1039="No root CAuse","No root cause",
AI1039="ODU HS","TX ISSUE",
AI1039="IP &amp; VLAN","TX ISSUE",
AI1039="Warehouse HUAWEI","SPARE-ISSUE",
AI1039="SPARE-HS","SPARE-ISSUE",
AI1039="Power Telco","RAN ISSUE",AI1039="no impacts","no impacts"
),"")</f>
        <v>no impacts</v>
      </c>
      <c r="AI1039" s="85" t="s">
        <v>5998</v>
      </c>
      <c r="AJ1039" s="57" t="str" cm="1">
        <f t="array" ref="AJ1039">IFERROR(_xlfn.IFS(
AI1039="MPR ISSUE","ACTIVE",
AI1039="BSS Hardware Issue","ACTIVE",
AI1039="Sites strategiques, MLL, Pylone, etc.","PASSIVE",
AI1039="AKTIVCO DEFAUT GE &amp; POWER Cabinet","PASSIVE",
AI1039="AKTIVCO Coupure ENEO &amp; Baisse de tension","PASSIVE",
AI1039="Coupure ENEO &amp; Baisse de tension","PASSIVE",
AI1039="Defaut GE &amp; POWER Cabinet","PASSIVE",
AI1039="Sharing","PASSIVE",
AI1039="Sites strategiques &amp; DataCenter","PASSIVE",
AI1039="Exclu","Exclu",
AI1039="SAT","ACTIVE",
AI1039="SPARE-ISSUE","SPARE-ISSUE",
AI1039="Fiber CAmtel","ACTIVE",
AI1039="Fiber AOF","ACTIVE",
AI1039="Projet OCM (HUAWEI)","PLANNED WORKS",
AI1039="Projet OCM (NOKIA)","PLANNED WORKS",
AI1039="ACCESS-ISSUE","ACCESS-ISSUE",
AI1039="Projet OCM (ZTE, NOKIA, autres projets)","PLANNED WORKS",
AI1039="No root CAuse","No root cause",
AI1039="ODU HS","ACTIVE",
AI1039="IP &amp; VLAN","ACTIVE",
AI1039="Warehouse HUAWEI","SPARE-ISSUE",
AI1039="SPARE-HS","SPARE-ISSUE",
AI1039="Power Telco","ACTIVE", AI1039="no impacts","no impacts"
),"")</f>
        <v>no impacts</v>
      </c>
      <c r="AK1039" s="23" t="s">
        <v>5537</v>
      </c>
      <c r="AL1039" s="23" t="str">
        <f t="shared" si="28"/>
        <v>NRD_086</v>
      </c>
      <c r="AN1039" s="9" t="s">
        <v>5537</v>
      </c>
      <c r="AO1039" s="23" t="str">
        <f>_xlfn.XLOOKUP(B1039,'INCIDENT-05-03-2026'!E:E,'INCIDENT-05-03-2026'!F:F,"")</f>
        <v/>
      </c>
      <c r="AP1039" s="7" t="s">
        <v>5537</v>
      </c>
      <c r="AQ1039" s="6"/>
      <c r="AR1039" s="7"/>
      <c r="AS1039" s="3" t="str">
        <f>_xlfn.XLOOKUP(B1039,'[3]tt num | region | site id'!$C:$C,'[3]tt num | region | site id'!$Q:$Q,"")</f>
        <v/>
      </c>
      <c r="AT1039" s="24" t="str">
        <f>_xlfn.XLOOKUP(B1039,'[4]Cells Huawei 03052026 12h'!$B:$B,'[4]Cells Huawei 03052026 12h'!$T:$T,"")</f>
        <v/>
      </c>
      <c r="AU1039" s="24" t="str">
        <f>_xlfn.XLOOKUP(B1039,'[5]cells down 02052026 8h50'!$B:$B,'[5]cells down 02052026 8h50'!$R:$R,"")</f>
        <v/>
      </c>
      <c r="AV1039" s="24" t="str">
        <f>_xlfn.XLOOKUP(B1039,'[5]cells down 02052026 13h50'!$B:$B,'[5]cells down 02052026 13h50'!$R:$R,"")</f>
        <v/>
      </c>
      <c r="AW1039" s="24" t="str">
        <f>_xlfn.XLOOKUP(B1039,'[5]cells down 02052026 13h50'!$B:$B,'[5]cells down 02052026 13h50'!$R:$R,"")</f>
        <v/>
      </c>
      <c r="AX1039" s="24" t="str">
        <f>_xlfn.XLOOKUP(B1039,'[6]cell downs 03052026 8h40 '!$B:$B,'[6]cell downs 03052026 8h40 '!$R:$R,"")</f>
        <v/>
      </c>
      <c r="AY1039" s="24" t="str">
        <f>_xlfn.XLOOKUP(B1039,'[7]ALL SITES DOWN'!$D:$D,'[7]ALL SITES DOWN'!$J:$J,"")</f>
        <v/>
      </c>
      <c r="AZ1039" s="24" t="str">
        <f>_xlfn.XLOOKUP(B1039,'[8]ALL SITES DOWN'!$D:$D,'[8]ALL SITES DOWN'!$J:$J,"")</f>
        <v/>
      </c>
      <c r="BA1039" s="9" t="str">
        <f>_xlfn.XLOOKUP(B1039,[9]sheet1!$AC:$AC,[9]sheet1!$AF:$AF,"")</f>
        <v/>
      </c>
      <c r="BB1039" s="14" t="s">
        <v>5537</v>
      </c>
      <c r="BC1039" s="14" t="s">
        <v>5537</v>
      </c>
      <c r="BD1039" s="14" t="str">
        <f>_xlfn.XLOOKUP(B1039,'[10]cell downs 18042026 17h'!$B:$B,'[10]cell downs 18042026 17h'!$B:$B,"")</f>
        <v/>
      </c>
      <c r="BE1039" s="14" t="str">
        <f>_xlfn.XLOOKUP(B1039,'[11]Cells Huawei 19042026 15h'!$B:$B,'[11]Cells Huawei 19042026 15h'!$B:$B,"")</f>
        <v/>
      </c>
      <c r="BF1039" s="9" t="str">
        <f>_xlfn.XLOOKUP(B1039,'[12]cells down 19042026 9H40'!$B:$B,'[12]cells down 19042026 9H40'!$B:$B,"")</f>
        <v/>
      </c>
      <c r="BG1039" s="9" t="s">
        <v>964</v>
      </c>
      <c r="BH1039" s="9" t="s">
        <v>318</v>
      </c>
    </row>
    <row r="1040" spans="1:60" s="9" customFormat="1" x14ac:dyDescent="0.3">
      <c r="A1040" s="1" t="s">
        <v>1393</v>
      </c>
      <c r="B1040" s="8" t="s">
        <v>1394</v>
      </c>
      <c r="C1040" s="3" t="str">
        <f>_xlfn.XLOOKUP(B1040,'[1]daily break down'!$D:$D,'[1]daily break down'!$E:$E,"")</f>
        <v>Douala</v>
      </c>
      <c r="D1040" s="1" t="s">
        <v>11</v>
      </c>
      <c r="E1040" s="1" t="s">
        <v>12</v>
      </c>
      <c r="F1040" s="3" t="s">
        <v>31</v>
      </c>
      <c r="G1040" s="1" t="s">
        <v>32</v>
      </c>
      <c r="H1040" s="42" t="str">
        <f>_xlfn.XLOOKUP(B1040,[2]CALCULATION!$B:$B,[2]CALCULATION!$H:$H,"")</f>
        <v>ZTE</v>
      </c>
      <c r="I1040" s="34">
        <v>0</v>
      </c>
      <c r="J1040" s="34">
        <v>0.10380015580724465</v>
      </c>
      <c r="K1040" s="34">
        <v>0</v>
      </c>
      <c r="L1040" s="34">
        <v>0</v>
      </c>
      <c r="M1040" s="34">
        <v>3.422551529108319E-2</v>
      </c>
      <c r="N1040" s="34">
        <v>0.42695393984014046</v>
      </c>
      <c r="O1040" s="34">
        <v>0</v>
      </c>
      <c r="P1040" s="34">
        <v>5.006306483693005E-2</v>
      </c>
      <c r="Q1040" s="34">
        <v>12.124767787280311</v>
      </c>
      <c r="R1040" s="34">
        <v>0</v>
      </c>
      <c r="S1040" s="35">
        <v>0.22825333230603287</v>
      </c>
      <c r="T1040" s="35">
        <v>4.0646143485345843E-2</v>
      </c>
      <c r="U1040" s="35">
        <v>0</v>
      </c>
      <c r="V1040" s="35">
        <v>0</v>
      </c>
      <c r="W1040" s="35">
        <v>4.0646143485345843E-2</v>
      </c>
      <c r="X1040" s="35">
        <v>5.4254308241518293E-2</v>
      </c>
      <c r="Y1040" s="35">
        <v>0</v>
      </c>
      <c r="Z1040" s="35">
        <v>0</v>
      </c>
      <c r="AA1040" s="35">
        <v>0</v>
      </c>
      <c r="AB1040" s="35">
        <v>0</v>
      </c>
      <c r="AC1040" s="35">
        <v>0</v>
      </c>
      <c r="AD1040" s="35">
        <v>0</v>
      </c>
      <c r="AE1040" s="58" t="s">
        <v>5560</v>
      </c>
      <c r="AF1040" s="58"/>
      <c r="AG1040" s="57" t="str" cm="1">
        <f t="array" ref="AG1040">IFERROR(_xlfn.IFS(
AI1040="MPR ISSUE","PDH",
AI1040="BSS Hardware Issue","BSS",
AI1040="Sites strategiques, MLL, Pylone, etc.","ENVTECH",
AI1040="AKTIVCO DEFAUT GE &amp; POWER Cabinet","AKTIVCO",
AI1040="AKTIVCO Coupure ENEO &amp; Baisse de tension","AKTIVCO GRID ONLY",
AI1040="Coupure ENEO &amp; Baisse de tension","IHS GRID ONLY",
AI1040="Defaut GE &amp; POWER Cabinet","IHS",
AI1040="Sharing","Partners",
AI1040="Sites strategiques &amp; DataCenter","SST &amp; DC",
AI1040="Exclu","Exclu",
AI1040="SAT","SAT",
AI1040="SPARE-ISSUE","SPARE-ISSUE",
AI1040="Fiber CAmtel","TRANS_FO_CAMTEL",
AI1040="Fiber AOF","Fiber AOF",
AI1040="Projet OCM (HUAWEI)","TRAVAUX-HUAWEI",
AI1040="Projet OCM (NOKIA)","TRAVAUX-NOKIA",
AI1040="ACCESS-ISSUE","ACCESS-ISSUE",
AI1040="Projet OCM (ZTE, NOKIA, autres projets)","TRAVAUX OCM",
AI1040="No root CAuse","No root cause",
AI1040="ODU HS","PDH",
AI1040="IP &amp; VLAN","PDH",
AI1040="Warehouse HUAWEI","SPARE-ISSUE",
AI1040="SPARE-HS","SPARE-ISSUE",
AI1040="Power Telco","BSS",AI1040="no impacts","no impacts"
),"")</f>
        <v>no impacts</v>
      </c>
      <c r="AH1040" s="57" t="str" cm="1">
        <f t="array" ref="AH1040">IFERROR(_xlfn.IFS(
AI1040="MPR ISSUE","TX ISSUE",
AI1040="BSS Hardware Issue","RAN ISSUE",
AI1040="Sites strategiques, MLL, Pylone, etc.","ENVTECH",
AI1040="AKTIVCO DEFAUT GE &amp; POWER Cabinet","POWER ISSUE",
AI1040="AKTIVCO Coupure ENEO &amp; Baisse de tension","POWER ISSUE",
AI1040="Coupure ENEO &amp; Baisse de tension","POWER ISSUE",
AI1040="Defaut GE &amp; POWER Cabinet","POWER ISSUE",
AI1040="Sharing","POWER ISSUE",
AI1040="Sites strategiques &amp; DataCenter","POWER ISSUE",
AI1040="Exclu","Exclu",
AI1040="SAT","TX ISSUE",
AI1040="SPARE-ISSUE","SPARE-ISSUE",
AI1040="Fiber CAmtel","TX ISSUE",
AI1040="Fiber AOF","TX ISSUE",
AI1040="Projet OCM (HUAWEI)","TRAVAUX-HUAWEI",
AI1040="Projet OCM (NOKIA)","TRAVAUX -NOKIA",
AI1040="ACCESS-ISSUE","ACCESS-ISSUE",
AI1040="Projet OCM (ZTE, NOKIA, autres projets)","TRAVAUX OCM",
AI1040="No root CAuse","No root cause",
AI1040="ODU HS","TX ISSUE",
AI1040="IP &amp; VLAN","TX ISSUE",
AI1040="Warehouse HUAWEI","SPARE-ISSUE",
AI1040="SPARE-HS","SPARE-ISSUE",
AI1040="Power Telco","RAN ISSUE",AI1040="no impacts","no impacts"
),"")</f>
        <v>no impacts</v>
      </c>
      <c r="AI1040" s="85" t="s">
        <v>5998</v>
      </c>
      <c r="AJ1040" s="57" t="str" cm="1">
        <f t="array" ref="AJ1040">IFERROR(_xlfn.IFS(
AI1040="MPR ISSUE","ACTIVE",
AI1040="BSS Hardware Issue","ACTIVE",
AI1040="Sites strategiques, MLL, Pylone, etc.","PASSIVE",
AI1040="AKTIVCO DEFAUT GE &amp; POWER Cabinet","PASSIVE",
AI1040="AKTIVCO Coupure ENEO &amp; Baisse de tension","PASSIVE",
AI1040="Coupure ENEO &amp; Baisse de tension","PASSIVE",
AI1040="Defaut GE &amp; POWER Cabinet","PASSIVE",
AI1040="Sharing","PASSIVE",
AI1040="Sites strategiques &amp; DataCenter","PASSIVE",
AI1040="Exclu","Exclu",
AI1040="SAT","ACTIVE",
AI1040="SPARE-ISSUE","SPARE-ISSUE",
AI1040="Fiber CAmtel","ACTIVE",
AI1040="Fiber AOF","ACTIVE",
AI1040="Projet OCM (HUAWEI)","PLANNED WORKS",
AI1040="Projet OCM (NOKIA)","PLANNED WORKS",
AI1040="ACCESS-ISSUE","ACCESS-ISSUE",
AI1040="Projet OCM (ZTE, NOKIA, autres projets)","PLANNED WORKS",
AI1040="No root CAuse","No root cause",
AI1040="ODU HS","ACTIVE",
AI1040="IP &amp; VLAN","ACTIVE",
AI1040="Warehouse HUAWEI","SPARE-ISSUE",
AI1040="SPARE-HS","SPARE-ISSUE",
AI1040="Power Telco","ACTIVE", AI1040="no impacts","no impacts"
),"")</f>
        <v>no impacts</v>
      </c>
      <c r="AK1040" s="23" t="s">
        <v>5537</v>
      </c>
      <c r="AL1040" s="23" t="str">
        <f t="shared" si="28"/>
        <v>LIT_123</v>
      </c>
      <c r="AN1040" s="9" t="s">
        <v>5537</v>
      </c>
      <c r="AO1040" s="23" t="str">
        <f>_xlfn.XLOOKUP(B1040,'INCIDENT-05-03-2026'!E:E,'INCIDENT-05-03-2026'!F:F,"")</f>
        <v/>
      </c>
      <c r="AP1040" s="7" t="s">
        <v>5537</v>
      </c>
      <c r="AQ1040" s="6"/>
      <c r="AR1040" s="7"/>
      <c r="AS1040" s="3" t="str">
        <f>_xlfn.XLOOKUP(B1040,'[3]tt num | region | site id'!$C:$C,'[3]tt num | region | site id'!$Q:$Q,"")</f>
        <v/>
      </c>
      <c r="AT1040" s="24" t="str">
        <f>_xlfn.XLOOKUP(B1040,'[4]Cells Huawei 03052026 12h'!$B:$B,'[4]Cells Huawei 03052026 12h'!$T:$T,"")</f>
        <v/>
      </c>
      <c r="AU1040" s="24" t="str">
        <f>_xlfn.XLOOKUP(B1040,'[5]cells down 02052026 8h50'!$B:$B,'[5]cells down 02052026 8h50'!$R:$R,"")</f>
        <v/>
      </c>
      <c r="AV1040" s="24" t="str">
        <f>_xlfn.XLOOKUP(B1040,'[5]cells down 02052026 13h50'!$B:$B,'[5]cells down 02052026 13h50'!$R:$R,"")</f>
        <v/>
      </c>
      <c r="AW1040" s="24" t="str">
        <f>_xlfn.XLOOKUP(B1040,'[5]cells down 02052026 13h50'!$B:$B,'[5]cells down 02052026 13h50'!$R:$R,"")</f>
        <v/>
      </c>
      <c r="AX1040" s="24" t="str">
        <f>_xlfn.XLOOKUP(B1040,'[6]cell downs 03052026 8h40 '!$B:$B,'[6]cell downs 03052026 8h40 '!$R:$R,"")</f>
        <v/>
      </c>
      <c r="AY1040" s="24" t="str">
        <f>_xlfn.XLOOKUP(B1040,'[7]ALL SITES DOWN'!$D:$D,'[7]ALL SITES DOWN'!$J:$J,"")</f>
        <v/>
      </c>
      <c r="AZ1040" s="24" t="str">
        <f>_xlfn.XLOOKUP(B1040,'[8]ALL SITES DOWN'!$D:$D,'[8]ALL SITES DOWN'!$J:$J,"")</f>
        <v/>
      </c>
      <c r="BA1040" s="9" t="str">
        <f>_xlfn.XLOOKUP(B1040,[9]sheet1!$AC:$AC,[9]sheet1!$AF:$AF,"")</f>
        <v/>
      </c>
      <c r="BB1040" s="14" t="s">
        <v>5537</v>
      </c>
      <c r="BC1040" s="14" t="s">
        <v>5537</v>
      </c>
      <c r="BD1040" s="14" t="str">
        <f>_xlfn.XLOOKUP(B1040,'[10]cell downs 18042026 17h'!$B:$B,'[10]cell downs 18042026 17h'!$B:$B,"")</f>
        <v/>
      </c>
      <c r="BE1040" s="14" t="str">
        <f>_xlfn.XLOOKUP(B1040,'[11]Cells Huawei 19042026 15h'!$B:$B,'[11]Cells Huawei 19042026 15h'!$B:$B,"")</f>
        <v/>
      </c>
      <c r="BF1040" s="9" t="str">
        <f>_xlfn.XLOOKUP(B1040,'[12]cells down 19042026 9H40'!$B:$B,'[12]cells down 19042026 9H40'!$B:$B,"")</f>
        <v/>
      </c>
      <c r="BG1040" s="9" t="s">
        <v>1394</v>
      </c>
      <c r="BH1040" s="9" t="s">
        <v>1129</v>
      </c>
    </row>
    <row r="1041" spans="1:60" s="9" customFormat="1" x14ac:dyDescent="0.3">
      <c r="A1041" s="1" t="s">
        <v>3892</v>
      </c>
      <c r="B1041" s="8" t="s">
        <v>3893</v>
      </c>
      <c r="C1041" s="3" t="str">
        <f>_xlfn.XLOOKUP(B1041,'[1]daily break down'!$D:$D,'[1]daily break down'!$E:$E,"")</f>
        <v>EXTREME-NORD</v>
      </c>
      <c r="D1041" s="1" t="s">
        <v>11</v>
      </c>
      <c r="E1041" s="1" t="s">
        <v>12</v>
      </c>
      <c r="F1041" s="3" t="s">
        <v>55</v>
      </c>
      <c r="G1041" s="1" t="s">
        <v>3892</v>
      </c>
      <c r="H1041" s="40" t="str">
        <f>_xlfn.XLOOKUP(B1041,[2]CALCULATION!$B:$B,[2]CALCULATION!$H:$H,"")</f>
        <v>HUAWEI</v>
      </c>
      <c r="I1041" s="34">
        <v>0</v>
      </c>
      <c r="J1041" s="34">
        <v>0</v>
      </c>
      <c r="K1041" s="34">
        <v>0</v>
      </c>
      <c r="L1041" s="34">
        <v>0</v>
      </c>
      <c r="M1041" s="34">
        <v>0</v>
      </c>
      <c r="N1041" s="34">
        <v>0</v>
      </c>
      <c r="O1041" s="34">
        <v>0</v>
      </c>
      <c r="P1041" s="34">
        <v>0</v>
      </c>
      <c r="Q1041" s="34">
        <v>0</v>
      </c>
      <c r="R1041" s="34">
        <v>0</v>
      </c>
      <c r="S1041" s="35">
        <v>0</v>
      </c>
      <c r="T1041" s="35">
        <v>0</v>
      </c>
      <c r="U1041" s="35">
        <v>0</v>
      </c>
      <c r="V1041" s="35">
        <v>1.2785967645741125</v>
      </c>
      <c r="W1041" s="35">
        <v>6.6703192907060685E-2</v>
      </c>
      <c r="X1041" s="35">
        <v>4.940316693918665E-2</v>
      </c>
      <c r="Y1041" s="35">
        <v>0</v>
      </c>
      <c r="Z1041" s="35">
        <v>0</v>
      </c>
      <c r="AA1041" s="35">
        <v>0</v>
      </c>
      <c r="AB1041" s="35">
        <v>0</v>
      </c>
      <c r="AC1041" s="35">
        <v>0</v>
      </c>
      <c r="AD1041" s="35">
        <v>0</v>
      </c>
      <c r="AE1041" s="58" t="s">
        <v>5603</v>
      </c>
      <c r="AF1041" s="58"/>
      <c r="AG1041" s="57" t="str" cm="1">
        <f t="array" ref="AG1041">IFERROR(_xlfn.IFS(
AI1041="MPR ISSUE","PDH",
AI1041="BSS Hardware Issue","BSS",
AI1041="Sites strategiques, MLL, Pylone, etc.","ENVTECH",
AI1041="AKTIVCO DEFAUT GE &amp; POWER Cabinet","AKTIVCO",
AI1041="AKTIVCO Coupure ENEO &amp; Baisse de tension","AKTIVCO GRID ONLY",
AI1041="Coupure ENEO &amp; Baisse de tension","IHS GRID ONLY",
AI1041="Defaut GE &amp; POWER Cabinet","IHS",
AI1041="Sharing","Partners",
AI1041="Sites strategiques &amp; DataCenter","SST &amp; DC",
AI1041="Exclu","Exclu",
AI1041="SAT","SAT",
AI1041="SPARE-ISSUE","SPARE-ISSUE",
AI1041="Fiber CAmtel","TRANS_FO_CAMTEL",
AI1041="Fiber AOF","Fiber AOF",
AI1041="Projet OCM (HUAWEI)","TRAVAUX-HUAWEI",
AI1041="Projet OCM (NOKIA)","TRAVAUX-NOKIA",
AI1041="ACCESS-ISSUE","ACCESS-ISSUE",
AI1041="Projet OCM (ZTE, NOKIA, autres projets)","TRAVAUX OCM",
AI1041="No root CAuse","No root cause",
AI1041="ODU HS","PDH",
AI1041="IP &amp; VLAN","PDH",
AI1041="Warehouse HUAWEI","SPARE-ISSUE",
AI1041="SPARE-HS","SPARE-ISSUE",
AI1041="Power Telco","BSS",AI1041="no impacts","no impacts"
),"")</f>
        <v>no impacts</v>
      </c>
      <c r="AH1041" s="57" t="str" cm="1">
        <f t="array" ref="AH1041">IFERROR(_xlfn.IFS(
AI1041="MPR ISSUE","TX ISSUE",
AI1041="BSS Hardware Issue","RAN ISSUE",
AI1041="Sites strategiques, MLL, Pylone, etc.","ENVTECH",
AI1041="AKTIVCO DEFAUT GE &amp; POWER Cabinet","POWER ISSUE",
AI1041="AKTIVCO Coupure ENEO &amp; Baisse de tension","POWER ISSUE",
AI1041="Coupure ENEO &amp; Baisse de tension","POWER ISSUE",
AI1041="Defaut GE &amp; POWER Cabinet","POWER ISSUE",
AI1041="Sharing","POWER ISSUE",
AI1041="Sites strategiques &amp; DataCenter","POWER ISSUE",
AI1041="Exclu","Exclu",
AI1041="SAT","TX ISSUE",
AI1041="SPARE-ISSUE","SPARE-ISSUE",
AI1041="Fiber CAmtel","TX ISSUE",
AI1041="Fiber AOF","TX ISSUE",
AI1041="Projet OCM (HUAWEI)","TRAVAUX-HUAWEI",
AI1041="Projet OCM (NOKIA)","TRAVAUX -NOKIA",
AI1041="ACCESS-ISSUE","ACCESS-ISSUE",
AI1041="Projet OCM (ZTE, NOKIA, autres projets)","TRAVAUX OCM",
AI1041="No root CAuse","No root cause",
AI1041="ODU HS","TX ISSUE",
AI1041="IP &amp; VLAN","TX ISSUE",
AI1041="Warehouse HUAWEI","SPARE-ISSUE",
AI1041="SPARE-HS","SPARE-ISSUE",
AI1041="Power Telco","RAN ISSUE",AI1041="no impacts","no impacts"
),"")</f>
        <v>no impacts</v>
      </c>
      <c r="AI1041" s="85" t="s">
        <v>5998</v>
      </c>
      <c r="AJ1041" s="57" t="str" cm="1">
        <f t="array" ref="AJ1041">IFERROR(_xlfn.IFS(
AI1041="MPR ISSUE","ACTIVE",
AI1041="BSS Hardware Issue","ACTIVE",
AI1041="Sites strategiques, MLL, Pylone, etc.","PASSIVE",
AI1041="AKTIVCO DEFAUT GE &amp; POWER Cabinet","PASSIVE",
AI1041="AKTIVCO Coupure ENEO &amp; Baisse de tension","PASSIVE",
AI1041="Coupure ENEO &amp; Baisse de tension","PASSIVE",
AI1041="Defaut GE &amp; POWER Cabinet","PASSIVE",
AI1041="Sharing","PASSIVE",
AI1041="Sites strategiques &amp; DataCenter","PASSIVE",
AI1041="Exclu","Exclu",
AI1041="SAT","ACTIVE",
AI1041="SPARE-ISSUE","SPARE-ISSUE",
AI1041="Fiber CAmtel","ACTIVE",
AI1041="Fiber AOF","ACTIVE",
AI1041="Projet OCM (HUAWEI)","PLANNED WORKS",
AI1041="Projet OCM (NOKIA)","PLANNED WORKS",
AI1041="ACCESS-ISSUE","ACCESS-ISSUE",
AI1041="Projet OCM (ZTE, NOKIA, autres projets)","PLANNED WORKS",
AI1041="No root CAuse","No root cause",
AI1041="ODU HS","ACTIVE",
AI1041="IP &amp; VLAN","ACTIVE",
AI1041="Warehouse HUAWEI","SPARE-ISSUE",
AI1041="SPARE-HS","SPARE-ISSUE",
AI1041="Power Telco","ACTIVE", AI1041="no impacts","no impacts"
),"")</f>
        <v>no impacts</v>
      </c>
      <c r="AK1041" s="23" t="s">
        <v>5537</v>
      </c>
      <c r="AL1041" s="23" t="str">
        <f t="shared" si="28"/>
        <v>EXN_023</v>
      </c>
      <c r="AN1041" s="9" t="s">
        <v>5537</v>
      </c>
      <c r="AO1041" s="23" t="str">
        <f>_xlfn.XLOOKUP(B1041,'INCIDENT-05-03-2026'!E:E,'INCIDENT-05-03-2026'!F:F,"")</f>
        <v/>
      </c>
      <c r="AP1041" s="7" t="s">
        <v>5537</v>
      </c>
      <c r="AQ1041" s="6"/>
      <c r="AR1041" s="7"/>
      <c r="AS1041" s="3" t="str">
        <f>_xlfn.XLOOKUP(B1041,'[3]tt num | region | site id'!$C:$C,'[3]tt num | region | site id'!$Q:$Q,"")</f>
        <v/>
      </c>
      <c r="AT1041" s="24" t="str">
        <f>_xlfn.XLOOKUP(B1041,'[4]Cells Huawei 03052026 12h'!$B:$B,'[4]Cells Huawei 03052026 12h'!$T:$T,"")</f>
        <v/>
      </c>
      <c r="AU1041" s="24" t="str">
        <f>_xlfn.XLOOKUP(B1041,'[5]cells down 02052026 8h50'!$B:$B,'[5]cells down 02052026 8h50'!$R:$R,"")</f>
        <v/>
      </c>
      <c r="AV1041" s="24" t="str">
        <f>_xlfn.XLOOKUP(B1041,'[5]cells down 02052026 13h50'!$B:$B,'[5]cells down 02052026 13h50'!$R:$R,"")</f>
        <v/>
      </c>
      <c r="AW1041" s="24" t="str">
        <f>_xlfn.XLOOKUP(B1041,'[5]cells down 02052026 13h50'!$B:$B,'[5]cells down 02052026 13h50'!$R:$R,"")</f>
        <v/>
      </c>
      <c r="AX1041" s="24" t="str">
        <f>_xlfn.XLOOKUP(B1041,'[6]cell downs 03052026 8h40 '!$B:$B,'[6]cell downs 03052026 8h40 '!$R:$R,"")</f>
        <v/>
      </c>
      <c r="AY1041" s="24" t="str">
        <f>_xlfn.XLOOKUP(B1041,'[7]ALL SITES DOWN'!$D:$D,'[7]ALL SITES DOWN'!$J:$J,"")</f>
        <v/>
      </c>
      <c r="AZ1041" s="24" t="str">
        <f>_xlfn.XLOOKUP(B1041,'[8]ALL SITES DOWN'!$D:$D,'[8]ALL SITES DOWN'!$J:$J,"")</f>
        <v/>
      </c>
      <c r="BA1041" s="9" t="str">
        <f>_xlfn.XLOOKUP(B1041,[9]sheet1!$AC:$AC,[9]sheet1!$AF:$AF,"")</f>
        <v/>
      </c>
      <c r="BB1041" s="14" t="s">
        <v>5537</v>
      </c>
      <c r="BC1041" s="14" t="s">
        <v>5537</v>
      </c>
      <c r="BD1041" s="14" t="str">
        <f>_xlfn.XLOOKUP(B1041,'[10]cell downs 18042026 17h'!$B:$B,'[10]cell downs 18042026 17h'!$B:$B,"")</f>
        <v/>
      </c>
      <c r="BE1041" s="14" t="str">
        <f>_xlfn.XLOOKUP(B1041,'[11]Cells Huawei 19042026 15h'!$B:$B,'[11]Cells Huawei 19042026 15h'!$B:$B,"")</f>
        <v>EXN_023</v>
      </c>
      <c r="BF1041" s="9" t="str">
        <f>_xlfn.XLOOKUP(B1041,'[12]cells down 19042026 9H40'!$B:$B,'[12]cells down 19042026 9H40'!$B:$B,"")</f>
        <v/>
      </c>
      <c r="BG1041" s="9" t="s">
        <v>3893</v>
      </c>
      <c r="BH1041" s="9" t="s">
        <v>12</v>
      </c>
    </row>
    <row r="1042" spans="1:60" s="9" customFormat="1" ht="31.05" customHeight="1" x14ac:dyDescent="0.3">
      <c r="A1042" s="1" t="s">
        <v>2521</v>
      </c>
      <c r="B1042" s="8" t="s">
        <v>2522</v>
      </c>
      <c r="C1042" s="3" t="str">
        <f>_xlfn.XLOOKUP(B1042,'[1]daily break down'!$D:$D,'[1]daily break down'!$E:$E,"")</f>
        <v>Douala</v>
      </c>
      <c r="D1042" s="1"/>
      <c r="E1042" s="1"/>
      <c r="F1042" s="3" t="s">
        <v>31</v>
      </c>
      <c r="G1042" s="1" t="s">
        <v>32</v>
      </c>
      <c r="H1042" s="42" t="str">
        <f>_xlfn.XLOOKUP(B1042,[2]CALCULATION!$B:$B,[2]CALCULATION!$H:$H,"")</f>
        <v>ZTE</v>
      </c>
      <c r="I1042" s="34">
        <v>0</v>
      </c>
      <c r="J1042" s="34">
        <v>0</v>
      </c>
      <c r="K1042" s="34">
        <v>0</v>
      </c>
      <c r="L1042" s="34">
        <v>0</v>
      </c>
      <c r="M1042" s="34">
        <v>0</v>
      </c>
      <c r="N1042" s="34">
        <v>0</v>
      </c>
      <c r="O1042" s="34">
        <v>0</v>
      </c>
      <c r="P1042" s="34">
        <v>0</v>
      </c>
      <c r="Q1042" s="34">
        <v>0</v>
      </c>
      <c r="R1042" s="34">
        <v>0</v>
      </c>
      <c r="S1042" s="35">
        <v>0</v>
      </c>
      <c r="T1042" s="35">
        <v>0</v>
      </c>
      <c r="U1042" s="35">
        <v>0</v>
      </c>
      <c r="V1042" s="35">
        <v>0</v>
      </c>
      <c r="W1042" s="35">
        <v>0</v>
      </c>
      <c r="X1042" s="35">
        <v>4.8939454902934221E-2</v>
      </c>
      <c r="Y1042" s="35">
        <v>0</v>
      </c>
      <c r="Z1042" s="35">
        <v>0</v>
      </c>
      <c r="AA1042" s="35">
        <v>0</v>
      </c>
      <c r="AB1042" s="35">
        <v>0</v>
      </c>
      <c r="AC1042" s="35">
        <v>0</v>
      </c>
      <c r="AD1042" s="35">
        <v>0</v>
      </c>
      <c r="AE1042" s="58" t="s">
        <v>5560</v>
      </c>
      <c r="AF1042" s="58"/>
      <c r="AG1042" s="57" t="str" cm="1">
        <f t="array" ref="AG1042">IFERROR(_xlfn.IFS(
AI1042="MPR ISSUE","PDH",
AI1042="BSS Hardware Issue","BSS",
AI1042="Sites strategiques, MLL, Pylone, etc.","ENVTECH",
AI1042="AKTIVCO DEFAUT GE &amp; POWER Cabinet","AKTIVCO",
AI1042="AKTIVCO Coupure ENEO &amp; Baisse de tension","AKTIVCO GRID ONLY",
AI1042="Coupure ENEO &amp; Baisse de tension","IHS GRID ONLY",
AI1042="Defaut GE &amp; POWER Cabinet","IHS",
AI1042="Sharing","Partners",
AI1042="Sites strategiques &amp; DataCenter","SST &amp; DC",
AI1042="Exclu","Exclu",
AI1042="SAT","SAT",
AI1042="SPARE-ISSUE","SPARE-ISSUE",
AI1042="Fiber CAmtel","TRANS_FO_CAMTEL",
AI1042="Fiber AOF","Fiber AOF",
AI1042="Projet OCM (HUAWEI)","TRAVAUX-HUAWEI",
AI1042="Projet OCM (NOKIA)","TRAVAUX-NOKIA",
AI1042="ACCESS-ISSUE","ACCESS-ISSUE",
AI1042="Projet OCM (ZTE, NOKIA, autres projets)","TRAVAUX OCM",
AI1042="No root CAuse","No root cause",
AI1042="ODU HS","PDH",
AI1042="IP &amp; VLAN","PDH",
AI1042="Warehouse HUAWEI","SPARE-ISSUE",
AI1042="SPARE-HS","SPARE-ISSUE",
AI1042="Power Telco","BSS",AI1042="no impacts","no impacts"
),"")</f>
        <v>no impacts</v>
      </c>
      <c r="AH1042" s="57" t="str" cm="1">
        <f t="array" ref="AH1042">IFERROR(_xlfn.IFS(
AI1042="MPR ISSUE","TX ISSUE",
AI1042="BSS Hardware Issue","RAN ISSUE",
AI1042="Sites strategiques, MLL, Pylone, etc.","ENVTECH",
AI1042="AKTIVCO DEFAUT GE &amp; POWER Cabinet","POWER ISSUE",
AI1042="AKTIVCO Coupure ENEO &amp; Baisse de tension","POWER ISSUE",
AI1042="Coupure ENEO &amp; Baisse de tension","POWER ISSUE",
AI1042="Defaut GE &amp; POWER Cabinet","POWER ISSUE",
AI1042="Sharing","POWER ISSUE",
AI1042="Sites strategiques &amp; DataCenter","POWER ISSUE",
AI1042="Exclu","Exclu",
AI1042="SAT","TX ISSUE",
AI1042="SPARE-ISSUE","SPARE-ISSUE",
AI1042="Fiber CAmtel","TX ISSUE",
AI1042="Fiber AOF","TX ISSUE",
AI1042="Projet OCM (HUAWEI)","TRAVAUX-HUAWEI",
AI1042="Projet OCM (NOKIA)","TRAVAUX -NOKIA",
AI1042="ACCESS-ISSUE","ACCESS-ISSUE",
AI1042="Projet OCM (ZTE, NOKIA, autres projets)","TRAVAUX OCM",
AI1042="No root CAuse","No root cause",
AI1042="ODU HS","TX ISSUE",
AI1042="IP &amp; VLAN","TX ISSUE",
AI1042="Warehouse HUAWEI","SPARE-ISSUE",
AI1042="SPARE-HS","SPARE-ISSUE",
AI1042="Power Telco","RAN ISSUE",AI1042="no impacts","no impacts"
),"")</f>
        <v>no impacts</v>
      </c>
      <c r="AI1042" s="85" t="s">
        <v>5998</v>
      </c>
      <c r="AJ1042" s="57" t="str" cm="1">
        <f t="array" ref="AJ1042">IFERROR(_xlfn.IFS(
AI1042="MPR ISSUE","ACTIVE",
AI1042="BSS Hardware Issue","ACTIVE",
AI1042="Sites strategiques, MLL, Pylone, etc.","PASSIVE",
AI1042="AKTIVCO DEFAUT GE &amp; POWER Cabinet","PASSIVE",
AI1042="AKTIVCO Coupure ENEO &amp; Baisse de tension","PASSIVE",
AI1042="Coupure ENEO &amp; Baisse de tension","PASSIVE",
AI1042="Defaut GE &amp; POWER Cabinet","PASSIVE",
AI1042="Sharing","PASSIVE",
AI1042="Sites strategiques &amp; DataCenter","PASSIVE",
AI1042="Exclu","Exclu",
AI1042="SAT","ACTIVE",
AI1042="SPARE-ISSUE","SPARE-ISSUE",
AI1042="Fiber CAmtel","ACTIVE",
AI1042="Fiber AOF","ACTIVE",
AI1042="Projet OCM (HUAWEI)","PLANNED WORKS",
AI1042="Projet OCM (NOKIA)","PLANNED WORKS",
AI1042="ACCESS-ISSUE","ACCESS-ISSUE",
AI1042="Projet OCM (ZTE, NOKIA, autres projets)","PLANNED WORKS",
AI1042="No root CAuse","No root cause",
AI1042="ODU HS","ACTIVE",
AI1042="IP &amp; VLAN","ACTIVE",
AI1042="Warehouse HUAWEI","SPARE-ISSUE",
AI1042="SPARE-HS","SPARE-ISSUE",
AI1042="Power Telco","ACTIVE", AI1042="no impacts","no impacts"
),"")</f>
        <v>no impacts</v>
      </c>
      <c r="AK1042" s="23" t="s">
        <v>5537</v>
      </c>
      <c r="AL1042" s="23" t="str">
        <f t="shared" si="28"/>
        <v>LIT_748</v>
      </c>
      <c r="AN1042" s="9" t="s">
        <v>5537</v>
      </c>
      <c r="AO1042" s="23" t="str">
        <f>_xlfn.XLOOKUP(B1042,'INCIDENT-05-03-2026'!E:E,'INCIDENT-05-03-2026'!F:F,"")</f>
        <v/>
      </c>
      <c r="AP1042" s="7" t="s">
        <v>5537</v>
      </c>
      <c r="AQ1042" s="6"/>
      <c r="AR1042" s="7"/>
      <c r="AS1042" s="3" t="str">
        <f>_xlfn.XLOOKUP(B1042,'[3]tt num | region | site id'!$C:$C,'[3]tt num | region | site id'!$Q:$Q,"")</f>
        <v/>
      </c>
      <c r="AT1042" s="24" t="str">
        <f>_xlfn.XLOOKUP(B1042,'[4]Cells Huawei 03052026 12h'!$B:$B,'[4]Cells Huawei 03052026 12h'!$T:$T,"")</f>
        <v/>
      </c>
      <c r="AU1042" s="24" t="str">
        <f>_xlfn.XLOOKUP(B1042,'[5]cells down 02052026 8h50'!$B:$B,'[5]cells down 02052026 8h50'!$R:$R,"")</f>
        <v/>
      </c>
      <c r="AV1042" s="24" t="str">
        <f>_xlfn.XLOOKUP(B1042,'[5]cells down 02052026 13h50'!$B:$B,'[5]cells down 02052026 13h50'!$R:$R,"")</f>
        <v/>
      </c>
      <c r="AW1042" s="24" t="str">
        <f>_xlfn.XLOOKUP(B1042,'[5]cells down 02052026 13h50'!$B:$B,'[5]cells down 02052026 13h50'!$R:$R,"")</f>
        <v/>
      </c>
      <c r="AX1042" s="24" t="str">
        <f>_xlfn.XLOOKUP(B1042,'[6]cell downs 03052026 8h40 '!$B:$B,'[6]cell downs 03052026 8h40 '!$R:$R,"")</f>
        <v/>
      </c>
      <c r="AY1042" s="24" t="str">
        <f>_xlfn.XLOOKUP(B1042,'[7]ALL SITES DOWN'!$D:$D,'[7]ALL SITES DOWN'!$J:$J,"")</f>
        <v/>
      </c>
      <c r="AZ1042" s="24" t="str">
        <f>_xlfn.XLOOKUP(B1042,'[8]ALL SITES DOWN'!$D:$D,'[8]ALL SITES DOWN'!$J:$J,"")</f>
        <v/>
      </c>
      <c r="BA1042" s="9" t="str">
        <f>_xlfn.XLOOKUP(B1042,[9]sheet1!$AC:$AC,[9]sheet1!$AF:$AF,"")</f>
        <v/>
      </c>
      <c r="BB1042" s="14" t="s">
        <v>5537</v>
      </c>
      <c r="BC1042" s="14" t="s">
        <v>5537</v>
      </c>
      <c r="BD1042" s="14" t="str">
        <f>_xlfn.XLOOKUP(B1042,'[10]cell downs 18042026 17h'!$B:$B,'[10]cell downs 18042026 17h'!$B:$B,"")</f>
        <v/>
      </c>
      <c r="BE1042" s="14" t="str">
        <f>_xlfn.XLOOKUP(B1042,'[11]Cells Huawei 19042026 15h'!$B:$B,'[11]Cells Huawei 19042026 15h'!$B:$B,"")</f>
        <v/>
      </c>
      <c r="BF1042" s="9" t="str">
        <f>_xlfn.XLOOKUP(B1042,'[12]cells down 19042026 9H40'!$B:$B,'[12]cells down 19042026 9H40'!$B:$B,"")</f>
        <v/>
      </c>
      <c r="BG1042" s="9" t="s">
        <v>5537</v>
      </c>
      <c r="BH1042" s="9" t="s">
        <v>12</v>
      </c>
    </row>
    <row r="1043" spans="1:60" s="9" customFormat="1" x14ac:dyDescent="0.3">
      <c r="A1043" s="1" t="s">
        <v>1181</v>
      </c>
      <c r="B1043" s="8" t="s">
        <v>1182</v>
      </c>
      <c r="C1043" s="3" t="str">
        <f>_xlfn.XLOOKUP(B1043,'[1]daily break down'!$D:$D,'[1]daily break down'!$E:$E,"")</f>
        <v>Douala</v>
      </c>
      <c r="D1043" s="1" t="s">
        <v>21</v>
      </c>
      <c r="E1043" s="1" t="s">
        <v>30</v>
      </c>
      <c r="F1043" s="3" t="s">
        <v>31</v>
      </c>
      <c r="G1043" s="1" t="s">
        <v>32</v>
      </c>
      <c r="H1043" s="42" t="str">
        <f>_xlfn.XLOOKUP(B1043,[2]CALCULATION!$B:$B,[2]CALCULATION!$H:$H,"")</f>
        <v>ZTE</v>
      </c>
      <c r="I1043" s="34">
        <v>0.12885844084318543</v>
      </c>
      <c r="J1043" s="34">
        <v>0.13190823923546013</v>
      </c>
      <c r="K1043" s="34">
        <v>0.73648172403854661</v>
      </c>
      <c r="L1043" s="34">
        <v>3.0819015332460129</v>
      </c>
      <c r="M1043" s="34">
        <v>4.8744874198491583</v>
      </c>
      <c r="N1043" s="34">
        <v>7.4104750408780118E-2</v>
      </c>
      <c r="O1043" s="34">
        <v>9.723684698644261E-2</v>
      </c>
      <c r="P1043" s="34">
        <v>0.18116872554810751</v>
      </c>
      <c r="Q1043" s="34">
        <v>9.1921993647858621E-2</v>
      </c>
      <c r="R1043" s="34">
        <v>0</v>
      </c>
      <c r="S1043" s="35">
        <v>4.6727905191577351E-2</v>
      </c>
      <c r="T1043" s="35">
        <v>9.3598491009693849E-2</v>
      </c>
      <c r="U1043" s="35">
        <v>0</v>
      </c>
      <c r="V1043" s="35">
        <v>0</v>
      </c>
      <c r="W1043" s="35">
        <v>9.3598491009693849E-2</v>
      </c>
      <c r="X1043" s="35">
        <v>4.7940690517160343E-2</v>
      </c>
      <c r="Y1043" s="35">
        <v>0</v>
      </c>
      <c r="Z1043" s="35">
        <v>0</v>
      </c>
      <c r="AA1043" s="35">
        <v>0</v>
      </c>
      <c r="AB1043" s="35">
        <v>0</v>
      </c>
      <c r="AC1043" s="35">
        <v>0</v>
      </c>
      <c r="AD1043" s="35">
        <v>0</v>
      </c>
      <c r="AE1043" s="58" t="s">
        <v>5560</v>
      </c>
      <c r="AF1043" s="58"/>
      <c r="AG1043" s="57" t="str" cm="1">
        <f t="array" ref="AG1043">IFERROR(_xlfn.IFS(
AI1043="MPR ISSUE","PDH",
AI1043="BSS Hardware Issue","BSS",
AI1043="Sites strategiques, MLL, Pylone, etc.","ENVTECH",
AI1043="AKTIVCO DEFAUT GE &amp; POWER Cabinet","AKTIVCO",
AI1043="AKTIVCO Coupure ENEO &amp; Baisse de tension","AKTIVCO GRID ONLY",
AI1043="Coupure ENEO &amp; Baisse de tension","IHS GRID ONLY",
AI1043="Defaut GE &amp; POWER Cabinet","IHS",
AI1043="Sharing","Partners",
AI1043="Sites strategiques &amp; DataCenter","SST &amp; DC",
AI1043="Exclu","Exclu",
AI1043="SAT","SAT",
AI1043="SPARE-ISSUE","SPARE-ISSUE",
AI1043="Fiber CAmtel","TRANS_FO_CAMTEL",
AI1043="Fiber AOF","Fiber AOF",
AI1043="Projet OCM (HUAWEI)","TRAVAUX-HUAWEI",
AI1043="Projet OCM (NOKIA)","TRAVAUX-NOKIA",
AI1043="ACCESS-ISSUE","ACCESS-ISSUE",
AI1043="Projet OCM (ZTE, NOKIA, autres projets)","TRAVAUX OCM",
AI1043="No root CAuse","No root cause",
AI1043="ODU HS","PDH",
AI1043="IP &amp; VLAN","PDH",
AI1043="Warehouse HUAWEI","SPARE-ISSUE",
AI1043="SPARE-HS","SPARE-ISSUE",
AI1043="Power Telco","BSS",AI1043="no impacts","no impacts"
),"")</f>
        <v>no impacts</v>
      </c>
      <c r="AH1043" s="57" t="str" cm="1">
        <f t="array" ref="AH1043">IFERROR(_xlfn.IFS(
AI1043="MPR ISSUE","TX ISSUE",
AI1043="BSS Hardware Issue","RAN ISSUE",
AI1043="Sites strategiques, MLL, Pylone, etc.","ENVTECH",
AI1043="AKTIVCO DEFAUT GE &amp; POWER Cabinet","POWER ISSUE",
AI1043="AKTIVCO Coupure ENEO &amp; Baisse de tension","POWER ISSUE",
AI1043="Coupure ENEO &amp; Baisse de tension","POWER ISSUE",
AI1043="Defaut GE &amp; POWER Cabinet","POWER ISSUE",
AI1043="Sharing","POWER ISSUE",
AI1043="Sites strategiques &amp; DataCenter","POWER ISSUE",
AI1043="Exclu","Exclu",
AI1043="SAT","TX ISSUE",
AI1043="SPARE-ISSUE","SPARE-ISSUE",
AI1043="Fiber CAmtel","TX ISSUE",
AI1043="Fiber AOF","TX ISSUE",
AI1043="Projet OCM (HUAWEI)","TRAVAUX-HUAWEI",
AI1043="Projet OCM (NOKIA)","TRAVAUX -NOKIA",
AI1043="ACCESS-ISSUE","ACCESS-ISSUE",
AI1043="Projet OCM (ZTE, NOKIA, autres projets)","TRAVAUX OCM",
AI1043="No root CAuse","No root cause",
AI1043="ODU HS","TX ISSUE",
AI1043="IP &amp; VLAN","TX ISSUE",
AI1043="Warehouse HUAWEI","SPARE-ISSUE",
AI1043="SPARE-HS","SPARE-ISSUE",
AI1043="Power Telco","RAN ISSUE",AI1043="no impacts","no impacts"
),"")</f>
        <v>no impacts</v>
      </c>
      <c r="AI1043" s="85" t="s">
        <v>5998</v>
      </c>
      <c r="AJ1043" s="57" t="str" cm="1">
        <f t="array" ref="AJ1043">IFERROR(_xlfn.IFS(
AI1043="MPR ISSUE","ACTIVE",
AI1043="BSS Hardware Issue","ACTIVE",
AI1043="Sites strategiques, MLL, Pylone, etc.","PASSIVE",
AI1043="AKTIVCO DEFAUT GE &amp; POWER Cabinet","PASSIVE",
AI1043="AKTIVCO Coupure ENEO &amp; Baisse de tension","PASSIVE",
AI1043="Coupure ENEO &amp; Baisse de tension","PASSIVE",
AI1043="Defaut GE &amp; POWER Cabinet","PASSIVE",
AI1043="Sharing","PASSIVE",
AI1043="Sites strategiques &amp; DataCenter","PASSIVE",
AI1043="Exclu","Exclu",
AI1043="SAT","ACTIVE",
AI1043="SPARE-ISSUE","SPARE-ISSUE",
AI1043="Fiber CAmtel","ACTIVE",
AI1043="Fiber AOF","ACTIVE",
AI1043="Projet OCM (HUAWEI)","PLANNED WORKS",
AI1043="Projet OCM (NOKIA)","PLANNED WORKS",
AI1043="ACCESS-ISSUE","ACCESS-ISSUE",
AI1043="Projet OCM (ZTE, NOKIA, autres projets)","PLANNED WORKS",
AI1043="No root CAuse","No root cause",
AI1043="ODU HS","ACTIVE",
AI1043="IP &amp; VLAN","ACTIVE",
AI1043="Warehouse HUAWEI","SPARE-ISSUE",
AI1043="SPARE-HS","SPARE-ISSUE",
AI1043="Power Telco","ACTIVE", AI1043="no impacts","no impacts"
),"")</f>
        <v>no impacts</v>
      </c>
      <c r="AK1043" s="23" t="s">
        <v>5537</v>
      </c>
      <c r="AL1043" s="23" t="str">
        <f t="shared" si="28"/>
        <v>LIT_708</v>
      </c>
      <c r="AN1043" s="9" t="s">
        <v>5537</v>
      </c>
      <c r="AO1043" s="23" t="str">
        <f>_xlfn.XLOOKUP(B1043,'INCIDENT-05-03-2026'!E:E,'INCIDENT-05-03-2026'!F:F,"")</f>
        <v/>
      </c>
      <c r="AP1043" s="7" t="s">
        <v>5537</v>
      </c>
      <c r="AQ1043" s="6"/>
      <c r="AR1043" s="7"/>
      <c r="AS1043" s="3" t="str">
        <f>_xlfn.XLOOKUP(B1043,'[3]tt num | region | site id'!$C:$C,'[3]tt num | region | site id'!$Q:$Q,"")</f>
        <v/>
      </c>
      <c r="AT1043" s="24" t="str">
        <f>_xlfn.XLOOKUP(B1043,'[4]Cells Huawei 03052026 12h'!$B:$B,'[4]Cells Huawei 03052026 12h'!$T:$T,"")</f>
        <v/>
      </c>
      <c r="AU1043" s="24" t="str">
        <f>_xlfn.XLOOKUP(B1043,'[5]cells down 02052026 8h50'!$B:$B,'[5]cells down 02052026 8h50'!$R:$R,"")</f>
        <v/>
      </c>
      <c r="AV1043" s="24" t="str">
        <f>_xlfn.XLOOKUP(B1043,'[5]cells down 02052026 13h50'!$B:$B,'[5]cells down 02052026 13h50'!$R:$R,"")</f>
        <v/>
      </c>
      <c r="AW1043" s="24" t="str">
        <f>_xlfn.XLOOKUP(B1043,'[5]cells down 02052026 13h50'!$B:$B,'[5]cells down 02052026 13h50'!$R:$R,"")</f>
        <v/>
      </c>
      <c r="AX1043" s="24" t="str">
        <f>_xlfn.XLOOKUP(B1043,'[6]cell downs 03052026 8h40 '!$B:$B,'[6]cell downs 03052026 8h40 '!$R:$R,"")</f>
        <v/>
      </c>
      <c r="AY1043" s="24" t="str">
        <f>_xlfn.XLOOKUP(B1043,'[7]ALL SITES DOWN'!$D:$D,'[7]ALL SITES DOWN'!$J:$J,"")</f>
        <v/>
      </c>
      <c r="AZ1043" s="24" t="str">
        <f>_xlfn.XLOOKUP(B1043,'[8]ALL SITES DOWN'!$D:$D,'[8]ALL SITES DOWN'!$J:$J,"")</f>
        <v/>
      </c>
      <c r="BA1043" s="9" t="str">
        <f>_xlfn.XLOOKUP(B1043,[9]sheet1!$AC:$AC,[9]sheet1!$AF:$AF,"")</f>
        <v/>
      </c>
      <c r="BB1043" s="14" t="s">
        <v>5537</v>
      </c>
      <c r="BC1043" s="14" t="s">
        <v>5537</v>
      </c>
      <c r="BD1043" s="14" t="str">
        <f>_xlfn.XLOOKUP(B1043,'[10]cell downs 18042026 17h'!$B:$B,'[10]cell downs 18042026 17h'!$B:$B,"")</f>
        <v/>
      </c>
      <c r="BE1043" s="14" t="str">
        <f>_xlfn.XLOOKUP(B1043,'[11]Cells Huawei 19042026 15h'!$B:$B,'[11]Cells Huawei 19042026 15h'!$B:$B,"")</f>
        <v/>
      </c>
      <c r="BF1043" s="9" t="str">
        <f>_xlfn.XLOOKUP(B1043,'[12]cells down 19042026 9H40'!$B:$B,'[12]cells down 19042026 9H40'!$B:$B,"")</f>
        <v/>
      </c>
      <c r="BG1043" s="9" t="s">
        <v>5537</v>
      </c>
      <c r="BH1043" s="9" t="s">
        <v>12</v>
      </c>
    </row>
    <row r="1044" spans="1:60" s="9" customFormat="1" x14ac:dyDescent="0.3">
      <c r="A1044" s="1" t="s">
        <v>2519</v>
      </c>
      <c r="B1044" s="8" t="s">
        <v>2520</v>
      </c>
      <c r="C1044" s="3" t="str">
        <f>_xlfn.XLOOKUP(B1044,'[1]daily break down'!$D:$D,'[1]daily break down'!$E:$E,"")</f>
        <v>Douala</v>
      </c>
      <c r="D1044" s="1" t="s">
        <v>11</v>
      </c>
      <c r="E1044" s="1" t="s">
        <v>12</v>
      </c>
      <c r="F1044" s="3" t="s">
        <v>31</v>
      </c>
      <c r="G1044" s="1" t="s">
        <v>32</v>
      </c>
      <c r="H1044" s="42" t="str">
        <f>_xlfn.XLOOKUP(B1044,[2]CALCULATION!$B:$B,[2]CALCULATION!$H:$H,"")</f>
        <v>ZTE</v>
      </c>
      <c r="I1044" s="34">
        <v>0</v>
      </c>
      <c r="J1044" s="34">
        <v>0</v>
      </c>
      <c r="K1044" s="34">
        <v>0</v>
      </c>
      <c r="L1044" s="34">
        <v>0</v>
      </c>
      <c r="M1044" s="34">
        <v>7.488949385474554E-2</v>
      </c>
      <c r="N1044" s="34">
        <v>0</v>
      </c>
      <c r="O1044" s="34">
        <v>0</v>
      </c>
      <c r="P1044" s="34">
        <v>0</v>
      </c>
      <c r="Q1044" s="34">
        <v>0</v>
      </c>
      <c r="R1044" s="34">
        <v>0</v>
      </c>
      <c r="S1044" s="35">
        <v>0</v>
      </c>
      <c r="T1044" s="35">
        <v>0</v>
      </c>
      <c r="U1044" s="35">
        <v>0</v>
      </c>
      <c r="V1044" s="35">
        <v>0</v>
      </c>
      <c r="W1044" s="35">
        <v>0</v>
      </c>
      <c r="X1044" s="35">
        <v>4.6032337137198578E-2</v>
      </c>
      <c r="Y1044" s="35">
        <v>0</v>
      </c>
      <c r="Z1044" s="35">
        <v>0</v>
      </c>
      <c r="AA1044" s="35">
        <v>0</v>
      </c>
      <c r="AB1044" s="35">
        <v>0</v>
      </c>
      <c r="AC1044" s="35">
        <v>0</v>
      </c>
      <c r="AD1044" s="35">
        <v>0</v>
      </c>
      <c r="AE1044" s="58" t="s">
        <v>5560</v>
      </c>
      <c r="AF1044" s="58"/>
      <c r="AG1044" s="57" t="str" cm="1">
        <f t="array" ref="AG1044">IFERROR(_xlfn.IFS(
AI1044="MPR ISSUE","PDH",
AI1044="BSS Hardware Issue","BSS",
AI1044="Sites strategiques, MLL, Pylone, etc.","ENVTECH",
AI1044="AKTIVCO DEFAUT GE &amp; POWER Cabinet","AKTIVCO",
AI1044="AKTIVCO Coupure ENEO &amp; Baisse de tension","AKTIVCO GRID ONLY",
AI1044="Coupure ENEO &amp; Baisse de tension","IHS GRID ONLY",
AI1044="Defaut GE &amp; POWER Cabinet","IHS",
AI1044="Sharing","Partners",
AI1044="Sites strategiques &amp; DataCenter","SST &amp; DC",
AI1044="Exclu","Exclu",
AI1044="SAT","SAT",
AI1044="SPARE-ISSUE","SPARE-ISSUE",
AI1044="Fiber CAmtel","TRANS_FO_CAMTEL",
AI1044="Fiber AOF","Fiber AOF",
AI1044="Projet OCM (HUAWEI)","TRAVAUX-HUAWEI",
AI1044="Projet OCM (NOKIA)","TRAVAUX-NOKIA",
AI1044="ACCESS-ISSUE","ACCESS-ISSUE",
AI1044="Projet OCM (ZTE, NOKIA, autres projets)","TRAVAUX OCM",
AI1044="No root CAuse","No root cause",
AI1044="ODU HS","PDH",
AI1044="IP &amp; VLAN","PDH",
AI1044="Warehouse HUAWEI","SPARE-ISSUE",
AI1044="SPARE-HS","SPARE-ISSUE",
AI1044="Power Telco","BSS",AI1044="no impacts","no impacts"
),"")</f>
        <v>no impacts</v>
      </c>
      <c r="AH1044" s="57" t="str" cm="1">
        <f t="array" ref="AH1044">IFERROR(_xlfn.IFS(
AI1044="MPR ISSUE","TX ISSUE",
AI1044="BSS Hardware Issue","RAN ISSUE",
AI1044="Sites strategiques, MLL, Pylone, etc.","ENVTECH",
AI1044="AKTIVCO DEFAUT GE &amp; POWER Cabinet","POWER ISSUE",
AI1044="AKTIVCO Coupure ENEO &amp; Baisse de tension","POWER ISSUE",
AI1044="Coupure ENEO &amp; Baisse de tension","POWER ISSUE",
AI1044="Defaut GE &amp; POWER Cabinet","POWER ISSUE",
AI1044="Sharing","POWER ISSUE",
AI1044="Sites strategiques &amp; DataCenter","POWER ISSUE",
AI1044="Exclu","Exclu",
AI1044="SAT","TX ISSUE",
AI1044="SPARE-ISSUE","SPARE-ISSUE",
AI1044="Fiber CAmtel","TX ISSUE",
AI1044="Fiber AOF","TX ISSUE",
AI1044="Projet OCM (HUAWEI)","TRAVAUX-HUAWEI",
AI1044="Projet OCM (NOKIA)","TRAVAUX -NOKIA",
AI1044="ACCESS-ISSUE","ACCESS-ISSUE",
AI1044="Projet OCM (ZTE, NOKIA, autres projets)","TRAVAUX OCM",
AI1044="No root CAuse","No root cause",
AI1044="ODU HS","TX ISSUE",
AI1044="IP &amp; VLAN","TX ISSUE",
AI1044="Warehouse HUAWEI","SPARE-ISSUE",
AI1044="SPARE-HS","SPARE-ISSUE",
AI1044="Power Telco","RAN ISSUE",AI1044="no impacts","no impacts"
),"")</f>
        <v>no impacts</v>
      </c>
      <c r="AI1044" s="85" t="s">
        <v>5998</v>
      </c>
      <c r="AJ1044" s="57" t="str" cm="1">
        <f t="array" ref="AJ1044">IFERROR(_xlfn.IFS(
AI1044="MPR ISSUE","ACTIVE",
AI1044="BSS Hardware Issue","ACTIVE",
AI1044="Sites strategiques, MLL, Pylone, etc.","PASSIVE",
AI1044="AKTIVCO DEFAUT GE &amp; POWER Cabinet","PASSIVE",
AI1044="AKTIVCO Coupure ENEO &amp; Baisse de tension","PASSIVE",
AI1044="Coupure ENEO &amp; Baisse de tension","PASSIVE",
AI1044="Defaut GE &amp; POWER Cabinet","PASSIVE",
AI1044="Sharing","PASSIVE",
AI1044="Sites strategiques &amp; DataCenter","PASSIVE",
AI1044="Exclu","Exclu",
AI1044="SAT","ACTIVE",
AI1044="SPARE-ISSUE","SPARE-ISSUE",
AI1044="Fiber CAmtel","ACTIVE",
AI1044="Fiber AOF","ACTIVE",
AI1044="Projet OCM (HUAWEI)","PLANNED WORKS",
AI1044="Projet OCM (NOKIA)","PLANNED WORKS",
AI1044="ACCESS-ISSUE","ACCESS-ISSUE",
AI1044="Projet OCM (ZTE, NOKIA, autres projets)","PLANNED WORKS",
AI1044="No root CAuse","No root cause",
AI1044="ODU HS","ACTIVE",
AI1044="IP &amp; VLAN","ACTIVE",
AI1044="Warehouse HUAWEI","SPARE-ISSUE",
AI1044="SPARE-HS","SPARE-ISSUE",
AI1044="Power Telco","ACTIVE", AI1044="no impacts","no impacts"
),"")</f>
        <v>no impacts</v>
      </c>
      <c r="AK1044" s="23" t="s">
        <v>5537</v>
      </c>
      <c r="AL1044" s="23" t="str">
        <f t="shared" si="28"/>
        <v>LIT_055</v>
      </c>
      <c r="AN1044" s="9" t="s">
        <v>5537</v>
      </c>
      <c r="AO1044" s="23" t="str">
        <f>_xlfn.XLOOKUP(B1044,'INCIDENT-05-03-2026'!E:E,'INCIDENT-05-03-2026'!F:F,"")</f>
        <v/>
      </c>
      <c r="AP1044" s="7" t="s">
        <v>5537</v>
      </c>
      <c r="AQ1044" s="6"/>
      <c r="AR1044" s="7"/>
      <c r="AS1044" s="3" t="str">
        <f>_xlfn.XLOOKUP(B1044,'[3]tt num | region | site id'!$C:$C,'[3]tt num | region | site id'!$Q:$Q,"")</f>
        <v/>
      </c>
      <c r="AT1044" s="24" t="str">
        <f>_xlfn.XLOOKUP(B1044,'[4]Cells Huawei 03052026 12h'!$B:$B,'[4]Cells Huawei 03052026 12h'!$T:$T,"")</f>
        <v/>
      </c>
      <c r="AU1044" s="24" t="str">
        <f>_xlfn.XLOOKUP(B1044,'[5]cells down 02052026 8h50'!$B:$B,'[5]cells down 02052026 8h50'!$R:$R,"")</f>
        <v/>
      </c>
      <c r="AV1044" s="24" t="str">
        <f>_xlfn.XLOOKUP(B1044,'[5]cells down 02052026 13h50'!$B:$B,'[5]cells down 02052026 13h50'!$R:$R,"")</f>
        <v/>
      </c>
      <c r="AW1044" s="24" t="str">
        <f>_xlfn.XLOOKUP(B1044,'[5]cells down 02052026 13h50'!$B:$B,'[5]cells down 02052026 13h50'!$R:$R,"")</f>
        <v/>
      </c>
      <c r="AX1044" s="24" t="str">
        <f>_xlfn.XLOOKUP(B1044,'[6]cell downs 03052026 8h40 '!$B:$B,'[6]cell downs 03052026 8h40 '!$R:$R,"")</f>
        <v/>
      </c>
      <c r="AY1044" s="24" t="str">
        <f>_xlfn.XLOOKUP(B1044,'[7]ALL SITES DOWN'!$D:$D,'[7]ALL SITES DOWN'!$J:$J,"")</f>
        <v/>
      </c>
      <c r="AZ1044" s="24" t="str">
        <f>_xlfn.XLOOKUP(B1044,'[8]ALL SITES DOWN'!$D:$D,'[8]ALL SITES DOWN'!$J:$J,"")</f>
        <v/>
      </c>
      <c r="BA1044" s="9" t="str">
        <f>_xlfn.XLOOKUP(B1044,[9]sheet1!$AC:$AC,[9]sheet1!$AF:$AF,"")</f>
        <v/>
      </c>
      <c r="BB1044" s="14" t="s">
        <v>5537</v>
      </c>
      <c r="BC1044" s="14" t="s">
        <v>5537</v>
      </c>
      <c r="BD1044" s="14" t="str">
        <f>_xlfn.XLOOKUP(B1044,'[10]cell downs 18042026 17h'!$B:$B,'[10]cell downs 18042026 17h'!$B:$B,"")</f>
        <v/>
      </c>
      <c r="BE1044" s="14" t="str">
        <f>_xlfn.XLOOKUP(B1044,'[11]Cells Huawei 19042026 15h'!$B:$B,'[11]Cells Huawei 19042026 15h'!$B:$B,"")</f>
        <v/>
      </c>
      <c r="BF1044" s="9" t="str">
        <f>_xlfn.XLOOKUP(B1044,'[12]cells down 19042026 9H40'!$B:$B,'[12]cells down 19042026 9H40'!$B:$B,"")</f>
        <v/>
      </c>
      <c r="BG1044" s="9" t="s">
        <v>2520</v>
      </c>
      <c r="BH1044" s="9" t="s">
        <v>5537</v>
      </c>
    </row>
    <row r="1045" spans="1:60" s="9" customFormat="1" x14ac:dyDescent="0.3">
      <c r="A1045" s="3" t="s">
        <v>2549</v>
      </c>
      <c r="B1045" s="31" t="s">
        <v>2550</v>
      </c>
      <c r="C1045" s="3" t="str">
        <f>_xlfn.XLOOKUP(B1045,'[1]daily break down'!$D:$D,'[1]daily break down'!$E:$E,"")</f>
        <v>Garoua</v>
      </c>
      <c r="D1045" s="3" t="s">
        <v>21</v>
      </c>
      <c r="E1045" s="3" t="s">
        <v>22</v>
      </c>
      <c r="F1045" s="3" t="s">
        <v>23</v>
      </c>
      <c r="G1045" s="3" t="s">
        <v>24</v>
      </c>
      <c r="H1045" s="40" t="str">
        <f>_xlfn.XLOOKUP(B1045,[2]CALCULATION!$B:$B,[2]CALCULATION!$H:$H,"")</f>
        <v>Huawei</v>
      </c>
      <c r="I1045" s="34">
        <v>0</v>
      </c>
      <c r="J1045" s="34">
        <v>0</v>
      </c>
      <c r="K1045" s="34">
        <v>0</v>
      </c>
      <c r="L1045" s="34">
        <v>0</v>
      </c>
      <c r="M1045" s="34">
        <v>4.726295754109916E-2</v>
      </c>
      <c r="N1045" s="34">
        <v>0</v>
      </c>
      <c r="O1045" s="34">
        <v>0</v>
      </c>
      <c r="P1045" s="34">
        <v>0</v>
      </c>
      <c r="Q1045" s="34">
        <v>0</v>
      </c>
      <c r="R1045" s="34">
        <v>0</v>
      </c>
      <c r="S1045" s="35">
        <v>0</v>
      </c>
      <c r="T1045" s="35">
        <v>4.9581517722360621E-2</v>
      </c>
      <c r="U1045" s="35">
        <v>0</v>
      </c>
      <c r="V1045" s="35">
        <v>0</v>
      </c>
      <c r="W1045" s="35">
        <v>4.9581517722360621E-2</v>
      </c>
      <c r="X1045" s="35">
        <v>4.5033572751424666E-2</v>
      </c>
      <c r="Y1045" s="35">
        <v>0</v>
      </c>
      <c r="Z1045" s="35">
        <v>0</v>
      </c>
      <c r="AA1045" s="35">
        <v>0</v>
      </c>
      <c r="AB1045" s="35">
        <v>0</v>
      </c>
      <c r="AC1045" s="35">
        <v>0</v>
      </c>
      <c r="AD1045" s="35">
        <v>0</v>
      </c>
      <c r="AE1045" s="58" t="s">
        <v>5560</v>
      </c>
      <c r="AF1045" s="58"/>
      <c r="AG1045" s="57" t="str" cm="1">
        <f t="array" ref="AG1045">IFERROR(_xlfn.IFS(
AI1045="MPR ISSUE","PDH",
AI1045="BSS Hardware Issue","BSS",
AI1045="Sites strategiques, MLL, Pylone, etc.","ENVTECH",
AI1045="AKTIVCO DEFAUT GE &amp; POWER Cabinet","AKTIVCO",
AI1045="AKTIVCO Coupure ENEO &amp; Baisse de tension","AKTIVCO GRID ONLY",
AI1045="Coupure ENEO &amp; Baisse de tension","IHS GRID ONLY",
AI1045="Defaut GE &amp; POWER Cabinet","IHS",
AI1045="Sharing","Partners",
AI1045="Sites strategiques &amp; DataCenter","SST &amp; DC",
AI1045="Exclu","Exclu",
AI1045="SAT","SAT",
AI1045="SPARE-ISSUE","SPARE-ISSUE",
AI1045="Fiber CAmtel","TRANS_FO_CAMTEL",
AI1045="Fiber AOF","Fiber AOF",
AI1045="Projet OCM (HUAWEI)","TRAVAUX-HUAWEI",
AI1045="Projet OCM (NOKIA)","TRAVAUX-NOKIA",
AI1045="ACCESS-ISSUE","ACCESS-ISSUE",
AI1045="Projet OCM (ZTE, NOKIA, autres projets)","TRAVAUX OCM",
AI1045="No root CAuse","No root cause",
AI1045="ODU HS","PDH",
AI1045="IP &amp; VLAN","PDH",
AI1045="Warehouse HUAWEI","SPARE-ISSUE",
AI1045="SPARE-HS","SPARE-ISSUE",
AI1045="Power Telco","BSS",AI1045="no impacts","no impacts"
),"")</f>
        <v>no impacts</v>
      </c>
      <c r="AH1045" s="57" t="str" cm="1">
        <f t="array" ref="AH1045">IFERROR(_xlfn.IFS(
AI1045="MPR ISSUE","TX ISSUE",
AI1045="BSS Hardware Issue","RAN ISSUE",
AI1045="Sites strategiques, MLL, Pylone, etc.","ENVTECH",
AI1045="AKTIVCO DEFAUT GE &amp; POWER Cabinet","POWER ISSUE",
AI1045="AKTIVCO Coupure ENEO &amp; Baisse de tension","POWER ISSUE",
AI1045="Coupure ENEO &amp; Baisse de tension","POWER ISSUE",
AI1045="Defaut GE &amp; POWER Cabinet","POWER ISSUE",
AI1045="Sharing","POWER ISSUE",
AI1045="Sites strategiques &amp; DataCenter","POWER ISSUE",
AI1045="Exclu","Exclu",
AI1045="SAT","TX ISSUE",
AI1045="SPARE-ISSUE","SPARE-ISSUE",
AI1045="Fiber CAmtel","TX ISSUE",
AI1045="Fiber AOF","TX ISSUE",
AI1045="Projet OCM (HUAWEI)","TRAVAUX-HUAWEI",
AI1045="Projet OCM (NOKIA)","TRAVAUX -NOKIA",
AI1045="ACCESS-ISSUE","ACCESS-ISSUE",
AI1045="Projet OCM (ZTE, NOKIA, autres projets)","TRAVAUX OCM",
AI1045="No root CAuse","No root cause",
AI1045="ODU HS","TX ISSUE",
AI1045="IP &amp; VLAN","TX ISSUE",
AI1045="Warehouse HUAWEI","SPARE-ISSUE",
AI1045="SPARE-HS","SPARE-ISSUE",
AI1045="Power Telco","RAN ISSUE",AI1045="no impacts","no impacts"
),"")</f>
        <v>no impacts</v>
      </c>
      <c r="AI1045" s="85" t="s">
        <v>5998</v>
      </c>
      <c r="AJ1045" s="57" t="str" cm="1">
        <f t="array" ref="AJ1045">IFERROR(_xlfn.IFS(
AI1045="MPR ISSUE","ACTIVE",
AI1045="BSS Hardware Issue","ACTIVE",
AI1045="Sites strategiques, MLL, Pylone, etc.","PASSIVE",
AI1045="AKTIVCO DEFAUT GE &amp; POWER Cabinet","PASSIVE",
AI1045="AKTIVCO Coupure ENEO &amp; Baisse de tension","PASSIVE",
AI1045="Coupure ENEO &amp; Baisse de tension","PASSIVE",
AI1045="Defaut GE &amp; POWER Cabinet","PASSIVE",
AI1045="Sharing","PASSIVE",
AI1045="Sites strategiques &amp; DataCenter","PASSIVE",
AI1045="Exclu","Exclu",
AI1045="SAT","ACTIVE",
AI1045="SPARE-ISSUE","SPARE-ISSUE",
AI1045="Fiber CAmtel","ACTIVE",
AI1045="Fiber AOF","ACTIVE",
AI1045="Projet OCM (HUAWEI)","PLANNED WORKS",
AI1045="Projet OCM (NOKIA)","PLANNED WORKS",
AI1045="ACCESS-ISSUE","ACCESS-ISSUE",
AI1045="Projet OCM (ZTE, NOKIA, autres projets)","PLANNED WORKS",
AI1045="No root CAuse","No root cause",
AI1045="ODU HS","ACTIVE",
AI1045="IP &amp; VLAN","ACTIVE",
AI1045="Warehouse HUAWEI","SPARE-ISSUE",
AI1045="SPARE-HS","SPARE-ISSUE",
AI1045="Power Telco","ACTIVE", AI1045="no impacts","no impacts"
),"")</f>
        <v>no impacts</v>
      </c>
      <c r="AK1045" s="23" t="s">
        <v>5537</v>
      </c>
      <c r="AL1045" s="23" t="str">
        <f t="shared" si="28"/>
        <v>NRD_190</v>
      </c>
      <c r="AN1045" s="9" t="s">
        <v>5537</v>
      </c>
      <c r="AO1045" s="23" t="str">
        <f>_xlfn.XLOOKUP(B1045,'INCIDENT-05-03-2026'!E:E,'INCIDENT-05-03-2026'!F:F,"")</f>
        <v/>
      </c>
      <c r="AP1045" s="7" t="s">
        <v>5537</v>
      </c>
      <c r="AQ1045" s="6"/>
      <c r="AR1045" s="7"/>
      <c r="AS1045" s="3" t="str">
        <f>_xlfn.XLOOKUP(B1045,'[3]tt num | region | site id'!$C:$C,'[3]tt num | region | site id'!$Q:$Q,"")</f>
        <v/>
      </c>
      <c r="AT1045" s="24" t="str">
        <f>_xlfn.XLOOKUP(B1045,'[4]Cells Huawei 03052026 12h'!$B:$B,'[4]Cells Huawei 03052026 12h'!$T:$T,"")</f>
        <v/>
      </c>
      <c r="AU1045" s="24" t="str">
        <f>_xlfn.XLOOKUP(B1045,'[5]cells down 02052026 8h50'!$B:$B,'[5]cells down 02052026 8h50'!$R:$R,"")</f>
        <v/>
      </c>
      <c r="AV1045" s="24" t="str">
        <f>_xlfn.XLOOKUP(B1045,'[5]cells down 02052026 13h50'!$B:$B,'[5]cells down 02052026 13h50'!$R:$R,"")</f>
        <v/>
      </c>
      <c r="AW1045" s="24" t="str">
        <f>_xlfn.XLOOKUP(B1045,'[5]cells down 02052026 13h50'!$B:$B,'[5]cells down 02052026 13h50'!$R:$R,"")</f>
        <v/>
      </c>
      <c r="AX1045" s="24" t="str">
        <f>_xlfn.XLOOKUP(B1045,'[6]cell downs 03052026 8h40 '!$B:$B,'[6]cell downs 03052026 8h40 '!$R:$R,"")</f>
        <v/>
      </c>
      <c r="AY1045" s="24" t="str">
        <f>_xlfn.XLOOKUP(B1045,'[7]ALL SITES DOWN'!$D:$D,'[7]ALL SITES DOWN'!$J:$J,"")</f>
        <v/>
      </c>
      <c r="AZ1045" s="24" t="str">
        <f>_xlfn.XLOOKUP(B1045,'[8]ALL SITES DOWN'!$D:$D,'[8]ALL SITES DOWN'!$J:$J,"")</f>
        <v/>
      </c>
      <c r="BA1045" s="9" t="str">
        <f>_xlfn.XLOOKUP(B1045,[9]sheet1!$AC:$AC,[9]sheet1!$AF:$AF,"")</f>
        <v/>
      </c>
      <c r="BB1045" s="14" t="s">
        <v>5537</v>
      </c>
      <c r="BC1045" s="14" t="s">
        <v>5537</v>
      </c>
      <c r="BD1045" s="14" t="str">
        <f>_xlfn.XLOOKUP(B1045,'[10]cell downs 18042026 17h'!$B:$B,'[10]cell downs 18042026 17h'!$B:$B,"")</f>
        <v/>
      </c>
      <c r="BE1045" s="14" t="str">
        <f>_xlfn.XLOOKUP(B1045,'[11]Cells Huawei 19042026 15h'!$B:$B,'[11]Cells Huawei 19042026 15h'!$B:$B,"")</f>
        <v/>
      </c>
      <c r="BF1045" s="9" t="str">
        <f>_xlfn.XLOOKUP(B1045,'[12]cells down 19042026 9H40'!$B:$B,'[12]cells down 19042026 9H40'!$B:$B,"")</f>
        <v/>
      </c>
      <c r="BG1045" s="9" t="s">
        <v>5537</v>
      </c>
      <c r="BH1045" s="9" t="s">
        <v>5579</v>
      </c>
    </row>
    <row r="1046" spans="1:60" s="9" customFormat="1" x14ac:dyDescent="0.3">
      <c r="A1046" s="1" t="s">
        <v>3251</v>
      </c>
      <c r="B1046" s="8" t="s">
        <v>3252</v>
      </c>
      <c r="C1046" s="3" t="str">
        <f>_xlfn.XLOOKUP(B1046,'[1]daily break down'!$D:$D,'[1]daily break down'!$E:$E,"")</f>
        <v>Yaounde</v>
      </c>
      <c r="D1046" s="1" t="s">
        <v>21</v>
      </c>
      <c r="E1046" s="1" t="s">
        <v>36</v>
      </c>
      <c r="F1046" s="3" t="s">
        <v>37</v>
      </c>
      <c r="G1046" s="1" t="s">
        <v>38</v>
      </c>
      <c r="H1046" s="42" t="str">
        <f>_xlfn.XLOOKUP(B1046,[2]CALCULATION!$B:$B,[2]CALCULATION!$H:$H,"")</f>
        <v>ZTE</v>
      </c>
      <c r="I1046" s="34">
        <v>0</v>
      </c>
      <c r="J1046" s="34">
        <v>0</v>
      </c>
      <c r="K1046" s="34">
        <v>0</v>
      </c>
      <c r="L1046" s="34">
        <v>0</v>
      </c>
      <c r="M1046" s="34">
        <v>0</v>
      </c>
      <c r="N1046" s="34">
        <v>0</v>
      </c>
      <c r="O1046" s="34">
        <v>0</v>
      </c>
      <c r="P1046" s="34">
        <v>0</v>
      </c>
      <c r="Q1046" s="34">
        <v>0</v>
      </c>
      <c r="R1046" s="34">
        <v>0</v>
      </c>
      <c r="S1046" s="35">
        <v>0</v>
      </c>
      <c r="T1046" s="35">
        <v>0</v>
      </c>
      <c r="U1046" s="35">
        <v>11.899492913053278</v>
      </c>
      <c r="V1046" s="35">
        <v>0</v>
      </c>
      <c r="W1046" s="35">
        <v>0</v>
      </c>
      <c r="X1046" s="35">
        <v>4.2322640847180515E-2</v>
      </c>
      <c r="Y1046" s="35">
        <v>0</v>
      </c>
      <c r="Z1046" s="35">
        <v>0</v>
      </c>
      <c r="AA1046" s="35">
        <v>0</v>
      </c>
      <c r="AB1046" s="35">
        <v>0</v>
      </c>
      <c r="AC1046" s="35">
        <v>0</v>
      </c>
      <c r="AD1046" s="35">
        <v>0</v>
      </c>
      <c r="AE1046" s="58" t="s">
        <v>5560</v>
      </c>
      <c r="AF1046" s="58"/>
      <c r="AG1046" s="57" t="str" cm="1">
        <f t="array" ref="AG1046">IFERROR(_xlfn.IFS(
AI1046="MPR ISSUE","PDH",
AI1046="BSS Hardware Issue","BSS",
AI1046="Sites strategiques, MLL, Pylone, etc.","ENVTECH",
AI1046="AKTIVCO DEFAUT GE &amp; POWER Cabinet","AKTIVCO",
AI1046="AKTIVCO Coupure ENEO &amp; Baisse de tension","AKTIVCO GRID ONLY",
AI1046="Coupure ENEO &amp; Baisse de tension","IHS GRID ONLY",
AI1046="Defaut GE &amp; POWER Cabinet","IHS",
AI1046="Sharing","Partners",
AI1046="Sites strategiques &amp; DataCenter","SST &amp; DC",
AI1046="Exclu","Exclu",
AI1046="SAT","SAT",
AI1046="SPARE-ISSUE","SPARE-ISSUE",
AI1046="Fiber CAmtel","TRANS_FO_CAMTEL",
AI1046="Fiber AOF","Fiber AOF",
AI1046="Projet OCM (HUAWEI)","TRAVAUX-HUAWEI",
AI1046="Projet OCM (NOKIA)","TRAVAUX-NOKIA",
AI1046="ACCESS-ISSUE","ACCESS-ISSUE",
AI1046="Projet OCM (ZTE, NOKIA, autres projets)","TRAVAUX OCM",
AI1046="No root CAuse","No root cause",
AI1046="ODU HS","PDH",
AI1046="IP &amp; VLAN","PDH",
AI1046="Warehouse HUAWEI","SPARE-ISSUE",
AI1046="SPARE-HS","SPARE-ISSUE",
AI1046="Power Telco","BSS",AI1046="no impacts","no impacts"
),"")</f>
        <v>no impacts</v>
      </c>
      <c r="AH1046" s="57" t="str" cm="1">
        <f t="array" ref="AH1046">IFERROR(_xlfn.IFS(
AI1046="MPR ISSUE","TX ISSUE",
AI1046="BSS Hardware Issue","RAN ISSUE",
AI1046="Sites strategiques, MLL, Pylone, etc.","ENVTECH",
AI1046="AKTIVCO DEFAUT GE &amp; POWER Cabinet","POWER ISSUE",
AI1046="AKTIVCO Coupure ENEO &amp; Baisse de tension","POWER ISSUE",
AI1046="Coupure ENEO &amp; Baisse de tension","POWER ISSUE",
AI1046="Defaut GE &amp; POWER Cabinet","POWER ISSUE",
AI1046="Sharing","POWER ISSUE",
AI1046="Sites strategiques &amp; DataCenter","POWER ISSUE",
AI1046="Exclu","Exclu",
AI1046="SAT","TX ISSUE",
AI1046="SPARE-ISSUE","SPARE-ISSUE",
AI1046="Fiber CAmtel","TX ISSUE",
AI1046="Fiber AOF","TX ISSUE",
AI1046="Projet OCM (HUAWEI)","TRAVAUX-HUAWEI",
AI1046="Projet OCM (NOKIA)","TRAVAUX -NOKIA",
AI1046="ACCESS-ISSUE","ACCESS-ISSUE",
AI1046="Projet OCM (ZTE, NOKIA, autres projets)","TRAVAUX OCM",
AI1046="No root CAuse","No root cause",
AI1046="ODU HS","TX ISSUE",
AI1046="IP &amp; VLAN","TX ISSUE",
AI1046="Warehouse HUAWEI","SPARE-ISSUE",
AI1046="SPARE-HS","SPARE-ISSUE",
AI1046="Power Telco","RAN ISSUE",AI1046="no impacts","no impacts"
),"")</f>
        <v>no impacts</v>
      </c>
      <c r="AI1046" s="85" t="s">
        <v>5998</v>
      </c>
      <c r="AJ1046" s="57" t="str" cm="1">
        <f t="array" ref="AJ1046">IFERROR(_xlfn.IFS(
AI1046="MPR ISSUE","ACTIVE",
AI1046="BSS Hardware Issue","ACTIVE",
AI1046="Sites strategiques, MLL, Pylone, etc.","PASSIVE",
AI1046="AKTIVCO DEFAUT GE &amp; POWER Cabinet","PASSIVE",
AI1046="AKTIVCO Coupure ENEO &amp; Baisse de tension","PASSIVE",
AI1046="Coupure ENEO &amp; Baisse de tension","PASSIVE",
AI1046="Defaut GE &amp; POWER Cabinet","PASSIVE",
AI1046="Sharing","PASSIVE",
AI1046="Sites strategiques &amp; DataCenter","PASSIVE",
AI1046="Exclu","Exclu",
AI1046="SAT","ACTIVE",
AI1046="SPARE-ISSUE","SPARE-ISSUE",
AI1046="Fiber CAmtel","ACTIVE",
AI1046="Fiber AOF","ACTIVE",
AI1046="Projet OCM (HUAWEI)","PLANNED WORKS",
AI1046="Projet OCM (NOKIA)","PLANNED WORKS",
AI1046="ACCESS-ISSUE","ACCESS-ISSUE",
AI1046="Projet OCM (ZTE, NOKIA, autres projets)","PLANNED WORKS",
AI1046="No root CAuse","No root cause",
AI1046="ODU HS","ACTIVE",
AI1046="IP &amp; VLAN","ACTIVE",
AI1046="Warehouse HUAWEI","SPARE-ISSUE",
AI1046="SPARE-HS","SPARE-ISSUE",
AI1046="Power Telco","ACTIVE", AI1046="no impacts","no impacts"
),"")</f>
        <v>no impacts</v>
      </c>
      <c r="AK1046" s="23" t="s">
        <v>5537</v>
      </c>
      <c r="AL1046" s="23" t="str">
        <f t="shared" si="28"/>
        <v>CTR_579</v>
      </c>
      <c r="AN1046" s="9" t="s">
        <v>5537</v>
      </c>
      <c r="AO1046" s="23" t="str">
        <f>_xlfn.XLOOKUP(B1046,'INCIDENT-05-03-2026'!E:E,'INCIDENT-05-03-2026'!F:F,"")</f>
        <v/>
      </c>
      <c r="AP1046" s="7" t="s">
        <v>5537</v>
      </c>
      <c r="AQ1046" s="6"/>
      <c r="AR1046" s="7"/>
      <c r="AS1046" s="3" t="str">
        <f>_xlfn.XLOOKUP(B1046,'[3]tt num | region | site id'!$C:$C,'[3]tt num | region | site id'!$Q:$Q,"")</f>
        <v/>
      </c>
      <c r="AT1046" s="24" t="str">
        <f>_xlfn.XLOOKUP(B1046,'[4]Cells Huawei 03052026 12h'!$B:$B,'[4]Cells Huawei 03052026 12h'!$T:$T,"")</f>
        <v/>
      </c>
      <c r="AU1046" s="24" t="str">
        <f>_xlfn.XLOOKUP(B1046,'[5]cells down 02052026 8h50'!$B:$B,'[5]cells down 02052026 8h50'!$R:$R,"")</f>
        <v/>
      </c>
      <c r="AV1046" s="24" t="str">
        <f>_xlfn.XLOOKUP(B1046,'[5]cells down 02052026 13h50'!$B:$B,'[5]cells down 02052026 13h50'!$R:$R,"")</f>
        <v/>
      </c>
      <c r="AW1046" s="24" t="str">
        <f>_xlfn.XLOOKUP(B1046,'[5]cells down 02052026 13h50'!$B:$B,'[5]cells down 02052026 13h50'!$R:$R,"")</f>
        <v/>
      </c>
      <c r="AX1046" s="24" t="str">
        <f>_xlfn.XLOOKUP(B1046,'[6]cell downs 03052026 8h40 '!$B:$B,'[6]cell downs 03052026 8h40 '!$R:$R,"")</f>
        <v/>
      </c>
      <c r="AY1046" s="24" t="str">
        <f>_xlfn.XLOOKUP(B1046,'[7]ALL SITES DOWN'!$D:$D,'[7]ALL SITES DOWN'!$J:$J,"")</f>
        <v/>
      </c>
      <c r="AZ1046" s="24" t="str">
        <f>_xlfn.XLOOKUP(B1046,'[8]ALL SITES DOWN'!$D:$D,'[8]ALL SITES DOWN'!$J:$J,"")</f>
        <v/>
      </c>
      <c r="BA1046" s="9" t="str">
        <f>_xlfn.XLOOKUP(B1046,[9]sheet1!$AC:$AC,[9]sheet1!$AF:$AF,"")</f>
        <v/>
      </c>
      <c r="BB1046" s="14" t="s">
        <v>5537</v>
      </c>
      <c r="BC1046" s="14" t="s">
        <v>5537</v>
      </c>
      <c r="BD1046" s="14" t="str">
        <f>_xlfn.XLOOKUP(B1046,'[10]cell downs 18042026 17h'!$B:$B,'[10]cell downs 18042026 17h'!$B:$B,"")</f>
        <v/>
      </c>
      <c r="BE1046" s="14" t="str">
        <f>_xlfn.XLOOKUP(B1046,'[11]Cells Huawei 19042026 15h'!$B:$B,'[11]Cells Huawei 19042026 15h'!$B:$B,"")</f>
        <v/>
      </c>
      <c r="BF1046" s="9" t="str">
        <f>_xlfn.XLOOKUP(B1046,'[12]cells down 19042026 9H40'!$B:$B,'[12]cells down 19042026 9H40'!$B:$B,"")</f>
        <v/>
      </c>
      <c r="BG1046" s="9" t="s">
        <v>5537</v>
      </c>
      <c r="BH1046" s="9" t="s">
        <v>12</v>
      </c>
    </row>
    <row r="1047" spans="1:60" s="9" customFormat="1" x14ac:dyDescent="0.3">
      <c r="A1047" s="1" t="s">
        <v>2515</v>
      </c>
      <c r="B1047" s="8" t="s">
        <v>2516</v>
      </c>
      <c r="C1047" s="3" t="str">
        <f>_xlfn.XLOOKUP(B1047,'[1]daily break down'!$D:$D,'[1]daily break down'!$E:$E,"")</f>
        <v>Douala</v>
      </c>
      <c r="D1047" s="1" t="s">
        <v>11</v>
      </c>
      <c r="E1047" s="1" t="s">
        <v>757</v>
      </c>
      <c r="F1047" s="3" t="s">
        <v>31</v>
      </c>
      <c r="G1047" s="1" t="s">
        <v>32</v>
      </c>
      <c r="H1047" s="42" t="str">
        <f>_xlfn.XLOOKUP(B1047,[2]CALCULATION!$B:$B,[2]CALCULATION!$H:$H,"")</f>
        <v>ZTE</v>
      </c>
      <c r="I1047" s="34">
        <v>0</v>
      </c>
      <c r="J1047" s="34">
        <v>0.43858241090308248</v>
      </c>
      <c r="K1047" s="34">
        <v>0</v>
      </c>
      <c r="L1047" s="34">
        <v>3.6258714219265784E-2</v>
      </c>
      <c r="M1047" s="34">
        <v>0</v>
      </c>
      <c r="N1047" s="34">
        <v>0</v>
      </c>
      <c r="O1047" s="34">
        <v>3.7203973370088315E-2</v>
      </c>
      <c r="P1047" s="34">
        <v>0</v>
      </c>
      <c r="Q1047" s="34">
        <v>0</v>
      </c>
      <c r="R1047" s="34">
        <v>0</v>
      </c>
      <c r="S1047" s="35">
        <v>0</v>
      </c>
      <c r="T1047" s="35">
        <v>0</v>
      </c>
      <c r="U1047" s="35">
        <v>0</v>
      </c>
      <c r="V1047" s="35">
        <v>0</v>
      </c>
      <c r="W1047" s="35">
        <v>0</v>
      </c>
      <c r="X1047" s="35">
        <v>4.0539133015440834E-2</v>
      </c>
      <c r="Y1047" s="35">
        <v>0</v>
      </c>
      <c r="Z1047" s="35">
        <v>0</v>
      </c>
      <c r="AA1047" s="35">
        <v>0</v>
      </c>
      <c r="AB1047" s="35">
        <v>0</v>
      </c>
      <c r="AC1047" s="35">
        <v>0</v>
      </c>
      <c r="AD1047" s="35">
        <v>0</v>
      </c>
      <c r="AE1047" s="58" t="s">
        <v>5560</v>
      </c>
      <c r="AF1047" s="58"/>
      <c r="AG1047" s="57" t="str" cm="1">
        <f t="array" ref="AG1047">IFERROR(_xlfn.IFS(
AI1047="MPR ISSUE","PDH",
AI1047="BSS Hardware Issue","BSS",
AI1047="Sites strategiques, MLL, Pylone, etc.","ENVTECH",
AI1047="AKTIVCO DEFAUT GE &amp; POWER Cabinet","AKTIVCO",
AI1047="AKTIVCO Coupure ENEO &amp; Baisse de tension","AKTIVCO GRID ONLY",
AI1047="Coupure ENEO &amp; Baisse de tension","IHS GRID ONLY",
AI1047="Defaut GE &amp; POWER Cabinet","IHS",
AI1047="Sharing","Partners",
AI1047="Sites strategiques &amp; DataCenter","SST &amp; DC",
AI1047="Exclu","Exclu",
AI1047="SAT","SAT",
AI1047="SPARE-ISSUE","SPARE-ISSUE",
AI1047="Fiber CAmtel","TRANS_FO_CAMTEL",
AI1047="Fiber AOF","Fiber AOF",
AI1047="Projet OCM (HUAWEI)","TRAVAUX-HUAWEI",
AI1047="Projet OCM (NOKIA)","TRAVAUX-NOKIA",
AI1047="ACCESS-ISSUE","ACCESS-ISSUE",
AI1047="Projet OCM (ZTE, NOKIA, autres projets)","TRAVAUX OCM",
AI1047="No root CAuse","No root cause",
AI1047="ODU HS","PDH",
AI1047="IP &amp; VLAN","PDH",
AI1047="Warehouse HUAWEI","SPARE-ISSUE",
AI1047="SPARE-HS","SPARE-ISSUE",
AI1047="Power Telco","BSS",AI1047="no impacts","no impacts"
),"")</f>
        <v>no impacts</v>
      </c>
      <c r="AH1047" s="57" t="str" cm="1">
        <f t="array" ref="AH1047">IFERROR(_xlfn.IFS(
AI1047="MPR ISSUE","TX ISSUE",
AI1047="BSS Hardware Issue","RAN ISSUE",
AI1047="Sites strategiques, MLL, Pylone, etc.","ENVTECH",
AI1047="AKTIVCO DEFAUT GE &amp; POWER Cabinet","POWER ISSUE",
AI1047="AKTIVCO Coupure ENEO &amp; Baisse de tension","POWER ISSUE",
AI1047="Coupure ENEO &amp; Baisse de tension","POWER ISSUE",
AI1047="Defaut GE &amp; POWER Cabinet","POWER ISSUE",
AI1047="Sharing","POWER ISSUE",
AI1047="Sites strategiques &amp; DataCenter","POWER ISSUE",
AI1047="Exclu","Exclu",
AI1047="SAT","TX ISSUE",
AI1047="SPARE-ISSUE","SPARE-ISSUE",
AI1047="Fiber CAmtel","TX ISSUE",
AI1047="Fiber AOF","TX ISSUE",
AI1047="Projet OCM (HUAWEI)","TRAVAUX-HUAWEI",
AI1047="Projet OCM (NOKIA)","TRAVAUX -NOKIA",
AI1047="ACCESS-ISSUE","ACCESS-ISSUE",
AI1047="Projet OCM (ZTE, NOKIA, autres projets)","TRAVAUX OCM",
AI1047="No root CAuse","No root cause",
AI1047="ODU HS","TX ISSUE",
AI1047="IP &amp; VLAN","TX ISSUE",
AI1047="Warehouse HUAWEI","SPARE-ISSUE",
AI1047="SPARE-HS","SPARE-ISSUE",
AI1047="Power Telco","RAN ISSUE",AI1047="no impacts","no impacts"
),"")</f>
        <v>no impacts</v>
      </c>
      <c r="AI1047" s="85" t="s">
        <v>5998</v>
      </c>
      <c r="AJ1047" s="57" t="str" cm="1">
        <f t="array" ref="AJ1047">IFERROR(_xlfn.IFS(
AI1047="MPR ISSUE","ACTIVE",
AI1047="BSS Hardware Issue","ACTIVE",
AI1047="Sites strategiques, MLL, Pylone, etc.","PASSIVE",
AI1047="AKTIVCO DEFAUT GE &amp; POWER Cabinet","PASSIVE",
AI1047="AKTIVCO Coupure ENEO &amp; Baisse de tension","PASSIVE",
AI1047="Coupure ENEO &amp; Baisse de tension","PASSIVE",
AI1047="Defaut GE &amp; POWER Cabinet","PASSIVE",
AI1047="Sharing","PASSIVE",
AI1047="Sites strategiques &amp; DataCenter","PASSIVE",
AI1047="Exclu","Exclu",
AI1047="SAT","ACTIVE",
AI1047="SPARE-ISSUE","SPARE-ISSUE",
AI1047="Fiber CAmtel","ACTIVE",
AI1047="Fiber AOF","ACTIVE",
AI1047="Projet OCM (HUAWEI)","PLANNED WORKS",
AI1047="Projet OCM (NOKIA)","PLANNED WORKS",
AI1047="ACCESS-ISSUE","ACCESS-ISSUE",
AI1047="Projet OCM (ZTE, NOKIA, autres projets)","PLANNED WORKS",
AI1047="No root CAuse","No root cause",
AI1047="ODU HS","ACTIVE",
AI1047="IP &amp; VLAN","ACTIVE",
AI1047="Warehouse HUAWEI","SPARE-ISSUE",
AI1047="SPARE-HS","SPARE-ISSUE",
AI1047="Power Telco","ACTIVE", AI1047="no impacts","no impacts"
),"")</f>
        <v>no impacts</v>
      </c>
      <c r="AK1047" s="23" t="s">
        <v>5537</v>
      </c>
      <c r="AL1047" s="23" t="str">
        <f t="shared" si="28"/>
        <v>LIT_125</v>
      </c>
      <c r="AN1047" s="9" t="s">
        <v>5537</v>
      </c>
      <c r="AO1047" s="23" t="str">
        <f>_xlfn.XLOOKUP(B1047,'INCIDENT-05-03-2026'!E:E,'INCIDENT-05-03-2026'!F:F,"")</f>
        <v/>
      </c>
      <c r="AP1047" s="7" t="s">
        <v>5537</v>
      </c>
      <c r="AQ1047" s="6"/>
      <c r="AR1047" s="7"/>
      <c r="AS1047" s="3" t="str">
        <f>_xlfn.XLOOKUP(B1047,'[3]tt num | region | site id'!$C:$C,'[3]tt num | region | site id'!$Q:$Q,"")</f>
        <v/>
      </c>
      <c r="AT1047" s="24" t="str">
        <f>_xlfn.XLOOKUP(B1047,'[4]Cells Huawei 03052026 12h'!$B:$B,'[4]Cells Huawei 03052026 12h'!$T:$T,"")</f>
        <v/>
      </c>
      <c r="AU1047" s="24" t="str">
        <f>_xlfn.XLOOKUP(B1047,'[5]cells down 02052026 8h50'!$B:$B,'[5]cells down 02052026 8h50'!$R:$R,"")</f>
        <v/>
      </c>
      <c r="AV1047" s="24" t="str">
        <f>_xlfn.XLOOKUP(B1047,'[5]cells down 02052026 13h50'!$B:$B,'[5]cells down 02052026 13h50'!$R:$R,"")</f>
        <v/>
      </c>
      <c r="AW1047" s="24" t="str">
        <f>_xlfn.XLOOKUP(B1047,'[5]cells down 02052026 13h50'!$B:$B,'[5]cells down 02052026 13h50'!$R:$R,"")</f>
        <v/>
      </c>
      <c r="AX1047" s="24" t="str">
        <f>_xlfn.XLOOKUP(B1047,'[6]cell downs 03052026 8h40 '!$B:$B,'[6]cell downs 03052026 8h40 '!$R:$R,"")</f>
        <v/>
      </c>
      <c r="AY1047" s="24" t="str">
        <f>_xlfn.XLOOKUP(B1047,'[7]ALL SITES DOWN'!$D:$D,'[7]ALL SITES DOWN'!$J:$J,"")</f>
        <v/>
      </c>
      <c r="AZ1047" s="24" t="str">
        <f>_xlfn.XLOOKUP(B1047,'[8]ALL SITES DOWN'!$D:$D,'[8]ALL SITES DOWN'!$J:$J,"")</f>
        <v/>
      </c>
      <c r="BA1047" s="9" t="str">
        <f>_xlfn.XLOOKUP(B1047,[9]sheet1!$AC:$AC,[9]sheet1!$AF:$AF,"")</f>
        <v/>
      </c>
      <c r="BB1047" s="14" t="s">
        <v>5537</v>
      </c>
      <c r="BC1047" s="14" t="s">
        <v>5537</v>
      </c>
      <c r="BD1047" s="14" t="str">
        <f>_xlfn.XLOOKUP(B1047,'[10]cell downs 18042026 17h'!$B:$B,'[10]cell downs 18042026 17h'!$B:$B,"")</f>
        <v/>
      </c>
      <c r="BE1047" s="14" t="str">
        <f>_xlfn.XLOOKUP(B1047,'[11]Cells Huawei 19042026 15h'!$B:$B,'[11]Cells Huawei 19042026 15h'!$B:$B,"")</f>
        <v/>
      </c>
      <c r="BF1047" s="9" t="str">
        <f>_xlfn.XLOOKUP(B1047,'[12]cells down 19042026 9H40'!$B:$B,'[12]cells down 19042026 9H40'!$B:$B,"")</f>
        <v/>
      </c>
      <c r="BG1047" s="9" t="s">
        <v>2516</v>
      </c>
      <c r="BH1047" s="9" t="s">
        <v>5537</v>
      </c>
    </row>
    <row r="1048" spans="1:60" s="9" customFormat="1" x14ac:dyDescent="0.3">
      <c r="A1048" s="1" t="s">
        <v>641</v>
      </c>
      <c r="B1048" s="8" t="s">
        <v>642</v>
      </c>
      <c r="C1048" s="3" t="str">
        <f>_xlfn.XLOOKUP(B1048,'[1]daily break down'!$D:$D,'[1]daily break down'!$E:$E,"")</f>
        <v>LITTORAL</v>
      </c>
      <c r="D1048" s="1" t="s">
        <v>11</v>
      </c>
      <c r="E1048" s="1" t="s">
        <v>12</v>
      </c>
      <c r="F1048" s="3" t="s">
        <v>31</v>
      </c>
      <c r="G1048" s="1" t="s">
        <v>641</v>
      </c>
      <c r="H1048" s="41" t="str">
        <f>_xlfn.XLOOKUP(B1048,[2]CALCULATION!$B:$B,[2]CALCULATION!$H:$H,"")</f>
        <v>NOKIA</v>
      </c>
      <c r="I1048" s="34">
        <v>0</v>
      </c>
      <c r="J1048" s="34">
        <v>0</v>
      </c>
      <c r="K1048" s="34">
        <v>0</v>
      </c>
      <c r="L1048" s="34">
        <v>3.5888646075235377E-2</v>
      </c>
      <c r="M1048" s="34">
        <v>1.4942411168913235E-2</v>
      </c>
      <c r="N1048" s="34">
        <v>0.11211768587548591</v>
      </c>
      <c r="O1048" s="34">
        <v>0</v>
      </c>
      <c r="P1048" s="34">
        <v>0.27669868314052304</v>
      </c>
      <c r="Q1048" s="34">
        <v>0</v>
      </c>
      <c r="R1048" s="34">
        <v>8.7917708550138807E-2</v>
      </c>
      <c r="S1048" s="35">
        <v>0.25315133907486909</v>
      </c>
      <c r="T1048" s="35">
        <v>17402.278788812699</v>
      </c>
      <c r="U1048" s="35">
        <v>0</v>
      </c>
      <c r="V1048" s="35">
        <v>0</v>
      </c>
      <c r="W1048" s="35">
        <v>0</v>
      </c>
      <c r="X1048" s="35">
        <v>3.7294428667752268E-2</v>
      </c>
      <c r="Y1048" s="35">
        <v>0</v>
      </c>
      <c r="Z1048" s="35">
        <v>7.9009396946063491E-3</v>
      </c>
      <c r="AA1048" s="35">
        <v>0</v>
      </c>
      <c r="AB1048" s="35">
        <v>0</v>
      </c>
      <c r="AC1048" s="35">
        <v>0</v>
      </c>
      <c r="AD1048" s="35">
        <v>0</v>
      </c>
      <c r="AE1048" s="58" t="s">
        <v>5560</v>
      </c>
      <c r="AF1048" s="58"/>
      <c r="AG1048" s="57" t="str" cm="1">
        <f t="array" ref="AG1048">IFERROR(_xlfn.IFS(
AI1048="MPR ISSUE","PDH",
AI1048="BSS Hardware Issue","BSS",
AI1048="Sites strategiques, MLL, Pylone, etc.","ENVTECH",
AI1048="AKTIVCO DEFAUT GE &amp; POWER Cabinet","AKTIVCO",
AI1048="AKTIVCO Coupure ENEO &amp; Baisse de tension","AKTIVCO GRID ONLY",
AI1048="Coupure ENEO &amp; Baisse de tension","IHS GRID ONLY",
AI1048="Defaut GE &amp; POWER Cabinet","IHS",
AI1048="Sharing","Partners",
AI1048="Sites strategiques &amp; DataCenter","SST &amp; DC",
AI1048="Exclu","Exclu",
AI1048="SAT","SAT",
AI1048="SPARE-ISSUE","SPARE-ISSUE",
AI1048="Fiber CAmtel","TRANS_FO_CAMTEL",
AI1048="Fiber AOF","Fiber AOF",
AI1048="Projet OCM (HUAWEI)","TRAVAUX-HUAWEI",
AI1048="Projet OCM (NOKIA)","TRAVAUX-NOKIA",
AI1048="ACCESS-ISSUE","ACCESS-ISSUE",
AI1048="Projet OCM (ZTE, NOKIA, autres projets)","TRAVAUX OCM",
AI1048="No root CAuse","No root cause",
AI1048="ODU HS","PDH",
AI1048="IP &amp; VLAN","PDH",
AI1048="Warehouse HUAWEI","SPARE-ISSUE",
AI1048="SPARE-HS","SPARE-ISSUE",
AI1048="Power Telco","BSS",AI1048="no impacts","no impacts"
),"")</f>
        <v>BSS</v>
      </c>
      <c r="AH1048" s="57" t="str" cm="1">
        <f t="array" ref="AH1048">IFERROR(_xlfn.IFS(
AI1048="MPR ISSUE","TX ISSUE",
AI1048="BSS Hardware Issue","RAN ISSUE",
AI1048="Sites strategiques, MLL, Pylone, etc.","ENVTECH",
AI1048="AKTIVCO DEFAUT GE &amp; POWER Cabinet","POWER ISSUE",
AI1048="AKTIVCO Coupure ENEO &amp; Baisse de tension","POWER ISSUE",
AI1048="Coupure ENEO &amp; Baisse de tension","POWER ISSUE",
AI1048="Defaut GE &amp; POWER Cabinet","POWER ISSUE",
AI1048="Sharing","POWER ISSUE",
AI1048="Sites strategiques &amp; DataCenter","POWER ISSUE",
AI1048="Exclu","Exclu",
AI1048="SAT","TX ISSUE",
AI1048="SPARE-ISSUE","SPARE-ISSUE",
AI1048="Fiber CAmtel","TX ISSUE",
AI1048="Fiber AOF","TX ISSUE",
AI1048="Projet OCM (HUAWEI)","TRAVAUX-HUAWEI",
AI1048="Projet OCM (NOKIA)","TRAVAUX -NOKIA",
AI1048="ACCESS-ISSUE","ACCESS-ISSUE",
AI1048="Projet OCM (ZTE, NOKIA, autres projets)","TRAVAUX OCM",
AI1048="No root CAuse","No root cause",
AI1048="ODU HS","TX ISSUE",
AI1048="IP &amp; VLAN","TX ISSUE",
AI1048="Warehouse HUAWEI","SPARE-ISSUE",
AI1048="SPARE-HS","SPARE-ISSUE",
AI1048="Power Telco","RAN ISSUE",AI1048="no impacts","no impacts"
),"")</f>
        <v>RAN ISSUE</v>
      </c>
      <c r="AI1048" s="85" t="s">
        <v>5320</v>
      </c>
      <c r="AJ1048" s="57" t="str" cm="1">
        <f t="array" ref="AJ1048">IFERROR(_xlfn.IFS(
AI1048="MPR ISSUE","ACTIVE",
AI1048="BSS Hardware Issue","ACTIVE",
AI1048="Sites strategiques, MLL, Pylone, etc.","PASSIVE",
AI1048="AKTIVCO DEFAUT GE &amp; POWER Cabinet","PASSIVE",
AI1048="AKTIVCO Coupure ENEO &amp; Baisse de tension","PASSIVE",
AI1048="Coupure ENEO &amp; Baisse de tension","PASSIVE",
AI1048="Defaut GE &amp; POWER Cabinet","PASSIVE",
AI1048="Sharing","PASSIVE",
AI1048="Sites strategiques &amp; DataCenter","PASSIVE",
AI1048="Exclu","Exclu",
AI1048="SAT","ACTIVE",
AI1048="SPARE-ISSUE","SPARE-ISSUE",
AI1048="Fiber CAmtel","ACTIVE",
AI1048="Fiber AOF","ACTIVE",
AI1048="Projet OCM (HUAWEI)","PLANNED WORKS",
AI1048="Projet OCM (NOKIA)","PLANNED WORKS",
AI1048="ACCESS-ISSUE","ACCESS-ISSUE",
AI1048="Projet OCM (ZTE, NOKIA, autres projets)","PLANNED WORKS",
AI1048="No root CAuse","No root cause",
AI1048="ODU HS","ACTIVE",
AI1048="IP &amp; VLAN","ACTIVE",
AI1048="Warehouse HUAWEI","SPARE-ISSUE",
AI1048="SPARE-HS","SPARE-ISSUE",
AI1048="Power Telco","ACTIVE", AI1048="no impacts","no impacts"
),"")</f>
        <v>ACTIVE</v>
      </c>
      <c r="AK1048" s="23" t="s">
        <v>5801</v>
      </c>
      <c r="AL1048" s="23" t="str">
        <f t="shared" si="28"/>
        <v>LIT_212</v>
      </c>
      <c r="AN1048" s="9" t="s">
        <v>5537</v>
      </c>
      <c r="AO1048" s="23" t="str">
        <f>_xlfn.XLOOKUP(B1048,'INCIDENT-05-03-2026'!E:E,'INCIDENT-05-03-2026'!F:F,"")</f>
        <v/>
      </c>
      <c r="AP1048" s="7" t="s">
        <v>5537</v>
      </c>
      <c r="AQ1048" s="6"/>
      <c r="AR1048" s="7"/>
      <c r="AS1048" s="3" t="str">
        <f>_xlfn.XLOOKUP(B1048,'[3]tt num | region | site id'!$C:$C,'[3]tt num | region | site id'!$Q:$Q,"")</f>
        <v/>
      </c>
      <c r="AT1048" s="24" t="str">
        <f>_xlfn.XLOOKUP(B1048,'[4]Cells Huawei 03052026 12h'!$B:$B,'[4]Cells Huawei 03052026 12h'!$T:$T,"")</f>
        <v/>
      </c>
      <c r="AU1048" s="24" t="str">
        <f>_xlfn.XLOOKUP(B1048,'[5]cells down 02052026 8h50'!$B:$B,'[5]cells down 02052026 8h50'!$R:$R,"")</f>
        <v/>
      </c>
      <c r="AV1048" s="24" t="str">
        <f>_xlfn.XLOOKUP(B1048,'[5]cells down 02052026 13h50'!$B:$B,'[5]cells down 02052026 13h50'!$R:$R,"")</f>
        <v/>
      </c>
      <c r="AW1048" s="24" t="str">
        <f>_xlfn.XLOOKUP(B1048,'[5]cells down 02052026 13h50'!$B:$B,'[5]cells down 02052026 13h50'!$R:$R,"")</f>
        <v/>
      </c>
      <c r="AX1048" s="24" t="str">
        <f>_xlfn.XLOOKUP(B1048,'[6]cell downs 03052026 8h40 '!$B:$B,'[6]cell downs 03052026 8h40 '!$R:$R,"")</f>
        <v>(05/03/2026 cell nokia): 02/05/2026 : Check breaker and  interconnection FBBC  (sfp, optical fiber) between system and radio module, swap its if needed || FME eric activer</v>
      </c>
      <c r="AY1048" s="24" t="str">
        <f>_xlfn.XLOOKUP(B1048,'[7]ALL SITES DOWN'!$D:$D,'[7]ALL SITES DOWN'!$J:$J,"")</f>
        <v/>
      </c>
      <c r="AZ1048" s="24" t="str">
        <f>_xlfn.XLOOKUP(B1048,'[8]ALL SITES DOWN'!$D:$D,'[8]ALL SITES DOWN'!$J:$J,"")</f>
        <v/>
      </c>
      <c r="BA1048" s="9" t="str">
        <f>_xlfn.XLOOKUP(B1048,[9]sheet1!$AC:$AC,[9]sheet1!$AF:$AF,"")</f>
        <v/>
      </c>
      <c r="BB1048" s="14" t="s">
        <v>5537</v>
      </c>
      <c r="BC1048" s="14" t="s">
        <v>5537</v>
      </c>
      <c r="BD1048" s="14" t="str">
        <f>_xlfn.XLOOKUP(B1048,'[10]cell downs 18042026 17h'!$B:$B,'[10]cell downs 18042026 17h'!$B:$B,"")</f>
        <v/>
      </c>
      <c r="BE1048" s="14" t="str">
        <f>_xlfn.XLOOKUP(B1048,'[11]Cells Huawei 19042026 15h'!$B:$B,'[11]Cells Huawei 19042026 15h'!$B:$B,"")</f>
        <v/>
      </c>
      <c r="BF1048" s="9" t="str">
        <f>_xlfn.XLOOKUP(B1048,'[12]cells down 19042026 9H40'!$B:$B,'[12]cells down 19042026 9H40'!$B:$B,"")</f>
        <v/>
      </c>
      <c r="BG1048" s="9" t="s">
        <v>642</v>
      </c>
      <c r="BH1048" s="9" t="s">
        <v>12</v>
      </c>
    </row>
    <row r="1049" spans="1:60" s="9" customFormat="1" x14ac:dyDescent="0.3">
      <c r="A1049" s="1" t="s">
        <v>2971</v>
      </c>
      <c r="B1049" s="8" t="s">
        <v>3113</v>
      </c>
      <c r="C1049" s="3" t="str">
        <f>_xlfn.XLOOKUP(B1049,'[1]daily break down'!$D:$D,'[1]daily break down'!$E:$E,"")</f>
        <v>EXTREME-NORD</v>
      </c>
      <c r="D1049" s="1" t="s">
        <v>11</v>
      </c>
      <c r="E1049" s="1" t="s">
        <v>12</v>
      </c>
      <c r="F1049" s="3" t="s">
        <v>55</v>
      </c>
      <c r="G1049" s="1" t="s">
        <v>2971</v>
      </c>
      <c r="H1049" s="40" t="str">
        <f>_xlfn.XLOOKUP(B1049,[2]CALCULATION!$B:$B,[2]CALCULATION!$H:$H,"")</f>
        <v>HUAWEI</v>
      </c>
      <c r="I1049" s="34">
        <v>0</v>
      </c>
      <c r="J1049" s="34">
        <v>0</v>
      </c>
      <c r="K1049" s="34">
        <v>0</v>
      </c>
      <c r="L1049" s="34">
        <v>0</v>
      </c>
      <c r="M1049" s="34">
        <v>0</v>
      </c>
      <c r="N1049" s="34">
        <v>0</v>
      </c>
      <c r="O1049" s="34">
        <v>0</v>
      </c>
      <c r="P1049" s="34">
        <v>0</v>
      </c>
      <c r="Q1049" s="34">
        <v>0</v>
      </c>
      <c r="R1049" s="34">
        <v>0</v>
      </c>
      <c r="S1049" s="35">
        <v>0</v>
      </c>
      <c r="T1049" s="35">
        <v>0</v>
      </c>
      <c r="U1049" s="35">
        <v>0</v>
      </c>
      <c r="V1049" s="35">
        <v>0</v>
      </c>
      <c r="W1049" s="35">
        <v>1.6479612365273816E-2</v>
      </c>
      <c r="X1049" s="35">
        <v>3.6026858201139732E-2</v>
      </c>
      <c r="Y1049" s="35">
        <v>0</v>
      </c>
      <c r="Z1049" s="35">
        <v>0</v>
      </c>
      <c r="AA1049" s="35">
        <v>0</v>
      </c>
      <c r="AB1049" s="35">
        <v>0</v>
      </c>
      <c r="AC1049" s="35">
        <v>0</v>
      </c>
      <c r="AD1049" s="35">
        <v>0</v>
      </c>
      <c r="AE1049" s="58" t="s">
        <v>5603</v>
      </c>
      <c r="AF1049" s="58"/>
      <c r="AG1049" s="57" t="str" cm="1">
        <f t="array" ref="AG1049">IFERROR(_xlfn.IFS(
AI1049="MPR ISSUE","PDH",
AI1049="BSS Hardware Issue","BSS",
AI1049="Sites strategiques, MLL, Pylone, etc.","ENVTECH",
AI1049="AKTIVCO DEFAUT GE &amp; POWER Cabinet","AKTIVCO",
AI1049="AKTIVCO Coupure ENEO &amp; Baisse de tension","AKTIVCO GRID ONLY",
AI1049="Coupure ENEO &amp; Baisse de tension","IHS GRID ONLY",
AI1049="Defaut GE &amp; POWER Cabinet","IHS",
AI1049="Sharing","Partners",
AI1049="Sites strategiques &amp; DataCenter","SST &amp; DC",
AI1049="Exclu","Exclu",
AI1049="SAT","SAT",
AI1049="SPARE-ISSUE","SPARE-ISSUE",
AI1049="Fiber CAmtel","TRANS_FO_CAMTEL",
AI1049="Fiber AOF","Fiber AOF",
AI1049="Projet OCM (HUAWEI)","TRAVAUX-HUAWEI",
AI1049="Projet OCM (NOKIA)","TRAVAUX-NOKIA",
AI1049="ACCESS-ISSUE","ACCESS-ISSUE",
AI1049="Projet OCM (ZTE, NOKIA, autres projets)","TRAVAUX OCM",
AI1049="No root CAuse","No root cause",
AI1049="ODU HS","PDH",
AI1049="IP &amp; VLAN","PDH",
AI1049="Warehouse HUAWEI","SPARE-ISSUE",
AI1049="SPARE-HS","SPARE-ISSUE",
AI1049="Power Telco","BSS",AI1049="no impacts","no impacts"
),"")</f>
        <v>no impacts</v>
      </c>
      <c r="AH1049" s="57" t="str" cm="1">
        <f t="array" ref="AH1049">IFERROR(_xlfn.IFS(
AI1049="MPR ISSUE","TX ISSUE",
AI1049="BSS Hardware Issue","RAN ISSUE",
AI1049="Sites strategiques, MLL, Pylone, etc.","ENVTECH",
AI1049="AKTIVCO DEFAUT GE &amp; POWER Cabinet","POWER ISSUE",
AI1049="AKTIVCO Coupure ENEO &amp; Baisse de tension","POWER ISSUE",
AI1049="Coupure ENEO &amp; Baisse de tension","POWER ISSUE",
AI1049="Defaut GE &amp; POWER Cabinet","POWER ISSUE",
AI1049="Sharing","POWER ISSUE",
AI1049="Sites strategiques &amp; DataCenter","POWER ISSUE",
AI1049="Exclu","Exclu",
AI1049="SAT","TX ISSUE",
AI1049="SPARE-ISSUE","SPARE-ISSUE",
AI1049="Fiber CAmtel","TX ISSUE",
AI1049="Fiber AOF","TX ISSUE",
AI1049="Projet OCM (HUAWEI)","TRAVAUX-HUAWEI",
AI1049="Projet OCM (NOKIA)","TRAVAUX -NOKIA",
AI1049="ACCESS-ISSUE","ACCESS-ISSUE",
AI1049="Projet OCM (ZTE, NOKIA, autres projets)","TRAVAUX OCM",
AI1049="No root CAuse","No root cause",
AI1049="ODU HS","TX ISSUE",
AI1049="IP &amp; VLAN","TX ISSUE",
AI1049="Warehouse HUAWEI","SPARE-ISSUE",
AI1049="SPARE-HS","SPARE-ISSUE",
AI1049="Power Telco","RAN ISSUE",AI1049="no impacts","no impacts"
),"")</f>
        <v>no impacts</v>
      </c>
      <c r="AI1049" s="85" t="s">
        <v>5998</v>
      </c>
      <c r="AJ1049" s="57" t="str" cm="1">
        <f t="array" ref="AJ1049">IFERROR(_xlfn.IFS(
AI1049="MPR ISSUE","ACTIVE",
AI1049="BSS Hardware Issue","ACTIVE",
AI1049="Sites strategiques, MLL, Pylone, etc.","PASSIVE",
AI1049="AKTIVCO DEFAUT GE &amp; POWER Cabinet","PASSIVE",
AI1049="AKTIVCO Coupure ENEO &amp; Baisse de tension","PASSIVE",
AI1049="Coupure ENEO &amp; Baisse de tension","PASSIVE",
AI1049="Defaut GE &amp; POWER Cabinet","PASSIVE",
AI1049="Sharing","PASSIVE",
AI1049="Sites strategiques &amp; DataCenter","PASSIVE",
AI1049="Exclu","Exclu",
AI1049="SAT","ACTIVE",
AI1049="SPARE-ISSUE","SPARE-ISSUE",
AI1049="Fiber CAmtel","ACTIVE",
AI1049="Fiber AOF","ACTIVE",
AI1049="Projet OCM (HUAWEI)","PLANNED WORKS",
AI1049="Projet OCM (NOKIA)","PLANNED WORKS",
AI1049="ACCESS-ISSUE","ACCESS-ISSUE",
AI1049="Projet OCM (ZTE, NOKIA, autres projets)","PLANNED WORKS",
AI1049="No root CAuse","No root cause",
AI1049="ODU HS","ACTIVE",
AI1049="IP &amp; VLAN","ACTIVE",
AI1049="Warehouse HUAWEI","SPARE-ISSUE",
AI1049="SPARE-HS","SPARE-ISSUE",
AI1049="Power Telco","ACTIVE", AI1049="no impacts","no impacts"
),"")</f>
        <v>no impacts</v>
      </c>
      <c r="AK1049" s="23" t="s">
        <v>5537</v>
      </c>
      <c r="AL1049" s="23" t="str">
        <f t="shared" si="28"/>
        <v>EXN_014</v>
      </c>
      <c r="AN1049" s="9" t="s">
        <v>5537</v>
      </c>
      <c r="AO1049" s="23" t="str">
        <f>_xlfn.XLOOKUP(B1049,'INCIDENT-05-03-2026'!E:E,'INCIDENT-05-03-2026'!F:F,"")</f>
        <v/>
      </c>
      <c r="AP1049" s="7" t="s">
        <v>5537</v>
      </c>
      <c r="AQ1049" s="6"/>
      <c r="AR1049" s="7"/>
      <c r="AS1049" s="3" t="str">
        <f>_xlfn.XLOOKUP(B1049,'[3]tt num | region | site id'!$C:$C,'[3]tt num | region | site id'!$Q:$Q,"")</f>
        <v/>
      </c>
      <c r="AT1049" s="24" t="str">
        <f>_xlfn.XLOOKUP(B1049,'[4]Cells Huawei 03052026 12h'!$B:$B,'[4]Cells Huawei 03052026 12h'!$T:$T,"")</f>
        <v/>
      </c>
      <c r="AU1049" s="24" t="str">
        <f>_xlfn.XLOOKUP(B1049,'[5]cells down 02052026 8h50'!$B:$B,'[5]cells down 02052026 8h50'!$R:$R,"")</f>
        <v/>
      </c>
      <c r="AV1049" s="24" t="str">
        <f>_xlfn.XLOOKUP(B1049,'[5]cells down 02052026 13h50'!$B:$B,'[5]cells down 02052026 13h50'!$R:$R,"")</f>
        <v/>
      </c>
      <c r="AW1049" s="24" t="str">
        <f>_xlfn.XLOOKUP(B1049,'[5]cells down 02052026 13h50'!$B:$B,'[5]cells down 02052026 13h50'!$R:$R,"")</f>
        <v/>
      </c>
      <c r="AX1049" s="24" t="str">
        <f>_xlfn.XLOOKUP(B1049,'[6]cell downs 03052026 8h40 '!$B:$B,'[6]cell downs 03052026 8h40 '!$R:$R,"")</f>
        <v/>
      </c>
      <c r="AY1049" s="24" t="str">
        <f>_xlfn.XLOOKUP(B1049,'[7]ALL SITES DOWN'!$D:$D,'[7]ALL SITES DOWN'!$J:$J,"")</f>
        <v/>
      </c>
      <c r="AZ1049" s="24" t="str">
        <f>_xlfn.XLOOKUP(B1049,'[8]ALL SITES DOWN'!$D:$D,'[8]ALL SITES DOWN'!$J:$J,"")</f>
        <v/>
      </c>
      <c r="BA1049" s="9" t="str">
        <f>_xlfn.XLOOKUP(B1049,[9]sheet1!$AC:$AC,[9]sheet1!$AF:$AF,"")</f>
        <v/>
      </c>
      <c r="BB1049" s="14" t="s">
        <v>5537</v>
      </c>
      <c r="BC1049" s="14" t="s">
        <v>5537</v>
      </c>
      <c r="BD1049" s="14" t="str">
        <f>_xlfn.XLOOKUP(B1049,'[10]cell downs 18042026 17h'!$B:$B,'[10]cell downs 18042026 17h'!$B:$B,"")</f>
        <v/>
      </c>
      <c r="BE1049" s="14" t="str">
        <f>_xlfn.XLOOKUP(B1049,'[11]Cells Huawei 19042026 15h'!$B:$B,'[11]Cells Huawei 19042026 15h'!$B:$B,"")</f>
        <v/>
      </c>
      <c r="BF1049" s="9" t="str">
        <f>_xlfn.XLOOKUP(B1049,'[12]cells down 19042026 9H40'!$B:$B,'[12]cells down 19042026 9H40'!$B:$B,"")</f>
        <v/>
      </c>
      <c r="BG1049" s="9" t="s">
        <v>3113</v>
      </c>
      <c r="BH1049" s="9" t="s">
        <v>5537</v>
      </c>
    </row>
    <row r="1050" spans="1:60" s="9" customFormat="1" x14ac:dyDescent="0.3">
      <c r="A1050" s="1" t="s">
        <v>4338</v>
      </c>
      <c r="B1050" s="8" t="s">
        <v>5206</v>
      </c>
      <c r="C1050" s="3" t="str">
        <f>_xlfn.XLOOKUP(B1050,'[1]daily break down'!$D:$D,'[1]daily break down'!$E:$E,"")</f>
        <v>SUD-OUEST</v>
      </c>
      <c r="D1050" s="1" t="s">
        <v>11</v>
      </c>
      <c r="E1050" s="1" t="s">
        <v>12</v>
      </c>
      <c r="F1050" s="3" t="s">
        <v>13</v>
      </c>
      <c r="G1050" s="1" t="s">
        <v>4338</v>
      </c>
      <c r="H1050" s="40" t="str">
        <f>_xlfn.XLOOKUP(B1050,[2]CALCULATION!$B:$B,[2]CALCULATION!$H:$H,"")</f>
        <v>HUAWEI</v>
      </c>
      <c r="I1050" s="34">
        <v>0</v>
      </c>
      <c r="J1050" s="34">
        <v>0</v>
      </c>
      <c r="K1050" s="34">
        <v>0</v>
      </c>
      <c r="L1050" s="34">
        <v>0</v>
      </c>
      <c r="M1050" s="34">
        <v>0</v>
      </c>
      <c r="N1050" s="34">
        <v>0</v>
      </c>
      <c r="O1050" s="34">
        <v>0</v>
      </c>
      <c r="P1050" s="34">
        <v>0</v>
      </c>
      <c r="Q1050" s="34">
        <v>0</v>
      </c>
      <c r="R1050" s="34">
        <v>0</v>
      </c>
      <c r="S1050" s="35">
        <v>0</v>
      </c>
      <c r="T1050" s="35">
        <v>0</v>
      </c>
      <c r="U1050" s="35">
        <v>0</v>
      </c>
      <c r="V1050" s="35">
        <v>0.52930945430367571</v>
      </c>
      <c r="W1050" s="35">
        <v>0</v>
      </c>
      <c r="X1050" s="35">
        <v>3.5955517887870152E-2</v>
      </c>
      <c r="Y1050" s="35">
        <v>0</v>
      </c>
      <c r="Z1050" s="35">
        <v>0</v>
      </c>
      <c r="AA1050" s="35">
        <v>0</v>
      </c>
      <c r="AB1050" s="35">
        <v>0</v>
      </c>
      <c r="AC1050" s="35">
        <v>0</v>
      </c>
      <c r="AD1050" s="35">
        <v>0</v>
      </c>
      <c r="AE1050" s="58" t="s">
        <v>5560</v>
      </c>
      <c r="AF1050" s="58"/>
      <c r="AG1050" s="57" t="str" cm="1">
        <f t="array" ref="AG1050">IFERROR(_xlfn.IFS(
AI1050="MPR ISSUE","PDH",
AI1050="BSS Hardware Issue","BSS",
AI1050="Sites strategiques, MLL, Pylone, etc.","ENVTECH",
AI1050="AKTIVCO DEFAUT GE &amp; POWER Cabinet","AKTIVCO",
AI1050="AKTIVCO Coupure ENEO &amp; Baisse de tension","AKTIVCO GRID ONLY",
AI1050="Coupure ENEO &amp; Baisse de tension","IHS GRID ONLY",
AI1050="Defaut GE &amp; POWER Cabinet","IHS",
AI1050="Sharing","Partners",
AI1050="Sites strategiques &amp; DataCenter","SST &amp; DC",
AI1050="Exclu","Exclu",
AI1050="SAT","SAT",
AI1050="SPARE-ISSUE","SPARE-ISSUE",
AI1050="Fiber CAmtel","TRANS_FO_CAMTEL",
AI1050="Fiber AOF","Fiber AOF",
AI1050="Projet OCM (HUAWEI)","TRAVAUX-HUAWEI",
AI1050="Projet OCM (NOKIA)","TRAVAUX-NOKIA",
AI1050="ACCESS-ISSUE","ACCESS-ISSUE",
AI1050="Projet OCM (ZTE, NOKIA, autres projets)","TRAVAUX OCM",
AI1050="No root CAuse","No root cause",
AI1050="ODU HS","PDH",
AI1050="IP &amp; VLAN","PDH",
AI1050="Warehouse HUAWEI","SPARE-ISSUE",
AI1050="SPARE-HS","SPARE-ISSUE",
AI1050="Power Telco","BSS",AI1050="no impacts","no impacts"
),"")</f>
        <v>no impacts</v>
      </c>
      <c r="AH1050" s="57" t="str" cm="1">
        <f t="array" ref="AH1050">IFERROR(_xlfn.IFS(
AI1050="MPR ISSUE","TX ISSUE",
AI1050="BSS Hardware Issue","RAN ISSUE",
AI1050="Sites strategiques, MLL, Pylone, etc.","ENVTECH",
AI1050="AKTIVCO DEFAUT GE &amp; POWER Cabinet","POWER ISSUE",
AI1050="AKTIVCO Coupure ENEO &amp; Baisse de tension","POWER ISSUE",
AI1050="Coupure ENEO &amp; Baisse de tension","POWER ISSUE",
AI1050="Defaut GE &amp; POWER Cabinet","POWER ISSUE",
AI1050="Sharing","POWER ISSUE",
AI1050="Sites strategiques &amp; DataCenter","POWER ISSUE",
AI1050="Exclu","Exclu",
AI1050="SAT","TX ISSUE",
AI1050="SPARE-ISSUE","SPARE-ISSUE",
AI1050="Fiber CAmtel","TX ISSUE",
AI1050="Fiber AOF","TX ISSUE",
AI1050="Projet OCM (HUAWEI)","TRAVAUX-HUAWEI",
AI1050="Projet OCM (NOKIA)","TRAVAUX -NOKIA",
AI1050="ACCESS-ISSUE","ACCESS-ISSUE",
AI1050="Projet OCM (ZTE, NOKIA, autres projets)","TRAVAUX OCM",
AI1050="No root CAuse","No root cause",
AI1050="ODU HS","TX ISSUE",
AI1050="IP &amp; VLAN","TX ISSUE",
AI1050="Warehouse HUAWEI","SPARE-ISSUE",
AI1050="SPARE-HS","SPARE-ISSUE",
AI1050="Power Telco","RAN ISSUE",AI1050="no impacts","no impacts"
),"")</f>
        <v>no impacts</v>
      </c>
      <c r="AI1050" s="85" t="s">
        <v>5998</v>
      </c>
      <c r="AJ1050" s="57" t="str" cm="1">
        <f t="array" ref="AJ1050">IFERROR(_xlfn.IFS(
AI1050="MPR ISSUE","ACTIVE",
AI1050="BSS Hardware Issue","ACTIVE",
AI1050="Sites strategiques, MLL, Pylone, etc.","PASSIVE",
AI1050="AKTIVCO DEFAUT GE &amp; POWER Cabinet","PASSIVE",
AI1050="AKTIVCO Coupure ENEO &amp; Baisse de tension","PASSIVE",
AI1050="Coupure ENEO &amp; Baisse de tension","PASSIVE",
AI1050="Defaut GE &amp; POWER Cabinet","PASSIVE",
AI1050="Sharing","PASSIVE",
AI1050="Sites strategiques &amp; DataCenter","PASSIVE",
AI1050="Exclu","Exclu",
AI1050="SAT","ACTIVE",
AI1050="SPARE-ISSUE","SPARE-ISSUE",
AI1050="Fiber CAmtel","ACTIVE",
AI1050="Fiber AOF","ACTIVE",
AI1050="Projet OCM (HUAWEI)","PLANNED WORKS",
AI1050="Projet OCM (NOKIA)","PLANNED WORKS",
AI1050="ACCESS-ISSUE","ACCESS-ISSUE",
AI1050="Projet OCM (ZTE, NOKIA, autres projets)","PLANNED WORKS",
AI1050="No root CAuse","No root cause",
AI1050="ODU HS","ACTIVE",
AI1050="IP &amp; VLAN","ACTIVE",
AI1050="Warehouse HUAWEI","SPARE-ISSUE",
AI1050="SPARE-HS","SPARE-ISSUE",
AI1050="Power Telco","ACTIVE", AI1050="no impacts","no impacts"
),"")</f>
        <v>no impacts</v>
      </c>
      <c r="AK1050" s="23" t="s">
        <v>5537</v>
      </c>
      <c r="AL1050" s="23" t="str">
        <f t="shared" si="28"/>
        <v>SUO_012</v>
      </c>
      <c r="AN1050" s="9" t="s">
        <v>5537</v>
      </c>
      <c r="AO1050" s="23" t="str">
        <f>_xlfn.XLOOKUP(B1050,'INCIDENT-05-03-2026'!E:E,'INCIDENT-05-03-2026'!F:F,"")</f>
        <v/>
      </c>
      <c r="AP1050" s="7" t="s">
        <v>5537</v>
      </c>
      <c r="AQ1050" s="6"/>
      <c r="AR1050" s="7"/>
      <c r="AS1050" s="3" t="str">
        <f>_xlfn.XLOOKUP(B1050,'[3]tt num | region | site id'!$C:$C,'[3]tt num | region | site id'!$Q:$Q,"")</f>
        <v/>
      </c>
      <c r="AT1050" s="24" t="str">
        <f>_xlfn.XLOOKUP(B1050,'[4]Cells Huawei 03052026 12h'!$B:$B,'[4]Cells Huawei 03052026 12h'!$T:$T,"")</f>
        <v/>
      </c>
      <c r="AU1050" s="24" t="str">
        <f>_xlfn.XLOOKUP(B1050,'[5]cells down 02052026 8h50'!$B:$B,'[5]cells down 02052026 8h50'!$R:$R,"")</f>
        <v/>
      </c>
      <c r="AV1050" s="24" t="str">
        <f>_xlfn.XLOOKUP(B1050,'[5]cells down 02052026 13h50'!$B:$B,'[5]cells down 02052026 13h50'!$R:$R,"")</f>
        <v/>
      </c>
      <c r="AW1050" s="24" t="str">
        <f>_xlfn.XLOOKUP(B1050,'[5]cells down 02052026 13h50'!$B:$B,'[5]cells down 02052026 13h50'!$R:$R,"")</f>
        <v/>
      </c>
      <c r="AX1050" s="24" t="str">
        <f>_xlfn.XLOOKUP(B1050,'[6]cell downs 03052026 8h40 '!$B:$B,'[6]cell downs 03052026 8h40 '!$R:$R,"")</f>
        <v/>
      </c>
      <c r="AY1050" s="24" t="str">
        <f>_xlfn.XLOOKUP(B1050,'[7]ALL SITES DOWN'!$D:$D,'[7]ALL SITES DOWN'!$J:$J,"")</f>
        <v/>
      </c>
      <c r="AZ1050" s="24" t="str">
        <f>_xlfn.XLOOKUP(B1050,'[8]ALL SITES DOWN'!$D:$D,'[8]ALL SITES DOWN'!$J:$J,"")</f>
        <v/>
      </c>
      <c r="BA1050" s="9" t="str">
        <f>_xlfn.XLOOKUP(B1050,[9]sheet1!$AC:$AC,[9]sheet1!$AF:$AF,"")</f>
        <v/>
      </c>
      <c r="BB1050" s="14" t="s">
        <v>5537</v>
      </c>
      <c r="BC1050" s="14" t="s">
        <v>5537</v>
      </c>
      <c r="BD1050" s="14" t="str">
        <f>_xlfn.XLOOKUP(B1050,'[10]cell downs 18042026 17h'!$B:$B,'[10]cell downs 18042026 17h'!$B:$B,"")</f>
        <v/>
      </c>
      <c r="BE1050" s="14" t="str">
        <f>_xlfn.XLOOKUP(B1050,'[11]Cells Huawei 19042026 15h'!$B:$B,'[11]Cells Huawei 19042026 15h'!$B:$B,"")</f>
        <v/>
      </c>
      <c r="BF1050" s="9" t="str">
        <f>_xlfn.XLOOKUP(B1050,'[12]cells down 19042026 9H40'!$B:$B,'[12]cells down 19042026 9H40'!$B:$B,"")</f>
        <v/>
      </c>
      <c r="BG1050" s="9" t="s">
        <v>5206</v>
      </c>
      <c r="BH1050" s="9" t="s">
        <v>1129</v>
      </c>
    </row>
    <row r="1051" spans="1:60" s="9" customFormat="1" x14ac:dyDescent="0.3">
      <c r="A1051" s="1" t="s">
        <v>2801</v>
      </c>
      <c r="B1051" s="8" t="s">
        <v>2802</v>
      </c>
      <c r="C1051" s="3" t="str">
        <f>_xlfn.XLOOKUP(B1051,'[1]daily break down'!$D:$D,'[1]daily break down'!$E:$E,"")</f>
        <v>CENTRE</v>
      </c>
      <c r="D1051" s="1" t="s">
        <v>11</v>
      </c>
      <c r="E1051" s="1" t="s">
        <v>12</v>
      </c>
      <c r="F1051" s="3" t="s">
        <v>37</v>
      </c>
      <c r="G1051" s="1" t="s">
        <v>1618</v>
      </c>
      <c r="H1051" s="42" t="str">
        <f>_xlfn.XLOOKUP(B1051,[2]CALCULATION!$B:$B,[2]CALCULATION!$H:$H,"")</f>
        <v>ZTE</v>
      </c>
      <c r="I1051" s="34">
        <v>0</v>
      </c>
      <c r="J1051" s="34">
        <v>0.13980917893006692</v>
      </c>
      <c r="K1051" s="34">
        <v>0</v>
      </c>
      <c r="L1051" s="34">
        <v>0</v>
      </c>
      <c r="M1051" s="34">
        <v>0.19961019652829567</v>
      </c>
      <c r="N1051" s="34">
        <v>0</v>
      </c>
      <c r="O1051" s="34">
        <v>0</v>
      </c>
      <c r="P1051" s="34">
        <v>0</v>
      </c>
      <c r="Q1051" s="34">
        <v>3.7562815145833865</v>
      </c>
      <c r="R1051" s="34">
        <v>0</v>
      </c>
      <c r="S1051" s="35">
        <v>2.0872927207197955</v>
      </c>
      <c r="T1051" s="35">
        <v>0</v>
      </c>
      <c r="U1051" s="35">
        <v>0</v>
      </c>
      <c r="V1051" s="35">
        <v>0</v>
      </c>
      <c r="W1051" s="35">
        <v>0</v>
      </c>
      <c r="X1051" s="35">
        <v>3.4885413188826091E-2</v>
      </c>
      <c r="Y1051" s="35">
        <v>0</v>
      </c>
      <c r="Z1051" s="35">
        <v>0</v>
      </c>
      <c r="AA1051" s="35">
        <v>0</v>
      </c>
      <c r="AB1051" s="35">
        <v>0</v>
      </c>
      <c r="AC1051" s="35">
        <v>0</v>
      </c>
      <c r="AD1051" s="35">
        <v>0</v>
      </c>
      <c r="AE1051" s="58" t="s">
        <v>5560</v>
      </c>
      <c r="AF1051" s="58"/>
      <c r="AG1051" s="57" t="str" cm="1">
        <f t="array" ref="AG1051">IFERROR(_xlfn.IFS(
AI1051="MPR ISSUE","PDH",
AI1051="BSS Hardware Issue","BSS",
AI1051="Sites strategiques, MLL, Pylone, etc.","ENVTECH",
AI1051="AKTIVCO DEFAUT GE &amp; POWER Cabinet","AKTIVCO",
AI1051="AKTIVCO Coupure ENEO &amp; Baisse de tension","AKTIVCO GRID ONLY",
AI1051="Coupure ENEO &amp; Baisse de tension","IHS GRID ONLY",
AI1051="Defaut GE &amp; POWER Cabinet","IHS",
AI1051="Sharing","Partners",
AI1051="Sites strategiques &amp; DataCenter","SST &amp; DC",
AI1051="Exclu","Exclu",
AI1051="SAT","SAT",
AI1051="SPARE-ISSUE","SPARE-ISSUE",
AI1051="Fiber CAmtel","TRANS_FO_CAMTEL",
AI1051="Fiber AOF","Fiber AOF",
AI1051="Projet OCM (HUAWEI)","TRAVAUX-HUAWEI",
AI1051="Projet OCM (NOKIA)","TRAVAUX-NOKIA",
AI1051="ACCESS-ISSUE","ACCESS-ISSUE",
AI1051="Projet OCM (ZTE, NOKIA, autres projets)","TRAVAUX OCM",
AI1051="No root CAuse","No root cause",
AI1051="ODU HS","PDH",
AI1051="IP &amp; VLAN","PDH",
AI1051="Warehouse HUAWEI","SPARE-ISSUE",
AI1051="SPARE-HS","SPARE-ISSUE",
AI1051="Power Telco","BSS",AI1051="no impacts","no impacts"
),"")</f>
        <v>no impacts</v>
      </c>
      <c r="AH1051" s="57" t="str" cm="1">
        <f t="array" ref="AH1051">IFERROR(_xlfn.IFS(
AI1051="MPR ISSUE","TX ISSUE",
AI1051="BSS Hardware Issue","RAN ISSUE",
AI1051="Sites strategiques, MLL, Pylone, etc.","ENVTECH",
AI1051="AKTIVCO DEFAUT GE &amp; POWER Cabinet","POWER ISSUE",
AI1051="AKTIVCO Coupure ENEO &amp; Baisse de tension","POWER ISSUE",
AI1051="Coupure ENEO &amp; Baisse de tension","POWER ISSUE",
AI1051="Defaut GE &amp; POWER Cabinet","POWER ISSUE",
AI1051="Sharing","POWER ISSUE",
AI1051="Sites strategiques &amp; DataCenter","POWER ISSUE",
AI1051="Exclu","Exclu",
AI1051="SAT","TX ISSUE",
AI1051="SPARE-ISSUE","SPARE-ISSUE",
AI1051="Fiber CAmtel","TX ISSUE",
AI1051="Fiber AOF","TX ISSUE",
AI1051="Projet OCM (HUAWEI)","TRAVAUX-HUAWEI",
AI1051="Projet OCM (NOKIA)","TRAVAUX -NOKIA",
AI1051="ACCESS-ISSUE","ACCESS-ISSUE",
AI1051="Projet OCM (ZTE, NOKIA, autres projets)","TRAVAUX OCM",
AI1051="No root CAuse","No root cause",
AI1051="ODU HS","TX ISSUE",
AI1051="IP &amp; VLAN","TX ISSUE",
AI1051="Warehouse HUAWEI","SPARE-ISSUE",
AI1051="SPARE-HS","SPARE-ISSUE",
AI1051="Power Telco","RAN ISSUE",AI1051="no impacts","no impacts"
),"")</f>
        <v>no impacts</v>
      </c>
      <c r="AI1051" s="85" t="s">
        <v>5998</v>
      </c>
      <c r="AJ1051" s="57" t="str" cm="1">
        <f t="array" ref="AJ1051">IFERROR(_xlfn.IFS(
AI1051="MPR ISSUE","ACTIVE",
AI1051="BSS Hardware Issue","ACTIVE",
AI1051="Sites strategiques, MLL, Pylone, etc.","PASSIVE",
AI1051="AKTIVCO DEFAUT GE &amp; POWER Cabinet","PASSIVE",
AI1051="AKTIVCO Coupure ENEO &amp; Baisse de tension","PASSIVE",
AI1051="Coupure ENEO &amp; Baisse de tension","PASSIVE",
AI1051="Defaut GE &amp; POWER Cabinet","PASSIVE",
AI1051="Sharing","PASSIVE",
AI1051="Sites strategiques &amp; DataCenter","PASSIVE",
AI1051="Exclu","Exclu",
AI1051="SAT","ACTIVE",
AI1051="SPARE-ISSUE","SPARE-ISSUE",
AI1051="Fiber CAmtel","ACTIVE",
AI1051="Fiber AOF","ACTIVE",
AI1051="Projet OCM (HUAWEI)","PLANNED WORKS",
AI1051="Projet OCM (NOKIA)","PLANNED WORKS",
AI1051="ACCESS-ISSUE","ACCESS-ISSUE",
AI1051="Projet OCM (ZTE, NOKIA, autres projets)","PLANNED WORKS",
AI1051="No root CAuse","No root cause",
AI1051="ODU HS","ACTIVE",
AI1051="IP &amp; VLAN","ACTIVE",
AI1051="Warehouse HUAWEI","SPARE-ISSUE",
AI1051="SPARE-HS","SPARE-ISSUE",
AI1051="Power Telco","ACTIVE", AI1051="no impacts","no impacts"
),"")</f>
        <v>no impacts</v>
      </c>
      <c r="AK1051" s="23" t="s">
        <v>5537</v>
      </c>
      <c r="AL1051" s="23" t="str">
        <f t="shared" si="28"/>
        <v>CTR_828</v>
      </c>
      <c r="AN1051" s="9" t="s">
        <v>5537</v>
      </c>
      <c r="AO1051" s="23" t="str">
        <f>_xlfn.XLOOKUP(B1051,'INCIDENT-05-03-2026'!E:E,'INCIDENT-05-03-2026'!F:F,"")</f>
        <v/>
      </c>
      <c r="AP1051" s="7" t="s">
        <v>5537</v>
      </c>
      <c r="AQ1051" s="6"/>
      <c r="AR1051" s="7"/>
      <c r="AS1051" s="3" t="str">
        <f>_xlfn.XLOOKUP(B1051,'[3]tt num | region | site id'!$C:$C,'[3]tt num | region | site id'!$Q:$Q,"")</f>
        <v/>
      </c>
      <c r="AT1051" s="24" t="str">
        <f>_xlfn.XLOOKUP(B1051,'[4]Cells Huawei 03052026 12h'!$B:$B,'[4]Cells Huawei 03052026 12h'!$T:$T,"")</f>
        <v/>
      </c>
      <c r="AU1051" s="24" t="str">
        <f>_xlfn.XLOOKUP(B1051,'[5]cells down 02052026 8h50'!$B:$B,'[5]cells down 02052026 8h50'!$R:$R,"")</f>
        <v/>
      </c>
      <c r="AV1051" s="24" t="str">
        <f>_xlfn.XLOOKUP(B1051,'[5]cells down 02052026 13h50'!$B:$B,'[5]cells down 02052026 13h50'!$R:$R,"")</f>
        <v/>
      </c>
      <c r="AW1051" s="24" t="str">
        <f>_xlfn.XLOOKUP(B1051,'[5]cells down 02052026 13h50'!$B:$B,'[5]cells down 02052026 13h50'!$R:$R,"")</f>
        <v/>
      </c>
      <c r="AX1051" s="24" t="str">
        <f>_xlfn.XLOOKUP(B1051,'[6]cell downs 03052026 8h40 '!$B:$B,'[6]cell downs 03052026 8h40 '!$R:$R,"")</f>
        <v/>
      </c>
      <c r="AY1051" s="24" t="str">
        <f>_xlfn.XLOOKUP(B1051,'[7]ALL SITES DOWN'!$D:$D,'[7]ALL SITES DOWN'!$J:$J,"")</f>
        <v/>
      </c>
      <c r="AZ1051" s="24" t="str">
        <f>_xlfn.XLOOKUP(B1051,'[8]ALL SITES DOWN'!$D:$D,'[8]ALL SITES DOWN'!$J:$J,"")</f>
        <v/>
      </c>
      <c r="BA1051" s="9" t="str">
        <f>_xlfn.XLOOKUP(B1051,[9]sheet1!$AC:$AC,[9]sheet1!$AF:$AF,"")</f>
        <v/>
      </c>
      <c r="BB1051" s="14" t="s">
        <v>5537</v>
      </c>
      <c r="BC1051" s="14" t="s">
        <v>5537</v>
      </c>
      <c r="BD1051" s="14" t="str">
        <f>_xlfn.XLOOKUP(B1051,'[10]cell downs 18042026 17h'!$B:$B,'[10]cell downs 18042026 17h'!$B:$B,"")</f>
        <v/>
      </c>
      <c r="BE1051" s="14" t="str">
        <f>_xlfn.XLOOKUP(B1051,'[11]Cells Huawei 19042026 15h'!$B:$B,'[11]Cells Huawei 19042026 15h'!$B:$B,"")</f>
        <v/>
      </c>
      <c r="BF1051" s="9" t="str">
        <f>_xlfn.XLOOKUP(B1051,'[12]cells down 19042026 9H40'!$B:$B,'[12]cells down 19042026 9H40'!$B:$B,"")</f>
        <v/>
      </c>
      <c r="BG1051" s="9" t="s">
        <v>2802</v>
      </c>
      <c r="BH1051" s="9" t="s">
        <v>12</v>
      </c>
    </row>
    <row r="1052" spans="1:60" s="9" customFormat="1" x14ac:dyDescent="0.3">
      <c r="A1052" s="1" t="s">
        <v>3259</v>
      </c>
      <c r="B1052" s="8" t="s">
        <v>3260</v>
      </c>
      <c r="C1052" s="3" t="str">
        <f>_xlfn.XLOOKUP(B1052,'[1]daily break down'!$D:$D,'[1]daily break down'!$E:$E,"")</f>
        <v>Yaounde</v>
      </c>
      <c r="D1052" s="1" t="s">
        <v>11</v>
      </c>
      <c r="E1052" s="1" t="s">
        <v>12</v>
      </c>
      <c r="F1052" s="3" t="s">
        <v>37</v>
      </c>
      <c r="G1052" s="1" t="s">
        <v>38</v>
      </c>
      <c r="H1052" s="42" t="str">
        <f>_xlfn.XLOOKUP(B1052,[2]CALCULATION!$B:$B,[2]CALCULATION!$H:$H,"")</f>
        <v>ZTE</v>
      </c>
      <c r="I1052" s="34">
        <v>0</v>
      </c>
      <c r="J1052" s="34">
        <v>0</v>
      </c>
      <c r="K1052" s="34">
        <v>0</v>
      </c>
      <c r="L1052" s="34">
        <v>0</v>
      </c>
      <c r="M1052" s="34">
        <v>0</v>
      </c>
      <c r="N1052" s="34">
        <v>0</v>
      </c>
      <c r="O1052" s="34">
        <v>0</v>
      </c>
      <c r="P1052" s="34">
        <v>0</v>
      </c>
      <c r="Q1052" s="34">
        <v>0</v>
      </c>
      <c r="R1052" s="34">
        <v>0</v>
      </c>
      <c r="S1052" s="35">
        <v>0</v>
      </c>
      <c r="T1052" s="35">
        <v>46.838268656205315</v>
      </c>
      <c r="U1052" s="35">
        <v>8.8723450702416713</v>
      </c>
      <c r="V1052" s="35">
        <v>13.868556899607057</v>
      </c>
      <c r="W1052" s="35">
        <v>46.838268656205315</v>
      </c>
      <c r="X1052" s="35">
        <v>3.1300562447029959E-2</v>
      </c>
      <c r="Y1052" s="35">
        <v>0</v>
      </c>
      <c r="Z1052" s="35">
        <v>0</v>
      </c>
      <c r="AA1052" s="35">
        <v>0</v>
      </c>
      <c r="AB1052" s="35">
        <v>0</v>
      </c>
      <c r="AC1052" s="35">
        <v>0</v>
      </c>
      <c r="AD1052" s="35">
        <v>0</v>
      </c>
      <c r="AE1052" s="58" t="s">
        <v>5560</v>
      </c>
      <c r="AF1052" s="58"/>
      <c r="AG1052" s="57" t="str" cm="1">
        <f t="array" ref="AG1052">IFERROR(_xlfn.IFS(
AI1052="MPR ISSUE","PDH",
AI1052="BSS Hardware Issue","BSS",
AI1052="Sites strategiques, MLL, Pylone, etc.","ENVTECH",
AI1052="AKTIVCO DEFAUT GE &amp; POWER Cabinet","AKTIVCO",
AI1052="AKTIVCO Coupure ENEO &amp; Baisse de tension","AKTIVCO GRID ONLY",
AI1052="Coupure ENEO &amp; Baisse de tension","IHS GRID ONLY",
AI1052="Defaut GE &amp; POWER Cabinet","IHS",
AI1052="Sharing","Partners",
AI1052="Sites strategiques &amp; DataCenter","SST &amp; DC",
AI1052="Exclu","Exclu",
AI1052="SAT","SAT",
AI1052="SPARE-ISSUE","SPARE-ISSUE",
AI1052="Fiber CAmtel","TRANS_FO_CAMTEL",
AI1052="Fiber AOF","Fiber AOF",
AI1052="Projet OCM (HUAWEI)","TRAVAUX-HUAWEI",
AI1052="Projet OCM (NOKIA)","TRAVAUX-NOKIA",
AI1052="ACCESS-ISSUE","ACCESS-ISSUE",
AI1052="Projet OCM (ZTE, NOKIA, autres projets)","TRAVAUX OCM",
AI1052="No root CAuse","No root cause",
AI1052="ODU HS","PDH",
AI1052="IP &amp; VLAN","PDH",
AI1052="Warehouse HUAWEI","SPARE-ISSUE",
AI1052="SPARE-HS","SPARE-ISSUE",
AI1052="Power Telco","BSS",AI1052="no impacts","no impacts"
),"")</f>
        <v>no impacts</v>
      </c>
      <c r="AH1052" s="57" t="str" cm="1">
        <f t="array" ref="AH1052">IFERROR(_xlfn.IFS(
AI1052="MPR ISSUE","TX ISSUE",
AI1052="BSS Hardware Issue","RAN ISSUE",
AI1052="Sites strategiques, MLL, Pylone, etc.","ENVTECH",
AI1052="AKTIVCO DEFAUT GE &amp; POWER Cabinet","POWER ISSUE",
AI1052="AKTIVCO Coupure ENEO &amp; Baisse de tension","POWER ISSUE",
AI1052="Coupure ENEO &amp; Baisse de tension","POWER ISSUE",
AI1052="Defaut GE &amp; POWER Cabinet","POWER ISSUE",
AI1052="Sharing","POWER ISSUE",
AI1052="Sites strategiques &amp; DataCenter","POWER ISSUE",
AI1052="Exclu","Exclu",
AI1052="SAT","TX ISSUE",
AI1052="SPARE-ISSUE","SPARE-ISSUE",
AI1052="Fiber CAmtel","TX ISSUE",
AI1052="Fiber AOF","TX ISSUE",
AI1052="Projet OCM (HUAWEI)","TRAVAUX-HUAWEI",
AI1052="Projet OCM (NOKIA)","TRAVAUX -NOKIA",
AI1052="ACCESS-ISSUE","ACCESS-ISSUE",
AI1052="Projet OCM (ZTE, NOKIA, autres projets)","TRAVAUX OCM",
AI1052="No root CAuse","No root cause",
AI1052="ODU HS","TX ISSUE",
AI1052="IP &amp; VLAN","TX ISSUE",
AI1052="Warehouse HUAWEI","SPARE-ISSUE",
AI1052="SPARE-HS","SPARE-ISSUE",
AI1052="Power Telco","RAN ISSUE",AI1052="no impacts","no impacts"
),"")</f>
        <v>no impacts</v>
      </c>
      <c r="AI1052" s="85" t="s">
        <v>5998</v>
      </c>
      <c r="AJ1052" s="57" t="str" cm="1">
        <f t="array" ref="AJ1052">IFERROR(_xlfn.IFS(
AI1052="MPR ISSUE","ACTIVE",
AI1052="BSS Hardware Issue","ACTIVE",
AI1052="Sites strategiques, MLL, Pylone, etc.","PASSIVE",
AI1052="AKTIVCO DEFAUT GE &amp; POWER Cabinet","PASSIVE",
AI1052="AKTIVCO Coupure ENEO &amp; Baisse de tension","PASSIVE",
AI1052="Coupure ENEO &amp; Baisse de tension","PASSIVE",
AI1052="Defaut GE &amp; POWER Cabinet","PASSIVE",
AI1052="Sharing","PASSIVE",
AI1052="Sites strategiques &amp; DataCenter","PASSIVE",
AI1052="Exclu","Exclu",
AI1052="SAT","ACTIVE",
AI1052="SPARE-ISSUE","SPARE-ISSUE",
AI1052="Fiber CAmtel","ACTIVE",
AI1052="Fiber AOF","ACTIVE",
AI1052="Projet OCM (HUAWEI)","PLANNED WORKS",
AI1052="Projet OCM (NOKIA)","PLANNED WORKS",
AI1052="ACCESS-ISSUE","ACCESS-ISSUE",
AI1052="Projet OCM (ZTE, NOKIA, autres projets)","PLANNED WORKS",
AI1052="No root CAuse","No root cause",
AI1052="ODU HS","ACTIVE",
AI1052="IP &amp; VLAN","ACTIVE",
AI1052="Warehouse HUAWEI","SPARE-ISSUE",
AI1052="SPARE-HS","SPARE-ISSUE",
AI1052="Power Telco","ACTIVE", AI1052="no impacts","no impacts"
),"")</f>
        <v>no impacts</v>
      </c>
      <c r="AK1052" s="23" t="s">
        <v>5537</v>
      </c>
      <c r="AL1052" s="23" t="str">
        <f t="shared" si="28"/>
        <v>CTR_524</v>
      </c>
      <c r="AN1052" s="9" t="s">
        <v>5537</v>
      </c>
      <c r="AO1052" s="23" t="str">
        <f>_xlfn.XLOOKUP(B1052,'INCIDENT-05-03-2026'!E:E,'INCIDENT-05-03-2026'!F:F,"")</f>
        <v/>
      </c>
      <c r="AP1052" s="7" t="s">
        <v>5537</v>
      </c>
      <c r="AQ1052" s="6"/>
      <c r="AR1052" s="7"/>
      <c r="AS1052" s="3" t="str">
        <f>_xlfn.XLOOKUP(B1052,'[3]tt num | region | site id'!$C:$C,'[3]tt num | region | site id'!$Q:$Q,"")</f>
        <v/>
      </c>
      <c r="AT1052" s="24" t="str">
        <f>_xlfn.XLOOKUP(B1052,'[4]Cells Huawei 03052026 12h'!$B:$B,'[4]Cells Huawei 03052026 12h'!$T:$T,"")</f>
        <v/>
      </c>
      <c r="AU1052" s="24" t="str">
        <f>_xlfn.XLOOKUP(B1052,'[5]cells down 02052026 8h50'!$B:$B,'[5]cells down 02052026 8h50'!$R:$R,"")</f>
        <v/>
      </c>
      <c r="AV1052" s="24" t="str">
        <f>_xlfn.XLOOKUP(B1052,'[5]cells down 02052026 13h50'!$B:$B,'[5]cells down 02052026 13h50'!$R:$R,"")</f>
        <v/>
      </c>
      <c r="AW1052" s="24" t="str">
        <f>_xlfn.XLOOKUP(B1052,'[5]cells down 02052026 13h50'!$B:$B,'[5]cells down 02052026 13h50'!$R:$R,"")</f>
        <v/>
      </c>
      <c r="AX1052" s="24" t="str">
        <f>_xlfn.XLOOKUP(B1052,'[6]cell downs 03052026 8h40 '!$B:$B,'[6]cell downs 03052026 8h40 '!$R:$R,"")</f>
        <v/>
      </c>
      <c r="AY1052" s="24" t="str">
        <f>_xlfn.XLOOKUP(B1052,'[7]ALL SITES DOWN'!$D:$D,'[7]ALL SITES DOWN'!$J:$J,"")</f>
        <v/>
      </c>
      <c r="AZ1052" s="24" t="str">
        <f>_xlfn.XLOOKUP(B1052,'[8]ALL SITES DOWN'!$D:$D,'[8]ALL SITES DOWN'!$J:$J,"")</f>
        <v/>
      </c>
      <c r="BA1052" s="9" t="str">
        <f>_xlfn.XLOOKUP(B1052,[9]sheet1!$AC:$AC,[9]sheet1!$AF:$AF,"")</f>
        <v/>
      </c>
      <c r="BB1052" s="14" t="s">
        <v>5537</v>
      </c>
      <c r="BC1052" s="14" t="s">
        <v>5537</v>
      </c>
      <c r="BD1052" s="14" t="str">
        <f>_xlfn.XLOOKUP(B1052,'[10]cell downs 18042026 17h'!$B:$B,'[10]cell downs 18042026 17h'!$B:$B,"")</f>
        <v/>
      </c>
      <c r="BE1052" s="14" t="str">
        <f>_xlfn.XLOOKUP(B1052,'[11]Cells Huawei 19042026 15h'!$B:$B,'[11]Cells Huawei 19042026 15h'!$B:$B,"")</f>
        <v/>
      </c>
      <c r="BF1052" s="9" t="str">
        <f>_xlfn.XLOOKUP(B1052,'[12]cells down 19042026 9H40'!$B:$B,'[12]cells down 19042026 9H40'!$B:$B,"")</f>
        <v/>
      </c>
      <c r="BG1052" s="9" t="s">
        <v>3260</v>
      </c>
      <c r="BH1052" s="9" t="s">
        <v>5537</v>
      </c>
    </row>
    <row r="1053" spans="1:60" s="9" customFormat="1" x14ac:dyDescent="0.3">
      <c r="A1053" s="1" t="s">
        <v>4741</v>
      </c>
      <c r="B1053" s="8" t="s">
        <v>4742</v>
      </c>
      <c r="C1053" s="3" t="str">
        <f>_xlfn.XLOOKUP(B1053,'[1]daily break down'!$D:$D,'[1]daily break down'!$E:$E,"")</f>
        <v>SUD-OUEST</v>
      </c>
      <c r="D1053" s="1" t="s">
        <v>11</v>
      </c>
      <c r="E1053" s="1"/>
      <c r="F1053" s="3" t="s">
        <v>13</v>
      </c>
      <c r="G1053" s="1" t="s">
        <v>63</v>
      </c>
      <c r="H1053" s="40" t="str">
        <f>_xlfn.XLOOKUP(B1053,[2]CALCULATION!$B:$B,[2]CALCULATION!$H:$H,"")</f>
        <v>Huawei</v>
      </c>
      <c r="I1053" s="34">
        <v>0</v>
      </c>
      <c r="J1053" s="34">
        <v>0</v>
      </c>
      <c r="K1053" s="34">
        <v>0</v>
      </c>
      <c r="L1053" s="34">
        <v>0</v>
      </c>
      <c r="M1053" s="34">
        <v>0</v>
      </c>
      <c r="N1053" s="34">
        <v>0</v>
      </c>
      <c r="O1053" s="34">
        <v>12.857521979950519</v>
      </c>
      <c r="P1053" s="34">
        <v>13.868556899607057</v>
      </c>
      <c r="Q1053" s="34">
        <v>13.868556899607057</v>
      </c>
      <c r="R1053" s="34">
        <v>13.868289373432297</v>
      </c>
      <c r="S1053" s="35">
        <v>13.868556899607057</v>
      </c>
      <c r="T1053" s="35">
        <v>0</v>
      </c>
      <c r="U1053" s="35">
        <v>26.617784284014352</v>
      </c>
      <c r="V1053" s="35">
        <v>0</v>
      </c>
      <c r="W1053" s="35">
        <v>0</v>
      </c>
      <c r="X1053" s="35">
        <v>2.8143753584850738E-2</v>
      </c>
      <c r="Y1053" s="35">
        <v>0</v>
      </c>
      <c r="Z1053" s="35">
        <v>0</v>
      </c>
      <c r="AA1053" s="35">
        <v>0</v>
      </c>
      <c r="AB1053" s="35">
        <v>0</v>
      </c>
      <c r="AC1053" s="35">
        <v>0</v>
      </c>
      <c r="AD1053" s="35">
        <v>0</v>
      </c>
      <c r="AE1053" s="58" t="s">
        <v>5560</v>
      </c>
      <c r="AF1053" s="58"/>
      <c r="AG1053" s="57" t="str" cm="1">
        <f t="array" ref="AG1053">IFERROR(_xlfn.IFS(
AI1053="MPR ISSUE","PDH",
AI1053="BSS Hardware Issue","BSS",
AI1053="Sites strategiques, MLL, Pylone, etc.","ENVTECH",
AI1053="AKTIVCO DEFAUT GE &amp; POWER Cabinet","AKTIVCO",
AI1053="AKTIVCO Coupure ENEO &amp; Baisse de tension","AKTIVCO GRID ONLY",
AI1053="Coupure ENEO &amp; Baisse de tension","IHS GRID ONLY",
AI1053="Defaut GE &amp; POWER Cabinet","IHS",
AI1053="Sharing","Partners",
AI1053="Sites strategiques &amp; DataCenter","SST &amp; DC",
AI1053="Exclu","Exclu",
AI1053="SAT","SAT",
AI1053="SPARE-ISSUE","SPARE-ISSUE",
AI1053="Fiber CAmtel","TRANS_FO_CAMTEL",
AI1053="Fiber AOF","Fiber AOF",
AI1053="Projet OCM (HUAWEI)","TRAVAUX-HUAWEI",
AI1053="Projet OCM (NOKIA)","TRAVAUX-NOKIA",
AI1053="ACCESS-ISSUE","ACCESS-ISSUE",
AI1053="Projet OCM (ZTE, NOKIA, autres projets)","TRAVAUX OCM",
AI1053="No root CAuse","No root cause",
AI1053="ODU HS","PDH",
AI1053="IP &amp; VLAN","PDH",
AI1053="Warehouse HUAWEI","SPARE-ISSUE",
AI1053="SPARE-HS","SPARE-ISSUE",
AI1053="Power Telco","BSS",AI1053="no impacts","no impacts"
),"")</f>
        <v>no impacts</v>
      </c>
      <c r="AH1053" s="57" t="str" cm="1">
        <f t="array" ref="AH1053">IFERROR(_xlfn.IFS(
AI1053="MPR ISSUE","TX ISSUE",
AI1053="BSS Hardware Issue","RAN ISSUE",
AI1053="Sites strategiques, MLL, Pylone, etc.","ENVTECH",
AI1053="AKTIVCO DEFAUT GE &amp; POWER Cabinet","POWER ISSUE",
AI1053="AKTIVCO Coupure ENEO &amp; Baisse de tension","POWER ISSUE",
AI1053="Coupure ENEO &amp; Baisse de tension","POWER ISSUE",
AI1053="Defaut GE &amp; POWER Cabinet","POWER ISSUE",
AI1053="Sharing","POWER ISSUE",
AI1053="Sites strategiques &amp; DataCenter","POWER ISSUE",
AI1053="Exclu","Exclu",
AI1053="SAT","TX ISSUE",
AI1053="SPARE-ISSUE","SPARE-ISSUE",
AI1053="Fiber CAmtel","TX ISSUE",
AI1053="Fiber AOF","TX ISSUE",
AI1053="Projet OCM (HUAWEI)","TRAVAUX-HUAWEI",
AI1053="Projet OCM (NOKIA)","TRAVAUX -NOKIA",
AI1053="ACCESS-ISSUE","ACCESS-ISSUE",
AI1053="Projet OCM (ZTE, NOKIA, autres projets)","TRAVAUX OCM",
AI1053="No root CAuse","No root cause",
AI1053="ODU HS","TX ISSUE",
AI1053="IP &amp; VLAN","TX ISSUE",
AI1053="Warehouse HUAWEI","SPARE-ISSUE",
AI1053="SPARE-HS","SPARE-ISSUE",
AI1053="Power Telco","RAN ISSUE",AI1053="no impacts","no impacts"
),"")</f>
        <v>no impacts</v>
      </c>
      <c r="AI1053" s="85" t="s">
        <v>5998</v>
      </c>
      <c r="AJ1053" s="57" t="str" cm="1">
        <f t="array" ref="AJ1053">IFERROR(_xlfn.IFS(
AI1053="MPR ISSUE","ACTIVE",
AI1053="BSS Hardware Issue","ACTIVE",
AI1053="Sites strategiques, MLL, Pylone, etc.","PASSIVE",
AI1053="AKTIVCO DEFAUT GE &amp; POWER Cabinet","PASSIVE",
AI1053="AKTIVCO Coupure ENEO &amp; Baisse de tension","PASSIVE",
AI1053="Coupure ENEO &amp; Baisse de tension","PASSIVE",
AI1053="Defaut GE &amp; POWER Cabinet","PASSIVE",
AI1053="Sharing","PASSIVE",
AI1053="Sites strategiques &amp; DataCenter","PASSIVE",
AI1053="Exclu","Exclu",
AI1053="SAT","ACTIVE",
AI1053="SPARE-ISSUE","SPARE-ISSUE",
AI1053="Fiber CAmtel","ACTIVE",
AI1053="Fiber AOF","ACTIVE",
AI1053="Projet OCM (HUAWEI)","PLANNED WORKS",
AI1053="Projet OCM (NOKIA)","PLANNED WORKS",
AI1053="ACCESS-ISSUE","ACCESS-ISSUE",
AI1053="Projet OCM (ZTE, NOKIA, autres projets)","PLANNED WORKS",
AI1053="No root CAuse","No root cause",
AI1053="ODU HS","ACTIVE",
AI1053="IP &amp; VLAN","ACTIVE",
AI1053="Warehouse HUAWEI","SPARE-ISSUE",
AI1053="SPARE-HS","SPARE-ISSUE",
AI1053="Power Telco","ACTIVE", AI1053="no impacts","no impacts"
),"")</f>
        <v>no impacts</v>
      </c>
      <c r="AK1053" s="23" t="s">
        <v>5537</v>
      </c>
      <c r="AL1053" s="23" t="str">
        <f t="shared" si="28"/>
        <v>SUO_191</v>
      </c>
      <c r="AN1053" s="9" t="s">
        <v>5537</v>
      </c>
      <c r="AO1053" s="23" t="str">
        <f>_xlfn.XLOOKUP(B1053,'INCIDENT-05-03-2026'!E:E,'INCIDENT-05-03-2026'!F:F,"")</f>
        <v/>
      </c>
      <c r="AP1053" s="7" t="s">
        <v>5537</v>
      </c>
      <c r="AQ1053" s="6"/>
      <c r="AR1053" s="7"/>
      <c r="AS1053" s="3" t="str">
        <f>_xlfn.XLOOKUP(B1053,'[3]tt num | region | site id'!$C:$C,'[3]tt num | region | site id'!$Q:$Q,"")</f>
        <v/>
      </c>
      <c r="AT1053" s="24" t="str">
        <f>_xlfn.XLOOKUP(B1053,'[4]Cells Huawei 03052026 12h'!$B:$B,'[4]Cells Huawei 03052026 12h'!$T:$T,"")</f>
        <v/>
      </c>
      <c r="AU1053" s="24" t="str">
        <f>_xlfn.XLOOKUP(B1053,'[5]cells down 02052026 8h50'!$B:$B,'[5]cells down 02052026 8h50'!$R:$R,"")</f>
        <v/>
      </c>
      <c r="AV1053" s="24" t="str">
        <f>_xlfn.XLOOKUP(B1053,'[5]cells down 02052026 13h50'!$B:$B,'[5]cells down 02052026 13h50'!$R:$R,"")</f>
        <v/>
      </c>
      <c r="AW1053" s="24" t="str">
        <f>_xlfn.XLOOKUP(B1053,'[5]cells down 02052026 13h50'!$B:$B,'[5]cells down 02052026 13h50'!$R:$R,"")</f>
        <v/>
      </c>
      <c r="AX1053" s="24" t="str">
        <f>_xlfn.XLOOKUP(B1053,'[6]cell downs 03052026 8h40 '!$B:$B,'[6]cell downs 03052026 8h40 '!$R:$R,"")</f>
        <v/>
      </c>
      <c r="AY1053" s="24" t="str">
        <f>_xlfn.XLOOKUP(B1053,'[7]ALL SITES DOWN'!$D:$D,'[7]ALL SITES DOWN'!$J:$J,"")</f>
        <v/>
      </c>
      <c r="AZ1053" s="24" t="str">
        <f>_xlfn.XLOOKUP(B1053,'[8]ALL SITES DOWN'!$D:$D,'[8]ALL SITES DOWN'!$J:$J,"")</f>
        <v/>
      </c>
      <c r="BA1053" s="9" t="str">
        <f>_xlfn.XLOOKUP(B1053,[9]sheet1!$AC:$AC,[9]sheet1!$AF:$AF,"")</f>
        <v/>
      </c>
      <c r="BB1053" s="14" t="s">
        <v>5537</v>
      </c>
      <c r="BC1053" s="14" t="s">
        <v>5537</v>
      </c>
      <c r="BD1053" s="14" t="str">
        <f>_xlfn.XLOOKUP(B1053,'[10]cell downs 18042026 17h'!$B:$B,'[10]cell downs 18042026 17h'!$B:$B,"")</f>
        <v/>
      </c>
      <c r="BE1053" s="14" t="str">
        <f>_xlfn.XLOOKUP(B1053,'[11]Cells Huawei 19042026 15h'!$B:$B,'[11]Cells Huawei 19042026 15h'!$B:$B,"")</f>
        <v/>
      </c>
      <c r="BF1053" s="9" t="str">
        <f>_xlfn.XLOOKUP(B1053,'[12]cells down 19042026 9H40'!$B:$B,'[12]cells down 19042026 9H40'!$B:$B,"")</f>
        <v/>
      </c>
      <c r="BG1053" s="9" t="s">
        <v>5537</v>
      </c>
      <c r="BH1053" s="9" t="s">
        <v>5537</v>
      </c>
    </row>
    <row r="1054" spans="1:60" s="9" customFormat="1" x14ac:dyDescent="0.3">
      <c r="A1054" s="1" t="s">
        <v>4733</v>
      </c>
      <c r="B1054" s="8" t="s">
        <v>4734</v>
      </c>
      <c r="C1054" s="3" t="str">
        <f>_xlfn.XLOOKUP(B1054,'[1]daily break down'!$D:$D,'[1]daily break down'!$E:$E,"")</f>
        <v>Douala</v>
      </c>
      <c r="D1054" s="1" t="s">
        <v>11</v>
      </c>
      <c r="E1054" s="1" t="s">
        <v>12</v>
      </c>
      <c r="F1054" s="3" t="s">
        <v>31</v>
      </c>
      <c r="G1054" s="1" t="s">
        <v>32</v>
      </c>
      <c r="H1054" s="42" t="str">
        <f>_xlfn.XLOOKUP(B1054,[2]CALCULATION!$B:$B,[2]CALCULATION!$H:$H,"")</f>
        <v>ZTE</v>
      </c>
      <c r="I1054" s="34">
        <v>0</v>
      </c>
      <c r="J1054" s="34">
        <v>0</v>
      </c>
      <c r="K1054" s="34">
        <v>0</v>
      </c>
      <c r="L1054" s="34">
        <v>2.3185601812614315E-3</v>
      </c>
      <c r="M1054" s="34">
        <v>0</v>
      </c>
      <c r="N1054" s="34">
        <v>0</v>
      </c>
      <c r="O1054" s="34">
        <v>0</v>
      </c>
      <c r="P1054" s="34">
        <v>0</v>
      </c>
      <c r="Q1054" s="34">
        <v>0</v>
      </c>
      <c r="R1054" s="34">
        <v>0</v>
      </c>
      <c r="S1054" s="35">
        <v>13.796556688439729</v>
      </c>
      <c r="T1054" s="35">
        <v>0</v>
      </c>
      <c r="U1054" s="35">
        <v>0</v>
      </c>
      <c r="V1054" s="35">
        <v>0</v>
      </c>
      <c r="W1054" s="35">
        <v>0</v>
      </c>
      <c r="X1054" s="35">
        <v>2.7804887096820302E-2</v>
      </c>
      <c r="Y1054" s="35">
        <v>0</v>
      </c>
      <c r="Z1054" s="35">
        <v>0</v>
      </c>
      <c r="AA1054" s="35">
        <v>0</v>
      </c>
      <c r="AB1054" s="35">
        <v>0</v>
      </c>
      <c r="AC1054" s="35">
        <v>0</v>
      </c>
      <c r="AD1054" s="35">
        <v>0</v>
      </c>
      <c r="AE1054" s="58" t="s">
        <v>5560</v>
      </c>
      <c r="AF1054" s="58"/>
      <c r="AG1054" s="57" t="str" cm="1">
        <f t="array" ref="AG1054">IFERROR(_xlfn.IFS(
AI1054="MPR ISSUE","PDH",
AI1054="BSS Hardware Issue","BSS",
AI1054="Sites strategiques, MLL, Pylone, etc.","ENVTECH",
AI1054="AKTIVCO DEFAUT GE &amp; POWER Cabinet","AKTIVCO",
AI1054="AKTIVCO Coupure ENEO &amp; Baisse de tension","AKTIVCO GRID ONLY",
AI1054="Coupure ENEO &amp; Baisse de tension","IHS GRID ONLY",
AI1054="Defaut GE &amp; POWER Cabinet","IHS",
AI1054="Sharing","Partners",
AI1054="Sites strategiques &amp; DataCenter","SST &amp; DC",
AI1054="Exclu","Exclu",
AI1054="SAT","SAT",
AI1054="SPARE-ISSUE","SPARE-ISSUE",
AI1054="Fiber CAmtel","TRANS_FO_CAMTEL",
AI1054="Fiber AOF","Fiber AOF",
AI1054="Projet OCM (HUAWEI)","TRAVAUX-HUAWEI",
AI1054="Projet OCM (NOKIA)","TRAVAUX-NOKIA",
AI1054="ACCESS-ISSUE","ACCESS-ISSUE",
AI1054="Projet OCM (ZTE, NOKIA, autres projets)","TRAVAUX OCM",
AI1054="No root CAuse","No root cause",
AI1054="ODU HS","PDH",
AI1054="IP &amp; VLAN","PDH",
AI1054="Warehouse HUAWEI","SPARE-ISSUE",
AI1054="SPARE-HS","SPARE-ISSUE",
AI1054="Power Telco","BSS",AI1054="no impacts","no impacts"
),"")</f>
        <v>no impacts</v>
      </c>
      <c r="AH1054" s="57" t="str" cm="1">
        <f t="array" ref="AH1054">IFERROR(_xlfn.IFS(
AI1054="MPR ISSUE","TX ISSUE",
AI1054="BSS Hardware Issue","RAN ISSUE",
AI1054="Sites strategiques, MLL, Pylone, etc.","ENVTECH",
AI1054="AKTIVCO DEFAUT GE &amp; POWER Cabinet","POWER ISSUE",
AI1054="AKTIVCO Coupure ENEO &amp; Baisse de tension","POWER ISSUE",
AI1054="Coupure ENEO &amp; Baisse de tension","POWER ISSUE",
AI1054="Defaut GE &amp; POWER Cabinet","POWER ISSUE",
AI1054="Sharing","POWER ISSUE",
AI1054="Sites strategiques &amp; DataCenter","POWER ISSUE",
AI1054="Exclu","Exclu",
AI1054="SAT","TX ISSUE",
AI1054="SPARE-ISSUE","SPARE-ISSUE",
AI1054="Fiber CAmtel","TX ISSUE",
AI1054="Fiber AOF","TX ISSUE",
AI1054="Projet OCM (HUAWEI)","TRAVAUX-HUAWEI",
AI1054="Projet OCM (NOKIA)","TRAVAUX -NOKIA",
AI1054="ACCESS-ISSUE","ACCESS-ISSUE",
AI1054="Projet OCM (ZTE, NOKIA, autres projets)","TRAVAUX OCM",
AI1054="No root CAuse","No root cause",
AI1054="ODU HS","TX ISSUE",
AI1054="IP &amp; VLAN","TX ISSUE",
AI1054="Warehouse HUAWEI","SPARE-ISSUE",
AI1054="SPARE-HS","SPARE-ISSUE",
AI1054="Power Telco","RAN ISSUE",AI1054="no impacts","no impacts"
),"")</f>
        <v>no impacts</v>
      </c>
      <c r="AI1054" s="85" t="s">
        <v>5998</v>
      </c>
      <c r="AJ1054" s="57" t="str" cm="1">
        <f t="array" ref="AJ1054">IFERROR(_xlfn.IFS(
AI1054="MPR ISSUE","ACTIVE",
AI1054="BSS Hardware Issue","ACTIVE",
AI1054="Sites strategiques, MLL, Pylone, etc.","PASSIVE",
AI1054="AKTIVCO DEFAUT GE &amp; POWER Cabinet","PASSIVE",
AI1054="AKTIVCO Coupure ENEO &amp; Baisse de tension","PASSIVE",
AI1054="Coupure ENEO &amp; Baisse de tension","PASSIVE",
AI1054="Defaut GE &amp; POWER Cabinet","PASSIVE",
AI1054="Sharing","PASSIVE",
AI1054="Sites strategiques &amp; DataCenter","PASSIVE",
AI1054="Exclu","Exclu",
AI1054="SAT","ACTIVE",
AI1054="SPARE-ISSUE","SPARE-ISSUE",
AI1054="Fiber CAmtel","ACTIVE",
AI1054="Fiber AOF","ACTIVE",
AI1054="Projet OCM (HUAWEI)","PLANNED WORKS",
AI1054="Projet OCM (NOKIA)","PLANNED WORKS",
AI1054="ACCESS-ISSUE","ACCESS-ISSUE",
AI1054="Projet OCM (ZTE, NOKIA, autres projets)","PLANNED WORKS",
AI1054="No root CAuse","No root cause",
AI1054="ODU HS","ACTIVE",
AI1054="IP &amp; VLAN","ACTIVE",
AI1054="Warehouse HUAWEI","SPARE-ISSUE",
AI1054="SPARE-HS","SPARE-ISSUE",
AI1054="Power Telco","ACTIVE", AI1054="no impacts","no impacts"
),"")</f>
        <v>no impacts</v>
      </c>
      <c r="AK1054" s="23" t="s">
        <v>5537</v>
      </c>
      <c r="AL1054" s="23" t="str">
        <f t="shared" si="28"/>
        <v>LIT_401</v>
      </c>
      <c r="AN1054" s="9" t="s">
        <v>5537</v>
      </c>
      <c r="AO1054" s="23" t="str">
        <f>_xlfn.XLOOKUP(B1054,'INCIDENT-05-03-2026'!E:E,'INCIDENT-05-03-2026'!F:F,"")</f>
        <v/>
      </c>
      <c r="AP1054" s="7" t="s">
        <v>5537</v>
      </c>
      <c r="AQ1054" s="6"/>
      <c r="AR1054" s="7"/>
      <c r="AS1054" s="3" t="str">
        <f>_xlfn.XLOOKUP(B1054,'[3]tt num | region | site id'!$C:$C,'[3]tt num | region | site id'!$Q:$Q,"")</f>
        <v/>
      </c>
      <c r="AT1054" s="24" t="str">
        <f>_xlfn.XLOOKUP(B1054,'[4]Cells Huawei 03052026 12h'!$B:$B,'[4]Cells Huawei 03052026 12h'!$T:$T,"")</f>
        <v/>
      </c>
      <c r="AU1054" s="24" t="str">
        <f>_xlfn.XLOOKUP(B1054,'[5]cells down 02052026 8h50'!$B:$B,'[5]cells down 02052026 8h50'!$R:$R,"")</f>
        <v/>
      </c>
      <c r="AV1054" s="24" t="str">
        <f>_xlfn.XLOOKUP(B1054,'[5]cells down 02052026 13h50'!$B:$B,'[5]cells down 02052026 13h50'!$R:$R,"")</f>
        <v/>
      </c>
      <c r="AW1054" s="24" t="str">
        <f>_xlfn.XLOOKUP(B1054,'[5]cells down 02052026 13h50'!$B:$B,'[5]cells down 02052026 13h50'!$R:$R,"")</f>
        <v/>
      </c>
      <c r="AX1054" s="24" t="str">
        <f>_xlfn.XLOOKUP(B1054,'[6]cell downs 03052026 8h40 '!$B:$B,'[6]cell downs 03052026 8h40 '!$R:$R,"")</f>
        <v/>
      </c>
      <c r="AY1054" s="24" t="str">
        <f>_xlfn.XLOOKUP(B1054,'[7]ALL SITES DOWN'!$D:$D,'[7]ALL SITES DOWN'!$J:$J,"")</f>
        <v/>
      </c>
      <c r="AZ1054" s="24" t="str">
        <f>_xlfn.XLOOKUP(B1054,'[8]ALL SITES DOWN'!$D:$D,'[8]ALL SITES DOWN'!$J:$J,"")</f>
        <v/>
      </c>
      <c r="BA1054" s="9" t="str">
        <f>_xlfn.XLOOKUP(B1054,[9]sheet1!$AC:$AC,[9]sheet1!$AF:$AF,"")</f>
        <v/>
      </c>
      <c r="BB1054" s="14" t="s">
        <v>5537</v>
      </c>
      <c r="BC1054" s="14" t="s">
        <v>5537</v>
      </c>
      <c r="BD1054" s="14" t="str">
        <f>_xlfn.XLOOKUP(B1054,'[10]cell downs 18042026 17h'!$B:$B,'[10]cell downs 18042026 17h'!$B:$B,"")</f>
        <v/>
      </c>
      <c r="BE1054" s="14" t="str">
        <f>_xlfn.XLOOKUP(B1054,'[11]Cells Huawei 19042026 15h'!$B:$B,'[11]Cells Huawei 19042026 15h'!$B:$B,"")</f>
        <v/>
      </c>
      <c r="BF1054" s="9" t="str">
        <f>_xlfn.XLOOKUP(B1054,'[12]cells down 19042026 9H40'!$B:$B,'[12]cells down 19042026 9H40'!$B:$B,"")</f>
        <v/>
      </c>
      <c r="BG1054" s="9" t="s">
        <v>4734</v>
      </c>
      <c r="BH1054" s="9" t="s">
        <v>12</v>
      </c>
    </row>
    <row r="1055" spans="1:60" s="9" customFormat="1" x14ac:dyDescent="0.3">
      <c r="A1055" s="1" t="s">
        <v>3237</v>
      </c>
      <c r="B1055" s="8" t="s">
        <v>3238</v>
      </c>
      <c r="C1055" s="3" t="str">
        <f>_xlfn.XLOOKUP(B1055,'[1]daily break down'!$D:$D,'[1]daily break down'!$E:$E,"")</f>
        <v>Yaounde</v>
      </c>
      <c r="D1055" s="1" t="s">
        <v>11</v>
      </c>
      <c r="E1055" s="1" t="s">
        <v>12</v>
      </c>
      <c r="F1055" s="3" t="s">
        <v>37</v>
      </c>
      <c r="G1055" s="1" t="s">
        <v>38</v>
      </c>
      <c r="H1055" s="42" t="str">
        <f>_xlfn.XLOOKUP(B1055,[2]CALCULATION!$B:$B,[2]CALCULATION!$H:$H,"")</f>
        <v>ZTE</v>
      </c>
      <c r="I1055" s="34">
        <v>0</v>
      </c>
      <c r="J1055" s="34">
        <v>0</v>
      </c>
      <c r="K1055" s="34">
        <v>0</v>
      </c>
      <c r="L1055" s="34">
        <v>0</v>
      </c>
      <c r="M1055" s="34">
        <v>0</v>
      </c>
      <c r="N1055" s="34">
        <v>0</v>
      </c>
      <c r="O1055" s="34">
        <v>0</v>
      </c>
      <c r="P1055" s="34">
        <v>0</v>
      </c>
      <c r="Q1055" s="34">
        <v>0</v>
      </c>
      <c r="R1055" s="34">
        <v>0</v>
      </c>
      <c r="S1055" s="35">
        <v>0</v>
      </c>
      <c r="T1055" s="35">
        <v>0</v>
      </c>
      <c r="U1055" s="35">
        <v>0</v>
      </c>
      <c r="V1055" s="35">
        <v>0</v>
      </c>
      <c r="W1055" s="35">
        <v>0</v>
      </c>
      <c r="X1055" s="35">
        <v>2.6663442084506304E-2</v>
      </c>
      <c r="Y1055" s="35">
        <v>0</v>
      </c>
      <c r="Z1055" s="35">
        <v>0</v>
      </c>
      <c r="AA1055" s="35">
        <v>0</v>
      </c>
      <c r="AB1055" s="35">
        <v>0</v>
      </c>
      <c r="AC1055" s="35">
        <v>0</v>
      </c>
      <c r="AD1055" s="35">
        <v>0</v>
      </c>
      <c r="AE1055" s="58" t="s">
        <v>5560</v>
      </c>
      <c r="AF1055" s="58"/>
      <c r="AG1055" s="57" t="str" cm="1">
        <f t="array" ref="AG1055">IFERROR(_xlfn.IFS(
AI1055="MPR ISSUE","PDH",
AI1055="BSS Hardware Issue","BSS",
AI1055="Sites strategiques, MLL, Pylone, etc.","ENVTECH",
AI1055="AKTIVCO DEFAUT GE &amp; POWER Cabinet","AKTIVCO",
AI1055="AKTIVCO Coupure ENEO &amp; Baisse de tension","AKTIVCO GRID ONLY",
AI1055="Coupure ENEO &amp; Baisse de tension","IHS GRID ONLY",
AI1055="Defaut GE &amp; POWER Cabinet","IHS",
AI1055="Sharing","Partners",
AI1055="Sites strategiques &amp; DataCenter","SST &amp; DC",
AI1055="Exclu","Exclu",
AI1055="SAT","SAT",
AI1055="SPARE-ISSUE","SPARE-ISSUE",
AI1055="Fiber CAmtel","TRANS_FO_CAMTEL",
AI1055="Fiber AOF","Fiber AOF",
AI1055="Projet OCM (HUAWEI)","TRAVAUX-HUAWEI",
AI1055="Projet OCM (NOKIA)","TRAVAUX-NOKIA",
AI1055="ACCESS-ISSUE","ACCESS-ISSUE",
AI1055="Projet OCM (ZTE, NOKIA, autres projets)","TRAVAUX OCM",
AI1055="No root CAuse","No root cause",
AI1055="ODU HS","PDH",
AI1055="IP &amp; VLAN","PDH",
AI1055="Warehouse HUAWEI","SPARE-ISSUE",
AI1055="SPARE-HS","SPARE-ISSUE",
AI1055="Power Telco","BSS",AI1055="no impacts","no impacts"
),"")</f>
        <v>no impacts</v>
      </c>
      <c r="AH1055" s="57" t="str" cm="1">
        <f t="array" ref="AH1055">IFERROR(_xlfn.IFS(
AI1055="MPR ISSUE","TX ISSUE",
AI1055="BSS Hardware Issue","RAN ISSUE",
AI1055="Sites strategiques, MLL, Pylone, etc.","ENVTECH",
AI1055="AKTIVCO DEFAUT GE &amp; POWER Cabinet","POWER ISSUE",
AI1055="AKTIVCO Coupure ENEO &amp; Baisse de tension","POWER ISSUE",
AI1055="Coupure ENEO &amp; Baisse de tension","POWER ISSUE",
AI1055="Defaut GE &amp; POWER Cabinet","POWER ISSUE",
AI1055="Sharing","POWER ISSUE",
AI1055="Sites strategiques &amp; DataCenter","POWER ISSUE",
AI1055="Exclu","Exclu",
AI1055="SAT","TX ISSUE",
AI1055="SPARE-ISSUE","SPARE-ISSUE",
AI1055="Fiber CAmtel","TX ISSUE",
AI1055="Fiber AOF","TX ISSUE",
AI1055="Projet OCM (HUAWEI)","TRAVAUX-HUAWEI",
AI1055="Projet OCM (NOKIA)","TRAVAUX -NOKIA",
AI1055="ACCESS-ISSUE","ACCESS-ISSUE",
AI1055="Projet OCM (ZTE, NOKIA, autres projets)","TRAVAUX OCM",
AI1055="No root CAuse","No root cause",
AI1055="ODU HS","TX ISSUE",
AI1055="IP &amp; VLAN","TX ISSUE",
AI1055="Warehouse HUAWEI","SPARE-ISSUE",
AI1055="SPARE-HS","SPARE-ISSUE",
AI1055="Power Telco","RAN ISSUE",AI1055="no impacts","no impacts"
),"")</f>
        <v>no impacts</v>
      </c>
      <c r="AI1055" s="85" t="s">
        <v>5998</v>
      </c>
      <c r="AJ1055" s="57" t="str" cm="1">
        <f t="array" ref="AJ1055">IFERROR(_xlfn.IFS(
AI1055="MPR ISSUE","ACTIVE",
AI1055="BSS Hardware Issue","ACTIVE",
AI1055="Sites strategiques, MLL, Pylone, etc.","PASSIVE",
AI1055="AKTIVCO DEFAUT GE &amp; POWER Cabinet","PASSIVE",
AI1055="AKTIVCO Coupure ENEO &amp; Baisse de tension","PASSIVE",
AI1055="Coupure ENEO &amp; Baisse de tension","PASSIVE",
AI1055="Defaut GE &amp; POWER Cabinet","PASSIVE",
AI1055="Sharing","PASSIVE",
AI1055="Sites strategiques &amp; DataCenter","PASSIVE",
AI1055="Exclu","Exclu",
AI1055="SAT","ACTIVE",
AI1055="SPARE-ISSUE","SPARE-ISSUE",
AI1055="Fiber CAmtel","ACTIVE",
AI1055="Fiber AOF","ACTIVE",
AI1055="Projet OCM (HUAWEI)","PLANNED WORKS",
AI1055="Projet OCM (NOKIA)","PLANNED WORKS",
AI1055="ACCESS-ISSUE","ACCESS-ISSUE",
AI1055="Projet OCM (ZTE, NOKIA, autres projets)","PLANNED WORKS",
AI1055="No root CAuse","No root cause",
AI1055="ODU HS","ACTIVE",
AI1055="IP &amp; VLAN","ACTIVE",
AI1055="Warehouse HUAWEI","SPARE-ISSUE",
AI1055="SPARE-HS","SPARE-ISSUE",
AI1055="Power Telco","ACTIVE", AI1055="no impacts","no impacts"
),"")</f>
        <v>no impacts</v>
      </c>
      <c r="AK1055" s="23" t="s">
        <v>5537</v>
      </c>
      <c r="AL1055" s="23" t="str">
        <f t="shared" si="28"/>
        <v>CTR_242</v>
      </c>
      <c r="AN1055" s="9" t="s">
        <v>5537</v>
      </c>
      <c r="AO1055" s="23" t="str">
        <f>_xlfn.XLOOKUP(B1055,'INCIDENT-05-03-2026'!E:E,'INCIDENT-05-03-2026'!F:F,"")</f>
        <v/>
      </c>
      <c r="AP1055" s="7" t="s">
        <v>5537</v>
      </c>
      <c r="AQ1055" s="6"/>
      <c r="AR1055" s="7"/>
      <c r="AS1055" s="3" t="str">
        <f>_xlfn.XLOOKUP(B1055,'[3]tt num | region | site id'!$C:$C,'[3]tt num | region | site id'!$Q:$Q,"")</f>
        <v/>
      </c>
      <c r="AT1055" s="24" t="str">
        <f>_xlfn.XLOOKUP(B1055,'[4]Cells Huawei 03052026 12h'!$B:$B,'[4]Cells Huawei 03052026 12h'!$T:$T,"")</f>
        <v/>
      </c>
      <c r="AU1055" s="24" t="str">
        <f>_xlfn.XLOOKUP(B1055,'[5]cells down 02052026 8h50'!$B:$B,'[5]cells down 02052026 8h50'!$R:$R,"")</f>
        <v/>
      </c>
      <c r="AV1055" s="24" t="str">
        <f>_xlfn.XLOOKUP(B1055,'[5]cells down 02052026 13h50'!$B:$B,'[5]cells down 02052026 13h50'!$R:$R,"")</f>
        <v/>
      </c>
      <c r="AW1055" s="24" t="str">
        <f>_xlfn.XLOOKUP(B1055,'[5]cells down 02052026 13h50'!$B:$B,'[5]cells down 02052026 13h50'!$R:$R,"")</f>
        <v/>
      </c>
      <c r="AX1055" s="24" t="str">
        <f>_xlfn.XLOOKUP(B1055,'[6]cell downs 03052026 8h40 '!$B:$B,'[6]cell downs 03052026 8h40 '!$R:$R,"")</f>
        <v/>
      </c>
      <c r="AY1055" s="24" t="str">
        <f>_xlfn.XLOOKUP(B1055,'[7]ALL SITES DOWN'!$D:$D,'[7]ALL SITES DOWN'!$J:$J,"")</f>
        <v/>
      </c>
      <c r="AZ1055" s="24" t="str">
        <f>_xlfn.XLOOKUP(B1055,'[8]ALL SITES DOWN'!$D:$D,'[8]ALL SITES DOWN'!$J:$J,"")</f>
        <v/>
      </c>
      <c r="BA1055" s="9" t="str">
        <f>_xlfn.XLOOKUP(B1055,[9]sheet1!$AC:$AC,[9]sheet1!$AF:$AF,"")</f>
        <v/>
      </c>
      <c r="BB1055" s="14" t="s">
        <v>5537</v>
      </c>
      <c r="BC1055" s="14" t="s">
        <v>5537</v>
      </c>
      <c r="BD1055" s="14" t="str">
        <f>_xlfn.XLOOKUP(B1055,'[10]cell downs 18042026 17h'!$B:$B,'[10]cell downs 18042026 17h'!$B:$B,"")</f>
        <v/>
      </c>
      <c r="BE1055" s="14" t="str">
        <f>_xlfn.XLOOKUP(B1055,'[11]Cells Huawei 19042026 15h'!$B:$B,'[11]Cells Huawei 19042026 15h'!$B:$B,"")</f>
        <v/>
      </c>
      <c r="BF1055" s="9" t="str">
        <f>_xlfn.XLOOKUP(B1055,'[12]cells down 19042026 9H40'!$B:$B,'[12]cells down 19042026 9H40'!$B:$B,"")</f>
        <v/>
      </c>
      <c r="BG1055" s="9" t="s">
        <v>3238</v>
      </c>
      <c r="BH1055" s="9" t="s">
        <v>5537</v>
      </c>
    </row>
    <row r="1056" spans="1:60" s="9" customFormat="1" x14ac:dyDescent="0.3">
      <c r="A1056" s="1" t="s">
        <v>1146</v>
      </c>
      <c r="B1056" s="8" t="s">
        <v>1147</v>
      </c>
      <c r="C1056" s="3" t="str">
        <f>_xlfn.XLOOKUP(B1056,'[1]daily break down'!$D:$D,'[1]daily break down'!$E:$E,"")</f>
        <v>Douala</v>
      </c>
      <c r="D1056" s="1" t="s">
        <v>21</v>
      </c>
      <c r="E1056" s="1" t="s">
        <v>30</v>
      </c>
      <c r="F1056" s="3" t="s">
        <v>31</v>
      </c>
      <c r="G1056" s="1" t="s">
        <v>32</v>
      </c>
      <c r="H1056" s="42" t="str">
        <f>_xlfn.XLOOKUP(B1056,[2]CALCULATION!$B:$B,[2]CALCULATION!$H:$H,"")</f>
        <v>ZTE</v>
      </c>
      <c r="I1056" s="34">
        <v>0</v>
      </c>
      <c r="J1056" s="34">
        <v>2.3542303378962601E-2</v>
      </c>
      <c r="K1056" s="34">
        <v>0</v>
      </c>
      <c r="L1056" s="34">
        <v>0</v>
      </c>
      <c r="M1056" s="34">
        <v>0</v>
      </c>
      <c r="N1056" s="34">
        <v>0</v>
      </c>
      <c r="O1056" s="34">
        <v>0</v>
      </c>
      <c r="P1056" s="34">
        <v>2.3845499710358289E-2</v>
      </c>
      <c r="Q1056" s="34">
        <v>0</v>
      </c>
      <c r="R1056" s="34">
        <v>2.3916840023627997E-2</v>
      </c>
      <c r="S1056" s="35">
        <v>0</v>
      </c>
      <c r="T1056" s="35">
        <v>2.4023850493532388E-2</v>
      </c>
      <c r="U1056" s="35">
        <v>0</v>
      </c>
      <c r="V1056" s="35">
        <v>2.377415939708875E-2</v>
      </c>
      <c r="W1056" s="35">
        <v>2.4023850493532388E-2</v>
      </c>
      <c r="X1056" s="35">
        <v>2.4059520650167074E-2</v>
      </c>
      <c r="Y1056" s="35">
        <v>0</v>
      </c>
      <c r="Z1056" s="35">
        <v>7.1429488661170576E-2</v>
      </c>
      <c r="AA1056" s="35">
        <v>0</v>
      </c>
      <c r="AB1056" s="35">
        <v>0</v>
      </c>
      <c r="AC1056" s="35">
        <v>0</v>
      </c>
      <c r="AD1056" s="35">
        <v>0</v>
      </c>
      <c r="AE1056" s="58" t="s">
        <v>5560</v>
      </c>
      <c r="AF1056" s="58"/>
      <c r="AG1056" s="57" t="str" cm="1">
        <f t="array" ref="AG1056">IFERROR(_xlfn.IFS(
AI1056="MPR ISSUE","PDH",
AI1056="BSS Hardware Issue","BSS",
AI1056="Sites strategiques, MLL, Pylone, etc.","ENVTECH",
AI1056="AKTIVCO DEFAUT GE &amp; POWER Cabinet","AKTIVCO",
AI1056="AKTIVCO Coupure ENEO &amp; Baisse de tension","AKTIVCO GRID ONLY",
AI1056="Coupure ENEO &amp; Baisse de tension","IHS GRID ONLY",
AI1056="Defaut GE &amp; POWER Cabinet","IHS",
AI1056="Sharing","Partners",
AI1056="Sites strategiques &amp; DataCenter","SST &amp; DC",
AI1056="Exclu","Exclu",
AI1056="SAT","SAT",
AI1056="SPARE-ISSUE","SPARE-ISSUE",
AI1056="Fiber CAmtel","TRANS_FO_CAMTEL",
AI1056="Fiber AOF","Fiber AOF",
AI1056="Projet OCM (HUAWEI)","TRAVAUX-HUAWEI",
AI1056="Projet OCM (NOKIA)","TRAVAUX-NOKIA",
AI1056="ACCESS-ISSUE","ACCESS-ISSUE",
AI1056="Projet OCM (ZTE, NOKIA, autres projets)","TRAVAUX OCM",
AI1056="No root CAuse","No root cause",
AI1056="ODU HS","PDH",
AI1056="IP &amp; VLAN","PDH",
AI1056="Warehouse HUAWEI","SPARE-ISSUE",
AI1056="SPARE-HS","SPARE-ISSUE",
AI1056="Power Telco","BSS",AI1056="no impacts","no impacts"
),"")</f>
        <v>no impacts</v>
      </c>
      <c r="AH1056" s="57" t="str" cm="1">
        <f t="array" ref="AH1056">IFERROR(_xlfn.IFS(
AI1056="MPR ISSUE","TX ISSUE",
AI1056="BSS Hardware Issue","RAN ISSUE",
AI1056="Sites strategiques, MLL, Pylone, etc.","ENVTECH",
AI1056="AKTIVCO DEFAUT GE &amp; POWER Cabinet","POWER ISSUE",
AI1056="AKTIVCO Coupure ENEO &amp; Baisse de tension","POWER ISSUE",
AI1056="Coupure ENEO &amp; Baisse de tension","POWER ISSUE",
AI1056="Defaut GE &amp; POWER Cabinet","POWER ISSUE",
AI1056="Sharing","POWER ISSUE",
AI1056="Sites strategiques &amp; DataCenter","POWER ISSUE",
AI1056="Exclu","Exclu",
AI1056="SAT","TX ISSUE",
AI1056="SPARE-ISSUE","SPARE-ISSUE",
AI1056="Fiber CAmtel","TX ISSUE",
AI1056="Fiber AOF","TX ISSUE",
AI1056="Projet OCM (HUAWEI)","TRAVAUX-HUAWEI",
AI1056="Projet OCM (NOKIA)","TRAVAUX -NOKIA",
AI1056="ACCESS-ISSUE","ACCESS-ISSUE",
AI1056="Projet OCM (ZTE, NOKIA, autres projets)","TRAVAUX OCM",
AI1056="No root CAuse","No root cause",
AI1056="ODU HS","TX ISSUE",
AI1056="IP &amp; VLAN","TX ISSUE",
AI1056="Warehouse HUAWEI","SPARE-ISSUE",
AI1056="SPARE-HS","SPARE-ISSUE",
AI1056="Power Telco","RAN ISSUE",AI1056="no impacts","no impacts"
),"")</f>
        <v>no impacts</v>
      </c>
      <c r="AI1056" s="85" t="s">
        <v>5998</v>
      </c>
      <c r="AJ1056" s="57" t="str" cm="1">
        <f t="array" ref="AJ1056">IFERROR(_xlfn.IFS(
AI1056="MPR ISSUE","ACTIVE",
AI1056="BSS Hardware Issue","ACTIVE",
AI1056="Sites strategiques, MLL, Pylone, etc.","PASSIVE",
AI1056="AKTIVCO DEFAUT GE &amp; POWER Cabinet","PASSIVE",
AI1056="AKTIVCO Coupure ENEO &amp; Baisse de tension","PASSIVE",
AI1056="Coupure ENEO &amp; Baisse de tension","PASSIVE",
AI1056="Defaut GE &amp; POWER Cabinet","PASSIVE",
AI1056="Sharing","PASSIVE",
AI1056="Sites strategiques &amp; DataCenter","PASSIVE",
AI1056="Exclu","Exclu",
AI1056="SAT","ACTIVE",
AI1056="SPARE-ISSUE","SPARE-ISSUE",
AI1056="Fiber CAmtel","ACTIVE",
AI1056="Fiber AOF","ACTIVE",
AI1056="Projet OCM (HUAWEI)","PLANNED WORKS",
AI1056="Projet OCM (NOKIA)","PLANNED WORKS",
AI1056="ACCESS-ISSUE","ACCESS-ISSUE",
AI1056="Projet OCM (ZTE, NOKIA, autres projets)","PLANNED WORKS",
AI1056="No root CAuse","No root cause",
AI1056="ODU HS","ACTIVE",
AI1056="IP &amp; VLAN","ACTIVE",
AI1056="Warehouse HUAWEI","SPARE-ISSUE",
AI1056="SPARE-HS","SPARE-ISSUE",
AI1056="Power Telco","ACTIVE", AI1056="no impacts","no impacts"
),"")</f>
        <v>no impacts</v>
      </c>
      <c r="AK1056" s="23" t="s">
        <v>5537</v>
      </c>
      <c r="AL1056" s="23" t="str">
        <f t="shared" si="28"/>
        <v>LIT_705</v>
      </c>
      <c r="AN1056" s="9" t="s">
        <v>5537</v>
      </c>
      <c r="AO1056" s="23" t="str">
        <f>_xlfn.XLOOKUP(B1056,'INCIDENT-05-03-2026'!E:E,'INCIDENT-05-03-2026'!F:F,"")</f>
        <v/>
      </c>
      <c r="AP1056" s="7" t="s">
        <v>5537</v>
      </c>
      <c r="AQ1056" s="6"/>
      <c r="AR1056" s="7"/>
      <c r="AS1056" s="3" t="str">
        <f>_xlfn.XLOOKUP(B1056,'[3]tt num | region | site id'!$C:$C,'[3]tt num | region | site id'!$Q:$Q,"")</f>
        <v/>
      </c>
      <c r="AT1056" s="24" t="str">
        <f>_xlfn.XLOOKUP(B1056,'[4]Cells Huawei 03052026 12h'!$B:$B,'[4]Cells Huawei 03052026 12h'!$T:$T,"")</f>
        <v/>
      </c>
      <c r="AU1056" s="24" t="str">
        <f>_xlfn.XLOOKUP(B1056,'[5]cells down 02052026 8h50'!$B:$B,'[5]cells down 02052026 8h50'!$R:$R,"")</f>
        <v/>
      </c>
      <c r="AV1056" s="24" t="str">
        <f>_xlfn.XLOOKUP(B1056,'[5]cells down 02052026 13h50'!$B:$B,'[5]cells down 02052026 13h50'!$R:$R,"")</f>
        <v/>
      </c>
      <c r="AW1056" s="24" t="str">
        <f>_xlfn.XLOOKUP(B1056,'[5]cells down 02052026 13h50'!$B:$B,'[5]cells down 02052026 13h50'!$R:$R,"")</f>
        <v/>
      </c>
      <c r="AX1056" s="24" t="str">
        <f>_xlfn.XLOOKUP(B1056,'[6]cell downs 03052026 8h40 '!$B:$B,'[6]cell downs 03052026 8h40 '!$R:$R,"")</f>
        <v/>
      </c>
      <c r="AY1056" s="24" t="str">
        <f>_xlfn.XLOOKUP(B1056,'[7]ALL SITES DOWN'!$D:$D,'[7]ALL SITES DOWN'!$J:$J,"")</f>
        <v/>
      </c>
      <c r="AZ1056" s="24" t="str">
        <f>_xlfn.XLOOKUP(B1056,'[8]ALL SITES DOWN'!$D:$D,'[8]ALL SITES DOWN'!$J:$J,"")</f>
        <v/>
      </c>
      <c r="BA1056" s="9" t="str">
        <f>_xlfn.XLOOKUP(B1056,[9]sheet1!$AC:$AC,[9]sheet1!$AF:$AF,"")</f>
        <v/>
      </c>
      <c r="BB1056" s="14" t="s">
        <v>5537</v>
      </c>
      <c r="BC1056" s="14" t="s">
        <v>5537</v>
      </c>
      <c r="BD1056" s="14" t="str">
        <f>_xlfn.XLOOKUP(B1056,'[10]cell downs 18042026 17h'!$B:$B,'[10]cell downs 18042026 17h'!$B:$B,"")</f>
        <v/>
      </c>
      <c r="BE1056" s="14" t="str">
        <f>_xlfn.XLOOKUP(B1056,'[11]Cells Huawei 19042026 15h'!$B:$B,'[11]Cells Huawei 19042026 15h'!$B:$B,"")</f>
        <v/>
      </c>
      <c r="BF1056" s="9" t="str">
        <f>_xlfn.XLOOKUP(B1056,'[12]cells down 19042026 9H40'!$B:$B,'[12]cells down 19042026 9H40'!$B:$B,"")</f>
        <v/>
      </c>
      <c r="BG1056" s="9" t="s">
        <v>5537</v>
      </c>
      <c r="BH1056" s="9" t="s">
        <v>12</v>
      </c>
    </row>
    <row r="1057" spans="1:60" s="9" customFormat="1" x14ac:dyDescent="0.3">
      <c r="A1057" s="1" t="s">
        <v>2279</v>
      </c>
      <c r="B1057" s="8" t="s">
        <v>2280</v>
      </c>
      <c r="C1057" s="3" t="str">
        <f>_xlfn.XLOOKUP(B1057,'[1]daily break down'!$D:$D,'[1]daily break down'!$E:$E,"")</f>
        <v>Yaounde</v>
      </c>
      <c r="D1057" s="1" t="s">
        <v>11</v>
      </c>
      <c r="E1057" s="1" t="s">
        <v>12</v>
      </c>
      <c r="F1057" s="3" t="s">
        <v>37</v>
      </c>
      <c r="G1057" s="1" t="s">
        <v>38</v>
      </c>
      <c r="H1057" s="42" t="str">
        <f>_xlfn.XLOOKUP(B1057,[2]CALCULATION!$B:$B,[2]CALCULATION!$H:$H,"")</f>
        <v>ZTE</v>
      </c>
      <c r="I1057" s="34">
        <v>0</v>
      </c>
      <c r="J1057" s="34">
        <v>0</v>
      </c>
      <c r="K1057" s="34">
        <v>0</v>
      </c>
      <c r="L1057" s="34">
        <v>0</v>
      </c>
      <c r="M1057" s="34">
        <v>0</v>
      </c>
      <c r="N1057" s="34">
        <v>0</v>
      </c>
      <c r="O1057" s="34">
        <v>0</v>
      </c>
      <c r="P1057" s="34">
        <v>0</v>
      </c>
      <c r="Q1057" s="34">
        <v>0</v>
      </c>
      <c r="R1057" s="34">
        <v>0</v>
      </c>
      <c r="S1057" s="35">
        <v>0</v>
      </c>
      <c r="T1057" s="35">
        <v>0</v>
      </c>
      <c r="U1057" s="35">
        <v>0</v>
      </c>
      <c r="V1057" s="35">
        <v>0</v>
      </c>
      <c r="W1057" s="35">
        <v>0</v>
      </c>
      <c r="X1057" s="35">
        <v>2.2971580872805666E-2</v>
      </c>
      <c r="Y1057" s="35">
        <v>0</v>
      </c>
      <c r="Z1057" s="35">
        <v>0</v>
      </c>
      <c r="AA1057" s="35">
        <v>0</v>
      </c>
      <c r="AB1057" s="35">
        <v>0</v>
      </c>
      <c r="AC1057" s="35">
        <v>0</v>
      </c>
      <c r="AD1057" s="35">
        <v>0</v>
      </c>
      <c r="AE1057" s="58" t="s">
        <v>5560</v>
      </c>
      <c r="AF1057" s="58"/>
      <c r="AG1057" s="57" t="str" cm="1">
        <f t="array" ref="AG1057">IFERROR(_xlfn.IFS(
AI1057="MPR ISSUE","PDH",
AI1057="BSS Hardware Issue","BSS",
AI1057="Sites strategiques, MLL, Pylone, etc.","ENVTECH",
AI1057="AKTIVCO DEFAUT GE &amp; POWER Cabinet","AKTIVCO",
AI1057="AKTIVCO Coupure ENEO &amp; Baisse de tension","AKTIVCO GRID ONLY",
AI1057="Coupure ENEO &amp; Baisse de tension","IHS GRID ONLY",
AI1057="Defaut GE &amp; POWER Cabinet","IHS",
AI1057="Sharing","Partners",
AI1057="Sites strategiques &amp; DataCenter","SST &amp; DC",
AI1057="Exclu","Exclu",
AI1057="SAT","SAT",
AI1057="SPARE-ISSUE","SPARE-ISSUE",
AI1057="Fiber CAmtel","TRANS_FO_CAMTEL",
AI1057="Fiber AOF","Fiber AOF",
AI1057="Projet OCM (HUAWEI)","TRAVAUX-HUAWEI",
AI1057="Projet OCM (NOKIA)","TRAVAUX-NOKIA",
AI1057="ACCESS-ISSUE","ACCESS-ISSUE",
AI1057="Projet OCM (ZTE, NOKIA, autres projets)","TRAVAUX OCM",
AI1057="No root CAuse","No root cause",
AI1057="ODU HS","PDH",
AI1057="IP &amp; VLAN","PDH",
AI1057="Warehouse HUAWEI","SPARE-ISSUE",
AI1057="SPARE-HS","SPARE-ISSUE",
AI1057="Power Telco","BSS",AI1057="no impacts","no impacts"
),"")</f>
        <v>no impacts</v>
      </c>
      <c r="AH1057" s="57" t="str" cm="1">
        <f t="array" ref="AH1057">IFERROR(_xlfn.IFS(
AI1057="MPR ISSUE","TX ISSUE",
AI1057="BSS Hardware Issue","RAN ISSUE",
AI1057="Sites strategiques, MLL, Pylone, etc.","ENVTECH",
AI1057="AKTIVCO DEFAUT GE &amp; POWER Cabinet","POWER ISSUE",
AI1057="AKTIVCO Coupure ENEO &amp; Baisse de tension","POWER ISSUE",
AI1057="Coupure ENEO &amp; Baisse de tension","POWER ISSUE",
AI1057="Defaut GE &amp; POWER Cabinet","POWER ISSUE",
AI1057="Sharing","POWER ISSUE",
AI1057="Sites strategiques &amp; DataCenter","POWER ISSUE",
AI1057="Exclu","Exclu",
AI1057="SAT","TX ISSUE",
AI1057="SPARE-ISSUE","SPARE-ISSUE",
AI1057="Fiber CAmtel","TX ISSUE",
AI1057="Fiber AOF","TX ISSUE",
AI1057="Projet OCM (HUAWEI)","TRAVAUX-HUAWEI",
AI1057="Projet OCM (NOKIA)","TRAVAUX -NOKIA",
AI1057="ACCESS-ISSUE","ACCESS-ISSUE",
AI1057="Projet OCM (ZTE, NOKIA, autres projets)","TRAVAUX OCM",
AI1057="No root CAuse","No root cause",
AI1057="ODU HS","TX ISSUE",
AI1057="IP &amp; VLAN","TX ISSUE",
AI1057="Warehouse HUAWEI","SPARE-ISSUE",
AI1057="SPARE-HS","SPARE-ISSUE",
AI1057="Power Telco","RAN ISSUE",AI1057="no impacts","no impacts"
),"")</f>
        <v>no impacts</v>
      </c>
      <c r="AI1057" s="85" t="s">
        <v>5998</v>
      </c>
      <c r="AJ1057" s="57" t="str" cm="1">
        <f t="array" ref="AJ1057">IFERROR(_xlfn.IFS(
AI1057="MPR ISSUE","ACTIVE",
AI1057="BSS Hardware Issue","ACTIVE",
AI1057="Sites strategiques, MLL, Pylone, etc.","PASSIVE",
AI1057="AKTIVCO DEFAUT GE &amp; POWER Cabinet","PASSIVE",
AI1057="AKTIVCO Coupure ENEO &amp; Baisse de tension","PASSIVE",
AI1057="Coupure ENEO &amp; Baisse de tension","PASSIVE",
AI1057="Defaut GE &amp; POWER Cabinet","PASSIVE",
AI1057="Sharing","PASSIVE",
AI1057="Sites strategiques &amp; DataCenter","PASSIVE",
AI1057="Exclu","Exclu",
AI1057="SAT","ACTIVE",
AI1057="SPARE-ISSUE","SPARE-ISSUE",
AI1057="Fiber CAmtel","ACTIVE",
AI1057="Fiber AOF","ACTIVE",
AI1057="Projet OCM (HUAWEI)","PLANNED WORKS",
AI1057="Projet OCM (NOKIA)","PLANNED WORKS",
AI1057="ACCESS-ISSUE","ACCESS-ISSUE",
AI1057="Projet OCM (ZTE, NOKIA, autres projets)","PLANNED WORKS",
AI1057="No root CAuse","No root cause",
AI1057="ODU HS","ACTIVE",
AI1057="IP &amp; VLAN","ACTIVE",
AI1057="Warehouse HUAWEI","SPARE-ISSUE",
AI1057="SPARE-HS","SPARE-ISSUE",
AI1057="Power Telco","ACTIVE", AI1057="no impacts","no impacts"
),"")</f>
        <v>no impacts</v>
      </c>
      <c r="AK1057" s="23" t="s">
        <v>5537</v>
      </c>
      <c r="AL1057" s="23" t="str">
        <f t="shared" si="28"/>
        <v>CTR_401</v>
      </c>
      <c r="AN1057" s="9" t="s">
        <v>5537</v>
      </c>
      <c r="AO1057" s="23" t="str">
        <f>_xlfn.XLOOKUP(B1057,'INCIDENT-05-03-2026'!E:E,'INCIDENT-05-03-2026'!F:F,"")</f>
        <v/>
      </c>
      <c r="AP1057" s="7" t="s">
        <v>5537</v>
      </c>
      <c r="AQ1057" s="6"/>
      <c r="AR1057" s="7"/>
      <c r="AS1057" s="3" t="str">
        <f>_xlfn.XLOOKUP(B1057,'[3]tt num | region | site id'!$C:$C,'[3]tt num | region | site id'!$Q:$Q,"")</f>
        <v/>
      </c>
      <c r="AT1057" s="24" t="str">
        <f>_xlfn.XLOOKUP(B1057,'[4]Cells Huawei 03052026 12h'!$B:$B,'[4]Cells Huawei 03052026 12h'!$T:$T,"")</f>
        <v/>
      </c>
      <c r="AU1057" s="24" t="str">
        <f>_xlfn.XLOOKUP(B1057,'[5]cells down 02052026 8h50'!$B:$B,'[5]cells down 02052026 8h50'!$R:$R,"")</f>
        <v/>
      </c>
      <c r="AV1057" s="24" t="str">
        <f>_xlfn.XLOOKUP(B1057,'[5]cells down 02052026 13h50'!$B:$B,'[5]cells down 02052026 13h50'!$R:$R,"")</f>
        <v/>
      </c>
      <c r="AW1057" s="24" t="str">
        <f>_xlfn.XLOOKUP(B1057,'[5]cells down 02052026 13h50'!$B:$B,'[5]cells down 02052026 13h50'!$R:$R,"")</f>
        <v/>
      </c>
      <c r="AX1057" s="24" t="str">
        <f>_xlfn.XLOOKUP(B1057,'[6]cell downs 03052026 8h40 '!$B:$B,'[6]cell downs 03052026 8h40 '!$R:$R,"")</f>
        <v/>
      </c>
      <c r="AY1057" s="24" t="str">
        <f>_xlfn.XLOOKUP(B1057,'[7]ALL SITES DOWN'!$D:$D,'[7]ALL SITES DOWN'!$J:$J,"")</f>
        <v/>
      </c>
      <c r="AZ1057" s="24" t="str">
        <f>_xlfn.XLOOKUP(B1057,'[8]ALL SITES DOWN'!$D:$D,'[8]ALL SITES DOWN'!$J:$J,"")</f>
        <v/>
      </c>
      <c r="BA1057" s="9" t="str">
        <f>_xlfn.XLOOKUP(B1057,[9]sheet1!$AC:$AC,[9]sheet1!$AF:$AF,"")</f>
        <v/>
      </c>
      <c r="BB1057" s="14" t="s">
        <v>5537</v>
      </c>
      <c r="BC1057" s="14" t="s">
        <v>5537</v>
      </c>
      <c r="BD1057" s="14" t="str">
        <f>_xlfn.XLOOKUP(B1057,'[10]cell downs 18042026 17h'!$B:$B,'[10]cell downs 18042026 17h'!$B:$B,"")</f>
        <v/>
      </c>
      <c r="BE1057" s="14" t="str">
        <f>_xlfn.XLOOKUP(B1057,'[11]Cells Huawei 19042026 15h'!$B:$B,'[11]Cells Huawei 19042026 15h'!$B:$B,"")</f>
        <v/>
      </c>
      <c r="BF1057" s="9" t="str">
        <f>_xlfn.XLOOKUP(B1057,'[12]cells down 19042026 9H40'!$B:$B,'[12]cells down 19042026 9H40'!$B:$B,"")</f>
        <v/>
      </c>
      <c r="BG1057" s="9" t="s">
        <v>2280</v>
      </c>
      <c r="BH1057" s="9" t="s">
        <v>12</v>
      </c>
    </row>
    <row r="1058" spans="1:60" s="9" customFormat="1" x14ac:dyDescent="0.3">
      <c r="A1058" s="1" t="s">
        <v>3711</v>
      </c>
      <c r="B1058" s="8" t="s">
        <v>3712</v>
      </c>
      <c r="C1058" s="3" t="str">
        <f>_xlfn.XLOOKUP(B1058,'[1]daily break down'!$D:$D,'[1]daily break down'!$E:$E,"")</f>
        <v>OUEST</v>
      </c>
      <c r="D1058" s="1" t="s">
        <v>21</v>
      </c>
      <c r="E1058" s="1" t="s">
        <v>36</v>
      </c>
      <c r="F1058" s="3" t="s">
        <v>102</v>
      </c>
      <c r="G1058" s="1" t="s">
        <v>3711</v>
      </c>
      <c r="H1058" s="40" t="str">
        <f>_xlfn.XLOOKUP(B1058,[2]CALCULATION!$B:$B,[2]CALCULATION!$H:$H,"")</f>
        <v>HUAWEI</v>
      </c>
      <c r="I1058" s="34">
        <v>0</v>
      </c>
      <c r="J1058" s="34">
        <v>0</v>
      </c>
      <c r="K1058" s="34">
        <v>0</v>
      </c>
      <c r="L1058" s="34">
        <v>0</v>
      </c>
      <c r="M1058" s="34">
        <v>0</v>
      </c>
      <c r="N1058" s="34">
        <v>0</v>
      </c>
      <c r="O1058" s="34">
        <v>0</v>
      </c>
      <c r="P1058" s="34">
        <v>0</v>
      </c>
      <c r="Q1058" s="34">
        <v>0</v>
      </c>
      <c r="R1058" s="34">
        <v>0</v>
      </c>
      <c r="S1058" s="35">
        <v>0</v>
      </c>
      <c r="T1058" s="35">
        <v>0</v>
      </c>
      <c r="U1058" s="35">
        <v>0</v>
      </c>
      <c r="V1058" s="35">
        <v>0</v>
      </c>
      <c r="W1058" s="35">
        <v>0</v>
      </c>
      <c r="X1058" s="35">
        <v>2.125941335433592E-2</v>
      </c>
      <c r="Y1058" s="35">
        <v>0</v>
      </c>
      <c r="Z1058" s="35">
        <v>0</v>
      </c>
      <c r="AA1058" s="35">
        <v>0</v>
      </c>
      <c r="AB1058" s="35">
        <v>0</v>
      </c>
      <c r="AC1058" s="35">
        <v>0</v>
      </c>
      <c r="AD1058" s="35">
        <v>0</v>
      </c>
      <c r="AE1058" s="58" t="s">
        <v>5560</v>
      </c>
      <c r="AF1058" s="58"/>
      <c r="AG1058" s="57" t="str" cm="1">
        <f t="array" ref="AG1058">IFERROR(_xlfn.IFS(
AI1058="MPR ISSUE","PDH",
AI1058="BSS Hardware Issue","BSS",
AI1058="Sites strategiques, MLL, Pylone, etc.","ENVTECH",
AI1058="AKTIVCO DEFAUT GE &amp; POWER Cabinet","AKTIVCO",
AI1058="AKTIVCO Coupure ENEO &amp; Baisse de tension","AKTIVCO GRID ONLY",
AI1058="Coupure ENEO &amp; Baisse de tension","IHS GRID ONLY",
AI1058="Defaut GE &amp; POWER Cabinet","IHS",
AI1058="Sharing","Partners",
AI1058="Sites strategiques &amp; DataCenter","SST &amp; DC",
AI1058="Exclu","Exclu",
AI1058="SAT","SAT",
AI1058="SPARE-ISSUE","SPARE-ISSUE",
AI1058="Fiber CAmtel","TRANS_FO_CAMTEL",
AI1058="Fiber AOF","Fiber AOF",
AI1058="Projet OCM (HUAWEI)","TRAVAUX-HUAWEI",
AI1058="Projet OCM (NOKIA)","TRAVAUX-NOKIA",
AI1058="ACCESS-ISSUE","ACCESS-ISSUE",
AI1058="Projet OCM (ZTE, NOKIA, autres projets)","TRAVAUX OCM",
AI1058="No root CAuse","No root cause",
AI1058="ODU HS","PDH",
AI1058="IP &amp; VLAN","PDH",
AI1058="Warehouse HUAWEI","SPARE-ISSUE",
AI1058="SPARE-HS","SPARE-ISSUE",
AI1058="Power Telco","BSS",AI1058="no impacts","no impacts"
),"")</f>
        <v>no impacts</v>
      </c>
      <c r="AH1058" s="57" t="str" cm="1">
        <f t="array" ref="AH1058">IFERROR(_xlfn.IFS(
AI1058="MPR ISSUE","TX ISSUE",
AI1058="BSS Hardware Issue","RAN ISSUE",
AI1058="Sites strategiques, MLL, Pylone, etc.","ENVTECH",
AI1058="AKTIVCO DEFAUT GE &amp; POWER Cabinet","POWER ISSUE",
AI1058="AKTIVCO Coupure ENEO &amp; Baisse de tension","POWER ISSUE",
AI1058="Coupure ENEO &amp; Baisse de tension","POWER ISSUE",
AI1058="Defaut GE &amp; POWER Cabinet","POWER ISSUE",
AI1058="Sharing","POWER ISSUE",
AI1058="Sites strategiques &amp; DataCenter","POWER ISSUE",
AI1058="Exclu","Exclu",
AI1058="SAT","TX ISSUE",
AI1058="SPARE-ISSUE","SPARE-ISSUE",
AI1058="Fiber CAmtel","TX ISSUE",
AI1058="Fiber AOF","TX ISSUE",
AI1058="Projet OCM (HUAWEI)","TRAVAUX-HUAWEI",
AI1058="Projet OCM (NOKIA)","TRAVAUX -NOKIA",
AI1058="ACCESS-ISSUE","ACCESS-ISSUE",
AI1058="Projet OCM (ZTE, NOKIA, autres projets)","TRAVAUX OCM",
AI1058="No root CAuse","No root cause",
AI1058="ODU HS","TX ISSUE",
AI1058="IP &amp; VLAN","TX ISSUE",
AI1058="Warehouse HUAWEI","SPARE-ISSUE",
AI1058="SPARE-HS","SPARE-ISSUE",
AI1058="Power Telco","RAN ISSUE",AI1058="no impacts","no impacts"
),"")</f>
        <v>no impacts</v>
      </c>
      <c r="AI1058" s="85" t="s">
        <v>5998</v>
      </c>
      <c r="AJ1058" s="57" t="str" cm="1">
        <f t="array" ref="AJ1058">IFERROR(_xlfn.IFS(
AI1058="MPR ISSUE","ACTIVE",
AI1058="BSS Hardware Issue","ACTIVE",
AI1058="Sites strategiques, MLL, Pylone, etc.","PASSIVE",
AI1058="AKTIVCO DEFAUT GE &amp; POWER Cabinet","PASSIVE",
AI1058="AKTIVCO Coupure ENEO &amp; Baisse de tension","PASSIVE",
AI1058="Coupure ENEO &amp; Baisse de tension","PASSIVE",
AI1058="Defaut GE &amp; POWER Cabinet","PASSIVE",
AI1058="Sharing","PASSIVE",
AI1058="Sites strategiques &amp; DataCenter","PASSIVE",
AI1058="Exclu","Exclu",
AI1058="SAT","ACTIVE",
AI1058="SPARE-ISSUE","SPARE-ISSUE",
AI1058="Fiber CAmtel","ACTIVE",
AI1058="Fiber AOF","ACTIVE",
AI1058="Projet OCM (HUAWEI)","PLANNED WORKS",
AI1058="Projet OCM (NOKIA)","PLANNED WORKS",
AI1058="ACCESS-ISSUE","ACCESS-ISSUE",
AI1058="Projet OCM (ZTE, NOKIA, autres projets)","PLANNED WORKS",
AI1058="No root CAuse","No root cause",
AI1058="ODU HS","ACTIVE",
AI1058="IP &amp; VLAN","ACTIVE",
AI1058="Warehouse HUAWEI","SPARE-ISSUE",
AI1058="SPARE-HS","SPARE-ISSUE",
AI1058="Power Telco","ACTIVE", AI1058="no impacts","no impacts"
),"")</f>
        <v>no impacts</v>
      </c>
      <c r="AK1058" s="23" t="s">
        <v>5537</v>
      </c>
      <c r="AL1058" s="23" t="str">
        <f t="shared" si="28"/>
        <v>OST_274</v>
      </c>
      <c r="AN1058" s="9" t="s">
        <v>5537</v>
      </c>
      <c r="AO1058" s="23" t="str">
        <f>_xlfn.XLOOKUP(B1058,'INCIDENT-05-03-2026'!E:E,'INCIDENT-05-03-2026'!F:F,"")</f>
        <v/>
      </c>
      <c r="AP1058" s="7" t="s">
        <v>5537</v>
      </c>
      <c r="AQ1058" s="6"/>
      <c r="AR1058" s="7"/>
      <c r="AS1058" s="3" t="str">
        <f>_xlfn.XLOOKUP(B1058,'[3]tt num | region | site id'!$C:$C,'[3]tt num | region | site id'!$Q:$Q,"")</f>
        <v/>
      </c>
      <c r="AT1058" s="24" t="str">
        <f>_xlfn.XLOOKUP(B1058,'[4]Cells Huawei 03052026 12h'!$B:$B,'[4]Cells Huawei 03052026 12h'!$T:$T,"")</f>
        <v/>
      </c>
      <c r="AU1058" s="24" t="str">
        <f>_xlfn.XLOOKUP(B1058,'[5]cells down 02052026 8h50'!$B:$B,'[5]cells down 02052026 8h50'!$R:$R,"")</f>
        <v/>
      </c>
      <c r="AV1058" s="24" t="str">
        <f>_xlfn.XLOOKUP(B1058,'[5]cells down 02052026 13h50'!$B:$B,'[5]cells down 02052026 13h50'!$R:$R,"")</f>
        <v/>
      </c>
      <c r="AW1058" s="24" t="str">
        <f>_xlfn.XLOOKUP(B1058,'[5]cells down 02052026 13h50'!$B:$B,'[5]cells down 02052026 13h50'!$R:$R,"")</f>
        <v/>
      </c>
      <c r="AX1058" s="24" t="str">
        <f>_xlfn.XLOOKUP(B1058,'[6]cell downs 03052026 8h40 '!$B:$B,'[6]cell downs 03052026 8h40 '!$R:$R,"")</f>
        <v/>
      </c>
      <c r="AY1058" s="24" t="str">
        <f>_xlfn.XLOOKUP(B1058,'[7]ALL SITES DOWN'!$D:$D,'[7]ALL SITES DOWN'!$J:$J,"")</f>
        <v/>
      </c>
      <c r="AZ1058" s="24" t="str">
        <f>_xlfn.XLOOKUP(B1058,'[8]ALL SITES DOWN'!$D:$D,'[8]ALL SITES DOWN'!$J:$J,"")</f>
        <v/>
      </c>
      <c r="BA1058" s="9" t="str">
        <f>_xlfn.XLOOKUP(B1058,[9]sheet1!$AC:$AC,[9]sheet1!$AF:$AF,"")</f>
        <v/>
      </c>
      <c r="BB1058" s="14" t="s">
        <v>5537</v>
      </c>
      <c r="BC1058" s="14" t="s">
        <v>5537</v>
      </c>
      <c r="BD1058" s="14" t="str">
        <f>_xlfn.XLOOKUP(B1058,'[10]cell downs 18042026 17h'!$B:$B,'[10]cell downs 18042026 17h'!$B:$B,"")</f>
        <v/>
      </c>
      <c r="BE1058" s="14" t="str">
        <f>_xlfn.XLOOKUP(B1058,'[11]Cells Huawei 19042026 15h'!$B:$B,'[11]Cells Huawei 19042026 15h'!$B:$B,"")</f>
        <v/>
      </c>
      <c r="BF1058" s="9" t="str">
        <f>_xlfn.XLOOKUP(B1058,'[12]cells down 19042026 9H40'!$B:$B,'[12]cells down 19042026 9H40'!$B:$B,"")</f>
        <v/>
      </c>
      <c r="BG1058" s="9" t="s">
        <v>5537</v>
      </c>
      <c r="BH1058" s="9" t="s">
        <v>12</v>
      </c>
    </row>
    <row r="1059" spans="1:60" s="9" customFormat="1" x14ac:dyDescent="0.3">
      <c r="A1059" s="1" t="s">
        <v>3367</v>
      </c>
      <c r="B1059" s="8" t="s">
        <v>3368</v>
      </c>
      <c r="C1059" s="3" t="str">
        <f>_xlfn.XLOOKUP(B1059,'[1]daily break down'!$D:$D,'[1]daily break down'!$E:$E,"")</f>
        <v>Bafoussam</v>
      </c>
      <c r="D1059" s="1" t="s">
        <v>11</v>
      </c>
      <c r="E1059" s="1" t="s">
        <v>12</v>
      </c>
      <c r="F1059" s="3" t="s">
        <v>102</v>
      </c>
      <c r="G1059" s="1" t="s">
        <v>299</v>
      </c>
      <c r="H1059" s="40" t="str">
        <f>_xlfn.XLOOKUP(B1059,[2]CALCULATION!$B:$B,[2]CALCULATION!$H:$H,"")</f>
        <v>Huawei</v>
      </c>
      <c r="I1059" s="34">
        <v>11.252454106776472</v>
      </c>
      <c r="J1059" s="34">
        <v>6.6955559265251834</v>
      </c>
      <c r="K1059" s="34">
        <v>1.5557717167047624</v>
      </c>
      <c r="L1059" s="34">
        <v>7.1072787094822704E-2</v>
      </c>
      <c r="M1059" s="34">
        <v>0.21819434813502153</v>
      </c>
      <c r="N1059" s="34">
        <v>0.67095564630043403</v>
      </c>
      <c r="O1059" s="34">
        <v>3.8699801388567852</v>
      </c>
      <c r="P1059" s="34">
        <v>4.7135258380346601</v>
      </c>
      <c r="Q1059" s="34">
        <v>0.81747081467784144</v>
      </c>
      <c r="R1059" s="34">
        <v>2.4844264096132503E-2</v>
      </c>
      <c r="S1059" s="35">
        <v>0</v>
      </c>
      <c r="T1059" s="35">
        <v>0</v>
      </c>
      <c r="U1059" s="35">
        <v>0.56555033344462424</v>
      </c>
      <c r="V1059" s="35">
        <v>1.0165994640915665E-2</v>
      </c>
      <c r="W1059" s="35">
        <v>0</v>
      </c>
      <c r="X1059" s="35">
        <v>2.056384529995748E-2</v>
      </c>
      <c r="Y1059" s="35">
        <v>0</v>
      </c>
      <c r="Z1059" s="35">
        <v>0</v>
      </c>
      <c r="AA1059" s="35">
        <v>0</v>
      </c>
      <c r="AB1059" s="35">
        <v>0</v>
      </c>
      <c r="AC1059" s="35">
        <v>0</v>
      </c>
      <c r="AD1059" s="35">
        <v>0</v>
      </c>
      <c r="AE1059" s="58" t="s">
        <v>5560</v>
      </c>
      <c r="AF1059" s="58"/>
      <c r="AG1059" s="57" t="str" cm="1">
        <f t="array" ref="AG1059">IFERROR(_xlfn.IFS(
AI1059="MPR ISSUE","PDH",
AI1059="BSS Hardware Issue","BSS",
AI1059="Sites strategiques, MLL, Pylone, etc.","ENVTECH",
AI1059="AKTIVCO DEFAUT GE &amp; POWER Cabinet","AKTIVCO",
AI1059="AKTIVCO Coupure ENEO &amp; Baisse de tension","AKTIVCO GRID ONLY",
AI1059="Coupure ENEO &amp; Baisse de tension","IHS GRID ONLY",
AI1059="Defaut GE &amp; POWER Cabinet","IHS",
AI1059="Sharing","Partners",
AI1059="Sites strategiques &amp; DataCenter","SST &amp; DC",
AI1059="Exclu","Exclu",
AI1059="SAT","SAT",
AI1059="SPARE-ISSUE","SPARE-ISSUE",
AI1059="Fiber CAmtel","TRANS_FO_CAMTEL",
AI1059="Fiber AOF","Fiber AOF",
AI1059="Projet OCM (HUAWEI)","TRAVAUX-HUAWEI",
AI1059="Projet OCM (NOKIA)","TRAVAUX-NOKIA",
AI1059="ACCESS-ISSUE","ACCESS-ISSUE",
AI1059="Projet OCM (ZTE, NOKIA, autres projets)","TRAVAUX OCM",
AI1059="No root CAuse","No root cause",
AI1059="ODU HS","PDH",
AI1059="IP &amp; VLAN","PDH",
AI1059="Warehouse HUAWEI","SPARE-ISSUE",
AI1059="SPARE-HS","SPARE-ISSUE",
AI1059="Power Telco","BSS",AI1059="no impacts","no impacts"
),"")</f>
        <v>no impacts</v>
      </c>
      <c r="AH1059" s="57" t="str" cm="1">
        <f t="array" ref="AH1059">IFERROR(_xlfn.IFS(
AI1059="MPR ISSUE","TX ISSUE",
AI1059="BSS Hardware Issue","RAN ISSUE",
AI1059="Sites strategiques, MLL, Pylone, etc.","ENVTECH",
AI1059="AKTIVCO DEFAUT GE &amp; POWER Cabinet","POWER ISSUE",
AI1059="AKTIVCO Coupure ENEO &amp; Baisse de tension","POWER ISSUE",
AI1059="Coupure ENEO &amp; Baisse de tension","POWER ISSUE",
AI1059="Defaut GE &amp; POWER Cabinet","POWER ISSUE",
AI1059="Sharing","POWER ISSUE",
AI1059="Sites strategiques &amp; DataCenter","POWER ISSUE",
AI1059="Exclu","Exclu",
AI1059="SAT","TX ISSUE",
AI1059="SPARE-ISSUE","SPARE-ISSUE",
AI1059="Fiber CAmtel","TX ISSUE",
AI1059="Fiber AOF","TX ISSUE",
AI1059="Projet OCM (HUAWEI)","TRAVAUX-HUAWEI",
AI1059="Projet OCM (NOKIA)","TRAVAUX -NOKIA",
AI1059="ACCESS-ISSUE","ACCESS-ISSUE",
AI1059="Projet OCM (ZTE, NOKIA, autres projets)","TRAVAUX OCM",
AI1059="No root CAuse","No root cause",
AI1059="ODU HS","TX ISSUE",
AI1059="IP &amp; VLAN","TX ISSUE",
AI1059="Warehouse HUAWEI","SPARE-ISSUE",
AI1059="SPARE-HS","SPARE-ISSUE",
AI1059="Power Telco","RAN ISSUE",AI1059="no impacts","no impacts"
),"")</f>
        <v>no impacts</v>
      </c>
      <c r="AI1059" s="85" t="s">
        <v>5998</v>
      </c>
      <c r="AJ1059" s="57" t="str" cm="1">
        <f t="array" ref="AJ1059">IFERROR(_xlfn.IFS(
AI1059="MPR ISSUE","ACTIVE",
AI1059="BSS Hardware Issue","ACTIVE",
AI1059="Sites strategiques, MLL, Pylone, etc.","PASSIVE",
AI1059="AKTIVCO DEFAUT GE &amp; POWER Cabinet","PASSIVE",
AI1059="AKTIVCO Coupure ENEO &amp; Baisse de tension","PASSIVE",
AI1059="Coupure ENEO &amp; Baisse de tension","PASSIVE",
AI1059="Defaut GE &amp; POWER Cabinet","PASSIVE",
AI1059="Sharing","PASSIVE",
AI1059="Sites strategiques &amp; DataCenter","PASSIVE",
AI1059="Exclu","Exclu",
AI1059="SAT","ACTIVE",
AI1059="SPARE-ISSUE","SPARE-ISSUE",
AI1059="Fiber CAmtel","ACTIVE",
AI1059="Fiber AOF","ACTIVE",
AI1059="Projet OCM (HUAWEI)","PLANNED WORKS",
AI1059="Projet OCM (NOKIA)","PLANNED WORKS",
AI1059="ACCESS-ISSUE","ACCESS-ISSUE",
AI1059="Projet OCM (ZTE, NOKIA, autres projets)","PLANNED WORKS",
AI1059="No root CAuse","No root cause",
AI1059="ODU HS","ACTIVE",
AI1059="IP &amp; VLAN","ACTIVE",
AI1059="Warehouse HUAWEI","SPARE-ISSUE",
AI1059="SPARE-HS","SPARE-ISSUE",
AI1059="Power Telco","ACTIVE", AI1059="no impacts","no impacts"
),"")</f>
        <v>no impacts</v>
      </c>
      <c r="AK1059" s="23" t="s">
        <v>5537</v>
      </c>
      <c r="AL1059" s="23" t="str">
        <f t="shared" si="28"/>
        <v>OST_046</v>
      </c>
      <c r="AN1059" s="9" t="s">
        <v>5537</v>
      </c>
      <c r="AO1059" s="23" t="str">
        <f>_xlfn.XLOOKUP(B1059,'INCIDENT-05-03-2026'!E:E,'INCIDENT-05-03-2026'!F:F,"")</f>
        <v/>
      </c>
      <c r="AP1059" s="7" t="s">
        <v>5537</v>
      </c>
      <c r="AQ1059" s="6"/>
      <c r="AR1059" s="7"/>
      <c r="AS1059" s="3" t="str">
        <f>_xlfn.XLOOKUP(B1059,'[3]tt num | region | site id'!$C:$C,'[3]tt num | region | site id'!$Q:$Q,"")</f>
        <v/>
      </c>
      <c r="AT1059" s="24" t="str">
        <f>_xlfn.XLOOKUP(B1059,'[4]Cells Huawei 03052026 12h'!$B:$B,'[4]Cells Huawei 03052026 12h'!$T:$T,"")</f>
        <v/>
      </c>
      <c r="AU1059" s="24" t="str">
        <f>_xlfn.XLOOKUP(B1059,'[5]cells down 02052026 8h50'!$B:$B,'[5]cells down 02052026 8h50'!$R:$R,"")</f>
        <v/>
      </c>
      <c r="AV1059" s="24" t="str">
        <f>_xlfn.XLOOKUP(B1059,'[5]cells down 02052026 13h50'!$B:$B,'[5]cells down 02052026 13h50'!$R:$R,"")</f>
        <v/>
      </c>
      <c r="AW1059" s="24" t="str">
        <f>_xlfn.XLOOKUP(B1059,'[5]cells down 02052026 13h50'!$B:$B,'[5]cells down 02052026 13h50'!$R:$R,"")</f>
        <v/>
      </c>
      <c r="AX1059" s="24" t="str">
        <f>_xlfn.XLOOKUP(B1059,'[6]cell downs 03052026 8h40 '!$B:$B,'[6]cell downs 03052026 8h40 '!$R:$R,"")</f>
        <v/>
      </c>
      <c r="AY1059" s="24" t="str">
        <f>_xlfn.XLOOKUP(B1059,'[7]ALL SITES DOWN'!$D:$D,'[7]ALL SITES DOWN'!$J:$J,"")</f>
        <v/>
      </c>
      <c r="AZ1059" s="24" t="str">
        <f>_xlfn.XLOOKUP(B1059,'[8]ALL SITES DOWN'!$D:$D,'[8]ALL SITES DOWN'!$J:$J,"")</f>
        <v/>
      </c>
      <c r="BA1059" s="9" t="str">
        <f>_xlfn.XLOOKUP(B1059,[9]sheet1!$AC:$AC,[9]sheet1!$AF:$AF,"")</f>
        <v/>
      </c>
      <c r="BB1059" s="14" t="s">
        <v>5537</v>
      </c>
      <c r="BC1059" s="14" t="s">
        <v>5537</v>
      </c>
      <c r="BD1059" s="14" t="str">
        <f>_xlfn.XLOOKUP(B1059,'[10]cell downs 18042026 17h'!$B:$B,'[10]cell downs 18042026 17h'!$B:$B,"")</f>
        <v/>
      </c>
      <c r="BE1059" s="14" t="str">
        <f>_xlfn.XLOOKUP(B1059,'[11]Cells Huawei 19042026 15h'!$B:$B,'[11]Cells Huawei 19042026 15h'!$B:$B,"")</f>
        <v/>
      </c>
      <c r="BF1059" s="9" t="str">
        <f>_xlfn.XLOOKUP(B1059,'[12]cells down 19042026 9H40'!$B:$B,'[12]cells down 19042026 9H40'!$B:$B,"")</f>
        <v/>
      </c>
      <c r="BG1059" s="9" t="s">
        <v>3368</v>
      </c>
      <c r="BH1059" s="9" t="s">
        <v>12</v>
      </c>
    </row>
    <row r="1060" spans="1:60" s="9" customFormat="1" x14ac:dyDescent="0.3">
      <c r="A1060" s="1" t="s">
        <v>2418</v>
      </c>
      <c r="B1060" s="8" t="s">
        <v>2419</v>
      </c>
      <c r="C1060" s="3" t="str">
        <f>_xlfn.XLOOKUP(B1060,'[1]daily break down'!$D:$D,'[1]daily break down'!$E:$E,"")</f>
        <v>Bafoussam</v>
      </c>
      <c r="D1060" s="1" t="s">
        <v>11</v>
      </c>
      <c r="E1060" s="1" t="s">
        <v>145</v>
      </c>
      <c r="F1060" s="3" t="s">
        <v>102</v>
      </c>
      <c r="G1060" s="1" t="s">
        <v>299</v>
      </c>
      <c r="H1060" s="40" t="str">
        <f>_xlfn.XLOOKUP(B1060,[2]CALCULATION!$B:$B,[2]CALCULATION!$H:$H,"")</f>
        <v>Huawei</v>
      </c>
      <c r="I1060" s="34">
        <v>0</v>
      </c>
      <c r="J1060" s="34">
        <v>3.1478913230203784E-2</v>
      </c>
      <c r="K1060" s="34">
        <v>0</v>
      </c>
      <c r="L1060" s="34">
        <v>0</v>
      </c>
      <c r="M1060" s="34">
        <v>0</v>
      </c>
      <c r="N1060" s="34">
        <v>0</v>
      </c>
      <c r="O1060" s="34">
        <v>0</v>
      </c>
      <c r="P1060" s="34">
        <v>0</v>
      </c>
      <c r="Q1060" s="34">
        <v>0</v>
      </c>
      <c r="R1060" s="34">
        <v>6.5633088208016952</v>
      </c>
      <c r="S1060" s="35">
        <v>0</v>
      </c>
      <c r="T1060" s="35">
        <v>0</v>
      </c>
      <c r="U1060" s="35">
        <v>0</v>
      </c>
      <c r="V1060" s="35">
        <v>0</v>
      </c>
      <c r="W1060" s="35">
        <v>0</v>
      </c>
      <c r="X1060" s="35">
        <v>1.738920135946101E-2</v>
      </c>
      <c r="Y1060" s="35">
        <v>0</v>
      </c>
      <c r="Z1060" s="35">
        <v>0</v>
      </c>
      <c r="AA1060" s="35">
        <v>0</v>
      </c>
      <c r="AB1060" s="35">
        <v>0</v>
      </c>
      <c r="AC1060" s="35">
        <v>0</v>
      </c>
      <c r="AD1060" s="35">
        <v>0</v>
      </c>
      <c r="AE1060" s="58" t="s">
        <v>5560</v>
      </c>
      <c r="AF1060" s="58"/>
      <c r="AG1060" s="57" t="str" cm="1">
        <f t="array" ref="AG1060">IFERROR(_xlfn.IFS(
AI1060="MPR ISSUE","PDH",
AI1060="BSS Hardware Issue","BSS",
AI1060="Sites strategiques, MLL, Pylone, etc.","ENVTECH",
AI1060="AKTIVCO DEFAUT GE &amp; POWER Cabinet","AKTIVCO",
AI1060="AKTIVCO Coupure ENEO &amp; Baisse de tension","AKTIVCO GRID ONLY",
AI1060="Coupure ENEO &amp; Baisse de tension","IHS GRID ONLY",
AI1060="Defaut GE &amp; POWER Cabinet","IHS",
AI1060="Sharing","Partners",
AI1060="Sites strategiques &amp; DataCenter","SST &amp; DC",
AI1060="Exclu","Exclu",
AI1060="SAT","SAT",
AI1060="SPARE-ISSUE","SPARE-ISSUE",
AI1060="Fiber CAmtel","TRANS_FO_CAMTEL",
AI1060="Fiber AOF","Fiber AOF",
AI1060="Projet OCM (HUAWEI)","TRAVAUX-HUAWEI",
AI1060="Projet OCM (NOKIA)","TRAVAUX-NOKIA",
AI1060="ACCESS-ISSUE","ACCESS-ISSUE",
AI1060="Projet OCM (ZTE, NOKIA, autres projets)","TRAVAUX OCM",
AI1060="No root CAuse","No root cause",
AI1060="ODU HS","PDH",
AI1060="IP &amp; VLAN","PDH",
AI1060="Warehouse HUAWEI","SPARE-ISSUE",
AI1060="SPARE-HS","SPARE-ISSUE",
AI1060="Power Telco","BSS",AI1060="no impacts","no impacts"
),"")</f>
        <v>no impacts</v>
      </c>
      <c r="AH1060" s="57" t="str" cm="1">
        <f t="array" ref="AH1060">IFERROR(_xlfn.IFS(
AI1060="MPR ISSUE","TX ISSUE",
AI1060="BSS Hardware Issue","RAN ISSUE",
AI1060="Sites strategiques, MLL, Pylone, etc.","ENVTECH",
AI1060="AKTIVCO DEFAUT GE &amp; POWER Cabinet","POWER ISSUE",
AI1060="AKTIVCO Coupure ENEO &amp; Baisse de tension","POWER ISSUE",
AI1060="Coupure ENEO &amp; Baisse de tension","POWER ISSUE",
AI1060="Defaut GE &amp; POWER Cabinet","POWER ISSUE",
AI1060="Sharing","POWER ISSUE",
AI1060="Sites strategiques &amp; DataCenter","POWER ISSUE",
AI1060="Exclu","Exclu",
AI1060="SAT","TX ISSUE",
AI1060="SPARE-ISSUE","SPARE-ISSUE",
AI1060="Fiber CAmtel","TX ISSUE",
AI1060="Fiber AOF","TX ISSUE",
AI1060="Projet OCM (HUAWEI)","TRAVAUX-HUAWEI",
AI1060="Projet OCM (NOKIA)","TRAVAUX -NOKIA",
AI1060="ACCESS-ISSUE","ACCESS-ISSUE",
AI1060="Projet OCM (ZTE, NOKIA, autres projets)","TRAVAUX OCM",
AI1060="No root CAuse","No root cause",
AI1060="ODU HS","TX ISSUE",
AI1060="IP &amp; VLAN","TX ISSUE",
AI1060="Warehouse HUAWEI","SPARE-ISSUE",
AI1060="SPARE-HS","SPARE-ISSUE",
AI1060="Power Telco","RAN ISSUE",AI1060="no impacts","no impacts"
),"")</f>
        <v>no impacts</v>
      </c>
      <c r="AI1060" s="85" t="s">
        <v>5998</v>
      </c>
      <c r="AJ1060" s="57" t="str" cm="1">
        <f t="array" ref="AJ1060">IFERROR(_xlfn.IFS(
AI1060="MPR ISSUE","ACTIVE",
AI1060="BSS Hardware Issue","ACTIVE",
AI1060="Sites strategiques, MLL, Pylone, etc.","PASSIVE",
AI1060="AKTIVCO DEFAUT GE &amp; POWER Cabinet","PASSIVE",
AI1060="AKTIVCO Coupure ENEO &amp; Baisse de tension","PASSIVE",
AI1060="Coupure ENEO &amp; Baisse de tension","PASSIVE",
AI1060="Defaut GE &amp; POWER Cabinet","PASSIVE",
AI1060="Sharing","PASSIVE",
AI1060="Sites strategiques &amp; DataCenter","PASSIVE",
AI1060="Exclu","Exclu",
AI1060="SAT","ACTIVE",
AI1060="SPARE-ISSUE","SPARE-ISSUE",
AI1060="Fiber CAmtel","ACTIVE",
AI1060="Fiber AOF","ACTIVE",
AI1060="Projet OCM (HUAWEI)","PLANNED WORKS",
AI1060="Projet OCM (NOKIA)","PLANNED WORKS",
AI1060="ACCESS-ISSUE","ACCESS-ISSUE",
AI1060="Projet OCM (ZTE, NOKIA, autres projets)","PLANNED WORKS",
AI1060="No root CAuse","No root cause",
AI1060="ODU HS","ACTIVE",
AI1060="IP &amp; VLAN","ACTIVE",
AI1060="Warehouse HUAWEI","SPARE-ISSUE",
AI1060="SPARE-HS","SPARE-ISSUE",
AI1060="Power Telco","ACTIVE", AI1060="no impacts","no impacts"
),"")</f>
        <v>no impacts</v>
      </c>
      <c r="AK1060" s="23" t="s">
        <v>5537</v>
      </c>
      <c r="AL1060" s="23" t="str">
        <f t="shared" si="28"/>
        <v>OST_119</v>
      </c>
      <c r="AN1060" s="9" t="s">
        <v>5537</v>
      </c>
      <c r="AO1060" s="23" t="str">
        <f>_xlfn.XLOOKUP(B1060,'INCIDENT-05-03-2026'!E:E,'INCIDENT-05-03-2026'!F:F,"")</f>
        <v/>
      </c>
      <c r="AP1060" s="7" t="s">
        <v>5537</v>
      </c>
      <c r="AQ1060" s="6"/>
      <c r="AR1060" s="7"/>
      <c r="AS1060" s="3" t="str">
        <f>_xlfn.XLOOKUP(B1060,'[3]tt num | region | site id'!$C:$C,'[3]tt num | region | site id'!$Q:$Q,"")</f>
        <v/>
      </c>
      <c r="AT1060" s="24" t="str">
        <f>_xlfn.XLOOKUP(B1060,'[4]Cells Huawei 03052026 12h'!$B:$B,'[4]Cells Huawei 03052026 12h'!$T:$T,"")</f>
        <v/>
      </c>
      <c r="AU1060" s="24" t="str">
        <f>_xlfn.XLOOKUP(B1060,'[5]cells down 02052026 8h50'!$B:$B,'[5]cells down 02052026 8h50'!$R:$R,"")</f>
        <v/>
      </c>
      <c r="AV1060" s="24" t="str">
        <f>_xlfn.XLOOKUP(B1060,'[5]cells down 02052026 13h50'!$B:$B,'[5]cells down 02052026 13h50'!$R:$R,"")</f>
        <v/>
      </c>
      <c r="AW1060" s="24" t="str">
        <f>_xlfn.XLOOKUP(B1060,'[5]cells down 02052026 13h50'!$B:$B,'[5]cells down 02052026 13h50'!$R:$R,"")</f>
        <v/>
      </c>
      <c r="AX1060" s="24" t="str">
        <f>_xlfn.XLOOKUP(B1060,'[6]cell downs 03052026 8h40 '!$B:$B,'[6]cell downs 03052026 8h40 '!$R:$R,"")</f>
        <v/>
      </c>
      <c r="AY1060" s="24" t="str">
        <f>_xlfn.XLOOKUP(B1060,'[7]ALL SITES DOWN'!$D:$D,'[7]ALL SITES DOWN'!$J:$J,"")</f>
        <v/>
      </c>
      <c r="AZ1060" s="24" t="str">
        <f>_xlfn.XLOOKUP(B1060,'[8]ALL SITES DOWN'!$D:$D,'[8]ALL SITES DOWN'!$J:$J,"")</f>
        <v/>
      </c>
      <c r="BA1060" s="9" t="str">
        <f>_xlfn.XLOOKUP(B1060,[9]sheet1!$AC:$AC,[9]sheet1!$AF:$AF,"")</f>
        <v/>
      </c>
      <c r="BB1060" s="14" t="s">
        <v>5537</v>
      </c>
      <c r="BC1060" s="14" t="s">
        <v>5537</v>
      </c>
      <c r="BD1060" s="14" t="str">
        <f>_xlfn.XLOOKUP(B1060,'[10]cell downs 18042026 17h'!$B:$B,'[10]cell downs 18042026 17h'!$B:$B,"")</f>
        <v/>
      </c>
      <c r="BE1060" s="14" t="str">
        <f>_xlfn.XLOOKUP(B1060,'[11]Cells Huawei 19042026 15h'!$B:$B,'[11]Cells Huawei 19042026 15h'!$B:$B,"")</f>
        <v/>
      </c>
      <c r="BF1060" s="9" t="str">
        <f>_xlfn.XLOOKUP(B1060,'[12]cells down 19042026 9H40'!$B:$B,'[12]cells down 19042026 9H40'!$B:$B,"")</f>
        <v/>
      </c>
      <c r="BG1060" s="9" t="s">
        <v>5537</v>
      </c>
      <c r="BH1060" s="9" t="s">
        <v>5537</v>
      </c>
    </row>
    <row r="1061" spans="1:60" s="9" customFormat="1" x14ac:dyDescent="0.3">
      <c r="A1061" s="1" t="s">
        <v>2845</v>
      </c>
      <c r="B1061" s="8" t="s">
        <v>2846</v>
      </c>
      <c r="C1061" s="3" t="str">
        <f>_xlfn.XLOOKUP(B1061,'[1]daily break down'!$D:$D,'[1]daily break down'!$E:$E,"")</f>
        <v>Bafoussam</v>
      </c>
      <c r="D1061" s="1" t="s">
        <v>11</v>
      </c>
      <c r="E1061" s="1" t="s">
        <v>757</v>
      </c>
      <c r="F1061" s="3" t="s">
        <v>102</v>
      </c>
      <c r="G1061" s="1" t="s">
        <v>299</v>
      </c>
      <c r="H1061" s="40" t="str">
        <f>_xlfn.XLOOKUP(B1061,[2]CALCULATION!$B:$B,[2]CALCULATION!$H:$H,"")</f>
        <v>Huawei</v>
      </c>
      <c r="I1061" s="34">
        <v>0</v>
      </c>
      <c r="J1061" s="34">
        <v>0</v>
      </c>
      <c r="K1061" s="34">
        <v>0.90040392885373233</v>
      </c>
      <c r="L1061" s="34">
        <v>0</v>
      </c>
      <c r="M1061" s="34">
        <v>0</v>
      </c>
      <c r="N1061" s="34">
        <v>0</v>
      </c>
      <c r="O1061" s="34">
        <v>0</v>
      </c>
      <c r="P1061" s="34">
        <v>0</v>
      </c>
      <c r="Q1061" s="34">
        <v>0</v>
      </c>
      <c r="R1061" s="34">
        <v>14.772955886003887</v>
      </c>
      <c r="S1061" s="35">
        <v>0</v>
      </c>
      <c r="T1061" s="35">
        <v>0</v>
      </c>
      <c r="U1061" s="35">
        <v>0</v>
      </c>
      <c r="V1061" s="35">
        <v>0</v>
      </c>
      <c r="W1061" s="35">
        <v>0</v>
      </c>
      <c r="X1061" s="35">
        <v>1.6087240642291108E-2</v>
      </c>
      <c r="Y1061" s="35">
        <v>0</v>
      </c>
      <c r="Z1061" s="35">
        <v>0.11557130749672545</v>
      </c>
      <c r="AA1061" s="35">
        <v>0</v>
      </c>
      <c r="AB1061" s="35">
        <v>0</v>
      </c>
      <c r="AC1061" s="35">
        <v>0</v>
      </c>
      <c r="AD1061" s="35">
        <v>0</v>
      </c>
      <c r="AE1061" s="58" t="s">
        <v>5560</v>
      </c>
      <c r="AF1061" s="58"/>
      <c r="AG1061" s="57" t="str" cm="1">
        <f t="array" ref="AG1061">IFERROR(_xlfn.IFS(
AI1061="MPR ISSUE","PDH",
AI1061="BSS Hardware Issue","BSS",
AI1061="Sites strategiques, MLL, Pylone, etc.","ENVTECH",
AI1061="AKTIVCO DEFAUT GE &amp; POWER Cabinet","AKTIVCO",
AI1061="AKTIVCO Coupure ENEO &amp; Baisse de tension","AKTIVCO GRID ONLY",
AI1061="Coupure ENEO &amp; Baisse de tension","IHS GRID ONLY",
AI1061="Defaut GE &amp; POWER Cabinet","IHS",
AI1061="Sharing","Partners",
AI1061="Sites strategiques &amp; DataCenter","SST &amp; DC",
AI1061="Exclu","Exclu",
AI1061="SAT","SAT",
AI1061="SPARE-ISSUE","SPARE-ISSUE",
AI1061="Fiber CAmtel","TRANS_FO_CAMTEL",
AI1061="Fiber AOF","Fiber AOF",
AI1061="Projet OCM (HUAWEI)","TRAVAUX-HUAWEI",
AI1061="Projet OCM (NOKIA)","TRAVAUX-NOKIA",
AI1061="ACCESS-ISSUE","ACCESS-ISSUE",
AI1061="Projet OCM (ZTE, NOKIA, autres projets)","TRAVAUX OCM",
AI1061="No root CAuse","No root cause",
AI1061="ODU HS","PDH",
AI1061="IP &amp; VLAN","PDH",
AI1061="Warehouse HUAWEI","SPARE-ISSUE",
AI1061="SPARE-HS","SPARE-ISSUE",
AI1061="Power Telco","BSS",AI1061="no impacts","no impacts"
),"")</f>
        <v>no impacts</v>
      </c>
      <c r="AH1061" s="57" t="str" cm="1">
        <f t="array" ref="AH1061">IFERROR(_xlfn.IFS(
AI1061="MPR ISSUE","TX ISSUE",
AI1061="BSS Hardware Issue","RAN ISSUE",
AI1061="Sites strategiques, MLL, Pylone, etc.","ENVTECH",
AI1061="AKTIVCO DEFAUT GE &amp; POWER Cabinet","POWER ISSUE",
AI1061="AKTIVCO Coupure ENEO &amp; Baisse de tension","POWER ISSUE",
AI1061="Coupure ENEO &amp; Baisse de tension","POWER ISSUE",
AI1061="Defaut GE &amp; POWER Cabinet","POWER ISSUE",
AI1061="Sharing","POWER ISSUE",
AI1061="Sites strategiques &amp; DataCenter","POWER ISSUE",
AI1061="Exclu","Exclu",
AI1061="SAT","TX ISSUE",
AI1061="SPARE-ISSUE","SPARE-ISSUE",
AI1061="Fiber CAmtel","TX ISSUE",
AI1061="Fiber AOF","TX ISSUE",
AI1061="Projet OCM (HUAWEI)","TRAVAUX-HUAWEI",
AI1061="Projet OCM (NOKIA)","TRAVAUX -NOKIA",
AI1061="ACCESS-ISSUE","ACCESS-ISSUE",
AI1061="Projet OCM (ZTE, NOKIA, autres projets)","TRAVAUX OCM",
AI1061="No root CAuse","No root cause",
AI1061="ODU HS","TX ISSUE",
AI1061="IP &amp; VLAN","TX ISSUE",
AI1061="Warehouse HUAWEI","SPARE-ISSUE",
AI1061="SPARE-HS","SPARE-ISSUE",
AI1061="Power Telco","RAN ISSUE",AI1061="no impacts","no impacts"
),"")</f>
        <v>no impacts</v>
      </c>
      <c r="AI1061" s="85" t="s">
        <v>5998</v>
      </c>
      <c r="AJ1061" s="57" t="str" cm="1">
        <f t="array" ref="AJ1061">IFERROR(_xlfn.IFS(
AI1061="MPR ISSUE","ACTIVE",
AI1061="BSS Hardware Issue","ACTIVE",
AI1061="Sites strategiques, MLL, Pylone, etc.","PASSIVE",
AI1061="AKTIVCO DEFAUT GE &amp; POWER Cabinet","PASSIVE",
AI1061="AKTIVCO Coupure ENEO &amp; Baisse de tension","PASSIVE",
AI1061="Coupure ENEO &amp; Baisse de tension","PASSIVE",
AI1061="Defaut GE &amp; POWER Cabinet","PASSIVE",
AI1061="Sharing","PASSIVE",
AI1061="Sites strategiques &amp; DataCenter","PASSIVE",
AI1061="Exclu","Exclu",
AI1061="SAT","ACTIVE",
AI1061="SPARE-ISSUE","SPARE-ISSUE",
AI1061="Fiber CAmtel","ACTIVE",
AI1061="Fiber AOF","ACTIVE",
AI1061="Projet OCM (HUAWEI)","PLANNED WORKS",
AI1061="Projet OCM (NOKIA)","PLANNED WORKS",
AI1061="ACCESS-ISSUE","ACCESS-ISSUE",
AI1061="Projet OCM (ZTE, NOKIA, autres projets)","PLANNED WORKS",
AI1061="No root CAuse","No root cause",
AI1061="ODU HS","ACTIVE",
AI1061="IP &amp; VLAN","ACTIVE",
AI1061="Warehouse HUAWEI","SPARE-ISSUE",
AI1061="SPARE-HS","SPARE-ISSUE",
AI1061="Power Telco","ACTIVE", AI1061="no impacts","no impacts"
),"")</f>
        <v>no impacts</v>
      </c>
      <c r="AK1061" s="23" t="s">
        <v>5537</v>
      </c>
      <c r="AL1061" s="23" t="str">
        <f t="shared" si="28"/>
        <v>OST_120</v>
      </c>
      <c r="AN1061" s="9" t="s">
        <v>5537</v>
      </c>
      <c r="AO1061" s="23" t="str">
        <f>_xlfn.XLOOKUP(B1061,'INCIDENT-05-03-2026'!E:E,'INCIDENT-05-03-2026'!F:F,"")</f>
        <v/>
      </c>
      <c r="AP1061" s="7" t="s">
        <v>5537</v>
      </c>
      <c r="AQ1061" s="6"/>
      <c r="AR1061" s="7"/>
      <c r="AS1061" s="3" t="str">
        <f>_xlfn.XLOOKUP(B1061,'[3]tt num | region | site id'!$C:$C,'[3]tt num | region | site id'!$Q:$Q,"")</f>
        <v/>
      </c>
      <c r="AT1061" s="24" t="str">
        <f>_xlfn.XLOOKUP(B1061,'[4]Cells Huawei 03052026 12h'!$B:$B,'[4]Cells Huawei 03052026 12h'!$T:$T,"")</f>
        <v/>
      </c>
      <c r="AU1061" s="24" t="str">
        <f>_xlfn.XLOOKUP(B1061,'[5]cells down 02052026 8h50'!$B:$B,'[5]cells down 02052026 8h50'!$R:$R,"")</f>
        <v/>
      </c>
      <c r="AV1061" s="24" t="str">
        <f>_xlfn.XLOOKUP(B1061,'[5]cells down 02052026 13h50'!$B:$B,'[5]cells down 02052026 13h50'!$R:$R,"")</f>
        <v/>
      </c>
      <c r="AW1061" s="24" t="str">
        <f>_xlfn.XLOOKUP(B1061,'[5]cells down 02052026 13h50'!$B:$B,'[5]cells down 02052026 13h50'!$R:$R,"")</f>
        <v/>
      </c>
      <c r="AX1061" s="24" t="str">
        <f>_xlfn.XLOOKUP(B1061,'[6]cell downs 03052026 8h40 '!$B:$B,'[6]cell downs 03052026 8h40 '!$R:$R,"")</f>
        <v/>
      </c>
      <c r="AY1061" s="24" t="str">
        <f>_xlfn.XLOOKUP(B1061,'[7]ALL SITES DOWN'!$D:$D,'[7]ALL SITES DOWN'!$J:$J,"")</f>
        <v/>
      </c>
      <c r="AZ1061" s="24" t="str">
        <f>_xlfn.XLOOKUP(B1061,'[8]ALL SITES DOWN'!$D:$D,'[8]ALL SITES DOWN'!$J:$J,"")</f>
        <v/>
      </c>
      <c r="BA1061" s="9" t="str">
        <f>_xlfn.XLOOKUP(B1061,[9]sheet1!$AC:$AC,[9]sheet1!$AF:$AF,"")</f>
        <v/>
      </c>
      <c r="BB1061" s="14" t="s">
        <v>5537</v>
      </c>
      <c r="BC1061" s="14" t="s">
        <v>5537</v>
      </c>
      <c r="BD1061" s="14" t="str">
        <f>_xlfn.XLOOKUP(B1061,'[10]cell downs 18042026 17h'!$B:$B,'[10]cell downs 18042026 17h'!$B:$B,"")</f>
        <v/>
      </c>
      <c r="BE1061" s="14" t="str">
        <f>_xlfn.XLOOKUP(B1061,'[11]Cells Huawei 19042026 15h'!$B:$B,'[11]Cells Huawei 19042026 15h'!$B:$B,"")</f>
        <v/>
      </c>
      <c r="BF1061" s="9" t="str">
        <f>_xlfn.XLOOKUP(B1061,'[12]cells down 19042026 9H40'!$B:$B,'[12]cells down 19042026 9H40'!$B:$B,"")</f>
        <v/>
      </c>
      <c r="BG1061" s="9" t="s">
        <v>2846</v>
      </c>
      <c r="BH1061" s="9" t="s">
        <v>5537</v>
      </c>
    </row>
    <row r="1062" spans="1:60" s="9" customFormat="1" x14ac:dyDescent="0.3">
      <c r="A1062" s="1" t="s">
        <v>4405</v>
      </c>
      <c r="B1062" s="8" t="s">
        <v>4406</v>
      </c>
      <c r="C1062" s="3" t="str">
        <f>_xlfn.XLOOKUP(B1062,'[1]daily break down'!$D:$D,'[1]daily break down'!$E:$E,"")</f>
        <v>OUEST</v>
      </c>
      <c r="D1062" s="1" t="s">
        <v>11</v>
      </c>
      <c r="E1062" s="1" t="s">
        <v>12</v>
      </c>
      <c r="F1062" s="3" t="s">
        <v>102</v>
      </c>
      <c r="G1062" s="1" t="s">
        <v>4407</v>
      </c>
      <c r="H1062" s="40" t="str">
        <f>_xlfn.XLOOKUP(B1062,[2]CALCULATION!$B:$B,[2]CALCULATION!$H:$H,"")</f>
        <v>HUAWEI</v>
      </c>
      <c r="I1062" s="34">
        <v>0</v>
      </c>
      <c r="J1062" s="34">
        <v>0</v>
      </c>
      <c r="K1062" s="34">
        <v>0</v>
      </c>
      <c r="L1062" s="34">
        <v>0</v>
      </c>
      <c r="M1062" s="34">
        <v>0</v>
      </c>
      <c r="N1062" s="34">
        <v>0</v>
      </c>
      <c r="O1062" s="34">
        <v>0</v>
      </c>
      <c r="P1062" s="34">
        <v>0</v>
      </c>
      <c r="Q1062" s="34">
        <v>0</v>
      </c>
      <c r="R1062" s="34">
        <v>0</v>
      </c>
      <c r="S1062" s="35">
        <v>0</v>
      </c>
      <c r="T1062" s="35">
        <v>0</v>
      </c>
      <c r="U1062" s="35">
        <v>0</v>
      </c>
      <c r="V1062" s="35">
        <v>0</v>
      </c>
      <c r="W1062" s="35">
        <v>0</v>
      </c>
      <c r="X1062" s="35">
        <v>1.5998065250704126E-2</v>
      </c>
      <c r="Y1062" s="35">
        <v>0</v>
      </c>
      <c r="Z1062" s="35">
        <v>0</v>
      </c>
      <c r="AA1062" s="35">
        <v>0</v>
      </c>
      <c r="AB1062" s="35">
        <v>0</v>
      </c>
      <c r="AC1062" s="35">
        <v>0</v>
      </c>
      <c r="AD1062" s="35">
        <v>0</v>
      </c>
      <c r="AE1062" s="58" t="s">
        <v>5560</v>
      </c>
      <c r="AF1062" s="58"/>
      <c r="AG1062" s="57" t="str" cm="1">
        <f t="array" ref="AG1062">IFERROR(_xlfn.IFS(
AI1062="MPR ISSUE","PDH",
AI1062="BSS Hardware Issue","BSS",
AI1062="Sites strategiques, MLL, Pylone, etc.","ENVTECH",
AI1062="AKTIVCO DEFAUT GE &amp; POWER Cabinet","AKTIVCO",
AI1062="AKTIVCO Coupure ENEO &amp; Baisse de tension","AKTIVCO GRID ONLY",
AI1062="Coupure ENEO &amp; Baisse de tension","IHS GRID ONLY",
AI1062="Defaut GE &amp; POWER Cabinet","IHS",
AI1062="Sharing","Partners",
AI1062="Sites strategiques &amp; DataCenter","SST &amp; DC",
AI1062="Exclu","Exclu",
AI1062="SAT","SAT",
AI1062="SPARE-ISSUE","SPARE-ISSUE",
AI1062="Fiber CAmtel","TRANS_FO_CAMTEL",
AI1062="Fiber AOF","Fiber AOF",
AI1062="Projet OCM (HUAWEI)","TRAVAUX-HUAWEI",
AI1062="Projet OCM (NOKIA)","TRAVAUX-NOKIA",
AI1062="ACCESS-ISSUE","ACCESS-ISSUE",
AI1062="Projet OCM (ZTE, NOKIA, autres projets)","TRAVAUX OCM",
AI1062="No root CAuse","No root cause",
AI1062="ODU HS","PDH",
AI1062="IP &amp; VLAN","PDH",
AI1062="Warehouse HUAWEI","SPARE-ISSUE",
AI1062="SPARE-HS","SPARE-ISSUE",
AI1062="Power Telco","BSS",AI1062="no impacts","no impacts"
),"")</f>
        <v>no impacts</v>
      </c>
      <c r="AH1062" s="57" t="str" cm="1">
        <f t="array" ref="AH1062">IFERROR(_xlfn.IFS(
AI1062="MPR ISSUE","TX ISSUE",
AI1062="BSS Hardware Issue","RAN ISSUE",
AI1062="Sites strategiques, MLL, Pylone, etc.","ENVTECH",
AI1062="AKTIVCO DEFAUT GE &amp; POWER Cabinet","POWER ISSUE",
AI1062="AKTIVCO Coupure ENEO &amp; Baisse de tension","POWER ISSUE",
AI1062="Coupure ENEO &amp; Baisse de tension","POWER ISSUE",
AI1062="Defaut GE &amp; POWER Cabinet","POWER ISSUE",
AI1062="Sharing","POWER ISSUE",
AI1062="Sites strategiques &amp; DataCenter","POWER ISSUE",
AI1062="Exclu","Exclu",
AI1062="SAT","TX ISSUE",
AI1062="SPARE-ISSUE","SPARE-ISSUE",
AI1062="Fiber CAmtel","TX ISSUE",
AI1062="Fiber AOF","TX ISSUE",
AI1062="Projet OCM (HUAWEI)","TRAVAUX-HUAWEI",
AI1062="Projet OCM (NOKIA)","TRAVAUX -NOKIA",
AI1062="ACCESS-ISSUE","ACCESS-ISSUE",
AI1062="Projet OCM (ZTE, NOKIA, autres projets)","TRAVAUX OCM",
AI1062="No root CAuse","No root cause",
AI1062="ODU HS","TX ISSUE",
AI1062="IP &amp; VLAN","TX ISSUE",
AI1062="Warehouse HUAWEI","SPARE-ISSUE",
AI1062="SPARE-HS","SPARE-ISSUE",
AI1062="Power Telco","RAN ISSUE",AI1062="no impacts","no impacts"
),"")</f>
        <v>no impacts</v>
      </c>
      <c r="AI1062" s="85" t="s">
        <v>5998</v>
      </c>
      <c r="AJ1062" s="57" t="str" cm="1">
        <f t="array" ref="AJ1062">IFERROR(_xlfn.IFS(
AI1062="MPR ISSUE","ACTIVE",
AI1062="BSS Hardware Issue","ACTIVE",
AI1062="Sites strategiques, MLL, Pylone, etc.","PASSIVE",
AI1062="AKTIVCO DEFAUT GE &amp; POWER Cabinet","PASSIVE",
AI1062="AKTIVCO Coupure ENEO &amp; Baisse de tension","PASSIVE",
AI1062="Coupure ENEO &amp; Baisse de tension","PASSIVE",
AI1062="Defaut GE &amp; POWER Cabinet","PASSIVE",
AI1062="Sharing","PASSIVE",
AI1062="Sites strategiques &amp; DataCenter","PASSIVE",
AI1062="Exclu","Exclu",
AI1062="SAT","ACTIVE",
AI1062="SPARE-ISSUE","SPARE-ISSUE",
AI1062="Fiber CAmtel","ACTIVE",
AI1062="Fiber AOF","ACTIVE",
AI1062="Projet OCM (HUAWEI)","PLANNED WORKS",
AI1062="Projet OCM (NOKIA)","PLANNED WORKS",
AI1062="ACCESS-ISSUE","ACCESS-ISSUE",
AI1062="Projet OCM (ZTE, NOKIA, autres projets)","PLANNED WORKS",
AI1062="No root CAuse","No root cause",
AI1062="ODU HS","ACTIVE",
AI1062="IP &amp; VLAN","ACTIVE",
AI1062="Warehouse HUAWEI","SPARE-ISSUE",
AI1062="SPARE-HS","SPARE-ISSUE",
AI1062="Power Telco","ACTIVE", AI1062="no impacts","no impacts"
),"")</f>
        <v>no impacts</v>
      </c>
      <c r="AK1062" s="23" t="s">
        <v>5537</v>
      </c>
      <c r="AL1062" s="23" t="str">
        <f t="shared" si="28"/>
        <v>OST_044</v>
      </c>
      <c r="AN1062" s="9" t="s">
        <v>5537</v>
      </c>
      <c r="AO1062" s="23" t="str">
        <f>_xlfn.XLOOKUP(B1062,'INCIDENT-05-03-2026'!E:E,'INCIDENT-05-03-2026'!F:F,"")</f>
        <v/>
      </c>
      <c r="AP1062" s="7" t="s">
        <v>5537</v>
      </c>
      <c r="AQ1062" s="6"/>
      <c r="AR1062" s="7"/>
      <c r="AS1062" s="3" t="str">
        <f>_xlfn.XLOOKUP(B1062,'[3]tt num | region | site id'!$C:$C,'[3]tt num | region | site id'!$Q:$Q,"")</f>
        <v/>
      </c>
      <c r="AT1062" s="24" t="str">
        <f>_xlfn.XLOOKUP(B1062,'[4]Cells Huawei 03052026 12h'!$B:$B,'[4]Cells Huawei 03052026 12h'!$T:$T,"")</f>
        <v/>
      </c>
      <c r="AU1062" s="24" t="str">
        <f>_xlfn.XLOOKUP(B1062,'[5]cells down 02052026 8h50'!$B:$B,'[5]cells down 02052026 8h50'!$R:$R,"")</f>
        <v/>
      </c>
      <c r="AV1062" s="24" t="str">
        <f>_xlfn.XLOOKUP(B1062,'[5]cells down 02052026 13h50'!$B:$B,'[5]cells down 02052026 13h50'!$R:$R,"")</f>
        <v/>
      </c>
      <c r="AW1062" s="24" t="str">
        <f>_xlfn.XLOOKUP(B1062,'[5]cells down 02052026 13h50'!$B:$B,'[5]cells down 02052026 13h50'!$R:$R,"")</f>
        <v/>
      </c>
      <c r="AX1062" s="24" t="str">
        <f>_xlfn.XLOOKUP(B1062,'[6]cell downs 03052026 8h40 '!$B:$B,'[6]cell downs 03052026 8h40 '!$R:$R,"")</f>
        <v/>
      </c>
      <c r="AY1062" s="24" t="str">
        <f>_xlfn.XLOOKUP(B1062,'[7]ALL SITES DOWN'!$D:$D,'[7]ALL SITES DOWN'!$J:$J,"")</f>
        <v/>
      </c>
      <c r="AZ1062" s="24" t="str">
        <f>_xlfn.XLOOKUP(B1062,'[8]ALL SITES DOWN'!$D:$D,'[8]ALL SITES DOWN'!$J:$J,"")</f>
        <v/>
      </c>
      <c r="BA1062" s="9" t="str">
        <f>_xlfn.XLOOKUP(B1062,[9]sheet1!$AC:$AC,[9]sheet1!$AF:$AF,"")</f>
        <v/>
      </c>
      <c r="BB1062" s="14" t="s">
        <v>5537</v>
      </c>
      <c r="BC1062" s="14" t="s">
        <v>5537</v>
      </c>
      <c r="BD1062" s="14" t="str">
        <f>_xlfn.XLOOKUP(B1062,'[10]cell downs 18042026 17h'!$B:$B,'[10]cell downs 18042026 17h'!$B:$B,"")</f>
        <v/>
      </c>
      <c r="BE1062" s="14" t="str">
        <f>_xlfn.XLOOKUP(B1062,'[11]Cells Huawei 19042026 15h'!$B:$B,'[11]Cells Huawei 19042026 15h'!$B:$B,"")</f>
        <v/>
      </c>
      <c r="BF1062" s="9" t="str">
        <f>_xlfn.XLOOKUP(B1062,'[12]cells down 19042026 9H40'!$B:$B,'[12]cells down 19042026 9H40'!$B:$B,"")</f>
        <v/>
      </c>
      <c r="BG1062" s="9" t="s">
        <v>4406</v>
      </c>
      <c r="BH1062" s="9" t="s">
        <v>5537</v>
      </c>
    </row>
    <row r="1063" spans="1:60" s="9" customFormat="1" x14ac:dyDescent="0.3">
      <c r="A1063" s="1" t="s">
        <v>1267</v>
      </c>
      <c r="B1063" s="8" t="s">
        <v>1268</v>
      </c>
      <c r="C1063" s="3" t="str">
        <f>_xlfn.XLOOKUP(B1063,'[1]daily break down'!$D:$D,'[1]daily break down'!$E:$E,"")</f>
        <v>Bafoussam</v>
      </c>
      <c r="D1063" s="1" t="s">
        <v>21</v>
      </c>
      <c r="E1063" s="1" t="s">
        <v>36</v>
      </c>
      <c r="F1063" s="3" t="s">
        <v>102</v>
      </c>
      <c r="G1063" s="1" t="s">
        <v>299</v>
      </c>
      <c r="H1063" s="40" t="str">
        <f>_xlfn.XLOOKUP(B1063,[2]CALCULATION!$B:$B,[2]CALCULATION!$H:$H,"")</f>
        <v>Huawei</v>
      </c>
      <c r="I1063" s="34">
        <v>0.91620580824294517</v>
      </c>
      <c r="J1063" s="34">
        <v>2.7666665239860402</v>
      </c>
      <c r="K1063" s="34">
        <v>3.8097510793789411</v>
      </c>
      <c r="L1063" s="34">
        <v>0</v>
      </c>
      <c r="M1063" s="34">
        <v>0</v>
      </c>
      <c r="N1063" s="34">
        <v>0</v>
      </c>
      <c r="O1063" s="34">
        <v>0</v>
      </c>
      <c r="P1063" s="34">
        <v>0</v>
      </c>
      <c r="Q1063" s="34">
        <v>2.9998780080643086</v>
      </c>
      <c r="R1063" s="34">
        <v>13.530225463926062</v>
      </c>
      <c r="S1063" s="35">
        <v>8.9175391586979543E-5</v>
      </c>
      <c r="T1063" s="35">
        <v>0</v>
      </c>
      <c r="U1063" s="35">
        <v>0</v>
      </c>
      <c r="V1063" s="35">
        <v>0</v>
      </c>
      <c r="W1063" s="35">
        <v>0</v>
      </c>
      <c r="X1063" s="35">
        <v>1.5516518136134437E-2</v>
      </c>
      <c r="Y1063" s="35">
        <v>0</v>
      </c>
      <c r="Z1063" s="35">
        <v>0</v>
      </c>
      <c r="AA1063" s="35">
        <v>0</v>
      </c>
      <c r="AB1063" s="35">
        <v>0</v>
      </c>
      <c r="AC1063" s="35">
        <v>0</v>
      </c>
      <c r="AD1063" s="35">
        <v>0</v>
      </c>
      <c r="AE1063" s="58" t="s">
        <v>5560</v>
      </c>
      <c r="AF1063" s="58"/>
      <c r="AG1063" s="57" t="str" cm="1">
        <f t="array" ref="AG1063">IFERROR(_xlfn.IFS(
AI1063="MPR ISSUE","PDH",
AI1063="BSS Hardware Issue","BSS",
AI1063="Sites strategiques, MLL, Pylone, etc.","ENVTECH",
AI1063="AKTIVCO DEFAUT GE &amp; POWER Cabinet","AKTIVCO",
AI1063="AKTIVCO Coupure ENEO &amp; Baisse de tension","AKTIVCO GRID ONLY",
AI1063="Coupure ENEO &amp; Baisse de tension","IHS GRID ONLY",
AI1063="Defaut GE &amp; POWER Cabinet","IHS",
AI1063="Sharing","Partners",
AI1063="Sites strategiques &amp; DataCenter","SST &amp; DC",
AI1063="Exclu","Exclu",
AI1063="SAT","SAT",
AI1063="SPARE-ISSUE","SPARE-ISSUE",
AI1063="Fiber CAmtel","TRANS_FO_CAMTEL",
AI1063="Fiber AOF","Fiber AOF",
AI1063="Projet OCM (HUAWEI)","TRAVAUX-HUAWEI",
AI1063="Projet OCM (NOKIA)","TRAVAUX-NOKIA",
AI1063="ACCESS-ISSUE","ACCESS-ISSUE",
AI1063="Projet OCM (ZTE, NOKIA, autres projets)","TRAVAUX OCM",
AI1063="No root CAuse","No root cause",
AI1063="ODU HS","PDH",
AI1063="IP &amp; VLAN","PDH",
AI1063="Warehouse HUAWEI","SPARE-ISSUE",
AI1063="SPARE-HS","SPARE-ISSUE",
AI1063="Power Telco","BSS",AI1063="no impacts","no impacts"
),"")</f>
        <v>no impacts</v>
      </c>
      <c r="AH1063" s="57" t="str" cm="1">
        <f t="array" ref="AH1063">IFERROR(_xlfn.IFS(
AI1063="MPR ISSUE","TX ISSUE",
AI1063="BSS Hardware Issue","RAN ISSUE",
AI1063="Sites strategiques, MLL, Pylone, etc.","ENVTECH",
AI1063="AKTIVCO DEFAUT GE &amp; POWER Cabinet","POWER ISSUE",
AI1063="AKTIVCO Coupure ENEO &amp; Baisse de tension","POWER ISSUE",
AI1063="Coupure ENEO &amp; Baisse de tension","POWER ISSUE",
AI1063="Defaut GE &amp; POWER Cabinet","POWER ISSUE",
AI1063="Sharing","POWER ISSUE",
AI1063="Sites strategiques &amp; DataCenter","POWER ISSUE",
AI1063="Exclu","Exclu",
AI1063="SAT","TX ISSUE",
AI1063="SPARE-ISSUE","SPARE-ISSUE",
AI1063="Fiber CAmtel","TX ISSUE",
AI1063="Fiber AOF","TX ISSUE",
AI1063="Projet OCM (HUAWEI)","TRAVAUX-HUAWEI",
AI1063="Projet OCM (NOKIA)","TRAVAUX -NOKIA",
AI1063="ACCESS-ISSUE","ACCESS-ISSUE",
AI1063="Projet OCM (ZTE, NOKIA, autres projets)","TRAVAUX OCM",
AI1063="No root CAuse","No root cause",
AI1063="ODU HS","TX ISSUE",
AI1063="IP &amp; VLAN","TX ISSUE",
AI1063="Warehouse HUAWEI","SPARE-ISSUE",
AI1063="SPARE-HS","SPARE-ISSUE",
AI1063="Power Telco","RAN ISSUE",AI1063="no impacts","no impacts"
),"")</f>
        <v>no impacts</v>
      </c>
      <c r="AI1063" s="85" t="s">
        <v>5998</v>
      </c>
      <c r="AJ1063" s="57" t="str" cm="1">
        <f t="array" ref="AJ1063">IFERROR(_xlfn.IFS(
AI1063="MPR ISSUE","ACTIVE",
AI1063="BSS Hardware Issue","ACTIVE",
AI1063="Sites strategiques, MLL, Pylone, etc.","PASSIVE",
AI1063="AKTIVCO DEFAUT GE &amp; POWER Cabinet","PASSIVE",
AI1063="AKTIVCO Coupure ENEO &amp; Baisse de tension","PASSIVE",
AI1063="Coupure ENEO &amp; Baisse de tension","PASSIVE",
AI1063="Defaut GE &amp; POWER Cabinet","PASSIVE",
AI1063="Sharing","PASSIVE",
AI1063="Sites strategiques &amp; DataCenter","PASSIVE",
AI1063="Exclu","Exclu",
AI1063="SAT","ACTIVE",
AI1063="SPARE-ISSUE","SPARE-ISSUE",
AI1063="Fiber CAmtel","ACTIVE",
AI1063="Fiber AOF","ACTIVE",
AI1063="Projet OCM (HUAWEI)","PLANNED WORKS",
AI1063="Projet OCM (NOKIA)","PLANNED WORKS",
AI1063="ACCESS-ISSUE","ACCESS-ISSUE",
AI1063="Projet OCM (ZTE, NOKIA, autres projets)","PLANNED WORKS",
AI1063="No root CAuse","No root cause",
AI1063="ODU HS","ACTIVE",
AI1063="IP &amp; VLAN","ACTIVE",
AI1063="Warehouse HUAWEI","SPARE-ISSUE",
AI1063="SPARE-HS","SPARE-ISSUE",
AI1063="Power Telco","ACTIVE", AI1063="no impacts","no impacts"
),"")</f>
        <v>no impacts</v>
      </c>
      <c r="AK1063" s="23" t="s">
        <v>5537</v>
      </c>
      <c r="AL1063" s="23" t="str">
        <f t="shared" si="28"/>
        <v>OST_240</v>
      </c>
      <c r="AN1063" s="9" t="s">
        <v>5537</v>
      </c>
      <c r="AO1063" s="23" t="str">
        <f>_xlfn.XLOOKUP(B1063,'INCIDENT-05-03-2026'!E:E,'INCIDENT-05-03-2026'!F:F,"")</f>
        <v/>
      </c>
      <c r="AP1063" s="7" t="s">
        <v>5537</v>
      </c>
      <c r="AQ1063" s="6"/>
      <c r="AR1063" s="7"/>
      <c r="AS1063" s="3" t="str">
        <f>_xlfn.XLOOKUP(B1063,'[3]tt num | region | site id'!$C:$C,'[3]tt num | region | site id'!$Q:$Q,"")</f>
        <v/>
      </c>
      <c r="AT1063" s="24" t="str">
        <f>_xlfn.XLOOKUP(B1063,'[4]Cells Huawei 03052026 12h'!$B:$B,'[4]Cells Huawei 03052026 12h'!$T:$T,"")</f>
        <v/>
      </c>
      <c r="AU1063" s="24" t="str">
        <f>_xlfn.XLOOKUP(B1063,'[5]cells down 02052026 8h50'!$B:$B,'[5]cells down 02052026 8h50'!$R:$R,"")</f>
        <v/>
      </c>
      <c r="AV1063" s="24" t="str">
        <f>_xlfn.XLOOKUP(B1063,'[5]cells down 02052026 13h50'!$B:$B,'[5]cells down 02052026 13h50'!$R:$R,"")</f>
        <v/>
      </c>
      <c r="AW1063" s="24" t="str">
        <f>_xlfn.XLOOKUP(B1063,'[5]cells down 02052026 13h50'!$B:$B,'[5]cells down 02052026 13h50'!$R:$R,"")</f>
        <v/>
      </c>
      <c r="AX1063" s="24" t="str">
        <f>_xlfn.XLOOKUP(B1063,'[6]cell downs 03052026 8h40 '!$B:$B,'[6]cell downs 03052026 8h40 '!$R:$R,"")</f>
        <v/>
      </c>
      <c r="AY1063" s="24" t="str">
        <f>_xlfn.XLOOKUP(B1063,'[7]ALL SITES DOWN'!$D:$D,'[7]ALL SITES DOWN'!$J:$J,"")</f>
        <v/>
      </c>
      <c r="AZ1063" s="24" t="str">
        <f>_xlfn.XLOOKUP(B1063,'[8]ALL SITES DOWN'!$D:$D,'[8]ALL SITES DOWN'!$J:$J,"")</f>
        <v/>
      </c>
      <c r="BA1063" s="9" t="str">
        <f>_xlfn.XLOOKUP(B1063,[9]sheet1!$AC:$AC,[9]sheet1!$AF:$AF,"")</f>
        <v/>
      </c>
      <c r="BB1063" s="14" t="s">
        <v>5537</v>
      </c>
      <c r="BC1063" s="14" t="s">
        <v>5537</v>
      </c>
      <c r="BD1063" s="14" t="str">
        <f>_xlfn.XLOOKUP(B1063,'[10]cell downs 18042026 17h'!$B:$B,'[10]cell downs 18042026 17h'!$B:$B,"")</f>
        <v/>
      </c>
      <c r="BE1063" s="14" t="str">
        <f>_xlfn.XLOOKUP(B1063,'[11]Cells Huawei 19042026 15h'!$B:$B,'[11]Cells Huawei 19042026 15h'!$B:$B,"")</f>
        <v/>
      </c>
      <c r="BF1063" s="9" t="str">
        <f>_xlfn.XLOOKUP(B1063,'[12]cells down 19042026 9H40'!$B:$B,'[12]cells down 19042026 9H40'!$B:$B,"")</f>
        <v/>
      </c>
      <c r="BG1063" s="9" t="s">
        <v>5537</v>
      </c>
      <c r="BH1063" s="9" t="s">
        <v>66</v>
      </c>
    </row>
    <row r="1064" spans="1:60" s="9" customFormat="1" x14ac:dyDescent="0.3">
      <c r="A1064" s="1" t="s">
        <v>4229</v>
      </c>
      <c r="B1064" s="8" t="s">
        <v>4230</v>
      </c>
      <c r="C1064" s="3" t="str">
        <f>_xlfn.XLOOKUP(B1064,'[1]daily break down'!$D:$D,'[1]daily break down'!$E:$E,"")</f>
        <v>OUEST</v>
      </c>
      <c r="D1064" s="1" t="s">
        <v>2748</v>
      </c>
      <c r="E1064" s="1" t="s">
        <v>12</v>
      </c>
      <c r="F1064" s="3" t="s">
        <v>102</v>
      </c>
      <c r="G1064" s="1" t="s">
        <v>4231</v>
      </c>
      <c r="H1064" s="40" t="str">
        <f>_xlfn.XLOOKUP(B1064,[2]CALCULATION!$B:$B,[2]CALCULATION!$H:$H,"")</f>
        <v>HUAWEI</v>
      </c>
      <c r="I1064" s="34">
        <v>0</v>
      </c>
      <c r="J1064" s="34">
        <v>0</v>
      </c>
      <c r="K1064" s="34">
        <v>0</v>
      </c>
      <c r="L1064" s="34">
        <v>0</v>
      </c>
      <c r="M1064" s="34">
        <v>0</v>
      </c>
      <c r="N1064" s="34">
        <v>0</v>
      </c>
      <c r="O1064" s="34">
        <v>0</v>
      </c>
      <c r="P1064" s="34">
        <v>0</v>
      </c>
      <c r="Q1064" s="34">
        <v>0</v>
      </c>
      <c r="R1064" s="34">
        <v>0</v>
      </c>
      <c r="S1064" s="35">
        <v>0</v>
      </c>
      <c r="T1064" s="35">
        <v>0</v>
      </c>
      <c r="U1064" s="35">
        <v>0</v>
      </c>
      <c r="V1064" s="35">
        <v>0</v>
      </c>
      <c r="W1064" s="35">
        <v>0</v>
      </c>
      <c r="X1064" s="35">
        <v>1.5498683057817042E-2</v>
      </c>
      <c r="Y1064" s="35">
        <v>0</v>
      </c>
      <c r="Z1064" s="35">
        <v>0</v>
      </c>
      <c r="AA1064" s="35">
        <v>0</v>
      </c>
      <c r="AB1064" s="35">
        <v>0</v>
      </c>
      <c r="AC1064" s="35">
        <v>0</v>
      </c>
      <c r="AD1064" s="35">
        <v>0</v>
      </c>
      <c r="AE1064" s="58" t="s">
        <v>5560</v>
      </c>
      <c r="AF1064" s="58"/>
      <c r="AG1064" s="57" t="str" cm="1">
        <f t="array" ref="AG1064">IFERROR(_xlfn.IFS(
AI1064="MPR ISSUE","PDH",
AI1064="BSS Hardware Issue","BSS",
AI1064="Sites strategiques, MLL, Pylone, etc.","ENVTECH",
AI1064="AKTIVCO DEFAUT GE &amp; POWER Cabinet","AKTIVCO",
AI1064="AKTIVCO Coupure ENEO &amp; Baisse de tension","AKTIVCO GRID ONLY",
AI1064="Coupure ENEO &amp; Baisse de tension","IHS GRID ONLY",
AI1064="Defaut GE &amp; POWER Cabinet","IHS",
AI1064="Sharing","Partners",
AI1064="Sites strategiques &amp; DataCenter","SST &amp; DC",
AI1064="Exclu","Exclu",
AI1064="SAT","SAT",
AI1064="SPARE-ISSUE","SPARE-ISSUE",
AI1064="Fiber CAmtel","TRANS_FO_CAMTEL",
AI1064="Fiber AOF","Fiber AOF",
AI1064="Projet OCM (HUAWEI)","TRAVAUX-HUAWEI",
AI1064="Projet OCM (NOKIA)","TRAVAUX-NOKIA",
AI1064="ACCESS-ISSUE","ACCESS-ISSUE",
AI1064="Projet OCM (ZTE, NOKIA, autres projets)","TRAVAUX OCM",
AI1064="No root CAuse","No root cause",
AI1064="ODU HS","PDH",
AI1064="IP &amp; VLAN","PDH",
AI1064="Warehouse HUAWEI","SPARE-ISSUE",
AI1064="SPARE-HS","SPARE-ISSUE",
AI1064="Power Telco","BSS",AI1064="no impacts","no impacts"
),"")</f>
        <v>no impacts</v>
      </c>
      <c r="AH1064" s="57" t="str" cm="1">
        <f t="array" ref="AH1064">IFERROR(_xlfn.IFS(
AI1064="MPR ISSUE","TX ISSUE",
AI1064="BSS Hardware Issue","RAN ISSUE",
AI1064="Sites strategiques, MLL, Pylone, etc.","ENVTECH",
AI1064="AKTIVCO DEFAUT GE &amp; POWER Cabinet","POWER ISSUE",
AI1064="AKTIVCO Coupure ENEO &amp; Baisse de tension","POWER ISSUE",
AI1064="Coupure ENEO &amp; Baisse de tension","POWER ISSUE",
AI1064="Defaut GE &amp; POWER Cabinet","POWER ISSUE",
AI1064="Sharing","POWER ISSUE",
AI1064="Sites strategiques &amp; DataCenter","POWER ISSUE",
AI1064="Exclu","Exclu",
AI1064="SAT","TX ISSUE",
AI1064="SPARE-ISSUE","SPARE-ISSUE",
AI1064="Fiber CAmtel","TX ISSUE",
AI1064="Fiber AOF","TX ISSUE",
AI1064="Projet OCM (HUAWEI)","TRAVAUX-HUAWEI",
AI1064="Projet OCM (NOKIA)","TRAVAUX -NOKIA",
AI1064="ACCESS-ISSUE","ACCESS-ISSUE",
AI1064="Projet OCM (ZTE, NOKIA, autres projets)","TRAVAUX OCM",
AI1064="No root CAuse","No root cause",
AI1064="ODU HS","TX ISSUE",
AI1064="IP &amp; VLAN","TX ISSUE",
AI1064="Warehouse HUAWEI","SPARE-ISSUE",
AI1064="SPARE-HS","SPARE-ISSUE",
AI1064="Power Telco","RAN ISSUE",AI1064="no impacts","no impacts"
),"")</f>
        <v>no impacts</v>
      </c>
      <c r="AI1064" s="85" t="s">
        <v>5998</v>
      </c>
      <c r="AJ1064" s="57" t="str" cm="1">
        <f t="array" ref="AJ1064">IFERROR(_xlfn.IFS(
AI1064="MPR ISSUE","ACTIVE",
AI1064="BSS Hardware Issue","ACTIVE",
AI1064="Sites strategiques, MLL, Pylone, etc.","PASSIVE",
AI1064="AKTIVCO DEFAUT GE &amp; POWER Cabinet","PASSIVE",
AI1064="AKTIVCO Coupure ENEO &amp; Baisse de tension","PASSIVE",
AI1064="Coupure ENEO &amp; Baisse de tension","PASSIVE",
AI1064="Defaut GE &amp; POWER Cabinet","PASSIVE",
AI1064="Sharing","PASSIVE",
AI1064="Sites strategiques &amp; DataCenter","PASSIVE",
AI1064="Exclu","Exclu",
AI1064="SAT","ACTIVE",
AI1064="SPARE-ISSUE","SPARE-ISSUE",
AI1064="Fiber CAmtel","ACTIVE",
AI1064="Fiber AOF","ACTIVE",
AI1064="Projet OCM (HUAWEI)","PLANNED WORKS",
AI1064="Projet OCM (NOKIA)","PLANNED WORKS",
AI1064="ACCESS-ISSUE","ACCESS-ISSUE",
AI1064="Projet OCM (ZTE, NOKIA, autres projets)","PLANNED WORKS",
AI1064="No root CAuse","No root cause",
AI1064="ODU HS","ACTIVE",
AI1064="IP &amp; VLAN","ACTIVE",
AI1064="Warehouse HUAWEI","SPARE-ISSUE",
AI1064="SPARE-HS","SPARE-ISSUE",
AI1064="Power Telco","ACTIVE", AI1064="no impacts","no impacts"
),"")</f>
        <v>no impacts</v>
      </c>
      <c r="AK1064" s="23" t="s">
        <v>5537</v>
      </c>
      <c r="AL1064" s="23" t="str">
        <f t="shared" si="28"/>
        <v>OST_300</v>
      </c>
      <c r="AN1064" s="9" t="s">
        <v>5537</v>
      </c>
      <c r="AO1064" s="23" t="str">
        <f>_xlfn.XLOOKUP(B1064,'INCIDENT-05-03-2026'!E:E,'INCIDENT-05-03-2026'!F:F,"")</f>
        <v/>
      </c>
      <c r="AP1064" s="7" t="s">
        <v>5537</v>
      </c>
      <c r="AQ1064" s="6"/>
      <c r="AR1064" s="7"/>
      <c r="AS1064" s="3" t="str">
        <f>_xlfn.XLOOKUP(B1064,'[3]tt num | region | site id'!$C:$C,'[3]tt num | region | site id'!$Q:$Q,"")</f>
        <v/>
      </c>
      <c r="AT1064" s="24" t="str">
        <f>_xlfn.XLOOKUP(B1064,'[4]Cells Huawei 03052026 12h'!$B:$B,'[4]Cells Huawei 03052026 12h'!$T:$T,"")</f>
        <v/>
      </c>
      <c r="AU1064" s="24" t="str">
        <f>_xlfn.XLOOKUP(B1064,'[5]cells down 02052026 8h50'!$B:$B,'[5]cells down 02052026 8h50'!$R:$R,"")</f>
        <v/>
      </c>
      <c r="AV1064" s="24" t="str">
        <f>_xlfn.XLOOKUP(B1064,'[5]cells down 02052026 13h50'!$B:$B,'[5]cells down 02052026 13h50'!$R:$R,"")</f>
        <v/>
      </c>
      <c r="AW1064" s="24" t="str">
        <f>_xlfn.XLOOKUP(B1064,'[5]cells down 02052026 13h50'!$B:$B,'[5]cells down 02052026 13h50'!$R:$R,"")</f>
        <v/>
      </c>
      <c r="AX1064" s="24" t="str">
        <f>_xlfn.XLOOKUP(B1064,'[6]cell downs 03052026 8h40 '!$B:$B,'[6]cell downs 03052026 8h40 '!$R:$R,"")</f>
        <v/>
      </c>
      <c r="AY1064" s="24" t="str">
        <f>_xlfn.XLOOKUP(B1064,'[7]ALL SITES DOWN'!$D:$D,'[7]ALL SITES DOWN'!$J:$J,"")</f>
        <v/>
      </c>
      <c r="AZ1064" s="24" t="str">
        <f>_xlfn.XLOOKUP(B1064,'[8]ALL SITES DOWN'!$D:$D,'[8]ALL SITES DOWN'!$J:$J,"")</f>
        <v/>
      </c>
      <c r="BA1064" s="9" t="str">
        <f>_xlfn.XLOOKUP(B1064,[9]sheet1!$AC:$AC,[9]sheet1!$AF:$AF,"")</f>
        <v/>
      </c>
      <c r="BB1064" s="14" t="s">
        <v>5537</v>
      </c>
      <c r="BC1064" s="14" t="s">
        <v>5537</v>
      </c>
      <c r="BD1064" s="14" t="str">
        <f>_xlfn.XLOOKUP(B1064,'[10]cell downs 18042026 17h'!$B:$B,'[10]cell downs 18042026 17h'!$B:$B,"")</f>
        <v/>
      </c>
      <c r="BE1064" s="14" t="str">
        <f>_xlfn.XLOOKUP(B1064,'[11]Cells Huawei 19042026 15h'!$B:$B,'[11]Cells Huawei 19042026 15h'!$B:$B,"")</f>
        <v/>
      </c>
      <c r="BF1064" s="9" t="str">
        <f>_xlfn.XLOOKUP(B1064,'[12]cells down 19042026 9H40'!$B:$B,'[12]cells down 19042026 9H40'!$B:$B,"")</f>
        <v/>
      </c>
      <c r="BG1064" s="9" t="s">
        <v>4230</v>
      </c>
      <c r="BH1064" s="9" t="s">
        <v>12</v>
      </c>
    </row>
    <row r="1065" spans="1:60" s="9" customFormat="1" x14ac:dyDescent="0.3">
      <c r="A1065" s="1" t="s">
        <v>3917</v>
      </c>
      <c r="B1065" s="8" t="s">
        <v>3918</v>
      </c>
      <c r="C1065" s="3" t="str">
        <f>_xlfn.XLOOKUP(B1065,'[1]daily break down'!$D:$D,'[1]daily break down'!$E:$E,"")</f>
        <v>EXTREME-NORD</v>
      </c>
      <c r="D1065" s="1" t="s">
        <v>21</v>
      </c>
      <c r="E1065" s="1" t="s">
        <v>122</v>
      </c>
      <c r="F1065" s="3" t="s">
        <v>55</v>
      </c>
      <c r="G1065" s="1" t="s">
        <v>3917</v>
      </c>
      <c r="H1065" s="40" t="str">
        <f>_xlfn.XLOOKUP(B1065,[2]CALCULATION!$B:$B,[2]CALCULATION!$H:$H,"")</f>
        <v>HUAWEI</v>
      </c>
      <c r="I1065" s="34">
        <v>0</v>
      </c>
      <c r="J1065" s="34">
        <v>0</v>
      </c>
      <c r="K1065" s="34">
        <v>0</v>
      </c>
      <c r="L1065" s="34">
        <v>0</v>
      </c>
      <c r="M1065" s="34">
        <v>0</v>
      </c>
      <c r="N1065" s="34">
        <v>0</v>
      </c>
      <c r="O1065" s="34">
        <v>0</v>
      </c>
      <c r="P1065" s="34">
        <v>0</v>
      </c>
      <c r="Q1065" s="34">
        <v>0</v>
      </c>
      <c r="R1065" s="34">
        <v>0</v>
      </c>
      <c r="S1065" s="35">
        <v>0</v>
      </c>
      <c r="T1065" s="35">
        <v>0</v>
      </c>
      <c r="U1065" s="35">
        <v>0</v>
      </c>
      <c r="V1065" s="35">
        <v>0.20374793469793084</v>
      </c>
      <c r="W1065" s="35">
        <v>0</v>
      </c>
      <c r="X1065" s="35">
        <v>1.4624764220264645E-2</v>
      </c>
      <c r="Y1065" s="35">
        <v>0</v>
      </c>
      <c r="Z1065" s="35">
        <v>0</v>
      </c>
      <c r="AA1065" s="35">
        <v>0</v>
      </c>
      <c r="AB1065" s="35">
        <v>0</v>
      </c>
      <c r="AC1065" s="35">
        <v>0</v>
      </c>
      <c r="AD1065" s="35">
        <v>0</v>
      </c>
      <c r="AE1065" s="58" t="s">
        <v>5603</v>
      </c>
      <c r="AF1065" s="58"/>
      <c r="AG1065" s="57" t="str" cm="1">
        <f t="array" ref="AG1065">IFERROR(_xlfn.IFS(
AI1065="MPR ISSUE","PDH",
AI1065="BSS Hardware Issue","BSS",
AI1065="Sites strategiques, MLL, Pylone, etc.","ENVTECH",
AI1065="AKTIVCO DEFAUT GE &amp; POWER Cabinet","AKTIVCO",
AI1065="AKTIVCO Coupure ENEO &amp; Baisse de tension","AKTIVCO GRID ONLY",
AI1065="Coupure ENEO &amp; Baisse de tension","IHS GRID ONLY",
AI1065="Defaut GE &amp; POWER Cabinet","IHS",
AI1065="Sharing","Partners",
AI1065="Sites strategiques &amp; DataCenter","SST &amp; DC",
AI1065="Exclu","Exclu",
AI1065="SAT","SAT",
AI1065="SPARE-ISSUE","SPARE-ISSUE",
AI1065="Fiber CAmtel","TRANS_FO_CAMTEL",
AI1065="Fiber AOF","Fiber AOF",
AI1065="Projet OCM (HUAWEI)","TRAVAUX-HUAWEI",
AI1065="Projet OCM (NOKIA)","TRAVAUX-NOKIA",
AI1065="ACCESS-ISSUE","ACCESS-ISSUE",
AI1065="Projet OCM (ZTE, NOKIA, autres projets)","TRAVAUX OCM",
AI1065="No root CAuse","No root cause",
AI1065="ODU HS","PDH",
AI1065="IP &amp; VLAN","PDH",
AI1065="Warehouse HUAWEI","SPARE-ISSUE",
AI1065="SPARE-HS","SPARE-ISSUE",
AI1065="Power Telco","BSS",AI1065="no impacts","no impacts"
),"")</f>
        <v>no impacts</v>
      </c>
      <c r="AH1065" s="57" t="str" cm="1">
        <f t="array" ref="AH1065">IFERROR(_xlfn.IFS(
AI1065="MPR ISSUE","TX ISSUE",
AI1065="BSS Hardware Issue","RAN ISSUE",
AI1065="Sites strategiques, MLL, Pylone, etc.","ENVTECH",
AI1065="AKTIVCO DEFAUT GE &amp; POWER Cabinet","POWER ISSUE",
AI1065="AKTIVCO Coupure ENEO &amp; Baisse de tension","POWER ISSUE",
AI1065="Coupure ENEO &amp; Baisse de tension","POWER ISSUE",
AI1065="Defaut GE &amp; POWER Cabinet","POWER ISSUE",
AI1065="Sharing","POWER ISSUE",
AI1065="Sites strategiques &amp; DataCenter","POWER ISSUE",
AI1065="Exclu","Exclu",
AI1065="SAT","TX ISSUE",
AI1065="SPARE-ISSUE","SPARE-ISSUE",
AI1065="Fiber CAmtel","TX ISSUE",
AI1065="Fiber AOF","TX ISSUE",
AI1065="Projet OCM (HUAWEI)","TRAVAUX-HUAWEI",
AI1065="Projet OCM (NOKIA)","TRAVAUX -NOKIA",
AI1065="ACCESS-ISSUE","ACCESS-ISSUE",
AI1065="Projet OCM (ZTE, NOKIA, autres projets)","TRAVAUX OCM",
AI1065="No root CAuse","No root cause",
AI1065="ODU HS","TX ISSUE",
AI1065="IP &amp; VLAN","TX ISSUE",
AI1065="Warehouse HUAWEI","SPARE-ISSUE",
AI1065="SPARE-HS","SPARE-ISSUE",
AI1065="Power Telco","RAN ISSUE",AI1065="no impacts","no impacts"
),"")</f>
        <v>no impacts</v>
      </c>
      <c r="AI1065" s="85" t="s">
        <v>5998</v>
      </c>
      <c r="AJ1065" s="57" t="str" cm="1">
        <f t="array" ref="AJ1065">IFERROR(_xlfn.IFS(
AI1065="MPR ISSUE","ACTIVE",
AI1065="BSS Hardware Issue","ACTIVE",
AI1065="Sites strategiques, MLL, Pylone, etc.","PASSIVE",
AI1065="AKTIVCO DEFAUT GE &amp; POWER Cabinet","PASSIVE",
AI1065="AKTIVCO Coupure ENEO &amp; Baisse de tension","PASSIVE",
AI1065="Coupure ENEO &amp; Baisse de tension","PASSIVE",
AI1065="Defaut GE &amp; POWER Cabinet","PASSIVE",
AI1065="Sharing","PASSIVE",
AI1065="Sites strategiques &amp; DataCenter","PASSIVE",
AI1065="Exclu","Exclu",
AI1065="SAT","ACTIVE",
AI1065="SPARE-ISSUE","SPARE-ISSUE",
AI1065="Fiber CAmtel","ACTIVE",
AI1065="Fiber AOF","ACTIVE",
AI1065="Projet OCM (HUAWEI)","PLANNED WORKS",
AI1065="Projet OCM (NOKIA)","PLANNED WORKS",
AI1065="ACCESS-ISSUE","ACCESS-ISSUE",
AI1065="Projet OCM (ZTE, NOKIA, autres projets)","PLANNED WORKS",
AI1065="No root CAuse","No root cause",
AI1065="ODU HS","ACTIVE",
AI1065="IP &amp; VLAN","ACTIVE",
AI1065="Warehouse HUAWEI","SPARE-ISSUE",
AI1065="SPARE-HS","SPARE-ISSUE",
AI1065="Power Telco","ACTIVE", AI1065="no impacts","no impacts"
),"")</f>
        <v>no impacts</v>
      </c>
      <c r="AK1065" s="23" t="s">
        <v>5537</v>
      </c>
      <c r="AL1065" s="23" t="str">
        <f t="shared" si="28"/>
        <v>EXN_242</v>
      </c>
      <c r="AN1065" s="9" t="s">
        <v>5537</v>
      </c>
      <c r="AO1065" s="23" t="str">
        <f>_xlfn.XLOOKUP(B1065,'INCIDENT-05-03-2026'!E:E,'INCIDENT-05-03-2026'!F:F,"")</f>
        <v/>
      </c>
      <c r="AP1065" s="7" t="s">
        <v>5537</v>
      </c>
      <c r="AQ1065" s="6"/>
      <c r="AR1065" s="7"/>
      <c r="AS1065" s="3" t="str">
        <f>_xlfn.XLOOKUP(B1065,'[3]tt num | region | site id'!$C:$C,'[3]tt num | region | site id'!$Q:$Q,"")</f>
        <v/>
      </c>
      <c r="AT1065" s="24" t="str">
        <f>_xlfn.XLOOKUP(B1065,'[4]Cells Huawei 03052026 12h'!$B:$B,'[4]Cells Huawei 03052026 12h'!$T:$T,"")</f>
        <v/>
      </c>
      <c r="AU1065" s="24" t="str">
        <f>_xlfn.XLOOKUP(B1065,'[5]cells down 02052026 8h50'!$B:$B,'[5]cells down 02052026 8h50'!$R:$R,"")</f>
        <v/>
      </c>
      <c r="AV1065" s="24" t="str">
        <f>_xlfn.XLOOKUP(B1065,'[5]cells down 02052026 13h50'!$B:$B,'[5]cells down 02052026 13h50'!$R:$R,"")</f>
        <v/>
      </c>
      <c r="AW1065" s="24" t="str">
        <f>_xlfn.XLOOKUP(B1065,'[5]cells down 02052026 13h50'!$B:$B,'[5]cells down 02052026 13h50'!$R:$R,"")</f>
        <v/>
      </c>
      <c r="AX1065" s="24" t="str">
        <f>_xlfn.XLOOKUP(B1065,'[6]cell downs 03052026 8h40 '!$B:$B,'[6]cell downs 03052026 8h40 '!$R:$R,"")</f>
        <v/>
      </c>
      <c r="AY1065" s="24" t="str">
        <f>_xlfn.XLOOKUP(B1065,'[7]ALL SITES DOWN'!$D:$D,'[7]ALL SITES DOWN'!$J:$J,"")</f>
        <v/>
      </c>
      <c r="AZ1065" s="24" t="str">
        <f>_xlfn.XLOOKUP(B1065,'[8]ALL SITES DOWN'!$D:$D,'[8]ALL SITES DOWN'!$J:$J,"")</f>
        <v/>
      </c>
      <c r="BA1065" s="9" t="str">
        <f>_xlfn.XLOOKUP(B1065,[9]sheet1!$AC:$AC,[9]sheet1!$AF:$AF,"")</f>
        <v/>
      </c>
      <c r="BB1065" s="14" t="s">
        <v>5537</v>
      </c>
      <c r="BC1065" s="14" t="s">
        <v>5537</v>
      </c>
      <c r="BD1065" s="14" t="str">
        <f>_xlfn.XLOOKUP(B1065,'[10]cell downs 18042026 17h'!$B:$B,'[10]cell downs 18042026 17h'!$B:$B,"")</f>
        <v/>
      </c>
      <c r="BE1065" s="14" t="str">
        <f>_xlfn.XLOOKUP(B1065,'[11]Cells Huawei 19042026 15h'!$B:$B,'[11]Cells Huawei 19042026 15h'!$B:$B,"")</f>
        <v/>
      </c>
      <c r="BF1065" s="9" t="str">
        <f>_xlfn.XLOOKUP(B1065,'[12]cells down 19042026 9H40'!$B:$B,'[12]cells down 19042026 9H40'!$B:$B,"")</f>
        <v/>
      </c>
      <c r="BG1065" s="9" t="s">
        <v>5537</v>
      </c>
      <c r="BH1065" s="9" t="s">
        <v>5537</v>
      </c>
    </row>
    <row r="1066" spans="1:60" s="9" customFormat="1" x14ac:dyDescent="0.3">
      <c r="A1066" s="2" t="s">
        <v>3913</v>
      </c>
      <c r="B1066" s="8" t="s">
        <v>3914</v>
      </c>
      <c r="C1066" s="3" t="str">
        <f>_xlfn.XLOOKUP(B1066,'[1]daily break down'!$D:$D,'[1]daily break down'!$E:$E,"")</f>
        <v>EXTREME-NORD</v>
      </c>
      <c r="D1066" s="1" t="s">
        <v>21</v>
      </c>
      <c r="E1066" s="1" t="s">
        <v>563</v>
      </c>
      <c r="F1066" s="3" t="s">
        <v>55</v>
      </c>
      <c r="G1066" s="1" t="s">
        <v>3913</v>
      </c>
      <c r="H1066" s="40" t="str">
        <f>_xlfn.XLOOKUP(B1066,[2]CALCULATION!$B:$B,[2]CALCULATION!$H:$H,"")</f>
        <v>HUAWEI</v>
      </c>
      <c r="I1066" s="34">
        <v>0</v>
      </c>
      <c r="J1066" s="34">
        <v>0</v>
      </c>
      <c r="K1066" s="34">
        <v>0</v>
      </c>
      <c r="L1066" s="34">
        <v>0</v>
      </c>
      <c r="M1066" s="34">
        <v>0</v>
      </c>
      <c r="N1066" s="34">
        <v>0</v>
      </c>
      <c r="O1066" s="34">
        <v>0</v>
      </c>
      <c r="P1066" s="34">
        <v>0</v>
      </c>
      <c r="Q1066" s="34">
        <v>0</v>
      </c>
      <c r="R1066" s="34">
        <v>0</v>
      </c>
      <c r="S1066" s="35">
        <v>0</v>
      </c>
      <c r="T1066" s="35">
        <v>0</v>
      </c>
      <c r="U1066" s="35">
        <v>0</v>
      </c>
      <c r="V1066" s="35">
        <v>0.2044791729089441</v>
      </c>
      <c r="W1066" s="35">
        <v>0</v>
      </c>
      <c r="X1066" s="35">
        <v>1.3822185695981827E-2</v>
      </c>
      <c r="Y1066" s="35">
        <v>0</v>
      </c>
      <c r="Z1066" s="35">
        <v>0</v>
      </c>
      <c r="AA1066" s="35">
        <v>0</v>
      </c>
      <c r="AB1066" s="35">
        <v>0</v>
      </c>
      <c r="AC1066" s="35">
        <v>0</v>
      </c>
      <c r="AD1066" s="35">
        <v>0</v>
      </c>
      <c r="AE1066" s="58" t="s">
        <v>5603</v>
      </c>
      <c r="AF1066" s="58"/>
      <c r="AG1066" s="57" t="str" cm="1">
        <f t="array" ref="AG1066">IFERROR(_xlfn.IFS(
AI1066="MPR ISSUE","PDH",
AI1066="BSS Hardware Issue","BSS",
AI1066="Sites strategiques, MLL, Pylone, etc.","ENVTECH",
AI1066="AKTIVCO DEFAUT GE &amp; POWER Cabinet","AKTIVCO",
AI1066="AKTIVCO Coupure ENEO &amp; Baisse de tension","AKTIVCO GRID ONLY",
AI1066="Coupure ENEO &amp; Baisse de tension","IHS GRID ONLY",
AI1066="Defaut GE &amp; POWER Cabinet","IHS",
AI1066="Sharing","Partners",
AI1066="Sites strategiques &amp; DataCenter","SST &amp; DC",
AI1066="Exclu","Exclu",
AI1066="SAT","SAT",
AI1066="SPARE-ISSUE","SPARE-ISSUE",
AI1066="Fiber CAmtel","TRANS_FO_CAMTEL",
AI1066="Fiber AOF","Fiber AOF",
AI1066="Projet OCM (HUAWEI)","TRAVAUX-HUAWEI",
AI1066="Projet OCM (NOKIA)","TRAVAUX-NOKIA",
AI1066="ACCESS-ISSUE","ACCESS-ISSUE",
AI1066="Projet OCM (ZTE, NOKIA, autres projets)","TRAVAUX OCM",
AI1066="No root CAuse","No root cause",
AI1066="ODU HS","PDH",
AI1066="IP &amp; VLAN","PDH",
AI1066="Warehouse HUAWEI","SPARE-ISSUE",
AI1066="SPARE-HS","SPARE-ISSUE",
AI1066="Power Telco","BSS",AI1066="no impacts","no impacts"
),"")</f>
        <v>no impacts</v>
      </c>
      <c r="AH1066" s="57" t="str" cm="1">
        <f t="array" ref="AH1066">IFERROR(_xlfn.IFS(
AI1066="MPR ISSUE","TX ISSUE",
AI1066="BSS Hardware Issue","RAN ISSUE",
AI1066="Sites strategiques, MLL, Pylone, etc.","ENVTECH",
AI1066="AKTIVCO DEFAUT GE &amp; POWER Cabinet","POWER ISSUE",
AI1066="AKTIVCO Coupure ENEO &amp; Baisse de tension","POWER ISSUE",
AI1066="Coupure ENEO &amp; Baisse de tension","POWER ISSUE",
AI1066="Defaut GE &amp; POWER Cabinet","POWER ISSUE",
AI1066="Sharing","POWER ISSUE",
AI1066="Sites strategiques &amp; DataCenter","POWER ISSUE",
AI1066="Exclu","Exclu",
AI1066="SAT","TX ISSUE",
AI1066="SPARE-ISSUE","SPARE-ISSUE",
AI1066="Fiber CAmtel","TX ISSUE",
AI1066="Fiber AOF","TX ISSUE",
AI1066="Projet OCM (HUAWEI)","TRAVAUX-HUAWEI",
AI1066="Projet OCM (NOKIA)","TRAVAUX -NOKIA",
AI1066="ACCESS-ISSUE","ACCESS-ISSUE",
AI1066="Projet OCM (ZTE, NOKIA, autres projets)","TRAVAUX OCM",
AI1066="No root CAuse","No root cause",
AI1066="ODU HS","TX ISSUE",
AI1066="IP &amp; VLAN","TX ISSUE",
AI1066="Warehouse HUAWEI","SPARE-ISSUE",
AI1066="SPARE-HS","SPARE-ISSUE",
AI1066="Power Telco","RAN ISSUE",AI1066="no impacts","no impacts"
),"")</f>
        <v>no impacts</v>
      </c>
      <c r="AI1066" s="85" t="s">
        <v>5998</v>
      </c>
      <c r="AJ1066" s="57" t="str" cm="1">
        <f t="array" ref="AJ1066">IFERROR(_xlfn.IFS(
AI1066="MPR ISSUE","ACTIVE",
AI1066="BSS Hardware Issue","ACTIVE",
AI1066="Sites strategiques, MLL, Pylone, etc.","PASSIVE",
AI1066="AKTIVCO DEFAUT GE &amp; POWER Cabinet","PASSIVE",
AI1066="AKTIVCO Coupure ENEO &amp; Baisse de tension","PASSIVE",
AI1066="Coupure ENEO &amp; Baisse de tension","PASSIVE",
AI1066="Defaut GE &amp; POWER Cabinet","PASSIVE",
AI1066="Sharing","PASSIVE",
AI1066="Sites strategiques &amp; DataCenter","PASSIVE",
AI1066="Exclu","Exclu",
AI1066="SAT","ACTIVE",
AI1066="SPARE-ISSUE","SPARE-ISSUE",
AI1066="Fiber CAmtel","ACTIVE",
AI1066="Fiber AOF","ACTIVE",
AI1066="Projet OCM (HUAWEI)","PLANNED WORKS",
AI1066="Projet OCM (NOKIA)","PLANNED WORKS",
AI1066="ACCESS-ISSUE","ACCESS-ISSUE",
AI1066="Projet OCM (ZTE, NOKIA, autres projets)","PLANNED WORKS",
AI1066="No root CAuse","No root cause",
AI1066="ODU HS","ACTIVE",
AI1066="IP &amp; VLAN","ACTIVE",
AI1066="Warehouse HUAWEI","SPARE-ISSUE",
AI1066="SPARE-HS","SPARE-ISSUE",
AI1066="Power Telco","ACTIVE", AI1066="no impacts","no impacts"
),"")</f>
        <v>no impacts</v>
      </c>
      <c r="AK1066" s="23" t="s">
        <v>5537</v>
      </c>
      <c r="AL1066" s="23" t="str">
        <f t="shared" si="28"/>
        <v>EXN_245</v>
      </c>
      <c r="AN1066" s="9" t="s">
        <v>5537</v>
      </c>
      <c r="AO1066" s="23" t="str">
        <f>_xlfn.XLOOKUP(B1066,'INCIDENT-05-03-2026'!E:E,'INCIDENT-05-03-2026'!F:F,"")</f>
        <v/>
      </c>
      <c r="AP1066" s="7" t="s">
        <v>5537</v>
      </c>
      <c r="AQ1066" s="6"/>
      <c r="AR1066" s="7"/>
      <c r="AS1066" s="3" t="str">
        <f>_xlfn.XLOOKUP(B1066,'[3]tt num | region | site id'!$C:$C,'[3]tt num | region | site id'!$Q:$Q,"")</f>
        <v/>
      </c>
      <c r="AT1066" s="24" t="str">
        <f>_xlfn.XLOOKUP(B1066,'[4]Cells Huawei 03052026 12h'!$B:$B,'[4]Cells Huawei 03052026 12h'!$T:$T,"")</f>
        <v/>
      </c>
      <c r="AU1066" s="24" t="str">
        <f>_xlfn.XLOOKUP(B1066,'[5]cells down 02052026 8h50'!$B:$B,'[5]cells down 02052026 8h50'!$R:$R,"")</f>
        <v/>
      </c>
      <c r="AV1066" s="24" t="str">
        <f>_xlfn.XLOOKUP(B1066,'[5]cells down 02052026 13h50'!$B:$B,'[5]cells down 02052026 13h50'!$R:$R,"")</f>
        <v/>
      </c>
      <c r="AW1066" s="24" t="str">
        <f>_xlfn.XLOOKUP(B1066,'[5]cells down 02052026 13h50'!$B:$B,'[5]cells down 02052026 13h50'!$R:$R,"")</f>
        <v/>
      </c>
      <c r="AX1066" s="24" t="str">
        <f>_xlfn.XLOOKUP(B1066,'[6]cell downs 03052026 8h40 '!$B:$B,'[6]cell downs 03052026 8h40 '!$R:$R,"")</f>
        <v/>
      </c>
      <c r="AY1066" s="24" t="str">
        <f>_xlfn.XLOOKUP(B1066,'[7]ALL SITES DOWN'!$D:$D,'[7]ALL SITES DOWN'!$J:$J,"")</f>
        <v/>
      </c>
      <c r="AZ1066" s="24" t="str">
        <f>_xlfn.XLOOKUP(B1066,'[8]ALL SITES DOWN'!$D:$D,'[8]ALL SITES DOWN'!$J:$J,"")</f>
        <v/>
      </c>
      <c r="BA1066" s="9" t="str">
        <f>_xlfn.XLOOKUP(B1066,[9]sheet1!$AC:$AC,[9]sheet1!$AF:$AF,"")</f>
        <v/>
      </c>
      <c r="BB1066" s="14" t="s">
        <v>5537</v>
      </c>
      <c r="BC1066" s="14" t="s">
        <v>5537</v>
      </c>
      <c r="BD1066" s="14" t="str">
        <f>_xlfn.XLOOKUP(B1066,'[10]cell downs 18042026 17h'!$B:$B,'[10]cell downs 18042026 17h'!$B:$B,"")</f>
        <v/>
      </c>
      <c r="BE1066" s="14" t="str">
        <f>_xlfn.XLOOKUP(B1066,'[11]Cells Huawei 19042026 15h'!$B:$B,'[11]Cells Huawei 19042026 15h'!$B:$B,"")</f>
        <v/>
      </c>
      <c r="BF1066" s="9" t="str">
        <f>_xlfn.XLOOKUP(B1066,'[12]cells down 19042026 9H40'!$B:$B,'[12]cells down 19042026 9H40'!$B:$B,"")</f>
        <v/>
      </c>
      <c r="BG1066" s="9" t="s">
        <v>5537</v>
      </c>
      <c r="BH1066" s="9" t="s">
        <v>12</v>
      </c>
    </row>
    <row r="1067" spans="1:60" s="9" customFormat="1" x14ac:dyDescent="0.3">
      <c r="A1067" s="1" t="s">
        <v>2944</v>
      </c>
      <c r="B1067" s="8" t="s">
        <v>2945</v>
      </c>
      <c r="C1067" s="3" t="str">
        <f>_xlfn.XLOOKUP(B1067,'[1]daily break down'!$D:$D,'[1]daily break down'!$E:$E,"")</f>
        <v>Yaounde</v>
      </c>
      <c r="D1067" s="1" t="s">
        <v>11</v>
      </c>
      <c r="E1067" s="1" t="s">
        <v>12</v>
      </c>
      <c r="F1067" s="3" t="s">
        <v>37</v>
      </c>
      <c r="G1067" s="1" t="s">
        <v>38</v>
      </c>
      <c r="H1067" s="42" t="str">
        <f>_xlfn.XLOOKUP(B1067,[2]CALCULATION!$B:$B,[2]CALCULATION!$H:$H,"")</f>
        <v>ZTE</v>
      </c>
      <c r="I1067" s="34">
        <v>0</v>
      </c>
      <c r="J1067" s="34">
        <v>4.8939454902934658E-2</v>
      </c>
      <c r="K1067" s="34">
        <v>0</v>
      </c>
      <c r="L1067" s="34">
        <v>8.9532093153328902E-3</v>
      </c>
      <c r="M1067" s="34">
        <v>0</v>
      </c>
      <c r="N1067" s="34">
        <v>0</v>
      </c>
      <c r="O1067" s="34">
        <v>7.8652695379717984E-3</v>
      </c>
      <c r="P1067" s="34">
        <v>0</v>
      </c>
      <c r="Q1067" s="34">
        <v>0</v>
      </c>
      <c r="R1067" s="34">
        <v>2.1621287093395893</v>
      </c>
      <c r="S1067" s="35">
        <v>8.0792904777803154E-2</v>
      </c>
      <c r="T1067" s="35">
        <v>0</v>
      </c>
      <c r="U1067" s="35">
        <v>4.844042941161363</v>
      </c>
      <c r="V1067" s="35">
        <v>0</v>
      </c>
      <c r="W1067" s="35">
        <v>0</v>
      </c>
      <c r="X1067" s="35">
        <v>1.2341874195637613E-2</v>
      </c>
      <c r="Y1067" s="35">
        <v>0</v>
      </c>
      <c r="Z1067" s="35">
        <v>0</v>
      </c>
      <c r="AA1067" s="35">
        <v>0</v>
      </c>
      <c r="AB1067" s="35">
        <v>0</v>
      </c>
      <c r="AC1067" s="35">
        <v>0</v>
      </c>
      <c r="AD1067" s="35">
        <v>0</v>
      </c>
      <c r="AE1067" s="58" t="s">
        <v>5560</v>
      </c>
      <c r="AF1067" s="58"/>
      <c r="AG1067" s="57" t="str" cm="1">
        <f t="array" ref="AG1067">IFERROR(_xlfn.IFS(
AI1067="MPR ISSUE","PDH",
AI1067="BSS Hardware Issue","BSS",
AI1067="Sites strategiques, MLL, Pylone, etc.","ENVTECH",
AI1067="AKTIVCO DEFAUT GE &amp; POWER Cabinet","AKTIVCO",
AI1067="AKTIVCO Coupure ENEO &amp; Baisse de tension","AKTIVCO GRID ONLY",
AI1067="Coupure ENEO &amp; Baisse de tension","IHS GRID ONLY",
AI1067="Defaut GE &amp; POWER Cabinet","IHS",
AI1067="Sharing","Partners",
AI1067="Sites strategiques &amp; DataCenter","SST &amp; DC",
AI1067="Exclu","Exclu",
AI1067="SAT","SAT",
AI1067="SPARE-ISSUE","SPARE-ISSUE",
AI1067="Fiber CAmtel","TRANS_FO_CAMTEL",
AI1067="Fiber AOF","Fiber AOF",
AI1067="Projet OCM (HUAWEI)","TRAVAUX-HUAWEI",
AI1067="Projet OCM (NOKIA)","TRAVAUX-NOKIA",
AI1067="ACCESS-ISSUE","ACCESS-ISSUE",
AI1067="Projet OCM (ZTE, NOKIA, autres projets)","TRAVAUX OCM",
AI1067="No root CAuse","No root cause",
AI1067="ODU HS","PDH",
AI1067="IP &amp; VLAN","PDH",
AI1067="Warehouse HUAWEI","SPARE-ISSUE",
AI1067="SPARE-HS","SPARE-ISSUE",
AI1067="Power Telco","BSS",AI1067="no impacts","no impacts"
),"")</f>
        <v>no impacts</v>
      </c>
      <c r="AH1067" s="57" t="str" cm="1">
        <f t="array" ref="AH1067">IFERROR(_xlfn.IFS(
AI1067="MPR ISSUE","TX ISSUE",
AI1067="BSS Hardware Issue","RAN ISSUE",
AI1067="Sites strategiques, MLL, Pylone, etc.","ENVTECH",
AI1067="AKTIVCO DEFAUT GE &amp; POWER Cabinet","POWER ISSUE",
AI1067="AKTIVCO Coupure ENEO &amp; Baisse de tension","POWER ISSUE",
AI1067="Coupure ENEO &amp; Baisse de tension","POWER ISSUE",
AI1067="Defaut GE &amp; POWER Cabinet","POWER ISSUE",
AI1067="Sharing","POWER ISSUE",
AI1067="Sites strategiques &amp; DataCenter","POWER ISSUE",
AI1067="Exclu","Exclu",
AI1067="SAT","TX ISSUE",
AI1067="SPARE-ISSUE","SPARE-ISSUE",
AI1067="Fiber CAmtel","TX ISSUE",
AI1067="Fiber AOF","TX ISSUE",
AI1067="Projet OCM (HUAWEI)","TRAVAUX-HUAWEI",
AI1067="Projet OCM (NOKIA)","TRAVAUX -NOKIA",
AI1067="ACCESS-ISSUE","ACCESS-ISSUE",
AI1067="Projet OCM (ZTE, NOKIA, autres projets)","TRAVAUX OCM",
AI1067="No root CAuse","No root cause",
AI1067="ODU HS","TX ISSUE",
AI1067="IP &amp; VLAN","TX ISSUE",
AI1067="Warehouse HUAWEI","SPARE-ISSUE",
AI1067="SPARE-HS","SPARE-ISSUE",
AI1067="Power Telco","RAN ISSUE",AI1067="no impacts","no impacts"
),"")</f>
        <v>no impacts</v>
      </c>
      <c r="AI1067" s="85" t="s">
        <v>5998</v>
      </c>
      <c r="AJ1067" s="57" t="str" cm="1">
        <f t="array" ref="AJ1067">IFERROR(_xlfn.IFS(
AI1067="MPR ISSUE","ACTIVE",
AI1067="BSS Hardware Issue","ACTIVE",
AI1067="Sites strategiques, MLL, Pylone, etc.","PASSIVE",
AI1067="AKTIVCO DEFAUT GE &amp; POWER Cabinet","PASSIVE",
AI1067="AKTIVCO Coupure ENEO &amp; Baisse de tension","PASSIVE",
AI1067="Coupure ENEO &amp; Baisse de tension","PASSIVE",
AI1067="Defaut GE &amp; POWER Cabinet","PASSIVE",
AI1067="Sharing","PASSIVE",
AI1067="Sites strategiques &amp; DataCenter","PASSIVE",
AI1067="Exclu","Exclu",
AI1067="SAT","ACTIVE",
AI1067="SPARE-ISSUE","SPARE-ISSUE",
AI1067="Fiber CAmtel","ACTIVE",
AI1067="Fiber AOF","ACTIVE",
AI1067="Projet OCM (HUAWEI)","PLANNED WORKS",
AI1067="Projet OCM (NOKIA)","PLANNED WORKS",
AI1067="ACCESS-ISSUE","ACCESS-ISSUE",
AI1067="Projet OCM (ZTE, NOKIA, autres projets)","PLANNED WORKS",
AI1067="No root CAuse","No root cause",
AI1067="ODU HS","ACTIVE",
AI1067="IP &amp; VLAN","ACTIVE",
AI1067="Warehouse HUAWEI","SPARE-ISSUE",
AI1067="SPARE-HS","SPARE-ISSUE",
AI1067="Power Telco","ACTIVE", AI1067="no impacts","no impacts"
),"")</f>
        <v>no impacts</v>
      </c>
      <c r="AK1067" s="23" t="s">
        <v>5537</v>
      </c>
      <c r="AL1067" s="23" t="str">
        <f t="shared" si="28"/>
        <v>CTR_029</v>
      </c>
      <c r="AN1067" s="9" t="s">
        <v>5537</v>
      </c>
      <c r="AO1067" s="23" t="str">
        <f>_xlfn.XLOOKUP(B1067,'INCIDENT-05-03-2026'!E:E,'INCIDENT-05-03-2026'!F:F,"")</f>
        <v/>
      </c>
      <c r="AP1067" s="7" t="s">
        <v>5537</v>
      </c>
      <c r="AQ1067" s="6"/>
      <c r="AR1067" s="7"/>
      <c r="AS1067" s="3" t="str">
        <f>_xlfn.XLOOKUP(B1067,'[3]tt num | region | site id'!$C:$C,'[3]tt num | region | site id'!$Q:$Q,"")</f>
        <v/>
      </c>
      <c r="AT1067" s="24" t="str">
        <f>_xlfn.XLOOKUP(B1067,'[4]Cells Huawei 03052026 12h'!$B:$B,'[4]Cells Huawei 03052026 12h'!$T:$T,"")</f>
        <v/>
      </c>
      <c r="AU1067" s="24" t="str">
        <f>_xlfn.XLOOKUP(B1067,'[5]cells down 02052026 8h50'!$B:$B,'[5]cells down 02052026 8h50'!$R:$R,"")</f>
        <v/>
      </c>
      <c r="AV1067" s="24" t="str">
        <f>_xlfn.XLOOKUP(B1067,'[5]cells down 02052026 13h50'!$B:$B,'[5]cells down 02052026 13h50'!$R:$R,"")</f>
        <v/>
      </c>
      <c r="AW1067" s="24" t="str">
        <f>_xlfn.XLOOKUP(B1067,'[5]cells down 02052026 13h50'!$B:$B,'[5]cells down 02052026 13h50'!$R:$R,"")</f>
        <v/>
      </c>
      <c r="AX1067" s="24" t="str">
        <f>_xlfn.XLOOKUP(B1067,'[6]cell downs 03052026 8h40 '!$B:$B,'[6]cell downs 03052026 8h40 '!$R:$R,"")</f>
        <v/>
      </c>
      <c r="AY1067" s="24" t="str">
        <f>_xlfn.XLOOKUP(B1067,'[7]ALL SITES DOWN'!$D:$D,'[7]ALL SITES DOWN'!$J:$J,"")</f>
        <v/>
      </c>
      <c r="AZ1067" s="24" t="str">
        <f>_xlfn.XLOOKUP(B1067,'[8]ALL SITES DOWN'!$D:$D,'[8]ALL SITES DOWN'!$J:$J,"")</f>
        <v/>
      </c>
      <c r="BA1067" s="9" t="str">
        <f>_xlfn.XLOOKUP(B1067,[9]sheet1!$AC:$AC,[9]sheet1!$AF:$AF,"")</f>
        <v/>
      </c>
      <c r="BB1067" s="14" t="s">
        <v>5537</v>
      </c>
      <c r="BC1067" s="14" t="s">
        <v>5537</v>
      </c>
      <c r="BD1067" s="14" t="str">
        <f>_xlfn.XLOOKUP(B1067,'[10]cell downs 18042026 17h'!$B:$B,'[10]cell downs 18042026 17h'!$B:$B,"")</f>
        <v/>
      </c>
      <c r="BE1067" s="14" t="str">
        <f>_xlfn.XLOOKUP(B1067,'[11]Cells Huawei 19042026 15h'!$B:$B,'[11]Cells Huawei 19042026 15h'!$B:$B,"")</f>
        <v/>
      </c>
      <c r="BF1067" s="9" t="str">
        <f>_xlfn.XLOOKUP(B1067,'[12]cells down 19042026 9H40'!$B:$B,'[12]cells down 19042026 9H40'!$B:$B,"")</f>
        <v/>
      </c>
      <c r="BG1067" s="9" t="s">
        <v>5537</v>
      </c>
      <c r="BH1067" s="9" t="s">
        <v>12</v>
      </c>
    </row>
    <row r="1068" spans="1:60" s="9" customFormat="1" x14ac:dyDescent="0.3">
      <c r="A1068" s="1" t="s">
        <v>4855</v>
      </c>
      <c r="B1068" s="8" t="s">
        <v>4856</v>
      </c>
      <c r="C1068" s="3" t="str">
        <f>_xlfn.XLOOKUP(B1068,'[1]daily break down'!$D:$D,'[1]daily break down'!$E:$E,"")</f>
        <v>SUD-OUEST</v>
      </c>
      <c r="D1068" s="1" t="s">
        <v>11</v>
      </c>
      <c r="E1068" s="1" t="s">
        <v>12</v>
      </c>
      <c r="F1068" s="3" t="s">
        <v>13</v>
      </c>
      <c r="G1068" s="1" t="s">
        <v>4857</v>
      </c>
      <c r="H1068" s="40" t="str">
        <f>_xlfn.XLOOKUP(B1068,[2]CALCULATION!$B:$B,[2]CALCULATION!$H:$H,"")</f>
        <v>HUAWEI</v>
      </c>
      <c r="I1068" s="34">
        <v>0</v>
      </c>
      <c r="J1068" s="34">
        <v>0</v>
      </c>
      <c r="K1068" s="34">
        <v>0</v>
      </c>
      <c r="L1068" s="34">
        <v>0</v>
      </c>
      <c r="M1068" s="34">
        <v>0</v>
      </c>
      <c r="N1068" s="34">
        <v>0</v>
      </c>
      <c r="O1068" s="34">
        <v>0</v>
      </c>
      <c r="P1068" s="34">
        <v>0</v>
      </c>
      <c r="Q1068" s="34">
        <v>0</v>
      </c>
      <c r="R1068" s="34">
        <v>0</v>
      </c>
      <c r="S1068" s="35">
        <v>0</v>
      </c>
      <c r="T1068" s="35">
        <v>0</v>
      </c>
      <c r="U1068" s="35">
        <v>0</v>
      </c>
      <c r="V1068" s="35">
        <v>0</v>
      </c>
      <c r="W1068" s="35">
        <v>0</v>
      </c>
      <c r="X1068" s="35">
        <v>9.9163035444721249E-3</v>
      </c>
      <c r="Y1068" s="35">
        <v>0</v>
      </c>
      <c r="Z1068" s="35">
        <v>0</v>
      </c>
      <c r="AA1068" s="35">
        <v>0</v>
      </c>
      <c r="AB1068" s="35">
        <v>0</v>
      </c>
      <c r="AC1068" s="35">
        <v>0</v>
      </c>
      <c r="AD1068" s="35">
        <v>0</v>
      </c>
      <c r="AE1068" s="58" t="s">
        <v>5603</v>
      </c>
      <c r="AF1068" s="58"/>
      <c r="AG1068" s="57" t="str" cm="1">
        <f t="array" ref="AG1068">IFERROR(_xlfn.IFS(
AI1068="MPR ISSUE","PDH",
AI1068="BSS Hardware Issue","BSS",
AI1068="Sites strategiques, MLL, Pylone, etc.","ENVTECH",
AI1068="AKTIVCO DEFAUT GE &amp; POWER Cabinet","AKTIVCO",
AI1068="AKTIVCO Coupure ENEO &amp; Baisse de tension","AKTIVCO GRID ONLY",
AI1068="Coupure ENEO &amp; Baisse de tension","IHS GRID ONLY",
AI1068="Defaut GE &amp; POWER Cabinet","IHS",
AI1068="Sharing","Partners",
AI1068="Sites strategiques &amp; DataCenter","SST &amp; DC",
AI1068="Exclu","Exclu",
AI1068="SAT","SAT",
AI1068="SPARE-ISSUE","SPARE-ISSUE",
AI1068="Fiber CAmtel","TRANS_FO_CAMTEL",
AI1068="Fiber AOF","Fiber AOF",
AI1068="Projet OCM (HUAWEI)","TRAVAUX-HUAWEI",
AI1068="Projet OCM (NOKIA)","TRAVAUX-NOKIA",
AI1068="ACCESS-ISSUE","ACCESS-ISSUE",
AI1068="Projet OCM (ZTE, NOKIA, autres projets)","TRAVAUX OCM",
AI1068="No root CAuse","No root cause",
AI1068="ODU HS","PDH",
AI1068="IP &amp; VLAN","PDH",
AI1068="Warehouse HUAWEI","SPARE-ISSUE",
AI1068="SPARE-HS","SPARE-ISSUE",
AI1068="Power Telco","BSS",AI1068="no impacts","no impacts"
),"")</f>
        <v>no impacts</v>
      </c>
      <c r="AH1068" s="57" t="str" cm="1">
        <f t="array" ref="AH1068">IFERROR(_xlfn.IFS(
AI1068="MPR ISSUE","TX ISSUE",
AI1068="BSS Hardware Issue","RAN ISSUE",
AI1068="Sites strategiques, MLL, Pylone, etc.","ENVTECH",
AI1068="AKTIVCO DEFAUT GE &amp; POWER Cabinet","POWER ISSUE",
AI1068="AKTIVCO Coupure ENEO &amp; Baisse de tension","POWER ISSUE",
AI1068="Coupure ENEO &amp; Baisse de tension","POWER ISSUE",
AI1068="Defaut GE &amp; POWER Cabinet","POWER ISSUE",
AI1068="Sharing","POWER ISSUE",
AI1068="Sites strategiques &amp; DataCenter","POWER ISSUE",
AI1068="Exclu","Exclu",
AI1068="SAT","TX ISSUE",
AI1068="SPARE-ISSUE","SPARE-ISSUE",
AI1068="Fiber CAmtel","TX ISSUE",
AI1068="Fiber AOF","TX ISSUE",
AI1068="Projet OCM (HUAWEI)","TRAVAUX-HUAWEI",
AI1068="Projet OCM (NOKIA)","TRAVAUX -NOKIA",
AI1068="ACCESS-ISSUE","ACCESS-ISSUE",
AI1068="Projet OCM (ZTE, NOKIA, autres projets)","TRAVAUX OCM",
AI1068="No root CAuse","No root cause",
AI1068="ODU HS","TX ISSUE",
AI1068="IP &amp; VLAN","TX ISSUE",
AI1068="Warehouse HUAWEI","SPARE-ISSUE",
AI1068="SPARE-HS","SPARE-ISSUE",
AI1068="Power Telco","RAN ISSUE",AI1068="no impacts","no impacts"
),"")</f>
        <v>no impacts</v>
      </c>
      <c r="AI1068" s="85" t="s">
        <v>5998</v>
      </c>
      <c r="AJ1068" s="57" t="str" cm="1">
        <f t="array" ref="AJ1068">IFERROR(_xlfn.IFS(
AI1068="MPR ISSUE","ACTIVE",
AI1068="BSS Hardware Issue","ACTIVE",
AI1068="Sites strategiques, MLL, Pylone, etc.","PASSIVE",
AI1068="AKTIVCO DEFAUT GE &amp; POWER Cabinet","PASSIVE",
AI1068="AKTIVCO Coupure ENEO &amp; Baisse de tension","PASSIVE",
AI1068="Coupure ENEO &amp; Baisse de tension","PASSIVE",
AI1068="Defaut GE &amp; POWER Cabinet","PASSIVE",
AI1068="Sharing","PASSIVE",
AI1068="Sites strategiques &amp; DataCenter","PASSIVE",
AI1068="Exclu","Exclu",
AI1068="SAT","ACTIVE",
AI1068="SPARE-ISSUE","SPARE-ISSUE",
AI1068="Fiber CAmtel","ACTIVE",
AI1068="Fiber AOF","ACTIVE",
AI1068="Projet OCM (HUAWEI)","PLANNED WORKS",
AI1068="Projet OCM (NOKIA)","PLANNED WORKS",
AI1068="ACCESS-ISSUE","ACCESS-ISSUE",
AI1068="Projet OCM (ZTE, NOKIA, autres projets)","PLANNED WORKS",
AI1068="No root CAuse","No root cause",
AI1068="ODU HS","ACTIVE",
AI1068="IP &amp; VLAN","ACTIVE",
AI1068="Warehouse HUAWEI","SPARE-ISSUE",
AI1068="SPARE-HS","SPARE-ISSUE",
AI1068="Power Telco","ACTIVE", AI1068="no impacts","no impacts"
),"")</f>
        <v>no impacts</v>
      </c>
      <c r="AK1068" s="23" t="s">
        <v>5537</v>
      </c>
      <c r="AL1068" s="23" t="str">
        <f t="shared" si="28"/>
        <v>SUO_036</v>
      </c>
      <c r="AN1068" s="9" t="s">
        <v>5537</v>
      </c>
      <c r="AO1068" s="23" t="str">
        <f>_xlfn.XLOOKUP(B1068,'INCIDENT-05-03-2026'!E:E,'INCIDENT-05-03-2026'!F:F,"")</f>
        <v/>
      </c>
      <c r="AP1068" s="7" t="s">
        <v>5537</v>
      </c>
      <c r="AQ1068" s="6"/>
      <c r="AR1068" s="7"/>
      <c r="AS1068" s="3" t="str">
        <f>_xlfn.XLOOKUP(B1068,'[3]tt num | region | site id'!$C:$C,'[3]tt num | region | site id'!$Q:$Q,"")</f>
        <v/>
      </c>
      <c r="AT1068" s="24" t="str">
        <f>_xlfn.XLOOKUP(B1068,'[4]Cells Huawei 03052026 12h'!$B:$B,'[4]Cells Huawei 03052026 12h'!$T:$T,"")</f>
        <v/>
      </c>
      <c r="AU1068" s="24" t="str">
        <f>_xlfn.XLOOKUP(B1068,'[5]cells down 02052026 8h50'!$B:$B,'[5]cells down 02052026 8h50'!$R:$R,"")</f>
        <v/>
      </c>
      <c r="AV1068" s="24" t="str">
        <f>_xlfn.XLOOKUP(B1068,'[5]cells down 02052026 13h50'!$B:$B,'[5]cells down 02052026 13h50'!$R:$R,"")</f>
        <v/>
      </c>
      <c r="AW1068" s="24" t="str">
        <f>_xlfn.XLOOKUP(B1068,'[5]cells down 02052026 13h50'!$B:$B,'[5]cells down 02052026 13h50'!$R:$R,"")</f>
        <v/>
      </c>
      <c r="AX1068" s="24" t="str">
        <f>_xlfn.XLOOKUP(B1068,'[6]cell downs 03052026 8h40 '!$B:$B,'[6]cell downs 03052026 8h40 '!$R:$R,"")</f>
        <v/>
      </c>
      <c r="AY1068" s="24" t="str">
        <f>_xlfn.XLOOKUP(B1068,'[7]ALL SITES DOWN'!$D:$D,'[7]ALL SITES DOWN'!$J:$J,"")</f>
        <v/>
      </c>
      <c r="AZ1068" s="24" t="str">
        <f>_xlfn.XLOOKUP(B1068,'[8]ALL SITES DOWN'!$D:$D,'[8]ALL SITES DOWN'!$J:$J,"")</f>
        <v/>
      </c>
      <c r="BA1068" s="9" t="str">
        <f>_xlfn.XLOOKUP(B1068,[9]sheet1!$AC:$AC,[9]sheet1!$AF:$AF,"")</f>
        <v/>
      </c>
      <c r="BB1068" s="14" t="s">
        <v>5537</v>
      </c>
      <c r="BC1068" s="14" t="s">
        <v>5537</v>
      </c>
      <c r="BD1068" s="14" t="str">
        <f>_xlfn.XLOOKUP(B1068,'[10]cell downs 18042026 17h'!$B:$B,'[10]cell downs 18042026 17h'!$B:$B,"")</f>
        <v/>
      </c>
      <c r="BE1068" s="14" t="str">
        <f>_xlfn.XLOOKUP(B1068,'[11]Cells Huawei 19042026 15h'!$B:$B,'[11]Cells Huawei 19042026 15h'!$B:$B,"")</f>
        <v/>
      </c>
      <c r="BF1068" s="9" t="str">
        <f>_xlfn.XLOOKUP(B1068,'[12]cells down 19042026 9H40'!$B:$B,'[12]cells down 19042026 9H40'!$B:$B,"")</f>
        <v/>
      </c>
      <c r="BG1068" s="9" t="s">
        <v>4856</v>
      </c>
      <c r="BH1068" s="9" t="s">
        <v>5537</v>
      </c>
    </row>
    <row r="1069" spans="1:60" s="9" customFormat="1" x14ac:dyDescent="0.3">
      <c r="A1069" s="1" t="s">
        <v>5014</v>
      </c>
      <c r="B1069" s="8" t="s">
        <v>5015</v>
      </c>
      <c r="C1069" s="3" t="str">
        <f>_xlfn.XLOOKUP(B1069,'[1]daily break down'!$D:$D,'[1]daily break down'!$E:$E,"")</f>
        <v>Douala</v>
      </c>
      <c r="D1069" s="1" t="s">
        <v>21</v>
      </c>
      <c r="E1069" s="1" t="s">
        <v>30</v>
      </c>
      <c r="F1069" s="3" t="s">
        <v>31</v>
      </c>
      <c r="G1069" s="1" t="s">
        <v>32</v>
      </c>
      <c r="H1069" s="42" t="str">
        <f>_xlfn.XLOOKUP(B1069,[2]CALCULATION!$B:$B,[2]CALCULATION!$H:$H,"")</f>
        <v>ZTE</v>
      </c>
      <c r="I1069" s="34">
        <v>0</v>
      </c>
      <c r="J1069" s="34">
        <v>0</v>
      </c>
      <c r="K1069" s="34">
        <v>0</v>
      </c>
      <c r="L1069" s="34">
        <v>0</v>
      </c>
      <c r="M1069" s="34">
        <v>0</v>
      </c>
      <c r="N1069" s="34">
        <v>0</v>
      </c>
      <c r="O1069" s="34">
        <v>0</v>
      </c>
      <c r="P1069" s="34">
        <v>0</v>
      </c>
      <c r="Q1069" s="34">
        <v>0</v>
      </c>
      <c r="R1069" s="34">
        <v>0</v>
      </c>
      <c r="S1069" s="35">
        <v>0</v>
      </c>
      <c r="T1069" s="35">
        <v>0</v>
      </c>
      <c r="U1069" s="35">
        <v>0</v>
      </c>
      <c r="V1069" s="35">
        <v>0</v>
      </c>
      <c r="W1069" s="35">
        <v>0</v>
      </c>
      <c r="X1069" s="35">
        <v>9.3812511949502887E-3</v>
      </c>
      <c r="Y1069" s="35">
        <v>0</v>
      </c>
      <c r="Z1069" s="35">
        <v>0</v>
      </c>
      <c r="AA1069" s="35">
        <v>0</v>
      </c>
      <c r="AB1069" s="35">
        <v>0</v>
      </c>
      <c r="AC1069" s="35">
        <v>0</v>
      </c>
      <c r="AD1069" s="35">
        <v>0</v>
      </c>
      <c r="AE1069" s="58" t="s">
        <v>5560</v>
      </c>
      <c r="AF1069" s="58"/>
      <c r="AG1069" s="57" t="str" cm="1">
        <f t="array" ref="AG1069">IFERROR(_xlfn.IFS(
AI1069="MPR ISSUE","PDH",
AI1069="BSS Hardware Issue","BSS",
AI1069="Sites strategiques, MLL, Pylone, etc.","ENVTECH",
AI1069="AKTIVCO DEFAUT GE &amp; POWER Cabinet","AKTIVCO",
AI1069="AKTIVCO Coupure ENEO &amp; Baisse de tension","AKTIVCO GRID ONLY",
AI1069="Coupure ENEO &amp; Baisse de tension","IHS GRID ONLY",
AI1069="Defaut GE &amp; POWER Cabinet","IHS",
AI1069="Sharing","Partners",
AI1069="Sites strategiques &amp; DataCenter","SST &amp; DC",
AI1069="Exclu","Exclu",
AI1069="SAT","SAT",
AI1069="SPARE-ISSUE","SPARE-ISSUE",
AI1069="Fiber CAmtel","TRANS_FO_CAMTEL",
AI1069="Fiber AOF","Fiber AOF",
AI1069="Projet OCM (HUAWEI)","TRAVAUX-HUAWEI",
AI1069="Projet OCM (NOKIA)","TRAVAUX-NOKIA",
AI1069="ACCESS-ISSUE","ACCESS-ISSUE",
AI1069="Projet OCM (ZTE, NOKIA, autres projets)","TRAVAUX OCM",
AI1069="No root CAuse","No root cause",
AI1069="ODU HS","PDH",
AI1069="IP &amp; VLAN","PDH",
AI1069="Warehouse HUAWEI","SPARE-ISSUE",
AI1069="SPARE-HS","SPARE-ISSUE",
AI1069="Power Telco","BSS",AI1069="no impacts","no impacts"
),"")</f>
        <v>no impacts</v>
      </c>
      <c r="AH1069" s="57" t="str" cm="1">
        <f t="array" ref="AH1069">IFERROR(_xlfn.IFS(
AI1069="MPR ISSUE","TX ISSUE",
AI1069="BSS Hardware Issue","RAN ISSUE",
AI1069="Sites strategiques, MLL, Pylone, etc.","ENVTECH",
AI1069="AKTIVCO DEFAUT GE &amp; POWER Cabinet","POWER ISSUE",
AI1069="AKTIVCO Coupure ENEO &amp; Baisse de tension","POWER ISSUE",
AI1069="Coupure ENEO &amp; Baisse de tension","POWER ISSUE",
AI1069="Defaut GE &amp; POWER Cabinet","POWER ISSUE",
AI1069="Sharing","POWER ISSUE",
AI1069="Sites strategiques &amp; DataCenter","POWER ISSUE",
AI1069="Exclu","Exclu",
AI1069="SAT","TX ISSUE",
AI1069="SPARE-ISSUE","SPARE-ISSUE",
AI1069="Fiber CAmtel","TX ISSUE",
AI1069="Fiber AOF","TX ISSUE",
AI1069="Projet OCM (HUAWEI)","TRAVAUX-HUAWEI",
AI1069="Projet OCM (NOKIA)","TRAVAUX -NOKIA",
AI1069="ACCESS-ISSUE","ACCESS-ISSUE",
AI1069="Projet OCM (ZTE, NOKIA, autres projets)","TRAVAUX OCM",
AI1069="No root CAuse","No root cause",
AI1069="ODU HS","TX ISSUE",
AI1069="IP &amp; VLAN","TX ISSUE",
AI1069="Warehouse HUAWEI","SPARE-ISSUE",
AI1069="SPARE-HS","SPARE-ISSUE",
AI1069="Power Telco","RAN ISSUE",AI1069="no impacts","no impacts"
),"")</f>
        <v>no impacts</v>
      </c>
      <c r="AI1069" s="85" t="s">
        <v>5998</v>
      </c>
      <c r="AJ1069" s="57" t="str" cm="1">
        <f t="array" ref="AJ1069">IFERROR(_xlfn.IFS(
AI1069="MPR ISSUE","ACTIVE",
AI1069="BSS Hardware Issue","ACTIVE",
AI1069="Sites strategiques, MLL, Pylone, etc.","PASSIVE",
AI1069="AKTIVCO DEFAUT GE &amp; POWER Cabinet","PASSIVE",
AI1069="AKTIVCO Coupure ENEO &amp; Baisse de tension","PASSIVE",
AI1069="Coupure ENEO &amp; Baisse de tension","PASSIVE",
AI1069="Defaut GE &amp; POWER Cabinet","PASSIVE",
AI1069="Sharing","PASSIVE",
AI1069="Sites strategiques &amp; DataCenter","PASSIVE",
AI1069="Exclu","Exclu",
AI1069="SAT","ACTIVE",
AI1069="SPARE-ISSUE","SPARE-ISSUE",
AI1069="Fiber CAmtel","ACTIVE",
AI1069="Fiber AOF","ACTIVE",
AI1069="Projet OCM (HUAWEI)","PLANNED WORKS",
AI1069="Projet OCM (NOKIA)","PLANNED WORKS",
AI1069="ACCESS-ISSUE","ACCESS-ISSUE",
AI1069="Projet OCM (ZTE, NOKIA, autres projets)","PLANNED WORKS",
AI1069="No root CAuse","No root cause",
AI1069="ODU HS","ACTIVE",
AI1069="IP &amp; VLAN","ACTIVE",
AI1069="Warehouse HUAWEI","SPARE-ISSUE",
AI1069="SPARE-HS","SPARE-ISSUE",
AI1069="Power Telco","ACTIVE", AI1069="no impacts","no impacts"
),"")</f>
        <v>no impacts</v>
      </c>
      <c r="AK1069" s="23" t="s">
        <v>5537</v>
      </c>
      <c r="AL1069" s="23" t="str">
        <f t="shared" si="28"/>
        <v>LIT_742</v>
      </c>
      <c r="AN1069" s="9" t="s">
        <v>5537</v>
      </c>
      <c r="AO1069" s="23" t="str">
        <f>_xlfn.XLOOKUP(B1069,'INCIDENT-05-03-2026'!E:E,'INCIDENT-05-03-2026'!F:F,"")</f>
        <v/>
      </c>
      <c r="AP1069" s="7" t="s">
        <v>5537</v>
      </c>
      <c r="AQ1069" s="6"/>
      <c r="AR1069" s="7"/>
      <c r="AS1069" s="3" t="str">
        <f>_xlfn.XLOOKUP(B1069,'[3]tt num | region | site id'!$C:$C,'[3]tt num | region | site id'!$Q:$Q,"")</f>
        <v/>
      </c>
      <c r="AT1069" s="24" t="str">
        <f>_xlfn.XLOOKUP(B1069,'[4]Cells Huawei 03052026 12h'!$B:$B,'[4]Cells Huawei 03052026 12h'!$T:$T,"")</f>
        <v/>
      </c>
      <c r="AU1069" s="24" t="str">
        <f>_xlfn.XLOOKUP(B1069,'[5]cells down 02052026 8h50'!$B:$B,'[5]cells down 02052026 8h50'!$R:$R,"")</f>
        <v/>
      </c>
      <c r="AV1069" s="24" t="str">
        <f>_xlfn.XLOOKUP(B1069,'[5]cells down 02052026 13h50'!$B:$B,'[5]cells down 02052026 13h50'!$R:$R,"")</f>
        <v/>
      </c>
      <c r="AW1069" s="24" t="str">
        <f>_xlfn.XLOOKUP(B1069,'[5]cells down 02052026 13h50'!$B:$B,'[5]cells down 02052026 13h50'!$R:$R,"")</f>
        <v/>
      </c>
      <c r="AX1069" s="24" t="str">
        <f>_xlfn.XLOOKUP(B1069,'[6]cell downs 03052026 8h40 '!$B:$B,'[6]cell downs 03052026 8h40 '!$R:$R,"")</f>
        <v/>
      </c>
      <c r="AY1069" s="24" t="str">
        <f>_xlfn.XLOOKUP(B1069,'[7]ALL SITES DOWN'!$D:$D,'[7]ALL SITES DOWN'!$J:$J,"")</f>
        <v/>
      </c>
      <c r="AZ1069" s="24" t="str">
        <f>_xlfn.XLOOKUP(B1069,'[8]ALL SITES DOWN'!$D:$D,'[8]ALL SITES DOWN'!$J:$J,"")</f>
        <v/>
      </c>
      <c r="BA1069" s="9" t="str">
        <f>_xlfn.XLOOKUP(B1069,[9]sheet1!$AC:$AC,[9]sheet1!$AF:$AF,"")</f>
        <v/>
      </c>
      <c r="BB1069" s="14" t="s">
        <v>5537</v>
      </c>
      <c r="BC1069" s="14" t="s">
        <v>5537</v>
      </c>
      <c r="BD1069" s="14" t="str">
        <f>_xlfn.XLOOKUP(B1069,'[10]cell downs 18042026 17h'!$B:$B,'[10]cell downs 18042026 17h'!$B:$B,"")</f>
        <v/>
      </c>
      <c r="BE1069" s="14" t="str">
        <f>_xlfn.XLOOKUP(B1069,'[11]Cells Huawei 19042026 15h'!$B:$B,'[11]Cells Huawei 19042026 15h'!$B:$B,"")</f>
        <v/>
      </c>
      <c r="BF1069" s="9" t="str">
        <f>_xlfn.XLOOKUP(B1069,'[12]cells down 19042026 9H40'!$B:$B,'[12]cells down 19042026 9H40'!$B:$B,"")</f>
        <v/>
      </c>
      <c r="BG1069" s="9" t="s">
        <v>5537</v>
      </c>
      <c r="BH1069" s="9" t="s">
        <v>12</v>
      </c>
    </row>
    <row r="1070" spans="1:60" s="9" customFormat="1" x14ac:dyDescent="0.3">
      <c r="A1070" s="1" t="s">
        <v>4284</v>
      </c>
      <c r="B1070" s="8" t="s">
        <v>4285</v>
      </c>
      <c r="C1070" s="3" t="str">
        <f>_xlfn.XLOOKUP(B1070,'[1]daily break down'!$D:$D,'[1]daily break down'!$E:$E,"")</f>
        <v>ADAMAOUA</v>
      </c>
      <c r="D1070" s="1" t="s">
        <v>18</v>
      </c>
      <c r="E1070" s="1" t="s">
        <v>4286</v>
      </c>
      <c r="F1070" s="3" t="s">
        <v>90</v>
      </c>
      <c r="G1070" s="1" t="s">
        <v>4263</v>
      </c>
      <c r="H1070" s="40" t="str">
        <f>_xlfn.XLOOKUP(B1070,[2]CALCULATION!$B:$B,[2]CALCULATION!$H:$H,"")</f>
        <v>HUAWEI</v>
      </c>
      <c r="I1070" s="34">
        <v>0</v>
      </c>
      <c r="J1070" s="34">
        <v>0</v>
      </c>
      <c r="K1070" s="34">
        <v>0</v>
      </c>
      <c r="L1070" s="34">
        <v>0</v>
      </c>
      <c r="M1070" s="34">
        <v>0</v>
      </c>
      <c r="N1070" s="34">
        <v>0</v>
      </c>
      <c r="O1070" s="34">
        <v>0</v>
      </c>
      <c r="P1070" s="34">
        <v>0</v>
      </c>
      <c r="Q1070" s="34">
        <v>0</v>
      </c>
      <c r="R1070" s="34">
        <v>0</v>
      </c>
      <c r="S1070" s="35">
        <v>0</v>
      </c>
      <c r="T1070" s="35">
        <v>0</v>
      </c>
      <c r="U1070" s="35">
        <v>0</v>
      </c>
      <c r="V1070" s="35">
        <v>16.529479244249256</v>
      </c>
      <c r="W1070" s="35">
        <v>1.7346397171499255</v>
      </c>
      <c r="X1070" s="35">
        <v>8.9175391586979527E-3</v>
      </c>
      <c r="Y1070" s="35">
        <v>0</v>
      </c>
      <c r="Z1070" s="35">
        <v>0</v>
      </c>
      <c r="AA1070" s="35">
        <v>0</v>
      </c>
      <c r="AB1070" s="35">
        <v>0</v>
      </c>
      <c r="AC1070" s="35">
        <v>0</v>
      </c>
      <c r="AD1070" s="35">
        <v>0</v>
      </c>
      <c r="AE1070" s="58" t="s">
        <v>5560</v>
      </c>
      <c r="AF1070" s="58"/>
      <c r="AG1070" s="57" t="str" cm="1">
        <f t="array" ref="AG1070">IFERROR(_xlfn.IFS(
AI1070="MPR ISSUE","PDH",
AI1070="BSS Hardware Issue","BSS",
AI1070="Sites strategiques, MLL, Pylone, etc.","ENVTECH",
AI1070="AKTIVCO DEFAUT GE &amp; POWER Cabinet","AKTIVCO",
AI1070="AKTIVCO Coupure ENEO &amp; Baisse de tension","AKTIVCO GRID ONLY",
AI1070="Coupure ENEO &amp; Baisse de tension","IHS GRID ONLY",
AI1070="Defaut GE &amp; POWER Cabinet","IHS",
AI1070="Sharing","Partners",
AI1070="Sites strategiques &amp; DataCenter","SST &amp; DC",
AI1070="Exclu","Exclu",
AI1070="SAT","SAT",
AI1070="SPARE-ISSUE","SPARE-ISSUE",
AI1070="Fiber CAmtel","TRANS_FO_CAMTEL",
AI1070="Fiber AOF","Fiber AOF",
AI1070="Projet OCM (HUAWEI)","TRAVAUX-HUAWEI",
AI1070="Projet OCM (NOKIA)","TRAVAUX-NOKIA",
AI1070="ACCESS-ISSUE","ACCESS-ISSUE",
AI1070="Projet OCM (ZTE, NOKIA, autres projets)","TRAVAUX OCM",
AI1070="No root CAuse","No root cause",
AI1070="ODU HS","PDH",
AI1070="IP &amp; VLAN","PDH",
AI1070="Warehouse HUAWEI","SPARE-ISSUE",
AI1070="SPARE-HS","SPARE-ISSUE",
AI1070="Power Telco","BSS",AI1070="no impacts","no impacts"
),"")</f>
        <v>no impacts</v>
      </c>
      <c r="AH1070" s="57" t="str" cm="1">
        <f t="array" ref="AH1070">IFERROR(_xlfn.IFS(
AI1070="MPR ISSUE","TX ISSUE",
AI1070="BSS Hardware Issue","RAN ISSUE",
AI1070="Sites strategiques, MLL, Pylone, etc.","ENVTECH",
AI1070="AKTIVCO DEFAUT GE &amp; POWER Cabinet","POWER ISSUE",
AI1070="AKTIVCO Coupure ENEO &amp; Baisse de tension","POWER ISSUE",
AI1070="Coupure ENEO &amp; Baisse de tension","POWER ISSUE",
AI1070="Defaut GE &amp; POWER Cabinet","POWER ISSUE",
AI1070="Sharing","POWER ISSUE",
AI1070="Sites strategiques &amp; DataCenter","POWER ISSUE",
AI1070="Exclu","Exclu",
AI1070="SAT","TX ISSUE",
AI1070="SPARE-ISSUE","SPARE-ISSUE",
AI1070="Fiber CAmtel","TX ISSUE",
AI1070="Fiber AOF","TX ISSUE",
AI1070="Projet OCM (HUAWEI)","TRAVAUX-HUAWEI",
AI1070="Projet OCM (NOKIA)","TRAVAUX -NOKIA",
AI1070="ACCESS-ISSUE","ACCESS-ISSUE",
AI1070="Projet OCM (ZTE, NOKIA, autres projets)","TRAVAUX OCM",
AI1070="No root CAuse","No root cause",
AI1070="ODU HS","TX ISSUE",
AI1070="IP &amp; VLAN","TX ISSUE",
AI1070="Warehouse HUAWEI","SPARE-ISSUE",
AI1070="SPARE-HS","SPARE-ISSUE",
AI1070="Power Telco","RAN ISSUE",AI1070="no impacts","no impacts"
),"")</f>
        <v>no impacts</v>
      </c>
      <c r="AI1070" s="85" t="s">
        <v>5998</v>
      </c>
      <c r="AJ1070" s="57" t="str" cm="1">
        <f t="array" ref="AJ1070">IFERROR(_xlfn.IFS(
AI1070="MPR ISSUE","ACTIVE",
AI1070="BSS Hardware Issue","ACTIVE",
AI1070="Sites strategiques, MLL, Pylone, etc.","PASSIVE",
AI1070="AKTIVCO DEFAUT GE &amp; POWER Cabinet","PASSIVE",
AI1070="AKTIVCO Coupure ENEO &amp; Baisse de tension","PASSIVE",
AI1070="Coupure ENEO &amp; Baisse de tension","PASSIVE",
AI1070="Defaut GE &amp; POWER Cabinet","PASSIVE",
AI1070="Sharing","PASSIVE",
AI1070="Sites strategiques &amp; DataCenter","PASSIVE",
AI1070="Exclu","Exclu",
AI1070="SAT","ACTIVE",
AI1070="SPARE-ISSUE","SPARE-ISSUE",
AI1070="Fiber CAmtel","ACTIVE",
AI1070="Fiber AOF","ACTIVE",
AI1070="Projet OCM (HUAWEI)","PLANNED WORKS",
AI1070="Projet OCM (NOKIA)","PLANNED WORKS",
AI1070="ACCESS-ISSUE","ACCESS-ISSUE",
AI1070="Projet OCM (ZTE, NOKIA, autres projets)","PLANNED WORKS",
AI1070="No root CAuse","No root cause",
AI1070="ODU HS","ACTIVE",
AI1070="IP &amp; VLAN","ACTIVE",
AI1070="Warehouse HUAWEI","SPARE-ISSUE",
AI1070="SPARE-HS","SPARE-ISSUE",
AI1070="Power Telco","ACTIVE", AI1070="no impacts","no impacts"
),"")</f>
        <v>no impacts</v>
      </c>
      <c r="AK1070" s="23" t="s">
        <v>5537</v>
      </c>
      <c r="AL1070" s="23" t="str">
        <f t="shared" si="28"/>
        <v>ADM_174</v>
      </c>
      <c r="AN1070" s="9" t="s">
        <v>5537</v>
      </c>
      <c r="AO1070" s="23" t="str">
        <f>_xlfn.XLOOKUP(B1070,'INCIDENT-05-03-2026'!E:E,'INCIDENT-05-03-2026'!F:F,"")</f>
        <v/>
      </c>
      <c r="AP1070" s="7" t="s">
        <v>5537</v>
      </c>
      <c r="AQ1070" s="6"/>
      <c r="AR1070" s="7"/>
      <c r="AS1070" s="3" t="str">
        <f>_xlfn.XLOOKUP(B1070,'[3]tt num | region | site id'!$C:$C,'[3]tt num | region | site id'!$Q:$Q,"")</f>
        <v/>
      </c>
      <c r="AT1070" s="24" t="str">
        <f>_xlfn.XLOOKUP(B1070,'[4]Cells Huawei 03052026 12h'!$B:$B,'[4]Cells Huawei 03052026 12h'!$T:$T,"")</f>
        <v/>
      </c>
      <c r="AU1070" s="24" t="str">
        <f>_xlfn.XLOOKUP(B1070,'[5]cells down 02052026 8h50'!$B:$B,'[5]cells down 02052026 8h50'!$R:$R,"")</f>
        <v/>
      </c>
      <c r="AV1070" s="24" t="str">
        <f>_xlfn.XLOOKUP(B1070,'[5]cells down 02052026 13h50'!$B:$B,'[5]cells down 02052026 13h50'!$R:$R,"")</f>
        <v/>
      </c>
      <c r="AW1070" s="24" t="str">
        <f>_xlfn.XLOOKUP(B1070,'[5]cells down 02052026 13h50'!$B:$B,'[5]cells down 02052026 13h50'!$R:$R,"")</f>
        <v/>
      </c>
      <c r="AX1070" s="24" t="str">
        <f>_xlfn.XLOOKUP(B1070,'[6]cell downs 03052026 8h40 '!$B:$B,'[6]cell downs 03052026 8h40 '!$R:$R,"")</f>
        <v/>
      </c>
      <c r="AY1070" s="24" t="str">
        <f>_xlfn.XLOOKUP(B1070,'[7]ALL SITES DOWN'!$D:$D,'[7]ALL SITES DOWN'!$J:$J,"")</f>
        <v/>
      </c>
      <c r="AZ1070" s="24" t="str">
        <f>_xlfn.XLOOKUP(B1070,'[8]ALL SITES DOWN'!$D:$D,'[8]ALL SITES DOWN'!$J:$J,"")</f>
        <v/>
      </c>
      <c r="BA1070" s="9" t="str">
        <f>_xlfn.XLOOKUP(B1070,[9]sheet1!$AC:$AC,[9]sheet1!$AF:$AF,"")</f>
        <v/>
      </c>
      <c r="BB1070" s="14" t="s">
        <v>5537</v>
      </c>
      <c r="BC1070" s="14" t="s">
        <v>5537</v>
      </c>
      <c r="BD1070" s="14" t="str">
        <f>_xlfn.XLOOKUP(B1070,'[10]cell downs 18042026 17h'!$B:$B,'[10]cell downs 18042026 17h'!$B:$B,"")</f>
        <v/>
      </c>
      <c r="BE1070" s="14" t="str">
        <f>_xlfn.XLOOKUP(B1070,'[11]Cells Huawei 19042026 15h'!$B:$B,'[11]Cells Huawei 19042026 15h'!$B:$B,"")</f>
        <v/>
      </c>
      <c r="BF1070" s="9" t="str">
        <f>_xlfn.XLOOKUP(B1070,'[12]cells down 19042026 9H40'!$B:$B,'[12]cells down 19042026 9H40'!$B:$B,"")</f>
        <v/>
      </c>
      <c r="BG1070" s="9" t="s">
        <v>5537</v>
      </c>
      <c r="BH1070" s="9" t="s">
        <v>12</v>
      </c>
    </row>
    <row r="1071" spans="1:60" s="9" customFormat="1" x14ac:dyDescent="0.3">
      <c r="A1071" s="1" t="s">
        <v>3775</v>
      </c>
      <c r="B1071" s="8" t="s">
        <v>3776</v>
      </c>
      <c r="C1071" s="3" t="str">
        <f>_xlfn.XLOOKUP(B1071,'[1]daily break down'!$D:$D,'[1]daily break down'!$E:$E,"")</f>
        <v>NORD</v>
      </c>
      <c r="D1071" s="1" t="s">
        <v>11</v>
      </c>
      <c r="E1071" s="1" t="s">
        <v>12</v>
      </c>
      <c r="F1071" s="3" t="s">
        <v>23</v>
      </c>
      <c r="G1071" s="1" t="s">
        <v>24</v>
      </c>
      <c r="H1071" s="40" t="str">
        <f>_xlfn.XLOOKUP(B1071,[2]CALCULATION!$B:$B,[2]CALCULATION!$H:$H,"")</f>
        <v>Huawei</v>
      </c>
      <c r="I1071" s="34">
        <v>2.764437139196366E-3</v>
      </c>
      <c r="J1071" s="34">
        <v>8.9175391586979543E-5</v>
      </c>
      <c r="K1071" s="34">
        <v>0</v>
      </c>
      <c r="L1071" s="34">
        <v>0</v>
      </c>
      <c r="M1071" s="34">
        <v>0</v>
      </c>
      <c r="N1071" s="34">
        <v>0</v>
      </c>
      <c r="O1071" s="34">
        <v>0</v>
      </c>
      <c r="P1071" s="34">
        <v>0</v>
      </c>
      <c r="Q1071" s="34">
        <v>0</v>
      </c>
      <c r="R1071" s="34">
        <v>0.39668781193551977</v>
      </c>
      <c r="S1071" s="35">
        <v>0</v>
      </c>
      <c r="T1071" s="35">
        <v>0.26324575596476357</v>
      </c>
      <c r="U1071" s="35">
        <v>0</v>
      </c>
      <c r="V1071" s="35">
        <v>0.81770267069596736</v>
      </c>
      <c r="W1071" s="35">
        <v>0.26324575596476357</v>
      </c>
      <c r="X1071" s="35">
        <v>8.917539158697951E-3</v>
      </c>
      <c r="Y1071" s="35">
        <v>0</v>
      </c>
      <c r="Z1071" s="35">
        <v>0</v>
      </c>
      <c r="AA1071" s="35">
        <v>0</v>
      </c>
      <c r="AB1071" s="35">
        <v>0</v>
      </c>
      <c r="AC1071" s="35">
        <v>0</v>
      </c>
      <c r="AD1071" s="35">
        <v>0</v>
      </c>
      <c r="AE1071" s="58" t="s">
        <v>5560</v>
      </c>
      <c r="AF1071" s="58"/>
      <c r="AG1071" s="57" t="str" cm="1">
        <f t="array" ref="AG1071">IFERROR(_xlfn.IFS(
AI1071="MPR ISSUE","PDH",
AI1071="BSS Hardware Issue","BSS",
AI1071="Sites strategiques, MLL, Pylone, etc.","ENVTECH",
AI1071="AKTIVCO DEFAUT GE &amp; POWER Cabinet","AKTIVCO",
AI1071="AKTIVCO Coupure ENEO &amp; Baisse de tension","AKTIVCO GRID ONLY",
AI1071="Coupure ENEO &amp; Baisse de tension","IHS GRID ONLY",
AI1071="Defaut GE &amp; POWER Cabinet","IHS",
AI1071="Sharing","Partners",
AI1071="Sites strategiques &amp; DataCenter","SST &amp; DC",
AI1071="Exclu","Exclu",
AI1071="SAT","SAT",
AI1071="SPARE-ISSUE","SPARE-ISSUE",
AI1071="Fiber CAmtel","TRANS_FO_CAMTEL",
AI1071="Fiber AOF","Fiber AOF",
AI1071="Projet OCM (HUAWEI)","TRAVAUX-HUAWEI",
AI1071="Projet OCM (NOKIA)","TRAVAUX-NOKIA",
AI1071="ACCESS-ISSUE","ACCESS-ISSUE",
AI1071="Projet OCM (ZTE, NOKIA, autres projets)","TRAVAUX OCM",
AI1071="No root CAuse","No root cause",
AI1071="ODU HS","PDH",
AI1071="IP &amp; VLAN","PDH",
AI1071="Warehouse HUAWEI","SPARE-ISSUE",
AI1071="SPARE-HS","SPARE-ISSUE",
AI1071="Power Telco","BSS",AI1071="no impacts","no impacts"
),"")</f>
        <v>no impacts</v>
      </c>
      <c r="AH1071" s="57" t="str" cm="1">
        <f t="array" ref="AH1071">IFERROR(_xlfn.IFS(
AI1071="MPR ISSUE","TX ISSUE",
AI1071="BSS Hardware Issue","RAN ISSUE",
AI1071="Sites strategiques, MLL, Pylone, etc.","ENVTECH",
AI1071="AKTIVCO DEFAUT GE &amp; POWER Cabinet","POWER ISSUE",
AI1071="AKTIVCO Coupure ENEO &amp; Baisse de tension","POWER ISSUE",
AI1071="Coupure ENEO &amp; Baisse de tension","POWER ISSUE",
AI1071="Defaut GE &amp; POWER Cabinet","POWER ISSUE",
AI1071="Sharing","POWER ISSUE",
AI1071="Sites strategiques &amp; DataCenter","POWER ISSUE",
AI1071="Exclu","Exclu",
AI1071="SAT","TX ISSUE",
AI1071="SPARE-ISSUE","SPARE-ISSUE",
AI1071="Fiber CAmtel","TX ISSUE",
AI1071="Fiber AOF","TX ISSUE",
AI1071="Projet OCM (HUAWEI)","TRAVAUX-HUAWEI",
AI1071="Projet OCM (NOKIA)","TRAVAUX -NOKIA",
AI1071="ACCESS-ISSUE","ACCESS-ISSUE",
AI1071="Projet OCM (ZTE, NOKIA, autres projets)","TRAVAUX OCM",
AI1071="No root CAuse","No root cause",
AI1071="ODU HS","TX ISSUE",
AI1071="IP &amp; VLAN","TX ISSUE",
AI1071="Warehouse HUAWEI","SPARE-ISSUE",
AI1071="SPARE-HS","SPARE-ISSUE",
AI1071="Power Telco","RAN ISSUE",AI1071="no impacts","no impacts"
),"")</f>
        <v>no impacts</v>
      </c>
      <c r="AI1071" s="85" t="s">
        <v>5998</v>
      </c>
      <c r="AJ1071" s="57" t="str" cm="1">
        <f t="array" ref="AJ1071">IFERROR(_xlfn.IFS(
AI1071="MPR ISSUE","ACTIVE",
AI1071="BSS Hardware Issue","ACTIVE",
AI1071="Sites strategiques, MLL, Pylone, etc.","PASSIVE",
AI1071="AKTIVCO DEFAUT GE &amp; POWER Cabinet","PASSIVE",
AI1071="AKTIVCO Coupure ENEO &amp; Baisse de tension","PASSIVE",
AI1071="Coupure ENEO &amp; Baisse de tension","PASSIVE",
AI1071="Defaut GE &amp; POWER Cabinet","PASSIVE",
AI1071="Sharing","PASSIVE",
AI1071="Sites strategiques &amp; DataCenter","PASSIVE",
AI1071="Exclu","Exclu",
AI1071="SAT","ACTIVE",
AI1071="SPARE-ISSUE","SPARE-ISSUE",
AI1071="Fiber CAmtel","ACTIVE",
AI1071="Fiber AOF","ACTIVE",
AI1071="Projet OCM (HUAWEI)","PLANNED WORKS",
AI1071="Projet OCM (NOKIA)","PLANNED WORKS",
AI1071="ACCESS-ISSUE","ACCESS-ISSUE",
AI1071="Projet OCM (ZTE, NOKIA, autres projets)","PLANNED WORKS",
AI1071="No root CAuse","No root cause",
AI1071="ODU HS","ACTIVE",
AI1071="IP &amp; VLAN","ACTIVE",
AI1071="Warehouse HUAWEI","SPARE-ISSUE",
AI1071="SPARE-HS","SPARE-ISSUE",
AI1071="Power Telco","ACTIVE", AI1071="no impacts","no impacts"
),"")</f>
        <v>no impacts</v>
      </c>
      <c r="AK1071" s="23" t="s">
        <v>5537</v>
      </c>
      <c r="AL1071" s="23" t="str">
        <f t="shared" si="28"/>
        <v>NRD_022</v>
      </c>
      <c r="AN1071" s="9" t="s">
        <v>5537</v>
      </c>
      <c r="AO1071" s="23" t="str">
        <f>_xlfn.XLOOKUP(B1071,'INCIDENT-05-03-2026'!E:E,'INCIDENT-05-03-2026'!F:F,"")</f>
        <v/>
      </c>
      <c r="AP1071" s="7" t="s">
        <v>5537</v>
      </c>
      <c r="AQ1071" s="6"/>
      <c r="AR1071" s="7"/>
      <c r="AS1071" s="3" t="str">
        <f>_xlfn.XLOOKUP(B1071,'[3]tt num | region | site id'!$C:$C,'[3]tt num | region | site id'!$Q:$Q,"")</f>
        <v/>
      </c>
      <c r="AT1071" s="24" t="str">
        <f>_xlfn.XLOOKUP(B1071,'[4]Cells Huawei 03052026 12h'!$B:$B,'[4]Cells Huawei 03052026 12h'!$T:$T,"")</f>
        <v/>
      </c>
      <c r="AU1071" s="24" t="str">
        <f>_xlfn.XLOOKUP(B1071,'[5]cells down 02052026 8h50'!$B:$B,'[5]cells down 02052026 8h50'!$R:$R,"")</f>
        <v/>
      </c>
      <c r="AV1071" s="24" t="str">
        <f>_xlfn.XLOOKUP(B1071,'[5]cells down 02052026 13h50'!$B:$B,'[5]cells down 02052026 13h50'!$R:$R,"")</f>
        <v/>
      </c>
      <c r="AW1071" s="24" t="str">
        <f>_xlfn.XLOOKUP(B1071,'[5]cells down 02052026 13h50'!$B:$B,'[5]cells down 02052026 13h50'!$R:$R,"")</f>
        <v/>
      </c>
      <c r="AX1071" s="24" t="str">
        <f>_xlfn.XLOOKUP(B1071,'[6]cell downs 03052026 8h40 '!$B:$B,'[6]cell downs 03052026 8h40 '!$R:$R,"")</f>
        <v/>
      </c>
      <c r="AY1071" s="24" t="str">
        <f>_xlfn.XLOOKUP(B1071,'[7]ALL SITES DOWN'!$D:$D,'[7]ALL SITES DOWN'!$J:$J,"")</f>
        <v/>
      </c>
      <c r="AZ1071" s="24" t="str">
        <f>_xlfn.XLOOKUP(B1071,'[8]ALL SITES DOWN'!$D:$D,'[8]ALL SITES DOWN'!$J:$J,"")</f>
        <v/>
      </c>
      <c r="BA1071" s="9" t="str">
        <f>_xlfn.XLOOKUP(B1071,[9]sheet1!$AC:$AC,[9]sheet1!$AF:$AF,"")</f>
        <v/>
      </c>
      <c r="BB1071" s="14" t="s">
        <v>5537</v>
      </c>
      <c r="BC1071" s="14" t="s">
        <v>5537</v>
      </c>
      <c r="BD1071" s="14" t="str">
        <f>_xlfn.XLOOKUP(B1071,'[10]cell downs 18042026 17h'!$B:$B,'[10]cell downs 18042026 17h'!$B:$B,"")</f>
        <v/>
      </c>
      <c r="BE1071" s="14" t="str">
        <f>_xlfn.XLOOKUP(B1071,'[11]Cells Huawei 19042026 15h'!$B:$B,'[11]Cells Huawei 19042026 15h'!$B:$B,"")</f>
        <v/>
      </c>
      <c r="BF1071" s="9" t="str">
        <f>_xlfn.XLOOKUP(B1071,'[12]cells down 19042026 9H40'!$B:$B,'[12]cells down 19042026 9H40'!$B:$B,"")</f>
        <v/>
      </c>
      <c r="BG1071" s="9" t="s">
        <v>3776</v>
      </c>
      <c r="BH1071" s="9" t="s">
        <v>12</v>
      </c>
    </row>
    <row r="1072" spans="1:60" s="9" customFormat="1" x14ac:dyDescent="0.3">
      <c r="A1072" s="1" t="s">
        <v>4263</v>
      </c>
      <c r="B1072" s="8" t="s">
        <v>4264</v>
      </c>
      <c r="C1072" s="3" t="str">
        <f>_xlfn.XLOOKUP(B1072,'[1]daily break down'!$D:$D,'[1]daily break down'!$E:$E,"")</f>
        <v>ADAMAOUA</v>
      </c>
      <c r="D1072" s="1" t="s">
        <v>21</v>
      </c>
      <c r="E1072" s="1" t="s">
        <v>80</v>
      </c>
      <c r="F1072" s="3" t="s">
        <v>90</v>
      </c>
      <c r="G1072" s="1" t="s">
        <v>4263</v>
      </c>
      <c r="H1072" s="40" t="str">
        <f>_xlfn.XLOOKUP(B1072,[2]CALCULATION!$B:$B,[2]CALCULATION!$H:$H,"")</f>
        <v>HUAWEI</v>
      </c>
      <c r="I1072" s="34">
        <v>0</v>
      </c>
      <c r="J1072" s="34">
        <v>0</v>
      </c>
      <c r="K1072" s="34">
        <v>0</v>
      </c>
      <c r="L1072" s="34">
        <v>0</v>
      </c>
      <c r="M1072" s="34">
        <v>0</v>
      </c>
      <c r="N1072" s="34">
        <v>0</v>
      </c>
      <c r="O1072" s="34">
        <v>0</v>
      </c>
      <c r="P1072" s="34">
        <v>0</v>
      </c>
      <c r="Q1072" s="34">
        <v>0</v>
      </c>
      <c r="R1072" s="34">
        <v>0</v>
      </c>
      <c r="S1072" s="35">
        <v>0</v>
      </c>
      <c r="T1072" s="35">
        <v>0</v>
      </c>
      <c r="U1072" s="35">
        <v>0</v>
      </c>
      <c r="V1072" s="35">
        <v>0</v>
      </c>
      <c r="W1072" s="35">
        <v>0</v>
      </c>
      <c r="X1072" s="35">
        <v>7.3123821101323226E-3</v>
      </c>
      <c r="Y1072" s="35">
        <v>0</v>
      </c>
      <c r="Z1072" s="35">
        <v>0</v>
      </c>
      <c r="AA1072" s="35">
        <v>0</v>
      </c>
      <c r="AB1072" s="35">
        <v>0</v>
      </c>
      <c r="AC1072" s="35">
        <v>0</v>
      </c>
      <c r="AD1072" s="35">
        <v>0</v>
      </c>
      <c r="AE1072" s="58" t="s">
        <v>5560</v>
      </c>
      <c r="AF1072" s="58"/>
      <c r="AG1072" s="57" t="str" cm="1">
        <f t="array" ref="AG1072">IFERROR(_xlfn.IFS(
AI1072="MPR ISSUE","PDH",
AI1072="BSS Hardware Issue","BSS",
AI1072="Sites strategiques, MLL, Pylone, etc.","ENVTECH",
AI1072="AKTIVCO DEFAUT GE &amp; POWER Cabinet","AKTIVCO",
AI1072="AKTIVCO Coupure ENEO &amp; Baisse de tension","AKTIVCO GRID ONLY",
AI1072="Coupure ENEO &amp; Baisse de tension","IHS GRID ONLY",
AI1072="Defaut GE &amp; POWER Cabinet","IHS",
AI1072="Sharing","Partners",
AI1072="Sites strategiques &amp; DataCenter","SST &amp; DC",
AI1072="Exclu","Exclu",
AI1072="SAT","SAT",
AI1072="SPARE-ISSUE","SPARE-ISSUE",
AI1072="Fiber CAmtel","TRANS_FO_CAMTEL",
AI1072="Fiber AOF","Fiber AOF",
AI1072="Projet OCM (HUAWEI)","TRAVAUX-HUAWEI",
AI1072="Projet OCM (NOKIA)","TRAVAUX-NOKIA",
AI1072="ACCESS-ISSUE","ACCESS-ISSUE",
AI1072="Projet OCM (ZTE, NOKIA, autres projets)","TRAVAUX OCM",
AI1072="No root CAuse","No root cause",
AI1072="ODU HS","PDH",
AI1072="IP &amp; VLAN","PDH",
AI1072="Warehouse HUAWEI","SPARE-ISSUE",
AI1072="SPARE-HS","SPARE-ISSUE",
AI1072="Power Telco","BSS",AI1072="no impacts","no impacts"
),"")</f>
        <v>no impacts</v>
      </c>
      <c r="AH1072" s="57" t="str" cm="1">
        <f t="array" ref="AH1072">IFERROR(_xlfn.IFS(
AI1072="MPR ISSUE","TX ISSUE",
AI1072="BSS Hardware Issue","RAN ISSUE",
AI1072="Sites strategiques, MLL, Pylone, etc.","ENVTECH",
AI1072="AKTIVCO DEFAUT GE &amp; POWER Cabinet","POWER ISSUE",
AI1072="AKTIVCO Coupure ENEO &amp; Baisse de tension","POWER ISSUE",
AI1072="Coupure ENEO &amp; Baisse de tension","POWER ISSUE",
AI1072="Defaut GE &amp; POWER Cabinet","POWER ISSUE",
AI1072="Sharing","POWER ISSUE",
AI1072="Sites strategiques &amp; DataCenter","POWER ISSUE",
AI1072="Exclu","Exclu",
AI1072="SAT","TX ISSUE",
AI1072="SPARE-ISSUE","SPARE-ISSUE",
AI1072="Fiber CAmtel","TX ISSUE",
AI1072="Fiber AOF","TX ISSUE",
AI1072="Projet OCM (HUAWEI)","TRAVAUX-HUAWEI",
AI1072="Projet OCM (NOKIA)","TRAVAUX -NOKIA",
AI1072="ACCESS-ISSUE","ACCESS-ISSUE",
AI1072="Projet OCM (ZTE, NOKIA, autres projets)","TRAVAUX OCM",
AI1072="No root CAuse","No root cause",
AI1072="ODU HS","TX ISSUE",
AI1072="IP &amp; VLAN","TX ISSUE",
AI1072="Warehouse HUAWEI","SPARE-ISSUE",
AI1072="SPARE-HS","SPARE-ISSUE",
AI1072="Power Telco","RAN ISSUE",AI1072="no impacts","no impacts"
),"")</f>
        <v>no impacts</v>
      </c>
      <c r="AI1072" s="85" t="s">
        <v>5998</v>
      </c>
      <c r="AJ1072" s="57" t="str" cm="1">
        <f t="array" ref="AJ1072">IFERROR(_xlfn.IFS(
AI1072="MPR ISSUE","ACTIVE",
AI1072="BSS Hardware Issue","ACTIVE",
AI1072="Sites strategiques, MLL, Pylone, etc.","PASSIVE",
AI1072="AKTIVCO DEFAUT GE &amp; POWER Cabinet","PASSIVE",
AI1072="AKTIVCO Coupure ENEO &amp; Baisse de tension","PASSIVE",
AI1072="Coupure ENEO &amp; Baisse de tension","PASSIVE",
AI1072="Defaut GE &amp; POWER Cabinet","PASSIVE",
AI1072="Sharing","PASSIVE",
AI1072="Sites strategiques &amp; DataCenter","PASSIVE",
AI1072="Exclu","Exclu",
AI1072="SAT","ACTIVE",
AI1072="SPARE-ISSUE","SPARE-ISSUE",
AI1072="Fiber CAmtel","ACTIVE",
AI1072="Fiber AOF","ACTIVE",
AI1072="Projet OCM (HUAWEI)","PLANNED WORKS",
AI1072="Projet OCM (NOKIA)","PLANNED WORKS",
AI1072="ACCESS-ISSUE","ACCESS-ISSUE",
AI1072="Projet OCM (ZTE, NOKIA, autres projets)","PLANNED WORKS",
AI1072="No root CAuse","No root cause",
AI1072="ODU HS","ACTIVE",
AI1072="IP &amp; VLAN","ACTIVE",
AI1072="Warehouse HUAWEI","SPARE-ISSUE",
AI1072="SPARE-HS","SPARE-ISSUE",
AI1072="Power Telco","ACTIVE", AI1072="no impacts","no impacts"
),"")</f>
        <v>no impacts</v>
      </c>
      <c r="AK1072" s="23" t="s">
        <v>5537</v>
      </c>
      <c r="AL1072" s="23" t="str">
        <f t="shared" si="28"/>
        <v>ADM_006</v>
      </c>
      <c r="AN1072" s="9" t="s">
        <v>5537</v>
      </c>
      <c r="AO1072" s="23" t="str">
        <f>_xlfn.XLOOKUP(B1072,'INCIDENT-05-03-2026'!E:E,'INCIDENT-05-03-2026'!F:F,"")</f>
        <v/>
      </c>
      <c r="AP1072" s="7" t="s">
        <v>5537</v>
      </c>
      <c r="AQ1072" s="6"/>
      <c r="AR1072" s="7"/>
      <c r="AS1072" s="3" t="str">
        <f>_xlfn.XLOOKUP(B1072,'[3]tt num | region | site id'!$C:$C,'[3]tt num | region | site id'!$Q:$Q,"")</f>
        <v/>
      </c>
      <c r="AT1072" s="24" t="str">
        <f>_xlfn.XLOOKUP(B1072,'[4]Cells Huawei 03052026 12h'!$B:$B,'[4]Cells Huawei 03052026 12h'!$T:$T,"")</f>
        <v/>
      </c>
      <c r="AU1072" s="24" t="str">
        <f>_xlfn.XLOOKUP(B1072,'[5]cells down 02052026 8h50'!$B:$B,'[5]cells down 02052026 8h50'!$R:$R,"")</f>
        <v/>
      </c>
      <c r="AV1072" s="24" t="str">
        <f>_xlfn.XLOOKUP(B1072,'[5]cells down 02052026 13h50'!$B:$B,'[5]cells down 02052026 13h50'!$R:$R,"")</f>
        <v/>
      </c>
      <c r="AW1072" s="24" t="str">
        <f>_xlfn.XLOOKUP(B1072,'[5]cells down 02052026 13h50'!$B:$B,'[5]cells down 02052026 13h50'!$R:$R,"")</f>
        <v/>
      </c>
      <c r="AX1072" s="24" t="str">
        <f>_xlfn.XLOOKUP(B1072,'[6]cell downs 03052026 8h40 '!$B:$B,'[6]cell downs 03052026 8h40 '!$R:$R,"")</f>
        <v/>
      </c>
      <c r="AY1072" s="24" t="str">
        <f>_xlfn.XLOOKUP(B1072,'[7]ALL SITES DOWN'!$D:$D,'[7]ALL SITES DOWN'!$J:$J,"")</f>
        <v/>
      </c>
      <c r="AZ1072" s="24" t="str">
        <f>_xlfn.XLOOKUP(B1072,'[8]ALL SITES DOWN'!$D:$D,'[8]ALL SITES DOWN'!$J:$J,"")</f>
        <v/>
      </c>
      <c r="BA1072" s="9" t="str">
        <f>_xlfn.XLOOKUP(B1072,[9]sheet1!$AC:$AC,[9]sheet1!$AF:$AF,"")</f>
        <v/>
      </c>
      <c r="BB1072" s="14" t="s">
        <v>5537</v>
      </c>
      <c r="BC1072" s="14" t="s">
        <v>5537</v>
      </c>
      <c r="BD1072" s="14" t="str">
        <f>_xlfn.XLOOKUP(B1072,'[10]cell downs 18042026 17h'!$B:$B,'[10]cell downs 18042026 17h'!$B:$B,"")</f>
        <v/>
      </c>
      <c r="BE1072" s="14" t="str">
        <f>_xlfn.XLOOKUP(B1072,'[11]Cells Huawei 19042026 15h'!$B:$B,'[11]Cells Huawei 19042026 15h'!$B:$B,"")</f>
        <v/>
      </c>
      <c r="BF1072" s="9" t="str">
        <f>_xlfn.XLOOKUP(B1072,'[12]cells down 19042026 9H40'!$B:$B,'[12]cells down 19042026 9H40'!$B:$B,"")</f>
        <v/>
      </c>
      <c r="BG1072" s="9" t="s">
        <v>5537</v>
      </c>
      <c r="BH1072" s="9" t="s">
        <v>12</v>
      </c>
    </row>
    <row r="1073" spans="1:60" s="9" customFormat="1" x14ac:dyDescent="0.3">
      <c r="A1073" s="1" t="s">
        <v>2852</v>
      </c>
      <c r="B1073" s="8" t="s">
        <v>2853</v>
      </c>
      <c r="C1073" s="3" t="str">
        <f>_xlfn.XLOOKUP(B1073,'[1]daily break down'!$D:$D,'[1]daily break down'!$E:$E,"")</f>
        <v>OUEST</v>
      </c>
      <c r="D1073" s="1" t="s">
        <v>11</v>
      </c>
      <c r="E1073" s="1" t="s">
        <v>12</v>
      </c>
      <c r="F1073" s="3" t="s">
        <v>102</v>
      </c>
      <c r="G1073" s="1" t="s">
        <v>2854</v>
      </c>
      <c r="H1073" s="40" t="str">
        <f>_xlfn.XLOOKUP(B1073,[2]CALCULATION!$B:$B,[2]CALCULATION!$H:$H,"")</f>
        <v>HUAWEI</v>
      </c>
      <c r="I1073" s="34">
        <v>0</v>
      </c>
      <c r="J1073" s="34">
        <v>0</v>
      </c>
      <c r="K1073" s="34">
        <v>0</v>
      </c>
      <c r="L1073" s="34">
        <v>0</v>
      </c>
      <c r="M1073" s="34">
        <v>0</v>
      </c>
      <c r="N1073" s="34">
        <v>0</v>
      </c>
      <c r="O1073" s="34">
        <v>0</v>
      </c>
      <c r="P1073" s="34">
        <v>0</v>
      </c>
      <c r="Q1073" s="34">
        <v>0</v>
      </c>
      <c r="R1073" s="34">
        <v>0</v>
      </c>
      <c r="S1073" s="35">
        <v>0</v>
      </c>
      <c r="T1073" s="35">
        <v>0</v>
      </c>
      <c r="U1073" s="35">
        <v>0</v>
      </c>
      <c r="V1073" s="35">
        <v>0</v>
      </c>
      <c r="W1073" s="35">
        <v>0</v>
      </c>
      <c r="X1073" s="35">
        <v>6.9378454654670059E-3</v>
      </c>
      <c r="Y1073" s="35">
        <v>0</v>
      </c>
      <c r="Z1073" s="35">
        <v>0</v>
      </c>
      <c r="AA1073" s="35">
        <v>0</v>
      </c>
      <c r="AB1073" s="35">
        <v>0</v>
      </c>
      <c r="AC1073" s="35">
        <v>0</v>
      </c>
      <c r="AD1073" s="35">
        <v>0</v>
      </c>
      <c r="AE1073" s="58" t="s">
        <v>5560</v>
      </c>
      <c r="AF1073" s="58"/>
      <c r="AG1073" s="57" t="str" cm="1">
        <f t="array" ref="AG1073">IFERROR(_xlfn.IFS(
AI1073="MPR ISSUE","PDH",
AI1073="BSS Hardware Issue","BSS",
AI1073="Sites strategiques, MLL, Pylone, etc.","ENVTECH",
AI1073="AKTIVCO DEFAUT GE &amp; POWER Cabinet","AKTIVCO",
AI1073="AKTIVCO Coupure ENEO &amp; Baisse de tension","AKTIVCO GRID ONLY",
AI1073="Coupure ENEO &amp; Baisse de tension","IHS GRID ONLY",
AI1073="Defaut GE &amp; POWER Cabinet","IHS",
AI1073="Sharing","Partners",
AI1073="Sites strategiques &amp; DataCenter","SST &amp; DC",
AI1073="Exclu","Exclu",
AI1073="SAT","SAT",
AI1073="SPARE-ISSUE","SPARE-ISSUE",
AI1073="Fiber CAmtel","TRANS_FO_CAMTEL",
AI1073="Fiber AOF","Fiber AOF",
AI1073="Projet OCM (HUAWEI)","TRAVAUX-HUAWEI",
AI1073="Projet OCM (NOKIA)","TRAVAUX-NOKIA",
AI1073="ACCESS-ISSUE","ACCESS-ISSUE",
AI1073="Projet OCM (ZTE, NOKIA, autres projets)","TRAVAUX OCM",
AI1073="No root CAuse","No root cause",
AI1073="ODU HS","PDH",
AI1073="IP &amp; VLAN","PDH",
AI1073="Warehouse HUAWEI","SPARE-ISSUE",
AI1073="SPARE-HS","SPARE-ISSUE",
AI1073="Power Telco","BSS",AI1073="no impacts","no impacts"
),"")</f>
        <v>no impacts</v>
      </c>
      <c r="AH1073" s="57" t="str" cm="1">
        <f t="array" ref="AH1073">IFERROR(_xlfn.IFS(
AI1073="MPR ISSUE","TX ISSUE",
AI1073="BSS Hardware Issue","RAN ISSUE",
AI1073="Sites strategiques, MLL, Pylone, etc.","ENVTECH",
AI1073="AKTIVCO DEFAUT GE &amp; POWER Cabinet","POWER ISSUE",
AI1073="AKTIVCO Coupure ENEO &amp; Baisse de tension","POWER ISSUE",
AI1073="Coupure ENEO &amp; Baisse de tension","POWER ISSUE",
AI1073="Defaut GE &amp; POWER Cabinet","POWER ISSUE",
AI1073="Sharing","POWER ISSUE",
AI1073="Sites strategiques &amp; DataCenter","POWER ISSUE",
AI1073="Exclu","Exclu",
AI1073="SAT","TX ISSUE",
AI1073="SPARE-ISSUE","SPARE-ISSUE",
AI1073="Fiber CAmtel","TX ISSUE",
AI1073="Fiber AOF","TX ISSUE",
AI1073="Projet OCM (HUAWEI)","TRAVAUX-HUAWEI",
AI1073="Projet OCM (NOKIA)","TRAVAUX -NOKIA",
AI1073="ACCESS-ISSUE","ACCESS-ISSUE",
AI1073="Projet OCM (ZTE, NOKIA, autres projets)","TRAVAUX OCM",
AI1073="No root CAuse","No root cause",
AI1073="ODU HS","TX ISSUE",
AI1073="IP &amp; VLAN","TX ISSUE",
AI1073="Warehouse HUAWEI","SPARE-ISSUE",
AI1073="SPARE-HS","SPARE-ISSUE",
AI1073="Power Telco","RAN ISSUE",AI1073="no impacts","no impacts"
),"")</f>
        <v>no impacts</v>
      </c>
      <c r="AI1073" s="85" t="s">
        <v>5998</v>
      </c>
      <c r="AJ1073" s="57" t="str" cm="1">
        <f t="array" ref="AJ1073">IFERROR(_xlfn.IFS(
AI1073="MPR ISSUE","ACTIVE",
AI1073="BSS Hardware Issue","ACTIVE",
AI1073="Sites strategiques, MLL, Pylone, etc.","PASSIVE",
AI1073="AKTIVCO DEFAUT GE &amp; POWER Cabinet","PASSIVE",
AI1073="AKTIVCO Coupure ENEO &amp; Baisse de tension","PASSIVE",
AI1073="Coupure ENEO &amp; Baisse de tension","PASSIVE",
AI1073="Defaut GE &amp; POWER Cabinet","PASSIVE",
AI1073="Sharing","PASSIVE",
AI1073="Sites strategiques &amp; DataCenter","PASSIVE",
AI1073="Exclu","Exclu",
AI1073="SAT","ACTIVE",
AI1073="SPARE-ISSUE","SPARE-ISSUE",
AI1073="Fiber CAmtel","ACTIVE",
AI1073="Fiber AOF","ACTIVE",
AI1073="Projet OCM (HUAWEI)","PLANNED WORKS",
AI1073="Projet OCM (NOKIA)","PLANNED WORKS",
AI1073="ACCESS-ISSUE","ACCESS-ISSUE",
AI1073="Projet OCM (ZTE, NOKIA, autres projets)","PLANNED WORKS",
AI1073="No root CAuse","No root cause",
AI1073="ODU HS","ACTIVE",
AI1073="IP &amp; VLAN","ACTIVE",
AI1073="Warehouse HUAWEI","SPARE-ISSUE",
AI1073="SPARE-HS","SPARE-ISSUE",
AI1073="Power Telco","ACTIVE", AI1073="no impacts","no impacts"
),"")</f>
        <v>no impacts</v>
      </c>
      <c r="AK1073" s="23" t="s">
        <v>5537</v>
      </c>
      <c r="AL1073" s="23" t="str">
        <f t="shared" si="28"/>
        <v>OST_211</v>
      </c>
      <c r="AN1073" s="9" t="s">
        <v>5537</v>
      </c>
      <c r="AO1073" s="23" t="str">
        <f>_xlfn.XLOOKUP(B1073,'INCIDENT-05-03-2026'!E:E,'INCIDENT-05-03-2026'!F:F,"")</f>
        <v/>
      </c>
      <c r="AP1073" s="7" t="s">
        <v>5537</v>
      </c>
      <c r="AQ1073" s="6"/>
      <c r="AR1073" s="7"/>
      <c r="AS1073" s="3" t="str">
        <f>_xlfn.XLOOKUP(B1073,'[3]tt num | region | site id'!$C:$C,'[3]tt num | region | site id'!$Q:$Q,"")</f>
        <v/>
      </c>
      <c r="AT1073" s="24" t="str">
        <f>_xlfn.XLOOKUP(B1073,'[4]Cells Huawei 03052026 12h'!$B:$B,'[4]Cells Huawei 03052026 12h'!$T:$T,"")</f>
        <v/>
      </c>
      <c r="AU1073" s="24" t="str">
        <f>_xlfn.XLOOKUP(B1073,'[5]cells down 02052026 8h50'!$B:$B,'[5]cells down 02052026 8h50'!$R:$R,"")</f>
        <v/>
      </c>
      <c r="AV1073" s="24" t="str">
        <f>_xlfn.XLOOKUP(B1073,'[5]cells down 02052026 13h50'!$B:$B,'[5]cells down 02052026 13h50'!$R:$R,"")</f>
        <v/>
      </c>
      <c r="AW1073" s="24" t="str">
        <f>_xlfn.XLOOKUP(B1073,'[5]cells down 02052026 13h50'!$B:$B,'[5]cells down 02052026 13h50'!$R:$R,"")</f>
        <v/>
      </c>
      <c r="AX1073" s="24" t="str">
        <f>_xlfn.XLOOKUP(B1073,'[6]cell downs 03052026 8h40 '!$B:$B,'[6]cell downs 03052026 8h40 '!$R:$R,"")</f>
        <v/>
      </c>
      <c r="AY1073" s="24" t="str">
        <f>_xlfn.XLOOKUP(B1073,'[7]ALL SITES DOWN'!$D:$D,'[7]ALL SITES DOWN'!$J:$J,"")</f>
        <v/>
      </c>
      <c r="AZ1073" s="24" t="str">
        <f>_xlfn.XLOOKUP(B1073,'[8]ALL SITES DOWN'!$D:$D,'[8]ALL SITES DOWN'!$J:$J,"")</f>
        <v/>
      </c>
      <c r="BA1073" s="9" t="str">
        <f>_xlfn.XLOOKUP(B1073,[9]sheet1!$AC:$AC,[9]sheet1!$AF:$AF,"")</f>
        <v/>
      </c>
      <c r="BB1073" s="14" t="s">
        <v>5537</v>
      </c>
      <c r="BC1073" s="14" t="s">
        <v>5537</v>
      </c>
      <c r="BD1073" s="14" t="str">
        <f>_xlfn.XLOOKUP(B1073,'[10]cell downs 18042026 17h'!$B:$B,'[10]cell downs 18042026 17h'!$B:$B,"")</f>
        <v/>
      </c>
      <c r="BE1073" s="14" t="str">
        <f>_xlfn.XLOOKUP(B1073,'[11]Cells Huawei 19042026 15h'!$B:$B,'[11]Cells Huawei 19042026 15h'!$B:$B,"")</f>
        <v/>
      </c>
      <c r="BF1073" s="9" t="str">
        <f>_xlfn.XLOOKUP(B1073,'[12]cells down 19042026 9H40'!$B:$B,'[12]cells down 19042026 9H40'!$B:$B,"")</f>
        <v/>
      </c>
      <c r="BG1073" s="9" t="s">
        <v>2853</v>
      </c>
      <c r="BH1073" s="9" t="s">
        <v>12</v>
      </c>
    </row>
    <row r="1074" spans="1:60" s="9" customFormat="1" x14ac:dyDescent="0.3">
      <c r="A1074" s="1" t="s">
        <v>3804</v>
      </c>
      <c r="B1074" s="8" t="s">
        <v>3805</v>
      </c>
      <c r="C1074" s="3" t="str">
        <f>_xlfn.XLOOKUP(B1074,'[1]daily break down'!$D:$D,'[1]daily break down'!$E:$E,"")</f>
        <v>EXTREME-NORD</v>
      </c>
      <c r="D1074" s="1" t="s">
        <v>11</v>
      </c>
      <c r="E1074" s="1" t="s">
        <v>237</v>
      </c>
      <c r="F1074" s="3" t="s">
        <v>55</v>
      </c>
      <c r="G1074" s="1" t="s">
        <v>3804</v>
      </c>
      <c r="H1074" s="40" t="str">
        <f>_xlfn.XLOOKUP(B1074,[2]CALCULATION!$B:$B,[2]CALCULATION!$H:$H,"")</f>
        <v>HUAWEI</v>
      </c>
      <c r="I1074" s="34">
        <v>0</v>
      </c>
      <c r="J1074" s="34">
        <v>0</v>
      </c>
      <c r="K1074" s="34">
        <v>0</v>
      </c>
      <c r="L1074" s="34">
        <v>0</v>
      </c>
      <c r="M1074" s="34">
        <v>0</v>
      </c>
      <c r="N1074" s="34">
        <v>0</v>
      </c>
      <c r="O1074" s="34">
        <v>0</v>
      </c>
      <c r="P1074" s="34">
        <v>0</v>
      </c>
      <c r="Q1074" s="34">
        <v>0</v>
      </c>
      <c r="R1074" s="34">
        <v>0</v>
      </c>
      <c r="S1074" s="35">
        <v>0</v>
      </c>
      <c r="T1074" s="35">
        <v>0</v>
      </c>
      <c r="U1074" s="35">
        <v>0</v>
      </c>
      <c r="V1074" s="35">
        <v>0</v>
      </c>
      <c r="W1074" s="35">
        <v>0</v>
      </c>
      <c r="X1074" s="35">
        <v>6.777329760610443E-3</v>
      </c>
      <c r="Y1074" s="35">
        <v>0</v>
      </c>
      <c r="Z1074" s="35">
        <v>0</v>
      </c>
      <c r="AA1074" s="35">
        <v>0</v>
      </c>
      <c r="AB1074" s="35">
        <v>0</v>
      </c>
      <c r="AC1074" s="35">
        <v>0</v>
      </c>
      <c r="AD1074" s="35">
        <v>0</v>
      </c>
      <c r="AE1074" s="58" t="s">
        <v>5603</v>
      </c>
      <c r="AF1074" s="58"/>
      <c r="AG1074" s="57" t="str" cm="1">
        <f t="array" ref="AG1074">IFERROR(_xlfn.IFS(
AI1074="MPR ISSUE","PDH",
AI1074="BSS Hardware Issue","BSS",
AI1074="Sites strategiques, MLL, Pylone, etc.","ENVTECH",
AI1074="AKTIVCO DEFAUT GE &amp; POWER Cabinet","AKTIVCO",
AI1074="AKTIVCO Coupure ENEO &amp; Baisse de tension","AKTIVCO GRID ONLY",
AI1074="Coupure ENEO &amp; Baisse de tension","IHS GRID ONLY",
AI1074="Defaut GE &amp; POWER Cabinet","IHS",
AI1074="Sharing","Partners",
AI1074="Sites strategiques &amp; DataCenter","SST &amp; DC",
AI1074="Exclu","Exclu",
AI1074="SAT","SAT",
AI1074="SPARE-ISSUE","SPARE-ISSUE",
AI1074="Fiber CAmtel","TRANS_FO_CAMTEL",
AI1074="Fiber AOF","Fiber AOF",
AI1074="Projet OCM (HUAWEI)","TRAVAUX-HUAWEI",
AI1074="Projet OCM (NOKIA)","TRAVAUX-NOKIA",
AI1074="ACCESS-ISSUE","ACCESS-ISSUE",
AI1074="Projet OCM (ZTE, NOKIA, autres projets)","TRAVAUX OCM",
AI1074="No root CAuse","No root cause",
AI1074="ODU HS","PDH",
AI1074="IP &amp; VLAN","PDH",
AI1074="Warehouse HUAWEI","SPARE-ISSUE",
AI1074="SPARE-HS","SPARE-ISSUE",
AI1074="Power Telco","BSS",AI1074="no impacts","no impacts"
),"")</f>
        <v>no impacts</v>
      </c>
      <c r="AH1074" s="57" t="str" cm="1">
        <f t="array" ref="AH1074">IFERROR(_xlfn.IFS(
AI1074="MPR ISSUE","TX ISSUE",
AI1074="BSS Hardware Issue","RAN ISSUE",
AI1074="Sites strategiques, MLL, Pylone, etc.","ENVTECH",
AI1074="AKTIVCO DEFAUT GE &amp; POWER Cabinet","POWER ISSUE",
AI1074="AKTIVCO Coupure ENEO &amp; Baisse de tension","POWER ISSUE",
AI1074="Coupure ENEO &amp; Baisse de tension","POWER ISSUE",
AI1074="Defaut GE &amp; POWER Cabinet","POWER ISSUE",
AI1074="Sharing","POWER ISSUE",
AI1074="Sites strategiques &amp; DataCenter","POWER ISSUE",
AI1074="Exclu","Exclu",
AI1074="SAT","TX ISSUE",
AI1074="SPARE-ISSUE","SPARE-ISSUE",
AI1074="Fiber CAmtel","TX ISSUE",
AI1074="Fiber AOF","TX ISSUE",
AI1074="Projet OCM (HUAWEI)","TRAVAUX-HUAWEI",
AI1074="Projet OCM (NOKIA)","TRAVAUX -NOKIA",
AI1074="ACCESS-ISSUE","ACCESS-ISSUE",
AI1074="Projet OCM (ZTE, NOKIA, autres projets)","TRAVAUX OCM",
AI1074="No root CAuse","No root cause",
AI1074="ODU HS","TX ISSUE",
AI1074="IP &amp; VLAN","TX ISSUE",
AI1074="Warehouse HUAWEI","SPARE-ISSUE",
AI1074="SPARE-HS","SPARE-ISSUE",
AI1074="Power Telco","RAN ISSUE",AI1074="no impacts","no impacts"
),"")</f>
        <v>no impacts</v>
      </c>
      <c r="AI1074" s="85" t="s">
        <v>5998</v>
      </c>
      <c r="AJ1074" s="57" t="str" cm="1">
        <f t="array" ref="AJ1074">IFERROR(_xlfn.IFS(
AI1074="MPR ISSUE","ACTIVE",
AI1074="BSS Hardware Issue","ACTIVE",
AI1074="Sites strategiques, MLL, Pylone, etc.","PASSIVE",
AI1074="AKTIVCO DEFAUT GE &amp; POWER Cabinet","PASSIVE",
AI1074="AKTIVCO Coupure ENEO &amp; Baisse de tension","PASSIVE",
AI1074="Coupure ENEO &amp; Baisse de tension","PASSIVE",
AI1074="Defaut GE &amp; POWER Cabinet","PASSIVE",
AI1074="Sharing","PASSIVE",
AI1074="Sites strategiques &amp; DataCenter","PASSIVE",
AI1074="Exclu","Exclu",
AI1074="SAT","ACTIVE",
AI1074="SPARE-ISSUE","SPARE-ISSUE",
AI1074="Fiber CAmtel","ACTIVE",
AI1074="Fiber AOF","ACTIVE",
AI1074="Projet OCM (HUAWEI)","PLANNED WORKS",
AI1074="Projet OCM (NOKIA)","PLANNED WORKS",
AI1074="ACCESS-ISSUE","ACCESS-ISSUE",
AI1074="Projet OCM (ZTE, NOKIA, autres projets)","PLANNED WORKS",
AI1074="No root CAuse","No root cause",
AI1074="ODU HS","ACTIVE",
AI1074="IP &amp; VLAN","ACTIVE",
AI1074="Warehouse HUAWEI","SPARE-ISSUE",
AI1074="SPARE-HS","SPARE-ISSUE",
AI1074="Power Telco","ACTIVE", AI1074="no impacts","no impacts"
),"")</f>
        <v>no impacts</v>
      </c>
      <c r="AK1074" s="23" t="s">
        <v>5537</v>
      </c>
      <c r="AL1074" s="23" t="str">
        <f t="shared" si="28"/>
        <v>EXN_006</v>
      </c>
      <c r="AN1074" s="9" t="s">
        <v>5537</v>
      </c>
      <c r="AO1074" s="23" t="str">
        <f>_xlfn.XLOOKUP(B1074,'INCIDENT-05-03-2026'!E:E,'INCIDENT-05-03-2026'!F:F,"")</f>
        <v/>
      </c>
      <c r="AP1074" s="7" t="s">
        <v>5537</v>
      </c>
      <c r="AQ1074" s="6"/>
      <c r="AR1074" s="7"/>
      <c r="AS1074" s="3" t="str">
        <f>_xlfn.XLOOKUP(B1074,'[3]tt num | region | site id'!$C:$C,'[3]tt num | region | site id'!$Q:$Q,"")</f>
        <v/>
      </c>
      <c r="AT1074" s="24" t="str">
        <f>_xlfn.XLOOKUP(B1074,'[4]Cells Huawei 03052026 12h'!$B:$B,'[4]Cells Huawei 03052026 12h'!$T:$T,"")</f>
        <v/>
      </c>
      <c r="AU1074" s="24" t="str">
        <f>_xlfn.XLOOKUP(B1074,'[5]cells down 02052026 8h50'!$B:$B,'[5]cells down 02052026 8h50'!$R:$R,"")</f>
        <v/>
      </c>
      <c r="AV1074" s="24" t="str">
        <f>_xlfn.XLOOKUP(B1074,'[5]cells down 02052026 13h50'!$B:$B,'[5]cells down 02052026 13h50'!$R:$R,"")</f>
        <v/>
      </c>
      <c r="AW1074" s="24" t="str">
        <f>_xlfn.XLOOKUP(B1074,'[5]cells down 02052026 13h50'!$B:$B,'[5]cells down 02052026 13h50'!$R:$R,"")</f>
        <v/>
      </c>
      <c r="AX1074" s="24" t="str">
        <f>_xlfn.XLOOKUP(B1074,'[6]cell downs 03052026 8h40 '!$B:$B,'[6]cell downs 03052026 8h40 '!$R:$R,"")</f>
        <v/>
      </c>
      <c r="AY1074" s="24" t="str">
        <f>_xlfn.XLOOKUP(B1074,'[7]ALL SITES DOWN'!$D:$D,'[7]ALL SITES DOWN'!$J:$J,"")</f>
        <v/>
      </c>
      <c r="AZ1074" s="24" t="str">
        <f>_xlfn.XLOOKUP(B1074,'[8]ALL SITES DOWN'!$D:$D,'[8]ALL SITES DOWN'!$J:$J,"")</f>
        <v/>
      </c>
      <c r="BA1074" s="9" t="str">
        <f>_xlfn.XLOOKUP(B1074,[9]sheet1!$AC:$AC,[9]sheet1!$AF:$AF,"")</f>
        <v/>
      </c>
      <c r="BB1074" s="14" t="s">
        <v>5537</v>
      </c>
      <c r="BC1074" s="14" t="s">
        <v>5537</v>
      </c>
      <c r="BD1074" s="14" t="str">
        <f>_xlfn.XLOOKUP(B1074,'[10]cell downs 18042026 17h'!$B:$B,'[10]cell downs 18042026 17h'!$B:$B,"")</f>
        <v/>
      </c>
      <c r="BE1074" s="14" t="str">
        <f>_xlfn.XLOOKUP(B1074,'[11]Cells Huawei 19042026 15h'!$B:$B,'[11]Cells Huawei 19042026 15h'!$B:$B,"")</f>
        <v/>
      </c>
      <c r="BF1074" s="9" t="str">
        <f>_xlfn.XLOOKUP(B1074,'[12]cells down 19042026 9H40'!$B:$B,'[12]cells down 19042026 9H40'!$B:$B,"")</f>
        <v/>
      </c>
      <c r="BG1074" s="9" t="s">
        <v>3805</v>
      </c>
      <c r="BH1074" s="9" t="s">
        <v>12</v>
      </c>
    </row>
    <row r="1075" spans="1:60" s="9" customFormat="1" x14ac:dyDescent="0.3">
      <c r="A1075" s="1" t="s">
        <v>2199</v>
      </c>
      <c r="B1075" s="8" t="s">
        <v>2200</v>
      </c>
      <c r="C1075" s="3" t="str">
        <f>_xlfn.XLOOKUP(B1075,'[1]daily break down'!$D:$D,'[1]daily break down'!$E:$E,"")</f>
        <v>OUEST</v>
      </c>
      <c r="D1075" s="1" t="s">
        <v>11</v>
      </c>
      <c r="E1075" s="1" t="s">
        <v>12</v>
      </c>
      <c r="F1075" s="3" t="s">
        <v>102</v>
      </c>
      <c r="G1075" s="1" t="s">
        <v>103</v>
      </c>
      <c r="H1075" s="40" t="str">
        <f>_xlfn.XLOOKUP(B1075,[2]CALCULATION!$B:$B,[2]CALCULATION!$H:$H,"")</f>
        <v>Huawei</v>
      </c>
      <c r="I1075" s="34">
        <v>0</v>
      </c>
      <c r="J1075" s="34">
        <v>0</v>
      </c>
      <c r="K1075" s="34">
        <v>0</v>
      </c>
      <c r="L1075" s="34">
        <v>0</v>
      </c>
      <c r="M1075" s="34">
        <v>0</v>
      </c>
      <c r="N1075" s="34">
        <v>0</v>
      </c>
      <c r="O1075" s="34">
        <v>0</v>
      </c>
      <c r="P1075" s="34">
        <v>0</v>
      </c>
      <c r="Q1075" s="34">
        <v>0</v>
      </c>
      <c r="R1075" s="34">
        <v>0</v>
      </c>
      <c r="S1075" s="35">
        <v>0</v>
      </c>
      <c r="T1075" s="35">
        <v>0</v>
      </c>
      <c r="U1075" s="35">
        <v>11.317694823261506</v>
      </c>
      <c r="V1075" s="35">
        <v>14.276569986274124</v>
      </c>
      <c r="W1075" s="35">
        <v>0</v>
      </c>
      <c r="X1075" s="35">
        <v>6.1531020195015875E-3</v>
      </c>
      <c r="Y1075" s="35">
        <v>0</v>
      </c>
      <c r="Z1075" s="35">
        <v>0</v>
      </c>
      <c r="AA1075" s="35">
        <v>0</v>
      </c>
      <c r="AB1075" s="35">
        <v>0</v>
      </c>
      <c r="AC1075" s="35">
        <v>0</v>
      </c>
      <c r="AD1075" s="35">
        <v>0</v>
      </c>
      <c r="AE1075" s="58" t="s">
        <v>5560</v>
      </c>
      <c r="AF1075" s="58"/>
      <c r="AG1075" s="57" t="str" cm="1">
        <f t="array" ref="AG1075">IFERROR(_xlfn.IFS(
AI1075="MPR ISSUE","PDH",
AI1075="BSS Hardware Issue","BSS",
AI1075="Sites strategiques, MLL, Pylone, etc.","ENVTECH",
AI1075="AKTIVCO DEFAUT GE &amp; POWER Cabinet","AKTIVCO",
AI1075="AKTIVCO Coupure ENEO &amp; Baisse de tension","AKTIVCO GRID ONLY",
AI1075="Coupure ENEO &amp; Baisse de tension","IHS GRID ONLY",
AI1075="Defaut GE &amp; POWER Cabinet","IHS",
AI1075="Sharing","Partners",
AI1075="Sites strategiques &amp; DataCenter","SST &amp; DC",
AI1075="Exclu","Exclu",
AI1075="SAT","SAT",
AI1075="SPARE-ISSUE","SPARE-ISSUE",
AI1075="Fiber CAmtel","TRANS_FO_CAMTEL",
AI1075="Fiber AOF","Fiber AOF",
AI1075="Projet OCM (HUAWEI)","TRAVAUX-HUAWEI",
AI1075="Projet OCM (NOKIA)","TRAVAUX-NOKIA",
AI1075="ACCESS-ISSUE","ACCESS-ISSUE",
AI1075="Projet OCM (ZTE, NOKIA, autres projets)","TRAVAUX OCM",
AI1075="No root CAuse","No root cause",
AI1075="ODU HS","PDH",
AI1075="IP &amp; VLAN","PDH",
AI1075="Warehouse HUAWEI","SPARE-ISSUE",
AI1075="SPARE-HS","SPARE-ISSUE",
AI1075="Power Telco","BSS",AI1075="no impacts","no impacts"
),"")</f>
        <v>no impacts</v>
      </c>
      <c r="AH1075" s="57" t="str" cm="1">
        <f t="array" ref="AH1075">IFERROR(_xlfn.IFS(
AI1075="MPR ISSUE","TX ISSUE",
AI1075="BSS Hardware Issue","RAN ISSUE",
AI1075="Sites strategiques, MLL, Pylone, etc.","ENVTECH",
AI1075="AKTIVCO DEFAUT GE &amp; POWER Cabinet","POWER ISSUE",
AI1075="AKTIVCO Coupure ENEO &amp; Baisse de tension","POWER ISSUE",
AI1075="Coupure ENEO &amp; Baisse de tension","POWER ISSUE",
AI1075="Defaut GE &amp; POWER Cabinet","POWER ISSUE",
AI1075="Sharing","POWER ISSUE",
AI1075="Sites strategiques &amp; DataCenter","POWER ISSUE",
AI1075="Exclu","Exclu",
AI1075="SAT","TX ISSUE",
AI1075="SPARE-ISSUE","SPARE-ISSUE",
AI1075="Fiber CAmtel","TX ISSUE",
AI1075="Fiber AOF","TX ISSUE",
AI1075="Projet OCM (HUAWEI)","TRAVAUX-HUAWEI",
AI1075="Projet OCM (NOKIA)","TRAVAUX -NOKIA",
AI1075="ACCESS-ISSUE","ACCESS-ISSUE",
AI1075="Projet OCM (ZTE, NOKIA, autres projets)","TRAVAUX OCM",
AI1075="No root CAuse","No root cause",
AI1075="ODU HS","TX ISSUE",
AI1075="IP &amp; VLAN","TX ISSUE",
AI1075="Warehouse HUAWEI","SPARE-ISSUE",
AI1075="SPARE-HS","SPARE-ISSUE",
AI1075="Power Telco","RAN ISSUE",AI1075="no impacts","no impacts"
),"")</f>
        <v>no impacts</v>
      </c>
      <c r="AI1075" s="85" t="s">
        <v>5998</v>
      </c>
      <c r="AJ1075" s="57" t="str" cm="1">
        <f t="array" ref="AJ1075">IFERROR(_xlfn.IFS(
AI1075="MPR ISSUE","ACTIVE",
AI1075="BSS Hardware Issue","ACTIVE",
AI1075="Sites strategiques, MLL, Pylone, etc.","PASSIVE",
AI1075="AKTIVCO DEFAUT GE &amp; POWER Cabinet","PASSIVE",
AI1075="AKTIVCO Coupure ENEO &amp; Baisse de tension","PASSIVE",
AI1075="Coupure ENEO &amp; Baisse de tension","PASSIVE",
AI1075="Defaut GE &amp; POWER Cabinet","PASSIVE",
AI1075="Sharing","PASSIVE",
AI1075="Sites strategiques &amp; DataCenter","PASSIVE",
AI1075="Exclu","Exclu",
AI1075="SAT","ACTIVE",
AI1075="SPARE-ISSUE","SPARE-ISSUE",
AI1075="Fiber CAmtel","ACTIVE",
AI1075="Fiber AOF","ACTIVE",
AI1075="Projet OCM (HUAWEI)","PLANNED WORKS",
AI1075="Projet OCM (NOKIA)","PLANNED WORKS",
AI1075="ACCESS-ISSUE","ACCESS-ISSUE",
AI1075="Projet OCM (ZTE, NOKIA, autres projets)","PLANNED WORKS",
AI1075="No root CAuse","No root cause",
AI1075="ODU HS","ACTIVE",
AI1075="IP &amp; VLAN","ACTIVE",
AI1075="Warehouse HUAWEI","SPARE-ISSUE",
AI1075="SPARE-HS","SPARE-ISSUE",
AI1075="Power Telco","ACTIVE", AI1075="no impacts","no impacts"
),"")</f>
        <v>no impacts</v>
      </c>
      <c r="AK1075" s="23" t="s">
        <v>5537</v>
      </c>
      <c r="AL1075" s="23" t="str">
        <f t="shared" si="28"/>
        <v>OST_105</v>
      </c>
      <c r="AN1075" s="9" t="s">
        <v>5537</v>
      </c>
      <c r="AO1075" s="23" t="str">
        <f>_xlfn.XLOOKUP(B1075,'INCIDENT-05-03-2026'!E:E,'INCIDENT-05-03-2026'!F:F,"")</f>
        <v/>
      </c>
      <c r="AP1075" s="7" t="s">
        <v>5537</v>
      </c>
      <c r="AQ1075" s="6"/>
      <c r="AR1075" s="7"/>
      <c r="AS1075" s="3" t="str">
        <f>_xlfn.XLOOKUP(B1075,'[3]tt num | region | site id'!$C:$C,'[3]tt num | region | site id'!$Q:$Q,"")</f>
        <v/>
      </c>
      <c r="AT1075" s="24" t="str">
        <f>_xlfn.XLOOKUP(B1075,'[4]Cells Huawei 03052026 12h'!$B:$B,'[4]Cells Huawei 03052026 12h'!$T:$T,"")</f>
        <v/>
      </c>
      <c r="AU1075" s="24" t="str">
        <f>_xlfn.XLOOKUP(B1075,'[5]cells down 02052026 8h50'!$B:$B,'[5]cells down 02052026 8h50'!$R:$R,"")</f>
        <v/>
      </c>
      <c r="AV1075" s="24" t="str">
        <f>_xlfn.XLOOKUP(B1075,'[5]cells down 02052026 13h50'!$B:$B,'[5]cells down 02052026 13h50'!$R:$R,"")</f>
        <v/>
      </c>
      <c r="AW1075" s="24" t="str">
        <f>_xlfn.XLOOKUP(B1075,'[5]cells down 02052026 13h50'!$B:$B,'[5]cells down 02052026 13h50'!$R:$R,"")</f>
        <v/>
      </c>
      <c r="AX1075" s="24" t="str">
        <f>_xlfn.XLOOKUP(B1075,'[6]cell downs 03052026 8h40 '!$B:$B,'[6]cell downs 03052026 8h40 '!$R:$R,"")</f>
        <v/>
      </c>
      <c r="AY1075" s="24" t="str">
        <f>_xlfn.XLOOKUP(B1075,'[7]ALL SITES DOWN'!$D:$D,'[7]ALL SITES DOWN'!$J:$J,"")</f>
        <v/>
      </c>
      <c r="AZ1075" s="24" t="str">
        <f>_xlfn.XLOOKUP(B1075,'[8]ALL SITES DOWN'!$D:$D,'[8]ALL SITES DOWN'!$J:$J,"")</f>
        <v/>
      </c>
      <c r="BA1075" s="9" t="str">
        <f>_xlfn.XLOOKUP(B1075,[9]sheet1!$AC:$AC,[9]sheet1!$AF:$AF,"")</f>
        <v/>
      </c>
      <c r="BB1075" s="14" t="s">
        <v>5537</v>
      </c>
      <c r="BC1075" s="14" t="s">
        <v>5537</v>
      </c>
      <c r="BD1075" s="14" t="str">
        <f>_xlfn.XLOOKUP(B1075,'[10]cell downs 18042026 17h'!$B:$B,'[10]cell downs 18042026 17h'!$B:$B,"")</f>
        <v/>
      </c>
      <c r="BE1075" s="14" t="str">
        <f>_xlfn.XLOOKUP(B1075,'[11]Cells Huawei 19042026 15h'!$B:$B,'[11]Cells Huawei 19042026 15h'!$B:$B,"")</f>
        <v/>
      </c>
      <c r="BF1075" s="9" t="str">
        <f>_xlfn.XLOOKUP(B1075,'[12]cells down 19042026 9H40'!$B:$B,'[12]cells down 19042026 9H40'!$B:$B,"")</f>
        <v/>
      </c>
      <c r="BG1075" s="9" t="s">
        <v>2200</v>
      </c>
      <c r="BH1075" s="9" t="s">
        <v>5537</v>
      </c>
    </row>
    <row r="1076" spans="1:60" s="9" customFormat="1" x14ac:dyDescent="0.3">
      <c r="A1076" s="1" t="s">
        <v>3326</v>
      </c>
      <c r="B1076" s="8" t="s">
        <v>3327</v>
      </c>
      <c r="C1076" s="3" t="str">
        <f>_xlfn.XLOOKUP(B1076,'[1]daily break down'!$D:$D,'[1]daily break down'!$E:$E,"")</f>
        <v>EXTREME-NORD</v>
      </c>
      <c r="D1076" s="1" t="s">
        <v>21</v>
      </c>
      <c r="E1076" s="1" t="s">
        <v>710</v>
      </c>
      <c r="F1076" s="3" t="s">
        <v>55</v>
      </c>
      <c r="G1076" s="1" t="s">
        <v>3328</v>
      </c>
      <c r="H1076" s="41" t="str">
        <f>_xlfn.XLOOKUP(B1076,[2]CALCULATION!$B:$B,[2]CALCULATION!$H:$H,"")</f>
        <v>NOKIA</v>
      </c>
      <c r="I1076" s="34">
        <v>0</v>
      </c>
      <c r="J1076" s="34">
        <v>0</v>
      </c>
      <c r="K1076" s="34">
        <v>0</v>
      </c>
      <c r="L1076" s="34">
        <v>0</v>
      </c>
      <c r="M1076" s="34">
        <v>0</v>
      </c>
      <c r="N1076" s="34">
        <v>0.10275775134102022</v>
      </c>
      <c r="O1076" s="34">
        <v>2.2293847896745003E-2</v>
      </c>
      <c r="P1076" s="34">
        <v>0</v>
      </c>
      <c r="Q1076" s="34">
        <v>0</v>
      </c>
      <c r="R1076" s="34">
        <v>0</v>
      </c>
      <c r="S1076" s="35">
        <v>0</v>
      </c>
      <c r="T1076" s="35">
        <v>15405.137529855921</v>
      </c>
      <c r="U1076" s="35">
        <v>1.1527138383791871E-2</v>
      </c>
      <c r="V1076" s="35">
        <v>8.0796827070620802E-3</v>
      </c>
      <c r="W1076" s="35">
        <v>0.95237708743073757</v>
      </c>
      <c r="X1076" s="35">
        <v>5.6183748074106451E-3</v>
      </c>
      <c r="Y1076" s="35">
        <v>0</v>
      </c>
      <c r="Z1076" s="35">
        <v>5.8501121245699648E-3</v>
      </c>
      <c r="AA1076" s="35">
        <v>0</v>
      </c>
      <c r="AB1076" s="35">
        <v>0</v>
      </c>
      <c r="AC1076" s="35">
        <v>0</v>
      </c>
      <c r="AD1076" s="35">
        <v>0</v>
      </c>
      <c r="AE1076" s="58" t="s">
        <v>5603</v>
      </c>
      <c r="AF1076" s="58"/>
      <c r="AG1076" s="57" t="str" cm="1">
        <f t="array" ref="AG1076">IFERROR(_xlfn.IFS(
AI1076="MPR ISSUE","PDH",
AI1076="BSS Hardware Issue","BSS",
AI1076="Sites strategiques, MLL, Pylone, etc.","ENVTECH",
AI1076="AKTIVCO DEFAUT GE &amp; POWER Cabinet","AKTIVCO",
AI1076="AKTIVCO Coupure ENEO &amp; Baisse de tension","AKTIVCO GRID ONLY",
AI1076="Coupure ENEO &amp; Baisse de tension","IHS GRID ONLY",
AI1076="Defaut GE &amp; POWER Cabinet","IHS",
AI1076="Sharing","Partners",
AI1076="Sites strategiques &amp; DataCenter","SST &amp; DC",
AI1076="Exclu","Exclu",
AI1076="SAT","SAT",
AI1076="SPARE-ISSUE","SPARE-ISSUE",
AI1076="Fiber CAmtel","TRANS_FO_CAMTEL",
AI1076="Fiber AOF","Fiber AOF",
AI1076="Projet OCM (HUAWEI)","TRAVAUX-HUAWEI",
AI1076="Projet OCM (NOKIA)","TRAVAUX-NOKIA",
AI1076="ACCESS-ISSUE","ACCESS-ISSUE",
AI1076="Projet OCM (ZTE, NOKIA, autres projets)","TRAVAUX OCM",
AI1076="No root CAuse","No root cause",
AI1076="ODU HS","PDH",
AI1076="IP &amp; VLAN","PDH",
AI1076="Warehouse HUAWEI","SPARE-ISSUE",
AI1076="SPARE-HS","SPARE-ISSUE",
AI1076="Power Telco","BSS",AI1076="no impacts","no impacts"
),"")</f>
        <v>ACCESS-ISSUE</v>
      </c>
      <c r="AH1076" s="57" t="str" cm="1">
        <f t="array" ref="AH1076">IFERROR(_xlfn.IFS(
AI1076="MPR ISSUE","TX ISSUE",
AI1076="BSS Hardware Issue","RAN ISSUE",
AI1076="Sites strategiques, MLL, Pylone, etc.","ENVTECH",
AI1076="AKTIVCO DEFAUT GE &amp; POWER Cabinet","POWER ISSUE",
AI1076="AKTIVCO Coupure ENEO &amp; Baisse de tension","POWER ISSUE",
AI1076="Coupure ENEO &amp; Baisse de tension","POWER ISSUE",
AI1076="Defaut GE &amp; POWER Cabinet","POWER ISSUE",
AI1076="Sharing","POWER ISSUE",
AI1076="Sites strategiques &amp; DataCenter","POWER ISSUE",
AI1076="Exclu","Exclu",
AI1076="SAT","TX ISSUE",
AI1076="SPARE-ISSUE","SPARE-ISSUE",
AI1076="Fiber CAmtel","TX ISSUE",
AI1076="Fiber AOF","TX ISSUE",
AI1076="Projet OCM (HUAWEI)","TRAVAUX-HUAWEI",
AI1076="Projet OCM (NOKIA)","TRAVAUX -NOKIA",
AI1076="ACCESS-ISSUE","ACCESS-ISSUE",
AI1076="Projet OCM (ZTE, NOKIA, autres projets)","TRAVAUX OCM",
AI1076="No root CAuse","No root cause",
AI1076="ODU HS","TX ISSUE",
AI1076="IP &amp; VLAN","TX ISSUE",
AI1076="Warehouse HUAWEI","SPARE-ISSUE",
AI1076="SPARE-HS","SPARE-ISSUE",
AI1076="Power Telco","RAN ISSUE",AI1076="no impacts","no impacts"
),"")</f>
        <v>ACCESS-ISSUE</v>
      </c>
      <c r="AI1076" s="85" t="s">
        <v>25</v>
      </c>
      <c r="AJ1076" s="57" t="str" cm="1">
        <f t="array" ref="AJ1076">IFERROR(_xlfn.IFS(
AI1076="MPR ISSUE","ACTIVE",
AI1076="BSS Hardware Issue","ACTIVE",
AI1076="Sites strategiques, MLL, Pylone, etc.","PASSIVE",
AI1076="AKTIVCO DEFAUT GE &amp; POWER Cabinet","PASSIVE",
AI1076="AKTIVCO Coupure ENEO &amp; Baisse de tension","PASSIVE",
AI1076="Coupure ENEO &amp; Baisse de tension","PASSIVE",
AI1076="Defaut GE &amp; POWER Cabinet","PASSIVE",
AI1076="Sharing","PASSIVE",
AI1076="Sites strategiques &amp; DataCenter","PASSIVE",
AI1076="Exclu","Exclu",
AI1076="SAT","ACTIVE",
AI1076="SPARE-ISSUE","SPARE-ISSUE",
AI1076="Fiber CAmtel","ACTIVE",
AI1076="Fiber AOF","ACTIVE",
AI1076="Projet OCM (HUAWEI)","PLANNED WORKS",
AI1076="Projet OCM (NOKIA)","PLANNED WORKS",
AI1076="ACCESS-ISSUE","ACCESS-ISSUE",
AI1076="Projet OCM (ZTE, NOKIA, autres projets)","PLANNED WORKS",
AI1076="No root CAuse","No root cause",
AI1076="ODU HS","ACTIVE",
AI1076="IP &amp; VLAN","ACTIVE",
AI1076="Warehouse HUAWEI","SPARE-ISSUE",
AI1076="SPARE-HS","SPARE-ISSUE",
AI1076="Power Telco","ACTIVE", AI1076="no impacts","no impacts"
),"")</f>
        <v>ACCESS-ISSUE</v>
      </c>
      <c r="AK1076" s="23" t="s">
        <v>5802</v>
      </c>
      <c r="AL1076" s="23" t="str">
        <f t="shared" si="28"/>
        <v>EXN_107</v>
      </c>
      <c r="AN1076" s="9" t="s">
        <v>5537</v>
      </c>
      <c r="AO1076" s="23" t="str">
        <f>_xlfn.XLOOKUP(B1076,'INCIDENT-05-03-2026'!E:E,'INCIDENT-05-03-2026'!F:F,"")</f>
        <v/>
      </c>
      <c r="AP1076" s="7" t="s">
        <v>5537</v>
      </c>
      <c r="AQ1076" s="6"/>
      <c r="AR1076" s="7"/>
      <c r="AS1076" s="3" t="str">
        <f>_xlfn.XLOOKUP(B1076,'[3]tt num | region | site id'!$C:$C,'[3]tt num | region | site id'!$Q:$Q,"")</f>
        <v/>
      </c>
      <c r="AT1076" s="24" t="str">
        <f>_xlfn.XLOOKUP(B1076,'[4]Cells Huawei 03052026 12h'!$B:$B,'[4]Cells Huawei 03052026 12h'!$T:$T,"")</f>
        <v/>
      </c>
      <c r="AU1076" s="24" t="str">
        <f>_xlfn.XLOOKUP(B1076,'[5]cells down 02052026 8h50'!$B:$B,'[5]cells down 02052026 8h50'!$R:$R,"")</f>
        <v/>
      </c>
      <c r="AV1076" s="24" t="str">
        <f>_xlfn.XLOOKUP(B1076,'[5]cells down 02052026 13h50'!$B:$B,'[5]cells down 02052026 13h50'!$R:$R,"")</f>
        <v/>
      </c>
      <c r="AW1076" s="24" t="str">
        <f>_xlfn.XLOOKUP(B1076,'[5]cells down 02052026 13h50'!$B:$B,'[5]cells down 02052026 13h50'!$R:$R,"")</f>
        <v/>
      </c>
      <c r="AX1076" s="24" t="str">
        <f>_xlfn.XLOOKUP(B1076,'[6]cell downs 03052026 8h40 '!$B:$B,'[6]cell downs 03052026 8h40 '!$R:$R,"")</f>
        <v xml:space="preserve">(05/03/2026 cell nokia): 29/04/2026 : Negociation d'access en cours 
28/04/2026 : Access issue 
27/04/2026 : Access issue || Negociation en cours 
23/04/2026 : Intervention ce jour || Acees issue || Negociation en cours 
22/04/2026 :  Fibre pas recue || ETD: Ce soir || Intervention demain 23/04/2026 
21/04/2026 : Expedition F.O Ce jour de Garoua 
20/04/2026 : Check and clean FRGU ant 1 || FME Eli ACTIVER pour investigation || Investigation en cours avec le level 0 || Investigation non aboutti FME ira sur site demain || ETA: 21042026 </v>
      </c>
      <c r="AY1076" s="24" t="str">
        <f>_xlfn.XLOOKUP(B1076,'[7]ALL SITES DOWN'!$D:$D,'[7]ALL SITES DOWN'!$J:$J,"")</f>
        <v/>
      </c>
      <c r="AZ1076" s="24" t="str">
        <f>_xlfn.XLOOKUP(B1076,'[8]ALL SITES DOWN'!$D:$D,'[8]ALL SITES DOWN'!$J:$J,"")</f>
        <v/>
      </c>
      <c r="BA1076" s="9" t="str">
        <f>_xlfn.XLOOKUP(B1076,[9]sheet1!$AC:$AC,[9]sheet1!$AF:$AF,"")</f>
        <v/>
      </c>
      <c r="BB1076" s="14" t="s">
        <v>5537</v>
      </c>
      <c r="BC1076" s="14" t="s">
        <v>5537</v>
      </c>
      <c r="BD1076" s="14" t="str">
        <f>_xlfn.XLOOKUP(B1076,'[10]cell downs 18042026 17h'!$B:$B,'[10]cell downs 18042026 17h'!$B:$B,"")</f>
        <v>EXN_107</v>
      </c>
      <c r="BE1076" s="14" t="str">
        <f>_xlfn.XLOOKUP(B1076,'[11]Cells Huawei 19042026 15h'!$B:$B,'[11]Cells Huawei 19042026 15h'!$B:$B,"")</f>
        <v/>
      </c>
      <c r="BF1076" s="9" t="str">
        <f>_xlfn.XLOOKUP(B1076,'[12]cells down 19042026 9H40'!$B:$B,'[12]cells down 19042026 9H40'!$B:$B,"")</f>
        <v/>
      </c>
      <c r="BG1076" s="9" t="s">
        <v>5537</v>
      </c>
      <c r="BH1076" s="9" t="s">
        <v>12</v>
      </c>
    </row>
    <row r="1077" spans="1:60" s="9" customFormat="1" x14ac:dyDescent="0.3">
      <c r="A1077" s="1" t="s">
        <v>2903</v>
      </c>
      <c r="B1077" s="8" t="s">
        <v>2904</v>
      </c>
      <c r="C1077" s="3" t="str">
        <f>_xlfn.XLOOKUP(B1077,'[1]daily break down'!$D:$D,'[1]daily break down'!$E:$E,"")</f>
        <v>Maroua</v>
      </c>
      <c r="D1077" s="1" t="s">
        <v>11</v>
      </c>
      <c r="E1077" s="1" t="s">
        <v>12</v>
      </c>
      <c r="F1077" s="3" t="s">
        <v>55</v>
      </c>
      <c r="G1077" s="1" t="s">
        <v>84</v>
      </c>
      <c r="H1077" s="40" t="str">
        <f>_xlfn.XLOOKUP(B1077,[2]CALCULATION!$B:$B,[2]CALCULATION!$H:$H,"")</f>
        <v>Huawei</v>
      </c>
      <c r="I1077" s="34">
        <v>0.27136071659917876</v>
      </c>
      <c r="J1077" s="34">
        <v>0.69710187111373645</v>
      </c>
      <c r="K1077" s="34">
        <v>0</v>
      </c>
      <c r="L1077" s="34">
        <v>0</v>
      </c>
      <c r="M1077" s="34">
        <v>0</v>
      </c>
      <c r="N1077" s="34">
        <v>0</v>
      </c>
      <c r="O1077" s="34">
        <v>0</v>
      </c>
      <c r="P1077" s="34">
        <v>0</v>
      </c>
      <c r="Q1077" s="34">
        <v>0</v>
      </c>
      <c r="R1077" s="34">
        <v>0</v>
      </c>
      <c r="S1077" s="35">
        <v>0</v>
      </c>
      <c r="T1077" s="35">
        <v>0</v>
      </c>
      <c r="U1077" s="35">
        <v>0</v>
      </c>
      <c r="V1077" s="35">
        <v>0.36524456886195078</v>
      </c>
      <c r="W1077" s="35">
        <v>0</v>
      </c>
      <c r="X1077" s="35">
        <v>4.8154711456968929E-3</v>
      </c>
      <c r="Y1077" s="35">
        <v>0</v>
      </c>
      <c r="Z1077" s="35">
        <v>0</v>
      </c>
      <c r="AA1077" s="35">
        <v>0</v>
      </c>
      <c r="AB1077" s="35">
        <v>0</v>
      </c>
      <c r="AC1077" s="35">
        <v>0</v>
      </c>
      <c r="AD1077" s="35">
        <v>0</v>
      </c>
      <c r="AE1077" s="58" t="s">
        <v>5560</v>
      </c>
      <c r="AF1077" s="58"/>
      <c r="AG1077" s="57" t="str" cm="1">
        <f t="array" ref="AG1077">IFERROR(_xlfn.IFS(
AI1077="MPR ISSUE","PDH",
AI1077="BSS Hardware Issue","BSS",
AI1077="Sites strategiques, MLL, Pylone, etc.","ENVTECH",
AI1077="AKTIVCO DEFAUT GE &amp; POWER Cabinet","AKTIVCO",
AI1077="AKTIVCO Coupure ENEO &amp; Baisse de tension","AKTIVCO GRID ONLY",
AI1077="Coupure ENEO &amp; Baisse de tension","IHS GRID ONLY",
AI1077="Defaut GE &amp; POWER Cabinet","IHS",
AI1077="Sharing","Partners",
AI1077="Sites strategiques &amp; DataCenter","SST &amp; DC",
AI1077="Exclu","Exclu",
AI1077="SAT","SAT",
AI1077="SPARE-ISSUE","SPARE-ISSUE",
AI1077="Fiber CAmtel","TRANS_FO_CAMTEL",
AI1077="Fiber AOF","Fiber AOF",
AI1077="Projet OCM (HUAWEI)","TRAVAUX-HUAWEI",
AI1077="Projet OCM (NOKIA)","TRAVAUX-NOKIA",
AI1077="ACCESS-ISSUE","ACCESS-ISSUE",
AI1077="Projet OCM (ZTE, NOKIA, autres projets)","TRAVAUX OCM",
AI1077="No root CAuse","No root cause",
AI1077="ODU HS","PDH",
AI1077="IP &amp; VLAN","PDH",
AI1077="Warehouse HUAWEI","SPARE-ISSUE",
AI1077="SPARE-HS","SPARE-ISSUE",
AI1077="Power Telco","BSS",AI1077="no impacts","no impacts"
),"")</f>
        <v>no impacts</v>
      </c>
      <c r="AH1077" s="57" t="str" cm="1">
        <f t="array" ref="AH1077">IFERROR(_xlfn.IFS(
AI1077="MPR ISSUE","TX ISSUE",
AI1077="BSS Hardware Issue","RAN ISSUE",
AI1077="Sites strategiques, MLL, Pylone, etc.","ENVTECH",
AI1077="AKTIVCO DEFAUT GE &amp; POWER Cabinet","POWER ISSUE",
AI1077="AKTIVCO Coupure ENEO &amp; Baisse de tension","POWER ISSUE",
AI1077="Coupure ENEO &amp; Baisse de tension","POWER ISSUE",
AI1077="Defaut GE &amp; POWER Cabinet","POWER ISSUE",
AI1077="Sharing","POWER ISSUE",
AI1077="Sites strategiques &amp; DataCenter","POWER ISSUE",
AI1077="Exclu","Exclu",
AI1077="SAT","TX ISSUE",
AI1077="SPARE-ISSUE","SPARE-ISSUE",
AI1077="Fiber CAmtel","TX ISSUE",
AI1077="Fiber AOF","TX ISSUE",
AI1077="Projet OCM (HUAWEI)","TRAVAUX-HUAWEI",
AI1077="Projet OCM (NOKIA)","TRAVAUX -NOKIA",
AI1077="ACCESS-ISSUE","ACCESS-ISSUE",
AI1077="Projet OCM (ZTE, NOKIA, autres projets)","TRAVAUX OCM",
AI1077="No root CAuse","No root cause",
AI1077="ODU HS","TX ISSUE",
AI1077="IP &amp; VLAN","TX ISSUE",
AI1077="Warehouse HUAWEI","SPARE-ISSUE",
AI1077="SPARE-HS","SPARE-ISSUE",
AI1077="Power Telco","RAN ISSUE",AI1077="no impacts","no impacts"
),"")</f>
        <v>no impacts</v>
      </c>
      <c r="AI1077" s="85" t="s">
        <v>5998</v>
      </c>
      <c r="AJ1077" s="57" t="str" cm="1">
        <f t="array" ref="AJ1077">IFERROR(_xlfn.IFS(
AI1077="MPR ISSUE","ACTIVE",
AI1077="BSS Hardware Issue","ACTIVE",
AI1077="Sites strategiques, MLL, Pylone, etc.","PASSIVE",
AI1077="AKTIVCO DEFAUT GE &amp; POWER Cabinet","PASSIVE",
AI1077="AKTIVCO Coupure ENEO &amp; Baisse de tension","PASSIVE",
AI1077="Coupure ENEO &amp; Baisse de tension","PASSIVE",
AI1077="Defaut GE &amp; POWER Cabinet","PASSIVE",
AI1077="Sharing","PASSIVE",
AI1077="Sites strategiques &amp; DataCenter","PASSIVE",
AI1077="Exclu","Exclu",
AI1077="SAT","ACTIVE",
AI1077="SPARE-ISSUE","SPARE-ISSUE",
AI1077="Fiber CAmtel","ACTIVE",
AI1077="Fiber AOF","ACTIVE",
AI1077="Projet OCM (HUAWEI)","PLANNED WORKS",
AI1077="Projet OCM (NOKIA)","PLANNED WORKS",
AI1077="ACCESS-ISSUE","ACCESS-ISSUE",
AI1077="Projet OCM (ZTE, NOKIA, autres projets)","PLANNED WORKS",
AI1077="No root CAuse","No root cause",
AI1077="ODU HS","ACTIVE",
AI1077="IP &amp; VLAN","ACTIVE",
AI1077="Warehouse HUAWEI","SPARE-ISSUE",
AI1077="SPARE-HS","SPARE-ISSUE",
AI1077="Power Telco","ACTIVE", AI1077="no impacts","no impacts"
),"")</f>
        <v>no impacts</v>
      </c>
      <c r="AK1077" s="23" t="s">
        <v>5537</v>
      </c>
      <c r="AL1077" s="23" t="str">
        <f t="shared" si="28"/>
        <v>EXN_117</v>
      </c>
      <c r="AN1077" s="9" t="s">
        <v>5537</v>
      </c>
      <c r="AO1077" s="23" t="str">
        <f>_xlfn.XLOOKUP(B1077,'INCIDENT-05-03-2026'!E:E,'INCIDENT-05-03-2026'!F:F,"")</f>
        <v/>
      </c>
      <c r="AP1077" s="7" t="s">
        <v>5537</v>
      </c>
      <c r="AQ1077" s="6"/>
      <c r="AR1077" s="7"/>
      <c r="AS1077" s="3" t="str">
        <f>_xlfn.XLOOKUP(B1077,'[3]tt num | region | site id'!$C:$C,'[3]tt num | region | site id'!$Q:$Q,"")</f>
        <v/>
      </c>
      <c r="AT1077" s="24" t="str">
        <f>_xlfn.XLOOKUP(B1077,'[4]Cells Huawei 03052026 12h'!$B:$B,'[4]Cells Huawei 03052026 12h'!$T:$T,"")</f>
        <v/>
      </c>
      <c r="AU1077" s="24" t="str">
        <f>_xlfn.XLOOKUP(B1077,'[5]cells down 02052026 8h50'!$B:$B,'[5]cells down 02052026 8h50'!$R:$R,"")</f>
        <v/>
      </c>
      <c r="AV1077" s="24" t="str">
        <f>_xlfn.XLOOKUP(B1077,'[5]cells down 02052026 13h50'!$B:$B,'[5]cells down 02052026 13h50'!$R:$R,"")</f>
        <v/>
      </c>
      <c r="AW1077" s="24" t="str">
        <f>_xlfn.XLOOKUP(B1077,'[5]cells down 02052026 13h50'!$B:$B,'[5]cells down 02052026 13h50'!$R:$R,"")</f>
        <v/>
      </c>
      <c r="AX1077" s="24" t="str">
        <f>_xlfn.XLOOKUP(B1077,'[6]cell downs 03052026 8h40 '!$B:$B,'[6]cell downs 03052026 8h40 '!$R:$R,"")</f>
        <v/>
      </c>
      <c r="AY1077" s="24" t="str">
        <f>_xlfn.XLOOKUP(B1077,'[7]ALL SITES DOWN'!$D:$D,'[7]ALL SITES DOWN'!$J:$J,"")</f>
        <v/>
      </c>
      <c r="AZ1077" s="24" t="str">
        <f>_xlfn.XLOOKUP(B1077,'[8]ALL SITES DOWN'!$D:$D,'[8]ALL SITES DOWN'!$J:$J,"")</f>
        <v/>
      </c>
      <c r="BA1077" s="9" t="str">
        <f>_xlfn.XLOOKUP(B1077,[9]sheet1!$AC:$AC,[9]sheet1!$AF:$AF,"")</f>
        <v/>
      </c>
      <c r="BB1077" s="14" t="s">
        <v>5537</v>
      </c>
      <c r="BC1077" s="14" t="s">
        <v>5537</v>
      </c>
      <c r="BD1077" s="14" t="str">
        <f>_xlfn.XLOOKUP(B1077,'[10]cell downs 18042026 17h'!$B:$B,'[10]cell downs 18042026 17h'!$B:$B,"")</f>
        <v/>
      </c>
      <c r="BE1077" s="14" t="str">
        <f>_xlfn.XLOOKUP(B1077,'[11]Cells Huawei 19042026 15h'!$B:$B,'[11]Cells Huawei 19042026 15h'!$B:$B,"")</f>
        <v/>
      </c>
      <c r="BF1077" s="9" t="str">
        <f>_xlfn.XLOOKUP(B1077,'[12]cells down 19042026 9H40'!$B:$B,'[12]cells down 19042026 9H40'!$B:$B,"")</f>
        <v/>
      </c>
      <c r="BG1077" s="9" t="s">
        <v>2904</v>
      </c>
      <c r="BH1077" s="9" t="s">
        <v>5537</v>
      </c>
    </row>
    <row r="1078" spans="1:60" s="9" customFormat="1" x14ac:dyDescent="0.3">
      <c r="A1078" s="1" t="s">
        <v>2464</v>
      </c>
      <c r="B1078" s="8" t="s">
        <v>2465</v>
      </c>
      <c r="C1078" s="3" t="str">
        <f>_xlfn.XLOOKUP(B1078,'[1]daily break down'!$D:$D,'[1]daily break down'!$E:$E,"")</f>
        <v>Douala</v>
      </c>
      <c r="D1078" s="1" t="s">
        <v>21</v>
      </c>
      <c r="E1078" s="1" t="s">
        <v>22</v>
      </c>
      <c r="F1078" s="3" t="s">
        <v>31</v>
      </c>
      <c r="G1078" s="1" t="s">
        <v>32</v>
      </c>
      <c r="H1078" s="42" t="str">
        <f>_xlfn.XLOOKUP(B1078,[2]CALCULATION!$B:$B,[2]CALCULATION!$H:$H,"")</f>
        <v>ZTE</v>
      </c>
      <c r="I1078" s="34">
        <v>14.823232971780627</v>
      </c>
      <c r="J1078" s="34">
        <v>0</v>
      </c>
      <c r="K1078" s="34">
        <v>0</v>
      </c>
      <c r="L1078" s="34">
        <v>0</v>
      </c>
      <c r="M1078" s="34">
        <v>7.7422074975815713E-2</v>
      </c>
      <c r="N1078" s="34">
        <v>0</v>
      </c>
      <c r="O1078" s="34">
        <v>0</v>
      </c>
      <c r="P1078" s="34">
        <v>0</v>
      </c>
      <c r="Q1078" s="34">
        <v>0</v>
      </c>
      <c r="R1078" s="34">
        <v>0</v>
      </c>
      <c r="S1078" s="35">
        <v>0</v>
      </c>
      <c r="T1078" s="35">
        <v>0</v>
      </c>
      <c r="U1078" s="35">
        <v>0</v>
      </c>
      <c r="V1078" s="35">
        <v>0</v>
      </c>
      <c r="W1078" s="35">
        <v>0</v>
      </c>
      <c r="X1078" s="35">
        <v>4.0307276997313627E-3</v>
      </c>
      <c r="Y1078" s="35">
        <v>0</v>
      </c>
      <c r="Z1078" s="35">
        <v>0</v>
      </c>
      <c r="AA1078" s="35">
        <v>0</v>
      </c>
      <c r="AB1078" s="35">
        <v>0</v>
      </c>
      <c r="AC1078" s="35">
        <v>0</v>
      </c>
      <c r="AD1078" s="35">
        <v>0</v>
      </c>
      <c r="AE1078" s="58" t="s">
        <v>5560</v>
      </c>
      <c r="AF1078" s="58"/>
      <c r="AG1078" s="57" t="str" cm="1">
        <f t="array" ref="AG1078">IFERROR(_xlfn.IFS(
AI1078="MPR ISSUE","PDH",
AI1078="BSS Hardware Issue","BSS",
AI1078="Sites strategiques, MLL, Pylone, etc.","ENVTECH",
AI1078="AKTIVCO DEFAUT GE &amp; POWER Cabinet","AKTIVCO",
AI1078="AKTIVCO Coupure ENEO &amp; Baisse de tension","AKTIVCO GRID ONLY",
AI1078="Coupure ENEO &amp; Baisse de tension","IHS GRID ONLY",
AI1078="Defaut GE &amp; POWER Cabinet","IHS",
AI1078="Sharing","Partners",
AI1078="Sites strategiques &amp; DataCenter","SST &amp; DC",
AI1078="Exclu","Exclu",
AI1078="SAT","SAT",
AI1078="SPARE-ISSUE","SPARE-ISSUE",
AI1078="Fiber CAmtel","TRANS_FO_CAMTEL",
AI1078="Fiber AOF","Fiber AOF",
AI1078="Projet OCM (HUAWEI)","TRAVAUX-HUAWEI",
AI1078="Projet OCM (NOKIA)","TRAVAUX-NOKIA",
AI1078="ACCESS-ISSUE","ACCESS-ISSUE",
AI1078="Projet OCM (ZTE, NOKIA, autres projets)","TRAVAUX OCM",
AI1078="No root CAuse","No root cause",
AI1078="ODU HS","PDH",
AI1078="IP &amp; VLAN","PDH",
AI1078="Warehouse HUAWEI","SPARE-ISSUE",
AI1078="SPARE-HS","SPARE-ISSUE",
AI1078="Power Telco","BSS",AI1078="no impacts","no impacts"
),"")</f>
        <v>no impacts</v>
      </c>
      <c r="AH1078" s="57" t="str" cm="1">
        <f t="array" ref="AH1078">IFERROR(_xlfn.IFS(
AI1078="MPR ISSUE","TX ISSUE",
AI1078="BSS Hardware Issue","RAN ISSUE",
AI1078="Sites strategiques, MLL, Pylone, etc.","ENVTECH",
AI1078="AKTIVCO DEFAUT GE &amp; POWER Cabinet","POWER ISSUE",
AI1078="AKTIVCO Coupure ENEO &amp; Baisse de tension","POWER ISSUE",
AI1078="Coupure ENEO &amp; Baisse de tension","POWER ISSUE",
AI1078="Defaut GE &amp; POWER Cabinet","POWER ISSUE",
AI1078="Sharing","POWER ISSUE",
AI1078="Sites strategiques &amp; DataCenter","POWER ISSUE",
AI1078="Exclu","Exclu",
AI1078="SAT","TX ISSUE",
AI1078="SPARE-ISSUE","SPARE-ISSUE",
AI1078="Fiber CAmtel","TX ISSUE",
AI1078="Fiber AOF","TX ISSUE",
AI1078="Projet OCM (HUAWEI)","TRAVAUX-HUAWEI",
AI1078="Projet OCM (NOKIA)","TRAVAUX -NOKIA",
AI1078="ACCESS-ISSUE","ACCESS-ISSUE",
AI1078="Projet OCM (ZTE, NOKIA, autres projets)","TRAVAUX OCM",
AI1078="No root CAuse","No root cause",
AI1078="ODU HS","TX ISSUE",
AI1078="IP &amp; VLAN","TX ISSUE",
AI1078="Warehouse HUAWEI","SPARE-ISSUE",
AI1078="SPARE-HS","SPARE-ISSUE",
AI1078="Power Telco","RAN ISSUE",AI1078="no impacts","no impacts"
),"")</f>
        <v>no impacts</v>
      </c>
      <c r="AI1078" s="85" t="s">
        <v>5998</v>
      </c>
      <c r="AJ1078" s="57" t="str" cm="1">
        <f t="array" ref="AJ1078">IFERROR(_xlfn.IFS(
AI1078="MPR ISSUE","ACTIVE",
AI1078="BSS Hardware Issue","ACTIVE",
AI1078="Sites strategiques, MLL, Pylone, etc.","PASSIVE",
AI1078="AKTIVCO DEFAUT GE &amp; POWER Cabinet","PASSIVE",
AI1078="AKTIVCO Coupure ENEO &amp; Baisse de tension","PASSIVE",
AI1078="Coupure ENEO &amp; Baisse de tension","PASSIVE",
AI1078="Defaut GE &amp; POWER Cabinet","PASSIVE",
AI1078="Sharing","PASSIVE",
AI1078="Sites strategiques &amp; DataCenter","PASSIVE",
AI1078="Exclu","Exclu",
AI1078="SAT","ACTIVE",
AI1078="SPARE-ISSUE","SPARE-ISSUE",
AI1078="Fiber CAmtel","ACTIVE",
AI1078="Fiber AOF","ACTIVE",
AI1078="Projet OCM (HUAWEI)","PLANNED WORKS",
AI1078="Projet OCM (NOKIA)","PLANNED WORKS",
AI1078="ACCESS-ISSUE","ACCESS-ISSUE",
AI1078="Projet OCM (ZTE, NOKIA, autres projets)","PLANNED WORKS",
AI1078="No root CAuse","No root cause",
AI1078="ODU HS","ACTIVE",
AI1078="IP &amp; VLAN","ACTIVE",
AI1078="Warehouse HUAWEI","SPARE-ISSUE",
AI1078="SPARE-HS","SPARE-ISSUE",
AI1078="Power Telco","ACTIVE", AI1078="no impacts","no impacts"
),"")</f>
        <v>no impacts</v>
      </c>
      <c r="AK1078" s="23" t="s">
        <v>5537</v>
      </c>
      <c r="AL1078" s="23" t="str">
        <f t="shared" si="28"/>
        <v>LIT_758</v>
      </c>
      <c r="AN1078" s="9" t="s">
        <v>5537</v>
      </c>
      <c r="AO1078" s="23" t="str">
        <f>_xlfn.XLOOKUP(B1078,'INCIDENT-05-03-2026'!E:E,'INCIDENT-05-03-2026'!F:F,"")</f>
        <v/>
      </c>
      <c r="AP1078" s="7" t="s">
        <v>5537</v>
      </c>
      <c r="AQ1078" s="6"/>
      <c r="AR1078" s="7"/>
      <c r="AS1078" s="3" t="str">
        <f>_xlfn.XLOOKUP(B1078,'[3]tt num | region | site id'!$C:$C,'[3]tt num | region | site id'!$Q:$Q,"")</f>
        <v/>
      </c>
      <c r="AT1078" s="24" t="str">
        <f>_xlfn.XLOOKUP(B1078,'[4]Cells Huawei 03052026 12h'!$B:$B,'[4]Cells Huawei 03052026 12h'!$T:$T,"")</f>
        <v/>
      </c>
      <c r="AU1078" s="24" t="str">
        <f>_xlfn.XLOOKUP(B1078,'[5]cells down 02052026 8h50'!$B:$B,'[5]cells down 02052026 8h50'!$R:$R,"")</f>
        <v/>
      </c>
      <c r="AV1078" s="24" t="str">
        <f>_xlfn.XLOOKUP(B1078,'[5]cells down 02052026 13h50'!$B:$B,'[5]cells down 02052026 13h50'!$R:$R,"")</f>
        <v/>
      </c>
      <c r="AW1078" s="24" t="str">
        <f>_xlfn.XLOOKUP(B1078,'[5]cells down 02052026 13h50'!$B:$B,'[5]cells down 02052026 13h50'!$R:$R,"")</f>
        <v/>
      </c>
      <c r="AX1078" s="24" t="str">
        <f>_xlfn.XLOOKUP(B1078,'[6]cell downs 03052026 8h40 '!$B:$B,'[6]cell downs 03052026 8h40 '!$R:$R,"")</f>
        <v/>
      </c>
      <c r="AY1078" s="24" t="str">
        <f>_xlfn.XLOOKUP(B1078,'[7]ALL SITES DOWN'!$D:$D,'[7]ALL SITES DOWN'!$J:$J,"")</f>
        <v/>
      </c>
      <c r="AZ1078" s="24" t="str">
        <f>_xlfn.XLOOKUP(B1078,'[8]ALL SITES DOWN'!$D:$D,'[8]ALL SITES DOWN'!$J:$J,"")</f>
        <v/>
      </c>
      <c r="BA1078" s="9" t="str">
        <f>_xlfn.XLOOKUP(B1078,[9]sheet1!$AC:$AC,[9]sheet1!$AF:$AF,"")</f>
        <v/>
      </c>
      <c r="BB1078" s="14" t="s">
        <v>5537</v>
      </c>
      <c r="BC1078" s="14" t="s">
        <v>5537</v>
      </c>
      <c r="BD1078" s="14" t="str">
        <f>_xlfn.XLOOKUP(B1078,'[10]cell downs 18042026 17h'!$B:$B,'[10]cell downs 18042026 17h'!$B:$B,"")</f>
        <v/>
      </c>
      <c r="BE1078" s="14" t="str">
        <f>_xlfn.XLOOKUP(B1078,'[11]Cells Huawei 19042026 15h'!$B:$B,'[11]Cells Huawei 19042026 15h'!$B:$B,"")</f>
        <v/>
      </c>
      <c r="BF1078" s="9" t="str">
        <f>_xlfn.XLOOKUP(B1078,'[12]cells down 19042026 9H40'!$B:$B,'[12]cells down 19042026 9H40'!$B:$B,"")</f>
        <v/>
      </c>
      <c r="BG1078" s="9" t="s">
        <v>5537</v>
      </c>
      <c r="BH1078" s="9" t="s">
        <v>12</v>
      </c>
    </row>
    <row r="1079" spans="1:60" s="9" customFormat="1" x14ac:dyDescent="0.3">
      <c r="A1079" s="3" t="s">
        <v>2451</v>
      </c>
      <c r="B1079" s="31" t="s">
        <v>2452</v>
      </c>
      <c r="C1079" s="3" t="str">
        <f>_xlfn.XLOOKUP(B1079,'[1]daily break down'!$D:$D,'[1]daily break down'!$E:$E,"")</f>
        <v>Douala</v>
      </c>
      <c r="D1079" s="3" t="s">
        <v>357</v>
      </c>
      <c r="E1079" s="3" t="s">
        <v>12</v>
      </c>
      <c r="F1079" s="3" t="s">
        <v>31</v>
      </c>
      <c r="G1079" s="3" t="s">
        <v>32</v>
      </c>
      <c r="H1079" s="42" t="str">
        <f>_xlfn.XLOOKUP(B1079,[2]CALCULATION!$B:$B,[2]CALCULATION!$H:$H,"")</f>
        <v>ZTE</v>
      </c>
      <c r="I1079" s="34">
        <v>0</v>
      </c>
      <c r="J1079" s="34">
        <v>0</v>
      </c>
      <c r="K1079" s="34">
        <v>0</v>
      </c>
      <c r="L1079" s="34">
        <v>0</v>
      </c>
      <c r="M1079" s="34">
        <v>0.22379456272668369</v>
      </c>
      <c r="N1079" s="34">
        <v>0</v>
      </c>
      <c r="O1079" s="34">
        <v>0</v>
      </c>
      <c r="P1079" s="34">
        <v>0</v>
      </c>
      <c r="Q1079" s="34">
        <v>0</v>
      </c>
      <c r="R1079" s="34">
        <v>0.98326570271635383</v>
      </c>
      <c r="S1079" s="35">
        <v>0</v>
      </c>
      <c r="T1079" s="35">
        <v>0</v>
      </c>
      <c r="U1079" s="35">
        <v>0</v>
      </c>
      <c r="V1079" s="35">
        <v>0</v>
      </c>
      <c r="W1079" s="35">
        <v>0</v>
      </c>
      <c r="X1079" s="35">
        <v>3.4064999586228654E-3</v>
      </c>
      <c r="Y1079" s="35">
        <v>0</v>
      </c>
      <c r="Z1079" s="35">
        <v>0</v>
      </c>
      <c r="AA1079" s="35">
        <v>0</v>
      </c>
      <c r="AB1079" s="35">
        <v>0</v>
      </c>
      <c r="AC1079" s="35">
        <v>0</v>
      </c>
      <c r="AD1079" s="35">
        <v>0</v>
      </c>
      <c r="AE1079" s="58" t="s">
        <v>5560</v>
      </c>
      <c r="AF1079" s="58"/>
      <c r="AG1079" s="57" t="str" cm="1">
        <f t="array" ref="AG1079">IFERROR(_xlfn.IFS(
AI1079="MPR ISSUE","PDH",
AI1079="BSS Hardware Issue","BSS",
AI1079="Sites strategiques, MLL, Pylone, etc.","ENVTECH",
AI1079="AKTIVCO DEFAUT GE &amp; POWER Cabinet","AKTIVCO",
AI1079="AKTIVCO Coupure ENEO &amp; Baisse de tension","AKTIVCO GRID ONLY",
AI1079="Coupure ENEO &amp; Baisse de tension","IHS GRID ONLY",
AI1079="Defaut GE &amp; POWER Cabinet","IHS",
AI1079="Sharing","Partners",
AI1079="Sites strategiques &amp; DataCenter","SST &amp; DC",
AI1079="Exclu","Exclu",
AI1079="SAT","SAT",
AI1079="SPARE-ISSUE","SPARE-ISSUE",
AI1079="Fiber CAmtel","TRANS_FO_CAMTEL",
AI1079="Fiber AOF","Fiber AOF",
AI1079="Projet OCM (HUAWEI)","TRAVAUX-HUAWEI",
AI1079="Projet OCM (NOKIA)","TRAVAUX-NOKIA",
AI1079="ACCESS-ISSUE","ACCESS-ISSUE",
AI1079="Projet OCM (ZTE, NOKIA, autres projets)","TRAVAUX OCM",
AI1079="No root CAuse","No root cause",
AI1079="ODU HS","PDH",
AI1079="IP &amp; VLAN","PDH",
AI1079="Warehouse HUAWEI","SPARE-ISSUE",
AI1079="SPARE-HS","SPARE-ISSUE",
AI1079="Power Telco","BSS",AI1079="no impacts","no impacts"
),"")</f>
        <v>no impacts</v>
      </c>
      <c r="AH1079" s="57" t="str" cm="1">
        <f t="array" ref="AH1079">IFERROR(_xlfn.IFS(
AI1079="MPR ISSUE","TX ISSUE",
AI1079="BSS Hardware Issue","RAN ISSUE",
AI1079="Sites strategiques, MLL, Pylone, etc.","ENVTECH",
AI1079="AKTIVCO DEFAUT GE &amp; POWER Cabinet","POWER ISSUE",
AI1079="AKTIVCO Coupure ENEO &amp; Baisse de tension","POWER ISSUE",
AI1079="Coupure ENEO &amp; Baisse de tension","POWER ISSUE",
AI1079="Defaut GE &amp; POWER Cabinet","POWER ISSUE",
AI1079="Sharing","POWER ISSUE",
AI1079="Sites strategiques &amp; DataCenter","POWER ISSUE",
AI1079="Exclu","Exclu",
AI1079="SAT","TX ISSUE",
AI1079="SPARE-ISSUE","SPARE-ISSUE",
AI1079="Fiber CAmtel","TX ISSUE",
AI1079="Fiber AOF","TX ISSUE",
AI1079="Projet OCM (HUAWEI)","TRAVAUX-HUAWEI",
AI1079="Projet OCM (NOKIA)","TRAVAUX -NOKIA",
AI1079="ACCESS-ISSUE","ACCESS-ISSUE",
AI1079="Projet OCM (ZTE, NOKIA, autres projets)","TRAVAUX OCM",
AI1079="No root CAuse","No root cause",
AI1079="ODU HS","TX ISSUE",
AI1079="IP &amp; VLAN","TX ISSUE",
AI1079="Warehouse HUAWEI","SPARE-ISSUE",
AI1079="SPARE-HS","SPARE-ISSUE",
AI1079="Power Telco","RAN ISSUE",AI1079="no impacts","no impacts"
),"")</f>
        <v>no impacts</v>
      </c>
      <c r="AI1079" s="85" t="s">
        <v>5998</v>
      </c>
      <c r="AJ1079" s="57" t="str" cm="1">
        <f t="array" ref="AJ1079">IFERROR(_xlfn.IFS(
AI1079="MPR ISSUE","ACTIVE",
AI1079="BSS Hardware Issue","ACTIVE",
AI1079="Sites strategiques, MLL, Pylone, etc.","PASSIVE",
AI1079="AKTIVCO DEFAUT GE &amp; POWER Cabinet","PASSIVE",
AI1079="AKTIVCO Coupure ENEO &amp; Baisse de tension","PASSIVE",
AI1079="Coupure ENEO &amp; Baisse de tension","PASSIVE",
AI1079="Defaut GE &amp; POWER Cabinet","PASSIVE",
AI1079="Sharing","PASSIVE",
AI1079="Sites strategiques &amp; DataCenter","PASSIVE",
AI1079="Exclu","Exclu",
AI1079="SAT","ACTIVE",
AI1079="SPARE-ISSUE","SPARE-ISSUE",
AI1079="Fiber CAmtel","ACTIVE",
AI1079="Fiber AOF","ACTIVE",
AI1079="Projet OCM (HUAWEI)","PLANNED WORKS",
AI1079="Projet OCM (NOKIA)","PLANNED WORKS",
AI1079="ACCESS-ISSUE","ACCESS-ISSUE",
AI1079="Projet OCM (ZTE, NOKIA, autres projets)","PLANNED WORKS",
AI1079="No root CAuse","No root cause",
AI1079="ODU HS","ACTIVE",
AI1079="IP &amp; VLAN","ACTIVE",
AI1079="Warehouse HUAWEI","SPARE-ISSUE",
AI1079="SPARE-HS","SPARE-ISSUE",
AI1079="Power Telco","ACTIVE", AI1079="no impacts","no impacts"
),"")</f>
        <v>no impacts</v>
      </c>
      <c r="AK1079" s="23" t="s">
        <v>5537</v>
      </c>
      <c r="AL1079" s="23" t="str">
        <f t="shared" si="28"/>
        <v>LIT_834</v>
      </c>
      <c r="AN1079" s="9" t="s">
        <v>5537</v>
      </c>
      <c r="AO1079" s="23" t="str">
        <f>_xlfn.XLOOKUP(B1079,'INCIDENT-05-03-2026'!E:E,'INCIDENT-05-03-2026'!F:F,"")</f>
        <v/>
      </c>
      <c r="AP1079" s="7" t="s">
        <v>5537</v>
      </c>
      <c r="AQ1079" s="6"/>
      <c r="AR1079" s="7"/>
      <c r="AS1079" s="3" t="str">
        <f>_xlfn.XLOOKUP(B1079,'[3]tt num | region | site id'!$C:$C,'[3]tt num | region | site id'!$Q:$Q,"")</f>
        <v/>
      </c>
      <c r="AT1079" s="24" t="str">
        <f>_xlfn.XLOOKUP(B1079,'[4]Cells Huawei 03052026 12h'!$B:$B,'[4]Cells Huawei 03052026 12h'!$T:$T,"")</f>
        <v/>
      </c>
      <c r="AU1079" s="24" t="str">
        <f>_xlfn.XLOOKUP(B1079,'[5]cells down 02052026 8h50'!$B:$B,'[5]cells down 02052026 8h50'!$R:$R,"")</f>
        <v/>
      </c>
      <c r="AV1079" s="24" t="str">
        <f>_xlfn.XLOOKUP(B1079,'[5]cells down 02052026 13h50'!$B:$B,'[5]cells down 02052026 13h50'!$R:$R,"")</f>
        <v/>
      </c>
      <c r="AW1079" s="24" t="str">
        <f>_xlfn.XLOOKUP(B1079,'[5]cells down 02052026 13h50'!$B:$B,'[5]cells down 02052026 13h50'!$R:$R,"")</f>
        <v/>
      </c>
      <c r="AX1079" s="24" t="str">
        <f>_xlfn.XLOOKUP(B1079,'[6]cell downs 03052026 8h40 '!$B:$B,'[6]cell downs 03052026 8h40 '!$R:$R,"")</f>
        <v/>
      </c>
      <c r="AY1079" s="24" t="str">
        <f>_xlfn.XLOOKUP(B1079,'[7]ALL SITES DOWN'!$D:$D,'[7]ALL SITES DOWN'!$J:$J,"")</f>
        <v/>
      </c>
      <c r="AZ1079" s="24" t="str">
        <f>_xlfn.XLOOKUP(B1079,'[8]ALL SITES DOWN'!$D:$D,'[8]ALL SITES DOWN'!$J:$J,"")</f>
        <v/>
      </c>
      <c r="BA1079" s="9" t="str">
        <f>_xlfn.XLOOKUP(B1079,[9]sheet1!$AC:$AC,[9]sheet1!$AF:$AF,"")</f>
        <v/>
      </c>
      <c r="BB1079" s="14" t="s">
        <v>5537</v>
      </c>
      <c r="BC1079" s="14" t="s">
        <v>5537</v>
      </c>
      <c r="BD1079" s="14" t="str">
        <f>_xlfn.XLOOKUP(B1079,'[10]cell downs 18042026 17h'!$B:$B,'[10]cell downs 18042026 17h'!$B:$B,"")</f>
        <v/>
      </c>
      <c r="BE1079" s="14" t="str">
        <f>_xlfn.XLOOKUP(B1079,'[11]Cells Huawei 19042026 15h'!$B:$B,'[11]Cells Huawei 19042026 15h'!$B:$B,"")</f>
        <v/>
      </c>
      <c r="BF1079" s="9" t="str">
        <f>_xlfn.XLOOKUP(B1079,'[12]cells down 19042026 9H40'!$B:$B,'[12]cells down 19042026 9H40'!$B:$B,"")</f>
        <v/>
      </c>
      <c r="BG1079" s="9" t="s">
        <v>2452</v>
      </c>
      <c r="BH1079" s="9" t="s">
        <v>12</v>
      </c>
    </row>
    <row r="1080" spans="1:60" s="9" customFormat="1" x14ac:dyDescent="0.3">
      <c r="A1080" s="1" t="s">
        <v>2453</v>
      </c>
      <c r="B1080" s="8" t="s">
        <v>2454</v>
      </c>
      <c r="C1080" s="3" t="str">
        <f>_xlfn.XLOOKUP(B1080,'[1]daily break down'!$D:$D,'[1]daily break down'!$E:$E,"")</f>
        <v>Douala</v>
      </c>
      <c r="D1080" s="1" t="s">
        <v>11</v>
      </c>
      <c r="E1080" s="1" t="s">
        <v>12</v>
      </c>
      <c r="F1080" s="3" t="s">
        <v>31</v>
      </c>
      <c r="G1080" s="1" t="s">
        <v>32</v>
      </c>
      <c r="H1080" s="42" t="str">
        <f>_xlfn.XLOOKUP(B1080,[2]CALCULATION!$B:$B,[2]CALCULATION!$H:$H,"")</f>
        <v>ZTE</v>
      </c>
      <c r="I1080" s="34">
        <v>0</v>
      </c>
      <c r="J1080" s="34">
        <v>0</v>
      </c>
      <c r="K1080" s="34">
        <v>0</v>
      </c>
      <c r="L1080" s="34">
        <v>0</v>
      </c>
      <c r="M1080" s="34">
        <v>0.30986665068643598</v>
      </c>
      <c r="N1080" s="34">
        <v>0</v>
      </c>
      <c r="O1080" s="34">
        <v>0</v>
      </c>
      <c r="P1080" s="34">
        <v>0</v>
      </c>
      <c r="Q1080" s="34">
        <v>0</v>
      </c>
      <c r="R1080" s="34">
        <v>0</v>
      </c>
      <c r="S1080" s="35">
        <v>0</v>
      </c>
      <c r="T1080" s="35">
        <v>0</v>
      </c>
      <c r="U1080" s="35">
        <v>0</v>
      </c>
      <c r="V1080" s="35">
        <v>0</v>
      </c>
      <c r="W1080" s="35">
        <v>0</v>
      </c>
      <c r="X1080" s="35">
        <v>3.3708298019880113E-3</v>
      </c>
      <c r="Y1080" s="35">
        <v>0</v>
      </c>
      <c r="Z1080" s="35">
        <v>0</v>
      </c>
      <c r="AA1080" s="35">
        <v>0</v>
      </c>
      <c r="AB1080" s="35">
        <v>0</v>
      </c>
      <c r="AC1080" s="35">
        <v>0</v>
      </c>
      <c r="AD1080" s="35">
        <v>0</v>
      </c>
      <c r="AE1080" s="58" t="s">
        <v>5560</v>
      </c>
      <c r="AF1080" s="58"/>
      <c r="AG1080" s="57" t="str" cm="1">
        <f t="array" ref="AG1080">IFERROR(_xlfn.IFS(
AI1080="MPR ISSUE","PDH",
AI1080="BSS Hardware Issue","BSS",
AI1080="Sites strategiques, MLL, Pylone, etc.","ENVTECH",
AI1080="AKTIVCO DEFAUT GE &amp; POWER Cabinet","AKTIVCO",
AI1080="AKTIVCO Coupure ENEO &amp; Baisse de tension","AKTIVCO GRID ONLY",
AI1080="Coupure ENEO &amp; Baisse de tension","IHS GRID ONLY",
AI1080="Defaut GE &amp; POWER Cabinet","IHS",
AI1080="Sharing","Partners",
AI1080="Sites strategiques &amp; DataCenter","SST &amp; DC",
AI1080="Exclu","Exclu",
AI1080="SAT","SAT",
AI1080="SPARE-ISSUE","SPARE-ISSUE",
AI1080="Fiber CAmtel","TRANS_FO_CAMTEL",
AI1080="Fiber AOF","Fiber AOF",
AI1080="Projet OCM (HUAWEI)","TRAVAUX-HUAWEI",
AI1080="Projet OCM (NOKIA)","TRAVAUX-NOKIA",
AI1080="ACCESS-ISSUE","ACCESS-ISSUE",
AI1080="Projet OCM (ZTE, NOKIA, autres projets)","TRAVAUX OCM",
AI1080="No root CAuse","No root cause",
AI1080="ODU HS","PDH",
AI1080="IP &amp; VLAN","PDH",
AI1080="Warehouse HUAWEI","SPARE-ISSUE",
AI1080="SPARE-HS","SPARE-ISSUE",
AI1080="Power Telco","BSS",AI1080="no impacts","no impacts"
),"")</f>
        <v>no impacts</v>
      </c>
      <c r="AH1080" s="57" t="str" cm="1">
        <f t="array" ref="AH1080">IFERROR(_xlfn.IFS(
AI1080="MPR ISSUE","TX ISSUE",
AI1080="BSS Hardware Issue","RAN ISSUE",
AI1080="Sites strategiques, MLL, Pylone, etc.","ENVTECH",
AI1080="AKTIVCO DEFAUT GE &amp; POWER Cabinet","POWER ISSUE",
AI1080="AKTIVCO Coupure ENEO &amp; Baisse de tension","POWER ISSUE",
AI1080="Coupure ENEO &amp; Baisse de tension","POWER ISSUE",
AI1080="Defaut GE &amp; POWER Cabinet","POWER ISSUE",
AI1080="Sharing","POWER ISSUE",
AI1080="Sites strategiques &amp; DataCenter","POWER ISSUE",
AI1080="Exclu","Exclu",
AI1080="SAT","TX ISSUE",
AI1080="SPARE-ISSUE","SPARE-ISSUE",
AI1080="Fiber CAmtel","TX ISSUE",
AI1080="Fiber AOF","TX ISSUE",
AI1080="Projet OCM (HUAWEI)","TRAVAUX-HUAWEI",
AI1080="Projet OCM (NOKIA)","TRAVAUX -NOKIA",
AI1080="ACCESS-ISSUE","ACCESS-ISSUE",
AI1080="Projet OCM (ZTE, NOKIA, autres projets)","TRAVAUX OCM",
AI1080="No root CAuse","No root cause",
AI1080="ODU HS","TX ISSUE",
AI1080="IP &amp; VLAN","TX ISSUE",
AI1080="Warehouse HUAWEI","SPARE-ISSUE",
AI1080="SPARE-HS","SPARE-ISSUE",
AI1080="Power Telco","RAN ISSUE",AI1080="no impacts","no impacts"
),"")</f>
        <v>no impacts</v>
      </c>
      <c r="AI1080" s="85" t="s">
        <v>5998</v>
      </c>
      <c r="AJ1080" s="57" t="str" cm="1">
        <f t="array" ref="AJ1080">IFERROR(_xlfn.IFS(
AI1080="MPR ISSUE","ACTIVE",
AI1080="BSS Hardware Issue","ACTIVE",
AI1080="Sites strategiques, MLL, Pylone, etc.","PASSIVE",
AI1080="AKTIVCO DEFAUT GE &amp; POWER Cabinet","PASSIVE",
AI1080="AKTIVCO Coupure ENEO &amp; Baisse de tension","PASSIVE",
AI1080="Coupure ENEO &amp; Baisse de tension","PASSIVE",
AI1080="Defaut GE &amp; POWER Cabinet","PASSIVE",
AI1080="Sharing","PASSIVE",
AI1080="Sites strategiques &amp; DataCenter","PASSIVE",
AI1080="Exclu","Exclu",
AI1080="SAT","ACTIVE",
AI1080="SPARE-ISSUE","SPARE-ISSUE",
AI1080="Fiber CAmtel","ACTIVE",
AI1080="Fiber AOF","ACTIVE",
AI1080="Projet OCM (HUAWEI)","PLANNED WORKS",
AI1080="Projet OCM (NOKIA)","PLANNED WORKS",
AI1080="ACCESS-ISSUE","ACCESS-ISSUE",
AI1080="Projet OCM (ZTE, NOKIA, autres projets)","PLANNED WORKS",
AI1080="No root CAuse","No root cause",
AI1080="ODU HS","ACTIVE",
AI1080="IP &amp; VLAN","ACTIVE",
AI1080="Warehouse HUAWEI","SPARE-ISSUE",
AI1080="SPARE-HS","SPARE-ISSUE",
AI1080="Power Telco","ACTIVE", AI1080="no impacts","no impacts"
),"")</f>
        <v>no impacts</v>
      </c>
      <c r="AK1080" s="23" t="s">
        <v>5537</v>
      </c>
      <c r="AL1080" s="23" t="str">
        <f t="shared" si="28"/>
        <v>LIT_482</v>
      </c>
      <c r="AN1080" s="9" t="s">
        <v>5537</v>
      </c>
      <c r="AO1080" s="23" t="str">
        <f>_xlfn.XLOOKUP(B1080,'INCIDENT-05-03-2026'!E:E,'INCIDENT-05-03-2026'!F:F,"")</f>
        <v/>
      </c>
      <c r="AP1080" s="7" t="s">
        <v>5537</v>
      </c>
      <c r="AQ1080" s="6"/>
      <c r="AR1080" s="7"/>
      <c r="AS1080" s="3" t="str">
        <f>_xlfn.XLOOKUP(B1080,'[3]tt num | region | site id'!$C:$C,'[3]tt num | region | site id'!$Q:$Q,"")</f>
        <v/>
      </c>
      <c r="AT1080" s="24" t="str">
        <f>_xlfn.XLOOKUP(B1080,'[4]Cells Huawei 03052026 12h'!$B:$B,'[4]Cells Huawei 03052026 12h'!$T:$T,"")</f>
        <v/>
      </c>
      <c r="AU1080" s="24" t="str">
        <f>_xlfn.XLOOKUP(B1080,'[5]cells down 02052026 8h50'!$B:$B,'[5]cells down 02052026 8h50'!$R:$R,"")</f>
        <v/>
      </c>
      <c r="AV1080" s="24" t="str">
        <f>_xlfn.XLOOKUP(B1080,'[5]cells down 02052026 13h50'!$B:$B,'[5]cells down 02052026 13h50'!$R:$R,"")</f>
        <v/>
      </c>
      <c r="AW1080" s="24" t="str">
        <f>_xlfn.XLOOKUP(B1080,'[5]cells down 02052026 13h50'!$B:$B,'[5]cells down 02052026 13h50'!$R:$R,"")</f>
        <v/>
      </c>
      <c r="AX1080" s="24" t="str">
        <f>_xlfn.XLOOKUP(B1080,'[6]cell downs 03052026 8h40 '!$B:$B,'[6]cell downs 03052026 8h40 '!$R:$R,"")</f>
        <v/>
      </c>
      <c r="AY1080" s="24" t="str">
        <f>_xlfn.XLOOKUP(B1080,'[7]ALL SITES DOWN'!$D:$D,'[7]ALL SITES DOWN'!$J:$J,"")</f>
        <v/>
      </c>
      <c r="AZ1080" s="24" t="str">
        <f>_xlfn.XLOOKUP(B1080,'[8]ALL SITES DOWN'!$D:$D,'[8]ALL SITES DOWN'!$J:$J,"")</f>
        <v/>
      </c>
      <c r="BA1080" s="9" t="str">
        <f>_xlfn.XLOOKUP(B1080,[9]sheet1!$AC:$AC,[9]sheet1!$AF:$AF,"")</f>
        <v/>
      </c>
      <c r="BB1080" s="14" t="s">
        <v>5537</v>
      </c>
      <c r="BC1080" s="14" t="s">
        <v>5537</v>
      </c>
      <c r="BD1080" s="14" t="str">
        <f>_xlfn.XLOOKUP(B1080,'[10]cell downs 18042026 17h'!$B:$B,'[10]cell downs 18042026 17h'!$B:$B,"")</f>
        <v/>
      </c>
      <c r="BE1080" s="14" t="str">
        <f>_xlfn.XLOOKUP(B1080,'[11]Cells Huawei 19042026 15h'!$B:$B,'[11]Cells Huawei 19042026 15h'!$B:$B,"")</f>
        <v/>
      </c>
      <c r="BF1080" s="9" t="str">
        <f>_xlfn.XLOOKUP(B1080,'[12]cells down 19042026 9H40'!$B:$B,'[12]cells down 19042026 9H40'!$B:$B,"")</f>
        <v/>
      </c>
      <c r="BG1080" s="9" t="s">
        <v>2454</v>
      </c>
      <c r="BH1080" s="9" t="s">
        <v>594</v>
      </c>
    </row>
    <row r="1081" spans="1:60" s="9" customFormat="1" x14ac:dyDescent="0.3">
      <c r="A1081" s="1" t="s">
        <v>1729</v>
      </c>
      <c r="B1081" s="8" t="s">
        <v>1730</v>
      </c>
      <c r="C1081" s="3" t="str">
        <f>_xlfn.XLOOKUP(B1081,'[1]daily break down'!$D:$D,'[1]daily break down'!$E:$E,"")</f>
        <v>Douala</v>
      </c>
      <c r="D1081" s="1" t="s">
        <v>11</v>
      </c>
      <c r="E1081" s="1" t="s">
        <v>12</v>
      </c>
      <c r="F1081" s="3" t="s">
        <v>31</v>
      </c>
      <c r="G1081" s="1" t="s">
        <v>32</v>
      </c>
      <c r="H1081" s="42" t="str">
        <f>_xlfn.XLOOKUP(B1081,[2]CALCULATION!$B:$B,[2]CALCULATION!$H:$H,"")</f>
        <v>ZTE</v>
      </c>
      <c r="I1081" s="34">
        <v>0</v>
      </c>
      <c r="J1081" s="34">
        <v>0</v>
      </c>
      <c r="K1081" s="34">
        <v>0</v>
      </c>
      <c r="L1081" s="34">
        <v>0</v>
      </c>
      <c r="M1081" s="34">
        <v>0</v>
      </c>
      <c r="N1081" s="34">
        <v>0</v>
      </c>
      <c r="O1081" s="34">
        <v>0</v>
      </c>
      <c r="P1081" s="34">
        <v>0</v>
      </c>
      <c r="Q1081" s="34">
        <v>0</v>
      </c>
      <c r="R1081" s="34">
        <v>0</v>
      </c>
      <c r="S1081" s="35">
        <v>0</v>
      </c>
      <c r="T1081" s="35">
        <v>0</v>
      </c>
      <c r="U1081" s="35">
        <v>0</v>
      </c>
      <c r="V1081" s="35">
        <v>0</v>
      </c>
      <c r="W1081" s="35">
        <v>0</v>
      </c>
      <c r="X1081" s="35">
        <v>3.3529947236703274E-3</v>
      </c>
      <c r="Y1081" s="35">
        <v>0</v>
      </c>
      <c r="Z1081" s="35">
        <v>0</v>
      </c>
      <c r="AA1081" s="35">
        <v>0</v>
      </c>
      <c r="AB1081" s="35">
        <v>0</v>
      </c>
      <c r="AC1081" s="35">
        <v>0</v>
      </c>
      <c r="AD1081" s="35">
        <v>0</v>
      </c>
      <c r="AE1081" s="58" t="s">
        <v>5560</v>
      </c>
      <c r="AF1081" s="58"/>
      <c r="AG1081" s="57" t="str" cm="1">
        <f t="array" ref="AG1081">IFERROR(_xlfn.IFS(
AI1081="MPR ISSUE","PDH",
AI1081="BSS Hardware Issue","BSS",
AI1081="Sites strategiques, MLL, Pylone, etc.","ENVTECH",
AI1081="AKTIVCO DEFAUT GE &amp; POWER Cabinet","AKTIVCO",
AI1081="AKTIVCO Coupure ENEO &amp; Baisse de tension","AKTIVCO GRID ONLY",
AI1081="Coupure ENEO &amp; Baisse de tension","IHS GRID ONLY",
AI1081="Defaut GE &amp; POWER Cabinet","IHS",
AI1081="Sharing","Partners",
AI1081="Sites strategiques &amp; DataCenter","SST &amp; DC",
AI1081="Exclu","Exclu",
AI1081="SAT","SAT",
AI1081="SPARE-ISSUE","SPARE-ISSUE",
AI1081="Fiber CAmtel","TRANS_FO_CAMTEL",
AI1081="Fiber AOF","Fiber AOF",
AI1081="Projet OCM (HUAWEI)","TRAVAUX-HUAWEI",
AI1081="Projet OCM (NOKIA)","TRAVAUX-NOKIA",
AI1081="ACCESS-ISSUE","ACCESS-ISSUE",
AI1081="Projet OCM (ZTE, NOKIA, autres projets)","TRAVAUX OCM",
AI1081="No root CAuse","No root cause",
AI1081="ODU HS","PDH",
AI1081="IP &amp; VLAN","PDH",
AI1081="Warehouse HUAWEI","SPARE-ISSUE",
AI1081="SPARE-HS","SPARE-ISSUE",
AI1081="Power Telco","BSS",AI1081="no impacts","no impacts"
),"")</f>
        <v>no impacts</v>
      </c>
      <c r="AH1081" s="57" t="str" cm="1">
        <f t="array" ref="AH1081">IFERROR(_xlfn.IFS(
AI1081="MPR ISSUE","TX ISSUE",
AI1081="BSS Hardware Issue","RAN ISSUE",
AI1081="Sites strategiques, MLL, Pylone, etc.","ENVTECH",
AI1081="AKTIVCO DEFAUT GE &amp; POWER Cabinet","POWER ISSUE",
AI1081="AKTIVCO Coupure ENEO &amp; Baisse de tension","POWER ISSUE",
AI1081="Coupure ENEO &amp; Baisse de tension","POWER ISSUE",
AI1081="Defaut GE &amp; POWER Cabinet","POWER ISSUE",
AI1081="Sharing","POWER ISSUE",
AI1081="Sites strategiques &amp; DataCenter","POWER ISSUE",
AI1081="Exclu","Exclu",
AI1081="SAT","TX ISSUE",
AI1081="SPARE-ISSUE","SPARE-ISSUE",
AI1081="Fiber CAmtel","TX ISSUE",
AI1081="Fiber AOF","TX ISSUE",
AI1081="Projet OCM (HUAWEI)","TRAVAUX-HUAWEI",
AI1081="Projet OCM (NOKIA)","TRAVAUX -NOKIA",
AI1081="ACCESS-ISSUE","ACCESS-ISSUE",
AI1081="Projet OCM (ZTE, NOKIA, autres projets)","TRAVAUX OCM",
AI1081="No root CAuse","No root cause",
AI1081="ODU HS","TX ISSUE",
AI1081="IP &amp; VLAN","TX ISSUE",
AI1081="Warehouse HUAWEI","SPARE-ISSUE",
AI1081="SPARE-HS","SPARE-ISSUE",
AI1081="Power Telco","RAN ISSUE",AI1081="no impacts","no impacts"
),"")</f>
        <v>no impacts</v>
      </c>
      <c r="AI1081" s="85" t="s">
        <v>5998</v>
      </c>
      <c r="AJ1081" s="57" t="str" cm="1">
        <f t="array" ref="AJ1081">IFERROR(_xlfn.IFS(
AI1081="MPR ISSUE","ACTIVE",
AI1081="BSS Hardware Issue","ACTIVE",
AI1081="Sites strategiques, MLL, Pylone, etc.","PASSIVE",
AI1081="AKTIVCO DEFAUT GE &amp; POWER Cabinet","PASSIVE",
AI1081="AKTIVCO Coupure ENEO &amp; Baisse de tension","PASSIVE",
AI1081="Coupure ENEO &amp; Baisse de tension","PASSIVE",
AI1081="Defaut GE &amp; POWER Cabinet","PASSIVE",
AI1081="Sharing","PASSIVE",
AI1081="Sites strategiques &amp; DataCenter","PASSIVE",
AI1081="Exclu","Exclu",
AI1081="SAT","ACTIVE",
AI1081="SPARE-ISSUE","SPARE-ISSUE",
AI1081="Fiber CAmtel","ACTIVE",
AI1081="Fiber AOF","ACTIVE",
AI1081="Projet OCM (HUAWEI)","PLANNED WORKS",
AI1081="Projet OCM (NOKIA)","PLANNED WORKS",
AI1081="ACCESS-ISSUE","ACCESS-ISSUE",
AI1081="Projet OCM (ZTE, NOKIA, autres projets)","PLANNED WORKS",
AI1081="No root CAuse","No root cause",
AI1081="ODU HS","ACTIVE",
AI1081="IP &amp; VLAN","ACTIVE",
AI1081="Warehouse HUAWEI","SPARE-ISSUE",
AI1081="SPARE-HS","SPARE-ISSUE",
AI1081="Power Telco","ACTIVE", AI1081="no impacts","no impacts"
),"")</f>
        <v>no impacts</v>
      </c>
      <c r="AK1081" s="23" t="s">
        <v>5537</v>
      </c>
      <c r="AL1081" s="23" t="str">
        <f t="shared" si="28"/>
        <v>LIT_156</v>
      </c>
      <c r="AN1081" s="9" t="s">
        <v>5537</v>
      </c>
      <c r="AO1081" s="23" t="str">
        <f>_xlfn.XLOOKUP(B1081,'INCIDENT-05-03-2026'!E:E,'INCIDENT-05-03-2026'!F:F,"")</f>
        <v/>
      </c>
      <c r="AP1081" s="7" t="s">
        <v>5537</v>
      </c>
      <c r="AQ1081" s="6"/>
      <c r="AR1081" s="7"/>
      <c r="AS1081" s="3" t="str">
        <f>_xlfn.XLOOKUP(B1081,'[3]tt num | region | site id'!$C:$C,'[3]tt num | region | site id'!$Q:$Q,"")</f>
        <v/>
      </c>
      <c r="AT1081" s="24" t="str">
        <f>_xlfn.XLOOKUP(B1081,'[4]Cells Huawei 03052026 12h'!$B:$B,'[4]Cells Huawei 03052026 12h'!$T:$T,"")</f>
        <v/>
      </c>
      <c r="AU1081" s="24" t="str">
        <f>_xlfn.XLOOKUP(B1081,'[5]cells down 02052026 8h50'!$B:$B,'[5]cells down 02052026 8h50'!$R:$R,"")</f>
        <v/>
      </c>
      <c r="AV1081" s="24" t="str">
        <f>_xlfn.XLOOKUP(B1081,'[5]cells down 02052026 13h50'!$B:$B,'[5]cells down 02052026 13h50'!$R:$R,"")</f>
        <v/>
      </c>
      <c r="AW1081" s="24" t="str">
        <f>_xlfn.XLOOKUP(B1081,'[5]cells down 02052026 13h50'!$B:$B,'[5]cells down 02052026 13h50'!$R:$R,"")</f>
        <v/>
      </c>
      <c r="AX1081" s="24" t="str">
        <f>_xlfn.XLOOKUP(B1081,'[6]cell downs 03052026 8h40 '!$B:$B,'[6]cell downs 03052026 8h40 '!$R:$R,"")</f>
        <v/>
      </c>
      <c r="AY1081" s="24" t="str">
        <f>_xlfn.XLOOKUP(B1081,'[7]ALL SITES DOWN'!$D:$D,'[7]ALL SITES DOWN'!$J:$J,"")</f>
        <v/>
      </c>
      <c r="AZ1081" s="24" t="str">
        <f>_xlfn.XLOOKUP(B1081,'[8]ALL SITES DOWN'!$D:$D,'[8]ALL SITES DOWN'!$J:$J,"")</f>
        <v/>
      </c>
      <c r="BA1081" s="9" t="str">
        <f>_xlfn.XLOOKUP(B1081,[9]sheet1!$AC:$AC,[9]sheet1!$AF:$AF,"")</f>
        <v/>
      </c>
      <c r="BB1081" s="14" t="s">
        <v>5537</v>
      </c>
      <c r="BC1081" s="14" t="s">
        <v>5537</v>
      </c>
      <c r="BD1081" s="14" t="str">
        <f>_xlfn.XLOOKUP(B1081,'[10]cell downs 18042026 17h'!$B:$B,'[10]cell downs 18042026 17h'!$B:$B,"")</f>
        <v/>
      </c>
      <c r="BE1081" s="14" t="str">
        <f>_xlfn.XLOOKUP(B1081,'[11]Cells Huawei 19042026 15h'!$B:$B,'[11]Cells Huawei 19042026 15h'!$B:$B,"")</f>
        <v/>
      </c>
      <c r="BF1081" s="9" t="str">
        <f>_xlfn.XLOOKUP(B1081,'[12]cells down 19042026 9H40'!$B:$B,'[12]cells down 19042026 9H40'!$B:$B,"")</f>
        <v/>
      </c>
      <c r="BG1081" s="9" t="s">
        <v>1730</v>
      </c>
      <c r="BH1081" s="9" t="s">
        <v>12</v>
      </c>
    </row>
    <row r="1082" spans="1:60" s="9" customFormat="1" x14ac:dyDescent="0.3">
      <c r="A1082" s="1" t="s">
        <v>2447</v>
      </c>
      <c r="B1082" s="8" t="s">
        <v>2448</v>
      </c>
      <c r="C1082" s="3" t="str">
        <f>_xlfn.XLOOKUP(B1082,'[1]daily break down'!$D:$D,'[1]daily break down'!$E:$E,"")</f>
        <v>Douala</v>
      </c>
      <c r="D1082" s="1" t="s">
        <v>21</v>
      </c>
      <c r="E1082" s="1" t="s">
        <v>36</v>
      </c>
      <c r="F1082" s="3" t="s">
        <v>31</v>
      </c>
      <c r="G1082" s="1" t="s">
        <v>32</v>
      </c>
      <c r="H1082" s="42" t="str">
        <f>_xlfn.XLOOKUP(B1082,[2]CALCULATION!$B:$B,[2]CALCULATION!$H:$H,"")</f>
        <v>ZTE</v>
      </c>
      <c r="I1082" s="34">
        <v>0</v>
      </c>
      <c r="J1082" s="34">
        <v>0</v>
      </c>
      <c r="K1082" s="34">
        <v>0</v>
      </c>
      <c r="L1082" s="34">
        <v>0</v>
      </c>
      <c r="M1082" s="34">
        <v>8.7160027737113829E-2</v>
      </c>
      <c r="N1082" s="34">
        <v>0</v>
      </c>
      <c r="O1082" s="34">
        <v>0</v>
      </c>
      <c r="P1082" s="34">
        <v>0</v>
      </c>
      <c r="Q1082" s="34">
        <v>0</v>
      </c>
      <c r="R1082" s="34">
        <v>0</v>
      </c>
      <c r="S1082" s="35">
        <v>0</v>
      </c>
      <c r="T1082" s="35">
        <v>0</v>
      </c>
      <c r="U1082" s="35">
        <v>0</v>
      </c>
      <c r="V1082" s="35">
        <v>0</v>
      </c>
      <c r="W1082" s="35">
        <v>0</v>
      </c>
      <c r="X1082" s="35">
        <v>3.0854685489093473E-3</v>
      </c>
      <c r="Y1082" s="35">
        <v>0</v>
      </c>
      <c r="Z1082" s="35">
        <v>0</v>
      </c>
      <c r="AA1082" s="35">
        <v>0</v>
      </c>
      <c r="AB1082" s="35">
        <v>0</v>
      </c>
      <c r="AC1082" s="35">
        <v>0</v>
      </c>
      <c r="AD1082" s="35">
        <v>0</v>
      </c>
      <c r="AE1082" s="58" t="s">
        <v>5560</v>
      </c>
      <c r="AF1082" s="58"/>
      <c r="AG1082" s="57" t="str" cm="1">
        <f t="array" ref="AG1082">IFERROR(_xlfn.IFS(
AI1082="MPR ISSUE","PDH",
AI1082="BSS Hardware Issue","BSS",
AI1082="Sites strategiques, MLL, Pylone, etc.","ENVTECH",
AI1082="AKTIVCO DEFAUT GE &amp; POWER Cabinet","AKTIVCO",
AI1082="AKTIVCO Coupure ENEO &amp; Baisse de tension","AKTIVCO GRID ONLY",
AI1082="Coupure ENEO &amp; Baisse de tension","IHS GRID ONLY",
AI1082="Defaut GE &amp; POWER Cabinet","IHS",
AI1082="Sharing","Partners",
AI1082="Sites strategiques &amp; DataCenter","SST &amp; DC",
AI1082="Exclu","Exclu",
AI1082="SAT","SAT",
AI1082="SPARE-ISSUE","SPARE-ISSUE",
AI1082="Fiber CAmtel","TRANS_FO_CAMTEL",
AI1082="Fiber AOF","Fiber AOF",
AI1082="Projet OCM (HUAWEI)","TRAVAUX-HUAWEI",
AI1082="Projet OCM (NOKIA)","TRAVAUX-NOKIA",
AI1082="ACCESS-ISSUE","ACCESS-ISSUE",
AI1082="Projet OCM (ZTE, NOKIA, autres projets)","TRAVAUX OCM",
AI1082="No root CAuse","No root cause",
AI1082="ODU HS","PDH",
AI1082="IP &amp; VLAN","PDH",
AI1082="Warehouse HUAWEI","SPARE-ISSUE",
AI1082="SPARE-HS","SPARE-ISSUE",
AI1082="Power Telco","BSS",AI1082="no impacts","no impacts"
),"")</f>
        <v>no impacts</v>
      </c>
      <c r="AH1082" s="57" t="str" cm="1">
        <f t="array" ref="AH1082">IFERROR(_xlfn.IFS(
AI1082="MPR ISSUE","TX ISSUE",
AI1082="BSS Hardware Issue","RAN ISSUE",
AI1082="Sites strategiques, MLL, Pylone, etc.","ENVTECH",
AI1082="AKTIVCO DEFAUT GE &amp; POWER Cabinet","POWER ISSUE",
AI1082="AKTIVCO Coupure ENEO &amp; Baisse de tension","POWER ISSUE",
AI1082="Coupure ENEO &amp; Baisse de tension","POWER ISSUE",
AI1082="Defaut GE &amp; POWER Cabinet","POWER ISSUE",
AI1082="Sharing","POWER ISSUE",
AI1082="Sites strategiques &amp; DataCenter","POWER ISSUE",
AI1082="Exclu","Exclu",
AI1082="SAT","TX ISSUE",
AI1082="SPARE-ISSUE","SPARE-ISSUE",
AI1082="Fiber CAmtel","TX ISSUE",
AI1082="Fiber AOF","TX ISSUE",
AI1082="Projet OCM (HUAWEI)","TRAVAUX-HUAWEI",
AI1082="Projet OCM (NOKIA)","TRAVAUX -NOKIA",
AI1082="ACCESS-ISSUE","ACCESS-ISSUE",
AI1082="Projet OCM (ZTE, NOKIA, autres projets)","TRAVAUX OCM",
AI1082="No root CAuse","No root cause",
AI1082="ODU HS","TX ISSUE",
AI1082="IP &amp; VLAN","TX ISSUE",
AI1082="Warehouse HUAWEI","SPARE-ISSUE",
AI1082="SPARE-HS","SPARE-ISSUE",
AI1082="Power Telco","RAN ISSUE",AI1082="no impacts","no impacts"
),"")</f>
        <v>no impacts</v>
      </c>
      <c r="AI1082" s="85" t="s">
        <v>5998</v>
      </c>
      <c r="AJ1082" s="57" t="str" cm="1">
        <f t="array" ref="AJ1082">IFERROR(_xlfn.IFS(
AI1082="MPR ISSUE","ACTIVE",
AI1082="BSS Hardware Issue","ACTIVE",
AI1082="Sites strategiques, MLL, Pylone, etc.","PASSIVE",
AI1082="AKTIVCO DEFAUT GE &amp; POWER Cabinet","PASSIVE",
AI1082="AKTIVCO Coupure ENEO &amp; Baisse de tension","PASSIVE",
AI1082="Coupure ENEO &amp; Baisse de tension","PASSIVE",
AI1082="Defaut GE &amp; POWER Cabinet","PASSIVE",
AI1082="Sharing","PASSIVE",
AI1082="Sites strategiques &amp; DataCenter","PASSIVE",
AI1082="Exclu","Exclu",
AI1082="SAT","ACTIVE",
AI1082="SPARE-ISSUE","SPARE-ISSUE",
AI1082="Fiber CAmtel","ACTIVE",
AI1082="Fiber AOF","ACTIVE",
AI1082="Projet OCM (HUAWEI)","PLANNED WORKS",
AI1082="Projet OCM (NOKIA)","PLANNED WORKS",
AI1082="ACCESS-ISSUE","ACCESS-ISSUE",
AI1082="Projet OCM (ZTE, NOKIA, autres projets)","PLANNED WORKS",
AI1082="No root CAuse","No root cause",
AI1082="ODU HS","ACTIVE",
AI1082="IP &amp; VLAN","ACTIVE",
AI1082="Warehouse HUAWEI","SPARE-ISSUE",
AI1082="SPARE-HS","SPARE-ISSUE",
AI1082="Power Telco","ACTIVE", AI1082="no impacts","no impacts"
),"")</f>
        <v>no impacts</v>
      </c>
      <c r="AK1082" s="23" t="s">
        <v>5537</v>
      </c>
      <c r="AL1082" s="23" t="str">
        <f t="shared" si="28"/>
        <v>LIT_757</v>
      </c>
      <c r="AN1082" s="9" t="s">
        <v>5537</v>
      </c>
      <c r="AO1082" s="23" t="str">
        <f>_xlfn.XLOOKUP(B1082,'INCIDENT-05-03-2026'!E:E,'INCIDENT-05-03-2026'!F:F,"")</f>
        <v/>
      </c>
      <c r="AP1082" s="7" t="s">
        <v>5537</v>
      </c>
      <c r="AQ1082" s="6"/>
      <c r="AR1082" s="7"/>
      <c r="AS1082" s="3" t="str">
        <f>_xlfn.XLOOKUP(B1082,'[3]tt num | region | site id'!$C:$C,'[3]tt num | region | site id'!$Q:$Q,"")</f>
        <v/>
      </c>
      <c r="AT1082" s="24" t="str">
        <f>_xlfn.XLOOKUP(B1082,'[4]Cells Huawei 03052026 12h'!$B:$B,'[4]Cells Huawei 03052026 12h'!$T:$T,"")</f>
        <v/>
      </c>
      <c r="AU1082" s="24" t="str">
        <f>_xlfn.XLOOKUP(B1082,'[5]cells down 02052026 8h50'!$B:$B,'[5]cells down 02052026 8h50'!$R:$R,"")</f>
        <v/>
      </c>
      <c r="AV1082" s="24" t="str">
        <f>_xlfn.XLOOKUP(B1082,'[5]cells down 02052026 13h50'!$B:$B,'[5]cells down 02052026 13h50'!$R:$R,"")</f>
        <v/>
      </c>
      <c r="AW1082" s="24" t="str">
        <f>_xlfn.XLOOKUP(B1082,'[5]cells down 02052026 13h50'!$B:$B,'[5]cells down 02052026 13h50'!$R:$R,"")</f>
        <v/>
      </c>
      <c r="AX1082" s="24" t="str">
        <f>_xlfn.XLOOKUP(B1082,'[6]cell downs 03052026 8h40 '!$B:$B,'[6]cell downs 03052026 8h40 '!$R:$R,"")</f>
        <v/>
      </c>
      <c r="AY1082" s="24" t="str">
        <f>_xlfn.XLOOKUP(B1082,'[7]ALL SITES DOWN'!$D:$D,'[7]ALL SITES DOWN'!$J:$J,"")</f>
        <v/>
      </c>
      <c r="AZ1082" s="24" t="str">
        <f>_xlfn.XLOOKUP(B1082,'[8]ALL SITES DOWN'!$D:$D,'[8]ALL SITES DOWN'!$J:$J,"")</f>
        <v/>
      </c>
      <c r="BA1082" s="9" t="str">
        <f>_xlfn.XLOOKUP(B1082,[9]sheet1!$AC:$AC,[9]sheet1!$AF:$AF,"")</f>
        <v/>
      </c>
      <c r="BB1082" s="14" t="s">
        <v>5537</v>
      </c>
      <c r="BC1082" s="14" t="s">
        <v>5537</v>
      </c>
      <c r="BD1082" s="14" t="str">
        <f>_xlfn.XLOOKUP(B1082,'[10]cell downs 18042026 17h'!$B:$B,'[10]cell downs 18042026 17h'!$B:$B,"")</f>
        <v/>
      </c>
      <c r="BE1082" s="14" t="str">
        <f>_xlfn.XLOOKUP(B1082,'[11]Cells Huawei 19042026 15h'!$B:$B,'[11]Cells Huawei 19042026 15h'!$B:$B,"")</f>
        <v/>
      </c>
      <c r="BF1082" s="9" t="str">
        <f>_xlfn.XLOOKUP(B1082,'[12]cells down 19042026 9H40'!$B:$B,'[12]cells down 19042026 9H40'!$B:$B,"")</f>
        <v/>
      </c>
      <c r="BG1082" s="9" t="s">
        <v>5537</v>
      </c>
      <c r="BH1082" s="9" t="s">
        <v>5537</v>
      </c>
    </row>
    <row r="1083" spans="1:60" s="9" customFormat="1" x14ac:dyDescent="0.3">
      <c r="A1083" s="1" t="s">
        <v>3092</v>
      </c>
      <c r="B1083" s="8" t="s">
        <v>3093</v>
      </c>
      <c r="C1083" s="3" t="str">
        <f>_xlfn.XLOOKUP(B1083,'[1]daily break down'!$D:$D,'[1]daily break down'!$E:$E,"")</f>
        <v>EXTREME-NORD</v>
      </c>
      <c r="D1083" s="1" t="s">
        <v>11</v>
      </c>
      <c r="E1083" s="1" t="s">
        <v>66</v>
      </c>
      <c r="F1083" s="3" t="s">
        <v>55</v>
      </c>
      <c r="G1083" s="1" t="s">
        <v>3094</v>
      </c>
      <c r="H1083" s="40" t="str">
        <f>_xlfn.XLOOKUP(B1083,[2]CALCULATION!$B:$B,[2]CALCULATION!$H:$H,"")</f>
        <v>HUAWEI</v>
      </c>
      <c r="I1083" s="34">
        <v>0</v>
      </c>
      <c r="J1083" s="34">
        <v>0</v>
      </c>
      <c r="K1083" s="34">
        <v>0</v>
      </c>
      <c r="L1083" s="34">
        <v>0</v>
      </c>
      <c r="M1083" s="34">
        <v>0</v>
      </c>
      <c r="N1083" s="34">
        <v>0</v>
      </c>
      <c r="O1083" s="34">
        <v>0</v>
      </c>
      <c r="P1083" s="34">
        <v>0</v>
      </c>
      <c r="Q1083" s="34">
        <v>0</v>
      </c>
      <c r="R1083" s="34">
        <v>0</v>
      </c>
      <c r="S1083" s="35">
        <v>0</v>
      </c>
      <c r="T1083" s="35">
        <v>0</v>
      </c>
      <c r="U1083" s="35">
        <v>0</v>
      </c>
      <c r="V1083" s="35">
        <v>2.675261747609386E-4</v>
      </c>
      <c r="W1083" s="35">
        <v>0</v>
      </c>
      <c r="X1083" s="35">
        <v>3.0319633139573037E-3</v>
      </c>
      <c r="Y1083" s="35">
        <v>0</v>
      </c>
      <c r="Z1083" s="35">
        <v>0</v>
      </c>
      <c r="AA1083" s="35">
        <v>0</v>
      </c>
      <c r="AB1083" s="35">
        <v>0</v>
      </c>
      <c r="AC1083" s="35">
        <v>0</v>
      </c>
      <c r="AD1083" s="35">
        <v>0</v>
      </c>
      <c r="AE1083" s="58" t="s">
        <v>5603</v>
      </c>
      <c r="AF1083" s="58"/>
      <c r="AG1083" s="57" t="str" cm="1">
        <f t="array" ref="AG1083">IFERROR(_xlfn.IFS(
AI1083="MPR ISSUE","PDH",
AI1083="BSS Hardware Issue","BSS",
AI1083="Sites strategiques, MLL, Pylone, etc.","ENVTECH",
AI1083="AKTIVCO DEFAUT GE &amp; POWER Cabinet","AKTIVCO",
AI1083="AKTIVCO Coupure ENEO &amp; Baisse de tension","AKTIVCO GRID ONLY",
AI1083="Coupure ENEO &amp; Baisse de tension","IHS GRID ONLY",
AI1083="Defaut GE &amp; POWER Cabinet","IHS",
AI1083="Sharing","Partners",
AI1083="Sites strategiques &amp; DataCenter","SST &amp; DC",
AI1083="Exclu","Exclu",
AI1083="SAT","SAT",
AI1083="SPARE-ISSUE","SPARE-ISSUE",
AI1083="Fiber CAmtel","TRANS_FO_CAMTEL",
AI1083="Fiber AOF","Fiber AOF",
AI1083="Projet OCM (HUAWEI)","TRAVAUX-HUAWEI",
AI1083="Projet OCM (NOKIA)","TRAVAUX-NOKIA",
AI1083="ACCESS-ISSUE","ACCESS-ISSUE",
AI1083="Projet OCM (ZTE, NOKIA, autres projets)","TRAVAUX OCM",
AI1083="No root CAuse","No root cause",
AI1083="ODU HS","PDH",
AI1083="IP &amp; VLAN","PDH",
AI1083="Warehouse HUAWEI","SPARE-ISSUE",
AI1083="SPARE-HS","SPARE-ISSUE",
AI1083="Power Telco","BSS",AI1083="no impacts","no impacts"
),"")</f>
        <v>no impacts</v>
      </c>
      <c r="AH1083" s="57" t="str" cm="1">
        <f t="array" ref="AH1083">IFERROR(_xlfn.IFS(
AI1083="MPR ISSUE","TX ISSUE",
AI1083="BSS Hardware Issue","RAN ISSUE",
AI1083="Sites strategiques, MLL, Pylone, etc.","ENVTECH",
AI1083="AKTIVCO DEFAUT GE &amp; POWER Cabinet","POWER ISSUE",
AI1083="AKTIVCO Coupure ENEO &amp; Baisse de tension","POWER ISSUE",
AI1083="Coupure ENEO &amp; Baisse de tension","POWER ISSUE",
AI1083="Defaut GE &amp; POWER Cabinet","POWER ISSUE",
AI1083="Sharing","POWER ISSUE",
AI1083="Sites strategiques &amp; DataCenter","POWER ISSUE",
AI1083="Exclu","Exclu",
AI1083="SAT","TX ISSUE",
AI1083="SPARE-ISSUE","SPARE-ISSUE",
AI1083="Fiber CAmtel","TX ISSUE",
AI1083="Fiber AOF","TX ISSUE",
AI1083="Projet OCM (HUAWEI)","TRAVAUX-HUAWEI",
AI1083="Projet OCM (NOKIA)","TRAVAUX -NOKIA",
AI1083="ACCESS-ISSUE","ACCESS-ISSUE",
AI1083="Projet OCM (ZTE, NOKIA, autres projets)","TRAVAUX OCM",
AI1083="No root CAuse","No root cause",
AI1083="ODU HS","TX ISSUE",
AI1083="IP &amp; VLAN","TX ISSUE",
AI1083="Warehouse HUAWEI","SPARE-ISSUE",
AI1083="SPARE-HS","SPARE-ISSUE",
AI1083="Power Telco","RAN ISSUE",AI1083="no impacts","no impacts"
),"")</f>
        <v>no impacts</v>
      </c>
      <c r="AI1083" s="85" t="s">
        <v>5998</v>
      </c>
      <c r="AJ1083" s="57" t="str" cm="1">
        <f t="array" ref="AJ1083">IFERROR(_xlfn.IFS(
AI1083="MPR ISSUE","ACTIVE",
AI1083="BSS Hardware Issue","ACTIVE",
AI1083="Sites strategiques, MLL, Pylone, etc.","PASSIVE",
AI1083="AKTIVCO DEFAUT GE &amp; POWER Cabinet","PASSIVE",
AI1083="AKTIVCO Coupure ENEO &amp; Baisse de tension","PASSIVE",
AI1083="Coupure ENEO &amp; Baisse de tension","PASSIVE",
AI1083="Defaut GE &amp; POWER Cabinet","PASSIVE",
AI1083="Sharing","PASSIVE",
AI1083="Sites strategiques &amp; DataCenter","PASSIVE",
AI1083="Exclu","Exclu",
AI1083="SAT","ACTIVE",
AI1083="SPARE-ISSUE","SPARE-ISSUE",
AI1083="Fiber CAmtel","ACTIVE",
AI1083="Fiber AOF","ACTIVE",
AI1083="Projet OCM (HUAWEI)","PLANNED WORKS",
AI1083="Projet OCM (NOKIA)","PLANNED WORKS",
AI1083="ACCESS-ISSUE","ACCESS-ISSUE",
AI1083="Projet OCM (ZTE, NOKIA, autres projets)","PLANNED WORKS",
AI1083="No root CAuse","No root cause",
AI1083="ODU HS","ACTIVE",
AI1083="IP &amp; VLAN","ACTIVE",
AI1083="Warehouse HUAWEI","SPARE-ISSUE",
AI1083="SPARE-HS","SPARE-ISSUE",
AI1083="Power Telco","ACTIVE", AI1083="no impacts","no impacts"
),"")</f>
        <v>no impacts</v>
      </c>
      <c r="AK1083" s="23" t="s">
        <v>5537</v>
      </c>
      <c r="AL1083" s="23" t="str">
        <f t="shared" si="28"/>
        <v>EXN_154</v>
      </c>
      <c r="AN1083" s="9" t="s">
        <v>5537</v>
      </c>
      <c r="AO1083" s="23" t="str">
        <f>_xlfn.XLOOKUP(B1083,'INCIDENT-05-03-2026'!E:E,'INCIDENT-05-03-2026'!F:F,"")</f>
        <v/>
      </c>
      <c r="AP1083" s="7" t="s">
        <v>5537</v>
      </c>
      <c r="AQ1083" s="6"/>
      <c r="AR1083" s="7"/>
      <c r="AS1083" s="3" t="str">
        <f>_xlfn.XLOOKUP(B1083,'[3]tt num | region | site id'!$C:$C,'[3]tt num | region | site id'!$Q:$Q,"")</f>
        <v/>
      </c>
      <c r="AT1083" s="24" t="str">
        <f>_xlfn.XLOOKUP(B1083,'[4]Cells Huawei 03052026 12h'!$B:$B,'[4]Cells Huawei 03052026 12h'!$T:$T,"")</f>
        <v/>
      </c>
      <c r="AU1083" s="24" t="str">
        <f>_xlfn.XLOOKUP(B1083,'[5]cells down 02052026 8h50'!$B:$B,'[5]cells down 02052026 8h50'!$R:$R,"")</f>
        <v/>
      </c>
      <c r="AV1083" s="24" t="str">
        <f>_xlfn.XLOOKUP(B1083,'[5]cells down 02052026 13h50'!$B:$B,'[5]cells down 02052026 13h50'!$R:$R,"")</f>
        <v/>
      </c>
      <c r="AW1083" s="24" t="str">
        <f>_xlfn.XLOOKUP(B1083,'[5]cells down 02052026 13h50'!$B:$B,'[5]cells down 02052026 13h50'!$R:$R,"")</f>
        <v/>
      </c>
      <c r="AX1083" s="24" t="str">
        <f>_xlfn.XLOOKUP(B1083,'[6]cell downs 03052026 8h40 '!$B:$B,'[6]cell downs 03052026 8h40 '!$R:$R,"")</f>
        <v/>
      </c>
      <c r="AY1083" s="24" t="str">
        <f>_xlfn.XLOOKUP(B1083,'[7]ALL SITES DOWN'!$D:$D,'[7]ALL SITES DOWN'!$J:$J,"")</f>
        <v/>
      </c>
      <c r="AZ1083" s="24" t="str">
        <f>_xlfn.XLOOKUP(B1083,'[8]ALL SITES DOWN'!$D:$D,'[8]ALL SITES DOWN'!$J:$J,"")</f>
        <v/>
      </c>
      <c r="BA1083" s="9" t="str">
        <f>_xlfn.XLOOKUP(B1083,[9]sheet1!$AC:$AC,[9]sheet1!$AF:$AF,"")</f>
        <v/>
      </c>
      <c r="BB1083" s="14" t="s">
        <v>5537</v>
      </c>
      <c r="BC1083" s="14" t="s">
        <v>5537</v>
      </c>
      <c r="BD1083" s="14" t="str">
        <f>_xlfn.XLOOKUP(B1083,'[10]cell downs 18042026 17h'!$B:$B,'[10]cell downs 18042026 17h'!$B:$B,"")</f>
        <v/>
      </c>
      <c r="BE1083" s="14" t="str">
        <f>_xlfn.XLOOKUP(B1083,'[11]Cells Huawei 19042026 15h'!$B:$B,'[11]Cells Huawei 19042026 15h'!$B:$B,"")</f>
        <v>EXN_154</v>
      </c>
      <c r="BF1083" s="9" t="str">
        <f>_xlfn.XLOOKUP(B1083,'[12]cells down 19042026 9H40'!$B:$B,'[12]cells down 19042026 9H40'!$B:$B,"")</f>
        <v/>
      </c>
      <c r="BG1083" s="9" t="s">
        <v>3093</v>
      </c>
      <c r="BH1083" s="9" t="s">
        <v>594</v>
      </c>
    </row>
    <row r="1084" spans="1:60" s="9" customFormat="1" x14ac:dyDescent="0.3">
      <c r="A1084" s="1" t="s">
        <v>243</v>
      </c>
      <c r="B1084" s="8" t="s">
        <v>244</v>
      </c>
      <c r="C1084" s="3" t="str">
        <f>_xlfn.XLOOKUP(B1084,'[1]daily break down'!$D:$D,'[1]daily break down'!$E:$E,"")</f>
        <v>EXTREME-NORD</v>
      </c>
      <c r="D1084" s="1" t="s">
        <v>11</v>
      </c>
      <c r="E1084" s="1" t="s">
        <v>66</v>
      </c>
      <c r="F1084" s="3" t="s">
        <v>55</v>
      </c>
      <c r="G1084" s="1" t="s">
        <v>245</v>
      </c>
      <c r="H1084" s="41" t="str">
        <f>_xlfn.XLOOKUP(B1084,[2]CALCULATION!$B:$B,[2]CALCULATION!$H:$H,"")</f>
        <v>NOKIA</v>
      </c>
      <c r="I1084" s="34">
        <v>0.44258307486857673</v>
      </c>
      <c r="J1084" s="34">
        <v>0</v>
      </c>
      <c r="K1084" s="34">
        <v>0.48675141533420735</v>
      </c>
      <c r="L1084" s="34">
        <v>0</v>
      </c>
      <c r="M1084" s="34">
        <v>0</v>
      </c>
      <c r="N1084" s="34">
        <v>2.5862360224589527E-3</v>
      </c>
      <c r="O1084" s="34">
        <v>0</v>
      </c>
      <c r="P1084" s="34">
        <v>0</v>
      </c>
      <c r="Q1084" s="34">
        <v>0</v>
      </c>
      <c r="R1084" s="34">
        <v>9.8098607748450719E-4</v>
      </c>
      <c r="S1084" s="35">
        <v>0</v>
      </c>
      <c r="T1084" s="35">
        <v>19425.467878881271</v>
      </c>
      <c r="U1084" s="35">
        <v>0</v>
      </c>
      <c r="V1084" s="35">
        <v>0</v>
      </c>
      <c r="W1084" s="35">
        <v>0.38209586062586709</v>
      </c>
      <c r="X1084" s="35">
        <v>2.7645971274559804E-3</v>
      </c>
      <c r="Y1084" s="35">
        <v>0</v>
      </c>
      <c r="Z1084" s="35">
        <v>0</v>
      </c>
      <c r="AA1084" s="35">
        <v>0</v>
      </c>
      <c r="AB1084" s="35">
        <v>0</v>
      </c>
      <c r="AC1084" s="35">
        <v>0</v>
      </c>
      <c r="AD1084" s="35">
        <v>0</v>
      </c>
      <c r="AE1084" s="58" t="s">
        <v>5603</v>
      </c>
      <c r="AF1084" s="58"/>
      <c r="AG1084" s="57" t="str" cm="1">
        <f t="array" ref="AG1084">IFERROR(_xlfn.IFS(
AI1084="MPR ISSUE","PDH",
AI1084="BSS Hardware Issue","BSS",
AI1084="Sites strategiques, MLL, Pylone, etc.","ENVTECH",
AI1084="AKTIVCO DEFAUT GE &amp; POWER Cabinet","AKTIVCO",
AI1084="AKTIVCO Coupure ENEO &amp; Baisse de tension","AKTIVCO GRID ONLY",
AI1084="Coupure ENEO &amp; Baisse de tension","IHS GRID ONLY",
AI1084="Defaut GE &amp; POWER Cabinet","IHS",
AI1084="Sharing","Partners",
AI1084="Sites strategiques &amp; DataCenter","SST &amp; DC",
AI1084="Exclu","Exclu",
AI1084="SAT","SAT",
AI1084="SPARE-ISSUE","SPARE-ISSUE",
AI1084="Fiber CAmtel","TRANS_FO_CAMTEL",
AI1084="Fiber AOF","Fiber AOF",
AI1084="Projet OCM (HUAWEI)","TRAVAUX-HUAWEI",
AI1084="Projet OCM (NOKIA)","TRAVAUX-NOKIA",
AI1084="ACCESS-ISSUE","ACCESS-ISSUE",
AI1084="Projet OCM (ZTE, NOKIA, autres projets)","TRAVAUX OCM",
AI1084="No root CAuse","No root cause",
AI1084="ODU HS","PDH",
AI1084="IP &amp; VLAN","PDH",
AI1084="Warehouse HUAWEI","SPARE-ISSUE",
AI1084="SPARE-HS","SPARE-ISSUE",
AI1084="Power Telco","BSS",AI1084="no impacts","no impacts"
),"")</f>
        <v>no impacts</v>
      </c>
      <c r="AH1084" s="57" t="str" cm="1">
        <f t="array" ref="AH1084">IFERROR(_xlfn.IFS(
AI1084="MPR ISSUE","TX ISSUE",
AI1084="BSS Hardware Issue","RAN ISSUE",
AI1084="Sites strategiques, MLL, Pylone, etc.","ENVTECH",
AI1084="AKTIVCO DEFAUT GE &amp; POWER Cabinet","POWER ISSUE",
AI1084="AKTIVCO Coupure ENEO &amp; Baisse de tension","POWER ISSUE",
AI1084="Coupure ENEO &amp; Baisse de tension","POWER ISSUE",
AI1084="Defaut GE &amp; POWER Cabinet","POWER ISSUE",
AI1084="Sharing","POWER ISSUE",
AI1084="Sites strategiques &amp; DataCenter","POWER ISSUE",
AI1084="Exclu","Exclu",
AI1084="SAT","TX ISSUE",
AI1084="SPARE-ISSUE","SPARE-ISSUE",
AI1084="Fiber CAmtel","TX ISSUE",
AI1084="Fiber AOF","TX ISSUE",
AI1084="Projet OCM (HUAWEI)","TRAVAUX-HUAWEI",
AI1084="Projet OCM (NOKIA)","TRAVAUX -NOKIA",
AI1084="ACCESS-ISSUE","ACCESS-ISSUE",
AI1084="Projet OCM (ZTE, NOKIA, autres projets)","TRAVAUX OCM",
AI1084="No root CAuse","No root cause",
AI1084="ODU HS","TX ISSUE",
AI1084="IP &amp; VLAN","TX ISSUE",
AI1084="Warehouse HUAWEI","SPARE-ISSUE",
AI1084="SPARE-HS","SPARE-ISSUE",
AI1084="Power Telco","RAN ISSUE",AI1084="no impacts","no impacts"
),"")</f>
        <v>no impacts</v>
      </c>
      <c r="AI1084" s="85" t="s">
        <v>5998</v>
      </c>
      <c r="AJ1084" s="57" t="str" cm="1">
        <f t="array" ref="AJ1084">IFERROR(_xlfn.IFS(
AI1084="MPR ISSUE","ACTIVE",
AI1084="BSS Hardware Issue","ACTIVE",
AI1084="Sites strategiques, MLL, Pylone, etc.","PASSIVE",
AI1084="AKTIVCO DEFAUT GE &amp; POWER Cabinet","PASSIVE",
AI1084="AKTIVCO Coupure ENEO &amp; Baisse de tension","PASSIVE",
AI1084="Coupure ENEO &amp; Baisse de tension","PASSIVE",
AI1084="Defaut GE &amp; POWER Cabinet","PASSIVE",
AI1084="Sharing","PASSIVE",
AI1084="Sites strategiques &amp; DataCenter","PASSIVE",
AI1084="Exclu","Exclu",
AI1084="SAT","ACTIVE",
AI1084="SPARE-ISSUE","SPARE-ISSUE",
AI1084="Fiber CAmtel","ACTIVE",
AI1084="Fiber AOF","ACTIVE",
AI1084="Projet OCM (HUAWEI)","PLANNED WORKS",
AI1084="Projet OCM (NOKIA)","PLANNED WORKS",
AI1084="ACCESS-ISSUE","ACCESS-ISSUE",
AI1084="Projet OCM (ZTE, NOKIA, autres projets)","PLANNED WORKS",
AI1084="No root CAuse","No root cause",
AI1084="ODU HS","ACTIVE",
AI1084="IP &amp; VLAN","ACTIVE",
AI1084="Warehouse HUAWEI","SPARE-ISSUE",
AI1084="SPARE-HS","SPARE-ISSUE",
AI1084="Power Telco","ACTIVE", AI1084="no impacts","no impacts"
),"")</f>
        <v>no impacts</v>
      </c>
      <c r="AK1084" s="23" t="s">
        <v>5537</v>
      </c>
      <c r="AL1084" s="23" t="str">
        <f t="shared" ref="AL1084:AL1114" si="29">B1084</f>
        <v>EXN_167</v>
      </c>
      <c r="AN1084" s="9" t="s">
        <v>5537</v>
      </c>
      <c r="AO1084" s="23" t="str">
        <f>_xlfn.XLOOKUP(B1084,'INCIDENT-05-03-2026'!E:E,'INCIDENT-05-03-2026'!F:F,"")</f>
        <v/>
      </c>
      <c r="AP1084" s="7" t="s">
        <v>5537</v>
      </c>
      <c r="AQ1084" s="6"/>
      <c r="AR1084" s="7"/>
      <c r="AS1084" s="3" t="str">
        <f>_xlfn.XLOOKUP(B1084,'[3]tt num | region | site id'!$C:$C,'[3]tt num | region | site id'!$Q:$Q,"")</f>
        <v/>
      </c>
      <c r="AT1084" s="24" t="str">
        <f>_xlfn.XLOOKUP(B1084,'[4]Cells Huawei 03052026 12h'!$B:$B,'[4]Cells Huawei 03052026 12h'!$T:$T,"")</f>
        <v/>
      </c>
      <c r="AU1084" s="24" t="str">
        <f>_xlfn.XLOOKUP(B1084,'[5]cells down 02052026 8h50'!$B:$B,'[5]cells down 02052026 8h50'!$R:$R,"")</f>
        <v/>
      </c>
      <c r="AV1084" s="24" t="str">
        <f>_xlfn.XLOOKUP(B1084,'[5]cells down 02052026 13h50'!$B:$B,'[5]cells down 02052026 13h50'!$R:$R,"")</f>
        <v/>
      </c>
      <c r="AW1084" s="24" t="str">
        <f>_xlfn.XLOOKUP(B1084,'[5]cells down 02052026 13h50'!$B:$B,'[5]cells down 02052026 13h50'!$R:$R,"")</f>
        <v/>
      </c>
      <c r="AX1084" s="24" t="str">
        <f>_xlfn.XLOOKUP(B1084,'[6]cell downs 03052026 8h40 '!$B:$B,'[6]cell downs 03052026 8h40 '!$R:$R,"")</f>
        <v/>
      </c>
      <c r="AY1084" s="24" t="str">
        <f>_xlfn.XLOOKUP(B1084,'[7]ALL SITES DOWN'!$D:$D,'[7]ALL SITES DOWN'!$J:$J,"")</f>
        <v/>
      </c>
      <c r="AZ1084" s="24" t="str">
        <f>_xlfn.XLOOKUP(B1084,'[8]ALL SITES DOWN'!$D:$D,'[8]ALL SITES DOWN'!$J:$J,"")</f>
        <v/>
      </c>
      <c r="BA1084" s="9" t="str">
        <f>_xlfn.XLOOKUP(B1084,[9]sheet1!$AC:$AC,[9]sheet1!$AF:$AF,"")</f>
        <v/>
      </c>
      <c r="BB1084" s="14" t="s">
        <v>5537</v>
      </c>
      <c r="BC1084" s="14" t="s">
        <v>5537</v>
      </c>
      <c r="BD1084" s="14" t="str">
        <f>_xlfn.XLOOKUP(B1084,'[10]cell downs 18042026 17h'!$B:$B,'[10]cell downs 18042026 17h'!$B:$B,"")</f>
        <v/>
      </c>
      <c r="BE1084" s="14" t="str">
        <f>_xlfn.XLOOKUP(B1084,'[11]Cells Huawei 19042026 15h'!$B:$B,'[11]Cells Huawei 19042026 15h'!$B:$B,"")</f>
        <v/>
      </c>
      <c r="BF1084" s="9" t="str">
        <f>_xlfn.XLOOKUP(B1084,'[12]cells down 19042026 9H40'!$B:$B,'[12]cells down 19042026 9H40'!$B:$B,"")</f>
        <v/>
      </c>
      <c r="BG1084" s="9" t="s">
        <v>244</v>
      </c>
      <c r="BH1084" s="9" t="s">
        <v>5537</v>
      </c>
    </row>
    <row r="1085" spans="1:60" s="9" customFormat="1" x14ac:dyDescent="0.3">
      <c r="A1085" s="1" t="s">
        <v>3062</v>
      </c>
      <c r="B1085" s="1" t="s">
        <v>3063</v>
      </c>
      <c r="C1085" s="3" t="str">
        <f>_xlfn.XLOOKUP(B1085,'[1]daily break down'!$D:$D,'[1]daily break down'!$E:$E,"")</f>
        <v>EXTREME-NORD</v>
      </c>
      <c r="D1085" s="1" t="s">
        <v>21</v>
      </c>
      <c r="E1085" s="1" t="s">
        <v>122</v>
      </c>
      <c r="F1085" s="3" t="s">
        <v>55</v>
      </c>
      <c r="G1085" s="1" t="s">
        <v>3062</v>
      </c>
      <c r="H1085" s="41" t="str">
        <f>_xlfn.XLOOKUP(B1085,[2]CALCULATION!$B:$B,[2]CALCULATION!$H:$H,"")</f>
        <v>NOKIA</v>
      </c>
      <c r="I1085" s="34">
        <v>6.6661176877187159E-2</v>
      </c>
      <c r="J1085" s="34">
        <v>6.6951234561534845</v>
      </c>
      <c r="K1085" s="34">
        <v>9.2457045997380387</v>
      </c>
      <c r="L1085" s="34">
        <v>9.2457045997380387</v>
      </c>
      <c r="M1085" s="34">
        <v>9.2490042801804879</v>
      </c>
      <c r="N1085" s="34">
        <v>9.2947796945816012</v>
      </c>
      <c r="O1085" s="34">
        <v>9.2457045997380387</v>
      </c>
      <c r="P1085" s="34">
        <v>9.2457045997380387</v>
      </c>
      <c r="Q1085" s="34">
        <v>5.1925938767182318</v>
      </c>
      <c r="R1085" s="34">
        <v>0</v>
      </c>
      <c r="S1085" s="35">
        <v>0</v>
      </c>
      <c r="T1085" s="35">
        <v>52206.385531328393</v>
      </c>
      <c r="U1085" s="35">
        <v>0</v>
      </c>
      <c r="V1085" s="35">
        <v>0</v>
      </c>
      <c r="W1085" s="35">
        <v>4.9052142704169507E-3</v>
      </c>
      <c r="X1085" s="35">
        <v>2.2295138124645555E-3</v>
      </c>
      <c r="Y1085" s="35">
        <v>0</v>
      </c>
      <c r="Z1085" s="35">
        <v>0</v>
      </c>
      <c r="AA1085" s="35">
        <v>0</v>
      </c>
      <c r="AB1085" s="35">
        <v>0</v>
      </c>
      <c r="AC1085" s="35">
        <v>0</v>
      </c>
      <c r="AD1085" s="35">
        <v>0</v>
      </c>
      <c r="AE1085" s="58" t="s">
        <v>5603</v>
      </c>
      <c r="AF1085" s="58"/>
      <c r="AG1085" s="57" t="str" cm="1">
        <f t="array" ref="AG1085">IFERROR(_xlfn.IFS(
AI1085="MPR ISSUE","PDH",
AI1085="BSS Hardware Issue","BSS",
AI1085="Sites strategiques, MLL, Pylone, etc.","ENVTECH",
AI1085="AKTIVCO DEFAUT GE &amp; POWER Cabinet","AKTIVCO",
AI1085="AKTIVCO Coupure ENEO &amp; Baisse de tension","AKTIVCO GRID ONLY",
AI1085="Coupure ENEO &amp; Baisse de tension","IHS GRID ONLY",
AI1085="Defaut GE &amp; POWER Cabinet","IHS",
AI1085="Sharing","Partners",
AI1085="Sites strategiques &amp; DataCenter","SST &amp; DC",
AI1085="Exclu","Exclu",
AI1085="SAT","SAT",
AI1085="SPARE-ISSUE","SPARE-ISSUE",
AI1085="Fiber CAmtel","TRANS_FO_CAMTEL",
AI1085="Fiber AOF","Fiber AOF",
AI1085="Projet OCM (HUAWEI)","TRAVAUX-HUAWEI",
AI1085="Projet OCM (NOKIA)","TRAVAUX-NOKIA",
AI1085="ACCESS-ISSUE","ACCESS-ISSUE",
AI1085="Projet OCM (ZTE, NOKIA, autres projets)","TRAVAUX OCM",
AI1085="No root CAuse","No root cause",
AI1085="ODU HS","PDH",
AI1085="IP &amp; VLAN","PDH",
AI1085="Warehouse HUAWEI","SPARE-ISSUE",
AI1085="SPARE-HS","SPARE-ISSUE",
AI1085="Power Telco","BSS",AI1085="no impacts","no impacts"
),"")</f>
        <v>no impacts</v>
      </c>
      <c r="AH1085" s="57" t="str" cm="1">
        <f t="array" ref="AH1085">IFERROR(_xlfn.IFS(
AI1085="MPR ISSUE","TX ISSUE",
AI1085="BSS Hardware Issue","RAN ISSUE",
AI1085="Sites strategiques, MLL, Pylone, etc.","ENVTECH",
AI1085="AKTIVCO DEFAUT GE &amp; POWER Cabinet","POWER ISSUE",
AI1085="AKTIVCO Coupure ENEO &amp; Baisse de tension","POWER ISSUE",
AI1085="Coupure ENEO &amp; Baisse de tension","POWER ISSUE",
AI1085="Defaut GE &amp; POWER Cabinet","POWER ISSUE",
AI1085="Sharing","POWER ISSUE",
AI1085="Sites strategiques &amp; DataCenter","POWER ISSUE",
AI1085="Exclu","Exclu",
AI1085="SAT","TX ISSUE",
AI1085="SPARE-ISSUE","SPARE-ISSUE",
AI1085="Fiber CAmtel","TX ISSUE",
AI1085="Fiber AOF","TX ISSUE",
AI1085="Projet OCM (HUAWEI)","TRAVAUX-HUAWEI",
AI1085="Projet OCM (NOKIA)","TRAVAUX -NOKIA",
AI1085="ACCESS-ISSUE","ACCESS-ISSUE",
AI1085="Projet OCM (ZTE, NOKIA, autres projets)","TRAVAUX OCM",
AI1085="No root CAuse","No root cause",
AI1085="ODU HS","TX ISSUE",
AI1085="IP &amp; VLAN","TX ISSUE",
AI1085="Warehouse HUAWEI","SPARE-ISSUE",
AI1085="SPARE-HS","SPARE-ISSUE",
AI1085="Power Telco","RAN ISSUE",AI1085="no impacts","no impacts"
),"")</f>
        <v>no impacts</v>
      </c>
      <c r="AI1085" s="85" t="s">
        <v>5998</v>
      </c>
      <c r="AJ1085" s="57" t="str" cm="1">
        <f t="array" ref="AJ1085">IFERROR(_xlfn.IFS(
AI1085="MPR ISSUE","ACTIVE",
AI1085="BSS Hardware Issue","ACTIVE",
AI1085="Sites strategiques, MLL, Pylone, etc.","PASSIVE",
AI1085="AKTIVCO DEFAUT GE &amp; POWER Cabinet","PASSIVE",
AI1085="AKTIVCO Coupure ENEO &amp; Baisse de tension","PASSIVE",
AI1085="Coupure ENEO &amp; Baisse de tension","PASSIVE",
AI1085="Defaut GE &amp; POWER Cabinet","PASSIVE",
AI1085="Sharing","PASSIVE",
AI1085="Sites strategiques &amp; DataCenter","PASSIVE",
AI1085="Exclu","Exclu",
AI1085="SAT","ACTIVE",
AI1085="SPARE-ISSUE","SPARE-ISSUE",
AI1085="Fiber CAmtel","ACTIVE",
AI1085="Fiber AOF","ACTIVE",
AI1085="Projet OCM (HUAWEI)","PLANNED WORKS",
AI1085="Projet OCM (NOKIA)","PLANNED WORKS",
AI1085="ACCESS-ISSUE","ACCESS-ISSUE",
AI1085="Projet OCM (ZTE, NOKIA, autres projets)","PLANNED WORKS",
AI1085="No root CAuse","No root cause",
AI1085="ODU HS","ACTIVE",
AI1085="IP &amp; VLAN","ACTIVE",
AI1085="Warehouse HUAWEI","SPARE-ISSUE",
AI1085="SPARE-HS","SPARE-ISSUE",
AI1085="Power Telco","ACTIVE", AI1085="no impacts","no impacts"
),"")</f>
        <v>no impacts</v>
      </c>
      <c r="AK1085" s="23" t="s">
        <v>5537</v>
      </c>
      <c r="AL1085" s="23" t="str">
        <f t="shared" si="29"/>
        <v>EXN_229</v>
      </c>
      <c r="AN1085" s="9" t="s">
        <v>5537</v>
      </c>
      <c r="AO1085" s="23" t="str">
        <f>_xlfn.XLOOKUP(B1085,'INCIDENT-05-03-2026'!E:E,'INCIDENT-05-03-2026'!F:F,"")</f>
        <v/>
      </c>
      <c r="AP1085" s="7" t="s">
        <v>5537</v>
      </c>
      <c r="AQ1085" s="6"/>
      <c r="AR1085" s="7"/>
      <c r="AS1085" s="3" t="str">
        <f>_xlfn.XLOOKUP(B1085,'[3]tt num | region | site id'!$C:$C,'[3]tt num | region | site id'!$Q:$Q,"")</f>
        <v/>
      </c>
      <c r="AT1085" s="24" t="str">
        <f>_xlfn.XLOOKUP(B1085,'[4]Cells Huawei 03052026 12h'!$B:$B,'[4]Cells Huawei 03052026 12h'!$T:$T,"")</f>
        <v/>
      </c>
      <c r="AU1085" s="24" t="str">
        <f>_xlfn.XLOOKUP(B1085,'[5]cells down 02052026 8h50'!$B:$B,'[5]cells down 02052026 8h50'!$R:$R,"")</f>
        <v/>
      </c>
      <c r="AV1085" s="24" t="str">
        <f>_xlfn.XLOOKUP(B1085,'[5]cells down 02052026 13h50'!$B:$B,'[5]cells down 02052026 13h50'!$R:$R,"")</f>
        <v/>
      </c>
      <c r="AW1085" s="24" t="str">
        <f>_xlfn.XLOOKUP(B1085,'[5]cells down 02052026 13h50'!$B:$B,'[5]cells down 02052026 13h50'!$R:$R,"")</f>
        <v/>
      </c>
      <c r="AX1085" s="24" t="str">
        <f>_xlfn.XLOOKUP(B1085,'[6]cell downs 03052026 8h40 '!$B:$B,'[6]cell downs 03052026 8h40 '!$R:$R,"")</f>
        <v/>
      </c>
      <c r="AY1085" s="24" t="str">
        <f>_xlfn.XLOOKUP(B1085,'[7]ALL SITES DOWN'!$D:$D,'[7]ALL SITES DOWN'!$J:$J,"")</f>
        <v/>
      </c>
      <c r="AZ1085" s="24" t="str">
        <f>_xlfn.XLOOKUP(B1085,'[8]ALL SITES DOWN'!$D:$D,'[8]ALL SITES DOWN'!$J:$J,"")</f>
        <v/>
      </c>
      <c r="BA1085" s="9" t="str">
        <f>_xlfn.XLOOKUP(B1085,[9]sheet1!$AC:$AC,[9]sheet1!$AF:$AF,"")</f>
        <v/>
      </c>
      <c r="BB1085" s="14" t="s">
        <v>5537</v>
      </c>
      <c r="BC1085" s="14" t="s">
        <v>5537</v>
      </c>
      <c r="BD1085" s="14" t="str">
        <f>_xlfn.XLOOKUP(B1085,'[10]cell downs 18042026 17h'!$B:$B,'[10]cell downs 18042026 17h'!$B:$B,"")</f>
        <v>EXN_229</v>
      </c>
      <c r="BE1085" s="14" t="str">
        <f>_xlfn.XLOOKUP(B1085,'[11]Cells Huawei 19042026 15h'!$B:$B,'[11]Cells Huawei 19042026 15h'!$B:$B,"")</f>
        <v/>
      </c>
      <c r="BF1085" s="9" t="str">
        <f>_xlfn.XLOOKUP(B1085,'[12]cells down 19042026 9H40'!$B:$B,'[12]cells down 19042026 9H40'!$B:$B,"")</f>
        <v/>
      </c>
      <c r="BG1085" s="9" t="s">
        <v>5537</v>
      </c>
      <c r="BH1085" s="9" t="s">
        <v>12</v>
      </c>
    </row>
    <row r="1086" spans="1:60" s="9" customFormat="1" x14ac:dyDescent="0.3">
      <c r="A1086" s="1" t="s">
        <v>1308</v>
      </c>
      <c r="B1086" s="8" t="s">
        <v>1309</v>
      </c>
      <c r="C1086" s="3" t="str">
        <f>_xlfn.XLOOKUP(B1086,'[1]daily break down'!$D:$D,'[1]daily break down'!$E:$E,"")</f>
        <v>OUEST</v>
      </c>
      <c r="D1086" s="1" t="s">
        <v>21</v>
      </c>
      <c r="E1086" s="1" t="s">
        <v>987</v>
      </c>
      <c r="F1086" s="3" t="s">
        <v>102</v>
      </c>
      <c r="G1086" s="1" t="s">
        <v>1308</v>
      </c>
      <c r="H1086" s="41" t="str">
        <f>_xlfn.XLOOKUP(B1086,[2]CALCULATION!$B:$B,[2]CALCULATION!$H:$H,"")</f>
        <v>NOKIA</v>
      </c>
      <c r="I1086" s="34">
        <v>1.6051570485658829E-3</v>
      </c>
      <c r="J1086" s="34">
        <v>0</v>
      </c>
      <c r="K1086" s="34">
        <v>9.1770586210848173E-3</v>
      </c>
      <c r="L1086" s="34">
        <v>0</v>
      </c>
      <c r="M1086" s="34">
        <v>0</v>
      </c>
      <c r="N1086" s="34">
        <v>0</v>
      </c>
      <c r="O1086" s="34">
        <v>0</v>
      </c>
      <c r="P1086" s="34">
        <v>0</v>
      </c>
      <c r="Q1086" s="34">
        <v>0</v>
      </c>
      <c r="R1086" s="34">
        <v>0</v>
      </c>
      <c r="S1086" s="35">
        <v>3.4778402718924034E-3</v>
      </c>
      <c r="T1086" s="35">
        <v>52209.405972040309</v>
      </c>
      <c r="U1086" s="35">
        <v>0</v>
      </c>
      <c r="V1086" s="35">
        <v>0</v>
      </c>
      <c r="W1086" s="35">
        <v>0</v>
      </c>
      <c r="X1086" s="35">
        <v>1.6943324401527619E-3</v>
      </c>
      <c r="Y1086" s="35">
        <v>0</v>
      </c>
      <c r="Z1086" s="35">
        <v>0</v>
      </c>
      <c r="AA1086" s="35">
        <v>0</v>
      </c>
      <c r="AB1086" s="35">
        <v>0</v>
      </c>
      <c r="AC1086" s="35">
        <v>0</v>
      </c>
      <c r="AD1086" s="35">
        <v>0</v>
      </c>
      <c r="AE1086" s="58" t="s">
        <v>5560</v>
      </c>
      <c r="AF1086" s="58"/>
      <c r="AG1086" s="57" t="str" cm="1">
        <f t="array" ref="AG1086">IFERROR(_xlfn.IFS(
AI1086="MPR ISSUE","PDH",
AI1086="BSS Hardware Issue","BSS",
AI1086="Sites strategiques, MLL, Pylone, etc.","ENVTECH",
AI1086="AKTIVCO DEFAUT GE &amp; POWER Cabinet","AKTIVCO",
AI1086="AKTIVCO Coupure ENEO &amp; Baisse de tension","AKTIVCO GRID ONLY",
AI1086="Coupure ENEO &amp; Baisse de tension","IHS GRID ONLY",
AI1086="Defaut GE &amp; POWER Cabinet","IHS",
AI1086="Sharing","Partners",
AI1086="Sites strategiques &amp; DataCenter","SST &amp; DC",
AI1086="Exclu","Exclu",
AI1086="SAT","SAT",
AI1086="SPARE-ISSUE","SPARE-ISSUE",
AI1086="Fiber CAmtel","TRANS_FO_CAMTEL",
AI1086="Fiber AOF","Fiber AOF",
AI1086="Projet OCM (HUAWEI)","TRAVAUX-HUAWEI",
AI1086="Projet OCM (NOKIA)","TRAVAUX-NOKIA",
AI1086="ACCESS-ISSUE","ACCESS-ISSUE",
AI1086="Projet OCM (ZTE, NOKIA, autres projets)","TRAVAUX OCM",
AI1086="No root CAuse","No root cause",
AI1086="ODU HS","PDH",
AI1086="IP &amp; VLAN","PDH",
AI1086="Warehouse HUAWEI","SPARE-ISSUE",
AI1086="SPARE-HS","SPARE-ISSUE",
AI1086="Power Telco","BSS",AI1086="no impacts","no impacts"
),"")</f>
        <v>no impacts</v>
      </c>
      <c r="AH1086" s="57" t="str" cm="1">
        <f t="array" ref="AH1086">IFERROR(_xlfn.IFS(
AI1086="MPR ISSUE","TX ISSUE",
AI1086="BSS Hardware Issue","RAN ISSUE",
AI1086="Sites strategiques, MLL, Pylone, etc.","ENVTECH",
AI1086="AKTIVCO DEFAUT GE &amp; POWER Cabinet","POWER ISSUE",
AI1086="AKTIVCO Coupure ENEO &amp; Baisse de tension","POWER ISSUE",
AI1086="Coupure ENEO &amp; Baisse de tension","POWER ISSUE",
AI1086="Defaut GE &amp; POWER Cabinet","POWER ISSUE",
AI1086="Sharing","POWER ISSUE",
AI1086="Sites strategiques &amp; DataCenter","POWER ISSUE",
AI1086="Exclu","Exclu",
AI1086="SAT","TX ISSUE",
AI1086="SPARE-ISSUE","SPARE-ISSUE",
AI1086="Fiber CAmtel","TX ISSUE",
AI1086="Fiber AOF","TX ISSUE",
AI1086="Projet OCM (HUAWEI)","TRAVAUX-HUAWEI",
AI1086="Projet OCM (NOKIA)","TRAVAUX -NOKIA",
AI1086="ACCESS-ISSUE","ACCESS-ISSUE",
AI1086="Projet OCM (ZTE, NOKIA, autres projets)","TRAVAUX OCM",
AI1086="No root CAuse","No root cause",
AI1086="ODU HS","TX ISSUE",
AI1086="IP &amp; VLAN","TX ISSUE",
AI1086="Warehouse HUAWEI","SPARE-ISSUE",
AI1086="SPARE-HS","SPARE-ISSUE",
AI1086="Power Telco","RAN ISSUE",AI1086="no impacts","no impacts"
),"")</f>
        <v>no impacts</v>
      </c>
      <c r="AI1086" s="85" t="s">
        <v>5998</v>
      </c>
      <c r="AJ1086" s="57" t="str" cm="1">
        <f t="array" ref="AJ1086">IFERROR(_xlfn.IFS(
AI1086="MPR ISSUE","ACTIVE",
AI1086="BSS Hardware Issue","ACTIVE",
AI1086="Sites strategiques, MLL, Pylone, etc.","PASSIVE",
AI1086="AKTIVCO DEFAUT GE &amp; POWER Cabinet","PASSIVE",
AI1086="AKTIVCO Coupure ENEO &amp; Baisse de tension","PASSIVE",
AI1086="Coupure ENEO &amp; Baisse de tension","PASSIVE",
AI1086="Defaut GE &amp; POWER Cabinet","PASSIVE",
AI1086="Sharing","PASSIVE",
AI1086="Sites strategiques &amp; DataCenter","PASSIVE",
AI1086="Exclu","Exclu",
AI1086="SAT","ACTIVE",
AI1086="SPARE-ISSUE","SPARE-ISSUE",
AI1086="Fiber CAmtel","ACTIVE",
AI1086="Fiber AOF","ACTIVE",
AI1086="Projet OCM (HUAWEI)","PLANNED WORKS",
AI1086="Projet OCM (NOKIA)","PLANNED WORKS",
AI1086="ACCESS-ISSUE","ACCESS-ISSUE",
AI1086="Projet OCM (ZTE, NOKIA, autres projets)","PLANNED WORKS",
AI1086="No root CAuse","No root cause",
AI1086="ODU HS","ACTIVE",
AI1086="IP &amp; VLAN","ACTIVE",
AI1086="Warehouse HUAWEI","SPARE-ISSUE",
AI1086="SPARE-HS","SPARE-ISSUE",
AI1086="Power Telco","ACTIVE", AI1086="no impacts","no impacts"
),"")</f>
        <v>no impacts</v>
      </c>
      <c r="AK1086" s="23" t="s">
        <v>5537</v>
      </c>
      <c r="AL1086" s="23" t="str">
        <f t="shared" si="29"/>
        <v>OST_259</v>
      </c>
      <c r="AN1086" s="9" t="s">
        <v>5537</v>
      </c>
      <c r="AO1086" s="23" t="str">
        <f>_xlfn.XLOOKUP(B1086,'INCIDENT-05-03-2026'!E:E,'INCIDENT-05-03-2026'!F:F,"")</f>
        <v/>
      </c>
      <c r="AP1086" s="7" t="s">
        <v>5537</v>
      </c>
      <c r="AQ1086" s="6"/>
      <c r="AR1086" s="7"/>
      <c r="AS1086" s="3" t="str">
        <f>_xlfn.XLOOKUP(B1086,'[3]tt num | region | site id'!$C:$C,'[3]tt num | region | site id'!$Q:$Q,"")</f>
        <v/>
      </c>
      <c r="AT1086" s="24" t="str">
        <f>_xlfn.XLOOKUP(B1086,'[4]Cells Huawei 03052026 12h'!$B:$B,'[4]Cells Huawei 03052026 12h'!$T:$T,"")</f>
        <v/>
      </c>
      <c r="AU1086" s="24" t="str">
        <f>_xlfn.XLOOKUP(B1086,'[5]cells down 02052026 8h50'!$B:$B,'[5]cells down 02052026 8h50'!$R:$R,"")</f>
        <v/>
      </c>
      <c r="AV1086" s="24" t="str">
        <f>_xlfn.XLOOKUP(B1086,'[5]cells down 02052026 13h50'!$B:$B,'[5]cells down 02052026 13h50'!$R:$R,"")</f>
        <v/>
      </c>
      <c r="AW1086" s="24" t="str">
        <f>_xlfn.XLOOKUP(B1086,'[5]cells down 02052026 13h50'!$B:$B,'[5]cells down 02052026 13h50'!$R:$R,"")</f>
        <v/>
      </c>
      <c r="AX1086" s="24" t="str">
        <f>_xlfn.XLOOKUP(B1086,'[6]cell downs 03052026 8h40 '!$B:$B,'[6]cell downs 03052026 8h40 '!$R:$R,"")</f>
        <v/>
      </c>
      <c r="AY1086" s="24" t="str">
        <f>_xlfn.XLOOKUP(B1086,'[7]ALL SITES DOWN'!$D:$D,'[7]ALL SITES DOWN'!$J:$J,"")</f>
        <v/>
      </c>
      <c r="AZ1086" s="24" t="str">
        <f>_xlfn.XLOOKUP(B1086,'[8]ALL SITES DOWN'!$D:$D,'[8]ALL SITES DOWN'!$J:$J,"")</f>
        <v/>
      </c>
      <c r="BA1086" s="9" t="str">
        <f>_xlfn.XLOOKUP(B1086,[9]sheet1!$AC:$AC,[9]sheet1!$AF:$AF,"")</f>
        <v/>
      </c>
      <c r="BB1086" s="14" t="s">
        <v>5537</v>
      </c>
      <c r="BC1086" s="14" t="s">
        <v>5537</v>
      </c>
      <c r="BD1086" s="14" t="str">
        <f>_xlfn.XLOOKUP(B1086,'[10]cell downs 18042026 17h'!$B:$B,'[10]cell downs 18042026 17h'!$B:$B,"")</f>
        <v/>
      </c>
      <c r="BE1086" s="14" t="str">
        <f>_xlfn.XLOOKUP(B1086,'[11]Cells Huawei 19042026 15h'!$B:$B,'[11]Cells Huawei 19042026 15h'!$B:$B,"")</f>
        <v/>
      </c>
      <c r="BF1086" s="9" t="str">
        <f>_xlfn.XLOOKUP(B1086,'[12]cells down 19042026 9H40'!$B:$B,'[12]cells down 19042026 9H40'!$B:$B,"")</f>
        <v/>
      </c>
      <c r="BG1086" s="9" t="s">
        <v>5537</v>
      </c>
      <c r="BH1086" s="9" t="s">
        <v>594</v>
      </c>
    </row>
    <row r="1087" spans="1:60" s="9" customFormat="1" x14ac:dyDescent="0.3">
      <c r="A1087" s="1" t="s">
        <v>1531</v>
      </c>
      <c r="B1087" s="8" t="s">
        <v>1532</v>
      </c>
      <c r="C1087" s="3" t="str">
        <f>_xlfn.XLOOKUP(B1087,'[1]daily break down'!$D:$D,'[1]daily break down'!$E:$E,"")</f>
        <v>Yaounde</v>
      </c>
      <c r="D1087" s="1" t="s">
        <v>11</v>
      </c>
      <c r="E1087" s="1" t="s">
        <v>12</v>
      </c>
      <c r="F1087" s="3" t="s">
        <v>37</v>
      </c>
      <c r="G1087" s="1" t="s">
        <v>38</v>
      </c>
      <c r="H1087" s="42" t="str">
        <f>_xlfn.XLOOKUP(B1087,[2]CALCULATION!$B:$B,[2]CALCULATION!$H:$H,"")</f>
        <v>ZTE</v>
      </c>
      <c r="I1087" s="34">
        <v>3.791737650278356E-2</v>
      </c>
      <c r="J1087" s="34">
        <v>1.4446413437090688E-3</v>
      </c>
      <c r="K1087" s="34">
        <v>3.7667685406339933E-2</v>
      </c>
      <c r="L1087" s="34">
        <v>9.0958899418719114E-4</v>
      </c>
      <c r="M1087" s="34">
        <v>1.979693693230946E-3</v>
      </c>
      <c r="N1087" s="34">
        <v>2.6752617476093866E-4</v>
      </c>
      <c r="O1087" s="34">
        <v>8.5608375923500353E-4</v>
      </c>
      <c r="P1087" s="34">
        <v>1.4446413437090688E-3</v>
      </c>
      <c r="Q1087" s="34">
        <v>2.247219867991884E-3</v>
      </c>
      <c r="R1087" s="34">
        <v>3.7453664466531404E-4</v>
      </c>
      <c r="S1087" s="35">
        <v>3.748933462316606E-2</v>
      </c>
      <c r="T1087" s="35">
        <v>1.551651813613444E-3</v>
      </c>
      <c r="U1087" s="35">
        <v>0</v>
      </c>
      <c r="V1087" s="35">
        <v>0</v>
      </c>
      <c r="W1087" s="35">
        <v>1.5516518136134442E-3</v>
      </c>
      <c r="X1087" s="35">
        <v>1.4446413437090686E-3</v>
      </c>
      <c r="Y1087" s="35">
        <v>0</v>
      </c>
      <c r="Z1087" s="35">
        <v>8.5608375923500353E-4</v>
      </c>
      <c r="AA1087" s="35">
        <v>0</v>
      </c>
      <c r="AB1087" s="35">
        <v>0</v>
      </c>
      <c r="AC1087" s="35">
        <v>0</v>
      </c>
      <c r="AD1087" s="35">
        <v>0</v>
      </c>
      <c r="AE1087" s="58" t="s">
        <v>5560</v>
      </c>
      <c r="AF1087" s="58"/>
      <c r="AG1087" s="57" t="str" cm="1">
        <f t="array" ref="AG1087">IFERROR(_xlfn.IFS(
AI1087="MPR ISSUE","PDH",
AI1087="BSS Hardware Issue","BSS",
AI1087="Sites strategiques, MLL, Pylone, etc.","ENVTECH",
AI1087="AKTIVCO DEFAUT GE &amp; POWER Cabinet","AKTIVCO",
AI1087="AKTIVCO Coupure ENEO &amp; Baisse de tension","AKTIVCO GRID ONLY",
AI1087="Coupure ENEO &amp; Baisse de tension","IHS GRID ONLY",
AI1087="Defaut GE &amp; POWER Cabinet","IHS",
AI1087="Sharing","Partners",
AI1087="Sites strategiques &amp; DataCenter","SST &amp; DC",
AI1087="Exclu","Exclu",
AI1087="SAT","SAT",
AI1087="SPARE-ISSUE","SPARE-ISSUE",
AI1087="Fiber CAmtel","TRANS_FO_CAMTEL",
AI1087="Fiber AOF","Fiber AOF",
AI1087="Projet OCM (HUAWEI)","TRAVAUX-HUAWEI",
AI1087="Projet OCM (NOKIA)","TRAVAUX-NOKIA",
AI1087="ACCESS-ISSUE","ACCESS-ISSUE",
AI1087="Projet OCM (ZTE, NOKIA, autres projets)","TRAVAUX OCM",
AI1087="No root CAuse","No root cause",
AI1087="ODU HS","PDH",
AI1087="IP &amp; VLAN","PDH",
AI1087="Warehouse HUAWEI","SPARE-ISSUE",
AI1087="SPARE-HS","SPARE-ISSUE",
AI1087="Power Telco","BSS",AI1087="no impacts","no impacts"
),"")</f>
        <v>no impacts</v>
      </c>
      <c r="AH1087" s="57" t="str" cm="1">
        <f t="array" ref="AH1087">IFERROR(_xlfn.IFS(
AI1087="MPR ISSUE","TX ISSUE",
AI1087="BSS Hardware Issue","RAN ISSUE",
AI1087="Sites strategiques, MLL, Pylone, etc.","ENVTECH",
AI1087="AKTIVCO DEFAUT GE &amp; POWER Cabinet","POWER ISSUE",
AI1087="AKTIVCO Coupure ENEO &amp; Baisse de tension","POWER ISSUE",
AI1087="Coupure ENEO &amp; Baisse de tension","POWER ISSUE",
AI1087="Defaut GE &amp; POWER Cabinet","POWER ISSUE",
AI1087="Sharing","POWER ISSUE",
AI1087="Sites strategiques &amp; DataCenter","POWER ISSUE",
AI1087="Exclu","Exclu",
AI1087="SAT","TX ISSUE",
AI1087="SPARE-ISSUE","SPARE-ISSUE",
AI1087="Fiber CAmtel","TX ISSUE",
AI1087="Fiber AOF","TX ISSUE",
AI1087="Projet OCM (HUAWEI)","TRAVAUX-HUAWEI",
AI1087="Projet OCM (NOKIA)","TRAVAUX -NOKIA",
AI1087="ACCESS-ISSUE","ACCESS-ISSUE",
AI1087="Projet OCM (ZTE, NOKIA, autres projets)","TRAVAUX OCM",
AI1087="No root CAuse","No root cause",
AI1087="ODU HS","TX ISSUE",
AI1087="IP &amp; VLAN","TX ISSUE",
AI1087="Warehouse HUAWEI","SPARE-ISSUE",
AI1087="SPARE-HS","SPARE-ISSUE",
AI1087="Power Telco","RAN ISSUE",AI1087="no impacts","no impacts"
),"")</f>
        <v>no impacts</v>
      </c>
      <c r="AI1087" s="85" t="s">
        <v>5998</v>
      </c>
      <c r="AJ1087" s="57" t="str" cm="1">
        <f t="array" ref="AJ1087">IFERROR(_xlfn.IFS(
AI1087="MPR ISSUE","ACTIVE",
AI1087="BSS Hardware Issue","ACTIVE",
AI1087="Sites strategiques, MLL, Pylone, etc.","PASSIVE",
AI1087="AKTIVCO DEFAUT GE &amp; POWER Cabinet","PASSIVE",
AI1087="AKTIVCO Coupure ENEO &amp; Baisse de tension","PASSIVE",
AI1087="Coupure ENEO &amp; Baisse de tension","PASSIVE",
AI1087="Defaut GE &amp; POWER Cabinet","PASSIVE",
AI1087="Sharing","PASSIVE",
AI1087="Sites strategiques &amp; DataCenter","PASSIVE",
AI1087="Exclu","Exclu",
AI1087="SAT","ACTIVE",
AI1087="SPARE-ISSUE","SPARE-ISSUE",
AI1087="Fiber CAmtel","ACTIVE",
AI1087="Fiber AOF","ACTIVE",
AI1087="Projet OCM (HUAWEI)","PLANNED WORKS",
AI1087="Projet OCM (NOKIA)","PLANNED WORKS",
AI1087="ACCESS-ISSUE","ACCESS-ISSUE",
AI1087="Projet OCM (ZTE, NOKIA, autres projets)","PLANNED WORKS",
AI1087="No root CAuse","No root cause",
AI1087="ODU HS","ACTIVE",
AI1087="IP &amp; VLAN","ACTIVE",
AI1087="Warehouse HUAWEI","SPARE-ISSUE",
AI1087="SPARE-HS","SPARE-ISSUE",
AI1087="Power Telco","ACTIVE", AI1087="no impacts","no impacts"
),"")</f>
        <v>no impacts</v>
      </c>
      <c r="AK1087" s="23" t="s">
        <v>5537</v>
      </c>
      <c r="AL1087" s="23" t="str">
        <f t="shared" si="29"/>
        <v>CTR_276</v>
      </c>
      <c r="AN1087" s="9" t="s">
        <v>5537</v>
      </c>
      <c r="AO1087" s="23" t="str">
        <f>_xlfn.XLOOKUP(B1087,'INCIDENT-05-03-2026'!E:E,'INCIDENT-05-03-2026'!F:F,"")</f>
        <v/>
      </c>
      <c r="AP1087" s="7" t="s">
        <v>5537</v>
      </c>
      <c r="AQ1087" s="6"/>
      <c r="AR1087" s="7"/>
      <c r="AS1087" s="3" t="str">
        <f>_xlfn.XLOOKUP(B1087,'[3]tt num | region | site id'!$C:$C,'[3]tt num | region | site id'!$Q:$Q,"")</f>
        <v/>
      </c>
      <c r="AT1087" s="24" t="str">
        <f>_xlfn.XLOOKUP(B1087,'[4]Cells Huawei 03052026 12h'!$B:$B,'[4]Cells Huawei 03052026 12h'!$T:$T,"")</f>
        <v/>
      </c>
      <c r="AU1087" s="24" t="str">
        <f>_xlfn.XLOOKUP(B1087,'[5]cells down 02052026 8h50'!$B:$B,'[5]cells down 02052026 8h50'!$R:$R,"")</f>
        <v/>
      </c>
      <c r="AV1087" s="24" t="str">
        <f>_xlfn.XLOOKUP(B1087,'[5]cells down 02052026 13h50'!$B:$B,'[5]cells down 02052026 13h50'!$R:$R,"")</f>
        <v/>
      </c>
      <c r="AW1087" s="24" t="str">
        <f>_xlfn.XLOOKUP(B1087,'[5]cells down 02052026 13h50'!$B:$B,'[5]cells down 02052026 13h50'!$R:$R,"")</f>
        <v/>
      </c>
      <c r="AX1087" s="24" t="str">
        <f>_xlfn.XLOOKUP(B1087,'[6]cell downs 03052026 8h40 '!$B:$B,'[6]cell downs 03052026 8h40 '!$R:$R,"")</f>
        <v/>
      </c>
      <c r="AY1087" s="24" t="str">
        <f>_xlfn.XLOOKUP(B1087,'[7]ALL SITES DOWN'!$D:$D,'[7]ALL SITES DOWN'!$J:$J,"")</f>
        <v/>
      </c>
      <c r="AZ1087" s="24" t="str">
        <f>_xlfn.XLOOKUP(B1087,'[8]ALL SITES DOWN'!$D:$D,'[8]ALL SITES DOWN'!$J:$J,"")</f>
        <v/>
      </c>
      <c r="BA1087" s="9" t="str">
        <f>_xlfn.XLOOKUP(B1087,[9]sheet1!$AC:$AC,[9]sheet1!$AF:$AF,"")</f>
        <v/>
      </c>
      <c r="BB1087" s="14" t="s">
        <v>5537</v>
      </c>
      <c r="BC1087" s="14" t="s">
        <v>5537</v>
      </c>
      <c r="BD1087" s="14" t="str">
        <f>_xlfn.XLOOKUP(B1087,'[10]cell downs 18042026 17h'!$B:$B,'[10]cell downs 18042026 17h'!$B:$B,"")</f>
        <v/>
      </c>
      <c r="BE1087" s="14" t="str">
        <f>_xlfn.XLOOKUP(B1087,'[11]Cells Huawei 19042026 15h'!$B:$B,'[11]Cells Huawei 19042026 15h'!$B:$B,"")</f>
        <v/>
      </c>
      <c r="BF1087" s="9" t="str">
        <f>_xlfn.XLOOKUP(B1087,'[12]cells down 19042026 9H40'!$B:$B,'[12]cells down 19042026 9H40'!$B:$B,"")</f>
        <v/>
      </c>
      <c r="BG1087" s="9" t="s">
        <v>1532</v>
      </c>
      <c r="BH1087" s="9" t="s">
        <v>12</v>
      </c>
    </row>
    <row r="1088" spans="1:60" s="9" customFormat="1" x14ac:dyDescent="0.3">
      <c r="A1088" s="1" t="s">
        <v>1769</v>
      </c>
      <c r="B1088" s="8" t="s">
        <v>1770</v>
      </c>
      <c r="C1088" s="3" t="str">
        <f>_xlfn.XLOOKUP(B1088,'[1]daily break down'!$D:$D,'[1]daily break down'!$E:$E,"")</f>
        <v>Yaounde</v>
      </c>
      <c r="D1088" s="1" t="s">
        <v>11</v>
      </c>
      <c r="E1088" s="1" t="s">
        <v>12</v>
      </c>
      <c r="F1088" s="3" t="s">
        <v>37</v>
      </c>
      <c r="G1088" s="1" t="s">
        <v>38</v>
      </c>
      <c r="H1088" s="42" t="str">
        <f>_xlfn.XLOOKUP(B1088,[2]CALCULATION!$B:$B,[2]CALCULATION!$H:$H,"")</f>
        <v>ZTE</v>
      </c>
      <c r="I1088" s="34">
        <v>0</v>
      </c>
      <c r="J1088" s="34">
        <v>0</v>
      </c>
      <c r="K1088" s="34">
        <v>0</v>
      </c>
      <c r="L1088" s="34">
        <v>0</v>
      </c>
      <c r="M1088" s="34">
        <v>0</v>
      </c>
      <c r="N1088" s="34">
        <v>0</v>
      </c>
      <c r="O1088" s="34">
        <v>0</v>
      </c>
      <c r="P1088" s="34">
        <v>0</v>
      </c>
      <c r="Q1088" s="34">
        <v>0</v>
      </c>
      <c r="R1088" s="34">
        <v>0</v>
      </c>
      <c r="S1088" s="35">
        <v>0</v>
      </c>
      <c r="T1088" s="35">
        <v>3.9326347689857773E-2</v>
      </c>
      <c r="U1088" s="35">
        <v>0</v>
      </c>
      <c r="V1088" s="35">
        <v>0</v>
      </c>
      <c r="W1088" s="35">
        <v>3.9326347689857773E-2</v>
      </c>
      <c r="X1088" s="35">
        <v>1.1592800906308012E-3</v>
      </c>
      <c r="Y1088" s="35">
        <v>0</v>
      </c>
      <c r="Z1088" s="35">
        <v>0</v>
      </c>
      <c r="AA1088" s="35">
        <v>0</v>
      </c>
      <c r="AB1088" s="35">
        <v>0</v>
      </c>
      <c r="AC1088" s="35">
        <v>0</v>
      </c>
      <c r="AD1088" s="35">
        <v>0</v>
      </c>
      <c r="AE1088" s="58" t="s">
        <v>5560</v>
      </c>
      <c r="AF1088" s="58"/>
      <c r="AG1088" s="57" t="str" cm="1">
        <f t="array" ref="AG1088">IFERROR(_xlfn.IFS(
AI1088="MPR ISSUE","PDH",
AI1088="BSS Hardware Issue","BSS",
AI1088="Sites strategiques, MLL, Pylone, etc.","ENVTECH",
AI1088="AKTIVCO DEFAUT GE &amp; POWER Cabinet","AKTIVCO",
AI1088="AKTIVCO Coupure ENEO &amp; Baisse de tension","AKTIVCO GRID ONLY",
AI1088="Coupure ENEO &amp; Baisse de tension","IHS GRID ONLY",
AI1088="Defaut GE &amp; POWER Cabinet","IHS",
AI1088="Sharing","Partners",
AI1088="Sites strategiques &amp; DataCenter","SST &amp; DC",
AI1088="Exclu","Exclu",
AI1088="SAT","SAT",
AI1088="SPARE-ISSUE","SPARE-ISSUE",
AI1088="Fiber CAmtel","TRANS_FO_CAMTEL",
AI1088="Fiber AOF","Fiber AOF",
AI1088="Projet OCM (HUAWEI)","TRAVAUX-HUAWEI",
AI1088="Projet OCM (NOKIA)","TRAVAUX-NOKIA",
AI1088="ACCESS-ISSUE","ACCESS-ISSUE",
AI1088="Projet OCM (ZTE, NOKIA, autres projets)","TRAVAUX OCM",
AI1088="No root CAuse","No root cause",
AI1088="ODU HS","PDH",
AI1088="IP &amp; VLAN","PDH",
AI1088="Warehouse HUAWEI","SPARE-ISSUE",
AI1088="SPARE-HS","SPARE-ISSUE",
AI1088="Power Telco","BSS",AI1088="no impacts","no impacts"
),"")</f>
        <v>no impacts</v>
      </c>
      <c r="AH1088" s="57" t="str" cm="1">
        <f t="array" ref="AH1088">IFERROR(_xlfn.IFS(
AI1088="MPR ISSUE","TX ISSUE",
AI1088="BSS Hardware Issue","RAN ISSUE",
AI1088="Sites strategiques, MLL, Pylone, etc.","ENVTECH",
AI1088="AKTIVCO DEFAUT GE &amp; POWER Cabinet","POWER ISSUE",
AI1088="AKTIVCO Coupure ENEO &amp; Baisse de tension","POWER ISSUE",
AI1088="Coupure ENEO &amp; Baisse de tension","POWER ISSUE",
AI1088="Defaut GE &amp; POWER Cabinet","POWER ISSUE",
AI1088="Sharing","POWER ISSUE",
AI1088="Sites strategiques &amp; DataCenter","POWER ISSUE",
AI1088="Exclu","Exclu",
AI1088="SAT","TX ISSUE",
AI1088="SPARE-ISSUE","SPARE-ISSUE",
AI1088="Fiber CAmtel","TX ISSUE",
AI1088="Fiber AOF","TX ISSUE",
AI1088="Projet OCM (HUAWEI)","TRAVAUX-HUAWEI",
AI1088="Projet OCM (NOKIA)","TRAVAUX -NOKIA",
AI1088="ACCESS-ISSUE","ACCESS-ISSUE",
AI1088="Projet OCM (ZTE, NOKIA, autres projets)","TRAVAUX OCM",
AI1088="No root CAuse","No root cause",
AI1088="ODU HS","TX ISSUE",
AI1088="IP &amp; VLAN","TX ISSUE",
AI1088="Warehouse HUAWEI","SPARE-ISSUE",
AI1088="SPARE-HS","SPARE-ISSUE",
AI1088="Power Telco","RAN ISSUE",AI1088="no impacts","no impacts"
),"")</f>
        <v>no impacts</v>
      </c>
      <c r="AI1088" s="85" t="s">
        <v>5998</v>
      </c>
      <c r="AJ1088" s="57" t="str" cm="1">
        <f t="array" ref="AJ1088">IFERROR(_xlfn.IFS(
AI1088="MPR ISSUE","ACTIVE",
AI1088="BSS Hardware Issue","ACTIVE",
AI1088="Sites strategiques, MLL, Pylone, etc.","PASSIVE",
AI1088="AKTIVCO DEFAUT GE &amp; POWER Cabinet","PASSIVE",
AI1088="AKTIVCO Coupure ENEO &amp; Baisse de tension","PASSIVE",
AI1088="Coupure ENEO &amp; Baisse de tension","PASSIVE",
AI1088="Defaut GE &amp; POWER Cabinet","PASSIVE",
AI1088="Sharing","PASSIVE",
AI1088="Sites strategiques &amp; DataCenter","PASSIVE",
AI1088="Exclu","Exclu",
AI1088="SAT","ACTIVE",
AI1088="SPARE-ISSUE","SPARE-ISSUE",
AI1088="Fiber CAmtel","ACTIVE",
AI1088="Fiber AOF","ACTIVE",
AI1088="Projet OCM (HUAWEI)","PLANNED WORKS",
AI1088="Projet OCM (NOKIA)","PLANNED WORKS",
AI1088="ACCESS-ISSUE","ACCESS-ISSUE",
AI1088="Projet OCM (ZTE, NOKIA, autres projets)","PLANNED WORKS",
AI1088="No root CAuse","No root cause",
AI1088="ODU HS","ACTIVE",
AI1088="IP &amp; VLAN","ACTIVE",
AI1088="Warehouse HUAWEI","SPARE-ISSUE",
AI1088="SPARE-HS","SPARE-ISSUE",
AI1088="Power Telco","ACTIVE", AI1088="no impacts","no impacts"
),"")</f>
        <v>no impacts</v>
      </c>
      <c r="AK1088" s="23" t="s">
        <v>5537</v>
      </c>
      <c r="AL1088" s="23" t="str">
        <f t="shared" si="29"/>
        <v>CTR_110</v>
      </c>
      <c r="AN1088" s="9" t="s">
        <v>5537</v>
      </c>
      <c r="AO1088" s="23" t="str">
        <f>_xlfn.XLOOKUP(B1088,'INCIDENT-05-03-2026'!E:E,'INCIDENT-05-03-2026'!F:F,"")</f>
        <v/>
      </c>
      <c r="AP1088" s="7" t="s">
        <v>5537</v>
      </c>
      <c r="AQ1088" s="6"/>
      <c r="AR1088" s="7"/>
      <c r="AS1088" s="3" t="str">
        <f>_xlfn.XLOOKUP(B1088,'[3]tt num | region | site id'!$C:$C,'[3]tt num | region | site id'!$Q:$Q,"")</f>
        <v/>
      </c>
      <c r="AT1088" s="24" t="str">
        <f>_xlfn.XLOOKUP(B1088,'[4]Cells Huawei 03052026 12h'!$B:$B,'[4]Cells Huawei 03052026 12h'!$T:$T,"")</f>
        <v/>
      </c>
      <c r="AU1088" s="24" t="str">
        <f>_xlfn.XLOOKUP(B1088,'[5]cells down 02052026 8h50'!$B:$B,'[5]cells down 02052026 8h50'!$R:$R,"")</f>
        <v/>
      </c>
      <c r="AV1088" s="24" t="str">
        <f>_xlfn.XLOOKUP(B1088,'[5]cells down 02052026 13h50'!$B:$B,'[5]cells down 02052026 13h50'!$R:$R,"")</f>
        <v/>
      </c>
      <c r="AW1088" s="24" t="str">
        <f>_xlfn.XLOOKUP(B1088,'[5]cells down 02052026 13h50'!$B:$B,'[5]cells down 02052026 13h50'!$R:$R,"")</f>
        <v/>
      </c>
      <c r="AX1088" s="24" t="str">
        <f>_xlfn.XLOOKUP(B1088,'[6]cell downs 03052026 8h40 '!$B:$B,'[6]cell downs 03052026 8h40 '!$R:$R,"")</f>
        <v/>
      </c>
      <c r="AY1088" s="24" t="str">
        <f>_xlfn.XLOOKUP(B1088,'[7]ALL SITES DOWN'!$D:$D,'[7]ALL SITES DOWN'!$J:$J,"")</f>
        <v/>
      </c>
      <c r="AZ1088" s="24" t="str">
        <f>_xlfn.XLOOKUP(B1088,'[8]ALL SITES DOWN'!$D:$D,'[8]ALL SITES DOWN'!$J:$J,"")</f>
        <v/>
      </c>
      <c r="BA1088" s="9" t="str">
        <f>_xlfn.XLOOKUP(B1088,[9]sheet1!$AC:$AC,[9]sheet1!$AF:$AF,"")</f>
        <v/>
      </c>
      <c r="BB1088" s="14" t="s">
        <v>5537</v>
      </c>
      <c r="BC1088" s="14" t="s">
        <v>5537</v>
      </c>
      <c r="BD1088" s="14" t="str">
        <f>_xlfn.XLOOKUP(B1088,'[10]cell downs 18042026 17h'!$B:$B,'[10]cell downs 18042026 17h'!$B:$B,"")</f>
        <v/>
      </c>
      <c r="BE1088" s="14" t="str">
        <f>_xlfn.XLOOKUP(B1088,'[11]Cells Huawei 19042026 15h'!$B:$B,'[11]Cells Huawei 19042026 15h'!$B:$B,"")</f>
        <v/>
      </c>
      <c r="BF1088" s="9" t="str">
        <f>_xlfn.XLOOKUP(B1088,'[12]cells down 19042026 9H40'!$B:$B,'[12]cells down 19042026 9H40'!$B:$B,"")</f>
        <v>CTR_110</v>
      </c>
      <c r="BG1088" s="9" t="s">
        <v>1770</v>
      </c>
      <c r="BH1088" s="9" t="s">
        <v>594</v>
      </c>
    </row>
    <row r="1089" spans="1:60" s="9" customFormat="1" x14ac:dyDescent="0.3">
      <c r="A1089" s="3" t="s">
        <v>3290</v>
      </c>
      <c r="B1089" s="31" t="s">
        <v>3291</v>
      </c>
      <c r="C1089" s="3" t="str">
        <f>_xlfn.XLOOKUP(B1089,'[1]daily break down'!$D:$D,'[1]daily break down'!$E:$E,"")</f>
        <v>LITTORAL</v>
      </c>
      <c r="D1089" s="3" t="s">
        <v>11</v>
      </c>
      <c r="E1089" s="3" t="s">
        <v>12</v>
      </c>
      <c r="F1089" s="3" t="s">
        <v>31</v>
      </c>
      <c r="G1089" s="3" t="s">
        <v>3290</v>
      </c>
      <c r="H1089" s="41" t="str">
        <f>_xlfn.XLOOKUP(B1089,[2]CALCULATION!$B:$B,[2]CALCULATION!$H:$H,"")</f>
        <v>NOKIA</v>
      </c>
      <c r="I1089" s="34">
        <v>0</v>
      </c>
      <c r="J1089" s="34">
        <v>0</v>
      </c>
      <c r="K1089" s="34">
        <v>0</v>
      </c>
      <c r="L1089" s="34">
        <v>0</v>
      </c>
      <c r="M1089" s="34">
        <v>0</v>
      </c>
      <c r="N1089" s="34">
        <v>0</v>
      </c>
      <c r="O1089" s="34">
        <v>0</v>
      </c>
      <c r="P1089" s="34">
        <v>0</v>
      </c>
      <c r="Q1089" s="34">
        <v>0</v>
      </c>
      <c r="R1089" s="34">
        <v>0</v>
      </c>
      <c r="S1089" s="35">
        <v>0</v>
      </c>
      <c r="T1089" s="35">
        <v>17484.817135372527</v>
      </c>
      <c r="U1089" s="35">
        <v>0</v>
      </c>
      <c r="V1089" s="35">
        <v>0</v>
      </c>
      <c r="W1089" s="35">
        <v>2.7697876626915655E-2</v>
      </c>
      <c r="X1089" s="35">
        <v>1.0701666299831919E-3</v>
      </c>
      <c r="Y1089" s="35">
        <v>0</v>
      </c>
      <c r="Z1089" s="35">
        <v>0</v>
      </c>
      <c r="AA1089" s="35">
        <v>0</v>
      </c>
      <c r="AB1089" s="35">
        <v>0</v>
      </c>
      <c r="AC1089" s="35">
        <v>0</v>
      </c>
      <c r="AD1089" s="35">
        <v>0</v>
      </c>
      <c r="AE1089" s="58" t="s">
        <v>5560</v>
      </c>
      <c r="AF1089" s="58"/>
      <c r="AG1089" s="57" t="str" cm="1">
        <f t="array" ref="AG1089">IFERROR(_xlfn.IFS(
AI1089="MPR ISSUE","PDH",
AI1089="BSS Hardware Issue","BSS",
AI1089="Sites strategiques, MLL, Pylone, etc.","ENVTECH",
AI1089="AKTIVCO DEFAUT GE &amp; POWER Cabinet","AKTIVCO",
AI1089="AKTIVCO Coupure ENEO &amp; Baisse de tension","AKTIVCO GRID ONLY",
AI1089="Coupure ENEO &amp; Baisse de tension","IHS GRID ONLY",
AI1089="Defaut GE &amp; POWER Cabinet","IHS",
AI1089="Sharing","Partners",
AI1089="Sites strategiques &amp; DataCenter","SST &amp; DC",
AI1089="Exclu","Exclu",
AI1089="SAT","SAT",
AI1089="SPARE-ISSUE","SPARE-ISSUE",
AI1089="Fiber CAmtel","TRANS_FO_CAMTEL",
AI1089="Fiber AOF","Fiber AOF",
AI1089="Projet OCM (HUAWEI)","TRAVAUX-HUAWEI",
AI1089="Projet OCM (NOKIA)","TRAVAUX-NOKIA",
AI1089="ACCESS-ISSUE","ACCESS-ISSUE",
AI1089="Projet OCM (ZTE, NOKIA, autres projets)","TRAVAUX OCM",
AI1089="No root CAuse","No root cause",
AI1089="ODU HS","PDH",
AI1089="IP &amp; VLAN","PDH",
AI1089="Warehouse HUAWEI","SPARE-ISSUE",
AI1089="SPARE-HS","SPARE-ISSUE",
AI1089="Power Telco","BSS",AI1089="no impacts","no impacts"
),"")</f>
        <v>no impacts</v>
      </c>
      <c r="AH1089" s="57" t="str" cm="1">
        <f t="array" ref="AH1089">IFERROR(_xlfn.IFS(
AI1089="MPR ISSUE","TX ISSUE",
AI1089="BSS Hardware Issue","RAN ISSUE",
AI1089="Sites strategiques, MLL, Pylone, etc.","ENVTECH",
AI1089="AKTIVCO DEFAUT GE &amp; POWER Cabinet","POWER ISSUE",
AI1089="AKTIVCO Coupure ENEO &amp; Baisse de tension","POWER ISSUE",
AI1089="Coupure ENEO &amp; Baisse de tension","POWER ISSUE",
AI1089="Defaut GE &amp; POWER Cabinet","POWER ISSUE",
AI1089="Sharing","POWER ISSUE",
AI1089="Sites strategiques &amp; DataCenter","POWER ISSUE",
AI1089="Exclu","Exclu",
AI1089="SAT","TX ISSUE",
AI1089="SPARE-ISSUE","SPARE-ISSUE",
AI1089="Fiber CAmtel","TX ISSUE",
AI1089="Fiber AOF","TX ISSUE",
AI1089="Projet OCM (HUAWEI)","TRAVAUX-HUAWEI",
AI1089="Projet OCM (NOKIA)","TRAVAUX -NOKIA",
AI1089="ACCESS-ISSUE","ACCESS-ISSUE",
AI1089="Projet OCM (ZTE, NOKIA, autres projets)","TRAVAUX OCM",
AI1089="No root CAuse","No root cause",
AI1089="ODU HS","TX ISSUE",
AI1089="IP &amp; VLAN","TX ISSUE",
AI1089="Warehouse HUAWEI","SPARE-ISSUE",
AI1089="SPARE-HS","SPARE-ISSUE",
AI1089="Power Telco","RAN ISSUE",AI1089="no impacts","no impacts"
),"")</f>
        <v>no impacts</v>
      </c>
      <c r="AI1089" s="85" t="s">
        <v>5998</v>
      </c>
      <c r="AJ1089" s="57" t="str" cm="1">
        <f t="array" ref="AJ1089">IFERROR(_xlfn.IFS(
AI1089="MPR ISSUE","ACTIVE",
AI1089="BSS Hardware Issue","ACTIVE",
AI1089="Sites strategiques, MLL, Pylone, etc.","PASSIVE",
AI1089="AKTIVCO DEFAUT GE &amp; POWER Cabinet","PASSIVE",
AI1089="AKTIVCO Coupure ENEO &amp; Baisse de tension","PASSIVE",
AI1089="Coupure ENEO &amp; Baisse de tension","PASSIVE",
AI1089="Defaut GE &amp; POWER Cabinet","PASSIVE",
AI1089="Sharing","PASSIVE",
AI1089="Sites strategiques &amp; DataCenter","PASSIVE",
AI1089="Exclu","Exclu",
AI1089="SAT","ACTIVE",
AI1089="SPARE-ISSUE","SPARE-ISSUE",
AI1089="Fiber CAmtel","ACTIVE",
AI1089="Fiber AOF","ACTIVE",
AI1089="Projet OCM (HUAWEI)","PLANNED WORKS",
AI1089="Projet OCM (NOKIA)","PLANNED WORKS",
AI1089="ACCESS-ISSUE","ACCESS-ISSUE",
AI1089="Projet OCM (ZTE, NOKIA, autres projets)","PLANNED WORKS",
AI1089="No root CAuse","No root cause",
AI1089="ODU HS","ACTIVE",
AI1089="IP &amp; VLAN","ACTIVE",
AI1089="Warehouse HUAWEI","SPARE-ISSUE",
AI1089="SPARE-HS","SPARE-ISSUE",
AI1089="Power Telco","ACTIVE", AI1089="no impacts","no impacts"
),"")</f>
        <v>no impacts</v>
      </c>
      <c r="AK1089" s="23" t="s">
        <v>5537</v>
      </c>
      <c r="AL1089" s="23" t="str">
        <f t="shared" si="29"/>
        <v>LIT_507</v>
      </c>
      <c r="AN1089" s="9" t="s">
        <v>5537</v>
      </c>
      <c r="AO1089" s="23" t="str">
        <f>_xlfn.XLOOKUP(B1089,'INCIDENT-05-03-2026'!E:E,'INCIDENT-05-03-2026'!F:F,"")</f>
        <v/>
      </c>
      <c r="AP1089" s="7" t="s">
        <v>5537</v>
      </c>
      <c r="AQ1089" s="6"/>
      <c r="AR1089" s="7"/>
      <c r="AS1089" s="3" t="str">
        <f>_xlfn.XLOOKUP(B1089,'[3]tt num | region | site id'!$C:$C,'[3]tt num | region | site id'!$Q:$Q,"")</f>
        <v/>
      </c>
      <c r="AT1089" s="24" t="str">
        <f>_xlfn.XLOOKUP(B1089,'[4]Cells Huawei 03052026 12h'!$B:$B,'[4]Cells Huawei 03052026 12h'!$T:$T,"")</f>
        <v/>
      </c>
      <c r="AU1089" s="24" t="str">
        <f>_xlfn.XLOOKUP(B1089,'[5]cells down 02052026 8h50'!$B:$B,'[5]cells down 02052026 8h50'!$R:$R,"")</f>
        <v/>
      </c>
      <c r="AV1089" s="24" t="str">
        <f>_xlfn.XLOOKUP(B1089,'[5]cells down 02052026 13h50'!$B:$B,'[5]cells down 02052026 13h50'!$R:$R,"")</f>
        <v/>
      </c>
      <c r="AW1089" s="24" t="str">
        <f>_xlfn.XLOOKUP(B1089,'[5]cells down 02052026 13h50'!$B:$B,'[5]cells down 02052026 13h50'!$R:$R,"")</f>
        <v/>
      </c>
      <c r="AX1089" s="24" t="str">
        <f>_xlfn.XLOOKUP(B1089,'[6]cell downs 03052026 8h40 '!$B:$B,'[6]cell downs 03052026 8h40 '!$R:$R,"")</f>
        <v/>
      </c>
      <c r="AY1089" s="24" t="str">
        <f>_xlfn.XLOOKUP(B1089,'[7]ALL SITES DOWN'!$D:$D,'[7]ALL SITES DOWN'!$J:$J,"")</f>
        <v/>
      </c>
      <c r="AZ1089" s="24" t="str">
        <f>_xlfn.XLOOKUP(B1089,'[8]ALL SITES DOWN'!$D:$D,'[8]ALL SITES DOWN'!$J:$J,"")</f>
        <v/>
      </c>
      <c r="BA1089" s="9" t="str">
        <f>_xlfn.XLOOKUP(B1089,[9]sheet1!$AC:$AC,[9]sheet1!$AF:$AF,"")</f>
        <v/>
      </c>
      <c r="BB1089" s="14" t="s">
        <v>5537</v>
      </c>
      <c r="BC1089" s="14" t="s">
        <v>5537</v>
      </c>
      <c r="BD1089" s="14" t="str">
        <f>_xlfn.XLOOKUP(B1089,'[10]cell downs 18042026 17h'!$B:$B,'[10]cell downs 18042026 17h'!$B:$B,"")</f>
        <v/>
      </c>
      <c r="BE1089" s="14" t="str">
        <f>_xlfn.XLOOKUP(B1089,'[11]Cells Huawei 19042026 15h'!$B:$B,'[11]Cells Huawei 19042026 15h'!$B:$B,"")</f>
        <v/>
      </c>
      <c r="BF1089" s="9" t="str">
        <f>_xlfn.XLOOKUP(B1089,'[12]cells down 19042026 9H40'!$B:$B,'[12]cells down 19042026 9H40'!$B:$B,"")</f>
        <v/>
      </c>
      <c r="BG1089" s="9" t="s">
        <v>3291</v>
      </c>
      <c r="BH1089" s="9" t="s">
        <v>12</v>
      </c>
    </row>
    <row r="1090" spans="1:60" s="9" customFormat="1" x14ac:dyDescent="0.3">
      <c r="A1090" s="1" t="s">
        <v>4937</v>
      </c>
      <c r="B1090" s="8" t="s">
        <v>4938</v>
      </c>
      <c r="C1090" s="3" t="str">
        <f>_xlfn.XLOOKUP(B1090,'[1]daily break down'!$D:$D,'[1]daily break down'!$E:$E,"")</f>
        <v>CENTRE</v>
      </c>
      <c r="D1090" s="1" t="s">
        <v>11</v>
      </c>
      <c r="E1090" s="1" t="s">
        <v>96</v>
      </c>
      <c r="F1090" s="3" t="s">
        <v>37</v>
      </c>
      <c r="G1090" s="1" t="s">
        <v>4939</v>
      </c>
      <c r="H1090" s="41" t="str">
        <f>_xlfn.XLOOKUP(B1090,[2]CALCULATION!$B:$B,[2]CALCULATION!$H:$H,"")</f>
        <v>NOKIA</v>
      </c>
      <c r="I1090" s="34">
        <v>0</v>
      </c>
      <c r="J1090" s="34">
        <v>0</v>
      </c>
      <c r="K1090" s="34">
        <v>0</v>
      </c>
      <c r="L1090" s="34">
        <v>0</v>
      </c>
      <c r="M1090" s="34">
        <v>0</v>
      </c>
      <c r="N1090" s="34">
        <v>0</v>
      </c>
      <c r="O1090" s="34">
        <v>0.30053964817907008</v>
      </c>
      <c r="P1090" s="34">
        <v>0</v>
      </c>
      <c r="Q1090" s="34">
        <v>0</v>
      </c>
      <c r="R1090" s="34">
        <v>0.45796757044175218</v>
      </c>
      <c r="S1090" s="35">
        <v>0</v>
      </c>
      <c r="T1090" s="35">
        <v>11602.190615609832</v>
      </c>
      <c r="U1090" s="35">
        <v>0.21238810958486926</v>
      </c>
      <c r="V1090" s="35">
        <v>0</v>
      </c>
      <c r="W1090" s="35">
        <v>0</v>
      </c>
      <c r="X1090" s="35">
        <v>8.9175391586982075E-4</v>
      </c>
      <c r="Y1090" s="35">
        <v>0</v>
      </c>
      <c r="Z1090" s="35">
        <v>0</v>
      </c>
      <c r="AA1090" s="35">
        <v>0</v>
      </c>
      <c r="AB1090" s="35">
        <v>0</v>
      </c>
      <c r="AC1090" s="35">
        <v>0</v>
      </c>
      <c r="AD1090" s="35">
        <v>0</v>
      </c>
      <c r="AE1090" s="58" t="s">
        <v>5560</v>
      </c>
      <c r="AF1090" s="58"/>
      <c r="AG1090" s="57" t="str" cm="1">
        <f t="array" ref="AG1090">IFERROR(_xlfn.IFS(
AI1090="MPR ISSUE","PDH",
AI1090="BSS Hardware Issue","BSS",
AI1090="Sites strategiques, MLL, Pylone, etc.","ENVTECH",
AI1090="AKTIVCO DEFAUT GE &amp; POWER Cabinet","AKTIVCO",
AI1090="AKTIVCO Coupure ENEO &amp; Baisse de tension","AKTIVCO GRID ONLY",
AI1090="Coupure ENEO &amp; Baisse de tension","IHS GRID ONLY",
AI1090="Defaut GE &amp; POWER Cabinet","IHS",
AI1090="Sharing","Partners",
AI1090="Sites strategiques &amp; DataCenter","SST &amp; DC",
AI1090="Exclu","Exclu",
AI1090="SAT","SAT",
AI1090="SPARE-ISSUE","SPARE-ISSUE",
AI1090="Fiber CAmtel","TRANS_FO_CAMTEL",
AI1090="Fiber AOF","Fiber AOF",
AI1090="Projet OCM (HUAWEI)","TRAVAUX-HUAWEI",
AI1090="Projet OCM (NOKIA)","TRAVAUX-NOKIA",
AI1090="ACCESS-ISSUE","ACCESS-ISSUE",
AI1090="Projet OCM (ZTE, NOKIA, autres projets)","TRAVAUX OCM",
AI1090="No root CAuse","No root cause",
AI1090="ODU HS","PDH",
AI1090="IP &amp; VLAN","PDH",
AI1090="Warehouse HUAWEI","SPARE-ISSUE",
AI1090="SPARE-HS","SPARE-ISSUE",
AI1090="Power Telco","BSS",AI1090="no impacts","no impacts"
),"")</f>
        <v>no impacts</v>
      </c>
      <c r="AH1090" s="57" t="str" cm="1">
        <f t="array" ref="AH1090">IFERROR(_xlfn.IFS(
AI1090="MPR ISSUE","TX ISSUE",
AI1090="BSS Hardware Issue","RAN ISSUE",
AI1090="Sites strategiques, MLL, Pylone, etc.","ENVTECH",
AI1090="AKTIVCO DEFAUT GE &amp; POWER Cabinet","POWER ISSUE",
AI1090="AKTIVCO Coupure ENEO &amp; Baisse de tension","POWER ISSUE",
AI1090="Coupure ENEO &amp; Baisse de tension","POWER ISSUE",
AI1090="Defaut GE &amp; POWER Cabinet","POWER ISSUE",
AI1090="Sharing","POWER ISSUE",
AI1090="Sites strategiques &amp; DataCenter","POWER ISSUE",
AI1090="Exclu","Exclu",
AI1090="SAT","TX ISSUE",
AI1090="SPARE-ISSUE","SPARE-ISSUE",
AI1090="Fiber CAmtel","TX ISSUE",
AI1090="Fiber AOF","TX ISSUE",
AI1090="Projet OCM (HUAWEI)","TRAVAUX-HUAWEI",
AI1090="Projet OCM (NOKIA)","TRAVAUX -NOKIA",
AI1090="ACCESS-ISSUE","ACCESS-ISSUE",
AI1090="Projet OCM (ZTE, NOKIA, autres projets)","TRAVAUX OCM",
AI1090="No root CAuse","No root cause",
AI1090="ODU HS","TX ISSUE",
AI1090="IP &amp; VLAN","TX ISSUE",
AI1090="Warehouse HUAWEI","SPARE-ISSUE",
AI1090="SPARE-HS","SPARE-ISSUE",
AI1090="Power Telco","RAN ISSUE",AI1090="no impacts","no impacts"
),"")</f>
        <v>no impacts</v>
      </c>
      <c r="AI1090" s="85" t="s">
        <v>5998</v>
      </c>
      <c r="AJ1090" s="57" t="str" cm="1">
        <f t="array" ref="AJ1090">IFERROR(_xlfn.IFS(
AI1090="MPR ISSUE","ACTIVE",
AI1090="BSS Hardware Issue","ACTIVE",
AI1090="Sites strategiques, MLL, Pylone, etc.","PASSIVE",
AI1090="AKTIVCO DEFAUT GE &amp; POWER Cabinet","PASSIVE",
AI1090="AKTIVCO Coupure ENEO &amp; Baisse de tension","PASSIVE",
AI1090="Coupure ENEO &amp; Baisse de tension","PASSIVE",
AI1090="Defaut GE &amp; POWER Cabinet","PASSIVE",
AI1090="Sharing","PASSIVE",
AI1090="Sites strategiques &amp; DataCenter","PASSIVE",
AI1090="Exclu","Exclu",
AI1090="SAT","ACTIVE",
AI1090="SPARE-ISSUE","SPARE-ISSUE",
AI1090="Fiber CAmtel","ACTIVE",
AI1090="Fiber AOF","ACTIVE",
AI1090="Projet OCM (HUAWEI)","PLANNED WORKS",
AI1090="Projet OCM (NOKIA)","PLANNED WORKS",
AI1090="ACCESS-ISSUE","ACCESS-ISSUE",
AI1090="Projet OCM (ZTE, NOKIA, autres projets)","PLANNED WORKS",
AI1090="No root CAuse","No root cause",
AI1090="ODU HS","ACTIVE",
AI1090="IP &amp; VLAN","ACTIVE",
AI1090="Warehouse HUAWEI","SPARE-ISSUE",
AI1090="SPARE-HS","SPARE-ISSUE",
AI1090="Power Telco","ACTIVE", AI1090="no impacts","no impacts"
),"")</f>
        <v>no impacts</v>
      </c>
      <c r="AK1090" s="23" t="s">
        <v>5537</v>
      </c>
      <c r="AL1090" s="23" t="str">
        <f t="shared" si="29"/>
        <v>CTR_405</v>
      </c>
      <c r="AN1090" s="9" t="s">
        <v>5537</v>
      </c>
      <c r="AO1090" s="23" t="str">
        <f>_xlfn.XLOOKUP(B1090,'INCIDENT-05-03-2026'!E:E,'INCIDENT-05-03-2026'!F:F,"")</f>
        <v/>
      </c>
      <c r="AP1090" s="7" t="s">
        <v>5537</v>
      </c>
      <c r="AQ1090" s="6"/>
      <c r="AR1090" s="7"/>
      <c r="AS1090" s="3" t="str">
        <f>_xlfn.XLOOKUP(B1090,'[3]tt num | region | site id'!$C:$C,'[3]tt num | region | site id'!$Q:$Q,"")</f>
        <v/>
      </c>
      <c r="AT1090" s="24" t="str">
        <f>_xlfn.XLOOKUP(B1090,'[4]Cells Huawei 03052026 12h'!$B:$B,'[4]Cells Huawei 03052026 12h'!$T:$T,"")</f>
        <v/>
      </c>
      <c r="AU1090" s="24" t="str">
        <f>_xlfn.XLOOKUP(B1090,'[5]cells down 02052026 8h50'!$B:$B,'[5]cells down 02052026 8h50'!$R:$R,"")</f>
        <v/>
      </c>
      <c r="AV1090" s="24" t="str">
        <f>_xlfn.XLOOKUP(B1090,'[5]cells down 02052026 13h50'!$B:$B,'[5]cells down 02052026 13h50'!$R:$R,"")</f>
        <v/>
      </c>
      <c r="AW1090" s="24" t="str">
        <f>_xlfn.XLOOKUP(B1090,'[5]cells down 02052026 13h50'!$B:$B,'[5]cells down 02052026 13h50'!$R:$R,"")</f>
        <v/>
      </c>
      <c r="AX1090" s="24" t="str">
        <f>_xlfn.XLOOKUP(B1090,'[6]cell downs 03052026 8h40 '!$B:$B,'[6]cell downs 03052026 8h40 '!$R:$R,"")</f>
        <v/>
      </c>
      <c r="AY1090" s="24" t="str">
        <f>_xlfn.XLOOKUP(B1090,'[7]ALL SITES DOWN'!$D:$D,'[7]ALL SITES DOWN'!$J:$J,"")</f>
        <v/>
      </c>
      <c r="AZ1090" s="24" t="str">
        <f>_xlfn.XLOOKUP(B1090,'[8]ALL SITES DOWN'!$D:$D,'[8]ALL SITES DOWN'!$J:$J,"")</f>
        <v/>
      </c>
      <c r="BA1090" s="9" t="str">
        <f>_xlfn.XLOOKUP(B1090,[9]sheet1!$AC:$AC,[9]sheet1!$AF:$AF,"")</f>
        <v/>
      </c>
      <c r="BB1090" s="14" t="s">
        <v>5537</v>
      </c>
      <c r="BC1090" s="14" t="s">
        <v>5537</v>
      </c>
      <c r="BD1090" s="14" t="str">
        <f>_xlfn.XLOOKUP(B1090,'[10]cell downs 18042026 17h'!$B:$B,'[10]cell downs 18042026 17h'!$B:$B,"")</f>
        <v/>
      </c>
      <c r="BE1090" s="14" t="str">
        <f>_xlfn.XLOOKUP(B1090,'[11]Cells Huawei 19042026 15h'!$B:$B,'[11]Cells Huawei 19042026 15h'!$B:$B,"")</f>
        <v/>
      </c>
      <c r="BF1090" s="9" t="str">
        <f>_xlfn.XLOOKUP(B1090,'[12]cells down 19042026 9H40'!$B:$B,'[12]cells down 19042026 9H40'!$B:$B,"")</f>
        <v/>
      </c>
      <c r="BG1090" s="9" t="s">
        <v>4938</v>
      </c>
      <c r="BH1090" s="9" t="s">
        <v>12</v>
      </c>
    </row>
    <row r="1091" spans="1:60" s="9" customFormat="1" x14ac:dyDescent="0.3">
      <c r="A1091" s="1" t="s">
        <v>863</v>
      </c>
      <c r="B1091" s="8" t="s">
        <v>864</v>
      </c>
      <c r="C1091" s="3" t="str">
        <f>_xlfn.XLOOKUP(B1091,'[1]daily break down'!$D:$D,'[1]daily break down'!$E:$E,"")</f>
        <v>Douala</v>
      </c>
      <c r="D1091" s="1" t="s">
        <v>21</v>
      </c>
      <c r="E1091" s="1" t="s">
        <v>30</v>
      </c>
      <c r="F1091" s="3" t="s">
        <v>31</v>
      </c>
      <c r="G1091" s="1" t="s">
        <v>32</v>
      </c>
      <c r="H1091" s="42" t="str">
        <f>_xlfn.XLOOKUP(B1091,[2]CALCULATION!$B:$B,[2]CALCULATION!$H:$H,"")</f>
        <v>ZTE</v>
      </c>
      <c r="I1091" s="34">
        <v>0</v>
      </c>
      <c r="J1091" s="34">
        <v>0</v>
      </c>
      <c r="K1091" s="34">
        <v>0</v>
      </c>
      <c r="L1091" s="34">
        <v>0</v>
      </c>
      <c r="M1091" s="34">
        <v>0</v>
      </c>
      <c r="N1091" s="34">
        <v>0</v>
      </c>
      <c r="O1091" s="34">
        <v>0</v>
      </c>
      <c r="P1091" s="34">
        <v>0</v>
      </c>
      <c r="Q1091" s="34">
        <v>0</v>
      </c>
      <c r="R1091" s="34">
        <v>0</v>
      </c>
      <c r="S1091" s="35">
        <v>13.732653602828499</v>
      </c>
      <c r="T1091" s="35">
        <v>63.555051892943879</v>
      </c>
      <c r="U1091" s="35">
        <v>48.377382409761644</v>
      </c>
      <c r="V1091" s="35">
        <v>36.683563619864536</v>
      </c>
      <c r="W1091" s="35">
        <v>63.555051892943879</v>
      </c>
      <c r="X1091" s="35">
        <v>0</v>
      </c>
      <c r="Y1091" s="35">
        <v>0</v>
      </c>
      <c r="Z1091" s="35">
        <v>61.323081016913328</v>
      </c>
      <c r="AA1091" s="35">
        <v>0</v>
      </c>
      <c r="AB1091" s="35">
        <v>0</v>
      </c>
      <c r="AC1091" s="35">
        <v>0</v>
      </c>
      <c r="AD1091" s="35">
        <v>0</v>
      </c>
      <c r="AE1091" s="58" t="s">
        <v>5560</v>
      </c>
      <c r="AF1091" s="58"/>
      <c r="AG1091" s="57" t="str" cm="1">
        <f t="array" ref="AG1091">IFERROR(_xlfn.IFS(
AI1091="MPR ISSUE","PDH",
AI1091="BSS Hardware Issue","BSS",
AI1091="Sites strategiques, MLL, Pylone, etc.","ENVTECH",
AI1091="AKTIVCO DEFAUT GE &amp; POWER Cabinet","AKTIVCO",
AI1091="AKTIVCO Coupure ENEO &amp; Baisse de tension","AKTIVCO GRID ONLY",
AI1091="Coupure ENEO &amp; Baisse de tension","IHS GRID ONLY",
AI1091="Defaut GE &amp; POWER Cabinet","IHS",
AI1091="Sharing","Partners",
AI1091="Sites strategiques &amp; DataCenter","SST &amp; DC",
AI1091="Exclu","Exclu",
AI1091="SAT","SAT",
AI1091="SPARE-ISSUE","SPARE-ISSUE",
AI1091="Fiber CAmtel","TRANS_FO_CAMTEL",
AI1091="Fiber AOF","Fiber AOF",
AI1091="Projet OCM (HUAWEI)","TRAVAUX-HUAWEI",
AI1091="Projet OCM (NOKIA)","TRAVAUX-NOKIA",
AI1091="ACCESS-ISSUE","ACCESS-ISSUE",
AI1091="Projet OCM (ZTE, NOKIA, autres projets)","TRAVAUX OCM",
AI1091="No root CAuse","No root cause",
AI1091="ODU HS","PDH",
AI1091="IP &amp; VLAN","PDH",
AI1091="Warehouse HUAWEI","SPARE-ISSUE",
AI1091="SPARE-HS","SPARE-ISSUE",
AI1091="Power Telco","BSS",AI1091="no impacts","no impacts"
),"")</f>
        <v>AKTIVCO GRID ONLY</v>
      </c>
      <c r="AH1091" s="57" t="str" cm="1">
        <f t="array" ref="AH1091">IFERROR(_xlfn.IFS(
AI1091="MPR ISSUE","TX ISSUE",
AI1091="BSS Hardware Issue","RAN ISSUE",
AI1091="Sites strategiques, MLL, Pylone, etc.","ENVTECH",
AI1091="AKTIVCO DEFAUT GE &amp; POWER Cabinet","POWER ISSUE",
AI1091="AKTIVCO Coupure ENEO &amp; Baisse de tension","POWER ISSUE",
AI1091="Coupure ENEO &amp; Baisse de tension","POWER ISSUE",
AI1091="Defaut GE &amp; POWER Cabinet","POWER ISSUE",
AI1091="Sharing","POWER ISSUE",
AI1091="Sites strategiques &amp; DataCenter","POWER ISSUE",
AI1091="Exclu","Exclu",
AI1091="SAT","TX ISSUE",
AI1091="SPARE-ISSUE","SPARE-ISSUE",
AI1091="Fiber CAmtel","TX ISSUE",
AI1091="Fiber AOF","TX ISSUE",
AI1091="Projet OCM (HUAWEI)","TRAVAUX-HUAWEI",
AI1091="Projet OCM (NOKIA)","TRAVAUX -NOKIA",
AI1091="ACCESS-ISSUE","ACCESS-ISSUE",
AI1091="Projet OCM (ZTE, NOKIA, autres projets)","TRAVAUX OCM",
AI1091="No root CAuse","No root cause",
AI1091="ODU HS","TX ISSUE",
AI1091="IP &amp; VLAN","TX ISSUE",
AI1091="Warehouse HUAWEI","SPARE-ISSUE",
AI1091="SPARE-HS","SPARE-ISSUE",
AI1091="Power Telco","RAN ISSUE",AI1091="no impacts","no impacts"
),"")</f>
        <v>POWER ISSUE</v>
      </c>
      <c r="AI1091" s="85" t="s">
        <v>5327</v>
      </c>
      <c r="AJ1091" s="57" t="str" cm="1">
        <f t="array" ref="AJ1091">IFERROR(_xlfn.IFS(
AI1091="MPR ISSUE","ACTIVE",
AI1091="BSS Hardware Issue","ACTIVE",
AI1091="Sites strategiques, MLL, Pylone, etc.","PASSIVE",
AI1091="AKTIVCO DEFAUT GE &amp; POWER Cabinet","PASSIVE",
AI1091="AKTIVCO Coupure ENEO &amp; Baisse de tension","PASSIVE",
AI1091="Coupure ENEO &amp; Baisse de tension","PASSIVE",
AI1091="Defaut GE &amp; POWER Cabinet","PASSIVE",
AI1091="Sharing","PASSIVE",
AI1091="Sites strategiques &amp; DataCenter","PASSIVE",
AI1091="Exclu","Exclu",
AI1091="SAT","ACTIVE",
AI1091="SPARE-ISSUE","SPARE-ISSUE",
AI1091="Fiber CAmtel","ACTIVE",
AI1091="Fiber AOF","ACTIVE",
AI1091="Projet OCM (HUAWEI)","PLANNED WORKS",
AI1091="Projet OCM (NOKIA)","PLANNED WORKS",
AI1091="ACCESS-ISSUE","ACCESS-ISSUE",
AI1091="Projet OCM (ZTE, NOKIA, autres projets)","PLANNED WORKS",
AI1091="No root CAuse","No root cause",
AI1091="ODU HS","ACTIVE",
AI1091="IP &amp; VLAN","ACTIVE",
AI1091="Warehouse HUAWEI","SPARE-ISSUE",
AI1091="SPARE-HS","SPARE-ISSUE",
AI1091="Power Telco","ACTIVE", AI1091="no impacts","no impacts"
),"")</f>
        <v>PASSIVE</v>
      </c>
      <c r="AK1091" s="23" t="s">
        <v>5803</v>
      </c>
      <c r="AL1091" s="23" t="str">
        <f t="shared" si="29"/>
        <v>LIT_615</v>
      </c>
      <c r="AN1091" s="9" t="s">
        <v>5537</v>
      </c>
      <c r="AO1091" s="23" t="str">
        <f>_xlfn.XLOOKUP(B1091,'INCIDENT-05-03-2026'!E:E,'INCIDENT-05-03-2026'!F:F,"")</f>
        <v/>
      </c>
      <c r="AP1091" s="7" t="s">
        <v>5537</v>
      </c>
      <c r="AQ1091" s="6"/>
      <c r="AR1091" s="7"/>
      <c r="AS1091" s="3" t="str">
        <f>_xlfn.XLOOKUP(B1091,'[3]tt num | region | site id'!$C:$C,'[3]tt num | region | site id'!$Q:$Q,"")</f>
        <v/>
      </c>
      <c r="AT1091" s="24" t="str">
        <f>_xlfn.XLOOKUP(B1091,'[4]Cells Huawei 03052026 12h'!$B:$B,'[4]Cells Huawei 03052026 12h'!$T:$T,"")</f>
        <v/>
      </c>
      <c r="AU1091" s="24" t="str">
        <f>_xlfn.XLOOKUP(B1091,'[5]cells down 02052026 8h50'!$B:$B,'[5]cells down 02052026 8h50'!$R:$R,"")</f>
        <v/>
      </c>
      <c r="AV1091" s="24" t="str">
        <f>_xlfn.XLOOKUP(B1091,'[5]cells down 02052026 13h50'!$B:$B,'[5]cells down 02052026 13h50'!$R:$R,"")</f>
        <v/>
      </c>
      <c r="AW1091" s="24" t="str">
        <f>_xlfn.XLOOKUP(B1091,'[5]cells down 02052026 13h50'!$B:$B,'[5]cells down 02052026 13h50'!$R:$R,"")</f>
        <v/>
      </c>
      <c r="AX1091" s="24" t="str">
        <f>_xlfn.XLOOKUP(B1091,'[6]cell downs 03052026 8h40 '!$B:$B,'[6]cell downs 03052026 8h40 '!$R:$R,"")</f>
        <v/>
      </c>
      <c r="AY1091" s="24" t="str">
        <f>_xlfn.XLOOKUP(B1091,'[7]ALL SITES DOWN'!$D:$D,'[7]ALL SITES DOWN'!$J:$J,"")</f>
        <v/>
      </c>
      <c r="AZ1091" s="24" t="str">
        <f>_xlfn.XLOOKUP(B1091,'[8]ALL SITES DOWN'!$D:$D,'[8]ALL SITES DOWN'!$J:$J,"")</f>
        <v/>
      </c>
      <c r="BA1091" s="9" t="str">
        <f>_xlfn.XLOOKUP(B1091,[9]sheet1!$AC:$AC,[9]sheet1!$AF:$AF,"")</f>
        <v>(05/03/2026 ticket)..INC-20260503-00018201...2026-05-04 02:22:15...Grid outage ,site went down because gen fails to start due to grid bad voltage // Gen manually started...user:OCM_NOC.IHS</v>
      </c>
      <c r="BB1091" s="14" t="s">
        <v>5537</v>
      </c>
      <c r="BC1091" s="14" t="s">
        <v>5537</v>
      </c>
      <c r="BD1091" s="14" t="str">
        <f>_xlfn.XLOOKUP(B1091,'[10]cell downs 18042026 17h'!$B:$B,'[10]cell downs 18042026 17h'!$B:$B,"")</f>
        <v/>
      </c>
      <c r="BE1091" s="14" t="str">
        <f>_xlfn.XLOOKUP(B1091,'[11]Cells Huawei 19042026 15h'!$B:$B,'[11]Cells Huawei 19042026 15h'!$B:$B,"")</f>
        <v/>
      </c>
      <c r="BF1091" s="9" t="str">
        <f>_xlfn.XLOOKUP(B1091,'[12]cells down 19042026 9H40'!$B:$B,'[12]cells down 19042026 9H40'!$B:$B,"")</f>
        <v/>
      </c>
      <c r="BG1091" s="9" t="s">
        <v>5537</v>
      </c>
      <c r="BH1091" s="9" t="s">
        <v>594</v>
      </c>
    </row>
    <row r="1092" spans="1:60" s="9" customFormat="1" x14ac:dyDescent="0.3">
      <c r="A1092" s="1" t="s">
        <v>4725</v>
      </c>
      <c r="B1092" s="1" t="s">
        <v>4726</v>
      </c>
      <c r="C1092" s="3" t="str">
        <f>_xlfn.XLOOKUP(B1092,'[1]daily break down'!$D:$D,'[1]daily break down'!$E:$E,"")</f>
        <v>Douala</v>
      </c>
      <c r="D1092" s="1" t="s">
        <v>21</v>
      </c>
      <c r="E1092" s="1" t="s">
        <v>125</v>
      </c>
      <c r="F1092" s="3" t="s">
        <v>31</v>
      </c>
      <c r="G1092" s="1" t="s">
        <v>32</v>
      </c>
      <c r="H1092" s="42" t="str">
        <f>_xlfn.XLOOKUP(B1092,[2]CALCULATION!$B:$B,[2]CALCULATION!$H:$H,"")</f>
        <v>ZTE</v>
      </c>
      <c r="I1092" s="34">
        <v>12.964211418445181</v>
      </c>
      <c r="J1092" s="34">
        <v>13.150623657018603</v>
      </c>
      <c r="K1092" s="34">
        <v>12.904945453196474</v>
      </c>
      <c r="L1092" s="34">
        <v>40.110645258865453</v>
      </c>
      <c r="M1092" s="34">
        <v>3.3216228209101342</v>
      </c>
      <c r="N1092" s="34">
        <v>6.3904512417494912</v>
      </c>
      <c r="O1092" s="34">
        <v>5.6338515493689245</v>
      </c>
      <c r="P1092" s="34">
        <v>15.940440112660621</v>
      </c>
      <c r="Q1092" s="34">
        <v>12.639238456423907</v>
      </c>
      <c r="R1092" s="34">
        <v>2.0669964015945985</v>
      </c>
      <c r="S1092" s="35">
        <v>8.4491543319265041</v>
      </c>
      <c r="T1092" s="35">
        <v>49.477307359752089</v>
      </c>
      <c r="U1092" s="35">
        <v>1.4785814977470741</v>
      </c>
      <c r="V1092" s="35">
        <v>3.8880827433489444</v>
      </c>
      <c r="W1092" s="35">
        <v>49.477307359752082</v>
      </c>
      <c r="X1092" s="35">
        <v>0</v>
      </c>
      <c r="Y1092" s="35">
        <v>0</v>
      </c>
      <c r="Z1092" s="35">
        <v>0</v>
      </c>
      <c r="AA1092" s="35">
        <v>0</v>
      </c>
      <c r="AB1092" s="35">
        <v>0</v>
      </c>
      <c r="AC1092" s="35">
        <v>0</v>
      </c>
      <c r="AD1092" s="35">
        <v>0</v>
      </c>
      <c r="AE1092" s="58" t="s">
        <v>5560</v>
      </c>
      <c r="AF1092" s="58"/>
      <c r="AG1092" s="57" t="str" cm="1">
        <f t="array" ref="AG1092">IFERROR(_xlfn.IFS(
AI1092="MPR ISSUE","PDH",
AI1092="BSS Hardware Issue","BSS",
AI1092="Sites strategiques, MLL, Pylone, etc.","ENVTECH",
AI1092="AKTIVCO DEFAUT GE &amp; POWER Cabinet","AKTIVCO",
AI1092="AKTIVCO Coupure ENEO &amp; Baisse de tension","AKTIVCO GRID ONLY",
AI1092="Coupure ENEO &amp; Baisse de tension","IHS GRID ONLY",
AI1092="Defaut GE &amp; POWER Cabinet","IHS",
AI1092="Sharing","Partners",
AI1092="Sites strategiques &amp; DataCenter","SST &amp; DC",
AI1092="Exclu","Exclu",
AI1092="SAT","SAT",
AI1092="SPARE-ISSUE","SPARE-ISSUE",
AI1092="Fiber CAmtel","TRANS_FO_CAMTEL",
AI1092="Fiber AOF","Fiber AOF",
AI1092="Projet OCM (HUAWEI)","TRAVAUX-HUAWEI",
AI1092="Projet OCM (NOKIA)","TRAVAUX-NOKIA",
AI1092="ACCESS-ISSUE","ACCESS-ISSUE",
AI1092="Projet OCM (ZTE, NOKIA, autres projets)","TRAVAUX OCM",
AI1092="No root CAuse","No root cause",
AI1092="ODU HS","PDH",
AI1092="IP &amp; VLAN","PDH",
AI1092="Warehouse HUAWEI","SPARE-ISSUE",
AI1092="SPARE-HS","SPARE-ISSUE",
AI1092="Power Telco","BSS",AI1092="no impacts","no impacts"
),"")</f>
        <v>no impacts</v>
      </c>
      <c r="AH1092" s="57" t="str" cm="1">
        <f t="array" ref="AH1092">IFERROR(_xlfn.IFS(
AI1092="MPR ISSUE","TX ISSUE",
AI1092="BSS Hardware Issue","RAN ISSUE",
AI1092="Sites strategiques, MLL, Pylone, etc.","ENVTECH",
AI1092="AKTIVCO DEFAUT GE &amp; POWER Cabinet","POWER ISSUE",
AI1092="AKTIVCO Coupure ENEO &amp; Baisse de tension","POWER ISSUE",
AI1092="Coupure ENEO &amp; Baisse de tension","POWER ISSUE",
AI1092="Defaut GE &amp; POWER Cabinet","POWER ISSUE",
AI1092="Sharing","POWER ISSUE",
AI1092="Sites strategiques &amp; DataCenter","POWER ISSUE",
AI1092="Exclu","Exclu",
AI1092="SAT","TX ISSUE",
AI1092="SPARE-ISSUE","SPARE-ISSUE",
AI1092="Fiber CAmtel","TX ISSUE",
AI1092="Fiber AOF","TX ISSUE",
AI1092="Projet OCM (HUAWEI)","TRAVAUX-HUAWEI",
AI1092="Projet OCM (NOKIA)","TRAVAUX -NOKIA",
AI1092="ACCESS-ISSUE","ACCESS-ISSUE",
AI1092="Projet OCM (ZTE, NOKIA, autres projets)","TRAVAUX OCM",
AI1092="No root CAuse","No root cause",
AI1092="ODU HS","TX ISSUE",
AI1092="IP &amp; VLAN","TX ISSUE",
AI1092="Warehouse HUAWEI","SPARE-ISSUE",
AI1092="SPARE-HS","SPARE-ISSUE",
AI1092="Power Telco","RAN ISSUE",AI1092="no impacts","no impacts"
),"")</f>
        <v>no impacts</v>
      </c>
      <c r="AI1092" s="85" t="s">
        <v>5998</v>
      </c>
      <c r="AJ1092" s="57" t="str" cm="1">
        <f t="array" ref="AJ1092">IFERROR(_xlfn.IFS(
AI1092="MPR ISSUE","ACTIVE",
AI1092="BSS Hardware Issue","ACTIVE",
AI1092="Sites strategiques, MLL, Pylone, etc.","PASSIVE",
AI1092="AKTIVCO DEFAUT GE &amp; POWER Cabinet","PASSIVE",
AI1092="AKTIVCO Coupure ENEO &amp; Baisse de tension","PASSIVE",
AI1092="Coupure ENEO &amp; Baisse de tension","PASSIVE",
AI1092="Defaut GE &amp; POWER Cabinet","PASSIVE",
AI1092="Sharing","PASSIVE",
AI1092="Sites strategiques &amp; DataCenter","PASSIVE",
AI1092="Exclu","Exclu",
AI1092="SAT","ACTIVE",
AI1092="SPARE-ISSUE","SPARE-ISSUE",
AI1092="Fiber CAmtel","ACTIVE",
AI1092="Fiber AOF","ACTIVE",
AI1092="Projet OCM (HUAWEI)","PLANNED WORKS",
AI1092="Projet OCM (NOKIA)","PLANNED WORKS",
AI1092="ACCESS-ISSUE","ACCESS-ISSUE",
AI1092="Projet OCM (ZTE, NOKIA, autres projets)","PLANNED WORKS",
AI1092="No root CAuse","No root cause",
AI1092="ODU HS","ACTIVE",
AI1092="IP &amp; VLAN","ACTIVE",
AI1092="Warehouse HUAWEI","SPARE-ISSUE",
AI1092="SPARE-HS","SPARE-ISSUE",
AI1092="Power Telco","ACTIVE", AI1092="no impacts","no impacts"
),"")</f>
        <v>no impacts</v>
      </c>
      <c r="AK1092" s="23" t="s">
        <v>5537</v>
      </c>
      <c r="AL1092" s="23" t="str">
        <f t="shared" si="29"/>
        <v>LIT_539</v>
      </c>
      <c r="AN1092" s="9" t="s">
        <v>5537</v>
      </c>
      <c r="AO1092" s="23" t="str">
        <f>_xlfn.XLOOKUP(B1092,'INCIDENT-05-03-2026'!E:E,'INCIDENT-05-03-2026'!F:F,"")</f>
        <v/>
      </c>
      <c r="AP1092" s="7" t="s">
        <v>5537</v>
      </c>
      <c r="AQ1092" s="6"/>
      <c r="AR1092" s="7"/>
      <c r="AS1092" s="3" t="str">
        <f>_xlfn.XLOOKUP(B1092,'[3]tt num | region | site id'!$C:$C,'[3]tt num | region | site id'!$Q:$Q,"")</f>
        <v/>
      </c>
      <c r="AT1092" s="24" t="str">
        <f>_xlfn.XLOOKUP(B1092,'[4]Cells Huawei 03052026 12h'!$B:$B,'[4]Cells Huawei 03052026 12h'!$T:$T,"")</f>
        <v/>
      </c>
      <c r="AU1092" s="24" t="str">
        <f>_xlfn.XLOOKUP(B1092,'[5]cells down 02052026 8h50'!$B:$B,'[5]cells down 02052026 8h50'!$R:$R,"")</f>
        <v/>
      </c>
      <c r="AV1092" s="24" t="str">
        <f>_xlfn.XLOOKUP(B1092,'[5]cells down 02052026 13h50'!$B:$B,'[5]cells down 02052026 13h50'!$R:$R,"")</f>
        <v/>
      </c>
      <c r="AW1092" s="24" t="str">
        <f>_xlfn.XLOOKUP(B1092,'[5]cells down 02052026 13h50'!$B:$B,'[5]cells down 02052026 13h50'!$R:$R,"")</f>
        <v/>
      </c>
      <c r="AX1092" s="24" t="str">
        <f>_xlfn.XLOOKUP(B1092,'[6]cell downs 03052026 8h40 '!$B:$B,'[6]cell downs 03052026 8h40 '!$R:$R,"")</f>
        <v/>
      </c>
      <c r="AY1092" s="24" t="str">
        <f>_xlfn.XLOOKUP(B1092,'[7]ALL SITES DOWN'!$D:$D,'[7]ALL SITES DOWN'!$J:$J,"")</f>
        <v/>
      </c>
      <c r="AZ1092" s="24" t="str">
        <f>_xlfn.XLOOKUP(B1092,'[8]ALL SITES DOWN'!$D:$D,'[8]ALL SITES DOWN'!$J:$J,"")</f>
        <v/>
      </c>
      <c r="BA1092" s="9" t="str">
        <f>_xlfn.XLOOKUP(B1092,[9]sheet1!$AC:$AC,[9]sheet1!$AF:$AF,"")</f>
        <v/>
      </c>
      <c r="BB1092" s="14" t="s">
        <v>5537</v>
      </c>
      <c r="BC1092" s="14" t="s">
        <v>5537</v>
      </c>
      <c r="BD1092" s="14" t="str">
        <f>_xlfn.XLOOKUP(B1092,'[10]cell downs 18042026 17h'!$B:$B,'[10]cell downs 18042026 17h'!$B:$B,"")</f>
        <v/>
      </c>
      <c r="BE1092" s="14" t="str">
        <f>_xlfn.XLOOKUP(B1092,'[11]Cells Huawei 19042026 15h'!$B:$B,'[11]Cells Huawei 19042026 15h'!$B:$B,"")</f>
        <v/>
      </c>
      <c r="BF1092" s="9" t="str">
        <f>_xlfn.XLOOKUP(B1092,'[12]cells down 19042026 9H40'!$B:$B,'[12]cells down 19042026 9H40'!$B:$B,"")</f>
        <v/>
      </c>
      <c r="BG1092" s="9" t="s">
        <v>5537</v>
      </c>
      <c r="BH1092" s="9" t="s">
        <v>12</v>
      </c>
    </row>
    <row r="1093" spans="1:60" s="9" customFormat="1" ht="28.95" customHeight="1" x14ac:dyDescent="0.3">
      <c r="A1093" s="1" t="s">
        <v>2305</v>
      </c>
      <c r="B1093" s="8" t="s">
        <v>2306</v>
      </c>
      <c r="C1093" s="3" t="str">
        <f>_xlfn.XLOOKUP(B1093,'[1]daily break down'!$D:$D,'[1]daily break down'!$E:$E,"")</f>
        <v>Yaounde</v>
      </c>
      <c r="D1093" s="1" t="s">
        <v>11</v>
      </c>
      <c r="E1093" s="1" t="s">
        <v>12</v>
      </c>
      <c r="F1093" s="3" t="s">
        <v>37</v>
      </c>
      <c r="G1093" s="1" t="s">
        <v>38</v>
      </c>
      <c r="H1093" s="42" t="str">
        <f>_xlfn.XLOOKUP(B1093,[2]CALCULATION!$B:$B,[2]CALCULATION!$H:$H,"")</f>
        <v>ZTE</v>
      </c>
      <c r="I1093" s="34">
        <v>0</v>
      </c>
      <c r="J1093" s="34">
        <v>0</v>
      </c>
      <c r="K1093" s="34">
        <v>0</v>
      </c>
      <c r="L1093" s="34">
        <v>0</v>
      </c>
      <c r="M1093" s="34">
        <v>0</v>
      </c>
      <c r="N1093" s="34">
        <v>0</v>
      </c>
      <c r="O1093" s="34">
        <v>0</v>
      </c>
      <c r="P1093" s="34">
        <v>26.264738908721501</v>
      </c>
      <c r="Q1093" s="34">
        <v>0</v>
      </c>
      <c r="R1093" s="34">
        <v>0</v>
      </c>
      <c r="S1093" s="35">
        <v>0</v>
      </c>
      <c r="T1093" s="35">
        <v>29.676856917014085</v>
      </c>
      <c r="U1093" s="35">
        <v>5.6774048106200077</v>
      </c>
      <c r="V1093" s="35">
        <v>23.751722868565473</v>
      </c>
      <c r="W1093" s="35">
        <v>29.676856917014085</v>
      </c>
      <c r="X1093" s="35">
        <v>0</v>
      </c>
      <c r="Y1093" s="35">
        <v>0</v>
      </c>
      <c r="Z1093" s="35">
        <v>0</v>
      </c>
      <c r="AA1093" s="35">
        <v>0</v>
      </c>
      <c r="AB1093" s="35">
        <v>0</v>
      </c>
      <c r="AC1093" s="35">
        <v>0</v>
      </c>
      <c r="AD1093" s="35">
        <v>0</v>
      </c>
      <c r="AE1093" s="58" t="s">
        <v>5560</v>
      </c>
      <c r="AF1093" s="58"/>
      <c r="AG1093" s="57" t="str" cm="1">
        <f t="array" ref="AG1093">IFERROR(_xlfn.IFS(
AI1093="MPR ISSUE","PDH",
AI1093="BSS Hardware Issue","BSS",
AI1093="Sites strategiques, MLL, Pylone, etc.","ENVTECH",
AI1093="AKTIVCO DEFAUT GE &amp; POWER Cabinet","AKTIVCO",
AI1093="AKTIVCO Coupure ENEO &amp; Baisse de tension","AKTIVCO GRID ONLY",
AI1093="Coupure ENEO &amp; Baisse de tension","IHS GRID ONLY",
AI1093="Defaut GE &amp; POWER Cabinet","IHS",
AI1093="Sharing","Partners",
AI1093="Sites strategiques &amp; DataCenter","SST &amp; DC",
AI1093="Exclu","Exclu",
AI1093="SAT","SAT",
AI1093="SPARE-ISSUE","SPARE-ISSUE",
AI1093="Fiber CAmtel","TRANS_FO_CAMTEL",
AI1093="Fiber AOF","Fiber AOF",
AI1093="Projet OCM (HUAWEI)","TRAVAUX-HUAWEI",
AI1093="Projet OCM (NOKIA)","TRAVAUX-NOKIA",
AI1093="ACCESS-ISSUE","ACCESS-ISSUE",
AI1093="Projet OCM (ZTE, NOKIA, autres projets)","TRAVAUX OCM",
AI1093="No root CAuse","No root cause",
AI1093="ODU HS","PDH",
AI1093="IP &amp; VLAN","PDH",
AI1093="Warehouse HUAWEI","SPARE-ISSUE",
AI1093="SPARE-HS","SPARE-ISSUE",
AI1093="Power Telco","BSS",AI1093="no impacts","no impacts"
),"")</f>
        <v>no impacts</v>
      </c>
      <c r="AH1093" s="57" t="str" cm="1">
        <f t="array" ref="AH1093">IFERROR(_xlfn.IFS(
AI1093="MPR ISSUE","TX ISSUE",
AI1093="BSS Hardware Issue","RAN ISSUE",
AI1093="Sites strategiques, MLL, Pylone, etc.","ENVTECH",
AI1093="AKTIVCO DEFAUT GE &amp; POWER Cabinet","POWER ISSUE",
AI1093="AKTIVCO Coupure ENEO &amp; Baisse de tension","POWER ISSUE",
AI1093="Coupure ENEO &amp; Baisse de tension","POWER ISSUE",
AI1093="Defaut GE &amp; POWER Cabinet","POWER ISSUE",
AI1093="Sharing","POWER ISSUE",
AI1093="Sites strategiques &amp; DataCenter","POWER ISSUE",
AI1093="Exclu","Exclu",
AI1093="SAT","TX ISSUE",
AI1093="SPARE-ISSUE","SPARE-ISSUE",
AI1093="Fiber CAmtel","TX ISSUE",
AI1093="Fiber AOF","TX ISSUE",
AI1093="Projet OCM (HUAWEI)","TRAVAUX-HUAWEI",
AI1093="Projet OCM (NOKIA)","TRAVAUX -NOKIA",
AI1093="ACCESS-ISSUE","ACCESS-ISSUE",
AI1093="Projet OCM (ZTE, NOKIA, autres projets)","TRAVAUX OCM",
AI1093="No root CAuse","No root cause",
AI1093="ODU HS","TX ISSUE",
AI1093="IP &amp; VLAN","TX ISSUE",
AI1093="Warehouse HUAWEI","SPARE-ISSUE",
AI1093="SPARE-HS","SPARE-ISSUE",
AI1093="Power Telco","RAN ISSUE",AI1093="no impacts","no impacts"
),"")</f>
        <v>no impacts</v>
      </c>
      <c r="AI1093" s="85" t="s">
        <v>5998</v>
      </c>
      <c r="AJ1093" s="57" t="str" cm="1">
        <f t="array" ref="AJ1093">IFERROR(_xlfn.IFS(
AI1093="MPR ISSUE","ACTIVE",
AI1093="BSS Hardware Issue","ACTIVE",
AI1093="Sites strategiques, MLL, Pylone, etc.","PASSIVE",
AI1093="AKTIVCO DEFAUT GE &amp; POWER Cabinet","PASSIVE",
AI1093="AKTIVCO Coupure ENEO &amp; Baisse de tension","PASSIVE",
AI1093="Coupure ENEO &amp; Baisse de tension","PASSIVE",
AI1093="Defaut GE &amp; POWER Cabinet","PASSIVE",
AI1093="Sharing","PASSIVE",
AI1093="Sites strategiques &amp; DataCenter","PASSIVE",
AI1093="Exclu","Exclu",
AI1093="SAT","ACTIVE",
AI1093="SPARE-ISSUE","SPARE-ISSUE",
AI1093="Fiber CAmtel","ACTIVE",
AI1093="Fiber AOF","ACTIVE",
AI1093="Projet OCM (HUAWEI)","PLANNED WORKS",
AI1093="Projet OCM (NOKIA)","PLANNED WORKS",
AI1093="ACCESS-ISSUE","ACCESS-ISSUE",
AI1093="Projet OCM (ZTE, NOKIA, autres projets)","PLANNED WORKS",
AI1093="No root CAuse","No root cause",
AI1093="ODU HS","ACTIVE",
AI1093="IP &amp; VLAN","ACTIVE",
AI1093="Warehouse HUAWEI","SPARE-ISSUE",
AI1093="SPARE-HS","SPARE-ISSUE",
AI1093="Power Telco","ACTIVE", AI1093="no impacts","no impacts"
),"")</f>
        <v>no impacts</v>
      </c>
      <c r="AK1093" s="23" t="s">
        <v>5537</v>
      </c>
      <c r="AL1093" s="23" t="str">
        <f t="shared" si="29"/>
        <v>CTR_271</v>
      </c>
      <c r="AN1093" s="9" t="s">
        <v>5537</v>
      </c>
      <c r="AO1093" s="23" t="str">
        <f>_xlfn.XLOOKUP(B1093,'INCIDENT-05-03-2026'!E:E,'INCIDENT-05-03-2026'!F:F,"")</f>
        <v/>
      </c>
      <c r="AP1093" s="7" t="s">
        <v>5537</v>
      </c>
      <c r="AQ1093" s="6"/>
      <c r="AR1093" s="7"/>
      <c r="AS1093" s="3" t="str">
        <f>_xlfn.XLOOKUP(B1093,'[3]tt num | region | site id'!$C:$C,'[3]tt num | region | site id'!$Q:$Q,"")</f>
        <v/>
      </c>
      <c r="AT1093" s="24" t="str">
        <f>_xlfn.XLOOKUP(B1093,'[4]Cells Huawei 03052026 12h'!$B:$B,'[4]Cells Huawei 03052026 12h'!$T:$T,"")</f>
        <v/>
      </c>
      <c r="AU1093" s="24" t="str">
        <f>_xlfn.XLOOKUP(B1093,'[5]cells down 02052026 8h50'!$B:$B,'[5]cells down 02052026 8h50'!$R:$R,"")</f>
        <v/>
      </c>
      <c r="AV1093" s="24" t="str">
        <f>_xlfn.XLOOKUP(B1093,'[5]cells down 02052026 13h50'!$B:$B,'[5]cells down 02052026 13h50'!$R:$R,"")</f>
        <v/>
      </c>
      <c r="AW1093" s="24" t="str">
        <f>_xlfn.XLOOKUP(B1093,'[5]cells down 02052026 13h50'!$B:$B,'[5]cells down 02052026 13h50'!$R:$R,"")</f>
        <v/>
      </c>
      <c r="AX1093" s="24" t="str">
        <f>_xlfn.XLOOKUP(B1093,'[6]cell downs 03052026 8h40 '!$B:$B,'[6]cell downs 03052026 8h40 '!$R:$R,"")</f>
        <v/>
      </c>
      <c r="AY1093" s="24" t="str">
        <f>_xlfn.XLOOKUP(B1093,'[7]ALL SITES DOWN'!$D:$D,'[7]ALL SITES DOWN'!$J:$J,"")</f>
        <v/>
      </c>
      <c r="AZ1093" s="24" t="str">
        <f>_xlfn.XLOOKUP(B1093,'[8]ALL SITES DOWN'!$D:$D,'[8]ALL SITES DOWN'!$J:$J,"")</f>
        <v/>
      </c>
      <c r="BA1093" s="9" t="str">
        <f>_xlfn.XLOOKUP(B1093,[9]sheet1!$AC:$AC,[9]sheet1!$AF:$AF,"")</f>
        <v/>
      </c>
      <c r="BB1093" s="14" t="s">
        <v>5537</v>
      </c>
      <c r="BC1093" s="14" t="s">
        <v>5537</v>
      </c>
      <c r="BD1093" s="14" t="str">
        <f>_xlfn.XLOOKUP(B1093,'[10]cell downs 18042026 17h'!$B:$B,'[10]cell downs 18042026 17h'!$B:$B,"")</f>
        <v/>
      </c>
      <c r="BE1093" s="14" t="str">
        <f>_xlfn.XLOOKUP(B1093,'[11]Cells Huawei 19042026 15h'!$B:$B,'[11]Cells Huawei 19042026 15h'!$B:$B,"")</f>
        <v/>
      </c>
      <c r="BF1093" s="9" t="str">
        <f>_xlfn.XLOOKUP(B1093,'[12]cells down 19042026 9H40'!$B:$B,'[12]cells down 19042026 9H40'!$B:$B,"")</f>
        <v/>
      </c>
      <c r="BG1093" s="9" t="s">
        <v>2306</v>
      </c>
      <c r="BH1093" s="9" t="s">
        <v>12</v>
      </c>
    </row>
    <row r="1094" spans="1:60" s="9" customFormat="1" x14ac:dyDescent="0.3">
      <c r="A1094" s="3" t="s">
        <v>2629</v>
      </c>
      <c r="B1094" s="3" t="s">
        <v>2630</v>
      </c>
      <c r="C1094" s="3" t="str">
        <f>_xlfn.XLOOKUP(B1094,'[1]daily break down'!$D:$D,'[1]daily break down'!$E:$E,"")</f>
        <v>Yaounde</v>
      </c>
      <c r="D1094" s="3" t="s">
        <v>357</v>
      </c>
      <c r="E1094" s="3" t="s">
        <v>5494</v>
      </c>
      <c r="F1094" s="3" t="s">
        <v>37</v>
      </c>
      <c r="G1094" s="3" t="s">
        <v>115</v>
      </c>
      <c r="H1094" s="42" t="str">
        <f>_xlfn.XLOOKUP(B1094,[2]CALCULATION!$B:$B,[2]CALCULATION!$H:$H,"")</f>
        <v>ZTE</v>
      </c>
      <c r="I1094" s="34">
        <v>0</v>
      </c>
      <c r="J1094" s="34">
        <v>16.120003681160171</v>
      </c>
      <c r="K1094" s="34">
        <v>0</v>
      </c>
      <c r="L1094" s="34">
        <v>0</v>
      </c>
      <c r="M1094" s="34">
        <v>0</v>
      </c>
      <c r="N1094" s="34">
        <v>0</v>
      </c>
      <c r="O1094" s="34">
        <v>0</v>
      </c>
      <c r="P1094" s="34">
        <v>0.63141527767076588</v>
      </c>
      <c r="Q1094" s="34">
        <v>4.7026286051827286</v>
      </c>
      <c r="R1094" s="34">
        <v>0</v>
      </c>
      <c r="S1094" s="35">
        <v>24.852860603881485</v>
      </c>
      <c r="T1094" s="35">
        <v>27.675368758079284</v>
      </c>
      <c r="U1094" s="35">
        <v>13.868556899607057</v>
      </c>
      <c r="V1094" s="35">
        <v>13.868556899607057</v>
      </c>
      <c r="W1094" s="35">
        <v>27.675368758079284</v>
      </c>
      <c r="X1094" s="35">
        <v>0</v>
      </c>
      <c r="Y1094" s="35">
        <v>0</v>
      </c>
      <c r="Z1094" s="35">
        <v>20.891529193882985</v>
      </c>
      <c r="AA1094" s="35">
        <v>0</v>
      </c>
      <c r="AB1094" s="35">
        <v>0</v>
      </c>
      <c r="AC1094" s="35">
        <v>0</v>
      </c>
      <c r="AD1094" s="35">
        <v>0</v>
      </c>
      <c r="AE1094" s="58" t="s">
        <v>5560</v>
      </c>
      <c r="AF1094" s="58"/>
      <c r="AG1094" s="57" t="str" cm="1">
        <f t="array" ref="AG1094">IFERROR(_xlfn.IFS(
AI1094="MPR ISSUE","PDH",
AI1094="BSS Hardware Issue","BSS",
AI1094="Sites strategiques, MLL, Pylone, etc.","ENVTECH",
AI1094="AKTIVCO DEFAUT GE &amp; POWER Cabinet","AKTIVCO",
AI1094="AKTIVCO Coupure ENEO &amp; Baisse de tension","AKTIVCO GRID ONLY",
AI1094="Coupure ENEO &amp; Baisse de tension","IHS GRID ONLY",
AI1094="Defaut GE &amp; POWER Cabinet","IHS",
AI1094="Sharing","Partners",
AI1094="Sites strategiques &amp; DataCenter","SST &amp; DC",
AI1094="Exclu","Exclu",
AI1094="SAT","SAT",
AI1094="SPARE-ISSUE","SPARE-ISSUE",
AI1094="Fiber CAmtel","TRANS_FO_CAMTEL",
AI1094="Fiber AOF","Fiber AOF",
AI1094="Projet OCM (HUAWEI)","TRAVAUX-HUAWEI",
AI1094="Projet OCM (NOKIA)","TRAVAUX-NOKIA",
AI1094="ACCESS-ISSUE","ACCESS-ISSUE",
AI1094="Projet OCM (ZTE, NOKIA, autres projets)","TRAVAUX OCM",
AI1094="No root CAuse","No root cause",
AI1094="ODU HS","PDH",
AI1094="IP &amp; VLAN","PDH",
AI1094="Warehouse HUAWEI","SPARE-ISSUE",
AI1094="SPARE-HS","SPARE-ISSUE",
AI1094="Power Telco","BSS",AI1094="no impacts","no impacts"
),"")</f>
        <v>no impacts</v>
      </c>
      <c r="AH1094" s="57" t="str" cm="1">
        <f t="array" ref="AH1094">IFERROR(_xlfn.IFS(
AI1094="MPR ISSUE","TX ISSUE",
AI1094="BSS Hardware Issue","RAN ISSUE",
AI1094="Sites strategiques, MLL, Pylone, etc.","ENVTECH",
AI1094="AKTIVCO DEFAUT GE &amp; POWER Cabinet","POWER ISSUE",
AI1094="AKTIVCO Coupure ENEO &amp; Baisse de tension","POWER ISSUE",
AI1094="Coupure ENEO &amp; Baisse de tension","POWER ISSUE",
AI1094="Defaut GE &amp; POWER Cabinet","POWER ISSUE",
AI1094="Sharing","POWER ISSUE",
AI1094="Sites strategiques &amp; DataCenter","POWER ISSUE",
AI1094="Exclu","Exclu",
AI1094="SAT","TX ISSUE",
AI1094="SPARE-ISSUE","SPARE-ISSUE",
AI1094="Fiber CAmtel","TX ISSUE",
AI1094="Fiber AOF","TX ISSUE",
AI1094="Projet OCM (HUAWEI)","TRAVAUX-HUAWEI",
AI1094="Projet OCM (NOKIA)","TRAVAUX -NOKIA",
AI1094="ACCESS-ISSUE","ACCESS-ISSUE",
AI1094="Projet OCM (ZTE, NOKIA, autres projets)","TRAVAUX OCM",
AI1094="No root CAuse","No root cause",
AI1094="ODU HS","TX ISSUE",
AI1094="IP &amp; VLAN","TX ISSUE",
AI1094="Warehouse HUAWEI","SPARE-ISSUE",
AI1094="SPARE-HS","SPARE-ISSUE",
AI1094="Power Telco","RAN ISSUE",AI1094="no impacts","no impacts"
),"")</f>
        <v>no impacts</v>
      </c>
      <c r="AI1094" s="85" t="s">
        <v>5998</v>
      </c>
      <c r="AJ1094" s="57" t="str" cm="1">
        <f t="array" ref="AJ1094">IFERROR(_xlfn.IFS(
AI1094="MPR ISSUE","ACTIVE",
AI1094="BSS Hardware Issue","ACTIVE",
AI1094="Sites strategiques, MLL, Pylone, etc.","PASSIVE",
AI1094="AKTIVCO DEFAUT GE &amp; POWER Cabinet","PASSIVE",
AI1094="AKTIVCO Coupure ENEO &amp; Baisse de tension","PASSIVE",
AI1094="Coupure ENEO &amp; Baisse de tension","PASSIVE",
AI1094="Defaut GE &amp; POWER Cabinet","PASSIVE",
AI1094="Sharing","PASSIVE",
AI1094="Sites strategiques &amp; DataCenter","PASSIVE",
AI1094="Exclu","Exclu",
AI1094="SAT","ACTIVE",
AI1094="SPARE-ISSUE","SPARE-ISSUE",
AI1094="Fiber CAmtel","ACTIVE",
AI1094="Fiber AOF","ACTIVE",
AI1094="Projet OCM (HUAWEI)","PLANNED WORKS",
AI1094="Projet OCM (NOKIA)","PLANNED WORKS",
AI1094="ACCESS-ISSUE","ACCESS-ISSUE",
AI1094="Projet OCM (ZTE, NOKIA, autres projets)","PLANNED WORKS",
AI1094="No root CAuse","No root cause",
AI1094="ODU HS","ACTIVE",
AI1094="IP &amp; VLAN","ACTIVE",
AI1094="Warehouse HUAWEI","SPARE-ISSUE",
AI1094="SPARE-HS","SPARE-ISSUE",
AI1094="Power Telco","ACTIVE", AI1094="no impacts","no impacts"
),"")</f>
        <v>no impacts</v>
      </c>
      <c r="AK1094" s="23" t="s">
        <v>5537</v>
      </c>
      <c r="AL1094" s="23" t="str">
        <f t="shared" si="29"/>
        <v>CTR_947</v>
      </c>
      <c r="AN1094" s="9" t="s">
        <v>5537</v>
      </c>
      <c r="AO1094" s="23" t="str">
        <f>_xlfn.XLOOKUP(B1094,'INCIDENT-05-03-2026'!E:E,'INCIDENT-05-03-2026'!F:F,"")</f>
        <v/>
      </c>
      <c r="AP1094" s="7" t="s">
        <v>5537</v>
      </c>
      <c r="AQ1094" s="6"/>
      <c r="AR1094" s="7"/>
      <c r="AS1094" s="3" t="str">
        <f>_xlfn.XLOOKUP(B1094,'[3]tt num | region | site id'!$C:$C,'[3]tt num | region | site id'!$Q:$Q,"")</f>
        <v/>
      </c>
      <c r="AT1094" s="24" t="str">
        <f>_xlfn.XLOOKUP(B1094,'[4]Cells Huawei 03052026 12h'!$B:$B,'[4]Cells Huawei 03052026 12h'!$T:$T,"")</f>
        <v/>
      </c>
      <c r="AU1094" s="24" t="str">
        <f>_xlfn.XLOOKUP(B1094,'[5]cells down 02052026 8h50'!$B:$B,'[5]cells down 02052026 8h50'!$R:$R,"")</f>
        <v/>
      </c>
      <c r="AV1094" s="24" t="str">
        <f>_xlfn.XLOOKUP(B1094,'[5]cells down 02052026 13h50'!$B:$B,'[5]cells down 02052026 13h50'!$R:$R,"")</f>
        <v/>
      </c>
      <c r="AW1094" s="24" t="str">
        <f>_xlfn.XLOOKUP(B1094,'[5]cells down 02052026 13h50'!$B:$B,'[5]cells down 02052026 13h50'!$R:$R,"")</f>
        <v/>
      </c>
      <c r="AX1094" s="24" t="str">
        <f>_xlfn.XLOOKUP(B1094,'[6]cell downs 03052026 8h40 '!$B:$B,'[6]cell downs 03052026 8h40 '!$R:$R,"")</f>
        <v/>
      </c>
      <c r="AY1094" s="24" t="str">
        <f>_xlfn.XLOOKUP(B1094,'[7]ALL SITES DOWN'!$D:$D,'[7]ALL SITES DOWN'!$J:$J,"")</f>
        <v/>
      </c>
      <c r="AZ1094" s="24" t="str">
        <f>_xlfn.XLOOKUP(B1094,'[8]ALL SITES DOWN'!$D:$D,'[8]ALL SITES DOWN'!$J:$J,"")</f>
        <v/>
      </c>
      <c r="BA1094" s="9" t="str">
        <f>_xlfn.XLOOKUP(B1094,[9]sheet1!$AC:$AC,[9]sheet1!$AF:$AF,"")</f>
        <v/>
      </c>
      <c r="BB1094" s="14" t="s">
        <v>5537</v>
      </c>
      <c r="BC1094" s="14" t="s">
        <v>5537</v>
      </c>
      <c r="BD1094" s="14" t="str">
        <f>_xlfn.XLOOKUP(B1094,'[10]cell downs 18042026 17h'!$B:$B,'[10]cell downs 18042026 17h'!$B:$B,"")</f>
        <v/>
      </c>
      <c r="BE1094" s="14" t="str">
        <f>_xlfn.XLOOKUP(B1094,'[11]Cells Huawei 19042026 15h'!$B:$B,'[11]Cells Huawei 19042026 15h'!$B:$B,"")</f>
        <v/>
      </c>
      <c r="BF1094" s="9" t="str">
        <f>_xlfn.XLOOKUP(B1094,'[12]cells down 19042026 9H40'!$B:$B,'[12]cells down 19042026 9H40'!$B:$B,"")</f>
        <v/>
      </c>
      <c r="BG1094" s="9" t="s">
        <v>5537</v>
      </c>
      <c r="BH1094" s="9" t="s">
        <v>302</v>
      </c>
    </row>
    <row r="1095" spans="1:60" s="9" customFormat="1" x14ac:dyDescent="0.3">
      <c r="A1095" s="1" t="s">
        <v>1310</v>
      </c>
      <c r="B1095" s="8" t="s">
        <v>1311</v>
      </c>
      <c r="C1095" s="3" t="str">
        <f>_xlfn.XLOOKUP(B1095,'[1]daily break down'!$D:$D,'[1]daily break down'!$E:$E,"")</f>
        <v>Douala</v>
      </c>
      <c r="D1095" s="1" t="s">
        <v>11</v>
      </c>
      <c r="E1095" s="1" t="s">
        <v>145</v>
      </c>
      <c r="F1095" s="3" t="s">
        <v>31</v>
      </c>
      <c r="G1095" s="1" t="s">
        <v>32</v>
      </c>
      <c r="H1095" s="42" t="str">
        <f>_xlfn.XLOOKUP(B1095,[2]CALCULATION!$B:$B,[2]CALCULATION!$H:$H,"")</f>
        <v>ZTE</v>
      </c>
      <c r="I1095" s="34">
        <v>6.6359510947884477</v>
      </c>
      <c r="J1095" s="34">
        <v>0</v>
      </c>
      <c r="K1095" s="34">
        <v>2.2494670878598737</v>
      </c>
      <c r="L1095" s="34">
        <v>13.743996712638364</v>
      </c>
      <c r="M1095" s="34">
        <v>4.5519756986356894</v>
      </c>
      <c r="N1095" s="34">
        <v>0</v>
      </c>
      <c r="O1095" s="34">
        <v>0</v>
      </c>
      <c r="P1095" s="34">
        <v>6.6356657335353688</v>
      </c>
      <c r="Q1095" s="34">
        <v>0</v>
      </c>
      <c r="R1095" s="34">
        <v>0</v>
      </c>
      <c r="S1095" s="35">
        <v>0</v>
      </c>
      <c r="T1095" s="35">
        <v>24.264392194799004</v>
      </c>
      <c r="U1095" s="35">
        <v>0</v>
      </c>
      <c r="V1095" s="35">
        <v>6.8692695893366231</v>
      </c>
      <c r="W1095" s="35">
        <v>24.264392194799008</v>
      </c>
      <c r="X1095" s="35">
        <v>0</v>
      </c>
      <c r="Y1095" s="35">
        <v>0</v>
      </c>
      <c r="Z1095" s="35">
        <v>0</v>
      </c>
      <c r="AA1095" s="35">
        <v>0</v>
      </c>
      <c r="AB1095" s="35">
        <v>0</v>
      </c>
      <c r="AC1095" s="35">
        <v>0</v>
      </c>
      <c r="AD1095" s="35">
        <v>0</v>
      </c>
      <c r="AE1095" s="58" t="s">
        <v>5560</v>
      </c>
      <c r="AF1095" s="58"/>
      <c r="AG1095" s="57" t="str" cm="1">
        <f t="array" ref="AG1095">IFERROR(_xlfn.IFS(
AI1095="MPR ISSUE","PDH",
AI1095="BSS Hardware Issue","BSS",
AI1095="Sites strategiques, MLL, Pylone, etc.","ENVTECH",
AI1095="AKTIVCO DEFAUT GE &amp; POWER Cabinet","AKTIVCO",
AI1095="AKTIVCO Coupure ENEO &amp; Baisse de tension","AKTIVCO GRID ONLY",
AI1095="Coupure ENEO &amp; Baisse de tension","IHS GRID ONLY",
AI1095="Defaut GE &amp; POWER Cabinet","IHS",
AI1095="Sharing","Partners",
AI1095="Sites strategiques &amp; DataCenter","SST &amp; DC",
AI1095="Exclu","Exclu",
AI1095="SAT","SAT",
AI1095="SPARE-ISSUE","SPARE-ISSUE",
AI1095="Fiber CAmtel","TRANS_FO_CAMTEL",
AI1095="Fiber AOF","Fiber AOF",
AI1095="Projet OCM (HUAWEI)","TRAVAUX-HUAWEI",
AI1095="Projet OCM (NOKIA)","TRAVAUX-NOKIA",
AI1095="ACCESS-ISSUE","ACCESS-ISSUE",
AI1095="Projet OCM (ZTE, NOKIA, autres projets)","TRAVAUX OCM",
AI1095="No root CAuse","No root cause",
AI1095="ODU HS","PDH",
AI1095="IP &amp; VLAN","PDH",
AI1095="Warehouse HUAWEI","SPARE-ISSUE",
AI1095="SPARE-HS","SPARE-ISSUE",
AI1095="Power Telco","BSS",AI1095="no impacts","no impacts"
),"")</f>
        <v>no impacts</v>
      </c>
      <c r="AH1095" s="57" t="str" cm="1">
        <f t="array" ref="AH1095">IFERROR(_xlfn.IFS(
AI1095="MPR ISSUE","TX ISSUE",
AI1095="BSS Hardware Issue","RAN ISSUE",
AI1095="Sites strategiques, MLL, Pylone, etc.","ENVTECH",
AI1095="AKTIVCO DEFAUT GE &amp; POWER Cabinet","POWER ISSUE",
AI1095="AKTIVCO Coupure ENEO &amp; Baisse de tension","POWER ISSUE",
AI1095="Coupure ENEO &amp; Baisse de tension","POWER ISSUE",
AI1095="Defaut GE &amp; POWER Cabinet","POWER ISSUE",
AI1095="Sharing","POWER ISSUE",
AI1095="Sites strategiques &amp; DataCenter","POWER ISSUE",
AI1095="Exclu","Exclu",
AI1095="SAT","TX ISSUE",
AI1095="SPARE-ISSUE","SPARE-ISSUE",
AI1095="Fiber CAmtel","TX ISSUE",
AI1095="Fiber AOF","TX ISSUE",
AI1095="Projet OCM (HUAWEI)","TRAVAUX-HUAWEI",
AI1095="Projet OCM (NOKIA)","TRAVAUX -NOKIA",
AI1095="ACCESS-ISSUE","ACCESS-ISSUE",
AI1095="Projet OCM (ZTE, NOKIA, autres projets)","TRAVAUX OCM",
AI1095="No root CAuse","No root cause",
AI1095="ODU HS","TX ISSUE",
AI1095="IP &amp; VLAN","TX ISSUE",
AI1095="Warehouse HUAWEI","SPARE-ISSUE",
AI1095="SPARE-HS","SPARE-ISSUE",
AI1095="Power Telco","RAN ISSUE",AI1095="no impacts","no impacts"
),"")</f>
        <v>no impacts</v>
      </c>
      <c r="AI1095" s="85" t="s">
        <v>5998</v>
      </c>
      <c r="AJ1095" s="57" t="str" cm="1">
        <f t="array" ref="AJ1095">IFERROR(_xlfn.IFS(
AI1095="MPR ISSUE","ACTIVE",
AI1095="BSS Hardware Issue","ACTIVE",
AI1095="Sites strategiques, MLL, Pylone, etc.","PASSIVE",
AI1095="AKTIVCO DEFAUT GE &amp; POWER Cabinet","PASSIVE",
AI1095="AKTIVCO Coupure ENEO &amp; Baisse de tension","PASSIVE",
AI1095="Coupure ENEO &amp; Baisse de tension","PASSIVE",
AI1095="Defaut GE &amp; POWER Cabinet","PASSIVE",
AI1095="Sharing","PASSIVE",
AI1095="Sites strategiques &amp; DataCenter","PASSIVE",
AI1095="Exclu","Exclu",
AI1095="SAT","ACTIVE",
AI1095="SPARE-ISSUE","SPARE-ISSUE",
AI1095="Fiber CAmtel","ACTIVE",
AI1095="Fiber AOF","ACTIVE",
AI1095="Projet OCM (HUAWEI)","PLANNED WORKS",
AI1095="Projet OCM (NOKIA)","PLANNED WORKS",
AI1095="ACCESS-ISSUE","ACCESS-ISSUE",
AI1095="Projet OCM (ZTE, NOKIA, autres projets)","PLANNED WORKS",
AI1095="No root CAuse","No root cause",
AI1095="ODU HS","ACTIVE",
AI1095="IP &amp; VLAN","ACTIVE",
AI1095="Warehouse HUAWEI","SPARE-ISSUE",
AI1095="SPARE-HS","SPARE-ISSUE",
AI1095="Power Telco","ACTIVE", AI1095="no impacts","no impacts"
),"")</f>
        <v>no impacts</v>
      </c>
      <c r="AK1095" s="23" t="s">
        <v>5537</v>
      </c>
      <c r="AL1095" s="23" t="str">
        <f t="shared" si="29"/>
        <v>LIT_092</v>
      </c>
      <c r="AN1095" s="9" t="s">
        <v>5537</v>
      </c>
      <c r="AO1095" s="23" t="str">
        <f>_xlfn.XLOOKUP(B1095,'INCIDENT-05-03-2026'!E:E,'INCIDENT-05-03-2026'!F:F,"")</f>
        <v/>
      </c>
      <c r="AP1095" s="7" t="s">
        <v>5537</v>
      </c>
      <c r="AQ1095" s="6"/>
      <c r="AR1095" s="7"/>
      <c r="AS1095" s="3" t="str">
        <f>_xlfn.XLOOKUP(B1095,'[3]tt num | region | site id'!$C:$C,'[3]tt num | region | site id'!$Q:$Q,"")</f>
        <v/>
      </c>
      <c r="AT1095" s="24" t="str">
        <f>_xlfn.XLOOKUP(B1095,'[4]Cells Huawei 03052026 12h'!$B:$B,'[4]Cells Huawei 03052026 12h'!$T:$T,"")</f>
        <v/>
      </c>
      <c r="AU1095" s="24" t="str">
        <f>_xlfn.XLOOKUP(B1095,'[5]cells down 02052026 8h50'!$B:$B,'[5]cells down 02052026 8h50'!$R:$R,"")</f>
        <v/>
      </c>
      <c r="AV1095" s="24" t="str">
        <f>_xlfn.XLOOKUP(B1095,'[5]cells down 02052026 13h50'!$B:$B,'[5]cells down 02052026 13h50'!$R:$R,"")</f>
        <v/>
      </c>
      <c r="AW1095" s="24" t="str">
        <f>_xlfn.XLOOKUP(B1095,'[5]cells down 02052026 13h50'!$B:$B,'[5]cells down 02052026 13h50'!$R:$R,"")</f>
        <v/>
      </c>
      <c r="AX1095" s="24" t="str">
        <f>_xlfn.XLOOKUP(B1095,'[6]cell downs 03052026 8h40 '!$B:$B,'[6]cell downs 03052026 8h40 '!$R:$R,"")</f>
        <v/>
      </c>
      <c r="AY1095" s="24" t="str">
        <f>_xlfn.XLOOKUP(B1095,'[7]ALL SITES DOWN'!$D:$D,'[7]ALL SITES DOWN'!$J:$J,"")</f>
        <v/>
      </c>
      <c r="AZ1095" s="24" t="str">
        <f>_xlfn.XLOOKUP(B1095,'[8]ALL SITES DOWN'!$D:$D,'[8]ALL SITES DOWN'!$J:$J,"")</f>
        <v/>
      </c>
      <c r="BA1095" s="9" t="str">
        <f>_xlfn.XLOOKUP(B1095,[9]sheet1!$AC:$AC,[9]sheet1!$AF:$AF,"")</f>
        <v/>
      </c>
      <c r="BB1095" s="14" t="s">
        <v>5537</v>
      </c>
      <c r="BC1095" s="14" t="s">
        <v>5537</v>
      </c>
      <c r="BD1095" s="14" t="str">
        <f>_xlfn.XLOOKUP(B1095,'[10]cell downs 18042026 17h'!$B:$B,'[10]cell downs 18042026 17h'!$B:$B,"")</f>
        <v/>
      </c>
      <c r="BE1095" s="14" t="str">
        <f>_xlfn.XLOOKUP(B1095,'[11]Cells Huawei 19042026 15h'!$B:$B,'[11]Cells Huawei 19042026 15h'!$B:$B,"")</f>
        <v/>
      </c>
      <c r="BF1095" s="9" t="str">
        <f>_xlfn.XLOOKUP(B1095,'[12]cells down 19042026 9H40'!$B:$B,'[12]cells down 19042026 9H40'!$B:$B,"")</f>
        <v/>
      </c>
      <c r="BG1095" s="9" t="s">
        <v>1311</v>
      </c>
      <c r="BH1095" s="9" t="s">
        <v>5537</v>
      </c>
    </row>
    <row r="1096" spans="1:60" s="9" customFormat="1" x14ac:dyDescent="0.3">
      <c r="A1096" s="1" t="s">
        <v>1403</v>
      </c>
      <c r="B1096" s="8" t="s">
        <v>1404</v>
      </c>
      <c r="C1096" s="3" t="str">
        <f>_xlfn.XLOOKUP(B1096,'[1]daily break down'!$D:$D,'[1]daily break down'!$E:$E,"")</f>
        <v>Douala</v>
      </c>
      <c r="D1096" s="1" t="s">
        <v>21</v>
      </c>
      <c r="E1096" s="1" t="s">
        <v>30</v>
      </c>
      <c r="F1096" s="3" t="s">
        <v>31</v>
      </c>
      <c r="G1096" s="1" t="s">
        <v>32</v>
      </c>
      <c r="H1096" s="42" t="str">
        <f>_xlfn.XLOOKUP(B1096,[2]CALCULATION!$B:$B,[2]CALCULATION!$H:$H,"")</f>
        <v>ZTE</v>
      </c>
      <c r="I1096" s="34">
        <v>2.1355901128033032</v>
      </c>
      <c r="J1096" s="34">
        <v>0</v>
      </c>
      <c r="K1096" s="34">
        <v>1.5400946828637718</v>
      </c>
      <c r="L1096" s="34">
        <v>12.605637168873933</v>
      </c>
      <c r="M1096" s="34">
        <v>3.6391763903513659</v>
      </c>
      <c r="N1096" s="34">
        <v>0</v>
      </c>
      <c r="O1096" s="34">
        <v>0</v>
      </c>
      <c r="P1096" s="34">
        <v>5.7912104453633084</v>
      </c>
      <c r="Q1096" s="34">
        <v>0</v>
      </c>
      <c r="R1096" s="34">
        <v>0</v>
      </c>
      <c r="S1096" s="35">
        <v>0</v>
      </c>
      <c r="T1096" s="35">
        <v>22.107185967075022</v>
      </c>
      <c r="U1096" s="35">
        <v>0</v>
      </c>
      <c r="V1096" s="35">
        <v>6.2912525361481393</v>
      </c>
      <c r="W1096" s="35">
        <v>22.107185967075022</v>
      </c>
      <c r="X1096" s="35">
        <v>0</v>
      </c>
      <c r="Y1096" s="35">
        <v>0</v>
      </c>
      <c r="Z1096" s="35">
        <v>0</v>
      </c>
      <c r="AA1096" s="35">
        <v>0</v>
      </c>
      <c r="AB1096" s="35">
        <v>0</v>
      </c>
      <c r="AC1096" s="35">
        <v>0</v>
      </c>
      <c r="AD1096" s="35">
        <v>0</v>
      </c>
      <c r="AE1096" s="58" t="s">
        <v>5560</v>
      </c>
      <c r="AF1096" s="58"/>
      <c r="AG1096" s="57" t="str" cm="1">
        <f t="array" ref="AG1096">IFERROR(_xlfn.IFS(
AI1096="MPR ISSUE","PDH",
AI1096="BSS Hardware Issue","BSS",
AI1096="Sites strategiques, MLL, Pylone, etc.","ENVTECH",
AI1096="AKTIVCO DEFAUT GE &amp; POWER Cabinet","AKTIVCO",
AI1096="AKTIVCO Coupure ENEO &amp; Baisse de tension","AKTIVCO GRID ONLY",
AI1096="Coupure ENEO &amp; Baisse de tension","IHS GRID ONLY",
AI1096="Defaut GE &amp; POWER Cabinet","IHS",
AI1096="Sharing","Partners",
AI1096="Sites strategiques &amp; DataCenter","SST &amp; DC",
AI1096="Exclu","Exclu",
AI1096="SAT","SAT",
AI1096="SPARE-ISSUE","SPARE-ISSUE",
AI1096="Fiber CAmtel","TRANS_FO_CAMTEL",
AI1096="Fiber AOF","Fiber AOF",
AI1096="Projet OCM (HUAWEI)","TRAVAUX-HUAWEI",
AI1096="Projet OCM (NOKIA)","TRAVAUX-NOKIA",
AI1096="ACCESS-ISSUE","ACCESS-ISSUE",
AI1096="Projet OCM (ZTE, NOKIA, autres projets)","TRAVAUX OCM",
AI1096="No root CAuse","No root cause",
AI1096="ODU HS","PDH",
AI1096="IP &amp; VLAN","PDH",
AI1096="Warehouse HUAWEI","SPARE-ISSUE",
AI1096="SPARE-HS","SPARE-ISSUE",
AI1096="Power Telco","BSS",AI1096="no impacts","no impacts"
),"")</f>
        <v>no impacts</v>
      </c>
      <c r="AH1096" s="57" t="str" cm="1">
        <f t="array" ref="AH1096">IFERROR(_xlfn.IFS(
AI1096="MPR ISSUE","TX ISSUE",
AI1096="BSS Hardware Issue","RAN ISSUE",
AI1096="Sites strategiques, MLL, Pylone, etc.","ENVTECH",
AI1096="AKTIVCO DEFAUT GE &amp; POWER Cabinet","POWER ISSUE",
AI1096="AKTIVCO Coupure ENEO &amp; Baisse de tension","POWER ISSUE",
AI1096="Coupure ENEO &amp; Baisse de tension","POWER ISSUE",
AI1096="Defaut GE &amp; POWER Cabinet","POWER ISSUE",
AI1096="Sharing","POWER ISSUE",
AI1096="Sites strategiques &amp; DataCenter","POWER ISSUE",
AI1096="Exclu","Exclu",
AI1096="SAT","TX ISSUE",
AI1096="SPARE-ISSUE","SPARE-ISSUE",
AI1096="Fiber CAmtel","TX ISSUE",
AI1096="Fiber AOF","TX ISSUE",
AI1096="Projet OCM (HUAWEI)","TRAVAUX-HUAWEI",
AI1096="Projet OCM (NOKIA)","TRAVAUX -NOKIA",
AI1096="ACCESS-ISSUE","ACCESS-ISSUE",
AI1096="Projet OCM (ZTE, NOKIA, autres projets)","TRAVAUX OCM",
AI1096="No root CAuse","No root cause",
AI1096="ODU HS","TX ISSUE",
AI1096="IP &amp; VLAN","TX ISSUE",
AI1096="Warehouse HUAWEI","SPARE-ISSUE",
AI1096="SPARE-HS","SPARE-ISSUE",
AI1096="Power Telco","RAN ISSUE",AI1096="no impacts","no impacts"
),"")</f>
        <v>no impacts</v>
      </c>
      <c r="AI1096" s="85" t="s">
        <v>5998</v>
      </c>
      <c r="AJ1096" s="57" t="str" cm="1">
        <f t="array" ref="AJ1096">IFERROR(_xlfn.IFS(
AI1096="MPR ISSUE","ACTIVE",
AI1096="BSS Hardware Issue","ACTIVE",
AI1096="Sites strategiques, MLL, Pylone, etc.","PASSIVE",
AI1096="AKTIVCO DEFAUT GE &amp; POWER Cabinet","PASSIVE",
AI1096="AKTIVCO Coupure ENEO &amp; Baisse de tension","PASSIVE",
AI1096="Coupure ENEO &amp; Baisse de tension","PASSIVE",
AI1096="Defaut GE &amp; POWER Cabinet","PASSIVE",
AI1096="Sharing","PASSIVE",
AI1096="Sites strategiques &amp; DataCenter","PASSIVE",
AI1096="Exclu","Exclu",
AI1096="SAT","ACTIVE",
AI1096="SPARE-ISSUE","SPARE-ISSUE",
AI1096="Fiber CAmtel","ACTIVE",
AI1096="Fiber AOF","ACTIVE",
AI1096="Projet OCM (HUAWEI)","PLANNED WORKS",
AI1096="Projet OCM (NOKIA)","PLANNED WORKS",
AI1096="ACCESS-ISSUE","ACCESS-ISSUE",
AI1096="Projet OCM (ZTE, NOKIA, autres projets)","PLANNED WORKS",
AI1096="No root CAuse","No root cause",
AI1096="ODU HS","ACTIVE",
AI1096="IP &amp; VLAN","ACTIVE",
AI1096="Warehouse HUAWEI","SPARE-ISSUE",
AI1096="SPARE-HS","SPARE-ISSUE",
AI1096="Power Telco","ACTIVE", AI1096="no impacts","no impacts"
),"")</f>
        <v>no impacts</v>
      </c>
      <c r="AK1096" s="23" t="s">
        <v>5537</v>
      </c>
      <c r="AL1096" s="23" t="str">
        <f t="shared" si="29"/>
        <v>LIT_687</v>
      </c>
      <c r="AN1096" s="9" t="s">
        <v>5537</v>
      </c>
      <c r="AO1096" s="23" t="str">
        <f>_xlfn.XLOOKUP(B1096,'INCIDENT-05-03-2026'!E:E,'INCIDENT-05-03-2026'!F:F,"")</f>
        <v/>
      </c>
      <c r="AP1096" s="7" t="s">
        <v>5537</v>
      </c>
      <c r="AQ1096" s="6"/>
      <c r="AR1096" s="7"/>
      <c r="AS1096" s="3" t="str">
        <f>_xlfn.XLOOKUP(B1096,'[3]tt num | region | site id'!$C:$C,'[3]tt num | region | site id'!$Q:$Q,"")</f>
        <v/>
      </c>
      <c r="AT1096" s="24" t="str">
        <f>_xlfn.XLOOKUP(B1096,'[4]Cells Huawei 03052026 12h'!$B:$B,'[4]Cells Huawei 03052026 12h'!$T:$T,"")</f>
        <v/>
      </c>
      <c r="AU1096" s="24" t="str">
        <f>_xlfn.XLOOKUP(B1096,'[5]cells down 02052026 8h50'!$B:$B,'[5]cells down 02052026 8h50'!$R:$R,"")</f>
        <v/>
      </c>
      <c r="AV1096" s="24" t="str">
        <f>_xlfn.XLOOKUP(B1096,'[5]cells down 02052026 13h50'!$B:$B,'[5]cells down 02052026 13h50'!$R:$R,"")</f>
        <v/>
      </c>
      <c r="AW1096" s="24" t="str">
        <f>_xlfn.XLOOKUP(B1096,'[5]cells down 02052026 13h50'!$B:$B,'[5]cells down 02052026 13h50'!$R:$R,"")</f>
        <v/>
      </c>
      <c r="AX1096" s="24" t="str">
        <f>_xlfn.XLOOKUP(B1096,'[6]cell downs 03052026 8h40 '!$B:$B,'[6]cell downs 03052026 8h40 '!$R:$R,"")</f>
        <v/>
      </c>
      <c r="AY1096" s="24" t="str">
        <f>_xlfn.XLOOKUP(B1096,'[7]ALL SITES DOWN'!$D:$D,'[7]ALL SITES DOWN'!$J:$J,"")</f>
        <v/>
      </c>
      <c r="AZ1096" s="24" t="str">
        <f>_xlfn.XLOOKUP(B1096,'[8]ALL SITES DOWN'!$D:$D,'[8]ALL SITES DOWN'!$J:$J,"")</f>
        <v/>
      </c>
      <c r="BA1096" s="9" t="str">
        <f>_xlfn.XLOOKUP(B1096,[9]sheet1!$AC:$AC,[9]sheet1!$AF:$AF,"")</f>
        <v/>
      </c>
      <c r="BB1096" s="14" t="s">
        <v>5537</v>
      </c>
      <c r="BC1096" s="14" t="s">
        <v>5537</v>
      </c>
      <c r="BD1096" s="14" t="str">
        <f>_xlfn.XLOOKUP(B1096,'[10]cell downs 18042026 17h'!$B:$B,'[10]cell downs 18042026 17h'!$B:$B,"")</f>
        <v/>
      </c>
      <c r="BE1096" s="14" t="str">
        <f>_xlfn.XLOOKUP(B1096,'[11]Cells Huawei 19042026 15h'!$B:$B,'[11]Cells Huawei 19042026 15h'!$B:$B,"")</f>
        <v/>
      </c>
      <c r="BF1096" s="9" t="str">
        <f>_xlfn.XLOOKUP(B1096,'[12]cells down 19042026 9H40'!$B:$B,'[12]cells down 19042026 9H40'!$B:$B,"")</f>
        <v/>
      </c>
      <c r="BG1096" s="9" t="s">
        <v>5537</v>
      </c>
      <c r="BH1096" s="9" t="s">
        <v>5537</v>
      </c>
    </row>
    <row r="1097" spans="1:60" s="9" customFormat="1" x14ac:dyDescent="0.3">
      <c r="A1097" s="1" t="s">
        <v>2504</v>
      </c>
      <c r="B1097" s="8" t="s">
        <v>2505</v>
      </c>
      <c r="C1097" s="3" t="str">
        <f>_xlfn.XLOOKUP(B1097,'[1]daily break down'!$D:$D,'[1]daily break down'!$E:$E,"")</f>
        <v>Douala</v>
      </c>
      <c r="D1097" s="1" t="s">
        <v>11</v>
      </c>
      <c r="E1097" s="1" t="s">
        <v>594</v>
      </c>
      <c r="F1097" s="3" t="s">
        <v>31</v>
      </c>
      <c r="G1097" s="1" t="s">
        <v>32</v>
      </c>
      <c r="H1097" s="42" t="str">
        <f>_xlfn.XLOOKUP(B1097,[2]CALCULATION!$B:$B,[2]CALCULATION!$H:$H,"")</f>
        <v>ZTE</v>
      </c>
      <c r="I1097" s="34">
        <v>0</v>
      </c>
      <c r="J1097" s="34">
        <v>3.9415523081444961E-3</v>
      </c>
      <c r="K1097" s="34">
        <v>0</v>
      </c>
      <c r="L1097" s="34">
        <v>0</v>
      </c>
      <c r="M1097" s="34">
        <v>0</v>
      </c>
      <c r="N1097" s="34">
        <v>3.5848507417965097E-3</v>
      </c>
      <c r="O1097" s="34">
        <v>0</v>
      </c>
      <c r="P1097" s="34">
        <v>0</v>
      </c>
      <c r="Q1097" s="34">
        <v>33.038144952102115</v>
      </c>
      <c r="R1097" s="34">
        <v>0</v>
      </c>
      <c r="S1097" s="35">
        <v>0</v>
      </c>
      <c r="T1097" s="35">
        <v>21.480621830706585</v>
      </c>
      <c r="U1097" s="35">
        <v>18.408440415143549</v>
      </c>
      <c r="V1097" s="35">
        <v>7.321870371797174</v>
      </c>
      <c r="W1097" s="35">
        <v>21.480621830706585</v>
      </c>
      <c r="X1097" s="35">
        <v>0</v>
      </c>
      <c r="Y1097" s="35">
        <v>0</v>
      </c>
      <c r="Z1097" s="35">
        <v>0</v>
      </c>
      <c r="AA1097" s="35">
        <v>0</v>
      </c>
      <c r="AB1097" s="35">
        <v>0</v>
      </c>
      <c r="AC1097" s="35">
        <v>0</v>
      </c>
      <c r="AD1097" s="35">
        <v>0</v>
      </c>
      <c r="AE1097" s="58" t="s">
        <v>5560</v>
      </c>
      <c r="AF1097" s="58"/>
      <c r="AG1097" s="57" t="str" cm="1">
        <f t="array" ref="AG1097">IFERROR(_xlfn.IFS(
AI1097="MPR ISSUE","PDH",
AI1097="BSS Hardware Issue","BSS",
AI1097="Sites strategiques, MLL, Pylone, etc.","ENVTECH",
AI1097="AKTIVCO DEFAUT GE &amp; POWER Cabinet","AKTIVCO",
AI1097="AKTIVCO Coupure ENEO &amp; Baisse de tension","AKTIVCO GRID ONLY",
AI1097="Coupure ENEO &amp; Baisse de tension","IHS GRID ONLY",
AI1097="Defaut GE &amp; POWER Cabinet","IHS",
AI1097="Sharing","Partners",
AI1097="Sites strategiques &amp; DataCenter","SST &amp; DC",
AI1097="Exclu","Exclu",
AI1097="SAT","SAT",
AI1097="SPARE-ISSUE","SPARE-ISSUE",
AI1097="Fiber CAmtel","TRANS_FO_CAMTEL",
AI1097="Fiber AOF","Fiber AOF",
AI1097="Projet OCM (HUAWEI)","TRAVAUX-HUAWEI",
AI1097="Projet OCM (NOKIA)","TRAVAUX-NOKIA",
AI1097="ACCESS-ISSUE","ACCESS-ISSUE",
AI1097="Projet OCM (ZTE, NOKIA, autres projets)","TRAVAUX OCM",
AI1097="No root CAuse","No root cause",
AI1097="ODU HS","PDH",
AI1097="IP &amp; VLAN","PDH",
AI1097="Warehouse HUAWEI","SPARE-ISSUE",
AI1097="SPARE-HS","SPARE-ISSUE",
AI1097="Power Telco","BSS",AI1097="no impacts","no impacts"
),"")</f>
        <v>no impacts</v>
      </c>
      <c r="AH1097" s="57" t="str" cm="1">
        <f t="array" ref="AH1097">IFERROR(_xlfn.IFS(
AI1097="MPR ISSUE","TX ISSUE",
AI1097="BSS Hardware Issue","RAN ISSUE",
AI1097="Sites strategiques, MLL, Pylone, etc.","ENVTECH",
AI1097="AKTIVCO DEFAUT GE &amp; POWER Cabinet","POWER ISSUE",
AI1097="AKTIVCO Coupure ENEO &amp; Baisse de tension","POWER ISSUE",
AI1097="Coupure ENEO &amp; Baisse de tension","POWER ISSUE",
AI1097="Defaut GE &amp; POWER Cabinet","POWER ISSUE",
AI1097="Sharing","POWER ISSUE",
AI1097="Sites strategiques &amp; DataCenter","POWER ISSUE",
AI1097="Exclu","Exclu",
AI1097="SAT","TX ISSUE",
AI1097="SPARE-ISSUE","SPARE-ISSUE",
AI1097="Fiber CAmtel","TX ISSUE",
AI1097="Fiber AOF","TX ISSUE",
AI1097="Projet OCM (HUAWEI)","TRAVAUX-HUAWEI",
AI1097="Projet OCM (NOKIA)","TRAVAUX -NOKIA",
AI1097="ACCESS-ISSUE","ACCESS-ISSUE",
AI1097="Projet OCM (ZTE, NOKIA, autres projets)","TRAVAUX OCM",
AI1097="No root CAuse","No root cause",
AI1097="ODU HS","TX ISSUE",
AI1097="IP &amp; VLAN","TX ISSUE",
AI1097="Warehouse HUAWEI","SPARE-ISSUE",
AI1097="SPARE-HS","SPARE-ISSUE",
AI1097="Power Telco","RAN ISSUE",AI1097="no impacts","no impacts"
),"")</f>
        <v>no impacts</v>
      </c>
      <c r="AI1097" s="85" t="s">
        <v>5998</v>
      </c>
      <c r="AJ1097" s="57" t="str" cm="1">
        <f t="array" ref="AJ1097">IFERROR(_xlfn.IFS(
AI1097="MPR ISSUE","ACTIVE",
AI1097="BSS Hardware Issue","ACTIVE",
AI1097="Sites strategiques, MLL, Pylone, etc.","PASSIVE",
AI1097="AKTIVCO DEFAUT GE &amp; POWER Cabinet","PASSIVE",
AI1097="AKTIVCO Coupure ENEO &amp; Baisse de tension","PASSIVE",
AI1097="Coupure ENEO &amp; Baisse de tension","PASSIVE",
AI1097="Defaut GE &amp; POWER Cabinet","PASSIVE",
AI1097="Sharing","PASSIVE",
AI1097="Sites strategiques &amp; DataCenter","PASSIVE",
AI1097="Exclu","Exclu",
AI1097="SAT","ACTIVE",
AI1097="SPARE-ISSUE","SPARE-ISSUE",
AI1097="Fiber CAmtel","ACTIVE",
AI1097="Fiber AOF","ACTIVE",
AI1097="Projet OCM (HUAWEI)","PLANNED WORKS",
AI1097="Projet OCM (NOKIA)","PLANNED WORKS",
AI1097="ACCESS-ISSUE","ACCESS-ISSUE",
AI1097="Projet OCM (ZTE, NOKIA, autres projets)","PLANNED WORKS",
AI1097="No root CAuse","No root cause",
AI1097="ODU HS","ACTIVE",
AI1097="IP &amp; VLAN","ACTIVE",
AI1097="Warehouse HUAWEI","SPARE-ISSUE",
AI1097="SPARE-HS","SPARE-ISSUE",
AI1097="Power Telco","ACTIVE", AI1097="no impacts","no impacts"
),"")</f>
        <v>no impacts</v>
      </c>
      <c r="AK1097" s="23" t="s">
        <v>5537</v>
      </c>
      <c r="AL1097" s="23" t="str">
        <f t="shared" si="29"/>
        <v>LIT_162</v>
      </c>
      <c r="AN1097" s="9" t="s">
        <v>5537</v>
      </c>
      <c r="AO1097" s="23" t="str">
        <f>_xlfn.XLOOKUP(B1097,'INCIDENT-05-03-2026'!E:E,'INCIDENT-05-03-2026'!F:F,"")</f>
        <v/>
      </c>
      <c r="AP1097" s="7" t="s">
        <v>5537</v>
      </c>
      <c r="AQ1097" s="6"/>
      <c r="AR1097" s="7"/>
      <c r="AS1097" s="3" t="str">
        <f>_xlfn.XLOOKUP(B1097,'[3]tt num | region | site id'!$C:$C,'[3]tt num | region | site id'!$Q:$Q,"")</f>
        <v/>
      </c>
      <c r="AT1097" s="24" t="str">
        <f>_xlfn.XLOOKUP(B1097,'[4]Cells Huawei 03052026 12h'!$B:$B,'[4]Cells Huawei 03052026 12h'!$T:$T,"")</f>
        <v/>
      </c>
      <c r="AU1097" s="24" t="str">
        <f>_xlfn.XLOOKUP(B1097,'[5]cells down 02052026 8h50'!$B:$B,'[5]cells down 02052026 8h50'!$R:$R,"")</f>
        <v/>
      </c>
      <c r="AV1097" s="24" t="str">
        <f>_xlfn.XLOOKUP(B1097,'[5]cells down 02052026 13h50'!$B:$B,'[5]cells down 02052026 13h50'!$R:$R,"")</f>
        <v/>
      </c>
      <c r="AW1097" s="24" t="str">
        <f>_xlfn.XLOOKUP(B1097,'[5]cells down 02052026 13h50'!$B:$B,'[5]cells down 02052026 13h50'!$R:$R,"")</f>
        <v/>
      </c>
      <c r="AX1097" s="24" t="str">
        <f>_xlfn.XLOOKUP(B1097,'[6]cell downs 03052026 8h40 '!$B:$B,'[6]cell downs 03052026 8h40 '!$R:$R,"")</f>
        <v/>
      </c>
      <c r="AY1097" s="24" t="str">
        <f>_xlfn.XLOOKUP(B1097,'[7]ALL SITES DOWN'!$D:$D,'[7]ALL SITES DOWN'!$J:$J,"")</f>
        <v/>
      </c>
      <c r="AZ1097" s="24" t="str">
        <f>_xlfn.XLOOKUP(B1097,'[8]ALL SITES DOWN'!$D:$D,'[8]ALL SITES DOWN'!$J:$J,"")</f>
        <v/>
      </c>
      <c r="BA1097" s="9" t="str">
        <f>_xlfn.XLOOKUP(B1097,[9]sheet1!$AC:$AC,[9]sheet1!$AF:$AF,"")</f>
        <v/>
      </c>
      <c r="BB1097" s="14" t="s">
        <v>5537</v>
      </c>
      <c r="BC1097" s="14" t="s">
        <v>5537</v>
      </c>
      <c r="BD1097" s="14" t="str">
        <f>_xlfn.XLOOKUP(B1097,'[10]cell downs 18042026 17h'!$B:$B,'[10]cell downs 18042026 17h'!$B:$B,"")</f>
        <v/>
      </c>
      <c r="BE1097" s="14" t="str">
        <f>_xlfn.XLOOKUP(B1097,'[11]Cells Huawei 19042026 15h'!$B:$B,'[11]Cells Huawei 19042026 15h'!$B:$B,"")</f>
        <v/>
      </c>
      <c r="BF1097" s="9" t="str">
        <f>_xlfn.XLOOKUP(B1097,'[12]cells down 19042026 9H40'!$B:$B,'[12]cells down 19042026 9H40'!$B:$B,"")</f>
        <v/>
      </c>
      <c r="BG1097" s="9" t="s">
        <v>2505</v>
      </c>
      <c r="BH1097" s="9" t="s">
        <v>302</v>
      </c>
    </row>
    <row r="1098" spans="1:60" s="9" customFormat="1" x14ac:dyDescent="0.3">
      <c r="A1098" s="1" t="s">
        <v>2732</v>
      </c>
      <c r="B1098" s="8" t="s">
        <v>2733</v>
      </c>
      <c r="C1098" s="3" t="str">
        <f>_xlfn.XLOOKUP(B1098,'[1]daily break down'!$D:$D,'[1]daily break down'!$E:$E,"")</f>
        <v>Yaounde</v>
      </c>
      <c r="D1098" s="1" t="s">
        <v>11</v>
      </c>
      <c r="E1098" s="1" t="s">
        <v>12</v>
      </c>
      <c r="F1098" s="3" t="s">
        <v>37</v>
      </c>
      <c r="G1098" s="1" t="s">
        <v>38</v>
      </c>
      <c r="H1098" s="42" t="str">
        <f>_xlfn.XLOOKUP(B1098,[2]CALCULATION!$B:$B,[2]CALCULATION!$H:$H,"")</f>
        <v>ZTE</v>
      </c>
      <c r="I1098" s="34">
        <v>0</v>
      </c>
      <c r="J1098" s="34">
        <v>0</v>
      </c>
      <c r="K1098" s="34">
        <v>0</v>
      </c>
      <c r="L1098" s="34">
        <v>0</v>
      </c>
      <c r="M1098" s="34">
        <v>0</v>
      </c>
      <c r="N1098" s="34">
        <v>0</v>
      </c>
      <c r="O1098" s="34">
        <v>0</v>
      </c>
      <c r="P1098" s="34">
        <v>0</v>
      </c>
      <c r="Q1098" s="34">
        <v>0</v>
      </c>
      <c r="R1098" s="34">
        <v>0</v>
      </c>
      <c r="S1098" s="35">
        <v>0</v>
      </c>
      <c r="T1098" s="35">
        <v>20.569909226585398</v>
      </c>
      <c r="U1098" s="35">
        <v>10.968412649493624</v>
      </c>
      <c r="V1098" s="35">
        <v>13.868556899607057</v>
      </c>
      <c r="W1098" s="35">
        <v>20.569909226585398</v>
      </c>
      <c r="X1098" s="35">
        <v>0</v>
      </c>
      <c r="Y1098" s="35">
        <v>0</v>
      </c>
      <c r="Z1098" s="35">
        <v>0</v>
      </c>
      <c r="AA1098" s="35">
        <v>0</v>
      </c>
      <c r="AB1098" s="35">
        <v>0</v>
      </c>
      <c r="AC1098" s="35">
        <v>0</v>
      </c>
      <c r="AD1098" s="35">
        <v>0</v>
      </c>
      <c r="AE1098" s="58" t="s">
        <v>5560</v>
      </c>
      <c r="AF1098" s="58"/>
      <c r="AG1098" s="57" t="str" cm="1">
        <f t="array" ref="AG1098">IFERROR(_xlfn.IFS(
AI1098="MPR ISSUE","PDH",
AI1098="BSS Hardware Issue","BSS",
AI1098="Sites strategiques, MLL, Pylone, etc.","ENVTECH",
AI1098="AKTIVCO DEFAUT GE &amp; POWER Cabinet","AKTIVCO",
AI1098="AKTIVCO Coupure ENEO &amp; Baisse de tension","AKTIVCO GRID ONLY",
AI1098="Coupure ENEO &amp; Baisse de tension","IHS GRID ONLY",
AI1098="Defaut GE &amp; POWER Cabinet","IHS",
AI1098="Sharing","Partners",
AI1098="Sites strategiques &amp; DataCenter","SST &amp; DC",
AI1098="Exclu","Exclu",
AI1098="SAT","SAT",
AI1098="SPARE-ISSUE","SPARE-ISSUE",
AI1098="Fiber CAmtel","TRANS_FO_CAMTEL",
AI1098="Fiber AOF","Fiber AOF",
AI1098="Projet OCM (HUAWEI)","TRAVAUX-HUAWEI",
AI1098="Projet OCM (NOKIA)","TRAVAUX-NOKIA",
AI1098="ACCESS-ISSUE","ACCESS-ISSUE",
AI1098="Projet OCM (ZTE, NOKIA, autres projets)","TRAVAUX OCM",
AI1098="No root CAuse","No root cause",
AI1098="ODU HS","PDH",
AI1098="IP &amp; VLAN","PDH",
AI1098="Warehouse HUAWEI","SPARE-ISSUE",
AI1098="SPARE-HS","SPARE-ISSUE",
AI1098="Power Telco","BSS",AI1098="no impacts","no impacts"
),"")</f>
        <v>no impacts</v>
      </c>
      <c r="AH1098" s="57" t="str" cm="1">
        <f t="array" ref="AH1098">IFERROR(_xlfn.IFS(
AI1098="MPR ISSUE","TX ISSUE",
AI1098="BSS Hardware Issue","RAN ISSUE",
AI1098="Sites strategiques, MLL, Pylone, etc.","ENVTECH",
AI1098="AKTIVCO DEFAUT GE &amp; POWER Cabinet","POWER ISSUE",
AI1098="AKTIVCO Coupure ENEO &amp; Baisse de tension","POWER ISSUE",
AI1098="Coupure ENEO &amp; Baisse de tension","POWER ISSUE",
AI1098="Defaut GE &amp; POWER Cabinet","POWER ISSUE",
AI1098="Sharing","POWER ISSUE",
AI1098="Sites strategiques &amp; DataCenter","POWER ISSUE",
AI1098="Exclu","Exclu",
AI1098="SAT","TX ISSUE",
AI1098="SPARE-ISSUE","SPARE-ISSUE",
AI1098="Fiber CAmtel","TX ISSUE",
AI1098="Fiber AOF","TX ISSUE",
AI1098="Projet OCM (HUAWEI)","TRAVAUX-HUAWEI",
AI1098="Projet OCM (NOKIA)","TRAVAUX -NOKIA",
AI1098="ACCESS-ISSUE","ACCESS-ISSUE",
AI1098="Projet OCM (ZTE, NOKIA, autres projets)","TRAVAUX OCM",
AI1098="No root CAuse","No root cause",
AI1098="ODU HS","TX ISSUE",
AI1098="IP &amp; VLAN","TX ISSUE",
AI1098="Warehouse HUAWEI","SPARE-ISSUE",
AI1098="SPARE-HS","SPARE-ISSUE",
AI1098="Power Telco","RAN ISSUE",AI1098="no impacts","no impacts"
),"")</f>
        <v>no impacts</v>
      </c>
      <c r="AI1098" s="85" t="s">
        <v>5998</v>
      </c>
      <c r="AJ1098" s="57" t="str" cm="1">
        <f t="array" ref="AJ1098">IFERROR(_xlfn.IFS(
AI1098="MPR ISSUE","ACTIVE",
AI1098="BSS Hardware Issue","ACTIVE",
AI1098="Sites strategiques, MLL, Pylone, etc.","PASSIVE",
AI1098="AKTIVCO DEFAUT GE &amp; POWER Cabinet","PASSIVE",
AI1098="AKTIVCO Coupure ENEO &amp; Baisse de tension","PASSIVE",
AI1098="Coupure ENEO &amp; Baisse de tension","PASSIVE",
AI1098="Defaut GE &amp; POWER Cabinet","PASSIVE",
AI1098="Sharing","PASSIVE",
AI1098="Sites strategiques &amp; DataCenter","PASSIVE",
AI1098="Exclu","Exclu",
AI1098="SAT","ACTIVE",
AI1098="SPARE-ISSUE","SPARE-ISSUE",
AI1098="Fiber CAmtel","ACTIVE",
AI1098="Fiber AOF","ACTIVE",
AI1098="Projet OCM (HUAWEI)","PLANNED WORKS",
AI1098="Projet OCM (NOKIA)","PLANNED WORKS",
AI1098="ACCESS-ISSUE","ACCESS-ISSUE",
AI1098="Projet OCM (ZTE, NOKIA, autres projets)","PLANNED WORKS",
AI1098="No root CAuse","No root cause",
AI1098="ODU HS","ACTIVE",
AI1098="IP &amp; VLAN","ACTIVE",
AI1098="Warehouse HUAWEI","SPARE-ISSUE",
AI1098="SPARE-HS","SPARE-ISSUE",
AI1098="Power Telco","ACTIVE", AI1098="no impacts","no impacts"
),"")</f>
        <v>no impacts</v>
      </c>
      <c r="AK1098" s="23" t="s">
        <v>5537</v>
      </c>
      <c r="AL1098" s="23" t="str">
        <f t="shared" si="29"/>
        <v>CTR_159</v>
      </c>
      <c r="AN1098" s="9" t="s">
        <v>5537</v>
      </c>
      <c r="AO1098" s="23" t="str">
        <f>_xlfn.XLOOKUP(B1098,'INCIDENT-05-03-2026'!E:E,'INCIDENT-05-03-2026'!F:F,"")</f>
        <v/>
      </c>
      <c r="AP1098" s="7" t="s">
        <v>5537</v>
      </c>
      <c r="AQ1098" s="6"/>
      <c r="AR1098" s="7"/>
      <c r="AS1098" s="3" t="str">
        <f>_xlfn.XLOOKUP(B1098,'[3]tt num | region | site id'!$C:$C,'[3]tt num | region | site id'!$Q:$Q,"")</f>
        <v/>
      </c>
      <c r="AT1098" s="24" t="str">
        <f>_xlfn.XLOOKUP(B1098,'[4]Cells Huawei 03052026 12h'!$B:$B,'[4]Cells Huawei 03052026 12h'!$T:$T,"")</f>
        <v/>
      </c>
      <c r="AU1098" s="24" t="str">
        <f>_xlfn.XLOOKUP(B1098,'[5]cells down 02052026 8h50'!$B:$B,'[5]cells down 02052026 8h50'!$R:$R,"")</f>
        <v/>
      </c>
      <c r="AV1098" s="24" t="str">
        <f>_xlfn.XLOOKUP(B1098,'[5]cells down 02052026 13h50'!$B:$B,'[5]cells down 02052026 13h50'!$R:$R,"")</f>
        <v/>
      </c>
      <c r="AW1098" s="24" t="str">
        <f>_xlfn.XLOOKUP(B1098,'[5]cells down 02052026 13h50'!$B:$B,'[5]cells down 02052026 13h50'!$R:$R,"")</f>
        <v/>
      </c>
      <c r="AX1098" s="24" t="str">
        <f>_xlfn.XLOOKUP(B1098,'[6]cell downs 03052026 8h40 '!$B:$B,'[6]cell downs 03052026 8h40 '!$R:$R,"")</f>
        <v/>
      </c>
      <c r="AY1098" s="24" t="str">
        <f>_xlfn.XLOOKUP(B1098,'[7]ALL SITES DOWN'!$D:$D,'[7]ALL SITES DOWN'!$J:$J,"")</f>
        <v/>
      </c>
      <c r="AZ1098" s="24" t="str">
        <f>_xlfn.XLOOKUP(B1098,'[8]ALL SITES DOWN'!$D:$D,'[8]ALL SITES DOWN'!$J:$J,"")</f>
        <v/>
      </c>
      <c r="BA1098" s="9" t="str">
        <f>_xlfn.XLOOKUP(B1098,[9]sheet1!$AC:$AC,[9]sheet1!$AF:$AF,"")</f>
        <v/>
      </c>
      <c r="BB1098" s="14" t="s">
        <v>5537</v>
      </c>
      <c r="BC1098" s="14" t="s">
        <v>5537</v>
      </c>
      <c r="BD1098" s="14" t="str">
        <f>_xlfn.XLOOKUP(B1098,'[10]cell downs 18042026 17h'!$B:$B,'[10]cell downs 18042026 17h'!$B:$B,"")</f>
        <v/>
      </c>
      <c r="BE1098" s="14" t="str">
        <f>_xlfn.XLOOKUP(B1098,'[11]Cells Huawei 19042026 15h'!$B:$B,'[11]Cells Huawei 19042026 15h'!$B:$B,"")</f>
        <v/>
      </c>
      <c r="BF1098" s="9" t="str">
        <f>_xlfn.XLOOKUP(B1098,'[12]cells down 19042026 9H40'!$B:$B,'[12]cells down 19042026 9H40'!$B:$B,"")</f>
        <v/>
      </c>
      <c r="BG1098" s="9" t="s">
        <v>2733</v>
      </c>
      <c r="BH1098" s="9" t="s">
        <v>594</v>
      </c>
    </row>
    <row r="1099" spans="1:60" s="9" customFormat="1" x14ac:dyDescent="0.3">
      <c r="A1099" s="1" t="s">
        <v>2093</v>
      </c>
      <c r="B1099" s="8" t="s">
        <v>2094</v>
      </c>
      <c r="C1099" s="3" t="str">
        <f>_xlfn.XLOOKUP(B1099,'[1]daily break down'!$D:$D,'[1]daily break down'!$E:$E,"")</f>
        <v>Douala</v>
      </c>
      <c r="D1099" s="1" t="s">
        <v>11</v>
      </c>
      <c r="E1099" s="1" t="s">
        <v>12</v>
      </c>
      <c r="F1099" s="3" t="s">
        <v>31</v>
      </c>
      <c r="G1099" s="1" t="s">
        <v>32</v>
      </c>
      <c r="H1099" s="42" t="str">
        <f>_xlfn.XLOOKUP(B1099,[2]CALCULATION!$B:$B,[2]CALCULATION!$H:$H,"")</f>
        <v>ZTE</v>
      </c>
      <c r="I1099" s="34">
        <v>0</v>
      </c>
      <c r="J1099" s="34">
        <v>0</v>
      </c>
      <c r="K1099" s="34">
        <v>0</v>
      </c>
      <c r="L1099" s="34">
        <v>0</v>
      </c>
      <c r="M1099" s="34">
        <v>0</v>
      </c>
      <c r="N1099" s="34">
        <v>0</v>
      </c>
      <c r="O1099" s="34">
        <v>0</v>
      </c>
      <c r="P1099" s="34">
        <v>0</v>
      </c>
      <c r="Q1099" s="34">
        <v>31.061750748359888</v>
      </c>
      <c r="R1099" s="34">
        <v>1.847232566567645</v>
      </c>
      <c r="S1099" s="35">
        <v>0</v>
      </c>
      <c r="T1099" s="35">
        <v>19.523685697408634</v>
      </c>
      <c r="U1099" s="35">
        <v>16.767434859159952</v>
      </c>
      <c r="V1099" s="35">
        <v>6.6002452679970203</v>
      </c>
      <c r="W1099" s="35">
        <v>19.523685697408634</v>
      </c>
      <c r="X1099" s="35">
        <v>0</v>
      </c>
      <c r="Y1099" s="35">
        <v>0</v>
      </c>
      <c r="Z1099" s="35">
        <v>0</v>
      </c>
      <c r="AA1099" s="35">
        <v>0</v>
      </c>
      <c r="AB1099" s="35">
        <v>0</v>
      </c>
      <c r="AC1099" s="35">
        <v>0</v>
      </c>
      <c r="AD1099" s="35">
        <v>0</v>
      </c>
      <c r="AE1099" s="58" t="s">
        <v>5560</v>
      </c>
      <c r="AF1099" s="58"/>
      <c r="AG1099" s="57" t="str" cm="1">
        <f t="array" ref="AG1099">IFERROR(_xlfn.IFS(
AI1099="MPR ISSUE","PDH",
AI1099="BSS Hardware Issue","BSS",
AI1099="Sites strategiques, MLL, Pylone, etc.","ENVTECH",
AI1099="AKTIVCO DEFAUT GE &amp; POWER Cabinet","AKTIVCO",
AI1099="AKTIVCO Coupure ENEO &amp; Baisse de tension","AKTIVCO GRID ONLY",
AI1099="Coupure ENEO &amp; Baisse de tension","IHS GRID ONLY",
AI1099="Defaut GE &amp; POWER Cabinet","IHS",
AI1099="Sharing","Partners",
AI1099="Sites strategiques &amp; DataCenter","SST &amp; DC",
AI1099="Exclu","Exclu",
AI1099="SAT","SAT",
AI1099="SPARE-ISSUE","SPARE-ISSUE",
AI1099="Fiber CAmtel","TRANS_FO_CAMTEL",
AI1099="Fiber AOF","Fiber AOF",
AI1099="Projet OCM (HUAWEI)","TRAVAUX-HUAWEI",
AI1099="Projet OCM (NOKIA)","TRAVAUX-NOKIA",
AI1099="ACCESS-ISSUE","ACCESS-ISSUE",
AI1099="Projet OCM (ZTE, NOKIA, autres projets)","TRAVAUX OCM",
AI1099="No root CAuse","No root cause",
AI1099="ODU HS","PDH",
AI1099="IP &amp; VLAN","PDH",
AI1099="Warehouse HUAWEI","SPARE-ISSUE",
AI1099="SPARE-HS","SPARE-ISSUE",
AI1099="Power Telco","BSS",AI1099="no impacts","no impacts"
),"")</f>
        <v>no impacts</v>
      </c>
      <c r="AH1099" s="57" t="str" cm="1">
        <f t="array" ref="AH1099">IFERROR(_xlfn.IFS(
AI1099="MPR ISSUE","TX ISSUE",
AI1099="BSS Hardware Issue","RAN ISSUE",
AI1099="Sites strategiques, MLL, Pylone, etc.","ENVTECH",
AI1099="AKTIVCO DEFAUT GE &amp; POWER Cabinet","POWER ISSUE",
AI1099="AKTIVCO Coupure ENEO &amp; Baisse de tension","POWER ISSUE",
AI1099="Coupure ENEO &amp; Baisse de tension","POWER ISSUE",
AI1099="Defaut GE &amp; POWER Cabinet","POWER ISSUE",
AI1099="Sharing","POWER ISSUE",
AI1099="Sites strategiques &amp; DataCenter","POWER ISSUE",
AI1099="Exclu","Exclu",
AI1099="SAT","TX ISSUE",
AI1099="SPARE-ISSUE","SPARE-ISSUE",
AI1099="Fiber CAmtel","TX ISSUE",
AI1099="Fiber AOF","TX ISSUE",
AI1099="Projet OCM (HUAWEI)","TRAVAUX-HUAWEI",
AI1099="Projet OCM (NOKIA)","TRAVAUX -NOKIA",
AI1099="ACCESS-ISSUE","ACCESS-ISSUE",
AI1099="Projet OCM (ZTE, NOKIA, autres projets)","TRAVAUX OCM",
AI1099="No root CAuse","No root cause",
AI1099="ODU HS","TX ISSUE",
AI1099="IP &amp; VLAN","TX ISSUE",
AI1099="Warehouse HUAWEI","SPARE-ISSUE",
AI1099="SPARE-HS","SPARE-ISSUE",
AI1099="Power Telco","RAN ISSUE",AI1099="no impacts","no impacts"
),"")</f>
        <v>no impacts</v>
      </c>
      <c r="AI1099" s="85" t="s">
        <v>5998</v>
      </c>
      <c r="AJ1099" s="57" t="str" cm="1">
        <f t="array" ref="AJ1099">IFERROR(_xlfn.IFS(
AI1099="MPR ISSUE","ACTIVE",
AI1099="BSS Hardware Issue","ACTIVE",
AI1099="Sites strategiques, MLL, Pylone, etc.","PASSIVE",
AI1099="AKTIVCO DEFAUT GE &amp; POWER Cabinet","PASSIVE",
AI1099="AKTIVCO Coupure ENEO &amp; Baisse de tension","PASSIVE",
AI1099="Coupure ENEO &amp; Baisse de tension","PASSIVE",
AI1099="Defaut GE &amp; POWER Cabinet","PASSIVE",
AI1099="Sharing","PASSIVE",
AI1099="Sites strategiques &amp; DataCenter","PASSIVE",
AI1099="Exclu","Exclu",
AI1099="SAT","ACTIVE",
AI1099="SPARE-ISSUE","SPARE-ISSUE",
AI1099="Fiber CAmtel","ACTIVE",
AI1099="Fiber AOF","ACTIVE",
AI1099="Projet OCM (HUAWEI)","PLANNED WORKS",
AI1099="Projet OCM (NOKIA)","PLANNED WORKS",
AI1099="ACCESS-ISSUE","ACCESS-ISSUE",
AI1099="Projet OCM (ZTE, NOKIA, autres projets)","PLANNED WORKS",
AI1099="No root CAuse","No root cause",
AI1099="ODU HS","ACTIVE",
AI1099="IP &amp; VLAN","ACTIVE",
AI1099="Warehouse HUAWEI","SPARE-ISSUE",
AI1099="SPARE-HS","SPARE-ISSUE",
AI1099="Power Telco","ACTIVE", AI1099="no impacts","no impacts"
),"")</f>
        <v>no impacts</v>
      </c>
      <c r="AK1099" s="23" t="s">
        <v>5537</v>
      </c>
      <c r="AL1099" s="23" t="str">
        <f t="shared" si="29"/>
        <v>LIT_236</v>
      </c>
      <c r="AN1099" s="9" t="s">
        <v>5537</v>
      </c>
      <c r="AO1099" s="23" t="str">
        <f>_xlfn.XLOOKUP(B1099,'INCIDENT-05-03-2026'!E:E,'INCIDENT-05-03-2026'!F:F,"")</f>
        <v/>
      </c>
      <c r="AP1099" s="7" t="s">
        <v>5537</v>
      </c>
      <c r="AQ1099" s="6"/>
      <c r="AR1099" s="7"/>
      <c r="AS1099" s="3" t="str">
        <f>_xlfn.XLOOKUP(B1099,'[3]tt num | region | site id'!$C:$C,'[3]tt num | region | site id'!$Q:$Q,"")</f>
        <v/>
      </c>
      <c r="AT1099" s="24" t="str">
        <f>_xlfn.XLOOKUP(B1099,'[4]Cells Huawei 03052026 12h'!$B:$B,'[4]Cells Huawei 03052026 12h'!$T:$T,"")</f>
        <v/>
      </c>
      <c r="AU1099" s="24" t="str">
        <f>_xlfn.XLOOKUP(B1099,'[5]cells down 02052026 8h50'!$B:$B,'[5]cells down 02052026 8h50'!$R:$R,"")</f>
        <v/>
      </c>
      <c r="AV1099" s="24" t="str">
        <f>_xlfn.XLOOKUP(B1099,'[5]cells down 02052026 13h50'!$B:$B,'[5]cells down 02052026 13h50'!$R:$R,"")</f>
        <v/>
      </c>
      <c r="AW1099" s="24" t="str">
        <f>_xlfn.XLOOKUP(B1099,'[5]cells down 02052026 13h50'!$B:$B,'[5]cells down 02052026 13h50'!$R:$R,"")</f>
        <v/>
      </c>
      <c r="AX1099" s="24" t="str">
        <f>_xlfn.XLOOKUP(B1099,'[6]cell downs 03052026 8h40 '!$B:$B,'[6]cell downs 03052026 8h40 '!$R:$R,"")</f>
        <v/>
      </c>
      <c r="AY1099" s="24" t="str">
        <f>_xlfn.XLOOKUP(B1099,'[7]ALL SITES DOWN'!$D:$D,'[7]ALL SITES DOWN'!$J:$J,"")</f>
        <v/>
      </c>
      <c r="AZ1099" s="24" t="str">
        <f>_xlfn.XLOOKUP(B1099,'[8]ALL SITES DOWN'!$D:$D,'[8]ALL SITES DOWN'!$J:$J,"")</f>
        <v/>
      </c>
      <c r="BA1099" s="9" t="str">
        <f>_xlfn.XLOOKUP(B1099,[9]sheet1!$AC:$AC,[9]sheet1!$AF:$AF,"")</f>
        <v/>
      </c>
      <c r="BB1099" s="14" t="s">
        <v>5537</v>
      </c>
      <c r="BC1099" s="14" t="s">
        <v>5537</v>
      </c>
      <c r="BD1099" s="14" t="str">
        <f>_xlfn.XLOOKUP(B1099,'[10]cell downs 18042026 17h'!$B:$B,'[10]cell downs 18042026 17h'!$B:$B,"")</f>
        <v/>
      </c>
      <c r="BE1099" s="14" t="str">
        <f>_xlfn.XLOOKUP(B1099,'[11]Cells Huawei 19042026 15h'!$B:$B,'[11]Cells Huawei 19042026 15h'!$B:$B,"")</f>
        <v/>
      </c>
      <c r="BF1099" s="9" t="str">
        <f>_xlfn.XLOOKUP(B1099,'[12]cells down 19042026 9H40'!$B:$B,'[12]cells down 19042026 9H40'!$B:$B,"")</f>
        <v/>
      </c>
      <c r="BG1099" s="9" t="s">
        <v>2094</v>
      </c>
      <c r="BH1099" s="9" t="s">
        <v>12</v>
      </c>
    </row>
    <row r="1100" spans="1:60" s="9" customFormat="1" x14ac:dyDescent="0.3">
      <c r="A1100" s="1" t="s">
        <v>1907</v>
      </c>
      <c r="B1100" s="8" t="s">
        <v>1908</v>
      </c>
      <c r="C1100" s="3" t="str">
        <f>_xlfn.XLOOKUP(B1100,'[1]daily break down'!$D:$D,'[1]daily break down'!$E:$E,"")</f>
        <v>Douala</v>
      </c>
      <c r="D1100" s="1" t="s">
        <v>11</v>
      </c>
      <c r="E1100" s="1" t="s">
        <v>145</v>
      </c>
      <c r="F1100" s="3" t="s">
        <v>31</v>
      </c>
      <c r="G1100" s="1" t="s">
        <v>32</v>
      </c>
      <c r="H1100" s="42" t="str">
        <f>_xlfn.XLOOKUP(B1100,[2]CALCULATION!$B:$B,[2]CALCULATION!$H:$H,"")</f>
        <v>ZTE</v>
      </c>
      <c r="I1100" s="34">
        <v>0</v>
      </c>
      <c r="J1100" s="34">
        <v>4.2096492054115924</v>
      </c>
      <c r="K1100" s="34">
        <v>4.2464429719803798</v>
      </c>
      <c r="L1100" s="34">
        <v>0</v>
      </c>
      <c r="M1100" s="34">
        <v>0</v>
      </c>
      <c r="N1100" s="34">
        <v>4.44093450103159E-3</v>
      </c>
      <c r="O1100" s="34">
        <v>27.146255489637099</v>
      </c>
      <c r="P1100" s="34">
        <v>18.560466622721034</v>
      </c>
      <c r="Q1100" s="34">
        <v>23.18105386764374</v>
      </c>
      <c r="R1100" s="34">
        <v>7.86960346200273</v>
      </c>
      <c r="S1100" s="35">
        <v>60.072021613261327</v>
      </c>
      <c r="T1100" s="35">
        <v>19.157995251588744</v>
      </c>
      <c r="U1100" s="35">
        <v>0</v>
      </c>
      <c r="V1100" s="35">
        <v>0</v>
      </c>
      <c r="W1100" s="35">
        <v>19.157995251588744</v>
      </c>
      <c r="X1100" s="35">
        <v>0</v>
      </c>
      <c r="Y1100" s="35">
        <v>0</v>
      </c>
      <c r="Z1100" s="35">
        <v>0</v>
      </c>
      <c r="AA1100" s="35">
        <v>0</v>
      </c>
      <c r="AB1100" s="35">
        <v>0</v>
      </c>
      <c r="AC1100" s="35">
        <v>0</v>
      </c>
      <c r="AD1100" s="35">
        <v>0</v>
      </c>
      <c r="AE1100" s="58" t="s">
        <v>5560</v>
      </c>
      <c r="AF1100" s="58"/>
      <c r="AG1100" s="57" t="str" cm="1">
        <f t="array" ref="AG1100">IFERROR(_xlfn.IFS(
AI1100="MPR ISSUE","PDH",
AI1100="BSS Hardware Issue","BSS",
AI1100="Sites strategiques, MLL, Pylone, etc.","ENVTECH",
AI1100="AKTIVCO DEFAUT GE &amp; POWER Cabinet","AKTIVCO",
AI1100="AKTIVCO Coupure ENEO &amp; Baisse de tension","AKTIVCO GRID ONLY",
AI1100="Coupure ENEO &amp; Baisse de tension","IHS GRID ONLY",
AI1100="Defaut GE &amp; POWER Cabinet","IHS",
AI1100="Sharing","Partners",
AI1100="Sites strategiques &amp; DataCenter","SST &amp; DC",
AI1100="Exclu","Exclu",
AI1100="SAT","SAT",
AI1100="SPARE-ISSUE","SPARE-ISSUE",
AI1100="Fiber CAmtel","TRANS_FO_CAMTEL",
AI1100="Fiber AOF","Fiber AOF",
AI1100="Projet OCM (HUAWEI)","TRAVAUX-HUAWEI",
AI1100="Projet OCM (NOKIA)","TRAVAUX-NOKIA",
AI1100="ACCESS-ISSUE","ACCESS-ISSUE",
AI1100="Projet OCM (ZTE, NOKIA, autres projets)","TRAVAUX OCM",
AI1100="No root CAuse","No root cause",
AI1100="ODU HS","PDH",
AI1100="IP &amp; VLAN","PDH",
AI1100="Warehouse HUAWEI","SPARE-ISSUE",
AI1100="SPARE-HS","SPARE-ISSUE",
AI1100="Power Telco","BSS",AI1100="no impacts","no impacts"
),"")</f>
        <v>no impacts</v>
      </c>
      <c r="AH1100" s="57" t="str" cm="1">
        <f t="array" ref="AH1100">IFERROR(_xlfn.IFS(
AI1100="MPR ISSUE","TX ISSUE",
AI1100="BSS Hardware Issue","RAN ISSUE",
AI1100="Sites strategiques, MLL, Pylone, etc.","ENVTECH",
AI1100="AKTIVCO DEFAUT GE &amp; POWER Cabinet","POWER ISSUE",
AI1100="AKTIVCO Coupure ENEO &amp; Baisse de tension","POWER ISSUE",
AI1100="Coupure ENEO &amp; Baisse de tension","POWER ISSUE",
AI1100="Defaut GE &amp; POWER Cabinet","POWER ISSUE",
AI1100="Sharing","POWER ISSUE",
AI1100="Sites strategiques &amp; DataCenter","POWER ISSUE",
AI1100="Exclu","Exclu",
AI1100="SAT","TX ISSUE",
AI1100="SPARE-ISSUE","SPARE-ISSUE",
AI1100="Fiber CAmtel","TX ISSUE",
AI1100="Fiber AOF","TX ISSUE",
AI1100="Projet OCM (HUAWEI)","TRAVAUX-HUAWEI",
AI1100="Projet OCM (NOKIA)","TRAVAUX -NOKIA",
AI1100="ACCESS-ISSUE","ACCESS-ISSUE",
AI1100="Projet OCM (ZTE, NOKIA, autres projets)","TRAVAUX OCM",
AI1100="No root CAuse","No root cause",
AI1100="ODU HS","TX ISSUE",
AI1100="IP &amp; VLAN","TX ISSUE",
AI1100="Warehouse HUAWEI","SPARE-ISSUE",
AI1100="SPARE-HS","SPARE-ISSUE",
AI1100="Power Telco","RAN ISSUE",AI1100="no impacts","no impacts"
),"")</f>
        <v>no impacts</v>
      </c>
      <c r="AI1100" s="85" t="s">
        <v>5998</v>
      </c>
      <c r="AJ1100" s="57" t="str" cm="1">
        <f t="array" ref="AJ1100">IFERROR(_xlfn.IFS(
AI1100="MPR ISSUE","ACTIVE",
AI1100="BSS Hardware Issue","ACTIVE",
AI1100="Sites strategiques, MLL, Pylone, etc.","PASSIVE",
AI1100="AKTIVCO DEFAUT GE &amp; POWER Cabinet","PASSIVE",
AI1100="AKTIVCO Coupure ENEO &amp; Baisse de tension","PASSIVE",
AI1100="Coupure ENEO &amp; Baisse de tension","PASSIVE",
AI1100="Defaut GE &amp; POWER Cabinet","PASSIVE",
AI1100="Sharing","PASSIVE",
AI1100="Sites strategiques &amp; DataCenter","PASSIVE",
AI1100="Exclu","Exclu",
AI1100="SAT","ACTIVE",
AI1100="SPARE-ISSUE","SPARE-ISSUE",
AI1100="Fiber CAmtel","ACTIVE",
AI1100="Fiber AOF","ACTIVE",
AI1100="Projet OCM (HUAWEI)","PLANNED WORKS",
AI1100="Projet OCM (NOKIA)","PLANNED WORKS",
AI1100="ACCESS-ISSUE","ACCESS-ISSUE",
AI1100="Projet OCM (ZTE, NOKIA, autres projets)","PLANNED WORKS",
AI1100="No root CAuse","No root cause",
AI1100="ODU HS","ACTIVE",
AI1100="IP &amp; VLAN","ACTIVE",
AI1100="Warehouse HUAWEI","SPARE-ISSUE",
AI1100="SPARE-HS","SPARE-ISSUE",
AI1100="Power Telco","ACTIVE", AI1100="no impacts","no impacts"
),"")</f>
        <v>no impacts</v>
      </c>
      <c r="AK1100" s="23" t="s">
        <v>5537</v>
      </c>
      <c r="AL1100" s="23" t="str">
        <f t="shared" si="29"/>
        <v>LIT_183</v>
      </c>
      <c r="AN1100" s="9" t="s">
        <v>5537</v>
      </c>
      <c r="AO1100" s="23" t="str">
        <f>_xlfn.XLOOKUP(B1100,'INCIDENT-05-03-2026'!E:E,'INCIDENT-05-03-2026'!F:F,"")</f>
        <v/>
      </c>
      <c r="AP1100" s="7" t="s">
        <v>5537</v>
      </c>
      <c r="AQ1100" s="6"/>
      <c r="AR1100" s="7"/>
      <c r="AS1100" s="3" t="str">
        <f>_xlfn.XLOOKUP(B1100,'[3]tt num | region | site id'!$C:$C,'[3]tt num | region | site id'!$Q:$Q,"")</f>
        <v/>
      </c>
      <c r="AT1100" s="24" t="str">
        <f>_xlfn.XLOOKUP(B1100,'[4]Cells Huawei 03052026 12h'!$B:$B,'[4]Cells Huawei 03052026 12h'!$T:$T,"")</f>
        <v/>
      </c>
      <c r="AU1100" s="24" t="str">
        <f>_xlfn.XLOOKUP(B1100,'[5]cells down 02052026 8h50'!$B:$B,'[5]cells down 02052026 8h50'!$R:$R,"")</f>
        <v/>
      </c>
      <c r="AV1100" s="24" t="str">
        <f>_xlfn.XLOOKUP(B1100,'[5]cells down 02052026 13h50'!$B:$B,'[5]cells down 02052026 13h50'!$R:$R,"")</f>
        <v/>
      </c>
      <c r="AW1100" s="24" t="str">
        <f>_xlfn.XLOOKUP(B1100,'[5]cells down 02052026 13h50'!$B:$B,'[5]cells down 02052026 13h50'!$R:$R,"")</f>
        <v/>
      </c>
      <c r="AX1100" s="24" t="str">
        <f>_xlfn.XLOOKUP(B1100,'[6]cell downs 03052026 8h40 '!$B:$B,'[6]cell downs 03052026 8h40 '!$R:$R,"")</f>
        <v/>
      </c>
      <c r="AY1100" s="24" t="str">
        <f>_xlfn.XLOOKUP(B1100,'[7]ALL SITES DOWN'!$D:$D,'[7]ALL SITES DOWN'!$J:$J,"")</f>
        <v/>
      </c>
      <c r="AZ1100" s="24" t="str">
        <f>_xlfn.XLOOKUP(B1100,'[8]ALL SITES DOWN'!$D:$D,'[8]ALL SITES DOWN'!$J:$J,"")</f>
        <v/>
      </c>
      <c r="BA1100" s="9" t="str">
        <f>_xlfn.XLOOKUP(B1100,[9]sheet1!$AC:$AC,[9]sheet1!$AF:$AF,"")</f>
        <v/>
      </c>
      <c r="BB1100" s="14" t="s">
        <v>5537</v>
      </c>
      <c r="BC1100" s="14" t="s">
        <v>5537</v>
      </c>
      <c r="BD1100" s="14" t="str">
        <f>_xlfn.XLOOKUP(B1100,'[10]cell downs 18042026 17h'!$B:$B,'[10]cell downs 18042026 17h'!$B:$B,"")</f>
        <v/>
      </c>
      <c r="BE1100" s="14" t="str">
        <f>_xlfn.XLOOKUP(B1100,'[11]Cells Huawei 19042026 15h'!$B:$B,'[11]Cells Huawei 19042026 15h'!$B:$B,"")</f>
        <v/>
      </c>
      <c r="BF1100" s="9" t="str">
        <f>_xlfn.XLOOKUP(B1100,'[12]cells down 19042026 9H40'!$B:$B,'[12]cells down 19042026 9H40'!$B:$B,"")</f>
        <v/>
      </c>
      <c r="BG1100" s="9" t="s">
        <v>1908</v>
      </c>
      <c r="BH1100" s="9" t="s">
        <v>12</v>
      </c>
    </row>
    <row r="1101" spans="1:60" s="9" customFormat="1" x14ac:dyDescent="0.3">
      <c r="A1101" s="1" t="s">
        <v>2492</v>
      </c>
      <c r="B1101" s="8" t="s">
        <v>2493</v>
      </c>
      <c r="C1101" s="3" t="str">
        <f>_xlfn.XLOOKUP(B1101,'[1]daily break down'!$D:$D,'[1]daily break down'!$E:$E,"")</f>
        <v>Douala</v>
      </c>
      <c r="D1101" s="1" t="s">
        <v>11</v>
      </c>
      <c r="E1101" s="1" t="s">
        <v>5554</v>
      </c>
      <c r="F1101" s="3" t="s">
        <v>31</v>
      </c>
      <c r="G1101" s="1" t="s">
        <v>32</v>
      </c>
      <c r="H1101" s="42" t="str">
        <f>_xlfn.XLOOKUP(B1101,[2]CALCULATION!$B:$B,[2]CALCULATION!$H:$H,"")</f>
        <v>ZTE</v>
      </c>
      <c r="I1101" s="34">
        <v>0</v>
      </c>
      <c r="J1101" s="34">
        <v>0</v>
      </c>
      <c r="K1101" s="34">
        <v>0</v>
      </c>
      <c r="L1101" s="34">
        <v>0</v>
      </c>
      <c r="M1101" s="34">
        <v>0</v>
      </c>
      <c r="N1101" s="34">
        <v>0</v>
      </c>
      <c r="O1101" s="34">
        <v>0</v>
      </c>
      <c r="P1101" s="34">
        <v>3.6185537791205549E-17</v>
      </c>
      <c r="Q1101" s="34">
        <v>24.200756635362541</v>
      </c>
      <c r="R1101" s="34">
        <v>0</v>
      </c>
      <c r="S1101" s="35">
        <v>0</v>
      </c>
      <c r="T1101" s="35">
        <v>15.617054472609599</v>
      </c>
      <c r="U1101" s="35">
        <v>13.587244209306771</v>
      </c>
      <c r="V1101" s="35">
        <v>5.2518063367319865</v>
      </c>
      <c r="W1101" s="35">
        <v>15.617054472609599</v>
      </c>
      <c r="X1101" s="35">
        <v>0</v>
      </c>
      <c r="Y1101" s="35">
        <v>0</v>
      </c>
      <c r="Z1101" s="35">
        <v>0</v>
      </c>
      <c r="AA1101" s="35">
        <v>0</v>
      </c>
      <c r="AB1101" s="35">
        <v>0</v>
      </c>
      <c r="AC1101" s="35">
        <v>0</v>
      </c>
      <c r="AD1101" s="35">
        <v>0</v>
      </c>
      <c r="AE1101" s="58" t="s">
        <v>5560</v>
      </c>
      <c r="AF1101" s="58"/>
      <c r="AG1101" s="57" t="str" cm="1">
        <f t="array" ref="AG1101">IFERROR(_xlfn.IFS(
AI1101="MPR ISSUE","PDH",
AI1101="BSS Hardware Issue","BSS",
AI1101="Sites strategiques, MLL, Pylone, etc.","ENVTECH",
AI1101="AKTIVCO DEFAUT GE &amp; POWER Cabinet","AKTIVCO",
AI1101="AKTIVCO Coupure ENEO &amp; Baisse de tension","AKTIVCO GRID ONLY",
AI1101="Coupure ENEO &amp; Baisse de tension","IHS GRID ONLY",
AI1101="Defaut GE &amp; POWER Cabinet","IHS",
AI1101="Sharing","Partners",
AI1101="Sites strategiques &amp; DataCenter","SST &amp; DC",
AI1101="Exclu","Exclu",
AI1101="SAT","SAT",
AI1101="SPARE-ISSUE","SPARE-ISSUE",
AI1101="Fiber CAmtel","TRANS_FO_CAMTEL",
AI1101="Fiber AOF","Fiber AOF",
AI1101="Projet OCM (HUAWEI)","TRAVAUX-HUAWEI",
AI1101="Projet OCM (NOKIA)","TRAVAUX-NOKIA",
AI1101="ACCESS-ISSUE","ACCESS-ISSUE",
AI1101="Projet OCM (ZTE, NOKIA, autres projets)","TRAVAUX OCM",
AI1101="No root CAuse","No root cause",
AI1101="ODU HS","PDH",
AI1101="IP &amp; VLAN","PDH",
AI1101="Warehouse HUAWEI","SPARE-ISSUE",
AI1101="SPARE-HS","SPARE-ISSUE",
AI1101="Power Telco","BSS",AI1101="no impacts","no impacts"
),"")</f>
        <v>no impacts</v>
      </c>
      <c r="AH1101" s="57" t="str" cm="1">
        <f t="array" ref="AH1101">IFERROR(_xlfn.IFS(
AI1101="MPR ISSUE","TX ISSUE",
AI1101="BSS Hardware Issue","RAN ISSUE",
AI1101="Sites strategiques, MLL, Pylone, etc.","ENVTECH",
AI1101="AKTIVCO DEFAUT GE &amp; POWER Cabinet","POWER ISSUE",
AI1101="AKTIVCO Coupure ENEO &amp; Baisse de tension","POWER ISSUE",
AI1101="Coupure ENEO &amp; Baisse de tension","POWER ISSUE",
AI1101="Defaut GE &amp; POWER Cabinet","POWER ISSUE",
AI1101="Sharing","POWER ISSUE",
AI1101="Sites strategiques &amp; DataCenter","POWER ISSUE",
AI1101="Exclu","Exclu",
AI1101="SAT","TX ISSUE",
AI1101="SPARE-ISSUE","SPARE-ISSUE",
AI1101="Fiber CAmtel","TX ISSUE",
AI1101="Fiber AOF","TX ISSUE",
AI1101="Projet OCM (HUAWEI)","TRAVAUX-HUAWEI",
AI1101="Projet OCM (NOKIA)","TRAVAUX -NOKIA",
AI1101="ACCESS-ISSUE","ACCESS-ISSUE",
AI1101="Projet OCM (ZTE, NOKIA, autres projets)","TRAVAUX OCM",
AI1101="No root CAuse","No root cause",
AI1101="ODU HS","TX ISSUE",
AI1101="IP &amp; VLAN","TX ISSUE",
AI1101="Warehouse HUAWEI","SPARE-ISSUE",
AI1101="SPARE-HS","SPARE-ISSUE",
AI1101="Power Telco","RAN ISSUE",AI1101="no impacts","no impacts"
),"")</f>
        <v>no impacts</v>
      </c>
      <c r="AI1101" s="85" t="s">
        <v>5998</v>
      </c>
      <c r="AJ1101" s="57" t="str" cm="1">
        <f t="array" ref="AJ1101">IFERROR(_xlfn.IFS(
AI1101="MPR ISSUE","ACTIVE",
AI1101="BSS Hardware Issue","ACTIVE",
AI1101="Sites strategiques, MLL, Pylone, etc.","PASSIVE",
AI1101="AKTIVCO DEFAUT GE &amp; POWER Cabinet","PASSIVE",
AI1101="AKTIVCO Coupure ENEO &amp; Baisse de tension","PASSIVE",
AI1101="Coupure ENEO &amp; Baisse de tension","PASSIVE",
AI1101="Defaut GE &amp; POWER Cabinet","PASSIVE",
AI1101="Sharing","PASSIVE",
AI1101="Sites strategiques &amp; DataCenter","PASSIVE",
AI1101="Exclu","Exclu",
AI1101="SAT","ACTIVE",
AI1101="SPARE-ISSUE","SPARE-ISSUE",
AI1101="Fiber CAmtel","ACTIVE",
AI1101="Fiber AOF","ACTIVE",
AI1101="Projet OCM (HUAWEI)","PLANNED WORKS",
AI1101="Projet OCM (NOKIA)","PLANNED WORKS",
AI1101="ACCESS-ISSUE","ACCESS-ISSUE",
AI1101="Projet OCM (ZTE, NOKIA, autres projets)","PLANNED WORKS",
AI1101="No root CAuse","No root cause",
AI1101="ODU HS","ACTIVE",
AI1101="IP &amp; VLAN","ACTIVE",
AI1101="Warehouse HUAWEI","SPARE-ISSUE",
AI1101="SPARE-HS","SPARE-ISSUE",
AI1101="Power Telco","ACTIVE", AI1101="no impacts","no impacts"
),"")</f>
        <v>no impacts</v>
      </c>
      <c r="AK1101" s="23" t="s">
        <v>5537</v>
      </c>
      <c r="AL1101" s="23" t="str">
        <f t="shared" si="29"/>
        <v>LIT_761</v>
      </c>
      <c r="AN1101" s="9" t="s">
        <v>5537</v>
      </c>
      <c r="AO1101" s="23" t="str">
        <f>_xlfn.XLOOKUP(B1101,'INCIDENT-05-03-2026'!E:E,'INCIDENT-05-03-2026'!F:F,"")</f>
        <v/>
      </c>
      <c r="AP1101" s="7" t="s">
        <v>5537</v>
      </c>
      <c r="AQ1101" s="6"/>
      <c r="AR1101" s="7"/>
      <c r="AS1101" s="3" t="str">
        <f>_xlfn.XLOOKUP(B1101,'[3]tt num | region | site id'!$C:$C,'[3]tt num | region | site id'!$Q:$Q,"")</f>
        <v/>
      </c>
      <c r="AT1101" s="24" t="str">
        <f>_xlfn.XLOOKUP(B1101,'[4]Cells Huawei 03052026 12h'!$B:$B,'[4]Cells Huawei 03052026 12h'!$T:$T,"")</f>
        <v/>
      </c>
      <c r="AU1101" s="24" t="str">
        <f>_xlfn.XLOOKUP(B1101,'[5]cells down 02052026 8h50'!$B:$B,'[5]cells down 02052026 8h50'!$R:$R,"")</f>
        <v/>
      </c>
      <c r="AV1101" s="24" t="str">
        <f>_xlfn.XLOOKUP(B1101,'[5]cells down 02052026 13h50'!$B:$B,'[5]cells down 02052026 13h50'!$R:$R,"")</f>
        <v/>
      </c>
      <c r="AW1101" s="24" t="str">
        <f>_xlfn.XLOOKUP(B1101,'[5]cells down 02052026 13h50'!$B:$B,'[5]cells down 02052026 13h50'!$R:$R,"")</f>
        <v/>
      </c>
      <c r="AX1101" s="24" t="str">
        <f>_xlfn.XLOOKUP(B1101,'[6]cell downs 03052026 8h40 '!$B:$B,'[6]cell downs 03052026 8h40 '!$R:$R,"")</f>
        <v/>
      </c>
      <c r="AY1101" s="24" t="str">
        <f>_xlfn.XLOOKUP(B1101,'[7]ALL SITES DOWN'!$D:$D,'[7]ALL SITES DOWN'!$J:$J,"")</f>
        <v/>
      </c>
      <c r="AZ1101" s="24" t="str">
        <f>_xlfn.XLOOKUP(B1101,'[8]ALL SITES DOWN'!$D:$D,'[8]ALL SITES DOWN'!$J:$J,"")</f>
        <v/>
      </c>
      <c r="BA1101" s="9" t="str">
        <f>_xlfn.XLOOKUP(B1101,[9]sheet1!$AC:$AC,[9]sheet1!$AF:$AF,"")</f>
        <v/>
      </c>
      <c r="BB1101" s="14" t="s">
        <v>5537</v>
      </c>
      <c r="BC1101" s="14" t="s">
        <v>5537</v>
      </c>
      <c r="BD1101" s="14" t="str">
        <f>_xlfn.XLOOKUP(B1101,'[10]cell downs 18042026 17h'!$B:$B,'[10]cell downs 18042026 17h'!$B:$B,"")</f>
        <v/>
      </c>
      <c r="BE1101" s="14" t="str">
        <f>_xlfn.XLOOKUP(B1101,'[11]Cells Huawei 19042026 15h'!$B:$B,'[11]Cells Huawei 19042026 15h'!$B:$B,"")</f>
        <v/>
      </c>
      <c r="BF1101" s="9" t="str">
        <f>_xlfn.XLOOKUP(B1101,'[12]cells down 19042026 9H40'!$B:$B,'[12]cells down 19042026 9H40'!$B:$B,"")</f>
        <v/>
      </c>
      <c r="BG1101" s="9" t="s">
        <v>5537</v>
      </c>
      <c r="BH1101" s="9" t="s">
        <v>5537</v>
      </c>
    </row>
    <row r="1102" spans="1:60" s="9" customFormat="1" x14ac:dyDescent="0.3">
      <c r="A1102" s="1" t="s">
        <v>776</v>
      </c>
      <c r="B1102" s="8" t="s">
        <v>777</v>
      </c>
      <c r="C1102" s="3" t="str">
        <f>_xlfn.XLOOKUP(B1102,'[1]daily break down'!$D:$D,'[1]daily break down'!$E:$E,"")</f>
        <v>OUEST</v>
      </c>
      <c r="D1102" s="1" t="s">
        <v>11</v>
      </c>
      <c r="E1102" s="1" t="s">
        <v>12</v>
      </c>
      <c r="F1102" s="3" t="s">
        <v>102</v>
      </c>
      <c r="G1102" s="1" t="s">
        <v>776</v>
      </c>
      <c r="H1102" s="41" t="str">
        <f>_xlfn.XLOOKUP(B1102,[2]CALCULATION!$B:$B,[2]CALCULATION!$H:$H,"")</f>
        <v>NOKIA</v>
      </c>
      <c r="I1102" s="34">
        <v>0</v>
      </c>
      <c r="J1102" s="34">
        <v>0</v>
      </c>
      <c r="K1102" s="34">
        <v>3.567015663479283E-3</v>
      </c>
      <c r="L1102" s="34">
        <v>0</v>
      </c>
      <c r="M1102" s="34">
        <v>0.25253314264189036</v>
      </c>
      <c r="N1102" s="34">
        <v>0</v>
      </c>
      <c r="O1102" s="34">
        <v>0</v>
      </c>
      <c r="P1102" s="34">
        <v>0</v>
      </c>
      <c r="Q1102" s="34">
        <v>0</v>
      </c>
      <c r="R1102" s="34">
        <v>0</v>
      </c>
      <c r="S1102" s="35">
        <v>0</v>
      </c>
      <c r="T1102" s="35">
        <v>69749.660405270057</v>
      </c>
      <c r="U1102" s="35">
        <v>18.491409199476074</v>
      </c>
      <c r="V1102" s="35">
        <v>18.491409199476074</v>
      </c>
      <c r="W1102" s="35">
        <v>13.668197629789434</v>
      </c>
      <c r="X1102" s="35">
        <v>0</v>
      </c>
      <c r="Y1102" s="35">
        <v>0</v>
      </c>
      <c r="Z1102" s="35">
        <v>0</v>
      </c>
      <c r="AA1102" s="35">
        <v>0</v>
      </c>
      <c r="AB1102" s="35">
        <v>0</v>
      </c>
      <c r="AC1102" s="35">
        <v>0</v>
      </c>
      <c r="AD1102" s="35">
        <v>0</v>
      </c>
      <c r="AE1102" s="58" t="s">
        <v>5560</v>
      </c>
      <c r="AF1102" s="58"/>
      <c r="AG1102" s="57" t="str" cm="1">
        <f t="array" ref="AG1102">IFERROR(_xlfn.IFS(
AI1102="MPR ISSUE","PDH",
AI1102="BSS Hardware Issue","BSS",
AI1102="Sites strategiques, MLL, Pylone, etc.","ENVTECH",
AI1102="AKTIVCO DEFAUT GE &amp; POWER Cabinet","AKTIVCO",
AI1102="AKTIVCO Coupure ENEO &amp; Baisse de tension","AKTIVCO GRID ONLY",
AI1102="Coupure ENEO &amp; Baisse de tension","IHS GRID ONLY",
AI1102="Defaut GE &amp; POWER Cabinet","IHS",
AI1102="Sharing","Partners",
AI1102="Sites strategiques &amp; DataCenter","SST &amp; DC",
AI1102="Exclu","Exclu",
AI1102="SAT","SAT",
AI1102="SPARE-ISSUE","SPARE-ISSUE",
AI1102="Fiber CAmtel","TRANS_FO_CAMTEL",
AI1102="Fiber AOF","Fiber AOF",
AI1102="Projet OCM (HUAWEI)","TRAVAUX-HUAWEI",
AI1102="Projet OCM (NOKIA)","TRAVAUX-NOKIA",
AI1102="ACCESS-ISSUE","ACCESS-ISSUE",
AI1102="Projet OCM (ZTE, NOKIA, autres projets)","TRAVAUX OCM",
AI1102="No root CAuse","No root cause",
AI1102="ODU HS","PDH",
AI1102="IP &amp; VLAN","PDH",
AI1102="Warehouse HUAWEI","SPARE-ISSUE",
AI1102="SPARE-HS","SPARE-ISSUE",
AI1102="Power Telco","BSS",AI1102="no impacts","no impacts"
),"")</f>
        <v>no impacts</v>
      </c>
      <c r="AH1102" s="57" t="str" cm="1">
        <f t="array" ref="AH1102">IFERROR(_xlfn.IFS(
AI1102="MPR ISSUE","TX ISSUE",
AI1102="BSS Hardware Issue","RAN ISSUE",
AI1102="Sites strategiques, MLL, Pylone, etc.","ENVTECH",
AI1102="AKTIVCO DEFAUT GE &amp; POWER Cabinet","POWER ISSUE",
AI1102="AKTIVCO Coupure ENEO &amp; Baisse de tension","POWER ISSUE",
AI1102="Coupure ENEO &amp; Baisse de tension","POWER ISSUE",
AI1102="Defaut GE &amp; POWER Cabinet","POWER ISSUE",
AI1102="Sharing","POWER ISSUE",
AI1102="Sites strategiques &amp; DataCenter","POWER ISSUE",
AI1102="Exclu","Exclu",
AI1102="SAT","TX ISSUE",
AI1102="SPARE-ISSUE","SPARE-ISSUE",
AI1102="Fiber CAmtel","TX ISSUE",
AI1102="Fiber AOF","TX ISSUE",
AI1102="Projet OCM (HUAWEI)","TRAVAUX-HUAWEI",
AI1102="Projet OCM (NOKIA)","TRAVAUX -NOKIA",
AI1102="ACCESS-ISSUE","ACCESS-ISSUE",
AI1102="Projet OCM (ZTE, NOKIA, autres projets)","TRAVAUX OCM",
AI1102="No root CAuse","No root cause",
AI1102="ODU HS","TX ISSUE",
AI1102="IP &amp; VLAN","TX ISSUE",
AI1102="Warehouse HUAWEI","SPARE-ISSUE",
AI1102="SPARE-HS","SPARE-ISSUE",
AI1102="Power Telco","RAN ISSUE",AI1102="no impacts","no impacts"
),"")</f>
        <v>no impacts</v>
      </c>
      <c r="AI1102" s="85" t="s">
        <v>5998</v>
      </c>
      <c r="AJ1102" s="57" t="str" cm="1">
        <f t="array" ref="AJ1102">IFERROR(_xlfn.IFS(
AI1102="MPR ISSUE","ACTIVE",
AI1102="BSS Hardware Issue","ACTIVE",
AI1102="Sites strategiques, MLL, Pylone, etc.","PASSIVE",
AI1102="AKTIVCO DEFAUT GE &amp; POWER Cabinet","PASSIVE",
AI1102="AKTIVCO Coupure ENEO &amp; Baisse de tension","PASSIVE",
AI1102="Coupure ENEO &amp; Baisse de tension","PASSIVE",
AI1102="Defaut GE &amp; POWER Cabinet","PASSIVE",
AI1102="Sharing","PASSIVE",
AI1102="Sites strategiques &amp; DataCenter","PASSIVE",
AI1102="Exclu","Exclu",
AI1102="SAT","ACTIVE",
AI1102="SPARE-ISSUE","SPARE-ISSUE",
AI1102="Fiber CAmtel","ACTIVE",
AI1102="Fiber AOF","ACTIVE",
AI1102="Projet OCM (HUAWEI)","PLANNED WORKS",
AI1102="Projet OCM (NOKIA)","PLANNED WORKS",
AI1102="ACCESS-ISSUE","ACCESS-ISSUE",
AI1102="Projet OCM (ZTE, NOKIA, autres projets)","PLANNED WORKS",
AI1102="No root CAuse","No root cause",
AI1102="ODU HS","ACTIVE",
AI1102="IP &amp; VLAN","ACTIVE",
AI1102="Warehouse HUAWEI","SPARE-ISSUE",
AI1102="SPARE-HS","SPARE-ISSUE",
AI1102="Power Telco","ACTIVE", AI1102="no impacts","no impacts"
),"")</f>
        <v>no impacts</v>
      </c>
      <c r="AK1102" s="23" t="s">
        <v>5537</v>
      </c>
      <c r="AL1102" s="23" t="str">
        <f t="shared" si="29"/>
        <v>OST_215</v>
      </c>
      <c r="AN1102" s="9" t="s">
        <v>5537</v>
      </c>
      <c r="AO1102" s="23" t="str">
        <f>_xlfn.XLOOKUP(B1102,'INCIDENT-05-03-2026'!E:E,'INCIDENT-05-03-2026'!F:F,"")</f>
        <v/>
      </c>
      <c r="AP1102" s="7" t="s">
        <v>5537</v>
      </c>
      <c r="AQ1102" s="6"/>
      <c r="AR1102" s="7"/>
      <c r="AS1102" s="3" t="str">
        <f>_xlfn.XLOOKUP(B1102,'[3]tt num | region | site id'!$C:$C,'[3]tt num | region | site id'!$Q:$Q,"")</f>
        <v/>
      </c>
      <c r="AT1102" s="24" t="str">
        <f>_xlfn.XLOOKUP(B1102,'[4]Cells Huawei 03052026 12h'!$B:$B,'[4]Cells Huawei 03052026 12h'!$T:$T,"")</f>
        <v/>
      </c>
      <c r="AU1102" s="24" t="str">
        <f>_xlfn.XLOOKUP(B1102,'[5]cells down 02052026 8h50'!$B:$B,'[5]cells down 02052026 8h50'!$R:$R,"")</f>
        <v/>
      </c>
      <c r="AV1102" s="24" t="str">
        <f>_xlfn.XLOOKUP(B1102,'[5]cells down 02052026 13h50'!$B:$B,'[5]cells down 02052026 13h50'!$R:$R,"")</f>
        <v/>
      </c>
      <c r="AW1102" s="24" t="str">
        <f>_xlfn.XLOOKUP(B1102,'[5]cells down 02052026 13h50'!$B:$B,'[5]cells down 02052026 13h50'!$R:$R,"")</f>
        <v/>
      </c>
      <c r="AX1102" s="24" t="str">
        <f>_xlfn.XLOOKUP(B1102,'[6]cell downs 03052026 8h40 '!$B:$B,'[6]cell downs 03052026 8h40 '!$R:$R,"")</f>
        <v/>
      </c>
      <c r="AY1102" s="24" t="str">
        <f>_xlfn.XLOOKUP(B1102,'[7]ALL SITES DOWN'!$D:$D,'[7]ALL SITES DOWN'!$J:$J,"")</f>
        <v/>
      </c>
      <c r="AZ1102" s="24" t="str">
        <f>_xlfn.XLOOKUP(B1102,'[8]ALL SITES DOWN'!$D:$D,'[8]ALL SITES DOWN'!$J:$J,"")</f>
        <v/>
      </c>
      <c r="BA1102" s="9" t="str">
        <f>_xlfn.XLOOKUP(B1102,[9]sheet1!$AC:$AC,[9]sheet1!$AF:$AF,"")</f>
        <v/>
      </c>
      <c r="BB1102" s="14" t="s">
        <v>5537</v>
      </c>
      <c r="BC1102" s="14" t="s">
        <v>5537</v>
      </c>
      <c r="BD1102" s="14" t="str">
        <f>_xlfn.XLOOKUP(B1102,'[10]cell downs 18042026 17h'!$B:$B,'[10]cell downs 18042026 17h'!$B:$B,"")</f>
        <v/>
      </c>
      <c r="BE1102" s="14" t="str">
        <f>_xlfn.XLOOKUP(B1102,'[11]Cells Huawei 19042026 15h'!$B:$B,'[11]Cells Huawei 19042026 15h'!$B:$B,"")</f>
        <v/>
      </c>
      <c r="BF1102" s="9" t="str">
        <f>_xlfn.XLOOKUP(B1102,'[12]cells down 19042026 9H40'!$B:$B,'[12]cells down 19042026 9H40'!$B:$B,"")</f>
        <v/>
      </c>
      <c r="BG1102" s="9" t="s">
        <v>777</v>
      </c>
      <c r="BH1102" s="9" t="s">
        <v>12</v>
      </c>
    </row>
    <row r="1103" spans="1:60" s="9" customFormat="1" x14ac:dyDescent="0.3">
      <c r="A1103" s="1" t="s">
        <v>1889</v>
      </c>
      <c r="B1103" s="8" t="s">
        <v>1890</v>
      </c>
      <c r="C1103" s="3" t="str">
        <f>_xlfn.XLOOKUP(B1103,'[1]daily break down'!$D:$D,'[1]daily break down'!$E:$E,"")</f>
        <v>Douala</v>
      </c>
      <c r="D1103" s="1" t="s">
        <v>11</v>
      </c>
      <c r="E1103" s="1" t="s">
        <v>12</v>
      </c>
      <c r="F1103" s="3" t="s">
        <v>31</v>
      </c>
      <c r="G1103" s="1" t="s">
        <v>32</v>
      </c>
      <c r="H1103" s="42" t="str">
        <f>_xlfn.XLOOKUP(B1103,[2]CALCULATION!$B:$B,[2]CALCULATION!$H:$H,"")</f>
        <v>ZTE</v>
      </c>
      <c r="I1103" s="34">
        <v>0</v>
      </c>
      <c r="J1103" s="34">
        <v>3.8345418382401204E-3</v>
      </c>
      <c r="K1103" s="34">
        <v>0</v>
      </c>
      <c r="L1103" s="34">
        <v>0</v>
      </c>
      <c r="M1103" s="34">
        <v>5.7896860465928885E-17</v>
      </c>
      <c r="N1103" s="34">
        <v>2.5147460427529101E-3</v>
      </c>
      <c r="O1103" s="34">
        <v>0</v>
      </c>
      <c r="P1103" s="34">
        <v>5.7896860465928885E-17</v>
      </c>
      <c r="Q1103" s="34">
        <v>21.021404234190275</v>
      </c>
      <c r="R1103" s="34">
        <v>0</v>
      </c>
      <c r="S1103" s="35">
        <v>0</v>
      </c>
      <c r="T1103" s="35">
        <v>13.665183501553791</v>
      </c>
      <c r="U1103" s="35">
        <v>11.725672239771937</v>
      </c>
      <c r="V1103" s="35">
        <v>4.62531354067682</v>
      </c>
      <c r="W1103" s="35">
        <v>13.665183501553791</v>
      </c>
      <c r="X1103" s="35">
        <v>0</v>
      </c>
      <c r="Y1103" s="35">
        <v>0</v>
      </c>
      <c r="Z1103" s="35">
        <v>0</v>
      </c>
      <c r="AA1103" s="35">
        <v>0</v>
      </c>
      <c r="AB1103" s="35">
        <v>0</v>
      </c>
      <c r="AC1103" s="35">
        <v>0</v>
      </c>
      <c r="AD1103" s="35">
        <v>0</v>
      </c>
      <c r="AE1103" s="58" t="s">
        <v>5560</v>
      </c>
      <c r="AF1103" s="58"/>
      <c r="AG1103" s="57" t="str" cm="1">
        <f t="array" ref="AG1103">IFERROR(_xlfn.IFS(
AI1103="MPR ISSUE","PDH",
AI1103="BSS Hardware Issue","BSS",
AI1103="Sites strategiques, MLL, Pylone, etc.","ENVTECH",
AI1103="AKTIVCO DEFAUT GE &amp; POWER Cabinet","AKTIVCO",
AI1103="AKTIVCO Coupure ENEO &amp; Baisse de tension","AKTIVCO GRID ONLY",
AI1103="Coupure ENEO &amp; Baisse de tension","IHS GRID ONLY",
AI1103="Defaut GE &amp; POWER Cabinet","IHS",
AI1103="Sharing","Partners",
AI1103="Sites strategiques &amp; DataCenter","SST &amp; DC",
AI1103="Exclu","Exclu",
AI1103="SAT","SAT",
AI1103="SPARE-ISSUE","SPARE-ISSUE",
AI1103="Fiber CAmtel","TRANS_FO_CAMTEL",
AI1103="Fiber AOF","Fiber AOF",
AI1103="Projet OCM (HUAWEI)","TRAVAUX-HUAWEI",
AI1103="Projet OCM (NOKIA)","TRAVAUX-NOKIA",
AI1103="ACCESS-ISSUE","ACCESS-ISSUE",
AI1103="Projet OCM (ZTE, NOKIA, autres projets)","TRAVAUX OCM",
AI1103="No root CAuse","No root cause",
AI1103="ODU HS","PDH",
AI1103="IP &amp; VLAN","PDH",
AI1103="Warehouse HUAWEI","SPARE-ISSUE",
AI1103="SPARE-HS","SPARE-ISSUE",
AI1103="Power Telco","BSS",AI1103="no impacts","no impacts"
),"")</f>
        <v>no impacts</v>
      </c>
      <c r="AH1103" s="57" t="str" cm="1">
        <f t="array" ref="AH1103">IFERROR(_xlfn.IFS(
AI1103="MPR ISSUE","TX ISSUE",
AI1103="BSS Hardware Issue","RAN ISSUE",
AI1103="Sites strategiques, MLL, Pylone, etc.","ENVTECH",
AI1103="AKTIVCO DEFAUT GE &amp; POWER Cabinet","POWER ISSUE",
AI1103="AKTIVCO Coupure ENEO &amp; Baisse de tension","POWER ISSUE",
AI1103="Coupure ENEO &amp; Baisse de tension","POWER ISSUE",
AI1103="Defaut GE &amp; POWER Cabinet","POWER ISSUE",
AI1103="Sharing","POWER ISSUE",
AI1103="Sites strategiques &amp; DataCenter","POWER ISSUE",
AI1103="Exclu","Exclu",
AI1103="SAT","TX ISSUE",
AI1103="SPARE-ISSUE","SPARE-ISSUE",
AI1103="Fiber CAmtel","TX ISSUE",
AI1103="Fiber AOF","TX ISSUE",
AI1103="Projet OCM (HUAWEI)","TRAVAUX-HUAWEI",
AI1103="Projet OCM (NOKIA)","TRAVAUX -NOKIA",
AI1103="ACCESS-ISSUE","ACCESS-ISSUE",
AI1103="Projet OCM (ZTE, NOKIA, autres projets)","TRAVAUX OCM",
AI1103="No root CAuse","No root cause",
AI1103="ODU HS","TX ISSUE",
AI1103="IP &amp; VLAN","TX ISSUE",
AI1103="Warehouse HUAWEI","SPARE-ISSUE",
AI1103="SPARE-HS","SPARE-ISSUE",
AI1103="Power Telco","RAN ISSUE",AI1103="no impacts","no impacts"
),"")</f>
        <v>no impacts</v>
      </c>
      <c r="AI1103" s="85" t="s">
        <v>5998</v>
      </c>
      <c r="AJ1103" s="57" t="str" cm="1">
        <f t="array" ref="AJ1103">IFERROR(_xlfn.IFS(
AI1103="MPR ISSUE","ACTIVE",
AI1103="BSS Hardware Issue","ACTIVE",
AI1103="Sites strategiques, MLL, Pylone, etc.","PASSIVE",
AI1103="AKTIVCO DEFAUT GE &amp; POWER Cabinet","PASSIVE",
AI1103="AKTIVCO Coupure ENEO &amp; Baisse de tension","PASSIVE",
AI1103="Coupure ENEO &amp; Baisse de tension","PASSIVE",
AI1103="Defaut GE &amp; POWER Cabinet","PASSIVE",
AI1103="Sharing","PASSIVE",
AI1103="Sites strategiques &amp; DataCenter","PASSIVE",
AI1103="Exclu","Exclu",
AI1103="SAT","ACTIVE",
AI1103="SPARE-ISSUE","SPARE-ISSUE",
AI1103="Fiber CAmtel","ACTIVE",
AI1103="Fiber AOF","ACTIVE",
AI1103="Projet OCM (HUAWEI)","PLANNED WORKS",
AI1103="Projet OCM (NOKIA)","PLANNED WORKS",
AI1103="ACCESS-ISSUE","ACCESS-ISSUE",
AI1103="Projet OCM (ZTE, NOKIA, autres projets)","PLANNED WORKS",
AI1103="No root CAuse","No root cause",
AI1103="ODU HS","ACTIVE",
AI1103="IP &amp; VLAN","ACTIVE",
AI1103="Warehouse HUAWEI","SPARE-ISSUE",
AI1103="SPARE-HS","SPARE-ISSUE",
AI1103="Power Telco","ACTIVE", AI1103="no impacts","no impacts"
),"")</f>
        <v>no impacts</v>
      </c>
      <c r="AK1103" s="23" t="s">
        <v>5537</v>
      </c>
      <c r="AL1103" s="23" t="str">
        <f t="shared" si="29"/>
        <v>LIT_587</v>
      </c>
      <c r="AN1103" s="9" t="s">
        <v>5537</v>
      </c>
      <c r="AO1103" s="23" t="str">
        <f>_xlfn.XLOOKUP(B1103,'INCIDENT-05-03-2026'!E:E,'INCIDENT-05-03-2026'!F:F,"")</f>
        <v/>
      </c>
      <c r="AP1103" s="7" t="s">
        <v>5537</v>
      </c>
      <c r="AQ1103" s="6"/>
      <c r="AR1103" s="7"/>
      <c r="AS1103" s="3" t="str">
        <f>_xlfn.XLOOKUP(B1103,'[3]tt num | region | site id'!$C:$C,'[3]tt num | region | site id'!$Q:$Q,"")</f>
        <v/>
      </c>
      <c r="AT1103" s="24" t="str">
        <f>_xlfn.XLOOKUP(B1103,'[4]Cells Huawei 03052026 12h'!$B:$B,'[4]Cells Huawei 03052026 12h'!$T:$T,"")</f>
        <v/>
      </c>
      <c r="AU1103" s="24" t="str">
        <f>_xlfn.XLOOKUP(B1103,'[5]cells down 02052026 8h50'!$B:$B,'[5]cells down 02052026 8h50'!$R:$R,"")</f>
        <v/>
      </c>
      <c r="AV1103" s="24" t="str">
        <f>_xlfn.XLOOKUP(B1103,'[5]cells down 02052026 13h50'!$B:$B,'[5]cells down 02052026 13h50'!$R:$R,"")</f>
        <v/>
      </c>
      <c r="AW1103" s="24" t="str">
        <f>_xlfn.XLOOKUP(B1103,'[5]cells down 02052026 13h50'!$B:$B,'[5]cells down 02052026 13h50'!$R:$R,"")</f>
        <v/>
      </c>
      <c r="AX1103" s="24" t="str">
        <f>_xlfn.XLOOKUP(B1103,'[6]cell downs 03052026 8h40 '!$B:$B,'[6]cell downs 03052026 8h40 '!$R:$R,"")</f>
        <v/>
      </c>
      <c r="AY1103" s="24" t="str">
        <f>_xlfn.XLOOKUP(B1103,'[7]ALL SITES DOWN'!$D:$D,'[7]ALL SITES DOWN'!$J:$J,"")</f>
        <v/>
      </c>
      <c r="AZ1103" s="24" t="str">
        <f>_xlfn.XLOOKUP(B1103,'[8]ALL SITES DOWN'!$D:$D,'[8]ALL SITES DOWN'!$J:$J,"")</f>
        <v/>
      </c>
      <c r="BA1103" s="9" t="str">
        <f>_xlfn.XLOOKUP(B1103,[9]sheet1!$AC:$AC,[9]sheet1!$AF:$AF,"")</f>
        <v/>
      </c>
      <c r="BB1103" s="14" t="s">
        <v>5537</v>
      </c>
      <c r="BC1103" s="14" t="s">
        <v>5537</v>
      </c>
      <c r="BD1103" s="14" t="str">
        <f>_xlfn.XLOOKUP(B1103,'[10]cell downs 18042026 17h'!$B:$B,'[10]cell downs 18042026 17h'!$B:$B,"")</f>
        <v/>
      </c>
      <c r="BE1103" s="14" t="str">
        <f>_xlfn.XLOOKUP(B1103,'[11]Cells Huawei 19042026 15h'!$B:$B,'[11]Cells Huawei 19042026 15h'!$B:$B,"")</f>
        <v/>
      </c>
      <c r="BF1103" s="9" t="str">
        <f>_xlfn.XLOOKUP(B1103,'[12]cells down 19042026 9H40'!$B:$B,'[12]cells down 19042026 9H40'!$B:$B,"")</f>
        <v/>
      </c>
      <c r="BG1103" s="9" t="s">
        <v>1890</v>
      </c>
      <c r="BH1103" s="9" t="s">
        <v>12</v>
      </c>
    </row>
    <row r="1104" spans="1:60" s="9" customFormat="1" x14ac:dyDescent="0.3">
      <c r="A1104" s="1" t="s">
        <v>4974</v>
      </c>
      <c r="B1104" s="1" t="s">
        <v>4975</v>
      </c>
      <c r="C1104" s="3" t="str">
        <f>_xlfn.XLOOKUP(B1104,'[1]daily break down'!$D:$D,'[1]daily break down'!$E:$E,"")</f>
        <v>Douala</v>
      </c>
      <c r="D1104" s="1" t="s">
        <v>11</v>
      </c>
      <c r="E1104" s="1" t="s">
        <v>302</v>
      </c>
      <c r="F1104" s="3" t="s">
        <v>31</v>
      </c>
      <c r="G1104" s="1" t="s">
        <v>32</v>
      </c>
      <c r="H1104" s="42" t="str">
        <f>_xlfn.XLOOKUP(B1104,[2]CALCULATION!$B:$B,[2]CALCULATION!$H:$H,"")</f>
        <v>ZTE</v>
      </c>
      <c r="I1104" s="34">
        <v>0</v>
      </c>
      <c r="J1104" s="34">
        <v>17.262839829582262</v>
      </c>
      <c r="K1104" s="34">
        <v>0</v>
      </c>
      <c r="L1104" s="34">
        <v>0</v>
      </c>
      <c r="M1104" s="34">
        <v>0</v>
      </c>
      <c r="N1104" s="34">
        <v>0</v>
      </c>
      <c r="O1104" s="34">
        <v>0</v>
      </c>
      <c r="P1104" s="34">
        <v>0</v>
      </c>
      <c r="Q1104" s="34">
        <v>0.33694029957224331</v>
      </c>
      <c r="R1104" s="34">
        <v>0</v>
      </c>
      <c r="S1104" s="35">
        <v>0.16196034620027225</v>
      </c>
      <c r="T1104" s="35">
        <v>8.9864539013163718</v>
      </c>
      <c r="U1104" s="35">
        <v>0.6833331906527067</v>
      </c>
      <c r="V1104" s="35">
        <v>0</v>
      </c>
      <c r="W1104" s="35">
        <v>8.9864539013163718</v>
      </c>
      <c r="X1104" s="35">
        <v>0</v>
      </c>
      <c r="Y1104" s="35">
        <v>0</v>
      </c>
      <c r="Z1104" s="35">
        <v>0</v>
      </c>
      <c r="AA1104" s="35">
        <v>0</v>
      </c>
      <c r="AB1104" s="35">
        <v>0</v>
      </c>
      <c r="AC1104" s="35">
        <v>0</v>
      </c>
      <c r="AD1104" s="35">
        <v>0</v>
      </c>
      <c r="AE1104" s="58" t="s">
        <v>5560</v>
      </c>
      <c r="AF1104" s="58"/>
      <c r="AG1104" s="57" t="str" cm="1">
        <f t="array" ref="AG1104">IFERROR(_xlfn.IFS(
AI1104="MPR ISSUE","PDH",
AI1104="BSS Hardware Issue","BSS",
AI1104="Sites strategiques, MLL, Pylone, etc.","ENVTECH",
AI1104="AKTIVCO DEFAUT GE &amp; POWER Cabinet","AKTIVCO",
AI1104="AKTIVCO Coupure ENEO &amp; Baisse de tension","AKTIVCO GRID ONLY",
AI1104="Coupure ENEO &amp; Baisse de tension","IHS GRID ONLY",
AI1104="Defaut GE &amp; POWER Cabinet","IHS",
AI1104="Sharing","Partners",
AI1104="Sites strategiques &amp; DataCenter","SST &amp; DC",
AI1104="Exclu","Exclu",
AI1104="SAT","SAT",
AI1104="SPARE-ISSUE","SPARE-ISSUE",
AI1104="Fiber CAmtel","TRANS_FO_CAMTEL",
AI1104="Fiber AOF","Fiber AOF",
AI1104="Projet OCM (HUAWEI)","TRAVAUX-HUAWEI",
AI1104="Projet OCM (NOKIA)","TRAVAUX-NOKIA",
AI1104="ACCESS-ISSUE","ACCESS-ISSUE",
AI1104="Projet OCM (ZTE, NOKIA, autres projets)","TRAVAUX OCM",
AI1104="No root CAuse","No root cause",
AI1104="ODU HS","PDH",
AI1104="IP &amp; VLAN","PDH",
AI1104="Warehouse HUAWEI","SPARE-ISSUE",
AI1104="SPARE-HS","SPARE-ISSUE",
AI1104="Power Telco","BSS",AI1104="no impacts","no impacts"
),"")</f>
        <v>no impacts</v>
      </c>
      <c r="AH1104" s="57" t="str" cm="1">
        <f t="array" ref="AH1104">IFERROR(_xlfn.IFS(
AI1104="MPR ISSUE","TX ISSUE",
AI1104="BSS Hardware Issue","RAN ISSUE",
AI1104="Sites strategiques, MLL, Pylone, etc.","ENVTECH",
AI1104="AKTIVCO DEFAUT GE &amp; POWER Cabinet","POWER ISSUE",
AI1104="AKTIVCO Coupure ENEO &amp; Baisse de tension","POWER ISSUE",
AI1104="Coupure ENEO &amp; Baisse de tension","POWER ISSUE",
AI1104="Defaut GE &amp; POWER Cabinet","POWER ISSUE",
AI1104="Sharing","POWER ISSUE",
AI1104="Sites strategiques &amp; DataCenter","POWER ISSUE",
AI1104="Exclu","Exclu",
AI1104="SAT","TX ISSUE",
AI1104="SPARE-ISSUE","SPARE-ISSUE",
AI1104="Fiber CAmtel","TX ISSUE",
AI1104="Fiber AOF","TX ISSUE",
AI1104="Projet OCM (HUAWEI)","TRAVAUX-HUAWEI",
AI1104="Projet OCM (NOKIA)","TRAVAUX -NOKIA",
AI1104="ACCESS-ISSUE","ACCESS-ISSUE",
AI1104="Projet OCM (ZTE, NOKIA, autres projets)","TRAVAUX OCM",
AI1104="No root CAuse","No root cause",
AI1104="ODU HS","TX ISSUE",
AI1104="IP &amp; VLAN","TX ISSUE",
AI1104="Warehouse HUAWEI","SPARE-ISSUE",
AI1104="SPARE-HS","SPARE-ISSUE",
AI1104="Power Telco","RAN ISSUE",AI1104="no impacts","no impacts"
),"")</f>
        <v>no impacts</v>
      </c>
      <c r="AI1104" s="85" t="s">
        <v>5998</v>
      </c>
      <c r="AJ1104" s="57" t="str" cm="1">
        <f t="array" ref="AJ1104">IFERROR(_xlfn.IFS(
AI1104="MPR ISSUE","ACTIVE",
AI1104="BSS Hardware Issue","ACTIVE",
AI1104="Sites strategiques, MLL, Pylone, etc.","PASSIVE",
AI1104="AKTIVCO DEFAUT GE &amp; POWER Cabinet","PASSIVE",
AI1104="AKTIVCO Coupure ENEO &amp; Baisse de tension","PASSIVE",
AI1104="Coupure ENEO &amp; Baisse de tension","PASSIVE",
AI1104="Defaut GE &amp; POWER Cabinet","PASSIVE",
AI1104="Sharing","PASSIVE",
AI1104="Sites strategiques &amp; DataCenter","PASSIVE",
AI1104="Exclu","Exclu",
AI1104="SAT","ACTIVE",
AI1104="SPARE-ISSUE","SPARE-ISSUE",
AI1104="Fiber CAmtel","ACTIVE",
AI1104="Fiber AOF","ACTIVE",
AI1104="Projet OCM (HUAWEI)","PLANNED WORKS",
AI1104="Projet OCM (NOKIA)","PLANNED WORKS",
AI1104="ACCESS-ISSUE","ACCESS-ISSUE",
AI1104="Projet OCM (ZTE, NOKIA, autres projets)","PLANNED WORKS",
AI1104="No root CAuse","No root cause",
AI1104="ODU HS","ACTIVE",
AI1104="IP &amp; VLAN","ACTIVE",
AI1104="Warehouse HUAWEI","SPARE-ISSUE",
AI1104="SPARE-HS","SPARE-ISSUE",
AI1104="Power Telco","ACTIVE", AI1104="no impacts","no impacts"
),"")</f>
        <v>no impacts</v>
      </c>
      <c r="AK1104" s="23" t="s">
        <v>5537</v>
      </c>
      <c r="AL1104" s="23" t="str">
        <f t="shared" si="29"/>
        <v>LIT_061</v>
      </c>
      <c r="AN1104" s="9" t="s">
        <v>5537</v>
      </c>
      <c r="AO1104" s="23" t="str">
        <f>_xlfn.XLOOKUP(B1104,'INCIDENT-05-03-2026'!E:E,'INCIDENT-05-03-2026'!F:F,"")</f>
        <v/>
      </c>
      <c r="AP1104" s="7" t="s">
        <v>5537</v>
      </c>
      <c r="AQ1104" s="6"/>
      <c r="AR1104" s="7"/>
      <c r="AS1104" s="3" t="str">
        <f>_xlfn.XLOOKUP(B1104,'[3]tt num | region | site id'!$C:$C,'[3]tt num | region | site id'!$Q:$Q,"")</f>
        <v/>
      </c>
      <c r="AT1104" s="24" t="str">
        <f>_xlfn.XLOOKUP(B1104,'[4]Cells Huawei 03052026 12h'!$B:$B,'[4]Cells Huawei 03052026 12h'!$T:$T,"")</f>
        <v/>
      </c>
      <c r="AU1104" s="24" t="str">
        <f>_xlfn.XLOOKUP(B1104,'[5]cells down 02052026 8h50'!$B:$B,'[5]cells down 02052026 8h50'!$R:$R,"")</f>
        <v/>
      </c>
      <c r="AV1104" s="24" t="str">
        <f>_xlfn.XLOOKUP(B1104,'[5]cells down 02052026 13h50'!$B:$B,'[5]cells down 02052026 13h50'!$R:$R,"")</f>
        <v/>
      </c>
      <c r="AW1104" s="24" t="str">
        <f>_xlfn.XLOOKUP(B1104,'[5]cells down 02052026 13h50'!$B:$B,'[5]cells down 02052026 13h50'!$R:$R,"")</f>
        <v/>
      </c>
      <c r="AX1104" s="24" t="str">
        <f>_xlfn.XLOOKUP(B1104,'[6]cell downs 03052026 8h40 '!$B:$B,'[6]cell downs 03052026 8h40 '!$R:$R,"")</f>
        <v/>
      </c>
      <c r="AY1104" s="24" t="str">
        <f>_xlfn.XLOOKUP(B1104,'[7]ALL SITES DOWN'!$D:$D,'[7]ALL SITES DOWN'!$J:$J,"")</f>
        <v/>
      </c>
      <c r="AZ1104" s="24" t="str">
        <f>_xlfn.XLOOKUP(B1104,'[8]ALL SITES DOWN'!$D:$D,'[8]ALL SITES DOWN'!$J:$J,"")</f>
        <v/>
      </c>
      <c r="BA1104" s="9" t="str">
        <f>_xlfn.XLOOKUP(B1104,[9]sheet1!$AC:$AC,[9]sheet1!$AF:$AF,"")</f>
        <v/>
      </c>
      <c r="BB1104" s="14" t="s">
        <v>5537</v>
      </c>
      <c r="BC1104" s="14" t="s">
        <v>5537</v>
      </c>
      <c r="BD1104" s="14" t="str">
        <f>_xlfn.XLOOKUP(B1104,'[10]cell downs 18042026 17h'!$B:$B,'[10]cell downs 18042026 17h'!$B:$B,"")</f>
        <v/>
      </c>
      <c r="BE1104" s="14" t="str">
        <f>_xlfn.XLOOKUP(B1104,'[11]Cells Huawei 19042026 15h'!$B:$B,'[11]Cells Huawei 19042026 15h'!$B:$B,"")</f>
        <v/>
      </c>
      <c r="BF1104" s="9" t="str">
        <f>_xlfn.XLOOKUP(B1104,'[12]cells down 19042026 9H40'!$B:$B,'[12]cells down 19042026 9H40'!$B:$B,"")</f>
        <v/>
      </c>
      <c r="BG1104" s="9" t="s">
        <v>4975</v>
      </c>
      <c r="BH1104" s="9" t="s">
        <v>5537</v>
      </c>
    </row>
    <row r="1105" spans="1:60" s="9" customFormat="1" x14ac:dyDescent="0.3">
      <c r="A1105" s="1" t="s">
        <v>3487</v>
      </c>
      <c r="B1105" s="8" t="s">
        <v>3488</v>
      </c>
      <c r="C1105" s="3" t="str">
        <f>_xlfn.XLOOKUP(B1105,'[1]daily break down'!$D:$D,'[1]daily break down'!$E:$E,"")</f>
        <v>CENTRE</v>
      </c>
      <c r="D1105" s="1" t="s">
        <v>21</v>
      </c>
      <c r="E1105" s="1" t="s">
        <v>36</v>
      </c>
      <c r="F1105" s="3" t="s">
        <v>69</v>
      </c>
      <c r="G1105" s="1" t="s">
        <v>502</v>
      </c>
      <c r="H1105" s="42" t="str">
        <f>_xlfn.XLOOKUP(B1105,[2]CALCULATION!$B:$B,[2]CALCULATION!$H:$H,"")</f>
        <v>ZTE</v>
      </c>
      <c r="I1105" s="34">
        <v>0</v>
      </c>
      <c r="J1105" s="34">
        <v>0</v>
      </c>
      <c r="K1105" s="34">
        <v>2.6030653505805676</v>
      </c>
      <c r="L1105" s="34">
        <v>0</v>
      </c>
      <c r="M1105" s="34">
        <v>0</v>
      </c>
      <c r="N1105" s="34">
        <v>0</v>
      </c>
      <c r="O1105" s="34">
        <v>0</v>
      </c>
      <c r="P1105" s="34">
        <v>0</v>
      </c>
      <c r="Q1105" s="34">
        <v>0</v>
      </c>
      <c r="R1105" s="34">
        <v>0</v>
      </c>
      <c r="S1105" s="35">
        <v>0</v>
      </c>
      <c r="T1105" s="35">
        <v>6.557797781601618</v>
      </c>
      <c r="U1105" s="35">
        <v>0</v>
      </c>
      <c r="V1105" s="35">
        <v>2.7969148168123441</v>
      </c>
      <c r="W1105" s="35">
        <v>6.5577977816016171</v>
      </c>
      <c r="X1105" s="35">
        <v>0</v>
      </c>
      <c r="Y1105" s="35">
        <v>0</v>
      </c>
      <c r="Z1105" s="35">
        <v>0</v>
      </c>
      <c r="AA1105" s="35">
        <v>0</v>
      </c>
      <c r="AB1105" s="35">
        <v>0</v>
      </c>
      <c r="AC1105" s="35">
        <v>0</v>
      </c>
      <c r="AD1105" s="35">
        <v>0</v>
      </c>
      <c r="AE1105" s="58" t="s">
        <v>5560</v>
      </c>
      <c r="AF1105" s="58"/>
      <c r="AG1105" s="57" t="str" cm="1">
        <f t="array" ref="AG1105">IFERROR(_xlfn.IFS(
AI1105="MPR ISSUE","PDH",
AI1105="BSS Hardware Issue","BSS",
AI1105="Sites strategiques, MLL, Pylone, etc.","ENVTECH",
AI1105="AKTIVCO DEFAUT GE &amp; POWER Cabinet","AKTIVCO",
AI1105="AKTIVCO Coupure ENEO &amp; Baisse de tension","AKTIVCO GRID ONLY",
AI1105="Coupure ENEO &amp; Baisse de tension","IHS GRID ONLY",
AI1105="Defaut GE &amp; POWER Cabinet","IHS",
AI1105="Sharing","Partners",
AI1105="Sites strategiques &amp; DataCenter","SST &amp; DC",
AI1105="Exclu","Exclu",
AI1105="SAT","SAT",
AI1105="SPARE-ISSUE","SPARE-ISSUE",
AI1105="Fiber CAmtel","TRANS_FO_CAMTEL",
AI1105="Fiber AOF","Fiber AOF",
AI1105="Projet OCM (HUAWEI)","TRAVAUX-HUAWEI",
AI1105="Projet OCM (NOKIA)","TRAVAUX-NOKIA",
AI1105="ACCESS-ISSUE","ACCESS-ISSUE",
AI1105="Projet OCM (ZTE, NOKIA, autres projets)","TRAVAUX OCM",
AI1105="No root CAuse","No root cause",
AI1105="ODU HS","PDH",
AI1105="IP &amp; VLAN","PDH",
AI1105="Warehouse HUAWEI","SPARE-ISSUE",
AI1105="SPARE-HS","SPARE-ISSUE",
AI1105="Power Telco","BSS",AI1105="no impacts","no impacts"
),"")</f>
        <v>no impacts</v>
      </c>
      <c r="AH1105" s="57" t="str" cm="1">
        <f t="array" ref="AH1105">IFERROR(_xlfn.IFS(
AI1105="MPR ISSUE","TX ISSUE",
AI1105="BSS Hardware Issue","RAN ISSUE",
AI1105="Sites strategiques, MLL, Pylone, etc.","ENVTECH",
AI1105="AKTIVCO DEFAUT GE &amp; POWER Cabinet","POWER ISSUE",
AI1105="AKTIVCO Coupure ENEO &amp; Baisse de tension","POWER ISSUE",
AI1105="Coupure ENEO &amp; Baisse de tension","POWER ISSUE",
AI1105="Defaut GE &amp; POWER Cabinet","POWER ISSUE",
AI1105="Sharing","POWER ISSUE",
AI1105="Sites strategiques &amp; DataCenter","POWER ISSUE",
AI1105="Exclu","Exclu",
AI1105="SAT","TX ISSUE",
AI1105="SPARE-ISSUE","SPARE-ISSUE",
AI1105="Fiber CAmtel","TX ISSUE",
AI1105="Fiber AOF","TX ISSUE",
AI1105="Projet OCM (HUAWEI)","TRAVAUX-HUAWEI",
AI1105="Projet OCM (NOKIA)","TRAVAUX -NOKIA",
AI1105="ACCESS-ISSUE","ACCESS-ISSUE",
AI1105="Projet OCM (ZTE, NOKIA, autres projets)","TRAVAUX OCM",
AI1105="No root CAuse","No root cause",
AI1105="ODU HS","TX ISSUE",
AI1105="IP &amp; VLAN","TX ISSUE",
AI1105="Warehouse HUAWEI","SPARE-ISSUE",
AI1105="SPARE-HS","SPARE-ISSUE",
AI1105="Power Telco","RAN ISSUE",AI1105="no impacts","no impacts"
),"")</f>
        <v>no impacts</v>
      </c>
      <c r="AI1105" s="85" t="s">
        <v>5998</v>
      </c>
      <c r="AJ1105" s="57" t="str" cm="1">
        <f t="array" ref="AJ1105">IFERROR(_xlfn.IFS(
AI1105="MPR ISSUE","ACTIVE",
AI1105="BSS Hardware Issue","ACTIVE",
AI1105="Sites strategiques, MLL, Pylone, etc.","PASSIVE",
AI1105="AKTIVCO DEFAUT GE &amp; POWER Cabinet","PASSIVE",
AI1105="AKTIVCO Coupure ENEO &amp; Baisse de tension","PASSIVE",
AI1105="Coupure ENEO &amp; Baisse de tension","PASSIVE",
AI1105="Defaut GE &amp; POWER Cabinet","PASSIVE",
AI1105="Sharing","PASSIVE",
AI1105="Sites strategiques &amp; DataCenter","PASSIVE",
AI1105="Exclu","Exclu",
AI1105="SAT","ACTIVE",
AI1105="SPARE-ISSUE","SPARE-ISSUE",
AI1105="Fiber CAmtel","ACTIVE",
AI1105="Fiber AOF","ACTIVE",
AI1105="Projet OCM (HUAWEI)","PLANNED WORKS",
AI1105="Projet OCM (NOKIA)","PLANNED WORKS",
AI1105="ACCESS-ISSUE","ACCESS-ISSUE",
AI1105="Projet OCM (ZTE, NOKIA, autres projets)","PLANNED WORKS",
AI1105="No root CAuse","No root cause",
AI1105="ODU HS","ACTIVE",
AI1105="IP &amp; VLAN","ACTIVE",
AI1105="Warehouse HUAWEI","SPARE-ISSUE",
AI1105="SPARE-HS","SPARE-ISSUE",
AI1105="Power Telco","ACTIVE", AI1105="no impacts","no impacts"
),"")</f>
        <v>no impacts</v>
      </c>
      <c r="AK1105" s="23" t="s">
        <v>5537</v>
      </c>
      <c r="AL1105" s="23" t="str">
        <f t="shared" si="29"/>
        <v>SUD_095</v>
      </c>
      <c r="AN1105" s="9" t="s">
        <v>5537</v>
      </c>
      <c r="AO1105" s="23" t="str">
        <f>_xlfn.XLOOKUP(B1105,'INCIDENT-05-03-2026'!E:E,'INCIDENT-05-03-2026'!F:F,"")</f>
        <v/>
      </c>
      <c r="AP1105" s="7" t="s">
        <v>5537</v>
      </c>
      <c r="AQ1105" s="6"/>
      <c r="AR1105" s="7"/>
      <c r="AS1105" s="3" t="str">
        <f>_xlfn.XLOOKUP(B1105,'[3]tt num | region | site id'!$C:$C,'[3]tt num | region | site id'!$Q:$Q,"")</f>
        <v/>
      </c>
      <c r="AT1105" s="24" t="str">
        <f>_xlfn.XLOOKUP(B1105,'[4]Cells Huawei 03052026 12h'!$B:$B,'[4]Cells Huawei 03052026 12h'!$T:$T,"")</f>
        <v/>
      </c>
      <c r="AU1105" s="24" t="str">
        <f>_xlfn.XLOOKUP(B1105,'[5]cells down 02052026 8h50'!$B:$B,'[5]cells down 02052026 8h50'!$R:$R,"")</f>
        <v/>
      </c>
      <c r="AV1105" s="24" t="str">
        <f>_xlfn.XLOOKUP(B1105,'[5]cells down 02052026 13h50'!$B:$B,'[5]cells down 02052026 13h50'!$R:$R,"")</f>
        <v/>
      </c>
      <c r="AW1105" s="24" t="str">
        <f>_xlfn.XLOOKUP(B1105,'[5]cells down 02052026 13h50'!$B:$B,'[5]cells down 02052026 13h50'!$R:$R,"")</f>
        <v/>
      </c>
      <c r="AX1105" s="24" t="str">
        <f>_xlfn.XLOOKUP(B1105,'[6]cell downs 03052026 8h40 '!$B:$B,'[6]cell downs 03052026 8h40 '!$R:$R,"")</f>
        <v/>
      </c>
      <c r="AY1105" s="24" t="str">
        <f>_xlfn.XLOOKUP(B1105,'[7]ALL SITES DOWN'!$D:$D,'[7]ALL SITES DOWN'!$J:$J,"")</f>
        <v/>
      </c>
      <c r="AZ1105" s="24" t="str">
        <f>_xlfn.XLOOKUP(B1105,'[8]ALL SITES DOWN'!$D:$D,'[8]ALL SITES DOWN'!$J:$J,"")</f>
        <v/>
      </c>
      <c r="BA1105" s="9" t="str">
        <f>_xlfn.XLOOKUP(B1105,[9]sheet1!$AC:$AC,[9]sheet1!$AF:$AF,"")</f>
        <v/>
      </c>
      <c r="BB1105" s="14" t="s">
        <v>5537</v>
      </c>
      <c r="BC1105" s="14" t="s">
        <v>5537</v>
      </c>
      <c r="BD1105" s="14" t="str">
        <f>_xlfn.XLOOKUP(B1105,'[10]cell downs 18042026 17h'!$B:$B,'[10]cell downs 18042026 17h'!$B:$B,"")</f>
        <v/>
      </c>
      <c r="BE1105" s="14" t="str">
        <f>_xlfn.XLOOKUP(B1105,'[11]Cells Huawei 19042026 15h'!$B:$B,'[11]Cells Huawei 19042026 15h'!$B:$B,"")</f>
        <v/>
      </c>
      <c r="BF1105" s="9" t="str">
        <f>_xlfn.XLOOKUP(B1105,'[12]cells down 19042026 9H40'!$B:$B,'[12]cells down 19042026 9H40'!$B:$B,"")</f>
        <v/>
      </c>
      <c r="BG1105" s="9" t="s">
        <v>5537</v>
      </c>
      <c r="BH1105" s="9" t="s">
        <v>5537</v>
      </c>
    </row>
    <row r="1106" spans="1:60" s="9" customFormat="1" x14ac:dyDescent="0.3">
      <c r="A1106" s="1" t="s">
        <v>4990</v>
      </c>
      <c r="B1106" s="8" t="s">
        <v>4991</v>
      </c>
      <c r="C1106" s="3" t="str">
        <f>_xlfn.XLOOKUP(B1106,'[1]daily break down'!$D:$D,'[1]daily break down'!$E:$E,"")</f>
        <v>Douala</v>
      </c>
      <c r="D1106" s="1" t="s">
        <v>11</v>
      </c>
      <c r="E1106" s="1" t="s">
        <v>12</v>
      </c>
      <c r="F1106" s="3" t="s">
        <v>31</v>
      </c>
      <c r="G1106" s="1" t="s">
        <v>32</v>
      </c>
      <c r="H1106" s="42" t="str">
        <f>_xlfn.XLOOKUP(B1106,[2]CALCULATION!$B:$B,[2]CALCULATION!$H:$H,"")</f>
        <v>ZTE</v>
      </c>
      <c r="I1106" s="34">
        <v>3.4990461800115877</v>
      </c>
      <c r="J1106" s="34">
        <v>0</v>
      </c>
      <c r="K1106" s="34">
        <v>0</v>
      </c>
      <c r="L1106" s="34">
        <v>0.30945644388513666</v>
      </c>
      <c r="M1106" s="34">
        <v>3.1827767362092043</v>
      </c>
      <c r="N1106" s="34">
        <v>0</v>
      </c>
      <c r="O1106" s="34">
        <v>0</v>
      </c>
      <c r="P1106" s="34">
        <v>0</v>
      </c>
      <c r="Q1106" s="34">
        <v>0</v>
      </c>
      <c r="R1106" s="34">
        <v>0</v>
      </c>
      <c r="S1106" s="35">
        <v>0</v>
      </c>
      <c r="T1106" s="35">
        <v>6.2475209241138812</v>
      </c>
      <c r="U1106" s="35">
        <v>0</v>
      </c>
      <c r="V1106" s="35">
        <v>0</v>
      </c>
      <c r="W1106" s="35">
        <v>6.2475209241138812</v>
      </c>
      <c r="X1106" s="35">
        <v>0</v>
      </c>
      <c r="Y1106" s="35">
        <v>0</v>
      </c>
      <c r="Z1106" s="35">
        <v>0</v>
      </c>
      <c r="AA1106" s="35">
        <v>0</v>
      </c>
      <c r="AB1106" s="35">
        <v>0</v>
      </c>
      <c r="AC1106" s="35">
        <v>0</v>
      </c>
      <c r="AD1106" s="35">
        <v>0</v>
      </c>
      <c r="AE1106" s="58" t="s">
        <v>5560</v>
      </c>
      <c r="AF1106" s="58"/>
      <c r="AG1106" s="57" t="str" cm="1">
        <f t="array" ref="AG1106">IFERROR(_xlfn.IFS(
AI1106="MPR ISSUE","PDH",
AI1106="BSS Hardware Issue","BSS",
AI1106="Sites strategiques, MLL, Pylone, etc.","ENVTECH",
AI1106="AKTIVCO DEFAUT GE &amp; POWER Cabinet","AKTIVCO",
AI1106="AKTIVCO Coupure ENEO &amp; Baisse de tension","AKTIVCO GRID ONLY",
AI1106="Coupure ENEO &amp; Baisse de tension","IHS GRID ONLY",
AI1106="Defaut GE &amp; POWER Cabinet","IHS",
AI1106="Sharing","Partners",
AI1106="Sites strategiques &amp; DataCenter","SST &amp; DC",
AI1106="Exclu","Exclu",
AI1106="SAT","SAT",
AI1106="SPARE-ISSUE","SPARE-ISSUE",
AI1106="Fiber CAmtel","TRANS_FO_CAMTEL",
AI1106="Fiber AOF","Fiber AOF",
AI1106="Projet OCM (HUAWEI)","TRAVAUX-HUAWEI",
AI1106="Projet OCM (NOKIA)","TRAVAUX-NOKIA",
AI1106="ACCESS-ISSUE","ACCESS-ISSUE",
AI1106="Projet OCM (ZTE, NOKIA, autres projets)","TRAVAUX OCM",
AI1106="No root CAuse","No root cause",
AI1106="ODU HS","PDH",
AI1106="IP &amp; VLAN","PDH",
AI1106="Warehouse HUAWEI","SPARE-ISSUE",
AI1106="SPARE-HS","SPARE-ISSUE",
AI1106="Power Telco","BSS",AI1106="no impacts","no impacts"
),"")</f>
        <v>no impacts</v>
      </c>
      <c r="AH1106" s="57" t="str" cm="1">
        <f t="array" ref="AH1106">IFERROR(_xlfn.IFS(
AI1106="MPR ISSUE","TX ISSUE",
AI1106="BSS Hardware Issue","RAN ISSUE",
AI1106="Sites strategiques, MLL, Pylone, etc.","ENVTECH",
AI1106="AKTIVCO DEFAUT GE &amp; POWER Cabinet","POWER ISSUE",
AI1106="AKTIVCO Coupure ENEO &amp; Baisse de tension","POWER ISSUE",
AI1106="Coupure ENEO &amp; Baisse de tension","POWER ISSUE",
AI1106="Defaut GE &amp; POWER Cabinet","POWER ISSUE",
AI1106="Sharing","POWER ISSUE",
AI1106="Sites strategiques &amp; DataCenter","POWER ISSUE",
AI1106="Exclu","Exclu",
AI1106="SAT","TX ISSUE",
AI1106="SPARE-ISSUE","SPARE-ISSUE",
AI1106="Fiber CAmtel","TX ISSUE",
AI1106="Fiber AOF","TX ISSUE",
AI1106="Projet OCM (HUAWEI)","TRAVAUX-HUAWEI",
AI1106="Projet OCM (NOKIA)","TRAVAUX -NOKIA",
AI1106="ACCESS-ISSUE","ACCESS-ISSUE",
AI1106="Projet OCM (ZTE, NOKIA, autres projets)","TRAVAUX OCM",
AI1106="No root CAuse","No root cause",
AI1106="ODU HS","TX ISSUE",
AI1106="IP &amp; VLAN","TX ISSUE",
AI1106="Warehouse HUAWEI","SPARE-ISSUE",
AI1106="SPARE-HS","SPARE-ISSUE",
AI1106="Power Telco","RAN ISSUE",AI1106="no impacts","no impacts"
),"")</f>
        <v>no impacts</v>
      </c>
      <c r="AI1106" s="85" t="s">
        <v>5998</v>
      </c>
      <c r="AJ1106" s="57" t="str" cm="1">
        <f t="array" ref="AJ1106">IFERROR(_xlfn.IFS(
AI1106="MPR ISSUE","ACTIVE",
AI1106="BSS Hardware Issue","ACTIVE",
AI1106="Sites strategiques, MLL, Pylone, etc.","PASSIVE",
AI1106="AKTIVCO DEFAUT GE &amp; POWER Cabinet","PASSIVE",
AI1106="AKTIVCO Coupure ENEO &amp; Baisse de tension","PASSIVE",
AI1106="Coupure ENEO &amp; Baisse de tension","PASSIVE",
AI1106="Defaut GE &amp; POWER Cabinet","PASSIVE",
AI1106="Sharing","PASSIVE",
AI1106="Sites strategiques &amp; DataCenter","PASSIVE",
AI1106="Exclu","Exclu",
AI1106="SAT","ACTIVE",
AI1106="SPARE-ISSUE","SPARE-ISSUE",
AI1106="Fiber CAmtel","ACTIVE",
AI1106="Fiber AOF","ACTIVE",
AI1106="Projet OCM (HUAWEI)","PLANNED WORKS",
AI1106="Projet OCM (NOKIA)","PLANNED WORKS",
AI1106="ACCESS-ISSUE","ACCESS-ISSUE",
AI1106="Projet OCM (ZTE, NOKIA, autres projets)","PLANNED WORKS",
AI1106="No root CAuse","No root cause",
AI1106="ODU HS","ACTIVE",
AI1106="IP &amp; VLAN","ACTIVE",
AI1106="Warehouse HUAWEI","SPARE-ISSUE",
AI1106="SPARE-HS","SPARE-ISSUE",
AI1106="Power Telco","ACTIVE", AI1106="no impacts","no impacts"
),"")</f>
        <v>no impacts</v>
      </c>
      <c r="AK1106" s="23" t="s">
        <v>5537</v>
      </c>
      <c r="AL1106" s="23" t="str">
        <f t="shared" si="29"/>
        <v>LIT_153</v>
      </c>
      <c r="AN1106" s="9" t="s">
        <v>5537</v>
      </c>
      <c r="AO1106" s="23" t="str">
        <f>_xlfn.XLOOKUP(B1106,'INCIDENT-05-03-2026'!E:E,'INCIDENT-05-03-2026'!F:F,"")</f>
        <v/>
      </c>
      <c r="AP1106" s="7" t="s">
        <v>5537</v>
      </c>
      <c r="AQ1106" s="6"/>
      <c r="AR1106" s="7"/>
      <c r="AS1106" s="3" t="str">
        <f>_xlfn.XLOOKUP(B1106,'[3]tt num | region | site id'!$C:$C,'[3]tt num | region | site id'!$Q:$Q,"")</f>
        <v/>
      </c>
      <c r="AT1106" s="24" t="str">
        <f>_xlfn.XLOOKUP(B1106,'[4]Cells Huawei 03052026 12h'!$B:$B,'[4]Cells Huawei 03052026 12h'!$T:$T,"")</f>
        <v/>
      </c>
      <c r="AU1106" s="24" t="str">
        <f>_xlfn.XLOOKUP(B1106,'[5]cells down 02052026 8h50'!$B:$B,'[5]cells down 02052026 8h50'!$R:$R,"")</f>
        <v/>
      </c>
      <c r="AV1106" s="24" t="str">
        <f>_xlfn.XLOOKUP(B1106,'[5]cells down 02052026 13h50'!$B:$B,'[5]cells down 02052026 13h50'!$R:$R,"")</f>
        <v/>
      </c>
      <c r="AW1106" s="24" t="str">
        <f>_xlfn.XLOOKUP(B1106,'[5]cells down 02052026 13h50'!$B:$B,'[5]cells down 02052026 13h50'!$R:$R,"")</f>
        <v/>
      </c>
      <c r="AX1106" s="24" t="str">
        <f>_xlfn.XLOOKUP(B1106,'[6]cell downs 03052026 8h40 '!$B:$B,'[6]cell downs 03052026 8h40 '!$R:$R,"")</f>
        <v/>
      </c>
      <c r="AY1106" s="24" t="str">
        <f>_xlfn.XLOOKUP(B1106,'[7]ALL SITES DOWN'!$D:$D,'[7]ALL SITES DOWN'!$J:$J,"")</f>
        <v/>
      </c>
      <c r="AZ1106" s="24" t="str">
        <f>_xlfn.XLOOKUP(B1106,'[8]ALL SITES DOWN'!$D:$D,'[8]ALL SITES DOWN'!$J:$J,"")</f>
        <v/>
      </c>
      <c r="BA1106" s="9" t="str">
        <f>_xlfn.XLOOKUP(B1106,[9]sheet1!$AC:$AC,[9]sheet1!$AF:$AF,"")</f>
        <v/>
      </c>
      <c r="BB1106" s="14" t="s">
        <v>5537</v>
      </c>
      <c r="BC1106" s="14" t="s">
        <v>5537</v>
      </c>
      <c r="BD1106" s="14" t="str">
        <f>_xlfn.XLOOKUP(B1106,'[10]cell downs 18042026 17h'!$B:$B,'[10]cell downs 18042026 17h'!$B:$B,"")</f>
        <v/>
      </c>
      <c r="BE1106" s="14" t="str">
        <f>_xlfn.XLOOKUP(B1106,'[11]Cells Huawei 19042026 15h'!$B:$B,'[11]Cells Huawei 19042026 15h'!$B:$B,"")</f>
        <v/>
      </c>
      <c r="BF1106" s="9" t="str">
        <f>_xlfn.XLOOKUP(B1106,'[12]cells down 19042026 9H40'!$B:$B,'[12]cells down 19042026 9H40'!$B:$B,"")</f>
        <v/>
      </c>
      <c r="BG1106" s="9" t="s">
        <v>4991</v>
      </c>
      <c r="BH1106" s="9" t="s">
        <v>5537</v>
      </c>
    </row>
    <row r="1107" spans="1:60" s="9" customFormat="1" x14ac:dyDescent="0.3">
      <c r="A1107" s="1" t="s">
        <v>1284</v>
      </c>
      <c r="B1107" s="8" t="s">
        <v>1285</v>
      </c>
      <c r="C1107" s="3" t="str">
        <f>_xlfn.XLOOKUP(B1107,'[1]daily break down'!$D:$D,'[1]daily break down'!$E:$E,"")</f>
        <v>NORD</v>
      </c>
      <c r="D1107" s="1" t="s">
        <v>11</v>
      </c>
      <c r="E1107" s="1" t="s">
        <v>96</v>
      </c>
      <c r="F1107" s="3" t="s">
        <v>23</v>
      </c>
      <c r="G1107" s="1" t="s">
        <v>1286</v>
      </c>
      <c r="H1107" s="41" t="str">
        <f>_xlfn.XLOOKUP(B1107,[2]CALCULATION!$B:$B,[2]CALCULATION!$H:$H,"")</f>
        <v>NOKIA</v>
      </c>
      <c r="I1107" s="34">
        <v>0.11132655885718525</v>
      </c>
      <c r="J1107" s="34">
        <v>0.14555207414826801</v>
      </c>
      <c r="K1107" s="34">
        <v>0.15846467085006266</v>
      </c>
      <c r="L1107" s="34">
        <v>6.3171847400216294E-2</v>
      </c>
      <c r="M1107" s="34">
        <v>4.977770358385198E-2</v>
      </c>
      <c r="N1107" s="34">
        <v>7.3266501727862393E-2</v>
      </c>
      <c r="O1107" s="34">
        <v>9.9626747480973527E-2</v>
      </c>
      <c r="P1107" s="34">
        <v>0.10472757987974879</v>
      </c>
      <c r="Q1107" s="34">
        <v>9.9733757950877897E-2</v>
      </c>
      <c r="R1107" s="34">
        <v>9.2528386310649968E-2</v>
      </c>
      <c r="S1107" s="35">
        <v>0.13012473140372055</v>
      </c>
      <c r="T1107" s="35">
        <v>37001.740842900072</v>
      </c>
      <c r="U1107" s="35">
        <v>4.6214076585253103</v>
      </c>
      <c r="V1107" s="35">
        <v>4.6214611637602614</v>
      </c>
      <c r="W1107" s="35">
        <v>4.6213541532903575</v>
      </c>
      <c r="X1107" s="35">
        <v>0</v>
      </c>
      <c r="Y1107" s="35">
        <v>0</v>
      </c>
      <c r="Z1107" s="35">
        <v>0</v>
      </c>
      <c r="AA1107" s="35">
        <v>0</v>
      </c>
      <c r="AB1107" s="35">
        <v>0</v>
      </c>
      <c r="AC1107" s="35">
        <v>0</v>
      </c>
      <c r="AD1107" s="35">
        <v>0</v>
      </c>
      <c r="AE1107" s="58" t="s">
        <v>5560</v>
      </c>
      <c r="AF1107" s="58"/>
      <c r="AG1107" s="57" t="str" cm="1">
        <f t="array" ref="AG1107">IFERROR(_xlfn.IFS(
AI1107="MPR ISSUE","PDH",
AI1107="BSS Hardware Issue","BSS",
AI1107="Sites strategiques, MLL, Pylone, etc.","ENVTECH",
AI1107="AKTIVCO DEFAUT GE &amp; POWER Cabinet","AKTIVCO",
AI1107="AKTIVCO Coupure ENEO &amp; Baisse de tension","AKTIVCO GRID ONLY",
AI1107="Coupure ENEO &amp; Baisse de tension","IHS GRID ONLY",
AI1107="Defaut GE &amp; POWER Cabinet","IHS",
AI1107="Sharing","Partners",
AI1107="Sites strategiques &amp; DataCenter","SST &amp; DC",
AI1107="Exclu","Exclu",
AI1107="SAT","SAT",
AI1107="SPARE-ISSUE","SPARE-ISSUE",
AI1107="Fiber CAmtel","TRANS_FO_CAMTEL",
AI1107="Fiber AOF","Fiber AOF",
AI1107="Projet OCM (HUAWEI)","TRAVAUX-HUAWEI",
AI1107="Projet OCM (NOKIA)","TRAVAUX-NOKIA",
AI1107="ACCESS-ISSUE","ACCESS-ISSUE",
AI1107="Projet OCM (ZTE, NOKIA, autres projets)","TRAVAUX OCM",
AI1107="No root CAuse","No root cause",
AI1107="ODU HS","PDH",
AI1107="IP &amp; VLAN","PDH",
AI1107="Warehouse HUAWEI","SPARE-ISSUE",
AI1107="SPARE-HS","SPARE-ISSUE",
AI1107="Power Telco","BSS",AI1107="no impacts","no impacts"
),"")</f>
        <v>PDH</v>
      </c>
      <c r="AH1107" s="57" t="str" cm="1">
        <f t="array" ref="AH1107">IFERROR(_xlfn.IFS(
AI1107="MPR ISSUE","TX ISSUE",
AI1107="BSS Hardware Issue","RAN ISSUE",
AI1107="Sites strategiques, MLL, Pylone, etc.","ENVTECH",
AI1107="AKTIVCO DEFAUT GE &amp; POWER Cabinet","POWER ISSUE",
AI1107="AKTIVCO Coupure ENEO &amp; Baisse de tension","POWER ISSUE",
AI1107="Coupure ENEO &amp; Baisse de tension","POWER ISSUE",
AI1107="Defaut GE &amp; POWER Cabinet","POWER ISSUE",
AI1107="Sharing","POWER ISSUE",
AI1107="Sites strategiques &amp; DataCenter","POWER ISSUE",
AI1107="Exclu","Exclu",
AI1107="SAT","TX ISSUE",
AI1107="SPARE-ISSUE","SPARE-ISSUE",
AI1107="Fiber CAmtel","TX ISSUE",
AI1107="Fiber AOF","TX ISSUE",
AI1107="Projet OCM (HUAWEI)","TRAVAUX-HUAWEI",
AI1107="Projet OCM (NOKIA)","TRAVAUX -NOKIA",
AI1107="ACCESS-ISSUE","ACCESS-ISSUE",
AI1107="Projet OCM (ZTE, NOKIA, autres projets)","TRAVAUX OCM",
AI1107="No root CAuse","No root cause",
AI1107="ODU HS","TX ISSUE",
AI1107="IP &amp; VLAN","TX ISSUE",
AI1107="Warehouse HUAWEI","SPARE-ISSUE",
AI1107="SPARE-HS","SPARE-ISSUE",
AI1107="Power Telco","RAN ISSUE",AI1107="no impacts","no impacts"
),"")</f>
        <v>TX ISSUE</v>
      </c>
      <c r="AI1107" s="85" t="s">
        <v>5914</v>
      </c>
      <c r="AJ1107" s="57" t="str" cm="1">
        <f t="array" ref="AJ1107">IFERROR(_xlfn.IFS(
AI1107="MPR ISSUE","ACTIVE",
AI1107="BSS Hardware Issue","ACTIVE",
AI1107="Sites strategiques, MLL, Pylone, etc.","PASSIVE",
AI1107="AKTIVCO DEFAUT GE &amp; POWER Cabinet","PASSIVE",
AI1107="AKTIVCO Coupure ENEO &amp; Baisse de tension","PASSIVE",
AI1107="Coupure ENEO &amp; Baisse de tension","PASSIVE",
AI1107="Defaut GE &amp; POWER Cabinet","PASSIVE",
AI1107="Sharing","PASSIVE",
AI1107="Sites strategiques &amp; DataCenter","PASSIVE",
AI1107="Exclu","Exclu",
AI1107="SAT","ACTIVE",
AI1107="SPARE-ISSUE","SPARE-ISSUE",
AI1107="Fiber CAmtel","ACTIVE",
AI1107="Fiber AOF","ACTIVE",
AI1107="Projet OCM (HUAWEI)","PLANNED WORKS",
AI1107="Projet OCM (NOKIA)","PLANNED WORKS",
AI1107="ACCESS-ISSUE","ACCESS-ISSUE",
AI1107="Projet OCM (ZTE, NOKIA, autres projets)","PLANNED WORKS",
AI1107="No root CAuse","No root cause",
AI1107="ODU HS","ACTIVE",
AI1107="IP &amp; VLAN","ACTIVE",
AI1107="Warehouse HUAWEI","SPARE-ISSUE",
AI1107="SPARE-HS","SPARE-ISSUE",
AI1107="Power Telco","ACTIVE", AI1107="no impacts","no impacts"
),"")</f>
        <v>ACTIVE</v>
      </c>
      <c r="AK1107" s="23" t="s">
        <v>5807</v>
      </c>
      <c r="AL1107" s="23" t="str">
        <f t="shared" si="29"/>
        <v>NRD_015</v>
      </c>
      <c r="AN1107" s="9" t="s">
        <v>5537</v>
      </c>
      <c r="AO1107" s="23" t="str">
        <f>_xlfn.XLOOKUP(B1107,'INCIDENT-05-03-2026'!E:E,'INCIDENT-05-03-2026'!F:F,"")</f>
        <v/>
      </c>
      <c r="AP1107" s="7" t="s">
        <v>5537</v>
      </c>
      <c r="AQ1107" s="6"/>
      <c r="AR1107" s="7"/>
      <c r="AS1107" s="3" t="str">
        <f>_xlfn.XLOOKUP(B1107,'[3]tt num | region | site id'!$C:$C,'[3]tt num | region | site id'!$Q:$Q,"")</f>
        <v/>
      </c>
      <c r="AT1107" s="24" t="str">
        <f>_xlfn.XLOOKUP(B1107,'[4]Cells Huawei 03052026 12h'!$B:$B,'[4]Cells Huawei 03052026 12h'!$T:$T,"")</f>
        <v/>
      </c>
      <c r="AU1107" s="24" t="str">
        <f>_xlfn.XLOOKUP(B1107,'[5]cells down 02052026 8h50'!$B:$B,'[5]cells down 02052026 8h50'!$R:$R,"")</f>
        <v/>
      </c>
      <c r="AV1107" s="24" t="str">
        <f>_xlfn.XLOOKUP(B1107,'[5]cells down 02052026 13h50'!$B:$B,'[5]cells down 02052026 13h50'!$R:$R,"")</f>
        <v/>
      </c>
      <c r="AW1107" s="24" t="str">
        <f>_xlfn.XLOOKUP(B1107,'[5]cells down 02052026 13h50'!$B:$B,'[5]cells down 02052026 13h50'!$R:$R,"")</f>
        <v/>
      </c>
      <c r="AX1107" s="24" t="str">
        <f>_xlfn.XLOOKUP(B1107,'[6]cell downs 03052026 8h40 '!$B:$B,'[6]cell downs 03052026 8h40 '!$R:$R,"")</f>
        <v/>
      </c>
      <c r="AY1107" s="24" t="str">
        <f>_xlfn.XLOOKUP(B1107,'[7]ALL SITES DOWN'!$D:$D,'[7]ALL SITES DOWN'!$J:$J,"")</f>
        <v>(05/03/2026 com ran 17h): 03.05.2026: FME Seydou activated. Update ASAP
03.05.2026: Need FME on the site to check IDerect and IBUC status</v>
      </c>
      <c r="AZ1107" s="24" t="str">
        <f>_xlfn.XLOOKUP(B1107,'[8]ALL SITES DOWN'!$D:$D,'[8]ALL SITES DOWN'!$J:$J,"")</f>
        <v/>
      </c>
      <c r="BA1107" s="9" t="str">
        <f>_xlfn.XLOOKUP(B1107,[9]sheet1!$AC:$AC,[9]sheet1!$AF:$AF,"")</f>
        <v/>
      </c>
      <c r="BB1107" s="14" t="s">
        <v>5537</v>
      </c>
      <c r="BC1107" s="14" t="s">
        <v>5537</v>
      </c>
      <c r="BD1107" s="14" t="str">
        <f>_xlfn.XLOOKUP(B1107,'[10]cell downs 18042026 17h'!$B:$B,'[10]cell downs 18042026 17h'!$B:$B,"")</f>
        <v/>
      </c>
      <c r="BE1107" s="14" t="str">
        <f>_xlfn.XLOOKUP(B1107,'[11]Cells Huawei 19042026 15h'!$B:$B,'[11]Cells Huawei 19042026 15h'!$B:$B,"")</f>
        <v/>
      </c>
      <c r="BF1107" s="9" t="str">
        <f>_xlfn.XLOOKUP(B1107,'[12]cells down 19042026 9H40'!$B:$B,'[12]cells down 19042026 9H40'!$B:$B,"")</f>
        <v/>
      </c>
      <c r="BG1107" s="9" t="s">
        <v>1285</v>
      </c>
      <c r="BH1107" s="9" t="s">
        <v>12</v>
      </c>
    </row>
    <row r="1108" spans="1:60" s="9" customFormat="1" x14ac:dyDescent="0.3">
      <c r="A1108" s="1" t="s">
        <v>3339</v>
      </c>
      <c r="B1108" s="8" t="s">
        <v>3340</v>
      </c>
      <c r="C1108" s="3" t="str">
        <f>_xlfn.XLOOKUP(B1108,'[1]daily break down'!$D:$D,'[1]daily break down'!$E:$E,"")</f>
        <v>Yaounde</v>
      </c>
      <c r="D1108" s="1" t="s">
        <v>11</v>
      </c>
      <c r="E1108" s="1" t="s">
        <v>12</v>
      </c>
      <c r="F1108" s="3" t="s">
        <v>37</v>
      </c>
      <c r="G1108" s="1" t="s">
        <v>38</v>
      </c>
      <c r="H1108" s="42" t="str">
        <f>_xlfn.XLOOKUP(B1108,[2]CALCULATION!$B:$B,[2]CALCULATION!$H:$H,"")</f>
        <v>ZTE</v>
      </c>
      <c r="I1108" s="34">
        <v>1.2698575761985931E-2</v>
      </c>
      <c r="J1108" s="34">
        <v>0</v>
      </c>
      <c r="K1108" s="34">
        <v>0</v>
      </c>
      <c r="L1108" s="34">
        <v>0.20241030382412623</v>
      </c>
      <c r="M1108" s="34">
        <v>0.72057283417942941</v>
      </c>
      <c r="N1108" s="34">
        <v>0</v>
      </c>
      <c r="O1108" s="34">
        <v>0</v>
      </c>
      <c r="P1108" s="34">
        <v>0</v>
      </c>
      <c r="Q1108" s="34">
        <v>4.2804187961750177E-4</v>
      </c>
      <c r="R1108" s="34">
        <v>0</v>
      </c>
      <c r="S1108" s="35">
        <v>0</v>
      </c>
      <c r="T1108" s="35">
        <v>3.8613301258728487</v>
      </c>
      <c r="U1108" s="35">
        <v>3.8723165341163654</v>
      </c>
      <c r="V1108" s="35">
        <v>3.8862635653605794E-2</v>
      </c>
      <c r="W1108" s="35">
        <v>3.8613301258728487</v>
      </c>
      <c r="X1108" s="35">
        <v>0</v>
      </c>
      <c r="Y1108" s="35">
        <v>0</v>
      </c>
      <c r="Z1108" s="35">
        <v>0</v>
      </c>
      <c r="AA1108" s="35">
        <v>0</v>
      </c>
      <c r="AB1108" s="35">
        <v>0</v>
      </c>
      <c r="AC1108" s="35">
        <v>0</v>
      </c>
      <c r="AD1108" s="35">
        <v>0</v>
      </c>
      <c r="AE1108" s="58" t="s">
        <v>5560</v>
      </c>
      <c r="AF1108" s="58"/>
      <c r="AG1108" s="57" t="str" cm="1">
        <f t="array" ref="AG1108">IFERROR(_xlfn.IFS(
AI1108="MPR ISSUE","PDH",
AI1108="BSS Hardware Issue","BSS",
AI1108="Sites strategiques, MLL, Pylone, etc.","ENVTECH",
AI1108="AKTIVCO DEFAUT GE &amp; POWER Cabinet","AKTIVCO",
AI1108="AKTIVCO Coupure ENEO &amp; Baisse de tension","AKTIVCO GRID ONLY",
AI1108="Coupure ENEO &amp; Baisse de tension","IHS GRID ONLY",
AI1108="Defaut GE &amp; POWER Cabinet","IHS",
AI1108="Sharing","Partners",
AI1108="Sites strategiques &amp; DataCenter","SST &amp; DC",
AI1108="Exclu","Exclu",
AI1108="SAT","SAT",
AI1108="SPARE-ISSUE","SPARE-ISSUE",
AI1108="Fiber CAmtel","TRANS_FO_CAMTEL",
AI1108="Fiber AOF","Fiber AOF",
AI1108="Projet OCM (HUAWEI)","TRAVAUX-HUAWEI",
AI1108="Projet OCM (NOKIA)","TRAVAUX-NOKIA",
AI1108="ACCESS-ISSUE","ACCESS-ISSUE",
AI1108="Projet OCM (ZTE, NOKIA, autres projets)","TRAVAUX OCM",
AI1108="No root CAuse","No root cause",
AI1108="ODU HS","PDH",
AI1108="IP &amp; VLAN","PDH",
AI1108="Warehouse HUAWEI","SPARE-ISSUE",
AI1108="SPARE-HS","SPARE-ISSUE",
AI1108="Power Telco","BSS",AI1108="no impacts","no impacts"
),"")</f>
        <v>no impacts</v>
      </c>
      <c r="AH1108" s="57" t="str" cm="1">
        <f t="array" ref="AH1108">IFERROR(_xlfn.IFS(
AI1108="MPR ISSUE","TX ISSUE",
AI1108="BSS Hardware Issue","RAN ISSUE",
AI1108="Sites strategiques, MLL, Pylone, etc.","ENVTECH",
AI1108="AKTIVCO DEFAUT GE &amp; POWER Cabinet","POWER ISSUE",
AI1108="AKTIVCO Coupure ENEO &amp; Baisse de tension","POWER ISSUE",
AI1108="Coupure ENEO &amp; Baisse de tension","POWER ISSUE",
AI1108="Defaut GE &amp; POWER Cabinet","POWER ISSUE",
AI1108="Sharing","POWER ISSUE",
AI1108="Sites strategiques &amp; DataCenter","POWER ISSUE",
AI1108="Exclu","Exclu",
AI1108="SAT","TX ISSUE",
AI1108="SPARE-ISSUE","SPARE-ISSUE",
AI1108="Fiber CAmtel","TX ISSUE",
AI1108="Fiber AOF","TX ISSUE",
AI1108="Projet OCM (HUAWEI)","TRAVAUX-HUAWEI",
AI1108="Projet OCM (NOKIA)","TRAVAUX -NOKIA",
AI1108="ACCESS-ISSUE","ACCESS-ISSUE",
AI1108="Projet OCM (ZTE, NOKIA, autres projets)","TRAVAUX OCM",
AI1108="No root CAuse","No root cause",
AI1108="ODU HS","TX ISSUE",
AI1108="IP &amp; VLAN","TX ISSUE",
AI1108="Warehouse HUAWEI","SPARE-ISSUE",
AI1108="SPARE-HS","SPARE-ISSUE",
AI1108="Power Telco","RAN ISSUE",AI1108="no impacts","no impacts"
),"")</f>
        <v>no impacts</v>
      </c>
      <c r="AI1108" s="85" t="s">
        <v>5998</v>
      </c>
      <c r="AJ1108" s="57" t="str" cm="1">
        <f t="array" ref="AJ1108">IFERROR(_xlfn.IFS(
AI1108="MPR ISSUE","ACTIVE",
AI1108="BSS Hardware Issue","ACTIVE",
AI1108="Sites strategiques, MLL, Pylone, etc.","PASSIVE",
AI1108="AKTIVCO DEFAUT GE &amp; POWER Cabinet","PASSIVE",
AI1108="AKTIVCO Coupure ENEO &amp; Baisse de tension","PASSIVE",
AI1108="Coupure ENEO &amp; Baisse de tension","PASSIVE",
AI1108="Defaut GE &amp; POWER Cabinet","PASSIVE",
AI1108="Sharing","PASSIVE",
AI1108="Sites strategiques &amp; DataCenter","PASSIVE",
AI1108="Exclu","Exclu",
AI1108="SAT","ACTIVE",
AI1108="SPARE-ISSUE","SPARE-ISSUE",
AI1108="Fiber CAmtel","ACTIVE",
AI1108="Fiber AOF","ACTIVE",
AI1108="Projet OCM (HUAWEI)","PLANNED WORKS",
AI1108="Projet OCM (NOKIA)","PLANNED WORKS",
AI1108="ACCESS-ISSUE","ACCESS-ISSUE",
AI1108="Projet OCM (ZTE, NOKIA, autres projets)","PLANNED WORKS",
AI1108="No root CAuse","No root cause",
AI1108="ODU HS","ACTIVE",
AI1108="IP &amp; VLAN","ACTIVE",
AI1108="Warehouse HUAWEI","SPARE-ISSUE",
AI1108="SPARE-HS","SPARE-ISSUE",
AI1108="Power Telco","ACTIVE", AI1108="no impacts","no impacts"
),"")</f>
        <v>no impacts</v>
      </c>
      <c r="AK1108" s="23" t="s">
        <v>5537</v>
      </c>
      <c r="AL1108" s="23" t="str">
        <f t="shared" si="29"/>
        <v>CTR_474</v>
      </c>
      <c r="AN1108" s="9" t="s">
        <v>5537</v>
      </c>
      <c r="AO1108" s="23" t="str">
        <f>_xlfn.XLOOKUP(B1108,'INCIDENT-05-03-2026'!E:E,'INCIDENT-05-03-2026'!F:F,"")</f>
        <v/>
      </c>
      <c r="AP1108" s="7" t="s">
        <v>5537</v>
      </c>
      <c r="AQ1108" s="6"/>
      <c r="AR1108" s="7"/>
      <c r="AS1108" s="3" t="str">
        <f>_xlfn.XLOOKUP(B1108,'[3]tt num | region | site id'!$C:$C,'[3]tt num | region | site id'!$Q:$Q,"")</f>
        <v/>
      </c>
      <c r="AT1108" s="24" t="str">
        <f>_xlfn.XLOOKUP(B1108,'[4]Cells Huawei 03052026 12h'!$B:$B,'[4]Cells Huawei 03052026 12h'!$T:$T,"")</f>
        <v/>
      </c>
      <c r="AU1108" s="24" t="str">
        <f>_xlfn.XLOOKUP(B1108,'[5]cells down 02052026 8h50'!$B:$B,'[5]cells down 02052026 8h50'!$R:$R,"")</f>
        <v/>
      </c>
      <c r="AV1108" s="24" t="str">
        <f>_xlfn.XLOOKUP(B1108,'[5]cells down 02052026 13h50'!$B:$B,'[5]cells down 02052026 13h50'!$R:$R,"")</f>
        <v/>
      </c>
      <c r="AW1108" s="24" t="str">
        <f>_xlfn.XLOOKUP(B1108,'[5]cells down 02052026 13h50'!$B:$B,'[5]cells down 02052026 13h50'!$R:$R,"")</f>
        <v/>
      </c>
      <c r="AX1108" s="24" t="str">
        <f>_xlfn.XLOOKUP(B1108,'[6]cell downs 03052026 8h40 '!$B:$B,'[6]cell downs 03052026 8h40 '!$R:$R,"")</f>
        <v/>
      </c>
      <c r="AY1108" s="24" t="str">
        <f>_xlfn.XLOOKUP(B1108,'[7]ALL SITES DOWN'!$D:$D,'[7]ALL SITES DOWN'!$J:$J,"")</f>
        <v/>
      </c>
      <c r="AZ1108" s="24" t="str">
        <f>_xlfn.XLOOKUP(B1108,'[8]ALL SITES DOWN'!$D:$D,'[8]ALL SITES DOWN'!$J:$J,"")</f>
        <v/>
      </c>
      <c r="BA1108" s="9" t="str">
        <f>_xlfn.XLOOKUP(B1108,[9]sheet1!$AC:$AC,[9]sheet1!$AF:$AF,"")</f>
        <v/>
      </c>
      <c r="BB1108" s="14" t="s">
        <v>5537</v>
      </c>
      <c r="BC1108" s="14" t="s">
        <v>5537</v>
      </c>
      <c r="BD1108" s="14" t="str">
        <f>_xlfn.XLOOKUP(B1108,'[10]cell downs 18042026 17h'!$B:$B,'[10]cell downs 18042026 17h'!$B:$B,"")</f>
        <v/>
      </c>
      <c r="BE1108" s="14" t="str">
        <f>_xlfn.XLOOKUP(B1108,'[11]Cells Huawei 19042026 15h'!$B:$B,'[11]Cells Huawei 19042026 15h'!$B:$B,"")</f>
        <v/>
      </c>
      <c r="BF1108" s="9" t="str">
        <f>_xlfn.XLOOKUP(B1108,'[12]cells down 19042026 9H40'!$B:$B,'[12]cells down 19042026 9H40'!$B:$B,"")</f>
        <v/>
      </c>
      <c r="BG1108" s="9" t="s">
        <v>3340</v>
      </c>
      <c r="BH1108" s="9" t="s">
        <v>5537</v>
      </c>
    </row>
    <row r="1109" spans="1:60" s="9" customFormat="1" x14ac:dyDescent="0.3">
      <c r="A1109" s="1" t="s">
        <v>3287</v>
      </c>
      <c r="B1109" s="8" t="s">
        <v>3288</v>
      </c>
      <c r="C1109" s="3" t="str">
        <f>_xlfn.XLOOKUP(B1109,'[1]daily break down'!$D:$D,'[1]daily break down'!$E:$E,"")</f>
        <v>LITTORAL</v>
      </c>
      <c r="D1109" s="1" t="s">
        <v>11</v>
      </c>
      <c r="E1109" s="1" t="s">
        <v>96</v>
      </c>
      <c r="F1109" s="3" t="s">
        <v>31</v>
      </c>
      <c r="G1109" s="1" t="s">
        <v>3287</v>
      </c>
      <c r="H1109" s="41" t="str">
        <f>_xlfn.XLOOKUP(B1109,[2]CALCULATION!$B:$B,[2]CALCULATION!$H:$H,"")</f>
        <v>NOKIA</v>
      </c>
      <c r="I1109" s="34">
        <v>0</v>
      </c>
      <c r="J1109" s="34">
        <v>0</v>
      </c>
      <c r="K1109" s="34">
        <v>0</v>
      </c>
      <c r="L1109" s="34">
        <v>0</v>
      </c>
      <c r="M1109" s="34">
        <v>0</v>
      </c>
      <c r="N1109" s="34">
        <v>0.99298681685940637</v>
      </c>
      <c r="O1109" s="34">
        <v>0</v>
      </c>
      <c r="P1109" s="34">
        <v>0</v>
      </c>
      <c r="Q1109" s="34">
        <v>1.2955775048836102</v>
      </c>
      <c r="R1109" s="34">
        <v>7.0526930887202379</v>
      </c>
      <c r="S1109" s="35">
        <v>1.4685480284032921</v>
      </c>
      <c r="T1109" s="35">
        <v>31854.771831419985</v>
      </c>
      <c r="U1109" s="35">
        <v>0</v>
      </c>
      <c r="V1109" s="35">
        <v>0.27980548219303192</v>
      </c>
      <c r="W1109" s="35">
        <v>3.6992270990460372</v>
      </c>
      <c r="X1109" s="35">
        <v>0</v>
      </c>
      <c r="Y1109" s="35">
        <v>0</v>
      </c>
      <c r="Z1109" s="35">
        <v>0</v>
      </c>
      <c r="AA1109" s="35">
        <v>0</v>
      </c>
      <c r="AB1109" s="35">
        <v>0</v>
      </c>
      <c r="AC1109" s="35">
        <v>0</v>
      </c>
      <c r="AD1109" s="35">
        <v>0</v>
      </c>
      <c r="AE1109" s="58" t="s">
        <v>5560</v>
      </c>
      <c r="AF1109" s="58"/>
      <c r="AG1109" s="57" t="str" cm="1">
        <f t="array" ref="AG1109">IFERROR(_xlfn.IFS(
AI1109="MPR ISSUE","PDH",
AI1109="BSS Hardware Issue","BSS",
AI1109="Sites strategiques, MLL, Pylone, etc.","ENVTECH",
AI1109="AKTIVCO DEFAUT GE &amp; POWER Cabinet","AKTIVCO",
AI1109="AKTIVCO Coupure ENEO &amp; Baisse de tension","AKTIVCO GRID ONLY",
AI1109="Coupure ENEO &amp; Baisse de tension","IHS GRID ONLY",
AI1109="Defaut GE &amp; POWER Cabinet","IHS",
AI1109="Sharing","Partners",
AI1109="Sites strategiques &amp; DataCenter","SST &amp; DC",
AI1109="Exclu","Exclu",
AI1109="SAT","SAT",
AI1109="SPARE-ISSUE","SPARE-ISSUE",
AI1109="Fiber CAmtel","TRANS_FO_CAMTEL",
AI1109="Fiber AOF","Fiber AOF",
AI1109="Projet OCM (HUAWEI)","TRAVAUX-HUAWEI",
AI1109="Projet OCM (NOKIA)","TRAVAUX-NOKIA",
AI1109="ACCESS-ISSUE","ACCESS-ISSUE",
AI1109="Projet OCM (ZTE, NOKIA, autres projets)","TRAVAUX OCM",
AI1109="No root CAuse","No root cause",
AI1109="ODU HS","PDH",
AI1109="IP &amp; VLAN","PDH",
AI1109="Warehouse HUAWEI","SPARE-ISSUE",
AI1109="SPARE-HS","SPARE-ISSUE",
AI1109="Power Telco","BSS",AI1109="no impacts","no impacts"
),"")</f>
        <v>no impacts</v>
      </c>
      <c r="AH1109" s="57" t="str" cm="1">
        <f t="array" ref="AH1109">IFERROR(_xlfn.IFS(
AI1109="MPR ISSUE","TX ISSUE",
AI1109="BSS Hardware Issue","RAN ISSUE",
AI1109="Sites strategiques, MLL, Pylone, etc.","ENVTECH",
AI1109="AKTIVCO DEFAUT GE &amp; POWER Cabinet","POWER ISSUE",
AI1109="AKTIVCO Coupure ENEO &amp; Baisse de tension","POWER ISSUE",
AI1109="Coupure ENEO &amp; Baisse de tension","POWER ISSUE",
AI1109="Defaut GE &amp; POWER Cabinet","POWER ISSUE",
AI1109="Sharing","POWER ISSUE",
AI1109="Sites strategiques &amp; DataCenter","POWER ISSUE",
AI1109="Exclu","Exclu",
AI1109="SAT","TX ISSUE",
AI1109="SPARE-ISSUE","SPARE-ISSUE",
AI1109="Fiber CAmtel","TX ISSUE",
AI1109="Fiber AOF","TX ISSUE",
AI1109="Projet OCM (HUAWEI)","TRAVAUX-HUAWEI",
AI1109="Projet OCM (NOKIA)","TRAVAUX -NOKIA",
AI1109="ACCESS-ISSUE","ACCESS-ISSUE",
AI1109="Projet OCM (ZTE, NOKIA, autres projets)","TRAVAUX OCM",
AI1109="No root CAuse","No root cause",
AI1109="ODU HS","TX ISSUE",
AI1109="IP &amp; VLAN","TX ISSUE",
AI1109="Warehouse HUAWEI","SPARE-ISSUE",
AI1109="SPARE-HS","SPARE-ISSUE",
AI1109="Power Telco","RAN ISSUE",AI1109="no impacts","no impacts"
),"")</f>
        <v>no impacts</v>
      </c>
      <c r="AI1109" s="85" t="s">
        <v>5998</v>
      </c>
      <c r="AJ1109" s="57" t="str" cm="1">
        <f t="array" ref="AJ1109">IFERROR(_xlfn.IFS(
AI1109="MPR ISSUE","ACTIVE",
AI1109="BSS Hardware Issue","ACTIVE",
AI1109="Sites strategiques, MLL, Pylone, etc.","PASSIVE",
AI1109="AKTIVCO DEFAUT GE &amp; POWER Cabinet","PASSIVE",
AI1109="AKTIVCO Coupure ENEO &amp; Baisse de tension","PASSIVE",
AI1109="Coupure ENEO &amp; Baisse de tension","PASSIVE",
AI1109="Defaut GE &amp; POWER Cabinet","PASSIVE",
AI1109="Sharing","PASSIVE",
AI1109="Sites strategiques &amp; DataCenter","PASSIVE",
AI1109="Exclu","Exclu",
AI1109="SAT","ACTIVE",
AI1109="SPARE-ISSUE","SPARE-ISSUE",
AI1109="Fiber CAmtel","ACTIVE",
AI1109="Fiber AOF","ACTIVE",
AI1109="Projet OCM (HUAWEI)","PLANNED WORKS",
AI1109="Projet OCM (NOKIA)","PLANNED WORKS",
AI1109="ACCESS-ISSUE","ACCESS-ISSUE",
AI1109="Projet OCM (ZTE, NOKIA, autres projets)","PLANNED WORKS",
AI1109="No root CAuse","No root cause",
AI1109="ODU HS","ACTIVE",
AI1109="IP &amp; VLAN","ACTIVE",
AI1109="Warehouse HUAWEI","SPARE-ISSUE",
AI1109="SPARE-HS","SPARE-ISSUE",
AI1109="Power Telco","ACTIVE", AI1109="no impacts","no impacts"
),"")</f>
        <v>no impacts</v>
      </c>
      <c r="AK1109" s="23" t="s">
        <v>5537</v>
      </c>
      <c r="AL1109" s="23" t="str">
        <f t="shared" si="29"/>
        <v>LIT_514</v>
      </c>
      <c r="AN1109" s="9" t="s">
        <v>5537</v>
      </c>
      <c r="AO1109" s="23" t="str">
        <f>_xlfn.XLOOKUP(B1109,'INCIDENT-05-03-2026'!E:E,'INCIDENT-05-03-2026'!F:F,"")</f>
        <v/>
      </c>
      <c r="AP1109" s="7" t="s">
        <v>5537</v>
      </c>
      <c r="AQ1109" s="6"/>
      <c r="AR1109" s="7"/>
      <c r="AS1109" s="3" t="str">
        <f>_xlfn.XLOOKUP(B1109,'[3]tt num | region | site id'!$C:$C,'[3]tt num | region | site id'!$Q:$Q,"")</f>
        <v/>
      </c>
      <c r="AT1109" s="24" t="str">
        <f>_xlfn.XLOOKUP(B1109,'[4]Cells Huawei 03052026 12h'!$B:$B,'[4]Cells Huawei 03052026 12h'!$T:$T,"")</f>
        <v/>
      </c>
      <c r="AU1109" s="24" t="str">
        <f>_xlfn.XLOOKUP(B1109,'[5]cells down 02052026 8h50'!$B:$B,'[5]cells down 02052026 8h50'!$R:$R,"")</f>
        <v/>
      </c>
      <c r="AV1109" s="24" t="str">
        <f>_xlfn.XLOOKUP(B1109,'[5]cells down 02052026 13h50'!$B:$B,'[5]cells down 02052026 13h50'!$R:$R,"")</f>
        <v/>
      </c>
      <c r="AW1109" s="24" t="str">
        <f>_xlfn.XLOOKUP(B1109,'[5]cells down 02052026 13h50'!$B:$B,'[5]cells down 02052026 13h50'!$R:$R,"")</f>
        <v/>
      </c>
      <c r="AX1109" s="24" t="str">
        <f>_xlfn.XLOOKUP(B1109,'[6]cell downs 03052026 8h40 '!$B:$B,'[6]cell downs 03052026 8h40 '!$R:$R,"")</f>
        <v/>
      </c>
      <c r="AY1109" s="24" t="str">
        <f>_xlfn.XLOOKUP(B1109,'[7]ALL SITES DOWN'!$D:$D,'[7]ALL SITES DOWN'!$J:$J,"")</f>
        <v/>
      </c>
      <c r="AZ1109" s="24" t="str">
        <f>_xlfn.XLOOKUP(B1109,'[8]ALL SITES DOWN'!$D:$D,'[8]ALL SITES DOWN'!$J:$J,"")</f>
        <v/>
      </c>
      <c r="BA1109" s="9" t="str">
        <f>_xlfn.XLOOKUP(B1109,[9]sheet1!$AC:$AC,[9]sheet1!$AF:$AF,"")</f>
        <v/>
      </c>
      <c r="BB1109" s="14" t="s">
        <v>5537</v>
      </c>
      <c r="BC1109" s="14" t="s">
        <v>5537</v>
      </c>
      <c r="BD1109" s="14" t="str">
        <f>_xlfn.XLOOKUP(B1109,'[10]cell downs 18042026 17h'!$B:$B,'[10]cell downs 18042026 17h'!$B:$B,"")</f>
        <v/>
      </c>
      <c r="BE1109" s="14" t="str">
        <f>_xlfn.XLOOKUP(B1109,'[11]Cells Huawei 19042026 15h'!$B:$B,'[11]Cells Huawei 19042026 15h'!$B:$B,"")</f>
        <v/>
      </c>
      <c r="BF1109" s="9" t="str">
        <f>_xlfn.XLOOKUP(B1109,'[12]cells down 19042026 9H40'!$B:$B,'[12]cells down 19042026 9H40'!$B:$B,"")</f>
        <v/>
      </c>
      <c r="BG1109" s="9" t="s">
        <v>3288</v>
      </c>
      <c r="BH1109" s="9" t="s">
        <v>12</v>
      </c>
    </row>
    <row r="1110" spans="1:60" s="9" customFormat="1" x14ac:dyDescent="0.3">
      <c r="A1110" s="1" t="s">
        <v>4464</v>
      </c>
      <c r="B1110" s="8" t="s">
        <v>4465</v>
      </c>
      <c r="C1110" s="3" t="str">
        <f>_xlfn.XLOOKUP(B1110,'[1]daily break down'!$D:$D,'[1]daily break down'!$E:$E,"")</f>
        <v>OUEST</v>
      </c>
      <c r="D1110" s="1" t="s">
        <v>21</v>
      </c>
      <c r="E1110" s="1" t="s">
        <v>122</v>
      </c>
      <c r="F1110" s="3" t="s">
        <v>102</v>
      </c>
      <c r="G1110" s="1" t="s">
        <v>4466</v>
      </c>
      <c r="H1110" s="40" t="str">
        <f>_xlfn.XLOOKUP(B1110,[2]CALCULATION!$B:$B,[2]CALCULATION!$H:$H,"")</f>
        <v>HUAWEI</v>
      </c>
      <c r="I1110" s="34">
        <v>0</v>
      </c>
      <c r="J1110" s="34">
        <v>0</v>
      </c>
      <c r="K1110" s="34">
        <v>0</v>
      </c>
      <c r="L1110" s="34">
        <v>0</v>
      </c>
      <c r="M1110" s="34">
        <v>0</v>
      </c>
      <c r="N1110" s="34">
        <v>0</v>
      </c>
      <c r="O1110" s="34">
        <v>0</v>
      </c>
      <c r="P1110" s="34">
        <v>0</v>
      </c>
      <c r="Q1110" s="34">
        <v>0</v>
      </c>
      <c r="R1110" s="34">
        <v>0</v>
      </c>
      <c r="S1110" s="35">
        <v>0</v>
      </c>
      <c r="T1110" s="35">
        <v>0</v>
      </c>
      <c r="U1110" s="35">
        <v>0</v>
      </c>
      <c r="V1110" s="35">
        <v>0</v>
      </c>
      <c r="W1110" s="35">
        <v>3.2897515359569449</v>
      </c>
      <c r="X1110" s="35">
        <v>0</v>
      </c>
      <c r="Y1110" s="35">
        <v>0</v>
      </c>
      <c r="Z1110" s="35">
        <v>0</v>
      </c>
      <c r="AA1110" s="35">
        <v>0</v>
      </c>
      <c r="AB1110" s="35">
        <v>0</v>
      </c>
      <c r="AC1110" s="35">
        <v>0</v>
      </c>
      <c r="AD1110" s="35">
        <v>0</v>
      </c>
      <c r="AE1110" s="58" t="s">
        <v>5560</v>
      </c>
      <c r="AF1110" s="58"/>
      <c r="AG1110" s="57" t="str" cm="1">
        <f t="array" ref="AG1110">IFERROR(_xlfn.IFS(
AI1110="MPR ISSUE","PDH",
AI1110="BSS Hardware Issue","BSS",
AI1110="Sites strategiques, MLL, Pylone, etc.","ENVTECH",
AI1110="AKTIVCO DEFAUT GE &amp; POWER Cabinet","AKTIVCO",
AI1110="AKTIVCO Coupure ENEO &amp; Baisse de tension","AKTIVCO GRID ONLY",
AI1110="Coupure ENEO &amp; Baisse de tension","IHS GRID ONLY",
AI1110="Defaut GE &amp; POWER Cabinet","IHS",
AI1110="Sharing","Partners",
AI1110="Sites strategiques &amp; DataCenter","SST &amp; DC",
AI1110="Exclu","Exclu",
AI1110="SAT","SAT",
AI1110="SPARE-ISSUE","SPARE-ISSUE",
AI1110="Fiber CAmtel","TRANS_FO_CAMTEL",
AI1110="Fiber AOF","Fiber AOF",
AI1110="Projet OCM (HUAWEI)","TRAVAUX-HUAWEI",
AI1110="Projet OCM (NOKIA)","TRAVAUX-NOKIA",
AI1110="ACCESS-ISSUE","ACCESS-ISSUE",
AI1110="Projet OCM (ZTE, NOKIA, autres projets)","TRAVAUX OCM",
AI1110="No root CAuse","No root cause",
AI1110="ODU HS","PDH",
AI1110="IP &amp; VLAN","PDH",
AI1110="Warehouse HUAWEI","SPARE-ISSUE",
AI1110="SPARE-HS","SPARE-ISSUE",
AI1110="Power Telco","BSS",AI1110="no impacts","no impacts"
),"")</f>
        <v>no impacts</v>
      </c>
      <c r="AH1110" s="57" t="str" cm="1">
        <f t="array" ref="AH1110">IFERROR(_xlfn.IFS(
AI1110="MPR ISSUE","TX ISSUE",
AI1110="BSS Hardware Issue","RAN ISSUE",
AI1110="Sites strategiques, MLL, Pylone, etc.","ENVTECH",
AI1110="AKTIVCO DEFAUT GE &amp; POWER Cabinet","POWER ISSUE",
AI1110="AKTIVCO Coupure ENEO &amp; Baisse de tension","POWER ISSUE",
AI1110="Coupure ENEO &amp; Baisse de tension","POWER ISSUE",
AI1110="Defaut GE &amp; POWER Cabinet","POWER ISSUE",
AI1110="Sharing","POWER ISSUE",
AI1110="Sites strategiques &amp; DataCenter","POWER ISSUE",
AI1110="Exclu","Exclu",
AI1110="SAT","TX ISSUE",
AI1110="SPARE-ISSUE","SPARE-ISSUE",
AI1110="Fiber CAmtel","TX ISSUE",
AI1110="Fiber AOF","TX ISSUE",
AI1110="Projet OCM (HUAWEI)","TRAVAUX-HUAWEI",
AI1110="Projet OCM (NOKIA)","TRAVAUX -NOKIA",
AI1110="ACCESS-ISSUE","ACCESS-ISSUE",
AI1110="Projet OCM (ZTE, NOKIA, autres projets)","TRAVAUX OCM",
AI1110="No root CAuse","No root cause",
AI1110="ODU HS","TX ISSUE",
AI1110="IP &amp; VLAN","TX ISSUE",
AI1110="Warehouse HUAWEI","SPARE-ISSUE",
AI1110="SPARE-HS","SPARE-ISSUE",
AI1110="Power Telco","RAN ISSUE",AI1110="no impacts","no impacts"
),"")</f>
        <v>no impacts</v>
      </c>
      <c r="AI1110" s="85" t="s">
        <v>5998</v>
      </c>
      <c r="AJ1110" s="57" t="str" cm="1">
        <f t="array" ref="AJ1110">IFERROR(_xlfn.IFS(
AI1110="MPR ISSUE","ACTIVE",
AI1110="BSS Hardware Issue","ACTIVE",
AI1110="Sites strategiques, MLL, Pylone, etc.","PASSIVE",
AI1110="AKTIVCO DEFAUT GE &amp; POWER Cabinet","PASSIVE",
AI1110="AKTIVCO Coupure ENEO &amp; Baisse de tension","PASSIVE",
AI1110="Coupure ENEO &amp; Baisse de tension","PASSIVE",
AI1110="Defaut GE &amp; POWER Cabinet","PASSIVE",
AI1110="Sharing","PASSIVE",
AI1110="Sites strategiques &amp; DataCenter","PASSIVE",
AI1110="Exclu","Exclu",
AI1110="SAT","ACTIVE",
AI1110="SPARE-ISSUE","SPARE-ISSUE",
AI1110="Fiber CAmtel","ACTIVE",
AI1110="Fiber AOF","ACTIVE",
AI1110="Projet OCM (HUAWEI)","PLANNED WORKS",
AI1110="Projet OCM (NOKIA)","PLANNED WORKS",
AI1110="ACCESS-ISSUE","ACCESS-ISSUE",
AI1110="Projet OCM (ZTE, NOKIA, autres projets)","PLANNED WORKS",
AI1110="No root CAuse","No root cause",
AI1110="ODU HS","ACTIVE",
AI1110="IP &amp; VLAN","ACTIVE",
AI1110="Warehouse HUAWEI","SPARE-ISSUE",
AI1110="SPARE-HS","SPARE-ISSUE",
AI1110="Power Telco","ACTIVE", AI1110="no impacts","no impacts"
),"")</f>
        <v>no impacts</v>
      </c>
      <c r="AK1110" s="23" t="s">
        <v>5537</v>
      </c>
      <c r="AL1110" s="23" t="str">
        <f t="shared" si="29"/>
        <v>OST_299</v>
      </c>
      <c r="AN1110" s="9" t="s">
        <v>5537</v>
      </c>
      <c r="AO1110" s="23" t="str">
        <f>_xlfn.XLOOKUP(B1110,'INCIDENT-05-03-2026'!E:E,'INCIDENT-05-03-2026'!F:F,"")</f>
        <v/>
      </c>
      <c r="AP1110" s="7" t="s">
        <v>5537</v>
      </c>
      <c r="AQ1110" s="6"/>
      <c r="AR1110" s="7"/>
      <c r="AS1110" s="3" t="str">
        <f>_xlfn.XLOOKUP(B1110,'[3]tt num | region | site id'!$C:$C,'[3]tt num | region | site id'!$Q:$Q,"")</f>
        <v/>
      </c>
      <c r="AT1110" s="24" t="str">
        <f>_xlfn.XLOOKUP(B1110,'[4]Cells Huawei 03052026 12h'!$B:$B,'[4]Cells Huawei 03052026 12h'!$T:$T,"")</f>
        <v/>
      </c>
      <c r="AU1110" s="24" t="str">
        <f>_xlfn.XLOOKUP(B1110,'[5]cells down 02052026 8h50'!$B:$B,'[5]cells down 02052026 8h50'!$R:$R,"")</f>
        <v/>
      </c>
      <c r="AV1110" s="24" t="str">
        <f>_xlfn.XLOOKUP(B1110,'[5]cells down 02052026 13h50'!$B:$B,'[5]cells down 02052026 13h50'!$R:$R,"")</f>
        <v/>
      </c>
      <c r="AW1110" s="24" t="str">
        <f>_xlfn.XLOOKUP(B1110,'[5]cells down 02052026 13h50'!$B:$B,'[5]cells down 02052026 13h50'!$R:$R,"")</f>
        <v/>
      </c>
      <c r="AX1110" s="24" t="str">
        <f>_xlfn.XLOOKUP(B1110,'[6]cell downs 03052026 8h40 '!$B:$B,'[6]cell downs 03052026 8h40 '!$R:$R,"")</f>
        <v/>
      </c>
      <c r="AY1110" s="24" t="str">
        <f>_xlfn.XLOOKUP(B1110,'[7]ALL SITES DOWN'!$D:$D,'[7]ALL SITES DOWN'!$J:$J,"")</f>
        <v/>
      </c>
      <c r="AZ1110" s="24" t="str">
        <f>_xlfn.XLOOKUP(B1110,'[8]ALL SITES DOWN'!$D:$D,'[8]ALL SITES DOWN'!$J:$J,"")</f>
        <v/>
      </c>
      <c r="BA1110" s="9" t="str">
        <f>_xlfn.XLOOKUP(B1110,[9]sheet1!$AC:$AC,[9]sheet1!$AF:$AF,"")</f>
        <v/>
      </c>
      <c r="BB1110" s="14" t="s">
        <v>5537</v>
      </c>
      <c r="BC1110" s="14" t="s">
        <v>5537</v>
      </c>
      <c r="BD1110" s="14" t="str">
        <f>_xlfn.XLOOKUP(B1110,'[10]cell downs 18042026 17h'!$B:$B,'[10]cell downs 18042026 17h'!$B:$B,"")</f>
        <v/>
      </c>
      <c r="BE1110" s="14" t="str">
        <f>_xlfn.XLOOKUP(B1110,'[11]Cells Huawei 19042026 15h'!$B:$B,'[11]Cells Huawei 19042026 15h'!$B:$B,"")</f>
        <v/>
      </c>
      <c r="BF1110" s="9" t="str">
        <f>_xlfn.XLOOKUP(B1110,'[12]cells down 19042026 9H40'!$B:$B,'[12]cells down 19042026 9H40'!$B:$B,"")</f>
        <v/>
      </c>
      <c r="BG1110" s="9" t="s">
        <v>5537</v>
      </c>
      <c r="BH1110" s="9" t="s">
        <v>12</v>
      </c>
    </row>
    <row r="1111" spans="1:60" s="9" customFormat="1" x14ac:dyDescent="0.3">
      <c r="A1111" s="1" t="s">
        <v>1696</v>
      </c>
      <c r="B1111" s="8" t="s">
        <v>1697</v>
      </c>
      <c r="C1111" s="3" t="str">
        <f>_xlfn.XLOOKUP(B1111,'[1]daily break down'!$D:$D,'[1]daily break down'!$E:$E,"")</f>
        <v>CENTRE</v>
      </c>
      <c r="D1111" s="1" t="s">
        <v>11</v>
      </c>
      <c r="E1111" s="1" t="s">
        <v>594</v>
      </c>
      <c r="F1111" s="3" t="s">
        <v>69</v>
      </c>
      <c r="G1111" s="1" t="s">
        <v>1698</v>
      </c>
      <c r="H1111" s="42" t="str">
        <f>_xlfn.XLOOKUP(B1111,[2]CALCULATION!$B:$B,[2]CALCULATION!$H:$H,"")</f>
        <v>ZTE</v>
      </c>
      <c r="I1111" s="34">
        <v>0.84732673578116258</v>
      </c>
      <c r="J1111" s="34">
        <v>1.1202212691156372</v>
      </c>
      <c r="K1111" s="34">
        <v>0</v>
      </c>
      <c r="L1111" s="34">
        <v>0</v>
      </c>
      <c r="M1111" s="34">
        <v>0</v>
      </c>
      <c r="N1111" s="34">
        <v>0</v>
      </c>
      <c r="O1111" s="34">
        <v>0</v>
      </c>
      <c r="P1111" s="34">
        <v>0</v>
      </c>
      <c r="Q1111" s="34">
        <v>0</v>
      </c>
      <c r="R1111" s="34">
        <v>0</v>
      </c>
      <c r="S1111" s="35">
        <v>0</v>
      </c>
      <c r="T1111" s="35">
        <v>2.9746235371668766</v>
      </c>
      <c r="U1111" s="35">
        <v>1.5368130284533703</v>
      </c>
      <c r="V1111" s="35">
        <v>0</v>
      </c>
      <c r="W1111" s="35">
        <v>2.9746235371668766</v>
      </c>
      <c r="X1111" s="35">
        <v>0</v>
      </c>
      <c r="Y1111" s="35">
        <v>0</v>
      </c>
      <c r="Z1111" s="35">
        <v>0</v>
      </c>
      <c r="AA1111" s="35">
        <v>0</v>
      </c>
      <c r="AB1111" s="35">
        <v>0</v>
      </c>
      <c r="AC1111" s="35">
        <v>0</v>
      </c>
      <c r="AD1111" s="35">
        <v>0</v>
      </c>
      <c r="AE1111" s="58" t="s">
        <v>5560</v>
      </c>
      <c r="AF1111" s="58"/>
      <c r="AG1111" s="57" t="str" cm="1">
        <f t="array" ref="AG1111">IFERROR(_xlfn.IFS(
AI1111="MPR ISSUE","PDH",
AI1111="BSS Hardware Issue","BSS",
AI1111="Sites strategiques, MLL, Pylone, etc.","ENVTECH",
AI1111="AKTIVCO DEFAUT GE &amp; POWER Cabinet","AKTIVCO",
AI1111="AKTIVCO Coupure ENEO &amp; Baisse de tension","AKTIVCO GRID ONLY",
AI1111="Coupure ENEO &amp; Baisse de tension","IHS GRID ONLY",
AI1111="Defaut GE &amp; POWER Cabinet","IHS",
AI1111="Sharing","Partners",
AI1111="Sites strategiques &amp; DataCenter","SST &amp; DC",
AI1111="Exclu","Exclu",
AI1111="SAT","SAT",
AI1111="SPARE-ISSUE","SPARE-ISSUE",
AI1111="Fiber CAmtel","TRANS_FO_CAMTEL",
AI1111="Fiber AOF","Fiber AOF",
AI1111="Projet OCM (HUAWEI)","TRAVAUX-HUAWEI",
AI1111="Projet OCM (NOKIA)","TRAVAUX-NOKIA",
AI1111="ACCESS-ISSUE","ACCESS-ISSUE",
AI1111="Projet OCM (ZTE, NOKIA, autres projets)","TRAVAUX OCM",
AI1111="No root CAuse","No root cause",
AI1111="ODU HS","PDH",
AI1111="IP &amp; VLAN","PDH",
AI1111="Warehouse HUAWEI","SPARE-ISSUE",
AI1111="SPARE-HS","SPARE-ISSUE",
AI1111="Power Telco","BSS",AI1111="no impacts","no impacts"
),"")</f>
        <v>no impacts</v>
      </c>
      <c r="AH1111" s="57" t="str" cm="1">
        <f t="array" ref="AH1111">IFERROR(_xlfn.IFS(
AI1111="MPR ISSUE","TX ISSUE",
AI1111="BSS Hardware Issue","RAN ISSUE",
AI1111="Sites strategiques, MLL, Pylone, etc.","ENVTECH",
AI1111="AKTIVCO DEFAUT GE &amp; POWER Cabinet","POWER ISSUE",
AI1111="AKTIVCO Coupure ENEO &amp; Baisse de tension","POWER ISSUE",
AI1111="Coupure ENEO &amp; Baisse de tension","POWER ISSUE",
AI1111="Defaut GE &amp; POWER Cabinet","POWER ISSUE",
AI1111="Sharing","POWER ISSUE",
AI1111="Sites strategiques &amp; DataCenter","POWER ISSUE",
AI1111="Exclu","Exclu",
AI1111="SAT","TX ISSUE",
AI1111="SPARE-ISSUE","SPARE-ISSUE",
AI1111="Fiber CAmtel","TX ISSUE",
AI1111="Fiber AOF","TX ISSUE",
AI1111="Projet OCM (HUAWEI)","TRAVAUX-HUAWEI",
AI1111="Projet OCM (NOKIA)","TRAVAUX -NOKIA",
AI1111="ACCESS-ISSUE","ACCESS-ISSUE",
AI1111="Projet OCM (ZTE, NOKIA, autres projets)","TRAVAUX OCM",
AI1111="No root CAuse","No root cause",
AI1111="ODU HS","TX ISSUE",
AI1111="IP &amp; VLAN","TX ISSUE",
AI1111="Warehouse HUAWEI","SPARE-ISSUE",
AI1111="SPARE-HS","SPARE-ISSUE",
AI1111="Power Telco","RAN ISSUE",AI1111="no impacts","no impacts"
),"")</f>
        <v>no impacts</v>
      </c>
      <c r="AI1111" s="85" t="s">
        <v>5998</v>
      </c>
      <c r="AJ1111" s="57" t="str" cm="1">
        <f t="array" ref="AJ1111">IFERROR(_xlfn.IFS(
AI1111="MPR ISSUE","ACTIVE",
AI1111="BSS Hardware Issue","ACTIVE",
AI1111="Sites strategiques, MLL, Pylone, etc.","PASSIVE",
AI1111="AKTIVCO DEFAUT GE &amp; POWER Cabinet","PASSIVE",
AI1111="AKTIVCO Coupure ENEO &amp; Baisse de tension","PASSIVE",
AI1111="Coupure ENEO &amp; Baisse de tension","PASSIVE",
AI1111="Defaut GE &amp; POWER Cabinet","PASSIVE",
AI1111="Sharing","PASSIVE",
AI1111="Sites strategiques &amp; DataCenter","PASSIVE",
AI1111="Exclu","Exclu",
AI1111="SAT","ACTIVE",
AI1111="SPARE-ISSUE","SPARE-ISSUE",
AI1111="Fiber CAmtel","ACTIVE",
AI1111="Fiber AOF","ACTIVE",
AI1111="Projet OCM (HUAWEI)","PLANNED WORKS",
AI1111="Projet OCM (NOKIA)","PLANNED WORKS",
AI1111="ACCESS-ISSUE","ACCESS-ISSUE",
AI1111="Projet OCM (ZTE, NOKIA, autres projets)","PLANNED WORKS",
AI1111="No root CAuse","No root cause",
AI1111="ODU HS","ACTIVE",
AI1111="IP &amp; VLAN","ACTIVE",
AI1111="Warehouse HUAWEI","SPARE-ISSUE",
AI1111="SPARE-HS","SPARE-ISSUE",
AI1111="Power Telco","ACTIVE", AI1111="no impacts","no impacts"
),"")</f>
        <v>no impacts</v>
      </c>
      <c r="AK1111" s="23" t="s">
        <v>5537</v>
      </c>
      <c r="AL1111" s="23" t="str">
        <f t="shared" si="29"/>
        <v>SUD_026</v>
      </c>
      <c r="AN1111" s="9" t="s">
        <v>5537</v>
      </c>
      <c r="AO1111" s="23" t="str">
        <f>_xlfn.XLOOKUP(B1111,'INCIDENT-05-03-2026'!E:E,'INCIDENT-05-03-2026'!F:F,"")</f>
        <v/>
      </c>
      <c r="AP1111" s="7" t="s">
        <v>5537</v>
      </c>
      <c r="AQ1111" s="6"/>
      <c r="AR1111" s="7"/>
      <c r="AS1111" s="3" t="str">
        <f>_xlfn.XLOOKUP(B1111,'[3]tt num | region | site id'!$C:$C,'[3]tt num | region | site id'!$Q:$Q,"")</f>
        <v/>
      </c>
      <c r="AT1111" s="24" t="str">
        <f>_xlfn.XLOOKUP(B1111,'[4]Cells Huawei 03052026 12h'!$B:$B,'[4]Cells Huawei 03052026 12h'!$T:$T,"")</f>
        <v/>
      </c>
      <c r="AU1111" s="24" t="str">
        <f>_xlfn.XLOOKUP(B1111,'[5]cells down 02052026 8h50'!$B:$B,'[5]cells down 02052026 8h50'!$R:$R,"")</f>
        <v/>
      </c>
      <c r="AV1111" s="24" t="str">
        <f>_xlfn.XLOOKUP(B1111,'[5]cells down 02052026 13h50'!$B:$B,'[5]cells down 02052026 13h50'!$R:$R,"")</f>
        <v/>
      </c>
      <c r="AW1111" s="24" t="str">
        <f>_xlfn.XLOOKUP(B1111,'[5]cells down 02052026 13h50'!$B:$B,'[5]cells down 02052026 13h50'!$R:$R,"")</f>
        <v/>
      </c>
      <c r="AX1111" s="24" t="str">
        <f>_xlfn.XLOOKUP(B1111,'[6]cell downs 03052026 8h40 '!$B:$B,'[6]cell downs 03052026 8h40 '!$R:$R,"")</f>
        <v/>
      </c>
      <c r="AY1111" s="24" t="str">
        <f>_xlfn.XLOOKUP(B1111,'[7]ALL SITES DOWN'!$D:$D,'[7]ALL SITES DOWN'!$J:$J,"")</f>
        <v/>
      </c>
      <c r="AZ1111" s="24" t="str">
        <f>_xlfn.XLOOKUP(B1111,'[8]ALL SITES DOWN'!$D:$D,'[8]ALL SITES DOWN'!$J:$J,"")</f>
        <v/>
      </c>
      <c r="BA1111" s="9" t="str">
        <f>_xlfn.XLOOKUP(B1111,[9]sheet1!$AC:$AC,[9]sheet1!$AF:$AF,"")</f>
        <v/>
      </c>
      <c r="BB1111" s="14" t="s">
        <v>5537</v>
      </c>
      <c r="BC1111" s="14" t="s">
        <v>5537</v>
      </c>
      <c r="BD1111" s="14" t="str">
        <f>_xlfn.XLOOKUP(B1111,'[10]cell downs 18042026 17h'!$B:$B,'[10]cell downs 18042026 17h'!$B:$B,"")</f>
        <v/>
      </c>
      <c r="BE1111" s="14" t="str">
        <f>_xlfn.XLOOKUP(B1111,'[11]Cells Huawei 19042026 15h'!$B:$B,'[11]Cells Huawei 19042026 15h'!$B:$B,"")</f>
        <v/>
      </c>
      <c r="BF1111" s="9" t="str">
        <f>_xlfn.XLOOKUP(B1111,'[12]cells down 19042026 9H40'!$B:$B,'[12]cells down 19042026 9H40'!$B:$B,"")</f>
        <v/>
      </c>
      <c r="BG1111" s="9" t="s">
        <v>1697</v>
      </c>
      <c r="BH1111" s="9" t="s">
        <v>5537</v>
      </c>
    </row>
    <row r="1112" spans="1:60" s="9" customFormat="1" x14ac:dyDescent="0.3">
      <c r="A1112" s="1" t="s">
        <v>3199</v>
      </c>
      <c r="B1112" s="1" t="s">
        <v>3200</v>
      </c>
      <c r="C1112" s="3" t="str">
        <f>_xlfn.XLOOKUP(B1112,'[1]daily break down'!$D:$D,'[1]daily break down'!$E:$E,"")</f>
        <v>Douala</v>
      </c>
      <c r="D1112" s="1" t="s">
        <v>21</v>
      </c>
      <c r="E1112" s="1" t="s">
        <v>30</v>
      </c>
      <c r="F1112" s="3" t="s">
        <v>31</v>
      </c>
      <c r="G1112" s="1" t="s">
        <v>32</v>
      </c>
      <c r="H1112" s="42" t="str">
        <f>_xlfn.XLOOKUP(B1112,[2]CALCULATION!$B:$B,[2]CALCULATION!$H:$H,"")</f>
        <v>ZTE</v>
      </c>
      <c r="I1112" s="34">
        <v>0</v>
      </c>
      <c r="J1112" s="34">
        <v>12.118418499399315</v>
      </c>
      <c r="K1112" s="34">
        <v>0</v>
      </c>
      <c r="L1112" s="34">
        <v>0</v>
      </c>
      <c r="M1112" s="34">
        <v>0</v>
      </c>
      <c r="N1112" s="34">
        <v>0</v>
      </c>
      <c r="O1112" s="34">
        <v>0</v>
      </c>
      <c r="P1112" s="34">
        <v>0</v>
      </c>
      <c r="Q1112" s="34">
        <v>0</v>
      </c>
      <c r="R1112" s="34">
        <v>0</v>
      </c>
      <c r="S1112" s="35">
        <v>0</v>
      </c>
      <c r="T1112" s="35">
        <v>2.875442666643838</v>
      </c>
      <c r="U1112" s="35">
        <v>0</v>
      </c>
      <c r="V1112" s="35">
        <v>2.051034006500451E-3</v>
      </c>
      <c r="W1112" s="35">
        <v>2.875442666643838</v>
      </c>
      <c r="X1112" s="35">
        <v>0</v>
      </c>
      <c r="Y1112" s="35">
        <v>0</v>
      </c>
      <c r="Z1112" s="35">
        <v>0</v>
      </c>
      <c r="AA1112" s="35">
        <v>0</v>
      </c>
      <c r="AB1112" s="35">
        <v>0</v>
      </c>
      <c r="AC1112" s="35">
        <v>0</v>
      </c>
      <c r="AD1112" s="35">
        <v>0</v>
      </c>
      <c r="AE1112" s="58" t="s">
        <v>5560</v>
      </c>
      <c r="AF1112" s="58"/>
      <c r="AG1112" s="57" t="str" cm="1">
        <f t="array" ref="AG1112">IFERROR(_xlfn.IFS(
AI1112="MPR ISSUE","PDH",
AI1112="BSS Hardware Issue","BSS",
AI1112="Sites strategiques, MLL, Pylone, etc.","ENVTECH",
AI1112="AKTIVCO DEFAUT GE &amp; POWER Cabinet","AKTIVCO",
AI1112="AKTIVCO Coupure ENEO &amp; Baisse de tension","AKTIVCO GRID ONLY",
AI1112="Coupure ENEO &amp; Baisse de tension","IHS GRID ONLY",
AI1112="Defaut GE &amp; POWER Cabinet","IHS",
AI1112="Sharing","Partners",
AI1112="Sites strategiques &amp; DataCenter","SST &amp; DC",
AI1112="Exclu","Exclu",
AI1112="SAT","SAT",
AI1112="SPARE-ISSUE","SPARE-ISSUE",
AI1112="Fiber CAmtel","TRANS_FO_CAMTEL",
AI1112="Fiber AOF","Fiber AOF",
AI1112="Projet OCM (HUAWEI)","TRAVAUX-HUAWEI",
AI1112="Projet OCM (NOKIA)","TRAVAUX-NOKIA",
AI1112="ACCESS-ISSUE","ACCESS-ISSUE",
AI1112="Projet OCM (ZTE, NOKIA, autres projets)","TRAVAUX OCM",
AI1112="No root CAuse","No root cause",
AI1112="ODU HS","PDH",
AI1112="IP &amp; VLAN","PDH",
AI1112="Warehouse HUAWEI","SPARE-ISSUE",
AI1112="SPARE-HS","SPARE-ISSUE",
AI1112="Power Telco","BSS",AI1112="no impacts","no impacts"
),"")</f>
        <v>no impacts</v>
      </c>
      <c r="AH1112" s="57" t="str" cm="1">
        <f t="array" ref="AH1112">IFERROR(_xlfn.IFS(
AI1112="MPR ISSUE","TX ISSUE",
AI1112="BSS Hardware Issue","RAN ISSUE",
AI1112="Sites strategiques, MLL, Pylone, etc.","ENVTECH",
AI1112="AKTIVCO DEFAUT GE &amp; POWER Cabinet","POWER ISSUE",
AI1112="AKTIVCO Coupure ENEO &amp; Baisse de tension","POWER ISSUE",
AI1112="Coupure ENEO &amp; Baisse de tension","POWER ISSUE",
AI1112="Defaut GE &amp; POWER Cabinet","POWER ISSUE",
AI1112="Sharing","POWER ISSUE",
AI1112="Sites strategiques &amp; DataCenter","POWER ISSUE",
AI1112="Exclu","Exclu",
AI1112="SAT","TX ISSUE",
AI1112="SPARE-ISSUE","SPARE-ISSUE",
AI1112="Fiber CAmtel","TX ISSUE",
AI1112="Fiber AOF","TX ISSUE",
AI1112="Projet OCM (HUAWEI)","TRAVAUX-HUAWEI",
AI1112="Projet OCM (NOKIA)","TRAVAUX -NOKIA",
AI1112="ACCESS-ISSUE","ACCESS-ISSUE",
AI1112="Projet OCM (ZTE, NOKIA, autres projets)","TRAVAUX OCM",
AI1112="No root CAuse","No root cause",
AI1112="ODU HS","TX ISSUE",
AI1112="IP &amp; VLAN","TX ISSUE",
AI1112="Warehouse HUAWEI","SPARE-ISSUE",
AI1112="SPARE-HS","SPARE-ISSUE",
AI1112="Power Telco","RAN ISSUE",AI1112="no impacts","no impacts"
),"")</f>
        <v>no impacts</v>
      </c>
      <c r="AI1112" s="85" t="s">
        <v>5998</v>
      </c>
      <c r="AJ1112" s="57" t="str" cm="1">
        <f t="array" ref="AJ1112">IFERROR(_xlfn.IFS(
AI1112="MPR ISSUE","ACTIVE",
AI1112="BSS Hardware Issue","ACTIVE",
AI1112="Sites strategiques, MLL, Pylone, etc.","PASSIVE",
AI1112="AKTIVCO DEFAUT GE &amp; POWER Cabinet","PASSIVE",
AI1112="AKTIVCO Coupure ENEO &amp; Baisse de tension","PASSIVE",
AI1112="Coupure ENEO &amp; Baisse de tension","PASSIVE",
AI1112="Defaut GE &amp; POWER Cabinet","PASSIVE",
AI1112="Sharing","PASSIVE",
AI1112="Sites strategiques &amp; DataCenter","PASSIVE",
AI1112="Exclu","Exclu",
AI1112="SAT","ACTIVE",
AI1112="SPARE-ISSUE","SPARE-ISSUE",
AI1112="Fiber CAmtel","ACTIVE",
AI1112="Fiber AOF","ACTIVE",
AI1112="Projet OCM (HUAWEI)","PLANNED WORKS",
AI1112="Projet OCM (NOKIA)","PLANNED WORKS",
AI1112="ACCESS-ISSUE","ACCESS-ISSUE",
AI1112="Projet OCM (ZTE, NOKIA, autres projets)","PLANNED WORKS",
AI1112="No root CAuse","No root cause",
AI1112="ODU HS","ACTIVE",
AI1112="IP &amp; VLAN","ACTIVE",
AI1112="Warehouse HUAWEI","SPARE-ISSUE",
AI1112="SPARE-HS","SPARE-ISSUE",
AI1112="Power Telco","ACTIVE", AI1112="no impacts","no impacts"
),"")</f>
        <v>no impacts</v>
      </c>
      <c r="AK1112" s="23" t="s">
        <v>5537</v>
      </c>
      <c r="AL1112" s="23" t="str">
        <f t="shared" si="29"/>
        <v>LIT_548</v>
      </c>
      <c r="AN1112" s="9" t="s">
        <v>5537</v>
      </c>
      <c r="AO1112" s="23" t="str">
        <f>_xlfn.XLOOKUP(B1112,'INCIDENT-05-03-2026'!E:E,'INCIDENT-05-03-2026'!F:F,"")</f>
        <v/>
      </c>
      <c r="AP1112" s="7" t="s">
        <v>5537</v>
      </c>
      <c r="AQ1112" s="6"/>
      <c r="AR1112" s="7"/>
      <c r="AS1112" s="3" t="str">
        <f>_xlfn.XLOOKUP(B1112,'[3]tt num | region | site id'!$C:$C,'[3]tt num | region | site id'!$Q:$Q,"")</f>
        <v/>
      </c>
      <c r="AT1112" s="24" t="str">
        <f>_xlfn.XLOOKUP(B1112,'[4]Cells Huawei 03052026 12h'!$B:$B,'[4]Cells Huawei 03052026 12h'!$T:$T,"")</f>
        <v/>
      </c>
      <c r="AU1112" s="24" t="str">
        <f>_xlfn.XLOOKUP(B1112,'[5]cells down 02052026 8h50'!$B:$B,'[5]cells down 02052026 8h50'!$R:$R,"")</f>
        <v/>
      </c>
      <c r="AV1112" s="24" t="str">
        <f>_xlfn.XLOOKUP(B1112,'[5]cells down 02052026 13h50'!$B:$B,'[5]cells down 02052026 13h50'!$R:$R,"")</f>
        <v/>
      </c>
      <c r="AW1112" s="24" t="str">
        <f>_xlfn.XLOOKUP(B1112,'[5]cells down 02052026 13h50'!$B:$B,'[5]cells down 02052026 13h50'!$R:$R,"")</f>
        <v/>
      </c>
      <c r="AX1112" s="24" t="str">
        <f>_xlfn.XLOOKUP(B1112,'[6]cell downs 03052026 8h40 '!$B:$B,'[6]cell downs 03052026 8h40 '!$R:$R,"")</f>
        <v/>
      </c>
      <c r="AY1112" s="24" t="str">
        <f>_xlfn.XLOOKUP(B1112,'[7]ALL SITES DOWN'!$D:$D,'[7]ALL SITES DOWN'!$J:$J,"")</f>
        <v/>
      </c>
      <c r="AZ1112" s="24" t="str">
        <f>_xlfn.XLOOKUP(B1112,'[8]ALL SITES DOWN'!$D:$D,'[8]ALL SITES DOWN'!$J:$J,"")</f>
        <v/>
      </c>
      <c r="BA1112" s="9" t="str">
        <f>_xlfn.XLOOKUP(B1112,[9]sheet1!$AC:$AC,[9]sheet1!$AF:$AF,"")</f>
        <v/>
      </c>
      <c r="BB1112" s="14" t="s">
        <v>5537</v>
      </c>
      <c r="BC1112" s="14" t="s">
        <v>5537</v>
      </c>
      <c r="BD1112" s="14" t="str">
        <f>_xlfn.XLOOKUP(B1112,'[10]cell downs 18042026 17h'!$B:$B,'[10]cell downs 18042026 17h'!$B:$B,"")</f>
        <v/>
      </c>
      <c r="BE1112" s="14" t="str">
        <f>_xlfn.XLOOKUP(B1112,'[11]Cells Huawei 19042026 15h'!$B:$B,'[11]Cells Huawei 19042026 15h'!$B:$B,"")</f>
        <v/>
      </c>
      <c r="BF1112" s="9" t="str">
        <f>_xlfn.XLOOKUP(B1112,'[12]cells down 19042026 9H40'!$B:$B,'[12]cells down 19042026 9H40'!$B:$B,"")</f>
        <v/>
      </c>
      <c r="BG1112" s="9" t="s">
        <v>5537</v>
      </c>
      <c r="BH1112" s="9" t="s">
        <v>12</v>
      </c>
    </row>
    <row r="1113" spans="1:60" s="9" customFormat="1" x14ac:dyDescent="0.3">
      <c r="A1113" s="1" t="s">
        <v>3185</v>
      </c>
      <c r="B1113" s="8" t="s">
        <v>3186</v>
      </c>
      <c r="C1113" s="3" t="str">
        <f>_xlfn.XLOOKUP(B1113,'[1]daily break down'!$D:$D,'[1]daily break down'!$E:$E,"")</f>
        <v>LITTORAL</v>
      </c>
      <c r="D1113" s="1" t="s">
        <v>11</v>
      </c>
      <c r="E1113" s="1" t="s">
        <v>12</v>
      </c>
      <c r="F1113" s="3" t="s">
        <v>31</v>
      </c>
      <c r="G1113" s="1" t="s">
        <v>484</v>
      </c>
      <c r="H1113" s="42" t="str">
        <f>_xlfn.XLOOKUP(B1113,[2]CALCULATION!$B:$B,[2]CALCULATION!$H:$H,"")</f>
        <v>ZTE</v>
      </c>
      <c r="I1113" s="34">
        <v>0</v>
      </c>
      <c r="J1113" s="34">
        <v>0</v>
      </c>
      <c r="K1113" s="34">
        <v>0</v>
      </c>
      <c r="L1113" s="34">
        <v>0</v>
      </c>
      <c r="M1113" s="34">
        <v>0</v>
      </c>
      <c r="N1113" s="34">
        <v>0.89715794459996578</v>
      </c>
      <c r="O1113" s="34">
        <v>1.0080207914208992</v>
      </c>
      <c r="P1113" s="34">
        <v>1.8178046873439433</v>
      </c>
      <c r="Q1113" s="34">
        <v>0</v>
      </c>
      <c r="R1113" s="34">
        <v>0</v>
      </c>
      <c r="S1113" s="35">
        <v>0</v>
      </c>
      <c r="T1113" s="35">
        <v>1.1816274437624303</v>
      </c>
      <c r="U1113" s="35">
        <v>1.1446553264104691</v>
      </c>
      <c r="V1113" s="35">
        <v>10.453121566747425</v>
      </c>
      <c r="W1113" s="35">
        <v>2.7107178833043681</v>
      </c>
      <c r="X1113" s="35">
        <v>0</v>
      </c>
      <c r="Y1113" s="35">
        <v>0</v>
      </c>
      <c r="Z1113" s="35">
        <v>0</v>
      </c>
      <c r="AA1113" s="35">
        <v>0</v>
      </c>
      <c r="AB1113" s="35">
        <v>0</v>
      </c>
      <c r="AC1113" s="35">
        <v>0</v>
      </c>
      <c r="AD1113" s="35">
        <v>0</v>
      </c>
      <c r="AE1113" s="58" t="s">
        <v>5560</v>
      </c>
      <c r="AF1113" s="58"/>
      <c r="AG1113" s="57" t="str" cm="1">
        <f t="array" ref="AG1113">IFERROR(_xlfn.IFS(
AI1113="MPR ISSUE","PDH",
AI1113="BSS Hardware Issue","BSS",
AI1113="Sites strategiques, MLL, Pylone, etc.","ENVTECH",
AI1113="AKTIVCO DEFAUT GE &amp; POWER Cabinet","AKTIVCO",
AI1113="AKTIVCO Coupure ENEO &amp; Baisse de tension","AKTIVCO GRID ONLY",
AI1113="Coupure ENEO &amp; Baisse de tension","IHS GRID ONLY",
AI1113="Defaut GE &amp; POWER Cabinet","IHS",
AI1113="Sharing","Partners",
AI1113="Sites strategiques &amp; DataCenter","SST &amp; DC",
AI1113="Exclu","Exclu",
AI1113="SAT","SAT",
AI1113="SPARE-ISSUE","SPARE-ISSUE",
AI1113="Fiber CAmtel","TRANS_FO_CAMTEL",
AI1113="Fiber AOF","Fiber AOF",
AI1113="Projet OCM (HUAWEI)","TRAVAUX-HUAWEI",
AI1113="Projet OCM (NOKIA)","TRAVAUX-NOKIA",
AI1113="ACCESS-ISSUE","ACCESS-ISSUE",
AI1113="Projet OCM (ZTE, NOKIA, autres projets)","TRAVAUX OCM",
AI1113="No root CAuse","No root cause",
AI1113="ODU HS","PDH",
AI1113="IP &amp; VLAN","PDH",
AI1113="Warehouse HUAWEI","SPARE-ISSUE",
AI1113="SPARE-HS","SPARE-ISSUE",
AI1113="Power Telco","BSS",AI1113="no impacts","no impacts"
),"")</f>
        <v>no impacts</v>
      </c>
      <c r="AH1113" s="57" t="str" cm="1">
        <f t="array" ref="AH1113">IFERROR(_xlfn.IFS(
AI1113="MPR ISSUE","TX ISSUE",
AI1113="BSS Hardware Issue","RAN ISSUE",
AI1113="Sites strategiques, MLL, Pylone, etc.","ENVTECH",
AI1113="AKTIVCO DEFAUT GE &amp; POWER Cabinet","POWER ISSUE",
AI1113="AKTIVCO Coupure ENEO &amp; Baisse de tension","POWER ISSUE",
AI1113="Coupure ENEO &amp; Baisse de tension","POWER ISSUE",
AI1113="Defaut GE &amp; POWER Cabinet","POWER ISSUE",
AI1113="Sharing","POWER ISSUE",
AI1113="Sites strategiques &amp; DataCenter","POWER ISSUE",
AI1113="Exclu","Exclu",
AI1113="SAT","TX ISSUE",
AI1113="SPARE-ISSUE","SPARE-ISSUE",
AI1113="Fiber CAmtel","TX ISSUE",
AI1113="Fiber AOF","TX ISSUE",
AI1113="Projet OCM (HUAWEI)","TRAVAUX-HUAWEI",
AI1113="Projet OCM (NOKIA)","TRAVAUX -NOKIA",
AI1113="ACCESS-ISSUE","ACCESS-ISSUE",
AI1113="Projet OCM (ZTE, NOKIA, autres projets)","TRAVAUX OCM",
AI1113="No root CAuse","No root cause",
AI1113="ODU HS","TX ISSUE",
AI1113="IP &amp; VLAN","TX ISSUE",
AI1113="Warehouse HUAWEI","SPARE-ISSUE",
AI1113="SPARE-HS","SPARE-ISSUE",
AI1113="Power Telco","RAN ISSUE",AI1113="no impacts","no impacts"
),"")</f>
        <v>no impacts</v>
      </c>
      <c r="AI1113" s="85" t="s">
        <v>5998</v>
      </c>
      <c r="AJ1113" s="57" t="str" cm="1">
        <f t="array" ref="AJ1113">IFERROR(_xlfn.IFS(
AI1113="MPR ISSUE","ACTIVE",
AI1113="BSS Hardware Issue","ACTIVE",
AI1113="Sites strategiques, MLL, Pylone, etc.","PASSIVE",
AI1113="AKTIVCO DEFAUT GE &amp; POWER Cabinet","PASSIVE",
AI1113="AKTIVCO Coupure ENEO &amp; Baisse de tension","PASSIVE",
AI1113="Coupure ENEO &amp; Baisse de tension","PASSIVE",
AI1113="Defaut GE &amp; POWER Cabinet","PASSIVE",
AI1113="Sharing","PASSIVE",
AI1113="Sites strategiques &amp; DataCenter","PASSIVE",
AI1113="Exclu","Exclu",
AI1113="SAT","ACTIVE",
AI1113="SPARE-ISSUE","SPARE-ISSUE",
AI1113="Fiber CAmtel","ACTIVE",
AI1113="Fiber AOF","ACTIVE",
AI1113="Projet OCM (HUAWEI)","PLANNED WORKS",
AI1113="Projet OCM (NOKIA)","PLANNED WORKS",
AI1113="ACCESS-ISSUE","ACCESS-ISSUE",
AI1113="Projet OCM (ZTE, NOKIA, autres projets)","PLANNED WORKS",
AI1113="No root CAuse","No root cause",
AI1113="ODU HS","ACTIVE",
AI1113="IP &amp; VLAN","ACTIVE",
AI1113="Warehouse HUAWEI","SPARE-ISSUE",
AI1113="SPARE-HS","SPARE-ISSUE",
AI1113="Power Telco","ACTIVE", AI1113="no impacts","no impacts"
),"")</f>
        <v>no impacts</v>
      </c>
      <c r="AK1113" s="23" t="s">
        <v>5537</v>
      </c>
      <c r="AL1113" s="23" t="str">
        <f t="shared" si="29"/>
        <v>LIT_321</v>
      </c>
      <c r="AN1113" s="9" t="s">
        <v>5537</v>
      </c>
      <c r="AO1113" s="23" t="str">
        <f>_xlfn.XLOOKUP(B1113,'INCIDENT-05-03-2026'!E:E,'INCIDENT-05-03-2026'!F:F,"")</f>
        <v/>
      </c>
      <c r="AP1113" s="7" t="s">
        <v>5537</v>
      </c>
      <c r="AQ1113" s="6"/>
      <c r="AR1113" s="7"/>
      <c r="AS1113" s="3" t="str">
        <f>_xlfn.XLOOKUP(B1113,'[3]tt num | region | site id'!$C:$C,'[3]tt num | region | site id'!$Q:$Q,"")</f>
        <v/>
      </c>
      <c r="AT1113" s="24" t="str">
        <f>_xlfn.XLOOKUP(B1113,'[4]Cells Huawei 03052026 12h'!$B:$B,'[4]Cells Huawei 03052026 12h'!$T:$T,"")</f>
        <v/>
      </c>
      <c r="AU1113" s="24" t="str">
        <f>_xlfn.XLOOKUP(B1113,'[5]cells down 02052026 8h50'!$B:$B,'[5]cells down 02052026 8h50'!$R:$R,"")</f>
        <v/>
      </c>
      <c r="AV1113" s="24" t="str">
        <f>_xlfn.XLOOKUP(B1113,'[5]cells down 02052026 13h50'!$B:$B,'[5]cells down 02052026 13h50'!$R:$R,"")</f>
        <v/>
      </c>
      <c r="AW1113" s="24" t="str">
        <f>_xlfn.XLOOKUP(B1113,'[5]cells down 02052026 13h50'!$B:$B,'[5]cells down 02052026 13h50'!$R:$R,"")</f>
        <v/>
      </c>
      <c r="AX1113" s="24" t="str">
        <f>_xlfn.XLOOKUP(B1113,'[6]cell downs 03052026 8h40 '!$B:$B,'[6]cell downs 03052026 8h40 '!$R:$R,"")</f>
        <v/>
      </c>
      <c r="AY1113" s="24" t="str">
        <f>_xlfn.XLOOKUP(B1113,'[7]ALL SITES DOWN'!$D:$D,'[7]ALL SITES DOWN'!$J:$J,"")</f>
        <v/>
      </c>
      <c r="AZ1113" s="24" t="str">
        <f>_xlfn.XLOOKUP(B1113,'[8]ALL SITES DOWN'!$D:$D,'[8]ALL SITES DOWN'!$J:$J,"")</f>
        <v/>
      </c>
      <c r="BA1113" s="9" t="str">
        <f>_xlfn.XLOOKUP(B1113,[9]sheet1!$AC:$AC,[9]sheet1!$AF:$AF,"")</f>
        <v/>
      </c>
      <c r="BB1113" s="14" t="s">
        <v>5537</v>
      </c>
      <c r="BC1113" s="14" t="s">
        <v>5537</v>
      </c>
      <c r="BD1113" s="14" t="str">
        <f>_xlfn.XLOOKUP(B1113,'[10]cell downs 18042026 17h'!$B:$B,'[10]cell downs 18042026 17h'!$B:$B,"")</f>
        <v/>
      </c>
      <c r="BE1113" s="14" t="str">
        <f>_xlfn.XLOOKUP(B1113,'[11]Cells Huawei 19042026 15h'!$B:$B,'[11]Cells Huawei 19042026 15h'!$B:$B,"")</f>
        <v/>
      </c>
      <c r="BF1113" s="9" t="str">
        <f>_xlfn.XLOOKUP(B1113,'[12]cells down 19042026 9H40'!$B:$B,'[12]cells down 19042026 9H40'!$B:$B,"")</f>
        <v/>
      </c>
      <c r="BG1113" s="9" t="s">
        <v>3186</v>
      </c>
      <c r="BH1113" s="9" t="s">
        <v>302</v>
      </c>
    </row>
    <row r="1114" spans="1:60" s="9" customFormat="1" x14ac:dyDescent="0.3">
      <c r="A1114" s="1" t="s">
        <v>5173</v>
      </c>
      <c r="B1114" s="8" t="s">
        <v>5174</v>
      </c>
      <c r="C1114" s="3" t="str">
        <f>_xlfn.XLOOKUP(B1114,'[1]daily break down'!$D:$D,'[1]daily break down'!$E:$E,"")</f>
        <v>OUEST</v>
      </c>
      <c r="D1114" s="1" t="s">
        <v>11</v>
      </c>
      <c r="E1114" s="1" t="s">
        <v>12</v>
      </c>
      <c r="F1114" s="3" t="s">
        <v>102</v>
      </c>
      <c r="G1114" s="1" t="s">
        <v>4466</v>
      </c>
      <c r="H1114" s="40" t="str">
        <f>_xlfn.XLOOKUP(B1114,[2]CALCULATION!$B:$B,[2]CALCULATION!$H:$H,"")</f>
        <v>HUAWEI</v>
      </c>
      <c r="I1114" s="34">
        <v>0</v>
      </c>
      <c r="J1114" s="34">
        <v>0</v>
      </c>
      <c r="K1114" s="34">
        <v>0</v>
      </c>
      <c r="L1114" s="34">
        <v>0</v>
      </c>
      <c r="M1114" s="34">
        <v>0</v>
      </c>
      <c r="N1114" s="34">
        <v>0</v>
      </c>
      <c r="O1114" s="34">
        <v>0</v>
      </c>
      <c r="P1114" s="34">
        <v>0</v>
      </c>
      <c r="Q1114" s="34">
        <v>0</v>
      </c>
      <c r="R1114" s="34">
        <v>0</v>
      </c>
      <c r="S1114" s="35">
        <v>0</v>
      </c>
      <c r="T1114" s="35">
        <v>0</v>
      </c>
      <c r="U1114" s="35">
        <v>0</v>
      </c>
      <c r="V1114" s="35">
        <v>0</v>
      </c>
      <c r="W1114" s="35">
        <v>2.5522353773759896</v>
      </c>
      <c r="X1114" s="35">
        <v>0</v>
      </c>
      <c r="Y1114" s="35">
        <v>0</v>
      </c>
      <c r="Z1114" s="35">
        <v>0</v>
      </c>
      <c r="AA1114" s="35">
        <v>0</v>
      </c>
      <c r="AB1114" s="35">
        <v>0</v>
      </c>
      <c r="AC1114" s="35">
        <v>0</v>
      </c>
      <c r="AD1114" s="35">
        <v>0</v>
      </c>
      <c r="AE1114" s="58" t="s">
        <v>5560</v>
      </c>
      <c r="AF1114" s="58"/>
      <c r="AG1114" s="57" t="str" cm="1">
        <f t="array" ref="AG1114">IFERROR(_xlfn.IFS(
AI1114="MPR ISSUE","PDH",
AI1114="BSS Hardware Issue","BSS",
AI1114="Sites strategiques, MLL, Pylone, etc.","ENVTECH",
AI1114="AKTIVCO DEFAUT GE &amp; POWER Cabinet","AKTIVCO",
AI1114="AKTIVCO Coupure ENEO &amp; Baisse de tension","AKTIVCO GRID ONLY",
AI1114="Coupure ENEO &amp; Baisse de tension","IHS GRID ONLY",
AI1114="Defaut GE &amp; POWER Cabinet","IHS",
AI1114="Sharing","Partners",
AI1114="Sites strategiques &amp; DataCenter","SST &amp; DC",
AI1114="Exclu","Exclu",
AI1114="SAT","SAT",
AI1114="SPARE-ISSUE","SPARE-ISSUE",
AI1114="Fiber CAmtel","TRANS_FO_CAMTEL",
AI1114="Fiber AOF","Fiber AOF",
AI1114="Projet OCM (HUAWEI)","TRAVAUX-HUAWEI",
AI1114="Projet OCM (NOKIA)","TRAVAUX-NOKIA",
AI1114="ACCESS-ISSUE","ACCESS-ISSUE",
AI1114="Projet OCM (ZTE, NOKIA, autres projets)","TRAVAUX OCM",
AI1114="No root CAuse","No root cause",
AI1114="ODU HS","PDH",
AI1114="IP &amp; VLAN","PDH",
AI1114="Warehouse HUAWEI","SPARE-ISSUE",
AI1114="SPARE-HS","SPARE-ISSUE",
AI1114="Power Telco","BSS",AI1114="no impacts","no impacts"
),"")</f>
        <v>no impacts</v>
      </c>
      <c r="AH1114" s="57" t="str" cm="1">
        <f t="array" ref="AH1114">IFERROR(_xlfn.IFS(
AI1114="MPR ISSUE","TX ISSUE",
AI1114="BSS Hardware Issue","RAN ISSUE",
AI1114="Sites strategiques, MLL, Pylone, etc.","ENVTECH",
AI1114="AKTIVCO DEFAUT GE &amp; POWER Cabinet","POWER ISSUE",
AI1114="AKTIVCO Coupure ENEO &amp; Baisse de tension","POWER ISSUE",
AI1114="Coupure ENEO &amp; Baisse de tension","POWER ISSUE",
AI1114="Defaut GE &amp; POWER Cabinet","POWER ISSUE",
AI1114="Sharing","POWER ISSUE",
AI1114="Sites strategiques &amp; DataCenter","POWER ISSUE",
AI1114="Exclu","Exclu",
AI1114="SAT","TX ISSUE",
AI1114="SPARE-ISSUE","SPARE-ISSUE",
AI1114="Fiber CAmtel","TX ISSUE",
AI1114="Fiber AOF","TX ISSUE",
AI1114="Projet OCM (HUAWEI)","TRAVAUX-HUAWEI",
AI1114="Projet OCM (NOKIA)","TRAVAUX -NOKIA",
AI1114="ACCESS-ISSUE","ACCESS-ISSUE",
AI1114="Projet OCM (ZTE, NOKIA, autres projets)","TRAVAUX OCM",
AI1114="No root CAuse","No root cause",
AI1114="ODU HS","TX ISSUE",
AI1114="IP &amp; VLAN","TX ISSUE",
AI1114="Warehouse HUAWEI","SPARE-ISSUE",
AI1114="SPARE-HS","SPARE-ISSUE",
AI1114="Power Telco","RAN ISSUE",AI1114="no impacts","no impacts"
),"")</f>
        <v>no impacts</v>
      </c>
      <c r="AI1114" s="85" t="s">
        <v>5998</v>
      </c>
      <c r="AJ1114" s="57" t="str" cm="1">
        <f t="array" ref="AJ1114">IFERROR(_xlfn.IFS(
AI1114="MPR ISSUE","ACTIVE",
AI1114="BSS Hardware Issue","ACTIVE",
AI1114="Sites strategiques, MLL, Pylone, etc.","PASSIVE",
AI1114="AKTIVCO DEFAUT GE &amp; POWER Cabinet","PASSIVE",
AI1114="AKTIVCO Coupure ENEO &amp; Baisse de tension","PASSIVE",
AI1114="Coupure ENEO &amp; Baisse de tension","PASSIVE",
AI1114="Defaut GE &amp; POWER Cabinet","PASSIVE",
AI1114="Sharing","PASSIVE",
AI1114="Sites strategiques &amp; DataCenter","PASSIVE",
AI1114="Exclu","Exclu",
AI1114="SAT","ACTIVE",
AI1114="SPARE-ISSUE","SPARE-ISSUE",
AI1114="Fiber CAmtel","ACTIVE",
AI1114="Fiber AOF","ACTIVE",
AI1114="Projet OCM (HUAWEI)","PLANNED WORKS",
AI1114="Projet OCM (NOKIA)","PLANNED WORKS",
AI1114="ACCESS-ISSUE","ACCESS-ISSUE",
AI1114="Projet OCM (ZTE, NOKIA, autres projets)","PLANNED WORKS",
AI1114="No root CAuse","No root cause",
AI1114="ODU HS","ACTIVE",
AI1114="IP &amp; VLAN","ACTIVE",
AI1114="Warehouse HUAWEI","SPARE-ISSUE",
AI1114="SPARE-HS","SPARE-ISSUE",
AI1114="Power Telco","ACTIVE", AI1114="no impacts","no impacts"
),"")</f>
        <v>no impacts</v>
      </c>
      <c r="AK1114" s="23" t="s">
        <v>5537</v>
      </c>
      <c r="AL1114" s="23" t="str">
        <f t="shared" si="29"/>
        <v>OST_151</v>
      </c>
      <c r="AN1114" s="9" t="s">
        <v>5537</v>
      </c>
      <c r="AO1114" s="23" t="str">
        <f>_xlfn.XLOOKUP(B1114,'INCIDENT-05-03-2026'!E:E,'INCIDENT-05-03-2026'!F:F,"")</f>
        <v/>
      </c>
      <c r="AP1114" s="7" t="s">
        <v>5537</v>
      </c>
      <c r="AQ1114" s="6"/>
      <c r="AR1114" s="7"/>
      <c r="AS1114" s="3" t="str">
        <f>_xlfn.XLOOKUP(B1114,'[3]tt num | region | site id'!$C:$C,'[3]tt num | region | site id'!$Q:$Q,"")</f>
        <v/>
      </c>
      <c r="AT1114" s="24" t="str">
        <f>_xlfn.XLOOKUP(B1114,'[4]Cells Huawei 03052026 12h'!$B:$B,'[4]Cells Huawei 03052026 12h'!$T:$T,"")</f>
        <v/>
      </c>
      <c r="AU1114" s="24" t="str">
        <f>_xlfn.XLOOKUP(B1114,'[5]cells down 02052026 8h50'!$B:$B,'[5]cells down 02052026 8h50'!$R:$R,"")</f>
        <v/>
      </c>
      <c r="AV1114" s="24" t="str">
        <f>_xlfn.XLOOKUP(B1114,'[5]cells down 02052026 13h50'!$B:$B,'[5]cells down 02052026 13h50'!$R:$R,"")</f>
        <v/>
      </c>
      <c r="AW1114" s="24" t="str">
        <f>_xlfn.XLOOKUP(B1114,'[5]cells down 02052026 13h50'!$B:$B,'[5]cells down 02052026 13h50'!$R:$R,"")</f>
        <v/>
      </c>
      <c r="AX1114" s="24" t="str">
        <f>_xlfn.XLOOKUP(B1114,'[6]cell downs 03052026 8h40 '!$B:$B,'[6]cell downs 03052026 8h40 '!$R:$R,"")</f>
        <v/>
      </c>
      <c r="AY1114" s="24" t="str">
        <f>_xlfn.XLOOKUP(B1114,'[7]ALL SITES DOWN'!$D:$D,'[7]ALL SITES DOWN'!$J:$J,"")</f>
        <v/>
      </c>
      <c r="AZ1114" s="24" t="str">
        <f>_xlfn.XLOOKUP(B1114,'[8]ALL SITES DOWN'!$D:$D,'[8]ALL SITES DOWN'!$J:$J,"")</f>
        <v/>
      </c>
      <c r="BA1114" s="9" t="str">
        <f>_xlfn.XLOOKUP(B1114,[9]sheet1!$AC:$AC,[9]sheet1!$AF:$AF,"")</f>
        <v/>
      </c>
      <c r="BB1114" s="14" t="s">
        <v>5537</v>
      </c>
      <c r="BC1114" s="14" t="s">
        <v>5537</v>
      </c>
      <c r="BD1114" s="14" t="str">
        <f>_xlfn.XLOOKUP(B1114,'[10]cell downs 18042026 17h'!$B:$B,'[10]cell downs 18042026 17h'!$B:$B,"")</f>
        <v/>
      </c>
      <c r="BE1114" s="14" t="str">
        <f>_xlfn.XLOOKUP(B1114,'[11]Cells Huawei 19042026 15h'!$B:$B,'[11]Cells Huawei 19042026 15h'!$B:$B,"")</f>
        <v/>
      </c>
      <c r="BF1114" s="9" t="str">
        <f>_xlfn.XLOOKUP(B1114,'[12]cells down 19042026 9H40'!$B:$B,'[12]cells down 19042026 9H40'!$B:$B,"")</f>
        <v/>
      </c>
      <c r="BG1114" s="9" t="s">
        <v>5174</v>
      </c>
      <c r="BH1114" s="9" t="s">
        <v>5537</v>
      </c>
    </row>
    <row r="1115" spans="1:60" s="9" customFormat="1" x14ac:dyDescent="0.3">
      <c r="A1115" s="1" t="s">
        <v>1123</v>
      </c>
      <c r="B1115" s="8" t="s">
        <v>1124</v>
      </c>
      <c r="C1115" s="3" t="str">
        <f>_xlfn.XLOOKUP(B1115,'[1]daily break down'!$D:$D,'[1]daily break down'!$E:$E,"")</f>
        <v>SUD-OUEST</v>
      </c>
      <c r="D1115" s="1" t="s">
        <v>357</v>
      </c>
      <c r="E1115" s="1" t="s">
        <v>563</v>
      </c>
      <c r="F1115" s="3" t="s">
        <v>13</v>
      </c>
      <c r="G1115" s="1" t="s">
        <v>78</v>
      </c>
      <c r="H1115" s="41" t="str">
        <f>_xlfn.XLOOKUP(B1115,[2]CALCULATION!$B:$B,[2]CALCULATION!$H:$H,"")</f>
        <v>NOKIA</v>
      </c>
      <c r="I1115" s="34">
        <v>0</v>
      </c>
      <c r="J1115" s="34">
        <v>0</v>
      </c>
      <c r="K1115" s="34">
        <v>0</v>
      </c>
      <c r="L1115" s="34">
        <v>0</v>
      </c>
      <c r="M1115" s="34">
        <v>18.542069805607813</v>
      </c>
      <c r="N1115" s="34">
        <v>18.542178018836168</v>
      </c>
      <c r="O1115" s="34">
        <v>18.542069805607813</v>
      </c>
      <c r="P1115" s="34">
        <v>18.542232125450344</v>
      </c>
      <c r="Q1115" s="34">
        <v>18.542069805607813</v>
      </c>
      <c r="R1115" s="34">
        <v>18.542178018836168</v>
      </c>
      <c r="S1115" s="35">
        <v>13.304771466270058</v>
      </c>
      <c r="T1115" s="35">
        <v>54305.36720228973</v>
      </c>
      <c r="U1115" s="35">
        <v>12.850081021405529</v>
      </c>
      <c r="V1115" s="35">
        <v>3.6650372539115894</v>
      </c>
      <c r="W1115" s="35">
        <v>2.2600254542237748</v>
      </c>
      <c r="X1115" s="35">
        <v>0</v>
      </c>
      <c r="Y1115" s="35">
        <v>0</v>
      </c>
      <c r="Z1115" s="35">
        <v>0</v>
      </c>
      <c r="AA1115" s="35">
        <v>0</v>
      </c>
      <c r="AB1115" s="35">
        <v>0</v>
      </c>
      <c r="AC1115" s="35">
        <v>0</v>
      </c>
      <c r="AD1115" s="35">
        <v>0</v>
      </c>
      <c r="AE1115" s="58" t="s">
        <v>5603</v>
      </c>
      <c r="AF1115" s="58"/>
      <c r="AG1115" s="57" t="str" cm="1">
        <f t="array" ref="AG1115">IFERROR(_xlfn.IFS(
AI1115="MPR ISSUE","PDH",
AI1115="BSS Hardware Issue","BSS",
AI1115="Sites strategiques, MLL, Pylone, etc.","ENVTECH",
AI1115="AKTIVCO DEFAUT GE &amp; POWER Cabinet","AKTIVCO",
AI1115="AKTIVCO Coupure ENEO &amp; Baisse de tension","AKTIVCO GRID ONLY",
AI1115="Coupure ENEO &amp; Baisse de tension","IHS GRID ONLY",
AI1115="Defaut GE &amp; POWER Cabinet","IHS",
AI1115="Sharing","Partners",
AI1115="Sites strategiques &amp; DataCenter","SST &amp; DC",
AI1115="Exclu","Exclu",
AI1115="SAT","SAT",
AI1115="SPARE-ISSUE","SPARE-ISSUE",
AI1115="Fiber CAmtel","TRANS_FO_CAMTEL",
AI1115="Fiber AOF","Fiber AOF",
AI1115="Projet OCM (HUAWEI)","TRAVAUX-HUAWEI",
AI1115="Projet OCM (NOKIA)","TRAVAUX-NOKIA",
AI1115="ACCESS-ISSUE","ACCESS-ISSUE",
AI1115="Projet OCM (ZTE, NOKIA, autres projets)","TRAVAUX OCM",
AI1115="No root CAuse","No root cause",
AI1115="ODU HS","PDH",
AI1115="IP &amp; VLAN","PDH",
AI1115="Warehouse HUAWEI","SPARE-ISSUE",
AI1115="SPARE-HS","SPARE-ISSUE",
AI1115="Power Telco","BSS",AI1115="no impacts","no impacts"
),"")</f>
        <v>AKTIVCO</v>
      </c>
      <c r="AH1115" s="57" t="str" cm="1">
        <f t="array" ref="AH1115">IFERROR(_xlfn.IFS(
AI1115="MPR ISSUE","TX ISSUE",
AI1115="BSS Hardware Issue","RAN ISSUE",
AI1115="Sites strategiques, MLL, Pylone, etc.","ENVTECH",
AI1115="AKTIVCO DEFAUT GE &amp; POWER Cabinet","POWER ISSUE",
AI1115="AKTIVCO Coupure ENEO &amp; Baisse de tension","POWER ISSUE",
AI1115="Coupure ENEO &amp; Baisse de tension","POWER ISSUE",
AI1115="Defaut GE &amp; POWER Cabinet","POWER ISSUE",
AI1115="Sharing","POWER ISSUE",
AI1115="Sites strategiques &amp; DataCenter","POWER ISSUE",
AI1115="Exclu","Exclu",
AI1115="SAT","TX ISSUE",
AI1115="SPARE-ISSUE","SPARE-ISSUE",
AI1115="Fiber CAmtel","TX ISSUE",
AI1115="Fiber AOF","TX ISSUE",
AI1115="Projet OCM (HUAWEI)","TRAVAUX-HUAWEI",
AI1115="Projet OCM (NOKIA)","TRAVAUX -NOKIA",
AI1115="ACCESS-ISSUE","ACCESS-ISSUE",
AI1115="Projet OCM (ZTE, NOKIA, autres projets)","TRAVAUX OCM",
AI1115="No root CAuse","No root cause",
AI1115="ODU HS","TX ISSUE",
AI1115="IP &amp; VLAN","TX ISSUE",
AI1115="Warehouse HUAWEI","SPARE-ISSUE",
AI1115="SPARE-HS","SPARE-ISSUE",
AI1115="Power Telco","RAN ISSUE",AI1115="no impacts","no impacts"
),"")</f>
        <v>POWER ISSUE</v>
      </c>
      <c r="AI1115" s="85" t="s">
        <v>5325</v>
      </c>
      <c r="AJ1115" s="57" t="str" cm="1">
        <f t="array" ref="AJ1115">IFERROR(_xlfn.IFS(
AI1115="MPR ISSUE","ACTIVE",
AI1115="BSS Hardware Issue","ACTIVE",
AI1115="Sites strategiques, MLL, Pylone, etc.","PASSIVE",
AI1115="AKTIVCO DEFAUT GE &amp; POWER Cabinet","PASSIVE",
AI1115="AKTIVCO Coupure ENEO &amp; Baisse de tension","PASSIVE",
AI1115="Coupure ENEO &amp; Baisse de tension","PASSIVE",
AI1115="Defaut GE &amp; POWER Cabinet","PASSIVE",
AI1115="Sharing","PASSIVE",
AI1115="Sites strategiques &amp; DataCenter","PASSIVE",
AI1115="Exclu","Exclu",
AI1115="SAT","ACTIVE",
AI1115="SPARE-ISSUE","SPARE-ISSUE",
AI1115="Fiber CAmtel","ACTIVE",
AI1115="Fiber AOF","ACTIVE",
AI1115="Projet OCM (HUAWEI)","PLANNED WORKS",
AI1115="Projet OCM (NOKIA)","PLANNED WORKS",
AI1115="ACCESS-ISSUE","ACCESS-ISSUE",
AI1115="Projet OCM (ZTE, NOKIA, autres projets)","PLANNED WORKS",
AI1115="No root CAuse","No root cause",
AI1115="ODU HS","ACTIVE",
AI1115="IP &amp; VLAN","ACTIVE",
AI1115="Warehouse HUAWEI","SPARE-ISSUE",
AI1115="SPARE-HS","SPARE-ISSUE",
AI1115="Power Telco","ACTIVE", AI1115="no impacts","no impacts"
),"")</f>
        <v>PASSIVE</v>
      </c>
      <c r="AK1115" s="23" t="s">
        <v>5813</v>
      </c>
      <c r="AL1115" s="127" t="str">
        <f>IFERROR(MID(AM1115, SEARCH("CTR_", AM1115), 7), IFERROR(MID(AM1115, SEARCH("SUO_", AM1115), 7), IFERROR(MID(AM1115, SEARCH("SUD_", AM1115), 7), IFERROR(MID(AM1115, SEARCH("NRO_", AM1115), 7), IFERROR(MID(AM1115, SEARCH("ADM_", AM1115), 7), IFERROR(MID(AM1115, SEARCH("NRD_", AM1115), 7), IFERROR(MID(AM1115, SEARCH("EXN_", AM1115), 7), IFERROR(MID(AM1115, SEARCH("LIT_", AM1115), 7), IFERROR(MID(AM1115, SEARCH("EST_", AM1115), 7), MID(AM1115, SEARCH("OST_",AM1115), 7))))))))))</f>
        <v>SUO_009</v>
      </c>
      <c r="AM1115" s="9" t="s">
        <v>5937</v>
      </c>
      <c r="AN1115" s="9" t="s">
        <v>5537</v>
      </c>
      <c r="AO1115" s="23" t="str">
        <f>_xlfn.XLOOKUP(B1115,'INCIDENT-05-03-2026'!E:E,'INCIDENT-05-03-2026'!F:F,"")</f>
        <v/>
      </c>
      <c r="AP1115" s="7" t="s">
        <v>5537</v>
      </c>
      <c r="AQ1115" s="6"/>
      <c r="AR1115" s="7"/>
      <c r="AS1115" s="3" t="str">
        <f>_xlfn.XLOOKUP(B1115,'[3]tt num | region | site id'!$C:$C,'[3]tt num | region | site id'!$Q:$Q,"")</f>
        <v/>
      </c>
      <c r="AT1115" s="24" t="str">
        <f>_xlfn.XLOOKUP(B1115,'[4]Cells Huawei 03052026 12h'!$B:$B,'[4]Cells Huawei 03052026 12h'!$T:$T,"")</f>
        <v/>
      </c>
      <c r="AU1115" s="24" t="str">
        <f>_xlfn.XLOOKUP(B1115,'[5]cells down 02052026 8h50'!$B:$B,'[5]cells down 02052026 8h50'!$R:$R,"")</f>
        <v/>
      </c>
      <c r="AV1115" s="24" t="str">
        <f>_xlfn.XLOOKUP(B1115,'[5]cells down 02052026 13h50'!$B:$B,'[5]cells down 02052026 13h50'!$R:$R,"")</f>
        <v/>
      </c>
      <c r="AW1115" s="24" t="str">
        <f>_xlfn.XLOOKUP(B1115,'[5]cells down 02052026 13h50'!$B:$B,'[5]cells down 02052026 13h50'!$R:$R,"")</f>
        <v/>
      </c>
      <c r="AX1115" s="24" t="str">
        <f>_xlfn.XLOOKUP(B1115,'[6]cell downs 03052026 8h40 '!$B:$B,'[6]cell downs 03052026 8h40 '!$R:$R,"")</f>
        <v/>
      </c>
      <c r="AY1115" s="24" t="str">
        <f>_xlfn.XLOOKUP(B1115,'[7]ALL SITES DOWN'!$D:$D,'[7]ALL SITES DOWN'!$J:$J,"")</f>
        <v>(05/03/2026 com ran 17h): Impacted by SUO_009_H_Mamfe</v>
      </c>
      <c r="AZ1115" s="24" t="str">
        <f>_xlfn.XLOOKUP(B1115,'[8]ALL SITES DOWN'!$D:$D,'[8]ALL SITES DOWN'!$J:$J,"")</f>
        <v>(05/03/2026 com ran 10h): 03/05/2026 Besoin d'un fme sur site pour verifier le status du MPR FME stanley activé ETA ASAP</v>
      </c>
      <c r="BA1115" s="9" t="str">
        <f>_xlfn.XLOOKUP(B1115,[9]sheet1!$AC:$AC,[9]sheet1!$AF:$AF,"")</f>
        <v/>
      </c>
      <c r="BB1115" s="14" t="s">
        <v>5537</v>
      </c>
      <c r="BC1115" s="14" t="s">
        <v>5537</v>
      </c>
      <c r="BD1115" s="14" t="str">
        <f>_xlfn.XLOOKUP(B1115,'[10]cell downs 18042026 17h'!$B:$B,'[10]cell downs 18042026 17h'!$B:$B,"")</f>
        <v/>
      </c>
      <c r="BE1115" s="14" t="str">
        <f>_xlfn.XLOOKUP(B1115,'[11]Cells Huawei 19042026 15h'!$B:$B,'[11]Cells Huawei 19042026 15h'!$B:$B,"")</f>
        <v/>
      </c>
      <c r="BF1115" s="9" t="str">
        <f>_xlfn.XLOOKUP(B1115,'[12]cells down 19042026 9H40'!$B:$B,'[12]cells down 19042026 9H40'!$B:$B,"")</f>
        <v/>
      </c>
      <c r="BG1115" s="9" t="s">
        <v>5537</v>
      </c>
      <c r="BH1115" s="9" t="s">
        <v>12</v>
      </c>
    </row>
    <row r="1116" spans="1:60" s="9" customFormat="1" x14ac:dyDescent="0.3">
      <c r="A1116" s="1" t="s">
        <v>467</v>
      </c>
      <c r="B1116" s="8" t="s">
        <v>468</v>
      </c>
      <c r="C1116" s="3" t="str">
        <f>_xlfn.XLOOKUP(B1116,'[1]daily break down'!$D:$D,'[1]daily break down'!$E:$E,"")</f>
        <v>NORD-OUEST</v>
      </c>
      <c r="D1116" s="1" t="s">
        <v>11</v>
      </c>
      <c r="E1116" s="1" t="s">
        <v>96</v>
      </c>
      <c r="F1116" s="3" t="s">
        <v>51</v>
      </c>
      <c r="G1116" s="1" t="s">
        <v>469</v>
      </c>
      <c r="H1116" s="41" t="str">
        <f>_xlfn.XLOOKUP(B1116,[2]CALCULATION!$B:$B,[2]CALCULATION!$H:$H,"")</f>
        <v>NOKIA</v>
      </c>
      <c r="I1116" s="34">
        <v>3.0819015332460129</v>
      </c>
      <c r="J1116" s="34">
        <v>3.0819015332460129</v>
      </c>
      <c r="K1116" s="34">
        <v>3.0819015332460129</v>
      </c>
      <c r="L1116" s="34">
        <v>3.0819015332460129</v>
      </c>
      <c r="M1116" s="34">
        <v>3.0914242973408559</v>
      </c>
      <c r="N1116" s="34">
        <v>3.0819015332460129</v>
      </c>
      <c r="O1116" s="34">
        <v>3.0819015332460129</v>
      </c>
      <c r="P1116" s="34">
        <v>3.363436282337859</v>
      </c>
      <c r="Q1116" s="34">
        <v>4.0897995421024325</v>
      </c>
      <c r="R1116" s="34">
        <v>3.0819015332460129</v>
      </c>
      <c r="S1116" s="35">
        <v>3.0819015332460129</v>
      </c>
      <c r="T1116" s="35">
        <v>11676.874967254797</v>
      </c>
      <c r="U1116" s="35">
        <v>3.0819015332460129</v>
      </c>
      <c r="V1116" s="35">
        <v>3.0819015332460129</v>
      </c>
      <c r="W1116" s="35">
        <v>2.0564380352307001</v>
      </c>
      <c r="X1116" s="35">
        <v>0</v>
      </c>
      <c r="Y1116" s="35">
        <v>0</v>
      </c>
      <c r="Z1116" s="35">
        <v>4.1876763889245487E-2</v>
      </c>
      <c r="AA1116" s="35">
        <v>0</v>
      </c>
      <c r="AB1116" s="35">
        <v>0</v>
      </c>
      <c r="AC1116" s="35">
        <v>0</v>
      </c>
      <c r="AD1116" s="35">
        <v>0</v>
      </c>
      <c r="AE1116" s="58" t="s">
        <v>5603</v>
      </c>
      <c r="AF1116" s="58"/>
      <c r="AG1116" s="57" t="str" cm="1">
        <f t="array" ref="AG1116">IFERROR(_xlfn.IFS(
AI1116="MPR ISSUE","PDH",
AI1116="BSS Hardware Issue","BSS",
AI1116="Sites strategiques, MLL, Pylone, etc.","ENVTECH",
AI1116="AKTIVCO DEFAUT GE &amp; POWER Cabinet","AKTIVCO",
AI1116="AKTIVCO Coupure ENEO &amp; Baisse de tension","AKTIVCO GRID ONLY",
AI1116="Coupure ENEO &amp; Baisse de tension","IHS GRID ONLY",
AI1116="Defaut GE &amp; POWER Cabinet","IHS",
AI1116="Sharing","Partners",
AI1116="Sites strategiques &amp; DataCenter","SST &amp; DC",
AI1116="Exclu","Exclu",
AI1116="SAT","SAT",
AI1116="SPARE-ISSUE","SPARE-ISSUE",
AI1116="Fiber CAmtel","TRANS_FO_CAMTEL",
AI1116="Fiber AOF","Fiber AOF",
AI1116="Projet OCM (HUAWEI)","TRAVAUX-HUAWEI",
AI1116="Projet OCM (NOKIA)","TRAVAUX-NOKIA",
AI1116="ACCESS-ISSUE","ACCESS-ISSUE",
AI1116="Projet OCM (ZTE, NOKIA, autres projets)","TRAVAUX OCM",
AI1116="No root CAuse","No root cause",
AI1116="ODU HS","PDH",
AI1116="IP &amp; VLAN","PDH",
AI1116="Warehouse HUAWEI","SPARE-ISSUE",
AI1116="SPARE-HS","SPARE-ISSUE",
AI1116="Power Telco","BSS",AI1116="no impacts","no impacts"
),"")</f>
        <v>ACCESS-ISSUE</v>
      </c>
      <c r="AH1116" s="57" t="str" cm="1">
        <f t="array" ref="AH1116">IFERROR(_xlfn.IFS(
AI1116="MPR ISSUE","TX ISSUE",
AI1116="BSS Hardware Issue","RAN ISSUE",
AI1116="Sites strategiques, MLL, Pylone, etc.","ENVTECH",
AI1116="AKTIVCO DEFAUT GE &amp; POWER Cabinet","POWER ISSUE",
AI1116="AKTIVCO Coupure ENEO &amp; Baisse de tension","POWER ISSUE",
AI1116="Coupure ENEO &amp; Baisse de tension","POWER ISSUE",
AI1116="Defaut GE &amp; POWER Cabinet","POWER ISSUE",
AI1116="Sharing","POWER ISSUE",
AI1116="Sites strategiques &amp; DataCenter","POWER ISSUE",
AI1116="Exclu","Exclu",
AI1116="SAT","TX ISSUE",
AI1116="SPARE-ISSUE","SPARE-ISSUE",
AI1116="Fiber CAmtel","TX ISSUE",
AI1116="Fiber AOF","TX ISSUE",
AI1116="Projet OCM (HUAWEI)","TRAVAUX-HUAWEI",
AI1116="Projet OCM (NOKIA)","TRAVAUX -NOKIA",
AI1116="ACCESS-ISSUE","ACCESS-ISSUE",
AI1116="Projet OCM (ZTE, NOKIA, autres projets)","TRAVAUX OCM",
AI1116="No root CAuse","No root cause",
AI1116="ODU HS","TX ISSUE",
AI1116="IP &amp; VLAN","TX ISSUE",
AI1116="Warehouse HUAWEI","SPARE-ISSUE",
AI1116="SPARE-HS","SPARE-ISSUE",
AI1116="Power Telco","RAN ISSUE",AI1116="no impacts","no impacts"
),"")</f>
        <v>ACCESS-ISSUE</v>
      </c>
      <c r="AI1116" s="85" t="s">
        <v>25</v>
      </c>
      <c r="AJ1116" s="57" t="str" cm="1">
        <f t="array" ref="AJ1116">IFERROR(_xlfn.IFS(
AI1116="MPR ISSUE","ACTIVE",
AI1116="BSS Hardware Issue","ACTIVE",
AI1116="Sites strategiques, MLL, Pylone, etc.","PASSIVE",
AI1116="AKTIVCO DEFAUT GE &amp; POWER Cabinet","PASSIVE",
AI1116="AKTIVCO Coupure ENEO &amp; Baisse de tension","PASSIVE",
AI1116="Coupure ENEO &amp; Baisse de tension","PASSIVE",
AI1116="Defaut GE &amp; POWER Cabinet","PASSIVE",
AI1116="Sharing","PASSIVE",
AI1116="Sites strategiques &amp; DataCenter","PASSIVE",
AI1116="Exclu","Exclu",
AI1116="SAT","ACTIVE",
AI1116="SPARE-ISSUE","SPARE-ISSUE",
AI1116="Fiber CAmtel","ACTIVE",
AI1116="Fiber AOF","ACTIVE",
AI1116="Projet OCM (HUAWEI)","PLANNED WORKS",
AI1116="Projet OCM (NOKIA)","PLANNED WORKS",
AI1116="ACCESS-ISSUE","ACCESS-ISSUE",
AI1116="Projet OCM (ZTE, NOKIA, autres projets)","PLANNED WORKS",
AI1116="No root CAuse","No root cause",
AI1116="ODU HS","ACTIVE",
AI1116="IP &amp; VLAN","ACTIVE",
AI1116="Warehouse HUAWEI","SPARE-ISSUE",
AI1116="SPARE-HS","SPARE-ISSUE",
AI1116="Power Telco","ACTIVE", AI1116="no impacts","no impacts"
),"")</f>
        <v>ACCESS-ISSUE</v>
      </c>
      <c r="AK1116" s="23" t="s">
        <v>5814</v>
      </c>
      <c r="AL1116" s="23" t="str">
        <f t="shared" ref="AL1116:AL1147" si="30">B1116</f>
        <v>NRO_255</v>
      </c>
      <c r="AN1116" s="9" t="s">
        <v>5537</v>
      </c>
      <c r="AO1116" s="23" t="str">
        <f>_xlfn.XLOOKUP(B1116,'INCIDENT-05-03-2026'!E:E,'INCIDENT-05-03-2026'!F:F,"")</f>
        <v/>
      </c>
      <c r="AP1116" s="7" t="s">
        <v>5537</v>
      </c>
      <c r="AQ1116" s="6"/>
      <c r="AR1116" s="7"/>
      <c r="AS1116" s="3" t="str">
        <f>_xlfn.XLOOKUP(B1116,'[3]tt num | region | site id'!$C:$C,'[3]tt num | region | site id'!$Q:$Q,"")</f>
        <v/>
      </c>
      <c r="AT1116" s="24" t="str">
        <f>_xlfn.XLOOKUP(B1116,'[4]Cells Huawei 03052026 12h'!$B:$B,'[4]Cells Huawei 03052026 12h'!$T:$T,"")</f>
        <v/>
      </c>
      <c r="AU1116" s="24" t="str">
        <f>_xlfn.XLOOKUP(B1116,'[5]cells down 02052026 8h50'!$B:$B,'[5]cells down 02052026 8h50'!$R:$R,"")</f>
        <v/>
      </c>
      <c r="AV1116" s="24" t="str">
        <f>_xlfn.XLOOKUP(B1116,'[5]cells down 02052026 13h50'!$B:$B,'[5]cells down 02052026 13h50'!$R:$R,"")</f>
        <v/>
      </c>
      <c r="AW1116" s="24" t="str">
        <f>_xlfn.XLOOKUP(B1116,'[5]cells down 02052026 13h50'!$B:$B,'[5]cells down 02052026 13h50'!$R:$R,"")</f>
        <v/>
      </c>
      <c r="AX1116" s="24" t="str">
        <f>_xlfn.XLOOKUP(B1116,'[6]cell downs 03052026 8h40 '!$B:$B,'[6]cell downs 03052026 8h40 '!$R:$R,"")</f>
        <v>(05/03/2026 cell nokia): 30/04/2026 : Problemme d'access || FME Jeremiah activer ||Plan for 03/04/206 || Feedback RM :                                
Radio replacement can only be done next week depending on access 
29/04/2026 : Escalade faite au RM : en attente de son feedback 
28/04/2026 : En attente d'analyse BO RAN || FME should check and replace FRGU if needed 
27/04/2027 : Need BO RAN analysis</v>
      </c>
      <c r="AY1116" s="24" t="str">
        <f>_xlfn.XLOOKUP(B1116,'[7]ALL SITES DOWN'!$D:$D,'[7]ALL SITES DOWN'!$J:$J,"")</f>
        <v/>
      </c>
      <c r="AZ1116" s="24" t="str">
        <f>_xlfn.XLOOKUP(B1116,'[8]ALL SITES DOWN'!$D:$D,'[8]ALL SITES DOWN'!$J:$J,"")</f>
        <v/>
      </c>
      <c r="BA1116" s="9" t="str">
        <f>_xlfn.XLOOKUP(B1116,[9]sheet1!$AC:$AC,[9]sheet1!$AF:$AF,"")</f>
        <v/>
      </c>
      <c r="BB1116" s="14" t="s">
        <v>5537</v>
      </c>
      <c r="BC1116" s="14" t="s">
        <v>5537</v>
      </c>
      <c r="BD1116" s="14" t="str">
        <f>_xlfn.XLOOKUP(B1116,'[10]cell downs 18042026 17h'!$B:$B,'[10]cell downs 18042026 17h'!$B:$B,"")</f>
        <v/>
      </c>
      <c r="BE1116" s="14" t="str">
        <f>_xlfn.XLOOKUP(B1116,'[11]Cells Huawei 19042026 15h'!$B:$B,'[11]Cells Huawei 19042026 15h'!$B:$B,"")</f>
        <v/>
      </c>
      <c r="BF1116" s="9" t="str">
        <f>_xlfn.XLOOKUP(B1116,'[12]cells down 19042026 9H40'!$B:$B,'[12]cells down 19042026 9H40'!$B:$B,"")</f>
        <v/>
      </c>
      <c r="BG1116" s="9" t="s">
        <v>468</v>
      </c>
      <c r="BH1116" s="9" t="s">
        <v>5537</v>
      </c>
    </row>
    <row r="1117" spans="1:60" s="9" customFormat="1" x14ac:dyDescent="0.3">
      <c r="A1117" s="22" t="s">
        <v>3030</v>
      </c>
      <c r="B1117" s="8" t="s">
        <v>3031</v>
      </c>
      <c r="C1117" s="3" t="str">
        <f>_xlfn.XLOOKUP(B1117,'[1]daily break down'!$D:$D,'[1]daily break down'!$E:$E,"")</f>
        <v>Yaounde</v>
      </c>
      <c r="D1117" s="1" t="s">
        <v>11</v>
      </c>
      <c r="E1117" s="1" t="s">
        <v>12</v>
      </c>
      <c r="F1117" s="3" t="s">
        <v>37</v>
      </c>
      <c r="G1117" s="1" t="s">
        <v>38</v>
      </c>
      <c r="H1117" s="42" t="str">
        <f>_xlfn.XLOOKUP(B1117,[2]CALCULATION!$B:$B,[2]CALCULATION!$H:$H,"")</f>
        <v>ZTE</v>
      </c>
      <c r="I1117" s="34">
        <v>5.7591608096269482</v>
      </c>
      <c r="J1117" s="34">
        <v>0</v>
      </c>
      <c r="K1117" s="34">
        <v>9.0566527695736171E-2</v>
      </c>
      <c r="L1117" s="34">
        <v>0</v>
      </c>
      <c r="M1117" s="34">
        <v>0</v>
      </c>
      <c r="N1117" s="34">
        <v>0.32948523683557179</v>
      </c>
      <c r="O1117" s="34">
        <v>6.3307572346211689</v>
      </c>
      <c r="P1117" s="34">
        <v>5.3269455216831743</v>
      </c>
      <c r="Q1117" s="34">
        <v>9.2457045997380387</v>
      </c>
      <c r="R1117" s="34">
        <v>9.2457045997380387</v>
      </c>
      <c r="S1117" s="35">
        <v>9.579505925526421</v>
      </c>
      <c r="T1117" s="35">
        <v>1.8646396030054249</v>
      </c>
      <c r="U1117" s="35">
        <v>10.239047121703722</v>
      </c>
      <c r="V1117" s="35">
        <v>9.2457045997380387</v>
      </c>
      <c r="W1117" s="35">
        <v>1.8646396030054246</v>
      </c>
      <c r="X1117" s="35">
        <v>0</v>
      </c>
      <c r="Y1117" s="35">
        <v>0</v>
      </c>
      <c r="Z1117" s="35">
        <v>4.3411294027674332</v>
      </c>
      <c r="AA1117" s="35">
        <v>0</v>
      </c>
      <c r="AB1117" s="35">
        <v>0</v>
      </c>
      <c r="AC1117" s="35">
        <v>0</v>
      </c>
      <c r="AD1117" s="35">
        <v>0</v>
      </c>
      <c r="AE1117" s="58" t="s">
        <v>5560</v>
      </c>
      <c r="AF1117" s="58"/>
      <c r="AG1117" s="57" t="str" cm="1">
        <f t="array" ref="AG1117">IFERROR(_xlfn.IFS(
AI1117="MPR ISSUE","PDH",
AI1117="BSS Hardware Issue","BSS",
AI1117="Sites strategiques, MLL, Pylone, etc.","ENVTECH",
AI1117="AKTIVCO DEFAUT GE &amp; POWER Cabinet","AKTIVCO",
AI1117="AKTIVCO Coupure ENEO &amp; Baisse de tension","AKTIVCO GRID ONLY",
AI1117="Coupure ENEO &amp; Baisse de tension","IHS GRID ONLY",
AI1117="Defaut GE &amp; POWER Cabinet","IHS",
AI1117="Sharing","Partners",
AI1117="Sites strategiques &amp; DataCenter","SST &amp; DC",
AI1117="Exclu","Exclu",
AI1117="SAT","SAT",
AI1117="SPARE-ISSUE","SPARE-ISSUE",
AI1117="Fiber CAmtel","TRANS_FO_CAMTEL",
AI1117="Fiber AOF","Fiber AOF",
AI1117="Projet OCM (HUAWEI)","TRAVAUX-HUAWEI",
AI1117="Projet OCM (NOKIA)","TRAVAUX-NOKIA",
AI1117="ACCESS-ISSUE","ACCESS-ISSUE",
AI1117="Projet OCM (ZTE, NOKIA, autres projets)","TRAVAUX OCM",
AI1117="No root CAuse","No root cause",
AI1117="ODU HS","PDH",
AI1117="IP &amp; VLAN","PDH",
AI1117="Warehouse HUAWEI","SPARE-ISSUE",
AI1117="SPARE-HS","SPARE-ISSUE",
AI1117="Power Telco","BSS",AI1117="no impacts","no impacts"
),"")</f>
        <v>BSS</v>
      </c>
      <c r="AH1117" s="57" t="str" cm="1">
        <f t="array" ref="AH1117">IFERROR(_xlfn.IFS(
AI1117="MPR ISSUE","TX ISSUE",
AI1117="BSS Hardware Issue","RAN ISSUE",
AI1117="Sites strategiques, MLL, Pylone, etc.","ENVTECH",
AI1117="AKTIVCO DEFAUT GE &amp; POWER Cabinet","POWER ISSUE",
AI1117="AKTIVCO Coupure ENEO &amp; Baisse de tension","POWER ISSUE",
AI1117="Coupure ENEO &amp; Baisse de tension","POWER ISSUE",
AI1117="Defaut GE &amp; POWER Cabinet","POWER ISSUE",
AI1117="Sharing","POWER ISSUE",
AI1117="Sites strategiques &amp; DataCenter","POWER ISSUE",
AI1117="Exclu","Exclu",
AI1117="SAT","TX ISSUE",
AI1117="SPARE-ISSUE","SPARE-ISSUE",
AI1117="Fiber CAmtel","TX ISSUE",
AI1117="Fiber AOF","TX ISSUE",
AI1117="Projet OCM (HUAWEI)","TRAVAUX-HUAWEI",
AI1117="Projet OCM (NOKIA)","TRAVAUX -NOKIA",
AI1117="ACCESS-ISSUE","ACCESS-ISSUE",
AI1117="Projet OCM (ZTE, NOKIA, autres projets)","TRAVAUX OCM",
AI1117="No root CAuse","No root cause",
AI1117="ODU HS","TX ISSUE",
AI1117="IP &amp; VLAN","TX ISSUE",
AI1117="Warehouse HUAWEI","SPARE-ISSUE",
AI1117="SPARE-HS","SPARE-ISSUE",
AI1117="Power Telco","RAN ISSUE",AI1117="no impacts","no impacts"
),"")</f>
        <v>RAN ISSUE</v>
      </c>
      <c r="AI1117" s="85" t="s">
        <v>5320</v>
      </c>
      <c r="AJ1117" s="57" t="str" cm="1">
        <f t="array" ref="AJ1117">IFERROR(_xlfn.IFS(
AI1117="MPR ISSUE","ACTIVE",
AI1117="BSS Hardware Issue","ACTIVE",
AI1117="Sites strategiques, MLL, Pylone, etc.","PASSIVE",
AI1117="AKTIVCO DEFAUT GE &amp; POWER Cabinet","PASSIVE",
AI1117="AKTIVCO Coupure ENEO &amp; Baisse de tension","PASSIVE",
AI1117="Coupure ENEO &amp; Baisse de tension","PASSIVE",
AI1117="Defaut GE &amp; POWER Cabinet","PASSIVE",
AI1117="Sharing","PASSIVE",
AI1117="Sites strategiques &amp; DataCenter","PASSIVE",
AI1117="Exclu","Exclu",
AI1117="SAT","ACTIVE",
AI1117="SPARE-ISSUE","SPARE-ISSUE",
AI1117="Fiber CAmtel","ACTIVE",
AI1117="Fiber AOF","ACTIVE",
AI1117="Projet OCM (HUAWEI)","PLANNED WORKS",
AI1117="Projet OCM (NOKIA)","PLANNED WORKS",
AI1117="ACCESS-ISSUE","ACCESS-ISSUE",
AI1117="Projet OCM (ZTE, NOKIA, autres projets)","PLANNED WORKS",
AI1117="No root CAuse","No root cause",
AI1117="ODU HS","ACTIVE",
AI1117="IP &amp; VLAN","ACTIVE",
AI1117="Warehouse HUAWEI","SPARE-ISSUE",
AI1117="SPARE-HS","SPARE-ISSUE",
AI1117="Power Telco","ACTIVE", AI1117="no impacts","no impacts"
),"")</f>
        <v>ACTIVE</v>
      </c>
      <c r="AK1117" s="23" t="s">
        <v>5815</v>
      </c>
      <c r="AL1117" s="23" t="str">
        <f t="shared" si="30"/>
        <v>CTR_020</v>
      </c>
      <c r="AN1117" s="9" t="s">
        <v>5537</v>
      </c>
      <c r="AO1117" s="23" t="str">
        <f>_xlfn.XLOOKUP(B1117,'INCIDENT-05-03-2026'!E:E,'INCIDENT-05-03-2026'!F:F,"")</f>
        <v/>
      </c>
      <c r="AP1117" s="7" t="s">
        <v>5537</v>
      </c>
      <c r="AQ1117" s="6"/>
      <c r="AR1117" s="7"/>
      <c r="AS1117" s="3" t="str">
        <f>_xlfn.XLOOKUP(B1117,'[3]tt num | region | site id'!$C:$C,'[3]tt num | region | site id'!$Q:$Q,"")</f>
        <v/>
      </c>
      <c r="AT1117" s="24" t="str">
        <f>_xlfn.XLOOKUP(B1117,'[4]Cells Huawei 03052026 12h'!$B:$B,'[4]Cells Huawei 03052026 12h'!$T:$T,"")</f>
        <v/>
      </c>
      <c r="AU1117" s="24" t="str">
        <f>_xlfn.XLOOKUP(B1117,'[5]cells down 02052026 8h50'!$B:$B,'[5]cells down 02052026 8h50'!$R:$R,"")</f>
        <v>(05/03/2026 cell zte): 02/05/2026 : Need BO RAN analysis || FME should check GPS feeder status, GPS cable, GPS module</v>
      </c>
      <c r="AV1117" s="24" t="str">
        <f>_xlfn.XLOOKUP(B1117,'[5]cells down 02052026 13h50'!$B:$B,'[5]cells down 02052026 13h50'!$R:$R,"")</f>
        <v/>
      </c>
      <c r="AW1117" s="24" t="str">
        <f>_xlfn.XLOOKUP(B1117,'[5]cells down 02052026 13h50'!$B:$B,'[5]cells down 02052026 13h50'!$R:$R,"")</f>
        <v/>
      </c>
      <c r="AX1117" s="24" t="str">
        <f>_xlfn.XLOOKUP(B1117,'[6]cell downs 03052026 8h40 '!$B:$B,'[6]cell downs 03052026 8h40 '!$R:$R,"")</f>
        <v/>
      </c>
      <c r="AY1117" s="24" t="str">
        <f>_xlfn.XLOOKUP(B1117,'[7]ALL SITES DOWN'!$D:$D,'[7]ALL SITES DOWN'!$J:$J,"")</f>
        <v/>
      </c>
      <c r="AZ1117" s="24" t="str">
        <f>_xlfn.XLOOKUP(B1117,'[8]ALL SITES DOWN'!$D:$D,'[8]ALL SITES DOWN'!$J:$J,"")</f>
        <v/>
      </c>
      <c r="BA1117" s="9" t="str">
        <f>_xlfn.XLOOKUP(B1117,[9]sheet1!$AC:$AC,[9]sheet1!$AF:$AF,"")</f>
        <v/>
      </c>
      <c r="BB1117" s="14" t="s">
        <v>5537</v>
      </c>
      <c r="BC1117" s="14" t="s">
        <v>3031</v>
      </c>
      <c r="BD1117" s="14" t="str">
        <f>_xlfn.XLOOKUP(B1117,'[10]cell downs 18042026 17h'!$B:$B,'[10]cell downs 18042026 17h'!$B:$B,"")</f>
        <v/>
      </c>
      <c r="BE1117" s="14" t="str">
        <f>_xlfn.XLOOKUP(B1117,'[11]Cells Huawei 19042026 15h'!$B:$B,'[11]Cells Huawei 19042026 15h'!$B:$B,"")</f>
        <v/>
      </c>
      <c r="BF1117" s="9" t="str">
        <f>_xlfn.XLOOKUP(B1117,'[12]cells down 19042026 9H40'!$B:$B,'[12]cells down 19042026 9H40'!$B:$B,"")</f>
        <v>CTR_020</v>
      </c>
      <c r="BG1117" s="9" t="s">
        <v>3031</v>
      </c>
      <c r="BH1117" s="9" t="s">
        <v>594</v>
      </c>
    </row>
    <row r="1118" spans="1:60" s="9" customFormat="1" x14ac:dyDescent="0.3">
      <c r="A1118" s="1" t="s">
        <v>2406</v>
      </c>
      <c r="B1118" s="8" t="s">
        <v>2407</v>
      </c>
      <c r="C1118" s="3" t="str">
        <f>_xlfn.XLOOKUP(B1118,'[1]daily break down'!$D:$D,'[1]daily break down'!$E:$E,"")</f>
        <v>CENTRE</v>
      </c>
      <c r="D1118" s="1" t="s">
        <v>11</v>
      </c>
      <c r="E1118" s="1" t="s">
        <v>12</v>
      </c>
      <c r="F1118" s="3" t="s">
        <v>69</v>
      </c>
      <c r="G1118" s="1" t="s">
        <v>70</v>
      </c>
      <c r="H1118" s="42" t="str">
        <f>_xlfn.XLOOKUP(B1118,[2]CALCULATION!$B:$B,[2]CALCULATION!$H:$H,"")</f>
        <v>ZTE</v>
      </c>
      <c r="I1118" s="34">
        <v>0</v>
      </c>
      <c r="J1118" s="34">
        <v>0</v>
      </c>
      <c r="K1118" s="34">
        <v>0</v>
      </c>
      <c r="L1118" s="34">
        <v>0</v>
      </c>
      <c r="M1118" s="34">
        <v>0</v>
      </c>
      <c r="N1118" s="34">
        <v>0</v>
      </c>
      <c r="O1118" s="34">
        <v>8.5499581945764227</v>
      </c>
      <c r="P1118" s="34">
        <v>6.2190918092759526</v>
      </c>
      <c r="Q1118" s="34">
        <v>0</v>
      </c>
      <c r="R1118" s="34">
        <v>4.6127219753847362</v>
      </c>
      <c r="S1118" s="35">
        <v>1.3290343660557089</v>
      </c>
      <c r="T1118" s="35">
        <v>1.5127356727248866</v>
      </c>
      <c r="U1118" s="35">
        <v>0.84987715198055114</v>
      </c>
      <c r="V1118" s="35">
        <v>0.86510830886360734</v>
      </c>
      <c r="W1118" s="35">
        <v>1.5127356727248866</v>
      </c>
      <c r="X1118" s="35">
        <v>0</v>
      </c>
      <c r="Y1118" s="35">
        <v>0</v>
      </c>
      <c r="Z1118" s="35">
        <v>0</v>
      </c>
      <c r="AA1118" s="35">
        <v>0</v>
      </c>
      <c r="AB1118" s="35">
        <v>0</v>
      </c>
      <c r="AC1118" s="35">
        <v>0</v>
      </c>
      <c r="AD1118" s="35">
        <v>0</v>
      </c>
      <c r="AE1118" s="58" t="s">
        <v>5560</v>
      </c>
      <c r="AF1118" s="58"/>
      <c r="AG1118" s="57" t="str" cm="1">
        <f t="array" ref="AG1118">IFERROR(_xlfn.IFS(
AI1118="MPR ISSUE","PDH",
AI1118="BSS Hardware Issue","BSS",
AI1118="Sites strategiques, MLL, Pylone, etc.","ENVTECH",
AI1118="AKTIVCO DEFAUT GE &amp; POWER Cabinet","AKTIVCO",
AI1118="AKTIVCO Coupure ENEO &amp; Baisse de tension","AKTIVCO GRID ONLY",
AI1118="Coupure ENEO &amp; Baisse de tension","IHS GRID ONLY",
AI1118="Defaut GE &amp; POWER Cabinet","IHS",
AI1118="Sharing","Partners",
AI1118="Sites strategiques &amp; DataCenter","SST &amp; DC",
AI1118="Exclu","Exclu",
AI1118="SAT","SAT",
AI1118="SPARE-ISSUE","SPARE-ISSUE",
AI1118="Fiber CAmtel","TRANS_FO_CAMTEL",
AI1118="Fiber AOF","Fiber AOF",
AI1118="Projet OCM (HUAWEI)","TRAVAUX-HUAWEI",
AI1118="Projet OCM (NOKIA)","TRAVAUX-NOKIA",
AI1118="ACCESS-ISSUE","ACCESS-ISSUE",
AI1118="Projet OCM (ZTE, NOKIA, autres projets)","TRAVAUX OCM",
AI1118="No root CAuse","No root cause",
AI1118="ODU HS","PDH",
AI1118="IP &amp; VLAN","PDH",
AI1118="Warehouse HUAWEI","SPARE-ISSUE",
AI1118="SPARE-HS","SPARE-ISSUE",
AI1118="Power Telco","BSS",AI1118="no impacts","no impacts"
),"")</f>
        <v>no impacts</v>
      </c>
      <c r="AH1118" s="57" t="str" cm="1">
        <f t="array" ref="AH1118">IFERROR(_xlfn.IFS(
AI1118="MPR ISSUE","TX ISSUE",
AI1118="BSS Hardware Issue","RAN ISSUE",
AI1118="Sites strategiques, MLL, Pylone, etc.","ENVTECH",
AI1118="AKTIVCO DEFAUT GE &amp; POWER Cabinet","POWER ISSUE",
AI1118="AKTIVCO Coupure ENEO &amp; Baisse de tension","POWER ISSUE",
AI1118="Coupure ENEO &amp; Baisse de tension","POWER ISSUE",
AI1118="Defaut GE &amp; POWER Cabinet","POWER ISSUE",
AI1118="Sharing","POWER ISSUE",
AI1118="Sites strategiques &amp; DataCenter","POWER ISSUE",
AI1118="Exclu","Exclu",
AI1118="SAT","TX ISSUE",
AI1118="SPARE-ISSUE","SPARE-ISSUE",
AI1118="Fiber CAmtel","TX ISSUE",
AI1118="Fiber AOF","TX ISSUE",
AI1118="Projet OCM (HUAWEI)","TRAVAUX-HUAWEI",
AI1118="Projet OCM (NOKIA)","TRAVAUX -NOKIA",
AI1118="ACCESS-ISSUE","ACCESS-ISSUE",
AI1118="Projet OCM (ZTE, NOKIA, autres projets)","TRAVAUX OCM",
AI1118="No root CAuse","No root cause",
AI1118="ODU HS","TX ISSUE",
AI1118="IP &amp; VLAN","TX ISSUE",
AI1118="Warehouse HUAWEI","SPARE-ISSUE",
AI1118="SPARE-HS","SPARE-ISSUE",
AI1118="Power Telco","RAN ISSUE",AI1118="no impacts","no impacts"
),"")</f>
        <v>no impacts</v>
      </c>
      <c r="AI1118" s="85" t="s">
        <v>5998</v>
      </c>
      <c r="AJ1118" s="57" t="str" cm="1">
        <f t="array" ref="AJ1118">IFERROR(_xlfn.IFS(
AI1118="MPR ISSUE","ACTIVE",
AI1118="BSS Hardware Issue","ACTIVE",
AI1118="Sites strategiques, MLL, Pylone, etc.","PASSIVE",
AI1118="AKTIVCO DEFAUT GE &amp; POWER Cabinet","PASSIVE",
AI1118="AKTIVCO Coupure ENEO &amp; Baisse de tension","PASSIVE",
AI1118="Coupure ENEO &amp; Baisse de tension","PASSIVE",
AI1118="Defaut GE &amp; POWER Cabinet","PASSIVE",
AI1118="Sharing","PASSIVE",
AI1118="Sites strategiques &amp; DataCenter","PASSIVE",
AI1118="Exclu","Exclu",
AI1118="SAT","ACTIVE",
AI1118="SPARE-ISSUE","SPARE-ISSUE",
AI1118="Fiber CAmtel","ACTIVE",
AI1118="Fiber AOF","ACTIVE",
AI1118="Projet OCM (HUAWEI)","PLANNED WORKS",
AI1118="Projet OCM (NOKIA)","PLANNED WORKS",
AI1118="ACCESS-ISSUE","ACCESS-ISSUE",
AI1118="Projet OCM (ZTE, NOKIA, autres projets)","PLANNED WORKS",
AI1118="No root CAuse","No root cause",
AI1118="ODU HS","ACTIVE",
AI1118="IP &amp; VLAN","ACTIVE",
AI1118="Warehouse HUAWEI","SPARE-ISSUE",
AI1118="SPARE-HS","SPARE-ISSUE",
AI1118="Power Telco","ACTIVE", AI1118="no impacts","no impacts"
),"")</f>
        <v>no impacts</v>
      </c>
      <c r="AK1118" s="23" t="s">
        <v>5537</v>
      </c>
      <c r="AL1118" s="23" t="str">
        <f t="shared" si="30"/>
        <v>SUD_264</v>
      </c>
      <c r="AN1118" s="9" t="s">
        <v>5537</v>
      </c>
      <c r="AO1118" s="23" t="str">
        <f>_xlfn.XLOOKUP(B1118,'INCIDENT-05-03-2026'!E:E,'INCIDENT-05-03-2026'!F:F,"")</f>
        <v/>
      </c>
      <c r="AP1118" s="7" t="s">
        <v>5537</v>
      </c>
      <c r="AQ1118" s="6"/>
      <c r="AR1118" s="7"/>
      <c r="AS1118" s="3" t="str">
        <f>_xlfn.XLOOKUP(B1118,'[3]tt num | region | site id'!$C:$C,'[3]tt num | region | site id'!$Q:$Q,"")</f>
        <v/>
      </c>
      <c r="AT1118" s="24" t="str">
        <f>_xlfn.XLOOKUP(B1118,'[4]Cells Huawei 03052026 12h'!$B:$B,'[4]Cells Huawei 03052026 12h'!$T:$T,"")</f>
        <v/>
      </c>
      <c r="AU1118" s="24" t="str">
        <f>_xlfn.XLOOKUP(B1118,'[5]cells down 02052026 8h50'!$B:$B,'[5]cells down 02052026 8h50'!$R:$R,"")</f>
        <v/>
      </c>
      <c r="AV1118" s="24" t="str">
        <f>_xlfn.XLOOKUP(B1118,'[5]cells down 02052026 13h50'!$B:$B,'[5]cells down 02052026 13h50'!$R:$R,"")</f>
        <v/>
      </c>
      <c r="AW1118" s="24" t="str">
        <f>_xlfn.XLOOKUP(B1118,'[5]cells down 02052026 13h50'!$B:$B,'[5]cells down 02052026 13h50'!$R:$R,"")</f>
        <v/>
      </c>
      <c r="AX1118" s="24" t="str">
        <f>_xlfn.XLOOKUP(B1118,'[6]cell downs 03052026 8h40 '!$B:$B,'[6]cell downs 03052026 8h40 '!$R:$R,"")</f>
        <v/>
      </c>
      <c r="AY1118" s="24" t="str">
        <f>_xlfn.XLOOKUP(B1118,'[7]ALL SITES DOWN'!$D:$D,'[7]ALL SITES DOWN'!$J:$J,"")</f>
        <v/>
      </c>
      <c r="AZ1118" s="24" t="str">
        <f>_xlfn.XLOOKUP(B1118,'[8]ALL SITES DOWN'!$D:$D,'[8]ALL SITES DOWN'!$J:$J,"")</f>
        <v/>
      </c>
      <c r="BA1118" s="9" t="str">
        <f>_xlfn.XLOOKUP(B1118,[9]sheet1!$AC:$AC,[9]sheet1!$AF:$AF,"")</f>
        <v/>
      </c>
      <c r="BB1118" s="14" t="s">
        <v>5537</v>
      </c>
      <c r="BC1118" s="14" t="s">
        <v>5537</v>
      </c>
      <c r="BD1118" s="14" t="str">
        <f>_xlfn.XLOOKUP(B1118,'[10]cell downs 18042026 17h'!$B:$B,'[10]cell downs 18042026 17h'!$B:$B,"")</f>
        <v/>
      </c>
      <c r="BE1118" s="14" t="str">
        <f>_xlfn.XLOOKUP(B1118,'[11]Cells Huawei 19042026 15h'!$B:$B,'[11]Cells Huawei 19042026 15h'!$B:$B,"")</f>
        <v/>
      </c>
      <c r="BF1118" s="9" t="str">
        <f>_xlfn.XLOOKUP(B1118,'[12]cells down 19042026 9H40'!$B:$B,'[12]cells down 19042026 9H40'!$B:$B,"")</f>
        <v/>
      </c>
      <c r="BG1118" s="9" t="s">
        <v>2407</v>
      </c>
      <c r="BH1118" s="9" t="s">
        <v>5537</v>
      </c>
    </row>
    <row r="1119" spans="1:60" s="9" customFormat="1" x14ac:dyDescent="0.3">
      <c r="A1119" s="1" t="s">
        <v>67</v>
      </c>
      <c r="B1119" s="8" t="s">
        <v>68</v>
      </c>
      <c r="C1119" s="3" t="str">
        <f>_xlfn.XLOOKUP(B1119,'[1]daily break down'!$D:$D,'[1]daily break down'!$E:$E,"")</f>
        <v>CENTRE</v>
      </c>
      <c r="D1119" s="1" t="s">
        <v>11</v>
      </c>
      <c r="E1119" s="1" t="s">
        <v>12</v>
      </c>
      <c r="F1119" s="3" t="s">
        <v>69</v>
      </c>
      <c r="G1119" s="1" t="s">
        <v>70</v>
      </c>
      <c r="H1119" s="42" t="str">
        <f>_xlfn.XLOOKUP(B1119,[2]CALCULATION!$B:$B,[2]CALCULATION!$H:$H,"")</f>
        <v>ZTE</v>
      </c>
      <c r="I1119" s="34">
        <v>1.6935298616283279</v>
      </c>
      <c r="J1119" s="34">
        <v>0.74627318203479831</v>
      </c>
      <c r="K1119" s="34">
        <v>0</v>
      </c>
      <c r="L1119" s="34">
        <v>0</v>
      </c>
      <c r="M1119" s="34">
        <v>0</v>
      </c>
      <c r="N1119" s="34">
        <v>0</v>
      </c>
      <c r="O1119" s="34">
        <v>3.7411930383268692</v>
      </c>
      <c r="P1119" s="34">
        <v>1.3821293942065958</v>
      </c>
      <c r="Q1119" s="34">
        <v>0</v>
      </c>
      <c r="R1119" s="34">
        <v>0</v>
      </c>
      <c r="S1119" s="35">
        <v>2.9078311688682272</v>
      </c>
      <c r="T1119" s="35">
        <v>1.3347950963522275</v>
      </c>
      <c r="U1119" s="35">
        <v>0</v>
      </c>
      <c r="V1119" s="35">
        <v>0</v>
      </c>
      <c r="W1119" s="35">
        <v>1.3347950963522275</v>
      </c>
      <c r="X1119" s="35">
        <v>0</v>
      </c>
      <c r="Y1119" s="35">
        <v>0</v>
      </c>
      <c r="Z1119" s="35">
        <v>0</v>
      </c>
      <c r="AA1119" s="35">
        <v>0</v>
      </c>
      <c r="AB1119" s="35">
        <v>0</v>
      </c>
      <c r="AC1119" s="35">
        <v>0</v>
      </c>
      <c r="AD1119" s="35">
        <v>0</v>
      </c>
      <c r="AE1119" s="58" t="s">
        <v>5560</v>
      </c>
      <c r="AF1119" s="58"/>
      <c r="AG1119" s="57" t="str" cm="1">
        <f t="array" ref="AG1119">IFERROR(_xlfn.IFS(
AI1119="MPR ISSUE","PDH",
AI1119="BSS Hardware Issue","BSS",
AI1119="Sites strategiques, MLL, Pylone, etc.","ENVTECH",
AI1119="AKTIVCO DEFAUT GE &amp; POWER Cabinet","AKTIVCO",
AI1119="AKTIVCO Coupure ENEO &amp; Baisse de tension","AKTIVCO GRID ONLY",
AI1119="Coupure ENEO &amp; Baisse de tension","IHS GRID ONLY",
AI1119="Defaut GE &amp; POWER Cabinet","IHS",
AI1119="Sharing","Partners",
AI1119="Sites strategiques &amp; DataCenter","SST &amp; DC",
AI1119="Exclu","Exclu",
AI1119="SAT","SAT",
AI1119="SPARE-ISSUE","SPARE-ISSUE",
AI1119="Fiber CAmtel","TRANS_FO_CAMTEL",
AI1119="Fiber AOF","Fiber AOF",
AI1119="Projet OCM (HUAWEI)","TRAVAUX-HUAWEI",
AI1119="Projet OCM (NOKIA)","TRAVAUX-NOKIA",
AI1119="ACCESS-ISSUE","ACCESS-ISSUE",
AI1119="Projet OCM (ZTE, NOKIA, autres projets)","TRAVAUX OCM",
AI1119="No root CAuse","No root cause",
AI1119="ODU HS","PDH",
AI1119="IP &amp; VLAN","PDH",
AI1119="Warehouse HUAWEI","SPARE-ISSUE",
AI1119="SPARE-HS","SPARE-ISSUE",
AI1119="Power Telco","BSS",AI1119="no impacts","no impacts"
),"")</f>
        <v>no impacts</v>
      </c>
      <c r="AH1119" s="57" t="str" cm="1">
        <f t="array" ref="AH1119">IFERROR(_xlfn.IFS(
AI1119="MPR ISSUE","TX ISSUE",
AI1119="BSS Hardware Issue","RAN ISSUE",
AI1119="Sites strategiques, MLL, Pylone, etc.","ENVTECH",
AI1119="AKTIVCO DEFAUT GE &amp; POWER Cabinet","POWER ISSUE",
AI1119="AKTIVCO Coupure ENEO &amp; Baisse de tension","POWER ISSUE",
AI1119="Coupure ENEO &amp; Baisse de tension","POWER ISSUE",
AI1119="Defaut GE &amp; POWER Cabinet","POWER ISSUE",
AI1119="Sharing","POWER ISSUE",
AI1119="Sites strategiques &amp; DataCenter","POWER ISSUE",
AI1119="Exclu","Exclu",
AI1119="SAT","TX ISSUE",
AI1119="SPARE-ISSUE","SPARE-ISSUE",
AI1119="Fiber CAmtel","TX ISSUE",
AI1119="Fiber AOF","TX ISSUE",
AI1119="Projet OCM (HUAWEI)","TRAVAUX-HUAWEI",
AI1119="Projet OCM (NOKIA)","TRAVAUX -NOKIA",
AI1119="ACCESS-ISSUE","ACCESS-ISSUE",
AI1119="Projet OCM (ZTE, NOKIA, autres projets)","TRAVAUX OCM",
AI1119="No root CAuse","No root cause",
AI1119="ODU HS","TX ISSUE",
AI1119="IP &amp; VLAN","TX ISSUE",
AI1119="Warehouse HUAWEI","SPARE-ISSUE",
AI1119="SPARE-HS","SPARE-ISSUE",
AI1119="Power Telco","RAN ISSUE",AI1119="no impacts","no impacts"
),"")</f>
        <v>no impacts</v>
      </c>
      <c r="AI1119" s="85" t="s">
        <v>5998</v>
      </c>
      <c r="AJ1119" s="57" t="str" cm="1">
        <f t="array" ref="AJ1119">IFERROR(_xlfn.IFS(
AI1119="MPR ISSUE","ACTIVE",
AI1119="BSS Hardware Issue","ACTIVE",
AI1119="Sites strategiques, MLL, Pylone, etc.","PASSIVE",
AI1119="AKTIVCO DEFAUT GE &amp; POWER Cabinet","PASSIVE",
AI1119="AKTIVCO Coupure ENEO &amp; Baisse de tension","PASSIVE",
AI1119="Coupure ENEO &amp; Baisse de tension","PASSIVE",
AI1119="Defaut GE &amp; POWER Cabinet","PASSIVE",
AI1119="Sharing","PASSIVE",
AI1119="Sites strategiques &amp; DataCenter","PASSIVE",
AI1119="Exclu","Exclu",
AI1119="SAT","ACTIVE",
AI1119="SPARE-ISSUE","SPARE-ISSUE",
AI1119="Fiber CAmtel","ACTIVE",
AI1119="Fiber AOF","ACTIVE",
AI1119="Projet OCM (HUAWEI)","PLANNED WORKS",
AI1119="Projet OCM (NOKIA)","PLANNED WORKS",
AI1119="ACCESS-ISSUE","ACCESS-ISSUE",
AI1119="Projet OCM (ZTE, NOKIA, autres projets)","PLANNED WORKS",
AI1119="No root CAuse","No root cause",
AI1119="ODU HS","ACTIVE",
AI1119="IP &amp; VLAN","ACTIVE",
AI1119="Warehouse HUAWEI","SPARE-ISSUE",
AI1119="SPARE-HS","SPARE-ISSUE",
AI1119="Power Telco","ACTIVE", AI1119="no impacts","no impacts"
),"")</f>
        <v>no impacts</v>
      </c>
      <c r="AK1119" s="23" t="s">
        <v>5537</v>
      </c>
      <c r="AL1119" s="23" t="str">
        <f t="shared" si="30"/>
        <v>SUD_227</v>
      </c>
      <c r="AN1119" s="9" t="s">
        <v>5537</v>
      </c>
      <c r="AO1119" s="23" t="str">
        <f>_xlfn.XLOOKUP(B1119,'INCIDENT-05-03-2026'!E:E,'INCIDENT-05-03-2026'!F:F,"")</f>
        <v/>
      </c>
      <c r="AP1119" s="7" t="s">
        <v>5537</v>
      </c>
      <c r="AQ1119" s="6"/>
      <c r="AR1119" s="7"/>
      <c r="AS1119" s="3" t="str">
        <f>_xlfn.XLOOKUP(B1119,'[3]tt num | region | site id'!$C:$C,'[3]tt num | region | site id'!$Q:$Q,"")</f>
        <v/>
      </c>
      <c r="AT1119" s="24" t="str">
        <f>_xlfn.XLOOKUP(B1119,'[4]Cells Huawei 03052026 12h'!$B:$B,'[4]Cells Huawei 03052026 12h'!$T:$T,"")</f>
        <v/>
      </c>
      <c r="AU1119" s="24" t="str">
        <f>_xlfn.XLOOKUP(B1119,'[5]cells down 02052026 8h50'!$B:$B,'[5]cells down 02052026 8h50'!$R:$R,"")</f>
        <v/>
      </c>
      <c r="AV1119" s="24" t="str">
        <f>_xlfn.XLOOKUP(B1119,'[5]cells down 02052026 13h50'!$B:$B,'[5]cells down 02052026 13h50'!$R:$R,"")</f>
        <v/>
      </c>
      <c r="AW1119" s="24" t="str">
        <f>_xlfn.XLOOKUP(B1119,'[5]cells down 02052026 13h50'!$B:$B,'[5]cells down 02052026 13h50'!$R:$R,"")</f>
        <v/>
      </c>
      <c r="AX1119" s="24" t="str">
        <f>_xlfn.XLOOKUP(B1119,'[6]cell downs 03052026 8h40 '!$B:$B,'[6]cell downs 03052026 8h40 '!$R:$R,"")</f>
        <v/>
      </c>
      <c r="AY1119" s="24" t="str">
        <f>_xlfn.XLOOKUP(B1119,'[7]ALL SITES DOWN'!$D:$D,'[7]ALL SITES DOWN'!$J:$J,"")</f>
        <v/>
      </c>
      <c r="AZ1119" s="24" t="str">
        <f>_xlfn.XLOOKUP(B1119,'[8]ALL SITES DOWN'!$D:$D,'[8]ALL SITES DOWN'!$J:$J,"")</f>
        <v/>
      </c>
      <c r="BA1119" s="9" t="str">
        <f>_xlfn.XLOOKUP(B1119,[9]sheet1!$AC:$AC,[9]sheet1!$AF:$AF,"")</f>
        <v/>
      </c>
      <c r="BB1119" s="14" t="s">
        <v>5537</v>
      </c>
      <c r="BC1119" s="14" t="s">
        <v>5537</v>
      </c>
      <c r="BD1119" s="14" t="str">
        <f>_xlfn.XLOOKUP(B1119,'[10]cell downs 18042026 17h'!$B:$B,'[10]cell downs 18042026 17h'!$B:$B,"")</f>
        <v/>
      </c>
      <c r="BE1119" s="14" t="str">
        <f>_xlfn.XLOOKUP(B1119,'[11]Cells Huawei 19042026 15h'!$B:$B,'[11]Cells Huawei 19042026 15h'!$B:$B,"")</f>
        <v/>
      </c>
      <c r="BF1119" s="9" t="str">
        <f>_xlfn.XLOOKUP(B1119,'[12]cells down 19042026 9H40'!$B:$B,'[12]cells down 19042026 9H40'!$B:$B,"")</f>
        <v/>
      </c>
      <c r="BG1119" s="9" t="s">
        <v>68</v>
      </c>
      <c r="BH1119" s="9" t="s">
        <v>5537</v>
      </c>
    </row>
    <row r="1120" spans="1:60" s="9" customFormat="1" x14ac:dyDescent="0.3">
      <c r="A1120" s="1" t="s">
        <v>1155</v>
      </c>
      <c r="B1120" s="8" t="s">
        <v>1156</v>
      </c>
      <c r="C1120" s="3" t="str">
        <f>_xlfn.XLOOKUP(B1120,'[1]daily break down'!$D:$D,'[1]daily break down'!$E:$E,"")</f>
        <v>EXTREME-NORD</v>
      </c>
      <c r="D1120" s="1" t="s">
        <v>11</v>
      </c>
      <c r="E1120" s="1" t="s">
        <v>12</v>
      </c>
      <c r="F1120" s="3" t="s">
        <v>55</v>
      </c>
      <c r="G1120" s="1" t="s">
        <v>1157</v>
      </c>
      <c r="H1120" s="41" t="str">
        <f>_xlfn.XLOOKUP(B1120,[2]CALCULATION!$B:$B,[2]CALCULATION!$H:$H,"")</f>
        <v>NOKIA</v>
      </c>
      <c r="I1120" s="34">
        <v>0</v>
      </c>
      <c r="J1120" s="34">
        <v>0</v>
      </c>
      <c r="K1120" s="34">
        <v>0.35883133432357295</v>
      </c>
      <c r="L1120" s="34">
        <v>0</v>
      </c>
      <c r="M1120" s="34">
        <v>1.1593471824815857E-2</v>
      </c>
      <c r="N1120" s="34">
        <v>1.5160693924757608E-3</v>
      </c>
      <c r="O1120" s="34">
        <v>0.49213282325302071</v>
      </c>
      <c r="P1120" s="34">
        <v>0</v>
      </c>
      <c r="Q1120" s="34">
        <v>0</v>
      </c>
      <c r="R1120" s="34">
        <v>1.6944304974729593E-3</v>
      </c>
      <c r="S1120" s="35">
        <v>0</v>
      </c>
      <c r="T1120" s="35">
        <v>22653.888188612375</v>
      </c>
      <c r="U1120" s="35">
        <v>0</v>
      </c>
      <c r="V1120" s="35">
        <v>0</v>
      </c>
      <c r="W1120" s="35">
        <v>1.3150744524305926</v>
      </c>
      <c r="X1120" s="35">
        <v>0</v>
      </c>
      <c r="Y1120" s="35">
        <v>0</v>
      </c>
      <c r="Z1120" s="35">
        <v>0</v>
      </c>
      <c r="AA1120" s="35">
        <v>0</v>
      </c>
      <c r="AB1120" s="35">
        <v>0</v>
      </c>
      <c r="AC1120" s="35">
        <v>0</v>
      </c>
      <c r="AD1120" s="35">
        <v>0</v>
      </c>
      <c r="AE1120" s="58" t="s">
        <v>5603</v>
      </c>
      <c r="AF1120" s="58"/>
      <c r="AG1120" s="57" t="str" cm="1">
        <f t="array" ref="AG1120">IFERROR(_xlfn.IFS(
AI1120="MPR ISSUE","PDH",
AI1120="BSS Hardware Issue","BSS",
AI1120="Sites strategiques, MLL, Pylone, etc.","ENVTECH",
AI1120="AKTIVCO DEFAUT GE &amp; POWER Cabinet","AKTIVCO",
AI1120="AKTIVCO Coupure ENEO &amp; Baisse de tension","AKTIVCO GRID ONLY",
AI1120="Coupure ENEO &amp; Baisse de tension","IHS GRID ONLY",
AI1120="Defaut GE &amp; POWER Cabinet","IHS",
AI1120="Sharing","Partners",
AI1120="Sites strategiques &amp; DataCenter","SST &amp; DC",
AI1120="Exclu","Exclu",
AI1120="SAT","SAT",
AI1120="SPARE-ISSUE","SPARE-ISSUE",
AI1120="Fiber CAmtel","TRANS_FO_CAMTEL",
AI1120="Fiber AOF","Fiber AOF",
AI1120="Projet OCM (HUAWEI)","TRAVAUX-HUAWEI",
AI1120="Projet OCM (NOKIA)","TRAVAUX-NOKIA",
AI1120="ACCESS-ISSUE","ACCESS-ISSUE",
AI1120="Projet OCM (ZTE, NOKIA, autres projets)","TRAVAUX OCM",
AI1120="No root CAuse","No root cause",
AI1120="ODU HS","PDH",
AI1120="IP &amp; VLAN","PDH",
AI1120="Warehouse HUAWEI","SPARE-ISSUE",
AI1120="SPARE-HS","SPARE-ISSUE",
AI1120="Power Telco","BSS",AI1120="no impacts","no impacts"
),"")</f>
        <v>no impacts</v>
      </c>
      <c r="AH1120" s="57" t="str" cm="1">
        <f t="array" ref="AH1120">IFERROR(_xlfn.IFS(
AI1120="MPR ISSUE","TX ISSUE",
AI1120="BSS Hardware Issue","RAN ISSUE",
AI1120="Sites strategiques, MLL, Pylone, etc.","ENVTECH",
AI1120="AKTIVCO DEFAUT GE &amp; POWER Cabinet","POWER ISSUE",
AI1120="AKTIVCO Coupure ENEO &amp; Baisse de tension","POWER ISSUE",
AI1120="Coupure ENEO &amp; Baisse de tension","POWER ISSUE",
AI1120="Defaut GE &amp; POWER Cabinet","POWER ISSUE",
AI1120="Sharing","POWER ISSUE",
AI1120="Sites strategiques &amp; DataCenter","POWER ISSUE",
AI1120="Exclu","Exclu",
AI1120="SAT","TX ISSUE",
AI1120="SPARE-ISSUE","SPARE-ISSUE",
AI1120="Fiber CAmtel","TX ISSUE",
AI1120="Fiber AOF","TX ISSUE",
AI1120="Projet OCM (HUAWEI)","TRAVAUX-HUAWEI",
AI1120="Projet OCM (NOKIA)","TRAVAUX -NOKIA",
AI1120="ACCESS-ISSUE","ACCESS-ISSUE",
AI1120="Projet OCM (ZTE, NOKIA, autres projets)","TRAVAUX OCM",
AI1120="No root CAuse","No root cause",
AI1120="ODU HS","TX ISSUE",
AI1120="IP &amp; VLAN","TX ISSUE",
AI1120="Warehouse HUAWEI","SPARE-ISSUE",
AI1120="SPARE-HS","SPARE-ISSUE",
AI1120="Power Telco","RAN ISSUE",AI1120="no impacts","no impacts"
),"")</f>
        <v>no impacts</v>
      </c>
      <c r="AI1120" s="85" t="s">
        <v>5998</v>
      </c>
      <c r="AJ1120" s="57" t="str" cm="1">
        <f t="array" ref="AJ1120">IFERROR(_xlfn.IFS(
AI1120="MPR ISSUE","ACTIVE",
AI1120="BSS Hardware Issue","ACTIVE",
AI1120="Sites strategiques, MLL, Pylone, etc.","PASSIVE",
AI1120="AKTIVCO DEFAUT GE &amp; POWER Cabinet","PASSIVE",
AI1120="AKTIVCO Coupure ENEO &amp; Baisse de tension","PASSIVE",
AI1120="Coupure ENEO &amp; Baisse de tension","PASSIVE",
AI1120="Defaut GE &amp; POWER Cabinet","PASSIVE",
AI1120="Sharing","PASSIVE",
AI1120="Sites strategiques &amp; DataCenter","PASSIVE",
AI1120="Exclu","Exclu",
AI1120="SAT","ACTIVE",
AI1120="SPARE-ISSUE","SPARE-ISSUE",
AI1120="Fiber CAmtel","ACTIVE",
AI1120="Fiber AOF","ACTIVE",
AI1120="Projet OCM (HUAWEI)","PLANNED WORKS",
AI1120="Projet OCM (NOKIA)","PLANNED WORKS",
AI1120="ACCESS-ISSUE","ACCESS-ISSUE",
AI1120="Projet OCM (ZTE, NOKIA, autres projets)","PLANNED WORKS",
AI1120="No root CAuse","No root cause",
AI1120="ODU HS","ACTIVE",
AI1120="IP &amp; VLAN","ACTIVE",
AI1120="Warehouse HUAWEI","SPARE-ISSUE",
AI1120="SPARE-HS","SPARE-ISSUE",
AI1120="Power Telco","ACTIVE", AI1120="no impacts","no impacts"
),"")</f>
        <v>no impacts</v>
      </c>
      <c r="AK1120" s="23" t="s">
        <v>5537</v>
      </c>
      <c r="AL1120" s="23" t="str">
        <f t="shared" si="30"/>
        <v>EXN_019</v>
      </c>
      <c r="AN1120" s="9" t="s">
        <v>5537</v>
      </c>
      <c r="AO1120" s="23" t="str">
        <f>_xlfn.XLOOKUP(B1120,'INCIDENT-05-03-2026'!E:E,'INCIDENT-05-03-2026'!F:F,"")</f>
        <v/>
      </c>
      <c r="AP1120" s="7" t="s">
        <v>5537</v>
      </c>
      <c r="AQ1120" s="6"/>
      <c r="AR1120" s="7"/>
      <c r="AS1120" s="3" t="str">
        <f>_xlfn.XLOOKUP(B1120,'[3]tt num | region | site id'!$C:$C,'[3]tt num | region | site id'!$Q:$Q,"")</f>
        <v/>
      </c>
      <c r="AT1120" s="24" t="str">
        <f>_xlfn.XLOOKUP(B1120,'[4]Cells Huawei 03052026 12h'!$B:$B,'[4]Cells Huawei 03052026 12h'!$T:$T,"")</f>
        <v/>
      </c>
      <c r="AU1120" s="24" t="str">
        <f>_xlfn.XLOOKUP(B1120,'[5]cells down 02052026 8h50'!$B:$B,'[5]cells down 02052026 8h50'!$R:$R,"")</f>
        <v/>
      </c>
      <c r="AV1120" s="24" t="str">
        <f>_xlfn.XLOOKUP(B1120,'[5]cells down 02052026 13h50'!$B:$B,'[5]cells down 02052026 13h50'!$R:$R,"")</f>
        <v/>
      </c>
      <c r="AW1120" s="24" t="str">
        <f>_xlfn.XLOOKUP(B1120,'[5]cells down 02052026 13h50'!$B:$B,'[5]cells down 02052026 13h50'!$R:$R,"")</f>
        <v/>
      </c>
      <c r="AX1120" s="24" t="str">
        <f>_xlfn.XLOOKUP(B1120,'[6]cell downs 03052026 8h40 '!$B:$B,'[6]cell downs 03052026 8h40 '!$R:$R,"")</f>
        <v/>
      </c>
      <c r="AY1120" s="24" t="str">
        <f>_xlfn.XLOOKUP(B1120,'[7]ALL SITES DOWN'!$D:$D,'[7]ALL SITES DOWN'!$J:$J,"")</f>
        <v/>
      </c>
      <c r="AZ1120" s="24" t="str">
        <f>_xlfn.XLOOKUP(B1120,'[8]ALL SITES DOWN'!$D:$D,'[8]ALL SITES DOWN'!$J:$J,"")</f>
        <v/>
      </c>
      <c r="BA1120" s="9" t="str">
        <f>_xlfn.XLOOKUP(B1120,[9]sheet1!$AC:$AC,[9]sheet1!$AF:$AF,"")</f>
        <v/>
      </c>
      <c r="BB1120" s="14" t="s">
        <v>5537</v>
      </c>
      <c r="BC1120" s="14" t="s">
        <v>5537</v>
      </c>
      <c r="BD1120" s="14" t="str">
        <f>_xlfn.XLOOKUP(B1120,'[10]cell downs 18042026 17h'!$B:$B,'[10]cell downs 18042026 17h'!$B:$B,"")</f>
        <v/>
      </c>
      <c r="BE1120" s="14" t="str">
        <f>_xlfn.XLOOKUP(B1120,'[11]Cells Huawei 19042026 15h'!$B:$B,'[11]Cells Huawei 19042026 15h'!$B:$B,"")</f>
        <v/>
      </c>
      <c r="BF1120" s="9" t="str">
        <f>_xlfn.XLOOKUP(B1120,'[12]cells down 19042026 9H40'!$B:$B,'[12]cells down 19042026 9H40'!$B:$B,"")</f>
        <v/>
      </c>
      <c r="BG1120" s="9" t="s">
        <v>1156</v>
      </c>
      <c r="BH1120" s="9" t="s">
        <v>12</v>
      </c>
    </row>
    <row r="1121" spans="1:60" s="9" customFormat="1" x14ac:dyDescent="0.3">
      <c r="A1121" s="1" t="s">
        <v>2079</v>
      </c>
      <c r="B1121" s="8" t="s">
        <v>2080</v>
      </c>
      <c r="C1121" s="3" t="str">
        <f>_xlfn.XLOOKUP(B1121,'[1]daily break down'!$D:$D,'[1]daily break down'!$E:$E,"")</f>
        <v>EXTREME-NORD</v>
      </c>
      <c r="D1121" s="1" t="s">
        <v>21</v>
      </c>
      <c r="E1121" s="1" t="s">
        <v>122</v>
      </c>
      <c r="F1121" s="3" t="s">
        <v>55</v>
      </c>
      <c r="G1121" s="1" t="s">
        <v>2081</v>
      </c>
      <c r="H1121" s="41" t="str">
        <f>_xlfn.XLOOKUP(B1121,[2]CALCULATION!$B:$B,[2]CALCULATION!$H:$H,"")</f>
        <v>NOKIA</v>
      </c>
      <c r="I1121" s="34">
        <v>0</v>
      </c>
      <c r="J1121" s="34">
        <v>0</v>
      </c>
      <c r="K1121" s="34">
        <v>0.35418919662889159</v>
      </c>
      <c r="L1121" s="34">
        <v>0</v>
      </c>
      <c r="M1121" s="34">
        <v>0</v>
      </c>
      <c r="N1121" s="34">
        <v>1.6052499449744453E-3</v>
      </c>
      <c r="O1121" s="34">
        <v>0.4909985947913838</v>
      </c>
      <c r="P1121" s="34">
        <v>0</v>
      </c>
      <c r="Q1121" s="34">
        <v>0</v>
      </c>
      <c r="R1121" s="34">
        <v>0</v>
      </c>
      <c r="S1121" s="35">
        <v>0</v>
      </c>
      <c r="T1121" s="35">
        <v>22649.032991755914</v>
      </c>
      <c r="U1121" s="35">
        <v>0</v>
      </c>
      <c r="V1121" s="35">
        <v>0</v>
      </c>
      <c r="W1121" s="35">
        <v>1.3145572454818086</v>
      </c>
      <c r="X1121" s="35">
        <v>0</v>
      </c>
      <c r="Y1121" s="35">
        <v>0</v>
      </c>
      <c r="Z1121" s="35">
        <v>0</v>
      </c>
      <c r="AA1121" s="35">
        <v>0</v>
      </c>
      <c r="AB1121" s="35">
        <v>0</v>
      </c>
      <c r="AC1121" s="35">
        <v>0</v>
      </c>
      <c r="AD1121" s="35">
        <v>0</v>
      </c>
      <c r="AE1121" s="58" t="s">
        <v>5603</v>
      </c>
      <c r="AF1121" s="58"/>
      <c r="AG1121" s="57" t="str" cm="1">
        <f t="array" ref="AG1121">IFERROR(_xlfn.IFS(
AI1121="MPR ISSUE","PDH",
AI1121="BSS Hardware Issue","BSS",
AI1121="Sites strategiques, MLL, Pylone, etc.","ENVTECH",
AI1121="AKTIVCO DEFAUT GE &amp; POWER Cabinet","AKTIVCO",
AI1121="AKTIVCO Coupure ENEO &amp; Baisse de tension","AKTIVCO GRID ONLY",
AI1121="Coupure ENEO &amp; Baisse de tension","IHS GRID ONLY",
AI1121="Defaut GE &amp; POWER Cabinet","IHS",
AI1121="Sharing","Partners",
AI1121="Sites strategiques &amp; DataCenter","SST &amp; DC",
AI1121="Exclu","Exclu",
AI1121="SAT","SAT",
AI1121="SPARE-ISSUE","SPARE-ISSUE",
AI1121="Fiber CAmtel","TRANS_FO_CAMTEL",
AI1121="Fiber AOF","Fiber AOF",
AI1121="Projet OCM (HUAWEI)","TRAVAUX-HUAWEI",
AI1121="Projet OCM (NOKIA)","TRAVAUX-NOKIA",
AI1121="ACCESS-ISSUE","ACCESS-ISSUE",
AI1121="Projet OCM (ZTE, NOKIA, autres projets)","TRAVAUX OCM",
AI1121="No root CAuse","No root cause",
AI1121="ODU HS","PDH",
AI1121="IP &amp; VLAN","PDH",
AI1121="Warehouse HUAWEI","SPARE-ISSUE",
AI1121="SPARE-HS","SPARE-ISSUE",
AI1121="Power Telco","BSS",AI1121="no impacts","no impacts"
),"")</f>
        <v>no impacts</v>
      </c>
      <c r="AH1121" s="57" t="str" cm="1">
        <f t="array" ref="AH1121">IFERROR(_xlfn.IFS(
AI1121="MPR ISSUE","TX ISSUE",
AI1121="BSS Hardware Issue","RAN ISSUE",
AI1121="Sites strategiques, MLL, Pylone, etc.","ENVTECH",
AI1121="AKTIVCO DEFAUT GE &amp; POWER Cabinet","POWER ISSUE",
AI1121="AKTIVCO Coupure ENEO &amp; Baisse de tension","POWER ISSUE",
AI1121="Coupure ENEO &amp; Baisse de tension","POWER ISSUE",
AI1121="Defaut GE &amp; POWER Cabinet","POWER ISSUE",
AI1121="Sharing","POWER ISSUE",
AI1121="Sites strategiques &amp; DataCenter","POWER ISSUE",
AI1121="Exclu","Exclu",
AI1121="SAT","TX ISSUE",
AI1121="SPARE-ISSUE","SPARE-ISSUE",
AI1121="Fiber CAmtel","TX ISSUE",
AI1121="Fiber AOF","TX ISSUE",
AI1121="Projet OCM (HUAWEI)","TRAVAUX-HUAWEI",
AI1121="Projet OCM (NOKIA)","TRAVAUX -NOKIA",
AI1121="ACCESS-ISSUE","ACCESS-ISSUE",
AI1121="Projet OCM (ZTE, NOKIA, autres projets)","TRAVAUX OCM",
AI1121="No root CAuse","No root cause",
AI1121="ODU HS","TX ISSUE",
AI1121="IP &amp; VLAN","TX ISSUE",
AI1121="Warehouse HUAWEI","SPARE-ISSUE",
AI1121="SPARE-HS","SPARE-ISSUE",
AI1121="Power Telco","RAN ISSUE",AI1121="no impacts","no impacts"
),"")</f>
        <v>no impacts</v>
      </c>
      <c r="AI1121" s="85" t="s">
        <v>5998</v>
      </c>
      <c r="AJ1121" s="57" t="str" cm="1">
        <f t="array" ref="AJ1121">IFERROR(_xlfn.IFS(
AI1121="MPR ISSUE","ACTIVE",
AI1121="BSS Hardware Issue","ACTIVE",
AI1121="Sites strategiques, MLL, Pylone, etc.","PASSIVE",
AI1121="AKTIVCO DEFAUT GE &amp; POWER Cabinet","PASSIVE",
AI1121="AKTIVCO Coupure ENEO &amp; Baisse de tension","PASSIVE",
AI1121="Coupure ENEO &amp; Baisse de tension","PASSIVE",
AI1121="Defaut GE &amp; POWER Cabinet","PASSIVE",
AI1121="Sharing","PASSIVE",
AI1121="Sites strategiques &amp; DataCenter","PASSIVE",
AI1121="Exclu","Exclu",
AI1121="SAT","ACTIVE",
AI1121="SPARE-ISSUE","SPARE-ISSUE",
AI1121="Fiber CAmtel","ACTIVE",
AI1121="Fiber AOF","ACTIVE",
AI1121="Projet OCM (HUAWEI)","PLANNED WORKS",
AI1121="Projet OCM (NOKIA)","PLANNED WORKS",
AI1121="ACCESS-ISSUE","ACCESS-ISSUE",
AI1121="Projet OCM (ZTE, NOKIA, autres projets)","PLANNED WORKS",
AI1121="No root CAuse","No root cause",
AI1121="ODU HS","ACTIVE",
AI1121="IP &amp; VLAN","ACTIVE",
AI1121="Warehouse HUAWEI","SPARE-ISSUE",
AI1121="SPARE-HS","SPARE-ISSUE",
AI1121="Power Telco","ACTIVE", AI1121="no impacts","no impacts"
),"")</f>
        <v>no impacts</v>
      </c>
      <c r="AK1121" s="23" t="s">
        <v>5537</v>
      </c>
      <c r="AL1121" s="23" t="str">
        <f t="shared" si="30"/>
        <v>EXN_215</v>
      </c>
      <c r="AN1121" s="9" t="s">
        <v>5537</v>
      </c>
      <c r="AO1121" s="23" t="str">
        <f>_xlfn.XLOOKUP(B1121,'INCIDENT-05-03-2026'!E:E,'INCIDENT-05-03-2026'!F:F,"")</f>
        <v/>
      </c>
      <c r="AP1121" s="7" t="s">
        <v>5537</v>
      </c>
      <c r="AQ1121" s="6"/>
      <c r="AR1121" s="7"/>
      <c r="AS1121" s="3" t="str">
        <f>_xlfn.XLOOKUP(B1121,'[3]tt num | region | site id'!$C:$C,'[3]tt num | region | site id'!$Q:$Q,"")</f>
        <v/>
      </c>
      <c r="AT1121" s="24" t="str">
        <f>_xlfn.XLOOKUP(B1121,'[4]Cells Huawei 03052026 12h'!$B:$B,'[4]Cells Huawei 03052026 12h'!$T:$T,"")</f>
        <v/>
      </c>
      <c r="AU1121" s="24" t="str">
        <f>_xlfn.XLOOKUP(B1121,'[5]cells down 02052026 8h50'!$B:$B,'[5]cells down 02052026 8h50'!$R:$R,"")</f>
        <v/>
      </c>
      <c r="AV1121" s="24" t="str">
        <f>_xlfn.XLOOKUP(B1121,'[5]cells down 02052026 13h50'!$B:$B,'[5]cells down 02052026 13h50'!$R:$R,"")</f>
        <v/>
      </c>
      <c r="AW1121" s="24" t="str">
        <f>_xlfn.XLOOKUP(B1121,'[5]cells down 02052026 13h50'!$B:$B,'[5]cells down 02052026 13h50'!$R:$R,"")</f>
        <v/>
      </c>
      <c r="AX1121" s="24" t="str">
        <f>_xlfn.XLOOKUP(B1121,'[6]cell downs 03052026 8h40 '!$B:$B,'[6]cell downs 03052026 8h40 '!$R:$R,"")</f>
        <v/>
      </c>
      <c r="AY1121" s="24" t="str">
        <f>_xlfn.XLOOKUP(B1121,'[7]ALL SITES DOWN'!$D:$D,'[7]ALL SITES DOWN'!$J:$J,"")</f>
        <v/>
      </c>
      <c r="AZ1121" s="24" t="str">
        <f>_xlfn.XLOOKUP(B1121,'[8]ALL SITES DOWN'!$D:$D,'[8]ALL SITES DOWN'!$J:$J,"")</f>
        <v/>
      </c>
      <c r="BA1121" s="9" t="str">
        <f>_xlfn.XLOOKUP(B1121,[9]sheet1!$AC:$AC,[9]sheet1!$AF:$AF,"")</f>
        <v/>
      </c>
      <c r="BB1121" s="14" t="s">
        <v>5537</v>
      </c>
      <c r="BC1121" s="14" t="s">
        <v>5537</v>
      </c>
      <c r="BD1121" s="14" t="str">
        <f>_xlfn.XLOOKUP(B1121,'[10]cell downs 18042026 17h'!$B:$B,'[10]cell downs 18042026 17h'!$B:$B,"")</f>
        <v/>
      </c>
      <c r="BE1121" s="14" t="str">
        <f>_xlfn.XLOOKUP(B1121,'[11]Cells Huawei 19042026 15h'!$B:$B,'[11]Cells Huawei 19042026 15h'!$B:$B,"")</f>
        <v/>
      </c>
      <c r="BF1121" s="9" t="str">
        <f>_xlfn.XLOOKUP(B1121,'[12]cells down 19042026 9H40'!$B:$B,'[12]cells down 19042026 9H40'!$B:$B,"")</f>
        <v/>
      </c>
      <c r="BG1121" s="9" t="s">
        <v>5537</v>
      </c>
      <c r="BH1121" s="9" t="s">
        <v>5537</v>
      </c>
    </row>
    <row r="1122" spans="1:60" s="9" customFormat="1" x14ac:dyDescent="0.3">
      <c r="A1122" s="1" t="s">
        <v>1357</v>
      </c>
      <c r="B1122" s="1" t="s">
        <v>1358</v>
      </c>
      <c r="C1122" s="3" t="str">
        <f>_xlfn.XLOOKUP(B1122,'[1]daily break down'!$D:$D,'[1]daily break down'!$E:$E,"")</f>
        <v>NORD</v>
      </c>
      <c r="D1122" s="1" t="s">
        <v>11</v>
      </c>
      <c r="E1122" s="1" t="s">
        <v>12</v>
      </c>
      <c r="F1122" s="3" t="s">
        <v>23</v>
      </c>
      <c r="G1122" s="1" t="s">
        <v>1357</v>
      </c>
      <c r="H1122" s="41" t="str">
        <f>_xlfn.XLOOKUP(B1122,[2]CALCULATION!$B:$B,[2]CALCULATION!$H:$H,"")</f>
        <v>NOKIA</v>
      </c>
      <c r="I1122" s="34">
        <v>0.27440856003813824</v>
      </c>
      <c r="J1122" s="34">
        <v>1.7913100101545736</v>
      </c>
      <c r="K1122" s="34">
        <v>1.9410619273638929</v>
      </c>
      <c r="L1122" s="34">
        <v>0.15238514163131733</v>
      </c>
      <c r="M1122" s="34">
        <v>0.19189938535300505</v>
      </c>
      <c r="N1122" s="34">
        <v>5.8859164649063579E-3</v>
      </c>
      <c r="O1122" s="34">
        <v>1.783370505255133</v>
      </c>
      <c r="P1122" s="34">
        <v>0.13050946850434039</v>
      </c>
      <c r="Q1122" s="34">
        <v>0</v>
      </c>
      <c r="R1122" s="34">
        <v>0.83678112409419891</v>
      </c>
      <c r="S1122" s="35">
        <v>0.17772655543285021</v>
      </c>
      <c r="T1122" s="35">
        <v>192613.4289236459</v>
      </c>
      <c r="U1122" s="35">
        <v>1.7415281392201041</v>
      </c>
      <c r="V1122" s="35">
        <v>1.7494939144334163</v>
      </c>
      <c r="W1122" s="35">
        <v>1.3095178660841684</v>
      </c>
      <c r="X1122" s="35">
        <v>0</v>
      </c>
      <c r="Y1122" s="35">
        <v>0</v>
      </c>
      <c r="Z1122" s="35">
        <v>0</v>
      </c>
      <c r="AA1122" s="35">
        <v>0</v>
      </c>
      <c r="AB1122" s="35">
        <v>0</v>
      </c>
      <c r="AC1122" s="35">
        <v>0</v>
      </c>
      <c r="AD1122" s="35">
        <v>0</v>
      </c>
      <c r="AE1122" s="58" t="s">
        <v>5560</v>
      </c>
      <c r="AF1122" s="58"/>
      <c r="AG1122" s="57" t="str" cm="1">
        <f t="array" ref="AG1122">IFERROR(_xlfn.IFS(
AI1122="MPR ISSUE","PDH",
AI1122="BSS Hardware Issue","BSS",
AI1122="Sites strategiques, MLL, Pylone, etc.","ENVTECH",
AI1122="AKTIVCO DEFAUT GE &amp; POWER Cabinet","AKTIVCO",
AI1122="AKTIVCO Coupure ENEO &amp; Baisse de tension","AKTIVCO GRID ONLY",
AI1122="Coupure ENEO &amp; Baisse de tension","IHS GRID ONLY",
AI1122="Defaut GE &amp; POWER Cabinet","IHS",
AI1122="Sharing","Partners",
AI1122="Sites strategiques &amp; DataCenter","SST &amp; DC",
AI1122="Exclu","Exclu",
AI1122="SAT","SAT",
AI1122="SPARE-ISSUE","SPARE-ISSUE",
AI1122="Fiber CAmtel","TRANS_FO_CAMTEL",
AI1122="Fiber AOF","Fiber AOF",
AI1122="Projet OCM (HUAWEI)","TRAVAUX-HUAWEI",
AI1122="Projet OCM (NOKIA)","TRAVAUX-NOKIA",
AI1122="ACCESS-ISSUE","ACCESS-ISSUE",
AI1122="Projet OCM (ZTE, NOKIA, autres projets)","TRAVAUX OCM",
AI1122="No root CAuse","No root cause",
AI1122="ODU HS","PDH",
AI1122="IP &amp; VLAN","PDH",
AI1122="Warehouse HUAWEI","SPARE-ISSUE",
AI1122="SPARE-HS","SPARE-ISSUE",
AI1122="Power Telco","BSS",AI1122="no impacts","no impacts"
),"")</f>
        <v>no impacts</v>
      </c>
      <c r="AH1122" s="57" t="str" cm="1">
        <f t="array" ref="AH1122">IFERROR(_xlfn.IFS(
AI1122="MPR ISSUE","TX ISSUE",
AI1122="BSS Hardware Issue","RAN ISSUE",
AI1122="Sites strategiques, MLL, Pylone, etc.","ENVTECH",
AI1122="AKTIVCO DEFAUT GE &amp; POWER Cabinet","POWER ISSUE",
AI1122="AKTIVCO Coupure ENEO &amp; Baisse de tension","POWER ISSUE",
AI1122="Coupure ENEO &amp; Baisse de tension","POWER ISSUE",
AI1122="Defaut GE &amp; POWER Cabinet","POWER ISSUE",
AI1122="Sharing","POWER ISSUE",
AI1122="Sites strategiques &amp; DataCenter","POWER ISSUE",
AI1122="Exclu","Exclu",
AI1122="SAT","TX ISSUE",
AI1122="SPARE-ISSUE","SPARE-ISSUE",
AI1122="Fiber CAmtel","TX ISSUE",
AI1122="Fiber AOF","TX ISSUE",
AI1122="Projet OCM (HUAWEI)","TRAVAUX-HUAWEI",
AI1122="Projet OCM (NOKIA)","TRAVAUX -NOKIA",
AI1122="ACCESS-ISSUE","ACCESS-ISSUE",
AI1122="Projet OCM (ZTE, NOKIA, autres projets)","TRAVAUX OCM",
AI1122="No root CAuse","No root cause",
AI1122="ODU HS","TX ISSUE",
AI1122="IP &amp; VLAN","TX ISSUE",
AI1122="Warehouse HUAWEI","SPARE-ISSUE",
AI1122="SPARE-HS","SPARE-ISSUE",
AI1122="Power Telco","RAN ISSUE",AI1122="no impacts","no impacts"
),"")</f>
        <v>no impacts</v>
      </c>
      <c r="AI1122" s="85" t="s">
        <v>5998</v>
      </c>
      <c r="AJ1122" s="57" t="str" cm="1">
        <f t="array" ref="AJ1122">IFERROR(_xlfn.IFS(
AI1122="MPR ISSUE","ACTIVE",
AI1122="BSS Hardware Issue","ACTIVE",
AI1122="Sites strategiques, MLL, Pylone, etc.","PASSIVE",
AI1122="AKTIVCO DEFAUT GE &amp; POWER Cabinet","PASSIVE",
AI1122="AKTIVCO Coupure ENEO &amp; Baisse de tension","PASSIVE",
AI1122="Coupure ENEO &amp; Baisse de tension","PASSIVE",
AI1122="Defaut GE &amp; POWER Cabinet","PASSIVE",
AI1122="Sharing","PASSIVE",
AI1122="Sites strategiques &amp; DataCenter","PASSIVE",
AI1122="Exclu","Exclu",
AI1122="SAT","ACTIVE",
AI1122="SPARE-ISSUE","SPARE-ISSUE",
AI1122="Fiber CAmtel","ACTIVE",
AI1122="Fiber AOF","ACTIVE",
AI1122="Projet OCM (HUAWEI)","PLANNED WORKS",
AI1122="Projet OCM (NOKIA)","PLANNED WORKS",
AI1122="ACCESS-ISSUE","ACCESS-ISSUE",
AI1122="Projet OCM (ZTE, NOKIA, autres projets)","PLANNED WORKS",
AI1122="No root CAuse","No root cause",
AI1122="ODU HS","ACTIVE",
AI1122="IP &amp; VLAN","ACTIVE",
AI1122="Warehouse HUAWEI","SPARE-ISSUE",
AI1122="SPARE-HS","SPARE-ISSUE",
AI1122="Power Telco","ACTIVE", AI1122="no impacts","no impacts"
),"")</f>
        <v>no impacts</v>
      </c>
      <c r="AK1122" s="23" t="s">
        <v>5537</v>
      </c>
      <c r="AL1122" s="23" t="str">
        <f t="shared" si="30"/>
        <v>NRD_057</v>
      </c>
      <c r="AN1122" s="9" t="s">
        <v>5537</v>
      </c>
      <c r="AO1122" s="23" t="str">
        <f>_xlfn.XLOOKUP(B1122,'INCIDENT-05-03-2026'!E:E,'INCIDENT-05-03-2026'!F:F,"")</f>
        <v/>
      </c>
      <c r="AP1122" s="7" t="s">
        <v>5537</v>
      </c>
      <c r="AQ1122" s="6"/>
      <c r="AR1122" s="7"/>
      <c r="AS1122" s="3" t="str">
        <f>_xlfn.XLOOKUP(B1122,'[3]tt num | region | site id'!$C:$C,'[3]tt num | region | site id'!$Q:$Q,"")</f>
        <v/>
      </c>
      <c r="AT1122" s="24" t="str">
        <f>_xlfn.XLOOKUP(B1122,'[4]Cells Huawei 03052026 12h'!$B:$B,'[4]Cells Huawei 03052026 12h'!$T:$T,"")</f>
        <v/>
      </c>
      <c r="AU1122" s="24" t="str">
        <f>_xlfn.XLOOKUP(B1122,'[5]cells down 02052026 8h50'!$B:$B,'[5]cells down 02052026 8h50'!$R:$R,"")</f>
        <v/>
      </c>
      <c r="AV1122" s="24" t="str">
        <f>_xlfn.XLOOKUP(B1122,'[5]cells down 02052026 13h50'!$B:$B,'[5]cells down 02052026 13h50'!$R:$R,"")</f>
        <v/>
      </c>
      <c r="AW1122" s="24" t="str">
        <f>_xlfn.XLOOKUP(B1122,'[5]cells down 02052026 13h50'!$B:$B,'[5]cells down 02052026 13h50'!$R:$R,"")</f>
        <v/>
      </c>
      <c r="AX1122" s="24" t="str">
        <f>_xlfn.XLOOKUP(B1122,'[6]cell downs 03052026 8h40 '!$B:$B,'[6]cell downs 03052026 8h40 '!$R:$R,"")</f>
        <v/>
      </c>
      <c r="AY1122" s="24" t="str">
        <f>_xlfn.XLOOKUP(B1122,'[7]ALL SITES DOWN'!$D:$D,'[7]ALL SITES DOWN'!$J:$J,"")</f>
        <v/>
      </c>
      <c r="AZ1122" s="24" t="str">
        <f>_xlfn.XLOOKUP(B1122,'[8]ALL SITES DOWN'!$D:$D,'[8]ALL SITES DOWN'!$J:$J,"")</f>
        <v/>
      </c>
      <c r="BA1122" s="9" t="str">
        <f>_xlfn.XLOOKUP(B1122,[9]sheet1!$AC:$AC,[9]sheet1!$AF:$AF,"")</f>
        <v/>
      </c>
      <c r="BB1122" s="14" t="s">
        <v>5537</v>
      </c>
      <c r="BC1122" s="14" t="s">
        <v>5537</v>
      </c>
      <c r="BD1122" s="14" t="str">
        <f>_xlfn.XLOOKUP(B1122,'[10]cell downs 18042026 17h'!$B:$B,'[10]cell downs 18042026 17h'!$B:$B,"")</f>
        <v/>
      </c>
      <c r="BE1122" s="14" t="str">
        <f>_xlfn.XLOOKUP(B1122,'[11]Cells Huawei 19042026 15h'!$B:$B,'[11]Cells Huawei 19042026 15h'!$B:$B,"")</f>
        <v/>
      </c>
      <c r="BF1122" s="9" t="str">
        <f>_xlfn.XLOOKUP(B1122,'[12]cells down 19042026 9H40'!$B:$B,'[12]cells down 19042026 9H40'!$B:$B,"")</f>
        <v/>
      </c>
      <c r="BG1122" s="9" t="s">
        <v>1358</v>
      </c>
      <c r="BH1122" s="9" t="s">
        <v>594</v>
      </c>
    </row>
    <row r="1123" spans="1:60" s="9" customFormat="1" ht="23.55" customHeight="1" x14ac:dyDescent="0.3">
      <c r="A1123" s="1" t="s">
        <v>4512</v>
      </c>
      <c r="B1123" s="8" t="s">
        <v>4513</v>
      </c>
      <c r="C1123" s="3" t="str">
        <f>_xlfn.XLOOKUP(B1123,'[1]daily break down'!$D:$D,'[1]daily break down'!$E:$E,"")</f>
        <v>Yaounde</v>
      </c>
      <c r="D1123" s="1" t="s">
        <v>11</v>
      </c>
      <c r="E1123" s="1" t="s">
        <v>12</v>
      </c>
      <c r="F1123" s="3" t="s">
        <v>37</v>
      </c>
      <c r="G1123" s="1" t="s">
        <v>38</v>
      </c>
      <c r="H1123" s="42" t="str">
        <f>_xlfn.XLOOKUP(B1123,[2]CALCULATION!$B:$B,[2]CALCULATION!$H:$H,"")</f>
        <v>ZTE</v>
      </c>
      <c r="I1123" s="34">
        <v>0</v>
      </c>
      <c r="J1123" s="34">
        <v>0</v>
      </c>
      <c r="K1123" s="34">
        <v>0</v>
      </c>
      <c r="L1123" s="34">
        <v>0</v>
      </c>
      <c r="M1123" s="34">
        <v>0</v>
      </c>
      <c r="N1123" s="34">
        <v>0</v>
      </c>
      <c r="O1123" s="34">
        <v>0</v>
      </c>
      <c r="P1123" s="34">
        <v>0</v>
      </c>
      <c r="Q1123" s="34">
        <v>0</v>
      </c>
      <c r="R1123" s="34">
        <v>0</v>
      </c>
      <c r="S1123" s="35">
        <v>2.7852685106710813</v>
      </c>
      <c r="T1123" s="35">
        <v>1.1535728655691673</v>
      </c>
      <c r="U1123" s="35">
        <v>0</v>
      </c>
      <c r="V1123" s="35">
        <v>0</v>
      </c>
      <c r="W1123" s="35">
        <v>1.1535728655691673</v>
      </c>
      <c r="X1123" s="35">
        <v>0</v>
      </c>
      <c r="Y1123" s="35">
        <v>0</v>
      </c>
      <c r="Z1123" s="35">
        <v>0</v>
      </c>
      <c r="AA1123" s="35">
        <v>0</v>
      </c>
      <c r="AB1123" s="35">
        <v>0</v>
      </c>
      <c r="AC1123" s="35">
        <v>0</v>
      </c>
      <c r="AD1123" s="35">
        <v>0</v>
      </c>
      <c r="AE1123" s="58" t="s">
        <v>5560</v>
      </c>
      <c r="AF1123" s="58"/>
      <c r="AG1123" s="57" t="str" cm="1">
        <f t="array" ref="AG1123">IFERROR(_xlfn.IFS(
AI1123="MPR ISSUE","PDH",
AI1123="BSS Hardware Issue","BSS",
AI1123="Sites strategiques, MLL, Pylone, etc.","ENVTECH",
AI1123="AKTIVCO DEFAUT GE &amp; POWER Cabinet","AKTIVCO",
AI1123="AKTIVCO Coupure ENEO &amp; Baisse de tension","AKTIVCO GRID ONLY",
AI1123="Coupure ENEO &amp; Baisse de tension","IHS GRID ONLY",
AI1123="Defaut GE &amp; POWER Cabinet","IHS",
AI1123="Sharing","Partners",
AI1123="Sites strategiques &amp; DataCenter","SST &amp; DC",
AI1123="Exclu","Exclu",
AI1123="SAT","SAT",
AI1123="SPARE-ISSUE","SPARE-ISSUE",
AI1123="Fiber CAmtel","TRANS_FO_CAMTEL",
AI1123="Fiber AOF","Fiber AOF",
AI1123="Projet OCM (HUAWEI)","TRAVAUX-HUAWEI",
AI1123="Projet OCM (NOKIA)","TRAVAUX-NOKIA",
AI1123="ACCESS-ISSUE","ACCESS-ISSUE",
AI1123="Projet OCM (ZTE, NOKIA, autres projets)","TRAVAUX OCM",
AI1123="No root CAuse","No root cause",
AI1123="ODU HS","PDH",
AI1123="IP &amp; VLAN","PDH",
AI1123="Warehouse HUAWEI","SPARE-ISSUE",
AI1123="SPARE-HS","SPARE-ISSUE",
AI1123="Power Telco","BSS",AI1123="no impacts","no impacts"
),"")</f>
        <v>no impacts</v>
      </c>
      <c r="AH1123" s="57" t="str" cm="1">
        <f t="array" ref="AH1123">IFERROR(_xlfn.IFS(
AI1123="MPR ISSUE","TX ISSUE",
AI1123="BSS Hardware Issue","RAN ISSUE",
AI1123="Sites strategiques, MLL, Pylone, etc.","ENVTECH",
AI1123="AKTIVCO DEFAUT GE &amp; POWER Cabinet","POWER ISSUE",
AI1123="AKTIVCO Coupure ENEO &amp; Baisse de tension","POWER ISSUE",
AI1123="Coupure ENEO &amp; Baisse de tension","POWER ISSUE",
AI1123="Defaut GE &amp; POWER Cabinet","POWER ISSUE",
AI1123="Sharing","POWER ISSUE",
AI1123="Sites strategiques &amp; DataCenter","POWER ISSUE",
AI1123="Exclu","Exclu",
AI1123="SAT","TX ISSUE",
AI1123="SPARE-ISSUE","SPARE-ISSUE",
AI1123="Fiber CAmtel","TX ISSUE",
AI1123="Fiber AOF","TX ISSUE",
AI1123="Projet OCM (HUAWEI)","TRAVAUX-HUAWEI",
AI1123="Projet OCM (NOKIA)","TRAVAUX -NOKIA",
AI1123="ACCESS-ISSUE","ACCESS-ISSUE",
AI1123="Projet OCM (ZTE, NOKIA, autres projets)","TRAVAUX OCM",
AI1123="No root CAuse","No root cause",
AI1123="ODU HS","TX ISSUE",
AI1123="IP &amp; VLAN","TX ISSUE",
AI1123="Warehouse HUAWEI","SPARE-ISSUE",
AI1123="SPARE-HS","SPARE-ISSUE",
AI1123="Power Telco","RAN ISSUE",AI1123="no impacts","no impacts"
),"")</f>
        <v>no impacts</v>
      </c>
      <c r="AI1123" s="85" t="s">
        <v>5998</v>
      </c>
      <c r="AJ1123" s="57" t="str" cm="1">
        <f t="array" ref="AJ1123">IFERROR(_xlfn.IFS(
AI1123="MPR ISSUE","ACTIVE",
AI1123="BSS Hardware Issue","ACTIVE",
AI1123="Sites strategiques, MLL, Pylone, etc.","PASSIVE",
AI1123="AKTIVCO DEFAUT GE &amp; POWER Cabinet","PASSIVE",
AI1123="AKTIVCO Coupure ENEO &amp; Baisse de tension","PASSIVE",
AI1123="Coupure ENEO &amp; Baisse de tension","PASSIVE",
AI1123="Defaut GE &amp; POWER Cabinet","PASSIVE",
AI1123="Sharing","PASSIVE",
AI1123="Sites strategiques &amp; DataCenter","PASSIVE",
AI1123="Exclu","Exclu",
AI1123="SAT","ACTIVE",
AI1123="SPARE-ISSUE","SPARE-ISSUE",
AI1123="Fiber CAmtel","ACTIVE",
AI1123="Fiber AOF","ACTIVE",
AI1123="Projet OCM (HUAWEI)","PLANNED WORKS",
AI1123="Projet OCM (NOKIA)","PLANNED WORKS",
AI1123="ACCESS-ISSUE","ACCESS-ISSUE",
AI1123="Projet OCM (ZTE, NOKIA, autres projets)","PLANNED WORKS",
AI1123="No root CAuse","No root cause",
AI1123="ODU HS","ACTIVE",
AI1123="IP &amp; VLAN","ACTIVE",
AI1123="Warehouse HUAWEI","SPARE-ISSUE",
AI1123="SPARE-HS","SPARE-ISSUE",
AI1123="Power Telco","ACTIVE", AI1123="no impacts","no impacts"
),"")</f>
        <v>no impacts</v>
      </c>
      <c r="AK1123" s="23" t="s">
        <v>5537</v>
      </c>
      <c r="AL1123" s="23" t="str">
        <f t="shared" si="30"/>
        <v>CTR_337</v>
      </c>
      <c r="AN1123" s="9" t="s">
        <v>5537</v>
      </c>
      <c r="AO1123" s="23" t="str">
        <f>_xlfn.XLOOKUP(B1123,'INCIDENT-05-03-2026'!E:E,'INCIDENT-05-03-2026'!F:F,"")</f>
        <v/>
      </c>
      <c r="AP1123" s="7" t="s">
        <v>5537</v>
      </c>
      <c r="AQ1123" s="6"/>
      <c r="AR1123" s="7"/>
      <c r="AS1123" s="3" t="str">
        <f>_xlfn.XLOOKUP(B1123,'[3]tt num | region | site id'!$C:$C,'[3]tt num | region | site id'!$Q:$Q,"")</f>
        <v/>
      </c>
      <c r="AT1123" s="24" t="str">
        <f>_xlfn.XLOOKUP(B1123,'[4]Cells Huawei 03052026 12h'!$B:$B,'[4]Cells Huawei 03052026 12h'!$T:$T,"")</f>
        <v/>
      </c>
      <c r="AU1123" s="24" t="str">
        <f>_xlfn.XLOOKUP(B1123,'[5]cells down 02052026 8h50'!$B:$B,'[5]cells down 02052026 8h50'!$R:$R,"")</f>
        <v/>
      </c>
      <c r="AV1123" s="24" t="str">
        <f>_xlfn.XLOOKUP(B1123,'[5]cells down 02052026 13h50'!$B:$B,'[5]cells down 02052026 13h50'!$R:$R,"")</f>
        <v/>
      </c>
      <c r="AW1123" s="24" t="str">
        <f>_xlfn.XLOOKUP(B1123,'[5]cells down 02052026 13h50'!$B:$B,'[5]cells down 02052026 13h50'!$R:$R,"")</f>
        <v/>
      </c>
      <c r="AX1123" s="24" t="str">
        <f>_xlfn.XLOOKUP(B1123,'[6]cell downs 03052026 8h40 '!$B:$B,'[6]cell downs 03052026 8h40 '!$R:$R,"")</f>
        <v/>
      </c>
      <c r="AY1123" s="24" t="str">
        <f>_xlfn.XLOOKUP(B1123,'[7]ALL SITES DOWN'!$D:$D,'[7]ALL SITES DOWN'!$J:$J,"")</f>
        <v/>
      </c>
      <c r="AZ1123" s="24" t="str">
        <f>_xlfn.XLOOKUP(B1123,'[8]ALL SITES DOWN'!$D:$D,'[8]ALL SITES DOWN'!$J:$J,"")</f>
        <v/>
      </c>
      <c r="BA1123" s="9" t="str">
        <f>_xlfn.XLOOKUP(B1123,[9]sheet1!$AC:$AC,[9]sheet1!$AF:$AF,"")</f>
        <v/>
      </c>
      <c r="BB1123" s="14" t="s">
        <v>5537</v>
      </c>
      <c r="BC1123" s="14" t="s">
        <v>5537</v>
      </c>
      <c r="BD1123" s="14" t="str">
        <f>_xlfn.XLOOKUP(B1123,'[10]cell downs 18042026 17h'!$B:$B,'[10]cell downs 18042026 17h'!$B:$B,"")</f>
        <v/>
      </c>
      <c r="BE1123" s="14" t="str">
        <f>_xlfn.XLOOKUP(B1123,'[11]Cells Huawei 19042026 15h'!$B:$B,'[11]Cells Huawei 19042026 15h'!$B:$B,"")</f>
        <v/>
      </c>
      <c r="BF1123" s="9" t="str">
        <f>_xlfn.XLOOKUP(B1123,'[12]cells down 19042026 9H40'!$B:$B,'[12]cells down 19042026 9H40'!$B:$B,"")</f>
        <v/>
      </c>
      <c r="BG1123" s="9" t="s">
        <v>4513</v>
      </c>
      <c r="BH1123" s="9" t="s">
        <v>12</v>
      </c>
    </row>
    <row r="1124" spans="1:60" s="9" customFormat="1" x14ac:dyDescent="0.3">
      <c r="A1124" s="1" t="s">
        <v>771</v>
      </c>
      <c r="B1124" s="8" t="s">
        <v>772</v>
      </c>
      <c r="C1124" s="3" t="str">
        <f>_xlfn.XLOOKUP(B1124,'[1]daily break down'!$D:$D,'[1]daily break down'!$E:$E,"")</f>
        <v>LITTORAL</v>
      </c>
      <c r="D1124" s="1" t="s">
        <v>11</v>
      </c>
      <c r="E1124" s="1" t="s">
        <v>12</v>
      </c>
      <c r="F1124" s="3" t="s">
        <v>31</v>
      </c>
      <c r="G1124" s="1" t="s">
        <v>773</v>
      </c>
      <c r="H1124" s="42" t="str">
        <f>_xlfn.XLOOKUP(B1124,[2]CALCULATION!$B:$B,[2]CALCULATION!$H:$H,"")</f>
        <v>ZTE</v>
      </c>
      <c r="I1124" s="34">
        <v>0</v>
      </c>
      <c r="J1124" s="34">
        <v>0</v>
      </c>
      <c r="K1124" s="34">
        <v>0</v>
      </c>
      <c r="L1124" s="34">
        <v>0</v>
      </c>
      <c r="M1124" s="34">
        <v>1.7882341274937013</v>
      </c>
      <c r="N1124" s="34">
        <v>0</v>
      </c>
      <c r="O1124" s="34">
        <v>1.8224061375498317</v>
      </c>
      <c r="P1124" s="34">
        <v>0</v>
      </c>
      <c r="Q1124" s="34">
        <v>9.1172920358527976E-2</v>
      </c>
      <c r="R1124" s="34">
        <v>4.857472755134367</v>
      </c>
      <c r="S1124" s="35">
        <v>0</v>
      </c>
      <c r="T1124" s="35">
        <v>1.1533231744727253</v>
      </c>
      <c r="U1124" s="35">
        <v>0</v>
      </c>
      <c r="V1124" s="35">
        <v>0</v>
      </c>
      <c r="W1124" s="35">
        <v>1.1533231744727253</v>
      </c>
      <c r="X1124" s="35">
        <v>0</v>
      </c>
      <c r="Y1124" s="35">
        <v>0</v>
      </c>
      <c r="Z1124" s="35">
        <v>0</v>
      </c>
      <c r="AA1124" s="35">
        <v>0</v>
      </c>
      <c r="AB1124" s="35">
        <v>0</v>
      </c>
      <c r="AC1124" s="35">
        <v>0</v>
      </c>
      <c r="AD1124" s="35">
        <v>0</v>
      </c>
      <c r="AE1124" s="58" t="s">
        <v>5560</v>
      </c>
      <c r="AF1124" s="58"/>
      <c r="AG1124" s="57" t="str" cm="1">
        <f t="array" ref="AG1124">IFERROR(_xlfn.IFS(
AI1124="MPR ISSUE","PDH",
AI1124="BSS Hardware Issue","BSS",
AI1124="Sites strategiques, MLL, Pylone, etc.","ENVTECH",
AI1124="AKTIVCO DEFAUT GE &amp; POWER Cabinet","AKTIVCO",
AI1124="AKTIVCO Coupure ENEO &amp; Baisse de tension","AKTIVCO GRID ONLY",
AI1124="Coupure ENEO &amp; Baisse de tension","IHS GRID ONLY",
AI1124="Defaut GE &amp; POWER Cabinet","IHS",
AI1124="Sharing","Partners",
AI1124="Sites strategiques &amp; DataCenter","SST &amp; DC",
AI1124="Exclu","Exclu",
AI1124="SAT","SAT",
AI1124="SPARE-ISSUE","SPARE-ISSUE",
AI1124="Fiber CAmtel","TRANS_FO_CAMTEL",
AI1124="Fiber AOF","Fiber AOF",
AI1124="Projet OCM (HUAWEI)","TRAVAUX-HUAWEI",
AI1124="Projet OCM (NOKIA)","TRAVAUX-NOKIA",
AI1124="ACCESS-ISSUE","ACCESS-ISSUE",
AI1124="Projet OCM (ZTE, NOKIA, autres projets)","TRAVAUX OCM",
AI1124="No root CAuse","No root cause",
AI1124="ODU HS","PDH",
AI1124="IP &amp; VLAN","PDH",
AI1124="Warehouse HUAWEI","SPARE-ISSUE",
AI1124="SPARE-HS","SPARE-ISSUE",
AI1124="Power Telco","BSS",AI1124="no impacts","no impacts"
),"")</f>
        <v>no impacts</v>
      </c>
      <c r="AH1124" s="57" t="str" cm="1">
        <f t="array" ref="AH1124">IFERROR(_xlfn.IFS(
AI1124="MPR ISSUE","TX ISSUE",
AI1124="BSS Hardware Issue","RAN ISSUE",
AI1124="Sites strategiques, MLL, Pylone, etc.","ENVTECH",
AI1124="AKTIVCO DEFAUT GE &amp; POWER Cabinet","POWER ISSUE",
AI1124="AKTIVCO Coupure ENEO &amp; Baisse de tension","POWER ISSUE",
AI1124="Coupure ENEO &amp; Baisse de tension","POWER ISSUE",
AI1124="Defaut GE &amp; POWER Cabinet","POWER ISSUE",
AI1124="Sharing","POWER ISSUE",
AI1124="Sites strategiques &amp; DataCenter","POWER ISSUE",
AI1124="Exclu","Exclu",
AI1124="SAT","TX ISSUE",
AI1124="SPARE-ISSUE","SPARE-ISSUE",
AI1124="Fiber CAmtel","TX ISSUE",
AI1124="Fiber AOF","TX ISSUE",
AI1124="Projet OCM (HUAWEI)","TRAVAUX-HUAWEI",
AI1124="Projet OCM (NOKIA)","TRAVAUX -NOKIA",
AI1124="ACCESS-ISSUE","ACCESS-ISSUE",
AI1124="Projet OCM (ZTE, NOKIA, autres projets)","TRAVAUX OCM",
AI1124="No root CAuse","No root cause",
AI1124="ODU HS","TX ISSUE",
AI1124="IP &amp; VLAN","TX ISSUE",
AI1124="Warehouse HUAWEI","SPARE-ISSUE",
AI1124="SPARE-HS","SPARE-ISSUE",
AI1124="Power Telco","RAN ISSUE",AI1124="no impacts","no impacts"
),"")</f>
        <v>no impacts</v>
      </c>
      <c r="AI1124" s="85" t="s">
        <v>5998</v>
      </c>
      <c r="AJ1124" s="57" t="str" cm="1">
        <f t="array" ref="AJ1124">IFERROR(_xlfn.IFS(
AI1124="MPR ISSUE","ACTIVE",
AI1124="BSS Hardware Issue","ACTIVE",
AI1124="Sites strategiques, MLL, Pylone, etc.","PASSIVE",
AI1124="AKTIVCO DEFAUT GE &amp; POWER Cabinet","PASSIVE",
AI1124="AKTIVCO Coupure ENEO &amp; Baisse de tension","PASSIVE",
AI1124="Coupure ENEO &amp; Baisse de tension","PASSIVE",
AI1124="Defaut GE &amp; POWER Cabinet","PASSIVE",
AI1124="Sharing","PASSIVE",
AI1124="Sites strategiques &amp; DataCenter","PASSIVE",
AI1124="Exclu","Exclu",
AI1124="SAT","ACTIVE",
AI1124="SPARE-ISSUE","SPARE-ISSUE",
AI1124="Fiber CAmtel","ACTIVE",
AI1124="Fiber AOF","ACTIVE",
AI1124="Projet OCM (HUAWEI)","PLANNED WORKS",
AI1124="Projet OCM (NOKIA)","PLANNED WORKS",
AI1124="ACCESS-ISSUE","ACCESS-ISSUE",
AI1124="Projet OCM (ZTE, NOKIA, autres projets)","PLANNED WORKS",
AI1124="No root CAuse","No root cause",
AI1124="ODU HS","ACTIVE",
AI1124="IP &amp; VLAN","ACTIVE",
AI1124="Warehouse HUAWEI","SPARE-ISSUE",
AI1124="SPARE-HS","SPARE-ISSUE",
AI1124="Power Telco","ACTIVE", AI1124="no impacts","no impacts"
),"")</f>
        <v>no impacts</v>
      </c>
      <c r="AK1124" s="23" t="s">
        <v>5537</v>
      </c>
      <c r="AL1124" s="23" t="str">
        <f t="shared" si="30"/>
        <v>LIT_479</v>
      </c>
      <c r="AN1124" s="9" t="s">
        <v>5537</v>
      </c>
      <c r="AO1124" s="23" t="str">
        <f>_xlfn.XLOOKUP(B1124,'INCIDENT-05-03-2026'!E:E,'INCIDENT-05-03-2026'!F:F,"")</f>
        <v/>
      </c>
      <c r="AP1124" s="7" t="s">
        <v>5537</v>
      </c>
      <c r="AQ1124" s="6"/>
      <c r="AR1124" s="7"/>
      <c r="AS1124" s="3" t="str">
        <f>_xlfn.XLOOKUP(B1124,'[3]tt num | region | site id'!$C:$C,'[3]tt num | region | site id'!$Q:$Q,"")</f>
        <v/>
      </c>
      <c r="AT1124" s="24" t="str">
        <f>_xlfn.XLOOKUP(B1124,'[4]Cells Huawei 03052026 12h'!$B:$B,'[4]Cells Huawei 03052026 12h'!$T:$T,"")</f>
        <v/>
      </c>
      <c r="AU1124" s="24" t="str">
        <f>_xlfn.XLOOKUP(B1124,'[5]cells down 02052026 8h50'!$B:$B,'[5]cells down 02052026 8h50'!$R:$R,"")</f>
        <v/>
      </c>
      <c r="AV1124" s="24" t="str">
        <f>_xlfn.XLOOKUP(B1124,'[5]cells down 02052026 13h50'!$B:$B,'[5]cells down 02052026 13h50'!$R:$R,"")</f>
        <v/>
      </c>
      <c r="AW1124" s="24" t="str">
        <f>_xlfn.XLOOKUP(B1124,'[5]cells down 02052026 13h50'!$B:$B,'[5]cells down 02052026 13h50'!$R:$R,"")</f>
        <v/>
      </c>
      <c r="AX1124" s="24" t="str">
        <f>_xlfn.XLOOKUP(B1124,'[6]cell downs 03052026 8h40 '!$B:$B,'[6]cell downs 03052026 8h40 '!$R:$R,"")</f>
        <v/>
      </c>
      <c r="AY1124" s="24" t="str">
        <f>_xlfn.XLOOKUP(B1124,'[7]ALL SITES DOWN'!$D:$D,'[7]ALL SITES DOWN'!$J:$J,"")</f>
        <v/>
      </c>
      <c r="AZ1124" s="24" t="str">
        <f>_xlfn.XLOOKUP(B1124,'[8]ALL SITES DOWN'!$D:$D,'[8]ALL SITES DOWN'!$J:$J,"")</f>
        <v/>
      </c>
      <c r="BA1124" s="9" t="str">
        <f>_xlfn.XLOOKUP(B1124,[9]sheet1!$AC:$AC,[9]sheet1!$AF:$AF,"")</f>
        <v/>
      </c>
      <c r="BB1124" s="14" t="s">
        <v>5537</v>
      </c>
      <c r="BC1124" s="14" t="s">
        <v>5537</v>
      </c>
      <c r="BD1124" s="14" t="str">
        <f>_xlfn.XLOOKUP(B1124,'[10]cell downs 18042026 17h'!$B:$B,'[10]cell downs 18042026 17h'!$B:$B,"")</f>
        <v/>
      </c>
      <c r="BE1124" s="14" t="str">
        <f>_xlfn.XLOOKUP(B1124,'[11]Cells Huawei 19042026 15h'!$B:$B,'[11]Cells Huawei 19042026 15h'!$B:$B,"")</f>
        <v/>
      </c>
      <c r="BF1124" s="9" t="str">
        <f>_xlfn.XLOOKUP(B1124,'[12]cells down 19042026 9H40'!$B:$B,'[12]cells down 19042026 9H40'!$B:$B,"")</f>
        <v/>
      </c>
      <c r="BG1124" s="9" t="s">
        <v>772</v>
      </c>
      <c r="BH1124" s="9" t="s">
        <v>5537</v>
      </c>
    </row>
    <row r="1125" spans="1:60" s="9" customFormat="1" x14ac:dyDescent="0.3">
      <c r="A1125" s="1" t="s">
        <v>4976</v>
      </c>
      <c r="B1125" s="8" t="s">
        <v>4977</v>
      </c>
      <c r="C1125" s="3" t="str">
        <f>_xlfn.XLOOKUP(B1125,'[1]daily break down'!$D:$D,'[1]daily break down'!$E:$E,"")</f>
        <v>Yaounde</v>
      </c>
      <c r="D1125" s="1" t="s">
        <v>11</v>
      </c>
      <c r="E1125" s="1" t="s">
        <v>12</v>
      </c>
      <c r="F1125" s="3" t="s">
        <v>37</v>
      </c>
      <c r="G1125" s="1" t="s">
        <v>38</v>
      </c>
      <c r="H1125" s="42" t="str">
        <f>_xlfn.XLOOKUP(B1125,[2]CALCULATION!$B:$B,[2]CALCULATION!$H:$H,"")</f>
        <v>ZTE</v>
      </c>
      <c r="I1125" s="34">
        <v>3.5170239389555191</v>
      </c>
      <c r="J1125" s="34">
        <v>8.2978415274817134</v>
      </c>
      <c r="K1125" s="34">
        <v>0</v>
      </c>
      <c r="L1125" s="34">
        <v>0.78208601929612642</v>
      </c>
      <c r="M1125" s="34">
        <v>2.0640714487505472</v>
      </c>
      <c r="N1125" s="34">
        <v>3.0569324236016691E-2</v>
      </c>
      <c r="O1125" s="34">
        <v>0</v>
      </c>
      <c r="P1125" s="34">
        <v>0</v>
      </c>
      <c r="Q1125" s="34">
        <v>0</v>
      </c>
      <c r="R1125" s="34">
        <v>0</v>
      </c>
      <c r="S1125" s="35">
        <v>0</v>
      </c>
      <c r="T1125" s="35">
        <v>1.1410348055120376</v>
      </c>
      <c r="U1125" s="35">
        <v>0</v>
      </c>
      <c r="V1125" s="35">
        <v>0</v>
      </c>
      <c r="W1125" s="35">
        <v>1.1410348055120381</v>
      </c>
      <c r="X1125" s="35">
        <v>0</v>
      </c>
      <c r="Y1125" s="35">
        <v>0</v>
      </c>
      <c r="Z1125" s="35">
        <v>0</v>
      </c>
      <c r="AA1125" s="35">
        <v>0</v>
      </c>
      <c r="AB1125" s="35">
        <v>0</v>
      </c>
      <c r="AC1125" s="35">
        <v>0</v>
      </c>
      <c r="AD1125" s="35">
        <v>0</v>
      </c>
      <c r="AE1125" s="58" t="s">
        <v>5560</v>
      </c>
      <c r="AF1125" s="58"/>
      <c r="AG1125" s="57" t="str" cm="1">
        <f t="array" ref="AG1125">IFERROR(_xlfn.IFS(
AI1125="MPR ISSUE","PDH",
AI1125="BSS Hardware Issue","BSS",
AI1125="Sites strategiques, MLL, Pylone, etc.","ENVTECH",
AI1125="AKTIVCO DEFAUT GE &amp; POWER Cabinet","AKTIVCO",
AI1125="AKTIVCO Coupure ENEO &amp; Baisse de tension","AKTIVCO GRID ONLY",
AI1125="Coupure ENEO &amp; Baisse de tension","IHS GRID ONLY",
AI1125="Defaut GE &amp; POWER Cabinet","IHS",
AI1125="Sharing","Partners",
AI1125="Sites strategiques &amp; DataCenter","SST &amp; DC",
AI1125="Exclu","Exclu",
AI1125="SAT","SAT",
AI1125="SPARE-ISSUE","SPARE-ISSUE",
AI1125="Fiber CAmtel","TRANS_FO_CAMTEL",
AI1125="Fiber AOF","Fiber AOF",
AI1125="Projet OCM (HUAWEI)","TRAVAUX-HUAWEI",
AI1125="Projet OCM (NOKIA)","TRAVAUX-NOKIA",
AI1125="ACCESS-ISSUE","ACCESS-ISSUE",
AI1125="Projet OCM (ZTE, NOKIA, autres projets)","TRAVAUX OCM",
AI1125="No root CAuse","No root cause",
AI1125="ODU HS","PDH",
AI1125="IP &amp; VLAN","PDH",
AI1125="Warehouse HUAWEI","SPARE-ISSUE",
AI1125="SPARE-HS","SPARE-ISSUE",
AI1125="Power Telco","BSS",AI1125="no impacts","no impacts"
),"")</f>
        <v>no impacts</v>
      </c>
      <c r="AH1125" s="57" t="str" cm="1">
        <f t="array" ref="AH1125">IFERROR(_xlfn.IFS(
AI1125="MPR ISSUE","TX ISSUE",
AI1125="BSS Hardware Issue","RAN ISSUE",
AI1125="Sites strategiques, MLL, Pylone, etc.","ENVTECH",
AI1125="AKTIVCO DEFAUT GE &amp; POWER Cabinet","POWER ISSUE",
AI1125="AKTIVCO Coupure ENEO &amp; Baisse de tension","POWER ISSUE",
AI1125="Coupure ENEO &amp; Baisse de tension","POWER ISSUE",
AI1125="Defaut GE &amp; POWER Cabinet","POWER ISSUE",
AI1125="Sharing","POWER ISSUE",
AI1125="Sites strategiques &amp; DataCenter","POWER ISSUE",
AI1125="Exclu","Exclu",
AI1125="SAT","TX ISSUE",
AI1125="SPARE-ISSUE","SPARE-ISSUE",
AI1125="Fiber CAmtel","TX ISSUE",
AI1125="Fiber AOF","TX ISSUE",
AI1125="Projet OCM (HUAWEI)","TRAVAUX-HUAWEI",
AI1125="Projet OCM (NOKIA)","TRAVAUX -NOKIA",
AI1125="ACCESS-ISSUE","ACCESS-ISSUE",
AI1125="Projet OCM (ZTE, NOKIA, autres projets)","TRAVAUX OCM",
AI1125="No root CAuse","No root cause",
AI1125="ODU HS","TX ISSUE",
AI1125="IP &amp; VLAN","TX ISSUE",
AI1125="Warehouse HUAWEI","SPARE-ISSUE",
AI1125="SPARE-HS","SPARE-ISSUE",
AI1125="Power Telco","RAN ISSUE",AI1125="no impacts","no impacts"
),"")</f>
        <v>no impacts</v>
      </c>
      <c r="AI1125" s="85" t="s">
        <v>5998</v>
      </c>
      <c r="AJ1125" s="57" t="str" cm="1">
        <f t="array" ref="AJ1125">IFERROR(_xlfn.IFS(
AI1125="MPR ISSUE","ACTIVE",
AI1125="BSS Hardware Issue","ACTIVE",
AI1125="Sites strategiques, MLL, Pylone, etc.","PASSIVE",
AI1125="AKTIVCO DEFAUT GE &amp; POWER Cabinet","PASSIVE",
AI1125="AKTIVCO Coupure ENEO &amp; Baisse de tension","PASSIVE",
AI1125="Coupure ENEO &amp; Baisse de tension","PASSIVE",
AI1125="Defaut GE &amp; POWER Cabinet","PASSIVE",
AI1125="Sharing","PASSIVE",
AI1125="Sites strategiques &amp; DataCenter","PASSIVE",
AI1125="Exclu","Exclu",
AI1125="SAT","ACTIVE",
AI1125="SPARE-ISSUE","SPARE-ISSUE",
AI1125="Fiber CAmtel","ACTIVE",
AI1125="Fiber AOF","ACTIVE",
AI1125="Projet OCM (HUAWEI)","PLANNED WORKS",
AI1125="Projet OCM (NOKIA)","PLANNED WORKS",
AI1125="ACCESS-ISSUE","ACCESS-ISSUE",
AI1125="Projet OCM (ZTE, NOKIA, autres projets)","PLANNED WORKS",
AI1125="No root CAuse","No root cause",
AI1125="ODU HS","ACTIVE",
AI1125="IP &amp; VLAN","ACTIVE",
AI1125="Warehouse HUAWEI","SPARE-ISSUE",
AI1125="SPARE-HS","SPARE-ISSUE",
AI1125="Power Telco","ACTIVE", AI1125="no impacts","no impacts"
),"")</f>
        <v>no impacts</v>
      </c>
      <c r="AK1125" s="23" t="s">
        <v>5537</v>
      </c>
      <c r="AL1125" s="23" t="str">
        <f t="shared" si="30"/>
        <v>CTR_080</v>
      </c>
      <c r="AN1125" s="9" t="s">
        <v>5537</v>
      </c>
      <c r="AO1125" s="23" t="str">
        <f>_xlfn.XLOOKUP(B1125,'INCIDENT-05-03-2026'!E:E,'INCIDENT-05-03-2026'!F:F,"")</f>
        <v/>
      </c>
      <c r="AP1125" s="7" t="s">
        <v>5537</v>
      </c>
      <c r="AQ1125" s="6"/>
      <c r="AR1125" s="7"/>
      <c r="AS1125" s="3" t="str">
        <f>_xlfn.XLOOKUP(B1125,'[3]tt num | region | site id'!$C:$C,'[3]tt num | region | site id'!$Q:$Q,"")</f>
        <v/>
      </c>
      <c r="AT1125" s="24" t="str">
        <f>_xlfn.XLOOKUP(B1125,'[4]Cells Huawei 03052026 12h'!$B:$B,'[4]Cells Huawei 03052026 12h'!$T:$T,"")</f>
        <v/>
      </c>
      <c r="AU1125" s="24" t="str">
        <f>_xlfn.XLOOKUP(B1125,'[5]cells down 02052026 8h50'!$B:$B,'[5]cells down 02052026 8h50'!$R:$R,"")</f>
        <v/>
      </c>
      <c r="AV1125" s="24" t="str">
        <f>_xlfn.XLOOKUP(B1125,'[5]cells down 02052026 13h50'!$B:$B,'[5]cells down 02052026 13h50'!$R:$R,"")</f>
        <v/>
      </c>
      <c r="AW1125" s="24" t="str">
        <f>_xlfn.XLOOKUP(B1125,'[5]cells down 02052026 13h50'!$B:$B,'[5]cells down 02052026 13h50'!$R:$R,"")</f>
        <v/>
      </c>
      <c r="AX1125" s="24" t="str">
        <f>_xlfn.XLOOKUP(B1125,'[6]cell downs 03052026 8h40 '!$B:$B,'[6]cell downs 03052026 8h40 '!$R:$R,"")</f>
        <v/>
      </c>
      <c r="AY1125" s="24" t="str">
        <f>_xlfn.XLOOKUP(B1125,'[7]ALL SITES DOWN'!$D:$D,'[7]ALL SITES DOWN'!$J:$J,"")</f>
        <v/>
      </c>
      <c r="AZ1125" s="24" t="str">
        <f>_xlfn.XLOOKUP(B1125,'[8]ALL SITES DOWN'!$D:$D,'[8]ALL SITES DOWN'!$J:$J,"")</f>
        <v/>
      </c>
      <c r="BA1125" s="9" t="str">
        <f>_xlfn.XLOOKUP(B1125,[9]sheet1!$AC:$AC,[9]sheet1!$AF:$AF,"")</f>
        <v/>
      </c>
      <c r="BB1125" s="14" t="s">
        <v>5537</v>
      </c>
      <c r="BC1125" s="14" t="s">
        <v>5537</v>
      </c>
      <c r="BD1125" s="14" t="str">
        <f>_xlfn.XLOOKUP(B1125,'[10]cell downs 18042026 17h'!$B:$B,'[10]cell downs 18042026 17h'!$B:$B,"")</f>
        <v/>
      </c>
      <c r="BE1125" s="14" t="str">
        <f>_xlfn.XLOOKUP(B1125,'[11]Cells Huawei 19042026 15h'!$B:$B,'[11]Cells Huawei 19042026 15h'!$B:$B,"")</f>
        <v/>
      </c>
      <c r="BF1125" s="9" t="str">
        <f>_xlfn.XLOOKUP(B1125,'[12]cells down 19042026 9H40'!$B:$B,'[12]cells down 19042026 9H40'!$B:$B,"")</f>
        <v/>
      </c>
      <c r="BG1125" s="9" t="s">
        <v>4977</v>
      </c>
      <c r="BH1125" s="9" t="s">
        <v>12</v>
      </c>
    </row>
    <row r="1126" spans="1:60" s="9" customFormat="1" x14ac:dyDescent="0.3">
      <c r="A1126" s="1" t="s">
        <v>1032</v>
      </c>
      <c r="B1126" s="8" t="s">
        <v>1033</v>
      </c>
      <c r="C1126" s="3" t="str">
        <f>_xlfn.XLOOKUP(B1126,'[1]daily break down'!$D:$D,'[1]daily break down'!$E:$E,"")</f>
        <v>Garoua</v>
      </c>
      <c r="D1126" s="1" t="s">
        <v>11</v>
      </c>
      <c r="E1126" s="1" t="s">
        <v>12</v>
      </c>
      <c r="F1126" s="3" t="s">
        <v>23</v>
      </c>
      <c r="G1126" s="1" t="s">
        <v>24</v>
      </c>
      <c r="H1126" s="40" t="str">
        <f>_xlfn.XLOOKUP(B1126,[2]CALCULATION!$B:$B,[2]CALCULATION!$H:$H,"")</f>
        <v>Huawei</v>
      </c>
      <c r="I1126" s="34">
        <v>0</v>
      </c>
      <c r="J1126" s="34">
        <v>0</v>
      </c>
      <c r="K1126" s="34">
        <v>0</v>
      </c>
      <c r="L1126" s="34">
        <v>0</v>
      </c>
      <c r="M1126" s="34">
        <v>0</v>
      </c>
      <c r="N1126" s="34">
        <v>0</v>
      </c>
      <c r="O1126" s="34">
        <v>0</v>
      </c>
      <c r="P1126" s="34">
        <v>0</v>
      </c>
      <c r="Q1126" s="34">
        <v>0</v>
      </c>
      <c r="R1126" s="34">
        <v>2.2788771320052623</v>
      </c>
      <c r="S1126" s="35">
        <v>0</v>
      </c>
      <c r="T1126" s="35">
        <v>1.0555691102150768</v>
      </c>
      <c r="U1126" s="35">
        <v>0</v>
      </c>
      <c r="V1126" s="35">
        <v>0.98146435980629665</v>
      </c>
      <c r="W1126" s="35">
        <v>1.0555691102150768</v>
      </c>
      <c r="X1126" s="35">
        <v>0</v>
      </c>
      <c r="Y1126" s="35">
        <v>0</v>
      </c>
      <c r="Z1126" s="35">
        <v>0</v>
      </c>
      <c r="AA1126" s="35">
        <v>0</v>
      </c>
      <c r="AB1126" s="35">
        <v>0</v>
      </c>
      <c r="AC1126" s="35">
        <v>0</v>
      </c>
      <c r="AD1126" s="35">
        <v>0</v>
      </c>
      <c r="AE1126" s="58" t="s">
        <v>5560</v>
      </c>
      <c r="AF1126" s="58"/>
      <c r="AG1126" s="57" t="str" cm="1">
        <f t="array" ref="AG1126">IFERROR(_xlfn.IFS(
AI1126="MPR ISSUE","PDH",
AI1126="BSS Hardware Issue","BSS",
AI1126="Sites strategiques, MLL, Pylone, etc.","ENVTECH",
AI1126="AKTIVCO DEFAUT GE &amp; POWER Cabinet","AKTIVCO",
AI1126="AKTIVCO Coupure ENEO &amp; Baisse de tension","AKTIVCO GRID ONLY",
AI1126="Coupure ENEO &amp; Baisse de tension","IHS GRID ONLY",
AI1126="Defaut GE &amp; POWER Cabinet","IHS",
AI1126="Sharing","Partners",
AI1126="Sites strategiques &amp; DataCenter","SST &amp; DC",
AI1126="Exclu","Exclu",
AI1126="SAT","SAT",
AI1126="SPARE-ISSUE","SPARE-ISSUE",
AI1126="Fiber CAmtel","TRANS_FO_CAMTEL",
AI1126="Fiber AOF","Fiber AOF",
AI1126="Projet OCM (HUAWEI)","TRAVAUX-HUAWEI",
AI1126="Projet OCM (NOKIA)","TRAVAUX-NOKIA",
AI1126="ACCESS-ISSUE","ACCESS-ISSUE",
AI1126="Projet OCM (ZTE, NOKIA, autres projets)","TRAVAUX OCM",
AI1126="No root CAuse","No root cause",
AI1126="ODU HS","PDH",
AI1126="IP &amp; VLAN","PDH",
AI1126="Warehouse HUAWEI","SPARE-ISSUE",
AI1126="SPARE-HS","SPARE-ISSUE",
AI1126="Power Telco","BSS",AI1126="no impacts","no impacts"
),"")</f>
        <v>no impacts</v>
      </c>
      <c r="AH1126" s="57" t="str" cm="1">
        <f t="array" ref="AH1126">IFERROR(_xlfn.IFS(
AI1126="MPR ISSUE","TX ISSUE",
AI1126="BSS Hardware Issue","RAN ISSUE",
AI1126="Sites strategiques, MLL, Pylone, etc.","ENVTECH",
AI1126="AKTIVCO DEFAUT GE &amp; POWER Cabinet","POWER ISSUE",
AI1126="AKTIVCO Coupure ENEO &amp; Baisse de tension","POWER ISSUE",
AI1126="Coupure ENEO &amp; Baisse de tension","POWER ISSUE",
AI1126="Defaut GE &amp; POWER Cabinet","POWER ISSUE",
AI1126="Sharing","POWER ISSUE",
AI1126="Sites strategiques &amp; DataCenter","POWER ISSUE",
AI1126="Exclu","Exclu",
AI1126="SAT","TX ISSUE",
AI1126="SPARE-ISSUE","SPARE-ISSUE",
AI1126="Fiber CAmtel","TX ISSUE",
AI1126="Fiber AOF","TX ISSUE",
AI1126="Projet OCM (HUAWEI)","TRAVAUX-HUAWEI",
AI1126="Projet OCM (NOKIA)","TRAVAUX -NOKIA",
AI1126="ACCESS-ISSUE","ACCESS-ISSUE",
AI1126="Projet OCM (ZTE, NOKIA, autres projets)","TRAVAUX OCM",
AI1126="No root CAuse","No root cause",
AI1126="ODU HS","TX ISSUE",
AI1126="IP &amp; VLAN","TX ISSUE",
AI1126="Warehouse HUAWEI","SPARE-ISSUE",
AI1126="SPARE-HS","SPARE-ISSUE",
AI1126="Power Telco","RAN ISSUE",AI1126="no impacts","no impacts"
),"")</f>
        <v>no impacts</v>
      </c>
      <c r="AI1126" s="85" t="s">
        <v>5998</v>
      </c>
      <c r="AJ1126" s="57" t="str" cm="1">
        <f t="array" ref="AJ1126">IFERROR(_xlfn.IFS(
AI1126="MPR ISSUE","ACTIVE",
AI1126="BSS Hardware Issue","ACTIVE",
AI1126="Sites strategiques, MLL, Pylone, etc.","PASSIVE",
AI1126="AKTIVCO DEFAUT GE &amp; POWER Cabinet","PASSIVE",
AI1126="AKTIVCO Coupure ENEO &amp; Baisse de tension","PASSIVE",
AI1126="Coupure ENEO &amp; Baisse de tension","PASSIVE",
AI1126="Defaut GE &amp; POWER Cabinet","PASSIVE",
AI1126="Sharing","PASSIVE",
AI1126="Sites strategiques &amp; DataCenter","PASSIVE",
AI1126="Exclu","Exclu",
AI1126="SAT","ACTIVE",
AI1126="SPARE-ISSUE","SPARE-ISSUE",
AI1126="Fiber CAmtel","ACTIVE",
AI1126="Fiber AOF","ACTIVE",
AI1126="Projet OCM (HUAWEI)","PLANNED WORKS",
AI1126="Projet OCM (NOKIA)","PLANNED WORKS",
AI1126="ACCESS-ISSUE","ACCESS-ISSUE",
AI1126="Projet OCM (ZTE, NOKIA, autres projets)","PLANNED WORKS",
AI1126="No root CAuse","No root cause",
AI1126="ODU HS","ACTIVE",
AI1126="IP &amp; VLAN","ACTIVE",
AI1126="Warehouse HUAWEI","SPARE-ISSUE",
AI1126="SPARE-HS","SPARE-ISSUE",
AI1126="Power Telco","ACTIVE", AI1126="no impacts","no impacts"
),"")</f>
        <v>no impacts</v>
      </c>
      <c r="AK1126" s="23" t="s">
        <v>5537</v>
      </c>
      <c r="AL1126" s="23" t="str">
        <f t="shared" si="30"/>
        <v>NRD_045</v>
      </c>
      <c r="AN1126" s="9" t="s">
        <v>5537</v>
      </c>
      <c r="AO1126" s="23" t="str">
        <f>_xlfn.XLOOKUP(B1126,'INCIDENT-05-03-2026'!E:E,'INCIDENT-05-03-2026'!F:F,"")</f>
        <v/>
      </c>
      <c r="AP1126" s="7" t="s">
        <v>5537</v>
      </c>
      <c r="AQ1126" s="6"/>
      <c r="AR1126" s="7"/>
      <c r="AS1126" s="3" t="str">
        <f>_xlfn.XLOOKUP(B1126,'[3]tt num | region | site id'!$C:$C,'[3]tt num | region | site id'!$Q:$Q,"")</f>
        <v/>
      </c>
      <c r="AT1126" s="24" t="str">
        <f>_xlfn.XLOOKUP(B1126,'[4]Cells Huawei 03052026 12h'!$B:$B,'[4]Cells Huawei 03052026 12h'!$T:$T,"")</f>
        <v/>
      </c>
      <c r="AU1126" s="24" t="str">
        <f>_xlfn.XLOOKUP(B1126,'[5]cells down 02052026 8h50'!$B:$B,'[5]cells down 02052026 8h50'!$R:$R,"")</f>
        <v/>
      </c>
      <c r="AV1126" s="24" t="str">
        <f>_xlfn.XLOOKUP(B1126,'[5]cells down 02052026 13h50'!$B:$B,'[5]cells down 02052026 13h50'!$R:$R,"")</f>
        <v/>
      </c>
      <c r="AW1126" s="24" t="str">
        <f>_xlfn.XLOOKUP(B1126,'[5]cells down 02052026 13h50'!$B:$B,'[5]cells down 02052026 13h50'!$R:$R,"")</f>
        <v/>
      </c>
      <c r="AX1126" s="24" t="str">
        <f>_xlfn.XLOOKUP(B1126,'[6]cell downs 03052026 8h40 '!$B:$B,'[6]cell downs 03052026 8h40 '!$R:$R,"")</f>
        <v/>
      </c>
      <c r="AY1126" s="24" t="str">
        <f>_xlfn.XLOOKUP(B1126,'[7]ALL SITES DOWN'!$D:$D,'[7]ALL SITES DOWN'!$J:$J,"")</f>
        <v/>
      </c>
      <c r="AZ1126" s="24" t="str">
        <f>_xlfn.XLOOKUP(B1126,'[8]ALL SITES DOWN'!$D:$D,'[8]ALL SITES DOWN'!$J:$J,"")</f>
        <v/>
      </c>
      <c r="BA1126" s="9" t="str">
        <f>_xlfn.XLOOKUP(B1126,[9]sheet1!$AC:$AC,[9]sheet1!$AF:$AF,"")</f>
        <v/>
      </c>
      <c r="BB1126" s="14" t="s">
        <v>5537</v>
      </c>
      <c r="BC1126" s="14" t="s">
        <v>5537</v>
      </c>
      <c r="BD1126" s="14" t="str">
        <f>_xlfn.XLOOKUP(B1126,'[10]cell downs 18042026 17h'!$B:$B,'[10]cell downs 18042026 17h'!$B:$B,"")</f>
        <v/>
      </c>
      <c r="BE1126" s="14" t="str">
        <f>_xlfn.XLOOKUP(B1126,'[11]Cells Huawei 19042026 15h'!$B:$B,'[11]Cells Huawei 19042026 15h'!$B:$B,"")</f>
        <v/>
      </c>
      <c r="BF1126" s="9" t="str">
        <f>_xlfn.XLOOKUP(B1126,'[12]cells down 19042026 9H40'!$B:$B,'[12]cells down 19042026 9H40'!$B:$B,"")</f>
        <v/>
      </c>
      <c r="BG1126" s="9" t="s">
        <v>1033</v>
      </c>
      <c r="BH1126" s="9" t="s">
        <v>5537</v>
      </c>
    </row>
    <row r="1127" spans="1:60" s="9" customFormat="1" x14ac:dyDescent="0.3">
      <c r="A1127" s="1" t="s">
        <v>5555</v>
      </c>
      <c r="B1127" s="8" t="s">
        <v>2330</v>
      </c>
      <c r="C1127" s="3" t="str">
        <f>_xlfn.XLOOKUP(B1127,'[1]daily break down'!$D:$D,'[1]daily break down'!$E:$E,"")</f>
        <v>Yaounde</v>
      </c>
      <c r="D1127" s="1" t="s">
        <v>11</v>
      </c>
      <c r="E1127" s="1" t="s">
        <v>12</v>
      </c>
      <c r="F1127" s="3" t="s">
        <v>37</v>
      </c>
      <c r="G1127" s="1" t="s">
        <v>38</v>
      </c>
      <c r="H1127" s="42" t="str">
        <f>_xlfn.XLOOKUP(B1127,[2]CALCULATION!$B:$B,[2]CALCULATION!$H:$H,"")</f>
        <v>ZTE</v>
      </c>
      <c r="I1127" s="34">
        <v>0</v>
      </c>
      <c r="J1127" s="34">
        <v>0</v>
      </c>
      <c r="K1127" s="34">
        <v>0</v>
      </c>
      <c r="L1127" s="34">
        <v>0</v>
      </c>
      <c r="M1127" s="34">
        <v>0</v>
      </c>
      <c r="N1127" s="34">
        <v>0</v>
      </c>
      <c r="O1127" s="34">
        <v>0</v>
      </c>
      <c r="P1127" s="34">
        <v>0</v>
      </c>
      <c r="Q1127" s="34">
        <v>5.2906868074639135</v>
      </c>
      <c r="R1127" s="34">
        <v>0</v>
      </c>
      <c r="S1127" s="35">
        <v>7.785011685543311E-2</v>
      </c>
      <c r="T1127" s="35">
        <v>1.0123368803737094</v>
      </c>
      <c r="U1127" s="35">
        <v>0</v>
      </c>
      <c r="V1127" s="35">
        <v>0</v>
      </c>
      <c r="W1127" s="35">
        <v>1.0123368803737094</v>
      </c>
      <c r="X1127" s="35">
        <v>0</v>
      </c>
      <c r="Y1127" s="35">
        <v>0</v>
      </c>
      <c r="Z1127" s="35">
        <v>0</v>
      </c>
      <c r="AA1127" s="35">
        <v>0</v>
      </c>
      <c r="AB1127" s="35">
        <v>0</v>
      </c>
      <c r="AC1127" s="35">
        <v>0</v>
      </c>
      <c r="AD1127" s="35">
        <v>0</v>
      </c>
      <c r="AE1127" s="58" t="s">
        <v>5560</v>
      </c>
      <c r="AF1127" s="58"/>
      <c r="AG1127" s="57" t="str" cm="1">
        <f t="array" ref="AG1127">IFERROR(_xlfn.IFS(
AI1127="MPR ISSUE","PDH",
AI1127="BSS Hardware Issue","BSS",
AI1127="Sites strategiques, MLL, Pylone, etc.","ENVTECH",
AI1127="AKTIVCO DEFAUT GE &amp; POWER Cabinet","AKTIVCO",
AI1127="AKTIVCO Coupure ENEO &amp; Baisse de tension","AKTIVCO GRID ONLY",
AI1127="Coupure ENEO &amp; Baisse de tension","IHS GRID ONLY",
AI1127="Defaut GE &amp; POWER Cabinet","IHS",
AI1127="Sharing","Partners",
AI1127="Sites strategiques &amp; DataCenter","SST &amp; DC",
AI1127="Exclu","Exclu",
AI1127="SAT","SAT",
AI1127="SPARE-ISSUE","SPARE-ISSUE",
AI1127="Fiber CAmtel","TRANS_FO_CAMTEL",
AI1127="Fiber AOF","Fiber AOF",
AI1127="Projet OCM (HUAWEI)","TRAVAUX-HUAWEI",
AI1127="Projet OCM (NOKIA)","TRAVAUX-NOKIA",
AI1127="ACCESS-ISSUE","ACCESS-ISSUE",
AI1127="Projet OCM (ZTE, NOKIA, autres projets)","TRAVAUX OCM",
AI1127="No root CAuse","No root cause",
AI1127="ODU HS","PDH",
AI1127="IP &amp; VLAN","PDH",
AI1127="Warehouse HUAWEI","SPARE-ISSUE",
AI1127="SPARE-HS","SPARE-ISSUE",
AI1127="Power Telco","BSS",AI1127="no impacts","no impacts"
),"")</f>
        <v>no impacts</v>
      </c>
      <c r="AH1127" s="57" t="str" cm="1">
        <f t="array" ref="AH1127">IFERROR(_xlfn.IFS(
AI1127="MPR ISSUE","TX ISSUE",
AI1127="BSS Hardware Issue","RAN ISSUE",
AI1127="Sites strategiques, MLL, Pylone, etc.","ENVTECH",
AI1127="AKTIVCO DEFAUT GE &amp; POWER Cabinet","POWER ISSUE",
AI1127="AKTIVCO Coupure ENEO &amp; Baisse de tension","POWER ISSUE",
AI1127="Coupure ENEO &amp; Baisse de tension","POWER ISSUE",
AI1127="Defaut GE &amp; POWER Cabinet","POWER ISSUE",
AI1127="Sharing","POWER ISSUE",
AI1127="Sites strategiques &amp; DataCenter","POWER ISSUE",
AI1127="Exclu","Exclu",
AI1127="SAT","TX ISSUE",
AI1127="SPARE-ISSUE","SPARE-ISSUE",
AI1127="Fiber CAmtel","TX ISSUE",
AI1127="Fiber AOF","TX ISSUE",
AI1127="Projet OCM (HUAWEI)","TRAVAUX-HUAWEI",
AI1127="Projet OCM (NOKIA)","TRAVAUX -NOKIA",
AI1127="ACCESS-ISSUE","ACCESS-ISSUE",
AI1127="Projet OCM (ZTE, NOKIA, autres projets)","TRAVAUX OCM",
AI1127="No root CAuse","No root cause",
AI1127="ODU HS","TX ISSUE",
AI1127="IP &amp; VLAN","TX ISSUE",
AI1127="Warehouse HUAWEI","SPARE-ISSUE",
AI1127="SPARE-HS","SPARE-ISSUE",
AI1127="Power Telco","RAN ISSUE",AI1127="no impacts","no impacts"
),"")</f>
        <v>no impacts</v>
      </c>
      <c r="AI1127" s="85" t="s">
        <v>5998</v>
      </c>
      <c r="AJ1127" s="57" t="str" cm="1">
        <f t="array" ref="AJ1127">IFERROR(_xlfn.IFS(
AI1127="MPR ISSUE","ACTIVE",
AI1127="BSS Hardware Issue","ACTIVE",
AI1127="Sites strategiques, MLL, Pylone, etc.","PASSIVE",
AI1127="AKTIVCO DEFAUT GE &amp; POWER Cabinet","PASSIVE",
AI1127="AKTIVCO Coupure ENEO &amp; Baisse de tension","PASSIVE",
AI1127="Coupure ENEO &amp; Baisse de tension","PASSIVE",
AI1127="Defaut GE &amp; POWER Cabinet","PASSIVE",
AI1127="Sharing","PASSIVE",
AI1127="Sites strategiques &amp; DataCenter","PASSIVE",
AI1127="Exclu","Exclu",
AI1127="SAT","ACTIVE",
AI1127="SPARE-ISSUE","SPARE-ISSUE",
AI1127="Fiber CAmtel","ACTIVE",
AI1127="Fiber AOF","ACTIVE",
AI1127="Projet OCM (HUAWEI)","PLANNED WORKS",
AI1127="Projet OCM (NOKIA)","PLANNED WORKS",
AI1127="ACCESS-ISSUE","ACCESS-ISSUE",
AI1127="Projet OCM (ZTE, NOKIA, autres projets)","PLANNED WORKS",
AI1127="No root CAuse","No root cause",
AI1127="ODU HS","ACTIVE",
AI1127="IP &amp; VLAN","ACTIVE",
AI1127="Warehouse HUAWEI","SPARE-ISSUE",
AI1127="SPARE-HS","SPARE-ISSUE",
AI1127="Power Telco","ACTIVE", AI1127="no impacts","no impacts"
),"")</f>
        <v>no impacts</v>
      </c>
      <c r="AK1127" s="23" t="s">
        <v>5537</v>
      </c>
      <c r="AL1127" s="23" t="str">
        <f t="shared" si="30"/>
        <v>CTR_523</v>
      </c>
      <c r="AN1127" s="9" t="s">
        <v>5537</v>
      </c>
      <c r="AO1127" s="23" t="str">
        <f>_xlfn.XLOOKUP(B1127,'INCIDENT-05-03-2026'!E:E,'INCIDENT-05-03-2026'!F:F,"")</f>
        <v/>
      </c>
      <c r="AP1127" s="7" t="s">
        <v>5537</v>
      </c>
      <c r="AQ1127" s="6"/>
      <c r="AR1127" s="7"/>
      <c r="AS1127" s="3" t="str">
        <f>_xlfn.XLOOKUP(B1127,'[3]tt num | region | site id'!$C:$C,'[3]tt num | region | site id'!$Q:$Q,"")</f>
        <v/>
      </c>
      <c r="AT1127" s="24" t="str">
        <f>_xlfn.XLOOKUP(B1127,'[4]Cells Huawei 03052026 12h'!$B:$B,'[4]Cells Huawei 03052026 12h'!$T:$T,"")</f>
        <v/>
      </c>
      <c r="AU1127" s="24" t="str">
        <f>_xlfn.XLOOKUP(B1127,'[5]cells down 02052026 8h50'!$B:$B,'[5]cells down 02052026 8h50'!$R:$R,"")</f>
        <v/>
      </c>
      <c r="AV1127" s="24" t="str">
        <f>_xlfn.XLOOKUP(B1127,'[5]cells down 02052026 13h50'!$B:$B,'[5]cells down 02052026 13h50'!$R:$R,"")</f>
        <v/>
      </c>
      <c r="AW1127" s="24" t="str">
        <f>_xlfn.XLOOKUP(B1127,'[5]cells down 02052026 13h50'!$B:$B,'[5]cells down 02052026 13h50'!$R:$R,"")</f>
        <v/>
      </c>
      <c r="AX1127" s="24" t="str">
        <f>_xlfn.XLOOKUP(B1127,'[6]cell downs 03052026 8h40 '!$B:$B,'[6]cell downs 03052026 8h40 '!$R:$R,"")</f>
        <v/>
      </c>
      <c r="AY1127" s="24" t="str">
        <f>_xlfn.XLOOKUP(B1127,'[7]ALL SITES DOWN'!$D:$D,'[7]ALL SITES DOWN'!$J:$J,"")</f>
        <v/>
      </c>
      <c r="AZ1127" s="24" t="str">
        <f>_xlfn.XLOOKUP(B1127,'[8]ALL SITES DOWN'!$D:$D,'[8]ALL SITES DOWN'!$J:$J,"")</f>
        <v/>
      </c>
      <c r="BA1127" s="9" t="str">
        <f>_xlfn.XLOOKUP(B1127,[9]sheet1!$AC:$AC,[9]sheet1!$AF:$AF,"")</f>
        <v/>
      </c>
      <c r="BB1127" s="14" t="s">
        <v>5537</v>
      </c>
      <c r="BC1127" s="14" t="s">
        <v>5537</v>
      </c>
      <c r="BD1127" s="14" t="str">
        <f>_xlfn.XLOOKUP(B1127,'[10]cell downs 18042026 17h'!$B:$B,'[10]cell downs 18042026 17h'!$B:$B,"")</f>
        <v/>
      </c>
      <c r="BE1127" s="14" t="str">
        <f>_xlfn.XLOOKUP(B1127,'[11]Cells Huawei 19042026 15h'!$B:$B,'[11]Cells Huawei 19042026 15h'!$B:$B,"")</f>
        <v/>
      </c>
      <c r="BF1127" s="9" t="str">
        <f>_xlfn.XLOOKUP(B1127,'[12]cells down 19042026 9H40'!$B:$B,'[12]cells down 19042026 9H40'!$B:$B,"")</f>
        <v/>
      </c>
      <c r="BG1127" s="9" t="s">
        <v>2330</v>
      </c>
      <c r="BH1127" s="9" t="s">
        <v>12</v>
      </c>
    </row>
    <row r="1128" spans="1:60" s="9" customFormat="1" x14ac:dyDescent="0.3">
      <c r="A1128" s="1" t="s">
        <v>1737</v>
      </c>
      <c r="B1128" s="8" t="s">
        <v>1738</v>
      </c>
      <c r="C1128" s="3" t="str">
        <f>_xlfn.XLOOKUP(B1128,'[1]daily break down'!$D:$D,'[1]daily break down'!$E:$E,"")</f>
        <v>Yaounde</v>
      </c>
      <c r="D1128" s="1" t="s">
        <v>11</v>
      </c>
      <c r="E1128" s="1" t="s">
        <v>12</v>
      </c>
      <c r="F1128" s="3" t="s">
        <v>37</v>
      </c>
      <c r="G1128" s="1" t="s">
        <v>38</v>
      </c>
      <c r="H1128" s="42" t="str">
        <f>_xlfn.XLOOKUP(B1128,[2]CALCULATION!$B:$B,[2]CALCULATION!$H:$H,"")</f>
        <v>ZTE</v>
      </c>
      <c r="I1128" s="34">
        <v>11.809871644508361</v>
      </c>
      <c r="J1128" s="34">
        <v>0</v>
      </c>
      <c r="K1128" s="34">
        <v>0</v>
      </c>
      <c r="L1128" s="34">
        <v>3.5492697605533707</v>
      </c>
      <c r="M1128" s="34">
        <v>0</v>
      </c>
      <c r="N1128" s="34">
        <v>5.8628896251209239</v>
      </c>
      <c r="O1128" s="34">
        <v>0</v>
      </c>
      <c r="P1128" s="34">
        <v>0</v>
      </c>
      <c r="Q1128" s="34">
        <v>1.4969159582573557</v>
      </c>
      <c r="R1128" s="34">
        <v>5.7473896579374664</v>
      </c>
      <c r="S1128" s="35">
        <v>0</v>
      </c>
      <c r="T1128" s="35">
        <v>0.97235063478610817</v>
      </c>
      <c r="U1128" s="35">
        <v>0</v>
      </c>
      <c r="V1128" s="35">
        <v>0</v>
      </c>
      <c r="W1128" s="35">
        <v>0.97235063478610817</v>
      </c>
      <c r="X1128" s="35">
        <v>0</v>
      </c>
      <c r="Y1128" s="35">
        <v>0</v>
      </c>
      <c r="Z1128" s="35">
        <v>0</v>
      </c>
      <c r="AA1128" s="35">
        <v>0</v>
      </c>
      <c r="AB1128" s="35">
        <v>0</v>
      </c>
      <c r="AC1128" s="35">
        <v>0</v>
      </c>
      <c r="AD1128" s="35">
        <v>0</v>
      </c>
      <c r="AE1128" s="58" t="s">
        <v>5560</v>
      </c>
      <c r="AF1128" s="58"/>
      <c r="AG1128" s="57" t="str" cm="1">
        <f t="array" ref="AG1128">IFERROR(_xlfn.IFS(
AI1128="MPR ISSUE","PDH",
AI1128="BSS Hardware Issue","BSS",
AI1128="Sites strategiques, MLL, Pylone, etc.","ENVTECH",
AI1128="AKTIVCO DEFAUT GE &amp; POWER Cabinet","AKTIVCO",
AI1128="AKTIVCO Coupure ENEO &amp; Baisse de tension","AKTIVCO GRID ONLY",
AI1128="Coupure ENEO &amp; Baisse de tension","IHS GRID ONLY",
AI1128="Defaut GE &amp; POWER Cabinet","IHS",
AI1128="Sharing","Partners",
AI1128="Sites strategiques &amp; DataCenter","SST &amp; DC",
AI1128="Exclu","Exclu",
AI1128="SAT","SAT",
AI1128="SPARE-ISSUE","SPARE-ISSUE",
AI1128="Fiber CAmtel","TRANS_FO_CAMTEL",
AI1128="Fiber AOF","Fiber AOF",
AI1128="Projet OCM (HUAWEI)","TRAVAUX-HUAWEI",
AI1128="Projet OCM (NOKIA)","TRAVAUX-NOKIA",
AI1128="ACCESS-ISSUE","ACCESS-ISSUE",
AI1128="Projet OCM (ZTE, NOKIA, autres projets)","TRAVAUX OCM",
AI1128="No root CAuse","No root cause",
AI1128="ODU HS","PDH",
AI1128="IP &amp; VLAN","PDH",
AI1128="Warehouse HUAWEI","SPARE-ISSUE",
AI1128="SPARE-HS","SPARE-ISSUE",
AI1128="Power Telco","BSS",AI1128="no impacts","no impacts"
),"")</f>
        <v>no impacts</v>
      </c>
      <c r="AH1128" s="57" t="str" cm="1">
        <f t="array" ref="AH1128">IFERROR(_xlfn.IFS(
AI1128="MPR ISSUE","TX ISSUE",
AI1128="BSS Hardware Issue","RAN ISSUE",
AI1128="Sites strategiques, MLL, Pylone, etc.","ENVTECH",
AI1128="AKTIVCO DEFAUT GE &amp; POWER Cabinet","POWER ISSUE",
AI1128="AKTIVCO Coupure ENEO &amp; Baisse de tension","POWER ISSUE",
AI1128="Coupure ENEO &amp; Baisse de tension","POWER ISSUE",
AI1128="Defaut GE &amp; POWER Cabinet","POWER ISSUE",
AI1128="Sharing","POWER ISSUE",
AI1128="Sites strategiques &amp; DataCenter","POWER ISSUE",
AI1128="Exclu","Exclu",
AI1128="SAT","TX ISSUE",
AI1128="SPARE-ISSUE","SPARE-ISSUE",
AI1128="Fiber CAmtel","TX ISSUE",
AI1128="Fiber AOF","TX ISSUE",
AI1128="Projet OCM (HUAWEI)","TRAVAUX-HUAWEI",
AI1128="Projet OCM (NOKIA)","TRAVAUX -NOKIA",
AI1128="ACCESS-ISSUE","ACCESS-ISSUE",
AI1128="Projet OCM (ZTE, NOKIA, autres projets)","TRAVAUX OCM",
AI1128="No root CAuse","No root cause",
AI1128="ODU HS","TX ISSUE",
AI1128="IP &amp; VLAN","TX ISSUE",
AI1128="Warehouse HUAWEI","SPARE-ISSUE",
AI1128="SPARE-HS","SPARE-ISSUE",
AI1128="Power Telco","RAN ISSUE",AI1128="no impacts","no impacts"
),"")</f>
        <v>no impacts</v>
      </c>
      <c r="AI1128" s="85" t="s">
        <v>5998</v>
      </c>
      <c r="AJ1128" s="57" t="str" cm="1">
        <f t="array" ref="AJ1128">IFERROR(_xlfn.IFS(
AI1128="MPR ISSUE","ACTIVE",
AI1128="BSS Hardware Issue","ACTIVE",
AI1128="Sites strategiques, MLL, Pylone, etc.","PASSIVE",
AI1128="AKTIVCO DEFAUT GE &amp; POWER Cabinet","PASSIVE",
AI1128="AKTIVCO Coupure ENEO &amp; Baisse de tension","PASSIVE",
AI1128="Coupure ENEO &amp; Baisse de tension","PASSIVE",
AI1128="Defaut GE &amp; POWER Cabinet","PASSIVE",
AI1128="Sharing","PASSIVE",
AI1128="Sites strategiques &amp; DataCenter","PASSIVE",
AI1128="Exclu","Exclu",
AI1128="SAT","ACTIVE",
AI1128="SPARE-ISSUE","SPARE-ISSUE",
AI1128="Fiber CAmtel","ACTIVE",
AI1128="Fiber AOF","ACTIVE",
AI1128="Projet OCM (HUAWEI)","PLANNED WORKS",
AI1128="Projet OCM (NOKIA)","PLANNED WORKS",
AI1128="ACCESS-ISSUE","ACCESS-ISSUE",
AI1128="Projet OCM (ZTE, NOKIA, autres projets)","PLANNED WORKS",
AI1128="No root CAuse","No root cause",
AI1128="ODU HS","ACTIVE",
AI1128="IP &amp; VLAN","ACTIVE",
AI1128="Warehouse HUAWEI","SPARE-ISSUE",
AI1128="SPARE-HS","SPARE-ISSUE",
AI1128="Power Telco","ACTIVE", AI1128="no impacts","no impacts"
),"")</f>
        <v>no impacts</v>
      </c>
      <c r="AK1128" s="23" t="s">
        <v>5537</v>
      </c>
      <c r="AL1128" s="23" t="str">
        <f t="shared" si="30"/>
        <v>CTR_383</v>
      </c>
      <c r="AN1128" s="9" t="s">
        <v>5537</v>
      </c>
      <c r="AO1128" s="23" t="str">
        <f>_xlfn.XLOOKUP(B1128,'INCIDENT-05-03-2026'!E:E,'INCIDENT-05-03-2026'!F:F,"")</f>
        <v/>
      </c>
      <c r="AP1128" s="7" t="s">
        <v>5537</v>
      </c>
      <c r="AQ1128" s="6"/>
      <c r="AR1128" s="7"/>
      <c r="AS1128" s="3" t="str">
        <f>_xlfn.XLOOKUP(B1128,'[3]tt num | region | site id'!$C:$C,'[3]tt num | region | site id'!$Q:$Q,"")</f>
        <v/>
      </c>
      <c r="AT1128" s="24" t="str">
        <f>_xlfn.XLOOKUP(B1128,'[4]Cells Huawei 03052026 12h'!$B:$B,'[4]Cells Huawei 03052026 12h'!$T:$T,"")</f>
        <v/>
      </c>
      <c r="AU1128" s="24" t="str">
        <f>_xlfn.XLOOKUP(B1128,'[5]cells down 02052026 8h50'!$B:$B,'[5]cells down 02052026 8h50'!$R:$R,"")</f>
        <v/>
      </c>
      <c r="AV1128" s="24" t="str">
        <f>_xlfn.XLOOKUP(B1128,'[5]cells down 02052026 13h50'!$B:$B,'[5]cells down 02052026 13h50'!$R:$R,"")</f>
        <v/>
      </c>
      <c r="AW1128" s="24" t="str">
        <f>_xlfn.XLOOKUP(B1128,'[5]cells down 02052026 13h50'!$B:$B,'[5]cells down 02052026 13h50'!$R:$R,"")</f>
        <v/>
      </c>
      <c r="AX1128" s="24" t="str">
        <f>_xlfn.XLOOKUP(B1128,'[6]cell downs 03052026 8h40 '!$B:$B,'[6]cell downs 03052026 8h40 '!$R:$R,"")</f>
        <v/>
      </c>
      <c r="AY1128" s="24" t="str">
        <f>_xlfn.XLOOKUP(B1128,'[7]ALL SITES DOWN'!$D:$D,'[7]ALL SITES DOWN'!$J:$J,"")</f>
        <v/>
      </c>
      <c r="AZ1128" s="24" t="str">
        <f>_xlfn.XLOOKUP(B1128,'[8]ALL SITES DOWN'!$D:$D,'[8]ALL SITES DOWN'!$J:$J,"")</f>
        <v/>
      </c>
      <c r="BA1128" s="9" t="str">
        <f>_xlfn.XLOOKUP(B1128,[9]sheet1!$AC:$AC,[9]sheet1!$AF:$AF,"")</f>
        <v/>
      </c>
      <c r="BB1128" s="14" t="s">
        <v>5537</v>
      </c>
      <c r="BC1128" s="14" t="s">
        <v>5537</v>
      </c>
      <c r="BD1128" s="14" t="str">
        <f>_xlfn.XLOOKUP(B1128,'[10]cell downs 18042026 17h'!$B:$B,'[10]cell downs 18042026 17h'!$B:$B,"")</f>
        <v/>
      </c>
      <c r="BE1128" s="14" t="str">
        <f>_xlfn.XLOOKUP(B1128,'[11]Cells Huawei 19042026 15h'!$B:$B,'[11]Cells Huawei 19042026 15h'!$B:$B,"")</f>
        <v/>
      </c>
      <c r="BF1128" s="9" t="str">
        <f>_xlfn.XLOOKUP(B1128,'[12]cells down 19042026 9H40'!$B:$B,'[12]cells down 19042026 9H40'!$B:$B,"")</f>
        <v/>
      </c>
      <c r="BG1128" s="9" t="s">
        <v>1738</v>
      </c>
      <c r="BH1128" s="9" t="s">
        <v>12</v>
      </c>
    </row>
    <row r="1129" spans="1:60" s="9" customFormat="1" x14ac:dyDescent="0.3">
      <c r="A1129" s="1" t="s">
        <v>429</v>
      </c>
      <c r="B1129" s="8" t="s">
        <v>430</v>
      </c>
      <c r="C1129" s="3" t="str">
        <f>_xlfn.XLOOKUP(B1129,'[1]daily break down'!$D:$D,'[1]daily break down'!$E:$E,"")</f>
        <v>douala</v>
      </c>
      <c r="D1129" s="1" t="s">
        <v>11</v>
      </c>
      <c r="E1129" s="1" t="s">
        <v>12</v>
      </c>
      <c r="F1129" s="3" t="s">
        <v>31</v>
      </c>
      <c r="G1129" s="1" t="s">
        <v>431</v>
      </c>
      <c r="H1129" s="42" t="str">
        <f>_xlfn.XLOOKUP(B1129,[2]CALCULATION!$B:$B,[2]CALCULATION!$H:$H,"")</f>
        <v>ZTE</v>
      </c>
      <c r="I1129" s="34">
        <v>0</v>
      </c>
      <c r="J1129" s="34">
        <v>2.7603350711833645</v>
      </c>
      <c r="K1129" s="34">
        <v>0</v>
      </c>
      <c r="L1129" s="34">
        <v>0</v>
      </c>
      <c r="M1129" s="34">
        <v>0.2838274363430387</v>
      </c>
      <c r="N1129" s="34">
        <v>0</v>
      </c>
      <c r="O1129" s="34">
        <v>0.55811310578626994</v>
      </c>
      <c r="P1129" s="34">
        <v>1.1887971452460244</v>
      </c>
      <c r="Q1129" s="34">
        <v>3.4403866074256842E-2</v>
      </c>
      <c r="R1129" s="34">
        <v>1.6661173462544903</v>
      </c>
      <c r="S1129" s="35">
        <v>0</v>
      </c>
      <c r="T1129" s="35">
        <v>0.90835837378329098</v>
      </c>
      <c r="U1129" s="35">
        <v>0</v>
      </c>
      <c r="V1129" s="35">
        <v>6.0639266279149864E-4</v>
      </c>
      <c r="W1129" s="35">
        <v>0.90835837378329098</v>
      </c>
      <c r="X1129" s="35">
        <v>0</v>
      </c>
      <c r="Y1129" s="35">
        <v>0</v>
      </c>
      <c r="Z1129" s="35">
        <v>0</v>
      </c>
      <c r="AA1129" s="35">
        <v>0</v>
      </c>
      <c r="AB1129" s="35">
        <v>0</v>
      </c>
      <c r="AC1129" s="35">
        <v>0</v>
      </c>
      <c r="AD1129" s="35">
        <v>0</v>
      </c>
      <c r="AE1129" s="58" t="s">
        <v>5560</v>
      </c>
      <c r="AF1129" s="58"/>
      <c r="AG1129" s="57" t="str" cm="1">
        <f t="array" ref="AG1129">IFERROR(_xlfn.IFS(
AI1129="MPR ISSUE","PDH",
AI1129="BSS Hardware Issue","BSS",
AI1129="Sites strategiques, MLL, Pylone, etc.","ENVTECH",
AI1129="AKTIVCO DEFAUT GE &amp; POWER Cabinet","AKTIVCO",
AI1129="AKTIVCO Coupure ENEO &amp; Baisse de tension","AKTIVCO GRID ONLY",
AI1129="Coupure ENEO &amp; Baisse de tension","IHS GRID ONLY",
AI1129="Defaut GE &amp; POWER Cabinet","IHS",
AI1129="Sharing","Partners",
AI1129="Sites strategiques &amp; DataCenter","SST &amp; DC",
AI1129="Exclu","Exclu",
AI1129="SAT","SAT",
AI1129="SPARE-ISSUE","SPARE-ISSUE",
AI1129="Fiber CAmtel","TRANS_FO_CAMTEL",
AI1129="Fiber AOF","Fiber AOF",
AI1129="Projet OCM (HUAWEI)","TRAVAUX-HUAWEI",
AI1129="Projet OCM (NOKIA)","TRAVAUX-NOKIA",
AI1129="ACCESS-ISSUE","ACCESS-ISSUE",
AI1129="Projet OCM (ZTE, NOKIA, autres projets)","TRAVAUX OCM",
AI1129="No root CAuse","No root cause",
AI1129="ODU HS","PDH",
AI1129="IP &amp; VLAN","PDH",
AI1129="Warehouse HUAWEI","SPARE-ISSUE",
AI1129="SPARE-HS","SPARE-ISSUE",
AI1129="Power Telco","BSS",AI1129="no impacts","no impacts"
),"")</f>
        <v>no impacts</v>
      </c>
      <c r="AH1129" s="57" t="str" cm="1">
        <f t="array" ref="AH1129">IFERROR(_xlfn.IFS(
AI1129="MPR ISSUE","TX ISSUE",
AI1129="BSS Hardware Issue","RAN ISSUE",
AI1129="Sites strategiques, MLL, Pylone, etc.","ENVTECH",
AI1129="AKTIVCO DEFAUT GE &amp; POWER Cabinet","POWER ISSUE",
AI1129="AKTIVCO Coupure ENEO &amp; Baisse de tension","POWER ISSUE",
AI1129="Coupure ENEO &amp; Baisse de tension","POWER ISSUE",
AI1129="Defaut GE &amp; POWER Cabinet","POWER ISSUE",
AI1129="Sharing","POWER ISSUE",
AI1129="Sites strategiques &amp; DataCenter","POWER ISSUE",
AI1129="Exclu","Exclu",
AI1129="SAT","TX ISSUE",
AI1129="SPARE-ISSUE","SPARE-ISSUE",
AI1129="Fiber CAmtel","TX ISSUE",
AI1129="Fiber AOF","TX ISSUE",
AI1129="Projet OCM (HUAWEI)","TRAVAUX-HUAWEI",
AI1129="Projet OCM (NOKIA)","TRAVAUX -NOKIA",
AI1129="ACCESS-ISSUE","ACCESS-ISSUE",
AI1129="Projet OCM (ZTE, NOKIA, autres projets)","TRAVAUX OCM",
AI1129="No root CAuse","No root cause",
AI1129="ODU HS","TX ISSUE",
AI1129="IP &amp; VLAN","TX ISSUE",
AI1129="Warehouse HUAWEI","SPARE-ISSUE",
AI1129="SPARE-HS","SPARE-ISSUE",
AI1129="Power Telco","RAN ISSUE",AI1129="no impacts","no impacts"
),"")</f>
        <v>no impacts</v>
      </c>
      <c r="AI1129" s="85" t="s">
        <v>5998</v>
      </c>
      <c r="AJ1129" s="57" t="str" cm="1">
        <f t="array" ref="AJ1129">IFERROR(_xlfn.IFS(
AI1129="MPR ISSUE","ACTIVE",
AI1129="BSS Hardware Issue","ACTIVE",
AI1129="Sites strategiques, MLL, Pylone, etc.","PASSIVE",
AI1129="AKTIVCO DEFAUT GE &amp; POWER Cabinet","PASSIVE",
AI1129="AKTIVCO Coupure ENEO &amp; Baisse de tension","PASSIVE",
AI1129="Coupure ENEO &amp; Baisse de tension","PASSIVE",
AI1129="Defaut GE &amp; POWER Cabinet","PASSIVE",
AI1129="Sharing","PASSIVE",
AI1129="Sites strategiques &amp; DataCenter","PASSIVE",
AI1129="Exclu","Exclu",
AI1129="SAT","ACTIVE",
AI1129="SPARE-ISSUE","SPARE-ISSUE",
AI1129="Fiber CAmtel","ACTIVE",
AI1129="Fiber AOF","ACTIVE",
AI1129="Projet OCM (HUAWEI)","PLANNED WORKS",
AI1129="Projet OCM (NOKIA)","PLANNED WORKS",
AI1129="ACCESS-ISSUE","ACCESS-ISSUE",
AI1129="Projet OCM (ZTE, NOKIA, autres projets)","PLANNED WORKS",
AI1129="No root CAuse","No root cause",
AI1129="ODU HS","ACTIVE",
AI1129="IP &amp; VLAN","ACTIVE",
AI1129="Warehouse HUAWEI","SPARE-ISSUE",
AI1129="SPARE-HS","SPARE-ISSUE",
AI1129="Power Telco","ACTIVE", AI1129="no impacts","no impacts"
),"")</f>
        <v>no impacts</v>
      </c>
      <c r="AK1129" s="23" t="s">
        <v>5537</v>
      </c>
      <c r="AL1129" s="23" t="str">
        <f t="shared" si="30"/>
        <v>LIT_790</v>
      </c>
      <c r="AN1129" s="9" t="s">
        <v>5537</v>
      </c>
      <c r="AO1129" s="23" t="str">
        <f>_xlfn.XLOOKUP(B1129,'INCIDENT-05-03-2026'!E:E,'INCIDENT-05-03-2026'!F:F,"")</f>
        <v/>
      </c>
      <c r="AP1129" s="7" t="s">
        <v>5537</v>
      </c>
      <c r="AQ1129" s="6"/>
      <c r="AR1129" s="7"/>
      <c r="AS1129" s="3" t="str">
        <f>_xlfn.XLOOKUP(B1129,'[3]tt num | region | site id'!$C:$C,'[3]tt num | region | site id'!$Q:$Q,"")</f>
        <v/>
      </c>
      <c r="AT1129" s="24" t="str">
        <f>_xlfn.XLOOKUP(B1129,'[4]Cells Huawei 03052026 12h'!$B:$B,'[4]Cells Huawei 03052026 12h'!$T:$T,"")</f>
        <v/>
      </c>
      <c r="AU1129" s="24" t="str">
        <f>_xlfn.XLOOKUP(B1129,'[5]cells down 02052026 8h50'!$B:$B,'[5]cells down 02052026 8h50'!$R:$R,"")</f>
        <v/>
      </c>
      <c r="AV1129" s="24" t="str">
        <f>_xlfn.XLOOKUP(B1129,'[5]cells down 02052026 13h50'!$B:$B,'[5]cells down 02052026 13h50'!$R:$R,"")</f>
        <v/>
      </c>
      <c r="AW1129" s="24" t="str">
        <f>_xlfn.XLOOKUP(B1129,'[5]cells down 02052026 13h50'!$B:$B,'[5]cells down 02052026 13h50'!$R:$R,"")</f>
        <v/>
      </c>
      <c r="AX1129" s="24" t="str">
        <f>_xlfn.XLOOKUP(B1129,'[6]cell downs 03052026 8h40 '!$B:$B,'[6]cell downs 03052026 8h40 '!$R:$R,"")</f>
        <v/>
      </c>
      <c r="AY1129" s="24" t="str">
        <f>_xlfn.XLOOKUP(B1129,'[7]ALL SITES DOWN'!$D:$D,'[7]ALL SITES DOWN'!$J:$J,"")</f>
        <v/>
      </c>
      <c r="AZ1129" s="24" t="str">
        <f>_xlfn.XLOOKUP(B1129,'[8]ALL SITES DOWN'!$D:$D,'[8]ALL SITES DOWN'!$J:$J,"")</f>
        <v/>
      </c>
      <c r="BA1129" s="9" t="str">
        <f>_xlfn.XLOOKUP(B1129,[9]sheet1!$AC:$AC,[9]sheet1!$AF:$AF,"")</f>
        <v/>
      </c>
      <c r="BB1129" s="14" t="s">
        <v>5537</v>
      </c>
      <c r="BC1129" s="14" t="s">
        <v>5537</v>
      </c>
      <c r="BD1129" s="14" t="str">
        <f>_xlfn.XLOOKUP(B1129,'[10]cell downs 18042026 17h'!$B:$B,'[10]cell downs 18042026 17h'!$B:$B,"")</f>
        <v/>
      </c>
      <c r="BE1129" s="14" t="str">
        <f>_xlfn.XLOOKUP(B1129,'[11]Cells Huawei 19042026 15h'!$B:$B,'[11]Cells Huawei 19042026 15h'!$B:$B,"")</f>
        <v/>
      </c>
      <c r="BF1129" s="9" t="str">
        <f>_xlfn.XLOOKUP(B1129,'[12]cells down 19042026 9H40'!$B:$B,'[12]cells down 19042026 9H40'!$B:$B,"")</f>
        <v/>
      </c>
      <c r="BG1129" s="9" t="s">
        <v>5537</v>
      </c>
      <c r="BH1129" s="9" t="s">
        <v>5537</v>
      </c>
    </row>
    <row r="1130" spans="1:60" s="9" customFormat="1" x14ac:dyDescent="0.3">
      <c r="A1130" s="1" t="s">
        <v>2432</v>
      </c>
      <c r="B1130" s="8" t="s">
        <v>2433</v>
      </c>
      <c r="C1130" s="3" t="str">
        <f>_xlfn.XLOOKUP(B1130,'[1]daily break down'!$D:$D,'[1]daily break down'!$E:$E,"")</f>
        <v>LITTORAL</v>
      </c>
      <c r="D1130" s="1" t="s">
        <v>11</v>
      </c>
      <c r="E1130" s="72" t="s">
        <v>12</v>
      </c>
      <c r="F1130" s="3" t="s">
        <v>31</v>
      </c>
      <c r="G1130" s="1" t="s">
        <v>2432</v>
      </c>
      <c r="H1130" s="41" t="str">
        <f>_xlfn.XLOOKUP(B1130,[2]CALCULATION!$B:$B,[2]CALCULATION!$H:$H,"")</f>
        <v>NOKIA</v>
      </c>
      <c r="I1130" s="34">
        <v>0</v>
      </c>
      <c r="J1130" s="34">
        <v>0</v>
      </c>
      <c r="K1130" s="34">
        <v>0</v>
      </c>
      <c r="L1130" s="34">
        <v>0</v>
      </c>
      <c r="M1130" s="34">
        <v>0</v>
      </c>
      <c r="N1130" s="34">
        <v>0.9954296212096666</v>
      </c>
      <c r="O1130" s="34">
        <v>0</v>
      </c>
      <c r="P1130" s="34">
        <v>0</v>
      </c>
      <c r="Q1130" s="34">
        <v>6.8354455696060315E-3</v>
      </c>
      <c r="R1130" s="34">
        <v>1.281353583207814</v>
      </c>
      <c r="S1130" s="35">
        <v>1.1940305905214328</v>
      </c>
      <c r="T1130" s="35">
        <v>20806.342984821636</v>
      </c>
      <c r="U1130" s="35">
        <v>4.3904425846911996E-2</v>
      </c>
      <c r="V1130" s="35">
        <v>0</v>
      </c>
      <c r="W1130" s="35">
        <v>0.85693984299423831</v>
      </c>
      <c r="X1130" s="35">
        <v>0</v>
      </c>
      <c r="Y1130" s="35">
        <v>0</v>
      </c>
      <c r="Z1130" s="35">
        <v>0</v>
      </c>
      <c r="AA1130" s="35">
        <v>0</v>
      </c>
      <c r="AB1130" s="35">
        <v>0</v>
      </c>
      <c r="AC1130" s="35">
        <v>0</v>
      </c>
      <c r="AD1130" s="35">
        <v>0</v>
      </c>
      <c r="AE1130" s="58" t="s">
        <v>5560</v>
      </c>
      <c r="AF1130" s="58"/>
      <c r="AG1130" s="57" t="str" cm="1">
        <f t="array" ref="AG1130">IFERROR(_xlfn.IFS(
AI1130="MPR ISSUE","PDH",
AI1130="BSS Hardware Issue","BSS",
AI1130="Sites strategiques, MLL, Pylone, etc.","ENVTECH",
AI1130="AKTIVCO DEFAUT GE &amp; POWER Cabinet","AKTIVCO",
AI1130="AKTIVCO Coupure ENEO &amp; Baisse de tension","AKTIVCO GRID ONLY",
AI1130="Coupure ENEO &amp; Baisse de tension","IHS GRID ONLY",
AI1130="Defaut GE &amp; POWER Cabinet","IHS",
AI1130="Sharing","Partners",
AI1130="Sites strategiques &amp; DataCenter","SST &amp; DC",
AI1130="Exclu","Exclu",
AI1130="SAT","SAT",
AI1130="SPARE-ISSUE","SPARE-ISSUE",
AI1130="Fiber CAmtel","TRANS_FO_CAMTEL",
AI1130="Fiber AOF","Fiber AOF",
AI1130="Projet OCM (HUAWEI)","TRAVAUX-HUAWEI",
AI1130="Projet OCM (NOKIA)","TRAVAUX-NOKIA",
AI1130="ACCESS-ISSUE","ACCESS-ISSUE",
AI1130="Projet OCM (ZTE, NOKIA, autres projets)","TRAVAUX OCM",
AI1130="No root CAuse","No root cause",
AI1130="ODU HS","PDH",
AI1130="IP &amp; VLAN","PDH",
AI1130="Warehouse HUAWEI","SPARE-ISSUE",
AI1130="SPARE-HS","SPARE-ISSUE",
AI1130="Power Telco","BSS",AI1130="no impacts","no impacts"
),"")</f>
        <v>BSS</v>
      </c>
      <c r="AH1130" s="57" t="str" cm="1">
        <f t="array" ref="AH1130">IFERROR(_xlfn.IFS(
AI1130="MPR ISSUE","TX ISSUE",
AI1130="BSS Hardware Issue","RAN ISSUE",
AI1130="Sites strategiques, MLL, Pylone, etc.","ENVTECH",
AI1130="AKTIVCO DEFAUT GE &amp; POWER Cabinet","POWER ISSUE",
AI1130="AKTIVCO Coupure ENEO &amp; Baisse de tension","POWER ISSUE",
AI1130="Coupure ENEO &amp; Baisse de tension","POWER ISSUE",
AI1130="Defaut GE &amp; POWER Cabinet","POWER ISSUE",
AI1130="Sharing","POWER ISSUE",
AI1130="Sites strategiques &amp; DataCenter","POWER ISSUE",
AI1130="Exclu","Exclu",
AI1130="SAT","TX ISSUE",
AI1130="SPARE-ISSUE","SPARE-ISSUE",
AI1130="Fiber CAmtel","TX ISSUE",
AI1130="Fiber AOF","TX ISSUE",
AI1130="Projet OCM (HUAWEI)","TRAVAUX-HUAWEI",
AI1130="Projet OCM (NOKIA)","TRAVAUX -NOKIA",
AI1130="ACCESS-ISSUE","ACCESS-ISSUE",
AI1130="Projet OCM (ZTE, NOKIA, autres projets)","TRAVAUX OCM",
AI1130="No root CAuse","No root cause",
AI1130="ODU HS","TX ISSUE",
AI1130="IP &amp; VLAN","TX ISSUE",
AI1130="Warehouse HUAWEI","SPARE-ISSUE",
AI1130="SPARE-HS","SPARE-ISSUE",
AI1130="Power Telco","RAN ISSUE",AI1130="no impacts","no impacts"
),"")</f>
        <v>RAN ISSUE</v>
      </c>
      <c r="AI1130" s="85" t="s">
        <v>5320</v>
      </c>
      <c r="AJ1130" s="57" t="str" cm="1">
        <f t="array" ref="AJ1130">IFERROR(_xlfn.IFS(
AI1130="MPR ISSUE","ACTIVE",
AI1130="BSS Hardware Issue","ACTIVE",
AI1130="Sites strategiques, MLL, Pylone, etc.","PASSIVE",
AI1130="AKTIVCO DEFAUT GE &amp; POWER Cabinet","PASSIVE",
AI1130="AKTIVCO Coupure ENEO &amp; Baisse de tension","PASSIVE",
AI1130="Coupure ENEO &amp; Baisse de tension","PASSIVE",
AI1130="Defaut GE &amp; POWER Cabinet","PASSIVE",
AI1130="Sharing","PASSIVE",
AI1130="Sites strategiques &amp; DataCenter","PASSIVE",
AI1130="Exclu","Exclu",
AI1130="SAT","ACTIVE",
AI1130="SPARE-ISSUE","SPARE-ISSUE",
AI1130="Fiber CAmtel","ACTIVE",
AI1130="Fiber AOF","ACTIVE",
AI1130="Projet OCM (HUAWEI)","PLANNED WORKS",
AI1130="Projet OCM (NOKIA)","PLANNED WORKS",
AI1130="ACCESS-ISSUE","ACCESS-ISSUE",
AI1130="Projet OCM (ZTE, NOKIA, autres projets)","PLANNED WORKS",
AI1130="No root CAuse","No root cause",
AI1130="ODU HS","ACTIVE",
AI1130="IP &amp; VLAN","ACTIVE",
AI1130="Warehouse HUAWEI","SPARE-ISSUE",
AI1130="SPARE-HS","SPARE-ISSUE",
AI1130="Power Telco","ACTIVE", AI1130="no impacts","no impacts"
),"")</f>
        <v>ACTIVE</v>
      </c>
      <c r="AK1130" s="23" t="s">
        <v>5816</v>
      </c>
      <c r="AL1130" s="23" t="str">
        <f t="shared" si="30"/>
        <v>LIT_508</v>
      </c>
      <c r="AN1130" s="9" t="s">
        <v>5537</v>
      </c>
      <c r="AO1130" s="23" t="str">
        <f>_xlfn.XLOOKUP(B1130,'INCIDENT-05-03-2026'!E:E,'INCIDENT-05-03-2026'!F:F,"")</f>
        <v/>
      </c>
      <c r="AP1130" s="7" t="s">
        <v>5537</v>
      </c>
      <c r="AQ1130" s="6"/>
      <c r="AR1130" s="7"/>
      <c r="AS1130" s="3" t="str">
        <f>_xlfn.XLOOKUP(B1130,'[3]tt num | region | site id'!$C:$C,'[3]tt num | region | site id'!$Q:$Q,"")</f>
        <v/>
      </c>
      <c r="AT1130" s="24" t="str">
        <f>_xlfn.XLOOKUP(B1130,'[4]Cells Huawei 03052026 12h'!$B:$B,'[4]Cells Huawei 03052026 12h'!$T:$T,"")</f>
        <v/>
      </c>
      <c r="AU1130" s="24" t="str">
        <f>_xlfn.XLOOKUP(B1130,'[5]cells down 02052026 8h50'!$B:$B,'[5]cells down 02052026 8h50'!$R:$R,"")</f>
        <v/>
      </c>
      <c r="AV1130" s="24" t="str">
        <f>_xlfn.XLOOKUP(B1130,'[5]cells down 02052026 13h50'!$B:$B,'[5]cells down 02052026 13h50'!$R:$R,"")</f>
        <v/>
      </c>
      <c r="AW1130" s="24" t="str">
        <f>_xlfn.XLOOKUP(B1130,'[5]cells down 02052026 13h50'!$B:$B,'[5]cells down 02052026 13h50'!$R:$R,"")</f>
        <v/>
      </c>
      <c r="AX1130" s="24" t="str">
        <f>_xlfn.XLOOKUP(B1130,'[6]cell downs 03052026 8h40 '!$B:$B,'[6]cell downs 03052026 8h40 '!$R:$R,"")</f>
        <v xml:space="preserve">(05/03/2026 cell nokia): 02/05/2026 : Feedback RM : Intervention prevue pour demain  FME presentement sur le site de  Songloulou
30/04/2026 : Escalade faite au RM || En attente du feeback du RM 
29/04/2026: FME est sur le site couper de songloulou. intervention demain 30/04/2026
28/04/2026 : FME en route pour le site || ETA : 12h||FME sur sokelle||Forte pluie dans la zone|| Intervention renvoyer pour demain 29/04/2026
27/04/2026 : Check and replace FRGU || ETA : 28/04/2026 </v>
      </c>
      <c r="AY1130" s="24" t="str">
        <f>_xlfn.XLOOKUP(B1130,'[7]ALL SITES DOWN'!$D:$D,'[7]ALL SITES DOWN'!$J:$J,"")</f>
        <v/>
      </c>
      <c r="AZ1130" s="24" t="str">
        <f>_xlfn.XLOOKUP(B1130,'[8]ALL SITES DOWN'!$D:$D,'[8]ALL SITES DOWN'!$J:$J,"")</f>
        <v/>
      </c>
      <c r="BA1130" s="9" t="str">
        <f>_xlfn.XLOOKUP(B1130,[9]sheet1!$AC:$AC,[9]sheet1!$AF:$AF,"")</f>
        <v/>
      </c>
      <c r="BB1130" s="14" t="s">
        <v>5537</v>
      </c>
      <c r="BC1130" s="14" t="s">
        <v>5537</v>
      </c>
      <c r="BD1130" s="14" t="str">
        <f>_xlfn.XLOOKUP(B1130,'[10]cell downs 18042026 17h'!$B:$B,'[10]cell downs 18042026 17h'!$B:$B,"")</f>
        <v/>
      </c>
      <c r="BE1130" s="14" t="str">
        <f>_xlfn.XLOOKUP(B1130,'[11]Cells Huawei 19042026 15h'!$B:$B,'[11]Cells Huawei 19042026 15h'!$B:$B,"")</f>
        <v/>
      </c>
      <c r="BF1130" s="9" t="str">
        <f>_xlfn.XLOOKUP(B1130,'[12]cells down 19042026 9H40'!$B:$B,'[12]cells down 19042026 9H40'!$B:$B,"")</f>
        <v/>
      </c>
      <c r="BG1130" s="9" t="s">
        <v>2433</v>
      </c>
      <c r="BH1130" s="9" t="s">
        <v>12</v>
      </c>
    </row>
    <row r="1131" spans="1:60" s="9" customFormat="1" x14ac:dyDescent="0.3">
      <c r="A1131" s="1" t="s">
        <v>2599</v>
      </c>
      <c r="B1131" s="8" t="s">
        <v>2600</v>
      </c>
      <c r="C1131" s="3" t="str">
        <f>_xlfn.XLOOKUP(B1131,'[1]daily break down'!$D:$D,'[1]daily break down'!$E:$E,"")</f>
        <v>Yaounde</v>
      </c>
      <c r="D1131" s="1" t="s">
        <v>11</v>
      </c>
      <c r="E1131" s="1" t="s">
        <v>145</v>
      </c>
      <c r="F1131" s="3" t="s">
        <v>37</v>
      </c>
      <c r="G1131" s="1" t="s">
        <v>38</v>
      </c>
      <c r="H1131" s="42" t="str">
        <f>_xlfn.XLOOKUP(B1131,[2]CALCULATION!$B:$B,[2]CALCULATION!$H:$H,"")</f>
        <v>ZTE</v>
      </c>
      <c r="I1131" s="34">
        <v>0</v>
      </c>
      <c r="J1131" s="34">
        <v>0</v>
      </c>
      <c r="K1131" s="34">
        <v>0</v>
      </c>
      <c r="L1131" s="34">
        <v>0</v>
      </c>
      <c r="M1131" s="34">
        <v>0</v>
      </c>
      <c r="N1131" s="34">
        <v>0</v>
      </c>
      <c r="O1131" s="34">
        <v>0</v>
      </c>
      <c r="P1131" s="34">
        <v>0</v>
      </c>
      <c r="Q1131" s="34">
        <v>0</v>
      </c>
      <c r="R1131" s="34">
        <v>0</v>
      </c>
      <c r="S1131" s="35">
        <v>0</v>
      </c>
      <c r="T1131" s="35">
        <v>0.31364768728972425</v>
      </c>
      <c r="U1131" s="35">
        <v>0</v>
      </c>
      <c r="V1131" s="35">
        <v>0</v>
      </c>
      <c r="W1131" s="35">
        <v>0.84003218874934726</v>
      </c>
      <c r="X1131" s="35">
        <v>0</v>
      </c>
      <c r="Y1131" s="35">
        <v>0</v>
      </c>
      <c r="Z1131" s="35">
        <v>0</v>
      </c>
      <c r="AA1131" s="35">
        <v>0</v>
      </c>
      <c r="AB1131" s="35">
        <v>0</v>
      </c>
      <c r="AC1131" s="35">
        <v>0</v>
      </c>
      <c r="AD1131" s="35">
        <v>0</v>
      </c>
      <c r="AE1131" s="58" t="s">
        <v>5560</v>
      </c>
      <c r="AF1131" s="58"/>
      <c r="AG1131" s="57" t="str" cm="1">
        <f t="array" ref="AG1131">IFERROR(_xlfn.IFS(
AI1131="MPR ISSUE","PDH",
AI1131="BSS Hardware Issue","BSS",
AI1131="Sites strategiques, MLL, Pylone, etc.","ENVTECH",
AI1131="AKTIVCO DEFAUT GE &amp; POWER Cabinet","AKTIVCO",
AI1131="AKTIVCO Coupure ENEO &amp; Baisse de tension","AKTIVCO GRID ONLY",
AI1131="Coupure ENEO &amp; Baisse de tension","IHS GRID ONLY",
AI1131="Defaut GE &amp; POWER Cabinet","IHS",
AI1131="Sharing","Partners",
AI1131="Sites strategiques &amp; DataCenter","SST &amp; DC",
AI1131="Exclu","Exclu",
AI1131="SAT","SAT",
AI1131="SPARE-ISSUE","SPARE-ISSUE",
AI1131="Fiber CAmtel","TRANS_FO_CAMTEL",
AI1131="Fiber AOF","Fiber AOF",
AI1131="Projet OCM (HUAWEI)","TRAVAUX-HUAWEI",
AI1131="Projet OCM (NOKIA)","TRAVAUX-NOKIA",
AI1131="ACCESS-ISSUE","ACCESS-ISSUE",
AI1131="Projet OCM (ZTE, NOKIA, autres projets)","TRAVAUX OCM",
AI1131="No root CAuse","No root cause",
AI1131="ODU HS","PDH",
AI1131="IP &amp; VLAN","PDH",
AI1131="Warehouse HUAWEI","SPARE-ISSUE",
AI1131="SPARE-HS","SPARE-ISSUE",
AI1131="Power Telco","BSS",AI1131="no impacts","no impacts"
),"")</f>
        <v>no impacts</v>
      </c>
      <c r="AH1131" s="57" t="str" cm="1">
        <f t="array" ref="AH1131">IFERROR(_xlfn.IFS(
AI1131="MPR ISSUE","TX ISSUE",
AI1131="BSS Hardware Issue","RAN ISSUE",
AI1131="Sites strategiques, MLL, Pylone, etc.","ENVTECH",
AI1131="AKTIVCO DEFAUT GE &amp; POWER Cabinet","POWER ISSUE",
AI1131="AKTIVCO Coupure ENEO &amp; Baisse de tension","POWER ISSUE",
AI1131="Coupure ENEO &amp; Baisse de tension","POWER ISSUE",
AI1131="Defaut GE &amp; POWER Cabinet","POWER ISSUE",
AI1131="Sharing","POWER ISSUE",
AI1131="Sites strategiques &amp; DataCenter","POWER ISSUE",
AI1131="Exclu","Exclu",
AI1131="SAT","TX ISSUE",
AI1131="SPARE-ISSUE","SPARE-ISSUE",
AI1131="Fiber CAmtel","TX ISSUE",
AI1131="Fiber AOF","TX ISSUE",
AI1131="Projet OCM (HUAWEI)","TRAVAUX-HUAWEI",
AI1131="Projet OCM (NOKIA)","TRAVAUX -NOKIA",
AI1131="ACCESS-ISSUE","ACCESS-ISSUE",
AI1131="Projet OCM (ZTE, NOKIA, autres projets)","TRAVAUX OCM",
AI1131="No root CAuse","No root cause",
AI1131="ODU HS","TX ISSUE",
AI1131="IP &amp; VLAN","TX ISSUE",
AI1131="Warehouse HUAWEI","SPARE-ISSUE",
AI1131="SPARE-HS","SPARE-ISSUE",
AI1131="Power Telco","RAN ISSUE",AI1131="no impacts","no impacts"
),"")</f>
        <v>no impacts</v>
      </c>
      <c r="AI1131" s="85" t="s">
        <v>5998</v>
      </c>
      <c r="AJ1131" s="57" t="str" cm="1">
        <f t="array" ref="AJ1131">IFERROR(_xlfn.IFS(
AI1131="MPR ISSUE","ACTIVE",
AI1131="BSS Hardware Issue","ACTIVE",
AI1131="Sites strategiques, MLL, Pylone, etc.","PASSIVE",
AI1131="AKTIVCO DEFAUT GE &amp; POWER Cabinet","PASSIVE",
AI1131="AKTIVCO Coupure ENEO &amp; Baisse de tension","PASSIVE",
AI1131="Coupure ENEO &amp; Baisse de tension","PASSIVE",
AI1131="Defaut GE &amp; POWER Cabinet","PASSIVE",
AI1131="Sharing","PASSIVE",
AI1131="Sites strategiques &amp; DataCenter","PASSIVE",
AI1131="Exclu","Exclu",
AI1131="SAT","ACTIVE",
AI1131="SPARE-ISSUE","SPARE-ISSUE",
AI1131="Fiber CAmtel","ACTIVE",
AI1131="Fiber AOF","ACTIVE",
AI1131="Projet OCM (HUAWEI)","PLANNED WORKS",
AI1131="Projet OCM (NOKIA)","PLANNED WORKS",
AI1131="ACCESS-ISSUE","ACCESS-ISSUE",
AI1131="Projet OCM (ZTE, NOKIA, autres projets)","PLANNED WORKS",
AI1131="No root CAuse","No root cause",
AI1131="ODU HS","ACTIVE",
AI1131="IP &amp; VLAN","ACTIVE",
AI1131="Warehouse HUAWEI","SPARE-ISSUE",
AI1131="SPARE-HS","SPARE-ISSUE",
AI1131="Power Telco","ACTIVE", AI1131="no impacts","no impacts"
),"")</f>
        <v>no impacts</v>
      </c>
      <c r="AK1131" s="23" t="s">
        <v>5537</v>
      </c>
      <c r="AL1131" s="23" t="str">
        <f t="shared" si="30"/>
        <v>CTR_874</v>
      </c>
      <c r="AN1131" s="9" t="s">
        <v>5537</v>
      </c>
      <c r="AO1131" s="23" t="str">
        <f>_xlfn.XLOOKUP(B1131,'INCIDENT-05-03-2026'!E:E,'INCIDENT-05-03-2026'!F:F,"")</f>
        <v/>
      </c>
      <c r="AP1131" s="7" t="s">
        <v>5537</v>
      </c>
      <c r="AQ1131" s="6"/>
      <c r="AR1131" s="7"/>
      <c r="AS1131" s="3" t="str">
        <f>_xlfn.XLOOKUP(B1131,'[3]tt num | region | site id'!$C:$C,'[3]tt num | region | site id'!$Q:$Q,"")</f>
        <v/>
      </c>
      <c r="AT1131" s="24" t="str">
        <f>_xlfn.XLOOKUP(B1131,'[4]Cells Huawei 03052026 12h'!$B:$B,'[4]Cells Huawei 03052026 12h'!$T:$T,"")</f>
        <v/>
      </c>
      <c r="AU1131" s="24" t="str">
        <f>_xlfn.XLOOKUP(B1131,'[5]cells down 02052026 8h50'!$B:$B,'[5]cells down 02052026 8h50'!$R:$R,"")</f>
        <v/>
      </c>
      <c r="AV1131" s="24" t="str">
        <f>_xlfn.XLOOKUP(B1131,'[5]cells down 02052026 13h50'!$B:$B,'[5]cells down 02052026 13h50'!$R:$R,"")</f>
        <v/>
      </c>
      <c r="AW1131" s="24" t="str">
        <f>_xlfn.XLOOKUP(B1131,'[5]cells down 02052026 13h50'!$B:$B,'[5]cells down 02052026 13h50'!$R:$R,"")</f>
        <v/>
      </c>
      <c r="AX1131" s="24" t="str">
        <f>_xlfn.XLOOKUP(B1131,'[6]cell downs 03052026 8h40 '!$B:$B,'[6]cell downs 03052026 8h40 '!$R:$R,"")</f>
        <v/>
      </c>
      <c r="AY1131" s="24" t="str">
        <f>_xlfn.XLOOKUP(B1131,'[7]ALL SITES DOWN'!$D:$D,'[7]ALL SITES DOWN'!$J:$J,"")</f>
        <v/>
      </c>
      <c r="AZ1131" s="24" t="str">
        <f>_xlfn.XLOOKUP(B1131,'[8]ALL SITES DOWN'!$D:$D,'[8]ALL SITES DOWN'!$J:$J,"")</f>
        <v/>
      </c>
      <c r="BA1131" s="9" t="str">
        <f>_xlfn.XLOOKUP(B1131,[9]sheet1!$AC:$AC,[9]sheet1!$AF:$AF,"")</f>
        <v/>
      </c>
      <c r="BB1131" s="14" t="s">
        <v>5537</v>
      </c>
      <c r="BC1131" s="14" t="s">
        <v>5537</v>
      </c>
      <c r="BD1131" s="14" t="str">
        <f>_xlfn.XLOOKUP(B1131,'[10]cell downs 18042026 17h'!$B:$B,'[10]cell downs 18042026 17h'!$B:$B,"")</f>
        <v/>
      </c>
      <c r="BE1131" s="14" t="str">
        <f>_xlfn.XLOOKUP(B1131,'[11]Cells Huawei 19042026 15h'!$B:$B,'[11]Cells Huawei 19042026 15h'!$B:$B,"")</f>
        <v/>
      </c>
      <c r="BF1131" s="9" t="str">
        <f>_xlfn.XLOOKUP(B1131,'[12]cells down 19042026 9H40'!$B:$B,'[12]cells down 19042026 9H40'!$B:$B,"")</f>
        <v/>
      </c>
      <c r="BG1131" s="9" t="s">
        <v>2600</v>
      </c>
      <c r="BH1131" s="9" t="s">
        <v>302</v>
      </c>
    </row>
    <row r="1132" spans="1:60" s="9" customFormat="1" x14ac:dyDescent="0.3">
      <c r="A1132" s="1" t="s">
        <v>1355</v>
      </c>
      <c r="B1132" s="8" t="s">
        <v>1356</v>
      </c>
      <c r="C1132" s="3" t="str">
        <f>_xlfn.XLOOKUP(B1132,'[1]daily break down'!$D:$D,'[1]daily break down'!$E:$E,"")</f>
        <v>Yaounde</v>
      </c>
      <c r="D1132" s="1" t="s">
        <v>11</v>
      </c>
      <c r="E1132" s="1" t="s">
        <v>12</v>
      </c>
      <c r="F1132" s="3" t="s">
        <v>37</v>
      </c>
      <c r="G1132" s="1" t="s">
        <v>38</v>
      </c>
      <c r="H1132" s="42" t="str">
        <f>_xlfn.XLOOKUP(B1132,[2]CALCULATION!$B:$B,[2]CALCULATION!$H:$H,"")</f>
        <v>ZTE</v>
      </c>
      <c r="I1132" s="34">
        <v>0.12821637802375885</v>
      </c>
      <c r="J1132" s="34">
        <v>0</v>
      </c>
      <c r="K1132" s="34">
        <v>0</v>
      </c>
      <c r="L1132" s="34">
        <v>0</v>
      </c>
      <c r="M1132" s="34">
        <v>0</v>
      </c>
      <c r="N1132" s="34">
        <v>2.3845499710358178E-2</v>
      </c>
      <c r="O1132" s="34">
        <v>0</v>
      </c>
      <c r="P1132" s="34">
        <v>0</v>
      </c>
      <c r="Q1132" s="34">
        <v>8.6536691749920838</v>
      </c>
      <c r="R1132" s="34">
        <v>0</v>
      </c>
      <c r="S1132" s="35">
        <v>0</v>
      </c>
      <c r="T1132" s="35">
        <v>0.77648580470446582</v>
      </c>
      <c r="U1132" s="35">
        <v>0</v>
      </c>
      <c r="V1132" s="35">
        <v>0</v>
      </c>
      <c r="W1132" s="35">
        <v>0.77648580470446582</v>
      </c>
      <c r="X1132" s="35">
        <v>0</v>
      </c>
      <c r="Y1132" s="35">
        <v>0</v>
      </c>
      <c r="Z1132" s="35">
        <v>0</v>
      </c>
      <c r="AA1132" s="35">
        <v>0</v>
      </c>
      <c r="AB1132" s="35">
        <v>0</v>
      </c>
      <c r="AC1132" s="35">
        <v>0</v>
      </c>
      <c r="AD1132" s="35">
        <v>0</v>
      </c>
      <c r="AE1132" s="58" t="s">
        <v>5560</v>
      </c>
      <c r="AF1132" s="58"/>
      <c r="AG1132" s="57" t="str" cm="1">
        <f t="array" ref="AG1132">IFERROR(_xlfn.IFS(
AI1132="MPR ISSUE","PDH",
AI1132="BSS Hardware Issue","BSS",
AI1132="Sites strategiques, MLL, Pylone, etc.","ENVTECH",
AI1132="AKTIVCO DEFAUT GE &amp; POWER Cabinet","AKTIVCO",
AI1132="AKTIVCO Coupure ENEO &amp; Baisse de tension","AKTIVCO GRID ONLY",
AI1132="Coupure ENEO &amp; Baisse de tension","IHS GRID ONLY",
AI1132="Defaut GE &amp; POWER Cabinet","IHS",
AI1132="Sharing","Partners",
AI1132="Sites strategiques &amp; DataCenter","SST &amp; DC",
AI1132="Exclu","Exclu",
AI1132="SAT","SAT",
AI1132="SPARE-ISSUE","SPARE-ISSUE",
AI1132="Fiber CAmtel","TRANS_FO_CAMTEL",
AI1132="Fiber AOF","Fiber AOF",
AI1132="Projet OCM (HUAWEI)","TRAVAUX-HUAWEI",
AI1132="Projet OCM (NOKIA)","TRAVAUX-NOKIA",
AI1132="ACCESS-ISSUE","ACCESS-ISSUE",
AI1132="Projet OCM (ZTE, NOKIA, autres projets)","TRAVAUX OCM",
AI1132="No root CAuse","No root cause",
AI1132="ODU HS","PDH",
AI1132="IP &amp; VLAN","PDH",
AI1132="Warehouse HUAWEI","SPARE-ISSUE",
AI1132="SPARE-HS","SPARE-ISSUE",
AI1132="Power Telco","BSS",AI1132="no impacts","no impacts"
),"")</f>
        <v>no impacts</v>
      </c>
      <c r="AH1132" s="57" t="str" cm="1">
        <f t="array" ref="AH1132">IFERROR(_xlfn.IFS(
AI1132="MPR ISSUE","TX ISSUE",
AI1132="BSS Hardware Issue","RAN ISSUE",
AI1132="Sites strategiques, MLL, Pylone, etc.","ENVTECH",
AI1132="AKTIVCO DEFAUT GE &amp; POWER Cabinet","POWER ISSUE",
AI1132="AKTIVCO Coupure ENEO &amp; Baisse de tension","POWER ISSUE",
AI1132="Coupure ENEO &amp; Baisse de tension","POWER ISSUE",
AI1132="Defaut GE &amp; POWER Cabinet","POWER ISSUE",
AI1132="Sharing","POWER ISSUE",
AI1132="Sites strategiques &amp; DataCenter","POWER ISSUE",
AI1132="Exclu","Exclu",
AI1132="SAT","TX ISSUE",
AI1132="SPARE-ISSUE","SPARE-ISSUE",
AI1132="Fiber CAmtel","TX ISSUE",
AI1132="Fiber AOF","TX ISSUE",
AI1132="Projet OCM (HUAWEI)","TRAVAUX-HUAWEI",
AI1132="Projet OCM (NOKIA)","TRAVAUX -NOKIA",
AI1132="ACCESS-ISSUE","ACCESS-ISSUE",
AI1132="Projet OCM (ZTE, NOKIA, autres projets)","TRAVAUX OCM",
AI1132="No root CAuse","No root cause",
AI1132="ODU HS","TX ISSUE",
AI1132="IP &amp; VLAN","TX ISSUE",
AI1132="Warehouse HUAWEI","SPARE-ISSUE",
AI1132="SPARE-HS","SPARE-ISSUE",
AI1132="Power Telco","RAN ISSUE",AI1132="no impacts","no impacts"
),"")</f>
        <v>no impacts</v>
      </c>
      <c r="AI1132" s="85" t="s">
        <v>5998</v>
      </c>
      <c r="AJ1132" s="57" t="str" cm="1">
        <f t="array" ref="AJ1132">IFERROR(_xlfn.IFS(
AI1132="MPR ISSUE","ACTIVE",
AI1132="BSS Hardware Issue","ACTIVE",
AI1132="Sites strategiques, MLL, Pylone, etc.","PASSIVE",
AI1132="AKTIVCO DEFAUT GE &amp; POWER Cabinet","PASSIVE",
AI1132="AKTIVCO Coupure ENEO &amp; Baisse de tension","PASSIVE",
AI1132="Coupure ENEO &amp; Baisse de tension","PASSIVE",
AI1132="Defaut GE &amp; POWER Cabinet","PASSIVE",
AI1132="Sharing","PASSIVE",
AI1132="Sites strategiques &amp; DataCenter","PASSIVE",
AI1132="Exclu","Exclu",
AI1132="SAT","ACTIVE",
AI1132="SPARE-ISSUE","SPARE-ISSUE",
AI1132="Fiber CAmtel","ACTIVE",
AI1132="Fiber AOF","ACTIVE",
AI1132="Projet OCM (HUAWEI)","PLANNED WORKS",
AI1132="Projet OCM (NOKIA)","PLANNED WORKS",
AI1132="ACCESS-ISSUE","ACCESS-ISSUE",
AI1132="Projet OCM (ZTE, NOKIA, autres projets)","PLANNED WORKS",
AI1132="No root CAuse","No root cause",
AI1132="ODU HS","ACTIVE",
AI1132="IP &amp; VLAN","ACTIVE",
AI1132="Warehouse HUAWEI","SPARE-ISSUE",
AI1132="SPARE-HS","SPARE-ISSUE",
AI1132="Power Telco","ACTIVE", AI1132="no impacts","no impacts"
),"")</f>
        <v>no impacts</v>
      </c>
      <c r="AK1132" s="23" t="s">
        <v>5537</v>
      </c>
      <c r="AL1132" s="23" t="str">
        <f t="shared" si="30"/>
        <v>CTR_079</v>
      </c>
      <c r="AN1132" s="9" t="s">
        <v>5537</v>
      </c>
      <c r="AO1132" s="23" t="str">
        <f>_xlfn.XLOOKUP(B1132,'INCIDENT-05-03-2026'!E:E,'INCIDENT-05-03-2026'!F:F,"")</f>
        <v/>
      </c>
      <c r="AP1132" s="7" t="s">
        <v>5537</v>
      </c>
      <c r="AQ1132" s="6"/>
      <c r="AR1132" s="7"/>
      <c r="AS1132" s="3" t="str">
        <f>_xlfn.XLOOKUP(B1132,'[3]tt num | region | site id'!$C:$C,'[3]tt num | region | site id'!$Q:$Q,"")</f>
        <v/>
      </c>
      <c r="AT1132" s="24" t="str">
        <f>_xlfn.XLOOKUP(B1132,'[4]Cells Huawei 03052026 12h'!$B:$B,'[4]Cells Huawei 03052026 12h'!$T:$T,"")</f>
        <v/>
      </c>
      <c r="AU1132" s="24" t="str">
        <f>_xlfn.XLOOKUP(B1132,'[5]cells down 02052026 8h50'!$B:$B,'[5]cells down 02052026 8h50'!$R:$R,"")</f>
        <v/>
      </c>
      <c r="AV1132" s="24" t="str">
        <f>_xlfn.XLOOKUP(B1132,'[5]cells down 02052026 13h50'!$B:$B,'[5]cells down 02052026 13h50'!$R:$R,"")</f>
        <v/>
      </c>
      <c r="AW1132" s="24" t="str">
        <f>_xlfn.XLOOKUP(B1132,'[5]cells down 02052026 13h50'!$B:$B,'[5]cells down 02052026 13h50'!$R:$R,"")</f>
        <v/>
      </c>
      <c r="AX1132" s="24" t="str">
        <f>_xlfn.XLOOKUP(B1132,'[6]cell downs 03052026 8h40 '!$B:$B,'[6]cell downs 03052026 8h40 '!$R:$R,"")</f>
        <v/>
      </c>
      <c r="AY1132" s="24" t="str">
        <f>_xlfn.XLOOKUP(B1132,'[7]ALL SITES DOWN'!$D:$D,'[7]ALL SITES DOWN'!$J:$J,"")</f>
        <v/>
      </c>
      <c r="AZ1132" s="24" t="str">
        <f>_xlfn.XLOOKUP(B1132,'[8]ALL SITES DOWN'!$D:$D,'[8]ALL SITES DOWN'!$J:$J,"")</f>
        <v/>
      </c>
      <c r="BA1132" s="9" t="str">
        <f>_xlfn.XLOOKUP(B1132,[9]sheet1!$AC:$AC,[9]sheet1!$AF:$AF,"")</f>
        <v/>
      </c>
      <c r="BB1132" s="14" t="s">
        <v>5537</v>
      </c>
      <c r="BC1132" s="14" t="s">
        <v>5537</v>
      </c>
      <c r="BD1132" s="14" t="str">
        <f>_xlfn.XLOOKUP(B1132,'[10]cell downs 18042026 17h'!$B:$B,'[10]cell downs 18042026 17h'!$B:$B,"")</f>
        <v/>
      </c>
      <c r="BE1132" s="14" t="str">
        <f>_xlfn.XLOOKUP(B1132,'[11]Cells Huawei 19042026 15h'!$B:$B,'[11]Cells Huawei 19042026 15h'!$B:$B,"")</f>
        <v/>
      </c>
      <c r="BF1132" s="9" t="str">
        <f>_xlfn.XLOOKUP(B1132,'[12]cells down 19042026 9H40'!$B:$B,'[12]cells down 19042026 9H40'!$B:$B,"")</f>
        <v/>
      </c>
      <c r="BG1132" s="9" t="s">
        <v>1356</v>
      </c>
      <c r="BH1132" s="9" t="s">
        <v>302</v>
      </c>
    </row>
    <row r="1133" spans="1:60" s="9" customFormat="1" x14ac:dyDescent="0.3">
      <c r="A1133" s="1" t="s">
        <v>2603</v>
      </c>
      <c r="B1133" s="8" t="s">
        <v>2604</v>
      </c>
      <c r="C1133" s="3" t="str">
        <f>_xlfn.XLOOKUP(B1133,'[1]daily break down'!$D:$D,'[1]daily break down'!$E:$E,"")</f>
        <v>Yaounde</v>
      </c>
      <c r="D1133" s="1" t="s">
        <v>11</v>
      </c>
      <c r="E1133" s="1" t="s">
        <v>12</v>
      </c>
      <c r="F1133" s="3" t="s">
        <v>37</v>
      </c>
      <c r="G1133" s="1" t="s">
        <v>38</v>
      </c>
      <c r="H1133" s="42" t="str">
        <f>_xlfn.XLOOKUP(B1133,[2]CALCULATION!$B:$B,[2]CALCULATION!$H:$H,"")</f>
        <v>ZTE</v>
      </c>
      <c r="I1133" s="34">
        <v>0</v>
      </c>
      <c r="J1133" s="34">
        <v>0</v>
      </c>
      <c r="K1133" s="34">
        <v>0</v>
      </c>
      <c r="L1133" s="34">
        <v>0</v>
      </c>
      <c r="M1133" s="34">
        <v>1.5262189919328377</v>
      </c>
      <c r="N1133" s="34">
        <v>0</v>
      </c>
      <c r="O1133" s="34">
        <v>0</v>
      </c>
      <c r="P1133" s="34">
        <v>0</v>
      </c>
      <c r="Q1133" s="34">
        <v>0</v>
      </c>
      <c r="R1133" s="34">
        <v>0</v>
      </c>
      <c r="S1133" s="35">
        <v>0</v>
      </c>
      <c r="T1133" s="35">
        <v>0.73485873191166351</v>
      </c>
      <c r="U1133" s="35">
        <v>0</v>
      </c>
      <c r="V1133" s="35">
        <v>0</v>
      </c>
      <c r="W1133" s="35">
        <v>0.73485873191166351</v>
      </c>
      <c r="X1133" s="35">
        <v>0</v>
      </c>
      <c r="Y1133" s="35">
        <v>0</v>
      </c>
      <c r="Z1133" s="35">
        <v>0</v>
      </c>
      <c r="AA1133" s="35">
        <v>0</v>
      </c>
      <c r="AB1133" s="35">
        <v>0</v>
      </c>
      <c r="AC1133" s="35">
        <v>0</v>
      </c>
      <c r="AD1133" s="35">
        <v>0</v>
      </c>
      <c r="AE1133" s="58" t="s">
        <v>5560</v>
      </c>
      <c r="AF1133" s="58"/>
      <c r="AG1133" s="57" t="str" cm="1">
        <f t="array" ref="AG1133">IFERROR(_xlfn.IFS(
AI1133="MPR ISSUE","PDH",
AI1133="BSS Hardware Issue","BSS",
AI1133="Sites strategiques, MLL, Pylone, etc.","ENVTECH",
AI1133="AKTIVCO DEFAUT GE &amp; POWER Cabinet","AKTIVCO",
AI1133="AKTIVCO Coupure ENEO &amp; Baisse de tension","AKTIVCO GRID ONLY",
AI1133="Coupure ENEO &amp; Baisse de tension","IHS GRID ONLY",
AI1133="Defaut GE &amp; POWER Cabinet","IHS",
AI1133="Sharing","Partners",
AI1133="Sites strategiques &amp; DataCenter","SST &amp; DC",
AI1133="Exclu","Exclu",
AI1133="SAT","SAT",
AI1133="SPARE-ISSUE","SPARE-ISSUE",
AI1133="Fiber CAmtel","TRANS_FO_CAMTEL",
AI1133="Fiber AOF","Fiber AOF",
AI1133="Projet OCM (HUAWEI)","TRAVAUX-HUAWEI",
AI1133="Projet OCM (NOKIA)","TRAVAUX-NOKIA",
AI1133="ACCESS-ISSUE","ACCESS-ISSUE",
AI1133="Projet OCM (ZTE, NOKIA, autres projets)","TRAVAUX OCM",
AI1133="No root CAuse","No root cause",
AI1133="ODU HS","PDH",
AI1133="IP &amp; VLAN","PDH",
AI1133="Warehouse HUAWEI","SPARE-ISSUE",
AI1133="SPARE-HS","SPARE-ISSUE",
AI1133="Power Telco","BSS",AI1133="no impacts","no impacts"
),"")</f>
        <v>no impacts</v>
      </c>
      <c r="AH1133" s="57" t="str" cm="1">
        <f t="array" ref="AH1133">IFERROR(_xlfn.IFS(
AI1133="MPR ISSUE","TX ISSUE",
AI1133="BSS Hardware Issue","RAN ISSUE",
AI1133="Sites strategiques, MLL, Pylone, etc.","ENVTECH",
AI1133="AKTIVCO DEFAUT GE &amp; POWER Cabinet","POWER ISSUE",
AI1133="AKTIVCO Coupure ENEO &amp; Baisse de tension","POWER ISSUE",
AI1133="Coupure ENEO &amp; Baisse de tension","POWER ISSUE",
AI1133="Defaut GE &amp; POWER Cabinet","POWER ISSUE",
AI1133="Sharing","POWER ISSUE",
AI1133="Sites strategiques &amp; DataCenter","POWER ISSUE",
AI1133="Exclu","Exclu",
AI1133="SAT","TX ISSUE",
AI1133="SPARE-ISSUE","SPARE-ISSUE",
AI1133="Fiber CAmtel","TX ISSUE",
AI1133="Fiber AOF","TX ISSUE",
AI1133="Projet OCM (HUAWEI)","TRAVAUX-HUAWEI",
AI1133="Projet OCM (NOKIA)","TRAVAUX -NOKIA",
AI1133="ACCESS-ISSUE","ACCESS-ISSUE",
AI1133="Projet OCM (ZTE, NOKIA, autres projets)","TRAVAUX OCM",
AI1133="No root CAuse","No root cause",
AI1133="ODU HS","TX ISSUE",
AI1133="IP &amp; VLAN","TX ISSUE",
AI1133="Warehouse HUAWEI","SPARE-ISSUE",
AI1133="SPARE-HS","SPARE-ISSUE",
AI1133="Power Telco","RAN ISSUE",AI1133="no impacts","no impacts"
),"")</f>
        <v>no impacts</v>
      </c>
      <c r="AI1133" s="85" t="s">
        <v>5998</v>
      </c>
      <c r="AJ1133" s="57" t="str" cm="1">
        <f t="array" ref="AJ1133">IFERROR(_xlfn.IFS(
AI1133="MPR ISSUE","ACTIVE",
AI1133="BSS Hardware Issue","ACTIVE",
AI1133="Sites strategiques, MLL, Pylone, etc.","PASSIVE",
AI1133="AKTIVCO DEFAUT GE &amp; POWER Cabinet","PASSIVE",
AI1133="AKTIVCO Coupure ENEO &amp; Baisse de tension","PASSIVE",
AI1133="Coupure ENEO &amp; Baisse de tension","PASSIVE",
AI1133="Defaut GE &amp; POWER Cabinet","PASSIVE",
AI1133="Sharing","PASSIVE",
AI1133="Sites strategiques &amp; DataCenter","PASSIVE",
AI1133="Exclu","Exclu",
AI1133="SAT","ACTIVE",
AI1133="SPARE-ISSUE","SPARE-ISSUE",
AI1133="Fiber CAmtel","ACTIVE",
AI1133="Fiber AOF","ACTIVE",
AI1133="Projet OCM (HUAWEI)","PLANNED WORKS",
AI1133="Projet OCM (NOKIA)","PLANNED WORKS",
AI1133="ACCESS-ISSUE","ACCESS-ISSUE",
AI1133="Projet OCM (ZTE, NOKIA, autres projets)","PLANNED WORKS",
AI1133="No root CAuse","No root cause",
AI1133="ODU HS","ACTIVE",
AI1133="IP &amp; VLAN","ACTIVE",
AI1133="Warehouse HUAWEI","SPARE-ISSUE",
AI1133="SPARE-HS","SPARE-ISSUE",
AI1133="Power Telco","ACTIVE", AI1133="no impacts","no impacts"
),"")</f>
        <v>no impacts</v>
      </c>
      <c r="AK1133" s="23" t="s">
        <v>5537</v>
      </c>
      <c r="AL1133" s="23" t="str">
        <f t="shared" si="30"/>
        <v>CTR_539</v>
      </c>
      <c r="AN1133" s="9" t="s">
        <v>5537</v>
      </c>
      <c r="AO1133" s="23" t="str">
        <f>_xlfn.XLOOKUP(B1133,'INCIDENT-05-03-2026'!E:E,'INCIDENT-05-03-2026'!F:F,"")</f>
        <v/>
      </c>
      <c r="AP1133" s="7" t="s">
        <v>5537</v>
      </c>
      <c r="AQ1133" s="6"/>
      <c r="AR1133" s="7"/>
      <c r="AS1133" s="3" t="str">
        <f>_xlfn.XLOOKUP(B1133,'[3]tt num | region | site id'!$C:$C,'[3]tt num | region | site id'!$Q:$Q,"")</f>
        <v/>
      </c>
      <c r="AT1133" s="24" t="str">
        <f>_xlfn.XLOOKUP(B1133,'[4]Cells Huawei 03052026 12h'!$B:$B,'[4]Cells Huawei 03052026 12h'!$T:$T,"")</f>
        <v/>
      </c>
      <c r="AU1133" s="24" t="str">
        <f>_xlfn.XLOOKUP(B1133,'[5]cells down 02052026 8h50'!$B:$B,'[5]cells down 02052026 8h50'!$R:$R,"")</f>
        <v/>
      </c>
      <c r="AV1133" s="24" t="str">
        <f>_xlfn.XLOOKUP(B1133,'[5]cells down 02052026 13h50'!$B:$B,'[5]cells down 02052026 13h50'!$R:$R,"")</f>
        <v/>
      </c>
      <c r="AW1133" s="24" t="str">
        <f>_xlfn.XLOOKUP(B1133,'[5]cells down 02052026 13h50'!$B:$B,'[5]cells down 02052026 13h50'!$R:$R,"")</f>
        <v/>
      </c>
      <c r="AX1133" s="24" t="str">
        <f>_xlfn.XLOOKUP(B1133,'[6]cell downs 03052026 8h40 '!$B:$B,'[6]cell downs 03052026 8h40 '!$R:$R,"")</f>
        <v/>
      </c>
      <c r="AY1133" s="24" t="str">
        <f>_xlfn.XLOOKUP(B1133,'[7]ALL SITES DOWN'!$D:$D,'[7]ALL SITES DOWN'!$J:$J,"")</f>
        <v/>
      </c>
      <c r="AZ1133" s="24" t="str">
        <f>_xlfn.XLOOKUP(B1133,'[8]ALL SITES DOWN'!$D:$D,'[8]ALL SITES DOWN'!$J:$J,"")</f>
        <v/>
      </c>
      <c r="BA1133" s="9" t="str">
        <f>_xlfn.XLOOKUP(B1133,[9]sheet1!$AC:$AC,[9]sheet1!$AF:$AF,"")</f>
        <v/>
      </c>
      <c r="BB1133" s="14" t="s">
        <v>5537</v>
      </c>
      <c r="BC1133" s="14" t="s">
        <v>5537</v>
      </c>
      <c r="BD1133" s="14" t="str">
        <f>_xlfn.XLOOKUP(B1133,'[10]cell downs 18042026 17h'!$B:$B,'[10]cell downs 18042026 17h'!$B:$B,"")</f>
        <v/>
      </c>
      <c r="BE1133" s="14" t="str">
        <f>_xlfn.XLOOKUP(B1133,'[11]Cells Huawei 19042026 15h'!$B:$B,'[11]Cells Huawei 19042026 15h'!$B:$B,"")</f>
        <v/>
      </c>
      <c r="BF1133" s="9" t="str">
        <f>_xlfn.XLOOKUP(B1133,'[12]cells down 19042026 9H40'!$B:$B,'[12]cells down 19042026 9H40'!$B:$B,"")</f>
        <v/>
      </c>
      <c r="BG1133" s="9" t="s">
        <v>2604</v>
      </c>
      <c r="BH1133" s="9" t="s">
        <v>302</v>
      </c>
    </row>
    <row r="1134" spans="1:60" s="9" customFormat="1" x14ac:dyDescent="0.3">
      <c r="A1134" s="1" t="s">
        <v>3090</v>
      </c>
      <c r="B1134" s="1" t="s">
        <v>3091</v>
      </c>
      <c r="C1134" s="3" t="str">
        <f>_xlfn.XLOOKUP(B1134,'[1]daily break down'!$D:$D,'[1]daily break down'!$E:$E,"")</f>
        <v>EXTREME-NORD</v>
      </c>
      <c r="D1134" s="1" t="s">
        <v>11</v>
      </c>
      <c r="E1134" s="1" t="s">
        <v>630</v>
      </c>
      <c r="F1134" s="3" t="s">
        <v>55</v>
      </c>
      <c r="G1134" s="1" t="s">
        <v>185</v>
      </c>
      <c r="H1134" s="40" t="str">
        <f>_xlfn.XLOOKUP(B1134,[2]CALCULATION!$B:$B,[2]CALCULATION!$H:$H,"")</f>
        <v>Huawei</v>
      </c>
      <c r="I1134" s="34">
        <v>1.030350309474279</v>
      </c>
      <c r="J1134" s="34">
        <v>3.2405445548792495</v>
      </c>
      <c r="K1134" s="34">
        <v>1.7175537121218609</v>
      </c>
      <c r="L1134" s="34">
        <v>0.62262258406029114</v>
      </c>
      <c r="M1134" s="34">
        <v>0.13554659521220888</v>
      </c>
      <c r="N1134" s="34">
        <v>0.13180122876555575</v>
      </c>
      <c r="O1134" s="34">
        <v>0.40722834322110074</v>
      </c>
      <c r="P1134" s="34">
        <v>0.16622292991812984</v>
      </c>
      <c r="Q1134" s="34">
        <v>0</v>
      </c>
      <c r="R1134" s="34">
        <v>0</v>
      </c>
      <c r="S1134" s="35">
        <v>0</v>
      </c>
      <c r="T1134" s="35">
        <v>0.71563251748551071</v>
      </c>
      <c r="U1134" s="35">
        <v>0</v>
      </c>
      <c r="V1134" s="35">
        <v>0.14401825741297195</v>
      </c>
      <c r="W1134" s="35">
        <v>0.71563251748551071</v>
      </c>
      <c r="X1134" s="35">
        <v>0</v>
      </c>
      <c r="Y1134" s="35">
        <v>0</v>
      </c>
      <c r="Z1134" s="35">
        <v>0</v>
      </c>
      <c r="AA1134" s="35">
        <v>0</v>
      </c>
      <c r="AB1134" s="35">
        <v>0</v>
      </c>
      <c r="AC1134" s="35">
        <v>0</v>
      </c>
      <c r="AD1134" s="35">
        <v>0</v>
      </c>
      <c r="AE1134" s="58" t="s">
        <v>5603</v>
      </c>
      <c r="AF1134" s="58"/>
      <c r="AG1134" s="57" t="str" cm="1">
        <f t="array" ref="AG1134">IFERROR(_xlfn.IFS(
AI1134="MPR ISSUE","PDH",
AI1134="BSS Hardware Issue","BSS",
AI1134="Sites strategiques, MLL, Pylone, etc.","ENVTECH",
AI1134="AKTIVCO DEFAUT GE &amp; POWER Cabinet","AKTIVCO",
AI1134="AKTIVCO Coupure ENEO &amp; Baisse de tension","AKTIVCO GRID ONLY",
AI1134="Coupure ENEO &amp; Baisse de tension","IHS GRID ONLY",
AI1134="Defaut GE &amp; POWER Cabinet","IHS",
AI1134="Sharing","Partners",
AI1134="Sites strategiques &amp; DataCenter","SST &amp; DC",
AI1134="Exclu","Exclu",
AI1134="SAT","SAT",
AI1134="SPARE-ISSUE","SPARE-ISSUE",
AI1134="Fiber CAmtel","TRANS_FO_CAMTEL",
AI1134="Fiber AOF","Fiber AOF",
AI1134="Projet OCM (HUAWEI)","TRAVAUX-HUAWEI",
AI1134="Projet OCM (NOKIA)","TRAVAUX-NOKIA",
AI1134="ACCESS-ISSUE","ACCESS-ISSUE",
AI1134="Projet OCM (ZTE, NOKIA, autres projets)","TRAVAUX OCM",
AI1134="No root CAuse","No root cause",
AI1134="ODU HS","PDH",
AI1134="IP &amp; VLAN","PDH",
AI1134="Warehouse HUAWEI","SPARE-ISSUE",
AI1134="SPARE-HS","SPARE-ISSUE",
AI1134="Power Telco","BSS",AI1134="no impacts","no impacts"
),"")</f>
        <v>no impacts</v>
      </c>
      <c r="AH1134" s="57" t="str" cm="1">
        <f t="array" ref="AH1134">IFERROR(_xlfn.IFS(
AI1134="MPR ISSUE","TX ISSUE",
AI1134="BSS Hardware Issue","RAN ISSUE",
AI1134="Sites strategiques, MLL, Pylone, etc.","ENVTECH",
AI1134="AKTIVCO DEFAUT GE &amp; POWER Cabinet","POWER ISSUE",
AI1134="AKTIVCO Coupure ENEO &amp; Baisse de tension","POWER ISSUE",
AI1134="Coupure ENEO &amp; Baisse de tension","POWER ISSUE",
AI1134="Defaut GE &amp; POWER Cabinet","POWER ISSUE",
AI1134="Sharing","POWER ISSUE",
AI1134="Sites strategiques &amp; DataCenter","POWER ISSUE",
AI1134="Exclu","Exclu",
AI1134="SAT","TX ISSUE",
AI1134="SPARE-ISSUE","SPARE-ISSUE",
AI1134="Fiber CAmtel","TX ISSUE",
AI1134="Fiber AOF","TX ISSUE",
AI1134="Projet OCM (HUAWEI)","TRAVAUX-HUAWEI",
AI1134="Projet OCM (NOKIA)","TRAVAUX -NOKIA",
AI1134="ACCESS-ISSUE","ACCESS-ISSUE",
AI1134="Projet OCM (ZTE, NOKIA, autres projets)","TRAVAUX OCM",
AI1134="No root CAuse","No root cause",
AI1134="ODU HS","TX ISSUE",
AI1134="IP &amp; VLAN","TX ISSUE",
AI1134="Warehouse HUAWEI","SPARE-ISSUE",
AI1134="SPARE-HS","SPARE-ISSUE",
AI1134="Power Telco","RAN ISSUE",AI1134="no impacts","no impacts"
),"")</f>
        <v>no impacts</v>
      </c>
      <c r="AI1134" s="85" t="s">
        <v>5998</v>
      </c>
      <c r="AJ1134" s="57" t="str" cm="1">
        <f t="array" ref="AJ1134">IFERROR(_xlfn.IFS(
AI1134="MPR ISSUE","ACTIVE",
AI1134="BSS Hardware Issue","ACTIVE",
AI1134="Sites strategiques, MLL, Pylone, etc.","PASSIVE",
AI1134="AKTIVCO DEFAUT GE &amp; POWER Cabinet","PASSIVE",
AI1134="AKTIVCO Coupure ENEO &amp; Baisse de tension","PASSIVE",
AI1134="Coupure ENEO &amp; Baisse de tension","PASSIVE",
AI1134="Defaut GE &amp; POWER Cabinet","PASSIVE",
AI1134="Sharing","PASSIVE",
AI1134="Sites strategiques &amp; DataCenter","PASSIVE",
AI1134="Exclu","Exclu",
AI1134="SAT","ACTIVE",
AI1134="SPARE-ISSUE","SPARE-ISSUE",
AI1134="Fiber CAmtel","ACTIVE",
AI1134="Fiber AOF","ACTIVE",
AI1134="Projet OCM (HUAWEI)","PLANNED WORKS",
AI1134="Projet OCM (NOKIA)","PLANNED WORKS",
AI1134="ACCESS-ISSUE","ACCESS-ISSUE",
AI1134="Projet OCM (ZTE, NOKIA, autres projets)","PLANNED WORKS",
AI1134="No root CAuse","No root cause",
AI1134="ODU HS","ACTIVE",
AI1134="IP &amp; VLAN","ACTIVE",
AI1134="Warehouse HUAWEI","SPARE-ISSUE",
AI1134="SPARE-HS","SPARE-ISSUE",
AI1134="Power Telco","ACTIVE", AI1134="no impacts","no impacts"
),"")</f>
        <v>no impacts</v>
      </c>
      <c r="AK1134" s="23" t="s">
        <v>5537</v>
      </c>
      <c r="AL1134" s="23" t="str">
        <f t="shared" si="30"/>
        <v>EXN_064</v>
      </c>
      <c r="AN1134" s="9" t="s">
        <v>5537</v>
      </c>
      <c r="AO1134" s="23" t="str">
        <f>_xlfn.XLOOKUP(B1134,'INCIDENT-05-03-2026'!E:E,'INCIDENT-05-03-2026'!F:F,"")</f>
        <v/>
      </c>
      <c r="AP1134" s="7" t="s">
        <v>5537</v>
      </c>
      <c r="AQ1134" s="6"/>
      <c r="AR1134" s="7"/>
      <c r="AS1134" s="3" t="str">
        <f>_xlfn.XLOOKUP(B1134,'[3]tt num | region | site id'!$C:$C,'[3]tt num | region | site id'!$Q:$Q,"")</f>
        <v/>
      </c>
      <c r="AT1134" s="24" t="str">
        <f>_xlfn.XLOOKUP(B1134,'[4]Cells Huawei 03052026 12h'!$B:$B,'[4]Cells Huawei 03052026 12h'!$T:$T,"")</f>
        <v/>
      </c>
      <c r="AU1134" s="24" t="str">
        <f>_xlfn.XLOOKUP(B1134,'[5]cells down 02052026 8h50'!$B:$B,'[5]cells down 02052026 8h50'!$R:$R,"")</f>
        <v/>
      </c>
      <c r="AV1134" s="24" t="str">
        <f>_xlfn.XLOOKUP(B1134,'[5]cells down 02052026 13h50'!$B:$B,'[5]cells down 02052026 13h50'!$R:$R,"")</f>
        <v/>
      </c>
      <c r="AW1134" s="24" t="str">
        <f>_xlfn.XLOOKUP(B1134,'[5]cells down 02052026 13h50'!$B:$B,'[5]cells down 02052026 13h50'!$R:$R,"")</f>
        <v/>
      </c>
      <c r="AX1134" s="24" t="str">
        <f>_xlfn.XLOOKUP(B1134,'[6]cell downs 03052026 8h40 '!$B:$B,'[6]cell downs 03052026 8h40 '!$R:$R,"")</f>
        <v/>
      </c>
      <c r="AY1134" s="24" t="str">
        <f>_xlfn.XLOOKUP(B1134,'[7]ALL SITES DOWN'!$D:$D,'[7]ALL SITES DOWN'!$J:$J,"")</f>
        <v/>
      </c>
      <c r="AZ1134" s="24" t="str">
        <f>_xlfn.XLOOKUP(B1134,'[8]ALL SITES DOWN'!$D:$D,'[8]ALL SITES DOWN'!$J:$J,"")</f>
        <v/>
      </c>
      <c r="BA1134" s="9" t="str">
        <f>_xlfn.XLOOKUP(B1134,[9]sheet1!$AC:$AC,[9]sheet1!$AF:$AF,"")</f>
        <v/>
      </c>
      <c r="BB1134" s="14" t="s">
        <v>5537</v>
      </c>
      <c r="BC1134" s="14" t="s">
        <v>5537</v>
      </c>
      <c r="BD1134" s="14" t="str">
        <f>_xlfn.XLOOKUP(B1134,'[10]cell downs 18042026 17h'!$B:$B,'[10]cell downs 18042026 17h'!$B:$B,"")</f>
        <v/>
      </c>
      <c r="BE1134" s="14" t="str">
        <f>_xlfn.XLOOKUP(B1134,'[11]Cells Huawei 19042026 15h'!$B:$B,'[11]Cells Huawei 19042026 15h'!$B:$B,"")</f>
        <v/>
      </c>
      <c r="BF1134" s="9" t="str">
        <f>_xlfn.XLOOKUP(B1134,'[12]cells down 19042026 9H40'!$B:$B,'[12]cells down 19042026 9H40'!$B:$B,"")</f>
        <v/>
      </c>
      <c r="BG1134" s="9" t="s">
        <v>3091</v>
      </c>
      <c r="BH1134" s="9" t="s">
        <v>12</v>
      </c>
    </row>
    <row r="1135" spans="1:60" s="9" customFormat="1" x14ac:dyDescent="0.3">
      <c r="A1135" s="1" t="s">
        <v>2125</v>
      </c>
      <c r="B1135" s="8" t="s">
        <v>2126</v>
      </c>
      <c r="C1135" s="3" t="str">
        <f>_xlfn.XLOOKUP(B1135,'[1]daily break down'!$D:$D,'[1]daily break down'!$E:$E,"")</f>
        <v>NORD-OUEST</v>
      </c>
      <c r="D1135" s="1" t="s">
        <v>11</v>
      </c>
      <c r="E1135" s="1" t="s">
        <v>12</v>
      </c>
      <c r="F1135" s="3" t="s">
        <v>51</v>
      </c>
      <c r="G1135" s="1" t="s">
        <v>2127</v>
      </c>
      <c r="H1135" s="40" t="str">
        <f>_xlfn.XLOOKUP(B1135,[2]CALCULATION!$B:$B,[2]CALCULATION!$H:$H,"")</f>
        <v>Huawei</v>
      </c>
      <c r="I1135" s="34">
        <v>0</v>
      </c>
      <c r="J1135" s="34">
        <v>0</v>
      </c>
      <c r="K1135" s="34">
        <v>0</v>
      </c>
      <c r="L1135" s="34">
        <v>0</v>
      </c>
      <c r="M1135" s="34">
        <v>0</v>
      </c>
      <c r="N1135" s="34">
        <v>0</v>
      </c>
      <c r="O1135" s="34">
        <v>0</v>
      </c>
      <c r="P1135" s="34">
        <v>0</v>
      </c>
      <c r="Q1135" s="34">
        <v>0</v>
      </c>
      <c r="R1135" s="34">
        <v>0</v>
      </c>
      <c r="S1135" s="35">
        <v>0</v>
      </c>
      <c r="T1135" s="35">
        <v>0</v>
      </c>
      <c r="U1135" s="35">
        <v>0</v>
      </c>
      <c r="V1135" s="35">
        <v>8.0600999335108288</v>
      </c>
      <c r="W1135" s="35">
        <v>0.66597965944988058</v>
      </c>
      <c r="X1135" s="35">
        <v>0</v>
      </c>
      <c r="Y1135" s="35">
        <v>0</v>
      </c>
      <c r="Z1135" s="35">
        <v>0</v>
      </c>
      <c r="AA1135" s="35">
        <v>0</v>
      </c>
      <c r="AB1135" s="35">
        <v>0</v>
      </c>
      <c r="AC1135" s="35">
        <v>0</v>
      </c>
      <c r="AD1135" s="35">
        <v>0</v>
      </c>
      <c r="AE1135" s="58" t="s">
        <v>5603</v>
      </c>
      <c r="AF1135" s="58"/>
      <c r="AG1135" s="57" t="str" cm="1">
        <f t="array" ref="AG1135">IFERROR(_xlfn.IFS(
AI1135="MPR ISSUE","PDH",
AI1135="BSS Hardware Issue","BSS",
AI1135="Sites strategiques, MLL, Pylone, etc.","ENVTECH",
AI1135="AKTIVCO DEFAUT GE &amp; POWER Cabinet","AKTIVCO",
AI1135="AKTIVCO Coupure ENEO &amp; Baisse de tension","AKTIVCO GRID ONLY",
AI1135="Coupure ENEO &amp; Baisse de tension","IHS GRID ONLY",
AI1135="Defaut GE &amp; POWER Cabinet","IHS",
AI1135="Sharing","Partners",
AI1135="Sites strategiques &amp; DataCenter","SST &amp; DC",
AI1135="Exclu","Exclu",
AI1135="SAT","SAT",
AI1135="SPARE-ISSUE","SPARE-ISSUE",
AI1135="Fiber CAmtel","TRANS_FO_CAMTEL",
AI1135="Fiber AOF","Fiber AOF",
AI1135="Projet OCM (HUAWEI)","TRAVAUX-HUAWEI",
AI1135="Projet OCM (NOKIA)","TRAVAUX-NOKIA",
AI1135="ACCESS-ISSUE","ACCESS-ISSUE",
AI1135="Projet OCM (ZTE, NOKIA, autres projets)","TRAVAUX OCM",
AI1135="No root CAuse","No root cause",
AI1135="ODU HS","PDH",
AI1135="IP &amp; VLAN","PDH",
AI1135="Warehouse HUAWEI","SPARE-ISSUE",
AI1135="SPARE-HS","SPARE-ISSUE",
AI1135="Power Telco","BSS",AI1135="no impacts","no impacts"
),"")</f>
        <v>no impacts</v>
      </c>
      <c r="AH1135" s="57" t="str" cm="1">
        <f t="array" ref="AH1135">IFERROR(_xlfn.IFS(
AI1135="MPR ISSUE","TX ISSUE",
AI1135="BSS Hardware Issue","RAN ISSUE",
AI1135="Sites strategiques, MLL, Pylone, etc.","ENVTECH",
AI1135="AKTIVCO DEFAUT GE &amp; POWER Cabinet","POWER ISSUE",
AI1135="AKTIVCO Coupure ENEO &amp; Baisse de tension","POWER ISSUE",
AI1135="Coupure ENEO &amp; Baisse de tension","POWER ISSUE",
AI1135="Defaut GE &amp; POWER Cabinet","POWER ISSUE",
AI1135="Sharing","POWER ISSUE",
AI1135="Sites strategiques &amp; DataCenter","POWER ISSUE",
AI1135="Exclu","Exclu",
AI1135="SAT","TX ISSUE",
AI1135="SPARE-ISSUE","SPARE-ISSUE",
AI1135="Fiber CAmtel","TX ISSUE",
AI1135="Fiber AOF","TX ISSUE",
AI1135="Projet OCM (HUAWEI)","TRAVAUX-HUAWEI",
AI1135="Projet OCM (NOKIA)","TRAVAUX -NOKIA",
AI1135="ACCESS-ISSUE","ACCESS-ISSUE",
AI1135="Projet OCM (ZTE, NOKIA, autres projets)","TRAVAUX OCM",
AI1135="No root CAuse","No root cause",
AI1135="ODU HS","TX ISSUE",
AI1135="IP &amp; VLAN","TX ISSUE",
AI1135="Warehouse HUAWEI","SPARE-ISSUE",
AI1135="SPARE-HS","SPARE-ISSUE",
AI1135="Power Telco","RAN ISSUE",AI1135="no impacts","no impacts"
),"")</f>
        <v>no impacts</v>
      </c>
      <c r="AI1135" s="85" t="s">
        <v>5998</v>
      </c>
      <c r="AJ1135" s="57" t="str" cm="1">
        <f t="array" ref="AJ1135">IFERROR(_xlfn.IFS(
AI1135="MPR ISSUE","ACTIVE",
AI1135="BSS Hardware Issue","ACTIVE",
AI1135="Sites strategiques, MLL, Pylone, etc.","PASSIVE",
AI1135="AKTIVCO DEFAUT GE &amp; POWER Cabinet","PASSIVE",
AI1135="AKTIVCO Coupure ENEO &amp; Baisse de tension","PASSIVE",
AI1135="Coupure ENEO &amp; Baisse de tension","PASSIVE",
AI1135="Defaut GE &amp; POWER Cabinet","PASSIVE",
AI1135="Sharing","PASSIVE",
AI1135="Sites strategiques &amp; DataCenter","PASSIVE",
AI1135="Exclu","Exclu",
AI1135="SAT","ACTIVE",
AI1135="SPARE-ISSUE","SPARE-ISSUE",
AI1135="Fiber CAmtel","ACTIVE",
AI1135="Fiber AOF","ACTIVE",
AI1135="Projet OCM (HUAWEI)","PLANNED WORKS",
AI1135="Projet OCM (NOKIA)","PLANNED WORKS",
AI1135="ACCESS-ISSUE","ACCESS-ISSUE",
AI1135="Projet OCM (ZTE, NOKIA, autres projets)","PLANNED WORKS",
AI1135="No root CAuse","No root cause",
AI1135="ODU HS","ACTIVE",
AI1135="IP &amp; VLAN","ACTIVE",
AI1135="Warehouse HUAWEI","SPARE-ISSUE",
AI1135="SPARE-HS","SPARE-ISSUE",
AI1135="Power Telco","ACTIVE", AI1135="no impacts","no impacts"
),"")</f>
        <v>no impacts</v>
      </c>
      <c r="AK1135" s="23" t="s">
        <v>5537</v>
      </c>
      <c r="AL1135" s="23" t="str">
        <f t="shared" si="30"/>
        <v>NRO_052</v>
      </c>
      <c r="AN1135" s="9" t="s">
        <v>5537</v>
      </c>
      <c r="AO1135" s="23" t="str">
        <f>_xlfn.XLOOKUP(B1135,'INCIDENT-05-03-2026'!E:E,'INCIDENT-05-03-2026'!F:F,"")</f>
        <v/>
      </c>
      <c r="AP1135" s="7" t="s">
        <v>5537</v>
      </c>
      <c r="AQ1135" s="6"/>
      <c r="AR1135" s="7"/>
      <c r="AS1135" s="3" t="str">
        <f>_xlfn.XLOOKUP(B1135,'[3]tt num | region | site id'!$C:$C,'[3]tt num | region | site id'!$Q:$Q,"")</f>
        <v/>
      </c>
      <c r="AT1135" s="24" t="str">
        <f>_xlfn.XLOOKUP(B1135,'[4]Cells Huawei 03052026 12h'!$B:$B,'[4]Cells Huawei 03052026 12h'!$T:$T,"")</f>
        <v/>
      </c>
      <c r="AU1135" s="24" t="str">
        <f>_xlfn.XLOOKUP(B1135,'[5]cells down 02052026 8h50'!$B:$B,'[5]cells down 02052026 8h50'!$R:$R,"")</f>
        <v/>
      </c>
      <c r="AV1135" s="24" t="str">
        <f>_xlfn.XLOOKUP(B1135,'[5]cells down 02052026 13h50'!$B:$B,'[5]cells down 02052026 13h50'!$R:$R,"")</f>
        <v/>
      </c>
      <c r="AW1135" s="24" t="str">
        <f>_xlfn.XLOOKUP(B1135,'[5]cells down 02052026 13h50'!$B:$B,'[5]cells down 02052026 13h50'!$R:$R,"")</f>
        <v/>
      </c>
      <c r="AX1135" s="24" t="str">
        <f>_xlfn.XLOOKUP(B1135,'[6]cell downs 03052026 8h40 '!$B:$B,'[6]cell downs 03052026 8h40 '!$R:$R,"")</f>
        <v/>
      </c>
      <c r="AY1135" s="24" t="str">
        <f>_xlfn.XLOOKUP(B1135,'[7]ALL SITES DOWN'!$D:$D,'[7]ALL SITES DOWN'!$J:$J,"")</f>
        <v/>
      </c>
      <c r="AZ1135" s="24" t="str">
        <f>_xlfn.XLOOKUP(B1135,'[8]ALL SITES DOWN'!$D:$D,'[8]ALL SITES DOWN'!$J:$J,"")</f>
        <v/>
      </c>
      <c r="BA1135" s="9" t="str">
        <f>_xlfn.XLOOKUP(B1135,[9]sheet1!$AC:$AC,[9]sheet1!$AF:$AF,"")</f>
        <v/>
      </c>
      <c r="BB1135" s="14" t="s">
        <v>5537</v>
      </c>
      <c r="BC1135" s="14" t="s">
        <v>5537</v>
      </c>
      <c r="BD1135" s="14" t="str">
        <f>_xlfn.XLOOKUP(B1135,'[10]cell downs 18042026 17h'!$B:$B,'[10]cell downs 18042026 17h'!$B:$B,"")</f>
        <v/>
      </c>
      <c r="BE1135" s="14" t="str">
        <f>_xlfn.XLOOKUP(B1135,'[11]Cells Huawei 19042026 15h'!$B:$B,'[11]Cells Huawei 19042026 15h'!$B:$B,"")</f>
        <v/>
      </c>
      <c r="BF1135" s="9" t="str">
        <f>_xlfn.XLOOKUP(B1135,'[12]cells down 19042026 9H40'!$B:$B,'[12]cells down 19042026 9H40'!$B:$B,"")</f>
        <v/>
      </c>
      <c r="BG1135" s="9" t="s">
        <v>2126</v>
      </c>
      <c r="BH1135" s="9" t="s">
        <v>12</v>
      </c>
    </row>
    <row r="1136" spans="1:60" s="9" customFormat="1" x14ac:dyDescent="0.3">
      <c r="A1136" s="1" t="s">
        <v>3067</v>
      </c>
      <c r="B1136" s="1" t="s">
        <v>3068</v>
      </c>
      <c r="C1136" s="3" t="str">
        <f>_xlfn.XLOOKUP(B1136,'[1]daily break down'!$D:$D,'[1]daily break down'!$E:$E,"")</f>
        <v>EXTREME-NORD</v>
      </c>
      <c r="D1136" s="1" t="s">
        <v>11</v>
      </c>
      <c r="E1136" s="1" t="s">
        <v>154</v>
      </c>
      <c r="F1136" s="3" t="s">
        <v>23</v>
      </c>
      <c r="G1136" s="1" t="s">
        <v>3069</v>
      </c>
      <c r="H1136" s="41" t="str">
        <f>_xlfn.XLOOKUP(B1136,[2]CALCULATION!$B:$B,[2]CALCULATION!$H:$H,"")</f>
        <v>NOKIA</v>
      </c>
      <c r="I1136" s="34">
        <v>0</v>
      </c>
      <c r="J1136" s="34">
        <v>0.35019604248022884</v>
      </c>
      <c r="K1136" s="34">
        <v>0.37284867828159707</v>
      </c>
      <c r="L1136" s="34">
        <v>2.6259743413051099E-2</v>
      </c>
      <c r="M1136" s="34">
        <v>2.4203692074391877E-2</v>
      </c>
      <c r="N1136" s="34">
        <v>0</v>
      </c>
      <c r="O1136" s="34">
        <v>0.24411100762063639</v>
      </c>
      <c r="P1136" s="34">
        <v>7.5027838323003145E-3</v>
      </c>
      <c r="Q1136" s="34">
        <v>2.4726722678085889E-2</v>
      </c>
      <c r="R1136" s="34">
        <v>0</v>
      </c>
      <c r="S1136" s="35">
        <v>0</v>
      </c>
      <c r="T1136" s="35">
        <v>5250.0386008167043</v>
      </c>
      <c r="U1136" s="35">
        <v>0.44315120563329574</v>
      </c>
      <c r="V1136" s="35">
        <v>0.87481059146826923</v>
      </c>
      <c r="W1136" s="35">
        <v>0.65570665433906061</v>
      </c>
      <c r="X1136" s="35">
        <v>0</v>
      </c>
      <c r="Y1136" s="35">
        <v>0</v>
      </c>
      <c r="Z1136" s="35">
        <v>0</v>
      </c>
      <c r="AA1136" s="35">
        <v>0</v>
      </c>
      <c r="AB1136" s="35">
        <v>0</v>
      </c>
      <c r="AC1136" s="35">
        <v>0</v>
      </c>
      <c r="AD1136" s="35">
        <v>0</v>
      </c>
      <c r="AE1136" s="58" t="s">
        <v>5560</v>
      </c>
      <c r="AF1136" s="58"/>
      <c r="AG1136" s="57" t="str" cm="1">
        <f t="array" ref="AG1136">IFERROR(_xlfn.IFS(
AI1136="MPR ISSUE","PDH",
AI1136="BSS Hardware Issue","BSS",
AI1136="Sites strategiques, MLL, Pylone, etc.","ENVTECH",
AI1136="AKTIVCO DEFAUT GE &amp; POWER Cabinet","AKTIVCO",
AI1136="AKTIVCO Coupure ENEO &amp; Baisse de tension","AKTIVCO GRID ONLY",
AI1136="Coupure ENEO &amp; Baisse de tension","IHS GRID ONLY",
AI1136="Defaut GE &amp; POWER Cabinet","IHS",
AI1136="Sharing","Partners",
AI1136="Sites strategiques &amp; DataCenter","SST &amp; DC",
AI1136="Exclu","Exclu",
AI1136="SAT","SAT",
AI1136="SPARE-ISSUE","SPARE-ISSUE",
AI1136="Fiber CAmtel","TRANS_FO_CAMTEL",
AI1136="Fiber AOF","Fiber AOF",
AI1136="Projet OCM (HUAWEI)","TRAVAUX-HUAWEI",
AI1136="Projet OCM (NOKIA)","TRAVAUX-NOKIA",
AI1136="ACCESS-ISSUE","ACCESS-ISSUE",
AI1136="Projet OCM (ZTE, NOKIA, autres projets)","TRAVAUX OCM",
AI1136="No root CAuse","No root cause",
AI1136="ODU HS","PDH",
AI1136="IP &amp; VLAN","PDH",
AI1136="Warehouse HUAWEI","SPARE-ISSUE",
AI1136="SPARE-HS","SPARE-ISSUE",
AI1136="Power Telco","BSS",AI1136="no impacts","no impacts"
),"")</f>
        <v>no impacts</v>
      </c>
      <c r="AH1136" s="57" t="str" cm="1">
        <f t="array" ref="AH1136">IFERROR(_xlfn.IFS(
AI1136="MPR ISSUE","TX ISSUE",
AI1136="BSS Hardware Issue","RAN ISSUE",
AI1136="Sites strategiques, MLL, Pylone, etc.","ENVTECH",
AI1136="AKTIVCO DEFAUT GE &amp; POWER Cabinet","POWER ISSUE",
AI1136="AKTIVCO Coupure ENEO &amp; Baisse de tension","POWER ISSUE",
AI1136="Coupure ENEO &amp; Baisse de tension","POWER ISSUE",
AI1136="Defaut GE &amp; POWER Cabinet","POWER ISSUE",
AI1136="Sharing","POWER ISSUE",
AI1136="Sites strategiques &amp; DataCenter","POWER ISSUE",
AI1136="Exclu","Exclu",
AI1136="SAT","TX ISSUE",
AI1136="SPARE-ISSUE","SPARE-ISSUE",
AI1136="Fiber CAmtel","TX ISSUE",
AI1136="Fiber AOF","TX ISSUE",
AI1136="Projet OCM (HUAWEI)","TRAVAUX-HUAWEI",
AI1136="Projet OCM (NOKIA)","TRAVAUX -NOKIA",
AI1136="ACCESS-ISSUE","ACCESS-ISSUE",
AI1136="Projet OCM (ZTE, NOKIA, autres projets)","TRAVAUX OCM",
AI1136="No root CAuse","No root cause",
AI1136="ODU HS","TX ISSUE",
AI1136="IP &amp; VLAN","TX ISSUE",
AI1136="Warehouse HUAWEI","SPARE-ISSUE",
AI1136="SPARE-HS","SPARE-ISSUE",
AI1136="Power Telco","RAN ISSUE",AI1136="no impacts","no impacts"
),"")</f>
        <v>no impacts</v>
      </c>
      <c r="AI1136" s="85" t="s">
        <v>5998</v>
      </c>
      <c r="AJ1136" s="57" t="str" cm="1">
        <f t="array" ref="AJ1136">IFERROR(_xlfn.IFS(
AI1136="MPR ISSUE","ACTIVE",
AI1136="BSS Hardware Issue","ACTIVE",
AI1136="Sites strategiques, MLL, Pylone, etc.","PASSIVE",
AI1136="AKTIVCO DEFAUT GE &amp; POWER Cabinet","PASSIVE",
AI1136="AKTIVCO Coupure ENEO &amp; Baisse de tension","PASSIVE",
AI1136="Coupure ENEO &amp; Baisse de tension","PASSIVE",
AI1136="Defaut GE &amp; POWER Cabinet","PASSIVE",
AI1136="Sharing","PASSIVE",
AI1136="Sites strategiques &amp; DataCenter","PASSIVE",
AI1136="Exclu","Exclu",
AI1136="SAT","ACTIVE",
AI1136="SPARE-ISSUE","SPARE-ISSUE",
AI1136="Fiber CAmtel","ACTIVE",
AI1136="Fiber AOF","ACTIVE",
AI1136="Projet OCM (HUAWEI)","PLANNED WORKS",
AI1136="Projet OCM (NOKIA)","PLANNED WORKS",
AI1136="ACCESS-ISSUE","ACCESS-ISSUE",
AI1136="Projet OCM (ZTE, NOKIA, autres projets)","PLANNED WORKS",
AI1136="No root CAuse","No root cause",
AI1136="ODU HS","ACTIVE",
AI1136="IP &amp; VLAN","ACTIVE",
AI1136="Warehouse HUAWEI","SPARE-ISSUE",
AI1136="SPARE-HS","SPARE-ISSUE",
AI1136="Power Telco","ACTIVE", AI1136="no impacts","no impacts"
),"")</f>
        <v>no impacts</v>
      </c>
      <c r="AK1136" s="23" t="s">
        <v>5537</v>
      </c>
      <c r="AL1136" s="23" t="str">
        <f t="shared" si="30"/>
        <v>NRD_152</v>
      </c>
      <c r="AN1136" s="9" t="s">
        <v>5537</v>
      </c>
      <c r="AO1136" s="23" t="str">
        <f>_xlfn.XLOOKUP(B1136,'INCIDENT-05-03-2026'!E:E,'INCIDENT-05-03-2026'!F:F,"")</f>
        <v/>
      </c>
      <c r="AP1136" s="7" t="s">
        <v>5537</v>
      </c>
      <c r="AQ1136" s="6"/>
      <c r="AR1136" s="7"/>
      <c r="AS1136" s="3" t="str">
        <f>_xlfn.XLOOKUP(B1136,'[3]tt num | region | site id'!$C:$C,'[3]tt num | region | site id'!$Q:$Q,"")</f>
        <v/>
      </c>
      <c r="AT1136" s="24" t="str">
        <f>_xlfn.XLOOKUP(B1136,'[4]Cells Huawei 03052026 12h'!$B:$B,'[4]Cells Huawei 03052026 12h'!$T:$T,"")</f>
        <v/>
      </c>
      <c r="AU1136" s="24" t="str">
        <f>_xlfn.XLOOKUP(B1136,'[5]cells down 02052026 8h50'!$B:$B,'[5]cells down 02052026 8h50'!$R:$R,"")</f>
        <v/>
      </c>
      <c r="AV1136" s="24" t="str">
        <f>_xlfn.XLOOKUP(B1136,'[5]cells down 02052026 13h50'!$B:$B,'[5]cells down 02052026 13h50'!$R:$R,"")</f>
        <v/>
      </c>
      <c r="AW1136" s="24" t="str">
        <f>_xlfn.XLOOKUP(B1136,'[5]cells down 02052026 13h50'!$B:$B,'[5]cells down 02052026 13h50'!$R:$R,"")</f>
        <v/>
      </c>
      <c r="AX1136" s="24" t="str">
        <f>_xlfn.XLOOKUP(B1136,'[6]cell downs 03052026 8h40 '!$B:$B,'[6]cell downs 03052026 8h40 '!$R:$R,"")</f>
        <v/>
      </c>
      <c r="AY1136" s="24" t="str">
        <f>_xlfn.XLOOKUP(B1136,'[7]ALL SITES DOWN'!$D:$D,'[7]ALL SITES DOWN'!$J:$J,"")</f>
        <v/>
      </c>
      <c r="AZ1136" s="24" t="str">
        <f>_xlfn.XLOOKUP(B1136,'[8]ALL SITES DOWN'!$D:$D,'[8]ALL SITES DOWN'!$J:$J,"")</f>
        <v/>
      </c>
      <c r="BA1136" s="9" t="str">
        <f>_xlfn.XLOOKUP(B1136,[9]sheet1!$AC:$AC,[9]sheet1!$AF:$AF,"")</f>
        <v/>
      </c>
      <c r="BB1136" s="14" t="s">
        <v>5537</v>
      </c>
      <c r="BC1136" s="14" t="s">
        <v>5537</v>
      </c>
      <c r="BD1136" s="14" t="str">
        <f>_xlfn.XLOOKUP(B1136,'[10]cell downs 18042026 17h'!$B:$B,'[10]cell downs 18042026 17h'!$B:$B,"")</f>
        <v/>
      </c>
      <c r="BE1136" s="14" t="str">
        <f>_xlfn.XLOOKUP(B1136,'[11]Cells Huawei 19042026 15h'!$B:$B,'[11]Cells Huawei 19042026 15h'!$B:$B,"")</f>
        <v/>
      </c>
      <c r="BF1136" s="9" t="str">
        <f>_xlfn.XLOOKUP(B1136,'[12]cells down 19042026 9H40'!$B:$B,'[12]cells down 19042026 9H40'!$B:$B,"")</f>
        <v/>
      </c>
      <c r="BG1136" s="9" t="s">
        <v>3068</v>
      </c>
      <c r="BH1136" s="9" t="s">
        <v>5537</v>
      </c>
    </row>
    <row r="1137" spans="1:60" s="9" customFormat="1" x14ac:dyDescent="0.3">
      <c r="A1137" s="1" t="s">
        <v>209</v>
      </c>
      <c r="B1137" s="1" t="s">
        <v>210</v>
      </c>
      <c r="C1137" s="3" t="str">
        <f>_xlfn.XLOOKUP(B1137,'[1]daily break down'!$D:$D,'[1]daily break down'!$E:$E,"")</f>
        <v>Douala</v>
      </c>
      <c r="D1137" s="1" t="s">
        <v>11</v>
      </c>
      <c r="E1137" s="1" t="s">
        <v>12</v>
      </c>
      <c r="F1137" s="3" t="s">
        <v>31</v>
      </c>
      <c r="G1137" s="1" t="s">
        <v>32</v>
      </c>
      <c r="H1137" s="42" t="str">
        <f>_xlfn.XLOOKUP(B1137,[2]CALCULATION!$B:$B,[2]CALCULATION!$H:$H,"")</f>
        <v>ZTE</v>
      </c>
      <c r="I1137" s="34">
        <v>42.644581845887807</v>
      </c>
      <c r="J1137" s="34">
        <v>0</v>
      </c>
      <c r="K1137" s="34">
        <v>0</v>
      </c>
      <c r="L1137" s="34">
        <v>0</v>
      </c>
      <c r="M1137" s="34">
        <v>0</v>
      </c>
      <c r="N1137" s="34">
        <v>31.277894062488397</v>
      </c>
      <c r="O1137" s="34">
        <v>0</v>
      </c>
      <c r="P1137" s="34">
        <v>13.395160415828419</v>
      </c>
      <c r="Q1137" s="34">
        <v>0</v>
      </c>
      <c r="R1137" s="34">
        <v>0</v>
      </c>
      <c r="S1137" s="35">
        <v>0</v>
      </c>
      <c r="T1137" s="35">
        <v>0.48238536325060732</v>
      </c>
      <c r="U1137" s="35">
        <v>8.5157148442070234</v>
      </c>
      <c r="V1137" s="35">
        <v>0</v>
      </c>
      <c r="W1137" s="35">
        <v>0.48238536325060732</v>
      </c>
      <c r="X1137" s="35">
        <v>0</v>
      </c>
      <c r="Y1137" s="35">
        <v>0</v>
      </c>
      <c r="Z1137" s="35">
        <v>0</v>
      </c>
      <c r="AA1137" s="35">
        <v>0</v>
      </c>
      <c r="AB1137" s="35">
        <v>0</v>
      </c>
      <c r="AC1137" s="35">
        <v>0</v>
      </c>
      <c r="AD1137" s="35">
        <v>0</v>
      </c>
      <c r="AE1137" s="58" t="s">
        <v>5560</v>
      </c>
      <c r="AF1137" s="58"/>
      <c r="AG1137" s="57" t="str" cm="1">
        <f t="array" ref="AG1137">IFERROR(_xlfn.IFS(
AI1137="MPR ISSUE","PDH",
AI1137="BSS Hardware Issue","BSS",
AI1137="Sites strategiques, MLL, Pylone, etc.","ENVTECH",
AI1137="AKTIVCO DEFAUT GE &amp; POWER Cabinet","AKTIVCO",
AI1137="AKTIVCO Coupure ENEO &amp; Baisse de tension","AKTIVCO GRID ONLY",
AI1137="Coupure ENEO &amp; Baisse de tension","IHS GRID ONLY",
AI1137="Defaut GE &amp; POWER Cabinet","IHS",
AI1137="Sharing","Partners",
AI1137="Sites strategiques &amp; DataCenter","SST &amp; DC",
AI1137="Exclu","Exclu",
AI1137="SAT","SAT",
AI1137="SPARE-ISSUE","SPARE-ISSUE",
AI1137="Fiber CAmtel","TRANS_FO_CAMTEL",
AI1137="Fiber AOF","Fiber AOF",
AI1137="Projet OCM (HUAWEI)","TRAVAUX-HUAWEI",
AI1137="Projet OCM (NOKIA)","TRAVAUX-NOKIA",
AI1137="ACCESS-ISSUE","ACCESS-ISSUE",
AI1137="Projet OCM (ZTE, NOKIA, autres projets)","TRAVAUX OCM",
AI1137="No root CAuse","No root cause",
AI1137="ODU HS","PDH",
AI1137="IP &amp; VLAN","PDH",
AI1137="Warehouse HUAWEI","SPARE-ISSUE",
AI1137="SPARE-HS","SPARE-ISSUE",
AI1137="Power Telco","BSS",AI1137="no impacts","no impacts"
),"")</f>
        <v>no impacts</v>
      </c>
      <c r="AH1137" s="57" t="str" cm="1">
        <f t="array" ref="AH1137">IFERROR(_xlfn.IFS(
AI1137="MPR ISSUE","TX ISSUE",
AI1137="BSS Hardware Issue","RAN ISSUE",
AI1137="Sites strategiques, MLL, Pylone, etc.","ENVTECH",
AI1137="AKTIVCO DEFAUT GE &amp; POWER Cabinet","POWER ISSUE",
AI1137="AKTIVCO Coupure ENEO &amp; Baisse de tension","POWER ISSUE",
AI1137="Coupure ENEO &amp; Baisse de tension","POWER ISSUE",
AI1137="Defaut GE &amp; POWER Cabinet","POWER ISSUE",
AI1137="Sharing","POWER ISSUE",
AI1137="Sites strategiques &amp; DataCenter","POWER ISSUE",
AI1137="Exclu","Exclu",
AI1137="SAT","TX ISSUE",
AI1137="SPARE-ISSUE","SPARE-ISSUE",
AI1137="Fiber CAmtel","TX ISSUE",
AI1137="Fiber AOF","TX ISSUE",
AI1137="Projet OCM (HUAWEI)","TRAVAUX-HUAWEI",
AI1137="Projet OCM (NOKIA)","TRAVAUX -NOKIA",
AI1137="ACCESS-ISSUE","ACCESS-ISSUE",
AI1137="Projet OCM (ZTE, NOKIA, autres projets)","TRAVAUX OCM",
AI1137="No root CAuse","No root cause",
AI1137="ODU HS","TX ISSUE",
AI1137="IP &amp; VLAN","TX ISSUE",
AI1137="Warehouse HUAWEI","SPARE-ISSUE",
AI1137="SPARE-HS","SPARE-ISSUE",
AI1137="Power Telco","RAN ISSUE",AI1137="no impacts","no impacts"
),"")</f>
        <v>no impacts</v>
      </c>
      <c r="AI1137" s="85" t="s">
        <v>5998</v>
      </c>
      <c r="AJ1137" s="57" t="str" cm="1">
        <f t="array" ref="AJ1137">IFERROR(_xlfn.IFS(
AI1137="MPR ISSUE","ACTIVE",
AI1137="BSS Hardware Issue","ACTIVE",
AI1137="Sites strategiques, MLL, Pylone, etc.","PASSIVE",
AI1137="AKTIVCO DEFAUT GE &amp; POWER Cabinet","PASSIVE",
AI1137="AKTIVCO Coupure ENEO &amp; Baisse de tension","PASSIVE",
AI1137="Coupure ENEO &amp; Baisse de tension","PASSIVE",
AI1137="Defaut GE &amp; POWER Cabinet","PASSIVE",
AI1137="Sharing","PASSIVE",
AI1137="Sites strategiques &amp; DataCenter","PASSIVE",
AI1137="Exclu","Exclu",
AI1137="SAT","ACTIVE",
AI1137="SPARE-ISSUE","SPARE-ISSUE",
AI1137="Fiber CAmtel","ACTIVE",
AI1137="Fiber AOF","ACTIVE",
AI1137="Projet OCM (HUAWEI)","PLANNED WORKS",
AI1137="Projet OCM (NOKIA)","PLANNED WORKS",
AI1137="ACCESS-ISSUE","ACCESS-ISSUE",
AI1137="Projet OCM (ZTE, NOKIA, autres projets)","PLANNED WORKS",
AI1137="No root CAuse","No root cause",
AI1137="ODU HS","ACTIVE",
AI1137="IP &amp; VLAN","ACTIVE",
AI1137="Warehouse HUAWEI","SPARE-ISSUE",
AI1137="SPARE-HS","SPARE-ISSUE",
AI1137="Power Telco","ACTIVE", AI1137="no impacts","no impacts"
),"")</f>
        <v>no impacts</v>
      </c>
      <c r="AK1137" s="23" t="s">
        <v>5537</v>
      </c>
      <c r="AL1137" s="23" t="str">
        <f t="shared" si="30"/>
        <v>LIT_154</v>
      </c>
      <c r="AN1137" s="9" t="s">
        <v>5537</v>
      </c>
      <c r="AO1137" s="23" t="str">
        <f>_xlfn.XLOOKUP(B1137,'INCIDENT-05-03-2026'!E:E,'INCIDENT-05-03-2026'!F:F,"")</f>
        <v/>
      </c>
      <c r="AP1137" s="7" t="s">
        <v>5537</v>
      </c>
      <c r="AQ1137" s="6"/>
      <c r="AR1137" s="7"/>
      <c r="AS1137" s="3" t="str">
        <f>_xlfn.XLOOKUP(B1137,'[3]tt num | region | site id'!$C:$C,'[3]tt num | region | site id'!$Q:$Q,"")</f>
        <v/>
      </c>
      <c r="AT1137" s="24" t="str">
        <f>_xlfn.XLOOKUP(B1137,'[4]Cells Huawei 03052026 12h'!$B:$B,'[4]Cells Huawei 03052026 12h'!$T:$T,"")</f>
        <v/>
      </c>
      <c r="AU1137" s="24" t="str">
        <f>_xlfn.XLOOKUP(B1137,'[5]cells down 02052026 8h50'!$B:$B,'[5]cells down 02052026 8h50'!$R:$R,"")</f>
        <v/>
      </c>
      <c r="AV1137" s="24" t="str">
        <f>_xlfn.XLOOKUP(B1137,'[5]cells down 02052026 13h50'!$B:$B,'[5]cells down 02052026 13h50'!$R:$R,"")</f>
        <v/>
      </c>
      <c r="AW1137" s="24" t="str">
        <f>_xlfn.XLOOKUP(B1137,'[5]cells down 02052026 13h50'!$B:$B,'[5]cells down 02052026 13h50'!$R:$R,"")</f>
        <v/>
      </c>
      <c r="AX1137" s="24" t="str">
        <f>_xlfn.XLOOKUP(B1137,'[6]cell downs 03052026 8h40 '!$B:$B,'[6]cell downs 03052026 8h40 '!$R:$R,"")</f>
        <v/>
      </c>
      <c r="AY1137" s="24" t="str">
        <f>_xlfn.XLOOKUP(B1137,'[7]ALL SITES DOWN'!$D:$D,'[7]ALL SITES DOWN'!$J:$J,"")</f>
        <v/>
      </c>
      <c r="AZ1137" s="24" t="str">
        <f>_xlfn.XLOOKUP(B1137,'[8]ALL SITES DOWN'!$D:$D,'[8]ALL SITES DOWN'!$J:$J,"")</f>
        <v/>
      </c>
      <c r="BA1137" s="9" t="str">
        <f>_xlfn.XLOOKUP(B1137,[9]sheet1!$AC:$AC,[9]sheet1!$AF:$AF,"")</f>
        <v/>
      </c>
      <c r="BB1137" s="14" t="s">
        <v>5537</v>
      </c>
      <c r="BC1137" s="14" t="s">
        <v>5537</v>
      </c>
      <c r="BD1137" s="14" t="str">
        <f>_xlfn.XLOOKUP(B1137,'[10]cell downs 18042026 17h'!$B:$B,'[10]cell downs 18042026 17h'!$B:$B,"")</f>
        <v/>
      </c>
      <c r="BE1137" s="14" t="str">
        <f>_xlfn.XLOOKUP(B1137,'[11]Cells Huawei 19042026 15h'!$B:$B,'[11]Cells Huawei 19042026 15h'!$B:$B,"")</f>
        <v/>
      </c>
      <c r="BF1137" s="9" t="str">
        <f>_xlfn.XLOOKUP(B1137,'[12]cells down 19042026 9H40'!$B:$B,'[12]cells down 19042026 9H40'!$B:$B,"")</f>
        <v/>
      </c>
      <c r="BG1137" s="9" t="s">
        <v>210</v>
      </c>
      <c r="BH1137" s="9" t="s">
        <v>5581</v>
      </c>
    </row>
    <row r="1138" spans="1:60" s="9" customFormat="1" x14ac:dyDescent="0.3">
      <c r="A1138" s="1" t="s">
        <v>191</v>
      </c>
      <c r="B1138" s="8" t="s">
        <v>192</v>
      </c>
      <c r="C1138" s="3" t="str">
        <f>_xlfn.XLOOKUP(B1138,'[1]daily break down'!$D:$D,'[1]daily break down'!$E:$E,"")</f>
        <v>Douala</v>
      </c>
      <c r="D1138" s="1" t="s">
        <v>11</v>
      </c>
      <c r="E1138" s="1" t="s">
        <v>12</v>
      </c>
      <c r="F1138" s="3" t="s">
        <v>31</v>
      </c>
      <c r="G1138" s="1" t="s">
        <v>32</v>
      </c>
      <c r="H1138" s="42" t="str">
        <f>_xlfn.XLOOKUP(B1138,[2]CALCULATION!$B:$B,[2]CALCULATION!$H:$H,"")</f>
        <v>ZTE</v>
      </c>
      <c r="I1138" s="34">
        <v>42.642602152194577</v>
      </c>
      <c r="J1138" s="34">
        <v>0</v>
      </c>
      <c r="K1138" s="34">
        <v>0</v>
      </c>
      <c r="L1138" s="34">
        <v>0</v>
      </c>
      <c r="M1138" s="34">
        <v>0</v>
      </c>
      <c r="N1138" s="34">
        <v>31.27787622741009</v>
      </c>
      <c r="O1138" s="34">
        <v>0</v>
      </c>
      <c r="P1138" s="34">
        <v>13.385993185573279</v>
      </c>
      <c r="Q1138" s="34">
        <v>0</v>
      </c>
      <c r="R1138" s="34">
        <v>0</v>
      </c>
      <c r="S1138" s="35">
        <v>0</v>
      </c>
      <c r="T1138" s="35">
        <v>0.48160061980464214</v>
      </c>
      <c r="U1138" s="35">
        <v>8.516499587652989</v>
      </c>
      <c r="V1138" s="35">
        <v>0</v>
      </c>
      <c r="W1138" s="35">
        <v>0.48160061980464208</v>
      </c>
      <c r="X1138" s="35">
        <v>0</v>
      </c>
      <c r="Y1138" s="35">
        <v>0</v>
      </c>
      <c r="Z1138" s="35">
        <v>0</v>
      </c>
      <c r="AA1138" s="35">
        <v>0</v>
      </c>
      <c r="AB1138" s="35">
        <v>0</v>
      </c>
      <c r="AC1138" s="35">
        <v>0</v>
      </c>
      <c r="AD1138" s="35">
        <v>0</v>
      </c>
      <c r="AE1138" s="58" t="s">
        <v>5560</v>
      </c>
      <c r="AF1138" s="58"/>
      <c r="AG1138" s="57" t="str" cm="1">
        <f t="array" ref="AG1138">IFERROR(_xlfn.IFS(
AI1138="MPR ISSUE","PDH",
AI1138="BSS Hardware Issue","BSS",
AI1138="Sites strategiques, MLL, Pylone, etc.","ENVTECH",
AI1138="AKTIVCO DEFAUT GE &amp; POWER Cabinet","AKTIVCO",
AI1138="AKTIVCO Coupure ENEO &amp; Baisse de tension","AKTIVCO GRID ONLY",
AI1138="Coupure ENEO &amp; Baisse de tension","IHS GRID ONLY",
AI1138="Defaut GE &amp; POWER Cabinet","IHS",
AI1138="Sharing","Partners",
AI1138="Sites strategiques &amp; DataCenter","SST &amp; DC",
AI1138="Exclu","Exclu",
AI1138="SAT","SAT",
AI1138="SPARE-ISSUE","SPARE-ISSUE",
AI1138="Fiber CAmtel","TRANS_FO_CAMTEL",
AI1138="Fiber AOF","Fiber AOF",
AI1138="Projet OCM (HUAWEI)","TRAVAUX-HUAWEI",
AI1138="Projet OCM (NOKIA)","TRAVAUX-NOKIA",
AI1138="ACCESS-ISSUE","ACCESS-ISSUE",
AI1138="Projet OCM (ZTE, NOKIA, autres projets)","TRAVAUX OCM",
AI1138="No root CAuse","No root cause",
AI1138="ODU HS","PDH",
AI1138="IP &amp; VLAN","PDH",
AI1138="Warehouse HUAWEI","SPARE-ISSUE",
AI1138="SPARE-HS","SPARE-ISSUE",
AI1138="Power Telco","BSS",AI1138="no impacts","no impacts"
),"")</f>
        <v>no impacts</v>
      </c>
      <c r="AH1138" s="57" t="str" cm="1">
        <f t="array" ref="AH1138">IFERROR(_xlfn.IFS(
AI1138="MPR ISSUE","TX ISSUE",
AI1138="BSS Hardware Issue","RAN ISSUE",
AI1138="Sites strategiques, MLL, Pylone, etc.","ENVTECH",
AI1138="AKTIVCO DEFAUT GE &amp; POWER Cabinet","POWER ISSUE",
AI1138="AKTIVCO Coupure ENEO &amp; Baisse de tension","POWER ISSUE",
AI1138="Coupure ENEO &amp; Baisse de tension","POWER ISSUE",
AI1138="Defaut GE &amp; POWER Cabinet","POWER ISSUE",
AI1138="Sharing","POWER ISSUE",
AI1138="Sites strategiques &amp; DataCenter","POWER ISSUE",
AI1138="Exclu","Exclu",
AI1138="SAT","TX ISSUE",
AI1138="SPARE-ISSUE","SPARE-ISSUE",
AI1138="Fiber CAmtel","TX ISSUE",
AI1138="Fiber AOF","TX ISSUE",
AI1138="Projet OCM (HUAWEI)","TRAVAUX-HUAWEI",
AI1138="Projet OCM (NOKIA)","TRAVAUX -NOKIA",
AI1138="ACCESS-ISSUE","ACCESS-ISSUE",
AI1138="Projet OCM (ZTE, NOKIA, autres projets)","TRAVAUX OCM",
AI1138="No root CAuse","No root cause",
AI1138="ODU HS","TX ISSUE",
AI1138="IP &amp; VLAN","TX ISSUE",
AI1138="Warehouse HUAWEI","SPARE-ISSUE",
AI1138="SPARE-HS","SPARE-ISSUE",
AI1138="Power Telco","RAN ISSUE",AI1138="no impacts","no impacts"
),"")</f>
        <v>no impacts</v>
      </c>
      <c r="AI1138" s="85" t="s">
        <v>5998</v>
      </c>
      <c r="AJ1138" s="57" t="str" cm="1">
        <f t="array" ref="AJ1138">IFERROR(_xlfn.IFS(
AI1138="MPR ISSUE","ACTIVE",
AI1138="BSS Hardware Issue","ACTIVE",
AI1138="Sites strategiques, MLL, Pylone, etc.","PASSIVE",
AI1138="AKTIVCO DEFAUT GE &amp; POWER Cabinet","PASSIVE",
AI1138="AKTIVCO Coupure ENEO &amp; Baisse de tension","PASSIVE",
AI1138="Coupure ENEO &amp; Baisse de tension","PASSIVE",
AI1138="Defaut GE &amp; POWER Cabinet","PASSIVE",
AI1138="Sharing","PASSIVE",
AI1138="Sites strategiques &amp; DataCenter","PASSIVE",
AI1138="Exclu","Exclu",
AI1138="SAT","ACTIVE",
AI1138="SPARE-ISSUE","SPARE-ISSUE",
AI1138="Fiber CAmtel","ACTIVE",
AI1138="Fiber AOF","ACTIVE",
AI1138="Projet OCM (HUAWEI)","PLANNED WORKS",
AI1138="Projet OCM (NOKIA)","PLANNED WORKS",
AI1138="ACCESS-ISSUE","ACCESS-ISSUE",
AI1138="Projet OCM (ZTE, NOKIA, autres projets)","PLANNED WORKS",
AI1138="No root CAuse","No root cause",
AI1138="ODU HS","ACTIVE",
AI1138="IP &amp; VLAN","ACTIVE",
AI1138="Warehouse HUAWEI","SPARE-ISSUE",
AI1138="SPARE-HS","SPARE-ISSUE",
AI1138="Power Telco","ACTIVE", AI1138="no impacts","no impacts"
),"")</f>
        <v>no impacts</v>
      </c>
      <c r="AK1138" s="23" t="s">
        <v>5537</v>
      </c>
      <c r="AL1138" s="23" t="str">
        <f t="shared" si="30"/>
        <v>LIT_459</v>
      </c>
      <c r="AN1138" s="9" t="s">
        <v>5537</v>
      </c>
      <c r="AO1138" s="23" t="str">
        <f>_xlfn.XLOOKUP(B1138,'INCIDENT-05-03-2026'!E:E,'INCIDENT-05-03-2026'!F:F,"")</f>
        <v/>
      </c>
      <c r="AP1138" s="7" t="s">
        <v>5537</v>
      </c>
      <c r="AQ1138" s="6"/>
      <c r="AR1138" s="7"/>
      <c r="AS1138" s="3" t="str">
        <f>_xlfn.XLOOKUP(B1138,'[3]tt num | region | site id'!$C:$C,'[3]tt num | region | site id'!$Q:$Q,"")</f>
        <v/>
      </c>
      <c r="AT1138" s="24" t="str">
        <f>_xlfn.XLOOKUP(B1138,'[4]Cells Huawei 03052026 12h'!$B:$B,'[4]Cells Huawei 03052026 12h'!$T:$T,"")</f>
        <v/>
      </c>
      <c r="AU1138" s="24" t="str">
        <f>_xlfn.XLOOKUP(B1138,'[5]cells down 02052026 8h50'!$B:$B,'[5]cells down 02052026 8h50'!$R:$R,"")</f>
        <v/>
      </c>
      <c r="AV1138" s="24" t="str">
        <f>_xlfn.XLOOKUP(B1138,'[5]cells down 02052026 13h50'!$B:$B,'[5]cells down 02052026 13h50'!$R:$R,"")</f>
        <v/>
      </c>
      <c r="AW1138" s="24" t="str">
        <f>_xlfn.XLOOKUP(B1138,'[5]cells down 02052026 13h50'!$B:$B,'[5]cells down 02052026 13h50'!$R:$R,"")</f>
        <v/>
      </c>
      <c r="AX1138" s="24" t="str">
        <f>_xlfn.XLOOKUP(B1138,'[6]cell downs 03052026 8h40 '!$B:$B,'[6]cell downs 03052026 8h40 '!$R:$R,"")</f>
        <v/>
      </c>
      <c r="AY1138" s="24" t="str">
        <f>_xlfn.XLOOKUP(B1138,'[7]ALL SITES DOWN'!$D:$D,'[7]ALL SITES DOWN'!$J:$J,"")</f>
        <v/>
      </c>
      <c r="AZ1138" s="24" t="str">
        <f>_xlfn.XLOOKUP(B1138,'[8]ALL SITES DOWN'!$D:$D,'[8]ALL SITES DOWN'!$J:$J,"")</f>
        <v/>
      </c>
      <c r="BA1138" s="9" t="str">
        <f>_xlfn.XLOOKUP(B1138,[9]sheet1!$AC:$AC,[9]sheet1!$AF:$AF,"")</f>
        <v/>
      </c>
      <c r="BB1138" s="14" t="s">
        <v>5537</v>
      </c>
      <c r="BC1138" s="14" t="s">
        <v>5537</v>
      </c>
      <c r="BD1138" s="14" t="str">
        <f>_xlfn.XLOOKUP(B1138,'[10]cell downs 18042026 17h'!$B:$B,'[10]cell downs 18042026 17h'!$B:$B,"")</f>
        <v/>
      </c>
      <c r="BE1138" s="14" t="str">
        <f>_xlfn.XLOOKUP(B1138,'[11]Cells Huawei 19042026 15h'!$B:$B,'[11]Cells Huawei 19042026 15h'!$B:$B,"")</f>
        <v/>
      </c>
      <c r="BF1138" s="9" t="str">
        <f>_xlfn.XLOOKUP(B1138,'[12]cells down 19042026 9H40'!$B:$B,'[12]cells down 19042026 9H40'!$B:$B,"")</f>
        <v/>
      </c>
      <c r="BG1138" s="9" t="s">
        <v>192</v>
      </c>
      <c r="BH1138" s="9" t="s">
        <v>302</v>
      </c>
    </row>
    <row r="1139" spans="1:60" s="9" customFormat="1" x14ac:dyDescent="0.3">
      <c r="A1139" s="1" t="s">
        <v>647</v>
      </c>
      <c r="B1139" s="8" t="s">
        <v>648</v>
      </c>
      <c r="C1139" s="3" t="str">
        <f>_xlfn.XLOOKUP(B1139,'[1]daily break down'!$D:$D,'[1]daily break down'!$E:$E,"")</f>
        <v>Douala</v>
      </c>
      <c r="D1139" s="1" t="s">
        <v>11</v>
      </c>
      <c r="E1139" s="1" t="s">
        <v>145</v>
      </c>
      <c r="F1139" s="3" t="s">
        <v>31</v>
      </c>
      <c r="G1139" s="1" t="s">
        <v>32</v>
      </c>
      <c r="H1139" s="42" t="str">
        <f>_xlfn.XLOOKUP(B1139,[2]CALCULATION!$B:$B,[2]CALCULATION!$H:$H,"")</f>
        <v>ZTE</v>
      </c>
      <c r="I1139" s="34">
        <v>0</v>
      </c>
      <c r="J1139" s="34">
        <v>0</v>
      </c>
      <c r="K1139" s="34">
        <v>0</v>
      </c>
      <c r="L1139" s="34">
        <v>1.3481714050902742</v>
      </c>
      <c r="M1139" s="34">
        <v>0</v>
      </c>
      <c r="N1139" s="34">
        <v>0.39581389309796733</v>
      </c>
      <c r="O1139" s="34">
        <v>0</v>
      </c>
      <c r="P1139" s="34">
        <v>0</v>
      </c>
      <c r="Q1139" s="34">
        <v>0</v>
      </c>
      <c r="R1139" s="34">
        <v>0</v>
      </c>
      <c r="S1139" s="35">
        <v>0</v>
      </c>
      <c r="T1139" s="35">
        <v>0.48110123761175499</v>
      </c>
      <c r="U1139" s="35">
        <v>0</v>
      </c>
      <c r="V1139" s="35">
        <v>0</v>
      </c>
      <c r="W1139" s="35">
        <v>0.48110123761175499</v>
      </c>
      <c r="X1139" s="35">
        <v>0</v>
      </c>
      <c r="Y1139" s="35">
        <v>0</v>
      </c>
      <c r="Z1139" s="35">
        <v>0</v>
      </c>
      <c r="AA1139" s="35">
        <v>0</v>
      </c>
      <c r="AB1139" s="35">
        <v>0</v>
      </c>
      <c r="AC1139" s="35">
        <v>0</v>
      </c>
      <c r="AD1139" s="35">
        <v>0</v>
      </c>
      <c r="AE1139" s="58" t="s">
        <v>5560</v>
      </c>
      <c r="AF1139" s="58"/>
      <c r="AG1139" s="57" t="str" cm="1">
        <f t="array" ref="AG1139">IFERROR(_xlfn.IFS(
AI1139="MPR ISSUE","PDH",
AI1139="BSS Hardware Issue","BSS",
AI1139="Sites strategiques, MLL, Pylone, etc.","ENVTECH",
AI1139="AKTIVCO DEFAUT GE &amp; POWER Cabinet","AKTIVCO",
AI1139="AKTIVCO Coupure ENEO &amp; Baisse de tension","AKTIVCO GRID ONLY",
AI1139="Coupure ENEO &amp; Baisse de tension","IHS GRID ONLY",
AI1139="Defaut GE &amp; POWER Cabinet","IHS",
AI1139="Sharing","Partners",
AI1139="Sites strategiques &amp; DataCenter","SST &amp; DC",
AI1139="Exclu","Exclu",
AI1139="SAT","SAT",
AI1139="SPARE-ISSUE","SPARE-ISSUE",
AI1139="Fiber CAmtel","TRANS_FO_CAMTEL",
AI1139="Fiber AOF","Fiber AOF",
AI1139="Projet OCM (HUAWEI)","TRAVAUX-HUAWEI",
AI1139="Projet OCM (NOKIA)","TRAVAUX-NOKIA",
AI1139="ACCESS-ISSUE","ACCESS-ISSUE",
AI1139="Projet OCM (ZTE, NOKIA, autres projets)","TRAVAUX OCM",
AI1139="No root CAuse","No root cause",
AI1139="ODU HS","PDH",
AI1139="IP &amp; VLAN","PDH",
AI1139="Warehouse HUAWEI","SPARE-ISSUE",
AI1139="SPARE-HS","SPARE-ISSUE",
AI1139="Power Telco","BSS",AI1139="no impacts","no impacts"
),"")</f>
        <v>no impacts</v>
      </c>
      <c r="AH1139" s="57" t="str" cm="1">
        <f t="array" ref="AH1139">IFERROR(_xlfn.IFS(
AI1139="MPR ISSUE","TX ISSUE",
AI1139="BSS Hardware Issue","RAN ISSUE",
AI1139="Sites strategiques, MLL, Pylone, etc.","ENVTECH",
AI1139="AKTIVCO DEFAUT GE &amp; POWER Cabinet","POWER ISSUE",
AI1139="AKTIVCO Coupure ENEO &amp; Baisse de tension","POWER ISSUE",
AI1139="Coupure ENEO &amp; Baisse de tension","POWER ISSUE",
AI1139="Defaut GE &amp; POWER Cabinet","POWER ISSUE",
AI1139="Sharing","POWER ISSUE",
AI1139="Sites strategiques &amp; DataCenter","POWER ISSUE",
AI1139="Exclu","Exclu",
AI1139="SAT","TX ISSUE",
AI1139="SPARE-ISSUE","SPARE-ISSUE",
AI1139="Fiber CAmtel","TX ISSUE",
AI1139="Fiber AOF","TX ISSUE",
AI1139="Projet OCM (HUAWEI)","TRAVAUX-HUAWEI",
AI1139="Projet OCM (NOKIA)","TRAVAUX -NOKIA",
AI1139="ACCESS-ISSUE","ACCESS-ISSUE",
AI1139="Projet OCM (ZTE, NOKIA, autres projets)","TRAVAUX OCM",
AI1139="No root CAuse","No root cause",
AI1139="ODU HS","TX ISSUE",
AI1139="IP &amp; VLAN","TX ISSUE",
AI1139="Warehouse HUAWEI","SPARE-ISSUE",
AI1139="SPARE-HS","SPARE-ISSUE",
AI1139="Power Telco","RAN ISSUE",AI1139="no impacts","no impacts"
),"")</f>
        <v>no impacts</v>
      </c>
      <c r="AI1139" s="85" t="s">
        <v>5998</v>
      </c>
      <c r="AJ1139" s="57" t="str" cm="1">
        <f t="array" ref="AJ1139">IFERROR(_xlfn.IFS(
AI1139="MPR ISSUE","ACTIVE",
AI1139="BSS Hardware Issue","ACTIVE",
AI1139="Sites strategiques, MLL, Pylone, etc.","PASSIVE",
AI1139="AKTIVCO DEFAUT GE &amp; POWER Cabinet","PASSIVE",
AI1139="AKTIVCO Coupure ENEO &amp; Baisse de tension","PASSIVE",
AI1139="Coupure ENEO &amp; Baisse de tension","PASSIVE",
AI1139="Defaut GE &amp; POWER Cabinet","PASSIVE",
AI1139="Sharing","PASSIVE",
AI1139="Sites strategiques &amp; DataCenter","PASSIVE",
AI1139="Exclu","Exclu",
AI1139="SAT","ACTIVE",
AI1139="SPARE-ISSUE","SPARE-ISSUE",
AI1139="Fiber CAmtel","ACTIVE",
AI1139="Fiber AOF","ACTIVE",
AI1139="Projet OCM (HUAWEI)","PLANNED WORKS",
AI1139="Projet OCM (NOKIA)","PLANNED WORKS",
AI1139="ACCESS-ISSUE","ACCESS-ISSUE",
AI1139="Projet OCM (ZTE, NOKIA, autres projets)","PLANNED WORKS",
AI1139="No root CAuse","No root cause",
AI1139="ODU HS","ACTIVE",
AI1139="IP &amp; VLAN","ACTIVE",
AI1139="Warehouse HUAWEI","SPARE-ISSUE",
AI1139="SPARE-HS","SPARE-ISSUE",
AI1139="Power Telco","ACTIVE", AI1139="no impacts","no impacts"
),"")</f>
        <v>no impacts</v>
      </c>
      <c r="AK1139" s="23" t="s">
        <v>5537</v>
      </c>
      <c r="AL1139" s="23" t="str">
        <f t="shared" si="30"/>
        <v>LIT_366</v>
      </c>
      <c r="AN1139" s="9" t="s">
        <v>5537</v>
      </c>
      <c r="AO1139" s="23" t="str">
        <f>_xlfn.XLOOKUP(B1139,'INCIDENT-05-03-2026'!E:E,'INCIDENT-05-03-2026'!F:F,"")</f>
        <v/>
      </c>
      <c r="AP1139" s="7" t="s">
        <v>5537</v>
      </c>
      <c r="AQ1139" s="6"/>
      <c r="AR1139" s="7"/>
      <c r="AS1139" s="3" t="str">
        <f>_xlfn.XLOOKUP(B1139,'[3]tt num | region | site id'!$C:$C,'[3]tt num | region | site id'!$Q:$Q,"")</f>
        <v/>
      </c>
      <c r="AT1139" s="24" t="str">
        <f>_xlfn.XLOOKUP(B1139,'[4]Cells Huawei 03052026 12h'!$B:$B,'[4]Cells Huawei 03052026 12h'!$T:$T,"")</f>
        <v/>
      </c>
      <c r="AU1139" s="24" t="str">
        <f>_xlfn.XLOOKUP(B1139,'[5]cells down 02052026 8h50'!$B:$B,'[5]cells down 02052026 8h50'!$R:$R,"")</f>
        <v/>
      </c>
      <c r="AV1139" s="24" t="str">
        <f>_xlfn.XLOOKUP(B1139,'[5]cells down 02052026 13h50'!$B:$B,'[5]cells down 02052026 13h50'!$R:$R,"")</f>
        <v/>
      </c>
      <c r="AW1139" s="24" t="str">
        <f>_xlfn.XLOOKUP(B1139,'[5]cells down 02052026 13h50'!$B:$B,'[5]cells down 02052026 13h50'!$R:$R,"")</f>
        <v/>
      </c>
      <c r="AX1139" s="24" t="str">
        <f>_xlfn.XLOOKUP(B1139,'[6]cell downs 03052026 8h40 '!$B:$B,'[6]cell downs 03052026 8h40 '!$R:$R,"")</f>
        <v/>
      </c>
      <c r="AY1139" s="24" t="str">
        <f>_xlfn.XLOOKUP(B1139,'[7]ALL SITES DOWN'!$D:$D,'[7]ALL SITES DOWN'!$J:$J,"")</f>
        <v/>
      </c>
      <c r="AZ1139" s="24" t="str">
        <f>_xlfn.XLOOKUP(B1139,'[8]ALL SITES DOWN'!$D:$D,'[8]ALL SITES DOWN'!$J:$J,"")</f>
        <v/>
      </c>
      <c r="BA1139" s="9" t="str">
        <f>_xlfn.XLOOKUP(B1139,[9]sheet1!$AC:$AC,[9]sheet1!$AF:$AF,"")</f>
        <v/>
      </c>
      <c r="BB1139" s="14" t="s">
        <v>5537</v>
      </c>
      <c r="BC1139" s="14" t="s">
        <v>5537</v>
      </c>
      <c r="BD1139" s="14" t="str">
        <f>_xlfn.XLOOKUP(B1139,'[10]cell downs 18042026 17h'!$B:$B,'[10]cell downs 18042026 17h'!$B:$B,"")</f>
        <v/>
      </c>
      <c r="BE1139" s="14" t="str">
        <f>_xlfn.XLOOKUP(B1139,'[11]Cells Huawei 19042026 15h'!$B:$B,'[11]Cells Huawei 19042026 15h'!$B:$B,"")</f>
        <v/>
      </c>
      <c r="BF1139" s="9" t="str">
        <f>_xlfn.XLOOKUP(B1139,'[12]cells down 19042026 9H40'!$B:$B,'[12]cells down 19042026 9H40'!$B:$B,"")</f>
        <v/>
      </c>
      <c r="BG1139" s="9" t="s">
        <v>648</v>
      </c>
      <c r="BH1139" s="9" t="s">
        <v>5537</v>
      </c>
    </row>
    <row r="1140" spans="1:60" s="9" customFormat="1" x14ac:dyDescent="0.3">
      <c r="A1140" s="1" t="s">
        <v>2967</v>
      </c>
      <c r="B1140" s="8" t="s">
        <v>2968</v>
      </c>
      <c r="C1140" s="3" t="str">
        <f>_xlfn.XLOOKUP(B1140,'[1]daily break down'!$D:$D,'[1]daily break down'!$E:$E,"")</f>
        <v>Ngaoundere</v>
      </c>
      <c r="D1140" s="1" t="s">
        <v>11</v>
      </c>
      <c r="E1140" s="1" t="s">
        <v>12</v>
      </c>
      <c r="F1140" s="3" t="s">
        <v>90</v>
      </c>
      <c r="G1140" s="1" t="s">
        <v>91</v>
      </c>
      <c r="H1140" s="40" t="str">
        <f>_xlfn.XLOOKUP(B1140,[2]CALCULATION!$B:$B,[2]CALCULATION!$H:$H,"")</f>
        <v>Huawei</v>
      </c>
      <c r="I1140" s="34">
        <v>10.699388328154024</v>
      </c>
      <c r="J1140" s="34">
        <v>6.3574920170189433</v>
      </c>
      <c r="K1140" s="34">
        <v>0.46392605719210234</v>
      </c>
      <c r="L1140" s="34">
        <v>0.89434000222581789</v>
      </c>
      <c r="M1140" s="34">
        <v>11.112876783864532</v>
      </c>
      <c r="N1140" s="34">
        <v>0</v>
      </c>
      <c r="O1140" s="34">
        <v>4.7467882590966033</v>
      </c>
      <c r="P1140" s="34">
        <v>0</v>
      </c>
      <c r="Q1140" s="34">
        <v>0</v>
      </c>
      <c r="R1140" s="34">
        <v>8.9175391586979543E-5</v>
      </c>
      <c r="S1140" s="35">
        <v>0</v>
      </c>
      <c r="T1140" s="35">
        <v>0.47664246803240562</v>
      </c>
      <c r="U1140" s="35">
        <v>0</v>
      </c>
      <c r="V1140" s="35">
        <v>2.741519063558512</v>
      </c>
      <c r="W1140" s="35">
        <v>0.47664246803240562</v>
      </c>
      <c r="X1140" s="35">
        <v>0</v>
      </c>
      <c r="Y1140" s="35">
        <v>0</v>
      </c>
      <c r="Z1140" s="35">
        <v>2.675261747609386E-4</v>
      </c>
      <c r="AA1140" s="35">
        <v>0</v>
      </c>
      <c r="AB1140" s="35">
        <v>0</v>
      </c>
      <c r="AC1140" s="35">
        <v>0</v>
      </c>
      <c r="AD1140" s="35">
        <v>0</v>
      </c>
      <c r="AE1140" s="58" t="s">
        <v>5560</v>
      </c>
      <c r="AF1140" s="58"/>
      <c r="AG1140" s="57" t="str" cm="1">
        <f t="array" ref="AG1140">IFERROR(_xlfn.IFS(
AI1140="MPR ISSUE","PDH",
AI1140="BSS Hardware Issue","BSS",
AI1140="Sites strategiques, MLL, Pylone, etc.","ENVTECH",
AI1140="AKTIVCO DEFAUT GE &amp; POWER Cabinet","AKTIVCO",
AI1140="AKTIVCO Coupure ENEO &amp; Baisse de tension","AKTIVCO GRID ONLY",
AI1140="Coupure ENEO &amp; Baisse de tension","IHS GRID ONLY",
AI1140="Defaut GE &amp; POWER Cabinet","IHS",
AI1140="Sharing","Partners",
AI1140="Sites strategiques &amp; DataCenter","SST &amp; DC",
AI1140="Exclu","Exclu",
AI1140="SAT","SAT",
AI1140="SPARE-ISSUE","SPARE-ISSUE",
AI1140="Fiber CAmtel","TRANS_FO_CAMTEL",
AI1140="Fiber AOF","Fiber AOF",
AI1140="Projet OCM (HUAWEI)","TRAVAUX-HUAWEI",
AI1140="Projet OCM (NOKIA)","TRAVAUX-NOKIA",
AI1140="ACCESS-ISSUE","ACCESS-ISSUE",
AI1140="Projet OCM (ZTE, NOKIA, autres projets)","TRAVAUX OCM",
AI1140="No root CAuse","No root cause",
AI1140="ODU HS","PDH",
AI1140="IP &amp; VLAN","PDH",
AI1140="Warehouse HUAWEI","SPARE-ISSUE",
AI1140="SPARE-HS","SPARE-ISSUE",
AI1140="Power Telco","BSS",AI1140="no impacts","no impacts"
),"")</f>
        <v>no impacts</v>
      </c>
      <c r="AH1140" s="57" t="str" cm="1">
        <f t="array" ref="AH1140">IFERROR(_xlfn.IFS(
AI1140="MPR ISSUE","TX ISSUE",
AI1140="BSS Hardware Issue","RAN ISSUE",
AI1140="Sites strategiques, MLL, Pylone, etc.","ENVTECH",
AI1140="AKTIVCO DEFAUT GE &amp; POWER Cabinet","POWER ISSUE",
AI1140="AKTIVCO Coupure ENEO &amp; Baisse de tension","POWER ISSUE",
AI1140="Coupure ENEO &amp; Baisse de tension","POWER ISSUE",
AI1140="Defaut GE &amp; POWER Cabinet","POWER ISSUE",
AI1140="Sharing","POWER ISSUE",
AI1140="Sites strategiques &amp; DataCenter","POWER ISSUE",
AI1140="Exclu","Exclu",
AI1140="SAT","TX ISSUE",
AI1140="SPARE-ISSUE","SPARE-ISSUE",
AI1140="Fiber CAmtel","TX ISSUE",
AI1140="Fiber AOF","TX ISSUE",
AI1140="Projet OCM (HUAWEI)","TRAVAUX-HUAWEI",
AI1140="Projet OCM (NOKIA)","TRAVAUX -NOKIA",
AI1140="ACCESS-ISSUE","ACCESS-ISSUE",
AI1140="Projet OCM (ZTE, NOKIA, autres projets)","TRAVAUX OCM",
AI1140="No root CAuse","No root cause",
AI1140="ODU HS","TX ISSUE",
AI1140="IP &amp; VLAN","TX ISSUE",
AI1140="Warehouse HUAWEI","SPARE-ISSUE",
AI1140="SPARE-HS","SPARE-ISSUE",
AI1140="Power Telco","RAN ISSUE",AI1140="no impacts","no impacts"
),"")</f>
        <v>no impacts</v>
      </c>
      <c r="AI1140" s="85" t="s">
        <v>5998</v>
      </c>
      <c r="AJ1140" s="57" t="str" cm="1">
        <f t="array" ref="AJ1140">IFERROR(_xlfn.IFS(
AI1140="MPR ISSUE","ACTIVE",
AI1140="BSS Hardware Issue","ACTIVE",
AI1140="Sites strategiques, MLL, Pylone, etc.","PASSIVE",
AI1140="AKTIVCO DEFAUT GE &amp; POWER Cabinet","PASSIVE",
AI1140="AKTIVCO Coupure ENEO &amp; Baisse de tension","PASSIVE",
AI1140="Coupure ENEO &amp; Baisse de tension","PASSIVE",
AI1140="Defaut GE &amp; POWER Cabinet","PASSIVE",
AI1140="Sharing","PASSIVE",
AI1140="Sites strategiques &amp; DataCenter","PASSIVE",
AI1140="Exclu","Exclu",
AI1140="SAT","ACTIVE",
AI1140="SPARE-ISSUE","SPARE-ISSUE",
AI1140="Fiber CAmtel","ACTIVE",
AI1140="Fiber AOF","ACTIVE",
AI1140="Projet OCM (HUAWEI)","PLANNED WORKS",
AI1140="Projet OCM (NOKIA)","PLANNED WORKS",
AI1140="ACCESS-ISSUE","ACCESS-ISSUE",
AI1140="Projet OCM (ZTE, NOKIA, autres projets)","PLANNED WORKS",
AI1140="No root CAuse","No root cause",
AI1140="ODU HS","ACTIVE",
AI1140="IP &amp; VLAN","ACTIVE",
AI1140="Warehouse HUAWEI","SPARE-ISSUE",
AI1140="SPARE-HS","SPARE-ISSUE",
AI1140="Power Telco","ACTIVE", AI1140="no impacts","no impacts"
),"")</f>
        <v>no impacts</v>
      </c>
      <c r="AK1140" s="23" t="s">
        <v>5537</v>
      </c>
      <c r="AL1140" s="23" t="str">
        <f t="shared" si="30"/>
        <v>ADM_157</v>
      </c>
      <c r="AN1140" s="9" t="s">
        <v>5537</v>
      </c>
      <c r="AO1140" s="23" t="str">
        <f>_xlfn.XLOOKUP(B1140,'INCIDENT-05-03-2026'!E:E,'INCIDENT-05-03-2026'!F:F,"")</f>
        <v/>
      </c>
      <c r="AP1140" s="7" t="s">
        <v>5537</v>
      </c>
      <c r="AQ1140" s="6"/>
      <c r="AR1140" s="7"/>
      <c r="AS1140" s="3" t="str">
        <f>_xlfn.XLOOKUP(B1140,'[3]tt num | region | site id'!$C:$C,'[3]tt num | region | site id'!$Q:$Q,"")</f>
        <v/>
      </c>
      <c r="AT1140" s="24" t="str">
        <f>_xlfn.XLOOKUP(B1140,'[4]Cells Huawei 03052026 12h'!$B:$B,'[4]Cells Huawei 03052026 12h'!$T:$T,"")</f>
        <v/>
      </c>
      <c r="AU1140" s="24" t="str">
        <f>_xlfn.XLOOKUP(B1140,'[5]cells down 02052026 8h50'!$B:$B,'[5]cells down 02052026 8h50'!$R:$R,"")</f>
        <v/>
      </c>
      <c r="AV1140" s="24" t="str">
        <f>_xlfn.XLOOKUP(B1140,'[5]cells down 02052026 13h50'!$B:$B,'[5]cells down 02052026 13h50'!$R:$R,"")</f>
        <v/>
      </c>
      <c r="AW1140" s="24" t="str">
        <f>_xlfn.XLOOKUP(B1140,'[5]cells down 02052026 13h50'!$B:$B,'[5]cells down 02052026 13h50'!$R:$R,"")</f>
        <v/>
      </c>
      <c r="AX1140" s="24" t="str">
        <f>_xlfn.XLOOKUP(B1140,'[6]cell downs 03052026 8h40 '!$B:$B,'[6]cell downs 03052026 8h40 '!$R:$R,"")</f>
        <v/>
      </c>
      <c r="AY1140" s="24" t="str">
        <f>_xlfn.XLOOKUP(B1140,'[7]ALL SITES DOWN'!$D:$D,'[7]ALL SITES DOWN'!$J:$J,"")</f>
        <v/>
      </c>
      <c r="AZ1140" s="24" t="str">
        <f>_xlfn.XLOOKUP(B1140,'[8]ALL SITES DOWN'!$D:$D,'[8]ALL SITES DOWN'!$J:$J,"")</f>
        <v/>
      </c>
      <c r="BA1140" s="9" t="str">
        <f>_xlfn.XLOOKUP(B1140,[9]sheet1!$AC:$AC,[9]sheet1!$AF:$AF,"")</f>
        <v/>
      </c>
      <c r="BB1140" s="14" t="s">
        <v>5537</v>
      </c>
      <c r="BC1140" s="14" t="s">
        <v>5537</v>
      </c>
      <c r="BD1140" s="14" t="str">
        <f>_xlfn.XLOOKUP(B1140,'[10]cell downs 18042026 17h'!$B:$B,'[10]cell downs 18042026 17h'!$B:$B,"")</f>
        <v/>
      </c>
      <c r="BE1140" s="14" t="str">
        <f>_xlfn.XLOOKUP(B1140,'[11]Cells Huawei 19042026 15h'!$B:$B,'[11]Cells Huawei 19042026 15h'!$B:$B,"")</f>
        <v/>
      </c>
      <c r="BF1140" s="9" t="str">
        <f>_xlfn.XLOOKUP(B1140,'[12]cells down 19042026 9H40'!$B:$B,'[12]cells down 19042026 9H40'!$B:$B,"")</f>
        <v/>
      </c>
      <c r="BG1140" s="9" t="s">
        <v>2968</v>
      </c>
      <c r="BH1140" s="9" t="s">
        <v>154</v>
      </c>
    </row>
    <row r="1141" spans="1:60" s="9" customFormat="1" x14ac:dyDescent="0.3">
      <c r="A1141" s="1" t="s">
        <v>2307</v>
      </c>
      <c r="B1141" s="8" t="s">
        <v>2308</v>
      </c>
      <c r="C1141" s="3" t="str">
        <f>_xlfn.XLOOKUP(B1141,'[1]daily break down'!$D:$D,'[1]daily break down'!$E:$E,"")</f>
        <v>Yaounde</v>
      </c>
      <c r="D1141" s="1" t="s">
        <v>11</v>
      </c>
      <c r="E1141" s="1" t="s">
        <v>12</v>
      </c>
      <c r="F1141" s="3" t="s">
        <v>37</v>
      </c>
      <c r="G1141" s="1" t="s">
        <v>38</v>
      </c>
      <c r="H1141" s="42" t="str">
        <f>_xlfn.XLOOKUP(B1141,[2]CALCULATION!$B:$B,[2]CALCULATION!$H:$H,"")</f>
        <v>ZTE</v>
      </c>
      <c r="I1141" s="34">
        <v>5.0699063729728655</v>
      </c>
      <c r="J1141" s="34">
        <v>0</v>
      </c>
      <c r="K1141" s="34">
        <v>0</v>
      </c>
      <c r="L1141" s="34">
        <v>0</v>
      </c>
      <c r="M1141" s="34">
        <v>0</v>
      </c>
      <c r="N1141" s="34">
        <v>1.460211367080154</v>
      </c>
      <c r="O1141" s="34">
        <v>0</v>
      </c>
      <c r="P1141" s="34">
        <v>0</v>
      </c>
      <c r="Q1141" s="34">
        <v>0</v>
      </c>
      <c r="R1141" s="34">
        <v>0</v>
      </c>
      <c r="S1141" s="35">
        <v>3.777469587624447E-2</v>
      </c>
      <c r="T1141" s="35">
        <v>0.44277365430767152</v>
      </c>
      <c r="U1141" s="35">
        <v>0</v>
      </c>
      <c r="V1141" s="35">
        <v>0</v>
      </c>
      <c r="W1141" s="35">
        <v>0.44277365430767146</v>
      </c>
      <c r="X1141" s="35">
        <v>0</v>
      </c>
      <c r="Y1141" s="35">
        <v>0</v>
      </c>
      <c r="Z1141" s="35">
        <v>0</v>
      </c>
      <c r="AA1141" s="35">
        <v>0</v>
      </c>
      <c r="AB1141" s="35">
        <v>0</v>
      </c>
      <c r="AC1141" s="35">
        <v>0</v>
      </c>
      <c r="AD1141" s="35">
        <v>0</v>
      </c>
      <c r="AE1141" s="58" t="s">
        <v>5560</v>
      </c>
      <c r="AF1141" s="58"/>
      <c r="AG1141" s="57" t="str" cm="1">
        <f t="array" ref="AG1141">IFERROR(_xlfn.IFS(
AI1141="MPR ISSUE","PDH",
AI1141="BSS Hardware Issue","BSS",
AI1141="Sites strategiques, MLL, Pylone, etc.","ENVTECH",
AI1141="AKTIVCO DEFAUT GE &amp; POWER Cabinet","AKTIVCO",
AI1141="AKTIVCO Coupure ENEO &amp; Baisse de tension","AKTIVCO GRID ONLY",
AI1141="Coupure ENEO &amp; Baisse de tension","IHS GRID ONLY",
AI1141="Defaut GE &amp; POWER Cabinet","IHS",
AI1141="Sharing","Partners",
AI1141="Sites strategiques &amp; DataCenter","SST &amp; DC",
AI1141="Exclu","Exclu",
AI1141="SAT","SAT",
AI1141="SPARE-ISSUE","SPARE-ISSUE",
AI1141="Fiber CAmtel","TRANS_FO_CAMTEL",
AI1141="Fiber AOF","Fiber AOF",
AI1141="Projet OCM (HUAWEI)","TRAVAUX-HUAWEI",
AI1141="Projet OCM (NOKIA)","TRAVAUX-NOKIA",
AI1141="ACCESS-ISSUE","ACCESS-ISSUE",
AI1141="Projet OCM (ZTE, NOKIA, autres projets)","TRAVAUX OCM",
AI1141="No root CAuse","No root cause",
AI1141="ODU HS","PDH",
AI1141="IP &amp; VLAN","PDH",
AI1141="Warehouse HUAWEI","SPARE-ISSUE",
AI1141="SPARE-HS","SPARE-ISSUE",
AI1141="Power Telco","BSS",AI1141="no impacts","no impacts"
),"")</f>
        <v>no impacts</v>
      </c>
      <c r="AH1141" s="57" t="str" cm="1">
        <f t="array" ref="AH1141">IFERROR(_xlfn.IFS(
AI1141="MPR ISSUE","TX ISSUE",
AI1141="BSS Hardware Issue","RAN ISSUE",
AI1141="Sites strategiques, MLL, Pylone, etc.","ENVTECH",
AI1141="AKTIVCO DEFAUT GE &amp; POWER Cabinet","POWER ISSUE",
AI1141="AKTIVCO Coupure ENEO &amp; Baisse de tension","POWER ISSUE",
AI1141="Coupure ENEO &amp; Baisse de tension","POWER ISSUE",
AI1141="Defaut GE &amp; POWER Cabinet","POWER ISSUE",
AI1141="Sharing","POWER ISSUE",
AI1141="Sites strategiques &amp; DataCenter","POWER ISSUE",
AI1141="Exclu","Exclu",
AI1141="SAT","TX ISSUE",
AI1141="SPARE-ISSUE","SPARE-ISSUE",
AI1141="Fiber CAmtel","TX ISSUE",
AI1141="Fiber AOF","TX ISSUE",
AI1141="Projet OCM (HUAWEI)","TRAVAUX-HUAWEI",
AI1141="Projet OCM (NOKIA)","TRAVAUX -NOKIA",
AI1141="ACCESS-ISSUE","ACCESS-ISSUE",
AI1141="Projet OCM (ZTE, NOKIA, autres projets)","TRAVAUX OCM",
AI1141="No root CAuse","No root cause",
AI1141="ODU HS","TX ISSUE",
AI1141="IP &amp; VLAN","TX ISSUE",
AI1141="Warehouse HUAWEI","SPARE-ISSUE",
AI1141="SPARE-HS","SPARE-ISSUE",
AI1141="Power Telco","RAN ISSUE",AI1141="no impacts","no impacts"
),"")</f>
        <v>no impacts</v>
      </c>
      <c r="AI1141" s="85" t="s">
        <v>5998</v>
      </c>
      <c r="AJ1141" s="57" t="str" cm="1">
        <f t="array" ref="AJ1141">IFERROR(_xlfn.IFS(
AI1141="MPR ISSUE","ACTIVE",
AI1141="BSS Hardware Issue","ACTIVE",
AI1141="Sites strategiques, MLL, Pylone, etc.","PASSIVE",
AI1141="AKTIVCO DEFAUT GE &amp; POWER Cabinet","PASSIVE",
AI1141="AKTIVCO Coupure ENEO &amp; Baisse de tension","PASSIVE",
AI1141="Coupure ENEO &amp; Baisse de tension","PASSIVE",
AI1141="Defaut GE &amp; POWER Cabinet","PASSIVE",
AI1141="Sharing","PASSIVE",
AI1141="Sites strategiques &amp; DataCenter","PASSIVE",
AI1141="Exclu","Exclu",
AI1141="SAT","ACTIVE",
AI1141="SPARE-ISSUE","SPARE-ISSUE",
AI1141="Fiber CAmtel","ACTIVE",
AI1141="Fiber AOF","ACTIVE",
AI1141="Projet OCM (HUAWEI)","PLANNED WORKS",
AI1141="Projet OCM (NOKIA)","PLANNED WORKS",
AI1141="ACCESS-ISSUE","ACCESS-ISSUE",
AI1141="Projet OCM (ZTE, NOKIA, autres projets)","PLANNED WORKS",
AI1141="No root CAuse","No root cause",
AI1141="ODU HS","ACTIVE",
AI1141="IP &amp; VLAN","ACTIVE",
AI1141="Warehouse HUAWEI","SPARE-ISSUE",
AI1141="SPARE-HS","SPARE-ISSUE",
AI1141="Power Telco","ACTIVE", AI1141="no impacts","no impacts"
),"")</f>
        <v>no impacts</v>
      </c>
      <c r="AK1141" s="23" t="s">
        <v>5537</v>
      </c>
      <c r="AL1141" s="23" t="str">
        <f t="shared" si="30"/>
        <v>CTR_248</v>
      </c>
      <c r="AN1141" s="9" t="s">
        <v>5537</v>
      </c>
      <c r="AO1141" s="23" t="str">
        <f>_xlfn.XLOOKUP(B1141,'INCIDENT-05-03-2026'!E:E,'INCIDENT-05-03-2026'!F:F,"")</f>
        <v/>
      </c>
      <c r="AP1141" s="7" t="s">
        <v>5537</v>
      </c>
      <c r="AQ1141" s="6"/>
      <c r="AR1141" s="7"/>
      <c r="AS1141" s="3" t="str">
        <f>_xlfn.XLOOKUP(B1141,'[3]tt num | region | site id'!$C:$C,'[3]tt num | region | site id'!$Q:$Q,"")</f>
        <v/>
      </c>
      <c r="AT1141" s="24" t="str">
        <f>_xlfn.XLOOKUP(B1141,'[4]Cells Huawei 03052026 12h'!$B:$B,'[4]Cells Huawei 03052026 12h'!$T:$T,"")</f>
        <v/>
      </c>
      <c r="AU1141" s="24" t="str">
        <f>_xlfn.XLOOKUP(B1141,'[5]cells down 02052026 8h50'!$B:$B,'[5]cells down 02052026 8h50'!$R:$R,"")</f>
        <v/>
      </c>
      <c r="AV1141" s="24" t="str">
        <f>_xlfn.XLOOKUP(B1141,'[5]cells down 02052026 13h50'!$B:$B,'[5]cells down 02052026 13h50'!$R:$R,"")</f>
        <v/>
      </c>
      <c r="AW1141" s="24" t="str">
        <f>_xlfn.XLOOKUP(B1141,'[5]cells down 02052026 13h50'!$B:$B,'[5]cells down 02052026 13h50'!$R:$R,"")</f>
        <v/>
      </c>
      <c r="AX1141" s="24" t="str">
        <f>_xlfn.XLOOKUP(B1141,'[6]cell downs 03052026 8h40 '!$B:$B,'[6]cell downs 03052026 8h40 '!$R:$R,"")</f>
        <v/>
      </c>
      <c r="AY1141" s="24" t="str">
        <f>_xlfn.XLOOKUP(B1141,'[7]ALL SITES DOWN'!$D:$D,'[7]ALL SITES DOWN'!$J:$J,"")</f>
        <v/>
      </c>
      <c r="AZ1141" s="24" t="str">
        <f>_xlfn.XLOOKUP(B1141,'[8]ALL SITES DOWN'!$D:$D,'[8]ALL SITES DOWN'!$J:$J,"")</f>
        <v/>
      </c>
      <c r="BA1141" s="9" t="str">
        <f>_xlfn.XLOOKUP(B1141,[9]sheet1!$AC:$AC,[9]sheet1!$AF:$AF,"")</f>
        <v/>
      </c>
      <c r="BB1141" s="14" t="s">
        <v>5537</v>
      </c>
      <c r="BC1141" s="14" t="s">
        <v>5537</v>
      </c>
      <c r="BD1141" s="14" t="str">
        <f>_xlfn.XLOOKUP(B1141,'[10]cell downs 18042026 17h'!$B:$B,'[10]cell downs 18042026 17h'!$B:$B,"")</f>
        <v/>
      </c>
      <c r="BE1141" s="14" t="str">
        <f>_xlfn.XLOOKUP(B1141,'[11]Cells Huawei 19042026 15h'!$B:$B,'[11]Cells Huawei 19042026 15h'!$B:$B,"")</f>
        <v/>
      </c>
      <c r="BF1141" s="9" t="str">
        <f>_xlfn.XLOOKUP(B1141,'[12]cells down 19042026 9H40'!$B:$B,'[12]cells down 19042026 9H40'!$B:$B,"")</f>
        <v/>
      </c>
      <c r="BG1141" s="9" t="s">
        <v>2308</v>
      </c>
      <c r="BH1141" s="9" t="s">
        <v>12</v>
      </c>
    </row>
    <row r="1142" spans="1:60" s="9" customFormat="1" x14ac:dyDescent="0.3">
      <c r="A1142" s="1" t="s">
        <v>2309</v>
      </c>
      <c r="B1142" s="8" t="s">
        <v>2310</v>
      </c>
      <c r="C1142" s="3" t="str">
        <f>_xlfn.XLOOKUP(B1142,'[1]daily break down'!$D:$D,'[1]daily break down'!$E:$E,"")</f>
        <v>Yaounde</v>
      </c>
      <c r="D1142" s="1" t="s">
        <v>11</v>
      </c>
      <c r="E1142" s="1" t="s">
        <v>12</v>
      </c>
      <c r="F1142" s="3" t="s">
        <v>37</v>
      </c>
      <c r="G1142" s="1" t="s">
        <v>38</v>
      </c>
      <c r="H1142" s="42" t="str">
        <f>_xlfn.XLOOKUP(B1142,[2]CALCULATION!$B:$B,[2]CALCULATION!$H:$H,"")</f>
        <v>ZTE</v>
      </c>
      <c r="I1142" s="34">
        <v>0</v>
      </c>
      <c r="J1142" s="34">
        <v>0</v>
      </c>
      <c r="K1142" s="34">
        <v>0</v>
      </c>
      <c r="L1142" s="34">
        <v>0</v>
      </c>
      <c r="M1142" s="34">
        <v>0</v>
      </c>
      <c r="N1142" s="34">
        <v>0</v>
      </c>
      <c r="O1142" s="34">
        <v>0</v>
      </c>
      <c r="P1142" s="34">
        <v>0</v>
      </c>
      <c r="Q1142" s="34">
        <v>0</v>
      </c>
      <c r="R1142" s="34">
        <v>0</v>
      </c>
      <c r="S1142" s="35">
        <v>0</v>
      </c>
      <c r="T1142" s="35">
        <v>0.44107932186751786</v>
      </c>
      <c r="U1142" s="35">
        <v>0</v>
      </c>
      <c r="V1142" s="35">
        <v>0</v>
      </c>
      <c r="W1142" s="35">
        <v>0.44107932186751786</v>
      </c>
      <c r="X1142" s="35">
        <v>0</v>
      </c>
      <c r="Y1142" s="35">
        <v>0</v>
      </c>
      <c r="Z1142" s="35">
        <v>0</v>
      </c>
      <c r="AA1142" s="35">
        <v>0</v>
      </c>
      <c r="AB1142" s="35">
        <v>0</v>
      </c>
      <c r="AC1142" s="35">
        <v>0</v>
      </c>
      <c r="AD1142" s="35">
        <v>0</v>
      </c>
      <c r="AE1142" s="58" t="s">
        <v>5560</v>
      </c>
      <c r="AF1142" s="58"/>
      <c r="AG1142" s="57" t="str" cm="1">
        <f t="array" ref="AG1142">IFERROR(_xlfn.IFS(
AI1142="MPR ISSUE","PDH",
AI1142="BSS Hardware Issue","BSS",
AI1142="Sites strategiques, MLL, Pylone, etc.","ENVTECH",
AI1142="AKTIVCO DEFAUT GE &amp; POWER Cabinet","AKTIVCO",
AI1142="AKTIVCO Coupure ENEO &amp; Baisse de tension","AKTIVCO GRID ONLY",
AI1142="Coupure ENEO &amp; Baisse de tension","IHS GRID ONLY",
AI1142="Defaut GE &amp; POWER Cabinet","IHS",
AI1142="Sharing","Partners",
AI1142="Sites strategiques &amp; DataCenter","SST &amp; DC",
AI1142="Exclu","Exclu",
AI1142="SAT","SAT",
AI1142="SPARE-ISSUE","SPARE-ISSUE",
AI1142="Fiber CAmtel","TRANS_FO_CAMTEL",
AI1142="Fiber AOF","Fiber AOF",
AI1142="Projet OCM (HUAWEI)","TRAVAUX-HUAWEI",
AI1142="Projet OCM (NOKIA)","TRAVAUX-NOKIA",
AI1142="ACCESS-ISSUE","ACCESS-ISSUE",
AI1142="Projet OCM (ZTE, NOKIA, autres projets)","TRAVAUX OCM",
AI1142="No root CAuse","No root cause",
AI1142="ODU HS","PDH",
AI1142="IP &amp; VLAN","PDH",
AI1142="Warehouse HUAWEI","SPARE-ISSUE",
AI1142="SPARE-HS","SPARE-ISSUE",
AI1142="Power Telco","BSS",AI1142="no impacts","no impacts"
),"")</f>
        <v>no impacts</v>
      </c>
      <c r="AH1142" s="57" t="str" cm="1">
        <f t="array" ref="AH1142">IFERROR(_xlfn.IFS(
AI1142="MPR ISSUE","TX ISSUE",
AI1142="BSS Hardware Issue","RAN ISSUE",
AI1142="Sites strategiques, MLL, Pylone, etc.","ENVTECH",
AI1142="AKTIVCO DEFAUT GE &amp; POWER Cabinet","POWER ISSUE",
AI1142="AKTIVCO Coupure ENEO &amp; Baisse de tension","POWER ISSUE",
AI1142="Coupure ENEO &amp; Baisse de tension","POWER ISSUE",
AI1142="Defaut GE &amp; POWER Cabinet","POWER ISSUE",
AI1142="Sharing","POWER ISSUE",
AI1142="Sites strategiques &amp; DataCenter","POWER ISSUE",
AI1142="Exclu","Exclu",
AI1142="SAT","TX ISSUE",
AI1142="SPARE-ISSUE","SPARE-ISSUE",
AI1142="Fiber CAmtel","TX ISSUE",
AI1142="Fiber AOF","TX ISSUE",
AI1142="Projet OCM (HUAWEI)","TRAVAUX-HUAWEI",
AI1142="Projet OCM (NOKIA)","TRAVAUX -NOKIA",
AI1142="ACCESS-ISSUE","ACCESS-ISSUE",
AI1142="Projet OCM (ZTE, NOKIA, autres projets)","TRAVAUX OCM",
AI1142="No root CAuse","No root cause",
AI1142="ODU HS","TX ISSUE",
AI1142="IP &amp; VLAN","TX ISSUE",
AI1142="Warehouse HUAWEI","SPARE-ISSUE",
AI1142="SPARE-HS","SPARE-ISSUE",
AI1142="Power Telco","RAN ISSUE",AI1142="no impacts","no impacts"
),"")</f>
        <v>no impacts</v>
      </c>
      <c r="AI1142" s="85" t="s">
        <v>5998</v>
      </c>
      <c r="AJ1142" s="57" t="str" cm="1">
        <f t="array" ref="AJ1142">IFERROR(_xlfn.IFS(
AI1142="MPR ISSUE","ACTIVE",
AI1142="BSS Hardware Issue","ACTIVE",
AI1142="Sites strategiques, MLL, Pylone, etc.","PASSIVE",
AI1142="AKTIVCO DEFAUT GE &amp; POWER Cabinet","PASSIVE",
AI1142="AKTIVCO Coupure ENEO &amp; Baisse de tension","PASSIVE",
AI1142="Coupure ENEO &amp; Baisse de tension","PASSIVE",
AI1142="Defaut GE &amp; POWER Cabinet","PASSIVE",
AI1142="Sharing","PASSIVE",
AI1142="Sites strategiques &amp; DataCenter","PASSIVE",
AI1142="Exclu","Exclu",
AI1142="SAT","ACTIVE",
AI1142="SPARE-ISSUE","SPARE-ISSUE",
AI1142="Fiber CAmtel","ACTIVE",
AI1142="Fiber AOF","ACTIVE",
AI1142="Projet OCM (HUAWEI)","PLANNED WORKS",
AI1142="Projet OCM (NOKIA)","PLANNED WORKS",
AI1142="ACCESS-ISSUE","ACCESS-ISSUE",
AI1142="Projet OCM (ZTE, NOKIA, autres projets)","PLANNED WORKS",
AI1142="No root CAuse","No root cause",
AI1142="ODU HS","ACTIVE",
AI1142="IP &amp; VLAN","ACTIVE",
AI1142="Warehouse HUAWEI","SPARE-ISSUE",
AI1142="SPARE-HS","SPARE-ISSUE",
AI1142="Power Telco","ACTIVE", AI1142="no impacts","no impacts"
),"")</f>
        <v>no impacts</v>
      </c>
      <c r="AK1142" s="23" t="s">
        <v>5537</v>
      </c>
      <c r="AL1142" s="23" t="str">
        <f t="shared" si="30"/>
        <v>CTR_381</v>
      </c>
      <c r="AN1142" s="9" t="s">
        <v>5537</v>
      </c>
      <c r="AO1142" s="23" t="str">
        <f>_xlfn.XLOOKUP(B1142,'INCIDENT-05-03-2026'!E:E,'INCIDENT-05-03-2026'!F:F,"")</f>
        <v/>
      </c>
      <c r="AP1142" s="7" t="s">
        <v>5537</v>
      </c>
      <c r="AQ1142" s="6"/>
      <c r="AR1142" s="7"/>
      <c r="AS1142" s="3" t="str">
        <f>_xlfn.XLOOKUP(B1142,'[3]tt num | region | site id'!$C:$C,'[3]tt num | region | site id'!$Q:$Q,"")</f>
        <v/>
      </c>
      <c r="AT1142" s="24" t="str">
        <f>_xlfn.XLOOKUP(B1142,'[4]Cells Huawei 03052026 12h'!$B:$B,'[4]Cells Huawei 03052026 12h'!$T:$T,"")</f>
        <v/>
      </c>
      <c r="AU1142" s="24" t="str">
        <f>_xlfn.XLOOKUP(B1142,'[5]cells down 02052026 8h50'!$B:$B,'[5]cells down 02052026 8h50'!$R:$R,"")</f>
        <v/>
      </c>
      <c r="AV1142" s="24" t="str">
        <f>_xlfn.XLOOKUP(B1142,'[5]cells down 02052026 13h50'!$B:$B,'[5]cells down 02052026 13h50'!$R:$R,"")</f>
        <v/>
      </c>
      <c r="AW1142" s="24" t="str">
        <f>_xlfn.XLOOKUP(B1142,'[5]cells down 02052026 13h50'!$B:$B,'[5]cells down 02052026 13h50'!$R:$R,"")</f>
        <v/>
      </c>
      <c r="AX1142" s="24" t="str">
        <f>_xlfn.XLOOKUP(B1142,'[6]cell downs 03052026 8h40 '!$B:$B,'[6]cell downs 03052026 8h40 '!$R:$R,"")</f>
        <v/>
      </c>
      <c r="AY1142" s="24" t="str">
        <f>_xlfn.XLOOKUP(B1142,'[7]ALL SITES DOWN'!$D:$D,'[7]ALL SITES DOWN'!$J:$J,"")</f>
        <v/>
      </c>
      <c r="AZ1142" s="24" t="str">
        <f>_xlfn.XLOOKUP(B1142,'[8]ALL SITES DOWN'!$D:$D,'[8]ALL SITES DOWN'!$J:$J,"")</f>
        <v/>
      </c>
      <c r="BA1142" s="9" t="str">
        <f>_xlfn.XLOOKUP(B1142,[9]sheet1!$AC:$AC,[9]sheet1!$AF:$AF,"")</f>
        <v/>
      </c>
      <c r="BB1142" s="14" t="s">
        <v>5537</v>
      </c>
      <c r="BC1142" s="14" t="s">
        <v>5537</v>
      </c>
      <c r="BD1142" s="14" t="str">
        <f>_xlfn.XLOOKUP(B1142,'[10]cell downs 18042026 17h'!$B:$B,'[10]cell downs 18042026 17h'!$B:$B,"")</f>
        <v/>
      </c>
      <c r="BE1142" s="14" t="str">
        <f>_xlfn.XLOOKUP(B1142,'[11]Cells Huawei 19042026 15h'!$B:$B,'[11]Cells Huawei 19042026 15h'!$B:$B,"")</f>
        <v/>
      </c>
      <c r="BF1142" s="9" t="str">
        <f>_xlfn.XLOOKUP(B1142,'[12]cells down 19042026 9H40'!$B:$B,'[12]cells down 19042026 9H40'!$B:$B,"")</f>
        <v/>
      </c>
      <c r="BG1142" s="9" t="s">
        <v>2310</v>
      </c>
      <c r="BH1142" s="9" t="s">
        <v>5537</v>
      </c>
    </row>
    <row r="1143" spans="1:60" s="9" customFormat="1" x14ac:dyDescent="0.3">
      <c r="A1143" s="1" t="s">
        <v>2831</v>
      </c>
      <c r="B1143" s="8" t="s">
        <v>2832</v>
      </c>
      <c r="C1143" s="3" t="str">
        <f>_xlfn.XLOOKUP(B1143,'[1]daily break down'!$D:$D,'[1]daily break down'!$E:$E,"")</f>
        <v>Ngaoundere</v>
      </c>
      <c r="D1143" s="1" t="s">
        <v>18</v>
      </c>
      <c r="E1143" s="1"/>
      <c r="F1143" s="3" t="s">
        <v>90</v>
      </c>
      <c r="G1143" s="1" t="s">
        <v>91</v>
      </c>
      <c r="H1143" s="40" t="str">
        <f>_xlfn.XLOOKUP(B1143,[2]CALCULATION!$B:$B,[2]CALCULATION!$H:$H,"")</f>
        <v>Huawei</v>
      </c>
      <c r="I1143" s="34">
        <v>0</v>
      </c>
      <c r="J1143" s="34">
        <v>0</v>
      </c>
      <c r="K1143" s="34">
        <v>0</v>
      </c>
      <c r="L1143" s="34">
        <v>0</v>
      </c>
      <c r="M1143" s="34">
        <v>0</v>
      </c>
      <c r="N1143" s="34">
        <v>0</v>
      </c>
      <c r="O1143" s="34">
        <v>0</v>
      </c>
      <c r="P1143" s="34">
        <v>0</v>
      </c>
      <c r="Q1143" s="34">
        <v>0</v>
      </c>
      <c r="R1143" s="34">
        <v>0</v>
      </c>
      <c r="S1143" s="35">
        <v>0</v>
      </c>
      <c r="T1143" s="35">
        <v>0.40803092174538352</v>
      </c>
      <c r="U1143" s="35">
        <v>2.242778933490853</v>
      </c>
      <c r="V1143" s="35">
        <v>0.72246335248107341</v>
      </c>
      <c r="W1143" s="35">
        <v>0.40803092174538352</v>
      </c>
      <c r="X1143" s="35">
        <v>0</v>
      </c>
      <c r="Y1143" s="35">
        <v>0</v>
      </c>
      <c r="Z1143" s="35">
        <v>0</v>
      </c>
      <c r="AA1143" s="35">
        <v>0</v>
      </c>
      <c r="AB1143" s="35">
        <v>0</v>
      </c>
      <c r="AC1143" s="35">
        <v>0</v>
      </c>
      <c r="AD1143" s="35">
        <v>0</v>
      </c>
      <c r="AE1143" s="58" t="s">
        <v>5560</v>
      </c>
      <c r="AF1143" s="58"/>
      <c r="AG1143" s="57" t="str" cm="1">
        <f t="array" ref="AG1143">IFERROR(_xlfn.IFS(
AI1143="MPR ISSUE","PDH",
AI1143="BSS Hardware Issue","BSS",
AI1143="Sites strategiques, MLL, Pylone, etc.","ENVTECH",
AI1143="AKTIVCO DEFAUT GE &amp; POWER Cabinet","AKTIVCO",
AI1143="AKTIVCO Coupure ENEO &amp; Baisse de tension","AKTIVCO GRID ONLY",
AI1143="Coupure ENEO &amp; Baisse de tension","IHS GRID ONLY",
AI1143="Defaut GE &amp; POWER Cabinet","IHS",
AI1143="Sharing","Partners",
AI1143="Sites strategiques &amp; DataCenter","SST &amp; DC",
AI1143="Exclu","Exclu",
AI1143="SAT","SAT",
AI1143="SPARE-ISSUE","SPARE-ISSUE",
AI1143="Fiber CAmtel","TRANS_FO_CAMTEL",
AI1143="Fiber AOF","Fiber AOF",
AI1143="Projet OCM (HUAWEI)","TRAVAUX-HUAWEI",
AI1143="Projet OCM (NOKIA)","TRAVAUX-NOKIA",
AI1143="ACCESS-ISSUE","ACCESS-ISSUE",
AI1143="Projet OCM (ZTE, NOKIA, autres projets)","TRAVAUX OCM",
AI1143="No root CAuse","No root cause",
AI1143="ODU HS","PDH",
AI1143="IP &amp; VLAN","PDH",
AI1143="Warehouse HUAWEI","SPARE-ISSUE",
AI1143="SPARE-HS","SPARE-ISSUE",
AI1143="Power Telco","BSS",AI1143="no impacts","no impacts"
),"")</f>
        <v>no impacts</v>
      </c>
      <c r="AH1143" s="57" t="str" cm="1">
        <f t="array" ref="AH1143">IFERROR(_xlfn.IFS(
AI1143="MPR ISSUE","TX ISSUE",
AI1143="BSS Hardware Issue","RAN ISSUE",
AI1143="Sites strategiques, MLL, Pylone, etc.","ENVTECH",
AI1143="AKTIVCO DEFAUT GE &amp; POWER Cabinet","POWER ISSUE",
AI1143="AKTIVCO Coupure ENEO &amp; Baisse de tension","POWER ISSUE",
AI1143="Coupure ENEO &amp; Baisse de tension","POWER ISSUE",
AI1143="Defaut GE &amp; POWER Cabinet","POWER ISSUE",
AI1143="Sharing","POWER ISSUE",
AI1143="Sites strategiques &amp; DataCenter","POWER ISSUE",
AI1143="Exclu","Exclu",
AI1143="SAT","TX ISSUE",
AI1143="SPARE-ISSUE","SPARE-ISSUE",
AI1143="Fiber CAmtel","TX ISSUE",
AI1143="Fiber AOF","TX ISSUE",
AI1143="Projet OCM (HUAWEI)","TRAVAUX-HUAWEI",
AI1143="Projet OCM (NOKIA)","TRAVAUX -NOKIA",
AI1143="ACCESS-ISSUE","ACCESS-ISSUE",
AI1143="Projet OCM (ZTE, NOKIA, autres projets)","TRAVAUX OCM",
AI1143="No root CAuse","No root cause",
AI1143="ODU HS","TX ISSUE",
AI1143="IP &amp; VLAN","TX ISSUE",
AI1143="Warehouse HUAWEI","SPARE-ISSUE",
AI1143="SPARE-HS","SPARE-ISSUE",
AI1143="Power Telco","RAN ISSUE",AI1143="no impacts","no impacts"
),"")</f>
        <v>no impacts</v>
      </c>
      <c r="AI1143" s="85" t="s">
        <v>5998</v>
      </c>
      <c r="AJ1143" s="57" t="str" cm="1">
        <f t="array" ref="AJ1143">IFERROR(_xlfn.IFS(
AI1143="MPR ISSUE","ACTIVE",
AI1143="BSS Hardware Issue","ACTIVE",
AI1143="Sites strategiques, MLL, Pylone, etc.","PASSIVE",
AI1143="AKTIVCO DEFAUT GE &amp; POWER Cabinet","PASSIVE",
AI1143="AKTIVCO Coupure ENEO &amp; Baisse de tension","PASSIVE",
AI1143="Coupure ENEO &amp; Baisse de tension","PASSIVE",
AI1143="Defaut GE &amp; POWER Cabinet","PASSIVE",
AI1143="Sharing","PASSIVE",
AI1143="Sites strategiques &amp; DataCenter","PASSIVE",
AI1143="Exclu","Exclu",
AI1143="SAT","ACTIVE",
AI1143="SPARE-ISSUE","SPARE-ISSUE",
AI1143="Fiber CAmtel","ACTIVE",
AI1143="Fiber AOF","ACTIVE",
AI1143="Projet OCM (HUAWEI)","PLANNED WORKS",
AI1143="Projet OCM (NOKIA)","PLANNED WORKS",
AI1143="ACCESS-ISSUE","ACCESS-ISSUE",
AI1143="Projet OCM (ZTE, NOKIA, autres projets)","PLANNED WORKS",
AI1143="No root CAuse","No root cause",
AI1143="ODU HS","ACTIVE",
AI1143="IP &amp; VLAN","ACTIVE",
AI1143="Warehouse HUAWEI","SPARE-ISSUE",
AI1143="SPARE-HS","SPARE-ISSUE",
AI1143="Power Telco","ACTIVE", AI1143="no impacts","no impacts"
),"")</f>
        <v>no impacts</v>
      </c>
      <c r="AK1143" s="23" t="s">
        <v>5537</v>
      </c>
      <c r="AL1143" s="23" t="str">
        <f t="shared" si="30"/>
        <v>ADM_167</v>
      </c>
      <c r="AN1143" s="9" t="s">
        <v>5537</v>
      </c>
      <c r="AO1143" s="23" t="str">
        <f>_xlfn.XLOOKUP(B1143,'INCIDENT-05-03-2026'!E:E,'INCIDENT-05-03-2026'!F:F,"")</f>
        <v/>
      </c>
      <c r="AP1143" s="7" t="s">
        <v>5537</v>
      </c>
      <c r="AQ1143" s="6"/>
      <c r="AR1143" s="7"/>
      <c r="AS1143" s="3" t="str">
        <f>_xlfn.XLOOKUP(B1143,'[3]tt num | region | site id'!$C:$C,'[3]tt num | region | site id'!$Q:$Q,"")</f>
        <v/>
      </c>
      <c r="AT1143" s="24" t="str">
        <f>_xlfn.XLOOKUP(B1143,'[4]Cells Huawei 03052026 12h'!$B:$B,'[4]Cells Huawei 03052026 12h'!$T:$T,"")</f>
        <v/>
      </c>
      <c r="AU1143" s="24" t="str">
        <f>_xlfn.XLOOKUP(B1143,'[5]cells down 02052026 8h50'!$B:$B,'[5]cells down 02052026 8h50'!$R:$R,"")</f>
        <v/>
      </c>
      <c r="AV1143" s="24" t="str">
        <f>_xlfn.XLOOKUP(B1143,'[5]cells down 02052026 13h50'!$B:$B,'[5]cells down 02052026 13h50'!$R:$R,"")</f>
        <v/>
      </c>
      <c r="AW1143" s="24" t="str">
        <f>_xlfn.XLOOKUP(B1143,'[5]cells down 02052026 13h50'!$B:$B,'[5]cells down 02052026 13h50'!$R:$R,"")</f>
        <v/>
      </c>
      <c r="AX1143" s="24" t="str">
        <f>_xlfn.XLOOKUP(B1143,'[6]cell downs 03052026 8h40 '!$B:$B,'[6]cell downs 03052026 8h40 '!$R:$R,"")</f>
        <v/>
      </c>
      <c r="AY1143" s="24" t="str">
        <f>_xlfn.XLOOKUP(B1143,'[7]ALL SITES DOWN'!$D:$D,'[7]ALL SITES DOWN'!$J:$J,"")</f>
        <v/>
      </c>
      <c r="AZ1143" s="24" t="str">
        <f>_xlfn.XLOOKUP(B1143,'[8]ALL SITES DOWN'!$D:$D,'[8]ALL SITES DOWN'!$J:$J,"")</f>
        <v/>
      </c>
      <c r="BA1143" s="9" t="str">
        <f>_xlfn.XLOOKUP(B1143,[9]sheet1!$AC:$AC,[9]sheet1!$AF:$AF,"")</f>
        <v/>
      </c>
      <c r="BB1143" s="14" t="s">
        <v>5537</v>
      </c>
      <c r="BC1143" s="14" t="s">
        <v>5537</v>
      </c>
      <c r="BD1143" s="14" t="str">
        <f>_xlfn.XLOOKUP(B1143,'[10]cell downs 18042026 17h'!$B:$B,'[10]cell downs 18042026 17h'!$B:$B,"")</f>
        <v/>
      </c>
      <c r="BE1143" s="14" t="str">
        <f>_xlfn.XLOOKUP(B1143,'[11]Cells Huawei 19042026 15h'!$B:$B,'[11]Cells Huawei 19042026 15h'!$B:$B,"")</f>
        <v/>
      </c>
      <c r="BF1143" s="9" t="str">
        <f>_xlfn.XLOOKUP(B1143,'[12]cells down 19042026 9H40'!$B:$B,'[12]cells down 19042026 9H40'!$B:$B,"")</f>
        <v/>
      </c>
      <c r="BG1143" s="9" t="s">
        <v>5537</v>
      </c>
      <c r="BH1143" s="9" t="s">
        <v>12</v>
      </c>
    </row>
    <row r="1144" spans="1:60" s="9" customFormat="1" x14ac:dyDescent="0.3">
      <c r="A1144" s="1" t="s">
        <v>3106</v>
      </c>
      <c r="B1144" s="8" t="s">
        <v>3107</v>
      </c>
      <c r="C1144" s="3" t="str">
        <f>_xlfn.XLOOKUP(B1144,'[1]daily break down'!$D:$D,'[1]daily break down'!$E:$E,"")</f>
        <v>EXTREME-NORD</v>
      </c>
      <c r="D1144" s="1" t="s">
        <v>11</v>
      </c>
      <c r="E1144" s="1" t="s">
        <v>154</v>
      </c>
      <c r="F1144" s="3" t="s">
        <v>55</v>
      </c>
      <c r="G1144" s="1" t="s">
        <v>3108</v>
      </c>
      <c r="H1144" s="41" t="str">
        <f>_xlfn.XLOOKUP(B1144,[2]CALCULATION!$B:$B,[2]CALCULATION!$H:$H,"")</f>
        <v>NOKIA</v>
      </c>
      <c r="I1144" s="34">
        <v>0</v>
      </c>
      <c r="J1144" s="34">
        <v>2.1403332599658708E-3</v>
      </c>
      <c r="K1144" s="34">
        <v>3.8023408028515511E-2</v>
      </c>
      <c r="L1144" s="34">
        <v>0</v>
      </c>
      <c r="M1144" s="34">
        <v>0</v>
      </c>
      <c r="N1144" s="34">
        <v>0</v>
      </c>
      <c r="O1144" s="34">
        <v>0</v>
      </c>
      <c r="P1144" s="34">
        <v>0.14857273970691828</v>
      </c>
      <c r="Q1144" s="34">
        <v>0</v>
      </c>
      <c r="R1144" s="34">
        <v>0</v>
      </c>
      <c r="S1144" s="35">
        <v>0</v>
      </c>
      <c r="T1144" s="35">
        <v>288539.77056784037</v>
      </c>
      <c r="U1144" s="35">
        <v>0.20079234285224226</v>
      </c>
      <c r="V1144" s="35">
        <v>2.4452712958094893E-2</v>
      </c>
      <c r="W1144" s="35">
        <v>0.40190742236368598</v>
      </c>
      <c r="X1144" s="35">
        <v>0</v>
      </c>
      <c r="Y1144" s="35">
        <v>0</v>
      </c>
      <c r="Z1144" s="35">
        <v>0</v>
      </c>
      <c r="AA1144" s="35">
        <v>0</v>
      </c>
      <c r="AB1144" s="35">
        <v>0</v>
      </c>
      <c r="AC1144" s="35">
        <v>0</v>
      </c>
      <c r="AD1144" s="35">
        <v>0</v>
      </c>
      <c r="AE1144" s="58" t="s">
        <v>5603</v>
      </c>
      <c r="AF1144" s="58"/>
      <c r="AG1144" s="57" t="str" cm="1">
        <f t="array" ref="AG1144">IFERROR(_xlfn.IFS(
AI1144="MPR ISSUE","PDH",
AI1144="BSS Hardware Issue","BSS",
AI1144="Sites strategiques, MLL, Pylone, etc.","ENVTECH",
AI1144="AKTIVCO DEFAUT GE &amp; POWER Cabinet","AKTIVCO",
AI1144="AKTIVCO Coupure ENEO &amp; Baisse de tension","AKTIVCO GRID ONLY",
AI1144="Coupure ENEO &amp; Baisse de tension","IHS GRID ONLY",
AI1144="Defaut GE &amp; POWER Cabinet","IHS",
AI1144="Sharing","Partners",
AI1144="Sites strategiques &amp; DataCenter","SST &amp; DC",
AI1144="Exclu","Exclu",
AI1144="SAT","SAT",
AI1144="SPARE-ISSUE","SPARE-ISSUE",
AI1144="Fiber CAmtel","TRANS_FO_CAMTEL",
AI1144="Fiber AOF","Fiber AOF",
AI1144="Projet OCM (HUAWEI)","TRAVAUX-HUAWEI",
AI1144="Projet OCM (NOKIA)","TRAVAUX-NOKIA",
AI1144="ACCESS-ISSUE","ACCESS-ISSUE",
AI1144="Projet OCM (ZTE, NOKIA, autres projets)","TRAVAUX OCM",
AI1144="No root CAuse","No root cause",
AI1144="ODU HS","PDH",
AI1144="IP &amp; VLAN","PDH",
AI1144="Warehouse HUAWEI","SPARE-ISSUE",
AI1144="SPARE-HS","SPARE-ISSUE",
AI1144="Power Telco","BSS",AI1144="no impacts","no impacts"
),"")</f>
        <v>no impacts</v>
      </c>
      <c r="AH1144" s="57" t="str" cm="1">
        <f t="array" ref="AH1144">IFERROR(_xlfn.IFS(
AI1144="MPR ISSUE","TX ISSUE",
AI1144="BSS Hardware Issue","RAN ISSUE",
AI1144="Sites strategiques, MLL, Pylone, etc.","ENVTECH",
AI1144="AKTIVCO DEFAUT GE &amp; POWER Cabinet","POWER ISSUE",
AI1144="AKTIVCO Coupure ENEO &amp; Baisse de tension","POWER ISSUE",
AI1144="Coupure ENEO &amp; Baisse de tension","POWER ISSUE",
AI1144="Defaut GE &amp; POWER Cabinet","POWER ISSUE",
AI1144="Sharing","POWER ISSUE",
AI1144="Sites strategiques &amp; DataCenter","POWER ISSUE",
AI1144="Exclu","Exclu",
AI1144="SAT","TX ISSUE",
AI1144="SPARE-ISSUE","SPARE-ISSUE",
AI1144="Fiber CAmtel","TX ISSUE",
AI1144="Fiber AOF","TX ISSUE",
AI1144="Projet OCM (HUAWEI)","TRAVAUX-HUAWEI",
AI1144="Projet OCM (NOKIA)","TRAVAUX -NOKIA",
AI1144="ACCESS-ISSUE","ACCESS-ISSUE",
AI1144="Projet OCM (ZTE, NOKIA, autres projets)","TRAVAUX OCM",
AI1144="No root CAuse","No root cause",
AI1144="ODU HS","TX ISSUE",
AI1144="IP &amp; VLAN","TX ISSUE",
AI1144="Warehouse HUAWEI","SPARE-ISSUE",
AI1144="SPARE-HS","SPARE-ISSUE",
AI1144="Power Telco","RAN ISSUE",AI1144="no impacts","no impacts"
),"")</f>
        <v>no impacts</v>
      </c>
      <c r="AI1144" s="85" t="s">
        <v>5998</v>
      </c>
      <c r="AJ1144" s="57" t="str" cm="1">
        <f t="array" ref="AJ1144">IFERROR(_xlfn.IFS(
AI1144="MPR ISSUE","ACTIVE",
AI1144="BSS Hardware Issue","ACTIVE",
AI1144="Sites strategiques, MLL, Pylone, etc.","PASSIVE",
AI1144="AKTIVCO DEFAUT GE &amp; POWER Cabinet","PASSIVE",
AI1144="AKTIVCO Coupure ENEO &amp; Baisse de tension","PASSIVE",
AI1144="Coupure ENEO &amp; Baisse de tension","PASSIVE",
AI1144="Defaut GE &amp; POWER Cabinet","PASSIVE",
AI1144="Sharing","PASSIVE",
AI1144="Sites strategiques &amp; DataCenter","PASSIVE",
AI1144="Exclu","Exclu",
AI1144="SAT","ACTIVE",
AI1144="SPARE-ISSUE","SPARE-ISSUE",
AI1144="Fiber CAmtel","ACTIVE",
AI1144="Fiber AOF","ACTIVE",
AI1144="Projet OCM (HUAWEI)","PLANNED WORKS",
AI1144="Projet OCM (NOKIA)","PLANNED WORKS",
AI1144="ACCESS-ISSUE","ACCESS-ISSUE",
AI1144="Projet OCM (ZTE, NOKIA, autres projets)","PLANNED WORKS",
AI1144="No root CAuse","No root cause",
AI1144="ODU HS","ACTIVE",
AI1144="IP &amp; VLAN","ACTIVE",
AI1144="Warehouse HUAWEI","SPARE-ISSUE",
AI1144="SPARE-HS","SPARE-ISSUE",
AI1144="Power Telco","ACTIVE", AI1144="no impacts","no impacts"
),"")</f>
        <v>no impacts</v>
      </c>
      <c r="AK1144" s="23" t="s">
        <v>5537</v>
      </c>
      <c r="AL1144" s="23" t="str">
        <f t="shared" si="30"/>
        <v>EXN_128</v>
      </c>
      <c r="AN1144" s="9" t="s">
        <v>5537</v>
      </c>
      <c r="AO1144" s="23" t="str">
        <f>_xlfn.XLOOKUP(B1144,'INCIDENT-05-03-2026'!E:E,'INCIDENT-05-03-2026'!F:F,"")</f>
        <v/>
      </c>
      <c r="AP1144" s="7" t="s">
        <v>5537</v>
      </c>
      <c r="AQ1144" s="6"/>
      <c r="AR1144" s="7"/>
      <c r="AS1144" s="3" t="str">
        <f>_xlfn.XLOOKUP(B1144,'[3]tt num | region | site id'!$C:$C,'[3]tt num | region | site id'!$Q:$Q,"")</f>
        <v/>
      </c>
      <c r="AT1144" s="24" t="str">
        <f>_xlfn.XLOOKUP(B1144,'[4]Cells Huawei 03052026 12h'!$B:$B,'[4]Cells Huawei 03052026 12h'!$T:$T,"")</f>
        <v/>
      </c>
      <c r="AU1144" s="24" t="str">
        <f>_xlfn.XLOOKUP(B1144,'[5]cells down 02052026 8h50'!$B:$B,'[5]cells down 02052026 8h50'!$R:$R,"")</f>
        <v/>
      </c>
      <c r="AV1144" s="24" t="str">
        <f>_xlfn.XLOOKUP(B1144,'[5]cells down 02052026 13h50'!$B:$B,'[5]cells down 02052026 13h50'!$R:$R,"")</f>
        <v/>
      </c>
      <c r="AW1144" s="24" t="str">
        <f>_xlfn.XLOOKUP(B1144,'[5]cells down 02052026 13h50'!$B:$B,'[5]cells down 02052026 13h50'!$R:$R,"")</f>
        <v/>
      </c>
      <c r="AX1144" s="24" t="str">
        <f>_xlfn.XLOOKUP(B1144,'[6]cell downs 03052026 8h40 '!$B:$B,'[6]cell downs 03052026 8h40 '!$R:$R,"")</f>
        <v/>
      </c>
      <c r="AY1144" s="24" t="str">
        <f>_xlfn.XLOOKUP(B1144,'[7]ALL SITES DOWN'!$D:$D,'[7]ALL SITES DOWN'!$J:$J,"")</f>
        <v/>
      </c>
      <c r="AZ1144" s="24" t="str">
        <f>_xlfn.XLOOKUP(B1144,'[8]ALL SITES DOWN'!$D:$D,'[8]ALL SITES DOWN'!$J:$J,"")</f>
        <v/>
      </c>
      <c r="BA1144" s="9" t="str">
        <f>_xlfn.XLOOKUP(B1144,[9]sheet1!$AC:$AC,[9]sheet1!$AF:$AF,"")</f>
        <v/>
      </c>
      <c r="BB1144" s="14" t="s">
        <v>5537</v>
      </c>
      <c r="BC1144" s="14" t="s">
        <v>5537</v>
      </c>
      <c r="BD1144" s="14" t="str">
        <f>_xlfn.XLOOKUP(B1144,'[10]cell downs 18042026 17h'!$B:$B,'[10]cell downs 18042026 17h'!$B:$B,"")</f>
        <v/>
      </c>
      <c r="BE1144" s="14" t="str">
        <f>_xlfn.XLOOKUP(B1144,'[11]Cells Huawei 19042026 15h'!$B:$B,'[11]Cells Huawei 19042026 15h'!$B:$B,"")</f>
        <v/>
      </c>
      <c r="BF1144" s="9" t="str">
        <f>_xlfn.XLOOKUP(B1144,'[12]cells down 19042026 9H40'!$B:$B,'[12]cells down 19042026 9H40'!$B:$B,"")</f>
        <v/>
      </c>
      <c r="BG1144" s="9" t="s">
        <v>3107</v>
      </c>
      <c r="BH1144" s="9" t="s">
        <v>12</v>
      </c>
    </row>
    <row r="1145" spans="1:60" s="9" customFormat="1" x14ac:dyDescent="0.3">
      <c r="A1145" s="1" t="s">
        <v>1082</v>
      </c>
      <c r="B1145" s="8" t="s">
        <v>1083</v>
      </c>
      <c r="C1145" s="3" t="str">
        <f>_xlfn.XLOOKUP(B1145,'[1]daily break down'!$D:$D,'[1]daily break down'!$E:$E,"")</f>
        <v>NORD</v>
      </c>
      <c r="D1145" s="1" t="s">
        <v>11</v>
      </c>
      <c r="E1145" s="1" t="s">
        <v>66</v>
      </c>
      <c r="F1145" s="3" t="s">
        <v>23</v>
      </c>
      <c r="G1145" s="1" t="s">
        <v>1082</v>
      </c>
      <c r="H1145" s="41" t="str">
        <f>_xlfn.XLOOKUP(B1145,[2]CALCULATION!$B:$B,[2]CALCULATION!$H:$H,"")</f>
        <v>NOKIA</v>
      </c>
      <c r="I1145" s="34">
        <v>0</v>
      </c>
      <c r="J1145" s="34">
        <v>0</v>
      </c>
      <c r="K1145" s="34">
        <v>0.46621302258272607</v>
      </c>
      <c r="L1145" s="34">
        <v>0</v>
      </c>
      <c r="M1145" s="34">
        <v>0</v>
      </c>
      <c r="N1145" s="34">
        <v>0</v>
      </c>
      <c r="O1145" s="34">
        <v>0</v>
      </c>
      <c r="P1145" s="34">
        <v>0</v>
      </c>
      <c r="Q1145" s="34">
        <v>0</v>
      </c>
      <c r="R1145" s="34">
        <v>0</v>
      </c>
      <c r="S1145" s="35">
        <v>0</v>
      </c>
      <c r="T1145" s="35">
        <v>54289.264340687092</v>
      </c>
      <c r="U1145" s="35">
        <v>0</v>
      </c>
      <c r="V1145" s="35">
        <v>0</v>
      </c>
      <c r="W1145" s="35">
        <v>0.39311835192284178</v>
      </c>
      <c r="X1145" s="35">
        <v>0</v>
      </c>
      <c r="Y1145" s="35">
        <v>0</v>
      </c>
      <c r="Z1145" s="35">
        <v>0</v>
      </c>
      <c r="AA1145" s="35">
        <v>0</v>
      </c>
      <c r="AB1145" s="35">
        <v>0</v>
      </c>
      <c r="AC1145" s="35">
        <v>0</v>
      </c>
      <c r="AD1145" s="35">
        <v>0</v>
      </c>
      <c r="AE1145" s="58" t="s">
        <v>5560</v>
      </c>
      <c r="AF1145" s="58"/>
      <c r="AG1145" s="57" t="str" cm="1">
        <f t="array" ref="AG1145">IFERROR(_xlfn.IFS(
AI1145="MPR ISSUE","PDH",
AI1145="BSS Hardware Issue","BSS",
AI1145="Sites strategiques, MLL, Pylone, etc.","ENVTECH",
AI1145="AKTIVCO DEFAUT GE &amp; POWER Cabinet","AKTIVCO",
AI1145="AKTIVCO Coupure ENEO &amp; Baisse de tension","AKTIVCO GRID ONLY",
AI1145="Coupure ENEO &amp; Baisse de tension","IHS GRID ONLY",
AI1145="Defaut GE &amp; POWER Cabinet","IHS",
AI1145="Sharing","Partners",
AI1145="Sites strategiques &amp; DataCenter","SST &amp; DC",
AI1145="Exclu","Exclu",
AI1145="SAT","SAT",
AI1145="SPARE-ISSUE","SPARE-ISSUE",
AI1145="Fiber CAmtel","TRANS_FO_CAMTEL",
AI1145="Fiber AOF","Fiber AOF",
AI1145="Projet OCM (HUAWEI)","TRAVAUX-HUAWEI",
AI1145="Projet OCM (NOKIA)","TRAVAUX-NOKIA",
AI1145="ACCESS-ISSUE","ACCESS-ISSUE",
AI1145="Projet OCM (ZTE, NOKIA, autres projets)","TRAVAUX OCM",
AI1145="No root CAuse","No root cause",
AI1145="ODU HS","PDH",
AI1145="IP &amp; VLAN","PDH",
AI1145="Warehouse HUAWEI","SPARE-ISSUE",
AI1145="SPARE-HS","SPARE-ISSUE",
AI1145="Power Telco","BSS",AI1145="no impacts","no impacts"
),"")</f>
        <v>no impacts</v>
      </c>
      <c r="AH1145" s="57" t="str" cm="1">
        <f t="array" ref="AH1145">IFERROR(_xlfn.IFS(
AI1145="MPR ISSUE","TX ISSUE",
AI1145="BSS Hardware Issue","RAN ISSUE",
AI1145="Sites strategiques, MLL, Pylone, etc.","ENVTECH",
AI1145="AKTIVCO DEFAUT GE &amp; POWER Cabinet","POWER ISSUE",
AI1145="AKTIVCO Coupure ENEO &amp; Baisse de tension","POWER ISSUE",
AI1145="Coupure ENEO &amp; Baisse de tension","POWER ISSUE",
AI1145="Defaut GE &amp; POWER Cabinet","POWER ISSUE",
AI1145="Sharing","POWER ISSUE",
AI1145="Sites strategiques &amp; DataCenter","POWER ISSUE",
AI1145="Exclu","Exclu",
AI1145="SAT","TX ISSUE",
AI1145="SPARE-ISSUE","SPARE-ISSUE",
AI1145="Fiber CAmtel","TX ISSUE",
AI1145="Fiber AOF","TX ISSUE",
AI1145="Projet OCM (HUAWEI)","TRAVAUX-HUAWEI",
AI1145="Projet OCM (NOKIA)","TRAVAUX -NOKIA",
AI1145="ACCESS-ISSUE","ACCESS-ISSUE",
AI1145="Projet OCM (ZTE, NOKIA, autres projets)","TRAVAUX OCM",
AI1145="No root CAuse","No root cause",
AI1145="ODU HS","TX ISSUE",
AI1145="IP &amp; VLAN","TX ISSUE",
AI1145="Warehouse HUAWEI","SPARE-ISSUE",
AI1145="SPARE-HS","SPARE-ISSUE",
AI1145="Power Telco","RAN ISSUE",AI1145="no impacts","no impacts"
),"")</f>
        <v>no impacts</v>
      </c>
      <c r="AI1145" s="85" t="s">
        <v>5998</v>
      </c>
      <c r="AJ1145" s="57" t="str" cm="1">
        <f t="array" ref="AJ1145">IFERROR(_xlfn.IFS(
AI1145="MPR ISSUE","ACTIVE",
AI1145="BSS Hardware Issue","ACTIVE",
AI1145="Sites strategiques, MLL, Pylone, etc.","PASSIVE",
AI1145="AKTIVCO DEFAUT GE &amp; POWER Cabinet","PASSIVE",
AI1145="AKTIVCO Coupure ENEO &amp; Baisse de tension","PASSIVE",
AI1145="Coupure ENEO &amp; Baisse de tension","PASSIVE",
AI1145="Defaut GE &amp; POWER Cabinet","PASSIVE",
AI1145="Sharing","PASSIVE",
AI1145="Sites strategiques &amp; DataCenter","PASSIVE",
AI1145="Exclu","Exclu",
AI1145="SAT","ACTIVE",
AI1145="SPARE-ISSUE","SPARE-ISSUE",
AI1145="Fiber CAmtel","ACTIVE",
AI1145="Fiber AOF","ACTIVE",
AI1145="Projet OCM (HUAWEI)","PLANNED WORKS",
AI1145="Projet OCM (NOKIA)","PLANNED WORKS",
AI1145="ACCESS-ISSUE","ACCESS-ISSUE",
AI1145="Projet OCM (ZTE, NOKIA, autres projets)","PLANNED WORKS",
AI1145="No root CAuse","No root cause",
AI1145="ODU HS","ACTIVE",
AI1145="IP &amp; VLAN","ACTIVE",
AI1145="Warehouse HUAWEI","SPARE-ISSUE",
AI1145="SPARE-HS","SPARE-ISSUE",
AI1145="Power Telco","ACTIVE", AI1145="no impacts","no impacts"
),"")</f>
        <v>no impacts</v>
      </c>
      <c r="AK1145" s="23" t="s">
        <v>5537</v>
      </c>
      <c r="AL1145" s="23" t="str">
        <f t="shared" si="30"/>
        <v>NRD_024</v>
      </c>
      <c r="AN1145" s="9" t="s">
        <v>5537</v>
      </c>
      <c r="AO1145" s="23" t="str">
        <f>_xlfn.XLOOKUP(B1145,'INCIDENT-05-03-2026'!E:E,'INCIDENT-05-03-2026'!F:F,"")</f>
        <v/>
      </c>
      <c r="AP1145" s="7" t="s">
        <v>5537</v>
      </c>
      <c r="AQ1145" s="6"/>
      <c r="AR1145" s="7"/>
      <c r="AS1145" s="3" t="str">
        <f>_xlfn.XLOOKUP(B1145,'[3]tt num | region | site id'!$C:$C,'[3]tt num | region | site id'!$Q:$Q,"")</f>
        <v/>
      </c>
      <c r="AT1145" s="24" t="str">
        <f>_xlfn.XLOOKUP(B1145,'[4]Cells Huawei 03052026 12h'!$B:$B,'[4]Cells Huawei 03052026 12h'!$T:$T,"")</f>
        <v/>
      </c>
      <c r="AU1145" s="24" t="str">
        <f>_xlfn.XLOOKUP(B1145,'[5]cells down 02052026 8h50'!$B:$B,'[5]cells down 02052026 8h50'!$R:$R,"")</f>
        <v/>
      </c>
      <c r="AV1145" s="24" t="str">
        <f>_xlfn.XLOOKUP(B1145,'[5]cells down 02052026 13h50'!$B:$B,'[5]cells down 02052026 13h50'!$R:$R,"")</f>
        <v/>
      </c>
      <c r="AW1145" s="24" t="str">
        <f>_xlfn.XLOOKUP(B1145,'[5]cells down 02052026 13h50'!$B:$B,'[5]cells down 02052026 13h50'!$R:$R,"")</f>
        <v/>
      </c>
      <c r="AX1145" s="24" t="str">
        <f>_xlfn.XLOOKUP(B1145,'[6]cell downs 03052026 8h40 '!$B:$B,'[6]cell downs 03052026 8h40 '!$R:$R,"")</f>
        <v/>
      </c>
      <c r="AY1145" s="24" t="str">
        <f>_xlfn.XLOOKUP(B1145,'[7]ALL SITES DOWN'!$D:$D,'[7]ALL SITES DOWN'!$J:$J,"")</f>
        <v/>
      </c>
      <c r="AZ1145" s="24" t="str">
        <f>_xlfn.XLOOKUP(B1145,'[8]ALL SITES DOWN'!$D:$D,'[8]ALL SITES DOWN'!$J:$J,"")</f>
        <v/>
      </c>
      <c r="BA1145" s="9" t="str">
        <f>_xlfn.XLOOKUP(B1145,[9]sheet1!$AC:$AC,[9]sheet1!$AF:$AF,"")</f>
        <v/>
      </c>
      <c r="BB1145" s="14" t="s">
        <v>5537</v>
      </c>
      <c r="BC1145" s="14" t="s">
        <v>5537</v>
      </c>
      <c r="BD1145" s="14" t="str">
        <f>_xlfn.XLOOKUP(B1145,'[10]cell downs 18042026 17h'!$B:$B,'[10]cell downs 18042026 17h'!$B:$B,"")</f>
        <v/>
      </c>
      <c r="BE1145" s="14" t="str">
        <f>_xlfn.XLOOKUP(B1145,'[11]Cells Huawei 19042026 15h'!$B:$B,'[11]Cells Huawei 19042026 15h'!$B:$B,"")</f>
        <v/>
      </c>
      <c r="BF1145" s="9" t="str">
        <f>_xlfn.XLOOKUP(B1145,'[12]cells down 19042026 9H40'!$B:$B,'[12]cells down 19042026 9H40'!$B:$B,"")</f>
        <v/>
      </c>
      <c r="BG1145" s="9" t="s">
        <v>1083</v>
      </c>
      <c r="BH1145" s="9" t="s">
        <v>12</v>
      </c>
    </row>
    <row r="1146" spans="1:60" s="9" customFormat="1" x14ac:dyDescent="0.3">
      <c r="A1146" s="1" t="s">
        <v>3908</v>
      </c>
      <c r="B1146" s="8" t="s">
        <v>3909</v>
      </c>
      <c r="C1146" s="3" t="str">
        <f>_xlfn.XLOOKUP(B1146,'[1]daily break down'!$D:$D,'[1]daily break down'!$E:$E,"")</f>
        <v>EXTREME-NORD</v>
      </c>
      <c r="D1146" s="1" t="s">
        <v>11</v>
      </c>
      <c r="E1146" s="1" t="s">
        <v>154</v>
      </c>
      <c r="F1146" s="3" t="s">
        <v>55</v>
      </c>
      <c r="G1146" s="1" t="s">
        <v>3910</v>
      </c>
      <c r="H1146" s="40" t="str">
        <f>_xlfn.XLOOKUP(B1146,[2]CALCULATION!$B:$B,[2]CALCULATION!$H:$H,"")</f>
        <v>HUAWEI</v>
      </c>
      <c r="I1146" s="34">
        <v>0</v>
      </c>
      <c r="J1146" s="34">
        <v>0</v>
      </c>
      <c r="K1146" s="34">
        <v>0</v>
      </c>
      <c r="L1146" s="34">
        <v>0</v>
      </c>
      <c r="M1146" s="34">
        <v>0</v>
      </c>
      <c r="N1146" s="34">
        <v>0</v>
      </c>
      <c r="O1146" s="34">
        <v>0</v>
      </c>
      <c r="P1146" s="34">
        <v>0</v>
      </c>
      <c r="Q1146" s="34">
        <v>0</v>
      </c>
      <c r="R1146" s="34">
        <v>0</v>
      </c>
      <c r="S1146" s="35">
        <v>0</v>
      </c>
      <c r="T1146" s="35">
        <v>0</v>
      </c>
      <c r="U1146" s="35">
        <v>0</v>
      </c>
      <c r="V1146" s="35">
        <v>3.2727368712421483E-2</v>
      </c>
      <c r="W1146" s="35">
        <v>0.36586879660305965</v>
      </c>
      <c r="X1146" s="35">
        <v>0</v>
      </c>
      <c r="Y1146" s="35">
        <v>0</v>
      </c>
      <c r="Z1146" s="35">
        <v>0</v>
      </c>
      <c r="AA1146" s="35">
        <v>0</v>
      </c>
      <c r="AB1146" s="35">
        <v>0</v>
      </c>
      <c r="AC1146" s="35">
        <v>0</v>
      </c>
      <c r="AD1146" s="35">
        <v>0</v>
      </c>
      <c r="AE1146" s="58" t="s">
        <v>5603</v>
      </c>
      <c r="AF1146" s="58"/>
      <c r="AG1146" s="57" t="str" cm="1">
        <f t="array" ref="AG1146">IFERROR(_xlfn.IFS(
AI1146="MPR ISSUE","PDH",
AI1146="BSS Hardware Issue","BSS",
AI1146="Sites strategiques, MLL, Pylone, etc.","ENVTECH",
AI1146="AKTIVCO DEFAUT GE &amp; POWER Cabinet","AKTIVCO",
AI1146="AKTIVCO Coupure ENEO &amp; Baisse de tension","AKTIVCO GRID ONLY",
AI1146="Coupure ENEO &amp; Baisse de tension","IHS GRID ONLY",
AI1146="Defaut GE &amp; POWER Cabinet","IHS",
AI1146="Sharing","Partners",
AI1146="Sites strategiques &amp; DataCenter","SST &amp; DC",
AI1146="Exclu","Exclu",
AI1146="SAT","SAT",
AI1146="SPARE-ISSUE","SPARE-ISSUE",
AI1146="Fiber CAmtel","TRANS_FO_CAMTEL",
AI1146="Fiber AOF","Fiber AOF",
AI1146="Projet OCM (HUAWEI)","TRAVAUX-HUAWEI",
AI1146="Projet OCM (NOKIA)","TRAVAUX-NOKIA",
AI1146="ACCESS-ISSUE","ACCESS-ISSUE",
AI1146="Projet OCM (ZTE, NOKIA, autres projets)","TRAVAUX OCM",
AI1146="No root CAuse","No root cause",
AI1146="ODU HS","PDH",
AI1146="IP &amp; VLAN","PDH",
AI1146="Warehouse HUAWEI","SPARE-ISSUE",
AI1146="SPARE-HS","SPARE-ISSUE",
AI1146="Power Telco","BSS",AI1146="no impacts","no impacts"
),"")</f>
        <v>IHS</v>
      </c>
      <c r="AH1146" s="57" t="str" cm="1">
        <f t="array" ref="AH1146">IFERROR(_xlfn.IFS(
AI1146="MPR ISSUE","TX ISSUE",
AI1146="BSS Hardware Issue","RAN ISSUE",
AI1146="Sites strategiques, MLL, Pylone, etc.","ENVTECH",
AI1146="AKTIVCO DEFAUT GE &amp; POWER Cabinet","POWER ISSUE",
AI1146="AKTIVCO Coupure ENEO &amp; Baisse de tension","POWER ISSUE",
AI1146="Coupure ENEO &amp; Baisse de tension","POWER ISSUE",
AI1146="Defaut GE &amp; POWER Cabinet","POWER ISSUE",
AI1146="Sharing","POWER ISSUE",
AI1146="Sites strategiques &amp; DataCenter","POWER ISSUE",
AI1146="Exclu","Exclu",
AI1146="SAT","TX ISSUE",
AI1146="SPARE-ISSUE","SPARE-ISSUE",
AI1146="Fiber CAmtel","TX ISSUE",
AI1146="Fiber AOF","TX ISSUE",
AI1146="Projet OCM (HUAWEI)","TRAVAUX-HUAWEI",
AI1146="Projet OCM (NOKIA)","TRAVAUX -NOKIA",
AI1146="ACCESS-ISSUE","ACCESS-ISSUE",
AI1146="Projet OCM (ZTE, NOKIA, autres projets)","TRAVAUX OCM",
AI1146="No root CAuse","No root cause",
AI1146="ODU HS","TX ISSUE",
AI1146="IP &amp; VLAN","TX ISSUE",
AI1146="Warehouse HUAWEI","SPARE-ISSUE",
AI1146="SPARE-HS","SPARE-ISSUE",
AI1146="Power Telco","RAN ISSUE",AI1146="no impacts","no impacts"
),"")</f>
        <v>POWER ISSUE</v>
      </c>
      <c r="AI1146" s="85" t="s">
        <v>5330</v>
      </c>
      <c r="AJ1146" s="57" t="str" cm="1">
        <f t="array" ref="AJ1146">IFERROR(_xlfn.IFS(
AI1146="MPR ISSUE","ACTIVE",
AI1146="BSS Hardware Issue","ACTIVE",
AI1146="Sites strategiques, MLL, Pylone, etc.","PASSIVE",
AI1146="AKTIVCO DEFAUT GE &amp; POWER Cabinet","PASSIVE",
AI1146="AKTIVCO Coupure ENEO &amp; Baisse de tension","PASSIVE",
AI1146="Coupure ENEO &amp; Baisse de tension","PASSIVE",
AI1146="Defaut GE &amp; POWER Cabinet","PASSIVE",
AI1146="Sharing","PASSIVE",
AI1146="Sites strategiques &amp; DataCenter","PASSIVE",
AI1146="Exclu","Exclu",
AI1146="SAT","ACTIVE",
AI1146="SPARE-ISSUE","SPARE-ISSUE",
AI1146="Fiber CAmtel","ACTIVE",
AI1146="Fiber AOF","ACTIVE",
AI1146="Projet OCM (HUAWEI)","PLANNED WORKS",
AI1146="Projet OCM (NOKIA)","PLANNED WORKS",
AI1146="ACCESS-ISSUE","ACCESS-ISSUE",
AI1146="Projet OCM (ZTE, NOKIA, autres projets)","PLANNED WORKS",
AI1146="No root CAuse","No root cause",
AI1146="ODU HS","ACTIVE",
AI1146="IP &amp; VLAN","ACTIVE",
AI1146="Warehouse HUAWEI","SPARE-ISSUE",
AI1146="SPARE-HS","SPARE-ISSUE",
AI1146="Power Telco","ACTIVE", AI1146="no impacts","no impacts"
),"")</f>
        <v>PASSIVE</v>
      </c>
      <c r="AK1146" s="23" t="s">
        <v>5819</v>
      </c>
      <c r="AL1146" s="23" t="str">
        <f t="shared" si="30"/>
        <v>EXN_127</v>
      </c>
      <c r="AN1146" s="9" t="s">
        <v>5537</v>
      </c>
      <c r="AO1146" s="23" t="str">
        <f>_xlfn.XLOOKUP(B1146,'INCIDENT-05-03-2026'!E:E,'INCIDENT-05-03-2026'!F:F,"")</f>
        <v/>
      </c>
      <c r="AP1146" s="7" t="s">
        <v>5537</v>
      </c>
      <c r="AQ1146" s="6"/>
      <c r="AR1146" s="7"/>
      <c r="AS1146" s="3" t="str">
        <f>_xlfn.XLOOKUP(B1146,'[3]tt num | region | site id'!$C:$C,'[3]tt num | region | site id'!$Q:$Q,"")</f>
        <v>(hourly IHS): 03/05/2026 16:59 1:11:16 45.9V FME Mamoudou is managing with level 0/Franklin informed</v>
      </c>
      <c r="AT1146" s="24" t="str">
        <f>_xlfn.XLOOKUP(B1146,'[4]Cells Huawei 03052026 12h'!$B:$B,'[4]Cells Huawei 03052026 12h'!$T:$T,"")</f>
        <v/>
      </c>
      <c r="AU1146" s="24" t="str">
        <f>_xlfn.XLOOKUP(B1146,'[5]cells down 02052026 8h50'!$B:$B,'[5]cells down 02052026 8h50'!$R:$R,"")</f>
        <v/>
      </c>
      <c r="AV1146" s="24" t="str">
        <f>_xlfn.XLOOKUP(B1146,'[5]cells down 02052026 13h50'!$B:$B,'[5]cells down 02052026 13h50'!$R:$R,"")</f>
        <v/>
      </c>
      <c r="AW1146" s="24" t="str">
        <f>_xlfn.XLOOKUP(B1146,'[5]cells down 02052026 13h50'!$B:$B,'[5]cells down 02052026 13h50'!$R:$R,"")</f>
        <v/>
      </c>
      <c r="AX1146" s="24" t="str">
        <f>_xlfn.XLOOKUP(B1146,'[6]cell downs 03052026 8h40 '!$B:$B,'[6]cell downs 03052026 8h40 '!$R:$R,"")</f>
        <v/>
      </c>
      <c r="AY1146" s="24" t="str">
        <f>_xlfn.XLOOKUP(B1146,'[7]ALL SITES DOWN'!$D:$D,'[7]ALL SITES DOWN'!$J:$J,"")</f>
        <v>(05/03/2026 com ran 17h): 03.05.2026 IHS: FME Mamoudou is managing with level 0/Franklin informed</v>
      </c>
      <c r="AZ1146" s="24" t="str">
        <f>_xlfn.XLOOKUP(B1146,'[8]ALL SITES DOWN'!$D:$D,'[8]ALL SITES DOWN'!$J:$J,"")</f>
        <v/>
      </c>
      <c r="BA1146" s="9" t="str">
        <f>_xlfn.XLOOKUP(B1146,[9]sheet1!$AC:$AC,[9]sheet1!$AF:$AF,"")</f>
        <v/>
      </c>
      <c r="BB1146" s="14" t="s">
        <v>5537</v>
      </c>
      <c r="BC1146" s="14" t="s">
        <v>5537</v>
      </c>
      <c r="BD1146" s="14" t="str">
        <f>_xlfn.XLOOKUP(B1146,'[10]cell downs 18042026 17h'!$B:$B,'[10]cell downs 18042026 17h'!$B:$B,"")</f>
        <v/>
      </c>
      <c r="BE1146" s="14" t="str">
        <f>_xlfn.XLOOKUP(B1146,'[11]Cells Huawei 19042026 15h'!$B:$B,'[11]Cells Huawei 19042026 15h'!$B:$B,"")</f>
        <v/>
      </c>
      <c r="BF1146" s="9" t="str">
        <f>_xlfn.XLOOKUP(B1146,'[12]cells down 19042026 9H40'!$B:$B,'[12]cells down 19042026 9H40'!$B:$B,"")</f>
        <v/>
      </c>
      <c r="BG1146" s="9" t="s">
        <v>3909</v>
      </c>
      <c r="BH1146" s="9" t="s">
        <v>5537</v>
      </c>
    </row>
    <row r="1147" spans="1:60" s="9" customFormat="1" x14ac:dyDescent="0.3">
      <c r="A1147" s="1" t="s">
        <v>4543</v>
      </c>
      <c r="B1147" s="8" t="s">
        <v>4544</v>
      </c>
      <c r="C1147" s="3" t="str">
        <f>_xlfn.XLOOKUP(B1147,'[1]daily break down'!$D:$D,'[1]daily break down'!$E:$E,"")</f>
        <v>Yaounde</v>
      </c>
      <c r="D1147" s="1" t="s">
        <v>11</v>
      </c>
      <c r="E1147" s="1" t="s">
        <v>12</v>
      </c>
      <c r="F1147" s="3" t="s">
        <v>37</v>
      </c>
      <c r="G1147" s="1" t="s">
        <v>38</v>
      </c>
      <c r="H1147" s="42" t="str">
        <f>_xlfn.XLOOKUP(B1147,[2]CALCULATION!$B:$B,[2]CALCULATION!$H:$H,"")</f>
        <v>ZTE</v>
      </c>
      <c r="I1147" s="34">
        <v>0</v>
      </c>
      <c r="J1147" s="34">
        <v>0</v>
      </c>
      <c r="K1147" s="34">
        <v>0</v>
      </c>
      <c r="L1147" s="34">
        <v>0</v>
      </c>
      <c r="M1147" s="34">
        <v>0</v>
      </c>
      <c r="N1147" s="34">
        <v>0</v>
      </c>
      <c r="O1147" s="34">
        <v>0</v>
      </c>
      <c r="P1147" s="34">
        <v>0</v>
      </c>
      <c r="Q1147" s="34">
        <v>0</v>
      </c>
      <c r="R1147" s="34">
        <v>0</v>
      </c>
      <c r="S1147" s="35">
        <v>0</v>
      </c>
      <c r="T1147" s="35">
        <v>0.36046476787288878</v>
      </c>
      <c r="U1147" s="35">
        <v>0</v>
      </c>
      <c r="V1147" s="35">
        <v>0</v>
      </c>
      <c r="W1147" s="35">
        <v>0.36046476787288878</v>
      </c>
      <c r="X1147" s="35">
        <v>0</v>
      </c>
      <c r="Y1147" s="35">
        <v>0</v>
      </c>
      <c r="Z1147" s="35">
        <v>0</v>
      </c>
      <c r="AA1147" s="35">
        <v>0</v>
      </c>
      <c r="AB1147" s="35">
        <v>0</v>
      </c>
      <c r="AC1147" s="35">
        <v>0</v>
      </c>
      <c r="AD1147" s="35">
        <v>0</v>
      </c>
      <c r="AE1147" s="58" t="s">
        <v>5560</v>
      </c>
      <c r="AF1147" s="58"/>
      <c r="AG1147" s="57" t="str" cm="1">
        <f t="array" ref="AG1147">IFERROR(_xlfn.IFS(
AI1147="MPR ISSUE","PDH",
AI1147="BSS Hardware Issue","BSS",
AI1147="Sites strategiques, MLL, Pylone, etc.","ENVTECH",
AI1147="AKTIVCO DEFAUT GE &amp; POWER Cabinet","AKTIVCO",
AI1147="AKTIVCO Coupure ENEO &amp; Baisse de tension","AKTIVCO GRID ONLY",
AI1147="Coupure ENEO &amp; Baisse de tension","IHS GRID ONLY",
AI1147="Defaut GE &amp; POWER Cabinet","IHS",
AI1147="Sharing","Partners",
AI1147="Sites strategiques &amp; DataCenter","SST &amp; DC",
AI1147="Exclu","Exclu",
AI1147="SAT","SAT",
AI1147="SPARE-ISSUE","SPARE-ISSUE",
AI1147="Fiber CAmtel","TRANS_FO_CAMTEL",
AI1147="Fiber AOF","Fiber AOF",
AI1147="Projet OCM (HUAWEI)","TRAVAUX-HUAWEI",
AI1147="Projet OCM (NOKIA)","TRAVAUX-NOKIA",
AI1147="ACCESS-ISSUE","ACCESS-ISSUE",
AI1147="Projet OCM (ZTE, NOKIA, autres projets)","TRAVAUX OCM",
AI1147="No root CAuse","No root cause",
AI1147="ODU HS","PDH",
AI1147="IP &amp; VLAN","PDH",
AI1147="Warehouse HUAWEI","SPARE-ISSUE",
AI1147="SPARE-HS","SPARE-ISSUE",
AI1147="Power Telco","BSS",AI1147="no impacts","no impacts"
),"")</f>
        <v>no impacts</v>
      </c>
      <c r="AH1147" s="57" t="str" cm="1">
        <f t="array" ref="AH1147">IFERROR(_xlfn.IFS(
AI1147="MPR ISSUE","TX ISSUE",
AI1147="BSS Hardware Issue","RAN ISSUE",
AI1147="Sites strategiques, MLL, Pylone, etc.","ENVTECH",
AI1147="AKTIVCO DEFAUT GE &amp; POWER Cabinet","POWER ISSUE",
AI1147="AKTIVCO Coupure ENEO &amp; Baisse de tension","POWER ISSUE",
AI1147="Coupure ENEO &amp; Baisse de tension","POWER ISSUE",
AI1147="Defaut GE &amp; POWER Cabinet","POWER ISSUE",
AI1147="Sharing","POWER ISSUE",
AI1147="Sites strategiques &amp; DataCenter","POWER ISSUE",
AI1147="Exclu","Exclu",
AI1147="SAT","TX ISSUE",
AI1147="SPARE-ISSUE","SPARE-ISSUE",
AI1147="Fiber CAmtel","TX ISSUE",
AI1147="Fiber AOF","TX ISSUE",
AI1147="Projet OCM (HUAWEI)","TRAVAUX-HUAWEI",
AI1147="Projet OCM (NOKIA)","TRAVAUX -NOKIA",
AI1147="ACCESS-ISSUE","ACCESS-ISSUE",
AI1147="Projet OCM (ZTE, NOKIA, autres projets)","TRAVAUX OCM",
AI1147="No root CAuse","No root cause",
AI1147="ODU HS","TX ISSUE",
AI1147="IP &amp; VLAN","TX ISSUE",
AI1147="Warehouse HUAWEI","SPARE-ISSUE",
AI1147="SPARE-HS","SPARE-ISSUE",
AI1147="Power Telco","RAN ISSUE",AI1147="no impacts","no impacts"
),"")</f>
        <v>no impacts</v>
      </c>
      <c r="AI1147" s="85" t="s">
        <v>5998</v>
      </c>
      <c r="AJ1147" s="57" t="str" cm="1">
        <f t="array" ref="AJ1147">IFERROR(_xlfn.IFS(
AI1147="MPR ISSUE","ACTIVE",
AI1147="BSS Hardware Issue","ACTIVE",
AI1147="Sites strategiques, MLL, Pylone, etc.","PASSIVE",
AI1147="AKTIVCO DEFAUT GE &amp; POWER Cabinet","PASSIVE",
AI1147="AKTIVCO Coupure ENEO &amp; Baisse de tension","PASSIVE",
AI1147="Coupure ENEO &amp; Baisse de tension","PASSIVE",
AI1147="Defaut GE &amp; POWER Cabinet","PASSIVE",
AI1147="Sharing","PASSIVE",
AI1147="Sites strategiques &amp; DataCenter","PASSIVE",
AI1147="Exclu","Exclu",
AI1147="SAT","ACTIVE",
AI1147="SPARE-ISSUE","SPARE-ISSUE",
AI1147="Fiber CAmtel","ACTIVE",
AI1147="Fiber AOF","ACTIVE",
AI1147="Projet OCM (HUAWEI)","PLANNED WORKS",
AI1147="Projet OCM (NOKIA)","PLANNED WORKS",
AI1147="ACCESS-ISSUE","ACCESS-ISSUE",
AI1147="Projet OCM (ZTE, NOKIA, autres projets)","PLANNED WORKS",
AI1147="No root CAuse","No root cause",
AI1147="ODU HS","ACTIVE",
AI1147="IP &amp; VLAN","ACTIVE",
AI1147="Warehouse HUAWEI","SPARE-ISSUE",
AI1147="SPARE-HS","SPARE-ISSUE",
AI1147="Power Telco","ACTIVE", AI1147="no impacts","no impacts"
),"")</f>
        <v>no impacts</v>
      </c>
      <c r="AK1147" s="23" t="s">
        <v>5537</v>
      </c>
      <c r="AL1147" s="23" t="str">
        <f t="shared" si="30"/>
        <v>CTR_387</v>
      </c>
      <c r="AN1147" s="9" t="s">
        <v>5537</v>
      </c>
      <c r="AO1147" s="23" t="str">
        <f>_xlfn.XLOOKUP(B1147,'INCIDENT-05-03-2026'!E:E,'INCIDENT-05-03-2026'!F:F,"")</f>
        <v/>
      </c>
      <c r="AP1147" s="7" t="s">
        <v>5537</v>
      </c>
      <c r="AQ1147" s="6"/>
      <c r="AR1147" s="7"/>
      <c r="AS1147" s="3" t="str">
        <f>_xlfn.XLOOKUP(B1147,'[3]tt num | region | site id'!$C:$C,'[3]tt num | region | site id'!$Q:$Q,"")</f>
        <v/>
      </c>
      <c r="AT1147" s="24" t="str">
        <f>_xlfn.XLOOKUP(B1147,'[4]Cells Huawei 03052026 12h'!$B:$B,'[4]Cells Huawei 03052026 12h'!$T:$T,"")</f>
        <v/>
      </c>
      <c r="AU1147" s="24" t="str">
        <f>_xlfn.XLOOKUP(B1147,'[5]cells down 02052026 8h50'!$B:$B,'[5]cells down 02052026 8h50'!$R:$R,"")</f>
        <v/>
      </c>
      <c r="AV1147" s="24" t="str">
        <f>_xlfn.XLOOKUP(B1147,'[5]cells down 02052026 13h50'!$B:$B,'[5]cells down 02052026 13h50'!$R:$R,"")</f>
        <v/>
      </c>
      <c r="AW1147" s="24" t="str">
        <f>_xlfn.XLOOKUP(B1147,'[5]cells down 02052026 13h50'!$B:$B,'[5]cells down 02052026 13h50'!$R:$R,"")</f>
        <v/>
      </c>
      <c r="AX1147" s="24" t="str">
        <f>_xlfn.XLOOKUP(B1147,'[6]cell downs 03052026 8h40 '!$B:$B,'[6]cell downs 03052026 8h40 '!$R:$R,"")</f>
        <v/>
      </c>
      <c r="AY1147" s="24" t="str">
        <f>_xlfn.XLOOKUP(B1147,'[7]ALL SITES DOWN'!$D:$D,'[7]ALL SITES DOWN'!$J:$J,"")</f>
        <v/>
      </c>
      <c r="AZ1147" s="24" t="str">
        <f>_xlfn.XLOOKUP(B1147,'[8]ALL SITES DOWN'!$D:$D,'[8]ALL SITES DOWN'!$J:$J,"")</f>
        <v/>
      </c>
      <c r="BA1147" s="9" t="str">
        <f>_xlfn.XLOOKUP(B1147,[9]sheet1!$AC:$AC,[9]sheet1!$AF:$AF,"")</f>
        <v/>
      </c>
      <c r="BB1147" s="14" t="s">
        <v>5537</v>
      </c>
      <c r="BC1147" s="14" t="s">
        <v>5537</v>
      </c>
      <c r="BD1147" s="14" t="str">
        <f>_xlfn.XLOOKUP(B1147,'[10]cell downs 18042026 17h'!$B:$B,'[10]cell downs 18042026 17h'!$B:$B,"")</f>
        <v/>
      </c>
      <c r="BE1147" s="14" t="str">
        <f>_xlfn.XLOOKUP(B1147,'[11]Cells Huawei 19042026 15h'!$B:$B,'[11]Cells Huawei 19042026 15h'!$B:$B,"")</f>
        <v/>
      </c>
      <c r="BF1147" s="9" t="str">
        <f>_xlfn.XLOOKUP(B1147,'[12]cells down 19042026 9H40'!$B:$B,'[12]cells down 19042026 9H40'!$B:$B,"")</f>
        <v/>
      </c>
      <c r="BG1147" s="9" t="s">
        <v>4544</v>
      </c>
      <c r="BH1147" s="9" t="s">
        <v>318</v>
      </c>
    </row>
    <row r="1148" spans="1:60" s="9" customFormat="1" x14ac:dyDescent="0.3">
      <c r="A1148" s="1" t="s">
        <v>3493</v>
      </c>
      <c r="B1148" s="8" t="s">
        <v>3494</v>
      </c>
      <c r="C1148" s="3" t="str">
        <f>_xlfn.XLOOKUP(B1148,'[1]daily break down'!$D:$D,'[1]daily break down'!$E:$E,"")</f>
        <v>Yaounde</v>
      </c>
      <c r="D1148" s="1" t="s">
        <v>357</v>
      </c>
      <c r="E1148" s="1" t="s">
        <v>30</v>
      </c>
      <c r="F1148" s="3" t="s">
        <v>37</v>
      </c>
      <c r="G1148" s="1" t="s">
        <v>38</v>
      </c>
      <c r="H1148" s="42" t="str">
        <f>_xlfn.XLOOKUP(B1148,[2]CALCULATION!$B:$B,[2]CALCULATION!$H:$H,"")</f>
        <v>ZTE</v>
      </c>
      <c r="I1148" s="34">
        <v>0</v>
      </c>
      <c r="J1148" s="34">
        <v>0</v>
      </c>
      <c r="K1148" s="34">
        <v>0</v>
      </c>
      <c r="L1148" s="34">
        <v>0</v>
      </c>
      <c r="M1148" s="34">
        <v>0</v>
      </c>
      <c r="N1148" s="34">
        <v>0</v>
      </c>
      <c r="O1148" s="34">
        <v>0</v>
      </c>
      <c r="P1148" s="34">
        <v>0</v>
      </c>
      <c r="Q1148" s="34">
        <v>0</v>
      </c>
      <c r="R1148" s="34">
        <v>0</v>
      </c>
      <c r="S1148" s="35">
        <v>0</v>
      </c>
      <c r="T1148" s="35">
        <v>0.35117269206952567</v>
      </c>
      <c r="U1148" s="35">
        <v>0</v>
      </c>
      <c r="V1148" s="35">
        <v>0</v>
      </c>
      <c r="W1148" s="35">
        <v>0.35117269206952567</v>
      </c>
      <c r="X1148" s="35">
        <v>0</v>
      </c>
      <c r="Y1148" s="35">
        <v>0</v>
      </c>
      <c r="Z1148" s="35">
        <v>0</v>
      </c>
      <c r="AA1148" s="35">
        <v>0</v>
      </c>
      <c r="AB1148" s="35">
        <v>0</v>
      </c>
      <c r="AC1148" s="35">
        <v>0</v>
      </c>
      <c r="AD1148" s="35">
        <v>0</v>
      </c>
      <c r="AE1148" s="58" t="s">
        <v>5560</v>
      </c>
      <c r="AF1148" s="58"/>
      <c r="AG1148" s="57" t="str" cm="1">
        <f t="array" ref="AG1148">IFERROR(_xlfn.IFS(
AI1148="MPR ISSUE","PDH",
AI1148="BSS Hardware Issue","BSS",
AI1148="Sites strategiques, MLL, Pylone, etc.","ENVTECH",
AI1148="AKTIVCO DEFAUT GE &amp; POWER Cabinet","AKTIVCO",
AI1148="AKTIVCO Coupure ENEO &amp; Baisse de tension","AKTIVCO GRID ONLY",
AI1148="Coupure ENEO &amp; Baisse de tension","IHS GRID ONLY",
AI1148="Defaut GE &amp; POWER Cabinet","IHS",
AI1148="Sharing","Partners",
AI1148="Sites strategiques &amp; DataCenter","SST &amp; DC",
AI1148="Exclu","Exclu",
AI1148="SAT","SAT",
AI1148="SPARE-ISSUE","SPARE-ISSUE",
AI1148="Fiber CAmtel","TRANS_FO_CAMTEL",
AI1148="Fiber AOF","Fiber AOF",
AI1148="Projet OCM (HUAWEI)","TRAVAUX-HUAWEI",
AI1148="Projet OCM (NOKIA)","TRAVAUX-NOKIA",
AI1148="ACCESS-ISSUE","ACCESS-ISSUE",
AI1148="Projet OCM (ZTE, NOKIA, autres projets)","TRAVAUX OCM",
AI1148="No root CAuse","No root cause",
AI1148="ODU HS","PDH",
AI1148="IP &amp; VLAN","PDH",
AI1148="Warehouse HUAWEI","SPARE-ISSUE",
AI1148="SPARE-HS","SPARE-ISSUE",
AI1148="Power Telco","BSS",AI1148="no impacts","no impacts"
),"")</f>
        <v>no impacts</v>
      </c>
      <c r="AH1148" s="57" t="str" cm="1">
        <f t="array" ref="AH1148">IFERROR(_xlfn.IFS(
AI1148="MPR ISSUE","TX ISSUE",
AI1148="BSS Hardware Issue","RAN ISSUE",
AI1148="Sites strategiques, MLL, Pylone, etc.","ENVTECH",
AI1148="AKTIVCO DEFAUT GE &amp; POWER Cabinet","POWER ISSUE",
AI1148="AKTIVCO Coupure ENEO &amp; Baisse de tension","POWER ISSUE",
AI1148="Coupure ENEO &amp; Baisse de tension","POWER ISSUE",
AI1148="Defaut GE &amp; POWER Cabinet","POWER ISSUE",
AI1148="Sharing","POWER ISSUE",
AI1148="Sites strategiques &amp; DataCenter","POWER ISSUE",
AI1148="Exclu","Exclu",
AI1148="SAT","TX ISSUE",
AI1148="SPARE-ISSUE","SPARE-ISSUE",
AI1148="Fiber CAmtel","TX ISSUE",
AI1148="Fiber AOF","TX ISSUE",
AI1148="Projet OCM (HUAWEI)","TRAVAUX-HUAWEI",
AI1148="Projet OCM (NOKIA)","TRAVAUX -NOKIA",
AI1148="ACCESS-ISSUE","ACCESS-ISSUE",
AI1148="Projet OCM (ZTE, NOKIA, autres projets)","TRAVAUX OCM",
AI1148="No root CAuse","No root cause",
AI1148="ODU HS","TX ISSUE",
AI1148="IP &amp; VLAN","TX ISSUE",
AI1148="Warehouse HUAWEI","SPARE-ISSUE",
AI1148="SPARE-HS","SPARE-ISSUE",
AI1148="Power Telco","RAN ISSUE",AI1148="no impacts","no impacts"
),"")</f>
        <v>no impacts</v>
      </c>
      <c r="AI1148" s="85" t="s">
        <v>5998</v>
      </c>
      <c r="AJ1148" s="57" t="str" cm="1">
        <f t="array" ref="AJ1148">IFERROR(_xlfn.IFS(
AI1148="MPR ISSUE","ACTIVE",
AI1148="BSS Hardware Issue","ACTIVE",
AI1148="Sites strategiques, MLL, Pylone, etc.","PASSIVE",
AI1148="AKTIVCO DEFAUT GE &amp; POWER Cabinet","PASSIVE",
AI1148="AKTIVCO Coupure ENEO &amp; Baisse de tension","PASSIVE",
AI1148="Coupure ENEO &amp; Baisse de tension","PASSIVE",
AI1148="Defaut GE &amp; POWER Cabinet","PASSIVE",
AI1148="Sharing","PASSIVE",
AI1148="Sites strategiques &amp; DataCenter","PASSIVE",
AI1148="Exclu","Exclu",
AI1148="SAT","ACTIVE",
AI1148="SPARE-ISSUE","SPARE-ISSUE",
AI1148="Fiber CAmtel","ACTIVE",
AI1148="Fiber AOF","ACTIVE",
AI1148="Projet OCM (HUAWEI)","PLANNED WORKS",
AI1148="Projet OCM (NOKIA)","PLANNED WORKS",
AI1148="ACCESS-ISSUE","ACCESS-ISSUE",
AI1148="Projet OCM (ZTE, NOKIA, autres projets)","PLANNED WORKS",
AI1148="No root CAuse","No root cause",
AI1148="ODU HS","ACTIVE",
AI1148="IP &amp; VLAN","ACTIVE",
AI1148="Warehouse HUAWEI","SPARE-ISSUE",
AI1148="SPARE-HS","SPARE-ISSUE",
AI1148="Power Telco","ACTIVE", AI1148="no impacts","no impacts"
),"")</f>
        <v>no impacts</v>
      </c>
      <c r="AK1148" s="23" t="s">
        <v>5537</v>
      </c>
      <c r="AL1148" s="23" t="str">
        <f t="shared" ref="AL1148:AL1179" si="31">B1148</f>
        <v>CTR_861</v>
      </c>
      <c r="AN1148" s="9" t="s">
        <v>5537</v>
      </c>
      <c r="AO1148" s="23" t="str">
        <f>_xlfn.XLOOKUP(B1148,'INCIDENT-05-03-2026'!E:E,'INCIDENT-05-03-2026'!F:F,"")</f>
        <v/>
      </c>
      <c r="AP1148" s="7" t="s">
        <v>5537</v>
      </c>
      <c r="AQ1148" s="6"/>
      <c r="AR1148" s="7"/>
      <c r="AS1148" s="3" t="str">
        <f>_xlfn.XLOOKUP(B1148,'[3]tt num | region | site id'!$C:$C,'[3]tt num | region | site id'!$Q:$Q,"")</f>
        <v/>
      </c>
      <c r="AT1148" s="24" t="str">
        <f>_xlfn.XLOOKUP(B1148,'[4]Cells Huawei 03052026 12h'!$B:$B,'[4]Cells Huawei 03052026 12h'!$T:$T,"")</f>
        <v/>
      </c>
      <c r="AU1148" s="24" t="str">
        <f>_xlfn.XLOOKUP(B1148,'[5]cells down 02052026 8h50'!$B:$B,'[5]cells down 02052026 8h50'!$R:$R,"")</f>
        <v/>
      </c>
      <c r="AV1148" s="24" t="str">
        <f>_xlfn.XLOOKUP(B1148,'[5]cells down 02052026 13h50'!$B:$B,'[5]cells down 02052026 13h50'!$R:$R,"")</f>
        <v/>
      </c>
      <c r="AW1148" s="24" t="str">
        <f>_xlfn.XLOOKUP(B1148,'[5]cells down 02052026 13h50'!$B:$B,'[5]cells down 02052026 13h50'!$R:$R,"")</f>
        <v/>
      </c>
      <c r="AX1148" s="24" t="str">
        <f>_xlfn.XLOOKUP(B1148,'[6]cell downs 03052026 8h40 '!$B:$B,'[6]cell downs 03052026 8h40 '!$R:$R,"")</f>
        <v/>
      </c>
      <c r="AY1148" s="24" t="str">
        <f>_xlfn.XLOOKUP(B1148,'[7]ALL SITES DOWN'!$D:$D,'[7]ALL SITES DOWN'!$J:$J,"")</f>
        <v/>
      </c>
      <c r="AZ1148" s="24" t="str">
        <f>_xlfn.XLOOKUP(B1148,'[8]ALL SITES DOWN'!$D:$D,'[8]ALL SITES DOWN'!$J:$J,"")</f>
        <v/>
      </c>
      <c r="BA1148" s="9" t="str">
        <f>_xlfn.XLOOKUP(B1148,[9]sheet1!$AC:$AC,[9]sheet1!$AF:$AF,"")</f>
        <v/>
      </c>
      <c r="BB1148" s="14" t="s">
        <v>5537</v>
      </c>
      <c r="BC1148" s="14" t="s">
        <v>5537</v>
      </c>
      <c r="BD1148" s="14" t="str">
        <f>_xlfn.XLOOKUP(B1148,'[10]cell downs 18042026 17h'!$B:$B,'[10]cell downs 18042026 17h'!$B:$B,"")</f>
        <v/>
      </c>
      <c r="BE1148" s="14" t="str">
        <f>_xlfn.XLOOKUP(B1148,'[11]Cells Huawei 19042026 15h'!$B:$B,'[11]Cells Huawei 19042026 15h'!$B:$B,"")</f>
        <v/>
      </c>
      <c r="BF1148" s="9" t="str">
        <f>_xlfn.XLOOKUP(B1148,'[12]cells down 19042026 9H40'!$B:$B,'[12]cells down 19042026 9H40'!$B:$B,"")</f>
        <v/>
      </c>
      <c r="BG1148" s="9" t="s">
        <v>5537</v>
      </c>
      <c r="BH1148" s="9" t="s">
        <v>5537</v>
      </c>
    </row>
    <row r="1149" spans="1:60" s="9" customFormat="1" x14ac:dyDescent="0.3">
      <c r="A1149" s="1" t="s">
        <v>2959</v>
      </c>
      <c r="B1149" s="8" t="s">
        <v>2960</v>
      </c>
      <c r="C1149" s="3" t="str">
        <f>_xlfn.XLOOKUP(B1149,'[1]daily break down'!$D:$D,'[1]daily break down'!$E:$E,"")</f>
        <v>Ngaoundere</v>
      </c>
      <c r="D1149" s="1" t="s">
        <v>21</v>
      </c>
      <c r="E1149" s="1" t="s">
        <v>89</v>
      </c>
      <c r="F1149" s="3" t="s">
        <v>90</v>
      </c>
      <c r="G1149" s="1" t="s">
        <v>91</v>
      </c>
      <c r="H1149" s="40" t="str">
        <f>_xlfn.XLOOKUP(B1149,[2]CALCULATION!$B:$B,[2]CALCULATION!$H:$H,"")</f>
        <v>Huawei</v>
      </c>
      <c r="I1149" s="34">
        <v>10.751520262075777</v>
      </c>
      <c r="J1149" s="34">
        <v>6.4099271472720911</v>
      </c>
      <c r="K1149" s="34">
        <v>2.675261747609386E-4</v>
      </c>
      <c r="L1149" s="34">
        <v>0.47690999420716657</v>
      </c>
      <c r="M1149" s="34">
        <v>7.9314555136074514</v>
      </c>
      <c r="N1149" s="34">
        <v>0</v>
      </c>
      <c r="O1149" s="34">
        <v>4.4399000664891721</v>
      </c>
      <c r="P1149" s="34">
        <v>0</v>
      </c>
      <c r="Q1149" s="34">
        <v>0</v>
      </c>
      <c r="R1149" s="34">
        <v>0</v>
      </c>
      <c r="S1149" s="35">
        <v>0</v>
      </c>
      <c r="T1149" s="35">
        <v>0.31289861400039376</v>
      </c>
      <c r="U1149" s="35">
        <v>0</v>
      </c>
      <c r="V1149" s="35">
        <v>2.5663785944816837</v>
      </c>
      <c r="W1149" s="35">
        <v>0.31289861400039376</v>
      </c>
      <c r="X1149" s="35">
        <v>0</v>
      </c>
      <c r="Y1149" s="35">
        <v>0</v>
      </c>
      <c r="Z1149" s="35">
        <v>0</v>
      </c>
      <c r="AA1149" s="35">
        <v>0</v>
      </c>
      <c r="AB1149" s="35">
        <v>0</v>
      </c>
      <c r="AC1149" s="35">
        <v>0</v>
      </c>
      <c r="AD1149" s="35">
        <v>0</v>
      </c>
      <c r="AE1149" s="58" t="s">
        <v>5560</v>
      </c>
      <c r="AF1149" s="58"/>
      <c r="AG1149" s="57" t="str" cm="1">
        <f t="array" ref="AG1149">IFERROR(_xlfn.IFS(
AI1149="MPR ISSUE","PDH",
AI1149="BSS Hardware Issue","BSS",
AI1149="Sites strategiques, MLL, Pylone, etc.","ENVTECH",
AI1149="AKTIVCO DEFAUT GE &amp; POWER Cabinet","AKTIVCO",
AI1149="AKTIVCO Coupure ENEO &amp; Baisse de tension","AKTIVCO GRID ONLY",
AI1149="Coupure ENEO &amp; Baisse de tension","IHS GRID ONLY",
AI1149="Defaut GE &amp; POWER Cabinet","IHS",
AI1149="Sharing","Partners",
AI1149="Sites strategiques &amp; DataCenter","SST &amp; DC",
AI1149="Exclu","Exclu",
AI1149="SAT","SAT",
AI1149="SPARE-ISSUE","SPARE-ISSUE",
AI1149="Fiber CAmtel","TRANS_FO_CAMTEL",
AI1149="Fiber AOF","Fiber AOF",
AI1149="Projet OCM (HUAWEI)","TRAVAUX-HUAWEI",
AI1149="Projet OCM (NOKIA)","TRAVAUX-NOKIA",
AI1149="ACCESS-ISSUE","ACCESS-ISSUE",
AI1149="Projet OCM (ZTE, NOKIA, autres projets)","TRAVAUX OCM",
AI1149="No root CAuse","No root cause",
AI1149="ODU HS","PDH",
AI1149="IP &amp; VLAN","PDH",
AI1149="Warehouse HUAWEI","SPARE-ISSUE",
AI1149="SPARE-HS","SPARE-ISSUE",
AI1149="Power Telco","BSS",AI1149="no impacts","no impacts"
),"")</f>
        <v>no impacts</v>
      </c>
      <c r="AH1149" s="57" t="str" cm="1">
        <f t="array" ref="AH1149">IFERROR(_xlfn.IFS(
AI1149="MPR ISSUE","TX ISSUE",
AI1149="BSS Hardware Issue","RAN ISSUE",
AI1149="Sites strategiques, MLL, Pylone, etc.","ENVTECH",
AI1149="AKTIVCO DEFAUT GE &amp; POWER Cabinet","POWER ISSUE",
AI1149="AKTIVCO Coupure ENEO &amp; Baisse de tension","POWER ISSUE",
AI1149="Coupure ENEO &amp; Baisse de tension","POWER ISSUE",
AI1149="Defaut GE &amp; POWER Cabinet","POWER ISSUE",
AI1149="Sharing","POWER ISSUE",
AI1149="Sites strategiques &amp; DataCenter","POWER ISSUE",
AI1149="Exclu","Exclu",
AI1149="SAT","TX ISSUE",
AI1149="SPARE-ISSUE","SPARE-ISSUE",
AI1149="Fiber CAmtel","TX ISSUE",
AI1149="Fiber AOF","TX ISSUE",
AI1149="Projet OCM (HUAWEI)","TRAVAUX-HUAWEI",
AI1149="Projet OCM (NOKIA)","TRAVAUX -NOKIA",
AI1149="ACCESS-ISSUE","ACCESS-ISSUE",
AI1149="Projet OCM (ZTE, NOKIA, autres projets)","TRAVAUX OCM",
AI1149="No root CAuse","No root cause",
AI1149="ODU HS","TX ISSUE",
AI1149="IP &amp; VLAN","TX ISSUE",
AI1149="Warehouse HUAWEI","SPARE-ISSUE",
AI1149="SPARE-HS","SPARE-ISSUE",
AI1149="Power Telco","RAN ISSUE",AI1149="no impacts","no impacts"
),"")</f>
        <v>no impacts</v>
      </c>
      <c r="AI1149" s="85" t="s">
        <v>5998</v>
      </c>
      <c r="AJ1149" s="57" t="str" cm="1">
        <f t="array" ref="AJ1149">IFERROR(_xlfn.IFS(
AI1149="MPR ISSUE","ACTIVE",
AI1149="BSS Hardware Issue","ACTIVE",
AI1149="Sites strategiques, MLL, Pylone, etc.","PASSIVE",
AI1149="AKTIVCO DEFAUT GE &amp; POWER Cabinet","PASSIVE",
AI1149="AKTIVCO Coupure ENEO &amp; Baisse de tension","PASSIVE",
AI1149="Coupure ENEO &amp; Baisse de tension","PASSIVE",
AI1149="Defaut GE &amp; POWER Cabinet","PASSIVE",
AI1149="Sharing","PASSIVE",
AI1149="Sites strategiques &amp; DataCenter","PASSIVE",
AI1149="Exclu","Exclu",
AI1149="SAT","ACTIVE",
AI1149="SPARE-ISSUE","SPARE-ISSUE",
AI1149="Fiber CAmtel","ACTIVE",
AI1149="Fiber AOF","ACTIVE",
AI1149="Projet OCM (HUAWEI)","PLANNED WORKS",
AI1149="Projet OCM (NOKIA)","PLANNED WORKS",
AI1149="ACCESS-ISSUE","ACCESS-ISSUE",
AI1149="Projet OCM (ZTE, NOKIA, autres projets)","PLANNED WORKS",
AI1149="No root CAuse","No root cause",
AI1149="ODU HS","ACTIVE",
AI1149="IP &amp; VLAN","ACTIVE",
AI1149="Warehouse HUAWEI","SPARE-ISSUE",
AI1149="SPARE-HS","SPARE-ISSUE",
AI1149="Power Telco","ACTIVE", AI1149="no impacts","no impacts"
),"")</f>
        <v>no impacts</v>
      </c>
      <c r="AK1149" s="23" t="s">
        <v>5537</v>
      </c>
      <c r="AL1149" s="23" t="str">
        <f t="shared" si="31"/>
        <v>ADM_001</v>
      </c>
      <c r="AN1149" s="9" t="s">
        <v>5537</v>
      </c>
      <c r="AO1149" s="23" t="str">
        <f>_xlfn.XLOOKUP(B1149,'INCIDENT-05-03-2026'!E:E,'INCIDENT-05-03-2026'!F:F,"")</f>
        <v/>
      </c>
      <c r="AP1149" s="7" t="s">
        <v>5537</v>
      </c>
      <c r="AQ1149" s="6"/>
      <c r="AR1149" s="7"/>
      <c r="AS1149" s="3" t="str">
        <f>_xlfn.XLOOKUP(B1149,'[3]tt num | region | site id'!$C:$C,'[3]tt num | region | site id'!$Q:$Q,"")</f>
        <v/>
      </c>
      <c r="AT1149" s="24" t="str">
        <f>_xlfn.XLOOKUP(B1149,'[4]Cells Huawei 03052026 12h'!$B:$B,'[4]Cells Huawei 03052026 12h'!$T:$T,"")</f>
        <v/>
      </c>
      <c r="AU1149" s="24" t="str">
        <f>_xlfn.XLOOKUP(B1149,'[5]cells down 02052026 8h50'!$B:$B,'[5]cells down 02052026 8h50'!$R:$R,"")</f>
        <v/>
      </c>
      <c r="AV1149" s="24" t="str">
        <f>_xlfn.XLOOKUP(B1149,'[5]cells down 02052026 13h50'!$B:$B,'[5]cells down 02052026 13h50'!$R:$R,"")</f>
        <v/>
      </c>
      <c r="AW1149" s="24" t="str">
        <f>_xlfn.XLOOKUP(B1149,'[5]cells down 02052026 13h50'!$B:$B,'[5]cells down 02052026 13h50'!$R:$R,"")</f>
        <v/>
      </c>
      <c r="AX1149" s="24" t="str">
        <f>_xlfn.XLOOKUP(B1149,'[6]cell downs 03052026 8h40 '!$B:$B,'[6]cell downs 03052026 8h40 '!$R:$R,"")</f>
        <v/>
      </c>
      <c r="AY1149" s="24" t="str">
        <f>_xlfn.XLOOKUP(B1149,'[7]ALL SITES DOWN'!$D:$D,'[7]ALL SITES DOWN'!$J:$J,"")</f>
        <v/>
      </c>
      <c r="AZ1149" s="24" t="str">
        <f>_xlfn.XLOOKUP(B1149,'[8]ALL SITES DOWN'!$D:$D,'[8]ALL SITES DOWN'!$J:$J,"")</f>
        <v/>
      </c>
      <c r="BA1149" s="9" t="str">
        <f>_xlfn.XLOOKUP(B1149,[9]sheet1!$AC:$AC,[9]sheet1!$AF:$AF,"")</f>
        <v/>
      </c>
      <c r="BB1149" s="14" t="s">
        <v>5537</v>
      </c>
      <c r="BC1149" s="14" t="s">
        <v>5537</v>
      </c>
      <c r="BD1149" s="14" t="str">
        <f>_xlfn.XLOOKUP(B1149,'[10]cell downs 18042026 17h'!$B:$B,'[10]cell downs 18042026 17h'!$B:$B,"")</f>
        <v/>
      </c>
      <c r="BE1149" s="14" t="str">
        <f>_xlfn.XLOOKUP(B1149,'[11]Cells Huawei 19042026 15h'!$B:$B,'[11]Cells Huawei 19042026 15h'!$B:$B,"")</f>
        <v/>
      </c>
      <c r="BF1149" s="9" t="str">
        <f>_xlfn.XLOOKUP(B1149,'[12]cells down 19042026 9H40'!$B:$B,'[12]cells down 19042026 9H40'!$B:$B,"")</f>
        <v/>
      </c>
      <c r="BG1149" s="9" t="s">
        <v>5537</v>
      </c>
      <c r="BH1149" s="9" t="s">
        <v>5537</v>
      </c>
    </row>
    <row r="1150" spans="1:60" s="9" customFormat="1" x14ac:dyDescent="0.3">
      <c r="A1150" s="1" t="s">
        <v>366</v>
      </c>
      <c r="B1150" s="8" t="s">
        <v>367</v>
      </c>
      <c r="C1150" s="3" t="str">
        <f>_xlfn.XLOOKUP(B1150,'[1]daily break down'!$D:$D,'[1]daily break down'!$E:$E,"")</f>
        <v>Douala</v>
      </c>
      <c r="D1150" s="1" t="s">
        <v>21</v>
      </c>
      <c r="E1150" s="1" t="s">
        <v>125</v>
      </c>
      <c r="F1150" s="3" t="s">
        <v>31</v>
      </c>
      <c r="G1150" s="1" t="s">
        <v>32</v>
      </c>
      <c r="H1150" s="42" t="str">
        <f>_xlfn.XLOOKUP(B1150,[2]CALCULATION!$B:$B,[2]CALCULATION!$H:$H,"")</f>
        <v>ZTE</v>
      </c>
      <c r="I1150" s="34">
        <v>27.368159534062141</v>
      </c>
      <c r="J1150" s="34">
        <v>0</v>
      </c>
      <c r="K1150" s="34">
        <v>0</v>
      </c>
      <c r="L1150" s="34">
        <v>0</v>
      </c>
      <c r="M1150" s="34">
        <v>0</v>
      </c>
      <c r="N1150" s="34">
        <v>20.372457074533511</v>
      </c>
      <c r="O1150" s="34">
        <v>0</v>
      </c>
      <c r="P1150" s="34">
        <v>10.16378309120431</v>
      </c>
      <c r="Q1150" s="34">
        <v>0</v>
      </c>
      <c r="R1150" s="34">
        <v>0</v>
      </c>
      <c r="S1150" s="35">
        <v>0</v>
      </c>
      <c r="T1150" s="35">
        <v>0.30465880781775673</v>
      </c>
      <c r="U1150" s="35">
        <v>6.2359281232075734</v>
      </c>
      <c r="V1150" s="35">
        <v>0</v>
      </c>
      <c r="W1150" s="35">
        <v>0.30465880781775673</v>
      </c>
      <c r="X1150" s="35">
        <v>0</v>
      </c>
      <c r="Y1150" s="35">
        <v>0</v>
      </c>
      <c r="Z1150" s="35">
        <v>0</v>
      </c>
      <c r="AA1150" s="35">
        <v>0</v>
      </c>
      <c r="AB1150" s="35">
        <v>0</v>
      </c>
      <c r="AC1150" s="35">
        <v>0</v>
      </c>
      <c r="AD1150" s="35">
        <v>0</v>
      </c>
      <c r="AE1150" s="58" t="s">
        <v>5560</v>
      </c>
      <c r="AF1150" s="58"/>
      <c r="AG1150" s="57" t="str" cm="1">
        <f t="array" ref="AG1150">IFERROR(_xlfn.IFS(
AI1150="MPR ISSUE","PDH",
AI1150="BSS Hardware Issue","BSS",
AI1150="Sites strategiques, MLL, Pylone, etc.","ENVTECH",
AI1150="AKTIVCO DEFAUT GE &amp; POWER Cabinet","AKTIVCO",
AI1150="AKTIVCO Coupure ENEO &amp; Baisse de tension","AKTIVCO GRID ONLY",
AI1150="Coupure ENEO &amp; Baisse de tension","IHS GRID ONLY",
AI1150="Defaut GE &amp; POWER Cabinet","IHS",
AI1150="Sharing","Partners",
AI1150="Sites strategiques &amp; DataCenter","SST &amp; DC",
AI1150="Exclu","Exclu",
AI1150="SAT","SAT",
AI1150="SPARE-ISSUE","SPARE-ISSUE",
AI1150="Fiber CAmtel","TRANS_FO_CAMTEL",
AI1150="Fiber AOF","Fiber AOF",
AI1150="Projet OCM (HUAWEI)","TRAVAUX-HUAWEI",
AI1150="Projet OCM (NOKIA)","TRAVAUX-NOKIA",
AI1150="ACCESS-ISSUE","ACCESS-ISSUE",
AI1150="Projet OCM (ZTE, NOKIA, autres projets)","TRAVAUX OCM",
AI1150="No root CAuse","No root cause",
AI1150="ODU HS","PDH",
AI1150="IP &amp; VLAN","PDH",
AI1150="Warehouse HUAWEI","SPARE-ISSUE",
AI1150="SPARE-HS","SPARE-ISSUE",
AI1150="Power Telco","BSS",AI1150="no impacts","no impacts"
),"")</f>
        <v>no impacts</v>
      </c>
      <c r="AH1150" s="57" t="str" cm="1">
        <f t="array" ref="AH1150">IFERROR(_xlfn.IFS(
AI1150="MPR ISSUE","TX ISSUE",
AI1150="BSS Hardware Issue","RAN ISSUE",
AI1150="Sites strategiques, MLL, Pylone, etc.","ENVTECH",
AI1150="AKTIVCO DEFAUT GE &amp; POWER Cabinet","POWER ISSUE",
AI1150="AKTIVCO Coupure ENEO &amp; Baisse de tension","POWER ISSUE",
AI1150="Coupure ENEO &amp; Baisse de tension","POWER ISSUE",
AI1150="Defaut GE &amp; POWER Cabinet","POWER ISSUE",
AI1150="Sharing","POWER ISSUE",
AI1150="Sites strategiques &amp; DataCenter","POWER ISSUE",
AI1150="Exclu","Exclu",
AI1150="SAT","TX ISSUE",
AI1150="SPARE-ISSUE","SPARE-ISSUE",
AI1150="Fiber CAmtel","TX ISSUE",
AI1150="Fiber AOF","TX ISSUE",
AI1150="Projet OCM (HUAWEI)","TRAVAUX-HUAWEI",
AI1150="Projet OCM (NOKIA)","TRAVAUX -NOKIA",
AI1150="ACCESS-ISSUE","ACCESS-ISSUE",
AI1150="Projet OCM (ZTE, NOKIA, autres projets)","TRAVAUX OCM",
AI1150="No root CAuse","No root cause",
AI1150="ODU HS","TX ISSUE",
AI1150="IP &amp; VLAN","TX ISSUE",
AI1150="Warehouse HUAWEI","SPARE-ISSUE",
AI1150="SPARE-HS","SPARE-ISSUE",
AI1150="Power Telco","RAN ISSUE",AI1150="no impacts","no impacts"
),"")</f>
        <v>no impacts</v>
      </c>
      <c r="AI1150" s="85" t="s">
        <v>5998</v>
      </c>
      <c r="AJ1150" s="57" t="str" cm="1">
        <f t="array" ref="AJ1150">IFERROR(_xlfn.IFS(
AI1150="MPR ISSUE","ACTIVE",
AI1150="BSS Hardware Issue","ACTIVE",
AI1150="Sites strategiques, MLL, Pylone, etc.","PASSIVE",
AI1150="AKTIVCO DEFAUT GE &amp; POWER Cabinet","PASSIVE",
AI1150="AKTIVCO Coupure ENEO &amp; Baisse de tension","PASSIVE",
AI1150="Coupure ENEO &amp; Baisse de tension","PASSIVE",
AI1150="Defaut GE &amp; POWER Cabinet","PASSIVE",
AI1150="Sharing","PASSIVE",
AI1150="Sites strategiques &amp; DataCenter","PASSIVE",
AI1150="Exclu","Exclu",
AI1150="SAT","ACTIVE",
AI1150="SPARE-ISSUE","SPARE-ISSUE",
AI1150="Fiber CAmtel","ACTIVE",
AI1150="Fiber AOF","ACTIVE",
AI1150="Projet OCM (HUAWEI)","PLANNED WORKS",
AI1150="Projet OCM (NOKIA)","PLANNED WORKS",
AI1150="ACCESS-ISSUE","ACCESS-ISSUE",
AI1150="Projet OCM (ZTE, NOKIA, autres projets)","PLANNED WORKS",
AI1150="No root CAuse","No root cause",
AI1150="ODU HS","ACTIVE",
AI1150="IP &amp; VLAN","ACTIVE",
AI1150="Warehouse HUAWEI","SPARE-ISSUE",
AI1150="SPARE-HS","SPARE-ISSUE",
AI1150="Power Telco","ACTIVE", AI1150="no impacts","no impacts"
),"")</f>
        <v>no impacts</v>
      </c>
      <c r="AK1150" s="23" t="s">
        <v>5537</v>
      </c>
      <c r="AL1150" s="23" t="str">
        <f t="shared" si="31"/>
        <v>LIT_649</v>
      </c>
      <c r="AN1150" s="9" t="s">
        <v>5537</v>
      </c>
      <c r="AO1150" s="23" t="str">
        <f>_xlfn.XLOOKUP(B1150,'INCIDENT-05-03-2026'!E:E,'INCIDENT-05-03-2026'!F:F,"")</f>
        <v/>
      </c>
      <c r="AP1150" s="7" t="s">
        <v>5537</v>
      </c>
      <c r="AQ1150" s="6"/>
      <c r="AR1150" s="7"/>
      <c r="AS1150" s="3" t="str">
        <f>_xlfn.XLOOKUP(B1150,'[3]tt num | region | site id'!$C:$C,'[3]tt num | region | site id'!$Q:$Q,"")</f>
        <v/>
      </c>
      <c r="AT1150" s="24" t="str">
        <f>_xlfn.XLOOKUP(B1150,'[4]Cells Huawei 03052026 12h'!$B:$B,'[4]Cells Huawei 03052026 12h'!$T:$T,"")</f>
        <v/>
      </c>
      <c r="AU1150" s="24" t="str">
        <f>_xlfn.XLOOKUP(B1150,'[5]cells down 02052026 8h50'!$B:$B,'[5]cells down 02052026 8h50'!$R:$R,"")</f>
        <v/>
      </c>
      <c r="AV1150" s="24" t="str">
        <f>_xlfn.XLOOKUP(B1150,'[5]cells down 02052026 13h50'!$B:$B,'[5]cells down 02052026 13h50'!$R:$R,"")</f>
        <v/>
      </c>
      <c r="AW1150" s="24" t="str">
        <f>_xlfn.XLOOKUP(B1150,'[5]cells down 02052026 13h50'!$B:$B,'[5]cells down 02052026 13h50'!$R:$R,"")</f>
        <v/>
      </c>
      <c r="AX1150" s="24" t="str">
        <f>_xlfn.XLOOKUP(B1150,'[6]cell downs 03052026 8h40 '!$B:$B,'[6]cell downs 03052026 8h40 '!$R:$R,"")</f>
        <v/>
      </c>
      <c r="AY1150" s="24" t="str">
        <f>_xlfn.XLOOKUP(B1150,'[7]ALL SITES DOWN'!$D:$D,'[7]ALL SITES DOWN'!$J:$J,"")</f>
        <v/>
      </c>
      <c r="AZ1150" s="24" t="str">
        <f>_xlfn.XLOOKUP(B1150,'[8]ALL SITES DOWN'!$D:$D,'[8]ALL SITES DOWN'!$J:$J,"")</f>
        <v/>
      </c>
      <c r="BA1150" s="9" t="str">
        <f>_xlfn.XLOOKUP(B1150,[9]sheet1!$AC:$AC,[9]sheet1!$AF:$AF,"")</f>
        <v/>
      </c>
      <c r="BB1150" s="14" t="s">
        <v>5537</v>
      </c>
      <c r="BC1150" s="14" t="s">
        <v>5537</v>
      </c>
      <c r="BD1150" s="14" t="str">
        <f>_xlfn.XLOOKUP(B1150,'[10]cell downs 18042026 17h'!$B:$B,'[10]cell downs 18042026 17h'!$B:$B,"")</f>
        <v/>
      </c>
      <c r="BE1150" s="14" t="str">
        <f>_xlfn.XLOOKUP(B1150,'[11]Cells Huawei 19042026 15h'!$B:$B,'[11]Cells Huawei 19042026 15h'!$B:$B,"")</f>
        <v/>
      </c>
      <c r="BF1150" s="9" t="str">
        <f>_xlfn.XLOOKUP(B1150,'[12]cells down 19042026 9H40'!$B:$B,'[12]cells down 19042026 9H40'!$B:$B,"")</f>
        <v/>
      </c>
      <c r="BG1150" s="9" t="s">
        <v>5537</v>
      </c>
      <c r="BH1150" s="9" t="s">
        <v>12</v>
      </c>
    </row>
    <row r="1151" spans="1:60" s="9" customFormat="1" x14ac:dyDescent="0.3">
      <c r="A1151" s="2" t="s">
        <v>3704</v>
      </c>
      <c r="B1151" s="8" t="s">
        <v>3705</v>
      </c>
      <c r="C1151" s="3" t="str">
        <f>_xlfn.XLOOKUP(B1151,'[1]daily break down'!$D:$D,'[1]daily break down'!$E:$E,"")</f>
        <v>NORD</v>
      </c>
      <c r="D1151" s="1" t="s">
        <v>11</v>
      </c>
      <c r="E1151" s="1" t="s">
        <v>66</v>
      </c>
      <c r="F1151" s="3" t="s">
        <v>23</v>
      </c>
      <c r="G1151" s="1" t="s">
        <v>3706</v>
      </c>
      <c r="H1151" s="41" t="str">
        <f>_xlfn.XLOOKUP(B1151,[2]CALCULATION!$B:$B,[2]CALCULATION!$H:$H,"")</f>
        <v>NOKIA</v>
      </c>
      <c r="I1151" s="34">
        <v>0</v>
      </c>
      <c r="J1151" s="34">
        <v>9.8098607748450719E-4</v>
      </c>
      <c r="K1151" s="34">
        <v>2.5483726777558637E-2</v>
      </c>
      <c r="L1151" s="34">
        <v>0</v>
      </c>
      <c r="M1151" s="34">
        <v>0</v>
      </c>
      <c r="N1151" s="34">
        <v>0</v>
      </c>
      <c r="O1151" s="34">
        <v>0</v>
      </c>
      <c r="P1151" s="34">
        <v>0.10843379050572668</v>
      </c>
      <c r="Q1151" s="34">
        <v>0</v>
      </c>
      <c r="R1151" s="34">
        <v>0</v>
      </c>
      <c r="S1151" s="35">
        <v>0</v>
      </c>
      <c r="T1151" s="35">
        <v>188173.47112087047</v>
      </c>
      <c r="U1151" s="35">
        <v>0.11792436547633295</v>
      </c>
      <c r="V1151" s="35">
        <v>1.5784864895840522E-2</v>
      </c>
      <c r="W1151" s="35">
        <v>0.30135324048778761</v>
      </c>
      <c r="X1151" s="35">
        <v>0</v>
      </c>
      <c r="Y1151" s="35">
        <v>0</v>
      </c>
      <c r="Z1151" s="35">
        <v>0</v>
      </c>
      <c r="AA1151" s="35">
        <v>0</v>
      </c>
      <c r="AB1151" s="35">
        <v>0</v>
      </c>
      <c r="AC1151" s="35">
        <v>0</v>
      </c>
      <c r="AD1151" s="35">
        <v>0</v>
      </c>
      <c r="AE1151" s="58" t="s">
        <v>5560</v>
      </c>
      <c r="AF1151" s="58"/>
      <c r="AG1151" s="57" t="str" cm="1">
        <f t="array" ref="AG1151">IFERROR(_xlfn.IFS(
AI1151="MPR ISSUE","PDH",
AI1151="BSS Hardware Issue","BSS",
AI1151="Sites strategiques, MLL, Pylone, etc.","ENVTECH",
AI1151="AKTIVCO DEFAUT GE &amp; POWER Cabinet","AKTIVCO",
AI1151="AKTIVCO Coupure ENEO &amp; Baisse de tension","AKTIVCO GRID ONLY",
AI1151="Coupure ENEO &amp; Baisse de tension","IHS GRID ONLY",
AI1151="Defaut GE &amp; POWER Cabinet","IHS",
AI1151="Sharing","Partners",
AI1151="Sites strategiques &amp; DataCenter","SST &amp; DC",
AI1151="Exclu","Exclu",
AI1151="SAT","SAT",
AI1151="SPARE-ISSUE","SPARE-ISSUE",
AI1151="Fiber CAmtel","TRANS_FO_CAMTEL",
AI1151="Fiber AOF","Fiber AOF",
AI1151="Projet OCM (HUAWEI)","TRAVAUX-HUAWEI",
AI1151="Projet OCM (NOKIA)","TRAVAUX-NOKIA",
AI1151="ACCESS-ISSUE","ACCESS-ISSUE",
AI1151="Projet OCM (ZTE, NOKIA, autres projets)","TRAVAUX OCM",
AI1151="No root CAuse","No root cause",
AI1151="ODU HS","PDH",
AI1151="IP &amp; VLAN","PDH",
AI1151="Warehouse HUAWEI","SPARE-ISSUE",
AI1151="SPARE-HS","SPARE-ISSUE",
AI1151="Power Telco","BSS",AI1151="no impacts","no impacts"
),"")</f>
        <v>no impacts</v>
      </c>
      <c r="AH1151" s="57" t="str" cm="1">
        <f t="array" ref="AH1151">IFERROR(_xlfn.IFS(
AI1151="MPR ISSUE","TX ISSUE",
AI1151="BSS Hardware Issue","RAN ISSUE",
AI1151="Sites strategiques, MLL, Pylone, etc.","ENVTECH",
AI1151="AKTIVCO DEFAUT GE &amp; POWER Cabinet","POWER ISSUE",
AI1151="AKTIVCO Coupure ENEO &amp; Baisse de tension","POWER ISSUE",
AI1151="Coupure ENEO &amp; Baisse de tension","POWER ISSUE",
AI1151="Defaut GE &amp; POWER Cabinet","POWER ISSUE",
AI1151="Sharing","POWER ISSUE",
AI1151="Sites strategiques &amp; DataCenter","POWER ISSUE",
AI1151="Exclu","Exclu",
AI1151="SAT","TX ISSUE",
AI1151="SPARE-ISSUE","SPARE-ISSUE",
AI1151="Fiber CAmtel","TX ISSUE",
AI1151="Fiber AOF","TX ISSUE",
AI1151="Projet OCM (HUAWEI)","TRAVAUX-HUAWEI",
AI1151="Projet OCM (NOKIA)","TRAVAUX -NOKIA",
AI1151="ACCESS-ISSUE","ACCESS-ISSUE",
AI1151="Projet OCM (ZTE, NOKIA, autres projets)","TRAVAUX OCM",
AI1151="No root CAuse","No root cause",
AI1151="ODU HS","TX ISSUE",
AI1151="IP &amp; VLAN","TX ISSUE",
AI1151="Warehouse HUAWEI","SPARE-ISSUE",
AI1151="SPARE-HS","SPARE-ISSUE",
AI1151="Power Telco","RAN ISSUE",AI1151="no impacts","no impacts"
),"")</f>
        <v>no impacts</v>
      </c>
      <c r="AI1151" s="85" t="s">
        <v>5998</v>
      </c>
      <c r="AJ1151" s="57" t="str" cm="1">
        <f t="array" ref="AJ1151">IFERROR(_xlfn.IFS(
AI1151="MPR ISSUE","ACTIVE",
AI1151="BSS Hardware Issue","ACTIVE",
AI1151="Sites strategiques, MLL, Pylone, etc.","PASSIVE",
AI1151="AKTIVCO DEFAUT GE &amp; POWER Cabinet","PASSIVE",
AI1151="AKTIVCO Coupure ENEO &amp; Baisse de tension","PASSIVE",
AI1151="Coupure ENEO &amp; Baisse de tension","PASSIVE",
AI1151="Defaut GE &amp; POWER Cabinet","PASSIVE",
AI1151="Sharing","PASSIVE",
AI1151="Sites strategiques &amp; DataCenter","PASSIVE",
AI1151="Exclu","Exclu",
AI1151="SAT","ACTIVE",
AI1151="SPARE-ISSUE","SPARE-ISSUE",
AI1151="Fiber CAmtel","ACTIVE",
AI1151="Fiber AOF","ACTIVE",
AI1151="Projet OCM (HUAWEI)","PLANNED WORKS",
AI1151="Projet OCM (NOKIA)","PLANNED WORKS",
AI1151="ACCESS-ISSUE","ACCESS-ISSUE",
AI1151="Projet OCM (ZTE, NOKIA, autres projets)","PLANNED WORKS",
AI1151="No root CAuse","No root cause",
AI1151="ODU HS","ACTIVE",
AI1151="IP &amp; VLAN","ACTIVE",
AI1151="Warehouse HUAWEI","SPARE-ISSUE",
AI1151="SPARE-HS","SPARE-ISSUE",
AI1151="Power Telco","ACTIVE", AI1151="no impacts","no impacts"
),"")</f>
        <v>no impacts</v>
      </c>
      <c r="AK1151" s="23" t="s">
        <v>5537</v>
      </c>
      <c r="AL1151" s="23" t="str">
        <f t="shared" si="31"/>
        <v>NRD_070</v>
      </c>
      <c r="AN1151" s="9" t="s">
        <v>5537</v>
      </c>
      <c r="AO1151" s="23" t="str">
        <f>_xlfn.XLOOKUP(B1151,'INCIDENT-05-03-2026'!E:E,'INCIDENT-05-03-2026'!F:F,"")</f>
        <v/>
      </c>
      <c r="AP1151" s="7" t="s">
        <v>5537</v>
      </c>
      <c r="AQ1151" s="6"/>
      <c r="AR1151" s="7"/>
      <c r="AS1151" s="3" t="str">
        <f>_xlfn.XLOOKUP(B1151,'[3]tt num | region | site id'!$C:$C,'[3]tt num | region | site id'!$Q:$Q,"")</f>
        <v/>
      </c>
      <c r="AT1151" s="24" t="str">
        <f>_xlfn.XLOOKUP(B1151,'[4]Cells Huawei 03052026 12h'!$B:$B,'[4]Cells Huawei 03052026 12h'!$T:$T,"")</f>
        <v/>
      </c>
      <c r="AU1151" s="24" t="str">
        <f>_xlfn.XLOOKUP(B1151,'[5]cells down 02052026 8h50'!$B:$B,'[5]cells down 02052026 8h50'!$R:$R,"")</f>
        <v/>
      </c>
      <c r="AV1151" s="24" t="str">
        <f>_xlfn.XLOOKUP(B1151,'[5]cells down 02052026 13h50'!$B:$B,'[5]cells down 02052026 13h50'!$R:$R,"")</f>
        <v/>
      </c>
      <c r="AW1151" s="24" t="str">
        <f>_xlfn.XLOOKUP(B1151,'[5]cells down 02052026 13h50'!$B:$B,'[5]cells down 02052026 13h50'!$R:$R,"")</f>
        <v/>
      </c>
      <c r="AX1151" s="24" t="str">
        <f>_xlfn.XLOOKUP(B1151,'[6]cell downs 03052026 8h40 '!$B:$B,'[6]cell downs 03052026 8h40 '!$R:$R,"")</f>
        <v/>
      </c>
      <c r="AY1151" s="24" t="str">
        <f>_xlfn.XLOOKUP(B1151,'[7]ALL SITES DOWN'!$D:$D,'[7]ALL SITES DOWN'!$J:$J,"")</f>
        <v/>
      </c>
      <c r="AZ1151" s="24" t="str">
        <f>_xlfn.XLOOKUP(B1151,'[8]ALL SITES DOWN'!$D:$D,'[8]ALL SITES DOWN'!$J:$J,"")</f>
        <v/>
      </c>
      <c r="BA1151" s="9" t="str">
        <f>_xlfn.XLOOKUP(B1151,[9]sheet1!$AC:$AC,[9]sheet1!$AF:$AF,"")</f>
        <v/>
      </c>
      <c r="BB1151" s="14" t="s">
        <v>5537</v>
      </c>
      <c r="BC1151" s="14" t="s">
        <v>5537</v>
      </c>
      <c r="BD1151" s="14" t="str">
        <f>_xlfn.XLOOKUP(B1151,'[10]cell downs 18042026 17h'!$B:$B,'[10]cell downs 18042026 17h'!$B:$B,"")</f>
        <v/>
      </c>
      <c r="BE1151" s="14" t="str">
        <f>_xlfn.XLOOKUP(B1151,'[11]Cells Huawei 19042026 15h'!$B:$B,'[11]Cells Huawei 19042026 15h'!$B:$B,"")</f>
        <v/>
      </c>
      <c r="BF1151" s="9" t="str">
        <f>_xlfn.XLOOKUP(B1151,'[12]cells down 19042026 9H40'!$B:$B,'[12]cells down 19042026 9H40'!$B:$B,"")</f>
        <v/>
      </c>
      <c r="BG1151" s="9" t="s">
        <v>3705</v>
      </c>
      <c r="BH1151" s="9" t="s">
        <v>5537</v>
      </c>
    </row>
    <row r="1152" spans="1:60" s="9" customFormat="1" x14ac:dyDescent="0.3">
      <c r="A1152" s="1" t="s">
        <v>1317</v>
      </c>
      <c r="B1152" s="8" t="s">
        <v>1318</v>
      </c>
      <c r="C1152" s="3" t="str">
        <f>_xlfn.XLOOKUP(B1152,'[1]daily break down'!$D:$D,'[1]daily break down'!$E:$E,"")</f>
        <v>Maroua</v>
      </c>
      <c r="D1152" s="1" t="s">
        <v>11</v>
      </c>
      <c r="E1152" s="1" t="s">
        <v>12</v>
      </c>
      <c r="F1152" s="3" t="s">
        <v>55</v>
      </c>
      <c r="G1152" s="1" t="s">
        <v>84</v>
      </c>
      <c r="H1152" s="40" t="str">
        <f>_xlfn.XLOOKUP(B1152,[2]CALCULATION!$B:$B,[2]CALCULATION!$H:$H,"")</f>
        <v>Huawei</v>
      </c>
      <c r="I1152" s="34">
        <v>0</v>
      </c>
      <c r="J1152" s="34">
        <v>0</v>
      </c>
      <c r="K1152" s="34">
        <v>0</v>
      </c>
      <c r="L1152" s="34">
        <v>0</v>
      </c>
      <c r="M1152" s="34">
        <v>0</v>
      </c>
      <c r="N1152" s="34">
        <v>0</v>
      </c>
      <c r="O1152" s="34">
        <v>0</v>
      </c>
      <c r="P1152" s="34">
        <v>0</v>
      </c>
      <c r="Q1152" s="34">
        <v>0</v>
      </c>
      <c r="R1152" s="34">
        <v>0</v>
      </c>
      <c r="S1152" s="35">
        <v>0</v>
      </c>
      <c r="T1152" s="35">
        <v>0.26217565126571984</v>
      </c>
      <c r="U1152" s="35">
        <v>0</v>
      </c>
      <c r="V1152" s="35">
        <v>0</v>
      </c>
      <c r="W1152" s="35">
        <v>0.26217565126571984</v>
      </c>
      <c r="X1152" s="35">
        <v>0</v>
      </c>
      <c r="Y1152" s="35">
        <v>0</v>
      </c>
      <c r="Z1152" s="35">
        <v>0</v>
      </c>
      <c r="AA1152" s="35">
        <v>0</v>
      </c>
      <c r="AB1152" s="35">
        <v>0</v>
      </c>
      <c r="AC1152" s="35">
        <v>0</v>
      </c>
      <c r="AD1152" s="35">
        <v>0</v>
      </c>
      <c r="AE1152" s="58" t="s">
        <v>5560</v>
      </c>
      <c r="AF1152" s="58"/>
      <c r="AG1152" s="57" t="str" cm="1">
        <f t="array" ref="AG1152">IFERROR(_xlfn.IFS(
AI1152="MPR ISSUE","PDH",
AI1152="BSS Hardware Issue","BSS",
AI1152="Sites strategiques, MLL, Pylone, etc.","ENVTECH",
AI1152="AKTIVCO DEFAUT GE &amp; POWER Cabinet","AKTIVCO",
AI1152="AKTIVCO Coupure ENEO &amp; Baisse de tension","AKTIVCO GRID ONLY",
AI1152="Coupure ENEO &amp; Baisse de tension","IHS GRID ONLY",
AI1152="Defaut GE &amp; POWER Cabinet","IHS",
AI1152="Sharing","Partners",
AI1152="Sites strategiques &amp; DataCenter","SST &amp; DC",
AI1152="Exclu","Exclu",
AI1152="SAT","SAT",
AI1152="SPARE-ISSUE","SPARE-ISSUE",
AI1152="Fiber CAmtel","TRANS_FO_CAMTEL",
AI1152="Fiber AOF","Fiber AOF",
AI1152="Projet OCM (HUAWEI)","TRAVAUX-HUAWEI",
AI1152="Projet OCM (NOKIA)","TRAVAUX-NOKIA",
AI1152="ACCESS-ISSUE","ACCESS-ISSUE",
AI1152="Projet OCM (ZTE, NOKIA, autres projets)","TRAVAUX OCM",
AI1152="No root CAuse","No root cause",
AI1152="ODU HS","PDH",
AI1152="IP &amp; VLAN","PDH",
AI1152="Warehouse HUAWEI","SPARE-ISSUE",
AI1152="SPARE-HS","SPARE-ISSUE",
AI1152="Power Telco","BSS",AI1152="no impacts","no impacts"
),"")</f>
        <v>no impacts</v>
      </c>
      <c r="AH1152" s="57" t="str" cm="1">
        <f t="array" ref="AH1152">IFERROR(_xlfn.IFS(
AI1152="MPR ISSUE","TX ISSUE",
AI1152="BSS Hardware Issue","RAN ISSUE",
AI1152="Sites strategiques, MLL, Pylone, etc.","ENVTECH",
AI1152="AKTIVCO DEFAUT GE &amp; POWER Cabinet","POWER ISSUE",
AI1152="AKTIVCO Coupure ENEO &amp; Baisse de tension","POWER ISSUE",
AI1152="Coupure ENEO &amp; Baisse de tension","POWER ISSUE",
AI1152="Defaut GE &amp; POWER Cabinet","POWER ISSUE",
AI1152="Sharing","POWER ISSUE",
AI1152="Sites strategiques &amp; DataCenter","POWER ISSUE",
AI1152="Exclu","Exclu",
AI1152="SAT","TX ISSUE",
AI1152="SPARE-ISSUE","SPARE-ISSUE",
AI1152="Fiber CAmtel","TX ISSUE",
AI1152="Fiber AOF","TX ISSUE",
AI1152="Projet OCM (HUAWEI)","TRAVAUX-HUAWEI",
AI1152="Projet OCM (NOKIA)","TRAVAUX -NOKIA",
AI1152="ACCESS-ISSUE","ACCESS-ISSUE",
AI1152="Projet OCM (ZTE, NOKIA, autres projets)","TRAVAUX OCM",
AI1152="No root CAuse","No root cause",
AI1152="ODU HS","TX ISSUE",
AI1152="IP &amp; VLAN","TX ISSUE",
AI1152="Warehouse HUAWEI","SPARE-ISSUE",
AI1152="SPARE-HS","SPARE-ISSUE",
AI1152="Power Telco","RAN ISSUE",AI1152="no impacts","no impacts"
),"")</f>
        <v>no impacts</v>
      </c>
      <c r="AI1152" s="85" t="s">
        <v>5998</v>
      </c>
      <c r="AJ1152" s="57" t="str" cm="1">
        <f t="array" ref="AJ1152">IFERROR(_xlfn.IFS(
AI1152="MPR ISSUE","ACTIVE",
AI1152="BSS Hardware Issue","ACTIVE",
AI1152="Sites strategiques, MLL, Pylone, etc.","PASSIVE",
AI1152="AKTIVCO DEFAUT GE &amp; POWER Cabinet","PASSIVE",
AI1152="AKTIVCO Coupure ENEO &amp; Baisse de tension","PASSIVE",
AI1152="Coupure ENEO &amp; Baisse de tension","PASSIVE",
AI1152="Defaut GE &amp; POWER Cabinet","PASSIVE",
AI1152="Sharing","PASSIVE",
AI1152="Sites strategiques &amp; DataCenter","PASSIVE",
AI1152="Exclu","Exclu",
AI1152="SAT","ACTIVE",
AI1152="SPARE-ISSUE","SPARE-ISSUE",
AI1152="Fiber CAmtel","ACTIVE",
AI1152="Fiber AOF","ACTIVE",
AI1152="Projet OCM (HUAWEI)","PLANNED WORKS",
AI1152="Projet OCM (NOKIA)","PLANNED WORKS",
AI1152="ACCESS-ISSUE","ACCESS-ISSUE",
AI1152="Projet OCM (ZTE, NOKIA, autres projets)","PLANNED WORKS",
AI1152="No root CAuse","No root cause",
AI1152="ODU HS","ACTIVE",
AI1152="IP &amp; VLAN","ACTIVE",
AI1152="Warehouse HUAWEI","SPARE-ISSUE",
AI1152="SPARE-HS","SPARE-ISSUE",
AI1152="Power Telco","ACTIVE", AI1152="no impacts","no impacts"
),"")</f>
        <v>no impacts</v>
      </c>
      <c r="AK1152" s="23" t="s">
        <v>5537</v>
      </c>
      <c r="AL1152" s="23" t="str">
        <f t="shared" si="31"/>
        <v>EXN_088</v>
      </c>
      <c r="AN1152" s="9" t="s">
        <v>5537</v>
      </c>
      <c r="AO1152" s="23" t="str">
        <f>_xlfn.XLOOKUP(B1152,'INCIDENT-05-03-2026'!E:E,'INCIDENT-05-03-2026'!F:F,"")</f>
        <v/>
      </c>
      <c r="AP1152" s="7" t="s">
        <v>5537</v>
      </c>
      <c r="AQ1152" s="6"/>
      <c r="AR1152" s="7"/>
      <c r="AS1152" s="3" t="str">
        <f>_xlfn.XLOOKUP(B1152,'[3]tt num | region | site id'!$C:$C,'[3]tt num | region | site id'!$Q:$Q,"")</f>
        <v/>
      </c>
      <c r="AT1152" s="24" t="str">
        <f>_xlfn.XLOOKUP(B1152,'[4]Cells Huawei 03052026 12h'!$B:$B,'[4]Cells Huawei 03052026 12h'!$T:$T,"")</f>
        <v/>
      </c>
      <c r="AU1152" s="24" t="str">
        <f>_xlfn.XLOOKUP(B1152,'[5]cells down 02052026 8h50'!$B:$B,'[5]cells down 02052026 8h50'!$R:$R,"")</f>
        <v/>
      </c>
      <c r="AV1152" s="24" t="str">
        <f>_xlfn.XLOOKUP(B1152,'[5]cells down 02052026 13h50'!$B:$B,'[5]cells down 02052026 13h50'!$R:$R,"")</f>
        <v/>
      </c>
      <c r="AW1152" s="24" t="str">
        <f>_xlfn.XLOOKUP(B1152,'[5]cells down 02052026 13h50'!$B:$B,'[5]cells down 02052026 13h50'!$R:$R,"")</f>
        <v/>
      </c>
      <c r="AX1152" s="24" t="str">
        <f>_xlfn.XLOOKUP(B1152,'[6]cell downs 03052026 8h40 '!$B:$B,'[6]cell downs 03052026 8h40 '!$R:$R,"")</f>
        <v/>
      </c>
      <c r="AY1152" s="24" t="str">
        <f>_xlfn.XLOOKUP(B1152,'[7]ALL SITES DOWN'!$D:$D,'[7]ALL SITES DOWN'!$J:$J,"")</f>
        <v/>
      </c>
      <c r="AZ1152" s="24" t="str">
        <f>_xlfn.XLOOKUP(B1152,'[8]ALL SITES DOWN'!$D:$D,'[8]ALL SITES DOWN'!$J:$J,"")</f>
        <v/>
      </c>
      <c r="BA1152" s="9" t="str">
        <f>_xlfn.XLOOKUP(B1152,[9]sheet1!$AC:$AC,[9]sheet1!$AF:$AF,"")</f>
        <v/>
      </c>
      <c r="BB1152" s="14" t="s">
        <v>5537</v>
      </c>
      <c r="BC1152" s="14" t="s">
        <v>5537</v>
      </c>
      <c r="BD1152" s="14" t="str">
        <f>_xlfn.XLOOKUP(B1152,'[10]cell downs 18042026 17h'!$B:$B,'[10]cell downs 18042026 17h'!$B:$B,"")</f>
        <v/>
      </c>
      <c r="BE1152" s="14" t="str">
        <f>_xlfn.XLOOKUP(B1152,'[11]Cells Huawei 19042026 15h'!$B:$B,'[11]Cells Huawei 19042026 15h'!$B:$B,"")</f>
        <v/>
      </c>
      <c r="BF1152" s="9" t="str">
        <f>_xlfn.XLOOKUP(B1152,'[12]cells down 19042026 9H40'!$B:$B,'[12]cells down 19042026 9H40'!$B:$B,"")</f>
        <v/>
      </c>
      <c r="BG1152" s="9" t="s">
        <v>1318</v>
      </c>
      <c r="BH1152" s="9" t="s">
        <v>12</v>
      </c>
    </row>
    <row r="1153" spans="1:60" s="9" customFormat="1" x14ac:dyDescent="0.3">
      <c r="A1153" s="1" t="s">
        <v>3874</v>
      </c>
      <c r="B1153" s="8" t="s">
        <v>3875</v>
      </c>
      <c r="C1153" s="3" t="str">
        <f>_xlfn.XLOOKUP(B1153,'[1]daily break down'!$D:$D,'[1]daily break down'!$E:$E,"")</f>
        <v>Maroua</v>
      </c>
      <c r="D1153" s="1" t="s">
        <v>11</v>
      </c>
      <c r="E1153" s="1" t="s">
        <v>12</v>
      </c>
      <c r="F1153" s="3" t="s">
        <v>55</v>
      </c>
      <c r="G1153" s="1" t="s">
        <v>84</v>
      </c>
      <c r="H1153" s="40" t="str">
        <f>_xlfn.XLOOKUP(B1153,[2]CALCULATION!$B:$B,[2]CALCULATION!$H:$H,"")</f>
        <v>Huawei</v>
      </c>
      <c r="I1153" s="34">
        <v>0</v>
      </c>
      <c r="J1153" s="34">
        <v>0</v>
      </c>
      <c r="K1153" s="34">
        <v>0</v>
      </c>
      <c r="L1153" s="34">
        <v>0</v>
      </c>
      <c r="M1153" s="34">
        <v>0</v>
      </c>
      <c r="N1153" s="34">
        <v>0</v>
      </c>
      <c r="O1153" s="34">
        <v>0</v>
      </c>
      <c r="P1153" s="34">
        <v>0</v>
      </c>
      <c r="Q1153" s="34">
        <v>0.90372125342076792</v>
      </c>
      <c r="R1153" s="34">
        <v>0</v>
      </c>
      <c r="S1153" s="35">
        <v>0</v>
      </c>
      <c r="T1153" s="35">
        <v>0.25004779800989063</v>
      </c>
      <c r="U1153" s="35">
        <v>0</v>
      </c>
      <c r="V1153" s="35">
        <v>0.20795701318083623</v>
      </c>
      <c r="W1153" s="35">
        <v>0.25004779800989063</v>
      </c>
      <c r="X1153" s="35">
        <v>0</v>
      </c>
      <c r="Y1153" s="35">
        <v>0</v>
      </c>
      <c r="Z1153" s="35">
        <v>0</v>
      </c>
      <c r="AA1153" s="35">
        <v>0</v>
      </c>
      <c r="AB1153" s="35">
        <v>0</v>
      </c>
      <c r="AC1153" s="35">
        <v>0</v>
      </c>
      <c r="AD1153" s="35">
        <v>0</v>
      </c>
      <c r="AE1153" s="58" t="s">
        <v>5560</v>
      </c>
      <c r="AF1153" s="58"/>
      <c r="AG1153" s="57" t="str" cm="1">
        <f t="array" ref="AG1153">IFERROR(_xlfn.IFS(
AI1153="MPR ISSUE","PDH",
AI1153="BSS Hardware Issue","BSS",
AI1153="Sites strategiques, MLL, Pylone, etc.","ENVTECH",
AI1153="AKTIVCO DEFAUT GE &amp; POWER Cabinet","AKTIVCO",
AI1153="AKTIVCO Coupure ENEO &amp; Baisse de tension","AKTIVCO GRID ONLY",
AI1153="Coupure ENEO &amp; Baisse de tension","IHS GRID ONLY",
AI1153="Defaut GE &amp; POWER Cabinet","IHS",
AI1153="Sharing","Partners",
AI1153="Sites strategiques &amp; DataCenter","SST &amp; DC",
AI1153="Exclu","Exclu",
AI1153="SAT","SAT",
AI1153="SPARE-ISSUE","SPARE-ISSUE",
AI1153="Fiber CAmtel","TRANS_FO_CAMTEL",
AI1153="Fiber AOF","Fiber AOF",
AI1153="Projet OCM (HUAWEI)","TRAVAUX-HUAWEI",
AI1153="Projet OCM (NOKIA)","TRAVAUX-NOKIA",
AI1153="ACCESS-ISSUE","ACCESS-ISSUE",
AI1153="Projet OCM (ZTE, NOKIA, autres projets)","TRAVAUX OCM",
AI1153="No root CAuse","No root cause",
AI1153="ODU HS","PDH",
AI1153="IP &amp; VLAN","PDH",
AI1153="Warehouse HUAWEI","SPARE-ISSUE",
AI1153="SPARE-HS","SPARE-ISSUE",
AI1153="Power Telco","BSS",AI1153="no impacts","no impacts"
),"")</f>
        <v>no impacts</v>
      </c>
      <c r="AH1153" s="57" t="str" cm="1">
        <f t="array" ref="AH1153">IFERROR(_xlfn.IFS(
AI1153="MPR ISSUE","TX ISSUE",
AI1153="BSS Hardware Issue","RAN ISSUE",
AI1153="Sites strategiques, MLL, Pylone, etc.","ENVTECH",
AI1153="AKTIVCO DEFAUT GE &amp; POWER Cabinet","POWER ISSUE",
AI1153="AKTIVCO Coupure ENEO &amp; Baisse de tension","POWER ISSUE",
AI1153="Coupure ENEO &amp; Baisse de tension","POWER ISSUE",
AI1153="Defaut GE &amp; POWER Cabinet","POWER ISSUE",
AI1153="Sharing","POWER ISSUE",
AI1153="Sites strategiques &amp; DataCenter","POWER ISSUE",
AI1153="Exclu","Exclu",
AI1153="SAT","TX ISSUE",
AI1153="SPARE-ISSUE","SPARE-ISSUE",
AI1153="Fiber CAmtel","TX ISSUE",
AI1153="Fiber AOF","TX ISSUE",
AI1153="Projet OCM (HUAWEI)","TRAVAUX-HUAWEI",
AI1153="Projet OCM (NOKIA)","TRAVAUX -NOKIA",
AI1153="ACCESS-ISSUE","ACCESS-ISSUE",
AI1153="Projet OCM (ZTE, NOKIA, autres projets)","TRAVAUX OCM",
AI1153="No root CAuse","No root cause",
AI1153="ODU HS","TX ISSUE",
AI1153="IP &amp; VLAN","TX ISSUE",
AI1153="Warehouse HUAWEI","SPARE-ISSUE",
AI1153="SPARE-HS","SPARE-ISSUE",
AI1153="Power Telco","RAN ISSUE",AI1153="no impacts","no impacts"
),"")</f>
        <v>no impacts</v>
      </c>
      <c r="AI1153" s="85" t="s">
        <v>5998</v>
      </c>
      <c r="AJ1153" s="57" t="str" cm="1">
        <f t="array" ref="AJ1153">IFERROR(_xlfn.IFS(
AI1153="MPR ISSUE","ACTIVE",
AI1153="BSS Hardware Issue","ACTIVE",
AI1153="Sites strategiques, MLL, Pylone, etc.","PASSIVE",
AI1153="AKTIVCO DEFAUT GE &amp; POWER Cabinet","PASSIVE",
AI1153="AKTIVCO Coupure ENEO &amp; Baisse de tension","PASSIVE",
AI1153="Coupure ENEO &amp; Baisse de tension","PASSIVE",
AI1153="Defaut GE &amp; POWER Cabinet","PASSIVE",
AI1153="Sharing","PASSIVE",
AI1153="Sites strategiques &amp; DataCenter","PASSIVE",
AI1153="Exclu","Exclu",
AI1153="SAT","ACTIVE",
AI1153="SPARE-ISSUE","SPARE-ISSUE",
AI1153="Fiber CAmtel","ACTIVE",
AI1153="Fiber AOF","ACTIVE",
AI1153="Projet OCM (HUAWEI)","PLANNED WORKS",
AI1153="Projet OCM (NOKIA)","PLANNED WORKS",
AI1153="ACCESS-ISSUE","ACCESS-ISSUE",
AI1153="Projet OCM (ZTE, NOKIA, autres projets)","PLANNED WORKS",
AI1153="No root CAuse","No root cause",
AI1153="ODU HS","ACTIVE",
AI1153="IP &amp; VLAN","ACTIVE",
AI1153="Warehouse HUAWEI","SPARE-ISSUE",
AI1153="SPARE-HS","SPARE-ISSUE",
AI1153="Power Telco","ACTIVE", AI1153="no impacts","no impacts"
),"")</f>
        <v>no impacts</v>
      </c>
      <c r="AK1153" s="23" t="s">
        <v>5537</v>
      </c>
      <c r="AL1153" s="23" t="str">
        <f t="shared" si="31"/>
        <v>EXN_055</v>
      </c>
      <c r="AN1153" s="9" t="s">
        <v>5537</v>
      </c>
      <c r="AO1153" s="23" t="str">
        <f>_xlfn.XLOOKUP(B1153,'INCIDENT-05-03-2026'!E:E,'INCIDENT-05-03-2026'!F:F,"")</f>
        <v/>
      </c>
      <c r="AP1153" s="7" t="s">
        <v>5537</v>
      </c>
      <c r="AQ1153" s="6"/>
      <c r="AR1153" s="7"/>
      <c r="AS1153" s="3" t="str">
        <f>_xlfn.XLOOKUP(B1153,'[3]tt num | region | site id'!$C:$C,'[3]tt num | region | site id'!$Q:$Q,"")</f>
        <v/>
      </c>
      <c r="AT1153" s="24" t="str">
        <f>_xlfn.XLOOKUP(B1153,'[4]Cells Huawei 03052026 12h'!$B:$B,'[4]Cells Huawei 03052026 12h'!$T:$T,"")</f>
        <v/>
      </c>
      <c r="AU1153" s="24" t="str">
        <f>_xlfn.XLOOKUP(B1153,'[5]cells down 02052026 8h50'!$B:$B,'[5]cells down 02052026 8h50'!$R:$R,"")</f>
        <v/>
      </c>
      <c r="AV1153" s="24" t="str">
        <f>_xlfn.XLOOKUP(B1153,'[5]cells down 02052026 13h50'!$B:$B,'[5]cells down 02052026 13h50'!$R:$R,"")</f>
        <v/>
      </c>
      <c r="AW1153" s="24" t="str">
        <f>_xlfn.XLOOKUP(B1153,'[5]cells down 02052026 13h50'!$B:$B,'[5]cells down 02052026 13h50'!$R:$R,"")</f>
        <v/>
      </c>
      <c r="AX1153" s="24" t="str">
        <f>_xlfn.XLOOKUP(B1153,'[6]cell downs 03052026 8h40 '!$B:$B,'[6]cell downs 03052026 8h40 '!$R:$R,"")</f>
        <v/>
      </c>
      <c r="AY1153" s="24" t="str">
        <f>_xlfn.XLOOKUP(B1153,'[7]ALL SITES DOWN'!$D:$D,'[7]ALL SITES DOWN'!$J:$J,"")</f>
        <v/>
      </c>
      <c r="AZ1153" s="24" t="str">
        <f>_xlfn.XLOOKUP(B1153,'[8]ALL SITES DOWN'!$D:$D,'[8]ALL SITES DOWN'!$J:$J,"")</f>
        <v/>
      </c>
      <c r="BA1153" s="9" t="str">
        <f>_xlfn.XLOOKUP(B1153,[9]sheet1!$AC:$AC,[9]sheet1!$AF:$AF,"")</f>
        <v/>
      </c>
      <c r="BB1153" s="14" t="s">
        <v>5537</v>
      </c>
      <c r="BC1153" s="14" t="s">
        <v>5537</v>
      </c>
      <c r="BD1153" s="14" t="str">
        <f>_xlfn.XLOOKUP(B1153,'[10]cell downs 18042026 17h'!$B:$B,'[10]cell downs 18042026 17h'!$B:$B,"")</f>
        <v/>
      </c>
      <c r="BE1153" s="14" t="str">
        <f>_xlfn.XLOOKUP(B1153,'[11]Cells Huawei 19042026 15h'!$B:$B,'[11]Cells Huawei 19042026 15h'!$B:$B,"")</f>
        <v/>
      </c>
      <c r="BF1153" s="9" t="str">
        <f>_xlfn.XLOOKUP(B1153,'[12]cells down 19042026 9H40'!$B:$B,'[12]cells down 19042026 9H40'!$B:$B,"")</f>
        <v/>
      </c>
      <c r="BG1153" s="9" t="s">
        <v>3875</v>
      </c>
      <c r="BH1153" s="9" t="s">
        <v>5537</v>
      </c>
    </row>
    <row r="1154" spans="1:60" s="9" customFormat="1" x14ac:dyDescent="0.3">
      <c r="A1154" s="1" t="s">
        <v>2247</v>
      </c>
      <c r="B1154" s="8" t="s">
        <v>2248</v>
      </c>
      <c r="C1154" s="3" t="str">
        <f>_xlfn.XLOOKUP(B1154,'[1]daily break down'!$D:$D,'[1]daily break down'!$E:$E,"")</f>
        <v>Garoua</v>
      </c>
      <c r="D1154" s="1" t="s">
        <v>21</v>
      </c>
      <c r="E1154" s="1" t="s">
        <v>22</v>
      </c>
      <c r="F1154" s="3" t="s">
        <v>23</v>
      </c>
      <c r="G1154" s="1" t="s">
        <v>24</v>
      </c>
      <c r="H1154" s="40" t="str">
        <f>_xlfn.XLOOKUP(B1154,[2]CALCULATION!$B:$B,[2]CALCULATION!$H:$H,"")</f>
        <v>Huawei</v>
      </c>
      <c r="I1154" s="34">
        <v>0</v>
      </c>
      <c r="J1154" s="34">
        <v>1.6773891157510852</v>
      </c>
      <c r="K1154" s="34">
        <v>0</v>
      </c>
      <c r="L1154" s="34">
        <v>1.7793879286482726</v>
      </c>
      <c r="M1154" s="34">
        <v>2.1287057725727889</v>
      </c>
      <c r="N1154" s="34">
        <v>4.9538713534398866</v>
      </c>
      <c r="O1154" s="34">
        <v>1.3200633216620581</v>
      </c>
      <c r="P1154" s="34">
        <v>0</v>
      </c>
      <c r="Q1154" s="34">
        <v>0</v>
      </c>
      <c r="R1154" s="34">
        <v>0</v>
      </c>
      <c r="S1154" s="35">
        <v>0</v>
      </c>
      <c r="T1154" s="35">
        <v>0.21921094759911308</v>
      </c>
      <c r="U1154" s="35">
        <v>0</v>
      </c>
      <c r="V1154" s="35">
        <v>1.0250711262923298</v>
      </c>
      <c r="W1154" s="35">
        <v>0.21921094759911308</v>
      </c>
      <c r="X1154" s="35">
        <v>0</v>
      </c>
      <c r="Y1154" s="35">
        <v>0</v>
      </c>
      <c r="Z1154" s="35">
        <v>0</v>
      </c>
      <c r="AA1154" s="35">
        <v>0</v>
      </c>
      <c r="AB1154" s="35">
        <v>0</v>
      </c>
      <c r="AC1154" s="35">
        <v>0</v>
      </c>
      <c r="AD1154" s="35">
        <v>0</v>
      </c>
      <c r="AE1154" s="58" t="s">
        <v>5560</v>
      </c>
      <c r="AF1154" s="58"/>
      <c r="AG1154" s="57" t="str" cm="1">
        <f t="array" ref="AG1154">IFERROR(_xlfn.IFS(
AI1154="MPR ISSUE","PDH",
AI1154="BSS Hardware Issue","BSS",
AI1154="Sites strategiques, MLL, Pylone, etc.","ENVTECH",
AI1154="AKTIVCO DEFAUT GE &amp; POWER Cabinet","AKTIVCO",
AI1154="AKTIVCO Coupure ENEO &amp; Baisse de tension","AKTIVCO GRID ONLY",
AI1154="Coupure ENEO &amp; Baisse de tension","IHS GRID ONLY",
AI1154="Defaut GE &amp; POWER Cabinet","IHS",
AI1154="Sharing","Partners",
AI1154="Sites strategiques &amp; DataCenter","SST &amp; DC",
AI1154="Exclu","Exclu",
AI1154="SAT","SAT",
AI1154="SPARE-ISSUE","SPARE-ISSUE",
AI1154="Fiber CAmtel","TRANS_FO_CAMTEL",
AI1154="Fiber AOF","Fiber AOF",
AI1154="Projet OCM (HUAWEI)","TRAVAUX-HUAWEI",
AI1154="Projet OCM (NOKIA)","TRAVAUX-NOKIA",
AI1154="ACCESS-ISSUE","ACCESS-ISSUE",
AI1154="Projet OCM (ZTE, NOKIA, autres projets)","TRAVAUX OCM",
AI1154="No root CAuse","No root cause",
AI1154="ODU HS","PDH",
AI1154="IP &amp; VLAN","PDH",
AI1154="Warehouse HUAWEI","SPARE-ISSUE",
AI1154="SPARE-HS","SPARE-ISSUE",
AI1154="Power Telco","BSS",AI1154="no impacts","no impacts"
),"")</f>
        <v>no impacts</v>
      </c>
      <c r="AH1154" s="57" t="str" cm="1">
        <f t="array" ref="AH1154">IFERROR(_xlfn.IFS(
AI1154="MPR ISSUE","TX ISSUE",
AI1154="BSS Hardware Issue","RAN ISSUE",
AI1154="Sites strategiques, MLL, Pylone, etc.","ENVTECH",
AI1154="AKTIVCO DEFAUT GE &amp; POWER Cabinet","POWER ISSUE",
AI1154="AKTIVCO Coupure ENEO &amp; Baisse de tension","POWER ISSUE",
AI1154="Coupure ENEO &amp; Baisse de tension","POWER ISSUE",
AI1154="Defaut GE &amp; POWER Cabinet","POWER ISSUE",
AI1154="Sharing","POWER ISSUE",
AI1154="Sites strategiques &amp; DataCenter","POWER ISSUE",
AI1154="Exclu","Exclu",
AI1154="SAT","TX ISSUE",
AI1154="SPARE-ISSUE","SPARE-ISSUE",
AI1154="Fiber CAmtel","TX ISSUE",
AI1154="Fiber AOF","TX ISSUE",
AI1154="Projet OCM (HUAWEI)","TRAVAUX-HUAWEI",
AI1154="Projet OCM (NOKIA)","TRAVAUX -NOKIA",
AI1154="ACCESS-ISSUE","ACCESS-ISSUE",
AI1154="Projet OCM (ZTE, NOKIA, autres projets)","TRAVAUX OCM",
AI1154="No root CAuse","No root cause",
AI1154="ODU HS","TX ISSUE",
AI1154="IP &amp; VLAN","TX ISSUE",
AI1154="Warehouse HUAWEI","SPARE-ISSUE",
AI1154="SPARE-HS","SPARE-ISSUE",
AI1154="Power Telco","RAN ISSUE",AI1154="no impacts","no impacts"
),"")</f>
        <v>no impacts</v>
      </c>
      <c r="AI1154" s="85" t="s">
        <v>5998</v>
      </c>
      <c r="AJ1154" s="57" t="str" cm="1">
        <f t="array" ref="AJ1154">IFERROR(_xlfn.IFS(
AI1154="MPR ISSUE","ACTIVE",
AI1154="BSS Hardware Issue","ACTIVE",
AI1154="Sites strategiques, MLL, Pylone, etc.","PASSIVE",
AI1154="AKTIVCO DEFAUT GE &amp; POWER Cabinet","PASSIVE",
AI1154="AKTIVCO Coupure ENEO &amp; Baisse de tension","PASSIVE",
AI1154="Coupure ENEO &amp; Baisse de tension","PASSIVE",
AI1154="Defaut GE &amp; POWER Cabinet","PASSIVE",
AI1154="Sharing","PASSIVE",
AI1154="Sites strategiques &amp; DataCenter","PASSIVE",
AI1154="Exclu","Exclu",
AI1154="SAT","ACTIVE",
AI1154="SPARE-ISSUE","SPARE-ISSUE",
AI1154="Fiber CAmtel","ACTIVE",
AI1154="Fiber AOF","ACTIVE",
AI1154="Projet OCM (HUAWEI)","PLANNED WORKS",
AI1154="Projet OCM (NOKIA)","PLANNED WORKS",
AI1154="ACCESS-ISSUE","ACCESS-ISSUE",
AI1154="Projet OCM (ZTE, NOKIA, autres projets)","PLANNED WORKS",
AI1154="No root CAuse","No root cause",
AI1154="ODU HS","ACTIVE",
AI1154="IP &amp; VLAN","ACTIVE",
AI1154="Warehouse HUAWEI","SPARE-ISSUE",
AI1154="SPARE-HS","SPARE-ISSUE",
AI1154="Power Telco","ACTIVE", AI1154="no impacts","no impacts"
),"")</f>
        <v>no impacts</v>
      </c>
      <c r="AK1154" s="23" t="s">
        <v>5537</v>
      </c>
      <c r="AL1154" s="23" t="str">
        <f t="shared" si="31"/>
        <v>NRD_141</v>
      </c>
      <c r="AN1154" s="9" t="s">
        <v>5537</v>
      </c>
      <c r="AO1154" s="23" t="str">
        <f>_xlfn.XLOOKUP(B1154,'INCIDENT-05-03-2026'!E:E,'INCIDENT-05-03-2026'!F:F,"")</f>
        <v/>
      </c>
      <c r="AP1154" s="7" t="s">
        <v>5537</v>
      </c>
      <c r="AQ1154" s="6"/>
      <c r="AR1154" s="7"/>
      <c r="AS1154" s="3" t="str">
        <f>_xlfn.XLOOKUP(B1154,'[3]tt num | region | site id'!$C:$C,'[3]tt num | region | site id'!$Q:$Q,"")</f>
        <v/>
      </c>
      <c r="AT1154" s="24" t="str">
        <f>_xlfn.XLOOKUP(B1154,'[4]Cells Huawei 03052026 12h'!$B:$B,'[4]Cells Huawei 03052026 12h'!$T:$T,"")</f>
        <v/>
      </c>
      <c r="AU1154" s="24" t="str">
        <f>_xlfn.XLOOKUP(B1154,'[5]cells down 02052026 8h50'!$B:$B,'[5]cells down 02052026 8h50'!$R:$R,"")</f>
        <v/>
      </c>
      <c r="AV1154" s="24" t="str">
        <f>_xlfn.XLOOKUP(B1154,'[5]cells down 02052026 13h50'!$B:$B,'[5]cells down 02052026 13h50'!$R:$R,"")</f>
        <v/>
      </c>
      <c r="AW1154" s="24" t="str">
        <f>_xlfn.XLOOKUP(B1154,'[5]cells down 02052026 13h50'!$B:$B,'[5]cells down 02052026 13h50'!$R:$R,"")</f>
        <v/>
      </c>
      <c r="AX1154" s="24" t="str">
        <f>_xlfn.XLOOKUP(B1154,'[6]cell downs 03052026 8h40 '!$B:$B,'[6]cell downs 03052026 8h40 '!$R:$R,"")</f>
        <v/>
      </c>
      <c r="AY1154" s="24" t="str">
        <f>_xlfn.XLOOKUP(B1154,'[7]ALL SITES DOWN'!$D:$D,'[7]ALL SITES DOWN'!$J:$J,"")</f>
        <v/>
      </c>
      <c r="AZ1154" s="24" t="str">
        <f>_xlfn.XLOOKUP(B1154,'[8]ALL SITES DOWN'!$D:$D,'[8]ALL SITES DOWN'!$J:$J,"")</f>
        <v/>
      </c>
      <c r="BA1154" s="9" t="str">
        <f>_xlfn.XLOOKUP(B1154,[9]sheet1!$AC:$AC,[9]sheet1!$AF:$AF,"")</f>
        <v/>
      </c>
      <c r="BB1154" s="14" t="s">
        <v>5537</v>
      </c>
      <c r="BC1154" s="14" t="s">
        <v>5537</v>
      </c>
      <c r="BD1154" s="14" t="str">
        <f>_xlfn.XLOOKUP(B1154,'[10]cell downs 18042026 17h'!$B:$B,'[10]cell downs 18042026 17h'!$B:$B,"")</f>
        <v/>
      </c>
      <c r="BE1154" s="14" t="str">
        <f>_xlfn.XLOOKUP(B1154,'[11]Cells Huawei 19042026 15h'!$B:$B,'[11]Cells Huawei 19042026 15h'!$B:$B,"")</f>
        <v/>
      </c>
      <c r="BF1154" s="9" t="str">
        <f>_xlfn.XLOOKUP(B1154,'[12]cells down 19042026 9H40'!$B:$B,'[12]cells down 19042026 9H40'!$B:$B,"")</f>
        <v/>
      </c>
      <c r="BG1154" s="9" t="s">
        <v>5537</v>
      </c>
      <c r="BH1154" s="9" t="s">
        <v>5537</v>
      </c>
    </row>
    <row r="1155" spans="1:60" s="9" customFormat="1" x14ac:dyDescent="0.3">
      <c r="A1155" s="1" t="s">
        <v>3016</v>
      </c>
      <c r="B1155" s="8" t="s">
        <v>3017</v>
      </c>
      <c r="C1155" s="3" t="str">
        <f>_xlfn.XLOOKUP(B1155,'[1]daily break down'!$D:$D,'[1]daily break down'!$E:$E,"")</f>
        <v>EXTREME-NORD</v>
      </c>
      <c r="D1155" s="1" t="s">
        <v>11</v>
      </c>
      <c r="E1155" s="1" t="s">
        <v>12</v>
      </c>
      <c r="F1155" s="3" t="s">
        <v>55</v>
      </c>
      <c r="G1155" s="1" t="s">
        <v>185</v>
      </c>
      <c r="H1155" s="40" t="str">
        <f>_xlfn.XLOOKUP(B1155,[2]CALCULATION!$B:$B,[2]CALCULATION!$H:$H,"")</f>
        <v>Huawei</v>
      </c>
      <c r="I1155" s="34">
        <v>0</v>
      </c>
      <c r="J1155" s="34">
        <v>0</v>
      </c>
      <c r="K1155" s="34">
        <v>0</v>
      </c>
      <c r="L1155" s="34">
        <v>0</v>
      </c>
      <c r="M1155" s="34">
        <v>1.0701046990437544E-3</v>
      </c>
      <c r="N1155" s="34">
        <v>0.10567283903057074</v>
      </c>
      <c r="O1155" s="34">
        <v>0.43860024598140024</v>
      </c>
      <c r="P1155" s="34">
        <v>0.18013429100569864</v>
      </c>
      <c r="Q1155" s="34">
        <v>0</v>
      </c>
      <c r="R1155" s="34">
        <v>0</v>
      </c>
      <c r="S1155" s="35">
        <v>0</v>
      </c>
      <c r="T1155" s="35">
        <v>0.19049647150810567</v>
      </c>
      <c r="U1155" s="35">
        <v>0</v>
      </c>
      <c r="V1155" s="35">
        <v>0</v>
      </c>
      <c r="W1155" s="35">
        <v>0.1904964715081057</v>
      </c>
      <c r="X1155" s="35">
        <v>0</v>
      </c>
      <c r="Y1155" s="35">
        <v>0</v>
      </c>
      <c r="Z1155" s="35">
        <v>0</v>
      </c>
      <c r="AA1155" s="35">
        <v>0</v>
      </c>
      <c r="AB1155" s="35">
        <v>0</v>
      </c>
      <c r="AC1155" s="35">
        <v>0</v>
      </c>
      <c r="AD1155" s="35">
        <v>0</v>
      </c>
      <c r="AE1155" s="58" t="s">
        <v>5603</v>
      </c>
      <c r="AF1155" s="58"/>
      <c r="AG1155" s="57" t="str" cm="1">
        <f t="array" ref="AG1155">IFERROR(_xlfn.IFS(
AI1155="MPR ISSUE","PDH",
AI1155="BSS Hardware Issue","BSS",
AI1155="Sites strategiques, MLL, Pylone, etc.","ENVTECH",
AI1155="AKTIVCO DEFAUT GE &amp; POWER Cabinet","AKTIVCO",
AI1155="AKTIVCO Coupure ENEO &amp; Baisse de tension","AKTIVCO GRID ONLY",
AI1155="Coupure ENEO &amp; Baisse de tension","IHS GRID ONLY",
AI1155="Defaut GE &amp; POWER Cabinet","IHS",
AI1155="Sharing","Partners",
AI1155="Sites strategiques &amp; DataCenter","SST &amp; DC",
AI1155="Exclu","Exclu",
AI1155="SAT","SAT",
AI1155="SPARE-ISSUE","SPARE-ISSUE",
AI1155="Fiber CAmtel","TRANS_FO_CAMTEL",
AI1155="Fiber AOF","Fiber AOF",
AI1155="Projet OCM (HUAWEI)","TRAVAUX-HUAWEI",
AI1155="Projet OCM (NOKIA)","TRAVAUX-NOKIA",
AI1155="ACCESS-ISSUE","ACCESS-ISSUE",
AI1155="Projet OCM (ZTE, NOKIA, autres projets)","TRAVAUX OCM",
AI1155="No root CAuse","No root cause",
AI1155="ODU HS","PDH",
AI1155="IP &amp; VLAN","PDH",
AI1155="Warehouse HUAWEI","SPARE-ISSUE",
AI1155="SPARE-HS","SPARE-ISSUE",
AI1155="Power Telco","BSS",AI1155="no impacts","no impacts"
),"")</f>
        <v>no impacts</v>
      </c>
      <c r="AH1155" s="57" t="str" cm="1">
        <f t="array" ref="AH1155">IFERROR(_xlfn.IFS(
AI1155="MPR ISSUE","TX ISSUE",
AI1155="BSS Hardware Issue","RAN ISSUE",
AI1155="Sites strategiques, MLL, Pylone, etc.","ENVTECH",
AI1155="AKTIVCO DEFAUT GE &amp; POWER Cabinet","POWER ISSUE",
AI1155="AKTIVCO Coupure ENEO &amp; Baisse de tension","POWER ISSUE",
AI1155="Coupure ENEO &amp; Baisse de tension","POWER ISSUE",
AI1155="Defaut GE &amp; POWER Cabinet","POWER ISSUE",
AI1155="Sharing","POWER ISSUE",
AI1155="Sites strategiques &amp; DataCenter","POWER ISSUE",
AI1155="Exclu","Exclu",
AI1155="SAT","TX ISSUE",
AI1155="SPARE-ISSUE","SPARE-ISSUE",
AI1155="Fiber CAmtel","TX ISSUE",
AI1155="Fiber AOF","TX ISSUE",
AI1155="Projet OCM (HUAWEI)","TRAVAUX-HUAWEI",
AI1155="Projet OCM (NOKIA)","TRAVAUX -NOKIA",
AI1155="ACCESS-ISSUE","ACCESS-ISSUE",
AI1155="Projet OCM (ZTE, NOKIA, autres projets)","TRAVAUX OCM",
AI1155="No root CAuse","No root cause",
AI1155="ODU HS","TX ISSUE",
AI1155="IP &amp; VLAN","TX ISSUE",
AI1155="Warehouse HUAWEI","SPARE-ISSUE",
AI1155="SPARE-HS","SPARE-ISSUE",
AI1155="Power Telco","RAN ISSUE",AI1155="no impacts","no impacts"
),"")</f>
        <v>no impacts</v>
      </c>
      <c r="AI1155" s="85" t="s">
        <v>5998</v>
      </c>
      <c r="AJ1155" s="57" t="str" cm="1">
        <f t="array" ref="AJ1155">IFERROR(_xlfn.IFS(
AI1155="MPR ISSUE","ACTIVE",
AI1155="BSS Hardware Issue","ACTIVE",
AI1155="Sites strategiques, MLL, Pylone, etc.","PASSIVE",
AI1155="AKTIVCO DEFAUT GE &amp; POWER Cabinet","PASSIVE",
AI1155="AKTIVCO Coupure ENEO &amp; Baisse de tension","PASSIVE",
AI1155="Coupure ENEO &amp; Baisse de tension","PASSIVE",
AI1155="Defaut GE &amp; POWER Cabinet","PASSIVE",
AI1155="Sharing","PASSIVE",
AI1155="Sites strategiques &amp; DataCenter","PASSIVE",
AI1155="Exclu","Exclu",
AI1155="SAT","ACTIVE",
AI1155="SPARE-ISSUE","SPARE-ISSUE",
AI1155="Fiber CAmtel","ACTIVE",
AI1155="Fiber AOF","ACTIVE",
AI1155="Projet OCM (HUAWEI)","PLANNED WORKS",
AI1155="Projet OCM (NOKIA)","PLANNED WORKS",
AI1155="ACCESS-ISSUE","ACCESS-ISSUE",
AI1155="Projet OCM (ZTE, NOKIA, autres projets)","PLANNED WORKS",
AI1155="No root CAuse","No root cause",
AI1155="ODU HS","ACTIVE",
AI1155="IP &amp; VLAN","ACTIVE",
AI1155="Warehouse HUAWEI","SPARE-ISSUE",
AI1155="SPARE-HS","SPARE-ISSUE",
AI1155="Power Telco","ACTIVE", AI1155="no impacts","no impacts"
),"")</f>
        <v>no impacts</v>
      </c>
      <c r="AK1155" s="23" t="s">
        <v>5537</v>
      </c>
      <c r="AL1155" s="23" t="str">
        <f t="shared" si="31"/>
        <v>EXN_094</v>
      </c>
      <c r="AN1155" s="9" t="s">
        <v>5537</v>
      </c>
      <c r="AO1155" s="23" t="str">
        <f>_xlfn.XLOOKUP(B1155,'INCIDENT-05-03-2026'!E:E,'INCIDENT-05-03-2026'!F:F,"")</f>
        <v/>
      </c>
      <c r="AP1155" s="7" t="s">
        <v>5537</v>
      </c>
      <c r="AQ1155" s="6"/>
      <c r="AR1155" s="7"/>
      <c r="AS1155" s="3" t="str">
        <f>_xlfn.XLOOKUP(B1155,'[3]tt num | region | site id'!$C:$C,'[3]tt num | region | site id'!$Q:$Q,"")</f>
        <v/>
      </c>
      <c r="AT1155" s="24" t="str">
        <f>_xlfn.XLOOKUP(B1155,'[4]Cells Huawei 03052026 12h'!$B:$B,'[4]Cells Huawei 03052026 12h'!$T:$T,"")</f>
        <v/>
      </c>
      <c r="AU1155" s="24" t="str">
        <f>_xlfn.XLOOKUP(B1155,'[5]cells down 02052026 8h50'!$B:$B,'[5]cells down 02052026 8h50'!$R:$R,"")</f>
        <v/>
      </c>
      <c r="AV1155" s="24" t="str">
        <f>_xlfn.XLOOKUP(B1155,'[5]cells down 02052026 13h50'!$B:$B,'[5]cells down 02052026 13h50'!$R:$R,"")</f>
        <v/>
      </c>
      <c r="AW1155" s="24" t="str">
        <f>_xlfn.XLOOKUP(B1155,'[5]cells down 02052026 13h50'!$B:$B,'[5]cells down 02052026 13h50'!$R:$R,"")</f>
        <v/>
      </c>
      <c r="AX1155" s="24" t="str">
        <f>_xlfn.XLOOKUP(B1155,'[6]cell downs 03052026 8h40 '!$B:$B,'[6]cell downs 03052026 8h40 '!$R:$R,"")</f>
        <v/>
      </c>
      <c r="AY1155" s="24" t="str">
        <f>_xlfn.XLOOKUP(B1155,'[7]ALL SITES DOWN'!$D:$D,'[7]ALL SITES DOWN'!$J:$J,"")</f>
        <v/>
      </c>
      <c r="AZ1155" s="24" t="str">
        <f>_xlfn.XLOOKUP(B1155,'[8]ALL SITES DOWN'!$D:$D,'[8]ALL SITES DOWN'!$J:$J,"")</f>
        <v/>
      </c>
      <c r="BA1155" s="9" t="str">
        <f>_xlfn.XLOOKUP(B1155,[9]sheet1!$AC:$AC,[9]sheet1!$AF:$AF,"")</f>
        <v/>
      </c>
      <c r="BB1155" s="14" t="s">
        <v>5537</v>
      </c>
      <c r="BC1155" s="14" t="s">
        <v>5537</v>
      </c>
      <c r="BD1155" s="14" t="str">
        <f>_xlfn.XLOOKUP(B1155,'[10]cell downs 18042026 17h'!$B:$B,'[10]cell downs 18042026 17h'!$B:$B,"")</f>
        <v/>
      </c>
      <c r="BE1155" s="14" t="str">
        <f>_xlfn.XLOOKUP(B1155,'[11]Cells Huawei 19042026 15h'!$B:$B,'[11]Cells Huawei 19042026 15h'!$B:$B,"")</f>
        <v/>
      </c>
      <c r="BF1155" s="9" t="str">
        <f>_xlfn.XLOOKUP(B1155,'[12]cells down 19042026 9H40'!$B:$B,'[12]cells down 19042026 9H40'!$B:$B,"")</f>
        <v/>
      </c>
      <c r="BG1155" s="9" t="s">
        <v>3017</v>
      </c>
      <c r="BH1155" s="9" t="s">
        <v>12</v>
      </c>
    </row>
    <row r="1156" spans="1:60" s="9" customFormat="1" x14ac:dyDescent="0.3">
      <c r="A1156" s="1" t="s">
        <v>2921</v>
      </c>
      <c r="B1156" s="8" t="s">
        <v>2922</v>
      </c>
      <c r="C1156" s="3" t="str">
        <f>_xlfn.XLOOKUP(B1156,'[1]daily break down'!$D:$D,'[1]daily break down'!$E:$E,"")</f>
        <v>Maroua</v>
      </c>
      <c r="D1156" s="1" t="s">
        <v>11</v>
      </c>
      <c r="E1156" s="1" t="s">
        <v>12</v>
      </c>
      <c r="F1156" s="3" t="s">
        <v>55</v>
      </c>
      <c r="G1156" s="1" t="s">
        <v>84</v>
      </c>
      <c r="H1156" s="40" t="str">
        <f>_xlfn.XLOOKUP(B1156,[2]CALCULATION!$B:$B,[2]CALCULATION!$H:$H,"")</f>
        <v>Huawei</v>
      </c>
      <c r="I1156" s="34">
        <v>0.27136071659917876</v>
      </c>
      <c r="J1156" s="34">
        <v>0.69431959889622274</v>
      </c>
      <c r="K1156" s="34">
        <v>0</v>
      </c>
      <c r="L1156" s="34">
        <v>0</v>
      </c>
      <c r="M1156" s="34">
        <v>0</v>
      </c>
      <c r="N1156" s="34">
        <v>0</v>
      </c>
      <c r="O1156" s="34">
        <v>0</v>
      </c>
      <c r="P1156" s="34">
        <v>0</v>
      </c>
      <c r="Q1156" s="34">
        <v>0</v>
      </c>
      <c r="R1156" s="34">
        <v>0</v>
      </c>
      <c r="S1156" s="35">
        <v>0</v>
      </c>
      <c r="T1156" s="35">
        <v>0.18646574380837422</v>
      </c>
      <c r="U1156" s="35">
        <v>0</v>
      </c>
      <c r="V1156" s="35">
        <v>0</v>
      </c>
      <c r="W1156" s="35">
        <v>0.18646574380837422</v>
      </c>
      <c r="X1156" s="35">
        <v>0</v>
      </c>
      <c r="Y1156" s="35">
        <v>0</v>
      </c>
      <c r="Z1156" s="35">
        <v>0</v>
      </c>
      <c r="AA1156" s="35">
        <v>0</v>
      </c>
      <c r="AB1156" s="35">
        <v>0</v>
      </c>
      <c r="AC1156" s="35">
        <v>0</v>
      </c>
      <c r="AD1156" s="35">
        <v>0</v>
      </c>
      <c r="AE1156" s="58" t="s">
        <v>5560</v>
      </c>
      <c r="AF1156" s="58"/>
      <c r="AG1156" s="57" t="str" cm="1">
        <f t="array" ref="AG1156">IFERROR(_xlfn.IFS(
AI1156="MPR ISSUE","PDH",
AI1156="BSS Hardware Issue","BSS",
AI1156="Sites strategiques, MLL, Pylone, etc.","ENVTECH",
AI1156="AKTIVCO DEFAUT GE &amp; POWER Cabinet","AKTIVCO",
AI1156="AKTIVCO Coupure ENEO &amp; Baisse de tension","AKTIVCO GRID ONLY",
AI1156="Coupure ENEO &amp; Baisse de tension","IHS GRID ONLY",
AI1156="Defaut GE &amp; POWER Cabinet","IHS",
AI1156="Sharing","Partners",
AI1156="Sites strategiques &amp; DataCenter","SST &amp; DC",
AI1156="Exclu","Exclu",
AI1156="SAT","SAT",
AI1156="SPARE-ISSUE","SPARE-ISSUE",
AI1156="Fiber CAmtel","TRANS_FO_CAMTEL",
AI1156="Fiber AOF","Fiber AOF",
AI1156="Projet OCM (HUAWEI)","TRAVAUX-HUAWEI",
AI1156="Projet OCM (NOKIA)","TRAVAUX-NOKIA",
AI1156="ACCESS-ISSUE","ACCESS-ISSUE",
AI1156="Projet OCM (ZTE, NOKIA, autres projets)","TRAVAUX OCM",
AI1156="No root CAuse","No root cause",
AI1156="ODU HS","PDH",
AI1156="IP &amp; VLAN","PDH",
AI1156="Warehouse HUAWEI","SPARE-ISSUE",
AI1156="SPARE-HS","SPARE-ISSUE",
AI1156="Power Telco","BSS",AI1156="no impacts","no impacts"
),"")</f>
        <v>no impacts</v>
      </c>
      <c r="AH1156" s="57" t="str" cm="1">
        <f t="array" ref="AH1156">IFERROR(_xlfn.IFS(
AI1156="MPR ISSUE","TX ISSUE",
AI1156="BSS Hardware Issue","RAN ISSUE",
AI1156="Sites strategiques, MLL, Pylone, etc.","ENVTECH",
AI1156="AKTIVCO DEFAUT GE &amp; POWER Cabinet","POWER ISSUE",
AI1156="AKTIVCO Coupure ENEO &amp; Baisse de tension","POWER ISSUE",
AI1156="Coupure ENEO &amp; Baisse de tension","POWER ISSUE",
AI1156="Defaut GE &amp; POWER Cabinet","POWER ISSUE",
AI1156="Sharing","POWER ISSUE",
AI1156="Sites strategiques &amp; DataCenter","POWER ISSUE",
AI1156="Exclu","Exclu",
AI1156="SAT","TX ISSUE",
AI1156="SPARE-ISSUE","SPARE-ISSUE",
AI1156="Fiber CAmtel","TX ISSUE",
AI1156="Fiber AOF","TX ISSUE",
AI1156="Projet OCM (HUAWEI)","TRAVAUX-HUAWEI",
AI1156="Projet OCM (NOKIA)","TRAVAUX -NOKIA",
AI1156="ACCESS-ISSUE","ACCESS-ISSUE",
AI1156="Projet OCM (ZTE, NOKIA, autres projets)","TRAVAUX OCM",
AI1156="No root CAuse","No root cause",
AI1156="ODU HS","TX ISSUE",
AI1156="IP &amp; VLAN","TX ISSUE",
AI1156="Warehouse HUAWEI","SPARE-ISSUE",
AI1156="SPARE-HS","SPARE-ISSUE",
AI1156="Power Telco","RAN ISSUE",AI1156="no impacts","no impacts"
),"")</f>
        <v>no impacts</v>
      </c>
      <c r="AI1156" s="85" t="s">
        <v>5998</v>
      </c>
      <c r="AJ1156" s="57" t="str" cm="1">
        <f t="array" ref="AJ1156">IFERROR(_xlfn.IFS(
AI1156="MPR ISSUE","ACTIVE",
AI1156="BSS Hardware Issue","ACTIVE",
AI1156="Sites strategiques, MLL, Pylone, etc.","PASSIVE",
AI1156="AKTIVCO DEFAUT GE &amp; POWER Cabinet","PASSIVE",
AI1156="AKTIVCO Coupure ENEO &amp; Baisse de tension","PASSIVE",
AI1156="Coupure ENEO &amp; Baisse de tension","PASSIVE",
AI1156="Defaut GE &amp; POWER Cabinet","PASSIVE",
AI1156="Sharing","PASSIVE",
AI1156="Sites strategiques &amp; DataCenter","PASSIVE",
AI1156="Exclu","Exclu",
AI1156="SAT","ACTIVE",
AI1156="SPARE-ISSUE","SPARE-ISSUE",
AI1156="Fiber CAmtel","ACTIVE",
AI1156="Fiber AOF","ACTIVE",
AI1156="Projet OCM (HUAWEI)","PLANNED WORKS",
AI1156="Projet OCM (NOKIA)","PLANNED WORKS",
AI1156="ACCESS-ISSUE","ACCESS-ISSUE",
AI1156="Projet OCM (ZTE, NOKIA, autres projets)","PLANNED WORKS",
AI1156="No root CAuse","No root cause",
AI1156="ODU HS","ACTIVE",
AI1156="IP &amp; VLAN","ACTIVE",
AI1156="Warehouse HUAWEI","SPARE-ISSUE",
AI1156="SPARE-HS","SPARE-ISSUE",
AI1156="Power Telco","ACTIVE", AI1156="no impacts","no impacts"
),"")</f>
        <v>no impacts</v>
      </c>
      <c r="AK1156" s="23" t="s">
        <v>5537</v>
      </c>
      <c r="AL1156" s="23" t="str">
        <f t="shared" si="31"/>
        <v>EXN_053</v>
      </c>
      <c r="AN1156" s="9" t="s">
        <v>5537</v>
      </c>
      <c r="AO1156" s="23" t="str">
        <f>_xlfn.XLOOKUP(B1156,'INCIDENT-05-03-2026'!E:E,'INCIDENT-05-03-2026'!F:F,"")</f>
        <v/>
      </c>
      <c r="AP1156" s="7" t="s">
        <v>5537</v>
      </c>
      <c r="AQ1156" s="6"/>
      <c r="AR1156" s="7"/>
      <c r="AS1156" s="3" t="str">
        <f>_xlfn.XLOOKUP(B1156,'[3]tt num | region | site id'!$C:$C,'[3]tt num | region | site id'!$Q:$Q,"")</f>
        <v/>
      </c>
      <c r="AT1156" s="24" t="str">
        <f>_xlfn.XLOOKUP(B1156,'[4]Cells Huawei 03052026 12h'!$B:$B,'[4]Cells Huawei 03052026 12h'!$T:$T,"")</f>
        <v/>
      </c>
      <c r="AU1156" s="24" t="str">
        <f>_xlfn.XLOOKUP(B1156,'[5]cells down 02052026 8h50'!$B:$B,'[5]cells down 02052026 8h50'!$R:$R,"")</f>
        <v/>
      </c>
      <c r="AV1156" s="24" t="str">
        <f>_xlfn.XLOOKUP(B1156,'[5]cells down 02052026 13h50'!$B:$B,'[5]cells down 02052026 13h50'!$R:$R,"")</f>
        <v/>
      </c>
      <c r="AW1156" s="24" t="str">
        <f>_xlfn.XLOOKUP(B1156,'[5]cells down 02052026 13h50'!$B:$B,'[5]cells down 02052026 13h50'!$R:$R,"")</f>
        <v/>
      </c>
      <c r="AX1156" s="24" t="str">
        <f>_xlfn.XLOOKUP(B1156,'[6]cell downs 03052026 8h40 '!$B:$B,'[6]cell downs 03052026 8h40 '!$R:$R,"")</f>
        <v/>
      </c>
      <c r="AY1156" s="24" t="str">
        <f>_xlfn.XLOOKUP(B1156,'[7]ALL SITES DOWN'!$D:$D,'[7]ALL SITES DOWN'!$J:$J,"")</f>
        <v/>
      </c>
      <c r="AZ1156" s="24" t="str">
        <f>_xlfn.XLOOKUP(B1156,'[8]ALL SITES DOWN'!$D:$D,'[8]ALL SITES DOWN'!$J:$J,"")</f>
        <v/>
      </c>
      <c r="BA1156" s="9" t="str">
        <f>_xlfn.XLOOKUP(B1156,[9]sheet1!$AC:$AC,[9]sheet1!$AF:$AF,"")</f>
        <v/>
      </c>
      <c r="BB1156" s="14" t="s">
        <v>5537</v>
      </c>
      <c r="BC1156" s="14" t="s">
        <v>5537</v>
      </c>
      <c r="BD1156" s="14" t="str">
        <f>_xlfn.XLOOKUP(B1156,'[10]cell downs 18042026 17h'!$B:$B,'[10]cell downs 18042026 17h'!$B:$B,"")</f>
        <v/>
      </c>
      <c r="BE1156" s="14" t="str">
        <f>_xlfn.XLOOKUP(B1156,'[11]Cells Huawei 19042026 15h'!$B:$B,'[11]Cells Huawei 19042026 15h'!$B:$B,"")</f>
        <v/>
      </c>
      <c r="BF1156" s="9" t="str">
        <f>_xlfn.XLOOKUP(B1156,'[12]cells down 19042026 9H40'!$B:$B,'[12]cells down 19042026 9H40'!$B:$B,"")</f>
        <v/>
      </c>
      <c r="BG1156" s="9" t="s">
        <v>2922</v>
      </c>
      <c r="BH1156" s="9" t="s">
        <v>12</v>
      </c>
    </row>
    <row r="1157" spans="1:60" s="9" customFormat="1" x14ac:dyDescent="0.3">
      <c r="A1157" s="1" t="s">
        <v>4096</v>
      </c>
      <c r="B1157" s="8" t="s">
        <v>4097</v>
      </c>
      <c r="C1157" s="3" t="str">
        <f>_xlfn.XLOOKUP(B1157,'[1]daily break down'!$D:$D,'[1]daily break down'!$E:$E,"")</f>
        <v>SUD-OUEST</v>
      </c>
      <c r="D1157" s="1" t="s">
        <v>11</v>
      </c>
      <c r="E1157" s="1" t="s">
        <v>12</v>
      </c>
      <c r="F1157" s="3" t="s">
        <v>13</v>
      </c>
      <c r="G1157" s="1" t="s">
        <v>3459</v>
      </c>
      <c r="H1157" s="40" t="str">
        <f>_xlfn.XLOOKUP(B1157,[2]CALCULATION!$B:$B,[2]CALCULATION!$H:$H,"")</f>
        <v>HUAWEI</v>
      </c>
      <c r="I1157" s="34">
        <v>0</v>
      </c>
      <c r="J1157" s="34">
        <v>0</v>
      </c>
      <c r="K1157" s="34">
        <v>0</v>
      </c>
      <c r="L1157" s="34">
        <v>0</v>
      </c>
      <c r="M1157" s="34">
        <v>0</v>
      </c>
      <c r="N1157" s="34">
        <v>0</v>
      </c>
      <c r="O1157" s="34">
        <v>0</v>
      </c>
      <c r="P1157" s="34">
        <v>0</v>
      </c>
      <c r="Q1157" s="34">
        <v>0</v>
      </c>
      <c r="R1157" s="34">
        <v>0</v>
      </c>
      <c r="S1157" s="35">
        <v>0</v>
      </c>
      <c r="T1157" s="35">
        <v>0</v>
      </c>
      <c r="U1157" s="35">
        <v>0</v>
      </c>
      <c r="V1157" s="35">
        <v>0</v>
      </c>
      <c r="W1157" s="35">
        <v>0.18405800823552576</v>
      </c>
      <c r="X1157" s="35">
        <v>0</v>
      </c>
      <c r="Y1157" s="35">
        <v>0</v>
      </c>
      <c r="Z1157" s="35">
        <v>0</v>
      </c>
      <c r="AA1157" s="35">
        <v>0</v>
      </c>
      <c r="AB1157" s="35">
        <v>0</v>
      </c>
      <c r="AC1157" s="35">
        <v>0</v>
      </c>
      <c r="AD1157" s="35">
        <v>0</v>
      </c>
      <c r="AE1157" s="58" t="s">
        <v>5603</v>
      </c>
      <c r="AF1157" s="58"/>
      <c r="AG1157" s="57" t="str" cm="1">
        <f t="array" ref="AG1157">IFERROR(_xlfn.IFS(
AI1157="MPR ISSUE","PDH",
AI1157="BSS Hardware Issue","BSS",
AI1157="Sites strategiques, MLL, Pylone, etc.","ENVTECH",
AI1157="AKTIVCO DEFAUT GE &amp; POWER Cabinet","AKTIVCO",
AI1157="AKTIVCO Coupure ENEO &amp; Baisse de tension","AKTIVCO GRID ONLY",
AI1157="Coupure ENEO &amp; Baisse de tension","IHS GRID ONLY",
AI1157="Defaut GE &amp; POWER Cabinet","IHS",
AI1157="Sharing","Partners",
AI1157="Sites strategiques &amp; DataCenter","SST &amp; DC",
AI1157="Exclu","Exclu",
AI1157="SAT","SAT",
AI1157="SPARE-ISSUE","SPARE-ISSUE",
AI1157="Fiber CAmtel","TRANS_FO_CAMTEL",
AI1157="Fiber AOF","Fiber AOF",
AI1157="Projet OCM (HUAWEI)","TRAVAUX-HUAWEI",
AI1157="Projet OCM (NOKIA)","TRAVAUX-NOKIA",
AI1157="ACCESS-ISSUE","ACCESS-ISSUE",
AI1157="Projet OCM (ZTE, NOKIA, autres projets)","TRAVAUX OCM",
AI1157="No root CAuse","No root cause",
AI1157="ODU HS","PDH",
AI1157="IP &amp; VLAN","PDH",
AI1157="Warehouse HUAWEI","SPARE-ISSUE",
AI1157="SPARE-HS","SPARE-ISSUE",
AI1157="Power Telco","BSS",AI1157="no impacts","no impacts"
),"")</f>
        <v>no impacts</v>
      </c>
      <c r="AH1157" s="57" t="str" cm="1">
        <f t="array" ref="AH1157">IFERROR(_xlfn.IFS(
AI1157="MPR ISSUE","TX ISSUE",
AI1157="BSS Hardware Issue","RAN ISSUE",
AI1157="Sites strategiques, MLL, Pylone, etc.","ENVTECH",
AI1157="AKTIVCO DEFAUT GE &amp; POWER Cabinet","POWER ISSUE",
AI1157="AKTIVCO Coupure ENEO &amp; Baisse de tension","POWER ISSUE",
AI1157="Coupure ENEO &amp; Baisse de tension","POWER ISSUE",
AI1157="Defaut GE &amp; POWER Cabinet","POWER ISSUE",
AI1157="Sharing","POWER ISSUE",
AI1157="Sites strategiques &amp; DataCenter","POWER ISSUE",
AI1157="Exclu","Exclu",
AI1157="SAT","TX ISSUE",
AI1157="SPARE-ISSUE","SPARE-ISSUE",
AI1157="Fiber CAmtel","TX ISSUE",
AI1157="Fiber AOF","TX ISSUE",
AI1157="Projet OCM (HUAWEI)","TRAVAUX-HUAWEI",
AI1157="Projet OCM (NOKIA)","TRAVAUX -NOKIA",
AI1157="ACCESS-ISSUE","ACCESS-ISSUE",
AI1157="Projet OCM (ZTE, NOKIA, autres projets)","TRAVAUX OCM",
AI1157="No root CAuse","No root cause",
AI1157="ODU HS","TX ISSUE",
AI1157="IP &amp; VLAN","TX ISSUE",
AI1157="Warehouse HUAWEI","SPARE-ISSUE",
AI1157="SPARE-HS","SPARE-ISSUE",
AI1157="Power Telco","RAN ISSUE",AI1157="no impacts","no impacts"
),"")</f>
        <v>no impacts</v>
      </c>
      <c r="AI1157" s="85" t="s">
        <v>5998</v>
      </c>
      <c r="AJ1157" s="57" t="str" cm="1">
        <f t="array" ref="AJ1157">IFERROR(_xlfn.IFS(
AI1157="MPR ISSUE","ACTIVE",
AI1157="BSS Hardware Issue","ACTIVE",
AI1157="Sites strategiques, MLL, Pylone, etc.","PASSIVE",
AI1157="AKTIVCO DEFAUT GE &amp; POWER Cabinet","PASSIVE",
AI1157="AKTIVCO Coupure ENEO &amp; Baisse de tension","PASSIVE",
AI1157="Coupure ENEO &amp; Baisse de tension","PASSIVE",
AI1157="Defaut GE &amp; POWER Cabinet","PASSIVE",
AI1157="Sharing","PASSIVE",
AI1157="Sites strategiques &amp; DataCenter","PASSIVE",
AI1157="Exclu","Exclu",
AI1157="SAT","ACTIVE",
AI1157="SPARE-ISSUE","SPARE-ISSUE",
AI1157="Fiber CAmtel","ACTIVE",
AI1157="Fiber AOF","ACTIVE",
AI1157="Projet OCM (HUAWEI)","PLANNED WORKS",
AI1157="Projet OCM (NOKIA)","PLANNED WORKS",
AI1157="ACCESS-ISSUE","ACCESS-ISSUE",
AI1157="Projet OCM (ZTE, NOKIA, autres projets)","PLANNED WORKS",
AI1157="No root CAuse","No root cause",
AI1157="ODU HS","ACTIVE",
AI1157="IP &amp; VLAN","ACTIVE",
AI1157="Warehouse HUAWEI","SPARE-ISSUE",
AI1157="SPARE-HS","SPARE-ISSUE",
AI1157="Power Telco","ACTIVE", AI1157="no impacts","no impacts"
),"")</f>
        <v>no impacts</v>
      </c>
      <c r="AK1157" s="23" t="s">
        <v>5537</v>
      </c>
      <c r="AL1157" s="23" t="str">
        <f t="shared" si="31"/>
        <v>SUO_105</v>
      </c>
      <c r="AN1157" s="9" t="s">
        <v>5537</v>
      </c>
      <c r="AO1157" s="23" t="str">
        <f>_xlfn.XLOOKUP(B1157,'INCIDENT-05-03-2026'!E:E,'INCIDENT-05-03-2026'!F:F,"")</f>
        <v/>
      </c>
      <c r="AP1157" s="7" t="s">
        <v>5537</v>
      </c>
      <c r="AQ1157" s="6"/>
      <c r="AR1157" s="7"/>
      <c r="AS1157" s="3" t="str">
        <f>_xlfn.XLOOKUP(B1157,'[3]tt num | region | site id'!$C:$C,'[3]tt num | region | site id'!$Q:$Q,"")</f>
        <v/>
      </c>
      <c r="AT1157" s="24" t="str">
        <f>_xlfn.XLOOKUP(B1157,'[4]Cells Huawei 03052026 12h'!$B:$B,'[4]Cells Huawei 03052026 12h'!$T:$T,"")</f>
        <v/>
      </c>
      <c r="AU1157" s="24" t="str">
        <f>_xlfn.XLOOKUP(B1157,'[5]cells down 02052026 8h50'!$B:$B,'[5]cells down 02052026 8h50'!$R:$R,"")</f>
        <v/>
      </c>
      <c r="AV1157" s="24" t="str">
        <f>_xlfn.XLOOKUP(B1157,'[5]cells down 02052026 13h50'!$B:$B,'[5]cells down 02052026 13h50'!$R:$R,"")</f>
        <v/>
      </c>
      <c r="AW1157" s="24" t="str">
        <f>_xlfn.XLOOKUP(B1157,'[5]cells down 02052026 13h50'!$B:$B,'[5]cells down 02052026 13h50'!$R:$R,"")</f>
        <v/>
      </c>
      <c r="AX1157" s="24" t="str">
        <f>_xlfn.XLOOKUP(B1157,'[6]cell downs 03052026 8h40 '!$B:$B,'[6]cell downs 03052026 8h40 '!$R:$R,"")</f>
        <v/>
      </c>
      <c r="AY1157" s="24" t="str">
        <f>_xlfn.XLOOKUP(B1157,'[7]ALL SITES DOWN'!$D:$D,'[7]ALL SITES DOWN'!$J:$J,"")</f>
        <v/>
      </c>
      <c r="AZ1157" s="24" t="str">
        <f>_xlfn.XLOOKUP(B1157,'[8]ALL SITES DOWN'!$D:$D,'[8]ALL SITES DOWN'!$J:$J,"")</f>
        <v/>
      </c>
      <c r="BA1157" s="9" t="str">
        <f>_xlfn.XLOOKUP(B1157,[9]sheet1!$AC:$AC,[9]sheet1!$AF:$AF,"")</f>
        <v/>
      </c>
      <c r="BB1157" s="14" t="s">
        <v>5537</v>
      </c>
      <c r="BC1157" s="14" t="s">
        <v>5537</v>
      </c>
      <c r="BD1157" s="14" t="str">
        <f>_xlfn.XLOOKUP(B1157,'[10]cell downs 18042026 17h'!$B:$B,'[10]cell downs 18042026 17h'!$B:$B,"")</f>
        <v/>
      </c>
      <c r="BE1157" s="14" t="str">
        <f>_xlfn.XLOOKUP(B1157,'[11]Cells Huawei 19042026 15h'!$B:$B,'[11]Cells Huawei 19042026 15h'!$B:$B,"")</f>
        <v/>
      </c>
      <c r="BF1157" s="9" t="str">
        <f>_xlfn.XLOOKUP(B1157,'[12]cells down 19042026 9H40'!$B:$B,'[12]cells down 19042026 9H40'!$B:$B,"")</f>
        <v/>
      </c>
      <c r="BG1157" s="9" t="s">
        <v>4097</v>
      </c>
      <c r="BH1157" s="9" t="s">
        <v>12</v>
      </c>
    </row>
    <row r="1158" spans="1:60" s="9" customFormat="1" x14ac:dyDescent="0.3">
      <c r="A1158" s="1" t="s">
        <v>3753</v>
      </c>
      <c r="B1158" s="8" t="s">
        <v>3754</v>
      </c>
      <c r="C1158" s="3" t="str">
        <f>_xlfn.XLOOKUP(B1158,'[1]daily break down'!$D:$D,'[1]daily break down'!$E:$E,"")</f>
        <v>Maroua</v>
      </c>
      <c r="D1158" s="1" t="s">
        <v>11</v>
      </c>
      <c r="E1158" s="1" t="s">
        <v>12</v>
      </c>
      <c r="F1158" s="3" t="s">
        <v>55</v>
      </c>
      <c r="G1158" s="1" t="s">
        <v>84</v>
      </c>
      <c r="H1158" s="40" t="str">
        <f>_xlfn.XLOOKUP(B1158,[2]CALCULATION!$B:$B,[2]CALCULATION!$H:$H,"")</f>
        <v>Huawei</v>
      </c>
      <c r="I1158" s="34">
        <v>0</v>
      </c>
      <c r="J1158" s="34">
        <v>0</v>
      </c>
      <c r="K1158" s="34">
        <v>1.0317236105047183</v>
      </c>
      <c r="L1158" s="34">
        <v>0</v>
      </c>
      <c r="M1158" s="34">
        <v>0</v>
      </c>
      <c r="N1158" s="34">
        <v>0</v>
      </c>
      <c r="O1158" s="34">
        <v>4.8154711456968955E-3</v>
      </c>
      <c r="P1158" s="34">
        <v>0</v>
      </c>
      <c r="Q1158" s="34">
        <v>0</v>
      </c>
      <c r="R1158" s="34">
        <v>0</v>
      </c>
      <c r="S1158" s="35">
        <v>0</v>
      </c>
      <c r="T1158" s="35">
        <v>0.14357238045503706</v>
      </c>
      <c r="U1158" s="35">
        <v>0</v>
      </c>
      <c r="V1158" s="35">
        <v>0</v>
      </c>
      <c r="W1158" s="35">
        <v>0.14357238045503706</v>
      </c>
      <c r="X1158" s="35">
        <v>0</v>
      </c>
      <c r="Y1158" s="35">
        <v>0</v>
      </c>
      <c r="Z1158" s="35">
        <v>3.7329353970659156</v>
      </c>
      <c r="AA1158" s="35">
        <v>0</v>
      </c>
      <c r="AB1158" s="35">
        <v>0</v>
      </c>
      <c r="AC1158" s="35">
        <v>0</v>
      </c>
      <c r="AD1158" s="35">
        <v>0</v>
      </c>
      <c r="AE1158" s="58" t="s">
        <v>5560</v>
      </c>
      <c r="AF1158" s="58"/>
      <c r="AG1158" s="57" t="str" cm="1">
        <f t="array" ref="AG1158">IFERROR(_xlfn.IFS(
AI1158="MPR ISSUE","PDH",
AI1158="BSS Hardware Issue","BSS",
AI1158="Sites strategiques, MLL, Pylone, etc.","ENVTECH",
AI1158="AKTIVCO DEFAUT GE &amp; POWER Cabinet","AKTIVCO",
AI1158="AKTIVCO Coupure ENEO &amp; Baisse de tension","AKTIVCO GRID ONLY",
AI1158="Coupure ENEO &amp; Baisse de tension","IHS GRID ONLY",
AI1158="Defaut GE &amp; POWER Cabinet","IHS",
AI1158="Sharing","Partners",
AI1158="Sites strategiques &amp; DataCenter","SST &amp; DC",
AI1158="Exclu","Exclu",
AI1158="SAT","SAT",
AI1158="SPARE-ISSUE","SPARE-ISSUE",
AI1158="Fiber CAmtel","TRANS_FO_CAMTEL",
AI1158="Fiber AOF","Fiber AOF",
AI1158="Projet OCM (HUAWEI)","TRAVAUX-HUAWEI",
AI1158="Projet OCM (NOKIA)","TRAVAUX-NOKIA",
AI1158="ACCESS-ISSUE","ACCESS-ISSUE",
AI1158="Projet OCM (ZTE, NOKIA, autres projets)","TRAVAUX OCM",
AI1158="No root CAuse","No root cause",
AI1158="ODU HS","PDH",
AI1158="IP &amp; VLAN","PDH",
AI1158="Warehouse HUAWEI","SPARE-ISSUE",
AI1158="SPARE-HS","SPARE-ISSUE",
AI1158="Power Telco","BSS",AI1158="no impacts","no impacts"
),"")</f>
        <v>no impacts</v>
      </c>
      <c r="AH1158" s="57" t="str" cm="1">
        <f t="array" ref="AH1158">IFERROR(_xlfn.IFS(
AI1158="MPR ISSUE","TX ISSUE",
AI1158="BSS Hardware Issue","RAN ISSUE",
AI1158="Sites strategiques, MLL, Pylone, etc.","ENVTECH",
AI1158="AKTIVCO DEFAUT GE &amp; POWER Cabinet","POWER ISSUE",
AI1158="AKTIVCO Coupure ENEO &amp; Baisse de tension","POWER ISSUE",
AI1158="Coupure ENEO &amp; Baisse de tension","POWER ISSUE",
AI1158="Defaut GE &amp; POWER Cabinet","POWER ISSUE",
AI1158="Sharing","POWER ISSUE",
AI1158="Sites strategiques &amp; DataCenter","POWER ISSUE",
AI1158="Exclu","Exclu",
AI1158="SAT","TX ISSUE",
AI1158="SPARE-ISSUE","SPARE-ISSUE",
AI1158="Fiber CAmtel","TX ISSUE",
AI1158="Fiber AOF","TX ISSUE",
AI1158="Projet OCM (HUAWEI)","TRAVAUX-HUAWEI",
AI1158="Projet OCM (NOKIA)","TRAVAUX -NOKIA",
AI1158="ACCESS-ISSUE","ACCESS-ISSUE",
AI1158="Projet OCM (ZTE, NOKIA, autres projets)","TRAVAUX OCM",
AI1158="No root CAuse","No root cause",
AI1158="ODU HS","TX ISSUE",
AI1158="IP &amp; VLAN","TX ISSUE",
AI1158="Warehouse HUAWEI","SPARE-ISSUE",
AI1158="SPARE-HS","SPARE-ISSUE",
AI1158="Power Telco","RAN ISSUE",AI1158="no impacts","no impacts"
),"")</f>
        <v>no impacts</v>
      </c>
      <c r="AI1158" s="85" t="s">
        <v>5998</v>
      </c>
      <c r="AJ1158" s="57" t="str" cm="1">
        <f t="array" ref="AJ1158">IFERROR(_xlfn.IFS(
AI1158="MPR ISSUE","ACTIVE",
AI1158="BSS Hardware Issue","ACTIVE",
AI1158="Sites strategiques, MLL, Pylone, etc.","PASSIVE",
AI1158="AKTIVCO DEFAUT GE &amp; POWER Cabinet","PASSIVE",
AI1158="AKTIVCO Coupure ENEO &amp; Baisse de tension","PASSIVE",
AI1158="Coupure ENEO &amp; Baisse de tension","PASSIVE",
AI1158="Defaut GE &amp; POWER Cabinet","PASSIVE",
AI1158="Sharing","PASSIVE",
AI1158="Sites strategiques &amp; DataCenter","PASSIVE",
AI1158="Exclu","Exclu",
AI1158="SAT","ACTIVE",
AI1158="SPARE-ISSUE","SPARE-ISSUE",
AI1158="Fiber CAmtel","ACTIVE",
AI1158="Fiber AOF","ACTIVE",
AI1158="Projet OCM (HUAWEI)","PLANNED WORKS",
AI1158="Projet OCM (NOKIA)","PLANNED WORKS",
AI1158="ACCESS-ISSUE","ACCESS-ISSUE",
AI1158="Projet OCM (ZTE, NOKIA, autres projets)","PLANNED WORKS",
AI1158="No root CAuse","No root cause",
AI1158="ODU HS","ACTIVE",
AI1158="IP &amp; VLAN","ACTIVE",
AI1158="Warehouse HUAWEI","SPARE-ISSUE",
AI1158="SPARE-HS","SPARE-ISSUE",
AI1158="Power Telco","ACTIVE", AI1158="no impacts","no impacts"
),"")</f>
        <v>no impacts</v>
      </c>
      <c r="AK1158" s="23" t="s">
        <v>5537</v>
      </c>
      <c r="AL1158" s="23" t="str">
        <f t="shared" si="31"/>
        <v>EXN_111</v>
      </c>
      <c r="AN1158" s="9" t="s">
        <v>5537</v>
      </c>
      <c r="AO1158" s="23" t="str">
        <f>_xlfn.XLOOKUP(B1158,'INCIDENT-05-03-2026'!E:E,'INCIDENT-05-03-2026'!F:F,"")</f>
        <v/>
      </c>
      <c r="AP1158" s="7" t="s">
        <v>5537</v>
      </c>
      <c r="AQ1158" s="6"/>
      <c r="AR1158" s="7"/>
      <c r="AS1158" s="3" t="str">
        <f>_xlfn.XLOOKUP(B1158,'[3]tt num | region | site id'!$C:$C,'[3]tt num | region | site id'!$Q:$Q,"")</f>
        <v/>
      </c>
      <c r="AT1158" s="24" t="str">
        <f>_xlfn.XLOOKUP(B1158,'[4]Cells Huawei 03052026 12h'!$B:$B,'[4]Cells Huawei 03052026 12h'!$T:$T,"")</f>
        <v/>
      </c>
      <c r="AU1158" s="24" t="str">
        <f>_xlfn.XLOOKUP(B1158,'[5]cells down 02052026 8h50'!$B:$B,'[5]cells down 02052026 8h50'!$R:$R,"")</f>
        <v/>
      </c>
      <c r="AV1158" s="24" t="str">
        <f>_xlfn.XLOOKUP(B1158,'[5]cells down 02052026 13h50'!$B:$B,'[5]cells down 02052026 13h50'!$R:$R,"")</f>
        <v/>
      </c>
      <c r="AW1158" s="24" t="str">
        <f>_xlfn.XLOOKUP(B1158,'[5]cells down 02052026 13h50'!$B:$B,'[5]cells down 02052026 13h50'!$R:$R,"")</f>
        <v/>
      </c>
      <c r="AX1158" s="24" t="str">
        <f>_xlfn.XLOOKUP(B1158,'[6]cell downs 03052026 8h40 '!$B:$B,'[6]cell downs 03052026 8h40 '!$R:$R,"")</f>
        <v/>
      </c>
      <c r="AY1158" s="24" t="str">
        <f>_xlfn.XLOOKUP(B1158,'[7]ALL SITES DOWN'!$D:$D,'[7]ALL SITES DOWN'!$J:$J,"")</f>
        <v/>
      </c>
      <c r="AZ1158" s="24" t="str">
        <f>_xlfn.XLOOKUP(B1158,'[8]ALL SITES DOWN'!$D:$D,'[8]ALL SITES DOWN'!$J:$J,"")</f>
        <v/>
      </c>
      <c r="BA1158" s="9" t="str">
        <f>_xlfn.XLOOKUP(B1158,[9]sheet1!$AC:$AC,[9]sheet1!$AF:$AF,"")</f>
        <v/>
      </c>
      <c r="BB1158" s="14" t="s">
        <v>5537</v>
      </c>
      <c r="BC1158" s="14" t="s">
        <v>5537</v>
      </c>
      <c r="BD1158" s="14" t="str">
        <f>_xlfn.XLOOKUP(B1158,'[10]cell downs 18042026 17h'!$B:$B,'[10]cell downs 18042026 17h'!$B:$B,"")</f>
        <v/>
      </c>
      <c r="BE1158" s="14" t="str">
        <f>_xlfn.XLOOKUP(B1158,'[11]Cells Huawei 19042026 15h'!$B:$B,'[11]Cells Huawei 19042026 15h'!$B:$B,"")</f>
        <v/>
      </c>
      <c r="BF1158" s="9" t="str">
        <f>_xlfn.XLOOKUP(B1158,'[12]cells down 19042026 9H40'!$B:$B,'[12]cells down 19042026 9H40'!$B:$B,"")</f>
        <v/>
      </c>
      <c r="BG1158" s="9" t="s">
        <v>3754</v>
      </c>
      <c r="BH1158" s="9" t="s">
        <v>5537</v>
      </c>
    </row>
    <row r="1159" spans="1:60" s="9" customFormat="1" x14ac:dyDescent="0.3">
      <c r="A1159" s="1" t="s">
        <v>2990</v>
      </c>
      <c r="B1159" s="8" t="s">
        <v>2991</v>
      </c>
      <c r="C1159" s="3" t="str">
        <f>_xlfn.XLOOKUP(B1159,'[1]daily break down'!$D:$D,'[1]daily break down'!$E:$E,"")</f>
        <v>ADAMAOUA</v>
      </c>
      <c r="D1159" s="1" t="s">
        <v>21</v>
      </c>
      <c r="E1159" s="1" t="s">
        <v>122</v>
      </c>
      <c r="F1159" s="3" t="s">
        <v>90</v>
      </c>
      <c r="G1159" s="1" t="s">
        <v>2990</v>
      </c>
      <c r="H1159" s="40" t="str">
        <f>_xlfn.XLOOKUP(B1159,[2]CALCULATION!$B:$B,[2]CALCULATION!$H:$H,"")</f>
        <v>HUAWEI</v>
      </c>
      <c r="I1159" s="34">
        <v>0</v>
      </c>
      <c r="J1159" s="34">
        <v>0</v>
      </c>
      <c r="K1159" s="34">
        <v>0</v>
      </c>
      <c r="L1159" s="34">
        <v>0</v>
      </c>
      <c r="M1159" s="34">
        <v>0</v>
      </c>
      <c r="N1159" s="34">
        <v>0</v>
      </c>
      <c r="O1159" s="34">
        <v>0</v>
      </c>
      <c r="P1159" s="34">
        <v>0</v>
      </c>
      <c r="Q1159" s="34">
        <v>0</v>
      </c>
      <c r="R1159" s="34">
        <v>0</v>
      </c>
      <c r="S1159" s="35">
        <v>0</v>
      </c>
      <c r="T1159" s="35">
        <v>0</v>
      </c>
      <c r="U1159" s="35">
        <v>0</v>
      </c>
      <c r="V1159" s="35">
        <v>0</v>
      </c>
      <c r="W1159" s="35">
        <v>0.13365607691056491</v>
      </c>
      <c r="X1159" s="35">
        <v>0</v>
      </c>
      <c r="Y1159" s="35">
        <v>0</v>
      </c>
      <c r="Z1159" s="35">
        <v>0</v>
      </c>
      <c r="AA1159" s="35">
        <v>0</v>
      </c>
      <c r="AB1159" s="35">
        <v>0</v>
      </c>
      <c r="AC1159" s="35">
        <v>0</v>
      </c>
      <c r="AD1159" s="35">
        <v>0</v>
      </c>
      <c r="AE1159" s="58" t="s">
        <v>5560</v>
      </c>
      <c r="AF1159" s="58"/>
      <c r="AG1159" s="57" t="str" cm="1">
        <f t="array" ref="AG1159">IFERROR(_xlfn.IFS(
AI1159="MPR ISSUE","PDH",
AI1159="BSS Hardware Issue","BSS",
AI1159="Sites strategiques, MLL, Pylone, etc.","ENVTECH",
AI1159="AKTIVCO DEFAUT GE &amp; POWER Cabinet","AKTIVCO",
AI1159="AKTIVCO Coupure ENEO &amp; Baisse de tension","AKTIVCO GRID ONLY",
AI1159="Coupure ENEO &amp; Baisse de tension","IHS GRID ONLY",
AI1159="Defaut GE &amp; POWER Cabinet","IHS",
AI1159="Sharing","Partners",
AI1159="Sites strategiques &amp; DataCenter","SST &amp; DC",
AI1159="Exclu","Exclu",
AI1159="SAT","SAT",
AI1159="SPARE-ISSUE","SPARE-ISSUE",
AI1159="Fiber CAmtel","TRANS_FO_CAMTEL",
AI1159="Fiber AOF","Fiber AOF",
AI1159="Projet OCM (HUAWEI)","TRAVAUX-HUAWEI",
AI1159="Projet OCM (NOKIA)","TRAVAUX-NOKIA",
AI1159="ACCESS-ISSUE","ACCESS-ISSUE",
AI1159="Projet OCM (ZTE, NOKIA, autres projets)","TRAVAUX OCM",
AI1159="No root CAuse","No root cause",
AI1159="ODU HS","PDH",
AI1159="IP &amp; VLAN","PDH",
AI1159="Warehouse HUAWEI","SPARE-ISSUE",
AI1159="SPARE-HS","SPARE-ISSUE",
AI1159="Power Telco","BSS",AI1159="no impacts","no impacts"
),"")</f>
        <v>no impacts</v>
      </c>
      <c r="AH1159" s="57" t="str" cm="1">
        <f t="array" ref="AH1159">IFERROR(_xlfn.IFS(
AI1159="MPR ISSUE","TX ISSUE",
AI1159="BSS Hardware Issue","RAN ISSUE",
AI1159="Sites strategiques, MLL, Pylone, etc.","ENVTECH",
AI1159="AKTIVCO DEFAUT GE &amp; POWER Cabinet","POWER ISSUE",
AI1159="AKTIVCO Coupure ENEO &amp; Baisse de tension","POWER ISSUE",
AI1159="Coupure ENEO &amp; Baisse de tension","POWER ISSUE",
AI1159="Defaut GE &amp; POWER Cabinet","POWER ISSUE",
AI1159="Sharing","POWER ISSUE",
AI1159="Sites strategiques &amp; DataCenter","POWER ISSUE",
AI1159="Exclu","Exclu",
AI1159="SAT","TX ISSUE",
AI1159="SPARE-ISSUE","SPARE-ISSUE",
AI1159="Fiber CAmtel","TX ISSUE",
AI1159="Fiber AOF","TX ISSUE",
AI1159="Projet OCM (HUAWEI)","TRAVAUX-HUAWEI",
AI1159="Projet OCM (NOKIA)","TRAVAUX -NOKIA",
AI1159="ACCESS-ISSUE","ACCESS-ISSUE",
AI1159="Projet OCM (ZTE, NOKIA, autres projets)","TRAVAUX OCM",
AI1159="No root CAuse","No root cause",
AI1159="ODU HS","TX ISSUE",
AI1159="IP &amp; VLAN","TX ISSUE",
AI1159="Warehouse HUAWEI","SPARE-ISSUE",
AI1159="SPARE-HS","SPARE-ISSUE",
AI1159="Power Telco","RAN ISSUE",AI1159="no impacts","no impacts"
),"")</f>
        <v>no impacts</v>
      </c>
      <c r="AI1159" s="85" t="s">
        <v>5998</v>
      </c>
      <c r="AJ1159" s="57" t="str" cm="1">
        <f t="array" ref="AJ1159">IFERROR(_xlfn.IFS(
AI1159="MPR ISSUE","ACTIVE",
AI1159="BSS Hardware Issue","ACTIVE",
AI1159="Sites strategiques, MLL, Pylone, etc.","PASSIVE",
AI1159="AKTIVCO DEFAUT GE &amp; POWER Cabinet","PASSIVE",
AI1159="AKTIVCO Coupure ENEO &amp; Baisse de tension","PASSIVE",
AI1159="Coupure ENEO &amp; Baisse de tension","PASSIVE",
AI1159="Defaut GE &amp; POWER Cabinet","PASSIVE",
AI1159="Sharing","PASSIVE",
AI1159="Sites strategiques &amp; DataCenter","PASSIVE",
AI1159="Exclu","Exclu",
AI1159="SAT","ACTIVE",
AI1159="SPARE-ISSUE","SPARE-ISSUE",
AI1159="Fiber CAmtel","ACTIVE",
AI1159="Fiber AOF","ACTIVE",
AI1159="Projet OCM (HUAWEI)","PLANNED WORKS",
AI1159="Projet OCM (NOKIA)","PLANNED WORKS",
AI1159="ACCESS-ISSUE","ACCESS-ISSUE",
AI1159="Projet OCM (ZTE, NOKIA, autres projets)","PLANNED WORKS",
AI1159="No root CAuse","No root cause",
AI1159="ODU HS","ACTIVE",
AI1159="IP &amp; VLAN","ACTIVE",
AI1159="Warehouse HUAWEI","SPARE-ISSUE",
AI1159="SPARE-HS","SPARE-ISSUE",
AI1159="Power Telco","ACTIVE", AI1159="no impacts","no impacts"
),"")</f>
        <v>no impacts</v>
      </c>
      <c r="AK1159" s="23" t="s">
        <v>5537</v>
      </c>
      <c r="AL1159" s="23" t="str">
        <f t="shared" si="31"/>
        <v>ADM_161</v>
      </c>
      <c r="AN1159" s="9" t="s">
        <v>5537</v>
      </c>
      <c r="AO1159" s="23" t="str">
        <f>_xlfn.XLOOKUP(B1159,'INCIDENT-05-03-2026'!E:E,'INCIDENT-05-03-2026'!F:F,"")</f>
        <v/>
      </c>
      <c r="AP1159" s="7" t="s">
        <v>5537</v>
      </c>
      <c r="AQ1159" s="6"/>
      <c r="AR1159" s="7"/>
      <c r="AS1159" s="3" t="str">
        <f>_xlfn.XLOOKUP(B1159,'[3]tt num | region | site id'!$C:$C,'[3]tt num | region | site id'!$Q:$Q,"")</f>
        <v/>
      </c>
      <c r="AT1159" s="24" t="str">
        <f>_xlfn.XLOOKUP(B1159,'[4]Cells Huawei 03052026 12h'!$B:$B,'[4]Cells Huawei 03052026 12h'!$T:$T,"")</f>
        <v/>
      </c>
      <c r="AU1159" s="24" t="str">
        <f>_xlfn.XLOOKUP(B1159,'[5]cells down 02052026 8h50'!$B:$B,'[5]cells down 02052026 8h50'!$R:$R,"")</f>
        <v/>
      </c>
      <c r="AV1159" s="24" t="str">
        <f>_xlfn.XLOOKUP(B1159,'[5]cells down 02052026 13h50'!$B:$B,'[5]cells down 02052026 13h50'!$R:$R,"")</f>
        <v/>
      </c>
      <c r="AW1159" s="24" t="str">
        <f>_xlfn.XLOOKUP(B1159,'[5]cells down 02052026 13h50'!$B:$B,'[5]cells down 02052026 13h50'!$R:$R,"")</f>
        <v/>
      </c>
      <c r="AX1159" s="24" t="str">
        <f>_xlfn.XLOOKUP(B1159,'[6]cell downs 03052026 8h40 '!$B:$B,'[6]cell downs 03052026 8h40 '!$R:$R,"")</f>
        <v/>
      </c>
      <c r="AY1159" s="24" t="str">
        <f>_xlfn.XLOOKUP(B1159,'[7]ALL SITES DOWN'!$D:$D,'[7]ALL SITES DOWN'!$J:$J,"")</f>
        <v/>
      </c>
      <c r="AZ1159" s="24" t="str">
        <f>_xlfn.XLOOKUP(B1159,'[8]ALL SITES DOWN'!$D:$D,'[8]ALL SITES DOWN'!$J:$J,"")</f>
        <v/>
      </c>
      <c r="BA1159" s="9" t="str">
        <f>_xlfn.XLOOKUP(B1159,[9]sheet1!$AC:$AC,[9]sheet1!$AF:$AF,"")</f>
        <v/>
      </c>
      <c r="BB1159" s="14" t="s">
        <v>5537</v>
      </c>
      <c r="BC1159" s="14" t="s">
        <v>5537</v>
      </c>
      <c r="BD1159" s="14" t="str">
        <f>_xlfn.XLOOKUP(B1159,'[10]cell downs 18042026 17h'!$B:$B,'[10]cell downs 18042026 17h'!$B:$B,"")</f>
        <v/>
      </c>
      <c r="BE1159" s="14" t="str">
        <f>_xlfn.XLOOKUP(B1159,'[11]Cells Huawei 19042026 15h'!$B:$B,'[11]Cells Huawei 19042026 15h'!$B:$B,"")</f>
        <v/>
      </c>
      <c r="BF1159" s="9" t="str">
        <f>_xlfn.XLOOKUP(B1159,'[12]cells down 19042026 9H40'!$B:$B,'[12]cells down 19042026 9H40'!$B:$B,"")</f>
        <v/>
      </c>
      <c r="BG1159" s="9" t="s">
        <v>5537</v>
      </c>
      <c r="BH1159" s="9" t="s">
        <v>5537</v>
      </c>
    </row>
    <row r="1160" spans="1:60" s="9" customFormat="1" x14ac:dyDescent="0.3">
      <c r="A1160" s="1" t="s">
        <v>5016</v>
      </c>
      <c r="B1160" s="1" t="s">
        <v>5017</v>
      </c>
      <c r="C1160" s="3" t="str">
        <f>_xlfn.XLOOKUP(B1160,'[1]daily break down'!$D:$D,'[1]daily break down'!$E:$E,"")</f>
        <v>Yaounde</v>
      </c>
      <c r="D1160" s="1" t="s">
        <v>11</v>
      </c>
      <c r="E1160" s="1" t="s">
        <v>145</v>
      </c>
      <c r="F1160" s="3" t="s">
        <v>37</v>
      </c>
      <c r="G1160" s="1" t="s">
        <v>38</v>
      </c>
      <c r="H1160" s="42" t="str">
        <f>_xlfn.XLOOKUP(B1160,[2]CALCULATION!$B:$B,[2]CALCULATION!$H:$H,"")</f>
        <v>ZTE</v>
      </c>
      <c r="I1160" s="34">
        <v>29.789699457528258</v>
      </c>
      <c r="J1160" s="34">
        <v>41.605670698821186</v>
      </c>
      <c r="K1160" s="34">
        <v>41.605670698821186</v>
      </c>
      <c r="L1160" s="34">
        <v>26.802181158737906</v>
      </c>
      <c r="M1160" s="34">
        <v>0</v>
      </c>
      <c r="N1160" s="34">
        <v>0</v>
      </c>
      <c r="O1160" s="34">
        <v>0</v>
      </c>
      <c r="P1160" s="34">
        <v>0</v>
      </c>
      <c r="Q1160" s="34">
        <v>0</v>
      </c>
      <c r="R1160" s="34">
        <v>0</v>
      </c>
      <c r="S1160" s="35">
        <v>0</v>
      </c>
      <c r="T1160" s="35">
        <v>0.1225091529621925</v>
      </c>
      <c r="U1160" s="35">
        <v>14.090817645598447</v>
      </c>
      <c r="V1160" s="35">
        <v>0</v>
      </c>
      <c r="W1160" s="35">
        <v>0.12250915296219253</v>
      </c>
      <c r="X1160" s="35">
        <v>0</v>
      </c>
      <c r="Y1160" s="35">
        <v>0</v>
      </c>
      <c r="Z1160" s="35">
        <v>0</v>
      </c>
      <c r="AA1160" s="35">
        <v>0</v>
      </c>
      <c r="AB1160" s="35">
        <v>0</v>
      </c>
      <c r="AC1160" s="35">
        <v>0</v>
      </c>
      <c r="AD1160" s="35">
        <v>0</v>
      </c>
      <c r="AE1160" s="58" t="s">
        <v>5560</v>
      </c>
      <c r="AF1160" s="58"/>
      <c r="AG1160" s="57" t="str" cm="1">
        <f t="array" ref="AG1160">IFERROR(_xlfn.IFS(
AI1160="MPR ISSUE","PDH",
AI1160="BSS Hardware Issue","BSS",
AI1160="Sites strategiques, MLL, Pylone, etc.","ENVTECH",
AI1160="AKTIVCO DEFAUT GE &amp; POWER Cabinet","AKTIVCO",
AI1160="AKTIVCO Coupure ENEO &amp; Baisse de tension","AKTIVCO GRID ONLY",
AI1160="Coupure ENEO &amp; Baisse de tension","IHS GRID ONLY",
AI1160="Defaut GE &amp; POWER Cabinet","IHS",
AI1160="Sharing","Partners",
AI1160="Sites strategiques &amp; DataCenter","SST &amp; DC",
AI1160="Exclu","Exclu",
AI1160="SAT","SAT",
AI1160="SPARE-ISSUE","SPARE-ISSUE",
AI1160="Fiber CAmtel","TRANS_FO_CAMTEL",
AI1160="Fiber AOF","Fiber AOF",
AI1160="Projet OCM (HUAWEI)","TRAVAUX-HUAWEI",
AI1160="Projet OCM (NOKIA)","TRAVAUX-NOKIA",
AI1160="ACCESS-ISSUE","ACCESS-ISSUE",
AI1160="Projet OCM (ZTE, NOKIA, autres projets)","TRAVAUX OCM",
AI1160="No root CAuse","No root cause",
AI1160="ODU HS","PDH",
AI1160="IP &amp; VLAN","PDH",
AI1160="Warehouse HUAWEI","SPARE-ISSUE",
AI1160="SPARE-HS","SPARE-ISSUE",
AI1160="Power Telco","BSS",AI1160="no impacts","no impacts"
),"")</f>
        <v>no impacts</v>
      </c>
      <c r="AH1160" s="57" t="str" cm="1">
        <f t="array" ref="AH1160">IFERROR(_xlfn.IFS(
AI1160="MPR ISSUE","TX ISSUE",
AI1160="BSS Hardware Issue","RAN ISSUE",
AI1160="Sites strategiques, MLL, Pylone, etc.","ENVTECH",
AI1160="AKTIVCO DEFAUT GE &amp; POWER Cabinet","POWER ISSUE",
AI1160="AKTIVCO Coupure ENEO &amp; Baisse de tension","POWER ISSUE",
AI1160="Coupure ENEO &amp; Baisse de tension","POWER ISSUE",
AI1160="Defaut GE &amp; POWER Cabinet","POWER ISSUE",
AI1160="Sharing","POWER ISSUE",
AI1160="Sites strategiques &amp; DataCenter","POWER ISSUE",
AI1160="Exclu","Exclu",
AI1160="SAT","TX ISSUE",
AI1160="SPARE-ISSUE","SPARE-ISSUE",
AI1160="Fiber CAmtel","TX ISSUE",
AI1160="Fiber AOF","TX ISSUE",
AI1160="Projet OCM (HUAWEI)","TRAVAUX-HUAWEI",
AI1160="Projet OCM (NOKIA)","TRAVAUX -NOKIA",
AI1160="ACCESS-ISSUE","ACCESS-ISSUE",
AI1160="Projet OCM (ZTE, NOKIA, autres projets)","TRAVAUX OCM",
AI1160="No root CAuse","No root cause",
AI1160="ODU HS","TX ISSUE",
AI1160="IP &amp; VLAN","TX ISSUE",
AI1160="Warehouse HUAWEI","SPARE-ISSUE",
AI1160="SPARE-HS","SPARE-ISSUE",
AI1160="Power Telco","RAN ISSUE",AI1160="no impacts","no impacts"
),"")</f>
        <v>no impacts</v>
      </c>
      <c r="AI1160" s="85" t="s">
        <v>5998</v>
      </c>
      <c r="AJ1160" s="57" t="str" cm="1">
        <f t="array" ref="AJ1160">IFERROR(_xlfn.IFS(
AI1160="MPR ISSUE","ACTIVE",
AI1160="BSS Hardware Issue","ACTIVE",
AI1160="Sites strategiques, MLL, Pylone, etc.","PASSIVE",
AI1160="AKTIVCO DEFAUT GE &amp; POWER Cabinet","PASSIVE",
AI1160="AKTIVCO Coupure ENEO &amp; Baisse de tension","PASSIVE",
AI1160="Coupure ENEO &amp; Baisse de tension","PASSIVE",
AI1160="Defaut GE &amp; POWER Cabinet","PASSIVE",
AI1160="Sharing","PASSIVE",
AI1160="Sites strategiques &amp; DataCenter","PASSIVE",
AI1160="Exclu","Exclu",
AI1160="SAT","ACTIVE",
AI1160="SPARE-ISSUE","SPARE-ISSUE",
AI1160="Fiber CAmtel","ACTIVE",
AI1160="Fiber AOF","ACTIVE",
AI1160="Projet OCM (HUAWEI)","PLANNED WORKS",
AI1160="Projet OCM (NOKIA)","PLANNED WORKS",
AI1160="ACCESS-ISSUE","ACCESS-ISSUE",
AI1160="Projet OCM (ZTE, NOKIA, autres projets)","PLANNED WORKS",
AI1160="No root CAuse","No root cause",
AI1160="ODU HS","ACTIVE",
AI1160="IP &amp; VLAN","ACTIVE",
AI1160="Warehouse HUAWEI","SPARE-ISSUE",
AI1160="SPARE-HS","SPARE-ISSUE",
AI1160="Power Telco","ACTIVE", AI1160="no impacts","no impacts"
),"")</f>
        <v>no impacts</v>
      </c>
      <c r="AK1160" s="23" t="s">
        <v>5537</v>
      </c>
      <c r="AL1160" s="23" t="str">
        <f t="shared" si="31"/>
        <v>CTR_017</v>
      </c>
      <c r="AN1160" s="9" t="s">
        <v>5537</v>
      </c>
      <c r="AO1160" s="23" t="str">
        <f>_xlfn.XLOOKUP(B1160,'INCIDENT-05-03-2026'!E:E,'INCIDENT-05-03-2026'!F:F,"")</f>
        <v/>
      </c>
      <c r="AP1160" s="7" t="s">
        <v>5537</v>
      </c>
      <c r="AQ1160" s="6"/>
      <c r="AR1160" s="7"/>
      <c r="AS1160" s="3" t="str">
        <f>_xlfn.XLOOKUP(B1160,'[3]tt num | region | site id'!$C:$C,'[3]tt num | region | site id'!$Q:$Q,"")</f>
        <v/>
      </c>
      <c r="AT1160" s="24" t="str">
        <f>_xlfn.XLOOKUP(B1160,'[4]Cells Huawei 03052026 12h'!$B:$B,'[4]Cells Huawei 03052026 12h'!$T:$T,"")</f>
        <v/>
      </c>
      <c r="AU1160" s="24" t="str">
        <f>_xlfn.XLOOKUP(B1160,'[5]cells down 02052026 8h50'!$B:$B,'[5]cells down 02052026 8h50'!$R:$R,"")</f>
        <v/>
      </c>
      <c r="AV1160" s="24" t="str">
        <f>_xlfn.XLOOKUP(B1160,'[5]cells down 02052026 13h50'!$B:$B,'[5]cells down 02052026 13h50'!$R:$R,"")</f>
        <v/>
      </c>
      <c r="AW1160" s="24" t="str">
        <f>_xlfn.XLOOKUP(B1160,'[5]cells down 02052026 13h50'!$B:$B,'[5]cells down 02052026 13h50'!$R:$R,"")</f>
        <v/>
      </c>
      <c r="AX1160" s="24" t="str">
        <f>_xlfn.XLOOKUP(B1160,'[6]cell downs 03052026 8h40 '!$B:$B,'[6]cell downs 03052026 8h40 '!$R:$R,"")</f>
        <v/>
      </c>
      <c r="AY1160" s="24" t="str">
        <f>_xlfn.XLOOKUP(B1160,'[7]ALL SITES DOWN'!$D:$D,'[7]ALL SITES DOWN'!$J:$J,"")</f>
        <v/>
      </c>
      <c r="AZ1160" s="24" t="str">
        <f>_xlfn.XLOOKUP(B1160,'[8]ALL SITES DOWN'!$D:$D,'[8]ALL SITES DOWN'!$J:$J,"")</f>
        <v/>
      </c>
      <c r="BA1160" s="9" t="str">
        <f>_xlfn.XLOOKUP(B1160,[9]sheet1!$AC:$AC,[9]sheet1!$AF:$AF,"")</f>
        <v/>
      </c>
      <c r="BB1160" s="14" t="s">
        <v>5537</v>
      </c>
      <c r="BC1160" s="14" t="s">
        <v>5537</v>
      </c>
      <c r="BD1160" s="14" t="str">
        <f>_xlfn.XLOOKUP(B1160,'[10]cell downs 18042026 17h'!$B:$B,'[10]cell downs 18042026 17h'!$B:$B,"")</f>
        <v/>
      </c>
      <c r="BE1160" s="14" t="str">
        <f>_xlfn.XLOOKUP(B1160,'[11]Cells Huawei 19042026 15h'!$B:$B,'[11]Cells Huawei 19042026 15h'!$B:$B,"")</f>
        <v/>
      </c>
      <c r="BF1160" s="9" t="str">
        <f>_xlfn.XLOOKUP(B1160,'[12]cells down 19042026 9H40'!$B:$B,'[12]cells down 19042026 9H40'!$B:$B,"")</f>
        <v/>
      </c>
      <c r="BG1160" s="9" t="s">
        <v>5017</v>
      </c>
      <c r="BH1160" s="9" t="s">
        <v>12</v>
      </c>
    </row>
    <row r="1161" spans="1:60" s="9" customFormat="1" x14ac:dyDescent="0.3">
      <c r="A1161" s="1" t="s">
        <v>3852</v>
      </c>
      <c r="B1161" s="8" t="s">
        <v>3853</v>
      </c>
      <c r="C1161" s="3" t="str">
        <f>_xlfn.XLOOKUP(B1161,'[1]daily break down'!$D:$D,'[1]daily break down'!$E:$E,"")</f>
        <v>EXTREME-NORD</v>
      </c>
      <c r="D1161" s="1" t="s">
        <v>11</v>
      </c>
      <c r="E1161" s="1" t="s">
        <v>83</v>
      </c>
      <c r="F1161" s="3" t="s">
        <v>55</v>
      </c>
      <c r="G1161" s="1" t="s">
        <v>3852</v>
      </c>
      <c r="H1161" s="40" t="str">
        <f>_xlfn.XLOOKUP(B1161,[2]CALCULATION!$B:$B,[2]CALCULATION!$H:$H,"")</f>
        <v>HUAWEI</v>
      </c>
      <c r="I1161" s="34">
        <v>0</v>
      </c>
      <c r="J1161" s="34">
        <v>0</v>
      </c>
      <c r="K1161" s="34">
        <v>0</v>
      </c>
      <c r="L1161" s="34">
        <v>0</v>
      </c>
      <c r="M1161" s="34">
        <v>0</v>
      </c>
      <c r="N1161" s="34">
        <v>0</v>
      </c>
      <c r="O1161" s="34">
        <v>0</v>
      </c>
      <c r="P1161" s="34">
        <v>0</v>
      </c>
      <c r="Q1161" s="34">
        <v>0</v>
      </c>
      <c r="R1161" s="34">
        <v>0</v>
      </c>
      <c r="S1161" s="35">
        <v>0</v>
      </c>
      <c r="T1161" s="35">
        <v>0</v>
      </c>
      <c r="U1161" s="35">
        <v>0</v>
      </c>
      <c r="V1161" s="35">
        <v>0</v>
      </c>
      <c r="W1161" s="35">
        <v>0.1149470797556166</v>
      </c>
      <c r="X1161" s="35">
        <v>0</v>
      </c>
      <c r="Y1161" s="35">
        <v>0</v>
      </c>
      <c r="Z1161" s="35">
        <v>0</v>
      </c>
      <c r="AA1161" s="35">
        <v>0</v>
      </c>
      <c r="AB1161" s="35">
        <v>0</v>
      </c>
      <c r="AC1161" s="35">
        <v>0</v>
      </c>
      <c r="AD1161" s="35">
        <v>0</v>
      </c>
      <c r="AE1161" s="58" t="s">
        <v>5603</v>
      </c>
      <c r="AF1161" s="58"/>
      <c r="AG1161" s="57" t="str" cm="1">
        <f t="array" ref="AG1161">IFERROR(_xlfn.IFS(
AI1161="MPR ISSUE","PDH",
AI1161="BSS Hardware Issue","BSS",
AI1161="Sites strategiques, MLL, Pylone, etc.","ENVTECH",
AI1161="AKTIVCO DEFAUT GE &amp; POWER Cabinet","AKTIVCO",
AI1161="AKTIVCO Coupure ENEO &amp; Baisse de tension","AKTIVCO GRID ONLY",
AI1161="Coupure ENEO &amp; Baisse de tension","IHS GRID ONLY",
AI1161="Defaut GE &amp; POWER Cabinet","IHS",
AI1161="Sharing","Partners",
AI1161="Sites strategiques &amp; DataCenter","SST &amp; DC",
AI1161="Exclu","Exclu",
AI1161="SAT","SAT",
AI1161="SPARE-ISSUE","SPARE-ISSUE",
AI1161="Fiber CAmtel","TRANS_FO_CAMTEL",
AI1161="Fiber AOF","Fiber AOF",
AI1161="Projet OCM (HUAWEI)","TRAVAUX-HUAWEI",
AI1161="Projet OCM (NOKIA)","TRAVAUX-NOKIA",
AI1161="ACCESS-ISSUE","ACCESS-ISSUE",
AI1161="Projet OCM (ZTE, NOKIA, autres projets)","TRAVAUX OCM",
AI1161="No root CAuse","No root cause",
AI1161="ODU HS","PDH",
AI1161="IP &amp; VLAN","PDH",
AI1161="Warehouse HUAWEI","SPARE-ISSUE",
AI1161="SPARE-HS","SPARE-ISSUE",
AI1161="Power Telco","BSS",AI1161="no impacts","no impacts"
),"")</f>
        <v>no impacts</v>
      </c>
      <c r="AH1161" s="57" t="str" cm="1">
        <f t="array" ref="AH1161">IFERROR(_xlfn.IFS(
AI1161="MPR ISSUE","TX ISSUE",
AI1161="BSS Hardware Issue","RAN ISSUE",
AI1161="Sites strategiques, MLL, Pylone, etc.","ENVTECH",
AI1161="AKTIVCO DEFAUT GE &amp; POWER Cabinet","POWER ISSUE",
AI1161="AKTIVCO Coupure ENEO &amp; Baisse de tension","POWER ISSUE",
AI1161="Coupure ENEO &amp; Baisse de tension","POWER ISSUE",
AI1161="Defaut GE &amp; POWER Cabinet","POWER ISSUE",
AI1161="Sharing","POWER ISSUE",
AI1161="Sites strategiques &amp; DataCenter","POWER ISSUE",
AI1161="Exclu","Exclu",
AI1161="SAT","TX ISSUE",
AI1161="SPARE-ISSUE","SPARE-ISSUE",
AI1161="Fiber CAmtel","TX ISSUE",
AI1161="Fiber AOF","TX ISSUE",
AI1161="Projet OCM (HUAWEI)","TRAVAUX-HUAWEI",
AI1161="Projet OCM (NOKIA)","TRAVAUX -NOKIA",
AI1161="ACCESS-ISSUE","ACCESS-ISSUE",
AI1161="Projet OCM (ZTE, NOKIA, autres projets)","TRAVAUX OCM",
AI1161="No root CAuse","No root cause",
AI1161="ODU HS","TX ISSUE",
AI1161="IP &amp; VLAN","TX ISSUE",
AI1161="Warehouse HUAWEI","SPARE-ISSUE",
AI1161="SPARE-HS","SPARE-ISSUE",
AI1161="Power Telco","RAN ISSUE",AI1161="no impacts","no impacts"
),"")</f>
        <v>no impacts</v>
      </c>
      <c r="AI1161" s="85" t="s">
        <v>5998</v>
      </c>
      <c r="AJ1161" s="57" t="str" cm="1">
        <f t="array" ref="AJ1161">IFERROR(_xlfn.IFS(
AI1161="MPR ISSUE","ACTIVE",
AI1161="BSS Hardware Issue","ACTIVE",
AI1161="Sites strategiques, MLL, Pylone, etc.","PASSIVE",
AI1161="AKTIVCO DEFAUT GE &amp; POWER Cabinet","PASSIVE",
AI1161="AKTIVCO Coupure ENEO &amp; Baisse de tension","PASSIVE",
AI1161="Coupure ENEO &amp; Baisse de tension","PASSIVE",
AI1161="Defaut GE &amp; POWER Cabinet","PASSIVE",
AI1161="Sharing","PASSIVE",
AI1161="Sites strategiques &amp; DataCenter","PASSIVE",
AI1161="Exclu","Exclu",
AI1161="SAT","ACTIVE",
AI1161="SPARE-ISSUE","SPARE-ISSUE",
AI1161="Fiber CAmtel","ACTIVE",
AI1161="Fiber AOF","ACTIVE",
AI1161="Projet OCM (HUAWEI)","PLANNED WORKS",
AI1161="Projet OCM (NOKIA)","PLANNED WORKS",
AI1161="ACCESS-ISSUE","ACCESS-ISSUE",
AI1161="Projet OCM (ZTE, NOKIA, autres projets)","PLANNED WORKS",
AI1161="No root CAuse","No root cause",
AI1161="ODU HS","ACTIVE",
AI1161="IP &amp; VLAN","ACTIVE",
AI1161="Warehouse HUAWEI","SPARE-ISSUE",
AI1161="SPARE-HS","SPARE-ISSUE",
AI1161="Power Telco","ACTIVE", AI1161="no impacts","no impacts"
),"")</f>
        <v>no impacts</v>
      </c>
      <c r="AK1161" s="23" t="s">
        <v>5537</v>
      </c>
      <c r="AL1161" s="23" t="str">
        <f t="shared" si="31"/>
        <v>EXN_036</v>
      </c>
      <c r="AN1161" s="9" t="s">
        <v>5537</v>
      </c>
      <c r="AO1161" s="23" t="str">
        <f>_xlfn.XLOOKUP(B1161,'INCIDENT-05-03-2026'!E:E,'INCIDENT-05-03-2026'!F:F,"")</f>
        <v/>
      </c>
      <c r="AP1161" s="7" t="s">
        <v>5537</v>
      </c>
      <c r="AQ1161" s="6"/>
      <c r="AR1161" s="7"/>
      <c r="AS1161" s="3" t="str">
        <f>_xlfn.XLOOKUP(B1161,'[3]tt num | region | site id'!$C:$C,'[3]tt num | region | site id'!$Q:$Q,"")</f>
        <v/>
      </c>
      <c r="AT1161" s="24" t="str">
        <f>_xlfn.XLOOKUP(B1161,'[4]Cells Huawei 03052026 12h'!$B:$B,'[4]Cells Huawei 03052026 12h'!$T:$T,"")</f>
        <v/>
      </c>
      <c r="AU1161" s="24" t="str">
        <f>_xlfn.XLOOKUP(B1161,'[5]cells down 02052026 8h50'!$B:$B,'[5]cells down 02052026 8h50'!$R:$R,"")</f>
        <v/>
      </c>
      <c r="AV1161" s="24" t="str">
        <f>_xlfn.XLOOKUP(B1161,'[5]cells down 02052026 13h50'!$B:$B,'[5]cells down 02052026 13h50'!$R:$R,"")</f>
        <v/>
      </c>
      <c r="AW1161" s="24" t="str">
        <f>_xlfn.XLOOKUP(B1161,'[5]cells down 02052026 13h50'!$B:$B,'[5]cells down 02052026 13h50'!$R:$R,"")</f>
        <v/>
      </c>
      <c r="AX1161" s="24" t="str">
        <f>_xlfn.XLOOKUP(B1161,'[6]cell downs 03052026 8h40 '!$B:$B,'[6]cell downs 03052026 8h40 '!$R:$R,"")</f>
        <v/>
      </c>
      <c r="AY1161" s="24" t="str">
        <f>_xlfn.XLOOKUP(B1161,'[7]ALL SITES DOWN'!$D:$D,'[7]ALL SITES DOWN'!$J:$J,"")</f>
        <v/>
      </c>
      <c r="AZ1161" s="24" t="str">
        <f>_xlfn.XLOOKUP(B1161,'[8]ALL SITES DOWN'!$D:$D,'[8]ALL SITES DOWN'!$J:$J,"")</f>
        <v/>
      </c>
      <c r="BA1161" s="9" t="str">
        <f>_xlfn.XLOOKUP(B1161,[9]sheet1!$AC:$AC,[9]sheet1!$AF:$AF,"")</f>
        <v/>
      </c>
      <c r="BB1161" s="14" t="s">
        <v>5537</v>
      </c>
      <c r="BC1161" s="14" t="s">
        <v>5537</v>
      </c>
      <c r="BD1161" s="14" t="str">
        <f>_xlfn.XLOOKUP(B1161,'[10]cell downs 18042026 17h'!$B:$B,'[10]cell downs 18042026 17h'!$B:$B,"")</f>
        <v/>
      </c>
      <c r="BE1161" s="14" t="str">
        <f>_xlfn.XLOOKUP(B1161,'[11]Cells Huawei 19042026 15h'!$B:$B,'[11]Cells Huawei 19042026 15h'!$B:$B,"")</f>
        <v/>
      </c>
      <c r="BF1161" s="9" t="str">
        <f>_xlfn.XLOOKUP(B1161,'[12]cells down 19042026 9H40'!$B:$B,'[12]cells down 19042026 9H40'!$B:$B,"")</f>
        <v/>
      </c>
      <c r="BG1161" s="9" t="s">
        <v>3853</v>
      </c>
      <c r="BH1161" s="9" t="s">
        <v>12</v>
      </c>
    </row>
    <row r="1162" spans="1:60" s="9" customFormat="1" x14ac:dyDescent="0.3">
      <c r="A1162" s="1" t="s">
        <v>4234</v>
      </c>
      <c r="B1162" s="8" t="s">
        <v>4235</v>
      </c>
      <c r="C1162" s="3" t="str">
        <f>_xlfn.XLOOKUP(B1162,'[1]daily break down'!$D:$D,'[1]daily break down'!$E:$E,"")</f>
        <v>ADAMAOUA</v>
      </c>
      <c r="D1162" s="1" t="s">
        <v>11</v>
      </c>
      <c r="E1162" s="1" t="s">
        <v>12</v>
      </c>
      <c r="F1162" s="3" t="s">
        <v>90</v>
      </c>
      <c r="G1162" s="1" t="s">
        <v>4236</v>
      </c>
      <c r="H1162" s="41" t="str">
        <f>_xlfn.XLOOKUP(B1162,[2]CALCULATION!$B:$B,[2]CALCULATION!$H:$H,"")</f>
        <v>NOKIA</v>
      </c>
      <c r="I1162" s="34">
        <v>0</v>
      </c>
      <c r="J1162" s="34">
        <v>0</v>
      </c>
      <c r="K1162" s="34">
        <v>0</v>
      </c>
      <c r="L1162" s="34">
        <v>0</v>
      </c>
      <c r="M1162" s="34">
        <v>0</v>
      </c>
      <c r="N1162" s="34">
        <v>0</v>
      </c>
      <c r="O1162" s="34">
        <v>0</v>
      </c>
      <c r="P1162" s="34">
        <v>2.7158273919121294</v>
      </c>
      <c r="Q1162" s="34">
        <v>1.6022050589572854</v>
      </c>
      <c r="R1162" s="34">
        <v>0</v>
      </c>
      <c r="S1162" s="35">
        <v>0</v>
      </c>
      <c r="T1162" s="35">
        <v>835.95065875645275</v>
      </c>
      <c r="U1162" s="35">
        <v>0</v>
      </c>
      <c r="V1162" s="35">
        <v>0</v>
      </c>
      <c r="W1162" s="35">
        <v>0.10440654847003564</v>
      </c>
      <c r="X1162" s="35">
        <v>0</v>
      </c>
      <c r="Y1162" s="35">
        <v>0</v>
      </c>
      <c r="Z1162" s="35">
        <v>0</v>
      </c>
      <c r="AA1162" s="35">
        <v>0</v>
      </c>
      <c r="AB1162" s="35">
        <v>0</v>
      </c>
      <c r="AC1162" s="35">
        <v>0</v>
      </c>
      <c r="AD1162" s="35">
        <v>0</v>
      </c>
      <c r="AE1162" s="58" t="s">
        <v>5560</v>
      </c>
      <c r="AF1162" s="58"/>
      <c r="AG1162" s="57" t="str" cm="1">
        <f t="array" ref="AG1162">IFERROR(_xlfn.IFS(
AI1162="MPR ISSUE","PDH",
AI1162="BSS Hardware Issue","BSS",
AI1162="Sites strategiques, MLL, Pylone, etc.","ENVTECH",
AI1162="AKTIVCO DEFAUT GE &amp; POWER Cabinet","AKTIVCO",
AI1162="AKTIVCO Coupure ENEO &amp; Baisse de tension","AKTIVCO GRID ONLY",
AI1162="Coupure ENEO &amp; Baisse de tension","IHS GRID ONLY",
AI1162="Defaut GE &amp; POWER Cabinet","IHS",
AI1162="Sharing","Partners",
AI1162="Sites strategiques &amp; DataCenter","SST &amp; DC",
AI1162="Exclu","Exclu",
AI1162="SAT","SAT",
AI1162="SPARE-ISSUE","SPARE-ISSUE",
AI1162="Fiber CAmtel","TRANS_FO_CAMTEL",
AI1162="Fiber AOF","Fiber AOF",
AI1162="Projet OCM (HUAWEI)","TRAVAUX-HUAWEI",
AI1162="Projet OCM (NOKIA)","TRAVAUX-NOKIA",
AI1162="ACCESS-ISSUE","ACCESS-ISSUE",
AI1162="Projet OCM (ZTE, NOKIA, autres projets)","TRAVAUX OCM",
AI1162="No root CAuse","No root cause",
AI1162="ODU HS","PDH",
AI1162="IP &amp; VLAN","PDH",
AI1162="Warehouse HUAWEI","SPARE-ISSUE",
AI1162="SPARE-HS","SPARE-ISSUE",
AI1162="Power Telco","BSS",AI1162="no impacts","no impacts"
),"")</f>
        <v>SPARE-ISSUE</v>
      </c>
      <c r="AH1162" s="57" t="str" cm="1">
        <f t="array" ref="AH1162">IFERROR(_xlfn.IFS(
AI1162="MPR ISSUE","TX ISSUE",
AI1162="BSS Hardware Issue","RAN ISSUE",
AI1162="Sites strategiques, MLL, Pylone, etc.","ENVTECH",
AI1162="AKTIVCO DEFAUT GE &amp; POWER Cabinet","POWER ISSUE",
AI1162="AKTIVCO Coupure ENEO &amp; Baisse de tension","POWER ISSUE",
AI1162="Coupure ENEO &amp; Baisse de tension","POWER ISSUE",
AI1162="Defaut GE &amp; POWER Cabinet","POWER ISSUE",
AI1162="Sharing","POWER ISSUE",
AI1162="Sites strategiques &amp; DataCenter","POWER ISSUE",
AI1162="Exclu","Exclu",
AI1162="SAT","TX ISSUE",
AI1162="SPARE-ISSUE","SPARE-ISSUE",
AI1162="Fiber CAmtel","TX ISSUE",
AI1162="Fiber AOF","TX ISSUE",
AI1162="Projet OCM (HUAWEI)","TRAVAUX-HUAWEI",
AI1162="Projet OCM (NOKIA)","TRAVAUX -NOKIA",
AI1162="ACCESS-ISSUE","ACCESS-ISSUE",
AI1162="Projet OCM (ZTE, NOKIA, autres projets)","TRAVAUX OCM",
AI1162="No root CAuse","No root cause",
AI1162="ODU HS","TX ISSUE",
AI1162="IP &amp; VLAN","TX ISSUE",
AI1162="Warehouse HUAWEI","SPARE-ISSUE",
AI1162="SPARE-HS","SPARE-ISSUE",
AI1162="Power Telco","RAN ISSUE",AI1162="no impacts","no impacts"
),"")</f>
        <v>SPARE-ISSUE</v>
      </c>
      <c r="AI1162" s="85" t="s">
        <v>5336</v>
      </c>
      <c r="AJ1162" s="57" t="str" cm="1">
        <f t="array" ref="AJ1162">IFERROR(_xlfn.IFS(
AI1162="MPR ISSUE","ACTIVE",
AI1162="BSS Hardware Issue","ACTIVE",
AI1162="Sites strategiques, MLL, Pylone, etc.","PASSIVE",
AI1162="AKTIVCO DEFAUT GE &amp; POWER Cabinet","PASSIVE",
AI1162="AKTIVCO Coupure ENEO &amp; Baisse de tension","PASSIVE",
AI1162="Coupure ENEO &amp; Baisse de tension","PASSIVE",
AI1162="Defaut GE &amp; POWER Cabinet","PASSIVE",
AI1162="Sharing","PASSIVE",
AI1162="Sites strategiques &amp; DataCenter","PASSIVE",
AI1162="Exclu","Exclu",
AI1162="SAT","ACTIVE",
AI1162="SPARE-ISSUE","SPARE-ISSUE",
AI1162="Fiber CAmtel","ACTIVE",
AI1162="Fiber AOF","ACTIVE",
AI1162="Projet OCM (HUAWEI)","PLANNED WORKS",
AI1162="Projet OCM (NOKIA)","PLANNED WORKS",
AI1162="ACCESS-ISSUE","ACCESS-ISSUE",
AI1162="Projet OCM (ZTE, NOKIA, autres projets)","PLANNED WORKS",
AI1162="No root CAuse","No root cause",
AI1162="ODU HS","ACTIVE",
AI1162="IP &amp; VLAN","ACTIVE",
AI1162="Warehouse HUAWEI","SPARE-ISSUE",
AI1162="SPARE-HS","SPARE-ISSUE",
AI1162="Power Telco","ACTIVE", AI1162="no impacts","no impacts"
),"")</f>
        <v>SPARE-ISSUE</v>
      </c>
      <c r="AK1162" s="23" t="s">
        <v>5820</v>
      </c>
      <c r="AL1162" s="23" t="str">
        <f t="shared" si="31"/>
        <v>ADM_062</v>
      </c>
      <c r="AN1162" s="9" t="s">
        <v>5537</v>
      </c>
      <c r="AO1162" s="23" t="str">
        <f>_xlfn.XLOOKUP(B1162,'INCIDENT-05-03-2026'!E:E,'INCIDENT-05-03-2026'!F:F,"")</f>
        <v/>
      </c>
      <c r="AP1162" s="7" t="s">
        <v>5537</v>
      </c>
      <c r="AQ1162" s="6"/>
      <c r="AR1162" s="7"/>
      <c r="AS1162" s="3" t="str">
        <f>_xlfn.XLOOKUP(B1162,'[3]tt num | region | site id'!$C:$C,'[3]tt num | region | site id'!$Q:$Q,"")</f>
        <v/>
      </c>
      <c r="AT1162" s="24" t="str">
        <f>_xlfn.XLOOKUP(B1162,'[4]Cells Huawei 03052026 12h'!$B:$B,'[4]Cells Huawei 03052026 12h'!$T:$T,"")</f>
        <v/>
      </c>
      <c r="AU1162" s="24" t="str">
        <f>_xlfn.XLOOKUP(B1162,'[5]cells down 02052026 8h50'!$B:$B,'[5]cells down 02052026 8h50'!$R:$R,"")</f>
        <v/>
      </c>
      <c r="AV1162" s="24" t="str">
        <f>_xlfn.XLOOKUP(B1162,'[5]cells down 02052026 13h50'!$B:$B,'[5]cells down 02052026 13h50'!$R:$R,"")</f>
        <v/>
      </c>
      <c r="AW1162" s="24" t="str">
        <f>_xlfn.XLOOKUP(B1162,'[5]cells down 02052026 13h50'!$B:$B,'[5]cells down 02052026 13h50'!$R:$R,"")</f>
        <v/>
      </c>
      <c r="AX1162" s="24" t="str">
        <f>_xlfn.XLOOKUP(B1162,'[6]cell downs 03052026 8h40 '!$B:$B,'[6]cell downs 03052026 8h40 '!$R:$R,"")</f>
        <v/>
      </c>
      <c r="AY1162" s="24" t="str">
        <f>_xlfn.XLOOKUP(B1162,'[7]ALL SITES DOWN'!$D:$D,'[7]ALL SITES DOWN'!$J:$J,"")</f>
        <v>(05/03/2026 com ran 17h): 02.05.2026: En Attente de la livraison des spare ce Jour 02.05.2026
30/04/2026  Spare FSMF Faulty Commande passe au WH de Garoua et Expediee a Ngaoundere Nouvelle ETD communiques par le SPM 30.04.2026 ESCALADE FM THEOPHILE
29/04/2026 Spare FSMF Faulty Commande passe au WH de Garoua et Expediee a Ngaoundere Nouvelle ETD communiques par le SPM 29.04.2026 ESCALADE FM THEOPHILE
28.04.2026: Spare FSMF Faulty Commande passee au WH de Garoua et Expediee a Ngaoundere Nouvelle ETD communiques par le SPM 28.04.2026
26/04/2026 FSMF expedié de GAROUA ETD=27.04.2025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21.04.26; Site foudroyé les deux FSMF en défaut ils redémarre en continu nécessaire en remplacement.Pièces de rechange disponible à GAROUA, en attente update SPM pour l'ETD
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v>
      </c>
      <c r="AZ1162" s="24" t="str">
        <f>_xlfn.XLOOKUP(B1162,'[8]ALL SITES DOWN'!$D:$D,'[8]ALL SITES DOWN'!$J:$J,"")</f>
        <v>(05/03/2026 com ran 10h): 02.05.2026: En Attente de la livraison des spare ce Jour 02.05.2026
30/04/2026  Spare FSMF Faulty Commande passe au WH de Garoua et Expediee a Ngaoundere Nouvelle ETD communiques par le SPM 30.04.2026 ESCALADE FM THEOPHILE
29/04/2026 Spare FSMF Faulty Commande passe au WH de Garoua et Expediee a Ngaoundere Nouvelle ETD communiques par le SPM 29.04.2026 ESCALADE FM THEOPHILE
28.04.2026: Spare FSMF Faulty Commande passee au WH de Garoua et Expediee a Ngaoundere Nouvelle ETD communiques par le SPM 28.04.2026
26/04/2026 FSMF expedié de GAROUA ETD=27.04.2025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21.04.26; Site foudroyé les deux FSMF en défaut ils redémarre en continu nécessaire en remplacement.Pièces de rechange disponible à GAROUA, en attente update SPM pour l'ETD
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v>
      </c>
      <c r="BA1162" s="9" t="str">
        <f>_xlfn.XLOOKUP(B1162,[9]sheet1!$AC:$AC,[9]sheet1!$AF:$AF,"")</f>
        <v/>
      </c>
      <c r="BB1162" s="14" t="s">
        <v>5537</v>
      </c>
      <c r="BC1162" s="14" t="s">
        <v>5537</v>
      </c>
      <c r="BD1162" s="14" t="str">
        <f>_xlfn.XLOOKUP(B1162,'[10]cell downs 18042026 17h'!$B:$B,'[10]cell downs 18042026 17h'!$B:$B,"")</f>
        <v/>
      </c>
      <c r="BE1162" s="14" t="str">
        <f>_xlfn.XLOOKUP(B1162,'[11]Cells Huawei 19042026 15h'!$B:$B,'[11]Cells Huawei 19042026 15h'!$B:$B,"")</f>
        <v/>
      </c>
      <c r="BF1162" s="9" t="str">
        <f>_xlfn.XLOOKUP(B1162,'[12]cells down 19042026 9H40'!$B:$B,'[12]cells down 19042026 9H40'!$B:$B,"")</f>
        <v/>
      </c>
      <c r="BG1162" s="9" t="s">
        <v>4235</v>
      </c>
      <c r="BH1162" s="9" t="s">
        <v>5537</v>
      </c>
    </row>
    <row r="1163" spans="1:60" s="9" customFormat="1" x14ac:dyDescent="0.3">
      <c r="A1163" s="1" t="s">
        <v>1271</v>
      </c>
      <c r="B1163" s="8" t="s">
        <v>1272</v>
      </c>
      <c r="C1163" s="3" t="str">
        <f>_xlfn.XLOOKUP(B1163,'[1]daily break down'!$D:$D,'[1]daily break down'!$E:$E,"")</f>
        <v>ADAMAOUA</v>
      </c>
      <c r="D1163" s="1" t="s">
        <v>11</v>
      </c>
      <c r="E1163" s="1" t="s">
        <v>96</v>
      </c>
      <c r="F1163" s="3" t="s">
        <v>90</v>
      </c>
      <c r="G1163" s="1" t="s">
        <v>1273</v>
      </c>
      <c r="H1163" s="41" t="str">
        <f>_xlfn.XLOOKUP(B1163,[2]CALCULATION!$B:$B,[2]CALCULATION!$H:$H,"")</f>
        <v>NOKIA</v>
      </c>
      <c r="I1163" s="34">
        <v>3.389253292335157E-3</v>
      </c>
      <c r="J1163" s="34">
        <v>7.5632830013669036E-2</v>
      </c>
      <c r="K1163" s="34">
        <v>0</v>
      </c>
      <c r="L1163" s="34">
        <v>0</v>
      </c>
      <c r="M1163" s="34">
        <v>1.7838175222816795E-3</v>
      </c>
      <c r="N1163" s="34">
        <v>0</v>
      </c>
      <c r="O1163" s="34">
        <v>9.9882218798410718E-3</v>
      </c>
      <c r="P1163" s="34">
        <v>0</v>
      </c>
      <c r="Q1163" s="34">
        <v>3.5674285603033928E-3</v>
      </c>
      <c r="R1163" s="34">
        <v>0</v>
      </c>
      <c r="S1163" s="35">
        <v>5.5314446653833359E-2</v>
      </c>
      <c r="T1163" s="35">
        <v>52379.84156543477</v>
      </c>
      <c r="U1163" s="35">
        <v>0</v>
      </c>
      <c r="V1163" s="35">
        <v>0</v>
      </c>
      <c r="W1163" s="35">
        <v>8.833075089327394E-2</v>
      </c>
      <c r="X1163" s="35">
        <v>0</v>
      </c>
      <c r="Y1163" s="35">
        <v>0</v>
      </c>
      <c r="Z1163" s="35">
        <v>0</v>
      </c>
      <c r="AA1163" s="35">
        <v>0</v>
      </c>
      <c r="AB1163" s="35">
        <v>0</v>
      </c>
      <c r="AC1163" s="35">
        <v>0</v>
      </c>
      <c r="AD1163" s="35">
        <v>0</v>
      </c>
      <c r="AE1163" s="58" t="s">
        <v>5560</v>
      </c>
      <c r="AF1163" s="58"/>
      <c r="AG1163" s="57" t="str" cm="1">
        <f t="array" ref="AG1163">IFERROR(_xlfn.IFS(
AI1163="MPR ISSUE","PDH",
AI1163="BSS Hardware Issue","BSS",
AI1163="Sites strategiques, MLL, Pylone, etc.","ENVTECH",
AI1163="AKTIVCO DEFAUT GE &amp; POWER Cabinet","AKTIVCO",
AI1163="AKTIVCO Coupure ENEO &amp; Baisse de tension","AKTIVCO GRID ONLY",
AI1163="Coupure ENEO &amp; Baisse de tension","IHS GRID ONLY",
AI1163="Defaut GE &amp; POWER Cabinet","IHS",
AI1163="Sharing","Partners",
AI1163="Sites strategiques &amp; DataCenter","SST &amp; DC",
AI1163="Exclu","Exclu",
AI1163="SAT","SAT",
AI1163="SPARE-ISSUE","SPARE-ISSUE",
AI1163="Fiber CAmtel","TRANS_FO_CAMTEL",
AI1163="Fiber AOF","Fiber AOF",
AI1163="Projet OCM (HUAWEI)","TRAVAUX-HUAWEI",
AI1163="Projet OCM (NOKIA)","TRAVAUX-NOKIA",
AI1163="ACCESS-ISSUE","ACCESS-ISSUE",
AI1163="Projet OCM (ZTE, NOKIA, autres projets)","TRAVAUX OCM",
AI1163="No root CAuse","No root cause",
AI1163="ODU HS","PDH",
AI1163="IP &amp; VLAN","PDH",
AI1163="Warehouse HUAWEI","SPARE-ISSUE",
AI1163="SPARE-HS","SPARE-ISSUE",
AI1163="Power Telco","BSS",AI1163="no impacts","no impacts"
),"")</f>
        <v>no impacts</v>
      </c>
      <c r="AH1163" s="57" t="str" cm="1">
        <f t="array" ref="AH1163">IFERROR(_xlfn.IFS(
AI1163="MPR ISSUE","TX ISSUE",
AI1163="BSS Hardware Issue","RAN ISSUE",
AI1163="Sites strategiques, MLL, Pylone, etc.","ENVTECH",
AI1163="AKTIVCO DEFAUT GE &amp; POWER Cabinet","POWER ISSUE",
AI1163="AKTIVCO Coupure ENEO &amp; Baisse de tension","POWER ISSUE",
AI1163="Coupure ENEO &amp; Baisse de tension","POWER ISSUE",
AI1163="Defaut GE &amp; POWER Cabinet","POWER ISSUE",
AI1163="Sharing","POWER ISSUE",
AI1163="Sites strategiques &amp; DataCenter","POWER ISSUE",
AI1163="Exclu","Exclu",
AI1163="SAT","TX ISSUE",
AI1163="SPARE-ISSUE","SPARE-ISSUE",
AI1163="Fiber CAmtel","TX ISSUE",
AI1163="Fiber AOF","TX ISSUE",
AI1163="Projet OCM (HUAWEI)","TRAVAUX-HUAWEI",
AI1163="Projet OCM (NOKIA)","TRAVAUX -NOKIA",
AI1163="ACCESS-ISSUE","ACCESS-ISSUE",
AI1163="Projet OCM (ZTE, NOKIA, autres projets)","TRAVAUX OCM",
AI1163="No root CAuse","No root cause",
AI1163="ODU HS","TX ISSUE",
AI1163="IP &amp; VLAN","TX ISSUE",
AI1163="Warehouse HUAWEI","SPARE-ISSUE",
AI1163="SPARE-HS","SPARE-ISSUE",
AI1163="Power Telco","RAN ISSUE",AI1163="no impacts","no impacts"
),"")</f>
        <v>no impacts</v>
      </c>
      <c r="AI1163" s="85" t="s">
        <v>5998</v>
      </c>
      <c r="AJ1163" s="57" t="str" cm="1">
        <f t="array" ref="AJ1163">IFERROR(_xlfn.IFS(
AI1163="MPR ISSUE","ACTIVE",
AI1163="BSS Hardware Issue","ACTIVE",
AI1163="Sites strategiques, MLL, Pylone, etc.","PASSIVE",
AI1163="AKTIVCO DEFAUT GE &amp; POWER Cabinet","PASSIVE",
AI1163="AKTIVCO Coupure ENEO &amp; Baisse de tension","PASSIVE",
AI1163="Coupure ENEO &amp; Baisse de tension","PASSIVE",
AI1163="Defaut GE &amp; POWER Cabinet","PASSIVE",
AI1163="Sharing","PASSIVE",
AI1163="Sites strategiques &amp; DataCenter","PASSIVE",
AI1163="Exclu","Exclu",
AI1163="SAT","ACTIVE",
AI1163="SPARE-ISSUE","SPARE-ISSUE",
AI1163="Fiber CAmtel","ACTIVE",
AI1163="Fiber AOF","ACTIVE",
AI1163="Projet OCM (HUAWEI)","PLANNED WORKS",
AI1163="Projet OCM (NOKIA)","PLANNED WORKS",
AI1163="ACCESS-ISSUE","ACCESS-ISSUE",
AI1163="Projet OCM (ZTE, NOKIA, autres projets)","PLANNED WORKS",
AI1163="No root CAuse","No root cause",
AI1163="ODU HS","ACTIVE",
AI1163="IP &amp; VLAN","ACTIVE",
AI1163="Warehouse HUAWEI","SPARE-ISSUE",
AI1163="SPARE-HS","SPARE-ISSUE",
AI1163="Power Telco","ACTIVE", AI1163="no impacts","no impacts"
),"")</f>
        <v>no impacts</v>
      </c>
      <c r="AK1163" s="23" t="s">
        <v>5537</v>
      </c>
      <c r="AL1163" s="23" t="str">
        <f t="shared" si="31"/>
        <v>ADM_137</v>
      </c>
      <c r="AN1163" s="9" t="s">
        <v>5537</v>
      </c>
      <c r="AO1163" s="23" t="str">
        <f>_xlfn.XLOOKUP(B1163,'INCIDENT-05-03-2026'!E:E,'INCIDENT-05-03-2026'!F:F,"")</f>
        <v/>
      </c>
      <c r="AP1163" s="7" t="s">
        <v>5537</v>
      </c>
      <c r="AQ1163" s="6"/>
      <c r="AR1163" s="7"/>
      <c r="AS1163" s="3" t="str">
        <f>_xlfn.XLOOKUP(B1163,'[3]tt num | region | site id'!$C:$C,'[3]tt num | region | site id'!$Q:$Q,"")</f>
        <v/>
      </c>
      <c r="AT1163" s="24" t="str">
        <f>_xlfn.XLOOKUP(B1163,'[4]Cells Huawei 03052026 12h'!$B:$B,'[4]Cells Huawei 03052026 12h'!$T:$T,"")</f>
        <v/>
      </c>
      <c r="AU1163" s="24" t="str">
        <f>_xlfn.XLOOKUP(B1163,'[5]cells down 02052026 8h50'!$B:$B,'[5]cells down 02052026 8h50'!$R:$R,"")</f>
        <v/>
      </c>
      <c r="AV1163" s="24" t="str">
        <f>_xlfn.XLOOKUP(B1163,'[5]cells down 02052026 13h50'!$B:$B,'[5]cells down 02052026 13h50'!$R:$R,"")</f>
        <v/>
      </c>
      <c r="AW1163" s="24" t="str">
        <f>_xlfn.XLOOKUP(B1163,'[5]cells down 02052026 13h50'!$B:$B,'[5]cells down 02052026 13h50'!$R:$R,"")</f>
        <v/>
      </c>
      <c r="AX1163" s="24" t="str">
        <f>_xlfn.XLOOKUP(B1163,'[6]cell downs 03052026 8h40 '!$B:$B,'[6]cell downs 03052026 8h40 '!$R:$R,"")</f>
        <v/>
      </c>
      <c r="AY1163" s="24" t="str">
        <f>_xlfn.XLOOKUP(B1163,'[7]ALL SITES DOWN'!$D:$D,'[7]ALL SITES DOWN'!$J:$J,"")</f>
        <v/>
      </c>
      <c r="AZ1163" s="24" t="str">
        <f>_xlfn.XLOOKUP(B1163,'[8]ALL SITES DOWN'!$D:$D,'[8]ALL SITES DOWN'!$J:$J,"")</f>
        <v/>
      </c>
      <c r="BA1163" s="9" t="str">
        <f>_xlfn.XLOOKUP(B1163,[9]sheet1!$AC:$AC,[9]sheet1!$AF:$AF,"")</f>
        <v/>
      </c>
      <c r="BB1163" s="14" t="s">
        <v>5537</v>
      </c>
      <c r="BC1163" s="14" t="s">
        <v>5537</v>
      </c>
      <c r="BD1163" s="14" t="str">
        <f>_xlfn.XLOOKUP(B1163,'[10]cell downs 18042026 17h'!$B:$B,'[10]cell downs 18042026 17h'!$B:$B,"")</f>
        <v/>
      </c>
      <c r="BE1163" s="14" t="str">
        <f>_xlfn.XLOOKUP(B1163,'[11]Cells Huawei 19042026 15h'!$B:$B,'[11]Cells Huawei 19042026 15h'!$B:$B,"")</f>
        <v/>
      </c>
      <c r="BF1163" s="9" t="str">
        <f>_xlfn.XLOOKUP(B1163,'[12]cells down 19042026 9H40'!$B:$B,'[12]cells down 19042026 9H40'!$B:$B,"")</f>
        <v/>
      </c>
      <c r="BG1163" s="9" t="s">
        <v>1272</v>
      </c>
      <c r="BH1163" s="9" t="s">
        <v>5537</v>
      </c>
    </row>
    <row r="1164" spans="1:60" s="9" customFormat="1" x14ac:dyDescent="0.3">
      <c r="A1164" s="1" t="s">
        <v>2426</v>
      </c>
      <c r="B1164" s="8" t="s">
        <v>2427</v>
      </c>
      <c r="C1164" s="3" t="str">
        <f>_xlfn.XLOOKUP(B1164,'[1]daily break down'!$D:$D,'[1]daily break down'!$E:$E,"")</f>
        <v>EXTREME-NORD</v>
      </c>
      <c r="D1164" s="1" t="s">
        <v>11</v>
      </c>
      <c r="E1164" s="1" t="s">
        <v>96</v>
      </c>
      <c r="F1164" s="3" t="s">
        <v>55</v>
      </c>
      <c r="G1164" s="1" t="s">
        <v>2426</v>
      </c>
      <c r="H1164" s="41" t="str">
        <f>_xlfn.XLOOKUP(B1164,[2]CALCULATION!$B:$B,[2]CALCULATION!$H:$H,"")</f>
        <v>NOKIA</v>
      </c>
      <c r="I1164" s="34">
        <v>0.12579238602832277</v>
      </c>
      <c r="J1164" s="34">
        <v>1.1042919236351156</v>
      </c>
      <c r="K1164" s="34">
        <v>0</v>
      </c>
      <c r="L1164" s="34">
        <v>0</v>
      </c>
      <c r="M1164" s="34">
        <v>0</v>
      </c>
      <c r="N1164" s="34">
        <v>0</v>
      </c>
      <c r="O1164" s="34">
        <v>0</v>
      </c>
      <c r="P1164" s="34">
        <v>0</v>
      </c>
      <c r="Q1164" s="34">
        <v>0</v>
      </c>
      <c r="R1164" s="34">
        <v>0</v>
      </c>
      <c r="S1164" s="35">
        <v>0</v>
      </c>
      <c r="T1164" s="35">
        <v>17632.615039679484</v>
      </c>
      <c r="U1164" s="35">
        <v>1.8987955370989934E-2</v>
      </c>
      <c r="V1164" s="35">
        <v>2.7877570454759875</v>
      </c>
      <c r="W1164" s="35">
        <v>5.9982981228613515E-2</v>
      </c>
      <c r="X1164" s="35">
        <v>0</v>
      </c>
      <c r="Y1164" s="35">
        <v>0</v>
      </c>
      <c r="Z1164" s="35">
        <v>0</v>
      </c>
      <c r="AA1164" s="35">
        <v>0</v>
      </c>
      <c r="AB1164" s="35">
        <v>0</v>
      </c>
      <c r="AC1164" s="35">
        <v>0</v>
      </c>
      <c r="AD1164" s="35">
        <v>0</v>
      </c>
      <c r="AE1164" s="58" t="s">
        <v>5603</v>
      </c>
      <c r="AF1164" s="58"/>
      <c r="AG1164" s="57" t="str" cm="1">
        <f t="array" ref="AG1164">IFERROR(_xlfn.IFS(
AI1164="MPR ISSUE","PDH",
AI1164="BSS Hardware Issue","BSS",
AI1164="Sites strategiques, MLL, Pylone, etc.","ENVTECH",
AI1164="AKTIVCO DEFAUT GE &amp; POWER Cabinet","AKTIVCO",
AI1164="AKTIVCO Coupure ENEO &amp; Baisse de tension","AKTIVCO GRID ONLY",
AI1164="Coupure ENEO &amp; Baisse de tension","IHS GRID ONLY",
AI1164="Defaut GE &amp; POWER Cabinet","IHS",
AI1164="Sharing","Partners",
AI1164="Sites strategiques &amp; DataCenter","SST &amp; DC",
AI1164="Exclu","Exclu",
AI1164="SAT","SAT",
AI1164="SPARE-ISSUE","SPARE-ISSUE",
AI1164="Fiber CAmtel","TRANS_FO_CAMTEL",
AI1164="Fiber AOF","Fiber AOF",
AI1164="Projet OCM (HUAWEI)","TRAVAUX-HUAWEI",
AI1164="Projet OCM (NOKIA)","TRAVAUX-NOKIA",
AI1164="ACCESS-ISSUE","ACCESS-ISSUE",
AI1164="Projet OCM (ZTE, NOKIA, autres projets)","TRAVAUX OCM",
AI1164="No root CAuse","No root cause",
AI1164="ODU HS","PDH",
AI1164="IP &amp; VLAN","PDH",
AI1164="Warehouse HUAWEI","SPARE-ISSUE",
AI1164="SPARE-HS","SPARE-ISSUE",
AI1164="Power Telco","BSS",AI1164="no impacts","no impacts"
),"")</f>
        <v>no impacts</v>
      </c>
      <c r="AH1164" s="57" t="str" cm="1">
        <f t="array" ref="AH1164">IFERROR(_xlfn.IFS(
AI1164="MPR ISSUE","TX ISSUE",
AI1164="BSS Hardware Issue","RAN ISSUE",
AI1164="Sites strategiques, MLL, Pylone, etc.","ENVTECH",
AI1164="AKTIVCO DEFAUT GE &amp; POWER Cabinet","POWER ISSUE",
AI1164="AKTIVCO Coupure ENEO &amp; Baisse de tension","POWER ISSUE",
AI1164="Coupure ENEO &amp; Baisse de tension","POWER ISSUE",
AI1164="Defaut GE &amp; POWER Cabinet","POWER ISSUE",
AI1164="Sharing","POWER ISSUE",
AI1164="Sites strategiques &amp; DataCenter","POWER ISSUE",
AI1164="Exclu","Exclu",
AI1164="SAT","TX ISSUE",
AI1164="SPARE-ISSUE","SPARE-ISSUE",
AI1164="Fiber CAmtel","TX ISSUE",
AI1164="Fiber AOF","TX ISSUE",
AI1164="Projet OCM (HUAWEI)","TRAVAUX-HUAWEI",
AI1164="Projet OCM (NOKIA)","TRAVAUX -NOKIA",
AI1164="ACCESS-ISSUE","ACCESS-ISSUE",
AI1164="Projet OCM (ZTE, NOKIA, autres projets)","TRAVAUX OCM",
AI1164="No root CAuse","No root cause",
AI1164="ODU HS","TX ISSUE",
AI1164="IP &amp; VLAN","TX ISSUE",
AI1164="Warehouse HUAWEI","SPARE-ISSUE",
AI1164="SPARE-HS","SPARE-ISSUE",
AI1164="Power Telco","RAN ISSUE",AI1164="no impacts","no impacts"
),"")</f>
        <v>no impacts</v>
      </c>
      <c r="AI1164" s="85" t="s">
        <v>5998</v>
      </c>
      <c r="AJ1164" s="57" t="str" cm="1">
        <f t="array" ref="AJ1164">IFERROR(_xlfn.IFS(
AI1164="MPR ISSUE","ACTIVE",
AI1164="BSS Hardware Issue","ACTIVE",
AI1164="Sites strategiques, MLL, Pylone, etc.","PASSIVE",
AI1164="AKTIVCO DEFAUT GE &amp; POWER Cabinet","PASSIVE",
AI1164="AKTIVCO Coupure ENEO &amp; Baisse de tension","PASSIVE",
AI1164="Coupure ENEO &amp; Baisse de tension","PASSIVE",
AI1164="Defaut GE &amp; POWER Cabinet","PASSIVE",
AI1164="Sharing","PASSIVE",
AI1164="Sites strategiques &amp; DataCenter","PASSIVE",
AI1164="Exclu","Exclu",
AI1164="SAT","ACTIVE",
AI1164="SPARE-ISSUE","SPARE-ISSUE",
AI1164="Fiber CAmtel","ACTIVE",
AI1164="Fiber AOF","ACTIVE",
AI1164="Projet OCM (HUAWEI)","PLANNED WORKS",
AI1164="Projet OCM (NOKIA)","PLANNED WORKS",
AI1164="ACCESS-ISSUE","ACCESS-ISSUE",
AI1164="Projet OCM (ZTE, NOKIA, autres projets)","PLANNED WORKS",
AI1164="No root CAuse","No root cause",
AI1164="ODU HS","ACTIVE",
AI1164="IP &amp; VLAN","ACTIVE",
AI1164="Warehouse HUAWEI","SPARE-ISSUE",
AI1164="SPARE-HS","SPARE-ISSUE",
AI1164="Power Telco","ACTIVE", AI1164="no impacts","no impacts"
),"")</f>
        <v>no impacts</v>
      </c>
      <c r="AK1164" s="23" t="s">
        <v>5537</v>
      </c>
      <c r="AL1164" s="23" t="str">
        <f t="shared" si="31"/>
        <v>EXN_211</v>
      </c>
      <c r="AN1164" s="9" t="s">
        <v>5537</v>
      </c>
      <c r="AO1164" s="23" t="str">
        <f>_xlfn.XLOOKUP(B1164,'INCIDENT-05-03-2026'!E:E,'INCIDENT-05-03-2026'!F:F,"")</f>
        <v/>
      </c>
      <c r="AP1164" s="7" t="s">
        <v>5537</v>
      </c>
      <c r="AQ1164" s="6"/>
      <c r="AR1164" s="7"/>
      <c r="AS1164" s="3" t="str">
        <f>_xlfn.XLOOKUP(B1164,'[3]tt num | region | site id'!$C:$C,'[3]tt num | region | site id'!$Q:$Q,"")</f>
        <v/>
      </c>
      <c r="AT1164" s="24" t="str">
        <f>_xlfn.XLOOKUP(B1164,'[4]Cells Huawei 03052026 12h'!$B:$B,'[4]Cells Huawei 03052026 12h'!$T:$T,"")</f>
        <v/>
      </c>
      <c r="AU1164" s="24" t="str">
        <f>_xlfn.XLOOKUP(B1164,'[5]cells down 02052026 8h50'!$B:$B,'[5]cells down 02052026 8h50'!$R:$R,"")</f>
        <v/>
      </c>
      <c r="AV1164" s="24" t="str">
        <f>_xlfn.XLOOKUP(B1164,'[5]cells down 02052026 13h50'!$B:$B,'[5]cells down 02052026 13h50'!$R:$R,"")</f>
        <v/>
      </c>
      <c r="AW1164" s="24" t="str">
        <f>_xlfn.XLOOKUP(B1164,'[5]cells down 02052026 13h50'!$B:$B,'[5]cells down 02052026 13h50'!$R:$R,"")</f>
        <v/>
      </c>
      <c r="AX1164" s="24" t="str">
        <f>_xlfn.XLOOKUP(B1164,'[6]cell downs 03052026 8h40 '!$B:$B,'[6]cell downs 03052026 8h40 '!$R:$R,"")</f>
        <v/>
      </c>
      <c r="AY1164" s="24" t="str">
        <f>_xlfn.XLOOKUP(B1164,'[7]ALL SITES DOWN'!$D:$D,'[7]ALL SITES DOWN'!$J:$J,"")</f>
        <v/>
      </c>
      <c r="AZ1164" s="24" t="str">
        <f>_xlfn.XLOOKUP(B1164,'[8]ALL SITES DOWN'!$D:$D,'[8]ALL SITES DOWN'!$J:$J,"")</f>
        <v/>
      </c>
      <c r="BA1164" s="9" t="str">
        <f>_xlfn.XLOOKUP(B1164,[9]sheet1!$AC:$AC,[9]sheet1!$AF:$AF,"")</f>
        <v/>
      </c>
      <c r="BB1164" s="14" t="s">
        <v>5537</v>
      </c>
      <c r="BC1164" s="14" t="s">
        <v>5537</v>
      </c>
      <c r="BD1164" s="14" t="str">
        <f>_xlfn.XLOOKUP(B1164,'[10]cell downs 18042026 17h'!$B:$B,'[10]cell downs 18042026 17h'!$B:$B,"")</f>
        <v/>
      </c>
      <c r="BE1164" s="14" t="str">
        <f>_xlfn.XLOOKUP(B1164,'[11]Cells Huawei 19042026 15h'!$B:$B,'[11]Cells Huawei 19042026 15h'!$B:$B,"")</f>
        <v/>
      </c>
      <c r="BF1164" s="9" t="str">
        <f>_xlfn.XLOOKUP(B1164,'[12]cells down 19042026 9H40'!$B:$B,'[12]cells down 19042026 9H40'!$B:$B,"")</f>
        <v/>
      </c>
      <c r="BG1164" s="9" t="s">
        <v>2427</v>
      </c>
      <c r="BH1164" s="9" t="s">
        <v>5537</v>
      </c>
    </row>
    <row r="1165" spans="1:60" s="9" customFormat="1" x14ac:dyDescent="0.3">
      <c r="A1165" s="1" t="s">
        <v>1117</v>
      </c>
      <c r="B1165" s="8" t="s">
        <v>1118</v>
      </c>
      <c r="C1165" s="3" t="str">
        <f>_xlfn.XLOOKUP(B1165,'[1]daily break down'!$D:$D,'[1]daily break down'!$E:$E,"")</f>
        <v>EXTREME-NORD</v>
      </c>
      <c r="D1165" s="1" t="s">
        <v>11</v>
      </c>
      <c r="E1165" s="1" t="s">
        <v>83</v>
      </c>
      <c r="F1165" s="3" t="s">
        <v>55</v>
      </c>
      <c r="G1165" s="1" t="s">
        <v>1117</v>
      </c>
      <c r="H1165" s="41" t="str">
        <f>_xlfn.XLOOKUP(B1165,[2]CALCULATION!$B:$B,[2]CALCULATION!$H:$H,"")</f>
        <v>NOKIA</v>
      </c>
      <c r="I1165" s="34">
        <v>0</v>
      </c>
      <c r="J1165" s="34">
        <v>0</v>
      </c>
      <c r="K1165" s="34">
        <v>0</v>
      </c>
      <c r="L1165" s="34">
        <v>0</v>
      </c>
      <c r="M1165" s="34">
        <v>0</v>
      </c>
      <c r="N1165" s="34">
        <v>4.815749834923679E-3</v>
      </c>
      <c r="O1165" s="34">
        <v>0</v>
      </c>
      <c r="P1165" s="34">
        <v>0</v>
      </c>
      <c r="Q1165" s="34">
        <v>0</v>
      </c>
      <c r="R1165" s="34">
        <v>2.9429582324530077E-3</v>
      </c>
      <c r="S1165" s="35">
        <v>0</v>
      </c>
      <c r="T1165" s="35">
        <v>52415.667819811497</v>
      </c>
      <c r="U1165" s="35">
        <v>0</v>
      </c>
      <c r="V1165" s="35">
        <v>1.689687742539673</v>
      </c>
      <c r="W1165" s="35">
        <v>5.4917540281116915E-2</v>
      </c>
      <c r="X1165" s="35">
        <v>0</v>
      </c>
      <c r="Y1165" s="35">
        <v>0</v>
      </c>
      <c r="Z1165" s="35">
        <v>0</v>
      </c>
      <c r="AA1165" s="35">
        <v>0</v>
      </c>
      <c r="AB1165" s="35">
        <v>0</v>
      </c>
      <c r="AC1165" s="35">
        <v>0</v>
      </c>
      <c r="AD1165" s="35">
        <v>0</v>
      </c>
      <c r="AE1165" s="58" t="s">
        <v>5603</v>
      </c>
      <c r="AF1165" s="58"/>
      <c r="AG1165" s="57" t="str" cm="1">
        <f t="array" ref="AG1165">IFERROR(_xlfn.IFS(
AI1165="MPR ISSUE","PDH",
AI1165="BSS Hardware Issue","BSS",
AI1165="Sites strategiques, MLL, Pylone, etc.","ENVTECH",
AI1165="AKTIVCO DEFAUT GE &amp; POWER Cabinet","AKTIVCO",
AI1165="AKTIVCO Coupure ENEO &amp; Baisse de tension","AKTIVCO GRID ONLY",
AI1165="Coupure ENEO &amp; Baisse de tension","IHS GRID ONLY",
AI1165="Defaut GE &amp; POWER Cabinet","IHS",
AI1165="Sharing","Partners",
AI1165="Sites strategiques &amp; DataCenter","SST &amp; DC",
AI1165="Exclu","Exclu",
AI1165="SAT","SAT",
AI1165="SPARE-ISSUE","SPARE-ISSUE",
AI1165="Fiber CAmtel","TRANS_FO_CAMTEL",
AI1165="Fiber AOF","Fiber AOF",
AI1165="Projet OCM (HUAWEI)","TRAVAUX-HUAWEI",
AI1165="Projet OCM (NOKIA)","TRAVAUX-NOKIA",
AI1165="ACCESS-ISSUE","ACCESS-ISSUE",
AI1165="Projet OCM (ZTE, NOKIA, autres projets)","TRAVAUX OCM",
AI1165="No root CAuse","No root cause",
AI1165="ODU HS","PDH",
AI1165="IP &amp; VLAN","PDH",
AI1165="Warehouse HUAWEI","SPARE-ISSUE",
AI1165="SPARE-HS","SPARE-ISSUE",
AI1165="Power Telco","BSS",AI1165="no impacts","no impacts"
),"")</f>
        <v>no impacts</v>
      </c>
      <c r="AH1165" s="57" t="str" cm="1">
        <f t="array" ref="AH1165">IFERROR(_xlfn.IFS(
AI1165="MPR ISSUE","TX ISSUE",
AI1165="BSS Hardware Issue","RAN ISSUE",
AI1165="Sites strategiques, MLL, Pylone, etc.","ENVTECH",
AI1165="AKTIVCO DEFAUT GE &amp; POWER Cabinet","POWER ISSUE",
AI1165="AKTIVCO Coupure ENEO &amp; Baisse de tension","POWER ISSUE",
AI1165="Coupure ENEO &amp; Baisse de tension","POWER ISSUE",
AI1165="Defaut GE &amp; POWER Cabinet","POWER ISSUE",
AI1165="Sharing","POWER ISSUE",
AI1165="Sites strategiques &amp; DataCenter","POWER ISSUE",
AI1165="Exclu","Exclu",
AI1165="SAT","TX ISSUE",
AI1165="SPARE-ISSUE","SPARE-ISSUE",
AI1165="Fiber CAmtel","TX ISSUE",
AI1165="Fiber AOF","TX ISSUE",
AI1165="Projet OCM (HUAWEI)","TRAVAUX-HUAWEI",
AI1165="Projet OCM (NOKIA)","TRAVAUX -NOKIA",
AI1165="ACCESS-ISSUE","ACCESS-ISSUE",
AI1165="Projet OCM (ZTE, NOKIA, autres projets)","TRAVAUX OCM",
AI1165="No root CAuse","No root cause",
AI1165="ODU HS","TX ISSUE",
AI1165="IP &amp; VLAN","TX ISSUE",
AI1165="Warehouse HUAWEI","SPARE-ISSUE",
AI1165="SPARE-HS","SPARE-ISSUE",
AI1165="Power Telco","RAN ISSUE",AI1165="no impacts","no impacts"
),"")</f>
        <v>no impacts</v>
      </c>
      <c r="AI1165" s="85" t="s">
        <v>5998</v>
      </c>
      <c r="AJ1165" s="57" t="str" cm="1">
        <f t="array" ref="AJ1165">IFERROR(_xlfn.IFS(
AI1165="MPR ISSUE","ACTIVE",
AI1165="BSS Hardware Issue","ACTIVE",
AI1165="Sites strategiques, MLL, Pylone, etc.","PASSIVE",
AI1165="AKTIVCO DEFAUT GE &amp; POWER Cabinet","PASSIVE",
AI1165="AKTIVCO Coupure ENEO &amp; Baisse de tension","PASSIVE",
AI1165="Coupure ENEO &amp; Baisse de tension","PASSIVE",
AI1165="Defaut GE &amp; POWER Cabinet","PASSIVE",
AI1165="Sharing","PASSIVE",
AI1165="Sites strategiques &amp; DataCenter","PASSIVE",
AI1165="Exclu","Exclu",
AI1165="SAT","ACTIVE",
AI1165="SPARE-ISSUE","SPARE-ISSUE",
AI1165="Fiber CAmtel","ACTIVE",
AI1165="Fiber AOF","ACTIVE",
AI1165="Projet OCM (HUAWEI)","PLANNED WORKS",
AI1165="Projet OCM (NOKIA)","PLANNED WORKS",
AI1165="ACCESS-ISSUE","ACCESS-ISSUE",
AI1165="Projet OCM (ZTE, NOKIA, autres projets)","PLANNED WORKS",
AI1165="No root CAuse","No root cause",
AI1165="ODU HS","ACTIVE",
AI1165="IP &amp; VLAN","ACTIVE",
AI1165="Warehouse HUAWEI","SPARE-ISSUE",
AI1165="SPARE-HS","SPARE-ISSUE",
AI1165="Power Telco","ACTIVE", AI1165="no impacts","no impacts"
),"")</f>
        <v>no impacts</v>
      </c>
      <c r="AK1165" s="23" t="s">
        <v>5537</v>
      </c>
      <c r="AL1165" s="23" t="str">
        <f t="shared" si="31"/>
        <v>EXN_052</v>
      </c>
      <c r="AN1165" s="9" t="s">
        <v>5537</v>
      </c>
      <c r="AO1165" s="23" t="str">
        <f>_xlfn.XLOOKUP(B1165,'INCIDENT-05-03-2026'!E:E,'INCIDENT-05-03-2026'!F:F,"")</f>
        <v/>
      </c>
      <c r="AP1165" s="7" t="s">
        <v>5537</v>
      </c>
      <c r="AQ1165" s="6"/>
      <c r="AR1165" s="7"/>
      <c r="AS1165" s="3" t="str">
        <f>_xlfn.XLOOKUP(B1165,'[3]tt num | region | site id'!$C:$C,'[3]tt num | region | site id'!$Q:$Q,"")</f>
        <v/>
      </c>
      <c r="AT1165" s="24" t="str">
        <f>_xlfn.XLOOKUP(B1165,'[4]Cells Huawei 03052026 12h'!$B:$B,'[4]Cells Huawei 03052026 12h'!$T:$T,"")</f>
        <v/>
      </c>
      <c r="AU1165" s="24" t="str">
        <f>_xlfn.XLOOKUP(B1165,'[5]cells down 02052026 8h50'!$B:$B,'[5]cells down 02052026 8h50'!$R:$R,"")</f>
        <v/>
      </c>
      <c r="AV1165" s="24" t="str">
        <f>_xlfn.XLOOKUP(B1165,'[5]cells down 02052026 13h50'!$B:$B,'[5]cells down 02052026 13h50'!$R:$R,"")</f>
        <v/>
      </c>
      <c r="AW1165" s="24" t="str">
        <f>_xlfn.XLOOKUP(B1165,'[5]cells down 02052026 13h50'!$B:$B,'[5]cells down 02052026 13h50'!$R:$R,"")</f>
        <v/>
      </c>
      <c r="AX1165" s="24" t="str">
        <f>_xlfn.XLOOKUP(B1165,'[6]cell downs 03052026 8h40 '!$B:$B,'[6]cell downs 03052026 8h40 '!$R:$R,"")</f>
        <v/>
      </c>
      <c r="AY1165" s="24" t="str">
        <f>_xlfn.XLOOKUP(B1165,'[7]ALL SITES DOWN'!$D:$D,'[7]ALL SITES DOWN'!$J:$J,"")</f>
        <v/>
      </c>
      <c r="AZ1165" s="24" t="str">
        <f>_xlfn.XLOOKUP(B1165,'[8]ALL SITES DOWN'!$D:$D,'[8]ALL SITES DOWN'!$J:$J,"")</f>
        <v/>
      </c>
      <c r="BA1165" s="9" t="str">
        <f>_xlfn.XLOOKUP(B1165,[9]sheet1!$AC:$AC,[9]sheet1!$AF:$AF,"")</f>
        <v/>
      </c>
      <c r="BB1165" s="14" t="s">
        <v>5537</v>
      </c>
      <c r="BC1165" s="14" t="s">
        <v>5537</v>
      </c>
      <c r="BD1165" s="14" t="str">
        <f>_xlfn.XLOOKUP(B1165,'[10]cell downs 18042026 17h'!$B:$B,'[10]cell downs 18042026 17h'!$B:$B,"")</f>
        <v/>
      </c>
      <c r="BE1165" s="14" t="str">
        <f>_xlfn.XLOOKUP(B1165,'[11]Cells Huawei 19042026 15h'!$B:$B,'[11]Cells Huawei 19042026 15h'!$B:$B,"")</f>
        <v/>
      </c>
      <c r="BF1165" s="9" t="str">
        <f>_xlfn.XLOOKUP(B1165,'[12]cells down 19042026 9H40'!$B:$B,'[12]cells down 19042026 9H40'!$B:$B,"")</f>
        <v/>
      </c>
      <c r="BG1165" s="9" t="s">
        <v>1118</v>
      </c>
      <c r="BH1165" s="9" t="s">
        <v>5537</v>
      </c>
    </row>
    <row r="1166" spans="1:60" s="9" customFormat="1" x14ac:dyDescent="0.3">
      <c r="A1166" s="1" t="s">
        <v>92</v>
      </c>
      <c r="B1166" s="8" t="s">
        <v>93</v>
      </c>
      <c r="C1166" s="3" t="str">
        <f>_xlfn.XLOOKUP(B1166,'[1]daily break down'!$D:$D,'[1]daily break down'!$E:$E,"")</f>
        <v>NORD-OUEST</v>
      </c>
      <c r="D1166" s="1" t="s">
        <v>11</v>
      </c>
      <c r="E1166" s="1" t="s">
        <v>12</v>
      </c>
      <c r="F1166" s="3" t="s">
        <v>51</v>
      </c>
      <c r="G1166" s="1" t="s">
        <v>52</v>
      </c>
      <c r="H1166" s="40" t="str">
        <f>_xlfn.XLOOKUP(B1166,[2]CALCULATION!$B:$B,[2]CALCULATION!$H:$H,"")</f>
        <v>Huawei</v>
      </c>
      <c r="I1166" s="34">
        <v>0</v>
      </c>
      <c r="J1166" s="34">
        <v>0</v>
      </c>
      <c r="K1166" s="34">
        <v>0</v>
      </c>
      <c r="L1166" s="34">
        <v>0.76976198017880737</v>
      </c>
      <c r="M1166" s="34">
        <v>0</v>
      </c>
      <c r="N1166" s="34">
        <v>4.726295754109916E-2</v>
      </c>
      <c r="O1166" s="34">
        <v>0</v>
      </c>
      <c r="P1166" s="34">
        <v>0</v>
      </c>
      <c r="Q1166" s="34">
        <v>0</v>
      </c>
      <c r="R1166" s="34">
        <v>0</v>
      </c>
      <c r="S1166" s="35">
        <v>1.5462121147266381</v>
      </c>
      <c r="T1166" s="35">
        <v>4.6299863311959774E-2</v>
      </c>
      <c r="U1166" s="35">
        <v>0</v>
      </c>
      <c r="V1166" s="35">
        <v>1.5516518136134437E-2</v>
      </c>
      <c r="W1166" s="35">
        <v>4.6299863311959774E-2</v>
      </c>
      <c r="X1166" s="35">
        <v>0</v>
      </c>
      <c r="Y1166" s="35">
        <v>0</v>
      </c>
      <c r="Z1166" s="35">
        <v>5.5742823877888208</v>
      </c>
      <c r="AA1166" s="35">
        <v>0</v>
      </c>
      <c r="AB1166" s="35">
        <v>0</v>
      </c>
      <c r="AC1166" s="35">
        <v>0</v>
      </c>
      <c r="AD1166" s="35">
        <v>0</v>
      </c>
      <c r="AE1166" s="58" t="s">
        <v>5560</v>
      </c>
      <c r="AF1166" s="58"/>
      <c r="AG1166" s="57" t="str" cm="1">
        <f t="array" ref="AG1166">IFERROR(_xlfn.IFS(
AI1166="MPR ISSUE","PDH",
AI1166="BSS Hardware Issue","BSS",
AI1166="Sites strategiques, MLL, Pylone, etc.","ENVTECH",
AI1166="AKTIVCO DEFAUT GE &amp; POWER Cabinet","AKTIVCO",
AI1166="AKTIVCO Coupure ENEO &amp; Baisse de tension","AKTIVCO GRID ONLY",
AI1166="Coupure ENEO &amp; Baisse de tension","IHS GRID ONLY",
AI1166="Defaut GE &amp; POWER Cabinet","IHS",
AI1166="Sharing","Partners",
AI1166="Sites strategiques &amp; DataCenter","SST &amp; DC",
AI1166="Exclu","Exclu",
AI1166="SAT","SAT",
AI1166="SPARE-ISSUE","SPARE-ISSUE",
AI1166="Fiber CAmtel","TRANS_FO_CAMTEL",
AI1166="Fiber AOF","Fiber AOF",
AI1166="Projet OCM (HUAWEI)","TRAVAUX-HUAWEI",
AI1166="Projet OCM (NOKIA)","TRAVAUX-NOKIA",
AI1166="ACCESS-ISSUE","ACCESS-ISSUE",
AI1166="Projet OCM (ZTE, NOKIA, autres projets)","TRAVAUX OCM",
AI1166="No root CAuse","No root cause",
AI1166="ODU HS","PDH",
AI1166="IP &amp; VLAN","PDH",
AI1166="Warehouse HUAWEI","SPARE-ISSUE",
AI1166="SPARE-HS","SPARE-ISSUE",
AI1166="Power Telco","BSS",AI1166="no impacts","no impacts"
),"")</f>
        <v>no impacts</v>
      </c>
      <c r="AH1166" s="57" t="str" cm="1">
        <f t="array" ref="AH1166">IFERROR(_xlfn.IFS(
AI1166="MPR ISSUE","TX ISSUE",
AI1166="BSS Hardware Issue","RAN ISSUE",
AI1166="Sites strategiques, MLL, Pylone, etc.","ENVTECH",
AI1166="AKTIVCO DEFAUT GE &amp; POWER Cabinet","POWER ISSUE",
AI1166="AKTIVCO Coupure ENEO &amp; Baisse de tension","POWER ISSUE",
AI1166="Coupure ENEO &amp; Baisse de tension","POWER ISSUE",
AI1166="Defaut GE &amp; POWER Cabinet","POWER ISSUE",
AI1166="Sharing","POWER ISSUE",
AI1166="Sites strategiques &amp; DataCenter","POWER ISSUE",
AI1166="Exclu","Exclu",
AI1166="SAT","TX ISSUE",
AI1166="SPARE-ISSUE","SPARE-ISSUE",
AI1166="Fiber CAmtel","TX ISSUE",
AI1166="Fiber AOF","TX ISSUE",
AI1166="Projet OCM (HUAWEI)","TRAVAUX-HUAWEI",
AI1166="Projet OCM (NOKIA)","TRAVAUX -NOKIA",
AI1166="ACCESS-ISSUE","ACCESS-ISSUE",
AI1166="Projet OCM (ZTE, NOKIA, autres projets)","TRAVAUX OCM",
AI1166="No root CAuse","No root cause",
AI1166="ODU HS","TX ISSUE",
AI1166="IP &amp; VLAN","TX ISSUE",
AI1166="Warehouse HUAWEI","SPARE-ISSUE",
AI1166="SPARE-HS","SPARE-ISSUE",
AI1166="Power Telco","RAN ISSUE",AI1166="no impacts","no impacts"
),"")</f>
        <v>no impacts</v>
      </c>
      <c r="AI1166" s="85" t="s">
        <v>5998</v>
      </c>
      <c r="AJ1166" s="57" t="str" cm="1">
        <f t="array" ref="AJ1166">IFERROR(_xlfn.IFS(
AI1166="MPR ISSUE","ACTIVE",
AI1166="BSS Hardware Issue","ACTIVE",
AI1166="Sites strategiques, MLL, Pylone, etc.","PASSIVE",
AI1166="AKTIVCO DEFAUT GE &amp; POWER Cabinet","PASSIVE",
AI1166="AKTIVCO Coupure ENEO &amp; Baisse de tension","PASSIVE",
AI1166="Coupure ENEO &amp; Baisse de tension","PASSIVE",
AI1166="Defaut GE &amp; POWER Cabinet","PASSIVE",
AI1166="Sharing","PASSIVE",
AI1166="Sites strategiques &amp; DataCenter","PASSIVE",
AI1166="Exclu","Exclu",
AI1166="SAT","ACTIVE",
AI1166="SPARE-ISSUE","SPARE-ISSUE",
AI1166="Fiber CAmtel","ACTIVE",
AI1166="Fiber AOF","ACTIVE",
AI1166="Projet OCM (HUAWEI)","PLANNED WORKS",
AI1166="Projet OCM (NOKIA)","PLANNED WORKS",
AI1166="ACCESS-ISSUE","ACCESS-ISSUE",
AI1166="Projet OCM (ZTE, NOKIA, autres projets)","PLANNED WORKS",
AI1166="No root CAuse","No root cause",
AI1166="ODU HS","ACTIVE",
AI1166="IP &amp; VLAN","ACTIVE",
AI1166="Warehouse HUAWEI","SPARE-ISSUE",
AI1166="SPARE-HS","SPARE-ISSUE",
AI1166="Power Telco","ACTIVE", AI1166="no impacts","no impacts"
),"")</f>
        <v>no impacts</v>
      </c>
      <c r="AK1166" s="23" t="s">
        <v>5537</v>
      </c>
      <c r="AL1166" s="23" t="str">
        <f t="shared" si="31"/>
        <v>NRO_029</v>
      </c>
      <c r="AN1166" s="9" t="s">
        <v>5537</v>
      </c>
      <c r="AO1166" s="23" t="str">
        <f>_xlfn.XLOOKUP(B1166,'INCIDENT-05-03-2026'!E:E,'INCIDENT-05-03-2026'!F:F,"")</f>
        <v/>
      </c>
      <c r="AP1166" s="7" t="s">
        <v>5537</v>
      </c>
      <c r="AQ1166" s="6"/>
      <c r="AR1166" s="7"/>
      <c r="AS1166" s="3" t="str">
        <f>_xlfn.XLOOKUP(B1166,'[3]tt num | region | site id'!$C:$C,'[3]tt num | region | site id'!$Q:$Q,"")</f>
        <v/>
      </c>
      <c r="AT1166" s="24" t="str">
        <f>_xlfn.XLOOKUP(B1166,'[4]Cells Huawei 03052026 12h'!$B:$B,'[4]Cells Huawei 03052026 12h'!$T:$T,"")</f>
        <v/>
      </c>
      <c r="AU1166" s="24" t="str">
        <f>_xlfn.XLOOKUP(B1166,'[5]cells down 02052026 8h50'!$B:$B,'[5]cells down 02052026 8h50'!$R:$R,"")</f>
        <v/>
      </c>
      <c r="AV1166" s="24" t="str">
        <f>_xlfn.XLOOKUP(B1166,'[5]cells down 02052026 13h50'!$B:$B,'[5]cells down 02052026 13h50'!$R:$R,"")</f>
        <v/>
      </c>
      <c r="AW1166" s="24" t="str">
        <f>_xlfn.XLOOKUP(B1166,'[5]cells down 02052026 13h50'!$B:$B,'[5]cells down 02052026 13h50'!$R:$R,"")</f>
        <v/>
      </c>
      <c r="AX1166" s="24" t="str">
        <f>_xlfn.XLOOKUP(B1166,'[6]cell downs 03052026 8h40 '!$B:$B,'[6]cell downs 03052026 8h40 '!$R:$R,"")</f>
        <v/>
      </c>
      <c r="AY1166" s="24" t="str">
        <f>_xlfn.XLOOKUP(B1166,'[7]ALL SITES DOWN'!$D:$D,'[7]ALL SITES DOWN'!$J:$J,"")</f>
        <v/>
      </c>
      <c r="AZ1166" s="24" t="str">
        <f>_xlfn.XLOOKUP(B1166,'[8]ALL SITES DOWN'!$D:$D,'[8]ALL SITES DOWN'!$J:$J,"")</f>
        <v/>
      </c>
      <c r="BA1166" s="9" t="str">
        <f>_xlfn.XLOOKUP(B1166,[9]sheet1!$AC:$AC,[9]sheet1!$AF:$AF,"")</f>
        <v/>
      </c>
      <c r="BB1166" s="14" t="s">
        <v>5537</v>
      </c>
      <c r="BC1166" s="14" t="s">
        <v>5537</v>
      </c>
      <c r="BD1166" s="14" t="str">
        <f>_xlfn.XLOOKUP(B1166,'[10]cell downs 18042026 17h'!$B:$B,'[10]cell downs 18042026 17h'!$B:$B,"")</f>
        <v/>
      </c>
      <c r="BE1166" s="14" t="str">
        <f>_xlfn.XLOOKUP(B1166,'[11]Cells Huawei 19042026 15h'!$B:$B,'[11]Cells Huawei 19042026 15h'!$B:$B,"")</f>
        <v/>
      </c>
      <c r="BF1166" s="9" t="str">
        <f>_xlfn.XLOOKUP(B1166,'[12]cells down 19042026 9H40'!$B:$B,'[12]cells down 19042026 9H40'!$B:$B,"")</f>
        <v/>
      </c>
      <c r="BG1166" s="9" t="s">
        <v>93</v>
      </c>
      <c r="BH1166" s="9" t="s">
        <v>5537</v>
      </c>
    </row>
    <row r="1167" spans="1:60" s="9" customFormat="1" x14ac:dyDescent="0.3">
      <c r="A1167" s="1" t="s">
        <v>2480</v>
      </c>
      <c r="B1167" s="8" t="s">
        <v>2481</v>
      </c>
      <c r="C1167" s="3" t="str">
        <f>_xlfn.XLOOKUP(B1167,'[1]daily break down'!$D:$D,'[1]daily break down'!$E:$E,"")</f>
        <v>NORD-OUEST</v>
      </c>
      <c r="D1167" s="1" t="s">
        <v>11</v>
      </c>
      <c r="E1167" s="1" t="s">
        <v>12</v>
      </c>
      <c r="F1167" s="3" t="s">
        <v>51</v>
      </c>
      <c r="G1167" s="1" t="s">
        <v>52</v>
      </c>
      <c r="H1167" s="40" t="str">
        <f>_xlfn.XLOOKUP(B1167,[2]CALCULATION!$B:$B,[2]CALCULATION!$H:$H,"")</f>
        <v>Huawei</v>
      </c>
      <c r="I1167" s="34">
        <v>7.6643573807261305</v>
      </c>
      <c r="J1167" s="34">
        <v>4.0899401597452298</v>
      </c>
      <c r="K1167" s="34">
        <v>7.936609851241179E-3</v>
      </c>
      <c r="L1167" s="34">
        <v>0</v>
      </c>
      <c r="M1167" s="34">
        <v>6.5819286425650567</v>
      </c>
      <c r="N1167" s="34">
        <v>0</v>
      </c>
      <c r="O1167" s="34">
        <v>0</v>
      </c>
      <c r="P1167" s="34">
        <v>1.7078692645955151</v>
      </c>
      <c r="Q1167" s="34">
        <v>15.006827267979901</v>
      </c>
      <c r="R1167" s="34">
        <v>0.87418636372716041</v>
      </c>
      <c r="S1167" s="35">
        <v>0.91943395741839384</v>
      </c>
      <c r="T1167" s="35">
        <v>4.0182431449092976E-2</v>
      </c>
      <c r="U1167" s="35">
        <v>23.114261499345094</v>
      </c>
      <c r="V1167" s="35">
        <v>21.026665582293905</v>
      </c>
      <c r="W1167" s="35">
        <v>4.0182431449092976E-2</v>
      </c>
      <c r="X1167" s="35">
        <v>0</v>
      </c>
      <c r="Y1167" s="35">
        <v>0</v>
      </c>
      <c r="Z1167" s="35">
        <v>2.0499460667231681</v>
      </c>
      <c r="AA1167" s="35">
        <v>0</v>
      </c>
      <c r="AB1167" s="35">
        <v>0</v>
      </c>
      <c r="AC1167" s="35">
        <v>0</v>
      </c>
      <c r="AD1167" s="35">
        <v>0</v>
      </c>
      <c r="AE1167" s="58" t="s">
        <v>5560</v>
      </c>
      <c r="AF1167" s="58"/>
      <c r="AG1167" s="57" t="str" cm="1">
        <f t="array" ref="AG1167">IFERROR(_xlfn.IFS(
AI1167="MPR ISSUE","PDH",
AI1167="BSS Hardware Issue","BSS",
AI1167="Sites strategiques, MLL, Pylone, etc.","ENVTECH",
AI1167="AKTIVCO DEFAUT GE &amp; POWER Cabinet","AKTIVCO",
AI1167="AKTIVCO Coupure ENEO &amp; Baisse de tension","AKTIVCO GRID ONLY",
AI1167="Coupure ENEO &amp; Baisse de tension","IHS GRID ONLY",
AI1167="Defaut GE &amp; POWER Cabinet","IHS",
AI1167="Sharing","Partners",
AI1167="Sites strategiques &amp; DataCenter","SST &amp; DC",
AI1167="Exclu","Exclu",
AI1167="SAT","SAT",
AI1167="SPARE-ISSUE","SPARE-ISSUE",
AI1167="Fiber CAmtel","TRANS_FO_CAMTEL",
AI1167="Fiber AOF","Fiber AOF",
AI1167="Projet OCM (HUAWEI)","TRAVAUX-HUAWEI",
AI1167="Projet OCM (NOKIA)","TRAVAUX-NOKIA",
AI1167="ACCESS-ISSUE","ACCESS-ISSUE",
AI1167="Projet OCM (ZTE, NOKIA, autres projets)","TRAVAUX OCM",
AI1167="No root CAuse","No root cause",
AI1167="ODU HS","PDH",
AI1167="IP &amp; VLAN","PDH",
AI1167="Warehouse HUAWEI","SPARE-ISSUE",
AI1167="SPARE-HS","SPARE-ISSUE",
AI1167="Power Telco","BSS",AI1167="no impacts","no impacts"
),"")</f>
        <v>no impacts</v>
      </c>
      <c r="AH1167" s="57" t="str" cm="1">
        <f t="array" ref="AH1167">IFERROR(_xlfn.IFS(
AI1167="MPR ISSUE","TX ISSUE",
AI1167="BSS Hardware Issue","RAN ISSUE",
AI1167="Sites strategiques, MLL, Pylone, etc.","ENVTECH",
AI1167="AKTIVCO DEFAUT GE &amp; POWER Cabinet","POWER ISSUE",
AI1167="AKTIVCO Coupure ENEO &amp; Baisse de tension","POWER ISSUE",
AI1167="Coupure ENEO &amp; Baisse de tension","POWER ISSUE",
AI1167="Defaut GE &amp; POWER Cabinet","POWER ISSUE",
AI1167="Sharing","POWER ISSUE",
AI1167="Sites strategiques &amp; DataCenter","POWER ISSUE",
AI1167="Exclu","Exclu",
AI1167="SAT","TX ISSUE",
AI1167="SPARE-ISSUE","SPARE-ISSUE",
AI1167="Fiber CAmtel","TX ISSUE",
AI1167="Fiber AOF","TX ISSUE",
AI1167="Projet OCM (HUAWEI)","TRAVAUX-HUAWEI",
AI1167="Projet OCM (NOKIA)","TRAVAUX -NOKIA",
AI1167="ACCESS-ISSUE","ACCESS-ISSUE",
AI1167="Projet OCM (ZTE, NOKIA, autres projets)","TRAVAUX OCM",
AI1167="No root CAuse","No root cause",
AI1167="ODU HS","TX ISSUE",
AI1167="IP &amp; VLAN","TX ISSUE",
AI1167="Warehouse HUAWEI","SPARE-ISSUE",
AI1167="SPARE-HS","SPARE-ISSUE",
AI1167="Power Telco","RAN ISSUE",AI1167="no impacts","no impacts"
),"")</f>
        <v>no impacts</v>
      </c>
      <c r="AI1167" s="85" t="s">
        <v>5998</v>
      </c>
      <c r="AJ1167" s="57" t="str" cm="1">
        <f t="array" ref="AJ1167">IFERROR(_xlfn.IFS(
AI1167="MPR ISSUE","ACTIVE",
AI1167="BSS Hardware Issue","ACTIVE",
AI1167="Sites strategiques, MLL, Pylone, etc.","PASSIVE",
AI1167="AKTIVCO DEFAUT GE &amp; POWER Cabinet","PASSIVE",
AI1167="AKTIVCO Coupure ENEO &amp; Baisse de tension","PASSIVE",
AI1167="Coupure ENEO &amp; Baisse de tension","PASSIVE",
AI1167="Defaut GE &amp; POWER Cabinet","PASSIVE",
AI1167="Sharing","PASSIVE",
AI1167="Sites strategiques &amp; DataCenter","PASSIVE",
AI1167="Exclu","Exclu",
AI1167="SAT","ACTIVE",
AI1167="SPARE-ISSUE","SPARE-ISSUE",
AI1167="Fiber CAmtel","ACTIVE",
AI1167="Fiber AOF","ACTIVE",
AI1167="Projet OCM (HUAWEI)","PLANNED WORKS",
AI1167="Projet OCM (NOKIA)","PLANNED WORKS",
AI1167="ACCESS-ISSUE","ACCESS-ISSUE",
AI1167="Projet OCM (ZTE, NOKIA, autres projets)","PLANNED WORKS",
AI1167="No root CAuse","No root cause",
AI1167="ODU HS","ACTIVE",
AI1167="IP &amp; VLAN","ACTIVE",
AI1167="Warehouse HUAWEI","SPARE-ISSUE",
AI1167="SPARE-HS","SPARE-ISSUE",
AI1167="Power Telco","ACTIVE", AI1167="no impacts","no impacts"
),"")</f>
        <v>no impacts</v>
      </c>
      <c r="AK1167" s="23" t="s">
        <v>5537</v>
      </c>
      <c r="AL1167" s="23" t="str">
        <f t="shared" si="31"/>
        <v>NRO_124</v>
      </c>
      <c r="AN1167" s="9" t="s">
        <v>5537</v>
      </c>
      <c r="AO1167" s="23" t="str">
        <f>_xlfn.XLOOKUP(B1167,'INCIDENT-05-03-2026'!E:E,'INCIDENT-05-03-2026'!F:F,"")</f>
        <v/>
      </c>
      <c r="AP1167" s="7" t="s">
        <v>5537</v>
      </c>
      <c r="AQ1167" s="6"/>
      <c r="AR1167" s="7"/>
      <c r="AS1167" s="3" t="str">
        <f>_xlfn.XLOOKUP(B1167,'[3]tt num | region | site id'!$C:$C,'[3]tt num | region | site id'!$Q:$Q,"")</f>
        <v/>
      </c>
      <c r="AT1167" s="24" t="str">
        <f>_xlfn.XLOOKUP(B1167,'[4]Cells Huawei 03052026 12h'!$B:$B,'[4]Cells Huawei 03052026 12h'!$T:$T,"")</f>
        <v/>
      </c>
      <c r="AU1167" s="24" t="str">
        <f>_xlfn.XLOOKUP(B1167,'[5]cells down 02052026 8h50'!$B:$B,'[5]cells down 02052026 8h50'!$R:$R,"")</f>
        <v/>
      </c>
      <c r="AV1167" s="24" t="str">
        <f>_xlfn.XLOOKUP(B1167,'[5]cells down 02052026 13h50'!$B:$B,'[5]cells down 02052026 13h50'!$R:$R,"")</f>
        <v/>
      </c>
      <c r="AW1167" s="24" t="str">
        <f>_xlfn.XLOOKUP(B1167,'[5]cells down 02052026 13h50'!$B:$B,'[5]cells down 02052026 13h50'!$R:$R,"")</f>
        <v/>
      </c>
      <c r="AX1167" s="24" t="str">
        <f>_xlfn.XLOOKUP(B1167,'[6]cell downs 03052026 8h40 '!$B:$B,'[6]cell downs 03052026 8h40 '!$R:$R,"")</f>
        <v/>
      </c>
      <c r="AY1167" s="24" t="str">
        <f>_xlfn.XLOOKUP(B1167,'[7]ALL SITES DOWN'!$D:$D,'[7]ALL SITES DOWN'!$J:$J,"")</f>
        <v/>
      </c>
      <c r="AZ1167" s="24" t="str">
        <f>_xlfn.XLOOKUP(B1167,'[8]ALL SITES DOWN'!$D:$D,'[8]ALL SITES DOWN'!$J:$J,"")</f>
        <v/>
      </c>
      <c r="BA1167" s="9" t="str">
        <f>_xlfn.XLOOKUP(B1167,[9]sheet1!$AC:$AC,[9]sheet1!$AF:$AF,"")</f>
        <v/>
      </c>
      <c r="BB1167" s="14" t="s">
        <v>5537</v>
      </c>
      <c r="BC1167" s="14" t="s">
        <v>5537</v>
      </c>
      <c r="BD1167" s="14" t="str">
        <f>_xlfn.XLOOKUP(B1167,'[10]cell downs 18042026 17h'!$B:$B,'[10]cell downs 18042026 17h'!$B:$B,"")</f>
        <v/>
      </c>
      <c r="BE1167" s="14" t="str">
        <f>_xlfn.XLOOKUP(B1167,'[11]Cells Huawei 19042026 15h'!$B:$B,'[11]Cells Huawei 19042026 15h'!$B:$B,"")</f>
        <v/>
      </c>
      <c r="BF1167" s="9" t="str">
        <f>_xlfn.XLOOKUP(B1167,'[12]cells down 19042026 9H40'!$B:$B,'[12]cells down 19042026 9H40'!$B:$B,"")</f>
        <v/>
      </c>
      <c r="BG1167" s="9" t="s">
        <v>2481</v>
      </c>
      <c r="BH1167" s="9" t="s">
        <v>5537</v>
      </c>
    </row>
    <row r="1168" spans="1:60" s="9" customFormat="1" x14ac:dyDescent="0.3">
      <c r="A1168" s="1" t="s">
        <v>1243</v>
      </c>
      <c r="B1168" s="8" t="s">
        <v>1244</v>
      </c>
      <c r="C1168" s="3" t="str">
        <f>_xlfn.XLOOKUP(B1168,'[1]daily break down'!$D:$D,'[1]daily break down'!$E:$E,"")</f>
        <v>NORD-OUEST</v>
      </c>
      <c r="D1168" s="1" t="s">
        <v>11</v>
      </c>
      <c r="E1168" s="1" t="s">
        <v>12</v>
      </c>
      <c r="F1168" s="3" t="s">
        <v>51</v>
      </c>
      <c r="G1168" s="1" t="s">
        <v>1245</v>
      </c>
      <c r="H1168" s="41" t="str">
        <f>_xlfn.XLOOKUP(B1168,[2]CALCULATION!$B:$B,[2]CALCULATION!$H:$H,"")</f>
        <v>NOKIA</v>
      </c>
      <c r="I1168" s="34">
        <v>1.4268062653917818E-3</v>
      </c>
      <c r="J1168" s="34">
        <v>0</v>
      </c>
      <c r="K1168" s="34">
        <v>0</v>
      </c>
      <c r="L1168" s="34">
        <v>6.8665051521974146E-3</v>
      </c>
      <c r="M1168" s="34">
        <v>3.1211387055442015E-3</v>
      </c>
      <c r="N1168" s="34">
        <v>1.6051570485658829E-3</v>
      </c>
      <c r="O1168" s="34">
        <v>8.4519361837624304E-2</v>
      </c>
      <c r="P1168" s="34">
        <v>1.5159816569788325E-3</v>
      </c>
      <c r="Q1168" s="34">
        <v>1.3376308738047311E-3</v>
      </c>
      <c r="R1168" s="34">
        <v>0</v>
      </c>
      <c r="S1168" s="35">
        <v>0</v>
      </c>
      <c r="T1168" s="35">
        <v>34950.286649373775</v>
      </c>
      <c r="U1168" s="35">
        <v>1.8726832233265207E-3</v>
      </c>
      <c r="V1168" s="35">
        <v>0</v>
      </c>
      <c r="W1168" s="35">
        <v>3.9201502141636153E-2</v>
      </c>
      <c r="X1168" s="35">
        <v>0</v>
      </c>
      <c r="Y1168" s="35">
        <v>0</v>
      </c>
      <c r="Z1168" s="35">
        <v>0</v>
      </c>
      <c r="AA1168" s="35">
        <v>0</v>
      </c>
      <c r="AB1168" s="35">
        <v>0</v>
      </c>
      <c r="AC1168" s="35">
        <v>0</v>
      </c>
      <c r="AD1168" s="35">
        <v>0</v>
      </c>
      <c r="AE1168" s="58" t="s">
        <v>5603</v>
      </c>
      <c r="AF1168" s="58"/>
      <c r="AG1168" s="57" t="str" cm="1">
        <f t="array" ref="AG1168">IFERROR(_xlfn.IFS(
AI1168="MPR ISSUE","PDH",
AI1168="BSS Hardware Issue","BSS",
AI1168="Sites strategiques, MLL, Pylone, etc.","ENVTECH",
AI1168="AKTIVCO DEFAUT GE &amp; POWER Cabinet","AKTIVCO",
AI1168="AKTIVCO Coupure ENEO &amp; Baisse de tension","AKTIVCO GRID ONLY",
AI1168="Coupure ENEO &amp; Baisse de tension","IHS GRID ONLY",
AI1168="Defaut GE &amp; POWER Cabinet","IHS",
AI1168="Sharing","Partners",
AI1168="Sites strategiques &amp; DataCenter","SST &amp; DC",
AI1168="Exclu","Exclu",
AI1168="SAT","SAT",
AI1168="SPARE-ISSUE","SPARE-ISSUE",
AI1168="Fiber CAmtel","TRANS_FO_CAMTEL",
AI1168="Fiber AOF","Fiber AOF",
AI1168="Projet OCM (HUAWEI)","TRAVAUX-HUAWEI",
AI1168="Projet OCM (NOKIA)","TRAVAUX-NOKIA",
AI1168="ACCESS-ISSUE","ACCESS-ISSUE",
AI1168="Projet OCM (ZTE, NOKIA, autres projets)","TRAVAUX OCM",
AI1168="No root CAuse","No root cause",
AI1168="ODU HS","PDH",
AI1168="IP &amp; VLAN","PDH",
AI1168="Warehouse HUAWEI","SPARE-ISSUE",
AI1168="SPARE-HS","SPARE-ISSUE",
AI1168="Power Telco","BSS",AI1168="no impacts","no impacts"
),"")</f>
        <v>no impacts</v>
      </c>
      <c r="AH1168" s="57" t="str" cm="1">
        <f t="array" ref="AH1168">IFERROR(_xlfn.IFS(
AI1168="MPR ISSUE","TX ISSUE",
AI1168="BSS Hardware Issue","RAN ISSUE",
AI1168="Sites strategiques, MLL, Pylone, etc.","ENVTECH",
AI1168="AKTIVCO DEFAUT GE &amp; POWER Cabinet","POWER ISSUE",
AI1168="AKTIVCO Coupure ENEO &amp; Baisse de tension","POWER ISSUE",
AI1168="Coupure ENEO &amp; Baisse de tension","POWER ISSUE",
AI1168="Defaut GE &amp; POWER Cabinet","POWER ISSUE",
AI1168="Sharing","POWER ISSUE",
AI1168="Sites strategiques &amp; DataCenter","POWER ISSUE",
AI1168="Exclu","Exclu",
AI1168="SAT","TX ISSUE",
AI1168="SPARE-ISSUE","SPARE-ISSUE",
AI1168="Fiber CAmtel","TX ISSUE",
AI1168="Fiber AOF","TX ISSUE",
AI1168="Projet OCM (HUAWEI)","TRAVAUX-HUAWEI",
AI1168="Projet OCM (NOKIA)","TRAVAUX -NOKIA",
AI1168="ACCESS-ISSUE","ACCESS-ISSUE",
AI1168="Projet OCM (ZTE, NOKIA, autres projets)","TRAVAUX OCM",
AI1168="No root CAuse","No root cause",
AI1168="ODU HS","TX ISSUE",
AI1168="IP &amp; VLAN","TX ISSUE",
AI1168="Warehouse HUAWEI","SPARE-ISSUE",
AI1168="SPARE-HS","SPARE-ISSUE",
AI1168="Power Telco","RAN ISSUE",AI1168="no impacts","no impacts"
),"")</f>
        <v>no impacts</v>
      </c>
      <c r="AI1168" s="85" t="s">
        <v>5998</v>
      </c>
      <c r="AJ1168" s="57" t="str" cm="1">
        <f t="array" ref="AJ1168">IFERROR(_xlfn.IFS(
AI1168="MPR ISSUE","ACTIVE",
AI1168="BSS Hardware Issue","ACTIVE",
AI1168="Sites strategiques, MLL, Pylone, etc.","PASSIVE",
AI1168="AKTIVCO DEFAUT GE &amp; POWER Cabinet","PASSIVE",
AI1168="AKTIVCO Coupure ENEO &amp; Baisse de tension","PASSIVE",
AI1168="Coupure ENEO &amp; Baisse de tension","PASSIVE",
AI1168="Defaut GE &amp; POWER Cabinet","PASSIVE",
AI1168="Sharing","PASSIVE",
AI1168="Sites strategiques &amp; DataCenter","PASSIVE",
AI1168="Exclu","Exclu",
AI1168="SAT","ACTIVE",
AI1168="SPARE-ISSUE","SPARE-ISSUE",
AI1168="Fiber CAmtel","ACTIVE",
AI1168="Fiber AOF","ACTIVE",
AI1168="Projet OCM (HUAWEI)","PLANNED WORKS",
AI1168="Projet OCM (NOKIA)","PLANNED WORKS",
AI1168="ACCESS-ISSUE","ACCESS-ISSUE",
AI1168="Projet OCM (ZTE, NOKIA, autres projets)","PLANNED WORKS",
AI1168="No root CAuse","No root cause",
AI1168="ODU HS","ACTIVE",
AI1168="IP &amp; VLAN","ACTIVE",
AI1168="Warehouse HUAWEI","SPARE-ISSUE",
AI1168="SPARE-HS","SPARE-ISSUE",
AI1168="Power Telco","ACTIVE", AI1168="no impacts","no impacts"
),"")</f>
        <v>no impacts</v>
      </c>
      <c r="AK1168" s="23" t="s">
        <v>5537</v>
      </c>
      <c r="AL1168" s="23" t="str">
        <f t="shared" si="31"/>
        <v>NRO_093</v>
      </c>
      <c r="AN1168" s="9" t="s">
        <v>5537</v>
      </c>
      <c r="AO1168" s="23" t="str">
        <f>_xlfn.XLOOKUP(B1168,'INCIDENT-05-03-2026'!E:E,'INCIDENT-05-03-2026'!F:F,"")</f>
        <v/>
      </c>
      <c r="AP1168" s="7" t="s">
        <v>5537</v>
      </c>
      <c r="AQ1168" s="6"/>
      <c r="AR1168" s="7"/>
      <c r="AS1168" s="3" t="str">
        <f>_xlfn.XLOOKUP(B1168,'[3]tt num | region | site id'!$C:$C,'[3]tt num | region | site id'!$Q:$Q,"")</f>
        <v/>
      </c>
      <c r="AT1168" s="24" t="str">
        <f>_xlfn.XLOOKUP(B1168,'[4]Cells Huawei 03052026 12h'!$B:$B,'[4]Cells Huawei 03052026 12h'!$T:$T,"")</f>
        <v/>
      </c>
      <c r="AU1168" s="24" t="str">
        <f>_xlfn.XLOOKUP(B1168,'[5]cells down 02052026 8h50'!$B:$B,'[5]cells down 02052026 8h50'!$R:$R,"")</f>
        <v/>
      </c>
      <c r="AV1168" s="24" t="str">
        <f>_xlfn.XLOOKUP(B1168,'[5]cells down 02052026 13h50'!$B:$B,'[5]cells down 02052026 13h50'!$R:$R,"")</f>
        <v/>
      </c>
      <c r="AW1168" s="24" t="str">
        <f>_xlfn.XLOOKUP(B1168,'[5]cells down 02052026 13h50'!$B:$B,'[5]cells down 02052026 13h50'!$R:$R,"")</f>
        <v/>
      </c>
      <c r="AX1168" s="24" t="str">
        <f>_xlfn.XLOOKUP(B1168,'[6]cell downs 03052026 8h40 '!$B:$B,'[6]cell downs 03052026 8h40 '!$R:$R,"")</f>
        <v/>
      </c>
      <c r="AY1168" s="24" t="str">
        <f>_xlfn.XLOOKUP(B1168,'[7]ALL SITES DOWN'!$D:$D,'[7]ALL SITES DOWN'!$J:$J,"")</f>
        <v/>
      </c>
      <c r="AZ1168" s="24" t="str">
        <f>_xlfn.XLOOKUP(B1168,'[8]ALL SITES DOWN'!$D:$D,'[8]ALL SITES DOWN'!$J:$J,"")</f>
        <v/>
      </c>
      <c r="BA1168" s="9" t="str">
        <f>_xlfn.XLOOKUP(B1168,[9]sheet1!$AC:$AC,[9]sheet1!$AF:$AF,"")</f>
        <v/>
      </c>
      <c r="BB1168" s="14" t="s">
        <v>5537</v>
      </c>
      <c r="BC1168" s="14" t="s">
        <v>5537</v>
      </c>
      <c r="BD1168" s="14" t="str">
        <f>_xlfn.XLOOKUP(B1168,'[10]cell downs 18042026 17h'!$B:$B,'[10]cell downs 18042026 17h'!$B:$B,"")</f>
        <v/>
      </c>
      <c r="BE1168" s="14" t="str">
        <f>_xlfn.XLOOKUP(B1168,'[11]Cells Huawei 19042026 15h'!$B:$B,'[11]Cells Huawei 19042026 15h'!$B:$B,"")</f>
        <v/>
      </c>
      <c r="BF1168" s="9" t="str">
        <f>_xlfn.XLOOKUP(B1168,'[12]cells down 19042026 9H40'!$B:$B,'[12]cells down 19042026 9H40'!$B:$B,"")</f>
        <v/>
      </c>
      <c r="BG1168" s="9" t="s">
        <v>1244</v>
      </c>
      <c r="BH1168" s="9" t="s">
        <v>5459</v>
      </c>
    </row>
    <row r="1169" spans="1:60" s="9" customFormat="1" x14ac:dyDescent="0.3">
      <c r="A1169" s="1" t="s">
        <v>1515</v>
      </c>
      <c r="B1169" s="8" t="s">
        <v>4702</v>
      </c>
      <c r="C1169" s="3" t="str">
        <f>_xlfn.XLOOKUP(B1169,'[1]daily break down'!$D:$D,'[1]daily break down'!$E:$E,"")</f>
        <v>CENTRE</v>
      </c>
      <c r="D1169" s="1" t="s">
        <v>11</v>
      </c>
      <c r="E1169" s="1" t="s">
        <v>12</v>
      </c>
      <c r="F1169" s="3" t="s">
        <v>37</v>
      </c>
      <c r="G1169" s="1" t="s">
        <v>1515</v>
      </c>
      <c r="H1169" s="42" t="str">
        <f>_xlfn.XLOOKUP(B1169,[2]CALCULATION!$B:$B,[2]CALCULATION!$H:$H,"")</f>
        <v>ZTE</v>
      </c>
      <c r="I1169" s="34">
        <v>0</v>
      </c>
      <c r="J1169" s="34">
        <v>0</v>
      </c>
      <c r="K1169" s="34">
        <v>0</v>
      </c>
      <c r="L1169" s="34">
        <v>0</v>
      </c>
      <c r="M1169" s="34">
        <v>0.25056501528109515</v>
      </c>
      <c r="N1169" s="34">
        <v>5.1418530789052404E-2</v>
      </c>
      <c r="O1169" s="34">
        <v>0</v>
      </c>
      <c r="P1169" s="34">
        <v>0</v>
      </c>
      <c r="Q1169" s="34">
        <v>0</v>
      </c>
      <c r="R1169" s="34">
        <v>0</v>
      </c>
      <c r="S1169" s="35">
        <v>0</v>
      </c>
      <c r="T1169" s="35">
        <v>3.8131397442592439E-2</v>
      </c>
      <c r="U1169" s="35">
        <v>0.58181592487008926</v>
      </c>
      <c r="V1169" s="35">
        <v>0</v>
      </c>
      <c r="W1169" s="35">
        <v>3.8131397442592446E-2</v>
      </c>
      <c r="X1169" s="35">
        <v>0</v>
      </c>
      <c r="Y1169" s="35">
        <v>0</v>
      </c>
      <c r="Z1169" s="35">
        <v>0</v>
      </c>
      <c r="AA1169" s="35">
        <v>0</v>
      </c>
      <c r="AB1169" s="35">
        <v>0</v>
      </c>
      <c r="AC1169" s="35">
        <v>0</v>
      </c>
      <c r="AD1169" s="35">
        <v>0</v>
      </c>
      <c r="AE1169" s="58" t="s">
        <v>5560</v>
      </c>
      <c r="AF1169" s="58"/>
      <c r="AG1169" s="57" t="str" cm="1">
        <f t="array" ref="AG1169">IFERROR(_xlfn.IFS(
AI1169="MPR ISSUE","PDH",
AI1169="BSS Hardware Issue","BSS",
AI1169="Sites strategiques, MLL, Pylone, etc.","ENVTECH",
AI1169="AKTIVCO DEFAUT GE &amp; POWER Cabinet","AKTIVCO",
AI1169="AKTIVCO Coupure ENEO &amp; Baisse de tension","AKTIVCO GRID ONLY",
AI1169="Coupure ENEO &amp; Baisse de tension","IHS GRID ONLY",
AI1169="Defaut GE &amp; POWER Cabinet","IHS",
AI1169="Sharing","Partners",
AI1169="Sites strategiques &amp; DataCenter","SST &amp; DC",
AI1169="Exclu","Exclu",
AI1169="SAT","SAT",
AI1169="SPARE-ISSUE","SPARE-ISSUE",
AI1169="Fiber CAmtel","TRANS_FO_CAMTEL",
AI1169="Fiber AOF","Fiber AOF",
AI1169="Projet OCM (HUAWEI)","TRAVAUX-HUAWEI",
AI1169="Projet OCM (NOKIA)","TRAVAUX-NOKIA",
AI1169="ACCESS-ISSUE","ACCESS-ISSUE",
AI1169="Projet OCM (ZTE, NOKIA, autres projets)","TRAVAUX OCM",
AI1169="No root CAuse","No root cause",
AI1169="ODU HS","PDH",
AI1169="IP &amp; VLAN","PDH",
AI1169="Warehouse HUAWEI","SPARE-ISSUE",
AI1169="SPARE-HS","SPARE-ISSUE",
AI1169="Power Telco","BSS",AI1169="no impacts","no impacts"
),"")</f>
        <v>no impacts</v>
      </c>
      <c r="AH1169" s="57" t="str" cm="1">
        <f t="array" ref="AH1169">IFERROR(_xlfn.IFS(
AI1169="MPR ISSUE","TX ISSUE",
AI1169="BSS Hardware Issue","RAN ISSUE",
AI1169="Sites strategiques, MLL, Pylone, etc.","ENVTECH",
AI1169="AKTIVCO DEFAUT GE &amp; POWER Cabinet","POWER ISSUE",
AI1169="AKTIVCO Coupure ENEO &amp; Baisse de tension","POWER ISSUE",
AI1169="Coupure ENEO &amp; Baisse de tension","POWER ISSUE",
AI1169="Defaut GE &amp; POWER Cabinet","POWER ISSUE",
AI1169="Sharing","POWER ISSUE",
AI1169="Sites strategiques &amp; DataCenter","POWER ISSUE",
AI1169="Exclu","Exclu",
AI1169="SAT","TX ISSUE",
AI1169="SPARE-ISSUE","SPARE-ISSUE",
AI1169="Fiber CAmtel","TX ISSUE",
AI1169="Fiber AOF","TX ISSUE",
AI1169="Projet OCM (HUAWEI)","TRAVAUX-HUAWEI",
AI1169="Projet OCM (NOKIA)","TRAVAUX -NOKIA",
AI1169="ACCESS-ISSUE","ACCESS-ISSUE",
AI1169="Projet OCM (ZTE, NOKIA, autres projets)","TRAVAUX OCM",
AI1169="No root CAuse","No root cause",
AI1169="ODU HS","TX ISSUE",
AI1169="IP &amp; VLAN","TX ISSUE",
AI1169="Warehouse HUAWEI","SPARE-ISSUE",
AI1169="SPARE-HS","SPARE-ISSUE",
AI1169="Power Telco","RAN ISSUE",AI1169="no impacts","no impacts"
),"")</f>
        <v>no impacts</v>
      </c>
      <c r="AI1169" s="85" t="s">
        <v>5998</v>
      </c>
      <c r="AJ1169" s="57" t="str" cm="1">
        <f t="array" ref="AJ1169">IFERROR(_xlfn.IFS(
AI1169="MPR ISSUE","ACTIVE",
AI1169="BSS Hardware Issue","ACTIVE",
AI1169="Sites strategiques, MLL, Pylone, etc.","PASSIVE",
AI1169="AKTIVCO DEFAUT GE &amp; POWER Cabinet","PASSIVE",
AI1169="AKTIVCO Coupure ENEO &amp; Baisse de tension","PASSIVE",
AI1169="Coupure ENEO &amp; Baisse de tension","PASSIVE",
AI1169="Defaut GE &amp; POWER Cabinet","PASSIVE",
AI1169="Sharing","PASSIVE",
AI1169="Sites strategiques &amp; DataCenter","PASSIVE",
AI1169="Exclu","Exclu",
AI1169="SAT","ACTIVE",
AI1169="SPARE-ISSUE","SPARE-ISSUE",
AI1169="Fiber CAmtel","ACTIVE",
AI1169="Fiber AOF","ACTIVE",
AI1169="Projet OCM (HUAWEI)","PLANNED WORKS",
AI1169="Projet OCM (NOKIA)","PLANNED WORKS",
AI1169="ACCESS-ISSUE","ACCESS-ISSUE",
AI1169="Projet OCM (ZTE, NOKIA, autres projets)","PLANNED WORKS",
AI1169="No root CAuse","No root cause",
AI1169="ODU HS","ACTIVE",
AI1169="IP &amp; VLAN","ACTIVE",
AI1169="Warehouse HUAWEI","SPARE-ISSUE",
AI1169="SPARE-HS","SPARE-ISSUE",
AI1169="Power Telco","ACTIVE", AI1169="no impacts","no impacts"
),"")</f>
        <v>no impacts</v>
      </c>
      <c r="AK1169" s="23" t="s">
        <v>5537</v>
      </c>
      <c r="AL1169" s="23" t="str">
        <f t="shared" si="31"/>
        <v>CTR_036</v>
      </c>
      <c r="AN1169" s="9" t="s">
        <v>5537</v>
      </c>
      <c r="AO1169" s="23" t="str">
        <f>_xlfn.XLOOKUP(B1169,'INCIDENT-05-03-2026'!E:E,'INCIDENT-05-03-2026'!F:F,"")</f>
        <v/>
      </c>
      <c r="AP1169" s="7" t="s">
        <v>5537</v>
      </c>
      <c r="AQ1169" s="6"/>
      <c r="AR1169" s="7"/>
      <c r="AS1169" s="3" t="str">
        <f>_xlfn.XLOOKUP(B1169,'[3]tt num | region | site id'!$C:$C,'[3]tt num | region | site id'!$Q:$Q,"")</f>
        <v/>
      </c>
      <c r="AT1169" s="24" t="str">
        <f>_xlfn.XLOOKUP(B1169,'[4]Cells Huawei 03052026 12h'!$B:$B,'[4]Cells Huawei 03052026 12h'!$T:$T,"")</f>
        <v/>
      </c>
      <c r="AU1169" s="24" t="str">
        <f>_xlfn.XLOOKUP(B1169,'[5]cells down 02052026 8h50'!$B:$B,'[5]cells down 02052026 8h50'!$R:$R,"")</f>
        <v/>
      </c>
      <c r="AV1169" s="24" t="str">
        <f>_xlfn.XLOOKUP(B1169,'[5]cells down 02052026 13h50'!$B:$B,'[5]cells down 02052026 13h50'!$R:$R,"")</f>
        <v/>
      </c>
      <c r="AW1169" s="24" t="str">
        <f>_xlfn.XLOOKUP(B1169,'[5]cells down 02052026 13h50'!$B:$B,'[5]cells down 02052026 13h50'!$R:$R,"")</f>
        <v/>
      </c>
      <c r="AX1169" s="24" t="str">
        <f>_xlfn.XLOOKUP(B1169,'[6]cell downs 03052026 8h40 '!$B:$B,'[6]cell downs 03052026 8h40 '!$R:$R,"")</f>
        <v/>
      </c>
      <c r="AY1169" s="24" t="str">
        <f>_xlfn.XLOOKUP(B1169,'[7]ALL SITES DOWN'!$D:$D,'[7]ALL SITES DOWN'!$J:$J,"")</f>
        <v/>
      </c>
      <c r="AZ1169" s="24" t="str">
        <f>_xlfn.XLOOKUP(B1169,'[8]ALL SITES DOWN'!$D:$D,'[8]ALL SITES DOWN'!$J:$J,"")</f>
        <v/>
      </c>
      <c r="BA1169" s="9" t="str">
        <f>_xlfn.XLOOKUP(B1169,[9]sheet1!$AC:$AC,[9]sheet1!$AF:$AF,"")</f>
        <v/>
      </c>
      <c r="BB1169" s="14" t="s">
        <v>5537</v>
      </c>
      <c r="BC1169" s="14" t="s">
        <v>5537</v>
      </c>
      <c r="BD1169" s="14" t="str">
        <f>_xlfn.XLOOKUP(B1169,'[10]cell downs 18042026 17h'!$B:$B,'[10]cell downs 18042026 17h'!$B:$B,"")</f>
        <v/>
      </c>
      <c r="BE1169" s="14" t="str">
        <f>_xlfn.XLOOKUP(B1169,'[11]Cells Huawei 19042026 15h'!$B:$B,'[11]Cells Huawei 19042026 15h'!$B:$B,"")</f>
        <v/>
      </c>
      <c r="BF1169" s="9" t="str">
        <f>_xlfn.XLOOKUP(B1169,'[12]cells down 19042026 9H40'!$B:$B,'[12]cells down 19042026 9H40'!$B:$B,"")</f>
        <v/>
      </c>
      <c r="BG1169" s="9" t="s">
        <v>4702</v>
      </c>
      <c r="BH1169" s="9" t="s">
        <v>5537</v>
      </c>
    </row>
    <row r="1170" spans="1:60" s="9" customFormat="1" x14ac:dyDescent="0.3">
      <c r="A1170" s="1" t="s">
        <v>4838</v>
      </c>
      <c r="B1170" s="8" t="s">
        <v>4839</v>
      </c>
      <c r="C1170" s="3" t="str">
        <f>_xlfn.XLOOKUP(B1170,'[1]daily break down'!$D:$D,'[1]daily break down'!$E:$E,"")</f>
        <v>Yaounde</v>
      </c>
      <c r="D1170" s="1" t="s">
        <v>21</v>
      </c>
      <c r="E1170" s="1" t="s">
        <v>30</v>
      </c>
      <c r="F1170" s="3" t="s">
        <v>37</v>
      </c>
      <c r="G1170" s="1" t="s">
        <v>38</v>
      </c>
      <c r="H1170" s="42" t="str">
        <f>_xlfn.XLOOKUP(B1170,[2]CALCULATION!$B:$B,[2]CALCULATION!$H:$H,"")</f>
        <v>ZTE</v>
      </c>
      <c r="I1170" s="34">
        <v>0</v>
      </c>
      <c r="J1170" s="34">
        <v>0</v>
      </c>
      <c r="K1170" s="34">
        <v>19.376260940037042</v>
      </c>
      <c r="L1170" s="34">
        <v>23.824061946220823</v>
      </c>
      <c r="M1170" s="34">
        <v>0</v>
      </c>
      <c r="N1170" s="34">
        <v>0</v>
      </c>
      <c r="O1170" s="34">
        <v>0</v>
      </c>
      <c r="P1170" s="34">
        <v>0</v>
      </c>
      <c r="Q1170" s="34">
        <v>0</v>
      </c>
      <c r="R1170" s="34">
        <v>0</v>
      </c>
      <c r="S1170" s="35">
        <v>0</v>
      </c>
      <c r="T1170" s="35">
        <v>3.775686079792695E-2</v>
      </c>
      <c r="U1170" s="35">
        <v>0</v>
      </c>
      <c r="V1170" s="35">
        <v>0</v>
      </c>
      <c r="W1170" s="35">
        <v>3.775686079792695E-2</v>
      </c>
      <c r="X1170" s="35">
        <v>0</v>
      </c>
      <c r="Y1170" s="35">
        <v>0</v>
      </c>
      <c r="Z1170" s="35">
        <v>0</v>
      </c>
      <c r="AA1170" s="35">
        <v>0</v>
      </c>
      <c r="AB1170" s="35">
        <v>0</v>
      </c>
      <c r="AC1170" s="35">
        <v>0</v>
      </c>
      <c r="AD1170" s="35">
        <v>0</v>
      </c>
      <c r="AE1170" s="58" t="s">
        <v>5560</v>
      </c>
      <c r="AF1170" s="58"/>
      <c r="AG1170" s="57" t="str" cm="1">
        <f t="array" ref="AG1170">IFERROR(_xlfn.IFS(
AI1170="MPR ISSUE","PDH",
AI1170="BSS Hardware Issue","BSS",
AI1170="Sites strategiques, MLL, Pylone, etc.","ENVTECH",
AI1170="AKTIVCO DEFAUT GE &amp; POWER Cabinet","AKTIVCO",
AI1170="AKTIVCO Coupure ENEO &amp; Baisse de tension","AKTIVCO GRID ONLY",
AI1170="Coupure ENEO &amp; Baisse de tension","IHS GRID ONLY",
AI1170="Defaut GE &amp; POWER Cabinet","IHS",
AI1170="Sharing","Partners",
AI1170="Sites strategiques &amp; DataCenter","SST &amp; DC",
AI1170="Exclu","Exclu",
AI1170="SAT","SAT",
AI1170="SPARE-ISSUE","SPARE-ISSUE",
AI1170="Fiber CAmtel","TRANS_FO_CAMTEL",
AI1170="Fiber AOF","Fiber AOF",
AI1170="Projet OCM (HUAWEI)","TRAVAUX-HUAWEI",
AI1170="Projet OCM (NOKIA)","TRAVAUX-NOKIA",
AI1170="ACCESS-ISSUE","ACCESS-ISSUE",
AI1170="Projet OCM (ZTE, NOKIA, autres projets)","TRAVAUX OCM",
AI1170="No root CAuse","No root cause",
AI1170="ODU HS","PDH",
AI1170="IP &amp; VLAN","PDH",
AI1170="Warehouse HUAWEI","SPARE-ISSUE",
AI1170="SPARE-HS","SPARE-ISSUE",
AI1170="Power Telco","BSS",AI1170="no impacts","no impacts"
),"")</f>
        <v>no impacts</v>
      </c>
      <c r="AH1170" s="57" t="str" cm="1">
        <f t="array" ref="AH1170">IFERROR(_xlfn.IFS(
AI1170="MPR ISSUE","TX ISSUE",
AI1170="BSS Hardware Issue","RAN ISSUE",
AI1170="Sites strategiques, MLL, Pylone, etc.","ENVTECH",
AI1170="AKTIVCO DEFAUT GE &amp; POWER Cabinet","POWER ISSUE",
AI1170="AKTIVCO Coupure ENEO &amp; Baisse de tension","POWER ISSUE",
AI1170="Coupure ENEO &amp; Baisse de tension","POWER ISSUE",
AI1170="Defaut GE &amp; POWER Cabinet","POWER ISSUE",
AI1170="Sharing","POWER ISSUE",
AI1170="Sites strategiques &amp; DataCenter","POWER ISSUE",
AI1170="Exclu","Exclu",
AI1170="SAT","TX ISSUE",
AI1170="SPARE-ISSUE","SPARE-ISSUE",
AI1170="Fiber CAmtel","TX ISSUE",
AI1170="Fiber AOF","TX ISSUE",
AI1170="Projet OCM (HUAWEI)","TRAVAUX-HUAWEI",
AI1170="Projet OCM (NOKIA)","TRAVAUX -NOKIA",
AI1170="ACCESS-ISSUE","ACCESS-ISSUE",
AI1170="Projet OCM (ZTE, NOKIA, autres projets)","TRAVAUX OCM",
AI1170="No root CAuse","No root cause",
AI1170="ODU HS","TX ISSUE",
AI1170="IP &amp; VLAN","TX ISSUE",
AI1170="Warehouse HUAWEI","SPARE-ISSUE",
AI1170="SPARE-HS","SPARE-ISSUE",
AI1170="Power Telco","RAN ISSUE",AI1170="no impacts","no impacts"
),"")</f>
        <v>no impacts</v>
      </c>
      <c r="AI1170" s="85" t="s">
        <v>5998</v>
      </c>
      <c r="AJ1170" s="57" t="str" cm="1">
        <f t="array" ref="AJ1170">IFERROR(_xlfn.IFS(
AI1170="MPR ISSUE","ACTIVE",
AI1170="BSS Hardware Issue","ACTIVE",
AI1170="Sites strategiques, MLL, Pylone, etc.","PASSIVE",
AI1170="AKTIVCO DEFAUT GE &amp; POWER Cabinet","PASSIVE",
AI1170="AKTIVCO Coupure ENEO &amp; Baisse de tension","PASSIVE",
AI1170="Coupure ENEO &amp; Baisse de tension","PASSIVE",
AI1170="Defaut GE &amp; POWER Cabinet","PASSIVE",
AI1170="Sharing","PASSIVE",
AI1170="Sites strategiques &amp; DataCenter","PASSIVE",
AI1170="Exclu","Exclu",
AI1170="SAT","ACTIVE",
AI1170="SPARE-ISSUE","SPARE-ISSUE",
AI1170="Fiber CAmtel","ACTIVE",
AI1170="Fiber AOF","ACTIVE",
AI1170="Projet OCM (HUAWEI)","PLANNED WORKS",
AI1170="Projet OCM (NOKIA)","PLANNED WORKS",
AI1170="ACCESS-ISSUE","ACCESS-ISSUE",
AI1170="Projet OCM (ZTE, NOKIA, autres projets)","PLANNED WORKS",
AI1170="No root CAuse","No root cause",
AI1170="ODU HS","ACTIVE",
AI1170="IP &amp; VLAN","ACTIVE",
AI1170="Warehouse HUAWEI","SPARE-ISSUE",
AI1170="SPARE-HS","SPARE-ISSUE",
AI1170="Power Telco","ACTIVE", AI1170="no impacts","no impacts"
),"")</f>
        <v>no impacts</v>
      </c>
      <c r="AK1170" s="23" t="s">
        <v>5537</v>
      </c>
      <c r="AL1170" s="23" t="str">
        <f t="shared" si="31"/>
        <v>CTR_759</v>
      </c>
      <c r="AN1170" s="9" t="s">
        <v>5537</v>
      </c>
      <c r="AO1170" s="23" t="str">
        <f>_xlfn.XLOOKUP(B1170,'INCIDENT-05-03-2026'!E:E,'INCIDENT-05-03-2026'!F:F,"")</f>
        <v/>
      </c>
      <c r="AP1170" s="7" t="s">
        <v>5537</v>
      </c>
      <c r="AQ1170" s="6"/>
      <c r="AR1170" s="7"/>
      <c r="AS1170" s="3" t="str">
        <f>_xlfn.XLOOKUP(B1170,'[3]tt num | region | site id'!$C:$C,'[3]tt num | region | site id'!$Q:$Q,"")</f>
        <v/>
      </c>
      <c r="AT1170" s="24" t="str">
        <f>_xlfn.XLOOKUP(B1170,'[4]Cells Huawei 03052026 12h'!$B:$B,'[4]Cells Huawei 03052026 12h'!$T:$T,"")</f>
        <v/>
      </c>
      <c r="AU1170" s="24" t="str">
        <f>_xlfn.XLOOKUP(B1170,'[5]cells down 02052026 8h50'!$B:$B,'[5]cells down 02052026 8h50'!$R:$R,"")</f>
        <v/>
      </c>
      <c r="AV1170" s="24" t="str">
        <f>_xlfn.XLOOKUP(B1170,'[5]cells down 02052026 13h50'!$B:$B,'[5]cells down 02052026 13h50'!$R:$R,"")</f>
        <v/>
      </c>
      <c r="AW1170" s="24" t="str">
        <f>_xlfn.XLOOKUP(B1170,'[5]cells down 02052026 13h50'!$B:$B,'[5]cells down 02052026 13h50'!$R:$R,"")</f>
        <v/>
      </c>
      <c r="AX1170" s="24" t="str">
        <f>_xlfn.XLOOKUP(B1170,'[6]cell downs 03052026 8h40 '!$B:$B,'[6]cell downs 03052026 8h40 '!$R:$R,"")</f>
        <v/>
      </c>
      <c r="AY1170" s="24" t="str">
        <f>_xlfn.XLOOKUP(B1170,'[7]ALL SITES DOWN'!$D:$D,'[7]ALL SITES DOWN'!$J:$J,"")</f>
        <v/>
      </c>
      <c r="AZ1170" s="24" t="str">
        <f>_xlfn.XLOOKUP(B1170,'[8]ALL SITES DOWN'!$D:$D,'[8]ALL SITES DOWN'!$J:$J,"")</f>
        <v/>
      </c>
      <c r="BA1170" s="9" t="str">
        <f>_xlfn.XLOOKUP(B1170,[9]sheet1!$AC:$AC,[9]sheet1!$AF:$AF,"")</f>
        <v/>
      </c>
      <c r="BB1170" s="14" t="s">
        <v>5537</v>
      </c>
      <c r="BC1170" s="14" t="s">
        <v>5537</v>
      </c>
      <c r="BD1170" s="14" t="str">
        <f>_xlfn.XLOOKUP(B1170,'[10]cell downs 18042026 17h'!$B:$B,'[10]cell downs 18042026 17h'!$B:$B,"")</f>
        <v/>
      </c>
      <c r="BE1170" s="14" t="str">
        <f>_xlfn.XLOOKUP(B1170,'[11]Cells Huawei 19042026 15h'!$B:$B,'[11]Cells Huawei 19042026 15h'!$B:$B,"")</f>
        <v/>
      </c>
      <c r="BF1170" s="9" t="str">
        <f>_xlfn.XLOOKUP(B1170,'[12]cells down 19042026 9H40'!$B:$B,'[12]cells down 19042026 9H40'!$B:$B,"")</f>
        <v/>
      </c>
      <c r="BG1170" s="9" t="s">
        <v>5537</v>
      </c>
      <c r="BH1170" s="9" t="s">
        <v>12</v>
      </c>
    </row>
    <row r="1171" spans="1:60" s="9" customFormat="1" x14ac:dyDescent="0.3">
      <c r="A1171" s="1" t="s">
        <v>747</v>
      </c>
      <c r="B1171" s="8" t="s">
        <v>748</v>
      </c>
      <c r="C1171" s="3" t="str">
        <f>_xlfn.XLOOKUP(B1171,'[1]daily break down'!$D:$D,'[1]daily break down'!$E:$E,"")</f>
        <v>Douala</v>
      </c>
      <c r="D1171" s="1" t="s">
        <v>11</v>
      </c>
      <c r="E1171" s="1" t="s">
        <v>12</v>
      </c>
      <c r="F1171" s="3" t="s">
        <v>31</v>
      </c>
      <c r="G1171" s="1" t="s">
        <v>32</v>
      </c>
      <c r="H1171" s="42" t="str">
        <f>_xlfn.XLOOKUP(B1171,[2]CALCULATION!$B:$B,[2]CALCULATION!$H:$H,"")</f>
        <v>ZTE</v>
      </c>
      <c r="I1171" s="34">
        <v>0</v>
      </c>
      <c r="J1171" s="34">
        <v>0</v>
      </c>
      <c r="K1171" s="34">
        <v>9.2935917850202454</v>
      </c>
      <c r="L1171" s="34">
        <v>0</v>
      </c>
      <c r="M1171" s="34">
        <v>0</v>
      </c>
      <c r="N1171" s="34">
        <v>0</v>
      </c>
      <c r="O1171" s="34">
        <v>0</v>
      </c>
      <c r="P1171" s="34">
        <v>0</v>
      </c>
      <c r="Q1171" s="34">
        <v>1.0163854431517576</v>
      </c>
      <c r="R1171" s="34">
        <v>15.949393321975952</v>
      </c>
      <c r="S1171" s="35">
        <v>0</v>
      </c>
      <c r="T1171" s="35">
        <v>3.7471499544849116E-2</v>
      </c>
      <c r="U1171" s="35">
        <v>0</v>
      </c>
      <c r="V1171" s="35">
        <v>0</v>
      </c>
      <c r="W1171" s="35">
        <v>3.7471499544849116E-2</v>
      </c>
      <c r="X1171" s="35">
        <v>0</v>
      </c>
      <c r="Y1171" s="35">
        <v>0</v>
      </c>
      <c r="Z1171" s="35">
        <v>0</v>
      </c>
      <c r="AA1171" s="35">
        <v>0</v>
      </c>
      <c r="AB1171" s="35">
        <v>0</v>
      </c>
      <c r="AC1171" s="35">
        <v>0</v>
      </c>
      <c r="AD1171" s="35">
        <v>0</v>
      </c>
      <c r="AE1171" s="58" t="s">
        <v>5560</v>
      </c>
      <c r="AF1171" s="58"/>
      <c r="AG1171" s="57" t="str" cm="1">
        <f t="array" ref="AG1171">IFERROR(_xlfn.IFS(
AI1171="MPR ISSUE","PDH",
AI1171="BSS Hardware Issue","BSS",
AI1171="Sites strategiques, MLL, Pylone, etc.","ENVTECH",
AI1171="AKTIVCO DEFAUT GE &amp; POWER Cabinet","AKTIVCO",
AI1171="AKTIVCO Coupure ENEO &amp; Baisse de tension","AKTIVCO GRID ONLY",
AI1171="Coupure ENEO &amp; Baisse de tension","IHS GRID ONLY",
AI1171="Defaut GE &amp; POWER Cabinet","IHS",
AI1171="Sharing","Partners",
AI1171="Sites strategiques &amp; DataCenter","SST &amp; DC",
AI1171="Exclu","Exclu",
AI1171="SAT","SAT",
AI1171="SPARE-ISSUE","SPARE-ISSUE",
AI1171="Fiber CAmtel","TRANS_FO_CAMTEL",
AI1171="Fiber AOF","Fiber AOF",
AI1171="Projet OCM (HUAWEI)","TRAVAUX-HUAWEI",
AI1171="Projet OCM (NOKIA)","TRAVAUX-NOKIA",
AI1171="ACCESS-ISSUE","ACCESS-ISSUE",
AI1171="Projet OCM (ZTE, NOKIA, autres projets)","TRAVAUX OCM",
AI1171="No root CAuse","No root cause",
AI1171="ODU HS","PDH",
AI1171="IP &amp; VLAN","PDH",
AI1171="Warehouse HUAWEI","SPARE-ISSUE",
AI1171="SPARE-HS","SPARE-ISSUE",
AI1171="Power Telco","BSS",AI1171="no impacts","no impacts"
),"")</f>
        <v>no impacts</v>
      </c>
      <c r="AH1171" s="57" t="str" cm="1">
        <f t="array" ref="AH1171">IFERROR(_xlfn.IFS(
AI1171="MPR ISSUE","TX ISSUE",
AI1171="BSS Hardware Issue","RAN ISSUE",
AI1171="Sites strategiques, MLL, Pylone, etc.","ENVTECH",
AI1171="AKTIVCO DEFAUT GE &amp; POWER Cabinet","POWER ISSUE",
AI1171="AKTIVCO Coupure ENEO &amp; Baisse de tension","POWER ISSUE",
AI1171="Coupure ENEO &amp; Baisse de tension","POWER ISSUE",
AI1171="Defaut GE &amp; POWER Cabinet","POWER ISSUE",
AI1171="Sharing","POWER ISSUE",
AI1171="Sites strategiques &amp; DataCenter","POWER ISSUE",
AI1171="Exclu","Exclu",
AI1171="SAT","TX ISSUE",
AI1171="SPARE-ISSUE","SPARE-ISSUE",
AI1171="Fiber CAmtel","TX ISSUE",
AI1171="Fiber AOF","TX ISSUE",
AI1171="Projet OCM (HUAWEI)","TRAVAUX-HUAWEI",
AI1171="Projet OCM (NOKIA)","TRAVAUX -NOKIA",
AI1171="ACCESS-ISSUE","ACCESS-ISSUE",
AI1171="Projet OCM (ZTE, NOKIA, autres projets)","TRAVAUX OCM",
AI1171="No root CAuse","No root cause",
AI1171="ODU HS","TX ISSUE",
AI1171="IP &amp; VLAN","TX ISSUE",
AI1171="Warehouse HUAWEI","SPARE-ISSUE",
AI1171="SPARE-HS","SPARE-ISSUE",
AI1171="Power Telco","RAN ISSUE",AI1171="no impacts","no impacts"
),"")</f>
        <v>no impacts</v>
      </c>
      <c r="AI1171" s="85" t="s">
        <v>5998</v>
      </c>
      <c r="AJ1171" s="57" t="str" cm="1">
        <f t="array" ref="AJ1171">IFERROR(_xlfn.IFS(
AI1171="MPR ISSUE","ACTIVE",
AI1171="BSS Hardware Issue","ACTIVE",
AI1171="Sites strategiques, MLL, Pylone, etc.","PASSIVE",
AI1171="AKTIVCO DEFAUT GE &amp; POWER Cabinet","PASSIVE",
AI1171="AKTIVCO Coupure ENEO &amp; Baisse de tension","PASSIVE",
AI1171="Coupure ENEO &amp; Baisse de tension","PASSIVE",
AI1171="Defaut GE &amp; POWER Cabinet","PASSIVE",
AI1171="Sharing","PASSIVE",
AI1171="Sites strategiques &amp; DataCenter","PASSIVE",
AI1171="Exclu","Exclu",
AI1171="SAT","ACTIVE",
AI1171="SPARE-ISSUE","SPARE-ISSUE",
AI1171="Fiber CAmtel","ACTIVE",
AI1171="Fiber AOF","ACTIVE",
AI1171="Projet OCM (HUAWEI)","PLANNED WORKS",
AI1171="Projet OCM (NOKIA)","PLANNED WORKS",
AI1171="ACCESS-ISSUE","ACCESS-ISSUE",
AI1171="Projet OCM (ZTE, NOKIA, autres projets)","PLANNED WORKS",
AI1171="No root CAuse","No root cause",
AI1171="ODU HS","ACTIVE",
AI1171="IP &amp; VLAN","ACTIVE",
AI1171="Warehouse HUAWEI","SPARE-ISSUE",
AI1171="SPARE-HS","SPARE-ISSUE",
AI1171="Power Telco","ACTIVE", AI1171="no impacts","no impacts"
),"")</f>
        <v>no impacts</v>
      </c>
      <c r="AK1171" s="23" t="s">
        <v>5537</v>
      </c>
      <c r="AL1171" s="23" t="str">
        <f t="shared" si="31"/>
        <v>LIT_378</v>
      </c>
      <c r="AN1171" s="9" t="s">
        <v>5537</v>
      </c>
      <c r="AO1171" s="23" t="str">
        <f>_xlfn.XLOOKUP(B1171,'INCIDENT-05-03-2026'!E:E,'INCIDENT-05-03-2026'!F:F,"")</f>
        <v/>
      </c>
      <c r="AP1171" s="7" t="s">
        <v>5537</v>
      </c>
      <c r="AQ1171" s="6"/>
      <c r="AR1171" s="7"/>
      <c r="AS1171" s="3" t="str">
        <f>_xlfn.XLOOKUP(B1171,'[3]tt num | region | site id'!$C:$C,'[3]tt num | region | site id'!$Q:$Q,"")</f>
        <v/>
      </c>
      <c r="AT1171" s="24" t="str">
        <f>_xlfn.XLOOKUP(B1171,'[4]Cells Huawei 03052026 12h'!$B:$B,'[4]Cells Huawei 03052026 12h'!$T:$T,"")</f>
        <v/>
      </c>
      <c r="AU1171" s="24" t="str">
        <f>_xlfn.XLOOKUP(B1171,'[5]cells down 02052026 8h50'!$B:$B,'[5]cells down 02052026 8h50'!$R:$R,"")</f>
        <v/>
      </c>
      <c r="AV1171" s="24" t="str">
        <f>_xlfn.XLOOKUP(B1171,'[5]cells down 02052026 13h50'!$B:$B,'[5]cells down 02052026 13h50'!$R:$R,"")</f>
        <v/>
      </c>
      <c r="AW1171" s="24" t="str">
        <f>_xlfn.XLOOKUP(B1171,'[5]cells down 02052026 13h50'!$B:$B,'[5]cells down 02052026 13h50'!$R:$R,"")</f>
        <v/>
      </c>
      <c r="AX1171" s="24" t="str">
        <f>_xlfn.XLOOKUP(B1171,'[6]cell downs 03052026 8h40 '!$B:$B,'[6]cell downs 03052026 8h40 '!$R:$R,"")</f>
        <v/>
      </c>
      <c r="AY1171" s="24" t="str">
        <f>_xlfn.XLOOKUP(B1171,'[7]ALL SITES DOWN'!$D:$D,'[7]ALL SITES DOWN'!$J:$J,"")</f>
        <v/>
      </c>
      <c r="AZ1171" s="24" t="str">
        <f>_xlfn.XLOOKUP(B1171,'[8]ALL SITES DOWN'!$D:$D,'[8]ALL SITES DOWN'!$J:$J,"")</f>
        <v/>
      </c>
      <c r="BA1171" s="9" t="str">
        <f>_xlfn.XLOOKUP(B1171,[9]sheet1!$AC:$AC,[9]sheet1!$AF:$AF,"")</f>
        <v/>
      </c>
      <c r="BB1171" s="14" t="s">
        <v>5537</v>
      </c>
      <c r="BC1171" s="14" t="s">
        <v>5537</v>
      </c>
      <c r="BD1171" s="14" t="str">
        <f>_xlfn.XLOOKUP(B1171,'[10]cell downs 18042026 17h'!$B:$B,'[10]cell downs 18042026 17h'!$B:$B,"")</f>
        <v/>
      </c>
      <c r="BE1171" s="14" t="str">
        <f>_xlfn.XLOOKUP(B1171,'[11]Cells Huawei 19042026 15h'!$B:$B,'[11]Cells Huawei 19042026 15h'!$B:$B,"")</f>
        <v/>
      </c>
      <c r="BF1171" s="9" t="str">
        <f>_xlfn.XLOOKUP(B1171,'[12]cells down 19042026 9H40'!$B:$B,'[12]cells down 19042026 9H40'!$B:$B,"")</f>
        <v/>
      </c>
      <c r="BG1171" s="9" t="s">
        <v>748</v>
      </c>
      <c r="BH1171" s="9" t="s">
        <v>12</v>
      </c>
    </row>
    <row r="1172" spans="1:60" s="9" customFormat="1" x14ac:dyDescent="0.3">
      <c r="A1172" s="1" t="s">
        <v>1642</v>
      </c>
      <c r="B1172" s="8" t="s">
        <v>1643</v>
      </c>
      <c r="C1172" s="3" t="str">
        <f>_xlfn.XLOOKUP(B1172,'[1]daily break down'!$D:$D,'[1]daily break down'!$E:$E,"")</f>
        <v>OUEST</v>
      </c>
      <c r="D1172" s="1" t="s">
        <v>11</v>
      </c>
      <c r="E1172" s="1" t="s">
        <v>12</v>
      </c>
      <c r="F1172" s="3" t="s">
        <v>102</v>
      </c>
      <c r="G1172" s="1" t="s">
        <v>1475</v>
      </c>
      <c r="H1172" s="40" t="str">
        <f>_xlfn.XLOOKUP(B1172,[2]CALCULATION!$B:$B,[2]CALCULATION!$H:$H,"")</f>
        <v>Huawei</v>
      </c>
      <c r="I1172" s="34">
        <v>0</v>
      </c>
      <c r="J1172" s="34">
        <v>0</v>
      </c>
      <c r="K1172" s="34">
        <v>0</v>
      </c>
      <c r="L1172" s="34">
        <v>0</v>
      </c>
      <c r="M1172" s="34">
        <v>0</v>
      </c>
      <c r="N1172" s="34">
        <v>0</v>
      </c>
      <c r="O1172" s="34">
        <v>6.5929685560435241</v>
      </c>
      <c r="P1172" s="34">
        <v>0</v>
      </c>
      <c r="Q1172" s="34">
        <v>0</v>
      </c>
      <c r="R1172" s="34">
        <v>0</v>
      </c>
      <c r="S1172" s="35">
        <v>0</v>
      </c>
      <c r="T1172" s="35">
        <v>3.3494277080069509E-2</v>
      </c>
      <c r="U1172" s="35">
        <v>0</v>
      </c>
      <c r="V1172" s="35">
        <v>0</v>
      </c>
      <c r="W1172" s="35">
        <v>3.3494277080069509E-2</v>
      </c>
      <c r="X1172" s="35">
        <v>0</v>
      </c>
      <c r="Y1172" s="35">
        <v>0</v>
      </c>
      <c r="Z1172" s="35">
        <v>0</v>
      </c>
      <c r="AA1172" s="35">
        <v>0</v>
      </c>
      <c r="AB1172" s="35">
        <v>0</v>
      </c>
      <c r="AC1172" s="35">
        <v>0</v>
      </c>
      <c r="AD1172" s="35">
        <v>0</v>
      </c>
      <c r="AE1172" s="58" t="s">
        <v>5560</v>
      </c>
      <c r="AF1172" s="58"/>
      <c r="AG1172" s="57" t="str" cm="1">
        <f t="array" ref="AG1172">IFERROR(_xlfn.IFS(
AI1172="MPR ISSUE","PDH",
AI1172="BSS Hardware Issue","BSS",
AI1172="Sites strategiques, MLL, Pylone, etc.","ENVTECH",
AI1172="AKTIVCO DEFAUT GE &amp; POWER Cabinet","AKTIVCO",
AI1172="AKTIVCO Coupure ENEO &amp; Baisse de tension","AKTIVCO GRID ONLY",
AI1172="Coupure ENEO &amp; Baisse de tension","IHS GRID ONLY",
AI1172="Defaut GE &amp; POWER Cabinet","IHS",
AI1172="Sharing","Partners",
AI1172="Sites strategiques &amp; DataCenter","SST &amp; DC",
AI1172="Exclu","Exclu",
AI1172="SAT","SAT",
AI1172="SPARE-ISSUE","SPARE-ISSUE",
AI1172="Fiber CAmtel","TRANS_FO_CAMTEL",
AI1172="Fiber AOF","Fiber AOF",
AI1172="Projet OCM (HUAWEI)","TRAVAUX-HUAWEI",
AI1172="Projet OCM (NOKIA)","TRAVAUX-NOKIA",
AI1172="ACCESS-ISSUE","ACCESS-ISSUE",
AI1172="Projet OCM (ZTE, NOKIA, autres projets)","TRAVAUX OCM",
AI1172="No root CAuse","No root cause",
AI1172="ODU HS","PDH",
AI1172="IP &amp; VLAN","PDH",
AI1172="Warehouse HUAWEI","SPARE-ISSUE",
AI1172="SPARE-HS","SPARE-ISSUE",
AI1172="Power Telco","BSS",AI1172="no impacts","no impacts"
),"")</f>
        <v>no impacts</v>
      </c>
      <c r="AH1172" s="57" t="str" cm="1">
        <f t="array" ref="AH1172">IFERROR(_xlfn.IFS(
AI1172="MPR ISSUE","TX ISSUE",
AI1172="BSS Hardware Issue","RAN ISSUE",
AI1172="Sites strategiques, MLL, Pylone, etc.","ENVTECH",
AI1172="AKTIVCO DEFAUT GE &amp; POWER Cabinet","POWER ISSUE",
AI1172="AKTIVCO Coupure ENEO &amp; Baisse de tension","POWER ISSUE",
AI1172="Coupure ENEO &amp; Baisse de tension","POWER ISSUE",
AI1172="Defaut GE &amp; POWER Cabinet","POWER ISSUE",
AI1172="Sharing","POWER ISSUE",
AI1172="Sites strategiques &amp; DataCenter","POWER ISSUE",
AI1172="Exclu","Exclu",
AI1172="SAT","TX ISSUE",
AI1172="SPARE-ISSUE","SPARE-ISSUE",
AI1172="Fiber CAmtel","TX ISSUE",
AI1172="Fiber AOF","TX ISSUE",
AI1172="Projet OCM (HUAWEI)","TRAVAUX-HUAWEI",
AI1172="Projet OCM (NOKIA)","TRAVAUX -NOKIA",
AI1172="ACCESS-ISSUE","ACCESS-ISSUE",
AI1172="Projet OCM (ZTE, NOKIA, autres projets)","TRAVAUX OCM",
AI1172="No root CAuse","No root cause",
AI1172="ODU HS","TX ISSUE",
AI1172="IP &amp; VLAN","TX ISSUE",
AI1172="Warehouse HUAWEI","SPARE-ISSUE",
AI1172="SPARE-HS","SPARE-ISSUE",
AI1172="Power Telco","RAN ISSUE",AI1172="no impacts","no impacts"
),"")</f>
        <v>no impacts</v>
      </c>
      <c r="AI1172" s="85" t="s">
        <v>5998</v>
      </c>
      <c r="AJ1172" s="57" t="str" cm="1">
        <f t="array" ref="AJ1172">IFERROR(_xlfn.IFS(
AI1172="MPR ISSUE","ACTIVE",
AI1172="BSS Hardware Issue","ACTIVE",
AI1172="Sites strategiques, MLL, Pylone, etc.","PASSIVE",
AI1172="AKTIVCO DEFAUT GE &amp; POWER Cabinet","PASSIVE",
AI1172="AKTIVCO Coupure ENEO &amp; Baisse de tension","PASSIVE",
AI1172="Coupure ENEO &amp; Baisse de tension","PASSIVE",
AI1172="Defaut GE &amp; POWER Cabinet","PASSIVE",
AI1172="Sharing","PASSIVE",
AI1172="Sites strategiques &amp; DataCenter","PASSIVE",
AI1172="Exclu","Exclu",
AI1172="SAT","ACTIVE",
AI1172="SPARE-ISSUE","SPARE-ISSUE",
AI1172="Fiber CAmtel","ACTIVE",
AI1172="Fiber AOF","ACTIVE",
AI1172="Projet OCM (HUAWEI)","PLANNED WORKS",
AI1172="Projet OCM (NOKIA)","PLANNED WORKS",
AI1172="ACCESS-ISSUE","ACCESS-ISSUE",
AI1172="Projet OCM (ZTE, NOKIA, autres projets)","PLANNED WORKS",
AI1172="No root CAuse","No root cause",
AI1172="ODU HS","ACTIVE",
AI1172="IP &amp; VLAN","ACTIVE",
AI1172="Warehouse HUAWEI","SPARE-ISSUE",
AI1172="SPARE-HS","SPARE-ISSUE",
AI1172="Power Telco","ACTIVE", AI1172="no impacts","no impacts"
),"")</f>
        <v>no impacts</v>
      </c>
      <c r="AK1172" s="23" t="s">
        <v>5537</v>
      </c>
      <c r="AL1172" s="23" t="str">
        <f t="shared" si="31"/>
        <v>OST_165</v>
      </c>
      <c r="AN1172" s="9" t="s">
        <v>5537</v>
      </c>
      <c r="AO1172" s="23" t="str">
        <f>_xlfn.XLOOKUP(B1172,'INCIDENT-05-03-2026'!E:E,'INCIDENT-05-03-2026'!F:F,"")</f>
        <v/>
      </c>
      <c r="AP1172" s="7" t="s">
        <v>5537</v>
      </c>
      <c r="AQ1172" s="6"/>
      <c r="AR1172" s="7"/>
      <c r="AS1172" s="3" t="str">
        <f>_xlfn.XLOOKUP(B1172,'[3]tt num | region | site id'!$C:$C,'[3]tt num | region | site id'!$Q:$Q,"")</f>
        <v/>
      </c>
      <c r="AT1172" s="24" t="str">
        <f>_xlfn.XLOOKUP(B1172,'[4]Cells Huawei 03052026 12h'!$B:$B,'[4]Cells Huawei 03052026 12h'!$T:$T,"")</f>
        <v/>
      </c>
      <c r="AU1172" s="24" t="str">
        <f>_xlfn.XLOOKUP(B1172,'[5]cells down 02052026 8h50'!$B:$B,'[5]cells down 02052026 8h50'!$R:$R,"")</f>
        <v/>
      </c>
      <c r="AV1172" s="24" t="str">
        <f>_xlfn.XLOOKUP(B1172,'[5]cells down 02052026 13h50'!$B:$B,'[5]cells down 02052026 13h50'!$R:$R,"")</f>
        <v/>
      </c>
      <c r="AW1172" s="24" t="str">
        <f>_xlfn.XLOOKUP(B1172,'[5]cells down 02052026 13h50'!$B:$B,'[5]cells down 02052026 13h50'!$R:$R,"")</f>
        <v/>
      </c>
      <c r="AX1172" s="24" t="str">
        <f>_xlfn.XLOOKUP(B1172,'[6]cell downs 03052026 8h40 '!$B:$B,'[6]cell downs 03052026 8h40 '!$R:$R,"")</f>
        <v/>
      </c>
      <c r="AY1172" s="24" t="str">
        <f>_xlfn.XLOOKUP(B1172,'[7]ALL SITES DOWN'!$D:$D,'[7]ALL SITES DOWN'!$J:$J,"")</f>
        <v/>
      </c>
      <c r="AZ1172" s="24" t="str">
        <f>_xlfn.XLOOKUP(B1172,'[8]ALL SITES DOWN'!$D:$D,'[8]ALL SITES DOWN'!$J:$J,"")</f>
        <v/>
      </c>
      <c r="BA1172" s="9" t="str">
        <f>_xlfn.XLOOKUP(B1172,[9]sheet1!$AC:$AC,[9]sheet1!$AF:$AF,"")</f>
        <v/>
      </c>
      <c r="BB1172" s="14" t="s">
        <v>5537</v>
      </c>
      <c r="BC1172" s="14" t="s">
        <v>5537</v>
      </c>
      <c r="BD1172" s="14" t="str">
        <f>_xlfn.XLOOKUP(B1172,'[10]cell downs 18042026 17h'!$B:$B,'[10]cell downs 18042026 17h'!$B:$B,"")</f>
        <v/>
      </c>
      <c r="BE1172" s="14" t="str">
        <f>_xlfn.XLOOKUP(B1172,'[11]Cells Huawei 19042026 15h'!$B:$B,'[11]Cells Huawei 19042026 15h'!$B:$B,"")</f>
        <v/>
      </c>
      <c r="BF1172" s="9" t="str">
        <f>_xlfn.XLOOKUP(B1172,'[12]cells down 19042026 9H40'!$B:$B,'[12]cells down 19042026 9H40'!$B:$B,"")</f>
        <v/>
      </c>
      <c r="BG1172" s="9" t="s">
        <v>1643</v>
      </c>
      <c r="BH1172" s="9" t="s">
        <v>5537</v>
      </c>
    </row>
    <row r="1173" spans="1:60" s="9" customFormat="1" x14ac:dyDescent="0.3">
      <c r="A1173" s="25" t="s">
        <v>5408</v>
      </c>
      <c r="B1173" s="32" t="s">
        <v>5409</v>
      </c>
      <c r="C1173" s="3" t="str">
        <f>_xlfn.XLOOKUP(B1173,'[1]daily break down'!$D:$D,'[1]daily break down'!$E:$E,"")</f>
        <v>OUEST</v>
      </c>
      <c r="D1173" s="25" t="s">
        <v>357</v>
      </c>
      <c r="E1173" s="25" t="s">
        <v>987</v>
      </c>
      <c r="F1173" s="25" t="s">
        <v>5376</v>
      </c>
      <c r="G1173" s="25" t="s">
        <v>1475</v>
      </c>
      <c r="H1173" s="40" t="str">
        <f>_xlfn.XLOOKUP(B1173,[2]CALCULATION!$B:$B,[2]CALCULATION!$H:$H,"")</f>
        <v>Huawei</v>
      </c>
      <c r="I1173" s="34">
        <v>0</v>
      </c>
      <c r="J1173" s="34">
        <v>0</v>
      </c>
      <c r="K1173" s="34">
        <v>0</v>
      </c>
      <c r="L1173" s="34">
        <v>0</v>
      </c>
      <c r="M1173" s="34">
        <v>0</v>
      </c>
      <c r="N1173" s="34">
        <v>0</v>
      </c>
      <c r="O1173" s="34">
        <v>0</v>
      </c>
      <c r="P1173" s="34">
        <v>0.12288368960685779</v>
      </c>
      <c r="Q1173" s="34">
        <v>0</v>
      </c>
      <c r="R1173" s="34">
        <v>0</v>
      </c>
      <c r="S1173" s="35">
        <v>0</v>
      </c>
      <c r="T1173" s="35">
        <v>3.3369431531847737E-2</v>
      </c>
      <c r="U1173" s="35">
        <v>0</v>
      </c>
      <c r="V1173" s="35" t="s">
        <v>5537</v>
      </c>
      <c r="W1173" s="35">
        <v>3.3369431531847737E-2</v>
      </c>
      <c r="X1173" s="35">
        <v>0</v>
      </c>
      <c r="Y1173" s="35">
        <v>0</v>
      </c>
      <c r="Z1173" s="35">
        <v>0</v>
      </c>
      <c r="AA1173" s="35">
        <v>0</v>
      </c>
      <c r="AB1173" s="35">
        <v>0</v>
      </c>
      <c r="AC1173" s="35">
        <v>0</v>
      </c>
      <c r="AD1173" s="35">
        <v>0</v>
      </c>
      <c r="AE1173" s="58" t="s">
        <v>5560</v>
      </c>
      <c r="AF1173" s="58"/>
      <c r="AG1173" s="57" t="str" cm="1">
        <f t="array" ref="AG1173">IFERROR(_xlfn.IFS(
AI1173="MPR ISSUE","PDH",
AI1173="BSS Hardware Issue","BSS",
AI1173="Sites strategiques, MLL, Pylone, etc.","ENVTECH",
AI1173="AKTIVCO DEFAUT GE &amp; POWER Cabinet","AKTIVCO",
AI1173="AKTIVCO Coupure ENEO &amp; Baisse de tension","AKTIVCO GRID ONLY",
AI1173="Coupure ENEO &amp; Baisse de tension","IHS GRID ONLY",
AI1173="Defaut GE &amp; POWER Cabinet","IHS",
AI1173="Sharing","Partners",
AI1173="Sites strategiques &amp; DataCenter","SST &amp; DC",
AI1173="Exclu","Exclu",
AI1173="SAT","SAT",
AI1173="SPARE-ISSUE","SPARE-ISSUE",
AI1173="Fiber CAmtel","TRANS_FO_CAMTEL",
AI1173="Fiber AOF","Fiber AOF",
AI1173="Projet OCM (HUAWEI)","TRAVAUX-HUAWEI",
AI1173="Projet OCM (NOKIA)","TRAVAUX-NOKIA",
AI1173="ACCESS-ISSUE","ACCESS-ISSUE",
AI1173="Projet OCM (ZTE, NOKIA, autres projets)","TRAVAUX OCM",
AI1173="No root CAuse","No root cause",
AI1173="ODU HS","PDH",
AI1173="IP &amp; VLAN","PDH",
AI1173="Warehouse HUAWEI","SPARE-ISSUE",
AI1173="SPARE-HS","SPARE-ISSUE",
AI1173="Power Telco","BSS",AI1173="no impacts","no impacts"
),"")</f>
        <v>no impacts</v>
      </c>
      <c r="AH1173" s="57" t="str" cm="1">
        <f t="array" ref="AH1173">IFERROR(_xlfn.IFS(
AI1173="MPR ISSUE","TX ISSUE",
AI1173="BSS Hardware Issue","RAN ISSUE",
AI1173="Sites strategiques, MLL, Pylone, etc.","ENVTECH",
AI1173="AKTIVCO DEFAUT GE &amp; POWER Cabinet","POWER ISSUE",
AI1173="AKTIVCO Coupure ENEO &amp; Baisse de tension","POWER ISSUE",
AI1173="Coupure ENEO &amp; Baisse de tension","POWER ISSUE",
AI1173="Defaut GE &amp; POWER Cabinet","POWER ISSUE",
AI1173="Sharing","POWER ISSUE",
AI1173="Sites strategiques &amp; DataCenter","POWER ISSUE",
AI1173="Exclu","Exclu",
AI1173="SAT","TX ISSUE",
AI1173="SPARE-ISSUE","SPARE-ISSUE",
AI1173="Fiber CAmtel","TX ISSUE",
AI1173="Fiber AOF","TX ISSUE",
AI1173="Projet OCM (HUAWEI)","TRAVAUX-HUAWEI",
AI1173="Projet OCM (NOKIA)","TRAVAUX -NOKIA",
AI1173="ACCESS-ISSUE","ACCESS-ISSUE",
AI1173="Projet OCM (ZTE, NOKIA, autres projets)","TRAVAUX OCM",
AI1173="No root CAuse","No root cause",
AI1173="ODU HS","TX ISSUE",
AI1173="IP &amp; VLAN","TX ISSUE",
AI1173="Warehouse HUAWEI","SPARE-ISSUE",
AI1173="SPARE-HS","SPARE-ISSUE",
AI1173="Power Telco","RAN ISSUE",AI1173="no impacts","no impacts"
),"")</f>
        <v>no impacts</v>
      </c>
      <c r="AI1173" s="85" t="s">
        <v>5998</v>
      </c>
      <c r="AJ1173" s="57" t="str" cm="1">
        <f t="array" ref="AJ1173">IFERROR(_xlfn.IFS(
AI1173="MPR ISSUE","ACTIVE",
AI1173="BSS Hardware Issue","ACTIVE",
AI1173="Sites strategiques, MLL, Pylone, etc.","PASSIVE",
AI1173="AKTIVCO DEFAUT GE &amp; POWER Cabinet","PASSIVE",
AI1173="AKTIVCO Coupure ENEO &amp; Baisse de tension","PASSIVE",
AI1173="Coupure ENEO &amp; Baisse de tension","PASSIVE",
AI1173="Defaut GE &amp; POWER Cabinet","PASSIVE",
AI1173="Sharing","PASSIVE",
AI1173="Sites strategiques &amp; DataCenter","PASSIVE",
AI1173="Exclu","Exclu",
AI1173="SAT","ACTIVE",
AI1173="SPARE-ISSUE","SPARE-ISSUE",
AI1173="Fiber CAmtel","ACTIVE",
AI1173="Fiber AOF","ACTIVE",
AI1173="Projet OCM (HUAWEI)","PLANNED WORKS",
AI1173="Projet OCM (NOKIA)","PLANNED WORKS",
AI1173="ACCESS-ISSUE","ACCESS-ISSUE",
AI1173="Projet OCM (ZTE, NOKIA, autres projets)","PLANNED WORKS",
AI1173="No root CAuse","No root cause",
AI1173="ODU HS","ACTIVE",
AI1173="IP &amp; VLAN","ACTIVE",
AI1173="Warehouse HUAWEI","SPARE-ISSUE",
AI1173="SPARE-HS","SPARE-ISSUE",
AI1173="Power Telco","ACTIVE", AI1173="no impacts","no impacts"
),"")</f>
        <v>no impacts</v>
      </c>
      <c r="AK1173" s="23" t="s">
        <v>5537</v>
      </c>
      <c r="AL1173" s="23" t="str">
        <f t="shared" si="31"/>
        <v>OST_360</v>
      </c>
      <c r="AN1173" s="9" t="s">
        <v>5537</v>
      </c>
      <c r="AO1173" s="23" t="str">
        <f>_xlfn.XLOOKUP(B1173,'INCIDENT-05-03-2026'!E:E,'INCIDENT-05-03-2026'!F:F,"")</f>
        <v/>
      </c>
      <c r="AP1173" s="7" t="s">
        <v>5537</v>
      </c>
      <c r="AQ1173" s="6"/>
      <c r="AR1173" s="7"/>
      <c r="AS1173" s="3" t="str">
        <f>_xlfn.XLOOKUP(B1173,'[3]tt num | region | site id'!$C:$C,'[3]tt num | region | site id'!$Q:$Q,"")</f>
        <v/>
      </c>
      <c r="AT1173" s="24" t="str">
        <f>_xlfn.XLOOKUP(B1173,'[4]Cells Huawei 03052026 12h'!$B:$B,'[4]Cells Huawei 03052026 12h'!$T:$T,"")</f>
        <v/>
      </c>
      <c r="AU1173" s="24" t="str">
        <f>_xlfn.XLOOKUP(B1173,'[5]cells down 02052026 8h50'!$B:$B,'[5]cells down 02052026 8h50'!$R:$R,"")</f>
        <v/>
      </c>
      <c r="AV1173" s="24" t="str">
        <f>_xlfn.XLOOKUP(B1173,'[5]cells down 02052026 13h50'!$B:$B,'[5]cells down 02052026 13h50'!$R:$R,"")</f>
        <v/>
      </c>
      <c r="AW1173" s="24" t="str">
        <f>_xlfn.XLOOKUP(B1173,'[5]cells down 02052026 13h50'!$B:$B,'[5]cells down 02052026 13h50'!$R:$R,"")</f>
        <v/>
      </c>
      <c r="AX1173" s="24" t="str">
        <f>_xlfn.XLOOKUP(B1173,'[6]cell downs 03052026 8h40 '!$B:$B,'[6]cell downs 03052026 8h40 '!$R:$R,"")</f>
        <v/>
      </c>
      <c r="AY1173" s="24" t="str">
        <f>_xlfn.XLOOKUP(B1173,'[7]ALL SITES DOWN'!$D:$D,'[7]ALL SITES DOWN'!$J:$J,"")</f>
        <v/>
      </c>
      <c r="AZ1173" s="24" t="str">
        <f>_xlfn.XLOOKUP(B1173,'[8]ALL SITES DOWN'!$D:$D,'[8]ALL SITES DOWN'!$J:$J,"")</f>
        <v/>
      </c>
      <c r="BA1173" s="9" t="str">
        <f>_xlfn.XLOOKUP(B1173,[9]sheet1!$AC:$AC,[9]sheet1!$AF:$AF,"")</f>
        <v/>
      </c>
      <c r="BB1173" s="14" t="s">
        <v>5537</v>
      </c>
      <c r="BC1173" s="14" t="s">
        <v>5537</v>
      </c>
      <c r="BD1173" s="14" t="str">
        <f>_xlfn.XLOOKUP(B1173,'[10]cell downs 18042026 17h'!$B:$B,'[10]cell downs 18042026 17h'!$B:$B,"")</f>
        <v/>
      </c>
      <c r="BE1173" s="14" t="str">
        <f>_xlfn.XLOOKUP(B1173,'[11]Cells Huawei 19042026 15h'!$B:$B,'[11]Cells Huawei 19042026 15h'!$B:$B,"")</f>
        <v/>
      </c>
      <c r="BF1173" s="9" t="str">
        <f>_xlfn.XLOOKUP(B1173,'[12]cells down 19042026 9H40'!$B:$B,'[12]cells down 19042026 9H40'!$B:$B,"")</f>
        <v/>
      </c>
      <c r="BG1173" s="9" t="s">
        <v>5537</v>
      </c>
      <c r="BH1173" s="9" t="s">
        <v>5537</v>
      </c>
    </row>
    <row r="1174" spans="1:60" s="9" customFormat="1" x14ac:dyDescent="0.3">
      <c r="A1174" s="1" t="s">
        <v>2434</v>
      </c>
      <c r="B1174" s="1" t="s">
        <v>2435</v>
      </c>
      <c r="C1174" s="3" t="str">
        <f>_xlfn.XLOOKUP(B1174,'[1]daily break down'!$D:$D,'[1]daily break down'!$E:$E,"")</f>
        <v>OUEST</v>
      </c>
      <c r="D1174" s="1" t="s">
        <v>21</v>
      </c>
      <c r="E1174" s="1" t="s">
        <v>122</v>
      </c>
      <c r="F1174" s="3" t="s">
        <v>102</v>
      </c>
      <c r="G1174" s="1" t="s">
        <v>1475</v>
      </c>
      <c r="H1174" s="40" t="str">
        <f>_xlfn.XLOOKUP(B1174,[2]CALCULATION!$B:$B,[2]CALCULATION!$H:$H,"")</f>
        <v>Huawei</v>
      </c>
      <c r="I1174" s="34">
        <v>4.6303430327623261</v>
      </c>
      <c r="J1174" s="34">
        <v>4.6264193155324991</v>
      </c>
      <c r="K1174" s="34">
        <v>4.6228522998690194</v>
      </c>
      <c r="L1174" s="34">
        <v>4.6228522998690194</v>
      </c>
      <c r="M1174" s="34">
        <v>4.6225847736942578</v>
      </c>
      <c r="N1174" s="34">
        <v>2.5789523246954484</v>
      </c>
      <c r="O1174" s="34">
        <v>0</v>
      </c>
      <c r="P1174" s="34">
        <v>0.15195486726421312</v>
      </c>
      <c r="Q1174" s="34">
        <v>0</v>
      </c>
      <c r="R1174" s="34">
        <v>0</v>
      </c>
      <c r="S1174" s="35">
        <v>0</v>
      </c>
      <c r="T1174" s="35">
        <v>3.3101905357086805E-2</v>
      </c>
      <c r="U1174" s="35">
        <v>0</v>
      </c>
      <c r="V1174" s="35">
        <v>0</v>
      </c>
      <c r="W1174" s="35">
        <v>3.3101905357086799E-2</v>
      </c>
      <c r="X1174" s="35">
        <v>0</v>
      </c>
      <c r="Y1174" s="35">
        <v>0</v>
      </c>
      <c r="Z1174" s="35">
        <v>0</v>
      </c>
      <c r="AA1174" s="35">
        <v>0</v>
      </c>
      <c r="AB1174" s="35">
        <v>0</v>
      </c>
      <c r="AC1174" s="35">
        <v>0</v>
      </c>
      <c r="AD1174" s="35">
        <v>0</v>
      </c>
      <c r="AE1174" s="58" t="s">
        <v>5560</v>
      </c>
      <c r="AF1174" s="58"/>
      <c r="AG1174" s="57" t="str" cm="1">
        <f t="array" ref="AG1174">IFERROR(_xlfn.IFS(
AI1174="MPR ISSUE","PDH",
AI1174="BSS Hardware Issue","BSS",
AI1174="Sites strategiques, MLL, Pylone, etc.","ENVTECH",
AI1174="AKTIVCO DEFAUT GE &amp; POWER Cabinet","AKTIVCO",
AI1174="AKTIVCO Coupure ENEO &amp; Baisse de tension","AKTIVCO GRID ONLY",
AI1174="Coupure ENEO &amp; Baisse de tension","IHS GRID ONLY",
AI1174="Defaut GE &amp; POWER Cabinet","IHS",
AI1174="Sharing","Partners",
AI1174="Sites strategiques &amp; DataCenter","SST &amp; DC",
AI1174="Exclu","Exclu",
AI1174="SAT","SAT",
AI1174="SPARE-ISSUE","SPARE-ISSUE",
AI1174="Fiber CAmtel","TRANS_FO_CAMTEL",
AI1174="Fiber AOF","Fiber AOF",
AI1174="Projet OCM (HUAWEI)","TRAVAUX-HUAWEI",
AI1174="Projet OCM (NOKIA)","TRAVAUX-NOKIA",
AI1174="ACCESS-ISSUE","ACCESS-ISSUE",
AI1174="Projet OCM (ZTE, NOKIA, autres projets)","TRAVAUX OCM",
AI1174="No root CAuse","No root cause",
AI1174="ODU HS","PDH",
AI1174="IP &amp; VLAN","PDH",
AI1174="Warehouse HUAWEI","SPARE-ISSUE",
AI1174="SPARE-HS","SPARE-ISSUE",
AI1174="Power Telco","BSS",AI1174="no impacts","no impacts"
),"")</f>
        <v>no impacts</v>
      </c>
      <c r="AH1174" s="57" t="str" cm="1">
        <f t="array" ref="AH1174">IFERROR(_xlfn.IFS(
AI1174="MPR ISSUE","TX ISSUE",
AI1174="BSS Hardware Issue","RAN ISSUE",
AI1174="Sites strategiques, MLL, Pylone, etc.","ENVTECH",
AI1174="AKTIVCO DEFAUT GE &amp; POWER Cabinet","POWER ISSUE",
AI1174="AKTIVCO Coupure ENEO &amp; Baisse de tension","POWER ISSUE",
AI1174="Coupure ENEO &amp; Baisse de tension","POWER ISSUE",
AI1174="Defaut GE &amp; POWER Cabinet","POWER ISSUE",
AI1174="Sharing","POWER ISSUE",
AI1174="Sites strategiques &amp; DataCenter","POWER ISSUE",
AI1174="Exclu","Exclu",
AI1174="SAT","TX ISSUE",
AI1174="SPARE-ISSUE","SPARE-ISSUE",
AI1174="Fiber CAmtel","TX ISSUE",
AI1174="Fiber AOF","TX ISSUE",
AI1174="Projet OCM (HUAWEI)","TRAVAUX-HUAWEI",
AI1174="Projet OCM (NOKIA)","TRAVAUX -NOKIA",
AI1174="ACCESS-ISSUE","ACCESS-ISSUE",
AI1174="Projet OCM (ZTE, NOKIA, autres projets)","TRAVAUX OCM",
AI1174="No root CAuse","No root cause",
AI1174="ODU HS","TX ISSUE",
AI1174="IP &amp; VLAN","TX ISSUE",
AI1174="Warehouse HUAWEI","SPARE-ISSUE",
AI1174="SPARE-HS","SPARE-ISSUE",
AI1174="Power Telco","RAN ISSUE",AI1174="no impacts","no impacts"
),"")</f>
        <v>no impacts</v>
      </c>
      <c r="AI1174" s="85" t="s">
        <v>5998</v>
      </c>
      <c r="AJ1174" s="57" t="str" cm="1">
        <f t="array" ref="AJ1174">IFERROR(_xlfn.IFS(
AI1174="MPR ISSUE","ACTIVE",
AI1174="BSS Hardware Issue","ACTIVE",
AI1174="Sites strategiques, MLL, Pylone, etc.","PASSIVE",
AI1174="AKTIVCO DEFAUT GE &amp; POWER Cabinet","PASSIVE",
AI1174="AKTIVCO Coupure ENEO &amp; Baisse de tension","PASSIVE",
AI1174="Coupure ENEO &amp; Baisse de tension","PASSIVE",
AI1174="Defaut GE &amp; POWER Cabinet","PASSIVE",
AI1174="Sharing","PASSIVE",
AI1174="Sites strategiques &amp; DataCenter","PASSIVE",
AI1174="Exclu","Exclu",
AI1174="SAT","ACTIVE",
AI1174="SPARE-ISSUE","SPARE-ISSUE",
AI1174="Fiber CAmtel","ACTIVE",
AI1174="Fiber AOF","ACTIVE",
AI1174="Projet OCM (HUAWEI)","PLANNED WORKS",
AI1174="Projet OCM (NOKIA)","PLANNED WORKS",
AI1174="ACCESS-ISSUE","ACCESS-ISSUE",
AI1174="Projet OCM (ZTE, NOKIA, autres projets)","PLANNED WORKS",
AI1174="No root CAuse","No root cause",
AI1174="ODU HS","ACTIVE",
AI1174="IP &amp; VLAN","ACTIVE",
AI1174="Warehouse HUAWEI","SPARE-ISSUE",
AI1174="SPARE-HS","SPARE-ISSUE",
AI1174="Power Telco","ACTIVE", AI1174="no impacts","no impacts"
),"")</f>
        <v>no impacts</v>
      </c>
      <c r="AK1174" s="23" t="s">
        <v>5537</v>
      </c>
      <c r="AL1174" s="23" t="str">
        <f t="shared" si="31"/>
        <v>OST_261</v>
      </c>
      <c r="AN1174" s="9" t="s">
        <v>5537</v>
      </c>
      <c r="AO1174" s="23" t="str">
        <f>_xlfn.XLOOKUP(B1174,'INCIDENT-05-03-2026'!E:E,'INCIDENT-05-03-2026'!F:F,"")</f>
        <v/>
      </c>
      <c r="AP1174" s="7" t="s">
        <v>5537</v>
      </c>
      <c r="AQ1174" s="6"/>
      <c r="AR1174" s="7"/>
      <c r="AS1174" s="3" t="str">
        <f>_xlfn.XLOOKUP(B1174,'[3]tt num | region | site id'!$C:$C,'[3]tt num | region | site id'!$Q:$Q,"")</f>
        <v/>
      </c>
      <c r="AT1174" s="24" t="str">
        <f>_xlfn.XLOOKUP(B1174,'[4]Cells Huawei 03052026 12h'!$B:$B,'[4]Cells Huawei 03052026 12h'!$T:$T,"")</f>
        <v/>
      </c>
      <c r="AU1174" s="24" t="str">
        <f>_xlfn.XLOOKUP(B1174,'[5]cells down 02052026 8h50'!$B:$B,'[5]cells down 02052026 8h50'!$R:$R,"")</f>
        <v/>
      </c>
      <c r="AV1174" s="24" t="str">
        <f>_xlfn.XLOOKUP(B1174,'[5]cells down 02052026 13h50'!$B:$B,'[5]cells down 02052026 13h50'!$R:$R,"")</f>
        <v/>
      </c>
      <c r="AW1174" s="24" t="str">
        <f>_xlfn.XLOOKUP(B1174,'[5]cells down 02052026 13h50'!$B:$B,'[5]cells down 02052026 13h50'!$R:$R,"")</f>
        <v/>
      </c>
      <c r="AX1174" s="24" t="str">
        <f>_xlfn.XLOOKUP(B1174,'[6]cell downs 03052026 8h40 '!$B:$B,'[6]cell downs 03052026 8h40 '!$R:$R,"")</f>
        <v/>
      </c>
      <c r="AY1174" s="24" t="str">
        <f>_xlfn.XLOOKUP(B1174,'[7]ALL SITES DOWN'!$D:$D,'[7]ALL SITES DOWN'!$J:$J,"")</f>
        <v/>
      </c>
      <c r="AZ1174" s="24" t="str">
        <f>_xlfn.XLOOKUP(B1174,'[8]ALL SITES DOWN'!$D:$D,'[8]ALL SITES DOWN'!$J:$J,"")</f>
        <v/>
      </c>
      <c r="BA1174" s="9" t="str">
        <f>_xlfn.XLOOKUP(B1174,[9]sheet1!$AC:$AC,[9]sheet1!$AF:$AF,"")</f>
        <v/>
      </c>
      <c r="BB1174" s="14" t="s">
        <v>5537</v>
      </c>
      <c r="BC1174" s="14" t="s">
        <v>5537</v>
      </c>
      <c r="BD1174" s="14" t="str">
        <f>_xlfn.XLOOKUP(B1174,'[10]cell downs 18042026 17h'!$B:$B,'[10]cell downs 18042026 17h'!$B:$B,"")</f>
        <v/>
      </c>
      <c r="BE1174" s="14" t="str">
        <f>_xlfn.XLOOKUP(B1174,'[11]Cells Huawei 19042026 15h'!$B:$B,'[11]Cells Huawei 19042026 15h'!$B:$B,"")</f>
        <v/>
      </c>
      <c r="BF1174" s="9" t="str">
        <f>_xlfn.XLOOKUP(B1174,'[12]cells down 19042026 9H40'!$B:$B,'[12]cells down 19042026 9H40'!$B:$B,"")</f>
        <v/>
      </c>
      <c r="BG1174" s="9" t="s">
        <v>5537</v>
      </c>
      <c r="BH1174" s="9" t="s">
        <v>12</v>
      </c>
    </row>
    <row r="1175" spans="1:60" s="9" customFormat="1" x14ac:dyDescent="0.3">
      <c r="A1175" s="1" t="s">
        <v>1473</v>
      </c>
      <c r="B1175" s="8" t="s">
        <v>1474</v>
      </c>
      <c r="C1175" s="3" t="str">
        <f>_xlfn.XLOOKUP(B1175,'[1]daily break down'!$D:$D,'[1]daily break down'!$E:$E,"")</f>
        <v>OUEST</v>
      </c>
      <c r="D1175" s="1" t="s">
        <v>11</v>
      </c>
      <c r="E1175" s="1" t="s">
        <v>12</v>
      </c>
      <c r="F1175" s="3" t="s">
        <v>102</v>
      </c>
      <c r="G1175" s="1" t="s">
        <v>1475</v>
      </c>
      <c r="H1175" s="40" t="str">
        <f>_xlfn.XLOOKUP(B1175,[2]CALCULATION!$B:$B,[2]CALCULATION!$H:$H,"")</f>
        <v>Huawei</v>
      </c>
      <c r="I1175" s="34">
        <v>0.67407678500597834</v>
      </c>
      <c r="J1175" s="34">
        <v>8.8372813062696703E-2</v>
      </c>
      <c r="K1175" s="34">
        <v>0</v>
      </c>
      <c r="L1175" s="34">
        <v>0</v>
      </c>
      <c r="M1175" s="34">
        <v>7.7404239897498235E-3</v>
      </c>
      <c r="N1175" s="34">
        <v>7.6512485981628442E-3</v>
      </c>
      <c r="O1175" s="34">
        <v>6.4323101705604211</v>
      </c>
      <c r="P1175" s="34">
        <v>0</v>
      </c>
      <c r="Q1175" s="34">
        <v>7.66908367648024E-3</v>
      </c>
      <c r="R1175" s="34">
        <v>7.8474344596541987E-3</v>
      </c>
      <c r="S1175" s="35">
        <v>0</v>
      </c>
      <c r="T1175" s="35">
        <v>3.287004933896065E-2</v>
      </c>
      <c r="U1175" s="35">
        <v>7.7582590680672194E-3</v>
      </c>
      <c r="V1175" s="35">
        <v>0</v>
      </c>
      <c r="W1175" s="35">
        <v>3.287004933896065E-2</v>
      </c>
      <c r="X1175" s="35">
        <v>0</v>
      </c>
      <c r="Y1175" s="35">
        <v>0</v>
      </c>
      <c r="Z1175" s="35">
        <v>0</v>
      </c>
      <c r="AA1175" s="35">
        <v>0</v>
      </c>
      <c r="AB1175" s="35">
        <v>0</v>
      </c>
      <c r="AC1175" s="35">
        <v>0</v>
      </c>
      <c r="AD1175" s="35">
        <v>0</v>
      </c>
      <c r="AE1175" s="58" t="s">
        <v>5560</v>
      </c>
      <c r="AF1175" s="58"/>
      <c r="AG1175" s="57" t="str" cm="1">
        <f t="array" ref="AG1175">IFERROR(_xlfn.IFS(
AI1175="MPR ISSUE","PDH",
AI1175="BSS Hardware Issue","BSS",
AI1175="Sites strategiques, MLL, Pylone, etc.","ENVTECH",
AI1175="AKTIVCO DEFAUT GE &amp; POWER Cabinet","AKTIVCO",
AI1175="AKTIVCO Coupure ENEO &amp; Baisse de tension","AKTIVCO GRID ONLY",
AI1175="Coupure ENEO &amp; Baisse de tension","IHS GRID ONLY",
AI1175="Defaut GE &amp; POWER Cabinet","IHS",
AI1175="Sharing","Partners",
AI1175="Sites strategiques &amp; DataCenter","SST &amp; DC",
AI1175="Exclu","Exclu",
AI1175="SAT","SAT",
AI1175="SPARE-ISSUE","SPARE-ISSUE",
AI1175="Fiber CAmtel","TRANS_FO_CAMTEL",
AI1175="Fiber AOF","Fiber AOF",
AI1175="Projet OCM (HUAWEI)","TRAVAUX-HUAWEI",
AI1175="Projet OCM (NOKIA)","TRAVAUX-NOKIA",
AI1175="ACCESS-ISSUE","ACCESS-ISSUE",
AI1175="Projet OCM (ZTE, NOKIA, autres projets)","TRAVAUX OCM",
AI1175="No root CAuse","No root cause",
AI1175="ODU HS","PDH",
AI1175="IP &amp; VLAN","PDH",
AI1175="Warehouse HUAWEI","SPARE-ISSUE",
AI1175="SPARE-HS","SPARE-ISSUE",
AI1175="Power Telco","BSS",AI1175="no impacts","no impacts"
),"")</f>
        <v>no impacts</v>
      </c>
      <c r="AH1175" s="57" t="str" cm="1">
        <f t="array" ref="AH1175">IFERROR(_xlfn.IFS(
AI1175="MPR ISSUE","TX ISSUE",
AI1175="BSS Hardware Issue","RAN ISSUE",
AI1175="Sites strategiques, MLL, Pylone, etc.","ENVTECH",
AI1175="AKTIVCO DEFAUT GE &amp; POWER Cabinet","POWER ISSUE",
AI1175="AKTIVCO Coupure ENEO &amp; Baisse de tension","POWER ISSUE",
AI1175="Coupure ENEO &amp; Baisse de tension","POWER ISSUE",
AI1175="Defaut GE &amp; POWER Cabinet","POWER ISSUE",
AI1175="Sharing","POWER ISSUE",
AI1175="Sites strategiques &amp; DataCenter","POWER ISSUE",
AI1175="Exclu","Exclu",
AI1175="SAT","TX ISSUE",
AI1175="SPARE-ISSUE","SPARE-ISSUE",
AI1175="Fiber CAmtel","TX ISSUE",
AI1175="Fiber AOF","TX ISSUE",
AI1175="Projet OCM (HUAWEI)","TRAVAUX-HUAWEI",
AI1175="Projet OCM (NOKIA)","TRAVAUX -NOKIA",
AI1175="ACCESS-ISSUE","ACCESS-ISSUE",
AI1175="Projet OCM (ZTE, NOKIA, autres projets)","TRAVAUX OCM",
AI1175="No root CAuse","No root cause",
AI1175="ODU HS","TX ISSUE",
AI1175="IP &amp; VLAN","TX ISSUE",
AI1175="Warehouse HUAWEI","SPARE-ISSUE",
AI1175="SPARE-HS","SPARE-ISSUE",
AI1175="Power Telco","RAN ISSUE",AI1175="no impacts","no impacts"
),"")</f>
        <v>no impacts</v>
      </c>
      <c r="AI1175" s="85" t="s">
        <v>5998</v>
      </c>
      <c r="AJ1175" s="57" t="str" cm="1">
        <f t="array" ref="AJ1175">IFERROR(_xlfn.IFS(
AI1175="MPR ISSUE","ACTIVE",
AI1175="BSS Hardware Issue","ACTIVE",
AI1175="Sites strategiques, MLL, Pylone, etc.","PASSIVE",
AI1175="AKTIVCO DEFAUT GE &amp; POWER Cabinet","PASSIVE",
AI1175="AKTIVCO Coupure ENEO &amp; Baisse de tension","PASSIVE",
AI1175="Coupure ENEO &amp; Baisse de tension","PASSIVE",
AI1175="Defaut GE &amp; POWER Cabinet","PASSIVE",
AI1175="Sharing","PASSIVE",
AI1175="Sites strategiques &amp; DataCenter","PASSIVE",
AI1175="Exclu","Exclu",
AI1175="SAT","ACTIVE",
AI1175="SPARE-ISSUE","SPARE-ISSUE",
AI1175="Fiber CAmtel","ACTIVE",
AI1175="Fiber AOF","ACTIVE",
AI1175="Projet OCM (HUAWEI)","PLANNED WORKS",
AI1175="Projet OCM (NOKIA)","PLANNED WORKS",
AI1175="ACCESS-ISSUE","ACCESS-ISSUE",
AI1175="Projet OCM (ZTE, NOKIA, autres projets)","PLANNED WORKS",
AI1175="No root CAuse","No root cause",
AI1175="ODU HS","ACTIVE",
AI1175="IP &amp; VLAN","ACTIVE",
AI1175="Warehouse HUAWEI","SPARE-ISSUE",
AI1175="SPARE-HS","SPARE-ISSUE",
AI1175="Power Telco","ACTIVE", AI1175="no impacts","no impacts"
),"")</f>
        <v>no impacts</v>
      </c>
      <c r="AK1175" s="23" t="s">
        <v>5537</v>
      </c>
      <c r="AL1175" s="23" t="str">
        <f t="shared" si="31"/>
        <v>OST_067</v>
      </c>
      <c r="AN1175" s="9" t="s">
        <v>5537</v>
      </c>
      <c r="AO1175" s="23" t="str">
        <f>_xlfn.XLOOKUP(B1175,'INCIDENT-05-03-2026'!E:E,'INCIDENT-05-03-2026'!F:F,"")</f>
        <v/>
      </c>
      <c r="AP1175" s="7" t="s">
        <v>5537</v>
      </c>
      <c r="AQ1175" s="6"/>
      <c r="AR1175" s="7"/>
      <c r="AS1175" s="3" t="str">
        <f>_xlfn.XLOOKUP(B1175,'[3]tt num | region | site id'!$C:$C,'[3]tt num | region | site id'!$Q:$Q,"")</f>
        <v/>
      </c>
      <c r="AT1175" s="24" t="str">
        <f>_xlfn.XLOOKUP(B1175,'[4]Cells Huawei 03052026 12h'!$B:$B,'[4]Cells Huawei 03052026 12h'!$T:$T,"")</f>
        <v/>
      </c>
      <c r="AU1175" s="24" t="str">
        <f>_xlfn.XLOOKUP(B1175,'[5]cells down 02052026 8h50'!$B:$B,'[5]cells down 02052026 8h50'!$R:$R,"")</f>
        <v/>
      </c>
      <c r="AV1175" s="24" t="str">
        <f>_xlfn.XLOOKUP(B1175,'[5]cells down 02052026 13h50'!$B:$B,'[5]cells down 02052026 13h50'!$R:$R,"")</f>
        <v/>
      </c>
      <c r="AW1175" s="24" t="str">
        <f>_xlfn.XLOOKUP(B1175,'[5]cells down 02052026 13h50'!$B:$B,'[5]cells down 02052026 13h50'!$R:$R,"")</f>
        <v/>
      </c>
      <c r="AX1175" s="24" t="str">
        <f>_xlfn.XLOOKUP(B1175,'[6]cell downs 03052026 8h40 '!$B:$B,'[6]cell downs 03052026 8h40 '!$R:$R,"")</f>
        <v/>
      </c>
      <c r="AY1175" s="24" t="str">
        <f>_xlfn.XLOOKUP(B1175,'[7]ALL SITES DOWN'!$D:$D,'[7]ALL SITES DOWN'!$J:$J,"")</f>
        <v/>
      </c>
      <c r="AZ1175" s="24" t="str">
        <f>_xlfn.XLOOKUP(B1175,'[8]ALL SITES DOWN'!$D:$D,'[8]ALL SITES DOWN'!$J:$J,"")</f>
        <v/>
      </c>
      <c r="BA1175" s="9" t="str">
        <f>_xlfn.XLOOKUP(B1175,[9]sheet1!$AC:$AC,[9]sheet1!$AF:$AF,"")</f>
        <v/>
      </c>
      <c r="BB1175" s="14" t="s">
        <v>5537</v>
      </c>
      <c r="BC1175" s="14" t="s">
        <v>5537</v>
      </c>
      <c r="BD1175" s="14" t="str">
        <f>_xlfn.XLOOKUP(B1175,'[10]cell downs 18042026 17h'!$B:$B,'[10]cell downs 18042026 17h'!$B:$B,"")</f>
        <v/>
      </c>
      <c r="BE1175" s="14" t="str">
        <f>_xlfn.XLOOKUP(B1175,'[11]Cells Huawei 19042026 15h'!$B:$B,'[11]Cells Huawei 19042026 15h'!$B:$B,"")</f>
        <v/>
      </c>
      <c r="BF1175" s="9" t="str">
        <f>_xlfn.XLOOKUP(B1175,'[12]cells down 19042026 9H40'!$B:$B,'[12]cells down 19042026 9H40'!$B:$B,"")</f>
        <v/>
      </c>
      <c r="BG1175" s="9" t="s">
        <v>1474</v>
      </c>
      <c r="BH1175" s="9" t="s">
        <v>12</v>
      </c>
    </row>
    <row r="1176" spans="1:60" s="9" customFormat="1" x14ac:dyDescent="0.3">
      <c r="A1176" s="1" t="s">
        <v>1475</v>
      </c>
      <c r="B1176" s="8" t="s">
        <v>1917</v>
      </c>
      <c r="C1176" s="3" t="str">
        <f>_xlfn.XLOOKUP(B1176,'[1]daily break down'!$D:$D,'[1]daily break down'!$E:$E,"")</f>
        <v>OUEST</v>
      </c>
      <c r="D1176" s="1" t="s">
        <v>11</v>
      </c>
      <c r="E1176" s="1" t="s">
        <v>12</v>
      </c>
      <c r="F1176" s="3" t="s">
        <v>102</v>
      </c>
      <c r="G1176" s="1" t="s">
        <v>1475</v>
      </c>
      <c r="H1176" s="40" t="str">
        <f>_xlfn.XLOOKUP(B1176,[2]CALCULATION!$B:$B,[2]CALCULATION!$H:$H,"")</f>
        <v>Huawei</v>
      </c>
      <c r="I1176" s="34">
        <v>0</v>
      </c>
      <c r="J1176" s="34">
        <v>0</v>
      </c>
      <c r="K1176" s="34">
        <v>0</v>
      </c>
      <c r="L1176" s="34">
        <v>0</v>
      </c>
      <c r="M1176" s="34">
        <v>0</v>
      </c>
      <c r="N1176" s="34">
        <v>0</v>
      </c>
      <c r="O1176" s="34">
        <v>6.5580474726980613</v>
      </c>
      <c r="P1176" s="34">
        <v>0</v>
      </c>
      <c r="Q1176" s="34">
        <v>0</v>
      </c>
      <c r="R1176" s="34">
        <v>8.9175391586979543E-5</v>
      </c>
      <c r="S1176" s="35">
        <v>0</v>
      </c>
      <c r="T1176" s="35">
        <v>3.2673863477469305E-2</v>
      </c>
      <c r="U1176" s="35">
        <v>0</v>
      </c>
      <c r="V1176" s="35">
        <v>0</v>
      </c>
      <c r="W1176" s="35">
        <v>3.2673863477469305E-2</v>
      </c>
      <c r="X1176" s="35">
        <v>0</v>
      </c>
      <c r="Y1176" s="35">
        <v>0</v>
      </c>
      <c r="Z1176" s="35">
        <v>0</v>
      </c>
      <c r="AA1176" s="35">
        <v>0</v>
      </c>
      <c r="AB1176" s="35">
        <v>0</v>
      </c>
      <c r="AC1176" s="35">
        <v>0</v>
      </c>
      <c r="AD1176" s="35">
        <v>0</v>
      </c>
      <c r="AE1176" s="58" t="s">
        <v>5560</v>
      </c>
      <c r="AF1176" s="58"/>
      <c r="AG1176" s="57" t="str" cm="1">
        <f t="array" ref="AG1176">IFERROR(_xlfn.IFS(
AI1176="MPR ISSUE","PDH",
AI1176="BSS Hardware Issue","BSS",
AI1176="Sites strategiques, MLL, Pylone, etc.","ENVTECH",
AI1176="AKTIVCO DEFAUT GE &amp; POWER Cabinet","AKTIVCO",
AI1176="AKTIVCO Coupure ENEO &amp; Baisse de tension","AKTIVCO GRID ONLY",
AI1176="Coupure ENEO &amp; Baisse de tension","IHS GRID ONLY",
AI1176="Defaut GE &amp; POWER Cabinet","IHS",
AI1176="Sharing","Partners",
AI1176="Sites strategiques &amp; DataCenter","SST &amp; DC",
AI1176="Exclu","Exclu",
AI1176="SAT","SAT",
AI1176="SPARE-ISSUE","SPARE-ISSUE",
AI1176="Fiber CAmtel","TRANS_FO_CAMTEL",
AI1176="Fiber AOF","Fiber AOF",
AI1176="Projet OCM (HUAWEI)","TRAVAUX-HUAWEI",
AI1176="Projet OCM (NOKIA)","TRAVAUX-NOKIA",
AI1176="ACCESS-ISSUE","ACCESS-ISSUE",
AI1176="Projet OCM (ZTE, NOKIA, autres projets)","TRAVAUX OCM",
AI1176="No root CAuse","No root cause",
AI1176="ODU HS","PDH",
AI1176="IP &amp; VLAN","PDH",
AI1176="Warehouse HUAWEI","SPARE-ISSUE",
AI1176="SPARE-HS","SPARE-ISSUE",
AI1176="Power Telco","BSS",AI1176="no impacts","no impacts"
),"")</f>
        <v>no impacts</v>
      </c>
      <c r="AH1176" s="57" t="str" cm="1">
        <f t="array" ref="AH1176">IFERROR(_xlfn.IFS(
AI1176="MPR ISSUE","TX ISSUE",
AI1176="BSS Hardware Issue","RAN ISSUE",
AI1176="Sites strategiques, MLL, Pylone, etc.","ENVTECH",
AI1176="AKTIVCO DEFAUT GE &amp; POWER Cabinet","POWER ISSUE",
AI1176="AKTIVCO Coupure ENEO &amp; Baisse de tension","POWER ISSUE",
AI1176="Coupure ENEO &amp; Baisse de tension","POWER ISSUE",
AI1176="Defaut GE &amp; POWER Cabinet","POWER ISSUE",
AI1176="Sharing","POWER ISSUE",
AI1176="Sites strategiques &amp; DataCenter","POWER ISSUE",
AI1176="Exclu","Exclu",
AI1176="SAT","TX ISSUE",
AI1176="SPARE-ISSUE","SPARE-ISSUE",
AI1176="Fiber CAmtel","TX ISSUE",
AI1176="Fiber AOF","TX ISSUE",
AI1176="Projet OCM (HUAWEI)","TRAVAUX-HUAWEI",
AI1176="Projet OCM (NOKIA)","TRAVAUX -NOKIA",
AI1176="ACCESS-ISSUE","ACCESS-ISSUE",
AI1176="Projet OCM (ZTE, NOKIA, autres projets)","TRAVAUX OCM",
AI1176="No root CAuse","No root cause",
AI1176="ODU HS","TX ISSUE",
AI1176="IP &amp; VLAN","TX ISSUE",
AI1176="Warehouse HUAWEI","SPARE-ISSUE",
AI1176="SPARE-HS","SPARE-ISSUE",
AI1176="Power Telco","RAN ISSUE",AI1176="no impacts","no impacts"
),"")</f>
        <v>no impacts</v>
      </c>
      <c r="AI1176" s="85" t="s">
        <v>5998</v>
      </c>
      <c r="AJ1176" s="57" t="str" cm="1">
        <f t="array" ref="AJ1176">IFERROR(_xlfn.IFS(
AI1176="MPR ISSUE","ACTIVE",
AI1176="BSS Hardware Issue","ACTIVE",
AI1176="Sites strategiques, MLL, Pylone, etc.","PASSIVE",
AI1176="AKTIVCO DEFAUT GE &amp; POWER Cabinet","PASSIVE",
AI1176="AKTIVCO Coupure ENEO &amp; Baisse de tension","PASSIVE",
AI1176="Coupure ENEO &amp; Baisse de tension","PASSIVE",
AI1176="Defaut GE &amp; POWER Cabinet","PASSIVE",
AI1176="Sharing","PASSIVE",
AI1176="Sites strategiques &amp; DataCenter","PASSIVE",
AI1176="Exclu","Exclu",
AI1176="SAT","ACTIVE",
AI1176="SPARE-ISSUE","SPARE-ISSUE",
AI1176="Fiber CAmtel","ACTIVE",
AI1176="Fiber AOF","ACTIVE",
AI1176="Projet OCM (HUAWEI)","PLANNED WORKS",
AI1176="Projet OCM (NOKIA)","PLANNED WORKS",
AI1176="ACCESS-ISSUE","ACCESS-ISSUE",
AI1176="Projet OCM (ZTE, NOKIA, autres projets)","PLANNED WORKS",
AI1176="No root CAuse","No root cause",
AI1176="ODU HS","ACTIVE",
AI1176="IP &amp; VLAN","ACTIVE",
AI1176="Warehouse HUAWEI","SPARE-ISSUE",
AI1176="SPARE-HS","SPARE-ISSUE",
AI1176="Power Telco","ACTIVE", AI1176="no impacts","no impacts"
),"")</f>
        <v>no impacts</v>
      </c>
      <c r="AK1176" s="23" t="s">
        <v>5537</v>
      </c>
      <c r="AL1176" s="23" t="str">
        <f t="shared" si="31"/>
        <v>OST_009</v>
      </c>
      <c r="AN1176" s="9" t="s">
        <v>5537</v>
      </c>
      <c r="AO1176" s="23" t="str">
        <f>_xlfn.XLOOKUP(B1176,'INCIDENT-05-03-2026'!E:E,'INCIDENT-05-03-2026'!F:F,"")</f>
        <v/>
      </c>
      <c r="AP1176" s="7" t="s">
        <v>5537</v>
      </c>
      <c r="AQ1176" s="6"/>
      <c r="AR1176" s="7"/>
      <c r="AS1176" s="3" t="str">
        <f>_xlfn.XLOOKUP(B1176,'[3]tt num | region | site id'!$C:$C,'[3]tt num | region | site id'!$Q:$Q,"")</f>
        <v/>
      </c>
      <c r="AT1176" s="24" t="str">
        <f>_xlfn.XLOOKUP(B1176,'[4]Cells Huawei 03052026 12h'!$B:$B,'[4]Cells Huawei 03052026 12h'!$T:$T,"")</f>
        <v/>
      </c>
      <c r="AU1176" s="24" t="str">
        <f>_xlfn.XLOOKUP(B1176,'[5]cells down 02052026 8h50'!$B:$B,'[5]cells down 02052026 8h50'!$R:$R,"")</f>
        <v/>
      </c>
      <c r="AV1176" s="24" t="str">
        <f>_xlfn.XLOOKUP(B1176,'[5]cells down 02052026 13h50'!$B:$B,'[5]cells down 02052026 13h50'!$R:$R,"")</f>
        <v/>
      </c>
      <c r="AW1176" s="24" t="str">
        <f>_xlfn.XLOOKUP(B1176,'[5]cells down 02052026 13h50'!$B:$B,'[5]cells down 02052026 13h50'!$R:$R,"")</f>
        <v/>
      </c>
      <c r="AX1176" s="24" t="str">
        <f>_xlfn.XLOOKUP(B1176,'[6]cell downs 03052026 8h40 '!$B:$B,'[6]cell downs 03052026 8h40 '!$R:$R,"")</f>
        <v/>
      </c>
      <c r="AY1176" s="24" t="str">
        <f>_xlfn.XLOOKUP(B1176,'[7]ALL SITES DOWN'!$D:$D,'[7]ALL SITES DOWN'!$J:$J,"")</f>
        <v/>
      </c>
      <c r="AZ1176" s="24" t="str">
        <f>_xlfn.XLOOKUP(B1176,'[8]ALL SITES DOWN'!$D:$D,'[8]ALL SITES DOWN'!$J:$J,"")</f>
        <v/>
      </c>
      <c r="BA1176" s="9" t="str">
        <f>_xlfn.XLOOKUP(B1176,[9]sheet1!$AC:$AC,[9]sheet1!$AF:$AF,"")</f>
        <v/>
      </c>
      <c r="BB1176" s="14" t="s">
        <v>5537</v>
      </c>
      <c r="BC1176" s="14" t="s">
        <v>5537</v>
      </c>
      <c r="BD1176" s="14" t="str">
        <f>_xlfn.XLOOKUP(B1176,'[10]cell downs 18042026 17h'!$B:$B,'[10]cell downs 18042026 17h'!$B:$B,"")</f>
        <v/>
      </c>
      <c r="BE1176" s="14" t="str">
        <f>_xlfn.XLOOKUP(B1176,'[11]Cells Huawei 19042026 15h'!$B:$B,'[11]Cells Huawei 19042026 15h'!$B:$B,"")</f>
        <v/>
      </c>
      <c r="BF1176" s="9" t="str">
        <f>_xlfn.XLOOKUP(B1176,'[12]cells down 19042026 9H40'!$B:$B,'[12]cells down 19042026 9H40'!$B:$B,"")</f>
        <v/>
      </c>
      <c r="BG1176" s="9" t="s">
        <v>1917</v>
      </c>
      <c r="BH1176" s="9" t="s">
        <v>12</v>
      </c>
    </row>
    <row r="1177" spans="1:60" s="9" customFormat="1" x14ac:dyDescent="0.3">
      <c r="A1177" s="1" t="s">
        <v>1478</v>
      </c>
      <c r="B1177" s="8" t="s">
        <v>1479</v>
      </c>
      <c r="C1177" s="3" t="str">
        <f>_xlfn.XLOOKUP(B1177,'[1]daily break down'!$D:$D,'[1]daily break down'!$E:$E,"")</f>
        <v>Bafoussam</v>
      </c>
      <c r="D1177" s="1" t="s">
        <v>11</v>
      </c>
      <c r="E1177" s="1" t="s">
        <v>145</v>
      </c>
      <c r="F1177" s="3" t="s">
        <v>102</v>
      </c>
      <c r="G1177" s="1" t="s">
        <v>299</v>
      </c>
      <c r="H1177" s="40" t="str">
        <f>_xlfn.XLOOKUP(B1177,[2]CALCULATION!$B:$B,[2]CALCULATION!$H:$H,"")</f>
        <v>Huawei</v>
      </c>
      <c r="I1177" s="34">
        <v>0</v>
      </c>
      <c r="J1177" s="34">
        <v>0</v>
      </c>
      <c r="K1177" s="34">
        <v>0</v>
      </c>
      <c r="L1177" s="34">
        <v>0</v>
      </c>
      <c r="M1177" s="34">
        <v>0</v>
      </c>
      <c r="N1177" s="34">
        <v>0</v>
      </c>
      <c r="O1177" s="34">
        <v>0</v>
      </c>
      <c r="P1177" s="34">
        <v>0</v>
      </c>
      <c r="Q1177" s="34">
        <v>8.9175391586979543E-5</v>
      </c>
      <c r="R1177" s="34">
        <v>0</v>
      </c>
      <c r="S1177" s="35">
        <v>1.8275604751835588</v>
      </c>
      <c r="T1177" s="35">
        <v>2.778705201850282E-2</v>
      </c>
      <c r="U1177" s="35">
        <v>0</v>
      </c>
      <c r="V1177" s="35">
        <v>0</v>
      </c>
      <c r="W1177" s="35">
        <v>2.7787052018502824E-2</v>
      </c>
      <c r="X1177" s="35">
        <v>0</v>
      </c>
      <c r="Y1177" s="35">
        <v>0</v>
      </c>
      <c r="Z1177" s="35">
        <v>0</v>
      </c>
      <c r="AA1177" s="35">
        <v>0</v>
      </c>
      <c r="AB1177" s="35">
        <v>0</v>
      </c>
      <c r="AC1177" s="35">
        <v>0</v>
      </c>
      <c r="AD1177" s="35">
        <v>0</v>
      </c>
      <c r="AE1177" s="58" t="s">
        <v>5560</v>
      </c>
      <c r="AF1177" s="58"/>
      <c r="AG1177" s="57" t="str" cm="1">
        <f t="array" ref="AG1177">IFERROR(_xlfn.IFS(
AI1177="MPR ISSUE","PDH",
AI1177="BSS Hardware Issue","BSS",
AI1177="Sites strategiques, MLL, Pylone, etc.","ENVTECH",
AI1177="AKTIVCO DEFAUT GE &amp; POWER Cabinet","AKTIVCO",
AI1177="AKTIVCO Coupure ENEO &amp; Baisse de tension","AKTIVCO GRID ONLY",
AI1177="Coupure ENEO &amp; Baisse de tension","IHS GRID ONLY",
AI1177="Defaut GE &amp; POWER Cabinet","IHS",
AI1177="Sharing","Partners",
AI1177="Sites strategiques &amp; DataCenter","SST &amp; DC",
AI1177="Exclu","Exclu",
AI1177="SAT","SAT",
AI1177="SPARE-ISSUE","SPARE-ISSUE",
AI1177="Fiber CAmtel","TRANS_FO_CAMTEL",
AI1177="Fiber AOF","Fiber AOF",
AI1177="Projet OCM (HUAWEI)","TRAVAUX-HUAWEI",
AI1177="Projet OCM (NOKIA)","TRAVAUX-NOKIA",
AI1177="ACCESS-ISSUE","ACCESS-ISSUE",
AI1177="Projet OCM (ZTE, NOKIA, autres projets)","TRAVAUX OCM",
AI1177="No root CAuse","No root cause",
AI1177="ODU HS","PDH",
AI1177="IP &amp; VLAN","PDH",
AI1177="Warehouse HUAWEI","SPARE-ISSUE",
AI1177="SPARE-HS","SPARE-ISSUE",
AI1177="Power Telco","BSS",AI1177="no impacts","no impacts"
),"")</f>
        <v>no impacts</v>
      </c>
      <c r="AH1177" s="57" t="str" cm="1">
        <f t="array" ref="AH1177">IFERROR(_xlfn.IFS(
AI1177="MPR ISSUE","TX ISSUE",
AI1177="BSS Hardware Issue","RAN ISSUE",
AI1177="Sites strategiques, MLL, Pylone, etc.","ENVTECH",
AI1177="AKTIVCO DEFAUT GE &amp; POWER Cabinet","POWER ISSUE",
AI1177="AKTIVCO Coupure ENEO &amp; Baisse de tension","POWER ISSUE",
AI1177="Coupure ENEO &amp; Baisse de tension","POWER ISSUE",
AI1177="Defaut GE &amp; POWER Cabinet","POWER ISSUE",
AI1177="Sharing","POWER ISSUE",
AI1177="Sites strategiques &amp; DataCenter","POWER ISSUE",
AI1177="Exclu","Exclu",
AI1177="SAT","TX ISSUE",
AI1177="SPARE-ISSUE","SPARE-ISSUE",
AI1177="Fiber CAmtel","TX ISSUE",
AI1177="Fiber AOF","TX ISSUE",
AI1177="Projet OCM (HUAWEI)","TRAVAUX-HUAWEI",
AI1177="Projet OCM (NOKIA)","TRAVAUX -NOKIA",
AI1177="ACCESS-ISSUE","ACCESS-ISSUE",
AI1177="Projet OCM (ZTE, NOKIA, autres projets)","TRAVAUX OCM",
AI1177="No root CAuse","No root cause",
AI1177="ODU HS","TX ISSUE",
AI1177="IP &amp; VLAN","TX ISSUE",
AI1177="Warehouse HUAWEI","SPARE-ISSUE",
AI1177="SPARE-HS","SPARE-ISSUE",
AI1177="Power Telco","RAN ISSUE",AI1177="no impacts","no impacts"
),"")</f>
        <v>no impacts</v>
      </c>
      <c r="AI1177" s="85" t="s">
        <v>5998</v>
      </c>
      <c r="AJ1177" s="57" t="str" cm="1">
        <f t="array" ref="AJ1177">IFERROR(_xlfn.IFS(
AI1177="MPR ISSUE","ACTIVE",
AI1177="BSS Hardware Issue","ACTIVE",
AI1177="Sites strategiques, MLL, Pylone, etc.","PASSIVE",
AI1177="AKTIVCO DEFAUT GE &amp; POWER Cabinet","PASSIVE",
AI1177="AKTIVCO Coupure ENEO &amp; Baisse de tension","PASSIVE",
AI1177="Coupure ENEO &amp; Baisse de tension","PASSIVE",
AI1177="Defaut GE &amp; POWER Cabinet","PASSIVE",
AI1177="Sharing","PASSIVE",
AI1177="Sites strategiques &amp; DataCenter","PASSIVE",
AI1177="Exclu","Exclu",
AI1177="SAT","ACTIVE",
AI1177="SPARE-ISSUE","SPARE-ISSUE",
AI1177="Fiber CAmtel","ACTIVE",
AI1177="Fiber AOF","ACTIVE",
AI1177="Projet OCM (HUAWEI)","PLANNED WORKS",
AI1177="Projet OCM (NOKIA)","PLANNED WORKS",
AI1177="ACCESS-ISSUE","ACCESS-ISSUE",
AI1177="Projet OCM (ZTE, NOKIA, autres projets)","PLANNED WORKS",
AI1177="No root CAuse","No root cause",
AI1177="ODU HS","ACTIVE",
AI1177="IP &amp; VLAN","ACTIVE",
AI1177="Warehouse HUAWEI","SPARE-ISSUE",
AI1177="SPARE-HS","SPARE-ISSUE",
AI1177="Power Telco","ACTIVE", AI1177="no impacts","no impacts"
),"")</f>
        <v>no impacts</v>
      </c>
      <c r="AK1177" s="23" t="s">
        <v>5537</v>
      </c>
      <c r="AL1177" s="23" t="str">
        <f t="shared" si="31"/>
        <v>OST_170</v>
      </c>
      <c r="AN1177" s="9" t="s">
        <v>5537</v>
      </c>
      <c r="AO1177" s="23" t="str">
        <f>_xlfn.XLOOKUP(B1177,'INCIDENT-05-03-2026'!E:E,'INCIDENT-05-03-2026'!F:F,"")</f>
        <v/>
      </c>
      <c r="AP1177" s="7" t="s">
        <v>5537</v>
      </c>
      <c r="AQ1177" s="6"/>
      <c r="AR1177" s="7"/>
      <c r="AS1177" s="3" t="str">
        <f>_xlfn.XLOOKUP(B1177,'[3]tt num | region | site id'!$C:$C,'[3]tt num | region | site id'!$Q:$Q,"")</f>
        <v/>
      </c>
      <c r="AT1177" s="24" t="str">
        <f>_xlfn.XLOOKUP(B1177,'[4]Cells Huawei 03052026 12h'!$B:$B,'[4]Cells Huawei 03052026 12h'!$T:$T,"")</f>
        <v/>
      </c>
      <c r="AU1177" s="24" t="str">
        <f>_xlfn.XLOOKUP(B1177,'[5]cells down 02052026 8h50'!$B:$B,'[5]cells down 02052026 8h50'!$R:$R,"")</f>
        <v/>
      </c>
      <c r="AV1177" s="24" t="str">
        <f>_xlfn.XLOOKUP(B1177,'[5]cells down 02052026 13h50'!$B:$B,'[5]cells down 02052026 13h50'!$R:$R,"")</f>
        <v/>
      </c>
      <c r="AW1177" s="24" t="str">
        <f>_xlfn.XLOOKUP(B1177,'[5]cells down 02052026 13h50'!$B:$B,'[5]cells down 02052026 13h50'!$R:$R,"")</f>
        <v/>
      </c>
      <c r="AX1177" s="24" t="str">
        <f>_xlfn.XLOOKUP(B1177,'[6]cell downs 03052026 8h40 '!$B:$B,'[6]cell downs 03052026 8h40 '!$R:$R,"")</f>
        <v/>
      </c>
      <c r="AY1177" s="24" t="str">
        <f>_xlfn.XLOOKUP(B1177,'[7]ALL SITES DOWN'!$D:$D,'[7]ALL SITES DOWN'!$J:$J,"")</f>
        <v/>
      </c>
      <c r="AZ1177" s="24" t="str">
        <f>_xlfn.XLOOKUP(B1177,'[8]ALL SITES DOWN'!$D:$D,'[8]ALL SITES DOWN'!$J:$J,"")</f>
        <v/>
      </c>
      <c r="BA1177" s="9" t="str">
        <f>_xlfn.XLOOKUP(B1177,[9]sheet1!$AC:$AC,[9]sheet1!$AF:$AF,"")</f>
        <v/>
      </c>
      <c r="BB1177" s="14" t="s">
        <v>5537</v>
      </c>
      <c r="BC1177" s="14" t="s">
        <v>5537</v>
      </c>
      <c r="BD1177" s="14" t="str">
        <f>_xlfn.XLOOKUP(B1177,'[10]cell downs 18042026 17h'!$B:$B,'[10]cell downs 18042026 17h'!$B:$B,"")</f>
        <v/>
      </c>
      <c r="BE1177" s="14" t="str">
        <f>_xlfn.XLOOKUP(B1177,'[11]Cells Huawei 19042026 15h'!$B:$B,'[11]Cells Huawei 19042026 15h'!$B:$B,"")</f>
        <v/>
      </c>
      <c r="BF1177" s="9" t="str">
        <f>_xlfn.XLOOKUP(B1177,'[12]cells down 19042026 9H40'!$B:$B,'[12]cells down 19042026 9H40'!$B:$B,"")</f>
        <v/>
      </c>
      <c r="BG1177" s="9" t="s">
        <v>1479</v>
      </c>
      <c r="BH1177" s="9" t="s">
        <v>5537</v>
      </c>
    </row>
    <row r="1178" spans="1:60" s="9" customFormat="1" x14ac:dyDescent="0.3">
      <c r="A1178" s="1" t="s">
        <v>2650</v>
      </c>
      <c r="B1178" s="8" t="s">
        <v>2651</v>
      </c>
      <c r="C1178" s="3" t="str">
        <f>_xlfn.XLOOKUP(B1178,'[1]daily break down'!$D:$D,'[1]daily break down'!$E:$E,"")</f>
        <v>Bafoussam</v>
      </c>
      <c r="D1178" s="1" t="s">
        <v>11</v>
      </c>
      <c r="E1178" s="1" t="s">
        <v>12</v>
      </c>
      <c r="F1178" s="3" t="s">
        <v>102</v>
      </c>
      <c r="G1178" s="1" t="s">
        <v>299</v>
      </c>
      <c r="H1178" s="40" t="str">
        <f>_xlfn.XLOOKUP(B1178,[2]CALCULATION!$B:$B,[2]CALCULATION!$H:$H,"")</f>
        <v>Huawei</v>
      </c>
      <c r="I1178" s="34">
        <v>0</v>
      </c>
      <c r="J1178" s="34">
        <v>0</v>
      </c>
      <c r="K1178" s="34">
        <v>0</v>
      </c>
      <c r="L1178" s="34">
        <v>0</v>
      </c>
      <c r="M1178" s="34">
        <v>0</v>
      </c>
      <c r="N1178" s="34">
        <v>0</v>
      </c>
      <c r="O1178" s="34">
        <v>0</v>
      </c>
      <c r="P1178" s="34">
        <v>0</v>
      </c>
      <c r="Q1178" s="34">
        <v>0</v>
      </c>
      <c r="R1178" s="34">
        <v>0</v>
      </c>
      <c r="S1178" s="35">
        <v>1.8635873333846986</v>
      </c>
      <c r="T1178" s="35">
        <v>2.7466020608789693E-2</v>
      </c>
      <c r="U1178" s="35">
        <v>0</v>
      </c>
      <c r="V1178" s="35">
        <v>0</v>
      </c>
      <c r="W1178" s="35">
        <v>2.7466020608789693E-2</v>
      </c>
      <c r="X1178" s="35">
        <v>0</v>
      </c>
      <c r="Y1178" s="35">
        <v>0</v>
      </c>
      <c r="Z1178" s="35">
        <v>0</v>
      </c>
      <c r="AA1178" s="35">
        <v>0</v>
      </c>
      <c r="AB1178" s="35">
        <v>0</v>
      </c>
      <c r="AC1178" s="35">
        <v>0</v>
      </c>
      <c r="AD1178" s="35">
        <v>0</v>
      </c>
      <c r="AE1178" s="58" t="s">
        <v>5560</v>
      </c>
      <c r="AF1178" s="58"/>
      <c r="AG1178" s="57" t="str" cm="1">
        <f t="array" ref="AG1178">IFERROR(_xlfn.IFS(
AI1178="MPR ISSUE","PDH",
AI1178="BSS Hardware Issue","BSS",
AI1178="Sites strategiques, MLL, Pylone, etc.","ENVTECH",
AI1178="AKTIVCO DEFAUT GE &amp; POWER Cabinet","AKTIVCO",
AI1178="AKTIVCO Coupure ENEO &amp; Baisse de tension","AKTIVCO GRID ONLY",
AI1178="Coupure ENEO &amp; Baisse de tension","IHS GRID ONLY",
AI1178="Defaut GE &amp; POWER Cabinet","IHS",
AI1178="Sharing","Partners",
AI1178="Sites strategiques &amp; DataCenter","SST &amp; DC",
AI1178="Exclu","Exclu",
AI1178="SAT","SAT",
AI1178="SPARE-ISSUE","SPARE-ISSUE",
AI1178="Fiber CAmtel","TRANS_FO_CAMTEL",
AI1178="Fiber AOF","Fiber AOF",
AI1178="Projet OCM (HUAWEI)","TRAVAUX-HUAWEI",
AI1178="Projet OCM (NOKIA)","TRAVAUX-NOKIA",
AI1178="ACCESS-ISSUE","ACCESS-ISSUE",
AI1178="Projet OCM (ZTE, NOKIA, autres projets)","TRAVAUX OCM",
AI1178="No root CAuse","No root cause",
AI1178="ODU HS","PDH",
AI1178="IP &amp; VLAN","PDH",
AI1178="Warehouse HUAWEI","SPARE-ISSUE",
AI1178="SPARE-HS","SPARE-ISSUE",
AI1178="Power Telco","BSS",AI1178="no impacts","no impacts"
),"")</f>
        <v>no impacts</v>
      </c>
      <c r="AH1178" s="57" t="str" cm="1">
        <f t="array" ref="AH1178">IFERROR(_xlfn.IFS(
AI1178="MPR ISSUE","TX ISSUE",
AI1178="BSS Hardware Issue","RAN ISSUE",
AI1178="Sites strategiques, MLL, Pylone, etc.","ENVTECH",
AI1178="AKTIVCO DEFAUT GE &amp; POWER Cabinet","POWER ISSUE",
AI1178="AKTIVCO Coupure ENEO &amp; Baisse de tension","POWER ISSUE",
AI1178="Coupure ENEO &amp; Baisse de tension","POWER ISSUE",
AI1178="Defaut GE &amp; POWER Cabinet","POWER ISSUE",
AI1178="Sharing","POWER ISSUE",
AI1178="Sites strategiques &amp; DataCenter","POWER ISSUE",
AI1178="Exclu","Exclu",
AI1178="SAT","TX ISSUE",
AI1178="SPARE-ISSUE","SPARE-ISSUE",
AI1178="Fiber CAmtel","TX ISSUE",
AI1178="Fiber AOF","TX ISSUE",
AI1178="Projet OCM (HUAWEI)","TRAVAUX-HUAWEI",
AI1178="Projet OCM (NOKIA)","TRAVAUX -NOKIA",
AI1178="ACCESS-ISSUE","ACCESS-ISSUE",
AI1178="Projet OCM (ZTE, NOKIA, autres projets)","TRAVAUX OCM",
AI1178="No root CAuse","No root cause",
AI1178="ODU HS","TX ISSUE",
AI1178="IP &amp; VLAN","TX ISSUE",
AI1178="Warehouse HUAWEI","SPARE-ISSUE",
AI1178="SPARE-HS","SPARE-ISSUE",
AI1178="Power Telco","RAN ISSUE",AI1178="no impacts","no impacts"
),"")</f>
        <v>no impacts</v>
      </c>
      <c r="AI1178" s="85" t="s">
        <v>5998</v>
      </c>
      <c r="AJ1178" s="57" t="str" cm="1">
        <f t="array" ref="AJ1178">IFERROR(_xlfn.IFS(
AI1178="MPR ISSUE","ACTIVE",
AI1178="BSS Hardware Issue","ACTIVE",
AI1178="Sites strategiques, MLL, Pylone, etc.","PASSIVE",
AI1178="AKTIVCO DEFAUT GE &amp; POWER Cabinet","PASSIVE",
AI1178="AKTIVCO Coupure ENEO &amp; Baisse de tension","PASSIVE",
AI1178="Coupure ENEO &amp; Baisse de tension","PASSIVE",
AI1178="Defaut GE &amp; POWER Cabinet","PASSIVE",
AI1178="Sharing","PASSIVE",
AI1178="Sites strategiques &amp; DataCenter","PASSIVE",
AI1178="Exclu","Exclu",
AI1178="SAT","ACTIVE",
AI1178="SPARE-ISSUE","SPARE-ISSUE",
AI1178="Fiber CAmtel","ACTIVE",
AI1178="Fiber AOF","ACTIVE",
AI1178="Projet OCM (HUAWEI)","PLANNED WORKS",
AI1178="Projet OCM (NOKIA)","PLANNED WORKS",
AI1178="ACCESS-ISSUE","ACCESS-ISSUE",
AI1178="Projet OCM (ZTE, NOKIA, autres projets)","PLANNED WORKS",
AI1178="No root CAuse","No root cause",
AI1178="ODU HS","ACTIVE",
AI1178="IP &amp; VLAN","ACTIVE",
AI1178="Warehouse HUAWEI","SPARE-ISSUE",
AI1178="SPARE-HS","SPARE-ISSUE",
AI1178="Power Telco","ACTIVE", AI1178="no impacts","no impacts"
),"")</f>
        <v>no impacts</v>
      </c>
      <c r="AK1178" s="23" t="s">
        <v>5537</v>
      </c>
      <c r="AL1178" s="23" t="str">
        <f t="shared" si="31"/>
        <v>OST_107</v>
      </c>
      <c r="AN1178" s="9" t="s">
        <v>5537</v>
      </c>
      <c r="AO1178" s="23" t="str">
        <f>_xlfn.XLOOKUP(B1178,'INCIDENT-05-03-2026'!E:E,'INCIDENT-05-03-2026'!F:F,"")</f>
        <v/>
      </c>
      <c r="AP1178" s="7" t="s">
        <v>5537</v>
      </c>
      <c r="AQ1178" s="6"/>
      <c r="AR1178" s="7"/>
      <c r="AS1178" s="3" t="str">
        <f>_xlfn.XLOOKUP(B1178,'[3]tt num | region | site id'!$C:$C,'[3]tt num | region | site id'!$Q:$Q,"")</f>
        <v/>
      </c>
      <c r="AT1178" s="24" t="str">
        <f>_xlfn.XLOOKUP(B1178,'[4]Cells Huawei 03052026 12h'!$B:$B,'[4]Cells Huawei 03052026 12h'!$T:$T,"")</f>
        <v/>
      </c>
      <c r="AU1178" s="24" t="str">
        <f>_xlfn.XLOOKUP(B1178,'[5]cells down 02052026 8h50'!$B:$B,'[5]cells down 02052026 8h50'!$R:$R,"")</f>
        <v/>
      </c>
      <c r="AV1178" s="24" t="str">
        <f>_xlfn.XLOOKUP(B1178,'[5]cells down 02052026 13h50'!$B:$B,'[5]cells down 02052026 13h50'!$R:$R,"")</f>
        <v/>
      </c>
      <c r="AW1178" s="24" t="str">
        <f>_xlfn.XLOOKUP(B1178,'[5]cells down 02052026 13h50'!$B:$B,'[5]cells down 02052026 13h50'!$R:$R,"")</f>
        <v/>
      </c>
      <c r="AX1178" s="24" t="str">
        <f>_xlfn.XLOOKUP(B1178,'[6]cell downs 03052026 8h40 '!$B:$B,'[6]cell downs 03052026 8h40 '!$R:$R,"")</f>
        <v/>
      </c>
      <c r="AY1178" s="24" t="str">
        <f>_xlfn.XLOOKUP(B1178,'[7]ALL SITES DOWN'!$D:$D,'[7]ALL SITES DOWN'!$J:$J,"")</f>
        <v/>
      </c>
      <c r="AZ1178" s="24" t="str">
        <f>_xlfn.XLOOKUP(B1178,'[8]ALL SITES DOWN'!$D:$D,'[8]ALL SITES DOWN'!$J:$J,"")</f>
        <v/>
      </c>
      <c r="BA1178" s="9" t="str">
        <f>_xlfn.XLOOKUP(B1178,[9]sheet1!$AC:$AC,[9]sheet1!$AF:$AF,"")</f>
        <v/>
      </c>
      <c r="BB1178" s="14" t="s">
        <v>5537</v>
      </c>
      <c r="BC1178" s="14" t="s">
        <v>5537</v>
      </c>
      <c r="BD1178" s="14" t="str">
        <f>_xlfn.XLOOKUP(B1178,'[10]cell downs 18042026 17h'!$B:$B,'[10]cell downs 18042026 17h'!$B:$B,"")</f>
        <v/>
      </c>
      <c r="BE1178" s="14" t="str">
        <f>_xlfn.XLOOKUP(B1178,'[11]Cells Huawei 19042026 15h'!$B:$B,'[11]Cells Huawei 19042026 15h'!$B:$B,"")</f>
        <v/>
      </c>
      <c r="BF1178" s="9" t="str">
        <f>_xlfn.XLOOKUP(B1178,'[12]cells down 19042026 9H40'!$B:$B,'[12]cells down 19042026 9H40'!$B:$B,"")</f>
        <v/>
      </c>
      <c r="BG1178" s="9" t="s">
        <v>2651</v>
      </c>
      <c r="BH1178" s="9" t="s">
        <v>5459</v>
      </c>
    </row>
    <row r="1179" spans="1:60" s="9" customFormat="1" x14ac:dyDescent="0.3">
      <c r="A1179" s="1" t="s">
        <v>2654</v>
      </c>
      <c r="B1179" s="8" t="s">
        <v>2655</v>
      </c>
      <c r="C1179" s="3" t="str">
        <f>_xlfn.XLOOKUP(B1179,'[1]daily break down'!$D:$D,'[1]daily break down'!$E:$E,"")</f>
        <v>Bafoussam</v>
      </c>
      <c r="D1179" s="1" t="s">
        <v>11</v>
      </c>
      <c r="E1179" s="1" t="s">
        <v>12</v>
      </c>
      <c r="F1179" s="3" t="s">
        <v>102</v>
      </c>
      <c r="G1179" s="1" t="s">
        <v>299</v>
      </c>
      <c r="H1179" s="40" t="str">
        <f>_xlfn.XLOOKUP(B1179,[2]CALCULATION!$B:$B,[2]CALCULATION!$H:$H,"")</f>
        <v>Huawei</v>
      </c>
      <c r="I1179" s="34">
        <v>0</v>
      </c>
      <c r="J1179" s="34">
        <v>0</v>
      </c>
      <c r="K1179" s="34">
        <v>0</v>
      </c>
      <c r="L1179" s="34">
        <v>0</v>
      </c>
      <c r="M1179" s="34">
        <v>0</v>
      </c>
      <c r="N1179" s="34">
        <v>0</v>
      </c>
      <c r="O1179" s="34">
        <v>0</v>
      </c>
      <c r="P1179" s="34">
        <v>0</v>
      </c>
      <c r="Q1179" s="34">
        <v>0</v>
      </c>
      <c r="R1179" s="34">
        <v>0</v>
      </c>
      <c r="S1179" s="35">
        <v>0</v>
      </c>
      <c r="T1179" s="35">
        <v>2.6895298102633029E-2</v>
      </c>
      <c r="U1179" s="35">
        <v>0</v>
      </c>
      <c r="V1179" s="35">
        <v>0</v>
      </c>
      <c r="W1179" s="35">
        <v>2.6895298102633029E-2</v>
      </c>
      <c r="X1179" s="35">
        <v>0</v>
      </c>
      <c r="Y1179" s="35">
        <v>0</v>
      </c>
      <c r="Z1179" s="35">
        <v>0</v>
      </c>
      <c r="AA1179" s="35">
        <v>0</v>
      </c>
      <c r="AB1179" s="35">
        <v>0</v>
      </c>
      <c r="AC1179" s="35">
        <v>0</v>
      </c>
      <c r="AD1179" s="35">
        <v>0</v>
      </c>
      <c r="AE1179" s="58" t="s">
        <v>5560</v>
      </c>
      <c r="AF1179" s="58"/>
      <c r="AG1179" s="57" t="str" cm="1">
        <f t="array" ref="AG1179">IFERROR(_xlfn.IFS(
AI1179="MPR ISSUE","PDH",
AI1179="BSS Hardware Issue","BSS",
AI1179="Sites strategiques, MLL, Pylone, etc.","ENVTECH",
AI1179="AKTIVCO DEFAUT GE &amp; POWER Cabinet","AKTIVCO",
AI1179="AKTIVCO Coupure ENEO &amp; Baisse de tension","AKTIVCO GRID ONLY",
AI1179="Coupure ENEO &amp; Baisse de tension","IHS GRID ONLY",
AI1179="Defaut GE &amp; POWER Cabinet","IHS",
AI1179="Sharing","Partners",
AI1179="Sites strategiques &amp; DataCenter","SST &amp; DC",
AI1179="Exclu","Exclu",
AI1179="SAT","SAT",
AI1179="SPARE-ISSUE","SPARE-ISSUE",
AI1179="Fiber CAmtel","TRANS_FO_CAMTEL",
AI1179="Fiber AOF","Fiber AOF",
AI1179="Projet OCM (HUAWEI)","TRAVAUX-HUAWEI",
AI1179="Projet OCM (NOKIA)","TRAVAUX-NOKIA",
AI1179="ACCESS-ISSUE","ACCESS-ISSUE",
AI1179="Projet OCM (ZTE, NOKIA, autres projets)","TRAVAUX OCM",
AI1179="No root CAuse","No root cause",
AI1179="ODU HS","PDH",
AI1179="IP &amp; VLAN","PDH",
AI1179="Warehouse HUAWEI","SPARE-ISSUE",
AI1179="SPARE-HS","SPARE-ISSUE",
AI1179="Power Telco","BSS",AI1179="no impacts","no impacts"
),"")</f>
        <v>no impacts</v>
      </c>
      <c r="AH1179" s="57" t="str" cm="1">
        <f t="array" ref="AH1179">IFERROR(_xlfn.IFS(
AI1179="MPR ISSUE","TX ISSUE",
AI1179="BSS Hardware Issue","RAN ISSUE",
AI1179="Sites strategiques, MLL, Pylone, etc.","ENVTECH",
AI1179="AKTIVCO DEFAUT GE &amp; POWER Cabinet","POWER ISSUE",
AI1179="AKTIVCO Coupure ENEO &amp; Baisse de tension","POWER ISSUE",
AI1179="Coupure ENEO &amp; Baisse de tension","POWER ISSUE",
AI1179="Defaut GE &amp; POWER Cabinet","POWER ISSUE",
AI1179="Sharing","POWER ISSUE",
AI1179="Sites strategiques &amp; DataCenter","POWER ISSUE",
AI1179="Exclu","Exclu",
AI1179="SAT","TX ISSUE",
AI1179="SPARE-ISSUE","SPARE-ISSUE",
AI1179="Fiber CAmtel","TX ISSUE",
AI1179="Fiber AOF","TX ISSUE",
AI1179="Projet OCM (HUAWEI)","TRAVAUX-HUAWEI",
AI1179="Projet OCM (NOKIA)","TRAVAUX -NOKIA",
AI1179="ACCESS-ISSUE","ACCESS-ISSUE",
AI1179="Projet OCM (ZTE, NOKIA, autres projets)","TRAVAUX OCM",
AI1179="No root CAuse","No root cause",
AI1179="ODU HS","TX ISSUE",
AI1179="IP &amp; VLAN","TX ISSUE",
AI1179="Warehouse HUAWEI","SPARE-ISSUE",
AI1179="SPARE-HS","SPARE-ISSUE",
AI1179="Power Telco","RAN ISSUE",AI1179="no impacts","no impacts"
),"")</f>
        <v>no impacts</v>
      </c>
      <c r="AI1179" s="85" t="s">
        <v>5998</v>
      </c>
      <c r="AJ1179" s="57" t="str" cm="1">
        <f t="array" ref="AJ1179">IFERROR(_xlfn.IFS(
AI1179="MPR ISSUE","ACTIVE",
AI1179="BSS Hardware Issue","ACTIVE",
AI1179="Sites strategiques, MLL, Pylone, etc.","PASSIVE",
AI1179="AKTIVCO DEFAUT GE &amp; POWER Cabinet","PASSIVE",
AI1179="AKTIVCO Coupure ENEO &amp; Baisse de tension","PASSIVE",
AI1179="Coupure ENEO &amp; Baisse de tension","PASSIVE",
AI1179="Defaut GE &amp; POWER Cabinet","PASSIVE",
AI1179="Sharing","PASSIVE",
AI1179="Sites strategiques &amp; DataCenter","PASSIVE",
AI1179="Exclu","Exclu",
AI1179="SAT","ACTIVE",
AI1179="SPARE-ISSUE","SPARE-ISSUE",
AI1179="Fiber CAmtel","ACTIVE",
AI1179="Fiber AOF","ACTIVE",
AI1179="Projet OCM (HUAWEI)","PLANNED WORKS",
AI1179="Projet OCM (NOKIA)","PLANNED WORKS",
AI1179="ACCESS-ISSUE","ACCESS-ISSUE",
AI1179="Projet OCM (ZTE, NOKIA, autres projets)","PLANNED WORKS",
AI1179="No root CAuse","No root cause",
AI1179="ODU HS","ACTIVE",
AI1179="IP &amp; VLAN","ACTIVE",
AI1179="Warehouse HUAWEI","SPARE-ISSUE",
AI1179="SPARE-HS","SPARE-ISSUE",
AI1179="Power Telco","ACTIVE", AI1179="no impacts","no impacts"
),"")</f>
        <v>no impacts</v>
      </c>
      <c r="AK1179" s="23" t="s">
        <v>5537</v>
      </c>
      <c r="AL1179" s="23" t="str">
        <f t="shared" si="31"/>
        <v>OST_045</v>
      </c>
      <c r="AN1179" s="9" t="s">
        <v>5537</v>
      </c>
      <c r="AO1179" s="23" t="str">
        <f>_xlfn.XLOOKUP(B1179,'INCIDENT-05-03-2026'!E:E,'INCIDENT-05-03-2026'!F:F,"")</f>
        <v/>
      </c>
      <c r="AP1179" s="7" t="s">
        <v>5537</v>
      </c>
      <c r="AQ1179" s="6"/>
      <c r="AR1179" s="7"/>
      <c r="AS1179" s="3" t="str">
        <f>_xlfn.XLOOKUP(B1179,'[3]tt num | region | site id'!$C:$C,'[3]tt num | region | site id'!$Q:$Q,"")</f>
        <v/>
      </c>
      <c r="AT1179" s="24" t="str">
        <f>_xlfn.XLOOKUP(B1179,'[4]Cells Huawei 03052026 12h'!$B:$B,'[4]Cells Huawei 03052026 12h'!$T:$T,"")</f>
        <v/>
      </c>
      <c r="AU1179" s="24" t="str">
        <f>_xlfn.XLOOKUP(B1179,'[5]cells down 02052026 8h50'!$B:$B,'[5]cells down 02052026 8h50'!$R:$R,"")</f>
        <v/>
      </c>
      <c r="AV1179" s="24" t="str">
        <f>_xlfn.XLOOKUP(B1179,'[5]cells down 02052026 13h50'!$B:$B,'[5]cells down 02052026 13h50'!$R:$R,"")</f>
        <v/>
      </c>
      <c r="AW1179" s="24" t="str">
        <f>_xlfn.XLOOKUP(B1179,'[5]cells down 02052026 13h50'!$B:$B,'[5]cells down 02052026 13h50'!$R:$R,"")</f>
        <v/>
      </c>
      <c r="AX1179" s="24" t="str">
        <f>_xlfn.XLOOKUP(B1179,'[6]cell downs 03052026 8h40 '!$B:$B,'[6]cell downs 03052026 8h40 '!$R:$R,"")</f>
        <v/>
      </c>
      <c r="AY1179" s="24" t="str">
        <f>_xlfn.XLOOKUP(B1179,'[7]ALL SITES DOWN'!$D:$D,'[7]ALL SITES DOWN'!$J:$J,"")</f>
        <v/>
      </c>
      <c r="AZ1179" s="24" t="str">
        <f>_xlfn.XLOOKUP(B1179,'[8]ALL SITES DOWN'!$D:$D,'[8]ALL SITES DOWN'!$J:$J,"")</f>
        <v/>
      </c>
      <c r="BA1179" s="9" t="str">
        <f>_xlfn.XLOOKUP(B1179,[9]sheet1!$AC:$AC,[9]sheet1!$AF:$AF,"")</f>
        <v/>
      </c>
      <c r="BB1179" s="14" t="s">
        <v>5537</v>
      </c>
      <c r="BC1179" s="14" t="s">
        <v>5537</v>
      </c>
      <c r="BD1179" s="14" t="str">
        <f>_xlfn.XLOOKUP(B1179,'[10]cell downs 18042026 17h'!$B:$B,'[10]cell downs 18042026 17h'!$B:$B,"")</f>
        <v/>
      </c>
      <c r="BE1179" s="14" t="str">
        <f>_xlfn.XLOOKUP(B1179,'[11]Cells Huawei 19042026 15h'!$B:$B,'[11]Cells Huawei 19042026 15h'!$B:$B,"")</f>
        <v/>
      </c>
      <c r="BF1179" s="9" t="str">
        <f>_xlfn.XLOOKUP(B1179,'[12]cells down 19042026 9H40'!$B:$B,'[12]cells down 19042026 9H40'!$B:$B,"")</f>
        <v/>
      </c>
      <c r="BG1179" s="9" t="s">
        <v>2655</v>
      </c>
      <c r="BH1179" s="9" t="s">
        <v>5537</v>
      </c>
    </row>
    <row r="1180" spans="1:60" s="9" customFormat="1" x14ac:dyDescent="0.3">
      <c r="A1180" s="1" t="s">
        <v>521</v>
      </c>
      <c r="B1180" s="8" t="s">
        <v>522</v>
      </c>
      <c r="C1180" s="3" t="str">
        <f>_xlfn.XLOOKUP(B1180,'[1]daily break down'!$D:$D,'[1]daily break down'!$E:$E,"")</f>
        <v>Bafoussam</v>
      </c>
      <c r="D1180" s="1" t="s">
        <v>11</v>
      </c>
      <c r="E1180" s="1" t="s">
        <v>12</v>
      </c>
      <c r="F1180" s="3" t="s">
        <v>102</v>
      </c>
      <c r="G1180" s="1" t="s">
        <v>299</v>
      </c>
      <c r="H1180" s="40" t="str">
        <f>_xlfn.XLOOKUP(B1180,[2]CALCULATION!$B:$B,[2]CALCULATION!$H:$H,"")</f>
        <v>Huawei</v>
      </c>
      <c r="I1180" s="34">
        <v>0</v>
      </c>
      <c r="J1180" s="34">
        <v>0</v>
      </c>
      <c r="K1180" s="34">
        <v>0</v>
      </c>
      <c r="L1180" s="34">
        <v>0</v>
      </c>
      <c r="M1180" s="34">
        <v>0</v>
      </c>
      <c r="N1180" s="34">
        <v>0</v>
      </c>
      <c r="O1180" s="34">
        <v>0</v>
      </c>
      <c r="P1180" s="34">
        <v>0</v>
      </c>
      <c r="Q1180" s="34">
        <v>0</v>
      </c>
      <c r="R1180" s="34">
        <v>0</v>
      </c>
      <c r="S1180" s="35">
        <v>0</v>
      </c>
      <c r="T1180" s="35">
        <v>2.6645607006189485E-2</v>
      </c>
      <c r="U1180" s="35">
        <v>0</v>
      </c>
      <c r="V1180" s="35">
        <v>0</v>
      </c>
      <c r="W1180" s="35">
        <v>2.6645607006189488E-2</v>
      </c>
      <c r="X1180" s="35">
        <v>0</v>
      </c>
      <c r="Y1180" s="35">
        <v>0</v>
      </c>
      <c r="Z1180" s="35">
        <v>0</v>
      </c>
      <c r="AA1180" s="35">
        <v>0</v>
      </c>
      <c r="AB1180" s="35">
        <v>0</v>
      </c>
      <c r="AC1180" s="35">
        <v>0</v>
      </c>
      <c r="AD1180" s="35">
        <v>0</v>
      </c>
      <c r="AE1180" s="58" t="s">
        <v>5560</v>
      </c>
      <c r="AF1180" s="58"/>
      <c r="AG1180" s="57" t="str" cm="1">
        <f t="array" ref="AG1180">IFERROR(_xlfn.IFS(
AI1180="MPR ISSUE","PDH",
AI1180="BSS Hardware Issue","BSS",
AI1180="Sites strategiques, MLL, Pylone, etc.","ENVTECH",
AI1180="AKTIVCO DEFAUT GE &amp; POWER Cabinet","AKTIVCO",
AI1180="AKTIVCO Coupure ENEO &amp; Baisse de tension","AKTIVCO GRID ONLY",
AI1180="Coupure ENEO &amp; Baisse de tension","IHS GRID ONLY",
AI1180="Defaut GE &amp; POWER Cabinet","IHS",
AI1180="Sharing","Partners",
AI1180="Sites strategiques &amp; DataCenter","SST &amp; DC",
AI1180="Exclu","Exclu",
AI1180="SAT","SAT",
AI1180="SPARE-ISSUE","SPARE-ISSUE",
AI1180="Fiber CAmtel","TRANS_FO_CAMTEL",
AI1180="Fiber AOF","Fiber AOF",
AI1180="Projet OCM (HUAWEI)","TRAVAUX-HUAWEI",
AI1180="Projet OCM (NOKIA)","TRAVAUX-NOKIA",
AI1180="ACCESS-ISSUE","ACCESS-ISSUE",
AI1180="Projet OCM (ZTE, NOKIA, autres projets)","TRAVAUX OCM",
AI1180="No root CAuse","No root cause",
AI1180="ODU HS","PDH",
AI1180="IP &amp; VLAN","PDH",
AI1180="Warehouse HUAWEI","SPARE-ISSUE",
AI1180="SPARE-HS","SPARE-ISSUE",
AI1180="Power Telco","BSS",AI1180="no impacts","no impacts"
),"")</f>
        <v>no impacts</v>
      </c>
      <c r="AH1180" s="57" t="str" cm="1">
        <f t="array" ref="AH1180">IFERROR(_xlfn.IFS(
AI1180="MPR ISSUE","TX ISSUE",
AI1180="BSS Hardware Issue","RAN ISSUE",
AI1180="Sites strategiques, MLL, Pylone, etc.","ENVTECH",
AI1180="AKTIVCO DEFAUT GE &amp; POWER Cabinet","POWER ISSUE",
AI1180="AKTIVCO Coupure ENEO &amp; Baisse de tension","POWER ISSUE",
AI1180="Coupure ENEO &amp; Baisse de tension","POWER ISSUE",
AI1180="Defaut GE &amp; POWER Cabinet","POWER ISSUE",
AI1180="Sharing","POWER ISSUE",
AI1180="Sites strategiques &amp; DataCenter","POWER ISSUE",
AI1180="Exclu","Exclu",
AI1180="SAT","TX ISSUE",
AI1180="SPARE-ISSUE","SPARE-ISSUE",
AI1180="Fiber CAmtel","TX ISSUE",
AI1180="Fiber AOF","TX ISSUE",
AI1180="Projet OCM (HUAWEI)","TRAVAUX-HUAWEI",
AI1180="Projet OCM (NOKIA)","TRAVAUX -NOKIA",
AI1180="ACCESS-ISSUE","ACCESS-ISSUE",
AI1180="Projet OCM (ZTE, NOKIA, autres projets)","TRAVAUX OCM",
AI1180="No root CAuse","No root cause",
AI1180="ODU HS","TX ISSUE",
AI1180="IP &amp; VLAN","TX ISSUE",
AI1180="Warehouse HUAWEI","SPARE-ISSUE",
AI1180="SPARE-HS","SPARE-ISSUE",
AI1180="Power Telco","RAN ISSUE",AI1180="no impacts","no impacts"
),"")</f>
        <v>no impacts</v>
      </c>
      <c r="AI1180" s="85" t="s">
        <v>5998</v>
      </c>
      <c r="AJ1180" s="57" t="str" cm="1">
        <f t="array" ref="AJ1180">IFERROR(_xlfn.IFS(
AI1180="MPR ISSUE","ACTIVE",
AI1180="BSS Hardware Issue","ACTIVE",
AI1180="Sites strategiques, MLL, Pylone, etc.","PASSIVE",
AI1180="AKTIVCO DEFAUT GE &amp; POWER Cabinet","PASSIVE",
AI1180="AKTIVCO Coupure ENEO &amp; Baisse de tension","PASSIVE",
AI1180="Coupure ENEO &amp; Baisse de tension","PASSIVE",
AI1180="Defaut GE &amp; POWER Cabinet","PASSIVE",
AI1180="Sharing","PASSIVE",
AI1180="Sites strategiques &amp; DataCenter","PASSIVE",
AI1180="Exclu","Exclu",
AI1180="SAT","ACTIVE",
AI1180="SPARE-ISSUE","SPARE-ISSUE",
AI1180="Fiber CAmtel","ACTIVE",
AI1180="Fiber AOF","ACTIVE",
AI1180="Projet OCM (HUAWEI)","PLANNED WORKS",
AI1180="Projet OCM (NOKIA)","PLANNED WORKS",
AI1180="ACCESS-ISSUE","ACCESS-ISSUE",
AI1180="Projet OCM (ZTE, NOKIA, autres projets)","PLANNED WORKS",
AI1180="No root CAuse","No root cause",
AI1180="ODU HS","ACTIVE",
AI1180="IP &amp; VLAN","ACTIVE",
AI1180="Warehouse HUAWEI","SPARE-ISSUE",
AI1180="SPARE-HS","SPARE-ISSUE",
AI1180="Power Telco","ACTIVE", AI1180="no impacts","no impacts"
),"")</f>
        <v>no impacts</v>
      </c>
      <c r="AK1180" s="23" t="s">
        <v>5537</v>
      </c>
      <c r="AL1180" s="23" t="str">
        <f t="shared" ref="AL1180:AL1211" si="32">B1180</f>
        <v>OST_118</v>
      </c>
      <c r="AN1180" s="9" t="s">
        <v>5537</v>
      </c>
      <c r="AO1180" s="23" t="str">
        <f>_xlfn.XLOOKUP(B1180,'INCIDENT-05-03-2026'!E:E,'INCIDENT-05-03-2026'!F:F,"")</f>
        <v/>
      </c>
      <c r="AP1180" s="7" t="s">
        <v>5537</v>
      </c>
      <c r="AQ1180" s="6"/>
      <c r="AR1180" s="7"/>
      <c r="AS1180" s="3" t="str">
        <f>_xlfn.XLOOKUP(B1180,'[3]tt num | region | site id'!$C:$C,'[3]tt num | region | site id'!$Q:$Q,"")</f>
        <v/>
      </c>
      <c r="AT1180" s="24" t="str">
        <f>_xlfn.XLOOKUP(B1180,'[4]Cells Huawei 03052026 12h'!$B:$B,'[4]Cells Huawei 03052026 12h'!$T:$T,"")</f>
        <v/>
      </c>
      <c r="AU1180" s="24" t="str">
        <f>_xlfn.XLOOKUP(B1180,'[5]cells down 02052026 8h50'!$B:$B,'[5]cells down 02052026 8h50'!$R:$R,"")</f>
        <v/>
      </c>
      <c r="AV1180" s="24" t="str">
        <f>_xlfn.XLOOKUP(B1180,'[5]cells down 02052026 13h50'!$B:$B,'[5]cells down 02052026 13h50'!$R:$R,"")</f>
        <v/>
      </c>
      <c r="AW1180" s="24" t="str">
        <f>_xlfn.XLOOKUP(B1180,'[5]cells down 02052026 13h50'!$B:$B,'[5]cells down 02052026 13h50'!$R:$R,"")</f>
        <v/>
      </c>
      <c r="AX1180" s="24" t="str">
        <f>_xlfn.XLOOKUP(B1180,'[6]cell downs 03052026 8h40 '!$B:$B,'[6]cell downs 03052026 8h40 '!$R:$R,"")</f>
        <v/>
      </c>
      <c r="AY1180" s="24" t="str">
        <f>_xlfn.XLOOKUP(B1180,'[7]ALL SITES DOWN'!$D:$D,'[7]ALL SITES DOWN'!$J:$J,"")</f>
        <v/>
      </c>
      <c r="AZ1180" s="24" t="str">
        <f>_xlfn.XLOOKUP(B1180,'[8]ALL SITES DOWN'!$D:$D,'[8]ALL SITES DOWN'!$J:$J,"")</f>
        <v/>
      </c>
      <c r="BA1180" s="9" t="str">
        <f>_xlfn.XLOOKUP(B1180,[9]sheet1!$AC:$AC,[9]sheet1!$AF:$AF,"")</f>
        <v/>
      </c>
      <c r="BB1180" s="14" t="s">
        <v>5537</v>
      </c>
      <c r="BC1180" s="14" t="s">
        <v>5537</v>
      </c>
      <c r="BD1180" s="14" t="str">
        <f>_xlfn.XLOOKUP(B1180,'[10]cell downs 18042026 17h'!$B:$B,'[10]cell downs 18042026 17h'!$B:$B,"")</f>
        <v/>
      </c>
      <c r="BE1180" s="14" t="str">
        <f>_xlfn.XLOOKUP(B1180,'[11]Cells Huawei 19042026 15h'!$B:$B,'[11]Cells Huawei 19042026 15h'!$B:$B,"")</f>
        <v/>
      </c>
      <c r="BF1180" s="9" t="str">
        <f>_xlfn.XLOOKUP(B1180,'[12]cells down 19042026 9H40'!$B:$B,'[12]cells down 19042026 9H40'!$B:$B,"")</f>
        <v/>
      </c>
      <c r="BG1180" s="9" t="s">
        <v>522</v>
      </c>
      <c r="BH1180" s="9" t="s">
        <v>5537</v>
      </c>
    </row>
    <row r="1181" spans="1:60" s="9" customFormat="1" x14ac:dyDescent="0.3">
      <c r="A1181" s="1" t="s">
        <v>1119</v>
      </c>
      <c r="B1181" s="8" t="s">
        <v>1120</v>
      </c>
      <c r="C1181" s="3" t="str">
        <f>_xlfn.XLOOKUP(B1181,'[1]daily break down'!$D:$D,'[1]daily break down'!$E:$E,"")</f>
        <v>Bafoussam</v>
      </c>
      <c r="D1181" s="1" t="s">
        <v>11</v>
      </c>
      <c r="E1181" s="1" t="s">
        <v>12</v>
      </c>
      <c r="F1181" s="3" t="s">
        <v>102</v>
      </c>
      <c r="G1181" s="1" t="s">
        <v>299</v>
      </c>
      <c r="H1181" s="40" t="str">
        <f>_xlfn.XLOOKUP(B1181,[2]CALCULATION!$B:$B,[2]CALCULATION!$H:$H,"")</f>
        <v>Huawei</v>
      </c>
      <c r="I1181" s="34">
        <v>0.11450120279768171</v>
      </c>
      <c r="J1181" s="34">
        <v>0.16078323103132411</v>
      </c>
      <c r="K1181" s="34">
        <v>7.8545684909811578E-2</v>
      </c>
      <c r="L1181" s="34">
        <v>5.3059357994252827E-2</v>
      </c>
      <c r="M1181" s="34">
        <v>0</v>
      </c>
      <c r="N1181" s="34">
        <v>0.10335427884930927</v>
      </c>
      <c r="O1181" s="34">
        <v>0</v>
      </c>
      <c r="P1181" s="34">
        <v>6.0229059477845966E-2</v>
      </c>
      <c r="Q1181" s="34">
        <v>0.96864093849608901</v>
      </c>
      <c r="R1181" s="34">
        <v>0</v>
      </c>
      <c r="S1181" s="35">
        <v>0.45254727722560373</v>
      </c>
      <c r="T1181" s="35">
        <v>2.6485091301332923E-2</v>
      </c>
      <c r="U1181" s="35">
        <v>0</v>
      </c>
      <c r="V1181" s="35">
        <v>0</v>
      </c>
      <c r="W1181" s="35">
        <v>2.6485091301332923E-2</v>
      </c>
      <c r="X1181" s="35">
        <v>0</v>
      </c>
      <c r="Y1181" s="35">
        <v>0</v>
      </c>
      <c r="Z1181" s="35">
        <v>0</v>
      </c>
      <c r="AA1181" s="35">
        <v>0</v>
      </c>
      <c r="AB1181" s="35">
        <v>0</v>
      </c>
      <c r="AC1181" s="35">
        <v>0</v>
      </c>
      <c r="AD1181" s="35">
        <v>0</v>
      </c>
      <c r="AE1181" s="58" t="s">
        <v>5560</v>
      </c>
      <c r="AF1181" s="58"/>
      <c r="AG1181" s="57" t="str" cm="1">
        <f t="array" ref="AG1181">IFERROR(_xlfn.IFS(
AI1181="MPR ISSUE","PDH",
AI1181="BSS Hardware Issue","BSS",
AI1181="Sites strategiques, MLL, Pylone, etc.","ENVTECH",
AI1181="AKTIVCO DEFAUT GE &amp; POWER Cabinet","AKTIVCO",
AI1181="AKTIVCO Coupure ENEO &amp; Baisse de tension","AKTIVCO GRID ONLY",
AI1181="Coupure ENEO &amp; Baisse de tension","IHS GRID ONLY",
AI1181="Defaut GE &amp; POWER Cabinet","IHS",
AI1181="Sharing","Partners",
AI1181="Sites strategiques &amp; DataCenter","SST &amp; DC",
AI1181="Exclu","Exclu",
AI1181="SAT","SAT",
AI1181="SPARE-ISSUE","SPARE-ISSUE",
AI1181="Fiber CAmtel","TRANS_FO_CAMTEL",
AI1181="Fiber AOF","Fiber AOF",
AI1181="Projet OCM (HUAWEI)","TRAVAUX-HUAWEI",
AI1181="Projet OCM (NOKIA)","TRAVAUX-NOKIA",
AI1181="ACCESS-ISSUE","ACCESS-ISSUE",
AI1181="Projet OCM (ZTE, NOKIA, autres projets)","TRAVAUX OCM",
AI1181="No root CAuse","No root cause",
AI1181="ODU HS","PDH",
AI1181="IP &amp; VLAN","PDH",
AI1181="Warehouse HUAWEI","SPARE-ISSUE",
AI1181="SPARE-HS","SPARE-ISSUE",
AI1181="Power Telco","BSS",AI1181="no impacts","no impacts"
),"")</f>
        <v>no impacts</v>
      </c>
      <c r="AH1181" s="57" t="str" cm="1">
        <f t="array" ref="AH1181">IFERROR(_xlfn.IFS(
AI1181="MPR ISSUE","TX ISSUE",
AI1181="BSS Hardware Issue","RAN ISSUE",
AI1181="Sites strategiques, MLL, Pylone, etc.","ENVTECH",
AI1181="AKTIVCO DEFAUT GE &amp; POWER Cabinet","POWER ISSUE",
AI1181="AKTIVCO Coupure ENEO &amp; Baisse de tension","POWER ISSUE",
AI1181="Coupure ENEO &amp; Baisse de tension","POWER ISSUE",
AI1181="Defaut GE &amp; POWER Cabinet","POWER ISSUE",
AI1181="Sharing","POWER ISSUE",
AI1181="Sites strategiques &amp; DataCenter","POWER ISSUE",
AI1181="Exclu","Exclu",
AI1181="SAT","TX ISSUE",
AI1181="SPARE-ISSUE","SPARE-ISSUE",
AI1181="Fiber CAmtel","TX ISSUE",
AI1181="Fiber AOF","TX ISSUE",
AI1181="Projet OCM (HUAWEI)","TRAVAUX-HUAWEI",
AI1181="Projet OCM (NOKIA)","TRAVAUX -NOKIA",
AI1181="ACCESS-ISSUE","ACCESS-ISSUE",
AI1181="Projet OCM (ZTE, NOKIA, autres projets)","TRAVAUX OCM",
AI1181="No root CAuse","No root cause",
AI1181="ODU HS","TX ISSUE",
AI1181="IP &amp; VLAN","TX ISSUE",
AI1181="Warehouse HUAWEI","SPARE-ISSUE",
AI1181="SPARE-HS","SPARE-ISSUE",
AI1181="Power Telco","RAN ISSUE",AI1181="no impacts","no impacts"
),"")</f>
        <v>no impacts</v>
      </c>
      <c r="AI1181" s="85" t="s">
        <v>5998</v>
      </c>
      <c r="AJ1181" s="57" t="str" cm="1">
        <f t="array" ref="AJ1181">IFERROR(_xlfn.IFS(
AI1181="MPR ISSUE","ACTIVE",
AI1181="BSS Hardware Issue","ACTIVE",
AI1181="Sites strategiques, MLL, Pylone, etc.","PASSIVE",
AI1181="AKTIVCO DEFAUT GE &amp; POWER Cabinet","PASSIVE",
AI1181="AKTIVCO Coupure ENEO &amp; Baisse de tension","PASSIVE",
AI1181="Coupure ENEO &amp; Baisse de tension","PASSIVE",
AI1181="Defaut GE &amp; POWER Cabinet","PASSIVE",
AI1181="Sharing","PASSIVE",
AI1181="Sites strategiques &amp; DataCenter","PASSIVE",
AI1181="Exclu","Exclu",
AI1181="SAT","ACTIVE",
AI1181="SPARE-ISSUE","SPARE-ISSUE",
AI1181="Fiber CAmtel","ACTIVE",
AI1181="Fiber AOF","ACTIVE",
AI1181="Projet OCM (HUAWEI)","PLANNED WORKS",
AI1181="Projet OCM (NOKIA)","PLANNED WORKS",
AI1181="ACCESS-ISSUE","ACCESS-ISSUE",
AI1181="Projet OCM (ZTE, NOKIA, autres projets)","PLANNED WORKS",
AI1181="No root CAuse","No root cause",
AI1181="ODU HS","ACTIVE",
AI1181="IP &amp; VLAN","ACTIVE",
AI1181="Warehouse HUAWEI","SPARE-ISSUE",
AI1181="SPARE-HS","SPARE-ISSUE",
AI1181="Power Telco","ACTIVE", AI1181="no impacts","no impacts"
),"")</f>
        <v>no impacts</v>
      </c>
      <c r="AK1181" s="23" t="s">
        <v>5537</v>
      </c>
      <c r="AL1181" s="23" t="str">
        <f t="shared" si="32"/>
        <v>OST_214</v>
      </c>
      <c r="AN1181" s="9" t="s">
        <v>5537</v>
      </c>
      <c r="AO1181" s="23" t="str">
        <f>_xlfn.XLOOKUP(B1181,'INCIDENT-05-03-2026'!E:E,'INCIDENT-05-03-2026'!F:F,"")</f>
        <v/>
      </c>
      <c r="AP1181" s="7" t="s">
        <v>5537</v>
      </c>
      <c r="AQ1181" s="6"/>
      <c r="AR1181" s="7"/>
      <c r="AS1181" s="3" t="str">
        <f>_xlfn.XLOOKUP(B1181,'[3]tt num | region | site id'!$C:$C,'[3]tt num | region | site id'!$Q:$Q,"")</f>
        <v/>
      </c>
      <c r="AT1181" s="24" t="str">
        <f>_xlfn.XLOOKUP(B1181,'[4]Cells Huawei 03052026 12h'!$B:$B,'[4]Cells Huawei 03052026 12h'!$T:$T,"")</f>
        <v/>
      </c>
      <c r="AU1181" s="24" t="str">
        <f>_xlfn.XLOOKUP(B1181,'[5]cells down 02052026 8h50'!$B:$B,'[5]cells down 02052026 8h50'!$R:$R,"")</f>
        <v/>
      </c>
      <c r="AV1181" s="24" t="str">
        <f>_xlfn.XLOOKUP(B1181,'[5]cells down 02052026 13h50'!$B:$B,'[5]cells down 02052026 13h50'!$R:$R,"")</f>
        <v/>
      </c>
      <c r="AW1181" s="24" t="str">
        <f>_xlfn.XLOOKUP(B1181,'[5]cells down 02052026 13h50'!$B:$B,'[5]cells down 02052026 13h50'!$R:$R,"")</f>
        <v/>
      </c>
      <c r="AX1181" s="24" t="str">
        <f>_xlfn.XLOOKUP(B1181,'[6]cell downs 03052026 8h40 '!$B:$B,'[6]cell downs 03052026 8h40 '!$R:$R,"")</f>
        <v/>
      </c>
      <c r="AY1181" s="24" t="str">
        <f>_xlfn.XLOOKUP(B1181,'[7]ALL SITES DOWN'!$D:$D,'[7]ALL SITES DOWN'!$J:$J,"")</f>
        <v/>
      </c>
      <c r="AZ1181" s="24" t="str">
        <f>_xlfn.XLOOKUP(B1181,'[8]ALL SITES DOWN'!$D:$D,'[8]ALL SITES DOWN'!$J:$J,"")</f>
        <v/>
      </c>
      <c r="BA1181" s="9" t="str">
        <f>_xlfn.XLOOKUP(B1181,[9]sheet1!$AC:$AC,[9]sheet1!$AF:$AF,"")</f>
        <v/>
      </c>
      <c r="BB1181" s="14" t="s">
        <v>5537</v>
      </c>
      <c r="BC1181" s="14" t="s">
        <v>5537</v>
      </c>
      <c r="BD1181" s="14" t="str">
        <f>_xlfn.XLOOKUP(B1181,'[10]cell downs 18042026 17h'!$B:$B,'[10]cell downs 18042026 17h'!$B:$B,"")</f>
        <v/>
      </c>
      <c r="BE1181" s="14" t="str">
        <f>_xlfn.XLOOKUP(B1181,'[11]Cells Huawei 19042026 15h'!$B:$B,'[11]Cells Huawei 19042026 15h'!$B:$B,"")</f>
        <v/>
      </c>
      <c r="BF1181" s="9" t="str">
        <f>_xlfn.XLOOKUP(B1181,'[12]cells down 19042026 9H40'!$B:$B,'[12]cells down 19042026 9H40'!$B:$B,"")</f>
        <v/>
      </c>
      <c r="BG1181" s="9" t="s">
        <v>1120</v>
      </c>
      <c r="BH1181" s="9" t="s">
        <v>318</v>
      </c>
    </row>
    <row r="1182" spans="1:60" s="9" customFormat="1" x14ac:dyDescent="0.3">
      <c r="A1182" s="1" t="s">
        <v>2652</v>
      </c>
      <c r="B1182" s="8" t="s">
        <v>2653</v>
      </c>
      <c r="C1182" s="3" t="str">
        <f>_xlfn.XLOOKUP(B1182,'[1]daily break down'!$D:$D,'[1]daily break down'!$E:$E,"")</f>
        <v>Bafoussam</v>
      </c>
      <c r="D1182" s="1" t="s">
        <v>21</v>
      </c>
      <c r="E1182" s="1" t="s">
        <v>30</v>
      </c>
      <c r="F1182" s="3" t="s">
        <v>102</v>
      </c>
      <c r="G1182" s="1" t="s">
        <v>299</v>
      </c>
      <c r="H1182" s="40" t="str">
        <f>_xlfn.XLOOKUP(B1182,[2]CALCULATION!$B:$B,[2]CALCULATION!$H:$H,"")</f>
        <v>Huawei</v>
      </c>
      <c r="I1182" s="34">
        <v>0</v>
      </c>
      <c r="J1182" s="34">
        <v>0</v>
      </c>
      <c r="K1182" s="34">
        <v>0</v>
      </c>
      <c r="L1182" s="34">
        <v>0</v>
      </c>
      <c r="M1182" s="34">
        <v>0</v>
      </c>
      <c r="N1182" s="34">
        <v>0</v>
      </c>
      <c r="O1182" s="34">
        <v>0</v>
      </c>
      <c r="P1182" s="34">
        <v>0</v>
      </c>
      <c r="Q1182" s="34">
        <v>0</v>
      </c>
      <c r="R1182" s="34">
        <v>0</v>
      </c>
      <c r="S1182" s="35">
        <v>0</v>
      </c>
      <c r="T1182" s="35">
        <v>2.6342410674793756E-2</v>
      </c>
      <c r="U1182" s="35">
        <v>0</v>
      </c>
      <c r="V1182" s="35">
        <v>0</v>
      </c>
      <c r="W1182" s="35">
        <v>2.6342410674793756E-2</v>
      </c>
      <c r="X1182" s="35">
        <v>0</v>
      </c>
      <c r="Y1182" s="35">
        <v>0</v>
      </c>
      <c r="Z1182" s="35">
        <v>0</v>
      </c>
      <c r="AA1182" s="35">
        <v>0</v>
      </c>
      <c r="AB1182" s="35">
        <v>0</v>
      </c>
      <c r="AC1182" s="35">
        <v>0</v>
      </c>
      <c r="AD1182" s="35">
        <v>0</v>
      </c>
      <c r="AE1182" s="58" t="s">
        <v>5560</v>
      </c>
      <c r="AF1182" s="58"/>
      <c r="AG1182" s="57" t="str" cm="1">
        <f t="array" ref="AG1182">IFERROR(_xlfn.IFS(
AI1182="MPR ISSUE","PDH",
AI1182="BSS Hardware Issue","BSS",
AI1182="Sites strategiques, MLL, Pylone, etc.","ENVTECH",
AI1182="AKTIVCO DEFAUT GE &amp; POWER Cabinet","AKTIVCO",
AI1182="AKTIVCO Coupure ENEO &amp; Baisse de tension","AKTIVCO GRID ONLY",
AI1182="Coupure ENEO &amp; Baisse de tension","IHS GRID ONLY",
AI1182="Defaut GE &amp; POWER Cabinet","IHS",
AI1182="Sharing","Partners",
AI1182="Sites strategiques &amp; DataCenter","SST &amp; DC",
AI1182="Exclu","Exclu",
AI1182="SAT","SAT",
AI1182="SPARE-ISSUE","SPARE-ISSUE",
AI1182="Fiber CAmtel","TRANS_FO_CAMTEL",
AI1182="Fiber AOF","Fiber AOF",
AI1182="Projet OCM (HUAWEI)","TRAVAUX-HUAWEI",
AI1182="Projet OCM (NOKIA)","TRAVAUX-NOKIA",
AI1182="ACCESS-ISSUE","ACCESS-ISSUE",
AI1182="Projet OCM (ZTE, NOKIA, autres projets)","TRAVAUX OCM",
AI1182="No root CAuse","No root cause",
AI1182="ODU HS","PDH",
AI1182="IP &amp; VLAN","PDH",
AI1182="Warehouse HUAWEI","SPARE-ISSUE",
AI1182="SPARE-HS","SPARE-ISSUE",
AI1182="Power Telco","BSS",AI1182="no impacts","no impacts"
),"")</f>
        <v>no impacts</v>
      </c>
      <c r="AH1182" s="57" t="str" cm="1">
        <f t="array" ref="AH1182">IFERROR(_xlfn.IFS(
AI1182="MPR ISSUE","TX ISSUE",
AI1182="BSS Hardware Issue","RAN ISSUE",
AI1182="Sites strategiques, MLL, Pylone, etc.","ENVTECH",
AI1182="AKTIVCO DEFAUT GE &amp; POWER Cabinet","POWER ISSUE",
AI1182="AKTIVCO Coupure ENEO &amp; Baisse de tension","POWER ISSUE",
AI1182="Coupure ENEO &amp; Baisse de tension","POWER ISSUE",
AI1182="Defaut GE &amp; POWER Cabinet","POWER ISSUE",
AI1182="Sharing","POWER ISSUE",
AI1182="Sites strategiques &amp; DataCenter","POWER ISSUE",
AI1182="Exclu","Exclu",
AI1182="SAT","TX ISSUE",
AI1182="SPARE-ISSUE","SPARE-ISSUE",
AI1182="Fiber CAmtel","TX ISSUE",
AI1182="Fiber AOF","TX ISSUE",
AI1182="Projet OCM (HUAWEI)","TRAVAUX-HUAWEI",
AI1182="Projet OCM (NOKIA)","TRAVAUX -NOKIA",
AI1182="ACCESS-ISSUE","ACCESS-ISSUE",
AI1182="Projet OCM (ZTE, NOKIA, autres projets)","TRAVAUX OCM",
AI1182="No root CAuse","No root cause",
AI1182="ODU HS","TX ISSUE",
AI1182="IP &amp; VLAN","TX ISSUE",
AI1182="Warehouse HUAWEI","SPARE-ISSUE",
AI1182="SPARE-HS","SPARE-ISSUE",
AI1182="Power Telco","RAN ISSUE",AI1182="no impacts","no impacts"
),"")</f>
        <v>no impacts</v>
      </c>
      <c r="AI1182" s="85" t="s">
        <v>5998</v>
      </c>
      <c r="AJ1182" s="57" t="str" cm="1">
        <f t="array" ref="AJ1182">IFERROR(_xlfn.IFS(
AI1182="MPR ISSUE","ACTIVE",
AI1182="BSS Hardware Issue","ACTIVE",
AI1182="Sites strategiques, MLL, Pylone, etc.","PASSIVE",
AI1182="AKTIVCO DEFAUT GE &amp; POWER Cabinet","PASSIVE",
AI1182="AKTIVCO Coupure ENEO &amp; Baisse de tension","PASSIVE",
AI1182="Coupure ENEO &amp; Baisse de tension","PASSIVE",
AI1182="Defaut GE &amp; POWER Cabinet","PASSIVE",
AI1182="Sharing","PASSIVE",
AI1182="Sites strategiques &amp; DataCenter","PASSIVE",
AI1182="Exclu","Exclu",
AI1182="SAT","ACTIVE",
AI1182="SPARE-ISSUE","SPARE-ISSUE",
AI1182="Fiber CAmtel","ACTIVE",
AI1182="Fiber AOF","ACTIVE",
AI1182="Projet OCM (HUAWEI)","PLANNED WORKS",
AI1182="Projet OCM (NOKIA)","PLANNED WORKS",
AI1182="ACCESS-ISSUE","ACCESS-ISSUE",
AI1182="Projet OCM (ZTE, NOKIA, autres projets)","PLANNED WORKS",
AI1182="No root CAuse","No root cause",
AI1182="ODU HS","ACTIVE",
AI1182="IP &amp; VLAN","ACTIVE",
AI1182="Warehouse HUAWEI","SPARE-ISSUE",
AI1182="SPARE-HS","SPARE-ISSUE",
AI1182="Power Telco","ACTIVE", AI1182="no impacts","no impacts"
),"")</f>
        <v>no impacts</v>
      </c>
      <c r="AK1182" s="23" t="s">
        <v>5537</v>
      </c>
      <c r="AL1182" s="23" t="str">
        <f t="shared" si="32"/>
        <v>OST_238</v>
      </c>
      <c r="AN1182" s="9" t="s">
        <v>5537</v>
      </c>
      <c r="AO1182" s="23" t="str">
        <f>_xlfn.XLOOKUP(B1182,'INCIDENT-05-03-2026'!E:E,'INCIDENT-05-03-2026'!F:F,"")</f>
        <v/>
      </c>
      <c r="AP1182" s="7" t="s">
        <v>5537</v>
      </c>
      <c r="AQ1182" s="6"/>
      <c r="AR1182" s="7"/>
      <c r="AS1182" s="3" t="str">
        <f>_xlfn.XLOOKUP(B1182,'[3]tt num | region | site id'!$C:$C,'[3]tt num | region | site id'!$Q:$Q,"")</f>
        <v/>
      </c>
      <c r="AT1182" s="24" t="str">
        <f>_xlfn.XLOOKUP(B1182,'[4]Cells Huawei 03052026 12h'!$B:$B,'[4]Cells Huawei 03052026 12h'!$T:$T,"")</f>
        <v/>
      </c>
      <c r="AU1182" s="24" t="str">
        <f>_xlfn.XLOOKUP(B1182,'[5]cells down 02052026 8h50'!$B:$B,'[5]cells down 02052026 8h50'!$R:$R,"")</f>
        <v/>
      </c>
      <c r="AV1182" s="24" t="str">
        <f>_xlfn.XLOOKUP(B1182,'[5]cells down 02052026 13h50'!$B:$B,'[5]cells down 02052026 13h50'!$R:$R,"")</f>
        <v/>
      </c>
      <c r="AW1182" s="24" t="str">
        <f>_xlfn.XLOOKUP(B1182,'[5]cells down 02052026 13h50'!$B:$B,'[5]cells down 02052026 13h50'!$R:$R,"")</f>
        <v/>
      </c>
      <c r="AX1182" s="24" t="str">
        <f>_xlfn.XLOOKUP(B1182,'[6]cell downs 03052026 8h40 '!$B:$B,'[6]cell downs 03052026 8h40 '!$R:$R,"")</f>
        <v/>
      </c>
      <c r="AY1182" s="24" t="str">
        <f>_xlfn.XLOOKUP(B1182,'[7]ALL SITES DOWN'!$D:$D,'[7]ALL SITES DOWN'!$J:$J,"")</f>
        <v/>
      </c>
      <c r="AZ1182" s="24" t="str">
        <f>_xlfn.XLOOKUP(B1182,'[8]ALL SITES DOWN'!$D:$D,'[8]ALL SITES DOWN'!$J:$J,"")</f>
        <v/>
      </c>
      <c r="BA1182" s="9" t="str">
        <f>_xlfn.XLOOKUP(B1182,[9]sheet1!$AC:$AC,[9]sheet1!$AF:$AF,"")</f>
        <v/>
      </c>
      <c r="BB1182" s="14" t="s">
        <v>5537</v>
      </c>
      <c r="BC1182" s="14" t="s">
        <v>5537</v>
      </c>
      <c r="BD1182" s="14" t="str">
        <f>_xlfn.XLOOKUP(B1182,'[10]cell downs 18042026 17h'!$B:$B,'[10]cell downs 18042026 17h'!$B:$B,"")</f>
        <v/>
      </c>
      <c r="BE1182" s="14" t="str">
        <f>_xlfn.XLOOKUP(B1182,'[11]Cells Huawei 19042026 15h'!$B:$B,'[11]Cells Huawei 19042026 15h'!$B:$B,"")</f>
        <v/>
      </c>
      <c r="BF1182" s="9" t="str">
        <f>_xlfn.XLOOKUP(B1182,'[12]cells down 19042026 9H40'!$B:$B,'[12]cells down 19042026 9H40'!$B:$B,"")</f>
        <v/>
      </c>
      <c r="BG1182" s="9" t="s">
        <v>5537</v>
      </c>
      <c r="BH1182" s="9" t="s">
        <v>12</v>
      </c>
    </row>
    <row r="1183" spans="1:60" s="9" customFormat="1" x14ac:dyDescent="0.3">
      <c r="A1183" s="1" t="s">
        <v>1694</v>
      </c>
      <c r="B1183" s="8" t="s">
        <v>1695</v>
      </c>
      <c r="C1183" s="3" t="str">
        <f>_xlfn.XLOOKUP(B1183,'[1]daily break down'!$D:$D,'[1]daily break down'!$E:$E,"")</f>
        <v>Bafoussam</v>
      </c>
      <c r="D1183" s="1" t="s">
        <v>11</v>
      </c>
      <c r="E1183" s="1" t="s">
        <v>12</v>
      </c>
      <c r="F1183" s="3" t="s">
        <v>102</v>
      </c>
      <c r="G1183" s="1" t="s">
        <v>299</v>
      </c>
      <c r="H1183" s="40" t="str">
        <f>_xlfn.XLOOKUP(B1183,[2]CALCULATION!$B:$B,[2]CALCULATION!$H:$H,"")</f>
        <v>Huawei</v>
      </c>
      <c r="I1183" s="34">
        <v>0</v>
      </c>
      <c r="J1183" s="34">
        <v>0</v>
      </c>
      <c r="K1183" s="34">
        <v>0</v>
      </c>
      <c r="L1183" s="34">
        <v>0</v>
      </c>
      <c r="M1183" s="34">
        <v>0</v>
      </c>
      <c r="N1183" s="34">
        <v>0</v>
      </c>
      <c r="O1183" s="34">
        <v>0</v>
      </c>
      <c r="P1183" s="34">
        <v>0</v>
      </c>
      <c r="Q1183" s="34">
        <v>0</v>
      </c>
      <c r="R1183" s="34">
        <v>0</v>
      </c>
      <c r="S1183" s="35">
        <v>1.537562101742701</v>
      </c>
      <c r="T1183" s="35">
        <v>2.6146224813302397E-2</v>
      </c>
      <c r="U1183" s="35">
        <v>0</v>
      </c>
      <c r="V1183" s="35">
        <v>0</v>
      </c>
      <c r="W1183" s="35">
        <v>2.6146224813302397E-2</v>
      </c>
      <c r="X1183" s="35">
        <v>0</v>
      </c>
      <c r="Y1183" s="35">
        <v>0</v>
      </c>
      <c r="Z1183" s="35">
        <v>0</v>
      </c>
      <c r="AA1183" s="35">
        <v>0</v>
      </c>
      <c r="AB1183" s="35">
        <v>0</v>
      </c>
      <c r="AC1183" s="35">
        <v>0</v>
      </c>
      <c r="AD1183" s="35">
        <v>0</v>
      </c>
      <c r="AE1183" s="58" t="s">
        <v>5560</v>
      </c>
      <c r="AF1183" s="58"/>
      <c r="AG1183" s="57" t="str" cm="1">
        <f t="array" ref="AG1183">IFERROR(_xlfn.IFS(
AI1183="MPR ISSUE","PDH",
AI1183="BSS Hardware Issue","BSS",
AI1183="Sites strategiques, MLL, Pylone, etc.","ENVTECH",
AI1183="AKTIVCO DEFAUT GE &amp; POWER Cabinet","AKTIVCO",
AI1183="AKTIVCO Coupure ENEO &amp; Baisse de tension","AKTIVCO GRID ONLY",
AI1183="Coupure ENEO &amp; Baisse de tension","IHS GRID ONLY",
AI1183="Defaut GE &amp; POWER Cabinet","IHS",
AI1183="Sharing","Partners",
AI1183="Sites strategiques &amp; DataCenter","SST &amp; DC",
AI1183="Exclu","Exclu",
AI1183="SAT","SAT",
AI1183="SPARE-ISSUE","SPARE-ISSUE",
AI1183="Fiber CAmtel","TRANS_FO_CAMTEL",
AI1183="Fiber AOF","Fiber AOF",
AI1183="Projet OCM (HUAWEI)","TRAVAUX-HUAWEI",
AI1183="Projet OCM (NOKIA)","TRAVAUX-NOKIA",
AI1183="ACCESS-ISSUE","ACCESS-ISSUE",
AI1183="Projet OCM (ZTE, NOKIA, autres projets)","TRAVAUX OCM",
AI1183="No root CAuse","No root cause",
AI1183="ODU HS","PDH",
AI1183="IP &amp; VLAN","PDH",
AI1183="Warehouse HUAWEI","SPARE-ISSUE",
AI1183="SPARE-HS","SPARE-ISSUE",
AI1183="Power Telco","BSS",AI1183="no impacts","no impacts"
),"")</f>
        <v>no impacts</v>
      </c>
      <c r="AH1183" s="57" t="str" cm="1">
        <f t="array" ref="AH1183">IFERROR(_xlfn.IFS(
AI1183="MPR ISSUE","TX ISSUE",
AI1183="BSS Hardware Issue","RAN ISSUE",
AI1183="Sites strategiques, MLL, Pylone, etc.","ENVTECH",
AI1183="AKTIVCO DEFAUT GE &amp; POWER Cabinet","POWER ISSUE",
AI1183="AKTIVCO Coupure ENEO &amp; Baisse de tension","POWER ISSUE",
AI1183="Coupure ENEO &amp; Baisse de tension","POWER ISSUE",
AI1183="Defaut GE &amp; POWER Cabinet","POWER ISSUE",
AI1183="Sharing","POWER ISSUE",
AI1183="Sites strategiques &amp; DataCenter","POWER ISSUE",
AI1183="Exclu","Exclu",
AI1183="SAT","TX ISSUE",
AI1183="SPARE-ISSUE","SPARE-ISSUE",
AI1183="Fiber CAmtel","TX ISSUE",
AI1183="Fiber AOF","TX ISSUE",
AI1183="Projet OCM (HUAWEI)","TRAVAUX-HUAWEI",
AI1183="Projet OCM (NOKIA)","TRAVAUX -NOKIA",
AI1183="ACCESS-ISSUE","ACCESS-ISSUE",
AI1183="Projet OCM (ZTE, NOKIA, autres projets)","TRAVAUX OCM",
AI1183="No root CAuse","No root cause",
AI1183="ODU HS","TX ISSUE",
AI1183="IP &amp; VLAN","TX ISSUE",
AI1183="Warehouse HUAWEI","SPARE-ISSUE",
AI1183="SPARE-HS","SPARE-ISSUE",
AI1183="Power Telco","RAN ISSUE",AI1183="no impacts","no impacts"
),"")</f>
        <v>no impacts</v>
      </c>
      <c r="AI1183" s="85" t="s">
        <v>5998</v>
      </c>
      <c r="AJ1183" s="57" t="str" cm="1">
        <f t="array" ref="AJ1183">IFERROR(_xlfn.IFS(
AI1183="MPR ISSUE","ACTIVE",
AI1183="BSS Hardware Issue","ACTIVE",
AI1183="Sites strategiques, MLL, Pylone, etc.","PASSIVE",
AI1183="AKTIVCO DEFAUT GE &amp; POWER Cabinet","PASSIVE",
AI1183="AKTIVCO Coupure ENEO &amp; Baisse de tension","PASSIVE",
AI1183="Coupure ENEO &amp; Baisse de tension","PASSIVE",
AI1183="Defaut GE &amp; POWER Cabinet","PASSIVE",
AI1183="Sharing","PASSIVE",
AI1183="Sites strategiques &amp; DataCenter","PASSIVE",
AI1183="Exclu","Exclu",
AI1183="SAT","ACTIVE",
AI1183="SPARE-ISSUE","SPARE-ISSUE",
AI1183="Fiber CAmtel","ACTIVE",
AI1183="Fiber AOF","ACTIVE",
AI1183="Projet OCM (HUAWEI)","PLANNED WORKS",
AI1183="Projet OCM (NOKIA)","PLANNED WORKS",
AI1183="ACCESS-ISSUE","ACCESS-ISSUE",
AI1183="Projet OCM (ZTE, NOKIA, autres projets)","PLANNED WORKS",
AI1183="No root CAuse","No root cause",
AI1183="ODU HS","ACTIVE",
AI1183="IP &amp; VLAN","ACTIVE",
AI1183="Warehouse HUAWEI","SPARE-ISSUE",
AI1183="SPARE-HS","SPARE-ISSUE",
AI1183="Power Telco","ACTIVE", AI1183="no impacts","no impacts"
),"")</f>
        <v>no impacts</v>
      </c>
      <c r="AK1183" s="23" t="s">
        <v>5537</v>
      </c>
      <c r="AL1183" s="23" t="str">
        <f t="shared" si="32"/>
        <v>OST_121</v>
      </c>
      <c r="AN1183" s="9" t="s">
        <v>5537</v>
      </c>
      <c r="AO1183" s="23" t="str">
        <f>_xlfn.XLOOKUP(B1183,'INCIDENT-05-03-2026'!E:E,'INCIDENT-05-03-2026'!F:F,"")</f>
        <v/>
      </c>
      <c r="AP1183" s="7" t="s">
        <v>5537</v>
      </c>
      <c r="AQ1183" s="6"/>
      <c r="AR1183" s="7"/>
      <c r="AS1183" s="3" t="str">
        <f>_xlfn.XLOOKUP(B1183,'[3]tt num | region | site id'!$C:$C,'[3]tt num | region | site id'!$Q:$Q,"")</f>
        <v/>
      </c>
      <c r="AT1183" s="24" t="str">
        <f>_xlfn.XLOOKUP(B1183,'[4]Cells Huawei 03052026 12h'!$B:$B,'[4]Cells Huawei 03052026 12h'!$T:$T,"")</f>
        <v/>
      </c>
      <c r="AU1183" s="24" t="str">
        <f>_xlfn.XLOOKUP(B1183,'[5]cells down 02052026 8h50'!$B:$B,'[5]cells down 02052026 8h50'!$R:$R,"")</f>
        <v/>
      </c>
      <c r="AV1183" s="24" t="str">
        <f>_xlfn.XLOOKUP(B1183,'[5]cells down 02052026 13h50'!$B:$B,'[5]cells down 02052026 13h50'!$R:$R,"")</f>
        <v/>
      </c>
      <c r="AW1183" s="24" t="str">
        <f>_xlfn.XLOOKUP(B1183,'[5]cells down 02052026 13h50'!$B:$B,'[5]cells down 02052026 13h50'!$R:$R,"")</f>
        <v/>
      </c>
      <c r="AX1183" s="24" t="str">
        <f>_xlfn.XLOOKUP(B1183,'[6]cell downs 03052026 8h40 '!$B:$B,'[6]cell downs 03052026 8h40 '!$R:$R,"")</f>
        <v/>
      </c>
      <c r="AY1183" s="24" t="str">
        <f>_xlfn.XLOOKUP(B1183,'[7]ALL SITES DOWN'!$D:$D,'[7]ALL SITES DOWN'!$J:$J,"")</f>
        <v/>
      </c>
      <c r="AZ1183" s="24" t="str">
        <f>_xlfn.XLOOKUP(B1183,'[8]ALL SITES DOWN'!$D:$D,'[8]ALL SITES DOWN'!$J:$J,"")</f>
        <v/>
      </c>
      <c r="BA1183" s="9" t="str">
        <f>_xlfn.XLOOKUP(B1183,[9]sheet1!$AC:$AC,[9]sheet1!$AF:$AF,"")</f>
        <v/>
      </c>
      <c r="BB1183" s="14" t="s">
        <v>5537</v>
      </c>
      <c r="BC1183" s="14" t="s">
        <v>5537</v>
      </c>
      <c r="BD1183" s="14" t="str">
        <f>_xlfn.XLOOKUP(B1183,'[10]cell downs 18042026 17h'!$B:$B,'[10]cell downs 18042026 17h'!$B:$B,"")</f>
        <v/>
      </c>
      <c r="BE1183" s="14" t="str">
        <f>_xlfn.XLOOKUP(B1183,'[11]Cells Huawei 19042026 15h'!$B:$B,'[11]Cells Huawei 19042026 15h'!$B:$B,"")</f>
        <v/>
      </c>
      <c r="BF1183" s="9" t="str">
        <f>_xlfn.XLOOKUP(B1183,'[12]cells down 19042026 9H40'!$B:$B,'[12]cells down 19042026 9H40'!$B:$B,"")</f>
        <v/>
      </c>
      <c r="BG1183" s="9" t="s">
        <v>1695</v>
      </c>
      <c r="BH1183" s="9" t="s">
        <v>5537</v>
      </c>
    </row>
    <row r="1184" spans="1:60" s="9" customFormat="1" x14ac:dyDescent="0.3">
      <c r="A1184" s="1" t="s">
        <v>2530</v>
      </c>
      <c r="B1184" s="8" t="s">
        <v>2531</v>
      </c>
      <c r="C1184" s="3" t="str">
        <f>_xlfn.XLOOKUP(B1184,'[1]daily break down'!$D:$D,'[1]daily break down'!$E:$E,"")</f>
        <v>Bafoussam</v>
      </c>
      <c r="D1184" s="1" t="s">
        <v>11</v>
      </c>
      <c r="E1184" s="1" t="s">
        <v>12</v>
      </c>
      <c r="F1184" s="3" t="s">
        <v>102</v>
      </c>
      <c r="G1184" s="1" t="s">
        <v>299</v>
      </c>
      <c r="H1184" s="40" t="str">
        <f>_xlfn.XLOOKUP(B1184,[2]CALCULATION!$B:$B,[2]CALCULATION!$H:$H,"")</f>
        <v>Huawei</v>
      </c>
      <c r="I1184" s="34">
        <v>0</v>
      </c>
      <c r="J1184" s="34">
        <v>0</v>
      </c>
      <c r="K1184" s="34">
        <v>0</v>
      </c>
      <c r="L1184" s="34">
        <v>0</v>
      </c>
      <c r="M1184" s="34">
        <v>0</v>
      </c>
      <c r="N1184" s="34">
        <v>0</v>
      </c>
      <c r="O1184" s="34">
        <v>0</v>
      </c>
      <c r="P1184" s="34">
        <v>0</v>
      </c>
      <c r="Q1184" s="34">
        <v>0</v>
      </c>
      <c r="R1184" s="34">
        <v>0</v>
      </c>
      <c r="S1184" s="35">
        <v>0</v>
      </c>
      <c r="T1184" s="35">
        <v>2.5914368795176255E-2</v>
      </c>
      <c r="U1184" s="35">
        <v>0</v>
      </c>
      <c r="V1184" s="35">
        <v>0</v>
      </c>
      <c r="W1184" s="35">
        <v>2.5914368795176251E-2</v>
      </c>
      <c r="X1184" s="35">
        <v>0</v>
      </c>
      <c r="Y1184" s="35">
        <v>0</v>
      </c>
      <c r="Z1184" s="35">
        <v>0</v>
      </c>
      <c r="AA1184" s="35">
        <v>0</v>
      </c>
      <c r="AB1184" s="35">
        <v>0</v>
      </c>
      <c r="AC1184" s="35">
        <v>0</v>
      </c>
      <c r="AD1184" s="35">
        <v>0</v>
      </c>
      <c r="AE1184" s="58" t="s">
        <v>5560</v>
      </c>
      <c r="AF1184" s="58"/>
      <c r="AG1184" s="57" t="str" cm="1">
        <f t="array" ref="AG1184">IFERROR(_xlfn.IFS(
AI1184="MPR ISSUE","PDH",
AI1184="BSS Hardware Issue","BSS",
AI1184="Sites strategiques, MLL, Pylone, etc.","ENVTECH",
AI1184="AKTIVCO DEFAUT GE &amp; POWER Cabinet","AKTIVCO",
AI1184="AKTIVCO Coupure ENEO &amp; Baisse de tension","AKTIVCO GRID ONLY",
AI1184="Coupure ENEO &amp; Baisse de tension","IHS GRID ONLY",
AI1184="Defaut GE &amp; POWER Cabinet","IHS",
AI1184="Sharing","Partners",
AI1184="Sites strategiques &amp; DataCenter","SST &amp; DC",
AI1184="Exclu","Exclu",
AI1184="SAT","SAT",
AI1184="SPARE-ISSUE","SPARE-ISSUE",
AI1184="Fiber CAmtel","TRANS_FO_CAMTEL",
AI1184="Fiber AOF","Fiber AOF",
AI1184="Projet OCM (HUAWEI)","TRAVAUX-HUAWEI",
AI1184="Projet OCM (NOKIA)","TRAVAUX-NOKIA",
AI1184="ACCESS-ISSUE","ACCESS-ISSUE",
AI1184="Projet OCM (ZTE, NOKIA, autres projets)","TRAVAUX OCM",
AI1184="No root CAuse","No root cause",
AI1184="ODU HS","PDH",
AI1184="IP &amp; VLAN","PDH",
AI1184="Warehouse HUAWEI","SPARE-ISSUE",
AI1184="SPARE-HS","SPARE-ISSUE",
AI1184="Power Telco","BSS",AI1184="no impacts","no impacts"
),"")</f>
        <v>no impacts</v>
      </c>
      <c r="AH1184" s="57" t="str" cm="1">
        <f t="array" ref="AH1184">IFERROR(_xlfn.IFS(
AI1184="MPR ISSUE","TX ISSUE",
AI1184="BSS Hardware Issue","RAN ISSUE",
AI1184="Sites strategiques, MLL, Pylone, etc.","ENVTECH",
AI1184="AKTIVCO DEFAUT GE &amp; POWER Cabinet","POWER ISSUE",
AI1184="AKTIVCO Coupure ENEO &amp; Baisse de tension","POWER ISSUE",
AI1184="Coupure ENEO &amp; Baisse de tension","POWER ISSUE",
AI1184="Defaut GE &amp; POWER Cabinet","POWER ISSUE",
AI1184="Sharing","POWER ISSUE",
AI1184="Sites strategiques &amp; DataCenter","POWER ISSUE",
AI1184="Exclu","Exclu",
AI1184="SAT","TX ISSUE",
AI1184="SPARE-ISSUE","SPARE-ISSUE",
AI1184="Fiber CAmtel","TX ISSUE",
AI1184="Fiber AOF","TX ISSUE",
AI1184="Projet OCM (HUAWEI)","TRAVAUX-HUAWEI",
AI1184="Projet OCM (NOKIA)","TRAVAUX -NOKIA",
AI1184="ACCESS-ISSUE","ACCESS-ISSUE",
AI1184="Projet OCM (ZTE, NOKIA, autres projets)","TRAVAUX OCM",
AI1184="No root CAuse","No root cause",
AI1184="ODU HS","TX ISSUE",
AI1184="IP &amp; VLAN","TX ISSUE",
AI1184="Warehouse HUAWEI","SPARE-ISSUE",
AI1184="SPARE-HS","SPARE-ISSUE",
AI1184="Power Telco","RAN ISSUE",AI1184="no impacts","no impacts"
),"")</f>
        <v>no impacts</v>
      </c>
      <c r="AI1184" s="85" t="s">
        <v>5998</v>
      </c>
      <c r="AJ1184" s="57" t="str" cm="1">
        <f t="array" ref="AJ1184">IFERROR(_xlfn.IFS(
AI1184="MPR ISSUE","ACTIVE",
AI1184="BSS Hardware Issue","ACTIVE",
AI1184="Sites strategiques, MLL, Pylone, etc.","PASSIVE",
AI1184="AKTIVCO DEFAUT GE &amp; POWER Cabinet","PASSIVE",
AI1184="AKTIVCO Coupure ENEO &amp; Baisse de tension","PASSIVE",
AI1184="Coupure ENEO &amp; Baisse de tension","PASSIVE",
AI1184="Defaut GE &amp; POWER Cabinet","PASSIVE",
AI1184="Sharing","PASSIVE",
AI1184="Sites strategiques &amp; DataCenter","PASSIVE",
AI1184="Exclu","Exclu",
AI1184="SAT","ACTIVE",
AI1184="SPARE-ISSUE","SPARE-ISSUE",
AI1184="Fiber CAmtel","ACTIVE",
AI1184="Fiber AOF","ACTIVE",
AI1184="Projet OCM (HUAWEI)","PLANNED WORKS",
AI1184="Projet OCM (NOKIA)","PLANNED WORKS",
AI1184="ACCESS-ISSUE","ACCESS-ISSUE",
AI1184="Projet OCM (ZTE, NOKIA, autres projets)","PLANNED WORKS",
AI1184="No root CAuse","No root cause",
AI1184="ODU HS","ACTIVE",
AI1184="IP &amp; VLAN","ACTIVE",
AI1184="Warehouse HUAWEI","SPARE-ISSUE",
AI1184="SPARE-HS","SPARE-ISSUE",
AI1184="Power Telco","ACTIVE", AI1184="no impacts","no impacts"
),"")</f>
        <v>no impacts</v>
      </c>
      <c r="AK1184" s="23" t="s">
        <v>5537</v>
      </c>
      <c r="AL1184" s="23" t="str">
        <f t="shared" si="32"/>
        <v>OST_134</v>
      </c>
      <c r="AN1184" s="9" t="s">
        <v>5537</v>
      </c>
      <c r="AO1184" s="23" t="str">
        <f>_xlfn.XLOOKUP(B1184,'INCIDENT-05-03-2026'!E:E,'INCIDENT-05-03-2026'!F:F,"")</f>
        <v/>
      </c>
      <c r="AP1184" s="7" t="s">
        <v>5537</v>
      </c>
      <c r="AQ1184" s="6"/>
      <c r="AR1184" s="7"/>
      <c r="AS1184" s="3" t="str">
        <f>_xlfn.XLOOKUP(B1184,'[3]tt num | region | site id'!$C:$C,'[3]tt num | region | site id'!$Q:$Q,"")</f>
        <v/>
      </c>
      <c r="AT1184" s="24" t="str">
        <f>_xlfn.XLOOKUP(B1184,'[4]Cells Huawei 03052026 12h'!$B:$B,'[4]Cells Huawei 03052026 12h'!$T:$T,"")</f>
        <v/>
      </c>
      <c r="AU1184" s="24" t="str">
        <f>_xlfn.XLOOKUP(B1184,'[5]cells down 02052026 8h50'!$B:$B,'[5]cells down 02052026 8h50'!$R:$R,"")</f>
        <v/>
      </c>
      <c r="AV1184" s="24" t="str">
        <f>_xlfn.XLOOKUP(B1184,'[5]cells down 02052026 13h50'!$B:$B,'[5]cells down 02052026 13h50'!$R:$R,"")</f>
        <v/>
      </c>
      <c r="AW1184" s="24" t="str">
        <f>_xlfn.XLOOKUP(B1184,'[5]cells down 02052026 13h50'!$B:$B,'[5]cells down 02052026 13h50'!$R:$R,"")</f>
        <v/>
      </c>
      <c r="AX1184" s="24" t="str">
        <f>_xlfn.XLOOKUP(B1184,'[6]cell downs 03052026 8h40 '!$B:$B,'[6]cell downs 03052026 8h40 '!$R:$R,"")</f>
        <v/>
      </c>
      <c r="AY1184" s="24" t="str">
        <f>_xlfn.XLOOKUP(B1184,'[7]ALL SITES DOWN'!$D:$D,'[7]ALL SITES DOWN'!$J:$J,"")</f>
        <v/>
      </c>
      <c r="AZ1184" s="24" t="str">
        <f>_xlfn.XLOOKUP(B1184,'[8]ALL SITES DOWN'!$D:$D,'[8]ALL SITES DOWN'!$J:$J,"")</f>
        <v/>
      </c>
      <c r="BA1184" s="9" t="str">
        <f>_xlfn.XLOOKUP(B1184,[9]sheet1!$AC:$AC,[9]sheet1!$AF:$AF,"")</f>
        <v/>
      </c>
      <c r="BB1184" s="14" t="s">
        <v>5537</v>
      </c>
      <c r="BC1184" s="14" t="s">
        <v>5537</v>
      </c>
      <c r="BD1184" s="14" t="str">
        <f>_xlfn.XLOOKUP(B1184,'[10]cell downs 18042026 17h'!$B:$B,'[10]cell downs 18042026 17h'!$B:$B,"")</f>
        <v/>
      </c>
      <c r="BE1184" s="14" t="str">
        <f>_xlfn.XLOOKUP(B1184,'[11]Cells Huawei 19042026 15h'!$B:$B,'[11]Cells Huawei 19042026 15h'!$B:$B,"")</f>
        <v/>
      </c>
      <c r="BF1184" s="9" t="str">
        <f>_xlfn.XLOOKUP(B1184,'[12]cells down 19042026 9H40'!$B:$B,'[12]cells down 19042026 9H40'!$B:$B,"")</f>
        <v/>
      </c>
      <c r="BG1184" s="9" t="s">
        <v>2531</v>
      </c>
      <c r="BH1184" s="9" t="s">
        <v>5537</v>
      </c>
    </row>
    <row r="1185" spans="1:60" s="9" customFormat="1" x14ac:dyDescent="0.3">
      <c r="A1185" s="1" t="s">
        <v>5153</v>
      </c>
      <c r="B1185" s="8" t="s">
        <v>5154</v>
      </c>
      <c r="C1185" s="3" t="str">
        <f>_xlfn.XLOOKUP(B1185,'[1]daily break down'!$D:$D,'[1]daily break down'!$E:$E,"")</f>
        <v>OUEST</v>
      </c>
      <c r="D1185" s="1" t="s">
        <v>11</v>
      </c>
      <c r="E1185" s="1" t="s">
        <v>12</v>
      </c>
      <c r="F1185" s="3" t="s">
        <v>102</v>
      </c>
      <c r="G1185" s="1" t="s">
        <v>3711</v>
      </c>
      <c r="H1185" s="40" t="str">
        <f>_xlfn.XLOOKUP(B1185,[2]CALCULATION!$B:$B,[2]CALCULATION!$H:$H,"")</f>
        <v>HUAWEI</v>
      </c>
      <c r="I1185" s="34">
        <v>0</v>
      </c>
      <c r="J1185" s="34">
        <v>0</v>
      </c>
      <c r="K1185" s="34">
        <v>0</v>
      </c>
      <c r="L1185" s="34">
        <v>0</v>
      </c>
      <c r="M1185" s="34">
        <v>0</v>
      </c>
      <c r="N1185" s="34">
        <v>0</v>
      </c>
      <c r="O1185" s="34">
        <v>0</v>
      </c>
      <c r="P1185" s="34">
        <v>0</v>
      </c>
      <c r="Q1185" s="34">
        <v>0</v>
      </c>
      <c r="R1185" s="34">
        <v>0</v>
      </c>
      <c r="S1185" s="35">
        <v>0</v>
      </c>
      <c r="T1185" s="35">
        <v>0</v>
      </c>
      <c r="U1185" s="35">
        <v>0</v>
      </c>
      <c r="V1185" s="35">
        <v>0</v>
      </c>
      <c r="W1185" s="35">
        <v>2.5646842620415309E-2</v>
      </c>
      <c r="X1185" s="35">
        <v>0</v>
      </c>
      <c r="Y1185" s="35">
        <v>0</v>
      </c>
      <c r="Z1185" s="35">
        <v>0</v>
      </c>
      <c r="AA1185" s="35">
        <v>0</v>
      </c>
      <c r="AB1185" s="35">
        <v>0</v>
      </c>
      <c r="AC1185" s="35">
        <v>0</v>
      </c>
      <c r="AD1185" s="35">
        <v>0</v>
      </c>
      <c r="AE1185" s="58" t="s">
        <v>5560</v>
      </c>
      <c r="AF1185" s="58"/>
      <c r="AG1185" s="57" t="str" cm="1">
        <f t="array" ref="AG1185">IFERROR(_xlfn.IFS(
AI1185="MPR ISSUE","PDH",
AI1185="BSS Hardware Issue","BSS",
AI1185="Sites strategiques, MLL, Pylone, etc.","ENVTECH",
AI1185="AKTIVCO DEFAUT GE &amp; POWER Cabinet","AKTIVCO",
AI1185="AKTIVCO Coupure ENEO &amp; Baisse de tension","AKTIVCO GRID ONLY",
AI1185="Coupure ENEO &amp; Baisse de tension","IHS GRID ONLY",
AI1185="Defaut GE &amp; POWER Cabinet","IHS",
AI1185="Sharing","Partners",
AI1185="Sites strategiques &amp; DataCenter","SST &amp; DC",
AI1185="Exclu","Exclu",
AI1185="SAT","SAT",
AI1185="SPARE-ISSUE","SPARE-ISSUE",
AI1185="Fiber CAmtel","TRANS_FO_CAMTEL",
AI1185="Fiber AOF","Fiber AOF",
AI1185="Projet OCM (HUAWEI)","TRAVAUX-HUAWEI",
AI1185="Projet OCM (NOKIA)","TRAVAUX-NOKIA",
AI1185="ACCESS-ISSUE","ACCESS-ISSUE",
AI1185="Projet OCM (ZTE, NOKIA, autres projets)","TRAVAUX OCM",
AI1185="No root CAuse","No root cause",
AI1185="ODU HS","PDH",
AI1185="IP &amp; VLAN","PDH",
AI1185="Warehouse HUAWEI","SPARE-ISSUE",
AI1185="SPARE-HS","SPARE-ISSUE",
AI1185="Power Telco","BSS",AI1185="no impacts","no impacts"
),"")</f>
        <v>no impacts</v>
      </c>
      <c r="AH1185" s="57" t="str" cm="1">
        <f t="array" ref="AH1185">IFERROR(_xlfn.IFS(
AI1185="MPR ISSUE","TX ISSUE",
AI1185="BSS Hardware Issue","RAN ISSUE",
AI1185="Sites strategiques, MLL, Pylone, etc.","ENVTECH",
AI1185="AKTIVCO DEFAUT GE &amp; POWER Cabinet","POWER ISSUE",
AI1185="AKTIVCO Coupure ENEO &amp; Baisse de tension","POWER ISSUE",
AI1185="Coupure ENEO &amp; Baisse de tension","POWER ISSUE",
AI1185="Defaut GE &amp; POWER Cabinet","POWER ISSUE",
AI1185="Sharing","POWER ISSUE",
AI1185="Sites strategiques &amp; DataCenter","POWER ISSUE",
AI1185="Exclu","Exclu",
AI1185="SAT","TX ISSUE",
AI1185="SPARE-ISSUE","SPARE-ISSUE",
AI1185="Fiber CAmtel","TX ISSUE",
AI1185="Fiber AOF","TX ISSUE",
AI1185="Projet OCM (HUAWEI)","TRAVAUX-HUAWEI",
AI1185="Projet OCM (NOKIA)","TRAVAUX -NOKIA",
AI1185="ACCESS-ISSUE","ACCESS-ISSUE",
AI1185="Projet OCM (ZTE, NOKIA, autres projets)","TRAVAUX OCM",
AI1185="No root CAuse","No root cause",
AI1185="ODU HS","TX ISSUE",
AI1185="IP &amp; VLAN","TX ISSUE",
AI1185="Warehouse HUAWEI","SPARE-ISSUE",
AI1185="SPARE-HS","SPARE-ISSUE",
AI1185="Power Telco","RAN ISSUE",AI1185="no impacts","no impacts"
),"")</f>
        <v>no impacts</v>
      </c>
      <c r="AI1185" s="85" t="s">
        <v>5998</v>
      </c>
      <c r="AJ1185" s="57" t="str" cm="1">
        <f t="array" ref="AJ1185">IFERROR(_xlfn.IFS(
AI1185="MPR ISSUE","ACTIVE",
AI1185="BSS Hardware Issue","ACTIVE",
AI1185="Sites strategiques, MLL, Pylone, etc.","PASSIVE",
AI1185="AKTIVCO DEFAUT GE &amp; POWER Cabinet","PASSIVE",
AI1185="AKTIVCO Coupure ENEO &amp; Baisse de tension","PASSIVE",
AI1185="Coupure ENEO &amp; Baisse de tension","PASSIVE",
AI1185="Defaut GE &amp; POWER Cabinet","PASSIVE",
AI1185="Sharing","PASSIVE",
AI1185="Sites strategiques &amp; DataCenter","PASSIVE",
AI1185="Exclu","Exclu",
AI1185="SAT","ACTIVE",
AI1185="SPARE-ISSUE","SPARE-ISSUE",
AI1185="Fiber CAmtel","ACTIVE",
AI1185="Fiber AOF","ACTIVE",
AI1185="Projet OCM (HUAWEI)","PLANNED WORKS",
AI1185="Projet OCM (NOKIA)","PLANNED WORKS",
AI1185="ACCESS-ISSUE","ACCESS-ISSUE",
AI1185="Projet OCM (ZTE, NOKIA, autres projets)","PLANNED WORKS",
AI1185="No root CAuse","No root cause",
AI1185="ODU HS","ACTIVE",
AI1185="IP &amp; VLAN","ACTIVE",
AI1185="Warehouse HUAWEI","SPARE-ISSUE",
AI1185="SPARE-HS","SPARE-ISSUE",
AI1185="Power Telco","ACTIVE", AI1185="no impacts","no impacts"
),"")</f>
        <v>no impacts</v>
      </c>
      <c r="AK1185" s="23" t="s">
        <v>5537</v>
      </c>
      <c r="AL1185" s="23" t="str">
        <f t="shared" si="32"/>
        <v>OST_163</v>
      </c>
      <c r="AN1185" s="9" t="s">
        <v>5537</v>
      </c>
      <c r="AO1185" s="23" t="str">
        <f>_xlfn.XLOOKUP(B1185,'INCIDENT-05-03-2026'!E:E,'INCIDENT-05-03-2026'!F:F,"")</f>
        <v/>
      </c>
      <c r="AP1185" s="7" t="s">
        <v>5537</v>
      </c>
      <c r="AQ1185" s="6"/>
      <c r="AR1185" s="7"/>
      <c r="AS1185" s="3" t="str">
        <f>_xlfn.XLOOKUP(B1185,'[3]tt num | region | site id'!$C:$C,'[3]tt num | region | site id'!$Q:$Q,"")</f>
        <v/>
      </c>
      <c r="AT1185" s="24" t="str">
        <f>_xlfn.XLOOKUP(B1185,'[4]Cells Huawei 03052026 12h'!$B:$B,'[4]Cells Huawei 03052026 12h'!$T:$T,"")</f>
        <v/>
      </c>
      <c r="AU1185" s="24" t="str">
        <f>_xlfn.XLOOKUP(B1185,'[5]cells down 02052026 8h50'!$B:$B,'[5]cells down 02052026 8h50'!$R:$R,"")</f>
        <v/>
      </c>
      <c r="AV1185" s="24" t="str">
        <f>_xlfn.XLOOKUP(B1185,'[5]cells down 02052026 13h50'!$B:$B,'[5]cells down 02052026 13h50'!$R:$R,"")</f>
        <v/>
      </c>
      <c r="AW1185" s="24" t="str">
        <f>_xlfn.XLOOKUP(B1185,'[5]cells down 02052026 13h50'!$B:$B,'[5]cells down 02052026 13h50'!$R:$R,"")</f>
        <v/>
      </c>
      <c r="AX1185" s="24" t="str">
        <f>_xlfn.XLOOKUP(B1185,'[6]cell downs 03052026 8h40 '!$B:$B,'[6]cell downs 03052026 8h40 '!$R:$R,"")</f>
        <v/>
      </c>
      <c r="AY1185" s="24" t="str">
        <f>_xlfn.XLOOKUP(B1185,'[7]ALL SITES DOWN'!$D:$D,'[7]ALL SITES DOWN'!$J:$J,"")</f>
        <v/>
      </c>
      <c r="AZ1185" s="24" t="str">
        <f>_xlfn.XLOOKUP(B1185,'[8]ALL SITES DOWN'!$D:$D,'[8]ALL SITES DOWN'!$J:$J,"")</f>
        <v/>
      </c>
      <c r="BA1185" s="9" t="str">
        <f>_xlfn.XLOOKUP(B1185,[9]sheet1!$AC:$AC,[9]sheet1!$AF:$AF,"")</f>
        <v/>
      </c>
      <c r="BB1185" s="14" t="s">
        <v>5537</v>
      </c>
      <c r="BC1185" s="14" t="s">
        <v>5537</v>
      </c>
      <c r="BD1185" s="14" t="str">
        <f>_xlfn.XLOOKUP(B1185,'[10]cell downs 18042026 17h'!$B:$B,'[10]cell downs 18042026 17h'!$B:$B,"")</f>
        <v/>
      </c>
      <c r="BE1185" s="14" t="str">
        <f>_xlfn.XLOOKUP(B1185,'[11]Cells Huawei 19042026 15h'!$B:$B,'[11]Cells Huawei 19042026 15h'!$B:$B,"")</f>
        <v/>
      </c>
      <c r="BF1185" s="9" t="str">
        <f>_xlfn.XLOOKUP(B1185,'[12]cells down 19042026 9H40'!$B:$B,'[12]cells down 19042026 9H40'!$B:$B,"")</f>
        <v/>
      </c>
      <c r="BG1185" s="9" t="s">
        <v>5154</v>
      </c>
      <c r="BH1185" s="9" t="s">
        <v>5537</v>
      </c>
    </row>
    <row r="1186" spans="1:60" s="9" customFormat="1" x14ac:dyDescent="0.3">
      <c r="A1186" s="1" t="s">
        <v>2633</v>
      </c>
      <c r="B1186" s="8" t="s">
        <v>2634</v>
      </c>
      <c r="C1186" s="3" t="str">
        <f>_xlfn.XLOOKUP(B1186,'[1]daily break down'!$D:$D,'[1]daily break down'!$E:$E,"")</f>
        <v>Bafoussam</v>
      </c>
      <c r="D1186" s="1" t="s">
        <v>11</v>
      </c>
      <c r="E1186" s="1" t="s">
        <v>12</v>
      </c>
      <c r="F1186" s="3" t="s">
        <v>102</v>
      </c>
      <c r="G1186" s="1" t="s">
        <v>299</v>
      </c>
      <c r="H1186" s="40" t="str">
        <f>_xlfn.XLOOKUP(B1186,[2]CALCULATION!$B:$B,[2]CALCULATION!$H:$H,"")</f>
        <v>Huawei</v>
      </c>
      <c r="I1186" s="34">
        <v>0</v>
      </c>
      <c r="J1186" s="34">
        <v>0</v>
      </c>
      <c r="K1186" s="34">
        <v>0</v>
      </c>
      <c r="L1186" s="34">
        <v>0</v>
      </c>
      <c r="M1186" s="34">
        <v>0</v>
      </c>
      <c r="N1186" s="34">
        <v>0</v>
      </c>
      <c r="O1186" s="34">
        <v>0</v>
      </c>
      <c r="P1186" s="34">
        <v>0</v>
      </c>
      <c r="Q1186" s="34">
        <v>0</v>
      </c>
      <c r="R1186" s="34">
        <v>0</v>
      </c>
      <c r="S1186" s="35">
        <v>0</v>
      </c>
      <c r="T1186" s="35">
        <v>2.1134567806114151E-2</v>
      </c>
      <c r="U1186" s="35">
        <v>0</v>
      </c>
      <c r="V1186" s="35">
        <v>8.9175391586979543E-5</v>
      </c>
      <c r="W1186" s="35">
        <v>2.1134567806114151E-2</v>
      </c>
      <c r="X1186" s="35">
        <v>0</v>
      </c>
      <c r="Y1186" s="35">
        <v>0</v>
      </c>
      <c r="Z1186" s="35">
        <v>0</v>
      </c>
      <c r="AA1186" s="35">
        <v>0</v>
      </c>
      <c r="AB1186" s="35">
        <v>0</v>
      </c>
      <c r="AC1186" s="35">
        <v>0</v>
      </c>
      <c r="AD1186" s="35">
        <v>0</v>
      </c>
      <c r="AE1186" s="58" t="s">
        <v>5560</v>
      </c>
      <c r="AF1186" s="58"/>
      <c r="AG1186" s="57" t="str" cm="1">
        <f t="array" ref="AG1186">IFERROR(_xlfn.IFS(
AI1186="MPR ISSUE","PDH",
AI1186="BSS Hardware Issue","BSS",
AI1186="Sites strategiques, MLL, Pylone, etc.","ENVTECH",
AI1186="AKTIVCO DEFAUT GE &amp; POWER Cabinet","AKTIVCO",
AI1186="AKTIVCO Coupure ENEO &amp; Baisse de tension","AKTIVCO GRID ONLY",
AI1186="Coupure ENEO &amp; Baisse de tension","IHS GRID ONLY",
AI1186="Defaut GE &amp; POWER Cabinet","IHS",
AI1186="Sharing","Partners",
AI1186="Sites strategiques &amp; DataCenter","SST &amp; DC",
AI1186="Exclu","Exclu",
AI1186="SAT","SAT",
AI1186="SPARE-ISSUE","SPARE-ISSUE",
AI1186="Fiber CAmtel","TRANS_FO_CAMTEL",
AI1186="Fiber AOF","Fiber AOF",
AI1186="Projet OCM (HUAWEI)","TRAVAUX-HUAWEI",
AI1186="Projet OCM (NOKIA)","TRAVAUX-NOKIA",
AI1186="ACCESS-ISSUE","ACCESS-ISSUE",
AI1186="Projet OCM (ZTE, NOKIA, autres projets)","TRAVAUX OCM",
AI1186="No root CAuse","No root cause",
AI1186="ODU HS","PDH",
AI1186="IP &amp; VLAN","PDH",
AI1186="Warehouse HUAWEI","SPARE-ISSUE",
AI1186="SPARE-HS","SPARE-ISSUE",
AI1186="Power Telco","BSS",AI1186="no impacts","no impacts"
),"")</f>
        <v>no impacts</v>
      </c>
      <c r="AH1186" s="57" t="str" cm="1">
        <f t="array" ref="AH1186">IFERROR(_xlfn.IFS(
AI1186="MPR ISSUE","TX ISSUE",
AI1186="BSS Hardware Issue","RAN ISSUE",
AI1186="Sites strategiques, MLL, Pylone, etc.","ENVTECH",
AI1186="AKTIVCO DEFAUT GE &amp; POWER Cabinet","POWER ISSUE",
AI1186="AKTIVCO Coupure ENEO &amp; Baisse de tension","POWER ISSUE",
AI1186="Coupure ENEO &amp; Baisse de tension","POWER ISSUE",
AI1186="Defaut GE &amp; POWER Cabinet","POWER ISSUE",
AI1186="Sharing","POWER ISSUE",
AI1186="Sites strategiques &amp; DataCenter","POWER ISSUE",
AI1186="Exclu","Exclu",
AI1186="SAT","TX ISSUE",
AI1186="SPARE-ISSUE","SPARE-ISSUE",
AI1186="Fiber CAmtel","TX ISSUE",
AI1186="Fiber AOF","TX ISSUE",
AI1186="Projet OCM (HUAWEI)","TRAVAUX-HUAWEI",
AI1186="Projet OCM (NOKIA)","TRAVAUX -NOKIA",
AI1186="ACCESS-ISSUE","ACCESS-ISSUE",
AI1186="Projet OCM (ZTE, NOKIA, autres projets)","TRAVAUX OCM",
AI1186="No root CAuse","No root cause",
AI1186="ODU HS","TX ISSUE",
AI1186="IP &amp; VLAN","TX ISSUE",
AI1186="Warehouse HUAWEI","SPARE-ISSUE",
AI1186="SPARE-HS","SPARE-ISSUE",
AI1186="Power Telco","RAN ISSUE",AI1186="no impacts","no impacts"
),"")</f>
        <v>no impacts</v>
      </c>
      <c r="AI1186" s="85" t="s">
        <v>5998</v>
      </c>
      <c r="AJ1186" s="57" t="str" cm="1">
        <f t="array" ref="AJ1186">IFERROR(_xlfn.IFS(
AI1186="MPR ISSUE","ACTIVE",
AI1186="BSS Hardware Issue","ACTIVE",
AI1186="Sites strategiques, MLL, Pylone, etc.","PASSIVE",
AI1186="AKTIVCO DEFAUT GE &amp; POWER Cabinet","PASSIVE",
AI1186="AKTIVCO Coupure ENEO &amp; Baisse de tension","PASSIVE",
AI1186="Coupure ENEO &amp; Baisse de tension","PASSIVE",
AI1186="Defaut GE &amp; POWER Cabinet","PASSIVE",
AI1186="Sharing","PASSIVE",
AI1186="Sites strategiques &amp; DataCenter","PASSIVE",
AI1186="Exclu","Exclu",
AI1186="SAT","ACTIVE",
AI1186="SPARE-ISSUE","SPARE-ISSUE",
AI1186="Fiber CAmtel","ACTIVE",
AI1186="Fiber AOF","ACTIVE",
AI1186="Projet OCM (HUAWEI)","PLANNED WORKS",
AI1186="Projet OCM (NOKIA)","PLANNED WORKS",
AI1186="ACCESS-ISSUE","ACCESS-ISSUE",
AI1186="Projet OCM (ZTE, NOKIA, autres projets)","PLANNED WORKS",
AI1186="No root CAuse","No root cause",
AI1186="ODU HS","ACTIVE",
AI1186="IP &amp; VLAN","ACTIVE",
AI1186="Warehouse HUAWEI","SPARE-ISSUE",
AI1186="SPARE-HS","SPARE-ISSUE",
AI1186="Power Telco","ACTIVE", AI1186="no impacts","no impacts"
),"")</f>
        <v>no impacts</v>
      </c>
      <c r="AK1186" s="23" t="s">
        <v>5537</v>
      </c>
      <c r="AL1186" s="23" t="str">
        <f t="shared" si="32"/>
        <v>OST_065</v>
      </c>
      <c r="AN1186" s="9" t="s">
        <v>5537</v>
      </c>
      <c r="AO1186" s="23" t="str">
        <f>_xlfn.XLOOKUP(B1186,'INCIDENT-05-03-2026'!E:E,'INCIDENT-05-03-2026'!F:F,"")</f>
        <v/>
      </c>
      <c r="AP1186" s="7" t="s">
        <v>5537</v>
      </c>
      <c r="AQ1186" s="6"/>
      <c r="AR1186" s="7"/>
      <c r="AS1186" s="3" t="str">
        <f>_xlfn.XLOOKUP(B1186,'[3]tt num | region | site id'!$C:$C,'[3]tt num | region | site id'!$Q:$Q,"")</f>
        <v/>
      </c>
      <c r="AT1186" s="24" t="str">
        <f>_xlfn.XLOOKUP(B1186,'[4]Cells Huawei 03052026 12h'!$B:$B,'[4]Cells Huawei 03052026 12h'!$T:$T,"")</f>
        <v/>
      </c>
      <c r="AU1186" s="24" t="str">
        <f>_xlfn.XLOOKUP(B1186,'[5]cells down 02052026 8h50'!$B:$B,'[5]cells down 02052026 8h50'!$R:$R,"")</f>
        <v/>
      </c>
      <c r="AV1186" s="24" t="str">
        <f>_xlfn.XLOOKUP(B1186,'[5]cells down 02052026 13h50'!$B:$B,'[5]cells down 02052026 13h50'!$R:$R,"")</f>
        <v/>
      </c>
      <c r="AW1186" s="24" t="str">
        <f>_xlfn.XLOOKUP(B1186,'[5]cells down 02052026 13h50'!$B:$B,'[5]cells down 02052026 13h50'!$R:$R,"")</f>
        <v/>
      </c>
      <c r="AX1186" s="24" t="str">
        <f>_xlfn.XLOOKUP(B1186,'[6]cell downs 03052026 8h40 '!$B:$B,'[6]cell downs 03052026 8h40 '!$R:$R,"")</f>
        <v/>
      </c>
      <c r="AY1186" s="24" t="str">
        <f>_xlfn.XLOOKUP(B1186,'[7]ALL SITES DOWN'!$D:$D,'[7]ALL SITES DOWN'!$J:$J,"")</f>
        <v/>
      </c>
      <c r="AZ1186" s="24" t="str">
        <f>_xlfn.XLOOKUP(B1186,'[8]ALL SITES DOWN'!$D:$D,'[8]ALL SITES DOWN'!$J:$J,"")</f>
        <v/>
      </c>
      <c r="BA1186" s="9" t="str">
        <f>_xlfn.XLOOKUP(B1186,[9]sheet1!$AC:$AC,[9]sheet1!$AF:$AF,"")</f>
        <v/>
      </c>
      <c r="BB1186" s="14" t="s">
        <v>5537</v>
      </c>
      <c r="BC1186" s="14" t="s">
        <v>5537</v>
      </c>
      <c r="BD1186" s="14" t="str">
        <f>_xlfn.XLOOKUP(B1186,'[10]cell downs 18042026 17h'!$B:$B,'[10]cell downs 18042026 17h'!$B:$B,"")</f>
        <v/>
      </c>
      <c r="BE1186" s="14" t="str">
        <f>_xlfn.XLOOKUP(B1186,'[11]Cells Huawei 19042026 15h'!$B:$B,'[11]Cells Huawei 19042026 15h'!$B:$B,"")</f>
        <v/>
      </c>
      <c r="BF1186" s="9" t="str">
        <f>_xlfn.XLOOKUP(B1186,'[12]cells down 19042026 9H40'!$B:$B,'[12]cells down 19042026 9H40'!$B:$B,"")</f>
        <v/>
      </c>
      <c r="BG1186" s="9" t="s">
        <v>2634</v>
      </c>
      <c r="BH1186" s="9" t="s">
        <v>12</v>
      </c>
    </row>
    <row r="1187" spans="1:60" s="9" customFormat="1" x14ac:dyDescent="0.3">
      <c r="A1187" s="1" t="s">
        <v>2658</v>
      </c>
      <c r="B1187" s="8" t="s">
        <v>2659</v>
      </c>
      <c r="C1187" s="3" t="str">
        <f>_xlfn.XLOOKUP(B1187,'[1]daily break down'!$D:$D,'[1]daily break down'!$E:$E,"")</f>
        <v>Bafoussam</v>
      </c>
      <c r="D1187" s="1" t="s">
        <v>11</v>
      </c>
      <c r="E1187" s="1" t="s">
        <v>12</v>
      </c>
      <c r="F1187" s="3" t="s">
        <v>102</v>
      </c>
      <c r="G1187" s="1" t="s">
        <v>299</v>
      </c>
      <c r="H1187" s="40" t="str">
        <f>_xlfn.XLOOKUP(B1187,[2]CALCULATION!$B:$B,[2]CALCULATION!$H:$H,"")</f>
        <v>Huawei</v>
      </c>
      <c r="I1187" s="34">
        <v>0</v>
      </c>
      <c r="J1187" s="34">
        <v>0</v>
      </c>
      <c r="K1187" s="34">
        <v>0</v>
      </c>
      <c r="L1187" s="34">
        <v>0</v>
      </c>
      <c r="M1187" s="34">
        <v>0</v>
      </c>
      <c r="N1187" s="34">
        <v>0</v>
      </c>
      <c r="O1187" s="34">
        <v>0</v>
      </c>
      <c r="P1187" s="34">
        <v>0</v>
      </c>
      <c r="Q1187" s="34">
        <v>0</v>
      </c>
      <c r="R1187" s="34">
        <v>0</v>
      </c>
      <c r="S1187" s="35">
        <v>0</v>
      </c>
      <c r="T1187" s="35">
        <v>2.0278484046879149E-2</v>
      </c>
      <c r="U1187" s="35">
        <v>0</v>
      </c>
      <c r="V1187" s="35">
        <v>0</v>
      </c>
      <c r="W1187" s="35">
        <v>2.0278484046879149E-2</v>
      </c>
      <c r="X1187" s="35">
        <v>0</v>
      </c>
      <c r="Y1187" s="35">
        <v>0</v>
      </c>
      <c r="Z1187" s="35">
        <v>0</v>
      </c>
      <c r="AA1187" s="35">
        <v>0</v>
      </c>
      <c r="AB1187" s="35">
        <v>0</v>
      </c>
      <c r="AC1187" s="35">
        <v>0</v>
      </c>
      <c r="AD1187" s="35">
        <v>0</v>
      </c>
      <c r="AE1187" s="58" t="s">
        <v>5560</v>
      </c>
      <c r="AF1187" s="58"/>
      <c r="AG1187" s="57" t="str" cm="1">
        <f t="array" ref="AG1187">IFERROR(_xlfn.IFS(
AI1187="MPR ISSUE","PDH",
AI1187="BSS Hardware Issue","BSS",
AI1187="Sites strategiques, MLL, Pylone, etc.","ENVTECH",
AI1187="AKTIVCO DEFAUT GE &amp; POWER Cabinet","AKTIVCO",
AI1187="AKTIVCO Coupure ENEO &amp; Baisse de tension","AKTIVCO GRID ONLY",
AI1187="Coupure ENEO &amp; Baisse de tension","IHS GRID ONLY",
AI1187="Defaut GE &amp; POWER Cabinet","IHS",
AI1187="Sharing","Partners",
AI1187="Sites strategiques &amp; DataCenter","SST &amp; DC",
AI1187="Exclu","Exclu",
AI1187="SAT","SAT",
AI1187="SPARE-ISSUE","SPARE-ISSUE",
AI1187="Fiber CAmtel","TRANS_FO_CAMTEL",
AI1187="Fiber AOF","Fiber AOF",
AI1187="Projet OCM (HUAWEI)","TRAVAUX-HUAWEI",
AI1187="Projet OCM (NOKIA)","TRAVAUX-NOKIA",
AI1187="ACCESS-ISSUE","ACCESS-ISSUE",
AI1187="Projet OCM (ZTE, NOKIA, autres projets)","TRAVAUX OCM",
AI1187="No root CAuse","No root cause",
AI1187="ODU HS","PDH",
AI1187="IP &amp; VLAN","PDH",
AI1187="Warehouse HUAWEI","SPARE-ISSUE",
AI1187="SPARE-HS","SPARE-ISSUE",
AI1187="Power Telco","BSS",AI1187="no impacts","no impacts"
),"")</f>
        <v>no impacts</v>
      </c>
      <c r="AH1187" s="57" t="str" cm="1">
        <f t="array" ref="AH1187">IFERROR(_xlfn.IFS(
AI1187="MPR ISSUE","TX ISSUE",
AI1187="BSS Hardware Issue","RAN ISSUE",
AI1187="Sites strategiques, MLL, Pylone, etc.","ENVTECH",
AI1187="AKTIVCO DEFAUT GE &amp; POWER Cabinet","POWER ISSUE",
AI1187="AKTIVCO Coupure ENEO &amp; Baisse de tension","POWER ISSUE",
AI1187="Coupure ENEO &amp; Baisse de tension","POWER ISSUE",
AI1187="Defaut GE &amp; POWER Cabinet","POWER ISSUE",
AI1187="Sharing","POWER ISSUE",
AI1187="Sites strategiques &amp; DataCenter","POWER ISSUE",
AI1187="Exclu","Exclu",
AI1187="SAT","TX ISSUE",
AI1187="SPARE-ISSUE","SPARE-ISSUE",
AI1187="Fiber CAmtel","TX ISSUE",
AI1187="Fiber AOF","TX ISSUE",
AI1187="Projet OCM (HUAWEI)","TRAVAUX-HUAWEI",
AI1187="Projet OCM (NOKIA)","TRAVAUX -NOKIA",
AI1187="ACCESS-ISSUE","ACCESS-ISSUE",
AI1187="Projet OCM (ZTE, NOKIA, autres projets)","TRAVAUX OCM",
AI1187="No root CAuse","No root cause",
AI1187="ODU HS","TX ISSUE",
AI1187="IP &amp; VLAN","TX ISSUE",
AI1187="Warehouse HUAWEI","SPARE-ISSUE",
AI1187="SPARE-HS","SPARE-ISSUE",
AI1187="Power Telco","RAN ISSUE",AI1187="no impacts","no impacts"
),"")</f>
        <v>no impacts</v>
      </c>
      <c r="AI1187" s="85" t="s">
        <v>5998</v>
      </c>
      <c r="AJ1187" s="57" t="str" cm="1">
        <f t="array" ref="AJ1187">IFERROR(_xlfn.IFS(
AI1187="MPR ISSUE","ACTIVE",
AI1187="BSS Hardware Issue","ACTIVE",
AI1187="Sites strategiques, MLL, Pylone, etc.","PASSIVE",
AI1187="AKTIVCO DEFAUT GE &amp; POWER Cabinet","PASSIVE",
AI1187="AKTIVCO Coupure ENEO &amp; Baisse de tension","PASSIVE",
AI1187="Coupure ENEO &amp; Baisse de tension","PASSIVE",
AI1187="Defaut GE &amp; POWER Cabinet","PASSIVE",
AI1187="Sharing","PASSIVE",
AI1187="Sites strategiques &amp; DataCenter","PASSIVE",
AI1187="Exclu","Exclu",
AI1187="SAT","ACTIVE",
AI1187="SPARE-ISSUE","SPARE-ISSUE",
AI1187="Fiber CAmtel","ACTIVE",
AI1187="Fiber AOF","ACTIVE",
AI1187="Projet OCM (HUAWEI)","PLANNED WORKS",
AI1187="Projet OCM (NOKIA)","PLANNED WORKS",
AI1187="ACCESS-ISSUE","ACCESS-ISSUE",
AI1187="Projet OCM (ZTE, NOKIA, autres projets)","PLANNED WORKS",
AI1187="No root CAuse","No root cause",
AI1187="ODU HS","ACTIVE",
AI1187="IP &amp; VLAN","ACTIVE",
AI1187="Warehouse HUAWEI","SPARE-ISSUE",
AI1187="SPARE-HS","SPARE-ISSUE",
AI1187="Power Telco","ACTIVE", AI1187="no impacts","no impacts"
),"")</f>
        <v>no impacts</v>
      </c>
      <c r="AK1187" s="23" t="s">
        <v>5537</v>
      </c>
      <c r="AL1187" s="23" t="str">
        <f t="shared" si="32"/>
        <v>OST_002</v>
      </c>
      <c r="AN1187" s="9" t="s">
        <v>5537</v>
      </c>
      <c r="AO1187" s="23" t="str">
        <f>_xlfn.XLOOKUP(B1187,'INCIDENT-05-03-2026'!E:E,'INCIDENT-05-03-2026'!F:F,"")</f>
        <v/>
      </c>
      <c r="AP1187" s="7" t="s">
        <v>5537</v>
      </c>
      <c r="AQ1187" s="6"/>
      <c r="AR1187" s="7"/>
      <c r="AS1187" s="3" t="str">
        <f>_xlfn.XLOOKUP(B1187,'[3]tt num | region | site id'!$C:$C,'[3]tt num | region | site id'!$Q:$Q,"")</f>
        <v/>
      </c>
      <c r="AT1187" s="24" t="str">
        <f>_xlfn.XLOOKUP(B1187,'[4]Cells Huawei 03052026 12h'!$B:$B,'[4]Cells Huawei 03052026 12h'!$T:$T,"")</f>
        <v/>
      </c>
      <c r="AU1187" s="24" t="str">
        <f>_xlfn.XLOOKUP(B1187,'[5]cells down 02052026 8h50'!$B:$B,'[5]cells down 02052026 8h50'!$R:$R,"")</f>
        <v/>
      </c>
      <c r="AV1187" s="24" t="str">
        <f>_xlfn.XLOOKUP(B1187,'[5]cells down 02052026 13h50'!$B:$B,'[5]cells down 02052026 13h50'!$R:$R,"")</f>
        <v/>
      </c>
      <c r="AW1187" s="24" t="str">
        <f>_xlfn.XLOOKUP(B1187,'[5]cells down 02052026 13h50'!$B:$B,'[5]cells down 02052026 13h50'!$R:$R,"")</f>
        <v/>
      </c>
      <c r="AX1187" s="24" t="str">
        <f>_xlfn.XLOOKUP(B1187,'[6]cell downs 03052026 8h40 '!$B:$B,'[6]cell downs 03052026 8h40 '!$R:$R,"")</f>
        <v/>
      </c>
      <c r="AY1187" s="24" t="str">
        <f>_xlfn.XLOOKUP(B1187,'[7]ALL SITES DOWN'!$D:$D,'[7]ALL SITES DOWN'!$J:$J,"")</f>
        <v/>
      </c>
      <c r="AZ1187" s="24" t="str">
        <f>_xlfn.XLOOKUP(B1187,'[8]ALL SITES DOWN'!$D:$D,'[8]ALL SITES DOWN'!$J:$J,"")</f>
        <v/>
      </c>
      <c r="BA1187" s="9" t="str">
        <f>_xlfn.XLOOKUP(B1187,[9]sheet1!$AC:$AC,[9]sheet1!$AF:$AF,"")</f>
        <v/>
      </c>
      <c r="BB1187" s="14" t="s">
        <v>5537</v>
      </c>
      <c r="BC1187" s="14" t="s">
        <v>5537</v>
      </c>
      <c r="BD1187" s="14" t="str">
        <f>_xlfn.XLOOKUP(B1187,'[10]cell downs 18042026 17h'!$B:$B,'[10]cell downs 18042026 17h'!$B:$B,"")</f>
        <v/>
      </c>
      <c r="BE1187" s="14" t="str">
        <f>_xlfn.XLOOKUP(B1187,'[11]Cells Huawei 19042026 15h'!$B:$B,'[11]Cells Huawei 19042026 15h'!$B:$B,"")</f>
        <v/>
      </c>
      <c r="BF1187" s="9" t="str">
        <f>_xlfn.XLOOKUP(B1187,'[12]cells down 19042026 9H40'!$B:$B,'[12]cells down 19042026 9H40'!$B:$B,"")</f>
        <v/>
      </c>
      <c r="BG1187" s="9" t="s">
        <v>2659</v>
      </c>
      <c r="BH1187" s="9" t="s">
        <v>12</v>
      </c>
    </row>
    <row r="1188" spans="1:60" s="9" customFormat="1" x14ac:dyDescent="0.3">
      <c r="A1188" s="1" t="s">
        <v>2656</v>
      </c>
      <c r="B1188" s="8" t="s">
        <v>2657</v>
      </c>
      <c r="C1188" s="3" t="str">
        <f>_xlfn.XLOOKUP(B1188,'[1]daily break down'!$D:$D,'[1]daily break down'!$E:$E,"")</f>
        <v>Bafoussam</v>
      </c>
      <c r="D1188" s="1" t="s">
        <v>11</v>
      </c>
      <c r="E1188" s="1" t="s">
        <v>12</v>
      </c>
      <c r="F1188" s="3" t="s">
        <v>102</v>
      </c>
      <c r="G1188" s="1" t="s">
        <v>299</v>
      </c>
      <c r="H1188" s="40" t="str">
        <f>_xlfn.XLOOKUP(B1188,[2]CALCULATION!$B:$B,[2]CALCULATION!$H:$H,"")</f>
        <v>Huawei</v>
      </c>
      <c r="I1188" s="34">
        <v>0</v>
      </c>
      <c r="J1188" s="34">
        <v>0</v>
      </c>
      <c r="K1188" s="34">
        <v>0</v>
      </c>
      <c r="L1188" s="34">
        <v>6.9384696932081207</v>
      </c>
      <c r="M1188" s="34">
        <v>0</v>
      </c>
      <c r="N1188" s="34">
        <v>8.9175391586979543E-5</v>
      </c>
      <c r="O1188" s="34">
        <v>0</v>
      </c>
      <c r="P1188" s="34">
        <v>0</v>
      </c>
      <c r="Q1188" s="34">
        <v>0</v>
      </c>
      <c r="R1188" s="34">
        <v>0</v>
      </c>
      <c r="S1188" s="35">
        <v>0</v>
      </c>
      <c r="T1188" s="35">
        <v>1.9440235365961536E-2</v>
      </c>
      <c r="U1188" s="35">
        <v>0</v>
      </c>
      <c r="V1188" s="35">
        <v>0</v>
      </c>
      <c r="W1188" s="35">
        <v>1.9440235365961536E-2</v>
      </c>
      <c r="X1188" s="35">
        <v>0</v>
      </c>
      <c r="Y1188" s="35">
        <v>0</v>
      </c>
      <c r="Z1188" s="35">
        <v>0</v>
      </c>
      <c r="AA1188" s="35">
        <v>0</v>
      </c>
      <c r="AB1188" s="35">
        <v>0</v>
      </c>
      <c r="AC1188" s="35">
        <v>0</v>
      </c>
      <c r="AD1188" s="35">
        <v>0</v>
      </c>
      <c r="AE1188" s="58" t="s">
        <v>5560</v>
      </c>
      <c r="AF1188" s="58"/>
      <c r="AG1188" s="57" t="str" cm="1">
        <f t="array" ref="AG1188">IFERROR(_xlfn.IFS(
AI1188="MPR ISSUE","PDH",
AI1188="BSS Hardware Issue","BSS",
AI1188="Sites strategiques, MLL, Pylone, etc.","ENVTECH",
AI1188="AKTIVCO DEFAUT GE &amp; POWER Cabinet","AKTIVCO",
AI1188="AKTIVCO Coupure ENEO &amp; Baisse de tension","AKTIVCO GRID ONLY",
AI1188="Coupure ENEO &amp; Baisse de tension","IHS GRID ONLY",
AI1188="Defaut GE &amp; POWER Cabinet","IHS",
AI1188="Sharing","Partners",
AI1188="Sites strategiques &amp; DataCenter","SST &amp; DC",
AI1188="Exclu","Exclu",
AI1188="SAT","SAT",
AI1188="SPARE-ISSUE","SPARE-ISSUE",
AI1188="Fiber CAmtel","TRANS_FO_CAMTEL",
AI1188="Fiber AOF","Fiber AOF",
AI1188="Projet OCM (HUAWEI)","TRAVAUX-HUAWEI",
AI1188="Projet OCM (NOKIA)","TRAVAUX-NOKIA",
AI1188="ACCESS-ISSUE","ACCESS-ISSUE",
AI1188="Projet OCM (ZTE, NOKIA, autres projets)","TRAVAUX OCM",
AI1188="No root CAuse","No root cause",
AI1188="ODU HS","PDH",
AI1188="IP &amp; VLAN","PDH",
AI1188="Warehouse HUAWEI","SPARE-ISSUE",
AI1188="SPARE-HS","SPARE-ISSUE",
AI1188="Power Telco","BSS",AI1188="no impacts","no impacts"
),"")</f>
        <v>no impacts</v>
      </c>
      <c r="AH1188" s="57" t="str" cm="1">
        <f t="array" ref="AH1188">IFERROR(_xlfn.IFS(
AI1188="MPR ISSUE","TX ISSUE",
AI1188="BSS Hardware Issue","RAN ISSUE",
AI1188="Sites strategiques, MLL, Pylone, etc.","ENVTECH",
AI1188="AKTIVCO DEFAUT GE &amp; POWER Cabinet","POWER ISSUE",
AI1188="AKTIVCO Coupure ENEO &amp; Baisse de tension","POWER ISSUE",
AI1188="Coupure ENEO &amp; Baisse de tension","POWER ISSUE",
AI1188="Defaut GE &amp; POWER Cabinet","POWER ISSUE",
AI1188="Sharing","POWER ISSUE",
AI1188="Sites strategiques &amp; DataCenter","POWER ISSUE",
AI1188="Exclu","Exclu",
AI1188="SAT","TX ISSUE",
AI1188="SPARE-ISSUE","SPARE-ISSUE",
AI1188="Fiber CAmtel","TX ISSUE",
AI1188="Fiber AOF","TX ISSUE",
AI1188="Projet OCM (HUAWEI)","TRAVAUX-HUAWEI",
AI1188="Projet OCM (NOKIA)","TRAVAUX -NOKIA",
AI1188="ACCESS-ISSUE","ACCESS-ISSUE",
AI1188="Projet OCM (ZTE, NOKIA, autres projets)","TRAVAUX OCM",
AI1188="No root CAuse","No root cause",
AI1188="ODU HS","TX ISSUE",
AI1188="IP &amp; VLAN","TX ISSUE",
AI1188="Warehouse HUAWEI","SPARE-ISSUE",
AI1188="SPARE-HS","SPARE-ISSUE",
AI1188="Power Telco","RAN ISSUE",AI1188="no impacts","no impacts"
),"")</f>
        <v>no impacts</v>
      </c>
      <c r="AI1188" s="85" t="s">
        <v>5998</v>
      </c>
      <c r="AJ1188" s="57" t="str" cm="1">
        <f t="array" ref="AJ1188">IFERROR(_xlfn.IFS(
AI1188="MPR ISSUE","ACTIVE",
AI1188="BSS Hardware Issue","ACTIVE",
AI1188="Sites strategiques, MLL, Pylone, etc.","PASSIVE",
AI1188="AKTIVCO DEFAUT GE &amp; POWER Cabinet","PASSIVE",
AI1188="AKTIVCO Coupure ENEO &amp; Baisse de tension","PASSIVE",
AI1188="Coupure ENEO &amp; Baisse de tension","PASSIVE",
AI1188="Defaut GE &amp; POWER Cabinet","PASSIVE",
AI1188="Sharing","PASSIVE",
AI1188="Sites strategiques &amp; DataCenter","PASSIVE",
AI1188="Exclu","Exclu",
AI1188="SAT","ACTIVE",
AI1188="SPARE-ISSUE","SPARE-ISSUE",
AI1188="Fiber CAmtel","ACTIVE",
AI1188="Fiber AOF","ACTIVE",
AI1188="Projet OCM (HUAWEI)","PLANNED WORKS",
AI1188="Projet OCM (NOKIA)","PLANNED WORKS",
AI1188="ACCESS-ISSUE","ACCESS-ISSUE",
AI1188="Projet OCM (ZTE, NOKIA, autres projets)","PLANNED WORKS",
AI1188="No root CAuse","No root cause",
AI1188="ODU HS","ACTIVE",
AI1188="IP &amp; VLAN","ACTIVE",
AI1188="Warehouse HUAWEI","SPARE-ISSUE",
AI1188="SPARE-HS","SPARE-ISSUE",
AI1188="Power Telco","ACTIVE", AI1188="no impacts","no impacts"
),"")</f>
        <v>no impacts</v>
      </c>
      <c r="AK1188" s="23" t="s">
        <v>5537</v>
      </c>
      <c r="AL1188" s="23" t="str">
        <f t="shared" si="32"/>
        <v>OST_111</v>
      </c>
      <c r="AN1188" s="9" t="s">
        <v>5537</v>
      </c>
      <c r="AO1188" s="23" t="str">
        <f>_xlfn.XLOOKUP(B1188,'INCIDENT-05-03-2026'!E:E,'INCIDENT-05-03-2026'!F:F,"")</f>
        <v/>
      </c>
      <c r="AP1188" s="7" t="s">
        <v>5537</v>
      </c>
      <c r="AQ1188" s="6"/>
      <c r="AR1188" s="7"/>
      <c r="AS1188" s="3" t="str">
        <f>_xlfn.XLOOKUP(B1188,'[3]tt num | region | site id'!$C:$C,'[3]tt num | region | site id'!$Q:$Q,"")</f>
        <v/>
      </c>
      <c r="AT1188" s="24" t="str">
        <f>_xlfn.XLOOKUP(B1188,'[4]Cells Huawei 03052026 12h'!$B:$B,'[4]Cells Huawei 03052026 12h'!$T:$T,"")</f>
        <v/>
      </c>
      <c r="AU1188" s="24" t="str">
        <f>_xlfn.XLOOKUP(B1188,'[5]cells down 02052026 8h50'!$B:$B,'[5]cells down 02052026 8h50'!$R:$R,"")</f>
        <v/>
      </c>
      <c r="AV1188" s="24" t="str">
        <f>_xlfn.XLOOKUP(B1188,'[5]cells down 02052026 13h50'!$B:$B,'[5]cells down 02052026 13h50'!$R:$R,"")</f>
        <v/>
      </c>
      <c r="AW1188" s="24" t="str">
        <f>_xlfn.XLOOKUP(B1188,'[5]cells down 02052026 13h50'!$B:$B,'[5]cells down 02052026 13h50'!$R:$R,"")</f>
        <v/>
      </c>
      <c r="AX1188" s="24" t="str">
        <f>_xlfn.XLOOKUP(B1188,'[6]cell downs 03052026 8h40 '!$B:$B,'[6]cell downs 03052026 8h40 '!$R:$R,"")</f>
        <v/>
      </c>
      <c r="AY1188" s="24" t="str">
        <f>_xlfn.XLOOKUP(B1188,'[7]ALL SITES DOWN'!$D:$D,'[7]ALL SITES DOWN'!$J:$J,"")</f>
        <v/>
      </c>
      <c r="AZ1188" s="24" t="str">
        <f>_xlfn.XLOOKUP(B1188,'[8]ALL SITES DOWN'!$D:$D,'[8]ALL SITES DOWN'!$J:$J,"")</f>
        <v/>
      </c>
      <c r="BA1188" s="9" t="str">
        <f>_xlfn.XLOOKUP(B1188,[9]sheet1!$AC:$AC,[9]sheet1!$AF:$AF,"")</f>
        <v/>
      </c>
      <c r="BB1188" s="14" t="s">
        <v>5537</v>
      </c>
      <c r="BC1188" s="14" t="s">
        <v>5537</v>
      </c>
      <c r="BD1188" s="14" t="str">
        <f>_xlfn.XLOOKUP(B1188,'[10]cell downs 18042026 17h'!$B:$B,'[10]cell downs 18042026 17h'!$B:$B,"")</f>
        <v/>
      </c>
      <c r="BE1188" s="14" t="str">
        <f>_xlfn.XLOOKUP(B1188,'[11]Cells Huawei 19042026 15h'!$B:$B,'[11]Cells Huawei 19042026 15h'!$B:$B,"")</f>
        <v/>
      </c>
      <c r="BF1188" s="9" t="str">
        <f>_xlfn.XLOOKUP(B1188,'[12]cells down 19042026 9H40'!$B:$B,'[12]cells down 19042026 9H40'!$B:$B,"")</f>
        <v/>
      </c>
      <c r="BG1188" s="9" t="s">
        <v>2657</v>
      </c>
      <c r="BH1188" s="9" t="s">
        <v>1129</v>
      </c>
    </row>
    <row r="1189" spans="1:60" s="9" customFormat="1" x14ac:dyDescent="0.3">
      <c r="A1189" s="1" t="s">
        <v>547</v>
      </c>
      <c r="B1189" s="8" t="s">
        <v>548</v>
      </c>
      <c r="C1189" s="3" t="str">
        <f>_xlfn.XLOOKUP(B1189,'[1]daily break down'!$D:$D,'[1]daily break down'!$E:$E,"")</f>
        <v>Douala</v>
      </c>
      <c r="D1189" s="1" t="s">
        <v>11</v>
      </c>
      <c r="E1189" s="1" t="s">
        <v>12</v>
      </c>
      <c r="F1189" s="3" t="s">
        <v>31</v>
      </c>
      <c r="G1189" s="1" t="s">
        <v>32</v>
      </c>
      <c r="H1189" s="42" t="str">
        <f>_xlfn.XLOOKUP(B1189,[2]CALCULATION!$B:$B,[2]CALCULATION!$H:$H,"")</f>
        <v>ZTE</v>
      </c>
      <c r="I1189" s="34">
        <v>0</v>
      </c>
      <c r="J1189" s="34">
        <v>0</v>
      </c>
      <c r="K1189" s="34">
        <v>5.7788150659327178</v>
      </c>
      <c r="L1189" s="34">
        <v>0</v>
      </c>
      <c r="M1189" s="34">
        <v>0</v>
      </c>
      <c r="N1189" s="34">
        <v>0</v>
      </c>
      <c r="O1189" s="34">
        <v>0</v>
      </c>
      <c r="P1189" s="34">
        <v>0</v>
      </c>
      <c r="Q1189" s="34">
        <v>0.58784418134136884</v>
      </c>
      <c r="R1189" s="34">
        <v>0</v>
      </c>
      <c r="S1189" s="35">
        <v>0</v>
      </c>
      <c r="T1189" s="35">
        <v>1.4874455316708116E-2</v>
      </c>
      <c r="U1189" s="35">
        <v>0</v>
      </c>
      <c r="V1189" s="35">
        <v>0</v>
      </c>
      <c r="W1189" s="35">
        <v>1.4874455316708116E-2</v>
      </c>
      <c r="X1189" s="35">
        <v>0</v>
      </c>
      <c r="Y1189" s="35">
        <v>0</v>
      </c>
      <c r="Z1189" s="35">
        <v>0</v>
      </c>
      <c r="AA1189" s="35">
        <v>0</v>
      </c>
      <c r="AB1189" s="35">
        <v>0</v>
      </c>
      <c r="AC1189" s="35">
        <v>0</v>
      </c>
      <c r="AD1189" s="35">
        <v>0</v>
      </c>
      <c r="AE1189" s="58" t="s">
        <v>5560</v>
      </c>
      <c r="AF1189" s="58"/>
      <c r="AG1189" s="57" t="str" cm="1">
        <f t="array" ref="AG1189">IFERROR(_xlfn.IFS(
AI1189="MPR ISSUE","PDH",
AI1189="BSS Hardware Issue","BSS",
AI1189="Sites strategiques, MLL, Pylone, etc.","ENVTECH",
AI1189="AKTIVCO DEFAUT GE &amp; POWER Cabinet","AKTIVCO",
AI1189="AKTIVCO Coupure ENEO &amp; Baisse de tension","AKTIVCO GRID ONLY",
AI1189="Coupure ENEO &amp; Baisse de tension","IHS GRID ONLY",
AI1189="Defaut GE &amp; POWER Cabinet","IHS",
AI1189="Sharing","Partners",
AI1189="Sites strategiques &amp; DataCenter","SST &amp; DC",
AI1189="Exclu","Exclu",
AI1189="SAT","SAT",
AI1189="SPARE-ISSUE","SPARE-ISSUE",
AI1189="Fiber CAmtel","TRANS_FO_CAMTEL",
AI1189="Fiber AOF","Fiber AOF",
AI1189="Projet OCM (HUAWEI)","TRAVAUX-HUAWEI",
AI1189="Projet OCM (NOKIA)","TRAVAUX-NOKIA",
AI1189="ACCESS-ISSUE","ACCESS-ISSUE",
AI1189="Projet OCM (ZTE, NOKIA, autres projets)","TRAVAUX OCM",
AI1189="No root CAuse","No root cause",
AI1189="ODU HS","PDH",
AI1189="IP &amp; VLAN","PDH",
AI1189="Warehouse HUAWEI","SPARE-ISSUE",
AI1189="SPARE-HS","SPARE-ISSUE",
AI1189="Power Telco","BSS",AI1189="no impacts","no impacts"
),"")</f>
        <v>no impacts</v>
      </c>
      <c r="AH1189" s="57" t="str" cm="1">
        <f t="array" ref="AH1189">IFERROR(_xlfn.IFS(
AI1189="MPR ISSUE","TX ISSUE",
AI1189="BSS Hardware Issue","RAN ISSUE",
AI1189="Sites strategiques, MLL, Pylone, etc.","ENVTECH",
AI1189="AKTIVCO DEFAUT GE &amp; POWER Cabinet","POWER ISSUE",
AI1189="AKTIVCO Coupure ENEO &amp; Baisse de tension","POWER ISSUE",
AI1189="Coupure ENEO &amp; Baisse de tension","POWER ISSUE",
AI1189="Defaut GE &amp; POWER Cabinet","POWER ISSUE",
AI1189="Sharing","POWER ISSUE",
AI1189="Sites strategiques &amp; DataCenter","POWER ISSUE",
AI1189="Exclu","Exclu",
AI1189="SAT","TX ISSUE",
AI1189="SPARE-ISSUE","SPARE-ISSUE",
AI1189="Fiber CAmtel","TX ISSUE",
AI1189="Fiber AOF","TX ISSUE",
AI1189="Projet OCM (HUAWEI)","TRAVAUX-HUAWEI",
AI1189="Projet OCM (NOKIA)","TRAVAUX -NOKIA",
AI1189="ACCESS-ISSUE","ACCESS-ISSUE",
AI1189="Projet OCM (ZTE, NOKIA, autres projets)","TRAVAUX OCM",
AI1189="No root CAuse","No root cause",
AI1189="ODU HS","TX ISSUE",
AI1189="IP &amp; VLAN","TX ISSUE",
AI1189="Warehouse HUAWEI","SPARE-ISSUE",
AI1189="SPARE-HS","SPARE-ISSUE",
AI1189="Power Telco","RAN ISSUE",AI1189="no impacts","no impacts"
),"")</f>
        <v>no impacts</v>
      </c>
      <c r="AI1189" s="85" t="s">
        <v>5998</v>
      </c>
      <c r="AJ1189" s="57" t="str" cm="1">
        <f t="array" ref="AJ1189">IFERROR(_xlfn.IFS(
AI1189="MPR ISSUE","ACTIVE",
AI1189="BSS Hardware Issue","ACTIVE",
AI1189="Sites strategiques, MLL, Pylone, etc.","PASSIVE",
AI1189="AKTIVCO DEFAUT GE &amp; POWER Cabinet","PASSIVE",
AI1189="AKTIVCO Coupure ENEO &amp; Baisse de tension","PASSIVE",
AI1189="Coupure ENEO &amp; Baisse de tension","PASSIVE",
AI1189="Defaut GE &amp; POWER Cabinet","PASSIVE",
AI1189="Sharing","PASSIVE",
AI1189="Sites strategiques &amp; DataCenter","PASSIVE",
AI1189="Exclu","Exclu",
AI1189="SAT","ACTIVE",
AI1189="SPARE-ISSUE","SPARE-ISSUE",
AI1189="Fiber CAmtel","ACTIVE",
AI1189="Fiber AOF","ACTIVE",
AI1189="Projet OCM (HUAWEI)","PLANNED WORKS",
AI1189="Projet OCM (NOKIA)","PLANNED WORKS",
AI1189="ACCESS-ISSUE","ACCESS-ISSUE",
AI1189="Projet OCM (ZTE, NOKIA, autres projets)","PLANNED WORKS",
AI1189="No root CAuse","No root cause",
AI1189="ODU HS","ACTIVE",
AI1189="IP &amp; VLAN","ACTIVE",
AI1189="Warehouse HUAWEI","SPARE-ISSUE",
AI1189="SPARE-HS","SPARE-ISSUE",
AI1189="Power Telco","ACTIVE", AI1189="no impacts","no impacts"
),"")</f>
        <v>no impacts</v>
      </c>
      <c r="AK1189" s="23" t="s">
        <v>5537</v>
      </c>
      <c r="AL1189" s="23" t="str">
        <f t="shared" si="32"/>
        <v>LIT_527</v>
      </c>
      <c r="AN1189" s="9" t="s">
        <v>5537</v>
      </c>
      <c r="AO1189" s="23" t="str">
        <f>_xlfn.XLOOKUP(B1189,'INCIDENT-05-03-2026'!E:E,'INCIDENT-05-03-2026'!F:F,"")</f>
        <v/>
      </c>
      <c r="AP1189" s="7" t="s">
        <v>5537</v>
      </c>
      <c r="AQ1189" s="6"/>
      <c r="AR1189" s="7"/>
      <c r="AS1189" s="3" t="str">
        <f>_xlfn.XLOOKUP(B1189,'[3]tt num | region | site id'!$C:$C,'[3]tt num | region | site id'!$Q:$Q,"")</f>
        <v/>
      </c>
      <c r="AT1189" s="24" t="str">
        <f>_xlfn.XLOOKUP(B1189,'[4]Cells Huawei 03052026 12h'!$B:$B,'[4]Cells Huawei 03052026 12h'!$T:$T,"")</f>
        <v/>
      </c>
      <c r="AU1189" s="24" t="str">
        <f>_xlfn.XLOOKUP(B1189,'[5]cells down 02052026 8h50'!$B:$B,'[5]cells down 02052026 8h50'!$R:$R,"")</f>
        <v/>
      </c>
      <c r="AV1189" s="24" t="str">
        <f>_xlfn.XLOOKUP(B1189,'[5]cells down 02052026 13h50'!$B:$B,'[5]cells down 02052026 13h50'!$R:$R,"")</f>
        <v/>
      </c>
      <c r="AW1189" s="24" t="str">
        <f>_xlfn.XLOOKUP(B1189,'[5]cells down 02052026 13h50'!$B:$B,'[5]cells down 02052026 13h50'!$R:$R,"")</f>
        <v/>
      </c>
      <c r="AX1189" s="24" t="str">
        <f>_xlfn.XLOOKUP(B1189,'[6]cell downs 03052026 8h40 '!$B:$B,'[6]cell downs 03052026 8h40 '!$R:$R,"")</f>
        <v/>
      </c>
      <c r="AY1189" s="24" t="str">
        <f>_xlfn.XLOOKUP(B1189,'[7]ALL SITES DOWN'!$D:$D,'[7]ALL SITES DOWN'!$J:$J,"")</f>
        <v/>
      </c>
      <c r="AZ1189" s="24" t="str">
        <f>_xlfn.XLOOKUP(B1189,'[8]ALL SITES DOWN'!$D:$D,'[8]ALL SITES DOWN'!$J:$J,"")</f>
        <v/>
      </c>
      <c r="BA1189" s="9" t="str">
        <f>_xlfn.XLOOKUP(B1189,[9]sheet1!$AC:$AC,[9]sheet1!$AF:$AF,"")</f>
        <v/>
      </c>
      <c r="BB1189" s="14" t="s">
        <v>5537</v>
      </c>
      <c r="BC1189" s="14" t="s">
        <v>5537</v>
      </c>
      <c r="BD1189" s="14" t="str">
        <f>_xlfn.XLOOKUP(B1189,'[10]cell downs 18042026 17h'!$B:$B,'[10]cell downs 18042026 17h'!$B:$B,"")</f>
        <v/>
      </c>
      <c r="BE1189" s="14" t="str">
        <f>_xlfn.XLOOKUP(B1189,'[11]Cells Huawei 19042026 15h'!$B:$B,'[11]Cells Huawei 19042026 15h'!$B:$B,"")</f>
        <v/>
      </c>
      <c r="BF1189" s="9" t="str">
        <f>_xlfn.XLOOKUP(B1189,'[12]cells down 19042026 9H40'!$B:$B,'[12]cells down 19042026 9H40'!$B:$B,"")</f>
        <v/>
      </c>
      <c r="BG1189" s="9" t="s">
        <v>548</v>
      </c>
      <c r="BH1189" s="9" t="s">
        <v>5537</v>
      </c>
    </row>
    <row r="1190" spans="1:60" s="9" customFormat="1" x14ac:dyDescent="0.3">
      <c r="A1190" s="1" t="s">
        <v>3417</v>
      </c>
      <c r="B1190" s="8" t="s">
        <v>3418</v>
      </c>
      <c r="C1190" s="3" t="str">
        <f>_xlfn.XLOOKUP(B1190,'[1]daily break down'!$D:$D,'[1]daily break down'!$E:$E,"")</f>
        <v>CENTRE</v>
      </c>
      <c r="D1190" s="1" t="s">
        <v>11</v>
      </c>
      <c r="E1190" s="1" t="s">
        <v>12</v>
      </c>
      <c r="F1190" s="3" t="s">
        <v>69</v>
      </c>
      <c r="G1190" s="1" t="s">
        <v>502</v>
      </c>
      <c r="H1190" s="42" t="str">
        <f>_xlfn.XLOOKUP(B1190,[2]CALCULATION!$B:$B,[2]CALCULATION!$H:$H,"")</f>
        <v>ZTE</v>
      </c>
      <c r="I1190" s="34">
        <v>0</v>
      </c>
      <c r="J1190" s="34">
        <v>0</v>
      </c>
      <c r="K1190" s="34">
        <v>0</v>
      </c>
      <c r="L1190" s="34">
        <v>0</v>
      </c>
      <c r="M1190" s="34">
        <v>0</v>
      </c>
      <c r="N1190" s="34">
        <v>0</v>
      </c>
      <c r="O1190" s="34">
        <v>0</v>
      </c>
      <c r="P1190" s="34">
        <v>0</v>
      </c>
      <c r="Q1190" s="34">
        <v>0</v>
      </c>
      <c r="R1190" s="34">
        <v>0</v>
      </c>
      <c r="S1190" s="35">
        <v>0</v>
      </c>
      <c r="T1190" s="35">
        <v>1.4696104533534354E-2</v>
      </c>
      <c r="U1190" s="35">
        <v>0</v>
      </c>
      <c r="V1190" s="35">
        <v>0</v>
      </c>
      <c r="W1190" s="35">
        <v>1.4696104533534354E-2</v>
      </c>
      <c r="X1190" s="35">
        <v>0</v>
      </c>
      <c r="Y1190" s="35">
        <v>0</v>
      </c>
      <c r="Z1190" s="35">
        <v>0</v>
      </c>
      <c r="AA1190" s="35">
        <v>0</v>
      </c>
      <c r="AB1190" s="35">
        <v>0</v>
      </c>
      <c r="AC1190" s="35">
        <v>0</v>
      </c>
      <c r="AD1190" s="35">
        <v>0</v>
      </c>
      <c r="AE1190" s="58" t="s">
        <v>5560</v>
      </c>
      <c r="AF1190" s="58"/>
      <c r="AG1190" s="57" t="str" cm="1">
        <f t="array" ref="AG1190">IFERROR(_xlfn.IFS(
AI1190="MPR ISSUE","PDH",
AI1190="BSS Hardware Issue","BSS",
AI1190="Sites strategiques, MLL, Pylone, etc.","ENVTECH",
AI1190="AKTIVCO DEFAUT GE &amp; POWER Cabinet","AKTIVCO",
AI1190="AKTIVCO Coupure ENEO &amp; Baisse de tension","AKTIVCO GRID ONLY",
AI1190="Coupure ENEO &amp; Baisse de tension","IHS GRID ONLY",
AI1190="Defaut GE &amp; POWER Cabinet","IHS",
AI1190="Sharing","Partners",
AI1190="Sites strategiques &amp; DataCenter","SST &amp; DC",
AI1190="Exclu","Exclu",
AI1190="SAT","SAT",
AI1190="SPARE-ISSUE","SPARE-ISSUE",
AI1190="Fiber CAmtel","TRANS_FO_CAMTEL",
AI1190="Fiber AOF","Fiber AOF",
AI1190="Projet OCM (HUAWEI)","TRAVAUX-HUAWEI",
AI1190="Projet OCM (NOKIA)","TRAVAUX-NOKIA",
AI1190="ACCESS-ISSUE","ACCESS-ISSUE",
AI1190="Projet OCM (ZTE, NOKIA, autres projets)","TRAVAUX OCM",
AI1190="No root CAuse","No root cause",
AI1190="ODU HS","PDH",
AI1190="IP &amp; VLAN","PDH",
AI1190="Warehouse HUAWEI","SPARE-ISSUE",
AI1190="SPARE-HS","SPARE-ISSUE",
AI1190="Power Telco","BSS",AI1190="no impacts","no impacts"
),"")</f>
        <v>no impacts</v>
      </c>
      <c r="AH1190" s="57" t="str" cm="1">
        <f t="array" ref="AH1190">IFERROR(_xlfn.IFS(
AI1190="MPR ISSUE","TX ISSUE",
AI1190="BSS Hardware Issue","RAN ISSUE",
AI1190="Sites strategiques, MLL, Pylone, etc.","ENVTECH",
AI1190="AKTIVCO DEFAUT GE &amp; POWER Cabinet","POWER ISSUE",
AI1190="AKTIVCO Coupure ENEO &amp; Baisse de tension","POWER ISSUE",
AI1190="Coupure ENEO &amp; Baisse de tension","POWER ISSUE",
AI1190="Defaut GE &amp; POWER Cabinet","POWER ISSUE",
AI1190="Sharing","POWER ISSUE",
AI1190="Sites strategiques &amp; DataCenter","POWER ISSUE",
AI1190="Exclu","Exclu",
AI1190="SAT","TX ISSUE",
AI1190="SPARE-ISSUE","SPARE-ISSUE",
AI1190="Fiber CAmtel","TX ISSUE",
AI1190="Fiber AOF","TX ISSUE",
AI1190="Projet OCM (HUAWEI)","TRAVAUX-HUAWEI",
AI1190="Projet OCM (NOKIA)","TRAVAUX -NOKIA",
AI1190="ACCESS-ISSUE","ACCESS-ISSUE",
AI1190="Projet OCM (ZTE, NOKIA, autres projets)","TRAVAUX OCM",
AI1190="No root CAuse","No root cause",
AI1190="ODU HS","TX ISSUE",
AI1190="IP &amp; VLAN","TX ISSUE",
AI1190="Warehouse HUAWEI","SPARE-ISSUE",
AI1190="SPARE-HS","SPARE-ISSUE",
AI1190="Power Telco","RAN ISSUE",AI1190="no impacts","no impacts"
),"")</f>
        <v>no impacts</v>
      </c>
      <c r="AI1190" s="85" t="s">
        <v>5998</v>
      </c>
      <c r="AJ1190" s="57" t="str" cm="1">
        <f t="array" ref="AJ1190">IFERROR(_xlfn.IFS(
AI1190="MPR ISSUE","ACTIVE",
AI1190="BSS Hardware Issue","ACTIVE",
AI1190="Sites strategiques, MLL, Pylone, etc.","PASSIVE",
AI1190="AKTIVCO DEFAUT GE &amp; POWER Cabinet","PASSIVE",
AI1190="AKTIVCO Coupure ENEO &amp; Baisse de tension","PASSIVE",
AI1190="Coupure ENEO &amp; Baisse de tension","PASSIVE",
AI1190="Defaut GE &amp; POWER Cabinet","PASSIVE",
AI1190="Sharing","PASSIVE",
AI1190="Sites strategiques &amp; DataCenter","PASSIVE",
AI1190="Exclu","Exclu",
AI1190="SAT","ACTIVE",
AI1190="SPARE-ISSUE","SPARE-ISSUE",
AI1190="Fiber CAmtel","ACTIVE",
AI1190="Fiber AOF","ACTIVE",
AI1190="Projet OCM (HUAWEI)","PLANNED WORKS",
AI1190="Projet OCM (NOKIA)","PLANNED WORKS",
AI1190="ACCESS-ISSUE","ACCESS-ISSUE",
AI1190="Projet OCM (ZTE, NOKIA, autres projets)","PLANNED WORKS",
AI1190="No root CAuse","No root cause",
AI1190="ODU HS","ACTIVE",
AI1190="IP &amp; VLAN","ACTIVE",
AI1190="Warehouse HUAWEI","SPARE-ISSUE",
AI1190="SPARE-HS","SPARE-ISSUE",
AI1190="Power Telco","ACTIVE", AI1190="no impacts","no impacts"
),"")</f>
        <v>no impacts</v>
      </c>
      <c r="AK1190" s="23" t="s">
        <v>5537</v>
      </c>
      <c r="AL1190" s="23" t="str">
        <f t="shared" si="32"/>
        <v>SUD_240</v>
      </c>
      <c r="AN1190" s="9" t="s">
        <v>5537</v>
      </c>
      <c r="AO1190" s="23" t="str">
        <f>_xlfn.XLOOKUP(B1190,'INCIDENT-05-03-2026'!E:E,'INCIDENT-05-03-2026'!F:F,"")</f>
        <v/>
      </c>
      <c r="AP1190" s="7" t="s">
        <v>5537</v>
      </c>
      <c r="AQ1190" s="6"/>
      <c r="AR1190" s="7"/>
      <c r="AS1190" s="3" t="str">
        <f>_xlfn.XLOOKUP(B1190,'[3]tt num | region | site id'!$C:$C,'[3]tt num | region | site id'!$Q:$Q,"")</f>
        <v/>
      </c>
      <c r="AT1190" s="24" t="str">
        <f>_xlfn.XLOOKUP(B1190,'[4]Cells Huawei 03052026 12h'!$B:$B,'[4]Cells Huawei 03052026 12h'!$T:$T,"")</f>
        <v/>
      </c>
      <c r="AU1190" s="24" t="str">
        <f>_xlfn.XLOOKUP(B1190,'[5]cells down 02052026 8h50'!$B:$B,'[5]cells down 02052026 8h50'!$R:$R,"")</f>
        <v/>
      </c>
      <c r="AV1190" s="24" t="str">
        <f>_xlfn.XLOOKUP(B1190,'[5]cells down 02052026 13h50'!$B:$B,'[5]cells down 02052026 13h50'!$R:$R,"")</f>
        <v/>
      </c>
      <c r="AW1190" s="24" t="str">
        <f>_xlfn.XLOOKUP(B1190,'[5]cells down 02052026 13h50'!$B:$B,'[5]cells down 02052026 13h50'!$R:$R,"")</f>
        <v/>
      </c>
      <c r="AX1190" s="24" t="str">
        <f>_xlfn.XLOOKUP(B1190,'[6]cell downs 03052026 8h40 '!$B:$B,'[6]cell downs 03052026 8h40 '!$R:$R,"")</f>
        <v/>
      </c>
      <c r="AY1190" s="24" t="str">
        <f>_xlfn.XLOOKUP(B1190,'[7]ALL SITES DOWN'!$D:$D,'[7]ALL SITES DOWN'!$J:$J,"")</f>
        <v/>
      </c>
      <c r="AZ1190" s="24" t="str">
        <f>_xlfn.XLOOKUP(B1190,'[8]ALL SITES DOWN'!$D:$D,'[8]ALL SITES DOWN'!$J:$J,"")</f>
        <v/>
      </c>
      <c r="BA1190" s="9" t="str">
        <f>_xlfn.XLOOKUP(B1190,[9]sheet1!$AC:$AC,[9]sheet1!$AF:$AF,"")</f>
        <v/>
      </c>
      <c r="BB1190" s="14" t="s">
        <v>5537</v>
      </c>
      <c r="BC1190" s="14" t="s">
        <v>5537</v>
      </c>
      <c r="BD1190" s="14" t="str">
        <f>_xlfn.XLOOKUP(B1190,'[10]cell downs 18042026 17h'!$B:$B,'[10]cell downs 18042026 17h'!$B:$B,"")</f>
        <v/>
      </c>
      <c r="BE1190" s="14" t="str">
        <f>_xlfn.XLOOKUP(B1190,'[11]Cells Huawei 19042026 15h'!$B:$B,'[11]Cells Huawei 19042026 15h'!$B:$B,"")</f>
        <v/>
      </c>
      <c r="BF1190" s="9" t="str">
        <f>_xlfn.XLOOKUP(B1190,'[12]cells down 19042026 9H40'!$B:$B,'[12]cells down 19042026 9H40'!$B:$B,"")</f>
        <v/>
      </c>
      <c r="BG1190" s="9" t="s">
        <v>3418</v>
      </c>
      <c r="BH1190" s="9" t="s">
        <v>12</v>
      </c>
    </row>
    <row r="1191" spans="1:60" s="9" customFormat="1" x14ac:dyDescent="0.3">
      <c r="A1191" s="1" t="s">
        <v>1782</v>
      </c>
      <c r="B1191" s="8" t="s">
        <v>1783</v>
      </c>
      <c r="C1191" s="3" t="str">
        <f>_xlfn.XLOOKUP(B1191,'[1]daily break down'!$D:$D,'[1]daily break down'!$E:$E,"")</f>
        <v>CENTRE</v>
      </c>
      <c r="D1191" s="1" t="s">
        <v>11</v>
      </c>
      <c r="E1191" s="1" t="s">
        <v>12</v>
      </c>
      <c r="F1191" s="3" t="s">
        <v>69</v>
      </c>
      <c r="G1191" s="1" t="s">
        <v>502</v>
      </c>
      <c r="H1191" s="42" t="str">
        <f>_xlfn.XLOOKUP(B1191,[2]CALCULATION!$B:$B,[2]CALCULATION!$H:$H,"")</f>
        <v>ZTE</v>
      </c>
      <c r="I1191" s="34">
        <v>0</v>
      </c>
      <c r="J1191" s="34">
        <v>0</v>
      </c>
      <c r="K1191" s="34">
        <v>0</v>
      </c>
      <c r="L1191" s="34">
        <v>0</v>
      </c>
      <c r="M1191" s="34">
        <v>0</v>
      </c>
      <c r="N1191" s="34">
        <v>0</v>
      </c>
      <c r="O1191" s="34">
        <v>0</v>
      </c>
      <c r="P1191" s="34">
        <v>0</v>
      </c>
      <c r="Q1191" s="34">
        <v>0</v>
      </c>
      <c r="R1191" s="34">
        <v>0</v>
      </c>
      <c r="S1191" s="35">
        <v>0</v>
      </c>
      <c r="T1191" s="35">
        <v>1.2431049587225291E-2</v>
      </c>
      <c r="U1191" s="35">
        <v>0</v>
      </c>
      <c r="V1191" s="35">
        <v>0</v>
      </c>
      <c r="W1191" s="35">
        <v>1.2431049587225294E-2</v>
      </c>
      <c r="X1191" s="35">
        <v>0</v>
      </c>
      <c r="Y1191" s="35">
        <v>0</v>
      </c>
      <c r="Z1191" s="35">
        <v>0</v>
      </c>
      <c r="AA1191" s="35">
        <v>0</v>
      </c>
      <c r="AB1191" s="35">
        <v>0</v>
      </c>
      <c r="AC1191" s="35">
        <v>0</v>
      </c>
      <c r="AD1191" s="35">
        <v>0</v>
      </c>
      <c r="AE1191" s="58" t="s">
        <v>5560</v>
      </c>
      <c r="AF1191" s="58"/>
      <c r="AG1191" s="57" t="str" cm="1">
        <f t="array" ref="AG1191">IFERROR(_xlfn.IFS(
AI1191="MPR ISSUE","PDH",
AI1191="BSS Hardware Issue","BSS",
AI1191="Sites strategiques, MLL, Pylone, etc.","ENVTECH",
AI1191="AKTIVCO DEFAUT GE &amp; POWER Cabinet","AKTIVCO",
AI1191="AKTIVCO Coupure ENEO &amp; Baisse de tension","AKTIVCO GRID ONLY",
AI1191="Coupure ENEO &amp; Baisse de tension","IHS GRID ONLY",
AI1191="Defaut GE &amp; POWER Cabinet","IHS",
AI1191="Sharing","Partners",
AI1191="Sites strategiques &amp; DataCenter","SST &amp; DC",
AI1191="Exclu","Exclu",
AI1191="SAT","SAT",
AI1191="SPARE-ISSUE","SPARE-ISSUE",
AI1191="Fiber CAmtel","TRANS_FO_CAMTEL",
AI1191="Fiber AOF","Fiber AOF",
AI1191="Projet OCM (HUAWEI)","TRAVAUX-HUAWEI",
AI1191="Projet OCM (NOKIA)","TRAVAUX-NOKIA",
AI1191="ACCESS-ISSUE","ACCESS-ISSUE",
AI1191="Projet OCM (ZTE, NOKIA, autres projets)","TRAVAUX OCM",
AI1191="No root CAuse","No root cause",
AI1191="ODU HS","PDH",
AI1191="IP &amp; VLAN","PDH",
AI1191="Warehouse HUAWEI","SPARE-ISSUE",
AI1191="SPARE-HS","SPARE-ISSUE",
AI1191="Power Telco","BSS",AI1191="no impacts","no impacts"
),"")</f>
        <v>no impacts</v>
      </c>
      <c r="AH1191" s="57" t="str" cm="1">
        <f t="array" ref="AH1191">IFERROR(_xlfn.IFS(
AI1191="MPR ISSUE","TX ISSUE",
AI1191="BSS Hardware Issue","RAN ISSUE",
AI1191="Sites strategiques, MLL, Pylone, etc.","ENVTECH",
AI1191="AKTIVCO DEFAUT GE &amp; POWER Cabinet","POWER ISSUE",
AI1191="AKTIVCO Coupure ENEO &amp; Baisse de tension","POWER ISSUE",
AI1191="Coupure ENEO &amp; Baisse de tension","POWER ISSUE",
AI1191="Defaut GE &amp; POWER Cabinet","POWER ISSUE",
AI1191="Sharing","POWER ISSUE",
AI1191="Sites strategiques &amp; DataCenter","POWER ISSUE",
AI1191="Exclu","Exclu",
AI1191="SAT","TX ISSUE",
AI1191="SPARE-ISSUE","SPARE-ISSUE",
AI1191="Fiber CAmtel","TX ISSUE",
AI1191="Fiber AOF","TX ISSUE",
AI1191="Projet OCM (HUAWEI)","TRAVAUX-HUAWEI",
AI1191="Projet OCM (NOKIA)","TRAVAUX -NOKIA",
AI1191="ACCESS-ISSUE","ACCESS-ISSUE",
AI1191="Projet OCM (ZTE, NOKIA, autres projets)","TRAVAUX OCM",
AI1191="No root CAuse","No root cause",
AI1191="ODU HS","TX ISSUE",
AI1191="IP &amp; VLAN","TX ISSUE",
AI1191="Warehouse HUAWEI","SPARE-ISSUE",
AI1191="SPARE-HS","SPARE-ISSUE",
AI1191="Power Telco","RAN ISSUE",AI1191="no impacts","no impacts"
),"")</f>
        <v>no impacts</v>
      </c>
      <c r="AI1191" s="85" t="s">
        <v>5998</v>
      </c>
      <c r="AJ1191" s="57" t="str" cm="1">
        <f t="array" ref="AJ1191">IFERROR(_xlfn.IFS(
AI1191="MPR ISSUE","ACTIVE",
AI1191="BSS Hardware Issue","ACTIVE",
AI1191="Sites strategiques, MLL, Pylone, etc.","PASSIVE",
AI1191="AKTIVCO DEFAUT GE &amp; POWER Cabinet","PASSIVE",
AI1191="AKTIVCO Coupure ENEO &amp; Baisse de tension","PASSIVE",
AI1191="Coupure ENEO &amp; Baisse de tension","PASSIVE",
AI1191="Defaut GE &amp; POWER Cabinet","PASSIVE",
AI1191="Sharing","PASSIVE",
AI1191="Sites strategiques &amp; DataCenter","PASSIVE",
AI1191="Exclu","Exclu",
AI1191="SAT","ACTIVE",
AI1191="SPARE-ISSUE","SPARE-ISSUE",
AI1191="Fiber CAmtel","ACTIVE",
AI1191="Fiber AOF","ACTIVE",
AI1191="Projet OCM (HUAWEI)","PLANNED WORKS",
AI1191="Projet OCM (NOKIA)","PLANNED WORKS",
AI1191="ACCESS-ISSUE","ACCESS-ISSUE",
AI1191="Projet OCM (ZTE, NOKIA, autres projets)","PLANNED WORKS",
AI1191="No root CAuse","No root cause",
AI1191="ODU HS","ACTIVE",
AI1191="IP &amp; VLAN","ACTIVE",
AI1191="Warehouse HUAWEI","SPARE-ISSUE",
AI1191="SPARE-HS","SPARE-ISSUE",
AI1191="Power Telco","ACTIVE", AI1191="no impacts","no impacts"
),"")</f>
        <v>no impacts</v>
      </c>
      <c r="AK1191" s="23" t="s">
        <v>5537</v>
      </c>
      <c r="AL1191" s="23" t="str">
        <f t="shared" si="32"/>
        <v>SUD_043</v>
      </c>
      <c r="AN1191" s="9" t="s">
        <v>5537</v>
      </c>
      <c r="AO1191" s="23" t="str">
        <f>_xlfn.XLOOKUP(B1191,'INCIDENT-05-03-2026'!E:E,'INCIDENT-05-03-2026'!F:F,"")</f>
        <v/>
      </c>
      <c r="AP1191" s="7" t="s">
        <v>5537</v>
      </c>
      <c r="AQ1191" s="6"/>
      <c r="AR1191" s="7"/>
      <c r="AS1191" s="3" t="str">
        <f>_xlfn.XLOOKUP(B1191,'[3]tt num | region | site id'!$C:$C,'[3]tt num | region | site id'!$Q:$Q,"")</f>
        <v/>
      </c>
      <c r="AT1191" s="24" t="str">
        <f>_xlfn.XLOOKUP(B1191,'[4]Cells Huawei 03052026 12h'!$B:$B,'[4]Cells Huawei 03052026 12h'!$T:$T,"")</f>
        <v/>
      </c>
      <c r="AU1191" s="24" t="str">
        <f>_xlfn.XLOOKUP(B1191,'[5]cells down 02052026 8h50'!$B:$B,'[5]cells down 02052026 8h50'!$R:$R,"")</f>
        <v/>
      </c>
      <c r="AV1191" s="24" t="str">
        <f>_xlfn.XLOOKUP(B1191,'[5]cells down 02052026 13h50'!$B:$B,'[5]cells down 02052026 13h50'!$R:$R,"")</f>
        <v/>
      </c>
      <c r="AW1191" s="24" t="str">
        <f>_xlfn.XLOOKUP(B1191,'[5]cells down 02052026 13h50'!$B:$B,'[5]cells down 02052026 13h50'!$R:$R,"")</f>
        <v/>
      </c>
      <c r="AX1191" s="24" t="str">
        <f>_xlfn.XLOOKUP(B1191,'[6]cell downs 03052026 8h40 '!$B:$B,'[6]cell downs 03052026 8h40 '!$R:$R,"")</f>
        <v/>
      </c>
      <c r="AY1191" s="24" t="str">
        <f>_xlfn.XLOOKUP(B1191,'[7]ALL SITES DOWN'!$D:$D,'[7]ALL SITES DOWN'!$J:$J,"")</f>
        <v/>
      </c>
      <c r="AZ1191" s="24" t="str">
        <f>_xlfn.XLOOKUP(B1191,'[8]ALL SITES DOWN'!$D:$D,'[8]ALL SITES DOWN'!$J:$J,"")</f>
        <v/>
      </c>
      <c r="BA1191" s="9" t="str">
        <f>_xlfn.XLOOKUP(B1191,[9]sheet1!$AC:$AC,[9]sheet1!$AF:$AF,"")</f>
        <v/>
      </c>
      <c r="BB1191" s="14" t="s">
        <v>5537</v>
      </c>
      <c r="BC1191" s="14" t="s">
        <v>5537</v>
      </c>
      <c r="BD1191" s="14" t="str">
        <f>_xlfn.XLOOKUP(B1191,'[10]cell downs 18042026 17h'!$B:$B,'[10]cell downs 18042026 17h'!$B:$B,"")</f>
        <v/>
      </c>
      <c r="BE1191" s="14" t="str">
        <f>_xlfn.XLOOKUP(B1191,'[11]Cells Huawei 19042026 15h'!$B:$B,'[11]Cells Huawei 19042026 15h'!$B:$B,"")</f>
        <v/>
      </c>
      <c r="BF1191" s="9" t="str">
        <f>_xlfn.XLOOKUP(B1191,'[12]cells down 19042026 9H40'!$B:$B,'[12]cells down 19042026 9H40'!$B:$B,"")</f>
        <v/>
      </c>
      <c r="BG1191" s="9" t="s">
        <v>1783</v>
      </c>
      <c r="BH1191" s="9" t="s">
        <v>12</v>
      </c>
    </row>
    <row r="1192" spans="1:60" s="9" customFormat="1" x14ac:dyDescent="0.3">
      <c r="A1192" s="1" t="s">
        <v>4221</v>
      </c>
      <c r="B1192" s="8" t="s">
        <v>4222</v>
      </c>
      <c r="C1192" s="3" t="str">
        <f>_xlfn.XLOOKUP(B1192,'[1]daily break down'!$D:$D,'[1]daily break down'!$E:$E,"")</f>
        <v>LITTORAL</v>
      </c>
      <c r="D1192" s="1" t="s">
        <v>11</v>
      </c>
      <c r="E1192" s="1" t="s">
        <v>318</v>
      </c>
      <c r="F1192" s="3" t="s">
        <v>69</v>
      </c>
      <c r="G1192" s="1" t="s">
        <v>502</v>
      </c>
      <c r="H1192" s="42" t="str">
        <f>_xlfn.XLOOKUP(B1192,[2]CALCULATION!$B:$B,[2]CALCULATION!$H:$H,"")</f>
        <v>ZTE</v>
      </c>
      <c r="I1192" s="34">
        <v>0</v>
      </c>
      <c r="J1192" s="34">
        <v>3.2031800658042973E-2</v>
      </c>
      <c r="K1192" s="34">
        <v>1.3911361087569274E-3</v>
      </c>
      <c r="L1192" s="34">
        <v>0</v>
      </c>
      <c r="M1192" s="34">
        <v>0</v>
      </c>
      <c r="N1192" s="34">
        <v>0</v>
      </c>
      <c r="O1192" s="34">
        <v>0</v>
      </c>
      <c r="P1192" s="34">
        <v>0</v>
      </c>
      <c r="Q1192" s="34">
        <v>0</v>
      </c>
      <c r="R1192" s="34">
        <v>0</v>
      </c>
      <c r="S1192" s="35">
        <v>16.943253061212843</v>
      </c>
      <c r="T1192" s="35">
        <v>1.2038677864242234E-2</v>
      </c>
      <c r="U1192" s="35">
        <v>0</v>
      </c>
      <c r="V1192" s="35">
        <v>0</v>
      </c>
      <c r="W1192" s="35">
        <v>1.2038677864242234E-2</v>
      </c>
      <c r="X1192" s="35">
        <v>0</v>
      </c>
      <c r="Y1192" s="35">
        <v>0</v>
      </c>
      <c r="Z1192" s="35">
        <v>0</v>
      </c>
      <c r="AA1192" s="35">
        <v>0</v>
      </c>
      <c r="AB1192" s="35">
        <v>0</v>
      </c>
      <c r="AC1192" s="35">
        <v>0</v>
      </c>
      <c r="AD1192" s="35">
        <v>0</v>
      </c>
      <c r="AE1192" s="58" t="s">
        <v>5560</v>
      </c>
      <c r="AF1192" s="58"/>
      <c r="AG1192" s="57" t="str" cm="1">
        <f t="array" ref="AG1192">IFERROR(_xlfn.IFS(
AI1192="MPR ISSUE","PDH",
AI1192="BSS Hardware Issue","BSS",
AI1192="Sites strategiques, MLL, Pylone, etc.","ENVTECH",
AI1192="AKTIVCO DEFAUT GE &amp; POWER Cabinet","AKTIVCO",
AI1192="AKTIVCO Coupure ENEO &amp; Baisse de tension","AKTIVCO GRID ONLY",
AI1192="Coupure ENEO &amp; Baisse de tension","IHS GRID ONLY",
AI1192="Defaut GE &amp; POWER Cabinet","IHS",
AI1192="Sharing","Partners",
AI1192="Sites strategiques &amp; DataCenter","SST &amp; DC",
AI1192="Exclu","Exclu",
AI1192="SAT","SAT",
AI1192="SPARE-ISSUE","SPARE-ISSUE",
AI1192="Fiber CAmtel","TRANS_FO_CAMTEL",
AI1192="Fiber AOF","Fiber AOF",
AI1192="Projet OCM (HUAWEI)","TRAVAUX-HUAWEI",
AI1192="Projet OCM (NOKIA)","TRAVAUX-NOKIA",
AI1192="ACCESS-ISSUE","ACCESS-ISSUE",
AI1192="Projet OCM (ZTE, NOKIA, autres projets)","TRAVAUX OCM",
AI1192="No root CAuse","No root cause",
AI1192="ODU HS","PDH",
AI1192="IP &amp; VLAN","PDH",
AI1192="Warehouse HUAWEI","SPARE-ISSUE",
AI1192="SPARE-HS","SPARE-ISSUE",
AI1192="Power Telco","BSS",AI1192="no impacts","no impacts"
),"")</f>
        <v>no impacts</v>
      </c>
      <c r="AH1192" s="57" t="str" cm="1">
        <f t="array" ref="AH1192">IFERROR(_xlfn.IFS(
AI1192="MPR ISSUE","TX ISSUE",
AI1192="BSS Hardware Issue","RAN ISSUE",
AI1192="Sites strategiques, MLL, Pylone, etc.","ENVTECH",
AI1192="AKTIVCO DEFAUT GE &amp; POWER Cabinet","POWER ISSUE",
AI1192="AKTIVCO Coupure ENEO &amp; Baisse de tension","POWER ISSUE",
AI1192="Coupure ENEO &amp; Baisse de tension","POWER ISSUE",
AI1192="Defaut GE &amp; POWER Cabinet","POWER ISSUE",
AI1192="Sharing","POWER ISSUE",
AI1192="Sites strategiques &amp; DataCenter","POWER ISSUE",
AI1192="Exclu","Exclu",
AI1192="SAT","TX ISSUE",
AI1192="SPARE-ISSUE","SPARE-ISSUE",
AI1192="Fiber CAmtel","TX ISSUE",
AI1192="Fiber AOF","TX ISSUE",
AI1192="Projet OCM (HUAWEI)","TRAVAUX-HUAWEI",
AI1192="Projet OCM (NOKIA)","TRAVAUX -NOKIA",
AI1192="ACCESS-ISSUE","ACCESS-ISSUE",
AI1192="Projet OCM (ZTE, NOKIA, autres projets)","TRAVAUX OCM",
AI1192="No root CAuse","No root cause",
AI1192="ODU HS","TX ISSUE",
AI1192="IP &amp; VLAN","TX ISSUE",
AI1192="Warehouse HUAWEI","SPARE-ISSUE",
AI1192="SPARE-HS","SPARE-ISSUE",
AI1192="Power Telco","RAN ISSUE",AI1192="no impacts","no impacts"
),"")</f>
        <v>no impacts</v>
      </c>
      <c r="AI1192" s="85" t="s">
        <v>5998</v>
      </c>
      <c r="AJ1192" s="57" t="str" cm="1">
        <f t="array" ref="AJ1192">IFERROR(_xlfn.IFS(
AI1192="MPR ISSUE","ACTIVE",
AI1192="BSS Hardware Issue","ACTIVE",
AI1192="Sites strategiques, MLL, Pylone, etc.","PASSIVE",
AI1192="AKTIVCO DEFAUT GE &amp; POWER Cabinet","PASSIVE",
AI1192="AKTIVCO Coupure ENEO &amp; Baisse de tension","PASSIVE",
AI1192="Coupure ENEO &amp; Baisse de tension","PASSIVE",
AI1192="Defaut GE &amp; POWER Cabinet","PASSIVE",
AI1192="Sharing","PASSIVE",
AI1192="Sites strategiques &amp; DataCenter","PASSIVE",
AI1192="Exclu","Exclu",
AI1192="SAT","ACTIVE",
AI1192="SPARE-ISSUE","SPARE-ISSUE",
AI1192="Fiber CAmtel","ACTIVE",
AI1192="Fiber AOF","ACTIVE",
AI1192="Projet OCM (HUAWEI)","PLANNED WORKS",
AI1192="Projet OCM (NOKIA)","PLANNED WORKS",
AI1192="ACCESS-ISSUE","ACCESS-ISSUE",
AI1192="Projet OCM (ZTE, NOKIA, autres projets)","PLANNED WORKS",
AI1192="No root CAuse","No root cause",
AI1192="ODU HS","ACTIVE",
AI1192="IP &amp; VLAN","ACTIVE",
AI1192="Warehouse HUAWEI","SPARE-ISSUE",
AI1192="SPARE-HS","SPARE-ISSUE",
AI1192="Power Telco","ACTIVE", AI1192="no impacts","no impacts"
),"")</f>
        <v>no impacts</v>
      </c>
      <c r="AK1192" s="23" t="s">
        <v>5537</v>
      </c>
      <c r="AL1192" s="23" t="str">
        <f t="shared" si="32"/>
        <v>SUD_076</v>
      </c>
      <c r="AN1192" s="9" t="s">
        <v>5537</v>
      </c>
      <c r="AO1192" s="23" t="str">
        <f>_xlfn.XLOOKUP(B1192,'INCIDENT-05-03-2026'!E:E,'INCIDENT-05-03-2026'!F:F,"")</f>
        <v/>
      </c>
      <c r="AP1192" s="7" t="s">
        <v>5537</v>
      </c>
      <c r="AQ1192" s="6"/>
      <c r="AR1192" s="7"/>
      <c r="AS1192" s="3" t="str">
        <f>_xlfn.XLOOKUP(B1192,'[3]tt num | region | site id'!$C:$C,'[3]tt num | region | site id'!$Q:$Q,"")</f>
        <v/>
      </c>
      <c r="AT1192" s="24" t="str">
        <f>_xlfn.XLOOKUP(B1192,'[4]Cells Huawei 03052026 12h'!$B:$B,'[4]Cells Huawei 03052026 12h'!$T:$T,"")</f>
        <v/>
      </c>
      <c r="AU1192" s="24" t="str">
        <f>_xlfn.XLOOKUP(B1192,'[5]cells down 02052026 8h50'!$B:$B,'[5]cells down 02052026 8h50'!$R:$R,"")</f>
        <v/>
      </c>
      <c r="AV1192" s="24" t="str">
        <f>_xlfn.XLOOKUP(B1192,'[5]cells down 02052026 13h50'!$B:$B,'[5]cells down 02052026 13h50'!$R:$R,"")</f>
        <v/>
      </c>
      <c r="AW1192" s="24" t="str">
        <f>_xlfn.XLOOKUP(B1192,'[5]cells down 02052026 13h50'!$B:$B,'[5]cells down 02052026 13h50'!$R:$R,"")</f>
        <v/>
      </c>
      <c r="AX1192" s="24" t="str">
        <f>_xlfn.XLOOKUP(B1192,'[6]cell downs 03052026 8h40 '!$B:$B,'[6]cell downs 03052026 8h40 '!$R:$R,"")</f>
        <v/>
      </c>
      <c r="AY1192" s="24" t="str">
        <f>_xlfn.XLOOKUP(B1192,'[7]ALL SITES DOWN'!$D:$D,'[7]ALL SITES DOWN'!$J:$J,"")</f>
        <v/>
      </c>
      <c r="AZ1192" s="24" t="str">
        <f>_xlfn.XLOOKUP(B1192,'[8]ALL SITES DOWN'!$D:$D,'[8]ALL SITES DOWN'!$J:$J,"")</f>
        <v/>
      </c>
      <c r="BA1192" s="9" t="str">
        <f>_xlfn.XLOOKUP(B1192,[9]sheet1!$AC:$AC,[9]sheet1!$AF:$AF,"")</f>
        <v/>
      </c>
      <c r="BB1192" s="14" t="s">
        <v>5537</v>
      </c>
      <c r="BC1192" s="14" t="s">
        <v>5537</v>
      </c>
      <c r="BD1192" s="14" t="str">
        <f>_xlfn.XLOOKUP(B1192,'[10]cell downs 18042026 17h'!$B:$B,'[10]cell downs 18042026 17h'!$B:$B,"")</f>
        <v/>
      </c>
      <c r="BE1192" s="14" t="str">
        <f>_xlfn.XLOOKUP(B1192,'[11]Cells Huawei 19042026 15h'!$B:$B,'[11]Cells Huawei 19042026 15h'!$B:$B,"")</f>
        <v/>
      </c>
      <c r="BF1192" s="9" t="str">
        <f>_xlfn.XLOOKUP(B1192,'[12]cells down 19042026 9H40'!$B:$B,'[12]cells down 19042026 9H40'!$B:$B,"")</f>
        <v/>
      </c>
      <c r="BG1192" s="9" t="s">
        <v>4222</v>
      </c>
      <c r="BH1192" s="9" t="s">
        <v>5459</v>
      </c>
    </row>
    <row r="1193" spans="1:60" s="9" customFormat="1" x14ac:dyDescent="0.3">
      <c r="A1193" s="1" t="s">
        <v>4324</v>
      </c>
      <c r="B1193" s="8" t="s">
        <v>4325</v>
      </c>
      <c r="C1193" s="3" t="str">
        <f>_xlfn.XLOOKUP(B1193,'[1]daily break down'!$D:$D,'[1]daily break down'!$E:$E,"")</f>
        <v>CENTRE</v>
      </c>
      <c r="D1193" s="1" t="s">
        <v>11</v>
      </c>
      <c r="E1193" s="1" t="s">
        <v>12</v>
      </c>
      <c r="F1193" s="3" t="s">
        <v>69</v>
      </c>
      <c r="G1193" s="1" t="s">
        <v>1216</v>
      </c>
      <c r="H1193" s="42" t="str">
        <f>_xlfn.XLOOKUP(B1193,[2]CALCULATION!$B:$B,[2]CALCULATION!$H:$H,"")</f>
        <v>ZTE</v>
      </c>
      <c r="I1193" s="34">
        <v>0</v>
      </c>
      <c r="J1193" s="34">
        <v>0.13228277588012607</v>
      </c>
      <c r="K1193" s="34">
        <v>0</v>
      </c>
      <c r="L1193" s="34">
        <v>0</v>
      </c>
      <c r="M1193" s="34">
        <v>0</v>
      </c>
      <c r="N1193" s="34">
        <v>0</v>
      </c>
      <c r="O1193" s="34">
        <v>0</v>
      </c>
      <c r="P1193" s="34">
        <v>0</v>
      </c>
      <c r="Q1193" s="34">
        <v>0</v>
      </c>
      <c r="R1193" s="34">
        <v>0</v>
      </c>
      <c r="S1193" s="35">
        <v>0</v>
      </c>
      <c r="T1193" s="35">
        <v>0</v>
      </c>
      <c r="U1193" s="35">
        <v>0</v>
      </c>
      <c r="V1193" s="35">
        <v>0</v>
      </c>
      <c r="W1193" s="35">
        <v>1.2020842785924555E-2</v>
      </c>
      <c r="X1193" s="35">
        <v>0</v>
      </c>
      <c r="Y1193" s="35">
        <v>0</v>
      </c>
      <c r="Z1193" s="35">
        <v>0</v>
      </c>
      <c r="AA1193" s="35">
        <v>0</v>
      </c>
      <c r="AB1193" s="35">
        <v>0</v>
      </c>
      <c r="AC1193" s="35">
        <v>0</v>
      </c>
      <c r="AD1193" s="35">
        <v>0</v>
      </c>
      <c r="AE1193" s="58" t="s">
        <v>5560</v>
      </c>
      <c r="AF1193" s="58"/>
      <c r="AG1193" s="57" t="str" cm="1">
        <f t="array" ref="AG1193">IFERROR(_xlfn.IFS(
AI1193="MPR ISSUE","PDH",
AI1193="BSS Hardware Issue","BSS",
AI1193="Sites strategiques, MLL, Pylone, etc.","ENVTECH",
AI1193="AKTIVCO DEFAUT GE &amp; POWER Cabinet","AKTIVCO",
AI1193="AKTIVCO Coupure ENEO &amp; Baisse de tension","AKTIVCO GRID ONLY",
AI1193="Coupure ENEO &amp; Baisse de tension","IHS GRID ONLY",
AI1193="Defaut GE &amp; POWER Cabinet","IHS",
AI1193="Sharing","Partners",
AI1193="Sites strategiques &amp; DataCenter","SST &amp; DC",
AI1193="Exclu","Exclu",
AI1193="SAT","SAT",
AI1193="SPARE-ISSUE","SPARE-ISSUE",
AI1193="Fiber CAmtel","TRANS_FO_CAMTEL",
AI1193="Fiber AOF","Fiber AOF",
AI1193="Projet OCM (HUAWEI)","TRAVAUX-HUAWEI",
AI1193="Projet OCM (NOKIA)","TRAVAUX-NOKIA",
AI1193="ACCESS-ISSUE","ACCESS-ISSUE",
AI1193="Projet OCM (ZTE, NOKIA, autres projets)","TRAVAUX OCM",
AI1193="No root CAuse","No root cause",
AI1193="ODU HS","PDH",
AI1193="IP &amp; VLAN","PDH",
AI1193="Warehouse HUAWEI","SPARE-ISSUE",
AI1193="SPARE-HS","SPARE-ISSUE",
AI1193="Power Telco","BSS",AI1193="no impacts","no impacts"
),"")</f>
        <v>no impacts</v>
      </c>
      <c r="AH1193" s="57" t="str" cm="1">
        <f t="array" ref="AH1193">IFERROR(_xlfn.IFS(
AI1193="MPR ISSUE","TX ISSUE",
AI1193="BSS Hardware Issue","RAN ISSUE",
AI1193="Sites strategiques, MLL, Pylone, etc.","ENVTECH",
AI1193="AKTIVCO DEFAUT GE &amp; POWER Cabinet","POWER ISSUE",
AI1193="AKTIVCO Coupure ENEO &amp; Baisse de tension","POWER ISSUE",
AI1193="Coupure ENEO &amp; Baisse de tension","POWER ISSUE",
AI1193="Defaut GE &amp; POWER Cabinet","POWER ISSUE",
AI1193="Sharing","POWER ISSUE",
AI1193="Sites strategiques &amp; DataCenter","POWER ISSUE",
AI1193="Exclu","Exclu",
AI1193="SAT","TX ISSUE",
AI1193="SPARE-ISSUE","SPARE-ISSUE",
AI1193="Fiber CAmtel","TX ISSUE",
AI1193="Fiber AOF","TX ISSUE",
AI1193="Projet OCM (HUAWEI)","TRAVAUX-HUAWEI",
AI1193="Projet OCM (NOKIA)","TRAVAUX -NOKIA",
AI1193="ACCESS-ISSUE","ACCESS-ISSUE",
AI1193="Projet OCM (ZTE, NOKIA, autres projets)","TRAVAUX OCM",
AI1193="No root CAuse","No root cause",
AI1193="ODU HS","TX ISSUE",
AI1193="IP &amp; VLAN","TX ISSUE",
AI1193="Warehouse HUAWEI","SPARE-ISSUE",
AI1193="SPARE-HS","SPARE-ISSUE",
AI1193="Power Telco","RAN ISSUE",AI1193="no impacts","no impacts"
),"")</f>
        <v>no impacts</v>
      </c>
      <c r="AI1193" s="85" t="s">
        <v>5998</v>
      </c>
      <c r="AJ1193" s="57" t="str" cm="1">
        <f t="array" ref="AJ1193">IFERROR(_xlfn.IFS(
AI1193="MPR ISSUE","ACTIVE",
AI1193="BSS Hardware Issue","ACTIVE",
AI1193="Sites strategiques, MLL, Pylone, etc.","PASSIVE",
AI1193="AKTIVCO DEFAUT GE &amp; POWER Cabinet","PASSIVE",
AI1193="AKTIVCO Coupure ENEO &amp; Baisse de tension","PASSIVE",
AI1193="Coupure ENEO &amp; Baisse de tension","PASSIVE",
AI1193="Defaut GE &amp; POWER Cabinet","PASSIVE",
AI1193="Sharing","PASSIVE",
AI1193="Sites strategiques &amp; DataCenter","PASSIVE",
AI1193="Exclu","Exclu",
AI1193="SAT","ACTIVE",
AI1193="SPARE-ISSUE","SPARE-ISSUE",
AI1193="Fiber CAmtel","ACTIVE",
AI1193="Fiber AOF","ACTIVE",
AI1193="Projet OCM (HUAWEI)","PLANNED WORKS",
AI1193="Projet OCM (NOKIA)","PLANNED WORKS",
AI1193="ACCESS-ISSUE","ACCESS-ISSUE",
AI1193="Projet OCM (ZTE, NOKIA, autres projets)","PLANNED WORKS",
AI1193="No root CAuse","No root cause",
AI1193="ODU HS","ACTIVE",
AI1193="IP &amp; VLAN","ACTIVE",
AI1193="Warehouse HUAWEI","SPARE-ISSUE",
AI1193="SPARE-HS","SPARE-ISSUE",
AI1193="Power Telco","ACTIVE", AI1193="no impacts","no impacts"
),"")</f>
        <v>no impacts</v>
      </c>
      <c r="AK1193" s="23" t="s">
        <v>5537</v>
      </c>
      <c r="AL1193" s="23" t="str">
        <f t="shared" si="32"/>
        <v>SUD_258</v>
      </c>
      <c r="AN1193" s="9" t="s">
        <v>5537</v>
      </c>
      <c r="AO1193" s="23" t="str">
        <f>_xlfn.XLOOKUP(B1193,'INCIDENT-05-03-2026'!E:E,'INCIDENT-05-03-2026'!F:F,"")</f>
        <v/>
      </c>
      <c r="AP1193" s="7" t="s">
        <v>5537</v>
      </c>
      <c r="AQ1193" s="6"/>
      <c r="AR1193" s="7"/>
      <c r="AS1193" s="3" t="str">
        <f>_xlfn.XLOOKUP(B1193,'[3]tt num | region | site id'!$C:$C,'[3]tt num | region | site id'!$Q:$Q,"")</f>
        <v/>
      </c>
      <c r="AT1193" s="24" t="str">
        <f>_xlfn.XLOOKUP(B1193,'[4]Cells Huawei 03052026 12h'!$B:$B,'[4]Cells Huawei 03052026 12h'!$T:$T,"")</f>
        <v/>
      </c>
      <c r="AU1193" s="24" t="str">
        <f>_xlfn.XLOOKUP(B1193,'[5]cells down 02052026 8h50'!$B:$B,'[5]cells down 02052026 8h50'!$R:$R,"")</f>
        <v/>
      </c>
      <c r="AV1193" s="24" t="str">
        <f>_xlfn.XLOOKUP(B1193,'[5]cells down 02052026 13h50'!$B:$B,'[5]cells down 02052026 13h50'!$R:$R,"")</f>
        <v/>
      </c>
      <c r="AW1193" s="24" t="str">
        <f>_xlfn.XLOOKUP(B1193,'[5]cells down 02052026 13h50'!$B:$B,'[5]cells down 02052026 13h50'!$R:$R,"")</f>
        <v/>
      </c>
      <c r="AX1193" s="24" t="str">
        <f>_xlfn.XLOOKUP(B1193,'[6]cell downs 03052026 8h40 '!$B:$B,'[6]cell downs 03052026 8h40 '!$R:$R,"")</f>
        <v/>
      </c>
      <c r="AY1193" s="24" t="str">
        <f>_xlfn.XLOOKUP(B1193,'[7]ALL SITES DOWN'!$D:$D,'[7]ALL SITES DOWN'!$J:$J,"")</f>
        <v/>
      </c>
      <c r="AZ1193" s="24" t="str">
        <f>_xlfn.XLOOKUP(B1193,'[8]ALL SITES DOWN'!$D:$D,'[8]ALL SITES DOWN'!$J:$J,"")</f>
        <v/>
      </c>
      <c r="BA1193" s="9" t="str">
        <f>_xlfn.XLOOKUP(B1193,[9]sheet1!$AC:$AC,[9]sheet1!$AF:$AF,"")</f>
        <v/>
      </c>
      <c r="BB1193" s="14" t="s">
        <v>5537</v>
      </c>
      <c r="BC1193" s="14" t="s">
        <v>5537</v>
      </c>
      <c r="BD1193" s="14" t="str">
        <f>_xlfn.XLOOKUP(B1193,'[10]cell downs 18042026 17h'!$B:$B,'[10]cell downs 18042026 17h'!$B:$B,"")</f>
        <v/>
      </c>
      <c r="BE1193" s="14" t="str">
        <f>_xlfn.XLOOKUP(B1193,'[11]Cells Huawei 19042026 15h'!$B:$B,'[11]Cells Huawei 19042026 15h'!$B:$B,"")</f>
        <v/>
      </c>
      <c r="BF1193" s="9" t="str">
        <f>_xlfn.XLOOKUP(B1193,'[12]cells down 19042026 9H40'!$B:$B,'[12]cells down 19042026 9H40'!$B:$B,"")</f>
        <v/>
      </c>
      <c r="BG1193" s="9" t="s">
        <v>4325</v>
      </c>
      <c r="BH1193" s="9" t="s">
        <v>302</v>
      </c>
    </row>
    <row r="1194" spans="1:60" s="9" customFormat="1" x14ac:dyDescent="0.3">
      <c r="A1194" s="1" t="s">
        <v>4685</v>
      </c>
      <c r="B1194" s="8" t="s">
        <v>4686</v>
      </c>
      <c r="C1194" s="3" t="str">
        <f>_xlfn.XLOOKUP(B1194,'[1]daily break down'!$D:$D,'[1]daily break down'!$E:$E,"")</f>
        <v>LITTORAL</v>
      </c>
      <c r="D1194" s="1"/>
      <c r="E1194" s="1"/>
      <c r="F1194" s="3" t="s">
        <v>69</v>
      </c>
      <c r="G1194" s="1" t="s">
        <v>502</v>
      </c>
      <c r="H1194" s="42" t="str">
        <f>_xlfn.XLOOKUP(B1194,[2]CALCULATION!$B:$B,[2]CALCULATION!$H:$H,"")</f>
        <v>ZTE</v>
      </c>
      <c r="I1194" s="34">
        <v>0</v>
      </c>
      <c r="J1194" s="34">
        <v>0</v>
      </c>
      <c r="K1194" s="34">
        <v>0</v>
      </c>
      <c r="L1194" s="34">
        <v>0</v>
      </c>
      <c r="M1194" s="34">
        <v>0</v>
      </c>
      <c r="N1194" s="34">
        <v>0</v>
      </c>
      <c r="O1194" s="34">
        <v>0</v>
      </c>
      <c r="P1194" s="34">
        <v>0</v>
      </c>
      <c r="Q1194" s="34">
        <v>0</v>
      </c>
      <c r="R1194" s="34">
        <v>0</v>
      </c>
      <c r="S1194" s="35">
        <v>0</v>
      </c>
      <c r="T1194" s="35">
        <v>1.1878162159385646E-2</v>
      </c>
      <c r="U1194" s="35">
        <v>0</v>
      </c>
      <c r="V1194" s="35">
        <v>0</v>
      </c>
      <c r="W1194" s="35">
        <v>1.187816215938565E-2</v>
      </c>
      <c r="X1194" s="35">
        <v>0</v>
      </c>
      <c r="Y1194" s="35">
        <v>0</v>
      </c>
      <c r="Z1194" s="35">
        <v>0</v>
      </c>
      <c r="AA1194" s="35">
        <v>0</v>
      </c>
      <c r="AB1194" s="35">
        <v>0</v>
      </c>
      <c r="AC1194" s="35">
        <v>0</v>
      </c>
      <c r="AD1194" s="35">
        <v>0</v>
      </c>
      <c r="AE1194" s="58" t="s">
        <v>5560</v>
      </c>
      <c r="AF1194" s="58"/>
      <c r="AG1194" s="57" t="str" cm="1">
        <f t="array" ref="AG1194">IFERROR(_xlfn.IFS(
AI1194="MPR ISSUE","PDH",
AI1194="BSS Hardware Issue","BSS",
AI1194="Sites strategiques, MLL, Pylone, etc.","ENVTECH",
AI1194="AKTIVCO DEFAUT GE &amp; POWER Cabinet","AKTIVCO",
AI1194="AKTIVCO Coupure ENEO &amp; Baisse de tension","AKTIVCO GRID ONLY",
AI1194="Coupure ENEO &amp; Baisse de tension","IHS GRID ONLY",
AI1194="Defaut GE &amp; POWER Cabinet","IHS",
AI1194="Sharing","Partners",
AI1194="Sites strategiques &amp; DataCenter","SST &amp; DC",
AI1194="Exclu","Exclu",
AI1194="SAT","SAT",
AI1194="SPARE-ISSUE","SPARE-ISSUE",
AI1194="Fiber CAmtel","TRANS_FO_CAMTEL",
AI1194="Fiber AOF","Fiber AOF",
AI1194="Projet OCM (HUAWEI)","TRAVAUX-HUAWEI",
AI1194="Projet OCM (NOKIA)","TRAVAUX-NOKIA",
AI1194="ACCESS-ISSUE","ACCESS-ISSUE",
AI1194="Projet OCM (ZTE, NOKIA, autres projets)","TRAVAUX OCM",
AI1194="No root CAuse","No root cause",
AI1194="ODU HS","PDH",
AI1194="IP &amp; VLAN","PDH",
AI1194="Warehouse HUAWEI","SPARE-ISSUE",
AI1194="SPARE-HS","SPARE-ISSUE",
AI1194="Power Telco","BSS",AI1194="no impacts","no impacts"
),"")</f>
        <v>no impacts</v>
      </c>
      <c r="AH1194" s="57" t="str" cm="1">
        <f t="array" ref="AH1194">IFERROR(_xlfn.IFS(
AI1194="MPR ISSUE","TX ISSUE",
AI1194="BSS Hardware Issue","RAN ISSUE",
AI1194="Sites strategiques, MLL, Pylone, etc.","ENVTECH",
AI1194="AKTIVCO DEFAUT GE &amp; POWER Cabinet","POWER ISSUE",
AI1194="AKTIVCO Coupure ENEO &amp; Baisse de tension","POWER ISSUE",
AI1194="Coupure ENEO &amp; Baisse de tension","POWER ISSUE",
AI1194="Defaut GE &amp; POWER Cabinet","POWER ISSUE",
AI1194="Sharing","POWER ISSUE",
AI1194="Sites strategiques &amp; DataCenter","POWER ISSUE",
AI1194="Exclu","Exclu",
AI1194="SAT","TX ISSUE",
AI1194="SPARE-ISSUE","SPARE-ISSUE",
AI1194="Fiber CAmtel","TX ISSUE",
AI1194="Fiber AOF","TX ISSUE",
AI1194="Projet OCM (HUAWEI)","TRAVAUX-HUAWEI",
AI1194="Projet OCM (NOKIA)","TRAVAUX -NOKIA",
AI1194="ACCESS-ISSUE","ACCESS-ISSUE",
AI1194="Projet OCM (ZTE, NOKIA, autres projets)","TRAVAUX OCM",
AI1194="No root CAuse","No root cause",
AI1194="ODU HS","TX ISSUE",
AI1194="IP &amp; VLAN","TX ISSUE",
AI1194="Warehouse HUAWEI","SPARE-ISSUE",
AI1194="SPARE-HS","SPARE-ISSUE",
AI1194="Power Telco","RAN ISSUE",AI1194="no impacts","no impacts"
),"")</f>
        <v>no impacts</v>
      </c>
      <c r="AI1194" s="85" t="s">
        <v>5998</v>
      </c>
      <c r="AJ1194" s="57" t="str" cm="1">
        <f t="array" ref="AJ1194">IFERROR(_xlfn.IFS(
AI1194="MPR ISSUE","ACTIVE",
AI1194="BSS Hardware Issue","ACTIVE",
AI1194="Sites strategiques, MLL, Pylone, etc.","PASSIVE",
AI1194="AKTIVCO DEFAUT GE &amp; POWER Cabinet","PASSIVE",
AI1194="AKTIVCO Coupure ENEO &amp; Baisse de tension","PASSIVE",
AI1194="Coupure ENEO &amp; Baisse de tension","PASSIVE",
AI1194="Defaut GE &amp; POWER Cabinet","PASSIVE",
AI1194="Sharing","PASSIVE",
AI1194="Sites strategiques &amp; DataCenter","PASSIVE",
AI1194="Exclu","Exclu",
AI1194="SAT","ACTIVE",
AI1194="SPARE-ISSUE","SPARE-ISSUE",
AI1194="Fiber CAmtel","ACTIVE",
AI1194="Fiber AOF","ACTIVE",
AI1194="Projet OCM (HUAWEI)","PLANNED WORKS",
AI1194="Projet OCM (NOKIA)","PLANNED WORKS",
AI1194="ACCESS-ISSUE","ACCESS-ISSUE",
AI1194="Projet OCM (ZTE, NOKIA, autres projets)","PLANNED WORKS",
AI1194="No root CAuse","No root cause",
AI1194="ODU HS","ACTIVE",
AI1194="IP &amp; VLAN","ACTIVE",
AI1194="Warehouse HUAWEI","SPARE-ISSUE",
AI1194="SPARE-HS","SPARE-ISSUE",
AI1194="Power Telco","ACTIVE", AI1194="no impacts","no impacts"
),"")</f>
        <v>no impacts</v>
      </c>
      <c r="AK1194" s="23" t="s">
        <v>5537</v>
      </c>
      <c r="AL1194" s="23" t="str">
        <f t="shared" si="32"/>
        <v>SUD_002</v>
      </c>
      <c r="AN1194" s="9" t="s">
        <v>5537</v>
      </c>
      <c r="AO1194" s="23" t="str">
        <f>_xlfn.XLOOKUP(B1194,'INCIDENT-05-03-2026'!E:E,'INCIDENT-05-03-2026'!F:F,"")</f>
        <v/>
      </c>
      <c r="AP1194" s="7" t="s">
        <v>5537</v>
      </c>
      <c r="AQ1194" s="6"/>
      <c r="AR1194" s="7"/>
      <c r="AS1194" s="3" t="str">
        <f>_xlfn.XLOOKUP(B1194,'[3]tt num | region | site id'!$C:$C,'[3]tt num | region | site id'!$Q:$Q,"")</f>
        <v/>
      </c>
      <c r="AT1194" s="24" t="str">
        <f>_xlfn.XLOOKUP(B1194,'[4]Cells Huawei 03052026 12h'!$B:$B,'[4]Cells Huawei 03052026 12h'!$T:$T,"")</f>
        <v/>
      </c>
      <c r="AU1194" s="24" t="str">
        <f>_xlfn.XLOOKUP(B1194,'[5]cells down 02052026 8h50'!$B:$B,'[5]cells down 02052026 8h50'!$R:$R,"")</f>
        <v/>
      </c>
      <c r="AV1194" s="24" t="str">
        <f>_xlfn.XLOOKUP(B1194,'[5]cells down 02052026 13h50'!$B:$B,'[5]cells down 02052026 13h50'!$R:$R,"")</f>
        <v/>
      </c>
      <c r="AW1194" s="24" t="str">
        <f>_xlfn.XLOOKUP(B1194,'[5]cells down 02052026 13h50'!$B:$B,'[5]cells down 02052026 13h50'!$R:$R,"")</f>
        <v/>
      </c>
      <c r="AX1194" s="24" t="str">
        <f>_xlfn.XLOOKUP(B1194,'[6]cell downs 03052026 8h40 '!$B:$B,'[6]cell downs 03052026 8h40 '!$R:$R,"")</f>
        <v/>
      </c>
      <c r="AY1194" s="24" t="str">
        <f>_xlfn.XLOOKUP(B1194,'[7]ALL SITES DOWN'!$D:$D,'[7]ALL SITES DOWN'!$J:$J,"")</f>
        <v/>
      </c>
      <c r="AZ1194" s="24" t="str">
        <f>_xlfn.XLOOKUP(B1194,'[8]ALL SITES DOWN'!$D:$D,'[8]ALL SITES DOWN'!$J:$J,"")</f>
        <v/>
      </c>
      <c r="BA1194" s="9" t="str">
        <f>_xlfn.XLOOKUP(B1194,[9]sheet1!$AC:$AC,[9]sheet1!$AF:$AF,"")</f>
        <v/>
      </c>
      <c r="BB1194" s="14" t="s">
        <v>5537</v>
      </c>
      <c r="BC1194" s="14" t="s">
        <v>5537</v>
      </c>
      <c r="BD1194" s="14" t="str">
        <f>_xlfn.XLOOKUP(B1194,'[10]cell downs 18042026 17h'!$B:$B,'[10]cell downs 18042026 17h'!$B:$B,"")</f>
        <v/>
      </c>
      <c r="BE1194" s="14" t="str">
        <f>_xlfn.XLOOKUP(B1194,'[11]Cells Huawei 19042026 15h'!$B:$B,'[11]Cells Huawei 19042026 15h'!$B:$B,"")</f>
        <v/>
      </c>
      <c r="BF1194" s="9" t="str">
        <f>_xlfn.XLOOKUP(B1194,'[12]cells down 19042026 9H40'!$B:$B,'[12]cells down 19042026 9H40'!$B:$B,"")</f>
        <v/>
      </c>
      <c r="BG1194" s="9" t="s">
        <v>5537</v>
      </c>
      <c r="BH1194" s="9" t="s">
        <v>12</v>
      </c>
    </row>
    <row r="1195" spans="1:60" s="9" customFormat="1" x14ac:dyDescent="0.3">
      <c r="A1195" s="1" t="s">
        <v>75</v>
      </c>
      <c r="B1195" s="8" t="s">
        <v>76</v>
      </c>
      <c r="C1195" s="3" t="str">
        <f>_xlfn.XLOOKUP(B1195,'[1]daily break down'!$D:$D,'[1]daily break down'!$E:$E,"")</f>
        <v>CENTRE</v>
      </c>
      <c r="D1195" s="1" t="s">
        <v>11</v>
      </c>
      <c r="E1195" s="1" t="s">
        <v>12</v>
      </c>
      <c r="F1195" s="3" t="s">
        <v>69</v>
      </c>
      <c r="G1195" s="1" t="s">
        <v>77</v>
      </c>
      <c r="H1195" s="42" t="str">
        <f>_xlfn.XLOOKUP(B1195,[2]CALCULATION!$B:$B,[2]CALCULATION!$H:$H,"")</f>
        <v>ZTE</v>
      </c>
      <c r="I1195" s="34">
        <v>0</v>
      </c>
      <c r="J1195" s="34">
        <v>0</v>
      </c>
      <c r="K1195" s="34">
        <v>0</v>
      </c>
      <c r="L1195" s="34">
        <v>0</v>
      </c>
      <c r="M1195" s="34">
        <v>0</v>
      </c>
      <c r="N1195" s="34">
        <v>0</v>
      </c>
      <c r="O1195" s="34">
        <v>0</v>
      </c>
      <c r="P1195" s="34">
        <v>0</v>
      </c>
      <c r="Q1195" s="34">
        <v>0</v>
      </c>
      <c r="R1195" s="34">
        <v>0</v>
      </c>
      <c r="S1195" s="35">
        <v>0</v>
      </c>
      <c r="T1195" s="35">
        <v>1.166414121957669E-2</v>
      </c>
      <c r="U1195" s="35">
        <v>0</v>
      </c>
      <c r="V1195" s="35">
        <v>0</v>
      </c>
      <c r="W1195" s="35">
        <v>1.1664141219576691E-2</v>
      </c>
      <c r="X1195" s="35">
        <v>0</v>
      </c>
      <c r="Y1195" s="35">
        <v>0</v>
      </c>
      <c r="Z1195" s="35">
        <v>0</v>
      </c>
      <c r="AA1195" s="35">
        <v>0</v>
      </c>
      <c r="AB1195" s="35">
        <v>0</v>
      </c>
      <c r="AC1195" s="35">
        <v>0</v>
      </c>
      <c r="AD1195" s="35">
        <v>0</v>
      </c>
      <c r="AE1195" s="58" t="s">
        <v>5560</v>
      </c>
      <c r="AF1195" s="58"/>
      <c r="AG1195" s="57" t="str" cm="1">
        <f t="array" ref="AG1195">IFERROR(_xlfn.IFS(
AI1195="MPR ISSUE","PDH",
AI1195="BSS Hardware Issue","BSS",
AI1195="Sites strategiques, MLL, Pylone, etc.","ENVTECH",
AI1195="AKTIVCO DEFAUT GE &amp; POWER Cabinet","AKTIVCO",
AI1195="AKTIVCO Coupure ENEO &amp; Baisse de tension","AKTIVCO GRID ONLY",
AI1195="Coupure ENEO &amp; Baisse de tension","IHS GRID ONLY",
AI1195="Defaut GE &amp; POWER Cabinet","IHS",
AI1195="Sharing","Partners",
AI1195="Sites strategiques &amp; DataCenter","SST &amp; DC",
AI1195="Exclu","Exclu",
AI1195="SAT","SAT",
AI1195="SPARE-ISSUE","SPARE-ISSUE",
AI1195="Fiber CAmtel","TRANS_FO_CAMTEL",
AI1195="Fiber AOF","Fiber AOF",
AI1195="Projet OCM (HUAWEI)","TRAVAUX-HUAWEI",
AI1195="Projet OCM (NOKIA)","TRAVAUX-NOKIA",
AI1195="ACCESS-ISSUE","ACCESS-ISSUE",
AI1195="Projet OCM (ZTE, NOKIA, autres projets)","TRAVAUX OCM",
AI1195="No root CAuse","No root cause",
AI1195="ODU HS","PDH",
AI1195="IP &amp; VLAN","PDH",
AI1195="Warehouse HUAWEI","SPARE-ISSUE",
AI1195="SPARE-HS","SPARE-ISSUE",
AI1195="Power Telco","BSS",AI1195="no impacts","no impacts"
),"")</f>
        <v>no impacts</v>
      </c>
      <c r="AH1195" s="57" t="str" cm="1">
        <f t="array" ref="AH1195">IFERROR(_xlfn.IFS(
AI1195="MPR ISSUE","TX ISSUE",
AI1195="BSS Hardware Issue","RAN ISSUE",
AI1195="Sites strategiques, MLL, Pylone, etc.","ENVTECH",
AI1195="AKTIVCO DEFAUT GE &amp; POWER Cabinet","POWER ISSUE",
AI1195="AKTIVCO Coupure ENEO &amp; Baisse de tension","POWER ISSUE",
AI1195="Coupure ENEO &amp; Baisse de tension","POWER ISSUE",
AI1195="Defaut GE &amp; POWER Cabinet","POWER ISSUE",
AI1195="Sharing","POWER ISSUE",
AI1195="Sites strategiques &amp; DataCenter","POWER ISSUE",
AI1195="Exclu","Exclu",
AI1195="SAT","TX ISSUE",
AI1195="SPARE-ISSUE","SPARE-ISSUE",
AI1195="Fiber CAmtel","TX ISSUE",
AI1195="Fiber AOF","TX ISSUE",
AI1195="Projet OCM (HUAWEI)","TRAVAUX-HUAWEI",
AI1195="Projet OCM (NOKIA)","TRAVAUX -NOKIA",
AI1195="ACCESS-ISSUE","ACCESS-ISSUE",
AI1195="Projet OCM (ZTE, NOKIA, autres projets)","TRAVAUX OCM",
AI1195="No root CAuse","No root cause",
AI1195="ODU HS","TX ISSUE",
AI1195="IP &amp; VLAN","TX ISSUE",
AI1195="Warehouse HUAWEI","SPARE-ISSUE",
AI1195="SPARE-HS","SPARE-ISSUE",
AI1195="Power Telco","RAN ISSUE",AI1195="no impacts","no impacts"
),"")</f>
        <v>no impacts</v>
      </c>
      <c r="AI1195" s="85" t="s">
        <v>5998</v>
      </c>
      <c r="AJ1195" s="57" t="str" cm="1">
        <f t="array" ref="AJ1195">IFERROR(_xlfn.IFS(
AI1195="MPR ISSUE","ACTIVE",
AI1195="BSS Hardware Issue","ACTIVE",
AI1195="Sites strategiques, MLL, Pylone, etc.","PASSIVE",
AI1195="AKTIVCO DEFAUT GE &amp; POWER Cabinet","PASSIVE",
AI1195="AKTIVCO Coupure ENEO &amp; Baisse de tension","PASSIVE",
AI1195="Coupure ENEO &amp; Baisse de tension","PASSIVE",
AI1195="Defaut GE &amp; POWER Cabinet","PASSIVE",
AI1195="Sharing","PASSIVE",
AI1195="Sites strategiques &amp; DataCenter","PASSIVE",
AI1195="Exclu","Exclu",
AI1195="SAT","ACTIVE",
AI1195="SPARE-ISSUE","SPARE-ISSUE",
AI1195="Fiber CAmtel","ACTIVE",
AI1195="Fiber AOF","ACTIVE",
AI1195="Projet OCM (HUAWEI)","PLANNED WORKS",
AI1195="Projet OCM (NOKIA)","PLANNED WORKS",
AI1195="ACCESS-ISSUE","ACCESS-ISSUE",
AI1195="Projet OCM (ZTE, NOKIA, autres projets)","PLANNED WORKS",
AI1195="No root CAuse","No root cause",
AI1195="ODU HS","ACTIVE",
AI1195="IP &amp; VLAN","ACTIVE",
AI1195="Warehouse HUAWEI","SPARE-ISSUE",
AI1195="SPARE-HS","SPARE-ISSUE",
AI1195="Power Telco","ACTIVE", AI1195="no impacts","no impacts"
),"")</f>
        <v>no impacts</v>
      </c>
      <c r="AK1195" s="23" t="s">
        <v>5537</v>
      </c>
      <c r="AL1195" s="23" t="str">
        <f t="shared" si="32"/>
        <v>SUD_060</v>
      </c>
      <c r="AN1195" s="9" t="s">
        <v>5537</v>
      </c>
      <c r="AO1195" s="23" t="str">
        <f>_xlfn.XLOOKUP(B1195,'INCIDENT-05-03-2026'!E:E,'INCIDENT-05-03-2026'!F:F,"")</f>
        <v/>
      </c>
      <c r="AP1195" s="7" t="s">
        <v>5537</v>
      </c>
      <c r="AQ1195" s="6"/>
      <c r="AR1195" s="7"/>
      <c r="AS1195" s="3" t="str">
        <f>_xlfn.XLOOKUP(B1195,'[3]tt num | region | site id'!$C:$C,'[3]tt num | region | site id'!$Q:$Q,"")</f>
        <v/>
      </c>
      <c r="AT1195" s="24" t="str">
        <f>_xlfn.XLOOKUP(B1195,'[4]Cells Huawei 03052026 12h'!$B:$B,'[4]Cells Huawei 03052026 12h'!$T:$T,"")</f>
        <v/>
      </c>
      <c r="AU1195" s="24" t="str">
        <f>_xlfn.XLOOKUP(B1195,'[5]cells down 02052026 8h50'!$B:$B,'[5]cells down 02052026 8h50'!$R:$R,"")</f>
        <v/>
      </c>
      <c r="AV1195" s="24" t="str">
        <f>_xlfn.XLOOKUP(B1195,'[5]cells down 02052026 13h50'!$B:$B,'[5]cells down 02052026 13h50'!$R:$R,"")</f>
        <v/>
      </c>
      <c r="AW1195" s="24" t="str">
        <f>_xlfn.XLOOKUP(B1195,'[5]cells down 02052026 13h50'!$B:$B,'[5]cells down 02052026 13h50'!$R:$R,"")</f>
        <v/>
      </c>
      <c r="AX1195" s="24" t="str">
        <f>_xlfn.XLOOKUP(B1195,'[6]cell downs 03052026 8h40 '!$B:$B,'[6]cell downs 03052026 8h40 '!$R:$R,"")</f>
        <v/>
      </c>
      <c r="AY1195" s="24" t="str">
        <f>_xlfn.XLOOKUP(B1195,'[7]ALL SITES DOWN'!$D:$D,'[7]ALL SITES DOWN'!$J:$J,"")</f>
        <v/>
      </c>
      <c r="AZ1195" s="24" t="str">
        <f>_xlfn.XLOOKUP(B1195,'[8]ALL SITES DOWN'!$D:$D,'[8]ALL SITES DOWN'!$J:$J,"")</f>
        <v/>
      </c>
      <c r="BA1195" s="9" t="str">
        <f>_xlfn.XLOOKUP(B1195,[9]sheet1!$AC:$AC,[9]sheet1!$AF:$AF,"")</f>
        <v/>
      </c>
      <c r="BB1195" s="14" t="s">
        <v>5537</v>
      </c>
      <c r="BC1195" s="14" t="s">
        <v>5537</v>
      </c>
      <c r="BD1195" s="14" t="str">
        <f>_xlfn.XLOOKUP(B1195,'[10]cell downs 18042026 17h'!$B:$B,'[10]cell downs 18042026 17h'!$B:$B,"")</f>
        <v/>
      </c>
      <c r="BE1195" s="14" t="str">
        <f>_xlfn.XLOOKUP(B1195,'[11]Cells Huawei 19042026 15h'!$B:$B,'[11]Cells Huawei 19042026 15h'!$B:$B,"")</f>
        <v/>
      </c>
      <c r="BF1195" s="9" t="str">
        <f>_xlfn.XLOOKUP(B1195,'[12]cells down 19042026 9H40'!$B:$B,'[12]cells down 19042026 9H40'!$B:$B,"")</f>
        <v/>
      </c>
      <c r="BG1195" s="9" t="s">
        <v>76</v>
      </c>
      <c r="BH1195" s="9" t="s">
        <v>12</v>
      </c>
    </row>
    <row r="1196" spans="1:60" s="9" customFormat="1" x14ac:dyDescent="0.3">
      <c r="A1196" s="1" t="s">
        <v>4844</v>
      </c>
      <c r="B1196" s="8" t="s">
        <v>4845</v>
      </c>
      <c r="C1196" s="3" t="str">
        <f>_xlfn.XLOOKUP(B1196,'[1]daily break down'!$D:$D,'[1]daily break down'!$E:$E,"")</f>
        <v>Yaounde</v>
      </c>
      <c r="D1196" s="1" t="s">
        <v>11</v>
      </c>
      <c r="E1196" s="1" t="s">
        <v>302</v>
      </c>
      <c r="F1196" s="3" t="s">
        <v>37</v>
      </c>
      <c r="G1196" s="1" t="s">
        <v>38</v>
      </c>
      <c r="H1196" s="42" t="str">
        <f>_xlfn.XLOOKUP(B1196,[2]CALCULATION!$B:$B,[2]CALCULATION!$H:$H,"")</f>
        <v>ZTE</v>
      </c>
      <c r="I1196" s="34">
        <v>0</v>
      </c>
      <c r="J1196" s="34">
        <v>0</v>
      </c>
      <c r="K1196" s="34">
        <v>0</v>
      </c>
      <c r="L1196" s="34">
        <v>0</v>
      </c>
      <c r="M1196" s="34">
        <v>0</v>
      </c>
      <c r="N1196" s="34">
        <v>0</v>
      </c>
      <c r="O1196" s="34">
        <v>0</v>
      </c>
      <c r="P1196" s="34">
        <v>0</v>
      </c>
      <c r="Q1196" s="34">
        <v>0</v>
      </c>
      <c r="R1196" s="34">
        <v>0</v>
      </c>
      <c r="S1196" s="35">
        <v>0</v>
      </c>
      <c r="T1196" s="35">
        <v>1.1646306141259522E-2</v>
      </c>
      <c r="U1196" s="35">
        <v>1.09329030085638E-2</v>
      </c>
      <c r="V1196" s="35">
        <v>1.2859091466842516E-2</v>
      </c>
      <c r="W1196" s="35">
        <v>1.1646306141259522E-2</v>
      </c>
      <c r="X1196" s="35">
        <v>0</v>
      </c>
      <c r="Y1196" s="35">
        <v>0</v>
      </c>
      <c r="Z1196" s="35">
        <v>0</v>
      </c>
      <c r="AA1196" s="35">
        <v>0</v>
      </c>
      <c r="AB1196" s="35">
        <v>0</v>
      </c>
      <c r="AC1196" s="35">
        <v>0</v>
      </c>
      <c r="AD1196" s="35">
        <v>0</v>
      </c>
      <c r="AE1196" s="58" t="s">
        <v>5560</v>
      </c>
      <c r="AF1196" s="58"/>
      <c r="AG1196" s="57" t="str" cm="1">
        <f t="array" ref="AG1196">IFERROR(_xlfn.IFS(
AI1196="MPR ISSUE","PDH",
AI1196="BSS Hardware Issue","BSS",
AI1196="Sites strategiques, MLL, Pylone, etc.","ENVTECH",
AI1196="AKTIVCO DEFAUT GE &amp; POWER Cabinet","AKTIVCO",
AI1196="AKTIVCO Coupure ENEO &amp; Baisse de tension","AKTIVCO GRID ONLY",
AI1196="Coupure ENEO &amp; Baisse de tension","IHS GRID ONLY",
AI1196="Defaut GE &amp; POWER Cabinet","IHS",
AI1196="Sharing","Partners",
AI1196="Sites strategiques &amp; DataCenter","SST &amp; DC",
AI1196="Exclu","Exclu",
AI1196="SAT","SAT",
AI1196="SPARE-ISSUE","SPARE-ISSUE",
AI1196="Fiber CAmtel","TRANS_FO_CAMTEL",
AI1196="Fiber AOF","Fiber AOF",
AI1196="Projet OCM (HUAWEI)","TRAVAUX-HUAWEI",
AI1196="Projet OCM (NOKIA)","TRAVAUX-NOKIA",
AI1196="ACCESS-ISSUE","ACCESS-ISSUE",
AI1196="Projet OCM (ZTE, NOKIA, autres projets)","TRAVAUX OCM",
AI1196="No root CAuse","No root cause",
AI1196="ODU HS","PDH",
AI1196="IP &amp; VLAN","PDH",
AI1196="Warehouse HUAWEI","SPARE-ISSUE",
AI1196="SPARE-HS","SPARE-ISSUE",
AI1196="Power Telco","BSS",AI1196="no impacts","no impacts"
),"")</f>
        <v>no impacts</v>
      </c>
      <c r="AH1196" s="57" t="str" cm="1">
        <f t="array" ref="AH1196">IFERROR(_xlfn.IFS(
AI1196="MPR ISSUE","TX ISSUE",
AI1196="BSS Hardware Issue","RAN ISSUE",
AI1196="Sites strategiques, MLL, Pylone, etc.","ENVTECH",
AI1196="AKTIVCO DEFAUT GE &amp; POWER Cabinet","POWER ISSUE",
AI1196="AKTIVCO Coupure ENEO &amp; Baisse de tension","POWER ISSUE",
AI1196="Coupure ENEO &amp; Baisse de tension","POWER ISSUE",
AI1196="Defaut GE &amp; POWER Cabinet","POWER ISSUE",
AI1196="Sharing","POWER ISSUE",
AI1196="Sites strategiques &amp; DataCenter","POWER ISSUE",
AI1196="Exclu","Exclu",
AI1196="SAT","TX ISSUE",
AI1196="SPARE-ISSUE","SPARE-ISSUE",
AI1196="Fiber CAmtel","TX ISSUE",
AI1196="Fiber AOF","TX ISSUE",
AI1196="Projet OCM (HUAWEI)","TRAVAUX-HUAWEI",
AI1196="Projet OCM (NOKIA)","TRAVAUX -NOKIA",
AI1196="ACCESS-ISSUE","ACCESS-ISSUE",
AI1196="Projet OCM (ZTE, NOKIA, autres projets)","TRAVAUX OCM",
AI1196="No root CAuse","No root cause",
AI1196="ODU HS","TX ISSUE",
AI1196="IP &amp; VLAN","TX ISSUE",
AI1196="Warehouse HUAWEI","SPARE-ISSUE",
AI1196="SPARE-HS","SPARE-ISSUE",
AI1196="Power Telco","RAN ISSUE",AI1196="no impacts","no impacts"
),"")</f>
        <v>no impacts</v>
      </c>
      <c r="AI1196" s="85" t="s">
        <v>5998</v>
      </c>
      <c r="AJ1196" s="57" t="str" cm="1">
        <f t="array" ref="AJ1196">IFERROR(_xlfn.IFS(
AI1196="MPR ISSUE","ACTIVE",
AI1196="BSS Hardware Issue","ACTIVE",
AI1196="Sites strategiques, MLL, Pylone, etc.","PASSIVE",
AI1196="AKTIVCO DEFAUT GE &amp; POWER Cabinet","PASSIVE",
AI1196="AKTIVCO Coupure ENEO &amp; Baisse de tension","PASSIVE",
AI1196="Coupure ENEO &amp; Baisse de tension","PASSIVE",
AI1196="Defaut GE &amp; POWER Cabinet","PASSIVE",
AI1196="Sharing","PASSIVE",
AI1196="Sites strategiques &amp; DataCenter","PASSIVE",
AI1196="Exclu","Exclu",
AI1196="SAT","ACTIVE",
AI1196="SPARE-ISSUE","SPARE-ISSUE",
AI1196="Fiber CAmtel","ACTIVE",
AI1196="Fiber AOF","ACTIVE",
AI1196="Projet OCM (HUAWEI)","PLANNED WORKS",
AI1196="Projet OCM (NOKIA)","PLANNED WORKS",
AI1196="ACCESS-ISSUE","ACCESS-ISSUE",
AI1196="Projet OCM (ZTE, NOKIA, autres projets)","PLANNED WORKS",
AI1196="No root CAuse","No root cause",
AI1196="ODU HS","ACTIVE",
AI1196="IP &amp; VLAN","ACTIVE",
AI1196="Warehouse HUAWEI","SPARE-ISSUE",
AI1196="SPARE-HS","SPARE-ISSUE",
AI1196="Power Telco","ACTIVE", AI1196="no impacts","no impacts"
),"")</f>
        <v>no impacts</v>
      </c>
      <c r="AK1196" s="23" t="s">
        <v>5537</v>
      </c>
      <c r="AL1196" s="23" t="str">
        <f t="shared" si="32"/>
        <v>CTR_155</v>
      </c>
      <c r="AN1196" s="9" t="s">
        <v>5537</v>
      </c>
      <c r="AO1196" s="23" t="str">
        <f>_xlfn.XLOOKUP(B1196,'INCIDENT-05-03-2026'!E:E,'INCIDENT-05-03-2026'!F:F,"")</f>
        <v/>
      </c>
      <c r="AP1196" s="7" t="s">
        <v>5537</v>
      </c>
      <c r="AQ1196" s="6"/>
      <c r="AR1196" s="7"/>
      <c r="AS1196" s="3" t="str">
        <f>_xlfn.XLOOKUP(B1196,'[3]tt num | region | site id'!$C:$C,'[3]tt num | region | site id'!$Q:$Q,"")</f>
        <v/>
      </c>
      <c r="AT1196" s="24" t="str">
        <f>_xlfn.XLOOKUP(B1196,'[4]Cells Huawei 03052026 12h'!$B:$B,'[4]Cells Huawei 03052026 12h'!$T:$T,"")</f>
        <v/>
      </c>
      <c r="AU1196" s="24" t="str">
        <f>_xlfn.XLOOKUP(B1196,'[5]cells down 02052026 8h50'!$B:$B,'[5]cells down 02052026 8h50'!$R:$R,"")</f>
        <v/>
      </c>
      <c r="AV1196" s="24" t="str">
        <f>_xlfn.XLOOKUP(B1196,'[5]cells down 02052026 13h50'!$B:$B,'[5]cells down 02052026 13h50'!$R:$R,"")</f>
        <v/>
      </c>
      <c r="AW1196" s="24" t="str">
        <f>_xlfn.XLOOKUP(B1196,'[5]cells down 02052026 13h50'!$B:$B,'[5]cells down 02052026 13h50'!$R:$R,"")</f>
        <v/>
      </c>
      <c r="AX1196" s="24" t="str">
        <f>_xlfn.XLOOKUP(B1196,'[6]cell downs 03052026 8h40 '!$B:$B,'[6]cell downs 03052026 8h40 '!$R:$R,"")</f>
        <v/>
      </c>
      <c r="AY1196" s="24" t="str">
        <f>_xlfn.XLOOKUP(B1196,'[7]ALL SITES DOWN'!$D:$D,'[7]ALL SITES DOWN'!$J:$J,"")</f>
        <v/>
      </c>
      <c r="AZ1196" s="24" t="str">
        <f>_xlfn.XLOOKUP(B1196,'[8]ALL SITES DOWN'!$D:$D,'[8]ALL SITES DOWN'!$J:$J,"")</f>
        <v/>
      </c>
      <c r="BA1196" s="9" t="str">
        <f>_xlfn.XLOOKUP(B1196,[9]sheet1!$AC:$AC,[9]sheet1!$AF:$AF,"")</f>
        <v/>
      </c>
      <c r="BB1196" s="14" t="s">
        <v>5537</v>
      </c>
      <c r="BC1196" s="14" t="s">
        <v>5537</v>
      </c>
      <c r="BD1196" s="14" t="str">
        <f>_xlfn.XLOOKUP(B1196,'[10]cell downs 18042026 17h'!$B:$B,'[10]cell downs 18042026 17h'!$B:$B,"")</f>
        <v/>
      </c>
      <c r="BE1196" s="14" t="str">
        <f>_xlfn.XLOOKUP(B1196,'[11]Cells Huawei 19042026 15h'!$B:$B,'[11]Cells Huawei 19042026 15h'!$B:$B,"")</f>
        <v/>
      </c>
      <c r="BF1196" s="9" t="str">
        <f>_xlfn.XLOOKUP(B1196,'[12]cells down 19042026 9H40'!$B:$B,'[12]cells down 19042026 9H40'!$B:$B,"")</f>
        <v/>
      </c>
      <c r="BG1196" s="9" t="s">
        <v>4845</v>
      </c>
      <c r="BH1196" s="9" t="s">
        <v>318</v>
      </c>
    </row>
    <row r="1197" spans="1:60" s="9" customFormat="1" x14ac:dyDescent="0.3">
      <c r="A1197" s="1" t="s">
        <v>2749</v>
      </c>
      <c r="B1197" s="8" t="s">
        <v>2750</v>
      </c>
      <c r="C1197" s="3" t="str">
        <f>_xlfn.XLOOKUP(B1197,'[1]daily break down'!$D:$D,'[1]daily break down'!$E:$E,"")</f>
        <v>CENTRE</v>
      </c>
      <c r="D1197" s="1" t="s">
        <v>21</v>
      </c>
      <c r="E1197" s="1" t="s">
        <v>188</v>
      </c>
      <c r="F1197" s="3" t="s">
        <v>69</v>
      </c>
      <c r="G1197" s="1" t="s">
        <v>1216</v>
      </c>
      <c r="H1197" s="42" t="str">
        <f>_xlfn.XLOOKUP(B1197,[2]CALCULATION!$B:$B,[2]CALCULATION!$H:$H,"")</f>
        <v>ZTE</v>
      </c>
      <c r="I1197" s="34">
        <v>0</v>
      </c>
      <c r="J1197" s="34">
        <v>0</v>
      </c>
      <c r="K1197" s="34">
        <v>0</v>
      </c>
      <c r="L1197" s="34">
        <v>0</v>
      </c>
      <c r="M1197" s="34">
        <v>0</v>
      </c>
      <c r="N1197" s="34">
        <v>0</v>
      </c>
      <c r="O1197" s="34">
        <v>0</v>
      </c>
      <c r="P1197" s="34">
        <v>0</v>
      </c>
      <c r="Q1197" s="34">
        <v>0</v>
      </c>
      <c r="R1197" s="34">
        <v>0</v>
      </c>
      <c r="S1197" s="35">
        <v>0</v>
      </c>
      <c r="T1197" s="35">
        <v>1.1057748556785537E-2</v>
      </c>
      <c r="U1197" s="35">
        <v>0</v>
      </c>
      <c r="V1197" s="35">
        <v>0</v>
      </c>
      <c r="W1197" s="35">
        <v>1.1057748556785537E-2</v>
      </c>
      <c r="X1197" s="35">
        <v>0</v>
      </c>
      <c r="Y1197" s="35">
        <v>0</v>
      </c>
      <c r="Z1197" s="35">
        <v>0</v>
      </c>
      <c r="AA1197" s="35">
        <v>0</v>
      </c>
      <c r="AB1197" s="35">
        <v>0</v>
      </c>
      <c r="AC1197" s="35">
        <v>0</v>
      </c>
      <c r="AD1197" s="35">
        <v>0</v>
      </c>
      <c r="AE1197" s="58" t="s">
        <v>5560</v>
      </c>
      <c r="AF1197" s="58"/>
      <c r="AG1197" s="57" t="str" cm="1">
        <f t="array" ref="AG1197">IFERROR(_xlfn.IFS(
AI1197="MPR ISSUE","PDH",
AI1197="BSS Hardware Issue","BSS",
AI1197="Sites strategiques, MLL, Pylone, etc.","ENVTECH",
AI1197="AKTIVCO DEFAUT GE &amp; POWER Cabinet","AKTIVCO",
AI1197="AKTIVCO Coupure ENEO &amp; Baisse de tension","AKTIVCO GRID ONLY",
AI1197="Coupure ENEO &amp; Baisse de tension","IHS GRID ONLY",
AI1197="Defaut GE &amp; POWER Cabinet","IHS",
AI1197="Sharing","Partners",
AI1197="Sites strategiques &amp; DataCenter","SST &amp; DC",
AI1197="Exclu","Exclu",
AI1197="SAT","SAT",
AI1197="SPARE-ISSUE","SPARE-ISSUE",
AI1197="Fiber CAmtel","TRANS_FO_CAMTEL",
AI1197="Fiber AOF","Fiber AOF",
AI1197="Projet OCM (HUAWEI)","TRAVAUX-HUAWEI",
AI1197="Projet OCM (NOKIA)","TRAVAUX-NOKIA",
AI1197="ACCESS-ISSUE","ACCESS-ISSUE",
AI1197="Projet OCM (ZTE, NOKIA, autres projets)","TRAVAUX OCM",
AI1197="No root CAuse","No root cause",
AI1197="ODU HS","PDH",
AI1197="IP &amp; VLAN","PDH",
AI1197="Warehouse HUAWEI","SPARE-ISSUE",
AI1197="SPARE-HS","SPARE-ISSUE",
AI1197="Power Telco","BSS",AI1197="no impacts","no impacts"
),"")</f>
        <v>no impacts</v>
      </c>
      <c r="AH1197" s="57" t="str" cm="1">
        <f t="array" ref="AH1197">IFERROR(_xlfn.IFS(
AI1197="MPR ISSUE","TX ISSUE",
AI1197="BSS Hardware Issue","RAN ISSUE",
AI1197="Sites strategiques, MLL, Pylone, etc.","ENVTECH",
AI1197="AKTIVCO DEFAUT GE &amp; POWER Cabinet","POWER ISSUE",
AI1197="AKTIVCO Coupure ENEO &amp; Baisse de tension","POWER ISSUE",
AI1197="Coupure ENEO &amp; Baisse de tension","POWER ISSUE",
AI1197="Defaut GE &amp; POWER Cabinet","POWER ISSUE",
AI1197="Sharing","POWER ISSUE",
AI1197="Sites strategiques &amp; DataCenter","POWER ISSUE",
AI1197="Exclu","Exclu",
AI1197="SAT","TX ISSUE",
AI1197="SPARE-ISSUE","SPARE-ISSUE",
AI1197="Fiber CAmtel","TX ISSUE",
AI1197="Fiber AOF","TX ISSUE",
AI1197="Projet OCM (HUAWEI)","TRAVAUX-HUAWEI",
AI1197="Projet OCM (NOKIA)","TRAVAUX -NOKIA",
AI1197="ACCESS-ISSUE","ACCESS-ISSUE",
AI1197="Projet OCM (ZTE, NOKIA, autres projets)","TRAVAUX OCM",
AI1197="No root CAuse","No root cause",
AI1197="ODU HS","TX ISSUE",
AI1197="IP &amp; VLAN","TX ISSUE",
AI1197="Warehouse HUAWEI","SPARE-ISSUE",
AI1197="SPARE-HS","SPARE-ISSUE",
AI1197="Power Telco","RAN ISSUE",AI1197="no impacts","no impacts"
),"")</f>
        <v>no impacts</v>
      </c>
      <c r="AI1197" s="85" t="s">
        <v>5998</v>
      </c>
      <c r="AJ1197" s="57" t="str" cm="1">
        <f t="array" ref="AJ1197">IFERROR(_xlfn.IFS(
AI1197="MPR ISSUE","ACTIVE",
AI1197="BSS Hardware Issue","ACTIVE",
AI1197="Sites strategiques, MLL, Pylone, etc.","PASSIVE",
AI1197="AKTIVCO DEFAUT GE &amp; POWER Cabinet","PASSIVE",
AI1197="AKTIVCO Coupure ENEO &amp; Baisse de tension","PASSIVE",
AI1197="Coupure ENEO &amp; Baisse de tension","PASSIVE",
AI1197="Defaut GE &amp; POWER Cabinet","PASSIVE",
AI1197="Sharing","PASSIVE",
AI1197="Sites strategiques &amp; DataCenter","PASSIVE",
AI1197="Exclu","Exclu",
AI1197="SAT","ACTIVE",
AI1197="SPARE-ISSUE","SPARE-ISSUE",
AI1197="Fiber CAmtel","ACTIVE",
AI1197="Fiber AOF","ACTIVE",
AI1197="Projet OCM (HUAWEI)","PLANNED WORKS",
AI1197="Projet OCM (NOKIA)","PLANNED WORKS",
AI1197="ACCESS-ISSUE","ACCESS-ISSUE",
AI1197="Projet OCM (ZTE, NOKIA, autres projets)","PLANNED WORKS",
AI1197="No root CAuse","No root cause",
AI1197="ODU HS","ACTIVE",
AI1197="IP &amp; VLAN","ACTIVE",
AI1197="Warehouse HUAWEI","SPARE-ISSUE",
AI1197="SPARE-HS","SPARE-ISSUE",
AI1197="Power Telco","ACTIVE", AI1197="no impacts","no impacts"
),"")</f>
        <v>no impacts</v>
      </c>
      <c r="AK1197" s="23" t="s">
        <v>5537</v>
      </c>
      <c r="AL1197" s="23" t="str">
        <f t="shared" si="32"/>
        <v>SUD_018</v>
      </c>
      <c r="AN1197" s="9" t="s">
        <v>5537</v>
      </c>
      <c r="AO1197" s="23" t="str">
        <f>_xlfn.XLOOKUP(B1197,'INCIDENT-05-03-2026'!E:E,'INCIDENT-05-03-2026'!F:F,"")</f>
        <v/>
      </c>
      <c r="AP1197" s="7" t="s">
        <v>5537</v>
      </c>
      <c r="AQ1197" s="6"/>
      <c r="AR1197" s="7"/>
      <c r="AS1197" s="3" t="str">
        <f>_xlfn.XLOOKUP(B1197,'[3]tt num | region | site id'!$C:$C,'[3]tt num | region | site id'!$Q:$Q,"")</f>
        <v/>
      </c>
      <c r="AT1197" s="24" t="str">
        <f>_xlfn.XLOOKUP(B1197,'[4]Cells Huawei 03052026 12h'!$B:$B,'[4]Cells Huawei 03052026 12h'!$T:$T,"")</f>
        <v/>
      </c>
      <c r="AU1197" s="24" t="str">
        <f>_xlfn.XLOOKUP(B1197,'[5]cells down 02052026 8h50'!$B:$B,'[5]cells down 02052026 8h50'!$R:$R,"")</f>
        <v/>
      </c>
      <c r="AV1197" s="24" t="str">
        <f>_xlfn.XLOOKUP(B1197,'[5]cells down 02052026 13h50'!$B:$B,'[5]cells down 02052026 13h50'!$R:$R,"")</f>
        <v/>
      </c>
      <c r="AW1197" s="24" t="str">
        <f>_xlfn.XLOOKUP(B1197,'[5]cells down 02052026 13h50'!$B:$B,'[5]cells down 02052026 13h50'!$R:$R,"")</f>
        <v/>
      </c>
      <c r="AX1197" s="24" t="str">
        <f>_xlfn.XLOOKUP(B1197,'[6]cell downs 03052026 8h40 '!$B:$B,'[6]cell downs 03052026 8h40 '!$R:$R,"")</f>
        <v/>
      </c>
      <c r="AY1197" s="24" t="str">
        <f>_xlfn.XLOOKUP(B1197,'[7]ALL SITES DOWN'!$D:$D,'[7]ALL SITES DOWN'!$J:$J,"")</f>
        <v/>
      </c>
      <c r="AZ1197" s="24" t="str">
        <f>_xlfn.XLOOKUP(B1197,'[8]ALL SITES DOWN'!$D:$D,'[8]ALL SITES DOWN'!$J:$J,"")</f>
        <v/>
      </c>
      <c r="BA1197" s="9" t="str">
        <f>_xlfn.XLOOKUP(B1197,[9]sheet1!$AC:$AC,[9]sheet1!$AF:$AF,"")</f>
        <v/>
      </c>
      <c r="BB1197" s="14" t="s">
        <v>5537</v>
      </c>
      <c r="BC1197" s="14" t="s">
        <v>5537</v>
      </c>
      <c r="BD1197" s="14" t="str">
        <f>_xlfn.XLOOKUP(B1197,'[10]cell downs 18042026 17h'!$B:$B,'[10]cell downs 18042026 17h'!$B:$B,"")</f>
        <v/>
      </c>
      <c r="BE1197" s="14" t="str">
        <f>_xlfn.XLOOKUP(B1197,'[11]Cells Huawei 19042026 15h'!$B:$B,'[11]Cells Huawei 19042026 15h'!$B:$B,"")</f>
        <v/>
      </c>
      <c r="BF1197" s="9" t="str">
        <f>_xlfn.XLOOKUP(B1197,'[12]cells down 19042026 9H40'!$B:$B,'[12]cells down 19042026 9H40'!$B:$B,"")</f>
        <v/>
      </c>
      <c r="BG1197" s="9" t="s">
        <v>5537</v>
      </c>
      <c r="BH1197" s="9" t="s">
        <v>5537</v>
      </c>
    </row>
    <row r="1198" spans="1:60" s="9" customFormat="1" x14ac:dyDescent="0.3">
      <c r="A1198" s="1" t="s">
        <v>1563</v>
      </c>
      <c r="B1198" s="8" t="s">
        <v>1564</v>
      </c>
      <c r="C1198" s="3" t="str">
        <f>_xlfn.XLOOKUP(B1198,'[1]daily break down'!$D:$D,'[1]daily break down'!$E:$E,"")</f>
        <v>CENTRE</v>
      </c>
      <c r="D1198" s="1" t="s">
        <v>11</v>
      </c>
      <c r="E1198" s="1" t="s">
        <v>12</v>
      </c>
      <c r="F1198" s="3" t="s">
        <v>69</v>
      </c>
      <c r="G1198" s="1" t="s">
        <v>502</v>
      </c>
      <c r="H1198" s="42" t="str">
        <f>_xlfn.XLOOKUP(B1198,[2]CALCULATION!$B:$B,[2]CALCULATION!$H:$H,"")</f>
        <v>ZTE</v>
      </c>
      <c r="I1198" s="34">
        <v>0</v>
      </c>
      <c r="J1198" s="34">
        <v>0.87898399979454001</v>
      </c>
      <c r="K1198" s="34">
        <v>0</v>
      </c>
      <c r="L1198" s="34">
        <v>0</v>
      </c>
      <c r="M1198" s="34">
        <v>0</v>
      </c>
      <c r="N1198" s="34">
        <v>0</v>
      </c>
      <c r="O1198" s="34">
        <v>0</v>
      </c>
      <c r="P1198" s="34">
        <v>0</v>
      </c>
      <c r="Q1198" s="34">
        <v>0</v>
      </c>
      <c r="R1198" s="34">
        <v>0</v>
      </c>
      <c r="S1198" s="35">
        <v>0</v>
      </c>
      <c r="T1198" s="35">
        <v>1.036218050240687E-2</v>
      </c>
      <c r="U1198" s="35">
        <v>0</v>
      </c>
      <c r="V1198" s="35">
        <v>0</v>
      </c>
      <c r="W1198" s="35">
        <v>1.0362180502406842E-2</v>
      </c>
      <c r="X1198" s="35">
        <v>0</v>
      </c>
      <c r="Y1198" s="35">
        <v>0</v>
      </c>
      <c r="Z1198" s="35">
        <v>0</v>
      </c>
      <c r="AA1198" s="35">
        <v>0</v>
      </c>
      <c r="AB1198" s="35">
        <v>0</v>
      </c>
      <c r="AC1198" s="35">
        <v>0</v>
      </c>
      <c r="AD1198" s="35">
        <v>0</v>
      </c>
      <c r="AE1198" s="58" t="s">
        <v>5560</v>
      </c>
      <c r="AF1198" s="58"/>
      <c r="AG1198" s="57" t="str" cm="1">
        <f t="array" ref="AG1198">IFERROR(_xlfn.IFS(
AI1198="MPR ISSUE","PDH",
AI1198="BSS Hardware Issue","BSS",
AI1198="Sites strategiques, MLL, Pylone, etc.","ENVTECH",
AI1198="AKTIVCO DEFAUT GE &amp; POWER Cabinet","AKTIVCO",
AI1198="AKTIVCO Coupure ENEO &amp; Baisse de tension","AKTIVCO GRID ONLY",
AI1198="Coupure ENEO &amp; Baisse de tension","IHS GRID ONLY",
AI1198="Defaut GE &amp; POWER Cabinet","IHS",
AI1198="Sharing","Partners",
AI1198="Sites strategiques &amp; DataCenter","SST &amp; DC",
AI1198="Exclu","Exclu",
AI1198="SAT","SAT",
AI1198="SPARE-ISSUE","SPARE-ISSUE",
AI1198="Fiber CAmtel","TRANS_FO_CAMTEL",
AI1198="Fiber AOF","Fiber AOF",
AI1198="Projet OCM (HUAWEI)","TRAVAUX-HUAWEI",
AI1198="Projet OCM (NOKIA)","TRAVAUX-NOKIA",
AI1198="ACCESS-ISSUE","ACCESS-ISSUE",
AI1198="Projet OCM (ZTE, NOKIA, autres projets)","TRAVAUX OCM",
AI1198="No root CAuse","No root cause",
AI1198="ODU HS","PDH",
AI1198="IP &amp; VLAN","PDH",
AI1198="Warehouse HUAWEI","SPARE-ISSUE",
AI1198="SPARE-HS","SPARE-ISSUE",
AI1198="Power Telco","BSS",AI1198="no impacts","no impacts"
),"")</f>
        <v>no impacts</v>
      </c>
      <c r="AH1198" s="57" t="str" cm="1">
        <f t="array" ref="AH1198">IFERROR(_xlfn.IFS(
AI1198="MPR ISSUE","TX ISSUE",
AI1198="BSS Hardware Issue","RAN ISSUE",
AI1198="Sites strategiques, MLL, Pylone, etc.","ENVTECH",
AI1198="AKTIVCO DEFAUT GE &amp; POWER Cabinet","POWER ISSUE",
AI1198="AKTIVCO Coupure ENEO &amp; Baisse de tension","POWER ISSUE",
AI1198="Coupure ENEO &amp; Baisse de tension","POWER ISSUE",
AI1198="Defaut GE &amp; POWER Cabinet","POWER ISSUE",
AI1198="Sharing","POWER ISSUE",
AI1198="Sites strategiques &amp; DataCenter","POWER ISSUE",
AI1198="Exclu","Exclu",
AI1198="SAT","TX ISSUE",
AI1198="SPARE-ISSUE","SPARE-ISSUE",
AI1198="Fiber CAmtel","TX ISSUE",
AI1198="Fiber AOF","TX ISSUE",
AI1198="Projet OCM (HUAWEI)","TRAVAUX-HUAWEI",
AI1198="Projet OCM (NOKIA)","TRAVAUX -NOKIA",
AI1198="ACCESS-ISSUE","ACCESS-ISSUE",
AI1198="Projet OCM (ZTE, NOKIA, autres projets)","TRAVAUX OCM",
AI1198="No root CAuse","No root cause",
AI1198="ODU HS","TX ISSUE",
AI1198="IP &amp; VLAN","TX ISSUE",
AI1198="Warehouse HUAWEI","SPARE-ISSUE",
AI1198="SPARE-HS","SPARE-ISSUE",
AI1198="Power Telco","RAN ISSUE",AI1198="no impacts","no impacts"
),"")</f>
        <v>no impacts</v>
      </c>
      <c r="AI1198" s="85" t="s">
        <v>5998</v>
      </c>
      <c r="AJ1198" s="57" t="str" cm="1">
        <f t="array" ref="AJ1198">IFERROR(_xlfn.IFS(
AI1198="MPR ISSUE","ACTIVE",
AI1198="BSS Hardware Issue","ACTIVE",
AI1198="Sites strategiques, MLL, Pylone, etc.","PASSIVE",
AI1198="AKTIVCO DEFAUT GE &amp; POWER Cabinet","PASSIVE",
AI1198="AKTIVCO Coupure ENEO &amp; Baisse de tension","PASSIVE",
AI1198="Coupure ENEO &amp; Baisse de tension","PASSIVE",
AI1198="Defaut GE &amp; POWER Cabinet","PASSIVE",
AI1198="Sharing","PASSIVE",
AI1198="Sites strategiques &amp; DataCenter","PASSIVE",
AI1198="Exclu","Exclu",
AI1198="SAT","ACTIVE",
AI1198="SPARE-ISSUE","SPARE-ISSUE",
AI1198="Fiber CAmtel","ACTIVE",
AI1198="Fiber AOF","ACTIVE",
AI1198="Projet OCM (HUAWEI)","PLANNED WORKS",
AI1198="Projet OCM (NOKIA)","PLANNED WORKS",
AI1198="ACCESS-ISSUE","ACCESS-ISSUE",
AI1198="Projet OCM (ZTE, NOKIA, autres projets)","PLANNED WORKS",
AI1198="No root CAuse","No root cause",
AI1198="ODU HS","ACTIVE",
AI1198="IP &amp; VLAN","ACTIVE",
AI1198="Warehouse HUAWEI","SPARE-ISSUE",
AI1198="SPARE-HS","SPARE-ISSUE",
AI1198="Power Telco","ACTIVE", AI1198="no impacts","no impacts"
),"")</f>
        <v>no impacts</v>
      </c>
      <c r="AK1198" s="23" t="s">
        <v>5537</v>
      </c>
      <c r="AL1198" s="23" t="str">
        <f t="shared" si="32"/>
        <v>SUD_057</v>
      </c>
      <c r="AN1198" s="9" t="s">
        <v>5537</v>
      </c>
      <c r="AO1198" s="23" t="str">
        <f>_xlfn.XLOOKUP(B1198,'INCIDENT-05-03-2026'!E:E,'INCIDENT-05-03-2026'!F:F,"")</f>
        <v/>
      </c>
      <c r="AP1198" s="7" t="s">
        <v>5537</v>
      </c>
      <c r="AQ1198" s="6"/>
      <c r="AR1198" s="7"/>
      <c r="AS1198" s="3" t="str">
        <f>_xlfn.XLOOKUP(B1198,'[3]tt num | region | site id'!$C:$C,'[3]tt num | region | site id'!$Q:$Q,"")</f>
        <v/>
      </c>
      <c r="AT1198" s="24" t="str">
        <f>_xlfn.XLOOKUP(B1198,'[4]Cells Huawei 03052026 12h'!$B:$B,'[4]Cells Huawei 03052026 12h'!$T:$T,"")</f>
        <v/>
      </c>
      <c r="AU1198" s="24" t="str">
        <f>_xlfn.XLOOKUP(B1198,'[5]cells down 02052026 8h50'!$B:$B,'[5]cells down 02052026 8h50'!$R:$R,"")</f>
        <v/>
      </c>
      <c r="AV1198" s="24" t="str">
        <f>_xlfn.XLOOKUP(B1198,'[5]cells down 02052026 13h50'!$B:$B,'[5]cells down 02052026 13h50'!$R:$R,"")</f>
        <v/>
      </c>
      <c r="AW1198" s="24" t="str">
        <f>_xlfn.XLOOKUP(B1198,'[5]cells down 02052026 13h50'!$B:$B,'[5]cells down 02052026 13h50'!$R:$R,"")</f>
        <v/>
      </c>
      <c r="AX1198" s="24" t="str">
        <f>_xlfn.XLOOKUP(B1198,'[6]cell downs 03052026 8h40 '!$B:$B,'[6]cell downs 03052026 8h40 '!$R:$R,"")</f>
        <v/>
      </c>
      <c r="AY1198" s="24" t="str">
        <f>_xlfn.XLOOKUP(B1198,'[7]ALL SITES DOWN'!$D:$D,'[7]ALL SITES DOWN'!$J:$J,"")</f>
        <v/>
      </c>
      <c r="AZ1198" s="24" t="str">
        <f>_xlfn.XLOOKUP(B1198,'[8]ALL SITES DOWN'!$D:$D,'[8]ALL SITES DOWN'!$J:$J,"")</f>
        <v/>
      </c>
      <c r="BA1198" s="9" t="str">
        <f>_xlfn.XLOOKUP(B1198,[9]sheet1!$AC:$AC,[9]sheet1!$AF:$AF,"")</f>
        <v/>
      </c>
      <c r="BB1198" s="14" t="s">
        <v>5537</v>
      </c>
      <c r="BC1198" s="14" t="s">
        <v>5537</v>
      </c>
      <c r="BD1198" s="14" t="str">
        <f>_xlfn.XLOOKUP(B1198,'[10]cell downs 18042026 17h'!$B:$B,'[10]cell downs 18042026 17h'!$B:$B,"")</f>
        <v/>
      </c>
      <c r="BE1198" s="14" t="str">
        <f>_xlfn.XLOOKUP(B1198,'[11]Cells Huawei 19042026 15h'!$B:$B,'[11]Cells Huawei 19042026 15h'!$B:$B,"")</f>
        <v/>
      </c>
      <c r="BF1198" s="9" t="str">
        <f>_xlfn.XLOOKUP(B1198,'[12]cells down 19042026 9H40'!$B:$B,'[12]cells down 19042026 9H40'!$B:$B,"")</f>
        <v/>
      </c>
      <c r="BG1198" s="9" t="s">
        <v>1564</v>
      </c>
      <c r="BH1198" s="9" t="s">
        <v>594</v>
      </c>
    </row>
    <row r="1199" spans="1:60" s="9" customFormat="1" x14ac:dyDescent="0.3">
      <c r="A1199" s="1" t="s">
        <v>2736</v>
      </c>
      <c r="B1199" s="8" t="s">
        <v>2737</v>
      </c>
      <c r="C1199" s="3" t="str">
        <f>_xlfn.XLOOKUP(B1199,'[1]daily break down'!$D:$D,'[1]daily break down'!$E:$E,"")</f>
        <v>CENTRE</v>
      </c>
      <c r="D1199" s="1" t="s">
        <v>21</v>
      </c>
      <c r="E1199" s="1" t="s">
        <v>36</v>
      </c>
      <c r="F1199" s="3" t="s">
        <v>69</v>
      </c>
      <c r="G1199" s="1" t="s">
        <v>502</v>
      </c>
      <c r="H1199" s="42" t="str">
        <f>_xlfn.XLOOKUP(B1199,[2]CALCULATION!$B:$B,[2]CALCULATION!$H:$H,"")</f>
        <v>ZTE</v>
      </c>
      <c r="I1199" s="34">
        <v>0.6507485025668247</v>
      </c>
      <c r="J1199" s="34">
        <v>0</v>
      </c>
      <c r="K1199" s="34">
        <v>0</v>
      </c>
      <c r="L1199" s="34">
        <v>0</v>
      </c>
      <c r="M1199" s="34">
        <v>0</v>
      </c>
      <c r="N1199" s="34">
        <v>0</v>
      </c>
      <c r="O1199" s="34">
        <v>0</v>
      </c>
      <c r="P1199" s="34">
        <v>0</v>
      </c>
      <c r="Q1199" s="34">
        <v>0</v>
      </c>
      <c r="R1199" s="34">
        <v>0</v>
      </c>
      <c r="S1199" s="35">
        <v>0</v>
      </c>
      <c r="T1199" s="35">
        <v>9.9519737011067588E-3</v>
      </c>
      <c r="U1199" s="35">
        <v>0</v>
      </c>
      <c r="V1199" s="35">
        <v>0</v>
      </c>
      <c r="W1199" s="35">
        <v>9.9519737011067588E-3</v>
      </c>
      <c r="X1199" s="35">
        <v>0</v>
      </c>
      <c r="Y1199" s="35">
        <v>0</v>
      </c>
      <c r="Z1199" s="35">
        <v>0</v>
      </c>
      <c r="AA1199" s="35">
        <v>0</v>
      </c>
      <c r="AB1199" s="35">
        <v>0</v>
      </c>
      <c r="AC1199" s="35">
        <v>0</v>
      </c>
      <c r="AD1199" s="35">
        <v>0</v>
      </c>
      <c r="AE1199" s="58" t="s">
        <v>5560</v>
      </c>
      <c r="AF1199" s="58"/>
      <c r="AG1199" s="57" t="str" cm="1">
        <f t="array" ref="AG1199">IFERROR(_xlfn.IFS(
AI1199="MPR ISSUE","PDH",
AI1199="BSS Hardware Issue","BSS",
AI1199="Sites strategiques, MLL, Pylone, etc.","ENVTECH",
AI1199="AKTIVCO DEFAUT GE &amp; POWER Cabinet","AKTIVCO",
AI1199="AKTIVCO Coupure ENEO &amp; Baisse de tension","AKTIVCO GRID ONLY",
AI1199="Coupure ENEO &amp; Baisse de tension","IHS GRID ONLY",
AI1199="Defaut GE &amp; POWER Cabinet","IHS",
AI1199="Sharing","Partners",
AI1199="Sites strategiques &amp; DataCenter","SST &amp; DC",
AI1199="Exclu","Exclu",
AI1199="SAT","SAT",
AI1199="SPARE-ISSUE","SPARE-ISSUE",
AI1199="Fiber CAmtel","TRANS_FO_CAMTEL",
AI1199="Fiber AOF","Fiber AOF",
AI1199="Projet OCM (HUAWEI)","TRAVAUX-HUAWEI",
AI1199="Projet OCM (NOKIA)","TRAVAUX-NOKIA",
AI1199="ACCESS-ISSUE","ACCESS-ISSUE",
AI1199="Projet OCM (ZTE, NOKIA, autres projets)","TRAVAUX OCM",
AI1199="No root CAuse","No root cause",
AI1199="ODU HS","PDH",
AI1199="IP &amp; VLAN","PDH",
AI1199="Warehouse HUAWEI","SPARE-ISSUE",
AI1199="SPARE-HS","SPARE-ISSUE",
AI1199="Power Telco","BSS",AI1199="no impacts","no impacts"
),"")</f>
        <v>no impacts</v>
      </c>
      <c r="AH1199" s="57" t="str" cm="1">
        <f t="array" ref="AH1199">IFERROR(_xlfn.IFS(
AI1199="MPR ISSUE","TX ISSUE",
AI1199="BSS Hardware Issue","RAN ISSUE",
AI1199="Sites strategiques, MLL, Pylone, etc.","ENVTECH",
AI1199="AKTIVCO DEFAUT GE &amp; POWER Cabinet","POWER ISSUE",
AI1199="AKTIVCO Coupure ENEO &amp; Baisse de tension","POWER ISSUE",
AI1199="Coupure ENEO &amp; Baisse de tension","POWER ISSUE",
AI1199="Defaut GE &amp; POWER Cabinet","POWER ISSUE",
AI1199="Sharing","POWER ISSUE",
AI1199="Sites strategiques &amp; DataCenter","POWER ISSUE",
AI1199="Exclu","Exclu",
AI1199="SAT","TX ISSUE",
AI1199="SPARE-ISSUE","SPARE-ISSUE",
AI1199="Fiber CAmtel","TX ISSUE",
AI1199="Fiber AOF","TX ISSUE",
AI1199="Projet OCM (HUAWEI)","TRAVAUX-HUAWEI",
AI1199="Projet OCM (NOKIA)","TRAVAUX -NOKIA",
AI1199="ACCESS-ISSUE","ACCESS-ISSUE",
AI1199="Projet OCM (ZTE, NOKIA, autres projets)","TRAVAUX OCM",
AI1199="No root CAuse","No root cause",
AI1199="ODU HS","TX ISSUE",
AI1199="IP &amp; VLAN","TX ISSUE",
AI1199="Warehouse HUAWEI","SPARE-ISSUE",
AI1199="SPARE-HS","SPARE-ISSUE",
AI1199="Power Telco","RAN ISSUE",AI1199="no impacts","no impacts"
),"")</f>
        <v>no impacts</v>
      </c>
      <c r="AI1199" s="85" t="s">
        <v>5998</v>
      </c>
      <c r="AJ1199" s="57" t="str" cm="1">
        <f t="array" ref="AJ1199">IFERROR(_xlfn.IFS(
AI1199="MPR ISSUE","ACTIVE",
AI1199="BSS Hardware Issue","ACTIVE",
AI1199="Sites strategiques, MLL, Pylone, etc.","PASSIVE",
AI1199="AKTIVCO DEFAUT GE &amp; POWER Cabinet","PASSIVE",
AI1199="AKTIVCO Coupure ENEO &amp; Baisse de tension","PASSIVE",
AI1199="Coupure ENEO &amp; Baisse de tension","PASSIVE",
AI1199="Defaut GE &amp; POWER Cabinet","PASSIVE",
AI1199="Sharing","PASSIVE",
AI1199="Sites strategiques &amp; DataCenter","PASSIVE",
AI1199="Exclu","Exclu",
AI1199="SAT","ACTIVE",
AI1199="SPARE-ISSUE","SPARE-ISSUE",
AI1199="Fiber CAmtel","ACTIVE",
AI1199="Fiber AOF","ACTIVE",
AI1199="Projet OCM (HUAWEI)","PLANNED WORKS",
AI1199="Projet OCM (NOKIA)","PLANNED WORKS",
AI1199="ACCESS-ISSUE","ACCESS-ISSUE",
AI1199="Projet OCM (ZTE, NOKIA, autres projets)","PLANNED WORKS",
AI1199="No root CAuse","No root cause",
AI1199="ODU HS","ACTIVE",
AI1199="IP &amp; VLAN","ACTIVE",
AI1199="Warehouse HUAWEI","SPARE-ISSUE",
AI1199="SPARE-HS","SPARE-ISSUE",
AI1199="Power Telco","ACTIVE", AI1199="no impacts","no impacts"
),"")</f>
        <v>no impacts</v>
      </c>
      <c r="AK1199" s="23" t="s">
        <v>5537</v>
      </c>
      <c r="AL1199" s="23" t="str">
        <f t="shared" si="32"/>
        <v>SUD_010</v>
      </c>
      <c r="AN1199" s="9" t="s">
        <v>5537</v>
      </c>
      <c r="AO1199" s="23" t="str">
        <f>_xlfn.XLOOKUP(B1199,'INCIDENT-05-03-2026'!E:E,'INCIDENT-05-03-2026'!F:F,"")</f>
        <v/>
      </c>
      <c r="AP1199" s="7" t="s">
        <v>5537</v>
      </c>
      <c r="AQ1199" s="6"/>
      <c r="AR1199" s="7"/>
      <c r="AS1199" s="3" t="str">
        <f>_xlfn.XLOOKUP(B1199,'[3]tt num | region | site id'!$C:$C,'[3]tt num | region | site id'!$Q:$Q,"")</f>
        <v/>
      </c>
      <c r="AT1199" s="24" t="str">
        <f>_xlfn.XLOOKUP(B1199,'[4]Cells Huawei 03052026 12h'!$B:$B,'[4]Cells Huawei 03052026 12h'!$T:$T,"")</f>
        <v/>
      </c>
      <c r="AU1199" s="24" t="str">
        <f>_xlfn.XLOOKUP(B1199,'[5]cells down 02052026 8h50'!$B:$B,'[5]cells down 02052026 8h50'!$R:$R,"")</f>
        <v/>
      </c>
      <c r="AV1199" s="24" t="str">
        <f>_xlfn.XLOOKUP(B1199,'[5]cells down 02052026 13h50'!$B:$B,'[5]cells down 02052026 13h50'!$R:$R,"")</f>
        <v/>
      </c>
      <c r="AW1199" s="24" t="str">
        <f>_xlfn.XLOOKUP(B1199,'[5]cells down 02052026 13h50'!$B:$B,'[5]cells down 02052026 13h50'!$R:$R,"")</f>
        <v/>
      </c>
      <c r="AX1199" s="24" t="str">
        <f>_xlfn.XLOOKUP(B1199,'[6]cell downs 03052026 8h40 '!$B:$B,'[6]cell downs 03052026 8h40 '!$R:$R,"")</f>
        <v/>
      </c>
      <c r="AY1199" s="24" t="str">
        <f>_xlfn.XLOOKUP(B1199,'[7]ALL SITES DOWN'!$D:$D,'[7]ALL SITES DOWN'!$J:$J,"")</f>
        <v/>
      </c>
      <c r="AZ1199" s="24" t="str">
        <f>_xlfn.XLOOKUP(B1199,'[8]ALL SITES DOWN'!$D:$D,'[8]ALL SITES DOWN'!$J:$J,"")</f>
        <v/>
      </c>
      <c r="BA1199" s="9" t="str">
        <f>_xlfn.XLOOKUP(B1199,[9]sheet1!$AC:$AC,[9]sheet1!$AF:$AF,"")</f>
        <v/>
      </c>
      <c r="BB1199" s="14" t="s">
        <v>5537</v>
      </c>
      <c r="BC1199" s="14" t="s">
        <v>5537</v>
      </c>
      <c r="BD1199" s="14" t="str">
        <f>_xlfn.XLOOKUP(B1199,'[10]cell downs 18042026 17h'!$B:$B,'[10]cell downs 18042026 17h'!$B:$B,"")</f>
        <v/>
      </c>
      <c r="BE1199" s="14" t="str">
        <f>_xlfn.XLOOKUP(B1199,'[11]Cells Huawei 19042026 15h'!$B:$B,'[11]Cells Huawei 19042026 15h'!$B:$B,"")</f>
        <v/>
      </c>
      <c r="BF1199" s="9" t="str">
        <f>_xlfn.XLOOKUP(B1199,'[12]cells down 19042026 9H40'!$B:$B,'[12]cells down 19042026 9H40'!$B:$B,"")</f>
        <v/>
      </c>
      <c r="BG1199" s="9" t="s">
        <v>5537</v>
      </c>
      <c r="BH1199" s="9" t="s">
        <v>5537</v>
      </c>
    </row>
    <row r="1200" spans="1:60" s="9" customFormat="1" x14ac:dyDescent="0.3">
      <c r="A1200" s="1" t="s">
        <v>2422</v>
      </c>
      <c r="B1200" s="8" t="s">
        <v>2423</v>
      </c>
      <c r="C1200" s="3" t="str">
        <f>_xlfn.XLOOKUP(B1200,'[1]daily break down'!$D:$D,'[1]daily break down'!$E:$E,"")</f>
        <v>CENTRE</v>
      </c>
      <c r="D1200" s="1" t="s">
        <v>21</v>
      </c>
      <c r="E1200" s="1" t="s">
        <v>30</v>
      </c>
      <c r="F1200" s="3" t="s">
        <v>69</v>
      </c>
      <c r="G1200" s="1" t="s">
        <v>502</v>
      </c>
      <c r="H1200" s="42" t="str">
        <f>_xlfn.XLOOKUP(B1200,[2]CALCULATION!$B:$B,[2]CALCULATION!$H:$H,"")</f>
        <v>ZTE</v>
      </c>
      <c r="I1200" s="34">
        <v>0</v>
      </c>
      <c r="J1200" s="34">
        <v>0</v>
      </c>
      <c r="K1200" s="34">
        <v>0</v>
      </c>
      <c r="L1200" s="34">
        <v>0</v>
      </c>
      <c r="M1200" s="34">
        <v>0</v>
      </c>
      <c r="N1200" s="34">
        <v>0</v>
      </c>
      <c r="O1200" s="34">
        <v>0</v>
      </c>
      <c r="P1200" s="34">
        <v>0</v>
      </c>
      <c r="Q1200" s="34">
        <v>0</v>
      </c>
      <c r="R1200" s="34">
        <v>0</v>
      </c>
      <c r="S1200" s="35">
        <v>0</v>
      </c>
      <c r="T1200" s="35">
        <v>9.8092930745678555E-3</v>
      </c>
      <c r="U1200" s="35">
        <v>0</v>
      </c>
      <c r="V1200" s="35">
        <v>0</v>
      </c>
      <c r="W1200" s="35">
        <v>9.8092930745678555E-3</v>
      </c>
      <c r="X1200" s="35">
        <v>0</v>
      </c>
      <c r="Y1200" s="35">
        <v>0</v>
      </c>
      <c r="Z1200" s="35">
        <v>0</v>
      </c>
      <c r="AA1200" s="35">
        <v>0</v>
      </c>
      <c r="AB1200" s="35">
        <v>0</v>
      </c>
      <c r="AC1200" s="35">
        <v>0</v>
      </c>
      <c r="AD1200" s="35">
        <v>0</v>
      </c>
      <c r="AE1200" s="58" t="s">
        <v>5560</v>
      </c>
      <c r="AF1200" s="58"/>
      <c r="AG1200" s="57" t="str" cm="1">
        <f t="array" ref="AG1200">IFERROR(_xlfn.IFS(
AI1200="MPR ISSUE","PDH",
AI1200="BSS Hardware Issue","BSS",
AI1200="Sites strategiques, MLL, Pylone, etc.","ENVTECH",
AI1200="AKTIVCO DEFAUT GE &amp; POWER Cabinet","AKTIVCO",
AI1200="AKTIVCO Coupure ENEO &amp; Baisse de tension","AKTIVCO GRID ONLY",
AI1200="Coupure ENEO &amp; Baisse de tension","IHS GRID ONLY",
AI1200="Defaut GE &amp; POWER Cabinet","IHS",
AI1200="Sharing","Partners",
AI1200="Sites strategiques &amp; DataCenter","SST &amp; DC",
AI1200="Exclu","Exclu",
AI1200="SAT","SAT",
AI1200="SPARE-ISSUE","SPARE-ISSUE",
AI1200="Fiber CAmtel","TRANS_FO_CAMTEL",
AI1200="Fiber AOF","Fiber AOF",
AI1200="Projet OCM (HUAWEI)","TRAVAUX-HUAWEI",
AI1200="Projet OCM (NOKIA)","TRAVAUX-NOKIA",
AI1200="ACCESS-ISSUE","ACCESS-ISSUE",
AI1200="Projet OCM (ZTE, NOKIA, autres projets)","TRAVAUX OCM",
AI1200="No root CAuse","No root cause",
AI1200="ODU HS","PDH",
AI1200="IP &amp; VLAN","PDH",
AI1200="Warehouse HUAWEI","SPARE-ISSUE",
AI1200="SPARE-HS","SPARE-ISSUE",
AI1200="Power Telco","BSS",AI1200="no impacts","no impacts"
),"")</f>
        <v>no impacts</v>
      </c>
      <c r="AH1200" s="57" t="str" cm="1">
        <f t="array" ref="AH1200">IFERROR(_xlfn.IFS(
AI1200="MPR ISSUE","TX ISSUE",
AI1200="BSS Hardware Issue","RAN ISSUE",
AI1200="Sites strategiques, MLL, Pylone, etc.","ENVTECH",
AI1200="AKTIVCO DEFAUT GE &amp; POWER Cabinet","POWER ISSUE",
AI1200="AKTIVCO Coupure ENEO &amp; Baisse de tension","POWER ISSUE",
AI1200="Coupure ENEO &amp; Baisse de tension","POWER ISSUE",
AI1200="Defaut GE &amp; POWER Cabinet","POWER ISSUE",
AI1200="Sharing","POWER ISSUE",
AI1200="Sites strategiques &amp; DataCenter","POWER ISSUE",
AI1200="Exclu","Exclu",
AI1200="SAT","TX ISSUE",
AI1200="SPARE-ISSUE","SPARE-ISSUE",
AI1200="Fiber CAmtel","TX ISSUE",
AI1200="Fiber AOF","TX ISSUE",
AI1200="Projet OCM (HUAWEI)","TRAVAUX-HUAWEI",
AI1200="Projet OCM (NOKIA)","TRAVAUX -NOKIA",
AI1200="ACCESS-ISSUE","ACCESS-ISSUE",
AI1200="Projet OCM (ZTE, NOKIA, autres projets)","TRAVAUX OCM",
AI1200="No root CAuse","No root cause",
AI1200="ODU HS","TX ISSUE",
AI1200="IP &amp; VLAN","TX ISSUE",
AI1200="Warehouse HUAWEI","SPARE-ISSUE",
AI1200="SPARE-HS","SPARE-ISSUE",
AI1200="Power Telco","RAN ISSUE",AI1200="no impacts","no impacts"
),"")</f>
        <v>no impacts</v>
      </c>
      <c r="AI1200" s="85" t="s">
        <v>5998</v>
      </c>
      <c r="AJ1200" s="57" t="str" cm="1">
        <f t="array" ref="AJ1200">IFERROR(_xlfn.IFS(
AI1200="MPR ISSUE","ACTIVE",
AI1200="BSS Hardware Issue","ACTIVE",
AI1200="Sites strategiques, MLL, Pylone, etc.","PASSIVE",
AI1200="AKTIVCO DEFAUT GE &amp; POWER Cabinet","PASSIVE",
AI1200="AKTIVCO Coupure ENEO &amp; Baisse de tension","PASSIVE",
AI1200="Coupure ENEO &amp; Baisse de tension","PASSIVE",
AI1200="Defaut GE &amp; POWER Cabinet","PASSIVE",
AI1200="Sharing","PASSIVE",
AI1200="Sites strategiques &amp; DataCenter","PASSIVE",
AI1200="Exclu","Exclu",
AI1200="SAT","ACTIVE",
AI1200="SPARE-ISSUE","SPARE-ISSUE",
AI1200="Fiber CAmtel","ACTIVE",
AI1200="Fiber AOF","ACTIVE",
AI1200="Projet OCM (HUAWEI)","PLANNED WORKS",
AI1200="Projet OCM (NOKIA)","PLANNED WORKS",
AI1200="ACCESS-ISSUE","ACCESS-ISSUE",
AI1200="Projet OCM (ZTE, NOKIA, autres projets)","PLANNED WORKS",
AI1200="No root CAuse","No root cause",
AI1200="ODU HS","ACTIVE",
AI1200="IP &amp; VLAN","ACTIVE",
AI1200="Warehouse HUAWEI","SPARE-ISSUE",
AI1200="SPARE-HS","SPARE-ISSUE",
AI1200="Power Telco","ACTIVE", AI1200="no impacts","no impacts"
),"")</f>
        <v>no impacts</v>
      </c>
      <c r="AK1200" s="23" t="s">
        <v>5537</v>
      </c>
      <c r="AL1200" s="23" t="str">
        <f t="shared" si="32"/>
        <v>SUD_071</v>
      </c>
      <c r="AN1200" s="9" t="s">
        <v>5537</v>
      </c>
      <c r="AO1200" s="23" t="str">
        <f>_xlfn.XLOOKUP(B1200,'INCIDENT-05-03-2026'!E:E,'INCIDENT-05-03-2026'!F:F,"")</f>
        <v/>
      </c>
      <c r="AP1200" s="7" t="s">
        <v>5537</v>
      </c>
      <c r="AQ1200" s="6"/>
      <c r="AR1200" s="7"/>
      <c r="AS1200" s="3" t="str">
        <f>_xlfn.XLOOKUP(B1200,'[3]tt num | region | site id'!$C:$C,'[3]tt num | region | site id'!$Q:$Q,"")</f>
        <v/>
      </c>
      <c r="AT1200" s="24" t="str">
        <f>_xlfn.XLOOKUP(B1200,'[4]Cells Huawei 03052026 12h'!$B:$B,'[4]Cells Huawei 03052026 12h'!$T:$T,"")</f>
        <v/>
      </c>
      <c r="AU1200" s="24" t="str">
        <f>_xlfn.XLOOKUP(B1200,'[5]cells down 02052026 8h50'!$B:$B,'[5]cells down 02052026 8h50'!$R:$R,"")</f>
        <v/>
      </c>
      <c r="AV1200" s="24" t="str">
        <f>_xlfn.XLOOKUP(B1200,'[5]cells down 02052026 13h50'!$B:$B,'[5]cells down 02052026 13h50'!$R:$R,"")</f>
        <v/>
      </c>
      <c r="AW1200" s="24" t="str">
        <f>_xlfn.XLOOKUP(B1200,'[5]cells down 02052026 13h50'!$B:$B,'[5]cells down 02052026 13h50'!$R:$R,"")</f>
        <v/>
      </c>
      <c r="AX1200" s="24" t="str">
        <f>_xlfn.XLOOKUP(B1200,'[6]cell downs 03052026 8h40 '!$B:$B,'[6]cell downs 03052026 8h40 '!$R:$R,"")</f>
        <v/>
      </c>
      <c r="AY1200" s="24" t="str">
        <f>_xlfn.XLOOKUP(B1200,'[7]ALL SITES DOWN'!$D:$D,'[7]ALL SITES DOWN'!$J:$J,"")</f>
        <v/>
      </c>
      <c r="AZ1200" s="24" t="str">
        <f>_xlfn.XLOOKUP(B1200,'[8]ALL SITES DOWN'!$D:$D,'[8]ALL SITES DOWN'!$J:$J,"")</f>
        <v/>
      </c>
      <c r="BA1200" s="9" t="str">
        <f>_xlfn.XLOOKUP(B1200,[9]sheet1!$AC:$AC,[9]sheet1!$AF:$AF,"")</f>
        <v/>
      </c>
      <c r="BB1200" s="14" t="s">
        <v>5537</v>
      </c>
      <c r="BC1200" s="14" t="s">
        <v>5537</v>
      </c>
      <c r="BD1200" s="14" t="str">
        <f>_xlfn.XLOOKUP(B1200,'[10]cell downs 18042026 17h'!$B:$B,'[10]cell downs 18042026 17h'!$B:$B,"")</f>
        <v/>
      </c>
      <c r="BE1200" s="14" t="str">
        <f>_xlfn.XLOOKUP(B1200,'[11]Cells Huawei 19042026 15h'!$B:$B,'[11]Cells Huawei 19042026 15h'!$B:$B,"")</f>
        <v/>
      </c>
      <c r="BF1200" s="9" t="str">
        <f>_xlfn.XLOOKUP(B1200,'[12]cells down 19042026 9H40'!$B:$B,'[12]cells down 19042026 9H40'!$B:$B,"")</f>
        <v/>
      </c>
      <c r="BG1200" s="9" t="s">
        <v>5537</v>
      </c>
      <c r="BH1200" s="9" t="s">
        <v>12</v>
      </c>
    </row>
    <row r="1201" spans="1:60" s="9" customFormat="1" x14ac:dyDescent="0.3">
      <c r="A1201" s="1" t="s">
        <v>1920</v>
      </c>
      <c r="B1201" s="8" t="s">
        <v>1921</v>
      </c>
      <c r="C1201" s="3" t="str">
        <f>_xlfn.XLOOKUP(B1201,'[1]daily break down'!$D:$D,'[1]daily break down'!$E:$E,"")</f>
        <v>CENTRE</v>
      </c>
      <c r="D1201" s="1" t="s">
        <v>21</v>
      </c>
      <c r="E1201" s="1" t="s">
        <v>563</v>
      </c>
      <c r="F1201" s="3" t="s">
        <v>69</v>
      </c>
      <c r="G1201" s="1" t="s">
        <v>502</v>
      </c>
      <c r="H1201" s="42" t="str">
        <f>_xlfn.XLOOKUP(B1201,[2]CALCULATION!$B:$B,[2]CALCULATION!$H:$H,"")</f>
        <v>ZTE</v>
      </c>
      <c r="I1201" s="34">
        <v>0</v>
      </c>
      <c r="J1201" s="34">
        <v>0</v>
      </c>
      <c r="K1201" s="34">
        <v>0.55561619482183611</v>
      </c>
      <c r="L1201" s="34">
        <v>0</v>
      </c>
      <c r="M1201" s="34">
        <v>0</v>
      </c>
      <c r="N1201" s="34">
        <v>0</v>
      </c>
      <c r="O1201" s="34">
        <v>0</v>
      </c>
      <c r="P1201" s="34">
        <v>0</v>
      </c>
      <c r="Q1201" s="34">
        <v>14.424940002796541</v>
      </c>
      <c r="R1201" s="34">
        <v>0</v>
      </c>
      <c r="S1201" s="35">
        <v>0</v>
      </c>
      <c r="T1201" s="35">
        <v>9.2207354900940407E-3</v>
      </c>
      <c r="U1201" s="35">
        <v>0</v>
      </c>
      <c r="V1201" s="35">
        <v>0</v>
      </c>
      <c r="W1201" s="35">
        <v>9.2207354900940407E-3</v>
      </c>
      <c r="X1201" s="35">
        <v>0</v>
      </c>
      <c r="Y1201" s="35">
        <v>0</v>
      </c>
      <c r="Z1201" s="35">
        <v>1.9126516338358519</v>
      </c>
      <c r="AA1201" s="35">
        <v>0</v>
      </c>
      <c r="AB1201" s="35">
        <v>0</v>
      </c>
      <c r="AC1201" s="35">
        <v>0</v>
      </c>
      <c r="AD1201" s="35">
        <v>0</v>
      </c>
      <c r="AE1201" s="58" t="s">
        <v>5560</v>
      </c>
      <c r="AF1201" s="58"/>
      <c r="AG1201" s="57" t="str" cm="1">
        <f t="array" ref="AG1201">IFERROR(_xlfn.IFS(
AI1201="MPR ISSUE","PDH",
AI1201="BSS Hardware Issue","BSS",
AI1201="Sites strategiques, MLL, Pylone, etc.","ENVTECH",
AI1201="AKTIVCO DEFAUT GE &amp; POWER Cabinet","AKTIVCO",
AI1201="AKTIVCO Coupure ENEO &amp; Baisse de tension","AKTIVCO GRID ONLY",
AI1201="Coupure ENEO &amp; Baisse de tension","IHS GRID ONLY",
AI1201="Defaut GE &amp; POWER Cabinet","IHS",
AI1201="Sharing","Partners",
AI1201="Sites strategiques &amp; DataCenter","SST &amp; DC",
AI1201="Exclu","Exclu",
AI1201="SAT","SAT",
AI1201="SPARE-ISSUE","SPARE-ISSUE",
AI1201="Fiber CAmtel","TRANS_FO_CAMTEL",
AI1201="Fiber AOF","Fiber AOF",
AI1201="Projet OCM (HUAWEI)","TRAVAUX-HUAWEI",
AI1201="Projet OCM (NOKIA)","TRAVAUX-NOKIA",
AI1201="ACCESS-ISSUE","ACCESS-ISSUE",
AI1201="Projet OCM (ZTE, NOKIA, autres projets)","TRAVAUX OCM",
AI1201="No root CAuse","No root cause",
AI1201="ODU HS","PDH",
AI1201="IP &amp; VLAN","PDH",
AI1201="Warehouse HUAWEI","SPARE-ISSUE",
AI1201="SPARE-HS","SPARE-ISSUE",
AI1201="Power Telco","BSS",AI1201="no impacts","no impacts"
),"")</f>
        <v>no impacts</v>
      </c>
      <c r="AH1201" s="57" t="str" cm="1">
        <f t="array" ref="AH1201">IFERROR(_xlfn.IFS(
AI1201="MPR ISSUE","TX ISSUE",
AI1201="BSS Hardware Issue","RAN ISSUE",
AI1201="Sites strategiques, MLL, Pylone, etc.","ENVTECH",
AI1201="AKTIVCO DEFAUT GE &amp; POWER Cabinet","POWER ISSUE",
AI1201="AKTIVCO Coupure ENEO &amp; Baisse de tension","POWER ISSUE",
AI1201="Coupure ENEO &amp; Baisse de tension","POWER ISSUE",
AI1201="Defaut GE &amp; POWER Cabinet","POWER ISSUE",
AI1201="Sharing","POWER ISSUE",
AI1201="Sites strategiques &amp; DataCenter","POWER ISSUE",
AI1201="Exclu","Exclu",
AI1201="SAT","TX ISSUE",
AI1201="SPARE-ISSUE","SPARE-ISSUE",
AI1201="Fiber CAmtel","TX ISSUE",
AI1201="Fiber AOF","TX ISSUE",
AI1201="Projet OCM (HUAWEI)","TRAVAUX-HUAWEI",
AI1201="Projet OCM (NOKIA)","TRAVAUX -NOKIA",
AI1201="ACCESS-ISSUE","ACCESS-ISSUE",
AI1201="Projet OCM (ZTE, NOKIA, autres projets)","TRAVAUX OCM",
AI1201="No root CAuse","No root cause",
AI1201="ODU HS","TX ISSUE",
AI1201="IP &amp; VLAN","TX ISSUE",
AI1201="Warehouse HUAWEI","SPARE-ISSUE",
AI1201="SPARE-HS","SPARE-ISSUE",
AI1201="Power Telco","RAN ISSUE",AI1201="no impacts","no impacts"
),"")</f>
        <v>no impacts</v>
      </c>
      <c r="AI1201" s="85" t="s">
        <v>5998</v>
      </c>
      <c r="AJ1201" s="57" t="str" cm="1">
        <f t="array" ref="AJ1201">IFERROR(_xlfn.IFS(
AI1201="MPR ISSUE","ACTIVE",
AI1201="BSS Hardware Issue","ACTIVE",
AI1201="Sites strategiques, MLL, Pylone, etc.","PASSIVE",
AI1201="AKTIVCO DEFAUT GE &amp; POWER Cabinet","PASSIVE",
AI1201="AKTIVCO Coupure ENEO &amp; Baisse de tension","PASSIVE",
AI1201="Coupure ENEO &amp; Baisse de tension","PASSIVE",
AI1201="Defaut GE &amp; POWER Cabinet","PASSIVE",
AI1201="Sharing","PASSIVE",
AI1201="Sites strategiques &amp; DataCenter","PASSIVE",
AI1201="Exclu","Exclu",
AI1201="SAT","ACTIVE",
AI1201="SPARE-ISSUE","SPARE-ISSUE",
AI1201="Fiber CAmtel","ACTIVE",
AI1201="Fiber AOF","ACTIVE",
AI1201="Projet OCM (HUAWEI)","PLANNED WORKS",
AI1201="Projet OCM (NOKIA)","PLANNED WORKS",
AI1201="ACCESS-ISSUE","ACCESS-ISSUE",
AI1201="Projet OCM (ZTE, NOKIA, autres projets)","PLANNED WORKS",
AI1201="No root CAuse","No root cause",
AI1201="ODU HS","ACTIVE",
AI1201="IP &amp; VLAN","ACTIVE",
AI1201="Warehouse HUAWEI","SPARE-ISSUE",
AI1201="SPARE-HS","SPARE-ISSUE",
AI1201="Power Telco","ACTIVE", AI1201="no impacts","no impacts"
),"")</f>
        <v>no impacts</v>
      </c>
      <c r="AK1201" s="23" t="s">
        <v>5537</v>
      </c>
      <c r="AL1201" s="23" t="str">
        <f t="shared" si="32"/>
        <v>SUD_090</v>
      </c>
      <c r="AN1201" s="9" t="s">
        <v>5537</v>
      </c>
      <c r="AO1201" s="23" t="str">
        <f>_xlfn.XLOOKUP(B1201,'INCIDENT-05-03-2026'!E:E,'INCIDENT-05-03-2026'!F:F,"")</f>
        <v/>
      </c>
      <c r="AP1201" s="7" t="s">
        <v>5537</v>
      </c>
      <c r="AQ1201" s="6"/>
      <c r="AR1201" s="7"/>
      <c r="AS1201" s="3" t="str">
        <f>_xlfn.XLOOKUP(B1201,'[3]tt num | region | site id'!$C:$C,'[3]tt num | region | site id'!$Q:$Q,"")</f>
        <v/>
      </c>
      <c r="AT1201" s="24" t="str">
        <f>_xlfn.XLOOKUP(B1201,'[4]Cells Huawei 03052026 12h'!$B:$B,'[4]Cells Huawei 03052026 12h'!$T:$T,"")</f>
        <v/>
      </c>
      <c r="AU1201" s="24" t="str">
        <f>_xlfn.XLOOKUP(B1201,'[5]cells down 02052026 8h50'!$B:$B,'[5]cells down 02052026 8h50'!$R:$R,"")</f>
        <v/>
      </c>
      <c r="AV1201" s="24" t="str">
        <f>_xlfn.XLOOKUP(B1201,'[5]cells down 02052026 13h50'!$B:$B,'[5]cells down 02052026 13h50'!$R:$R,"")</f>
        <v/>
      </c>
      <c r="AW1201" s="24" t="str">
        <f>_xlfn.XLOOKUP(B1201,'[5]cells down 02052026 13h50'!$B:$B,'[5]cells down 02052026 13h50'!$R:$R,"")</f>
        <v/>
      </c>
      <c r="AX1201" s="24" t="str">
        <f>_xlfn.XLOOKUP(B1201,'[6]cell downs 03052026 8h40 '!$B:$B,'[6]cell downs 03052026 8h40 '!$R:$R,"")</f>
        <v/>
      </c>
      <c r="AY1201" s="24" t="str">
        <f>_xlfn.XLOOKUP(B1201,'[7]ALL SITES DOWN'!$D:$D,'[7]ALL SITES DOWN'!$J:$J,"")</f>
        <v/>
      </c>
      <c r="AZ1201" s="24" t="str">
        <f>_xlfn.XLOOKUP(B1201,'[8]ALL SITES DOWN'!$D:$D,'[8]ALL SITES DOWN'!$J:$J,"")</f>
        <v/>
      </c>
      <c r="BA1201" s="9" t="str">
        <f>_xlfn.XLOOKUP(B1201,[9]sheet1!$AC:$AC,[9]sheet1!$AF:$AF,"")</f>
        <v/>
      </c>
      <c r="BB1201" s="14" t="s">
        <v>5537</v>
      </c>
      <c r="BC1201" s="14" t="s">
        <v>5537</v>
      </c>
      <c r="BD1201" s="14" t="str">
        <f>_xlfn.XLOOKUP(B1201,'[10]cell downs 18042026 17h'!$B:$B,'[10]cell downs 18042026 17h'!$B:$B,"")</f>
        <v/>
      </c>
      <c r="BE1201" s="14" t="str">
        <f>_xlfn.XLOOKUP(B1201,'[11]Cells Huawei 19042026 15h'!$B:$B,'[11]Cells Huawei 19042026 15h'!$B:$B,"")</f>
        <v/>
      </c>
      <c r="BF1201" s="9" t="str">
        <f>_xlfn.XLOOKUP(B1201,'[12]cells down 19042026 9H40'!$B:$B,'[12]cells down 19042026 9H40'!$B:$B,"")</f>
        <v/>
      </c>
      <c r="BG1201" s="9" t="s">
        <v>5537</v>
      </c>
      <c r="BH1201" s="9" t="s">
        <v>12</v>
      </c>
    </row>
    <row r="1202" spans="1:60" s="9" customFormat="1" x14ac:dyDescent="0.3">
      <c r="A1202" s="25" t="s">
        <v>5412</v>
      </c>
      <c r="B1202" s="32" t="s">
        <v>5413</v>
      </c>
      <c r="C1202" s="3" t="str">
        <f>_xlfn.XLOOKUP(B1202,'[1]daily break down'!$D:$D,'[1]daily break down'!$E:$E,"")</f>
        <v>CENTRE</v>
      </c>
      <c r="D1202" s="25" t="s">
        <v>357</v>
      </c>
      <c r="E1202" s="25" t="s">
        <v>987</v>
      </c>
      <c r="F1202" s="25" t="s">
        <v>69</v>
      </c>
      <c r="G1202" s="25" t="s">
        <v>502</v>
      </c>
      <c r="H1202" s="42" t="str">
        <f>_xlfn.XLOOKUP(B1202,[2]CALCULATION!$B:$B,[2]CALCULATION!$H:$H,"")</f>
        <v>ZTE</v>
      </c>
      <c r="I1202" s="34">
        <v>0</v>
      </c>
      <c r="J1202" s="34">
        <v>0</v>
      </c>
      <c r="K1202" s="34">
        <v>0</v>
      </c>
      <c r="L1202" s="34">
        <v>0</v>
      </c>
      <c r="M1202" s="34">
        <v>0</v>
      </c>
      <c r="N1202" s="34">
        <v>0</v>
      </c>
      <c r="O1202" s="34">
        <v>0</v>
      </c>
      <c r="P1202" s="34">
        <v>0</v>
      </c>
      <c r="Q1202" s="34">
        <v>0</v>
      </c>
      <c r="R1202" s="34">
        <v>0</v>
      </c>
      <c r="S1202" s="35">
        <v>0</v>
      </c>
      <c r="T1202" s="35">
        <v>8.6500129839370537E-3</v>
      </c>
      <c r="U1202" s="35">
        <v>0</v>
      </c>
      <c r="V1202" s="35" t="s">
        <v>5537</v>
      </c>
      <c r="W1202" s="35">
        <v>8.6500129839370554E-3</v>
      </c>
      <c r="X1202" s="35">
        <v>0</v>
      </c>
      <c r="Y1202" s="35">
        <v>0</v>
      </c>
      <c r="Z1202" s="35">
        <v>0</v>
      </c>
      <c r="AA1202" s="35">
        <v>0</v>
      </c>
      <c r="AB1202" s="35">
        <v>0</v>
      </c>
      <c r="AC1202" s="35">
        <v>0</v>
      </c>
      <c r="AD1202" s="35">
        <v>0</v>
      </c>
      <c r="AE1202" s="58" t="s">
        <v>5559</v>
      </c>
      <c r="AF1202" s="58"/>
      <c r="AG1202" s="57" t="str" cm="1">
        <f t="array" ref="AG1202">IFERROR(_xlfn.IFS(
AI1202="MPR ISSUE","PDH",
AI1202="BSS Hardware Issue","BSS",
AI1202="Sites strategiques, MLL, Pylone, etc.","ENVTECH",
AI1202="AKTIVCO DEFAUT GE &amp; POWER Cabinet","AKTIVCO",
AI1202="AKTIVCO Coupure ENEO &amp; Baisse de tension","AKTIVCO GRID ONLY",
AI1202="Coupure ENEO &amp; Baisse de tension","IHS GRID ONLY",
AI1202="Defaut GE &amp; POWER Cabinet","IHS",
AI1202="Sharing","Partners",
AI1202="Sites strategiques &amp; DataCenter","SST &amp; DC",
AI1202="Exclu","Exclu",
AI1202="SAT","SAT",
AI1202="SPARE-ISSUE","SPARE-ISSUE",
AI1202="Fiber CAmtel","TRANS_FO_CAMTEL",
AI1202="Fiber AOF","Fiber AOF",
AI1202="Projet OCM (HUAWEI)","TRAVAUX-HUAWEI",
AI1202="Projet OCM (NOKIA)","TRAVAUX-NOKIA",
AI1202="ACCESS-ISSUE","ACCESS-ISSUE",
AI1202="Projet OCM (ZTE, NOKIA, autres projets)","TRAVAUX OCM",
AI1202="No root CAuse","No root cause",
AI1202="ODU HS","PDH",
AI1202="IP &amp; VLAN","PDH",
AI1202="Warehouse HUAWEI","SPARE-ISSUE",
AI1202="SPARE-HS","SPARE-ISSUE",
AI1202="Power Telco","BSS",AI1202="no impacts","no impacts"
),"")</f>
        <v>Exclu</v>
      </c>
      <c r="AH1202" s="57" t="str" cm="1">
        <f t="array" ref="AH1202">IFERROR(_xlfn.IFS(
AI1202="MPR ISSUE","TX ISSUE",
AI1202="BSS Hardware Issue","RAN ISSUE",
AI1202="Sites strategiques, MLL, Pylone, etc.","ENVTECH",
AI1202="AKTIVCO DEFAUT GE &amp; POWER Cabinet","POWER ISSUE",
AI1202="AKTIVCO Coupure ENEO &amp; Baisse de tension","POWER ISSUE",
AI1202="Coupure ENEO &amp; Baisse de tension","POWER ISSUE",
AI1202="Defaut GE &amp; POWER Cabinet","POWER ISSUE",
AI1202="Sharing","POWER ISSUE",
AI1202="Sites strategiques &amp; DataCenter","POWER ISSUE",
AI1202="Exclu","Exclu",
AI1202="SAT","TX ISSUE",
AI1202="SPARE-ISSUE","SPARE-ISSUE",
AI1202="Fiber CAmtel","TX ISSUE",
AI1202="Fiber AOF","TX ISSUE",
AI1202="Projet OCM (HUAWEI)","TRAVAUX-HUAWEI",
AI1202="Projet OCM (NOKIA)","TRAVAUX -NOKIA",
AI1202="ACCESS-ISSUE","ACCESS-ISSUE",
AI1202="Projet OCM (ZTE, NOKIA, autres projets)","TRAVAUX OCM",
AI1202="No root CAuse","No root cause",
AI1202="ODU HS","TX ISSUE",
AI1202="IP &amp; VLAN","TX ISSUE",
AI1202="Warehouse HUAWEI","SPARE-ISSUE",
AI1202="SPARE-HS","SPARE-ISSUE",
AI1202="Power Telco","RAN ISSUE",AI1202="no impacts","no impacts"
),"")</f>
        <v>Exclu</v>
      </c>
      <c r="AI1202" s="85" t="s">
        <v>5559</v>
      </c>
      <c r="AJ1202" s="57" t="str" cm="1">
        <f t="array" ref="AJ1202">IFERROR(_xlfn.IFS(
AI1202="MPR ISSUE","ACTIVE",
AI1202="BSS Hardware Issue","ACTIVE",
AI1202="Sites strategiques, MLL, Pylone, etc.","PASSIVE",
AI1202="AKTIVCO DEFAUT GE &amp; POWER Cabinet","PASSIVE",
AI1202="AKTIVCO Coupure ENEO &amp; Baisse de tension","PASSIVE",
AI1202="Coupure ENEO &amp; Baisse de tension","PASSIVE",
AI1202="Defaut GE &amp; POWER Cabinet","PASSIVE",
AI1202="Sharing","PASSIVE",
AI1202="Sites strategiques &amp; DataCenter","PASSIVE",
AI1202="Exclu","Exclu",
AI1202="SAT","ACTIVE",
AI1202="SPARE-ISSUE","SPARE-ISSUE",
AI1202="Fiber CAmtel","ACTIVE",
AI1202="Fiber AOF","ACTIVE",
AI1202="Projet OCM (HUAWEI)","PLANNED WORKS",
AI1202="Projet OCM (NOKIA)","PLANNED WORKS",
AI1202="ACCESS-ISSUE","ACCESS-ISSUE",
AI1202="Projet OCM (ZTE, NOKIA, autres projets)","PLANNED WORKS",
AI1202="No root CAuse","No root cause",
AI1202="ODU HS","ACTIVE",
AI1202="IP &amp; VLAN","ACTIVE",
AI1202="Warehouse HUAWEI","SPARE-ISSUE",
AI1202="SPARE-HS","SPARE-ISSUE",
AI1202="Power Telco","ACTIVE", AI1202="no impacts","no impacts"
),"")</f>
        <v>Exclu</v>
      </c>
      <c r="AK1202" s="23" t="s">
        <v>5537</v>
      </c>
      <c r="AL1202" s="23" t="str">
        <f t="shared" si="32"/>
        <v>SUD_191</v>
      </c>
      <c r="AN1202" s="9" t="s">
        <v>5537</v>
      </c>
      <c r="AO1202" s="23" t="str">
        <f>_xlfn.XLOOKUP(B1202,'INCIDENT-05-03-2026'!E:E,'INCIDENT-05-03-2026'!F:F,"")</f>
        <v/>
      </c>
      <c r="AP1202" s="7" t="s">
        <v>5537</v>
      </c>
      <c r="AQ1202" s="6"/>
      <c r="AR1202" s="7"/>
      <c r="AS1202" s="3" t="str">
        <f>_xlfn.XLOOKUP(B1202,'[3]tt num | region | site id'!$C:$C,'[3]tt num | region | site id'!$Q:$Q,"")</f>
        <v/>
      </c>
      <c r="AT1202" s="24" t="str">
        <f>_xlfn.XLOOKUP(B1202,'[4]Cells Huawei 03052026 12h'!$B:$B,'[4]Cells Huawei 03052026 12h'!$T:$T,"")</f>
        <v/>
      </c>
      <c r="AU1202" s="24" t="str">
        <f>_xlfn.XLOOKUP(B1202,'[5]cells down 02052026 8h50'!$B:$B,'[5]cells down 02052026 8h50'!$R:$R,"")</f>
        <v/>
      </c>
      <c r="AV1202" s="24" t="str">
        <f>_xlfn.XLOOKUP(B1202,'[5]cells down 02052026 13h50'!$B:$B,'[5]cells down 02052026 13h50'!$R:$R,"")</f>
        <v/>
      </c>
      <c r="AW1202" s="24" t="str">
        <f>_xlfn.XLOOKUP(B1202,'[5]cells down 02052026 13h50'!$B:$B,'[5]cells down 02052026 13h50'!$R:$R,"")</f>
        <v/>
      </c>
      <c r="AX1202" s="24" t="str">
        <f>_xlfn.XLOOKUP(B1202,'[6]cell downs 03052026 8h40 '!$B:$B,'[6]cell downs 03052026 8h40 '!$R:$R,"")</f>
        <v/>
      </c>
      <c r="AY1202" s="24" t="str">
        <f>_xlfn.XLOOKUP(B1202,'[7]ALL SITES DOWN'!$D:$D,'[7]ALL SITES DOWN'!$J:$J,"")</f>
        <v/>
      </c>
      <c r="AZ1202" s="24" t="str">
        <f>_xlfn.XLOOKUP(B1202,'[8]ALL SITES DOWN'!$D:$D,'[8]ALL SITES DOWN'!$J:$J,"")</f>
        <v/>
      </c>
      <c r="BA1202" s="9" t="str">
        <f>_xlfn.XLOOKUP(B1202,[9]sheet1!$AC:$AC,[9]sheet1!$AF:$AF,"")</f>
        <v/>
      </c>
      <c r="BB1202" s="14" t="s">
        <v>5537</v>
      </c>
      <c r="BC1202" s="14" t="s">
        <v>5537</v>
      </c>
      <c r="BD1202" s="14" t="str">
        <f>_xlfn.XLOOKUP(B1202,'[10]cell downs 18042026 17h'!$B:$B,'[10]cell downs 18042026 17h'!$B:$B,"")</f>
        <v/>
      </c>
      <c r="BE1202" s="14" t="str">
        <f>_xlfn.XLOOKUP(B1202,'[11]Cells Huawei 19042026 15h'!$B:$B,'[11]Cells Huawei 19042026 15h'!$B:$B,"")</f>
        <v/>
      </c>
      <c r="BF1202" s="9" t="str">
        <f>_xlfn.XLOOKUP(B1202,'[12]cells down 19042026 9H40'!$B:$B,'[12]cells down 19042026 9H40'!$B:$B,"")</f>
        <v/>
      </c>
      <c r="BG1202" s="9" t="s">
        <v>5537</v>
      </c>
      <c r="BH1202" s="9" t="s">
        <v>12</v>
      </c>
    </row>
    <row r="1203" spans="1:60" s="9" customFormat="1" x14ac:dyDescent="0.3">
      <c r="A1203" s="1" t="s">
        <v>595</v>
      </c>
      <c r="B1203" s="8" t="s">
        <v>596</v>
      </c>
      <c r="C1203" s="3" t="str">
        <f>_xlfn.XLOOKUP(B1203,'[1]daily break down'!$D:$D,'[1]daily break down'!$E:$E,"")</f>
        <v>LITTORAL</v>
      </c>
      <c r="D1203" s="1" t="s">
        <v>11</v>
      </c>
      <c r="E1203" s="1" t="s">
        <v>12</v>
      </c>
      <c r="F1203" s="3" t="s">
        <v>69</v>
      </c>
      <c r="G1203" s="1" t="s">
        <v>595</v>
      </c>
      <c r="H1203" s="42" t="str">
        <f>_xlfn.XLOOKUP(B1203,[2]CALCULATION!$B:$B,[2]CALCULATION!$H:$H,"")</f>
        <v>ZTE</v>
      </c>
      <c r="I1203" s="34">
        <v>0</v>
      </c>
      <c r="J1203" s="34">
        <v>0.34607185967075033</v>
      </c>
      <c r="K1203" s="34">
        <v>0</v>
      </c>
      <c r="L1203" s="34">
        <v>0</v>
      </c>
      <c r="M1203" s="34">
        <v>0</v>
      </c>
      <c r="N1203" s="34">
        <v>0</v>
      </c>
      <c r="O1203" s="34">
        <v>0</v>
      </c>
      <c r="P1203" s="34">
        <v>0.30062808011802444</v>
      </c>
      <c r="Q1203" s="34">
        <v>0</v>
      </c>
      <c r="R1203" s="34">
        <v>3.2739318214894149</v>
      </c>
      <c r="S1203" s="35">
        <v>0</v>
      </c>
      <c r="T1203" s="35">
        <v>8.6143428273020278E-3</v>
      </c>
      <c r="U1203" s="35">
        <v>0</v>
      </c>
      <c r="V1203" s="35">
        <v>0</v>
      </c>
      <c r="W1203" s="35">
        <v>8.6143428273020278E-3</v>
      </c>
      <c r="X1203" s="35">
        <v>0</v>
      </c>
      <c r="Y1203" s="35">
        <v>0</v>
      </c>
      <c r="Z1203" s="35">
        <v>0</v>
      </c>
      <c r="AA1203" s="35">
        <v>0</v>
      </c>
      <c r="AB1203" s="35">
        <v>0</v>
      </c>
      <c r="AC1203" s="35">
        <v>0</v>
      </c>
      <c r="AD1203" s="35">
        <v>0</v>
      </c>
      <c r="AE1203" s="58" t="s">
        <v>5560</v>
      </c>
      <c r="AF1203" s="58"/>
      <c r="AG1203" s="57" t="str" cm="1">
        <f t="array" ref="AG1203">IFERROR(_xlfn.IFS(
AI1203="MPR ISSUE","PDH",
AI1203="BSS Hardware Issue","BSS",
AI1203="Sites strategiques, MLL, Pylone, etc.","ENVTECH",
AI1203="AKTIVCO DEFAUT GE &amp; POWER Cabinet","AKTIVCO",
AI1203="AKTIVCO Coupure ENEO &amp; Baisse de tension","AKTIVCO GRID ONLY",
AI1203="Coupure ENEO &amp; Baisse de tension","IHS GRID ONLY",
AI1203="Defaut GE &amp; POWER Cabinet","IHS",
AI1203="Sharing","Partners",
AI1203="Sites strategiques &amp; DataCenter","SST &amp; DC",
AI1203="Exclu","Exclu",
AI1203="SAT","SAT",
AI1203="SPARE-ISSUE","SPARE-ISSUE",
AI1203="Fiber CAmtel","TRANS_FO_CAMTEL",
AI1203="Fiber AOF","Fiber AOF",
AI1203="Projet OCM (HUAWEI)","TRAVAUX-HUAWEI",
AI1203="Projet OCM (NOKIA)","TRAVAUX-NOKIA",
AI1203="ACCESS-ISSUE","ACCESS-ISSUE",
AI1203="Projet OCM (ZTE, NOKIA, autres projets)","TRAVAUX OCM",
AI1203="No root CAuse","No root cause",
AI1203="ODU HS","PDH",
AI1203="IP &amp; VLAN","PDH",
AI1203="Warehouse HUAWEI","SPARE-ISSUE",
AI1203="SPARE-HS","SPARE-ISSUE",
AI1203="Power Telco","BSS",AI1203="no impacts","no impacts"
),"")</f>
        <v>no impacts</v>
      </c>
      <c r="AH1203" s="57" t="str" cm="1">
        <f t="array" ref="AH1203">IFERROR(_xlfn.IFS(
AI1203="MPR ISSUE","TX ISSUE",
AI1203="BSS Hardware Issue","RAN ISSUE",
AI1203="Sites strategiques, MLL, Pylone, etc.","ENVTECH",
AI1203="AKTIVCO DEFAUT GE &amp; POWER Cabinet","POWER ISSUE",
AI1203="AKTIVCO Coupure ENEO &amp; Baisse de tension","POWER ISSUE",
AI1203="Coupure ENEO &amp; Baisse de tension","POWER ISSUE",
AI1203="Defaut GE &amp; POWER Cabinet","POWER ISSUE",
AI1203="Sharing","POWER ISSUE",
AI1203="Sites strategiques &amp; DataCenter","POWER ISSUE",
AI1203="Exclu","Exclu",
AI1203="SAT","TX ISSUE",
AI1203="SPARE-ISSUE","SPARE-ISSUE",
AI1203="Fiber CAmtel","TX ISSUE",
AI1203="Fiber AOF","TX ISSUE",
AI1203="Projet OCM (HUAWEI)","TRAVAUX-HUAWEI",
AI1203="Projet OCM (NOKIA)","TRAVAUX -NOKIA",
AI1203="ACCESS-ISSUE","ACCESS-ISSUE",
AI1203="Projet OCM (ZTE, NOKIA, autres projets)","TRAVAUX OCM",
AI1203="No root CAuse","No root cause",
AI1203="ODU HS","TX ISSUE",
AI1203="IP &amp; VLAN","TX ISSUE",
AI1203="Warehouse HUAWEI","SPARE-ISSUE",
AI1203="SPARE-HS","SPARE-ISSUE",
AI1203="Power Telco","RAN ISSUE",AI1203="no impacts","no impacts"
),"")</f>
        <v>no impacts</v>
      </c>
      <c r="AI1203" s="85" t="s">
        <v>5998</v>
      </c>
      <c r="AJ1203" s="57" t="str" cm="1">
        <f t="array" ref="AJ1203">IFERROR(_xlfn.IFS(
AI1203="MPR ISSUE","ACTIVE",
AI1203="BSS Hardware Issue","ACTIVE",
AI1203="Sites strategiques, MLL, Pylone, etc.","PASSIVE",
AI1203="AKTIVCO DEFAUT GE &amp; POWER Cabinet","PASSIVE",
AI1203="AKTIVCO Coupure ENEO &amp; Baisse de tension","PASSIVE",
AI1203="Coupure ENEO &amp; Baisse de tension","PASSIVE",
AI1203="Defaut GE &amp; POWER Cabinet","PASSIVE",
AI1203="Sharing","PASSIVE",
AI1203="Sites strategiques &amp; DataCenter","PASSIVE",
AI1203="Exclu","Exclu",
AI1203="SAT","ACTIVE",
AI1203="SPARE-ISSUE","SPARE-ISSUE",
AI1203="Fiber CAmtel","ACTIVE",
AI1203="Fiber AOF","ACTIVE",
AI1203="Projet OCM (HUAWEI)","PLANNED WORKS",
AI1203="Projet OCM (NOKIA)","PLANNED WORKS",
AI1203="ACCESS-ISSUE","ACCESS-ISSUE",
AI1203="Projet OCM (ZTE, NOKIA, autres projets)","PLANNED WORKS",
AI1203="No root CAuse","No root cause",
AI1203="ODU HS","ACTIVE",
AI1203="IP &amp; VLAN","ACTIVE",
AI1203="Warehouse HUAWEI","SPARE-ISSUE",
AI1203="SPARE-HS","SPARE-ISSUE",
AI1203="Power Telco","ACTIVE", AI1203="no impacts","no impacts"
),"")</f>
        <v>no impacts</v>
      </c>
      <c r="AK1203" s="23" t="s">
        <v>5537</v>
      </c>
      <c r="AL1203" s="23" t="str">
        <f t="shared" si="32"/>
        <v>SUD_001</v>
      </c>
      <c r="AN1203" s="9" t="s">
        <v>5537</v>
      </c>
      <c r="AO1203" s="23" t="str">
        <f>_xlfn.XLOOKUP(B1203,'INCIDENT-05-03-2026'!E:E,'INCIDENT-05-03-2026'!F:F,"")</f>
        <v/>
      </c>
      <c r="AP1203" s="7" t="s">
        <v>5537</v>
      </c>
      <c r="AQ1203" s="6"/>
      <c r="AR1203" s="7"/>
      <c r="AS1203" s="3" t="str">
        <f>_xlfn.XLOOKUP(B1203,'[3]tt num | region | site id'!$C:$C,'[3]tt num | region | site id'!$Q:$Q,"")</f>
        <v/>
      </c>
      <c r="AT1203" s="24" t="str">
        <f>_xlfn.XLOOKUP(B1203,'[4]Cells Huawei 03052026 12h'!$B:$B,'[4]Cells Huawei 03052026 12h'!$T:$T,"")</f>
        <v/>
      </c>
      <c r="AU1203" s="24" t="str">
        <f>_xlfn.XLOOKUP(B1203,'[5]cells down 02052026 8h50'!$B:$B,'[5]cells down 02052026 8h50'!$R:$R,"")</f>
        <v/>
      </c>
      <c r="AV1203" s="24" t="str">
        <f>_xlfn.XLOOKUP(B1203,'[5]cells down 02052026 13h50'!$B:$B,'[5]cells down 02052026 13h50'!$R:$R,"")</f>
        <v/>
      </c>
      <c r="AW1203" s="24" t="str">
        <f>_xlfn.XLOOKUP(B1203,'[5]cells down 02052026 13h50'!$B:$B,'[5]cells down 02052026 13h50'!$R:$R,"")</f>
        <v/>
      </c>
      <c r="AX1203" s="24" t="str">
        <f>_xlfn.XLOOKUP(B1203,'[6]cell downs 03052026 8h40 '!$B:$B,'[6]cell downs 03052026 8h40 '!$R:$R,"")</f>
        <v/>
      </c>
      <c r="AY1203" s="24" t="str">
        <f>_xlfn.XLOOKUP(B1203,'[7]ALL SITES DOWN'!$D:$D,'[7]ALL SITES DOWN'!$J:$J,"")</f>
        <v/>
      </c>
      <c r="AZ1203" s="24" t="str">
        <f>_xlfn.XLOOKUP(B1203,'[8]ALL SITES DOWN'!$D:$D,'[8]ALL SITES DOWN'!$J:$J,"")</f>
        <v/>
      </c>
      <c r="BA1203" s="9" t="str">
        <f>_xlfn.XLOOKUP(B1203,[9]sheet1!$AC:$AC,[9]sheet1!$AF:$AF,"")</f>
        <v/>
      </c>
      <c r="BB1203" s="14" t="s">
        <v>5537</v>
      </c>
      <c r="BC1203" s="14" t="s">
        <v>5537</v>
      </c>
      <c r="BD1203" s="14" t="str">
        <f>_xlfn.XLOOKUP(B1203,'[10]cell downs 18042026 17h'!$B:$B,'[10]cell downs 18042026 17h'!$B:$B,"")</f>
        <v/>
      </c>
      <c r="BE1203" s="14" t="str">
        <f>_xlfn.XLOOKUP(B1203,'[11]Cells Huawei 19042026 15h'!$B:$B,'[11]Cells Huawei 19042026 15h'!$B:$B,"")</f>
        <v/>
      </c>
      <c r="BF1203" s="9" t="str">
        <f>_xlfn.XLOOKUP(B1203,'[12]cells down 19042026 9H40'!$B:$B,'[12]cells down 19042026 9H40'!$B:$B,"")</f>
        <v/>
      </c>
      <c r="BG1203" s="9" t="s">
        <v>596</v>
      </c>
      <c r="BH1203" s="9" t="s">
        <v>5537</v>
      </c>
    </row>
    <row r="1204" spans="1:60" s="9" customFormat="1" x14ac:dyDescent="0.3">
      <c r="A1204" s="1" t="s">
        <v>1698</v>
      </c>
      <c r="B1204" s="8" t="s">
        <v>1712</v>
      </c>
      <c r="C1204" s="3" t="str">
        <f>_xlfn.XLOOKUP(B1204,'[1]daily break down'!$D:$D,'[1]daily break down'!$E:$E,"")</f>
        <v>CENTRE</v>
      </c>
      <c r="D1204" s="1" t="s">
        <v>11</v>
      </c>
      <c r="E1204" s="1" t="s">
        <v>1713</v>
      </c>
      <c r="F1204" s="3" t="s">
        <v>69</v>
      </c>
      <c r="G1204" s="1" t="s">
        <v>1698</v>
      </c>
      <c r="H1204" s="42" t="str">
        <f>_xlfn.XLOOKUP(B1204,[2]CALCULATION!$B:$B,[2]CALCULATION!$H:$H,"")</f>
        <v>ZTE</v>
      </c>
      <c r="I1204" s="34">
        <v>0.55970042775651829</v>
      </c>
      <c r="J1204" s="34">
        <v>0</v>
      </c>
      <c r="K1204" s="34">
        <v>0</v>
      </c>
      <c r="L1204" s="34">
        <v>5.7896860465928885E-17</v>
      </c>
      <c r="M1204" s="34">
        <v>0</v>
      </c>
      <c r="N1204" s="34">
        <v>0</v>
      </c>
      <c r="O1204" s="34">
        <v>0</v>
      </c>
      <c r="P1204" s="34">
        <v>0</v>
      </c>
      <c r="Q1204" s="34">
        <v>0</v>
      </c>
      <c r="R1204" s="34">
        <v>0</v>
      </c>
      <c r="S1204" s="35">
        <v>0</v>
      </c>
      <c r="T1204" s="35">
        <v>8.5608375923502886E-3</v>
      </c>
      <c r="U1204" s="35">
        <v>0</v>
      </c>
      <c r="V1204" s="35">
        <v>0</v>
      </c>
      <c r="W1204" s="35">
        <v>8.5608375923501741E-3</v>
      </c>
      <c r="X1204" s="35">
        <v>0</v>
      </c>
      <c r="Y1204" s="35">
        <v>0</v>
      </c>
      <c r="Z1204" s="35">
        <v>0</v>
      </c>
      <c r="AA1204" s="35">
        <v>0</v>
      </c>
      <c r="AB1204" s="35">
        <v>0</v>
      </c>
      <c r="AC1204" s="35">
        <v>0</v>
      </c>
      <c r="AD1204" s="35">
        <v>0</v>
      </c>
      <c r="AE1204" s="58" t="s">
        <v>5560</v>
      </c>
      <c r="AF1204" s="58"/>
      <c r="AG1204" s="57" t="str" cm="1">
        <f t="array" ref="AG1204">IFERROR(_xlfn.IFS(
AI1204="MPR ISSUE","PDH",
AI1204="BSS Hardware Issue","BSS",
AI1204="Sites strategiques, MLL, Pylone, etc.","ENVTECH",
AI1204="AKTIVCO DEFAUT GE &amp; POWER Cabinet","AKTIVCO",
AI1204="AKTIVCO Coupure ENEO &amp; Baisse de tension","AKTIVCO GRID ONLY",
AI1204="Coupure ENEO &amp; Baisse de tension","IHS GRID ONLY",
AI1204="Defaut GE &amp; POWER Cabinet","IHS",
AI1204="Sharing","Partners",
AI1204="Sites strategiques &amp; DataCenter","SST &amp; DC",
AI1204="Exclu","Exclu",
AI1204="SAT","SAT",
AI1204="SPARE-ISSUE","SPARE-ISSUE",
AI1204="Fiber CAmtel","TRANS_FO_CAMTEL",
AI1204="Fiber AOF","Fiber AOF",
AI1204="Projet OCM (HUAWEI)","TRAVAUX-HUAWEI",
AI1204="Projet OCM (NOKIA)","TRAVAUX-NOKIA",
AI1204="ACCESS-ISSUE","ACCESS-ISSUE",
AI1204="Projet OCM (ZTE, NOKIA, autres projets)","TRAVAUX OCM",
AI1204="No root CAuse","No root cause",
AI1204="ODU HS","PDH",
AI1204="IP &amp; VLAN","PDH",
AI1204="Warehouse HUAWEI","SPARE-ISSUE",
AI1204="SPARE-HS","SPARE-ISSUE",
AI1204="Power Telco","BSS",AI1204="no impacts","no impacts"
),"")</f>
        <v>no impacts</v>
      </c>
      <c r="AH1204" s="57" t="str" cm="1">
        <f t="array" ref="AH1204">IFERROR(_xlfn.IFS(
AI1204="MPR ISSUE","TX ISSUE",
AI1204="BSS Hardware Issue","RAN ISSUE",
AI1204="Sites strategiques, MLL, Pylone, etc.","ENVTECH",
AI1204="AKTIVCO DEFAUT GE &amp; POWER Cabinet","POWER ISSUE",
AI1204="AKTIVCO Coupure ENEO &amp; Baisse de tension","POWER ISSUE",
AI1204="Coupure ENEO &amp; Baisse de tension","POWER ISSUE",
AI1204="Defaut GE &amp; POWER Cabinet","POWER ISSUE",
AI1204="Sharing","POWER ISSUE",
AI1204="Sites strategiques &amp; DataCenter","POWER ISSUE",
AI1204="Exclu","Exclu",
AI1204="SAT","TX ISSUE",
AI1204="SPARE-ISSUE","SPARE-ISSUE",
AI1204="Fiber CAmtel","TX ISSUE",
AI1204="Fiber AOF","TX ISSUE",
AI1204="Projet OCM (HUAWEI)","TRAVAUX-HUAWEI",
AI1204="Projet OCM (NOKIA)","TRAVAUX -NOKIA",
AI1204="ACCESS-ISSUE","ACCESS-ISSUE",
AI1204="Projet OCM (ZTE, NOKIA, autres projets)","TRAVAUX OCM",
AI1204="No root CAuse","No root cause",
AI1204="ODU HS","TX ISSUE",
AI1204="IP &amp; VLAN","TX ISSUE",
AI1204="Warehouse HUAWEI","SPARE-ISSUE",
AI1204="SPARE-HS","SPARE-ISSUE",
AI1204="Power Telco","RAN ISSUE",AI1204="no impacts","no impacts"
),"")</f>
        <v>no impacts</v>
      </c>
      <c r="AI1204" s="85" t="s">
        <v>5998</v>
      </c>
      <c r="AJ1204" s="57" t="str" cm="1">
        <f t="array" ref="AJ1204">IFERROR(_xlfn.IFS(
AI1204="MPR ISSUE","ACTIVE",
AI1204="BSS Hardware Issue","ACTIVE",
AI1204="Sites strategiques, MLL, Pylone, etc.","PASSIVE",
AI1204="AKTIVCO DEFAUT GE &amp; POWER Cabinet","PASSIVE",
AI1204="AKTIVCO Coupure ENEO &amp; Baisse de tension","PASSIVE",
AI1204="Coupure ENEO &amp; Baisse de tension","PASSIVE",
AI1204="Defaut GE &amp; POWER Cabinet","PASSIVE",
AI1204="Sharing","PASSIVE",
AI1204="Sites strategiques &amp; DataCenter","PASSIVE",
AI1204="Exclu","Exclu",
AI1204="SAT","ACTIVE",
AI1204="SPARE-ISSUE","SPARE-ISSUE",
AI1204="Fiber CAmtel","ACTIVE",
AI1204="Fiber AOF","ACTIVE",
AI1204="Projet OCM (HUAWEI)","PLANNED WORKS",
AI1204="Projet OCM (NOKIA)","PLANNED WORKS",
AI1204="ACCESS-ISSUE","ACCESS-ISSUE",
AI1204="Projet OCM (ZTE, NOKIA, autres projets)","PLANNED WORKS",
AI1204="No root CAuse","No root cause",
AI1204="ODU HS","ACTIVE",
AI1204="IP &amp; VLAN","ACTIVE",
AI1204="Warehouse HUAWEI","SPARE-ISSUE",
AI1204="SPARE-HS","SPARE-ISSUE",
AI1204="Power Telco","ACTIVE", AI1204="no impacts","no impacts"
),"")</f>
        <v>no impacts</v>
      </c>
      <c r="AK1204" s="23" t="s">
        <v>5537</v>
      </c>
      <c r="AL1204" s="23" t="str">
        <f t="shared" si="32"/>
        <v>SUD_015</v>
      </c>
      <c r="AN1204" s="9" t="s">
        <v>5537</v>
      </c>
      <c r="AO1204" s="23" t="str">
        <f>_xlfn.XLOOKUP(B1204,'INCIDENT-05-03-2026'!E:E,'INCIDENT-05-03-2026'!F:F,"")</f>
        <v/>
      </c>
      <c r="AP1204" s="7" t="s">
        <v>5537</v>
      </c>
      <c r="AQ1204" s="6"/>
      <c r="AR1204" s="7"/>
      <c r="AS1204" s="3" t="str">
        <f>_xlfn.XLOOKUP(B1204,'[3]tt num | region | site id'!$C:$C,'[3]tt num | region | site id'!$Q:$Q,"")</f>
        <v/>
      </c>
      <c r="AT1204" s="24" t="str">
        <f>_xlfn.XLOOKUP(B1204,'[4]Cells Huawei 03052026 12h'!$B:$B,'[4]Cells Huawei 03052026 12h'!$T:$T,"")</f>
        <v/>
      </c>
      <c r="AU1204" s="24" t="str">
        <f>_xlfn.XLOOKUP(B1204,'[5]cells down 02052026 8h50'!$B:$B,'[5]cells down 02052026 8h50'!$R:$R,"")</f>
        <v/>
      </c>
      <c r="AV1204" s="24" t="str">
        <f>_xlfn.XLOOKUP(B1204,'[5]cells down 02052026 13h50'!$B:$B,'[5]cells down 02052026 13h50'!$R:$R,"")</f>
        <v/>
      </c>
      <c r="AW1204" s="24" t="str">
        <f>_xlfn.XLOOKUP(B1204,'[5]cells down 02052026 13h50'!$B:$B,'[5]cells down 02052026 13h50'!$R:$R,"")</f>
        <v/>
      </c>
      <c r="AX1204" s="24" t="str">
        <f>_xlfn.XLOOKUP(B1204,'[6]cell downs 03052026 8h40 '!$B:$B,'[6]cell downs 03052026 8h40 '!$R:$R,"")</f>
        <v/>
      </c>
      <c r="AY1204" s="24" t="str">
        <f>_xlfn.XLOOKUP(B1204,'[7]ALL SITES DOWN'!$D:$D,'[7]ALL SITES DOWN'!$J:$J,"")</f>
        <v/>
      </c>
      <c r="AZ1204" s="24" t="str">
        <f>_xlfn.XLOOKUP(B1204,'[8]ALL SITES DOWN'!$D:$D,'[8]ALL SITES DOWN'!$J:$J,"")</f>
        <v/>
      </c>
      <c r="BA1204" s="9" t="str">
        <f>_xlfn.XLOOKUP(B1204,[9]sheet1!$AC:$AC,[9]sheet1!$AF:$AF,"")</f>
        <v/>
      </c>
      <c r="BB1204" s="14" t="s">
        <v>5537</v>
      </c>
      <c r="BC1204" s="14" t="s">
        <v>5537</v>
      </c>
      <c r="BD1204" s="14" t="str">
        <f>_xlfn.XLOOKUP(B1204,'[10]cell downs 18042026 17h'!$B:$B,'[10]cell downs 18042026 17h'!$B:$B,"")</f>
        <v/>
      </c>
      <c r="BE1204" s="14" t="str">
        <f>_xlfn.XLOOKUP(B1204,'[11]Cells Huawei 19042026 15h'!$B:$B,'[11]Cells Huawei 19042026 15h'!$B:$B,"")</f>
        <v/>
      </c>
      <c r="BF1204" s="9" t="str">
        <f>_xlfn.XLOOKUP(B1204,'[12]cells down 19042026 9H40'!$B:$B,'[12]cells down 19042026 9H40'!$B:$B,"")</f>
        <v/>
      </c>
      <c r="BG1204" s="9" t="s">
        <v>1712</v>
      </c>
      <c r="BH1204" s="9" t="s">
        <v>12</v>
      </c>
    </row>
    <row r="1205" spans="1:60" s="9" customFormat="1" x14ac:dyDescent="0.3">
      <c r="A1205" s="1" t="s">
        <v>2095</v>
      </c>
      <c r="B1205" s="8" t="s">
        <v>2096</v>
      </c>
      <c r="C1205" s="3" t="str">
        <f>_xlfn.XLOOKUP(B1205,'[1]daily break down'!$D:$D,'[1]daily break down'!$E:$E,"")</f>
        <v>LITTORAL</v>
      </c>
      <c r="D1205" s="1" t="s">
        <v>21</v>
      </c>
      <c r="E1205" s="1" t="s">
        <v>89</v>
      </c>
      <c r="F1205" s="3" t="s">
        <v>69</v>
      </c>
      <c r="G1205" s="1" t="s">
        <v>502</v>
      </c>
      <c r="H1205" s="42" t="str">
        <f>_xlfn.XLOOKUP(B1205,[2]CALCULATION!$B:$B,[2]CALCULATION!$H:$H,"")</f>
        <v>ZTE</v>
      </c>
      <c r="I1205" s="34">
        <v>0</v>
      </c>
      <c r="J1205" s="34">
        <v>0</v>
      </c>
      <c r="K1205" s="34">
        <v>0</v>
      </c>
      <c r="L1205" s="34">
        <v>0</v>
      </c>
      <c r="M1205" s="34">
        <v>0</v>
      </c>
      <c r="N1205" s="34">
        <v>8.6845290698893322E-17</v>
      </c>
      <c r="O1205" s="34">
        <v>0</v>
      </c>
      <c r="P1205" s="34">
        <v>0</v>
      </c>
      <c r="Q1205" s="34">
        <v>0</v>
      </c>
      <c r="R1205" s="34">
        <v>5.7896860465928885E-17</v>
      </c>
      <c r="S1205" s="35">
        <v>8.6845290698893322E-17</v>
      </c>
      <c r="T1205" s="35">
        <v>7.9722800078760574E-3</v>
      </c>
      <c r="U1205" s="35">
        <v>5.7896860465928885E-17</v>
      </c>
      <c r="V1205" s="35">
        <v>0</v>
      </c>
      <c r="W1205" s="35">
        <v>7.9722800078760418E-3</v>
      </c>
      <c r="X1205" s="35">
        <v>0</v>
      </c>
      <c r="Y1205" s="35">
        <v>0</v>
      </c>
      <c r="Z1205" s="35">
        <v>0</v>
      </c>
      <c r="AA1205" s="35">
        <v>0</v>
      </c>
      <c r="AB1205" s="35">
        <v>0</v>
      </c>
      <c r="AC1205" s="35">
        <v>0</v>
      </c>
      <c r="AD1205" s="35">
        <v>0</v>
      </c>
      <c r="AE1205" s="58" t="s">
        <v>5560</v>
      </c>
      <c r="AF1205" s="58"/>
      <c r="AG1205" s="57" t="str" cm="1">
        <f t="array" ref="AG1205">IFERROR(_xlfn.IFS(
AI1205="MPR ISSUE","PDH",
AI1205="BSS Hardware Issue","BSS",
AI1205="Sites strategiques, MLL, Pylone, etc.","ENVTECH",
AI1205="AKTIVCO DEFAUT GE &amp; POWER Cabinet","AKTIVCO",
AI1205="AKTIVCO Coupure ENEO &amp; Baisse de tension","AKTIVCO GRID ONLY",
AI1205="Coupure ENEO &amp; Baisse de tension","IHS GRID ONLY",
AI1205="Defaut GE &amp; POWER Cabinet","IHS",
AI1205="Sharing","Partners",
AI1205="Sites strategiques &amp; DataCenter","SST &amp; DC",
AI1205="Exclu","Exclu",
AI1205="SAT","SAT",
AI1205="SPARE-ISSUE","SPARE-ISSUE",
AI1205="Fiber CAmtel","TRANS_FO_CAMTEL",
AI1205="Fiber AOF","Fiber AOF",
AI1205="Projet OCM (HUAWEI)","TRAVAUX-HUAWEI",
AI1205="Projet OCM (NOKIA)","TRAVAUX-NOKIA",
AI1205="ACCESS-ISSUE","ACCESS-ISSUE",
AI1205="Projet OCM (ZTE, NOKIA, autres projets)","TRAVAUX OCM",
AI1205="No root CAuse","No root cause",
AI1205="ODU HS","PDH",
AI1205="IP &amp; VLAN","PDH",
AI1205="Warehouse HUAWEI","SPARE-ISSUE",
AI1205="SPARE-HS","SPARE-ISSUE",
AI1205="Power Telco","BSS",AI1205="no impacts","no impacts"
),"")</f>
        <v>no impacts</v>
      </c>
      <c r="AH1205" s="57" t="str" cm="1">
        <f t="array" ref="AH1205">IFERROR(_xlfn.IFS(
AI1205="MPR ISSUE","TX ISSUE",
AI1205="BSS Hardware Issue","RAN ISSUE",
AI1205="Sites strategiques, MLL, Pylone, etc.","ENVTECH",
AI1205="AKTIVCO DEFAUT GE &amp; POWER Cabinet","POWER ISSUE",
AI1205="AKTIVCO Coupure ENEO &amp; Baisse de tension","POWER ISSUE",
AI1205="Coupure ENEO &amp; Baisse de tension","POWER ISSUE",
AI1205="Defaut GE &amp; POWER Cabinet","POWER ISSUE",
AI1205="Sharing","POWER ISSUE",
AI1205="Sites strategiques &amp; DataCenter","POWER ISSUE",
AI1205="Exclu","Exclu",
AI1205="SAT","TX ISSUE",
AI1205="SPARE-ISSUE","SPARE-ISSUE",
AI1205="Fiber CAmtel","TX ISSUE",
AI1205="Fiber AOF","TX ISSUE",
AI1205="Projet OCM (HUAWEI)","TRAVAUX-HUAWEI",
AI1205="Projet OCM (NOKIA)","TRAVAUX -NOKIA",
AI1205="ACCESS-ISSUE","ACCESS-ISSUE",
AI1205="Projet OCM (ZTE, NOKIA, autres projets)","TRAVAUX OCM",
AI1205="No root CAuse","No root cause",
AI1205="ODU HS","TX ISSUE",
AI1205="IP &amp; VLAN","TX ISSUE",
AI1205="Warehouse HUAWEI","SPARE-ISSUE",
AI1205="SPARE-HS","SPARE-ISSUE",
AI1205="Power Telco","RAN ISSUE",AI1205="no impacts","no impacts"
),"")</f>
        <v>no impacts</v>
      </c>
      <c r="AI1205" s="85" t="s">
        <v>5998</v>
      </c>
      <c r="AJ1205" s="57" t="str" cm="1">
        <f t="array" ref="AJ1205">IFERROR(_xlfn.IFS(
AI1205="MPR ISSUE","ACTIVE",
AI1205="BSS Hardware Issue","ACTIVE",
AI1205="Sites strategiques, MLL, Pylone, etc.","PASSIVE",
AI1205="AKTIVCO DEFAUT GE &amp; POWER Cabinet","PASSIVE",
AI1205="AKTIVCO Coupure ENEO &amp; Baisse de tension","PASSIVE",
AI1205="Coupure ENEO &amp; Baisse de tension","PASSIVE",
AI1205="Defaut GE &amp; POWER Cabinet","PASSIVE",
AI1205="Sharing","PASSIVE",
AI1205="Sites strategiques &amp; DataCenter","PASSIVE",
AI1205="Exclu","Exclu",
AI1205="SAT","ACTIVE",
AI1205="SPARE-ISSUE","SPARE-ISSUE",
AI1205="Fiber CAmtel","ACTIVE",
AI1205="Fiber AOF","ACTIVE",
AI1205="Projet OCM (HUAWEI)","PLANNED WORKS",
AI1205="Projet OCM (NOKIA)","PLANNED WORKS",
AI1205="ACCESS-ISSUE","ACCESS-ISSUE",
AI1205="Projet OCM (ZTE, NOKIA, autres projets)","PLANNED WORKS",
AI1205="No root CAuse","No root cause",
AI1205="ODU HS","ACTIVE",
AI1205="IP &amp; VLAN","ACTIVE",
AI1205="Warehouse HUAWEI","SPARE-ISSUE",
AI1205="SPARE-HS","SPARE-ISSUE",
AI1205="Power Telco","ACTIVE", AI1205="no impacts","no impacts"
),"")</f>
        <v>no impacts</v>
      </c>
      <c r="AK1205" s="23" t="s">
        <v>5537</v>
      </c>
      <c r="AL1205" s="23" t="str">
        <f t="shared" si="32"/>
        <v>SUD_096</v>
      </c>
      <c r="AN1205" s="9" t="s">
        <v>5537</v>
      </c>
      <c r="AO1205" s="23" t="str">
        <f>_xlfn.XLOOKUP(B1205,'INCIDENT-05-03-2026'!E:E,'INCIDENT-05-03-2026'!F:F,"")</f>
        <v/>
      </c>
      <c r="AP1205" s="7" t="s">
        <v>5537</v>
      </c>
      <c r="AQ1205" s="6"/>
      <c r="AR1205" s="7"/>
      <c r="AS1205" s="3" t="str">
        <f>_xlfn.XLOOKUP(B1205,'[3]tt num | region | site id'!$C:$C,'[3]tt num | region | site id'!$Q:$Q,"")</f>
        <v/>
      </c>
      <c r="AT1205" s="24" t="str">
        <f>_xlfn.XLOOKUP(B1205,'[4]Cells Huawei 03052026 12h'!$B:$B,'[4]Cells Huawei 03052026 12h'!$T:$T,"")</f>
        <v/>
      </c>
      <c r="AU1205" s="24" t="str">
        <f>_xlfn.XLOOKUP(B1205,'[5]cells down 02052026 8h50'!$B:$B,'[5]cells down 02052026 8h50'!$R:$R,"")</f>
        <v/>
      </c>
      <c r="AV1205" s="24" t="str">
        <f>_xlfn.XLOOKUP(B1205,'[5]cells down 02052026 13h50'!$B:$B,'[5]cells down 02052026 13h50'!$R:$R,"")</f>
        <v/>
      </c>
      <c r="AW1205" s="24" t="str">
        <f>_xlfn.XLOOKUP(B1205,'[5]cells down 02052026 13h50'!$B:$B,'[5]cells down 02052026 13h50'!$R:$R,"")</f>
        <v/>
      </c>
      <c r="AX1205" s="24" t="str">
        <f>_xlfn.XLOOKUP(B1205,'[6]cell downs 03052026 8h40 '!$B:$B,'[6]cell downs 03052026 8h40 '!$R:$R,"")</f>
        <v/>
      </c>
      <c r="AY1205" s="24" t="str">
        <f>_xlfn.XLOOKUP(B1205,'[7]ALL SITES DOWN'!$D:$D,'[7]ALL SITES DOWN'!$J:$J,"")</f>
        <v/>
      </c>
      <c r="AZ1205" s="24" t="str">
        <f>_xlfn.XLOOKUP(B1205,'[8]ALL SITES DOWN'!$D:$D,'[8]ALL SITES DOWN'!$J:$J,"")</f>
        <v/>
      </c>
      <c r="BA1205" s="9" t="str">
        <f>_xlfn.XLOOKUP(B1205,[9]sheet1!$AC:$AC,[9]sheet1!$AF:$AF,"")</f>
        <v/>
      </c>
      <c r="BB1205" s="14" t="s">
        <v>5537</v>
      </c>
      <c r="BC1205" s="14" t="s">
        <v>5537</v>
      </c>
      <c r="BD1205" s="14" t="str">
        <f>_xlfn.XLOOKUP(B1205,'[10]cell downs 18042026 17h'!$B:$B,'[10]cell downs 18042026 17h'!$B:$B,"")</f>
        <v/>
      </c>
      <c r="BE1205" s="14" t="str">
        <f>_xlfn.XLOOKUP(B1205,'[11]Cells Huawei 19042026 15h'!$B:$B,'[11]Cells Huawei 19042026 15h'!$B:$B,"")</f>
        <v/>
      </c>
      <c r="BF1205" s="9" t="str">
        <f>_xlfn.XLOOKUP(B1205,'[12]cells down 19042026 9H40'!$B:$B,'[12]cells down 19042026 9H40'!$B:$B,"")</f>
        <v/>
      </c>
      <c r="BG1205" s="9" t="s">
        <v>5537</v>
      </c>
      <c r="BH1205" s="9" t="s">
        <v>594</v>
      </c>
    </row>
    <row r="1206" spans="1:60" s="9" customFormat="1" x14ac:dyDescent="0.3">
      <c r="A1206" s="1" t="s">
        <v>500</v>
      </c>
      <c r="B1206" s="8" t="s">
        <v>501</v>
      </c>
      <c r="C1206" s="3" t="str">
        <f>_xlfn.XLOOKUP(B1206,'[1]daily break down'!$D:$D,'[1]daily break down'!$E:$E,"")</f>
        <v>LITTORAL</v>
      </c>
      <c r="D1206" s="1" t="s">
        <v>11</v>
      </c>
      <c r="E1206" s="1" t="s">
        <v>12</v>
      </c>
      <c r="F1206" s="3" t="s">
        <v>69</v>
      </c>
      <c r="G1206" s="1" t="s">
        <v>502</v>
      </c>
      <c r="H1206" s="42" t="str">
        <f>_xlfn.XLOOKUP(B1206,[2]CALCULATION!$B:$B,[2]CALCULATION!$H:$H,"")</f>
        <v>ZTE</v>
      </c>
      <c r="I1206" s="34">
        <v>0</v>
      </c>
      <c r="J1206" s="34">
        <v>0</v>
      </c>
      <c r="K1206" s="34">
        <v>0</v>
      </c>
      <c r="L1206" s="34">
        <v>0</v>
      </c>
      <c r="M1206" s="34">
        <v>0</v>
      </c>
      <c r="N1206" s="34">
        <v>0</v>
      </c>
      <c r="O1206" s="34">
        <v>0</v>
      </c>
      <c r="P1206" s="34">
        <v>0</v>
      </c>
      <c r="Q1206" s="34">
        <v>0</v>
      </c>
      <c r="R1206" s="34">
        <v>0</v>
      </c>
      <c r="S1206" s="35">
        <v>0</v>
      </c>
      <c r="T1206" s="35">
        <v>7.9009396946064809E-3</v>
      </c>
      <c r="U1206" s="35">
        <v>0</v>
      </c>
      <c r="V1206" s="35">
        <v>0</v>
      </c>
      <c r="W1206" s="35">
        <v>7.9009396946064809E-3</v>
      </c>
      <c r="X1206" s="35">
        <v>0</v>
      </c>
      <c r="Y1206" s="35">
        <v>0</v>
      </c>
      <c r="Z1206" s="35">
        <v>0</v>
      </c>
      <c r="AA1206" s="35">
        <v>0</v>
      </c>
      <c r="AB1206" s="35">
        <v>0</v>
      </c>
      <c r="AC1206" s="35">
        <v>0</v>
      </c>
      <c r="AD1206" s="35">
        <v>0</v>
      </c>
      <c r="AE1206" s="58" t="s">
        <v>5560</v>
      </c>
      <c r="AF1206" s="58"/>
      <c r="AG1206" s="57" t="str" cm="1">
        <f t="array" ref="AG1206">IFERROR(_xlfn.IFS(
AI1206="MPR ISSUE","PDH",
AI1206="BSS Hardware Issue","BSS",
AI1206="Sites strategiques, MLL, Pylone, etc.","ENVTECH",
AI1206="AKTIVCO DEFAUT GE &amp; POWER Cabinet","AKTIVCO",
AI1206="AKTIVCO Coupure ENEO &amp; Baisse de tension","AKTIVCO GRID ONLY",
AI1206="Coupure ENEO &amp; Baisse de tension","IHS GRID ONLY",
AI1206="Defaut GE &amp; POWER Cabinet","IHS",
AI1206="Sharing","Partners",
AI1206="Sites strategiques &amp; DataCenter","SST &amp; DC",
AI1206="Exclu","Exclu",
AI1206="SAT","SAT",
AI1206="SPARE-ISSUE","SPARE-ISSUE",
AI1206="Fiber CAmtel","TRANS_FO_CAMTEL",
AI1206="Fiber AOF","Fiber AOF",
AI1206="Projet OCM (HUAWEI)","TRAVAUX-HUAWEI",
AI1206="Projet OCM (NOKIA)","TRAVAUX-NOKIA",
AI1206="ACCESS-ISSUE","ACCESS-ISSUE",
AI1206="Projet OCM (ZTE, NOKIA, autres projets)","TRAVAUX OCM",
AI1206="No root CAuse","No root cause",
AI1206="ODU HS","PDH",
AI1206="IP &amp; VLAN","PDH",
AI1206="Warehouse HUAWEI","SPARE-ISSUE",
AI1206="SPARE-HS","SPARE-ISSUE",
AI1206="Power Telco","BSS",AI1206="no impacts","no impacts"
),"")</f>
        <v>no impacts</v>
      </c>
      <c r="AH1206" s="57" t="str" cm="1">
        <f t="array" ref="AH1206">IFERROR(_xlfn.IFS(
AI1206="MPR ISSUE","TX ISSUE",
AI1206="BSS Hardware Issue","RAN ISSUE",
AI1206="Sites strategiques, MLL, Pylone, etc.","ENVTECH",
AI1206="AKTIVCO DEFAUT GE &amp; POWER Cabinet","POWER ISSUE",
AI1206="AKTIVCO Coupure ENEO &amp; Baisse de tension","POWER ISSUE",
AI1206="Coupure ENEO &amp; Baisse de tension","POWER ISSUE",
AI1206="Defaut GE &amp; POWER Cabinet","POWER ISSUE",
AI1206="Sharing","POWER ISSUE",
AI1206="Sites strategiques &amp; DataCenter","POWER ISSUE",
AI1206="Exclu","Exclu",
AI1206="SAT","TX ISSUE",
AI1206="SPARE-ISSUE","SPARE-ISSUE",
AI1206="Fiber CAmtel","TX ISSUE",
AI1206="Fiber AOF","TX ISSUE",
AI1206="Projet OCM (HUAWEI)","TRAVAUX-HUAWEI",
AI1206="Projet OCM (NOKIA)","TRAVAUX -NOKIA",
AI1206="ACCESS-ISSUE","ACCESS-ISSUE",
AI1206="Projet OCM (ZTE, NOKIA, autres projets)","TRAVAUX OCM",
AI1206="No root CAuse","No root cause",
AI1206="ODU HS","TX ISSUE",
AI1206="IP &amp; VLAN","TX ISSUE",
AI1206="Warehouse HUAWEI","SPARE-ISSUE",
AI1206="SPARE-HS","SPARE-ISSUE",
AI1206="Power Telco","RAN ISSUE",AI1206="no impacts","no impacts"
),"")</f>
        <v>no impacts</v>
      </c>
      <c r="AI1206" s="85" t="s">
        <v>5998</v>
      </c>
      <c r="AJ1206" s="57" t="str" cm="1">
        <f t="array" ref="AJ1206">IFERROR(_xlfn.IFS(
AI1206="MPR ISSUE","ACTIVE",
AI1206="BSS Hardware Issue","ACTIVE",
AI1206="Sites strategiques, MLL, Pylone, etc.","PASSIVE",
AI1206="AKTIVCO DEFAUT GE &amp; POWER Cabinet","PASSIVE",
AI1206="AKTIVCO Coupure ENEO &amp; Baisse de tension","PASSIVE",
AI1206="Coupure ENEO &amp; Baisse de tension","PASSIVE",
AI1206="Defaut GE &amp; POWER Cabinet","PASSIVE",
AI1206="Sharing","PASSIVE",
AI1206="Sites strategiques &amp; DataCenter","PASSIVE",
AI1206="Exclu","Exclu",
AI1206="SAT","ACTIVE",
AI1206="SPARE-ISSUE","SPARE-ISSUE",
AI1206="Fiber CAmtel","ACTIVE",
AI1206="Fiber AOF","ACTIVE",
AI1206="Projet OCM (HUAWEI)","PLANNED WORKS",
AI1206="Projet OCM (NOKIA)","PLANNED WORKS",
AI1206="ACCESS-ISSUE","ACCESS-ISSUE",
AI1206="Projet OCM (ZTE, NOKIA, autres projets)","PLANNED WORKS",
AI1206="No root CAuse","No root cause",
AI1206="ODU HS","ACTIVE",
AI1206="IP &amp; VLAN","ACTIVE",
AI1206="Warehouse HUAWEI","SPARE-ISSUE",
AI1206="SPARE-HS","SPARE-ISSUE",
AI1206="Power Telco","ACTIVE", AI1206="no impacts","no impacts"
),"")</f>
        <v>no impacts</v>
      </c>
      <c r="AK1206" s="23" t="s">
        <v>5537</v>
      </c>
      <c r="AL1206" s="23" t="str">
        <f t="shared" si="32"/>
        <v>SUD_077</v>
      </c>
      <c r="AN1206" s="9" t="s">
        <v>5537</v>
      </c>
      <c r="AO1206" s="23" t="str">
        <f>_xlfn.XLOOKUP(B1206,'INCIDENT-05-03-2026'!E:E,'INCIDENT-05-03-2026'!F:F,"")</f>
        <v/>
      </c>
      <c r="AP1206" s="7" t="s">
        <v>5537</v>
      </c>
      <c r="AQ1206" s="6"/>
      <c r="AR1206" s="7"/>
      <c r="AS1206" s="3" t="str">
        <f>_xlfn.XLOOKUP(B1206,'[3]tt num | region | site id'!$C:$C,'[3]tt num | region | site id'!$Q:$Q,"")</f>
        <v/>
      </c>
      <c r="AT1206" s="24" t="str">
        <f>_xlfn.XLOOKUP(B1206,'[4]Cells Huawei 03052026 12h'!$B:$B,'[4]Cells Huawei 03052026 12h'!$T:$T,"")</f>
        <v/>
      </c>
      <c r="AU1206" s="24" t="str">
        <f>_xlfn.XLOOKUP(B1206,'[5]cells down 02052026 8h50'!$B:$B,'[5]cells down 02052026 8h50'!$R:$R,"")</f>
        <v/>
      </c>
      <c r="AV1206" s="24" t="str">
        <f>_xlfn.XLOOKUP(B1206,'[5]cells down 02052026 13h50'!$B:$B,'[5]cells down 02052026 13h50'!$R:$R,"")</f>
        <v/>
      </c>
      <c r="AW1206" s="24" t="str">
        <f>_xlfn.XLOOKUP(B1206,'[5]cells down 02052026 13h50'!$B:$B,'[5]cells down 02052026 13h50'!$R:$R,"")</f>
        <v/>
      </c>
      <c r="AX1206" s="24" t="str">
        <f>_xlfn.XLOOKUP(B1206,'[6]cell downs 03052026 8h40 '!$B:$B,'[6]cell downs 03052026 8h40 '!$R:$R,"")</f>
        <v/>
      </c>
      <c r="AY1206" s="24" t="str">
        <f>_xlfn.XLOOKUP(B1206,'[7]ALL SITES DOWN'!$D:$D,'[7]ALL SITES DOWN'!$J:$J,"")</f>
        <v/>
      </c>
      <c r="AZ1206" s="24" t="str">
        <f>_xlfn.XLOOKUP(B1206,'[8]ALL SITES DOWN'!$D:$D,'[8]ALL SITES DOWN'!$J:$J,"")</f>
        <v/>
      </c>
      <c r="BA1206" s="9" t="str">
        <f>_xlfn.XLOOKUP(B1206,[9]sheet1!$AC:$AC,[9]sheet1!$AF:$AF,"")</f>
        <v/>
      </c>
      <c r="BB1206" s="14" t="s">
        <v>5537</v>
      </c>
      <c r="BC1206" s="14" t="s">
        <v>5537</v>
      </c>
      <c r="BD1206" s="14" t="str">
        <f>_xlfn.XLOOKUP(B1206,'[10]cell downs 18042026 17h'!$B:$B,'[10]cell downs 18042026 17h'!$B:$B,"")</f>
        <v/>
      </c>
      <c r="BE1206" s="14" t="str">
        <f>_xlfn.XLOOKUP(B1206,'[11]Cells Huawei 19042026 15h'!$B:$B,'[11]Cells Huawei 19042026 15h'!$B:$B,"")</f>
        <v/>
      </c>
      <c r="BF1206" s="9" t="str">
        <f>_xlfn.XLOOKUP(B1206,'[12]cells down 19042026 9H40'!$B:$B,'[12]cells down 19042026 9H40'!$B:$B,"")</f>
        <v/>
      </c>
      <c r="BG1206" s="9" t="s">
        <v>501</v>
      </c>
      <c r="BH1206" s="9" t="s">
        <v>12</v>
      </c>
    </row>
    <row r="1207" spans="1:60" s="9" customFormat="1" x14ac:dyDescent="0.3">
      <c r="A1207" s="1" t="s">
        <v>649</v>
      </c>
      <c r="B1207" s="8" t="s">
        <v>650</v>
      </c>
      <c r="C1207" s="3" t="str">
        <f>_xlfn.XLOOKUP(B1207,'[1]daily break down'!$D:$D,'[1]daily break down'!$E:$E,"")</f>
        <v>Douala</v>
      </c>
      <c r="D1207" s="1" t="s">
        <v>11</v>
      </c>
      <c r="E1207" s="1" t="s">
        <v>12</v>
      </c>
      <c r="F1207" s="3" t="s">
        <v>31</v>
      </c>
      <c r="G1207" s="1" t="s">
        <v>32</v>
      </c>
      <c r="H1207" s="42" t="str">
        <f>_xlfn.XLOOKUP(B1207,[2]CALCULATION!$B:$B,[2]CALCULATION!$H:$H,"")</f>
        <v>ZTE</v>
      </c>
      <c r="I1207" s="34">
        <v>0</v>
      </c>
      <c r="J1207" s="34">
        <v>0</v>
      </c>
      <c r="K1207" s="34">
        <v>4.6287557107920785</v>
      </c>
      <c r="L1207" s="34">
        <v>0</v>
      </c>
      <c r="M1207" s="34">
        <v>0</v>
      </c>
      <c r="N1207" s="34">
        <v>0</v>
      </c>
      <c r="O1207" s="34">
        <v>0</v>
      </c>
      <c r="P1207" s="34">
        <v>0</v>
      </c>
      <c r="Q1207" s="34">
        <v>0.42349393464656548</v>
      </c>
      <c r="R1207" s="34">
        <v>0</v>
      </c>
      <c r="S1207" s="35">
        <v>0</v>
      </c>
      <c r="T1207" s="35">
        <v>7.776094146384748E-3</v>
      </c>
      <c r="U1207" s="35">
        <v>0</v>
      </c>
      <c r="V1207" s="35">
        <v>0</v>
      </c>
      <c r="W1207" s="35">
        <v>7.776094146384748E-3</v>
      </c>
      <c r="X1207" s="35">
        <v>0</v>
      </c>
      <c r="Y1207" s="35">
        <v>0</v>
      </c>
      <c r="Z1207" s="35">
        <v>0</v>
      </c>
      <c r="AA1207" s="35">
        <v>0</v>
      </c>
      <c r="AB1207" s="35">
        <v>0</v>
      </c>
      <c r="AC1207" s="35">
        <v>0</v>
      </c>
      <c r="AD1207" s="35">
        <v>0</v>
      </c>
      <c r="AE1207" s="58" t="s">
        <v>5560</v>
      </c>
      <c r="AF1207" s="58"/>
      <c r="AG1207" s="57" t="str" cm="1">
        <f t="array" ref="AG1207">IFERROR(_xlfn.IFS(
AI1207="MPR ISSUE","PDH",
AI1207="BSS Hardware Issue","BSS",
AI1207="Sites strategiques, MLL, Pylone, etc.","ENVTECH",
AI1207="AKTIVCO DEFAUT GE &amp; POWER Cabinet","AKTIVCO",
AI1207="AKTIVCO Coupure ENEO &amp; Baisse de tension","AKTIVCO GRID ONLY",
AI1207="Coupure ENEO &amp; Baisse de tension","IHS GRID ONLY",
AI1207="Defaut GE &amp; POWER Cabinet","IHS",
AI1207="Sharing","Partners",
AI1207="Sites strategiques &amp; DataCenter","SST &amp; DC",
AI1207="Exclu","Exclu",
AI1207="SAT","SAT",
AI1207="SPARE-ISSUE","SPARE-ISSUE",
AI1207="Fiber CAmtel","TRANS_FO_CAMTEL",
AI1207="Fiber AOF","Fiber AOF",
AI1207="Projet OCM (HUAWEI)","TRAVAUX-HUAWEI",
AI1207="Projet OCM (NOKIA)","TRAVAUX-NOKIA",
AI1207="ACCESS-ISSUE","ACCESS-ISSUE",
AI1207="Projet OCM (ZTE, NOKIA, autres projets)","TRAVAUX OCM",
AI1207="No root CAuse","No root cause",
AI1207="ODU HS","PDH",
AI1207="IP &amp; VLAN","PDH",
AI1207="Warehouse HUAWEI","SPARE-ISSUE",
AI1207="SPARE-HS","SPARE-ISSUE",
AI1207="Power Telco","BSS",AI1207="no impacts","no impacts"
),"")</f>
        <v>no impacts</v>
      </c>
      <c r="AH1207" s="57" t="str" cm="1">
        <f t="array" ref="AH1207">IFERROR(_xlfn.IFS(
AI1207="MPR ISSUE","TX ISSUE",
AI1207="BSS Hardware Issue","RAN ISSUE",
AI1207="Sites strategiques, MLL, Pylone, etc.","ENVTECH",
AI1207="AKTIVCO DEFAUT GE &amp; POWER Cabinet","POWER ISSUE",
AI1207="AKTIVCO Coupure ENEO &amp; Baisse de tension","POWER ISSUE",
AI1207="Coupure ENEO &amp; Baisse de tension","POWER ISSUE",
AI1207="Defaut GE &amp; POWER Cabinet","POWER ISSUE",
AI1207="Sharing","POWER ISSUE",
AI1207="Sites strategiques &amp; DataCenter","POWER ISSUE",
AI1207="Exclu","Exclu",
AI1207="SAT","TX ISSUE",
AI1207="SPARE-ISSUE","SPARE-ISSUE",
AI1207="Fiber CAmtel","TX ISSUE",
AI1207="Fiber AOF","TX ISSUE",
AI1207="Projet OCM (HUAWEI)","TRAVAUX-HUAWEI",
AI1207="Projet OCM (NOKIA)","TRAVAUX -NOKIA",
AI1207="ACCESS-ISSUE","ACCESS-ISSUE",
AI1207="Projet OCM (ZTE, NOKIA, autres projets)","TRAVAUX OCM",
AI1207="No root CAuse","No root cause",
AI1207="ODU HS","TX ISSUE",
AI1207="IP &amp; VLAN","TX ISSUE",
AI1207="Warehouse HUAWEI","SPARE-ISSUE",
AI1207="SPARE-HS","SPARE-ISSUE",
AI1207="Power Telco","RAN ISSUE",AI1207="no impacts","no impacts"
),"")</f>
        <v>no impacts</v>
      </c>
      <c r="AI1207" s="85" t="s">
        <v>5998</v>
      </c>
      <c r="AJ1207" s="57" t="str" cm="1">
        <f t="array" ref="AJ1207">IFERROR(_xlfn.IFS(
AI1207="MPR ISSUE","ACTIVE",
AI1207="BSS Hardware Issue","ACTIVE",
AI1207="Sites strategiques, MLL, Pylone, etc.","PASSIVE",
AI1207="AKTIVCO DEFAUT GE &amp; POWER Cabinet","PASSIVE",
AI1207="AKTIVCO Coupure ENEO &amp; Baisse de tension","PASSIVE",
AI1207="Coupure ENEO &amp; Baisse de tension","PASSIVE",
AI1207="Defaut GE &amp; POWER Cabinet","PASSIVE",
AI1207="Sharing","PASSIVE",
AI1207="Sites strategiques &amp; DataCenter","PASSIVE",
AI1207="Exclu","Exclu",
AI1207="SAT","ACTIVE",
AI1207="SPARE-ISSUE","SPARE-ISSUE",
AI1207="Fiber CAmtel","ACTIVE",
AI1207="Fiber AOF","ACTIVE",
AI1207="Projet OCM (HUAWEI)","PLANNED WORKS",
AI1207="Projet OCM (NOKIA)","PLANNED WORKS",
AI1207="ACCESS-ISSUE","ACCESS-ISSUE",
AI1207="Projet OCM (ZTE, NOKIA, autres projets)","PLANNED WORKS",
AI1207="No root CAuse","No root cause",
AI1207="ODU HS","ACTIVE",
AI1207="IP &amp; VLAN","ACTIVE",
AI1207="Warehouse HUAWEI","SPARE-ISSUE",
AI1207="SPARE-HS","SPARE-ISSUE",
AI1207="Power Telco","ACTIVE", AI1207="no impacts","no impacts"
),"")</f>
        <v>no impacts</v>
      </c>
      <c r="AK1207" s="23" t="s">
        <v>5537</v>
      </c>
      <c r="AL1207" s="23" t="str">
        <f t="shared" si="32"/>
        <v>LIT_436</v>
      </c>
      <c r="AN1207" s="9" t="s">
        <v>5537</v>
      </c>
      <c r="AO1207" s="23" t="str">
        <f>_xlfn.XLOOKUP(B1207,'INCIDENT-05-03-2026'!E:E,'INCIDENT-05-03-2026'!F:F,"")</f>
        <v/>
      </c>
      <c r="AP1207" s="7" t="s">
        <v>5537</v>
      </c>
      <c r="AQ1207" s="6"/>
      <c r="AR1207" s="7"/>
      <c r="AS1207" s="3" t="str">
        <f>_xlfn.XLOOKUP(B1207,'[3]tt num | region | site id'!$C:$C,'[3]tt num | region | site id'!$Q:$Q,"")</f>
        <v/>
      </c>
      <c r="AT1207" s="24" t="str">
        <f>_xlfn.XLOOKUP(B1207,'[4]Cells Huawei 03052026 12h'!$B:$B,'[4]Cells Huawei 03052026 12h'!$T:$T,"")</f>
        <v/>
      </c>
      <c r="AU1207" s="24" t="str">
        <f>_xlfn.XLOOKUP(B1207,'[5]cells down 02052026 8h50'!$B:$B,'[5]cells down 02052026 8h50'!$R:$R,"")</f>
        <v/>
      </c>
      <c r="AV1207" s="24" t="str">
        <f>_xlfn.XLOOKUP(B1207,'[5]cells down 02052026 13h50'!$B:$B,'[5]cells down 02052026 13h50'!$R:$R,"")</f>
        <v/>
      </c>
      <c r="AW1207" s="24" t="str">
        <f>_xlfn.XLOOKUP(B1207,'[5]cells down 02052026 13h50'!$B:$B,'[5]cells down 02052026 13h50'!$R:$R,"")</f>
        <v/>
      </c>
      <c r="AX1207" s="24" t="str">
        <f>_xlfn.XLOOKUP(B1207,'[6]cell downs 03052026 8h40 '!$B:$B,'[6]cell downs 03052026 8h40 '!$R:$R,"")</f>
        <v/>
      </c>
      <c r="AY1207" s="24" t="str">
        <f>_xlfn.XLOOKUP(B1207,'[7]ALL SITES DOWN'!$D:$D,'[7]ALL SITES DOWN'!$J:$J,"")</f>
        <v/>
      </c>
      <c r="AZ1207" s="24" t="str">
        <f>_xlfn.XLOOKUP(B1207,'[8]ALL SITES DOWN'!$D:$D,'[8]ALL SITES DOWN'!$J:$J,"")</f>
        <v/>
      </c>
      <c r="BA1207" s="9" t="str">
        <f>_xlfn.XLOOKUP(B1207,[9]sheet1!$AC:$AC,[9]sheet1!$AF:$AF,"")</f>
        <v/>
      </c>
      <c r="BB1207" s="14" t="s">
        <v>5537</v>
      </c>
      <c r="BC1207" s="14" t="s">
        <v>5537</v>
      </c>
      <c r="BD1207" s="14" t="str">
        <f>_xlfn.XLOOKUP(B1207,'[10]cell downs 18042026 17h'!$B:$B,'[10]cell downs 18042026 17h'!$B:$B,"")</f>
        <v/>
      </c>
      <c r="BE1207" s="14" t="str">
        <f>_xlfn.XLOOKUP(B1207,'[11]Cells Huawei 19042026 15h'!$B:$B,'[11]Cells Huawei 19042026 15h'!$B:$B,"")</f>
        <v/>
      </c>
      <c r="BF1207" s="9" t="str">
        <f>_xlfn.XLOOKUP(B1207,'[12]cells down 19042026 9H40'!$B:$B,'[12]cells down 19042026 9H40'!$B:$B,"")</f>
        <v/>
      </c>
      <c r="BG1207" s="9" t="s">
        <v>650</v>
      </c>
      <c r="BH1207" s="9" t="s">
        <v>12</v>
      </c>
    </row>
    <row r="1208" spans="1:60" s="9" customFormat="1" x14ac:dyDescent="0.3">
      <c r="A1208" s="1" t="s">
        <v>3365</v>
      </c>
      <c r="B1208" s="8" t="s">
        <v>3366</v>
      </c>
      <c r="C1208" s="3" t="str">
        <f>_xlfn.XLOOKUP(B1208,'[1]daily break down'!$D:$D,'[1]daily break down'!$E:$E,"")</f>
        <v>EXTREME-NORD</v>
      </c>
      <c r="D1208" s="1" t="s">
        <v>11</v>
      </c>
      <c r="E1208" s="1" t="s">
        <v>237</v>
      </c>
      <c r="F1208" s="3" t="s">
        <v>55</v>
      </c>
      <c r="G1208" s="1" t="s">
        <v>3365</v>
      </c>
      <c r="H1208" s="40" t="str">
        <f>_xlfn.XLOOKUP(B1208,[2]CALCULATION!$B:$B,[2]CALCULATION!$H:$H,"")</f>
        <v>HUAWEI</v>
      </c>
      <c r="I1208" s="34">
        <v>0</v>
      </c>
      <c r="J1208" s="34">
        <v>0</v>
      </c>
      <c r="K1208" s="34">
        <v>0</v>
      </c>
      <c r="L1208" s="34">
        <v>0</v>
      </c>
      <c r="M1208" s="34">
        <v>0</v>
      </c>
      <c r="N1208" s="34">
        <v>0</v>
      </c>
      <c r="O1208" s="34">
        <v>0</v>
      </c>
      <c r="P1208" s="34">
        <v>0</v>
      </c>
      <c r="Q1208" s="34">
        <v>0</v>
      </c>
      <c r="R1208" s="34">
        <v>0</v>
      </c>
      <c r="S1208" s="35">
        <v>0</v>
      </c>
      <c r="T1208" s="35">
        <v>0</v>
      </c>
      <c r="U1208" s="35">
        <v>0</v>
      </c>
      <c r="V1208" s="35">
        <v>0.56537198266145017</v>
      </c>
      <c r="W1208" s="35">
        <v>7.5799082848932615E-3</v>
      </c>
      <c r="X1208" s="35">
        <v>0</v>
      </c>
      <c r="Y1208" s="35">
        <v>0</v>
      </c>
      <c r="Z1208" s="35">
        <v>0</v>
      </c>
      <c r="AA1208" s="35">
        <v>0</v>
      </c>
      <c r="AB1208" s="35">
        <v>0</v>
      </c>
      <c r="AC1208" s="35">
        <v>0</v>
      </c>
      <c r="AD1208" s="35">
        <v>0</v>
      </c>
      <c r="AE1208" s="58" t="s">
        <v>5603</v>
      </c>
      <c r="AF1208" s="58"/>
      <c r="AG1208" s="57" t="str" cm="1">
        <f t="array" ref="AG1208">IFERROR(_xlfn.IFS(
AI1208="MPR ISSUE","PDH",
AI1208="BSS Hardware Issue","BSS",
AI1208="Sites strategiques, MLL, Pylone, etc.","ENVTECH",
AI1208="AKTIVCO DEFAUT GE &amp; POWER Cabinet","AKTIVCO",
AI1208="AKTIVCO Coupure ENEO &amp; Baisse de tension","AKTIVCO GRID ONLY",
AI1208="Coupure ENEO &amp; Baisse de tension","IHS GRID ONLY",
AI1208="Defaut GE &amp; POWER Cabinet","IHS",
AI1208="Sharing","Partners",
AI1208="Sites strategiques &amp; DataCenter","SST &amp; DC",
AI1208="Exclu","Exclu",
AI1208="SAT","SAT",
AI1208="SPARE-ISSUE","SPARE-ISSUE",
AI1208="Fiber CAmtel","TRANS_FO_CAMTEL",
AI1208="Fiber AOF","Fiber AOF",
AI1208="Projet OCM (HUAWEI)","TRAVAUX-HUAWEI",
AI1208="Projet OCM (NOKIA)","TRAVAUX-NOKIA",
AI1208="ACCESS-ISSUE","ACCESS-ISSUE",
AI1208="Projet OCM (ZTE, NOKIA, autres projets)","TRAVAUX OCM",
AI1208="No root CAuse","No root cause",
AI1208="ODU HS","PDH",
AI1208="IP &amp; VLAN","PDH",
AI1208="Warehouse HUAWEI","SPARE-ISSUE",
AI1208="SPARE-HS","SPARE-ISSUE",
AI1208="Power Telco","BSS",AI1208="no impacts","no impacts"
),"")</f>
        <v>no impacts</v>
      </c>
      <c r="AH1208" s="57" t="str" cm="1">
        <f t="array" ref="AH1208">IFERROR(_xlfn.IFS(
AI1208="MPR ISSUE","TX ISSUE",
AI1208="BSS Hardware Issue","RAN ISSUE",
AI1208="Sites strategiques, MLL, Pylone, etc.","ENVTECH",
AI1208="AKTIVCO DEFAUT GE &amp; POWER Cabinet","POWER ISSUE",
AI1208="AKTIVCO Coupure ENEO &amp; Baisse de tension","POWER ISSUE",
AI1208="Coupure ENEO &amp; Baisse de tension","POWER ISSUE",
AI1208="Defaut GE &amp; POWER Cabinet","POWER ISSUE",
AI1208="Sharing","POWER ISSUE",
AI1208="Sites strategiques &amp; DataCenter","POWER ISSUE",
AI1208="Exclu","Exclu",
AI1208="SAT","TX ISSUE",
AI1208="SPARE-ISSUE","SPARE-ISSUE",
AI1208="Fiber CAmtel","TX ISSUE",
AI1208="Fiber AOF","TX ISSUE",
AI1208="Projet OCM (HUAWEI)","TRAVAUX-HUAWEI",
AI1208="Projet OCM (NOKIA)","TRAVAUX -NOKIA",
AI1208="ACCESS-ISSUE","ACCESS-ISSUE",
AI1208="Projet OCM (ZTE, NOKIA, autres projets)","TRAVAUX OCM",
AI1208="No root CAuse","No root cause",
AI1208="ODU HS","TX ISSUE",
AI1208="IP &amp; VLAN","TX ISSUE",
AI1208="Warehouse HUAWEI","SPARE-ISSUE",
AI1208="SPARE-HS","SPARE-ISSUE",
AI1208="Power Telco","RAN ISSUE",AI1208="no impacts","no impacts"
),"")</f>
        <v>no impacts</v>
      </c>
      <c r="AI1208" s="85" t="s">
        <v>5998</v>
      </c>
      <c r="AJ1208" s="57" t="str" cm="1">
        <f t="array" ref="AJ1208">IFERROR(_xlfn.IFS(
AI1208="MPR ISSUE","ACTIVE",
AI1208="BSS Hardware Issue","ACTIVE",
AI1208="Sites strategiques, MLL, Pylone, etc.","PASSIVE",
AI1208="AKTIVCO DEFAUT GE &amp; POWER Cabinet","PASSIVE",
AI1208="AKTIVCO Coupure ENEO &amp; Baisse de tension","PASSIVE",
AI1208="Coupure ENEO &amp; Baisse de tension","PASSIVE",
AI1208="Defaut GE &amp; POWER Cabinet","PASSIVE",
AI1208="Sharing","PASSIVE",
AI1208="Sites strategiques &amp; DataCenter","PASSIVE",
AI1208="Exclu","Exclu",
AI1208="SAT","ACTIVE",
AI1208="SPARE-ISSUE","SPARE-ISSUE",
AI1208="Fiber CAmtel","ACTIVE",
AI1208="Fiber AOF","ACTIVE",
AI1208="Projet OCM (HUAWEI)","PLANNED WORKS",
AI1208="Projet OCM (NOKIA)","PLANNED WORKS",
AI1208="ACCESS-ISSUE","ACCESS-ISSUE",
AI1208="Projet OCM (ZTE, NOKIA, autres projets)","PLANNED WORKS",
AI1208="No root CAuse","No root cause",
AI1208="ODU HS","ACTIVE",
AI1208="IP &amp; VLAN","ACTIVE",
AI1208="Warehouse HUAWEI","SPARE-ISSUE",
AI1208="SPARE-HS","SPARE-ISSUE",
AI1208="Power Telco","ACTIVE", AI1208="no impacts","no impacts"
),"")</f>
        <v>no impacts</v>
      </c>
      <c r="AK1208" s="23" t="s">
        <v>5823</v>
      </c>
      <c r="AL1208" s="23" t="str">
        <f t="shared" si="32"/>
        <v>EXN_104</v>
      </c>
      <c r="AN1208" s="9" t="s">
        <v>5537</v>
      </c>
      <c r="AO1208" s="23" t="str">
        <f>_xlfn.XLOOKUP(B1208,'INCIDENT-05-03-2026'!E:E,'INCIDENT-05-03-2026'!F:F,"")</f>
        <v/>
      </c>
      <c r="AP1208" s="7" t="s">
        <v>5537</v>
      </c>
      <c r="AQ1208" s="6"/>
      <c r="AR1208" s="7"/>
      <c r="AS1208" s="3" t="str">
        <f>_xlfn.XLOOKUP(B1208,'[3]tt num | region | site id'!$C:$C,'[3]tt num | region | site id'!$Q:$Q,"")</f>
        <v/>
      </c>
      <c r="AT1208" s="24" t="str">
        <f>_xlfn.XLOOKUP(B1208,'[4]Cells Huawei 03052026 12h'!$B:$B,'[4]Cells Huawei 03052026 12h'!$T:$T,"")</f>
        <v>(05/03/2026 cell huawei): 02/04/2026 : Besoin d'analyse BO RAN</v>
      </c>
      <c r="AU1208" s="24" t="str">
        <f>_xlfn.XLOOKUP(B1208,'[5]cells down 02052026 8h50'!$B:$B,'[5]cells down 02052026 8h50'!$R:$R,"")</f>
        <v/>
      </c>
      <c r="AV1208" s="24" t="str">
        <f>_xlfn.XLOOKUP(B1208,'[5]cells down 02052026 13h50'!$B:$B,'[5]cells down 02052026 13h50'!$R:$R,"")</f>
        <v/>
      </c>
      <c r="AW1208" s="24" t="str">
        <f>_xlfn.XLOOKUP(B1208,'[5]cells down 02052026 13h50'!$B:$B,'[5]cells down 02052026 13h50'!$R:$R,"")</f>
        <v/>
      </c>
      <c r="AX1208" s="24" t="str">
        <f>_xlfn.XLOOKUP(B1208,'[6]cell downs 03052026 8h40 '!$B:$B,'[6]cell downs 03052026 8h40 '!$R:$R,"")</f>
        <v/>
      </c>
      <c r="AY1208" s="24" t="str">
        <f>_xlfn.XLOOKUP(B1208,'[7]ALL SITES DOWN'!$D:$D,'[7]ALL SITES DOWN'!$J:$J,"")</f>
        <v/>
      </c>
      <c r="AZ1208" s="24" t="str">
        <f>_xlfn.XLOOKUP(B1208,'[8]ALL SITES DOWN'!$D:$D,'[8]ALL SITES DOWN'!$J:$J,"")</f>
        <v/>
      </c>
      <c r="BA1208" s="9" t="str">
        <f>_xlfn.XLOOKUP(B1208,[9]sheet1!$AC:$AC,[9]sheet1!$AF:$AF,"")</f>
        <v/>
      </c>
      <c r="BB1208" s="14" t="s">
        <v>5537</v>
      </c>
      <c r="BC1208" s="14" t="s">
        <v>5537</v>
      </c>
      <c r="BD1208" s="14" t="str">
        <f>_xlfn.XLOOKUP(B1208,'[10]cell downs 18042026 17h'!$B:$B,'[10]cell downs 18042026 17h'!$B:$B,"")</f>
        <v/>
      </c>
      <c r="BE1208" s="14" t="str">
        <f>_xlfn.XLOOKUP(B1208,'[11]Cells Huawei 19042026 15h'!$B:$B,'[11]Cells Huawei 19042026 15h'!$B:$B,"")</f>
        <v/>
      </c>
      <c r="BF1208" s="9" t="str">
        <f>_xlfn.XLOOKUP(B1208,'[12]cells down 19042026 9H40'!$B:$B,'[12]cells down 19042026 9H40'!$B:$B,"")</f>
        <v/>
      </c>
      <c r="BG1208" s="9" t="s">
        <v>3366</v>
      </c>
      <c r="BH1208" s="9" t="s">
        <v>5537</v>
      </c>
    </row>
    <row r="1209" spans="1:60" s="9" customFormat="1" x14ac:dyDescent="0.3">
      <c r="A1209" s="1" t="s">
        <v>3981</v>
      </c>
      <c r="B1209" s="8" t="s">
        <v>3982</v>
      </c>
      <c r="C1209" s="3" t="str">
        <f>_xlfn.XLOOKUP(B1209,'[1]daily break down'!$D:$D,'[1]daily break down'!$E:$E,"")</f>
        <v>LITTORAL</v>
      </c>
      <c r="D1209" s="1" t="s">
        <v>11</v>
      </c>
      <c r="E1209" s="1" t="s">
        <v>12</v>
      </c>
      <c r="F1209" s="3" t="s">
        <v>69</v>
      </c>
      <c r="G1209" s="1" t="s">
        <v>502</v>
      </c>
      <c r="H1209" s="42" t="str">
        <f>_xlfn.XLOOKUP(B1209,[2]CALCULATION!$B:$B,[2]CALCULATION!$H:$H,"")</f>
        <v>ZTE</v>
      </c>
      <c r="I1209" s="34">
        <v>0</v>
      </c>
      <c r="J1209" s="34">
        <v>0</v>
      </c>
      <c r="K1209" s="34">
        <v>0</v>
      </c>
      <c r="L1209" s="34">
        <v>0</v>
      </c>
      <c r="M1209" s="34">
        <v>0</v>
      </c>
      <c r="N1209" s="34">
        <v>0</v>
      </c>
      <c r="O1209" s="34">
        <v>0</v>
      </c>
      <c r="P1209" s="34">
        <v>0</v>
      </c>
      <c r="Q1209" s="34">
        <v>0</v>
      </c>
      <c r="R1209" s="34">
        <v>0</v>
      </c>
      <c r="S1209" s="35">
        <v>0</v>
      </c>
      <c r="T1209" s="35">
        <v>7.2945470318146414E-3</v>
      </c>
      <c r="U1209" s="35">
        <v>0</v>
      </c>
      <c r="V1209" s="35">
        <v>0</v>
      </c>
      <c r="W1209" s="35">
        <v>7.2945470318146405E-3</v>
      </c>
      <c r="X1209" s="35">
        <v>0</v>
      </c>
      <c r="Y1209" s="35">
        <v>0</v>
      </c>
      <c r="Z1209" s="35">
        <v>0</v>
      </c>
      <c r="AA1209" s="35">
        <v>0</v>
      </c>
      <c r="AB1209" s="35">
        <v>0</v>
      </c>
      <c r="AC1209" s="35">
        <v>0</v>
      </c>
      <c r="AD1209" s="35">
        <v>0</v>
      </c>
      <c r="AE1209" s="58" t="s">
        <v>5560</v>
      </c>
      <c r="AF1209" s="58"/>
      <c r="AG1209" s="57" t="str" cm="1">
        <f t="array" ref="AG1209">IFERROR(_xlfn.IFS(
AI1209="MPR ISSUE","PDH",
AI1209="BSS Hardware Issue","BSS",
AI1209="Sites strategiques, MLL, Pylone, etc.","ENVTECH",
AI1209="AKTIVCO DEFAUT GE &amp; POWER Cabinet","AKTIVCO",
AI1209="AKTIVCO Coupure ENEO &amp; Baisse de tension","AKTIVCO GRID ONLY",
AI1209="Coupure ENEO &amp; Baisse de tension","IHS GRID ONLY",
AI1209="Defaut GE &amp; POWER Cabinet","IHS",
AI1209="Sharing","Partners",
AI1209="Sites strategiques &amp; DataCenter","SST &amp; DC",
AI1209="Exclu","Exclu",
AI1209="SAT","SAT",
AI1209="SPARE-ISSUE","SPARE-ISSUE",
AI1209="Fiber CAmtel","TRANS_FO_CAMTEL",
AI1209="Fiber AOF","Fiber AOF",
AI1209="Projet OCM (HUAWEI)","TRAVAUX-HUAWEI",
AI1209="Projet OCM (NOKIA)","TRAVAUX-NOKIA",
AI1209="ACCESS-ISSUE","ACCESS-ISSUE",
AI1209="Projet OCM (ZTE, NOKIA, autres projets)","TRAVAUX OCM",
AI1209="No root CAuse","No root cause",
AI1209="ODU HS","PDH",
AI1209="IP &amp; VLAN","PDH",
AI1209="Warehouse HUAWEI","SPARE-ISSUE",
AI1209="SPARE-HS","SPARE-ISSUE",
AI1209="Power Telco","BSS",AI1209="no impacts","no impacts"
),"")</f>
        <v>no impacts</v>
      </c>
      <c r="AH1209" s="57" t="str" cm="1">
        <f t="array" ref="AH1209">IFERROR(_xlfn.IFS(
AI1209="MPR ISSUE","TX ISSUE",
AI1209="BSS Hardware Issue","RAN ISSUE",
AI1209="Sites strategiques, MLL, Pylone, etc.","ENVTECH",
AI1209="AKTIVCO DEFAUT GE &amp; POWER Cabinet","POWER ISSUE",
AI1209="AKTIVCO Coupure ENEO &amp; Baisse de tension","POWER ISSUE",
AI1209="Coupure ENEO &amp; Baisse de tension","POWER ISSUE",
AI1209="Defaut GE &amp; POWER Cabinet","POWER ISSUE",
AI1209="Sharing","POWER ISSUE",
AI1209="Sites strategiques &amp; DataCenter","POWER ISSUE",
AI1209="Exclu","Exclu",
AI1209="SAT","TX ISSUE",
AI1209="SPARE-ISSUE","SPARE-ISSUE",
AI1209="Fiber CAmtel","TX ISSUE",
AI1209="Fiber AOF","TX ISSUE",
AI1209="Projet OCM (HUAWEI)","TRAVAUX-HUAWEI",
AI1209="Projet OCM (NOKIA)","TRAVAUX -NOKIA",
AI1209="ACCESS-ISSUE","ACCESS-ISSUE",
AI1209="Projet OCM (ZTE, NOKIA, autres projets)","TRAVAUX OCM",
AI1209="No root CAuse","No root cause",
AI1209="ODU HS","TX ISSUE",
AI1209="IP &amp; VLAN","TX ISSUE",
AI1209="Warehouse HUAWEI","SPARE-ISSUE",
AI1209="SPARE-HS","SPARE-ISSUE",
AI1209="Power Telco","RAN ISSUE",AI1209="no impacts","no impacts"
),"")</f>
        <v>no impacts</v>
      </c>
      <c r="AI1209" s="85" t="s">
        <v>5998</v>
      </c>
      <c r="AJ1209" s="57" t="str" cm="1">
        <f t="array" ref="AJ1209">IFERROR(_xlfn.IFS(
AI1209="MPR ISSUE","ACTIVE",
AI1209="BSS Hardware Issue","ACTIVE",
AI1209="Sites strategiques, MLL, Pylone, etc.","PASSIVE",
AI1209="AKTIVCO DEFAUT GE &amp; POWER Cabinet","PASSIVE",
AI1209="AKTIVCO Coupure ENEO &amp; Baisse de tension","PASSIVE",
AI1209="Coupure ENEO &amp; Baisse de tension","PASSIVE",
AI1209="Defaut GE &amp; POWER Cabinet","PASSIVE",
AI1209="Sharing","PASSIVE",
AI1209="Sites strategiques &amp; DataCenter","PASSIVE",
AI1209="Exclu","Exclu",
AI1209="SAT","ACTIVE",
AI1209="SPARE-ISSUE","SPARE-ISSUE",
AI1209="Fiber CAmtel","ACTIVE",
AI1209="Fiber AOF","ACTIVE",
AI1209="Projet OCM (HUAWEI)","PLANNED WORKS",
AI1209="Projet OCM (NOKIA)","PLANNED WORKS",
AI1209="ACCESS-ISSUE","ACCESS-ISSUE",
AI1209="Projet OCM (ZTE, NOKIA, autres projets)","PLANNED WORKS",
AI1209="No root CAuse","No root cause",
AI1209="ODU HS","ACTIVE",
AI1209="IP &amp; VLAN","ACTIVE",
AI1209="Warehouse HUAWEI","SPARE-ISSUE",
AI1209="SPARE-HS","SPARE-ISSUE",
AI1209="Power Telco","ACTIVE", AI1209="no impacts","no impacts"
),"")</f>
        <v>no impacts</v>
      </c>
      <c r="AK1209" s="23" t="s">
        <v>5537</v>
      </c>
      <c r="AL1209" s="23" t="str">
        <f t="shared" si="32"/>
        <v>SUD_042</v>
      </c>
      <c r="AN1209" s="9" t="s">
        <v>5537</v>
      </c>
      <c r="AO1209" s="23" t="str">
        <f>_xlfn.XLOOKUP(B1209,'INCIDENT-05-03-2026'!E:E,'INCIDENT-05-03-2026'!F:F,"")</f>
        <v/>
      </c>
      <c r="AP1209" s="7" t="s">
        <v>5537</v>
      </c>
      <c r="AQ1209" s="6"/>
      <c r="AR1209" s="7"/>
      <c r="AS1209" s="3" t="str">
        <f>_xlfn.XLOOKUP(B1209,'[3]tt num | region | site id'!$C:$C,'[3]tt num | region | site id'!$Q:$Q,"")</f>
        <v/>
      </c>
      <c r="AT1209" s="24" t="str">
        <f>_xlfn.XLOOKUP(B1209,'[4]Cells Huawei 03052026 12h'!$B:$B,'[4]Cells Huawei 03052026 12h'!$T:$T,"")</f>
        <v/>
      </c>
      <c r="AU1209" s="24" t="str">
        <f>_xlfn.XLOOKUP(B1209,'[5]cells down 02052026 8h50'!$B:$B,'[5]cells down 02052026 8h50'!$R:$R,"")</f>
        <v/>
      </c>
      <c r="AV1209" s="24" t="str">
        <f>_xlfn.XLOOKUP(B1209,'[5]cells down 02052026 13h50'!$B:$B,'[5]cells down 02052026 13h50'!$R:$R,"")</f>
        <v/>
      </c>
      <c r="AW1209" s="24" t="str">
        <f>_xlfn.XLOOKUP(B1209,'[5]cells down 02052026 13h50'!$B:$B,'[5]cells down 02052026 13h50'!$R:$R,"")</f>
        <v/>
      </c>
      <c r="AX1209" s="24" t="str">
        <f>_xlfn.XLOOKUP(B1209,'[6]cell downs 03052026 8h40 '!$B:$B,'[6]cell downs 03052026 8h40 '!$R:$R,"")</f>
        <v/>
      </c>
      <c r="AY1209" s="24" t="str">
        <f>_xlfn.XLOOKUP(B1209,'[7]ALL SITES DOWN'!$D:$D,'[7]ALL SITES DOWN'!$J:$J,"")</f>
        <v/>
      </c>
      <c r="AZ1209" s="24" t="str">
        <f>_xlfn.XLOOKUP(B1209,'[8]ALL SITES DOWN'!$D:$D,'[8]ALL SITES DOWN'!$J:$J,"")</f>
        <v/>
      </c>
      <c r="BA1209" s="9" t="str">
        <f>_xlfn.XLOOKUP(B1209,[9]sheet1!$AC:$AC,[9]sheet1!$AF:$AF,"")</f>
        <v/>
      </c>
      <c r="BB1209" s="14" t="s">
        <v>5537</v>
      </c>
      <c r="BC1209" s="14" t="s">
        <v>5537</v>
      </c>
      <c r="BD1209" s="14" t="str">
        <f>_xlfn.XLOOKUP(B1209,'[10]cell downs 18042026 17h'!$B:$B,'[10]cell downs 18042026 17h'!$B:$B,"")</f>
        <v/>
      </c>
      <c r="BE1209" s="14" t="str">
        <f>_xlfn.XLOOKUP(B1209,'[11]Cells Huawei 19042026 15h'!$B:$B,'[11]Cells Huawei 19042026 15h'!$B:$B,"")</f>
        <v/>
      </c>
      <c r="BF1209" s="9" t="str">
        <f>_xlfn.XLOOKUP(B1209,'[12]cells down 19042026 9H40'!$B:$B,'[12]cells down 19042026 9H40'!$B:$B,"")</f>
        <v/>
      </c>
      <c r="BG1209" s="9" t="s">
        <v>3982</v>
      </c>
      <c r="BH1209" s="9" t="s">
        <v>12</v>
      </c>
    </row>
    <row r="1210" spans="1:60" s="9" customFormat="1" x14ac:dyDescent="0.3">
      <c r="A1210" s="1" t="s">
        <v>1701</v>
      </c>
      <c r="B1210" s="8" t="s">
        <v>1702</v>
      </c>
      <c r="C1210" s="3" t="str">
        <f>_xlfn.XLOOKUP(B1210,'[1]daily break down'!$D:$D,'[1]daily break down'!$E:$E,"")</f>
        <v>LITTORAL</v>
      </c>
      <c r="D1210" s="1" t="s">
        <v>11</v>
      </c>
      <c r="E1210" s="1" t="s">
        <v>12</v>
      </c>
      <c r="F1210" s="3" t="s">
        <v>69</v>
      </c>
      <c r="G1210" s="1" t="s">
        <v>502</v>
      </c>
      <c r="H1210" s="42" t="str">
        <f>_xlfn.XLOOKUP(B1210,[2]CALCULATION!$B:$B,[2]CALCULATION!$H:$H,"")</f>
        <v>ZTE</v>
      </c>
      <c r="I1210" s="34">
        <v>0</v>
      </c>
      <c r="J1210" s="34">
        <v>0</v>
      </c>
      <c r="K1210" s="34">
        <v>0</v>
      </c>
      <c r="L1210" s="34">
        <v>0</v>
      </c>
      <c r="M1210" s="34">
        <v>0</v>
      </c>
      <c r="N1210" s="34">
        <v>0</v>
      </c>
      <c r="O1210" s="34">
        <v>0</v>
      </c>
      <c r="P1210" s="34">
        <v>0</v>
      </c>
      <c r="Q1210" s="34">
        <v>0</v>
      </c>
      <c r="R1210" s="34">
        <v>0</v>
      </c>
      <c r="S1210" s="35">
        <v>0</v>
      </c>
      <c r="T1210" s="35">
        <v>7.0091857787370022E-3</v>
      </c>
      <c r="U1210" s="35">
        <v>0</v>
      </c>
      <c r="V1210" s="35">
        <v>0</v>
      </c>
      <c r="W1210" s="35">
        <v>7.0091857787370022E-3</v>
      </c>
      <c r="X1210" s="35">
        <v>0</v>
      </c>
      <c r="Y1210" s="35">
        <v>0</v>
      </c>
      <c r="Z1210" s="35">
        <v>0</v>
      </c>
      <c r="AA1210" s="35">
        <v>0</v>
      </c>
      <c r="AB1210" s="35">
        <v>0</v>
      </c>
      <c r="AC1210" s="35">
        <v>0</v>
      </c>
      <c r="AD1210" s="35">
        <v>0</v>
      </c>
      <c r="AE1210" s="58" t="s">
        <v>5560</v>
      </c>
      <c r="AF1210" s="58"/>
      <c r="AG1210" s="57" t="str" cm="1">
        <f t="array" ref="AG1210">IFERROR(_xlfn.IFS(
AI1210="MPR ISSUE","PDH",
AI1210="BSS Hardware Issue","BSS",
AI1210="Sites strategiques, MLL, Pylone, etc.","ENVTECH",
AI1210="AKTIVCO DEFAUT GE &amp; POWER Cabinet","AKTIVCO",
AI1210="AKTIVCO Coupure ENEO &amp; Baisse de tension","AKTIVCO GRID ONLY",
AI1210="Coupure ENEO &amp; Baisse de tension","IHS GRID ONLY",
AI1210="Defaut GE &amp; POWER Cabinet","IHS",
AI1210="Sharing","Partners",
AI1210="Sites strategiques &amp; DataCenter","SST &amp; DC",
AI1210="Exclu","Exclu",
AI1210="SAT","SAT",
AI1210="SPARE-ISSUE","SPARE-ISSUE",
AI1210="Fiber CAmtel","TRANS_FO_CAMTEL",
AI1210="Fiber AOF","Fiber AOF",
AI1210="Projet OCM (HUAWEI)","TRAVAUX-HUAWEI",
AI1210="Projet OCM (NOKIA)","TRAVAUX-NOKIA",
AI1210="ACCESS-ISSUE","ACCESS-ISSUE",
AI1210="Projet OCM (ZTE, NOKIA, autres projets)","TRAVAUX OCM",
AI1210="No root CAuse","No root cause",
AI1210="ODU HS","PDH",
AI1210="IP &amp; VLAN","PDH",
AI1210="Warehouse HUAWEI","SPARE-ISSUE",
AI1210="SPARE-HS","SPARE-ISSUE",
AI1210="Power Telco","BSS",AI1210="no impacts","no impacts"
),"")</f>
        <v>no impacts</v>
      </c>
      <c r="AH1210" s="57" t="str" cm="1">
        <f t="array" ref="AH1210">IFERROR(_xlfn.IFS(
AI1210="MPR ISSUE","TX ISSUE",
AI1210="BSS Hardware Issue","RAN ISSUE",
AI1210="Sites strategiques, MLL, Pylone, etc.","ENVTECH",
AI1210="AKTIVCO DEFAUT GE &amp; POWER Cabinet","POWER ISSUE",
AI1210="AKTIVCO Coupure ENEO &amp; Baisse de tension","POWER ISSUE",
AI1210="Coupure ENEO &amp; Baisse de tension","POWER ISSUE",
AI1210="Defaut GE &amp; POWER Cabinet","POWER ISSUE",
AI1210="Sharing","POWER ISSUE",
AI1210="Sites strategiques &amp; DataCenter","POWER ISSUE",
AI1210="Exclu","Exclu",
AI1210="SAT","TX ISSUE",
AI1210="SPARE-ISSUE","SPARE-ISSUE",
AI1210="Fiber CAmtel","TX ISSUE",
AI1210="Fiber AOF","TX ISSUE",
AI1210="Projet OCM (HUAWEI)","TRAVAUX-HUAWEI",
AI1210="Projet OCM (NOKIA)","TRAVAUX -NOKIA",
AI1210="ACCESS-ISSUE","ACCESS-ISSUE",
AI1210="Projet OCM (ZTE, NOKIA, autres projets)","TRAVAUX OCM",
AI1210="No root CAuse","No root cause",
AI1210="ODU HS","TX ISSUE",
AI1210="IP &amp; VLAN","TX ISSUE",
AI1210="Warehouse HUAWEI","SPARE-ISSUE",
AI1210="SPARE-HS","SPARE-ISSUE",
AI1210="Power Telco","RAN ISSUE",AI1210="no impacts","no impacts"
),"")</f>
        <v>no impacts</v>
      </c>
      <c r="AI1210" s="85" t="s">
        <v>5998</v>
      </c>
      <c r="AJ1210" s="57" t="str" cm="1">
        <f t="array" ref="AJ1210">IFERROR(_xlfn.IFS(
AI1210="MPR ISSUE","ACTIVE",
AI1210="BSS Hardware Issue","ACTIVE",
AI1210="Sites strategiques, MLL, Pylone, etc.","PASSIVE",
AI1210="AKTIVCO DEFAUT GE &amp; POWER Cabinet","PASSIVE",
AI1210="AKTIVCO Coupure ENEO &amp; Baisse de tension","PASSIVE",
AI1210="Coupure ENEO &amp; Baisse de tension","PASSIVE",
AI1210="Defaut GE &amp; POWER Cabinet","PASSIVE",
AI1210="Sharing","PASSIVE",
AI1210="Sites strategiques &amp; DataCenter","PASSIVE",
AI1210="Exclu","Exclu",
AI1210="SAT","ACTIVE",
AI1210="SPARE-ISSUE","SPARE-ISSUE",
AI1210="Fiber CAmtel","ACTIVE",
AI1210="Fiber AOF","ACTIVE",
AI1210="Projet OCM (HUAWEI)","PLANNED WORKS",
AI1210="Projet OCM (NOKIA)","PLANNED WORKS",
AI1210="ACCESS-ISSUE","ACCESS-ISSUE",
AI1210="Projet OCM (ZTE, NOKIA, autres projets)","PLANNED WORKS",
AI1210="No root CAuse","No root cause",
AI1210="ODU HS","ACTIVE",
AI1210="IP &amp; VLAN","ACTIVE",
AI1210="Warehouse HUAWEI","SPARE-ISSUE",
AI1210="SPARE-HS","SPARE-ISSUE",
AI1210="Power Telco","ACTIVE", AI1210="no impacts","no impacts"
),"")</f>
        <v>no impacts</v>
      </c>
      <c r="AK1210" s="23" t="s">
        <v>5537</v>
      </c>
      <c r="AL1210" s="23" t="str">
        <f t="shared" si="32"/>
        <v>SUD_006</v>
      </c>
      <c r="AN1210" s="9" t="s">
        <v>5537</v>
      </c>
      <c r="AO1210" s="23" t="str">
        <f>_xlfn.XLOOKUP(B1210,'INCIDENT-05-03-2026'!E:E,'INCIDENT-05-03-2026'!F:F,"")</f>
        <v/>
      </c>
      <c r="AP1210" s="7" t="s">
        <v>5537</v>
      </c>
      <c r="AQ1210" s="6"/>
      <c r="AR1210" s="7"/>
      <c r="AS1210" s="3" t="str">
        <f>_xlfn.XLOOKUP(B1210,'[3]tt num | region | site id'!$C:$C,'[3]tt num | region | site id'!$Q:$Q,"")</f>
        <v/>
      </c>
      <c r="AT1210" s="24" t="str">
        <f>_xlfn.XLOOKUP(B1210,'[4]Cells Huawei 03052026 12h'!$B:$B,'[4]Cells Huawei 03052026 12h'!$T:$T,"")</f>
        <v/>
      </c>
      <c r="AU1210" s="24" t="str">
        <f>_xlfn.XLOOKUP(B1210,'[5]cells down 02052026 8h50'!$B:$B,'[5]cells down 02052026 8h50'!$R:$R,"")</f>
        <v/>
      </c>
      <c r="AV1210" s="24" t="str">
        <f>_xlfn.XLOOKUP(B1210,'[5]cells down 02052026 13h50'!$B:$B,'[5]cells down 02052026 13h50'!$R:$R,"")</f>
        <v/>
      </c>
      <c r="AW1210" s="24" t="str">
        <f>_xlfn.XLOOKUP(B1210,'[5]cells down 02052026 13h50'!$B:$B,'[5]cells down 02052026 13h50'!$R:$R,"")</f>
        <v/>
      </c>
      <c r="AX1210" s="24" t="str">
        <f>_xlfn.XLOOKUP(B1210,'[6]cell downs 03052026 8h40 '!$B:$B,'[6]cell downs 03052026 8h40 '!$R:$R,"")</f>
        <v/>
      </c>
      <c r="AY1210" s="24" t="str">
        <f>_xlfn.XLOOKUP(B1210,'[7]ALL SITES DOWN'!$D:$D,'[7]ALL SITES DOWN'!$J:$J,"")</f>
        <v/>
      </c>
      <c r="AZ1210" s="24" t="str">
        <f>_xlfn.XLOOKUP(B1210,'[8]ALL SITES DOWN'!$D:$D,'[8]ALL SITES DOWN'!$J:$J,"")</f>
        <v/>
      </c>
      <c r="BA1210" s="9" t="str">
        <f>_xlfn.XLOOKUP(B1210,[9]sheet1!$AC:$AC,[9]sheet1!$AF:$AF,"")</f>
        <v/>
      </c>
      <c r="BB1210" s="14" t="s">
        <v>5537</v>
      </c>
      <c r="BC1210" s="14" t="s">
        <v>5537</v>
      </c>
      <c r="BD1210" s="14" t="str">
        <f>_xlfn.XLOOKUP(B1210,'[10]cell downs 18042026 17h'!$B:$B,'[10]cell downs 18042026 17h'!$B:$B,"")</f>
        <v/>
      </c>
      <c r="BE1210" s="14" t="str">
        <f>_xlfn.XLOOKUP(B1210,'[11]Cells Huawei 19042026 15h'!$B:$B,'[11]Cells Huawei 19042026 15h'!$B:$B,"")</f>
        <v/>
      </c>
      <c r="BF1210" s="9" t="str">
        <f>_xlfn.XLOOKUP(B1210,'[12]cells down 19042026 9H40'!$B:$B,'[12]cells down 19042026 9H40'!$B:$B,"")</f>
        <v/>
      </c>
      <c r="BG1210" s="9" t="s">
        <v>1702</v>
      </c>
      <c r="BH1210" s="9" t="s">
        <v>594</v>
      </c>
    </row>
    <row r="1211" spans="1:60" s="9" customFormat="1" x14ac:dyDescent="0.3">
      <c r="A1211" s="1" t="s">
        <v>3941</v>
      </c>
      <c r="B1211" s="8" t="s">
        <v>3942</v>
      </c>
      <c r="C1211" s="3" t="str">
        <f>_xlfn.XLOOKUP(B1211,'[1]daily break down'!$D:$D,'[1]daily break down'!$E:$E,"")</f>
        <v>ADAMAOUA</v>
      </c>
      <c r="D1211" s="1" t="s">
        <v>11</v>
      </c>
      <c r="E1211" s="1" t="s">
        <v>66</v>
      </c>
      <c r="F1211" s="3" t="s">
        <v>90</v>
      </c>
      <c r="G1211" s="1" t="s">
        <v>3943</v>
      </c>
      <c r="H1211" s="40" t="str">
        <f>_xlfn.XLOOKUP(B1211,[2]CALCULATION!$B:$B,[2]CALCULATION!$H:$H,"")</f>
        <v>HUAWEI</v>
      </c>
      <c r="I1211" s="34">
        <v>0</v>
      </c>
      <c r="J1211" s="34">
        <v>0</v>
      </c>
      <c r="K1211" s="34">
        <v>0</v>
      </c>
      <c r="L1211" s="34">
        <v>0</v>
      </c>
      <c r="M1211" s="34">
        <v>0</v>
      </c>
      <c r="N1211" s="34">
        <v>0</v>
      </c>
      <c r="O1211" s="34">
        <v>0</v>
      </c>
      <c r="P1211" s="34">
        <v>0</v>
      </c>
      <c r="Q1211" s="34">
        <v>0</v>
      </c>
      <c r="R1211" s="34">
        <v>0</v>
      </c>
      <c r="S1211" s="35">
        <v>0</v>
      </c>
      <c r="T1211" s="35">
        <v>0</v>
      </c>
      <c r="U1211" s="35">
        <v>0</v>
      </c>
      <c r="V1211" s="35">
        <v>0</v>
      </c>
      <c r="W1211" s="35">
        <v>6.4206281942625247E-3</v>
      </c>
      <c r="X1211" s="35">
        <v>0</v>
      </c>
      <c r="Y1211" s="35">
        <v>0</v>
      </c>
      <c r="Z1211" s="35">
        <v>0</v>
      </c>
      <c r="AA1211" s="35">
        <v>0</v>
      </c>
      <c r="AB1211" s="35">
        <v>0</v>
      </c>
      <c r="AC1211" s="35">
        <v>0</v>
      </c>
      <c r="AD1211" s="35">
        <v>0</v>
      </c>
      <c r="AE1211" s="58" t="s">
        <v>5560</v>
      </c>
      <c r="AF1211" s="58"/>
      <c r="AG1211" s="57" t="str" cm="1">
        <f t="array" ref="AG1211">IFERROR(_xlfn.IFS(
AI1211="MPR ISSUE","PDH",
AI1211="BSS Hardware Issue","BSS",
AI1211="Sites strategiques, MLL, Pylone, etc.","ENVTECH",
AI1211="AKTIVCO DEFAUT GE &amp; POWER Cabinet","AKTIVCO",
AI1211="AKTIVCO Coupure ENEO &amp; Baisse de tension","AKTIVCO GRID ONLY",
AI1211="Coupure ENEO &amp; Baisse de tension","IHS GRID ONLY",
AI1211="Defaut GE &amp; POWER Cabinet","IHS",
AI1211="Sharing","Partners",
AI1211="Sites strategiques &amp; DataCenter","SST &amp; DC",
AI1211="Exclu","Exclu",
AI1211="SAT","SAT",
AI1211="SPARE-ISSUE","SPARE-ISSUE",
AI1211="Fiber CAmtel","TRANS_FO_CAMTEL",
AI1211="Fiber AOF","Fiber AOF",
AI1211="Projet OCM (HUAWEI)","TRAVAUX-HUAWEI",
AI1211="Projet OCM (NOKIA)","TRAVAUX-NOKIA",
AI1211="ACCESS-ISSUE","ACCESS-ISSUE",
AI1211="Projet OCM (ZTE, NOKIA, autres projets)","TRAVAUX OCM",
AI1211="No root CAuse","No root cause",
AI1211="ODU HS","PDH",
AI1211="IP &amp; VLAN","PDH",
AI1211="Warehouse HUAWEI","SPARE-ISSUE",
AI1211="SPARE-HS","SPARE-ISSUE",
AI1211="Power Telco","BSS",AI1211="no impacts","no impacts"
),"")</f>
        <v>no impacts</v>
      </c>
      <c r="AH1211" s="57" t="str" cm="1">
        <f t="array" ref="AH1211">IFERROR(_xlfn.IFS(
AI1211="MPR ISSUE","TX ISSUE",
AI1211="BSS Hardware Issue","RAN ISSUE",
AI1211="Sites strategiques, MLL, Pylone, etc.","ENVTECH",
AI1211="AKTIVCO DEFAUT GE &amp; POWER Cabinet","POWER ISSUE",
AI1211="AKTIVCO Coupure ENEO &amp; Baisse de tension","POWER ISSUE",
AI1211="Coupure ENEO &amp; Baisse de tension","POWER ISSUE",
AI1211="Defaut GE &amp; POWER Cabinet","POWER ISSUE",
AI1211="Sharing","POWER ISSUE",
AI1211="Sites strategiques &amp; DataCenter","POWER ISSUE",
AI1211="Exclu","Exclu",
AI1211="SAT","TX ISSUE",
AI1211="SPARE-ISSUE","SPARE-ISSUE",
AI1211="Fiber CAmtel","TX ISSUE",
AI1211="Fiber AOF","TX ISSUE",
AI1211="Projet OCM (HUAWEI)","TRAVAUX-HUAWEI",
AI1211="Projet OCM (NOKIA)","TRAVAUX -NOKIA",
AI1211="ACCESS-ISSUE","ACCESS-ISSUE",
AI1211="Projet OCM (ZTE, NOKIA, autres projets)","TRAVAUX OCM",
AI1211="No root CAuse","No root cause",
AI1211="ODU HS","TX ISSUE",
AI1211="IP &amp; VLAN","TX ISSUE",
AI1211="Warehouse HUAWEI","SPARE-ISSUE",
AI1211="SPARE-HS","SPARE-ISSUE",
AI1211="Power Telco","RAN ISSUE",AI1211="no impacts","no impacts"
),"")</f>
        <v>no impacts</v>
      </c>
      <c r="AI1211" s="85" t="s">
        <v>5998</v>
      </c>
      <c r="AJ1211" s="57" t="str" cm="1">
        <f t="array" ref="AJ1211">IFERROR(_xlfn.IFS(
AI1211="MPR ISSUE","ACTIVE",
AI1211="BSS Hardware Issue","ACTIVE",
AI1211="Sites strategiques, MLL, Pylone, etc.","PASSIVE",
AI1211="AKTIVCO DEFAUT GE &amp; POWER Cabinet","PASSIVE",
AI1211="AKTIVCO Coupure ENEO &amp; Baisse de tension","PASSIVE",
AI1211="Coupure ENEO &amp; Baisse de tension","PASSIVE",
AI1211="Defaut GE &amp; POWER Cabinet","PASSIVE",
AI1211="Sharing","PASSIVE",
AI1211="Sites strategiques &amp; DataCenter","PASSIVE",
AI1211="Exclu","Exclu",
AI1211="SAT","ACTIVE",
AI1211="SPARE-ISSUE","SPARE-ISSUE",
AI1211="Fiber CAmtel","ACTIVE",
AI1211="Fiber AOF","ACTIVE",
AI1211="Projet OCM (HUAWEI)","PLANNED WORKS",
AI1211="Projet OCM (NOKIA)","PLANNED WORKS",
AI1211="ACCESS-ISSUE","ACCESS-ISSUE",
AI1211="Projet OCM (ZTE, NOKIA, autres projets)","PLANNED WORKS",
AI1211="No root CAuse","No root cause",
AI1211="ODU HS","ACTIVE",
AI1211="IP &amp; VLAN","ACTIVE",
AI1211="Warehouse HUAWEI","SPARE-ISSUE",
AI1211="SPARE-HS","SPARE-ISSUE",
AI1211="Power Telco","ACTIVE", AI1211="no impacts","no impacts"
),"")</f>
        <v>no impacts</v>
      </c>
      <c r="AK1211" s="23" t="s">
        <v>5537</v>
      </c>
      <c r="AL1211" s="23" t="str">
        <f t="shared" si="32"/>
        <v>ADM_096</v>
      </c>
      <c r="AN1211" s="9" t="s">
        <v>5537</v>
      </c>
      <c r="AO1211" s="23" t="str">
        <f>_xlfn.XLOOKUP(B1211,'INCIDENT-05-03-2026'!E:E,'INCIDENT-05-03-2026'!F:F,"")</f>
        <v/>
      </c>
      <c r="AP1211" s="7" t="s">
        <v>5537</v>
      </c>
      <c r="AQ1211" s="6"/>
      <c r="AR1211" s="7"/>
      <c r="AS1211" s="3" t="str">
        <f>_xlfn.XLOOKUP(B1211,'[3]tt num | region | site id'!$C:$C,'[3]tt num | region | site id'!$Q:$Q,"")</f>
        <v/>
      </c>
      <c r="AT1211" s="24" t="str">
        <f>_xlfn.XLOOKUP(B1211,'[4]Cells Huawei 03052026 12h'!$B:$B,'[4]Cells Huawei 03052026 12h'!$T:$T,"")</f>
        <v/>
      </c>
      <c r="AU1211" s="24" t="str">
        <f>_xlfn.XLOOKUP(B1211,'[5]cells down 02052026 8h50'!$B:$B,'[5]cells down 02052026 8h50'!$R:$R,"")</f>
        <v/>
      </c>
      <c r="AV1211" s="24" t="str">
        <f>_xlfn.XLOOKUP(B1211,'[5]cells down 02052026 13h50'!$B:$B,'[5]cells down 02052026 13h50'!$R:$R,"")</f>
        <v/>
      </c>
      <c r="AW1211" s="24" t="str">
        <f>_xlfn.XLOOKUP(B1211,'[5]cells down 02052026 13h50'!$B:$B,'[5]cells down 02052026 13h50'!$R:$R,"")</f>
        <v/>
      </c>
      <c r="AX1211" s="24" t="str">
        <f>_xlfn.XLOOKUP(B1211,'[6]cell downs 03052026 8h40 '!$B:$B,'[6]cell downs 03052026 8h40 '!$R:$R,"")</f>
        <v/>
      </c>
      <c r="AY1211" s="24" t="str">
        <f>_xlfn.XLOOKUP(B1211,'[7]ALL SITES DOWN'!$D:$D,'[7]ALL SITES DOWN'!$J:$J,"")</f>
        <v/>
      </c>
      <c r="AZ1211" s="24" t="str">
        <f>_xlfn.XLOOKUP(B1211,'[8]ALL SITES DOWN'!$D:$D,'[8]ALL SITES DOWN'!$J:$J,"")</f>
        <v/>
      </c>
      <c r="BA1211" s="9" t="str">
        <f>_xlfn.XLOOKUP(B1211,[9]sheet1!$AC:$AC,[9]sheet1!$AF:$AF,"")</f>
        <v/>
      </c>
      <c r="BB1211" s="14" t="s">
        <v>5537</v>
      </c>
      <c r="BC1211" s="14" t="s">
        <v>5537</v>
      </c>
      <c r="BD1211" s="14" t="str">
        <f>_xlfn.XLOOKUP(B1211,'[10]cell downs 18042026 17h'!$B:$B,'[10]cell downs 18042026 17h'!$B:$B,"")</f>
        <v/>
      </c>
      <c r="BE1211" s="14" t="str">
        <f>_xlfn.XLOOKUP(B1211,'[11]Cells Huawei 19042026 15h'!$B:$B,'[11]Cells Huawei 19042026 15h'!$B:$B,"")</f>
        <v/>
      </c>
      <c r="BF1211" s="9" t="str">
        <f>_xlfn.XLOOKUP(B1211,'[12]cells down 19042026 9H40'!$B:$B,'[12]cells down 19042026 9H40'!$B:$B,"")</f>
        <v/>
      </c>
      <c r="BG1211" s="9" t="s">
        <v>3942</v>
      </c>
      <c r="BH1211" s="9" t="s">
        <v>12</v>
      </c>
    </row>
    <row r="1212" spans="1:60" s="9" customFormat="1" x14ac:dyDescent="0.3">
      <c r="A1212" s="1" t="s">
        <v>1091</v>
      </c>
      <c r="B1212" s="8" t="s">
        <v>1092</v>
      </c>
      <c r="C1212" s="3" t="str">
        <f>_xlfn.XLOOKUP(B1212,'[1]daily break down'!$D:$D,'[1]daily break down'!$E:$E,"")</f>
        <v>NORD</v>
      </c>
      <c r="D1212" s="1" t="s">
        <v>21</v>
      </c>
      <c r="E1212" s="1" t="s">
        <v>122</v>
      </c>
      <c r="F1212" s="3" t="s">
        <v>23</v>
      </c>
      <c r="G1212" s="1" t="s">
        <v>1093</v>
      </c>
      <c r="H1212" s="41" t="str">
        <f>_xlfn.XLOOKUP(B1212,[2]CALCULATION!$B:$B,[2]CALCULATION!$H:$H,"")</f>
        <v>NOKIA</v>
      </c>
      <c r="I1212" s="34">
        <v>1.2485277349802194E-3</v>
      </c>
      <c r="J1212" s="34">
        <v>0</v>
      </c>
      <c r="K1212" s="34">
        <v>0</v>
      </c>
      <c r="L1212" s="34">
        <v>4.8157498349233373E-3</v>
      </c>
      <c r="M1212" s="34">
        <v>0</v>
      </c>
      <c r="N1212" s="34">
        <v>0</v>
      </c>
      <c r="O1212" s="34">
        <v>0</v>
      </c>
      <c r="P1212" s="34">
        <v>0</v>
      </c>
      <c r="Q1212" s="34">
        <v>0</v>
      </c>
      <c r="R1212" s="34">
        <v>0</v>
      </c>
      <c r="S1212" s="35">
        <v>0</v>
      </c>
      <c r="T1212" s="35">
        <v>69608.441078465781</v>
      </c>
      <c r="U1212" s="35">
        <v>0</v>
      </c>
      <c r="V1212" s="35">
        <v>0</v>
      </c>
      <c r="W1212" s="35">
        <v>5.6186999824777671E-3</v>
      </c>
      <c r="X1212" s="35">
        <v>0</v>
      </c>
      <c r="Y1212" s="35">
        <v>0</v>
      </c>
      <c r="Z1212" s="35">
        <v>0</v>
      </c>
      <c r="AA1212" s="35">
        <v>0</v>
      </c>
      <c r="AB1212" s="35">
        <v>0</v>
      </c>
      <c r="AC1212" s="35">
        <v>0</v>
      </c>
      <c r="AD1212" s="35">
        <v>0</v>
      </c>
      <c r="AE1212" s="58" t="s">
        <v>5560</v>
      </c>
      <c r="AF1212" s="58"/>
      <c r="AG1212" s="57" t="str" cm="1">
        <f t="array" ref="AG1212">IFERROR(_xlfn.IFS(
AI1212="MPR ISSUE","PDH",
AI1212="BSS Hardware Issue","BSS",
AI1212="Sites strategiques, MLL, Pylone, etc.","ENVTECH",
AI1212="AKTIVCO DEFAUT GE &amp; POWER Cabinet","AKTIVCO",
AI1212="AKTIVCO Coupure ENEO &amp; Baisse de tension","AKTIVCO GRID ONLY",
AI1212="Coupure ENEO &amp; Baisse de tension","IHS GRID ONLY",
AI1212="Defaut GE &amp; POWER Cabinet","IHS",
AI1212="Sharing","Partners",
AI1212="Sites strategiques &amp; DataCenter","SST &amp; DC",
AI1212="Exclu","Exclu",
AI1212="SAT","SAT",
AI1212="SPARE-ISSUE","SPARE-ISSUE",
AI1212="Fiber CAmtel","TRANS_FO_CAMTEL",
AI1212="Fiber AOF","Fiber AOF",
AI1212="Projet OCM (HUAWEI)","TRAVAUX-HUAWEI",
AI1212="Projet OCM (NOKIA)","TRAVAUX-NOKIA",
AI1212="ACCESS-ISSUE","ACCESS-ISSUE",
AI1212="Projet OCM (ZTE, NOKIA, autres projets)","TRAVAUX OCM",
AI1212="No root CAuse","No root cause",
AI1212="ODU HS","PDH",
AI1212="IP &amp; VLAN","PDH",
AI1212="Warehouse HUAWEI","SPARE-ISSUE",
AI1212="SPARE-HS","SPARE-ISSUE",
AI1212="Power Telco","BSS",AI1212="no impacts","no impacts"
),"")</f>
        <v>no impacts</v>
      </c>
      <c r="AH1212" s="57" t="str" cm="1">
        <f t="array" ref="AH1212">IFERROR(_xlfn.IFS(
AI1212="MPR ISSUE","TX ISSUE",
AI1212="BSS Hardware Issue","RAN ISSUE",
AI1212="Sites strategiques, MLL, Pylone, etc.","ENVTECH",
AI1212="AKTIVCO DEFAUT GE &amp; POWER Cabinet","POWER ISSUE",
AI1212="AKTIVCO Coupure ENEO &amp; Baisse de tension","POWER ISSUE",
AI1212="Coupure ENEO &amp; Baisse de tension","POWER ISSUE",
AI1212="Defaut GE &amp; POWER Cabinet","POWER ISSUE",
AI1212="Sharing","POWER ISSUE",
AI1212="Sites strategiques &amp; DataCenter","POWER ISSUE",
AI1212="Exclu","Exclu",
AI1212="SAT","TX ISSUE",
AI1212="SPARE-ISSUE","SPARE-ISSUE",
AI1212="Fiber CAmtel","TX ISSUE",
AI1212="Fiber AOF","TX ISSUE",
AI1212="Projet OCM (HUAWEI)","TRAVAUX-HUAWEI",
AI1212="Projet OCM (NOKIA)","TRAVAUX -NOKIA",
AI1212="ACCESS-ISSUE","ACCESS-ISSUE",
AI1212="Projet OCM (ZTE, NOKIA, autres projets)","TRAVAUX OCM",
AI1212="No root CAuse","No root cause",
AI1212="ODU HS","TX ISSUE",
AI1212="IP &amp; VLAN","TX ISSUE",
AI1212="Warehouse HUAWEI","SPARE-ISSUE",
AI1212="SPARE-HS","SPARE-ISSUE",
AI1212="Power Telco","RAN ISSUE",AI1212="no impacts","no impacts"
),"")</f>
        <v>no impacts</v>
      </c>
      <c r="AI1212" s="85" t="s">
        <v>5998</v>
      </c>
      <c r="AJ1212" s="57" t="str" cm="1">
        <f t="array" ref="AJ1212">IFERROR(_xlfn.IFS(
AI1212="MPR ISSUE","ACTIVE",
AI1212="BSS Hardware Issue","ACTIVE",
AI1212="Sites strategiques, MLL, Pylone, etc.","PASSIVE",
AI1212="AKTIVCO DEFAUT GE &amp; POWER Cabinet","PASSIVE",
AI1212="AKTIVCO Coupure ENEO &amp; Baisse de tension","PASSIVE",
AI1212="Coupure ENEO &amp; Baisse de tension","PASSIVE",
AI1212="Defaut GE &amp; POWER Cabinet","PASSIVE",
AI1212="Sharing","PASSIVE",
AI1212="Sites strategiques &amp; DataCenter","PASSIVE",
AI1212="Exclu","Exclu",
AI1212="SAT","ACTIVE",
AI1212="SPARE-ISSUE","SPARE-ISSUE",
AI1212="Fiber CAmtel","ACTIVE",
AI1212="Fiber AOF","ACTIVE",
AI1212="Projet OCM (HUAWEI)","PLANNED WORKS",
AI1212="Projet OCM (NOKIA)","PLANNED WORKS",
AI1212="ACCESS-ISSUE","ACCESS-ISSUE",
AI1212="Projet OCM (ZTE, NOKIA, autres projets)","PLANNED WORKS",
AI1212="No root CAuse","No root cause",
AI1212="ODU HS","ACTIVE",
AI1212="IP &amp; VLAN","ACTIVE",
AI1212="Warehouse HUAWEI","SPARE-ISSUE",
AI1212="SPARE-HS","SPARE-ISSUE",
AI1212="Power Telco","ACTIVE", AI1212="no impacts","no impacts"
),"")</f>
        <v>no impacts</v>
      </c>
      <c r="AK1212" s="23" t="s">
        <v>5537</v>
      </c>
      <c r="AL1212" s="23" t="str">
        <f t="shared" ref="AL1212:AL1243" si="33">B1212</f>
        <v>NRD_154</v>
      </c>
      <c r="AN1212" s="9" t="s">
        <v>5537</v>
      </c>
      <c r="AO1212" s="23" t="str">
        <f>_xlfn.XLOOKUP(B1212,'INCIDENT-05-03-2026'!E:E,'INCIDENT-05-03-2026'!F:F,"")</f>
        <v/>
      </c>
      <c r="AP1212" s="7" t="s">
        <v>5537</v>
      </c>
      <c r="AQ1212" s="6"/>
      <c r="AR1212" s="7"/>
      <c r="AS1212" s="3" t="str">
        <f>_xlfn.XLOOKUP(B1212,'[3]tt num | region | site id'!$C:$C,'[3]tt num | region | site id'!$Q:$Q,"")</f>
        <v/>
      </c>
      <c r="AT1212" s="24" t="str">
        <f>_xlfn.XLOOKUP(B1212,'[4]Cells Huawei 03052026 12h'!$B:$B,'[4]Cells Huawei 03052026 12h'!$T:$T,"")</f>
        <v/>
      </c>
      <c r="AU1212" s="24" t="str">
        <f>_xlfn.XLOOKUP(B1212,'[5]cells down 02052026 8h50'!$B:$B,'[5]cells down 02052026 8h50'!$R:$R,"")</f>
        <v/>
      </c>
      <c r="AV1212" s="24" t="str">
        <f>_xlfn.XLOOKUP(B1212,'[5]cells down 02052026 13h50'!$B:$B,'[5]cells down 02052026 13h50'!$R:$R,"")</f>
        <v/>
      </c>
      <c r="AW1212" s="24" t="str">
        <f>_xlfn.XLOOKUP(B1212,'[5]cells down 02052026 13h50'!$B:$B,'[5]cells down 02052026 13h50'!$R:$R,"")</f>
        <v/>
      </c>
      <c r="AX1212" s="24" t="str">
        <f>_xlfn.XLOOKUP(B1212,'[6]cell downs 03052026 8h40 '!$B:$B,'[6]cell downs 03052026 8h40 '!$R:$R,"")</f>
        <v/>
      </c>
      <c r="AY1212" s="24" t="str">
        <f>_xlfn.XLOOKUP(B1212,'[7]ALL SITES DOWN'!$D:$D,'[7]ALL SITES DOWN'!$J:$J,"")</f>
        <v/>
      </c>
      <c r="AZ1212" s="24" t="str">
        <f>_xlfn.XLOOKUP(B1212,'[8]ALL SITES DOWN'!$D:$D,'[8]ALL SITES DOWN'!$J:$J,"")</f>
        <v/>
      </c>
      <c r="BA1212" s="9" t="str">
        <f>_xlfn.XLOOKUP(B1212,[9]sheet1!$AC:$AC,[9]sheet1!$AF:$AF,"")</f>
        <v/>
      </c>
      <c r="BB1212" s="14" t="s">
        <v>5537</v>
      </c>
      <c r="BC1212" s="14" t="s">
        <v>5537</v>
      </c>
      <c r="BD1212" s="14" t="str">
        <f>_xlfn.XLOOKUP(B1212,'[10]cell downs 18042026 17h'!$B:$B,'[10]cell downs 18042026 17h'!$B:$B,"")</f>
        <v/>
      </c>
      <c r="BE1212" s="14" t="str">
        <f>_xlfn.XLOOKUP(B1212,'[11]Cells Huawei 19042026 15h'!$B:$B,'[11]Cells Huawei 19042026 15h'!$B:$B,"")</f>
        <v/>
      </c>
      <c r="BF1212" s="9" t="str">
        <f>_xlfn.XLOOKUP(B1212,'[12]cells down 19042026 9H40'!$B:$B,'[12]cells down 19042026 9H40'!$B:$B,"")</f>
        <v/>
      </c>
      <c r="BG1212" s="9" t="s">
        <v>5537</v>
      </c>
      <c r="BH1212" s="9" t="s">
        <v>12</v>
      </c>
    </row>
    <row r="1213" spans="1:60" s="9" customFormat="1" x14ac:dyDescent="0.3">
      <c r="A1213" s="1" t="s">
        <v>3489</v>
      </c>
      <c r="B1213" s="8" t="s">
        <v>3490</v>
      </c>
      <c r="C1213" s="3" t="str">
        <f>_xlfn.XLOOKUP(B1213,'[1]daily break down'!$D:$D,'[1]daily break down'!$E:$E,"")</f>
        <v>CENTRE</v>
      </c>
      <c r="D1213" s="1" t="s">
        <v>11</v>
      </c>
      <c r="E1213" s="1" t="s">
        <v>12</v>
      </c>
      <c r="F1213" s="3" t="s">
        <v>69</v>
      </c>
      <c r="G1213" s="1" t="s">
        <v>70</v>
      </c>
      <c r="H1213" s="42" t="str">
        <f>_xlfn.XLOOKUP(B1213,[2]CALCULATION!$B:$B,[2]CALCULATION!$H:$H,"")</f>
        <v>ZTE</v>
      </c>
      <c r="I1213" s="34">
        <v>0</v>
      </c>
      <c r="J1213" s="34">
        <v>0</v>
      </c>
      <c r="K1213" s="34">
        <v>0</v>
      </c>
      <c r="L1213" s="34">
        <v>0</v>
      </c>
      <c r="M1213" s="34">
        <v>0</v>
      </c>
      <c r="N1213" s="34">
        <v>0</v>
      </c>
      <c r="O1213" s="34">
        <v>0</v>
      </c>
      <c r="P1213" s="34">
        <v>0</v>
      </c>
      <c r="Q1213" s="34">
        <v>0</v>
      </c>
      <c r="R1213" s="34">
        <v>0</v>
      </c>
      <c r="S1213" s="35">
        <v>0</v>
      </c>
      <c r="T1213" s="35">
        <v>5.4218638084884618E-3</v>
      </c>
      <c r="U1213" s="35">
        <v>0</v>
      </c>
      <c r="V1213" s="35">
        <v>0</v>
      </c>
      <c r="W1213" s="35">
        <v>5.4218638084884618E-3</v>
      </c>
      <c r="X1213" s="35">
        <v>0</v>
      </c>
      <c r="Y1213" s="35">
        <v>0</v>
      </c>
      <c r="Z1213" s="35">
        <v>0</v>
      </c>
      <c r="AA1213" s="35">
        <v>0</v>
      </c>
      <c r="AB1213" s="35">
        <v>0</v>
      </c>
      <c r="AC1213" s="35">
        <v>0</v>
      </c>
      <c r="AD1213" s="35">
        <v>0</v>
      </c>
      <c r="AE1213" s="58" t="s">
        <v>5560</v>
      </c>
      <c r="AF1213" s="58"/>
      <c r="AG1213" s="57" t="str" cm="1">
        <f t="array" ref="AG1213">IFERROR(_xlfn.IFS(
AI1213="MPR ISSUE","PDH",
AI1213="BSS Hardware Issue","BSS",
AI1213="Sites strategiques, MLL, Pylone, etc.","ENVTECH",
AI1213="AKTIVCO DEFAUT GE &amp; POWER Cabinet","AKTIVCO",
AI1213="AKTIVCO Coupure ENEO &amp; Baisse de tension","AKTIVCO GRID ONLY",
AI1213="Coupure ENEO &amp; Baisse de tension","IHS GRID ONLY",
AI1213="Defaut GE &amp; POWER Cabinet","IHS",
AI1213="Sharing","Partners",
AI1213="Sites strategiques &amp; DataCenter","SST &amp; DC",
AI1213="Exclu","Exclu",
AI1213="SAT","SAT",
AI1213="SPARE-ISSUE","SPARE-ISSUE",
AI1213="Fiber CAmtel","TRANS_FO_CAMTEL",
AI1213="Fiber AOF","Fiber AOF",
AI1213="Projet OCM (HUAWEI)","TRAVAUX-HUAWEI",
AI1213="Projet OCM (NOKIA)","TRAVAUX-NOKIA",
AI1213="ACCESS-ISSUE","ACCESS-ISSUE",
AI1213="Projet OCM (ZTE, NOKIA, autres projets)","TRAVAUX OCM",
AI1213="No root CAuse","No root cause",
AI1213="ODU HS","PDH",
AI1213="IP &amp; VLAN","PDH",
AI1213="Warehouse HUAWEI","SPARE-ISSUE",
AI1213="SPARE-HS","SPARE-ISSUE",
AI1213="Power Telco","BSS",AI1213="no impacts","no impacts"
),"")</f>
        <v>no impacts</v>
      </c>
      <c r="AH1213" s="57" t="str" cm="1">
        <f t="array" ref="AH1213">IFERROR(_xlfn.IFS(
AI1213="MPR ISSUE","TX ISSUE",
AI1213="BSS Hardware Issue","RAN ISSUE",
AI1213="Sites strategiques, MLL, Pylone, etc.","ENVTECH",
AI1213="AKTIVCO DEFAUT GE &amp; POWER Cabinet","POWER ISSUE",
AI1213="AKTIVCO Coupure ENEO &amp; Baisse de tension","POWER ISSUE",
AI1213="Coupure ENEO &amp; Baisse de tension","POWER ISSUE",
AI1213="Defaut GE &amp; POWER Cabinet","POWER ISSUE",
AI1213="Sharing","POWER ISSUE",
AI1213="Sites strategiques &amp; DataCenter","POWER ISSUE",
AI1213="Exclu","Exclu",
AI1213="SAT","TX ISSUE",
AI1213="SPARE-ISSUE","SPARE-ISSUE",
AI1213="Fiber CAmtel","TX ISSUE",
AI1213="Fiber AOF","TX ISSUE",
AI1213="Projet OCM (HUAWEI)","TRAVAUX-HUAWEI",
AI1213="Projet OCM (NOKIA)","TRAVAUX -NOKIA",
AI1213="ACCESS-ISSUE","ACCESS-ISSUE",
AI1213="Projet OCM (ZTE, NOKIA, autres projets)","TRAVAUX OCM",
AI1213="No root CAuse","No root cause",
AI1213="ODU HS","TX ISSUE",
AI1213="IP &amp; VLAN","TX ISSUE",
AI1213="Warehouse HUAWEI","SPARE-ISSUE",
AI1213="SPARE-HS","SPARE-ISSUE",
AI1213="Power Telco","RAN ISSUE",AI1213="no impacts","no impacts"
),"")</f>
        <v>no impacts</v>
      </c>
      <c r="AI1213" s="85" t="s">
        <v>5998</v>
      </c>
      <c r="AJ1213" s="57" t="str" cm="1">
        <f t="array" ref="AJ1213">IFERROR(_xlfn.IFS(
AI1213="MPR ISSUE","ACTIVE",
AI1213="BSS Hardware Issue","ACTIVE",
AI1213="Sites strategiques, MLL, Pylone, etc.","PASSIVE",
AI1213="AKTIVCO DEFAUT GE &amp; POWER Cabinet","PASSIVE",
AI1213="AKTIVCO Coupure ENEO &amp; Baisse de tension","PASSIVE",
AI1213="Coupure ENEO &amp; Baisse de tension","PASSIVE",
AI1213="Defaut GE &amp; POWER Cabinet","PASSIVE",
AI1213="Sharing","PASSIVE",
AI1213="Sites strategiques &amp; DataCenter","PASSIVE",
AI1213="Exclu","Exclu",
AI1213="SAT","ACTIVE",
AI1213="SPARE-ISSUE","SPARE-ISSUE",
AI1213="Fiber CAmtel","ACTIVE",
AI1213="Fiber AOF","ACTIVE",
AI1213="Projet OCM (HUAWEI)","PLANNED WORKS",
AI1213="Projet OCM (NOKIA)","PLANNED WORKS",
AI1213="ACCESS-ISSUE","ACCESS-ISSUE",
AI1213="Projet OCM (ZTE, NOKIA, autres projets)","PLANNED WORKS",
AI1213="No root CAuse","No root cause",
AI1213="ODU HS","ACTIVE",
AI1213="IP &amp; VLAN","ACTIVE",
AI1213="Warehouse HUAWEI","SPARE-ISSUE",
AI1213="SPARE-HS","SPARE-ISSUE",
AI1213="Power Telco","ACTIVE", AI1213="no impacts","no impacts"
),"")</f>
        <v>no impacts</v>
      </c>
      <c r="AK1213" s="23" t="s">
        <v>5537</v>
      </c>
      <c r="AL1213" s="23" t="str">
        <f t="shared" si="33"/>
        <v>SUD_217</v>
      </c>
      <c r="AN1213" s="9" t="s">
        <v>5537</v>
      </c>
      <c r="AO1213" s="23" t="str">
        <f>_xlfn.XLOOKUP(B1213,'INCIDENT-05-03-2026'!E:E,'INCIDENT-05-03-2026'!F:F,"")</f>
        <v/>
      </c>
      <c r="AP1213" s="7" t="s">
        <v>5537</v>
      </c>
      <c r="AQ1213" s="6"/>
      <c r="AR1213" s="7"/>
      <c r="AS1213" s="3" t="str">
        <f>_xlfn.XLOOKUP(B1213,'[3]tt num | region | site id'!$C:$C,'[3]tt num | region | site id'!$Q:$Q,"")</f>
        <v/>
      </c>
      <c r="AT1213" s="24" t="str">
        <f>_xlfn.XLOOKUP(B1213,'[4]Cells Huawei 03052026 12h'!$B:$B,'[4]Cells Huawei 03052026 12h'!$T:$T,"")</f>
        <v/>
      </c>
      <c r="AU1213" s="24" t="str">
        <f>_xlfn.XLOOKUP(B1213,'[5]cells down 02052026 8h50'!$B:$B,'[5]cells down 02052026 8h50'!$R:$R,"")</f>
        <v/>
      </c>
      <c r="AV1213" s="24" t="str">
        <f>_xlfn.XLOOKUP(B1213,'[5]cells down 02052026 13h50'!$B:$B,'[5]cells down 02052026 13h50'!$R:$R,"")</f>
        <v/>
      </c>
      <c r="AW1213" s="24" t="str">
        <f>_xlfn.XLOOKUP(B1213,'[5]cells down 02052026 13h50'!$B:$B,'[5]cells down 02052026 13h50'!$R:$R,"")</f>
        <v/>
      </c>
      <c r="AX1213" s="24" t="str">
        <f>_xlfn.XLOOKUP(B1213,'[6]cell downs 03052026 8h40 '!$B:$B,'[6]cell downs 03052026 8h40 '!$R:$R,"")</f>
        <v/>
      </c>
      <c r="AY1213" s="24" t="str">
        <f>_xlfn.XLOOKUP(B1213,'[7]ALL SITES DOWN'!$D:$D,'[7]ALL SITES DOWN'!$J:$J,"")</f>
        <v/>
      </c>
      <c r="AZ1213" s="24" t="str">
        <f>_xlfn.XLOOKUP(B1213,'[8]ALL SITES DOWN'!$D:$D,'[8]ALL SITES DOWN'!$J:$J,"")</f>
        <v/>
      </c>
      <c r="BA1213" s="9" t="str">
        <f>_xlfn.XLOOKUP(B1213,[9]sheet1!$AC:$AC,[9]sheet1!$AF:$AF,"")</f>
        <v/>
      </c>
      <c r="BB1213" s="14" t="s">
        <v>5537</v>
      </c>
      <c r="BC1213" s="14" t="s">
        <v>5537</v>
      </c>
      <c r="BD1213" s="14" t="str">
        <f>_xlfn.XLOOKUP(B1213,'[10]cell downs 18042026 17h'!$B:$B,'[10]cell downs 18042026 17h'!$B:$B,"")</f>
        <v/>
      </c>
      <c r="BE1213" s="14" t="str">
        <f>_xlfn.XLOOKUP(B1213,'[11]Cells Huawei 19042026 15h'!$B:$B,'[11]Cells Huawei 19042026 15h'!$B:$B,"")</f>
        <v/>
      </c>
      <c r="BF1213" s="9" t="str">
        <f>_xlfn.XLOOKUP(B1213,'[12]cells down 19042026 9H40'!$B:$B,'[12]cells down 19042026 9H40'!$B:$B,"")</f>
        <v/>
      </c>
      <c r="BG1213" s="9" t="s">
        <v>3490</v>
      </c>
      <c r="BH1213" s="9" t="s">
        <v>12</v>
      </c>
    </row>
    <row r="1214" spans="1:60" s="9" customFormat="1" x14ac:dyDescent="0.3">
      <c r="A1214" s="1" t="s">
        <v>3385</v>
      </c>
      <c r="B1214" s="8" t="s">
        <v>3386</v>
      </c>
      <c r="C1214" s="3" t="str">
        <f>_xlfn.XLOOKUP(B1214,'[1]daily break down'!$D:$D,'[1]daily break down'!$E:$E,"")</f>
        <v>CENTRE</v>
      </c>
      <c r="D1214" s="1" t="s">
        <v>21</v>
      </c>
      <c r="E1214" s="1" t="s">
        <v>36</v>
      </c>
      <c r="F1214" s="3" t="s">
        <v>69</v>
      </c>
      <c r="G1214" s="1" t="s">
        <v>70</v>
      </c>
      <c r="H1214" s="42" t="str">
        <f>_xlfn.XLOOKUP(B1214,[2]CALCULATION!$B:$B,[2]CALCULATION!$H:$H,"")</f>
        <v>ZTE</v>
      </c>
      <c r="I1214" s="34">
        <v>0</v>
      </c>
      <c r="J1214" s="34">
        <v>0</v>
      </c>
      <c r="K1214" s="34">
        <v>0</v>
      </c>
      <c r="L1214" s="34">
        <v>0</v>
      </c>
      <c r="M1214" s="34">
        <v>0</v>
      </c>
      <c r="N1214" s="34">
        <v>0</v>
      </c>
      <c r="O1214" s="34">
        <v>0</v>
      </c>
      <c r="P1214" s="34">
        <v>0</v>
      </c>
      <c r="Q1214" s="34">
        <v>0</v>
      </c>
      <c r="R1214" s="34">
        <v>0</v>
      </c>
      <c r="S1214" s="35">
        <v>0</v>
      </c>
      <c r="T1214" s="35">
        <v>5.3683585735364381E-3</v>
      </c>
      <c r="U1214" s="35">
        <v>0</v>
      </c>
      <c r="V1214" s="35">
        <v>0</v>
      </c>
      <c r="W1214" s="35">
        <v>5.3683585735364381E-3</v>
      </c>
      <c r="X1214" s="35">
        <v>0</v>
      </c>
      <c r="Y1214" s="35">
        <v>0</v>
      </c>
      <c r="Z1214" s="35">
        <v>0</v>
      </c>
      <c r="AA1214" s="35">
        <v>0</v>
      </c>
      <c r="AB1214" s="35">
        <v>0</v>
      </c>
      <c r="AC1214" s="35">
        <v>0</v>
      </c>
      <c r="AD1214" s="35">
        <v>0</v>
      </c>
      <c r="AE1214" s="58" t="s">
        <v>5560</v>
      </c>
      <c r="AF1214" s="58"/>
      <c r="AG1214" s="57" t="str" cm="1">
        <f t="array" ref="AG1214">IFERROR(_xlfn.IFS(
AI1214="MPR ISSUE","PDH",
AI1214="BSS Hardware Issue","BSS",
AI1214="Sites strategiques, MLL, Pylone, etc.","ENVTECH",
AI1214="AKTIVCO DEFAUT GE &amp; POWER Cabinet","AKTIVCO",
AI1214="AKTIVCO Coupure ENEO &amp; Baisse de tension","AKTIVCO GRID ONLY",
AI1214="Coupure ENEO &amp; Baisse de tension","IHS GRID ONLY",
AI1214="Defaut GE &amp; POWER Cabinet","IHS",
AI1214="Sharing","Partners",
AI1214="Sites strategiques &amp; DataCenter","SST &amp; DC",
AI1214="Exclu","Exclu",
AI1214="SAT","SAT",
AI1214="SPARE-ISSUE","SPARE-ISSUE",
AI1214="Fiber CAmtel","TRANS_FO_CAMTEL",
AI1214="Fiber AOF","Fiber AOF",
AI1214="Projet OCM (HUAWEI)","TRAVAUX-HUAWEI",
AI1214="Projet OCM (NOKIA)","TRAVAUX-NOKIA",
AI1214="ACCESS-ISSUE","ACCESS-ISSUE",
AI1214="Projet OCM (ZTE, NOKIA, autres projets)","TRAVAUX OCM",
AI1214="No root CAuse","No root cause",
AI1214="ODU HS","PDH",
AI1214="IP &amp; VLAN","PDH",
AI1214="Warehouse HUAWEI","SPARE-ISSUE",
AI1214="SPARE-HS","SPARE-ISSUE",
AI1214="Power Telco","BSS",AI1214="no impacts","no impacts"
),"")</f>
        <v>no impacts</v>
      </c>
      <c r="AH1214" s="57" t="str" cm="1">
        <f t="array" ref="AH1214">IFERROR(_xlfn.IFS(
AI1214="MPR ISSUE","TX ISSUE",
AI1214="BSS Hardware Issue","RAN ISSUE",
AI1214="Sites strategiques, MLL, Pylone, etc.","ENVTECH",
AI1214="AKTIVCO DEFAUT GE &amp; POWER Cabinet","POWER ISSUE",
AI1214="AKTIVCO Coupure ENEO &amp; Baisse de tension","POWER ISSUE",
AI1214="Coupure ENEO &amp; Baisse de tension","POWER ISSUE",
AI1214="Defaut GE &amp; POWER Cabinet","POWER ISSUE",
AI1214="Sharing","POWER ISSUE",
AI1214="Sites strategiques &amp; DataCenter","POWER ISSUE",
AI1214="Exclu","Exclu",
AI1214="SAT","TX ISSUE",
AI1214="SPARE-ISSUE","SPARE-ISSUE",
AI1214="Fiber CAmtel","TX ISSUE",
AI1214="Fiber AOF","TX ISSUE",
AI1214="Projet OCM (HUAWEI)","TRAVAUX-HUAWEI",
AI1214="Projet OCM (NOKIA)","TRAVAUX -NOKIA",
AI1214="ACCESS-ISSUE","ACCESS-ISSUE",
AI1214="Projet OCM (ZTE, NOKIA, autres projets)","TRAVAUX OCM",
AI1214="No root CAuse","No root cause",
AI1214="ODU HS","TX ISSUE",
AI1214="IP &amp; VLAN","TX ISSUE",
AI1214="Warehouse HUAWEI","SPARE-ISSUE",
AI1214="SPARE-HS","SPARE-ISSUE",
AI1214="Power Telco","RAN ISSUE",AI1214="no impacts","no impacts"
),"")</f>
        <v>no impacts</v>
      </c>
      <c r="AI1214" s="85" t="s">
        <v>5998</v>
      </c>
      <c r="AJ1214" s="57" t="str" cm="1">
        <f t="array" ref="AJ1214">IFERROR(_xlfn.IFS(
AI1214="MPR ISSUE","ACTIVE",
AI1214="BSS Hardware Issue","ACTIVE",
AI1214="Sites strategiques, MLL, Pylone, etc.","PASSIVE",
AI1214="AKTIVCO DEFAUT GE &amp; POWER Cabinet","PASSIVE",
AI1214="AKTIVCO Coupure ENEO &amp; Baisse de tension","PASSIVE",
AI1214="Coupure ENEO &amp; Baisse de tension","PASSIVE",
AI1214="Defaut GE &amp; POWER Cabinet","PASSIVE",
AI1214="Sharing","PASSIVE",
AI1214="Sites strategiques &amp; DataCenter","PASSIVE",
AI1214="Exclu","Exclu",
AI1214="SAT","ACTIVE",
AI1214="SPARE-ISSUE","SPARE-ISSUE",
AI1214="Fiber CAmtel","ACTIVE",
AI1214="Fiber AOF","ACTIVE",
AI1214="Projet OCM (HUAWEI)","PLANNED WORKS",
AI1214="Projet OCM (NOKIA)","PLANNED WORKS",
AI1214="ACCESS-ISSUE","ACCESS-ISSUE",
AI1214="Projet OCM (ZTE, NOKIA, autres projets)","PLANNED WORKS",
AI1214="No root CAuse","No root cause",
AI1214="ODU HS","ACTIVE",
AI1214="IP &amp; VLAN","ACTIVE",
AI1214="Warehouse HUAWEI","SPARE-ISSUE",
AI1214="SPARE-HS","SPARE-ISSUE",
AI1214="Power Telco","ACTIVE", AI1214="no impacts","no impacts"
),"")</f>
        <v>no impacts</v>
      </c>
      <c r="AK1214" s="23" t="s">
        <v>5537</v>
      </c>
      <c r="AL1214" s="23" t="str">
        <f t="shared" si="33"/>
        <v>SUD_083</v>
      </c>
      <c r="AN1214" s="9" t="s">
        <v>5537</v>
      </c>
      <c r="AO1214" s="23" t="str">
        <f>_xlfn.XLOOKUP(B1214,'INCIDENT-05-03-2026'!E:E,'INCIDENT-05-03-2026'!F:F,"")</f>
        <v/>
      </c>
      <c r="AP1214" s="7" t="s">
        <v>5537</v>
      </c>
      <c r="AQ1214" s="6"/>
      <c r="AR1214" s="7"/>
      <c r="AS1214" s="3" t="str">
        <f>_xlfn.XLOOKUP(B1214,'[3]tt num | region | site id'!$C:$C,'[3]tt num | region | site id'!$Q:$Q,"")</f>
        <v/>
      </c>
      <c r="AT1214" s="24" t="str">
        <f>_xlfn.XLOOKUP(B1214,'[4]Cells Huawei 03052026 12h'!$B:$B,'[4]Cells Huawei 03052026 12h'!$T:$T,"")</f>
        <v/>
      </c>
      <c r="AU1214" s="24" t="str">
        <f>_xlfn.XLOOKUP(B1214,'[5]cells down 02052026 8h50'!$B:$B,'[5]cells down 02052026 8h50'!$R:$R,"")</f>
        <v/>
      </c>
      <c r="AV1214" s="24" t="str">
        <f>_xlfn.XLOOKUP(B1214,'[5]cells down 02052026 13h50'!$B:$B,'[5]cells down 02052026 13h50'!$R:$R,"")</f>
        <v/>
      </c>
      <c r="AW1214" s="24" t="str">
        <f>_xlfn.XLOOKUP(B1214,'[5]cells down 02052026 13h50'!$B:$B,'[5]cells down 02052026 13h50'!$R:$R,"")</f>
        <v/>
      </c>
      <c r="AX1214" s="24" t="str">
        <f>_xlfn.XLOOKUP(B1214,'[6]cell downs 03052026 8h40 '!$B:$B,'[6]cell downs 03052026 8h40 '!$R:$R,"")</f>
        <v/>
      </c>
      <c r="AY1214" s="24" t="str">
        <f>_xlfn.XLOOKUP(B1214,'[7]ALL SITES DOWN'!$D:$D,'[7]ALL SITES DOWN'!$J:$J,"")</f>
        <v/>
      </c>
      <c r="AZ1214" s="24" t="str">
        <f>_xlfn.XLOOKUP(B1214,'[8]ALL SITES DOWN'!$D:$D,'[8]ALL SITES DOWN'!$J:$J,"")</f>
        <v/>
      </c>
      <c r="BA1214" s="9" t="str">
        <f>_xlfn.XLOOKUP(B1214,[9]sheet1!$AC:$AC,[9]sheet1!$AF:$AF,"")</f>
        <v/>
      </c>
      <c r="BB1214" s="14" t="s">
        <v>5537</v>
      </c>
      <c r="BC1214" s="14" t="s">
        <v>5537</v>
      </c>
      <c r="BD1214" s="14" t="str">
        <f>_xlfn.XLOOKUP(B1214,'[10]cell downs 18042026 17h'!$B:$B,'[10]cell downs 18042026 17h'!$B:$B,"")</f>
        <v/>
      </c>
      <c r="BE1214" s="14" t="str">
        <f>_xlfn.XLOOKUP(B1214,'[11]Cells Huawei 19042026 15h'!$B:$B,'[11]Cells Huawei 19042026 15h'!$B:$B,"")</f>
        <v/>
      </c>
      <c r="BF1214" s="9" t="str">
        <f>_xlfn.XLOOKUP(B1214,'[12]cells down 19042026 9H40'!$B:$B,'[12]cells down 19042026 9H40'!$B:$B,"")</f>
        <v/>
      </c>
      <c r="BG1214" s="9" t="s">
        <v>5537</v>
      </c>
      <c r="BH1214" s="9" t="s">
        <v>12</v>
      </c>
    </row>
    <row r="1215" spans="1:60" s="9" customFormat="1" x14ac:dyDescent="0.3">
      <c r="A1215" s="1" t="s">
        <v>3104</v>
      </c>
      <c r="B1215" s="8" t="s">
        <v>3105</v>
      </c>
      <c r="C1215" s="3" t="str">
        <f>_xlfn.XLOOKUP(B1215,'[1]daily break down'!$D:$D,'[1]daily break down'!$E:$E,"")</f>
        <v>EXTREME-NORD</v>
      </c>
      <c r="D1215" s="1" t="s">
        <v>11</v>
      </c>
      <c r="E1215" s="1" t="s">
        <v>237</v>
      </c>
      <c r="F1215" s="3" t="s">
        <v>55</v>
      </c>
      <c r="G1215" s="1" t="s">
        <v>2075</v>
      </c>
      <c r="H1215" s="40" t="str">
        <f>_xlfn.XLOOKUP(B1215,[2]CALCULATION!$B:$B,[2]CALCULATION!$H:$H,"")</f>
        <v>HUAWEI</v>
      </c>
      <c r="I1215" s="34">
        <v>0</v>
      </c>
      <c r="J1215" s="34">
        <v>0</v>
      </c>
      <c r="K1215" s="34">
        <v>0</v>
      </c>
      <c r="L1215" s="34">
        <v>0</v>
      </c>
      <c r="M1215" s="34">
        <v>0</v>
      </c>
      <c r="N1215" s="34">
        <v>0</v>
      </c>
      <c r="O1215" s="34">
        <v>0</v>
      </c>
      <c r="P1215" s="34">
        <v>0</v>
      </c>
      <c r="Q1215" s="34">
        <v>0</v>
      </c>
      <c r="R1215" s="34">
        <v>0</v>
      </c>
      <c r="S1215" s="35">
        <v>0</v>
      </c>
      <c r="T1215" s="35">
        <v>0</v>
      </c>
      <c r="U1215" s="35">
        <v>0</v>
      </c>
      <c r="V1215" s="35">
        <v>0</v>
      </c>
      <c r="W1215" s="35">
        <v>3.4778402718922017E-3</v>
      </c>
      <c r="X1215" s="35">
        <v>0</v>
      </c>
      <c r="Y1215" s="35">
        <v>0</v>
      </c>
      <c r="Z1215" s="35">
        <v>0</v>
      </c>
      <c r="AA1215" s="35">
        <v>0</v>
      </c>
      <c r="AB1215" s="35">
        <v>0</v>
      </c>
      <c r="AC1215" s="35">
        <v>0</v>
      </c>
      <c r="AD1215" s="35">
        <v>0</v>
      </c>
      <c r="AE1215" s="58" t="s">
        <v>5603</v>
      </c>
      <c r="AF1215" s="58"/>
      <c r="AG1215" s="57" t="str" cm="1">
        <f t="array" ref="AG1215">IFERROR(_xlfn.IFS(
AI1215="MPR ISSUE","PDH",
AI1215="BSS Hardware Issue","BSS",
AI1215="Sites strategiques, MLL, Pylone, etc.","ENVTECH",
AI1215="AKTIVCO DEFAUT GE &amp; POWER Cabinet","AKTIVCO",
AI1215="AKTIVCO Coupure ENEO &amp; Baisse de tension","AKTIVCO GRID ONLY",
AI1215="Coupure ENEO &amp; Baisse de tension","IHS GRID ONLY",
AI1215="Defaut GE &amp; POWER Cabinet","IHS",
AI1215="Sharing","Partners",
AI1215="Sites strategiques &amp; DataCenter","SST &amp; DC",
AI1215="Exclu","Exclu",
AI1215="SAT","SAT",
AI1215="SPARE-ISSUE","SPARE-ISSUE",
AI1215="Fiber CAmtel","TRANS_FO_CAMTEL",
AI1215="Fiber AOF","Fiber AOF",
AI1215="Projet OCM (HUAWEI)","TRAVAUX-HUAWEI",
AI1215="Projet OCM (NOKIA)","TRAVAUX-NOKIA",
AI1215="ACCESS-ISSUE","ACCESS-ISSUE",
AI1215="Projet OCM (ZTE, NOKIA, autres projets)","TRAVAUX OCM",
AI1215="No root CAuse","No root cause",
AI1215="ODU HS","PDH",
AI1215="IP &amp; VLAN","PDH",
AI1215="Warehouse HUAWEI","SPARE-ISSUE",
AI1215="SPARE-HS","SPARE-ISSUE",
AI1215="Power Telco","BSS",AI1215="no impacts","no impacts"
),"")</f>
        <v>no impacts</v>
      </c>
      <c r="AH1215" s="57" t="str" cm="1">
        <f t="array" ref="AH1215">IFERROR(_xlfn.IFS(
AI1215="MPR ISSUE","TX ISSUE",
AI1215="BSS Hardware Issue","RAN ISSUE",
AI1215="Sites strategiques, MLL, Pylone, etc.","ENVTECH",
AI1215="AKTIVCO DEFAUT GE &amp; POWER Cabinet","POWER ISSUE",
AI1215="AKTIVCO Coupure ENEO &amp; Baisse de tension","POWER ISSUE",
AI1215="Coupure ENEO &amp; Baisse de tension","POWER ISSUE",
AI1215="Defaut GE &amp; POWER Cabinet","POWER ISSUE",
AI1215="Sharing","POWER ISSUE",
AI1215="Sites strategiques &amp; DataCenter","POWER ISSUE",
AI1215="Exclu","Exclu",
AI1215="SAT","TX ISSUE",
AI1215="SPARE-ISSUE","SPARE-ISSUE",
AI1215="Fiber CAmtel","TX ISSUE",
AI1215="Fiber AOF","TX ISSUE",
AI1215="Projet OCM (HUAWEI)","TRAVAUX-HUAWEI",
AI1215="Projet OCM (NOKIA)","TRAVAUX -NOKIA",
AI1215="ACCESS-ISSUE","ACCESS-ISSUE",
AI1215="Projet OCM (ZTE, NOKIA, autres projets)","TRAVAUX OCM",
AI1215="No root CAuse","No root cause",
AI1215="ODU HS","TX ISSUE",
AI1215="IP &amp; VLAN","TX ISSUE",
AI1215="Warehouse HUAWEI","SPARE-ISSUE",
AI1215="SPARE-HS","SPARE-ISSUE",
AI1215="Power Telco","RAN ISSUE",AI1215="no impacts","no impacts"
),"")</f>
        <v>no impacts</v>
      </c>
      <c r="AI1215" s="85" t="s">
        <v>5998</v>
      </c>
      <c r="AJ1215" s="57" t="str" cm="1">
        <f t="array" ref="AJ1215">IFERROR(_xlfn.IFS(
AI1215="MPR ISSUE","ACTIVE",
AI1215="BSS Hardware Issue","ACTIVE",
AI1215="Sites strategiques, MLL, Pylone, etc.","PASSIVE",
AI1215="AKTIVCO DEFAUT GE &amp; POWER Cabinet","PASSIVE",
AI1215="AKTIVCO Coupure ENEO &amp; Baisse de tension","PASSIVE",
AI1215="Coupure ENEO &amp; Baisse de tension","PASSIVE",
AI1215="Defaut GE &amp; POWER Cabinet","PASSIVE",
AI1215="Sharing","PASSIVE",
AI1215="Sites strategiques &amp; DataCenter","PASSIVE",
AI1215="Exclu","Exclu",
AI1215="SAT","ACTIVE",
AI1215="SPARE-ISSUE","SPARE-ISSUE",
AI1215="Fiber CAmtel","ACTIVE",
AI1215="Fiber AOF","ACTIVE",
AI1215="Projet OCM (HUAWEI)","PLANNED WORKS",
AI1215="Projet OCM (NOKIA)","PLANNED WORKS",
AI1215="ACCESS-ISSUE","ACCESS-ISSUE",
AI1215="Projet OCM (ZTE, NOKIA, autres projets)","PLANNED WORKS",
AI1215="No root CAuse","No root cause",
AI1215="ODU HS","ACTIVE",
AI1215="IP &amp; VLAN","ACTIVE",
AI1215="Warehouse HUAWEI","SPARE-ISSUE",
AI1215="SPARE-HS","SPARE-ISSUE",
AI1215="Power Telco","ACTIVE", AI1215="no impacts","no impacts"
),"")</f>
        <v>no impacts</v>
      </c>
      <c r="AK1215" s="23" t="s">
        <v>5537</v>
      </c>
      <c r="AL1215" s="23" t="str">
        <f t="shared" si="33"/>
        <v>EXN_189</v>
      </c>
      <c r="AN1215" s="9" t="s">
        <v>5537</v>
      </c>
      <c r="AO1215" s="23" t="str">
        <f>_xlfn.XLOOKUP(B1215,'INCIDENT-05-03-2026'!E:E,'INCIDENT-05-03-2026'!F:F,"")</f>
        <v/>
      </c>
      <c r="AP1215" s="7" t="s">
        <v>5537</v>
      </c>
      <c r="AQ1215" s="6"/>
      <c r="AR1215" s="7"/>
      <c r="AS1215" s="3" t="str">
        <f>_xlfn.XLOOKUP(B1215,'[3]tt num | region | site id'!$C:$C,'[3]tt num | region | site id'!$Q:$Q,"")</f>
        <v/>
      </c>
      <c r="AT1215" s="24" t="str">
        <f>_xlfn.XLOOKUP(B1215,'[4]Cells Huawei 03052026 12h'!$B:$B,'[4]Cells Huawei 03052026 12h'!$T:$T,"")</f>
        <v/>
      </c>
      <c r="AU1215" s="24" t="str">
        <f>_xlfn.XLOOKUP(B1215,'[5]cells down 02052026 8h50'!$B:$B,'[5]cells down 02052026 8h50'!$R:$R,"")</f>
        <v/>
      </c>
      <c r="AV1215" s="24" t="str">
        <f>_xlfn.XLOOKUP(B1215,'[5]cells down 02052026 13h50'!$B:$B,'[5]cells down 02052026 13h50'!$R:$R,"")</f>
        <v/>
      </c>
      <c r="AW1215" s="24" t="str">
        <f>_xlfn.XLOOKUP(B1215,'[5]cells down 02052026 13h50'!$B:$B,'[5]cells down 02052026 13h50'!$R:$R,"")</f>
        <v/>
      </c>
      <c r="AX1215" s="24" t="str">
        <f>_xlfn.XLOOKUP(B1215,'[6]cell downs 03052026 8h40 '!$B:$B,'[6]cell downs 03052026 8h40 '!$R:$R,"")</f>
        <v/>
      </c>
      <c r="AY1215" s="24" t="str">
        <f>_xlfn.XLOOKUP(B1215,'[7]ALL SITES DOWN'!$D:$D,'[7]ALL SITES DOWN'!$J:$J,"")</f>
        <v/>
      </c>
      <c r="AZ1215" s="24" t="str">
        <f>_xlfn.XLOOKUP(B1215,'[8]ALL SITES DOWN'!$D:$D,'[8]ALL SITES DOWN'!$J:$J,"")</f>
        <v/>
      </c>
      <c r="BA1215" s="9" t="str">
        <f>_xlfn.XLOOKUP(B1215,[9]sheet1!$AC:$AC,[9]sheet1!$AF:$AF,"")</f>
        <v/>
      </c>
      <c r="BB1215" s="14" t="s">
        <v>5537</v>
      </c>
      <c r="BC1215" s="14" t="s">
        <v>5537</v>
      </c>
      <c r="BD1215" s="14" t="str">
        <f>_xlfn.XLOOKUP(B1215,'[10]cell downs 18042026 17h'!$B:$B,'[10]cell downs 18042026 17h'!$B:$B,"")</f>
        <v/>
      </c>
      <c r="BE1215" s="14" t="str">
        <f>_xlfn.XLOOKUP(B1215,'[11]Cells Huawei 19042026 15h'!$B:$B,'[11]Cells Huawei 19042026 15h'!$B:$B,"")</f>
        <v/>
      </c>
      <c r="BF1215" s="9" t="str">
        <f>_xlfn.XLOOKUP(B1215,'[12]cells down 19042026 9H40'!$B:$B,'[12]cells down 19042026 9H40'!$B:$B,"")</f>
        <v/>
      </c>
      <c r="BG1215" s="9" t="s">
        <v>3105</v>
      </c>
      <c r="BH1215" s="9" t="s">
        <v>12</v>
      </c>
    </row>
    <row r="1216" spans="1:60" s="9" customFormat="1" x14ac:dyDescent="0.3">
      <c r="A1216" s="1" t="s">
        <v>3863</v>
      </c>
      <c r="B1216" s="8" t="s">
        <v>3864</v>
      </c>
      <c r="C1216" s="3" t="str">
        <f>_xlfn.XLOOKUP(B1216,'[1]daily break down'!$D:$D,'[1]daily break down'!$E:$E,"")</f>
        <v>EXTREME-NORD</v>
      </c>
      <c r="D1216" s="1" t="s">
        <v>11</v>
      </c>
      <c r="E1216" s="1" t="s">
        <v>12</v>
      </c>
      <c r="F1216" s="3" t="s">
        <v>55</v>
      </c>
      <c r="G1216" s="1" t="s">
        <v>3804</v>
      </c>
      <c r="H1216" s="40" t="str">
        <f>_xlfn.XLOOKUP(B1216,[2]CALCULATION!$B:$B,[2]CALCULATION!$H:$H,"")</f>
        <v>HUAWEI</v>
      </c>
      <c r="I1216" s="34">
        <v>0</v>
      </c>
      <c r="J1216" s="34">
        <v>0</v>
      </c>
      <c r="K1216" s="34">
        <v>0</v>
      </c>
      <c r="L1216" s="34">
        <v>0</v>
      </c>
      <c r="M1216" s="34">
        <v>0</v>
      </c>
      <c r="N1216" s="34">
        <v>0</v>
      </c>
      <c r="O1216" s="34">
        <v>0</v>
      </c>
      <c r="P1216" s="34">
        <v>0</v>
      </c>
      <c r="Q1216" s="34">
        <v>0</v>
      </c>
      <c r="R1216" s="34">
        <v>0</v>
      </c>
      <c r="S1216" s="35">
        <v>0</v>
      </c>
      <c r="T1216" s="35">
        <v>0</v>
      </c>
      <c r="U1216" s="35">
        <v>0</v>
      </c>
      <c r="V1216" s="35">
        <v>0</v>
      </c>
      <c r="W1216" s="35">
        <v>3.3886648803052215E-3</v>
      </c>
      <c r="X1216" s="35">
        <v>0</v>
      </c>
      <c r="Y1216" s="35">
        <v>0</v>
      </c>
      <c r="Z1216" s="35">
        <v>0</v>
      </c>
      <c r="AA1216" s="35">
        <v>0</v>
      </c>
      <c r="AB1216" s="35">
        <v>0</v>
      </c>
      <c r="AC1216" s="35">
        <v>0</v>
      </c>
      <c r="AD1216" s="35">
        <v>0</v>
      </c>
      <c r="AE1216" s="58" t="s">
        <v>5603</v>
      </c>
      <c r="AF1216" s="58"/>
      <c r="AG1216" s="57" t="str" cm="1">
        <f t="array" ref="AG1216">IFERROR(_xlfn.IFS(
AI1216="MPR ISSUE","PDH",
AI1216="BSS Hardware Issue","BSS",
AI1216="Sites strategiques, MLL, Pylone, etc.","ENVTECH",
AI1216="AKTIVCO DEFAUT GE &amp; POWER Cabinet","AKTIVCO",
AI1216="AKTIVCO Coupure ENEO &amp; Baisse de tension","AKTIVCO GRID ONLY",
AI1216="Coupure ENEO &amp; Baisse de tension","IHS GRID ONLY",
AI1216="Defaut GE &amp; POWER Cabinet","IHS",
AI1216="Sharing","Partners",
AI1216="Sites strategiques &amp; DataCenter","SST &amp; DC",
AI1216="Exclu","Exclu",
AI1216="SAT","SAT",
AI1216="SPARE-ISSUE","SPARE-ISSUE",
AI1216="Fiber CAmtel","TRANS_FO_CAMTEL",
AI1216="Fiber AOF","Fiber AOF",
AI1216="Projet OCM (HUAWEI)","TRAVAUX-HUAWEI",
AI1216="Projet OCM (NOKIA)","TRAVAUX-NOKIA",
AI1216="ACCESS-ISSUE","ACCESS-ISSUE",
AI1216="Projet OCM (ZTE, NOKIA, autres projets)","TRAVAUX OCM",
AI1216="No root CAuse","No root cause",
AI1216="ODU HS","PDH",
AI1216="IP &amp; VLAN","PDH",
AI1216="Warehouse HUAWEI","SPARE-ISSUE",
AI1216="SPARE-HS","SPARE-ISSUE",
AI1216="Power Telco","BSS",AI1216="no impacts","no impacts"
),"")</f>
        <v>no impacts</v>
      </c>
      <c r="AH1216" s="57" t="str" cm="1">
        <f t="array" ref="AH1216">IFERROR(_xlfn.IFS(
AI1216="MPR ISSUE","TX ISSUE",
AI1216="BSS Hardware Issue","RAN ISSUE",
AI1216="Sites strategiques, MLL, Pylone, etc.","ENVTECH",
AI1216="AKTIVCO DEFAUT GE &amp; POWER Cabinet","POWER ISSUE",
AI1216="AKTIVCO Coupure ENEO &amp; Baisse de tension","POWER ISSUE",
AI1216="Coupure ENEO &amp; Baisse de tension","POWER ISSUE",
AI1216="Defaut GE &amp; POWER Cabinet","POWER ISSUE",
AI1216="Sharing","POWER ISSUE",
AI1216="Sites strategiques &amp; DataCenter","POWER ISSUE",
AI1216="Exclu","Exclu",
AI1216="SAT","TX ISSUE",
AI1216="SPARE-ISSUE","SPARE-ISSUE",
AI1216="Fiber CAmtel","TX ISSUE",
AI1216="Fiber AOF","TX ISSUE",
AI1216="Projet OCM (HUAWEI)","TRAVAUX-HUAWEI",
AI1216="Projet OCM (NOKIA)","TRAVAUX -NOKIA",
AI1216="ACCESS-ISSUE","ACCESS-ISSUE",
AI1216="Projet OCM (ZTE, NOKIA, autres projets)","TRAVAUX OCM",
AI1216="No root CAuse","No root cause",
AI1216="ODU HS","TX ISSUE",
AI1216="IP &amp; VLAN","TX ISSUE",
AI1216="Warehouse HUAWEI","SPARE-ISSUE",
AI1216="SPARE-HS","SPARE-ISSUE",
AI1216="Power Telco","RAN ISSUE",AI1216="no impacts","no impacts"
),"")</f>
        <v>no impacts</v>
      </c>
      <c r="AI1216" s="85" t="s">
        <v>5998</v>
      </c>
      <c r="AJ1216" s="57" t="str" cm="1">
        <f t="array" ref="AJ1216">IFERROR(_xlfn.IFS(
AI1216="MPR ISSUE","ACTIVE",
AI1216="BSS Hardware Issue","ACTIVE",
AI1216="Sites strategiques, MLL, Pylone, etc.","PASSIVE",
AI1216="AKTIVCO DEFAUT GE &amp; POWER Cabinet","PASSIVE",
AI1216="AKTIVCO Coupure ENEO &amp; Baisse de tension","PASSIVE",
AI1216="Coupure ENEO &amp; Baisse de tension","PASSIVE",
AI1216="Defaut GE &amp; POWER Cabinet","PASSIVE",
AI1216="Sharing","PASSIVE",
AI1216="Sites strategiques &amp; DataCenter","PASSIVE",
AI1216="Exclu","Exclu",
AI1216="SAT","ACTIVE",
AI1216="SPARE-ISSUE","SPARE-ISSUE",
AI1216="Fiber CAmtel","ACTIVE",
AI1216="Fiber AOF","ACTIVE",
AI1216="Projet OCM (HUAWEI)","PLANNED WORKS",
AI1216="Projet OCM (NOKIA)","PLANNED WORKS",
AI1216="ACCESS-ISSUE","ACCESS-ISSUE",
AI1216="Projet OCM (ZTE, NOKIA, autres projets)","PLANNED WORKS",
AI1216="No root CAuse","No root cause",
AI1216="ODU HS","ACTIVE",
AI1216="IP &amp; VLAN","ACTIVE",
AI1216="Warehouse HUAWEI","SPARE-ISSUE",
AI1216="SPARE-HS","SPARE-ISSUE",
AI1216="Power Telco","ACTIVE", AI1216="no impacts","no impacts"
),"")</f>
        <v>no impacts</v>
      </c>
      <c r="AK1216" s="23" t="s">
        <v>5537</v>
      </c>
      <c r="AL1216" s="23" t="str">
        <f t="shared" si="33"/>
        <v>EXN_097</v>
      </c>
      <c r="AN1216" s="9" t="s">
        <v>5537</v>
      </c>
      <c r="AO1216" s="23" t="str">
        <f>_xlfn.XLOOKUP(B1216,'INCIDENT-05-03-2026'!E:E,'INCIDENT-05-03-2026'!F:F,"")</f>
        <v/>
      </c>
      <c r="AP1216" s="7" t="s">
        <v>5537</v>
      </c>
      <c r="AQ1216" s="6"/>
      <c r="AR1216" s="7"/>
      <c r="AS1216" s="3" t="str">
        <f>_xlfn.XLOOKUP(B1216,'[3]tt num | region | site id'!$C:$C,'[3]tt num | region | site id'!$Q:$Q,"")</f>
        <v/>
      </c>
      <c r="AT1216" s="24" t="str">
        <f>_xlfn.XLOOKUP(B1216,'[4]Cells Huawei 03052026 12h'!$B:$B,'[4]Cells Huawei 03052026 12h'!$T:$T,"")</f>
        <v/>
      </c>
      <c r="AU1216" s="24" t="str">
        <f>_xlfn.XLOOKUP(B1216,'[5]cells down 02052026 8h50'!$B:$B,'[5]cells down 02052026 8h50'!$R:$R,"")</f>
        <v/>
      </c>
      <c r="AV1216" s="24" t="str">
        <f>_xlfn.XLOOKUP(B1216,'[5]cells down 02052026 13h50'!$B:$B,'[5]cells down 02052026 13h50'!$R:$R,"")</f>
        <v/>
      </c>
      <c r="AW1216" s="24" t="str">
        <f>_xlfn.XLOOKUP(B1216,'[5]cells down 02052026 13h50'!$B:$B,'[5]cells down 02052026 13h50'!$R:$R,"")</f>
        <v/>
      </c>
      <c r="AX1216" s="24" t="str">
        <f>_xlfn.XLOOKUP(B1216,'[6]cell downs 03052026 8h40 '!$B:$B,'[6]cell downs 03052026 8h40 '!$R:$R,"")</f>
        <v/>
      </c>
      <c r="AY1216" s="24" t="str">
        <f>_xlfn.XLOOKUP(B1216,'[7]ALL SITES DOWN'!$D:$D,'[7]ALL SITES DOWN'!$J:$J,"")</f>
        <v/>
      </c>
      <c r="AZ1216" s="24" t="str">
        <f>_xlfn.XLOOKUP(B1216,'[8]ALL SITES DOWN'!$D:$D,'[8]ALL SITES DOWN'!$J:$J,"")</f>
        <v/>
      </c>
      <c r="BA1216" s="9" t="str">
        <f>_xlfn.XLOOKUP(B1216,[9]sheet1!$AC:$AC,[9]sheet1!$AF:$AF,"")</f>
        <v/>
      </c>
      <c r="BB1216" s="14" t="s">
        <v>5537</v>
      </c>
      <c r="BC1216" s="14" t="s">
        <v>5537</v>
      </c>
      <c r="BD1216" s="14" t="str">
        <f>_xlfn.XLOOKUP(B1216,'[10]cell downs 18042026 17h'!$B:$B,'[10]cell downs 18042026 17h'!$B:$B,"")</f>
        <v/>
      </c>
      <c r="BE1216" s="14" t="str">
        <f>_xlfn.XLOOKUP(B1216,'[11]Cells Huawei 19042026 15h'!$B:$B,'[11]Cells Huawei 19042026 15h'!$B:$B,"")</f>
        <v/>
      </c>
      <c r="BF1216" s="9" t="str">
        <f>_xlfn.XLOOKUP(B1216,'[12]cells down 19042026 9H40'!$B:$B,'[12]cells down 19042026 9H40'!$B:$B,"")</f>
        <v/>
      </c>
      <c r="BG1216" s="9" t="s">
        <v>3864</v>
      </c>
      <c r="BH1216" s="9" t="s">
        <v>12</v>
      </c>
    </row>
    <row r="1217" spans="1:60" s="9" customFormat="1" x14ac:dyDescent="0.3">
      <c r="A1217" s="1" t="s">
        <v>1895</v>
      </c>
      <c r="B1217" s="8" t="s">
        <v>1896</v>
      </c>
      <c r="C1217" s="3" t="str">
        <f>_xlfn.XLOOKUP(B1217,'[1]daily break down'!$D:$D,'[1]daily break down'!$E:$E,"")</f>
        <v>CENTRE</v>
      </c>
      <c r="D1217" s="1" t="s">
        <v>11</v>
      </c>
      <c r="E1217" s="1" t="s">
        <v>12</v>
      </c>
      <c r="F1217" s="3" t="s">
        <v>69</v>
      </c>
      <c r="G1217" s="1" t="s">
        <v>70</v>
      </c>
      <c r="H1217" s="42" t="str">
        <f>_xlfn.XLOOKUP(B1217,[2]CALCULATION!$B:$B,[2]CALCULATION!$H:$H,"")</f>
        <v>ZTE</v>
      </c>
      <c r="I1217" s="34">
        <v>0</v>
      </c>
      <c r="J1217" s="34">
        <v>0</v>
      </c>
      <c r="K1217" s="34">
        <v>0</v>
      </c>
      <c r="L1217" s="34">
        <v>0</v>
      </c>
      <c r="M1217" s="34">
        <v>0</v>
      </c>
      <c r="N1217" s="34">
        <v>0</v>
      </c>
      <c r="O1217" s="34">
        <v>0</v>
      </c>
      <c r="P1217" s="34">
        <v>0</v>
      </c>
      <c r="Q1217" s="34">
        <v>0</v>
      </c>
      <c r="R1217" s="34">
        <v>0</v>
      </c>
      <c r="S1217" s="35">
        <v>0</v>
      </c>
      <c r="T1217" s="35">
        <v>2.9606230006877844E-3</v>
      </c>
      <c r="U1217" s="35">
        <v>0</v>
      </c>
      <c r="V1217" s="35">
        <v>0</v>
      </c>
      <c r="W1217" s="35">
        <v>2.9606230006877844E-3</v>
      </c>
      <c r="X1217" s="35">
        <v>0</v>
      </c>
      <c r="Y1217" s="35">
        <v>0</v>
      </c>
      <c r="Z1217" s="35">
        <v>0</v>
      </c>
      <c r="AA1217" s="35">
        <v>0</v>
      </c>
      <c r="AB1217" s="35">
        <v>0</v>
      </c>
      <c r="AC1217" s="35">
        <v>0</v>
      </c>
      <c r="AD1217" s="35">
        <v>0</v>
      </c>
      <c r="AE1217" s="58" t="s">
        <v>5560</v>
      </c>
      <c r="AF1217" s="58"/>
      <c r="AG1217" s="57" t="str" cm="1">
        <f t="array" ref="AG1217">IFERROR(_xlfn.IFS(
AI1217="MPR ISSUE","PDH",
AI1217="BSS Hardware Issue","BSS",
AI1217="Sites strategiques, MLL, Pylone, etc.","ENVTECH",
AI1217="AKTIVCO DEFAUT GE &amp; POWER Cabinet","AKTIVCO",
AI1217="AKTIVCO Coupure ENEO &amp; Baisse de tension","AKTIVCO GRID ONLY",
AI1217="Coupure ENEO &amp; Baisse de tension","IHS GRID ONLY",
AI1217="Defaut GE &amp; POWER Cabinet","IHS",
AI1217="Sharing","Partners",
AI1217="Sites strategiques &amp; DataCenter","SST &amp; DC",
AI1217="Exclu","Exclu",
AI1217="SAT","SAT",
AI1217="SPARE-ISSUE","SPARE-ISSUE",
AI1217="Fiber CAmtel","TRANS_FO_CAMTEL",
AI1217="Fiber AOF","Fiber AOF",
AI1217="Projet OCM (HUAWEI)","TRAVAUX-HUAWEI",
AI1217="Projet OCM (NOKIA)","TRAVAUX-NOKIA",
AI1217="ACCESS-ISSUE","ACCESS-ISSUE",
AI1217="Projet OCM (ZTE, NOKIA, autres projets)","TRAVAUX OCM",
AI1217="No root CAuse","No root cause",
AI1217="ODU HS","PDH",
AI1217="IP &amp; VLAN","PDH",
AI1217="Warehouse HUAWEI","SPARE-ISSUE",
AI1217="SPARE-HS","SPARE-ISSUE",
AI1217="Power Telco","BSS",AI1217="no impacts","no impacts"
),"")</f>
        <v>no impacts</v>
      </c>
      <c r="AH1217" s="57" t="str" cm="1">
        <f t="array" ref="AH1217">IFERROR(_xlfn.IFS(
AI1217="MPR ISSUE","TX ISSUE",
AI1217="BSS Hardware Issue","RAN ISSUE",
AI1217="Sites strategiques, MLL, Pylone, etc.","ENVTECH",
AI1217="AKTIVCO DEFAUT GE &amp; POWER Cabinet","POWER ISSUE",
AI1217="AKTIVCO Coupure ENEO &amp; Baisse de tension","POWER ISSUE",
AI1217="Coupure ENEO &amp; Baisse de tension","POWER ISSUE",
AI1217="Defaut GE &amp; POWER Cabinet","POWER ISSUE",
AI1217="Sharing","POWER ISSUE",
AI1217="Sites strategiques &amp; DataCenter","POWER ISSUE",
AI1217="Exclu","Exclu",
AI1217="SAT","TX ISSUE",
AI1217="SPARE-ISSUE","SPARE-ISSUE",
AI1217="Fiber CAmtel","TX ISSUE",
AI1217="Fiber AOF","TX ISSUE",
AI1217="Projet OCM (HUAWEI)","TRAVAUX-HUAWEI",
AI1217="Projet OCM (NOKIA)","TRAVAUX -NOKIA",
AI1217="ACCESS-ISSUE","ACCESS-ISSUE",
AI1217="Projet OCM (ZTE, NOKIA, autres projets)","TRAVAUX OCM",
AI1217="No root CAuse","No root cause",
AI1217="ODU HS","TX ISSUE",
AI1217="IP &amp; VLAN","TX ISSUE",
AI1217="Warehouse HUAWEI","SPARE-ISSUE",
AI1217="SPARE-HS","SPARE-ISSUE",
AI1217="Power Telco","RAN ISSUE",AI1217="no impacts","no impacts"
),"")</f>
        <v>no impacts</v>
      </c>
      <c r="AI1217" s="85" t="s">
        <v>5998</v>
      </c>
      <c r="AJ1217" s="57" t="str" cm="1">
        <f t="array" ref="AJ1217">IFERROR(_xlfn.IFS(
AI1217="MPR ISSUE","ACTIVE",
AI1217="BSS Hardware Issue","ACTIVE",
AI1217="Sites strategiques, MLL, Pylone, etc.","PASSIVE",
AI1217="AKTIVCO DEFAUT GE &amp; POWER Cabinet","PASSIVE",
AI1217="AKTIVCO Coupure ENEO &amp; Baisse de tension","PASSIVE",
AI1217="Coupure ENEO &amp; Baisse de tension","PASSIVE",
AI1217="Defaut GE &amp; POWER Cabinet","PASSIVE",
AI1217="Sharing","PASSIVE",
AI1217="Sites strategiques &amp; DataCenter","PASSIVE",
AI1217="Exclu","Exclu",
AI1217="SAT","ACTIVE",
AI1217="SPARE-ISSUE","SPARE-ISSUE",
AI1217="Fiber CAmtel","ACTIVE",
AI1217="Fiber AOF","ACTIVE",
AI1217="Projet OCM (HUAWEI)","PLANNED WORKS",
AI1217="Projet OCM (NOKIA)","PLANNED WORKS",
AI1217="ACCESS-ISSUE","ACCESS-ISSUE",
AI1217="Projet OCM (ZTE, NOKIA, autres projets)","PLANNED WORKS",
AI1217="No root CAuse","No root cause",
AI1217="ODU HS","ACTIVE",
AI1217="IP &amp; VLAN","ACTIVE",
AI1217="Warehouse HUAWEI","SPARE-ISSUE",
AI1217="SPARE-HS","SPARE-ISSUE",
AI1217="Power Telco","ACTIVE", AI1217="no impacts","no impacts"
),"")</f>
        <v>no impacts</v>
      </c>
      <c r="AK1217" s="23" t="s">
        <v>5537</v>
      </c>
      <c r="AL1217" s="23" t="str">
        <f t="shared" si="33"/>
        <v>SUD_223</v>
      </c>
      <c r="AN1217" s="9" t="s">
        <v>5537</v>
      </c>
      <c r="AO1217" s="23" t="str">
        <f>_xlfn.XLOOKUP(B1217,'INCIDENT-05-03-2026'!E:E,'INCIDENT-05-03-2026'!F:F,"")</f>
        <v/>
      </c>
      <c r="AP1217" s="7" t="s">
        <v>5537</v>
      </c>
      <c r="AQ1217" s="6"/>
      <c r="AR1217" s="7"/>
      <c r="AS1217" s="3" t="str">
        <f>_xlfn.XLOOKUP(B1217,'[3]tt num | region | site id'!$C:$C,'[3]tt num | region | site id'!$Q:$Q,"")</f>
        <v/>
      </c>
      <c r="AT1217" s="24" t="str">
        <f>_xlfn.XLOOKUP(B1217,'[4]Cells Huawei 03052026 12h'!$B:$B,'[4]Cells Huawei 03052026 12h'!$T:$T,"")</f>
        <v/>
      </c>
      <c r="AU1217" s="24" t="str">
        <f>_xlfn.XLOOKUP(B1217,'[5]cells down 02052026 8h50'!$B:$B,'[5]cells down 02052026 8h50'!$R:$R,"")</f>
        <v/>
      </c>
      <c r="AV1217" s="24" t="str">
        <f>_xlfn.XLOOKUP(B1217,'[5]cells down 02052026 13h50'!$B:$B,'[5]cells down 02052026 13h50'!$R:$R,"")</f>
        <v/>
      </c>
      <c r="AW1217" s="24" t="str">
        <f>_xlfn.XLOOKUP(B1217,'[5]cells down 02052026 13h50'!$B:$B,'[5]cells down 02052026 13h50'!$R:$R,"")</f>
        <v/>
      </c>
      <c r="AX1217" s="24" t="str">
        <f>_xlfn.XLOOKUP(B1217,'[6]cell downs 03052026 8h40 '!$B:$B,'[6]cell downs 03052026 8h40 '!$R:$R,"")</f>
        <v/>
      </c>
      <c r="AY1217" s="24" t="str">
        <f>_xlfn.XLOOKUP(B1217,'[7]ALL SITES DOWN'!$D:$D,'[7]ALL SITES DOWN'!$J:$J,"")</f>
        <v/>
      </c>
      <c r="AZ1217" s="24" t="str">
        <f>_xlfn.XLOOKUP(B1217,'[8]ALL SITES DOWN'!$D:$D,'[8]ALL SITES DOWN'!$J:$J,"")</f>
        <v/>
      </c>
      <c r="BA1217" s="9" t="str">
        <f>_xlfn.XLOOKUP(B1217,[9]sheet1!$AC:$AC,[9]sheet1!$AF:$AF,"")</f>
        <v/>
      </c>
      <c r="BB1217" s="14" t="s">
        <v>5537</v>
      </c>
      <c r="BC1217" s="14" t="s">
        <v>5537</v>
      </c>
      <c r="BD1217" s="14" t="str">
        <f>_xlfn.XLOOKUP(B1217,'[10]cell downs 18042026 17h'!$B:$B,'[10]cell downs 18042026 17h'!$B:$B,"")</f>
        <v/>
      </c>
      <c r="BE1217" s="14" t="str">
        <f>_xlfn.XLOOKUP(B1217,'[11]Cells Huawei 19042026 15h'!$B:$B,'[11]Cells Huawei 19042026 15h'!$B:$B,"")</f>
        <v/>
      </c>
      <c r="BF1217" s="9" t="str">
        <f>_xlfn.XLOOKUP(B1217,'[12]cells down 19042026 9H40'!$B:$B,'[12]cells down 19042026 9H40'!$B:$B,"")</f>
        <v/>
      </c>
      <c r="BG1217" s="9" t="s">
        <v>1896</v>
      </c>
      <c r="BH1217" s="9" t="s">
        <v>5537</v>
      </c>
    </row>
    <row r="1218" spans="1:60" s="9" customFormat="1" x14ac:dyDescent="0.3">
      <c r="A1218" s="3" t="s">
        <v>1497</v>
      </c>
      <c r="B1218" s="31" t="s">
        <v>1498</v>
      </c>
      <c r="C1218" s="3" t="str">
        <f>_xlfn.XLOOKUP(B1218,'[1]daily break down'!$D:$D,'[1]daily break down'!$E:$E,"")</f>
        <v>CENTRE</v>
      </c>
      <c r="D1218" s="3" t="s">
        <v>11</v>
      </c>
      <c r="E1218" s="3" t="s">
        <v>66</v>
      </c>
      <c r="F1218" s="3" t="s">
        <v>37</v>
      </c>
      <c r="G1218" s="3" t="s">
        <v>1497</v>
      </c>
      <c r="H1218" s="41" t="str">
        <f>_xlfn.XLOOKUP(B1218,[2]CALCULATION!$B:$B,[2]CALCULATION!$H:$H,"")</f>
        <v>NOKIA</v>
      </c>
      <c r="I1218" s="34">
        <v>2.1281934908928771E-3</v>
      </c>
      <c r="J1218" s="34">
        <v>0</v>
      </c>
      <c r="K1218" s="34">
        <v>0</v>
      </c>
      <c r="L1218" s="34">
        <v>0</v>
      </c>
      <c r="M1218" s="34">
        <v>0</v>
      </c>
      <c r="N1218" s="34">
        <v>0</v>
      </c>
      <c r="O1218" s="34">
        <v>0.866668152279646</v>
      </c>
      <c r="P1218" s="34">
        <v>0</v>
      </c>
      <c r="Q1218" s="34">
        <v>0.44487279086717141</v>
      </c>
      <c r="R1218" s="34">
        <v>0</v>
      </c>
      <c r="S1218" s="35">
        <v>0</v>
      </c>
      <c r="T1218" s="35">
        <v>17403.285923414747</v>
      </c>
      <c r="U1218" s="35">
        <v>0.26193866114277026</v>
      </c>
      <c r="V1218" s="35">
        <v>3.8089663359329746</v>
      </c>
      <c r="W1218" s="35">
        <v>2.0510340065004505E-3</v>
      </c>
      <c r="X1218" s="35">
        <v>0</v>
      </c>
      <c r="Y1218" s="35">
        <v>0</v>
      </c>
      <c r="Z1218" s="35">
        <v>0</v>
      </c>
      <c r="AA1218" s="35">
        <v>0</v>
      </c>
      <c r="AB1218" s="35">
        <v>0</v>
      </c>
      <c r="AC1218" s="35">
        <v>0</v>
      </c>
      <c r="AD1218" s="35">
        <v>0</v>
      </c>
      <c r="AE1218" s="58" t="s">
        <v>5560</v>
      </c>
      <c r="AF1218" s="58"/>
      <c r="AG1218" s="57" t="str" cm="1">
        <f t="array" ref="AG1218">IFERROR(_xlfn.IFS(
AI1218="MPR ISSUE","PDH",
AI1218="BSS Hardware Issue","BSS",
AI1218="Sites strategiques, MLL, Pylone, etc.","ENVTECH",
AI1218="AKTIVCO DEFAUT GE &amp; POWER Cabinet","AKTIVCO",
AI1218="AKTIVCO Coupure ENEO &amp; Baisse de tension","AKTIVCO GRID ONLY",
AI1218="Coupure ENEO &amp; Baisse de tension","IHS GRID ONLY",
AI1218="Defaut GE &amp; POWER Cabinet","IHS",
AI1218="Sharing","Partners",
AI1218="Sites strategiques &amp; DataCenter","SST &amp; DC",
AI1218="Exclu","Exclu",
AI1218="SAT","SAT",
AI1218="SPARE-ISSUE","SPARE-ISSUE",
AI1218="Fiber CAmtel","TRANS_FO_CAMTEL",
AI1218="Fiber AOF","Fiber AOF",
AI1218="Projet OCM (HUAWEI)","TRAVAUX-HUAWEI",
AI1218="Projet OCM (NOKIA)","TRAVAUX-NOKIA",
AI1218="ACCESS-ISSUE","ACCESS-ISSUE",
AI1218="Projet OCM (ZTE, NOKIA, autres projets)","TRAVAUX OCM",
AI1218="No root CAuse","No root cause",
AI1218="ODU HS","PDH",
AI1218="IP &amp; VLAN","PDH",
AI1218="Warehouse HUAWEI","SPARE-ISSUE",
AI1218="SPARE-HS","SPARE-ISSUE",
AI1218="Power Telco","BSS",AI1218="no impacts","no impacts"
),"")</f>
        <v>no impacts</v>
      </c>
      <c r="AH1218" s="57" t="str" cm="1">
        <f t="array" ref="AH1218">IFERROR(_xlfn.IFS(
AI1218="MPR ISSUE","TX ISSUE",
AI1218="BSS Hardware Issue","RAN ISSUE",
AI1218="Sites strategiques, MLL, Pylone, etc.","ENVTECH",
AI1218="AKTIVCO DEFAUT GE &amp; POWER Cabinet","POWER ISSUE",
AI1218="AKTIVCO Coupure ENEO &amp; Baisse de tension","POWER ISSUE",
AI1218="Coupure ENEO &amp; Baisse de tension","POWER ISSUE",
AI1218="Defaut GE &amp; POWER Cabinet","POWER ISSUE",
AI1218="Sharing","POWER ISSUE",
AI1218="Sites strategiques &amp; DataCenter","POWER ISSUE",
AI1218="Exclu","Exclu",
AI1218="SAT","TX ISSUE",
AI1218="SPARE-ISSUE","SPARE-ISSUE",
AI1218="Fiber CAmtel","TX ISSUE",
AI1218="Fiber AOF","TX ISSUE",
AI1218="Projet OCM (HUAWEI)","TRAVAUX-HUAWEI",
AI1218="Projet OCM (NOKIA)","TRAVAUX -NOKIA",
AI1218="ACCESS-ISSUE","ACCESS-ISSUE",
AI1218="Projet OCM (ZTE, NOKIA, autres projets)","TRAVAUX OCM",
AI1218="No root CAuse","No root cause",
AI1218="ODU HS","TX ISSUE",
AI1218="IP &amp; VLAN","TX ISSUE",
AI1218="Warehouse HUAWEI","SPARE-ISSUE",
AI1218="SPARE-HS","SPARE-ISSUE",
AI1218="Power Telco","RAN ISSUE",AI1218="no impacts","no impacts"
),"")</f>
        <v>no impacts</v>
      </c>
      <c r="AI1218" s="85" t="s">
        <v>5998</v>
      </c>
      <c r="AJ1218" s="57" t="str" cm="1">
        <f t="array" ref="AJ1218">IFERROR(_xlfn.IFS(
AI1218="MPR ISSUE","ACTIVE",
AI1218="BSS Hardware Issue","ACTIVE",
AI1218="Sites strategiques, MLL, Pylone, etc.","PASSIVE",
AI1218="AKTIVCO DEFAUT GE &amp; POWER Cabinet","PASSIVE",
AI1218="AKTIVCO Coupure ENEO &amp; Baisse de tension","PASSIVE",
AI1218="Coupure ENEO &amp; Baisse de tension","PASSIVE",
AI1218="Defaut GE &amp; POWER Cabinet","PASSIVE",
AI1218="Sharing","PASSIVE",
AI1218="Sites strategiques &amp; DataCenter","PASSIVE",
AI1218="Exclu","Exclu",
AI1218="SAT","ACTIVE",
AI1218="SPARE-ISSUE","SPARE-ISSUE",
AI1218="Fiber CAmtel","ACTIVE",
AI1218="Fiber AOF","ACTIVE",
AI1218="Projet OCM (HUAWEI)","PLANNED WORKS",
AI1218="Projet OCM (NOKIA)","PLANNED WORKS",
AI1218="ACCESS-ISSUE","ACCESS-ISSUE",
AI1218="Projet OCM (ZTE, NOKIA, autres projets)","PLANNED WORKS",
AI1218="No root CAuse","No root cause",
AI1218="ODU HS","ACTIVE",
AI1218="IP &amp; VLAN","ACTIVE",
AI1218="Warehouse HUAWEI","SPARE-ISSUE",
AI1218="SPARE-HS","SPARE-ISSUE",
AI1218="Power Telco","ACTIVE", AI1218="no impacts","no impacts"
),"")</f>
        <v>no impacts</v>
      </c>
      <c r="AK1218" s="23" t="s">
        <v>5537</v>
      </c>
      <c r="AL1218" s="23" t="str">
        <f t="shared" si="33"/>
        <v>CTR_311</v>
      </c>
      <c r="AN1218" s="9" t="s">
        <v>5537</v>
      </c>
      <c r="AO1218" s="23" t="str">
        <f>_xlfn.XLOOKUP(B1218,'INCIDENT-05-03-2026'!E:E,'INCIDENT-05-03-2026'!F:F,"")</f>
        <v/>
      </c>
      <c r="AP1218" s="7" t="s">
        <v>5537</v>
      </c>
      <c r="AQ1218" s="6"/>
      <c r="AR1218" s="7"/>
      <c r="AS1218" s="3" t="str">
        <f>_xlfn.XLOOKUP(B1218,'[3]tt num | region | site id'!$C:$C,'[3]tt num | region | site id'!$Q:$Q,"")</f>
        <v/>
      </c>
      <c r="AT1218" s="24" t="str">
        <f>_xlfn.XLOOKUP(B1218,'[4]Cells Huawei 03052026 12h'!$B:$B,'[4]Cells Huawei 03052026 12h'!$T:$T,"")</f>
        <v/>
      </c>
      <c r="AU1218" s="24" t="str">
        <f>_xlfn.XLOOKUP(B1218,'[5]cells down 02052026 8h50'!$B:$B,'[5]cells down 02052026 8h50'!$R:$R,"")</f>
        <v/>
      </c>
      <c r="AV1218" s="24" t="str">
        <f>_xlfn.XLOOKUP(B1218,'[5]cells down 02052026 13h50'!$B:$B,'[5]cells down 02052026 13h50'!$R:$R,"")</f>
        <v/>
      </c>
      <c r="AW1218" s="24" t="str">
        <f>_xlfn.XLOOKUP(B1218,'[5]cells down 02052026 13h50'!$B:$B,'[5]cells down 02052026 13h50'!$R:$R,"")</f>
        <v/>
      </c>
      <c r="AX1218" s="24" t="str">
        <f>_xlfn.XLOOKUP(B1218,'[6]cell downs 03052026 8h40 '!$B:$B,'[6]cell downs 03052026 8h40 '!$R:$R,"")</f>
        <v/>
      </c>
      <c r="AY1218" s="24" t="str">
        <f>_xlfn.XLOOKUP(B1218,'[7]ALL SITES DOWN'!$D:$D,'[7]ALL SITES DOWN'!$J:$J,"")</f>
        <v/>
      </c>
      <c r="AZ1218" s="24" t="str">
        <f>_xlfn.XLOOKUP(B1218,'[8]ALL SITES DOWN'!$D:$D,'[8]ALL SITES DOWN'!$J:$J,"")</f>
        <v/>
      </c>
      <c r="BA1218" s="9" t="str">
        <f>_xlfn.XLOOKUP(B1218,[9]sheet1!$AC:$AC,[9]sheet1!$AF:$AF,"")</f>
        <v/>
      </c>
      <c r="BB1218" s="14" t="s">
        <v>5537</v>
      </c>
      <c r="BC1218" s="14" t="s">
        <v>5537</v>
      </c>
      <c r="BD1218" s="14" t="str">
        <f>_xlfn.XLOOKUP(B1218,'[10]cell downs 18042026 17h'!$B:$B,'[10]cell downs 18042026 17h'!$B:$B,"")</f>
        <v/>
      </c>
      <c r="BE1218" s="14" t="str">
        <f>_xlfn.XLOOKUP(B1218,'[11]Cells Huawei 19042026 15h'!$B:$B,'[11]Cells Huawei 19042026 15h'!$B:$B,"")</f>
        <v/>
      </c>
      <c r="BF1218" s="9" t="str">
        <f>_xlfn.XLOOKUP(B1218,'[12]cells down 19042026 9H40'!$B:$B,'[12]cells down 19042026 9H40'!$B:$B,"")</f>
        <v/>
      </c>
      <c r="BG1218" s="9" t="s">
        <v>1498</v>
      </c>
      <c r="BH1218" s="9" t="s">
        <v>12</v>
      </c>
    </row>
    <row r="1219" spans="1:60" s="9" customFormat="1" x14ac:dyDescent="0.3">
      <c r="A1219" s="1" t="s">
        <v>490</v>
      </c>
      <c r="B1219" s="8" t="s">
        <v>491</v>
      </c>
      <c r="C1219" s="3" t="str">
        <f>_xlfn.XLOOKUP(B1219,'[1]daily break down'!$D:$D,'[1]daily break down'!$E:$E,"")</f>
        <v>CENTRE</v>
      </c>
      <c r="D1219" s="1" t="s">
        <v>11</v>
      </c>
      <c r="E1219" s="1" t="s">
        <v>12</v>
      </c>
      <c r="F1219" s="3" t="s">
        <v>37</v>
      </c>
      <c r="G1219" s="1" t="s">
        <v>490</v>
      </c>
      <c r="H1219" s="41" t="str">
        <f>_xlfn.XLOOKUP(B1219,[2]CALCULATION!$B:$B,[2]CALCULATION!$H:$H,"")</f>
        <v>NOKIA</v>
      </c>
      <c r="I1219" s="34">
        <v>0</v>
      </c>
      <c r="J1219" s="34">
        <v>0</v>
      </c>
      <c r="K1219" s="34">
        <v>3.1782563028780554E-2</v>
      </c>
      <c r="L1219" s="34">
        <v>0</v>
      </c>
      <c r="M1219" s="34">
        <v>0</v>
      </c>
      <c r="N1219" s="34">
        <v>0</v>
      </c>
      <c r="O1219" s="34">
        <v>0</v>
      </c>
      <c r="P1219" s="34">
        <v>0</v>
      </c>
      <c r="Q1219" s="34">
        <v>1.4652044552874499</v>
      </c>
      <c r="R1219" s="34">
        <v>3.6198121058727168</v>
      </c>
      <c r="S1219" s="35">
        <v>0</v>
      </c>
      <c r="T1219" s="35">
        <v>17403.285923414747</v>
      </c>
      <c r="U1219" s="35">
        <v>0</v>
      </c>
      <c r="V1219" s="35">
        <v>0</v>
      </c>
      <c r="W1219" s="35">
        <v>1.6051570485658825E-3</v>
      </c>
      <c r="X1219" s="35">
        <v>0</v>
      </c>
      <c r="Y1219" s="35">
        <v>0</v>
      </c>
      <c r="Z1219" s="35">
        <v>0</v>
      </c>
      <c r="AA1219" s="35">
        <v>0</v>
      </c>
      <c r="AB1219" s="35">
        <v>0</v>
      </c>
      <c r="AC1219" s="35">
        <v>0</v>
      </c>
      <c r="AD1219" s="35">
        <v>0</v>
      </c>
      <c r="AE1219" s="58" t="s">
        <v>5560</v>
      </c>
      <c r="AF1219" s="58"/>
      <c r="AG1219" s="57" t="str" cm="1">
        <f t="array" ref="AG1219">IFERROR(_xlfn.IFS(
AI1219="MPR ISSUE","PDH",
AI1219="BSS Hardware Issue","BSS",
AI1219="Sites strategiques, MLL, Pylone, etc.","ENVTECH",
AI1219="AKTIVCO DEFAUT GE &amp; POWER Cabinet","AKTIVCO",
AI1219="AKTIVCO Coupure ENEO &amp; Baisse de tension","AKTIVCO GRID ONLY",
AI1219="Coupure ENEO &amp; Baisse de tension","IHS GRID ONLY",
AI1219="Defaut GE &amp; POWER Cabinet","IHS",
AI1219="Sharing","Partners",
AI1219="Sites strategiques &amp; DataCenter","SST &amp; DC",
AI1219="Exclu","Exclu",
AI1219="SAT","SAT",
AI1219="SPARE-ISSUE","SPARE-ISSUE",
AI1219="Fiber CAmtel","TRANS_FO_CAMTEL",
AI1219="Fiber AOF","Fiber AOF",
AI1219="Projet OCM (HUAWEI)","TRAVAUX-HUAWEI",
AI1219="Projet OCM (NOKIA)","TRAVAUX-NOKIA",
AI1219="ACCESS-ISSUE","ACCESS-ISSUE",
AI1219="Projet OCM (ZTE, NOKIA, autres projets)","TRAVAUX OCM",
AI1219="No root CAuse","No root cause",
AI1219="ODU HS","PDH",
AI1219="IP &amp; VLAN","PDH",
AI1219="Warehouse HUAWEI","SPARE-ISSUE",
AI1219="SPARE-HS","SPARE-ISSUE",
AI1219="Power Telco","BSS",AI1219="no impacts","no impacts"
),"")</f>
        <v>no impacts</v>
      </c>
      <c r="AH1219" s="57" t="str" cm="1">
        <f t="array" ref="AH1219">IFERROR(_xlfn.IFS(
AI1219="MPR ISSUE","TX ISSUE",
AI1219="BSS Hardware Issue","RAN ISSUE",
AI1219="Sites strategiques, MLL, Pylone, etc.","ENVTECH",
AI1219="AKTIVCO DEFAUT GE &amp; POWER Cabinet","POWER ISSUE",
AI1219="AKTIVCO Coupure ENEO &amp; Baisse de tension","POWER ISSUE",
AI1219="Coupure ENEO &amp; Baisse de tension","POWER ISSUE",
AI1219="Defaut GE &amp; POWER Cabinet","POWER ISSUE",
AI1219="Sharing","POWER ISSUE",
AI1219="Sites strategiques &amp; DataCenter","POWER ISSUE",
AI1219="Exclu","Exclu",
AI1219="SAT","TX ISSUE",
AI1219="SPARE-ISSUE","SPARE-ISSUE",
AI1219="Fiber CAmtel","TX ISSUE",
AI1219="Fiber AOF","TX ISSUE",
AI1219="Projet OCM (HUAWEI)","TRAVAUX-HUAWEI",
AI1219="Projet OCM (NOKIA)","TRAVAUX -NOKIA",
AI1219="ACCESS-ISSUE","ACCESS-ISSUE",
AI1219="Projet OCM (ZTE, NOKIA, autres projets)","TRAVAUX OCM",
AI1219="No root CAuse","No root cause",
AI1219="ODU HS","TX ISSUE",
AI1219="IP &amp; VLAN","TX ISSUE",
AI1219="Warehouse HUAWEI","SPARE-ISSUE",
AI1219="SPARE-HS","SPARE-ISSUE",
AI1219="Power Telco","RAN ISSUE",AI1219="no impacts","no impacts"
),"")</f>
        <v>no impacts</v>
      </c>
      <c r="AI1219" s="85" t="s">
        <v>5998</v>
      </c>
      <c r="AJ1219" s="57" t="str" cm="1">
        <f t="array" ref="AJ1219">IFERROR(_xlfn.IFS(
AI1219="MPR ISSUE","ACTIVE",
AI1219="BSS Hardware Issue","ACTIVE",
AI1219="Sites strategiques, MLL, Pylone, etc.","PASSIVE",
AI1219="AKTIVCO DEFAUT GE &amp; POWER Cabinet","PASSIVE",
AI1219="AKTIVCO Coupure ENEO &amp; Baisse de tension","PASSIVE",
AI1219="Coupure ENEO &amp; Baisse de tension","PASSIVE",
AI1219="Defaut GE &amp; POWER Cabinet","PASSIVE",
AI1219="Sharing","PASSIVE",
AI1219="Sites strategiques &amp; DataCenter","PASSIVE",
AI1219="Exclu","Exclu",
AI1219="SAT","ACTIVE",
AI1219="SPARE-ISSUE","SPARE-ISSUE",
AI1219="Fiber CAmtel","ACTIVE",
AI1219="Fiber AOF","ACTIVE",
AI1219="Projet OCM (HUAWEI)","PLANNED WORKS",
AI1219="Projet OCM (NOKIA)","PLANNED WORKS",
AI1219="ACCESS-ISSUE","ACCESS-ISSUE",
AI1219="Projet OCM (ZTE, NOKIA, autres projets)","PLANNED WORKS",
AI1219="No root CAuse","No root cause",
AI1219="ODU HS","ACTIVE",
AI1219="IP &amp; VLAN","ACTIVE",
AI1219="Warehouse HUAWEI","SPARE-ISSUE",
AI1219="SPARE-HS","SPARE-ISSUE",
AI1219="Power Telco","ACTIVE", AI1219="no impacts","no impacts"
),"")</f>
        <v>no impacts</v>
      </c>
      <c r="AK1219" s="23" t="s">
        <v>5537</v>
      </c>
      <c r="AL1219" s="23" t="str">
        <f t="shared" si="33"/>
        <v>CTR_385</v>
      </c>
      <c r="AN1219" s="9" t="s">
        <v>5537</v>
      </c>
      <c r="AO1219" s="23" t="str">
        <f>_xlfn.XLOOKUP(B1219,'INCIDENT-05-03-2026'!E:E,'INCIDENT-05-03-2026'!F:F,"")</f>
        <v/>
      </c>
      <c r="AP1219" s="7" t="s">
        <v>5537</v>
      </c>
      <c r="AQ1219" s="6"/>
      <c r="AR1219" s="7"/>
      <c r="AS1219" s="3" t="str">
        <f>_xlfn.XLOOKUP(B1219,'[3]tt num | region | site id'!$C:$C,'[3]tt num | region | site id'!$Q:$Q,"")</f>
        <v/>
      </c>
      <c r="AT1219" s="24" t="str">
        <f>_xlfn.XLOOKUP(B1219,'[4]Cells Huawei 03052026 12h'!$B:$B,'[4]Cells Huawei 03052026 12h'!$T:$T,"")</f>
        <v/>
      </c>
      <c r="AU1219" s="24" t="str">
        <f>_xlfn.XLOOKUP(B1219,'[5]cells down 02052026 8h50'!$B:$B,'[5]cells down 02052026 8h50'!$R:$R,"")</f>
        <v/>
      </c>
      <c r="AV1219" s="24" t="str">
        <f>_xlfn.XLOOKUP(B1219,'[5]cells down 02052026 13h50'!$B:$B,'[5]cells down 02052026 13h50'!$R:$R,"")</f>
        <v/>
      </c>
      <c r="AW1219" s="24" t="str">
        <f>_xlfn.XLOOKUP(B1219,'[5]cells down 02052026 13h50'!$B:$B,'[5]cells down 02052026 13h50'!$R:$R,"")</f>
        <v/>
      </c>
      <c r="AX1219" s="24" t="str">
        <f>_xlfn.XLOOKUP(B1219,'[6]cell downs 03052026 8h40 '!$B:$B,'[6]cell downs 03052026 8h40 '!$R:$R,"")</f>
        <v/>
      </c>
      <c r="AY1219" s="24" t="str">
        <f>_xlfn.XLOOKUP(B1219,'[7]ALL SITES DOWN'!$D:$D,'[7]ALL SITES DOWN'!$J:$J,"")</f>
        <v/>
      </c>
      <c r="AZ1219" s="24" t="str">
        <f>_xlfn.XLOOKUP(B1219,'[8]ALL SITES DOWN'!$D:$D,'[8]ALL SITES DOWN'!$J:$J,"")</f>
        <v/>
      </c>
      <c r="BA1219" s="9" t="str">
        <f>_xlfn.XLOOKUP(B1219,[9]sheet1!$AC:$AC,[9]sheet1!$AF:$AF,"")</f>
        <v/>
      </c>
      <c r="BB1219" s="14" t="s">
        <v>5537</v>
      </c>
      <c r="BC1219" s="14" t="s">
        <v>5537</v>
      </c>
      <c r="BD1219" s="14" t="str">
        <f>_xlfn.XLOOKUP(B1219,'[10]cell downs 18042026 17h'!$B:$B,'[10]cell downs 18042026 17h'!$B:$B,"")</f>
        <v/>
      </c>
      <c r="BE1219" s="14" t="str">
        <f>_xlfn.XLOOKUP(B1219,'[11]Cells Huawei 19042026 15h'!$B:$B,'[11]Cells Huawei 19042026 15h'!$B:$B,"")</f>
        <v/>
      </c>
      <c r="BF1219" s="9" t="str">
        <f>_xlfn.XLOOKUP(B1219,'[12]cells down 19042026 9H40'!$B:$B,'[12]cells down 19042026 9H40'!$B:$B,"")</f>
        <v/>
      </c>
      <c r="BG1219" s="9" t="s">
        <v>5537</v>
      </c>
      <c r="BH1219" s="9" t="s">
        <v>302</v>
      </c>
    </row>
    <row r="1220" spans="1:60" s="9" customFormat="1" x14ac:dyDescent="0.3">
      <c r="A1220" s="1" t="s">
        <v>3748</v>
      </c>
      <c r="B1220" s="8" t="s">
        <v>3749</v>
      </c>
      <c r="C1220" s="3" t="str">
        <f>_xlfn.XLOOKUP(B1220,'[1]daily break down'!$D:$D,'[1]daily break down'!$E:$E,"")</f>
        <v>Maroua</v>
      </c>
      <c r="D1220" s="1" t="s">
        <v>11</v>
      </c>
      <c r="E1220" s="1" t="s">
        <v>83</v>
      </c>
      <c r="F1220" s="3" t="s">
        <v>55</v>
      </c>
      <c r="G1220" s="1" t="s">
        <v>84</v>
      </c>
      <c r="H1220" s="40" t="str">
        <f>_xlfn.XLOOKUP(B1220,[2]CALCULATION!$B:$B,[2]CALCULATION!$H:$H,"")</f>
        <v>Huawei</v>
      </c>
      <c r="I1220" s="34">
        <v>0</v>
      </c>
      <c r="J1220" s="34">
        <v>0</v>
      </c>
      <c r="K1220" s="34">
        <v>0</v>
      </c>
      <c r="L1220" s="34">
        <v>0</v>
      </c>
      <c r="M1220" s="34">
        <v>0</v>
      </c>
      <c r="N1220" s="34">
        <v>0</v>
      </c>
      <c r="O1220" s="34">
        <v>3.2103140971312641E-3</v>
      </c>
      <c r="P1220" s="34">
        <v>0</v>
      </c>
      <c r="Q1220" s="34">
        <v>0</v>
      </c>
      <c r="R1220" s="34">
        <v>0</v>
      </c>
      <c r="S1220" s="35">
        <v>0</v>
      </c>
      <c r="T1220" s="35">
        <v>1.159280090630734E-3</v>
      </c>
      <c r="U1220" s="35">
        <v>0</v>
      </c>
      <c r="V1220" s="35">
        <v>0</v>
      </c>
      <c r="W1220" s="35">
        <v>1.159280090630734E-3</v>
      </c>
      <c r="X1220" s="35">
        <v>0</v>
      </c>
      <c r="Y1220" s="35">
        <v>0</v>
      </c>
      <c r="Z1220" s="35">
        <v>0.41197247405352799</v>
      </c>
      <c r="AA1220" s="35">
        <v>0</v>
      </c>
      <c r="AB1220" s="35">
        <v>0</v>
      </c>
      <c r="AC1220" s="35">
        <v>0</v>
      </c>
      <c r="AD1220" s="35">
        <v>0</v>
      </c>
      <c r="AE1220" s="58" t="s">
        <v>5560</v>
      </c>
      <c r="AF1220" s="58"/>
      <c r="AG1220" s="57" t="str" cm="1">
        <f t="array" ref="AG1220">IFERROR(_xlfn.IFS(
AI1220="MPR ISSUE","PDH",
AI1220="BSS Hardware Issue","BSS",
AI1220="Sites strategiques, MLL, Pylone, etc.","ENVTECH",
AI1220="AKTIVCO DEFAUT GE &amp; POWER Cabinet","AKTIVCO",
AI1220="AKTIVCO Coupure ENEO &amp; Baisse de tension","AKTIVCO GRID ONLY",
AI1220="Coupure ENEO &amp; Baisse de tension","IHS GRID ONLY",
AI1220="Defaut GE &amp; POWER Cabinet","IHS",
AI1220="Sharing","Partners",
AI1220="Sites strategiques &amp; DataCenter","SST &amp; DC",
AI1220="Exclu","Exclu",
AI1220="SAT","SAT",
AI1220="SPARE-ISSUE","SPARE-ISSUE",
AI1220="Fiber CAmtel","TRANS_FO_CAMTEL",
AI1220="Fiber AOF","Fiber AOF",
AI1220="Projet OCM (HUAWEI)","TRAVAUX-HUAWEI",
AI1220="Projet OCM (NOKIA)","TRAVAUX-NOKIA",
AI1220="ACCESS-ISSUE","ACCESS-ISSUE",
AI1220="Projet OCM (ZTE, NOKIA, autres projets)","TRAVAUX OCM",
AI1220="No root CAuse","No root cause",
AI1220="ODU HS","PDH",
AI1220="IP &amp; VLAN","PDH",
AI1220="Warehouse HUAWEI","SPARE-ISSUE",
AI1220="SPARE-HS","SPARE-ISSUE",
AI1220="Power Telco","BSS",AI1220="no impacts","no impacts"
),"")</f>
        <v>no impacts</v>
      </c>
      <c r="AH1220" s="57" t="str" cm="1">
        <f t="array" ref="AH1220">IFERROR(_xlfn.IFS(
AI1220="MPR ISSUE","TX ISSUE",
AI1220="BSS Hardware Issue","RAN ISSUE",
AI1220="Sites strategiques, MLL, Pylone, etc.","ENVTECH",
AI1220="AKTIVCO DEFAUT GE &amp; POWER Cabinet","POWER ISSUE",
AI1220="AKTIVCO Coupure ENEO &amp; Baisse de tension","POWER ISSUE",
AI1220="Coupure ENEO &amp; Baisse de tension","POWER ISSUE",
AI1220="Defaut GE &amp; POWER Cabinet","POWER ISSUE",
AI1220="Sharing","POWER ISSUE",
AI1220="Sites strategiques &amp; DataCenter","POWER ISSUE",
AI1220="Exclu","Exclu",
AI1220="SAT","TX ISSUE",
AI1220="SPARE-ISSUE","SPARE-ISSUE",
AI1220="Fiber CAmtel","TX ISSUE",
AI1220="Fiber AOF","TX ISSUE",
AI1220="Projet OCM (HUAWEI)","TRAVAUX-HUAWEI",
AI1220="Projet OCM (NOKIA)","TRAVAUX -NOKIA",
AI1220="ACCESS-ISSUE","ACCESS-ISSUE",
AI1220="Projet OCM (ZTE, NOKIA, autres projets)","TRAVAUX OCM",
AI1220="No root CAuse","No root cause",
AI1220="ODU HS","TX ISSUE",
AI1220="IP &amp; VLAN","TX ISSUE",
AI1220="Warehouse HUAWEI","SPARE-ISSUE",
AI1220="SPARE-HS","SPARE-ISSUE",
AI1220="Power Telco","RAN ISSUE",AI1220="no impacts","no impacts"
),"")</f>
        <v>no impacts</v>
      </c>
      <c r="AI1220" s="85" t="s">
        <v>5998</v>
      </c>
      <c r="AJ1220" s="57" t="str" cm="1">
        <f t="array" ref="AJ1220">IFERROR(_xlfn.IFS(
AI1220="MPR ISSUE","ACTIVE",
AI1220="BSS Hardware Issue","ACTIVE",
AI1220="Sites strategiques, MLL, Pylone, etc.","PASSIVE",
AI1220="AKTIVCO DEFAUT GE &amp; POWER Cabinet","PASSIVE",
AI1220="AKTIVCO Coupure ENEO &amp; Baisse de tension","PASSIVE",
AI1220="Coupure ENEO &amp; Baisse de tension","PASSIVE",
AI1220="Defaut GE &amp; POWER Cabinet","PASSIVE",
AI1220="Sharing","PASSIVE",
AI1220="Sites strategiques &amp; DataCenter","PASSIVE",
AI1220="Exclu","Exclu",
AI1220="SAT","ACTIVE",
AI1220="SPARE-ISSUE","SPARE-ISSUE",
AI1220="Fiber CAmtel","ACTIVE",
AI1220="Fiber AOF","ACTIVE",
AI1220="Projet OCM (HUAWEI)","PLANNED WORKS",
AI1220="Projet OCM (NOKIA)","PLANNED WORKS",
AI1220="ACCESS-ISSUE","ACCESS-ISSUE",
AI1220="Projet OCM (ZTE, NOKIA, autres projets)","PLANNED WORKS",
AI1220="No root CAuse","No root cause",
AI1220="ODU HS","ACTIVE",
AI1220="IP &amp; VLAN","ACTIVE",
AI1220="Warehouse HUAWEI","SPARE-ISSUE",
AI1220="SPARE-HS","SPARE-ISSUE",
AI1220="Power Telco","ACTIVE", AI1220="no impacts","no impacts"
),"")</f>
        <v>no impacts</v>
      </c>
      <c r="AK1220" s="23" t="s">
        <v>5537</v>
      </c>
      <c r="AL1220" s="23" t="str">
        <f t="shared" si="33"/>
        <v>EXN_030</v>
      </c>
      <c r="AN1220" s="9" t="s">
        <v>5537</v>
      </c>
      <c r="AO1220" s="23" t="str">
        <f>_xlfn.XLOOKUP(B1220,'INCIDENT-05-03-2026'!E:E,'INCIDENT-05-03-2026'!F:F,"")</f>
        <v/>
      </c>
      <c r="AP1220" s="7" t="s">
        <v>5537</v>
      </c>
      <c r="AQ1220" s="6"/>
      <c r="AR1220" s="7"/>
      <c r="AS1220" s="3" t="str">
        <f>_xlfn.XLOOKUP(B1220,'[3]tt num | region | site id'!$C:$C,'[3]tt num | region | site id'!$Q:$Q,"")</f>
        <v/>
      </c>
      <c r="AT1220" s="24" t="str">
        <f>_xlfn.XLOOKUP(B1220,'[4]Cells Huawei 03052026 12h'!$B:$B,'[4]Cells Huawei 03052026 12h'!$T:$T,"")</f>
        <v/>
      </c>
      <c r="AU1220" s="24" t="str">
        <f>_xlfn.XLOOKUP(B1220,'[5]cells down 02052026 8h50'!$B:$B,'[5]cells down 02052026 8h50'!$R:$R,"")</f>
        <v/>
      </c>
      <c r="AV1220" s="24" t="str">
        <f>_xlfn.XLOOKUP(B1220,'[5]cells down 02052026 13h50'!$B:$B,'[5]cells down 02052026 13h50'!$R:$R,"")</f>
        <v/>
      </c>
      <c r="AW1220" s="24" t="str">
        <f>_xlfn.XLOOKUP(B1220,'[5]cells down 02052026 13h50'!$B:$B,'[5]cells down 02052026 13h50'!$R:$R,"")</f>
        <v/>
      </c>
      <c r="AX1220" s="24" t="str">
        <f>_xlfn.XLOOKUP(B1220,'[6]cell downs 03052026 8h40 '!$B:$B,'[6]cell downs 03052026 8h40 '!$R:$R,"")</f>
        <v/>
      </c>
      <c r="AY1220" s="24" t="str">
        <f>_xlfn.XLOOKUP(B1220,'[7]ALL SITES DOWN'!$D:$D,'[7]ALL SITES DOWN'!$J:$J,"")</f>
        <v/>
      </c>
      <c r="AZ1220" s="24" t="str">
        <f>_xlfn.XLOOKUP(B1220,'[8]ALL SITES DOWN'!$D:$D,'[8]ALL SITES DOWN'!$J:$J,"")</f>
        <v/>
      </c>
      <c r="BA1220" s="9" t="str">
        <f>_xlfn.XLOOKUP(B1220,[9]sheet1!$AC:$AC,[9]sheet1!$AF:$AF,"")</f>
        <v/>
      </c>
      <c r="BB1220" s="14" t="s">
        <v>5537</v>
      </c>
      <c r="BC1220" s="14" t="s">
        <v>5537</v>
      </c>
      <c r="BD1220" s="14" t="str">
        <f>_xlfn.XLOOKUP(B1220,'[10]cell downs 18042026 17h'!$B:$B,'[10]cell downs 18042026 17h'!$B:$B,"")</f>
        <v/>
      </c>
      <c r="BE1220" s="14" t="str">
        <f>_xlfn.XLOOKUP(B1220,'[11]Cells Huawei 19042026 15h'!$B:$B,'[11]Cells Huawei 19042026 15h'!$B:$B,"")</f>
        <v/>
      </c>
      <c r="BF1220" s="9" t="str">
        <f>_xlfn.XLOOKUP(B1220,'[12]cells down 19042026 9H40'!$B:$B,'[12]cells down 19042026 9H40'!$B:$B,"")</f>
        <v/>
      </c>
      <c r="BG1220" s="9" t="s">
        <v>3749</v>
      </c>
      <c r="BH1220" s="9" t="s">
        <v>594</v>
      </c>
    </row>
    <row r="1221" spans="1:60" s="9" customFormat="1" x14ac:dyDescent="0.3">
      <c r="A1221" s="25" t="s">
        <v>5424</v>
      </c>
      <c r="B1221" s="32" t="s">
        <v>5425</v>
      </c>
      <c r="C1221" s="3" t="str">
        <f>_xlfn.XLOOKUP(B1221,'[1]daily break down'!$D:$D,'[1]daily break down'!$E:$E,"")</f>
        <v/>
      </c>
      <c r="D1221" s="25" t="s">
        <v>357</v>
      </c>
      <c r="E1221" s="25" t="s">
        <v>987</v>
      </c>
      <c r="F1221" s="25" t="s">
        <v>5382</v>
      </c>
      <c r="G1221" s="25" t="s">
        <v>84</v>
      </c>
      <c r="H1221" s="40" t="str">
        <f>_xlfn.XLOOKUP(B1221,[2]CALCULATION!$B:$B,[2]CALCULATION!$H:$H,"")</f>
        <v>Huawei</v>
      </c>
      <c r="I1221" s="34">
        <v>0.27046896268330889</v>
      </c>
      <c r="J1221" s="34">
        <v>0.70166765116298979</v>
      </c>
      <c r="K1221" s="34">
        <v>0</v>
      </c>
      <c r="L1221" s="34">
        <v>0</v>
      </c>
      <c r="M1221" s="34">
        <v>0</v>
      </c>
      <c r="N1221" s="34">
        <v>0</v>
      </c>
      <c r="O1221" s="34">
        <v>0</v>
      </c>
      <c r="P1221" s="34">
        <v>0</v>
      </c>
      <c r="Q1221" s="34">
        <v>0</v>
      </c>
      <c r="R1221" s="34">
        <v>0</v>
      </c>
      <c r="S1221" s="35">
        <v>0</v>
      </c>
      <c r="T1221" s="35">
        <v>1.0701046990437546E-3</v>
      </c>
      <c r="U1221" s="35">
        <v>0</v>
      </c>
      <c r="V1221" s="35" t="s">
        <v>5537</v>
      </c>
      <c r="W1221" s="35">
        <v>1.0701046990437544E-3</v>
      </c>
      <c r="X1221" s="35">
        <v>0</v>
      </c>
      <c r="Y1221" s="35">
        <v>0</v>
      </c>
      <c r="Z1221" s="35">
        <v>0</v>
      </c>
      <c r="AA1221" s="35">
        <v>0</v>
      </c>
      <c r="AB1221" s="35">
        <v>0</v>
      </c>
      <c r="AC1221" s="35">
        <v>0</v>
      </c>
      <c r="AD1221" s="35">
        <v>0</v>
      </c>
      <c r="AE1221" s="58" t="s">
        <v>5560</v>
      </c>
      <c r="AF1221" s="58"/>
      <c r="AG1221" s="57" t="str" cm="1">
        <f t="array" ref="AG1221">IFERROR(_xlfn.IFS(
AI1221="MPR ISSUE","PDH",
AI1221="BSS Hardware Issue","BSS",
AI1221="Sites strategiques, MLL, Pylone, etc.","ENVTECH",
AI1221="AKTIVCO DEFAUT GE &amp; POWER Cabinet","AKTIVCO",
AI1221="AKTIVCO Coupure ENEO &amp; Baisse de tension","AKTIVCO GRID ONLY",
AI1221="Coupure ENEO &amp; Baisse de tension","IHS GRID ONLY",
AI1221="Defaut GE &amp; POWER Cabinet","IHS",
AI1221="Sharing","Partners",
AI1221="Sites strategiques &amp; DataCenter","SST &amp; DC",
AI1221="Exclu","Exclu",
AI1221="SAT","SAT",
AI1221="SPARE-ISSUE","SPARE-ISSUE",
AI1221="Fiber CAmtel","TRANS_FO_CAMTEL",
AI1221="Fiber AOF","Fiber AOF",
AI1221="Projet OCM (HUAWEI)","TRAVAUX-HUAWEI",
AI1221="Projet OCM (NOKIA)","TRAVAUX-NOKIA",
AI1221="ACCESS-ISSUE","ACCESS-ISSUE",
AI1221="Projet OCM (ZTE, NOKIA, autres projets)","TRAVAUX OCM",
AI1221="No root CAuse","No root cause",
AI1221="ODU HS","PDH",
AI1221="IP &amp; VLAN","PDH",
AI1221="Warehouse HUAWEI","SPARE-ISSUE",
AI1221="SPARE-HS","SPARE-ISSUE",
AI1221="Power Telco","BSS",AI1221="no impacts","no impacts"
),"")</f>
        <v>no impacts</v>
      </c>
      <c r="AH1221" s="57" t="str" cm="1">
        <f t="array" ref="AH1221">IFERROR(_xlfn.IFS(
AI1221="MPR ISSUE","TX ISSUE",
AI1221="BSS Hardware Issue","RAN ISSUE",
AI1221="Sites strategiques, MLL, Pylone, etc.","ENVTECH",
AI1221="AKTIVCO DEFAUT GE &amp; POWER Cabinet","POWER ISSUE",
AI1221="AKTIVCO Coupure ENEO &amp; Baisse de tension","POWER ISSUE",
AI1221="Coupure ENEO &amp; Baisse de tension","POWER ISSUE",
AI1221="Defaut GE &amp; POWER Cabinet","POWER ISSUE",
AI1221="Sharing","POWER ISSUE",
AI1221="Sites strategiques &amp; DataCenter","POWER ISSUE",
AI1221="Exclu","Exclu",
AI1221="SAT","TX ISSUE",
AI1221="SPARE-ISSUE","SPARE-ISSUE",
AI1221="Fiber CAmtel","TX ISSUE",
AI1221="Fiber AOF","TX ISSUE",
AI1221="Projet OCM (HUAWEI)","TRAVAUX-HUAWEI",
AI1221="Projet OCM (NOKIA)","TRAVAUX -NOKIA",
AI1221="ACCESS-ISSUE","ACCESS-ISSUE",
AI1221="Projet OCM (ZTE, NOKIA, autres projets)","TRAVAUX OCM",
AI1221="No root CAuse","No root cause",
AI1221="ODU HS","TX ISSUE",
AI1221="IP &amp; VLAN","TX ISSUE",
AI1221="Warehouse HUAWEI","SPARE-ISSUE",
AI1221="SPARE-HS","SPARE-ISSUE",
AI1221="Power Telco","RAN ISSUE",AI1221="no impacts","no impacts"
),"")</f>
        <v>no impacts</v>
      </c>
      <c r="AI1221" s="85" t="s">
        <v>5998</v>
      </c>
      <c r="AJ1221" s="57" t="str" cm="1">
        <f t="array" ref="AJ1221">IFERROR(_xlfn.IFS(
AI1221="MPR ISSUE","ACTIVE",
AI1221="BSS Hardware Issue","ACTIVE",
AI1221="Sites strategiques, MLL, Pylone, etc.","PASSIVE",
AI1221="AKTIVCO DEFAUT GE &amp; POWER Cabinet","PASSIVE",
AI1221="AKTIVCO Coupure ENEO &amp; Baisse de tension","PASSIVE",
AI1221="Coupure ENEO &amp; Baisse de tension","PASSIVE",
AI1221="Defaut GE &amp; POWER Cabinet","PASSIVE",
AI1221="Sharing","PASSIVE",
AI1221="Sites strategiques &amp; DataCenter","PASSIVE",
AI1221="Exclu","Exclu",
AI1221="SAT","ACTIVE",
AI1221="SPARE-ISSUE","SPARE-ISSUE",
AI1221="Fiber CAmtel","ACTIVE",
AI1221="Fiber AOF","ACTIVE",
AI1221="Projet OCM (HUAWEI)","PLANNED WORKS",
AI1221="Projet OCM (NOKIA)","PLANNED WORKS",
AI1221="ACCESS-ISSUE","ACCESS-ISSUE",
AI1221="Projet OCM (ZTE, NOKIA, autres projets)","PLANNED WORKS",
AI1221="No root CAuse","No root cause",
AI1221="ODU HS","ACTIVE",
AI1221="IP &amp; VLAN","ACTIVE",
AI1221="Warehouse HUAWEI","SPARE-ISSUE",
AI1221="SPARE-HS","SPARE-ISSUE",
AI1221="Power Telco","ACTIVE", AI1221="no impacts","no impacts"
),"")</f>
        <v>no impacts</v>
      </c>
      <c r="AK1221" s="23" t="s">
        <v>5537</v>
      </c>
      <c r="AL1221" s="23" t="str">
        <f t="shared" si="33"/>
        <v>EXN_368</v>
      </c>
      <c r="AN1221" s="9" t="s">
        <v>5537</v>
      </c>
      <c r="AO1221" s="23" t="str">
        <f>_xlfn.XLOOKUP(B1221,'INCIDENT-05-03-2026'!E:E,'INCIDENT-05-03-2026'!F:F,"")</f>
        <v/>
      </c>
      <c r="AP1221" s="7" t="s">
        <v>5537</v>
      </c>
      <c r="AQ1221" s="6"/>
      <c r="AR1221" s="7"/>
      <c r="AS1221" s="3" t="str">
        <f>_xlfn.XLOOKUP(B1221,'[3]tt num | region | site id'!$C:$C,'[3]tt num | region | site id'!$Q:$Q,"")</f>
        <v/>
      </c>
      <c r="AT1221" s="24" t="str">
        <f>_xlfn.XLOOKUP(B1221,'[4]Cells Huawei 03052026 12h'!$B:$B,'[4]Cells Huawei 03052026 12h'!$T:$T,"")</f>
        <v/>
      </c>
      <c r="AU1221" s="24" t="str">
        <f>_xlfn.XLOOKUP(B1221,'[5]cells down 02052026 8h50'!$B:$B,'[5]cells down 02052026 8h50'!$R:$R,"")</f>
        <v/>
      </c>
      <c r="AV1221" s="24" t="str">
        <f>_xlfn.XLOOKUP(B1221,'[5]cells down 02052026 13h50'!$B:$B,'[5]cells down 02052026 13h50'!$R:$R,"")</f>
        <v/>
      </c>
      <c r="AW1221" s="24" t="str">
        <f>_xlfn.XLOOKUP(B1221,'[5]cells down 02052026 13h50'!$B:$B,'[5]cells down 02052026 13h50'!$R:$R,"")</f>
        <v/>
      </c>
      <c r="AX1221" s="24" t="str">
        <f>_xlfn.XLOOKUP(B1221,'[6]cell downs 03052026 8h40 '!$B:$B,'[6]cell downs 03052026 8h40 '!$R:$R,"")</f>
        <v/>
      </c>
      <c r="AY1221" s="24" t="str">
        <f>_xlfn.XLOOKUP(B1221,'[7]ALL SITES DOWN'!$D:$D,'[7]ALL SITES DOWN'!$J:$J,"")</f>
        <v/>
      </c>
      <c r="AZ1221" s="24" t="str">
        <f>_xlfn.XLOOKUP(B1221,'[8]ALL SITES DOWN'!$D:$D,'[8]ALL SITES DOWN'!$J:$J,"")</f>
        <v/>
      </c>
      <c r="BA1221" s="9" t="str">
        <f>_xlfn.XLOOKUP(B1221,[9]sheet1!$AC:$AC,[9]sheet1!$AF:$AF,"")</f>
        <v/>
      </c>
      <c r="BB1221" s="14" t="s">
        <v>5537</v>
      </c>
      <c r="BC1221" s="14" t="s">
        <v>5537</v>
      </c>
      <c r="BD1221" s="14" t="str">
        <f>_xlfn.XLOOKUP(B1221,'[10]cell downs 18042026 17h'!$B:$B,'[10]cell downs 18042026 17h'!$B:$B,"")</f>
        <v/>
      </c>
      <c r="BE1221" s="14" t="str">
        <f>_xlfn.XLOOKUP(B1221,'[11]Cells Huawei 19042026 15h'!$B:$B,'[11]Cells Huawei 19042026 15h'!$B:$B,"")</f>
        <v/>
      </c>
      <c r="BF1221" s="9" t="str">
        <f>_xlfn.XLOOKUP(B1221,'[12]cells down 19042026 9H40'!$B:$B,'[12]cells down 19042026 9H40'!$B:$B,"")</f>
        <v/>
      </c>
      <c r="BG1221" s="9" t="s">
        <v>5537</v>
      </c>
      <c r="BH1221" s="9" t="s">
        <v>594</v>
      </c>
    </row>
    <row r="1222" spans="1:60" s="9" customFormat="1" x14ac:dyDescent="0.3">
      <c r="A1222" s="1" t="s">
        <v>3755</v>
      </c>
      <c r="B1222" s="8" t="s">
        <v>3756</v>
      </c>
      <c r="C1222" s="3" t="str">
        <f>_xlfn.XLOOKUP(B1222,'[1]daily break down'!$D:$D,'[1]daily break down'!$E:$E,"")</f>
        <v>Maroua</v>
      </c>
      <c r="D1222" s="1" t="s">
        <v>11</v>
      </c>
      <c r="E1222" s="1" t="s">
        <v>12</v>
      </c>
      <c r="F1222" s="3" t="s">
        <v>55</v>
      </c>
      <c r="G1222" s="1" t="s">
        <v>84</v>
      </c>
      <c r="H1222" s="40" t="str">
        <f>_xlfn.XLOOKUP(B1222,[2]CALCULATION!$B:$B,[2]CALCULATION!$H:$H,"")</f>
        <v>Huawei</v>
      </c>
      <c r="I1222" s="34">
        <v>0</v>
      </c>
      <c r="J1222" s="34">
        <v>0</v>
      </c>
      <c r="K1222" s="34">
        <v>0</v>
      </c>
      <c r="L1222" s="34">
        <v>0</v>
      </c>
      <c r="M1222" s="34">
        <v>0</v>
      </c>
      <c r="N1222" s="34">
        <v>0</v>
      </c>
      <c r="O1222" s="34">
        <v>4.8154711456968955E-3</v>
      </c>
      <c r="P1222" s="34">
        <v>0</v>
      </c>
      <c r="Q1222" s="34">
        <v>0</v>
      </c>
      <c r="R1222" s="34">
        <v>0</v>
      </c>
      <c r="S1222" s="35">
        <v>0</v>
      </c>
      <c r="T1222" s="35">
        <v>8.0257852428281603E-4</v>
      </c>
      <c r="U1222" s="35">
        <v>0</v>
      </c>
      <c r="V1222" s="35">
        <v>0</v>
      </c>
      <c r="W1222" s="35">
        <v>8.0257852428281581E-4</v>
      </c>
      <c r="X1222" s="35">
        <v>0</v>
      </c>
      <c r="Y1222" s="35">
        <v>0</v>
      </c>
      <c r="Z1222" s="35">
        <v>0</v>
      </c>
      <c r="AA1222" s="35">
        <v>0</v>
      </c>
      <c r="AB1222" s="35">
        <v>0</v>
      </c>
      <c r="AC1222" s="35">
        <v>0</v>
      </c>
      <c r="AD1222" s="35">
        <v>0</v>
      </c>
      <c r="AE1222" s="58" t="s">
        <v>5560</v>
      </c>
      <c r="AF1222" s="58"/>
      <c r="AG1222" s="57" t="str" cm="1">
        <f t="array" ref="AG1222">IFERROR(_xlfn.IFS(
AI1222="MPR ISSUE","PDH",
AI1222="BSS Hardware Issue","BSS",
AI1222="Sites strategiques, MLL, Pylone, etc.","ENVTECH",
AI1222="AKTIVCO DEFAUT GE &amp; POWER Cabinet","AKTIVCO",
AI1222="AKTIVCO Coupure ENEO &amp; Baisse de tension","AKTIVCO GRID ONLY",
AI1222="Coupure ENEO &amp; Baisse de tension","IHS GRID ONLY",
AI1222="Defaut GE &amp; POWER Cabinet","IHS",
AI1222="Sharing","Partners",
AI1222="Sites strategiques &amp; DataCenter","SST &amp; DC",
AI1222="Exclu","Exclu",
AI1222="SAT","SAT",
AI1222="SPARE-ISSUE","SPARE-ISSUE",
AI1222="Fiber CAmtel","TRANS_FO_CAMTEL",
AI1222="Fiber AOF","Fiber AOF",
AI1222="Projet OCM (HUAWEI)","TRAVAUX-HUAWEI",
AI1222="Projet OCM (NOKIA)","TRAVAUX-NOKIA",
AI1222="ACCESS-ISSUE","ACCESS-ISSUE",
AI1222="Projet OCM (ZTE, NOKIA, autres projets)","TRAVAUX OCM",
AI1222="No root CAuse","No root cause",
AI1222="ODU HS","PDH",
AI1222="IP &amp; VLAN","PDH",
AI1222="Warehouse HUAWEI","SPARE-ISSUE",
AI1222="SPARE-HS","SPARE-ISSUE",
AI1222="Power Telco","BSS",AI1222="no impacts","no impacts"
),"")</f>
        <v>no impacts</v>
      </c>
      <c r="AH1222" s="57" t="str" cm="1">
        <f t="array" ref="AH1222">IFERROR(_xlfn.IFS(
AI1222="MPR ISSUE","TX ISSUE",
AI1222="BSS Hardware Issue","RAN ISSUE",
AI1222="Sites strategiques, MLL, Pylone, etc.","ENVTECH",
AI1222="AKTIVCO DEFAUT GE &amp; POWER Cabinet","POWER ISSUE",
AI1222="AKTIVCO Coupure ENEO &amp; Baisse de tension","POWER ISSUE",
AI1222="Coupure ENEO &amp; Baisse de tension","POWER ISSUE",
AI1222="Defaut GE &amp; POWER Cabinet","POWER ISSUE",
AI1222="Sharing","POWER ISSUE",
AI1222="Sites strategiques &amp; DataCenter","POWER ISSUE",
AI1222="Exclu","Exclu",
AI1222="SAT","TX ISSUE",
AI1222="SPARE-ISSUE","SPARE-ISSUE",
AI1222="Fiber CAmtel","TX ISSUE",
AI1222="Fiber AOF","TX ISSUE",
AI1222="Projet OCM (HUAWEI)","TRAVAUX-HUAWEI",
AI1222="Projet OCM (NOKIA)","TRAVAUX -NOKIA",
AI1222="ACCESS-ISSUE","ACCESS-ISSUE",
AI1222="Projet OCM (ZTE, NOKIA, autres projets)","TRAVAUX OCM",
AI1222="No root CAuse","No root cause",
AI1222="ODU HS","TX ISSUE",
AI1222="IP &amp; VLAN","TX ISSUE",
AI1222="Warehouse HUAWEI","SPARE-ISSUE",
AI1222="SPARE-HS","SPARE-ISSUE",
AI1222="Power Telco","RAN ISSUE",AI1222="no impacts","no impacts"
),"")</f>
        <v>no impacts</v>
      </c>
      <c r="AI1222" s="85" t="s">
        <v>5998</v>
      </c>
      <c r="AJ1222" s="57" t="str" cm="1">
        <f t="array" ref="AJ1222">IFERROR(_xlfn.IFS(
AI1222="MPR ISSUE","ACTIVE",
AI1222="BSS Hardware Issue","ACTIVE",
AI1222="Sites strategiques, MLL, Pylone, etc.","PASSIVE",
AI1222="AKTIVCO DEFAUT GE &amp; POWER Cabinet","PASSIVE",
AI1222="AKTIVCO Coupure ENEO &amp; Baisse de tension","PASSIVE",
AI1222="Coupure ENEO &amp; Baisse de tension","PASSIVE",
AI1222="Defaut GE &amp; POWER Cabinet","PASSIVE",
AI1222="Sharing","PASSIVE",
AI1222="Sites strategiques &amp; DataCenter","PASSIVE",
AI1222="Exclu","Exclu",
AI1222="SAT","ACTIVE",
AI1222="SPARE-ISSUE","SPARE-ISSUE",
AI1222="Fiber CAmtel","ACTIVE",
AI1222="Fiber AOF","ACTIVE",
AI1222="Projet OCM (HUAWEI)","PLANNED WORKS",
AI1222="Projet OCM (NOKIA)","PLANNED WORKS",
AI1222="ACCESS-ISSUE","ACCESS-ISSUE",
AI1222="Projet OCM (ZTE, NOKIA, autres projets)","PLANNED WORKS",
AI1222="No root CAuse","No root cause",
AI1222="ODU HS","ACTIVE",
AI1222="IP &amp; VLAN","ACTIVE",
AI1222="Warehouse HUAWEI","SPARE-ISSUE",
AI1222="SPARE-HS","SPARE-ISSUE",
AI1222="Power Telco","ACTIVE", AI1222="no impacts","no impacts"
),"")</f>
        <v>no impacts</v>
      </c>
      <c r="AK1222" s="23" t="s">
        <v>5537</v>
      </c>
      <c r="AL1222" s="23" t="str">
        <f t="shared" si="33"/>
        <v>EXN_067</v>
      </c>
      <c r="AN1222" s="9" t="s">
        <v>5537</v>
      </c>
      <c r="AO1222" s="23" t="str">
        <f>_xlfn.XLOOKUP(B1222,'INCIDENT-05-03-2026'!E:E,'INCIDENT-05-03-2026'!F:F,"")</f>
        <v/>
      </c>
      <c r="AP1222" s="7" t="s">
        <v>5537</v>
      </c>
      <c r="AQ1222" s="6"/>
      <c r="AR1222" s="7"/>
      <c r="AS1222" s="3" t="str">
        <f>_xlfn.XLOOKUP(B1222,'[3]tt num | region | site id'!$C:$C,'[3]tt num | region | site id'!$Q:$Q,"")</f>
        <v/>
      </c>
      <c r="AT1222" s="24" t="str">
        <f>_xlfn.XLOOKUP(B1222,'[4]Cells Huawei 03052026 12h'!$B:$B,'[4]Cells Huawei 03052026 12h'!$T:$T,"")</f>
        <v/>
      </c>
      <c r="AU1222" s="24" t="str">
        <f>_xlfn.XLOOKUP(B1222,'[5]cells down 02052026 8h50'!$B:$B,'[5]cells down 02052026 8h50'!$R:$R,"")</f>
        <v/>
      </c>
      <c r="AV1222" s="24" t="str">
        <f>_xlfn.XLOOKUP(B1222,'[5]cells down 02052026 13h50'!$B:$B,'[5]cells down 02052026 13h50'!$R:$R,"")</f>
        <v/>
      </c>
      <c r="AW1222" s="24" t="str">
        <f>_xlfn.XLOOKUP(B1222,'[5]cells down 02052026 13h50'!$B:$B,'[5]cells down 02052026 13h50'!$R:$R,"")</f>
        <v/>
      </c>
      <c r="AX1222" s="24" t="str">
        <f>_xlfn.XLOOKUP(B1222,'[6]cell downs 03052026 8h40 '!$B:$B,'[6]cell downs 03052026 8h40 '!$R:$R,"")</f>
        <v/>
      </c>
      <c r="AY1222" s="24" t="str">
        <f>_xlfn.XLOOKUP(B1222,'[7]ALL SITES DOWN'!$D:$D,'[7]ALL SITES DOWN'!$J:$J,"")</f>
        <v/>
      </c>
      <c r="AZ1222" s="24" t="str">
        <f>_xlfn.XLOOKUP(B1222,'[8]ALL SITES DOWN'!$D:$D,'[8]ALL SITES DOWN'!$J:$J,"")</f>
        <v/>
      </c>
      <c r="BA1222" s="9" t="str">
        <f>_xlfn.XLOOKUP(B1222,[9]sheet1!$AC:$AC,[9]sheet1!$AF:$AF,"")</f>
        <v/>
      </c>
      <c r="BB1222" s="14" t="s">
        <v>5537</v>
      </c>
      <c r="BC1222" s="14" t="s">
        <v>5537</v>
      </c>
      <c r="BD1222" s="14" t="str">
        <f>_xlfn.XLOOKUP(B1222,'[10]cell downs 18042026 17h'!$B:$B,'[10]cell downs 18042026 17h'!$B:$B,"")</f>
        <v/>
      </c>
      <c r="BE1222" s="14" t="str">
        <f>_xlfn.XLOOKUP(B1222,'[11]Cells Huawei 19042026 15h'!$B:$B,'[11]Cells Huawei 19042026 15h'!$B:$B,"")</f>
        <v/>
      </c>
      <c r="BF1222" s="9" t="str">
        <f>_xlfn.XLOOKUP(B1222,'[12]cells down 19042026 9H40'!$B:$B,'[12]cells down 19042026 9H40'!$B:$B,"")</f>
        <v/>
      </c>
      <c r="BG1222" s="9" t="s">
        <v>3756</v>
      </c>
      <c r="BH1222" s="9" t="s">
        <v>12</v>
      </c>
    </row>
    <row r="1223" spans="1:60" s="9" customFormat="1" x14ac:dyDescent="0.3">
      <c r="A1223" s="1" t="s">
        <v>1680</v>
      </c>
      <c r="B1223" s="8" t="s">
        <v>1681</v>
      </c>
      <c r="C1223" s="3" t="str">
        <f>_xlfn.XLOOKUP(B1223,'[1]daily break down'!$D:$D,'[1]daily break down'!$E:$E,"")</f>
        <v>Maroua</v>
      </c>
      <c r="D1223" s="1" t="s">
        <v>11</v>
      </c>
      <c r="E1223" s="1" t="s">
        <v>12</v>
      </c>
      <c r="F1223" s="3" t="s">
        <v>55</v>
      </c>
      <c r="G1223" s="1" t="s">
        <v>84</v>
      </c>
      <c r="H1223" s="40" t="str">
        <f>_xlfn.XLOOKUP(B1223,[2]CALCULATION!$B:$B,[2]CALCULATION!$H:$H,"")</f>
        <v>Huawei</v>
      </c>
      <c r="I1223" s="34">
        <v>0</v>
      </c>
      <c r="J1223" s="34">
        <v>0</v>
      </c>
      <c r="K1223" s="34">
        <v>0</v>
      </c>
      <c r="L1223" s="34">
        <v>0</v>
      </c>
      <c r="M1223" s="34">
        <v>0</v>
      </c>
      <c r="N1223" s="34">
        <v>0</v>
      </c>
      <c r="O1223" s="34">
        <v>3.2103140971312641E-3</v>
      </c>
      <c r="P1223" s="34">
        <v>0</v>
      </c>
      <c r="Q1223" s="34">
        <v>0</v>
      </c>
      <c r="R1223" s="34">
        <v>0</v>
      </c>
      <c r="S1223" s="35">
        <v>0</v>
      </c>
      <c r="T1223" s="35">
        <v>6.2422774110885678E-4</v>
      </c>
      <c r="U1223" s="35">
        <v>0</v>
      </c>
      <c r="V1223" s="35">
        <v>0</v>
      </c>
      <c r="W1223" s="35">
        <v>6.2422774110885678E-4</v>
      </c>
      <c r="X1223" s="35">
        <v>0</v>
      </c>
      <c r="Y1223" s="35">
        <v>0</v>
      </c>
      <c r="Z1223" s="35">
        <v>0</v>
      </c>
      <c r="AA1223" s="35">
        <v>0</v>
      </c>
      <c r="AB1223" s="35">
        <v>0</v>
      </c>
      <c r="AC1223" s="35">
        <v>0</v>
      </c>
      <c r="AD1223" s="35">
        <v>0</v>
      </c>
      <c r="AE1223" s="58" t="s">
        <v>5560</v>
      </c>
      <c r="AF1223" s="58"/>
      <c r="AG1223" s="57" t="str" cm="1">
        <f t="array" ref="AG1223">IFERROR(_xlfn.IFS(
AI1223="MPR ISSUE","PDH",
AI1223="BSS Hardware Issue","BSS",
AI1223="Sites strategiques, MLL, Pylone, etc.","ENVTECH",
AI1223="AKTIVCO DEFAUT GE &amp; POWER Cabinet","AKTIVCO",
AI1223="AKTIVCO Coupure ENEO &amp; Baisse de tension","AKTIVCO GRID ONLY",
AI1223="Coupure ENEO &amp; Baisse de tension","IHS GRID ONLY",
AI1223="Defaut GE &amp; POWER Cabinet","IHS",
AI1223="Sharing","Partners",
AI1223="Sites strategiques &amp; DataCenter","SST &amp; DC",
AI1223="Exclu","Exclu",
AI1223="SAT","SAT",
AI1223="SPARE-ISSUE","SPARE-ISSUE",
AI1223="Fiber CAmtel","TRANS_FO_CAMTEL",
AI1223="Fiber AOF","Fiber AOF",
AI1223="Projet OCM (HUAWEI)","TRAVAUX-HUAWEI",
AI1223="Projet OCM (NOKIA)","TRAVAUX-NOKIA",
AI1223="ACCESS-ISSUE","ACCESS-ISSUE",
AI1223="Projet OCM (ZTE, NOKIA, autres projets)","TRAVAUX OCM",
AI1223="No root CAuse","No root cause",
AI1223="ODU HS","PDH",
AI1223="IP &amp; VLAN","PDH",
AI1223="Warehouse HUAWEI","SPARE-ISSUE",
AI1223="SPARE-HS","SPARE-ISSUE",
AI1223="Power Telco","BSS",AI1223="no impacts","no impacts"
),"")</f>
        <v>no impacts</v>
      </c>
      <c r="AH1223" s="57" t="str" cm="1">
        <f t="array" ref="AH1223">IFERROR(_xlfn.IFS(
AI1223="MPR ISSUE","TX ISSUE",
AI1223="BSS Hardware Issue","RAN ISSUE",
AI1223="Sites strategiques, MLL, Pylone, etc.","ENVTECH",
AI1223="AKTIVCO DEFAUT GE &amp; POWER Cabinet","POWER ISSUE",
AI1223="AKTIVCO Coupure ENEO &amp; Baisse de tension","POWER ISSUE",
AI1223="Coupure ENEO &amp; Baisse de tension","POWER ISSUE",
AI1223="Defaut GE &amp; POWER Cabinet","POWER ISSUE",
AI1223="Sharing","POWER ISSUE",
AI1223="Sites strategiques &amp; DataCenter","POWER ISSUE",
AI1223="Exclu","Exclu",
AI1223="SAT","TX ISSUE",
AI1223="SPARE-ISSUE","SPARE-ISSUE",
AI1223="Fiber CAmtel","TX ISSUE",
AI1223="Fiber AOF","TX ISSUE",
AI1223="Projet OCM (HUAWEI)","TRAVAUX-HUAWEI",
AI1223="Projet OCM (NOKIA)","TRAVAUX -NOKIA",
AI1223="ACCESS-ISSUE","ACCESS-ISSUE",
AI1223="Projet OCM (ZTE, NOKIA, autres projets)","TRAVAUX OCM",
AI1223="No root CAuse","No root cause",
AI1223="ODU HS","TX ISSUE",
AI1223="IP &amp; VLAN","TX ISSUE",
AI1223="Warehouse HUAWEI","SPARE-ISSUE",
AI1223="SPARE-HS","SPARE-ISSUE",
AI1223="Power Telco","RAN ISSUE",AI1223="no impacts","no impacts"
),"")</f>
        <v>no impacts</v>
      </c>
      <c r="AI1223" s="85" t="s">
        <v>5998</v>
      </c>
      <c r="AJ1223" s="57" t="str" cm="1">
        <f t="array" ref="AJ1223">IFERROR(_xlfn.IFS(
AI1223="MPR ISSUE","ACTIVE",
AI1223="BSS Hardware Issue","ACTIVE",
AI1223="Sites strategiques, MLL, Pylone, etc.","PASSIVE",
AI1223="AKTIVCO DEFAUT GE &amp; POWER Cabinet","PASSIVE",
AI1223="AKTIVCO Coupure ENEO &amp; Baisse de tension","PASSIVE",
AI1223="Coupure ENEO &amp; Baisse de tension","PASSIVE",
AI1223="Defaut GE &amp; POWER Cabinet","PASSIVE",
AI1223="Sharing","PASSIVE",
AI1223="Sites strategiques &amp; DataCenter","PASSIVE",
AI1223="Exclu","Exclu",
AI1223="SAT","ACTIVE",
AI1223="SPARE-ISSUE","SPARE-ISSUE",
AI1223="Fiber CAmtel","ACTIVE",
AI1223="Fiber AOF","ACTIVE",
AI1223="Projet OCM (HUAWEI)","PLANNED WORKS",
AI1223="Projet OCM (NOKIA)","PLANNED WORKS",
AI1223="ACCESS-ISSUE","ACCESS-ISSUE",
AI1223="Projet OCM (ZTE, NOKIA, autres projets)","PLANNED WORKS",
AI1223="No root CAuse","No root cause",
AI1223="ODU HS","ACTIVE",
AI1223="IP &amp; VLAN","ACTIVE",
AI1223="Warehouse HUAWEI","SPARE-ISSUE",
AI1223="SPARE-HS","SPARE-ISSUE",
AI1223="Power Telco","ACTIVE", AI1223="no impacts","no impacts"
),"")</f>
        <v>no impacts</v>
      </c>
      <c r="AK1223" s="23" t="s">
        <v>5537</v>
      </c>
      <c r="AL1223" s="23" t="str">
        <f t="shared" si="33"/>
        <v>EXN_089</v>
      </c>
      <c r="AN1223" s="9" t="s">
        <v>5537</v>
      </c>
      <c r="AO1223" s="23" t="str">
        <f>_xlfn.XLOOKUP(B1223,'INCIDENT-05-03-2026'!E:E,'INCIDENT-05-03-2026'!F:F,"")</f>
        <v/>
      </c>
      <c r="AP1223" s="7" t="s">
        <v>5537</v>
      </c>
      <c r="AQ1223" s="6"/>
      <c r="AR1223" s="7"/>
      <c r="AS1223" s="3" t="str">
        <f>_xlfn.XLOOKUP(B1223,'[3]tt num | region | site id'!$C:$C,'[3]tt num | region | site id'!$Q:$Q,"")</f>
        <v/>
      </c>
      <c r="AT1223" s="24" t="str">
        <f>_xlfn.XLOOKUP(B1223,'[4]Cells Huawei 03052026 12h'!$B:$B,'[4]Cells Huawei 03052026 12h'!$T:$T,"")</f>
        <v/>
      </c>
      <c r="AU1223" s="24" t="str">
        <f>_xlfn.XLOOKUP(B1223,'[5]cells down 02052026 8h50'!$B:$B,'[5]cells down 02052026 8h50'!$R:$R,"")</f>
        <v/>
      </c>
      <c r="AV1223" s="24" t="str">
        <f>_xlfn.XLOOKUP(B1223,'[5]cells down 02052026 13h50'!$B:$B,'[5]cells down 02052026 13h50'!$R:$R,"")</f>
        <v/>
      </c>
      <c r="AW1223" s="24" t="str">
        <f>_xlfn.XLOOKUP(B1223,'[5]cells down 02052026 13h50'!$B:$B,'[5]cells down 02052026 13h50'!$R:$R,"")</f>
        <v/>
      </c>
      <c r="AX1223" s="24" t="str">
        <f>_xlfn.XLOOKUP(B1223,'[6]cell downs 03052026 8h40 '!$B:$B,'[6]cell downs 03052026 8h40 '!$R:$R,"")</f>
        <v/>
      </c>
      <c r="AY1223" s="24" t="str">
        <f>_xlfn.XLOOKUP(B1223,'[7]ALL SITES DOWN'!$D:$D,'[7]ALL SITES DOWN'!$J:$J,"")</f>
        <v/>
      </c>
      <c r="AZ1223" s="24" t="str">
        <f>_xlfn.XLOOKUP(B1223,'[8]ALL SITES DOWN'!$D:$D,'[8]ALL SITES DOWN'!$J:$J,"")</f>
        <v/>
      </c>
      <c r="BA1223" s="9" t="str">
        <f>_xlfn.XLOOKUP(B1223,[9]sheet1!$AC:$AC,[9]sheet1!$AF:$AF,"")</f>
        <v/>
      </c>
      <c r="BB1223" s="14" t="s">
        <v>5537</v>
      </c>
      <c r="BC1223" s="14" t="s">
        <v>5537</v>
      </c>
      <c r="BD1223" s="14" t="str">
        <f>_xlfn.XLOOKUP(B1223,'[10]cell downs 18042026 17h'!$B:$B,'[10]cell downs 18042026 17h'!$B:$B,"")</f>
        <v/>
      </c>
      <c r="BE1223" s="14" t="str">
        <f>_xlfn.XLOOKUP(B1223,'[11]Cells Huawei 19042026 15h'!$B:$B,'[11]Cells Huawei 19042026 15h'!$B:$B,"")</f>
        <v/>
      </c>
      <c r="BF1223" s="9" t="str">
        <f>_xlfn.XLOOKUP(B1223,'[12]cells down 19042026 9H40'!$B:$B,'[12]cells down 19042026 9H40'!$B:$B,"")</f>
        <v/>
      </c>
      <c r="BG1223" s="9" t="s">
        <v>1681</v>
      </c>
      <c r="BH1223" s="9" t="s">
        <v>5537</v>
      </c>
    </row>
    <row r="1224" spans="1:60" s="9" customFormat="1" x14ac:dyDescent="0.3">
      <c r="A1224" s="1" t="s">
        <v>1005</v>
      </c>
      <c r="B1224" s="8" t="s">
        <v>1006</v>
      </c>
      <c r="C1224" s="3" t="str">
        <f>_xlfn.XLOOKUP(B1224,'[1]daily break down'!$D:$D,'[1]daily break down'!$E:$E,"")</f>
        <v>Maroua</v>
      </c>
      <c r="D1224" s="1" t="s">
        <v>11</v>
      </c>
      <c r="E1224" s="1" t="s">
        <v>12</v>
      </c>
      <c r="F1224" s="3" t="s">
        <v>55</v>
      </c>
      <c r="G1224" s="1" t="s">
        <v>84</v>
      </c>
      <c r="H1224" s="40" t="str">
        <f>_xlfn.XLOOKUP(B1224,[2]CALCULATION!$B:$B,[2]CALCULATION!$H:$H,"")</f>
        <v>Huawei</v>
      </c>
      <c r="I1224" s="34">
        <v>0</v>
      </c>
      <c r="J1224" s="34">
        <v>1.4914049190572807</v>
      </c>
      <c r="K1224" s="34">
        <v>0</v>
      </c>
      <c r="L1224" s="34">
        <v>0</v>
      </c>
      <c r="M1224" s="34">
        <v>0</v>
      </c>
      <c r="N1224" s="34">
        <v>0</v>
      </c>
      <c r="O1224" s="34">
        <v>4.9046465372838757E-3</v>
      </c>
      <c r="P1224" s="34">
        <v>0</v>
      </c>
      <c r="Q1224" s="34">
        <v>0</v>
      </c>
      <c r="R1224" s="34">
        <v>0.44015189779501362</v>
      </c>
      <c r="S1224" s="35">
        <v>0</v>
      </c>
      <c r="T1224" s="35">
        <v>5.3505234952187721E-4</v>
      </c>
      <c r="U1224" s="35">
        <v>0</v>
      </c>
      <c r="V1224" s="35">
        <v>0</v>
      </c>
      <c r="W1224" s="35">
        <v>5.3505234952187721E-4</v>
      </c>
      <c r="X1224" s="35">
        <v>0</v>
      </c>
      <c r="Y1224" s="35">
        <v>0</v>
      </c>
      <c r="Z1224" s="35">
        <v>6.4830509683734105E-2</v>
      </c>
      <c r="AA1224" s="35">
        <v>0</v>
      </c>
      <c r="AB1224" s="35">
        <v>0</v>
      </c>
      <c r="AC1224" s="35">
        <v>0</v>
      </c>
      <c r="AD1224" s="35">
        <v>0</v>
      </c>
      <c r="AE1224" s="58" t="s">
        <v>5560</v>
      </c>
      <c r="AF1224" s="58"/>
      <c r="AG1224" s="57" t="str" cm="1">
        <f t="array" ref="AG1224">IFERROR(_xlfn.IFS(
AI1224="MPR ISSUE","PDH",
AI1224="BSS Hardware Issue","BSS",
AI1224="Sites strategiques, MLL, Pylone, etc.","ENVTECH",
AI1224="AKTIVCO DEFAUT GE &amp; POWER Cabinet","AKTIVCO",
AI1224="AKTIVCO Coupure ENEO &amp; Baisse de tension","AKTIVCO GRID ONLY",
AI1224="Coupure ENEO &amp; Baisse de tension","IHS GRID ONLY",
AI1224="Defaut GE &amp; POWER Cabinet","IHS",
AI1224="Sharing","Partners",
AI1224="Sites strategiques &amp; DataCenter","SST &amp; DC",
AI1224="Exclu","Exclu",
AI1224="SAT","SAT",
AI1224="SPARE-ISSUE","SPARE-ISSUE",
AI1224="Fiber CAmtel","TRANS_FO_CAMTEL",
AI1224="Fiber AOF","Fiber AOF",
AI1224="Projet OCM (HUAWEI)","TRAVAUX-HUAWEI",
AI1224="Projet OCM (NOKIA)","TRAVAUX-NOKIA",
AI1224="ACCESS-ISSUE","ACCESS-ISSUE",
AI1224="Projet OCM (ZTE, NOKIA, autres projets)","TRAVAUX OCM",
AI1224="No root CAuse","No root cause",
AI1224="ODU HS","PDH",
AI1224="IP &amp; VLAN","PDH",
AI1224="Warehouse HUAWEI","SPARE-ISSUE",
AI1224="SPARE-HS","SPARE-ISSUE",
AI1224="Power Telco","BSS",AI1224="no impacts","no impacts"
),"")</f>
        <v>no impacts</v>
      </c>
      <c r="AH1224" s="57" t="str" cm="1">
        <f t="array" ref="AH1224">IFERROR(_xlfn.IFS(
AI1224="MPR ISSUE","TX ISSUE",
AI1224="BSS Hardware Issue","RAN ISSUE",
AI1224="Sites strategiques, MLL, Pylone, etc.","ENVTECH",
AI1224="AKTIVCO DEFAUT GE &amp; POWER Cabinet","POWER ISSUE",
AI1224="AKTIVCO Coupure ENEO &amp; Baisse de tension","POWER ISSUE",
AI1224="Coupure ENEO &amp; Baisse de tension","POWER ISSUE",
AI1224="Defaut GE &amp; POWER Cabinet","POWER ISSUE",
AI1224="Sharing","POWER ISSUE",
AI1224="Sites strategiques &amp; DataCenter","POWER ISSUE",
AI1224="Exclu","Exclu",
AI1224="SAT","TX ISSUE",
AI1224="SPARE-ISSUE","SPARE-ISSUE",
AI1224="Fiber CAmtel","TX ISSUE",
AI1224="Fiber AOF","TX ISSUE",
AI1224="Projet OCM (HUAWEI)","TRAVAUX-HUAWEI",
AI1224="Projet OCM (NOKIA)","TRAVAUX -NOKIA",
AI1224="ACCESS-ISSUE","ACCESS-ISSUE",
AI1224="Projet OCM (ZTE, NOKIA, autres projets)","TRAVAUX OCM",
AI1224="No root CAuse","No root cause",
AI1224="ODU HS","TX ISSUE",
AI1224="IP &amp; VLAN","TX ISSUE",
AI1224="Warehouse HUAWEI","SPARE-ISSUE",
AI1224="SPARE-HS","SPARE-ISSUE",
AI1224="Power Telco","RAN ISSUE",AI1224="no impacts","no impacts"
),"")</f>
        <v>no impacts</v>
      </c>
      <c r="AI1224" s="85" t="s">
        <v>5998</v>
      </c>
      <c r="AJ1224" s="57" t="str" cm="1">
        <f t="array" ref="AJ1224">IFERROR(_xlfn.IFS(
AI1224="MPR ISSUE","ACTIVE",
AI1224="BSS Hardware Issue","ACTIVE",
AI1224="Sites strategiques, MLL, Pylone, etc.","PASSIVE",
AI1224="AKTIVCO DEFAUT GE &amp; POWER Cabinet","PASSIVE",
AI1224="AKTIVCO Coupure ENEO &amp; Baisse de tension","PASSIVE",
AI1224="Coupure ENEO &amp; Baisse de tension","PASSIVE",
AI1224="Defaut GE &amp; POWER Cabinet","PASSIVE",
AI1224="Sharing","PASSIVE",
AI1224="Sites strategiques &amp; DataCenter","PASSIVE",
AI1224="Exclu","Exclu",
AI1224="SAT","ACTIVE",
AI1224="SPARE-ISSUE","SPARE-ISSUE",
AI1224="Fiber CAmtel","ACTIVE",
AI1224="Fiber AOF","ACTIVE",
AI1224="Projet OCM (HUAWEI)","PLANNED WORKS",
AI1224="Projet OCM (NOKIA)","PLANNED WORKS",
AI1224="ACCESS-ISSUE","ACCESS-ISSUE",
AI1224="Projet OCM (ZTE, NOKIA, autres projets)","PLANNED WORKS",
AI1224="No root CAuse","No root cause",
AI1224="ODU HS","ACTIVE",
AI1224="IP &amp; VLAN","ACTIVE",
AI1224="Warehouse HUAWEI","SPARE-ISSUE",
AI1224="SPARE-HS","SPARE-ISSUE",
AI1224="Power Telco","ACTIVE", AI1224="no impacts","no impacts"
),"")</f>
        <v>no impacts</v>
      </c>
      <c r="AK1224" s="23" t="s">
        <v>5537</v>
      </c>
      <c r="AL1224" s="23" t="str">
        <f t="shared" si="33"/>
        <v>EXN_066</v>
      </c>
      <c r="AN1224" s="9" t="s">
        <v>5537</v>
      </c>
      <c r="AO1224" s="23" t="str">
        <f>_xlfn.XLOOKUP(B1224,'INCIDENT-05-03-2026'!E:E,'INCIDENT-05-03-2026'!F:F,"")</f>
        <v/>
      </c>
      <c r="AP1224" s="7" t="s">
        <v>5537</v>
      </c>
      <c r="AQ1224" s="6"/>
      <c r="AR1224" s="7"/>
      <c r="AS1224" s="3" t="str">
        <f>_xlfn.XLOOKUP(B1224,'[3]tt num | region | site id'!$C:$C,'[3]tt num | region | site id'!$Q:$Q,"")</f>
        <v/>
      </c>
      <c r="AT1224" s="24" t="str">
        <f>_xlfn.XLOOKUP(B1224,'[4]Cells Huawei 03052026 12h'!$B:$B,'[4]Cells Huawei 03052026 12h'!$T:$T,"")</f>
        <v/>
      </c>
      <c r="AU1224" s="24" t="str">
        <f>_xlfn.XLOOKUP(B1224,'[5]cells down 02052026 8h50'!$B:$B,'[5]cells down 02052026 8h50'!$R:$R,"")</f>
        <v/>
      </c>
      <c r="AV1224" s="24" t="str">
        <f>_xlfn.XLOOKUP(B1224,'[5]cells down 02052026 13h50'!$B:$B,'[5]cells down 02052026 13h50'!$R:$R,"")</f>
        <v/>
      </c>
      <c r="AW1224" s="24" t="str">
        <f>_xlfn.XLOOKUP(B1224,'[5]cells down 02052026 13h50'!$B:$B,'[5]cells down 02052026 13h50'!$R:$R,"")</f>
        <v/>
      </c>
      <c r="AX1224" s="24" t="str">
        <f>_xlfn.XLOOKUP(B1224,'[6]cell downs 03052026 8h40 '!$B:$B,'[6]cell downs 03052026 8h40 '!$R:$R,"")</f>
        <v/>
      </c>
      <c r="AY1224" s="24" t="str">
        <f>_xlfn.XLOOKUP(B1224,'[7]ALL SITES DOWN'!$D:$D,'[7]ALL SITES DOWN'!$J:$J,"")</f>
        <v/>
      </c>
      <c r="AZ1224" s="24" t="str">
        <f>_xlfn.XLOOKUP(B1224,'[8]ALL SITES DOWN'!$D:$D,'[8]ALL SITES DOWN'!$J:$J,"")</f>
        <v/>
      </c>
      <c r="BA1224" s="9" t="str">
        <f>_xlfn.XLOOKUP(B1224,[9]sheet1!$AC:$AC,[9]sheet1!$AF:$AF,"")</f>
        <v/>
      </c>
      <c r="BB1224" s="14" t="s">
        <v>5537</v>
      </c>
      <c r="BC1224" s="14" t="s">
        <v>5537</v>
      </c>
      <c r="BD1224" s="14" t="str">
        <f>_xlfn.XLOOKUP(B1224,'[10]cell downs 18042026 17h'!$B:$B,'[10]cell downs 18042026 17h'!$B:$B,"")</f>
        <v/>
      </c>
      <c r="BE1224" s="14" t="str">
        <f>_xlfn.XLOOKUP(B1224,'[11]Cells Huawei 19042026 15h'!$B:$B,'[11]Cells Huawei 19042026 15h'!$B:$B,"")</f>
        <v/>
      </c>
      <c r="BF1224" s="9" t="str">
        <f>_xlfn.XLOOKUP(B1224,'[12]cells down 19042026 9H40'!$B:$B,'[12]cells down 19042026 9H40'!$B:$B,"")</f>
        <v/>
      </c>
      <c r="BG1224" s="9" t="s">
        <v>1006</v>
      </c>
      <c r="BH1224" s="9" t="s">
        <v>5537</v>
      </c>
    </row>
    <row r="1225" spans="1:60" s="9" customFormat="1" x14ac:dyDescent="0.3">
      <c r="A1225" s="1" t="s">
        <v>3782</v>
      </c>
      <c r="B1225" s="8" t="s">
        <v>3783</v>
      </c>
      <c r="C1225" s="3" t="str">
        <f>_xlfn.XLOOKUP(B1225,'[1]daily break down'!$D:$D,'[1]daily break down'!$E:$E,"")</f>
        <v>Maroua</v>
      </c>
      <c r="D1225" s="1" t="s">
        <v>21</v>
      </c>
      <c r="E1225" s="1" t="s">
        <v>80</v>
      </c>
      <c r="F1225" s="3" t="s">
        <v>55</v>
      </c>
      <c r="G1225" s="1" t="s">
        <v>84</v>
      </c>
      <c r="H1225" s="40" t="str">
        <f>_xlfn.XLOOKUP(B1225,[2]CALCULATION!$B:$B,[2]CALCULATION!$H:$H,"")</f>
        <v>Huawei</v>
      </c>
      <c r="I1225" s="34">
        <v>0</v>
      </c>
      <c r="J1225" s="34">
        <v>0</v>
      </c>
      <c r="K1225" s="34">
        <v>0</v>
      </c>
      <c r="L1225" s="34">
        <v>0</v>
      </c>
      <c r="M1225" s="34">
        <v>0</v>
      </c>
      <c r="N1225" s="34">
        <v>0</v>
      </c>
      <c r="O1225" s="34">
        <v>4.8154711456968955E-3</v>
      </c>
      <c r="P1225" s="34">
        <v>0</v>
      </c>
      <c r="Q1225" s="34">
        <v>0</v>
      </c>
      <c r="R1225" s="34">
        <v>0</v>
      </c>
      <c r="S1225" s="35">
        <v>0</v>
      </c>
      <c r="T1225" s="35">
        <v>5.3505234952187721E-4</v>
      </c>
      <c r="U1225" s="35">
        <v>0</v>
      </c>
      <c r="V1225" s="35">
        <v>0</v>
      </c>
      <c r="W1225" s="35">
        <v>5.3505234952187721E-4</v>
      </c>
      <c r="X1225" s="35">
        <v>0</v>
      </c>
      <c r="Y1225" s="35">
        <v>0</v>
      </c>
      <c r="Z1225" s="35">
        <v>0</v>
      </c>
      <c r="AA1225" s="35">
        <v>0</v>
      </c>
      <c r="AB1225" s="35">
        <v>0</v>
      </c>
      <c r="AC1225" s="35">
        <v>0</v>
      </c>
      <c r="AD1225" s="35">
        <v>0</v>
      </c>
      <c r="AE1225" s="58" t="s">
        <v>5560</v>
      </c>
      <c r="AF1225" s="58"/>
      <c r="AG1225" s="57" t="str" cm="1">
        <f t="array" ref="AG1225">IFERROR(_xlfn.IFS(
AI1225="MPR ISSUE","PDH",
AI1225="BSS Hardware Issue","BSS",
AI1225="Sites strategiques, MLL, Pylone, etc.","ENVTECH",
AI1225="AKTIVCO DEFAUT GE &amp; POWER Cabinet","AKTIVCO",
AI1225="AKTIVCO Coupure ENEO &amp; Baisse de tension","AKTIVCO GRID ONLY",
AI1225="Coupure ENEO &amp; Baisse de tension","IHS GRID ONLY",
AI1225="Defaut GE &amp; POWER Cabinet","IHS",
AI1225="Sharing","Partners",
AI1225="Sites strategiques &amp; DataCenter","SST &amp; DC",
AI1225="Exclu","Exclu",
AI1225="SAT","SAT",
AI1225="SPARE-ISSUE","SPARE-ISSUE",
AI1225="Fiber CAmtel","TRANS_FO_CAMTEL",
AI1225="Fiber AOF","Fiber AOF",
AI1225="Projet OCM (HUAWEI)","TRAVAUX-HUAWEI",
AI1225="Projet OCM (NOKIA)","TRAVAUX-NOKIA",
AI1225="ACCESS-ISSUE","ACCESS-ISSUE",
AI1225="Projet OCM (ZTE, NOKIA, autres projets)","TRAVAUX OCM",
AI1225="No root CAuse","No root cause",
AI1225="ODU HS","PDH",
AI1225="IP &amp; VLAN","PDH",
AI1225="Warehouse HUAWEI","SPARE-ISSUE",
AI1225="SPARE-HS","SPARE-ISSUE",
AI1225="Power Telco","BSS",AI1225="no impacts","no impacts"
),"")</f>
        <v>no impacts</v>
      </c>
      <c r="AH1225" s="57" t="str" cm="1">
        <f t="array" ref="AH1225">IFERROR(_xlfn.IFS(
AI1225="MPR ISSUE","TX ISSUE",
AI1225="BSS Hardware Issue","RAN ISSUE",
AI1225="Sites strategiques, MLL, Pylone, etc.","ENVTECH",
AI1225="AKTIVCO DEFAUT GE &amp; POWER Cabinet","POWER ISSUE",
AI1225="AKTIVCO Coupure ENEO &amp; Baisse de tension","POWER ISSUE",
AI1225="Coupure ENEO &amp; Baisse de tension","POWER ISSUE",
AI1225="Defaut GE &amp; POWER Cabinet","POWER ISSUE",
AI1225="Sharing","POWER ISSUE",
AI1225="Sites strategiques &amp; DataCenter","POWER ISSUE",
AI1225="Exclu","Exclu",
AI1225="SAT","TX ISSUE",
AI1225="SPARE-ISSUE","SPARE-ISSUE",
AI1225="Fiber CAmtel","TX ISSUE",
AI1225="Fiber AOF","TX ISSUE",
AI1225="Projet OCM (HUAWEI)","TRAVAUX-HUAWEI",
AI1225="Projet OCM (NOKIA)","TRAVAUX -NOKIA",
AI1225="ACCESS-ISSUE","ACCESS-ISSUE",
AI1225="Projet OCM (ZTE, NOKIA, autres projets)","TRAVAUX OCM",
AI1225="No root CAuse","No root cause",
AI1225="ODU HS","TX ISSUE",
AI1225="IP &amp; VLAN","TX ISSUE",
AI1225="Warehouse HUAWEI","SPARE-ISSUE",
AI1225="SPARE-HS","SPARE-ISSUE",
AI1225="Power Telco","RAN ISSUE",AI1225="no impacts","no impacts"
),"")</f>
        <v>no impacts</v>
      </c>
      <c r="AI1225" s="85" t="s">
        <v>5998</v>
      </c>
      <c r="AJ1225" s="57" t="str" cm="1">
        <f t="array" ref="AJ1225">IFERROR(_xlfn.IFS(
AI1225="MPR ISSUE","ACTIVE",
AI1225="BSS Hardware Issue","ACTIVE",
AI1225="Sites strategiques, MLL, Pylone, etc.","PASSIVE",
AI1225="AKTIVCO DEFAUT GE &amp; POWER Cabinet","PASSIVE",
AI1225="AKTIVCO Coupure ENEO &amp; Baisse de tension","PASSIVE",
AI1225="Coupure ENEO &amp; Baisse de tension","PASSIVE",
AI1225="Defaut GE &amp; POWER Cabinet","PASSIVE",
AI1225="Sharing","PASSIVE",
AI1225="Sites strategiques &amp; DataCenter","PASSIVE",
AI1225="Exclu","Exclu",
AI1225="SAT","ACTIVE",
AI1225="SPARE-ISSUE","SPARE-ISSUE",
AI1225="Fiber CAmtel","ACTIVE",
AI1225="Fiber AOF","ACTIVE",
AI1225="Projet OCM (HUAWEI)","PLANNED WORKS",
AI1225="Projet OCM (NOKIA)","PLANNED WORKS",
AI1225="ACCESS-ISSUE","ACCESS-ISSUE",
AI1225="Projet OCM (ZTE, NOKIA, autres projets)","PLANNED WORKS",
AI1225="No root CAuse","No root cause",
AI1225="ODU HS","ACTIVE",
AI1225="IP &amp; VLAN","ACTIVE",
AI1225="Warehouse HUAWEI","SPARE-ISSUE",
AI1225="SPARE-HS","SPARE-ISSUE",
AI1225="Power Telco","ACTIVE", AI1225="no impacts","no impacts"
),"")</f>
        <v>no impacts</v>
      </c>
      <c r="AK1225" s="23" t="s">
        <v>5537</v>
      </c>
      <c r="AL1225" s="23" t="str">
        <f t="shared" si="33"/>
        <v>EXN_044</v>
      </c>
      <c r="AN1225" s="9" t="s">
        <v>5537</v>
      </c>
      <c r="AO1225" s="23" t="str">
        <f>_xlfn.XLOOKUP(B1225,'INCIDENT-05-03-2026'!E:E,'INCIDENT-05-03-2026'!F:F,"")</f>
        <v/>
      </c>
      <c r="AP1225" s="7" t="s">
        <v>5537</v>
      </c>
      <c r="AQ1225" s="6"/>
      <c r="AR1225" s="7"/>
      <c r="AS1225" s="3" t="str">
        <f>_xlfn.XLOOKUP(B1225,'[3]tt num | region | site id'!$C:$C,'[3]tt num | region | site id'!$Q:$Q,"")</f>
        <v/>
      </c>
      <c r="AT1225" s="24" t="str">
        <f>_xlfn.XLOOKUP(B1225,'[4]Cells Huawei 03052026 12h'!$B:$B,'[4]Cells Huawei 03052026 12h'!$T:$T,"")</f>
        <v/>
      </c>
      <c r="AU1225" s="24" t="str">
        <f>_xlfn.XLOOKUP(B1225,'[5]cells down 02052026 8h50'!$B:$B,'[5]cells down 02052026 8h50'!$R:$R,"")</f>
        <v/>
      </c>
      <c r="AV1225" s="24" t="str">
        <f>_xlfn.XLOOKUP(B1225,'[5]cells down 02052026 13h50'!$B:$B,'[5]cells down 02052026 13h50'!$R:$R,"")</f>
        <v/>
      </c>
      <c r="AW1225" s="24" t="str">
        <f>_xlfn.XLOOKUP(B1225,'[5]cells down 02052026 13h50'!$B:$B,'[5]cells down 02052026 13h50'!$R:$R,"")</f>
        <v/>
      </c>
      <c r="AX1225" s="24" t="str">
        <f>_xlfn.XLOOKUP(B1225,'[6]cell downs 03052026 8h40 '!$B:$B,'[6]cell downs 03052026 8h40 '!$R:$R,"")</f>
        <v/>
      </c>
      <c r="AY1225" s="24" t="str">
        <f>_xlfn.XLOOKUP(B1225,'[7]ALL SITES DOWN'!$D:$D,'[7]ALL SITES DOWN'!$J:$J,"")</f>
        <v/>
      </c>
      <c r="AZ1225" s="24" t="str">
        <f>_xlfn.XLOOKUP(B1225,'[8]ALL SITES DOWN'!$D:$D,'[8]ALL SITES DOWN'!$J:$J,"")</f>
        <v/>
      </c>
      <c r="BA1225" s="9" t="str">
        <f>_xlfn.XLOOKUP(B1225,[9]sheet1!$AC:$AC,[9]sheet1!$AF:$AF,"")</f>
        <v/>
      </c>
      <c r="BB1225" s="14" t="s">
        <v>5537</v>
      </c>
      <c r="BC1225" s="14" t="s">
        <v>5537</v>
      </c>
      <c r="BD1225" s="14" t="str">
        <f>_xlfn.XLOOKUP(B1225,'[10]cell downs 18042026 17h'!$B:$B,'[10]cell downs 18042026 17h'!$B:$B,"")</f>
        <v/>
      </c>
      <c r="BE1225" s="14" t="str">
        <f>_xlfn.XLOOKUP(B1225,'[11]Cells Huawei 19042026 15h'!$B:$B,'[11]Cells Huawei 19042026 15h'!$B:$B,"")</f>
        <v/>
      </c>
      <c r="BF1225" s="9" t="str">
        <f>_xlfn.XLOOKUP(B1225,'[12]cells down 19042026 9H40'!$B:$B,'[12]cells down 19042026 9H40'!$B:$B,"")</f>
        <v/>
      </c>
      <c r="BG1225" s="9" t="s">
        <v>5537</v>
      </c>
      <c r="BH1225" s="9" t="s">
        <v>12</v>
      </c>
    </row>
    <row r="1226" spans="1:60" s="9" customFormat="1" x14ac:dyDescent="0.3">
      <c r="A1226" s="1" t="s">
        <v>3119</v>
      </c>
      <c r="B1226" s="8" t="s">
        <v>3120</v>
      </c>
      <c r="C1226" s="3" t="str">
        <f>_xlfn.XLOOKUP(B1226,'[1]daily break down'!$D:$D,'[1]daily break down'!$E:$E,"")</f>
        <v>EXTREME-NORD</v>
      </c>
      <c r="D1226" s="1" t="s">
        <v>11</v>
      </c>
      <c r="E1226" s="1" t="s">
        <v>1303</v>
      </c>
      <c r="F1226" s="3" t="s">
        <v>55</v>
      </c>
      <c r="G1226" s="1" t="s">
        <v>3119</v>
      </c>
      <c r="H1226" s="40" t="str">
        <f>_xlfn.XLOOKUP(B1226,[2]CALCULATION!$B:$B,[2]CALCULATION!$H:$H,"")</f>
        <v>HUAWEI</v>
      </c>
      <c r="I1226" s="34">
        <v>0</v>
      </c>
      <c r="J1226" s="34">
        <v>0</v>
      </c>
      <c r="K1226" s="34">
        <v>0</v>
      </c>
      <c r="L1226" s="34">
        <v>0</v>
      </c>
      <c r="M1226" s="34">
        <v>0</v>
      </c>
      <c r="N1226" s="34">
        <v>0</v>
      </c>
      <c r="O1226" s="34">
        <v>0</v>
      </c>
      <c r="P1226" s="34">
        <v>0</v>
      </c>
      <c r="Q1226" s="34">
        <v>0</v>
      </c>
      <c r="R1226" s="34">
        <v>0</v>
      </c>
      <c r="S1226" s="35">
        <v>0</v>
      </c>
      <c r="T1226" s="35">
        <v>0</v>
      </c>
      <c r="U1226" s="35">
        <v>0</v>
      </c>
      <c r="V1226" s="35">
        <v>0</v>
      </c>
      <c r="W1226" s="35">
        <v>2.675261747609386E-4</v>
      </c>
      <c r="X1226" s="35">
        <v>0</v>
      </c>
      <c r="Y1226" s="35">
        <v>0</v>
      </c>
      <c r="Z1226" s="35">
        <v>0</v>
      </c>
      <c r="AA1226" s="35">
        <v>0</v>
      </c>
      <c r="AB1226" s="35">
        <v>0</v>
      </c>
      <c r="AC1226" s="35">
        <v>0</v>
      </c>
      <c r="AD1226" s="35">
        <v>0</v>
      </c>
      <c r="AE1226" s="58" t="s">
        <v>5603</v>
      </c>
      <c r="AF1226" s="58"/>
      <c r="AG1226" s="57" t="str" cm="1">
        <f t="array" ref="AG1226">IFERROR(_xlfn.IFS(
AI1226="MPR ISSUE","PDH",
AI1226="BSS Hardware Issue","BSS",
AI1226="Sites strategiques, MLL, Pylone, etc.","ENVTECH",
AI1226="AKTIVCO DEFAUT GE &amp; POWER Cabinet","AKTIVCO",
AI1226="AKTIVCO Coupure ENEO &amp; Baisse de tension","AKTIVCO GRID ONLY",
AI1226="Coupure ENEO &amp; Baisse de tension","IHS GRID ONLY",
AI1226="Defaut GE &amp; POWER Cabinet","IHS",
AI1226="Sharing","Partners",
AI1226="Sites strategiques &amp; DataCenter","SST &amp; DC",
AI1226="Exclu","Exclu",
AI1226="SAT","SAT",
AI1226="SPARE-ISSUE","SPARE-ISSUE",
AI1226="Fiber CAmtel","TRANS_FO_CAMTEL",
AI1226="Fiber AOF","Fiber AOF",
AI1226="Projet OCM (HUAWEI)","TRAVAUX-HUAWEI",
AI1226="Projet OCM (NOKIA)","TRAVAUX-NOKIA",
AI1226="ACCESS-ISSUE","ACCESS-ISSUE",
AI1226="Projet OCM (ZTE, NOKIA, autres projets)","TRAVAUX OCM",
AI1226="No root CAuse","No root cause",
AI1226="ODU HS","PDH",
AI1226="IP &amp; VLAN","PDH",
AI1226="Warehouse HUAWEI","SPARE-ISSUE",
AI1226="SPARE-HS","SPARE-ISSUE",
AI1226="Power Telco","BSS",AI1226="no impacts","no impacts"
),"")</f>
        <v>no impacts</v>
      </c>
      <c r="AH1226" s="57" t="str" cm="1">
        <f t="array" ref="AH1226">IFERROR(_xlfn.IFS(
AI1226="MPR ISSUE","TX ISSUE",
AI1226="BSS Hardware Issue","RAN ISSUE",
AI1226="Sites strategiques, MLL, Pylone, etc.","ENVTECH",
AI1226="AKTIVCO DEFAUT GE &amp; POWER Cabinet","POWER ISSUE",
AI1226="AKTIVCO Coupure ENEO &amp; Baisse de tension","POWER ISSUE",
AI1226="Coupure ENEO &amp; Baisse de tension","POWER ISSUE",
AI1226="Defaut GE &amp; POWER Cabinet","POWER ISSUE",
AI1226="Sharing","POWER ISSUE",
AI1226="Sites strategiques &amp; DataCenter","POWER ISSUE",
AI1226="Exclu","Exclu",
AI1226="SAT","TX ISSUE",
AI1226="SPARE-ISSUE","SPARE-ISSUE",
AI1226="Fiber CAmtel","TX ISSUE",
AI1226="Fiber AOF","TX ISSUE",
AI1226="Projet OCM (HUAWEI)","TRAVAUX-HUAWEI",
AI1226="Projet OCM (NOKIA)","TRAVAUX -NOKIA",
AI1226="ACCESS-ISSUE","ACCESS-ISSUE",
AI1226="Projet OCM (ZTE, NOKIA, autres projets)","TRAVAUX OCM",
AI1226="No root CAuse","No root cause",
AI1226="ODU HS","TX ISSUE",
AI1226="IP &amp; VLAN","TX ISSUE",
AI1226="Warehouse HUAWEI","SPARE-ISSUE",
AI1226="SPARE-HS","SPARE-ISSUE",
AI1226="Power Telco","RAN ISSUE",AI1226="no impacts","no impacts"
),"")</f>
        <v>no impacts</v>
      </c>
      <c r="AI1226" s="85" t="s">
        <v>5998</v>
      </c>
      <c r="AJ1226" s="57" t="str" cm="1">
        <f t="array" ref="AJ1226">IFERROR(_xlfn.IFS(
AI1226="MPR ISSUE","ACTIVE",
AI1226="BSS Hardware Issue","ACTIVE",
AI1226="Sites strategiques, MLL, Pylone, etc.","PASSIVE",
AI1226="AKTIVCO DEFAUT GE &amp; POWER Cabinet","PASSIVE",
AI1226="AKTIVCO Coupure ENEO &amp; Baisse de tension","PASSIVE",
AI1226="Coupure ENEO &amp; Baisse de tension","PASSIVE",
AI1226="Defaut GE &amp; POWER Cabinet","PASSIVE",
AI1226="Sharing","PASSIVE",
AI1226="Sites strategiques &amp; DataCenter","PASSIVE",
AI1226="Exclu","Exclu",
AI1226="SAT","ACTIVE",
AI1226="SPARE-ISSUE","SPARE-ISSUE",
AI1226="Fiber CAmtel","ACTIVE",
AI1226="Fiber AOF","ACTIVE",
AI1226="Projet OCM (HUAWEI)","PLANNED WORKS",
AI1226="Projet OCM (NOKIA)","PLANNED WORKS",
AI1226="ACCESS-ISSUE","ACCESS-ISSUE",
AI1226="Projet OCM (ZTE, NOKIA, autres projets)","PLANNED WORKS",
AI1226="No root CAuse","No root cause",
AI1226="ODU HS","ACTIVE",
AI1226="IP &amp; VLAN","ACTIVE",
AI1226="Warehouse HUAWEI","SPARE-ISSUE",
AI1226="SPARE-HS","SPARE-ISSUE",
AI1226="Power Telco","ACTIVE", AI1226="no impacts","no impacts"
),"")</f>
        <v>no impacts</v>
      </c>
      <c r="AK1226" s="23" t="s">
        <v>5537</v>
      </c>
      <c r="AL1226" s="23" t="str">
        <f t="shared" si="33"/>
        <v>EXN_074</v>
      </c>
      <c r="AN1226" s="9" t="s">
        <v>5537</v>
      </c>
      <c r="AO1226" s="23" t="str">
        <f>_xlfn.XLOOKUP(B1226,'INCIDENT-05-03-2026'!E:E,'INCIDENT-05-03-2026'!F:F,"")</f>
        <v/>
      </c>
      <c r="AP1226" s="7" t="s">
        <v>5537</v>
      </c>
      <c r="AQ1226" s="6"/>
      <c r="AR1226" s="7"/>
      <c r="AS1226" s="3" t="str">
        <f>_xlfn.XLOOKUP(B1226,'[3]tt num | region | site id'!$C:$C,'[3]tt num | region | site id'!$Q:$Q,"")</f>
        <v/>
      </c>
      <c r="AT1226" s="24" t="str">
        <f>_xlfn.XLOOKUP(B1226,'[4]Cells Huawei 03052026 12h'!$B:$B,'[4]Cells Huawei 03052026 12h'!$T:$T,"")</f>
        <v/>
      </c>
      <c r="AU1226" s="24" t="str">
        <f>_xlfn.XLOOKUP(B1226,'[5]cells down 02052026 8h50'!$B:$B,'[5]cells down 02052026 8h50'!$R:$R,"")</f>
        <v/>
      </c>
      <c r="AV1226" s="24" t="str">
        <f>_xlfn.XLOOKUP(B1226,'[5]cells down 02052026 13h50'!$B:$B,'[5]cells down 02052026 13h50'!$R:$R,"")</f>
        <v/>
      </c>
      <c r="AW1226" s="24" t="str">
        <f>_xlfn.XLOOKUP(B1226,'[5]cells down 02052026 13h50'!$B:$B,'[5]cells down 02052026 13h50'!$R:$R,"")</f>
        <v/>
      </c>
      <c r="AX1226" s="24" t="str">
        <f>_xlfn.XLOOKUP(B1226,'[6]cell downs 03052026 8h40 '!$B:$B,'[6]cell downs 03052026 8h40 '!$R:$R,"")</f>
        <v/>
      </c>
      <c r="AY1226" s="24" t="str">
        <f>_xlfn.XLOOKUP(B1226,'[7]ALL SITES DOWN'!$D:$D,'[7]ALL SITES DOWN'!$J:$J,"")</f>
        <v/>
      </c>
      <c r="AZ1226" s="24" t="str">
        <f>_xlfn.XLOOKUP(B1226,'[8]ALL SITES DOWN'!$D:$D,'[8]ALL SITES DOWN'!$J:$J,"")</f>
        <v/>
      </c>
      <c r="BA1226" s="9" t="str">
        <f>_xlfn.XLOOKUP(B1226,[9]sheet1!$AC:$AC,[9]sheet1!$AF:$AF,"")</f>
        <v/>
      </c>
      <c r="BB1226" s="14" t="s">
        <v>5537</v>
      </c>
      <c r="BC1226" s="14" t="s">
        <v>5537</v>
      </c>
      <c r="BD1226" s="14" t="str">
        <f>_xlfn.XLOOKUP(B1226,'[10]cell downs 18042026 17h'!$B:$B,'[10]cell downs 18042026 17h'!$B:$B,"")</f>
        <v/>
      </c>
      <c r="BE1226" s="14" t="str">
        <f>_xlfn.XLOOKUP(B1226,'[11]Cells Huawei 19042026 15h'!$B:$B,'[11]Cells Huawei 19042026 15h'!$B:$B,"")</f>
        <v>EXN_074</v>
      </c>
      <c r="BF1226" s="9" t="str">
        <f>_xlfn.XLOOKUP(B1226,'[12]cells down 19042026 9H40'!$B:$B,'[12]cells down 19042026 9H40'!$B:$B,"")</f>
        <v/>
      </c>
      <c r="BG1226" s="9" t="s">
        <v>3120</v>
      </c>
      <c r="BH1226" s="9" t="s">
        <v>12</v>
      </c>
    </row>
    <row r="1227" spans="1:60" s="9" customFormat="1" x14ac:dyDescent="0.3">
      <c r="A1227" s="1" t="s">
        <v>3726</v>
      </c>
      <c r="B1227" s="8" t="s">
        <v>3727</v>
      </c>
      <c r="C1227" s="3" t="str">
        <f>_xlfn.XLOOKUP(B1227,'[1]daily break down'!$D:$D,'[1]daily break down'!$E:$E,"")</f>
        <v>SUD-OUEST</v>
      </c>
      <c r="D1227" s="1" t="s">
        <v>11</v>
      </c>
      <c r="E1227" s="1" t="s">
        <v>12</v>
      </c>
      <c r="F1227" s="3" t="s">
        <v>13</v>
      </c>
      <c r="G1227" s="1" t="s">
        <v>3459</v>
      </c>
      <c r="H1227" s="40" t="str">
        <f>_xlfn.XLOOKUP(B1227,[2]CALCULATION!$B:$B,[2]CALCULATION!$H:$H,"")</f>
        <v>HUAWEI</v>
      </c>
      <c r="I1227" s="34">
        <v>0</v>
      </c>
      <c r="J1227" s="34">
        <v>0</v>
      </c>
      <c r="K1227" s="34">
        <v>0</v>
      </c>
      <c r="L1227" s="34">
        <v>0</v>
      </c>
      <c r="M1227" s="34">
        <v>0</v>
      </c>
      <c r="N1227" s="34">
        <v>0</v>
      </c>
      <c r="O1227" s="34">
        <v>0</v>
      </c>
      <c r="P1227" s="34">
        <v>0</v>
      </c>
      <c r="Q1227" s="34">
        <v>0</v>
      </c>
      <c r="R1227" s="34">
        <v>0</v>
      </c>
      <c r="S1227" s="35">
        <v>0</v>
      </c>
      <c r="T1227" s="35">
        <v>0</v>
      </c>
      <c r="U1227" s="35">
        <v>0</v>
      </c>
      <c r="V1227" s="35">
        <v>6.9217938949813498E-2</v>
      </c>
      <c r="W1227" s="35">
        <v>8.9175391586979543E-5</v>
      </c>
      <c r="X1227" s="35">
        <v>0</v>
      </c>
      <c r="Y1227" s="35">
        <v>0</v>
      </c>
      <c r="Z1227" s="35">
        <v>0</v>
      </c>
      <c r="AA1227" s="35">
        <v>0</v>
      </c>
      <c r="AB1227" s="35">
        <v>0</v>
      </c>
      <c r="AC1227" s="35">
        <v>0</v>
      </c>
      <c r="AD1227" s="35">
        <v>0</v>
      </c>
      <c r="AE1227" s="58" t="s">
        <v>5603</v>
      </c>
      <c r="AF1227" s="58"/>
      <c r="AG1227" s="57" t="str" cm="1">
        <f t="array" ref="AG1227">IFERROR(_xlfn.IFS(
AI1227="MPR ISSUE","PDH",
AI1227="BSS Hardware Issue","BSS",
AI1227="Sites strategiques, MLL, Pylone, etc.","ENVTECH",
AI1227="AKTIVCO DEFAUT GE &amp; POWER Cabinet","AKTIVCO",
AI1227="AKTIVCO Coupure ENEO &amp; Baisse de tension","AKTIVCO GRID ONLY",
AI1227="Coupure ENEO &amp; Baisse de tension","IHS GRID ONLY",
AI1227="Defaut GE &amp; POWER Cabinet","IHS",
AI1227="Sharing","Partners",
AI1227="Sites strategiques &amp; DataCenter","SST &amp; DC",
AI1227="Exclu","Exclu",
AI1227="SAT","SAT",
AI1227="SPARE-ISSUE","SPARE-ISSUE",
AI1227="Fiber CAmtel","TRANS_FO_CAMTEL",
AI1227="Fiber AOF","Fiber AOF",
AI1227="Projet OCM (HUAWEI)","TRAVAUX-HUAWEI",
AI1227="Projet OCM (NOKIA)","TRAVAUX-NOKIA",
AI1227="ACCESS-ISSUE","ACCESS-ISSUE",
AI1227="Projet OCM (ZTE, NOKIA, autres projets)","TRAVAUX OCM",
AI1227="No root CAuse","No root cause",
AI1227="ODU HS","PDH",
AI1227="IP &amp; VLAN","PDH",
AI1227="Warehouse HUAWEI","SPARE-ISSUE",
AI1227="SPARE-HS","SPARE-ISSUE",
AI1227="Power Telco","BSS",AI1227="no impacts","no impacts"
),"")</f>
        <v>no impacts</v>
      </c>
      <c r="AH1227" s="57" t="str" cm="1">
        <f t="array" ref="AH1227">IFERROR(_xlfn.IFS(
AI1227="MPR ISSUE","TX ISSUE",
AI1227="BSS Hardware Issue","RAN ISSUE",
AI1227="Sites strategiques, MLL, Pylone, etc.","ENVTECH",
AI1227="AKTIVCO DEFAUT GE &amp; POWER Cabinet","POWER ISSUE",
AI1227="AKTIVCO Coupure ENEO &amp; Baisse de tension","POWER ISSUE",
AI1227="Coupure ENEO &amp; Baisse de tension","POWER ISSUE",
AI1227="Defaut GE &amp; POWER Cabinet","POWER ISSUE",
AI1227="Sharing","POWER ISSUE",
AI1227="Sites strategiques &amp; DataCenter","POWER ISSUE",
AI1227="Exclu","Exclu",
AI1227="SAT","TX ISSUE",
AI1227="SPARE-ISSUE","SPARE-ISSUE",
AI1227="Fiber CAmtel","TX ISSUE",
AI1227="Fiber AOF","TX ISSUE",
AI1227="Projet OCM (HUAWEI)","TRAVAUX-HUAWEI",
AI1227="Projet OCM (NOKIA)","TRAVAUX -NOKIA",
AI1227="ACCESS-ISSUE","ACCESS-ISSUE",
AI1227="Projet OCM (ZTE, NOKIA, autres projets)","TRAVAUX OCM",
AI1227="No root CAuse","No root cause",
AI1227="ODU HS","TX ISSUE",
AI1227="IP &amp; VLAN","TX ISSUE",
AI1227="Warehouse HUAWEI","SPARE-ISSUE",
AI1227="SPARE-HS","SPARE-ISSUE",
AI1227="Power Telco","RAN ISSUE",AI1227="no impacts","no impacts"
),"")</f>
        <v>no impacts</v>
      </c>
      <c r="AI1227" s="85" t="s">
        <v>5998</v>
      </c>
      <c r="AJ1227" s="57" t="str" cm="1">
        <f t="array" ref="AJ1227">IFERROR(_xlfn.IFS(
AI1227="MPR ISSUE","ACTIVE",
AI1227="BSS Hardware Issue","ACTIVE",
AI1227="Sites strategiques, MLL, Pylone, etc.","PASSIVE",
AI1227="AKTIVCO DEFAUT GE &amp; POWER Cabinet","PASSIVE",
AI1227="AKTIVCO Coupure ENEO &amp; Baisse de tension","PASSIVE",
AI1227="Coupure ENEO &amp; Baisse de tension","PASSIVE",
AI1227="Defaut GE &amp; POWER Cabinet","PASSIVE",
AI1227="Sharing","PASSIVE",
AI1227="Sites strategiques &amp; DataCenter","PASSIVE",
AI1227="Exclu","Exclu",
AI1227="SAT","ACTIVE",
AI1227="SPARE-ISSUE","SPARE-ISSUE",
AI1227="Fiber CAmtel","ACTIVE",
AI1227="Fiber AOF","ACTIVE",
AI1227="Projet OCM (HUAWEI)","PLANNED WORKS",
AI1227="Projet OCM (NOKIA)","PLANNED WORKS",
AI1227="ACCESS-ISSUE","ACCESS-ISSUE",
AI1227="Projet OCM (ZTE, NOKIA, autres projets)","PLANNED WORKS",
AI1227="No root CAuse","No root cause",
AI1227="ODU HS","ACTIVE",
AI1227="IP &amp; VLAN","ACTIVE",
AI1227="Warehouse HUAWEI","SPARE-ISSUE",
AI1227="SPARE-HS","SPARE-ISSUE",
AI1227="Power Telco","ACTIVE", AI1227="no impacts","no impacts"
),"")</f>
        <v>no impacts</v>
      </c>
      <c r="AK1227" s="23" t="s">
        <v>5537</v>
      </c>
      <c r="AL1227" s="23" t="str">
        <f t="shared" si="33"/>
        <v>SUO_205</v>
      </c>
      <c r="AN1227" s="9" t="s">
        <v>5537</v>
      </c>
      <c r="AO1227" s="23" t="str">
        <f>_xlfn.XLOOKUP(B1227,'INCIDENT-05-03-2026'!E:E,'INCIDENT-05-03-2026'!F:F,"")</f>
        <v/>
      </c>
      <c r="AP1227" s="7" t="s">
        <v>5537</v>
      </c>
      <c r="AQ1227" s="6"/>
      <c r="AR1227" s="7"/>
      <c r="AS1227" s="3" t="str">
        <f>_xlfn.XLOOKUP(B1227,'[3]tt num | region | site id'!$C:$C,'[3]tt num | region | site id'!$Q:$Q,"")</f>
        <v/>
      </c>
      <c r="AT1227" s="24" t="str">
        <f>_xlfn.XLOOKUP(B1227,'[4]Cells Huawei 03052026 12h'!$B:$B,'[4]Cells Huawei 03052026 12h'!$T:$T,"")</f>
        <v/>
      </c>
      <c r="AU1227" s="24" t="str">
        <f>_xlfn.XLOOKUP(B1227,'[5]cells down 02052026 8h50'!$B:$B,'[5]cells down 02052026 8h50'!$R:$R,"")</f>
        <v/>
      </c>
      <c r="AV1227" s="24" t="str">
        <f>_xlfn.XLOOKUP(B1227,'[5]cells down 02052026 13h50'!$B:$B,'[5]cells down 02052026 13h50'!$R:$R,"")</f>
        <v/>
      </c>
      <c r="AW1227" s="24" t="str">
        <f>_xlfn.XLOOKUP(B1227,'[5]cells down 02052026 13h50'!$B:$B,'[5]cells down 02052026 13h50'!$R:$R,"")</f>
        <v/>
      </c>
      <c r="AX1227" s="24" t="str">
        <f>_xlfn.XLOOKUP(B1227,'[6]cell downs 03052026 8h40 '!$B:$B,'[6]cell downs 03052026 8h40 '!$R:$R,"")</f>
        <v/>
      </c>
      <c r="AY1227" s="24" t="str">
        <f>_xlfn.XLOOKUP(B1227,'[7]ALL SITES DOWN'!$D:$D,'[7]ALL SITES DOWN'!$J:$J,"")</f>
        <v/>
      </c>
      <c r="AZ1227" s="24" t="str">
        <f>_xlfn.XLOOKUP(B1227,'[8]ALL SITES DOWN'!$D:$D,'[8]ALL SITES DOWN'!$J:$J,"")</f>
        <v/>
      </c>
      <c r="BA1227" s="9" t="str">
        <f>_xlfn.XLOOKUP(B1227,[9]sheet1!$AC:$AC,[9]sheet1!$AF:$AF,"")</f>
        <v/>
      </c>
      <c r="BB1227" s="14" t="s">
        <v>5537</v>
      </c>
      <c r="BC1227" s="14" t="s">
        <v>5537</v>
      </c>
      <c r="BD1227" s="14" t="str">
        <f>_xlfn.XLOOKUP(B1227,'[10]cell downs 18042026 17h'!$B:$B,'[10]cell downs 18042026 17h'!$B:$B,"")</f>
        <v/>
      </c>
      <c r="BE1227" s="14" t="str">
        <f>_xlfn.XLOOKUP(B1227,'[11]Cells Huawei 19042026 15h'!$B:$B,'[11]Cells Huawei 19042026 15h'!$B:$B,"")</f>
        <v/>
      </c>
      <c r="BF1227" s="9" t="str">
        <f>_xlfn.XLOOKUP(B1227,'[12]cells down 19042026 9H40'!$B:$B,'[12]cells down 19042026 9H40'!$B:$B,"")</f>
        <v/>
      </c>
      <c r="BG1227" s="9" t="s">
        <v>3727</v>
      </c>
      <c r="BH1227" s="9" t="s">
        <v>5459</v>
      </c>
    </row>
    <row r="1228" spans="1:60" s="9" customFormat="1" x14ac:dyDescent="0.3">
      <c r="A1228" s="1" t="s">
        <v>1205</v>
      </c>
      <c r="B1228" s="8" t="s">
        <v>4893</v>
      </c>
      <c r="C1228" s="3" t="str">
        <f>_xlfn.XLOOKUP(B1228,'[1]daily break down'!$D:$D,'[1]daily break down'!$E:$E,"")</f>
        <v>OUEST</v>
      </c>
      <c r="D1228" s="1" t="s">
        <v>11</v>
      </c>
      <c r="E1228" s="1" t="s">
        <v>12</v>
      </c>
      <c r="F1228" s="3" t="s">
        <v>102</v>
      </c>
      <c r="G1228" s="1" t="s">
        <v>1205</v>
      </c>
      <c r="H1228" s="40" t="str">
        <f>_xlfn.XLOOKUP(B1228,[2]CALCULATION!$B:$B,[2]CALCULATION!$H:$H,"")</f>
        <v>HUAWEI</v>
      </c>
      <c r="I1228" s="34">
        <v>0</v>
      </c>
      <c r="J1228" s="34">
        <v>0</v>
      </c>
      <c r="K1228" s="34">
        <v>0</v>
      </c>
      <c r="L1228" s="34">
        <v>0</v>
      </c>
      <c r="M1228" s="34">
        <v>0</v>
      </c>
      <c r="N1228" s="34">
        <v>0</v>
      </c>
      <c r="O1228" s="34">
        <v>0</v>
      </c>
      <c r="P1228" s="34">
        <v>0</v>
      </c>
      <c r="Q1228" s="34">
        <v>0</v>
      </c>
      <c r="R1228" s="34">
        <v>0</v>
      </c>
      <c r="S1228" s="35">
        <v>0</v>
      </c>
      <c r="T1228" s="35">
        <v>0</v>
      </c>
      <c r="U1228" s="35">
        <v>0</v>
      </c>
      <c r="V1228" s="35">
        <v>0</v>
      </c>
      <c r="W1228" s="35">
        <v>8.9175391586979543E-5</v>
      </c>
      <c r="X1228" s="35">
        <v>0</v>
      </c>
      <c r="Y1228" s="35">
        <v>0</v>
      </c>
      <c r="Z1228" s="35">
        <v>0</v>
      </c>
      <c r="AA1228" s="35">
        <v>0</v>
      </c>
      <c r="AB1228" s="35">
        <v>0</v>
      </c>
      <c r="AC1228" s="35">
        <v>0</v>
      </c>
      <c r="AD1228" s="35">
        <v>0</v>
      </c>
      <c r="AE1228" s="58" t="s">
        <v>5560</v>
      </c>
      <c r="AF1228" s="58"/>
      <c r="AG1228" s="57" t="str" cm="1">
        <f t="array" ref="AG1228">IFERROR(_xlfn.IFS(
AI1228="MPR ISSUE","PDH",
AI1228="BSS Hardware Issue","BSS",
AI1228="Sites strategiques, MLL, Pylone, etc.","ENVTECH",
AI1228="AKTIVCO DEFAUT GE &amp; POWER Cabinet","AKTIVCO",
AI1228="AKTIVCO Coupure ENEO &amp; Baisse de tension","AKTIVCO GRID ONLY",
AI1228="Coupure ENEO &amp; Baisse de tension","IHS GRID ONLY",
AI1228="Defaut GE &amp; POWER Cabinet","IHS",
AI1228="Sharing","Partners",
AI1228="Sites strategiques &amp; DataCenter","SST &amp; DC",
AI1228="Exclu","Exclu",
AI1228="SAT","SAT",
AI1228="SPARE-ISSUE","SPARE-ISSUE",
AI1228="Fiber CAmtel","TRANS_FO_CAMTEL",
AI1228="Fiber AOF","Fiber AOF",
AI1228="Projet OCM (HUAWEI)","TRAVAUX-HUAWEI",
AI1228="Projet OCM (NOKIA)","TRAVAUX-NOKIA",
AI1228="ACCESS-ISSUE","ACCESS-ISSUE",
AI1228="Projet OCM (ZTE, NOKIA, autres projets)","TRAVAUX OCM",
AI1228="No root CAuse","No root cause",
AI1228="ODU HS","PDH",
AI1228="IP &amp; VLAN","PDH",
AI1228="Warehouse HUAWEI","SPARE-ISSUE",
AI1228="SPARE-HS","SPARE-ISSUE",
AI1228="Power Telco","BSS",AI1228="no impacts","no impacts"
),"")</f>
        <v>no impacts</v>
      </c>
      <c r="AH1228" s="57" t="str" cm="1">
        <f t="array" ref="AH1228">IFERROR(_xlfn.IFS(
AI1228="MPR ISSUE","TX ISSUE",
AI1228="BSS Hardware Issue","RAN ISSUE",
AI1228="Sites strategiques, MLL, Pylone, etc.","ENVTECH",
AI1228="AKTIVCO DEFAUT GE &amp; POWER Cabinet","POWER ISSUE",
AI1228="AKTIVCO Coupure ENEO &amp; Baisse de tension","POWER ISSUE",
AI1228="Coupure ENEO &amp; Baisse de tension","POWER ISSUE",
AI1228="Defaut GE &amp; POWER Cabinet","POWER ISSUE",
AI1228="Sharing","POWER ISSUE",
AI1228="Sites strategiques &amp; DataCenter","POWER ISSUE",
AI1228="Exclu","Exclu",
AI1228="SAT","TX ISSUE",
AI1228="SPARE-ISSUE","SPARE-ISSUE",
AI1228="Fiber CAmtel","TX ISSUE",
AI1228="Fiber AOF","TX ISSUE",
AI1228="Projet OCM (HUAWEI)","TRAVAUX-HUAWEI",
AI1228="Projet OCM (NOKIA)","TRAVAUX -NOKIA",
AI1228="ACCESS-ISSUE","ACCESS-ISSUE",
AI1228="Projet OCM (ZTE, NOKIA, autres projets)","TRAVAUX OCM",
AI1228="No root CAuse","No root cause",
AI1228="ODU HS","TX ISSUE",
AI1228="IP &amp; VLAN","TX ISSUE",
AI1228="Warehouse HUAWEI","SPARE-ISSUE",
AI1228="SPARE-HS","SPARE-ISSUE",
AI1228="Power Telco","RAN ISSUE",AI1228="no impacts","no impacts"
),"")</f>
        <v>no impacts</v>
      </c>
      <c r="AI1228" s="85" t="s">
        <v>5998</v>
      </c>
      <c r="AJ1228" s="57" t="str" cm="1">
        <f t="array" ref="AJ1228">IFERROR(_xlfn.IFS(
AI1228="MPR ISSUE","ACTIVE",
AI1228="BSS Hardware Issue","ACTIVE",
AI1228="Sites strategiques, MLL, Pylone, etc.","PASSIVE",
AI1228="AKTIVCO DEFAUT GE &amp; POWER Cabinet","PASSIVE",
AI1228="AKTIVCO Coupure ENEO &amp; Baisse de tension","PASSIVE",
AI1228="Coupure ENEO &amp; Baisse de tension","PASSIVE",
AI1228="Defaut GE &amp; POWER Cabinet","PASSIVE",
AI1228="Sharing","PASSIVE",
AI1228="Sites strategiques &amp; DataCenter","PASSIVE",
AI1228="Exclu","Exclu",
AI1228="SAT","ACTIVE",
AI1228="SPARE-ISSUE","SPARE-ISSUE",
AI1228="Fiber CAmtel","ACTIVE",
AI1228="Fiber AOF","ACTIVE",
AI1228="Projet OCM (HUAWEI)","PLANNED WORKS",
AI1228="Projet OCM (NOKIA)","PLANNED WORKS",
AI1228="ACCESS-ISSUE","ACCESS-ISSUE",
AI1228="Projet OCM (ZTE, NOKIA, autres projets)","PLANNED WORKS",
AI1228="No root CAuse","No root cause",
AI1228="ODU HS","ACTIVE",
AI1228="IP &amp; VLAN","ACTIVE",
AI1228="Warehouse HUAWEI","SPARE-ISSUE",
AI1228="SPARE-HS","SPARE-ISSUE",
AI1228="Power Telco","ACTIVE", AI1228="no impacts","no impacts"
),"")</f>
        <v>no impacts</v>
      </c>
      <c r="AK1228" s="23" t="s">
        <v>5537</v>
      </c>
      <c r="AL1228" s="23" t="str">
        <f t="shared" si="33"/>
        <v>OST_010</v>
      </c>
      <c r="AN1228" s="9" t="s">
        <v>5537</v>
      </c>
      <c r="AO1228" s="23" t="str">
        <f>_xlfn.XLOOKUP(B1228,'INCIDENT-05-03-2026'!E:E,'INCIDENT-05-03-2026'!F:F,"")</f>
        <v/>
      </c>
      <c r="AP1228" s="7" t="s">
        <v>5537</v>
      </c>
      <c r="AQ1228" s="6"/>
      <c r="AR1228" s="7"/>
      <c r="AS1228" s="3" t="str">
        <f>_xlfn.XLOOKUP(B1228,'[3]tt num | region | site id'!$C:$C,'[3]tt num | region | site id'!$Q:$Q,"")</f>
        <v/>
      </c>
      <c r="AT1228" s="24" t="str">
        <f>_xlfn.XLOOKUP(B1228,'[4]Cells Huawei 03052026 12h'!$B:$B,'[4]Cells Huawei 03052026 12h'!$T:$T,"")</f>
        <v/>
      </c>
      <c r="AU1228" s="24" t="str">
        <f>_xlfn.XLOOKUP(B1228,'[5]cells down 02052026 8h50'!$B:$B,'[5]cells down 02052026 8h50'!$R:$R,"")</f>
        <v/>
      </c>
      <c r="AV1228" s="24" t="str">
        <f>_xlfn.XLOOKUP(B1228,'[5]cells down 02052026 13h50'!$B:$B,'[5]cells down 02052026 13h50'!$R:$R,"")</f>
        <v/>
      </c>
      <c r="AW1228" s="24" t="str">
        <f>_xlfn.XLOOKUP(B1228,'[5]cells down 02052026 13h50'!$B:$B,'[5]cells down 02052026 13h50'!$R:$R,"")</f>
        <v/>
      </c>
      <c r="AX1228" s="24" t="str">
        <f>_xlfn.XLOOKUP(B1228,'[6]cell downs 03052026 8h40 '!$B:$B,'[6]cell downs 03052026 8h40 '!$R:$R,"")</f>
        <v/>
      </c>
      <c r="AY1228" s="24" t="str">
        <f>_xlfn.XLOOKUP(B1228,'[7]ALL SITES DOWN'!$D:$D,'[7]ALL SITES DOWN'!$J:$J,"")</f>
        <v/>
      </c>
      <c r="AZ1228" s="24" t="str">
        <f>_xlfn.XLOOKUP(B1228,'[8]ALL SITES DOWN'!$D:$D,'[8]ALL SITES DOWN'!$J:$J,"")</f>
        <v/>
      </c>
      <c r="BA1228" s="9" t="str">
        <f>_xlfn.XLOOKUP(B1228,[9]sheet1!$AC:$AC,[9]sheet1!$AF:$AF,"")</f>
        <v/>
      </c>
      <c r="BB1228" s="14" t="s">
        <v>5537</v>
      </c>
      <c r="BC1228" s="14" t="s">
        <v>5537</v>
      </c>
      <c r="BD1228" s="14" t="str">
        <f>_xlfn.XLOOKUP(B1228,'[10]cell downs 18042026 17h'!$B:$B,'[10]cell downs 18042026 17h'!$B:$B,"")</f>
        <v/>
      </c>
      <c r="BE1228" s="14" t="str">
        <f>_xlfn.XLOOKUP(B1228,'[11]Cells Huawei 19042026 15h'!$B:$B,'[11]Cells Huawei 19042026 15h'!$B:$B,"")</f>
        <v/>
      </c>
      <c r="BF1228" s="9" t="str">
        <f>_xlfn.XLOOKUP(B1228,'[12]cells down 19042026 9H40'!$B:$B,'[12]cells down 19042026 9H40'!$B:$B,"")</f>
        <v/>
      </c>
      <c r="BG1228" s="9" t="s">
        <v>4893</v>
      </c>
      <c r="BH1228" s="9" t="s">
        <v>12</v>
      </c>
    </row>
    <row r="1229" spans="1:60" s="9" customFormat="1" x14ac:dyDescent="0.3">
      <c r="A1229" s="1" t="s">
        <v>1891</v>
      </c>
      <c r="B1229" s="8" t="s">
        <v>1892</v>
      </c>
      <c r="C1229" s="3" t="str">
        <f>_xlfn.XLOOKUP(B1229,'[1]daily break down'!$D:$D,'[1]daily break down'!$E:$E,"")</f>
        <v>Yaounde</v>
      </c>
      <c r="D1229" s="1" t="s">
        <v>11</v>
      </c>
      <c r="E1229" s="1" t="s">
        <v>145</v>
      </c>
      <c r="F1229" s="3" t="s">
        <v>37</v>
      </c>
      <c r="G1229" s="1" t="s">
        <v>38</v>
      </c>
      <c r="H1229" s="42" t="str">
        <f>_xlfn.XLOOKUP(B1229,[2]CALCULATION!$B:$B,[2]CALCULATION!$H:$H,"")</f>
        <v>ZTE</v>
      </c>
      <c r="I1229" s="34">
        <v>0</v>
      </c>
      <c r="J1229" s="34">
        <v>7.5989629361531663E-17</v>
      </c>
      <c r="K1229" s="34">
        <v>0</v>
      </c>
      <c r="L1229" s="34">
        <v>0.38814480942148699</v>
      </c>
      <c r="M1229" s="34">
        <v>0</v>
      </c>
      <c r="N1229" s="34">
        <v>0</v>
      </c>
      <c r="O1229" s="34">
        <v>3.4756287221808466</v>
      </c>
      <c r="P1229" s="34">
        <v>0</v>
      </c>
      <c r="Q1229" s="34">
        <v>1.1579372093185777E-16</v>
      </c>
      <c r="R1229" s="34">
        <v>1.5921636628130443E-16</v>
      </c>
      <c r="S1229" s="35">
        <v>0</v>
      </c>
      <c r="T1229" s="35">
        <v>7.2371075582411097E-17</v>
      </c>
      <c r="U1229" s="35">
        <v>0.23146364640316341</v>
      </c>
      <c r="V1229" s="35">
        <v>0</v>
      </c>
      <c r="W1229" s="35">
        <v>5.7896860465928885E-17</v>
      </c>
      <c r="X1229" s="35">
        <v>0</v>
      </c>
      <c r="Y1229" s="35">
        <v>0</v>
      </c>
      <c r="Z1229" s="35">
        <v>0</v>
      </c>
      <c r="AA1229" s="35">
        <v>0</v>
      </c>
      <c r="AB1229" s="35">
        <v>0</v>
      </c>
      <c r="AC1229" s="35">
        <v>0</v>
      </c>
      <c r="AD1229" s="35">
        <v>0</v>
      </c>
      <c r="AE1229" s="58" t="s">
        <v>5560</v>
      </c>
      <c r="AF1229" s="58"/>
      <c r="AG1229" s="57" t="str" cm="1">
        <f t="array" ref="AG1229">IFERROR(_xlfn.IFS(
AI1229="MPR ISSUE","PDH",
AI1229="BSS Hardware Issue","BSS",
AI1229="Sites strategiques, MLL, Pylone, etc.","ENVTECH",
AI1229="AKTIVCO DEFAUT GE &amp; POWER Cabinet","AKTIVCO",
AI1229="AKTIVCO Coupure ENEO &amp; Baisse de tension","AKTIVCO GRID ONLY",
AI1229="Coupure ENEO &amp; Baisse de tension","IHS GRID ONLY",
AI1229="Defaut GE &amp; POWER Cabinet","IHS",
AI1229="Sharing","Partners",
AI1229="Sites strategiques &amp; DataCenter","SST &amp; DC",
AI1229="Exclu","Exclu",
AI1229="SAT","SAT",
AI1229="SPARE-ISSUE","SPARE-ISSUE",
AI1229="Fiber CAmtel","TRANS_FO_CAMTEL",
AI1229="Fiber AOF","Fiber AOF",
AI1229="Projet OCM (HUAWEI)","TRAVAUX-HUAWEI",
AI1229="Projet OCM (NOKIA)","TRAVAUX-NOKIA",
AI1229="ACCESS-ISSUE","ACCESS-ISSUE",
AI1229="Projet OCM (ZTE, NOKIA, autres projets)","TRAVAUX OCM",
AI1229="No root CAuse","No root cause",
AI1229="ODU HS","PDH",
AI1229="IP &amp; VLAN","PDH",
AI1229="Warehouse HUAWEI","SPARE-ISSUE",
AI1229="SPARE-HS","SPARE-ISSUE",
AI1229="Power Telco","BSS",AI1229="no impacts","no impacts"
),"")</f>
        <v>no impacts</v>
      </c>
      <c r="AH1229" s="57" t="str" cm="1">
        <f t="array" ref="AH1229">IFERROR(_xlfn.IFS(
AI1229="MPR ISSUE","TX ISSUE",
AI1229="BSS Hardware Issue","RAN ISSUE",
AI1229="Sites strategiques, MLL, Pylone, etc.","ENVTECH",
AI1229="AKTIVCO DEFAUT GE &amp; POWER Cabinet","POWER ISSUE",
AI1229="AKTIVCO Coupure ENEO &amp; Baisse de tension","POWER ISSUE",
AI1229="Coupure ENEO &amp; Baisse de tension","POWER ISSUE",
AI1229="Defaut GE &amp; POWER Cabinet","POWER ISSUE",
AI1229="Sharing","POWER ISSUE",
AI1229="Sites strategiques &amp; DataCenter","POWER ISSUE",
AI1229="Exclu","Exclu",
AI1229="SAT","TX ISSUE",
AI1229="SPARE-ISSUE","SPARE-ISSUE",
AI1229="Fiber CAmtel","TX ISSUE",
AI1229="Fiber AOF","TX ISSUE",
AI1229="Projet OCM (HUAWEI)","TRAVAUX-HUAWEI",
AI1229="Projet OCM (NOKIA)","TRAVAUX -NOKIA",
AI1229="ACCESS-ISSUE","ACCESS-ISSUE",
AI1229="Projet OCM (ZTE, NOKIA, autres projets)","TRAVAUX OCM",
AI1229="No root CAuse","No root cause",
AI1229="ODU HS","TX ISSUE",
AI1229="IP &amp; VLAN","TX ISSUE",
AI1229="Warehouse HUAWEI","SPARE-ISSUE",
AI1229="SPARE-HS","SPARE-ISSUE",
AI1229="Power Telco","RAN ISSUE",AI1229="no impacts","no impacts"
),"")</f>
        <v>no impacts</v>
      </c>
      <c r="AI1229" s="85" t="s">
        <v>5998</v>
      </c>
      <c r="AJ1229" s="57" t="str" cm="1">
        <f t="array" ref="AJ1229">IFERROR(_xlfn.IFS(
AI1229="MPR ISSUE","ACTIVE",
AI1229="BSS Hardware Issue","ACTIVE",
AI1229="Sites strategiques, MLL, Pylone, etc.","PASSIVE",
AI1229="AKTIVCO DEFAUT GE &amp; POWER Cabinet","PASSIVE",
AI1229="AKTIVCO Coupure ENEO &amp; Baisse de tension","PASSIVE",
AI1229="Coupure ENEO &amp; Baisse de tension","PASSIVE",
AI1229="Defaut GE &amp; POWER Cabinet","PASSIVE",
AI1229="Sharing","PASSIVE",
AI1229="Sites strategiques &amp; DataCenter","PASSIVE",
AI1229="Exclu","Exclu",
AI1229="SAT","ACTIVE",
AI1229="SPARE-ISSUE","SPARE-ISSUE",
AI1229="Fiber CAmtel","ACTIVE",
AI1229="Fiber AOF","ACTIVE",
AI1229="Projet OCM (HUAWEI)","PLANNED WORKS",
AI1229="Projet OCM (NOKIA)","PLANNED WORKS",
AI1229="ACCESS-ISSUE","ACCESS-ISSUE",
AI1229="Projet OCM (ZTE, NOKIA, autres projets)","PLANNED WORKS",
AI1229="No root CAuse","No root cause",
AI1229="ODU HS","ACTIVE",
AI1229="IP &amp; VLAN","ACTIVE",
AI1229="Warehouse HUAWEI","SPARE-ISSUE",
AI1229="SPARE-HS","SPARE-ISSUE",
AI1229="Power Telco","ACTIVE", AI1229="no impacts","no impacts"
),"")</f>
        <v>no impacts</v>
      </c>
      <c r="AK1229" s="23" t="s">
        <v>5537</v>
      </c>
      <c r="AL1229" s="23" t="str">
        <f t="shared" si="33"/>
        <v>CTR_427</v>
      </c>
      <c r="AN1229" s="9" t="s">
        <v>5537</v>
      </c>
      <c r="AO1229" s="23" t="str">
        <f>_xlfn.XLOOKUP(B1229,'INCIDENT-05-03-2026'!E:E,'INCIDENT-05-03-2026'!F:F,"")</f>
        <v/>
      </c>
      <c r="AP1229" s="7" t="s">
        <v>5537</v>
      </c>
      <c r="AQ1229" s="6"/>
      <c r="AR1229" s="7"/>
      <c r="AS1229" s="3" t="str">
        <f>_xlfn.XLOOKUP(B1229,'[3]tt num | region | site id'!$C:$C,'[3]tt num | region | site id'!$Q:$Q,"")</f>
        <v/>
      </c>
      <c r="AT1229" s="24" t="str">
        <f>_xlfn.XLOOKUP(B1229,'[4]Cells Huawei 03052026 12h'!$B:$B,'[4]Cells Huawei 03052026 12h'!$T:$T,"")</f>
        <v/>
      </c>
      <c r="AU1229" s="24" t="str">
        <f>_xlfn.XLOOKUP(B1229,'[5]cells down 02052026 8h50'!$B:$B,'[5]cells down 02052026 8h50'!$R:$R,"")</f>
        <v/>
      </c>
      <c r="AV1229" s="24" t="str">
        <f>_xlfn.XLOOKUP(B1229,'[5]cells down 02052026 13h50'!$B:$B,'[5]cells down 02052026 13h50'!$R:$R,"")</f>
        <v/>
      </c>
      <c r="AW1229" s="24" t="str">
        <f>_xlfn.XLOOKUP(B1229,'[5]cells down 02052026 13h50'!$B:$B,'[5]cells down 02052026 13h50'!$R:$R,"")</f>
        <v/>
      </c>
      <c r="AX1229" s="24" t="str">
        <f>_xlfn.XLOOKUP(B1229,'[6]cell downs 03052026 8h40 '!$B:$B,'[6]cell downs 03052026 8h40 '!$R:$R,"")</f>
        <v/>
      </c>
      <c r="AY1229" s="24" t="str">
        <f>_xlfn.XLOOKUP(B1229,'[7]ALL SITES DOWN'!$D:$D,'[7]ALL SITES DOWN'!$J:$J,"")</f>
        <v/>
      </c>
      <c r="AZ1229" s="24" t="str">
        <f>_xlfn.XLOOKUP(B1229,'[8]ALL SITES DOWN'!$D:$D,'[8]ALL SITES DOWN'!$J:$J,"")</f>
        <v/>
      </c>
      <c r="BA1229" s="9" t="str">
        <f>_xlfn.XLOOKUP(B1229,[9]sheet1!$AC:$AC,[9]sheet1!$AF:$AF,"")</f>
        <v/>
      </c>
      <c r="BB1229" s="14" t="s">
        <v>5537</v>
      </c>
      <c r="BC1229" s="14" t="s">
        <v>5537</v>
      </c>
      <c r="BD1229" s="14" t="str">
        <f>_xlfn.XLOOKUP(B1229,'[10]cell downs 18042026 17h'!$B:$B,'[10]cell downs 18042026 17h'!$B:$B,"")</f>
        <v/>
      </c>
      <c r="BE1229" s="14" t="str">
        <f>_xlfn.XLOOKUP(B1229,'[11]Cells Huawei 19042026 15h'!$B:$B,'[11]Cells Huawei 19042026 15h'!$B:$B,"")</f>
        <v/>
      </c>
      <c r="BF1229" s="9" t="str">
        <f>_xlfn.XLOOKUP(B1229,'[12]cells down 19042026 9H40'!$B:$B,'[12]cells down 19042026 9H40'!$B:$B,"")</f>
        <v/>
      </c>
      <c r="BG1229" s="9" t="s">
        <v>1892</v>
      </c>
      <c r="BH1229" s="9" t="s">
        <v>318</v>
      </c>
    </row>
    <row r="1230" spans="1:60" s="9" customFormat="1" x14ac:dyDescent="0.3">
      <c r="A1230" s="3" t="s">
        <v>5480</v>
      </c>
      <c r="B1230" s="31" t="s">
        <v>5481</v>
      </c>
      <c r="C1230" s="3" t="str">
        <f>_xlfn.XLOOKUP(B1230,'[1]daily break down'!$D:$D,'[1]daily break down'!$E:$E,"")</f>
        <v>Yaounde</v>
      </c>
      <c r="D1230" s="25" t="s">
        <v>11</v>
      </c>
      <c r="E1230" s="25" t="s">
        <v>12</v>
      </c>
      <c r="F1230" s="3" t="s">
        <v>5388</v>
      </c>
      <c r="G1230" s="3" t="s">
        <v>38</v>
      </c>
      <c r="H1230" s="42" t="str">
        <f>_xlfn.XLOOKUP(B1230,[2]CALCULATION!$B:$B,[2]CALCULATION!$H:$H,"")</f>
        <v>ZTE</v>
      </c>
      <c r="I1230" s="34">
        <v>0</v>
      </c>
      <c r="J1230" s="34">
        <v>0</v>
      </c>
      <c r="K1230" s="34">
        <v>0</v>
      </c>
      <c r="L1230" s="34">
        <v>3.6793766568787745E-2</v>
      </c>
      <c r="M1230" s="34">
        <v>0</v>
      </c>
      <c r="N1230" s="34">
        <v>0.31264892290395052</v>
      </c>
      <c r="O1230" s="34">
        <v>3.7828201111196648E-2</v>
      </c>
      <c r="P1230" s="34">
        <v>0</v>
      </c>
      <c r="Q1230" s="34">
        <v>0</v>
      </c>
      <c r="R1230" s="34">
        <v>0</v>
      </c>
      <c r="S1230" s="35">
        <v>0</v>
      </c>
      <c r="T1230" s="35">
        <v>0</v>
      </c>
      <c r="U1230" s="35">
        <v>6.2370517331415707</v>
      </c>
      <c r="V1230" s="35" t="s">
        <v>5537</v>
      </c>
      <c r="W1230" s="35">
        <v>0</v>
      </c>
      <c r="X1230" s="35">
        <v>0</v>
      </c>
      <c r="Y1230" s="35">
        <v>0</v>
      </c>
      <c r="Z1230" s="35">
        <v>0</v>
      </c>
      <c r="AA1230" s="35">
        <v>0</v>
      </c>
      <c r="AB1230" s="35">
        <v>0</v>
      </c>
      <c r="AC1230" s="35">
        <v>0</v>
      </c>
      <c r="AD1230" s="35">
        <v>0</v>
      </c>
      <c r="AE1230" s="58" t="s">
        <v>5560</v>
      </c>
      <c r="AF1230" s="58"/>
      <c r="AG1230" s="57" t="str" cm="1">
        <f t="array" ref="AG1230">IFERROR(_xlfn.IFS(
AI1230="MPR ISSUE","PDH",
AI1230="BSS Hardware Issue","BSS",
AI1230="Sites strategiques, MLL, Pylone, etc.","ENVTECH",
AI1230="AKTIVCO DEFAUT GE &amp; POWER Cabinet","AKTIVCO",
AI1230="AKTIVCO Coupure ENEO &amp; Baisse de tension","AKTIVCO GRID ONLY",
AI1230="Coupure ENEO &amp; Baisse de tension","IHS GRID ONLY",
AI1230="Defaut GE &amp; POWER Cabinet","IHS",
AI1230="Sharing","Partners",
AI1230="Sites strategiques &amp; DataCenter","SST &amp; DC",
AI1230="Exclu","Exclu",
AI1230="SAT","SAT",
AI1230="SPARE-ISSUE","SPARE-ISSUE",
AI1230="Fiber CAmtel","TRANS_FO_CAMTEL",
AI1230="Fiber AOF","Fiber AOF",
AI1230="Projet OCM (HUAWEI)","TRAVAUX-HUAWEI",
AI1230="Projet OCM (NOKIA)","TRAVAUX-NOKIA",
AI1230="ACCESS-ISSUE","ACCESS-ISSUE",
AI1230="Projet OCM (ZTE, NOKIA, autres projets)","TRAVAUX OCM",
AI1230="No root CAuse","No root cause",
AI1230="ODU HS","PDH",
AI1230="IP &amp; VLAN","PDH",
AI1230="Warehouse HUAWEI","SPARE-ISSUE",
AI1230="SPARE-HS","SPARE-ISSUE",
AI1230="Power Telco","BSS",AI1230="no impacts","no impacts"
),"")</f>
        <v>no impacts</v>
      </c>
      <c r="AH1230" s="57" t="str" cm="1">
        <f t="array" ref="AH1230">IFERROR(_xlfn.IFS(
AI1230="MPR ISSUE","TX ISSUE",
AI1230="BSS Hardware Issue","RAN ISSUE",
AI1230="Sites strategiques, MLL, Pylone, etc.","ENVTECH",
AI1230="AKTIVCO DEFAUT GE &amp; POWER Cabinet","POWER ISSUE",
AI1230="AKTIVCO Coupure ENEO &amp; Baisse de tension","POWER ISSUE",
AI1230="Coupure ENEO &amp; Baisse de tension","POWER ISSUE",
AI1230="Defaut GE &amp; POWER Cabinet","POWER ISSUE",
AI1230="Sharing","POWER ISSUE",
AI1230="Sites strategiques &amp; DataCenter","POWER ISSUE",
AI1230="Exclu","Exclu",
AI1230="SAT","TX ISSUE",
AI1230="SPARE-ISSUE","SPARE-ISSUE",
AI1230="Fiber CAmtel","TX ISSUE",
AI1230="Fiber AOF","TX ISSUE",
AI1230="Projet OCM (HUAWEI)","TRAVAUX-HUAWEI",
AI1230="Projet OCM (NOKIA)","TRAVAUX -NOKIA",
AI1230="ACCESS-ISSUE","ACCESS-ISSUE",
AI1230="Projet OCM (ZTE, NOKIA, autres projets)","TRAVAUX OCM",
AI1230="No root CAuse","No root cause",
AI1230="ODU HS","TX ISSUE",
AI1230="IP &amp; VLAN","TX ISSUE",
AI1230="Warehouse HUAWEI","SPARE-ISSUE",
AI1230="SPARE-HS","SPARE-ISSUE",
AI1230="Power Telco","RAN ISSUE",AI1230="no impacts","no impacts"
),"")</f>
        <v>no impacts</v>
      </c>
      <c r="AI1230" s="85" t="s">
        <v>5998</v>
      </c>
      <c r="AJ1230" s="57" t="str" cm="1">
        <f t="array" ref="AJ1230">IFERROR(_xlfn.IFS(
AI1230="MPR ISSUE","ACTIVE",
AI1230="BSS Hardware Issue","ACTIVE",
AI1230="Sites strategiques, MLL, Pylone, etc.","PASSIVE",
AI1230="AKTIVCO DEFAUT GE &amp; POWER Cabinet","PASSIVE",
AI1230="AKTIVCO Coupure ENEO &amp; Baisse de tension","PASSIVE",
AI1230="Coupure ENEO &amp; Baisse de tension","PASSIVE",
AI1230="Defaut GE &amp; POWER Cabinet","PASSIVE",
AI1230="Sharing","PASSIVE",
AI1230="Sites strategiques &amp; DataCenter","PASSIVE",
AI1230="Exclu","Exclu",
AI1230="SAT","ACTIVE",
AI1230="SPARE-ISSUE","SPARE-ISSUE",
AI1230="Fiber CAmtel","ACTIVE",
AI1230="Fiber AOF","ACTIVE",
AI1230="Projet OCM (HUAWEI)","PLANNED WORKS",
AI1230="Projet OCM (NOKIA)","PLANNED WORKS",
AI1230="ACCESS-ISSUE","ACCESS-ISSUE",
AI1230="Projet OCM (ZTE, NOKIA, autres projets)","PLANNED WORKS",
AI1230="No root CAuse","No root cause",
AI1230="ODU HS","ACTIVE",
AI1230="IP &amp; VLAN","ACTIVE",
AI1230="Warehouse HUAWEI","SPARE-ISSUE",
AI1230="SPARE-HS","SPARE-ISSUE",
AI1230="Power Telco","ACTIVE", AI1230="no impacts","no impacts"
),"")</f>
        <v>no impacts</v>
      </c>
      <c r="AK1230" s="23" t="s">
        <v>5537</v>
      </c>
      <c r="AL1230" s="23" t="str">
        <f t="shared" si="33"/>
        <v>CTR_1055</v>
      </c>
      <c r="AN1230" s="9" t="s">
        <v>5537</v>
      </c>
      <c r="AO1230" s="23" t="str">
        <f>_xlfn.XLOOKUP(B1230,'INCIDENT-05-03-2026'!E:E,'INCIDENT-05-03-2026'!F:F,"")</f>
        <v/>
      </c>
      <c r="AP1230" s="7" t="s">
        <v>5537</v>
      </c>
      <c r="AQ1230" s="6"/>
      <c r="AR1230" s="7"/>
      <c r="AS1230" s="3" t="str">
        <f>_xlfn.XLOOKUP(B1230,'[3]tt num | region | site id'!$C:$C,'[3]tt num | region | site id'!$Q:$Q,"")</f>
        <v/>
      </c>
      <c r="AT1230" s="24" t="str">
        <f>_xlfn.XLOOKUP(B1230,'[4]Cells Huawei 03052026 12h'!$B:$B,'[4]Cells Huawei 03052026 12h'!$T:$T,"")</f>
        <v/>
      </c>
      <c r="AU1230" s="24" t="str">
        <f>_xlfn.XLOOKUP(B1230,'[5]cells down 02052026 8h50'!$B:$B,'[5]cells down 02052026 8h50'!$R:$R,"")</f>
        <v/>
      </c>
      <c r="AV1230" s="24" t="str">
        <f>_xlfn.XLOOKUP(B1230,'[5]cells down 02052026 13h50'!$B:$B,'[5]cells down 02052026 13h50'!$R:$R,"")</f>
        <v/>
      </c>
      <c r="AW1230" s="24" t="str">
        <f>_xlfn.XLOOKUP(B1230,'[5]cells down 02052026 13h50'!$B:$B,'[5]cells down 02052026 13h50'!$R:$R,"")</f>
        <v/>
      </c>
      <c r="AX1230" s="24" t="str">
        <f>_xlfn.XLOOKUP(B1230,'[6]cell downs 03052026 8h40 '!$B:$B,'[6]cell downs 03052026 8h40 '!$R:$R,"")</f>
        <v/>
      </c>
      <c r="AY1230" s="24" t="str">
        <f>_xlfn.XLOOKUP(B1230,'[7]ALL SITES DOWN'!$D:$D,'[7]ALL SITES DOWN'!$J:$J,"")</f>
        <v/>
      </c>
      <c r="AZ1230" s="24" t="str">
        <f>_xlfn.XLOOKUP(B1230,'[8]ALL SITES DOWN'!$D:$D,'[8]ALL SITES DOWN'!$J:$J,"")</f>
        <v/>
      </c>
      <c r="BA1230" s="9" t="str">
        <f>_xlfn.XLOOKUP(B1230,[9]sheet1!$AC:$AC,[9]sheet1!$AF:$AF,"")</f>
        <v/>
      </c>
      <c r="BB1230" s="14" t="s">
        <v>5537</v>
      </c>
      <c r="BC1230" s="14" t="s">
        <v>5537</v>
      </c>
      <c r="BD1230" s="14" t="str">
        <f>_xlfn.XLOOKUP(B1230,'[10]cell downs 18042026 17h'!$B:$B,'[10]cell downs 18042026 17h'!$B:$B,"")</f>
        <v/>
      </c>
      <c r="BE1230" s="14" t="str">
        <f>_xlfn.XLOOKUP(B1230,'[11]Cells Huawei 19042026 15h'!$B:$B,'[11]Cells Huawei 19042026 15h'!$B:$B,"")</f>
        <v/>
      </c>
      <c r="BF1230" s="9" t="str">
        <f>_xlfn.XLOOKUP(B1230,'[12]cells down 19042026 9H40'!$B:$B,'[12]cells down 19042026 9H40'!$B:$B,"")</f>
        <v/>
      </c>
      <c r="BG1230" s="9" t="s">
        <v>5537</v>
      </c>
      <c r="BH1230" s="9" t="s">
        <v>5537</v>
      </c>
    </row>
    <row r="1231" spans="1:60" s="9" customFormat="1" x14ac:dyDescent="0.3">
      <c r="A1231" s="25" t="s">
        <v>5465</v>
      </c>
      <c r="B1231" s="32" t="s">
        <v>5466</v>
      </c>
      <c r="C1231" s="3" t="str">
        <f>_xlfn.XLOOKUP(B1231,'[1]daily break down'!$D:$D,'[1]daily break down'!$E:$E,"")</f>
        <v>CENTRE</v>
      </c>
      <c r="D1231" s="25" t="s">
        <v>357</v>
      </c>
      <c r="E1231" s="25" t="s">
        <v>987</v>
      </c>
      <c r="F1231" s="25" t="s">
        <v>5388</v>
      </c>
      <c r="G1231" s="25" t="s">
        <v>2612</v>
      </c>
      <c r="H1231" s="42" t="str">
        <f>_xlfn.XLOOKUP(B1231,[2]CALCULATION!$B:$B,[2]CALCULATION!$H:$H,"")</f>
        <v>ZTE</v>
      </c>
      <c r="I1231" s="34">
        <v>0</v>
      </c>
      <c r="J1231" s="34">
        <v>0</v>
      </c>
      <c r="K1231" s="34">
        <v>0</v>
      </c>
      <c r="L1231" s="34">
        <v>0</v>
      </c>
      <c r="M1231" s="34">
        <v>0</v>
      </c>
      <c r="N1231" s="34">
        <v>0</v>
      </c>
      <c r="O1231" s="34">
        <v>0</v>
      </c>
      <c r="P1231" s="34">
        <v>0</v>
      </c>
      <c r="Q1231" s="34">
        <v>0</v>
      </c>
      <c r="R1231" s="34">
        <v>0</v>
      </c>
      <c r="S1231" s="35">
        <v>0</v>
      </c>
      <c r="T1231" s="35">
        <v>0</v>
      </c>
      <c r="U1231" s="35">
        <v>0</v>
      </c>
      <c r="V1231" s="35" t="s">
        <v>5537</v>
      </c>
      <c r="W1231" s="35">
        <v>0</v>
      </c>
      <c r="X1231" s="35">
        <v>0</v>
      </c>
      <c r="Y1231" s="35">
        <v>0</v>
      </c>
      <c r="Z1231" s="35">
        <v>0</v>
      </c>
      <c r="AA1231" s="35">
        <v>0</v>
      </c>
      <c r="AB1231" s="35">
        <v>0</v>
      </c>
      <c r="AC1231" s="35">
        <v>0</v>
      </c>
      <c r="AD1231" s="35">
        <v>0</v>
      </c>
      <c r="AE1231" s="58" t="s">
        <v>5560</v>
      </c>
      <c r="AF1231" s="58"/>
      <c r="AG1231" s="57" t="str" cm="1">
        <f t="array" ref="AG1231">IFERROR(_xlfn.IFS(
AI1231="MPR ISSUE","PDH",
AI1231="BSS Hardware Issue","BSS",
AI1231="Sites strategiques, MLL, Pylone, etc.","ENVTECH",
AI1231="AKTIVCO DEFAUT GE &amp; POWER Cabinet","AKTIVCO",
AI1231="AKTIVCO Coupure ENEO &amp; Baisse de tension","AKTIVCO GRID ONLY",
AI1231="Coupure ENEO &amp; Baisse de tension","IHS GRID ONLY",
AI1231="Defaut GE &amp; POWER Cabinet","IHS",
AI1231="Sharing","Partners",
AI1231="Sites strategiques &amp; DataCenter","SST &amp; DC",
AI1231="Exclu","Exclu",
AI1231="SAT","SAT",
AI1231="SPARE-ISSUE","SPARE-ISSUE",
AI1231="Fiber CAmtel","TRANS_FO_CAMTEL",
AI1231="Fiber AOF","Fiber AOF",
AI1231="Projet OCM (HUAWEI)","TRAVAUX-HUAWEI",
AI1231="Projet OCM (NOKIA)","TRAVAUX-NOKIA",
AI1231="ACCESS-ISSUE","ACCESS-ISSUE",
AI1231="Projet OCM (ZTE, NOKIA, autres projets)","TRAVAUX OCM",
AI1231="No root CAuse","No root cause",
AI1231="ODU HS","PDH",
AI1231="IP &amp; VLAN","PDH",
AI1231="Warehouse HUAWEI","SPARE-ISSUE",
AI1231="SPARE-HS","SPARE-ISSUE",
AI1231="Power Telco","BSS",AI1231="no impacts","no impacts"
),"")</f>
        <v>no impacts</v>
      </c>
      <c r="AH1231" s="57" t="str" cm="1">
        <f t="array" ref="AH1231">IFERROR(_xlfn.IFS(
AI1231="MPR ISSUE","TX ISSUE",
AI1231="BSS Hardware Issue","RAN ISSUE",
AI1231="Sites strategiques, MLL, Pylone, etc.","ENVTECH",
AI1231="AKTIVCO DEFAUT GE &amp; POWER Cabinet","POWER ISSUE",
AI1231="AKTIVCO Coupure ENEO &amp; Baisse de tension","POWER ISSUE",
AI1231="Coupure ENEO &amp; Baisse de tension","POWER ISSUE",
AI1231="Defaut GE &amp; POWER Cabinet","POWER ISSUE",
AI1231="Sharing","POWER ISSUE",
AI1231="Sites strategiques &amp; DataCenter","POWER ISSUE",
AI1231="Exclu","Exclu",
AI1231="SAT","TX ISSUE",
AI1231="SPARE-ISSUE","SPARE-ISSUE",
AI1231="Fiber CAmtel","TX ISSUE",
AI1231="Fiber AOF","TX ISSUE",
AI1231="Projet OCM (HUAWEI)","TRAVAUX-HUAWEI",
AI1231="Projet OCM (NOKIA)","TRAVAUX -NOKIA",
AI1231="ACCESS-ISSUE","ACCESS-ISSUE",
AI1231="Projet OCM (ZTE, NOKIA, autres projets)","TRAVAUX OCM",
AI1231="No root CAuse","No root cause",
AI1231="ODU HS","TX ISSUE",
AI1231="IP &amp; VLAN","TX ISSUE",
AI1231="Warehouse HUAWEI","SPARE-ISSUE",
AI1231="SPARE-HS","SPARE-ISSUE",
AI1231="Power Telco","RAN ISSUE",AI1231="no impacts","no impacts"
),"")</f>
        <v>no impacts</v>
      </c>
      <c r="AI1231" s="85" t="s">
        <v>5998</v>
      </c>
      <c r="AJ1231" s="57" t="str" cm="1">
        <f t="array" ref="AJ1231">IFERROR(_xlfn.IFS(
AI1231="MPR ISSUE","ACTIVE",
AI1231="BSS Hardware Issue","ACTIVE",
AI1231="Sites strategiques, MLL, Pylone, etc.","PASSIVE",
AI1231="AKTIVCO DEFAUT GE &amp; POWER Cabinet","PASSIVE",
AI1231="AKTIVCO Coupure ENEO &amp; Baisse de tension","PASSIVE",
AI1231="Coupure ENEO &amp; Baisse de tension","PASSIVE",
AI1231="Defaut GE &amp; POWER Cabinet","PASSIVE",
AI1231="Sharing","PASSIVE",
AI1231="Sites strategiques &amp; DataCenter","PASSIVE",
AI1231="Exclu","Exclu",
AI1231="SAT","ACTIVE",
AI1231="SPARE-ISSUE","SPARE-ISSUE",
AI1231="Fiber CAmtel","ACTIVE",
AI1231="Fiber AOF","ACTIVE",
AI1231="Projet OCM (HUAWEI)","PLANNED WORKS",
AI1231="Projet OCM (NOKIA)","PLANNED WORKS",
AI1231="ACCESS-ISSUE","ACCESS-ISSUE",
AI1231="Projet OCM (ZTE, NOKIA, autres projets)","PLANNED WORKS",
AI1231="No root CAuse","No root cause",
AI1231="ODU HS","ACTIVE",
AI1231="IP &amp; VLAN","ACTIVE",
AI1231="Warehouse HUAWEI","SPARE-ISSUE",
AI1231="SPARE-HS","SPARE-ISSUE",
AI1231="Power Telco","ACTIVE", AI1231="no impacts","no impacts"
),"")</f>
        <v>no impacts</v>
      </c>
      <c r="AK1231" s="23" t="s">
        <v>5537</v>
      </c>
      <c r="AL1231" s="23" t="str">
        <f t="shared" si="33"/>
        <v>CTR_984</v>
      </c>
      <c r="AN1231" s="9" t="s">
        <v>5537</v>
      </c>
      <c r="AO1231" s="23" t="str">
        <f>_xlfn.XLOOKUP(B1231,'INCIDENT-05-03-2026'!E:E,'INCIDENT-05-03-2026'!F:F,"")</f>
        <v/>
      </c>
      <c r="AP1231" s="7" t="s">
        <v>5537</v>
      </c>
      <c r="AQ1231" s="6"/>
      <c r="AR1231" s="7"/>
      <c r="AS1231" s="3" t="str">
        <f>_xlfn.XLOOKUP(B1231,'[3]tt num | region | site id'!$C:$C,'[3]tt num | region | site id'!$Q:$Q,"")</f>
        <v/>
      </c>
      <c r="AT1231" s="24" t="str">
        <f>_xlfn.XLOOKUP(B1231,'[4]Cells Huawei 03052026 12h'!$B:$B,'[4]Cells Huawei 03052026 12h'!$T:$T,"")</f>
        <v/>
      </c>
      <c r="AU1231" s="24" t="str">
        <f>_xlfn.XLOOKUP(B1231,'[5]cells down 02052026 8h50'!$B:$B,'[5]cells down 02052026 8h50'!$R:$R,"")</f>
        <v/>
      </c>
      <c r="AV1231" s="24" t="str">
        <f>_xlfn.XLOOKUP(B1231,'[5]cells down 02052026 13h50'!$B:$B,'[5]cells down 02052026 13h50'!$R:$R,"")</f>
        <v/>
      </c>
      <c r="AW1231" s="24" t="str">
        <f>_xlfn.XLOOKUP(B1231,'[5]cells down 02052026 13h50'!$B:$B,'[5]cells down 02052026 13h50'!$R:$R,"")</f>
        <v/>
      </c>
      <c r="AX1231" s="24" t="str">
        <f>_xlfn.XLOOKUP(B1231,'[6]cell downs 03052026 8h40 '!$B:$B,'[6]cell downs 03052026 8h40 '!$R:$R,"")</f>
        <v/>
      </c>
      <c r="AY1231" s="24" t="str">
        <f>_xlfn.XLOOKUP(B1231,'[7]ALL SITES DOWN'!$D:$D,'[7]ALL SITES DOWN'!$J:$J,"")</f>
        <v/>
      </c>
      <c r="AZ1231" s="24" t="str">
        <f>_xlfn.XLOOKUP(B1231,'[8]ALL SITES DOWN'!$D:$D,'[8]ALL SITES DOWN'!$J:$J,"")</f>
        <v/>
      </c>
      <c r="BA1231" s="9" t="str">
        <f>_xlfn.XLOOKUP(B1231,[9]sheet1!$AC:$AC,[9]sheet1!$AF:$AF,"")</f>
        <v/>
      </c>
      <c r="BB1231" s="14" t="s">
        <v>5537</v>
      </c>
      <c r="BC1231" s="14" t="s">
        <v>5537</v>
      </c>
      <c r="BD1231" s="14" t="str">
        <f>_xlfn.XLOOKUP(B1231,'[10]cell downs 18042026 17h'!$B:$B,'[10]cell downs 18042026 17h'!$B:$B,"")</f>
        <v/>
      </c>
      <c r="BE1231" s="14" t="str">
        <f>_xlfn.XLOOKUP(B1231,'[11]Cells Huawei 19042026 15h'!$B:$B,'[11]Cells Huawei 19042026 15h'!$B:$B,"")</f>
        <v/>
      </c>
      <c r="BF1231" s="9" t="str">
        <f>_xlfn.XLOOKUP(B1231,'[12]cells down 19042026 9H40'!$B:$B,'[12]cells down 19042026 9H40'!$B:$B,"")</f>
        <v/>
      </c>
      <c r="BG1231" s="9" t="s">
        <v>5537</v>
      </c>
      <c r="BH1231" s="9" t="s">
        <v>12</v>
      </c>
    </row>
    <row r="1232" spans="1:60" s="9" customFormat="1" x14ac:dyDescent="0.3">
      <c r="A1232" s="3" t="s">
        <v>5428</v>
      </c>
      <c r="B1232" s="31" t="s">
        <v>5429</v>
      </c>
      <c r="C1232" s="3" t="str">
        <f>_xlfn.XLOOKUP(B1232,'[1]daily break down'!$D:$D,'[1]daily break down'!$E:$E,"")</f>
        <v>Yaounde</v>
      </c>
      <c r="D1232" s="25" t="e">
        <v>#N/A</v>
      </c>
      <c r="E1232" s="25" t="e">
        <v>#N/A</v>
      </c>
      <c r="F1232" s="3" t="s">
        <v>5388</v>
      </c>
      <c r="G1232" s="3" t="s">
        <v>38</v>
      </c>
      <c r="H1232" s="42" t="str">
        <f>_xlfn.XLOOKUP(B1232,[2]CALCULATION!$B:$B,[2]CALCULATION!$H:$H,"")</f>
        <v>ZTE</v>
      </c>
      <c r="I1232" s="34">
        <v>0</v>
      </c>
      <c r="J1232" s="34">
        <v>0</v>
      </c>
      <c r="K1232" s="34">
        <v>0</v>
      </c>
      <c r="L1232" s="34">
        <v>0</v>
      </c>
      <c r="M1232" s="34">
        <v>6.2850815990503309E-2</v>
      </c>
      <c r="N1232" s="34">
        <v>0</v>
      </c>
      <c r="O1232" s="34">
        <v>0</v>
      </c>
      <c r="P1232" s="34">
        <v>0.25313326655880014</v>
      </c>
      <c r="Q1232" s="34">
        <v>0</v>
      </c>
      <c r="R1232" s="34">
        <v>0</v>
      </c>
      <c r="S1232" s="35">
        <v>0</v>
      </c>
      <c r="T1232" s="35">
        <v>0</v>
      </c>
      <c r="U1232" s="35">
        <v>0</v>
      </c>
      <c r="V1232" s="35" t="s">
        <v>5537</v>
      </c>
      <c r="W1232" s="35">
        <v>0</v>
      </c>
      <c r="X1232" s="35">
        <v>0</v>
      </c>
      <c r="Y1232" s="35">
        <v>0</v>
      </c>
      <c r="Z1232" s="35">
        <v>0</v>
      </c>
      <c r="AA1232" s="35">
        <v>0</v>
      </c>
      <c r="AB1232" s="35">
        <v>0</v>
      </c>
      <c r="AC1232" s="35">
        <v>0</v>
      </c>
      <c r="AD1232" s="35">
        <v>0</v>
      </c>
      <c r="AE1232" s="58" t="s">
        <v>5560</v>
      </c>
      <c r="AF1232" s="58"/>
      <c r="AG1232" s="57" t="str" cm="1">
        <f t="array" ref="AG1232">IFERROR(_xlfn.IFS(
AI1232="MPR ISSUE","PDH",
AI1232="BSS Hardware Issue","BSS",
AI1232="Sites strategiques, MLL, Pylone, etc.","ENVTECH",
AI1232="AKTIVCO DEFAUT GE &amp; POWER Cabinet","AKTIVCO",
AI1232="AKTIVCO Coupure ENEO &amp; Baisse de tension","AKTIVCO GRID ONLY",
AI1232="Coupure ENEO &amp; Baisse de tension","IHS GRID ONLY",
AI1232="Defaut GE &amp; POWER Cabinet","IHS",
AI1232="Sharing","Partners",
AI1232="Sites strategiques &amp; DataCenter","SST &amp; DC",
AI1232="Exclu","Exclu",
AI1232="SAT","SAT",
AI1232="SPARE-ISSUE","SPARE-ISSUE",
AI1232="Fiber CAmtel","TRANS_FO_CAMTEL",
AI1232="Fiber AOF","Fiber AOF",
AI1232="Projet OCM (HUAWEI)","TRAVAUX-HUAWEI",
AI1232="Projet OCM (NOKIA)","TRAVAUX-NOKIA",
AI1232="ACCESS-ISSUE","ACCESS-ISSUE",
AI1232="Projet OCM (ZTE, NOKIA, autres projets)","TRAVAUX OCM",
AI1232="No root CAuse","No root cause",
AI1232="ODU HS","PDH",
AI1232="IP &amp; VLAN","PDH",
AI1232="Warehouse HUAWEI","SPARE-ISSUE",
AI1232="SPARE-HS","SPARE-ISSUE",
AI1232="Power Telco","BSS",AI1232="no impacts","no impacts"
),"")</f>
        <v>no impacts</v>
      </c>
      <c r="AH1232" s="57" t="str" cm="1">
        <f t="array" ref="AH1232">IFERROR(_xlfn.IFS(
AI1232="MPR ISSUE","TX ISSUE",
AI1232="BSS Hardware Issue","RAN ISSUE",
AI1232="Sites strategiques, MLL, Pylone, etc.","ENVTECH",
AI1232="AKTIVCO DEFAUT GE &amp; POWER Cabinet","POWER ISSUE",
AI1232="AKTIVCO Coupure ENEO &amp; Baisse de tension","POWER ISSUE",
AI1232="Coupure ENEO &amp; Baisse de tension","POWER ISSUE",
AI1232="Defaut GE &amp; POWER Cabinet","POWER ISSUE",
AI1232="Sharing","POWER ISSUE",
AI1232="Sites strategiques &amp; DataCenter","POWER ISSUE",
AI1232="Exclu","Exclu",
AI1232="SAT","TX ISSUE",
AI1232="SPARE-ISSUE","SPARE-ISSUE",
AI1232="Fiber CAmtel","TX ISSUE",
AI1232="Fiber AOF","TX ISSUE",
AI1232="Projet OCM (HUAWEI)","TRAVAUX-HUAWEI",
AI1232="Projet OCM (NOKIA)","TRAVAUX -NOKIA",
AI1232="ACCESS-ISSUE","ACCESS-ISSUE",
AI1232="Projet OCM (ZTE, NOKIA, autres projets)","TRAVAUX OCM",
AI1232="No root CAuse","No root cause",
AI1232="ODU HS","TX ISSUE",
AI1232="IP &amp; VLAN","TX ISSUE",
AI1232="Warehouse HUAWEI","SPARE-ISSUE",
AI1232="SPARE-HS","SPARE-ISSUE",
AI1232="Power Telco","RAN ISSUE",AI1232="no impacts","no impacts"
),"")</f>
        <v>no impacts</v>
      </c>
      <c r="AI1232" s="85" t="s">
        <v>5998</v>
      </c>
      <c r="AJ1232" s="57" t="str" cm="1">
        <f t="array" ref="AJ1232">IFERROR(_xlfn.IFS(
AI1232="MPR ISSUE","ACTIVE",
AI1232="BSS Hardware Issue","ACTIVE",
AI1232="Sites strategiques, MLL, Pylone, etc.","PASSIVE",
AI1232="AKTIVCO DEFAUT GE &amp; POWER Cabinet","PASSIVE",
AI1232="AKTIVCO Coupure ENEO &amp; Baisse de tension","PASSIVE",
AI1232="Coupure ENEO &amp; Baisse de tension","PASSIVE",
AI1232="Defaut GE &amp; POWER Cabinet","PASSIVE",
AI1232="Sharing","PASSIVE",
AI1232="Sites strategiques &amp; DataCenter","PASSIVE",
AI1232="Exclu","Exclu",
AI1232="SAT","ACTIVE",
AI1232="SPARE-ISSUE","SPARE-ISSUE",
AI1232="Fiber CAmtel","ACTIVE",
AI1232="Fiber AOF","ACTIVE",
AI1232="Projet OCM (HUAWEI)","PLANNED WORKS",
AI1232="Projet OCM (NOKIA)","PLANNED WORKS",
AI1232="ACCESS-ISSUE","ACCESS-ISSUE",
AI1232="Projet OCM (ZTE, NOKIA, autres projets)","PLANNED WORKS",
AI1232="No root CAuse","No root cause",
AI1232="ODU HS","ACTIVE",
AI1232="IP &amp; VLAN","ACTIVE",
AI1232="Warehouse HUAWEI","SPARE-ISSUE",
AI1232="SPARE-HS","SPARE-ISSUE",
AI1232="Power Telco","ACTIVE", AI1232="no impacts","no impacts"
),"")</f>
        <v>no impacts</v>
      </c>
      <c r="AK1232" s="23" t="s">
        <v>5537</v>
      </c>
      <c r="AL1232" s="23" t="str">
        <f t="shared" si="33"/>
        <v>CTR_702_indoor_8F</v>
      </c>
      <c r="AN1232" s="9" t="s">
        <v>5537</v>
      </c>
      <c r="AO1232" s="23" t="str">
        <f>_xlfn.XLOOKUP(B1232,'INCIDENT-05-03-2026'!E:E,'INCIDENT-05-03-2026'!F:F,"")</f>
        <v/>
      </c>
      <c r="AP1232" s="7" t="s">
        <v>5537</v>
      </c>
      <c r="AQ1232" s="6"/>
      <c r="AR1232" s="7"/>
      <c r="AS1232" s="3" t="str">
        <f>_xlfn.XLOOKUP(B1232,'[3]tt num | region | site id'!$C:$C,'[3]tt num | region | site id'!$Q:$Q,"")</f>
        <v/>
      </c>
      <c r="AT1232" s="24" t="str">
        <f>_xlfn.XLOOKUP(B1232,'[4]Cells Huawei 03052026 12h'!$B:$B,'[4]Cells Huawei 03052026 12h'!$T:$T,"")</f>
        <v/>
      </c>
      <c r="AU1232" s="24" t="str">
        <f>_xlfn.XLOOKUP(B1232,'[5]cells down 02052026 8h50'!$B:$B,'[5]cells down 02052026 8h50'!$R:$R,"")</f>
        <v/>
      </c>
      <c r="AV1232" s="24" t="str">
        <f>_xlfn.XLOOKUP(B1232,'[5]cells down 02052026 13h50'!$B:$B,'[5]cells down 02052026 13h50'!$R:$R,"")</f>
        <v/>
      </c>
      <c r="AW1232" s="24" t="str">
        <f>_xlfn.XLOOKUP(B1232,'[5]cells down 02052026 13h50'!$B:$B,'[5]cells down 02052026 13h50'!$R:$R,"")</f>
        <v/>
      </c>
      <c r="AX1232" s="24" t="str">
        <f>_xlfn.XLOOKUP(B1232,'[6]cell downs 03052026 8h40 '!$B:$B,'[6]cell downs 03052026 8h40 '!$R:$R,"")</f>
        <v/>
      </c>
      <c r="AY1232" s="24" t="str">
        <f>_xlfn.XLOOKUP(B1232,'[7]ALL SITES DOWN'!$D:$D,'[7]ALL SITES DOWN'!$J:$J,"")</f>
        <v/>
      </c>
      <c r="AZ1232" s="24" t="str">
        <f>_xlfn.XLOOKUP(B1232,'[8]ALL SITES DOWN'!$D:$D,'[8]ALL SITES DOWN'!$J:$J,"")</f>
        <v/>
      </c>
      <c r="BA1232" s="9" t="str">
        <f>_xlfn.XLOOKUP(B1232,[9]sheet1!$AC:$AC,[9]sheet1!$AF:$AF,"")</f>
        <v/>
      </c>
      <c r="BB1232" s="14" t="s">
        <v>5537</v>
      </c>
      <c r="BC1232" s="14" t="s">
        <v>5537</v>
      </c>
      <c r="BD1232" s="14" t="str">
        <f>_xlfn.XLOOKUP(B1232,'[10]cell downs 18042026 17h'!$B:$B,'[10]cell downs 18042026 17h'!$B:$B,"")</f>
        <v/>
      </c>
      <c r="BE1232" s="14" t="str">
        <f>_xlfn.XLOOKUP(B1232,'[11]Cells Huawei 19042026 15h'!$B:$B,'[11]Cells Huawei 19042026 15h'!$B:$B,"")</f>
        <v/>
      </c>
      <c r="BF1232" s="9" t="str">
        <f>_xlfn.XLOOKUP(B1232,'[12]cells down 19042026 9H40'!$B:$B,'[12]cells down 19042026 9H40'!$B:$B,"")</f>
        <v/>
      </c>
      <c r="BG1232" s="9" t="s">
        <v>5537</v>
      </c>
      <c r="BH1232" s="9" t="s">
        <v>12</v>
      </c>
    </row>
    <row r="1233" spans="1:60" s="9" customFormat="1" x14ac:dyDescent="0.3">
      <c r="A1233" s="25" t="s">
        <v>5386</v>
      </c>
      <c r="B1233" s="25" t="s">
        <v>5387</v>
      </c>
      <c r="C1233" s="3" t="str">
        <f>_xlfn.XLOOKUP(B1233,'[1]daily break down'!$D:$D,'[1]daily break down'!$E:$E,"")</f>
        <v>Yaounde</v>
      </c>
      <c r="D1233" s="25" t="s">
        <v>357</v>
      </c>
      <c r="E1233" s="25" t="s">
        <v>22</v>
      </c>
      <c r="F1233" s="25" t="s">
        <v>5388</v>
      </c>
      <c r="G1233" s="25" t="s">
        <v>115</v>
      </c>
      <c r="H1233" s="42" t="str">
        <f>_xlfn.XLOOKUP(B1233,[2]CALCULATION!$B:$B,[2]CALCULATION!$H:$H,"")</f>
        <v>ZTE</v>
      </c>
      <c r="I1233" s="34">
        <v>36.503340153467285</v>
      </c>
      <c r="J1233" s="34">
        <v>36.777393966892383</v>
      </c>
      <c r="K1233" s="34">
        <v>30.438593111950073</v>
      </c>
      <c r="L1233" s="34">
        <v>0</v>
      </c>
      <c r="M1233" s="34">
        <v>9.9727872375033169</v>
      </c>
      <c r="N1233" s="34">
        <v>0</v>
      </c>
      <c r="O1233" s="34">
        <v>0</v>
      </c>
      <c r="P1233" s="34">
        <v>0</v>
      </c>
      <c r="Q1233" s="34">
        <v>0</v>
      </c>
      <c r="R1233" s="34">
        <v>0</v>
      </c>
      <c r="S1233" s="35">
        <v>0</v>
      </c>
      <c r="T1233" s="35">
        <v>0</v>
      </c>
      <c r="U1233" s="35">
        <v>0</v>
      </c>
      <c r="V1233" s="35" t="s">
        <v>5537</v>
      </c>
      <c r="W1233" s="35">
        <v>0</v>
      </c>
      <c r="X1233" s="35">
        <v>0</v>
      </c>
      <c r="Y1233" s="35">
        <v>0</v>
      </c>
      <c r="Z1233" s="35">
        <v>0</v>
      </c>
      <c r="AA1233" s="35">
        <v>0</v>
      </c>
      <c r="AB1233" s="35">
        <v>0</v>
      </c>
      <c r="AC1233" s="35">
        <v>0</v>
      </c>
      <c r="AD1233" s="35">
        <v>0</v>
      </c>
      <c r="AE1233" s="58" t="s">
        <v>5560</v>
      </c>
      <c r="AF1233" s="58"/>
      <c r="AG1233" s="57" t="str" cm="1">
        <f t="array" ref="AG1233">IFERROR(_xlfn.IFS(
AI1233="MPR ISSUE","PDH",
AI1233="BSS Hardware Issue","BSS",
AI1233="Sites strategiques, MLL, Pylone, etc.","ENVTECH",
AI1233="AKTIVCO DEFAUT GE &amp; POWER Cabinet","AKTIVCO",
AI1233="AKTIVCO Coupure ENEO &amp; Baisse de tension","AKTIVCO GRID ONLY",
AI1233="Coupure ENEO &amp; Baisse de tension","IHS GRID ONLY",
AI1233="Defaut GE &amp; POWER Cabinet","IHS",
AI1233="Sharing","Partners",
AI1233="Sites strategiques &amp; DataCenter","SST &amp; DC",
AI1233="Exclu","Exclu",
AI1233="SAT","SAT",
AI1233="SPARE-ISSUE","SPARE-ISSUE",
AI1233="Fiber CAmtel","TRANS_FO_CAMTEL",
AI1233="Fiber AOF","Fiber AOF",
AI1233="Projet OCM (HUAWEI)","TRAVAUX-HUAWEI",
AI1233="Projet OCM (NOKIA)","TRAVAUX-NOKIA",
AI1233="ACCESS-ISSUE","ACCESS-ISSUE",
AI1233="Projet OCM (ZTE, NOKIA, autres projets)","TRAVAUX OCM",
AI1233="No root CAuse","No root cause",
AI1233="ODU HS","PDH",
AI1233="IP &amp; VLAN","PDH",
AI1233="Warehouse HUAWEI","SPARE-ISSUE",
AI1233="SPARE-HS","SPARE-ISSUE",
AI1233="Power Telco","BSS",AI1233="no impacts","no impacts"
),"")</f>
        <v>no impacts</v>
      </c>
      <c r="AH1233" s="57" t="str" cm="1">
        <f t="array" ref="AH1233">IFERROR(_xlfn.IFS(
AI1233="MPR ISSUE","TX ISSUE",
AI1233="BSS Hardware Issue","RAN ISSUE",
AI1233="Sites strategiques, MLL, Pylone, etc.","ENVTECH",
AI1233="AKTIVCO DEFAUT GE &amp; POWER Cabinet","POWER ISSUE",
AI1233="AKTIVCO Coupure ENEO &amp; Baisse de tension","POWER ISSUE",
AI1233="Coupure ENEO &amp; Baisse de tension","POWER ISSUE",
AI1233="Defaut GE &amp; POWER Cabinet","POWER ISSUE",
AI1233="Sharing","POWER ISSUE",
AI1233="Sites strategiques &amp; DataCenter","POWER ISSUE",
AI1233="Exclu","Exclu",
AI1233="SAT","TX ISSUE",
AI1233="SPARE-ISSUE","SPARE-ISSUE",
AI1233="Fiber CAmtel","TX ISSUE",
AI1233="Fiber AOF","TX ISSUE",
AI1233="Projet OCM (HUAWEI)","TRAVAUX-HUAWEI",
AI1233="Projet OCM (NOKIA)","TRAVAUX -NOKIA",
AI1233="ACCESS-ISSUE","ACCESS-ISSUE",
AI1233="Projet OCM (ZTE, NOKIA, autres projets)","TRAVAUX OCM",
AI1233="No root CAuse","No root cause",
AI1233="ODU HS","TX ISSUE",
AI1233="IP &amp; VLAN","TX ISSUE",
AI1233="Warehouse HUAWEI","SPARE-ISSUE",
AI1233="SPARE-HS","SPARE-ISSUE",
AI1233="Power Telco","RAN ISSUE",AI1233="no impacts","no impacts"
),"")</f>
        <v>no impacts</v>
      </c>
      <c r="AI1233" s="85" t="s">
        <v>5998</v>
      </c>
      <c r="AJ1233" s="57" t="str" cm="1">
        <f t="array" ref="AJ1233">IFERROR(_xlfn.IFS(
AI1233="MPR ISSUE","ACTIVE",
AI1233="BSS Hardware Issue","ACTIVE",
AI1233="Sites strategiques, MLL, Pylone, etc.","PASSIVE",
AI1233="AKTIVCO DEFAUT GE &amp; POWER Cabinet","PASSIVE",
AI1233="AKTIVCO Coupure ENEO &amp; Baisse de tension","PASSIVE",
AI1233="Coupure ENEO &amp; Baisse de tension","PASSIVE",
AI1233="Defaut GE &amp; POWER Cabinet","PASSIVE",
AI1233="Sharing","PASSIVE",
AI1233="Sites strategiques &amp; DataCenter","PASSIVE",
AI1233="Exclu","Exclu",
AI1233="SAT","ACTIVE",
AI1233="SPARE-ISSUE","SPARE-ISSUE",
AI1233="Fiber CAmtel","ACTIVE",
AI1233="Fiber AOF","ACTIVE",
AI1233="Projet OCM (HUAWEI)","PLANNED WORKS",
AI1233="Projet OCM (NOKIA)","PLANNED WORKS",
AI1233="ACCESS-ISSUE","ACCESS-ISSUE",
AI1233="Projet OCM (ZTE, NOKIA, autres projets)","PLANNED WORKS",
AI1233="No root CAuse","No root cause",
AI1233="ODU HS","ACTIVE",
AI1233="IP &amp; VLAN","ACTIVE",
AI1233="Warehouse HUAWEI","SPARE-ISSUE",
AI1233="SPARE-HS","SPARE-ISSUE",
AI1233="Power Telco","ACTIVE", AI1233="no impacts","no impacts"
),"")</f>
        <v>no impacts</v>
      </c>
      <c r="AK1233" s="23" t="s">
        <v>5537</v>
      </c>
      <c r="AL1233" s="23" t="str">
        <f t="shared" si="33"/>
        <v>CTR_942</v>
      </c>
      <c r="AN1233" s="9" t="s">
        <v>5537</v>
      </c>
      <c r="AO1233" s="23" t="str">
        <f>_xlfn.XLOOKUP(B1233,'INCIDENT-05-03-2026'!E:E,'INCIDENT-05-03-2026'!F:F,"")</f>
        <v/>
      </c>
      <c r="AP1233" s="7" t="s">
        <v>5537</v>
      </c>
      <c r="AQ1233" s="6"/>
      <c r="AR1233" s="7"/>
      <c r="AS1233" s="3" t="str">
        <f>_xlfn.XLOOKUP(B1233,'[3]tt num | region | site id'!$C:$C,'[3]tt num | region | site id'!$Q:$Q,"")</f>
        <v/>
      </c>
      <c r="AT1233" s="24" t="str">
        <f>_xlfn.XLOOKUP(B1233,'[4]Cells Huawei 03052026 12h'!$B:$B,'[4]Cells Huawei 03052026 12h'!$T:$T,"")</f>
        <v/>
      </c>
      <c r="AU1233" s="24" t="str">
        <f>_xlfn.XLOOKUP(B1233,'[5]cells down 02052026 8h50'!$B:$B,'[5]cells down 02052026 8h50'!$R:$R,"")</f>
        <v/>
      </c>
      <c r="AV1233" s="24" t="str">
        <f>_xlfn.XLOOKUP(B1233,'[5]cells down 02052026 13h50'!$B:$B,'[5]cells down 02052026 13h50'!$R:$R,"")</f>
        <v/>
      </c>
      <c r="AW1233" s="24" t="str">
        <f>_xlfn.XLOOKUP(B1233,'[5]cells down 02052026 13h50'!$B:$B,'[5]cells down 02052026 13h50'!$R:$R,"")</f>
        <v/>
      </c>
      <c r="AX1233" s="24" t="str">
        <f>_xlfn.XLOOKUP(B1233,'[6]cell downs 03052026 8h40 '!$B:$B,'[6]cell downs 03052026 8h40 '!$R:$R,"")</f>
        <v/>
      </c>
      <c r="AY1233" s="24" t="str">
        <f>_xlfn.XLOOKUP(B1233,'[7]ALL SITES DOWN'!$D:$D,'[7]ALL SITES DOWN'!$J:$J,"")</f>
        <v/>
      </c>
      <c r="AZ1233" s="24" t="str">
        <f>_xlfn.XLOOKUP(B1233,'[8]ALL SITES DOWN'!$D:$D,'[8]ALL SITES DOWN'!$J:$J,"")</f>
        <v/>
      </c>
      <c r="BA1233" s="9" t="str">
        <f>_xlfn.XLOOKUP(B1233,[9]sheet1!$AC:$AC,[9]sheet1!$AF:$AF,"")</f>
        <v/>
      </c>
      <c r="BB1233" s="14" t="s">
        <v>5537</v>
      </c>
      <c r="BC1233" s="14" t="s">
        <v>5537</v>
      </c>
      <c r="BD1233" s="14" t="str">
        <f>_xlfn.XLOOKUP(B1233,'[10]cell downs 18042026 17h'!$B:$B,'[10]cell downs 18042026 17h'!$B:$B,"")</f>
        <v/>
      </c>
      <c r="BE1233" s="14" t="str">
        <f>_xlfn.XLOOKUP(B1233,'[11]Cells Huawei 19042026 15h'!$B:$B,'[11]Cells Huawei 19042026 15h'!$B:$B,"")</f>
        <v/>
      </c>
      <c r="BF1233" s="9" t="str">
        <f>_xlfn.XLOOKUP(B1233,'[12]cells down 19042026 9H40'!$B:$B,'[12]cells down 19042026 9H40'!$B:$B,"")</f>
        <v/>
      </c>
      <c r="BG1233" s="9" t="s">
        <v>5537</v>
      </c>
      <c r="BH1233" s="9" t="s">
        <v>5537</v>
      </c>
    </row>
    <row r="1234" spans="1:60" s="9" customFormat="1" x14ac:dyDescent="0.3">
      <c r="A1234" s="25" t="s">
        <v>4858</v>
      </c>
      <c r="B1234" s="32" t="s">
        <v>5383</v>
      </c>
      <c r="C1234" s="3" t="str">
        <f>_xlfn.XLOOKUP(B1234,'[1]daily break down'!$D:$D,'[1]daily break down'!$E:$E,"")</f>
        <v/>
      </c>
      <c r="D1234" s="25" t="s">
        <v>11</v>
      </c>
      <c r="E1234" s="25" t="s">
        <v>5504</v>
      </c>
      <c r="F1234" s="25" t="s">
        <v>69</v>
      </c>
      <c r="G1234" s="25" t="s">
        <v>4858</v>
      </c>
      <c r="H1234" s="42" t="str">
        <f>_xlfn.XLOOKUP(B1234,[2]CALCULATION!$B:$B,[2]CALCULATION!$H:$H,"")</f>
        <v>ZTE</v>
      </c>
      <c r="I1234" s="34">
        <v>18.491409199476074</v>
      </c>
      <c r="J1234" s="34">
        <v>18.491409199476074</v>
      </c>
      <c r="K1234" s="34">
        <v>18.491409199476074</v>
      </c>
      <c r="L1234" s="34">
        <v>18.491409199476074</v>
      </c>
      <c r="M1234" s="34">
        <v>0</v>
      </c>
      <c r="N1234" s="34">
        <v>0</v>
      </c>
      <c r="O1234" s="34">
        <v>0</v>
      </c>
      <c r="P1234" s="34">
        <v>0</v>
      </c>
      <c r="Q1234" s="34">
        <v>0</v>
      </c>
      <c r="R1234" s="34">
        <v>0</v>
      </c>
      <c r="S1234" s="35">
        <v>0</v>
      </c>
      <c r="T1234" s="35">
        <v>0</v>
      </c>
      <c r="U1234" s="35">
        <v>0</v>
      </c>
      <c r="V1234" s="35" t="s">
        <v>5537</v>
      </c>
      <c r="W1234" s="35">
        <v>0</v>
      </c>
      <c r="X1234" s="35">
        <v>0</v>
      </c>
      <c r="Y1234" s="35">
        <v>0</v>
      </c>
      <c r="Z1234" s="35">
        <v>0</v>
      </c>
      <c r="AA1234" s="35">
        <v>0</v>
      </c>
      <c r="AB1234" s="35">
        <v>0</v>
      </c>
      <c r="AC1234" s="35">
        <v>0</v>
      </c>
      <c r="AD1234" s="35">
        <v>0</v>
      </c>
      <c r="AE1234" s="58" t="s">
        <v>5560</v>
      </c>
      <c r="AF1234" s="58"/>
      <c r="AG1234" s="57" t="str" cm="1">
        <f t="array" ref="AG1234">IFERROR(_xlfn.IFS(
AI1234="MPR ISSUE","PDH",
AI1234="BSS Hardware Issue","BSS",
AI1234="Sites strategiques, MLL, Pylone, etc.","ENVTECH",
AI1234="AKTIVCO DEFAUT GE &amp; POWER Cabinet","AKTIVCO",
AI1234="AKTIVCO Coupure ENEO &amp; Baisse de tension","AKTIVCO GRID ONLY",
AI1234="Coupure ENEO &amp; Baisse de tension","IHS GRID ONLY",
AI1234="Defaut GE &amp; POWER Cabinet","IHS",
AI1234="Sharing","Partners",
AI1234="Sites strategiques &amp; DataCenter","SST &amp; DC",
AI1234="Exclu","Exclu",
AI1234="SAT","SAT",
AI1234="SPARE-ISSUE","SPARE-ISSUE",
AI1234="Fiber CAmtel","TRANS_FO_CAMTEL",
AI1234="Fiber AOF","Fiber AOF",
AI1234="Projet OCM (HUAWEI)","TRAVAUX-HUAWEI",
AI1234="Projet OCM (NOKIA)","TRAVAUX-NOKIA",
AI1234="ACCESS-ISSUE","ACCESS-ISSUE",
AI1234="Projet OCM (ZTE, NOKIA, autres projets)","TRAVAUX OCM",
AI1234="No root CAuse","No root cause",
AI1234="ODU HS","PDH",
AI1234="IP &amp; VLAN","PDH",
AI1234="Warehouse HUAWEI","SPARE-ISSUE",
AI1234="SPARE-HS","SPARE-ISSUE",
AI1234="Power Telco","BSS",AI1234="no impacts","no impacts"
),"")</f>
        <v>no impacts</v>
      </c>
      <c r="AH1234" s="57" t="str" cm="1">
        <f t="array" ref="AH1234">IFERROR(_xlfn.IFS(
AI1234="MPR ISSUE","TX ISSUE",
AI1234="BSS Hardware Issue","RAN ISSUE",
AI1234="Sites strategiques, MLL, Pylone, etc.","ENVTECH",
AI1234="AKTIVCO DEFAUT GE &amp; POWER Cabinet","POWER ISSUE",
AI1234="AKTIVCO Coupure ENEO &amp; Baisse de tension","POWER ISSUE",
AI1234="Coupure ENEO &amp; Baisse de tension","POWER ISSUE",
AI1234="Defaut GE &amp; POWER Cabinet","POWER ISSUE",
AI1234="Sharing","POWER ISSUE",
AI1234="Sites strategiques &amp; DataCenter","POWER ISSUE",
AI1234="Exclu","Exclu",
AI1234="SAT","TX ISSUE",
AI1234="SPARE-ISSUE","SPARE-ISSUE",
AI1234="Fiber CAmtel","TX ISSUE",
AI1234="Fiber AOF","TX ISSUE",
AI1234="Projet OCM (HUAWEI)","TRAVAUX-HUAWEI",
AI1234="Projet OCM (NOKIA)","TRAVAUX -NOKIA",
AI1234="ACCESS-ISSUE","ACCESS-ISSUE",
AI1234="Projet OCM (ZTE, NOKIA, autres projets)","TRAVAUX OCM",
AI1234="No root CAuse","No root cause",
AI1234="ODU HS","TX ISSUE",
AI1234="IP &amp; VLAN","TX ISSUE",
AI1234="Warehouse HUAWEI","SPARE-ISSUE",
AI1234="SPARE-HS","SPARE-ISSUE",
AI1234="Power Telco","RAN ISSUE",AI1234="no impacts","no impacts"
),"")</f>
        <v>no impacts</v>
      </c>
      <c r="AI1234" s="85" t="s">
        <v>5998</v>
      </c>
      <c r="AJ1234" s="57" t="str" cm="1">
        <f t="array" ref="AJ1234">IFERROR(_xlfn.IFS(
AI1234="MPR ISSUE","ACTIVE",
AI1234="BSS Hardware Issue","ACTIVE",
AI1234="Sites strategiques, MLL, Pylone, etc.","PASSIVE",
AI1234="AKTIVCO DEFAUT GE &amp; POWER Cabinet","PASSIVE",
AI1234="AKTIVCO Coupure ENEO &amp; Baisse de tension","PASSIVE",
AI1234="Coupure ENEO &amp; Baisse de tension","PASSIVE",
AI1234="Defaut GE &amp; POWER Cabinet","PASSIVE",
AI1234="Sharing","PASSIVE",
AI1234="Sites strategiques &amp; DataCenter","PASSIVE",
AI1234="Exclu","Exclu",
AI1234="SAT","ACTIVE",
AI1234="SPARE-ISSUE","SPARE-ISSUE",
AI1234="Fiber CAmtel","ACTIVE",
AI1234="Fiber AOF","ACTIVE",
AI1234="Projet OCM (HUAWEI)","PLANNED WORKS",
AI1234="Projet OCM (NOKIA)","PLANNED WORKS",
AI1234="ACCESS-ISSUE","ACCESS-ISSUE",
AI1234="Projet OCM (ZTE, NOKIA, autres projets)","PLANNED WORKS",
AI1234="No root CAuse","No root cause",
AI1234="ODU HS","ACTIVE",
AI1234="IP &amp; VLAN","ACTIVE",
AI1234="Warehouse HUAWEI","SPARE-ISSUE",
AI1234="SPARE-HS","SPARE-ISSUE",
AI1234="Power Telco","ACTIVE", AI1234="no impacts","no impacts"
),"")</f>
        <v>no impacts</v>
      </c>
      <c r="AK1234" s="23" t="s">
        <v>5537</v>
      </c>
      <c r="AL1234" s="23" t="str">
        <f t="shared" si="33"/>
        <v>SUD_028</v>
      </c>
      <c r="AN1234" s="9" t="s">
        <v>5537</v>
      </c>
      <c r="AO1234" s="23" t="str">
        <f>_xlfn.XLOOKUP(B1234,'INCIDENT-05-03-2026'!E:E,'INCIDENT-05-03-2026'!F:F,"")</f>
        <v/>
      </c>
      <c r="AP1234" s="7" t="s">
        <v>5537</v>
      </c>
      <c r="AQ1234" s="6"/>
      <c r="AR1234" s="7"/>
      <c r="AS1234" s="3" t="str">
        <f>_xlfn.XLOOKUP(B1234,'[3]tt num | region | site id'!$C:$C,'[3]tt num | region | site id'!$Q:$Q,"")</f>
        <v/>
      </c>
      <c r="AT1234" s="24" t="str">
        <f>_xlfn.XLOOKUP(B1234,'[4]Cells Huawei 03052026 12h'!$B:$B,'[4]Cells Huawei 03052026 12h'!$T:$T,"")</f>
        <v/>
      </c>
      <c r="AU1234" s="24" t="str">
        <f>_xlfn.XLOOKUP(B1234,'[5]cells down 02052026 8h50'!$B:$B,'[5]cells down 02052026 8h50'!$R:$R,"")</f>
        <v/>
      </c>
      <c r="AV1234" s="24" t="str">
        <f>_xlfn.XLOOKUP(B1234,'[5]cells down 02052026 13h50'!$B:$B,'[5]cells down 02052026 13h50'!$R:$R,"")</f>
        <v/>
      </c>
      <c r="AW1234" s="24" t="str">
        <f>_xlfn.XLOOKUP(B1234,'[5]cells down 02052026 13h50'!$B:$B,'[5]cells down 02052026 13h50'!$R:$R,"")</f>
        <v/>
      </c>
      <c r="AX1234" s="24" t="str">
        <f>_xlfn.XLOOKUP(B1234,'[6]cell downs 03052026 8h40 '!$B:$B,'[6]cell downs 03052026 8h40 '!$R:$R,"")</f>
        <v/>
      </c>
      <c r="AY1234" s="24" t="str">
        <f>_xlfn.XLOOKUP(B1234,'[7]ALL SITES DOWN'!$D:$D,'[7]ALL SITES DOWN'!$J:$J,"")</f>
        <v/>
      </c>
      <c r="AZ1234" s="24" t="str">
        <f>_xlfn.XLOOKUP(B1234,'[8]ALL SITES DOWN'!$D:$D,'[8]ALL SITES DOWN'!$J:$J,"")</f>
        <v/>
      </c>
      <c r="BA1234" s="9" t="str">
        <f>_xlfn.XLOOKUP(B1234,[9]sheet1!$AC:$AC,[9]sheet1!$AF:$AF,"")</f>
        <v/>
      </c>
      <c r="BB1234" s="14" t="s">
        <v>5537</v>
      </c>
      <c r="BC1234" s="14" t="s">
        <v>5537</v>
      </c>
      <c r="BD1234" s="14" t="str">
        <f>_xlfn.XLOOKUP(B1234,'[10]cell downs 18042026 17h'!$B:$B,'[10]cell downs 18042026 17h'!$B:$B,"")</f>
        <v/>
      </c>
      <c r="BE1234" s="14" t="str">
        <f>_xlfn.XLOOKUP(B1234,'[11]Cells Huawei 19042026 15h'!$B:$B,'[11]Cells Huawei 19042026 15h'!$B:$B,"")</f>
        <v/>
      </c>
      <c r="BF1234" s="9" t="str">
        <f>_xlfn.XLOOKUP(B1234,'[12]cells down 19042026 9H40'!$B:$B,'[12]cells down 19042026 9H40'!$B:$B,"")</f>
        <v/>
      </c>
      <c r="BG1234" s="9" t="s">
        <v>5537</v>
      </c>
      <c r="BH1234" s="9" t="s">
        <v>12</v>
      </c>
    </row>
    <row r="1235" spans="1:60" s="9" customFormat="1" x14ac:dyDescent="0.3">
      <c r="A1235" s="25" t="s">
        <v>5369</v>
      </c>
      <c r="B1235" s="32" t="s">
        <v>5370</v>
      </c>
      <c r="C1235" s="3" t="str">
        <f>_xlfn.XLOOKUP(B1235,'[1]daily break down'!$D:$D,'[1]daily break down'!$E:$E,"")</f>
        <v/>
      </c>
      <c r="D1235" s="25" t="s">
        <v>11</v>
      </c>
      <c r="E1235" s="25" t="e">
        <v>#REF!</v>
      </c>
      <c r="F1235" s="25" t="s">
        <v>5371</v>
      </c>
      <c r="G1235" s="25" t="s">
        <v>3505</v>
      </c>
      <c r="H1235" s="42" t="str">
        <f>_xlfn.XLOOKUP(B1235,[2]CALCULATION!$B:$B,[2]CALCULATION!$H:$H,"")</f>
        <v>ZTE</v>
      </c>
      <c r="I1235" s="34">
        <v>0</v>
      </c>
      <c r="J1235" s="34">
        <v>0</v>
      </c>
      <c r="K1235" s="34">
        <v>0</v>
      </c>
      <c r="L1235" s="34">
        <v>0</v>
      </c>
      <c r="M1235" s="34">
        <v>0</v>
      </c>
      <c r="N1235" s="34">
        <v>0</v>
      </c>
      <c r="O1235" s="34">
        <v>0</v>
      </c>
      <c r="P1235" s="34">
        <v>0</v>
      </c>
      <c r="Q1235" s="34">
        <v>0</v>
      </c>
      <c r="R1235" s="34">
        <v>0</v>
      </c>
      <c r="S1235" s="35">
        <v>0</v>
      </c>
      <c r="T1235" s="35">
        <v>0</v>
      </c>
      <c r="U1235" s="35">
        <v>0</v>
      </c>
      <c r="V1235" s="35" t="s">
        <v>5537</v>
      </c>
      <c r="W1235" s="35">
        <v>0</v>
      </c>
      <c r="X1235" s="35">
        <v>0</v>
      </c>
      <c r="Y1235" s="35">
        <v>0</v>
      </c>
      <c r="Z1235" s="35">
        <v>0</v>
      </c>
      <c r="AA1235" s="35">
        <v>0</v>
      </c>
      <c r="AB1235" s="35">
        <v>0</v>
      </c>
      <c r="AC1235" s="35">
        <v>0</v>
      </c>
      <c r="AD1235" s="35">
        <v>0</v>
      </c>
      <c r="AE1235" s="58" t="s">
        <v>5560</v>
      </c>
      <c r="AF1235" s="58"/>
      <c r="AG1235" s="57" t="str" cm="1">
        <f t="array" ref="AG1235">IFERROR(_xlfn.IFS(
AI1235="MPR ISSUE","PDH",
AI1235="BSS Hardware Issue","BSS",
AI1235="Sites strategiques, MLL, Pylone, etc.","ENVTECH",
AI1235="AKTIVCO DEFAUT GE &amp; POWER Cabinet","AKTIVCO",
AI1235="AKTIVCO Coupure ENEO &amp; Baisse de tension","AKTIVCO GRID ONLY",
AI1235="Coupure ENEO &amp; Baisse de tension","IHS GRID ONLY",
AI1235="Defaut GE &amp; POWER Cabinet","IHS",
AI1235="Sharing","Partners",
AI1235="Sites strategiques &amp; DataCenter","SST &amp; DC",
AI1235="Exclu","Exclu",
AI1235="SAT","SAT",
AI1235="SPARE-ISSUE","SPARE-ISSUE",
AI1235="Fiber CAmtel","TRANS_FO_CAMTEL",
AI1235="Fiber AOF","Fiber AOF",
AI1235="Projet OCM (HUAWEI)","TRAVAUX-HUAWEI",
AI1235="Projet OCM (NOKIA)","TRAVAUX-NOKIA",
AI1235="ACCESS-ISSUE","ACCESS-ISSUE",
AI1235="Projet OCM (ZTE, NOKIA, autres projets)","TRAVAUX OCM",
AI1235="No root CAuse","No root cause",
AI1235="ODU HS","PDH",
AI1235="IP &amp; VLAN","PDH",
AI1235="Warehouse HUAWEI","SPARE-ISSUE",
AI1235="SPARE-HS","SPARE-ISSUE",
AI1235="Power Telco","BSS",AI1235="no impacts","no impacts"
),"")</f>
        <v>no impacts</v>
      </c>
      <c r="AH1235" s="57" t="str" cm="1">
        <f t="array" ref="AH1235">IFERROR(_xlfn.IFS(
AI1235="MPR ISSUE","TX ISSUE",
AI1235="BSS Hardware Issue","RAN ISSUE",
AI1235="Sites strategiques, MLL, Pylone, etc.","ENVTECH",
AI1235="AKTIVCO DEFAUT GE &amp; POWER Cabinet","POWER ISSUE",
AI1235="AKTIVCO Coupure ENEO &amp; Baisse de tension","POWER ISSUE",
AI1235="Coupure ENEO &amp; Baisse de tension","POWER ISSUE",
AI1235="Defaut GE &amp; POWER Cabinet","POWER ISSUE",
AI1235="Sharing","POWER ISSUE",
AI1235="Sites strategiques &amp; DataCenter","POWER ISSUE",
AI1235="Exclu","Exclu",
AI1235="SAT","TX ISSUE",
AI1235="SPARE-ISSUE","SPARE-ISSUE",
AI1235="Fiber CAmtel","TX ISSUE",
AI1235="Fiber AOF","TX ISSUE",
AI1235="Projet OCM (HUAWEI)","TRAVAUX-HUAWEI",
AI1235="Projet OCM (NOKIA)","TRAVAUX -NOKIA",
AI1235="ACCESS-ISSUE","ACCESS-ISSUE",
AI1235="Projet OCM (ZTE, NOKIA, autres projets)","TRAVAUX OCM",
AI1235="No root CAuse","No root cause",
AI1235="ODU HS","TX ISSUE",
AI1235="IP &amp; VLAN","TX ISSUE",
AI1235="Warehouse HUAWEI","SPARE-ISSUE",
AI1235="SPARE-HS","SPARE-ISSUE",
AI1235="Power Telco","RAN ISSUE",AI1235="no impacts","no impacts"
),"")</f>
        <v>no impacts</v>
      </c>
      <c r="AI1235" s="85" t="s">
        <v>5998</v>
      </c>
      <c r="AJ1235" s="57" t="str" cm="1">
        <f t="array" ref="AJ1235">IFERROR(_xlfn.IFS(
AI1235="MPR ISSUE","ACTIVE",
AI1235="BSS Hardware Issue","ACTIVE",
AI1235="Sites strategiques, MLL, Pylone, etc.","PASSIVE",
AI1235="AKTIVCO DEFAUT GE &amp; POWER Cabinet","PASSIVE",
AI1235="AKTIVCO Coupure ENEO &amp; Baisse de tension","PASSIVE",
AI1235="Coupure ENEO &amp; Baisse de tension","PASSIVE",
AI1235="Defaut GE &amp; POWER Cabinet","PASSIVE",
AI1235="Sharing","PASSIVE",
AI1235="Sites strategiques &amp; DataCenter","PASSIVE",
AI1235="Exclu","Exclu",
AI1235="SAT","ACTIVE",
AI1235="SPARE-ISSUE","SPARE-ISSUE",
AI1235="Fiber CAmtel","ACTIVE",
AI1235="Fiber AOF","ACTIVE",
AI1235="Projet OCM (HUAWEI)","PLANNED WORKS",
AI1235="Projet OCM (NOKIA)","PLANNED WORKS",
AI1235="ACCESS-ISSUE","ACCESS-ISSUE",
AI1235="Projet OCM (ZTE, NOKIA, autres projets)","PLANNED WORKS",
AI1235="No root CAuse","No root cause",
AI1235="ODU HS","ACTIVE",
AI1235="IP &amp; VLAN","ACTIVE",
AI1235="Warehouse HUAWEI","SPARE-ISSUE",
AI1235="SPARE-HS","SPARE-ISSUE",
AI1235="Power Telco","ACTIVE", AI1235="no impacts","no impacts"
),"")</f>
        <v>no impacts</v>
      </c>
      <c r="AK1235" s="23" t="s">
        <v>5537</v>
      </c>
      <c r="AL1235" s="23" t="str">
        <f t="shared" si="33"/>
        <v>LIT_062</v>
      </c>
      <c r="AN1235" s="9" t="s">
        <v>5537</v>
      </c>
      <c r="AO1235" s="23" t="str">
        <f>_xlfn.XLOOKUP(B1235,'INCIDENT-05-03-2026'!E:E,'INCIDENT-05-03-2026'!F:F,"")</f>
        <v/>
      </c>
      <c r="AP1235" s="7" t="s">
        <v>5537</v>
      </c>
      <c r="AQ1235" s="6"/>
      <c r="AR1235" s="7"/>
      <c r="AS1235" s="3" t="str">
        <f>_xlfn.XLOOKUP(B1235,'[3]tt num | region | site id'!$C:$C,'[3]tt num | region | site id'!$Q:$Q,"")</f>
        <v/>
      </c>
      <c r="AT1235" s="24" t="str">
        <f>_xlfn.XLOOKUP(B1235,'[4]Cells Huawei 03052026 12h'!$B:$B,'[4]Cells Huawei 03052026 12h'!$T:$T,"")</f>
        <v/>
      </c>
      <c r="AU1235" s="24" t="str">
        <f>_xlfn.XLOOKUP(B1235,'[5]cells down 02052026 8h50'!$B:$B,'[5]cells down 02052026 8h50'!$R:$R,"")</f>
        <v/>
      </c>
      <c r="AV1235" s="24" t="str">
        <f>_xlfn.XLOOKUP(B1235,'[5]cells down 02052026 13h50'!$B:$B,'[5]cells down 02052026 13h50'!$R:$R,"")</f>
        <v/>
      </c>
      <c r="AW1235" s="24" t="str">
        <f>_xlfn.XLOOKUP(B1235,'[5]cells down 02052026 13h50'!$B:$B,'[5]cells down 02052026 13h50'!$R:$R,"")</f>
        <v/>
      </c>
      <c r="AX1235" s="24" t="str">
        <f>_xlfn.XLOOKUP(B1235,'[6]cell downs 03052026 8h40 '!$B:$B,'[6]cell downs 03052026 8h40 '!$R:$R,"")</f>
        <v/>
      </c>
      <c r="AY1235" s="24" t="str">
        <f>_xlfn.XLOOKUP(B1235,'[7]ALL SITES DOWN'!$D:$D,'[7]ALL SITES DOWN'!$J:$J,"")</f>
        <v/>
      </c>
      <c r="AZ1235" s="24" t="str">
        <f>_xlfn.XLOOKUP(B1235,'[8]ALL SITES DOWN'!$D:$D,'[8]ALL SITES DOWN'!$J:$J,"")</f>
        <v/>
      </c>
      <c r="BA1235" s="9" t="str">
        <f>_xlfn.XLOOKUP(B1235,[9]sheet1!$AC:$AC,[9]sheet1!$AF:$AF,"")</f>
        <v/>
      </c>
      <c r="BB1235" s="14" t="s">
        <v>5537</v>
      </c>
      <c r="BC1235" s="14" t="s">
        <v>5537</v>
      </c>
      <c r="BD1235" s="14" t="str">
        <f>_xlfn.XLOOKUP(B1235,'[10]cell downs 18042026 17h'!$B:$B,'[10]cell downs 18042026 17h'!$B:$B,"")</f>
        <v/>
      </c>
      <c r="BE1235" s="14" t="str">
        <f>_xlfn.XLOOKUP(B1235,'[11]Cells Huawei 19042026 15h'!$B:$B,'[11]Cells Huawei 19042026 15h'!$B:$B,"")</f>
        <v/>
      </c>
      <c r="BF1235" s="9" t="str">
        <f>_xlfn.XLOOKUP(B1235,'[12]cells down 19042026 9H40'!$B:$B,'[12]cells down 19042026 9H40'!$B:$B,"")</f>
        <v/>
      </c>
      <c r="BG1235" s="9" t="s">
        <v>5370</v>
      </c>
      <c r="BH1235" s="9" t="s">
        <v>318</v>
      </c>
    </row>
    <row r="1236" spans="1:60" s="9" customFormat="1" ht="29.55" customHeight="1" x14ac:dyDescent="0.3">
      <c r="A1236" s="25" t="s">
        <v>4933</v>
      </c>
      <c r="B1236" s="32" t="s">
        <v>5378</v>
      </c>
      <c r="C1236" s="3" t="str">
        <f>_xlfn.XLOOKUP(B1236,'[1]daily break down'!$D:$D,'[1]daily break down'!$E:$E,"")</f>
        <v>LITTORAL</v>
      </c>
      <c r="D1236" s="25" t="s">
        <v>11</v>
      </c>
      <c r="E1236" s="25" t="s">
        <v>5505</v>
      </c>
      <c r="F1236" s="25" t="s">
        <v>5371</v>
      </c>
      <c r="G1236" s="25" t="s">
        <v>5379</v>
      </c>
      <c r="H1236" s="42" t="str">
        <f>_xlfn.XLOOKUP(B1236,[2]CALCULATION!$B:$B,[2]CALCULATION!$H:$H,"")</f>
        <v>ZTE</v>
      </c>
      <c r="I1236" s="34">
        <v>0</v>
      </c>
      <c r="J1236" s="34">
        <v>0</v>
      </c>
      <c r="K1236" s="34">
        <v>0</v>
      </c>
      <c r="L1236" s="34">
        <v>0</v>
      </c>
      <c r="M1236" s="34">
        <v>0</v>
      </c>
      <c r="N1236" s="34">
        <v>0</v>
      </c>
      <c r="O1236" s="34">
        <v>0</v>
      </c>
      <c r="P1236" s="34">
        <v>0</v>
      </c>
      <c r="Q1236" s="34">
        <v>0</v>
      </c>
      <c r="R1236" s="34">
        <v>0</v>
      </c>
      <c r="S1236" s="35">
        <v>0</v>
      </c>
      <c r="T1236" s="35">
        <v>0</v>
      </c>
      <c r="U1236" s="35">
        <v>0</v>
      </c>
      <c r="V1236" s="35" t="s">
        <v>5537</v>
      </c>
      <c r="W1236" s="35">
        <v>0</v>
      </c>
      <c r="X1236" s="35">
        <v>0</v>
      </c>
      <c r="Y1236" s="35">
        <v>0</v>
      </c>
      <c r="Z1236" s="35">
        <v>0</v>
      </c>
      <c r="AA1236" s="35">
        <v>0</v>
      </c>
      <c r="AB1236" s="35">
        <v>0</v>
      </c>
      <c r="AC1236" s="35">
        <v>0</v>
      </c>
      <c r="AD1236" s="35">
        <v>0</v>
      </c>
      <c r="AE1236" s="58" t="s">
        <v>5560</v>
      </c>
      <c r="AF1236" s="58"/>
      <c r="AG1236" s="57" t="str" cm="1">
        <f t="array" ref="AG1236">IFERROR(_xlfn.IFS(
AI1236="MPR ISSUE","PDH",
AI1236="BSS Hardware Issue","BSS",
AI1236="Sites strategiques, MLL, Pylone, etc.","ENVTECH",
AI1236="AKTIVCO DEFAUT GE &amp; POWER Cabinet","AKTIVCO",
AI1236="AKTIVCO Coupure ENEO &amp; Baisse de tension","AKTIVCO GRID ONLY",
AI1236="Coupure ENEO &amp; Baisse de tension","IHS GRID ONLY",
AI1236="Defaut GE &amp; POWER Cabinet","IHS",
AI1236="Sharing","Partners",
AI1236="Sites strategiques &amp; DataCenter","SST &amp; DC",
AI1236="Exclu","Exclu",
AI1236="SAT","SAT",
AI1236="SPARE-ISSUE","SPARE-ISSUE",
AI1236="Fiber CAmtel","TRANS_FO_CAMTEL",
AI1236="Fiber AOF","Fiber AOF",
AI1236="Projet OCM (HUAWEI)","TRAVAUX-HUAWEI",
AI1236="Projet OCM (NOKIA)","TRAVAUX-NOKIA",
AI1236="ACCESS-ISSUE","ACCESS-ISSUE",
AI1236="Projet OCM (ZTE, NOKIA, autres projets)","TRAVAUX OCM",
AI1236="No root CAuse","No root cause",
AI1236="ODU HS","PDH",
AI1236="IP &amp; VLAN","PDH",
AI1236="Warehouse HUAWEI","SPARE-ISSUE",
AI1236="SPARE-HS","SPARE-ISSUE",
AI1236="Power Telco","BSS",AI1236="no impacts","no impacts"
),"")</f>
        <v>no impacts</v>
      </c>
      <c r="AH1236" s="57" t="str" cm="1">
        <f t="array" ref="AH1236">IFERROR(_xlfn.IFS(
AI1236="MPR ISSUE","TX ISSUE",
AI1236="BSS Hardware Issue","RAN ISSUE",
AI1236="Sites strategiques, MLL, Pylone, etc.","ENVTECH",
AI1236="AKTIVCO DEFAUT GE &amp; POWER Cabinet","POWER ISSUE",
AI1236="AKTIVCO Coupure ENEO &amp; Baisse de tension","POWER ISSUE",
AI1236="Coupure ENEO &amp; Baisse de tension","POWER ISSUE",
AI1236="Defaut GE &amp; POWER Cabinet","POWER ISSUE",
AI1236="Sharing","POWER ISSUE",
AI1236="Sites strategiques &amp; DataCenter","POWER ISSUE",
AI1236="Exclu","Exclu",
AI1236="SAT","TX ISSUE",
AI1236="SPARE-ISSUE","SPARE-ISSUE",
AI1236="Fiber CAmtel","TX ISSUE",
AI1236="Fiber AOF","TX ISSUE",
AI1236="Projet OCM (HUAWEI)","TRAVAUX-HUAWEI",
AI1236="Projet OCM (NOKIA)","TRAVAUX -NOKIA",
AI1236="ACCESS-ISSUE","ACCESS-ISSUE",
AI1236="Projet OCM (ZTE, NOKIA, autres projets)","TRAVAUX OCM",
AI1236="No root CAuse","No root cause",
AI1236="ODU HS","TX ISSUE",
AI1236="IP &amp; VLAN","TX ISSUE",
AI1236="Warehouse HUAWEI","SPARE-ISSUE",
AI1236="SPARE-HS","SPARE-ISSUE",
AI1236="Power Telco","RAN ISSUE",AI1236="no impacts","no impacts"
),"")</f>
        <v>no impacts</v>
      </c>
      <c r="AI1236" s="85" t="s">
        <v>5998</v>
      </c>
      <c r="AJ1236" s="57" t="str" cm="1">
        <f t="array" ref="AJ1236">IFERROR(_xlfn.IFS(
AI1236="MPR ISSUE","ACTIVE",
AI1236="BSS Hardware Issue","ACTIVE",
AI1236="Sites strategiques, MLL, Pylone, etc.","PASSIVE",
AI1236="AKTIVCO DEFAUT GE &amp; POWER Cabinet","PASSIVE",
AI1236="AKTIVCO Coupure ENEO &amp; Baisse de tension","PASSIVE",
AI1236="Coupure ENEO &amp; Baisse de tension","PASSIVE",
AI1236="Defaut GE &amp; POWER Cabinet","PASSIVE",
AI1236="Sharing","PASSIVE",
AI1236="Sites strategiques &amp; DataCenter","PASSIVE",
AI1236="Exclu","Exclu",
AI1236="SAT","ACTIVE",
AI1236="SPARE-ISSUE","SPARE-ISSUE",
AI1236="Fiber CAmtel","ACTIVE",
AI1236="Fiber AOF","ACTIVE",
AI1236="Projet OCM (HUAWEI)","PLANNED WORKS",
AI1236="Projet OCM (NOKIA)","PLANNED WORKS",
AI1236="ACCESS-ISSUE","ACCESS-ISSUE",
AI1236="Projet OCM (ZTE, NOKIA, autres projets)","PLANNED WORKS",
AI1236="No root CAuse","No root cause",
AI1236="ODU HS","ACTIVE",
AI1236="IP &amp; VLAN","ACTIVE",
AI1236="Warehouse HUAWEI","SPARE-ISSUE",
AI1236="SPARE-HS","SPARE-ISSUE",
AI1236="Power Telco","ACTIVE", AI1236="no impacts","no impacts"
),"")</f>
        <v>no impacts</v>
      </c>
      <c r="AK1236" s="23" t="s">
        <v>5537</v>
      </c>
      <c r="AL1236" s="23" t="str">
        <f t="shared" si="33"/>
        <v>LIT_067</v>
      </c>
      <c r="AN1236" s="9" t="s">
        <v>5537</v>
      </c>
      <c r="AO1236" s="23" t="str">
        <f>_xlfn.XLOOKUP(B1236,'INCIDENT-05-03-2026'!E:E,'INCIDENT-05-03-2026'!F:F,"")</f>
        <v/>
      </c>
      <c r="AP1236" s="7" t="s">
        <v>5537</v>
      </c>
      <c r="AQ1236" s="6"/>
      <c r="AR1236" s="7"/>
      <c r="AS1236" s="3" t="str">
        <f>_xlfn.XLOOKUP(B1236,'[3]tt num | region | site id'!$C:$C,'[3]tt num | region | site id'!$Q:$Q,"")</f>
        <v/>
      </c>
      <c r="AT1236" s="24" t="str">
        <f>_xlfn.XLOOKUP(B1236,'[4]Cells Huawei 03052026 12h'!$B:$B,'[4]Cells Huawei 03052026 12h'!$T:$T,"")</f>
        <v/>
      </c>
      <c r="AU1236" s="24" t="str">
        <f>_xlfn.XLOOKUP(B1236,'[5]cells down 02052026 8h50'!$B:$B,'[5]cells down 02052026 8h50'!$R:$R,"")</f>
        <v/>
      </c>
      <c r="AV1236" s="24" t="str">
        <f>_xlfn.XLOOKUP(B1236,'[5]cells down 02052026 13h50'!$B:$B,'[5]cells down 02052026 13h50'!$R:$R,"")</f>
        <v/>
      </c>
      <c r="AW1236" s="24" t="str">
        <f>_xlfn.XLOOKUP(B1236,'[5]cells down 02052026 13h50'!$B:$B,'[5]cells down 02052026 13h50'!$R:$R,"")</f>
        <v/>
      </c>
      <c r="AX1236" s="24" t="str">
        <f>_xlfn.XLOOKUP(B1236,'[6]cell downs 03052026 8h40 '!$B:$B,'[6]cell downs 03052026 8h40 '!$R:$R,"")</f>
        <v/>
      </c>
      <c r="AY1236" s="24" t="str">
        <f>_xlfn.XLOOKUP(B1236,'[7]ALL SITES DOWN'!$D:$D,'[7]ALL SITES DOWN'!$J:$J,"")</f>
        <v/>
      </c>
      <c r="AZ1236" s="24" t="str">
        <f>_xlfn.XLOOKUP(B1236,'[8]ALL SITES DOWN'!$D:$D,'[8]ALL SITES DOWN'!$J:$J,"")</f>
        <v/>
      </c>
      <c r="BA1236" s="9" t="str">
        <f>_xlfn.XLOOKUP(B1236,[9]sheet1!$AC:$AC,[9]sheet1!$AF:$AF,"")</f>
        <v/>
      </c>
      <c r="BB1236" s="14" t="s">
        <v>5537</v>
      </c>
      <c r="BC1236" s="14" t="s">
        <v>5537</v>
      </c>
      <c r="BD1236" s="14" t="str">
        <f>_xlfn.XLOOKUP(B1236,'[10]cell downs 18042026 17h'!$B:$B,'[10]cell downs 18042026 17h'!$B:$B,"")</f>
        <v/>
      </c>
      <c r="BE1236" s="14" t="str">
        <f>_xlfn.XLOOKUP(B1236,'[11]Cells Huawei 19042026 15h'!$B:$B,'[11]Cells Huawei 19042026 15h'!$B:$B,"")</f>
        <v/>
      </c>
      <c r="BF1236" s="9" t="str">
        <f>_xlfn.XLOOKUP(B1236,'[12]cells down 19042026 9H40'!$B:$B,'[12]cells down 19042026 9H40'!$B:$B,"")</f>
        <v/>
      </c>
      <c r="BG1236" s="9" t="s">
        <v>5378</v>
      </c>
      <c r="BH1236" s="9" t="s">
        <v>12</v>
      </c>
    </row>
    <row r="1237" spans="1:60" s="9" customFormat="1" x14ac:dyDescent="0.3">
      <c r="A1237" s="25" t="s">
        <v>5472</v>
      </c>
      <c r="B1237" s="32" t="s">
        <v>5473</v>
      </c>
      <c r="C1237" s="3" t="str">
        <f>_xlfn.XLOOKUP(B1237,'[1]daily break down'!$D:$D,'[1]daily break down'!$E:$E,"")</f>
        <v>OUEST</v>
      </c>
      <c r="D1237" s="25" t="s">
        <v>357</v>
      </c>
      <c r="E1237" s="25" t="s">
        <v>987</v>
      </c>
      <c r="F1237" s="25" t="s">
        <v>5376</v>
      </c>
      <c r="G1237" s="25" t="s">
        <v>103</v>
      </c>
      <c r="H1237" s="40" t="str">
        <f>_xlfn.XLOOKUP(B1237,[2]CALCULATION!$B:$B,[2]CALCULATION!$H:$H,"")</f>
        <v>Huawei</v>
      </c>
      <c r="I1237" s="34">
        <v>0</v>
      </c>
      <c r="J1237" s="34">
        <v>0</v>
      </c>
      <c r="K1237" s="34">
        <v>0</v>
      </c>
      <c r="L1237" s="34">
        <v>0</v>
      </c>
      <c r="M1237" s="34">
        <v>0</v>
      </c>
      <c r="N1237" s="34">
        <v>0</v>
      </c>
      <c r="O1237" s="34">
        <v>0</v>
      </c>
      <c r="P1237" s="34">
        <v>0</v>
      </c>
      <c r="Q1237" s="34">
        <v>0</v>
      </c>
      <c r="R1237" s="34">
        <v>0</v>
      </c>
      <c r="S1237" s="35">
        <v>0</v>
      </c>
      <c r="T1237" s="35">
        <v>0</v>
      </c>
      <c r="U1237" s="35">
        <v>0</v>
      </c>
      <c r="V1237" s="35" t="s">
        <v>5537</v>
      </c>
      <c r="W1237" s="35">
        <v>0</v>
      </c>
      <c r="X1237" s="35">
        <v>0</v>
      </c>
      <c r="Y1237" s="35">
        <v>0</v>
      </c>
      <c r="Z1237" s="35">
        <v>0</v>
      </c>
      <c r="AA1237" s="35">
        <v>0</v>
      </c>
      <c r="AB1237" s="35">
        <v>0</v>
      </c>
      <c r="AC1237" s="35">
        <v>0</v>
      </c>
      <c r="AD1237" s="35">
        <v>0</v>
      </c>
      <c r="AE1237" s="58" t="s">
        <v>5560</v>
      </c>
      <c r="AF1237" s="58"/>
      <c r="AG1237" s="57" t="str" cm="1">
        <f t="array" ref="AG1237">IFERROR(_xlfn.IFS(
AI1237="MPR ISSUE","PDH",
AI1237="BSS Hardware Issue","BSS",
AI1237="Sites strategiques, MLL, Pylone, etc.","ENVTECH",
AI1237="AKTIVCO DEFAUT GE &amp; POWER Cabinet","AKTIVCO",
AI1237="AKTIVCO Coupure ENEO &amp; Baisse de tension","AKTIVCO GRID ONLY",
AI1237="Coupure ENEO &amp; Baisse de tension","IHS GRID ONLY",
AI1237="Defaut GE &amp; POWER Cabinet","IHS",
AI1237="Sharing","Partners",
AI1237="Sites strategiques &amp; DataCenter","SST &amp; DC",
AI1237="Exclu","Exclu",
AI1237="SAT","SAT",
AI1237="SPARE-ISSUE","SPARE-ISSUE",
AI1237="Fiber CAmtel","TRANS_FO_CAMTEL",
AI1237="Fiber AOF","Fiber AOF",
AI1237="Projet OCM (HUAWEI)","TRAVAUX-HUAWEI",
AI1237="Projet OCM (NOKIA)","TRAVAUX-NOKIA",
AI1237="ACCESS-ISSUE","ACCESS-ISSUE",
AI1237="Projet OCM (ZTE, NOKIA, autres projets)","TRAVAUX OCM",
AI1237="No root CAuse","No root cause",
AI1237="ODU HS","PDH",
AI1237="IP &amp; VLAN","PDH",
AI1237="Warehouse HUAWEI","SPARE-ISSUE",
AI1237="SPARE-HS","SPARE-ISSUE",
AI1237="Power Telco","BSS",AI1237="no impacts","no impacts"
),"")</f>
        <v>no impacts</v>
      </c>
      <c r="AH1237" s="57" t="str" cm="1">
        <f t="array" ref="AH1237">IFERROR(_xlfn.IFS(
AI1237="MPR ISSUE","TX ISSUE",
AI1237="BSS Hardware Issue","RAN ISSUE",
AI1237="Sites strategiques, MLL, Pylone, etc.","ENVTECH",
AI1237="AKTIVCO DEFAUT GE &amp; POWER Cabinet","POWER ISSUE",
AI1237="AKTIVCO Coupure ENEO &amp; Baisse de tension","POWER ISSUE",
AI1237="Coupure ENEO &amp; Baisse de tension","POWER ISSUE",
AI1237="Defaut GE &amp; POWER Cabinet","POWER ISSUE",
AI1237="Sharing","POWER ISSUE",
AI1237="Sites strategiques &amp; DataCenter","POWER ISSUE",
AI1237="Exclu","Exclu",
AI1237="SAT","TX ISSUE",
AI1237="SPARE-ISSUE","SPARE-ISSUE",
AI1237="Fiber CAmtel","TX ISSUE",
AI1237="Fiber AOF","TX ISSUE",
AI1237="Projet OCM (HUAWEI)","TRAVAUX-HUAWEI",
AI1237="Projet OCM (NOKIA)","TRAVAUX -NOKIA",
AI1237="ACCESS-ISSUE","ACCESS-ISSUE",
AI1237="Projet OCM (ZTE, NOKIA, autres projets)","TRAVAUX OCM",
AI1237="No root CAuse","No root cause",
AI1237="ODU HS","TX ISSUE",
AI1237="IP &amp; VLAN","TX ISSUE",
AI1237="Warehouse HUAWEI","SPARE-ISSUE",
AI1237="SPARE-HS","SPARE-ISSUE",
AI1237="Power Telco","RAN ISSUE",AI1237="no impacts","no impacts"
),"")</f>
        <v>no impacts</v>
      </c>
      <c r="AI1237" s="85" t="s">
        <v>5998</v>
      </c>
      <c r="AJ1237" s="57" t="str" cm="1">
        <f t="array" ref="AJ1237">IFERROR(_xlfn.IFS(
AI1237="MPR ISSUE","ACTIVE",
AI1237="BSS Hardware Issue","ACTIVE",
AI1237="Sites strategiques, MLL, Pylone, etc.","PASSIVE",
AI1237="AKTIVCO DEFAUT GE &amp; POWER Cabinet","PASSIVE",
AI1237="AKTIVCO Coupure ENEO &amp; Baisse de tension","PASSIVE",
AI1237="Coupure ENEO &amp; Baisse de tension","PASSIVE",
AI1237="Defaut GE &amp; POWER Cabinet","PASSIVE",
AI1237="Sharing","PASSIVE",
AI1237="Sites strategiques &amp; DataCenter","PASSIVE",
AI1237="Exclu","Exclu",
AI1237="SAT","ACTIVE",
AI1237="SPARE-ISSUE","SPARE-ISSUE",
AI1237="Fiber CAmtel","ACTIVE",
AI1237="Fiber AOF","ACTIVE",
AI1237="Projet OCM (HUAWEI)","PLANNED WORKS",
AI1237="Projet OCM (NOKIA)","PLANNED WORKS",
AI1237="ACCESS-ISSUE","ACCESS-ISSUE",
AI1237="Projet OCM (ZTE, NOKIA, autres projets)","PLANNED WORKS",
AI1237="No root CAuse","No root cause",
AI1237="ODU HS","ACTIVE",
AI1237="IP &amp; VLAN","ACTIVE",
AI1237="Warehouse HUAWEI","SPARE-ISSUE",
AI1237="SPARE-HS","SPARE-ISSUE",
AI1237="Power Telco","ACTIVE", AI1237="no impacts","no impacts"
),"")</f>
        <v>no impacts</v>
      </c>
      <c r="AK1237" s="23" t="s">
        <v>5537</v>
      </c>
      <c r="AL1237" s="23" t="str">
        <f t="shared" si="33"/>
        <v>OST_362</v>
      </c>
      <c r="AN1237" s="9" t="s">
        <v>5537</v>
      </c>
      <c r="AO1237" s="23" t="str">
        <f>_xlfn.XLOOKUP(B1237,'INCIDENT-05-03-2026'!E:E,'INCIDENT-05-03-2026'!F:F,"")</f>
        <v/>
      </c>
      <c r="AP1237" s="7" t="s">
        <v>5537</v>
      </c>
      <c r="AQ1237" s="6"/>
      <c r="AR1237" s="7"/>
      <c r="AS1237" s="3" t="str">
        <f>_xlfn.XLOOKUP(B1237,'[3]tt num | region | site id'!$C:$C,'[3]tt num | region | site id'!$Q:$Q,"")</f>
        <v/>
      </c>
      <c r="AT1237" s="24" t="str">
        <f>_xlfn.XLOOKUP(B1237,'[4]Cells Huawei 03052026 12h'!$B:$B,'[4]Cells Huawei 03052026 12h'!$T:$T,"")</f>
        <v/>
      </c>
      <c r="AU1237" s="24" t="str">
        <f>_xlfn.XLOOKUP(B1237,'[5]cells down 02052026 8h50'!$B:$B,'[5]cells down 02052026 8h50'!$R:$R,"")</f>
        <v/>
      </c>
      <c r="AV1237" s="24" t="str">
        <f>_xlfn.XLOOKUP(B1237,'[5]cells down 02052026 13h50'!$B:$B,'[5]cells down 02052026 13h50'!$R:$R,"")</f>
        <v/>
      </c>
      <c r="AW1237" s="24" t="str">
        <f>_xlfn.XLOOKUP(B1237,'[5]cells down 02052026 13h50'!$B:$B,'[5]cells down 02052026 13h50'!$R:$R,"")</f>
        <v/>
      </c>
      <c r="AX1237" s="24" t="str">
        <f>_xlfn.XLOOKUP(B1237,'[6]cell downs 03052026 8h40 '!$B:$B,'[6]cell downs 03052026 8h40 '!$R:$R,"")</f>
        <v/>
      </c>
      <c r="AY1237" s="24" t="str">
        <f>_xlfn.XLOOKUP(B1237,'[7]ALL SITES DOWN'!$D:$D,'[7]ALL SITES DOWN'!$J:$J,"")</f>
        <v/>
      </c>
      <c r="AZ1237" s="24" t="str">
        <f>_xlfn.XLOOKUP(B1237,'[8]ALL SITES DOWN'!$D:$D,'[8]ALL SITES DOWN'!$J:$J,"")</f>
        <v/>
      </c>
      <c r="BA1237" s="9" t="str">
        <f>_xlfn.XLOOKUP(B1237,[9]sheet1!$AC:$AC,[9]sheet1!$AF:$AF,"")</f>
        <v/>
      </c>
      <c r="BB1237" s="14" t="s">
        <v>5537</v>
      </c>
      <c r="BC1237" s="14" t="s">
        <v>5537</v>
      </c>
      <c r="BD1237" s="14" t="str">
        <f>_xlfn.XLOOKUP(B1237,'[10]cell downs 18042026 17h'!$B:$B,'[10]cell downs 18042026 17h'!$B:$B,"")</f>
        <v/>
      </c>
      <c r="BE1237" s="14" t="str">
        <f>_xlfn.XLOOKUP(B1237,'[11]Cells Huawei 19042026 15h'!$B:$B,'[11]Cells Huawei 19042026 15h'!$B:$B,"")</f>
        <v/>
      </c>
      <c r="BF1237" s="9" t="str">
        <f>_xlfn.XLOOKUP(B1237,'[12]cells down 19042026 9H40'!$B:$B,'[12]cells down 19042026 9H40'!$B:$B,"")</f>
        <v/>
      </c>
      <c r="BG1237" s="9" t="s">
        <v>5537</v>
      </c>
      <c r="BH1237" s="9" t="s">
        <v>594</v>
      </c>
    </row>
    <row r="1238" spans="1:60" s="9" customFormat="1" x14ac:dyDescent="0.3">
      <c r="A1238" s="25" t="s">
        <v>5450</v>
      </c>
      <c r="B1238" s="32" t="s">
        <v>5451</v>
      </c>
      <c r="C1238" s="3" t="str">
        <f>_xlfn.XLOOKUP(B1238,'[1]daily break down'!$D:$D,'[1]daily break down'!$E:$E,"")</f>
        <v>Maroua</v>
      </c>
      <c r="D1238" s="25" t="s">
        <v>357</v>
      </c>
      <c r="E1238" s="25" t="s">
        <v>122</v>
      </c>
      <c r="F1238" s="25" t="s">
        <v>5382</v>
      </c>
      <c r="G1238" s="25" t="s">
        <v>84</v>
      </c>
      <c r="H1238" s="40" t="str">
        <f>_xlfn.XLOOKUP(B1238,[2]CALCULATION!$B:$B,[2]CALCULATION!$H:$H,"")</f>
        <v>Huawei</v>
      </c>
      <c r="I1238" s="34">
        <v>0</v>
      </c>
      <c r="J1238" s="34">
        <v>0</v>
      </c>
      <c r="K1238" s="34">
        <v>0</v>
      </c>
      <c r="L1238" s="34">
        <v>0</v>
      </c>
      <c r="M1238" s="34">
        <v>0</v>
      </c>
      <c r="N1238" s="34">
        <v>0</v>
      </c>
      <c r="O1238" s="34">
        <v>0</v>
      </c>
      <c r="P1238" s="34">
        <v>0</v>
      </c>
      <c r="Q1238" s="34">
        <v>0</v>
      </c>
      <c r="R1238" s="34">
        <v>0</v>
      </c>
      <c r="S1238" s="35">
        <v>0</v>
      </c>
      <c r="T1238" s="35">
        <v>0</v>
      </c>
      <c r="U1238" s="35">
        <v>0</v>
      </c>
      <c r="V1238" s="35" t="s">
        <v>5537</v>
      </c>
      <c r="W1238" s="35">
        <v>0</v>
      </c>
      <c r="X1238" s="35">
        <v>0</v>
      </c>
      <c r="Y1238" s="35">
        <v>0</v>
      </c>
      <c r="Z1238" s="35">
        <v>0</v>
      </c>
      <c r="AA1238" s="35">
        <v>0</v>
      </c>
      <c r="AB1238" s="35">
        <v>0</v>
      </c>
      <c r="AC1238" s="35">
        <v>0</v>
      </c>
      <c r="AD1238" s="35">
        <v>0</v>
      </c>
      <c r="AE1238" s="58" t="s">
        <v>5560</v>
      </c>
      <c r="AF1238" s="58"/>
      <c r="AG1238" s="57" t="str" cm="1">
        <f t="array" ref="AG1238">IFERROR(_xlfn.IFS(
AI1238="MPR ISSUE","PDH",
AI1238="BSS Hardware Issue","BSS",
AI1238="Sites strategiques, MLL, Pylone, etc.","ENVTECH",
AI1238="AKTIVCO DEFAUT GE &amp; POWER Cabinet","AKTIVCO",
AI1238="AKTIVCO Coupure ENEO &amp; Baisse de tension","AKTIVCO GRID ONLY",
AI1238="Coupure ENEO &amp; Baisse de tension","IHS GRID ONLY",
AI1238="Defaut GE &amp; POWER Cabinet","IHS",
AI1238="Sharing","Partners",
AI1238="Sites strategiques &amp; DataCenter","SST &amp; DC",
AI1238="Exclu","Exclu",
AI1238="SAT","SAT",
AI1238="SPARE-ISSUE","SPARE-ISSUE",
AI1238="Fiber CAmtel","TRANS_FO_CAMTEL",
AI1238="Fiber AOF","Fiber AOF",
AI1238="Projet OCM (HUAWEI)","TRAVAUX-HUAWEI",
AI1238="Projet OCM (NOKIA)","TRAVAUX-NOKIA",
AI1238="ACCESS-ISSUE","ACCESS-ISSUE",
AI1238="Projet OCM (ZTE, NOKIA, autres projets)","TRAVAUX OCM",
AI1238="No root CAuse","No root cause",
AI1238="ODU HS","PDH",
AI1238="IP &amp; VLAN","PDH",
AI1238="Warehouse HUAWEI","SPARE-ISSUE",
AI1238="SPARE-HS","SPARE-ISSUE",
AI1238="Power Telco","BSS",AI1238="no impacts","no impacts"
),"")</f>
        <v>no impacts</v>
      </c>
      <c r="AH1238" s="57" t="str" cm="1">
        <f t="array" ref="AH1238">IFERROR(_xlfn.IFS(
AI1238="MPR ISSUE","TX ISSUE",
AI1238="BSS Hardware Issue","RAN ISSUE",
AI1238="Sites strategiques, MLL, Pylone, etc.","ENVTECH",
AI1238="AKTIVCO DEFAUT GE &amp; POWER Cabinet","POWER ISSUE",
AI1238="AKTIVCO Coupure ENEO &amp; Baisse de tension","POWER ISSUE",
AI1238="Coupure ENEO &amp; Baisse de tension","POWER ISSUE",
AI1238="Defaut GE &amp; POWER Cabinet","POWER ISSUE",
AI1238="Sharing","POWER ISSUE",
AI1238="Sites strategiques &amp; DataCenter","POWER ISSUE",
AI1238="Exclu","Exclu",
AI1238="SAT","TX ISSUE",
AI1238="SPARE-ISSUE","SPARE-ISSUE",
AI1238="Fiber CAmtel","TX ISSUE",
AI1238="Fiber AOF","TX ISSUE",
AI1238="Projet OCM (HUAWEI)","TRAVAUX-HUAWEI",
AI1238="Projet OCM (NOKIA)","TRAVAUX -NOKIA",
AI1238="ACCESS-ISSUE","ACCESS-ISSUE",
AI1238="Projet OCM (ZTE, NOKIA, autres projets)","TRAVAUX OCM",
AI1238="No root CAuse","No root cause",
AI1238="ODU HS","TX ISSUE",
AI1238="IP &amp; VLAN","TX ISSUE",
AI1238="Warehouse HUAWEI","SPARE-ISSUE",
AI1238="SPARE-HS","SPARE-ISSUE",
AI1238="Power Telco","RAN ISSUE",AI1238="no impacts","no impacts"
),"")</f>
        <v>no impacts</v>
      </c>
      <c r="AI1238" s="85" t="s">
        <v>5998</v>
      </c>
      <c r="AJ1238" s="57" t="str" cm="1">
        <f t="array" ref="AJ1238">IFERROR(_xlfn.IFS(
AI1238="MPR ISSUE","ACTIVE",
AI1238="BSS Hardware Issue","ACTIVE",
AI1238="Sites strategiques, MLL, Pylone, etc.","PASSIVE",
AI1238="AKTIVCO DEFAUT GE &amp; POWER Cabinet","PASSIVE",
AI1238="AKTIVCO Coupure ENEO &amp; Baisse de tension","PASSIVE",
AI1238="Coupure ENEO &amp; Baisse de tension","PASSIVE",
AI1238="Defaut GE &amp; POWER Cabinet","PASSIVE",
AI1238="Sharing","PASSIVE",
AI1238="Sites strategiques &amp; DataCenter","PASSIVE",
AI1238="Exclu","Exclu",
AI1238="SAT","ACTIVE",
AI1238="SPARE-ISSUE","SPARE-ISSUE",
AI1238="Fiber CAmtel","ACTIVE",
AI1238="Fiber AOF","ACTIVE",
AI1238="Projet OCM (HUAWEI)","PLANNED WORKS",
AI1238="Projet OCM (NOKIA)","PLANNED WORKS",
AI1238="ACCESS-ISSUE","ACCESS-ISSUE",
AI1238="Projet OCM (ZTE, NOKIA, autres projets)","PLANNED WORKS",
AI1238="No root CAuse","No root cause",
AI1238="ODU HS","ACTIVE",
AI1238="IP &amp; VLAN","ACTIVE",
AI1238="Warehouse HUAWEI","SPARE-ISSUE",
AI1238="SPARE-HS","SPARE-ISSUE",
AI1238="Power Telco","ACTIVE", AI1238="no impacts","no impacts"
),"")</f>
        <v>no impacts</v>
      </c>
      <c r="AK1238" s="23" t="s">
        <v>5537</v>
      </c>
      <c r="AL1238" s="23" t="str">
        <f t="shared" si="33"/>
        <v>EXN_355</v>
      </c>
      <c r="AN1238" s="9" t="s">
        <v>5537</v>
      </c>
      <c r="AO1238" s="23" t="str">
        <f>_xlfn.XLOOKUP(B1238,'INCIDENT-05-03-2026'!E:E,'INCIDENT-05-03-2026'!F:F,"")</f>
        <v/>
      </c>
      <c r="AP1238" s="7" t="s">
        <v>5537</v>
      </c>
      <c r="AQ1238" s="6"/>
      <c r="AR1238" s="7"/>
      <c r="AS1238" s="3" t="str">
        <f>_xlfn.XLOOKUP(B1238,'[3]tt num | region | site id'!$C:$C,'[3]tt num | region | site id'!$Q:$Q,"")</f>
        <v/>
      </c>
      <c r="AT1238" s="24" t="str">
        <f>_xlfn.XLOOKUP(B1238,'[4]Cells Huawei 03052026 12h'!$B:$B,'[4]Cells Huawei 03052026 12h'!$T:$T,"")</f>
        <v/>
      </c>
      <c r="AU1238" s="24" t="str">
        <f>_xlfn.XLOOKUP(B1238,'[5]cells down 02052026 8h50'!$B:$B,'[5]cells down 02052026 8h50'!$R:$R,"")</f>
        <v/>
      </c>
      <c r="AV1238" s="24" t="str">
        <f>_xlfn.XLOOKUP(B1238,'[5]cells down 02052026 13h50'!$B:$B,'[5]cells down 02052026 13h50'!$R:$R,"")</f>
        <v/>
      </c>
      <c r="AW1238" s="24" t="str">
        <f>_xlfn.XLOOKUP(B1238,'[5]cells down 02052026 13h50'!$B:$B,'[5]cells down 02052026 13h50'!$R:$R,"")</f>
        <v/>
      </c>
      <c r="AX1238" s="24" t="str">
        <f>_xlfn.XLOOKUP(B1238,'[6]cell downs 03052026 8h40 '!$B:$B,'[6]cell downs 03052026 8h40 '!$R:$R,"")</f>
        <v/>
      </c>
      <c r="AY1238" s="24" t="str">
        <f>_xlfn.XLOOKUP(B1238,'[7]ALL SITES DOWN'!$D:$D,'[7]ALL SITES DOWN'!$J:$J,"")</f>
        <v/>
      </c>
      <c r="AZ1238" s="24" t="str">
        <f>_xlfn.XLOOKUP(B1238,'[8]ALL SITES DOWN'!$D:$D,'[8]ALL SITES DOWN'!$J:$J,"")</f>
        <v/>
      </c>
      <c r="BA1238" s="9" t="str">
        <f>_xlfn.XLOOKUP(B1238,[9]sheet1!$AC:$AC,[9]sheet1!$AF:$AF,"")</f>
        <v/>
      </c>
      <c r="BB1238" s="14" t="s">
        <v>5537</v>
      </c>
      <c r="BC1238" s="14" t="s">
        <v>5537</v>
      </c>
      <c r="BD1238" s="14" t="str">
        <f>_xlfn.XLOOKUP(B1238,'[10]cell downs 18042026 17h'!$B:$B,'[10]cell downs 18042026 17h'!$B:$B,"")</f>
        <v/>
      </c>
      <c r="BE1238" s="14" t="str">
        <f>_xlfn.XLOOKUP(B1238,'[11]Cells Huawei 19042026 15h'!$B:$B,'[11]Cells Huawei 19042026 15h'!$B:$B,"")</f>
        <v/>
      </c>
      <c r="BF1238" s="9" t="str">
        <f>_xlfn.XLOOKUP(B1238,'[12]cells down 19042026 9H40'!$B:$B,'[12]cells down 19042026 9H40'!$B:$B,"")</f>
        <v/>
      </c>
      <c r="BG1238" s="9" t="s">
        <v>5537</v>
      </c>
      <c r="BH1238" s="9" t="s">
        <v>594</v>
      </c>
    </row>
    <row r="1239" spans="1:60" s="9" customFormat="1" x14ac:dyDescent="0.3">
      <c r="A1239" s="1" t="s">
        <v>5229</v>
      </c>
      <c r="B1239" s="8" t="s">
        <v>5230</v>
      </c>
      <c r="C1239" s="3" t="str">
        <f>_xlfn.XLOOKUP(B1239,'[1]daily break down'!$D:$D,'[1]daily break down'!$E:$E,"")</f>
        <v/>
      </c>
      <c r="D1239" s="1" t="s">
        <v>11</v>
      </c>
      <c r="E1239" s="1" t="e">
        <v>#N/A</v>
      </c>
      <c r="F1239" s="3" t="s">
        <v>13</v>
      </c>
      <c r="G1239" s="1" t="s">
        <v>14</v>
      </c>
      <c r="H1239" s="42" t="str">
        <f>_xlfn.XLOOKUP(B1239,[2]CALCULATION!$B:$B,[2]CALCULATION!$H:$H,"")</f>
        <v>ZTE</v>
      </c>
      <c r="I1239" s="34">
        <v>0</v>
      </c>
      <c r="J1239" s="34">
        <v>0</v>
      </c>
      <c r="K1239" s="34">
        <v>0</v>
      </c>
      <c r="L1239" s="34">
        <v>0</v>
      </c>
      <c r="M1239" s="34">
        <v>0</v>
      </c>
      <c r="N1239" s="34">
        <v>0</v>
      </c>
      <c r="O1239" s="34">
        <v>0</v>
      </c>
      <c r="P1239" s="34">
        <v>0</v>
      </c>
      <c r="Q1239" s="34">
        <v>0</v>
      </c>
      <c r="R1239" s="34">
        <v>0</v>
      </c>
      <c r="S1239" s="35">
        <v>0</v>
      </c>
      <c r="T1239" s="35">
        <v>0</v>
      </c>
      <c r="U1239" s="35">
        <v>0</v>
      </c>
      <c r="V1239" s="35" t="s">
        <v>5537</v>
      </c>
      <c r="W1239" s="35">
        <v>0</v>
      </c>
      <c r="X1239" s="35">
        <v>0</v>
      </c>
      <c r="Y1239" s="35">
        <v>0</v>
      </c>
      <c r="Z1239" s="35">
        <v>0</v>
      </c>
      <c r="AA1239" s="35">
        <v>0</v>
      </c>
      <c r="AB1239" s="35">
        <v>0</v>
      </c>
      <c r="AC1239" s="35">
        <v>0</v>
      </c>
      <c r="AD1239" s="35">
        <v>0</v>
      </c>
      <c r="AE1239" s="58" t="s">
        <v>5560</v>
      </c>
      <c r="AF1239" s="58"/>
      <c r="AG1239" s="57" t="str" cm="1">
        <f t="array" ref="AG1239">IFERROR(_xlfn.IFS(
AI1239="MPR ISSUE","PDH",
AI1239="BSS Hardware Issue","BSS",
AI1239="Sites strategiques, MLL, Pylone, etc.","ENVTECH",
AI1239="AKTIVCO DEFAUT GE &amp; POWER Cabinet","AKTIVCO",
AI1239="AKTIVCO Coupure ENEO &amp; Baisse de tension","AKTIVCO GRID ONLY",
AI1239="Coupure ENEO &amp; Baisse de tension","IHS GRID ONLY",
AI1239="Defaut GE &amp; POWER Cabinet","IHS",
AI1239="Sharing","Partners",
AI1239="Sites strategiques &amp; DataCenter","SST &amp; DC",
AI1239="Exclu","Exclu",
AI1239="SAT","SAT",
AI1239="SPARE-ISSUE","SPARE-ISSUE",
AI1239="Fiber CAmtel","TRANS_FO_CAMTEL",
AI1239="Fiber AOF","Fiber AOF",
AI1239="Projet OCM (HUAWEI)","TRAVAUX-HUAWEI",
AI1239="Projet OCM (NOKIA)","TRAVAUX-NOKIA",
AI1239="ACCESS-ISSUE","ACCESS-ISSUE",
AI1239="Projet OCM (ZTE, NOKIA, autres projets)","TRAVAUX OCM",
AI1239="No root CAuse","No root cause",
AI1239="ODU HS","PDH",
AI1239="IP &amp; VLAN","PDH",
AI1239="Warehouse HUAWEI","SPARE-ISSUE",
AI1239="SPARE-HS","SPARE-ISSUE",
AI1239="Power Telco","BSS",AI1239="no impacts","no impacts"
),"")</f>
        <v>no impacts</v>
      </c>
      <c r="AH1239" s="57" t="str" cm="1">
        <f t="array" ref="AH1239">IFERROR(_xlfn.IFS(
AI1239="MPR ISSUE","TX ISSUE",
AI1239="BSS Hardware Issue","RAN ISSUE",
AI1239="Sites strategiques, MLL, Pylone, etc.","ENVTECH",
AI1239="AKTIVCO DEFAUT GE &amp; POWER Cabinet","POWER ISSUE",
AI1239="AKTIVCO Coupure ENEO &amp; Baisse de tension","POWER ISSUE",
AI1239="Coupure ENEO &amp; Baisse de tension","POWER ISSUE",
AI1239="Defaut GE &amp; POWER Cabinet","POWER ISSUE",
AI1239="Sharing","POWER ISSUE",
AI1239="Sites strategiques &amp; DataCenter","POWER ISSUE",
AI1239="Exclu","Exclu",
AI1239="SAT","TX ISSUE",
AI1239="SPARE-ISSUE","SPARE-ISSUE",
AI1239="Fiber CAmtel","TX ISSUE",
AI1239="Fiber AOF","TX ISSUE",
AI1239="Projet OCM (HUAWEI)","TRAVAUX-HUAWEI",
AI1239="Projet OCM (NOKIA)","TRAVAUX -NOKIA",
AI1239="ACCESS-ISSUE","ACCESS-ISSUE",
AI1239="Projet OCM (ZTE, NOKIA, autres projets)","TRAVAUX OCM",
AI1239="No root CAuse","No root cause",
AI1239="ODU HS","TX ISSUE",
AI1239="IP &amp; VLAN","TX ISSUE",
AI1239="Warehouse HUAWEI","SPARE-ISSUE",
AI1239="SPARE-HS","SPARE-ISSUE",
AI1239="Power Telco","RAN ISSUE",AI1239="no impacts","no impacts"
),"")</f>
        <v>no impacts</v>
      </c>
      <c r="AI1239" s="85" t="s">
        <v>5998</v>
      </c>
      <c r="AJ1239" s="57" t="str" cm="1">
        <f t="array" ref="AJ1239">IFERROR(_xlfn.IFS(
AI1239="MPR ISSUE","ACTIVE",
AI1239="BSS Hardware Issue","ACTIVE",
AI1239="Sites strategiques, MLL, Pylone, etc.","PASSIVE",
AI1239="AKTIVCO DEFAUT GE &amp; POWER Cabinet","PASSIVE",
AI1239="AKTIVCO Coupure ENEO &amp; Baisse de tension","PASSIVE",
AI1239="Coupure ENEO &amp; Baisse de tension","PASSIVE",
AI1239="Defaut GE &amp; POWER Cabinet","PASSIVE",
AI1239="Sharing","PASSIVE",
AI1239="Sites strategiques &amp; DataCenter","PASSIVE",
AI1239="Exclu","Exclu",
AI1239="SAT","ACTIVE",
AI1239="SPARE-ISSUE","SPARE-ISSUE",
AI1239="Fiber CAmtel","ACTIVE",
AI1239="Fiber AOF","ACTIVE",
AI1239="Projet OCM (HUAWEI)","PLANNED WORKS",
AI1239="Projet OCM (NOKIA)","PLANNED WORKS",
AI1239="ACCESS-ISSUE","ACCESS-ISSUE",
AI1239="Projet OCM (ZTE, NOKIA, autres projets)","PLANNED WORKS",
AI1239="No root CAuse","No root cause",
AI1239="ODU HS","ACTIVE",
AI1239="IP &amp; VLAN","ACTIVE",
AI1239="Warehouse HUAWEI","SPARE-ISSUE",
AI1239="SPARE-HS","SPARE-ISSUE",
AI1239="Power Telco","ACTIVE", AI1239="no impacts","no impacts"
),"")</f>
        <v>no impacts</v>
      </c>
      <c r="AK1239" s="23" t="s">
        <v>5537</v>
      </c>
      <c r="AL1239" s="23" t="str">
        <f t="shared" si="33"/>
        <v>SUO_189</v>
      </c>
      <c r="AN1239" s="9" t="s">
        <v>5537</v>
      </c>
      <c r="AO1239" s="23" t="str">
        <f>_xlfn.XLOOKUP(B1239,'INCIDENT-05-03-2026'!E:E,'INCIDENT-05-03-2026'!F:F,"")</f>
        <v/>
      </c>
      <c r="AP1239" s="7" t="s">
        <v>5537</v>
      </c>
      <c r="AQ1239" s="6"/>
      <c r="AR1239" s="7"/>
      <c r="AS1239" s="3" t="str">
        <f>_xlfn.XLOOKUP(B1239,'[3]tt num | region | site id'!$C:$C,'[3]tt num | region | site id'!$Q:$Q,"")</f>
        <v/>
      </c>
      <c r="AT1239" s="24" t="str">
        <f>_xlfn.XLOOKUP(B1239,'[4]Cells Huawei 03052026 12h'!$B:$B,'[4]Cells Huawei 03052026 12h'!$T:$T,"")</f>
        <v/>
      </c>
      <c r="AU1239" s="24" t="str">
        <f>_xlfn.XLOOKUP(B1239,'[5]cells down 02052026 8h50'!$B:$B,'[5]cells down 02052026 8h50'!$R:$R,"")</f>
        <v/>
      </c>
      <c r="AV1239" s="24" t="str">
        <f>_xlfn.XLOOKUP(B1239,'[5]cells down 02052026 13h50'!$B:$B,'[5]cells down 02052026 13h50'!$R:$R,"")</f>
        <v/>
      </c>
      <c r="AW1239" s="24" t="str">
        <f>_xlfn.XLOOKUP(B1239,'[5]cells down 02052026 13h50'!$B:$B,'[5]cells down 02052026 13h50'!$R:$R,"")</f>
        <v/>
      </c>
      <c r="AX1239" s="24" t="str">
        <f>_xlfn.XLOOKUP(B1239,'[6]cell downs 03052026 8h40 '!$B:$B,'[6]cell downs 03052026 8h40 '!$R:$R,"")</f>
        <v/>
      </c>
      <c r="AY1239" s="24" t="str">
        <f>_xlfn.XLOOKUP(B1239,'[7]ALL SITES DOWN'!$D:$D,'[7]ALL SITES DOWN'!$J:$J,"")</f>
        <v/>
      </c>
      <c r="AZ1239" s="24" t="str">
        <f>_xlfn.XLOOKUP(B1239,'[8]ALL SITES DOWN'!$D:$D,'[8]ALL SITES DOWN'!$J:$J,"")</f>
        <v/>
      </c>
      <c r="BA1239" s="9" t="str">
        <f>_xlfn.XLOOKUP(B1239,[9]sheet1!$AC:$AC,[9]sheet1!$AF:$AF,"")</f>
        <v/>
      </c>
      <c r="BB1239" s="14" t="s">
        <v>5537</v>
      </c>
      <c r="BC1239" s="14" t="s">
        <v>5537</v>
      </c>
      <c r="BD1239" s="14" t="str">
        <f>_xlfn.XLOOKUP(B1239,'[10]cell downs 18042026 17h'!$B:$B,'[10]cell downs 18042026 17h'!$B:$B,"")</f>
        <v/>
      </c>
      <c r="BE1239" s="14" t="str">
        <f>_xlfn.XLOOKUP(B1239,'[11]Cells Huawei 19042026 15h'!$B:$B,'[11]Cells Huawei 19042026 15h'!$B:$B,"")</f>
        <v/>
      </c>
      <c r="BF1239" s="9" t="str">
        <f>_xlfn.XLOOKUP(B1239,'[12]cells down 19042026 9H40'!$B:$B,'[12]cells down 19042026 9H40'!$B:$B,"")</f>
        <v/>
      </c>
      <c r="BG1239" s="9" t="s">
        <v>5537</v>
      </c>
      <c r="BH1239" s="9" t="s">
        <v>12</v>
      </c>
    </row>
    <row r="1240" spans="1:60" s="9" customFormat="1" x14ac:dyDescent="0.3">
      <c r="A1240" s="25" t="s">
        <v>5476</v>
      </c>
      <c r="B1240" s="32" t="s">
        <v>5477</v>
      </c>
      <c r="C1240" s="3" t="str">
        <f>_xlfn.XLOOKUP(B1240,'[1]daily break down'!$D:$D,'[1]daily break down'!$E:$E,"")</f>
        <v/>
      </c>
      <c r="D1240" s="25" t="s">
        <v>357</v>
      </c>
      <c r="E1240" s="25" t="s">
        <v>987</v>
      </c>
      <c r="F1240" s="25" t="s">
        <v>5376</v>
      </c>
      <c r="G1240" s="25" t="s">
        <v>299</v>
      </c>
      <c r="H1240" s="40" t="str">
        <f>_xlfn.XLOOKUP(B1240,[2]CALCULATION!$B:$B,[2]CALCULATION!$H:$H,"")</f>
        <v>Huawei</v>
      </c>
      <c r="I1240" s="34">
        <v>0</v>
      </c>
      <c r="J1240" s="34">
        <v>0</v>
      </c>
      <c r="K1240" s="34">
        <v>0</v>
      </c>
      <c r="L1240" s="34">
        <v>0</v>
      </c>
      <c r="M1240" s="34">
        <v>0</v>
      </c>
      <c r="N1240" s="34">
        <v>0</v>
      </c>
      <c r="O1240" s="34">
        <v>0</v>
      </c>
      <c r="P1240" s="34">
        <v>0</v>
      </c>
      <c r="Q1240" s="34">
        <v>0</v>
      </c>
      <c r="R1240" s="34">
        <v>0</v>
      </c>
      <c r="S1240" s="35">
        <v>0</v>
      </c>
      <c r="T1240" s="35">
        <v>0</v>
      </c>
      <c r="U1240" s="35">
        <v>0</v>
      </c>
      <c r="V1240" s="35" t="s">
        <v>5537</v>
      </c>
      <c r="W1240" s="35">
        <v>0</v>
      </c>
      <c r="X1240" s="35">
        <v>0</v>
      </c>
      <c r="Y1240" s="35">
        <v>0</v>
      </c>
      <c r="Z1240" s="35">
        <v>0</v>
      </c>
      <c r="AA1240" s="35">
        <v>0</v>
      </c>
      <c r="AB1240" s="35">
        <v>0</v>
      </c>
      <c r="AC1240" s="35">
        <v>0</v>
      </c>
      <c r="AD1240" s="35">
        <v>0</v>
      </c>
      <c r="AE1240" s="58" t="s">
        <v>5560</v>
      </c>
      <c r="AF1240" s="58"/>
      <c r="AG1240" s="57" t="str" cm="1">
        <f t="array" ref="AG1240">IFERROR(_xlfn.IFS(
AI1240="MPR ISSUE","PDH",
AI1240="BSS Hardware Issue","BSS",
AI1240="Sites strategiques, MLL, Pylone, etc.","ENVTECH",
AI1240="AKTIVCO DEFAUT GE &amp; POWER Cabinet","AKTIVCO",
AI1240="AKTIVCO Coupure ENEO &amp; Baisse de tension","AKTIVCO GRID ONLY",
AI1240="Coupure ENEO &amp; Baisse de tension","IHS GRID ONLY",
AI1240="Defaut GE &amp; POWER Cabinet","IHS",
AI1240="Sharing","Partners",
AI1240="Sites strategiques &amp; DataCenter","SST &amp; DC",
AI1240="Exclu","Exclu",
AI1240="SAT","SAT",
AI1240="SPARE-ISSUE","SPARE-ISSUE",
AI1240="Fiber CAmtel","TRANS_FO_CAMTEL",
AI1240="Fiber AOF","Fiber AOF",
AI1240="Projet OCM (HUAWEI)","TRAVAUX-HUAWEI",
AI1240="Projet OCM (NOKIA)","TRAVAUX-NOKIA",
AI1240="ACCESS-ISSUE","ACCESS-ISSUE",
AI1240="Projet OCM (ZTE, NOKIA, autres projets)","TRAVAUX OCM",
AI1240="No root CAuse","No root cause",
AI1240="ODU HS","PDH",
AI1240="IP &amp; VLAN","PDH",
AI1240="Warehouse HUAWEI","SPARE-ISSUE",
AI1240="SPARE-HS","SPARE-ISSUE",
AI1240="Power Telco","BSS",AI1240="no impacts","no impacts"
),"")</f>
        <v>no impacts</v>
      </c>
      <c r="AH1240" s="57" t="str" cm="1">
        <f t="array" ref="AH1240">IFERROR(_xlfn.IFS(
AI1240="MPR ISSUE","TX ISSUE",
AI1240="BSS Hardware Issue","RAN ISSUE",
AI1240="Sites strategiques, MLL, Pylone, etc.","ENVTECH",
AI1240="AKTIVCO DEFAUT GE &amp; POWER Cabinet","POWER ISSUE",
AI1240="AKTIVCO Coupure ENEO &amp; Baisse de tension","POWER ISSUE",
AI1240="Coupure ENEO &amp; Baisse de tension","POWER ISSUE",
AI1240="Defaut GE &amp; POWER Cabinet","POWER ISSUE",
AI1240="Sharing","POWER ISSUE",
AI1240="Sites strategiques &amp; DataCenter","POWER ISSUE",
AI1240="Exclu","Exclu",
AI1240="SAT","TX ISSUE",
AI1240="SPARE-ISSUE","SPARE-ISSUE",
AI1240="Fiber CAmtel","TX ISSUE",
AI1240="Fiber AOF","TX ISSUE",
AI1240="Projet OCM (HUAWEI)","TRAVAUX-HUAWEI",
AI1240="Projet OCM (NOKIA)","TRAVAUX -NOKIA",
AI1240="ACCESS-ISSUE","ACCESS-ISSUE",
AI1240="Projet OCM (ZTE, NOKIA, autres projets)","TRAVAUX OCM",
AI1240="No root CAuse","No root cause",
AI1240="ODU HS","TX ISSUE",
AI1240="IP &amp; VLAN","TX ISSUE",
AI1240="Warehouse HUAWEI","SPARE-ISSUE",
AI1240="SPARE-HS","SPARE-ISSUE",
AI1240="Power Telco","RAN ISSUE",AI1240="no impacts","no impacts"
),"")</f>
        <v>no impacts</v>
      </c>
      <c r="AI1240" s="85" t="s">
        <v>5998</v>
      </c>
      <c r="AJ1240" s="57" t="str" cm="1">
        <f t="array" ref="AJ1240">IFERROR(_xlfn.IFS(
AI1240="MPR ISSUE","ACTIVE",
AI1240="BSS Hardware Issue","ACTIVE",
AI1240="Sites strategiques, MLL, Pylone, etc.","PASSIVE",
AI1240="AKTIVCO DEFAUT GE &amp; POWER Cabinet","PASSIVE",
AI1240="AKTIVCO Coupure ENEO &amp; Baisse de tension","PASSIVE",
AI1240="Coupure ENEO &amp; Baisse de tension","PASSIVE",
AI1240="Defaut GE &amp; POWER Cabinet","PASSIVE",
AI1240="Sharing","PASSIVE",
AI1240="Sites strategiques &amp; DataCenter","PASSIVE",
AI1240="Exclu","Exclu",
AI1240="SAT","ACTIVE",
AI1240="SPARE-ISSUE","SPARE-ISSUE",
AI1240="Fiber CAmtel","ACTIVE",
AI1240="Fiber AOF","ACTIVE",
AI1240="Projet OCM (HUAWEI)","PLANNED WORKS",
AI1240="Projet OCM (NOKIA)","PLANNED WORKS",
AI1240="ACCESS-ISSUE","ACCESS-ISSUE",
AI1240="Projet OCM (ZTE, NOKIA, autres projets)","PLANNED WORKS",
AI1240="No root CAuse","No root cause",
AI1240="ODU HS","ACTIVE",
AI1240="IP &amp; VLAN","ACTIVE",
AI1240="Warehouse HUAWEI","SPARE-ISSUE",
AI1240="SPARE-HS","SPARE-ISSUE",
AI1240="Power Telco","ACTIVE", AI1240="no impacts","no impacts"
),"")</f>
        <v>no impacts</v>
      </c>
      <c r="AK1240" s="23" t="s">
        <v>5537</v>
      </c>
      <c r="AL1240" s="23" t="str">
        <f t="shared" si="33"/>
        <v>OST_347</v>
      </c>
      <c r="AN1240" s="9" t="s">
        <v>5537</v>
      </c>
      <c r="AO1240" s="23" t="str">
        <f>_xlfn.XLOOKUP(B1240,'INCIDENT-05-03-2026'!E:E,'INCIDENT-05-03-2026'!F:F,"")</f>
        <v/>
      </c>
      <c r="AP1240" s="7" t="s">
        <v>5537</v>
      </c>
      <c r="AQ1240" s="6"/>
      <c r="AR1240" s="7"/>
      <c r="AS1240" s="3" t="str">
        <f>_xlfn.XLOOKUP(B1240,'[3]tt num | region | site id'!$C:$C,'[3]tt num | region | site id'!$Q:$Q,"")</f>
        <v/>
      </c>
      <c r="AT1240" s="24" t="str">
        <f>_xlfn.XLOOKUP(B1240,'[4]Cells Huawei 03052026 12h'!$B:$B,'[4]Cells Huawei 03052026 12h'!$T:$T,"")</f>
        <v/>
      </c>
      <c r="AU1240" s="24" t="str">
        <f>_xlfn.XLOOKUP(B1240,'[5]cells down 02052026 8h50'!$B:$B,'[5]cells down 02052026 8h50'!$R:$R,"")</f>
        <v/>
      </c>
      <c r="AV1240" s="24" t="str">
        <f>_xlfn.XLOOKUP(B1240,'[5]cells down 02052026 13h50'!$B:$B,'[5]cells down 02052026 13h50'!$R:$R,"")</f>
        <v/>
      </c>
      <c r="AW1240" s="24" t="str">
        <f>_xlfn.XLOOKUP(B1240,'[5]cells down 02052026 13h50'!$B:$B,'[5]cells down 02052026 13h50'!$R:$R,"")</f>
        <v/>
      </c>
      <c r="AX1240" s="24" t="str">
        <f>_xlfn.XLOOKUP(B1240,'[6]cell downs 03052026 8h40 '!$B:$B,'[6]cell downs 03052026 8h40 '!$R:$R,"")</f>
        <v/>
      </c>
      <c r="AY1240" s="24" t="str">
        <f>_xlfn.XLOOKUP(B1240,'[7]ALL SITES DOWN'!$D:$D,'[7]ALL SITES DOWN'!$J:$J,"")</f>
        <v/>
      </c>
      <c r="AZ1240" s="24" t="str">
        <f>_xlfn.XLOOKUP(B1240,'[8]ALL SITES DOWN'!$D:$D,'[8]ALL SITES DOWN'!$J:$J,"")</f>
        <v/>
      </c>
      <c r="BA1240" s="9" t="str">
        <f>_xlfn.XLOOKUP(B1240,[9]sheet1!$AC:$AC,[9]sheet1!$AF:$AF,"")</f>
        <v/>
      </c>
      <c r="BB1240" s="14" t="s">
        <v>5537</v>
      </c>
      <c r="BC1240" s="14" t="s">
        <v>5537</v>
      </c>
      <c r="BD1240" s="14" t="str">
        <f>_xlfn.XLOOKUP(B1240,'[10]cell downs 18042026 17h'!$B:$B,'[10]cell downs 18042026 17h'!$B:$B,"")</f>
        <v/>
      </c>
      <c r="BE1240" s="14" t="str">
        <f>_xlfn.XLOOKUP(B1240,'[11]Cells Huawei 19042026 15h'!$B:$B,'[11]Cells Huawei 19042026 15h'!$B:$B,"")</f>
        <v/>
      </c>
      <c r="BF1240" s="9" t="str">
        <f>_xlfn.XLOOKUP(B1240,'[12]cells down 19042026 9H40'!$B:$B,'[12]cells down 19042026 9H40'!$B:$B,"")</f>
        <v/>
      </c>
      <c r="BG1240" s="9" t="s">
        <v>5537</v>
      </c>
      <c r="BH1240" s="9" t="s">
        <v>66</v>
      </c>
    </row>
    <row r="1241" spans="1:60" s="9" customFormat="1" x14ac:dyDescent="0.3">
      <c r="A1241" s="25" t="s">
        <v>5478</v>
      </c>
      <c r="B1241" s="32" t="s">
        <v>5479</v>
      </c>
      <c r="C1241" s="3" t="str">
        <f>_xlfn.XLOOKUP(B1241,'[1]daily break down'!$D:$D,'[1]daily break down'!$E:$E,"")</f>
        <v/>
      </c>
      <c r="D1241" s="25" t="s">
        <v>357</v>
      </c>
      <c r="E1241" s="25" t="s">
        <v>987</v>
      </c>
      <c r="F1241" s="25" t="s">
        <v>5376</v>
      </c>
      <c r="G1241" s="25" t="s">
        <v>103</v>
      </c>
      <c r="H1241" s="40" t="str">
        <f>_xlfn.XLOOKUP(B1241,[2]CALCULATION!$B:$B,[2]CALCULATION!$H:$H,"")</f>
        <v>Huawei</v>
      </c>
      <c r="I1241" s="34">
        <v>0</v>
      </c>
      <c r="J1241" s="34">
        <v>0</v>
      </c>
      <c r="K1241" s="34">
        <v>0</v>
      </c>
      <c r="L1241" s="34">
        <v>0</v>
      </c>
      <c r="M1241" s="34">
        <v>0</v>
      </c>
      <c r="N1241" s="34">
        <v>0</v>
      </c>
      <c r="O1241" s="34">
        <v>0</v>
      </c>
      <c r="P1241" s="34">
        <v>0</v>
      </c>
      <c r="Q1241" s="34">
        <v>0</v>
      </c>
      <c r="R1241" s="34">
        <v>0</v>
      </c>
      <c r="S1241" s="35">
        <v>0</v>
      </c>
      <c r="T1241" s="35">
        <v>0</v>
      </c>
      <c r="U1241" s="35">
        <v>0</v>
      </c>
      <c r="V1241" s="35" t="s">
        <v>5537</v>
      </c>
      <c r="W1241" s="35">
        <v>0</v>
      </c>
      <c r="X1241" s="35">
        <v>0</v>
      </c>
      <c r="Y1241" s="35">
        <v>0</v>
      </c>
      <c r="Z1241" s="35">
        <v>0</v>
      </c>
      <c r="AA1241" s="35">
        <v>0</v>
      </c>
      <c r="AB1241" s="35">
        <v>0</v>
      </c>
      <c r="AC1241" s="35">
        <v>0</v>
      </c>
      <c r="AD1241" s="35">
        <v>0</v>
      </c>
      <c r="AE1241" s="58" t="s">
        <v>5560</v>
      </c>
      <c r="AF1241" s="58"/>
      <c r="AG1241" s="57" t="str" cm="1">
        <f t="array" ref="AG1241">IFERROR(_xlfn.IFS(
AI1241="MPR ISSUE","PDH",
AI1241="BSS Hardware Issue","BSS",
AI1241="Sites strategiques, MLL, Pylone, etc.","ENVTECH",
AI1241="AKTIVCO DEFAUT GE &amp; POWER Cabinet","AKTIVCO",
AI1241="AKTIVCO Coupure ENEO &amp; Baisse de tension","AKTIVCO GRID ONLY",
AI1241="Coupure ENEO &amp; Baisse de tension","IHS GRID ONLY",
AI1241="Defaut GE &amp; POWER Cabinet","IHS",
AI1241="Sharing","Partners",
AI1241="Sites strategiques &amp; DataCenter","SST &amp; DC",
AI1241="Exclu","Exclu",
AI1241="SAT","SAT",
AI1241="SPARE-ISSUE","SPARE-ISSUE",
AI1241="Fiber CAmtel","TRANS_FO_CAMTEL",
AI1241="Fiber AOF","Fiber AOF",
AI1241="Projet OCM (HUAWEI)","TRAVAUX-HUAWEI",
AI1241="Projet OCM (NOKIA)","TRAVAUX-NOKIA",
AI1241="ACCESS-ISSUE","ACCESS-ISSUE",
AI1241="Projet OCM (ZTE, NOKIA, autres projets)","TRAVAUX OCM",
AI1241="No root CAuse","No root cause",
AI1241="ODU HS","PDH",
AI1241="IP &amp; VLAN","PDH",
AI1241="Warehouse HUAWEI","SPARE-ISSUE",
AI1241="SPARE-HS","SPARE-ISSUE",
AI1241="Power Telco","BSS",AI1241="no impacts","no impacts"
),"")</f>
        <v>no impacts</v>
      </c>
      <c r="AH1241" s="57" t="str" cm="1">
        <f t="array" ref="AH1241">IFERROR(_xlfn.IFS(
AI1241="MPR ISSUE","TX ISSUE",
AI1241="BSS Hardware Issue","RAN ISSUE",
AI1241="Sites strategiques, MLL, Pylone, etc.","ENVTECH",
AI1241="AKTIVCO DEFAUT GE &amp; POWER Cabinet","POWER ISSUE",
AI1241="AKTIVCO Coupure ENEO &amp; Baisse de tension","POWER ISSUE",
AI1241="Coupure ENEO &amp; Baisse de tension","POWER ISSUE",
AI1241="Defaut GE &amp; POWER Cabinet","POWER ISSUE",
AI1241="Sharing","POWER ISSUE",
AI1241="Sites strategiques &amp; DataCenter","POWER ISSUE",
AI1241="Exclu","Exclu",
AI1241="SAT","TX ISSUE",
AI1241="SPARE-ISSUE","SPARE-ISSUE",
AI1241="Fiber CAmtel","TX ISSUE",
AI1241="Fiber AOF","TX ISSUE",
AI1241="Projet OCM (HUAWEI)","TRAVAUX-HUAWEI",
AI1241="Projet OCM (NOKIA)","TRAVAUX -NOKIA",
AI1241="ACCESS-ISSUE","ACCESS-ISSUE",
AI1241="Projet OCM (ZTE, NOKIA, autres projets)","TRAVAUX OCM",
AI1241="No root CAuse","No root cause",
AI1241="ODU HS","TX ISSUE",
AI1241="IP &amp; VLAN","TX ISSUE",
AI1241="Warehouse HUAWEI","SPARE-ISSUE",
AI1241="SPARE-HS","SPARE-ISSUE",
AI1241="Power Telco","RAN ISSUE",AI1241="no impacts","no impacts"
),"")</f>
        <v>no impacts</v>
      </c>
      <c r="AI1241" s="85" t="s">
        <v>5998</v>
      </c>
      <c r="AJ1241" s="57" t="str" cm="1">
        <f t="array" ref="AJ1241">IFERROR(_xlfn.IFS(
AI1241="MPR ISSUE","ACTIVE",
AI1241="BSS Hardware Issue","ACTIVE",
AI1241="Sites strategiques, MLL, Pylone, etc.","PASSIVE",
AI1241="AKTIVCO DEFAUT GE &amp; POWER Cabinet","PASSIVE",
AI1241="AKTIVCO Coupure ENEO &amp; Baisse de tension","PASSIVE",
AI1241="Coupure ENEO &amp; Baisse de tension","PASSIVE",
AI1241="Defaut GE &amp; POWER Cabinet","PASSIVE",
AI1241="Sharing","PASSIVE",
AI1241="Sites strategiques &amp; DataCenter","PASSIVE",
AI1241="Exclu","Exclu",
AI1241="SAT","ACTIVE",
AI1241="SPARE-ISSUE","SPARE-ISSUE",
AI1241="Fiber CAmtel","ACTIVE",
AI1241="Fiber AOF","ACTIVE",
AI1241="Projet OCM (HUAWEI)","PLANNED WORKS",
AI1241="Projet OCM (NOKIA)","PLANNED WORKS",
AI1241="ACCESS-ISSUE","ACCESS-ISSUE",
AI1241="Projet OCM (ZTE, NOKIA, autres projets)","PLANNED WORKS",
AI1241="No root CAuse","No root cause",
AI1241="ODU HS","ACTIVE",
AI1241="IP &amp; VLAN","ACTIVE",
AI1241="Warehouse HUAWEI","SPARE-ISSUE",
AI1241="SPARE-HS","SPARE-ISSUE",
AI1241="Power Telco","ACTIVE", AI1241="no impacts","no impacts"
),"")</f>
        <v>no impacts</v>
      </c>
      <c r="AK1241" s="23" t="s">
        <v>5537</v>
      </c>
      <c r="AL1241" s="23" t="str">
        <f t="shared" si="33"/>
        <v>OST_364</v>
      </c>
      <c r="AN1241" s="9" t="s">
        <v>5537</v>
      </c>
      <c r="AO1241" s="23" t="str">
        <f>_xlfn.XLOOKUP(B1241,'INCIDENT-05-03-2026'!E:E,'INCIDENT-05-03-2026'!F:F,"")</f>
        <v/>
      </c>
      <c r="AP1241" s="7" t="s">
        <v>5537</v>
      </c>
      <c r="AQ1241" s="6"/>
      <c r="AR1241" s="7"/>
      <c r="AS1241" s="3" t="str">
        <f>_xlfn.XLOOKUP(B1241,'[3]tt num | region | site id'!$C:$C,'[3]tt num | region | site id'!$Q:$Q,"")</f>
        <v/>
      </c>
      <c r="AT1241" s="24" t="str">
        <f>_xlfn.XLOOKUP(B1241,'[4]Cells Huawei 03052026 12h'!$B:$B,'[4]Cells Huawei 03052026 12h'!$T:$T,"")</f>
        <v/>
      </c>
      <c r="AU1241" s="24" t="str">
        <f>_xlfn.XLOOKUP(B1241,'[5]cells down 02052026 8h50'!$B:$B,'[5]cells down 02052026 8h50'!$R:$R,"")</f>
        <v/>
      </c>
      <c r="AV1241" s="24" t="str">
        <f>_xlfn.XLOOKUP(B1241,'[5]cells down 02052026 13h50'!$B:$B,'[5]cells down 02052026 13h50'!$R:$R,"")</f>
        <v/>
      </c>
      <c r="AW1241" s="24" t="str">
        <f>_xlfn.XLOOKUP(B1241,'[5]cells down 02052026 13h50'!$B:$B,'[5]cells down 02052026 13h50'!$R:$R,"")</f>
        <v/>
      </c>
      <c r="AX1241" s="24" t="str">
        <f>_xlfn.XLOOKUP(B1241,'[6]cell downs 03052026 8h40 '!$B:$B,'[6]cell downs 03052026 8h40 '!$R:$R,"")</f>
        <v/>
      </c>
      <c r="AY1241" s="24" t="str">
        <f>_xlfn.XLOOKUP(B1241,'[7]ALL SITES DOWN'!$D:$D,'[7]ALL SITES DOWN'!$J:$J,"")</f>
        <v/>
      </c>
      <c r="AZ1241" s="24" t="str">
        <f>_xlfn.XLOOKUP(B1241,'[8]ALL SITES DOWN'!$D:$D,'[8]ALL SITES DOWN'!$J:$J,"")</f>
        <v/>
      </c>
      <c r="BA1241" s="9" t="str">
        <f>_xlfn.XLOOKUP(B1241,[9]sheet1!$AC:$AC,[9]sheet1!$AF:$AF,"")</f>
        <v/>
      </c>
      <c r="BB1241" s="14" t="s">
        <v>5537</v>
      </c>
      <c r="BC1241" s="14" t="s">
        <v>5537</v>
      </c>
      <c r="BD1241" s="14" t="str">
        <f>_xlfn.XLOOKUP(B1241,'[10]cell downs 18042026 17h'!$B:$B,'[10]cell downs 18042026 17h'!$B:$B,"")</f>
        <v/>
      </c>
      <c r="BE1241" s="14" t="str">
        <f>_xlfn.XLOOKUP(B1241,'[11]Cells Huawei 19042026 15h'!$B:$B,'[11]Cells Huawei 19042026 15h'!$B:$B,"")</f>
        <v/>
      </c>
      <c r="BF1241" s="9" t="str">
        <f>_xlfn.XLOOKUP(B1241,'[12]cells down 19042026 9H40'!$B:$B,'[12]cells down 19042026 9H40'!$B:$B,"")</f>
        <v/>
      </c>
      <c r="BG1241" s="9" t="s">
        <v>5537</v>
      </c>
      <c r="BH1241" s="9" t="s">
        <v>12</v>
      </c>
    </row>
    <row r="1242" spans="1:60" s="9" customFormat="1" x14ac:dyDescent="0.3">
      <c r="A1242" s="1" t="s">
        <v>4933</v>
      </c>
      <c r="B1242" s="8" t="s">
        <v>4934</v>
      </c>
      <c r="C1242" s="3" t="str">
        <f>_xlfn.XLOOKUP(B1242,'[1]daily break down'!$D:$D,'[1]daily break down'!$E:$E,"")</f>
        <v/>
      </c>
      <c r="D1242" s="1"/>
      <c r="E1242" s="1"/>
      <c r="F1242" s="3" t="s">
        <v>31</v>
      </c>
      <c r="G1242" s="1"/>
      <c r="H1242" s="42" t="str">
        <f>_xlfn.XLOOKUP(B1242,[2]CALCULATION!$B:$B,[2]CALCULATION!$H:$H,"")</f>
        <v>ZTE</v>
      </c>
      <c r="I1242" s="34">
        <v>0</v>
      </c>
      <c r="J1242" s="34">
        <v>0</v>
      </c>
      <c r="K1242" s="34">
        <v>0</v>
      </c>
      <c r="L1242" s="34">
        <v>0</v>
      </c>
      <c r="M1242" s="34">
        <v>0</v>
      </c>
      <c r="N1242" s="34">
        <v>0</v>
      </c>
      <c r="O1242" s="34">
        <v>0</v>
      </c>
      <c r="P1242" s="34">
        <v>0</v>
      </c>
      <c r="Q1242" s="34">
        <v>0</v>
      </c>
      <c r="R1242" s="34">
        <v>0</v>
      </c>
      <c r="S1242" s="35">
        <v>0</v>
      </c>
      <c r="T1242" s="35">
        <v>0</v>
      </c>
      <c r="U1242" s="35">
        <v>0</v>
      </c>
      <c r="V1242" s="35" t="s">
        <v>5537</v>
      </c>
      <c r="W1242" s="35">
        <v>0</v>
      </c>
      <c r="X1242" s="35">
        <v>0</v>
      </c>
      <c r="Y1242" s="35">
        <v>0</v>
      </c>
      <c r="Z1242" s="35">
        <v>0</v>
      </c>
      <c r="AA1242" s="35">
        <v>0</v>
      </c>
      <c r="AB1242" s="35">
        <v>0</v>
      </c>
      <c r="AC1242" s="35">
        <v>0</v>
      </c>
      <c r="AD1242" s="35">
        <v>0</v>
      </c>
      <c r="AE1242" s="58" t="s">
        <v>5560</v>
      </c>
      <c r="AF1242" s="58"/>
      <c r="AG1242" s="57" t="str" cm="1">
        <f t="array" ref="AG1242">IFERROR(_xlfn.IFS(
AI1242="MPR ISSUE","PDH",
AI1242="BSS Hardware Issue","BSS",
AI1242="Sites strategiques, MLL, Pylone, etc.","ENVTECH",
AI1242="AKTIVCO DEFAUT GE &amp; POWER Cabinet","AKTIVCO",
AI1242="AKTIVCO Coupure ENEO &amp; Baisse de tension","AKTIVCO GRID ONLY",
AI1242="Coupure ENEO &amp; Baisse de tension","IHS GRID ONLY",
AI1242="Defaut GE &amp; POWER Cabinet","IHS",
AI1242="Sharing","Partners",
AI1242="Sites strategiques &amp; DataCenter","SST &amp; DC",
AI1242="Exclu","Exclu",
AI1242="SAT","SAT",
AI1242="SPARE-ISSUE","SPARE-ISSUE",
AI1242="Fiber CAmtel","TRANS_FO_CAMTEL",
AI1242="Fiber AOF","Fiber AOF",
AI1242="Projet OCM (HUAWEI)","TRAVAUX-HUAWEI",
AI1242="Projet OCM (NOKIA)","TRAVAUX-NOKIA",
AI1242="ACCESS-ISSUE","ACCESS-ISSUE",
AI1242="Projet OCM (ZTE, NOKIA, autres projets)","TRAVAUX OCM",
AI1242="No root CAuse","No root cause",
AI1242="ODU HS","PDH",
AI1242="IP &amp; VLAN","PDH",
AI1242="Warehouse HUAWEI","SPARE-ISSUE",
AI1242="SPARE-HS","SPARE-ISSUE",
AI1242="Power Telco","BSS",AI1242="no impacts","no impacts"
),"")</f>
        <v>no impacts</v>
      </c>
      <c r="AH1242" s="57" t="str" cm="1">
        <f t="array" ref="AH1242">IFERROR(_xlfn.IFS(
AI1242="MPR ISSUE","TX ISSUE",
AI1242="BSS Hardware Issue","RAN ISSUE",
AI1242="Sites strategiques, MLL, Pylone, etc.","ENVTECH",
AI1242="AKTIVCO DEFAUT GE &amp; POWER Cabinet","POWER ISSUE",
AI1242="AKTIVCO Coupure ENEO &amp; Baisse de tension","POWER ISSUE",
AI1242="Coupure ENEO &amp; Baisse de tension","POWER ISSUE",
AI1242="Defaut GE &amp; POWER Cabinet","POWER ISSUE",
AI1242="Sharing","POWER ISSUE",
AI1242="Sites strategiques &amp; DataCenter","POWER ISSUE",
AI1242="Exclu","Exclu",
AI1242="SAT","TX ISSUE",
AI1242="SPARE-ISSUE","SPARE-ISSUE",
AI1242="Fiber CAmtel","TX ISSUE",
AI1242="Fiber AOF","TX ISSUE",
AI1242="Projet OCM (HUAWEI)","TRAVAUX-HUAWEI",
AI1242="Projet OCM (NOKIA)","TRAVAUX -NOKIA",
AI1242="ACCESS-ISSUE","ACCESS-ISSUE",
AI1242="Projet OCM (ZTE, NOKIA, autres projets)","TRAVAUX OCM",
AI1242="No root CAuse","No root cause",
AI1242="ODU HS","TX ISSUE",
AI1242="IP &amp; VLAN","TX ISSUE",
AI1242="Warehouse HUAWEI","SPARE-ISSUE",
AI1242="SPARE-HS","SPARE-ISSUE",
AI1242="Power Telco","RAN ISSUE",AI1242="no impacts","no impacts"
),"")</f>
        <v>no impacts</v>
      </c>
      <c r="AI1242" s="85" t="s">
        <v>5998</v>
      </c>
      <c r="AJ1242" s="57" t="str" cm="1">
        <f t="array" ref="AJ1242">IFERROR(_xlfn.IFS(
AI1242="MPR ISSUE","ACTIVE",
AI1242="BSS Hardware Issue","ACTIVE",
AI1242="Sites strategiques, MLL, Pylone, etc.","PASSIVE",
AI1242="AKTIVCO DEFAUT GE &amp; POWER Cabinet","PASSIVE",
AI1242="AKTIVCO Coupure ENEO &amp; Baisse de tension","PASSIVE",
AI1242="Coupure ENEO &amp; Baisse de tension","PASSIVE",
AI1242="Defaut GE &amp; POWER Cabinet","PASSIVE",
AI1242="Sharing","PASSIVE",
AI1242="Sites strategiques &amp; DataCenter","PASSIVE",
AI1242="Exclu","Exclu",
AI1242="SAT","ACTIVE",
AI1242="SPARE-ISSUE","SPARE-ISSUE",
AI1242="Fiber CAmtel","ACTIVE",
AI1242="Fiber AOF","ACTIVE",
AI1242="Projet OCM (HUAWEI)","PLANNED WORKS",
AI1242="Projet OCM (NOKIA)","PLANNED WORKS",
AI1242="ACCESS-ISSUE","ACCESS-ISSUE",
AI1242="Projet OCM (ZTE, NOKIA, autres projets)","PLANNED WORKS",
AI1242="No root CAuse","No root cause",
AI1242="ODU HS","ACTIVE",
AI1242="IP &amp; VLAN","ACTIVE",
AI1242="Warehouse HUAWEI","SPARE-ISSUE",
AI1242="SPARE-HS","SPARE-ISSUE",
AI1242="Power Telco","ACTIVE", AI1242="no impacts","no impacts"
),"")</f>
        <v>no impacts</v>
      </c>
      <c r="AK1242" s="23" t="s">
        <v>5792</v>
      </c>
      <c r="AL1242" s="23" t="str">
        <f t="shared" si="33"/>
        <v>LIT_523</v>
      </c>
      <c r="AN1242" s="9" t="s">
        <v>5537</v>
      </c>
      <c r="AO1242" s="23" t="str">
        <f>_xlfn.XLOOKUP(B1242,'INCIDENT-05-03-2026'!E:E,'INCIDENT-05-03-2026'!F:F,"")</f>
        <v/>
      </c>
      <c r="AP1242" s="7" t="s">
        <v>5537</v>
      </c>
      <c r="AQ1242" s="6"/>
      <c r="AR1242" s="7"/>
      <c r="AS1242" s="3" t="str">
        <f>_xlfn.XLOOKUP(B1242,'[3]tt num | region | site id'!$C:$C,'[3]tt num | region | site id'!$Q:$Q,"")</f>
        <v/>
      </c>
      <c r="AT1242" s="24" t="str">
        <f>_xlfn.XLOOKUP(B1242,'[4]Cells Huawei 03052026 12h'!$B:$B,'[4]Cells Huawei 03052026 12h'!$T:$T,"")</f>
        <v/>
      </c>
      <c r="AU1242" s="24" t="str">
        <f>_xlfn.XLOOKUP(B1242,'[5]cells down 02052026 8h50'!$B:$B,'[5]cells down 02052026 8h50'!$R:$R,"")</f>
        <v/>
      </c>
      <c r="AV1242" s="24" t="str">
        <f>_xlfn.XLOOKUP(B1242,'[5]cells down 02052026 13h50'!$B:$B,'[5]cells down 02052026 13h50'!$R:$R,"")</f>
        <v xml:space="preserve">(05/03/2026 cell zte): 02/04/2026 : Need BO RAN analysis </v>
      </c>
      <c r="AW1242" s="24" t="str">
        <f>_xlfn.XLOOKUP(B1242,'[5]cells down 02052026 13h50'!$B:$B,'[5]cells down 02052026 13h50'!$R:$R,"")</f>
        <v xml:space="preserve">(05/03/2026 cell zte): 02/04/2026 : Need BO RAN analysis </v>
      </c>
      <c r="AX1242" s="24" t="str">
        <f>_xlfn.XLOOKUP(B1242,'[6]cell downs 03052026 8h40 '!$B:$B,'[6]cell downs 03052026 8h40 '!$R:$R,"")</f>
        <v/>
      </c>
      <c r="AY1242" s="24" t="str">
        <f>_xlfn.XLOOKUP(B1242,'[7]ALL SITES DOWN'!$D:$D,'[7]ALL SITES DOWN'!$J:$J,"")</f>
        <v/>
      </c>
      <c r="AZ1242" s="24" t="str">
        <f>_xlfn.XLOOKUP(B1242,'[8]ALL SITES DOWN'!$D:$D,'[8]ALL SITES DOWN'!$J:$J,"")</f>
        <v/>
      </c>
      <c r="BA1242" s="9" t="str">
        <f>_xlfn.XLOOKUP(B1242,[9]sheet1!$AC:$AC,[9]sheet1!$AF:$AF,"")</f>
        <v/>
      </c>
      <c r="BB1242" s="14" t="s">
        <v>5537</v>
      </c>
      <c r="BC1242" s="14" t="s">
        <v>5537</v>
      </c>
      <c r="BD1242" s="14" t="str">
        <f>_xlfn.XLOOKUP(B1242,'[10]cell downs 18042026 17h'!$B:$B,'[10]cell downs 18042026 17h'!$B:$B,"")</f>
        <v/>
      </c>
      <c r="BE1242" s="14" t="str">
        <f>_xlfn.XLOOKUP(B1242,'[11]Cells Huawei 19042026 15h'!$B:$B,'[11]Cells Huawei 19042026 15h'!$B:$B,"")</f>
        <v/>
      </c>
      <c r="BF1242" s="9" t="str">
        <f>_xlfn.XLOOKUP(B1242,'[12]cells down 19042026 9H40'!$B:$B,'[12]cells down 19042026 9H40'!$B:$B,"")</f>
        <v/>
      </c>
      <c r="BG1242" s="9" t="s">
        <v>5537</v>
      </c>
      <c r="BH1242" s="9" t="s">
        <v>594</v>
      </c>
    </row>
    <row r="1243" spans="1:60" s="9" customFormat="1" x14ac:dyDescent="0.3">
      <c r="A1243" s="25" t="s">
        <v>5457</v>
      </c>
      <c r="B1243" s="32" t="s">
        <v>5458</v>
      </c>
      <c r="C1243" s="3" t="str">
        <f>_xlfn.XLOOKUP(B1243,'[1]daily break down'!$D:$D,'[1]daily break down'!$E:$E,"")</f>
        <v>NORD-OUEST</v>
      </c>
      <c r="D1243" s="25" t="s">
        <v>11</v>
      </c>
      <c r="E1243" s="25" t="s">
        <v>5459</v>
      </c>
      <c r="F1243" s="25" t="s">
        <v>5460</v>
      </c>
      <c r="G1243" s="25" t="s">
        <v>2214</v>
      </c>
      <c r="H1243" s="40" t="str">
        <f>_xlfn.XLOOKUP(B1243,[2]CALCULATION!$B:$B,[2]CALCULATION!$H:$H,"")</f>
        <v>Huawei</v>
      </c>
      <c r="I1243" s="34">
        <v>0</v>
      </c>
      <c r="J1243" s="34">
        <v>0</v>
      </c>
      <c r="K1243" s="34">
        <v>0</v>
      </c>
      <c r="L1243" s="34">
        <v>0</v>
      </c>
      <c r="M1243" s="34">
        <v>0</v>
      </c>
      <c r="N1243" s="34">
        <v>8.9175391586979543E-5</v>
      </c>
      <c r="O1243" s="34">
        <v>0</v>
      </c>
      <c r="P1243" s="34">
        <v>0</v>
      </c>
      <c r="Q1243" s="34">
        <v>0</v>
      </c>
      <c r="R1243" s="34">
        <v>0</v>
      </c>
      <c r="S1243" s="35">
        <v>0</v>
      </c>
      <c r="T1243" s="35">
        <v>0</v>
      </c>
      <c r="U1243" s="35">
        <v>0</v>
      </c>
      <c r="V1243" s="35" t="s">
        <v>5537</v>
      </c>
      <c r="W1243" s="35">
        <v>0</v>
      </c>
      <c r="X1243" s="35">
        <v>0</v>
      </c>
      <c r="Y1243" s="35">
        <v>0</v>
      </c>
      <c r="Z1243" s="35">
        <v>16.440410863132179</v>
      </c>
      <c r="AA1243" s="35">
        <v>0</v>
      </c>
      <c r="AB1243" s="35">
        <v>0</v>
      </c>
      <c r="AC1243" s="35">
        <v>0</v>
      </c>
      <c r="AD1243" s="35">
        <v>0</v>
      </c>
      <c r="AE1243" s="58" t="s">
        <v>5603</v>
      </c>
      <c r="AF1243" s="58"/>
      <c r="AG1243" s="57" t="str" cm="1">
        <f t="array" ref="AG1243">IFERROR(_xlfn.IFS(
AI1243="MPR ISSUE","PDH",
AI1243="BSS Hardware Issue","BSS",
AI1243="Sites strategiques, MLL, Pylone, etc.","ENVTECH",
AI1243="AKTIVCO DEFAUT GE &amp; POWER Cabinet","AKTIVCO",
AI1243="AKTIVCO Coupure ENEO &amp; Baisse de tension","AKTIVCO GRID ONLY",
AI1243="Coupure ENEO &amp; Baisse de tension","IHS GRID ONLY",
AI1243="Defaut GE &amp; POWER Cabinet","IHS",
AI1243="Sharing","Partners",
AI1243="Sites strategiques &amp; DataCenter","SST &amp; DC",
AI1243="Exclu","Exclu",
AI1243="SAT","SAT",
AI1243="SPARE-ISSUE","SPARE-ISSUE",
AI1243="Fiber CAmtel","TRANS_FO_CAMTEL",
AI1243="Fiber AOF","Fiber AOF",
AI1243="Projet OCM (HUAWEI)","TRAVAUX-HUAWEI",
AI1243="Projet OCM (NOKIA)","TRAVAUX-NOKIA",
AI1243="ACCESS-ISSUE","ACCESS-ISSUE",
AI1243="Projet OCM (ZTE, NOKIA, autres projets)","TRAVAUX OCM",
AI1243="No root CAuse","No root cause",
AI1243="ODU HS","PDH",
AI1243="IP &amp; VLAN","PDH",
AI1243="Warehouse HUAWEI","SPARE-ISSUE",
AI1243="SPARE-HS","SPARE-ISSUE",
AI1243="Power Telco","BSS",AI1243="no impacts","no impacts"
),"")</f>
        <v>no impacts</v>
      </c>
      <c r="AH1243" s="57" t="str" cm="1">
        <f t="array" ref="AH1243">IFERROR(_xlfn.IFS(
AI1243="MPR ISSUE","TX ISSUE",
AI1243="BSS Hardware Issue","RAN ISSUE",
AI1243="Sites strategiques, MLL, Pylone, etc.","ENVTECH",
AI1243="AKTIVCO DEFAUT GE &amp; POWER Cabinet","POWER ISSUE",
AI1243="AKTIVCO Coupure ENEO &amp; Baisse de tension","POWER ISSUE",
AI1243="Coupure ENEO &amp; Baisse de tension","POWER ISSUE",
AI1243="Defaut GE &amp; POWER Cabinet","POWER ISSUE",
AI1243="Sharing","POWER ISSUE",
AI1243="Sites strategiques &amp; DataCenter","POWER ISSUE",
AI1243="Exclu","Exclu",
AI1243="SAT","TX ISSUE",
AI1243="SPARE-ISSUE","SPARE-ISSUE",
AI1243="Fiber CAmtel","TX ISSUE",
AI1243="Fiber AOF","TX ISSUE",
AI1243="Projet OCM (HUAWEI)","TRAVAUX-HUAWEI",
AI1243="Projet OCM (NOKIA)","TRAVAUX -NOKIA",
AI1243="ACCESS-ISSUE","ACCESS-ISSUE",
AI1243="Projet OCM (ZTE, NOKIA, autres projets)","TRAVAUX OCM",
AI1243="No root CAuse","No root cause",
AI1243="ODU HS","TX ISSUE",
AI1243="IP &amp; VLAN","TX ISSUE",
AI1243="Warehouse HUAWEI","SPARE-ISSUE",
AI1243="SPARE-HS","SPARE-ISSUE",
AI1243="Power Telco","RAN ISSUE",AI1243="no impacts","no impacts"
),"")</f>
        <v>no impacts</v>
      </c>
      <c r="AI1243" s="85" t="s">
        <v>5998</v>
      </c>
      <c r="AJ1243" s="57" t="str" cm="1">
        <f t="array" ref="AJ1243">IFERROR(_xlfn.IFS(
AI1243="MPR ISSUE","ACTIVE",
AI1243="BSS Hardware Issue","ACTIVE",
AI1243="Sites strategiques, MLL, Pylone, etc.","PASSIVE",
AI1243="AKTIVCO DEFAUT GE &amp; POWER Cabinet","PASSIVE",
AI1243="AKTIVCO Coupure ENEO &amp; Baisse de tension","PASSIVE",
AI1243="Coupure ENEO &amp; Baisse de tension","PASSIVE",
AI1243="Defaut GE &amp; POWER Cabinet","PASSIVE",
AI1243="Sharing","PASSIVE",
AI1243="Sites strategiques &amp; DataCenter","PASSIVE",
AI1243="Exclu","Exclu",
AI1243="SAT","ACTIVE",
AI1243="SPARE-ISSUE","SPARE-ISSUE",
AI1243="Fiber CAmtel","ACTIVE",
AI1243="Fiber AOF","ACTIVE",
AI1243="Projet OCM (HUAWEI)","PLANNED WORKS",
AI1243="Projet OCM (NOKIA)","PLANNED WORKS",
AI1243="ACCESS-ISSUE","ACCESS-ISSUE",
AI1243="Projet OCM (ZTE, NOKIA, autres projets)","PLANNED WORKS",
AI1243="No root CAuse","No root cause",
AI1243="ODU HS","ACTIVE",
AI1243="IP &amp; VLAN","ACTIVE",
AI1243="Warehouse HUAWEI","SPARE-ISSUE",
AI1243="SPARE-HS","SPARE-ISSUE",
AI1243="Power Telco","ACTIVE", AI1243="no impacts","no impacts"
),"")</f>
        <v>no impacts</v>
      </c>
      <c r="AK1243" s="23" t="s">
        <v>5537</v>
      </c>
      <c r="AL1243" s="23" t="str">
        <f t="shared" si="33"/>
        <v>NRO_147</v>
      </c>
      <c r="AN1243" s="9" t="s">
        <v>5537</v>
      </c>
      <c r="AO1243" s="23" t="str">
        <f>_xlfn.XLOOKUP(B1243,'INCIDENT-05-03-2026'!E:E,'INCIDENT-05-03-2026'!F:F,"")</f>
        <v/>
      </c>
      <c r="AP1243" s="7" t="s">
        <v>5537</v>
      </c>
      <c r="AQ1243" s="6"/>
      <c r="AR1243" s="7"/>
      <c r="AS1243" s="3" t="str">
        <f>_xlfn.XLOOKUP(B1243,'[3]tt num | region | site id'!$C:$C,'[3]tt num | region | site id'!$Q:$Q,"")</f>
        <v/>
      </c>
      <c r="AT1243" s="24" t="str">
        <f>_xlfn.XLOOKUP(B1243,'[4]Cells Huawei 03052026 12h'!$B:$B,'[4]Cells Huawei 03052026 12h'!$T:$T,"")</f>
        <v/>
      </c>
      <c r="AU1243" s="24" t="str">
        <f>_xlfn.XLOOKUP(B1243,'[5]cells down 02052026 8h50'!$B:$B,'[5]cells down 02052026 8h50'!$R:$R,"")</f>
        <v/>
      </c>
      <c r="AV1243" s="24" t="str">
        <f>_xlfn.XLOOKUP(B1243,'[5]cells down 02052026 13h50'!$B:$B,'[5]cells down 02052026 13h50'!$R:$R,"")</f>
        <v/>
      </c>
      <c r="AW1243" s="24" t="str">
        <f>_xlfn.XLOOKUP(B1243,'[5]cells down 02052026 13h50'!$B:$B,'[5]cells down 02052026 13h50'!$R:$R,"")</f>
        <v/>
      </c>
      <c r="AX1243" s="24" t="str">
        <f>_xlfn.XLOOKUP(B1243,'[6]cell downs 03052026 8h40 '!$B:$B,'[6]cell downs 03052026 8h40 '!$R:$R,"")</f>
        <v/>
      </c>
      <c r="AY1243" s="24" t="str">
        <f>_xlfn.XLOOKUP(B1243,'[7]ALL SITES DOWN'!$D:$D,'[7]ALL SITES DOWN'!$J:$J,"")</f>
        <v/>
      </c>
      <c r="AZ1243" s="24" t="str">
        <f>_xlfn.XLOOKUP(B1243,'[8]ALL SITES DOWN'!$D:$D,'[8]ALL SITES DOWN'!$J:$J,"")</f>
        <v/>
      </c>
      <c r="BA1243" s="9" t="str">
        <f>_xlfn.XLOOKUP(B1243,[9]sheet1!$AC:$AC,[9]sheet1!$AF:$AF,"")</f>
        <v/>
      </c>
      <c r="BB1243" s="14" t="s">
        <v>5537</v>
      </c>
      <c r="BC1243" s="14" t="s">
        <v>5537</v>
      </c>
      <c r="BD1243" s="14" t="str">
        <f>_xlfn.XLOOKUP(B1243,'[10]cell downs 18042026 17h'!$B:$B,'[10]cell downs 18042026 17h'!$B:$B,"")</f>
        <v/>
      </c>
      <c r="BE1243" s="14" t="str">
        <f>_xlfn.XLOOKUP(B1243,'[11]Cells Huawei 19042026 15h'!$B:$B,'[11]Cells Huawei 19042026 15h'!$B:$B,"")</f>
        <v/>
      </c>
      <c r="BF1243" s="9" t="str">
        <f>_xlfn.XLOOKUP(B1243,'[12]cells down 19042026 9H40'!$B:$B,'[12]cells down 19042026 9H40'!$B:$B,"")</f>
        <v/>
      </c>
      <c r="BG1243" s="9" t="s">
        <v>5537</v>
      </c>
      <c r="BH1243" s="9" t="s">
        <v>154</v>
      </c>
    </row>
    <row r="1244" spans="1:60" s="9" customFormat="1" x14ac:dyDescent="0.3">
      <c r="A1244" s="25" t="s">
        <v>5430</v>
      </c>
      <c r="B1244" s="25" t="s">
        <v>5431</v>
      </c>
      <c r="C1244" s="3" t="str">
        <f>_xlfn.XLOOKUP(B1244,'[1]daily break down'!$D:$D,'[1]daily break down'!$E:$E,"")</f>
        <v>Yaounde</v>
      </c>
      <c r="D1244" s="25" t="s">
        <v>357</v>
      </c>
      <c r="E1244" s="25" t="s">
        <v>36</v>
      </c>
      <c r="F1244" s="25" t="s">
        <v>5388</v>
      </c>
      <c r="G1244" s="25" t="s">
        <v>115</v>
      </c>
      <c r="H1244" s="42" t="str">
        <f>_xlfn.XLOOKUP(B1244,[2]CALCULATION!$B:$B,[2]CALCULATION!$H:$H,"")</f>
        <v>ZTE</v>
      </c>
      <c r="I1244" s="34">
        <v>0</v>
      </c>
      <c r="J1244" s="34">
        <v>5.4523974625677347</v>
      </c>
      <c r="K1244" s="34">
        <v>0.74275967160626866</v>
      </c>
      <c r="L1244" s="34">
        <v>0</v>
      </c>
      <c r="M1244" s="34">
        <v>0</v>
      </c>
      <c r="N1244" s="34">
        <v>0</v>
      </c>
      <c r="O1244" s="34">
        <v>0</v>
      </c>
      <c r="P1244" s="34">
        <v>2.924364286468454</v>
      </c>
      <c r="Q1244" s="34">
        <v>9.2164550712975135</v>
      </c>
      <c r="R1244" s="34">
        <v>0</v>
      </c>
      <c r="S1244" s="35">
        <v>0</v>
      </c>
      <c r="T1244" s="35">
        <v>0</v>
      </c>
      <c r="U1244" s="35">
        <v>0</v>
      </c>
      <c r="V1244" s="35">
        <v>0</v>
      </c>
      <c r="W1244" s="35">
        <v>0</v>
      </c>
      <c r="X1244" s="35">
        <v>0</v>
      </c>
      <c r="Y1244" s="35">
        <v>0</v>
      </c>
      <c r="Z1244" s="35">
        <v>0</v>
      </c>
      <c r="AA1244" s="35">
        <v>0</v>
      </c>
      <c r="AB1244" s="35">
        <v>0</v>
      </c>
      <c r="AC1244" s="35">
        <v>0</v>
      </c>
      <c r="AD1244" s="35">
        <v>0</v>
      </c>
      <c r="AE1244" s="58" t="s">
        <v>5559</v>
      </c>
      <c r="AF1244" s="58"/>
      <c r="AG1244" s="57" t="str" cm="1">
        <f t="array" ref="AG1244">IFERROR(_xlfn.IFS(
AI1244="MPR ISSUE","PDH",
AI1244="BSS Hardware Issue","BSS",
AI1244="Sites strategiques, MLL, Pylone, etc.","ENVTECH",
AI1244="AKTIVCO DEFAUT GE &amp; POWER Cabinet","AKTIVCO",
AI1244="AKTIVCO Coupure ENEO &amp; Baisse de tension","AKTIVCO GRID ONLY",
AI1244="Coupure ENEO &amp; Baisse de tension","IHS GRID ONLY",
AI1244="Defaut GE &amp; POWER Cabinet","IHS",
AI1244="Sharing","Partners",
AI1244="Sites strategiques &amp; DataCenter","SST &amp; DC",
AI1244="Exclu","Exclu",
AI1244="SAT","SAT",
AI1244="SPARE-ISSUE","SPARE-ISSUE",
AI1244="Fiber CAmtel","TRANS_FO_CAMTEL",
AI1244="Fiber AOF","Fiber AOF",
AI1244="Projet OCM (HUAWEI)","TRAVAUX-HUAWEI",
AI1244="Projet OCM (NOKIA)","TRAVAUX-NOKIA",
AI1244="ACCESS-ISSUE","ACCESS-ISSUE",
AI1244="Projet OCM (ZTE, NOKIA, autres projets)","TRAVAUX OCM",
AI1244="No root CAuse","No root cause",
AI1244="ODU HS","PDH",
AI1244="IP &amp; VLAN","PDH",
AI1244="Warehouse HUAWEI","SPARE-ISSUE",
AI1244="SPARE-HS","SPARE-ISSUE",
AI1244="Power Telco","BSS",AI1244="no impacts","no impacts"
),"")</f>
        <v>Exclu</v>
      </c>
      <c r="AH1244" s="57" t="str" cm="1">
        <f t="array" ref="AH1244">IFERROR(_xlfn.IFS(
AI1244="MPR ISSUE","TX ISSUE",
AI1244="BSS Hardware Issue","RAN ISSUE",
AI1244="Sites strategiques, MLL, Pylone, etc.","ENVTECH",
AI1244="AKTIVCO DEFAUT GE &amp; POWER Cabinet","POWER ISSUE",
AI1244="AKTIVCO Coupure ENEO &amp; Baisse de tension","POWER ISSUE",
AI1244="Coupure ENEO &amp; Baisse de tension","POWER ISSUE",
AI1244="Defaut GE &amp; POWER Cabinet","POWER ISSUE",
AI1244="Sharing","POWER ISSUE",
AI1244="Sites strategiques &amp; DataCenter","POWER ISSUE",
AI1244="Exclu","Exclu",
AI1244="SAT","TX ISSUE",
AI1244="SPARE-ISSUE","SPARE-ISSUE",
AI1244="Fiber CAmtel","TX ISSUE",
AI1244="Fiber AOF","TX ISSUE",
AI1244="Projet OCM (HUAWEI)","TRAVAUX-HUAWEI",
AI1244="Projet OCM (NOKIA)","TRAVAUX -NOKIA",
AI1244="ACCESS-ISSUE","ACCESS-ISSUE",
AI1244="Projet OCM (ZTE, NOKIA, autres projets)","TRAVAUX OCM",
AI1244="No root CAuse","No root cause",
AI1244="ODU HS","TX ISSUE",
AI1244="IP &amp; VLAN","TX ISSUE",
AI1244="Warehouse HUAWEI","SPARE-ISSUE",
AI1244="SPARE-HS","SPARE-ISSUE",
AI1244="Power Telco","RAN ISSUE",AI1244="no impacts","no impacts"
),"")</f>
        <v>Exclu</v>
      </c>
      <c r="AI1244" s="85" t="s">
        <v>5559</v>
      </c>
      <c r="AJ1244" s="57" t="str" cm="1">
        <f t="array" ref="AJ1244">IFERROR(_xlfn.IFS(
AI1244="MPR ISSUE","ACTIVE",
AI1244="BSS Hardware Issue","ACTIVE",
AI1244="Sites strategiques, MLL, Pylone, etc.","PASSIVE",
AI1244="AKTIVCO DEFAUT GE &amp; POWER Cabinet","PASSIVE",
AI1244="AKTIVCO Coupure ENEO &amp; Baisse de tension","PASSIVE",
AI1244="Coupure ENEO &amp; Baisse de tension","PASSIVE",
AI1244="Defaut GE &amp; POWER Cabinet","PASSIVE",
AI1244="Sharing","PASSIVE",
AI1244="Sites strategiques &amp; DataCenter","PASSIVE",
AI1244="Exclu","Exclu",
AI1244="SAT","ACTIVE",
AI1244="SPARE-ISSUE","SPARE-ISSUE",
AI1244="Fiber CAmtel","ACTIVE",
AI1244="Fiber AOF","ACTIVE",
AI1244="Projet OCM (HUAWEI)","PLANNED WORKS",
AI1244="Projet OCM (NOKIA)","PLANNED WORKS",
AI1244="ACCESS-ISSUE","ACCESS-ISSUE",
AI1244="Projet OCM (ZTE, NOKIA, autres projets)","PLANNED WORKS",
AI1244="No root CAuse","No root cause",
AI1244="ODU HS","ACTIVE",
AI1244="IP &amp; VLAN","ACTIVE",
AI1244="Warehouse HUAWEI","SPARE-ISSUE",
AI1244="SPARE-HS","SPARE-ISSUE",
AI1244="Power Telco","ACTIVE", AI1244="no impacts","no impacts"
),"")</f>
        <v>Exclu</v>
      </c>
      <c r="AK1244" s="23" t="s">
        <v>5537</v>
      </c>
      <c r="AL1244" s="23" t="str">
        <f t="shared" ref="AL1244:AL1275" si="34">B1244</f>
        <v>CTR_1050</v>
      </c>
      <c r="AN1244" s="9" t="s">
        <v>5537</v>
      </c>
      <c r="AO1244" s="23" t="str">
        <f>_xlfn.XLOOKUP(B1244,'INCIDENT-05-03-2026'!E:E,'INCIDENT-05-03-2026'!F:F,"")</f>
        <v/>
      </c>
      <c r="AP1244" s="7" t="s">
        <v>5537</v>
      </c>
      <c r="AQ1244" s="6"/>
      <c r="AR1244" s="7"/>
      <c r="AS1244" s="3" t="str">
        <f>_xlfn.XLOOKUP(B1244,'[3]tt num | region | site id'!$C:$C,'[3]tt num | region | site id'!$Q:$Q,"")</f>
        <v/>
      </c>
      <c r="AT1244" s="24" t="str">
        <f>_xlfn.XLOOKUP(B1244,'[4]Cells Huawei 03052026 12h'!$B:$B,'[4]Cells Huawei 03052026 12h'!$T:$T,"")</f>
        <v/>
      </c>
      <c r="AU1244" s="24" t="str">
        <f>_xlfn.XLOOKUP(B1244,'[5]cells down 02052026 8h50'!$B:$B,'[5]cells down 02052026 8h50'!$R:$R,"")</f>
        <v/>
      </c>
      <c r="AV1244" s="24" t="str">
        <f>_xlfn.XLOOKUP(B1244,'[5]cells down 02052026 13h50'!$B:$B,'[5]cells down 02052026 13h50'!$R:$R,"")</f>
        <v/>
      </c>
      <c r="AW1244" s="24" t="str">
        <f>_xlfn.XLOOKUP(B1244,'[5]cells down 02052026 13h50'!$B:$B,'[5]cells down 02052026 13h50'!$R:$R,"")</f>
        <v/>
      </c>
      <c r="AX1244" s="24" t="str">
        <f>_xlfn.XLOOKUP(B1244,'[6]cell downs 03052026 8h40 '!$B:$B,'[6]cell downs 03052026 8h40 '!$R:$R,"")</f>
        <v/>
      </c>
      <c r="AY1244" s="24" t="str">
        <f>_xlfn.XLOOKUP(B1244,'[7]ALL SITES DOWN'!$D:$D,'[7]ALL SITES DOWN'!$J:$J,"")</f>
        <v/>
      </c>
      <c r="AZ1244" s="24" t="str">
        <f>_xlfn.XLOOKUP(B1244,'[8]ALL SITES DOWN'!$D:$D,'[8]ALL SITES DOWN'!$J:$J,"")</f>
        <v/>
      </c>
      <c r="BA1244" s="9" t="str">
        <f>_xlfn.XLOOKUP(B1244,[9]sheet1!$AC:$AC,[9]sheet1!$AF:$AF,"")</f>
        <v/>
      </c>
      <c r="BB1244" s="14" t="s">
        <v>5537</v>
      </c>
      <c r="BC1244" s="14" t="s">
        <v>5537</v>
      </c>
      <c r="BD1244" s="14" t="str">
        <f>_xlfn.XLOOKUP(B1244,'[10]cell downs 18042026 17h'!$B:$B,'[10]cell downs 18042026 17h'!$B:$B,"")</f>
        <v/>
      </c>
      <c r="BE1244" s="14" t="str">
        <f>_xlfn.XLOOKUP(B1244,'[11]Cells Huawei 19042026 15h'!$B:$B,'[11]Cells Huawei 19042026 15h'!$B:$B,"")</f>
        <v/>
      </c>
      <c r="BF1244" s="9" t="str">
        <f>_xlfn.XLOOKUP(B1244,'[12]cells down 19042026 9H40'!$B:$B,'[12]cells down 19042026 9H40'!$B:$B,"")</f>
        <v/>
      </c>
      <c r="BG1244" s="9" t="s">
        <v>5537</v>
      </c>
      <c r="BH1244" s="9" t="s">
        <v>5537</v>
      </c>
    </row>
    <row r="1245" spans="1:60" s="9" customFormat="1" x14ac:dyDescent="0.3">
      <c r="A1245" s="1" t="s">
        <v>4588</v>
      </c>
      <c r="B1245" s="8" t="s">
        <v>4589</v>
      </c>
      <c r="C1245" s="3" t="str">
        <f>_xlfn.XLOOKUP(B1245,'[1]daily break down'!$D:$D,'[1]daily break down'!$E:$E,"")</f>
        <v>Yaounde</v>
      </c>
      <c r="D1245" s="1" t="s">
        <v>11</v>
      </c>
      <c r="E1245" s="1" t="s">
        <v>12</v>
      </c>
      <c r="F1245" s="3" t="s">
        <v>37</v>
      </c>
      <c r="G1245" s="1" t="s">
        <v>38</v>
      </c>
      <c r="H1245" s="42" t="str">
        <f>_xlfn.XLOOKUP(B1245,[2]CALCULATION!$B:$B,[2]CALCULATION!$H:$H,"")</f>
        <v>ZTE</v>
      </c>
      <c r="I1245" s="34">
        <v>36.982818398952162</v>
      </c>
      <c r="J1245" s="34">
        <v>36.982818398952162</v>
      </c>
      <c r="K1245" s="34">
        <v>36.982818398952162</v>
      </c>
      <c r="L1245" s="34">
        <v>36.982818398952162</v>
      </c>
      <c r="M1245" s="34">
        <v>36.982818398952162</v>
      </c>
      <c r="N1245" s="34">
        <v>36.982818398952162</v>
      </c>
      <c r="O1245" s="34">
        <v>36.982818398952162</v>
      </c>
      <c r="P1245" s="34">
        <v>36.982818398952162</v>
      </c>
      <c r="Q1245" s="34">
        <v>36.982818398952162</v>
      </c>
      <c r="R1245" s="34">
        <v>36.982818398952162</v>
      </c>
      <c r="S1245" s="35">
        <v>36.982818398952162</v>
      </c>
      <c r="T1245" s="35">
        <v>0</v>
      </c>
      <c r="U1245" s="35">
        <v>0</v>
      </c>
      <c r="V1245" s="35">
        <v>0</v>
      </c>
      <c r="W1245" s="35">
        <v>0</v>
      </c>
      <c r="X1245" s="35">
        <v>0</v>
      </c>
      <c r="Y1245" s="35">
        <v>0</v>
      </c>
      <c r="Z1245" s="35">
        <v>0</v>
      </c>
      <c r="AA1245" s="35">
        <v>0</v>
      </c>
      <c r="AB1245" s="35">
        <v>0</v>
      </c>
      <c r="AC1245" s="35">
        <v>0</v>
      </c>
      <c r="AD1245" s="35">
        <v>0</v>
      </c>
      <c r="AE1245" s="58" t="s">
        <v>5559</v>
      </c>
      <c r="AF1245" s="58"/>
      <c r="AG1245" s="57" t="str" cm="1">
        <f t="array" ref="AG1245">IFERROR(_xlfn.IFS(
AI1245="MPR ISSUE","PDH",
AI1245="BSS Hardware Issue","BSS",
AI1245="Sites strategiques, MLL, Pylone, etc.","ENVTECH",
AI1245="AKTIVCO DEFAUT GE &amp; POWER Cabinet","AKTIVCO",
AI1245="AKTIVCO Coupure ENEO &amp; Baisse de tension","AKTIVCO GRID ONLY",
AI1245="Coupure ENEO &amp; Baisse de tension","IHS GRID ONLY",
AI1245="Defaut GE &amp; POWER Cabinet","IHS",
AI1245="Sharing","Partners",
AI1245="Sites strategiques &amp; DataCenter","SST &amp; DC",
AI1245="Exclu","Exclu",
AI1245="SAT","SAT",
AI1245="SPARE-ISSUE","SPARE-ISSUE",
AI1245="Fiber CAmtel","TRANS_FO_CAMTEL",
AI1245="Fiber AOF","Fiber AOF",
AI1245="Projet OCM (HUAWEI)","TRAVAUX-HUAWEI",
AI1245="Projet OCM (NOKIA)","TRAVAUX-NOKIA",
AI1245="ACCESS-ISSUE","ACCESS-ISSUE",
AI1245="Projet OCM (ZTE, NOKIA, autres projets)","TRAVAUX OCM",
AI1245="No root CAuse","No root cause",
AI1245="ODU HS","PDH",
AI1245="IP &amp; VLAN","PDH",
AI1245="Warehouse HUAWEI","SPARE-ISSUE",
AI1245="SPARE-HS","SPARE-ISSUE",
AI1245="Power Telco","BSS",AI1245="no impacts","no impacts"
),"")</f>
        <v>Exclu</v>
      </c>
      <c r="AH1245" s="57" t="str" cm="1">
        <f t="array" ref="AH1245">IFERROR(_xlfn.IFS(
AI1245="MPR ISSUE","TX ISSUE",
AI1245="BSS Hardware Issue","RAN ISSUE",
AI1245="Sites strategiques, MLL, Pylone, etc.","ENVTECH",
AI1245="AKTIVCO DEFAUT GE &amp; POWER Cabinet","POWER ISSUE",
AI1245="AKTIVCO Coupure ENEO &amp; Baisse de tension","POWER ISSUE",
AI1245="Coupure ENEO &amp; Baisse de tension","POWER ISSUE",
AI1245="Defaut GE &amp; POWER Cabinet","POWER ISSUE",
AI1245="Sharing","POWER ISSUE",
AI1245="Sites strategiques &amp; DataCenter","POWER ISSUE",
AI1245="Exclu","Exclu",
AI1245="SAT","TX ISSUE",
AI1245="SPARE-ISSUE","SPARE-ISSUE",
AI1245="Fiber CAmtel","TX ISSUE",
AI1245="Fiber AOF","TX ISSUE",
AI1245="Projet OCM (HUAWEI)","TRAVAUX-HUAWEI",
AI1245="Projet OCM (NOKIA)","TRAVAUX -NOKIA",
AI1245="ACCESS-ISSUE","ACCESS-ISSUE",
AI1245="Projet OCM (ZTE, NOKIA, autres projets)","TRAVAUX OCM",
AI1245="No root CAuse","No root cause",
AI1245="ODU HS","TX ISSUE",
AI1245="IP &amp; VLAN","TX ISSUE",
AI1245="Warehouse HUAWEI","SPARE-ISSUE",
AI1245="SPARE-HS","SPARE-ISSUE",
AI1245="Power Telco","RAN ISSUE",AI1245="no impacts","no impacts"
),"")</f>
        <v>Exclu</v>
      </c>
      <c r="AI1245" s="85" t="s">
        <v>5559</v>
      </c>
      <c r="AJ1245" s="57" t="str" cm="1">
        <f t="array" ref="AJ1245">IFERROR(_xlfn.IFS(
AI1245="MPR ISSUE","ACTIVE",
AI1245="BSS Hardware Issue","ACTIVE",
AI1245="Sites strategiques, MLL, Pylone, etc.","PASSIVE",
AI1245="AKTIVCO DEFAUT GE &amp; POWER Cabinet","PASSIVE",
AI1245="AKTIVCO Coupure ENEO &amp; Baisse de tension","PASSIVE",
AI1245="Coupure ENEO &amp; Baisse de tension","PASSIVE",
AI1245="Defaut GE &amp; POWER Cabinet","PASSIVE",
AI1245="Sharing","PASSIVE",
AI1245="Sites strategiques &amp; DataCenter","PASSIVE",
AI1245="Exclu","Exclu",
AI1245="SAT","ACTIVE",
AI1245="SPARE-ISSUE","SPARE-ISSUE",
AI1245="Fiber CAmtel","ACTIVE",
AI1245="Fiber AOF","ACTIVE",
AI1245="Projet OCM (HUAWEI)","PLANNED WORKS",
AI1245="Projet OCM (NOKIA)","PLANNED WORKS",
AI1245="ACCESS-ISSUE","ACCESS-ISSUE",
AI1245="Projet OCM (ZTE, NOKIA, autres projets)","PLANNED WORKS",
AI1245="No root CAuse","No root cause",
AI1245="ODU HS","ACTIVE",
AI1245="IP &amp; VLAN","ACTIVE",
AI1245="Warehouse HUAWEI","SPARE-ISSUE",
AI1245="SPARE-HS","SPARE-ISSUE",
AI1245="Power Telco","ACTIVE", AI1245="no impacts","no impacts"
),"")</f>
        <v>Exclu</v>
      </c>
      <c r="AK1245" s="23" t="s">
        <v>5537</v>
      </c>
      <c r="AL1245" s="23" t="str">
        <f t="shared" si="34"/>
        <v>CTR_590</v>
      </c>
      <c r="AN1245" s="9" t="s">
        <v>5537</v>
      </c>
      <c r="AO1245" s="23" t="str">
        <f>_xlfn.XLOOKUP(B1245,'INCIDENT-05-03-2026'!E:E,'INCIDENT-05-03-2026'!F:F,"")</f>
        <v/>
      </c>
      <c r="AP1245" s="7" t="s">
        <v>5537</v>
      </c>
      <c r="AQ1245" s="6"/>
      <c r="AR1245" s="7"/>
      <c r="AS1245" s="3" t="str">
        <f>_xlfn.XLOOKUP(B1245,'[3]tt num | region | site id'!$C:$C,'[3]tt num | region | site id'!$Q:$Q,"")</f>
        <v/>
      </c>
      <c r="AT1245" s="24" t="str">
        <f>_xlfn.XLOOKUP(B1245,'[4]Cells Huawei 03052026 12h'!$B:$B,'[4]Cells Huawei 03052026 12h'!$T:$T,"")</f>
        <v/>
      </c>
      <c r="AU1245" s="24" t="str">
        <f>_xlfn.XLOOKUP(B1245,'[5]cells down 02052026 8h50'!$B:$B,'[5]cells down 02052026 8h50'!$R:$R,"")</f>
        <v/>
      </c>
      <c r="AV1245" s="24" t="str">
        <f>_xlfn.XLOOKUP(B1245,'[5]cells down 02052026 13h50'!$B:$B,'[5]cells down 02052026 13h50'!$R:$R,"")</f>
        <v/>
      </c>
      <c r="AW1245" s="24" t="str">
        <f>_xlfn.XLOOKUP(B1245,'[5]cells down 02052026 13h50'!$B:$B,'[5]cells down 02052026 13h50'!$R:$R,"")</f>
        <v/>
      </c>
      <c r="AX1245" s="24" t="str">
        <f>_xlfn.XLOOKUP(B1245,'[6]cell downs 03052026 8h40 '!$B:$B,'[6]cell downs 03052026 8h40 '!$R:$R,"")</f>
        <v/>
      </c>
      <c r="AY1245" s="24" t="str">
        <f>_xlfn.XLOOKUP(B1245,'[7]ALL SITES DOWN'!$D:$D,'[7]ALL SITES DOWN'!$J:$J,"")</f>
        <v/>
      </c>
      <c r="AZ1245" s="24" t="str">
        <f>_xlfn.XLOOKUP(B1245,'[8]ALL SITES DOWN'!$D:$D,'[8]ALL SITES DOWN'!$J:$J,"")</f>
        <v/>
      </c>
      <c r="BA1245" s="9" t="str">
        <f>_xlfn.XLOOKUP(B1245,[9]sheet1!$AC:$AC,[9]sheet1!$AF:$AF,"")</f>
        <v/>
      </c>
      <c r="BB1245" s="14" t="s">
        <v>5537</v>
      </c>
      <c r="BC1245" s="14" t="s">
        <v>5537</v>
      </c>
      <c r="BD1245" s="14" t="str">
        <f>_xlfn.XLOOKUP(B1245,'[10]cell downs 18042026 17h'!$B:$B,'[10]cell downs 18042026 17h'!$B:$B,"")</f>
        <v/>
      </c>
      <c r="BE1245" s="14" t="str">
        <f>_xlfn.XLOOKUP(B1245,'[11]Cells Huawei 19042026 15h'!$B:$B,'[11]Cells Huawei 19042026 15h'!$B:$B,"")</f>
        <v/>
      </c>
      <c r="BF1245" s="9" t="str">
        <f>_xlfn.XLOOKUP(B1245,'[12]cells down 19042026 9H40'!$B:$B,'[12]cells down 19042026 9H40'!$B:$B,"")</f>
        <v>CTR_590</v>
      </c>
      <c r="BG1245" s="9" t="s">
        <v>4589</v>
      </c>
      <c r="BH1245" s="9" t="s">
        <v>12</v>
      </c>
    </row>
    <row r="1246" spans="1:60" s="9" customFormat="1" x14ac:dyDescent="0.3">
      <c r="A1246" s="1" t="s">
        <v>720</v>
      </c>
      <c r="B1246" s="1" t="s">
        <v>721</v>
      </c>
      <c r="C1246" s="3" t="str">
        <f>_xlfn.XLOOKUP(B1246,'[1]daily break down'!$D:$D,'[1]daily break down'!$E:$E,"")</f>
        <v>Ngaoundere</v>
      </c>
      <c r="D1246" s="1" t="s">
        <v>11</v>
      </c>
      <c r="E1246" s="1" t="s">
        <v>12</v>
      </c>
      <c r="F1246" s="3" t="s">
        <v>90</v>
      </c>
      <c r="G1246" s="1" t="s">
        <v>91</v>
      </c>
      <c r="H1246" s="40" t="str">
        <f>_xlfn.XLOOKUP(B1246,[2]CALCULATION!$B:$B,[2]CALCULATION!$H:$H,"")</f>
        <v>Huawei</v>
      </c>
      <c r="I1246" s="34">
        <v>18.491141673301318</v>
      </c>
      <c r="J1246" s="34">
        <v>17.624624393250635</v>
      </c>
      <c r="K1246" s="34">
        <v>18.491409199476077</v>
      </c>
      <c r="L1246" s="34">
        <v>18.491141673301318</v>
      </c>
      <c r="M1246" s="34">
        <v>18.491409199476077</v>
      </c>
      <c r="N1246" s="34">
        <v>18.491409199476077</v>
      </c>
      <c r="O1246" s="34">
        <v>18.491409199476077</v>
      </c>
      <c r="P1246" s="34">
        <v>18.491409199476077</v>
      </c>
      <c r="Q1246" s="34">
        <v>18.491141673301318</v>
      </c>
      <c r="R1246" s="34">
        <v>18.491409199476077</v>
      </c>
      <c r="S1246" s="35">
        <v>18.491409199476077</v>
      </c>
      <c r="T1246" s="35">
        <v>0</v>
      </c>
      <c r="U1246" s="35">
        <v>6.2155247936124737E-2</v>
      </c>
      <c r="V1246" s="35">
        <v>0</v>
      </c>
      <c r="W1246" s="35">
        <v>0</v>
      </c>
      <c r="X1246" s="35">
        <v>0</v>
      </c>
      <c r="Y1246" s="35">
        <v>0</v>
      </c>
      <c r="Z1246" s="35">
        <v>0</v>
      </c>
      <c r="AA1246" s="35">
        <v>0</v>
      </c>
      <c r="AB1246" s="35">
        <v>0</v>
      </c>
      <c r="AC1246" s="35">
        <v>0</v>
      </c>
      <c r="AD1246" s="35">
        <v>0</v>
      </c>
      <c r="AE1246" s="58" t="s">
        <v>5559</v>
      </c>
      <c r="AF1246" s="58" t="s">
        <v>5535</v>
      </c>
      <c r="AG1246" s="57" t="str" cm="1">
        <f t="array" ref="AG1246">IFERROR(_xlfn.IFS(
AI1246="MPR ISSUE","PDH",
AI1246="BSS Hardware Issue","BSS",
AI1246="Sites strategiques, MLL, Pylone, etc.","ENVTECH",
AI1246="AKTIVCO DEFAUT GE &amp; POWER Cabinet","AKTIVCO",
AI1246="AKTIVCO Coupure ENEO &amp; Baisse de tension","AKTIVCO GRID ONLY",
AI1246="Coupure ENEO &amp; Baisse de tension","IHS GRID ONLY",
AI1246="Defaut GE &amp; POWER Cabinet","IHS",
AI1246="Sharing","Partners",
AI1246="Sites strategiques &amp; DataCenter","SST &amp; DC",
AI1246="Exclu","Exclu",
AI1246="SAT","SAT",
AI1246="SPARE-ISSUE","SPARE-ISSUE",
AI1246="Fiber CAmtel","TRANS_FO_CAMTEL",
AI1246="Fiber AOF","Fiber AOF",
AI1246="Projet OCM (HUAWEI)","TRAVAUX-HUAWEI",
AI1246="Projet OCM (NOKIA)","TRAVAUX-NOKIA",
AI1246="ACCESS-ISSUE","ACCESS-ISSUE",
AI1246="Projet OCM (ZTE, NOKIA, autres projets)","TRAVAUX OCM",
AI1246="No root CAuse","No root cause",
AI1246="ODU HS","PDH",
AI1246="IP &amp; VLAN","PDH",
AI1246="Warehouse HUAWEI","SPARE-ISSUE",
AI1246="SPARE-HS","SPARE-ISSUE",
AI1246="Power Telco","BSS",AI1246="no impacts","no impacts"
),"")</f>
        <v>Exclu</v>
      </c>
      <c r="AH1246" s="57" t="str" cm="1">
        <f t="array" ref="AH1246">IFERROR(_xlfn.IFS(
AI1246="MPR ISSUE","TX ISSUE",
AI1246="BSS Hardware Issue","RAN ISSUE",
AI1246="Sites strategiques, MLL, Pylone, etc.","ENVTECH",
AI1246="AKTIVCO DEFAUT GE &amp; POWER Cabinet","POWER ISSUE",
AI1246="AKTIVCO Coupure ENEO &amp; Baisse de tension","POWER ISSUE",
AI1246="Coupure ENEO &amp; Baisse de tension","POWER ISSUE",
AI1246="Defaut GE &amp; POWER Cabinet","POWER ISSUE",
AI1246="Sharing","POWER ISSUE",
AI1246="Sites strategiques &amp; DataCenter","POWER ISSUE",
AI1246="Exclu","Exclu",
AI1246="SAT","TX ISSUE",
AI1246="SPARE-ISSUE","SPARE-ISSUE",
AI1246="Fiber CAmtel","TX ISSUE",
AI1246="Fiber AOF","TX ISSUE",
AI1246="Projet OCM (HUAWEI)","TRAVAUX-HUAWEI",
AI1246="Projet OCM (NOKIA)","TRAVAUX -NOKIA",
AI1246="ACCESS-ISSUE","ACCESS-ISSUE",
AI1246="Projet OCM (ZTE, NOKIA, autres projets)","TRAVAUX OCM",
AI1246="No root CAuse","No root cause",
AI1246="ODU HS","TX ISSUE",
AI1246="IP &amp; VLAN","TX ISSUE",
AI1246="Warehouse HUAWEI","SPARE-ISSUE",
AI1246="SPARE-HS","SPARE-ISSUE",
AI1246="Power Telco","RAN ISSUE",AI1246="no impacts","no impacts"
),"")</f>
        <v>Exclu</v>
      </c>
      <c r="AI1246" s="85" t="s">
        <v>5559</v>
      </c>
      <c r="AJ1246" s="57" t="str" cm="1">
        <f t="array" ref="AJ1246">IFERROR(_xlfn.IFS(
AI1246="MPR ISSUE","ACTIVE",
AI1246="BSS Hardware Issue","ACTIVE",
AI1246="Sites strategiques, MLL, Pylone, etc.","PASSIVE",
AI1246="AKTIVCO DEFAUT GE &amp; POWER Cabinet","PASSIVE",
AI1246="AKTIVCO Coupure ENEO &amp; Baisse de tension","PASSIVE",
AI1246="Coupure ENEO &amp; Baisse de tension","PASSIVE",
AI1246="Defaut GE &amp; POWER Cabinet","PASSIVE",
AI1246="Sharing","PASSIVE",
AI1246="Sites strategiques &amp; DataCenter","PASSIVE",
AI1246="Exclu","Exclu",
AI1246="SAT","ACTIVE",
AI1246="SPARE-ISSUE","SPARE-ISSUE",
AI1246="Fiber CAmtel","ACTIVE",
AI1246="Fiber AOF","ACTIVE",
AI1246="Projet OCM (HUAWEI)","PLANNED WORKS",
AI1246="Projet OCM (NOKIA)","PLANNED WORKS",
AI1246="ACCESS-ISSUE","ACCESS-ISSUE",
AI1246="Projet OCM (ZTE, NOKIA, autres projets)","PLANNED WORKS",
AI1246="No root CAuse","No root cause",
AI1246="ODU HS","ACTIVE",
AI1246="IP &amp; VLAN","ACTIVE",
AI1246="Warehouse HUAWEI","SPARE-ISSUE",
AI1246="SPARE-HS","SPARE-ISSUE",
AI1246="Power Telco","ACTIVE", AI1246="no impacts","no impacts"
),"")</f>
        <v>Exclu</v>
      </c>
      <c r="AK1246" s="23" t="s">
        <v>5537</v>
      </c>
      <c r="AL1246" s="23" t="str">
        <f t="shared" si="34"/>
        <v>ADM_132</v>
      </c>
      <c r="AN1246" s="9" t="s">
        <v>5537</v>
      </c>
      <c r="AO1246" s="23" t="str">
        <f>_xlfn.XLOOKUP(B1246,'INCIDENT-05-03-2026'!E:E,'INCIDENT-05-03-2026'!F:F,"")</f>
        <v/>
      </c>
      <c r="AP1246" s="7" t="s">
        <v>5537</v>
      </c>
      <c r="AQ1246" s="6"/>
      <c r="AR1246" s="7"/>
      <c r="AS1246" s="3" t="str">
        <f>_xlfn.XLOOKUP(B1246,'[3]tt num | region | site id'!$C:$C,'[3]tt num | region | site id'!$Q:$Q,"")</f>
        <v/>
      </c>
      <c r="AT1246" s="24" t="str">
        <f>_xlfn.XLOOKUP(B1246,'[4]Cells Huawei 03052026 12h'!$B:$B,'[4]Cells Huawei 03052026 12h'!$T:$T,"")</f>
        <v/>
      </c>
      <c r="AU1246" s="24" t="str">
        <f>_xlfn.XLOOKUP(B1246,'[5]cells down 02052026 8h50'!$B:$B,'[5]cells down 02052026 8h50'!$R:$R,"")</f>
        <v/>
      </c>
      <c r="AV1246" s="24" t="str">
        <f>_xlfn.XLOOKUP(B1246,'[5]cells down 02052026 13h50'!$B:$B,'[5]cells down 02052026 13h50'!$R:$R,"")</f>
        <v/>
      </c>
      <c r="AW1246" s="24" t="str">
        <f>_xlfn.XLOOKUP(B1246,'[5]cells down 02052026 13h50'!$B:$B,'[5]cells down 02052026 13h50'!$R:$R,"")</f>
        <v/>
      </c>
      <c r="AX1246" s="24" t="str">
        <f>_xlfn.XLOOKUP(B1246,'[6]cell downs 03052026 8h40 '!$B:$B,'[6]cell downs 03052026 8h40 '!$R:$R,"")</f>
        <v/>
      </c>
      <c r="AY1246" s="24" t="str">
        <f>_xlfn.XLOOKUP(B1246,'[7]ALL SITES DOWN'!$D:$D,'[7]ALL SITES DOWN'!$J:$J,"")</f>
        <v/>
      </c>
      <c r="AZ1246" s="24" t="str">
        <f>_xlfn.XLOOKUP(B1246,'[8]ALL SITES DOWN'!$D:$D,'[8]ALL SITES DOWN'!$J:$J,"")</f>
        <v/>
      </c>
      <c r="BA1246" s="9" t="str">
        <f>_xlfn.XLOOKUP(B1246,[9]sheet1!$AC:$AC,[9]sheet1!$AF:$AF,"")</f>
        <v/>
      </c>
      <c r="BB1246" s="14" t="s">
        <v>5537</v>
      </c>
      <c r="BC1246" s="14" t="s">
        <v>5537</v>
      </c>
      <c r="BD1246" s="14" t="str">
        <f>_xlfn.XLOOKUP(B1246,'[10]cell downs 18042026 17h'!$B:$B,'[10]cell downs 18042026 17h'!$B:$B,"")</f>
        <v/>
      </c>
      <c r="BE1246" s="14" t="str">
        <f>_xlfn.XLOOKUP(B1246,'[11]Cells Huawei 19042026 15h'!$B:$B,'[11]Cells Huawei 19042026 15h'!$B:$B,"")</f>
        <v/>
      </c>
      <c r="BF1246" s="9" t="str">
        <f>_xlfn.XLOOKUP(B1246,'[12]cells down 19042026 9H40'!$B:$B,'[12]cells down 19042026 9H40'!$B:$B,"")</f>
        <v/>
      </c>
      <c r="BG1246" s="9" t="s">
        <v>721</v>
      </c>
      <c r="BH1246" s="9" t="s">
        <v>1129</v>
      </c>
    </row>
    <row r="1247" spans="1:60" s="9" customFormat="1" x14ac:dyDescent="0.3">
      <c r="A1247" s="1" t="s">
        <v>2916</v>
      </c>
      <c r="B1247" s="8" t="s">
        <v>2917</v>
      </c>
      <c r="C1247" s="3" t="str">
        <f>_xlfn.XLOOKUP(B1247,'[1]daily break down'!$D:$D,'[1]daily break down'!$E:$E,"")</f>
        <v>NORD</v>
      </c>
      <c r="D1247" s="1" t="s">
        <v>11</v>
      </c>
      <c r="E1247" s="1" t="s">
        <v>12</v>
      </c>
      <c r="F1247" s="3" t="s">
        <v>23</v>
      </c>
      <c r="G1247" s="1" t="s">
        <v>2918</v>
      </c>
      <c r="H1247" s="40" t="str">
        <f>_xlfn.XLOOKUP(B1247,[2]CALCULATION!$B:$B,[2]CALCULATION!$H:$H,"")</f>
        <v>Huawei</v>
      </c>
      <c r="I1247" s="34">
        <v>0</v>
      </c>
      <c r="J1247" s="34">
        <v>0</v>
      </c>
      <c r="K1247" s="34">
        <v>0</v>
      </c>
      <c r="L1247" s="34">
        <v>0</v>
      </c>
      <c r="M1247" s="34">
        <v>0</v>
      </c>
      <c r="N1247" s="34">
        <v>0</v>
      </c>
      <c r="O1247" s="34">
        <v>0</v>
      </c>
      <c r="P1247" s="34">
        <v>0</v>
      </c>
      <c r="Q1247" s="34">
        <v>0</v>
      </c>
      <c r="R1247" s="34">
        <v>0</v>
      </c>
      <c r="S1247" s="35">
        <v>21.494800717968918</v>
      </c>
      <c r="T1247" s="35">
        <v>0</v>
      </c>
      <c r="U1247" s="35">
        <v>0</v>
      </c>
      <c r="V1247" s="35">
        <v>0</v>
      </c>
      <c r="W1247" s="35">
        <v>0</v>
      </c>
      <c r="X1247" s="35">
        <v>0</v>
      </c>
      <c r="Y1247" s="35">
        <v>0</v>
      </c>
      <c r="Z1247" s="35">
        <v>0</v>
      </c>
      <c r="AA1247" s="35">
        <v>0</v>
      </c>
      <c r="AB1247" s="35">
        <v>0</v>
      </c>
      <c r="AC1247" s="35">
        <v>0</v>
      </c>
      <c r="AD1247" s="35">
        <v>0</v>
      </c>
      <c r="AE1247" s="58" t="s">
        <v>5559</v>
      </c>
      <c r="AF1247" s="58"/>
      <c r="AG1247" s="57" t="str" cm="1">
        <f t="array" ref="AG1247">IFERROR(_xlfn.IFS(
AI1247="MPR ISSUE","PDH",
AI1247="BSS Hardware Issue","BSS",
AI1247="Sites strategiques, MLL, Pylone, etc.","ENVTECH",
AI1247="AKTIVCO DEFAUT GE &amp; POWER Cabinet","AKTIVCO",
AI1247="AKTIVCO Coupure ENEO &amp; Baisse de tension","AKTIVCO GRID ONLY",
AI1247="Coupure ENEO &amp; Baisse de tension","IHS GRID ONLY",
AI1247="Defaut GE &amp; POWER Cabinet","IHS",
AI1247="Sharing","Partners",
AI1247="Sites strategiques &amp; DataCenter","SST &amp; DC",
AI1247="Exclu","Exclu",
AI1247="SAT","SAT",
AI1247="SPARE-ISSUE","SPARE-ISSUE",
AI1247="Fiber CAmtel","TRANS_FO_CAMTEL",
AI1247="Fiber AOF","Fiber AOF",
AI1247="Projet OCM (HUAWEI)","TRAVAUX-HUAWEI",
AI1247="Projet OCM (NOKIA)","TRAVAUX-NOKIA",
AI1247="ACCESS-ISSUE","ACCESS-ISSUE",
AI1247="Projet OCM (ZTE, NOKIA, autres projets)","TRAVAUX OCM",
AI1247="No root CAuse","No root cause",
AI1247="ODU HS","PDH",
AI1247="IP &amp; VLAN","PDH",
AI1247="Warehouse HUAWEI","SPARE-ISSUE",
AI1247="SPARE-HS","SPARE-ISSUE",
AI1247="Power Telco","BSS",AI1247="no impacts","no impacts"
),"")</f>
        <v>Exclu</v>
      </c>
      <c r="AH1247" s="57" t="str" cm="1">
        <f t="array" ref="AH1247">IFERROR(_xlfn.IFS(
AI1247="MPR ISSUE","TX ISSUE",
AI1247="BSS Hardware Issue","RAN ISSUE",
AI1247="Sites strategiques, MLL, Pylone, etc.","ENVTECH",
AI1247="AKTIVCO DEFAUT GE &amp; POWER Cabinet","POWER ISSUE",
AI1247="AKTIVCO Coupure ENEO &amp; Baisse de tension","POWER ISSUE",
AI1247="Coupure ENEO &amp; Baisse de tension","POWER ISSUE",
AI1247="Defaut GE &amp; POWER Cabinet","POWER ISSUE",
AI1247="Sharing","POWER ISSUE",
AI1247="Sites strategiques &amp; DataCenter","POWER ISSUE",
AI1247="Exclu","Exclu",
AI1247="SAT","TX ISSUE",
AI1247="SPARE-ISSUE","SPARE-ISSUE",
AI1247="Fiber CAmtel","TX ISSUE",
AI1247="Fiber AOF","TX ISSUE",
AI1247="Projet OCM (HUAWEI)","TRAVAUX-HUAWEI",
AI1247="Projet OCM (NOKIA)","TRAVAUX -NOKIA",
AI1247="ACCESS-ISSUE","ACCESS-ISSUE",
AI1247="Projet OCM (ZTE, NOKIA, autres projets)","TRAVAUX OCM",
AI1247="No root CAuse","No root cause",
AI1247="ODU HS","TX ISSUE",
AI1247="IP &amp; VLAN","TX ISSUE",
AI1247="Warehouse HUAWEI","SPARE-ISSUE",
AI1247="SPARE-HS","SPARE-ISSUE",
AI1247="Power Telco","RAN ISSUE",AI1247="no impacts","no impacts"
),"")</f>
        <v>Exclu</v>
      </c>
      <c r="AI1247" s="85" t="s">
        <v>5559</v>
      </c>
      <c r="AJ1247" s="57" t="str" cm="1">
        <f t="array" ref="AJ1247">IFERROR(_xlfn.IFS(
AI1247="MPR ISSUE","ACTIVE",
AI1247="BSS Hardware Issue","ACTIVE",
AI1247="Sites strategiques, MLL, Pylone, etc.","PASSIVE",
AI1247="AKTIVCO DEFAUT GE &amp; POWER Cabinet","PASSIVE",
AI1247="AKTIVCO Coupure ENEO &amp; Baisse de tension","PASSIVE",
AI1247="Coupure ENEO &amp; Baisse de tension","PASSIVE",
AI1247="Defaut GE &amp; POWER Cabinet","PASSIVE",
AI1247="Sharing","PASSIVE",
AI1247="Sites strategiques &amp; DataCenter","PASSIVE",
AI1247="Exclu","Exclu",
AI1247="SAT","ACTIVE",
AI1247="SPARE-ISSUE","SPARE-ISSUE",
AI1247="Fiber CAmtel","ACTIVE",
AI1247="Fiber AOF","ACTIVE",
AI1247="Projet OCM (HUAWEI)","PLANNED WORKS",
AI1247="Projet OCM (NOKIA)","PLANNED WORKS",
AI1247="ACCESS-ISSUE","ACCESS-ISSUE",
AI1247="Projet OCM (ZTE, NOKIA, autres projets)","PLANNED WORKS",
AI1247="No root CAuse","No root cause",
AI1247="ODU HS","ACTIVE",
AI1247="IP &amp; VLAN","ACTIVE",
AI1247="Warehouse HUAWEI","SPARE-ISSUE",
AI1247="SPARE-HS","SPARE-ISSUE",
AI1247="Power Telco","ACTIVE", AI1247="no impacts","no impacts"
),"")</f>
        <v>Exclu</v>
      </c>
      <c r="AK1247" s="23" t="s">
        <v>5537</v>
      </c>
      <c r="AL1247" s="23" t="str">
        <f t="shared" si="34"/>
        <v>NRD_032</v>
      </c>
      <c r="AN1247" s="9" t="s">
        <v>5537</v>
      </c>
      <c r="AO1247" s="23" t="str">
        <f>_xlfn.XLOOKUP(B1247,'INCIDENT-05-03-2026'!E:E,'INCIDENT-05-03-2026'!F:F,"")</f>
        <v/>
      </c>
      <c r="AP1247" s="7" t="s">
        <v>5537</v>
      </c>
      <c r="AQ1247" s="6"/>
      <c r="AR1247" s="7"/>
      <c r="AS1247" s="3" t="str">
        <f>_xlfn.XLOOKUP(B1247,'[3]tt num | region | site id'!$C:$C,'[3]tt num | region | site id'!$Q:$Q,"")</f>
        <v/>
      </c>
      <c r="AT1247" s="24" t="str">
        <f>_xlfn.XLOOKUP(B1247,'[4]Cells Huawei 03052026 12h'!$B:$B,'[4]Cells Huawei 03052026 12h'!$T:$T,"")</f>
        <v/>
      </c>
      <c r="AU1247" s="24" t="str">
        <f>_xlfn.XLOOKUP(B1247,'[5]cells down 02052026 8h50'!$B:$B,'[5]cells down 02052026 8h50'!$R:$R,"")</f>
        <v/>
      </c>
      <c r="AV1247" s="24" t="str">
        <f>_xlfn.XLOOKUP(B1247,'[5]cells down 02052026 13h50'!$B:$B,'[5]cells down 02052026 13h50'!$R:$R,"")</f>
        <v/>
      </c>
      <c r="AW1247" s="24" t="str">
        <f>_xlfn.XLOOKUP(B1247,'[5]cells down 02052026 13h50'!$B:$B,'[5]cells down 02052026 13h50'!$R:$R,"")</f>
        <v/>
      </c>
      <c r="AX1247" s="24" t="str">
        <f>_xlfn.XLOOKUP(B1247,'[6]cell downs 03052026 8h40 '!$B:$B,'[6]cell downs 03052026 8h40 '!$R:$R,"")</f>
        <v/>
      </c>
      <c r="AY1247" s="24" t="str">
        <f>_xlfn.XLOOKUP(B1247,'[7]ALL SITES DOWN'!$D:$D,'[7]ALL SITES DOWN'!$J:$J,"")</f>
        <v/>
      </c>
      <c r="AZ1247" s="24" t="str">
        <f>_xlfn.XLOOKUP(B1247,'[8]ALL SITES DOWN'!$D:$D,'[8]ALL SITES DOWN'!$J:$J,"")</f>
        <v/>
      </c>
      <c r="BA1247" s="9" t="str">
        <f>_xlfn.XLOOKUP(B1247,[9]sheet1!$AC:$AC,[9]sheet1!$AF:$AF,"")</f>
        <v/>
      </c>
      <c r="BB1247" s="14" t="s">
        <v>5537</v>
      </c>
      <c r="BC1247" s="14" t="s">
        <v>5537</v>
      </c>
      <c r="BD1247" s="14" t="str">
        <f>_xlfn.XLOOKUP(B1247,'[10]cell downs 18042026 17h'!$B:$B,'[10]cell downs 18042026 17h'!$B:$B,"")</f>
        <v/>
      </c>
      <c r="BE1247" s="14" t="str">
        <f>_xlfn.XLOOKUP(B1247,'[11]Cells Huawei 19042026 15h'!$B:$B,'[11]Cells Huawei 19042026 15h'!$B:$B,"")</f>
        <v/>
      </c>
      <c r="BF1247" s="9" t="str">
        <f>_xlfn.XLOOKUP(B1247,'[12]cells down 19042026 9H40'!$B:$B,'[12]cells down 19042026 9H40'!$B:$B,"")</f>
        <v/>
      </c>
      <c r="BG1247" s="9" t="s">
        <v>2917</v>
      </c>
      <c r="BH1247" s="9" t="s">
        <v>594</v>
      </c>
    </row>
    <row r="1248" spans="1:60" s="9" customFormat="1" x14ac:dyDescent="0.3">
      <c r="A1248" s="25" t="s">
        <v>5438</v>
      </c>
      <c r="B1248" s="25" t="s">
        <v>5439</v>
      </c>
      <c r="C1248" s="3" t="str">
        <f>_xlfn.XLOOKUP(B1248,'[1]daily break down'!$D:$D,'[1]daily break down'!$E:$E,"")</f>
        <v>Yaounde</v>
      </c>
      <c r="D1248" s="25" t="s">
        <v>357</v>
      </c>
      <c r="E1248" s="25" t="s">
        <v>36</v>
      </c>
      <c r="F1248" s="25" t="s">
        <v>5388</v>
      </c>
      <c r="G1248" s="25" t="s">
        <v>38</v>
      </c>
      <c r="H1248" s="42" t="str">
        <f>_xlfn.XLOOKUP(B1248,[2]CALCULATION!$B:$B,[2]CALCULATION!$H:$H,"")</f>
        <v>ZTE</v>
      </c>
      <c r="I1248" s="34">
        <v>0</v>
      </c>
      <c r="J1248" s="34">
        <v>6.8272679798991511</v>
      </c>
      <c r="K1248" s="34">
        <v>0</v>
      </c>
      <c r="L1248" s="34">
        <v>0</v>
      </c>
      <c r="M1248" s="34">
        <v>0</v>
      </c>
      <c r="N1248" s="34">
        <v>0</v>
      </c>
      <c r="O1248" s="34">
        <v>0</v>
      </c>
      <c r="P1248" s="34">
        <v>13.02151552507897</v>
      </c>
      <c r="Q1248" s="34">
        <v>0</v>
      </c>
      <c r="R1248" s="34">
        <v>0</v>
      </c>
      <c r="S1248" s="35">
        <v>0</v>
      </c>
      <c r="T1248" s="35">
        <v>0</v>
      </c>
      <c r="U1248" s="35">
        <v>0</v>
      </c>
      <c r="V1248" s="35">
        <v>19.987326393347651</v>
      </c>
      <c r="W1248" s="35">
        <v>0</v>
      </c>
      <c r="X1248" s="35">
        <v>0</v>
      </c>
      <c r="Y1248" s="35">
        <v>0</v>
      </c>
      <c r="Z1248" s="35">
        <v>0</v>
      </c>
      <c r="AA1248" s="35">
        <v>0</v>
      </c>
      <c r="AB1248" s="35">
        <v>0</v>
      </c>
      <c r="AC1248" s="35">
        <v>0</v>
      </c>
      <c r="AD1248" s="35">
        <v>0</v>
      </c>
      <c r="AE1248" s="58" t="s">
        <v>5560</v>
      </c>
      <c r="AF1248" s="58"/>
      <c r="AG1248" s="57" t="str" cm="1">
        <f t="array" ref="AG1248">IFERROR(_xlfn.IFS(
AI1248="MPR ISSUE","PDH",
AI1248="BSS Hardware Issue","BSS",
AI1248="Sites strategiques, MLL, Pylone, etc.","ENVTECH",
AI1248="AKTIVCO DEFAUT GE &amp; POWER Cabinet","AKTIVCO",
AI1248="AKTIVCO Coupure ENEO &amp; Baisse de tension","AKTIVCO GRID ONLY",
AI1248="Coupure ENEO &amp; Baisse de tension","IHS GRID ONLY",
AI1248="Defaut GE &amp; POWER Cabinet","IHS",
AI1248="Sharing","Partners",
AI1248="Sites strategiques &amp; DataCenter","SST &amp; DC",
AI1248="Exclu","Exclu",
AI1248="SAT","SAT",
AI1248="SPARE-ISSUE","SPARE-ISSUE",
AI1248="Fiber CAmtel","TRANS_FO_CAMTEL",
AI1248="Fiber AOF","Fiber AOF",
AI1248="Projet OCM (HUAWEI)","TRAVAUX-HUAWEI",
AI1248="Projet OCM (NOKIA)","TRAVAUX-NOKIA",
AI1248="ACCESS-ISSUE","ACCESS-ISSUE",
AI1248="Projet OCM (ZTE, NOKIA, autres projets)","TRAVAUX OCM",
AI1248="No root CAuse","No root cause",
AI1248="ODU HS","PDH",
AI1248="IP &amp; VLAN","PDH",
AI1248="Warehouse HUAWEI","SPARE-ISSUE",
AI1248="SPARE-HS","SPARE-ISSUE",
AI1248="Power Telco","BSS",AI1248="no impacts","no impacts"
),"")</f>
        <v>no impacts</v>
      </c>
      <c r="AH1248" s="57" t="str" cm="1">
        <f t="array" ref="AH1248">IFERROR(_xlfn.IFS(
AI1248="MPR ISSUE","TX ISSUE",
AI1248="BSS Hardware Issue","RAN ISSUE",
AI1248="Sites strategiques, MLL, Pylone, etc.","ENVTECH",
AI1248="AKTIVCO DEFAUT GE &amp; POWER Cabinet","POWER ISSUE",
AI1248="AKTIVCO Coupure ENEO &amp; Baisse de tension","POWER ISSUE",
AI1248="Coupure ENEO &amp; Baisse de tension","POWER ISSUE",
AI1248="Defaut GE &amp; POWER Cabinet","POWER ISSUE",
AI1248="Sharing","POWER ISSUE",
AI1248="Sites strategiques &amp; DataCenter","POWER ISSUE",
AI1248="Exclu","Exclu",
AI1248="SAT","TX ISSUE",
AI1248="SPARE-ISSUE","SPARE-ISSUE",
AI1248="Fiber CAmtel","TX ISSUE",
AI1248="Fiber AOF","TX ISSUE",
AI1248="Projet OCM (HUAWEI)","TRAVAUX-HUAWEI",
AI1248="Projet OCM (NOKIA)","TRAVAUX -NOKIA",
AI1248="ACCESS-ISSUE","ACCESS-ISSUE",
AI1248="Projet OCM (ZTE, NOKIA, autres projets)","TRAVAUX OCM",
AI1248="No root CAuse","No root cause",
AI1248="ODU HS","TX ISSUE",
AI1248="IP &amp; VLAN","TX ISSUE",
AI1248="Warehouse HUAWEI","SPARE-ISSUE",
AI1248="SPARE-HS","SPARE-ISSUE",
AI1248="Power Telco","RAN ISSUE",AI1248="no impacts","no impacts"
),"")</f>
        <v>no impacts</v>
      </c>
      <c r="AI1248" s="85" t="s">
        <v>5998</v>
      </c>
      <c r="AJ1248" s="57" t="str" cm="1">
        <f t="array" ref="AJ1248">IFERROR(_xlfn.IFS(
AI1248="MPR ISSUE","ACTIVE",
AI1248="BSS Hardware Issue","ACTIVE",
AI1248="Sites strategiques, MLL, Pylone, etc.","PASSIVE",
AI1248="AKTIVCO DEFAUT GE &amp; POWER Cabinet","PASSIVE",
AI1248="AKTIVCO Coupure ENEO &amp; Baisse de tension","PASSIVE",
AI1248="Coupure ENEO &amp; Baisse de tension","PASSIVE",
AI1248="Defaut GE &amp; POWER Cabinet","PASSIVE",
AI1248="Sharing","PASSIVE",
AI1248="Sites strategiques &amp; DataCenter","PASSIVE",
AI1248="Exclu","Exclu",
AI1248="SAT","ACTIVE",
AI1248="SPARE-ISSUE","SPARE-ISSUE",
AI1248="Fiber CAmtel","ACTIVE",
AI1248="Fiber AOF","ACTIVE",
AI1248="Projet OCM (HUAWEI)","PLANNED WORKS",
AI1248="Projet OCM (NOKIA)","PLANNED WORKS",
AI1248="ACCESS-ISSUE","ACCESS-ISSUE",
AI1248="Projet OCM (ZTE, NOKIA, autres projets)","PLANNED WORKS",
AI1248="No root CAuse","No root cause",
AI1248="ODU HS","ACTIVE",
AI1248="IP &amp; VLAN","ACTIVE",
AI1248="Warehouse HUAWEI","SPARE-ISSUE",
AI1248="SPARE-HS","SPARE-ISSUE",
AI1248="Power Telco","ACTIVE", AI1248="no impacts","no impacts"
),"")</f>
        <v>no impacts</v>
      </c>
      <c r="AK1248" s="23" t="s">
        <v>5537</v>
      </c>
      <c r="AL1248" s="23" t="str">
        <f t="shared" si="34"/>
        <v>CTR_1057</v>
      </c>
      <c r="AN1248" s="9" t="s">
        <v>5537</v>
      </c>
      <c r="AO1248" s="23" t="str">
        <f>_xlfn.XLOOKUP(B1248,'INCIDENT-05-03-2026'!E:E,'INCIDENT-05-03-2026'!F:F,"")</f>
        <v/>
      </c>
      <c r="AP1248" s="7" t="s">
        <v>5537</v>
      </c>
      <c r="AQ1248" s="6"/>
      <c r="AR1248" s="7"/>
      <c r="AS1248" s="3" t="str">
        <f>_xlfn.XLOOKUP(B1248,'[3]tt num | region | site id'!$C:$C,'[3]tt num | region | site id'!$Q:$Q,"")</f>
        <v/>
      </c>
      <c r="AT1248" s="24" t="str">
        <f>_xlfn.XLOOKUP(B1248,'[4]Cells Huawei 03052026 12h'!$B:$B,'[4]Cells Huawei 03052026 12h'!$T:$T,"")</f>
        <v/>
      </c>
      <c r="AU1248" s="24" t="str">
        <f>_xlfn.XLOOKUP(B1248,'[5]cells down 02052026 8h50'!$B:$B,'[5]cells down 02052026 8h50'!$R:$R,"")</f>
        <v/>
      </c>
      <c r="AV1248" s="24" t="str">
        <f>_xlfn.XLOOKUP(B1248,'[5]cells down 02052026 13h50'!$B:$B,'[5]cells down 02052026 13h50'!$R:$R,"")</f>
        <v/>
      </c>
      <c r="AW1248" s="24" t="str">
        <f>_xlfn.XLOOKUP(B1248,'[5]cells down 02052026 13h50'!$B:$B,'[5]cells down 02052026 13h50'!$R:$R,"")</f>
        <v/>
      </c>
      <c r="AX1248" s="24" t="str">
        <f>_xlfn.XLOOKUP(B1248,'[6]cell downs 03052026 8h40 '!$B:$B,'[6]cell downs 03052026 8h40 '!$R:$R,"")</f>
        <v/>
      </c>
      <c r="AY1248" s="24" t="str">
        <f>_xlfn.XLOOKUP(B1248,'[7]ALL SITES DOWN'!$D:$D,'[7]ALL SITES DOWN'!$J:$J,"")</f>
        <v/>
      </c>
      <c r="AZ1248" s="24" t="str">
        <f>_xlfn.XLOOKUP(B1248,'[8]ALL SITES DOWN'!$D:$D,'[8]ALL SITES DOWN'!$J:$J,"")</f>
        <v/>
      </c>
      <c r="BA1248" s="9" t="str">
        <f>_xlfn.XLOOKUP(B1248,[9]sheet1!$AC:$AC,[9]sheet1!$AF:$AF,"")</f>
        <v/>
      </c>
      <c r="BB1248" s="14" t="s">
        <v>5537</v>
      </c>
      <c r="BC1248" s="14" t="s">
        <v>5537</v>
      </c>
      <c r="BD1248" s="14" t="str">
        <f>_xlfn.XLOOKUP(B1248,'[10]cell downs 18042026 17h'!$B:$B,'[10]cell downs 18042026 17h'!$B:$B,"")</f>
        <v/>
      </c>
      <c r="BE1248" s="14" t="str">
        <f>_xlfn.XLOOKUP(B1248,'[11]Cells Huawei 19042026 15h'!$B:$B,'[11]Cells Huawei 19042026 15h'!$B:$B,"")</f>
        <v/>
      </c>
      <c r="BF1248" s="9" t="str">
        <f>_xlfn.XLOOKUP(B1248,'[12]cells down 19042026 9H40'!$B:$B,'[12]cells down 19042026 9H40'!$B:$B,"")</f>
        <v/>
      </c>
      <c r="BG1248" s="9" t="s">
        <v>5537</v>
      </c>
      <c r="BH1248" s="9" t="s">
        <v>302</v>
      </c>
    </row>
    <row r="1249" spans="1:60" s="9" customFormat="1" x14ac:dyDescent="0.3">
      <c r="A1249" s="3" t="s">
        <v>2143</v>
      </c>
      <c r="B1249" s="31" t="s">
        <v>2144</v>
      </c>
      <c r="C1249" s="3" t="str">
        <f>_xlfn.XLOOKUP(B1249,'[1]daily break down'!$D:$D,'[1]daily break down'!$E:$E,"")</f>
        <v>Yaounde</v>
      </c>
      <c r="D1249" s="1" t="s">
        <v>357</v>
      </c>
      <c r="E1249" s="3" t="s">
        <v>36</v>
      </c>
      <c r="F1249" s="3" t="s">
        <v>37</v>
      </c>
      <c r="G1249" s="3" t="s">
        <v>115</v>
      </c>
      <c r="H1249" s="42" t="str">
        <f>_xlfn.XLOOKUP(B1249,[2]CALCULATION!$B:$B,[2]CALCULATION!$H:$H,"")</f>
        <v>ZTE</v>
      </c>
      <c r="I1249" s="34">
        <v>0</v>
      </c>
      <c r="J1249" s="34">
        <v>0</v>
      </c>
      <c r="K1249" s="34">
        <v>0</v>
      </c>
      <c r="L1249" s="34">
        <v>0</v>
      </c>
      <c r="M1249" s="34">
        <v>7.2328554959150537</v>
      </c>
      <c r="N1249" s="34">
        <v>5.4737638863919784</v>
      </c>
      <c r="O1249" s="34">
        <v>6.8933469450651046</v>
      </c>
      <c r="P1249" s="34">
        <v>2.92604078383029</v>
      </c>
      <c r="Q1249" s="34">
        <v>0</v>
      </c>
      <c r="R1249" s="34">
        <v>0</v>
      </c>
      <c r="S1249" s="35">
        <v>0</v>
      </c>
      <c r="T1249" s="35">
        <v>0</v>
      </c>
      <c r="U1249" s="35">
        <v>2.7688602386190806</v>
      </c>
      <c r="V1249" s="35">
        <v>19.809350146818367</v>
      </c>
      <c r="W1249" s="35">
        <v>0</v>
      </c>
      <c r="X1249" s="35">
        <v>0</v>
      </c>
      <c r="Y1249" s="35">
        <v>0</v>
      </c>
      <c r="Z1249" s="35">
        <v>0</v>
      </c>
      <c r="AA1249" s="35">
        <v>0</v>
      </c>
      <c r="AB1249" s="35">
        <v>0</v>
      </c>
      <c r="AC1249" s="35">
        <v>0</v>
      </c>
      <c r="AD1249" s="35">
        <v>0</v>
      </c>
      <c r="AE1249" s="58" t="s">
        <v>5560</v>
      </c>
      <c r="AF1249" s="58"/>
      <c r="AG1249" s="57" t="str" cm="1">
        <f t="array" ref="AG1249">IFERROR(_xlfn.IFS(
AI1249="MPR ISSUE","PDH",
AI1249="BSS Hardware Issue","BSS",
AI1249="Sites strategiques, MLL, Pylone, etc.","ENVTECH",
AI1249="AKTIVCO DEFAUT GE &amp; POWER Cabinet","AKTIVCO",
AI1249="AKTIVCO Coupure ENEO &amp; Baisse de tension","AKTIVCO GRID ONLY",
AI1249="Coupure ENEO &amp; Baisse de tension","IHS GRID ONLY",
AI1249="Defaut GE &amp; POWER Cabinet","IHS",
AI1249="Sharing","Partners",
AI1249="Sites strategiques &amp; DataCenter","SST &amp; DC",
AI1249="Exclu","Exclu",
AI1249="SAT","SAT",
AI1249="SPARE-ISSUE","SPARE-ISSUE",
AI1249="Fiber CAmtel","TRANS_FO_CAMTEL",
AI1249="Fiber AOF","Fiber AOF",
AI1249="Projet OCM (HUAWEI)","TRAVAUX-HUAWEI",
AI1249="Projet OCM (NOKIA)","TRAVAUX-NOKIA",
AI1249="ACCESS-ISSUE","ACCESS-ISSUE",
AI1249="Projet OCM (ZTE, NOKIA, autres projets)","TRAVAUX OCM",
AI1249="No root CAuse","No root cause",
AI1249="ODU HS","PDH",
AI1249="IP &amp; VLAN","PDH",
AI1249="Warehouse HUAWEI","SPARE-ISSUE",
AI1249="SPARE-HS","SPARE-ISSUE",
AI1249="Power Telco","BSS",AI1249="no impacts","no impacts"
),"")</f>
        <v>no impacts</v>
      </c>
      <c r="AH1249" s="57" t="str" cm="1">
        <f t="array" ref="AH1249">IFERROR(_xlfn.IFS(
AI1249="MPR ISSUE","TX ISSUE",
AI1249="BSS Hardware Issue","RAN ISSUE",
AI1249="Sites strategiques, MLL, Pylone, etc.","ENVTECH",
AI1249="AKTIVCO DEFAUT GE &amp; POWER Cabinet","POWER ISSUE",
AI1249="AKTIVCO Coupure ENEO &amp; Baisse de tension","POWER ISSUE",
AI1249="Coupure ENEO &amp; Baisse de tension","POWER ISSUE",
AI1249="Defaut GE &amp; POWER Cabinet","POWER ISSUE",
AI1249="Sharing","POWER ISSUE",
AI1249="Sites strategiques &amp; DataCenter","POWER ISSUE",
AI1249="Exclu","Exclu",
AI1249="SAT","TX ISSUE",
AI1249="SPARE-ISSUE","SPARE-ISSUE",
AI1249="Fiber CAmtel","TX ISSUE",
AI1249="Fiber AOF","TX ISSUE",
AI1249="Projet OCM (HUAWEI)","TRAVAUX-HUAWEI",
AI1249="Projet OCM (NOKIA)","TRAVAUX -NOKIA",
AI1249="ACCESS-ISSUE","ACCESS-ISSUE",
AI1249="Projet OCM (ZTE, NOKIA, autres projets)","TRAVAUX OCM",
AI1249="No root CAuse","No root cause",
AI1249="ODU HS","TX ISSUE",
AI1249="IP &amp; VLAN","TX ISSUE",
AI1249="Warehouse HUAWEI","SPARE-ISSUE",
AI1249="SPARE-HS","SPARE-ISSUE",
AI1249="Power Telco","RAN ISSUE",AI1249="no impacts","no impacts"
),"")</f>
        <v>no impacts</v>
      </c>
      <c r="AI1249" s="85" t="s">
        <v>5998</v>
      </c>
      <c r="AJ1249" s="57" t="str" cm="1">
        <f t="array" ref="AJ1249">IFERROR(_xlfn.IFS(
AI1249="MPR ISSUE","ACTIVE",
AI1249="BSS Hardware Issue","ACTIVE",
AI1249="Sites strategiques, MLL, Pylone, etc.","PASSIVE",
AI1249="AKTIVCO DEFAUT GE &amp; POWER Cabinet","PASSIVE",
AI1249="AKTIVCO Coupure ENEO &amp; Baisse de tension","PASSIVE",
AI1249="Coupure ENEO &amp; Baisse de tension","PASSIVE",
AI1249="Defaut GE &amp; POWER Cabinet","PASSIVE",
AI1249="Sharing","PASSIVE",
AI1249="Sites strategiques &amp; DataCenter","PASSIVE",
AI1249="Exclu","Exclu",
AI1249="SAT","ACTIVE",
AI1249="SPARE-ISSUE","SPARE-ISSUE",
AI1249="Fiber CAmtel","ACTIVE",
AI1249="Fiber AOF","ACTIVE",
AI1249="Projet OCM (HUAWEI)","PLANNED WORKS",
AI1249="Projet OCM (NOKIA)","PLANNED WORKS",
AI1249="ACCESS-ISSUE","ACCESS-ISSUE",
AI1249="Projet OCM (ZTE, NOKIA, autres projets)","PLANNED WORKS",
AI1249="No root CAuse","No root cause",
AI1249="ODU HS","ACTIVE",
AI1249="IP &amp; VLAN","ACTIVE",
AI1249="Warehouse HUAWEI","SPARE-ISSUE",
AI1249="SPARE-HS","SPARE-ISSUE",
AI1249="Power Telco","ACTIVE", AI1249="no impacts","no impacts"
),"")</f>
        <v>no impacts</v>
      </c>
      <c r="AK1249" s="23" t="s">
        <v>5537</v>
      </c>
      <c r="AL1249" s="23" t="str">
        <f t="shared" si="34"/>
        <v>CTR_943</v>
      </c>
      <c r="AN1249" s="9" t="s">
        <v>5537</v>
      </c>
      <c r="AO1249" s="23" t="str">
        <f>_xlfn.XLOOKUP(B1249,'INCIDENT-05-03-2026'!E:E,'INCIDENT-05-03-2026'!F:F,"")</f>
        <v/>
      </c>
      <c r="AP1249" s="7" t="s">
        <v>5537</v>
      </c>
      <c r="AQ1249" s="6"/>
      <c r="AR1249" s="7"/>
      <c r="AS1249" s="3" t="str">
        <f>_xlfn.XLOOKUP(B1249,'[3]tt num | region | site id'!$C:$C,'[3]tt num | region | site id'!$Q:$Q,"")</f>
        <v/>
      </c>
      <c r="AT1249" s="24" t="str">
        <f>_xlfn.XLOOKUP(B1249,'[4]Cells Huawei 03052026 12h'!$B:$B,'[4]Cells Huawei 03052026 12h'!$T:$T,"")</f>
        <v/>
      </c>
      <c r="AU1249" s="24" t="str">
        <f>_xlfn.XLOOKUP(B1249,'[5]cells down 02052026 8h50'!$B:$B,'[5]cells down 02052026 8h50'!$R:$R,"")</f>
        <v/>
      </c>
      <c r="AV1249" s="24" t="str">
        <f>_xlfn.XLOOKUP(B1249,'[5]cells down 02052026 13h50'!$B:$B,'[5]cells down 02052026 13h50'!$R:$R,"")</f>
        <v/>
      </c>
      <c r="AW1249" s="24" t="str">
        <f>_xlfn.XLOOKUP(B1249,'[5]cells down 02052026 13h50'!$B:$B,'[5]cells down 02052026 13h50'!$R:$R,"")</f>
        <v/>
      </c>
      <c r="AX1249" s="24" t="str">
        <f>_xlfn.XLOOKUP(B1249,'[6]cell downs 03052026 8h40 '!$B:$B,'[6]cell downs 03052026 8h40 '!$R:$R,"")</f>
        <v/>
      </c>
      <c r="AY1249" s="24" t="str">
        <f>_xlfn.XLOOKUP(B1249,'[7]ALL SITES DOWN'!$D:$D,'[7]ALL SITES DOWN'!$J:$J,"")</f>
        <v/>
      </c>
      <c r="AZ1249" s="24" t="str">
        <f>_xlfn.XLOOKUP(B1249,'[8]ALL SITES DOWN'!$D:$D,'[8]ALL SITES DOWN'!$J:$J,"")</f>
        <v/>
      </c>
      <c r="BA1249" s="9" t="str">
        <f>_xlfn.XLOOKUP(B1249,[9]sheet1!$AC:$AC,[9]sheet1!$AF:$AF,"")</f>
        <v/>
      </c>
      <c r="BB1249" s="14" t="s">
        <v>5537</v>
      </c>
      <c r="BC1249" s="14" t="s">
        <v>5537</v>
      </c>
      <c r="BD1249" s="14" t="str">
        <f>_xlfn.XLOOKUP(B1249,'[10]cell downs 18042026 17h'!$B:$B,'[10]cell downs 18042026 17h'!$B:$B,"")</f>
        <v/>
      </c>
      <c r="BE1249" s="14" t="str">
        <f>_xlfn.XLOOKUP(B1249,'[11]Cells Huawei 19042026 15h'!$B:$B,'[11]Cells Huawei 19042026 15h'!$B:$B,"")</f>
        <v/>
      </c>
      <c r="BF1249" s="9" t="str">
        <f>_xlfn.XLOOKUP(B1249,'[12]cells down 19042026 9H40'!$B:$B,'[12]cells down 19042026 9H40'!$B:$B,"")</f>
        <v/>
      </c>
      <c r="BG1249" s="9" t="s">
        <v>5537</v>
      </c>
      <c r="BH1249" s="9" t="s">
        <v>5537</v>
      </c>
    </row>
    <row r="1250" spans="1:60" s="9" customFormat="1" x14ac:dyDescent="0.3">
      <c r="A1250" s="1" t="s">
        <v>1573</v>
      </c>
      <c r="B1250" s="8" t="s">
        <v>1574</v>
      </c>
      <c r="C1250" s="3" t="str">
        <f>_xlfn.XLOOKUP(B1250,'[1]daily break down'!$D:$D,'[1]daily break down'!$E:$E,"")</f>
        <v>Yaounde</v>
      </c>
      <c r="D1250" s="1" t="s">
        <v>21</v>
      </c>
      <c r="E1250" s="1" t="s">
        <v>36</v>
      </c>
      <c r="F1250" s="3" t="s">
        <v>37</v>
      </c>
      <c r="G1250" s="1" t="s">
        <v>38</v>
      </c>
      <c r="H1250" s="42" t="str">
        <f>_xlfn.XLOOKUP(B1250,[2]CALCULATION!$B:$B,[2]CALCULATION!$H:$H,"")</f>
        <v>ZTE</v>
      </c>
      <c r="I1250" s="34">
        <v>13.444884614177317</v>
      </c>
      <c r="J1250" s="34">
        <v>0</v>
      </c>
      <c r="K1250" s="34">
        <v>0</v>
      </c>
      <c r="L1250" s="34">
        <v>0</v>
      </c>
      <c r="M1250" s="34">
        <v>0</v>
      </c>
      <c r="N1250" s="34">
        <v>0</v>
      </c>
      <c r="O1250" s="34">
        <v>0</v>
      </c>
      <c r="P1250" s="34">
        <v>0</v>
      </c>
      <c r="Q1250" s="34">
        <v>0</v>
      </c>
      <c r="R1250" s="34">
        <v>0</v>
      </c>
      <c r="S1250" s="35">
        <v>1.6586622835179196E-3</v>
      </c>
      <c r="T1250" s="35">
        <v>0</v>
      </c>
      <c r="U1250" s="35">
        <v>15.12154249171739</v>
      </c>
      <c r="V1250" s="35">
        <v>14.511029925834613</v>
      </c>
      <c r="W1250" s="35">
        <v>0</v>
      </c>
      <c r="X1250" s="35">
        <v>0</v>
      </c>
      <c r="Y1250" s="35">
        <v>0</v>
      </c>
      <c r="Z1250" s="35">
        <v>0</v>
      </c>
      <c r="AA1250" s="35">
        <v>0</v>
      </c>
      <c r="AB1250" s="35">
        <v>0</v>
      </c>
      <c r="AC1250" s="35">
        <v>0</v>
      </c>
      <c r="AD1250" s="35">
        <v>0</v>
      </c>
      <c r="AE1250" s="58" t="s">
        <v>5560</v>
      </c>
      <c r="AF1250" s="58"/>
      <c r="AG1250" s="57" t="str" cm="1">
        <f t="array" ref="AG1250">IFERROR(_xlfn.IFS(
AI1250="MPR ISSUE","PDH",
AI1250="BSS Hardware Issue","BSS",
AI1250="Sites strategiques, MLL, Pylone, etc.","ENVTECH",
AI1250="AKTIVCO DEFAUT GE &amp; POWER Cabinet","AKTIVCO",
AI1250="AKTIVCO Coupure ENEO &amp; Baisse de tension","AKTIVCO GRID ONLY",
AI1250="Coupure ENEO &amp; Baisse de tension","IHS GRID ONLY",
AI1250="Defaut GE &amp; POWER Cabinet","IHS",
AI1250="Sharing","Partners",
AI1250="Sites strategiques &amp; DataCenter","SST &amp; DC",
AI1250="Exclu","Exclu",
AI1250="SAT","SAT",
AI1250="SPARE-ISSUE","SPARE-ISSUE",
AI1250="Fiber CAmtel","TRANS_FO_CAMTEL",
AI1250="Fiber AOF","Fiber AOF",
AI1250="Projet OCM (HUAWEI)","TRAVAUX-HUAWEI",
AI1250="Projet OCM (NOKIA)","TRAVAUX-NOKIA",
AI1250="ACCESS-ISSUE","ACCESS-ISSUE",
AI1250="Projet OCM (ZTE, NOKIA, autres projets)","TRAVAUX OCM",
AI1250="No root CAuse","No root cause",
AI1250="ODU HS","PDH",
AI1250="IP &amp; VLAN","PDH",
AI1250="Warehouse HUAWEI","SPARE-ISSUE",
AI1250="SPARE-HS","SPARE-ISSUE",
AI1250="Power Telco","BSS",AI1250="no impacts","no impacts"
),"")</f>
        <v>no impacts</v>
      </c>
      <c r="AH1250" s="57" t="str" cm="1">
        <f t="array" ref="AH1250">IFERROR(_xlfn.IFS(
AI1250="MPR ISSUE","TX ISSUE",
AI1250="BSS Hardware Issue","RAN ISSUE",
AI1250="Sites strategiques, MLL, Pylone, etc.","ENVTECH",
AI1250="AKTIVCO DEFAUT GE &amp; POWER Cabinet","POWER ISSUE",
AI1250="AKTIVCO Coupure ENEO &amp; Baisse de tension","POWER ISSUE",
AI1250="Coupure ENEO &amp; Baisse de tension","POWER ISSUE",
AI1250="Defaut GE &amp; POWER Cabinet","POWER ISSUE",
AI1250="Sharing","POWER ISSUE",
AI1250="Sites strategiques &amp; DataCenter","POWER ISSUE",
AI1250="Exclu","Exclu",
AI1250="SAT","TX ISSUE",
AI1250="SPARE-ISSUE","SPARE-ISSUE",
AI1250="Fiber CAmtel","TX ISSUE",
AI1250="Fiber AOF","TX ISSUE",
AI1250="Projet OCM (HUAWEI)","TRAVAUX-HUAWEI",
AI1250="Projet OCM (NOKIA)","TRAVAUX -NOKIA",
AI1250="ACCESS-ISSUE","ACCESS-ISSUE",
AI1250="Projet OCM (ZTE, NOKIA, autres projets)","TRAVAUX OCM",
AI1250="No root CAuse","No root cause",
AI1250="ODU HS","TX ISSUE",
AI1250="IP &amp; VLAN","TX ISSUE",
AI1250="Warehouse HUAWEI","SPARE-ISSUE",
AI1250="SPARE-HS","SPARE-ISSUE",
AI1250="Power Telco","RAN ISSUE",AI1250="no impacts","no impacts"
),"")</f>
        <v>no impacts</v>
      </c>
      <c r="AI1250" s="85" t="s">
        <v>5998</v>
      </c>
      <c r="AJ1250" s="57" t="str" cm="1">
        <f t="array" ref="AJ1250">IFERROR(_xlfn.IFS(
AI1250="MPR ISSUE","ACTIVE",
AI1250="BSS Hardware Issue","ACTIVE",
AI1250="Sites strategiques, MLL, Pylone, etc.","PASSIVE",
AI1250="AKTIVCO DEFAUT GE &amp; POWER Cabinet","PASSIVE",
AI1250="AKTIVCO Coupure ENEO &amp; Baisse de tension","PASSIVE",
AI1250="Coupure ENEO &amp; Baisse de tension","PASSIVE",
AI1250="Defaut GE &amp; POWER Cabinet","PASSIVE",
AI1250="Sharing","PASSIVE",
AI1250="Sites strategiques &amp; DataCenter","PASSIVE",
AI1250="Exclu","Exclu",
AI1250="SAT","ACTIVE",
AI1250="SPARE-ISSUE","SPARE-ISSUE",
AI1250="Fiber CAmtel","ACTIVE",
AI1250="Fiber AOF","ACTIVE",
AI1250="Projet OCM (HUAWEI)","PLANNED WORKS",
AI1250="Projet OCM (NOKIA)","PLANNED WORKS",
AI1250="ACCESS-ISSUE","ACCESS-ISSUE",
AI1250="Projet OCM (ZTE, NOKIA, autres projets)","PLANNED WORKS",
AI1250="No root CAuse","No root cause",
AI1250="ODU HS","ACTIVE",
AI1250="IP &amp; VLAN","ACTIVE",
AI1250="Warehouse HUAWEI","SPARE-ISSUE",
AI1250="SPARE-HS","SPARE-ISSUE",
AI1250="Power Telco","ACTIVE", AI1250="no impacts","no impacts"
),"")</f>
        <v>no impacts</v>
      </c>
      <c r="AK1250" s="23" t="s">
        <v>5537</v>
      </c>
      <c r="AL1250" s="23" t="str">
        <f t="shared" si="34"/>
        <v>CTR_715</v>
      </c>
      <c r="AN1250" s="9" t="s">
        <v>5537</v>
      </c>
      <c r="AO1250" s="23" t="str">
        <f>_xlfn.XLOOKUP(B1250,'INCIDENT-05-03-2026'!E:E,'INCIDENT-05-03-2026'!F:F,"")</f>
        <v/>
      </c>
      <c r="AP1250" s="7" t="s">
        <v>5537</v>
      </c>
      <c r="AQ1250" s="6"/>
      <c r="AR1250" s="7"/>
      <c r="AS1250" s="3" t="str">
        <f>_xlfn.XLOOKUP(B1250,'[3]tt num | region | site id'!$C:$C,'[3]tt num | region | site id'!$Q:$Q,"")</f>
        <v/>
      </c>
      <c r="AT1250" s="24" t="str">
        <f>_xlfn.XLOOKUP(B1250,'[4]Cells Huawei 03052026 12h'!$B:$B,'[4]Cells Huawei 03052026 12h'!$T:$T,"")</f>
        <v/>
      </c>
      <c r="AU1250" s="24" t="str">
        <f>_xlfn.XLOOKUP(B1250,'[5]cells down 02052026 8h50'!$B:$B,'[5]cells down 02052026 8h50'!$R:$R,"")</f>
        <v/>
      </c>
      <c r="AV1250" s="24" t="str">
        <f>_xlfn.XLOOKUP(B1250,'[5]cells down 02052026 13h50'!$B:$B,'[5]cells down 02052026 13h50'!$R:$R,"")</f>
        <v/>
      </c>
      <c r="AW1250" s="24" t="str">
        <f>_xlfn.XLOOKUP(B1250,'[5]cells down 02052026 13h50'!$B:$B,'[5]cells down 02052026 13h50'!$R:$R,"")</f>
        <v/>
      </c>
      <c r="AX1250" s="24" t="str">
        <f>_xlfn.XLOOKUP(B1250,'[6]cell downs 03052026 8h40 '!$B:$B,'[6]cell downs 03052026 8h40 '!$R:$R,"")</f>
        <v/>
      </c>
      <c r="AY1250" s="24" t="str">
        <f>_xlfn.XLOOKUP(B1250,'[7]ALL SITES DOWN'!$D:$D,'[7]ALL SITES DOWN'!$J:$J,"")</f>
        <v/>
      </c>
      <c r="AZ1250" s="24" t="str">
        <f>_xlfn.XLOOKUP(B1250,'[8]ALL SITES DOWN'!$D:$D,'[8]ALL SITES DOWN'!$J:$J,"")</f>
        <v/>
      </c>
      <c r="BA1250" s="9" t="str">
        <f>_xlfn.XLOOKUP(B1250,[9]sheet1!$AC:$AC,[9]sheet1!$AF:$AF,"")</f>
        <v/>
      </c>
      <c r="BB1250" s="14" t="s">
        <v>5537</v>
      </c>
      <c r="BC1250" s="14" t="s">
        <v>5537</v>
      </c>
      <c r="BD1250" s="14" t="str">
        <f>_xlfn.XLOOKUP(B1250,'[10]cell downs 18042026 17h'!$B:$B,'[10]cell downs 18042026 17h'!$B:$B,"")</f>
        <v/>
      </c>
      <c r="BE1250" s="14" t="str">
        <f>_xlfn.XLOOKUP(B1250,'[11]Cells Huawei 19042026 15h'!$B:$B,'[11]Cells Huawei 19042026 15h'!$B:$B,"")</f>
        <v/>
      </c>
      <c r="BF1250" s="9" t="str">
        <f>_xlfn.XLOOKUP(B1250,'[12]cells down 19042026 9H40'!$B:$B,'[12]cells down 19042026 9H40'!$B:$B,"")</f>
        <v/>
      </c>
      <c r="BG1250" s="9" t="s">
        <v>5537</v>
      </c>
      <c r="BH1250" s="9" t="s">
        <v>12</v>
      </c>
    </row>
    <row r="1251" spans="1:60" s="9" customFormat="1" x14ac:dyDescent="0.3">
      <c r="A1251" s="1" t="s">
        <v>2256</v>
      </c>
      <c r="B1251" s="8" t="s">
        <v>2257</v>
      </c>
      <c r="C1251" s="3" t="str">
        <f>_xlfn.XLOOKUP(B1251,'[1]daily break down'!$D:$D,'[1]daily break down'!$E:$E,"")</f>
        <v>Yaounde</v>
      </c>
      <c r="D1251" s="1" t="s">
        <v>11</v>
      </c>
      <c r="E1251" s="1" t="s">
        <v>12</v>
      </c>
      <c r="F1251" s="3" t="s">
        <v>37</v>
      </c>
      <c r="G1251" s="1" t="s">
        <v>38</v>
      </c>
      <c r="H1251" s="42" t="str">
        <f>_xlfn.XLOOKUP(B1251,[2]CALCULATION!$B:$B,[2]CALCULATION!$H:$H,"")</f>
        <v>ZTE</v>
      </c>
      <c r="I1251" s="34">
        <v>0</v>
      </c>
      <c r="J1251" s="34">
        <v>0</v>
      </c>
      <c r="K1251" s="34">
        <v>0</v>
      </c>
      <c r="L1251" s="34">
        <v>0</v>
      </c>
      <c r="M1251" s="34">
        <v>4.5113295551503434</v>
      </c>
      <c r="N1251" s="34">
        <v>3.3414375929207578</v>
      </c>
      <c r="O1251" s="34">
        <v>3.6604893089406532</v>
      </c>
      <c r="P1251" s="34">
        <v>2.5959134841752913</v>
      </c>
      <c r="Q1251" s="34">
        <v>0</v>
      </c>
      <c r="R1251" s="34">
        <v>0</v>
      </c>
      <c r="S1251" s="35">
        <v>0</v>
      </c>
      <c r="T1251" s="35">
        <v>0</v>
      </c>
      <c r="U1251" s="35">
        <v>2.0556354567064177</v>
      </c>
      <c r="V1251" s="35">
        <v>11.41555589798906</v>
      </c>
      <c r="W1251" s="35">
        <v>0</v>
      </c>
      <c r="X1251" s="35">
        <v>0</v>
      </c>
      <c r="Y1251" s="35">
        <v>0</v>
      </c>
      <c r="Z1251" s="35">
        <v>0</v>
      </c>
      <c r="AA1251" s="35">
        <v>0</v>
      </c>
      <c r="AB1251" s="35">
        <v>0</v>
      </c>
      <c r="AC1251" s="35">
        <v>0</v>
      </c>
      <c r="AD1251" s="35">
        <v>0</v>
      </c>
      <c r="AE1251" s="58" t="s">
        <v>5560</v>
      </c>
      <c r="AF1251" s="58"/>
      <c r="AG1251" s="57" t="str" cm="1">
        <f t="array" ref="AG1251">IFERROR(_xlfn.IFS(
AI1251="MPR ISSUE","PDH",
AI1251="BSS Hardware Issue","BSS",
AI1251="Sites strategiques, MLL, Pylone, etc.","ENVTECH",
AI1251="AKTIVCO DEFAUT GE &amp; POWER Cabinet","AKTIVCO",
AI1251="AKTIVCO Coupure ENEO &amp; Baisse de tension","AKTIVCO GRID ONLY",
AI1251="Coupure ENEO &amp; Baisse de tension","IHS GRID ONLY",
AI1251="Defaut GE &amp; POWER Cabinet","IHS",
AI1251="Sharing","Partners",
AI1251="Sites strategiques &amp; DataCenter","SST &amp; DC",
AI1251="Exclu","Exclu",
AI1251="SAT","SAT",
AI1251="SPARE-ISSUE","SPARE-ISSUE",
AI1251="Fiber CAmtel","TRANS_FO_CAMTEL",
AI1251="Fiber AOF","Fiber AOF",
AI1251="Projet OCM (HUAWEI)","TRAVAUX-HUAWEI",
AI1251="Projet OCM (NOKIA)","TRAVAUX-NOKIA",
AI1251="ACCESS-ISSUE","ACCESS-ISSUE",
AI1251="Projet OCM (ZTE, NOKIA, autres projets)","TRAVAUX OCM",
AI1251="No root CAuse","No root cause",
AI1251="ODU HS","PDH",
AI1251="IP &amp; VLAN","PDH",
AI1251="Warehouse HUAWEI","SPARE-ISSUE",
AI1251="SPARE-HS","SPARE-ISSUE",
AI1251="Power Telco","BSS",AI1251="no impacts","no impacts"
),"")</f>
        <v>no impacts</v>
      </c>
      <c r="AH1251" s="57" t="str" cm="1">
        <f t="array" ref="AH1251">IFERROR(_xlfn.IFS(
AI1251="MPR ISSUE","TX ISSUE",
AI1251="BSS Hardware Issue","RAN ISSUE",
AI1251="Sites strategiques, MLL, Pylone, etc.","ENVTECH",
AI1251="AKTIVCO DEFAUT GE &amp; POWER Cabinet","POWER ISSUE",
AI1251="AKTIVCO Coupure ENEO &amp; Baisse de tension","POWER ISSUE",
AI1251="Coupure ENEO &amp; Baisse de tension","POWER ISSUE",
AI1251="Defaut GE &amp; POWER Cabinet","POWER ISSUE",
AI1251="Sharing","POWER ISSUE",
AI1251="Sites strategiques &amp; DataCenter","POWER ISSUE",
AI1251="Exclu","Exclu",
AI1251="SAT","TX ISSUE",
AI1251="SPARE-ISSUE","SPARE-ISSUE",
AI1251="Fiber CAmtel","TX ISSUE",
AI1251="Fiber AOF","TX ISSUE",
AI1251="Projet OCM (HUAWEI)","TRAVAUX-HUAWEI",
AI1251="Projet OCM (NOKIA)","TRAVAUX -NOKIA",
AI1251="ACCESS-ISSUE","ACCESS-ISSUE",
AI1251="Projet OCM (ZTE, NOKIA, autres projets)","TRAVAUX OCM",
AI1251="No root CAuse","No root cause",
AI1251="ODU HS","TX ISSUE",
AI1251="IP &amp; VLAN","TX ISSUE",
AI1251="Warehouse HUAWEI","SPARE-ISSUE",
AI1251="SPARE-HS","SPARE-ISSUE",
AI1251="Power Telco","RAN ISSUE",AI1251="no impacts","no impacts"
),"")</f>
        <v>no impacts</v>
      </c>
      <c r="AI1251" s="85" t="s">
        <v>5998</v>
      </c>
      <c r="AJ1251" s="57" t="str" cm="1">
        <f t="array" ref="AJ1251">IFERROR(_xlfn.IFS(
AI1251="MPR ISSUE","ACTIVE",
AI1251="BSS Hardware Issue","ACTIVE",
AI1251="Sites strategiques, MLL, Pylone, etc.","PASSIVE",
AI1251="AKTIVCO DEFAUT GE &amp; POWER Cabinet","PASSIVE",
AI1251="AKTIVCO Coupure ENEO &amp; Baisse de tension","PASSIVE",
AI1251="Coupure ENEO &amp; Baisse de tension","PASSIVE",
AI1251="Defaut GE &amp; POWER Cabinet","PASSIVE",
AI1251="Sharing","PASSIVE",
AI1251="Sites strategiques &amp; DataCenter","PASSIVE",
AI1251="Exclu","Exclu",
AI1251="SAT","ACTIVE",
AI1251="SPARE-ISSUE","SPARE-ISSUE",
AI1251="Fiber CAmtel","ACTIVE",
AI1251="Fiber AOF","ACTIVE",
AI1251="Projet OCM (HUAWEI)","PLANNED WORKS",
AI1251="Projet OCM (NOKIA)","PLANNED WORKS",
AI1251="ACCESS-ISSUE","ACCESS-ISSUE",
AI1251="Projet OCM (ZTE, NOKIA, autres projets)","PLANNED WORKS",
AI1251="No root CAuse","No root cause",
AI1251="ODU HS","ACTIVE",
AI1251="IP &amp; VLAN","ACTIVE",
AI1251="Warehouse HUAWEI","SPARE-ISSUE",
AI1251="SPARE-HS","SPARE-ISSUE",
AI1251="Power Telco","ACTIVE", AI1251="no impacts","no impacts"
),"")</f>
        <v>no impacts</v>
      </c>
      <c r="AK1251" s="23" t="s">
        <v>5537</v>
      </c>
      <c r="AL1251" s="23" t="str">
        <f t="shared" si="34"/>
        <v>CTR_212</v>
      </c>
      <c r="AN1251" s="9" t="s">
        <v>5537</v>
      </c>
      <c r="AO1251" s="23" t="str">
        <f>_xlfn.XLOOKUP(B1251,'INCIDENT-05-03-2026'!E:E,'INCIDENT-05-03-2026'!F:F,"")</f>
        <v/>
      </c>
      <c r="AP1251" s="7" t="s">
        <v>5537</v>
      </c>
      <c r="AQ1251" s="6"/>
      <c r="AR1251" s="7"/>
      <c r="AS1251" s="3" t="str">
        <f>_xlfn.XLOOKUP(B1251,'[3]tt num | region | site id'!$C:$C,'[3]tt num | region | site id'!$Q:$Q,"")</f>
        <v/>
      </c>
      <c r="AT1251" s="24" t="str">
        <f>_xlfn.XLOOKUP(B1251,'[4]Cells Huawei 03052026 12h'!$B:$B,'[4]Cells Huawei 03052026 12h'!$T:$T,"")</f>
        <v/>
      </c>
      <c r="AU1251" s="24" t="str">
        <f>_xlfn.XLOOKUP(B1251,'[5]cells down 02052026 8h50'!$B:$B,'[5]cells down 02052026 8h50'!$R:$R,"")</f>
        <v/>
      </c>
      <c r="AV1251" s="24" t="str">
        <f>_xlfn.XLOOKUP(B1251,'[5]cells down 02052026 13h50'!$B:$B,'[5]cells down 02052026 13h50'!$R:$R,"")</f>
        <v/>
      </c>
      <c r="AW1251" s="24" t="str">
        <f>_xlfn.XLOOKUP(B1251,'[5]cells down 02052026 13h50'!$B:$B,'[5]cells down 02052026 13h50'!$R:$R,"")</f>
        <v/>
      </c>
      <c r="AX1251" s="24" t="str">
        <f>_xlfn.XLOOKUP(B1251,'[6]cell downs 03052026 8h40 '!$B:$B,'[6]cell downs 03052026 8h40 '!$R:$R,"")</f>
        <v/>
      </c>
      <c r="AY1251" s="24" t="str">
        <f>_xlfn.XLOOKUP(B1251,'[7]ALL SITES DOWN'!$D:$D,'[7]ALL SITES DOWN'!$J:$J,"")</f>
        <v/>
      </c>
      <c r="AZ1251" s="24" t="str">
        <f>_xlfn.XLOOKUP(B1251,'[8]ALL SITES DOWN'!$D:$D,'[8]ALL SITES DOWN'!$J:$J,"")</f>
        <v/>
      </c>
      <c r="BA1251" s="9" t="str">
        <f>_xlfn.XLOOKUP(B1251,[9]sheet1!$AC:$AC,[9]sheet1!$AF:$AF,"")</f>
        <v/>
      </c>
      <c r="BB1251" s="14" t="s">
        <v>5537</v>
      </c>
      <c r="BC1251" s="14" t="s">
        <v>5537</v>
      </c>
      <c r="BD1251" s="14" t="str">
        <f>_xlfn.XLOOKUP(B1251,'[10]cell downs 18042026 17h'!$B:$B,'[10]cell downs 18042026 17h'!$B:$B,"")</f>
        <v/>
      </c>
      <c r="BE1251" s="14" t="str">
        <f>_xlfn.XLOOKUP(B1251,'[11]Cells Huawei 19042026 15h'!$B:$B,'[11]Cells Huawei 19042026 15h'!$B:$B,"")</f>
        <v/>
      </c>
      <c r="BF1251" s="9" t="str">
        <f>_xlfn.XLOOKUP(B1251,'[12]cells down 19042026 9H40'!$B:$B,'[12]cells down 19042026 9H40'!$B:$B,"")</f>
        <v/>
      </c>
      <c r="BG1251" s="9" t="s">
        <v>2257</v>
      </c>
      <c r="BH1251" s="9" t="s">
        <v>594</v>
      </c>
    </row>
    <row r="1252" spans="1:60" s="9" customFormat="1" x14ac:dyDescent="0.3">
      <c r="A1252" s="1" t="s">
        <v>2113</v>
      </c>
      <c r="B1252" s="8" t="s">
        <v>2114</v>
      </c>
      <c r="C1252" s="3" t="str">
        <f>_xlfn.XLOOKUP(B1252,'[1]daily break down'!$D:$D,'[1]daily break down'!$E:$E,"")</f>
        <v>Yaounde</v>
      </c>
      <c r="D1252" s="1" t="s">
        <v>21</v>
      </c>
      <c r="E1252" s="1" t="s">
        <v>30</v>
      </c>
      <c r="F1252" s="3" t="s">
        <v>37</v>
      </c>
      <c r="G1252" s="1" t="s">
        <v>38</v>
      </c>
      <c r="H1252" s="42" t="str">
        <f>_xlfn.XLOOKUP(B1252,[2]CALCULATION!$B:$B,[2]CALCULATION!$H:$H,"")</f>
        <v>ZTE</v>
      </c>
      <c r="I1252" s="34">
        <v>0</v>
      </c>
      <c r="J1252" s="34">
        <v>0</v>
      </c>
      <c r="K1252" s="34">
        <v>0</v>
      </c>
      <c r="L1252" s="34">
        <v>0</v>
      </c>
      <c r="M1252" s="34">
        <v>5.1142800478265462</v>
      </c>
      <c r="N1252" s="34">
        <v>2.2463994543892838</v>
      </c>
      <c r="O1252" s="34">
        <v>2.6084693793107396</v>
      </c>
      <c r="P1252" s="34">
        <v>1.4147497524491131</v>
      </c>
      <c r="Q1252" s="34">
        <v>6.5133968024169991E-17</v>
      </c>
      <c r="R1252" s="34">
        <v>0</v>
      </c>
      <c r="S1252" s="35">
        <v>0</v>
      </c>
      <c r="T1252" s="35">
        <v>0</v>
      </c>
      <c r="U1252" s="35">
        <v>1.3911539438351985</v>
      </c>
      <c r="V1252" s="35">
        <v>10.867020229259232</v>
      </c>
      <c r="W1252" s="35">
        <v>0</v>
      </c>
      <c r="X1252" s="35">
        <v>0</v>
      </c>
      <c r="Y1252" s="35">
        <v>0</v>
      </c>
      <c r="Z1252" s="35">
        <v>0</v>
      </c>
      <c r="AA1252" s="35">
        <v>0</v>
      </c>
      <c r="AB1252" s="35">
        <v>0</v>
      </c>
      <c r="AC1252" s="35">
        <v>0</v>
      </c>
      <c r="AD1252" s="35">
        <v>0</v>
      </c>
      <c r="AE1252" s="58" t="s">
        <v>5560</v>
      </c>
      <c r="AF1252" s="58"/>
      <c r="AG1252" s="57" t="str" cm="1">
        <f t="array" ref="AG1252">IFERROR(_xlfn.IFS(
AI1252="MPR ISSUE","PDH",
AI1252="BSS Hardware Issue","BSS",
AI1252="Sites strategiques, MLL, Pylone, etc.","ENVTECH",
AI1252="AKTIVCO DEFAUT GE &amp; POWER Cabinet","AKTIVCO",
AI1252="AKTIVCO Coupure ENEO &amp; Baisse de tension","AKTIVCO GRID ONLY",
AI1252="Coupure ENEO &amp; Baisse de tension","IHS GRID ONLY",
AI1252="Defaut GE &amp; POWER Cabinet","IHS",
AI1252="Sharing","Partners",
AI1252="Sites strategiques &amp; DataCenter","SST &amp; DC",
AI1252="Exclu","Exclu",
AI1252="SAT","SAT",
AI1252="SPARE-ISSUE","SPARE-ISSUE",
AI1252="Fiber CAmtel","TRANS_FO_CAMTEL",
AI1252="Fiber AOF","Fiber AOF",
AI1252="Projet OCM (HUAWEI)","TRAVAUX-HUAWEI",
AI1252="Projet OCM (NOKIA)","TRAVAUX-NOKIA",
AI1252="ACCESS-ISSUE","ACCESS-ISSUE",
AI1252="Projet OCM (ZTE, NOKIA, autres projets)","TRAVAUX OCM",
AI1252="No root CAuse","No root cause",
AI1252="ODU HS","PDH",
AI1252="IP &amp; VLAN","PDH",
AI1252="Warehouse HUAWEI","SPARE-ISSUE",
AI1252="SPARE-HS","SPARE-ISSUE",
AI1252="Power Telco","BSS",AI1252="no impacts","no impacts"
),"")</f>
        <v>no impacts</v>
      </c>
      <c r="AH1252" s="57" t="str" cm="1">
        <f t="array" ref="AH1252">IFERROR(_xlfn.IFS(
AI1252="MPR ISSUE","TX ISSUE",
AI1252="BSS Hardware Issue","RAN ISSUE",
AI1252="Sites strategiques, MLL, Pylone, etc.","ENVTECH",
AI1252="AKTIVCO DEFAUT GE &amp; POWER Cabinet","POWER ISSUE",
AI1252="AKTIVCO Coupure ENEO &amp; Baisse de tension","POWER ISSUE",
AI1252="Coupure ENEO &amp; Baisse de tension","POWER ISSUE",
AI1252="Defaut GE &amp; POWER Cabinet","POWER ISSUE",
AI1252="Sharing","POWER ISSUE",
AI1252="Sites strategiques &amp; DataCenter","POWER ISSUE",
AI1252="Exclu","Exclu",
AI1252="SAT","TX ISSUE",
AI1252="SPARE-ISSUE","SPARE-ISSUE",
AI1252="Fiber CAmtel","TX ISSUE",
AI1252="Fiber AOF","TX ISSUE",
AI1252="Projet OCM (HUAWEI)","TRAVAUX-HUAWEI",
AI1252="Projet OCM (NOKIA)","TRAVAUX -NOKIA",
AI1252="ACCESS-ISSUE","ACCESS-ISSUE",
AI1252="Projet OCM (ZTE, NOKIA, autres projets)","TRAVAUX OCM",
AI1252="No root CAuse","No root cause",
AI1252="ODU HS","TX ISSUE",
AI1252="IP &amp; VLAN","TX ISSUE",
AI1252="Warehouse HUAWEI","SPARE-ISSUE",
AI1252="SPARE-HS","SPARE-ISSUE",
AI1252="Power Telco","RAN ISSUE",AI1252="no impacts","no impacts"
),"")</f>
        <v>no impacts</v>
      </c>
      <c r="AI1252" s="85" t="s">
        <v>5998</v>
      </c>
      <c r="AJ1252" s="57" t="str" cm="1">
        <f t="array" ref="AJ1252">IFERROR(_xlfn.IFS(
AI1252="MPR ISSUE","ACTIVE",
AI1252="BSS Hardware Issue","ACTIVE",
AI1252="Sites strategiques, MLL, Pylone, etc.","PASSIVE",
AI1252="AKTIVCO DEFAUT GE &amp; POWER Cabinet","PASSIVE",
AI1252="AKTIVCO Coupure ENEO &amp; Baisse de tension","PASSIVE",
AI1252="Coupure ENEO &amp; Baisse de tension","PASSIVE",
AI1252="Defaut GE &amp; POWER Cabinet","PASSIVE",
AI1252="Sharing","PASSIVE",
AI1252="Sites strategiques &amp; DataCenter","PASSIVE",
AI1252="Exclu","Exclu",
AI1252="SAT","ACTIVE",
AI1252="SPARE-ISSUE","SPARE-ISSUE",
AI1252="Fiber CAmtel","ACTIVE",
AI1252="Fiber AOF","ACTIVE",
AI1252="Projet OCM (HUAWEI)","PLANNED WORKS",
AI1252="Projet OCM (NOKIA)","PLANNED WORKS",
AI1252="ACCESS-ISSUE","ACCESS-ISSUE",
AI1252="Projet OCM (ZTE, NOKIA, autres projets)","PLANNED WORKS",
AI1252="No root CAuse","No root cause",
AI1252="ODU HS","ACTIVE",
AI1252="IP &amp; VLAN","ACTIVE",
AI1252="Warehouse HUAWEI","SPARE-ISSUE",
AI1252="SPARE-HS","SPARE-ISSUE",
AI1252="Power Telco","ACTIVE", AI1252="no impacts","no impacts"
),"")</f>
        <v>no impacts</v>
      </c>
      <c r="AK1252" s="23" t="s">
        <v>5537</v>
      </c>
      <c r="AL1252" s="23" t="str">
        <f t="shared" si="34"/>
        <v>CTR_654</v>
      </c>
      <c r="AN1252" s="9" t="s">
        <v>5537</v>
      </c>
      <c r="AO1252" s="23" t="str">
        <f>_xlfn.XLOOKUP(B1252,'INCIDENT-05-03-2026'!E:E,'INCIDENT-05-03-2026'!F:F,"")</f>
        <v/>
      </c>
      <c r="AP1252" s="7" t="s">
        <v>5537</v>
      </c>
      <c r="AQ1252" s="6"/>
      <c r="AR1252" s="7"/>
      <c r="AS1252" s="3" t="str">
        <f>_xlfn.XLOOKUP(B1252,'[3]tt num | region | site id'!$C:$C,'[3]tt num | region | site id'!$Q:$Q,"")</f>
        <v/>
      </c>
      <c r="AT1252" s="24" t="str">
        <f>_xlfn.XLOOKUP(B1252,'[4]Cells Huawei 03052026 12h'!$B:$B,'[4]Cells Huawei 03052026 12h'!$T:$T,"")</f>
        <v/>
      </c>
      <c r="AU1252" s="24" t="str">
        <f>_xlfn.XLOOKUP(B1252,'[5]cells down 02052026 8h50'!$B:$B,'[5]cells down 02052026 8h50'!$R:$R,"")</f>
        <v/>
      </c>
      <c r="AV1252" s="24" t="str">
        <f>_xlfn.XLOOKUP(B1252,'[5]cells down 02052026 13h50'!$B:$B,'[5]cells down 02052026 13h50'!$R:$R,"")</f>
        <v/>
      </c>
      <c r="AW1252" s="24" t="str">
        <f>_xlfn.XLOOKUP(B1252,'[5]cells down 02052026 13h50'!$B:$B,'[5]cells down 02052026 13h50'!$R:$R,"")</f>
        <v/>
      </c>
      <c r="AX1252" s="24" t="str">
        <f>_xlfn.XLOOKUP(B1252,'[6]cell downs 03052026 8h40 '!$B:$B,'[6]cell downs 03052026 8h40 '!$R:$R,"")</f>
        <v/>
      </c>
      <c r="AY1252" s="24" t="str">
        <f>_xlfn.XLOOKUP(B1252,'[7]ALL SITES DOWN'!$D:$D,'[7]ALL SITES DOWN'!$J:$J,"")</f>
        <v/>
      </c>
      <c r="AZ1252" s="24" t="str">
        <f>_xlfn.XLOOKUP(B1252,'[8]ALL SITES DOWN'!$D:$D,'[8]ALL SITES DOWN'!$J:$J,"")</f>
        <v/>
      </c>
      <c r="BA1252" s="9" t="str">
        <f>_xlfn.XLOOKUP(B1252,[9]sheet1!$AC:$AC,[9]sheet1!$AF:$AF,"")</f>
        <v/>
      </c>
      <c r="BB1252" s="14" t="s">
        <v>5537</v>
      </c>
      <c r="BC1252" s="14" t="s">
        <v>5537</v>
      </c>
      <c r="BD1252" s="14" t="str">
        <f>_xlfn.XLOOKUP(B1252,'[10]cell downs 18042026 17h'!$B:$B,'[10]cell downs 18042026 17h'!$B:$B,"")</f>
        <v/>
      </c>
      <c r="BE1252" s="14" t="str">
        <f>_xlfn.XLOOKUP(B1252,'[11]Cells Huawei 19042026 15h'!$B:$B,'[11]Cells Huawei 19042026 15h'!$B:$B,"")</f>
        <v/>
      </c>
      <c r="BF1252" s="9" t="str">
        <f>_xlfn.XLOOKUP(B1252,'[12]cells down 19042026 9H40'!$B:$B,'[12]cells down 19042026 9H40'!$B:$B,"")</f>
        <v/>
      </c>
      <c r="BG1252" s="9" t="s">
        <v>5537</v>
      </c>
      <c r="BH1252" s="9" t="s">
        <v>5537</v>
      </c>
    </row>
    <row r="1253" spans="1:60" s="9" customFormat="1" x14ac:dyDescent="0.3">
      <c r="A1253" s="1" t="s">
        <v>2151</v>
      </c>
      <c r="B1253" s="1" t="s">
        <v>2152</v>
      </c>
      <c r="C1253" s="3" t="str">
        <f>_xlfn.XLOOKUP(B1253,'[1]daily break down'!$D:$D,'[1]daily break down'!$E:$E,"")</f>
        <v>Yaounde</v>
      </c>
      <c r="D1253" s="1" t="s">
        <v>11</v>
      </c>
      <c r="E1253" s="1" t="s">
        <v>12</v>
      </c>
      <c r="F1253" s="3" t="s">
        <v>37</v>
      </c>
      <c r="G1253" s="1" t="s">
        <v>38</v>
      </c>
      <c r="H1253" s="42" t="str">
        <f>_xlfn.XLOOKUP(B1253,[2]CALCULATION!$B:$B,[2]CALCULATION!$H:$H,"")</f>
        <v>ZTE</v>
      </c>
      <c r="I1253" s="34">
        <v>4.4709509378397581</v>
      </c>
      <c r="J1253" s="34">
        <v>10.516097228286149</v>
      </c>
      <c r="K1253" s="34">
        <v>0</v>
      </c>
      <c r="L1253" s="34">
        <v>0</v>
      </c>
      <c r="M1253" s="34">
        <v>1.048738275219514</v>
      </c>
      <c r="N1253" s="34">
        <v>2.09622809495681</v>
      </c>
      <c r="O1253" s="34">
        <v>5.7526866761977322</v>
      </c>
      <c r="P1253" s="34">
        <v>12.041691992477876</v>
      </c>
      <c r="Q1253" s="34">
        <v>0</v>
      </c>
      <c r="R1253" s="34">
        <v>0</v>
      </c>
      <c r="S1253" s="35">
        <v>0</v>
      </c>
      <c r="T1253" s="35">
        <v>0</v>
      </c>
      <c r="U1253" s="35">
        <v>0</v>
      </c>
      <c r="V1253" s="35">
        <v>10.223815964820666</v>
      </c>
      <c r="W1253" s="35">
        <v>0</v>
      </c>
      <c r="X1253" s="35">
        <v>0</v>
      </c>
      <c r="Y1253" s="35">
        <v>0</v>
      </c>
      <c r="Z1253" s="35">
        <v>0</v>
      </c>
      <c r="AA1253" s="35">
        <v>0</v>
      </c>
      <c r="AB1253" s="35">
        <v>0</v>
      </c>
      <c r="AC1253" s="35">
        <v>0</v>
      </c>
      <c r="AD1253" s="35">
        <v>0</v>
      </c>
      <c r="AE1253" s="58" t="s">
        <v>5560</v>
      </c>
      <c r="AF1253" s="58"/>
      <c r="AG1253" s="57" t="str" cm="1">
        <f t="array" ref="AG1253">IFERROR(_xlfn.IFS(
AI1253="MPR ISSUE","PDH",
AI1253="BSS Hardware Issue","BSS",
AI1253="Sites strategiques, MLL, Pylone, etc.","ENVTECH",
AI1253="AKTIVCO DEFAUT GE &amp; POWER Cabinet","AKTIVCO",
AI1253="AKTIVCO Coupure ENEO &amp; Baisse de tension","AKTIVCO GRID ONLY",
AI1253="Coupure ENEO &amp; Baisse de tension","IHS GRID ONLY",
AI1253="Defaut GE &amp; POWER Cabinet","IHS",
AI1253="Sharing","Partners",
AI1253="Sites strategiques &amp; DataCenter","SST &amp; DC",
AI1253="Exclu","Exclu",
AI1253="SAT","SAT",
AI1253="SPARE-ISSUE","SPARE-ISSUE",
AI1253="Fiber CAmtel","TRANS_FO_CAMTEL",
AI1253="Fiber AOF","Fiber AOF",
AI1253="Projet OCM (HUAWEI)","TRAVAUX-HUAWEI",
AI1253="Projet OCM (NOKIA)","TRAVAUX-NOKIA",
AI1253="ACCESS-ISSUE","ACCESS-ISSUE",
AI1253="Projet OCM (ZTE, NOKIA, autres projets)","TRAVAUX OCM",
AI1253="No root CAuse","No root cause",
AI1253="ODU HS","PDH",
AI1253="IP &amp; VLAN","PDH",
AI1253="Warehouse HUAWEI","SPARE-ISSUE",
AI1253="SPARE-HS","SPARE-ISSUE",
AI1253="Power Telco","BSS",AI1253="no impacts","no impacts"
),"")</f>
        <v>BSS</v>
      </c>
      <c r="AH1253" s="57" t="str" cm="1">
        <f t="array" ref="AH1253">IFERROR(_xlfn.IFS(
AI1253="MPR ISSUE","TX ISSUE",
AI1253="BSS Hardware Issue","RAN ISSUE",
AI1253="Sites strategiques, MLL, Pylone, etc.","ENVTECH",
AI1253="AKTIVCO DEFAUT GE &amp; POWER Cabinet","POWER ISSUE",
AI1253="AKTIVCO Coupure ENEO &amp; Baisse de tension","POWER ISSUE",
AI1253="Coupure ENEO &amp; Baisse de tension","POWER ISSUE",
AI1253="Defaut GE &amp; POWER Cabinet","POWER ISSUE",
AI1253="Sharing","POWER ISSUE",
AI1253="Sites strategiques &amp; DataCenter","POWER ISSUE",
AI1253="Exclu","Exclu",
AI1253="SAT","TX ISSUE",
AI1253="SPARE-ISSUE","SPARE-ISSUE",
AI1253="Fiber CAmtel","TX ISSUE",
AI1253="Fiber AOF","TX ISSUE",
AI1253="Projet OCM (HUAWEI)","TRAVAUX-HUAWEI",
AI1253="Projet OCM (NOKIA)","TRAVAUX -NOKIA",
AI1253="ACCESS-ISSUE","ACCESS-ISSUE",
AI1253="Projet OCM (ZTE, NOKIA, autres projets)","TRAVAUX OCM",
AI1253="No root CAuse","No root cause",
AI1253="ODU HS","TX ISSUE",
AI1253="IP &amp; VLAN","TX ISSUE",
AI1253="Warehouse HUAWEI","SPARE-ISSUE",
AI1253="SPARE-HS","SPARE-ISSUE",
AI1253="Power Telco","RAN ISSUE",AI1253="no impacts","no impacts"
),"")</f>
        <v>RAN ISSUE</v>
      </c>
      <c r="AI1253" s="85" t="s">
        <v>5320</v>
      </c>
      <c r="AJ1253" s="57" t="str" cm="1">
        <f t="array" ref="AJ1253">IFERROR(_xlfn.IFS(
AI1253="MPR ISSUE","ACTIVE",
AI1253="BSS Hardware Issue","ACTIVE",
AI1253="Sites strategiques, MLL, Pylone, etc.","PASSIVE",
AI1253="AKTIVCO DEFAUT GE &amp; POWER Cabinet","PASSIVE",
AI1253="AKTIVCO Coupure ENEO &amp; Baisse de tension","PASSIVE",
AI1253="Coupure ENEO &amp; Baisse de tension","PASSIVE",
AI1253="Defaut GE &amp; POWER Cabinet","PASSIVE",
AI1253="Sharing","PASSIVE",
AI1253="Sites strategiques &amp; DataCenter","PASSIVE",
AI1253="Exclu","Exclu",
AI1253="SAT","ACTIVE",
AI1253="SPARE-ISSUE","SPARE-ISSUE",
AI1253="Fiber CAmtel","ACTIVE",
AI1253="Fiber AOF","ACTIVE",
AI1253="Projet OCM (HUAWEI)","PLANNED WORKS",
AI1253="Projet OCM (NOKIA)","PLANNED WORKS",
AI1253="ACCESS-ISSUE","ACCESS-ISSUE",
AI1253="Projet OCM (ZTE, NOKIA, autres projets)","PLANNED WORKS",
AI1253="No root CAuse","No root cause",
AI1253="ODU HS","ACTIVE",
AI1253="IP &amp; VLAN","ACTIVE",
AI1253="Warehouse HUAWEI","SPARE-ISSUE",
AI1253="SPARE-HS","SPARE-ISSUE",
AI1253="Power Telco","ACTIVE", AI1253="no impacts","no impacts"
),"")</f>
        <v>ACTIVE</v>
      </c>
      <c r="AK1253" s="23" t="s">
        <v>5927</v>
      </c>
      <c r="AL1253" s="23" t="str">
        <f t="shared" si="34"/>
        <v>CTR_478</v>
      </c>
      <c r="AN1253" s="9" t="s">
        <v>5537</v>
      </c>
      <c r="AO1253" s="23" t="str">
        <f>_xlfn.XLOOKUP(B1253,'INCIDENT-05-03-2026'!E:E,'INCIDENT-05-03-2026'!F:F,"")</f>
        <v/>
      </c>
      <c r="AP1253" s="7" t="s">
        <v>5537</v>
      </c>
      <c r="AQ1253" s="6"/>
      <c r="AR1253" s="7"/>
      <c r="AS1253" s="3" t="str">
        <f>_xlfn.XLOOKUP(B1253,'[3]tt num | region | site id'!$C:$C,'[3]tt num | region | site id'!$Q:$Q,"")</f>
        <v/>
      </c>
      <c r="AT1253" s="24" t="str">
        <f>_xlfn.XLOOKUP(B1253,'[4]Cells Huawei 03052026 12h'!$B:$B,'[4]Cells Huawei 03052026 12h'!$T:$T,"")</f>
        <v/>
      </c>
      <c r="AU1253" s="24" t="str">
        <f>_xlfn.XLOOKUP(B1253,'[5]cells down 02052026 8h50'!$B:$B,'[5]cells down 02052026 8h50'!$R:$R,"")</f>
        <v/>
      </c>
      <c r="AV1253" s="24" t="str">
        <f>_xlfn.XLOOKUP(B1253,'[5]cells down 02052026 13h50'!$B:$B,'[5]cells down 02052026 13h50'!$R:$R,"")</f>
        <v/>
      </c>
      <c r="AW1253" s="24" t="str">
        <f>_xlfn.XLOOKUP(B1253,'[5]cells down 02052026 13h50'!$B:$B,'[5]cells down 02052026 13h50'!$R:$R,"")</f>
        <v/>
      </c>
      <c r="AX1253" s="24" t="str">
        <f>_xlfn.XLOOKUP(B1253,'[6]cell downs 03052026 8h40 '!$B:$B,'[6]cell downs 03052026 8h40 '!$R:$R,"")</f>
        <v/>
      </c>
      <c r="AY1253" s="24" t="str">
        <f>_xlfn.XLOOKUP(B1253,'[7]ALL SITES DOWN'!$D:$D,'[7]ALL SITES DOWN'!$J:$J,"")</f>
        <v/>
      </c>
      <c r="AZ1253" s="24" t="str">
        <f>_xlfn.XLOOKUP(B1253,'[8]ALL SITES DOWN'!$D:$D,'[8]ALL SITES DOWN'!$J:$J,"")</f>
        <v/>
      </c>
      <c r="BA1253" s="9" t="str">
        <f>_xlfn.XLOOKUP(B1253,[9]sheet1!$AC:$AC,[9]sheet1!$AF:$AF,"")</f>
        <v/>
      </c>
      <c r="BB1253" s="14" t="s">
        <v>5537</v>
      </c>
      <c r="BC1253" s="14" t="s">
        <v>2152</v>
      </c>
      <c r="BD1253" s="14" t="str">
        <f>_xlfn.XLOOKUP(B1253,'[10]cell downs 18042026 17h'!$B:$B,'[10]cell downs 18042026 17h'!$B:$B,"")</f>
        <v/>
      </c>
      <c r="BE1253" s="14" t="str">
        <f>_xlfn.XLOOKUP(B1253,'[11]Cells Huawei 19042026 15h'!$B:$B,'[11]Cells Huawei 19042026 15h'!$B:$B,"")</f>
        <v/>
      </c>
      <c r="BF1253" s="9" t="str">
        <f>_xlfn.XLOOKUP(B1253,'[12]cells down 19042026 9H40'!$B:$B,'[12]cells down 19042026 9H40'!$B:$B,"")</f>
        <v>CTR_478</v>
      </c>
      <c r="BG1253" s="9" t="s">
        <v>2152</v>
      </c>
      <c r="BH1253" s="9" t="s">
        <v>12</v>
      </c>
    </row>
    <row r="1254" spans="1:60" s="9" customFormat="1" x14ac:dyDescent="0.3">
      <c r="A1254" s="1" t="s">
        <v>1988</v>
      </c>
      <c r="B1254" s="8" t="s">
        <v>1989</v>
      </c>
      <c r="C1254" s="3" t="str">
        <f>_xlfn.XLOOKUP(B1254,'[1]daily break down'!$D:$D,'[1]daily break down'!$E:$E,"")</f>
        <v>Douala</v>
      </c>
      <c r="D1254" s="1" t="s">
        <v>11</v>
      </c>
      <c r="E1254" s="1" t="s">
        <v>12</v>
      </c>
      <c r="F1254" s="3" t="s">
        <v>31</v>
      </c>
      <c r="G1254" s="1" t="s">
        <v>32</v>
      </c>
      <c r="H1254" s="42" t="str">
        <f>_xlfn.XLOOKUP(B1254,[2]CALCULATION!$B:$B,[2]CALCULATION!$H:$H,"")</f>
        <v>ZTE</v>
      </c>
      <c r="I1254" s="34">
        <v>0</v>
      </c>
      <c r="J1254" s="34">
        <v>0</v>
      </c>
      <c r="K1254" s="34">
        <v>0</v>
      </c>
      <c r="L1254" s="34">
        <v>0</v>
      </c>
      <c r="M1254" s="34">
        <v>2.1432948666364182</v>
      </c>
      <c r="N1254" s="34">
        <v>0</v>
      </c>
      <c r="O1254" s="34">
        <v>0</v>
      </c>
      <c r="P1254" s="34">
        <v>0.8292419663673225</v>
      </c>
      <c r="Q1254" s="34">
        <v>0</v>
      </c>
      <c r="R1254" s="34">
        <v>0</v>
      </c>
      <c r="S1254" s="35">
        <v>0</v>
      </c>
      <c r="T1254" s="35">
        <v>0</v>
      </c>
      <c r="U1254" s="35">
        <v>0</v>
      </c>
      <c r="V1254" s="35">
        <v>7.8664109829839113</v>
      </c>
      <c r="W1254" s="35">
        <v>0</v>
      </c>
      <c r="X1254" s="35">
        <v>0</v>
      </c>
      <c r="Y1254" s="35">
        <v>0</v>
      </c>
      <c r="Z1254" s="35">
        <v>0</v>
      </c>
      <c r="AA1254" s="35">
        <v>0</v>
      </c>
      <c r="AB1254" s="35">
        <v>0</v>
      </c>
      <c r="AC1254" s="35">
        <v>0</v>
      </c>
      <c r="AD1254" s="35">
        <v>0</v>
      </c>
      <c r="AE1254" s="58" t="s">
        <v>5560</v>
      </c>
      <c r="AF1254" s="58"/>
      <c r="AG1254" s="57" t="str" cm="1">
        <f t="array" ref="AG1254">IFERROR(_xlfn.IFS(
AI1254="MPR ISSUE","PDH",
AI1254="BSS Hardware Issue","BSS",
AI1254="Sites strategiques, MLL, Pylone, etc.","ENVTECH",
AI1254="AKTIVCO DEFAUT GE &amp; POWER Cabinet","AKTIVCO",
AI1254="AKTIVCO Coupure ENEO &amp; Baisse de tension","AKTIVCO GRID ONLY",
AI1254="Coupure ENEO &amp; Baisse de tension","IHS GRID ONLY",
AI1254="Defaut GE &amp; POWER Cabinet","IHS",
AI1254="Sharing","Partners",
AI1254="Sites strategiques &amp; DataCenter","SST &amp; DC",
AI1254="Exclu","Exclu",
AI1254="SAT","SAT",
AI1254="SPARE-ISSUE","SPARE-ISSUE",
AI1254="Fiber CAmtel","TRANS_FO_CAMTEL",
AI1254="Fiber AOF","Fiber AOF",
AI1254="Projet OCM (HUAWEI)","TRAVAUX-HUAWEI",
AI1254="Projet OCM (NOKIA)","TRAVAUX-NOKIA",
AI1254="ACCESS-ISSUE","ACCESS-ISSUE",
AI1254="Projet OCM (ZTE, NOKIA, autres projets)","TRAVAUX OCM",
AI1254="No root CAuse","No root cause",
AI1254="ODU HS","PDH",
AI1254="IP &amp; VLAN","PDH",
AI1254="Warehouse HUAWEI","SPARE-ISSUE",
AI1254="SPARE-HS","SPARE-ISSUE",
AI1254="Power Telco","BSS",AI1254="no impacts","no impacts"
),"")</f>
        <v>no impacts</v>
      </c>
      <c r="AH1254" s="57" t="str" cm="1">
        <f t="array" ref="AH1254">IFERROR(_xlfn.IFS(
AI1254="MPR ISSUE","TX ISSUE",
AI1254="BSS Hardware Issue","RAN ISSUE",
AI1254="Sites strategiques, MLL, Pylone, etc.","ENVTECH",
AI1254="AKTIVCO DEFAUT GE &amp; POWER Cabinet","POWER ISSUE",
AI1254="AKTIVCO Coupure ENEO &amp; Baisse de tension","POWER ISSUE",
AI1254="Coupure ENEO &amp; Baisse de tension","POWER ISSUE",
AI1254="Defaut GE &amp; POWER Cabinet","POWER ISSUE",
AI1254="Sharing","POWER ISSUE",
AI1254="Sites strategiques &amp; DataCenter","POWER ISSUE",
AI1254="Exclu","Exclu",
AI1254="SAT","TX ISSUE",
AI1254="SPARE-ISSUE","SPARE-ISSUE",
AI1254="Fiber CAmtel","TX ISSUE",
AI1254="Fiber AOF","TX ISSUE",
AI1254="Projet OCM (HUAWEI)","TRAVAUX-HUAWEI",
AI1254="Projet OCM (NOKIA)","TRAVAUX -NOKIA",
AI1254="ACCESS-ISSUE","ACCESS-ISSUE",
AI1254="Projet OCM (ZTE, NOKIA, autres projets)","TRAVAUX OCM",
AI1254="No root CAuse","No root cause",
AI1254="ODU HS","TX ISSUE",
AI1254="IP &amp; VLAN","TX ISSUE",
AI1254="Warehouse HUAWEI","SPARE-ISSUE",
AI1254="SPARE-HS","SPARE-ISSUE",
AI1254="Power Telco","RAN ISSUE",AI1254="no impacts","no impacts"
),"")</f>
        <v>no impacts</v>
      </c>
      <c r="AI1254" s="85" t="s">
        <v>5998</v>
      </c>
      <c r="AJ1254" s="57" t="str" cm="1">
        <f t="array" ref="AJ1254">IFERROR(_xlfn.IFS(
AI1254="MPR ISSUE","ACTIVE",
AI1254="BSS Hardware Issue","ACTIVE",
AI1254="Sites strategiques, MLL, Pylone, etc.","PASSIVE",
AI1254="AKTIVCO DEFAUT GE &amp; POWER Cabinet","PASSIVE",
AI1254="AKTIVCO Coupure ENEO &amp; Baisse de tension","PASSIVE",
AI1254="Coupure ENEO &amp; Baisse de tension","PASSIVE",
AI1254="Defaut GE &amp; POWER Cabinet","PASSIVE",
AI1254="Sharing","PASSIVE",
AI1254="Sites strategiques &amp; DataCenter","PASSIVE",
AI1254="Exclu","Exclu",
AI1254="SAT","ACTIVE",
AI1254="SPARE-ISSUE","SPARE-ISSUE",
AI1254="Fiber CAmtel","ACTIVE",
AI1254="Fiber AOF","ACTIVE",
AI1254="Projet OCM (HUAWEI)","PLANNED WORKS",
AI1254="Projet OCM (NOKIA)","PLANNED WORKS",
AI1254="ACCESS-ISSUE","ACCESS-ISSUE",
AI1254="Projet OCM (ZTE, NOKIA, autres projets)","PLANNED WORKS",
AI1254="No root CAuse","No root cause",
AI1254="ODU HS","ACTIVE",
AI1254="IP &amp; VLAN","ACTIVE",
AI1254="Warehouse HUAWEI","SPARE-ISSUE",
AI1254="SPARE-HS","SPARE-ISSUE",
AI1254="Power Telco","ACTIVE", AI1254="no impacts","no impacts"
),"")</f>
        <v>no impacts</v>
      </c>
      <c r="AK1254" s="23" t="s">
        <v>5537</v>
      </c>
      <c r="AL1254" s="23" t="str">
        <f t="shared" si="34"/>
        <v>LIT_283</v>
      </c>
      <c r="AN1254" s="9" t="s">
        <v>5537</v>
      </c>
      <c r="AO1254" s="23" t="str">
        <f>_xlfn.XLOOKUP(B1254,'INCIDENT-05-03-2026'!E:E,'INCIDENT-05-03-2026'!F:F,"")</f>
        <v/>
      </c>
      <c r="AP1254" s="7" t="s">
        <v>5537</v>
      </c>
      <c r="AQ1254" s="6"/>
      <c r="AR1254" s="7"/>
      <c r="AS1254" s="3" t="str">
        <f>_xlfn.XLOOKUP(B1254,'[3]tt num | region | site id'!$C:$C,'[3]tt num | region | site id'!$Q:$Q,"")</f>
        <v/>
      </c>
      <c r="AT1254" s="24" t="str">
        <f>_xlfn.XLOOKUP(B1254,'[4]Cells Huawei 03052026 12h'!$B:$B,'[4]Cells Huawei 03052026 12h'!$T:$T,"")</f>
        <v/>
      </c>
      <c r="AU1254" s="24" t="str">
        <f>_xlfn.XLOOKUP(B1254,'[5]cells down 02052026 8h50'!$B:$B,'[5]cells down 02052026 8h50'!$R:$R,"")</f>
        <v/>
      </c>
      <c r="AV1254" s="24" t="str">
        <f>_xlfn.XLOOKUP(B1254,'[5]cells down 02052026 13h50'!$B:$B,'[5]cells down 02052026 13h50'!$R:$R,"")</f>
        <v/>
      </c>
      <c r="AW1254" s="24" t="str">
        <f>_xlfn.XLOOKUP(B1254,'[5]cells down 02052026 13h50'!$B:$B,'[5]cells down 02052026 13h50'!$R:$R,"")</f>
        <v/>
      </c>
      <c r="AX1254" s="24" t="str">
        <f>_xlfn.XLOOKUP(B1254,'[6]cell downs 03052026 8h40 '!$B:$B,'[6]cell downs 03052026 8h40 '!$R:$R,"")</f>
        <v/>
      </c>
      <c r="AY1254" s="24" t="str">
        <f>_xlfn.XLOOKUP(B1254,'[7]ALL SITES DOWN'!$D:$D,'[7]ALL SITES DOWN'!$J:$J,"")</f>
        <v/>
      </c>
      <c r="AZ1254" s="24" t="str">
        <f>_xlfn.XLOOKUP(B1254,'[8]ALL SITES DOWN'!$D:$D,'[8]ALL SITES DOWN'!$J:$J,"")</f>
        <v/>
      </c>
      <c r="BA1254" s="9" t="str">
        <f>_xlfn.XLOOKUP(B1254,[9]sheet1!$AC:$AC,[9]sheet1!$AF:$AF,"")</f>
        <v/>
      </c>
      <c r="BB1254" s="14" t="s">
        <v>5537</v>
      </c>
      <c r="BC1254" s="14" t="s">
        <v>5537</v>
      </c>
      <c r="BD1254" s="14" t="str">
        <f>_xlfn.XLOOKUP(B1254,'[10]cell downs 18042026 17h'!$B:$B,'[10]cell downs 18042026 17h'!$B:$B,"")</f>
        <v/>
      </c>
      <c r="BE1254" s="14" t="str">
        <f>_xlfn.XLOOKUP(B1254,'[11]Cells Huawei 19042026 15h'!$B:$B,'[11]Cells Huawei 19042026 15h'!$B:$B,"")</f>
        <v/>
      </c>
      <c r="BF1254" s="9" t="str">
        <f>_xlfn.XLOOKUP(B1254,'[12]cells down 19042026 9H40'!$B:$B,'[12]cells down 19042026 9H40'!$B:$B,"")</f>
        <v/>
      </c>
      <c r="BG1254" s="9" t="s">
        <v>1989</v>
      </c>
      <c r="BH1254" s="9" t="s">
        <v>12</v>
      </c>
    </row>
    <row r="1255" spans="1:60" s="9" customFormat="1" x14ac:dyDescent="0.3">
      <c r="A1255" s="1" t="s">
        <v>1023</v>
      </c>
      <c r="B1255" s="8" t="s">
        <v>1024</v>
      </c>
      <c r="C1255" s="3" t="str">
        <f>_xlfn.XLOOKUP(B1255,'[1]daily break down'!$D:$D,'[1]daily break down'!$E:$E,"")</f>
        <v>OUEST</v>
      </c>
      <c r="D1255" s="1" t="s">
        <v>11</v>
      </c>
      <c r="E1255" s="1" t="s">
        <v>12</v>
      </c>
      <c r="F1255" s="3" t="s">
        <v>102</v>
      </c>
      <c r="G1255" s="1" t="s">
        <v>1018</v>
      </c>
      <c r="H1255" s="41" t="str">
        <f>_xlfn.XLOOKUP(B1255,[2]CALCULATION!$B:$B,[2]CALCULATION!$H:$H,"")</f>
        <v>NOKIA</v>
      </c>
      <c r="I1255" s="34">
        <v>0</v>
      </c>
      <c r="J1255" s="34">
        <v>0</v>
      </c>
      <c r="K1255" s="34">
        <v>0</v>
      </c>
      <c r="L1255" s="34">
        <v>0.30997021247031109</v>
      </c>
      <c r="M1255" s="34">
        <v>0</v>
      </c>
      <c r="N1255" s="34">
        <v>0</v>
      </c>
      <c r="O1255" s="34">
        <v>0</v>
      </c>
      <c r="P1255" s="34">
        <v>0</v>
      </c>
      <c r="Q1255" s="34">
        <v>0</v>
      </c>
      <c r="R1255" s="34">
        <v>0</v>
      </c>
      <c r="S1255" s="35">
        <v>0</v>
      </c>
      <c r="T1255" s="35">
        <v>69612.471828423688</v>
      </c>
      <c r="U1255" s="35">
        <v>6.6434101200108735</v>
      </c>
      <c r="V1255" s="35">
        <v>7.6085335855926814</v>
      </c>
      <c r="W1255" s="35">
        <v>0</v>
      </c>
      <c r="X1255" s="35">
        <v>0</v>
      </c>
      <c r="Y1255" s="35">
        <v>0</v>
      </c>
      <c r="Z1255" s="35">
        <v>0</v>
      </c>
      <c r="AA1255" s="35">
        <v>0</v>
      </c>
      <c r="AB1255" s="35">
        <v>0</v>
      </c>
      <c r="AC1255" s="35">
        <v>0</v>
      </c>
      <c r="AD1255" s="35">
        <v>0</v>
      </c>
      <c r="AE1255" s="58" t="s">
        <v>5560</v>
      </c>
      <c r="AF1255" s="58"/>
      <c r="AG1255" s="57" t="str" cm="1">
        <f t="array" ref="AG1255">IFERROR(_xlfn.IFS(
AI1255="MPR ISSUE","PDH",
AI1255="BSS Hardware Issue","BSS",
AI1255="Sites strategiques, MLL, Pylone, etc.","ENVTECH",
AI1255="AKTIVCO DEFAUT GE &amp; POWER Cabinet","AKTIVCO",
AI1255="AKTIVCO Coupure ENEO &amp; Baisse de tension","AKTIVCO GRID ONLY",
AI1255="Coupure ENEO &amp; Baisse de tension","IHS GRID ONLY",
AI1255="Defaut GE &amp; POWER Cabinet","IHS",
AI1255="Sharing","Partners",
AI1255="Sites strategiques &amp; DataCenter","SST &amp; DC",
AI1255="Exclu","Exclu",
AI1255="SAT","SAT",
AI1255="SPARE-ISSUE","SPARE-ISSUE",
AI1255="Fiber CAmtel","TRANS_FO_CAMTEL",
AI1255="Fiber AOF","Fiber AOF",
AI1255="Projet OCM (HUAWEI)","TRAVAUX-HUAWEI",
AI1255="Projet OCM (NOKIA)","TRAVAUX-NOKIA",
AI1255="ACCESS-ISSUE","ACCESS-ISSUE",
AI1255="Projet OCM (ZTE, NOKIA, autres projets)","TRAVAUX OCM",
AI1255="No root CAuse","No root cause",
AI1255="ODU HS","PDH",
AI1255="IP &amp; VLAN","PDH",
AI1255="Warehouse HUAWEI","SPARE-ISSUE",
AI1255="SPARE-HS","SPARE-ISSUE",
AI1255="Power Telco","BSS",AI1255="no impacts","no impacts"
),"")</f>
        <v>no impacts</v>
      </c>
      <c r="AH1255" s="57" t="str" cm="1">
        <f t="array" ref="AH1255">IFERROR(_xlfn.IFS(
AI1255="MPR ISSUE","TX ISSUE",
AI1255="BSS Hardware Issue","RAN ISSUE",
AI1255="Sites strategiques, MLL, Pylone, etc.","ENVTECH",
AI1255="AKTIVCO DEFAUT GE &amp; POWER Cabinet","POWER ISSUE",
AI1255="AKTIVCO Coupure ENEO &amp; Baisse de tension","POWER ISSUE",
AI1255="Coupure ENEO &amp; Baisse de tension","POWER ISSUE",
AI1255="Defaut GE &amp; POWER Cabinet","POWER ISSUE",
AI1255="Sharing","POWER ISSUE",
AI1255="Sites strategiques &amp; DataCenter","POWER ISSUE",
AI1255="Exclu","Exclu",
AI1255="SAT","TX ISSUE",
AI1255="SPARE-ISSUE","SPARE-ISSUE",
AI1255="Fiber CAmtel","TX ISSUE",
AI1255="Fiber AOF","TX ISSUE",
AI1255="Projet OCM (HUAWEI)","TRAVAUX-HUAWEI",
AI1255="Projet OCM (NOKIA)","TRAVAUX -NOKIA",
AI1255="ACCESS-ISSUE","ACCESS-ISSUE",
AI1255="Projet OCM (ZTE, NOKIA, autres projets)","TRAVAUX OCM",
AI1255="No root CAuse","No root cause",
AI1255="ODU HS","TX ISSUE",
AI1255="IP &amp; VLAN","TX ISSUE",
AI1255="Warehouse HUAWEI","SPARE-ISSUE",
AI1255="SPARE-HS","SPARE-ISSUE",
AI1255="Power Telco","RAN ISSUE",AI1255="no impacts","no impacts"
),"")</f>
        <v>no impacts</v>
      </c>
      <c r="AI1255" s="85" t="s">
        <v>5998</v>
      </c>
      <c r="AJ1255" s="57" t="str" cm="1">
        <f t="array" ref="AJ1255">IFERROR(_xlfn.IFS(
AI1255="MPR ISSUE","ACTIVE",
AI1255="BSS Hardware Issue","ACTIVE",
AI1255="Sites strategiques, MLL, Pylone, etc.","PASSIVE",
AI1255="AKTIVCO DEFAUT GE &amp; POWER Cabinet","PASSIVE",
AI1255="AKTIVCO Coupure ENEO &amp; Baisse de tension","PASSIVE",
AI1255="Coupure ENEO &amp; Baisse de tension","PASSIVE",
AI1255="Defaut GE &amp; POWER Cabinet","PASSIVE",
AI1255="Sharing","PASSIVE",
AI1255="Sites strategiques &amp; DataCenter","PASSIVE",
AI1255="Exclu","Exclu",
AI1255="SAT","ACTIVE",
AI1255="SPARE-ISSUE","SPARE-ISSUE",
AI1255="Fiber CAmtel","ACTIVE",
AI1255="Fiber AOF","ACTIVE",
AI1255="Projet OCM (HUAWEI)","PLANNED WORKS",
AI1255="Projet OCM (NOKIA)","PLANNED WORKS",
AI1255="ACCESS-ISSUE","ACCESS-ISSUE",
AI1255="Projet OCM (ZTE, NOKIA, autres projets)","PLANNED WORKS",
AI1255="No root CAuse","No root cause",
AI1255="ODU HS","ACTIVE",
AI1255="IP &amp; VLAN","ACTIVE",
AI1255="Warehouse HUAWEI","SPARE-ISSUE",
AI1255="SPARE-HS","SPARE-ISSUE",
AI1255="Power Telco","ACTIVE", AI1255="no impacts","no impacts"
),"")</f>
        <v>no impacts</v>
      </c>
      <c r="AK1255" s="23" t="s">
        <v>5537</v>
      </c>
      <c r="AL1255" s="23" t="str">
        <f t="shared" si="34"/>
        <v>OST_263</v>
      </c>
      <c r="AN1255" s="9" t="s">
        <v>5537</v>
      </c>
      <c r="AO1255" s="23" t="str">
        <f>_xlfn.XLOOKUP(B1255,'INCIDENT-05-03-2026'!E:E,'INCIDENT-05-03-2026'!F:F,"")</f>
        <v/>
      </c>
      <c r="AP1255" s="7" t="s">
        <v>5537</v>
      </c>
      <c r="AQ1255" s="6"/>
      <c r="AR1255" s="7"/>
      <c r="AS1255" s="3" t="str">
        <f>_xlfn.XLOOKUP(B1255,'[3]tt num | region | site id'!$C:$C,'[3]tt num | region | site id'!$Q:$Q,"")</f>
        <v/>
      </c>
      <c r="AT1255" s="24" t="str">
        <f>_xlfn.XLOOKUP(B1255,'[4]Cells Huawei 03052026 12h'!$B:$B,'[4]Cells Huawei 03052026 12h'!$T:$T,"")</f>
        <v/>
      </c>
      <c r="AU1255" s="24" t="str">
        <f>_xlfn.XLOOKUP(B1255,'[5]cells down 02052026 8h50'!$B:$B,'[5]cells down 02052026 8h50'!$R:$R,"")</f>
        <v/>
      </c>
      <c r="AV1255" s="24" t="str">
        <f>_xlfn.XLOOKUP(B1255,'[5]cells down 02052026 13h50'!$B:$B,'[5]cells down 02052026 13h50'!$R:$R,"")</f>
        <v/>
      </c>
      <c r="AW1255" s="24" t="str">
        <f>_xlfn.XLOOKUP(B1255,'[5]cells down 02052026 13h50'!$B:$B,'[5]cells down 02052026 13h50'!$R:$R,"")</f>
        <v/>
      </c>
      <c r="AX1255" s="24" t="str">
        <f>_xlfn.XLOOKUP(B1255,'[6]cell downs 03052026 8h40 '!$B:$B,'[6]cell downs 03052026 8h40 '!$R:$R,"")</f>
        <v/>
      </c>
      <c r="AY1255" s="24" t="str">
        <f>_xlfn.XLOOKUP(B1255,'[7]ALL SITES DOWN'!$D:$D,'[7]ALL SITES DOWN'!$J:$J,"")</f>
        <v/>
      </c>
      <c r="AZ1255" s="24" t="str">
        <f>_xlfn.XLOOKUP(B1255,'[8]ALL SITES DOWN'!$D:$D,'[8]ALL SITES DOWN'!$J:$J,"")</f>
        <v/>
      </c>
      <c r="BA1255" s="9" t="str">
        <f>_xlfn.XLOOKUP(B1255,[9]sheet1!$AC:$AC,[9]sheet1!$AF:$AF,"")</f>
        <v/>
      </c>
      <c r="BB1255" s="14" t="s">
        <v>5537</v>
      </c>
      <c r="BC1255" s="14" t="s">
        <v>5537</v>
      </c>
      <c r="BD1255" s="14" t="str">
        <f>_xlfn.XLOOKUP(B1255,'[10]cell downs 18042026 17h'!$B:$B,'[10]cell downs 18042026 17h'!$B:$B,"")</f>
        <v/>
      </c>
      <c r="BE1255" s="14" t="str">
        <f>_xlfn.XLOOKUP(B1255,'[11]Cells Huawei 19042026 15h'!$B:$B,'[11]Cells Huawei 19042026 15h'!$B:$B,"")</f>
        <v/>
      </c>
      <c r="BF1255" s="9" t="str">
        <f>_xlfn.XLOOKUP(B1255,'[12]cells down 19042026 9H40'!$B:$B,'[12]cells down 19042026 9H40'!$B:$B,"")</f>
        <v/>
      </c>
      <c r="BG1255" s="9" t="s">
        <v>1024</v>
      </c>
      <c r="BH1255" s="9" t="s">
        <v>5537</v>
      </c>
    </row>
    <row r="1256" spans="1:60" s="9" customFormat="1" x14ac:dyDescent="0.3">
      <c r="A1256" s="1" t="s">
        <v>1644</v>
      </c>
      <c r="B1256" s="8" t="s">
        <v>1645</v>
      </c>
      <c r="C1256" s="3" t="str">
        <f>_xlfn.XLOOKUP(B1256,'[1]daily break down'!$D:$D,'[1]daily break down'!$E:$E,"")</f>
        <v>CENTRE</v>
      </c>
      <c r="D1256" s="1" t="s">
        <v>11</v>
      </c>
      <c r="E1256" s="1" t="s">
        <v>12</v>
      </c>
      <c r="F1256" s="3" t="s">
        <v>226</v>
      </c>
      <c r="G1256" s="1" t="s">
        <v>24</v>
      </c>
      <c r="H1256" s="42" t="str">
        <f>_xlfn.XLOOKUP(B1256,[2]CALCULATION!$B:$B,[2]CALCULATION!$H:$H,"")</f>
        <v>ZTE</v>
      </c>
      <c r="I1256" s="34">
        <v>0</v>
      </c>
      <c r="J1256" s="34">
        <v>0</v>
      </c>
      <c r="K1256" s="34">
        <v>0</v>
      </c>
      <c r="L1256" s="34">
        <v>0</v>
      </c>
      <c r="M1256" s="34">
        <v>0</v>
      </c>
      <c r="N1256" s="34">
        <v>0</v>
      </c>
      <c r="O1256" s="34">
        <v>0</v>
      </c>
      <c r="P1256" s="34">
        <v>0</v>
      </c>
      <c r="Q1256" s="34">
        <v>0</v>
      </c>
      <c r="R1256" s="34">
        <v>0</v>
      </c>
      <c r="S1256" s="35">
        <v>0</v>
      </c>
      <c r="T1256" s="35">
        <v>0</v>
      </c>
      <c r="U1256" s="35">
        <v>12.751171407943884</v>
      </c>
      <c r="V1256" s="35">
        <v>7.3747870491648895</v>
      </c>
      <c r="W1256" s="35">
        <v>0</v>
      </c>
      <c r="X1256" s="35">
        <v>0</v>
      </c>
      <c r="Y1256" s="35">
        <v>0</v>
      </c>
      <c r="Z1256" s="35">
        <v>0</v>
      </c>
      <c r="AA1256" s="35">
        <v>0</v>
      </c>
      <c r="AB1256" s="35">
        <v>0</v>
      </c>
      <c r="AC1256" s="35">
        <v>0</v>
      </c>
      <c r="AD1256" s="35">
        <v>0</v>
      </c>
      <c r="AE1256" s="58" t="s">
        <v>5560</v>
      </c>
      <c r="AF1256" s="58"/>
      <c r="AG1256" s="57" t="str" cm="1">
        <f t="array" ref="AG1256">IFERROR(_xlfn.IFS(
AI1256="MPR ISSUE","PDH",
AI1256="BSS Hardware Issue","BSS",
AI1256="Sites strategiques, MLL, Pylone, etc.","ENVTECH",
AI1256="AKTIVCO DEFAUT GE &amp; POWER Cabinet","AKTIVCO",
AI1256="AKTIVCO Coupure ENEO &amp; Baisse de tension","AKTIVCO GRID ONLY",
AI1256="Coupure ENEO &amp; Baisse de tension","IHS GRID ONLY",
AI1256="Defaut GE &amp; POWER Cabinet","IHS",
AI1256="Sharing","Partners",
AI1256="Sites strategiques &amp; DataCenter","SST &amp; DC",
AI1256="Exclu","Exclu",
AI1256="SAT","SAT",
AI1256="SPARE-ISSUE","SPARE-ISSUE",
AI1256="Fiber CAmtel","TRANS_FO_CAMTEL",
AI1256="Fiber AOF","Fiber AOF",
AI1256="Projet OCM (HUAWEI)","TRAVAUX-HUAWEI",
AI1256="Projet OCM (NOKIA)","TRAVAUX-NOKIA",
AI1256="ACCESS-ISSUE","ACCESS-ISSUE",
AI1256="Projet OCM (ZTE, NOKIA, autres projets)","TRAVAUX OCM",
AI1256="No root CAuse","No root cause",
AI1256="ODU HS","PDH",
AI1256="IP &amp; VLAN","PDH",
AI1256="Warehouse HUAWEI","SPARE-ISSUE",
AI1256="SPARE-HS","SPARE-ISSUE",
AI1256="Power Telco","BSS",AI1256="no impacts","no impacts"
),"")</f>
        <v>no impacts</v>
      </c>
      <c r="AH1256" s="57" t="str" cm="1">
        <f t="array" ref="AH1256">IFERROR(_xlfn.IFS(
AI1256="MPR ISSUE","TX ISSUE",
AI1256="BSS Hardware Issue","RAN ISSUE",
AI1256="Sites strategiques, MLL, Pylone, etc.","ENVTECH",
AI1256="AKTIVCO DEFAUT GE &amp; POWER Cabinet","POWER ISSUE",
AI1256="AKTIVCO Coupure ENEO &amp; Baisse de tension","POWER ISSUE",
AI1256="Coupure ENEO &amp; Baisse de tension","POWER ISSUE",
AI1256="Defaut GE &amp; POWER Cabinet","POWER ISSUE",
AI1256="Sharing","POWER ISSUE",
AI1256="Sites strategiques &amp; DataCenter","POWER ISSUE",
AI1256="Exclu","Exclu",
AI1256="SAT","TX ISSUE",
AI1256="SPARE-ISSUE","SPARE-ISSUE",
AI1256="Fiber CAmtel","TX ISSUE",
AI1256="Fiber AOF","TX ISSUE",
AI1256="Projet OCM (HUAWEI)","TRAVAUX-HUAWEI",
AI1256="Projet OCM (NOKIA)","TRAVAUX -NOKIA",
AI1256="ACCESS-ISSUE","ACCESS-ISSUE",
AI1256="Projet OCM (ZTE, NOKIA, autres projets)","TRAVAUX OCM",
AI1256="No root CAuse","No root cause",
AI1256="ODU HS","TX ISSUE",
AI1256="IP &amp; VLAN","TX ISSUE",
AI1256="Warehouse HUAWEI","SPARE-ISSUE",
AI1256="SPARE-HS","SPARE-ISSUE",
AI1256="Power Telco","RAN ISSUE",AI1256="no impacts","no impacts"
),"")</f>
        <v>no impacts</v>
      </c>
      <c r="AI1256" s="85" t="s">
        <v>5998</v>
      </c>
      <c r="AJ1256" s="57" t="str" cm="1">
        <f t="array" ref="AJ1256">IFERROR(_xlfn.IFS(
AI1256="MPR ISSUE","ACTIVE",
AI1256="BSS Hardware Issue","ACTIVE",
AI1256="Sites strategiques, MLL, Pylone, etc.","PASSIVE",
AI1256="AKTIVCO DEFAUT GE &amp; POWER Cabinet","PASSIVE",
AI1256="AKTIVCO Coupure ENEO &amp; Baisse de tension","PASSIVE",
AI1256="Coupure ENEO &amp; Baisse de tension","PASSIVE",
AI1256="Defaut GE &amp; POWER Cabinet","PASSIVE",
AI1256="Sharing","PASSIVE",
AI1256="Sites strategiques &amp; DataCenter","PASSIVE",
AI1256="Exclu","Exclu",
AI1256="SAT","ACTIVE",
AI1256="SPARE-ISSUE","SPARE-ISSUE",
AI1256="Fiber CAmtel","ACTIVE",
AI1256="Fiber AOF","ACTIVE",
AI1256="Projet OCM (HUAWEI)","PLANNED WORKS",
AI1256="Projet OCM (NOKIA)","PLANNED WORKS",
AI1256="ACCESS-ISSUE","ACCESS-ISSUE",
AI1256="Projet OCM (ZTE, NOKIA, autres projets)","PLANNED WORKS",
AI1256="No root CAuse","No root cause",
AI1256="ODU HS","ACTIVE",
AI1256="IP &amp; VLAN","ACTIVE",
AI1256="Warehouse HUAWEI","SPARE-ISSUE",
AI1256="SPARE-HS","SPARE-ISSUE",
AI1256="Power Telco","ACTIVE", AI1256="no impacts","no impacts"
),"")</f>
        <v>no impacts</v>
      </c>
      <c r="AK1256" s="23" t="s">
        <v>5537</v>
      </c>
      <c r="AL1256" s="23" t="str">
        <f t="shared" si="34"/>
        <v>EST_156</v>
      </c>
      <c r="AN1256" s="9" t="s">
        <v>5537</v>
      </c>
      <c r="AO1256" s="23" t="str">
        <f>_xlfn.XLOOKUP(B1256,'INCIDENT-05-03-2026'!E:E,'INCIDENT-05-03-2026'!F:F,"")</f>
        <v/>
      </c>
      <c r="AP1256" s="7" t="s">
        <v>5537</v>
      </c>
      <c r="AQ1256" s="6"/>
      <c r="AR1256" s="7"/>
      <c r="AS1256" s="3" t="str">
        <f>_xlfn.XLOOKUP(B1256,'[3]tt num | region | site id'!$C:$C,'[3]tt num | region | site id'!$Q:$Q,"")</f>
        <v/>
      </c>
      <c r="AT1256" s="24" t="str">
        <f>_xlfn.XLOOKUP(B1256,'[4]Cells Huawei 03052026 12h'!$B:$B,'[4]Cells Huawei 03052026 12h'!$T:$T,"")</f>
        <v/>
      </c>
      <c r="AU1256" s="24" t="str">
        <f>_xlfn.XLOOKUP(B1256,'[5]cells down 02052026 8h50'!$B:$B,'[5]cells down 02052026 8h50'!$R:$R,"")</f>
        <v/>
      </c>
      <c r="AV1256" s="24" t="str">
        <f>_xlfn.XLOOKUP(B1256,'[5]cells down 02052026 13h50'!$B:$B,'[5]cells down 02052026 13h50'!$R:$R,"")</f>
        <v/>
      </c>
      <c r="AW1256" s="24" t="str">
        <f>_xlfn.XLOOKUP(B1256,'[5]cells down 02052026 13h50'!$B:$B,'[5]cells down 02052026 13h50'!$R:$R,"")</f>
        <v/>
      </c>
      <c r="AX1256" s="24" t="str">
        <f>_xlfn.XLOOKUP(B1256,'[6]cell downs 03052026 8h40 '!$B:$B,'[6]cell downs 03052026 8h40 '!$R:$R,"")</f>
        <v/>
      </c>
      <c r="AY1256" s="24" t="str">
        <f>_xlfn.XLOOKUP(B1256,'[7]ALL SITES DOWN'!$D:$D,'[7]ALL SITES DOWN'!$J:$J,"")</f>
        <v/>
      </c>
      <c r="AZ1256" s="24" t="str">
        <f>_xlfn.XLOOKUP(B1256,'[8]ALL SITES DOWN'!$D:$D,'[8]ALL SITES DOWN'!$J:$J,"")</f>
        <v/>
      </c>
      <c r="BA1256" s="9" t="str">
        <f>_xlfn.XLOOKUP(B1256,[9]sheet1!$AC:$AC,[9]sheet1!$AF:$AF,"")</f>
        <v/>
      </c>
      <c r="BB1256" s="14" t="s">
        <v>5537</v>
      </c>
      <c r="BC1256" s="14" t="s">
        <v>5537</v>
      </c>
      <c r="BD1256" s="14" t="str">
        <f>_xlfn.XLOOKUP(B1256,'[10]cell downs 18042026 17h'!$B:$B,'[10]cell downs 18042026 17h'!$B:$B,"")</f>
        <v/>
      </c>
      <c r="BE1256" s="14" t="str">
        <f>_xlfn.XLOOKUP(B1256,'[11]Cells Huawei 19042026 15h'!$B:$B,'[11]Cells Huawei 19042026 15h'!$B:$B,"")</f>
        <v/>
      </c>
      <c r="BF1256" s="9" t="str">
        <f>_xlfn.XLOOKUP(B1256,'[12]cells down 19042026 9H40'!$B:$B,'[12]cells down 19042026 9H40'!$B:$B,"")</f>
        <v/>
      </c>
      <c r="BG1256" s="9" t="s">
        <v>5537</v>
      </c>
      <c r="BH1256" s="9" t="s">
        <v>12</v>
      </c>
    </row>
    <row r="1257" spans="1:60" s="9" customFormat="1" x14ac:dyDescent="0.3">
      <c r="A1257" s="1" t="s">
        <v>2234</v>
      </c>
      <c r="B1257" s="8" t="s">
        <v>2235</v>
      </c>
      <c r="C1257" s="3" t="str">
        <f>_xlfn.XLOOKUP(B1257,'[1]daily break down'!$D:$D,'[1]daily break down'!$E:$E,"")</f>
        <v>CENTRE</v>
      </c>
      <c r="D1257" s="1" t="s">
        <v>11</v>
      </c>
      <c r="E1257" s="1" t="s">
        <v>12</v>
      </c>
      <c r="F1257" s="3" t="s">
        <v>226</v>
      </c>
      <c r="G1257" s="1" t="s">
        <v>2236</v>
      </c>
      <c r="H1257" s="42" t="str">
        <f>_xlfn.XLOOKUP(B1257,[2]CALCULATION!$B:$B,[2]CALCULATION!$H:$H,"")</f>
        <v>ZTE</v>
      </c>
      <c r="I1257" s="34">
        <v>0</v>
      </c>
      <c r="J1257" s="34">
        <v>0</v>
      </c>
      <c r="K1257" s="34">
        <v>0</v>
      </c>
      <c r="L1257" s="34">
        <v>0</v>
      </c>
      <c r="M1257" s="34">
        <v>0</v>
      </c>
      <c r="N1257" s="34">
        <v>0</v>
      </c>
      <c r="O1257" s="34">
        <v>0</v>
      </c>
      <c r="P1257" s="34">
        <v>0</v>
      </c>
      <c r="Q1257" s="34">
        <v>0</v>
      </c>
      <c r="R1257" s="34">
        <v>0</v>
      </c>
      <c r="S1257" s="35">
        <v>0</v>
      </c>
      <c r="T1257" s="35">
        <v>0</v>
      </c>
      <c r="U1257" s="35">
        <v>12.661585809555605</v>
      </c>
      <c r="V1257" s="35">
        <v>6.5878142184097959</v>
      </c>
      <c r="W1257" s="35">
        <v>0</v>
      </c>
      <c r="X1257" s="35">
        <v>0</v>
      </c>
      <c r="Y1257" s="35">
        <v>0</v>
      </c>
      <c r="Z1257" s="35">
        <v>0</v>
      </c>
      <c r="AA1257" s="35">
        <v>0</v>
      </c>
      <c r="AB1257" s="35">
        <v>0</v>
      </c>
      <c r="AC1257" s="35">
        <v>0</v>
      </c>
      <c r="AD1257" s="35">
        <v>0</v>
      </c>
      <c r="AE1257" s="58" t="s">
        <v>5560</v>
      </c>
      <c r="AF1257" s="58"/>
      <c r="AG1257" s="57" t="str" cm="1">
        <f t="array" ref="AG1257">IFERROR(_xlfn.IFS(
AI1257="MPR ISSUE","PDH",
AI1257="BSS Hardware Issue","BSS",
AI1257="Sites strategiques, MLL, Pylone, etc.","ENVTECH",
AI1257="AKTIVCO DEFAUT GE &amp; POWER Cabinet","AKTIVCO",
AI1257="AKTIVCO Coupure ENEO &amp; Baisse de tension","AKTIVCO GRID ONLY",
AI1257="Coupure ENEO &amp; Baisse de tension","IHS GRID ONLY",
AI1257="Defaut GE &amp; POWER Cabinet","IHS",
AI1257="Sharing","Partners",
AI1257="Sites strategiques &amp; DataCenter","SST &amp; DC",
AI1257="Exclu","Exclu",
AI1257="SAT","SAT",
AI1257="SPARE-ISSUE","SPARE-ISSUE",
AI1257="Fiber CAmtel","TRANS_FO_CAMTEL",
AI1257="Fiber AOF","Fiber AOF",
AI1257="Projet OCM (HUAWEI)","TRAVAUX-HUAWEI",
AI1257="Projet OCM (NOKIA)","TRAVAUX-NOKIA",
AI1257="ACCESS-ISSUE","ACCESS-ISSUE",
AI1257="Projet OCM (ZTE, NOKIA, autres projets)","TRAVAUX OCM",
AI1257="No root CAuse","No root cause",
AI1257="ODU HS","PDH",
AI1257="IP &amp; VLAN","PDH",
AI1257="Warehouse HUAWEI","SPARE-ISSUE",
AI1257="SPARE-HS","SPARE-ISSUE",
AI1257="Power Telco","BSS",AI1257="no impacts","no impacts"
),"")</f>
        <v>no impacts</v>
      </c>
      <c r="AH1257" s="57" t="str" cm="1">
        <f t="array" ref="AH1257">IFERROR(_xlfn.IFS(
AI1257="MPR ISSUE","TX ISSUE",
AI1257="BSS Hardware Issue","RAN ISSUE",
AI1257="Sites strategiques, MLL, Pylone, etc.","ENVTECH",
AI1257="AKTIVCO DEFAUT GE &amp; POWER Cabinet","POWER ISSUE",
AI1257="AKTIVCO Coupure ENEO &amp; Baisse de tension","POWER ISSUE",
AI1257="Coupure ENEO &amp; Baisse de tension","POWER ISSUE",
AI1257="Defaut GE &amp; POWER Cabinet","POWER ISSUE",
AI1257="Sharing","POWER ISSUE",
AI1257="Sites strategiques &amp; DataCenter","POWER ISSUE",
AI1257="Exclu","Exclu",
AI1257="SAT","TX ISSUE",
AI1257="SPARE-ISSUE","SPARE-ISSUE",
AI1257="Fiber CAmtel","TX ISSUE",
AI1257="Fiber AOF","TX ISSUE",
AI1257="Projet OCM (HUAWEI)","TRAVAUX-HUAWEI",
AI1257="Projet OCM (NOKIA)","TRAVAUX -NOKIA",
AI1257="ACCESS-ISSUE","ACCESS-ISSUE",
AI1257="Projet OCM (ZTE, NOKIA, autres projets)","TRAVAUX OCM",
AI1257="No root CAuse","No root cause",
AI1257="ODU HS","TX ISSUE",
AI1257="IP &amp; VLAN","TX ISSUE",
AI1257="Warehouse HUAWEI","SPARE-ISSUE",
AI1257="SPARE-HS","SPARE-ISSUE",
AI1257="Power Telco","RAN ISSUE",AI1257="no impacts","no impacts"
),"")</f>
        <v>no impacts</v>
      </c>
      <c r="AI1257" s="85" t="s">
        <v>5998</v>
      </c>
      <c r="AJ1257" s="57" t="str" cm="1">
        <f t="array" ref="AJ1257">IFERROR(_xlfn.IFS(
AI1257="MPR ISSUE","ACTIVE",
AI1257="BSS Hardware Issue","ACTIVE",
AI1257="Sites strategiques, MLL, Pylone, etc.","PASSIVE",
AI1257="AKTIVCO DEFAUT GE &amp; POWER Cabinet","PASSIVE",
AI1257="AKTIVCO Coupure ENEO &amp; Baisse de tension","PASSIVE",
AI1257="Coupure ENEO &amp; Baisse de tension","PASSIVE",
AI1257="Defaut GE &amp; POWER Cabinet","PASSIVE",
AI1257="Sharing","PASSIVE",
AI1257="Sites strategiques &amp; DataCenter","PASSIVE",
AI1257="Exclu","Exclu",
AI1257="SAT","ACTIVE",
AI1257="SPARE-ISSUE","SPARE-ISSUE",
AI1257="Fiber CAmtel","ACTIVE",
AI1257="Fiber AOF","ACTIVE",
AI1257="Projet OCM (HUAWEI)","PLANNED WORKS",
AI1257="Projet OCM (NOKIA)","PLANNED WORKS",
AI1257="ACCESS-ISSUE","ACCESS-ISSUE",
AI1257="Projet OCM (ZTE, NOKIA, autres projets)","PLANNED WORKS",
AI1257="No root CAuse","No root cause",
AI1257="ODU HS","ACTIVE",
AI1257="IP &amp; VLAN","ACTIVE",
AI1257="Warehouse HUAWEI","SPARE-ISSUE",
AI1257="SPARE-HS","SPARE-ISSUE",
AI1257="Power Telco","ACTIVE", AI1257="no impacts","no impacts"
),"")</f>
        <v>no impacts</v>
      </c>
      <c r="AK1257" s="23" t="s">
        <v>5537</v>
      </c>
      <c r="AL1257" s="23" t="str">
        <f t="shared" si="34"/>
        <v>EST_080</v>
      </c>
      <c r="AN1257" s="9" t="s">
        <v>5537</v>
      </c>
      <c r="AO1257" s="23" t="str">
        <f>_xlfn.XLOOKUP(B1257,'INCIDENT-05-03-2026'!E:E,'INCIDENT-05-03-2026'!F:F,"")</f>
        <v/>
      </c>
      <c r="AP1257" s="7" t="s">
        <v>5537</v>
      </c>
      <c r="AQ1257" s="6"/>
      <c r="AR1257" s="7"/>
      <c r="AS1257" s="3" t="str">
        <f>_xlfn.XLOOKUP(B1257,'[3]tt num | region | site id'!$C:$C,'[3]tt num | region | site id'!$Q:$Q,"")</f>
        <v/>
      </c>
      <c r="AT1257" s="24" t="str">
        <f>_xlfn.XLOOKUP(B1257,'[4]Cells Huawei 03052026 12h'!$B:$B,'[4]Cells Huawei 03052026 12h'!$T:$T,"")</f>
        <v/>
      </c>
      <c r="AU1257" s="24" t="str">
        <f>_xlfn.XLOOKUP(B1257,'[5]cells down 02052026 8h50'!$B:$B,'[5]cells down 02052026 8h50'!$R:$R,"")</f>
        <v/>
      </c>
      <c r="AV1257" s="24" t="str">
        <f>_xlfn.XLOOKUP(B1257,'[5]cells down 02052026 13h50'!$B:$B,'[5]cells down 02052026 13h50'!$R:$R,"")</f>
        <v/>
      </c>
      <c r="AW1257" s="24" t="str">
        <f>_xlfn.XLOOKUP(B1257,'[5]cells down 02052026 13h50'!$B:$B,'[5]cells down 02052026 13h50'!$R:$R,"")</f>
        <v/>
      </c>
      <c r="AX1257" s="24" t="str">
        <f>_xlfn.XLOOKUP(B1257,'[6]cell downs 03052026 8h40 '!$B:$B,'[6]cell downs 03052026 8h40 '!$R:$R,"")</f>
        <v/>
      </c>
      <c r="AY1257" s="24" t="str">
        <f>_xlfn.XLOOKUP(B1257,'[7]ALL SITES DOWN'!$D:$D,'[7]ALL SITES DOWN'!$J:$J,"")</f>
        <v/>
      </c>
      <c r="AZ1257" s="24" t="str">
        <f>_xlfn.XLOOKUP(B1257,'[8]ALL SITES DOWN'!$D:$D,'[8]ALL SITES DOWN'!$J:$J,"")</f>
        <v/>
      </c>
      <c r="BA1257" s="9" t="str">
        <f>_xlfn.XLOOKUP(B1257,[9]sheet1!$AC:$AC,[9]sheet1!$AF:$AF,"")</f>
        <v/>
      </c>
      <c r="BB1257" s="14" t="s">
        <v>5537</v>
      </c>
      <c r="BC1257" s="14" t="s">
        <v>5537</v>
      </c>
      <c r="BD1257" s="14" t="str">
        <f>_xlfn.XLOOKUP(B1257,'[10]cell downs 18042026 17h'!$B:$B,'[10]cell downs 18042026 17h'!$B:$B,"")</f>
        <v/>
      </c>
      <c r="BE1257" s="14" t="str">
        <f>_xlfn.XLOOKUP(B1257,'[11]Cells Huawei 19042026 15h'!$B:$B,'[11]Cells Huawei 19042026 15h'!$B:$B,"")</f>
        <v/>
      </c>
      <c r="BF1257" s="9" t="str">
        <f>_xlfn.XLOOKUP(B1257,'[12]cells down 19042026 9H40'!$B:$B,'[12]cells down 19042026 9H40'!$B:$B,"")</f>
        <v/>
      </c>
      <c r="BG1257" s="9" t="s">
        <v>2235</v>
      </c>
      <c r="BH1257" s="9" t="s">
        <v>12</v>
      </c>
    </row>
    <row r="1258" spans="1:60" s="9" customFormat="1" x14ac:dyDescent="0.3">
      <c r="A1258" s="1" t="s">
        <v>2927</v>
      </c>
      <c r="B1258" s="8" t="s">
        <v>2928</v>
      </c>
      <c r="C1258" s="3" t="str">
        <f>_xlfn.XLOOKUP(B1258,'[1]daily break down'!$D:$D,'[1]daily break down'!$E:$E,"")</f>
        <v>NORD-OUEST</v>
      </c>
      <c r="D1258" s="1" t="s">
        <v>11</v>
      </c>
      <c r="E1258" s="1" t="s">
        <v>12</v>
      </c>
      <c r="F1258" s="3" t="s">
        <v>51</v>
      </c>
      <c r="G1258" s="1" t="s">
        <v>2927</v>
      </c>
      <c r="H1258" s="41" t="str">
        <f>_xlfn.XLOOKUP(B1258,[2]CALCULATION!$B:$B,[2]CALCULATION!$H:$H,"")</f>
        <v>NOKIA</v>
      </c>
      <c r="I1258" s="34">
        <v>0</v>
      </c>
      <c r="J1258" s="34">
        <v>0</v>
      </c>
      <c r="K1258" s="34">
        <v>0</v>
      </c>
      <c r="L1258" s="34">
        <v>0</v>
      </c>
      <c r="M1258" s="34">
        <v>0</v>
      </c>
      <c r="N1258" s="34">
        <v>0</v>
      </c>
      <c r="O1258" s="34">
        <v>0</v>
      </c>
      <c r="P1258" s="34">
        <v>0</v>
      </c>
      <c r="Q1258" s="34">
        <v>0</v>
      </c>
      <c r="R1258" s="34">
        <v>2.4744041952081322</v>
      </c>
      <c r="S1258" s="35">
        <v>0.12246308030734648</v>
      </c>
      <c r="T1258" s="35">
        <v>17403.285923414747</v>
      </c>
      <c r="U1258" s="35">
        <v>7.3299293438313221E-2</v>
      </c>
      <c r="V1258" s="35">
        <v>0</v>
      </c>
      <c r="W1258" s="35">
        <v>0</v>
      </c>
      <c r="X1258" s="35">
        <v>0</v>
      </c>
      <c r="Y1258" s="35">
        <v>0</v>
      </c>
      <c r="Z1258" s="35">
        <v>0.14171753231002795</v>
      </c>
      <c r="AA1258" s="35">
        <v>0</v>
      </c>
      <c r="AB1258" s="35">
        <v>0</v>
      </c>
      <c r="AC1258" s="35">
        <v>0</v>
      </c>
      <c r="AD1258" s="35">
        <v>0</v>
      </c>
      <c r="AE1258" s="58" t="s">
        <v>5603</v>
      </c>
      <c r="AF1258" s="58"/>
      <c r="AG1258" s="57" t="str" cm="1">
        <f t="array" ref="AG1258">IFERROR(_xlfn.IFS(
AI1258="MPR ISSUE","PDH",
AI1258="BSS Hardware Issue","BSS",
AI1258="Sites strategiques, MLL, Pylone, etc.","ENVTECH",
AI1258="AKTIVCO DEFAUT GE &amp; POWER Cabinet","AKTIVCO",
AI1258="AKTIVCO Coupure ENEO &amp; Baisse de tension","AKTIVCO GRID ONLY",
AI1258="Coupure ENEO &amp; Baisse de tension","IHS GRID ONLY",
AI1258="Defaut GE &amp; POWER Cabinet","IHS",
AI1258="Sharing","Partners",
AI1258="Sites strategiques &amp; DataCenter","SST &amp; DC",
AI1258="Exclu","Exclu",
AI1258="SAT","SAT",
AI1258="SPARE-ISSUE","SPARE-ISSUE",
AI1258="Fiber CAmtel","TRANS_FO_CAMTEL",
AI1258="Fiber AOF","Fiber AOF",
AI1258="Projet OCM (HUAWEI)","TRAVAUX-HUAWEI",
AI1258="Projet OCM (NOKIA)","TRAVAUX-NOKIA",
AI1258="ACCESS-ISSUE","ACCESS-ISSUE",
AI1258="Projet OCM (ZTE, NOKIA, autres projets)","TRAVAUX OCM",
AI1258="No root CAuse","No root cause",
AI1258="ODU HS","PDH",
AI1258="IP &amp; VLAN","PDH",
AI1258="Warehouse HUAWEI","SPARE-ISSUE",
AI1258="SPARE-HS","SPARE-ISSUE",
AI1258="Power Telco","BSS",AI1258="no impacts","no impacts"
),"")</f>
        <v>no impacts</v>
      </c>
      <c r="AH1258" s="57" t="str" cm="1">
        <f t="array" ref="AH1258">IFERROR(_xlfn.IFS(
AI1258="MPR ISSUE","TX ISSUE",
AI1258="BSS Hardware Issue","RAN ISSUE",
AI1258="Sites strategiques, MLL, Pylone, etc.","ENVTECH",
AI1258="AKTIVCO DEFAUT GE &amp; POWER Cabinet","POWER ISSUE",
AI1258="AKTIVCO Coupure ENEO &amp; Baisse de tension","POWER ISSUE",
AI1258="Coupure ENEO &amp; Baisse de tension","POWER ISSUE",
AI1258="Defaut GE &amp; POWER Cabinet","POWER ISSUE",
AI1258="Sharing","POWER ISSUE",
AI1258="Sites strategiques &amp; DataCenter","POWER ISSUE",
AI1258="Exclu","Exclu",
AI1258="SAT","TX ISSUE",
AI1258="SPARE-ISSUE","SPARE-ISSUE",
AI1258="Fiber CAmtel","TX ISSUE",
AI1258="Fiber AOF","TX ISSUE",
AI1258="Projet OCM (HUAWEI)","TRAVAUX-HUAWEI",
AI1258="Projet OCM (NOKIA)","TRAVAUX -NOKIA",
AI1258="ACCESS-ISSUE","ACCESS-ISSUE",
AI1258="Projet OCM (ZTE, NOKIA, autres projets)","TRAVAUX OCM",
AI1258="No root CAuse","No root cause",
AI1258="ODU HS","TX ISSUE",
AI1258="IP &amp; VLAN","TX ISSUE",
AI1258="Warehouse HUAWEI","SPARE-ISSUE",
AI1258="SPARE-HS","SPARE-ISSUE",
AI1258="Power Telco","RAN ISSUE",AI1258="no impacts","no impacts"
),"")</f>
        <v>no impacts</v>
      </c>
      <c r="AI1258" s="85" t="s">
        <v>5998</v>
      </c>
      <c r="AJ1258" s="57" t="str" cm="1">
        <f t="array" ref="AJ1258">IFERROR(_xlfn.IFS(
AI1258="MPR ISSUE","ACTIVE",
AI1258="BSS Hardware Issue","ACTIVE",
AI1258="Sites strategiques, MLL, Pylone, etc.","PASSIVE",
AI1258="AKTIVCO DEFAUT GE &amp; POWER Cabinet","PASSIVE",
AI1258="AKTIVCO Coupure ENEO &amp; Baisse de tension","PASSIVE",
AI1258="Coupure ENEO &amp; Baisse de tension","PASSIVE",
AI1258="Defaut GE &amp; POWER Cabinet","PASSIVE",
AI1258="Sharing","PASSIVE",
AI1258="Sites strategiques &amp; DataCenter","PASSIVE",
AI1258="Exclu","Exclu",
AI1258="SAT","ACTIVE",
AI1258="SPARE-ISSUE","SPARE-ISSUE",
AI1258="Fiber CAmtel","ACTIVE",
AI1258="Fiber AOF","ACTIVE",
AI1258="Projet OCM (HUAWEI)","PLANNED WORKS",
AI1258="Projet OCM (NOKIA)","PLANNED WORKS",
AI1258="ACCESS-ISSUE","ACCESS-ISSUE",
AI1258="Projet OCM (ZTE, NOKIA, autres projets)","PLANNED WORKS",
AI1258="No root CAuse","No root cause",
AI1258="ODU HS","ACTIVE",
AI1258="IP &amp; VLAN","ACTIVE",
AI1258="Warehouse HUAWEI","SPARE-ISSUE",
AI1258="SPARE-HS","SPARE-ISSUE",
AI1258="Power Telco","ACTIVE", AI1258="no impacts","no impacts"
),"")</f>
        <v>no impacts</v>
      </c>
      <c r="AK1258" s="23" t="s">
        <v>5537</v>
      </c>
      <c r="AL1258" s="23" t="str">
        <f t="shared" si="34"/>
        <v>NRO_032</v>
      </c>
      <c r="AN1258" s="9" t="s">
        <v>5537</v>
      </c>
      <c r="AO1258" s="23" t="str">
        <f>_xlfn.XLOOKUP(B1258,'INCIDENT-05-03-2026'!E:E,'INCIDENT-05-03-2026'!F:F,"")</f>
        <v/>
      </c>
      <c r="AP1258" s="7" t="s">
        <v>5537</v>
      </c>
      <c r="AQ1258" s="6"/>
      <c r="AR1258" s="7"/>
      <c r="AS1258" s="3" t="str">
        <f>_xlfn.XLOOKUP(B1258,'[3]tt num | region | site id'!$C:$C,'[3]tt num | region | site id'!$Q:$Q,"")</f>
        <v/>
      </c>
      <c r="AT1258" s="24" t="str">
        <f>_xlfn.XLOOKUP(B1258,'[4]Cells Huawei 03052026 12h'!$B:$B,'[4]Cells Huawei 03052026 12h'!$T:$T,"")</f>
        <v/>
      </c>
      <c r="AU1258" s="24" t="str">
        <f>_xlfn.XLOOKUP(B1258,'[5]cells down 02052026 8h50'!$B:$B,'[5]cells down 02052026 8h50'!$R:$R,"")</f>
        <v/>
      </c>
      <c r="AV1258" s="24" t="str">
        <f>_xlfn.XLOOKUP(B1258,'[5]cells down 02052026 13h50'!$B:$B,'[5]cells down 02052026 13h50'!$R:$R,"")</f>
        <v/>
      </c>
      <c r="AW1258" s="24" t="str">
        <f>_xlfn.XLOOKUP(B1258,'[5]cells down 02052026 13h50'!$B:$B,'[5]cells down 02052026 13h50'!$R:$R,"")</f>
        <v/>
      </c>
      <c r="AX1258" s="24" t="str">
        <f>_xlfn.XLOOKUP(B1258,'[6]cell downs 03052026 8h40 '!$B:$B,'[6]cell downs 03052026 8h40 '!$R:$R,"")</f>
        <v/>
      </c>
      <c r="AY1258" s="24" t="str">
        <f>_xlfn.XLOOKUP(B1258,'[7]ALL SITES DOWN'!$D:$D,'[7]ALL SITES DOWN'!$J:$J,"")</f>
        <v/>
      </c>
      <c r="AZ1258" s="24" t="str">
        <f>_xlfn.XLOOKUP(B1258,'[8]ALL SITES DOWN'!$D:$D,'[8]ALL SITES DOWN'!$J:$J,"")</f>
        <v/>
      </c>
      <c r="BA1258" s="9" t="str">
        <f>_xlfn.XLOOKUP(B1258,[9]sheet1!$AC:$AC,[9]sheet1!$AF:$AF,"")</f>
        <v/>
      </c>
      <c r="BB1258" s="14" t="s">
        <v>5537</v>
      </c>
      <c r="BC1258" s="14" t="s">
        <v>5537</v>
      </c>
      <c r="BD1258" s="14" t="str">
        <f>_xlfn.XLOOKUP(B1258,'[10]cell downs 18042026 17h'!$B:$B,'[10]cell downs 18042026 17h'!$B:$B,"")</f>
        <v/>
      </c>
      <c r="BE1258" s="14" t="str">
        <f>_xlfn.XLOOKUP(B1258,'[11]Cells Huawei 19042026 15h'!$B:$B,'[11]Cells Huawei 19042026 15h'!$B:$B,"")</f>
        <v/>
      </c>
      <c r="BF1258" s="9" t="str">
        <f>_xlfn.XLOOKUP(B1258,'[12]cells down 19042026 9H40'!$B:$B,'[12]cells down 19042026 9H40'!$B:$B,"")</f>
        <v/>
      </c>
      <c r="BG1258" s="9" t="s">
        <v>2928</v>
      </c>
      <c r="BH1258" s="9" t="s">
        <v>5537</v>
      </c>
    </row>
    <row r="1259" spans="1:60" s="9" customFormat="1" x14ac:dyDescent="0.3">
      <c r="A1259" s="1" t="s">
        <v>3750</v>
      </c>
      <c r="B1259" s="8" t="s">
        <v>3751</v>
      </c>
      <c r="C1259" s="3" t="str">
        <f>_xlfn.XLOOKUP(B1259,'[1]daily break down'!$D:$D,'[1]daily break down'!$E:$E,"")</f>
        <v>NORD</v>
      </c>
      <c r="D1259" s="1" t="s">
        <v>11</v>
      </c>
      <c r="E1259" s="1" t="s">
        <v>12</v>
      </c>
      <c r="F1259" s="3" t="s">
        <v>23</v>
      </c>
      <c r="G1259" s="1" t="s">
        <v>3752</v>
      </c>
      <c r="H1259" s="40" t="str">
        <f>_xlfn.XLOOKUP(B1259,[2]CALCULATION!$B:$B,[2]CALCULATION!$H:$H,"")</f>
        <v>HUAWEI</v>
      </c>
      <c r="I1259" s="34">
        <v>0</v>
      </c>
      <c r="J1259" s="34">
        <v>0</v>
      </c>
      <c r="K1259" s="34">
        <v>0</v>
      </c>
      <c r="L1259" s="34">
        <v>0</v>
      </c>
      <c r="M1259" s="34">
        <v>0</v>
      </c>
      <c r="N1259" s="34">
        <v>0</v>
      </c>
      <c r="O1259" s="34">
        <v>0</v>
      </c>
      <c r="P1259" s="34">
        <v>0</v>
      </c>
      <c r="Q1259" s="34">
        <v>0</v>
      </c>
      <c r="R1259" s="34">
        <v>0</v>
      </c>
      <c r="S1259" s="35">
        <v>0</v>
      </c>
      <c r="T1259" s="35">
        <v>0</v>
      </c>
      <c r="U1259" s="35">
        <v>0</v>
      </c>
      <c r="V1259" s="35">
        <v>6.3994757913780944</v>
      </c>
      <c r="W1259" s="35">
        <v>0</v>
      </c>
      <c r="X1259" s="35">
        <v>0</v>
      </c>
      <c r="Y1259" s="35">
        <v>0</v>
      </c>
      <c r="Z1259" s="35">
        <v>0</v>
      </c>
      <c r="AA1259" s="35">
        <v>0</v>
      </c>
      <c r="AB1259" s="35">
        <v>0</v>
      </c>
      <c r="AC1259" s="35">
        <v>0</v>
      </c>
      <c r="AD1259" s="35">
        <v>0</v>
      </c>
      <c r="AE1259" s="58" t="s">
        <v>5560</v>
      </c>
      <c r="AF1259" s="58"/>
      <c r="AG1259" s="57" t="str" cm="1">
        <f t="array" ref="AG1259">IFERROR(_xlfn.IFS(
AI1259="MPR ISSUE","PDH",
AI1259="BSS Hardware Issue","BSS",
AI1259="Sites strategiques, MLL, Pylone, etc.","ENVTECH",
AI1259="AKTIVCO DEFAUT GE &amp; POWER Cabinet","AKTIVCO",
AI1259="AKTIVCO Coupure ENEO &amp; Baisse de tension","AKTIVCO GRID ONLY",
AI1259="Coupure ENEO &amp; Baisse de tension","IHS GRID ONLY",
AI1259="Defaut GE &amp; POWER Cabinet","IHS",
AI1259="Sharing","Partners",
AI1259="Sites strategiques &amp; DataCenter","SST &amp; DC",
AI1259="Exclu","Exclu",
AI1259="SAT","SAT",
AI1259="SPARE-ISSUE","SPARE-ISSUE",
AI1259="Fiber CAmtel","TRANS_FO_CAMTEL",
AI1259="Fiber AOF","Fiber AOF",
AI1259="Projet OCM (HUAWEI)","TRAVAUX-HUAWEI",
AI1259="Projet OCM (NOKIA)","TRAVAUX-NOKIA",
AI1259="ACCESS-ISSUE","ACCESS-ISSUE",
AI1259="Projet OCM (ZTE, NOKIA, autres projets)","TRAVAUX OCM",
AI1259="No root CAuse","No root cause",
AI1259="ODU HS","PDH",
AI1259="IP &amp; VLAN","PDH",
AI1259="Warehouse HUAWEI","SPARE-ISSUE",
AI1259="SPARE-HS","SPARE-ISSUE",
AI1259="Power Telco","BSS",AI1259="no impacts","no impacts"
),"")</f>
        <v>no impacts</v>
      </c>
      <c r="AH1259" s="57" t="str" cm="1">
        <f t="array" ref="AH1259">IFERROR(_xlfn.IFS(
AI1259="MPR ISSUE","TX ISSUE",
AI1259="BSS Hardware Issue","RAN ISSUE",
AI1259="Sites strategiques, MLL, Pylone, etc.","ENVTECH",
AI1259="AKTIVCO DEFAUT GE &amp; POWER Cabinet","POWER ISSUE",
AI1259="AKTIVCO Coupure ENEO &amp; Baisse de tension","POWER ISSUE",
AI1259="Coupure ENEO &amp; Baisse de tension","POWER ISSUE",
AI1259="Defaut GE &amp; POWER Cabinet","POWER ISSUE",
AI1259="Sharing","POWER ISSUE",
AI1259="Sites strategiques &amp; DataCenter","POWER ISSUE",
AI1259="Exclu","Exclu",
AI1259="SAT","TX ISSUE",
AI1259="SPARE-ISSUE","SPARE-ISSUE",
AI1259="Fiber CAmtel","TX ISSUE",
AI1259="Fiber AOF","TX ISSUE",
AI1259="Projet OCM (HUAWEI)","TRAVAUX-HUAWEI",
AI1259="Projet OCM (NOKIA)","TRAVAUX -NOKIA",
AI1259="ACCESS-ISSUE","ACCESS-ISSUE",
AI1259="Projet OCM (ZTE, NOKIA, autres projets)","TRAVAUX OCM",
AI1259="No root CAuse","No root cause",
AI1259="ODU HS","TX ISSUE",
AI1259="IP &amp; VLAN","TX ISSUE",
AI1259="Warehouse HUAWEI","SPARE-ISSUE",
AI1259="SPARE-HS","SPARE-ISSUE",
AI1259="Power Telco","RAN ISSUE",AI1259="no impacts","no impacts"
),"")</f>
        <v>no impacts</v>
      </c>
      <c r="AI1259" s="85" t="s">
        <v>5998</v>
      </c>
      <c r="AJ1259" s="57" t="str" cm="1">
        <f t="array" ref="AJ1259">IFERROR(_xlfn.IFS(
AI1259="MPR ISSUE","ACTIVE",
AI1259="BSS Hardware Issue","ACTIVE",
AI1259="Sites strategiques, MLL, Pylone, etc.","PASSIVE",
AI1259="AKTIVCO DEFAUT GE &amp; POWER Cabinet","PASSIVE",
AI1259="AKTIVCO Coupure ENEO &amp; Baisse de tension","PASSIVE",
AI1259="Coupure ENEO &amp; Baisse de tension","PASSIVE",
AI1259="Defaut GE &amp; POWER Cabinet","PASSIVE",
AI1259="Sharing","PASSIVE",
AI1259="Sites strategiques &amp; DataCenter","PASSIVE",
AI1259="Exclu","Exclu",
AI1259="SAT","ACTIVE",
AI1259="SPARE-ISSUE","SPARE-ISSUE",
AI1259="Fiber CAmtel","ACTIVE",
AI1259="Fiber AOF","ACTIVE",
AI1259="Projet OCM (HUAWEI)","PLANNED WORKS",
AI1259="Projet OCM (NOKIA)","PLANNED WORKS",
AI1259="ACCESS-ISSUE","ACCESS-ISSUE",
AI1259="Projet OCM (ZTE, NOKIA, autres projets)","PLANNED WORKS",
AI1259="No root CAuse","No root cause",
AI1259="ODU HS","ACTIVE",
AI1259="IP &amp; VLAN","ACTIVE",
AI1259="Warehouse HUAWEI","SPARE-ISSUE",
AI1259="SPARE-HS","SPARE-ISSUE",
AI1259="Power Telco","ACTIVE", AI1259="no impacts","no impacts"
),"")</f>
        <v>no impacts</v>
      </c>
      <c r="AK1259" s="23" t="s">
        <v>5537</v>
      </c>
      <c r="AL1259" s="23" t="str">
        <f t="shared" si="34"/>
        <v>NRD_099</v>
      </c>
      <c r="AN1259" s="9" t="s">
        <v>5537</v>
      </c>
      <c r="AO1259" s="23" t="str">
        <f>_xlfn.XLOOKUP(B1259,'INCIDENT-05-03-2026'!E:E,'INCIDENT-05-03-2026'!F:F,"")</f>
        <v/>
      </c>
      <c r="AP1259" s="7" t="s">
        <v>5537</v>
      </c>
      <c r="AQ1259" s="6"/>
      <c r="AR1259" s="7"/>
      <c r="AS1259" s="3" t="str">
        <f>_xlfn.XLOOKUP(B1259,'[3]tt num | region | site id'!$C:$C,'[3]tt num | region | site id'!$Q:$Q,"")</f>
        <v/>
      </c>
      <c r="AT1259" s="24" t="str">
        <f>_xlfn.XLOOKUP(B1259,'[4]Cells Huawei 03052026 12h'!$B:$B,'[4]Cells Huawei 03052026 12h'!$T:$T,"")</f>
        <v/>
      </c>
      <c r="AU1259" s="24" t="str">
        <f>_xlfn.XLOOKUP(B1259,'[5]cells down 02052026 8h50'!$B:$B,'[5]cells down 02052026 8h50'!$R:$R,"")</f>
        <v/>
      </c>
      <c r="AV1259" s="24" t="str">
        <f>_xlfn.XLOOKUP(B1259,'[5]cells down 02052026 13h50'!$B:$B,'[5]cells down 02052026 13h50'!$R:$R,"")</f>
        <v/>
      </c>
      <c r="AW1259" s="24" t="str">
        <f>_xlfn.XLOOKUP(B1259,'[5]cells down 02052026 13h50'!$B:$B,'[5]cells down 02052026 13h50'!$R:$R,"")</f>
        <v/>
      </c>
      <c r="AX1259" s="24" t="str">
        <f>_xlfn.XLOOKUP(B1259,'[6]cell downs 03052026 8h40 '!$B:$B,'[6]cell downs 03052026 8h40 '!$R:$R,"")</f>
        <v/>
      </c>
      <c r="AY1259" s="24" t="str">
        <f>_xlfn.XLOOKUP(B1259,'[7]ALL SITES DOWN'!$D:$D,'[7]ALL SITES DOWN'!$J:$J,"")</f>
        <v/>
      </c>
      <c r="AZ1259" s="24" t="str">
        <f>_xlfn.XLOOKUP(B1259,'[8]ALL SITES DOWN'!$D:$D,'[8]ALL SITES DOWN'!$J:$J,"")</f>
        <v/>
      </c>
      <c r="BA1259" s="9" t="str">
        <f>_xlfn.XLOOKUP(B1259,[9]sheet1!$AC:$AC,[9]sheet1!$AF:$AF,"")</f>
        <v/>
      </c>
      <c r="BB1259" s="14" t="s">
        <v>5537</v>
      </c>
      <c r="BC1259" s="14" t="s">
        <v>5537</v>
      </c>
      <c r="BD1259" s="14" t="str">
        <f>_xlfn.XLOOKUP(B1259,'[10]cell downs 18042026 17h'!$B:$B,'[10]cell downs 18042026 17h'!$B:$B,"")</f>
        <v/>
      </c>
      <c r="BE1259" s="14" t="str">
        <f>_xlfn.XLOOKUP(B1259,'[11]Cells Huawei 19042026 15h'!$B:$B,'[11]Cells Huawei 19042026 15h'!$B:$B,"")</f>
        <v/>
      </c>
      <c r="BF1259" s="9" t="str">
        <f>_xlfn.XLOOKUP(B1259,'[12]cells down 19042026 9H40'!$B:$B,'[12]cells down 19042026 9H40'!$B:$B,"")</f>
        <v/>
      </c>
      <c r="BG1259" s="9" t="s">
        <v>3751</v>
      </c>
      <c r="BH1259" s="9" t="s">
        <v>12</v>
      </c>
    </row>
    <row r="1260" spans="1:60" s="9" customFormat="1" x14ac:dyDescent="0.3">
      <c r="A1260" s="1" t="s">
        <v>803</v>
      </c>
      <c r="B1260" s="8" t="s">
        <v>804</v>
      </c>
      <c r="C1260" s="3" t="str">
        <f>_xlfn.XLOOKUP(B1260,'[1]daily break down'!$D:$D,'[1]daily break down'!$E:$E,"")</f>
        <v>Garoua</v>
      </c>
      <c r="D1260" s="1" t="s">
        <v>21</v>
      </c>
      <c r="E1260" s="1" t="s">
        <v>36</v>
      </c>
      <c r="F1260" s="3" t="s">
        <v>23</v>
      </c>
      <c r="G1260" s="1" t="s">
        <v>24</v>
      </c>
      <c r="H1260" s="40" t="str">
        <f>_xlfn.XLOOKUP(B1260,[2]CALCULATION!$B:$B,[2]CALCULATION!$H:$H,"")</f>
        <v>Huawei</v>
      </c>
      <c r="I1260" s="34">
        <v>0</v>
      </c>
      <c r="J1260" s="34">
        <v>0</v>
      </c>
      <c r="K1260" s="34">
        <v>0</v>
      </c>
      <c r="L1260" s="34">
        <v>2.2144746642011452</v>
      </c>
      <c r="M1260" s="34">
        <v>2.7029061190013497</v>
      </c>
      <c r="N1260" s="34">
        <v>0</v>
      </c>
      <c r="O1260" s="34">
        <v>0</v>
      </c>
      <c r="P1260" s="34">
        <v>0.58120953220729787</v>
      </c>
      <c r="Q1260" s="34">
        <v>1.1627222607459913</v>
      </c>
      <c r="R1260" s="34">
        <v>0</v>
      </c>
      <c r="S1260" s="35">
        <v>1.5410577770929108</v>
      </c>
      <c r="T1260" s="35">
        <v>0</v>
      </c>
      <c r="U1260" s="35">
        <v>0</v>
      </c>
      <c r="V1260" s="35">
        <v>4.7568829134242501</v>
      </c>
      <c r="W1260" s="35">
        <v>0</v>
      </c>
      <c r="X1260" s="35">
        <v>0</v>
      </c>
      <c r="Y1260" s="35">
        <v>0</v>
      </c>
      <c r="Z1260" s="35">
        <v>8.117707236476015</v>
      </c>
      <c r="AA1260" s="35">
        <v>0</v>
      </c>
      <c r="AB1260" s="35">
        <v>0</v>
      </c>
      <c r="AC1260" s="35">
        <v>0</v>
      </c>
      <c r="AD1260" s="35">
        <v>0</v>
      </c>
      <c r="AE1260" s="58" t="s">
        <v>5560</v>
      </c>
      <c r="AF1260" s="58"/>
      <c r="AG1260" s="57" t="str" cm="1">
        <f t="array" ref="AG1260">IFERROR(_xlfn.IFS(
AI1260="MPR ISSUE","PDH",
AI1260="BSS Hardware Issue","BSS",
AI1260="Sites strategiques, MLL, Pylone, etc.","ENVTECH",
AI1260="AKTIVCO DEFAUT GE &amp; POWER Cabinet","AKTIVCO",
AI1260="AKTIVCO Coupure ENEO &amp; Baisse de tension","AKTIVCO GRID ONLY",
AI1260="Coupure ENEO &amp; Baisse de tension","IHS GRID ONLY",
AI1260="Defaut GE &amp; POWER Cabinet","IHS",
AI1260="Sharing","Partners",
AI1260="Sites strategiques &amp; DataCenter","SST &amp; DC",
AI1260="Exclu","Exclu",
AI1260="SAT","SAT",
AI1260="SPARE-ISSUE","SPARE-ISSUE",
AI1260="Fiber CAmtel","TRANS_FO_CAMTEL",
AI1260="Fiber AOF","Fiber AOF",
AI1260="Projet OCM (HUAWEI)","TRAVAUX-HUAWEI",
AI1260="Projet OCM (NOKIA)","TRAVAUX-NOKIA",
AI1260="ACCESS-ISSUE","ACCESS-ISSUE",
AI1260="Projet OCM (ZTE, NOKIA, autres projets)","TRAVAUX OCM",
AI1260="No root CAuse","No root cause",
AI1260="ODU HS","PDH",
AI1260="IP &amp; VLAN","PDH",
AI1260="Warehouse HUAWEI","SPARE-ISSUE",
AI1260="SPARE-HS","SPARE-ISSUE",
AI1260="Power Telco","BSS",AI1260="no impacts","no impacts"
),"")</f>
        <v>no impacts</v>
      </c>
      <c r="AH1260" s="57" t="str" cm="1">
        <f t="array" ref="AH1260">IFERROR(_xlfn.IFS(
AI1260="MPR ISSUE","TX ISSUE",
AI1260="BSS Hardware Issue","RAN ISSUE",
AI1260="Sites strategiques, MLL, Pylone, etc.","ENVTECH",
AI1260="AKTIVCO DEFAUT GE &amp; POWER Cabinet","POWER ISSUE",
AI1260="AKTIVCO Coupure ENEO &amp; Baisse de tension","POWER ISSUE",
AI1260="Coupure ENEO &amp; Baisse de tension","POWER ISSUE",
AI1260="Defaut GE &amp; POWER Cabinet","POWER ISSUE",
AI1260="Sharing","POWER ISSUE",
AI1260="Sites strategiques &amp; DataCenter","POWER ISSUE",
AI1260="Exclu","Exclu",
AI1260="SAT","TX ISSUE",
AI1260="SPARE-ISSUE","SPARE-ISSUE",
AI1260="Fiber CAmtel","TX ISSUE",
AI1260="Fiber AOF","TX ISSUE",
AI1260="Projet OCM (HUAWEI)","TRAVAUX-HUAWEI",
AI1260="Projet OCM (NOKIA)","TRAVAUX -NOKIA",
AI1260="ACCESS-ISSUE","ACCESS-ISSUE",
AI1260="Projet OCM (ZTE, NOKIA, autres projets)","TRAVAUX OCM",
AI1260="No root CAuse","No root cause",
AI1260="ODU HS","TX ISSUE",
AI1260="IP &amp; VLAN","TX ISSUE",
AI1260="Warehouse HUAWEI","SPARE-ISSUE",
AI1260="SPARE-HS","SPARE-ISSUE",
AI1260="Power Telco","RAN ISSUE",AI1260="no impacts","no impacts"
),"")</f>
        <v>no impacts</v>
      </c>
      <c r="AI1260" s="85" t="s">
        <v>5998</v>
      </c>
      <c r="AJ1260" s="57" t="str" cm="1">
        <f t="array" ref="AJ1260">IFERROR(_xlfn.IFS(
AI1260="MPR ISSUE","ACTIVE",
AI1260="BSS Hardware Issue","ACTIVE",
AI1260="Sites strategiques, MLL, Pylone, etc.","PASSIVE",
AI1260="AKTIVCO DEFAUT GE &amp; POWER Cabinet","PASSIVE",
AI1260="AKTIVCO Coupure ENEO &amp; Baisse de tension","PASSIVE",
AI1260="Coupure ENEO &amp; Baisse de tension","PASSIVE",
AI1260="Defaut GE &amp; POWER Cabinet","PASSIVE",
AI1260="Sharing","PASSIVE",
AI1260="Sites strategiques &amp; DataCenter","PASSIVE",
AI1260="Exclu","Exclu",
AI1260="SAT","ACTIVE",
AI1260="SPARE-ISSUE","SPARE-ISSUE",
AI1260="Fiber CAmtel","ACTIVE",
AI1260="Fiber AOF","ACTIVE",
AI1260="Projet OCM (HUAWEI)","PLANNED WORKS",
AI1260="Projet OCM (NOKIA)","PLANNED WORKS",
AI1260="ACCESS-ISSUE","ACCESS-ISSUE",
AI1260="Projet OCM (ZTE, NOKIA, autres projets)","PLANNED WORKS",
AI1260="No root CAuse","No root cause",
AI1260="ODU HS","ACTIVE",
AI1260="IP &amp; VLAN","ACTIVE",
AI1260="Warehouse HUAWEI","SPARE-ISSUE",
AI1260="SPARE-HS","SPARE-ISSUE",
AI1260="Power Telco","ACTIVE", AI1260="no impacts","no impacts"
),"")</f>
        <v>no impacts</v>
      </c>
      <c r="AK1260" s="23" t="s">
        <v>5537</v>
      </c>
      <c r="AL1260" s="23" t="str">
        <f t="shared" si="34"/>
        <v>NRD_139</v>
      </c>
      <c r="AN1260" s="9" t="s">
        <v>5537</v>
      </c>
      <c r="AO1260" s="23" t="str">
        <f>_xlfn.XLOOKUP(B1260,'INCIDENT-05-03-2026'!E:E,'INCIDENT-05-03-2026'!F:F,"")</f>
        <v/>
      </c>
      <c r="AP1260" s="7" t="s">
        <v>5537</v>
      </c>
      <c r="AQ1260" s="6"/>
      <c r="AR1260" s="7"/>
      <c r="AS1260" s="3" t="str">
        <f>_xlfn.XLOOKUP(B1260,'[3]tt num | region | site id'!$C:$C,'[3]tt num | region | site id'!$Q:$Q,"")</f>
        <v/>
      </c>
      <c r="AT1260" s="24" t="str">
        <f>_xlfn.XLOOKUP(B1260,'[4]Cells Huawei 03052026 12h'!$B:$B,'[4]Cells Huawei 03052026 12h'!$T:$T,"")</f>
        <v/>
      </c>
      <c r="AU1260" s="24" t="str">
        <f>_xlfn.XLOOKUP(B1260,'[5]cells down 02052026 8h50'!$B:$B,'[5]cells down 02052026 8h50'!$R:$R,"")</f>
        <v/>
      </c>
      <c r="AV1260" s="24" t="str">
        <f>_xlfn.XLOOKUP(B1260,'[5]cells down 02052026 13h50'!$B:$B,'[5]cells down 02052026 13h50'!$R:$R,"")</f>
        <v/>
      </c>
      <c r="AW1260" s="24" t="str">
        <f>_xlfn.XLOOKUP(B1260,'[5]cells down 02052026 13h50'!$B:$B,'[5]cells down 02052026 13h50'!$R:$R,"")</f>
        <v/>
      </c>
      <c r="AX1260" s="24" t="str">
        <f>_xlfn.XLOOKUP(B1260,'[6]cell downs 03052026 8h40 '!$B:$B,'[6]cell downs 03052026 8h40 '!$R:$R,"")</f>
        <v/>
      </c>
      <c r="AY1260" s="24" t="str">
        <f>_xlfn.XLOOKUP(B1260,'[7]ALL SITES DOWN'!$D:$D,'[7]ALL SITES DOWN'!$J:$J,"")</f>
        <v/>
      </c>
      <c r="AZ1260" s="24" t="str">
        <f>_xlfn.XLOOKUP(B1260,'[8]ALL SITES DOWN'!$D:$D,'[8]ALL SITES DOWN'!$J:$J,"")</f>
        <v/>
      </c>
      <c r="BA1260" s="9" t="str">
        <f>_xlfn.XLOOKUP(B1260,[9]sheet1!$AC:$AC,[9]sheet1!$AF:$AF,"")</f>
        <v/>
      </c>
      <c r="BB1260" s="14" t="s">
        <v>5537</v>
      </c>
      <c r="BC1260" s="14" t="s">
        <v>5537</v>
      </c>
      <c r="BD1260" s="14" t="str">
        <f>_xlfn.XLOOKUP(B1260,'[10]cell downs 18042026 17h'!$B:$B,'[10]cell downs 18042026 17h'!$B:$B,"")</f>
        <v/>
      </c>
      <c r="BE1260" s="14" t="str">
        <f>_xlfn.XLOOKUP(B1260,'[11]Cells Huawei 19042026 15h'!$B:$B,'[11]Cells Huawei 19042026 15h'!$B:$B,"")</f>
        <v/>
      </c>
      <c r="BF1260" s="9" t="str">
        <f>_xlfn.XLOOKUP(B1260,'[12]cells down 19042026 9H40'!$B:$B,'[12]cells down 19042026 9H40'!$B:$B,"")</f>
        <v/>
      </c>
      <c r="BG1260" s="9" t="s">
        <v>5537</v>
      </c>
      <c r="BH1260" s="9" t="s">
        <v>5537</v>
      </c>
    </row>
    <row r="1261" spans="1:60" s="9" customFormat="1" x14ac:dyDescent="0.3">
      <c r="A1261" s="1" t="s">
        <v>885</v>
      </c>
      <c r="B1261" s="8" t="s">
        <v>886</v>
      </c>
      <c r="C1261" s="3" t="str">
        <f>_xlfn.XLOOKUP(B1261,'[1]daily break down'!$D:$D,'[1]daily break down'!$E:$E,"")</f>
        <v>Yaounde</v>
      </c>
      <c r="D1261" s="1" t="s">
        <v>11</v>
      </c>
      <c r="E1261" s="1" t="s">
        <v>12</v>
      </c>
      <c r="F1261" s="3" t="s">
        <v>37</v>
      </c>
      <c r="G1261" s="1" t="s">
        <v>38</v>
      </c>
      <c r="H1261" s="42" t="str">
        <f>_xlfn.XLOOKUP(B1261,[2]CALCULATION!$B:$B,[2]CALCULATION!$H:$H,"")</f>
        <v>ZTE</v>
      </c>
      <c r="I1261" s="34">
        <v>0</v>
      </c>
      <c r="J1261" s="34">
        <v>0</v>
      </c>
      <c r="K1261" s="34">
        <v>0</v>
      </c>
      <c r="L1261" s="34">
        <v>0</v>
      </c>
      <c r="M1261" s="34">
        <v>0</v>
      </c>
      <c r="N1261" s="34">
        <v>0</v>
      </c>
      <c r="O1261" s="34">
        <v>0</v>
      </c>
      <c r="P1261" s="34">
        <v>0</v>
      </c>
      <c r="Q1261" s="34">
        <v>0</v>
      </c>
      <c r="R1261" s="34">
        <v>0</v>
      </c>
      <c r="S1261" s="35">
        <v>0</v>
      </c>
      <c r="T1261" s="35">
        <v>0</v>
      </c>
      <c r="U1261" s="35">
        <v>0</v>
      </c>
      <c r="V1261" s="35">
        <v>2.7791689138865312</v>
      </c>
      <c r="W1261" s="35">
        <v>0</v>
      </c>
      <c r="X1261" s="35">
        <v>0</v>
      </c>
      <c r="Y1261" s="35">
        <v>0</v>
      </c>
      <c r="Z1261" s="35">
        <v>0</v>
      </c>
      <c r="AA1261" s="35">
        <v>0</v>
      </c>
      <c r="AB1261" s="35">
        <v>0</v>
      </c>
      <c r="AC1261" s="35">
        <v>0</v>
      </c>
      <c r="AD1261" s="35">
        <v>0</v>
      </c>
      <c r="AE1261" s="58" t="s">
        <v>5560</v>
      </c>
      <c r="AF1261" s="58"/>
      <c r="AG1261" s="57" t="str" cm="1">
        <f t="array" ref="AG1261">IFERROR(_xlfn.IFS(
AI1261="MPR ISSUE","PDH",
AI1261="BSS Hardware Issue","BSS",
AI1261="Sites strategiques, MLL, Pylone, etc.","ENVTECH",
AI1261="AKTIVCO DEFAUT GE &amp; POWER Cabinet","AKTIVCO",
AI1261="AKTIVCO Coupure ENEO &amp; Baisse de tension","AKTIVCO GRID ONLY",
AI1261="Coupure ENEO &amp; Baisse de tension","IHS GRID ONLY",
AI1261="Defaut GE &amp; POWER Cabinet","IHS",
AI1261="Sharing","Partners",
AI1261="Sites strategiques &amp; DataCenter","SST &amp; DC",
AI1261="Exclu","Exclu",
AI1261="SAT","SAT",
AI1261="SPARE-ISSUE","SPARE-ISSUE",
AI1261="Fiber CAmtel","TRANS_FO_CAMTEL",
AI1261="Fiber AOF","Fiber AOF",
AI1261="Projet OCM (HUAWEI)","TRAVAUX-HUAWEI",
AI1261="Projet OCM (NOKIA)","TRAVAUX-NOKIA",
AI1261="ACCESS-ISSUE","ACCESS-ISSUE",
AI1261="Projet OCM (ZTE, NOKIA, autres projets)","TRAVAUX OCM",
AI1261="No root CAuse","No root cause",
AI1261="ODU HS","PDH",
AI1261="IP &amp; VLAN","PDH",
AI1261="Warehouse HUAWEI","SPARE-ISSUE",
AI1261="SPARE-HS","SPARE-ISSUE",
AI1261="Power Telco","BSS",AI1261="no impacts","no impacts"
),"")</f>
        <v>no impacts</v>
      </c>
      <c r="AH1261" s="57" t="str" cm="1">
        <f t="array" ref="AH1261">IFERROR(_xlfn.IFS(
AI1261="MPR ISSUE","TX ISSUE",
AI1261="BSS Hardware Issue","RAN ISSUE",
AI1261="Sites strategiques, MLL, Pylone, etc.","ENVTECH",
AI1261="AKTIVCO DEFAUT GE &amp; POWER Cabinet","POWER ISSUE",
AI1261="AKTIVCO Coupure ENEO &amp; Baisse de tension","POWER ISSUE",
AI1261="Coupure ENEO &amp; Baisse de tension","POWER ISSUE",
AI1261="Defaut GE &amp; POWER Cabinet","POWER ISSUE",
AI1261="Sharing","POWER ISSUE",
AI1261="Sites strategiques &amp; DataCenter","POWER ISSUE",
AI1261="Exclu","Exclu",
AI1261="SAT","TX ISSUE",
AI1261="SPARE-ISSUE","SPARE-ISSUE",
AI1261="Fiber CAmtel","TX ISSUE",
AI1261="Fiber AOF","TX ISSUE",
AI1261="Projet OCM (HUAWEI)","TRAVAUX-HUAWEI",
AI1261="Projet OCM (NOKIA)","TRAVAUX -NOKIA",
AI1261="ACCESS-ISSUE","ACCESS-ISSUE",
AI1261="Projet OCM (ZTE, NOKIA, autres projets)","TRAVAUX OCM",
AI1261="No root CAuse","No root cause",
AI1261="ODU HS","TX ISSUE",
AI1261="IP &amp; VLAN","TX ISSUE",
AI1261="Warehouse HUAWEI","SPARE-ISSUE",
AI1261="SPARE-HS","SPARE-ISSUE",
AI1261="Power Telco","RAN ISSUE",AI1261="no impacts","no impacts"
),"")</f>
        <v>no impacts</v>
      </c>
      <c r="AI1261" s="85" t="s">
        <v>5998</v>
      </c>
      <c r="AJ1261" s="57" t="str" cm="1">
        <f t="array" ref="AJ1261">IFERROR(_xlfn.IFS(
AI1261="MPR ISSUE","ACTIVE",
AI1261="BSS Hardware Issue","ACTIVE",
AI1261="Sites strategiques, MLL, Pylone, etc.","PASSIVE",
AI1261="AKTIVCO DEFAUT GE &amp; POWER Cabinet","PASSIVE",
AI1261="AKTIVCO Coupure ENEO &amp; Baisse de tension","PASSIVE",
AI1261="Coupure ENEO &amp; Baisse de tension","PASSIVE",
AI1261="Defaut GE &amp; POWER Cabinet","PASSIVE",
AI1261="Sharing","PASSIVE",
AI1261="Sites strategiques &amp; DataCenter","PASSIVE",
AI1261="Exclu","Exclu",
AI1261="SAT","ACTIVE",
AI1261="SPARE-ISSUE","SPARE-ISSUE",
AI1261="Fiber CAmtel","ACTIVE",
AI1261="Fiber AOF","ACTIVE",
AI1261="Projet OCM (HUAWEI)","PLANNED WORKS",
AI1261="Projet OCM (NOKIA)","PLANNED WORKS",
AI1261="ACCESS-ISSUE","ACCESS-ISSUE",
AI1261="Projet OCM (ZTE, NOKIA, autres projets)","PLANNED WORKS",
AI1261="No root CAuse","No root cause",
AI1261="ODU HS","ACTIVE",
AI1261="IP &amp; VLAN","ACTIVE",
AI1261="Warehouse HUAWEI","SPARE-ISSUE",
AI1261="SPARE-HS","SPARE-ISSUE",
AI1261="Power Telco","ACTIVE", AI1261="no impacts","no impacts"
),"")</f>
        <v>no impacts</v>
      </c>
      <c r="AK1261" s="23" t="s">
        <v>5537</v>
      </c>
      <c r="AL1261" s="23" t="str">
        <f t="shared" si="34"/>
        <v>CTR_211</v>
      </c>
      <c r="AN1261" s="9" t="s">
        <v>5537</v>
      </c>
      <c r="AO1261" s="23" t="str">
        <f>_xlfn.XLOOKUP(B1261,'INCIDENT-05-03-2026'!E:E,'INCIDENT-05-03-2026'!F:F,"")</f>
        <v/>
      </c>
      <c r="AP1261" s="7" t="s">
        <v>5537</v>
      </c>
      <c r="AQ1261" s="6"/>
      <c r="AR1261" s="7"/>
      <c r="AS1261" s="3" t="str">
        <f>_xlfn.XLOOKUP(B1261,'[3]tt num | region | site id'!$C:$C,'[3]tt num | region | site id'!$Q:$Q,"")</f>
        <v/>
      </c>
      <c r="AT1261" s="24" t="str">
        <f>_xlfn.XLOOKUP(B1261,'[4]Cells Huawei 03052026 12h'!$B:$B,'[4]Cells Huawei 03052026 12h'!$T:$T,"")</f>
        <v/>
      </c>
      <c r="AU1261" s="24" t="str">
        <f>_xlfn.XLOOKUP(B1261,'[5]cells down 02052026 8h50'!$B:$B,'[5]cells down 02052026 8h50'!$R:$R,"")</f>
        <v/>
      </c>
      <c r="AV1261" s="24" t="str">
        <f>_xlfn.XLOOKUP(B1261,'[5]cells down 02052026 13h50'!$B:$B,'[5]cells down 02052026 13h50'!$R:$R,"")</f>
        <v/>
      </c>
      <c r="AW1261" s="24" t="str">
        <f>_xlfn.XLOOKUP(B1261,'[5]cells down 02052026 13h50'!$B:$B,'[5]cells down 02052026 13h50'!$R:$R,"")</f>
        <v/>
      </c>
      <c r="AX1261" s="24" t="str">
        <f>_xlfn.XLOOKUP(B1261,'[6]cell downs 03052026 8h40 '!$B:$B,'[6]cell downs 03052026 8h40 '!$R:$R,"")</f>
        <v/>
      </c>
      <c r="AY1261" s="24" t="str">
        <f>_xlfn.XLOOKUP(B1261,'[7]ALL SITES DOWN'!$D:$D,'[7]ALL SITES DOWN'!$J:$J,"")</f>
        <v/>
      </c>
      <c r="AZ1261" s="24" t="str">
        <f>_xlfn.XLOOKUP(B1261,'[8]ALL SITES DOWN'!$D:$D,'[8]ALL SITES DOWN'!$J:$J,"")</f>
        <v/>
      </c>
      <c r="BA1261" s="9" t="str">
        <f>_xlfn.XLOOKUP(B1261,[9]sheet1!$AC:$AC,[9]sheet1!$AF:$AF,"")</f>
        <v/>
      </c>
      <c r="BB1261" s="14" t="s">
        <v>5537</v>
      </c>
      <c r="BC1261" s="14" t="s">
        <v>5537</v>
      </c>
      <c r="BD1261" s="14" t="str">
        <f>_xlfn.XLOOKUP(B1261,'[10]cell downs 18042026 17h'!$B:$B,'[10]cell downs 18042026 17h'!$B:$B,"")</f>
        <v/>
      </c>
      <c r="BE1261" s="14" t="str">
        <f>_xlfn.XLOOKUP(B1261,'[11]Cells Huawei 19042026 15h'!$B:$B,'[11]Cells Huawei 19042026 15h'!$B:$B,"")</f>
        <v/>
      </c>
      <c r="BF1261" s="9" t="str">
        <f>_xlfn.XLOOKUP(B1261,'[12]cells down 19042026 9H40'!$B:$B,'[12]cells down 19042026 9H40'!$B:$B,"")</f>
        <v/>
      </c>
      <c r="BG1261" s="9" t="s">
        <v>886</v>
      </c>
      <c r="BH1261" s="9" t="s">
        <v>318</v>
      </c>
    </row>
    <row r="1262" spans="1:60" s="9" customFormat="1" x14ac:dyDescent="0.3">
      <c r="A1262" s="1" t="s">
        <v>2273</v>
      </c>
      <c r="B1262" s="8" t="s">
        <v>2274</v>
      </c>
      <c r="C1262" s="3" t="str">
        <f>_xlfn.XLOOKUP(B1262,'[1]daily break down'!$D:$D,'[1]daily break down'!$E:$E,"")</f>
        <v>NORD-OUEST</v>
      </c>
      <c r="D1262" s="1" t="s">
        <v>11</v>
      </c>
      <c r="E1262" s="1" t="s">
        <v>12</v>
      </c>
      <c r="F1262" s="3" t="s">
        <v>51</v>
      </c>
      <c r="G1262" s="1" t="s">
        <v>52</v>
      </c>
      <c r="H1262" s="40" t="str">
        <f>_xlfn.XLOOKUP(B1262,[2]CALCULATION!$B:$B,[2]CALCULATION!$H:$H,"")</f>
        <v>Huawei</v>
      </c>
      <c r="I1262" s="34">
        <v>0</v>
      </c>
      <c r="J1262" s="34">
        <v>0</v>
      </c>
      <c r="K1262" s="34">
        <v>0</v>
      </c>
      <c r="L1262" s="34">
        <v>0</v>
      </c>
      <c r="M1262" s="34">
        <v>0</v>
      </c>
      <c r="N1262" s="34">
        <v>0</v>
      </c>
      <c r="O1262" s="34">
        <v>0</v>
      </c>
      <c r="P1262" s="34">
        <v>0</v>
      </c>
      <c r="Q1262" s="34">
        <v>0</v>
      </c>
      <c r="R1262" s="34">
        <v>0.19570431437678526</v>
      </c>
      <c r="S1262" s="35">
        <v>0</v>
      </c>
      <c r="T1262" s="35">
        <v>0</v>
      </c>
      <c r="U1262" s="35">
        <v>0</v>
      </c>
      <c r="V1262" s="35">
        <v>2.6744770041634212</v>
      </c>
      <c r="W1262" s="35">
        <v>0</v>
      </c>
      <c r="X1262" s="35">
        <v>0</v>
      </c>
      <c r="Y1262" s="35">
        <v>0</v>
      </c>
      <c r="Z1262" s="35">
        <v>0.25999977171099753</v>
      </c>
      <c r="AA1262" s="35">
        <v>0</v>
      </c>
      <c r="AB1262" s="35">
        <v>0</v>
      </c>
      <c r="AC1262" s="35">
        <v>0</v>
      </c>
      <c r="AD1262" s="35">
        <v>0</v>
      </c>
      <c r="AE1262" s="58" t="s">
        <v>5560</v>
      </c>
      <c r="AF1262" s="58"/>
      <c r="AG1262" s="57" t="str" cm="1">
        <f t="array" ref="AG1262">IFERROR(_xlfn.IFS(
AI1262="MPR ISSUE","PDH",
AI1262="BSS Hardware Issue","BSS",
AI1262="Sites strategiques, MLL, Pylone, etc.","ENVTECH",
AI1262="AKTIVCO DEFAUT GE &amp; POWER Cabinet","AKTIVCO",
AI1262="AKTIVCO Coupure ENEO &amp; Baisse de tension","AKTIVCO GRID ONLY",
AI1262="Coupure ENEO &amp; Baisse de tension","IHS GRID ONLY",
AI1262="Defaut GE &amp; POWER Cabinet","IHS",
AI1262="Sharing","Partners",
AI1262="Sites strategiques &amp; DataCenter","SST &amp; DC",
AI1262="Exclu","Exclu",
AI1262="SAT","SAT",
AI1262="SPARE-ISSUE","SPARE-ISSUE",
AI1262="Fiber CAmtel","TRANS_FO_CAMTEL",
AI1262="Fiber AOF","Fiber AOF",
AI1262="Projet OCM (HUAWEI)","TRAVAUX-HUAWEI",
AI1262="Projet OCM (NOKIA)","TRAVAUX-NOKIA",
AI1262="ACCESS-ISSUE","ACCESS-ISSUE",
AI1262="Projet OCM (ZTE, NOKIA, autres projets)","TRAVAUX OCM",
AI1262="No root CAuse","No root cause",
AI1262="ODU HS","PDH",
AI1262="IP &amp; VLAN","PDH",
AI1262="Warehouse HUAWEI","SPARE-ISSUE",
AI1262="SPARE-HS","SPARE-ISSUE",
AI1262="Power Telco","BSS",AI1262="no impacts","no impacts"
),"")</f>
        <v>no impacts</v>
      </c>
      <c r="AH1262" s="57" t="str" cm="1">
        <f t="array" ref="AH1262">IFERROR(_xlfn.IFS(
AI1262="MPR ISSUE","TX ISSUE",
AI1262="BSS Hardware Issue","RAN ISSUE",
AI1262="Sites strategiques, MLL, Pylone, etc.","ENVTECH",
AI1262="AKTIVCO DEFAUT GE &amp; POWER Cabinet","POWER ISSUE",
AI1262="AKTIVCO Coupure ENEO &amp; Baisse de tension","POWER ISSUE",
AI1262="Coupure ENEO &amp; Baisse de tension","POWER ISSUE",
AI1262="Defaut GE &amp; POWER Cabinet","POWER ISSUE",
AI1262="Sharing","POWER ISSUE",
AI1262="Sites strategiques &amp; DataCenter","POWER ISSUE",
AI1262="Exclu","Exclu",
AI1262="SAT","TX ISSUE",
AI1262="SPARE-ISSUE","SPARE-ISSUE",
AI1262="Fiber CAmtel","TX ISSUE",
AI1262="Fiber AOF","TX ISSUE",
AI1262="Projet OCM (HUAWEI)","TRAVAUX-HUAWEI",
AI1262="Projet OCM (NOKIA)","TRAVAUX -NOKIA",
AI1262="ACCESS-ISSUE","ACCESS-ISSUE",
AI1262="Projet OCM (ZTE, NOKIA, autres projets)","TRAVAUX OCM",
AI1262="No root CAuse","No root cause",
AI1262="ODU HS","TX ISSUE",
AI1262="IP &amp; VLAN","TX ISSUE",
AI1262="Warehouse HUAWEI","SPARE-ISSUE",
AI1262="SPARE-HS","SPARE-ISSUE",
AI1262="Power Telco","RAN ISSUE",AI1262="no impacts","no impacts"
),"")</f>
        <v>no impacts</v>
      </c>
      <c r="AI1262" s="85" t="s">
        <v>5998</v>
      </c>
      <c r="AJ1262" s="57" t="str" cm="1">
        <f t="array" ref="AJ1262">IFERROR(_xlfn.IFS(
AI1262="MPR ISSUE","ACTIVE",
AI1262="BSS Hardware Issue","ACTIVE",
AI1262="Sites strategiques, MLL, Pylone, etc.","PASSIVE",
AI1262="AKTIVCO DEFAUT GE &amp; POWER Cabinet","PASSIVE",
AI1262="AKTIVCO Coupure ENEO &amp; Baisse de tension","PASSIVE",
AI1262="Coupure ENEO &amp; Baisse de tension","PASSIVE",
AI1262="Defaut GE &amp; POWER Cabinet","PASSIVE",
AI1262="Sharing","PASSIVE",
AI1262="Sites strategiques &amp; DataCenter","PASSIVE",
AI1262="Exclu","Exclu",
AI1262="SAT","ACTIVE",
AI1262="SPARE-ISSUE","SPARE-ISSUE",
AI1262="Fiber CAmtel","ACTIVE",
AI1262="Fiber AOF","ACTIVE",
AI1262="Projet OCM (HUAWEI)","PLANNED WORKS",
AI1262="Projet OCM (NOKIA)","PLANNED WORKS",
AI1262="ACCESS-ISSUE","ACCESS-ISSUE",
AI1262="Projet OCM (ZTE, NOKIA, autres projets)","PLANNED WORKS",
AI1262="No root CAuse","No root cause",
AI1262="ODU HS","ACTIVE",
AI1262="IP &amp; VLAN","ACTIVE",
AI1262="Warehouse HUAWEI","SPARE-ISSUE",
AI1262="SPARE-HS","SPARE-ISSUE",
AI1262="Power Telco","ACTIVE", AI1262="no impacts","no impacts"
),"")</f>
        <v>no impacts</v>
      </c>
      <c r="AK1262" s="23" t="s">
        <v>5537</v>
      </c>
      <c r="AL1262" s="23" t="str">
        <f t="shared" si="34"/>
        <v>NRO_118</v>
      </c>
      <c r="AN1262" s="9" t="s">
        <v>5537</v>
      </c>
      <c r="AO1262" s="23" t="str">
        <f>_xlfn.XLOOKUP(B1262,'INCIDENT-05-03-2026'!E:E,'INCIDENT-05-03-2026'!F:F,"")</f>
        <v/>
      </c>
      <c r="AP1262" s="7" t="s">
        <v>5537</v>
      </c>
      <c r="AQ1262" s="6"/>
      <c r="AR1262" s="7"/>
      <c r="AS1262" s="3" t="str">
        <f>_xlfn.XLOOKUP(B1262,'[3]tt num | region | site id'!$C:$C,'[3]tt num | region | site id'!$Q:$Q,"")</f>
        <v/>
      </c>
      <c r="AT1262" s="24" t="str">
        <f>_xlfn.XLOOKUP(B1262,'[4]Cells Huawei 03052026 12h'!$B:$B,'[4]Cells Huawei 03052026 12h'!$T:$T,"")</f>
        <v/>
      </c>
      <c r="AU1262" s="24" t="str">
        <f>_xlfn.XLOOKUP(B1262,'[5]cells down 02052026 8h50'!$B:$B,'[5]cells down 02052026 8h50'!$R:$R,"")</f>
        <v/>
      </c>
      <c r="AV1262" s="24" t="str">
        <f>_xlfn.XLOOKUP(B1262,'[5]cells down 02052026 13h50'!$B:$B,'[5]cells down 02052026 13h50'!$R:$R,"")</f>
        <v/>
      </c>
      <c r="AW1262" s="24" t="str">
        <f>_xlfn.XLOOKUP(B1262,'[5]cells down 02052026 13h50'!$B:$B,'[5]cells down 02052026 13h50'!$R:$R,"")</f>
        <v/>
      </c>
      <c r="AX1262" s="24" t="str">
        <f>_xlfn.XLOOKUP(B1262,'[6]cell downs 03052026 8h40 '!$B:$B,'[6]cell downs 03052026 8h40 '!$R:$R,"")</f>
        <v/>
      </c>
      <c r="AY1262" s="24" t="str">
        <f>_xlfn.XLOOKUP(B1262,'[7]ALL SITES DOWN'!$D:$D,'[7]ALL SITES DOWN'!$J:$J,"")</f>
        <v/>
      </c>
      <c r="AZ1262" s="24" t="str">
        <f>_xlfn.XLOOKUP(B1262,'[8]ALL SITES DOWN'!$D:$D,'[8]ALL SITES DOWN'!$J:$J,"")</f>
        <v/>
      </c>
      <c r="BA1262" s="9" t="str">
        <f>_xlfn.XLOOKUP(B1262,[9]sheet1!$AC:$AC,[9]sheet1!$AF:$AF,"")</f>
        <v/>
      </c>
      <c r="BB1262" s="14" t="s">
        <v>5537</v>
      </c>
      <c r="BC1262" s="14" t="s">
        <v>5537</v>
      </c>
      <c r="BD1262" s="14" t="str">
        <f>_xlfn.XLOOKUP(B1262,'[10]cell downs 18042026 17h'!$B:$B,'[10]cell downs 18042026 17h'!$B:$B,"")</f>
        <v/>
      </c>
      <c r="BE1262" s="14" t="str">
        <f>_xlfn.XLOOKUP(B1262,'[11]Cells Huawei 19042026 15h'!$B:$B,'[11]Cells Huawei 19042026 15h'!$B:$B,"")</f>
        <v/>
      </c>
      <c r="BF1262" s="9" t="str">
        <f>_xlfn.XLOOKUP(B1262,'[12]cells down 19042026 9H40'!$B:$B,'[12]cells down 19042026 9H40'!$B:$B,"")</f>
        <v/>
      </c>
      <c r="BG1262" s="9" t="s">
        <v>2274</v>
      </c>
      <c r="BH1262" s="9" t="s">
        <v>5579</v>
      </c>
    </row>
    <row r="1263" spans="1:60" s="9" customFormat="1" x14ac:dyDescent="0.3">
      <c r="A1263" s="25" t="s">
        <v>5422</v>
      </c>
      <c r="B1263" s="25" t="s">
        <v>5423</v>
      </c>
      <c r="C1263" s="3" t="str">
        <f>_xlfn.XLOOKUP(B1263,'[1]daily break down'!$D:$D,'[1]daily break down'!$E:$E,"")</f>
        <v>CENTRE</v>
      </c>
      <c r="D1263" s="1" t="s">
        <v>11</v>
      </c>
      <c r="E1263" s="1" t="str">
        <f>BH1263</f>
        <v>Grid-Gen-Lithium</v>
      </c>
      <c r="F1263" s="25" t="s">
        <v>226</v>
      </c>
      <c r="G1263" s="25" t="s">
        <v>1866</v>
      </c>
      <c r="H1263" s="42" t="str">
        <f>_xlfn.XLOOKUP(B1263,[2]CALCULATION!$B:$B,[2]CALCULATION!$H:$H,"")</f>
        <v>ZTE</v>
      </c>
      <c r="I1263" s="34">
        <v>0</v>
      </c>
      <c r="J1263" s="34">
        <v>4.0755294164647733</v>
      </c>
      <c r="K1263" s="34">
        <v>0</v>
      </c>
      <c r="L1263" s="34">
        <v>0</v>
      </c>
      <c r="M1263" s="34">
        <v>0</v>
      </c>
      <c r="N1263" s="34">
        <v>0</v>
      </c>
      <c r="O1263" s="34">
        <v>0</v>
      </c>
      <c r="P1263" s="34">
        <v>0</v>
      </c>
      <c r="Q1263" s="34">
        <v>0</v>
      </c>
      <c r="R1263" s="34">
        <v>5.8195860549662817E-2</v>
      </c>
      <c r="S1263" s="35">
        <v>0</v>
      </c>
      <c r="T1263" s="35">
        <v>0</v>
      </c>
      <c r="U1263" s="35">
        <v>0</v>
      </c>
      <c r="V1263" s="35">
        <v>2.4613478182705402</v>
      </c>
      <c r="W1263" s="35">
        <v>0</v>
      </c>
      <c r="X1263" s="35">
        <v>0</v>
      </c>
      <c r="Y1263" s="35">
        <v>0</v>
      </c>
      <c r="Z1263" s="35">
        <v>0</v>
      </c>
      <c r="AA1263" s="35">
        <v>0</v>
      </c>
      <c r="AB1263" s="35">
        <v>0</v>
      </c>
      <c r="AC1263" s="35">
        <v>0</v>
      </c>
      <c r="AD1263" s="35">
        <v>0</v>
      </c>
      <c r="AE1263" s="58" t="s">
        <v>5560</v>
      </c>
      <c r="AF1263" s="58"/>
      <c r="AG1263" s="57" t="str" cm="1">
        <f t="array" ref="AG1263">IFERROR(_xlfn.IFS(
AI1263="MPR ISSUE","PDH",
AI1263="BSS Hardware Issue","BSS",
AI1263="Sites strategiques, MLL, Pylone, etc.","ENVTECH",
AI1263="AKTIVCO DEFAUT GE &amp; POWER Cabinet","AKTIVCO",
AI1263="AKTIVCO Coupure ENEO &amp; Baisse de tension","AKTIVCO GRID ONLY",
AI1263="Coupure ENEO &amp; Baisse de tension","IHS GRID ONLY",
AI1263="Defaut GE &amp; POWER Cabinet","IHS",
AI1263="Sharing","Partners",
AI1263="Sites strategiques &amp; DataCenter","SST &amp; DC",
AI1263="Exclu","Exclu",
AI1263="SAT","SAT",
AI1263="SPARE-ISSUE","SPARE-ISSUE",
AI1263="Fiber CAmtel","TRANS_FO_CAMTEL",
AI1263="Fiber AOF","Fiber AOF",
AI1263="Projet OCM (HUAWEI)","TRAVAUX-HUAWEI",
AI1263="Projet OCM (NOKIA)","TRAVAUX-NOKIA",
AI1263="ACCESS-ISSUE","ACCESS-ISSUE",
AI1263="Projet OCM (ZTE, NOKIA, autres projets)","TRAVAUX OCM",
AI1263="No root CAuse","No root cause",
AI1263="ODU HS","PDH",
AI1263="IP &amp; VLAN","PDH",
AI1263="Warehouse HUAWEI","SPARE-ISSUE",
AI1263="SPARE-HS","SPARE-ISSUE",
AI1263="Power Telco","BSS",AI1263="no impacts","no impacts"
),"")</f>
        <v>no impacts</v>
      </c>
      <c r="AH1263" s="57" t="str" cm="1">
        <f t="array" ref="AH1263">IFERROR(_xlfn.IFS(
AI1263="MPR ISSUE","TX ISSUE",
AI1263="BSS Hardware Issue","RAN ISSUE",
AI1263="Sites strategiques, MLL, Pylone, etc.","ENVTECH",
AI1263="AKTIVCO DEFAUT GE &amp; POWER Cabinet","POWER ISSUE",
AI1263="AKTIVCO Coupure ENEO &amp; Baisse de tension","POWER ISSUE",
AI1263="Coupure ENEO &amp; Baisse de tension","POWER ISSUE",
AI1263="Defaut GE &amp; POWER Cabinet","POWER ISSUE",
AI1263="Sharing","POWER ISSUE",
AI1263="Sites strategiques &amp; DataCenter","POWER ISSUE",
AI1263="Exclu","Exclu",
AI1263="SAT","TX ISSUE",
AI1263="SPARE-ISSUE","SPARE-ISSUE",
AI1263="Fiber CAmtel","TX ISSUE",
AI1263="Fiber AOF","TX ISSUE",
AI1263="Projet OCM (HUAWEI)","TRAVAUX-HUAWEI",
AI1263="Projet OCM (NOKIA)","TRAVAUX -NOKIA",
AI1263="ACCESS-ISSUE","ACCESS-ISSUE",
AI1263="Projet OCM (ZTE, NOKIA, autres projets)","TRAVAUX OCM",
AI1263="No root CAuse","No root cause",
AI1263="ODU HS","TX ISSUE",
AI1263="IP &amp; VLAN","TX ISSUE",
AI1263="Warehouse HUAWEI","SPARE-ISSUE",
AI1263="SPARE-HS","SPARE-ISSUE",
AI1263="Power Telco","RAN ISSUE",AI1263="no impacts","no impacts"
),"")</f>
        <v>no impacts</v>
      </c>
      <c r="AI1263" s="85" t="s">
        <v>5998</v>
      </c>
      <c r="AJ1263" s="57" t="str" cm="1">
        <f t="array" ref="AJ1263">IFERROR(_xlfn.IFS(
AI1263="MPR ISSUE","ACTIVE",
AI1263="BSS Hardware Issue","ACTIVE",
AI1263="Sites strategiques, MLL, Pylone, etc.","PASSIVE",
AI1263="AKTIVCO DEFAUT GE &amp; POWER Cabinet","PASSIVE",
AI1263="AKTIVCO Coupure ENEO &amp; Baisse de tension","PASSIVE",
AI1263="Coupure ENEO &amp; Baisse de tension","PASSIVE",
AI1263="Defaut GE &amp; POWER Cabinet","PASSIVE",
AI1263="Sharing","PASSIVE",
AI1263="Sites strategiques &amp; DataCenter","PASSIVE",
AI1263="Exclu","Exclu",
AI1263="SAT","ACTIVE",
AI1263="SPARE-ISSUE","SPARE-ISSUE",
AI1263="Fiber CAmtel","ACTIVE",
AI1263="Fiber AOF","ACTIVE",
AI1263="Projet OCM (HUAWEI)","PLANNED WORKS",
AI1263="Projet OCM (NOKIA)","PLANNED WORKS",
AI1263="ACCESS-ISSUE","ACCESS-ISSUE",
AI1263="Projet OCM (ZTE, NOKIA, autres projets)","PLANNED WORKS",
AI1263="No root CAuse","No root cause",
AI1263="ODU HS","ACTIVE",
AI1263="IP &amp; VLAN","ACTIVE",
AI1263="Warehouse HUAWEI","SPARE-ISSUE",
AI1263="SPARE-HS","SPARE-ISSUE",
AI1263="Power Telco","ACTIVE", AI1263="no impacts","no impacts"
),"")</f>
        <v>no impacts</v>
      </c>
      <c r="AK1263" s="23" t="s">
        <v>5537</v>
      </c>
      <c r="AL1263" s="23" t="str">
        <f t="shared" si="34"/>
        <v>EST_211</v>
      </c>
      <c r="AN1263" s="9" t="s">
        <v>5537</v>
      </c>
      <c r="AO1263" s="23" t="str">
        <f>_xlfn.XLOOKUP(B1263,'INCIDENT-05-03-2026'!E:E,'INCIDENT-05-03-2026'!F:F,"")</f>
        <v/>
      </c>
      <c r="AP1263" s="7" t="s">
        <v>5537</v>
      </c>
      <c r="AQ1263" s="6"/>
      <c r="AR1263" s="7"/>
      <c r="AS1263" s="3" t="str">
        <f>_xlfn.XLOOKUP(B1263,'[3]tt num | region | site id'!$C:$C,'[3]tt num | region | site id'!$Q:$Q,"")</f>
        <v/>
      </c>
      <c r="AT1263" s="24" t="str">
        <f>_xlfn.XLOOKUP(B1263,'[4]Cells Huawei 03052026 12h'!$B:$B,'[4]Cells Huawei 03052026 12h'!$T:$T,"")</f>
        <v/>
      </c>
      <c r="AU1263" s="24" t="str">
        <f>_xlfn.XLOOKUP(B1263,'[5]cells down 02052026 8h50'!$B:$B,'[5]cells down 02052026 8h50'!$R:$R,"")</f>
        <v/>
      </c>
      <c r="AV1263" s="24" t="str">
        <f>_xlfn.XLOOKUP(B1263,'[5]cells down 02052026 13h50'!$B:$B,'[5]cells down 02052026 13h50'!$R:$R,"")</f>
        <v/>
      </c>
      <c r="AW1263" s="24" t="str">
        <f>_xlfn.XLOOKUP(B1263,'[5]cells down 02052026 13h50'!$B:$B,'[5]cells down 02052026 13h50'!$R:$R,"")</f>
        <v/>
      </c>
      <c r="AX1263" s="24" t="str">
        <f>_xlfn.XLOOKUP(B1263,'[6]cell downs 03052026 8h40 '!$B:$B,'[6]cell downs 03052026 8h40 '!$R:$R,"")</f>
        <v/>
      </c>
      <c r="AY1263" s="24" t="str">
        <f>_xlfn.XLOOKUP(B1263,'[7]ALL SITES DOWN'!$D:$D,'[7]ALL SITES DOWN'!$J:$J,"")</f>
        <v/>
      </c>
      <c r="AZ1263" s="24" t="str">
        <f>_xlfn.XLOOKUP(B1263,'[8]ALL SITES DOWN'!$D:$D,'[8]ALL SITES DOWN'!$J:$J,"")</f>
        <v/>
      </c>
      <c r="BA1263" s="9" t="str">
        <f>_xlfn.XLOOKUP(B1263,[9]sheet1!$AC:$AC,[9]sheet1!$AF:$AF,"")</f>
        <v/>
      </c>
      <c r="BB1263" s="14" t="s">
        <v>5537</v>
      </c>
      <c r="BC1263" s="14" t="s">
        <v>5537</v>
      </c>
      <c r="BD1263" s="14" t="str">
        <f>_xlfn.XLOOKUP(B1263,'[10]cell downs 18042026 17h'!$B:$B,'[10]cell downs 18042026 17h'!$B:$B,"")</f>
        <v/>
      </c>
      <c r="BE1263" s="14" t="str">
        <f>_xlfn.XLOOKUP(B1263,'[11]Cells Huawei 19042026 15h'!$B:$B,'[11]Cells Huawei 19042026 15h'!$B:$B,"")</f>
        <v/>
      </c>
      <c r="BF1263" s="9" t="str">
        <f>_xlfn.XLOOKUP(B1263,'[12]cells down 19042026 9H40'!$B:$B,'[12]cells down 19042026 9H40'!$B:$B,"")</f>
        <v/>
      </c>
      <c r="BG1263" s="9" t="s">
        <v>5423</v>
      </c>
      <c r="BH1263" s="9" t="s">
        <v>594</v>
      </c>
    </row>
    <row r="1264" spans="1:60" s="9" customFormat="1" x14ac:dyDescent="0.3">
      <c r="A1264" s="1" t="s">
        <v>778</v>
      </c>
      <c r="B1264" s="8" t="s">
        <v>779</v>
      </c>
      <c r="C1264" s="3" t="str">
        <f>_xlfn.XLOOKUP(B1264,'[1]daily break down'!$D:$D,'[1]daily break down'!$E:$E,"")</f>
        <v>Garoua</v>
      </c>
      <c r="D1264" s="1" t="s">
        <v>11</v>
      </c>
      <c r="E1264" s="1" t="s">
        <v>12</v>
      </c>
      <c r="F1264" s="3" t="s">
        <v>23</v>
      </c>
      <c r="G1264" s="1" t="s">
        <v>24</v>
      </c>
      <c r="H1264" s="40" t="str">
        <f>_xlfn.XLOOKUP(B1264,[2]CALCULATION!$B:$B,[2]CALCULATION!$H:$H,"")</f>
        <v>Huawei</v>
      </c>
      <c r="I1264" s="34">
        <v>0</v>
      </c>
      <c r="J1264" s="34">
        <v>0</v>
      </c>
      <c r="K1264" s="34">
        <v>0</v>
      </c>
      <c r="L1264" s="34">
        <v>2.595949154331926</v>
      </c>
      <c r="M1264" s="34">
        <v>3.287450810854001</v>
      </c>
      <c r="N1264" s="34">
        <v>0</v>
      </c>
      <c r="O1264" s="34">
        <v>0</v>
      </c>
      <c r="P1264" s="34">
        <v>0</v>
      </c>
      <c r="Q1264" s="34">
        <v>0</v>
      </c>
      <c r="R1264" s="34">
        <v>0</v>
      </c>
      <c r="S1264" s="35">
        <v>0</v>
      </c>
      <c r="T1264" s="35">
        <v>0</v>
      </c>
      <c r="U1264" s="35">
        <v>0</v>
      </c>
      <c r="V1264" s="35">
        <v>2.2288497373249667</v>
      </c>
      <c r="W1264" s="35">
        <v>0</v>
      </c>
      <c r="X1264" s="35">
        <v>0</v>
      </c>
      <c r="Y1264" s="35">
        <v>0</v>
      </c>
      <c r="Z1264" s="35">
        <v>8.586698455910259</v>
      </c>
      <c r="AA1264" s="35">
        <v>0</v>
      </c>
      <c r="AB1264" s="35">
        <v>0</v>
      </c>
      <c r="AC1264" s="35">
        <v>0</v>
      </c>
      <c r="AD1264" s="35">
        <v>0</v>
      </c>
      <c r="AE1264" s="58" t="s">
        <v>5560</v>
      </c>
      <c r="AF1264" s="58"/>
      <c r="AG1264" s="57" t="str" cm="1">
        <f t="array" ref="AG1264">IFERROR(_xlfn.IFS(
AI1264="MPR ISSUE","PDH",
AI1264="BSS Hardware Issue","BSS",
AI1264="Sites strategiques, MLL, Pylone, etc.","ENVTECH",
AI1264="AKTIVCO DEFAUT GE &amp; POWER Cabinet","AKTIVCO",
AI1264="AKTIVCO Coupure ENEO &amp; Baisse de tension","AKTIVCO GRID ONLY",
AI1264="Coupure ENEO &amp; Baisse de tension","IHS GRID ONLY",
AI1264="Defaut GE &amp; POWER Cabinet","IHS",
AI1264="Sharing","Partners",
AI1264="Sites strategiques &amp; DataCenter","SST &amp; DC",
AI1264="Exclu","Exclu",
AI1264="SAT","SAT",
AI1264="SPARE-ISSUE","SPARE-ISSUE",
AI1264="Fiber CAmtel","TRANS_FO_CAMTEL",
AI1264="Fiber AOF","Fiber AOF",
AI1264="Projet OCM (HUAWEI)","TRAVAUX-HUAWEI",
AI1264="Projet OCM (NOKIA)","TRAVAUX-NOKIA",
AI1264="ACCESS-ISSUE","ACCESS-ISSUE",
AI1264="Projet OCM (ZTE, NOKIA, autres projets)","TRAVAUX OCM",
AI1264="No root CAuse","No root cause",
AI1264="ODU HS","PDH",
AI1264="IP &amp; VLAN","PDH",
AI1264="Warehouse HUAWEI","SPARE-ISSUE",
AI1264="SPARE-HS","SPARE-ISSUE",
AI1264="Power Telco","BSS",AI1264="no impacts","no impacts"
),"")</f>
        <v>no impacts</v>
      </c>
      <c r="AH1264" s="57" t="str" cm="1">
        <f t="array" ref="AH1264">IFERROR(_xlfn.IFS(
AI1264="MPR ISSUE","TX ISSUE",
AI1264="BSS Hardware Issue","RAN ISSUE",
AI1264="Sites strategiques, MLL, Pylone, etc.","ENVTECH",
AI1264="AKTIVCO DEFAUT GE &amp; POWER Cabinet","POWER ISSUE",
AI1264="AKTIVCO Coupure ENEO &amp; Baisse de tension","POWER ISSUE",
AI1264="Coupure ENEO &amp; Baisse de tension","POWER ISSUE",
AI1264="Defaut GE &amp; POWER Cabinet","POWER ISSUE",
AI1264="Sharing","POWER ISSUE",
AI1264="Sites strategiques &amp; DataCenter","POWER ISSUE",
AI1264="Exclu","Exclu",
AI1264="SAT","TX ISSUE",
AI1264="SPARE-ISSUE","SPARE-ISSUE",
AI1264="Fiber CAmtel","TX ISSUE",
AI1264="Fiber AOF","TX ISSUE",
AI1264="Projet OCM (HUAWEI)","TRAVAUX-HUAWEI",
AI1264="Projet OCM (NOKIA)","TRAVAUX -NOKIA",
AI1264="ACCESS-ISSUE","ACCESS-ISSUE",
AI1264="Projet OCM (ZTE, NOKIA, autres projets)","TRAVAUX OCM",
AI1264="No root CAuse","No root cause",
AI1264="ODU HS","TX ISSUE",
AI1264="IP &amp; VLAN","TX ISSUE",
AI1264="Warehouse HUAWEI","SPARE-ISSUE",
AI1264="SPARE-HS","SPARE-ISSUE",
AI1264="Power Telco","RAN ISSUE",AI1264="no impacts","no impacts"
),"")</f>
        <v>no impacts</v>
      </c>
      <c r="AI1264" s="85" t="s">
        <v>5998</v>
      </c>
      <c r="AJ1264" s="57" t="str" cm="1">
        <f t="array" ref="AJ1264">IFERROR(_xlfn.IFS(
AI1264="MPR ISSUE","ACTIVE",
AI1264="BSS Hardware Issue","ACTIVE",
AI1264="Sites strategiques, MLL, Pylone, etc.","PASSIVE",
AI1264="AKTIVCO DEFAUT GE &amp; POWER Cabinet","PASSIVE",
AI1264="AKTIVCO Coupure ENEO &amp; Baisse de tension","PASSIVE",
AI1264="Coupure ENEO &amp; Baisse de tension","PASSIVE",
AI1264="Defaut GE &amp; POWER Cabinet","PASSIVE",
AI1264="Sharing","PASSIVE",
AI1264="Sites strategiques &amp; DataCenter","PASSIVE",
AI1264="Exclu","Exclu",
AI1264="SAT","ACTIVE",
AI1264="SPARE-ISSUE","SPARE-ISSUE",
AI1264="Fiber CAmtel","ACTIVE",
AI1264="Fiber AOF","ACTIVE",
AI1264="Projet OCM (HUAWEI)","PLANNED WORKS",
AI1264="Projet OCM (NOKIA)","PLANNED WORKS",
AI1264="ACCESS-ISSUE","ACCESS-ISSUE",
AI1264="Projet OCM (ZTE, NOKIA, autres projets)","PLANNED WORKS",
AI1264="No root CAuse","No root cause",
AI1264="ODU HS","ACTIVE",
AI1264="IP &amp; VLAN","ACTIVE",
AI1264="Warehouse HUAWEI","SPARE-ISSUE",
AI1264="SPARE-HS","SPARE-ISSUE",
AI1264="Power Telco","ACTIVE", AI1264="no impacts","no impacts"
),"")</f>
        <v>no impacts</v>
      </c>
      <c r="AK1264" s="23" t="s">
        <v>5537</v>
      </c>
      <c r="AL1264" s="23" t="str">
        <f t="shared" si="34"/>
        <v>NRD_082</v>
      </c>
      <c r="AN1264" s="9" t="s">
        <v>5537</v>
      </c>
      <c r="AO1264" s="23" t="str">
        <f>_xlfn.XLOOKUP(B1264,'INCIDENT-05-03-2026'!E:E,'INCIDENT-05-03-2026'!F:F,"")</f>
        <v/>
      </c>
      <c r="AP1264" s="7" t="s">
        <v>5537</v>
      </c>
      <c r="AQ1264" s="6"/>
      <c r="AR1264" s="7"/>
      <c r="AS1264" s="3" t="str">
        <f>_xlfn.XLOOKUP(B1264,'[3]tt num | region | site id'!$C:$C,'[3]tt num | region | site id'!$Q:$Q,"")</f>
        <v/>
      </c>
      <c r="AT1264" s="24" t="str">
        <f>_xlfn.XLOOKUP(B1264,'[4]Cells Huawei 03052026 12h'!$B:$B,'[4]Cells Huawei 03052026 12h'!$T:$T,"")</f>
        <v/>
      </c>
      <c r="AU1264" s="24" t="str">
        <f>_xlfn.XLOOKUP(B1264,'[5]cells down 02052026 8h50'!$B:$B,'[5]cells down 02052026 8h50'!$R:$R,"")</f>
        <v/>
      </c>
      <c r="AV1264" s="24" t="str">
        <f>_xlfn.XLOOKUP(B1264,'[5]cells down 02052026 13h50'!$B:$B,'[5]cells down 02052026 13h50'!$R:$R,"")</f>
        <v/>
      </c>
      <c r="AW1264" s="24" t="str">
        <f>_xlfn.XLOOKUP(B1264,'[5]cells down 02052026 13h50'!$B:$B,'[5]cells down 02052026 13h50'!$R:$R,"")</f>
        <v/>
      </c>
      <c r="AX1264" s="24" t="str">
        <f>_xlfn.XLOOKUP(B1264,'[6]cell downs 03052026 8h40 '!$B:$B,'[6]cell downs 03052026 8h40 '!$R:$R,"")</f>
        <v/>
      </c>
      <c r="AY1264" s="24" t="str">
        <f>_xlfn.XLOOKUP(B1264,'[7]ALL SITES DOWN'!$D:$D,'[7]ALL SITES DOWN'!$J:$J,"")</f>
        <v/>
      </c>
      <c r="AZ1264" s="24" t="str">
        <f>_xlfn.XLOOKUP(B1264,'[8]ALL SITES DOWN'!$D:$D,'[8]ALL SITES DOWN'!$J:$J,"")</f>
        <v/>
      </c>
      <c r="BA1264" s="9" t="str">
        <f>_xlfn.XLOOKUP(B1264,[9]sheet1!$AC:$AC,[9]sheet1!$AF:$AF,"")</f>
        <v/>
      </c>
      <c r="BB1264" s="14" t="s">
        <v>5537</v>
      </c>
      <c r="BC1264" s="14" t="s">
        <v>5537</v>
      </c>
      <c r="BD1264" s="14" t="str">
        <f>_xlfn.XLOOKUP(B1264,'[10]cell downs 18042026 17h'!$B:$B,'[10]cell downs 18042026 17h'!$B:$B,"")</f>
        <v/>
      </c>
      <c r="BE1264" s="14" t="str">
        <f>_xlfn.XLOOKUP(B1264,'[11]Cells Huawei 19042026 15h'!$B:$B,'[11]Cells Huawei 19042026 15h'!$B:$B,"")</f>
        <v/>
      </c>
      <c r="BF1264" s="9" t="str">
        <f>_xlfn.XLOOKUP(B1264,'[12]cells down 19042026 9H40'!$B:$B,'[12]cells down 19042026 9H40'!$B:$B,"")</f>
        <v/>
      </c>
      <c r="BG1264" s="9" t="s">
        <v>779</v>
      </c>
      <c r="BH1264" s="9" t="s">
        <v>594</v>
      </c>
    </row>
    <row r="1265" spans="1:60" s="9" customFormat="1" x14ac:dyDescent="0.3">
      <c r="A1265" s="1" t="s">
        <v>2571</v>
      </c>
      <c r="B1265" s="8" t="s">
        <v>2572</v>
      </c>
      <c r="C1265" s="3" t="str">
        <f>_xlfn.XLOOKUP(B1265,'[1]daily break down'!$D:$D,'[1]daily break down'!$E:$E,"")</f>
        <v>LITTORAL</v>
      </c>
      <c r="D1265" s="1" t="s">
        <v>21</v>
      </c>
      <c r="E1265" s="1" t="s">
        <v>122</v>
      </c>
      <c r="F1265" s="3" t="s">
        <v>31</v>
      </c>
      <c r="G1265" s="1" t="s">
        <v>2571</v>
      </c>
      <c r="H1265" s="41" t="str">
        <f>_xlfn.XLOOKUP(B1265,[2]CALCULATION!$B:$B,[2]CALCULATION!$H:$H,"")</f>
        <v>NOKIA</v>
      </c>
      <c r="I1265" s="34">
        <v>0</v>
      </c>
      <c r="J1265" s="34">
        <v>0</v>
      </c>
      <c r="K1265" s="34">
        <v>0</v>
      </c>
      <c r="L1265" s="34">
        <v>0</v>
      </c>
      <c r="M1265" s="34">
        <v>0</v>
      </c>
      <c r="N1265" s="34">
        <v>0</v>
      </c>
      <c r="O1265" s="34">
        <v>0</v>
      </c>
      <c r="P1265" s="34">
        <v>0</v>
      </c>
      <c r="Q1265" s="34">
        <v>0</v>
      </c>
      <c r="R1265" s="34">
        <v>0</v>
      </c>
      <c r="S1265" s="35">
        <v>0</v>
      </c>
      <c r="T1265" s="35">
        <v>17403.285923414747</v>
      </c>
      <c r="U1265" s="35">
        <v>0</v>
      </c>
      <c r="V1265" s="35">
        <v>0</v>
      </c>
      <c r="W1265" s="35">
        <v>0</v>
      </c>
      <c r="X1265" s="35">
        <v>0</v>
      </c>
      <c r="Y1265" s="35">
        <v>0</v>
      </c>
      <c r="Z1265" s="35">
        <v>0</v>
      </c>
      <c r="AA1265" s="35">
        <v>0</v>
      </c>
      <c r="AB1265" s="35">
        <v>0</v>
      </c>
      <c r="AC1265" s="35">
        <v>0</v>
      </c>
      <c r="AD1265" s="35">
        <v>0</v>
      </c>
      <c r="AE1265" s="58" t="s">
        <v>5559</v>
      </c>
      <c r="AF1265" s="58"/>
      <c r="AG1265" s="57" t="str" cm="1">
        <f t="array" ref="AG1265">IFERROR(_xlfn.IFS(
AI1265="MPR ISSUE","PDH",
AI1265="BSS Hardware Issue","BSS",
AI1265="Sites strategiques, MLL, Pylone, etc.","ENVTECH",
AI1265="AKTIVCO DEFAUT GE &amp; POWER Cabinet","AKTIVCO",
AI1265="AKTIVCO Coupure ENEO &amp; Baisse de tension","AKTIVCO GRID ONLY",
AI1265="Coupure ENEO &amp; Baisse de tension","IHS GRID ONLY",
AI1265="Defaut GE &amp; POWER Cabinet","IHS",
AI1265="Sharing","Partners",
AI1265="Sites strategiques &amp; DataCenter","SST &amp; DC",
AI1265="Exclu","Exclu",
AI1265="SAT","SAT",
AI1265="SPARE-ISSUE","SPARE-ISSUE",
AI1265="Fiber CAmtel","TRANS_FO_CAMTEL",
AI1265="Fiber AOF","Fiber AOF",
AI1265="Projet OCM (HUAWEI)","TRAVAUX-HUAWEI",
AI1265="Projet OCM (NOKIA)","TRAVAUX-NOKIA",
AI1265="ACCESS-ISSUE","ACCESS-ISSUE",
AI1265="Projet OCM (ZTE, NOKIA, autres projets)","TRAVAUX OCM",
AI1265="No root CAuse","No root cause",
AI1265="ODU HS","PDH",
AI1265="IP &amp; VLAN","PDH",
AI1265="Warehouse HUAWEI","SPARE-ISSUE",
AI1265="SPARE-HS","SPARE-ISSUE",
AI1265="Power Telco","BSS",AI1265="no impacts","no impacts"
),"")</f>
        <v>Exclu</v>
      </c>
      <c r="AH1265" s="57" t="str" cm="1">
        <f t="array" ref="AH1265">IFERROR(_xlfn.IFS(
AI1265="MPR ISSUE","TX ISSUE",
AI1265="BSS Hardware Issue","RAN ISSUE",
AI1265="Sites strategiques, MLL, Pylone, etc.","ENVTECH",
AI1265="AKTIVCO DEFAUT GE &amp; POWER Cabinet","POWER ISSUE",
AI1265="AKTIVCO Coupure ENEO &amp; Baisse de tension","POWER ISSUE",
AI1265="Coupure ENEO &amp; Baisse de tension","POWER ISSUE",
AI1265="Defaut GE &amp; POWER Cabinet","POWER ISSUE",
AI1265="Sharing","POWER ISSUE",
AI1265="Sites strategiques &amp; DataCenter","POWER ISSUE",
AI1265="Exclu","Exclu",
AI1265="SAT","TX ISSUE",
AI1265="SPARE-ISSUE","SPARE-ISSUE",
AI1265="Fiber CAmtel","TX ISSUE",
AI1265="Fiber AOF","TX ISSUE",
AI1265="Projet OCM (HUAWEI)","TRAVAUX-HUAWEI",
AI1265="Projet OCM (NOKIA)","TRAVAUX -NOKIA",
AI1265="ACCESS-ISSUE","ACCESS-ISSUE",
AI1265="Projet OCM (ZTE, NOKIA, autres projets)","TRAVAUX OCM",
AI1265="No root CAuse","No root cause",
AI1265="ODU HS","TX ISSUE",
AI1265="IP &amp; VLAN","TX ISSUE",
AI1265="Warehouse HUAWEI","SPARE-ISSUE",
AI1265="SPARE-HS","SPARE-ISSUE",
AI1265="Power Telco","RAN ISSUE",AI1265="no impacts","no impacts"
),"")</f>
        <v>Exclu</v>
      </c>
      <c r="AI1265" s="85" t="s">
        <v>5559</v>
      </c>
      <c r="AJ1265" s="57" t="str" cm="1">
        <f t="array" ref="AJ1265">IFERROR(_xlfn.IFS(
AI1265="MPR ISSUE","ACTIVE",
AI1265="BSS Hardware Issue","ACTIVE",
AI1265="Sites strategiques, MLL, Pylone, etc.","PASSIVE",
AI1265="AKTIVCO DEFAUT GE &amp; POWER Cabinet","PASSIVE",
AI1265="AKTIVCO Coupure ENEO &amp; Baisse de tension","PASSIVE",
AI1265="Coupure ENEO &amp; Baisse de tension","PASSIVE",
AI1265="Defaut GE &amp; POWER Cabinet","PASSIVE",
AI1265="Sharing","PASSIVE",
AI1265="Sites strategiques &amp; DataCenter","PASSIVE",
AI1265="Exclu","Exclu",
AI1265="SAT","ACTIVE",
AI1265="SPARE-ISSUE","SPARE-ISSUE",
AI1265="Fiber CAmtel","ACTIVE",
AI1265="Fiber AOF","ACTIVE",
AI1265="Projet OCM (HUAWEI)","PLANNED WORKS",
AI1265="Projet OCM (NOKIA)","PLANNED WORKS",
AI1265="ACCESS-ISSUE","ACCESS-ISSUE",
AI1265="Projet OCM (ZTE, NOKIA, autres projets)","PLANNED WORKS",
AI1265="No root CAuse","No root cause",
AI1265="ODU HS","ACTIVE",
AI1265="IP &amp; VLAN","ACTIVE",
AI1265="Warehouse HUAWEI","SPARE-ISSUE",
AI1265="SPARE-HS","SPARE-ISSUE",
AI1265="Power Telco","ACTIVE", AI1265="no impacts","no impacts"
),"")</f>
        <v>Exclu</v>
      </c>
      <c r="AK1265" s="23" t="s">
        <v>5537</v>
      </c>
      <c r="AL1265" s="23" t="str">
        <f t="shared" si="34"/>
        <v>LIT_658</v>
      </c>
      <c r="AN1265" s="9" t="s">
        <v>5537</v>
      </c>
      <c r="AO1265" s="23" t="str">
        <f>_xlfn.XLOOKUP(B1265,'INCIDENT-05-03-2026'!E:E,'INCIDENT-05-03-2026'!F:F,"")</f>
        <v/>
      </c>
      <c r="AP1265" s="7" t="s">
        <v>5537</v>
      </c>
      <c r="AQ1265" s="6"/>
      <c r="AR1265" s="7"/>
      <c r="AS1265" s="3" t="str">
        <f>_xlfn.XLOOKUP(B1265,'[3]tt num | region | site id'!$C:$C,'[3]tt num | region | site id'!$Q:$Q,"")</f>
        <v/>
      </c>
      <c r="AT1265" s="24" t="str">
        <f>_xlfn.XLOOKUP(B1265,'[4]Cells Huawei 03052026 12h'!$B:$B,'[4]Cells Huawei 03052026 12h'!$T:$T,"")</f>
        <v/>
      </c>
      <c r="AU1265" s="24" t="str">
        <f>_xlfn.XLOOKUP(B1265,'[5]cells down 02052026 8h50'!$B:$B,'[5]cells down 02052026 8h50'!$R:$R,"")</f>
        <v/>
      </c>
      <c r="AV1265" s="24" t="str">
        <f>_xlfn.XLOOKUP(B1265,'[5]cells down 02052026 13h50'!$B:$B,'[5]cells down 02052026 13h50'!$R:$R,"")</f>
        <v/>
      </c>
      <c r="AW1265" s="24" t="str">
        <f>_xlfn.XLOOKUP(B1265,'[5]cells down 02052026 13h50'!$B:$B,'[5]cells down 02052026 13h50'!$R:$R,"")</f>
        <v/>
      </c>
      <c r="AX1265" s="24" t="str">
        <f>_xlfn.XLOOKUP(B1265,'[6]cell downs 03052026 8h40 '!$B:$B,'[6]cell downs 03052026 8h40 '!$R:$R,"")</f>
        <v/>
      </c>
      <c r="AY1265" s="24" t="str">
        <f>_xlfn.XLOOKUP(B1265,'[7]ALL SITES DOWN'!$D:$D,'[7]ALL SITES DOWN'!$J:$J,"")</f>
        <v/>
      </c>
      <c r="AZ1265" s="24" t="str">
        <f>_xlfn.XLOOKUP(B1265,'[8]ALL SITES DOWN'!$D:$D,'[8]ALL SITES DOWN'!$J:$J,"")</f>
        <v/>
      </c>
      <c r="BA1265" s="9" t="str">
        <f>_xlfn.XLOOKUP(B1265,[9]sheet1!$AC:$AC,[9]sheet1!$AF:$AF,"")</f>
        <v/>
      </c>
      <c r="BB1265" s="14" t="s">
        <v>5537</v>
      </c>
      <c r="BC1265" s="14" t="s">
        <v>5537</v>
      </c>
      <c r="BD1265" s="14" t="str">
        <f>_xlfn.XLOOKUP(B1265,'[10]cell downs 18042026 17h'!$B:$B,'[10]cell downs 18042026 17h'!$B:$B,"")</f>
        <v/>
      </c>
      <c r="BE1265" s="14" t="str">
        <f>_xlfn.XLOOKUP(B1265,'[11]Cells Huawei 19042026 15h'!$B:$B,'[11]Cells Huawei 19042026 15h'!$B:$B,"")</f>
        <v/>
      </c>
      <c r="BF1265" s="9" t="str">
        <f>_xlfn.XLOOKUP(B1265,'[12]cells down 19042026 9H40'!$B:$B,'[12]cells down 19042026 9H40'!$B:$B,"")</f>
        <v/>
      </c>
      <c r="BG1265" s="9" t="s">
        <v>5537</v>
      </c>
      <c r="BH1265" s="9" t="s">
        <v>5537</v>
      </c>
    </row>
    <row r="1266" spans="1:60" s="9" customFormat="1" x14ac:dyDescent="0.3">
      <c r="A1266" s="1" t="s">
        <v>3831</v>
      </c>
      <c r="B1266" s="8" t="s">
        <v>3832</v>
      </c>
      <c r="C1266" s="3" t="str">
        <f>_xlfn.XLOOKUP(B1266,'[1]daily break down'!$D:$D,'[1]daily break down'!$E:$E,"")</f>
        <v>NORD</v>
      </c>
      <c r="D1266" s="1" t="s">
        <v>11</v>
      </c>
      <c r="E1266" s="1" t="s">
        <v>66</v>
      </c>
      <c r="F1266" s="3" t="s">
        <v>23</v>
      </c>
      <c r="G1266" s="1" t="s">
        <v>3833</v>
      </c>
      <c r="H1266" s="40" t="str">
        <f>_xlfn.XLOOKUP(B1266,[2]CALCULATION!$B:$B,[2]CALCULATION!$H:$H,"")</f>
        <v>HUAWEI</v>
      </c>
      <c r="I1266" s="34">
        <v>0</v>
      </c>
      <c r="J1266" s="34">
        <v>0</v>
      </c>
      <c r="K1266" s="34">
        <v>0</v>
      </c>
      <c r="L1266" s="34">
        <v>0</v>
      </c>
      <c r="M1266" s="34">
        <v>0</v>
      </c>
      <c r="N1266" s="34">
        <v>0</v>
      </c>
      <c r="O1266" s="34">
        <v>0</v>
      </c>
      <c r="P1266" s="34">
        <v>0</v>
      </c>
      <c r="Q1266" s="34">
        <v>0</v>
      </c>
      <c r="R1266" s="34">
        <v>0</v>
      </c>
      <c r="S1266" s="35">
        <v>0</v>
      </c>
      <c r="T1266" s="35">
        <v>0</v>
      </c>
      <c r="U1266" s="35">
        <v>0</v>
      </c>
      <c r="V1266" s="35">
        <v>1.2446209403794732</v>
      </c>
      <c r="W1266" s="35">
        <v>0</v>
      </c>
      <c r="X1266" s="35">
        <v>0</v>
      </c>
      <c r="Y1266" s="35">
        <v>0</v>
      </c>
      <c r="Z1266" s="35">
        <v>0</v>
      </c>
      <c r="AA1266" s="35">
        <v>0</v>
      </c>
      <c r="AB1266" s="35">
        <v>0</v>
      </c>
      <c r="AC1266" s="35">
        <v>0</v>
      </c>
      <c r="AD1266" s="35">
        <v>0</v>
      </c>
      <c r="AE1266" s="58" t="s">
        <v>5560</v>
      </c>
      <c r="AF1266" s="58"/>
      <c r="AG1266" s="57" t="str" cm="1">
        <f t="array" ref="AG1266">IFERROR(_xlfn.IFS(
AI1266="MPR ISSUE","PDH",
AI1266="BSS Hardware Issue","BSS",
AI1266="Sites strategiques, MLL, Pylone, etc.","ENVTECH",
AI1266="AKTIVCO DEFAUT GE &amp; POWER Cabinet","AKTIVCO",
AI1266="AKTIVCO Coupure ENEO &amp; Baisse de tension","AKTIVCO GRID ONLY",
AI1266="Coupure ENEO &amp; Baisse de tension","IHS GRID ONLY",
AI1266="Defaut GE &amp; POWER Cabinet","IHS",
AI1266="Sharing","Partners",
AI1266="Sites strategiques &amp; DataCenter","SST &amp; DC",
AI1266="Exclu","Exclu",
AI1266="SAT","SAT",
AI1266="SPARE-ISSUE","SPARE-ISSUE",
AI1266="Fiber CAmtel","TRANS_FO_CAMTEL",
AI1266="Fiber AOF","Fiber AOF",
AI1266="Projet OCM (HUAWEI)","TRAVAUX-HUAWEI",
AI1266="Projet OCM (NOKIA)","TRAVAUX-NOKIA",
AI1266="ACCESS-ISSUE","ACCESS-ISSUE",
AI1266="Projet OCM (ZTE, NOKIA, autres projets)","TRAVAUX OCM",
AI1266="No root CAuse","No root cause",
AI1266="ODU HS","PDH",
AI1266="IP &amp; VLAN","PDH",
AI1266="Warehouse HUAWEI","SPARE-ISSUE",
AI1266="SPARE-HS","SPARE-ISSUE",
AI1266="Power Telco","BSS",AI1266="no impacts","no impacts"
),"")</f>
        <v>no impacts</v>
      </c>
      <c r="AH1266" s="57" t="str" cm="1">
        <f t="array" ref="AH1266">IFERROR(_xlfn.IFS(
AI1266="MPR ISSUE","TX ISSUE",
AI1266="BSS Hardware Issue","RAN ISSUE",
AI1266="Sites strategiques, MLL, Pylone, etc.","ENVTECH",
AI1266="AKTIVCO DEFAUT GE &amp; POWER Cabinet","POWER ISSUE",
AI1266="AKTIVCO Coupure ENEO &amp; Baisse de tension","POWER ISSUE",
AI1266="Coupure ENEO &amp; Baisse de tension","POWER ISSUE",
AI1266="Defaut GE &amp; POWER Cabinet","POWER ISSUE",
AI1266="Sharing","POWER ISSUE",
AI1266="Sites strategiques &amp; DataCenter","POWER ISSUE",
AI1266="Exclu","Exclu",
AI1266="SAT","TX ISSUE",
AI1266="SPARE-ISSUE","SPARE-ISSUE",
AI1266="Fiber CAmtel","TX ISSUE",
AI1266="Fiber AOF","TX ISSUE",
AI1266="Projet OCM (HUAWEI)","TRAVAUX-HUAWEI",
AI1266="Projet OCM (NOKIA)","TRAVAUX -NOKIA",
AI1266="ACCESS-ISSUE","ACCESS-ISSUE",
AI1266="Projet OCM (ZTE, NOKIA, autres projets)","TRAVAUX OCM",
AI1266="No root CAuse","No root cause",
AI1266="ODU HS","TX ISSUE",
AI1266="IP &amp; VLAN","TX ISSUE",
AI1266="Warehouse HUAWEI","SPARE-ISSUE",
AI1266="SPARE-HS","SPARE-ISSUE",
AI1266="Power Telco","RAN ISSUE",AI1266="no impacts","no impacts"
),"")</f>
        <v>no impacts</v>
      </c>
      <c r="AI1266" s="85" t="s">
        <v>5998</v>
      </c>
      <c r="AJ1266" s="57" t="str" cm="1">
        <f t="array" ref="AJ1266">IFERROR(_xlfn.IFS(
AI1266="MPR ISSUE","ACTIVE",
AI1266="BSS Hardware Issue","ACTIVE",
AI1266="Sites strategiques, MLL, Pylone, etc.","PASSIVE",
AI1266="AKTIVCO DEFAUT GE &amp; POWER Cabinet","PASSIVE",
AI1266="AKTIVCO Coupure ENEO &amp; Baisse de tension","PASSIVE",
AI1266="Coupure ENEO &amp; Baisse de tension","PASSIVE",
AI1266="Defaut GE &amp; POWER Cabinet","PASSIVE",
AI1266="Sharing","PASSIVE",
AI1266="Sites strategiques &amp; DataCenter","PASSIVE",
AI1266="Exclu","Exclu",
AI1266="SAT","ACTIVE",
AI1266="SPARE-ISSUE","SPARE-ISSUE",
AI1266="Fiber CAmtel","ACTIVE",
AI1266="Fiber AOF","ACTIVE",
AI1266="Projet OCM (HUAWEI)","PLANNED WORKS",
AI1266="Projet OCM (NOKIA)","PLANNED WORKS",
AI1266="ACCESS-ISSUE","ACCESS-ISSUE",
AI1266="Projet OCM (ZTE, NOKIA, autres projets)","PLANNED WORKS",
AI1266="No root CAuse","No root cause",
AI1266="ODU HS","ACTIVE",
AI1266="IP &amp; VLAN","ACTIVE",
AI1266="Warehouse HUAWEI","SPARE-ISSUE",
AI1266="SPARE-HS","SPARE-ISSUE",
AI1266="Power Telco","ACTIVE", AI1266="no impacts","no impacts"
),"")</f>
        <v>no impacts</v>
      </c>
      <c r="AK1266" s="23" t="s">
        <v>5537</v>
      </c>
      <c r="AL1266" s="23" t="str">
        <f t="shared" si="34"/>
        <v>NRD_069</v>
      </c>
      <c r="AN1266" s="9" t="s">
        <v>5537</v>
      </c>
      <c r="AO1266" s="23" t="str">
        <f>_xlfn.XLOOKUP(B1266,'INCIDENT-05-03-2026'!E:E,'INCIDENT-05-03-2026'!F:F,"")</f>
        <v/>
      </c>
      <c r="AP1266" s="7" t="s">
        <v>5537</v>
      </c>
      <c r="AQ1266" s="6"/>
      <c r="AR1266" s="7"/>
      <c r="AS1266" s="3" t="str">
        <f>_xlfn.XLOOKUP(B1266,'[3]tt num | region | site id'!$C:$C,'[3]tt num | region | site id'!$Q:$Q,"")</f>
        <v/>
      </c>
      <c r="AT1266" s="24" t="str">
        <f>_xlfn.XLOOKUP(B1266,'[4]Cells Huawei 03052026 12h'!$B:$B,'[4]Cells Huawei 03052026 12h'!$T:$T,"")</f>
        <v/>
      </c>
      <c r="AU1266" s="24" t="str">
        <f>_xlfn.XLOOKUP(B1266,'[5]cells down 02052026 8h50'!$B:$B,'[5]cells down 02052026 8h50'!$R:$R,"")</f>
        <v/>
      </c>
      <c r="AV1266" s="24" t="str">
        <f>_xlfn.XLOOKUP(B1266,'[5]cells down 02052026 13h50'!$B:$B,'[5]cells down 02052026 13h50'!$R:$R,"")</f>
        <v/>
      </c>
      <c r="AW1266" s="24" t="str">
        <f>_xlfn.XLOOKUP(B1266,'[5]cells down 02052026 13h50'!$B:$B,'[5]cells down 02052026 13h50'!$R:$R,"")</f>
        <v/>
      </c>
      <c r="AX1266" s="24" t="str">
        <f>_xlfn.XLOOKUP(B1266,'[6]cell downs 03052026 8h40 '!$B:$B,'[6]cell downs 03052026 8h40 '!$R:$R,"")</f>
        <v/>
      </c>
      <c r="AY1266" s="24" t="str">
        <f>_xlfn.XLOOKUP(B1266,'[7]ALL SITES DOWN'!$D:$D,'[7]ALL SITES DOWN'!$J:$J,"")</f>
        <v/>
      </c>
      <c r="AZ1266" s="24" t="str">
        <f>_xlfn.XLOOKUP(B1266,'[8]ALL SITES DOWN'!$D:$D,'[8]ALL SITES DOWN'!$J:$J,"")</f>
        <v/>
      </c>
      <c r="BA1266" s="9" t="str">
        <f>_xlfn.XLOOKUP(B1266,[9]sheet1!$AC:$AC,[9]sheet1!$AF:$AF,"")</f>
        <v/>
      </c>
      <c r="BB1266" s="14" t="s">
        <v>5537</v>
      </c>
      <c r="BC1266" s="14" t="s">
        <v>5537</v>
      </c>
      <c r="BD1266" s="14" t="str">
        <f>_xlfn.XLOOKUP(B1266,'[10]cell downs 18042026 17h'!$B:$B,'[10]cell downs 18042026 17h'!$B:$B,"")</f>
        <v/>
      </c>
      <c r="BE1266" s="14" t="str">
        <f>_xlfn.XLOOKUP(B1266,'[11]Cells Huawei 19042026 15h'!$B:$B,'[11]Cells Huawei 19042026 15h'!$B:$B,"")</f>
        <v>NRD_069</v>
      </c>
      <c r="BF1266" s="9" t="str">
        <f>_xlfn.XLOOKUP(B1266,'[12]cells down 19042026 9H40'!$B:$B,'[12]cells down 19042026 9H40'!$B:$B,"")</f>
        <v/>
      </c>
      <c r="BG1266" s="9" t="s">
        <v>3832</v>
      </c>
      <c r="BH1266" s="9" t="s">
        <v>5459</v>
      </c>
    </row>
    <row r="1267" spans="1:60" s="9" customFormat="1" x14ac:dyDescent="0.3">
      <c r="A1267" s="1" t="s">
        <v>2669</v>
      </c>
      <c r="B1267" s="8" t="s">
        <v>2670</v>
      </c>
      <c r="C1267" s="3" t="str">
        <f>_xlfn.XLOOKUP(B1267,'[1]daily break down'!$D:$D,'[1]daily break down'!$E:$E,"")</f>
        <v>NORD-OUEST</v>
      </c>
      <c r="D1267" s="1" t="s">
        <v>11</v>
      </c>
      <c r="E1267" s="1" t="s">
        <v>12</v>
      </c>
      <c r="F1267" s="3" t="s">
        <v>102</v>
      </c>
      <c r="G1267" s="1" t="s">
        <v>52</v>
      </c>
      <c r="H1267" s="40" t="str">
        <f>_xlfn.XLOOKUP(B1267,[2]CALCULATION!$B:$B,[2]CALCULATION!$H:$H,"")</f>
        <v>Huawei</v>
      </c>
      <c r="I1267" s="34">
        <v>0</v>
      </c>
      <c r="J1267" s="34">
        <v>0</v>
      </c>
      <c r="K1267" s="34">
        <v>0</v>
      </c>
      <c r="L1267" s="34">
        <v>0</v>
      </c>
      <c r="M1267" s="34">
        <v>0.56287507169701478</v>
      </c>
      <c r="N1267" s="34">
        <v>0</v>
      </c>
      <c r="O1267" s="34">
        <v>0</v>
      </c>
      <c r="P1267" s="34">
        <v>0</v>
      </c>
      <c r="Q1267" s="34">
        <v>0</v>
      </c>
      <c r="R1267" s="34">
        <v>0</v>
      </c>
      <c r="S1267" s="35">
        <v>1.0384474350303767</v>
      </c>
      <c r="T1267" s="35">
        <v>0</v>
      </c>
      <c r="U1267" s="35">
        <v>0</v>
      </c>
      <c r="V1267" s="35">
        <v>1.0907042145003467</v>
      </c>
      <c r="W1267" s="35">
        <v>0</v>
      </c>
      <c r="X1267" s="35">
        <v>0</v>
      </c>
      <c r="Y1267" s="35">
        <v>0</v>
      </c>
      <c r="Z1267" s="35">
        <v>3.5271899335964356</v>
      </c>
      <c r="AA1267" s="35">
        <v>0</v>
      </c>
      <c r="AB1267" s="35">
        <v>0</v>
      </c>
      <c r="AC1267" s="35">
        <v>0</v>
      </c>
      <c r="AD1267" s="35">
        <v>0</v>
      </c>
      <c r="AE1267" s="58" t="s">
        <v>5560</v>
      </c>
      <c r="AF1267" s="58"/>
      <c r="AG1267" s="57" t="str" cm="1">
        <f t="array" ref="AG1267">IFERROR(_xlfn.IFS(
AI1267="MPR ISSUE","PDH",
AI1267="BSS Hardware Issue","BSS",
AI1267="Sites strategiques, MLL, Pylone, etc.","ENVTECH",
AI1267="AKTIVCO DEFAUT GE &amp; POWER Cabinet","AKTIVCO",
AI1267="AKTIVCO Coupure ENEO &amp; Baisse de tension","AKTIVCO GRID ONLY",
AI1267="Coupure ENEO &amp; Baisse de tension","IHS GRID ONLY",
AI1267="Defaut GE &amp; POWER Cabinet","IHS",
AI1267="Sharing","Partners",
AI1267="Sites strategiques &amp; DataCenter","SST &amp; DC",
AI1267="Exclu","Exclu",
AI1267="SAT","SAT",
AI1267="SPARE-ISSUE","SPARE-ISSUE",
AI1267="Fiber CAmtel","TRANS_FO_CAMTEL",
AI1267="Fiber AOF","Fiber AOF",
AI1267="Projet OCM (HUAWEI)","TRAVAUX-HUAWEI",
AI1267="Projet OCM (NOKIA)","TRAVAUX-NOKIA",
AI1267="ACCESS-ISSUE","ACCESS-ISSUE",
AI1267="Projet OCM (ZTE, NOKIA, autres projets)","TRAVAUX OCM",
AI1267="No root CAuse","No root cause",
AI1267="ODU HS","PDH",
AI1267="IP &amp; VLAN","PDH",
AI1267="Warehouse HUAWEI","SPARE-ISSUE",
AI1267="SPARE-HS","SPARE-ISSUE",
AI1267="Power Telco","BSS",AI1267="no impacts","no impacts"
),"")</f>
        <v>no impacts</v>
      </c>
      <c r="AH1267" s="57" t="str" cm="1">
        <f t="array" ref="AH1267">IFERROR(_xlfn.IFS(
AI1267="MPR ISSUE","TX ISSUE",
AI1267="BSS Hardware Issue","RAN ISSUE",
AI1267="Sites strategiques, MLL, Pylone, etc.","ENVTECH",
AI1267="AKTIVCO DEFAUT GE &amp; POWER Cabinet","POWER ISSUE",
AI1267="AKTIVCO Coupure ENEO &amp; Baisse de tension","POWER ISSUE",
AI1267="Coupure ENEO &amp; Baisse de tension","POWER ISSUE",
AI1267="Defaut GE &amp; POWER Cabinet","POWER ISSUE",
AI1267="Sharing","POWER ISSUE",
AI1267="Sites strategiques &amp; DataCenter","POWER ISSUE",
AI1267="Exclu","Exclu",
AI1267="SAT","TX ISSUE",
AI1267="SPARE-ISSUE","SPARE-ISSUE",
AI1267="Fiber CAmtel","TX ISSUE",
AI1267="Fiber AOF","TX ISSUE",
AI1267="Projet OCM (HUAWEI)","TRAVAUX-HUAWEI",
AI1267="Projet OCM (NOKIA)","TRAVAUX -NOKIA",
AI1267="ACCESS-ISSUE","ACCESS-ISSUE",
AI1267="Projet OCM (ZTE, NOKIA, autres projets)","TRAVAUX OCM",
AI1267="No root CAuse","No root cause",
AI1267="ODU HS","TX ISSUE",
AI1267="IP &amp; VLAN","TX ISSUE",
AI1267="Warehouse HUAWEI","SPARE-ISSUE",
AI1267="SPARE-HS","SPARE-ISSUE",
AI1267="Power Telco","RAN ISSUE",AI1267="no impacts","no impacts"
),"")</f>
        <v>no impacts</v>
      </c>
      <c r="AI1267" s="85" t="s">
        <v>5998</v>
      </c>
      <c r="AJ1267" s="57" t="str" cm="1">
        <f t="array" ref="AJ1267">IFERROR(_xlfn.IFS(
AI1267="MPR ISSUE","ACTIVE",
AI1267="BSS Hardware Issue","ACTIVE",
AI1267="Sites strategiques, MLL, Pylone, etc.","PASSIVE",
AI1267="AKTIVCO DEFAUT GE &amp; POWER Cabinet","PASSIVE",
AI1267="AKTIVCO Coupure ENEO &amp; Baisse de tension","PASSIVE",
AI1267="Coupure ENEO &amp; Baisse de tension","PASSIVE",
AI1267="Defaut GE &amp; POWER Cabinet","PASSIVE",
AI1267="Sharing","PASSIVE",
AI1267="Sites strategiques &amp; DataCenter","PASSIVE",
AI1267="Exclu","Exclu",
AI1267="SAT","ACTIVE",
AI1267="SPARE-ISSUE","SPARE-ISSUE",
AI1267="Fiber CAmtel","ACTIVE",
AI1267="Fiber AOF","ACTIVE",
AI1267="Projet OCM (HUAWEI)","PLANNED WORKS",
AI1267="Projet OCM (NOKIA)","PLANNED WORKS",
AI1267="ACCESS-ISSUE","ACCESS-ISSUE",
AI1267="Projet OCM (ZTE, NOKIA, autres projets)","PLANNED WORKS",
AI1267="No root CAuse","No root cause",
AI1267="ODU HS","ACTIVE",
AI1267="IP &amp; VLAN","ACTIVE",
AI1267="Warehouse HUAWEI","SPARE-ISSUE",
AI1267="SPARE-HS","SPARE-ISSUE",
AI1267="Power Telco","ACTIVE", AI1267="no impacts","no impacts"
),"")</f>
        <v>no impacts</v>
      </c>
      <c r="AK1267" s="23" t="s">
        <v>5537</v>
      </c>
      <c r="AL1267" s="23" t="str">
        <f t="shared" si="34"/>
        <v>OST_113</v>
      </c>
      <c r="AN1267" s="9" t="s">
        <v>5537</v>
      </c>
      <c r="AO1267" s="23" t="str">
        <f>_xlfn.XLOOKUP(B1267,'INCIDENT-05-03-2026'!E:E,'INCIDENT-05-03-2026'!F:F,"")</f>
        <v/>
      </c>
      <c r="AP1267" s="7" t="s">
        <v>5537</v>
      </c>
      <c r="AQ1267" s="6"/>
      <c r="AR1267" s="7"/>
      <c r="AS1267" s="3" t="str">
        <f>_xlfn.XLOOKUP(B1267,'[3]tt num | region | site id'!$C:$C,'[3]tt num | region | site id'!$Q:$Q,"")</f>
        <v/>
      </c>
      <c r="AT1267" s="24" t="str">
        <f>_xlfn.XLOOKUP(B1267,'[4]Cells Huawei 03052026 12h'!$B:$B,'[4]Cells Huawei 03052026 12h'!$T:$T,"")</f>
        <v/>
      </c>
      <c r="AU1267" s="24" t="str">
        <f>_xlfn.XLOOKUP(B1267,'[5]cells down 02052026 8h50'!$B:$B,'[5]cells down 02052026 8h50'!$R:$R,"")</f>
        <v/>
      </c>
      <c r="AV1267" s="24" t="str">
        <f>_xlfn.XLOOKUP(B1267,'[5]cells down 02052026 13h50'!$B:$B,'[5]cells down 02052026 13h50'!$R:$R,"")</f>
        <v/>
      </c>
      <c r="AW1267" s="24" t="str">
        <f>_xlfn.XLOOKUP(B1267,'[5]cells down 02052026 13h50'!$B:$B,'[5]cells down 02052026 13h50'!$R:$R,"")</f>
        <v/>
      </c>
      <c r="AX1267" s="24" t="str">
        <f>_xlfn.XLOOKUP(B1267,'[6]cell downs 03052026 8h40 '!$B:$B,'[6]cell downs 03052026 8h40 '!$R:$R,"")</f>
        <v/>
      </c>
      <c r="AY1267" s="24" t="str">
        <f>_xlfn.XLOOKUP(B1267,'[7]ALL SITES DOWN'!$D:$D,'[7]ALL SITES DOWN'!$J:$J,"")</f>
        <v/>
      </c>
      <c r="AZ1267" s="24" t="str">
        <f>_xlfn.XLOOKUP(B1267,'[8]ALL SITES DOWN'!$D:$D,'[8]ALL SITES DOWN'!$J:$J,"")</f>
        <v/>
      </c>
      <c r="BA1267" s="9" t="str">
        <f>_xlfn.XLOOKUP(B1267,[9]sheet1!$AC:$AC,[9]sheet1!$AF:$AF,"")</f>
        <v/>
      </c>
      <c r="BB1267" s="14" t="s">
        <v>5537</v>
      </c>
      <c r="BC1267" s="14" t="s">
        <v>5537</v>
      </c>
      <c r="BD1267" s="14" t="str">
        <f>_xlfn.XLOOKUP(B1267,'[10]cell downs 18042026 17h'!$B:$B,'[10]cell downs 18042026 17h'!$B:$B,"")</f>
        <v/>
      </c>
      <c r="BE1267" s="14" t="str">
        <f>_xlfn.XLOOKUP(B1267,'[11]Cells Huawei 19042026 15h'!$B:$B,'[11]Cells Huawei 19042026 15h'!$B:$B,"")</f>
        <v/>
      </c>
      <c r="BF1267" s="9" t="str">
        <f>_xlfn.XLOOKUP(B1267,'[12]cells down 19042026 9H40'!$B:$B,'[12]cells down 19042026 9H40'!$B:$B,"")</f>
        <v/>
      </c>
      <c r="BG1267" s="9" t="s">
        <v>2670</v>
      </c>
      <c r="BH1267" s="9" t="s">
        <v>12</v>
      </c>
    </row>
    <row r="1268" spans="1:60" s="9" customFormat="1" x14ac:dyDescent="0.3">
      <c r="A1268" s="1" t="s">
        <v>628</v>
      </c>
      <c r="B1268" s="8" t="s">
        <v>629</v>
      </c>
      <c r="C1268" s="3" t="str">
        <f>_xlfn.XLOOKUP(B1268,'[1]daily break down'!$D:$D,'[1]daily break down'!$E:$E,"")</f>
        <v>NORD-OUEST</v>
      </c>
      <c r="D1268" s="1" t="s">
        <v>11</v>
      </c>
      <c r="E1268" s="1" t="s">
        <v>630</v>
      </c>
      <c r="F1268" s="3" t="s">
        <v>51</v>
      </c>
      <c r="G1268" s="1" t="s">
        <v>52</v>
      </c>
      <c r="H1268" s="40" t="str">
        <f>_xlfn.XLOOKUP(B1268,[2]CALCULATION!$B:$B,[2]CALCULATION!$H:$H,"")</f>
        <v>Huawei</v>
      </c>
      <c r="I1268" s="34">
        <v>1.5597846093261765</v>
      </c>
      <c r="J1268" s="34">
        <v>3.2339634109801305</v>
      </c>
      <c r="K1268" s="34">
        <v>1.5450706697143246</v>
      </c>
      <c r="L1268" s="34">
        <v>0.19069265736959704</v>
      </c>
      <c r="M1268" s="34">
        <v>14.341525341506074</v>
      </c>
      <c r="N1268" s="34">
        <v>0</v>
      </c>
      <c r="O1268" s="34">
        <v>3.6918612117009524E-2</v>
      </c>
      <c r="P1268" s="34">
        <v>8.5501365453595976E-2</v>
      </c>
      <c r="Q1268" s="34">
        <v>5.1155106682304456</v>
      </c>
      <c r="R1268" s="34">
        <v>0</v>
      </c>
      <c r="S1268" s="35">
        <v>4.6304322081539127</v>
      </c>
      <c r="T1268" s="35">
        <v>0</v>
      </c>
      <c r="U1268" s="35">
        <v>4.7084606757925203E-3</v>
      </c>
      <c r="V1268" s="35">
        <v>0</v>
      </c>
      <c r="W1268" s="35">
        <v>0</v>
      </c>
      <c r="X1268" s="35">
        <v>0</v>
      </c>
      <c r="Y1268" s="35">
        <v>0</v>
      </c>
      <c r="Z1268" s="35">
        <v>0.1228658545285404</v>
      </c>
      <c r="AA1268" s="35">
        <v>0</v>
      </c>
      <c r="AB1268" s="35">
        <v>0</v>
      </c>
      <c r="AC1268" s="35">
        <v>0</v>
      </c>
      <c r="AD1268" s="35">
        <v>0</v>
      </c>
      <c r="AE1268" s="58" t="s">
        <v>5603</v>
      </c>
      <c r="AF1268" s="58"/>
      <c r="AG1268" s="57" t="str" cm="1">
        <f t="array" ref="AG1268">IFERROR(_xlfn.IFS(
AI1268="MPR ISSUE","PDH",
AI1268="BSS Hardware Issue","BSS",
AI1268="Sites strategiques, MLL, Pylone, etc.","ENVTECH",
AI1268="AKTIVCO DEFAUT GE &amp; POWER Cabinet","AKTIVCO",
AI1268="AKTIVCO Coupure ENEO &amp; Baisse de tension","AKTIVCO GRID ONLY",
AI1268="Coupure ENEO &amp; Baisse de tension","IHS GRID ONLY",
AI1268="Defaut GE &amp; POWER Cabinet","IHS",
AI1268="Sharing","Partners",
AI1268="Sites strategiques &amp; DataCenter","SST &amp; DC",
AI1268="Exclu","Exclu",
AI1268="SAT","SAT",
AI1268="SPARE-ISSUE","SPARE-ISSUE",
AI1268="Fiber CAmtel","TRANS_FO_CAMTEL",
AI1268="Fiber AOF","Fiber AOF",
AI1268="Projet OCM (HUAWEI)","TRAVAUX-HUAWEI",
AI1268="Projet OCM (NOKIA)","TRAVAUX-NOKIA",
AI1268="ACCESS-ISSUE","ACCESS-ISSUE",
AI1268="Projet OCM (ZTE, NOKIA, autres projets)","TRAVAUX OCM",
AI1268="No root CAuse","No root cause",
AI1268="ODU HS","PDH",
AI1268="IP &amp; VLAN","PDH",
AI1268="Warehouse HUAWEI","SPARE-ISSUE",
AI1268="SPARE-HS","SPARE-ISSUE",
AI1268="Power Telco","BSS",AI1268="no impacts","no impacts"
),"")</f>
        <v>no impacts</v>
      </c>
      <c r="AH1268" s="57" t="str" cm="1">
        <f t="array" ref="AH1268">IFERROR(_xlfn.IFS(
AI1268="MPR ISSUE","TX ISSUE",
AI1268="BSS Hardware Issue","RAN ISSUE",
AI1268="Sites strategiques, MLL, Pylone, etc.","ENVTECH",
AI1268="AKTIVCO DEFAUT GE &amp; POWER Cabinet","POWER ISSUE",
AI1268="AKTIVCO Coupure ENEO &amp; Baisse de tension","POWER ISSUE",
AI1268="Coupure ENEO &amp; Baisse de tension","POWER ISSUE",
AI1268="Defaut GE &amp; POWER Cabinet","POWER ISSUE",
AI1268="Sharing","POWER ISSUE",
AI1268="Sites strategiques &amp; DataCenter","POWER ISSUE",
AI1268="Exclu","Exclu",
AI1268="SAT","TX ISSUE",
AI1268="SPARE-ISSUE","SPARE-ISSUE",
AI1268="Fiber CAmtel","TX ISSUE",
AI1268="Fiber AOF","TX ISSUE",
AI1268="Projet OCM (HUAWEI)","TRAVAUX-HUAWEI",
AI1268="Projet OCM (NOKIA)","TRAVAUX -NOKIA",
AI1268="ACCESS-ISSUE","ACCESS-ISSUE",
AI1268="Projet OCM (ZTE, NOKIA, autres projets)","TRAVAUX OCM",
AI1268="No root CAuse","No root cause",
AI1268="ODU HS","TX ISSUE",
AI1268="IP &amp; VLAN","TX ISSUE",
AI1268="Warehouse HUAWEI","SPARE-ISSUE",
AI1268="SPARE-HS","SPARE-ISSUE",
AI1268="Power Telco","RAN ISSUE",AI1268="no impacts","no impacts"
),"")</f>
        <v>no impacts</v>
      </c>
      <c r="AI1268" s="85" t="s">
        <v>5998</v>
      </c>
      <c r="AJ1268" s="57" t="str" cm="1">
        <f t="array" ref="AJ1268">IFERROR(_xlfn.IFS(
AI1268="MPR ISSUE","ACTIVE",
AI1268="BSS Hardware Issue","ACTIVE",
AI1268="Sites strategiques, MLL, Pylone, etc.","PASSIVE",
AI1268="AKTIVCO DEFAUT GE &amp; POWER Cabinet","PASSIVE",
AI1268="AKTIVCO Coupure ENEO &amp; Baisse de tension","PASSIVE",
AI1268="Coupure ENEO &amp; Baisse de tension","PASSIVE",
AI1268="Defaut GE &amp; POWER Cabinet","PASSIVE",
AI1268="Sharing","PASSIVE",
AI1268="Sites strategiques &amp; DataCenter","PASSIVE",
AI1268="Exclu","Exclu",
AI1268="SAT","ACTIVE",
AI1268="SPARE-ISSUE","SPARE-ISSUE",
AI1268="Fiber CAmtel","ACTIVE",
AI1268="Fiber AOF","ACTIVE",
AI1268="Projet OCM (HUAWEI)","PLANNED WORKS",
AI1268="Projet OCM (NOKIA)","PLANNED WORKS",
AI1268="ACCESS-ISSUE","ACCESS-ISSUE",
AI1268="Projet OCM (ZTE, NOKIA, autres projets)","PLANNED WORKS",
AI1268="No root CAuse","No root cause",
AI1268="ODU HS","ACTIVE",
AI1268="IP &amp; VLAN","ACTIVE",
AI1268="Warehouse HUAWEI","SPARE-ISSUE",
AI1268="SPARE-HS","SPARE-ISSUE",
AI1268="Power Telco","ACTIVE", AI1268="no impacts","no impacts"
),"")</f>
        <v>no impacts</v>
      </c>
      <c r="AK1268" s="23" t="s">
        <v>5537</v>
      </c>
      <c r="AL1268" s="23" t="str">
        <f t="shared" si="34"/>
        <v>NRO_129</v>
      </c>
      <c r="AN1268" s="9" t="s">
        <v>5537</v>
      </c>
      <c r="AO1268" s="23" t="str">
        <f>_xlfn.XLOOKUP(B1268,'INCIDENT-05-03-2026'!E:E,'INCIDENT-05-03-2026'!F:F,"")</f>
        <v/>
      </c>
      <c r="AP1268" s="7" t="s">
        <v>5537</v>
      </c>
      <c r="AQ1268" s="6"/>
      <c r="AR1268" s="7"/>
      <c r="AS1268" s="3" t="str">
        <f>_xlfn.XLOOKUP(B1268,'[3]tt num | region | site id'!$C:$C,'[3]tt num | region | site id'!$Q:$Q,"")</f>
        <v/>
      </c>
      <c r="AT1268" s="24" t="str">
        <f>_xlfn.XLOOKUP(B1268,'[4]Cells Huawei 03052026 12h'!$B:$B,'[4]Cells Huawei 03052026 12h'!$T:$T,"")</f>
        <v/>
      </c>
      <c r="AU1268" s="24" t="str">
        <f>_xlfn.XLOOKUP(B1268,'[5]cells down 02052026 8h50'!$B:$B,'[5]cells down 02052026 8h50'!$R:$R,"")</f>
        <v/>
      </c>
      <c r="AV1268" s="24" t="str">
        <f>_xlfn.XLOOKUP(B1268,'[5]cells down 02052026 13h50'!$B:$B,'[5]cells down 02052026 13h50'!$R:$R,"")</f>
        <v/>
      </c>
      <c r="AW1268" s="24" t="str">
        <f>_xlfn.XLOOKUP(B1268,'[5]cells down 02052026 13h50'!$B:$B,'[5]cells down 02052026 13h50'!$R:$R,"")</f>
        <v/>
      </c>
      <c r="AX1268" s="24" t="str">
        <f>_xlfn.XLOOKUP(B1268,'[6]cell downs 03052026 8h40 '!$B:$B,'[6]cell downs 03052026 8h40 '!$R:$R,"")</f>
        <v/>
      </c>
      <c r="AY1268" s="24" t="str">
        <f>_xlfn.XLOOKUP(B1268,'[7]ALL SITES DOWN'!$D:$D,'[7]ALL SITES DOWN'!$J:$J,"")</f>
        <v/>
      </c>
      <c r="AZ1268" s="24" t="str">
        <f>_xlfn.XLOOKUP(B1268,'[8]ALL SITES DOWN'!$D:$D,'[8]ALL SITES DOWN'!$J:$J,"")</f>
        <v/>
      </c>
      <c r="BA1268" s="9" t="str">
        <f>_xlfn.XLOOKUP(B1268,[9]sheet1!$AC:$AC,[9]sheet1!$AF:$AF,"")</f>
        <v/>
      </c>
      <c r="BB1268" s="14" t="s">
        <v>5537</v>
      </c>
      <c r="BC1268" s="14" t="s">
        <v>5537</v>
      </c>
      <c r="BD1268" s="14" t="str">
        <f>_xlfn.XLOOKUP(B1268,'[10]cell downs 18042026 17h'!$B:$B,'[10]cell downs 18042026 17h'!$B:$B,"")</f>
        <v/>
      </c>
      <c r="BE1268" s="14" t="str">
        <f>_xlfn.XLOOKUP(B1268,'[11]Cells Huawei 19042026 15h'!$B:$B,'[11]Cells Huawei 19042026 15h'!$B:$B,"")</f>
        <v/>
      </c>
      <c r="BF1268" s="9" t="str">
        <f>_xlfn.XLOOKUP(B1268,'[12]cells down 19042026 9H40'!$B:$B,'[12]cells down 19042026 9H40'!$B:$B,"")</f>
        <v/>
      </c>
      <c r="BG1268" s="9" t="s">
        <v>629</v>
      </c>
      <c r="BH1268" s="9" t="s">
        <v>5537</v>
      </c>
    </row>
    <row r="1269" spans="1:60" s="9" customFormat="1" x14ac:dyDescent="0.3">
      <c r="A1269" s="1" t="s">
        <v>1672</v>
      </c>
      <c r="B1269" s="8" t="s">
        <v>1673</v>
      </c>
      <c r="C1269" s="3" t="str">
        <f>_xlfn.XLOOKUP(B1269,'[1]daily break down'!$D:$D,'[1]daily break down'!$E:$E,"")</f>
        <v>CENTRE</v>
      </c>
      <c r="D1269" s="1" t="s">
        <v>18</v>
      </c>
      <c r="E1269" s="1"/>
      <c r="F1269" s="3" t="s">
        <v>37</v>
      </c>
      <c r="G1269" s="1" t="s">
        <v>1618</v>
      </c>
      <c r="H1269" s="42" t="str">
        <f>_xlfn.XLOOKUP(B1269,[2]CALCULATION!$B:$B,[2]CALCULATION!$H:$H,"")</f>
        <v>ZTE</v>
      </c>
      <c r="I1269" s="34">
        <v>1.5248991961373319E-2</v>
      </c>
      <c r="J1269" s="34">
        <v>0.19985988762473889</v>
      </c>
      <c r="K1269" s="34">
        <v>2.773176327571889</v>
      </c>
      <c r="L1269" s="34">
        <v>0</v>
      </c>
      <c r="M1269" s="34">
        <v>6.1901633122451365</v>
      </c>
      <c r="N1269" s="34">
        <v>5.8409881489472029E-2</v>
      </c>
      <c r="O1269" s="34">
        <v>1.5945451769667809</v>
      </c>
      <c r="P1269" s="34">
        <v>0</v>
      </c>
      <c r="Q1269" s="34">
        <v>6.1743792679342411</v>
      </c>
      <c r="R1269" s="34">
        <v>4.2660437230511965</v>
      </c>
      <c r="S1269" s="35">
        <v>2.2073763030308222</v>
      </c>
      <c r="T1269" s="35">
        <v>0</v>
      </c>
      <c r="U1269" s="35">
        <v>0.39784709202615121</v>
      </c>
      <c r="V1269" s="35">
        <v>0.88945319076685136</v>
      </c>
      <c r="W1269" s="35">
        <v>0</v>
      </c>
      <c r="X1269" s="35">
        <v>0</v>
      </c>
      <c r="Y1269" s="35">
        <v>0</v>
      </c>
      <c r="Z1269" s="35">
        <v>0</v>
      </c>
      <c r="AA1269" s="35">
        <v>0</v>
      </c>
      <c r="AB1269" s="35">
        <v>0</v>
      </c>
      <c r="AC1269" s="35">
        <v>0</v>
      </c>
      <c r="AD1269" s="35">
        <v>0</v>
      </c>
      <c r="AE1269" s="58" t="s">
        <v>5560</v>
      </c>
      <c r="AF1269" s="58"/>
      <c r="AG1269" s="57" t="str" cm="1">
        <f t="array" ref="AG1269">IFERROR(_xlfn.IFS(
AI1269="MPR ISSUE","PDH",
AI1269="BSS Hardware Issue","BSS",
AI1269="Sites strategiques, MLL, Pylone, etc.","ENVTECH",
AI1269="AKTIVCO DEFAUT GE &amp; POWER Cabinet","AKTIVCO",
AI1269="AKTIVCO Coupure ENEO &amp; Baisse de tension","AKTIVCO GRID ONLY",
AI1269="Coupure ENEO &amp; Baisse de tension","IHS GRID ONLY",
AI1269="Defaut GE &amp; POWER Cabinet","IHS",
AI1269="Sharing","Partners",
AI1269="Sites strategiques &amp; DataCenter","SST &amp; DC",
AI1269="Exclu","Exclu",
AI1269="SAT","SAT",
AI1269="SPARE-ISSUE","SPARE-ISSUE",
AI1269="Fiber CAmtel","TRANS_FO_CAMTEL",
AI1269="Fiber AOF","Fiber AOF",
AI1269="Projet OCM (HUAWEI)","TRAVAUX-HUAWEI",
AI1269="Projet OCM (NOKIA)","TRAVAUX-NOKIA",
AI1269="ACCESS-ISSUE","ACCESS-ISSUE",
AI1269="Projet OCM (ZTE, NOKIA, autres projets)","TRAVAUX OCM",
AI1269="No root CAuse","No root cause",
AI1269="ODU HS","PDH",
AI1269="IP &amp; VLAN","PDH",
AI1269="Warehouse HUAWEI","SPARE-ISSUE",
AI1269="SPARE-HS","SPARE-ISSUE",
AI1269="Power Telco","BSS",AI1269="no impacts","no impacts"
),"")</f>
        <v>no impacts</v>
      </c>
      <c r="AH1269" s="57" t="str" cm="1">
        <f t="array" ref="AH1269">IFERROR(_xlfn.IFS(
AI1269="MPR ISSUE","TX ISSUE",
AI1269="BSS Hardware Issue","RAN ISSUE",
AI1269="Sites strategiques, MLL, Pylone, etc.","ENVTECH",
AI1269="AKTIVCO DEFAUT GE &amp; POWER Cabinet","POWER ISSUE",
AI1269="AKTIVCO Coupure ENEO &amp; Baisse de tension","POWER ISSUE",
AI1269="Coupure ENEO &amp; Baisse de tension","POWER ISSUE",
AI1269="Defaut GE &amp; POWER Cabinet","POWER ISSUE",
AI1269="Sharing","POWER ISSUE",
AI1269="Sites strategiques &amp; DataCenter","POWER ISSUE",
AI1269="Exclu","Exclu",
AI1269="SAT","TX ISSUE",
AI1269="SPARE-ISSUE","SPARE-ISSUE",
AI1269="Fiber CAmtel","TX ISSUE",
AI1269="Fiber AOF","TX ISSUE",
AI1269="Projet OCM (HUAWEI)","TRAVAUX-HUAWEI",
AI1269="Projet OCM (NOKIA)","TRAVAUX -NOKIA",
AI1269="ACCESS-ISSUE","ACCESS-ISSUE",
AI1269="Projet OCM (ZTE, NOKIA, autres projets)","TRAVAUX OCM",
AI1269="No root CAuse","No root cause",
AI1269="ODU HS","TX ISSUE",
AI1269="IP &amp; VLAN","TX ISSUE",
AI1269="Warehouse HUAWEI","SPARE-ISSUE",
AI1269="SPARE-HS","SPARE-ISSUE",
AI1269="Power Telco","RAN ISSUE",AI1269="no impacts","no impacts"
),"")</f>
        <v>no impacts</v>
      </c>
      <c r="AI1269" s="85" t="s">
        <v>5998</v>
      </c>
      <c r="AJ1269" s="57" t="str" cm="1">
        <f t="array" ref="AJ1269">IFERROR(_xlfn.IFS(
AI1269="MPR ISSUE","ACTIVE",
AI1269="BSS Hardware Issue","ACTIVE",
AI1269="Sites strategiques, MLL, Pylone, etc.","PASSIVE",
AI1269="AKTIVCO DEFAUT GE &amp; POWER Cabinet","PASSIVE",
AI1269="AKTIVCO Coupure ENEO &amp; Baisse de tension","PASSIVE",
AI1269="Coupure ENEO &amp; Baisse de tension","PASSIVE",
AI1269="Defaut GE &amp; POWER Cabinet","PASSIVE",
AI1269="Sharing","PASSIVE",
AI1269="Sites strategiques &amp; DataCenter","PASSIVE",
AI1269="Exclu","Exclu",
AI1269="SAT","ACTIVE",
AI1269="SPARE-ISSUE","SPARE-ISSUE",
AI1269="Fiber CAmtel","ACTIVE",
AI1269="Fiber AOF","ACTIVE",
AI1269="Projet OCM (HUAWEI)","PLANNED WORKS",
AI1269="Projet OCM (NOKIA)","PLANNED WORKS",
AI1269="ACCESS-ISSUE","ACCESS-ISSUE",
AI1269="Projet OCM (ZTE, NOKIA, autres projets)","PLANNED WORKS",
AI1269="No root CAuse","No root cause",
AI1269="ODU HS","ACTIVE",
AI1269="IP &amp; VLAN","ACTIVE",
AI1269="Warehouse HUAWEI","SPARE-ISSUE",
AI1269="SPARE-HS","SPARE-ISSUE",
AI1269="Power Telco","ACTIVE", AI1269="no impacts","no impacts"
),"")</f>
        <v>no impacts</v>
      </c>
      <c r="AK1269" s="23" t="s">
        <v>5537</v>
      </c>
      <c r="AL1269" s="23" t="str">
        <f t="shared" si="34"/>
        <v>CTR_830</v>
      </c>
      <c r="AN1269" s="9" t="s">
        <v>5537</v>
      </c>
      <c r="AO1269" s="23" t="str">
        <f>_xlfn.XLOOKUP(B1269,'INCIDENT-05-03-2026'!E:E,'INCIDENT-05-03-2026'!F:F,"")</f>
        <v/>
      </c>
      <c r="AP1269" s="7" t="s">
        <v>5537</v>
      </c>
      <c r="AQ1269" s="6"/>
      <c r="AR1269" s="7"/>
      <c r="AS1269" s="3" t="str">
        <f>_xlfn.XLOOKUP(B1269,'[3]tt num | region | site id'!$C:$C,'[3]tt num | region | site id'!$Q:$Q,"")</f>
        <v/>
      </c>
      <c r="AT1269" s="24" t="str">
        <f>_xlfn.XLOOKUP(B1269,'[4]Cells Huawei 03052026 12h'!$B:$B,'[4]Cells Huawei 03052026 12h'!$T:$T,"")</f>
        <v/>
      </c>
      <c r="AU1269" s="24" t="str">
        <f>_xlfn.XLOOKUP(B1269,'[5]cells down 02052026 8h50'!$B:$B,'[5]cells down 02052026 8h50'!$R:$R,"")</f>
        <v/>
      </c>
      <c r="AV1269" s="24" t="str">
        <f>_xlfn.XLOOKUP(B1269,'[5]cells down 02052026 13h50'!$B:$B,'[5]cells down 02052026 13h50'!$R:$R,"")</f>
        <v/>
      </c>
      <c r="AW1269" s="24" t="str">
        <f>_xlfn.XLOOKUP(B1269,'[5]cells down 02052026 13h50'!$B:$B,'[5]cells down 02052026 13h50'!$R:$R,"")</f>
        <v/>
      </c>
      <c r="AX1269" s="24" t="str">
        <f>_xlfn.XLOOKUP(B1269,'[6]cell downs 03052026 8h40 '!$B:$B,'[6]cell downs 03052026 8h40 '!$R:$R,"")</f>
        <v/>
      </c>
      <c r="AY1269" s="24" t="str">
        <f>_xlfn.XLOOKUP(B1269,'[7]ALL SITES DOWN'!$D:$D,'[7]ALL SITES DOWN'!$J:$J,"")</f>
        <v/>
      </c>
      <c r="AZ1269" s="24" t="str">
        <f>_xlfn.XLOOKUP(B1269,'[8]ALL SITES DOWN'!$D:$D,'[8]ALL SITES DOWN'!$J:$J,"")</f>
        <v/>
      </c>
      <c r="BA1269" s="9" t="str">
        <f>_xlfn.XLOOKUP(B1269,[9]sheet1!$AC:$AC,[9]sheet1!$AF:$AF,"")</f>
        <v/>
      </c>
      <c r="BB1269" s="14" t="s">
        <v>5537</v>
      </c>
      <c r="BC1269" s="14" t="s">
        <v>5537</v>
      </c>
      <c r="BD1269" s="14" t="str">
        <f>_xlfn.XLOOKUP(B1269,'[10]cell downs 18042026 17h'!$B:$B,'[10]cell downs 18042026 17h'!$B:$B,"")</f>
        <v/>
      </c>
      <c r="BE1269" s="14" t="str">
        <f>_xlfn.XLOOKUP(B1269,'[11]Cells Huawei 19042026 15h'!$B:$B,'[11]Cells Huawei 19042026 15h'!$B:$B,"")</f>
        <v/>
      </c>
      <c r="BF1269" s="9" t="str">
        <f>_xlfn.XLOOKUP(B1269,'[12]cells down 19042026 9H40'!$B:$B,'[12]cells down 19042026 9H40'!$B:$B,"")</f>
        <v/>
      </c>
      <c r="BG1269" s="9" t="s">
        <v>5537</v>
      </c>
      <c r="BH1269" s="9" t="s">
        <v>12</v>
      </c>
    </row>
    <row r="1270" spans="1:60" s="9" customFormat="1" x14ac:dyDescent="0.3">
      <c r="A1270" s="1" t="s">
        <v>2181</v>
      </c>
      <c r="B1270" s="8" t="s">
        <v>2182</v>
      </c>
      <c r="C1270" s="3" t="str">
        <f>_xlfn.XLOOKUP(B1270,'[1]daily break down'!$D:$D,'[1]daily break down'!$E:$E,"")</f>
        <v>CENTRE</v>
      </c>
      <c r="D1270" s="1" t="s">
        <v>11</v>
      </c>
      <c r="E1270" s="1" t="s">
        <v>12</v>
      </c>
      <c r="F1270" s="3" t="s">
        <v>37</v>
      </c>
      <c r="G1270" s="1" t="s">
        <v>1618</v>
      </c>
      <c r="H1270" s="42" t="str">
        <f>_xlfn.XLOOKUP(B1270,[2]CALCULATION!$B:$B,[2]CALCULATION!$H:$H,"")</f>
        <v>ZTE</v>
      </c>
      <c r="I1270" s="34">
        <v>0</v>
      </c>
      <c r="J1270" s="34">
        <v>0</v>
      </c>
      <c r="K1270" s="34">
        <v>0</v>
      </c>
      <c r="L1270" s="34">
        <v>0</v>
      </c>
      <c r="M1270" s="34">
        <v>0</v>
      </c>
      <c r="N1270" s="34">
        <v>0</v>
      </c>
      <c r="O1270" s="34">
        <v>0.21651785077318528</v>
      </c>
      <c r="P1270" s="34">
        <v>0</v>
      </c>
      <c r="Q1270" s="34">
        <v>3.5804276423738632</v>
      </c>
      <c r="R1270" s="34">
        <v>0</v>
      </c>
      <c r="S1270" s="35">
        <v>1.9547959238998613</v>
      </c>
      <c r="T1270" s="35">
        <v>0</v>
      </c>
      <c r="U1270" s="35">
        <v>0</v>
      </c>
      <c r="V1270" s="35">
        <v>0.87152893705786816</v>
      </c>
      <c r="W1270" s="35">
        <v>0</v>
      </c>
      <c r="X1270" s="35">
        <v>0</v>
      </c>
      <c r="Y1270" s="35">
        <v>0</v>
      </c>
      <c r="Z1270" s="35">
        <v>0</v>
      </c>
      <c r="AA1270" s="35">
        <v>0</v>
      </c>
      <c r="AB1270" s="35">
        <v>0</v>
      </c>
      <c r="AC1270" s="35">
        <v>0</v>
      </c>
      <c r="AD1270" s="35">
        <v>0</v>
      </c>
      <c r="AE1270" s="58" t="s">
        <v>5560</v>
      </c>
      <c r="AF1270" s="58"/>
      <c r="AG1270" s="57" t="str" cm="1">
        <f t="array" ref="AG1270">IFERROR(_xlfn.IFS(
AI1270="MPR ISSUE","PDH",
AI1270="BSS Hardware Issue","BSS",
AI1270="Sites strategiques, MLL, Pylone, etc.","ENVTECH",
AI1270="AKTIVCO DEFAUT GE &amp; POWER Cabinet","AKTIVCO",
AI1270="AKTIVCO Coupure ENEO &amp; Baisse de tension","AKTIVCO GRID ONLY",
AI1270="Coupure ENEO &amp; Baisse de tension","IHS GRID ONLY",
AI1270="Defaut GE &amp; POWER Cabinet","IHS",
AI1270="Sharing","Partners",
AI1270="Sites strategiques &amp; DataCenter","SST &amp; DC",
AI1270="Exclu","Exclu",
AI1270="SAT","SAT",
AI1270="SPARE-ISSUE","SPARE-ISSUE",
AI1270="Fiber CAmtel","TRANS_FO_CAMTEL",
AI1270="Fiber AOF","Fiber AOF",
AI1270="Projet OCM (HUAWEI)","TRAVAUX-HUAWEI",
AI1270="Projet OCM (NOKIA)","TRAVAUX-NOKIA",
AI1270="ACCESS-ISSUE","ACCESS-ISSUE",
AI1270="Projet OCM (ZTE, NOKIA, autres projets)","TRAVAUX OCM",
AI1270="No root CAuse","No root cause",
AI1270="ODU HS","PDH",
AI1270="IP &amp; VLAN","PDH",
AI1270="Warehouse HUAWEI","SPARE-ISSUE",
AI1270="SPARE-HS","SPARE-ISSUE",
AI1270="Power Telco","BSS",AI1270="no impacts","no impacts"
),"")</f>
        <v>no impacts</v>
      </c>
      <c r="AH1270" s="57" t="str" cm="1">
        <f t="array" ref="AH1270">IFERROR(_xlfn.IFS(
AI1270="MPR ISSUE","TX ISSUE",
AI1270="BSS Hardware Issue","RAN ISSUE",
AI1270="Sites strategiques, MLL, Pylone, etc.","ENVTECH",
AI1270="AKTIVCO DEFAUT GE &amp; POWER Cabinet","POWER ISSUE",
AI1270="AKTIVCO Coupure ENEO &amp; Baisse de tension","POWER ISSUE",
AI1270="Coupure ENEO &amp; Baisse de tension","POWER ISSUE",
AI1270="Defaut GE &amp; POWER Cabinet","POWER ISSUE",
AI1270="Sharing","POWER ISSUE",
AI1270="Sites strategiques &amp; DataCenter","POWER ISSUE",
AI1270="Exclu","Exclu",
AI1270="SAT","TX ISSUE",
AI1270="SPARE-ISSUE","SPARE-ISSUE",
AI1270="Fiber CAmtel","TX ISSUE",
AI1270="Fiber AOF","TX ISSUE",
AI1270="Projet OCM (HUAWEI)","TRAVAUX-HUAWEI",
AI1270="Projet OCM (NOKIA)","TRAVAUX -NOKIA",
AI1270="ACCESS-ISSUE","ACCESS-ISSUE",
AI1270="Projet OCM (ZTE, NOKIA, autres projets)","TRAVAUX OCM",
AI1270="No root CAuse","No root cause",
AI1270="ODU HS","TX ISSUE",
AI1270="IP &amp; VLAN","TX ISSUE",
AI1270="Warehouse HUAWEI","SPARE-ISSUE",
AI1270="SPARE-HS","SPARE-ISSUE",
AI1270="Power Telco","RAN ISSUE",AI1270="no impacts","no impacts"
),"")</f>
        <v>no impacts</v>
      </c>
      <c r="AI1270" s="85" t="s">
        <v>5998</v>
      </c>
      <c r="AJ1270" s="57" t="str" cm="1">
        <f t="array" ref="AJ1270">IFERROR(_xlfn.IFS(
AI1270="MPR ISSUE","ACTIVE",
AI1270="BSS Hardware Issue","ACTIVE",
AI1270="Sites strategiques, MLL, Pylone, etc.","PASSIVE",
AI1270="AKTIVCO DEFAUT GE &amp; POWER Cabinet","PASSIVE",
AI1270="AKTIVCO Coupure ENEO &amp; Baisse de tension","PASSIVE",
AI1270="Coupure ENEO &amp; Baisse de tension","PASSIVE",
AI1270="Defaut GE &amp; POWER Cabinet","PASSIVE",
AI1270="Sharing","PASSIVE",
AI1270="Sites strategiques &amp; DataCenter","PASSIVE",
AI1270="Exclu","Exclu",
AI1270="SAT","ACTIVE",
AI1270="SPARE-ISSUE","SPARE-ISSUE",
AI1270="Fiber CAmtel","ACTIVE",
AI1270="Fiber AOF","ACTIVE",
AI1270="Projet OCM (HUAWEI)","PLANNED WORKS",
AI1270="Projet OCM (NOKIA)","PLANNED WORKS",
AI1270="ACCESS-ISSUE","ACCESS-ISSUE",
AI1270="Projet OCM (ZTE, NOKIA, autres projets)","PLANNED WORKS",
AI1270="No root CAuse","No root cause",
AI1270="ODU HS","ACTIVE",
AI1270="IP &amp; VLAN","ACTIVE",
AI1270="Warehouse HUAWEI","SPARE-ISSUE",
AI1270="SPARE-HS","SPARE-ISSUE",
AI1270="Power Telco","ACTIVE", AI1270="no impacts","no impacts"
),"")</f>
        <v>no impacts</v>
      </c>
      <c r="AK1270" s="23" t="s">
        <v>5537</v>
      </c>
      <c r="AL1270" s="23" t="str">
        <f t="shared" si="34"/>
        <v>CTR_362</v>
      </c>
      <c r="AN1270" s="9" t="s">
        <v>5537</v>
      </c>
      <c r="AO1270" s="23" t="str">
        <f>_xlfn.XLOOKUP(B1270,'INCIDENT-05-03-2026'!E:E,'INCIDENT-05-03-2026'!F:F,"")</f>
        <v/>
      </c>
      <c r="AP1270" s="7" t="s">
        <v>5537</v>
      </c>
      <c r="AQ1270" s="6"/>
      <c r="AR1270" s="7"/>
      <c r="AS1270" s="3" t="str">
        <f>_xlfn.XLOOKUP(B1270,'[3]tt num | region | site id'!$C:$C,'[3]tt num | region | site id'!$Q:$Q,"")</f>
        <v/>
      </c>
      <c r="AT1270" s="24" t="str">
        <f>_xlfn.XLOOKUP(B1270,'[4]Cells Huawei 03052026 12h'!$B:$B,'[4]Cells Huawei 03052026 12h'!$T:$T,"")</f>
        <v/>
      </c>
      <c r="AU1270" s="24" t="str">
        <f>_xlfn.XLOOKUP(B1270,'[5]cells down 02052026 8h50'!$B:$B,'[5]cells down 02052026 8h50'!$R:$R,"")</f>
        <v/>
      </c>
      <c r="AV1270" s="24" t="str">
        <f>_xlfn.XLOOKUP(B1270,'[5]cells down 02052026 13h50'!$B:$B,'[5]cells down 02052026 13h50'!$R:$R,"")</f>
        <v/>
      </c>
      <c r="AW1270" s="24" t="str">
        <f>_xlfn.XLOOKUP(B1270,'[5]cells down 02052026 13h50'!$B:$B,'[5]cells down 02052026 13h50'!$R:$R,"")</f>
        <v/>
      </c>
      <c r="AX1270" s="24" t="str">
        <f>_xlfn.XLOOKUP(B1270,'[6]cell downs 03052026 8h40 '!$B:$B,'[6]cell downs 03052026 8h40 '!$R:$R,"")</f>
        <v/>
      </c>
      <c r="AY1270" s="24" t="str">
        <f>_xlfn.XLOOKUP(B1270,'[7]ALL SITES DOWN'!$D:$D,'[7]ALL SITES DOWN'!$J:$J,"")</f>
        <v/>
      </c>
      <c r="AZ1270" s="24" t="str">
        <f>_xlfn.XLOOKUP(B1270,'[8]ALL SITES DOWN'!$D:$D,'[8]ALL SITES DOWN'!$J:$J,"")</f>
        <v/>
      </c>
      <c r="BA1270" s="9" t="str">
        <f>_xlfn.XLOOKUP(B1270,[9]sheet1!$AC:$AC,[9]sheet1!$AF:$AF,"")</f>
        <v/>
      </c>
      <c r="BB1270" s="14" t="s">
        <v>5537</v>
      </c>
      <c r="BC1270" s="14" t="s">
        <v>5537</v>
      </c>
      <c r="BD1270" s="14" t="str">
        <f>_xlfn.XLOOKUP(B1270,'[10]cell downs 18042026 17h'!$B:$B,'[10]cell downs 18042026 17h'!$B:$B,"")</f>
        <v/>
      </c>
      <c r="BE1270" s="14" t="str">
        <f>_xlfn.XLOOKUP(B1270,'[11]Cells Huawei 19042026 15h'!$B:$B,'[11]Cells Huawei 19042026 15h'!$B:$B,"")</f>
        <v/>
      </c>
      <c r="BF1270" s="9" t="str">
        <f>_xlfn.XLOOKUP(B1270,'[12]cells down 19042026 9H40'!$B:$B,'[12]cells down 19042026 9H40'!$B:$B,"")</f>
        <v/>
      </c>
      <c r="BG1270" s="9" t="s">
        <v>2182</v>
      </c>
      <c r="BH1270" s="9" t="s">
        <v>318</v>
      </c>
    </row>
    <row r="1271" spans="1:60" s="9" customFormat="1" x14ac:dyDescent="0.3">
      <c r="A1271" s="1" t="s">
        <v>2087</v>
      </c>
      <c r="B1271" s="8" t="s">
        <v>2088</v>
      </c>
      <c r="C1271" s="3" t="str">
        <f>_xlfn.XLOOKUP(B1271,'[1]daily break down'!$D:$D,'[1]daily break down'!$E:$E,"")</f>
        <v>CENTRE</v>
      </c>
      <c r="D1271" s="1" t="s">
        <v>357</v>
      </c>
      <c r="E1271" s="1" t="s">
        <v>563</v>
      </c>
      <c r="F1271" s="3" t="s">
        <v>69</v>
      </c>
      <c r="G1271" s="1" t="s">
        <v>2089</v>
      </c>
      <c r="H1271" s="41" t="str">
        <f>_xlfn.XLOOKUP(B1271,[2]CALCULATION!$B:$B,[2]CALCULATION!$H:$H,"")</f>
        <v>NOKIA</v>
      </c>
      <c r="I1271" s="34">
        <v>0</v>
      </c>
      <c r="J1271" s="34">
        <v>0</v>
      </c>
      <c r="K1271" s="34">
        <v>3.759398628524356E-3</v>
      </c>
      <c r="L1271" s="34">
        <v>0</v>
      </c>
      <c r="M1271" s="34">
        <v>0</v>
      </c>
      <c r="N1271" s="34">
        <v>0</v>
      </c>
      <c r="O1271" s="34">
        <v>0</v>
      </c>
      <c r="P1271" s="34">
        <v>0</v>
      </c>
      <c r="Q1271" s="34">
        <v>0.22160425785545262</v>
      </c>
      <c r="R1271" s="34">
        <v>0</v>
      </c>
      <c r="S1271" s="35">
        <v>0</v>
      </c>
      <c r="T1271" s="35">
        <v>11602.190615609832</v>
      </c>
      <c r="U1271" s="35">
        <v>0</v>
      </c>
      <c r="V1271" s="35">
        <v>0.83307650820556278</v>
      </c>
      <c r="W1271" s="35">
        <v>0</v>
      </c>
      <c r="X1271" s="35">
        <v>0</v>
      </c>
      <c r="Y1271" s="35">
        <v>0</v>
      </c>
      <c r="Z1271" s="35">
        <v>0.10119623437290447</v>
      </c>
      <c r="AA1271" s="35">
        <v>0</v>
      </c>
      <c r="AB1271" s="35">
        <v>0</v>
      </c>
      <c r="AC1271" s="35">
        <v>0</v>
      </c>
      <c r="AD1271" s="35">
        <v>0</v>
      </c>
      <c r="AE1271" s="58" t="s">
        <v>5560</v>
      </c>
      <c r="AF1271" s="58"/>
      <c r="AG1271" s="57" t="str" cm="1">
        <f t="array" ref="AG1271">IFERROR(_xlfn.IFS(
AI1271="MPR ISSUE","PDH",
AI1271="BSS Hardware Issue","BSS",
AI1271="Sites strategiques, MLL, Pylone, etc.","ENVTECH",
AI1271="AKTIVCO DEFAUT GE &amp; POWER Cabinet","AKTIVCO",
AI1271="AKTIVCO Coupure ENEO &amp; Baisse de tension","AKTIVCO GRID ONLY",
AI1271="Coupure ENEO &amp; Baisse de tension","IHS GRID ONLY",
AI1271="Defaut GE &amp; POWER Cabinet","IHS",
AI1271="Sharing","Partners",
AI1271="Sites strategiques &amp; DataCenter","SST &amp; DC",
AI1271="Exclu","Exclu",
AI1271="SAT","SAT",
AI1271="SPARE-ISSUE","SPARE-ISSUE",
AI1271="Fiber CAmtel","TRANS_FO_CAMTEL",
AI1271="Fiber AOF","Fiber AOF",
AI1271="Projet OCM (HUAWEI)","TRAVAUX-HUAWEI",
AI1271="Projet OCM (NOKIA)","TRAVAUX-NOKIA",
AI1271="ACCESS-ISSUE","ACCESS-ISSUE",
AI1271="Projet OCM (ZTE, NOKIA, autres projets)","TRAVAUX OCM",
AI1271="No root CAuse","No root cause",
AI1271="ODU HS","PDH",
AI1271="IP &amp; VLAN","PDH",
AI1271="Warehouse HUAWEI","SPARE-ISSUE",
AI1271="SPARE-HS","SPARE-ISSUE",
AI1271="Power Telco","BSS",AI1271="no impacts","no impacts"
),"")</f>
        <v>no impacts</v>
      </c>
      <c r="AH1271" s="57" t="str" cm="1">
        <f t="array" ref="AH1271">IFERROR(_xlfn.IFS(
AI1271="MPR ISSUE","TX ISSUE",
AI1271="BSS Hardware Issue","RAN ISSUE",
AI1271="Sites strategiques, MLL, Pylone, etc.","ENVTECH",
AI1271="AKTIVCO DEFAUT GE &amp; POWER Cabinet","POWER ISSUE",
AI1271="AKTIVCO Coupure ENEO &amp; Baisse de tension","POWER ISSUE",
AI1271="Coupure ENEO &amp; Baisse de tension","POWER ISSUE",
AI1271="Defaut GE &amp; POWER Cabinet","POWER ISSUE",
AI1271="Sharing","POWER ISSUE",
AI1271="Sites strategiques &amp; DataCenter","POWER ISSUE",
AI1271="Exclu","Exclu",
AI1271="SAT","TX ISSUE",
AI1271="SPARE-ISSUE","SPARE-ISSUE",
AI1271="Fiber CAmtel","TX ISSUE",
AI1271="Fiber AOF","TX ISSUE",
AI1271="Projet OCM (HUAWEI)","TRAVAUX-HUAWEI",
AI1271="Projet OCM (NOKIA)","TRAVAUX -NOKIA",
AI1271="ACCESS-ISSUE","ACCESS-ISSUE",
AI1271="Projet OCM (ZTE, NOKIA, autres projets)","TRAVAUX OCM",
AI1271="No root CAuse","No root cause",
AI1271="ODU HS","TX ISSUE",
AI1271="IP &amp; VLAN","TX ISSUE",
AI1271="Warehouse HUAWEI","SPARE-ISSUE",
AI1271="SPARE-HS","SPARE-ISSUE",
AI1271="Power Telco","RAN ISSUE",AI1271="no impacts","no impacts"
),"")</f>
        <v>no impacts</v>
      </c>
      <c r="AI1271" s="85" t="s">
        <v>5998</v>
      </c>
      <c r="AJ1271" s="57" t="str" cm="1">
        <f t="array" ref="AJ1271">IFERROR(_xlfn.IFS(
AI1271="MPR ISSUE","ACTIVE",
AI1271="BSS Hardware Issue","ACTIVE",
AI1271="Sites strategiques, MLL, Pylone, etc.","PASSIVE",
AI1271="AKTIVCO DEFAUT GE &amp; POWER Cabinet","PASSIVE",
AI1271="AKTIVCO Coupure ENEO &amp; Baisse de tension","PASSIVE",
AI1271="Coupure ENEO &amp; Baisse de tension","PASSIVE",
AI1271="Defaut GE &amp; POWER Cabinet","PASSIVE",
AI1271="Sharing","PASSIVE",
AI1271="Sites strategiques &amp; DataCenter","PASSIVE",
AI1271="Exclu","Exclu",
AI1271="SAT","ACTIVE",
AI1271="SPARE-ISSUE","SPARE-ISSUE",
AI1271="Fiber CAmtel","ACTIVE",
AI1271="Fiber AOF","ACTIVE",
AI1271="Projet OCM (HUAWEI)","PLANNED WORKS",
AI1271="Projet OCM (NOKIA)","PLANNED WORKS",
AI1271="ACCESS-ISSUE","ACCESS-ISSUE",
AI1271="Projet OCM (ZTE, NOKIA, autres projets)","PLANNED WORKS",
AI1271="No root CAuse","No root cause",
AI1271="ODU HS","ACTIVE",
AI1271="IP &amp; VLAN","ACTIVE",
AI1271="Warehouse HUAWEI","SPARE-ISSUE",
AI1271="SPARE-HS","SPARE-ISSUE",
AI1271="Power Telco","ACTIVE", AI1271="no impacts","no impacts"
),"")</f>
        <v>no impacts</v>
      </c>
      <c r="AK1271" s="23" t="s">
        <v>5537</v>
      </c>
      <c r="AL1271" s="23" t="str">
        <f t="shared" si="34"/>
        <v>SUD_160</v>
      </c>
      <c r="AN1271" s="9" t="s">
        <v>5537</v>
      </c>
      <c r="AO1271" s="23" t="str">
        <f>_xlfn.XLOOKUP(B1271,'INCIDENT-05-03-2026'!E:E,'INCIDENT-05-03-2026'!F:F,"")</f>
        <v/>
      </c>
      <c r="AP1271" s="7" t="s">
        <v>5537</v>
      </c>
      <c r="AQ1271" s="6"/>
      <c r="AR1271" s="7"/>
      <c r="AS1271" s="3" t="str">
        <f>_xlfn.XLOOKUP(B1271,'[3]tt num | region | site id'!$C:$C,'[3]tt num | region | site id'!$Q:$Q,"")</f>
        <v/>
      </c>
      <c r="AT1271" s="24" t="str">
        <f>_xlfn.XLOOKUP(B1271,'[4]Cells Huawei 03052026 12h'!$B:$B,'[4]Cells Huawei 03052026 12h'!$T:$T,"")</f>
        <v/>
      </c>
      <c r="AU1271" s="24" t="str">
        <f>_xlfn.XLOOKUP(B1271,'[5]cells down 02052026 8h50'!$B:$B,'[5]cells down 02052026 8h50'!$R:$R,"")</f>
        <v/>
      </c>
      <c r="AV1271" s="24" t="str">
        <f>_xlfn.XLOOKUP(B1271,'[5]cells down 02052026 13h50'!$B:$B,'[5]cells down 02052026 13h50'!$R:$R,"")</f>
        <v/>
      </c>
      <c r="AW1271" s="24" t="str">
        <f>_xlfn.XLOOKUP(B1271,'[5]cells down 02052026 13h50'!$B:$B,'[5]cells down 02052026 13h50'!$R:$R,"")</f>
        <v/>
      </c>
      <c r="AX1271" s="24" t="str">
        <f>_xlfn.XLOOKUP(B1271,'[6]cell downs 03052026 8h40 '!$B:$B,'[6]cell downs 03052026 8h40 '!$R:$R,"")</f>
        <v/>
      </c>
      <c r="AY1271" s="24" t="str">
        <f>_xlfn.XLOOKUP(B1271,'[7]ALL SITES DOWN'!$D:$D,'[7]ALL SITES DOWN'!$J:$J,"")</f>
        <v/>
      </c>
      <c r="AZ1271" s="24" t="str">
        <f>_xlfn.XLOOKUP(B1271,'[8]ALL SITES DOWN'!$D:$D,'[8]ALL SITES DOWN'!$J:$J,"")</f>
        <v/>
      </c>
      <c r="BA1271" s="9" t="str">
        <f>_xlfn.XLOOKUP(B1271,[9]sheet1!$AC:$AC,[9]sheet1!$AF:$AF,"")</f>
        <v/>
      </c>
      <c r="BB1271" s="14" t="s">
        <v>5537</v>
      </c>
      <c r="BC1271" s="14" t="s">
        <v>5537</v>
      </c>
      <c r="BD1271" s="14" t="str">
        <f>_xlfn.XLOOKUP(B1271,'[10]cell downs 18042026 17h'!$B:$B,'[10]cell downs 18042026 17h'!$B:$B,"")</f>
        <v/>
      </c>
      <c r="BE1271" s="14" t="str">
        <f>_xlfn.XLOOKUP(B1271,'[11]Cells Huawei 19042026 15h'!$B:$B,'[11]Cells Huawei 19042026 15h'!$B:$B,"")</f>
        <v/>
      </c>
      <c r="BF1271" s="9" t="str">
        <f>_xlfn.XLOOKUP(B1271,'[12]cells down 19042026 9H40'!$B:$B,'[12]cells down 19042026 9H40'!$B:$B,"")</f>
        <v/>
      </c>
      <c r="BG1271" s="9" t="s">
        <v>5537</v>
      </c>
      <c r="BH1271" s="9" t="s">
        <v>12</v>
      </c>
    </row>
    <row r="1272" spans="1:60" s="9" customFormat="1" x14ac:dyDescent="0.3">
      <c r="A1272" s="1" t="s">
        <v>2275</v>
      </c>
      <c r="B1272" s="8" t="s">
        <v>2276</v>
      </c>
      <c r="C1272" s="3" t="str">
        <f>_xlfn.XLOOKUP(B1272,'[1]daily break down'!$D:$D,'[1]daily break down'!$E:$E,"")</f>
        <v>Ngaoundere</v>
      </c>
      <c r="D1272" s="1" t="s">
        <v>11</v>
      </c>
      <c r="E1272" s="1" t="s">
        <v>12</v>
      </c>
      <c r="F1272" s="3" t="s">
        <v>90</v>
      </c>
      <c r="G1272" s="1" t="s">
        <v>91</v>
      </c>
      <c r="H1272" s="40" t="str">
        <f>_xlfn.XLOOKUP(B1272,[2]CALCULATION!$B:$B,[2]CALCULATION!$H:$H,"")</f>
        <v>Huawei</v>
      </c>
      <c r="I1272" s="34">
        <v>0</v>
      </c>
      <c r="J1272" s="34">
        <v>0</v>
      </c>
      <c r="K1272" s="34">
        <v>0</v>
      </c>
      <c r="L1272" s="34">
        <v>0</v>
      </c>
      <c r="M1272" s="34">
        <v>0</v>
      </c>
      <c r="N1272" s="34">
        <v>0</v>
      </c>
      <c r="O1272" s="34">
        <v>0</v>
      </c>
      <c r="P1272" s="34">
        <v>0</v>
      </c>
      <c r="Q1272" s="34">
        <v>0</v>
      </c>
      <c r="R1272" s="34">
        <v>0</v>
      </c>
      <c r="S1272" s="35">
        <v>0</v>
      </c>
      <c r="T1272" s="35">
        <v>0</v>
      </c>
      <c r="U1272" s="35">
        <v>0</v>
      </c>
      <c r="V1272" s="35">
        <v>0.70002682395778926</v>
      </c>
      <c r="W1272" s="35">
        <v>0</v>
      </c>
      <c r="X1272" s="35">
        <v>0</v>
      </c>
      <c r="Y1272" s="35">
        <v>0</v>
      </c>
      <c r="Z1272" s="35">
        <v>0</v>
      </c>
      <c r="AA1272" s="35">
        <v>0</v>
      </c>
      <c r="AB1272" s="35">
        <v>0</v>
      </c>
      <c r="AC1272" s="35">
        <v>0</v>
      </c>
      <c r="AD1272" s="35">
        <v>0</v>
      </c>
      <c r="AE1272" s="58" t="s">
        <v>5560</v>
      </c>
      <c r="AF1272" s="58"/>
      <c r="AG1272" s="57" t="str" cm="1">
        <f t="array" ref="AG1272">IFERROR(_xlfn.IFS(
AI1272="MPR ISSUE","PDH",
AI1272="BSS Hardware Issue","BSS",
AI1272="Sites strategiques, MLL, Pylone, etc.","ENVTECH",
AI1272="AKTIVCO DEFAUT GE &amp; POWER Cabinet","AKTIVCO",
AI1272="AKTIVCO Coupure ENEO &amp; Baisse de tension","AKTIVCO GRID ONLY",
AI1272="Coupure ENEO &amp; Baisse de tension","IHS GRID ONLY",
AI1272="Defaut GE &amp; POWER Cabinet","IHS",
AI1272="Sharing","Partners",
AI1272="Sites strategiques &amp; DataCenter","SST &amp; DC",
AI1272="Exclu","Exclu",
AI1272="SAT","SAT",
AI1272="SPARE-ISSUE","SPARE-ISSUE",
AI1272="Fiber CAmtel","TRANS_FO_CAMTEL",
AI1272="Fiber AOF","Fiber AOF",
AI1272="Projet OCM (HUAWEI)","TRAVAUX-HUAWEI",
AI1272="Projet OCM (NOKIA)","TRAVAUX-NOKIA",
AI1272="ACCESS-ISSUE","ACCESS-ISSUE",
AI1272="Projet OCM (ZTE, NOKIA, autres projets)","TRAVAUX OCM",
AI1272="No root CAuse","No root cause",
AI1272="ODU HS","PDH",
AI1272="IP &amp; VLAN","PDH",
AI1272="Warehouse HUAWEI","SPARE-ISSUE",
AI1272="SPARE-HS","SPARE-ISSUE",
AI1272="Power Telco","BSS",AI1272="no impacts","no impacts"
),"")</f>
        <v>no impacts</v>
      </c>
      <c r="AH1272" s="57" t="str" cm="1">
        <f t="array" ref="AH1272">IFERROR(_xlfn.IFS(
AI1272="MPR ISSUE","TX ISSUE",
AI1272="BSS Hardware Issue","RAN ISSUE",
AI1272="Sites strategiques, MLL, Pylone, etc.","ENVTECH",
AI1272="AKTIVCO DEFAUT GE &amp; POWER Cabinet","POWER ISSUE",
AI1272="AKTIVCO Coupure ENEO &amp; Baisse de tension","POWER ISSUE",
AI1272="Coupure ENEO &amp; Baisse de tension","POWER ISSUE",
AI1272="Defaut GE &amp; POWER Cabinet","POWER ISSUE",
AI1272="Sharing","POWER ISSUE",
AI1272="Sites strategiques &amp; DataCenter","POWER ISSUE",
AI1272="Exclu","Exclu",
AI1272="SAT","TX ISSUE",
AI1272="SPARE-ISSUE","SPARE-ISSUE",
AI1272="Fiber CAmtel","TX ISSUE",
AI1272="Fiber AOF","TX ISSUE",
AI1272="Projet OCM (HUAWEI)","TRAVAUX-HUAWEI",
AI1272="Projet OCM (NOKIA)","TRAVAUX -NOKIA",
AI1272="ACCESS-ISSUE","ACCESS-ISSUE",
AI1272="Projet OCM (ZTE, NOKIA, autres projets)","TRAVAUX OCM",
AI1272="No root CAuse","No root cause",
AI1272="ODU HS","TX ISSUE",
AI1272="IP &amp; VLAN","TX ISSUE",
AI1272="Warehouse HUAWEI","SPARE-ISSUE",
AI1272="SPARE-HS","SPARE-ISSUE",
AI1272="Power Telco","RAN ISSUE",AI1272="no impacts","no impacts"
),"")</f>
        <v>no impacts</v>
      </c>
      <c r="AI1272" s="85" t="s">
        <v>5998</v>
      </c>
      <c r="AJ1272" s="57" t="str" cm="1">
        <f t="array" ref="AJ1272">IFERROR(_xlfn.IFS(
AI1272="MPR ISSUE","ACTIVE",
AI1272="BSS Hardware Issue","ACTIVE",
AI1272="Sites strategiques, MLL, Pylone, etc.","PASSIVE",
AI1272="AKTIVCO DEFAUT GE &amp; POWER Cabinet","PASSIVE",
AI1272="AKTIVCO Coupure ENEO &amp; Baisse de tension","PASSIVE",
AI1272="Coupure ENEO &amp; Baisse de tension","PASSIVE",
AI1272="Defaut GE &amp; POWER Cabinet","PASSIVE",
AI1272="Sharing","PASSIVE",
AI1272="Sites strategiques &amp; DataCenter","PASSIVE",
AI1272="Exclu","Exclu",
AI1272="SAT","ACTIVE",
AI1272="SPARE-ISSUE","SPARE-ISSUE",
AI1272="Fiber CAmtel","ACTIVE",
AI1272="Fiber AOF","ACTIVE",
AI1272="Projet OCM (HUAWEI)","PLANNED WORKS",
AI1272="Projet OCM (NOKIA)","PLANNED WORKS",
AI1272="ACCESS-ISSUE","ACCESS-ISSUE",
AI1272="Projet OCM (ZTE, NOKIA, autres projets)","PLANNED WORKS",
AI1272="No root CAuse","No root cause",
AI1272="ODU HS","ACTIVE",
AI1272="IP &amp; VLAN","ACTIVE",
AI1272="Warehouse HUAWEI","SPARE-ISSUE",
AI1272="SPARE-HS","SPARE-ISSUE",
AI1272="Power Telco","ACTIVE", AI1272="no impacts","no impacts"
),"")</f>
        <v>no impacts</v>
      </c>
      <c r="AK1272" s="23" t="s">
        <v>5537</v>
      </c>
      <c r="AL1272" s="23" t="str">
        <f t="shared" si="34"/>
        <v>ADM_072</v>
      </c>
      <c r="AN1272" s="9" t="s">
        <v>5537</v>
      </c>
      <c r="AO1272" s="23" t="str">
        <f>_xlfn.XLOOKUP(B1272,'INCIDENT-05-03-2026'!E:E,'INCIDENT-05-03-2026'!F:F,"")</f>
        <v/>
      </c>
      <c r="AP1272" s="7" t="s">
        <v>5537</v>
      </c>
      <c r="AQ1272" s="6"/>
      <c r="AR1272" s="7"/>
      <c r="AS1272" s="3" t="str">
        <f>_xlfn.XLOOKUP(B1272,'[3]tt num | region | site id'!$C:$C,'[3]tt num | region | site id'!$Q:$Q,"")</f>
        <v/>
      </c>
      <c r="AT1272" s="24" t="str">
        <f>_xlfn.XLOOKUP(B1272,'[4]Cells Huawei 03052026 12h'!$B:$B,'[4]Cells Huawei 03052026 12h'!$T:$T,"")</f>
        <v/>
      </c>
      <c r="AU1272" s="24" t="str">
        <f>_xlfn.XLOOKUP(B1272,'[5]cells down 02052026 8h50'!$B:$B,'[5]cells down 02052026 8h50'!$R:$R,"")</f>
        <v/>
      </c>
      <c r="AV1272" s="24" t="str">
        <f>_xlfn.XLOOKUP(B1272,'[5]cells down 02052026 13h50'!$B:$B,'[5]cells down 02052026 13h50'!$R:$R,"")</f>
        <v/>
      </c>
      <c r="AW1272" s="24" t="str">
        <f>_xlfn.XLOOKUP(B1272,'[5]cells down 02052026 13h50'!$B:$B,'[5]cells down 02052026 13h50'!$R:$R,"")</f>
        <v/>
      </c>
      <c r="AX1272" s="24" t="str">
        <f>_xlfn.XLOOKUP(B1272,'[6]cell downs 03052026 8h40 '!$B:$B,'[6]cell downs 03052026 8h40 '!$R:$R,"")</f>
        <v/>
      </c>
      <c r="AY1272" s="24" t="str">
        <f>_xlfn.XLOOKUP(B1272,'[7]ALL SITES DOWN'!$D:$D,'[7]ALL SITES DOWN'!$J:$J,"")</f>
        <v/>
      </c>
      <c r="AZ1272" s="24" t="str">
        <f>_xlfn.XLOOKUP(B1272,'[8]ALL SITES DOWN'!$D:$D,'[8]ALL SITES DOWN'!$J:$J,"")</f>
        <v/>
      </c>
      <c r="BA1272" s="9" t="str">
        <f>_xlfn.XLOOKUP(B1272,[9]sheet1!$AC:$AC,[9]sheet1!$AF:$AF,"")</f>
        <v/>
      </c>
      <c r="BB1272" s="14" t="s">
        <v>5537</v>
      </c>
      <c r="BC1272" s="14" t="s">
        <v>5537</v>
      </c>
      <c r="BD1272" s="14" t="str">
        <f>_xlfn.XLOOKUP(B1272,'[10]cell downs 18042026 17h'!$B:$B,'[10]cell downs 18042026 17h'!$B:$B,"")</f>
        <v/>
      </c>
      <c r="BE1272" s="14" t="str">
        <f>_xlfn.XLOOKUP(B1272,'[11]Cells Huawei 19042026 15h'!$B:$B,'[11]Cells Huawei 19042026 15h'!$B:$B,"")</f>
        <v/>
      </c>
      <c r="BF1272" s="9" t="str">
        <f>_xlfn.XLOOKUP(B1272,'[12]cells down 19042026 9H40'!$B:$B,'[12]cells down 19042026 9H40'!$B:$B,"")</f>
        <v/>
      </c>
      <c r="BG1272" s="9" t="s">
        <v>2276</v>
      </c>
      <c r="BH1272" s="9" t="s">
        <v>12</v>
      </c>
    </row>
    <row r="1273" spans="1:60" s="9" customFormat="1" x14ac:dyDescent="0.3">
      <c r="A1273" s="1" t="s">
        <v>4902</v>
      </c>
      <c r="B1273" s="1" t="s">
        <v>4903</v>
      </c>
      <c r="C1273" s="3" t="str">
        <f>_xlfn.XLOOKUP(B1273,'[1]daily break down'!$D:$D,'[1]daily break down'!$E:$E,"")</f>
        <v>CENTRE</v>
      </c>
      <c r="D1273" s="1" t="s">
        <v>11</v>
      </c>
      <c r="E1273" s="1" t="s">
        <v>96</v>
      </c>
      <c r="F1273" s="3" t="s">
        <v>226</v>
      </c>
      <c r="G1273" s="1" t="s">
        <v>4904</v>
      </c>
      <c r="H1273" s="41" t="str">
        <f>_xlfn.XLOOKUP(B1273,[2]CALCULATION!$B:$B,[2]CALCULATION!$H:$H,"")</f>
        <v>NOKIA</v>
      </c>
      <c r="I1273" s="34">
        <v>5.8855758447406642E-3</v>
      </c>
      <c r="J1273" s="34">
        <v>0</v>
      </c>
      <c r="K1273" s="34">
        <v>0</v>
      </c>
      <c r="L1273" s="34">
        <v>0</v>
      </c>
      <c r="M1273" s="34">
        <v>1.7060679216854582</v>
      </c>
      <c r="N1273" s="34">
        <v>6.857177406237426</v>
      </c>
      <c r="O1273" s="34">
        <v>0</v>
      </c>
      <c r="P1273" s="34">
        <v>0</v>
      </c>
      <c r="Q1273" s="34">
        <v>0</v>
      </c>
      <c r="R1273" s="34">
        <v>0</v>
      </c>
      <c r="S1273" s="35">
        <v>0</v>
      </c>
      <c r="T1273" s="35">
        <v>204782.97804145157</v>
      </c>
      <c r="U1273" s="35">
        <v>0</v>
      </c>
      <c r="V1273" s="35">
        <v>0.54951659803728536</v>
      </c>
      <c r="W1273" s="35">
        <v>0</v>
      </c>
      <c r="X1273" s="35">
        <v>0</v>
      </c>
      <c r="Y1273" s="35">
        <v>0</v>
      </c>
      <c r="Z1273" s="35">
        <v>0</v>
      </c>
      <c r="AA1273" s="35">
        <v>0</v>
      </c>
      <c r="AB1273" s="35">
        <v>0</v>
      </c>
      <c r="AC1273" s="35">
        <v>0</v>
      </c>
      <c r="AD1273" s="35">
        <v>0</v>
      </c>
      <c r="AE1273" s="58" t="s">
        <v>5560</v>
      </c>
      <c r="AF1273" s="58"/>
      <c r="AG1273" s="57" t="str" cm="1">
        <f t="array" ref="AG1273">IFERROR(_xlfn.IFS(
AI1273="MPR ISSUE","PDH",
AI1273="BSS Hardware Issue","BSS",
AI1273="Sites strategiques, MLL, Pylone, etc.","ENVTECH",
AI1273="AKTIVCO DEFAUT GE &amp; POWER Cabinet","AKTIVCO",
AI1273="AKTIVCO Coupure ENEO &amp; Baisse de tension","AKTIVCO GRID ONLY",
AI1273="Coupure ENEO &amp; Baisse de tension","IHS GRID ONLY",
AI1273="Defaut GE &amp; POWER Cabinet","IHS",
AI1273="Sharing","Partners",
AI1273="Sites strategiques &amp; DataCenter","SST &amp; DC",
AI1273="Exclu","Exclu",
AI1273="SAT","SAT",
AI1273="SPARE-ISSUE","SPARE-ISSUE",
AI1273="Fiber CAmtel","TRANS_FO_CAMTEL",
AI1273="Fiber AOF","Fiber AOF",
AI1273="Projet OCM (HUAWEI)","TRAVAUX-HUAWEI",
AI1273="Projet OCM (NOKIA)","TRAVAUX-NOKIA",
AI1273="ACCESS-ISSUE","ACCESS-ISSUE",
AI1273="Projet OCM (ZTE, NOKIA, autres projets)","TRAVAUX OCM",
AI1273="No root CAuse","No root cause",
AI1273="ODU HS","PDH",
AI1273="IP &amp; VLAN","PDH",
AI1273="Warehouse HUAWEI","SPARE-ISSUE",
AI1273="SPARE-HS","SPARE-ISSUE",
AI1273="Power Telco","BSS",AI1273="no impacts","no impacts"
),"")</f>
        <v>no impacts</v>
      </c>
      <c r="AH1273" s="57" t="str" cm="1">
        <f t="array" ref="AH1273">IFERROR(_xlfn.IFS(
AI1273="MPR ISSUE","TX ISSUE",
AI1273="BSS Hardware Issue","RAN ISSUE",
AI1273="Sites strategiques, MLL, Pylone, etc.","ENVTECH",
AI1273="AKTIVCO DEFAUT GE &amp; POWER Cabinet","POWER ISSUE",
AI1273="AKTIVCO Coupure ENEO &amp; Baisse de tension","POWER ISSUE",
AI1273="Coupure ENEO &amp; Baisse de tension","POWER ISSUE",
AI1273="Defaut GE &amp; POWER Cabinet","POWER ISSUE",
AI1273="Sharing","POWER ISSUE",
AI1273="Sites strategiques &amp; DataCenter","POWER ISSUE",
AI1273="Exclu","Exclu",
AI1273="SAT","TX ISSUE",
AI1273="SPARE-ISSUE","SPARE-ISSUE",
AI1273="Fiber CAmtel","TX ISSUE",
AI1273="Fiber AOF","TX ISSUE",
AI1273="Projet OCM (HUAWEI)","TRAVAUX-HUAWEI",
AI1273="Projet OCM (NOKIA)","TRAVAUX -NOKIA",
AI1273="ACCESS-ISSUE","ACCESS-ISSUE",
AI1273="Projet OCM (ZTE, NOKIA, autres projets)","TRAVAUX OCM",
AI1273="No root CAuse","No root cause",
AI1273="ODU HS","TX ISSUE",
AI1273="IP &amp; VLAN","TX ISSUE",
AI1273="Warehouse HUAWEI","SPARE-ISSUE",
AI1273="SPARE-HS","SPARE-ISSUE",
AI1273="Power Telco","RAN ISSUE",AI1273="no impacts","no impacts"
),"")</f>
        <v>no impacts</v>
      </c>
      <c r="AI1273" s="85" t="s">
        <v>5998</v>
      </c>
      <c r="AJ1273" s="57" t="str" cm="1">
        <f t="array" ref="AJ1273">IFERROR(_xlfn.IFS(
AI1273="MPR ISSUE","ACTIVE",
AI1273="BSS Hardware Issue","ACTIVE",
AI1273="Sites strategiques, MLL, Pylone, etc.","PASSIVE",
AI1273="AKTIVCO DEFAUT GE &amp; POWER Cabinet","PASSIVE",
AI1273="AKTIVCO Coupure ENEO &amp; Baisse de tension","PASSIVE",
AI1273="Coupure ENEO &amp; Baisse de tension","PASSIVE",
AI1273="Defaut GE &amp; POWER Cabinet","PASSIVE",
AI1273="Sharing","PASSIVE",
AI1273="Sites strategiques &amp; DataCenter","PASSIVE",
AI1273="Exclu","Exclu",
AI1273="SAT","ACTIVE",
AI1273="SPARE-ISSUE","SPARE-ISSUE",
AI1273="Fiber CAmtel","ACTIVE",
AI1273="Fiber AOF","ACTIVE",
AI1273="Projet OCM (HUAWEI)","PLANNED WORKS",
AI1273="Projet OCM (NOKIA)","PLANNED WORKS",
AI1273="ACCESS-ISSUE","ACCESS-ISSUE",
AI1273="Projet OCM (ZTE, NOKIA, autres projets)","PLANNED WORKS",
AI1273="No root CAuse","No root cause",
AI1273="ODU HS","ACTIVE",
AI1273="IP &amp; VLAN","ACTIVE",
AI1273="Warehouse HUAWEI","SPARE-ISSUE",
AI1273="SPARE-HS","SPARE-ISSUE",
AI1273="Power Telco","ACTIVE", AI1273="no impacts","no impacts"
),"")</f>
        <v>no impacts</v>
      </c>
      <c r="AK1273" s="23" t="s">
        <v>5537</v>
      </c>
      <c r="AL1273" s="23" t="str">
        <f t="shared" si="34"/>
        <v>EST_102</v>
      </c>
      <c r="AN1273" s="9" t="s">
        <v>5537</v>
      </c>
      <c r="AO1273" s="23" t="str">
        <f>_xlfn.XLOOKUP(B1273,'INCIDENT-05-03-2026'!E:E,'INCIDENT-05-03-2026'!F:F,"")</f>
        <v/>
      </c>
      <c r="AP1273" s="7" t="s">
        <v>5537</v>
      </c>
      <c r="AQ1273" s="6"/>
      <c r="AR1273" s="7"/>
      <c r="AS1273" s="3" t="str">
        <f>_xlfn.XLOOKUP(B1273,'[3]tt num | region | site id'!$C:$C,'[3]tt num | region | site id'!$Q:$Q,"")</f>
        <v/>
      </c>
      <c r="AT1273" s="24" t="str">
        <f>_xlfn.XLOOKUP(B1273,'[4]Cells Huawei 03052026 12h'!$B:$B,'[4]Cells Huawei 03052026 12h'!$T:$T,"")</f>
        <v/>
      </c>
      <c r="AU1273" s="24" t="str">
        <f>_xlfn.XLOOKUP(B1273,'[5]cells down 02052026 8h50'!$B:$B,'[5]cells down 02052026 8h50'!$R:$R,"")</f>
        <v/>
      </c>
      <c r="AV1273" s="24" t="str">
        <f>_xlfn.XLOOKUP(B1273,'[5]cells down 02052026 13h50'!$B:$B,'[5]cells down 02052026 13h50'!$R:$R,"")</f>
        <v/>
      </c>
      <c r="AW1273" s="24" t="str">
        <f>_xlfn.XLOOKUP(B1273,'[5]cells down 02052026 13h50'!$B:$B,'[5]cells down 02052026 13h50'!$R:$R,"")</f>
        <v/>
      </c>
      <c r="AX1273" s="24" t="str">
        <f>_xlfn.XLOOKUP(B1273,'[6]cell downs 03052026 8h40 '!$B:$B,'[6]cell downs 03052026 8h40 '!$R:$R,"")</f>
        <v/>
      </c>
      <c r="AY1273" s="24" t="str">
        <f>_xlfn.XLOOKUP(B1273,'[7]ALL SITES DOWN'!$D:$D,'[7]ALL SITES DOWN'!$J:$J,"")</f>
        <v/>
      </c>
      <c r="AZ1273" s="24" t="str">
        <f>_xlfn.XLOOKUP(B1273,'[8]ALL SITES DOWN'!$D:$D,'[8]ALL SITES DOWN'!$J:$J,"")</f>
        <v/>
      </c>
      <c r="BA1273" s="9" t="str">
        <f>_xlfn.XLOOKUP(B1273,[9]sheet1!$AC:$AC,[9]sheet1!$AF:$AF,"")</f>
        <v/>
      </c>
      <c r="BB1273" s="14" t="s">
        <v>5537</v>
      </c>
      <c r="BC1273" s="14" t="s">
        <v>5537</v>
      </c>
      <c r="BD1273" s="14" t="str">
        <f>_xlfn.XLOOKUP(B1273,'[10]cell downs 18042026 17h'!$B:$B,'[10]cell downs 18042026 17h'!$B:$B,"")</f>
        <v/>
      </c>
      <c r="BE1273" s="14" t="str">
        <f>_xlfn.XLOOKUP(B1273,'[11]Cells Huawei 19042026 15h'!$B:$B,'[11]Cells Huawei 19042026 15h'!$B:$B,"")</f>
        <v/>
      </c>
      <c r="BF1273" s="9" t="str">
        <f>_xlfn.XLOOKUP(B1273,'[12]cells down 19042026 9H40'!$B:$B,'[12]cells down 19042026 9H40'!$B:$B,"")</f>
        <v/>
      </c>
      <c r="BG1273" s="9" t="s">
        <v>4903</v>
      </c>
      <c r="BH1273" s="9" t="s">
        <v>5580</v>
      </c>
    </row>
    <row r="1274" spans="1:60" s="9" customFormat="1" x14ac:dyDescent="0.3">
      <c r="A1274" s="1" t="s">
        <v>2298</v>
      </c>
      <c r="B1274" s="8" t="s">
        <v>2299</v>
      </c>
      <c r="C1274" s="3" t="str">
        <f>_xlfn.XLOOKUP(B1274,'[1]daily break down'!$D:$D,'[1]daily break down'!$E:$E,"")</f>
        <v>CENTRE</v>
      </c>
      <c r="D1274" s="1" t="s">
        <v>11</v>
      </c>
      <c r="E1274" s="1" t="s">
        <v>66</v>
      </c>
      <c r="F1274" s="3" t="s">
        <v>226</v>
      </c>
      <c r="G1274" s="1" t="s">
        <v>2300</v>
      </c>
      <c r="H1274" s="41" t="str">
        <f>_xlfn.XLOOKUP(B1274,[2]CALCULATION!$B:$B,[2]CALCULATION!$H:$H,"")</f>
        <v>NOKIA</v>
      </c>
      <c r="I1274" s="34">
        <v>1.5428769550812851</v>
      </c>
      <c r="J1274" s="34">
        <v>1.5409507666230065</v>
      </c>
      <c r="K1274" s="34">
        <v>0.89373360956302628</v>
      </c>
      <c r="L1274" s="34">
        <v>0</v>
      </c>
      <c r="M1274" s="34">
        <v>0.56765487268607695</v>
      </c>
      <c r="N1274" s="34">
        <v>12.62669118238821</v>
      </c>
      <c r="O1274" s="34">
        <v>13.867540300142966</v>
      </c>
      <c r="P1274" s="34">
        <v>13.867486794908013</v>
      </c>
      <c r="Q1274" s="34">
        <v>13.867058753028395</v>
      </c>
      <c r="R1274" s="34">
        <v>5.7966362909813833</v>
      </c>
      <c r="S1274" s="35">
        <v>0</v>
      </c>
      <c r="T1274" s="35">
        <v>152573.12027120733</v>
      </c>
      <c r="U1274" s="35">
        <v>0</v>
      </c>
      <c r="V1274" s="35">
        <v>0.54648463472332809</v>
      </c>
      <c r="W1274" s="35">
        <v>0</v>
      </c>
      <c r="X1274" s="35">
        <v>0</v>
      </c>
      <c r="Y1274" s="35">
        <v>0</v>
      </c>
      <c r="Z1274" s="35">
        <v>0</v>
      </c>
      <c r="AA1274" s="35">
        <v>0</v>
      </c>
      <c r="AB1274" s="35">
        <v>0</v>
      </c>
      <c r="AC1274" s="35">
        <v>0</v>
      </c>
      <c r="AD1274" s="35">
        <v>0</v>
      </c>
      <c r="AE1274" s="58" t="s">
        <v>5560</v>
      </c>
      <c r="AF1274" s="58"/>
      <c r="AG1274" s="57" t="str" cm="1">
        <f t="array" ref="AG1274">IFERROR(_xlfn.IFS(
AI1274="MPR ISSUE","PDH",
AI1274="BSS Hardware Issue","BSS",
AI1274="Sites strategiques, MLL, Pylone, etc.","ENVTECH",
AI1274="AKTIVCO DEFAUT GE &amp; POWER Cabinet","AKTIVCO",
AI1274="AKTIVCO Coupure ENEO &amp; Baisse de tension","AKTIVCO GRID ONLY",
AI1274="Coupure ENEO &amp; Baisse de tension","IHS GRID ONLY",
AI1274="Defaut GE &amp; POWER Cabinet","IHS",
AI1274="Sharing","Partners",
AI1274="Sites strategiques &amp; DataCenter","SST &amp; DC",
AI1274="Exclu","Exclu",
AI1274="SAT","SAT",
AI1274="SPARE-ISSUE","SPARE-ISSUE",
AI1274="Fiber CAmtel","TRANS_FO_CAMTEL",
AI1274="Fiber AOF","Fiber AOF",
AI1274="Projet OCM (HUAWEI)","TRAVAUX-HUAWEI",
AI1274="Projet OCM (NOKIA)","TRAVAUX-NOKIA",
AI1274="ACCESS-ISSUE","ACCESS-ISSUE",
AI1274="Projet OCM (ZTE, NOKIA, autres projets)","TRAVAUX OCM",
AI1274="No root CAuse","No root cause",
AI1274="ODU HS","PDH",
AI1274="IP &amp; VLAN","PDH",
AI1274="Warehouse HUAWEI","SPARE-ISSUE",
AI1274="SPARE-HS","SPARE-ISSUE",
AI1274="Power Telco","BSS",AI1274="no impacts","no impacts"
),"")</f>
        <v>no impacts</v>
      </c>
      <c r="AH1274" s="57" t="str" cm="1">
        <f t="array" ref="AH1274">IFERROR(_xlfn.IFS(
AI1274="MPR ISSUE","TX ISSUE",
AI1274="BSS Hardware Issue","RAN ISSUE",
AI1274="Sites strategiques, MLL, Pylone, etc.","ENVTECH",
AI1274="AKTIVCO DEFAUT GE &amp; POWER Cabinet","POWER ISSUE",
AI1274="AKTIVCO Coupure ENEO &amp; Baisse de tension","POWER ISSUE",
AI1274="Coupure ENEO &amp; Baisse de tension","POWER ISSUE",
AI1274="Defaut GE &amp; POWER Cabinet","POWER ISSUE",
AI1274="Sharing","POWER ISSUE",
AI1274="Sites strategiques &amp; DataCenter","POWER ISSUE",
AI1274="Exclu","Exclu",
AI1274="SAT","TX ISSUE",
AI1274="SPARE-ISSUE","SPARE-ISSUE",
AI1274="Fiber CAmtel","TX ISSUE",
AI1274="Fiber AOF","TX ISSUE",
AI1274="Projet OCM (HUAWEI)","TRAVAUX-HUAWEI",
AI1274="Projet OCM (NOKIA)","TRAVAUX -NOKIA",
AI1274="ACCESS-ISSUE","ACCESS-ISSUE",
AI1274="Projet OCM (ZTE, NOKIA, autres projets)","TRAVAUX OCM",
AI1274="No root CAuse","No root cause",
AI1274="ODU HS","TX ISSUE",
AI1274="IP &amp; VLAN","TX ISSUE",
AI1274="Warehouse HUAWEI","SPARE-ISSUE",
AI1274="SPARE-HS","SPARE-ISSUE",
AI1274="Power Telco","RAN ISSUE",AI1274="no impacts","no impacts"
),"")</f>
        <v>no impacts</v>
      </c>
      <c r="AI1274" s="85" t="s">
        <v>5998</v>
      </c>
      <c r="AJ1274" s="57" t="str" cm="1">
        <f t="array" ref="AJ1274">IFERROR(_xlfn.IFS(
AI1274="MPR ISSUE","ACTIVE",
AI1274="BSS Hardware Issue","ACTIVE",
AI1274="Sites strategiques, MLL, Pylone, etc.","PASSIVE",
AI1274="AKTIVCO DEFAUT GE &amp; POWER Cabinet","PASSIVE",
AI1274="AKTIVCO Coupure ENEO &amp; Baisse de tension","PASSIVE",
AI1274="Coupure ENEO &amp; Baisse de tension","PASSIVE",
AI1274="Defaut GE &amp; POWER Cabinet","PASSIVE",
AI1274="Sharing","PASSIVE",
AI1274="Sites strategiques &amp; DataCenter","PASSIVE",
AI1274="Exclu","Exclu",
AI1274="SAT","ACTIVE",
AI1274="SPARE-ISSUE","SPARE-ISSUE",
AI1274="Fiber CAmtel","ACTIVE",
AI1274="Fiber AOF","ACTIVE",
AI1274="Projet OCM (HUAWEI)","PLANNED WORKS",
AI1274="Projet OCM (NOKIA)","PLANNED WORKS",
AI1274="ACCESS-ISSUE","ACCESS-ISSUE",
AI1274="Projet OCM (ZTE, NOKIA, autres projets)","PLANNED WORKS",
AI1274="No root CAuse","No root cause",
AI1274="ODU HS","ACTIVE",
AI1274="IP &amp; VLAN","ACTIVE",
AI1274="Warehouse HUAWEI","SPARE-ISSUE",
AI1274="SPARE-HS","SPARE-ISSUE",
AI1274="Power Telco","ACTIVE", AI1274="no impacts","no impacts"
),"")</f>
        <v>no impacts</v>
      </c>
      <c r="AK1274" s="23" t="s">
        <v>5537</v>
      </c>
      <c r="AL1274" s="23" t="str">
        <f t="shared" si="34"/>
        <v>EST_106</v>
      </c>
      <c r="AN1274" s="9" t="s">
        <v>5537</v>
      </c>
      <c r="AO1274" s="23" t="str">
        <f>_xlfn.XLOOKUP(B1274,'INCIDENT-05-03-2026'!E:E,'INCIDENT-05-03-2026'!F:F,"")</f>
        <v/>
      </c>
      <c r="AP1274" s="7" t="s">
        <v>5537</v>
      </c>
      <c r="AQ1274" s="6"/>
      <c r="AR1274" s="7"/>
      <c r="AS1274" s="3" t="str">
        <f>_xlfn.XLOOKUP(B1274,'[3]tt num | region | site id'!$C:$C,'[3]tt num | region | site id'!$Q:$Q,"")</f>
        <v/>
      </c>
      <c r="AT1274" s="24" t="str">
        <f>_xlfn.XLOOKUP(B1274,'[4]Cells Huawei 03052026 12h'!$B:$B,'[4]Cells Huawei 03052026 12h'!$T:$T,"")</f>
        <v/>
      </c>
      <c r="AU1274" s="24" t="str">
        <f>_xlfn.XLOOKUP(B1274,'[5]cells down 02052026 8h50'!$B:$B,'[5]cells down 02052026 8h50'!$R:$R,"")</f>
        <v/>
      </c>
      <c r="AV1274" s="24" t="str">
        <f>_xlfn.XLOOKUP(B1274,'[5]cells down 02052026 13h50'!$B:$B,'[5]cells down 02052026 13h50'!$R:$R,"")</f>
        <v/>
      </c>
      <c r="AW1274" s="24" t="str">
        <f>_xlfn.XLOOKUP(B1274,'[5]cells down 02052026 13h50'!$B:$B,'[5]cells down 02052026 13h50'!$R:$R,"")</f>
        <v/>
      </c>
      <c r="AX1274" s="24" t="str">
        <f>_xlfn.XLOOKUP(B1274,'[6]cell downs 03052026 8h40 '!$B:$B,'[6]cell downs 03052026 8h40 '!$R:$R,"")</f>
        <v/>
      </c>
      <c r="AY1274" s="24" t="str">
        <f>_xlfn.XLOOKUP(B1274,'[7]ALL SITES DOWN'!$D:$D,'[7]ALL SITES DOWN'!$J:$J,"")</f>
        <v/>
      </c>
      <c r="AZ1274" s="24" t="str">
        <f>_xlfn.XLOOKUP(B1274,'[8]ALL SITES DOWN'!$D:$D,'[8]ALL SITES DOWN'!$J:$J,"")</f>
        <v/>
      </c>
      <c r="BA1274" s="9" t="str">
        <f>_xlfn.XLOOKUP(B1274,[9]sheet1!$AC:$AC,[9]sheet1!$AF:$AF,"")</f>
        <v/>
      </c>
      <c r="BB1274" s="14" t="s">
        <v>5537</v>
      </c>
      <c r="BC1274" s="14" t="s">
        <v>5537</v>
      </c>
      <c r="BD1274" s="14" t="str">
        <f>_xlfn.XLOOKUP(B1274,'[10]cell downs 18042026 17h'!$B:$B,'[10]cell downs 18042026 17h'!$B:$B,"")</f>
        <v>EST_106</v>
      </c>
      <c r="BE1274" s="14" t="str">
        <f>_xlfn.XLOOKUP(B1274,'[11]Cells Huawei 19042026 15h'!$B:$B,'[11]Cells Huawei 19042026 15h'!$B:$B,"")</f>
        <v/>
      </c>
      <c r="BF1274" s="9" t="str">
        <f>_xlfn.XLOOKUP(B1274,'[12]cells down 19042026 9H40'!$B:$B,'[12]cells down 19042026 9H40'!$B:$B,"")</f>
        <v/>
      </c>
      <c r="BG1274" s="9" t="s">
        <v>2299</v>
      </c>
      <c r="BH1274" s="9" t="s">
        <v>12</v>
      </c>
    </row>
    <row r="1275" spans="1:60" s="9" customFormat="1" x14ac:dyDescent="0.3">
      <c r="A1275" s="1" t="s">
        <v>2021</v>
      </c>
      <c r="B1275" s="8" t="s">
        <v>2022</v>
      </c>
      <c r="C1275" s="3" t="str">
        <f>_xlfn.XLOOKUP(B1275,'[1]daily break down'!$D:$D,'[1]daily break down'!$E:$E,"")</f>
        <v>Ngaoundere</v>
      </c>
      <c r="D1275" s="1" t="s">
        <v>11</v>
      </c>
      <c r="E1275" s="1" t="s">
        <v>12</v>
      </c>
      <c r="F1275" s="3" t="s">
        <v>90</v>
      </c>
      <c r="G1275" s="1" t="s">
        <v>91</v>
      </c>
      <c r="H1275" s="40" t="str">
        <f>_xlfn.XLOOKUP(B1275,[2]CALCULATION!$B:$B,[2]CALCULATION!$H:$H,"")</f>
        <v>Huawei</v>
      </c>
      <c r="I1275" s="34">
        <v>1.4620305450685294</v>
      </c>
      <c r="J1275" s="34">
        <v>0.82210793504036428</v>
      </c>
      <c r="K1275" s="34">
        <v>0</v>
      </c>
      <c r="L1275" s="34">
        <v>0</v>
      </c>
      <c r="M1275" s="34">
        <v>0</v>
      </c>
      <c r="N1275" s="34">
        <v>0</v>
      </c>
      <c r="O1275" s="34">
        <v>0</v>
      </c>
      <c r="P1275" s="34">
        <v>0</v>
      </c>
      <c r="Q1275" s="34">
        <v>0</v>
      </c>
      <c r="R1275" s="34">
        <v>0</v>
      </c>
      <c r="S1275" s="35">
        <v>0</v>
      </c>
      <c r="T1275" s="35">
        <v>0</v>
      </c>
      <c r="U1275" s="35">
        <v>0</v>
      </c>
      <c r="V1275" s="35">
        <v>0.53774544634780408</v>
      </c>
      <c r="W1275" s="35">
        <v>0</v>
      </c>
      <c r="X1275" s="35">
        <v>0</v>
      </c>
      <c r="Y1275" s="35">
        <v>0</v>
      </c>
      <c r="Z1275" s="35">
        <v>0</v>
      </c>
      <c r="AA1275" s="35">
        <v>0</v>
      </c>
      <c r="AB1275" s="35">
        <v>0</v>
      </c>
      <c r="AC1275" s="35">
        <v>0</v>
      </c>
      <c r="AD1275" s="35">
        <v>0</v>
      </c>
      <c r="AE1275" s="58" t="s">
        <v>5560</v>
      </c>
      <c r="AF1275" s="58"/>
      <c r="AG1275" s="57" t="str" cm="1">
        <f t="array" ref="AG1275">IFERROR(_xlfn.IFS(
AI1275="MPR ISSUE","PDH",
AI1275="BSS Hardware Issue","BSS",
AI1275="Sites strategiques, MLL, Pylone, etc.","ENVTECH",
AI1275="AKTIVCO DEFAUT GE &amp; POWER Cabinet","AKTIVCO",
AI1275="AKTIVCO Coupure ENEO &amp; Baisse de tension","AKTIVCO GRID ONLY",
AI1275="Coupure ENEO &amp; Baisse de tension","IHS GRID ONLY",
AI1275="Defaut GE &amp; POWER Cabinet","IHS",
AI1275="Sharing","Partners",
AI1275="Sites strategiques &amp; DataCenter","SST &amp; DC",
AI1275="Exclu","Exclu",
AI1275="SAT","SAT",
AI1275="SPARE-ISSUE","SPARE-ISSUE",
AI1275="Fiber CAmtel","TRANS_FO_CAMTEL",
AI1275="Fiber AOF","Fiber AOF",
AI1275="Projet OCM (HUAWEI)","TRAVAUX-HUAWEI",
AI1275="Projet OCM (NOKIA)","TRAVAUX-NOKIA",
AI1275="ACCESS-ISSUE","ACCESS-ISSUE",
AI1275="Projet OCM (ZTE, NOKIA, autres projets)","TRAVAUX OCM",
AI1275="No root CAuse","No root cause",
AI1275="ODU HS","PDH",
AI1275="IP &amp; VLAN","PDH",
AI1275="Warehouse HUAWEI","SPARE-ISSUE",
AI1275="SPARE-HS","SPARE-ISSUE",
AI1275="Power Telco","BSS",AI1275="no impacts","no impacts"
),"")</f>
        <v>no impacts</v>
      </c>
      <c r="AH1275" s="57" t="str" cm="1">
        <f t="array" ref="AH1275">IFERROR(_xlfn.IFS(
AI1275="MPR ISSUE","TX ISSUE",
AI1275="BSS Hardware Issue","RAN ISSUE",
AI1275="Sites strategiques, MLL, Pylone, etc.","ENVTECH",
AI1275="AKTIVCO DEFAUT GE &amp; POWER Cabinet","POWER ISSUE",
AI1275="AKTIVCO Coupure ENEO &amp; Baisse de tension","POWER ISSUE",
AI1275="Coupure ENEO &amp; Baisse de tension","POWER ISSUE",
AI1275="Defaut GE &amp; POWER Cabinet","POWER ISSUE",
AI1275="Sharing","POWER ISSUE",
AI1275="Sites strategiques &amp; DataCenter","POWER ISSUE",
AI1275="Exclu","Exclu",
AI1275="SAT","TX ISSUE",
AI1275="SPARE-ISSUE","SPARE-ISSUE",
AI1275="Fiber CAmtel","TX ISSUE",
AI1275="Fiber AOF","TX ISSUE",
AI1275="Projet OCM (HUAWEI)","TRAVAUX-HUAWEI",
AI1275="Projet OCM (NOKIA)","TRAVAUX -NOKIA",
AI1275="ACCESS-ISSUE","ACCESS-ISSUE",
AI1275="Projet OCM (ZTE, NOKIA, autres projets)","TRAVAUX OCM",
AI1275="No root CAuse","No root cause",
AI1275="ODU HS","TX ISSUE",
AI1275="IP &amp; VLAN","TX ISSUE",
AI1275="Warehouse HUAWEI","SPARE-ISSUE",
AI1275="SPARE-HS","SPARE-ISSUE",
AI1275="Power Telco","RAN ISSUE",AI1275="no impacts","no impacts"
),"")</f>
        <v>no impacts</v>
      </c>
      <c r="AI1275" s="85" t="s">
        <v>5998</v>
      </c>
      <c r="AJ1275" s="57" t="str" cm="1">
        <f t="array" ref="AJ1275">IFERROR(_xlfn.IFS(
AI1275="MPR ISSUE","ACTIVE",
AI1275="BSS Hardware Issue","ACTIVE",
AI1275="Sites strategiques, MLL, Pylone, etc.","PASSIVE",
AI1275="AKTIVCO DEFAUT GE &amp; POWER Cabinet","PASSIVE",
AI1275="AKTIVCO Coupure ENEO &amp; Baisse de tension","PASSIVE",
AI1275="Coupure ENEO &amp; Baisse de tension","PASSIVE",
AI1275="Defaut GE &amp; POWER Cabinet","PASSIVE",
AI1275="Sharing","PASSIVE",
AI1275="Sites strategiques &amp; DataCenter","PASSIVE",
AI1275="Exclu","Exclu",
AI1275="SAT","ACTIVE",
AI1275="SPARE-ISSUE","SPARE-ISSUE",
AI1275="Fiber CAmtel","ACTIVE",
AI1275="Fiber AOF","ACTIVE",
AI1275="Projet OCM (HUAWEI)","PLANNED WORKS",
AI1275="Projet OCM (NOKIA)","PLANNED WORKS",
AI1275="ACCESS-ISSUE","ACCESS-ISSUE",
AI1275="Projet OCM (ZTE, NOKIA, autres projets)","PLANNED WORKS",
AI1275="No root CAuse","No root cause",
AI1275="ODU HS","ACTIVE",
AI1275="IP &amp; VLAN","ACTIVE",
AI1275="Warehouse HUAWEI","SPARE-ISSUE",
AI1275="SPARE-HS","SPARE-ISSUE",
AI1275="Power Telco","ACTIVE", AI1275="no impacts","no impacts"
),"")</f>
        <v>no impacts</v>
      </c>
      <c r="AK1275" s="23" t="s">
        <v>5537</v>
      </c>
      <c r="AL1275" s="23" t="str">
        <f t="shared" si="34"/>
        <v>ADM_048</v>
      </c>
      <c r="AN1275" s="9" t="s">
        <v>5537</v>
      </c>
      <c r="AO1275" s="23" t="str">
        <f>_xlfn.XLOOKUP(B1275,'INCIDENT-05-03-2026'!E:E,'INCIDENT-05-03-2026'!F:F,"")</f>
        <v/>
      </c>
      <c r="AP1275" s="7" t="s">
        <v>5537</v>
      </c>
      <c r="AQ1275" s="6"/>
      <c r="AR1275" s="7"/>
      <c r="AS1275" s="3" t="str">
        <f>_xlfn.XLOOKUP(B1275,'[3]tt num | region | site id'!$C:$C,'[3]tt num | region | site id'!$Q:$Q,"")</f>
        <v/>
      </c>
      <c r="AT1275" s="24" t="str">
        <f>_xlfn.XLOOKUP(B1275,'[4]Cells Huawei 03052026 12h'!$B:$B,'[4]Cells Huawei 03052026 12h'!$T:$T,"")</f>
        <v/>
      </c>
      <c r="AU1275" s="24" t="str">
        <f>_xlfn.XLOOKUP(B1275,'[5]cells down 02052026 8h50'!$B:$B,'[5]cells down 02052026 8h50'!$R:$R,"")</f>
        <v/>
      </c>
      <c r="AV1275" s="24" t="str">
        <f>_xlfn.XLOOKUP(B1275,'[5]cells down 02052026 13h50'!$B:$B,'[5]cells down 02052026 13h50'!$R:$R,"")</f>
        <v/>
      </c>
      <c r="AW1275" s="24" t="str">
        <f>_xlfn.XLOOKUP(B1275,'[5]cells down 02052026 13h50'!$B:$B,'[5]cells down 02052026 13h50'!$R:$R,"")</f>
        <v/>
      </c>
      <c r="AX1275" s="24" t="str">
        <f>_xlfn.XLOOKUP(B1275,'[6]cell downs 03052026 8h40 '!$B:$B,'[6]cell downs 03052026 8h40 '!$R:$R,"")</f>
        <v/>
      </c>
      <c r="AY1275" s="24" t="str">
        <f>_xlfn.XLOOKUP(B1275,'[7]ALL SITES DOWN'!$D:$D,'[7]ALL SITES DOWN'!$J:$J,"")</f>
        <v/>
      </c>
      <c r="AZ1275" s="24" t="str">
        <f>_xlfn.XLOOKUP(B1275,'[8]ALL SITES DOWN'!$D:$D,'[8]ALL SITES DOWN'!$J:$J,"")</f>
        <v/>
      </c>
      <c r="BA1275" s="9" t="str">
        <f>_xlfn.XLOOKUP(B1275,[9]sheet1!$AC:$AC,[9]sheet1!$AF:$AF,"")</f>
        <v/>
      </c>
      <c r="BB1275" s="14" t="s">
        <v>5537</v>
      </c>
      <c r="BC1275" s="14" t="s">
        <v>5537</v>
      </c>
      <c r="BD1275" s="14" t="str">
        <f>_xlfn.XLOOKUP(B1275,'[10]cell downs 18042026 17h'!$B:$B,'[10]cell downs 18042026 17h'!$B:$B,"")</f>
        <v/>
      </c>
      <c r="BE1275" s="14" t="str">
        <f>_xlfn.XLOOKUP(B1275,'[11]Cells Huawei 19042026 15h'!$B:$B,'[11]Cells Huawei 19042026 15h'!$B:$B,"")</f>
        <v/>
      </c>
      <c r="BF1275" s="9" t="str">
        <f>_xlfn.XLOOKUP(B1275,'[12]cells down 19042026 9H40'!$B:$B,'[12]cells down 19042026 9H40'!$B:$B,"")</f>
        <v/>
      </c>
      <c r="BG1275" s="9" t="s">
        <v>2022</v>
      </c>
      <c r="BH1275" s="9" t="s">
        <v>5579</v>
      </c>
    </row>
    <row r="1276" spans="1:60" s="9" customFormat="1" x14ac:dyDescent="0.3">
      <c r="A1276" s="1" t="s">
        <v>3825</v>
      </c>
      <c r="B1276" s="8" t="s">
        <v>3826</v>
      </c>
      <c r="C1276" s="3" t="str">
        <f>_xlfn.XLOOKUP(B1276,'[1]daily break down'!$D:$D,'[1]daily break down'!$E:$E,"")</f>
        <v>Maroua</v>
      </c>
      <c r="D1276" s="1" t="s">
        <v>11</v>
      </c>
      <c r="E1276" s="1" t="s">
        <v>12</v>
      </c>
      <c r="F1276" s="3" t="s">
        <v>55</v>
      </c>
      <c r="G1276" s="1" t="s">
        <v>84</v>
      </c>
      <c r="H1276" s="40" t="str">
        <f>_xlfn.XLOOKUP(B1276,[2]CALCULATION!$B:$B,[2]CALCULATION!$H:$H,"")</f>
        <v>Huawei</v>
      </c>
      <c r="I1276" s="34">
        <v>0</v>
      </c>
      <c r="J1276" s="34">
        <v>0</v>
      </c>
      <c r="K1276" s="34">
        <v>0</v>
      </c>
      <c r="L1276" s="34">
        <v>0.64404251311948368</v>
      </c>
      <c r="M1276" s="34">
        <v>0</v>
      </c>
      <c r="N1276" s="34">
        <v>0</v>
      </c>
      <c r="O1276" s="34">
        <v>0.25862647068055805</v>
      </c>
      <c r="P1276" s="34">
        <v>0.88064266207805786</v>
      </c>
      <c r="Q1276" s="34">
        <v>0</v>
      </c>
      <c r="R1276" s="34">
        <v>0</v>
      </c>
      <c r="S1276" s="35">
        <v>0</v>
      </c>
      <c r="T1276" s="35">
        <v>0</v>
      </c>
      <c r="U1276" s="35">
        <v>0</v>
      </c>
      <c r="V1276" s="35">
        <v>0.47824762508097124</v>
      </c>
      <c r="W1276" s="35">
        <v>0</v>
      </c>
      <c r="X1276" s="35">
        <v>0</v>
      </c>
      <c r="Y1276" s="35">
        <v>0</v>
      </c>
      <c r="Z1276" s="35">
        <v>1.1466528551820176</v>
      </c>
      <c r="AA1276" s="35">
        <v>0</v>
      </c>
      <c r="AB1276" s="35">
        <v>0</v>
      </c>
      <c r="AC1276" s="35">
        <v>0</v>
      </c>
      <c r="AD1276" s="35">
        <v>0</v>
      </c>
      <c r="AE1276" s="58" t="s">
        <v>5560</v>
      </c>
      <c r="AF1276" s="58"/>
      <c r="AG1276" s="57" t="str" cm="1">
        <f t="array" ref="AG1276">IFERROR(_xlfn.IFS(
AI1276="MPR ISSUE","PDH",
AI1276="BSS Hardware Issue","BSS",
AI1276="Sites strategiques, MLL, Pylone, etc.","ENVTECH",
AI1276="AKTIVCO DEFAUT GE &amp; POWER Cabinet","AKTIVCO",
AI1276="AKTIVCO Coupure ENEO &amp; Baisse de tension","AKTIVCO GRID ONLY",
AI1276="Coupure ENEO &amp; Baisse de tension","IHS GRID ONLY",
AI1276="Defaut GE &amp; POWER Cabinet","IHS",
AI1276="Sharing","Partners",
AI1276="Sites strategiques &amp; DataCenter","SST &amp; DC",
AI1276="Exclu","Exclu",
AI1276="SAT","SAT",
AI1276="SPARE-ISSUE","SPARE-ISSUE",
AI1276="Fiber CAmtel","TRANS_FO_CAMTEL",
AI1276="Fiber AOF","Fiber AOF",
AI1276="Projet OCM (HUAWEI)","TRAVAUX-HUAWEI",
AI1276="Projet OCM (NOKIA)","TRAVAUX-NOKIA",
AI1276="ACCESS-ISSUE","ACCESS-ISSUE",
AI1276="Projet OCM (ZTE, NOKIA, autres projets)","TRAVAUX OCM",
AI1276="No root CAuse","No root cause",
AI1276="ODU HS","PDH",
AI1276="IP &amp; VLAN","PDH",
AI1276="Warehouse HUAWEI","SPARE-ISSUE",
AI1276="SPARE-HS","SPARE-ISSUE",
AI1276="Power Telco","BSS",AI1276="no impacts","no impacts"
),"")</f>
        <v>no impacts</v>
      </c>
      <c r="AH1276" s="57" t="str" cm="1">
        <f t="array" ref="AH1276">IFERROR(_xlfn.IFS(
AI1276="MPR ISSUE","TX ISSUE",
AI1276="BSS Hardware Issue","RAN ISSUE",
AI1276="Sites strategiques, MLL, Pylone, etc.","ENVTECH",
AI1276="AKTIVCO DEFAUT GE &amp; POWER Cabinet","POWER ISSUE",
AI1276="AKTIVCO Coupure ENEO &amp; Baisse de tension","POWER ISSUE",
AI1276="Coupure ENEO &amp; Baisse de tension","POWER ISSUE",
AI1276="Defaut GE &amp; POWER Cabinet","POWER ISSUE",
AI1276="Sharing","POWER ISSUE",
AI1276="Sites strategiques &amp; DataCenter","POWER ISSUE",
AI1276="Exclu","Exclu",
AI1276="SAT","TX ISSUE",
AI1276="SPARE-ISSUE","SPARE-ISSUE",
AI1276="Fiber CAmtel","TX ISSUE",
AI1276="Fiber AOF","TX ISSUE",
AI1276="Projet OCM (HUAWEI)","TRAVAUX-HUAWEI",
AI1276="Projet OCM (NOKIA)","TRAVAUX -NOKIA",
AI1276="ACCESS-ISSUE","ACCESS-ISSUE",
AI1276="Projet OCM (ZTE, NOKIA, autres projets)","TRAVAUX OCM",
AI1276="No root CAuse","No root cause",
AI1276="ODU HS","TX ISSUE",
AI1276="IP &amp; VLAN","TX ISSUE",
AI1276="Warehouse HUAWEI","SPARE-ISSUE",
AI1276="SPARE-HS","SPARE-ISSUE",
AI1276="Power Telco","RAN ISSUE",AI1276="no impacts","no impacts"
),"")</f>
        <v>no impacts</v>
      </c>
      <c r="AI1276" s="85" t="s">
        <v>5998</v>
      </c>
      <c r="AJ1276" s="57" t="str" cm="1">
        <f t="array" ref="AJ1276">IFERROR(_xlfn.IFS(
AI1276="MPR ISSUE","ACTIVE",
AI1276="BSS Hardware Issue","ACTIVE",
AI1276="Sites strategiques, MLL, Pylone, etc.","PASSIVE",
AI1276="AKTIVCO DEFAUT GE &amp; POWER Cabinet","PASSIVE",
AI1276="AKTIVCO Coupure ENEO &amp; Baisse de tension","PASSIVE",
AI1276="Coupure ENEO &amp; Baisse de tension","PASSIVE",
AI1276="Defaut GE &amp; POWER Cabinet","PASSIVE",
AI1276="Sharing","PASSIVE",
AI1276="Sites strategiques &amp; DataCenter","PASSIVE",
AI1276="Exclu","Exclu",
AI1276="SAT","ACTIVE",
AI1276="SPARE-ISSUE","SPARE-ISSUE",
AI1276="Fiber CAmtel","ACTIVE",
AI1276="Fiber AOF","ACTIVE",
AI1276="Projet OCM (HUAWEI)","PLANNED WORKS",
AI1276="Projet OCM (NOKIA)","PLANNED WORKS",
AI1276="ACCESS-ISSUE","ACCESS-ISSUE",
AI1276="Projet OCM (ZTE, NOKIA, autres projets)","PLANNED WORKS",
AI1276="No root CAuse","No root cause",
AI1276="ODU HS","ACTIVE",
AI1276="IP &amp; VLAN","ACTIVE",
AI1276="Warehouse HUAWEI","SPARE-ISSUE",
AI1276="SPARE-HS","SPARE-ISSUE",
AI1276="Power Telco","ACTIVE", AI1276="no impacts","no impacts"
),"")</f>
        <v>no impacts</v>
      </c>
      <c r="AK1276" s="23" t="s">
        <v>5537</v>
      </c>
      <c r="AL1276" s="23" t="str">
        <f t="shared" ref="AL1276:AL1303" si="35">B1276</f>
        <v>EXN_086</v>
      </c>
      <c r="AN1276" s="9" t="s">
        <v>5537</v>
      </c>
      <c r="AO1276" s="23" t="str">
        <f>_xlfn.XLOOKUP(B1276,'INCIDENT-05-03-2026'!E:E,'INCIDENT-05-03-2026'!F:F,"")</f>
        <v/>
      </c>
      <c r="AP1276" s="7" t="s">
        <v>5537</v>
      </c>
      <c r="AQ1276" s="6"/>
      <c r="AR1276" s="7"/>
      <c r="AS1276" s="3" t="str">
        <f>_xlfn.XLOOKUP(B1276,'[3]tt num | region | site id'!$C:$C,'[3]tt num | region | site id'!$Q:$Q,"")</f>
        <v/>
      </c>
      <c r="AT1276" s="24" t="str">
        <f>_xlfn.XLOOKUP(B1276,'[4]Cells Huawei 03052026 12h'!$B:$B,'[4]Cells Huawei 03052026 12h'!$T:$T,"")</f>
        <v/>
      </c>
      <c r="AU1276" s="24" t="str">
        <f>_xlfn.XLOOKUP(B1276,'[5]cells down 02052026 8h50'!$B:$B,'[5]cells down 02052026 8h50'!$R:$R,"")</f>
        <v/>
      </c>
      <c r="AV1276" s="24" t="str">
        <f>_xlfn.XLOOKUP(B1276,'[5]cells down 02052026 13h50'!$B:$B,'[5]cells down 02052026 13h50'!$R:$R,"")</f>
        <v/>
      </c>
      <c r="AW1276" s="24" t="str">
        <f>_xlfn.XLOOKUP(B1276,'[5]cells down 02052026 13h50'!$B:$B,'[5]cells down 02052026 13h50'!$R:$R,"")</f>
        <v/>
      </c>
      <c r="AX1276" s="24" t="str">
        <f>_xlfn.XLOOKUP(B1276,'[6]cell downs 03052026 8h40 '!$B:$B,'[6]cell downs 03052026 8h40 '!$R:$R,"")</f>
        <v/>
      </c>
      <c r="AY1276" s="24" t="str">
        <f>_xlfn.XLOOKUP(B1276,'[7]ALL SITES DOWN'!$D:$D,'[7]ALL SITES DOWN'!$J:$J,"")</f>
        <v/>
      </c>
      <c r="AZ1276" s="24" t="str">
        <f>_xlfn.XLOOKUP(B1276,'[8]ALL SITES DOWN'!$D:$D,'[8]ALL SITES DOWN'!$J:$J,"")</f>
        <v/>
      </c>
      <c r="BA1276" s="9" t="str">
        <f>_xlfn.XLOOKUP(B1276,[9]sheet1!$AC:$AC,[9]sheet1!$AF:$AF,"")</f>
        <v/>
      </c>
      <c r="BB1276" s="14" t="s">
        <v>5537</v>
      </c>
      <c r="BC1276" s="14" t="s">
        <v>5537</v>
      </c>
      <c r="BD1276" s="14" t="str">
        <f>_xlfn.XLOOKUP(B1276,'[10]cell downs 18042026 17h'!$B:$B,'[10]cell downs 18042026 17h'!$B:$B,"")</f>
        <v/>
      </c>
      <c r="BE1276" s="14" t="str">
        <f>_xlfn.XLOOKUP(B1276,'[11]Cells Huawei 19042026 15h'!$B:$B,'[11]Cells Huawei 19042026 15h'!$B:$B,"")</f>
        <v/>
      </c>
      <c r="BF1276" s="9" t="str">
        <f>_xlfn.XLOOKUP(B1276,'[12]cells down 19042026 9H40'!$B:$B,'[12]cells down 19042026 9H40'!$B:$B,"")</f>
        <v/>
      </c>
      <c r="BG1276" s="9" t="s">
        <v>3826</v>
      </c>
      <c r="BH1276" s="9" t="s">
        <v>5537</v>
      </c>
    </row>
    <row r="1277" spans="1:60" s="9" customFormat="1" x14ac:dyDescent="0.3">
      <c r="A1277" s="1" t="s">
        <v>2821</v>
      </c>
      <c r="B1277" s="8" t="s">
        <v>2822</v>
      </c>
      <c r="C1277" s="3" t="str">
        <f>_xlfn.XLOOKUP(B1277,'[1]daily break down'!$D:$D,'[1]daily break down'!$E:$E,"")</f>
        <v>Yaounde</v>
      </c>
      <c r="D1277" s="1" t="s">
        <v>11</v>
      </c>
      <c r="E1277" s="1" t="s">
        <v>12</v>
      </c>
      <c r="F1277" s="3" t="s">
        <v>37</v>
      </c>
      <c r="G1277" s="1" t="s">
        <v>38</v>
      </c>
      <c r="H1277" s="42" t="str">
        <f>_xlfn.XLOOKUP(B1277,[2]CALCULATION!$B:$B,[2]CALCULATION!$H:$H,"")</f>
        <v>ZTE</v>
      </c>
      <c r="I1277" s="34">
        <v>0</v>
      </c>
      <c r="J1277" s="34">
        <v>0</v>
      </c>
      <c r="K1277" s="34">
        <v>0</v>
      </c>
      <c r="L1277" s="34">
        <v>0</v>
      </c>
      <c r="M1277" s="34">
        <v>10.574364429149082</v>
      </c>
      <c r="N1277" s="34">
        <v>10.778790096823075</v>
      </c>
      <c r="O1277" s="34">
        <v>0</v>
      </c>
      <c r="P1277" s="34">
        <v>0.20497855510183091</v>
      </c>
      <c r="Q1277" s="34">
        <v>0</v>
      </c>
      <c r="R1277" s="34">
        <v>3.9330628108654153</v>
      </c>
      <c r="S1277" s="35">
        <v>0</v>
      </c>
      <c r="T1277" s="35">
        <v>0</v>
      </c>
      <c r="U1277" s="35">
        <v>0</v>
      </c>
      <c r="V1277" s="35">
        <v>0.47295060682070456</v>
      </c>
      <c r="W1277" s="35">
        <v>0</v>
      </c>
      <c r="X1277" s="35">
        <v>0</v>
      </c>
      <c r="Y1277" s="35">
        <v>0</v>
      </c>
      <c r="Z1277" s="35">
        <v>0</v>
      </c>
      <c r="AA1277" s="35">
        <v>0</v>
      </c>
      <c r="AB1277" s="35">
        <v>0</v>
      </c>
      <c r="AC1277" s="35">
        <v>0</v>
      </c>
      <c r="AD1277" s="35">
        <v>0</v>
      </c>
      <c r="AE1277" s="58" t="s">
        <v>5560</v>
      </c>
      <c r="AF1277" s="58"/>
      <c r="AG1277" s="57" t="str" cm="1">
        <f t="array" ref="AG1277">IFERROR(_xlfn.IFS(
AI1277="MPR ISSUE","PDH",
AI1277="BSS Hardware Issue","BSS",
AI1277="Sites strategiques, MLL, Pylone, etc.","ENVTECH",
AI1277="AKTIVCO DEFAUT GE &amp; POWER Cabinet","AKTIVCO",
AI1277="AKTIVCO Coupure ENEO &amp; Baisse de tension","AKTIVCO GRID ONLY",
AI1277="Coupure ENEO &amp; Baisse de tension","IHS GRID ONLY",
AI1277="Defaut GE &amp; POWER Cabinet","IHS",
AI1277="Sharing","Partners",
AI1277="Sites strategiques &amp; DataCenter","SST &amp; DC",
AI1277="Exclu","Exclu",
AI1277="SAT","SAT",
AI1277="SPARE-ISSUE","SPARE-ISSUE",
AI1277="Fiber CAmtel","TRANS_FO_CAMTEL",
AI1277="Fiber AOF","Fiber AOF",
AI1277="Projet OCM (HUAWEI)","TRAVAUX-HUAWEI",
AI1277="Projet OCM (NOKIA)","TRAVAUX-NOKIA",
AI1277="ACCESS-ISSUE","ACCESS-ISSUE",
AI1277="Projet OCM (ZTE, NOKIA, autres projets)","TRAVAUX OCM",
AI1277="No root CAuse","No root cause",
AI1277="ODU HS","PDH",
AI1277="IP &amp; VLAN","PDH",
AI1277="Warehouse HUAWEI","SPARE-ISSUE",
AI1277="SPARE-HS","SPARE-ISSUE",
AI1277="Power Telco","BSS",AI1277="no impacts","no impacts"
),"")</f>
        <v>no impacts</v>
      </c>
      <c r="AH1277" s="57" t="str" cm="1">
        <f t="array" ref="AH1277">IFERROR(_xlfn.IFS(
AI1277="MPR ISSUE","TX ISSUE",
AI1277="BSS Hardware Issue","RAN ISSUE",
AI1277="Sites strategiques, MLL, Pylone, etc.","ENVTECH",
AI1277="AKTIVCO DEFAUT GE &amp; POWER Cabinet","POWER ISSUE",
AI1277="AKTIVCO Coupure ENEO &amp; Baisse de tension","POWER ISSUE",
AI1277="Coupure ENEO &amp; Baisse de tension","POWER ISSUE",
AI1277="Defaut GE &amp; POWER Cabinet","POWER ISSUE",
AI1277="Sharing","POWER ISSUE",
AI1277="Sites strategiques &amp; DataCenter","POWER ISSUE",
AI1277="Exclu","Exclu",
AI1277="SAT","TX ISSUE",
AI1277="SPARE-ISSUE","SPARE-ISSUE",
AI1277="Fiber CAmtel","TX ISSUE",
AI1277="Fiber AOF","TX ISSUE",
AI1277="Projet OCM (HUAWEI)","TRAVAUX-HUAWEI",
AI1277="Projet OCM (NOKIA)","TRAVAUX -NOKIA",
AI1277="ACCESS-ISSUE","ACCESS-ISSUE",
AI1277="Projet OCM (ZTE, NOKIA, autres projets)","TRAVAUX OCM",
AI1277="No root CAuse","No root cause",
AI1277="ODU HS","TX ISSUE",
AI1277="IP &amp; VLAN","TX ISSUE",
AI1277="Warehouse HUAWEI","SPARE-ISSUE",
AI1277="SPARE-HS","SPARE-ISSUE",
AI1277="Power Telco","RAN ISSUE",AI1277="no impacts","no impacts"
),"")</f>
        <v>no impacts</v>
      </c>
      <c r="AI1277" s="85" t="s">
        <v>5998</v>
      </c>
      <c r="AJ1277" s="57" t="str" cm="1">
        <f t="array" ref="AJ1277">IFERROR(_xlfn.IFS(
AI1277="MPR ISSUE","ACTIVE",
AI1277="BSS Hardware Issue","ACTIVE",
AI1277="Sites strategiques, MLL, Pylone, etc.","PASSIVE",
AI1277="AKTIVCO DEFAUT GE &amp; POWER Cabinet","PASSIVE",
AI1277="AKTIVCO Coupure ENEO &amp; Baisse de tension","PASSIVE",
AI1277="Coupure ENEO &amp; Baisse de tension","PASSIVE",
AI1277="Defaut GE &amp; POWER Cabinet","PASSIVE",
AI1277="Sharing","PASSIVE",
AI1277="Sites strategiques &amp; DataCenter","PASSIVE",
AI1277="Exclu","Exclu",
AI1277="SAT","ACTIVE",
AI1277="SPARE-ISSUE","SPARE-ISSUE",
AI1277="Fiber CAmtel","ACTIVE",
AI1277="Fiber AOF","ACTIVE",
AI1277="Projet OCM (HUAWEI)","PLANNED WORKS",
AI1277="Projet OCM (NOKIA)","PLANNED WORKS",
AI1277="ACCESS-ISSUE","ACCESS-ISSUE",
AI1277="Projet OCM (ZTE, NOKIA, autres projets)","PLANNED WORKS",
AI1277="No root CAuse","No root cause",
AI1277="ODU HS","ACTIVE",
AI1277="IP &amp; VLAN","ACTIVE",
AI1277="Warehouse HUAWEI","SPARE-ISSUE",
AI1277="SPARE-HS","SPARE-ISSUE",
AI1277="Power Telco","ACTIVE", AI1277="no impacts","no impacts"
),"")</f>
        <v>no impacts</v>
      </c>
      <c r="AK1277" s="23" t="s">
        <v>5537</v>
      </c>
      <c r="AL1277" s="23" t="str">
        <f t="shared" si="35"/>
        <v>CTR_246</v>
      </c>
      <c r="AN1277" s="9" t="s">
        <v>5537</v>
      </c>
      <c r="AO1277" s="23" t="str">
        <f>_xlfn.XLOOKUP(B1277,'INCIDENT-05-03-2026'!E:E,'INCIDENT-05-03-2026'!F:F,"")</f>
        <v/>
      </c>
      <c r="AP1277" s="7" t="s">
        <v>5537</v>
      </c>
      <c r="AQ1277" s="6"/>
      <c r="AR1277" s="7"/>
      <c r="AS1277" s="3" t="str">
        <f>_xlfn.XLOOKUP(B1277,'[3]tt num | region | site id'!$C:$C,'[3]tt num | region | site id'!$Q:$Q,"")</f>
        <v/>
      </c>
      <c r="AT1277" s="24" t="str">
        <f>_xlfn.XLOOKUP(B1277,'[4]Cells Huawei 03052026 12h'!$B:$B,'[4]Cells Huawei 03052026 12h'!$T:$T,"")</f>
        <v/>
      </c>
      <c r="AU1277" s="24" t="str">
        <f>_xlfn.XLOOKUP(B1277,'[5]cells down 02052026 8h50'!$B:$B,'[5]cells down 02052026 8h50'!$R:$R,"")</f>
        <v/>
      </c>
      <c r="AV1277" s="24" t="str">
        <f>_xlfn.XLOOKUP(B1277,'[5]cells down 02052026 13h50'!$B:$B,'[5]cells down 02052026 13h50'!$R:$R,"")</f>
        <v/>
      </c>
      <c r="AW1277" s="24" t="str">
        <f>_xlfn.XLOOKUP(B1277,'[5]cells down 02052026 13h50'!$B:$B,'[5]cells down 02052026 13h50'!$R:$R,"")</f>
        <v/>
      </c>
      <c r="AX1277" s="24" t="str">
        <f>_xlfn.XLOOKUP(B1277,'[6]cell downs 03052026 8h40 '!$B:$B,'[6]cell downs 03052026 8h40 '!$R:$R,"")</f>
        <v/>
      </c>
      <c r="AY1277" s="24" t="str">
        <f>_xlfn.XLOOKUP(B1277,'[7]ALL SITES DOWN'!$D:$D,'[7]ALL SITES DOWN'!$J:$J,"")</f>
        <v/>
      </c>
      <c r="AZ1277" s="24" t="str">
        <f>_xlfn.XLOOKUP(B1277,'[8]ALL SITES DOWN'!$D:$D,'[8]ALL SITES DOWN'!$J:$J,"")</f>
        <v/>
      </c>
      <c r="BA1277" s="9" t="str">
        <f>_xlfn.XLOOKUP(B1277,[9]sheet1!$AC:$AC,[9]sheet1!$AF:$AF,"")</f>
        <v/>
      </c>
      <c r="BB1277" s="14" t="s">
        <v>5537</v>
      </c>
      <c r="BC1277" s="14" t="s">
        <v>5537</v>
      </c>
      <c r="BD1277" s="14" t="str">
        <f>_xlfn.XLOOKUP(B1277,'[10]cell downs 18042026 17h'!$B:$B,'[10]cell downs 18042026 17h'!$B:$B,"")</f>
        <v/>
      </c>
      <c r="BE1277" s="14" t="str">
        <f>_xlfn.XLOOKUP(B1277,'[11]Cells Huawei 19042026 15h'!$B:$B,'[11]Cells Huawei 19042026 15h'!$B:$B,"")</f>
        <v/>
      </c>
      <c r="BF1277" s="9" t="str">
        <f>_xlfn.XLOOKUP(B1277,'[12]cells down 19042026 9H40'!$B:$B,'[12]cells down 19042026 9H40'!$B:$B,"")</f>
        <v/>
      </c>
      <c r="BG1277" s="9" t="s">
        <v>2822</v>
      </c>
      <c r="BH1277" s="9" t="s">
        <v>12</v>
      </c>
    </row>
    <row r="1278" spans="1:60" s="9" customFormat="1" x14ac:dyDescent="0.3">
      <c r="A1278" s="1" t="s">
        <v>2956</v>
      </c>
      <c r="B1278" s="8" t="s">
        <v>2957</v>
      </c>
      <c r="C1278" s="3" t="str">
        <f>_xlfn.XLOOKUP(B1278,'[1]daily break down'!$D:$D,'[1]daily break down'!$E:$E,"")</f>
        <v>NORD</v>
      </c>
      <c r="D1278" s="1" t="s">
        <v>11</v>
      </c>
      <c r="E1278" s="1" t="s">
        <v>96</v>
      </c>
      <c r="F1278" s="3" t="s">
        <v>23</v>
      </c>
      <c r="G1278" s="1" t="s">
        <v>2958</v>
      </c>
      <c r="H1278" s="40" t="str">
        <f>_xlfn.XLOOKUP(B1278,[2]CALCULATION!$B:$B,[2]CALCULATION!$H:$H,"")</f>
        <v>HUAWEI</v>
      </c>
      <c r="I1278" s="34">
        <v>0</v>
      </c>
      <c r="J1278" s="34">
        <v>0</v>
      </c>
      <c r="K1278" s="34">
        <v>0</v>
      </c>
      <c r="L1278" s="34">
        <v>0</v>
      </c>
      <c r="M1278" s="34">
        <v>0</v>
      </c>
      <c r="N1278" s="34">
        <v>0</v>
      </c>
      <c r="O1278" s="34">
        <v>0</v>
      </c>
      <c r="P1278" s="34">
        <v>0</v>
      </c>
      <c r="Q1278" s="34">
        <v>0</v>
      </c>
      <c r="R1278" s="34">
        <v>0</v>
      </c>
      <c r="S1278" s="35">
        <v>0</v>
      </c>
      <c r="T1278" s="35">
        <v>0</v>
      </c>
      <c r="U1278" s="35">
        <v>0</v>
      </c>
      <c r="V1278" s="35">
        <v>0.40214534590064288</v>
      </c>
      <c r="W1278" s="35">
        <v>0</v>
      </c>
      <c r="X1278" s="35">
        <v>0</v>
      </c>
      <c r="Y1278" s="35">
        <v>0</v>
      </c>
      <c r="Z1278" s="35">
        <v>0</v>
      </c>
      <c r="AA1278" s="35">
        <v>0</v>
      </c>
      <c r="AB1278" s="35">
        <v>0</v>
      </c>
      <c r="AC1278" s="35">
        <v>0</v>
      </c>
      <c r="AD1278" s="35">
        <v>0</v>
      </c>
      <c r="AE1278" s="58" t="s">
        <v>5560</v>
      </c>
      <c r="AF1278" s="58"/>
      <c r="AG1278" s="57" t="str" cm="1">
        <f t="array" ref="AG1278">IFERROR(_xlfn.IFS(
AI1278="MPR ISSUE","PDH",
AI1278="BSS Hardware Issue","BSS",
AI1278="Sites strategiques, MLL, Pylone, etc.","ENVTECH",
AI1278="AKTIVCO DEFAUT GE &amp; POWER Cabinet","AKTIVCO",
AI1278="AKTIVCO Coupure ENEO &amp; Baisse de tension","AKTIVCO GRID ONLY",
AI1278="Coupure ENEO &amp; Baisse de tension","IHS GRID ONLY",
AI1278="Defaut GE &amp; POWER Cabinet","IHS",
AI1278="Sharing","Partners",
AI1278="Sites strategiques &amp; DataCenter","SST &amp; DC",
AI1278="Exclu","Exclu",
AI1278="SAT","SAT",
AI1278="SPARE-ISSUE","SPARE-ISSUE",
AI1278="Fiber CAmtel","TRANS_FO_CAMTEL",
AI1278="Fiber AOF","Fiber AOF",
AI1278="Projet OCM (HUAWEI)","TRAVAUX-HUAWEI",
AI1278="Projet OCM (NOKIA)","TRAVAUX-NOKIA",
AI1278="ACCESS-ISSUE","ACCESS-ISSUE",
AI1278="Projet OCM (ZTE, NOKIA, autres projets)","TRAVAUX OCM",
AI1278="No root CAuse","No root cause",
AI1278="ODU HS","PDH",
AI1278="IP &amp; VLAN","PDH",
AI1278="Warehouse HUAWEI","SPARE-ISSUE",
AI1278="SPARE-HS","SPARE-ISSUE",
AI1278="Power Telco","BSS",AI1278="no impacts","no impacts"
),"")</f>
        <v>no impacts</v>
      </c>
      <c r="AH1278" s="57" t="str" cm="1">
        <f t="array" ref="AH1278">IFERROR(_xlfn.IFS(
AI1278="MPR ISSUE","TX ISSUE",
AI1278="BSS Hardware Issue","RAN ISSUE",
AI1278="Sites strategiques, MLL, Pylone, etc.","ENVTECH",
AI1278="AKTIVCO DEFAUT GE &amp; POWER Cabinet","POWER ISSUE",
AI1278="AKTIVCO Coupure ENEO &amp; Baisse de tension","POWER ISSUE",
AI1278="Coupure ENEO &amp; Baisse de tension","POWER ISSUE",
AI1278="Defaut GE &amp; POWER Cabinet","POWER ISSUE",
AI1278="Sharing","POWER ISSUE",
AI1278="Sites strategiques &amp; DataCenter","POWER ISSUE",
AI1278="Exclu","Exclu",
AI1278="SAT","TX ISSUE",
AI1278="SPARE-ISSUE","SPARE-ISSUE",
AI1278="Fiber CAmtel","TX ISSUE",
AI1278="Fiber AOF","TX ISSUE",
AI1278="Projet OCM (HUAWEI)","TRAVAUX-HUAWEI",
AI1278="Projet OCM (NOKIA)","TRAVAUX -NOKIA",
AI1278="ACCESS-ISSUE","ACCESS-ISSUE",
AI1278="Projet OCM (ZTE, NOKIA, autres projets)","TRAVAUX OCM",
AI1278="No root CAuse","No root cause",
AI1278="ODU HS","TX ISSUE",
AI1278="IP &amp; VLAN","TX ISSUE",
AI1278="Warehouse HUAWEI","SPARE-ISSUE",
AI1278="SPARE-HS","SPARE-ISSUE",
AI1278="Power Telco","RAN ISSUE",AI1278="no impacts","no impacts"
),"")</f>
        <v>no impacts</v>
      </c>
      <c r="AI1278" s="85" t="s">
        <v>5998</v>
      </c>
      <c r="AJ1278" s="57" t="str" cm="1">
        <f t="array" ref="AJ1278">IFERROR(_xlfn.IFS(
AI1278="MPR ISSUE","ACTIVE",
AI1278="BSS Hardware Issue","ACTIVE",
AI1278="Sites strategiques, MLL, Pylone, etc.","PASSIVE",
AI1278="AKTIVCO DEFAUT GE &amp; POWER Cabinet","PASSIVE",
AI1278="AKTIVCO Coupure ENEO &amp; Baisse de tension","PASSIVE",
AI1278="Coupure ENEO &amp; Baisse de tension","PASSIVE",
AI1278="Defaut GE &amp; POWER Cabinet","PASSIVE",
AI1278="Sharing","PASSIVE",
AI1278="Sites strategiques &amp; DataCenter","PASSIVE",
AI1278="Exclu","Exclu",
AI1278="SAT","ACTIVE",
AI1278="SPARE-ISSUE","SPARE-ISSUE",
AI1278="Fiber CAmtel","ACTIVE",
AI1278="Fiber AOF","ACTIVE",
AI1278="Projet OCM (HUAWEI)","PLANNED WORKS",
AI1278="Projet OCM (NOKIA)","PLANNED WORKS",
AI1278="ACCESS-ISSUE","ACCESS-ISSUE",
AI1278="Projet OCM (ZTE, NOKIA, autres projets)","PLANNED WORKS",
AI1278="No root CAuse","No root cause",
AI1278="ODU HS","ACTIVE",
AI1278="IP &amp; VLAN","ACTIVE",
AI1278="Warehouse HUAWEI","SPARE-ISSUE",
AI1278="SPARE-HS","SPARE-ISSUE",
AI1278="Power Telco","ACTIVE", AI1278="no impacts","no impacts"
),"")</f>
        <v>no impacts</v>
      </c>
      <c r="AK1278" s="23" t="s">
        <v>5537</v>
      </c>
      <c r="AL1278" s="23" t="str">
        <f t="shared" si="35"/>
        <v>NRD_107</v>
      </c>
      <c r="AN1278" s="9" t="s">
        <v>5537</v>
      </c>
      <c r="AO1278" s="23" t="str">
        <f>_xlfn.XLOOKUP(B1278,'INCIDENT-05-03-2026'!E:E,'INCIDENT-05-03-2026'!F:F,"")</f>
        <v/>
      </c>
      <c r="AP1278" s="7" t="s">
        <v>5537</v>
      </c>
      <c r="AQ1278" s="6"/>
      <c r="AR1278" s="7"/>
      <c r="AS1278" s="3" t="str">
        <f>_xlfn.XLOOKUP(B1278,'[3]tt num | region | site id'!$C:$C,'[3]tt num | region | site id'!$Q:$Q,"")</f>
        <v/>
      </c>
      <c r="AT1278" s="24" t="str">
        <f>_xlfn.XLOOKUP(B1278,'[4]Cells Huawei 03052026 12h'!$B:$B,'[4]Cells Huawei 03052026 12h'!$T:$T,"")</f>
        <v/>
      </c>
      <c r="AU1278" s="24" t="str">
        <f>_xlfn.XLOOKUP(B1278,'[5]cells down 02052026 8h50'!$B:$B,'[5]cells down 02052026 8h50'!$R:$R,"")</f>
        <v/>
      </c>
      <c r="AV1278" s="24" t="str">
        <f>_xlfn.XLOOKUP(B1278,'[5]cells down 02052026 13h50'!$B:$B,'[5]cells down 02052026 13h50'!$R:$R,"")</f>
        <v/>
      </c>
      <c r="AW1278" s="24" t="str">
        <f>_xlfn.XLOOKUP(B1278,'[5]cells down 02052026 13h50'!$B:$B,'[5]cells down 02052026 13h50'!$R:$R,"")</f>
        <v/>
      </c>
      <c r="AX1278" s="24" t="str">
        <f>_xlfn.XLOOKUP(B1278,'[6]cell downs 03052026 8h40 '!$B:$B,'[6]cell downs 03052026 8h40 '!$R:$R,"")</f>
        <v/>
      </c>
      <c r="AY1278" s="24" t="str">
        <f>_xlfn.XLOOKUP(B1278,'[7]ALL SITES DOWN'!$D:$D,'[7]ALL SITES DOWN'!$J:$J,"")</f>
        <v/>
      </c>
      <c r="AZ1278" s="24" t="str">
        <f>_xlfn.XLOOKUP(B1278,'[8]ALL SITES DOWN'!$D:$D,'[8]ALL SITES DOWN'!$J:$J,"")</f>
        <v/>
      </c>
      <c r="BA1278" s="9" t="str">
        <f>_xlfn.XLOOKUP(B1278,[9]sheet1!$AC:$AC,[9]sheet1!$AF:$AF,"")</f>
        <v/>
      </c>
      <c r="BB1278" s="14" t="s">
        <v>5537</v>
      </c>
      <c r="BC1278" s="14" t="s">
        <v>5537</v>
      </c>
      <c r="BD1278" s="14" t="str">
        <f>_xlfn.XLOOKUP(B1278,'[10]cell downs 18042026 17h'!$B:$B,'[10]cell downs 18042026 17h'!$B:$B,"")</f>
        <v/>
      </c>
      <c r="BE1278" s="14" t="str">
        <f>_xlfn.XLOOKUP(B1278,'[11]Cells Huawei 19042026 15h'!$B:$B,'[11]Cells Huawei 19042026 15h'!$B:$B,"")</f>
        <v/>
      </c>
      <c r="BF1278" s="9" t="str">
        <f>_xlfn.XLOOKUP(B1278,'[12]cells down 19042026 9H40'!$B:$B,'[12]cells down 19042026 9H40'!$B:$B,"")</f>
        <v/>
      </c>
      <c r="BG1278" s="9" t="s">
        <v>2957</v>
      </c>
      <c r="BH1278" s="9" t="s">
        <v>12</v>
      </c>
    </row>
    <row r="1279" spans="1:60" s="9" customFormat="1" x14ac:dyDescent="0.3">
      <c r="A1279" s="1" t="s">
        <v>3740</v>
      </c>
      <c r="B1279" s="8" t="s">
        <v>3741</v>
      </c>
      <c r="C1279" s="3" t="str">
        <f>_xlfn.XLOOKUP(B1279,'[1]daily break down'!$D:$D,'[1]daily break down'!$E:$E,"")</f>
        <v>Maroua</v>
      </c>
      <c r="D1279" s="1" t="s">
        <v>11</v>
      </c>
      <c r="E1279" s="1" t="s">
        <v>12</v>
      </c>
      <c r="F1279" s="3" t="s">
        <v>55</v>
      </c>
      <c r="G1279" s="1" t="s">
        <v>84</v>
      </c>
      <c r="H1279" s="40" t="str">
        <f>_xlfn.XLOOKUP(B1279,[2]CALCULATION!$B:$B,[2]CALCULATION!$H:$H,"")</f>
        <v>Huawei</v>
      </c>
      <c r="I1279" s="34">
        <v>0</v>
      </c>
      <c r="J1279" s="34">
        <v>0</v>
      </c>
      <c r="K1279" s="34">
        <v>0</v>
      </c>
      <c r="L1279" s="34">
        <v>0</v>
      </c>
      <c r="M1279" s="34">
        <v>0</v>
      </c>
      <c r="N1279" s="34">
        <v>0</v>
      </c>
      <c r="O1279" s="34">
        <v>0</v>
      </c>
      <c r="P1279" s="34">
        <v>0</v>
      </c>
      <c r="Q1279" s="34">
        <v>0</v>
      </c>
      <c r="R1279" s="34">
        <v>0</v>
      </c>
      <c r="S1279" s="35">
        <v>0</v>
      </c>
      <c r="T1279" s="35">
        <v>0</v>
      </c>
      <c r="U1279" s="35">
        <v>0</v>
      </c>
      <c r="V1279" s="35">
        <v>0.23611860184400438</v>
      </c>
      <c r="W1279" s="35">
        <v>0</v>
      </c>
      <c r="X1279" s="35">
        <v>0</v>
      </c>
      <c r="Y1279" s="35">
        <v>0</v>
      </c>
      <c r="Z1279" s="35">
        <v>0</v>
      </c>
      <c r="AA1279" s="35">
        <v>0</v>
      </c>
      <c r="AB1279" s="35">
        <v>0</v>
      </c>
      <c r="AC1279" s="35">
        <v>0</v>
      </c>
      <c r="AD1279" s="35">
        <v>0</v>
      </c>
      <c r="AE1279" s="58" t="s">
        <v>5560</v>
      </c>
      <c r="AF1279" s="58"/>
      <c r="AG1279" s="57" t="str" cm="1">
        <f t="array" ref="AG1279">IFERROR(_xlfn.IFS(
AI1279="MPR ISSUE","PDH",
AI1279="BSS Hardware Issue","BSS",
AI1279="Sites strategiques, MLL, Pylone, etc.","ENVTECH",
AI1279="AKTIVCO DEFAUT GE &amp; POWER Cabinet","AKTIVCO",
AI1279="AKTIVCO Coupure ENEO &amp; Baisse de tension","AKTIVCO GRID ONLY",
AI1279="Coupure ENEO &amp; Baisse de tension","IHS GRID ONLY",
AI1279="Defaut GE &amp; POWER Cabinet","IHS",
AI1279="Sharing","Partners",
AI1279="Sites strategiques &amp; DataCenter","SST &amp; DC",
AI1279="Exclu","Exclu",
AI1279="SAT","SAT",
AI1279="SPARE-ISSUE","SPARE-ISSUE",
AI1279="Fiber CAmtel","TRANS_FO_CAMTEL",
AI1279="Fiber AOF","Fiber AOF",
AI1279="Projet OCM (HUAWEI)","TRAVAUX-HUAWEI",
AI1279="Projet OCM (NOKIA)","TRAVAUX-NOKIA",
AI1279="ACCESS-ISSUE","ACCESS-ISSUE",
AI1279="Projet OCM (ZTE, NOKIA, autres projets)","TRAVAUX OCM",
AI1279="No root CAuse","No root cause",
AI1279="ODU HS","PDH",
AI1279="IP &amp; VLAN","PDH",
AI1279="Warehouse HUAWEI","SPARE-ISSUE",
AI1279="SPARE-HS","SPARE-ISSUE",
AI1279="Power Telco","BSS",AI1279="no impacts","no impacts"
),"")</f>
        <v>no impacts</v>
      </c>
      <c r="AH1279" s="57" t="str" cm="1">
        <f t="array" ref="AH1279">IFERROR(_xlfn.IFS(
AI1279="MPR ISSUE","TX ISSUE",
AI1279="BSS Hardware Issue","RAN ISSUE",
AI1279="Sites strategiques, MLL, Pylone, etc.","ENVTECH",
AI1279="AKTIVCO DEFAUT GE &amp; POWER Cabinet","POWER ISSUE",
AI1279="AKTIVCO Coupure ENEO &amp; Baisse de tension","POWER ISSUE",
AI1279="Coupure ENEO &amp; Baisse de tension","POWER ISSUE",
AI1279="Defaut GE &amp; POWER Cabinet","POWER ISSUE",
AI1279="Sharing","POWER ISSUE",
AI1279="Sites strategiques &amp; DataCenter","POWER ISSUE",
AI1279="Exclu","Exclu",
AI1279="SAT","TX ISSUE",
AI1279="SPARE-ISSUE","SPARE-ISSUE",
AI1279="Fiber CAmtel","TX ISSUE",
AI1279="Fiber AOF","TX ISSUE",
AI1279="Projet OCM (HUAWEI)","TRAVAUX-HUAWEI",
AI1279="Projet OCM (NOKIA)","TRAVAUX -NOKIA",
AI1279="ACCESS-ISSUE","ACCESS-ISSUE",
AI1279="Projet OCM (ZTE, NOKIA, autres projets)","TRAVAUX OCM",
AI1279="No root CAuse","No root cause",
AI1279="ODU HS","TX ISSUE",
AI1279="IP &amp; VLAN","TX ISSUE",
AI1279="Warehouse HUAWEI","SPARE-ISSUE",
AI1279="SPARE-HS","SPARE-ISSUE",
AI1279="Power Telco","RAN ISSUE",AI1279="no impacts","no impacts"
),"")</f>
        <v>no impacts</v>
      </c>
      <c r="AI1279" s="85" t="s">
        <v>5998</v>
      </c>
      <c r="AJ1279" s="57" t="str" cm="1">
        <f t="array" ref="AJ1279">IFERROR(_xlfn.IFS(
AI1279="MPR ISSUE","ACTIVE",
AI1279="BSS Hardware Issue","ACTIVE",
AI1279="Sites strategiques, MLL, Pylone, etc.","PASSIVE",
AI1279="AKTIVCO DEFAUT GE &amp; POWER Cabinet","PASSIVE",
AI1279="AKTIVCO Coupure ENEO &amp; Baisse de tension","PASSIVE",
AI1279="Coupure ENEO &amp; Baisse de tension","PASSIVE",
AI1279="Defaut GE &amp; POWER Cabinet","PASSIVE",
AI1279="Sharing","PASSIVE",
AI1279="Sites strategiques &amp; DataCenter","PASSIVE",
AI1279="Exclu","Exclu",
AI1279="SAT","ACTIVE",
AI1279="SPARE-ISSUE","SPARE-ISSUE",
AI1279="Fiber CAmtel","ACTIVE",
AI1279="Fiber AOF","ACTIVE",
AI1279="Projet OCM (HUAWEI)","PLANNED WORKS",
AI1279="Projet OCM (NOKIA)","PLANNED WORKS",
AI1279="ACCESS-ISSUE","ACCESS-ISSUE",
AI1279="Projet OCM (ZTE, NOKIA, autres projets)","PLANNED WORKS",
AI1279="No root CAuse","No root cause",
AI1279="ODU HS","ACTIVE",
AI1279="IP &amp; VLAN","ACTIVE",
AI1279="Warehouse HUAWEI","SPARE-ISSUE",
AI1279="SPARE-HS","SPARE-ISSUE",
AI1279="Power Telco","ACTIVE", AI1279="no impacts","no impacts"
),"")</f>
        <v>no impacts</v>
      </c>
      <c r="AK1279" s="23" t="s">
        <v>5537</v>
      </c>
      <c r="AL1279" s="23" t="str">
        <f t="shared" si="35"/>
        <v>EXN_241</v>
      </c>
      <c r="AN1279" s="9" t="s">
        <v>5537</v>
      </c>
      <c r="AO1279" s="23" t="str">
        <f>_xlfn.XLOOKUP(B1279,'INCIDENT-05-03-2026'!E:E,'INCIDENT-05-03-2026'!F:F,"")</f>
        <v/>
      </c>
      <c r="AP1279" s="7" t="s">
        <v>5537</v>
      </c>
      <c r="AQ1279" s="6"/>
      <c r="AR1279" s="7"/>
      <c r="AS1279" s="3" t="str">
        <f>_xlfn.XLOOKUP(B1279,'[3]tt num | region | site id'!$C:$C,'[3]tt num | region | site id'!$Q:$Q,"")</f>
        <v/>
      </c>
      <c r="AT1279" s="24" t="str">
        <f>_xlfn.XLOOKUP(B1279,'[4]Cells Huawei 03052026 12h'!$B:$B,'[4]Cells Huawei 03052026 12h'!$T:$T,"")</f>
        <v/>
      </c>
      <c r="AU1279" s="24" t="str">
        <f>_xlfn.XLOOKUP(B1279,'[5]cells down 02052026 8h50'!$B:$B,'[5]cells down 02052026 8h50'!$R:$R,"")</f>
        <v/>
      </c>
      <c r="AV1279" s="24" t="str">
        <f>_xlfn.XLOOKUP(B1279,'[5]cells down 02052026 13h50'!$B:$B,'[5]cells down 02052026 13h50'!$R:$R,"")</f>
        <v/>
      </c>
      <c r="AW1279" s="24" t="str">
        <f>_xlfn.XLOOKUP(B1279,'[5]cells down 02052026 13h50'!$B:$B,'[5]cells down 02052026 13h50'!$R:$R,"")</f>
        <v/>
      </c>
      <c r="AX1279" s="24" t="str">
        <f>_xlfn.XLOOKUP(B1279,'[6]cell downs 03052026 8h40 '!$B:$B,'[6]cell downs 03052026 8h40 '!$R:$R,"")</f>
        <v/>
      </c>
      <c r="AY1279" s="24" t="str">
        <f>_xlfn.XLOOKUP(B1279,'[7]ALL SITES DOWN'!$D:$D,'[7]ALL SITES DOWN'!$J:$J,"")</f>
        <v/>
      </c>
      <c r="AZ1279" s="24" t="str">
        <f>_xlfn.XLOOKUP(B1279,'[8]ALL SITES DOWN'!$D:$D,'[8]ALL SITES DOWN'!$J:$J,"")</f>
        <v/>
      </c>
      <c r="BA1279" s="9" t="str">
        <f>_xlfn.XLOOKUP(B1279,[9]sheet1!$AC:$AC,[9]sheet1!$AF:$AF,"")</f>
        <v/>
      </c>
      <c r="BB1279" s="14" t="s">
        <v>5537</v>
      </c>
      <c r="BC1279" s="14" t="s">
        <v>5537</v>
      </c>
      <c r="BD1279" s="14" t="str">
        <f>_xlfn.XLOOKUP(B1279,'[10]cell downs 18042026 17h'!$B:$B,'[10]cell downs 18042026 17h'!$B:$B,"")</f>
        <v/>
      </c>
      <c r="BE1279" s="14" t="str">
        <f>_xlfn.XLOOKUP(B1279,'[11]Cells Huawei 19042026 15h'!$B:$B,'[11]Cells Huawei 19042026 15h'!$B:$B,"")</f>
        <v/>
      </c>
      <c r="BF1279" s="9" t="str">
        <f>_xlfn.XLOOKUP(B1279,'[12]cells down 19042026 9H40'!$B:$B,'[12]cells down 19042026 9H40'!$B:$B,"")</f>
        <v/>
      </c>
      <c r="BG1279" s="9" t="s">
        <v>3741</v>
      </c>
      <c r="BH1279" s="9" t="s">
        <v>1129</v>
      </c>
    </row>
    <row r="1280" spans="1:60" s="9" customFormat="1" x14ac:dyDescent="0.3">
      <c r="A1280" s="1" t="s">
        <v>4696</v>
      </c>
      <c r="B1280" s="8" t="s">
        <v>4697</v>
      </c>
      <c r="C1280" s="3" t="str">
        <f>_xlfn.XLOOKUP(B1280,'[1]daily break down'!$D:$D,'[1]daily break down'!$E:$E,"")</f>
        <v>ADAMAOUA</v>
      </c>
      <c r="D1280" s="1" t="s">
        <v>11</v>
      </c>
      <c r="E1280" s="1" t="s">
        <v>66</v>
      </c>
      <c r="F1280" s="3" t="s">
        <v>90</v>
      </c>
      <c r="G1280" s="1" t="s">
        <v>4698</v>
      </c>
      <c r="H1280" s="41" t="str">
        <f>_xlfn.XLOOKUP(B1280,[2]CALCULATION!$B:$B,[2]CALCULATION!$H:$H,"")</f>
        <v>NOKIA</v>
      </c>
      <c r="I1280" s="34">
        <v>0</v>
      </c>
      <c r="J1280" s="34">
        <v>0</v>
      </c>
      <c r="K1280" s="34">
        <v>0</v>
      </c>
      <c r="L1280" s="34">
        <v>0</v>
      </c>
      <c r="M1280" s="34">
        <v>0</v>
      </c>
      <c r="N1280" s="34">
        <v>0</v>
      </c>
      <c r="O1280" s="34">
        <v>0</v>
      </c>
      <c r="P1280" s="34">
        <v>0</v>
      </c>
      <c r="Q1280" s="34">
        <v>1.8728999941590844E-3</v>
      </c>
      <c r="R1280" s="34">
        <v>0</v>
      </c>
      <c r="S1280" s="35">
        <v>0</v>
      </c>
      <c r="T1280" s="35">
        <v>113313.42374348306</v>
      </c>
      <c r="U1280" s="35">
        <v>0</v>
      </c>
      <c r="V1280" s="35">
        <v>0.12829903972362774</v>
      </c>
      <c r="W1280" s="35">
        <v>0</v>
      </c>
      <c r="X1280" s="35">
        <v>0</v>
      </c>
      <c r="Y1280" s="35">
        <v>0</v>
      </c>
      <c r="Z1280" s="35">
        <v>0</v>
      </c>
      <c r="AA1280" s="35">
        <v>0</v>
      </c>
      <c r="AB1280" s="35">
        <v>0</v>
      </c>
      <c r="AC1280" s="35">
        <v>0</v>
      </c>
      <c r="AD1280" s="35">
        <v>0</v>
      </c>
      <c r="AE1280" s="58" t="s">
        <v>5560</v>
      </c>
      <c r="AF1280" s="58"/>
      <c r="AG1280" s="57" t="str" cm="1">
        <f t="array" ref="AG1280">IFERROR(_xlfn.IFS(
AI1280="MPR ISSUE","PDH",
AI1280="BSS Hardware Issue","BSS",
AI1280="Sites strategiques, MLL, Pylone, etc.","ENVTECH",
AI1280="AKTIVCO DEFAUT GE &amp; POWER Cabinet","AKTIVCO",
AI1280="AKTIVCO Coupure ENEO &amp; Baisse de tension","AKTIVCO GRID ONLY",
AI1280="Coupure ENEO &amp; Baisse de tension","IHS GRID ONLY",
AI1280="Defaut GE &amp; POWER Cabinet","IHS",
AI1280="Sharing","Partners",
AI1280="Sites strategiques &amp; DataCenter","SST &amp; DC",
AI1280="Exclu","Exclu",
AI1280="SAT","SAT",
AI1280="SPARE-ISSUE","SPARE-ISSUE",
AI1280="Fiber CAmtel","TRANS_FO_CAMTEL",
AI1280="Fiber AOF","Fiber AOF",
AI1280="Projet OCM (HUAWEI)","TRAVAUX-HUAWEI",
AI1280="Projet OCM (NOKIA)","TRAVAUX-NOKIA",
AI1280="ACCESS-ISSUE","ACCESS-ISSUE",
AI1280="Projet OCM (ZTE, NOKIA, autres projets)","TRAVAUX OCM",
AI1280="No root CAuse","No root cause",
AI1280="ODU HS","PDH",
AI1280="IP &amp; VLAN","PDH",
AI1280="Warehouse HUAWEI","SPARE-ISSUE",
AI1280="SPARE-HS","SPARE-ISSUE",
AI1280="Power Telco","BSS",AI1280="no impacts","no impacts"
),"")</f>
        <v>no impacts</v>
      </c>
      <c r="AH1280" s="57" t="str" cm="1">
        <f t="array" ref="AH1280">IFERROR(_xlfn.IFS(
AI1280="MPR ISSUE","TX ISSUE",
AI1280="BSS Hardware Issue","RAN ISSUE",
AI1280="Sites strategiques, MLL, Pylone, etc.","ENVTECH",
AI1280="AKTIVCO DEFAUT GE &amp; POWER Cabinet","POWER ISSUE",
AI1280="AKTIVCO Coupure ENEO &amp; Baisse de tension","POWER ISSUE",
AI1280="Coupure ENEO &amp; Baisse de tension","POWER ISSUE",
AI1280="Defaut GE &amp; POWER Cabinet","POWER ISSUE",
AI1280="Sharing","POWER ISSUE",
AI1280="Sites strategiques &amp; DataCenter","POWER ISSUE",
AI1280="Exclu","Exclu",
AI1280="SAT","TX ISSUE",
AI1280="SPARE-ISSUE","SPARE-ISSUE",
AI1280="Fiber CAmtel","TX ISSUE",
AI1280="Fiber AOF","TX ISSUE",
AI1280="Projet OCM (HUAWEI)","TRAVAUX-HUAWEI",
AI1280="Projet OCM (NOKIA)","TRAVAUX -NOKIA",
AI1280="ACCESS-ISSUE","ACCESS-ISSUE",
AI1280="Projet OCM (ZTE, NOKIA, autres projets)","TRAVAUX OCM",
AI1280="No root CAuse","No root cause",
AI1280="ODU HS","TX ISSUE",
AI1280="IP &amp; VLAN","TX ISSUE",
AI1280="Warehouse HUAWEI","SPARE-ISSUE",
AI1280="SPARE-HS","SPARE-ISSUE",
AI1280="Power Telco","RAN ISSUE",AI1280="no impacts","no impacts"
),"")</f>
        <v>no impacts</v>
      </c>
      <c r="AI1280" s="85" t="s">
        <v>5998</v>
      </c>
      <c r="AJ1280" s="57" t="str" cm="1">
        <f t="array" ref="AJ1280">IFERROR(_xlfn.IFS(
AI1280="MPR ISSUE","ACTIVE",
AI1280="BSS Hardware Issue","ACTIVE",
AI1280="Sites strategiques, MLL, Pylone, etc.","PASSIVE",
AI1280="AKTIVCO DEFAUT GE &amp; POWER Cabinet","PASSIVE",
AI1280="AKTIVCO Coupure ENEO &amp; Baisse de tension","PASSIVE",
AI1280="Coupure ENEO &amp; Baisse de tension","PASSIVE",
AI1280="Defaut GE &amp; POWER Cabinet","PASSIVE",
AI1280="Sharing","PASSIVE",
AI1280="Sites strategiques &amp; DataCenter","PASSIVE",
AI1280="Exclu","Exclu",
AI1280="SAT","ACTIVE",
AI1280="SPARE-ISSUE","SPARE-ISSUE",
AI1280="Fiber CAmtel","ACTIVE",
AI1280="Fiber AOF","ACTIVE",
AI1280="Projet OCM (HUAWEI)","PLANNED WORKS",
AI1280="Projet OCM (NOKIA)","PLANNED WORKS",
AI1280="ACCESS-ISSUE","ACCESS-ISSUE",
AI1280="Projet OCM (ZTE, NOKIA, autres projets)","PLANNED WORKS",
AI1280="No root CAuse","No root cause",
AI1280="ODU HS","ACTIVE",
AI1280="IP &amp; VLAN","ACTIVE",
AI1280="Warehouse HUAWEI","SPARE-ISSUE",
AI1280="SPARE-HS","SPARE-ISSUE",
AI1280="Power Telco","ACTIVE", AI1280="no impacts","no impacts"
),"")</f>
        <v>no impacts</v>
      </c>
      <c r="AK1280" s="23" t="s">
        <v>5537</v>
      </c>
      <c r="AL1280" s="23" t="str">
        <f t="shared" si="35"/>
        <v>ADM_093</v>
      </c>
      <c r="AN1280" s="9" t="s">
        <v>5537</v>
      </c>
      <c r="AO1280" s="23" t="str">
        <f>_xlfn.XLOOKUP(B1280,'INCIDENT-05-03-2026'!E:E,'INCIDENT-05-03-2026'!F:F,"")</f>
        <v/>
      </c>
      <c r="AP1280" s="7" t="s">
        <v>5537</v>
      </c>
      <c r="AQ1280" s="6"/>
      <c r="AR1280" s="7"/>
      <c r="AS1280" s="3" t="str">
        <f>_xlfn.XLOOKUP(B1280,'[3]tt num | region | site id'!$C:$C,'[3]tt num | region | site id'!$Q:$Q,"")</f>
        <v/>
      </c>
      <c r="AT1280" s="24" t="str">
        <f>_xlfn.XLOOKUP(B1280,'[4]Cells Huawei 03052026 12h'!$B:$B,'[4]Cells Huawei 03052026 12h'!$T:$T,"")</f>
        <v/>
      </c>
      <c r="AU1280" s="24" t="str">
        <f>_xlfn.XLOOKUP(B1280,'[5]cells down 02052026 8h50'!$B:$B,'[5]cells down 02052026 8h50'!$R:$R,"")</f>
        <v/>
      </c>
      <c r="AV1280" s="24" t="str">
        <f>_xlfn.XLOOKUP(B1280,'[5]cells down 02052026 13h50'!$B:$B,'[5]cells down 02052026 13h50'!$R:$R,"")</f>
        <v/>
      </c>
      <c r="AW1280" s="24" t="str">
        <f>_xlfn.XLOOKUP(B1280,'[5]cells down 02052026 13h50'!$B:$B,'[5]cells down 02052026 13h50'!$R:$R,"")</f>
        <v/>
      </c>
      <c r="AX1280" s="24" t="str">
        <f>_xlfn.XLOOKUP(B1280,'[6]cell downs 03052026 8h40 '!$B:$B,'[6]cell downs 03052026 8h40 '!$R:$R,"")</f>
        <v/>
      </c>
      <c r="AY1280" s="24" t="str">
        <f>_xlfn.XLOOKUP(B1280,'[7]ALL SITES DOWN'!$D:$D,'[7]ALL SITES DOWN'!$J:$J,"")</f>
        <v/>
      </c>
      <c r="AZ1280" s="24" t="str">
        <f>_xlfn.XLOOKUP(B1280,'[8]ALL SITES DOWN'!$D:$D,'[8]ALL SITES DOWN'!$J:$J,"")</f>
        <v/>
      </c>
      <c r="BA1280" s="9" t="str">
        <f>_xlfn.XLOOKUP(B1280,[9]sheet1!$AC:$AC,[9]sheet1!$AF:$AF,"")</f>
        <v/>
      </c>
      <c r="BB1280" s="14" t="s">
        <v>5537</v>
      </c>
      <c r="BC1280" s="14" t="s">
        <v>5537</v>
      </c>
      <c r="BD1280" s="14" t="str">
        <f>_xlfn.XLOOKUP(B1280,'[10]cell downs 18042026 17h'!$B:$B,'[10]cell downs 18042026 17h'!$B:$B,"")</f>
        <v/>
      </c>
      <c r="BE1280" s="14" t="str">
        <f>_xlfn.XLOOKUP(B1280,'[11]Cells Huawei 19042026 15h'!$B:$B,'[11]Cells Huawei 19042026 15h'!$B:$B,"")</f>
        <v/>
      </c>
      <c r="BF1280" s="9" t="str">
        <f>_xlfn.XLOOKUP(B1280,'[12]cells down 19042026 9H40'!$B:$B,'[12]cells down 19042026 9H40'!$B:$B,"")</f>
        <v/>
      </c>
      <c r="BG1280" s="9" t="s">
        <v>4697</v>
      </c>
      <c r="BH1280" s="9" t="s">
        <v>12</v>
      </c>
    </row>
    <row r="1281" spans="1:60" s="9" customFormat="1" x14ac:dyDescent="0.3">
      <c r="A1281" s="1" t="s">
        <v>1133</v>
      </c>
      <c r="B1281" s="8" t="s">
        <v>1134</v>
      </c>
      <c r="C1281" s="3" t="str">
        <f>_xlfn.XLOOKUP(B1281,'[1]daily break down'!$D:$D,'[1]daily break down'!$E:$E,"")</f>
        <v>Douala</v>
      </c>
      <c r="D1281" s="1" t="s">
        <v>11</v>
      </c>
      <c r="E1281" s="1" t="s">
        <v>12</v>
      </c>
      <c r="F1281" s="3" t="s">
        <v>31</v>
      </c>
      <c r="G1281" s="1" t="s">
        <v>32</v>
      </c>
      <c r="H1281" s="42" t="str">
        <f>_xlfn.XLOOKUP(B1281,[2]CALCULATION!$B:$B,[2]CALCULATION!$H:$H,"")</f>
        <v>ZTE</v>
      </c>
      <c r="I1281" s="34">
        <v>0.16599107390000439</v>
      </c>
      <c r="J1281" s="34">
        <v>1.5409507666230247E-2</v>
      </c>
      <c r="K1281" s="34">
        <v>0.34776619211090265</v>
      </c>
      <c r="L1281" s="34">
        <v>0.96630454323651027</v>
      </c>
      <c r="M1281" s="34">
        <v>1.8801382860632423</v>
      </c>
      <c r="N1281" s="34">
        <v>1.0613655106682309</v>
      </c>
      <c r="O1281" s="34">
        <v>0</v>
      </c>
      <c r="P1281" s="34">
        <v>3.7150468135135548E-2</v>
      </c>
      <c r="Q1281" s="34">
        <v>6.4545148430655411E-2</v>
      </c>
      <c r="R1281" s="34">
        <v>1.9903947402214038E-2</v>
      </c>
      <c r="S1281" s="35">
        <v>0</v>
      </c>
      <c r="T1281" s="35">
        <v>0</v>
      </c>
      <c r="U1281" s="35">
        <v>0</v>
      </c>
      <c r="V1281" s="35">
        <v>0.11751533103332193</v>
      </c>
      <c r="W1281" s="35">
        <v>0</v>
      </c>
      <c r="X1281" s="35">
        <v>0</v>
      </c>
      <c r="Y1281" s="35">
        <v>0</v>
      </c>
      <c r="Z1281" s="35">
        <v>0</v>
      </c>
      <c r="AA1281" s="35">
        <v>0</v>
      </c>
      <c r="AB1281" s="35">
        <v>0</v>
      </c>
      <c r="AC1281" s="35">
        <v>0</v>
      </c>
      <c r="AD1281" s="35">
        <v>0</v>
      </c>
      <c r="AE1281" s="58" t="s">
        <v>5560</v>
      </c>
      <c r="AF1281" s="58"/>
      <c r="AG1281" s="57" t="str" cm="1">
        <f t="array" ref="AG1281">IFERROR(_xlfn.IFS(
AI1281="MPR ISSUE","PDH",
AI1281="BSS Hardware Issue","BSS",
AI1281="Sites strategiques, MLL, Pylone, etc.","ENVTECH",
AI1281="AKTIVCO DEFAUT GE &amp; POWER Cabinet","AKTIVCO",
AI1281="AKTIVCO Coupure ENEO &amp; Baisse de tension","AKTIVCO GRID ONLY",
AI1281="Coupure ENEO &amp; Baisse de tension","IHS GRID ONLY",
AI1281="Defaut GE &amp; POWER Cabinet","IHS",
AI1281="Sharing","Partners",
AI1281="Sites strategiques &amp; DataCenter","SST &amp; DC",
AI1281="Exclu","Exclu",
AI1281="SAT","SAT",
AI1281="SPARE-ISSUE","SPARE-ISSUE",
AI1281="Fiber CAmtel","TRANS_FO_CAMTEL",
AI1281="Fiber AOF","Fiber AOF",
AI1281="Projet OCM (HUAWEI)","TRAVAUX-HUAWEI",
AI1281="Projet OCM (NOKIA)","TRAVAUX-NOKIA",
AI1281="ACCESS-ISSUE","ACCESS-ISSUE",
AI1281="Projet OCM (ZTE, NOKIA, autres projets)","TRAVAUX OCM",
AI1281="No root CAuse","No root cause",
AI1281="ODU HS","PDH",
AI1281="IP &amp; VLAN","PDH",
AI1281="Warehouse HUAWEI","SPARE-ISSUE",
AI1281="SPARE-HS","SPARE-ISSUE",
AI1281="Power Telco","BSS",AI1281="no impacts","no impacts"
),"")</f>
        <v>no impacts</v>
      </c>
      <c r="AH1281" s="57" t="str" cm="1">
        <f t="array" ref="AH1281">IFERROR(_xlfn.IFS(
AI1281="MPR ISSUE","TX ISSUE",
AI1281="BSS Hardware Issue","RAN ISSUE",
AI1281="Sites strategiques, MLL, Pylone, etc.","ENVTECH",
AI1281="AKTIVCO DEFAUT GE &amp; POWER Cabinet","POWER ISSUE",
AI1281="AKTIVCO Coupure ENEO &amp; Baisse de tension","POWER ISSUE",
AI1281="Coupure ENEO &amp; Baisse de tension","POWER ISSUE",
AI1281="Defaut GE &amp; POWER Cabinet","POWER ISSUE",
AI1281="Sharing","POWER ISSUE",
AI1281="Sites strategiques &amp; DataCenter","POWER ISSUE",
AI1281="Exclu","Exclu",
AI1281="SAT","TX ISSUE",
AI1281="SPARE-ISSUE","SPARE-ISSUE",
AI1281="Fiber CAmtel","TX ISSUE",
AI1281="Fiber AOF","TX ISSUE",
AI1281="Projet OCM (HUAWEI)","TRAVAUX-HUAWEI",
AI1281="Projet OCM (NOKIA)","TRAVAUX -NOKIA",
AI1281="ACCESS-ISSUE","ACCESS-ISSUE",
AI1281="Projet OCM (ZTE, NOKIA, autres projets)","TRAVAUX OCM",
AI1281="No root CAuse","No root cause",
AI1281="ODU HS","TX ISSUE",
AI1281="IP &amp; VLAN","TX ISSUE",
AI1281="Warehouse HUAWEI","SPARE-ISSUE",
AI1281="SPARE-HS","SPARE-ISSUE",
AI1281="Power Telco","RAN ISSUE",AI1281="no impacts","no impacts"
),"")</f>
        <v>no impacts</v>
      </c>
      <c r="AI1281" s="85" t="s">
        <v>5998</v>
      </c>
      <c r="AJ1281" s="57" t="str" cm="1">
        <f t="array" ref="AJ1281">IFERROR(_xlfn.IFS(
AI1281="MPR ISSUE","ACTIVE",
AI1281="BSS Hardware Issue","ACTIVE",
AI1281="Sites strategiques, MLL, Pylone, etc.","PASSIVE",
AI1281="AKTIVCO DEFAUT GE &amp; POWER Cabinet","PASSIVE",
AI1281="AKTIVCO Coupure ENEO &amp; Baisse de tension","PASSIVE",
AI1281="Coupure ENEO &amp; Baisse de tension","PASSIVE",
AI1281="Defaut GE &amp; POWER Cabinet","PASSIVE",
AI1281="Sharing","PASSIVE",
AI1281="Sites strategiques &amp; DataCenter","PASSIVE",
AI1281="Exclu","Exclu",
AI1281="SAT","ACTIVE",
AI1281="SPARE-ISSUE","SPARE-ISSUE",
AI1281="Fiber CAmtel","ACTIVE",
AI1281="Fiber AOF","ACTIVE",
AI1281="Projet OCM (HUAWEI)","PLANNED WORKS",
AI1281="Projet OCM (NOKIA)","PLANNED WORKS",
AI1281="ACCESS-ISSUE","ACCESS-ISSUE",
AI1281="Projet OCM (ZTE, NOKIA, autres projets)","PLANNED WORKS",
AI1281="No root CAuse","No root cause",
AI1281="ODU HS","ACTIVE",
AI1281="IP &amp; VLAN","ACTIVE",
AI1281="Warehouse HUAWEI","SPARE-ISSUE",
AI1281="SPARE-HS","SPARE-ISSUE",
AI1281="Power Telco","ACTIVE", AI1281="no impacts","no impacts"
),"")</f>
        <v>no impacts</v>
      </c>
      <c r="AK1281" s="23" t="s">
        <v>5537</v>
      </c>
      <c r="AL1281" s="23" t="str">
        <f t="shared" si="35"/>
        <v>LIT_098</v>
      </c>
      <c r="AN1281" s="9" t="s">
        <v>5537</v>
      </c>
      <c r="AO1281" s="23" t="str">
        <f>_xlfn.XLOOKUP(B1281,'INCIDENT-05-03-2026'!E:E,'INCIDENT-05-03-2026'!F:F,"")</f>
        <v/>
      </c>
      <c r="AP1281" s="7" t="s">
        <v>5537</v>
      </c>
      <c r="AQ1281" s="6"/>
      <c r="AR1281" s="7"/>
      <c r="AS1281" s="3" t="str">
        <f>_xlfn.XLOOKUP(B1281,'[3]tt num | region | site id'!$C:$C,'[3]tt num | region | site id'!$Q:$Q,"")</f>
        <v/>
      </c>
      <c r="AT1281" s="24" t="str">
        <f>_xlfn.XLOOKUP(B1281,'[4]Cells Huawei 03052026 12h'!$B:$B,'[4]Cells Huawei 03052026 12h'!$T:$T,"")</f>
        <v/>
      </c>
      <c r="AU1281" s="24" t="str">
        <f>_xlfn.XLOOKUP(B1281,'[5]cells down 02052026 8h50'!$B:$B,'[5]cells down 02052026 8h50'!$R:$R,"")</f>
        <v/>
      </c>
      <c r="AV1281" s="24" t="str">
        <f>_xlfn.XLOOKUP(B1281,'[5]cells down 02052026 13h50'!$B:$B,'[5]cells down 02052026 13h50'!$R:$R,"")</f>
        <v/>
      </c>
      <c r="AW1281" s="24" t="str">
        <f>_xlfn.XLOOKUP(B1281,'[5]cells down 02052026 13h50'!$B:$B,'[5]cells down 02052026 13h50'!$R:$R,"")</f>
        <v/>
      </c>
      <c r="AX1281" s="24" t="str">
        <f>_xlfn.XLOOKUP(B1281,'[6]cell downs 03052026 8h40 '!$B:$B,'[6]cell downs 03052026 8h40 '!$R:$R,"")</f>
        <v/>
      </c>
      <c r="AY1281" s="24" t="str">
        <f>_xlfn.XLOOKUP(B1281,'[7]ALL SITES DOWN'!$D:$D,'[7]ALL SITES DOWN'!$J:$J,"")</f>
        <v/>
      </c>
      <c r="AZ1281" s="24" t="str">
        <f>_xlfn.XLOOKUP(B1281,'[8]ALL SITES DOWN'!$D:$D,'[8]ALL SITES DOWN'!$J:$J,"")</f>
        <v/>
      </c>
      <c r="BA1281" s="9" t="str">
        <f>_xlfn.XLOOKUP(B1281,[9]sheet1!$AC:$AC,[9]sheet1!$AF:$AF,"")</f>
        <v/>
      </c>
      <c r="BB1281" s="14" t="s">
        <v>5537</v>
      </c>
      <c r="BC1281" s="14" t="s">
        <v>5537</v>
      </c>
      <c r="BD1281" s="14" t="str">
        <f>_xlfn.XLOOKUP(B1281,'[10]cell downs 18042026 17h'!$B:$B,'[10]cell downs 18042026 17h'!$B:$B,"")</f>
        <v/>
      </c>
      <c r="BE1281" s="14" t="str">
        <f>_xlfn.XLOOKUP(B1281,'[11]Cells Huawei 19042026 15h'!$B:$B,'[11]Cells Huawei 19042026 15h'!$B:$B,"")</f>
        <v/>
      </c>
      <c r="BF1281" s="9" t="str">
        <f>_xlfn.XLOOKUP(B1281,'[12]cells down 19042026 9H40'!$B:$B,'[12]cells down 19042026 9H40'!$B:$B,"")</f>
        <v/>
      </c>
      <c r="BG1281" s="9" t="s">
        <v>1134</v>
      </c>
      <c r="BH1281" s="9" t="s">
        <v>5537</v>
      </c>
    </row>
    <row r="1282" spans="1:60" s="9" customFormat="1" x14ac:dyDescent="0.3">
      <c r="A1282" s="1" t="s">
        <v>2675</v>
      </c>
      <c r="B1282" s="8" t="s">
        <v>2676</v>
      </c>
      <c r="C1282" s="3" t="str">
        <f>_xlfn.XLOOKUP(B1282,'[1]daily break down'!$D:$D,'[1]daily break down'!$E:$E,"")</f>
        <v>NORD-OUEST</v>
      </c>
      <c r="D1282" s="1" t="s">
        <v>11</v>
      </c>
      <c r="E1282" s="1" t="s">
        <v>12</v>
      </c>
      <c r="F1282" s="3" t="s">
        <v>51</v>
      </c>
      <c r="G1282" s="1" t="s">
        <v>52</v>
      </c>
      <c r="H1282" s="40" t="str">
        <f>_xlfn.XLOOKUP(B1282,[2]CALCULATION!$B:$B,[2]CALCULATION!$H:$H,"")</f>
        <v>Huawei</v>
      </c>
      <c r="I1282" s="34">
        <v>8.550671597709119</v>
      </c>
      <c r="J1282" s="34">
        <v>4.5593594210590886</v>
      </c>
      <c r="K1282" s="34">
        <v>0</v>
      </c>
      <c r="L1282" s="34">
        <v>0</v>
      </c>
      <c r="M1282" s="34">
        <v>7.3854702610770122</v>
      </c>
      <c r="N1282" s="34">
        <v>0</v>
      </c>
      <c r="O1282" s="34">
        <v>0</v>
      </c>
      <c r="P1282" s="34">
        <v>1.7037671965825134</v>
      </c>
      <c r="Q1282" s="34">
        <v>14.999586226183036</v>
      </c>
      <c r="R1282" s="34">
        <v>0.86946006797305042</v>
      </c>
      <c r="S1282" s="35">
        <v>1.0492019872557665</v>
      </c>
      <c r="T1282" s="35">
        <v>0</v>
      </c>
      <c r="U1282" s="35">
        <v>0.34988856643067295</v>
      </c>
      <c r="V1282" s="35">
        <v>4.6157182685420607E-2</v>
      </c>
      <c r="W1282" s="35">
        <v>0</v>
      </c>
      <c r="X1282" s="35">
        <v>0</v>
      </c>
      <c r="Y1282" s="35">
        <v>0</v>
      </c>
      <c r="Z1282" s="35">
        <v>2.5902062591137249</v>
      </c>
      <c r="AA1282" s="35">
        <v>0</v>
      </c>
      <c r="AB1282" s="35">
        <v>0</v>
      </c>
      <c r="AC1282" s="35">
        <v>0</v>
      </c>
      <c r="AD1282" s="35">
        <v>0</v>
      </c>
      <c r="AE1282" s="58" t="s">
        <v>5560</v>
      </c>
      <c r="AF1282" s="58"/>
      <c r="AG1282" s="57" t="str" cm="1">
        <f t="array" ref="AG1282">IFERROR(_xlfn.IFS(
AI1282="MPR ISSUE","PDH",
AI1282="BSS Hardware Issue","BSS",
AI1282="Sites strategiques, MLL, Pylone, etc.","ENVTECH",
AI1282="AKTIVCO DEFAUT GE &amp; POWER Cabinet","AKTIVCO",
AI1282="AKTIVCO Coupure ENEO &amp; Baisse de tension","AKTIVCO GRID ONLY",
AI1282="Coupure ENEO &amp; Baisse de tension","IHS GRID ONLY",
AI1282="Defaut GE &amp; POWER Cabinet","IHS",
AI1282="Sharing","Partners",
AI1282="Sites strategiques &amp; DataCenter","SST &amp; DC",
AI1282="Exclu","Exclu",
AI1282="SAT","SAT",
AI1282="SPARE-ISSUE","SPARE-ISSUE",
AI1282="Fiber CAmtel","TRANS_FO_CAMTEL",
AI1282="Fiber AOF","Fiber AOF",
AI1282="Projet OCM (HUAWEI)","TRAVAUX-HUAWEI",
AI1282="Projet OCM (NOKIA)","TRAVAUX-NOKIA",
AI1282="ACCESS-ISSUE","ACCESS-ISSUE",
AI1282="Projet OCM (ZTE, NOKIA, autres projets)","TRAVAUX OCM",
AI1282="No root CAuse","No root cause",
AI1282="ODU HS","PDH",
AI1282="IP &amp; VLAN","PDH",
AI1282="Warehouse HUAWEI","SPARE-ISSUE",
AI1282="SPARE-HS","SPARE-ISSUE",
AI1282="Power Telco","BSS",AI1282="no impacts","no impacts"
),"")</f>
        <v>no impacts</v>
      </c>
      <c r="AH1282" s="57" t="str" cm="1">
        <f t="array" ref="AH1282">IFERROR(_xlfn.IFS(
AI1282="MPR ISSUE","TX ISSUE",
AI1282="BSS Hardware Issue","RAN ISSUE",
AI1282="Sites strategiques, MLL, Pylone, etc.","ENVTECH",
AI1282="AKTIVCO DEFAUT GE &amp; POWER Cabinet","POWER ISSUE",
AI1282="AKTIVCO Coupure ENEO &amp; Baisse de tension","POWER ISSUE",
AI1282="Coupure ENEO &amp; Baisse de tension","POWER ISSUE",
AI1282="Defaut GE &amp; POWER Cabinet","POWER ISSUE",
AI1282="Sharing","POWER ISSUE",
AI1282="Sites strategiques &amp; DataCenter","POWER ISSUE",
AI1282="Exclu","Exclu",
AI1282="SAT","TX ISSUE",
AI1282="SPARE-ISSUE","SPARE-ISSUE",
AI1282="Fiber CAmtel","TX ISSUE",
AI1282="Fiber AOF","TX ISSUE",
AI1282="Projet OCM (HUAWEI)","TRAVAUX-HUAWEI",
AI1282="Projet OCM (NOKIA)","TRAVAUX -NOKIA",
AI1282="ACCESS-ISSUE","ACCESS-ISSUE",
AI1282="Projet OCM (ZTE, NOKIA, autres projets)","TRAVAUX OCM",
AI1282="No root CAuse","No root cause",
AI1282="ODU HS","TX ISSUE",
AI1282="IP &amp; VLAN","TX ISSUE",
AI1282="Warehouse HUAWEI","SPARE-ISSUE",
AI1282="SPARE-HS","SPARE-ISSUE",
AI1282="Power Telco","RAN ISSUE",AI1282="no impacts","no impacts"
),"")</f>
        <v>no impacts</v>
      </c>
      <c r="AI1282" s="85" t="s">
        <v>5998</v>
      </c>
      <c r="AJ1282" s="57" t="str" cm="1">
        <f t="array" ref="AJ1282">IFERROR(_xlfn.IFS(
AI1282="MPR ISSUE","ACTIVE",
AI1282="BSS Hardware Issue","ACTIVE",
AI1282="Sites strategiques, MLL, Pylone, etc.","PASSIVE",
AI1282="AKTIVCO DEFAUT GE &amp; POWER Cabinet","PASSIVE",
AI1282="AKTIVCO Coupure ENEO &amp; Baisse de tension","PASSIVE",
AI1282="Coupure ENEO &amp; Baisse de tension","PASSIVE",
AI1282="Defaut GE &amp; POWER Cabinet","PASSIVE",
AI1282="Sharing","PASSIVE",
AI1282="Sites strategiques &amp; DataCenter","PASSIVE",
AI1282="Exclu","Exclu",
AI1282="SAT","ACTIVE",
AI1282="SPARE-ISSUE","SPARE-ISSUE",
AI1282="Fiber CAmtel","ACTIVE",
AI1282="Fiber AOF","ACTIVE",
AI1282="Projet OCM (HUAWEI)","PLANNED WORKS",
AI1282="Projet OCM (NOKIA)","PLANNED WORKS",
AI1282="ACCESS-ISSUE","ACCESS-ISSUE",
AI1282="Projet OCM (ZTE, NOKIA, autres projets)","PLANNED WORKS",
AI1282="No root CAuse","No root cause",
AI1282="ODU HS","ACTIVE",
AI1282="IP &amp; VLAN","ACTIVE",
AI1282="Warehouse HUAWEI","SPARE-ISSUE",
AI1282="SPARE-HS","SPARE-ISSUE",
AI1282="Power Telco","ACTIVE", AI1282="no impacts","no impacts"
),"")</f>
        <v>no impacts</v>
      </c>
      <c r="AK1282" s="23" t="s">
        <v>5537</v>
      </c>
      <c r="AL1282" s="23" t="str">
        <f t="shared" si="35"/>
        <v>NRO_226</v>
      </c>
      <c r="AN1282" s="9" t="s">
        <v>5537</v>
      </c>
      <c r="AO1282" s="23" t="str">
        <f>_xlfn.XLOOKUP(B1282,'INCIDENT-05-03-2026'!E:E,'INCIDENT-05-03-2026'!F:F,"")</f>
        <v/>
      </c>
      <c r="AP1282" s="7" t="s">
        <v>5537</v>
      </c>
      <c r="AQ1282" s="6"/>
      <c r="AR1282" s="7"/>
      <c r="AS1282" s="3" t="str">
        <f>_xlfn.XLOOKUP(B1282,'[3]tt num | region | site id'!$C:$C,'[3]tt num | region | site id'!$Q:$Q,"")</f>
        <v/>
      </c>
      <c r="AT1282" s="24" t="str">
        <f>_xlfn.XLOOKUP(B1282,'[4]Cells Huawei 03052026 12h'!$B:$B,'[4]Cells Huawei 03052026 12h'!$T:$T,"")</f>
        <v/>
      </c>
      <c r="AU1282" s="24" t="str">
        <f>_xlfn.XLOOKUP(B1282,'[5]cells down 02052026 8h50'!$B:$B,'[5]cells down 02052026 8h50'!$R:$R,"")</f>
        <v/>
      </c>
      <c r="AV1282" s="24" t="str">
        <f>_xlfn.XLOOKUP(B1282,'[5]cells down 02052026 13h50'!$B:$B,'[5]cells down 02052026 13h50'!$R:$R,"")</f>
        <v/>
      </c>
      <c r="AW1282" s="24" t="str">
        <f>_xlfn.XLOOKUP(B1282,'[5]cells down 02052026 13h50'!$B:$B,'[5]cells down 02052026 13h50'!$R:$R,"")</f>
        <v/>
      </c>
      <c r="AX1282" s="24" t="str">
        <f>_xlfn.XLOOKUP(B1282,'[6]cell downs 03052026 8h40 '!$B:$B,'[6]cell downs 03052026 8h40 '!$R:$R,"")</f>
        <v/>
      </c>
      <c r="AY1282" s="24" t="str">
        <f>_xlfn.XLOOKUP(B1282,'[7]ALL SITES DOWN'!$D:$D,'[7]ALL SITES DOWN'!$J:$J,"")</f>
        <v/>
      </c>
      <c r="AZ1282" s="24" t="str">
        <f>_xlfn.XLOOKUP(B1282,'[8]ALL SITES DOWN'!$D:$D,'[8]ALL SITES DOWN'!$J:$J,"")</f>
        <v/>
      </c>
      <c r="BA1282" s="9" t="str">
        <f>_xlfn.XLOOKUP(B1282,[9]sheet1!$AC:$AC,[9]sheet1!$AF:$AF,"")</f>
        <v/>
      </c>
      <c r="BB1282" s="14" t="s">
        <v>5537</v>
      </c>
      <c r="BC1282" s="14" t="s">
        <v>5537</v>
      </c>
      <c r="BD1282" s="14" t="str">
        <f>_xlfn.XLOOKUP(B1282,'[10]cell downs 18042026 17h'!$B:$B,'[10]cell downs 18042026 17h'!$B:$B,"")</f>
        <v/>
      </c>
      <c r="BE1282" s="14" t="str">
        <f>_xlfn.XLOOKUP(B1282,'[11]Cells Huawei 19042026 15h'!$B:$B,'[11]Cells Huawei 19042026 15h'!$B:$B,"")</f>
        <v/>
      </c>
      <c r="BF1282" s="9" t="str">
        <f>_xlfn.XLOOKUP(B1282,'[12]cells down 19042026 9H40'!$B:$B,'[12]cells down 19042026 9H40'!$B:$B,"")</f>
        <v/>
      </c>
      <c r="BG1282" s="9" t="s">
        <v>2676</v>
      </c>
      <c r="BH1282" s="9" t="s">
        <v>12</v>
      </c>
    </row>
    <row r="1283" spans="1:60" s="9" customFormat="1" x14ac:dyDescent="0.3">
      <c r="A1283" s="1" t="s">
        <v>1849</v>
      </c>
      <c r="B1283" s="8" t="s">
        <v>1850</v>
      </c>
      <c r="C1283" s="3" t="str">
        <f>_xlfn.XLOOKUP(B1283,'[1]daily break down'!$D:$D,'[1]daily break down'!$E:$E,"")</f>
        <v>NORD-OUEST</v>
      </c>
      <c r="D1283" s="1" t="s">
        <v>11</v>
      </c>
      <c r="E1283" s="1" t="s">
        <v>12</v>
      </c>
      <c r="F1283" s="3" t="s">
        <v>51</v>
      </c>
      <c r="G1283" s="1" t="s">
        <v>52</v>
      </c>
      <c r="H1283" s="40" t="str">
        <f>_xlfn.XLOOKUP(B1283,[2]CALCULATION!$B:$B,[2]CALCULATION!$H:$H,"")</f>
        <v>Huawei</v>
      </c>
      <c r="I1283" s="34">
        <v>8.5479963359615088</v>
      </c>
      <c r="J1283" s="34">
        <v>4.5545439499133913</v>
      </c>
      <c r="K1283" s="34">
        <v>0</v>
      </c>
      <c r="L1283" s="34">
        <v>0</v>
      </c>
      <c r="M1283" s="34">
        <v>10.455368786615416</v>
      </c>
      <c r="N1283" s="34">
        <v>23.113993973170334</v>
      </c>
      <c r="O1283" s="34">
        <v>0</v>
      </c>
      <c r="P1283" s="34">
        <v>1.6995759531779253</v>
      </c>
      <c r="Q1283" s="34">
        <v>15.000442309942274</v>
      </c>
      <c r="R1283" s="34">
        <v>0.8597756204467043</v>
      </c>
      <c r="S1283" s="35">
        <v>1.0441903302485782</v>
      </c>
      <c r="T1283" s="35">
        <v>0</v>
      </c>
      <c r="U1283" s="35">
        <v>0.29597312467718512</v>
      </c>
      <c r="V1283" s="35">
        <v>3.977222464779287E-2</v>
      </c>
      <c r="W1283" s="35">
        <v>0</v>
      </c>
      <c r="X1283" s="35">
        <v>0</v>
      </c>
      <c r="Y1283" s="35">
        <v>0</v>
      </c>
      <c r="Z1283" s="35">
        <v>2.4605274046679395</v>
      </c>
      <c r="AA1283" s="35">
        <v>0</v>
      </c>
      <c r="AB1283" s="35">
        <v>0</v>
      </c>
      <c r="AC1283" s="35">
        <v>0</v>
      </c>
      <c r="AD1283" s="35">
        <v>0</v>
      </c>
      <c r="AE1283" s="58" t="s">
        <v>5560</v>
      </c>
      <c r="AF1283" s="58"/>
      <c r="AG1283" s="57" t="str" cm="1">
        <f t="array" ref="AG1283">IFERROR(_xlfn.IFS(
AI1283="MPR ISSUE","PDH",
AI1283="BSS Hardware Issue","BSS",
AI1283="Sites strategiques, MLL, Pylone, etc.","ENVTECH",
AI1283="AKTIVCO DEFAUT GE &amp; POWER Cabinet","AKTIVCO",
AI1283="AKTIVCO Coupure ENEO &amp; Baisse de tension","AKTIVCO GRID ONLY",
AI1283="Coupure ENEO &amp; Baisse de tension","IHS GRID ONLY",
AI1283="Defaut GE &amp; POWER Cabinet","IHS",
AI1283="Sharing","Partners",
AI1283="Sites strategiques &amp; DataCenter","SST &amp; DC",
AI1283="Exclu","Exclu",
AI1283="SAT","SAT",
AI1283="SPARE-ISSUE","SPARE-ISSUE",
AI1283="Fiber CAmtel","TRANS_FO_CAMTEL",
AI1283="Fiber AOF","Fiber AOF",
AI1283="Projet OCM (HUAWEI)","TRAVAUX-HUAWEI",
AI1283="Projet OCM (NOKIA)","TRAVAUX-NOKIA",
AI1283="ACCESS-ISSUE","ACCESS-ISSUE",
AI1283="Projet OCM (ZTE, NOKIA, autres projets)","TRAVAUX OCM",
AI1283="No root CAuse","No root cause",
AI1283="ODU HS","PDH",
AI1283="IP &amp; VLAN","PDH",
AI1283="Warehouse HUAWEI","SPARE-ISSUE",
AI1283="SPARE-HS","SPARE-ISSUE",
AI1283="Power Telco","BSS",AI1283="no impacts","no impacts"
),"")</f>
        <v>no impacts</v>
      </c>
      <c r="AH1283" s="57" t="str" cm="1">
        <f t="array" ref="AH1283">IFERROR(_xlfn.IFS(
AI1283="MPR ISSUE","TX ISSUE",
AI1283="BSS Hardware Issue","RAN ISSUE",
AI1283="Sites strategiques, MLL, Pylone, etc.","ENVTECH",
AI1283="AKTIVCO DEFAUT GE &amp; POWER Cabinet","POWER ISSUE",
AI1283="AKTIVCO Coupure ENEO &amp; Baisse de tension","POWER ISSUE",
AI1283="Coupure ENEO &amp; Baisse de tension","POWER ISSUE",
AI1283="Defaut GE &amp; POWER Cabinet","POWER ISSUE",
AI1283="Sharing","POWER ISSUE",
AI1283="Sites strategiques &amp; DataCenter","POWER ISSUE",
AI1283="Exclu","Exclu",
AI1283="SAT","TX ISSUE",
AI1283="SPARE-ISSUE","SPARE-ISSUE",
AI1283="Fiber CAmtel","TX ISSUE",
AI1283="Fiber AOF","TX ISSUE",
AI1283="Projet OCM (HUAWEI)","TRAVAUX-HUAWEI",
AI1283="Projet OCM (NOKIA)","TRAVAUX -NOKIA",
AI1283="ACCESS-ISSUE","ACCESS-ISSUE",
AI1283="Projet OCM (ZTE, NOKIA, autres projets)","TRAVAUX OCM",
AI1283="No root CAuse","No root cause",
AI1283="ODU HS","TX ISSUE",
AI1283="IP &amp; VLAN","TX ISSUE",
AI1283="Warehouse HUAWEI","SPARE-ISSUE",
AI1283="SPARE-HS","SPARE-ISSUE",
AI1283="Power Telco","RAN ISSUE",AI1283="no impacts","no impacts"
),"")</f>
        <v>no impacts</v>
      </c>
      <c r="AI1283" s="85" t="s">
        <v>5998</v>
      </c>
      <c r="AJ1283" s="57" t="str" cm="1">
        <f t="array" ref="AJ1283">IFERROR(_xlfn.IFS(
AI1283="MPR ISSUE","ACTIVE",
AI1283="BSS Hardware Issue","ACTIVE",
AI1283="Sites strategiques, MLL, Pylone, etc.","PASSIVE",
AI1283="AKTIVCO DEFAUT GE &amp; POWER Cabinet","PASSIVE",
AI1283="AKTIVCO Coupure ENEO &amp; Baisse de tension","PASSIVE",
AI1283="Coupure ENEO &amp; Baisse de tension","PASSIVE",
AI1283="Defaut GE &amp; POWER Cabinet","PASSIVE",
AI1283="Sharing","PASSIVE",
AI1283="Sites strategiques &amp; DataCenter","PASSIVE",
AI1283="Exclu","Exclu",
AI1283="SAT","ACTIVE",
AI1283="SPARE-ISSUE","SPARE-ISSUE",
AI1283="Fiber CAmtel","ACTIVE",
AI1283="Fiber AOF","ACTIVE",
AI1283="Projet OCM (HUAWEI)","PLANNED WORKS",
AI1283="Projet OCM (NOKIA)","PLANNED WORKS",
AI1283="ACCESS-ISSUE","ACCESS-ISSUE",
AI1283="Projet OCM (ZTE, NOKIA, autres projets)","PLANNED WORKS",
AI1283="No root CAuse","No root cause",
AI1283="ODU HS","ACTIVE",
AI1283="IP &amp; VLAN","ACTIVE",
AI1283="Warehouse HUAWEI","SPARE-ISSUE",
AI1283="SPARE-HS","SPARE-ISSUE",
AI1283="Power Telco","ACTIVE", AI1283="no impacts","no impacts"
),"")</f>
        <v>no impacts</v>
      </c>
      <c r="AK1283" s="23" t="s">
        <v>5537</v>
      </c>
      <c r="AL1283" s="23" t="str">
        <f t="shared" si="35"/>
        <v>NRO_128</v>
      </c>
      <c r="AN1283" s="9" t="s">
        <v>5537</v>
      </c>
      <c r="AO1283" s="23" t="str">
        <f>_xlfn.XLOOKUP(B1283,'INCIDENT-05-03-2026'!E:E,'INCIDENT-05-03-2026'!F:F,"")</f>
        <v/>
      </c>
      <c r="AP1283" s="7" t="s">
        <v>5537</v>
      </c>
      <c r="AQ1283" s="6"/>
      <c r="AR1283" s="7"/>
      <c r="AS1283" s="3" t="str">
        <f>_xlfn.XLOOKUP(B1283,'[3]tt num | region | site id'!$C:$C,'[3]tt num | region | site id'!$Q:$Q,"")</f>
        <v/>
      </c>
      <c r="AT1283" s="24" t="str">
        <f>_xlfn.XLOOKUP(B1283,'[4]Cells Huawei 03052026 12h'!$B:$B,'[4]Cells Huawei 03052026 12h'!$T:$T,"")</f>
        <v/>
      </c>
      <c r="AU1283" s="24" t="str">
        <f>_xlfn.XLOOKUP(B1283,'[5]cells down 02052026 8h50'!$B:$B,'[5]cells down 02052026 8h50'!$R:$R,"")</f>
        <v/>
      </c>
      <c r="AV1283" s="24" t="str">
        <f>_xlfn.XLOOKUP(B1283,'[5]cells down 02052026 13h50'!$B:$B,'[5]cells down 02052026 13h50'!$R:$R,"")</f>
        <v/>
      </c>
      <c r="AW1283" s="24" t="str">
        <f>_xlfn.XLOOKUP(B1283,'[5]cells down 02052026 13h50'!$B:$B,'[5]cells down 02052026 13h50'!$R:$R,"")</f>
        <v/>
      </c>
      <c r="AX1283" s="24" t="str">
        <f>_xlfn.XLOOKUP(B1283,'[6]cell downs 03052026 8h40 '!$B:$B,'[6]cell downs 03052026 8h40 '!$R:$R,"")</f>
        <v/>
      </c>
      <c r="AY1283" s="24" t="str">
        <f>_xlfn.XLOOKUP(B1283,'[7]ALL SITES DOWN'!$D:$D,'[7]ALL SITES DOWN'!$J:$J,"")</f>
        <v/>
      </c>
      <c r="AZ1283" s="24" t="str">
        <f>_xlfn.XLOOKUP(B1283,'[8]ALL SITES DOWN'!$D:$D,'[8]ALL SITES DOWN'!$J:$J,"")</f>
        <v/>
      </c>
      <c r="BA1283" s="9" t="str">
        <f>_xlfn.XLOOKUP(B1283,[9]sheet1!$AC:$AC,[9]sheet1!$AF:$AF,"")</f>
        <v/>
      </c>
      <c r="BB1283" s="14" t="s">
        <v>5537</v>
      </c>
      <c r="BC1283" s="14" t="s">
        <v>5537</v>
      </c>
      <c r="BD1283" s="14" t="str">
        <f>_xlfn.XLOOKUP(B1283,'[10]cell downs 18042026 17h'!$B:$B,'[10]cell downs 18042026 17h'!$B:$B,"")</f>
        <v/>
      </c>
      <c r="BE1283" s="14" t="str">
        <f>_xlfn.XLOOKUP(B1283,'[11]Cells Huawei 19042026 15h'!$B:$B,'[11]Cells Huawei 19042026 15h'!$B:$B,"")</f>
        <v/>
      </c>
      <c r="BF1283" s="9" t="str">
        <f>_xlfn.XLOOKUP(B1283,'[12]cells down 19042026 9H40'!$B:$B,'[12]cells down 19042026 9H40'!$B:$B,"")</f>
        <v/>
      </c>
      <c r="BG1283" s="9" t="s">
        <v>1850</v>
      </c>
      <c r="BH1283" s="9" t="s">
        <v>12</v>
      </c>
    </row>
    <row r="1284" spans="1:60" s="9" customFormat="1" x14ac:dyDescent="0.3">
      <c r="A1284" s="1" t="s">
        <v>4259</v>
      </c>
      <c r="B1284" s="8" t="s">
        <v>4260</v>
      </c>
      <c r="C1284" s="3" t="str">
        <f>_xlfn.XLOOKUP(B1284,'[1]daily break down'!$D:$D,'[1]daily break down'!$E:$E,"")</f>
        <v>CENTRE</v>
      </c>
      <c r="D1284" s="1" t="s">
        <v>21</v>
      </c>
      <c r="E1284" s="1" t="s">
        <v>30</v>
      </c>
      <c r="F1284" s="3" t="s">
        <v>69</v>
      </c>
      <c r="G1284" s="1" t="s">
        <v>502</v>
      </c>
      <c r="H1284" s="42" t="str">
        <f>_xlfn.XLOOKUP(B1284,[2]CALCULATION!$B:$B,[2]CALCULATION!$H:$H,"")</f>
        <v>ZTE</v>
      </c>
      <c r="I1284" s="34">
        <v>0</v>
      </c>
      <c r="J1284" s="34">
        <v>2.6752617476098045E-4</v>
      </c>
      <c r="K1284" s="34">
        <v>0</v>
      </c>
      <c r="L1284" s="34">
        <v>9.4169213515849729E-3</v>
      </c>
      <c r="M1284" s="34">
        <v>0</v>
      </c>
      <c r="N1284" s="34">
        <v>0</v>
      </c>
      <c r="O1284" s="34">
        <v>0</v>
      </c>
      <c r="P1284" s="34">
        <v>0</v>
      </c>
      <c r="Q1284" s="34">
        <v>0</v>
      </c>
      <c r="R1284" s="34">
        <v>0</v>
      </c>
      <c r="S1284" s="35">
        <v>1.4106655195144295</v>
      </c>
      <c r="T1284" s="35">
        <v>0</v>
      </c>
      <c r="U1284" s="35">
        <v>4.7298627697734158E-2</v>
      </c>
      <c r="V1284" s="35">
        <v>9.5239318214895355E-3</v>
      </c>
      <c r="W1284" s="35">
        <v>0</v>
      </c>
      <c r="X1284" s="35">
        <v>0</v>
      </c>
      <c r="Y1284" s="35">
        <v>0</v>
      </c>
      <c r="Z1284" s="35">
        <v>0</v>
      </c>
      <c r="AA1284" s="35">
        <v>0</v>
      </c>
      <c r="AB1284" s="35">
        <v>0</v>
      </c>
      <c r="AC1284" s="35">
        <v>0</v>
      </c>
      <c r="AD1284" s="35">
        <v>0</v>
      </c>
      <c r="AE1284" s="58" t="s">
        <v>5560</v>
      </c>
      <c r="AF1284" s="58"/>
      <c r="AG1284" s="57" t="str" cm="1">
        <f t="array" ref="AG1284">IFERROR(_xlfn.IFS(
AI1284="MPR ISSUE","PDH",
AI1284="BSS Hardware Issue","BSS",
AI1284="Sites strategiques, MLL, Pylone, etc.","ENVTECH",
AI1284="AKTIVCO DEFAUT GE &amp; POWER Cabinet","AKTIVCO",
AI1284="AKTIVCO Coupure ENEO &amp; Baisse de tension","AKTIVCO GRID ONLY",
AI1284="Coupure ENEO &amp; Baisse de tension","IHS GRID ONLY",
AI1284="Defaut GE &amp; POWER Cabinet","IHS",
AI1284="Sharing","Partners",
AI1284="Sites strategiques &amp; DataCenter","SST &amp; DC",
AI1284="Exclu","Exclu",
AI1284="SAT","SAT",
AI1284="SPARE-ISSUE","SPARE-ISSUE",
AI1284="Fiber CAmtel","TRANS_FO_CAMTEL",
AI1284="Fiber AOF","Fiber AOF",
AI1284="Projet OCM (HUAWEI)","TRAVAUX-HUAWEI",
AI1284="Projet OCM (NOKIA)","TRAVAUX-NOKIA",
AI1284="ACCESS-ISSUE","ACCESS-ISSUE",
AI1284="Projet OCM (ZTE, NOKIA, autres projets)","TRAVAUX OCM",
AI1284="No root CAuse","No root cause",
AI1284="ODU HS","PDH",
AI1284="IP &amp; VLAN","PDH",
AI1284="Warehouse HUAWEI","SPARE-ISSUE",
AI1284="SPARE-HS","SPARE-ISSUE",
AI1284="Power Telco","BSS",AI1284="no impacts","no impacts"
),"")</f>
        <v>no impacts</v>
      </c>
      <c r="AH1284" s="57" t="str" cm="1">
        <f t="array" ref="AH1284">IFERROR(_xlfn.IFS(
AI1284="MPR ISSUE","TX ISSUE",
AI1284="BSS Hardware Issue","RAN ISSUE",
AI1284="Sites strategiques, MLL, Pylone, etc.","ENVTECH",
AI1284="AKTIVCO DEFAUT GE &amp; POWER Cabinet","POWER ISSUE",
AI1284="AKTIVCO Coupure ENEO &amp; Baisse de tension","POWER ISSUE",
AI1284="Coupure ENEO &amp; Baisse de tension","POWER ISSUE",
AI1284="Defaut GE &amp; POWER Cabinet","POWER ISSUE",
AI1284="Sharing","POWER ISSUE",
AI1284="Sites strategiques &amp; DataCenter","POWER ISSUE",
AI1284="Exclu","Exclu",
AI1284="SAT","TX ISSUE",
AI1284="SPARE-ISSUE","SPARE-ISSUE",
AI1284="Fiber CAmtel","TX ISSUE",
AI1284="Fiber AOF","TX ISSUE",
AI1284="Projet OCM (HUAWEI)","TRAVAUX-HUAWEI",
AI1284="Projet OCM (NOKIA)","TRAVAUX -NOKIA",
AI1284="ACCESS-ISSUE","ACCESS-ISSUE",
AI1284="Projet OCM (ZTE, NOKIA, autres projets)","TRAVAUX OCM",
AI1284="No root CAuse","No root cause",
AI1284="ODU HS","TX ISSUE",
AI1284="IP &amp; VLAN","TX ISSUE",
AI1284="Warehouse HUAWEI","SPARE-ISSUE",
AI1284="SPARE-HS","SPARE-ISSUE",
AI1284="Power Telco","RAN ISSUE",AI1284="no impacts","no impacts"
),"")</f>
        <v>no impacts</v>
      </c>
      <c r="AI1284" s="85" t="s">
        <v>5998</v>
      </c>
      <c r="AJ1284" s="57" t="str" cm="1">
        <f t="array" ref="AJ1284">IFERROR(_xlfn.IFS(
AI1284="MPR ISSUE","ACTIVE",
AI1284="BSS Hardware Issue","ACTIVE",
AI1284="Sites strategiques, MLL, Pylone, etc.","PASSIVE",
AI1284="AKTIVCO DEFAUT GE &amp; POWER Cabinet","PASSIVE",
AI1284="AKTIVCO Coupure ENEO &amp; Baisse de tension","PASSIVE",
AI1284="Coupure ENEO &amp; Baisse de tension","PASSIVE",
AI1284="Defaut GE &amp; POWER Cabinet","PASSIVE",
AI1284="Sharing","PASSIVE",
AI1284="Sites strategiques &amp; DataCenter","PASSIVE",
AI1284="Exclu","Exclu",
AI1284="SAT","ACTIVE",
AI1284="SPARE-ISSUE","SPARE-ISSUE",
AI1284="Fiber CAmtel","ACTIVE",
AI1284="Fiber AOF","ACTIVE",
AI1284="Projet OCM (HUAWEI)","PLANNED WORKS",
AI1284="Projet OCM (NOKIA)","PLANNED WORKS",
AI1284="ACCESS-ISSUE","ACCESS-ISSUE",
AI1284="Projet OCM (ZTE, NOKIA, autres projets)","PLANNED WORKS",
AI1284="No root CAuse","No root cause",
AI1284="ODU HS","ACTIVE",
AI1284="IP &amp; VLAN","ACTIVE",
AI1284="Warehouse HUAWEI","SPARE-ISSUE",
AI1284="SPARE-HS","SPARE-ISSUE",
AI1284="Power Telco","ACTIVE", AI1284="no impacts","no impacts"
),"")</f>
        <v>no impacts</v>
      </c>
      <c r="AK1284" s="23" t="s">
        <v>5537</v>
      </c>
      <c r="AL1284" s="23" t="str">
        <f t="shared" si="35"/>
        <v>SUD_092</v>
      </c>
      <c r="AN1284" s="9" t="s">
        <v>5537</v>
      </c>
      <c r="AO1284" s="23" t="str">
        <f>_xlfn.XLOOKUP(B1284,'INCIDENT-05-03-2026'!E:E,'INCIDENT-05-03-2026'!F:F,"")</f>
        <v/>
      </c>
      <c r="AP1284" s="7" t="s">
        <v>5537</v>
      </c>
      <c r="AQ1284" s="6"/>
      <c r="AR1284" s="7"/>
      <c r="AS1284" s="3" t="str">
        <f>_xlfn.XLOOKUP(B1284,'[3]tt num | region | site id'!$C:$C,'[3]tt num | region | site id'!$Q:$Q,"")</f>
        <v/>
      </c>
      <c r="AT1284" s="24" t="str">
        <f>_xlfn.XLOOKUP(B1284,'[4]Cells Huawei 03052026 12h'!$B:$B,'[4]Cells Huawei 03052026 12h'!$T:$T,"")</f>
        <v/>
      </c>
      <c r="AU1284" s="24" t="str">
        <f>_xlfn.XLOOKUP(B1284,'[5]cells down 02052026 8h50'!$B:$B,'[5]cells down 02052026 8h50'!$R:$R,"")</f>
        <v/>
      </c>
      <c r="AV1284" s="24" t="str">
        <f>_xlfn.XLOOKUP(B1284,'[5]cells down 02052026 13h50'!$B:$B,'[5]cells down 02052026 13h50'!$R:$R,"")</f>
        <v/>
      </c>
      <c r="AW1284" s="24" t="str">
        <f>_xlfn.XLOOKUP(B1284,'[5]cells down 02052026 13h50'!$B:$B,'[5]cells down 02052026 13h50'!$R:$R,"")</f>
        <v/>
      </c>
      <c r="AX1284" s="24" t="str">
        <f>_xlfn.XLOOKUP(B1284,'[6]cell downs 03052026 8h40 '!$B:$B,'[6]cell downs 03052026 8h40 '!$R:$R,"")</f>
        <v/>
      </c>
      <c r="AY1284" s="24" t="str">
        <f>_xlfn.XLOOKUP(B1284,'[7]ALL SITES DOWN'!$D:$D,'[7]ALL SITES DOWN'!$J:$J,"")</f>
        <v/>
      </c>
      <c r="AZ1284" s="24" t="str">
        <f>_xlfn.XLOOKUP(B1284,'[8]ALL SITES DOWN'!$D:$D,'[8]ALL SITES DOWN'!$J:$J,"")</f>
        <v/>
      </c>
      <c r="BA1284" s="9" t="str">
        <f>_xlfn.XLOOKUP(B1284,[9]sheet1!$AC:$AC,[9]sheet1!$AF:$AF,"")</f>
        <v/>
      </c>
      <c r="BB1284" s="14" t="s">
        <v>5537</v>
      </c>
      <c r="BC1284" s="14" t="s">
        <v>5537</v>
      </c>
      <c r="BD1284" s="14" t="str">
        <f>_xlfn.XLOOKUP(B1284,'[10]cell downs 18042026 17h'!$B:$B,'[10]cell downs 18042026 17h'!$B:$B,"")</f>
        <v/>
      </c>
      <c r="BE1284" s="14" t="str">
        <f>_xlfn.XLOOKUP(B1284,'[11]Cells Huawei 19042026 15h'!$B:$B,'[11]Cells Huawei 19042026 15h'!$B:$B,"")</f>
        <v/>
      </c>
      <c r="BF1284" s="9" t="str">
        <f>_xlfn.XLOOKUP(B1284,'[12]cells down 19042026 9H40'!$B:$B,'[12]cells down 19042026 9H40'!$B:$B,"")</f>
        <v/>
      </c>
      <c r="BG1284" s="9" t="s">
        <v>5537</v>
      </c>
      <c r="BH1284" s="9" t="s">
        <v>12</v>
      </c>
    </row>
    <row r="1285" spans="1:60" s="9" customFormat="1" x14ac:dyDescent="0.3">
      <c r="A1285" s="1" t="s">
        <v>4332</v>
      </c>
      <c r="B1285" s="8" t="s">
        <v>4333</v>
      </c>
      <c r="C1285" s="3" t="str">
        <f>_xlfn.XLOOKUP(B1285,'[1]daily break down'!$D:$D,'[1]daily break down'!$E:$E,"")</f>
        <v>NORD-OUEST</v>
      </c>
      <c r="D1285" s="1"/>
      <c r="E1285" s="1"/>
      <c r="F1285" s="3" t="s">
        <v>13</v>
      </c>
      <c r="G1285" s="1" t="s">
        <v>52</v>
      </c>
      <c r="H1285" s="40" t="str">
        <f>_xlfn.XLOOKUP(B1285,[2]CALCULATION!$B:$B,[2]CALCULATION!$H:$H,"")</f>
        <v>HUAWEI</v>
      </c>
      <c r="I1285" s="34">
        <v>0</v>
      </c>
      <c r="J1285" s="34">
        <v>0</v>
      </c>
      <c r="K1285" s="34">
        <v>0</v>
      </c>
      <c r="L1285" s="34">
        <v>0</v>
      </c>
      <c r="M1285" s="34">
        <v>0</v>
      </c>
      <c r="N1285" s="34">
        <v>0</v>
      </c>
      <c r="O1285" s="34">
        <v>0</v>
      </c>
      <c r="P1285" s="34">
        <v>0</v>
      </c>
      <c r="Q1285" s="34">
        <v>0</v>
      </c>
      <c r="R1285" s="34">
        <v>0</v>
      </c>
      <c r="S1285" s="35">
        <v>0</v>
      </c>
      <c r="T1285" s="35">
        <v>0</v>
      </c>
      <c r="U1285" s="35">
        <v>0</v>
      </c>
      <c r="V1285" s="35">
        <v>4.0128926214140796E-3</v>
      </c>
      <c r="W1285" s="35">
        <v>0</v>
      </c>
      <c r="X1285" s="35">
        <v>0</v>
      </c>
      <c r="Y1285" s="35">
        <v>0</v>
      </c>
      <c r="Z1285" s="35">
        <v>0</v>
      </c>
      <c r="AA1285" s="35">
        <v>0</v>
      </c>
      <c r="AB1285" s="35">
        <v>0</v>
      </c>
      <c r="AC1285" s="35">
        <v>0</v>
      </c>
      <c r="AD1285" s="35">
        <v>0</v>
      </c>
      <c r="AE1285" s="58" t="s">
        <v>5560</v>
      </c>
      <c r="AF1285" s="58"/>
      <c r="AG1285" s="57" t="str" cm="1">
        <f t="array" ref="AG1285">IFERROR(_xlfn.IFS(
AI1285="MPR ISSUE","PDH",
AI1285="BSS Hardware Issue","BSS",
AI1285="Sites strategiques, MLL, Pylone, etc.","ENVTECH",
AI1285="AKTIVCO DEFAUT GE &amp; POWER Cabinet","AKTIVCO",
AI1285="AKTIVCO Coupure ENEO &amp; Baisse de tension","AKTIVCO GRID ONLY",
AI1285="Coupure ENEO &amp; Baisse de tension","IHS GRID ONLY",
AI1285="Defaut GE &amp; POWER Cabinet","IHS",
AI1285="Sharing","Partners",
AI1285="Sites strategiques &amp; DataCenter","SST &amp; DC",
AI1285="Exclu","Exclu",
AI1285="SAT","SAT",
AI1285="SPARE-ISSUE","SPARE-ISSUE",
AI1285="Fiber CAmtel","TRANS_FO_CAMTEL",
AI1285="Fiber AOF","Fiber AOF",
AI1285="Projet OCM (HUAWEI)","TRAVAUX-HUAWEI",
AI1285="Projet OCM (NOKIA)","TRAVAUX-NOKIA",
AI1285="ACCESS-ISSUE","ACCESS-ISSUE",
AI1285="Projet OCM (ZTE, NOKIA, autres projets)","TRAVAUX OCM",
AI1285="No root CAuse","No root cause",
AI1285="ODU HS","PDH",
AI1285="IP &amp; VLAN","PDH",
AI1285="Warehouse HUAWEI","SPARE-ISSUE",
AI1285="SPARE-HS","SPARE-ISSUE",
AI1285="Power Telco","BSS",AI1285="no impacts","no impacts"
),"")</f>
        <v>no impacts</v>
      </c>
      <c r="AH1285" s="57" t="str" cm="1">
        <f t="array" ref="AH1285">IFERROR(_xlfn.IFS(
AI1285="MPR ISSUE","TX ISSUE",
AI1285="BSS Hardware Issue","RAN ISSUE",
AI1285="Sites strategiques, MLL, Pylone, etc.","ENVTECH",
AI1285="AKTIVCO DEFAUT GE &amp; POWER Cabinet","POWER ISSUE",
AI1285="AKTIVCO Coupure ENEO &amp; Baisse de tension","POWER ISSUE",
AI1285="Coupure ENEO &amp; Baisse de tension","POWER ISSUE",
AI1285="Defaut GE &amp; POWER Cabinet","POWER ISSUE",
AI1285="Sharing","POWER ISSUE",
AI1285="Sites strategiques &amp; DataCenter","POWER ISSUE",
AI1285="Exclu","Exclu",
AI1285="SAT","TX ISSUE",
AI1285="SPARE-ISSUE","SPARE-ISSUE",
AI1285="Fiber CAmtel","TX ISSUE",
AI1285="Fiber AOF","TX ISSUE",
AI1285="Projet OCM (HUAWEI)","TRAVAUX-HUAWEI",
AI1285="Projet OCM (NOKIA)","TRAVAUX -NOKIA",
AI1285="ACCESS-ISSUE","ACCESS-ISSUE",
AI1285="Projet OCM (ZTE, NOKIA, autres projets)","TRAVAUX OCM",
AI1285="No root CAuse","No root cause",
AI1285="ODU HS","TX ISSUE",
AI1285="IP &amp; VLAN","TX ISSUE",
AI1285="Warehouse HUAWEI","SPARE-ISSUE",
AI1285="SPARE-HS","SPARE-ISSUE",
AI1285="Power Telco","RAN ISSUE",AI1285="no impacts","no impacts"
),"")</f>
        <v>no impacts</v>
      </c>
      <c r="AI1285" s="85" t="s">
        <v>5998</v>
      </c>
      <c r="AJ1285" s="57" t="str" cm="1">
        <f t="array" ref="AJ1285">IFERROR(_xlfn.IFS(
AI1285="MPR ISSUE","ACTIVE",
AI1285="BSS Hardware Issue","ACTIVE",
AI1285="Sites strategiques, MLL, Pylone, etc.","PASSIVE",
AI1285="AKTIVCO DEFAUT GE &amp; POWER Cabinet","PASSIVE",
AI1285="AKTIVCO Coupure ENEO &amp; Baisse de tension","PASSIVE",
AI1285="Coupure ENEO &amp; Baisse de tension","PASSIVE",
AI1285="Defaut GE &amp; POWER Cabinet","PASSIVE",
AI1285="Sharing","PASSIVE",
AI1285="Sites strategiques &amp; DataCenter","PASSIVE",
AI1285="Exclu","Exclu",
AI1285="SAT","ACTIVE",
AI1285="SPARE-ISSUE","SPARE-ISSUE",
AI1285="Fiber CAmtel","ACTIVE",
AI1285="Fiber AOF","ACTIVE",
AI1285="Projet OCM (HUAWEI)","PLANNED WORKS",
AI1285="Projet OCM (NOKIA)","PLANNED WORKS",
AI1285="ACCESS-ISSUE","ACCESS-ISSUE",
AI1285="Projet OCM (ZTE, NOKIA, autres projets)","PLANNED WORKS",
AI1285="No root CAuse","No root cause",
AI1285="ODU HS","ACTIVE",
AI1285="IP &amp; VLAN","ACTIVE",
AI1285="Warehouse HUAWEI","SPARE-ISSUE",
AI1285="SPARE-HS","SPARE-ISSUE",
AI1285="Power Telco","ACTIVE", AI1285="no impacts","no impacts"
),"")</f>
        <v>no impacts</v>
      </c>
      <c r="AK1285" s="23" t="s">
        <v>5537</v>
      </c>
      <c r="AL1285" s="23" t="str">
        <f t="shared" si="35"/>
        <v>SUO_246</v>
      </c>
      <c r="AN1285" s="9" t="s">
        <v>5537</v>
      </c>
      <c r="AO1285" s="23" t="str">
        <f>_xlfn.XLOOKUP(B1285,'INCIDENT-05-03-2026'!E:E,'INCIDENT-05-03-2026'!F:F,"")</f>
        <v/>
      </c>
      <c r="AP1285" s="7" t="s">
        <v>5537</v>
      </c>
      <c r="AQ1285" s="6"/>
      <c r="AR1285" s="7"/>
      <c r="AS1285" s="3" t="str">
        <f>_xlfn.XLOOKUP(B1285,'[3]tt num | region | site id'!$C:$C,'[3]tt num | region | site id'!$Q:$Q,"")</f>
        <v/>
      </c>
      <c r="AT1285" s="24" t="str">
        <f>_xlfn.XLOOKUP(B1285,'[4]Cells Huawei 03052026 12h'!$B:$B,'[4]Cells Huawei 03052026 12h'!$T:$T,"")</f>
        <v/>
      </c>
      <c r="AU1285" s="24" t="str">
        <f>_xlfn.XLOOKUP(B1285,'[5]cells down 02052026 8h50'!$B:$B,'[5]cells down 02052026 8h50'!$R:$R,"")</f>
        <v/>
      </c>
      <c r="AV1285" s="24" t="str">
        <f>_xlfn.XLOOKUP(B1285,'[5]cells down 02052026 13h50'!$B:$B,'[5]cells down 02052026 13h50'!$R:$R,"")</f>
        <v/>
      </c>
      <c r="AW1285" s="24" t="str">
        <f>_xlfn.XLOOKUP(B1285,'[5]cells down 02052026 13h50'!$B:$B,'[5]cells down 02052026 13h50'!$R:$R,"")</f>
        <v/>
      </c>
      <c r="AX1285" s="24" t="str">
        <f>_xlfn.XLOOKUP(B1285,'[6]cell downs 03052026 8h40 '!$B:$B,'[6]cell downs 03052026 8h40 '!$R:$R,"")</f>
        <v/>
      </c>
      <c r="AY1285" s="24" t="str">
        <f>_xlfn.XLOOKUP(B1285,'[7]ALL SITES DOWN'!$D:$D,'[7]ALL SITES DOWN'!$J:$J,"")</f>
        <v/>
      </c>
      <c r="AZ1285" s="24" t="str">
        <f>_xlfn.XLOOKUP(B1285,'[8]ALL SITES DOWN'!$D:$D,'[8]ALL SITES DOWN'!$J:$J,"")</f>
        <v/>
      </c>
      <c r="BA1285" s="9" t="str">
        <f>_xlfn.XLOOKUP(B1285,[9]sheet1!$AC:$AC,[9]sheet1!$AF:$AF,"")</f>
        <v/>
      </c>
      <c r="BB1285" s="14" t="s">
        <v>5537</v>
      </c>
      <c r="BC1285" s="14" t="s">
        <v>5537</v>
      </c>
      <c r="BD1285" s="14" t="str">
        <f>_xlfn.XLOOKUP(B1285,'[10]cell downs 18042026 17h'!$B:$B,'[10]cell downs 18042026 17h'!$B:$B,"")</f>
        <v/>
      </c>
      <c r="BE1285" s="14" t="str">
        <f>_xlfn.XLOOKUP(B1285,'[11]Cells Huawei 19042026 15h'!$B:$B,'[11]Cells Huawei 19042026 15h'!$B:$B,"")</f>
        <v/>
      </c>
      <c r="BF1285" s="9" t="str">
        <f>_xlfn.XLOOKUP(B1285,'[12]cells down 19042026 9H40'!$B:$B,'[12]cells down 19042026 9H40'!$B:$B,"")</f>
        <v/>
      </c>
      <c r="BG1285" s="9" t="s">
        <v>5537</v>
      </c>
      <c r="BH1285" s="9" t="s">
        <v>5537</v>
      </c>
    </row>
    <row r="1286" spans="1:60" s="9" customFormat="1" x14ac:dyDescent="0.3">
      <c r="A1286" s="1" t="s">
        <v>2715</v>
      </c>
      <c r="B1286" s="8" t="s">
        <v>2716</v>
      </c>
      <c r="C1286" s="3" t="str">
        <f>_xlfn.XLOOKUP(B1286,'[1]daily break down'!$D:$D,'[1]daily break down'!$E:$E,"")</f>
        <v>Yaounde</v>
      </c>
      <c r="D1286" s="1" t="s">
        <v>11</v>
      </c>
      <c r="E1286" s="1" t="s">
        <v>12</v>
      </c>
      <c r="F1286" s="3" t="s">
        <v>37</v>
      </c>
      <c r="G1286" s="1" t="s">
        <v>38</v>
      </c>
      <c r="H1286" s="42" t="str">
        <f>_xlfn.XLOOKUP(B1286,[2]CALCULATION!$B:$B,[2]CALCULATION!$H:$H,"")</f>
        <v>ZTE</v>
      </c>
      <c r="I1286" s="34">
        <v>0.23223055477081209</v>
      </c>
      <c r="J1286" s="34">
        <v>0</v>
      </c>
      <c r="K1286" s="34">
        <v>0</v>
      </c>
      <c r="L1286" s="34">
        <v>0</v>
      </c>
      <c r="M1286" s="34">
        <v>0</v>
      </c>
      <c r="N1286" s="34">
        <v>0</v>
      </c>
      <c r="O1286" s="34">
        <v>0.23544086886794377</v>
      </c>
      <c r="P1286" s="34">
        <v>0.8779495652521303</v>
      </c>
      <c r="Q1286" s="34">
        <v>0</v>
      </c>
      <c r="R1286" s="34">
        <v>0</v>
      </c>
      <c r="S1286" s="35">
        <v>5.9355140640293569E-2</v>
      </c>
      <c r="T1286" s="35">
        <v>0</v>
      </c>
      <c r="U1286" s="35">
        <v>0</v>
      </c>
      <c r="V1286" s="35">
        <v>2.9427879223703837E-3</v>
      </c>
      <c r="W1286" s="35">
        <v>0</v>
      </c>
      <c r="X1286" s="35">
        <v>0</v>
      </c>
      <c r="Y1286" s="35">
        <v>0</v>
      </c>
      <c r="Z1286" s="35">
        <v>0</v>
      </c>
      <c r="AA1286" s="35">
        <v>0</v>
      </c>
      <c r="AB1286" s="35">
        <v>0</v>
      </c>
      <c r="AC1286" s="35">
        <v>0</v>
      </c>
      <c r="AD1286" s="35">
        <v>0</v>
      </c>
      <c r="AE1286" s="58" t="s">
        <v>5560</v>
      </c>
      <c r="AF1286" s="58"/>
      <c r="AG1286" s="57" t="str" cm="1">
        <f t="array" ref="AG1286">IFERROR(_xlfn.IFS(
AI1286="MPR ISSUE","PDH",
AI1286="BSS Hardware Issue","BSS",
AI1286="Sites strategiques, MLL, Pylone, etc.","ENVTECH",
AI1286="AKTIVCO DEFAUT GE &amp; POWER Cabinet","AKTIVCO",
AI1286="AKTIVCO Coupure ENEO &amp; Baisse de tension","AKTIVCO GRID ONLY",
AI1286="Coupure ENEO &amp; Baisse de tension","IHS GRID ONLY",
AI1286="Defaut GE &amp; POWER Cabinet","IHS",
AI1286="Sharing","Partners",
AI1286="Sites strategiques &amp; DataCenter","SST &amp; DC",
AI1286="Exclu","Exclu",
AI1286="SAT","SAT",
AI1286="SPARE-ISSUE","SPARE-ISSUE",
AI1286="Fiber CAmtel","TRANS_FO_CAMTEL",
AI1286="Fiber AOF","Fiber AOF",
AI1286="Projet OCM (HUAWEI)","TRAVAUX-HUAWEI",
AI1286="Projet OCM (NOKIA)","TRAVAUX-NOKIA",
AI1286="ACCESS-ISSUE","ACCESS-ISSUE",
AI1286="Projet OCM (ZTE, NOKIA, autres projets)","TRAVAUX OCM",
AI1286="No root CAuse","No root cause",
AI1286="ODU HS","PDH",
AI1286="IP &amp; VLAN","PDH",
AI1286="Warehouse HUAWEI","SPARE-ISSUE",
AI1286="SPARE-HS","SPARE-ISSUE",
AI1286="Power Telco","BSS",AI1286="no impacts","no impacts"
),"")</f>
        <v>IHS</v>
      </c>
      <c r="AH1286" s="57" t="str" cm="1">
        <f t="array" ref="AH1286">IFERROR(_xlfn.IFS(
AI1286="MPR ISSUE","TX ISSUE",
AI1286="BSS Hardware Issue","RAN ISSUE",
AI1286="Sites strategiques, MLL, Pylone, etc.","ENVTECH",
AI1286="AKTIVCO DEFAUT GE &amp; POWER Cabinet","POWER ISSUE",
AI1286="AKTIVCO Coupure ENEO &amp; Baisse de tension","POWER ISSUE",
AI1286="Coupure ENEO &amp; Baisse de tension","POWER ISSUE",
AI1286="Defaut GE &amp; POWER Cabinet","POWER ISSUE",
AI1286="Sharing","POWER ISSUE",
AI1286="Sites strategiques &amp; DataCenter","POWER ISSUE",
AI1286="Exclu","Exclu",
AI1286="SAT","TX ISSUE",
AI1286="SPARE-ISSUE","SPARE-ISSUE",
AI1286="Fiber CAmtel","TX ISSUE",
AI1286="Fiber AOF","TX ISSUE",
AI1286="Projet OCM (HUAWEI)","TRAVAUX-HUAWEI",
AI1286="Projet OCM (NOKIA)","TRAVAUX -NOKIA",
AI1286="ACCESS-ISSUE","ACCESS-ISSUE",
AI1286="Projet OCM (ZTE, NOKIA, autres projets)","TRAVAUX OCM",
AI1286="No root CAuse","No root cause",
AI1286="ODU HS","TX ISSUE",
AI1286="IP &amp; VLAN","TX ISSUE",
AI1286="Warehouse HUAWEI","SPARE-ISSUE",
AI1286="SPARE-HS","SPARE-ISSUE",
AI1286="Power Telco","RAN ISSUE",AI1286="no impacts","no impacts"
),"")</f>
        <v>POWER ISSUE</v>
      </c>
      <c r="AI1286" s="85" t="s">
        <v>5330</v>
      </c>
      <c r="AJ1286" s="57" t="str" cm="1">
        <f t="array" ref="AJ1286">IFERROR(_xlfn.IFS(
AI1286="MPR ISSUE","ACTIVE",
AI1286="BSS Hardware Issue","ACTIVE",
AI1286="Sites strategiques, MLL, Pylone, etc.","PASSIVE",
AI1286="AKTIVCO DEFAUT GE &amp; POWER Cabinet","PASSIVE",
AI1286="AKTIVCO Coupure ENEO &amp; Baisse de tension","PASSIVE",
AI1286="Coupure ENEO &amp; Baisse de tension","PASSIVE",
AI1286="Defaut GE &amp; POWER Cabinet","PASSIVE",
AI1286="Sharing","PASSIVE",
AI1286="Sites strategiques &amp; DataCenter","PASSIVE",
AI1286="Exclu","Exclu",
AI1286="SAT","ACTIVE",
AI1286="SPARE-ISSUE","SPARE-ISSUE",
AI1286="Fiber CAmtel","ACTIVE",
AI1286="Fiber AOF","ACTIVE",
AI1286="Projet OCM (HUAWEI)","PLANNED WORKS",
AI1286="Projet OCM (NOKIA)","PLANNED WORKS",
AI1286="ACCESS-ISSUE","ACCESS-ISSUE",
AI1286="Projet OCM (ZTE, NOKIA, autres projets)","PLANNED WORKS",
AI1286="No root CAuse","No root cause",
AI1286="ODU HS","ACTIVE",
AI1286="IP &amp; VLAN","ACTIVE",
AI1286="Warehouse HUAWEI","SPARE-ISSUE",
AI1286="SPARE-HS","SPARE-ISSUE",
AI1286="Power Telco","ACTIVE", AI1286="no impacts","no impacts"
),"")</f>
        <v>PASSIVE</v>
      </c>
      <c r="AK1286" s="23" t="s">
        <v>5830</v>
      </c>
      <c r="AL1286" s="23" t="str">
        <f t="shared" si="35"/>
        <v>CTR_591</v>
      </c>
      <c r="AN1286" s="9" t="s">
        <v>5537</v>
      </c>
      <c r="AO1286" s="23" t="str">
        <f>_xlfn.XLOOKUP(B1286,'INCIDENT-05-03-2026'!E:E,'INCIDENT-05-03-2026'!F:F,"")</f>
        <v/>
      </c>
      <c r="AP1286" s="7" t="s">
        <v>5537</v>
      </c>
      <c r="AQ1286" s="6"/>
      <c r="AR1286" s="7"/>
      <c r="AS1286" s="3" t="str">
        <f>_xlfn.XLOOKUP(B1286,'[3]tt num | region | site id'!$C:$C,'[3]tt num | region | site id'!$Q:$Q,"")</f>
        <v/>
      </c>
      <c r="AT1286" s="24" t="str">
        <f>_xlfn.XLOOKUP(B1286,'[4]Cells Huawei 03052026 12h'!$B:$B,'[4]Cells Huawei 03052026 12h'!$T:$T,"")</f>
        <v/>
      </c>
      <c r="AU1286" s="24" t="str">
        <f>_xlfn.XLOOKUP(B1286,'[5]cells down 02052026 8h50'!$B:$B,'[5]cells down 02052026 8h50'!$R:$R,"")</f>
        <v/>
      </c>
      <c r="AV1286" s="24" t="str">
        <f>_xlfn.XLOOKUP(B1286,'[5]cells down 02052026 13h50'!$B:$B,'[5]cells down 02052026 13h50'!$R:$R,"")</f>
        <v/>
      </c>
      <c r="AW1286" s="24" t="str">
        <f>_xlfn.XLOOKUP(B1286,'[5]cells down 02052026 13h50'!$B:$B,'[5]cells down 02052026 13h50'!$R:$R,"")</f>
        <v/>
      </c>
      <c r="AX1286" s="24" t="str">
        <f>_xlfn.XLOOKUP(B1286,'[6]cell downs 03052026 8h40 '!$B:$B,'[6]cell downs 03052026 8h40 '!$R:$R,"")</f>
        <v/>
      </c>
      <c r="AY1286" s="24" t="str">
        <f>_xlfn.XLOOKUP(B1286,'[7]ALL SITES DOWN'!$D:$D,'[7]ALL SITES DOWN'!$J:$J,"")</f>
        <v/>
      </c>
      <c r="AZ1286" s="24" t="str">
        <f>_xlfn.XLOOKUP(B1286,'[8]ALL SITES DOWN'!$D:$D,'[8]ALL SITES DOWN'!$J:$J,"")</f>
        <v/>
      </c>
      <c r="BA1286" s="9" t="str">
        <f>_xlfn.XLOOKUP(B1286,[9]sheet1!$AC:$AC,[9]sheet1!$AF:$AF,"")</f>
        <v>(05/03/2026 ticket)..INC-20260503-00015649...2026-05-04 03:48:51...FME is managing with level 0...user:OCM_NOC.CAMUSAT</v>
      </c>
      <c r="BB1286" s="14" t="s">
        <v>5537</v>
      </c>
      <c r="BC1286" s="14" t="s">
        <v>5537</v>
      </c>
      <c r="BD1286" s="14" t="str">
        <f>_xlfn.XLOOKUP(B1286,'[10]cell downs 18042026 17h'!$B:$B,'[10]cell downs 18042026 17h'!$B:$B,"")</f>
        <v/>
      </c>
      <c r="BE1286" s="14" t="str">
        <f>_xlfn.XLOOKUP(B1286,'[11]Cells Huawei 19042026 15h'!$B:$B,'[11]Cells Huawei 19042026 15h'!$B:$B,"")</f>
        <v/>
      </c>
      <c r="BF1286" s="9" t="str">
        <f>_xlfn.XLOOKUP(B1286,'[12]cells down 19042026 9H40'!$B:$B,'[12]cells down 19042026 9H40'!$B:$B,"")</f>
        <v/>
      </c>
      <c r="BG1286" s="9" t="s">
        <v>2716</v>
      </c>
      <c r="BH1286" s="9" t="s">
        <v>5537</v>
      </c>
    </row>
    <row r="1287" spans="1:60" s="9" customFormat="1" x14ac:dyDescent="0.3">
      <c r="A1287" s="1" t="s">
        <v>4750</v>
      </c>
      <c r="B1287" s="8" t="s">
        <v>4751</v>
      </c>
      <c r="C1287" s="3" t="str">
        <f>_xlfn.XLOOKUP(B1287,'[1]daily break down'!$D:$D,'[1]daily break down'!$E:$E,"")</f>
        <v>Douala</v>
      </c>
      <c r="D1287" s="1"/>
      <c r="E1287" s="1"/>
      <c r="F1287" s="3" t="s">
        <v>31</v>
      </c>
      <c r="G1287" s="1" t="s">
        <v>32</v>
      </c>
      <c r="H1287" s="42" t="str">
        <f>_xlfn.XLOOKUP(B1287,[2]CALCULATION!$B:$B,[2]CALCULATION!$H:$H,"")</f>
        <v>ZTE</v>
      </c>
      <c r="I1287" s="34">
        <v>0</v>
      </c>
      <c r="J1287" s="34">
        <v>0</v>
      </c>
      <c r="K1287" s="34">
        <v>0</v>
      </c>
      <c r="L1287" s="34">
        <v>0</v>
      </c>
      <c r="M1287" s="34">
        <v>0</v>
      </c>
      <c r="N1287" s="34">
        <v>0</v>
      </c>
      <c r="O1287" s="34">
        <v>0</v>
      </c>
      <c r="P1287" s="34">
        <v>0</v>
      </c>
      <c r="Q1287" s="34">
        <v>0</v>
      </c>
      <c r="R1287" s="34">
        <v>0</v>
      </c>
      <c r="S1287" s="35">
        <v>0</v>
      </c>
      <c r="T1287" s="35">
        <v>0</v>
      </c>
      <c r="U1287" s="35">
        <v>0</v>
      </c>
      <c r="V1287" s="35">
        <v>2.56825127770507E-3</v>
      </c>
      <c r="W1287" s="35">
        <v>0</v>
      </c>
      <c r="X1287" s="35">
        <v>0</v>
      </c>
      <c r="Y1287" s="35">
        <v>0</v>
      </c>
      <c r="Z1287" s="35">
        <v>0</v>
      </c>
      <c r="AA1287" s="35">
        <v>0</v>
      </c>
      <c r="AB1287" s="35">
        <v>0</v>
      </c>
      <c r="AC1287" s="35">
        <v>0</v>
      </c>
      <c r="AD1287" s="35">
        <v>0</v>
      </c>
      <c r="AE1287" s="58" t="s">
        <v>5560</v>
      </c>
      <c r="AF1287" s="58"/>
      <c r="AG1287" s="57" t="str" cm="1">
        <f t="array" ref="AG1287">IFERROR(_xlfn.IFS(
AI1287="MPR ISSUE","PDH",
AI1287="BSS Hardware Issue","BSS",
AI1287="Sites strategiques, MLL, Pylone, etc.","ENVTECH",
AI1287="AKTIVCO DEFAUT GE &amp; POWER Cabinet","AKTIVCO",
AI1287="AKTIVCO Coupure ENEO &amp; Baisse de tension","AKTIVCO GRID ONLY",
AI1287="Coupure ENEO &amp; Baisse de tension","IHS GRID ONLY",
AI1287="Defaut GE &amp; POWER Cabinet","IHS",
AI1287="Sharing","Partners",
AI1287="Sites strategiques &amp; DataCenter","SST &amp; DC",
AI1287="Exclu","Exclu",
AI1287="SAT","SAT",
AI1287="SPARE-ISSUE","SPARE-ISSUE",
AI1287="Fiber CAmtel","TRANS_FO_CAMTEL",
AI1287="Fiber AOF","Fiber AOF",
AI1287="Projet OCM (HUAWEI)","TRAVAUX-HUAWEI",
AI1287="Projet OCM (NOKIA)","TRAVAUX-NOKIA",
AI1287="ACCESS-ISSUE","ACCESS-ISSUE",
AI1287="Projet OCM (ZTE, NOKIA, autres projets)","TRAVAUX OCM",
AI1287="No root CAuse","No root cause",
AI1287="ODU HS","PDH",
AI1287="IP &amp; VLAN","PDH",
AI1287="Warehouse HUAWEI","SPARE-ISSUE",
AI1287="SPARE-HS","SPARE-ISSUE",
AI1287="Power Telco","BSS",AI1287="no impacts","no impacts"
),"")</f>
        <v>no impacts</v>
      </c>
      <c r="AH1287" s="57" t="str" cm="1">
        <f t="array" ref="AH1287">IFERROR(_xlfn.IFS(
AI1287="MPR ISSUE","TX ISSUE",
AI1287="BSS Hardware Issue","RAN ISSUE",
AI1287="Sites strategiques, MLL, Pylone, etc.","ENVTECH",
AI1287="AKTIVCO DEFAUT GE &amp; POWER Cabinet","POWER ISSUE",
AI1287="AKTIVCO Coupure ENEO &amp; Baisse de tension","POWER ISSUE",
AI1287="Coupure ENEO &amp; Baisse de tension","POWER ISSUE",
AI1287="Defaut GE &amp; POWER Cabinet","POWER ISSUE",
AI1287="Sharing","POWER ISSUE",
AI1287="Sites strategiques &amp; DataCenter","POWER ISSUE",
AI1287="Exclu","Exclu",
AI1287="SAT","TX ISSUE",
AI1287="SPARE-ISSUE","SPARE-ISSUE",
AI1287="Fiber CAmtel","TX ISSUE",
AI1287="Fiber AOF","TX ISSUE",
AI1287="Projet OCM (HUAWEI)","TRAVAUX-HUAWEI",
AI1287="Projet OCM (NOKIA)","TRAVAUX -NOKIA",
AI1287="ACCESS-ISSUE","ACCESS-ISSUE",
AI1287="Projet OCM (ZTE, NOKIA, autres projets)","TRAVAUX OCM",
AI1287="No root CAuse","No root cause",
AI1287="ODU HS","TX ISSUE",
AI1287="IP &amp; VLAN","TX ISSUE",
AI1287="Warehouse HUAWEI","SPARE-ISSUE",
AI1287="SPARE-HS","SPARE-ISSUE",
AI1287="Power Telco","RAN ISSUE",AI1287="no impacts","no impacts"
),"")</f>
        <v>no impacts</v>
      </c>
      <c r="AI1287" s="85" t="s">
        <v>5998</v>
      </c>
      <c r="AJ1287" s="57" t="str" cm="1">
        <f t="array" ref="AJ1287">IFERROR(_xlfn.IFS(
AI1287="MPR ISSUE","ACTIVE",
AI1287="BSS Hardware Issue","ACTIVE",
AI1287="Sites strategiques, MLL, Pylone, etc.","PASSIVE",
AI1287="AKTIVCO DEFAUT GE &amp; POWER Cabinet","PASSIVE",
AI1287="AKTIVCO Coupure ENEO &amp; Baisse de tension","PASSIVE",
AI1287="Coupure ENEO &amp; Baisse de tension","PASSIVE",
AI1287="Defaut GE &amp; POWER Cabinet","PASSIVE",
AI1287="Sharing","PASSIVE",
AI1287="Sites strategiques &amp; DataCenter","PASSIVE",
AI1287="Exclu","Exclu",
AI1287="SAT","ACTIVE",
AI1287="SPARE-ISSUE","SPARE-ISSUE",
AI1287="Fiber CAmtel","ACTIVE",
AI1287="Fiber AOF","ACTIVE",
AI1287="Projet OCM (HUAWEI)","PLANNED WORKS",
AI1287="Projet OCM (NOKIA)","PLANNED WORKS",
AI1287="ACCESS-ISSUE","ACCESS-ISSUE",
AI1287="Projet OCM (ZTE, NOKIA, autres projets)","PLANNED WORKS",
AI1287="No root CAuse","No root cause",
AI1287="ODU HS","ACTIVE",
AI1287="IP &amp; VLAN","ACTIVE",
AI1287="Warehouse HUAWEI","SPARE-ISSUE",
AI1287="SPARE-HS","SPARE-ISSUE",
AI1287="Power Telco","ACTIVE", AI1287="no impacts","no impacts"
),"")</f>
        <v>no impacts</v>
      </c>
      <c r="AK1287" s="23" t="s">
        <v>5537</v>
      </c>
      <c r="AL1287" s="23" t="str">
        <f t="shared" si="35"/>
        <v>LIT_093</v>
      </c>
      <c r="AN1287" s="9" t="s">
        <v>5537</v>
      </c>
      <c r="AO1287" s="23" t="str">
        <f>_xlfn.XLOOKUP(B1287,'INCIDENT-05-03-2026'!E:E,'INCIDENT-05-03-2026'!F:F,"")</f>
        <v/>
      </c>
      <c r="AP1287" s="7" t="s">
        <v>5537</v>
      </c>
      <c r="AQ1287" s="6"/>
      <c r="AR1287" s="7"/>
      <c r="AS1287" s="3" t="str">
        <f>_xlfn.XLOOKUP(B1287,'[3]tt num | region | site id'!$C:$C,'[3]tt num | region | site id'!$Q:$Q,"")</f>
        <v/>
      </c>
      <c r="AT1287" s="24" t="str">
        <f>_xlfn.XLOOKUP(B1287,'[4]Cells Huawei 03052026 12h'!$B:$B,'[4]Cells Huawei 03052026 12h'!$T:$T,"")</f>
        <v/>
      </c>
      <c r="AU1287" s="24" t="str">
        <f>_xlfn.XLOOKUP(B1287,'[5]cells down 02052026 8h50'!$B:$B,'[5]cells down 02052026 8h50'!$R:$R,"")</f>
        <v/>
      </c>
      <c r="AV1287" s="24" t="str">
        <f>_xlfn.XLOOKUP(B1287,'[5]cells down 02052026 13h50'!$B:$B,'[5]cells down 02052026 13h50'!$R:$R,"")</f>
        <v/>
      </c>
      <c r="AW1287" s="24" t="str">
        <f>_xlfn.XLOOKUP(B1287,'[5]cells down 02052026 13h50'!$B:$B,'[5]cells down 02052026 13h50'!$R:$R,"")</f>
        <v/>
      </c>
      <c r="AX1287" s="24" t="str">
        <f>_xlfn.XLOOKUP(B1287,'[6]cell downs 03052026 8h40 '!$B:$B,'[6]cell downs 03052026 8h40 '!$R:$R,"")</f>
        <v/>
      </c>
      <c r="AY1287" s="24" t="str">
        <f>_xlfn.XLOOKUP(B1287,'[7]ALL SITES DOWN'!$D:$D,'[7]ALL SITES DOWN'!$J:$J,"")</f>
        <v/>
      </c>
      <c r="AZ1287" s="24" t="str">
        <f>_xlfn.XLOOKUP(B1287,'[8]ALL SITES DOWN'!$D:$D,'[8]ALL SITES DOWN'!$J:$J,"")</f>
        <v/>
      </c>
      <c r="BA1287" s="9" t="str">
        <f>_xlfn.XLOOKUP(B1287,[9]sheet1!$AC:$AC,[9]sheet1!$AF:$AF,"")</f>
        <v/>
      </c>
      <c r="BB1287" s="14" t="s">
        <v>5537</v>
      </c>
      <c r="BC1287" s="14" t="s">
        <v>5537</v>
      </c>
      <c r="BD1287" s="14" t="str">
        <f>_xlfn.XLOOKUP(B1287,'[10]cell downs 18042026 17h'!$B:$B,'[10]cell downs 18042026 17h'!$B:$B,"")</f>
        <v/>
      </c>
      <c r="BE1287" s="14" t="str">
        <f>_xlfn.XLOOKUP(B1287,'[11]Cells Huawei 19042026 15h'!$B:$B,'[11]Cells Huawei 19042026 15h'!$B:$B,"")</f>
        <v/>
      </c>
      <c r="BF1287" s="9" t="str">
        <f>_xlfn.XLOOKUP(B1287,'[12]cells down 19042026 9H40'!$B:$B,'[12]cells down 19042026 9H40'!$B:$B,"")</f>
        <v/>
      </c>
      <c r="BG1287" s="9" t="s">
        <v>5537</v>
      </c>
      <c r="BH1287" s="9" t="s">
        <v>12</v>
      </c>
    </row>
    <row r="1288" spans="1:60" s="9" customFormat="1" x14ac:dyDescent="0.3">
      <c r="A1288" s="1" t="s">
        <v>3313</v>
      </c>
      <c r="B1288" s="8" t="s">
        <v>3314</v>
      </c>
      <c r="C1288" s="3" t="str">
        <f>_xlfn.XLOOKUP(B1288,'[1]daily break down'!$D:$D,'[1]daily break down'!$E:$E,"")</f>
        <v>Douala</v>
      </c>
      <c r="D1288" s="1" t="s">
        <v>11</v>
      </c>
      <c r="E1288" s="1" t="s">
        <v>12</v>
      </c>
      <c r="F1288" s="3" t="s">
        <v>31</v>
      </c>
      <c r="G1288" s="1" t="s">
        <v>32</v>
      </c>
      <c r="H1288" s="42" t="str">
        <f>_xlfn.XLOOKUP(B1288,[2]CALCULATION!$B:$B,[2]CALCULATION!$H:$H,"")</f>
        <v>ZTE</v>
      </c>
      <c r="I1288" s="34">
        <v>0</v>
      </c>
      <c r="J1288" s="34">
        <v>0</v>
      </c>
      <c r="K1288" s="34">
        <v>0.35877043543273729</v>
      </c>
      <c r="L1288" s="34">
        <v>0</v>
      </c>
      <c r="M1288" s="34">
        <v>0</v>
      </c>
      <c r="N1288" s="34">
        <v>0</v>
      </c>
      <c r="O1288" s="34">
        <v>0</v>
      </c>
      <c r="P1288" s="34">
        <v>0</v>
      </c>
      <c r="Q1288" s="34">
        <v>0</v>
      </c>
      <c r="R1288" s="34">
        <v>0</v>
      </c>
      <c r="S1288" s="35">
        <v>0.77719920783716157</v>
      </c>
      <c r="T1288" s="35">
        <v>0</v>
      </c>
      <c r="U1288" s="35">
        <v>0</v>
      </c>
      <c r="V1288" s="35">
        <v>2.3720654162136274E-3</v>
      </c>
      <c r="W1288" s="35">
        <v>0</v>
      </c>
      <c r="X1288" s="35">
        <v>0</v>
      </c>
      <c r="Y1288" s="35">
        <v>0</v>
      </c>
      <c r="Z1288" s="35">
        <v>0</v>
      </c>
      <c r="AA1288" s="35">
        <v>0</v>
      </c>
      <c r="AB1288" s="35">
        <v>0</v>
      </c>
      <c r="AC1288" s="35">
        <v>0</v>
      </c>
      <c r="AD1288" s="35">
        <v>0</v>
      </c>
      <c r="AE1288" s="58" t="s">
        <v>5560</v>
      </c>
      <c r="AF1288" s="58"/>
      <c r="AG1288" s="57" t="str" cm="1">
        <f t="array" ref="AG1288">IFERROR(_xlfn.IFS(
AI1288="MPR ISSUE","PDH",
AI1288="BSS Hardware Issue","BSS",
AI1288="Sites strategiques, MLL, Pylone, etc.","ENVTECH",
AI1288="AKTIVCO DEFAUT GE &amp; POWER Cabinet","AKTIVCO",
AI1288="AKTIVCO Coupure ENEO &amp; Baisse de tension","AKTIVCO GRID ONLY",
AI1288="Coupure ENEO &amp; Baisse de tension","IHS GRID ONLY",
AI1288="Defaut GE &amp; POWER Cabinet","IHS",
AI1288="Sharing","Partners",
AI1288="Sites strategiques &amp; DataCenter","SST &amp; DC",
AI1288="Exclu","Exclu",
AI1288="SAT","SAT",
AI1288="SPARE-ISSUE","SPARE-ISSUE",
AI1288="Fiber CAmtel","TRANS_FO_CAMTEL",
AI1288="Fiber AOF","Fiber AOF",
AI1288="Projet OCM (HUAWEI)","TRAVAUX-HUAWEI",
AI1288="Projet OCM (NOKIA)","TRAVAUX-NOKIA",
AI1288="ACCESS-ISSUE","ACCESS-ISSUE",
AI1288="Projet OCM (ZTE, NOKIA, autres projets)","TRAVAUX OCM",
AI1288="No root CAuse","No root cause",
AI1288="ODU HS","PDH",
AI1288="IP &amp; VLAN","PDH",
AI1288="Warehouse HUAWEI","SPARE-ISSUE",
AI1288="SPARE-HS","SPARE-ISSUE",
AI1288="Power Telco","BSS",AI1288="no impacts","no impacts"
),"")</f>
        <v>no impacts</v>
      </c>
      <c r="AH1288" s="57" t="str" cm="1">
        <f t="array" ref="AH1288">IFERROR(_xlfn.IFS(
AI1288="MPR ISSUE","TX ISSUE",
AI1288="BSS Hardware Issue","RAN ISSUE",
AI1288="Sites strategiques, MLL, Pylone, etc.","ENVTECH",
AI1288="AKTIVCO DEFAUT GE &amp; POWER Cabinet","POWER ISSUE",
AI1288="AKTIVCO Coupure ENEO &amp; Baisse de tension","POWER ISSUE",
AI1288="Coupure ENEO &amp; Baisse de tension","POWER ISSUE",
AI1288="Defaut GE &amp; POWER Cabinet","POWER ISSUE",
AI1288="Sharing","POWER ISSUE",
AI1288="Sites strategiques &amp; DataCenter","POWER ISSUE",
AI1288="Exclu","Exclu",
AI1288="SAT","TX ISSUE",
AI1288="SPARE-ISSUE","SPARE-ISSUE",
AI1288="Fiber CAmtel","TX ISSUE",
AI1288="Fiber AOF","TX ISSUE",
AI1288="Projet OCM (HUAWEI)","TRAVAUX-HUAWEI",
AI1288="Projet OCM (NOKIA)","TRAVAUX -NOKIA",
AI1288="ACCESS-ISSUE","ACCESS-ISSUE",
AI1288="Projet OCM (ZTE, NOKIA, autres projets)","TRAVAUX OCM",
AI1288="No root CAuse","No root cause",
AI1288="ODU HS","TX ISSUE",
AI1288="IP &amp; VLAN","TX ISSUE",
AI1288="Warehouse HUAWEI","SPARE-ISSUE",
AI1288="SPARE-HS","SPARE-ISSUE",
AI1288="Power Telco","RAN ISSUE",AI1288="no impacts","no impacts"
),"")</f>
        <v>no impacts</v>
      </c>
      <c r="AI1288" s="85" t="s">
        <v>5998</v>
      </c>
      <c r="AJ1288" s="57" t="str" cm="1">
        <f t="array" ref="AJ1288">IFERROR(_xlfn.IFS(
AI1288="MPR ISSUE","ACTIVE",
AI1288="BSS Hardware Issue","ACTIVE",
AI1288="Sites strategiques, MLL, Pylone, etc.","PASSIVE",
AI1288="AKTIVCO DEFAUT GE &amp; POWER Cabinet","PASSIVE",
AI1288="AKTIVCO Coupure ENEO &amp; Baisse de tension","PASSIVE",
AI1288="Coupure ENEO &amp; Baisse de tension","PASSIVE",
AI1288="Defaut GE &amp; POWER Cabinet","PASSIVE",
AI1288="Sharing","PASSIVE",
AI1288="Sites strategiques &amp; DataCenter","PASSIVE",
AI1288="Exclu","Exclu",
AI1288="SAT","ACTIVE",
AI1288="SPARE-ISSUE","SPARE-ISSUE",
AI1288="Fiber CAmtel","ACTIVE",
AI1288="Fiber AOF","ACTIVE",
AI1288="Projet OCM (HUAWEI)","PLANNED WORKS",
AI1288="Projet OCM (NOKIA)","PLANNED WORKS",
AI1288="ACCESS-ISSUE","ACCESS-ISSUE",
AI1288="Projet OCM (ZTE, NOKIA, autres projets)","PLANNED WORKS",
AI1288="No root CAuse","No root cause",
AI1288="ODU HS","ACTIVE",
AI1288="IP &amp; VLAN","ACTIVE",
AI1288="Warehouse HUAWEI","SPARE-ISSUE",
AI1288="SPARE-HS","SPARE-ISSUE",
AI1288="Power Telco","ACTIVE", AI1288="no impacts","no impacts"
),"")</f>
        <v>no impacts</v>
      </c>
      <c r="AK1288" s="23" t="s">
        <v>5537</v>
      </c>
      <c r="AL1288" s="23" t="str">
        <f t="shared" si="35"/>
        <v>LIT_255</v>
      </c>
      <c r="AN1288" s="9" t="s">
        <v>5537</v>
      </c>
      <c r="AO1288" s="23" t="str">
        <f>_xlfn.XLOOKUP(B1288,'INCIDENT-05-03-2026'!E:E,'INCIDENT-05-03-2026'!F:F,"")</f>
        <v/>
      </c>
      <c r="AP1288" s="7" t="s">
        <v>5537</v>
      </c>
      <c r="AQ1288" s="6"/>
      <c r="AR1288" s="7"/>
      <c r="AS1288" s="3" t="str">
        <f>_xlfn.XLOOKUP(B1288,'[3]tt num | region | site id'!$C:$C,'[3]tt num | region | site id'!$Q:$Q,"")</f>
        <v/>
      </c>
      <c r="AT1288" s="24" t="str">
        <f>_xlfn.XLOOKUP(B1288,'[4]Cells Huawei 03052026 12h'!$B:$B,'[4]Cells Huawei 03052026 12h'!$T:$T,"")</f>
        <v/>
      </c>
      <c r="AU1288" s="24" t="str">
        <f>_xlfn.XLOOKUP(B1288,'[5]cells down 02052026 8h50'!$B:$B,'[5]cells down 02052026 8h50'!$R:$R,"")</f>
        <v/>
      </c>
      <c r="AV1288" s="24" t="str">
        <f>_xlfn.XLOOKUP(B1288,'[5]cells down 02052026 13h50'!$B:$B,'[5]cells down 02052026 13h50'!$R:$R,"")</f>
        <v/>
      </c>
      <c r="AW1288" s="24" t="str">
        <f>_xlfn.XLOOKUP(B1288,'[5]cells down 02052026 13h50'!$B:$B,'[5]cells down 02052026 13h50'!$R:$R,"")</f>
        <v/>
      </c>
      <c r="AX1288" s="24" t="str">
        <f>_xlfn.XLOOKUP(B1288,'[6]cell downs 03052026 8h40 '!$B:$B,'[6]cell downs 03052026 8h40 '!$R:$R,"")</f>
        <v/>
      </c>
      <c r="AY1288" s="24" t="str">
        <f>_xlfn.XLOOKUP(B1288,'[7]ALL SITES DOWN'!$D:$D,'[7]ALL SITES DOWN'!$J:$J,"")</f>
        <v/>
      </c>
      <c r="AZ1288" s="24" t="str">
        <f>_xlfn.XLOOKUP(B1288,'[8]ALL SITES DOWN'!$D:$D,'[8]ALL SITES DOWN'!$J:$J,"")</f>
        <v/>
      </c>
      <c r="BA1288" s="9" t="str">
        <f>_xlfn.XLOOKUP(B1288,[9]sheet1!$AC:$AC,[9]sheet1!$AF:$AF,"")</f>
        <v/>
      </c>
      <c r="BB1288" s="14" t="s">
        <v>5537</v>
      </c>
      <c r="BC1288" s="14" t="s">
        <v>5537</v>
      </c>
      <c r="BD1288" s="14" t="str">
        <f>_xlfn.XLOOKUP(B1288,'[10]cell downs 18042026 17h'!$B:$B,'[10]cell downs 18042026 17h'!$B:$B,"")</f>
        <v/>
      </c>
      <c r="BE1288" s="14" t="str">
        <f>_xlfn.XLOOKUP(B1288,'[11]Cells Huawei 19042026 15h'!$B:$B,'[11]Cells Huawei 19042026 15h'!$B:$B,"")</f>
        <v/>
      </c>
      <c r="BF1288" s="9" t="str">
        <f>_xlfn.XLOOKUP(B1288,'[12]cells down 19042026 9H40'!$B:$B,'[12]cells down 19042026 9H40'!$B:$B,"")</f>
        <v/>
      </c>
      <c r="BG1288" s="9" t="s">
        <v>3314</v>
      </c>
      <c r="BH1288" s="9" t="s">
        <v>5537</v>
      </c>
    </row>
    <row r="1289" spans="1:60" s="9" customFormat="1" x14ac:dyDescent="0.3">
      <c r="A1289" s="1" t="s">
        <v>5022</v>
      </c>
      <c r="B1289" s="8" t="s">
        <v>5023</v>
      </c>
      <c r="C1289" s="3" t="str">
        <f>_xlfn.XLOOKUP(B1289,'[1]daily break down'!$D:$D,'[1]daily break down'!$E:$E,"")</f>
        <v>Douala</v>
      </c>
      <c r="D1289" s="1" t="s">
        <v>11</v>
      </c>
      <c r="E1289" s="1" t="s">
        <v>12</v>
      </c>
      <c r="F1289" s="3" t="s">
        <v>31</v>
      </c>
      <c r="G1289" s="1" t="s">
        <v>32</v>
      </c>
      <c r="H1289" s="42" t="str">
        <f>_xlfn.XLOOKUP(B1289,[2]CALCULATION!$B:$B,[2]CALCULATION!$H:$H,"")</f>
        <v>ZTE</v>
      </c>
      <c r="I1289" s="34">
        <v>0</v>
      </c>
      <c r="J1289" s="34">
        <v>0</v>
      </c>
      <c r="K1289" s="34">
        <v>0</v>
      </c>
      <c r="L1289" s="34">
        <v>0</v>
      </c>
      <c r="M1289" s="34">
        <v>0</v>
      </c>
      <c r="N1289" s="34">
        <v>0</v>
      </c>
      <c r="O1289" s="34">
        <v>0</v>
      </c>
      <c r="P1289" s="34">
        <v>0</v>
      </c>
      <c r="Q1289" s="34">
        <v>0</v>
      </c>
      <c r="R1289" s="34">
        <v>0</v>
      </c>
      <c r="S1289" s="35">
        <v>0</v>
      </c>
      <c r="T1289" s="35">
        <v>0</v>
      </c>
      <c r="U1289" s="35">
        <v>0</v>
      </c>
      <c r="V1289" s="35">
        <v>2.158044476405014E-3</v>
      </c>
      <c r="W1289" s="35">
        <v>0</v>
      </c>
      <c r="X1289" s="35">
        <v>0</v>
      </c>
      <c r="Y1289" s="35">
        <v>0</v>
      </c>
      <c r="Z1289" s="35">
        <v>0</v>
      </c>
      <c r="AA1289" s="35">
        <v>0</v>
      </c>
      <c r="AB1289" s="35">
        <v>0</v>
      </c>
      <c r="AC1289" s="35">
        <v>0</v>
      </c>
      <c r="AD1289" s="35">
        <v>0</v>
      </c>
      <c r="AE1289" s="58" t="s">
        <v>5560</v>
      </c>
      <c r="AF1289" s="58"/>
      <c r="AG1289" s="57" t="str" cm="1">
        <f t="array" ref="AG1289">IFERROR(_xlfn.IFS(
AI1289="MPR ISSUE","PDH",
AI1289="BSS Hardware Issue","BSS",
AI1289="Sites strategiques, MLL, Pylone, etc.","ENVTECH",
AI1289="AKTIVCO DEFAUT GE &amp; POWER Cabinet","AKTIVCO",
AI1289="AKTIVCO Coupure ENEO &amp; Baisse de tension","AKTIVCO GRID ONLY",
AI1289="Coupure ENEO &amp; Baisse de tension","IHS GRID ONLY",
AI1289="Defaut GE &amp; POWER Cabinet","IHS",
AI1289="Sharing","Partners",
AI1289="Sites strategiques &amp; DataCenter","SST &amp; DC",
AI1289="Exclu","Exclu",
AI1289="SAT","SAT",
AI1289="SPARE-ISSUE","SPARE-ISSUE",
AI1289="Fiber CAmtel","TRANS_FO_CAMTEL",
AI1289="Fiber AOF","Fiber AOF",
AI1289="Projet OCM (HUAWEI)","TRAVAUX-HUAWEI",
AI1289="Projet OCM (NOKIA)","TRAVAUX-NOKIA",
AI1289="ACCESS-ISSUE","ACCESS-ISSUE",
AI1289="Projet OCM (ZTE, NOKIA, autres projets)","TRAVAUX OCM",
AI1289="No root CAuse","No root cause",
AI1289="ODU HS","PDH",
AI1289="IP &amp; VLAN","PDH",
AI1289="Warehouse HUAWEI","SPARE-ISSUE",
AI1289="SPARE-HS","SPARE-ISSUE",
AI1289="Power Telco","BSS",AI1289="no impacts","no impacts"
),"")</f>
        <v>no impacts</v>
      </c>
      <c r="AH1289" s="57" t="str" cm="1">
        <f t="array" ref="AH1289">IFERROR(_xlfn.IFS(
AI1289="MPR ISSUE","TX ISSUE",
AI1289="BSS Hardware Issue","RAN ISSUE",
AI1289="Sites strategiques, MLL, Pylone, etc.","ENVTECH",
AI1289="AKTIVCO DEFAUT GE &amp; POWER Cabinet","POWER ISSUE",
AI1289="AKTIVCO Coupure ENEO &amp; Baisse de tension","POWER ISSUE",
AI1289="Coupure ENEO &amp; Baisse de tension","POWER ISSUE",
AI1289="Defaut GE &amp; POWER Cabinet","POWER ISSUE",
AI1289="Sharing","POWER ISSUE",
AI1289="Sites strategiques &amp; DataCenter","POWER ISSUE",
AI1289="Exclu","Exclu",
AI1289="SAT","TX ISSUE",
AI1289="SPARE-ISSUE","SPARE-ISSUE",
AI1289="Fiber CAmtel","TX ISSUE",
AI1289="Fiber AOF","TX ISSUE",
AI1289="Projet OCM (HUAWEI)","TRAVAUX-HUAWEI",
AI1289="Projet OCM (NOKIA)","TRAVAUX -NOKIA",
AI1289="ACCESS-ISSUE","ACCESS-ISSUE",
AI1289="Projet OCM (ZTE, NOKIA, autres projets)","TRAVAUX OCM",
AI1289="No root CAuse","No root cause",
AI1289="ODU HS","TX ISSUE",
AI1289="IP &amp; VLAN","TX ISSUE",
AI1289="Warehouse HUAWEI","SPARE-ISSUE",
AI1289="SPARE-HS","SPARE-ISSUE",
AI1289="Power Telco","RAN ISSUE",AI1289="no impacts","no impacts"
),"")</f>
        <v>no impacts</v>
      </c>
      <c r="AI1289" s="85" t="s">
        <v>5998</v>
      </c>
      <c r="AJ1289" s="57" t="str" cm="1">
        <f t="array" ref="AJ1289">IFERROR(_xlfn.IFS(
AI1289="MPR ISSUE","ACTIVE",
AI1289="BSS Hardware Issue","ACTIVE",
AI1289="Sites strategiques, MLL, Pylone, etc.","PASSIVE",
AI1289="AKTIVCO DEFAUT GE &amp; POWER Cabinet","PASSIVE",
AI1289="AKTIVCO Coupure ENEO &amp; Baisse de tension","PASSIVE",
AI1289="Coupure ENEO &amp; Baisse de tension","PASSIVE",
AI1289="Defaut GE &amp; POWER Cabinet","PASSIVE",
AI1289="Sharing","PASSIVE",
AI1289="Sites strategiques &amp; DataCenter","PASSIVE",
AI1289="Exclu","Exclu",
AI1289="SAT","ACTIVE",
AI1289="SPARE-ISSUE","SPARE-ISSUE",
AI1289="Fiber CAmtel","ACTIVE",
AI1289="Fiber AOF","ACTIVE",
AI1289="Projet OCM (HUAWEI)","PLANNED WORKS",
AI1289="Projet OCM (NOKIA)","PLANNED WORKS",
AI1289="ACCESS-ISSUE","ACCESS-ISSUE",
AI1289="Projet OCM (ZTE, NOKIA, autres projets)","PLANNED WORKS",
AI1289="No root CAuse","No root cause",
AI1289="ODU HS","ACTIVE",
AI1289="IP &amp; VLAN","ACTIVE",
AI1289="Warehouse HUAWEI","SPARE-ISSUE",
AI1289="SPARE-HS","SPARE-ISSUE",
AI1289="Power Telco","ACTIVE", AI1289="no impacts","no impacts"
),"")</f>
        <v>no impacts</v>
      </c>
      <c r="AK1289" s="23" t="s">
        <v>5537</v>
      </c>
      <c r="AL1289" s="23" t="str">
        <f t="shared" si="35"/>
        <v>LIT_485</v>
      </c>
      <c r="AN1289" s="9" t="s">
        <v>5537</v>
      </c>
      <c r="AO1289" s="23" t="str">
        <f>_xlfn.XLOOKUP(B1289,'INCIDENT-05-03-2026'!E:E,'INCIDENT-05-03-2026'!F:F,"")</f>
        <v/>
      </c>
      <c r="AP1289" s="7" t="s">
        <v>5537</v>
      </c>
      <c r="AQ1289" s="6"/>
      <c r="AR1289" s="7"/>
      <c r="AS1289" s="3" t="str">
        <f>_xlfn.XLOOKUP(B1289,'[3]tt num | region | site id'!$C:$C,'[3]tt num | region | site id'!$Q:$Q,"")</f>
        <v/>
      </c>
      <c r="AT1289" s="24" t="str">
        <f>_xlfn.XLOOKUP(B1289,'[4]Cells Huawei 03052026 12h'!$B:$B,'[4]Cells Huawei 03052026 12h'!$T:$T,"")</f>
        <v/>
      </c>
      <c r="AU1289" s="24" t="str">
        <f>_xlfn.XLOOKUP(B1289,'[5]cells down 02052026 8h50'!$B:$B,'[5]cells down 02052026 8h50'!$R:$R,"")</f>
        <v/>
      </c>
      <c r="AV1289" s="24" t="str">
        <f>_xlfn.XLOOKUP(B1289,'[5]cells down 02052026 13h50'!$B:$B,'[5]cells down 02052026 13h50'!$R:$R,"")</f>
        <v/>
      </c>
      <c r="AW1289" s="24" t="str">
        <f>_xlfn.XLOOKUP(B1289,'[5]cells down 02052026 13h50'!$B:$B,'[5]cells down 02052026 13h50'!$R:$R,"")</f>
        <v/>
      </c>
      <c r="AX1289" s="24" t="str">
        <f>_xlfn.XLOOKUP(B1289,'[6]cell downs 03052026 8h40 '!$B:$B,'[6]cell downs 03052026 8h40 '!$R:$R,"")</f>
        <v/>
      </c>
      <c r="AY1289" s="24" t="str">
        <f>_xlfn.XLOOKUP(B1289,'[7]ALL SITES DOWN'!$D:$D,'[7]ALL SITES DOWN'!$J:$J,"")</f>
        <v/>
      </c>
      <c r="AZ1289" s="24" t="str">
        <f>_xlfn.XLOOKUP(B1289,'[8]ALL SITES DOWN'!$D:$D,'[8]ALL SITES DOWN'!$J:$J,"")</f>
        <v/>
      </c>
      <c r="BA1289" s="9" t="str">
        <f>_xlfn.XLOOKUP(B1289,[9]sheet1!$AC:$AC,[9]sheet1!$AF:$AF,"")</f>
        <v/>
      </c>
      <c r="BB1289" s="14" t="s">
        <v>5537</v>
      </c>
      <c r="BC1289" s="14" t="s">
        <v>5537</v>
      </c>
      <c r="BD1289" s="14" t="str">
        <f>_xlfn.XLOOKUP(B1289,'[10]cell downs 18042026 17h'!$B:$B,'[10]cell downs 18042026 17h'!$B:$B,"")</f>
        <v/>
      </c>
      <c r="BE1289" s="14" t="str">
        <f>_xlfn.XLOOKUP(B1289,'[11]Cells Huawei 19042026 15h'!$B:$B,'[11]Cells Huawei 19042026 15h'!$B:$B,"")</f>
        <v/>
      </c>
      <c r="BF1289" s="9" t="str">
        <f>_xlfn.XLOOKUP(B1289,'[12]cells down 19042026 9H40'!$B:$B,'[12]cells down 19042026 9H40'!$B:$B,"")</f>
        <v/>
      </c>
      <c r="BG1289" s="9" t="s">
        <v>5023</v>
      </c>
      <c r="BH1289" s="9" t="s">
        <v>12</v>
      </c>
    </row>
    <row r="1290" spans="1:60" s="9" customFormat="1" x14ac:dyDescent="0.3">
      <c r="A1290" s="1" t="s">
        <v>1710</v>
      </c>
      <c r="B1290" s="8" t="s">
        <v>1711</v>
      </c>
      <c r="C1290" s="3" t="str">
        <f>_xlfn.XLOOKUP(B1290,'[1]daily break down'!$D:$D,'[1]daily break down'!$E:$E,"")</f>
        <v>Ngaoundere</v>
      </c>
      <c r="D1290" s="1" t="s">
        <v>11</v>
      </c>
      <c r="E1290" s="1" t="s">
        <v>12</v>
      </c>
      <c r="F1290" s="3" t="s">
        <v>90</v>
      </c>
      <c r="G1290" s="1" t="s">
        <v>91</v>
      </c>
      <c r="H1290" s="40" t="str">
        <f>_xlfn.XLOOKUP(B1290,[2]CALCULATION!$B:$B,[2]CALCULATION!$H:$H,"")</f>
        <v>Huawei</v>
      </c>
      <c r="I1290" s="34">
        <v>1.5003046231376609</v>
      </c>
      <c r="J1290" s="34">
        <v>0.86036417803117826</v>
      </c>
      <c r="K1290" s="34">
        <v>0</v>
      </c>
      <c r="L1290" s="34">
        <v>0</v>
      </c>
      <c r="M1290" s="34">
        <v>0</v>
      </c>
      <c r="N1290" s="34">
        <v>0</v>
      </c>
      <c r="O1290" s="34">
        <v>0</v>
      </c>
      <c r="P1290" s="34">
        <v>0</v>
      </c>
      <c r="Q1290" s="34">
        <v>0</v>
      </c>
      <c r="R1290" s="34">
        <v>0</v>
      </c>
      <c r="S1290" s="35">
        <v>0</v>
      </c>
      <c r="T1290" s="35">
        <v>0</v>
      </c>
      <c r="U1290" s="35">
        <v>0</v>
      </c>
      <c r="V1290" s="35">
        <v>2.1402093980875088E-3</v>
      </c>
      <c r="W1290" s="35">
        <v>0</v>
      </c>
      <c r="X1290" s="35">
        <v>0</v>
      </c>
      <c r="Y1290" s="35">
        <v>0</v>
      </c>
      <c r="Z1290" s="35">
        <v>0</v>
      </c>
      <c r="AA1290" s="35">
        <v>0</v>
      </c>
      <c r="AB1290" s="35">
        <v>0</v>
      </c>
      <c r="AC1290" s="35">
        <v>0</v>
      </c>
      <c r="AD1290" s="35">
        <v>0</v>
      </c>
      <c r="AE1290" s="58" t="s">
        <v>5560</v>
      </c>
      <c r="AF1290" s="58"/>
      <c r="AG1290" s="57" t="str" cm="1">
        <f t="array" ref="AG1290">IFERROR(_xlfn.IFS(
AI1290="MPR ISSUE","PDH",
AI1290="BSS Hardware Issue","BSS",
AI1290="Sites strategiques, MLL, Pylone, etc.","ENVTECH",
AI1290="AKTIVCO DEFAUT GE &amp; POWER Cabinet","AKTIVCO",
AI1290="AKTIVCO Coupure ENEO &amp; Baisse de tension","AKTIVCO GRID ONLY",
AI1290="Coupure ENEO &amp; Baisse de tension","IHS GRID ONLY",
AI1290="Defaut GE &amp; POWER Cabinet","IHS",
AI1290="Sharing","Partners",
AI1290="Sites strategiques &amp; DataCenter","SST &amp; DC",
AI1290="Exclu","Exclu",
AI1290="SAT","SAT",
AI1290="SPARE-ISSUE","SPARE-ISSUE",
AI1290="Fiber CAmtel","TRANS_FO_CAMTEL",
AI1290="Fiber AOF","Fiber AOF",
AI1290="Projet OCM (HUAWEI)","TRAVAUX-HUAWEI",
AI1290="Projet OCM (NOKIA)","TRAVAUX-NOKIA",
AI1290="ACCESS-ISSUE","ACCESS-ISSUE",
AI1290="Projet OCM (ZTE, NOKIA, autres projets)","TRAVAUX OCM",
AI1290="No root CAuse","No root cause",
AI1290="ODU HS","PDH",
AI1290="IP &amp; VLAN","PDH",
AI1290="Warehouse HUAWEI","SPARE-ISSUE",
AI1290="SPARE-HS","SPARE-ISSUE",
AI1290="Power Telco","BSS",AI1290="no impacts","no impacts"
),"")</f>
        <v>no impacts</v>
      </c>
      <c r="AH1290" s="57" t="str" cm="1">
        <f t="array" ref="AH1290">IFERROR(_xlfn.IFS(
AI1290="MPR ISSUE","TX ISSUE",
AI1290="BSS Hardware Issue","RAN ISSUE",
AI1290="Sites strategiques, MLL, Pylone, etc.","ENVTECH",
AI1290="AKTIVCO DEFAUT GE &amp; POWER Cabinet","POWER ISSUE",
AI1290="AKTIVCO Coupure ENEO &amp; Baisse de tension","POWER ISSUE",
AI1290="Coupure ENEO &amp; Baisse de tension","POWER ISSUE",
AI1290="Defaut GE &amp; POWER Cabinet","POWER ISSUE",
AI1290="Sharing","POWER ISSUE",
AI1290="Sites strategiques &amp; DataCenter","POWER ISSUE",
AI1290="Exclu","Exclu",
AI1290="SAT","TX ISSUE",
AI1290="SPARE-ISSUE","SPARE-ISSUE",
AI1290="Fiber CAmtel","TX ISSUE",
AI1290="Fiber AOF","TX ISSUE",
AI1290="Projet OCM (HUAWEI)","TRAVAUX-HUAWEI",
AI1290="Projet OCM (NOKIA)","TRAVAUX -NOKIA",
AI1290="ACCESS-ISSUE","ACCESS-ISSUE",
AI1290="Projet OCM (ZTE, NOKIA, autres projets)","TRAVAUX OCM",
AI1290="No root CAuse","No root cause",
AI1290="ODU HS","TX ISSUE",
AI1290="IP &amp; VLAN","TX ISSUE",
AI1290="Warehouse HUAWEI","SPARE-ISSUE",
AI1290="SPARE-HS","SPARE-ISSUE",
AI1290="Power Telco","RAN ISSUE",AI1290="no impacts","no impacts"
),"")</f>
        <v>no impacts</v>
      </c>
      <c r="AI1290" s="85" t="s">
        <v>5998</v>
      </c>
      <c r="AJ1290" s="57" t="str" cm="1">
        <f t="array" ref="AJ1290">IFERROR(_xlfn.IFS(
AI1290="MPR ISSUE","ACTIVE",
AI1290="BSS Hardware Issue","ACTIVE",
AI1290="Sites strategiques, MLL, Pylone, etc.","PASSIVE",
AI1290="AKTIVCO DEFAUT GE &amp; POWER Cabinet","PASSIVE",
AI1290="AKTIVCO Coupure ENEO &amp; Baisse de tension","PASSIVE",
AI1290="Coupure ENEO &amp; Baisse de tension","PASSIVE",
AI1290="Defaut GE &amp; POWER Cabinet","PASSIVE",
AI1290="Sharing","PASSIVE",
AI1290="Sites strategiques &amp; DataCenter","PASSIVE",
AI1290="Exclu","Exclu",
AI1290="SAT","ACTIVE",
AI1290="SPARE-ISSUE","SPARE-ISSUE",
AI1290="Fiber CAmtel","ACTIVE",
AI1290="Fiber AOF","ACTIVE",
AI1290="Projet OCM (HUAWEI)","PLANNED WORKS",
AI1290="Projet OCM (NOKIA)","PLANNED WORKS",
AI1290="ACCESS-ISSUE","ACCESS-ISSUE",
AI1290="Projet OCM (ZTE, NOKIA, autres projets)","PLANNED WORKS",
AI1290="No root CAuse","No root cause",
AI1290="ODU HS","ACTIVE",
AI1290="IP &amp; VLAN","ACTIVE",
AI1290="Warehouse HUAWEI","SPARE-ISSUE",
AI1290="SPARE-HS","SPARE-ISSUE",
AI1290="Power Telco","ACTIVE", AI1290="no impacts","no impacts"
),"")</f>
        <v>no impacts</v>
      </c>
      <c r="AK1290" s="23" t="s">
        <v>5537</v>
      </c>
      <c r="AL1290" s="23" t="str">
        <f t="shared" si="35"/>
        <v>ADM_155</v>
      </c>
      <c r="AN1290" s="9" t="s">
        <v>5537</v>
      </c>
      <c r="AO1290" s="23" t="str">
        <f>_xlfn.XLOOKUP(B1290,'INCIDENT-05-03-2026'!E:E,'INCIDENT-05-03-2026'!F:F,"")</f>
        <v/>
      </c>
      <c r="AP1290" s="7" t="s">
        <v>5537</v>
      </c>
      <c r="AQ1290" s="6"/>
      <c r="AR1290" s="7"/>
      <c r="AS1290" s="3" t="str">
        <f>_xlfn.XLOOKUP(B1290,'[3]tt num | region | site id'!$C:$C,'[3]tt num | region | site id'!$Q:$Q,"")</f>
        <v/>
      </c>
      <c r="AT1290" s="24" t="str">
        <f>_xlfn.XLOOKUP(B1290,'[4]Cells Huawei 03052026 12h'!$B:$B,'[4]Cells Huawei 03052026 12h'!$T:$T,"")</f>
        <v/>
      </c>
      <c r="AU1290" s="24" t="str">
        <f>_xlfn.XLOOKUP(B1290,'[5]cells down 02052026 8h50'!$B:$B,'[5]cells down 02052026 8h50'!$R:$R,"")</f>
        <v/>
      </c>
      <c r="AV1290" s="24" t="str">
        <f>_xlfn.XLOOKUP(B1290,'[5]cells down 02052026 13h50'!$B:$B,'[5]cells down 02052026 13h50'!$R:$R,"")</f>
        <v/>
      </c>
      <c r="AW1290" s="24" t="str">
        <f>_xlfn.XLOOKUP(B1290,'[5]cells down 02052026 13h50'!$B:$B,'[5]cells down 02052026 13h50'!$R:$R,"")</f>
        <v/>
      </c>
      <c r="AX1290" s="24" t="str">
        <f>_xlfn.XLOOKUP(B1290,'[6]cell downs 03052026 8h40 '!$B:$B,'[6]cell downs 03052026 8h40 '!$R:$R,"")</f>
        <v/>
      </c>
      <c r="AY1290" s="24" t="str">
        <f>_xlfn.XLOOKUP(B1290,'[7]ALL SITES DOWN'!$D:$D,'[7]ALL SITES DOWN'!$J:$J,"")</f>
        <v/>
      </c>
      <c r="AZ1290" s="24" t="str">
        <f>_xlfn.XLOOKUP(B1290,'[8]ALL SITES DOWN'!$D:$D,'[8]ALL SITES DOWN'!$J:$J,"")</f>
        <v/>
      </c>
      <c r="BA1290" s="9" t="str">
        <f>_xlfn.XLOOKUP(B1290,[9]sheet1!$AC:$AC,[9]sheet1!$AF:$AF,"")</f>
        <v/>
      </c>
      <c r="BB1290" s="14" t="s">
        <v>5537</v>
      </c>
      <c r="BC1290" s="14" t="s">
        <v>5537</v>
      </c>
      <c r="BD1290" s="14" t="str">
        <f>_xlfn.XLOOKUP(B1290,'[10]cell downs 18042026 17h'!$B:$B,'[10]cell downs 18042026 17h'!$B:$B,"")</f>
        <v/>
      </c>
      <c r="BE1290" s="14" t="str">
        <f>_xlfn.XLOOKUP(B1290,'[11]Cells Huawei 19042026 15h'!$B:$B,'[11]Cells Huawei 19042026 15h'!$B:$B,"")</f>
        <v/>
      </c>
      <c r="BF1290" s="9" t="str">
        <f>_xlfn.XLOOKUP(B1290,'[12]cells down 19042026 9H40'!$B:$B,'[12]cells down 19042026 9H40'!$B:$B,"")</f>
        <v/>
      </c>
      <c r="BG1290" s="9" t="s">
        <v>1711</v>
      </c>
      <c r="BH1290" s="9" t="s">
        <v>12</v>
      </c>
    </row>
    <row r="1291" spans="1:60" s="9" customFormat="1" x14ac:dyDescent="0.3">
      <c r="A1291" s="1" t="s">
        <v>4752</v>
      </c>
      <c r="B1291" s="1" t="s">
        <v>4753</v>
      </c>
      <c r="C1291" s="3" t="str">
        <f>_xlfn.XLOOKUP(B1291,'[1]daily break down'!$D:$D,'[1]daily break down'!$E:$E,"")</f>
        <v>Douala</v>
      </c>
      <c r="D1291" s="1" t="s">
        <v>11</v>
      </c>
      <c r="E1291" s="1" t="s">
        <v>12</v>
      </c>
      <c r="F1291" s="3" t="s">
        <v>31</v>
      </c>
      <c r="G1291" s="1" t="s">
        <v>32</v>
      </c>
      <c r="H1291" s="42" t="str">
        <f>_xlfn.XLOOKUP(B1291,[2]CALCULATION!$B:$B,[2]CALCULATION!$H:$H,"")</f>
        <v>ZTE</v>
      </c>
      <c r="I1291" s="34">
        <v>0</v>
      </c>
      <c r="J1291" s="34">
        <v>1.7554532535463276</v>
      </c>
      <c r="K1291" s="34">
        <v>0</v>
      </c>
      <c r="L1291" s="34">
        <v>0</v>
      </c>
      <c r="M1291" s="34">
        <v>0</v>
      </c>
      <c r="N1291" s="34">
        <v>0</v>
      </c>
      <c r="O1291" s="34">
        <v>0</v>
      </c>
      <c r="P1291" s="34">
        <v>0</v>
      </c>
      <c r="Q1291" s="34">
        <v>0</v>
      </c>
      <c r="R1291" s="34">
        <v>0</v>
      </c>
      <c r="S1291" s="35">
        <v>0</v>
      </c>
      <c r="T1291" s="35">
        <v>0</v>
      </c>
      <c r="U1291" s="35">
        <v>0</v>
      </c>
      <c r="V1291" s="35">
        <v>2.1045392414528177E-3</v>
      </c>
      <c r="W1291" s="35">
        <v>0</v>
      </c>
      <c r="X1291" s="35">
        <v>0</v>
      </c>
      <c r="Y1291" s="35">
        <v>0</v>
      </c>
      <c r="Z1291" s="35">
        <v>0</v>
      </c>
      <c r="AA1291" s="35">
        <v>0</v>
      </c>
      <c r="AB1291" s="35">
        <v>0</v>
      </c>
      <c r="AC1291" s="35">
        <v>0</v>
      </c>
      <c r="AD1291" s="35">
        <v>0</v>
      </c>
      <c r="AE1291" s="58" t="s">
        <v>5560</v>
      </c>
      <c r="AF1291" s="58"/>
      <c r="AG1291" s="57" t="str" cm="1">
        <f t="array" ref="AG1291">IFERROR(_xlfn.IFS(
AI1291="MPR ISSUE","PDH",
AI1291="BSS Hardware Issue","BSS",
AI1291="Sites strategiques, MLL, Pylone, etc.","ENVTECH",
AI1291="AKTIVCO DEFAUT GE &amp; POWER Cabinet","AKTIVCO",
AI1291="AKTIVCO Coupure ENEO &amp; Baisse de tension","AKTIVCO GRID ONLY",
AI1291="Coupure ENEO &amp; Baisse de tension","IHS GRID ONLY",
AI1291="Defaut GE &amp; POWER Cabinet","IHS",
AI1291="Sharing","Partners",
AI1291="Sites strategiques &amp; DataCenter","SST &amp; DC",
AI1291="Exclu","Exclu",
AI1291="SAT","SAT",
AI1291="SPARE-ISSUE","SPARE-ISSUE",
AI1291="Fiber CAmtel","TRANS_FO_CAMTEL",
AI1291="Fiber AOF","Fiber AOF",
AI1291="Projet OCM (HUAWEI)","TRAVAUX-HUAWEI",
AI1291="Projet OCM (NOKIA)","TRAVAUX-NOKIA",
AI1291="ACCESS-ISSUE","ACCESS-ISSUE",
AI1291="Projet OCM (ZTE, NOKIA, autres projets)","TRAVAUX OCM",
AI1291="No root CAuse","No root cause",
AI1291="ODU HS","PDH",
AI1291="IP &amp; VLAN","PDH",
AI1291="Warehouse HUAWEI","SPARE-ISSUE",
AI1291="SPARE-HS","SPARE-ISSUE",
AI1291="Power Telco","BSS",AI1291="no impacts","no impacts"
),"")</f>
        <v>no impacts</v>
      </c>
      <c r="AH1291" s="57" t="str" cm="1">
        <f t="array" ref="AH1291">IFERROR(_xlfn.IFS(
AI1291="MPR ISSUE","TX ISSUE",
AI1291="BSS Hardware Issue","RAN ISSUE",
AI1291="Sites strategiques, MLL, Pylone, etc.","ENVTECH",
AI1291="AKTIVCO DEFAUT GE &amp; POWER Cabinet","POWER ISSUE",
AI1291="AKTIVCO Coupure ENEO &amp; Baisse de tension","POWER ISSUE",
AI1291="Coupure ENEO &amp; Baisse de tension","POWER ISSUE",
AI1291="Defaut GE &amp; POWER Cabinet","POWER ISSUE",
AI1291="Sharing","POWER ISSUE",
AI1291="Sites strategiques &amp; DataCenter","POWER ISSUE",
AI1291="Exclu","Exclu",
AI1291="SAT","TX ISSUE",
AI1291="SPARE-ISSUE","SPARE-ISSUE",
AI1291="Fiber CAmtel","TX ISSUE",
AI1291="Fiber AOF","TX ISSUE",
AI1291="Projet OCM (HUAWEI)","TRAVAUX-HUAWEI",
AI1291="Projet OCM (NOKIA)","TRAVAUX -NOKIA",
AI1291="ACCESS-ISSUE","ACCESS-ISSUE",
AI1291="Projet OCM (ZTE, NOKIA, autres projets)","TRAVAUX OCM",
AI1291="No root CAuse","No root cause",
AI1291="ODU HS","TX ISSUE",
AI1291="IP &amp; VLAN","TX ISSUE",
AI1291="Warehouse HUAWEI","SPARE-ISSUE",
AI1291="SPARE-HS","SPARE-ISSUE",
AI1291="Power Telco","RAN ISSUE",AI1291="no impacts","no impacts"
),"")</f>
        <v>no impacts</v>
      </c>
      <c r="AI1291" s="85" t="s">
        <v>5998</v>
      </c>
      <c r="AJ1291" s="57" t="str" cm="1">
        <f t="array" ref="AJ1291">IFERROR(_xlfn.IFS(
AI1291="MPR ISSUE","ACTIVE",
AI1291="BSS Hardware Issue","ACTIVE",
AI1291="Sites strategiques, MLL, Pylone, etc.","PASSIVE",
AI1291="AKTIVCO DEFAUT GE &amp; POWER Cabinet","PASSIVE",
AI1291="AKTIVCO Coupure ENEO &amp; Baisse de tension","PASSIVE",
AI1291="Coupure ENEO &amp; Baisse de tension","PASSIVE",
AI1291="Defaut GE &amp; POWER Cabinet","PASSIVE",
AI1291="Sharing","PASSIVE",
AI1291="Sites strategiques &amp; DataCenter","PASSIVE",
AI1291="Exclu","Exclu",
AI1291="SAT","ACTIVE",
AI1291="SPARE-ISSUE","SPARE-ISSUE",
AI1291="Fiber CAmtel","ACTIVE",
AI1291="Fiber AOF","ACTIVE",
AI1291="Projet OCM (HUAWEI)","PLANNED WORKS",
AI1291="Projet OCM (NOKIA)","PLANNED WORKS",
AI1291="ACCESS-ISSUE","ACCESS-ISSUE",
AI1291="Projet OCM (ZTE, NOKIA, autres projets)","PLANNED WORKS",
AI1291="No root CAuse","No root cause",
AI1291="ODU HS","ACTIVE",
AI1291="IP &amp; VLAN","ACTIVE",
AI1291="Warehouse HUAWEI","SPARE-ISSUE",
AI1291="SPARE-HS","SPARE-ISSUE",
AI1291="Power Telco","ACTIVE", AI1291="no impacts","no impacts"
),"")</f>
        <v>no impacts</v>
      </c>
      <c r="AK1291" s="23" t="s">
        <v>5537</v>
      </c>
      <c r="AL1291" s="23" t="str">
        <f t="shared" si="35"/>
        <v>LIT_374</v>
      </c>
      <c r="AN1291" s="9" t="s">
        <v>5537</v>
      </c>
      <c r="AO1291" s="23" t="str">
        <f>_xlfn.XLOOKUP(B1291,'INCIDENT-05-03-2026'!E:E,'INCIDENT-05-03-2026'!F:F,"")</f>
        <v/>
      </c>
      <c r="AP1291" s="7" t="s">
        <v>5537</v>
      </c>
      <c r="AQ1291" s="6"/>
      <c r="AR1291" s="7"/>
      <c r="AS1291" s="3" t="str">
        <f>_xlfn.XLOOKUP(B1291,'[3]tt num | region | site id'!$C:$C,'[3]tt num | region | site id'!$Q:$Q,"")</f>
        <v/>
      </c>
      <c r="AT1291" s="24" t="str">
        <f>_xlfn.XLOOKUP(B1291,'[4]Cells Huawei 03052026 12h'!$B:$B,'[4]Cells Huawei 03052026 12h'!$T:$T,"")</f>
        <v/>
      </c>
      <c r="AU1291" s="24" t="str">
        <f>_xlfn.XLOOKUP(B1291,'[5]cells down 02052026 8h50'!$B:$B,'[5]cells down 02052026 8h50'!$R:$R,"")</f>
        <v/>
      </c>
      <c r="AV1291" s="24" t="str">
        <f>_xlfn.XLOOKUP(B1291,'[5]cells down 02052026 13h50'!$B:$B,'[5]cells down 02052026 13h50'!$R:$R,"")</f>
        <v/>
      </c>
      <c r="AW1291" s="24" t="str">
        <f>_xlfn.XLOOKUP(B1291,'[5]cells down 02052026 13h50'!$B:$B,'[5]cells down 02052026 13h50'!$R:$R,"")</f>
        <v/>
      </c>
      <c r="AX1291" s="24" t="str">
        <f>_xlfn.XLOOKUP(B1291,'[6]cell downs 03052026 8h40 '!$B:$B,'[6]cell downs 03052026 8h40 '!$R:$R,"")</f>
        <v/>
      </c>
      <c r="AY1291" s="24" t="str">
        <f>_xlfn.XLOOKUP(B1291,'[7]ALL SITES DOWN'!$D:$D,'[7]ALL SITES DOWN'!$J:$J,"")</f>
        <v/>
      </c>
      <c r="AZ1291" s="24" t="str">
        <f>_xlfn.XLOOKUP(B1291,'[8]ALL SITES DOWN'!$D:$D,'[8]ALL SITES DOWN'!$J:$J,"")</f>
        <v/>
      </c>
      <c r="BA1291" s="9" t="str">
        <f>_xlfn.XLOOKUP(B1291,[9]sheet1!$AC:$AC,[9]sheet1!$AF:$AF,"")</f>
        <v/>
      </c>
      <c r="BB1291" s="14" t="s">
        <v>5537</v>
      </c>
      <c r="BC1291" s="14" t="s">
        <v>5537</v>
      </c>
      <c r="BD1291" s="14" t="str">
        <f>_xlfn.XLOOKUP(B1291,'[10]cell downs 18042026 17h'!$B:$B,'[10]cell downs 18042026 17h'!$B:$B,"")</f>
        <v/>
      </c>
      <c r="BE1291" s="14" t="str">
        <f>_xlfn.XLOOKUP(B1291,'[11]Cells Huawei 19042026 15h'!$B:$B,'[11]Cells Huawei 19042026 15h'!$B:$B,"")</f>
        <v/>
      </c>
      <c r="BF1291" s="9" t="str">
        <f>_xlfn.XLOOKUP(B1291,'[12]cells down 19042026 9H40'!$B:$B,'[12]cells down 19042026 9H40'!$B:$B,"")</f>
        <v/>
      </c>
      <c r="BG1291" s="9" t="s">
        <v>4753</v>
      </c>
      <c r="BH1291" s="9" t="s">
        <v>12</v>
      </c>
    </row>
    <row r="1292" spans="1:60" s="9" customFormat="1" x14ac:dyDescent="0.3">
      <c r="A1292" s="1" t="s">
        <v>4155</v>
      </c>
      <c r="B1292" s="8" t="s">
        <v>4156</v>
      </c>
      <c r="C1292" s="3" t="str">
        <f>_xlfn.XLOOKUP(B1292,'[1]daily break down'!$D:$D,'[1]daily break down'!$E:$E,"")</f>
        <v>Douala</v>
      </c>
      <c r="D1292" s="1" t="s">
        <v>11</v>
      </c>
      <c r="E1292" s="1" t="s">
        <v>12</v>
      </c>
      <c r="F1292" s="3" t="s">
        <v>31</v>
      </c>
      <c r="G1292" s="1" t="s">
        <v>32</v>
      </c>
      <c r="H1292" s="42" t="str">
        <f>_xlfn.XLOOKUP(B1292,[2]CALCULATION!$B:$B,[2]CALCULATION!$H:$H,"")</f>
        <v>ZTE</v>
      </c>
      <c r="I1292" s="34">
        <v>0</v>
      </c>
      <c r="J1292" s="34">
        <v>0</v>
      </c>
      <c r="K1292" s="34">
        <v>0</v>
      </c>
      <c r="L1292" s="34">
        <v>0</v>
      </c>
      <c r="M1292" s="34">
        <v>0</v>
      </c>
      <c r="N1292" s="34">
        <v>8.4071705575673512</v>
      </c>
      <c r="O1292" s="34">
        <v>0</v>
      </c>
      <c r="P1292" s="34">
        <v>0</v>
      </c>
      <c r="Q1292" s="34">
        <v>0</v>
      </c>
      <c r="R1292" s="34">
        <v>0</v>
      </c>
      <c r="S1292" s="35">
        <v>0</v>
      </c>
      <c r="T1292" s="35">
        <v>0</v>
      </c>
      <c r="U1292" s="35">
        <v>0</v>
      </c>
      <c r="V1292" s="35">
        <v>2.0867041631353052E-3</v>
      </c>
      <c r="W1292" s="35">
        <v>0</v>
      </c>
      <c r="X1292" s="35">
        <v>0</v>
      </c>
      <c r="Y1292" s="35">
        <v>0</v>
      </c>
      <c r="Z1292" s="35">
        <v>0</v>
      </c>
      <c r="AA1292" s="35">
        <v>0</v>
      </c>
      <c r="AB1292" s="35">
        <v>0</v>
      </c>
      <c r="AC1292" s="35">
        <v>0</v>
      </c>
      <c r="AD1292" s="35">
        <v>0</v>
      </c>
      <c r="AE1292" s="58" t="s">
        <v>5560</v>
      </c>
      <c r="AF1292" s="58"/>
      <c r="AG1292" s="57" t="str" cm="1">
        <f t="array" ref="AG1292">IFERROR(_xlfn.IFS(
AI1292="MPR ISSUE","PDH",
AI1292="BSS Hardware Issue","BSS",
AI1292="Sites strategiques, MLL, Pylone, etc.","ENVTECH",
AI1292="AKTIVCO DEFAUT GE &amp; POWER Cabinet","AKTIVCO",
AI1292="AKTIVCO Coupure ENEO &amp; Baisse de tension","AKTIVCO GRID ONLY",
AI1292="Coupure ENEO &amp; Baisse de tension","IHS GRID ONLY",
AI1292="Defaut GE &amp; POWER Cabinet","IHS",
AI1292="Sharing","Partners",
AI1292="Sites strategiques &amp; DataCenter","SST &amp; DC",
AI1292="Exclu","Exclu",
AI1292="SAT","SAT",
AI1292="SPARE-ISSUE","SPARE-ISSUE",
AI1292="Fiber CAmtel","TRANS_FO_CAMTEL",
AI1292="Fiber AOF","Fiber AOF",
AI1292="Projet OCM (HUAWEI)","TRAVAUX-HUAWEI",
AI1292="Projet OCM (NOKIA)","TRAVAUX-NOKIA",
AI1292="ACCESS-ISSUE","ACCESS-ISSUE",
AI1292="Projet OCM (ZTE, NOKIA, autres projets)","TRAVAUX OCM",
AI1292="No root CAuse","No root cause",
AI1292="ODU HS","PDH",
AI1292="IP &amp; VLAN","PDH",
AI1292="Warehouse HUAWEI","SPARE-ISSUE",
AI1292="SPARE-HS","SPARE-ISSUE",
AI1292="Power Telco","BSS",AI1292="no impacts","no impacts"
),"")</f>
        <v>no impacts</v>
      </c>
      <c r="AH1292" s="57" t="str" cm="1">
        <f t="array" ref="AH1292">IFERROR(_xlfn.IFS(
AI1292="MPR ISSUE","TX ISSUE",
AI1292="BSS Hardware Issue","RAN ISSUE",
AI1292="Sites strategiques, MLL, Pylone, etc.","ENVTECH",
AI1292="AKTIVCO DEFAUT GE &amp; POWER Cabinet","POWER ISSUE",
AI1292="AKTIVCO Coupure ENEO &amp; Baisse de tension","POWER ISSUE",
AI1292="Coupure ENEO &amp; Baisse de tension","POWER ISSUE",
AI1292="Defaut GE &amp; POWER Cabinet","POWER ISSUE",
AI1292="Sharing","POWER ISSUE",
AI1292="Sites strategiques &amp; DataCenter","POWER ISSUE",
AI1292="Exclu","Exclu",
AI1292="SAT","TX ISSUE",
AI1292="SPARE-ISSUE","SPARE-ISSUE",
AI1292="Fiber CAmtel","TX ISSUE",
AI1292="Fiber AOF","TX ISSUE",
AI1292="Projet OCM (HUAWEI)","TRAVAUX-HUAWEI",
AI1292="Projet OCM (NOKIA)","TRAVAUX -NOKIA",
AI1292="ACCESS-ISSUE","ACCESS-ISSUE",
AI1292="Projet OCM (ZTE, NOKIA, autres projets)","TRAVAUX OCM",
AI1292="No root CAuse","No root cause",
AI1292="ODU HS","TX ISSUE",
AI1292="IP &amp; VLAN","TX ISSUE",
AI1292="Warehouse HUAWEI","SPARE-ISSUE",
AI1292="SPARE-HS","SPARE-ISSUE",
AI1292="Power Telco","RAN ISSUE",AI1292="no impacts","no impacts"
),"")</f>
        <v>no impacts</v>
      </c>
      <c r="AI1292" s="85" t="s">
        <v>5998</v>
      </c>
      <c r="AJ1292" s="57" t="str" cm="1">
        <f t="array" ref="AJ1292">IFERROR(_xlfn.IFS(
AI1292="MPR ISSUE","ACTIVE",
AI1292="BSS Hardware Issue","ACTIVE",
AI1292="Sites strategiques, MLL, Pylone, etc.","PASSIVE",
AI1292="AKTIVCO DEFAUT GE &amp; POWER Cabinet","PASSIVE",
AI1292="AKTIVCO Coupure ENEO &amp; Baisse de tension","PASSIVE",
AI1292="Coupure ENEO &amp; Baisse de tension","PASSIVE",
AI1292="Defaut GE &amp; POWER Cabinet","PASSIVE",
AI1292="Sharing","PASSIVE",
AI1292="Sites strategiques &amp; DataCenter","PASSIVE",
AI1292="Exclu","Exclu",
AI1292="SAT","ACTIVE",
AI1292="SPARE-ISSUE","SPARE-ISSUE",
AI1292="Fiber CAmtel","ACTIVE",
AI1292="Fiber AOF","ACTIVE",
AI1292="Projet OCM (HUAWEI)","PLANNED WORKS",
AI1292="Projet OCM (NOKIA)","PLANNED WORKS",
AI1292="ACCESS-ISSUE","ACCESS-ISSUE",
AI1292="Projet OCM (ZTE, NOKIA, autres projets)","PLANNED WORKS",
AI1292="No root CAuse","No root cause",
AI1292="ODU HS","ACTIVE",
AI1292="IP &amp; VLAN","ACTIVE",
AI1292="Warehouse HUAWEI","SPARE-ISSUE",
AI1292="SPARE-HS","SPARE-ISSUE",
AI1292="Power Telco","ACTIVE", AI1292="no impacts","no impacts"
),"")</f>
        <v>no impacts</v>
      </c>
      <c r="AK1292" s="23" t="s">
        <v>5537</v>
      </c>
      <c r="AL1292" s="23" t="str">
        <f t="shared" si="35"/>
        <v>LIT_179</v>
      </c>
      <c r="AN1292" s="9" t="s">
        <v>5537</v>
      </c>
      <c r="AO1292" s="23" t="str">
        <f>_xlfn.XLOOKUP(B1292,'INCIDENT-05-03-2026'!E:E,'INCIDENT-05-03-2026'!F:F,"")</f>
        <v/>
      </c>
      <c r="AP1292" s="7" t="s">
        <v>5537</v>
      </c>
      <c r="AQ1292" s="6"/>
      <c r="AR1292" s="7"/>
      <c r="AS1292" s="3" t="str">
        <f>_xlfn.XLOOKUP(B1292,'[3]tt num | region | site id'!$C:$C,'[3]tt num | region | site id'!$Q:$Q,"")</f>
        <v/>
      </c>
      <c r="AT1292" s="24" t="str">
        <f>_xlfn.XLOOKUP(B1292,'[4]Cells Huawei 03052026 12h'!$B:$B,'[4]Cells Huawei 03052026 12h'!$T:$T,"")</f>
        <v/>
      </c>
      <c r="AU1292" s="24" t="str">
        <f>_xlfn.XLOOKUP(B1292,'[5]cells down 02052026 8h50'!$B:$B,'[5]cells down 02052026 8h50'!$R:$R,"")</f>
        <v/>
      </c>
      <c r="AV1292" s="24" t="str">
        <f>_xlfn.XLOOKUP(B1292,'[5]cells down 02052026 13h50'!$B:$B,'[5]cells down 02052026 13h50'!$R:$R,"")</f>
        <v/>
      </c>
      <c r="AW1292" s="24" t="str">
        <f>_xlfn.XLOOKUP(B1292,'[5]cells down 02052026 13h50'!$B:$B,'[5]cells down 02052026 13h50'!$R:$R,"")</f>
        <v/>
      </c>
      <c r="AX1292" s="24" t="str">
        <f>_xlfn.XLOOKUP(B1292,'[6]cell downs 03052026 8h40 '!$B:$B,'[6]cell downs 03052026 8h40 '!$R:$R,"")</f>
        <v/>
      </c>
      <c r="AY1292" s="24" t="str">
        <f>_xlfn.XLOOKUP(B1292,'[7]ALL SITES DOWN'!$D:$D,'[7]ALL SITES DOWN'!$J:$J,"")</f>
        <v/>
      </c>
      <c r="AZ1292" s="24" t="str">
        <f>_xlfn.XLOOKUP(B1292,'[8]ALL SITES DOWN'!$D:$D,'[8]ALL SITES DOWN'!$J:$J,"")</f>
        <v/>
      </c>
      <c r="BA1292" s="9" t="str">
        <f>_xlfn.XLOOKUP(B1292,[9]sheet1!$AC:$AC,[9]sheet1!$AF:$AF,"")</f>
        <v/>
      </c>
      <c r="BB1292" s="14" t="s">
        <v>5537</v>
      </c>
      <c r="BC1292" s="14" t="s">
        <v>5537</v>
      </c>
      <c r="BD1292" s="14" t="str">
        <f>_xlfn.XLOOKUP(B1292,'[10]cell downs 18042026 17h'!$B:$B,'[10]cell downs 18042026 17h'!$B:$B,"")</f>
        <v/>
      </c>
      <c r="BE1292" s="14" t="str">
        <f>_xlfn.XLOOKUP(B1292,'[11]Cells Huawei 19042026 15h'!$B:$B,'[11]Cells Huawei 19042026 15h'!$B:$B,"")</f>
        <v/>
      </c>
      <c r="BF1292" s="9" t="str">
        <f>_xlfn.XLOOKUP(B1292,'[12]cells down 19042026 9H40'!$B:$B,'[12]cells down 19042026 9H40'!$B:$B,"")</f>
        <v/>
      </c>
      <c r="BG1292" s="9" t="s">
        <v>4156</v>
      </c>
      <c r="BH1292" s="9" t="s">
        <v>12</v>
      </c>
    </row>
    <row r="1293" spans="1:60" s="9" customFormat="1" x14ac:dyDescent="0.3">
      <c r="A1293" s="1" t="s">
        <v>2412</v>
      </c>
      <c r="B1293" s="1" t="s">
        <v>2413</v>
      </c>
      <c r="C1293" s="3" t="str">
        <f>_xlfn.XLOOKUP(B1293,'[1]daily break down'!$D:$D,'[1]daily break down'!$E:$E,"")</f>
        <v>Douala</v>
      </c>
      <c r="D1293" s="1" t="s">
        <v>11</v>
      </c>
      <c r="E1293" s="1" t="s">
        <v>12</v>
      </c>
      <c r="F1293" s="3" t="s">
        <v>31</v>
      </c>
      <c r="G1293" s="1" t="s">
        <v>32</v>
      </c>
      <c r="H1293" s="42" t="str">
        <f>_xlfn.XLOOKUP(B1293,[2]CALCULATION!$B:$B,[2]CALCULATION!$H:$H,"")</f>
        <v>ZTE</v>
      </c>
      <c r="I1293" s="34">
        <v>0</v>
      </c>
      <c r="J1293" s="34">
        <v>57.767140937069307</v>
      </c>
      <c r="K1293" s="34">
        <v>13.868556899607057</v>
      </c>
      <c r="L1293" s="34">
        <v>13.868556899607057</v>
      </c>
      <c r="M1293" s="34">
        <v>43.079383220187594</v>
      </c>
      <c r="N1293" s="34">
        <v>0</v>
      </c>
      <c r="O1293" s="34">
        <v>0</v>
      </c>
      <c r="P1293" s="34">
        <v>0</v>
      </c>
      <c r="Q1293" s="34">
        <v>0</v>
      </c>
      <c r="R1293" s="34">
        <v>0</v>
      </c>
      <c r="S1293" s="35">
        <v>0</v>
      </c>
      <c r="T1293" s="35">
        <v>0</v>
      </c>
      <c r="U1293" s="35">
        <v>0</v>
      </c>
      <c r="V1293" s="35">
        <v>2.0331989281831093E-3</v>
      </c>
      <c r="W1293" s="35">
        <v>0</v>
      </c>
      <c r="X1293" s="35">
        <v>0</v>
      </c>
      <c r="Y1293" s="35">
        <v>0</v>
      </c>
      <c r="Z1293" s="35">
        <v>0</v>
      </c>
      <c r="AA1293" s="35">
        <v>0</v>
      </c>
      <c r="AB1293" s="35">
        <v>0</v>
      </c>
      <c r="AC1293" s="35">
        <v>0</v>
      </c>
      <c r="AD1293" s="35">
        <v>0</v>
      </c>
      <c r="AE1293" s="58" t="s">
        <v>5560</v>
      </c>
      <c r="AF1293" s="58"/>
      <c r="AG1293" s="57" t="str" cm="1">
        <f t="array" ref="AG1293">IFERROR(_xlfn.IFS(
AI1293="MPR ISSUE","PDH",
AI1293="BSS Hardware Issue","BSS",
AI1293="Sites strategiques, MLL, Pylone, etc.","ENVTECH",
AI1293="AKTIVCO DEFAUT GE &amp; POWER Cabinet","AKTIVCO",
AI1293="AKTIVCO Coupure ENEO &amp; Baisse de tension","AKTIVCO GRID ONLY",
AI1293="Coupure ENEO &amp; Baisse de tension","IHS GRID ONLY",
AI1293="Defaut GE &amp; POWER Cabinet","IHS",
AI1293="Sharing","Partners",
AI1293="Sites strategiques &amp; DataCenter","SST &amp; DC",
AI1293="Exclu","Exclu",
AI1293="SAT","SAT",
AI1293="SPARE-ISSUE","SPARE-ISSUE",
AI1293="Fiber CAmtel","TRANS_FO_CAMTEL",
AI1293="Fiber AOF","Fiber AOF",
AI1293="Projet OCM (HUAWEI)","TRAVAUX-HUAWEI",
AI1293="Projet OCM (NOKIA)","TRAVAUX-NOKIA",
AI1293="ACCESS-ISSUE","ACCESS-ISSUE",
AI1293="Projet OCM (ZTE, NOKIA, autres projets)","TRAVAUX OCM",
AI1293="No root CAuse","No root cause",
AI1293="ODU HS","PDH",
AI1293="IP &amp; VLAN","PDH",
AI1293="Warehouse HUAWEI","SPARE-ISSUE",
AI1293="SPARE-HS","SPARE-ISSUE",
AI1293="Power Telco","BSS",AI1293="no impacts","no impacts"
),"")</f>
        <v>no impacts</v>
      </c>
      <c r="AH1293" s="57" t="str" cm="1">
        <f t="array" ref="AH1293">IFERROR(_xlfn.IFS(
AI1293="MPR ISSUE","TX ISSUE",
AI1293="BSS Hardware Issue","RAN ISSUE",
AI1293="Sites strategiques, MLL, Pylone, etc.","ENVTECH",
AI1293="AKTIVCO DEFAUT GE &amp; POWER Cabinet","POWER ISSUE",
AI1293="AKTIVCO Coupure ENEO &amp; Baisse de tension","POWER ISSUE",
AI1293="Coupure ENEO &amp; Baisse de tension","POWER ISSUE",
AI1293="Defaut GE &amp; POWER Cabinet","POWER ISSUE",
AI1293="Sharing","POWER ISSUE",
AI1293="Sites strategiques &amp; DataCenter","POWER ISSUE",
AI1293="Exclu","Exclu",
AI1293="SAT","TX ISSUE",
AI1293="SPARE-ISSUE","SPARE-ISSUE",
AI1293="Fiber CAmtel","TX ISSUE",
AI1293="Fiber AOF","TX ISSUE",
AI1293="Projet OCM (HUAWEI)","TRAVAUX-HUAWEI",
AI1293="Projet OCM (NOKIA)","TRAVAUX -NOKIA",
AI1293="ACCESS-ISSUE","ACCESS-ISSUE",
AI1293="Projet OCM (ZTE, NOKIA, autres projets)","TRAVAUX OCM",
AI1293="No root CAuse","No root cause",
AI1293="ODU HS","TX ISSUE",
AI1293="IP &amp; VLAN","TX ISSUE",
AI1293="Warehouse HUAWEI","SPARE-ISSUE",
AI1293="SPARE-HS","SPARE-ISSUE",
AI1293="Power Telco","RAN ISSUE",AI1293="no impacts","no impacts"
),"")</f>
        <v>no impacts</v>
      </c>
      <c r="AI1293" s="85" t="s">
        <v>5998</v>
      </c>
      <c r="AJ1293" s="57" t="str" cm="1">
        <f t="array" ref="AJ1293">IFERROR(_xlfn.IFS(
AI1293="MPR ISSUE","ACTIVE",
AI1293="BSS Hardware Issue","ACTIVE",
AI1293="Sites strategiques, MLL, Pylone, etc.","PASSIVE",
AI1293="AKTIVCO DEFAUT GE &amp; POWER Cabinet","PASSIVE",
AI1293="AKTIVCO Coupure ENEO &amp; Baisse de tension","PASSIVE",
AI1293="Coupure ENEO &amp; Baisse de tension","PASSIVE",
AI1293="Defaut GE &amp; POWER Cabinet","PASSIVE",
AI1293="Sharing","PASSIVE",
AI1293="Sites strategiques &amp; DataCenter","PASSIVE",
AI1293="Exclu","Exclu",
AI1293="SAT","ACTIVE",
AI1293="SPARE-ISSUE","SPARE-ISSUE",
AI1293="Fiber CAmtel","ACTIVE",
AI1293="Fiber AOF","ACTIVE",
AI1293="Projet OCM (HUAWEI)","PLANNED WORKS",
AI1293="Projet OCM (NOKIA)","PLANNED WORKS",
AI1293="ACCESS-ISSUE","ACCESS-ISSUE",
AI1293="Projet OCM (ZTE, NOKIA, autres projets)","PLANNED WORKS",
AI1293="No root CAuse","No root cause",
AI1293="ODU HS","ACTIVE",
AI1293="IP &amp; VLAN","ACTIVE",
AI1293="Warehouse HUAWEI","SPARE-ISSUE",
AI1293="SPARE-HS","SPARE-ISSUE",
AI1293="Power Telco","ACTIVE", AI1293="no impacts","no impacts"
),"")</f>
        <v>no impacts</v>
      </c>
      <c r="AK1293" s="23" t="s">
        <v>5537</v>
      </c>
      <c r="AL1293" s="23" t="str">
        <f t="shared" si="35"/>
        <v>LIT_128</v>
      </c>
      <c r="AN1293" s="9" t="s">
        <v>5537</v>
      </c>
      <c r="AO1293" s="23" t="str">
        <f>_xlfn.XLOOKUP(B1293,'INCIDENT-05-03-2026'!E:E,'INCIDENT-05-03-2026'!F:F,"")</f>
        <v/>
      </c>
      <c r="AP1293" s="7" t="s">
        <v>5537</v>
      </c>
      <c r="AQ1293" s="6"/>
      <c r="AR1293" s="7"/>
      <c r="AS1293" s="3" t="str">
        <f>_xlfn.XLOOKUP(B1293,'[3]tt num | region | site id'!$C:$C,'[3]tt num | region | site id'!$Q:$Q,"")</f>
        <v/>
      </c>
      <c r="AT1293" s="24" t="str">
        <f>_xlfn.XLOOKUP(B1293,'[4]Cells Huawei 03052026 12h'!$B:$B,'[4]Cells Huawei 03052026 12h'!$T:$T,"")</f>
        <v/>
      </c>
      <c r="AU1293" s="24" t="str">
        <f>_xlfn.XLOOKUP(B1293,'[5]cells down 02052026 8h50'!$B:$B,'[5]cells down 02052026 8h50'!$R:$R,"")</f>
        <v/>
      </c>
      <c r="AV1293" s="24" t="str">
        <f>_xlfn.XLOOKUP(B1293,'[5]cells down 02052026 13h50'!$B:$B,'[5]cells down 02052026 13h50'!$R:$R,"")</f>
        <v/>
      </c>
      <c r="AW1293" s="24" t="str">
        <f>_xlfn.XLOOKUP(B1293,'[5]cells down 02052026 13h50'!$B:$B,'[5]cells down 02052026 13h50'!$R:$R,"")</f>
        <v/>
      </c>
      <c r="AX1293" s="24" t="str">
        <f>_xlfn.XLOOKUP(B1293,'[6]cell downs 03052026 8h40 '!$B:$B,'[6]cell downs 03052026 8h40 '!$R:$R,"")</f>
        <v/>
      </c>
      <c r="AY1293" s="24" t="str">
        <f>_xlfn.XLOOKUP(B1293,'[7]ALL SITES DOWN'!$D:$D,'[7]ALL SITES DOWN'!$J:$J,"")</f>
        <v/>
      </c>
      <c r="AZ1293" s="24" t="str">
        <f>_xlfn.XLOOKUP(B1293,'[8]ALL SITES DOWN'!$D:$D,'[8]ALL SITES DOWN'!$J:$J,"")</f>
        <v/>
      </c>
      <c r="BA1293" s="9" t="str">
        <f>_xlfn.XLOOKUP(B1293,[9]sheet1!$AC:$AC,[9]sheet1!$AF:$AF,"")</f>
        <v/>
      </c>
      <c r="BB1293" s="14" t="s">
        <v>5537</v>
      </c>
      <c r="BC1293" s="14" t="s">
        <v>5537</v>
      </c>
      <c r="BD1293" s="14" t="str">
        <f>_xlfn.XLOOKUP(B1293,'[10]cell downs 18042026 17h'!$B:$B,'[10]cell downs 18042026 17h'!$B:$B,"")</f>
        <v/>
      </c>
      <c r="BE1293" s="14" t="str">
        <f>_xlfn.XLOOKUP(B1293,'[11]Cells Huawei 19042026 15h'!$B:$B,'[11]Cells Huawei 19042026 15h'!$B:$B,"")</f>
        <v/>
      </c>
      <c r="BF1293" s="9" t="str">
        <f>_xlfn.XLOOKUP(B1293,'[12]cells down 19042026 9H40'!$B:$B,'[12]cells down 19042026 9H40'!$B:$B,"")</f>
        <v/>
      </c>
      <c r="BG1293" s="9" t="s">
        <v>2413</v>
      </c>
      <c r="BH1293" s="9" t="s">
        <v>12</v>
      </c>
    </row>
    <row r="1294" spans="1:60" s="9" customFormat="1" x14ac:dyDescent="0.3">
      <c r="A1294" s="1" t="s">
        <v>2408</v>
      </c>
      <c r="B1294" s="8" t="s">
        <v>2409</v>
      </c>
      <c r="C1294" s="3" t="str">
        <f>_xlfn.XLOOKUP(B1294,'[1]daily break down'!$D:$D,'[1]daily break down'!$E:$E,"")</f>
        <v>Douala</v>
      </c>
      <c r="D1294" s="1" t="s">
        <v>21</v>
      </c>
      <c r="E1294" s="1" t="s">
        <v>36</v>
      </c>
      <c r="F1294" s="3" t="s">
        <v>31</v>
      </c>
      <c r="G1294" s="1" t="s">
        <v>32</v>
      </c>
      <c r="H1294" s="42" t="str">
        <f>_xlfn.XLOOKUP(B1294,[2]CALCULATION!$B:$B,[2]CALCULATION!$H:$H,"")</f>
        <v>ZTE</v>
      </c>
      <c r="I1294" s="34">
        <v>0</v>
      </c>
      <c r="J1294" s="34">
        <v>0</v>
      </c>
      <c r="K1294" s="34">
        <v>0</v>
      </c>
      <c r="L1294" s="34">
        <v>0</v>
      </c>
      <c r="M1294" s="34">
        <v>0</v>
      </c>
      <c r="N1294" s="34">
        <v>0</v>
      </c>
      <c r="O1294" s="34">
        <v>0</v>
      </c>
      <c r="P1294" s="34">
        <v>0</v>
      </c>
      <c r="Q1294" s="34">
        <v>0</v>
      </c>
      <c r="R1294" s="34">
        <v>0</v>
      </c>
      <c r="S1294" s="35">
        <v>0</v>
      </c>
      <c r="T1294" s="35">
        <v>0</v>
      </c>
      <c r="U1294" s="35">
        <v>0</v>
      </c>
      <c r="V1294" s="35">
        <v>2.0331989281831093E-3</v>
      </c>
      <c r="W1294" s="35">
        <v>0</v>
      </c>
      <c r="X1294" s="35">
        <v>0</v>
      </c>
      <c r="Y1294" s="35">
        <v>0</v>
      </c>
      <c r="Z1294" s="35">
        <v>0</v>
      </c>
      <c r="AA1294" s="35">
        <v>0</v>
      </c>
      <c r="AB1294" s="35">
        <v>0</v>
      </c>
      <c r="AC1294" s="35">
        <v>0</v>
      </c>
      <c r="AD1294" s="35">
        <v>0</v>
      </c>
      <c r="AE1294" s="58" t="s">
        <v>5560</v>
      </c>
      <c r="AF1294" s="58"/>
      <c r="AG1294" s="57" t="str" cm="1">
        <f t="array" ref="AG1294">IFERROR(_xlfn.IFS(
AI1294="MPR ISSUE","PDH",
AI1294="BSS Hardware Issue","BSS",
AI1294="Sites strategiques, MLL, Pylone, etc.","ENVTECH",
AI1294="AKTIVCO DEFAUT GE &amp; POWER Cabinet","AKTIVCO",
AI1294="AKTIVCO Coupure ENEO &amp; Baisse de tension","AKTIVCO GRID ONLY",
AI1294="Coupure ENEO &amp; Baisse de tension","IHS GRID ONLY",
AI1294="Defaut GE &amp; POWER Cabinet","IHS",
AI1294="Sharing","Partners",
AI1294="Sites strategiques &amp; DataCenter","SST &amp; DC",
AI1294="Exclu","Exclu",
AI1294="SAT","SAT",
AI1294="SPARE-ISSUE","SPARE-ISSUE",
AI1294="Fiber CAmtel","TRANS_FO_CAMTEL",
AI1294="Fiber AOF","Fiber AOF",
AI1294="Projet OCM (HUAWEI)","TRAVAUX-HUAWEI",
AI1294="Projet OCM (NOKIA)","TRAVAUX-NOKIA",
AI1294="ACCESS-ISSUE","ACCESS-ISSUE",
AI1294="Projet OCM (ZTE, NOKIA, autres projets)","TRAVAUX OCM",
AI1294="No root CAuse","No root cause",
AI1294="ODU HS","PDH",
AI1294="IP &amp; VLAN","PDH",
AI1294="Warehouse HUAWEI","SPARE-ISSUE",
AI1294="SPARE-HS","SPARE-ISSUE",
AI1294="Power Telco","BSS",AI1294="no impacts","no impacts"
),"")</f>
        <v>no impacts</v>
      </c>
      <c r="AH1294" s="57" t="str" cm="1">
        <f t="array" ref="AH1294">IFERROR(_xlfn.IFS(
AI1294="MPR ISSUE","TX ISSUE",
AI1294="BSS Hardware Issue","RAN ISSUE",
AI1294="Sites strategiques, MLL, Pylone, etc.","ENVTECH",
AI1294="AKTIVCO DEFAUT GE &amp; POWER Cabinet","POWER ISSUE",
AI1294="AKTIVCO Coupure ENEO &amp; Baisse de tension","POWER ISSUE",
AI1294="Coupure ENEO &amp; Baisse de tension","POWER ISSUE",
AI1294="Defaut GE &amp; POWER Cabinet","POWER ISSUE",
AI1294="Sharing","POWER ISSUE",
AI1294="Sites strategiques &amp; DataCenter","POWER ISSUE",
AI1294="Exclu","Exclu",
AI1294="SAT","TX ISSUE",
AI1294="SPARE-ISSUE","SPARE-ISSUE",
AI1294="Fiber CAmtel","TX ISSUE",
AI1294="Fiber AOF","TX ISSUE",
AI1294="Projet OCM (HUAWEI)","TRAVAUX-HUAWEI",
AI1294="Projet OCM (NOKIA)","TRAVAUX -NOKIA",
AI1294="ACCESS-ISSUE","ACCESS-ISSUE",
AI1294="Projet OCM (ZTE, NOKIA, autres projets)","TRAVAUX OCM",
AI1294="No root CAuse","No root cause",
AI1294="ODU HS","TX ISSUE",
AI1294="IP &amp; VLAN","TX ISSUE",
AI1294="Warehouse HUAWEI","SPARE-ISSUE",
AI1294="SPARE-HS","SPARE-ISSUE",
AI1294="Power Telco","RAN ISSUE",AI1294="no impacts","no impacts"
),"")</f>
        <v>no impacts</v>
      </c>
      <c r="AI1294" s="85" t="s">
        <v>5998</v>
      </c>
      <c r="AJ1294" s="57" t="str" cm="1">
        <f t="array" ref="AJ1294">IFERROR(_xlfn.IFS(
AI1294="MPR ISSUE","ACTIVE",
AI1294="BSS Hardware Issue","ACTIVE",
AI1294="Sites strategiques, MLL, Pylone, etc.","PASSIVE",
AI1294="AKTIVCO DEFAUT GE &amp; POWER Cabinet","PASSIVE",
AI1294="AKTIVCO Coupure ENEO &amp; Baisse de tension","PASSIVE",
AI1294="Coupure ENEO &amp; Baisse de tension","PASSIVE",
AI1294="Defaut GE &amp; POWER Cabinet","PASSIVE",
AI1294="Sharing","PASSIVE",
AI1294="Sites strategiques &amp; DataCenter","PASSIVE",
AI1294="Exclu","Exclu",
AI1294="SAT","ACTIVE",
AI1294="SPARE-ISSUE","SPARE-ISSUE",
AI1294="Fiber CAmtel","ACTIVE",
AI1294="Fiber AOF","ACTIVE",
AI1294="Projet OCM (HUAWEI)","PLANNED WORKS",
AI1294="Projet OCM (NOKIA)","PLANNED WORKS",
AI1294="ACCESS-ISSUE","ACCESS-ISSUE",
AI1294="Projet OCM (ZTE, NOKIA, autres projets)","PLANNED WORKS",
AI1294="No root CAuse","No root cause",
AI1294="ODU HS","ACTIVE",
AI1294="IP &amp; VLAN","ACTIVE",
AI1294="Warehouse HUAWEI","SPARE-ISSUE",
AI1294="SPARE-HS","SPARE-ISSUE",
AI1294="Power Telco","ACTIVE", AI1294="no impacts","no impacts"
),"")</f>
        <v>no impacts</v>
      </c>
      <c r="AK1294" s="23" t="s">
        <v>5537</v>
      </c>
      <c r="AL1294" s="23" t="str">
        <f t="shared" si="35"/>
        <v>LIT_253</v>
      </c>
      <c r="AN1294" s="9" t="s">
        <v>5537</v>
      </c>
      <c r="AO1294" s="23" t="str">
        <f>_xlfn.XLOOKUP(B1294,'INCIDENT-05-03-2026'!E:E,'INCIDENT-05-03-2026'!F:F,"")</f>
        <v/>
      </c>
      <c r="AP1294" s="7" t="s">
        <v>5537</v>
      </c>
      <c r="AQ1294" s="6"/>
      <c r="AR1294" s="7"/>
      <c r="AS1294" s="3" t="str">
        <f>_xlfn.XLOOKUP(B1294,'[3]tt num | region | site id'!$C:$C,'[3]tt num | region | site id'!$Q:$Q,"")</f>
        <v/>
      </c>
      <c r="AT1294" s="24" t="str">
        <f>_xlfn.XLOOKUP(B1294,'[4]Cells Huawei 03052026 12h'!$B:$B,'[4]Cells Huawei 03052026 12h'!$T:$T,"")</f>
        <v/>
      </c>
      <c r="AU1294" s="24" t="str">
        <f>_xlfn.XLOOKUP(B1294,'[5]cells down 02052026 8h50'!$B:$B,'[5]cells down 02052026 8h50'!$R:$R,"")</f>
        <v/>
      </c>
      <c r="AV1294" s="24" t="str">
        <f>_xlfn.XLOOKUP(B1294,'[5]cells down 02052026 13h50'!$B:$B,'[5]cells down 02052026 13h50'!$R:$R,"")</f>
        <v/>
      </c>
      <c r="AW1294" s="24" t="str">
        <f>_xlfn.XLOOKUP(B1294,'[5]cells down 02052026 13h50'!$B:$B,'[5]cells down 02052026 13h50'!$R:$R,"")</f>
        <v/>
      </c>
      <c r="AX1294" s="24" t="str">
        <f>_xlfn.XLOOKUP(B1294,'[6]cell downs 03052026 8h40 '!$B:$B,'[6]cell downs 03052026 8h40 '!$R:$R,"")</f>
        <v/>
      </c>
      <c r="AY1294" s="24" t="str">
        <f>_xlfn.XLOOKUP(B1294,'[7]ALL SITES DOWN'!$D:$D,'[7]ALL SITES DOWN'!$J:$J,"")</f>
        <v/>
      </c>
      <c r="AZ1294" s="24" t="str">
        <f>_xlfn.XLOOKUP(B1294,'[8]ALL SITES DOWN'!$D:$D,'[8]ALL SITES DOWN'!$J:$J,"")</f>
        <v/>
      </c>
      <c r="BA1294" s="9" t="str">
        <f>_xlfn.XLOOKUP(B1294,[9]sheet1!$AC:$AC,[9]sheet1!$AF:$AF,"")</f>
        <v/>
      </c>
      <c r="BB1294" s="14" t="s">
        <v>5537</v>
      </c>
      <c r="BC1294" s="14" t="s">
        <v>5537</v>
      </c>
      <c r="BD1294" s="14" t="str">
        <f>_xlfn.XLOOKUP(B1294,'[10]cell downs 18042026 17h'!$B:$B,'[10]cell downs 18042026 17h'!$B:$B,"")</f>
        <v/>
      </c>
      <c r="BE1294" s="14" t="str">
        <f>_xlfn.XLOOKUP(B1294,'[11]Cells Huawei 19042026 15h'!$B:$B,'[11]Cells Huawei 19042026 15h'!$B:$B,"")</f>
        <v/>
      </c>
      <c r="BF1294" s="9" t="str">
        <f>_xlfn.XLOOKUP(B1294,'[12]cells down 19042026 9H40'!$B:$B,'[12]cells down 19042026 9H40'!$B:$B,"")</f>
        <v/>
      </c>
      <c r="BG1294" s="9" t="s">
        <v>5537</v>
      </c>
      <c r="BH1294" s="9" t="s">
        <v>12</v>
      </c>
    </row>
    <row r="1295" spans="1:60" s="9" customFormat="1" x14ac:dyDescent="0.3">
      <c r="A1295" s="1" t="s">
        <v>1705</v>
      </c>
      <c r="B1295" s="1" t="s">
        <v>1706</v>
      </c>
      <c r="C1295" s="3" t="str">
        <f>_xlfn.XLOOKUP(B1295,'[1]daily break down'!$D:$D,'[1]daily break down'!$E:$E,"")</f>
        <v>Douala</v>
      </c>
      <c r="D1295" s="1" t="s">
        <v>11</v>
      </c>
      <c r="E1295" s="1" t="s">
        <v>12</v>
      </c>
      <c r="F1295" s="3" t="s">
        <v>31</v>
      </c>
      <c r="G1295" s="1" t="s">
        <v>32</v>
      </c>
      <c r="H1295" s="42" t="str">
        <f>_xlfn.XLOOKUP(B1295,[2]CALCULATION!$B:$B,[2]CALCULATION!$H:$H,"")</f>
        <v>ZTE</v>
      </c>
      <c r="I1295" s="34">
        <v>0</v>
      </c>
      <c r="J1295" s="34">
        <v>4.1116276149791844</v>
      </c>
      <c r="K1295" s="34">
        <v>0</v>
      </c>
      <c r="L1295" s="34">
        <v>0</v>
      </c>
      <c r="M1295" s="34">
        <v>9.2054686630539919</v>
      </c>
      <c r="N1295" s="34">
        <v>0</v>
      </c>
      <c r="O1295" s="34">
        <v>0</v>
      </c>
      <c r="P1295" s="34">
        <v>0</v>
      </c>
      <c r="Q1295" s="34">
        <v>0</v>
      </c>
      <c r="R1295" s="34">
        <v>0</v>
      </c>
      <c r="S1295" s="35">
        <v>0</v>
      </c>
      <c r="T1295" s="35">
        <v>0</v>
      </c>
      <c r="U1295" s="35">
        <v>0</v>
      </c>
      <c r="V1295" s="35">
        <v>1.9975287715482551E-3</v>
      </c>
      <c r="W1295" s="35">
        <v>0</v>
      </c>
      <c r="X1295" s="35">
        <v>0</v>
      </c>
      <c r="Y1295" s="35">
        <v>0</v>
      </c>
      <c r="Z1295" s="35">
        <v>0</v>
      </c>
      <c r="AA1295" s="35">
        <v>0</v>
      </c>
      <c r="AB1295" s="35">
        <v>0</v>
      </c>
      <c r="AC1295" s="35">
        <v>0</v>
      </c>
      <c r="AD1295" s="35">
        <v>0</v>
      </c>
      <c r="AE1295" s="58" t="s">
        <v>5560</v>
      </c>
      <c r="AF1295" s="58"/>
      <c r="AG1295" s="57" t="str" cm="1">
        <f t="array" ref="AG1295">IFERROR(_xlfn.IFS(
AI1295="MPR ISSUE","PDH",
AI1295="BSS Hardware Issue","BSS",
AI1295="Sites strategiques, MLL, Pylone, etc.","ENVTECH",
AI1295="AKTIVCO DEFAUT GE &amp; POWER Cabinet","AKTIVCO",
AI1295="AKTIVCO Coupure ENEO &amp; Baisse de tension","AKTIVCO GRID ONLY",
AI1295="Coupure ENEO &amp; Baisse de tension","IHS GRID ONLY",
AI1295="Defaut GE &amp; POWER Cabinet","IHS",
AI1295="Sharing","Partners",
AI1295="Sites strategiques &amp; DataCenter","SST &amp; DC",
AI1295="Exclu","Exclu",
AI1295="SAT","SAT",
AI1295="SPARE-ISSUE","SPARE-ISSUE",
AI1295="Fiber CAmtel","TRANS_FO_CAMTEL",
AI1295="Fiber AOF","Fiber AOF",
AI1295="Projet OCM (HUAWEI)","TRAVAUX-HUAWEI",
AI1295="Projet OCM (NOKIA)","TRAVAUX-NOKIA",
AI1295="ACCESS-ISSUE","ACCESS-ISSUE",
AI1295="Projet OCM (ZTE, NOKIA, autres projets)","TRAVAUX OCM",
AI1295="No root CAuse","No root cause",
AI1295="ODU HS","PDH",
AI1295="IP &amp; VLAN","PDH",
AI1295="Warehouse HUAWEI","SPARE-ISSUE",
AI1295="SPARE-HS","SPARE-ISSUE",
AI1295="Power Telco","BSS",AI1295="no impacts","no impacts"
),"")</f>
        <v>no impacts</v>
      </c>
      <c r="AH1295" s="57" t="str" cm="1">
        <f t="array" ref="AH1295">IFERROR(_xlfn.IFS(
AI1295="MPR ISSUE","TX ISSUE",
AI1295="BSS Hardware Issue","RAN ISSUE",
AI1295="Sites strategiques, MLL, Pylone, etc.","ENVTECH",
AI1295="AKTIVCO DEFAUT GE &amp; POWER Cabinet","POWER ISSUE",
AI1295="AKTIVCO Coupure ENEO &amp; Baisse de tension","POWER ISSUE",
AI1295="Coupure ENEO &amp; Baisse de tension","POWER ISSUE",
AI1295="Defaut GE &amp; POWER Cabinet","POWER ISSUE",
AI1295="Sharing","POWER ISSUE",
AI1295="Sites strategiques &amp; DataCenter","POWER ISSUE",
AI1295="Exclu","Exclu",
AI1295="SAT","TX ISSUE",
AI1295="SPARE-ISSUE","SPARE-ISSUE",
AI1295="Fiber CAmtel","TX ISSUE",
AI1295="Fiber AOF","TX ISSUE",
AI1295="Projet OCM (HUAWEI)","TRAVAUX-HUAWEI",
AI1295="Projet OCM (NOKIA)","TRAVAUX -NOKIA",
AI1295="ACCESS-ISSUE","ACCESS-ISSUE",
AI1295="Projet OCM (ZTE, NOKIA, autres projets)","TRAVAUX OCM",
AI1295="No root CAuse","No root cause",
AI1295="ODU HS","TX ISSUE",
AI1295="IP &amp; VLAN","TX ISSUE",
AI1295="Warehouse HUAWEI","SPARE-ISSUE",
AI1295="SPARE-HS","SPARE-ISSUE",
AI1295="Power Telco","RAN ISSUE",AI1295="no impacts","no impacts"
),"")</f>
        <v>no impacts</v>
      </c>
      <c r="AI1295" s="85" t="s">
        <v>5998</v>
      </c>
      <c r="AJ1295" s="57" t="str" cm="1">
        <f t="array" ref="AJ1295">IFERROR(_xlfn.IFS(
AI1295="MPR ISSUE","ACTIVE",
AI1295="BSS Hardware Issue","ACTIVE",
AI1295="Sites strategiques, MLL, Pylone, etc.","PASSIVE",
AI1295="AKTIVCO DEFAUT GE &amp; POWER Cabinet","PASSIVE",
AI1295="AKTIVCO Coupure ENEO &amp; Baisse de tension","PASSIVE",
AI1295="Coupure ENEO &amp; Baisse de tension","PASSIVE",
AI1295="Defaut GE &amp; POWER Cabinet","PASSIVE",
AI1295="Sharing","PASSIVE",
AI1295="Sites strategiques &amp; DataCenter","PASSIVE",
AI1295="Exclu","Exclu",
AI1295="SAT","ACTIVE",
AI1295="SPARE-ISSUE","SPARE-ISSUE",
AI1295="Fiber CAmtel","ACTIVE",
AI1295="Fiber AOF","ACTIVE",
AI1295="Projet OCM (HUAWEI)","PLANNED WORKS",
AI1295="Projet OCM (NOKIA)","PLANNED WORKS",
AI1295="ACCESS-ISSUE","ACCESS-ISSUE",
AI1295="Projet OCM (ZTE, NOKIA, autres projets)","PLANNED WORKS",
AI1295="No root CAuse","No root cause",
AI1295="ODU HS","ACTIVE",
AI1295="IP &amp; VLAN","ACTIVE",
AI1295="Warehouse HUAWEI","SPARE-ISSUE",
AI1295="SPARE-HS","SPARE-ISSUE",
AI1295="Power Telco","ACTIVE", AI1295="no impacts","no impacts"
),"")</f>
        <v>no impacts</v>
      </c>
      <c r="AK1295" s="23" t="s">
        <v>5537</v>
      </c>
      <c r="AL1295" s="23" t="str">
        <f t="shared" si="35"/>
        <v>LIT_449</v>
      </c>
      <c r="AN1295" s="9" t="s">
        <v>5537</v>
      </c>
      <c r="AO1295" s="23" t="str">
        <f>_xlfn.XLOOKUP(B1295,'INCIDENT-05-03-2026'!E:E,'INCIDENT-05-03-2026'!F:F,"")</f>
        <v/>
      </c>
      <c r="AP1295" s="7" t="s">
        <v>5537</v>
      </c>
      <c r="AQ1295" s="6"/>
      <c r="AR1295" s="7"/>
      <c r="AS1295" s="3" t="str">
        <f>_xlfn.XLOOKUP(B1295,'[3]tt num | region | site id'!$C:$C,'[3]tt num | region | site id'!$Q:$Q,"")</f>
        <v/>
      </c>
      <c r="AT1295" s="24" t="str">
        <f>_xlfn.XLOOKUP(B1295,'[4]Cells Huawei 03052026 12h'!$B:$B,'[4]Cells Huawei 03052026 12h'!$T:$T,"")</f>
        <v/>
      </c>
      <c r="AU1295" s="24" t="str">
        <f>_xlfn.XLOOKUP(B1295,'[5]cells down 02052026 8h50'!$B:$B,'[5]cells down 02052026 8h50'!$R:$R,"")</f>
        <v/>
      </c>
      <c r="AV1295" s="24" t="str">
        <f>_xlfn.XLOOKUP(B1295,'[5]cells down 02052026 13h50'!$B:$B,'[5]cells down 02052026 13h50'!$R:$R,"")</f>
        <v/>
      </c>
      <c r="AW1295" s="24" t="str">
        <f>_xlfn.XLOOKUP(B1295,'[5]cells down 02052026 13h50'!$B:$B,'[5]cells down 02052026 13h50'!$R:$R,"")</f>
        <v/>
      </c>
      <c r="AX1295" s="24" t="str">
        <f>_xlfn.XLOOKUP(B1295,'[6]cell downs 03052026 8h40 '!$B:$B,'[6]cell downs 03052026 8h40 '!$R:$R,"")</f>
        <v/>
      </c>
      <c r="AY1295" s="24" t="str">
        <f>_xlfn.XLOOKUP(B1295,'[7]ALL SITES DOWN'!$D:$D,'[7]ALL SITES DOWN'!$J:$J,"")</f>
        <v/>
      </c>
      <c r="AZ1295" s="24" t="str">
        <f>_xlfn.XLOOKUP(B1295,'[8]ALL SITES DOWN'!$D:$D,'[8]ALL SITES DOWN'!$J:$J,"")</f>
        <v/>
      </c>
      <c r="BA1295" s="9" t="str">
        <f>_xlfn.XLOOKUP(B1295,[9]sheet1!$AC:$AC,[9]sheet1!$AF:$AF,"")</f>
        <v/>
      </c>
      <c r="BB1295" s="14" t="s">
        <v>5537</v>
      </c>
      <c r="BC1295" s="14" t="s">
        <v>5537</v>
      </c>
      <c r="BD1295" s="14" t="str">
        <f>_xlfn.XLOOKUP(B1295,'[10]cell downs 18042026 17h'!$B:$B,'[10]cell downs 18042026 17h'!$B:$B,"")</f>
        <v/>
      </c>
      <c r="BE1295" s="14" t="str">
        <f>_xlfn.XLOOKUP(B1295,'[11]Cells Huawei 19042026 15h'!$B:$B,'[11]Cells Huawei 19042026 15h'!$B:$B,"")</f>
        <v/>
      </c>
      <c r="BF1295" s="9" t="str">
        <f>_xlfn.XLOOKUP(B1295,'[12]cells down 19042026 9H40'!$B:$B,'[12]cells down 19042026 9H40'!$B:$B,"")</f>
        <v/>
      </c>
      <c r="BG1295" s="9" t="s">
        <v>1706</v>
      </c>
      <c r="BH1295" s="9" t="s">
        <v>12</v>
      </c>
    </row>
    <row r="1296" spans="1:60" s="9" customFormat="1" x14ac:dyDescent="0.3">
      <c r="A1296" s="1" t="s">
        <v>2755</v>
      </c>
      <c r="B1296" s="8" t="s">
        <v>2756</v>
      </c>
      <c r="C1296" s="3" t="str">
        <f>_xlfn.XLOOKUP(B1296,'[1]daily break down'!$D:$D,'[1]daily break down'!$E:$E,"")</f>
        <v>Douala</v>
      </c>
      <c r="D1296" s="1" t="s">
        <v>21</v>
      </c>
      <c r="E1296" s="1" t="s">
        <v>22</v>
      </c>
      <c r="F1296" s="3" t="s">
        <v>31</v>
      </c>
      <c r="G1296" s="1" t="s">
        <v>32</v>
      </c>
      <c r="H1296" s="42" t="str">
        <f>_xlfn.XLOOKUP(B1296,[2]CALCULATION!$B:$B,[2]CALCULATION!$H:$H,"")</f>
        <v>ZTE</v>
      </c>
      <c r="I1296" s="34">
        <v>4.2804187961750177E-4</v>
      </c>
      <c r="J1296" s="34">
        <v>5.5955239660648406</v>
      </c>
      <c r="K1296" s="34">
        <v>5.1171871655922843</v>
      </c>
      <c r="L1296" s="34">
        <v>0</v>
      </c>
      <c r="M1296" s="34">
        <v>0</v>
      </c>
      <c r="N1296" s="34">
        <v>0</v>
      </c>
      <c r="O1296" s="34">
        <v>0</v>
      </c>
      <c r="P1296" s="34">
        <v>0.67289966983702865</v>
      </c>
      <c r="Q1296" s="34">
        <v>0</v>
      </c>
      <c r="R1296" s="34">
        <v>0</v>
      </c>
      <c r="S1296" s="35">
        <v>0</v>
      </c>
      <c r="T1296" s="35">
        <v>0</v>
      </c>
      <c r="U1296" s="35">
        <v>0</v>
      </c>
      <c r="V1296" s="35">
        <v>1.9440235365960586E-3</v>
      </c>
      <c r="W1296" s="35">
        <v>0</v>
      </c>
      <c r="X1296" s="35">
        <v>0</v>
      </c>
      <c r="Y1296" s="35">
        <v>0</v>
      </c>
      <c r="Z1296" s="35">
        <v>0</v>
      </c>
      <c r="AA1296" s="35">
        <v>0</v>
      </c>
      <c r="AB1296" s="35">
        <v>0</v>
      </c>
      <c r="AC1296" s="35">
        <v>0</v>
      </c>
      <c r="AD1296" s="35">
        <v>0</v>
      </c>
      <c r="AE1296" s="58" t="s">
        <v>5560</v>
      </c>
      <c r="AF1296" s="58"/>
      <c r="AG1296" s="57" t="str" cm="1">
        <f t="array" ref="AG1296">IFERROR(_xlfn.IFS(
AI1296="MPR ISSUE","PDH",
AI1296="BSS Hardware Issue","BSS",
AI1296="Sites strategiques, MLL, Pylone, etc.","ENVTECH",
AI1296="AKTIVCO DEFAUT GE &amp; POWER Cabinet","AKTIVCO",
AI1296="AKTIVCO Coupure ENEO &amp; Baisse de tension","AKTIVCO GRID ONLY",
AI1296="Coupure ENEO &amp; Baisse de tension","IHS GRID ONLY",
AI1296="Defaut GE &amp; POWER Cabinet","IHS",
AI1296="Sharing","Partners",
AI1296="Sites strategiques &amp; DataCenter","SST &amp; DC",
AI1296="Exclu","Exclu",
AI1296="SAT","SAT",
AI1296="SPARE-ISSUE","SPARE-ISSUE",
AI1296="Fiber CAmtel","TRANS_FO_CAMTEL",
AI1296="Fiber AOF","Fiber AOF",
AI1296="Projet OCM (HUAWEI)","TRAVAUX-HUAWEI",
AI1296="Projet OCM (NOKIA)","TRAVAUX-NOKIA",
AI1296="ACCESS-ISSUE","ACCESS-ISSUE",
AI1296="Projet OCM (ZTE, NOKIA, autres projets)","TRAVAUX OCM",
AI1296="No root CAuse","No root cause",
AI1296="ODU HS","PDH",
AI1296="IP &amp; VLAN","PDH",
AI1296="Warehouse HUAWEI","SPARE-ISSUE",
AI1296="SPARE-HS","SPARE-ISSUE",
AI1296="Power Telco","BSS",AI1296="no impacts","no impacts"
),"")</f>
        <v>no impacts</v>
      </c>
      <c r="AH1296" s="57" t="str" cm="1">
        <f t="array" ref="AH1296">IFERROR(_xlfn.IFS(
AI1296="MPR ISSUE","TX ISSUE",
AI1296="BSS Hardware Issue","RAN ISSUE",
AI1296="Sites strategiques, MLL, Pylone, etc.","ENVTECH",
AI1296="AKTIVCO DEFAUT GE &amp; POWER Cabinet","POWER ISSUE",
AI1296="AKTIVCO Coupure ENEO &amp; Baisse de tension","POWER ISSUE",
AI1296="Coupure ENEO &amp; Baisse de tension","POWER ISSUE",
AI1296="Defaut GE &amp; POWER Cabinet","POWER ISSUE",
AI1296="Sharing","POWER ISSUE",
AI1296="Sites strategiques &amp; DataCenter","POWER ISSUE",
AI1296="Exclu","Exclu",
AI1296="SAT","TX ISSUE",
AI1296="SPARE-ISSUE","SPARE-ISSUE",
AI1296="Fiber CAmtel","TX ISSUE",
AI1296="Fiber AOF","TX ISSUE",
AI1296="Projet OCM (HUAWEI)","TRAVAUX-HUAWEI",
AI1296="Projet OCM (NOKIA)","TRAVAUX -NOKIA",
AI1296="ACCESS-ISSUE","ACCESS-ISSUE",
AI1296="Projet OCM (ZTE, NOKIA, autres projets)","TRAVAUX OCM",
AI1296="No root CAuse","No root cause",
AI1296="ODU HS","TX ISSUE",
AI1296="IP &amp; VLAN","TX ISSUE",
AI1296="Warehouse HUAWEI","SPARE-ISSUE",
AI1296="SPARE-HS","SPARE-ISSUE",
AI1296="Power Telco","RAN ISSUE",AI1296="no impacts","no impacts"
),"")</f>
        <v>no impacts</v>
      </c>
      <c r="AI1296" s="85" t="s">
        <v>5998</v>
      </c>
      <c r="AJ1296" s="57" t="str" cm="1">
        <f t="array" ref="AJ1296">IFERROR(_xlfn.IFS(
AI1296="MPR ISSUE","ACTIVE",
AI1296="BSS Hardware Issue","ACTIVE",
AI1296="Sites strategiques, MLL, Pylone, etc.","PASSIVE",
AI1296="AKTIVCO DEFAUT GE &amp; POWER Cabinet","PASSIVE",
AI1296="AKTIVCO Coupure ENEO &amp; Baisse de tension","PASSIVE",
AI1296="Coupure ENEO &amp; Baisse de tension","PASSIVE",
AI1296="Defaut GE &amp; POWER Cabinet","PASSIVE",
AI1296="Sharing","PASSIVE",
AI1296="Sites strategiques &amp; DataCenter","PASSIVE",
AI1296="Exclu","Exclu",
AI1296="SAT","ACTIVE",
AI1296="SPARE-ISSUE","SPARE-ISSUE",
AI1296="Fiber CAmtel","ACTIVE",
AI1296="Fiber AOF","ACTIVE",
AI1296="Projet OCM (HUAWEI)","PLANNED WORKS",
AI1296="Projet OCM (NOKIA)","PLANNED WORKS",
AI1296="ACCESS-ISSUE","ACCESS-ISSUE",
AI1296="Projet OCM (ZTE, NOKIA, autres projets)","PLANNED WORKS",
AI1296="No root CAuse","No root cause",
AI1296="ODU HS","ACTIVE",
AI1296="IP &amp; VLAN","ACTIVE",
AI1296="Warehouse HUAWEI","SPARE-ISSUE",
AI1296="SPARE-HS","SPARE-ISSUE",
AI1296="Power Telco","ACTIVE", AI1296="no impacts","no impacts"
),"")</f>
        <v>no impacts</v>
      </c>
      <c r="AK1296" s="23" t="s">
        <v>5537</v>
      </c>
      <c r="AL1296" s="23" t="str">
        <f t="shared" si="35"/>
        <v>LIT_655</v>
      </c>
      <c r="AN1296" s="9" t="s">
        <v>5537</v>
      </c>
      <c r="AO1296" s="23" t="str">
        <f>_xlfn.XLOOKUP(B1296,'INCIDENT-05-03-2026'!E:E,'INCIDENT-05-03-2026'!F:F,"")</f>
        <v/>
      </c>
      <c r="AP1296" s="7" t="s">
        <v>5537</v>
      </c>
      <c r="AQ1296" s="6"/>
      <c r="AR1296" s="7"/>
      <c r="AS1296" s="3" t="str">
        <f>_xlfn.XLOOKUP(B1296,'[3]tt num | region | site id'!$C:$C,'[3]tt num | region | site id'!$Q:$Q,"")</f>
        <v/>
      </c>
      <c r="AT1296" s="24" t="str">
        <f>_xlfn.XLOOKUP(B1296,'[4]Cells Huawei 03052026 12h'!$B:$B,'[4]Cells Huawei 03052026 12h'!$T:$T,"")</f>
        <v/>
      </c>
      <c r="AU1296" s="24" t="str">
        <f>_xlfn.XLOOKUP(B1296,'[5]cells down 02052026 8h50'!$B:$B,'[5]cells down 02052026 8h50'!$R:$R,"")</f>
        <v/>
      </c>
      <c r="AV1296" s="24" t="str">
        <f>_xlfn.XLOOKUP(B1296,'[5]cells down 02052026 13h50'!$B:$B,'[5]cells down 02052026 13h50'!$R:$R,"")</f>
        <v/>
      </c>
      <c r="AW1296" s="24" t="str">
        <f>_xlfn.XLOOKUP(B1296,'[5]cells down 02052026 13h50'!$B:$B,'[5]cells down 02052026 13h50'!$R:$R,"")</f>
        <v/>
      </c>
      <c r="AX1296" s="24" t="str">
        <f>_xlfn.XLOOKUP(B1296,'[6]cell downs 03052026 8h40 '!$B:$B,'[6]cell downs 03052026 8h40 '!$R:$R,"")</f>
        <v/>
      </c>
      <c r="AY1296" s="24" t="str">
        <f>_xlfn.XLOOKUP(B1296,'[7]ALL SITES DOWN'!$D:$D,'[7]ALL SITES DOWN'!$J:$J,"")</f>
        <v/>
      </c>
      <c r="AZ1296" s="24" t="str">
        <f>_xlfn.XLOOKUP(B1296,'[8]ALL SITES DOWN'!$D:$D,'[8]ALL SITES DOWN'!$J:$J,"")</f>
        <v/>
      </c>
      <c r="BA1296" s="9" t="str">
        <f>_xlfn.XLOOKUP(B1296,[9]sheet1!$AC:$AC,[9]sheet1!$AF:$AF,"")</f>
        <v/>
      </c>
      <c r="BB1296" s="14" t="s">
        <v>5537</v>
      </c>
      <c r="BC1296" s="14" t="s">
        <v>5537</v>
      </c>
      <c r="BD1296" s="14" t="str">
        <f>_xlfn.XLOOKUP(B1296,'[10]cell downs 18042026 17h'!$B:$B,'[10]cell downs 18042026 17h'!$B:$B,"")</f>
        <v/>
      </c>
      <c r="BE1296" s="14" t="str">
        <f>_xlfn.XLOOKUP(B1296,'[11]Cells Huawei 19042026 15h'!$B:$B,'[11]Cells Huawei 19042026 15h'!$B:$B,"")</f>
        <v/>
      </c>
      <c r="BF1296" s="9" t="str">
        <f>_xlfn.XLOOKUP(B1296,'[12]cells down 19042026 9H40'!$B:$B,'[12]cells down 19042026 9H40'!$B:$B,"")</f>
        <v/>
      </c>
      <c r="BG1296" s="9" t="s">
        <v>5537</v>
      </c>
      <c r="BH1296" s="9" t="s">
        <v>5459</v>
      </c>
    </row>
    <row r="1297" spans="1:60" s="9" customFormat="1" x14ac:dyDescent="0.3">
      <c r="A1297" s="1" t="s">
        <v>4401</v>
      </c>
      <c r="B1297" s="8" t="s">
        <v>4402</v>
      </c>
      <c r="C1297" s="3" t="str">
        <f>_xlfn.XLOOKUP(B1297,'[1]daily break down'!$D:$D,'[1]daily break down'!$E:$E,"")</f>
        <v>OUEST</v>
      </c>
      <c r="D1297" s="1" t="s">
        <v>11</v>
      </c>
      <c r="E1297" s="1" t="s">
        <v>12</v>
      </c>
      <c r="F1297" s="3" t="s">
        <v>102</v>
      </c>
      <c r="G1297" s="1" t="s">
        <v>1099</v>
      </c>
      <c r="H1297" s="40" t="str">
        <f>_xlfn.XLOOKUP(B1297,[2]CALCULATION!$B:$B,[2]CALCULATION!$H:$H,"")</f>
        <v>HUAWEI</v>
      </c>
      <c r="I1297" s="34">
        <v>0</v>
      </c>
      <c r="J1297" s="34">
        <v>0</v>
      </c>
      <c r="K1297" s="34">
        <v>0</v>
      </c>
      <c r="L1297" s="34">
        <v>0</v>
      </c>
      <c r="M1297" s="34">
        <v>0</v>
      </c>
      <c r="N1297" s="34">
        <v>0</v>
      </c>
      <c r="O1297" s="34">
        <v>0</v>
      </c>
      <c r="P1297" s="34">
        <v>0</v>
      </c>
      <c r="Q1297" s="34">
        <v>0</v>
      </c>
      <c r="R1297" s="34">
        <v>0</v>
      </c>
      <c r="S1297" s="35">
        <v>0</v>
      </c>
      <c r="T1297" s="35">
        <v>0</v>
      </c>
      <c r="U1297" s="35">
        <v>0</v>
      </c>
      <c r="V1297" s="35">
        <v>1.8726832233265697E-3</v>
      </c>
      <c r="W1297" s="35">
        <v>0</v>
      </c>
      <c r="X1297" s="35">
        <v>0</v>
      </c>
      <c r="Y1297" s="35">
        <v>0</v>
      </c>
      <c r="Z1297" s="35">
        <v>0</v>
      </c>
      <c r="AA1297" s="35">
        <v>0</v>
      </c>
      <c r="AB1297" s="35">
        <v>0</v>
      </c>
      <c r="AC1297" s="35">
        <v>0</v>
      </c>
      <c r="AD1297" s="35">
        <v>0</v>
      </c>
      <c r="AE1297" s="58" t="s">
        <v>5560</v>
      </c>
      <c r="AF1297" s="58"/>
      <c r="AG1297" s="57" t="str" cm="1">
        <f t="array" ref="AG1297">IFERROR(_xlfn.IFS(
AI1297="MPR ISSUE","PDH",
AI1297="BSS Hardware Issue","BSS",
AI1297="Sites strategiques, MLL, Pylone, etc.","ENVTECH",
AI1297="AKTIVCO DEFAUT GE &amp; POWER Cabinet","AKTIVCO",
AI1297="AKTIVCO Coupure ENEO &amp; Baisse de tension","AKTIVCO GRID ONLY",
AI1297="Coupure ENEO &amp; Baisse de tension","IHS GRID ONLY",
AI1297="Defaut GE &amp; POWER Cabinet","IHS",
AI1297="Sharing","Partners",
AI1297="Sites strategiques &amp; DataCenter","SST &amp; DC",
AI1297="Exclu","Exclu",
AI1297="SAT","SAT",
AI1297="SPARE-ISSUE","SPARE-ISSUE",
AI1297="Fiber CAmtel","TRANS_FO_CAMTEL",
AI1297="Fiber AOF","Fiber AOF",
AI1297="Projet OCM (HUAWEI)","TRAVAUX-HUAWEI",
AI1297="Projet OCM (NOKIA)","TRAVAUX-NOKIA",
AI1297="ACCESS-ISSUE","ACCESS-ISSUE",
AI1297="Projet OCM (ZTE, NOKIA, autres projets)","TRAVAUX OCM",
AI1297="No root CAuse","No root cause",
AI1297="ODU HS","PDH",
AI1297="IP &amp; VLAN","PDH",
AI1297="Warehouse HUAWEI","SPARE-ISSUE",
AI1297="SPARE-HS","SPARE-ISSUE",
AI1297="Power Telco","BSS",AI1297="no impacts","no impacts"
),"")</f>
        <v>no impacts</v>
      </c>
      <c r="AH1297" s="57" t="str" cm="1">
        <f t="array" ref="AH1297">IFERROR(_xlfn.IFS(
AI1297="MPR ISSUE","TX ISSUE",
AI1297="BSS Hardware Issue","RAN ISSUE",
AI1297="Sites strategiques, MLL, Pylone, etc.","ENVTECH",
AI1297="AKTIVCO DEFAUT GE &amp; POWER Cabinet","POWER ISSUE",
AI1297="AKTIVCO Coupure ENEO &amp; Baisse de tension","POWER ISSUE",
AI1297="Coupure ENEO &amp; Baisse de tension","POWER ISSUE",
AI1297="Defaut GE &amp; POWER Cabinet","POWER ISSUE",
AI1297="Sharing","POWER ISSUE",
AI1297="Sites strategiques &amp; DataCenter","POWER ISSUE",
AI1297="Exclu","Exclu",
AI1297="SAT","TX ISSUE",
AI1297="SPARE-ISSUE","SPARE-ISSUE",
AI1297="Fiber CAmtel","TX ISSUE",
AI1297="Fiber AOF","TX ISSUE",
AI1297="Projet OCM (HUAWEI)","TRAVAUX-HUAWEI",
AI1297="Projet OCM (NOKIA)","TRAVAUX -NOKIA",
AI1297="ACCESS-ISSUE","ACCESS-ISSUE",
AI1297="Projet OCM (ZTE, NOKIA, autres projets)","TRAVAUX OCM",
AI1297="No root CAuse","No root cause",
AI1297="ODU HS","TX ISSUE",
AI1297="IP &amp; VLAN","TX ISSUE",
AI1297="Warehouse HUAWEI","SPARE-ISSUE",
AI1297="SPARE-HS","SPARE-ISSUE",
AI1297="Power Telco","RAN ISSUE",AI1297="no impacts","no impacts"
),"")</f>
        <v>no impacts</v>
      </c>
      <c r="AI1297" s="85" t="s">
        <v>5998</v>
      </c>
      <c r="AJ1297" s="57" t="str" cm="1">
        <f t="array" ref="AJ1297">IFERROR(_xlfn.IFS(
AI1297="MPR ISSUE","ACTIVE",
AI1297="BSS Hardware Issue","ACTIVE",
AI1297="Sites strategiques, MLL, Pylone, etc.","PASSIVE",
AI1297="AKTIVCO DEFAUT GE &amp; POWER Cabinet","PASSIVE",
AI1297="AKTIVCO Coupure ENEO &amp; Baisse de tension","PASSIVE",
AI1297="Coupure ENEO &amp; Baisse de tension","PASSIVE",
AI1297="Defaut GE &amp; POWER Cabinet","PASSIVE",
AI1297="Sharing","PASSIVE",
AI1297="Sites strategiques &amp; DataCenter","PASSIVE",
AI1297="Exclu","Exclu",
AI1297="SAT","ACTIVE",
AI1297="SPARE-ISSUE","SPARE-ISSUE",
AI1297="Fiber CAmtel","ACTIVE",
AI1297="Fiber AOF","ACTIVE",
AI1297="Projet OCM (HUAWEI)","PLANNED WORKS",
AI1297="Projet OCM (NOKIA)","PLANNED WORKS",
AI1297="ACCESS-ISSUE","ACCESS-ISSUE",
AI1297="Projet OCM (ZTE, NOKIA, autres projets)","PLANNED WORKS",
AI1297="No root CAuse","No root cause",
AI1297="ODU HS","ACTIVE",
AI1297="IP &amp; VLAN","ACTIVE",
AI1297="Warehouse HUAWEI","SPARE-ISSUE",
AI1297="SPARE-HS","SPARE-ISSUE",
AI1297="Power Telco","ACTIVE", AI1297="no impacts","no impacts"
),"")</f>
        <v>no impacts</v>
      </c>
      <c r="AK1297" s="23" t="s">
        <v>5537</v>
      </c>
      <c r="AL1297" s="23" t="str">
        <f t="shared" si="35"/>
        <v>OST_036</v>
      </c>
      <c r="AN1297" s="9" t="s">
        <v>5537</v>
      </c>
      <c r="AO1297" s="23" t="str">
        <f>_xlfn.XLOOKUP(B1297,'INCIDENT-05-03-2026'!E:E,'INCIDENT-05-03-2026'!F:F,"")</f>
        <v/>
      </c>
      <c r="AP1297" s="7" t="s">
        <v>5537</v>
      </c>
      <c r="AQ1297" s="6"/>
      <c r="AR1297" s="7"/>
      <c r="AS1297" s="3" t="str">
        <f>_xlfn.XLOOKUP(B1297,'[3]tt num | region | site id'!$C:$C,'[3]tt num | region | site id'!$Q:$Q,"")</f>
        <v/>
      </c>
      <c r="AT1297" s="24" t="str">
        <f>_xlfn.XLOOKUP(B1297,'[4]Cells Huawei 03052026 12h'!$B:$B,'[4]Cells Huawei 03052026 12h'!$T:$T,"")</f>
        <v/>
      </c>
      <c r="AU1297" s="24" t="str">
        <f>_xlfn.XLOOKUP(B1297,'[5]cells down 02052026 8h50'!$B:$B,'[5]cells down 02052026 8h50'!$R:$R,"")</f>
        <v/>
      </c>
      <c r="AV1297" s="24" t="str">
        <f>_xlfn.XLOOKUP(B1297,'[5]cells down 02052026 13h50'!$B:$B,'[5]cells down 02052026 13h50'!$R:$R,"")</f>
        <v/>
      </c>
      <c r="AW1297" s="24" t="str">
        <f>_xlfn.XLOOKUP(B1297,'[5]cells down 02052026 13h50'!$B:$B,'[5]cells down 02052026 13h50'!$R:$R,"")</f>
        <v/>
      </c>
      <c r="AX1297" s="24" t="str">
        <f>_xlfn.XLOOKUP(B1297,'[6]cell downs 03052026 8h40 '!$B:$B,'[6]cell downs 03052026 8h40 '!$R:$R,"")</f>
        <v/>
      </c>
      <c r="AY1297" s="24" t="str">
        <f>_xlfn.XLOOKUP(B1297,'[7]ALL SITES DOWN'!$D:$D,'[7]ALL SITES DOWN'!$J:$J,"")</f>
        <v/>
      </c>
      <c r="AZ1297" s="24" t="str">
        <f>_xlfn.XLOOKUP(B1297,'[8]ALL SITES DOWN'!$D:$D,'[8]ALL SITES DOWN'!$J:$J,"")</f>
        <v/>
      </c>
      <c r="BA1297" s="9" t="str">
        <f>_xlfn.XLOOKUP(B1297,[9]sheet1!$AC:$AC,[9]sheet1!$AF:$AF,"")</f>
        <v/>
      </c>
      <c r="BB1297" s="14" t="s">
        <v>5537</v>
      </c>
      <c r="BC1297" s="14" t="s">
        <v>5537</v>
      </c>
      <c r="BD1297" s="14" t="str">
        <f>_xlfn.XLOOKUP(B1297,'[10]cell downs 18042026 17h'!$B:$B,'[10]cell downs 18042026 17h'!$B:$B,"")</f>
        <v/>
      </c>
      <c r="BE1297" s="14" t="str">
        <f>_xlfn.XLOOKUP(B1297,'[11]Cells Huawei 19042026 15h'!$B:$B,'[11]Cells Huawei 19042026 15h'!$B:$B,"")</f>
        <v/>
      </c>
      <c r="BF1297" s="9" t="str">
        <f>_xlfn.XLOOKUP(B1297,'[12]cells down 19042026 9H40'!$B:$B,'[12]cells down 19042026 9H40'!$B:$B,"")</f>
        <v/>
      </c>
      <c r="BG1297" s="9" t="s">
        <v>4402</v>
      </c>
      <c r="BH1297" s="9" t="s">
        <v>12</v>
      </c>
    </row>
    <row r="1298" spans="1:60" s="9" customFormat="1" x14ac:dyDescent="0.3">
      <c r="A1298" s="1" t="s">
        <v>2517</v>
      </c>
      <c r="B1298" s="8" t="s">
        <v>2518</v>
      </c>
      <c r="C1298" s="3" t="str">
        <f>_xlfn.XLOOKUP(B1298,'[1]daily break down'!$D:$D,'[1]daily break down'!$E:$E,"")</f>
        <v>Douala</v>
      </c>
      <c r="D1298" s="1" t="s">
        <v>11</v>
      </c>
      <c r="E1298" s="1" t="s">
        <v>12</v>
      </c>
      <c r="F1298" s="3" t="s">
        <v>31</v>
      </c>
      <c r="G1298" s="1" t="s">
        <v>32</v>
      </c>
      <c r="H1298" s="42" t="str">
        <f>_xlfn.XLOOKUP(B1298,[2]CALCULATION!$B:$B,[2]CALCULATION!$H:$H,"")</f>
        <v>ZTE</v>
      </c>
      <c r="I1298" s="34">
        <v>0</v>
      </c>
      <c r="J1298" s="34">
        <v>0</v>
      </c>
      <c r="K1298" s="34">
        <v>0</v>
      </c>
      <c r="L1298" s="34">
        <v>0</v>
      </c>
      <c r="M1298" s="34">
        <v>0</v>
      </c>
      <c r="N1298" s="34">
        <v>0</v>
      </c>
      <c r="O1298" s="34">
        <v>0</v>
      </c>
      <c r="P1298" s="34">
        <v>0</v>
      </c>
      <c r="Q1298" s="34">
        <v>5.4676999597640661</v>
      </c>
      <c r="R1298" s="34">
        <v>1.9723456409641797</v>
      </c>
      <c r="S1298" s="35">
        <v>1.7559704708175321</v>
      </c>
      <c r="T1298" s="35">
        <v>0</v>
      </c>
      <c r="U1298" s="35">
        <v>2.3293860738001273</v>
      </c>
      <c r="V1298" s="35">
        <v>1.8370130666916665E-3</v>
      </c>
      <c r="W1298" s="35">
        <v>0</v>
      </c>
      <c r="X1298" s="35">
        <v>0</v>
      </c>
      <c r="Y1298" s="35">
        <v>0</v>
      </c>
      <c r="Z1298" s="35">
        <v>15.099248643820651</v>
      </c>
      <c r="AA1298" s="35">
        <v>0</v>
      </c>
      <c r="AB1298" s="35">
        <v>0</v>
      </c>
      <c r="AC1298" s="35">
        <v>0</v>
      </c>
      <c r="AD1298" s="35">
        <v>0</v>
      </c>
      <c r="AE1298" s="58" t="s">
        <v>5560</v>
      </c>
      <c r="AF1298" s="58"/>
      <c r="AG1298" s="57" t="str" cm="1">
        <f t="array" ref="AG1298">IFERROR(_xlfn.IFS(
AI1298="MPR ISSUE","PDH",
AI1298="BSS Hardware Issue","BSS",
AI1298="Sites strategiques, MLL, Pylone, etc.","ENVTECH",
AI1298="AKTIVCO DEFAUT GE &amp; POWER Cabinet","AKTIVCO",
AI1298="AKTIVCO Coupure ENEO &amp; Baisse de tension","AKTIVCO GRID ONLY",
AI1298="Coupure ENEO &amp; Baisse de tension","IHS GRID ONLY",
AI1298="Defaut GE &amp; POWER Cabinet","IHS",
AI1298="Sharing","Partners",
AI1298="Sites strategiques &amp; DataCenter","SST &amp; DC",
AI1298="Exclu","Exclu",
AI1298="SAT","SAT",
AI1298="SPARE-ISSUE","SPARE-ISSUE",
AI1298="Fiber CAmtel","TRANS_FO_CAMTEL",
AI1298="Fiber AOF","Fiber AOF",
AI1298="Projet OCM (HUAWEI)","TRAVAUX-HUAWEI",
AI1298="Projet OCM (NOKIA)","TRAVAUX-NOKIA",
AI1298="ACCESS-ISSUE","ACCESS-ISSUE",
AI1298="Projet OCM (ZTE, NOKIA, autres projets)","TRAVAUX OCM",
AI1298="No root CAuse","No root cause",
AI1298="ODU HS","PDH",
AI1298="IP &amp; VLAN","PDH",
AI1298="Warehouse HUAWEI","SPARE-ISSUE",
AI1298="SPARE-HS","SPARE-ISSUE",
AI1298="Power Telco","BSS",AI1298="no impacts","no impacts"
),"")</f>
        <v>no impacts</v>
      </c>
      <c r="AH1298" s="57" t="str" cm="1">
        <f t="array" ref="AH1298">IFERROR(_xlfn.IFS(
AI1298="MPR ISSUE","TX ISSUE",
AI1298="BSS Hardware Issue","RAN ISSUE",
AI1298="Sites strategiques, MLL, Pylone, etc.","ENVTECH",
AI1298="AKTIVCO DEFAUT GE &amp; POWER Cabinet","POWER ISSUE",
AI1298="AKTIVCO Coupure ENEO &amp; Baisse de tension","POWER ISSUE",
AI1298="Coupure ENEO &amp; Baisse de tension","POWER ISSUE",
AI1298="Defaut GE &amp; POWER Cabinet","POWER ISSUE",
AI1298="Sharing","POWER ISSUE",
AI1298="Sites strategiques &amp; DataCenter","POWER ISSUE",
AI1298="Exclu","Exclu",
AI1298="SAT","TX ISSUE",
AI1298="SPARE-ISSUE","SPARE-ISSUE",
AI1298="Fiber CAmtel","TX ISSUE",
AI1298="Fiber AOF","TX ISSUE",
AI1298="Projet OCM (HUAWEI)","TRAVAUX-HUAWEI",
AI1298="Projet OCM (NOKIA)","TRAVAUX -NOKIA",
AI1298="ACCESS-ISSUE","ACCESS-ISSUE",
AI1298="Projet OCM (ZTE, NOKIA, autres projets)","TRAVAUX OCM",
AI1298="No root CAuse","No root cause",
AI1298="ODU HS","TX ISSUE",
AI1298="IP &amp; VLAN","TX ISSUE",
AI1298="Warehouse HUAWEI","SPARE-ISSUE",
AI1298="SPARE-HS","SPARE-ISSUE",
AI1298="Power Telco","RAN ISSUE",AI1298="no impacts","no impacts"
),"")</f>
        <v>no impacts</v>
      </c>
      <c r="AI1298" s="85" t="s">
        <v>5998</v>
      </c>
      <c r="AJ1298" s="57" t="str" cm="1">
        <f t="array" ref="AJ1298">IFERROR(_xlfn.IFS(
AI1298="MPR ISSUE","ACTIVE",
AI1298="BSS Hardware Issue","ACTIVE",
AI1298="Sites strategiques, MLL, Pylone, etc.","PASSIVE",
AI1298="AKTIVCO DEFAUT GE &amp; POWER Cabinet","PASSIVE",
AI1298="AKTIVCO Coupure ENEO &amp; Baisse de tension","PASSIVE",
AI1298="Coupure ENEO &amp; Baisse de tension","PASSIVE",
AI1298="Defaut GE &amp; POWER Cabinet","PASSIVE",
AI1298="Sharing","PASSIVE",
AI1298="Sites strategiques &amp; DataCenter","PASSIVE",
AI1298="Exclu","Exclu",
AI1298="SAT","ACTIVE",
AI1298="SPARE-ISSUE","SPARE-ISSUE",
AI1298="Fiber CAmtel","ACTIVE",
AI1298="Fiber AOF","ACTIVE",
AI1298="Projet OCM (HUAWEI)","PLANNED WORKS",
AI1298="Projet OCM (NOKIA)","PLANNED WORKS",
AI1298="ACCESS-ISSUE","ACCESS-ISSUE",
AI1298="Projet OCM (ZTE, NOKIA, autres projets)","PLANNED WORKS",
AI1298="No root CAuse","No root cause",
AI1298="ODU HS","ACTIVE",
AI1298="IP &amp; VLAN","ACTIVE",
AI1298="Warehouse HUAWEI","SPARE-ISSUE",
AI1298="SPARE-HS","SPARE-ISSUE",
AI1298="Power Telco","ACTIVE", AI1298="no impacts","no impacts"
),"")</f>
        <v>no impacts</v>
      </c>
      <c r="AK1298" s="23" t="s">
        <v>5537</v>
      </c>
      <c r="AL1298" s="23" t="str">
        <f t="shared" si="35"/>
        <v>LIT_346</v>
      </c>
      <c r="AN1298" s="9" t="s">
        <v>5537</v>
      </c>
      <c r="AO1298" s="23" t="str">
        <f>_xlfn.XLOOKUP(B1298,'INCIDENT-05-03-2026'!E:E,'INCIDENT-05-03-2026'!F:F,"")</f>
        <v/>
      </c>
      <c r="AP1298" s="7" t="s">
        <v>5537</v>
      </c>
      <c r="AQ1298" s="6"/>
      <c r="AR1298" s="7"/>
      <c r="AS1298" s="3" t="str">
        <f>_xlfn.XLOOKUP(B1298,'[3]tt num | region | site id'!$C:$C,'[3]tt num | region | site id'!$Q:$Q,"")</f>
        <v/>
      </c>
      <c r="AT1298" s="24" t="str">
        <f>_xlfn.XLOOKUP(B1298,'[4]Cells Huawei 03052026 12h'!$B:$B,'[4]Cells Huawei 03052026 12h'!$T:$T,"")</f>
        <v/>
      </c>
      <c r="AU1298" s="24" t="str">
        <f>_xlfn.XLOOKUP(B1298,'[5]cells down 02052026 8h50'!$B:$B,'[5]cells down 02052026 8h50'!$R:$R,"")</f>
        <v/>
      </c>
      <c r="AV1298" s="24" t="str">
        <f>_xlfn.XLOOKUP(B1298,'[5]cells down 02052026 13h50'!$B:$B,'[5]cells down 02052026 13h50'!$R:$R,"")</f>
        <v/>
      </c>
      <c r="AW1298" s="24" t="str">
        <f>_xlfn.XLOOKUP(B1298,'[5]cells down 02052026 13h50'!$B:$B,'[5]cells down 02052026 13h50'!$R:$R,"")</f>
        <v/>
      </c>
      <c r="AX1298" s="24" t="str">
        <f>_xlfn.XLOOKUP(B1298,'[6]cell downs 03052026 8h40 '!$B:$B,'[6]cell downs 03052026 8h40 '!$R:$R,"")</f>
        <v/>
      </c>
      <c r="AY1298" s="24" t="str">
        <f>_xlfn.XLOOKUP(B1298,'[7]ALL SITES DOWN'!$D:$D,'[7]ALL SITES DOWN'!$J:$J,"")</f>
        <v/>
      </c>
      <c r="AZ1298" s="24" t="str">
        <f>_xlfn.XLOOKUP(B1298,'[8]ALL SITES DOWN'!$D:$D,'[8]ALL SITES DOWN'!$J:$J,"")</f>
        <v/>
      </c>
      <c r="BA1298" s="9" t="str">
        <f>_xlfn.XLOOKUP(B1298,[9]sheet1!$AC:$AC,[9]sheet1!$AF:$AF,"")</f>
        <v/>
      </c>
      <c r="BB1298" s="14" t="s">
        <v>5537</v>
      </c>
      <c r="BC1298" s="14" t="s">
        <v>5537</v>
      </c>
      <c r="BD1298" s="14" t="str">
        <f>_xlfn.XLOOKUP(B1298,'[10]cell downs 18042026 17h'!$B:$B,'[10]cell downs 18042026 17h'!$B:$B,"")</f>
        <v/>
      </c>
      <c r="BE1298" s="14" t="str">
        <f>_xlfn.XLOOKUP(B1298,'[11]Cells Huawei 19042026 15h'!$B:$B,'[11]Cells Huawei 19042026 15h'!$B:$B,"")</f>
        <v/>
      </c>
      <c r="BF1298" s="9" t="str">
        <f>_xlfn.XLOOKUP(B1298,'[12]cells down 19042026 9H40'!$B:$B,'[12]cells down 19042026 9H40'!$B:$B,"")</f>
        <v/>
      </c>
      <c r="BG1298" s="9" t="s">
        <v>2518</v>
      </c>
      <c r="BH1298" s="9" t="s">
        <v>12</v>
      </c>
    </row>
    <row r="1299" spans="1:60" s="9" customFormat="1" x14ac:dyDescent="0.3">
      <c r="A1299" s="1" t="s">
        <v>3249</v>
      </c>
      <c r="B1299" s="8" t="s">
        <v>3250</v>
      </c>
      <c r="C1299" s="3" t="str">
        <f>_xlfn.XLOOKUP(B1299,'[1]daily break down'!$D:$D,'[1]daily break down'!$E:$E,"")</f>
        <v>Douala</v>
      </c>
      <c r="D1299" s="1" t="s">
        <v>11</v>
      </c>
      <c r="E1299" s="1" t="s">
        <v>12</v>
      </c>
      <c r="F1299" s="3" t="s">
        <v>31</v>
      </c>
      <c r="G1299" s="1" t="s">
        <v>32</v>
      </c>
      <c r="H1299" s="42" t="str">
        <f>_xlfn.XLOOKUP(B1299,[2]CALCULATION!$B:$B,[2]CALCULATION!$H:$H,"")</f>
        <v>ZTE</v>
      </c>
      <c r="I1299" s="34">
        <v>0</v>
      </c>
      <c r="J1299" s="34">
        <v>0</v>
      </c>
      <c r="K1299" s="34">
        <v>0</v>
      </c>
      <c r="L1299" s="34">
        <v>0</v>
      </c>
      <c r="M1299" s="34">
        <v>0</v>
      </c>
      <c r="N1299" s="34">
        <v>0</v>
      </c>
      <c r="O1299" s="34">
        <v>0</v>
      </c>
      <c r="P1299" s="34">
        <v>0</v>
      </c>
      <c r="Q1299" s="34">
        <v>0</v>
      </c>
      <c r="R1299" s="34">
        <v>0</v>
      </c>
      <c r="S1299" s="35">
        <v>0</v>
      </c>
      <c r="T1299" s="35">
        <v>0</v>
      </c>
      <c r="U1299" s="35">
        <v>0</v>
      </c>
      <c r="V1299" s="35">
        <v>1.7835078317394704E-3</v>
      </c>
      <c r="W1299" s="35">
        <v>0</v>
      </c>
      <c r="X1299" s="35">
        <v>0</v>
      </c>
      <c r="Y1299" s="35">
        <v>0</v>
      </c>
      <c r="Z1299" s="35">
        <v>0</v>
      </c>
      <c r="AA1299" s="35">
        <v>0</v>
      </c>
      <c r="AB1299" s="35">
        <v>0</v>
      </c>
      <c r="AC1299" s="35">
        <v>0</v>
      </c>
      <c r="AD1299" s="35">
        <v>0</v>
      </c>
      <c r="AE1299" s="58" t="s">
        <v>5560</v>
      </c>
      <c r="AF1299" s="58"/>
      <c r="AG1299" s="57" t="str" cm="1">
        <f t="array" ref="AG1299">IFERROR(_xlfn.IFS(
AI1299="MPR ISSUE","PDH",
AI1299="BSS Hardware Issue","BSS",
AI1299="Sites strategiques, MLL, Pylone, etc.","ENVTECH",
AI1299="AKTIVCO DEFAUT GE &amp; POWER Cabinet","AKTIVCO",
AI1299="AKTIVCO Coupure ENEO &amp; Baisse de tension","AKTIVCO GRID ONLY",
AI1299="Coupure ENEO &amp; Baisse de tension","IHS GRID ONLY",
AI1299="Defaut GE &amp; POWER Cabinet","IHS",
AI1299="Sharing","Partners",
AI1299="Sites strategiques &amp; DataCenter","SST &amp; DC",
AI1299="Exclu","Exclu",
AI1299="SAT","SAT",
AI1299="SPARE-ISSUE","SPARE-ISSUE",
AI1299="Fiber CAmtel","TRANS_FO_CAMTEL",
AI1299="Fiber AOF","Fiber AOF",
AI1299="Projet OCM (HUAWEI)","TRAVAUX-HUAWEI",
AI1299="Projet OCM (NOKIA)","TRAVAUX-NOKIA",
AI1299="ACCESS-ISSUE","ACCESS-ISSUE",
AI1299="Projet OCM (ZTE, NOKIA, autres projets)","TRAVAUX OCM",
AI1299="No root CAuse","No root cause",
AI1299="ODU HS","PDH",
AI1299="IP &amp; VLAN","PDH",
AI1299="Warehouse HUAWEI","SPARE-ISSUE",
AI1299="SPARE-HS","SPARE-ISSUE",
AI1299="Power Telco","BSS",AI1299="no impacts","no impacts"
),"")</f>
        <v>no impacts</v>
      </c>
      <c r="AH1299" s="57" t="str" cm="1">
        <f t="array" ref="AH1299">IFERROR(_xlfn.IFS(
AI1299="MPR ISSUE","TX ISSUE",
AI1299="BSS Hardware Issue","RAN ISSUE",
AI1299="Sites strategiques, MLL, Pylone, etc.","ENVTECH",
AI1299="AKTIVCO DEFAUT GE &amp; POWER Cabinet","POWER ISSUE",
AI1299="AKTIVCO Coupure ENEO &amp; Baisse de tension","POWER ISSUE",
AI1299="Coupure ENEO &amp; Baisse de tension","POWER ISSUE",
AI1299="Defaut GE &amp; POWER Cabinet","POWER ISSUE",
AI1299="Sharing","POWER ISSUE",
AI1299="Sites strategiques &amp; DataCenter","POWER ISSUE",
AI1299="Exclu","Exclu",
AI1299="SAT","TX ISSUE",
AI1299="SPARE-ISSUE","SPARE-ISSUE",
AI1299="Fiber CAmtel","TX ISSUE",
AI1299="Fiber AOF","TX ISSUE",
AI1299="Projet OCM (HUAWEI)","TRAVAUX-HUAWEI",
AI1299="Projet OCM (NOKIA)","TRAVAUX -NOKIA",
AI1299="ACCESS-ISSUE","ACCESS-ISSUE",
AI1299="Projet OCM (ZTE, NOKIA, autres projets)","TRAVAUX OCM",
AI1299="No root CAuse","No root cause",
AI1299="ODU HS","TX ISSUE",
AI1299="IP &amp; VLAN","TX ISSUE",
AI1299="Warehouse HUAWEI","SPARE-ISSUE",
AI1299="SPARE-HS","SPARE-ISSUE",
AI1299="Power Telco","RAN ISSUE",AI1299="no impacts","no impacts"
),"")</f>
        <v>no impacts</v>
      </c>
      <c r="AI1299" s="85" t="s">
        <v>5998</v>
      </c>
      <c r="AJ1299" s="57" t="str" cm="1">
        <f t="array" ref="AJ1299">IFERROR(_xlfn.IFS(
AI1299="MPR ISSUE","ACTIVE",
AI1299="BSS Hardware Issue","ACTIVE",
AI1299="Sites strategiques, MLL, Pylone, etc.","PASSIVE",
AI1299="AKTIVCO DEFAUT GE &amp; POWER Cabinet","PASSIVE",
AI1299="AKTIVCO Coupure ENEO &amp; Baisse de tension","PASSIVE",
AI1299="Coupure ENEO &amp; Baisse de tension","PASSIVE",
AI1299="Defaut GE &amp; POWER Cabinet","PASSIVE",
AI1299="Sharing","PASSIVE",
AI1299="Sites strategiques &amp; DataCenter","PASSIVE",
AI1299="Exclu","Exclu",
AI1299="SAT","ACTIVE",
AI1299="SPARE-ISSUE","SPARE-ISSUE",
AI1299="Fiber CAmtel","ACTIVE",
AI1299="Fiber AOF","ACTIVE",
AI1299="Projet OCM (HUAWEI)","PLANNED WORKS",
AI1299="Projet OCM (NOKIA)","PLANNED WORKS",
AI1299="ACCESS-ISSUE","ACCESS-ISSUE",
AI1299="Projet OCM (ZTE, NOKIA, autres projets)","PLANNED WORKS",
AI1299="No root CAuse","No root cause",
AI1299="ODU HS","ACTIVE",
AI1299="IP &amp; VLAN","ACTIVE",
AI1299="Warehouse HUAWEI","SPARE-ISSUE",
AI1299="SPARE-HS","SPARE-ISSUE",
AI1299="Power Telco","ACTIVE", AI1299="no impacts","no impacts"
),"")</f>
        <v>no impacts</v>
      </c>
      <c r="AK1299" s="23" t="s">
        <v>5537</v>
      </c>
      <c r="AL1299" s="23" t="str">
        <f t="shared" si="35"/>
        <v>LIT_437</v>
      </c>
      <c r="AN1299" s="9" t="s">
        <v>5537</v>
      </c>
      <c r="AO1299" s="23" t="str">
        <f>_xlfn.XLOOKUP(B1299,'INCIDENT-05-03-2026'!E:E,'INCIDENT-05-03-2026'!F:F,"")</f>
        <v/>
      </c>
      <c r="AP1299" s="7" t="s">
        <v>5537</v>
      </c>
      <c r="AQ1299" s="6"/>
      <c r="AR1299" s="7"/>
      <c r="AS1299" s="3" t="str">
        <f>_xlfn.XLOOKUP(B1299,'[3]tt num | region | site id'!$C:$C,'[3]tt num | region | site id'!$Q:$Q,"")</f>
        <v/>
      </c>
      <c r="AT1299" s="24" t="str">
        <f>_xlfn.XLOOKUP(B1299,'[4]Cells Huawei 03052026 12h'!$B:$B,'[4]Cells Huawei 03052026 12h'!$T:$T,"")</f>
        <v/>
      </c>
      <c r="AU1299" s="24" t="str">
        <f>_xlfn.XLOOKUP(B1299,'[5]cells down 02052026 8h50'!$B:$B,'[5]cells down 02052026 8h50'!$R:$R,"")</f>
        <v/>
      </c>
      <c r="AV1299" s="24" t="str">
        <f>_xlfn.XLOOKUP(B1299,'[5]cells down 02052026 13h50'!$B:$B,'[5]cells down 02052026 13h50'!$R:$R,"")</f>
        <v/>
      </c>
      <c r="AW1299" s="24" t="str">
        <f>_xlfn.XLOOKUP(B1299,'[5]cells down 02052026 13h50'!$B:$B,'[5]cells down 02052026 13h50'!$R:$R,"")</f>
        <v/>
      </c>
      <c r="AX1299" s="24" t="str">
        <f>_xlfn.XLOOKUP(B1299,'[6]cell downs 03052026 8h40 '!$B:$B,'[6]cell downs 03052026 8h40 '!$R:$R,"")</f>
        <v/>
      </c>
      <c r="AY1299" s="24" t="str">
        <f>_xlfn.XLOOKUP(B1299,'[7]ALL SITES DOWN'!$D:$D,'[7]ALL SITES DOWN'!$J:$J,"")</f>
        <v/>
      </c>
      <c r="AZ1299" s="24" t="str">
        <f>_xlfn.XLOOKUP(B1299,'[8]ALL SITES DOWN'!$D:$D,'[8]ALL SITES DOWN'!$J:$J,"")</f>
        <v/>
      </c>
      <c r="BA1299" s="9" t="str">
        <f>_xlfn.XLOOKUP(B1299,[9]sheet1!$AC:$AC,[9]sheet1!$AF:$AF,"")</f>
        <v/>
      </c>
      <c r="BB1299" s="14" t="s">
        <v>5537</v>
      </c>
      <c r="BC1299" s="14" t="s">
        <v>5537</v>
      </c>
      <c r="BD1299" s="14" t="str">
        <f>_xlfn.XLOOKUP(B1299,'[10]cell downs 18042026 17h'!$B:$B,'[10]cell downs 18042026 17h'!$B:$B,"")</f>
        <v/>
      </c>
      <c r="BE1299" s="14" t="str">
        <f>_xlfn.XLOOKUP(B1299,'[11]Cells Huawei 19042026 15h'!$B:$B,'[11]Cells Huawei 19042026 15h'!$B:$B,"")</f>
        <v/>
      </c>
      <c r="BF1299" s="9" t="str">
        <f>_xlfn.XLOOKUP(B1299,'[12]cells down 19042026 9H40'!$B:$B,'[12]cells down 19042026 9H40'!$B:$B,"")</f>
        <v/>
      </c>
      <c r="BG1299" s="9" t="s">
        <v>3250</v>
      </c>
      <c r="BH1299" s="9" t="s">
        <v>12</v>
      </c>
    </row>
    <row r="1300" spans="1:60" s="9" customFormat="1" x14ac:dyDescent="0.3">
      <c r="A1300" s="1" t="s">
        <v>2723</v>
      </c>
      <c r="B1300" s="8" t="s">
        <v>2724</v>
      </c>
      <c r="C1300" s="3" t="str">
        <f>_xlfn.XLOOKUP(B1300,'[1]daily break down'!$D:$D,'[1]daily break down'!$E:$E,"")</f>
        <v>Douala</v>
      </c>
      <c r="D1300" s="1" t="s">
        <v>21</v>
      </c>
      <c r="E1300" s="1" t="s">
        <v>36</v>
      </c>
      <c r="F1300" s="3" t="s">
        <v>31</v>
      </c>
      <c r="G1300" s="1" t="s">
        <v>32</v>
      </c>
      <c r="H1300" s="42" t="str">
        <f>_xlfn.XLOOKUP(B1300,[2]CALCULATION!$B:$B,[2]CALCULATION!$H:$H,"")</f>
        <v>ZTE</v>
      </c>
      <c r="I1300" s="34">
        <v>0</v>
      </c>
      <c r="J1300" s="34">
        <v>0</v>
      </c>
      <c r="K1300" s="34">
        <v>0</v>
      </c>
      <c r="L1300" s="34">
        <v>0</v>
      </c>
      <c r="M1300" s="34">
        <v>0</v>
      </c>
      <c r="N1300" s="34">
        <v>0</v>
      </c>
      <c r="O1300" s="34">
        <v>0</v>
      </c>
      <c r="P1300" s="34">
        <v>0</v>
      </c>
      <c r="Q1300" s="34">
        <v>0</v>
      </c>
      <c r="R1300" s="34">
        <v>0</v>
      </c>
      <c r="S1300" s="35">
        <v>0</v>
      </c>
      <c r="T1300" s="35">
        <v>0</v>
      </c>
      <c r="U1300" s="35">
        <v>0</v>
      </c>
      <c r="V1300" s="35">
        <v>1.6408272052002239E-3</v>
      </c>
      <c r="W1300" s="35">
        <v>0</v>
      </c>
      <c r="X1300" s="35">
        <v>0</v>
      </c>
      <c r="Y1300" s="35">
        <v>0</v>
      </c>
      <c r="Z1300" s="35">
        <v>0</v>
      </c>
      <c r="AA1300" s="35">
        <v>0</v>
      </c>
      <c r="AB1300" s="35">
        <v>0</v>
      </c>
      <c r="AC1300" s="35">
        <v>0</v>
      </c>
      <c r="AD1300" s="35">
        <v>0</v>
      </c>
      <c r="AE1300" s="58" t="s">
        <v>5560</v>
      </c>
      <c r="AF1300" s="58"/>
      <c r="AG1300" s="57" t="str" cm="1">
        <f t="array" ref="AG1300">IFERROR(_xlfn.IFS(
AI1300="MPR ISSUE","PDH",
AI1300="BSS Hardware Issue","BSS",
AI1300="Sites strategiques, MLL, Pylone, etc.","ENVTECH",
AI1300="AKTIVCO DEFAUT GE &amp; POWER Cabinet","AKTIVCO",
AI1300="AKTIVCO Coupure ENEO &amp; Baisse de tension","AKTIVCO GRID ONLY",
AI1300="Coupure ENEO &amp; Baisse de tension","IHS GRID ONLY",
AI1300="Defaut GE &amp; POWER Cabinet","IHS",
AI1300="Sharing","Partners",
AI1300="Sites strategiques &amp; DataCenter","SST &amp; DC",
AI1300="Exclu","Exclu",
AI1300="SAT","SAT",
AI1300="SPARE-ISSUE","SPARE-ISSUE",
AI1300="Fiber CAmtel","TRANS_FO_CAMTEL",
AI1300="Fiber AOF","Fiber AOF",
AI1300="Projet OCM (HUAWEI)","TRAVAUX-HUAWEI",
AI1300="Projet OCM (NOKIA)","TRAVAUX-NOKIA",
AI1300="ACCESS-ISSUE","ACCESS-ISSUE",
AI1300="Projet OCM (ZTE, NOKIA, autres projets)","TRAVAUX OCM",
AI1300="No root CAuse","No root cause",
AI1300="ODU HS","PDH",
AI1300="IP &amp; VLAN","PDH",
AI1300="Warehouse HUAWEI","SPARE-ISSUE",
AI1300="SPARE-HS","SPARE-ISSUE",
AI1300="Power Telco","BSS",AI1300="no impacts","no impacts"
),"")</f>
        <v>no impacts</v>
      </c>
      <c r="AH1300" s="57" t="str" cm="1">
        <f t="array" ref="AH1300">IFERROR(_xlfn.IFS(
AI1300="MPR ISSUE","TX ISSUE",
AI1300="BSS Hardware Issue","RAN ISSUE",
AI1300="Sites strategiques, MLL, Pylone, etc.","ENVTECH",
AI1300="AKTIVCO DEFAUT GE &amp; POWER Cabinet","POWER ISSUE",
AI1300="AKTIVCO Coupure ENEO &amp; Baisse de tension","POWER ISSUE",
AI1300="Coupure ENEO &amp; Baisse de tension","POWER ISSUE",
AI1300="Defaut GE &amp; POWER Cabinet","POWER ISSUE",
AI1300="Sharing","POWER ISSUE",
AI1300="Sites strategiques &amp; DataCenter","POWER ISSUE",
AI1300="Exclu","Exclu",
AI1300="SAT","TX ISSUE",
AI1300="SPARE-ISSUE","SPARE-ISSUE",
AI1300="Fiber CAmtel","TX ISSUE",
AI1300="Fiber AOF","TX ISSUE",
AI1300="Projet OCM (HUAWEI)","TRAVAUX-HUAWEI",
AI1300="Projet OCM (NOKIA)","TRAVAUX -NOKIA",
AI1300="ACCESS-ISSUE","ACCESS-ISSUE",
AI1300="Projet OCM (ZTE, NOKIA, autres projets)","TRAVAUX OCM",
AI1300="No root CAuse","No root cause",
AI1300="ODU HS","TX ISSUE",
AI1300="IP &amp; VLAN","TX ISSUE",
AI1300="Warehouse HUAWEI","SPARE-ISSUE",
AI1300="SPARE-HS","SPARE-ISSUE",
AI1300="Power Telco","RAN ISSUE",AI1300="no impacts","no impacts"
),"")</f>
        <v>no impacts</v>
      </c>
      <c r="AI1300" s="85" t="s">
        <v>5998</v>
      </c>
      <c r="AJ1300" s="57" t="str" cm="1">
        <f t="array" ref="AJ1300">IFERROR(_xlfn.IFS(
AI1300="MPR ISSUE","ACTIVE",
AI1300="BSS Hardware Issue","ACTIVE",
AI1300="Sites strategiques, MLL, Pylone, etc.","PASSIVE",
AI1300="AKTIVCO DEFAUT GE &amp; POWER Cabinet","PASSIVE",
AI1300="AKTIVCO Coupure ENEO &amp; Baisse de tension","PASSIVE",
AI1300="Coupure ENEO &amp; Baisse de tension","PASSIVE",
AI1300="Defaut GE &amp; POWER Cabinet","PASSIVE",
AI1300="Sharing","PASSIVE",
AI1300="Sites strategiques &amp; DataCenter","PASSIVE",
AI1300="Exclu","Exclu",
AI1300="SAT","ACTIVE",
AI1300="SPARE-ISSUE","SPARE-ISSUE",
AI1300="Fiber CAmtel","ACTIVE",
AI1300="Fiber AOF","ACTIVE",
AI1300="Projet OCM (HUAWEI)","PLANNED WORKS",
AI1300="Projet OCM (NOKIA)","PLANNED WORKS",
AI1300="ACCESS-ISSUE","ACCESS-ISSUE",
AI1300="Projet OCM (ZTE, NOKIA, autres projets)","PLANNED WORKS",
AI1300="No root CAuse","No root cause",
AI1300="ODU HS","ACTIVE",
AI1300="IP &amp; VLAN","ACTIVE",
AI1300="Warehouse HUAWEI","SPARE-ISSUE",
AI1300="SPARE-HS","SPARE-ISSUE",
AI1300="Power Telco","ACTIVE", AI1300="no impacts","no impacts"
),"")</f>
        <v>no impacts</v>
      </c>
      <c r="AK1300" s="23" t="s">
        <v>5537</v>
      </c>
      <c r="AL1300" s="23" t="str">
        <f t="shared" si="35"/>
        <v>LIT_637</v>
      </c>
      <c r="AN1300" s="9" t="s">
        <v>5537</v>
      </c>
      <c r="AO1300" s="23" t="str">
        <f>_xlfn.XLOOKUP(B1300,'INCIDENT-05-03-2026'!E:E,'INCIDENT-05-03-2026'!F:F,"")</f>
        <v/>
      </c>
      <c r="AP1300" s="7" t="s">
        <v>5537</v>
      </c>
      <c r="AQ1300" s="6"/>
      <c r="AR1300" s="7"/>
      <c r="AS1300" s="3" t="str">
        <f>_xlfn.XLOOKUP(B1300,'[3]tt num | region | site id'!$C:$C,'[3]tt num | region | site id'!$Q:$Q,"")</f>
        <v/>
      </c>
      <c r="AT1300" s="24" t="str">
        <f>_xlfn.XLOOKUP(B1300,'[4]Cells Huawei 03052026 12h'!$B:$B,'[4]Cells Huawei 03052026 12h'!$T:$T,"")</f>
        <v/>
      </c>
      <c r="AU1300" s="24" t="str">
        <f>_xlfn.XLOOKUP(B1300,'[5]cells down 02052026 8h50'!$B:$B,'[5]cells down 02052026 8h50'!$R:$R,"")</f>
        <v/>
      </c>
      <c r="AV1300" s="24" t="str">
        <f>_xlfn.XLOOKUP(B1300,'[5]cells down 02052026 13h50'!$B:$B,'[5]cells down 02052026 13h50'!$R:$R,"")</f>
        <v/>
      </c>
      <c r="AW1300" s="24" t="str">
        <f>_xlfn.XLOOKUP(B1300,'[5]cells down 02052026 13h50'!$B:$B,'[5]cells down 02052026 13h50'!$R:$R,"")</f>
        <v/>
      </c>
      <c r="AX1300" s="24" t="str">
        <f>_xlfn.XLOOKUP(B1300,'[6]cell downs 03052026 8h40 '!$B:$B,'[6]cell downs 03052026 8h40 '!$R:$R,"")</f>
        <v/>
      </c>
      <c r="AY1300" s="24" t="str">
        <f>_xlfn.XLOOKUP(B1300,'[7]ALL SITES DOWN'!$D:$D,'[7]ALL SITES DOWN'!$J:$J,"")</f>
        <v/>
      </c>
      <c r="AZ1300" s="24" t="str">
        <f>_xlfn.XLOOKUP(B1300,'[8]ALL SITES DOWN'!$D:$D,'[8]ALL SITES DOWN'!$J:$J,"")</f>
        <v/>
      </c>
      <c r="BA1300" s="9" t="str">
        <f>_xlfn.XLOOKUP(B1300,[9]sheet1!$AC:$AC,[9]sheet1!$AF:$AF,"")</f>
        <v/>
      </c>
      <c r="BB1300" s="14" t="s">
        <v>5537</v>
      </c>
      <c r="BC1300" s="14" t="s">
        <v>5537</v>
      </c>
      <c r="BD1300" s="14" t="str">
        <f>_xlfn.XLOOKUP(B1300,'[10]cell downs 18042026 17h'!$B:$B,'[10]cell downs 18042026 17h'!$B:$B,"")</f>
        <v/>
      </c>
      <c r="BE1300" s="14" t="str">
        <f>_xlfn.XLOOKUP(B1300,'[11]Cells Huawei 19042026 15h'!$B:$B,'[11]Cells Huawei 19042026 15h'!$B:$B,"")</f>
        <v/>
      </c>
      <c r="BF1300" s="9" t="str">
        <f>_xlfn.XLOOKUP(B1300,'[12]cells down 19042026 9H40'!$B:$B,'[12]cells down 19042026 9H40'!$B:$B,"")</f>
        <v/>
      </c>
      <c r="BG1300" s="9" t="s">
        <v>5537</v>
      </c>
      <c r="BH1300" s="9" t="s">
        <v>12</v>
      </c>
    </row>
    <row r="1301" spans="1:60" s="9" customFormat="1" ht="19.5" customHeight="1" x14ac:dyDescent="0.3">
      <c r="A1301" s="1" t="s">
        <v>3421</v>
      </c>
      <c r="B1301" s="8" t="s">
        <v>3422</v>
      </c>
      <c r="C1301" s="3" t="str">
        <f>_xlfn.XLOOKUP(B1301,'[1]daily break down'!$D:$D,'[1]daily break down'!$E:$E,"")</f>
        <v>Douala</v>
      </c>
      <c r="D1301" s="1" t="s">
        <v>11</v>
      </c>
      <c r="E1301" s="1" t="s">
        <v>195</v>
      </c>
      <c r="F1301" s="3" t="s">
        <v>31</v>
      </c>
      <c r="G1301" s="1" t="s">
        <v>32</v>
      </c>
      <c r="H1301" s="42" t="str">
        <f>_xlfn.XLOOKUP(B1301,[2]CALCULATION!$B:$B,[2]CALCULATION!$H:$H,"")</f>
        <v>ZTE</v>
      </c>
      <c r="I1301" s="34">
        <v>0</v>
      </c>
      <c r="J1301" s="34">
        <v>0</v>
      </c>
      <c r="K1301" s="34">
        <v>0</v>
      </c>
      <c r="L1301" s="34">
        <v>0</v>
      </c>
      <c r="M1301" s="34">
        <v>0</v>
      </c>
      <c r="N1301" s="34">
        <v>0</v>
      </c>
      <c r="O1301" s="34">
        <v>0</v>
      </c>
      <c r="P1301" s="34">
        <v>0</v>
      </c>
      <c r="Q1301" s="34">
        <v>0</v>
      </c>
      <c r="R1301" s="34">
        <v>0</v>
      </c>
      <c r="S1301" s="35">
        <v>0</v>
      </c>
      <c r="T1301" s="35">
        <v>0</v>
      </c>
      <c r="U1301" s="35">
        <v>0</v>
      </c>
      <c r="V1301" s="35">
        <v>1.4981465786611484E-3</v>
      </c>
      <c r="W1301" s="35">
        <v>0</v>
      </c>
      <c r="X1301" s="35">
        <v>0</v>
      </c>
      <c r="Y1301" s="35">
        <v>0</v>
      </c>
      <c r="Z1301" s="35">
        <v>0</v>
      </c>
      <c r="AA1301" s="35">
        <v>0</v>
      </c>
      <c r="AB1301" s="35">
        <v>0</v>
      </c>
      <c r="AC1301" s="35">
        <v>0</v>
      </c>
      <c r="AD1301" s="35">
        <v>0</v>
      </c>
      <c r="AE1301" s="58" t="s">
        <v>5560</v>
      </c>
      <c r="AF1301" s="58"/>
      <c r="AG1301" s="57" t="str" cm="1">
        <f t="array" ref="AG1301">IFERROR(_xlfn.IFS(
AI1301="MPR ISSUE","PDH",
AI1301="BSS Hardware Issue","BSS",
AI1301="Sites strategiques, MLL, Pylone, etc.","ENVTECH",
AI1301="AKTIVCO DEFAUT GE &amp; POWER Cabinet","AKTIVCO",
AI1301="AKTIVCO Coupure ENEO &amp; Baisse de tension","AKTIVCO GRID ONLY",
AI1301="Coupure ENEO &amp; Baisse de tension","IHS GRID ONLY",
AI1301="Defaut GE &amp; POWER Cabinet","IHS",
AI1301="Sharing","Partners",
AI1301="Sites strategiques &amp; DataCenter","SST &amp; DC",
AI1301="Exclu","Exclu",
AI1301="SAT","SAT",
AI1301="SPARE-ISSUE","SPARE-ISSUE",
AI1301="Fiber CAmtel","TRANS_FO_CAMTEL",
AI1301="Fiber AOF","Fiber AOF",
AI1301="Projet OCM (HUAWEI)","TRAVAUX-HUAWEI",
AI1301="Projet OCM (NOKIA)","TRAVAUX-NOKIA",
AI1301="ACCESS-ISSUE","ACCESS-ISSUE",
AI1301="Projet OCM (ZTE, NOKIA, autres projets)","TRAVAUX OCM",
AI1301="No root CAuse","No root cause",
AI1301="ODU HS","PDH",
AI1301="IP &amp; VLAN","PDH",
AI1301="Warehouse HUAWEI","SPARE-ISSUE",
AI1301="SPARE-HS","SPARE-ISSUE",
AI1301="Power Telco","BSS",AI1301="no impacts","no impacts"
),"")</f>
        <v>no impacts</v>
      </c>
      <c r="AH1301" s="57" t="str" cm="1">
        <f t="array" ref="AH1301">IFERROR(_xlfn.IFS(
AI1301="MPR ISSUE","TX ISSUE",
AI1301="BSS Hardware Issue","RAN ISSUE",
AI1301="Sites strategiques, MLL, Pylone, etc.","ENVTECH",
AI1301="AKTIVCO DEFAUT GE &amp; POWER Cabinet","POWER ISSUE",
AI1301="AKTIVCO Coupure ENEO &amp; Baisse de tension","POWER ISSUE",
AI1301="Coupure ENEO &amp; Baisse de tension","POWER ISSUE",
AI1301="Defaut GE &amp; POWER Cabinet","POWER ISSUE",
AI1301="Sharing","POWER ISSUE",
AI1301="Sites strategiques &amp; DataCenter","POWER ISSUE",
AI1301="Exclu","Exclu",
AI1301="SAT","TX ISSUE",
AI1301="SPARE-ISSUE","SPARE-ISSUE",
AI1301="Fiber CAmtel","TX ISSUE",
AI1301="Fiber AOF","TX ISSUE",
AI1301="Projet OCM (HUAWEI)","TRAVAUX-HUAWEI",
AI1301="Projet OCM (NOKIA)","TRAVAUX -NOKIA",
AI1301="ACCESS-ISSUE","ACCESS-ISSUE",
AI1301="Projet OCM (ZTE, NOKIA, autres projets)","TRAVAUX OCM",
AI1301="No root CAuse","No root cause",
AI1301="ODU HS","TX ISSUE",
AI1301="IP &amp; VLAN","TX ISSUE",
AI1301="Warehouse HUAWEI","SPARE-ISSUE",
AI1301="SPARE-HS","SPARE-ISSUE",
AI1301="Power Telco","RAN ISSUE",AI1301="no impacts","no impacts"
),"")</f>
        <v>no impacts</v>
      </c>
      <c r="AI1301" s="85" t="s">
        <v>5998</v>
      </c>
      <c r="AJ1301" s="57" t="str" cm="1">
        <f t="array" ref="AJ1301">IFERROR(_xlfn.IFS(
AI1301="MPR ISSUE","ACTIVE",
AI1301="BSS Hardware Issue","ACTIVE",
AI1301="Sites strategiques, MLL, Pylone, etc.","PASSIVE",
AI1301="AKTIVCO DEFAUT GE &amp; POWER Cabinet","PASSIVE",
AI1301="AKTIVCO Coupure ENEO &amp; Baisse de tension","PASSIVE",
AI1301="Coupure ENEO &amp; Baisse de tension","PASSIVE",
AI1301="Defaut GE &amp; POWER Cabinet","PASSIVE",
AI1301="Sharing","PASSIVE",
AI1301="Sites strategiques &amp; DataCenter","PASSIVE",
AI1301="Exclu","Exclu",
AI1301="SAT","ACTIVE",
AI1301="SPARE-ISSUE","SPARE-ISSUE",
AI1301="Fiber CAmtel","ACTIVE",
AI1301="Fiber AOF","ACTIVE",
AI1301="Projet OCM (HUAWEI)","PLANNED WORKS",
AI1301="Projet OCM (NOKIA)","PLANNED WORKS",
AI1301="ACCESS-ISSUE","ACCESS-ISSUE",
AI1301="Projet OCM (ZTE, NOKIA, autres projets)","PLANNED WORKS",
AI1301="No root CAuse","No root cause",
AI1301="ODU HS","ACTIVE",
AI1301="IP &amp; VLAN","ACTIVE",
AI1301="Warehouse HUAWEI","SPARE-ISSUE",
AI1301="SPARE-HS","SPARE-ISSUE",
AI1301="Power Telco","ACTIVE", AI1301="no impacts","no impacts"
),"")</f>
        <v>no impacts</v>
      </c>
      <c r="AK1301" s="23" t="s">
        <v>5537</v>
      </c>
      <c r="AL1301" s="23" t="str">
        <f t="shared" si="35"/>
        <v>LIT_342</v>
      </c>
      <c r="AN1301" s="9" t="s">
        <v>5537</v>
      </c>
      <c r="AO1301" s="23" t="str">
        <f>_xlfn.XLOOKUP(B1301,'INCIDENT-05-03-2026'!E:E,'INCIDENT-05-03-2026'!F:F,"")</f>
        <v/>
      </c>
      <c r="AP1301" s="7" t="s">
        <v>5537</v>
      </c>
      <c r="AQ1301" s="6"/>
      <c r="AR1301" s="7"/>
      <c r="AS1301" s="3" t="str">
        <f>_xlfn.XLOOKUP(B1301,'[3]tt num | region | site id'!$C:$C,'[3]tt num | region | site id'!$Q:$Q,"")</f>
        <v/>
      </c>
      <c r="AT1301" s="24" t="str">
        <f>_xlfn.XLOOKUP(B1301,'[4]Cells Huawei 03052026 12h'!$B:$B,'[4]Cells Huawei 03052026 12h'!$T:$T,"")</f>
        <v/>
      </c>
      <c r="AU1301" s="24" t="str">
        <f>_xlfn.XLOOKUP(B1301,'[5]cells down 02052026 8h50'!$B:$B,'[5]cells down 02052026 8h50'!$R:$R,"")</f>
        <v/>
      </c>
      <c r="AV1301" s="24" t="str">
        <f>_xlfn.XLOOKUP(B1301,'[5]cells down 02052026 13h50'!$B:$B,'[5]cells down 02052026 13h50'!$R:$R,"")</f>
        <v/>
      </c>
      <c r="AW1301" s="24" t="str">
        <f>_xlfn.XLOOKUP(B1301,'[5]cells down 02052026 13h50'!$B:$B,'[5]cells down 02052026 13h50'!$R:$R,"")</f>
        <v/>
      </c>
      <c r="AX1301" s="24" t="str">
        <f>_xlfn.XLOOKUP(B1301,'[6]cell downs 03052026 8h40 '!$B:$B,'[6]cell downs 03052026 8h40 '!$R:$R,"")</f>
        <v/>
      </c>
      <c r="AY1301" s="24" t="str">
        <f>_xlfn.XLOOKUP(B1301,'[7]ALL SITES DOWN'!$D:$D,'[7]ALL SITES DOWN'!$J:$J,"")</f>
        <v/>
      </c>
      <c r="AZ1301" s="24" t="str">
        <f>_xlfn.XLOOKUP(B1301,'[8]ALL SITES DOWN'!$D:$D,'[8]ALL SITES DOWN'!$J:$J,"")</f>
        <v/>
      </c>
      <c r="BA1301" s="9" t="str">
        <f>_xlfn.XLOOKUP(B1301,[9]sheet1!$AC:$AC,[9]sheet1!$AF:$AF,"")</f>
        <v/>
      </c>
      <c r="BB1301" s="14" t="s">
        <v>5537</v>
      </c>
      <c r="BC1301" s="14" t="s">
        <v>5537</v>
      </c>
      <c r="BD1301" s="14" t="str">
        <f>_xlfn.XLOOKUP(B1301,'[10]cell downs 18042026 17h'!$B:$B,'[10]cell downs 18042026 17h'!$B:$B,"")</f>
        <v/>
      </c>
      <c r="BE1301" s="14" t="str">
        <f>_xlfn.XLOOKUP(B1301,'[11]Cells Huawei 19042026 15h'!$B:$B,'[11]Cells Huawei 19042026 15h'!$B:$B,"")</f>
        <v/>
      </c>
      <c r="BF1301" s="9" t="str">
        <f>_xlfn.XLOOKUP(B1301,'[12]cells down 19042026 9H40'!$B:$B,'[12]cells down 19042026 9H40'!$B:$B,"")</f>
        <v/>
      </c>
      <c r="BG1301" s="9" t="s">
        <v>3422</v>
      </c>
      <c r="BH1301" s="9" t="s">
        <v>12</v>
      </c>
    </row>
    <row r="1302" spans="1:60" s="9" customFormat="1" x14ac:dyDescent="0.3">
      <c r="A1302" s="1" t="s">
        <v>5020</v>
      </c>
      <c r="B1302" s="8" t="s">
        <v>5021</v>
      </c>
      <c r="C1302" s="3" t="str">
        <f>_xlfn.XLOOKUP(B1302,'[1]daily break down'!$D:$D,'[1]daily break down'!$E:$E,"")</f>
        <v>Douala</v>
      </c>
      <c r="D1302" s="1" t="s">
        <v>21</v>
      </c>
      <c r="E1302" s="1" t="s">
        <v>36</v>
      </c>
      <c r="F1302" s="3" t="s">
        <v>31</v>
      </c>
      <c r="G1302" s="1" t="s">
        <v>32</v>
      </c>
      <c r="H1302" s="42" t="str">
        <f>_xlfn.XLOOKUP(B1302,[2]CALCULATION!$B:$B,[2]CALCULATION!$H:$H,"")</f>
        <v>ZTE</v>
      </c>
      <c r="I1302" s="34">
        <v>0</v>
      </c>
      <c r="J1302" s="34">
        <v>0</v>
      </c>
      <c r="K1302" s="34">
        <v>0</v>
      </c>
      <c r="L1302" s="34">
        <v>0</v>
      </c>
      <c r="M1302" s="34">
        <v>15.181700210881967</v>
      </c>
      <c r="N1302" s="34">
        <v>0</v>
      </c>
      <c r="O1302" s="34">
        <v>0</v>
      </c>
      <c r="P1302" s="34">
        <v>0</v>
      </c>
      <c r="Q1302" s="34">
        <v>7.1749271615401522</v>
      </c>
      <c r="R1302" s="34">
        <v>0</v>
      </c>
      <c r="S1302" s="35">
        <v>0</v>
      </c>
      <c r="T1302" s="35">
        <v>0</v>
      </c>
      <c r="U1302" s="35">
        <v>0</v>
      </c>
      <c r="V1302" s="35">
        <v>1.391136108756585E-3</v>
      </c>
      <c r="W1302" s="35">
        <v>0</v>
      </c>
      <c r="X1302" s="35">
        <v>0</v>
      </c>
      <c r="Y1302" s="35">
        <v>0</v>
      </c>
      <c r="Z1302" s="35">
        <v>0</v>
      </c>
      <c r="AA1302" s="35">
        <v>0</v>
      </c>
      <c r="AB1302" s="35">
        <v>0</v>
      </c>
      <c r="AC1302" s="35">
        <v>0</v>
      </c>
      <c r="AD1302" s="35">
        <v>0</v>
      </c>
      <c r="AE1302" s="58" t="s">
        <v>5560</v>
      </c>
      <c r="AF1302" s="58"/>
      <c r="AG1302" s="57" t="str" cm="1">
        <f t="array" ref="AG1302">IFERROR(_xlfn.IFS(
AI1302="MPR ISSUE","PDH",
AI1302="BSS Hardware Issue","BSS",
AI1302="Sites strategiques, MLL, Pylone, etc.","ENVTECH",
AI1302="AKTIVCO DEFAUT GE &amp; POWER Cabinet","AKTIVCO",
AI1302="AKTIVCO Coupure ENEO &amp; Baisse de tension","AKTIVCO GRID ONLY",
AI1302="Coupure ENEO &amp; Baisse de tension","IHS GRID ONLY",
AI1302="Defaut GE &amp; POWER Cabinet","IHS",
AI1302="Sharing","Partners",
AI1302="Sites strategiques &amp; DataCenter","SST &amp; DC",
AI1302="Exclu","Exclu",
AI1302="SAT","SAT",
AI1302="SPARE-ISSUE","SPARE-ISSUE",
AI1302="Fiber CAmtel","TRANS_FO_CAMTEL",
AI1302="Fiber AOF","Fiber AOF",
AI1302="Projet OCM (HUAWEI)","TRAVAUX-HUAWEI",
AI1302="Projet OCM (NOKIA)","TRAVAUX-NOKIA",
AI1302="ACCESS-ISSUE","ACCESS-ISSUE",
AI1302="Projet OCM (ZTE, NOKIA, autres projets)","TRAVAUX OCM",
AI1302="No root CAuse","No root cause",
AI1302="ODU HS","PDH",
AI1302="IP &amp; VLAN","PDH",
AI1302="Warehouse HUAWEI","SPARE-ISSUE",
AI1302="SPARE-HS","SPARE-ISSUE",
AI1302="Power Telco","BSS",AI1302="no impacts","no impacts"
),"")</f>
        <v>no impacts</v>
      </c>
      <c r="AH1302" s="57" t="str" cm="1">
        <f t="array" ref="AH1302">IFERROR(_xlfn.IFS(
AI1302="MPR ISSUE","TX ISSUE",
AI1302="BSS Hardware Issue","RAN ISSUE",
AI1302="Sites strategiques, MLL, Pylone, etc.","ENVTECH",
AI1302="AKTIVCO DEFAUT GE &amp; POWER Cabinet","POWER ISSUE",
AI1302="AKTIVCO Coupure ENEO &amp; Baisse de tension","POWER ISSUE",
AI1302="Coupure ENEO &amp; Baisse de tension","POWER ISSUE",
AI1302="Defaut GE &amp; POWER Cabinet","POWER ISSUE",
AI1302="Sharing","POWER ISSUE",
AI1302="Sites strategiques &amp; DataCenter","POWER ISSUE",
AI1302="Exclu","Exclu",
AI1302="SAT","TX ISSUE",
AI1302="SPARE-ISSUE","SPARE-ISSUE",
AI1302="Fiber CAmtel","TX ISSUE",
AI1302="Fiber AOF","TX ISSUE",
AI1302="Projet OCM (HUAWEI)","TRAVAUX-HUAWEI",
AI1302="Projet OCM (NOKIA)","TRAVAUX -NOKIA",
AI1302="ACCESS-ISSUE","ACCESS-ISSUE",
AI1302="Projet OCM (ZTE, NOKIA, autres projets)","TRAVAUX OCM",
AI1302="No root CAuse","No root cause",
AI1302="ODU HS","TX ISSUE",
AI1302="IP &amp; VLAN","TX ISSUE",
AI1302="Warehouse HUAWEI","SPARE-ISSUE",
AI1302="SPARE-HS","SPARE-ISSUE",
AI1302="Power Telco","RAN ISSUE",AI1302="no impacts","no impacts"
),"")</f>
        <v>no impacts</v>
      </c>
      <c r="AI1302" s="85" t="s">
        <v>5998</v>
      </c>
      <c r="AJ1302" s="57" t="str" cm="1">
        <f t="array" ref="AJ1302">IFERROR(_xlfn.IFS(
AI1302="MPR ISSUE","ACTIVE",
AI1302="BSS Hardware Issue","ACTIVE",
AI1302="Sites strategiques, MLL, Pylone, etc.","PASSIVE",
AI1302="AKTIVCO DEFAUT GE &amp; POWER Cabinet","PASSIVE",
AI1302="AKTIVCO Coupure ENEO &amp; Baisse de tension","PASSIVE",
AI1302="Coupure ENEO &amp; Baisse de tension","PASSIVE",
AI1302="Defaut GE &amp; POWER Cabinet","PASSIVE",
AI1302="Sharing","PASSIVE",
AI1302="Sites strategiques &amp; DataCenter","PASSIVE",
AI1302="Exclu","Exclu",
AI1302="SAT","ACTIVE",
AI1302="SPARE-ISSUE","SPARE-ISSUE",
AI1302="Fiber CAmtel","ACTIVE",
AI1302="Fiber AOF","ACTIVE",
AI1302="Projet OCM (HUAWEI)","PLANNED WORKS",
AI1302="Projet OCM (NOKIA)","PLANNED WORKS",
AI1302="ACCESS-ISSUE","ACCESS-ISSUE",
AI1302="Projet OCM (ZTE, NOKIA, autres projets)","PLANNED WORKS",
AI1302="No root CAuse","No root cause",
AI1302="ODU HS","ACTIVE",
AI1302="IP &amp; VLAN","ACTIVE",
AI1302="Warehouse HUAWEI","SPARE-ISSUE",
AI1302="SPARE-HS","SPARE-ISSUE",
AI1302="Power Telco","ACTIVE", AI1302="no impacts","no impacts"
),"")</f>
        <v>no impacts</v>
      </c>
      <c r="AK1302" s="23" t="s">
        <v>5537</v>
      </c>
      <c r="AL1302" s="23" t="str">
        <f t="shared" si="35"/>
        <v>LIT_682</v>
      </c>
      <c r="AN1302" s="9" t="s">
        <v>5537</v>
      </c>
      <c r="AO1302" s="23" t="str">
        <f>_xlfn.XLOOKUP(B1302,'INCIDENT-05-03-2026'!E:E,'INCIDENT-05-03-2026'!F:F,"")</f>
        <v/>
      </c>
      <c r="AP1302" s="7" t="s">
        <v>5537</v>
      </c>
      <c r="AQ1302" s="6"/>
      <c r="AR1302" s="7"/>
      <c r="AS1302" s="3" t="str">
        <f>_xlfn.XLOOKUP(B1302,'[3]tt num | region | site id'!$C:$C,'[3]tt num | region | site id'!$Q:$Q,"")</f>
        <v/>
      </c>
      <c r="AT1302" s="24" t="str">
        <f>_xlfn.XLOOKUP(B1302,'[4]Cells Huawei 03052026 12h'!$B:$B,'[4]Cells Huawei 03052026 12h'!$T:$T,"")</f>
        <v/>
      </c>
      <c r="AU1302" s="24" t="str">
        <f>_xlfn.XLOOKUP(B1302,'[5]cells down 02052026 8h50'!$B:$B,'[5]cells down 02052026 8h50'!$R:$R,"")</f>
        <v/>
      </c>
      <c r="AV1302" s="24" t="str">
        <f>_xlfn.XLOOKUP(B1302,'[5]cells down 02052026 13h50'!$B:$B,'[5]cells down 02052026 13h50'!$R:$R,"")</f>
        <v/>
      </c>
      <c r="AW1302" s="24" t="str">
        <f>_xlfn.XLOOKUP(B1302,'[5]cells down 02052026 13h50'!$B:$B,'[5]cells down 02052026 13h50'!$R:$R,"")</f>
        <v/>
      </c>
      <c r="AX1302" s="24" t="str">
        <f>_xlfn.XLOOKUP(B1302,'[6]cell downs 03052026 8h40 '!$B:$B,'[6]cell downs 03052026 8h40 '!$R:$R,"")</f>
        <v/>
      </c>
      <c r="AY1302" s="24" t="str">
        <f>_xlfn.XLOOKUP(B1302,'[7]ALL SITES DOWN'!$D:$D,'[7]ALL SITES DOWN'!$J:$J,"")</f>
        <v/>
      </c>
      <c r="AZ1302" s="24" t="str">
        <f>_xlfn.XLOOKUP(B1302,'[8]ALL SITES DOWN'!$D:$D,'[8]ALL SITES DOWN'!$J:$J,"")</f>
        <v/>
      </c>
      <c r="BA1302" s="9" t="str">
        <f>_xlfn.XLOOKUP(B1302,[9]sheet1!$AC:$AC,[9]sheet1!$AF:$AF,"")</f>
        <v/>
      </c>
      <c r="BB1302" s="14" t="s">
        <v>5537</v>
      </c>
      <c r="BC1302" s="14" t="s">
        <v>5537</v>
      </c>
      <c r="BD1302" s="14" t="str">
        <f>_xlfn.XLOOKUP(B1302,'[10]cell downs 18042026 17h'!$B:$B,'[10]cell downs 18042026 17h'!$B:$B,"")</f>
        <v/>
      </c>
      <c r="BE1302" s="14" t="str">
        <f>_xlfn.XLOOKUP(B1302,'[11]Cells Huawei 19042026 15h'!$B:$B,'[11]Cells Huawei 19042026 15h'!$B:$B,"")</f>
        <v/>
      </c>
      <c r="BF1302" s="9" t="str">
        <f>_xlfn.XLOOKUP(B1302,'[12]cells down 19042026 9H40'!$B:$B,'[12]cells down 19042026 9H40'!$B:$B,"")</f>
        <v/>
      </c>
      <c r="BG1302" s="9" t="s">
        <v>5537</v>
      </c>
      <c r="BH1302" s="9" t="s">
        <v>5537</v>
      </c>
    </row>
    <row r="1303" spans="1:60" s="9" customFormat="1" x14ac:dyDescent="0.3">
      <c r="A1303" s="1" t="s">
        <v>2729</v>
      </c>
      <c r="B1303" s="8" t="s">
        <v>2730</v>
      </c>
      <c r="C1303" s="3" t="str">
        <f>_xlfn.XLOOKUP(B1303,'[1]daily break down'!$D:$D,'[1]daily break down'!$E:$E,"")</f>
        <v>LITTORAL</v>
      </c>
      <c r="D1303" s="1" t="s">
        <v>11</v>
      </c>
      <c r="E1303" s="1" t="s">
        <v>12</v>
      </c>
      <c r="F1303" s="3" t="s">
        <v>31</v>
      </c>
      <c r="G1303" s="1" t="s">
        <v>2731</v>
      </c>
      <c r="H1303" s="42" t="str">
        <f>_xlfn.XLOOKUP(B1303,[2]CALCULATION!$B:$B,[2]CALCULATION!$H:$H,"")</f>
        <v>ZTE</v>
      </c>
      <c r="I1303" s="34">
        <v>0</v>
      </c>
      <c r="J1303" s="34">
        <v>0</v>
      </c>
      <c r="K1303" s="34">
        <v>0</v>
      </c>
      <c r="L1303" s="34">
        <v>0</v>
      </c>
      <c r="M1303" s="34">
        <v>2.2071622820910135</v>
      </c>
      <c r="N1303" s="34">
        <v>0</v>
      </c>
      <c r="O1303" s="34">
        <v>0</v>
      </c>
      <c r="P1303" s="34">
        <v>0</v>
      </c>
      <c r="Q1303" s="34">
        <v>0</v>
      </c>
      <c r="R1303" s="34">
        <v>0</v>
      </c>
      <c r="S1303" s="35">
        <v>0</v>
      </c>
      <c r="T1303" s="35">
        <v>0</v>
      </c>
      <c r="U1303" s="35">
        <v>0</v>
      </c>
      <c r="V1303" s="35">
        <v>1.3554659521219016E-3</v>
      </c>
      <c r="W1303" s="35">
        <v>0</v>
      </c>
      <c r="X1303" s="35">
        <v>0</v>
      </c>
      <c r="Y1303" s="35">
        <v>0</v>
      </c>
      <c r="Z1303" s="35">
        <v>0</v>
      </c>
      <c r="AA1303" s="35">
        <v>0</v>
      </c>
      <c r="AB1303" s="35">
        <v>0</v>
      </c>
      <c r="AC1303" s="35">
        <v>0</v>
      </c>
      <c r="AD1303" s="35">
        <v>0</v>
      </c>
      <c r="AE1303" s="58" t="s">
        <v>5560</v>
      </c>
      <c r="AF1303" s="58"/>
      <c r="AG1303" s="57" t="str" cm="1">
        <f t="array" ref="AG1303">IFERROR(_xlfn.IFS(
AI1303="MPR ISSUE","PDH",
AI1303="BSS Hardware Issue","BSS",
AI1303="Sites strategiques, MLL, Pylone, etc.","ENVTECH",
AI1303="AKTIVCO DEFAUT GE &amp; POWER Cabinet","AKTIVCO",
AI1303="AKTIVCO Coupure ENEO &amp; Baisse de tension","AKTIVCO GRID ONLY",
AI1303="Coupure ENEO &amp; Baisse de tension","IHS GRID ONLY",
AI1303="Defaut GE &amp; POWER Cabinet","IHS",
AI1303="Sharing","Partners",
AI1303="Sites strategiques &amp; DataCenter","SST &amp; DC",
AI1303="Exclu","Exclu",
AI1303="SAT","SAT",
AI1303="SPARE-ISSUE","SPARE-ISSUE",
AI1303="Fiber CAmtel","TRANS_FO_CAMTEL",
AI1303="Fiber AOF","Fiber AOF",
AI1303="Projet OCM (HUAWEI)","TRAVAUX-HUAWEI",
AI1303="Projet OCM (NOKIA)","TRAVAUX-NOKIA",
AI1303="ACCESS-ISSUE","ACCESS-ISSUE",
AI1303="Projet OCM (ZTE, NOKIA, autres projets)","TRAVAUX OCM",
AI1303="No root CAuse","No root cause",
AI1303="ODU HS","PDH",
AI1303="IP &amp; VLAN","PDH",
AI1303="Warehouse HUAWEI","SPARE-ISSUE",
AI1303="SPARE-HS","SPARE-ISSUE",
AI1303="Power Telco","BSS",AI1303="no impacts","no impacts"
),"")</f>
        <v>no impacts</v>
      </c>
      <c r="AH1303" s="57" t="str" cm="1">
        <f t="array" ref="AH1303">IFERROR(_xlfn.IFS(
AI1303="MPR ISSUE","TX ISSUE",
AI1303="BSS Hardware Issue","RAN ISSUE",
AI1303="Sites strategiques, MLL, Pylone, etc.","ENVTECH",
AI1303="AKTIVCO DEFAUT GE &amp; POWER Cabinet","POWER ISSUE",
AI1303="AKTIVCO Coupure ENEO &amp; Baisse de tension","POWER ISSUE",
AI1303="Coupure ENEO &amp; Baisse de tension","POWER ISSUE",
AI1303="Defaut GE &amp; POWER Cabinet","POWER ISSUE",
AI1303="Sharing","POWER ISSUE",
AI1303="Sites strategiques &amp; DataCenter","POWER ISSUE",
AI1303="Exclu","Exclu",
AI1303="SAT","TX ISSUE",
AI1303="SPARE-ISSUE","SPARE-ISSUE",
AI1303="Fiber CAmtel","TX ISSUE",
AI1303="Fiber AOF","TX ISSUE",
AI1303="Projet OCM (HUAWEI)","TRAVAUX-HUAWEI",
AI1303="Projet OCM (NOKIA)","TRAVAUX -NOKIA",
AI1303="ACCESS-ISSUE","ACCESS-ISSUE",
AI1303="Projet OCM (ZTE, NOKIA, autres projets)","TRAVAUX OCM",
AI1303="No root CAuse","No root cause",
AI1303="ODU HS","TX ISSUE",
AI1303="IP &amp; VLAN","TX ISSUE",
AI1303="Warehouse HUAWEI","SPARE-ISSUE",
AI1303="SPARE-HS","SPARE-ISSUE",
AI1303="Power Telco","RAN ISSUE",AI1303="no impacts","no impacts"
),"")</f>
        <v>no impacts</v>
      </c>
      <c r="AI1303" s="85" t="s">
        <v>5998</v>
      </c>
      <c r="AJ1303" s="57" t="str" cm="1">
        <f t="array" ref="AJ1303">IFERROR(_xlfn.IFS(
AI1303="MPR ISSUE","ACTIVE",
AI1303="BSS Hardware Issue","ACTIVE",
AI1303="Sites strategiques, MLL, Pylone, etc.","PASSIVE",
AI1303="AKTIVCO DEFAUT GE &amp; POWER Cabinet","PASSIVE",
AI1303="AKTIVCO Coupure ENEO &amp; Baisse de tension","PASSIVE",
AI1303="Coupure ENEO &amp; Baisse de tension","PASSIVE",
AI1303="Defaut GE &amp; POWER Cabinet","PASSIVE",
AI1303="Sharing","PASSIVE",
AI1303="Sites strategiques &amp; DataCenter","PASSIVE",
AI1303="Exclu","Exclu",
AI1303="SAT","ACTIVE",
AI1303="SPARE-ISSUE","SPARE-ISSUE",
AI1303="Fiber CAmtel","ACTIVE",
AI1303="Fiber AOF","ACTIVE",
AI1303="Projet OCM (HUAWEI)","PLANNED WORKS",
AI1303="Projet OCM (NOKIA)","PLANNED WORKS",
AI1303="ACCESS-ISSUE","ACCESS-ISSUE",
AI1303="Projet OCM (ZTE, NOKIA, autres projets)","PLANNED WORKS",
AI1303="No root CAuse","No root cause",
AI1303="ODU HS","ACTIVE",
AI1303="IP &amp; VLAN","ACTIVE",
AI1303="Warehouse HUAWEI","SPARE-ISSUE",
AI1303="SPARE-HS","SPARE-ISSUE",
AI1303="Power Telco","ACTIVE", AI1303="no impacts","no impacts"
),"")</f>
        <v>no impacts</v>
      </c>
      <c r="AK1303" s="23" t="s">
        <v>5537</v>
      </c>
      <c r="AL1303" s="23" t="str">
        <f t="shared" si="35"/>
        <v>LIT_498</v>
      </c>
      <c r="AN1303" s="9" t="s">
        <v>5537</v>
      </c>
      <c r="AO1303" s="23" t="str">
        <f>_xlfn.XLOOKUP(B1303,'INCIDENT-05-03-2026'!E:E,'INCIDENT-05-03-2026'!F:F,"")</f>
        <v/>
      </c>
      <c r="AP1303" s="7" t="s">
        <v>5537</v>
      </c>
      <c r="AQ1303" s="6"/>
      <c r="AR1303" s="7"/>
      <c r="AS1303" s="3" t="str">
        <f>_xlfn.XLOOKUP(B1303,'[3]tt num | region | site id'!$C:$C,'[3]tt num | region | site id'!$Q:$Q,"")</f>
        <v/>
      </c>
      <c r="AT1303" s="24" t="str">
        <f>_xlfn.XLOOKUP(B1303,'[4]Cells Huawei 03052026 12h'!$B:$B,'[4]Cells Huawei 03052026 12h'!$T:$T,"")</f>
        <v/>
      </c>
      <c r="AU1303" s="24" t="str">
        <f>_xlfn.XLOOKUP(B1303,'[5]cells down 02052026 8h50'!$B:$B,'[5]cells down 02052026 8h50'!$R:$R,"")</f>
        <v/>
      </c>
      <c r="AV1303" s="24" t="str">
        <f>_xlfn.XLOOKUP(B1303,'[5]cells down 02052026 13h50'!$B:$B,'[5]cells down 02052026 13h50'!$R:$R,"")</f>
        <v/>
      </c>
      <c r="AW1303" s="24" t="str">
        <f>_xlfn.XLOOKUP(B1303,'[5]cells down 02052026 13h50'!$B:$B,'[5]cells down 02052026 13h50'!$R:$R,"")</f>
        <v/>
      </c>
      <c r="AX1303" s="24" t="str">
        <f>_xlfn.XLOOKUP(B1303,'[6]cell downs 03052026 8h40 '!$B:$B,'[6]cell downs 03052026 8h40 '!$R:$R,"")</f>
        <v/>
      </c>
      <c r="AY1303" s="24" t="str">
        <f>_xlfn.XLOOKUP(B1303,'[7]ALL SITES DOWN'!$D:$D,'[7]ALL SITES DOWN'!$J:$J,"")</f>
        <v/>
      </c>
      <c r="AZ1303" s="24" t="str">
        <f>_xlfn.XLOOKUP(B1303,'[8]ALL SITES DOWN'!$D:$D,'[8]ALL SITES DOWN'!$J:$J,"")</f>
        <v/>
      </c>
      <c r="BA1303" s="9" t="str">
        <f>_xlfn.XLOOKUP(B1303,[9]sheet1!$AC:$AC,[9]sheet1!$AF:$AF,"")</f>
        <v/>
      </c>
      <c r="BB1303" s="14" t="s">
        <v>5537</v>
      </c>
      <c r="BC1303" s="14" t="s">
        <v>5537</v>
      </c>
      <c r="BD1303" s="14" t="str">
        <f>_xlfn.XLOOKUP(B1303,'[10]cell downs 18042026 17h'!$B:$B,'[10]cell downs 18042026 17h'!$B:$B,"")</f>
        <v/>
      </c>
      <c r="BE1303" s="14" t="str">
        <f>_xlfn.XLOOKUP(B1303,'[11]Cells Huawei 19042026 15h'!$B:$B,'[11]Cells Huawei 19042026 15h'!$B:$B,"")</f>
        <v/>
      </c>
      <c r="BF1303" s="9" t="str">
        <f>_xlfn.XLOOKUP(B1303,'[12]cells down 19042026 9H40'!$B:$B,'[12]cells down 19042026 9H40'!$B:$B,"")</f>
        <v/>
      </c>
      <c r="BG1303" s="9" t="s">
        <v>2730</v>
      </c>
      <c r="BH1303" s="9" t="s">
        <v>12</v>
      </c>
    </row>
    <row r="1304" spans="1:60" s="9" customFormat="1" ht="21.45" customHeight="1" x14ac:dyDescent="0.3">
      <c r="A1304" s="1" t="s">
        <v>4299</v>
      </c>
      <c r="B1304" s="8" t="s">
        <v>4300</v>
      </c>
      <c r="C1304" s="3" t="str">
        <f>_xlfn.XLOOKUP(B1304,'[1]daily break down'!$D:$D,'[1]daily break down'!$E:$E,"")</f>
        <v>OUEST</v>
      </c>
      <c r="D1304" s="1" t="s">
        <v>11</v>
      </c>
      <c r="E1304" s="1" t="str">
        <f>BH1304</f>
        <v>Grid-Gen</v>
      </c>
      <c r="F1304" s="3" t="s">
        <v>102</v>
      </c>
      <c r="G1304" s="1" t="s">
        <v>1799</v>
      </c>
      <c r="H1304" s="40" t="str">
        <f>_xlfn.XLOOKUP(B1304,[2]CALCULATION!$B:$B,[2]CALCULATION!$H:$H,"")</f>
        <v>HUAWEI</v>
      </c>
      <c r="I1304" s="34">
        <v>0</v>
      </c>
      <c r="J1304" s="34">
        <v>0</v>
      </c>
      <c r="K1304" s="34">
        <v>0</v>
      </c>
      <c r="L1304" s="34">
        <v>0</v>
      </c>
      <c r="M1304" s="34">
        <v>0</v>
      </c>
      <c r="N1304" s="34">
        <v>0</v>
      </c>
      <c r="O1304" s="34">
        <v>0</v>
      </c>
      <c r="P1304" s="34">
        <v>0</v>
      </c>
      <c r="Q1304" s="34">
        <v>0</v>
      </c>
      <c r="R1304" s="34">
        <v>0</v>
      </c>
      <c r="S1304" s="35">
        <v>0</v>
      </c>
      <c r="T1304" s="35">
        <v>0</v>
      </c>
      <c r="U1304" s="35">
        <v>0</v>
      </c>
      <c r="V1304" s="35">
        <v>5.3505234952187721E-4</v>
      </c>
      <c r="W1304" s="35">
        <v>0</v>
      </c>
      <c r="X1304" s="35">
        <v>0</v>
      </c>
      <c r="Y1304" s="35">
        <v>0</v>
      </c>
      <c r="Z1304" s="35">
        <v>0</v>
      </c>
      <c r="AA1304" s="35">
        <v>0</v>
      </c>
      <c r="AB1304" s="35">
        <v>0</v>
      </c>
      <c r="AC1304" s="35">
        <v>0</v>
      </c>
      <c r="AD1304" s="35">
        <v>0</v>
      </c>
      <c r="AE1304" s="58" t="s">
        <v>5560</v>
      </c>
      <c r="AF1304" s="58"/>
      <c r="AG1304" s="57" t="str" cm="1">
        <f t="array" ref="AG1304">IFERROR(_xlfn.IFS(
AI1304="MPR ISSUE","PDH",
AI1304="BSS Hardware Issue","BSS",
AI1304="Sites strategiques, MLL, Pylone, etc.","ENVTECH",
AI1304="AKTIVCO DEFAUT GE &amp; POWER Cabinet","AKTIVCO",
AI1304="AKTIVCO Coupure ENEO &amp; Baisse de tension","AKTIVCO GRID ONLY",
AI1304="Coupure ENEO &amp; Baisse de tension","IHS GRID ONLY",
AI1304="Defaut GE &amp; POWER Cabinet","IHS",
AI1304="Sharing","Partners",
AI1304="Sites strategiques &amp; DataCenter","SST &amp; DC",
AI1304="Exclu","Exclu",
AI1304="SAT","SAT",
AI1304="SPARE-ISSUE","SPARE-ISSUE",
AI1304="Fiber CAmtel","TRANS_FO_CAMTEL",
AI1304="Fiber AOF","Fiber AOF",
AI1304="Projet OCM (HUAWEI)","TRAVAUX-HUAWEI",
AI1304="Projet OCM (NOKIA)","TRAVAUX-NOKIA",
AI1304="ACCESS-ISSUE","ACCESS-ISSUE",
AI1304="Projet OCM (ZTE, NOKIA, autres projets)","TRAVAUX OCM",
AI1304="No root CAuse","No root cause",
AI1304="ODU HS","PDH",
AI1304="IP &amp; VLAN","PDH",
AI1304="Warehouse HUAWEI","SPARE-ISSUE",
AI1304="SPARE-HS","SPARE-ISSUE",
AI1304="Power Telco","BSS",AI1304="no impacts","no impacts"
),"")</f>
        <v>SPARE-ISSUE</v>
      </c>
      <c r="AH1304" s="57" t="str" cm="1">
        <f t="array" ref="AH1304">IFERROR(_xlfn.IFS(
AI1304="MPR ISSUE","TX ISSUE",
AI1304="BSS Hardware Issue","RAN ISSUE",
AI1304="Sites strategiques, MLL, Pylone, etc.","ENVTECH",
AI1304="AKTIVCO DEFAUT GE &amp; POWER Cabinet","POWER ISSUE",
AI1304="AKTIVCO Coupure ENEO &amp; Baisse de tension","POWER ISSUE",
AI1304="Coupure ENEO &amp; Baisse de tension","POWER ISSUE",
AI1304="Defaut GE &amp; POWER Cabinet","POWER ISSUE",
AI1304="Sharing","POWER ISSUE",
AI1304="Sites strategiques &amp; DataCenter","POWER ISSUE",
AI1304="Exclu","Exclu",
AI1304="SAT","TX ISSUE",
AI1304="SPARE-ISSUE","SPARE-ISSUE",
AI1304="Fiber CAmtel","TX ISSUE",
AI1304="Fiber AOF","TX ISSUE",
AI1304="Projet OCM (HUAWEI)","TRAVAUX-HUAWEI",
AI1304="Projet OCM (NOKIA)","TRAVAUX -NOKIA",
AI1304="ACCESS-ISSUE","ACCESS-ISSUE",
AI1304="Projet OCM (ZTE, NOKIA, autres projets)","TRAVAUX OCM",
AI1304="No root CAuse","No root cause",
AI1304="ODU HS","TX ISSUE",
AI1304="IP &amp; VLAN","TX ISSUE",
AI1304="Warehouse HUAWEI","SPARE-ISSUE",
AI1304="SPARE-HS","SPARE-ISSUE",
AI1304="Power Telco","RAN ISSUE",AI1304="no impacts","no impacts"
),"")</f>
        <v>SPARE-ISSUE</v>
      </c>
      <c r="AI1304" s="85" t="s">
        <v>5336</v>
      </c>
      <c r="AJ1304" s="57" t="str" cm="1">
        <f t="array" ref="AJ1304">IFERROR(_xlfn.IFS(
AI1304="MPR ISSUE","ACTIVE",
AI1304="BSS Hardware Issue","ACTIVE",
AI1304="Sites strategiques, MLL, Pylone, etc.","PASSIVE",
AI1304="AKTIVCO DEFAUT GE &amp; POWER Cabinet","PASSIVE",
AI1304="AKTIVCO Coupure ENEO &amp; Baisse de tension","PASSIVE",
AI1304="Coupure ENEO &amp; Baisse de tension","PASSIVE",
AI1304="Defaut GE &amp; POWER Cabinet","PASSIVE",
AI1304="Sharing","PASSIVE",
AI1304="Sites strategiques &amp; DataCenter","PASSIVE",
AI1304="Exclu","Exclu",
AI1304="SAT","ACTIVE",
AI1304="SPARE-ISSUE","SPARE-ISSUE",
AI1304="Fiber CAmtel","ACTIVE",
AI1304="Fiber AOF","ACTIVE",
AI1304="Projet OCM (HUAWEI)","PLANNED WORKS",
AI1304="Projet OCM (NOKIA)","PLANNED WORKS",
AI1304="ACCESS-ISSUE","ACCESS-ISSUE",
AI1304="Projet OCM (ZTE, NOKIA, autres projets)","PLANNED WORKS",
AI1304="No root CAuse","No root cause",
AI1304="ODU HS","ACTIVE",
AI1304="IP &amp; VLAN","ACTIVE",
AI1304="Warehouse HUAWEI","SPARE-ISSUE",
AI1304="SPARE-HS","SPARE-ISSUE",
AI1304="Power Telco","ACTIVE", AI1304="no impacts","no impacts"
),"")</f>
        <v>SPARE-ISSUE</v>
      </c>
      <c r="AK1304" s="120" t="s">
        <v>5833</v>
      </c>
      <c r="AL1304" s="127" t="str">
        <f>IFERROR(MID(AM1304, SEARCH("CTR_", AM1304), 7), IFERROR(MID(AM1304, SEARCH("SUO_", AM1304), 7), IFERROR(MID(AM1304, SEARCH("SUD_", AM1304), 7), IFERROR(MID(AM1304, SEARCH("NRO_", AM1304), 7), IFERROR(MID(AM1304, SEARCH("ADM_", AM1304), 7), IFERROR(MID(AM1304, SEARCH("NRD_", AM1304), 7), IFERROR(MID(AM1304, SEARCH("EXN_", AM1304), 7), IFERROR(MID(AM1304, SEARCH("LIT_", AM1304), 7), IFERROR(MID(AM1304, SEARCH("EST_", AM1304), 7), MID(AM1304, SEARCH("OST_",AM1304), 7))))))))))</f>
        <v>OST_099</v>
      </c>
      <c r="AM1304" s="9" t="s">
        <v>6002</v>
      </c>
      <c r="AN1304" s="9" t="s">
        <v>5537</v>
      </c>
      <c r="AO1304" s="23" t="str">
        <f>_xlfn.XLOOKUP(B1304,'INCIDENT-05-03-2026'!E:E,'INCIDENT-05-03-2026'!F:F,"")</f>
        <v/>
      </c>
      <c r="AP1304" s="7" t="s">
        <v>5979</v>
      </c>
      <c r="AQ1304" s="6"/>
      <c r="AR1304" s="7"/>
      <c r="AS1304" s="3" t="str">
        <f>_xlfn.XLOOKUP(B1304,'[3]tt num | region | site id'!$C:$C,'[3]tt num | region | site id'!$Q:$Q,"")</f>
        <v/>
      </c>
      <c r="AT1304" s="24" t="str">
        <f>_xlfn.XLOOKUP(B1304,'[4]Cells Huawei 03052026 12h'!$B:$B,'[4]Cells Huawei 03052026 12h'!$T:$T,"")</f>
        <v/>
      </c>
      <c r="AU1304" s="24" t="str">
        <f>_xlfn.XLOOKUP(B1304,'[5]cells down 02052026 8h50'!$B:$B,'[5]cells down 02052026 8h50'!$R:$R,"")</f>
        <v/>
      </c>
      <c r="AV1304" s="24" t="str">
        <f>_xlfn.XLOOKUP(B1304,'[5]cells down 02052026 13h50'!$B:$B,'[5]cells down 02052026 13h50'!$R:$R,"")</f>
        <v/>
      </c>
      <c r="AW1304" s="24" t="str">
        <f>_xlfn.XLOOKUP(B1304,'[5]cells down 02052026 13h50'!$B:$B,'[5]cells down 02052026 13h50'!$R:$R,"")</f>
        <v/>
      </c>
      <c r="AX1304" s="24" t="str">
        <f>_xlfn.XLOOKUP(B1304,'[6]cell downs 03052026 8h40 '!$B:$B,'[6]cell downs 03052026 8h40 '!$R:$R,"")</f>
        <v/>
      </c>
      <c r="AY1304" s="24" t="str">
        <f>_xlfn.XLOOKUP(B1304,'[7]ALL SITES DOWN'!$D:$D,'[7]ALL SITES DOWN'!$J:$J,"")</f>
        <v>(05/03/2026 com ran 17h): 03.05.2026: ODU faulty Commande passer par mail au SPM Car spare pas disponible dans le WH Hammer. Update ASAP
Impacted by OST_099_H_Bafang-Chefferie (TX issue)</v>
      </c>
      <c r="AZ1304" s="24" t="str">
        <f>_xlfn.XLOOKUP(B1304,'[8]ALL SITES DOWN'!$D:$D,'[8]ALL SITES DOWN'!$J:$J,"")</f>
        <v>(05/03/2026 com ran 10h): 03.05.2026: ODU faulty Commande passer par mail au SPM Car spare pas disponible dans le WH Hammer. Update ASAP
Impacted by OST_099_H_Bafang-Chefferie (TX issue)</v>
      </c>
      <c r="BA1304" s="9" t="str">
        <f>_xlfn.XLOOKUP(B1304,[9]sheet1!$AC:$AC,[9]sheet1!$AF:$AF,"")</f>
        <v/>
      </c>
      <c r="BB1304" s="14" t="s">
        <v>5980</v>
      </c>
      <c r="BC1304" s="14" t="s">
        <v>5537</v>
      </c>
      <c r="BD1304" s="14" t="str">
        <f>_xlfn.XLOOKUP(B1304,'[10]cell downs 18042026 17h'!$B:$B,'[10]cell downs 18042026 17h'!$B:$B,"")</f>
        <v/>
      </c>
      <c r="BE1304" s="14" t="str">
        <f>_xlfn.XLOOKUP(B1304,'[11]Cells Huawei 19042026 15h'!$B:$B,'[11]Cells Huawei 19042026 15h'!$B:$B,"")</f>
        <v/>
      </c>
      <c r="BF1304" s="9" t="str">
        <f>_xlfn.XLOOKUP(B1304,'[12]cells down 19042026 9H40'!$B:$B,'[12]cells down 19042026 9H40'!$B:$B,"")</f>
        <v/>
      </c>
      <c r="BG1304" s="9" t="s">
        <v>4300</v>
      </c>
      <c r="BH1304" s="9" t="s">
        <v>12</v>
      </c>
    </row>
    <row r="1305" spans="1:60" s="9" customFormat="1" x14ac:dyDescent="0.3">
      <c r="A1305" s="1" t="s">
        <v>1799</v>
      </c>
      <c r="B1305" s="8" t="s">
        <v>2090</v>
      </c>
      <c r="C1305" s="3" t="str">
        <f>_xlfn.XLOOKUP(B1305,'[1]daily break down'!$D:$D,'[1]daily break down'!$E:$E,"")</f>
        <v>OUEST</v>
      </c>
      <c r="D1305" s="1" t="s">
        <v>11</v>
      </c>
      <c r="E1305" s="1" t="s">
        <v>12</v>
      </c>
      <c r="F1305" s="3" t="s">
        <v>102</v>
      </c>
      <c r="G1305" s="1" t="s">
        <v>1799</v>
      </c>
      <c r="H1305" s="40" t="str">
        <f>_xlfn.XLOOKUP(B1305,[2]CALCULATION!$B:$B,[2]CALCULATION!$H:$H,"")</f>
        <v>Huawei</v>
      </c>
      <c r="I1305" s="34">
        <v>4.6228522998690194</v>
      </c>
      <c r="J1305" s="34">
        <v>4.6228522998690194</v>
      </c>
      <c r="K1305" s="34">
        <v>4.6228522998690194</v>
      </c>
      <c r="L1305" s="34">
        <v>4.6228522998690194</v>
      </c>
      <c r="M1305" s="34">
        <v>4.6228522998690194</v>
      </c>
      <c r="N1305" s="34">
        <v>4.6228522998690194</v>
      </c>
      <c r="O1305" s="34">
        <v>4.6228522998690194</v>
      </c>
      <c r="P1305" s="34">
        <v>4.6233873522185416</v>
      </c>
      <c r="Q1305" s="34">
        <v>4.6228522998690194</v>
      </c>
      <c r="R1305" s="34">
        <v>0</v>
      </c>
      <c r="S1305" s="35">
        <v>0</v>
      </c>
      <c r="T1305" s="35">
        <v>0</v>
      </c>
      <c r="U1305" s="35">
        <v>0</v>
      </c>
      <c r="V1305" s="35">
        <v>2.675261747609386E-4</v>
      </c>
      <c r="W1305" s="35">
        <v>0</v>
      </c>
      <c r="X1305" s="35">
        <v>0</v>
      </c>
      <c r="Y1305" s="35">
        <v>0</v>
      </c>
      <c r="Z1305" s="35">
        <v>0</v>
      </c>
      <c r="AA1305" s="35">
        <v>0</v>
      </c>
      <c r="AB1305" s="35">
        <v>0</v>
      </c>
      <c r="AC1305" s="35">
        <v>0</v>
      </c>
      <c r="AD1305" s="35">
        <v>0</v>
      </c>
      <c r="AE1305" s="58" t="s">
        <v>5560</v>
      </c>
      <c r="AF1305" s="58"/>
      <c r="AG1305" s="57" t="str" cm="1">
        <f t="array" ref="AG1305">IFERROR(_xlfn.IFS(
AI1305="MPR ISSUE","PDH",
AI1305="BSS Hardware Issue","BSS",
AI1305="Sites strategiques, MLL, Pylone, etc.","ENVTECH",
AI1305="AKTIVCO DEFAUT GE &amp; POWER Cabinet","AKTIVCO",
AI1305="AKTIVCO Coupure ENEO &amp; Baisse de tension","AKTIVCO GRID ONLY",
AI1305="Coupure ENEO &amp; Baisse de tension","IHS GRID ONLY",
AI1305="Defaut GE &amp; POWER Cabinet","IHS",
AI1305="Sharing","Partners",
AI1305="Sites strategiques &amp; DataCenter","SST &amp; DC",
AI1305="Exclu","Exclu",
AI1305="SAT","SAT",
AI1305="SPARE-ISSUE","SPARE-ISSUE",
AI1305="Fiber CAmtel","TRANS_FO_CAMTEL",
AI1305="Fiber AOF","Fiber AOF",
AI1305="Projet OCM (HUAWEI)","TRAVAUX-HUAWEI",
AI1305="Projet OCM (NOKIA)","TRAVAUX-NOKIA",
AI1305="ACCESS-ISSUE","ACCESS-ISSUE",
AI1305="Projet OCM (ZTE, NOKIA, autres projets)","TRAVAUX OCM",
AI1305="No root CAuse","No root cause",
AI1305="ODU HS","PDH",
AI1305="IP &amp; VLAN","PDH",
AI1305="Warehouse HUAWEI","SPARE-ISSUE",
AI1305="SPARE-HS","SPARE-ISSUE",
AI1305="Power Telco","BSS",AI1305="no impacts","no impacts"
),"")</f>
        <v>no impacts</v>
      </c>
      <c r="AH1305" s="57" t="str" cm="1">
        <f t="array" ref="AH1305">IFERROR(_xlfn.IFS(
AI1305="MPR ISSUE","TX ISSUE",
AI1305="BSS Hardware Issue","RAN ISSUE",
AI1305="Sites strategiques, MLL, Pylone, etc.","ENVTECH",
AI1305="AKTIVCO DEFAUT GE &amp; POWER Cabinet","POWER ISSUE",
AI1305="AKTIVCO Coupure ENEO &amp; Baisse de tension","POWER ISSUE",
AI1305="Coupure ENEO &amp; Baisse de tension","POWER ISSUE",
AI1305="Defaut GE &amp; POWER Cabinet","POWER ISSUE",
AI1305="Sharing","POWER ISSUE",
AI1305="Sites strategiques &amp; DataCenter","POWER ISSUE",
AI1305="Exclu","Exclu",
AI1305="SAT","TX ISSUE",
AI1305="SPARE-ISSUE","SPARE-ISSUE",
AI1305="Fiber CAmtel","TX ISSUE",
AI1305="Fiber AOF","TX ISSUE",
AI1305="Projet OCM (HUAWEI)","TRAVAUX-HUAWEI",
AI1305="Projet OCM (NOKIA)","TRAVAUX -NOKIA",
AI1305="ACCESS-ISSUE","ACCESS-ISSUE",
AI1305="Projet OCM (ZTE, NOKIA, autres projets)","TRAVAUX OCM",
AI1305="No root CAuse","No root cause",
AI1305="ODU HS","TX ISSUE",
AI1305="IP &amp; VLAN","TX ISSUE",
AI1305="Warehouse HUAWEI","SPARE-ISSUE",
AI1305="SPARE-HS","SPARE-ISSUE",
AI1305="Power Telco","RAN ISSUE",AI1305="no impacts","no impacts"
),"")</f>
        <v>no impacts</v>
      </c>
      <c r="AI1305" s="85" t="s">
        <v>5998</v>
      </c>
      <c r="AJ1305" s="57" t="str" cm="1">
        <f t="array" ref="AJ1305">IFERROR(_xlfn.IFS(
AI1305="MPR ISSUE","ACTIVE",
AI1305="BSS Hardware Issue","ACTIVE",
AI1305="Sites strategiques, MLL, Pylone, etc.","PASSIVE",
AI1305="AKTIVCO DEFAUT GE &amp; POWER Cabinet","PASSIVE",
AI1305="AKTIVCO Coupure ENEO &amp; Baisse de tension","PASSIVE",
AI1305="Coupure ENEO &amp; Baisse de tension","PASSIVE",
AI1305="Defaut GE &amp; POWER Cabinet","PASSIVE",
AI1305="Sharing","PASSIVE",
AI1305="Sites strategiques &amp; DataCenter","PASSIVE",
AI1305="Exclu","Exclu",
AI1305="SAT","ACTIVE",
AI1305="SPARE-ISSUE","SPARE-ISSUE",
AI1305="Fiber CAmtel","ACTIVE",
AI1305="Fiber AOF","ACTIVE",
AI1305="Projet OCM (HUAWEI)","PLANNED WORKS",
AI1305="Projet OCM (NOKIA)","PLANNED WORKS",
AI1305="ACCESS-ISSUE","ACCESS-ISSUE",
AI1305="Projet OCM (ZTE, NOKIA, autres projets)","PLANNED WORKS",
AI1305="No root CAuse","No root cause",
AI1305="ODU HS","ACTIVE",
AI1305="IP &amp; VLAN","ACTIVE",
AI1305="Warehouse HUAWEI","SPARE-ISSUE",
AI1305="SPARE-HS","SPARE-ISSUE",
AI1305="Power Telco","ACTIVE", AI1305="no impacts","no impacts"
),"")</f>
        <v>no impacts</v>
      </c>
      <c r="AK1305" s="23" t="s">
        <v>5537</v>
      </c>
      <c r="AL1305" s="23" t="str">
        <f t="shared" ref="AL1305:AL1368" si="36">B1305</f>
        <v>OST_015</v>
      </c>
      <c r="AN1305" s="9" t="s">
        <v>5537</v>
      </c>
      <c r="AO1305" s="23" t="str">
        <f>_xlfn.XLOOKUP(B1305,'INCIDENT-05-03-2026'!E:E,'INCIDENT-05-03-2026'!F:F,"")</f>
        <v/>
      </c>
      <c r="AP1305" s="7" t="s">
        <v>5537</v>
      </c>
      <c r="AQ1305" s="6"/>
      <c r="AR1305" s="7"/>
      <c r="AS1305" s="3" t="str">
        <f>_xlfn.XLOOKUP(B1305,'[3]tt num | region | site id'!$C:$C,'[3]tt num | region | site id'!$Q:$Q,"")</f>
        <v/>
      </c>
      <c r="AT1305" s="24" t="str">
        <f>_xlfn.XLOOKUP(B1305,'[4]Cells Huawei 03052026 12h'!$B:$B,'[4]Cells Huawei 03052026 12h'!$T:$T,"")</f>
        <v/>
      </c>
      <c r="AU1305" s="24" t="str">
        <f>_xlfn.XLOOKUP(B1305,'[5]cells down 02052026 8h50'!$B:$B,'[5]cells down 02052026 8h50'!$R:$R,"")</f>
        <v/>
      </c>
      <c r="AV1305" s="24" t="str">
        <f>_xlfn.XLOOKUP(B1305,'[5]cells down 02052026 13h50'!$B:$B,'[5]cells down 02052026 13h50'!$R:$R,"")</f>
        <v/>
      </c>
      <c r="AW1305" s="24" t="str">
        <f>_xlfn.XLOOKUP(B1305,'[5]cells down 02052026 13h50'!$B:$B,'[5]cells down 02052026 13h50'!$R:$R,"")</f>
        <v/>
      </c>
      <c r="AX1305" s="24" t="str">
        <f>_xlfn.XLOOKUP(B1305,'[6]cell downs 03052026 8h40 '!$B:$B,'[6]cell downs 03052026 8h40 '!$R:$R,"")</f>
        <v/>
      </c>
      <c r="AY1305" s="24" t="str">
        <f>_xlfn.XLOOKUP(B1305,'[7]ALL SITES DOWN'!$D:$D,'[7]ALL SITES DOWN'!$J:$J,"")</f>
        <v/>
      </c>
      <c r="AZ1305" s="24" t="str">
        <f>_xlfn.XLOOKUP(B1305,'[8]ALL SITES DOWN'!$D:$D,'[8]ALL SITES DOWN'!$J:$J,"")</f>
        <v/>
      </c>
      <c r="BA1305" s="9" t="str">
        <f>_xlfn.XLOOKUP(B1305,[9]sheet1!$AC:$AC,[9]sheet1!$AF:$AF,"")</f>
        <v/>
      </c>
      <c r="BB1305" s="14" t="s">
        <v>5537</v>
      </c>
      <c r="BC1305" s="14" t="s">
        <v>5537</v>
      </c>
      <c r="BD1305" s="14" t="str">
        <f>_xlfn.XLOOKUP(B1305,'[10]cell downs 18042026 17h'!$B:$B,'[10]cell downs 18042026 17h'!$B:$B,"")</f>
        <v/>
      </c>
      <c r="BE1305" s="14" t="str">
        <f>_xlfn.XLOOKUP(B1305,'[11]Cells Huawei 19042026 15h'!$B:$B,'[11]Cells Huawei 19042026 15h'!$B:$B,"")</f>
        <v/>
      </c>
      <c r="BF1305" s="9" t="str">
        <f>_xlfn.XLOOKUP(B1305,'[12]cells down 19042026 9H40'!$B:$B,'[12]cells down 19042026 9H40'!$B:$B,"")</f>
        <v/>
      </c>
      <c r="BG1305" s="9" t="s">
        <v>2090</v>
      </c>
      <c r="BH1305" s="9" t="s">
        <v>12</v>
      </c>
    </row>
    <row r="1306" spans="1:60" s="9" customFormat="1" x14ac:dyDescent="0.3">
      <c r="A1306" s="1" t="s">
        <v>300</v>
      </c>
      <c r="B1306" s="8" t="s">
        <v>301</v>
      </c>
      <c r="C1306" s="3" t="str">
        <f>_xlfn.XLOOKUP(B1306,'[1]daily break down'!$D:$D,'[1]daily break down'!$E:$E,"")</f>
        <v>Douala</v>
      </c>
      <c r="D1306" s="1" t="s">
        <v>11</v>
      </c>
      <c r="E1306" s="1" t="s">
        <v>302</v>
      </c>
      <c r="F1306" s="3" t="s">
        <v>31</v>
      </c>
      <c r="G1306" s="1" t="s">
        <v>32</v>
      </c>
      <c r="H1306" s="42" t="str">
        <f>_xlfn.XLOOKUP(B1306,[2]CALCULATION!$B:$B,[2]CALCULATION!$H:$H,"")</f>
        <v>ZTE</v>
      </c>
      <c r="I1306" s="34">
        <v>3.0927630959413075</v>
      </c>
      <c r="J1306" s="34">
        <v>0</v>
      </c>
      <c r="K1306" s="34">
        <v>23.050857795926738</v>
      </c>
      <c r="L1306" s="34">
        <v>52.209552182585533</v>
      </c>
      <c r="M1306" s="34">
        <v>30.274100184628743</v>
      </c>
      <c r="N1306" s="34">
        <v>0</v>
      </c>
      <c r="O1306" s="34">
        <v>62.769149166887829</v>
      </c>
      <c r="P1306" s="34">
        <v>0</v>
      </c>
      <c r="Q1306" s="34">
        <v>2.1070539874954712</v>
      </c>
      <c r="R1306" s="34">
        <v>17.996967323282909</v>
      </c>
      <c r="S1306" s="35">
        <v>13.868556899607057</v>
      </c>
      <c r="T1306" s="35">
        <v>0</v>
      </c>
      <c r="U1306" s="35">
        <v>0</v>
      </c>
      <c r="V1306" s="35">
        <v>0</v>
      </c>
      <c r="W1306" s="35">
        <v>0</v>
      </c>
      <c r="X1306" s="35">
        <v>0</v>
      </c>
      <c r="Y1306" s="35">
        <v>0</v>
      </c>
      <c r="Z1306" s="35">
        <v>0</v>
      </c>
      <c r="AA1306" s="35">
        <v>0</v>
      </c>
      <c r="AB1306" s="35">
        <v>0</v>
      </c>
      <c r="AC1306" s="35">
        <v>0</v>
      </c>
      <c r="AD1306" s="35">
        <v>0</v>
      </c>
      <c r="AE1306" s="58" t="s">
        <v>5560</v>
      </c>
      <c r="AF1306" s="58"/>
      <c r="AG1306" s="57" t="str" cm="1">
        <f t="array" ref="AG1306">IFERROR(_xlfn.IFS(
AI1306="MPR ISSUE","PDH",
AI1306="BSS Hardware Issue","BSS",
AI1306="Sites strategiques, MLL, Pylone, etc.","ENVTECH",
AI1306="AKTIVCO DEFAUT GE &amp; POWER Cabinet","AKTIVCO",
AI1306="AKTIVCO Coupure ENEO &amp; Baisse de tension","AKTIVCO GRID ONLY",
AI1306="Coupure ENEO &amp; Baisse de tension","IHS GRID ONLY",
AI1306="Defaut GE &amp; POWER Cabinet","IHS",
AI1306="Sharing","Partners",
AI1306="Sites strategiques &amp; DataCenter","SST &amp; DC",
AI1306="Exclu","Exclu",
AI1306="SAT","SAT",
AI1306="SPARE-ISSUE","SPARE-ISSUE",
AI1306="Fiber CAmtel","TRANS_FO_CAMTEL",
AI1306="Fiber AOF","Fiber AOF",
AI1306="Projet OCM (HUAWEI)","TRAVAUX-HUAWEI",
AI1306="Projet OCM (NOKIA)","TRAVAUX-NOKIA",
AI1306="ACCESS-ISSUE","ACCESS-ISSUE",
AI1306="Projet OCM (ZTE, NOKIA, autres projets)","TRAVAUX OCM",
AI1306="No root CAuse","No root cause",
AI1306="ODU HS","PDH",
AI1306="IP &amp; VLAN","PDH",
AI1306="Warehouse HUAWEI","SPARE-ISSUE",
AI1306="SPARE-HS","SPARE-ISSUE",
AI1306="Power Telco","BSS",AI1306="no impacts","no impacts"
),"")</f>
        <v>no impacts</v>
      </c>
      <c r="AH1306" s="57" t="str" cm="1">
        <f t="array" ref="AH1306">IFERROR(_xlfn.IFS(
AI1306="MPR ISSUE","TX ISSUE",
AI1306="BSS Hardware Issue","RAN ISSUE",
AI1306="Sites strategiques, MLL, Pylone, etc.","ENVTECH",
AI1306="AKTIVCO DEFAUT GE &amp; POWER Cabinet","POWER ISSUE",
AI1306="AKTIVCO Coupure ENEO &amp; Baisse de tension","POWER ISSUE",
AI1306="Coupure ENEO &amp; Baisse de tension","POWER ISSUE",
AI1306="Defaut GE &amp; POWER Cabinet","POWER ISSUE",
AI1306="Sharing","POWER ISSUE",
AI1306="Sites strategiques &amp; DataCenter","POWER ISSUE",
AI1306="Exclu","Exclu",
AI1306="SAT","TX ISSUE",
AI1306="SPARE-ISSUE","SPARE-ISSUE",
AI1306="Fiber CAmtel","TX ISSUE",
AI1306="Fiber AOF","TX ISSUE",
AI1306="Projet OCM (HUAWEI)","TRAVAUX-HUAWEI",
AI1306="Projet OCM (NOKIA)","TRAVAUX -NOKIA",
AI1306="ACCESS-ISSUE","ACCESS-ISSUE",
AI1306="Projet OCM (ZTE, NOKIA, autres projets)","TRAVAUX OCM",
AI1306="No root CAuse","No root cause",
AI1306="ODU HS","TX ISSUE",
AI1306="IP &amp; VLAN","TX ISSUE",
AI1306="Warehouse HUAWEI","SPARE-ISSUE",
AI1306="SPARE-HS","SPARE-ISSUE",
AI1306="Power Telco","RAN ISSUE",AI1306="no impacts","no impacts"
),"")</f>
        <v>no impacts</v>
      </c>
      <c r="AI1306" s="85" t="s">
        <v>5998</v>
      </c>
      <c r="AJ1306" s="57" t="str" cm="1">
        <f t="array" ref="AJ1306">IFERROR(_xlfn.IFS(
AI1306="MPR ISSUE","ACTIVE",
AI1306="BSS Hardware Issue","ACTIVE",
AI1306="Sites strategiques, MLL, Pylone, etc.","PASSIVE",
AI1306="AKTIVCO DEFAUT GE &amp; POWER Cabinet","PASSIVE",
AI1306="AKTIVCO Coupure ENEO &amp; Baisse de tension","PASSIVE",
AI1306="Coupure ENEO &amp; Baisse de tension","PASSIVE",
AI1306="Defaut GE &amp; POWER Cabinet","PASSIVE",
AI1306="Sharing","PASSIVE",
AI1306="Sites strategiques &amp; DataCenter","PASSIVE",
AI1306="Exclu","Exclu",
AI1306="SAT","ACTIVE",
AI1306="SPARE-ISSUE","SPARE-ISSUE",
AI1306="Fiber CAmtel","ACTIVE",
AI1306="Fiber AOF","ACTIVE",
AI1306="Projet OCM (HUAWEI)","PLANNED WORKS",
AI1306="Projet OCM (NOKIA)","PLANNED WORKS",
AI1306="ACCESS-ISSUE","ACCESS-ISSUE",
AI1306="Projet OCM (ZTE, NOKIA, autres projets)","PLANNED WORKS",
AI1306="No root CAuse","No root cause",
AI1306="ODU HS","ACTIVE",
AI1306="IP &amp; VLAN","ACTIVE",
AI1306="Warehouse HUAWEI","SPARE-ISSUE",
AI1306="SPARE-HS","SPARE-ISSUE",
AI1306="Power Telco","ACTIVE", AI1306="no impacts","no impacts"
),"")</f>
        <v>no impacts</v>
      </c>
      <c r="AK1306" s="23" t="s">
        <v>5537</v>
      </c>
      <c r="AL1306" s="23" t="str">
        <f t="shared" si="36"/>
        <v>LIT_122</v>
      </c>
      <c r="AN1306" s="9" t="s">
        <v>5537</v>
      </c>
      <c r="AO1306" s="23" t="str">
        <f>_xlfn.XLOOKUP(B1306,'INCIDENT-05-03-2026'!E:E,'INCIDENT-05-03-2026'!F:F,"")</f>
        <v/>
      </c>
      <c r="AP1306" s="7" t="s">
        <v>5537</v>
      </c>
      <c r="AQ1306" s="6"/>
      <c r="AR1306" s="7"/>
      <c r="AS1306" s="3" t="str">
        <f>_xlfn.XLOOKUP(B1306,'[3]tt num | region | site id'!$C:$C,'[3]tt num | region | site id'!$Q:$Q,"")</f>
        <v/>
      </c>
      <c r="AT1306" s="24" t="str">
        <f>_xlfn.XLOOKUP(B1306,'[4]Cells Huawei 03052026 12h'!$B:$B,'[4]Cells Huawei 03052026 12h'!$T:$T,"")</f>
        <v/>
      </c>
      <c r="AU1306" s="24" t="str">
        <f>_xlfn.XLOOKUP(B1306,'[5]cells down 02052026 8h50'!$B:$B,'[5]cells down 02052026 8h50'!$R:$R,"")</f>
        <v/>
      </c>
      <c r="AV1306" s="24" t="str">
        <f>_xlfn.XLOOKUP(B1306,'[5]cells down 02052026 13h50'!$B:$B,'[5]cells down 02052026 13h50'!$R:$R,"")</f>
        <v/>
      </c>
      <c r="AW1306" s="24" t="str">
        <f>_xlfn.XLOOKUP(B1306,'[5]cells down 02052026 13h50'!$B:$B,'[5]cells down 02052026 13h50'!$R:$R,"")</f>
        <v/>
      </c>
      <c r="AX1306" s="24" t="str">
        <f>_xlfn.XLOOKUP(B1306,'[6]cell downs 03052026 8h40 '!$B:$B,'[6]cell downs 03052026 8h40 '!$R:$R,"")</f>
        <v/>
      </c>
      <c r="AY1306" s="24" t="str">
        <f>_xlfn.XLOOKUP(B1306,'[7]ALL SITES DOWN'!$D:$D,'[7]ALL SITES DOWN'!$J:$J,"")</f>
        <v/>
      </c>
      <c r="AZ1306" s="24" t="str">
        <f>_xlfn.XLOOKUP(B1306,'[8]ALL SITES DOWN'!$D:$D,'[8]ALL SITES DOWN'!$J:$J,"")</f>
        <v/>
      </c>
      <c r="BA1306" s="9" t="str">
        <f>_xlfn.XLOOKUP(B1306,[9]sheet1!$AC:$AC,[9]sheet1!$AF:$AF,"")</f>
        <v/>
      </c>
      <c r="BB1306" s="14" t="s">
        <v>5537</v>
      </c>
      <c r="BC1306" s="14" t="s">
        <v>5537</v>
      </c>
      <c r="BD1306" s="14" t="str">
        <f>_xlfn.XLOOKUP(B1306,'[10]cell downs 18042026 17h'!$B:$B,'[10]cell downs 18042026 17h'!$B:$B,"")</f>
        <v/>
      </c>
      <c r="BE1306" s="14" t="str">
        <f>_xlfn.XLOOKUP(B1306,'[11]Cells Huawei 19042026 15h'!$B:$B,'[11]Cells Huawei 19042026 15h'!$B:$B,"")</f>
        <v/>
      </c>
      <c r="BF1306" s="9" t="str">
        <f>_xlfn.XLOOKUP(B1306,'[12]cells down 19042026 9H40'!$B:$B,'[12]cells down 19042026 9H40'!$B:$B,"")</f>
        <v/>
      </c>
      <c r="BG1306" s="9" t="s">
        <v>301</v>
      </c>
      <c r="BH1306" s="9" t="s">
        <v>302</v>
      </c>
    </row>
    <row r="1307" spans="1:60" s="9" customFormat="1" x14ac:dyDescent="0.3">
      <c r="A1307" s="1" t="s">
        <v>1236</v>
      </c>
      <c r="B1307" s="1" t="s">
        <v>1237</v>
      </c>
      <c r="C1307" s="3" t="str">
        <f>_xlfn.XLOOKUP(B1307,'[1]daily break down'!$D:$D,'[1]daily break down'!$E:$E,"")</f>
        <v>Yaounde</v>
      </c>
      <c r="D1307" s="1" t="s">
        <v>21</v>
      </c>
      <c r="E1307" s="1" t="s">
        <v>125</v>
      </c>
      <c r="F1307" s="3" t="s">
        <v>37</v>
      </c>
      <c r="G1307" s="1" t="s">
        <v>38</v>
      </c>
      <c r="H1307" s="42" t="str">
        <f>_xlfn.XLOOKUP(B1307,[2]CALCULATION!$B:$B,[2]CALCULATION!$H:$H,"")</f>
        <v>ZTE</v>
      </c>
      <c r="I1307" s="34">
        <v>13.868556899607057</v>
      </c>
      <c r="J1307" s="34">
        <v>13.868556899607057</v>
      </c>
      <c r="K1307" s="34">
        <v>37.547601824029122</v>
      </c>
      <c r="L1307" s="34">
        <v>0</v>
      </c>
      <c r="M1307" s="34">
        <v>0</v>
      </c>
      <c r="N1307" s="34">
        <v>0</v>
      </c>
      <c r="O1307" s="34">
        <v>0</v>
      </c>
      <c r="P1307" s="34">
        <v>0</v>
      </c>
      <c r="Q1307" s="34">
        <v>53.665322615164676</v>
      </c>
      <c r="R1307" s="34">
        <v>42.695322643700806</v>
      </c>
      <c r="S1307" s="35">
        <v>3.7213069260029727</v>
      </c>
      <c r="T1307" s="35">
        <v>0</v>
      </c>
      <c r="U1307" s="35">
        <v>40.030458746750448</v>
      </c>
      <c r="V1307" s="35">
        <v>0</v>
      </c>
      <c r="W1307" s="35">
        <v>0</v>
      </c>
      <c r="X1307" s="35">
        <v>0</v>
      </c>
      <c r="Y1307" s="35">
        <v>0</v>
      </c>
      <c r="Z1307" s="35">
        <v>0</v>
      </c>
      <c r="AA1307" s="35">
        <v>0</v>
      </c>
      <c r="AB1307" s="35">
        <v>0</v>
      </c>
      <c r="AC1307" s="35">
        <v>0</v>
      </c>
      <c r="AD1307" s="35">
        <v>0</v>
      </c>
      <c r="AE1307" s="58" t="s">
        <v>5560</v>
      </c>
      <c r="AF1307" s="58"/>
      <c r="AG1307" s="57" t="str" cm="1">
        <f t="array" ref="AG1307">IFERROR(_xlfn.IFS(
AI1307="MPR ISSUE","PDH",
AI1307="BSS Hardware Issue","BSS",
AI1307="Sites strategiques, MLL, Pylone, etc.","ENVTECH",
AI1307="AKTIVCO DEFAUT GE &amp; POWER Cabinet","AKTIVCO",
AI1307="AKTIVCO Coupure ENEO &amp; Baisse de tension","AKTIVCO GRID ONLY",
AI1307="Coupure ENEO &amp; Baisse de tension","IHS GRID ONLY",
AI1307="Defaut GE &amp; POWER Cabinet","IHS",
AI1307="Sharing","Partners",
AI1307="Sites strategiques &amp; DataCenter","SST &amp; DC",
AI1307="Exclu","Exclu",
AI1307="SAT","SAT",
AI1307="SPARE-ISSUE","SPARE-ISSUE",
AI1307="Fiber CAmtel","TRANS_FO_CAMTEL",
AI1307="Fiber AOF","Fiber AOF",
AI1307="Projet OCM (HUAWEI)","TRAVAUX-HUAWEI",
AI1307="Projet OCM (NOKIA)","TRAVAUX-NOKIA",
AI1307="ACCESS-ISSUE","ACCESS-ISSUE",
AI1307="Projet OCM (ZTE, NOKIA, autres projets)","TRAVAUX OCM",
AI1307="No root CAuse","No root cause",
AI1307="ODU HS","PDH",
AI1307="IP &amp; VLAN","PDH",
AI1307="Warehouse HUAWEI","SPARE-ISSUE",
AI1307="SPARE-HS","SPARE-ISSUE",
AI1307="Power Telco","BSS",AI1307="no impacts","no impacts"
),"")</f>
        <v>no impacts</v>
      </c>
      <c r="AH1307" s="57" t="str" cm="1">
        <f t="array" ref="AH1307">IFERROR(_xlfn.IFS(
AI1307="MPR ISSUE","TX ISSUE",
AI1307="BSS Hardware Issue","RAN ISSUE",
AI1307="Sites strategiques, MLL, Pylone, etc.","ENVTECH",
AI1307="AKTIVCO DEFAUT GE &amp; POWER Cabinet","POWER ISSUE",
AI1307="AKTIVCO Coupure ENEO &amp; Baisse de tension","POWER ISSUE",
AI1307="Coupure ENEO &amp; Baisse de tension","POWER ISSUE",
AI1307="Defaut GE &amp; POWER Cabinet","POWER ISSUE",
AI1307="Sharing","POWER ISSUE",
AI1307="Sites strategiques &amp; DataCenter","POWER ISSUE",
AI1307="Exclu","Exclu",
AI1307="SAT","TX ISSUE",
AI1307="SPARE-ISSUE","SPARE-ISSUE",
AI1307="Fiber CAmtel","TX ISSUE",
AI1307="Fiber AOF","TX ISSUE",
AI1307="Projet OCM (HUAWEI)","TRAVAUX-HUAWEI",
AI1307="Projet OCM (NOKIA)","TRAVAUX -NOKIA",
AI1307="ACCESS-ISSUE","ACCESS-ISSUE",
AI1307="Projet OCM (ZTE, NOKIA, autres projets)","TRAVAUX OCM",
AI1307="No root CAuse","No root cause",
AI1307="ODU HS","TX ISSUE",
AI1307="IP &amp; VLAN","TX ISSUE",
AI1307="Warehouse HUAWEI","SPARE-ISSUE",
AI1307="SPARE-HS","SPARE-ISSUE",
AI1307="Power Telco","RAN ISSUE",AI1307="no impacts","no impacts"
),"")</f>
        <v>no impacts</v>
      </c>
      <c r="AI1307" s="85" t="s">
        <v>5998</v>
      </c>
      <c r="AJ1307" s="57" t="str" cm="1">
        <f t="array" ref="AJ1307">IFERROR(_xlfn.IFS(
AI1307="MPR ISSUE","ACTIVE",
AI1307="BSS Hardware Issue","ACTIVE",
AI1307="Sites strategiques, MLL, Pylone, etc.","PASSIVE",
AI1307="AKTIVCO DEFAUT GE &amp; POWER Cabinet","PASSIVE",
AI1307="AKTIVCO Coupure ENEO &amp; Baisse de tension","PASSIVE",
AI1307="Coupure ENEO &amp; Baisse de tension","PASSIVE",
AI1307="Defaut GE &amp; POWER Cabinet","PASSIVE",
AI1307="Sharing","PASSIVE",
AI1307="Sites strategiques &amp; DataCenter","PASSIVE",
AI1307="Exclu","Exclu",
AI1307="SAT","ACTIVE",
AI1307="SPARE-ISSUE","SPARE-ISSUE",
AI1307="Fiber CAmtel","ACTIVE",
AI1307="Fiber AOF","ACTIVE",
AI1307="Projet OCM (HUAWEI)","PLANNED WORKS",
AI1307="Projet OCM (NOKIA)","PLANNED WORKS",
AI1307="ACCESS-ISSUE","ACCESS-ISSUE",
AI1307="Projet OCM (ZTE, NOKIA, autres projets)","PLANNED WORKS",
AI1307="No root CAuse","No root cause",
AI1307="ODU HS","ACTIVE",
AI1307="IP &amp; VLAN","ACTIVE",
AI1307="Warehouse HUAWEI","SPARE-ISSUE",
AI1307="SPARE-HS","SPARE-ISSUE",
AI1307="Power Telco","ACTIVE", AI1307="no impacts","no impacts"
),"")</f>
        <v>no impacts</v>
      </c>
      <c r="AK1307" s="23" t="s">
        <v>5537</v>
      </c>
      <c r="AL1307" s="23" t="str">
        <f t="shared" si="36"/>
        <v>CTR_561</v>
      </c>
      <c r="AN1307" s="9" t="s">
        <v>5537</v>
      </c>
      <c r="AO1307" s="23" t="str">
        <f>_xlfn.XLOOKUP(B1307,'INCIDENT-05-03-2026'!E:E,'INCIDENT-05-03-2026'!F:F,"")</f>
        <v/>
      </c>
      <c r="AP1307" s="7" t="s">
        <v>5537</v>
      </c>
      <c r="AQ1307" s="6"/>
      <c r="AR1307" s="7"/>
      <c r="AS1307" s="3" t="str">
        <f>_xlfn.XLOOKUP(B1307,'[3]tt num | region | site id'!$C:$C,'[3]tt num | region | site id'!$Q:$Q,"")</f>
        <v/>
      </c>
      <c r="AT1307" s="24" t="str">
        <f>_xlfn.XLOOKUP(B1307,'[4]Cells Huawei 03052026 12h'!$B:$B,'[4]Cells Huawei 03052026 12h'!$T:$T,"")</f>
        <v/>
      </c>
      <c r="AU1307" s="24" t="str">
        <f>_xlfn.XLOOKUP(B1307,'[5]cells down 02052026 8h50'!$B:$B,'[5]cells down 02052026 8h50'!$R:$R,"")</f>
        <v/>
      </c>
      <c r="AV1307" s="24" t="str">
        <f>_xlfn.XLOOKUP(B1307,'[5]cells down 02052026 13h50'!$B:$B,'[5]cells down 02052026 13h50'!$R:$R,"")</f>
        <v/>
      </c>
      <c r="AW1307" s="24" t="str">
        <f>_xlfn.XLOOKUP(B1307,'[5]cells down 02052026 13h50'!$B:$B,'[5]cells down 02052026 13h50'!$R:$R,"")</f>
        <v/>
      </c>
      <c r="AX1307" s="24" t="str">
        <f>_xlfn.XLOOKUP(B1307,'[6]cell downs 03052026 8h40 '!$B:$B,'[6]cell downs 03052026 8h40 '!$R:$R,"")</f>
        <v/>
      </c>
      <c r="AY1307" s="24" t="str">
        <f>_xlfn.XLOOKUP(B1307,'[7]ALL SITES DOWN'!$D:$D,'[7]ALL SITES DOWN'!$J:$J,"")</f>
        <v/>
      </c>
      <c r="AZ1307" s="24" t="str">
        <f>_xlfn.XLOOKUP(B1307,'[8]ALL SITES DOWN'!$D:$D,'[8]ALL SITES DOWN'!$J:$J,"")</f>
        <v/>
      </c>
      <c r="BA1307" s="9" t="str">
        <f>_xlfn.XLOOKUP(B1307,[9]sheet1!$AC:$AC,[9]sheet1!$AF:$AF,"")</f>
        <v/>
      </c>
      <c r="BB1307" s="14" t="s">
        <v>5537</v>
      </c>
      <c r="BC1307" s="14" t="s">
        <v>5537</v>
      </c>
      <c r="BD1307" s="14" t="str">
        <f>_xlfn.XLOOKUP(B1307,'[10]cell downs 18042026 17h'!$B:$B,'[10]cell downs 18042026 17h'!$B:$B,"")</f>
        <v/>
      </c>
      <c r="BE1307" s="14" t="str">
        <f>_xlfn.XLOOKUP(B1307,'[11]Cells Huawei 19042026 15h'!$B:$B,'[11]Cells Huawei 19042026 15h'!$B:$B,"")</f>
        <v/>
      </c>
      <c r="BF1307" s="9" t="str">
        <f>_xlfn.XLOOKUP(B1307,'[12]cells down 19042026 9H40'!$B:$B,'[12]cells down 19042026 9H40'!$B:$B,"")</f>
        <v/>
      </c>
      <c r="BG1307" s="9" t="s">
        <v>5537</v>
      </c>
      <c r="BH1307" s="9" t="s">
        <v>5537</v>
      </c>
    </row>
    <row r="1308" spans="1:60" s="9" customFormat="1" x14ac:dyDescent="0.3">
      <c r="A1308" s="2" t="s">
        <v>2076</v>
      </c>
      <c r="B1308" s="8" t="s">
        <v>2077</v>
      </c>
      <c r="C1308" s="3" t="str">
        <f>_xlfn.XLOOKUP(B1308,'[1]daily break down'!$D:$D,'[1]daily break down'!$E:$E,"")</f>
        <v>EXTREME-NORD</v>
      </c>
      <c r="D1308" s="1" t="s">
        <v>11</v>
      </c>
      <c r="E1308" s="1" t="s">
        <v>12</v>
      </c>
      <c r="F1308" s="3" t="s">
        <v>55</v>
      </c>
      <c r="G1308" s="1" t="s">
        <v>2078</v>
      </c>
      <c r="H1308" s="41" t="str">
        <f>_xlfn.XLOOKUP(B1308,[2]CALCULATION!$B:$B,[2]CALCULATION!$H:$H,"")</f>
        <v>NOKIA</v>
      </c>
      <c r="I1308" s="34">
        <v>0</v>
      </c>
      <c r="J1308" s="34">
        <v>0.36431854782121542</v>
      </c>
      <c r="K1308" s="34">
        <v>0.78966301920085269</v>
      </c>
      <c r="L1308" s="34">
        <v>0</v>
      </c>
      <c r="M1308" s="34">
        <v>0</v>
      </c>
      <c r="N1308" s="34">
        <v>0</v>
      </c>
      <c r="O1308" s="34">
        <v>0</v>
      </c>
      <c r="P1308" s="34">
        <v>0</v>
      </c>
      <c r="Q1308" s="34">
        <v>0</v>
      </c>
      <c r="R1308" s="34">
        <v>0</v>
      </c>
      <c r="S1308" s="35">
        <v>0</v>
      </c>
      <c r="T1308" s="35">
        <v>187376.21916571786</v>
      </c>
      <c r="U1308" s="35">
        <v>1.6660458533815097</v>
      </c>
      <c r="V1308" s="35">
        <v>0</v>
      </c>
      <c r="W1308" s="35">
        <v>0</v>
      </c>
      <c r="X1308" s="35">
        <v>0</v>
      </c>
      <c r="Y1308" s="35">
        <v>0</v>
      </c>
      <c r="Z1308" s="35">
        <v>0</v>
      </c>
      <c r="AA1308" s="35">
        <v>0</v>
      </c>
      <c r="AB1308" s="35">
        <v>0</v>
      </c>
      <c r="AC1308" s="35">
        <v>0</v>
      </c>
      <c r="AD1308" s="35">
        <v>0</v>
      </c>
      <c r="AE1308" s="58" t="s">
        <v>5603</v>
      </c>
      <c r="AF1308" s="58"/>
      <c r="AG1308" s="57" t="str" cm="1">
        <f t="array" ref="AG1308">IFERROR(_xlfn.IFS(
AI1308="MPR ISSUE","PDH",
AI1308="BSS Hardware Issue","BSS",
AI1308="Sites strategiques, MLL, Pylone, etc.","ENVTECH",
AI1308="AKTIVCO DEFAUT GE &amp; POWER Cabinet","AKTIVCO",
AI1308="AKTIVCO Coupure ENEO &amp; Baisse de tension","AKTIVCO GRID ONLY",
AI1308="Coupure ENEO &amp; Baisse de tension","IHS GRID ONLY",
AI1308="Defaut GE &amp; POWER Cabinet","IHS",
AI1308="Sharing","Partners",
AI1308="Sites strategiques &amp; DataCenter","SST &amp; DC",
AI1308="Exclu","Exclu",
AI1308="SAT","SAT",
AI1308="SPARE-ISSUE","SPARE-ISSUE",
AI1308="Fiber CAmtel","TRANS_FO_CAMTEL",
AI1308="Fiber AOF","Fiber AOF",
AI1308="Projet OCM (HUAWEI)","TRAVAUX-HUAWEI",
AI1308="Projet OCM (NOKIA)","TRAVAUX-NOKIA",
AI1308="ACCESS-ISSUE","ACCESS-ISSUE",
AI1308="Projet OCM (ZTE, NOKIA, autres projets)","TRAVAUX OCM",
AI1308="No root CAuse","No root cause",
AI1308="ODU HS","PDH",
AI1308="IP &amp; VLAN","PDH",
AI1308="Warehouse HUAWEI","SPARE-ISSUE",
AI1308="SPARE-HS","SPARE-ISSUE",
AI1308="Power Telco","BSS",AI1308="no impacts","no impacts"
),"")</f>
        <v>no impacts</v>
      </c>
      <c r="AH1308" s="57" t="str" cm="1">
        <f t="array" ref="AH1308">IFERROR(_xlfn.IFS(
AI1308="MPR ISSUE","TX ISSUE",
AI1308="BSS Hardware Issue","RAN ISSUE",
AI1308="Sites strategiques, MLL, Pylone, etc.","ENVTECH",
AI1308="AKTIVCO DEFAUT GE &amp; POWER Cabinet","POWER ISSUE",
AI1308="AKTIVCO Coupure ENEO &amp; Baisse de tension","POWER ISSUE",
AI1308="Coupure ENEO &amp; Baisse de tension","POWER ISSUE",
AI1308="Defaut GE &amp; POWER Cabinet","POWER ISSUE",
AI1308="Sharing","POWER ISSUE",
AI1308="Sites strategiques &amp; DataCenter","POWER ISSUE",
AI1308="Exclu","Exclu",
AI1308="SAT","TX ISSUE",
AI1308="SPARE-ISSUE","SPARE-ISSUE",
AI1308="Fiber CAmtel","TX ISSUE",
AI1308="Fiber AOF","TX ISSUE",
AI1308="Projet OCM (HUAWEI)","TRAVAUX-HUAWEI",
AI1308="Projet OCM (NOKIA)","TRAVAUX -NOKIA",
AI1308="ACCESS-ISSUE","ACCESS-ISSUE",
AI1308="Projet OCM (ZTE, NOKIA, autres projets)","TRAVAUX OCM",
AI1308="No root CAuse","No root cause",
AI1308="ODU HS","TX ISSUE",
AI1308="IP &amp; VLAN","TX ISSUE",
AI1308="Warehouse HUAWEI","SPARE-ISSUE",
AI1308="SPARE-HS","SPARE-ISSUE",
AI1308="Power Telco","RAN ISSUE",AI1308="no impacts","no impacts"
),"")</f>
        <v>no impacts</v>
      </c>
      <c r="AI1308" s="85" t="s">
        <v>5998</v>
      </c>
      <c r="AJ1308" s="57" t="str" cm="1">
        <f t="array" ref="AJ1308">IFERROR(_xlfn.IFS(
AI1308="MPR ISSUE","ACTIVE",
AI1308="BSS Hardware Issue","ACTIVE",
AI1308="Sites strategiques, MLL, Pylone, etc.","PASSIVE",
AI1308="AKTIVCO DEFAUT GE &amp; POWER Cabinet","PASSIVE",
AI1308="AKTIVCO Coupure ENEO &amp; Baisse de tension","PASSIVE",
AI1308="Coupure ENEO &amp; Baisse de tension","PASSIVE",
AI1308="Defaut GE &amp; POWER Cabinet","PASSIVE",
AI1308="Sharing","PASSIVE",
AI1308="Sites strategiques &amp; DataCenter","PASSIVE",
AI1308="Exclu","Exclu",
AI1308="SAT","ACTIVE",
AI1308="SPARE-ISSUE","SPARE-ISSUE",
AI1308="Fiber CAmtel","ACTIVE",
AI1308="Fiber AOF","ACTIVE",
AI1308="Projet OCM (HUAWEI)","PLANNED WORKS",
AI1308="Projet OCM (NOKIA)","PLANNED WORKS",
AI1308="ACCESS-ISSUE","ACCESS-ISSUE",
AI1308="Projet OCM (ZTE, NOKIA, autres projets)","PLANNED WORKS",
AI1308="No root CAuse","No root cause",
AI1308="ODU HS","ACTIVE",
AI1308="IP &amp; VLAN","ACTIVE",
AI1308="Warehouse HUAWEI","SPARE-ISSUE",
AI1308="SPARE-HS","SPARE-ISSUE",
AI1308="Power Telco","ACTIVE", AI1308="no impacts","no impacts"
),"")</f>
        <v>no impacts</v>
      </c>
      <c r="AK1308" s="23" t="s">
        <v>5537</v>
      </c>
      <c r="AL1308" s="23" t="str">
        <f t="shared" si="36"/>
        <v>EXN_168</v>
      </c>
      <c r="AN1308" s="9" t="s">
        <v>5537</v>
      </c>
      <c r="AO1308" s="23" t="str">
        <f>_xlfn.XLOOKUP(B1308,'INCIDENT-05-03-2026'!E:E,'INCIDENT-05-03-2026'!F:F,"")</f>
        <v/>
      </c>
      <c r="AP1308" s="7" t="s">
        <v>5537</v>
      </c>
      <c r="AQ1308" s="6"/>
      <c r="AR1308" s="7"/>
      <c r="AS1308" s="3" t="str">
        <f>_xlfn.XLOOKUP(B1308,'[3]tt num | region | site id'!$C:$C,'[3]tt num | region | site id'!$Q:$Q,"")</f>
        <v/>
      </c>
      <c r="AT1308" s="24" t="str">
        <f>_xlfn.XLOOKUP(B1308,'[4]Cells Huawei 03052026 12h'!$B:$B,'[4]Cells Huawei 03052026 12h'!$T:$T,"")</f>
        <v/>
      </c>
      <c r="AU1308" s="24" t="str">
        <f>_xlfn.XLOOKUP(B1308,'[5]cells down 02052026 8h50'!$B:$B,'[5]cells down 02052026 8h50'!$R:$R,"")</f>
        <v/>
      </c>
      <c r="AV1308" s="24" t="str">
        <f>_xlfn.XLOOKUP(B1308,'[5]cells down 02052026 13h50'!$B:$B,'[5]cells down 02052026 13h50'!$R:$R,"")</f>
        <v/>
      </c>
      <c r="AW1308" s="24" t="str">
        <f>_xlfn.XLOOKUP(B1308,'[5]cells down 02052026 13h50'!$B:$B,'[5]cells down 02052026 13h50'!$R:$R,"")</f>
        <v/>
      </c>
      <c r="AX1308" s="24" t="str">
        <f>_xlfn.XLOOKUP(B1308,'[6]cell downs 03052026 8h40 '!$B:$B,'[6]cell downs 03052026 8h40 '!$R:$R,"")</f>
        <v/>
      </c>
      <c r="AY1308" s="24" t="str">
        <f>_xlfn.XLOOKUP(B1308,'[7]ALL SITES DOWN'!$D:$D,'[7]ALL SITES DOWN'!$J:$J,"")</f>
        <v/>
      </c>
      <c r="AZ1308" s="24" t="str">
        <f>_xlfn.XLOOKUP(B1308,'[8]ALL SITES DOWN'!$D:$D,'[8]ALL SITES DOWN'!$J:$J,"")</f>
        <v/>
      </c>
      <c r="BA1308" s="9" t="str">
        <f>_xlfn.XLOOKUP(B1308,[9]sheet1!$AC:$AC,[9]sheet1!$AF:$AF,"")</f>
        <v/>
      </c>
      <c r="BB1308" s="14" t="s">
        <v>5537</v>
      </c>
      <c r="BC1308" s="14" t="s">
        <v>5537</v>
      </c>
      <c r="BD1308" s="14" t="str">
        <f>_xlfn.XLOOKUP(B1308,'[10]cell downs 18042026 17h'!$B:$B,'[10]cell downs 18042026 17h'!$B:$B,"")</f>
        <v/>
      </c>
      <c r="BE1308" s="14" t="str">
        <f>_xlfn.XLOOKUP(B1308,'[11]Cells Huawei 19042026 15h'!$B:$B,'[11]Cells Huawei 19042026 15h'!$B:$B,"")</f>
        <v/>
      </c>
      <c r="BF1308" s="9" t="str">
        <f>_xlfn.XLOOKUP(B1308,'[12]cells down 19042026 9H40'!$B:$B,'[12]cells down 19042026 9H40'!$B:$B,"")</f>
        <v/>
      </c>
      <c r="BG1308" s="9" t="s">
        <v>2077</v>
      </c>
      <c r="BH1308" s="9" t="s">
        <v>5537</v>
      </c>
    </row>
    <row r="1309" spans="1:60" s="9" customFormat="1" x14ac:dyDescent="0.3">
      <c r="A1309" s="1" t="s">
        <v>4581</v>
      </c>
      <c r="B1309" s="8" t="s">
        <v>4582</v>
      </c>
      <c r="C1309" s="3" t="str">
        <f>_xlfn.XLOOKUP(B1309,'[1]daily break down'!$D:$D,'[1]daily break down'!$E:$E,"")</f>
        <v>Yaounde</v>
      </c>
      <c r="D1309" s="1" t="s">
        <v>11</v>
      </c>
      <c r="E1309" s="1" t="s">
        <v>12</v>
      </c>
      <c r="F1309" s="3" t="s">
        <v>37</v>
      </c>
      <c r="G1309" s="1" t="s">
        <v>38</v>
      </c>
      <c r="H1309" s="42" t="str">
        <f>_xlfn.XLOOKUP(B1309,[2]CALCULATION!$B:$B,[2]CALCULATION!$H:$H,"")</f>
        <v>ZTE</v>
      </c>
      <c r="I1309" s="34">
        <v>0</v>
      </c>
      <c r="J1309" s="34">
        <v>0</v>
      </c>
      <c r="K1309" s="34">
        <v>0</v>
      </c>
      <c r="L1309" s="34">
        <v>0</v>
      </c>
      <c r="M1309" s="34">
        <v>0</v>
      </c>
      <c r="N1309" s="34">
        <v>0</v>
      </c>
      <c r="O1309" s="34">
        <v>0</v>
      </c>
      <c r="P1309" s="34">
        <v>0</v>
      </c>
      <c r="Q1309" s="34">
        <v>12.20406254547945</v>
      </c>
      <c r="R1309" s="34">
        <v>0</v>
      </c>
      <c r="S1309" s="35">
        <v>4.6602167889439627</v>
      </c>
      <c r="T1309" s="35">
        <v>0</v>
      </c>
      <c r="U1309" s="35">
        <v>0</v>
      </c>
      <c r="V1309" s="35">
        <v>0</v>
      </c>
      <c r="W1309" s="35">
        <v>0</v>
      </c>
      <c r="X1309" s="35">
        <v>0</v>
      </c>
      <c r="Y1309" s="35">
        <v>0</v>
      </c>
      <c r="Z1309" s="35">
        <v>0</v>
      </c>
      <c r="AA1309" s="35">
        <v>0</v>
      </c>
      <c r="AB1309" s="35">
        <v>0</v>
      </c>
      <c r="AC1309" s="35">
        <v>0</v>
      </c>
      <c r="AD1309" s="35">
        <v>0</v>
      </c>
      <c r="AE1309" s="58" t="s">
        <v>5560</v>
      </c>
      <c r="AF1309" s="58"/>
      <c r="AG1309" s="57" t="str" cm="1">
        <f t="array" ref="AG1309">IFERROR(_xlfn.IFS(
AI1309="MPR ISSUE","PDH",
AI1309="BSS Hardware Issue","BSS",
AI1309="Sites strategiques, MLL, Pylone, etc.","ENVTECH",
AI1309="AKTIVCO DEFAUT GE &amp; POWER Cabinet","AKTIVCO",
AI1309="AKTIVCO Coupure ENEO &amp; Baisse de tension","AKTIVCO GRID ONLY",
AI1309="Coupure ENEO &amp; Baisse de tension","IHS GRID ONLY",
AI1309="Defaut GE &amp; POWER Cabinet","IHS",
AI1309="Sharing","Partners",
AI1309="Sites strategiques &amp; DataCenter","SST &amp; DC",
AI1309="Exclu","Exclu",
AI1309="SAT","SAT",
AI1309="SPARE-ISSUE","SPARE-ISSUE",
AI1309="Fiber CAmtel","TRANS_FO_CAMTEL",
AI1309="Fiber AOF","Fiber AOF",
AI1309="Projet OCM (HUAWEI)","TRAVAUX-HUAWEI",
AI1309="Projet OCM (NOKIA)","TRAVAUX-NOKIA",
AI1309="ACCESS-ISSUE","ACCESS-ISSUE",
AI1309="Projet OCM (ZTE, NOKIA, autres projets)","TRAVAUX OCM",
AI1309="No root CAuse","No root cause",
AI1309="ODU HS","PDH",
AI1309="IP &amp; VLAN","PDH",
AI1309="Warehouse HUAWEI","SPARE-ISSUE",
AI1309="SPARE-HS","SPARE-ISSUE",
AI1309="Power Telco","BSS",AI1309="no impacts","no impacts"
),"")</f>
        <v>no impacts</v>
      </c>
      <c r="AH1309" s="57" t="str" cm="1">
        <f t="array" ref="AH1309">IFERROR(_xlfn.IFS(
AI1309="MPR ISSUE","TX ISSUE",
AI1309="BSS Hardware Issue","RAN ISSUE",
AI1309="Sites strategiques, MLL, Pylone, etc.","ENVTECH",
AI1309="AKTIVCO DEFAUT GE &amp; POWER Cabinet","POWER ISSUE",
AI1309="AKTIVCO Coupure ENEO &amp; Baisse de tension","POWER ISSUE",
AI1309="Coupure ENEO &amp; Baisse de tension","POWER ISSUE",
AI1309="Defaut GE &amp; POWER Cabinet","POWER ISSUE",
AI1309="Sharing","POWER ISSUE",
AI1309="Sites strategiques &amp; DataCenter","POWER ISSUE",
AI1309="Exclu","Exclu",
AI1309="SAT","TX ISSUE",
AI1309="SPARE-ISSUE","SPARE-ISSUE",
AI1309="Fiber CAmtel","TX ISSUE",
AI1309="Fiber AOF","TX ISSUE",
AI1309="Projet OCM (HUAWEI)","TRAVAUX-HUAWEI",
AI1309="Projet OCM (NOKIA)","TRAVAUX -NOKIA",
AI1309="ACCESS-ISSUE","ACCESS-ISSUE",
AI1309="Projet OCM (ZTE, NOKIA, autres projets)","TRAVAUX OCM",
AI1309="No root CAuse","No root cause",
AI1309="ODU HS","TX ISSUE",
AI1309="IP &amp; VLAN","TX ISSUE",
AI1309="Warehouse HUAWEI","SPARE-ISSUE",
AI1309="SPARE-HS","SPARE-ISSUE",
AI1309="Power Telco","RAN ISSUE",AI1309="no impacts","no impacts"
),"")</f>
        <v>no impacts</v>
      </c>
      <c r="AI1309" s="85" t="s">
        <v>5998</v>
      </c>
      <c r="AJ1309" s="57" t="str" cm="1">
        <f t="array" ref="AJ1309">IFERROR(_xlfn.IFS(
AI1309="MPR ISSUE","ACTIVE",
AI1309="BSS Hardware Issue","ACTIVE",
AI1309="Sites strategiques, MLL, Pylone, etc.","PASSIVE",
AI1309="AKTIVCO DEFAUT GE &amp; POWER Cabinet","PASSIVE",
AI1309="AKTIVCO Coupure ENEO &amp; Baisse de tension","PASSIVE",
AI1309="Coupure ENEO &amp; Baisse de tension","PASSIVE",
AI1309="Defaut GE &amp; POWER Cabinet","PASSIVE",
AI1309="Sharing","PASSIVE",
AI1309="Sites strategiques &amp; DataCenter","PASSIVE",
AI1309="Exclu","Exclu",
AI1309="SAT","ACTIVE",
AI1309="SPARE-ISSUE","SPARE-ISSUE",
AI1309="Fiber CAmtel","ACTIVE",
AI1309="Fiber AOF","ACTIVE",
AI1309="Projet OCM (HUAWEI)","PLANNED WORKS",
AI1309="Projet OCM (NOKIA)","PLANNED WORKS",
AI1309="ACCESS-ISSUE","ACCESS-ISSUE",
AI1309="Projet OCM (ZTE, NOKIA, autres projets)","PLANNED WORKS",
AI1309="No root CAuse","No root cause",
AI1309="ODU HS","ACTIVE",
AI1309="IP &amp; VLAN","ACTIVE",
AI1309="Warehouse HUAWEI","SPARE-ISSUE",
AI1309="SPARE-HS","SPARE-ISSUE",
AI1309="Power Telco","ACTIVE", AI1309="no impacts","no impacts"
),"")</f>
        <v>no impacts</v>
      </c>
      <c r="AK1309" s="23" t="s">
        <v>5537</v>
      </c>
      <c r="AL1309" s="23" t="str">
        <f t="shared" si="36"/>
        <v>CTR_342</v>
      </c>
      <c r="AN1309" s="9" t="s">
        <v>5537</v>
      </c>
      <c r="AO1309" s="23" t="str">
        <f>_xlfn.XLOOKUP(B1309,'INCIDENT-05-03-2026'!E:E,'INCIDENT-05-03-2026'!F:F,"")</f>
        <v/>
      </c>
      <c r="AP1309" s="7" t="s">
        <v>5537</v>
      </c>
      <c r="AQ1309" s="6"/>
      <c r="AR1309" s="7"/>
      <c r="AS1309" s="3" t="str">
        <f>_xlfn.XLOOKUP(B1309,'[3]tt num | region | site id'!$C:$C,'[3]tt num | region | site id'!$Q:$Q,"")</f>
        <v/>
      </c>
      <c r="AT1309" s="24" t="str">
        <f>_xlfn.XLOOKUP(B1309,'[4]Cells Huawei 03052026 12h'!$B:$B,'[4]Cells Huawei 03052026 12h'!$T:$T,"")</f>
        <v/>
      </c>
      <c r="AU1309" s="24" t="str">
        <f>_xlfn.XLOOKUP(B1309,'[5]cells down 02052026 8h50'!$B:$B,'[5]cells down 02052026 8h50'!$R:$R,"")</f>
        <v/>
      </c>
      <c r="AV1309" s="24" t="str">
        <f>_xlfn.XLOOKUP(B1309,'[5]cells down 02052026 13h50'!$B:$B,'[5]cells down 02052026 13h50'!$R:$R,"")</f>
        <v/>
      </c>
      <c r="AW1309" s="24" t="str">
        <f>_xlfn.XLOOKUP(B1309,'[5]cells down 02052026 13h50'!$B:$B,'[5]cells down 02052026 13h50'!$R:$R,"")</f>
        <v/>
      </c>
      <c r="AX1309" s="24" t="str">
        <f>_xlfn.XLOOKUP(B1309,'[6]cell downs 03052026 8h40 '!$B:$B,'[6]cell downs 03052026 8h40 '!$R:$R,"")</f>
        <v/>
      </c>
      <c r="AY1309" s="24" t="str">
        <f>_xlfn.XLOOKUP(B1309,'[7]ALL SITES DOWN'!$D:$D,'[7]ALL SITES DOWN'!$J:$J,"")</f>
        <v/>
      </c>
      <c r="AZ1309" s="24" t="str">
        <f>_xlfn.XLOOKUP(B1309,'[8]ALL SITES DOWN'!$D:$D,'[8]ALL SITES DOWN'!$J:$J,"")</f>
        <v/>
      </c>
      <c r="BA1309" s="9" t="str">
        <f>_xlfn.XLOOKUP(B1309,[9]sheet1!$AC:$AC,[9]sheet1!$AF:$AF,"")</f>
        <v/>
      </c>
      <c r="BB1309" s="14" t="s">
        <v>5537</v>
      </c>
      <c r="BC1309" s="14" t="s">
        <v>5537</v>
      </c>
      <c r="BD1309" s="14" t="str">
        <f>_xlfn.XLOOKUP(B1309,'[10]cell downs 18042026 17h'!$B:$B,'[10]cell downs 18042026 17h'!$B:$B,"")</f>
        <v/>
      </c>
      <c r="BE1309" s="14" t="str">
        <f>_xlfn.XLOOKUP(B1309,'[11]Cells Huawei 19042026 15h'!$B:$B,'[11]Cells Huawei 19042026 15h'!$B:$B,"")</f>
        <v/>
      </c>
      <c r="BF1309" s="9" t="str">
        <f>_xlfn.XLOOKUP(B1309,'[12]cells down 19042026 9H40'!$B:$B,'[12]cells down 19042026 9H40'!$B:$B,"")</f>
        <v/>
      </c>
      <c r="BG1309" s="9" t="s">
        <v>4582</v>
      </c>
      <c r="BH1309" s="9" t="s">
        <v>12</v>
      </c>
    </row>
    <row r="1310" spans="1:60" s="9" customFormat="1" x14ac:dyDescent="0.3">
      <c r="A1310" s="1" t="s">
        <v>4689</v>
      </c>
      <c r="B1310" s="8" t="s">
        <v>4690</v>
      </c>
      <c r="C1310" s="3" t="str">
        <f>_xlfn.XLOOKUP(B1310,'[1]daily break down'!$D:$D,'[1]daily break down'!$E:$E,"")</f>
        <v>Yaounde</v>
      </c>
      <c r="D1310" s="1" t="s">
        <v>11</v>
      </c>
      <c r="E1310" s="1" t="s">
        <v>12</v>
      </c>
      <c r="F1310" s="3" t="s">
        <v>37</v>
      </c>
      <c r="G1310" s="1" t="s">
        <v>38</v>
      </c>
      <c r="H1310" s="42" t="str">
        <f>_xlfn.XLOOKUP(B1310,[2]CALCULATION!$B:$B,[2]CALCULATION!$H:$H,"")</f>
        <v>ZTE</v>
      </c>
      <c r="I1310" s="34">
        <v>0</v>
      </c>
      <c r="J1310" s="34">
        <v>0</v>
      </c>
      <c r="K1310" s="34">
        <v>0</v>
      </c>
      <c r="L1310" s="34">
        <v>0</v>
      </c>
      <c r="M1310" s="34">
        <v>0</v>
      </c>
      <c r="N1310" s="34">
        <v>0</v>
      </c>
      <c r="O1310" s="34">
        <v>0</v>
      </c>
      <c r="P1310" s="34">
        <v>0</v>
      </c>
      <c r="Q1310" s="34">
        <v>0</v>
      </c>
      <c r="R1310" s="34">
        <v>2.7929732645041908E-2</v>
      </c>
      <c r="S1310" s="35">
        <v>0</v>
      </c>
      <c r="T1310" s="35">
        <v>0</v>
      </c>
      <c r="U1310" s="35">
        <v>0</v>
      </c>
      <c r="V1310" s="35">
        <v>0</v>
      </c>
      <c r="W1310" s="35">
        <v>0</v>
      </c>
      <c r="X1310" s="35">
        <v>0</v>
      </c>
      <c r="Y1310" s="35">
        <v>0</v>
      </c>
      <c r="Z1310" s="35">
        <v>0</v>
      </c>
      <c r="AA1310" s="35">
        <v>0</v>
      </c>
      <c r="AB1310" s="35">
        <v>0</v>
      </c>
      <c r="AC1310" s="35">
        <v>0</v>
      </c>
      <c r="AD1310" s="35">
        <v>0</v>
      </c>
      <c r="AE1310" s="58" t="s">
        <v>5560</v>
      </c>
      <c r="AF1310" s="58"/>
      <c r="AG1310" s="57" t="str" cm="1">
        <f t="array" ref="AG1310">IFERROR(_xlfn.IFS(
AI1310="MPR ISSUE","PDH",
AI1310="BSS Hardware Issue","BSS",
AI1310="Sites strategiques, MLL, Pylone, etc.","ENVTECH",
AI1310="AKTIVCO DEFAUT GE &amp; POWER Cabinet","AKTIVCO",
AI1310="AKTIVCO Coupure ENEO &amp; Baisse de tension","AKTIVCO GRID ONLY",
AI1310="Coupure ENEO &amp; Baisse de tension","IHS GRID ONLY",
AI1310="Defaut GE &amp; POWER Cabinet","IHS",
AI1310="Sharing","Partners",
AI1310="Sites strategiques &amp; DataCenter","SST &amp; DC",
AI1310="Exclu","Exclu",
AI1310="SAT","SAT",
AI1310="SPARE-ISSUE","SPARE-ISSUE",
AI1310="Fiber CAmtel","TRANS_FO_CAMTEL",
AI1310="Fiber AOF","Fiber AOF",
AI1310="Projet OCM (HUAWEI)","TRAVAUX-HUAWEI",
AI1310="Projet OCM (NOKIA)","TRAVAUX-NOKIA",
AI1310="ACCESS-ISSUE","ACCESS-ISSUE",
AI1310="Projet OCM (ZTE, NOKIA, autres projets)","TRAVAUX OCM",
AI1310="No root CAuse","No root cause",
AI1310="ODU HS","PDH",
AI1310="IP &amp; VLAN","PDH",
AI1310="Warehouse HUAWEI","SPARE-ISSUE",
AI1310="SPARE-HS","SPARE-ISSUE",
AI1310="Power Telco","BSS",AI1310="no impacts","no impacts"
),"")</f>
        <v>no impacts</v>
      </c>
      <c r="AH1310" s="57" t="str" cm="1">
        <f t="array" ref="AH1310">IFERROR(_xlfn.IFS(
AI1310="MPR ISSUE","TX ISSUE",
AI1310="BSS Hardware Issue","RAN ISSUE",
AI1310="Sites strategiques, MLL, Pylone, etc.","ENVTECH",
AI1310="AKTIVCO DEFAUT GE &amp; POWER Cabinet","POWER ISSUE",
AI1310="AKTIVCO Coupure ENEO &amp; Baisse de tension","POWER ISSUE",
AI1310="Coupure ENEO &amp; Baisse de tension","POWER ISSUE",
AI1310="Defaut GE &amp; POWER Cabinet","POWER ISSUE",
AI1310="Sharing","POWER ISSUE",
AI1310="Sites strategiques &amp; DataCenter","POWER ISSUE",
AI1310="Exclu","Exclu",
AI1310="SAT","TX ISSUE",
AI1310="SPARE-ISSUE","SPARE-ISSUE",
AI1310="Fiber CAmtel","TX ISSUE",
AI1310="Fiber AOF","TX ISSUE",
AI1310="Projet OCM (HUAWEI)","TRAVAUX-HUAWEI",
AI1310="Projet OCM (NOKIA)","TRAVAUX -NOKIA",
AI1310="ACCESS-ISSUE","ACCESS-ISSUE",
AI1310="Projet OCM (ZTE, NOKIA, autres projets)","TRAVAUX OCM",
AI1310="No root CAuse","No root cause",
AI1310="ODU HS","TX ISSUE",
AI1310="IP &amp; VLAN","TX ISSUE",
AI1310="Warehouse HUAWEI","SPARE-ISSUE",
AI1310="SPARE-HS","SPARE-ISSUE",
AI1310="Power Telco","RAN ISSUE",AI1310="no impacts","no impacts"
),"")</f>
        <v>no impacts</v>
      </c>
      <c r="AI1310" s="85" t="s">
        <v>5998</v>
      </c>
      <c r="AJ1310" s="57" t="str" cm="1">
        <f t="array" ref="AJ1310">IFERROR(_xlfn.IFS(
AI1310="MPR ISSUE","ACTIVE",
AI1310="BSS Hardware Issue","ACTIVE",
AI1310="Sites strategiques, MLL, Pylone, etc.","PASSIVE",
AI1310="AKTIVCO DEFAUT GE &amp; POWER Cabinet","PASSIVE",
AI1310="AKTIVCO Coupure ENEO &amp; Baisse de tension","PASSIVE",
AI1310="Coupure ENEO &amp; Baisse de tension","PASSIVE",
AI1310="Defaut GE &amp; POWER Cabinet","PASSIVE",
AI1310="Sharing","PASSIVE",
AI1310="Sites strategiques &amp; DataCenter","PASSIVE",
AI1310="Exclu","Exclu",
AI1310="SAT","ACTIVE",
AI1310="SPARE-ISSUE","SPARE-ISSUE",
AI1310="Fiber CAmtel","ACTIVE",
AI1310="Fiber AOF","ACTIVE",
AI1310="Projet OCM (HUAWEI)","PLANNED WORKS",
AI1310="Projet OCM (NOKIA)","PLANNED WORKS",
AI1310="ACCESS-ISSUE","ACCESS-ISSUE",
AI1310="Projet OCM (ZTE, NOKIA, autres projets)","PLANNED WORKS",
AI1310="No root CAuse","No root cause",
AI1310="ODU HS","ACTIVE",
AI1310="IP &amp; VLAN","ACTIVE",
AI1310="Warehouse HUAWEI","SPARE-ISSUE",
AI1310="SPARE-HS","SPARE-ISSUE",
AI1310="Power Telco","ACTIVE", AI1310="no impacts","no impacts"
),"")</f>
        <v>no impacts</v>
      </c>
      <c r="AK1310" s="23" t="s">
        <v>5537</v>
      </c>
      <c r="AL1310" s="23" t="str">
        <f t="shared" si="36"/>
        <v>CTR_535</v>
      </c>
      <c r="AN1310" s="9" t="s">
        <v>5537</v>
      </c>
      <c r="AO1310" s="23" t="str">
        <f>_xlfn.XLOOKUP(B1310,'INCIDENT-05-03-2026'!E:E,'INCIDENT-05-03-2026'!F:F,"")</f>
        <v/>
      </c>
      <c r="AP1310" s="7" t="s">
        <v>5537</v>
      </c>
      <c r="AQ1310" s="6"/>
      <c r="AR1310" s="7"/>
      <c r="AS1310" s="3" t="str">
        <f>_xlfn.XLOOKUP(B1310,'[3]tt num | region | site id'!$C:$C,'[3]tt num | region | site id'!$Q:$Q,"")</f>
        <v/>
      </c>
      <c r="AT1310" s="24" t="str">
        <f>_xlfn.XLOOKUP(B1310,'[4]Cells Huawei 03052026 12h'!$B:$B,'[4]Cells Huawei 03052026 12h'!$T:$T,"")</f>
        <v/>
      </c>
      <c r="AU1310" s="24" t="str">
        <f>_xlfn.XLOOKUP(B1310,'[5]cells down 02052026 8h50'!$B:$B,'[5]cells down 02052026 8h50'!$R:$R,"")</f>
        <v/>
      </c>
      <c r="AV1310" s="24" t="str">
        <f>_xlfn.XLOOKUP(B1310,'[5]cells down 02052026 13h50'!$B:$B,'[5]cells down 02052026 13h50'!$R:$R,"")</f>
        <v/>
      </c>
      <c r="AW1310" s="24" t="str">
        <f>_xlfn.XLOOKUP(B1310,'[5]cells down 02052026 13h50'!$B:$B,'[5]cells down 02052026 13h50'!$R:$R,"")</f>
        <v/>
      </c>
      <c r="AX1310" s="24" t="str">
        <f>_xlfn.XLOOKUP(B1310,'[6]cell downs 03052026 8h40 '!$B:$B,'[6]cell downs 03052026 8h40 '!$R:$R,"")</f>
        <v/>
      </c>
      <c r="AY1310" s="24" t="str">
        <f>_xlfn.XLOOKUP(B1310,'[7]ALL SITES DOWN'!$D:$D,'[7]ALL SITES DOWN'!$J:$J,"")</f>
        <v/>
      </c>
      <c r="AZ1310" s="24" t="str">
        <f>_xlfn.XLOOKUP(B1310,'[8]ALL SITES DOWN'!$D:$D,'[8]ALL SITES DOWN'!$J:$J,"")</f>
        <v/>
      </c>
      <c r="BA1310" s="9" t="str">
        <f>_xlfn.XLOOKUP(B1310,[9]sheet1!$AC:$AC,[9]sheet1!$AF:$AF,"")</f>
        <v/>
      </c>
      <c r="BB1310" s="14" t="s">
        <v>5537</v>
      </c>
      <c r="BC1310" s="14" t="s">
        <v>5537</v>
      </c>
      <c r="BD1310" s="14" t="str">
        <f>_xlfn.XLOOKUP(B1310,'[10]cell downs 18042026 17h'!$B:$B,'[10]cell downs 18042026 17h'!$B:$B,"")</f>
        <v/>
      </c>
      <c r="BE1310" s="14" t="str">
        <f>_xlfn.XLOOKUP(B1310,'[11]Cells Huawei 19042026 15h'!$B:$B,'[11]Cells Huawei 19042026 15h'!$B:$B,"")</f>
        <v/>
      </c>
      <c r="BF1310" s="9" t="str">
        <f>_xlfn.XLOOKUP(B1310,'[12]cells down 19042026 9H40'!$B:$B,'[12]cells down 19042026 9H40'!$B:$B,"")</f>
        <v/>
      </c>
      <c r="BG1310" s="9" t="s">
        <v>4690</v>
      </c>
      <c r="BH1310" s="9" t="s">
        <v>5537</v>
      </c>
    </row>
    <row r="1311" spans="1:60" s="9" customFormat="1" x14ac:dyDescent="0.3">
      <c r="A1311" s="1" t="s">
        <v>4614</v>
      </c>
      <c r="B1311" s="8" t="s">
        <v>4615</v>
      </c>
      <c r="C1311" s="3" t="str">
        <f>_xlfn.XLOOKUP(B1311,'[1]daily break down'!$D:$D,'[1]daily break down'!$E:$E,"")</f>
        <v>Yaounde</v>
      </c>
      <c r="D1311" s="1" t="s">
        <v>11</v>
      </c>
      <c r="E1311" s="1" t="s">
        <v>12</v>
      </c>
      <c r="F1311" s="3" t="s">
        <v>37</v>
      </c>
      <c r="G1311" s="1" t="s">
        <v>38</v>
      </c>
      <c r="H1311" s="42" t="str">
        <f>_xlfn.XLOOKUP(B1311,[2]CALCULATION!$B:$B,[2]CALCULATION!$H:$H,"")</f>
        <v>ZTE</v>
      </c>
      <c r="I1311" s="34">
        <v>0</v>
      </c>
      <c r="J1311" s="34">
        <v>0</v>
      </c>
      <c r="K1311" s="34">
        <v>0</v>
      </c>
      <c r="L1311" s="34">
        <v>0</v>
      </c>
      <c r="M1311" s="34">
        <v>2.927717281192125</v>
      </c>
      <c r="N1311" s="34">
        <v>1.5057621571027837</v>
      </c>
      <c r="O1311" s="34">
        <v>0</v>
      </c>
      <c r="P1311" s="34">
        <v>0</v>
      </c>
      <c r="Q1311" s="34">
        <v>0</v>
      </c>
      <c r="R1311" s="34">
        <v>0</v>
      </c>
      <c r="S1311" s="35">
        <v>0</v>
      </c>
      <c r="T1311" s="35">
        <v>0</v>
      </c>
      <c r="U1311" s="35">
        <v>0</v>
      </c>
      <c r="V1311" s="35">
        <v>0</v>
      </c>
      <c r="W1311" s="35">
        <v>0</v>
      </c>
      <c r="X1311" s="35">
        <v>0</v>
      </c>
      <c r="Y1311" s="35">
        <v>0</v>
      </c>
      <c r="Z1311" s="35">
        <v>0</v>
      </c>
      <c r="AA1311" s="35">
        <v>0</v>
      </c>
      <c r="AB1311" s="35">
        <v>0</v>
      </c>
      <c r="AC1311" s="35">
        <v>0</v>
      </c>
      <c r="AD1311" s="35">
        <v>0</v>
      </c>
      <c r="AE1311" s="58" t="s">
        <v>5560</v>
      </c>
      <c r="AF1311" s="58"/>
      <c r="AG1311" s="57" t="str" cm="1">
        <f t="array" ref="AG1311">IFERROR(_xlfn.IFS(
AI1311="MPR ISSUE","PDH",
AI1311="BSS Hardware Issue","BSS",
AI1311="Sites strategiques, MLL, Pylone, etc.","ENVTECH",
AI1311="AKTIVCO DEFAUT GE &amp; POWER Cabinet","AKTIVCO",
AI1311="AKTIVCO Coupure ENEO &amp; Baisse de tension","AKTIVCO GRID ONLY",
AI1311="Coupure ENEO &amp; Baisse de tension","IHS GRID ONLY",
AI1311="Defaut GE &amp; POWER Cabinet","IHS",
AI1311="Sharing","Partners",
AI1311="Sites strategiques &amp; DataCenter","SST &amp; DC",
AI1311="Exclu","Exclu",
AI1311="SAT","SAT",
AI1311="SPARE-ISSUE","SPARE-ISSUE",
AI1311="Fiber CAmtel","TRANS_FO_CAMTEL",
AI1311="Fiber AOF","Fiber AOF",
AI1311="Projet OCM (HUAWEI)","TRAVAUX-HUAWEI",
AI1311="Projet OCM (NOKIA)","TRAVAUX-NOKIA",
AI1311="ACCESS-ISSUE","ACCESS-ISSUE",
AI1311="Projet OCM (ZTE, NOKIA, autres projets)","TRAVAUX OCM",
AI1311="No root CAuse","No root cause",
AI1311="ODU HS","PDH",
AI1311="IP &amp; VLAN","PDH",
AI1311="Warehouse HUAWEI","SPARE-ISSUE",
AI1311="SPARE-HS","SPARE-ISSUE",
AI1311="Power Telco","BSS",AI1311="no impacts","no impacts"
),"")</f>
        <v>no impacts</v>
      </c>
      <c r="AH1311" s="57" t="str" cm="1">
        <f t="array" ref="AH1311">IFERROR(_xlfn.IFS(
AI1311="MPR ISSUE","TX ISSUE",
AI1311="BSS Hardware Issue","RAN ISSUE",
AI1311="Sites strategiques, MLL, Pylone, etc.","ENVTECH",
AI1311="AKTIVCO DEFAUT GE &amp; POWER Cabinet","POWER ISSUE",
AI1311="AKTIVCO Coupure ENEO &amp; Baisse de tension","POWER ISSUE",
AI1311="Coupure ENEO &amp; Baisse de tension","POWER ISSUE",
AI1311="Defaut GE &amp; POWER Cabinet","POWER ISSUE",
AI1311="Sharing","POWER ISSUE",
AI1311="Sites strategiques &amp; DataCenter","POWER ISSUE",
AI1311="Exclu","Exclu",
AI1311="SAT","TX ISSUE",
AI1311="SPARE-ISSUE","SPARE-ISSUE",
AI1311="Fiber CAmtel","TX ISSUE",
AI1311="Fiber AOF","TX ISSUE",
AI1311="Projet OCM (HUAWEI)","TRAVAUX-HUAWEI",
AI1311="Projet OCM (NOKIA)","TRAVAUX -NOKIA",
AI1311="ACCESS-ISSUE","ACCESS-ISSUE",
AI1311="Projet OCM (ZTE, NOKIA, autres projets)","TRAVAUX OCM",
AI1311="No root CAuse","No root cause",
AI1311="ODU HS","TX ISSUE",
AI1311="IP &amp; VLAN","TX ISSUE",
AI1311="Warehouse HUAWEI","SPARE-ISSUE",
AI1311="SPARE-HS","SPARE-ISSUE",
AI1311="Power Telco","RAN ISSUE",AI1311="no impacts","no impacts"
),"")</f>
        <v>no impacts</v>
      </c>
      <c r="AI1311" s="85" t="s">
        <v>5998</v>
      </c>
      <c r="AJ1311" s="57" t="str" cm="1">
        <f t="array" ref="AJ1311">IFERROR(_xlfn.IFS(
AI1311="MPR ISSUE","ACTIVE",
AI1311="BSS Hardware Issue","ACTIVE",
AI1311="Sites strategiques, MLL, Pylone, etc.","PASSIVE",
AI1311="AKTIVCO DEFAUT GE &amp; POWER Cabinet","PASSIVE",
AI1311="AKTIVCO Coupure ENEO &amp; Baisse de tension","PASSIVE",
AI1311="Coupure ENEO &amp; Baisse de tension","PASSIVE",
AI1311="Defaut GE &amp; POWER Cabinet","PASSIVE",
AI1311="Sharing","PASSIVE",
AI1311="Sites strategiques &amp; DataCenter","PASSIVE",
AI1311="Exclu","Exclu",
AI1311="SAT","ACTIVE",
AI1311="SPARE-ISSUE","SPARE-ISSUE",
AI1311="Fiber CAmtel","ACTIVE",
AI1311="Fiber AOF","ACTIVE",
AI1311="Projet OCM (HUAWEI)","PLANNED WORKS",
AI1311="Projet OCM (NOKIA)","PLANNED WORKS",
AI1311="ACCESS-ISSUE","ACCESS-ISSUE",
AI1311="Projet OCM (ZTE, NOKIA, autres projets)","PLANNED WORKS",
AI1311="No root CAuse","No root cause",
AI1311="ODU HS","ACTIVE",
AI1311="IP &amp; VLAN","ACTIVE",
AI1311="Warehouse HUAWEI","SPARE-ISSUE",
AI1311="SPARE-HS","SPARE-ISSUE",
AI1311="Power Telco","ACTIVE", AI1311="no impacts","no impacts"
),"")</f>
        <v>no impacts</v>
      </c>
      <c r="AK1311" s="23" t="s">
        <v>5537</v>
      </c>
      <c r="AL1311" s="23" t="str">
        <f t="shared" si="36"/>
        <v>CTR_374</v>
      </c>
      <c r="AN1311" s="9" t="s">
        <v>5537</v>
      </c>
      <c r="AO1311" s="23" t="str">
        <f>_xlfn.XLOOKUP(B1311,'INCIDENT-05-03-2026'!E:E,'INCIDENT-05-03-2026'!F:F,"")</f>
        <v/>
      </c>
      <c r="AP1311" s="7" t="s">
        <v>5537</v>
      </c>
      <c r="AQ1311" s="6"/>
      <c r="AR1311" s="7"/>
      <c r="AS1311" s="3" t="str">
        <f>_xlfn.XLOOKUP(B1311,'[3]tt num | region | site id'!$C:$C,'[3]tt num | region | site id'!$Q:$Q,"")</f>
        <v/>
      </c>
      <c r="AT1311" s="24" t="str">
        <f>_xlfn.XLOOKUP(B1311,'[4]Cells Huawei 03052026 12h'!$B:$B,'[4]Cells Huawei 03052026 12h'!$T:$T,"")</f>
        <v/>
      </c>
      <c r="AU1311" s="24" t="str">
        <f>_xlfn.XLOOKUP(B1311,'[5]cells down 02052026 8h50'!$B:$B,'[5]cells down 02052026 8h50'!$R:$R,"")</f>
        <v/>
      </c>
      <c r="AV1311" s="24" t="str">
        <f>_xlfn.XLOOKUP(B1311,'[5]cells down 02052026 13h50'!$B:$B,'[5]cells down 02052026 13h50'!$R:$R,"")</f>
        <v/>
      </c>
      <c r="AW1311" s="24" t="str">
        <f>_xlfn.XLOOKUP(B1311,'[5]cells down 02052026 13h50'!$B:$B,'[5]cells down 02052026 13h50'!$R:$R,"")</f>
        <v/>
      </c>
      <c r="AX1311" s="24" t="str">
        <f>_xlfn.XLOOKUP(B1311,'[6]cell downs 03052026 8h40 '!$B:$B,'[6]cell downs 03052026 8h40 '!$R:$R,"")</f>
        <v/>
      </c>
      <c r="AY1311" s="24" t="str">
        <f>_xlfn.XLOOKUP(B1311,'[7]ALL SITES DOWN'!$D:$D,'[7]ALL SITES DOWN'!$J:$J,"")</f>
        <v/>
      </c>
      <c r="AZ1311" s="24" t="str">
        <f>_xlfn.XLOOKUP(B1311,'[8]ALL SITES DOWN'!$D:$D,'[8]ALL SITES DOWN'!$J:$J,"")</f>
        <v/>
      </c>
      <c r="BA1311" s="9" t="str">
        <f>_xlfn.XLOOKUP(B1311,[9]sheet1!$AC:$AC,[9]sheet1!$AF:$AF,"")</f>
        <v/>
      </c>
      <c r="BB1311" s="14" t="s">
        <v>5537</v>
      </c>
      <c r="BC1311" s="14" t="s">
        <v>5537</v>
      </c>
      <c r="BD1311" s="14" t="str">
        <f>_xlfn.XLOOKUP(B1311,'[10]cell downs 18042026 17h'!$B:$B,'[10]cell downs 18042026 17h'!$B:$B,"")</f>
        <v/>
      </c>
      <c r="BE1311" s="14" t="str">
        <f>_xlfn.XLOOKUP(B1311,'[11]Cells Huawei 19042026 15h'!$B:$B,'[11]Cells Huawei 19042026 15h'!$B:$B,"")</f>
        <v/>
      </c>
      <c r="BF1311" s="9" t="str">
        <f>_xlfn.XLOOKUP(B1311,'[12]cells down 19042026 9H40'!$B:$B,'[12]cells down 19042026 9H40'!$B:$B,"")</f>
        <v/>
      </c>
      <c r="BG1311" s="9" t="s">
        <v>4615</v>
      </c>
      <c r="BH1311" s="9" t="s">
        <v>594</v>
      </c>
    </row>
    <row r="1312" spans="1:60" s="9" customFormat="1" x14ac:dyDescent="0.3">
      <c r="A1312" s="1" t="s">
        <v>2753</v>
      </c>
      <c r="B1312" s="8" t="s">
        <v>2754</v>
      </c>
      <c r="C1312" s="3" t="str">
        <f>_xlfn.XLOOKUP(B1312,'[1]daily break down'!$D:$D,'[1]daily break down'!$E:$E,"")</f>
        <v>Yaounde</v>
      </c>
      <c r="D1312" s="1" t="s">
        <v>21</v>
      </c>
      <c r="E1312" s="1" t="s">
        <v>30</v>
      </c>
      <c r="F1312" s="3" t="s">
        <v>37</v>
      </c>
      <c r="G1312" s="1" t="s">
        <v>38</v>
      </c>
      <c r="H1312" s="42" t="str">
        <f>_xlfn.XLOOKUP(B1312,[2]CALCULATION!$B:$B,[2]CALCULATION!$H:$H,"")</f>
        <v>ZTE</v>
      </c>
      <c r="I1312" s="34">
        <v>6.3501261296738614</v>
      </c>
      <c r="J1312" s="34">
        <v>4.9244256391378665</v>
      </c>
      <c r="K1312" s="34">
        <v>0</v>
      </c>
      <c r="L1312" s="34">
        <v>0</v>
      </c>
      <c r="M1312" s="34">
        <v>0</v>
      </c>
      <c r="N1312" s="34">
        <v>2.0032181615315907</v>
      </c>
      <c r="O1312" s="34">
        <v>9.2457045997380387</v>
      </c>
      <c r="P1312" s="34">
        <v>7.2761233959130562</v>
      </c>
      <c r="Q1312" s="34">
        <v>3.3244585983626146E-2</v>
      </c>
      <c r="R1312" s="34">
        <v>0.34812289367725063</v>
      </c>
      <c r="S1312" s="35">
        <v>0</v>
      </c>
      <c r="T1312" s="35">
        <v>0</v>
      </c>
      <c r="U1312" s="35">
        <v>0</v>
      </c>
      <c r="V1312" s="35">
        <v>0</v>
      </c>
      <c r="W1312" s="35">
        <v>0</v>
      </c>
      <c r="X1312" s="35">
        <v>0</v>
      </c>
      <c r="Y1312" s="35">
        <v>0</v>
      </c>
      <c r="Z1312" s="35">
        <v>0</v>
      </c>
      <c r="AA1312" s="35">
        <v>0</v>
      </c>
      <c r="AB1312" s="35">
        <v>0</v>
      </c>
      <c r="AC1312" s="35">
        <v>0</v>
      </c>
      <c r="AD1312" s="35">
        <v>0</v>
      </c>
      <c r="AE1312" s="58" t="s">
        <v>5560</v>
      </c>
      <c r="AF1312" s="58"/>
      <c r="AG1312" s="57" t="str" cm="1">
        <f t="array" ref="AG1312">IFERROR(_xlfn.IFS(
AI1312="MPR ISSUE","PDH",
AI1312="BSS Hardware Issue","BSS",
AI1312="Sites strategiques, MLL, Pylone, etc.","ENVTECH",
AI1312="AKTIVCO DEFAUT GE &amp; POWER Cabinet","AKTIVCO",
AI1312="AKTIVCO Coupure ENEO &amp; Baisse de tension","AKTIVCO GRID ONLY",
AI1312="Coupure ENEO &amp; Baisse de tension","IHS GRID ONLY",
AI1312="Defaut GE &amp; POWER Cabinet","IHS",
AI1312="Sharing","Partners",
AI1312="Sites strategiques &amp; DataCenter","SST &amp; DC",
AI1312="Exclu","Exclu",
AI1312="SAT","SAT",
AI1312="SPARE-ISSUE","SPARE-ISSUE",
AI1312="Fiber CAmtel","TRANS_FO_CAMTEL",
AI1312="Fiber AOF","Fiber AOF",
AI1312="Projet OCM (HUAWEI)","TRAVAUX-HUAWEI",
AI1312="Projet OCM (NOKIA)","TRAVAUX-NOKIA",
AI1312="ACCESS-ISSUE","ACCESS-ISSUE",
AI1312="Projet OCM (ZTE, NOKIA, autres projets)","TRAVAUX OCM",
AI1312="No root CAuse","No root cause",
AI1312="ODU HS","PDH",
AI1312="IP &amp; VLAN","PDH",
AI1312="Warehouse HUAWEI","SPARE-ISSUE",
AI1312="SPARE-HS","SPARE-ISSUE",
AI1312="Power Telco","BSS",AI1312="no impacts","no impacts"
),"")</f>
        <v>BSS</v>
      </c>
      <c r="AH1312" s="57" t="str" cm="1">
        <f t="array" ref="AH1312">IFERROR(_xlfn.IFS(
AI1312="MPR ISSUE","TX ISSUE",
AI1312="BSS Hardware Issue","RAN ISSUE",
AI1312="Sites strategiques, MLL, Pylone, etc.","ENVTECH",
AI1312="AKTIVCO DEFAUT GE &amp; POWER Cabinet","POWER ISSUE",
AI1312="AKTIVCO Coupure ENEO &amp; Baisse de tension","POWER ISSUE",
AI1312="Coupure ENEO &amp; Baisse de tension","POWER ISSUE",
AI1312="Defaut GE &amp; POWER Cabinet","POWER ISSUE",
AI1312="Sharing","POWER ISSUE",
AI1312="Sites strategiques &amp; DataCenter","POWER ISSUE",
AI1312="Exclu","Exclu",
AI1312="SAT","TX ISSUE",
AI1312="SPARE-ISSUE","SPARE-ISSUE",
AI1312="Fiber CAmtel","TX ISSUE",
AI1312="Fiber AOF","TX ISSUE",
AI1312="Projet OCM (HUAWEI)","TRAVAUX-HUAWEI",
AI1312="Projet OCM (NOKIA)","TRAVAUX -NOKIA",
AI1312="ACCESS-ISSUE","ACCESS-ISSUE",
AI1312="Projet OCM (ZTE, NOKIA, autres projets)","TRAVAUX OCM",
AI1312="No root CAuse","No root cause",
AI1312="ODU HS","TX ISSUE",
AI1312="IP &amp; VLAN","TX ISSUE",
AI1312="Warehouse HUAWEI","SPARE-ISSUE",
AI1312="SPARE-HS","SPARE-ISSUE",
AI1312="Power Telco","RAN ISSUE",AI1312="no impacts","no impacts"
),"")</f>
        <v>RAN ISSUE</v>
      </c>
      <c r="AI1312" s="85" t="s">
        <v>5320</v>
      </c>
      <c r="AJ1312" s="57" t="str" cm="1">
        <f t="array" ref="AJ1312">IFERROR(_xlfn.IFS(
AI1312="MPR ISSUE","ACTIVE",
AI1312="BSS Hardware Issue","ACTIVE",
AI1312="Sites strategiques, MLL, Pylone, etc.","PASSIVE",
AI1312="AKTIVCO DEFAUT GE &amp; POWER Cabinet","PASSIVE",
AI1312="AKTIVCO Coupure ENEO &amp; Baisse de tension","PASSIVE",
AI1312="Coupure ENEO &amp; Baisse de tension","PASSIVE",
AI1312="Defaut GE &amp; POWER Cabinet","PASSIVE",
AI1312="Sharing","PASSIVE",
AI1312="Sites strategiques &amp; DataCenter","PASSIVE",
AI1312="Exclu","Exclu",
AI1312="SAT","ACTIVE",
AI1312="SPARE-ISSUE","SPARE-ISSUE",
AI1312="Fiber CAmtel","ACTIVE",
AI1312="Fiber AOF","ACTIVE",
AI1312="Projet OCM (HUAWEI)","PLANNED WORKS",
AI1312="Projet OCM (NOKIA)","PLANNED WORKS",
AI1312="ACCESS-ISSUE","ACCESS-ISSUE",
AI1312="Projet OCM (ZTE, NOKIA, autres projets)","PLANNED WORKS",
AI1312="No root CAuse","No root cause",
AI1312="ODU HS","ACTIVE",
AI1312="IP &amp; VLAN","ACTIVE",
AI1312="Warehouse HUAWEI","SPARE-ISSUE",
AI1312="SPARE-HS","SPARE-ISSUE",
AI1312="Power Telco","ACTIVE", AI1312="no impacts","no impacts"
),"")</f>
        <v>ACTIVE</v>
      </c>
      <c r="AK1312" s="23" t="s">
        <v>5927</v>
      </c>
      <c r="AL1312" s="23" t="str">
        <f t="shared" si="36"/>
        <v>CTR_728</v>
      </c>
      <c r="AN1312" s="9" t="s">
        <v>5537</v>
      </c>
      <c r="AO1312" s="23" t="str">
        <f>_xlfn.XLOOKUP(B1312,'INCIDENT-05-03-2026'!E:E,'INCIDENT-05-03-2026'!F:F,"")</f>
        <v/>
      </c>
      <c r="AP1312" s="7" t="s">
        <v>5537</v>
      </c>
      <c r="AQ1312" s="6"/>
      <c r="AR1312" s="7"/>
      <c r="AS1312" s="3" t="str">
        <f>_xlfn.XLOOKUP(B1312,'[3]tt num | region | site id'!$C:$C,'[3]tt num | region | site id'!$Q:$Q,"")</f>
        <v/>
      </c>
      <c r="AT1312" s="24" t="str">
        <f>_xlfn.XLOOKUP(B1312,'[4]Cells Huawei 03052026 12h'!$B:$B,'[4]Cells Huawei 03052026 12h'!$T:$T,"")</f>
        <v/>
      </c>
      <c r="AU1312" s="24" t="str">
        <f>_xlfn.XLOOKUP(B1312,'[5]cells down 02052026 8h50'!$B:$B,'[5]cells down 02052026 8h50'!$R:$R,"")</f>
        <v/>
      </c>
      <c r="AV1312" s="24" t="str">
        <f>_xlfn.XLOOKUP(B1312,'[5]cells down 02052026 13h50'!$B:$B,'[5]cells down 02052026 13h50'!$R:$R,"")</f>
        <v/>
      </c>
      <c r="AW1312" s="24" t="str">
        <f>_xlfn.XLOOKUP(B1312,'[5]cells down 02052026 13h50'!$B:$B,'[5]cells down 02052026 13h50'!$R:$R,"")</f>
        <v/>
      </c>
      <c r="AX1312" s="24" t="str">
        <f>_xlfn.XLOOKUP(B1312,'[6]cell downs 03052026 8h40 '!$B:$B,'[6]cell downs 03052026 8h40 '!$R:$R,"")</f>
        <v/>
      </c>
      <c r="AY1312" s="24" t="str">
        <f>_xlfn.XLOOKUP(B1312,'[7]ALL SITES DOWN'!$D:$D,'[7]ALL SITES DOWN'!$J:$J,"")</f>
        <v/>
      </c>
      <c r="AZ1312" s="24" t="str">
        <f>_xlfn.XLOOKUP(B1312,'[8]ALL SITES DOWN'!$D:$D,'[8]ALL SITES DOWN'!$J:$J,"")</f>
        <v/>
      </c>
      <c r="BA1312" s="9" t="str">
        <f>_xlfn.XLOOKUP(B1312,[9]sheet1!$AC:$AC,[9]sheet1!$AF:$AF,"")</f>
        <v/>
      </c>
      <c r="BB1312" s="14" t="s">
        <v>5537</v>
      </c>
      <c r="BC1312" s="14" t="s">
        <v>2754</v>
      </c>
      <c r="BD1312" s="14" t="str">
        <f>_xlfn.XLOOKUP(B1312,'[10]cell downs 18042026 17h'!$B:$B,'[10]cell downs 18042026 17h'!$B:$B,"")</f>
        <v/>
      </c>
      <c r="BE1312" s="14" t="str">
        <f>_xlfn.XLOOKUP(B1312,'[11]Cells Huawei 19042026 15h'!$B:$B,'[11]Cells Huawei 19042026 15h'!$B:$B,"")</f>
        <v/>
      </c>
      <c r="BF1312" s="9" t="str">
        <f>_xlfn.XLOOKUP(B1312,'[12]cells down 19042026 9H40'!$B:$B,'[12]cells down 19042026 9H40'!$B:$B,"")</f>
        <v>CTR_728</v>
      </c>
      <c r="BG1312" s="9" t="s">
        <v>5537</v>
      </c>
      <c r="BH1312" s="9" t="s">
        <v>302</v>
      </c>
    </row>
    <row r="1313" spans="1:60" s="9" customFormat="1" x14ac:dyDescent="0.3">
      <c r="A1313" s="1" t="s">
        <v>2326</v>
      </c>
      <c r="B1313" s="8" t="s">
        <v>2327</v>
      </c>
      <c r="C1313" s="3" t="str">
        <f>_xlfn.XLOOKUP(B1313,'[1]daily break down'!$D:$D,'[1]daily break down'!$E:$E,"")</f>
        <v>Yaounde</v>
      </c>
      <c r="D1313" s="1" t="s">
        <v>21</v>
      </c>
      <c r="E1313" s="1" t="s">
        <v>30</v>
      </c>
      <c r="F1313" s="3" t="s">
        <v>37</v>
      </c>
      <c r="G1313" s="1" t="s">
        <v>38</v>
      </c>
      <c r="H1313" s="42" t="str">
        <f>_xlfn.XLOOKUP(B1313,[2]CALCULATION!$B:$B,[2]CALCULATION!$H:$H,"")</f>
        <v>ZTE</v>
      </c>
      <c r="I1313" s="34">
        <v>0</v>
      </c>
      <c r="J1313" s="34">
        <v>0</v>
      </c>
      <c r="K1313" s="34">
        <v>0</v>
      </c>
      <c r="L1313" s="34">
        <v>0</v>
      </c>
      <c r="M1313" s="34">
        <v>0</v>
      </c>
      <c r="N1313" s="34">
        <v>0</v>
      </c>
      <c r="O1313" s="34">
        <v>0</v>
      </c>
      <c r="P1313" s="34">
        <v>0</v>
      </c>
      <c r="Q1313" s="34">
        <v>0</v>
      </c>
      <c r="R1313" s="34">
        <v>0</v>
      </c>
      <c r="S1313" s="35">
        <v>10.694465846538424</v>
      </c>
      <c r="T1313" s="35">
        <v>0</v>
      </c>
      <c r="U1313" s="35">
        <v>3.4511589947293775</v>
      </c>
      <c r="V1313" s="35">
        <v>0</v>
      </c>
      <c r="W1313" s="35">
        <v>0</v>
      </c>
      <c r="X1313" s="35">
        <v>0</v>
      </c>
      <c r="Y1313" s="35">
        <v>0</v>
      </c>
      <c r="Z1313" s="35">
        <v>0</v>
      </c>
      <c r="AA1313" s="35">
        <v>0</v>
      </c>
      <c r="AB1313" s="35">
        <v>0</v>
      </c>
      <c r="AC1313" s="35">
        <v>0</v>
      </c>
      <c r="AD1313" s="35">
        <v>0</v>
      </c>
      <c r="AE1313" s="58" t="s">
        <v>5560</v>
      </c>
      <c r="AF1313" s="58"/>
      <c r="AG1313" s="57" t="str" cm="1">
        <f t="array" ref="AG1313">IFERROR(_xlfn.IFS(
AI1313="MPR ISSUE","PDH",
AI1313="BSS Hardware Issue","BSS",
AI1313="Sites strategiques, MLL, Pylone, etc.","ENVTECH",
AI1313="AKTIVCO DEFAUT GE &amp; POWER Cabinet","AKTIVCO",
AI1313="AKTIVCO Coupure ENEO &amp; Baisse de tension","AKTIVCO GRID ONLY",
AI1313="Coupure ENEO &amp; Baisse de tension","IHS GRID ONLY",
AI1313="Defaut GE &amp; POWER Cabinet","IHS",
AI1313="Sharing","Partners",
AI1313="Sites strategiques &amp; DataCenter","SST &amp; DC",
AI1313="Exclu","Exclu",
AI1313="SAT","SAT",
AI1313="SPARE-ISSUE","SPARE-ISSUE",
AI1313="Fiber CAmtel","TRANS_FO_CAMTEL",
AI1313="Fiber AOF","Fiber AOF",
AI1313="Projet OCM (HUAWEI)","TRAVAUX-HUAWEI",
AI1313="Projet OCM (NOKIA)","TRAVAUX-NOKIA",
AI1313="ACCESS-ISSUE","ACCESS-ISSUE",
AI1313="Projet OCM (ZTE, NOKIA, autres projets)","TRAVAUX OCM",
AI1313="No root CAuse","No root cause",
AI1313="ODU HS","PDH",
AI1313="IP &amp; VLAN","PDH",
AI1313="Warehouse HUAWEI","SPARE-ISSUE",
AI1313="SPARE-HS","SPARE-ISSUE",
AI1313="Power Telco","BSS",AI1313="no impacts","no impacts"
),"")</f>
        <v>no impacts</v>
      </c>
      <c r="AH1313" s="57" t="str" cm="1">
        <f t="array" ref="AH1313">IFERROR(_xlfn.IFS(
AI1313="MPR ISSUE","TX ISSUE",
AI1313="BSS Hardware Issue","RAN ISSUE",
AI1313="Sites strategiques, MLL, Pylone, etc.","ENVTECH",
AI1313="AKTIVCO DEFAUT GE &amp; POWER Cabinet","POWER ISSUE",
AI1313="AKTIVCO Coupure ENEO &amp; Baisse de tension","POWER ISSUE",
AI1313="Coupure ENEO &amp; Baisse de tension","POWER ISSUE",
AI1313="Defaut GE &amp; POWER Cabinet","POWER ISSUE",
AI1313="Sharing","POWER ISSUE",
AI1313="Sites strategiques &amp; DataCenter","POWER ISSUE",
AI1313="Exclu","Exclu",
AI1313="SAT","TX ISSUE",
AI1313="SPARE-ISSUE","SPARE-ISSUE",
AI1313="Fiber CAmtel","TX ISSUE",
AI1313="Fiber AOF","TX ISSUE",
AI1313="Projet OCM (HUAWEI)","TRAVAUX-HUAWEI",
AI1313="Projet OCM (NOKIA)","TRAVAUX -NOKIA",
AI1313="ACCESS-ISSUE","ACCESS-ISSUE",
AI1313="Projet OCM (ZTE, NOKIA, autres projets)","TRAVAUX OCM",
AI1313="No root CAuse","No root cause",
AI1313="ODU HS","TX ISSUE",
AI1313="IP &amp; VLAN","TX ISSUE",
AI1313="Warehouse HUAWEI","SPARE-ISSUE",
AI1313="SPARE-HS","SPARE-ISSUE",
AI1313="Power Telco","RAN ISSUE",AI1313="no impacts","no impacts"
),"")</f>
        <v>no impacts</v>
      </c>
      <c r="AI1313" s="85" t="s">
        <v>5998</v>
      </c>
      <c r="AJ1313" s="57" t="str" cm="1">
        <f t="array" ref="AJ1313">IFERROR(_xlfn.IFS(
AI1313="MPR ISSUE","ACTIVE",
AI1313="BSS Hardware Issue","ACTIVE",
AI1313="Sites strategiques, MLL, Pylone, etc.","PASSIVE",
AI1313="AKTIVCO DEFAUT GE &amp; POWER Cabinet","PASSIVE",
AI1313="AKTIVCO Coupure ENEO &amp; Baisse de tension","PASSIVE",
AI1313="Coupure ENEO &amp; Baisse de tension","PASSIVE",
AI1313="Defaut GE &amp; POWER Cabinet","PASSIVE",
AI1313="Sharing","PASSIVE",
AI1313="Sites strategiques &amp; DataCenter","PASSIVE",
AI1313="Exclu","Exclu",
AI1313="SAT","ACTIVE",
AI1313="SPARE-ISSUE","SPARE-ISSUE",
AI1313="Fiber CAmtel","ACTIVE",
AI1313="Fiber AOF","ACTIVE",
AI1313="Projet OCM (HUAWEI)","PLANNED WORKS",
AI1313="Projet OCM (NOKIA)","PLANNED WORKS",
AI1313="ACCESS-ISSUE","ACCESS-ISSUE",
AI1313="Projet OCM (ZTE, NOKIA, autres projets)","PLANNED WORKS",
AI1313="No root CAuse","No root cause",
AI1313="ODU HS","ACTIVE",
AI1313="IP &amp; VLAN","ACTIVE",
AI1313="Warehouse HUAWEI","SPARE-ISSUE",
AI1313="SPARE-HS","SPARE-ISSUE",
AI1313="Power Telco","ACTIVE", AI1313="no impacts","no impacts"
),"")</f>
        <v>no impacts</v>
      </c>
      <c r="AK1313" s="23" t="s">
        <v>5537</v>
      </c>
      <c r="AL1313" s="23" t="str">
        <f t="shared" si="36"/>
        <v>CTR_821</v>
      </c>
      <c r="AN1313" s="9" t="s">
        <v>5537</v>
      </c>
      <c r="AO1313" s="23" t="str">
        <f>_xlfn.XLOOKUP(B1313,'INCIDENT-05-03-2026'!E:E,'INCIDENT-05-03-2026'!F:F,"")</f>
        <v/>
      </c>
      <c r="AP1313" s="7" t="s">
        <v>5537</v>
      </c>
      <c r="AQ1313" s="6"/>
      <c r="AR1313" s="7"/>
      <c r="AS1313" s="3" t="str">
        <f>_xlfn.XLOOKUP(B1313,'[3]tt num | region | site id'!$C:$C,'[3]tt num | region | site id'!$Q:$Q,"")</f>
        <v/>
      </c>
      <c r="AT1313" s="24" t="str">
        <f>_xlfn.XLOOKUP(B1313,'[4]Cells Huawei 03052026 12h'!$B:$B,'[4]Cells Huawei 03052026 12h'!$T:$T,"")</f>
        <v/>
      </c>
      <c r="AU1313" s="24" t="str">
        <f>_xlfn.XLOOKUP(B1313,'[5]cells down 02052026 8h50'!$B:$B,'[5]cells down 02052026 8h50'!$R:$R,"")</f>
        <v/>
      </c>
      <c r="AV1313" s="24" t="str">
        <f>_xlfn.XLOOKUP(B1313,'[5]cells down 02052026 13h50'!$B:$B,'[5]cells down 02052026 13h50'!$R:$R,"")</f>
        <v/>
      </c>
      <c r="AW1313" s="24" t="str">
        <f>_xlfn.XLOOKUP(B1313,'[5]cells down 02052026 13h50'!$B:$B,'[5]cells down 02052026 13h50'!$R:$R,"")</f>
        <v/>
      </c>
      <c r="AX1313" s="24" t="str">
        <f>_xlfn.XLOOKUP(B1313,'[6]cell downs 03052026 8h40 '!$B:$B,'[6]cell downs 03052026 8h40 '!$R:$R,"")</f>
        <v/>
      </c>
      <c r="AY1313" s="24" t="str">
        <f>_xlfn.XLOOKUP(B1313,'[7]ALL SITES DOWN'!$D:$D,'[7]ALL SITES DOWN'!$J:$J,"")</f>
        <v/>
      </c>
      <c r="AZ1313" s="24" t="str">
        <f>_xlfn.XLOOKUP(B1313,'[8]ALL SITES DOWN'!$D:$D,'[8]ALL SITES DOWN'!$J:$J,"")</f>
        <v/>
      </c>
      <c r="BA1313" s="9" t="str">
        <f>_xlfn.XLOOKUP(B1313,[9]sheet1!$AC:$AC,[9]sheet1!$AF:$AF,"")</f>
        <v/>
      </c>
      <c r="BB1313" s="14" t="s">
        <v>5537</v>
      </c>
      <c r="BC1313" s="14" t="s">
        <v>5537</v>
      </c>
      <c r="BD1313" s="14" t="str">
        <f>_xlfn.XLOOKUP(B1313,'[10]cell downs 18042026 17h'!$B:$B,'[10]cell downs 18042026 17h'!$B:$B,"")</f>
        <v/>
      </c>
      <c r="BE1313" s="14" t="str">
        <f>_xlfn.XLOOKUP(B1313,'[11]Cells Huawei 19042026 15h'!$B:$B,'[11]Cells Huawei 19042026 15h'!$B:$B,"")</f>
        <v/>
      </c>
      <c r="BF1313" s="9" t="str">
        <f>_xlfn.XLOOKUP(B1313,'[12]cells down 19042026 9H40'!$B:$B,'[12]cells down 19042026 9H40'!$B:$B,"")</f>
        <v/>
      </c>
      <c r="BG1313" s="9" t="s">
        <v>5537</v>
      </c>
      <c r="BH1313" s="9" t="s">
        <v>318</v>
      </c>
    </row>
    <row r="1314" spans="1:60" s="9" customFormat="1" x14ac:dyDescent="0.3">
      <c r="A1314" s="1" t="s">
        <v>2195</v>
      </c>
      <c r="B1314" s="8" t="s">
        <v>2196</v>
      </c>
      <c r="C1314" s="3" t="str">
        <f>_xlfn.XLOOKUP(B1314,'[1]daily break down'!$D:$D,'[1]daily break down'!$E:$E,"")</f>
        <v>Yaounde</v>
      </c>
      <c r="D1314" s="1" t="s">
        <v>21</v>
      </c>
      <c r="E1314" s="1" t="s">
        <v>30</v>
      </c>
      <c r="F1314" s="3" t="s">
        <v>37</v>
      </c>
      <c r="G1314" s="1" t="s">
        <v>38</v>
      </c>
      <c r="H1314" s="42" t="str">
        <f>_xlfn.XLOOKUP(B1314,[2]CALCULATION!$B:$B,[2]CALCULATION!$H:$H,"")</f>
        <v>ZTE</v>
      </c>
      <c r="I1314" s="34">
        <v>0</v>
      </c>
      <c r="J1314" s="34">
        <v>0</v>
      </c>
      <c r="K1314" s="34">
        <v>0</v>
      </c>
      <c r="L1314" s="34">
        <v>0</v>
      </c>
      <c r="M1314" s="34">
        <v>0</v>
      </c>
      <c r="N1314" s="34">
        <v>0</v>
      </c>
      <c r="O1314" s="34">
        <v>0</v>
      </c>
      <c r="P1314" s="34">
        <v>0</v>
      </c>
      <c r="Q1314" s="34">
        <v>0</v>
      </c>
      <c r="R1314" s="34">
        <v>0</v>
      </c>
      <c r="S1314" s="35">
        <v>2.4465982085020532</v>
      </c>
      <c r="T1314" s="35">
        <v>0</v>
      </c>
      <c r="U1314" s="35">
        <v>0</v>
      </c>
      <c r="V1314" s="35">
        <v>0</v>
      </c>
      <c r="W1314" s="35">
        <v>0</v>
      </c>
      <c r="X1314" s="35">
        <v>0</v>
      </c>
      <c r="Y1314" s="35">
        <v>0</v>
      </c>
      <c r="Z1314" s="35">
        <v>0</v>
      </c>
      <c r="AA1314" s="35">
        <v>0</v>
      </c>
      <c r="AB1314" s="35">
        <v>0</v>
      </c>
      <c r="AC1314" s="35">
        <v>0</v>
      </c>
      <c r="AD1314" s="35">
        <v>0</v>
      </c>
      <c r="AE1314" s="58" t="s">
        <v>5560</v>
      </c>
      <c r="AF1314" s="58"/>
      <c r="AG1314" s="57" t="str" cm="1">
        <f t="array" ref="AG1314">IFERROR(_xlfn.IFS(
AI1314="MPR ISSUE","PDH",
AI1314="BSS Hardware Issue","BSS",
AI1314="Sites strategiques, MLL, Pylone, etc.","ENVTECH",
AI1314="AKTIVCO DEFAUT GE &amp; POWER Cabinet","AKTIVCO",
AI1314="AKTIVCO Coupure ENEO &amp; Baisse de tension","AKTIVCO GRID ONLY",
AI1314="Coupure ENEO &amp; Baisse de tension","IHS GRID ONLY",
AI1314="Defaut GE &amp; POWER Cabinet","IHS",
AI1314="Sharing","Partners",
AI1314="Sites strategiques &amp; DataCenter","SST &amp; DC",
AI1314="Exclu","Exclu",
AI1314="SAT","SAT",
AI1314="SPARE-ISSUE","SPARE-ISSUE",
AI1314="Fiber CAmtel","TRANS_FO_CAMTEL",
AI1314="Fiber AOF","Fiber AOF",
AI1314="Projet OCM (HUAWEI)","TRAVAUX-HUAWEI",
AI1314="Projet OCM (NOKIA)","TRAVAUX-NOKIA",
AI1314="ACCESS-ISSUE","ACCESS-ISSUE",
AI1314="Projet OCM (ZTE, NOKIA, autres projets)","TRAVAUX OCM",
AI1314="No root CAuse","No root cause",
AI1314="ODU HS","PDH",
AI1314="IP &amp; VLAN","PDH",
AI1314="Warehouse HUAWEI","SPARE-ISSUE",
AI1314="SPARE-HS","SPARE-ISSUE",
AI1314="Power Telco","BSS",AI1314="no impacts","no impacts"
),"")</f>
        <v>no impacts</v>
      </c>
      <c r="AH1314" s="57" t="str" cm="1">
        <f t="array" ref="AH1314">IFERROR(_xlfn.IFS(
AI1314="MPR ISSUE","TX ISSUE",
AI1314="BSS Hardware Issue","RAN ISSUE",
AI1314="Sites strategiques, MLL, Pylone, etc.","ENVTECH",
AI1314="AKTIVCO DEFAUT GE &amp; POWER Cabinet","POWER ISSUE",
AI1314="AKTIVCO Coupure ENEO &amp; Baisse de tension","POWER ISSUE",
AI1314="Coupure ENEO &amp; Baisse de tension","POWER ISSUE",
AI1314="Defaut GE &amp; POWER Cabinet","POWER ISSUE",
AI1314="Sharing","POWER ISSUE",
AI1314="Sites strategiques &amp; DataCenter","POWER ISSUE",
AI1314="Exclu","Exclu",
AI1314="SAT","TX ISSUE",
AI1314="SPARE-ISSUE","SPARE-ISSUE",
AI1314="Fiber CAmtel","TX ISSUE",
AI1314="Fiber AOF","TX ISSUE",
AI1314="Projet OCM (HUAWEI)","TRAVAUX-HUAWEI",
AI1314="Projet OCM (NOKIA)","TRAVAUX -NOKIA",
AI1314="ACCESS-ISSUE","ACCESS-ISSUE",
AI1314="Projet OCM (ZTE, NOKIA, autres projets)","TRAVAUX OCM",
AI1314="No root CAuse","No root cause",
AI1314="ODU HS","TX ISSUE",
AI1314="IP &amp; VLAN","TX ISSUE",
AI1314="Warehouse HUAWEI","SPARE-ISSUE",
AI1314="SPARE-HS","SPARE-ISSUE",
AI1314="Power Telco","RAN ISSUE",AI1314="no impacts","no impacts"
),"")</f>
        <v>no impacts</v>
      </c>
      <c r="AI1314" s="85" t="s">
        <v>5998</v>
      </c>
      <c r="AJ1314" s="57" t="str" cm="1">
        <f t="array" ref="AJ1314">IFERROR(_xlfn.IFS(
AI1314="MPR ISSUE","ACTIVE",
AI1314="BSS Hardware Issue","ACTIVE",
AI1314="Sites strategiques, MLL, Pylone, etc.","PASSIVE",
AI1314="AKTIVCO DEFAUT GE &amp; POWER Cabinet","PASSIVE",
AI1314="AKTIVCO Coupure ENEO &amp; Baisse de tension","PASSIVE",
AI1314="Coupure ENEO &amp; Baisse de tension","PASSIVE",
AI1314="Defaut GE &amp; POWER Cabinet","PASSIVE",
AI1314="Sharing","PASSIVE",
AI1314="Sites strategiques &amp; DataCenter","PASSIVE",
AI1314="Exclu","Exclu",
AI1314="SAT","ACTIVE",
AI1314="SPARE-ISSUE","SPARE-ISSUE",
AI1314="Fiber CAmtel","ACTIVE",
AI1314="Fiber AOF","ACTIVE",
AI1314="Projet OCM (HUAWEI)","PLANNED WORKS",
AI1314="Projet OCM (NOKIA)","PLANNED WORKS",
AI1314="ACCESS-ISSUE","ACCESS-ISSUE",
AI1314="Projet OCM (ZTE, NOKIA, autres projets)","PLANNED WORKS",
AI1314="No root CAuse","No root cause",
AI1314="ODU HS","ACTIVE",
AI1314="IP &amp; VLAN","ACTIVE",
AI1314="Warehouse HUAWEI","SPARE-ISSUE",
AI1314="SPARE-HS","SPARE-ISSUE",
AI1314="Power Telco","ACTIVE", AI1314="no impacts","no impacts"
),"")</f>
        <v>no impacts</v>
      </c>
      <c r="AK1314" s="23" t="s">
        <v>5537</v>
      </c>
      <c r="AL1314" s="23" t="str">
        <f t="shared" si="36"/>
        <v>CTR_559</v>
      </c>
      <c r="AN1314" s="9" t="s">
        <v>5537</v>
      </c>
      <c r="AO1314" s="23" t="str">
        <f>_xlfn.XLOOKUP(B1314,'INCIDENT-05-03-2026'!E:E,'INCIDENT-05-03-2026'!F:F,"")</f>
        <v/>
      </c>
      <c r="AP1314" s="7" t="s">
        <v>5537</v>
      </c>
      <c r="AQ1314" s="6"/>
      <c r="AR1314" s="7"/>
      <c r="AS1314" s="3" t="str">
        <f>_xlfn.XLOOKUP(B1314,'[3]tt num | region | site id'!$C:$C,'[3]tt num | region | site id'!$Q:$Q,"")</f>
        <v/>
      </c>
      <c r="AT1314" s="24" t="str">
        <f>_xlfn.XLOOKUP(B1314,'[4]Cells Huawei 03052026 12h'!$B:$B,'[4]Cells Huawei 03052026 12h'!$T:$T,"")</f>
        <v/>
      </c>
      <c r="AU1314" s="24" t="str">
        <f>_xlfn.XLOOKUP(B1314,'[5]cells down 02052026 8h50'!$B:$B,'[5]cells down 02052026 8h50'!$R:$R,"")</f>
        <v/>
      </c>
      <c r="AV1314" s="24" t="str">
        <f>_xlfn.XLOOKUP(B1314,'[5]cells down 02052026 13h50'!$B:$B,'[5]cells down 02052026 13h50'!$R:$R,"")</f>
        <v/>
      </c>
      <c r="AW1314" s="24" t="str">
        <f>_xlfn.XLOOKUP(B1314,'[5]cells down 02052026 13h50'!$B:$B,'[5]cells down 02052026 13h50'!$R:$R,"")</f>
        <v/>
      </c>
      <c r="AX1314" s="24" t="str">
        <f>_xlfn.XLOOKUP(B1314,'[6]cell downs 03052026 8h40 '!$B:$B,'[6]cell downs 03052026 8h40 '!$R:$R,"")</f>
        <v/>
      </c>
      <c r="AY1314" s="24" t="str">
        <f>_xlfn.XLOOKUP(B1314,'[7]ALL SITES DOWN'!$D:$D,'[7]ALL SITES DOWN'!$J:$J,"")</f>
        <v/>
      </c>
      <c r="AZ1314" s="24" t="str">
        <f>_xlfn.XLOOKUP(B1314,'[8]ALL SITES DOWN'!$D:$D,'[8]ALL SITES DOWN'!$J:$J,"")</f>
        <v/>
      </c>
      <c r="BA1314" s="9" t="str">
        <f>_xlfn.XLOOKUP(B1314,[9]sheet1!$AC:$AC,[9]sheet1!$AF:$AF,"")</f>
        <v/>
      </c>
      <c r="BB1314" s="14" t="s">
        <v>5537</v>
      </c>
      <c r="BC1314" s="14" t="s">
        <v>5537</v>
      </c>
      <c r="BD1314" s="14" t="str">
        <f>_xlfn.XLOOKUP(B1314,'[10]cell downs 18042026 17h'!$B:$B,'[10]cell downs 18042026 17h'!$B:$B,"")</f>
        <v/>
      </c>
      <c r="BE1314" s="14" t="str">
        <f>_xlfn.XLOOKUP(B1314,'[11]Cells Huawei 19042026 15h'!$B:$B,'[11]Cells Huawei 19042026 15h'!$B:$B,"")</f>
        <v/>
      </c>
      <c r="BF1314" s="9" t="str">
        <f>_xlfn.XLOOKUP(B1314,'[12]cells down 19042026 9H40'!$B:$B,'[12]cells down 19042026 9H40'!$B:$B,"")</f>
        <v/>
      </c>
      <c r="BG1314" s="9" t="s">
        <v>5537</v>
      </c>
      <c r="BH1314" s="9" t="s">
        <v>302</v>
      </c>
    </row>
    <row r="1315" spans="1:60" s="9" customFormat="1" x14ac:dyDescent="0.3">
      <c r="A1315" s="1" t="s">
        <v>100</v>
      </c>
      <c r="B1315" s="8" t="s">
        <v>101</v>
      </c>
      <c r="C1315" s="3" t="str">
        <f>_xlfn.XLOOKUP(B1315,'[1]daily break down'!$D:$D,'[1]daily break down'!$E:$E,"")</f>
        <v>OUEST</v>
      </c>
      <c r="D1315" s="1" t="s">
        <v>11</v>
      </c>
      <c r="E1315" s="1" t="s">
        <v>12</v>
      </c>
      <c r="F1315" s="3" t="s">
        <v>102</v>
      </c>
      <c r="G1315" s="1" t="s">
        <v>103</v>
      </c>
      <c r="H1315" s="40" t="str">
        <f>_xlfn.XLOOKUP(B1315,[2]CALCULATION!$B:$B,[2]CALCULATION!$H:$H,"")</f>
        <v>Huawei</v>
      </c>
      <c r="I1315" s="34">
        <v>0</v>
      </c>
      <c r="J1315" s="34">
        <v>0</v>
      </c>
      <c r="K1315" s="34">
        <v>0</v>
      </c>
      <c r="L1315" s="34">
        <v>0</v>
      </c>
      <c r="M1315" s="34">
        <v>0</v>
      </c>
      <c r="N1315" s="34">
        <v>0</v>
      </c>
      <c r="O1315" s="34">
        <v>0</v>
      </c>
      <c r="P1315" s="34">
        <v>0</v>
      </c>
      <c r="Q1315" s="34">
        <v>0</v>
      </c>
      <c r="R1315" s="34">
        <v>0</v>
      </c>
      <c r="S1315" s="35">
        <v>5.8839706876920843</v>
      </c>
      <c r="T1315" s="35">
        <v>0</v>
      </c>
      <c r="U1315" s="35">
        <v>0</v>
      </c>
      <c r="V1315" s="35">
        <v>0</v>
      </c>
      <c r="W1315" s="35">
        <v>0</v>
      </c>
      <c r="X1315" s="35">
        <v>0</v>
      </c>
      <c r="Y1315" s="35">
        <v>0</v>
      </c>
      <c r="Z1315" s="35">
        <v>0</v>
      </c>
      <c r="AA1315" s="35">
        <v>0</v>
      </c>
      <c r="AB1315" s="35">
        <v>0</v>
      </c>
      <c r="AC1315" s="35">
        <v>0</v>
      </c>
      <c r="AD1315" s="35">
        <v>0</v>
      </c>
      <c r="AE1315" s="58" t="s">
        <v>5560</v>
      </c>
      <c r="AF1315" s="58"/>
      <c r="AG1315" s="57" t="str" cm="1">
        <f t="array" ref="AG1315">IFERROR(_xlfn.IFS(
AI1315="MPR ISSUE","PDH",
AI1315="BSS Hardware Issue","BSS",
AI1315="Sites strategiques, MLL, Pylone, etc.","ENVTECH",
AI1315="AKTIVCO DEFAUT GE &amp; POWER Cabinet","AKTIVCO",
AI1315="AKTIVCO Coupure ENEO &amp; Baisse de tension","AKTIVCO GRID ONLY",
AI1315="Coupure ENEO &amp; Baisse de tension","IHS GRID ONLY",
AI1315="Defaut GE &amp; POWER Cabinet","IHS",
AI1315="Sharing","Partners",
AI1315="Sites strategiques &amp; DataCenter","SST &amp; DC",
AI1315="Exclu","Exclu",
AI1315="SAT","SAT",
AI1315="SPARE-ISSUE","SPARE-ISSUE",
AI1315="Fiber CAmtel","TRANS_FO_CAMTEL",
AI1315="Fiber AOF","Fiber AOF",
AI1315="Projet OCM (HUAWEI)","TRAVAUX-HUAWEI",
AI1315="Projet OCM (NOKIA)","TRAVAUX-NOKIA",
AI1315="ACCESS-ISSUE","ACCESS-ISSUE",
AI1315="Projet OCM (ZTE, NOKIA, autres projets)","TRAVAUX OCM",
AI1315="No root CAuse","No root cause",
AI1315="ODU HS","PDH",
AI1315="IP &amp; VLAN","PDH",
AI1315="Warehouse HUAWEI","SPARE-ISSUE",
AI1315="SPARE-HS","SPARE-ISSUE",
AI1315="Power Telco","BSS",AI1315="no impacts","no impacts"
),"")</f>
        <v>no impacts</v>
      </c>
      <c r="AH1315" s="57" t="str" cm="1">
        <f t="array" ref="AH1315">IFERROR(_xlfn.IFS(
AI1315="MPR ISSUE","TX ISSUE",
AI1315="BSS Hardware Issue","RAN ISSUE",
AI1315="Sites strategiques, MLL, Pylone, etc.","ENVTECH",
AI1315="AKTIVCO DEFAUT GE &amp; POWER Cabinet","POWER ISSUE",
AI1315="AKTIVCO Coupure ENEO &amp; Baisse de tension","POWER ISSUE",
AI1315="Coupure ENEO &amp; Baisse de tension","POWER ISSUE",
AI1315="Defaut GE &amp; POWER Cabinet","POWER ISSUE",
AI1315="Sharing","POWER ISSUE",
AI1315="Sites strategiques &amp; DataCenter","POWER ISSUE",
AI1315="Exclu","Exclu",
AI1315="SAT","TX ISSUE",
AI1315="SPARE-ISSUE","SPARE-ISSUE",
AI1315="Fiber CAmtel","TX ISSUE",
AI1315="Fiber AOF","TX ISSUE",
AI1315="Projet OCM (HUAWEI)","TRAVAUX-HUAWEI",
AI1315="Projet OCM (NOKIA)","TRAVAUX -NOKIA",
AI1315="ACCESS-ISSUE","ACCESS-ISSUE",
AI1315="Projet OCM (ZTE, NOKIA, autres projets)","TRAVAUX OCM",
AI1315="No root CAuse","No root cause",
AI1315="ODU HS","TX ISSUE",
AI1315="IP &amp; VLAN","TX ISSUE",
AI1315="Warehouse HUAWEI","SPARE-ISSUE",
AI1315="SPARE-HS","SPARE-ISSUE",
AI1315="Power Telco","RAN ISSUE",AI1315="no impacts","no impacts"
),"")</f>
        <v>no impacts</v>
      </c>
      <c r="AI1315" s="85" t="s">
        <v>5998</v>
      </c>
      <c r="AJ1315" s="57" t="str" cm="1">
        <f t="array" ref="AJ1315">IFERROR(_xlfn.IFS(
AI1315="MPR ISSUE","ACTIVE",
AI1315="BSS Hardware Issue","ACTIVE",
AI1315="Sites strategiques, MLL, Pylone, etc.","PASSIVE",
AI1315="AKTIVCO DEFAUT GE &amp; POWER Cabinet","PASSIVE",
AI1315="AKTIVCO Coupure ENEO &amp; Baisse de tension","PASSIVE",
AI1315="Coupure ENEO &amp; Baisse de tension","PASSIVE",
AI1315="Defaut GE &amp; POWER Cabinet","PASSIVE",
AI1315="Sharing","PASSIVE",
AI1315="Sites strategiques &amp; DataCenter","PASSIVE",
AI1315="Exclu","Exclu",
AI1315="SAT","ACTIVE",
AI1315="SPARE-ISSUE","SPARE-ISSUE",
AI1315="Fiber CAmtel","ACTIVE",
AI1315="Fiber AOF","ACTIVE",
AI1315="Projet OCM (HUAWEI)","PLANNED WORKS",
AI1315="Projet OCM (NOKIA)","PLANNED WORKS",
AI1315="ACCESS-ISSUE","ACCESS-ISSUE",
AI1315="Projet OCM (ZTE, NOKIA, autres projets)","PLANNED WORKS",
AI1315="No root CAuse","No root cause",
AI1315="ODU HS","ACTIVE",
AI1315="IP &amp; VLAN","ACTIVE",
AI1315="Warehouse HUAWEI","SPARE-ISSUE",
AI1315="SPARE-HS","SPARE-ISSUE",
AI1315="Power Telco","ACTIVE", AI1315="no impacts","no impacts"
),"")</f>
        <v>no impacts</v>
      </c>
      <c r="AK1315" s="23" t="s">
        <v>5537</v>
      </c>
      <c r="AL1315" s="23" t="str">
        <f t="shared" si="36"/>
        <v>OST_097</v>
      </c>
      <c r="AN1315" s="9" t="s">
        <v>5537</v>
      </c>
      <c r="AO1315" s="23" t="str">
        <f>_xlfn.XLOOKUP(B1315,'INCIDENT-05-03-2026'!E:E,'INCIDENT-05-03-2026'!F:F,"")</f>
        <v/>
      </c>
      <c r="AP1315" s="7" t="s">
        <v>5537</v>
      </c>
      <c r="AQ1315" s="6"/>
      <c r="AR1315" s="7"/>
      <c r="AS1315" s="3" t="str">
        <f>_xlfn.XLOOKUP(B1315,'[3]tt num | region | site id'!$C:$C,'[3]tt num | region | site id'!$Q:$Q,"")</f>
        <v/>
      </c>
      <c r="AT1315" s="24" t="str">
        <f>_xlfn.XLOOKUP(B1315,'[4]Cells Huawei 03052026 12h'!$B:$B,'[4]Cells Huawei 03052026 12h'!$T:$T,"")</f>
        <v/>
      </c>
      <c r="AU1315" s="24" t="str">
        <f>_xlfn.XLOOKUP(B1315,'[5]cells down 02052026 8h50'!$B:$B,'[5]cells down 02052026 8h50'!$R:$R,"")</f>
        <v/>
      </c>
      <c r="AV1315" s="24" t="str">
        <f>_xlfn.XLOOKUP(B1315,'[5]cells down 02052026 13h50'!$B:$B,'[5]cells down 02052026 13h50'!$R:$R,"")</f>
        <v/>
      </c>
      <c r="AW1315" s="24" t="str">
        <f>_xlfn.XLOOKUP(B1315,'[5]cells down 02052026 13h50'!$B:$B,'[5]cells down 02052026 13h50'!$R:$R,"")</f>
        <v/>
      </c>
      <c r="AX1315" s="24" t="str">
        <f>_xlfn.XLOOKUP(B1315,'[6]cell downs 03052026 8h40 '!$B:$B,'[6]cell downs 03052026 8h40 '!$R:$R,"")</f>
        <v/>
      </c>
      <c r="AY1315" s="24" t="str">
        <f>_xlfn.XLOOKUP(B1315,'[7]ALL SITES DOWN'!$D:$D,'[7]ALL SITES DOWN'!$J:$J,"")</f>
        <v/>
      </c>
      <c r="AZ1315" s="24" t="str">
        <f>_xlfn.XLOOKUP(B1315,'[8]ALL SITES DOWN'!$D:$D,'[8]ALL SITES DOWN'!$J:$J,"")</f>
        <v/>
      </c>
      <c r="BA1315" s="9" t="str">
        <f>_xlfn.XLOOKUP(B1315,[9]sheet1!$AC:$AC,[9]sheet1!$AF:$AF,"")</f>
        <v/>
      </c>
      <c r="BB1315" s="14" t="s">
        <v>5537</v>
      </c>
      <c r="BC1315" s="14" t="s">
        <v>5537</v>
      </c>
      <c r="BD1315" s="14" t="str">
        <f>_xlfn.XLOOKUP(B1315,'[10]cell downs 18042026 17h'!$B:$B,'[10]cell downs 18042026 17h'!$B:$B,"")</f>
        <v/>
      </c>
      <c r="BE1315" s="14" t="str">
        <f>_xlfn.XLOOKUP(B1315,'[11]Cells Huawei 19042026 15h'!$B:$B,'[11]Cells Huawei 19042026 15h'!$B:$B,"")</f>
        <v/>
      </c>
      <c r="BF1315" s="9" t="str">
        <f>_xlfn.XLOOKUP(B1315,'[12]cells down 19042026 9H40'!$B:$B,'[12]cells down 19042026 9H40'!$B:$B,"")</f>
        <v/>
      </c>
      <c r="BG1315" s="9" t="s">
        <v>101</v>
      </c>
      <c r="BH1315" s="9" t="s">
        <v>12</v>
      </c>
    </row>
    <row r="1316" spans="1:60" s="9" customFormat="1" x14ac:dyDescent="0.3">
      <c r="A1316" s="1" t="s">
        <v>2145</v>
      </c>
      <c r="B1316" s="8" t="s">
        <v>2146</v>
      </c>
      <c r="C1316" s="3" t="str">
        <f>_xlfn.XLOOKUP(B1316,'[1]daily break down'!$D:$D,'[1]daily break down'!$E:$E,"")</f>
        <v>Yaounde</v>
      </c>
      <c r="D1316" s="1" t="s">
        <v>21</v>
      </c>
      <c r="E1316" s="1" t="s">
        <v>36</v>
      </c>
      <c r="F1316" s="3" t="s">
        <v>37</v>
      </c>
      <c r="G1316" s="1" t="s">
        <v>38</v>
      </c>
      <c r="H1316" s="42" t="str">
        <f>_xlfn.XLOOKUP(B1316,[2]CALCULATION!$B:$B,[2]CALCULATION!$H:$H,"")</f>
        <v>ZTE</v>
      </c>
      <c r="I1316" s="34">
        <v>0</v>
      </c>
      <c r="J1316" s="34">
        <v>0</v>
      </c>
      <c r="K1316" s="34">
        <v>0</v>
      </c>
      <c r="L1316" s="34">
        <v>0</v>
      </c>
      <c r="M1316" s="34">
        <v>0</v>
      </c>
      <c r="N1316" s="34">
        <v>0</v>
      </c>
      <c r="O1316" s="34">
        <v>0</v>
      </c>
      <c r="P1316" s="34">
        <v>0</v>
      </c>
      <c r="Q1316" s="34">
        <v>0</v>
      </c>
      <c r="R1316" s="34">
        <v>0</v>
      </c>
      <c r="S1316" s="35">
        <v>1.2217742050548894</v>
      </c>
      <c r="T1316" s="35">
        <v>0</v>
      </c>
      <c r="U1316" s="35">
        <v>0</v>
      </c>
      <c r="V1316" s="35">
        <v>0</v>
      </c>
      <c r="W1316" s="35">
        <v>0</v>
      </c>
      <c r="X1316" s="35">
        <v>0</v>
      </c>
      <c r="Y1316" s="35">
        <v>0</v>
      </c>
      <c r="Z1316" s="35">
        <v>0</v>
      </c>
      <c r="AA1316" s="35">
        <v>0</v>
      </c>
      <c r="AB1316" s="35">
        <v>0</v>
      </c>
      <c r="AC1316" s="35">
        <v>0</v>
      </c>
      <c r="AD1316" s="35">
        <v>0</v>
      </c>
      <c r="AE1316" s="58" t="s">
        <v>5560</v>
      </c>
      <c r="AF1316" s="58"/>
      <c r="AG1316" s="57" t="str" cm="1">
        <f t="array" ref="AG1316">IFERROR(_xlfn.IFS(
AI1316="MPR ISSUE","PDH",
AI1316="BSS Hardware Issue","BSS",
AI1316="Sites strategiques, MLL, Pylone, etc.","ENVTECH",
AI1316="AKTIVCO DEFAUT GE &amp; POWER Cabinet","AKTIVCO",
AI1316="AKTIVCO Coupure ENEO &amp; Baisse de tension","AKTIVCO GRID ONLY",
AI1316="Coupure ENEO &amp; Baisse de tension","IHS GRID ONLY",
AI1316="Defaut GE &amp; POWER Cabinet","IHS",
AI1316="Sharing","Partners",
AI1316="Sites strategiques &amp; DataCenter","SST &amp; DC",
AI1316="Exclu","Exclu",
AI1316="SAT","SAT",
AI1316="SPARE-ISSUE","SPARE-ISSUE",
AI1316="Fiber CAmtel","TRANS_FO_CAMTEL",
AI1316="Fiber AOF","Fiber AOF",
AI1316="Projet OCM (HUAWEI)","TRAVAUX-HUAWEI",
AI1316="Projet OCM (NOKIA)","TRAVAUX-NOKIA",
AI1316="ACCESS-ISSUE","ACCESS-ISSUE",
AI1316="Projet OCM (ZTE, NOKIA, autres projets)","TRAVAUX OCM",
AI1316="No root CAuse","No root cause",
AI1316="ODU HS","PDH",
AI1316="IP &amp; VLAN","PDH",
AI1316="Warehouse HUAWEI","SPARE-ISSUE",
AI1316="SPARE-HS","SPARE-ISSUE",
AI1316="Power Telco","BSS",AI1316="no impacts","no impacts"
),"")</f>
        <v>no impacts</v>
      </c>
      <c r="AH1316" s="57" t="str" cm="1">
        <f t="array" ref="AH1316">IFERROR(_xlfn.IFS(
AI1316="MPR ISSUE","TX ISSUE",
AI1316="BSS Hardware Issue","RAN ISSUE",
AI1316="Sites strategiques, MLL, Pylone, etc.","ENVTECH",
AI1316="AKTIVCO DEFAUT GE &amp; POWER Cabinet","POWER ISSUE",
AI1316="AKTIVCO Coupure ENEO &amp; Baisse de tension","POWER ISSUE",
AI1316="Coupure ENEO &amp; Baisse de tension","POWER ISSUE",
AI1316="Defaut GE &amp; POWER Cabinet","POWER ISSUE",
AI1316="Sharing","POWER ISSUE",
AI1316="Sites strategiques &amp; DataCenter","POWER ISSUE",
AI1316="Exclu","Exclu",
AI1316="SAT","TX ISSUE",
AI1316="SPARE-ISSUE","SPARE-ISSUE",
AI1316="Fiber CAmtel","TX ISSUE",
AI1316="Fiber AOF","TX ISSUE",
AI1316="Projet OCM (HUAWEI)","TRAVAUX-HUAWEI",
AI1316="Projet OCM (NOKIA)","TRAVAUX -NOKIA",
AI1316="ACCESS-ISSUE","ACCESS-ISSUE",
AI1316="Projet OCM (ZTE, NOKIA, autres projets)","TRAVAUX OCM",
AI1316="No root CAuse","No root cause",
AI1316="ODU HS","TX ISSUE",
AI1316="IP &amp; VLAN","TX ISSUE",
AI1316="Warehouse HUAWEI","SPARE-ISSUE",
AI1316="SPARE-HS","SPARE-ISSUE",
AI1316="Power Telco","RAN ISSUE",AI1316="no impacts","no impacts"
),"")</f>
        <v>no impacts</v>
      </c>
      <c r="AI1316" s="85" t="s">
        <v>5998</v>
      </c>
      <c r="AJ1316" s="57" t="str" cm="1">
        <f t="array" ref="AJ1316">IFERROR(_xlfn.IFS(
AI1316="MPR ISSUE","ACTIVE",
AI1316="BSS Hardware Issue","ACTIVE",
AI1316="Sites strategiques, MLL, Pylone, etc.","PASSIVE",
AI1316="AKTIVCO DEFAUT GE &amp; POWER Cabinet","PASSIVE",
AI1316="AKTIVCO Coupure ENEO &amp; Baisse de tension","PASSIVE",
AI1316="Coupure ENEO &amp; Baisse de tension","PASSIVE",
AI1316="Defaut GE &amp; POWER Cabinet","PASSIVE",
AI1316="Sharing","PASSIVE",
AI1316="Sites strategiques &amp; DataCenter","PASSIVE",
AI1316="Exclu","Exclu",
AI1316="SAT","ACTIVE",
AI1316="SPARE-ISSUE","SPARE-ISSUE",
AI1316="Fiber CAmtel","ACTIVE",
AI1316="Fiber AOF","ACTIVE",
AI1316="Projet OCM (HUAWEI)","PLANNED WORKS",
AI1316="Projet OCM (NOKIA)","PLANNED WORKS",
AI1316="ACCESS-ISSUE","ACCESS-ISSUE",
AI1316="Projet OCM (ZTE, NOKIA, autres projets)","PLANNED WORKS",
AI1316="No root CAuse","No root cause",
AI1316="ODU HS","ACTIVE",
AI1316="IP &amp; VLAN","ACTIVE",
AI1316="Warehouse HUAWEI","SPARE-ISSUE",
AI1316="SPARE-HS","SPARE-ISSUE",
AI1316="Power Telco","ACTIVE", AI1316="no impacts","no impacts"
),"")</f>
        <v>no impacts</v>
      </c>
      <c r="AK1316" s="23" t="s">
        <v>5537</v>
      </c>
      <c r="AL1316" s="23" t="str">
        <f t="shared" si="36"/>
        <v>CTR_650</v>
      </c>
      <c r="AN1316" s="9" t="s">
        <v>5537</v>
      </c>
      <c r="AO1316" s="23" t="str">
        <f>_xlfn.XLOOKUP(B1316,'INCIDENT-05-03-2026'!E:E,'INCIDENT-05-03-2026'!F:F,"")</f>
        <v/>
      </c>
      <c r="AP1316" s="7" t="s">
        <v>5537</v>
      </c>
      <c r="AQ1316" s="6"/>
      <c r="AR1316" s="7"/>
      <c r="AS1316" s="3" t="str">
        <f>_xlfn.XLOOKUP(B1316,'[3]tt num | region | site id'!$C:$C,'[3]tt num | region | site id'!$Q:$Q,"")</f>
        <v/>
      </c>
      <c r="AT1316" s="24" t="str">
        <f>_xlfn.XLOOKUP(B1316,'[4]Cells Huawei 03052026 12h'!$B:$B,'[4]Cells Huawei 03052026 12h'!$T:$T,"")</f>
        <v/>
      </c>
      <c r="AU1316" s="24" t="str">
        <f>_xlfn.XLOOKUP(B1316,'[5]cells down 02052026 8h50'!$B:$B,'[5]cells down 02052026 8h50'!$R:$R,"")</f>
        <v/>
      </c>
      <c r="AV1316" s="24" t="str">
        <f>_xlfn.XLOOKUP(B1316,'[5]cells down 02052026 13h50'!$B:$B,'[5]cells down 02052026 13h50'!$R:$R,"")</f>
        <v/>
      </c>
      <c r="AW1316" s="24" t="str">
        <f>_xlfn.XLOOKUP(B1316,'[5]cells down 02052026 13h50'!$B:$B,'[5]cells down 02052026 13h50'!$R:$R,"")</f>
        <v/>
      </c>
      <c r="AX1316" s="24" t="str">
        <f>_xlfn.XLOOKUP(B1316,'[6]cell downs 03052026 8h40 '!$B:$B,'[6]cell downs 03052026 8h40 '!$R:$R,"")</f>
        <v/>
      </c>
      <c r="AY1316" s="24" t="str">
        <f>_xlfn.XLOOKUP(B1316,'[7]ALL SITES DOWN'!$D:$D,'[7]ALL SITES DOWN'!$J:$J,"")</f>
        <v/>
      </c>
      <c r="AZ1316" s="24" t="str">
        <f>_xlfn.XLOOKUP(B1316,'[8]ALL SITES DOWN'!$D:$D,'[8]ALL SITES DOWN'!$J:$J,"")</f>
        <v/>
      </c>
      <c r="BA1316" s="9" t="str">
        <f>_xlfn.XLOOKUP(B1316,[9]sheet1!$AC:$AC,[9]sheet1!$AF:$AF,"")</f>
        <v/>
      </c>
      <c r="BB1316" s="14" t="s">
        <v>5537</v>
      </c>
      <c r="BC1316" s="14" t="s">
        <v>5537</v>
      </c>
      <c r="BD1316" s="14" t="str">
        <f>_xlfn.XLOOKUP(B1316,'[10]cell downs 18042026 17h'!$B:$B,'[10]cell downs 18042026 17h'!$B:$B,"")</f>
        <v/>
      </c>
      <c r="BE1316" s="14" t="str">
        <f>_xlfn.XLOOKUP(B1316,'[11]Cells Huawei 19042026 15h'!$B:$B,'[11]Cells Huawei 19042026 15h'!$B:$B,"")</f>
        <v/>
      </c>
      <c r="BF1316" s="9" t="str">
        <f>_xlfn.XLOOKUP(B1316,'[12]cells down 19042026 9H40'!$B:$B,'[12]cells down 19042026 9H40'!$B:$B,"")</f>
        <v/>
      </c>
      <c r="BG1316" s="9" t="s">
        <v>5537</v>
      </c>
      <c r="BH1316" s="9" t="s">
        <v>5537</v>
      </c>
    </row>
    <row r="1317" spans="1:60" s="9" customFormat="1" x14ac:dyDescent="0.3">
      <c r="A1317" s="1" t="s">
        <v>3145</v>
      </c>
      <c r="B1317" s="8" t="s">
        <v>3146</v>
      </c>
      <c r="C1317" s="3" t="str">
        <f>_xlfn.XLOOKUP(B1317,'[1]daily break down'!$D:$D,'[1]daily break down'!$E:$E,"")</f>
        <v>Yaounde</v>
      </c>
      <c r="D1317" s="1" t="s">
        <v>11</v>
      </c>
      <c r="E1317" s="1" t="s">
        <v>12</v>
      </c>
      <c r="F1317" s="3" t="s">
        <v>37</v>
      </c>
      <c r="G1317" s="1" t="s">
        <v>38</v>
      </c>
      <c r="H1317" s="42" t="str">
        <f>_xlfn.XLOOKUP(B1317,[2]CALCULATION!$B:$B,[2]CALCULATION!$H:$H,"")</f>
        <v>ZTE</v>
      </c>
      <c r="I1317" s="34">
        <v>3.8505934087257318E-2</v>
      </c>
      <c r="J1317" s="34">
        <v>0</v>
      </c>
      <c r="K1317" s="34">
        <v>0</v>
      </c>
      <c r="L1317" s="34">
        <v>2.5860863560224118E-2</v>
      </c>
      <c r="M1317" s="34">
        <v>0</v>
      </c>
      <c r="N1317" s="34">
        <v>0</v>
      </c>
      <c r="O1317" s="34">
        <v>2.7323339982250585E-2</v>
      </c>
      <c r="P1317" s="34">
        <v>0</v>
      </c>
      <c r="Q1317" s="34">
        <v>0</v>
      </c>
      <c r="R1317" s="34">
        <v>2.782272217513735E-2</v>
      </c>
      <c r="S1317" s="35">
        <v>0</v>
      </c>
      <c r="T1317" s="35">
        <v>0</v>
      </c>
      <c r="U1317" s="35">
        <v>0</v>
      </c>
      <c r="V1317" s="35">
        <v>0</v>
      </c>
      <c r="W1317" s="35">
        <v>0</v>
      </c>
      <c r="X1317" s="35">
        <v>0</v>
      </c>
      <c r="Y1317" s="35">
        <v>0</v>
      </c>
      <c r="Z1317" s="35">
        <v>0</v>
      </c>
      <c r="AA1317" s="35">
        <v>0</v>
      </c>
      <c r="AB1317" s="35">
        <v>0</v>
      </c>
      <c r="AC1317" s="35">
        <v>0</v>
      </c>
      <c r="AD1317" s="35">
        <v>0</v>
      </c>
      <c r="AE1317" s="58" t="s">
        <v>5560</v>
      </c>
      <c r="AF1317" s="58"/>
      <c r="AG1317" s="57" t="str" cm="1">
        <f t="array" ref="AG1317">IFERROR(_xlfn.IFS(
AI1317="MPR ISSUE","PDH",
AI1317="BSS Hardware Issue","BSS",
AI1317="Sites strategiques, MLL, Pylone, etc.","ENVTECH",
AI1317="AKTIVCO DEFAUT GE &amp; POWER Cabinet","AKTIVCO",
AI1317="AKTIVCO Coupure ENEO &amp; Baisse de tension","AKTIVCO GRID ONLY",
AI1317="Coupure ENEO &amp; Baisse de tension","IHS GRID ONLY",
AI1317="Defaut GE &amp; POWER Cabinet","IHS",
AI1317="Sharing","Partners",
AI1317="Sites strategiques &amp; DataCenter","SST &amp; DC",
AI1317="Exclu","Exclu",
AI1317="SAT","SAT",
AI1317="SPARE-ISSUE","SPARE-ISSUE",
AI1317="Fiber CAmtel","TRANS_FO_CAMTEL",
AI1317="Fiber AOF","Fiber AOF",
AI1317="Projet OCM (HUAWEI)","TRAVAUX-HUAWEI",
AI1317="Projet OCM (NOKIA)","TRAVAUX-NOKIA",
AI1317="ACCESS-ISSUE","ACCESS-ISSUE",
AI1317="Projet OCM (ZTE, NOKIA, autres projets)","TRAVAUX OCM",
AI1317="No root CAuse","No root cause",
AI1317="ODU HS","PDH",
AI1317="IP &amp; VLAN","PDH",
AI1317="Warehouse HUAWEI","SPARE-ISSUE",
AI1317="SPARE-HS","SPARE-ISSUE",
AI1317="Power Telco","BSS",AI1317="no impacts","no impacts"
),"")</f>
        <v>no impacts</v>
      </c>
      <c r="AH1317" s="57" t="str" cm="1">
        <f t="array" ref="AH1317">IFERROR(_xlfn.IFS(
AI1317="MPR ISSUE","TX ISSUE",
AI1317="BSS Hardware Issue","RAN ISSUE",
AI1317="Sites strategiques, MLL, Pylone, etc.","ENVTECH",
AI1317="AKTIVCO DEFAUT GE &amp; POWER Cabinet","POWER ISSUE",
AI1317="AKTIVCO Coupure ENEO &amp; Baisse de tension","POWER ISSUE",
AI1317="Coupure ENEO &amp; Baisse de tension","POWER ISSUE",
AI1317="Defaut GE &amp; POWER Cabinet","POWER ISSUE",
AI1317="Sharing","POWER ISSUE",
AI1317="Sites strategiques &amp; DataCenter","POWER ISSUE",
AI1317="Exclu","Exclu",
AI1317="SAT","TX ISSUE",
AI1317="SPARE-ISSUE","SPARE-ISSUE",
AI1317="Fiber CAmtel","TX ISSUE",
AI1317="Fiber AOF","TX ISSUE",
AI1317="Projet OCM (HUAWEI)","TRAVAUX-HUAWEI",
AI1317="Projet OCM (NOKIA)","TRAVAUX -NOKIA",
AI1317="ACCESS-ISSUE","ACCESS-ISSUE",
AI1317="Projet OCM (ZTE, NOKIA, autres projets)","TRAVAUX OCM",
AI1317="No root CAuse","No root cause",
AI1317="ODU HS","TX ISSUE",
AI1317="IP &amp; VLAN","TX ISSUE",
AI1317="Warehouse HUAWEI","SPARE-ISSUE",
AI1317="SPARE-HS","SPARE-ISSUE",
AI1317="Power Telco","RAN ISSUE",AI1317="no impacts","no impacts"
),"")</f>
        <v>no impacts</v>
      </c>
      <c r="AI1317" s="85" t="s">
        <v>5998</v>
      </c>
      <c r="AJ1317" s="57" t="str" cm="1">
        <f t="array" ref="AJ1317">IFERROR(_xlfn.IFS(
AI1317="MPR ISSUE","ACTIVE",
AI1317="BSS Hardware Issue","ACTIVE",
AI1317="Sites strategiques, MLL, Pylone, etc.","PASSIVE",
AI1317="AKTIVCO DEFAUT GE &amp; POWER Cabinet","PASSIVE",
AI1317="AKTIVCO Coupure ENEO &amp; Baisse de tension","PASSIVE",
AI1317="Coupure ENEO &amp; Baisse de tension","PASSIVE",
AI1317="Defaut GE &amp; POWER Cabinet","PASSIVE",
AI1317="Sharing","PASSIVE",
AI1317="Sites strategiques &amp; DataCenter","PASSIVE",
AI1317="Exclu","Exclu",
AI1317="SAT","ACTIVE",
AI1317="SPARE-ISSUE","SPARE-ISSUE",
AI1317="Fiber CAmtel","ACTIVE",
AI1317="Fiber AOF","ACTIVE",
AI1317="Projet OCM (HUAWEI)","PLANNED WORKS",
AI1317="Projet OCM (NOKIA)","PLANNED WORKS",
AI1317="ACCESS-ISSUE","ACCESS-ISSUE",
AI1317="Projet OCM (ZTE, NOKIA, autres projets)","PLANNED WORKS",
AI1317="No root CAuse","No root cause",
AI1317="ODU HS","ACTIVE",
AI1317="IP &amp; VLAN","ACTIVE",
AI1317="Warehouse HUAWEI","SPARE-ISSUE",
AI1317="SPARE-HS","SPARE-ISSUE",
AI1317="Power Telco","ACTIVE", AI1317="no impacts","no impacts"
),"")</f>
        <v>no impacts</v>
      </c>
      <c r="AK1317" s="23" t="s">
        <v>5537</v>
      </c>
      <c r="AL1317" s="23" t="str">
        <f t="shared" si="36"/>
        <v>CTR_661</v>
      </c>
      <c r="AN1317" s="9" t="s">
        <v>5537</v>
      </c>
      <c r="AO1317" s="23" t="str">
        <f>_xlfn.XLOOKUP(B1317,'INCIDENT-05-03-2026'!E:E,'INCIDENT-05-03-2026'!F:F,"")</f>
        <v/>
      </c>
      <c r="AP1317" s="7" t="s">
        <v>5537</v>
      </c>
      <c r="AQ1317" s="6"/>
      <c r="AR1317" s="7"/>
      <c r="AS1317" s="3" t="str">
        <f>_xlfn.XLOOKUP(B1317,'[3]tt num | region | site id'!$C:$C,'[3]tt num | region | site id'!$Q:$Q,"")</f>
        <v/>
      </c>
      <c r="AT1317" s="24" t="str">
        <f>_xlfn.XLOOKUP(B1317,'[4]Cells Huawei 03052026 12h'!$B:$B,'[4]Cells Huawei 03052026 12h'!$T:$T,"")</f>
        <v/>
      </c>
      <c r="AU1317" s="24" t="str">
        <f>_xlfn.XLOOKUP(B1317,'[5]cells down 02052026 8h50'!$B:$B,'[5]cells down 02052026 8h50'!$R:$R,"")</f>
        <v/>
      </c>
      <c r="AV1317" s="24" t="str">
        <f>_xlfn.XLOOKUP(B1317,'[5]cells down 02052026 13h50'!$B:$B,'[5]cells down 02052026 13h50'!$R:$R,"")</f>
        <v/>
      </c>
      <c r="AW1317" s="24" t="str">
        <f>_xlfn.XLOOKUP(B1317,'[5]cells down 02052026 13h50'!$B:$B,'[5]cells down 02052026 13h50'!$R:$R,"")</f>
        <v/>
      </c>
      <c r="AX1317" s="24" t="str">
        <f>_xlfn.XLOOKUP(B1317,'[6]cell downs 03052026 8h40 '!$B:$B,'[6]cell downs 03052026 8h40 '!$R:$R,"")</f>
        <v/>
      </c>
      <c r="AY1317" s="24" t="str">
        <f>_xlfn.XLOOKUP(B1317,'[7]ALL SITES DOWN'!$D:$D,'[7]ALL SITES DOWN'!$J:$J,"")</f>
        <v/>
      </c>
      <c r="AZ1317" s="24" t="str">
        <f>_xlfn.XLOOKUP(B1317,'[8]ALL SITES DOWN'!$D:$D,'[8]ALL SITES DOWN'!$J:$J,"")</f>
        <v/>
      </c>
      <c r="BA1317" s="9" t="str">
        <f>_xlfn.XLOOKUP(B1317,[9]sheet1!$AC:$AC,[9]sheet1!$AF:$AF,"")</f>
        <v/>
      </c>
      <c r="BB1317" s="14" t="s">
        <v>5537</v>
      </c>
      <c r="BC1317" s="14" t="s">
        <v>5537</v>
      </c>
      <c r="BD1317" s="14" t="str">
        <f>_xlfn.XLOOKUP(B1317,'[10]cell downs 18042026 17h'!$B:$B,'[10]cell downs 18042026 17h'!$B:$B,"")</f>
        <v/>
      </c>
      <c r="BE1317" s="14" t="str">
        <f>_xlfn.XLOOKUP(B1317,'[11]Cells Huawei 19042026 15h'!$B:$B,'[11]Cells Huawei 19042026 15h'!$B:$B,"")</f>
        <v/>
      </c>
      <c r="BF1317" s="9" t="str">
        <f>_xlfn.XLOOKUP(B1317,'[12]cells down 19042026 9H40'!$B:$B,'[12]cells down 19042026 9H40'!$B:$B,"")</f>
        <v/>
      </c>
      <c r="BG1317" s="9" t="s">
        <v>3146</v>
      </c>
      <c r="BH1317" s="9" t="s">
        <v>12</v>
      </c>
    </row>
    <row r="1318" spans="1:60" s="9" customFormat="1" x14ac:dyDescent="0.3">
      <c r="A1318" s="1" t="s">
        <v>910</v>
      </c>
      <c r="B1318" s="8" t="s">
        <v>911</v>
      </c>
      <c r="C1318" s="3" t="str">
        <f>_xlfn.XLOOKUP(B1318,'[1]daily break down'!$D:$D,'[1]daily break down'!$E:$E,"")</f>
        <v>Yaounde</v>
      </c>
      <c r="D1318" s="1" t="s">
        <v>11</v>
      </c>
      <c r="E1318" s="1" t="s">
        <v>12</v>
      </c>
      <c r="F1318" s="3" t="s">
        <v>37</v>
      </c>
      <c r="G1318" s="1" t="s">
        <v>38</v>
      </c>
      <c r="H1318" s="42" t="str">
        <f>_xlfn.XLOOKUP(B1318,[2]CALCULATION!$B:$B,[2]CALCULATION!$H:$H,"")</f>
        <v>ZTE</v>
      </c>
      <c r="I1318" s="34">
        <v>0</v>
      </c>
      <c r="J1318" s="34">
        <v>0</v>
      </c>
      <c r="K1318" s="34">
        <v>0</v>
      </c>
      <c r="L1318" s="34">
        <v>0</v>
      </c>
      <c r="M1318" s="34">
        <v>0</v>
      </c>
      <c r="N1318" s="34">
        <v>0</v>
      </c>
      <c r="O1318" s="34">
        <v>0</v>
      </c>
      <c r="P1318" s="34">
        <v>1.4564660006335017</v>
      </c>
      <c r="Q1318" s="34">
        <v>0</v>
      </c>
      <c r="R1318" s="34">
        <v>0</v>
      </c>
      <c r="S1318" s="35">
        <v>0</v>
      </c>
      <c r="T1318" s="35">
        <v>0</v>
      </c>
      <c r="U1318" s="35">
        <v>0</v>
      </c>
      <c r="V1318" s="35">
        <v>0</v>
      </c>
      <c r="W1318" s="35">
        <v>0</v>
      </c>
      <c r="X1318" s="35">
        <v>0</v>
      </c>
      <c r="Y1318" s="35">
        <v>0</v>
      </c>
      <c r="Z1318" s="35">
        <v>0</v>
      </c>
      <c r="AA1318" s="35">
        <v>0</v>
      </c>
      <c r="AB1318" s="35">
        <v>0</v>
      </c>
      <c r="AC1318" s="35">
        <v>0</v>
      </c>
      <c r="AD1318" s="35">
        <v>0</v>
      </c>
      <c r="AE1318" s="58" t="s">
        <v>5560</v>
      </c>
      <c r="AF1318" s="58"/>
      <c r="AG1318" s="57" t="str" cm="1">
        <f t="array" ref="AG1318">IFERROR(_xlfn.IFS(
AI1318="MPR ISSUE","PDH",
AI1318="BSS Hardware Issue","BSS",
AI1318="Sites strategiques, MLL, Pylone, etc.","ENVTECH",
AI1318="AKTIVCO DEFAUT GE &amp; POWER Cabinet","AKTIVCO",
AI1318="AKTIVCO Coupure ENEO &amp; Baisse de tension","AKTIVCO GRID ONLY",
AI1318="Coupure ENEO &amp; Baisse de tension","IHS GRID ONLY",
AI1318="Defaut GE &amp; POWER Cabinet","IHS",
AI1318="Sharing","Partners",
AI1318="Sites strategiques &amp; DataCenter","SST &amp; DC",
AI1318="Exclu","Exclu",
AI1318="SAT","SAT",
AI1318="SPARE-ISSUE","SPARE-ISSUE",
AI1318="Fiber CAmtel","TRANS_FO_CAMTEL",
AI1318="Fiber AOF","Fiber AOF",
AI1318="Projet OCM (HUAWEI)","TRAVAUX-HUAWEI",
AI1318="Projet OCM (NOKIA)","TRAVAUX-NOKIA",
AI1318="ACCESS-ISSUE","ACCESS-ISSUE",
AI1318="Projet OCM (ZTE, NOKIA, autres projets)","TRAVAUX OCM",
AI1318="No root CAuse","No root cause",
AI1318="ODU HS","PDH",
AI1318="IP &amp; VLAN","PDH",
AI1318="Warehouse HUAWEI","SPARE-ISSUE",
AI1318="SPARE-HS","SPARE-ISSUE",
AI1318="Power Telco","BSS",AI1318="no impacts","no impacts"
),"")</f>
        <v>no impacts</v>
      </c>
      <c r="AH1318" s="57" t="str" cm="1">
        <f t="array" ref="AH1318">IFERROR(_xlfn.IFS(
AI1318="MPR ISSUE","TX ISSUE",
AI1318="BSS Hardware Issue","RAN ISSUE",
AI1318="Sites strategiques, MLL, Pylone, etc.","ENVTECH",
AI1318="AKTIVCO DEFAUT GE &amp; POWER Cabinet","POWER ISSUE",
AI1318="AKTIVCO Coupure ENEO &amp; Baisse de tension","POWER ISSUE",
AI1318="Coupure ENEO &amp; Baisse de tension","POWER ISSUE",
AI1318="Defaut GE &amp; POWER Cabinet","POWER ISSUE",
AI1318="Sharing","POWER ISSUE",
AI1318="Sites strategiques &amp; DataCenter","POWER ISSUE",
AI1318="Exclu","Exclu",
AI1318="SAT","TX ISSUE",
AI1318="SPARE-ISSUE","SPARE-ISSUE",
AI1318="Fiber CAmtel","TX ISSUE",
AI1318="Fiber AOF","TX ISSUE",
AI1318="Projet OCM (HUAWEI)","TRAVAUX-HUAWEI",
AI1318="Projet OCM (NOKIA)","TRAVAUX -NOKIA",
AI1318="ACCESS-ISSUE","ACCESS-ISSUE",
AI1318="Projet OCM (ZTE, NOKIA, autres projets)","TRAVAUX OCM",
AI1318="No root CAuse","No root cause",
AI1318="ODU HS","TX ISSUE",
AI1318="IP &amp; VLAN","TX ISSUE",
AI1318="Warehouse HUAWEI","SPARE-ISSUE",
AI1318="SPARE-HS","SPARE-ISSUE",
AI1318="Power Telco","RAN ISSUE",AI1318="no impacts","no impacts"
),"")</f>
        <v>no impacts</v>
      </c>
      <c r="AI1318" s="85" t="s">
        <v>5998</v>
      </c>
      <c r="AJ1318" s="57" t="str" cm="1">
        <f t="array" ref="AJ1318">IFERROR(_xlfn.IFS(
AI1318="MPR ISSUE","ACTIVE",
AI1318="BSS Hardware Issue","ACTIVE",
AI1318="Sites strategiques, MLL, Pylone, etc.","PASSIVE",
AI1318="AKTIVCO DEFAUT GE &amp; POWER Cabinet","PASSIVE",
AI1318="AKTIVCO Coupure ENEO &amp; Baisse de tension","PASSIVE",
AI1318="Coupure ENEO &amp; Baisse de tension","PASSIVE",
AI1318="Defaut GE &amp; POWER Cabinet","PASSIVE",
AI1318="Sharing","PASSIVE",
AI1318="Sites strategiques &amp; DataCenter","PASSIVE",
AI1318="Exclu","Exclu",
AI1318="SAT","ACTIVE",
AI1318="SPARE-ISSUE","SPARE-ISSUE",
AI1318="Fiber CAmtel","ACTIVE",
AI1318="Fiber AOF","ACTIVE",
AI1318="Projet OCM (HUAWEI)","PLANNED WORKS",
AI1318="Projet OCM (NOKIA)","PLANNED WORKS",
AI1318="ACCESS-ISSUE","ACCESS-ISSUE",
AI1318="Projet OCM (ZTE, NOKIA, autres projets)","PLANNED WORKS",
AI1318="No root CAuse","No root cause",
AI1318="ODU HS","ACTIVE",
AI1318="IP &amp; VLAN","ACTIVE",
AI1318="Warehouse HUAWEI","SPARE-ISSUE",
AI1318="SPARE-HS","SPARE-ISSUE",
AI1318="Power Telco","ACTIVE", AI1318="no impacts","no impacts"
),"")</f>
        <v>no impacts</v>
      </c>
      <c r="AK1318" s="23" t="s">
        <v>5537</v>
      </c>
      <c r="AL1318" s="23" t="str">
        <f t="shared" si="36"/>
        <v>CTR_554</v>
      </c>
      <c r="AN1318" s="9" t="s">
        <v>5537</v>
      </c>
      <c r="AO1318" s="23" t="str">
        <f>_xlfn.XLOOKUP(B1318,'INCIDENT-05-03-2026'!E:E,'INCIDENT-05-03-2026'!F:F,"")</f>
        <v/>
      </c>
      <c r="AP1318" s="7" t="s">
        <v>5537</v>
      </c>
      <c r="AQ1318" s="6"/>
      <c r="AR1318" s="7"/>
      <c r="AS1318" s="3" t="str">
        <f>_xlfn.XLOOKUP(B1318,'[3]tt num | region | site id'!$C:$C,'[3]tt num | region | site id'!$Q:$Q,"")</f>
        <v/>
      </c>
      <c r="AT1318" s="24" t="str">
        <f>_xlfn.XLOOKUP(B1318,'[4]Cells Huawei 03052026 12h'!$B:$B,'[4]Cells Huawei 03052026 12h'!$T:$T,"")</f>
        <v/>
      </c>
      <c r="AU1318" s="24" t="str">
        <f>_xlfn.XLOOKUP(B1318,'[5]cells down 02052026 8h50'!$B:$B,'[5]cells down 02052026 8h50'!$R:$R,"")</f>
        <v/>
      </c>
      <c r="AV1318" s="24" t="str">
        <f>_xlfn.XLOOKUP(B1318,'[5]cells down 02052026 13h50'!$B:$B,'[5]cells down 02052026 13h50'!$R:$R,"")</f>
        <v/>
      </c>
      <c r="AW1318" s="24" t="str">
        <f>_xlfn.XLOOKUP(B1318,'[5]cells down 02052026 13h50'!$B:$B,'[5]cells down 02052026 13h50'!$R:$R,"")</f>
        <v/>
      </c>
      <c r="AX1318" s="24" t="str">
        <f>_xlfn.XLOOKUP(B1318,'[6]cell downs 03052026 8h40 '!$B:$B,'[6]cell downs 03052026 8h40 '!$R:$R,"")</f>
        <v/>
      </c>
      <c r="AY1318" s="24" t="str">
        <f>_xlfn.XLOOKUP(B1318,'[7]ALL SITES DOWN'!$D:$D,'[7]ALL SITES DOWN'!$J:$J,"")</f>
        <v/>
      </c>
      <c r="AZ1318" s="24" t="str">
        <f>_xlfn.XLOOKUP(B1318,'[8]ALL SITES DOWN'!$D:$D,'[8]ALL SITES DOWN'!$J:$J,"")</f>
        <v/>
      </c>
      <c r="BA1318" s="9" t="str">
        <f>_xlfn.XLOOKUP(B1318,[9]sheet1!$AC:$AC,[9]sheet1!$AF:$AF,"")</f>
        <v/>
      </c>
      <c r="BB1318" s="14" t="s">
        <v>5537</v>
      </c>
      <c r="BC1318" s="14" t="s">
        <v>5537</v>
      </c>
      <c r="BD1318" s="14" t="str">
        <f>_xlfn.XLOOKUP(B1318,'[10]cell downs 18042026 17h'!$B:$B,'[10]cell downs 18042026 17h'!$B:$B,"")</f>
        <v/>
      </c>
      <c r="BE1318" s="14" t="str">
        <f>_xlfn.XLOOKUP(B1318,'[11]Cells Huawei 19042026 15h'!$B:$B,'[11]Cells Huawei 19042026 15h'!$B:$B,"")</f>
        <v/>
      </c>
      <c r="BF1318" s="9" t="str">
        <f>_xlfn.XLOOKUP(B1318,'[12]cells down 19042026 9H40'!$B:$B,'[12]cells down 19042026 9H40'!$B:$B,"")</f>
        <v/>
      </c>
      <c r="BG1318" s="9" t="s">
        <v>911</v>
      </c>
      <c r="BH1318" s="9" t="s">
        <v>12</v>
      </c>
    </row>
    <row r="1319" spans="1:60" s="9" customFormat="1" x14ac:dyDescent="0.3">
      <c r="A1319" s="1" t="s">
        <v>202</v>
      </c>
      <c r="B1319" s="1" t="s">
        <v>203</v>
      </c>
      <c r="C1319" s="3" t="str">
        <f>_xlfn.XLOOKUP(B1319,'[1]daily break down'!$D:$D,'[1]daily break down'!$E:$E,"")</f>
        <v>Yaounde</v>
      </c>
      <c r="D1319" s="1" t="s">
        <v>21</v>
      </c>
      <c r="E1319" s="1" t="s">
        <v>30</v>
      </c>
      <c r="F1319" s="3" t="s">
        <v>37</v>
      </c>
      <c r="G1319" s="1" t="s">
        <v>38</v>
      </c>
      <c r="H1319" s="42" t="str">
        <f>_xlfn.XLOOKUP(B1319,[2]CALCULATION!$B:$B,[2]CALCULATION!$H:$H,"")</f>
        <v>ZTE</v>
      </c>
      <c r="I1319" s="34">
        <v>0</v>
      </c>
      <c r="J1319" s="34">
        <v>5.3091104433657801</v>
      </c>
      <c r="K1319" s="34">
        <v>0</v>
      </c>
      <c r="L1319" s="34">
        <v>0</v>
      </c>
      <c r="M1319" s="34">
        <v>0</v>
      </c>
      <c r="N1319" s="34">
        <v>2.6645607006189072E-2</v>
      </c>
      <c r="O1319" s="34">
        <v>0.44865923015241171</v>
      </c>
      <c r="P1319" s="34">
        <v>3.4645709736240589</v>
      </c>
      <c r="Q1319" s="34">
        <v>3.1806008566544821</v>
      </c>
      <c r="R1319" s="34">
        <v>0</v>
      </c>
      <c r="S1319" s="35">
        <v>0.36742044841667265</v>
      </c>
      <c r="T1319" s="35">
        <v>0</v>
      </c>
      <c r="U1319" s="35">
        <v>0</v>
      </c>
      <c r="V1319" s="35">
        <v>0</v>
      </c>
      <c r="W1319" s="35">
        <v>0</v>
      </c>
      <c r="X1319" s="35">
        <v>0</v>
      </c>
      <c r="Y1319" s="35">
        <v>0</v>
      </c>
      <c r="Z1319" s="35">
        <v>0</v>
      </c>
      <c r="AA1319" s="35">
        <v>0</v>
      </c>
      <c r="AB1319" s="35">
        <v>0</v>
      </c>
      <c r="AC1319" s="35">
        <v>0</v>
      </c>
      <c r="AD1319" s="35">
        <v>0</v>
      </c>
      <c r="AE1319" s="58" t="s">
        <v>5560</v>
      </c>
      <c r="AF1319" s="58"/>
      <c r="AG1319" s="57" t="str" cm="1">
        <f t="array" ref="AG1319">IFERROR(_xlfn.IFS(
AI1319="MPR ISSUE","PDH",
AI1319="BSS Hardware Issue","BSS",
AI1319="Sites strategiques, MLL, Pylone, etc.","ENVTECH",
AI1319="AKTIVCO DEFAUT GE &amp; POWER Cabinet","AKTIVCO",
AI1319="AKTIVCO Coupure ENEO &amp; Baisse de tension","AKTIVCO GRID ONLY",
AI1319="Coupure ENEO &amp; Baisse de tension","IHS GRID ONLY",
AI1319="Defaut GE &amp; POWER Cabinet","IHS",
AI1319="Sharing","Partners",
AI1319="Sites strategiques &amp; DataCenter","SST &amp; DC",
AI1319="Exclu","Exclu",
AI1319="SAT","SAT",
AI1319="SPARE-ISSUE","SPARE-ISSUE",
AI1319="Fiber CAmtel","TRANS_FO_CAMTEL",
AI1319="Fiber AOF","Fiber AOF",
AI1319="Projet OCM (HUAWEI)","TRAVAUX-HUAWEI",
AI1319="Projet OCM (NOKIA)","TRAVAUX-NOKIA",
AI1319="ACCESS-ISSUE","ACCESS-ISSUE",
AI1319="Projet OCM (ZTE, NOKIA, autres projets)","TRAVAUX OCM",
AI1319="No root CAuse","No root cause",
AI1319="ODU HS","PDH",
AI1319="IP &amp; VLAN","PDH",
AI1319="Warehouse HUAWEI","SPARE-ISSUE",
AI1319="SPARE-HS","SPARE-ISSUE",
AI1319="Power Telco","BSS",AI1319="no impacts","no impacts"
),"")</f>
        <v>no impacts</v>
      </c>
      <c r="AH1319" s="57" t="str" cm="1">
        <f t="array" ref="AH1319">IFERROR(_xlfn.IFS(
AI1319="MPR ISSUE","TX ISSUE",
AI1319="BSS Hardware Issue","RAN ISSUE",
AI1319="Sites strategiques, MLL, Pylone, etc.","ENVTECH",
AI1319="AKTIVCO DEFAUT GE &amp; POWER Cabinet","POWER ISSUE",
AI1319="AKTIVCO Coupure ENEO &amp; Baisse de tension","POWER ISSUE",
AI1319="Coupure ENEO &amp; Baisse de tension","POWER ISSUE",
AI1319="Defaut GE &amp; POWER Cabinet","POWER ISSUE",
AI1319="Sharing","POWER ISSUE",
AI1319="Sites strategiques &amp; DataCenter","POWER ISSUE",
AI1319="Exclu","Exclu",
AI1319="SAT","TX ISSUE",
AI1319="SPARE-ISSUE","SPARE-ISSUE",
AI1319="Fiber CAmtel","TX ISSUE",
AI1319="Fiber AOF","TX ISSUE",
AI1319="Projet OCM (HUAWEI)","TRAVAUX-HUAWEI",
AI1319="Projet OCM (NOKIA)","TRAVAUX -NOKIA",
AI1319="ACCESS-ISSUE","ACCESS-ISSUE",
AI1319="Projet OCM (ZTE, NOKIA, autres projets)","TRAVAUX OCM",
AI1319="No root CAuse","No root cause",
AI1319="ODU HS","TX ISSUE",
AI1319="IP &amp; VLAN","TX ISSUE",
AI1319="Warehouse HUAWEI","SPARE-ISSUE",
AI1319="SPARE-HS","SPARE-ISSUE",
AI1319="Power Telco","RAN ISSUE",AI1319="no impacts","no impacts"
),"")</f>
        <v>no impacts</v>
      </c>
      <c r="AI1319" s="85" t="s">
        <v>5998</v>
      </c>
      <c r="AJ1319" s="57" t="str" cm="1">
        <f t="array" ref="AJ1319">IFERROR(_xlfn.IFS(
AI1319="MPR ISSUE","ACTIVE",
AI1319="BSS Hardware Issue","ACTIVE",
AI1319="Sites strategiques, MLL, Pylone, etc.","PASSIVE",
AI1319="AKTIVCO DEFAUT GE &amp; POWER Cabinet","PASSIVE",
AI1319="AKTIVCO Coupure ENEO &amp; Baisse de tension","PASSIVE",
AI1319="Coupure ENEO &amp; Baisse de tension","PASSIVE",
AI1319="Defaut GE &amp; POWER Cabinet","PASSIVE",
AI1319="Sharing","PASSIVE",
AI1319="Sites strategiques &amp; DataCenter","PASSIVE",
AI1319="Exclu","Exclu",
AI1319="SAT","ACTIVE",
AI1319="SPARE-ISSUE","SPARE-ISSUE",
AI1319="Fiber CAmtel","ACTIVE",
AI1319="Fiber AOF","ACTIVE",
AI1319="Projet OCM (HUAWEI)","PLANNED WORKS",
AI1319="Projet OCM (NOKIA)","PLANNED WORKS",
AI1319="ACCESS-ISSUE","ACCESS-ISSUE",
AI1319="Projet OCM (ZTE, NOKIA, autres projets)","PLANNED WORKS",
AI1319="No root CAuse","No root cause",
AI1319="ODU HS","ACTIVE",
AI1319="IP &amp; VLAN","ACTIVE",
AI1319="Warehouse HUAWEI","SPARE-ISSUE",
AI1319="SPARE-HS","SPARE-ISSUE",
AI1319="Power Telco","ACTIVE", AI1319="no impacts","no impacts"
),"")</f>
        <v>no impacts</v>
      </c>
      <c r="AK1319" s="23" t="s">
        <v>5537</v>
      </c>
      <c r="AL1319" s="23" t="str">
        <f t="shared" si="36"/>
        <v>CTR_655</v>
      </c>
      <c r="AN1319" s="9" t="s">
        <v>5537</v>
      </c>
      <c r="AO1319" s="23" t="str">
        <f>_xlfn.XLOOKUP(B1319,'INCIDENT-05-03-2026'!E:E,'INCIDENT-05-03-2026'!F:F,"")</f>
        <v/>
      </c>
      <c r="AP1319" s="7" t="s">
        <v>5537</v>
      </c>
      <c r="AQ1319" s="6"/>
      <c r="AR1319" s="7"/>
      <c r="AS1319" s="3" t="str">
        <f>_xlfn.XLOOKUP(B1319,'[3]tt num | region | site id'!$C:$C,'[3]tt num | region | site id'!$Q:$Q,"")</f>
        <v/>
      </c>
      <c r="AT1319" s="24" t="str">
        <f>_xlfn.XLOOKUP(B1319,'[4]Cells Huawei 03052026 12h'!$B:$B,'[4]Cells Huawei 03052026 12h'!$T:$T,"")</f>
        <v/>
      </c>
      <c r="AU1319" s="24" t="str">
        <f>_xlfn.XLOOKUP(B1319,'[5]cells down 02052026 8h50'!$B:$B,'[5]cells down 02052026 8h50'!$R:$R,"")</f>
        <v/>
      </c>
      <c r="AV1319" s="24" t="str">
        <f>_xlfn.XLOOKUP(B1319,'[5]cells down 02052026 13h50'!$B:$B,'[5]cells down 02052026 13h50'!$R:$R,"")</f>
        <v/>
      </c>
      <c r="AW1319" s="24" t="str">
        <f>_xlfn.XLOOKUP(B1319,'[5]cells down 02052026 13h50'!$B:$B,'[5]cells down 02052026 13h50'!$R:$R,"")</f>
        <v/>
      </c>
      <c r="AX1319" s="24" t="str">
        <f>_xlfn.XLOOKUP(B1319,'[6]cell downs 03052026 8h40 '!$B:$B,'[6]cell downs 03052026 8h40 '!$R:$R,"")</f>
        <v/>
      </c>
      <c r="AY1319" s="24" t="str">
        <f>_xlfn.XLOOKUP(B1319,'[7]ALL SITES DOWN'!$D:$D,'[7]ALL SITES DOWN'!$J:$J,"")</f>
        <v/>
      </c>
      <c r="AZ1319" s="24" t="str">
        <f>_xlfn.XLOOKUP(B1319,'[8]ALL SITES DOWN'!$D:$D,'[8]ALL SITES DOWN'!$J:$J,"")</f>
        <v/>
      </c>
      <c r="BA1319" s="9" t="str">
        <f>_xlfn.XLOOKUP(B1319,[9]sheet1!$AC:$AC,[9]sheet1!$AF:$AF,"")</f>
        <v/>
      </c>
      <c r="BB1319" s="14" t="s">
        <v>5537</v>
      </c>
      <c r="BC1319" s="14" t="s">
        <v>5537</v>
      </c>
      <c r="BD1319" s="14" t="str">
        <f>_xlfn.XLOOKUP(B1319,'[10]cell downs 18042026 17h'!$B:$B,'[10]cell downs 18042026 17h'!$B:$B,"")</f>
        <v/>
      </c>
      <c r="BE1319" s="14" t="str">
        <f>_xlfn.XLOOKUP(B1319,'[11]Cells Huawei 19042026 15h'!$B:$B,'[11]Cells Huawei 19042026 15h'!$B:$B,"")</f>
        <v/>
      </c>
      <c r="BF1319" s="9" t="str">
        <f>_xlfn.XLOOKUP(B1319,'[12]cells down 19042026 9H40'!$B:$B,'[12]cells down 19042026 9H40'!$B:$B,"")</f>
        <v/>
      </c>
      <c r="BG1319" s="9" t="s">
        <v>5537</v>
      </c>
      <c r="BH1319" s="9" t="s">
        <v>302</v>
      </c>
    </row>
    <row r="1320" spans="1:60" s="9" customFormat="1" x14ac:dyDescent="0.3">
      <c r="A1320" s="1" t="s">
        <v>3028</v>
      </c>
      <c r="B1320" s="8" t="s">
        <v>3029</v>
      </c>
      <c r="C1320" s="3" t="str">
        <f>_xlfn.XLOOKUP(B1320,'[1]daily break down'!$D:$D,'[1]daily break down'!$E:$E,"")</f>
        <v>NORD-OUEST</v>
      </c>
      <c r="D1320" s="1" t="s">
        <v>11</v>
      </c>
      <c r="E1320" s="1" t="s">
        <v>12</v>
      </c>
      <c r="F1320" s="3" t="s">
        <v>51</v>
      </c>
      <c r="G1320" s="1" t="s">
        <v>52</v>
      </c>
      <c r="H1320" s="40" t="str">
        <f>_xlfn.XLOOKUP(B1320,[2]CALCULATION!$B:$B,[2]CALCULATION!$H:$H,"")</f>
        <v>Huawei</v>
      </c>
      <c r="I1320" s="34">
        <v>1.3286241592544079</v>
      </c>
      <c r="J1320" s="34">
        <v>3.0426108557127893</v>
      </c>
      <c r="K1320" s="34">
        <v>1.4962738954379295</v>
      </c>
      <c r="L1320" s="34">
        <v>0.15133063952310424</v>
      </c>
      <c r="M1320" s="34">
        <v>14.415112874643656</v>
      </c>
      <c r="N1320" s="34">
        <v>0</v>
      </c>
      <c r="O1320" s="34">
        <v>0</v>
      </c>
      <c r="P1320" s="34">
        <v>0</v>
      </c>
      <c r="Q1320" s="34">
        <v>4.8962997206313323</v>
      </c>
      <c r="R1320" s="34">
        <v>0</v>
      </c>
      <c r="S1320" s="35">
        <v>4.5170011100552729</v>
      </c>
      <c r="T1320" s="35">
        <v>0</v>
      </c>
      <c r="U1320" s="35">
        <v>4.7084606757925203E-3</v>
      </c>
      <c r="V1320" s="35">
        <v>0</v>
      </c>
      <c r="W1320" s="35">
        <v>0</v>
      </c>
      <c r="X1320" s="35">
        <v>0</v>
      </c>
      <c r="Y1320" s="35">
        <v>0</v>
      </c>
      <c r="Z1320" s="35">
        <v>0.12215245139584457</v>
      </c>
      <c r="AA1320" s="35">
        <v>0</v>
      </c>
      <c r="AB1320" s="35">
        <v>0</v>
      </c>
      <c r="AC1320" s="35">
        <v>0</v>
      </c>
      <c r="AD1320" s="35">
        <v>0</v>
      </c>
      <c r="AE1320" s="58" t="s">
        <v>5603</v>
      </c>
      <c r="AF1320" s="58"/>
      <c r="AG1320" s="57" t="str" cm="1">
        <f t="array" ref="AG1320">IFERROR(_xlfn.IFS(
AI1320="MPR ISSUE","PDH",
AI1320="BSS Hardware Issue","BSS",
AI1320="Sites strategiques, MLL, Pylone, etc.","ENVTECH",
AI1320="AKTIVCO DEFAUT GE &amp; POWER Cabinet","AKTIVCO",
AI1320="AKTIVCO Coupure ENEO &amp; Baisse de tension","AKTIVCO GRID ONLY",
AI1320="Coupure ENEO &amp; Baisse de tension","IHS GRID ONLY",
AI1320="Defaut GE &amp; POWER Cabinet","IHS",
AI1320="Sharing","Partners",
AI1320="Sites strategiques &amp; DataCenter","SST &amp; DC",
AI1320="Exclu","Exclu",
AI1320="SAT","SAT",
AI1320="SPARE-ISSUE","SPARE-ISSUE",
AI1320="Fiber CAmtel","TRANS_FO_CAMTEL",
AI1320="Fiber AOF","Fiber AOF",
AI1320="Projet OCM (HUAWEI)","TRAVAUX-HUAWEI",
AI1320="Projet OCM (NOKIA)","TRAVAUX-NOKIA",
AI1320="ACCESS-ISSUE","ACCESS-ISSUE",
AI1320="Projet OCM (ZTE, NOKIA, autres projets)","TRAVAUX OCM",
AI1320="No root CAuse","No root cause",
AI1320="ODU HS","PDH",
AI1320="IP &amp; VLAN","PDH",
AI1320="Warehouse HUAWEI","SPARE-ISSUE",
AI1320="SPARE-HS","SPARE-ISSUE",
AI1320="Power Telco","BSS",AI1320="no impacts","no impacts"
),"")</f>
        <v>no impacts</v>
      </c>
      <c r="AH1320" s="57" t="str" cm="1">
        <f t="array" ref="AH1320">IFERROR(_xlfn.IFS(
AI1320="MPR ISSUE","TX ISSUE",
AI1320="BSS Hardware Issue","RAN ISSUE",
AI1320="Sites strategiques, MLL, Pylone, etc.","ENVTECH",
AI1320="AKTIVCO DEFAUT GE &amp; POWER Cabinet","POWER ISSUE",
AI1320="AKTIVCO Coupure ENEO &amp; Baisse de tension","POWER ISSUE",
AI1320="Coupure ENEO &amp; Baisse de tension","POWER ISSUE",
AI1320="Defaut GE &amp; POWER Cabinet","POWER ISSUE",
AI1320="Sharing","POWER ISSUE",
AI1320="Sites strategiques &amp; DataCenter","POWER ISSUE",
AI1320="Exclu","Exclu",
AI1320="SAT","TX ISSUE",
AI1320="SPARE-ISSUE","SPARE-ISSUE",
AI1320="Fiber CAmtel","TX ISSUE",
AI1320="Fiber AOF","TX ISSUE",
AI1320="Projet OCM (HUAWEI)","TRAVAUX-HUAWEI",
AI1320="Projet OCM (NOKIA)","TRAVAUX -NOKIA",
AI1320="ACCESS-ISSUE","ACCESS-ISSUE",
AI1320="Projet OCM (ZTE, NOKIA, autres projets)","TRAVAUX OCM",
AI1320="No root CAuse","No root cause",
AI1320="ODU HS","TX ISSUE",
AI1320="IP &amp; VLAN","TX ISSUE",
AI1320="Warehouse HUAWEI","SPARE-ISSUE",
AI1320="SPARE-HS","SPARE-ISSUE",
AI1320="Power Telco","RAN ISSUE",AI1320="no impacts","no impacts"
),"")</f>
        <v>no impacts</v>
      </c>
      <c r="AI1320" s="85" t="s">
        <v>5998</v>
      </c>
      <c r="AJ1320" s="57" t="str" cm="1">
        <f t="array" ref="AJ1320">IFERROR(_xlfn.IFS(
AI1320="MPR ISSUE","ACTIVE",
AI1320="BSS Hardware Issue","ACTIVE",
AI1320="Sites strategiques, MLL, Pylone, etc.","PASSIVE",
AI1320="AKTIVCO DEFAUT GE &amp; POWER Cabinet","PASSIVE",
AI1320="AKTIVCO Coupure ENEO &amp; Baisse de tension","PASSIVE",
AI1320="Coupure ENEO &amp; Baisse de tension","PASSIVE",
AI1320="Defaut GE &amp; POWER Cabinet","PASSIVE",
AI1320="Sharing","PASSIVE",
AI1320="Sites strategiques &amp; DataCenter","PASSIVE",
AI1320="Exclu","Exclu",
AI1320="SAT","ACTIVE",
AI1320="SPARE-ISSUE","SPARE-ISSUE",
AI1320="Fiber CAmtel","ACTIVE",
AI1320="Fiber AOF","ACTIVE",
AI1320="Projet OCM (HUAWEI)","PLANNED WORKS",
AI1320="Projet OCM (NOKIA)","PLANNED WORKS",
AI1320="ACCESS-ISSUE","ACCESS-ISSUE",
AI1320="Projet OCM (ZTE, NOKIA, autres projets)","PLANNED WORKS",
AI1320="No root CAuse","No root cause",
AI1320="ODU HS","ACTIVE",
AI1320="IP &amp; VLAN","ACTIVE",
AI1320="Warehouse HUAWEI","SPARE-ISSUE",
AI1320="SPARE-HS","SPARE-ISSUE",
AI1320="Power Telco","ACTIVE", AI1320="no impacts","no impacts"
),"")</f>
        <v>no impacts</v>
      </c>
      <c r="AK1320" s="23" t="s">
        <v>5537</v>
      </c>
      <c r="AL1320" s="23" t="str">
        <f t="shared" si="36"/>
        <v>NRO_061</v>
      </c>
      <c r="AN1320" s="9" t="s">
        <v>5537</v>
      </c>
      <c r="AO1320" s="23" t="str">
        <f>_xlfn.XLOOKUP(B1320,'INCIDENT-05-03-2026'!E:E,'INCIDENT-05-03-2026'!F:F,"")</f>
        <v/>
      </c>
      <c r="AP1320" s="7" t="s">
        <v>5537</v>
      </c>
      <c r="AQ1320" s="6"/>
      <c r="AR1320" s="7"/>
      <c r="AS1320" s="3" t="str">
        <f>_xlfn.XLOOKUP(B1320,'[3]tt num | region | site id'!$C:$C,'[3]tt num | region | site id'!$Q:$Q,"")</f>
        <v/>
      </c>
      <c r="AT1320" s="24" t="str">
        <f>_xlfn.XLOOKUP(B1320,'[4]Cells Huawei 03052026 12h'!$B:$B,'[4]Cells Huawei 03052026 12h'!$T:$T,"")</f>
        <v/>
      </c>
      <c r="AU1320" s="24" t="str">
        <f>_xlfn.XLOOKUP(B1320,'[5]cells down 02052026 8h50'!$B:$B,'[5]cells down 02052026 8h50'!$R:$R,"")</f>
        <v/>
      </c>
      <c r="AV1320" s="24" t="str">
        <f>_xlfn.XLOOKUP(B1320,'[5]cells down 02052026 13h50'!$B:$B,'[5]cells down 02052026 13h50'!$R:$R,"")</f>
        <v/>
      </c>
      <c r="AW1320" s="24" t="str">
        <f>_xlfn.XLOOKUP(B1320,'[5]cells down 02052026 13h50'!$B:$B,'[5]cells down 02052026 13h50'!$R:$R,"")</f>
        <v/>
      </c>
      <c r="AX1320" s="24" t="str">
        <f>_xlfn.XLOOKUP(B1320,'[6]cell downs 03052026 8h40 '!$B:$B,'[6]cell downs 03052026 8h40 '!$R:$R,"")</f>
        <v/>
      </c>
      <c r="AY1320" s="24" t="str">
        <f>_xlfn.XLOOKUP(B1320,'[7]ALL SITES DOWN'!$D:$D,'[7]ALL SITES DOWN'!$J:$J,"")</f>
        <v/>
      </c>
      <c r="AZ1320" s="24" t="str">
        <f>_xlfn.XLOOKUP(B1320,'[8]ALL SITES DOWN'!$D:$D,'[8]ALL SITES DOWN'!$J:$J,"")</f>
        <v/>
      </c>
      <c r="BA1320" s="9" t="str">
        <f>_xlfn.XLOOKUP(B1320,[9]sheet1!$AC:$AC,[9]sheet1!$AF:$AF,"")</f>
        <v/>
      </c>
      <c r="BB1320" s="14" t="s">
        <v>5537</v>
      </c>
      <c r="BC1320" s="14" t="s">
        <v>5537</v>
      </c>
      <c r="BD1320" s="14" t="str">
        <f>_xlfn.XLOOKUP(B1320,'[10]cell downs 18042026 17h'!$B:$B,'[10]cell downs 18042026 17h'!$B:$B,"")</f>
        <v/>
      </c>
      <c r="BE1320" s="14" t="str">
        <f>_xlfn.XLOOKUP(B1320,'[11]Cells Huawei 19042026 15h'!$B:$B,'[11]Cells Huawei 19042026 15h'!$B:$B,"")</f>
        <v/>
      </c>
      <c r="BF1320" s="9" t="str">
        <f>_xlfn.XLOOKUP(B1320,'[12]cells down 19042026 9H40'!$B:$B,'[12]cells down 19042026 9H40'!$B:$B,"")</f>
        <v/>
      </c>
      <c r="BG1320" s="9" t="s">
        <v>3029</v>
      </c>
      <c r="BH1320" s="9" t="s">
        <v>12</v>
      </c>
    </row>
    <row r="1321" spans="1:60" s="9" customFormat="1" x14ac:dyDescent="0.3">
      <c r="A1321" s="1" t="s">
        <v>2484</v>
      </c>
      <c r="B1321" s="8" t="s">
        <v>2485</v>
      </c>
      <c r="C1321" s="3" t="str">
        <f>_xlfn.XLOOKUP(B1321,'[1]daily break down'!$D:$D,'[1]daily break down'!$E:$E,"")</f>
        <v>NORD-OUEST</v>
      </c>
      <c r="D1321" s="1" t="s">
        <v>11</v>
      </c>
      <c r="E1321" s="1" t="s">
        <v>12</v>
      </c>
      <c r="F1321" s="3" t="s">
        <v>51</v>
      </c>
      <c r="G1321" s="1" t="s">
        <v>52</v>
      </c>
      <c r="H1321" s="40" t="str">
        <f>_xlfn.XLOOKUP(B1321,[2]CALCULATION!$B:$B,[2]CALCULATION!$H:$H,"")</f>
        <v>Huawei</v>
      </c>
      <c r="I1321" s="34">
        <v>1.1942011739761949</v>
      </c>
      <c r="J1321" s="34">
        <v>3.3582382366957448</v>
      </c>
      <c r="K1321" s="34">
        <v>2.8243630023428161</v>
      </c>
      <c r="L1321" s="34">
        <v>5.1436900919719317</v>
      </c>
      <c r="M1321" s="34">
        <v>12.183141998613147</v>
      </c>
      <c r="N1321" s="34">
        <v>0</v>
      </c>
      <c r="O1321" s="34">
        <v>0</v>
      </c>
      <c r="P1321" s="34">
        <v>0</v>
      </c>
      <c r="Q1321" s="34">
        <v>3.4976015386678774</v>
      </c>
      <c r="R1321" s="34">
        <v>0</v>
      </c>
      <c r="S1321" s="35">
        <v>3.8971251280558628</v>
      </c>
      <c r="T1321" s="35">
        <v>0</v>
      </c>
      <c r="U1321" s="35">
        <v>6.313617724358153E-3</v>
      </c>
      <c r="V1321" s="35">
        <v>0</v>
      </c>
      <c r="W1321" s="35">
        <v>0</v>
      </c>
      <c r="X1321" s="35">
        <v>0</v>
      </c>
      <c r="Y1321" s="35">
        <v>0</v>
      </c>
      <c r="Z1321" s="35">
        <v>6.7391448579329003</v>
      </c>
      <c r="AA1321" s="35">
        <v>0</v>
      </c>
      <c r="AB1321" s="35">
        <v>0</v>
      </c>
      <c r="AC1321" s="35">
        <v>0</v>
      </c>
      <c r="AD1321" s="35">
        <v>0</v>
      </c>
      <c r="AE1321" s="58" t="s">
        <v>5603</v>
      </c>
      <c r="AF1321" s="58"/>
      <c r="AG1321" s="57" t="str" cm="1">
        <f t="array" ref="AG1321">IFERROR(_xlfn.IFS(
AI1321="MPR ISSUE","PDH",
AI1321="BSS Hardware Issue","BSS",
AI1321="Sites strategiques, MLL, Pylone, etc.","ENVTECH",
AI1321="AKTIVCO DEFAUT GE &amp; POWER Cabinet","AKTIVCO",
AI1321="AKTIVCO Coupure ENEO &amp; Baisse de tension","AKTIVCO GRID ONLY",
AI1321="Coupure ENEO &amp; Baisse de tension","IHS GRID ONLY",
AI1321="Defaut GE &amp; POWER Cabinet","IHS",
AI1321="Sharing","Partners",
AI1321="Sites strategiques &amp; DataCenter","SST &amp; DC",
AI1321="Exclu","Exclu",
AI1321="SAT","SAT",
AI1321="SPARE-ISSUE","SPARE-ISSUE",
AI1321="Fiber CAmtel","TRANS_FO_CAMTEL",
AI1321="Fiber AOF","Fiber AOF",
AI1321="Projet OCM (HUAWEI)","TRAVAUX-HUAWEI",
AI1321="Projet OCM (NOKIA)","TRAVAUX-NOKIA",
AI1321="ACCESS-ISSUE","ACCESS-ISSUE",
AI1321="Projet OCM (ZTE, NOKIA, autres projets)","TRAVAUX OCM",
AI1321="No root CAuse","No root cause",
AI1321="ODU HS","PDH",
AI1321="IP &amp; VLAN","PDH",
AI1321="Warehouse HUAWEI","SPARE-ISSUE",
AI1321="SPARE-HS","SPARE-ISSUE",
AI1321="Power Telco","BSS",AI1321="no impacts","no impacts"
),"")</f>
        <v>no impacts</v>
      </c>
      <c r="AH1321" s="57" t="str" cm="1">
        <f t="array" ref="AH1321">IFERROR(_xlfn.IFS(
AI1321="MPR ISSUE","TX ISSUE",
AI1321="BSS Hardware Issue","RAN ISSUE",
AI1321="Sites strategiques, MLL, Pylone, etc.","ENVTECH",
AI1321="AKTIVCO DEFAUT GE &amp; POWER Cabinet","POWER ISSUE",
AI1321="AKTIVCO Coupure ENEO &amp; Baisse de tension","POWER ISSUE",
AI1321="Coupure ENEO &amp; Baisse de tension","POWER ISSUE",
AI1321="Defaut GE &amp; POWER Cabinet","POWER ISSUE",
AI1321="Sharing","POWER ISSUE",
AI1321="Sites strategiques &amp; DataCenter","POWER ISSUE",
AI1321="Exclu","Exclu",
AI1321="SAT","TX ISSUE",
AI1321="SPARE-ISSUE","SPARE-ISSUE",
AI1321="Fiber CAmtel","TX ISSUE",
AI1321="Fiber AOF","TX ISSUE",
AI1321="Projet OCM (HUAWEI)","TRAVAUX-HUAWEI",
AI1321="Projet OCM (NOKIA)","TRAVAUX -NOKIA",
AI1321="ACCESS-ISSUE","ACCESS-ISSUE",
AI1321="Projet OCM (ZTE, NOKIA, autres projets)","TRAVAUX OCM",
AI1321="No root CAuse","No root cause",
AI1321="ODU HS","TX ISSUE",
AI1321="IP &amp; VLAN","TX ISSUE",
AI1321="Warehouse HUAWEI","SPARE-ISSUE",
AI1321="SPARE-HS","SPARE-ISSUE",
AI1321="Power Telco","RAN ISSUE",AI1321="no impacts","no impacts"
),"")</f>
        <v>no impacts</v>
      </c>
      <c r="AI1321" s="85" t="s">
        <v>5998</v>
      </c>
      <c r="AJ1321" s="57" t="str" cm="1">
        <f t="array" ref="AJ1321">IFERROR(_xlfn.IFS(
AI1321="MPR ISSUE","ACTIVE",
AI1321="BSS Hardware Issue","ACTIVE",
AI1321="Sites strategiques, MLL, Pylone, etc.","PASSIVE",
AI1321="AKTIVCO DEFAUT GE &amp; POWER Cabinet","PASSIVE",
AI1321="AKTIVCO Coupure ENEO &amp; Baisse de tension","PASSIVE",
AI1321="Coupure ENEO &amp; Baisse de tension","PASSIVE",
AI1321="Defaut GE &amp; POWER Cabinet","PASSIVE",
AI1321="Sharing","PASSIVE",
AI1321="Sites strategiques &amp; DataCenter","PASSIVE",
AI1321="Exclu","Exclu",
AI1321="SAT","ACTIVE",
AI1321="SPARE-ISSUE","SPARE-ISSUE",
AI1321="Fiber CAmtel","ACTIVE",
AI1321="Fiber AOF","ACTIVE",
AI1321="Projet OCM (HUAWEI)","PLANNED WORKS",
AI1321="Projet OCM (NOKIA)","PLANNED WORKS",
AI1321="ACCESS-ISSUE","ACCESS-ISSUE",
AI1321="Projet OCM (ZTE, NOKIA, autres projets)","PLANNED WORKS",
AI1321="No root CAuse","No root cause",
AI1321="ODU HS","ACTIVE",
AI1321="IP &amp; VLAN","ACTIVE",
AI1321="Warehouse HUAWEI","SPARE-ISSUE",
AI1321="SPARE-HS","SPARE-ISSUE",
AI1321="Power Telco","ACTIVE", AI1321="no impacts","no impacts"
),"")</f>
        <v>no impacts</v>
      </c>
      <c r="AK1321" s="23" t="s">
        <v>5537</v>
      </c>
      <c r="AL1321" s="23" t="str">
        <f t="shared" si="36"/>
        <v>NRO_068</v>
      </c>
      <c r="AN1321" s="9" t="s">
        <v>5537</v>
      </c>
      <c r="AO1321" s="23" t="str">
        <f>_xlfn.XLOOKUP(B1321,'INCIDENT-05-03-2026'!E:E,'INCIDENT-05-03-2026'!F:F,"")</f>
        <v/>
      </c>
      <c r="AP1321" s="7" t="s">
        <v>5537</v>
      </c>
      <c r="AQ1321" s="6"/>
      <c r="AR1321" s="7"/>
      <c r="AS1321" s="3" t="str">
        <f>_xlfn.XLOOKUP(B1321,'[3]tt num | region | site id'!$C:$C,'[3]tt num | region | site id'!$Q:$Q,"")</f>
        <v/>
      </c>
      <c r="AT1321" s="24" t="str">
        <f>_xlfn.XLOOKUP(B1321,'[4]Cells Huawei 03052026 12h'!$B:$B,'[4]Cells Huawei 03052026 12h'!$T:$T,"")</f>
        <v/>
      </c>
      <c r="AU1321" s="24" t="str">
        <f>_xlfn.XLOOKUP(B1321,'[5]cells down 02052026 8h50'!$B:$B,'[5]cells down 02052026 8h50'!$R:$R,"")</f>
        <v/>
      </c>
      <c r="AV1321" s="24" t="str">
        <f>_xlfn.XLOOKUP(B1321,'[5]cells down 02052026 13h50'!$B:$B,'[5]cells down 02052026 13h50'!$R:$R,"")</f>
        <v/>
      </c>
      <c r="AW1321" s="24" t="str">
        <f>_xlfn.XLOOKUP(B1321,'[5]cells down 02052026 13h50'!$B:$B,'[5]cells down 02052026 13h50'!$R:$R,"")</f>
        <v/>
      </c>
      <c r="AX1321" s="24" t="str">
        <f>_xlfn.XLOOKUP(B1321,'[6]cell downs 03052026 8h40 '!$B:$B,'[6]cell downs 03052026 8h40 '!$R:$R,"")</f>
        <v/>
      </c>
      <c r="AY1321" s="24" t="str">
        <f>_xlfn.XLOOKUP(B1321,'[7]ALL SITES DOWN'!$D:$D,'[7]ALL SITES DOWN'!$J:$J,"")</f>
        <v/>
      </c>
      <c r="AZ1321" s="24" t="str">
        <f>_xlfn.XLOOKUP(B1321,'[8]ALL SITES DOWN'!$D:$D,'[8]ALL SITES DOWN'!$J:$J,"")</f>
        <v/>
      </c>
      <c r="BA1321" s="9" t="str">
        <f>_xlfn.XLOOKUP(B1321,[9]sheet1!$AC:$AC,[9]sheet1!$AF:$AF,"")</f>
        <v/>
      </c>
      <c r="BB1321" s="14" t="s">
        <v>5537</v>
      </c>
      <c r="BC1321" s="14" t="s">
        <v>5537</v>
      </c>
      <c r="BD1321" s="14" t="str">
        <f>_xlfn.XLOOKUP(B1321,'[10]cell downs 18042026 17h'!$B:$B,'[10]cell downs 18042026 17h'!$B:$B,"")</f>
        <v/>
      </c>
      <c r="BE1321" s="14" t="str">
        <f>_xlfn.XLOOKUP(B1321,'[11]Cells Huawei 19042026 15h'!$B:$B,'[11]Cells Huawei 19042026 15h'!$B:$B,"")</f>
        <v/>
      </c>
      <c r="BF1321" s="9" t="str">
        <f>_xlfn.XLOOKUP(B1321,'[12]cells down 19042026 9H40'!$B:$B,'[12]cells down 19042026 9H40'!$B:$B,"")</f>
        <v/>
      </c>
      <c r="BG1321" s="9" t="s">
        <v>2485</v>
      </c>
      <c r="BH1321" s="9" t="s">
        <v>12</v>
      </c>
    </row>
    <row r="1322" spans="1:60" s="9" customFormat="1" x14ac:dyDescent="0.3">
      <c r="A1322" s="3" t="s">
        <v>2134</v>
      </c>
      <c r="B1322" s="31" t="s">
        <v>2135</v>
      </c>
      <c r="C1322" s="3" t="str">
        <f>_xlfn.XLOOKUP(B1322,'[1]daily break down'!$D:$D,'[1]daily break down'!$E:$E,"")</f>
        <v>Douala</v>
      </c>
      <c r="D1322" s="1"/>
      <c r="E1322" s="3" t="e">
        <v>#N/A</v>
      </c>
      <c r="F1322" s="3" t="s">
        <v>31</v>
      </c>
      <c r="G1322" s="3" t="s">
        <v>32</v>
      </c>
      <c r="H1322" s="42" t="str">
        <f>_xlfn.XLOOKUP(B1322,[2]CALCULATION!$B:$B,[2]CALCULATION!$H:$H,"")</f>
        <v>ZTE</v>
      </c>
      <c r="I1322" s="34">
        <v>0</v>
      </c>
      <c r="J1322" s="34">
        <v>0</v>
      </c>
      <c r="K1322" s="34">
        <v>0</v>
      </c>
      <c r="L1322" s="34">
        <v>2.3899004945311399E-3</v>
      </c>
      <c r="M1322" s="34">
        <v>20.122997834108084</v>
      </c>
      <c r="N1322" s="34">
        <v>13.868556899607057</v>
      </c>
      <c r="O1322" s="34">
        <v>13.868556899607057</v>
      </c>
      <c r="P1322" s="34">
        <v>13.868556899607057</v>
      </c>
      <c r="Q1322" s="34">
        <v>13.868556899607057</v>
      </c>
      <c r="R1322" s="34">
        <v>13.868556899607057</v>
      </c>
      <c r="S1322" s="35">
        <v>13.868556899607057</v>
      </c>
      <c r="T1322" s="35">
        <v>0</v>
      </c>
      <c r="U1322" s="35">
        <v>0</v>
      </c>
      <c r="V1322" s="35">
        <v>0</v>
      </c>
      <c r="W1322" s="35">
        <v>0</v>
      </c>
      <c r="X1322" s="35">
        <v>0</v>
      </c>
      <c r="Y1322" s="35">
        <v>0</v>
      </c>
      <c r="Z1322" s="35">
        <v>0</v>
      </c>
      <c r="AA1322" s="35">
        <v>0</v>
      </c>
      <c r="AB1322" s="35">
        <v>0</v>
      </c>
      <c r="AC1322" s="35">
        <v>0</v>
      </c>
      <c r="AD1322" s="35">
        <v>0</v>
      </c>
      <c r="AE1322" s="58" t="s">
        <v>5560</v>
      </c>
      <c r="AF1322" s="58"/>
      <c r="AG1322" s="57" t="str" cm="1">
        <f t="array" ref="AG1322">IFERROR(_xlfn.IFS(
AI1322="MPR ISSUE","PDH",
AI1322="BSS Hardware Issue","BSS",
AI1322="Sites strategiques, MLL, Pylone, etc.","ENVTECH",
AI1322="AKTIVCO DEFAUT GE &amp; POWER Cabinet","AKTIVCO",
AI1322="AKTIVCO Coupure ENEO &amp; Baisse de tension","AKTIVCO GRID ONLY",
AI1322="Coupure ENEO &amp; Baisse de tension","IHS GRID ONLY",
AI1322="Defaut GE &amp; POWER Cabinet","IHS",
AI1322="Sharing","Partners",
AI1322="Sites strategiques &amp; DataCenter","SST &amp; DC",
AI1322="Exclu","Exclu",
AI1322="SAT","SAT",
AI1322="SPARE-ISSUE","SPARE-ISSUE",
AI1322="Fiber CAmtel","TRANS_FO_CAMTEL",
AI1322="Fiber AOF","Fiber AOF",
AI1322="Projet OCM (HUAWEI)","TRAVAUX-HUAWEI",
AI1322="Projet OCM (NOKIA)","TRAVAUX-NOKIA",
AI1322="ACCESS-ISSUE","ACCESS-ISSUE",
AI1322="Projet OCM (ZTE, NOKIA, autres projets)","TRAVAUX OCM",
AI1322="No root CAuse","No root cause",
AI1322="ODU HS","PDH",
AI1322="IP &amp; VLAN","PDH",
AI1322="Warehouse HUAWEI","SPARE-ISSUE",
AI1322="SPARE-HS","SPARE-ISSUE",
AI1322="Power Telco","BSS",AI1322="no impacts","no impacts"
),"")</f>
        <v>no impacts</v>
      </c>
      <c r="AH1322" s="57" t="str" cm="1">
        <f t="array" ref="AH1322">IFERROR(_xlfn.IFS(
AI1322="MPR ISSUE","TX ISSUE",
AI1322="BSS Hardware Issue","RAN ISSUE",
AI1322="Sites strategiques, MLL, Pylone, etc.","ENVTECH",
AI1322="AKTIVCO DEFAUT GE &amp; POWER Cabinet","POWER ISSUE",
AI1322="AKTIVCO Coupure ENEO &amp; Baisse de tension","POWER ISSUE",
AI1322="Coupure ENEO &amp; Baisse de tension","POWER ISSUE",
AI1322="Defaut GE &amp; POWER Cabinet","POWER ISSUE",
AI1322="Sharing","POWER ISSUE",
AI1322="Sites strategiques &amp; DataCenter","POWER ISSUE",
AI1322="Exclu","Exclu",
AI1322="SAT","TX ISSUE",
AI1322="SPARE-ISSUE","SPARE-ISSUE",
AI1322="Fiber CAmtel","TX ISSUE",
AI1322="Fiber AOF","TX ISSUE",
AI1322="Projet OCM (HUAWEI)","TRAVAUX-HUAWEI",
AI1322="Projet OCM (NOKIA)","TRAVAUX -NOKIA",
AI1322="ACCESS-ISSUE","ACCESS-ISSUE",
AI1322="Projet OCM (ZTE, NOKIA, autres projets)","TRAVAUX OCM",
AI1322="No root CAuse","No root cause",
AI1322="ODU HS","TX ISSUE",
AI1322="IP &amp; VLAN","TX ISSUE",
AI1322="Warehouse HUAWEI","SPARE-ISSUE",
AI1322="SPARE-HS","SPARE-ISSUE",
AI1322="Power Telco","RAN ISSUE",AI1322="no impacts","no impacts"
),"")</f>
        <v>no impacts</v>
      </c>
      <c r="AI1322" s="85" t="s">
        <v>5998</v>
      </c>
      <c r="AJ1322" s="57" t="str" cm="1">
        <f t="array" ref="AJ1322">IFERROR(_xlfn.IFS(
AI1322="MPR ISSUE","ACTIVE",
AI1322="BSS Hardware Issue","ACTIVE",
AI1322="Sites strategiques, MLL, Pylone, etc.","PASSIVE",
AI1322="AKTIVCO DEFAUT GE &amp; POWER Cabinet","PASSIVE",
AI1322="AKTIVCO Coupure ENEO &amp; Baisse de tension","PASSIVE",
AI1322="Coupure ENEO &amp; Baisse de tension","PASSIVE",
AI1322="Defaut GE &amp; POWER Cabinet","PASSIVE",
AI1322="Sharing","PASSIVE",
AI1322="Sites strategiques &amp; DataCenter","PASSIVE",
AI1322="Exclu","Exclu",
AI1322="SAT","ACTIVE",
AI1322="SPARE-ISSUE","SPARE-ISSUE",
AI1322="Fiber CAmtel","ACTIVE",
AI1322="Fiber AOF","ACTIVE",
AI1322="Projet OCM (HUAWEI)","PLANNED WORKS",
AI1322="Projet OCM (NOKIA)","PLANNED WORKS",
AI1322="ACCESS-ISSUE","ACCESS-ISSUE",
AI1322="Projet OCM (ZTE, NOKIA, autres projets)","PLANNED WORKS",
AI1322="No root CAuse","No root cause",
AI1322="ODU HS","ACTIVE",
AI1322="IP &amp; VLAN","ACTIVE",
AI1322="Warehouse HUAWEI","SPARE-ISSUE",
AI1322="SPARE-HS","SPARE-ISSUE",
AI1322="Power Telco","ACTIVE", AI1322="no impacts","no impacts"
),"")</f>
        <v>no impacts</v>
      </c>
      <c r="AK1322" s="23" t="s">
        <v>5537</v>
      </c>
      <c r="AL1322" s="23" t="str">
        <f t="shared" si="36"/>
        <v>LIT_856</v>
      </c>
      <c r="AN1322" s="9" t="s">
        <v>5537</v>
      </c>
      <c r="AO1322" s="23" t="str">
        <f>_xlfn.XLOOKUP(B1322,'INCIDENT-05-03-2026'!E:E,'INCIDENT-05-03-2026'!F:F,"")</f>
        <v/>
      </c>
      <c r="AP1322" s="7" t="s">
        <v>5537</v>
      </c>
      <c r="AQ1322" s="6"/>
      <c r="AR1322" s="7"/>
      <c r="AS1322" s="3" t="str">
        <f>_xlfn.XLOOKUP(B1322,'[3]tt num | region | site id'!$C:$C,'[3]tt num | region | site id'!$Q:$Q,"")</f>
        <v/>
      </c>
      <c r="AT1322" s="24" t="str">
        <f>_xlfn.XLOOKUP(B1322,'[4]Cells Huawei 03052026 12h'!$B:$B,'[4]Cells Huawei 03052026 12h'!$T:$T,"")</f>
        <v/>
      </c>
      <c r="AU1322" s="24" t="str">
        <f>_xlfn.XLOOKUP(B1322,'[5]cells down 02052026 8h50'!$B:$B,'[5]cells down 02052026 8h50'!$R:$R,"")</f>
        <v/>
      </c>
      <c r="AV1322" s="24" t="str">
        <f>_xlfn.XLOOKUP(B1322,'[5]cells down 02052026 13h50'!$B:$B,'[5]cells down 02052026 13h50'!$R:$R,"")</f>
        <v/>
      </c>
      <c r="AW1322" s="24" t="str">
        <f>_xlfn.XLOOKUP(B1322,'[5]cells down 02052026 13h50'!$B:$B,'[5]cells down 02052026 13h50'!$R:$R,"")</f>
        <v/>
      </c>
      <c r="AX1322" s="24" t="str">
        <f>_xlfn.XLOOKUP(B1322,'[6]cell downs 03052026 8h40 '!$B:$B,'[6]cell downs 03052026 8h40 '!$R:$R,"")</f>
        <v/>
      </c>
      <c r="AY1322" s="24" t="str">
        <f>_xlfn.XLOOKUP(B1322,'[7]ALL SITES DOWN'!$D:$D,'[7]ALL SITES DOWN'!$J:$J,"")</f>
        <v/>
      </c>
      <c r="AZ1322" s="24" t="str">
        <f>_xlfn.XLOOKUP(B1322,'[8]ALL SITES DOWN'!$D:$D,'[8]ALL SITES DOWN'!$J:$J,"")</f>
        <v/>
      </c>
      <c r="BA1322" s="9" t="str">
        <f>_xlfn.XLOOKUP(B1322,[9]sheet1!$AC:$AC,[9]sheet1!$AF:$AF,"")</f>
        <v/>
      </c>
      <c r="BB1322" s="14" t="s">
        <v>5537</v>
      </c>
      <c r="BC1322" s="14" t="s">
        <v>5537</v>
      </c>
      <c r="BD1322" s="14" t="str">
        <f>_xlfn.XLOOKUP(B1322,'[10]cell downs 18042026 17h'!$B:$B,'[10]cell downs 18042026 17h'!$B:$B,"")</f>
        <v/>
      </c>
      <c r="BE1322" s="14" t="str">
        <f>_xlfn.XLOOKUP(B1322,'[11]Cells Huawei 19042026 15h'!$B:$B,'[11]Cells Huawei 19042026 15h'!$B:$B,"")</f>
        <v/>
      </c>
      <c r="BF1322" s="9" t="str">
        <f>_xlfn.XLOOKUP(B1322,'[12]cells down 19042026 9H40'!$B:$B,'[12]cells down 19042026 9H40'!$B:$B,"")</f>
        <v/>
      </c>
      <c r="BG1322" s="9" t="s">
        <v>5537</v>
      </c>
      <c r="BH1322" s="9" t="s">
        <v>302</v>
      </c>
    </row>
    <row r="1323" spans="1:60" s="9" customFormat="1" x14ac:dyDescent="0.3">
      <c r="A1323" s="3" t="s">
        <v>2101</v>
      </c>
      <c r="B1323" s="31" t="s">
        <v>2102</v>
      </c>
      <c r="C1323" s="3" t="str">
        <f>_xlfn.XLOOKUP(B1323,'[1]daily break down'!$D:$D,'[1]daily break down'!$E:$E,"")</f>
        <v>Yaounde</v>
      </c>
      <c r="D1323" s="3" t="s">
        <v>357</v>
      </c>
      <c r="E1323" s="3" t="s">
        <v>89</v>
      </c>
      <c r="F1323" s="3" t="s">
        <v>37</v>
      </c>
      <c r="G1323" s="3" t="s">
        <v>38</v>
      </c>
      <c r="H1323" s="42" t="str">
        <f>_xlfn.XLOOKUP(B1323,[2]CALCULATION!$B:$B,[2]CALCULATION!$H:$H,"")</f>
        <v>ZTE</v>
      </c>
      <c r="I1323" s="34">
        <v>6.5133968024169991E-17</v>
      </c>
      <c r="J1323" s="34">
        <v>0</v>
      </c>
      <c r="K1323" s="34">
        <v>0</v>
      </c>
      <c r="L1323" s="34">
        <v>0</v>
      </c>
      <c r="M1323" s="34">
        <v>0</v>
      </c>
      <c r="N1323" s="34">
        <v>0</v>
      </c>
      <c r="O1323" s="34">
        <v>0</v>
      </c>
      <c r="P1323" s="34">
        <v>0</v>
      </c>
      <c r="Q1323" s="34">
        <v>0</v>
      </c>
      <c r="R1323" s="34">
        <v>0</v>
      </c>
      <c r="S1323" s="35">
        <v>13.510232341132257</v>
      </c>
      <c r="T1323" s="35">
        <v>0</v>
      </c>
      <c r="U1323" s="35">
        <v>12.055353662469003</v>
      </c>
      <c r="V1323" s="35">
        <v>0</v>
      </c>
      <c r="W1323" s="35">
        <v>0</v>
      </c>
      <c r="X1323" s="35">
        <v>0</v>
      </c>
      <c r="Y1323" s="35">
        <v>0</v>
      </c>
      <c r="Z1323" s="35">
        <v>0</v>
      </c>
      <c r="AA1323" s="35">
        <v>0</v>
      </c>
      <c r="AB1323" s="35">
        <v>0</v>
      </c>
      <c r="AC1323" s="35">
        <v>0</v>
      </c>
      <c r="AD1323" s="35">
        <v>0</v>
      </c>
      <c r="AE1323" s="58" t="s">
        <v>5560</v>
      </c>
      <c r="AF1323" s="58"/>
      <c r="AG1323" s="57" t="str" cm="1">
        <f t="array" ref="AG1323">IFERROR(_xlfn.IFS(
AI1323="MPR ISSUE","PDH",
AI1323="BSS Hardware Issue","BSS",
AI1323="Sites strategiques, MLL, Pylone, etc.","ENVTECH",
AI1323="AKTIVCO DEFAUT GE &amp; POWER Cabinet","AKTIVCO",
AI1323="AKTIVCO Coupure ENEO &amp; Baisse de tension","AKTIVCO GRID ONLY",
AI1323="Coupure ENEO &amp; Baisse de tension","IHS GRID ONLY",
AI1323="Defaut GE &amp; POWER Cabinet","IHS",
AI1323="Sharing","Partners",
AI1323="Sites strategiques &amp; DataCenter","SST &amp; DC",
AI1323="Exclu","Exclu",
AI1323="SAT","SAT",
AI1323="SPARE-ISSUE","SPARE-ISSUE",
AI1323="Fiber CAmtel","TRANS_FO_CAMTEL",
AI1323="Fiber AOF","Fiber AOF",
AI1323="Projet OCM (HUAWEI)","TRAVAUX-HUAWEI",
AI1323="Projet OCM (NOKIA)","TRAVAUX-NOKIA",
AI1323="ACCESS-ISSUE","ACCESS-ISSUE",
AI1323="Projet OCM (ZTE, NOKIA, autres projets)","TRAVAUX OCM",
AI1323="No root CAuse","No root cause",
AI1323="ODU HS","PDH",
AI1323="IP &amp; VLAN","PDH",
AI1323="Warehouse HUAWEI","SPARE-ISSUE",
AI1323="SPARE-HS","SPARE-ISSUE",
AI1323="Power Telco","BSS",AI1323="no impacts","no impacts"
),"")</f>
        <v>no impacts</v>
      </c>
      <c r="AH1323" s="57" t="str" cm="1">
        <f t="array" ref="AH1323">IFERROR(_xlfn.IFS(
AI1323="MPR ISSUE","TX ISSUE",
AI1323="BSS Hardware Issue","RAN ISSUE",
AI1323="Sites strategiques, MLL, Pylone, etc.","ENVTECH",
AI1323="AKTIVCO DEFAUT GE &amp; POWER Cabinet","POWER ISSUE",
AI1323="AKTIVCO Coupure ENEO &amp; Baisse de tension","POWER ISSUE",
AI1323="Coupure ENEO &amp; Baisse de tension","POWER ISSUE",
AI1323="Defaut GE &amp; POWER Cabinet","POWER ISSUE",
AI1323="Sharing","POWER ISSUE",
AI1323="Sites strategiques &amp; DataCenter","POWER ISSUE",
AI1323="Exclu","Exclu",
AI1323="SAT","TX ISSUE",
AI1323="SPARE-ISSUE","SPARE-ISSUE",
AI1323="Fiber CAmtel","TX ISSUE",
AI1323="Fiber AOF","TX ISSUE",
AI1323="Projet OCM (HUAWEI)","TRAVAUX-HUAWEI",
AI1323="Projet OCM (NOKIA)","TRAVAUX -NOKIA",
AI1323="ACCESS-ISSUE","ACCESS-ISSUE",
AI1323="Projet OCM (ZTE, NOKIA, autres projets)","TRAVAUX OCM",
AI1323="No root CAuse","No root cause",
AI1323="ODU HS","TX ISSUE",
AI1323="IP &amp; VLAN","TX ISSUE",
AI1323="Warehouse HUAWEI","SPARE-ISSUE",
AI1323="SPARE-HS","SPARE-ISSUE",
AI1323="Power Telco","RAN ISSUE",AI1323="no impacts","no impacts"
),"")</f>
        <v>no impacts</v>
      </c>
      <c r="AI1323" s="85" t="s">
        <v>5998</v>
      </c>
      <c r="AJ1323" s="57" t="str" cm="1">
        <f t="array" ref="AJ1323">IFERROR(_xlfn.IFS(
AI1323="MPR ISSUE","ACTIVE",
AI1323="BSS Hardware Issue","ACTIVE",
AI1323="Sites strategiques, MLL, Pylone, etc.","PASSIVE",
AI1323="AKTIVCO DEFAUT GE &amp; POWER Cabinet","PASSIVE",
AI1323="AKTIVCO Coupure ENEO &amp; Baisse de tension","PASSIVE",
AI1323="Coupure ENEO &amp; Baisse de tension","PASSIVE",
AI1323="Defaut GE &amp; POWER Cabinet","PASSIVE",
AI1323="Sharing","PASSIVE",
AI1323="Sites strategiques &amp; DataCenter","PASSIVE",
AI1323="Exclu","Exclu",
AI1323="SAT","ACTIVE",
AI1323="SPARE-ISSUE","SPARE-ISSUE",
AI1323="Fiber CAmtel","ACTIVE",
AI1323="Fiber AOF","ACTIVE",
AI1323="Projet OCM (HUAWEI)","PLANNED WORKS",
AI1323="Projet OCM (NOKIA)","PLANNED WORKS",
AI1323="ACCESS-ISSUE","ACCESS-ISSUE",
AI1323="Projet OCM (ZTE, NOKIA, autres projets)","PLANNED WORKS",
AI1323="No root CAuse","No root cause",
AI1323="ODU HS","ACTIVE",
AI1323="IP &amp; VLAN","ACTIVE",
AI1323="Warehouse HUAWEI","SPARE-ISSUE",
AI1323="SPARE-HS","SPARE-ISSUE",
AI1323="Power Telco","ACTIVE", AI1323="no impacts","no impacts"
),"")</f>
        <v>no impacts</v>
      </c>
      <c r="AK1323" s="23" t="s">
        <v>5537</v>
      </c>
      <c r="AL1323" s="23" t="str">
        <f t="shared" si="36"/>
        <v>CTR_941</v>
      </c>
      <c r="AN1323" s="9" t="s">
        <v>5537</v>
      </c>
      <c r="AO1323" s="23" t="str">
        <f>_xlfn.XLOOKUP(B1323,'INCIDENT-05-03-2026'!E:E,'INCIDENT-05-03-2026'!F:F,"")</f>
        <v/>
      </c>
      <c r="AP1323" s="7" t="s">
        <v>5537</v>
      </c>
      <c r="AQ1323" s="6"/>
      <c r="AR1323" s="7"/>
      <c r="AS1323" s="3" t="str">
        <f>_xlfn.XLOOKUP(B1323,'[3]tt num | region | site id'!$C:$C,'[3]tt num | region | site id'!$Q:$Q,"")</f>
        <v/>
      </c>
      <c r="AT1323" s="24" t="str">
        <f>_xlfn.XLOOKUP(B1323,'[4]Cells Huawei 03052026 12h'!$B:$B,'[4]Cells Huawei 03052026 12h'!$T:$T,"")</f>
        <v/>
      </c>
      <c r="AU1323" s="24" t="str">
        <f>_xlfn.XLOOKUP(B1323,'[5]cells down 02052026 8h50'!$B:$B,'[5]cells down 02052026 8h50'!$R:$R,"")</f>
        <v/>
      </c>
      <c r="AV1323" s="24" t="str">
        <f>_xlfn.XLOOKUP(B1323,'[5]cells down 02052026 13h50'!$B:$B,'[5]cells down 02052026 13h50'!$R:$R,"")</f>
        <v/>
      </c>
      <c r="AW1323" s="24" t="str">
        <f>_xlfn.XLOOKUP(B1323,'[5]cells down 02052026 13h50'!$B:$B,'[5]cells down 02052026 13h50'!$R:$R,"")</f>
        <v/>
      </c>
      <c r="AX1323" s="24" t="str">
        <f>_xlfn.XLOOKUP(B1323,'[6]cell downs 03052026 8h40 '!$B:$B,'[6]cell downs 03052026 8h40 '!$R:$R,"")</f>
        <v/>
      </c>
      <c r="AY1323" s="24" t="str">
        <f>_xlfn.XLOOKUP(B1323,'[7]ALL SITES DOWN'!$D:$D,'[7]ALL SITES DOWN'!$J:$J,"")</f>
        <v/>
      </c>
      <c r="AZ1323" s="24" t="str">
        <f>_xlfn.XLOOKUP(B1323,'[8]ALL SITES DOWN'!$D:$D,'[8]ALL SITES DOWN'!$J:$J,"")</f>
        <v/>
      </c>
      <c r="BA1323" s="9" t="str">
        <f>_xlfn.XLOOKUP(B1323,[9]sheet1!$AC:$AC,[9]sheet1!$AF:$AF,"")</f>
        <v/>
      </c>
      <c r="BB1323" s="14" t="s">
        <v>5537</v>
      </c>
      <c r="BC1323" s="14" t="s">
        <v>5537</v>
      </c>
      <c r="BD1323" s="14" t="str">
        <f>_xlfn.XLOOKUP(B1323,'[10]cell downs 18042026 17h'!$B:$B,'[10]cell downs 18042026 17h'!$B:$B,"")</f>
        <v/>
      </c>
      <c r="BE1323" s="14" t="str">
        <f>_xlfn.XLOOKUP(B1323,'[11]Cells Huawei 19042026 15h'!$B:$B,'[11]Cells Huawei 19042026 15h'!$B:$B,"")</f>
        <v/>
      </c>
      <c r="BF1323" s="9" t="str">
        <f>_xlfn.XLOOKUP(B1323,'[12]cells down 19042026 9H40'!$B:$B,'[12]cells down 19042026 9H40'!$B:$B,"")</f>
        <v/>
      </c>
      <c r="BG1323" s="9" t="s">
        <v>5537</v>
      </c>
      <c r="BH1323" s="9" t="s">
        <v>12</v>
      </c>
    </row>
    <row r="1324" spans="1:60" s="9" customFormat="1" x14ac:dyDescent="0.3">
      <c r="A1324" s="1" t="s">
        <v>146</v>
      </c>
      <c r="B1324" s="8" t="s">
        <v>147</v>
      </c>
      <c r="C1324" s="3" t="str">
        <f>_xlfn.XLOOKUP(B1324,'[1]daily break down'!$D:$D,'[1]daily break down'!$E:$E,"")</f>
        <v>Yaounde</v>
      </c>
      <c r="D1324" s="1" t="s">
        <v>21</v>
      </c>
      <c r="E1324" s="1" t="s">
        <v>30</v>
      </c>
      <c r="F1324" s="3" t="s">
        <v>37</v>
      </c>
      <c r="G1324" s="1" t="s">
        <v>38</v>
      </c>
      <c r="H1324" s="42" t="str">
        <f>_xlfn.XLOOKUP(B1324,[2]CALCULATION!$B:$B,[2]CALCULATION!$H:$H,"")</f>
        <v>ZTE</v>
      </c>
      <c r="I1324" s="34">
        <v>0</v>
      </c>
      <c r="J1324" s="34">
        <v>0</v>
      </c>
      <c r="K1324" s="34">
        <v>0</v>
      </c>
      <c r="L1324" s="34">
        <v>0</v>
      </c>
      <c r="M1324" s="34">
        <v>0.5815127285386924</v>
      </c>
      <c r="N1324" s="34">
        <v>0</v>
      </c>
      <c r="O1324" s="34">
        <v>0</v>
      </c>
      <c r="P1324" s="34">
        <v>2.3127281106516793</v>
      </c>
      <c r="Q1324" s="34">
        <v>0</v>
      </c>
      <c r="R1324" s="34">
        <v>0</v>
      </c>
      <c r="S1324" s="35">
        <v>0</v>
      </c>
      <c r="T1324" s="35">
        <v>0</v>
      </c>
      <c r="U1324" s="35">
        <v>0</v>
      </c>
      <c r="V1324" s="35">
        <v>0</v>
      </c>
      <c r="W1324" s="35">
        <v>0</v>
      </c>
      <c r="X1324" s="35">
        <v>0</v>
      </c>
      <c r="Y1324" s="35">
        <v>0</v>
      </c>
      <c r="Z1324" s="35">
        <v>0</v>
      </c>
      <c r="AA1324" s="35">
        <v>0</v>
      </c>
      <c r="AB1324" s="35">
        <v>0</v>
      </c>
      <c r="AC1324" s="35">
        <v>0</v>
      </c>
      <c r="AD1324" s="35">
        <v>0</v>
      </c>
      <c r="AE1324" s="58" t="s">
        <v>5560</v>
      </c>
      <c r="AF1324" s="58"/>
      <c r="AG1324" s="57" t="str" cm="1">
        <f t="array" ref="AG1324">IFERROR(_xlfn.IFS(
AI1324="MPR ISSUE","PDH",
AI1324="BSS Hardware Issue","BSS",
AI1324="Sites strategiques, MLL, Pylone, etc.","ENVTECH",
AI1324="AKTIVCO DEFAUT GE &amp; POWER Cabinet","AKTIVCO",
AI1324="AKTIVCO Coupure ENEO &amp; Baisse de tension","AKTIVCO GRID ONLY",
AI1324="Coupure ENEO &amp; Baisse de tension","IHS GRID ONLY",
AI1324="Defaut GE &amp; POWER Cabinet","IHS",
AI1324="Sharing","Partners",
AI1324="Sites strategiques &amp; DataCenter","SST &amp; DC",
AI1324="Exclu","Exclu",
AI1324="SAT","SAT",
AI1324="SPARE-ISSUE","SPARE-ISSUE",
AI1324="Fiber CAmtel","TRANS_FO_CAMTEL",
AI1324="Fiber AOF","Fiber AOF",
AI1324="Projet OCM (HUAWEI)","TRAVAUX-HUAWEI",
AI1324="Projet OCM (NOKIA)","TRAVAUX-NOKIA",
AI1324="ACCESS-ISSUE","ACCESS-ISSUE",
AI1324="Projet OCM (ZTE, NOKIA, autres projets)","TRAVAUX OCM",
AI1324="No root CAuse","No root cause",
AI1324="ODU HS","PDH",
AI1324="IP &amp; VLAN","PDH",
AI1324="Warehouse HUAWEI","SPARE-ISSUE",
AI1324="SPARE-HS","SPARE-ISSUE",
AI1324="Power Telco","BSS",AI1324="no impacts","no impacts"
),"")</f>
        <v>BSS</v>
      </c>
      <c r="AH1324" s="57" t="str" cm="1">
        <f t="array" ref="AH1324">IFERROR(_xlfn.IFS(
AI1324="MPR ISSUE","TX ISSUE",
AI1324="BSS Hardware Issue","RAN ISSUE",
AI1324="Sites strategiques, MLL, Pylone, etc.","ENVTECH",
AI1324="AKTIVCO DEFAUT GE &amp; POWER Cabinet","POWER ISSUE",
AI1324="AKTIVCO Coupure ENEO &amp; Baisse de tension","POWER ISSUE",
AI1324="Coupure ENEO &amp; Baisse de tension","POWER ISSUE",
AI1324="Defaut GE &amp; POWER Cabinet","POWER ISSUE",
AI1324="Sharing","POWER ISSUE",
AI1324="Sites strategiques &amp; DataCenter","POWER ISSUE",
AI1324="Exclu","Exclu",
AI1324="SAT","TX ISSUE",
AI1324="SPARE-ISSUE","SPARE-ISSUE",
AI1324="Fiber CAmtel","TX ISSUE",
AI1324="Fiber AOF","TX ISSUE",
AI1324="Projet OCM (HUAWEI)","TRAVAUX-HUAWEI",
AI1324="Projet OCM (NOKIA)","TRAVAUX -NOKIA",
AI1324="ACCESS-ISSUE","ACCESS-ISSUE",
AI1324="Projet OCM (ZTE, NOKIA, autres projets)","TRAVAUX OCM",
AI1324="No root CAuse","No root cause",
AI1324="ODU HS","TX ISSUE",
AI1324="IP &amp; VLAN","TX ISSUE",
AI1324="Warehouse HUAWEI","SPARE-ISSUE",
AI1324="SPARE-HS","SPARE-ISSUE",
AI1324="Power Telco","RAN ISSUE",AI1324="no impacts","no impacts"
),"")</f>
        <v>RAN ISSUE</v>
      </c>
      <c r="AI1324" s="85" t="s">
        <v>5320</v>
      </c>
      <c r="AJ1324" s="57" t="str" cm="1">
        <f t="array" ref="AJ1324">IFERROR(_xlfn.IFS(
AI1324="MPR ISSUE","ACTIVE",
AI1324="BSS Hardware Issue","ACTIVE",
AI1324="Sites strategiques, MLL, Pylone, etc.","PASSIVE",
AI1324="AKTIVCO DEFAUT GE &amp; POWER Cabinet","PASSIVE",
AI1324="AKTIVCO Coupure ENEO &amp; Baisse de tension","PASSIVE",
AI1324="Coupure ENEO &amp; Baisse de tension","PASSIVE",
AI1324="Defaut GE &amp; POWER Cabinet","PASSIVE",
AI1324="Sharing","PASSIVE",
AI1324="Sites strategiques &amp; DataCenter","PASSIVE",
AI1324="Exclu","Exclu",
AI1324="SAT","ACTIVE",
AI1324="SPARE-ISSUE","SPARE-ISSUE",
AI1324="Fiber CAmtel","ACTIVE",
AI1324="Fiber AOF","ACTIVE",
AI1324="Projet OCM (HUAWEI)","PLANNED WORKS",
AI1324="Projet OCM (NOKIA)","PLANNED WORKS",
AI1324="ACCESS-ISSUE","ACCESS-ISSUE",
AI1324="Projet OCM (ZTE, NOKIA, autres projets)","PLANNED WORKS",
AI1324="No root CAuse","No root cause",
AI1324="ODU HS","ACTIVE",
AI1324="IP &amp; VLAN","ACTIVE",
AI1324="Warehouse HUAWEI","SPARE-ISSUE",
AI1324="SPARE-HS","SPARE-ISSUE",
AI1324="Power Telco","ACTIVE", AI1324="no impacts","no impacts"
),"")</f>
        <v>ACTIVE</v>
      </c>
      <c r="AK1324" s="23" t="s">
        <v>5836</v>
      </c>
      <c r="AL1324" s="23" t="str">
        <f t="shared" si="36"/>
        <v>CTR_702</v>
      </c>
      <c r="AN1324" s="9" t="s">
        <v>5537</v>
      </c>
      <c r="AO1324" s="23" t="str">
        <f>_xlfn.XLOOKUP(B1324,'INCIDENT-05-03-2026'!E:E,'INCIDENT-05-03-2026'!F:F,"")</f>
        <v/>
      </c>
      <c r="AP1324" s="7" t="s">
        <v>5537</v>
      </c>
      <c r="AQ1324" s="6"/>
      <c r="AR1324" s="7"/>
      <c r="AS1324" s="3" t="str">
        <f>_xlfn.XLOOKUP(B1324,'[3]tt num | region | site id'!$C:$C,'[3]tt num | region | site id'!$Q:$Q,"")</f>
        <v/>
      </c>
      <c r="AT1324" s="24" t="str">
        <f>_xlfn.XLOOKUP(B1324,'[4]Cells Huawei 03052026 12h'!$B:$B,'[4]Cells Huawei 03052026 12h'!$T:$T,"")</f>
        <v/>
      </c>
      <c r="AU1324" s="24" t="str">
        <f>_xlfn.XLOOKUP(B1324,'[5]cells down 02052026 8h50'!$B:$B,'[5]cells down 02052026 8h50'!$R:$R,"")</f>
        <v>(05/03/2026 cell zte): 02/05/2026 : Need BO RAN analysis</v>
      </c>
      <c r="AV1324" s="24" t="str">
        <f>_xlfn.XLOOKUP(B1324,'[5]cells down 02052026 13h50'!$B:$B,'[5]cells down 02052026 13h50'!$R:$R,"")</f>
        <v>(05/03/2026 cell zte): 02/05/2026 : Need BO RAN analysis || FME should check and clean jumper, port 2 of RRU 61 and 51</v>
      </c>
      <c r="AW1324" s="24" t="str">
        <f>_xlfn.XLOOKUP(B1324,'[5]cells down 02052026 13h50'!$B:$B,'[5]cells down 02052026 13h50'!$R:$R,"")</f>
        <v>(05/03/2026 cell zte): 02/05/2026 : Need BO RAN analysis || FME should check and clean jumper, port 2 of RRU 61 and 51</v>
      </c>
      <c r="AX1324" s="24" t="str">
        <f>_xlfn.XLOOKUP(B1324,'[6]cell downs 03052026 8h40 '!$B:$B,'[6]cell downs 03052026 8h40 '!$R:$R,"")</f>
        <v/>
      </c>
      <c r="AY1324" s="24" t="str">
        <f>_xlfn.XLOOKUP(B1324,'[7]ALL SITES DOWN'!$D:$D,'[7]ALL SITES DOWN'!$J:$J,"")</f>
        <v/>
      </c>
      <c r="AZ1324" s="24" t="str">
        <f>_xlfn.XLOOKUP(B1324,'[8]ALL SITES DOWN'!$D:$D,'[8]ALL SITES DOWN'!$J:$J,"")</f>
        <v/>
      </c>
      <c r="BA1324" s="9" t="str">
        <f>_xlfn.XLOOKUP(B1324,[9]sheet1!$AC:$AC,[9]sheet1!$AF:$AF,"")</f>
        <v/>
      </c>
      <c r="BB1324" s="14" t="s">
        <v>5537</v>
      </c>
      <c r="BC1324" s="14" t="s">
        <v>5537</v>
      </c>
      <c r="BD1324" s="14" t="str">
        <f>_xlfn.XLOOKUP(B1324,'[10]cell downs 18042026 17h'!$B:$B,'[10]cell downs 18042026 17h'!$B:$B,"")</f>
        <v/>
      </c>
      <c r="BE1324" s="14" t="str">
        <f>_xlfn.XLOOKUP(B1324,'[11]Cells Huawei 19042026 15h'!$B:$B,'[11]Cells Huawei 19042026 15h'!$B:$B,"")</f>
        <v/>
      </c>
      <c r="BF1324" s="9" t="str">
        <f>_xlfn.XLOOKUP(B1324,'[12]cells down 19042026 9H40'!$B:$B,'[12]cells down 19042026 9H40'!$B:$B,"")</f>
        <v/>
      </c>
      <c r="BG1324" s="9" t="s">
        <v>5537</v>
      </c>
      <c r="BH1324" s="9" t="s">
        <v>5537</v>
      </c>
    </row>
    <row r="1325" spans="1:60" s="9" customFormat="1" x14ac:dyDescent="0.3">
      <c r="A1325" s="1" t="s">
        <v>3187</v>
      </c>
      <c r="B1325" s="8" t="s">
        <v>3188</v>
      </c>
      <c r="C1325" s="3" t="str">
        <f>_xlfn.XLOOKUP(B1325,'[1]daily break down'!$D:$D,'[1]daily break down'!$E:$E,"")</f>
        <v>Yaounde</v>
      </c>
      <c r="D1325" s="1" t="s">
        <v>11</v>
      </c>
      <c r="E1325" s="1" t="s">
        <v>12</v>
      </c>
      <c r="F1325" s="3" t="s">
        <v>37</v>
      </c>
      <c r="G1325" s="1" t="s">
        <v>38</v>
      </c>
      <c r="H1325" s="42" t="str">
        <f>_xlfn.XLOOKUP(B1325,[2]CALCULATION!$B:$B,[2]CALCULATION!$H:$H,"")</f>
        <v>ZTE</v>
      </c>
      <c r="I1325" s="34">
        <v>1.9582915992500744E-2</v>
      </c>
      <c r="J1325" s="34">
        <v>0</v>
      </c>
      <c r="K1325" s="34">
        <v>0</v>
      </c>
      <c r="L1325" s="34">
        <v>9.2920758033632374E-3</v>
      </c>
      <c r="M1325" s="34">
        <v>0</v>
      </c>
      <c r="N1325" s="34">
        <v>0</v>
      </c>
      <c r="O1325" s="34">
        <v>1.0843727616976754E-2</v>
      </c>
      <c r="P1325" s="34">
        <v>0</v>
      </c>
      <c r="Q1325" s="34">
        <v>2.5432108277473873</v>
      </c>
      <c r="R1325" s="34">
        <v>2.7065266398997805</v>
      </c>
      <c r="S1325" s="35">
        <v>0</v>
      </c>
      <c r="T1325" s="35">
        <v>0</v>
      </c>
      <c r="U1325" s="35">
        <v>0</v>
      </c>
      <c r="V1325" s="35">
        <v>0</v>
      </c>
      <c r="W1325" s="35">
        <v>0</v>
      </c>
      <c r="X1325" s="35">
        <v>0</v>
      </c>
      <c r="Y1325" s="35">
        <v>0</v>
      </c>
      <c r="Z1325" s="35">
        <v>0</v>
      </c>
      <c r="AA1325" s="35">
        <v>0</v>
      </c>
      <c r="AB1325" s="35">
        <v>0</v>
      </c>
      <c r="AC1325" s="35">
        <v>0</v>
      </c>
      <c r="AD1325" s="35">
        <v>0</v>
      </c>
      <c r="AE1325" s="58" t="s">
        <v>5560</v>
      </c>
      <c r="AF1325" s="58"/>
      <c r="AG1325" s="57" t="str" cm="1">
        <f t="array" ref="AG1325">IFERROR(_xlfn.IFS(
AI1325="MPR ISSUE","PDH",
AI1325="BSS Hardware Issue","BSS",
AI1325="Sites strategiques, MLL, Pylone, etc.","ENVTECH",
AI1325="AKTIVCO DEFAUT GE &amp; POWER Cabinet","AKTIVCO",
AI1325="AKTIVCO Coupure ENEO &amp; Baisse de tension","AKTIVCO GRID ONLY",
AI1325="Coupure ENEO &amp; Baisse de tension","IHS GRID ONLY",
AI1325="Defaut GE &amp; POWER Cabinet","IHS",
AI1325="Sharing","Partners",
AI1325="Sites strategiques &amp; DataCenter","SST &amp; DC",
AI1325="Exclu","Exclu",
AI1325="SAT","SAT",
AI1325="SPARE-ISSUE","SPARE-ISSUE",
AI1325="Fiber CAmtel","TRANS_FO_CAMTEL",
AI1325="Fiber AOF","Fiber AOF",
AI1325="Projet OCM (HUAWEI)","TRAVAUX-HUAWEI",
AI1325="Projet OCM (NOKIA)","TRAVAUX-NOKIA",
AI1325="ACCESS-ISSUE","ACCESS-ISSUE",
AI1325="Projet OCM (ZTE, NOKIA, autres projets)","TRAVAUX OCM",
AI1325="No root CAuse","No root cause",
AI1325="ODU HS","PDH",
AI1325="IP &amp; VLAN","PDH",
AI1325="Warehouse HUAWEI","SPARE-ISSUE",
AI1325="SPARE-HS","SPARE-ISSUE",
AI1325="Power Telco","BSS",AI1325="no impacts","no impacts"
),"")</f>
        <v>no impacts</v>
      </c>
      <c r="AH1325" s="57" t="str" cm="1">
        <f t="array" ref="AH1325">IFERROR(_xlfn.IFS(
AI1325="MPR ISSUE","TX ISSUE",
AI1325="BSS Hardware Issue","RAN ISSUE",
AI1325="Sites strategiques, MLL, Pylone, etc.","ENVTECH",
AI1325="AKTIVCO DEFAUT GE &amp; POWER Cabinet","POWER ISSUE",
AI1325="AKTIVCO Coupure ENEO &amp; Baisse de tension","POWER ISSUE",
AI1325="Coupure ENEO &amp; Baisse de tension","POWER ISSUE",
AI1325="Defaut GE &amp; POWER Cabinet","POWER ISSUE",
AI1325="Sharing","POWER ISSUE",
AI1325="Sites strategiques &amp; DataCenter","POWER ISSUE",
AI1325="Exclu","Exclu",
AI1325="SAT","TX ISSUE",
AI1325="SPARE-ISSUE","SPARE-ISSUE",
AI1325="Fiber CAmtel","TX ISSUE",
AI1325="Fiber AOF","TX ISSUE",
AI1325="Projet OCM (HUAWEI)","TRAVAUX-HUAWEI",
AI1325="Projet OCM (NOKIA)","TRAVAUX -NOKIA",
AI1325="ACCESS-ISSUE","ACCESS-ISSUE",
AI1325="Projet OCM (ZTE, NOKIA, autres projets)","TRAVAUX OCM",
AI1325="No root CAuse","No root cause",
AI1325="ODU HS","TX ISSUE",
AI1325="IP &amp; VLAN","TX ISSUE",
AI1325="Warehouse HUAWEI","SPARE-ISSUE",
AI1325="SPARE-HS","SPARE-ISSUE",
AI1325="Power Telco","RAN ISSUE",AI1325="no impacts","no impacts"
),"")</f>
        <v>no impacts</v>
      </c>
      <c r="AI1325" s="85" t="s">
        <v>5998</v>
      </c>
      <c r="AJ1325" s="57" t="str" cm="1">
        <f t="array" ref="AJ1325">IFERROR(_xlfn.IFS(
AI1325="MPR ISSUE","ACTIVE",
AI1325="BSS Hardware Issue","ACTIVE",
AI1325="Sites strategiques, MLL, Pylone, etc.","PASSIVE",
AI1325="AKTIVCO DEFAUT GE &amp; POWER Cabinet","PASSIVE",
AI1325="AKTIVCO Coupure ENEO &amp; Baisse de tension","PASSIVE",
AI1325="Coupure ENEO &amp; Baisse de tension","PASSIVE",
AI1325="Defaut GE &amp; POWER Cabinet","PASSIVE",
AI1325="Sharing","PASSIVE",
AI1325="Sites strategiques &amp; DataCenter","PASSIVE",
AI1325="Exclu","Exclu",
AI1325="SAT","ACTIVE",
AI1325="SPARE-ISSUE","SPARE-ISSUE",
AI1325="Fiber CAmtel","ACTIVE",
AI1325="Fiber AOF","ACTIVE",
AI1325="Projet OCM (HUAWEI)","PLANNED WORKS",
AI1325="Projet OCM (NOKIA)","PLANNED WORKS",
AI1325="ACCESS-ISSUE","ACCESS-ISSUE",
AI1325="Projet OCM (ZTE, NOKIA, autres projets)","PLANNED WORKS",
AI1325="No root CAuse","No root cause",
AI1325="ODU HS","ACTIVE",
AI1325="IP &amp; VLAN","ACTIVE",
AI1325="Warehouse HUAWEI","SPARE-ISSUE",
AI1325="SPARE-HS","SPARE-ISSUE",
AI1325="Power Telco","ACTIVE", AI1325="no impacts","no impacts"
),"")</f>
        <v>no impacts</v>
      </c>
      <c r="AK1325" s="23" t="s">
        <v>5537</v>
      </c>
      <c r="AL1325" s="23" t="str">
        <f t="shared" si="36"/>
        <v>CTR_389</v>
      </c>
      <c r="AN1325" s="9" t="s">
        <v>5537</v>
      </c>
      <c r="AO1325" s="23" t="str">
        <f>_xlfn.XLOOKUP(B1325,'INCIDENT-05-03-2026'!E:E,'INCIDENT-05-03-2026'!F:F,"")</f>
        <v/>
      </c>
      <c r="AP1325" s="7" t="s">
        <v>5537</v>
      </c>
      <c r="AQ1325" s="6"/>
      <c r="AR1325" s="7"/>
      <c r="AS1325" s="3" t="str">
        <f>_xlfn.XLOOKUP(B1325,'[3]tt num | region | site id'!$C:$C,'[3]tt num | region | site id'!$Q:$Q,"")</f>
        <v/>
      </c>
      <c r="AT1325" s="24" t="str">
        <f>_xlfn.XLOOKUP(B1325,'[4]Cells Huawei 03052026 12h'!$B:$B,'[4]Cells Huawei 03052026 12h'!$T:$T,"")</f>
        <v/>
      </c>
      <c r="AU1325" s="24" t="str">
        <f>_xlfn.XLOOKUP(B1325,'[5]cells down 02052026 8h50'!$B:$B,'[5]cells down 02052026 8h50'!$R:$R,"")</f>
        <v/>
      </c>
      <c r="AV1325" s="24" t="str">
        <f>_xlfn.XLOOKUP(B1325,'[5]cells down 02052026 13h50'!$B:$B,'[5]cells down 02052026 13h50'!$R:$R,"")</f>
        <v/>
      </c>
      <c r="AW1325" s="24" t="str">
        <f>_xlfn.XLOOKUP(B1325,'[5]cells down 02052026 13h50'!$B:$B,'[5]cells down 02052026 13h50'!$R:$R,"")</f>
        <v/>
      </c>
      <c r="AX1325" s="24" t="str">
        <f>_xlfn.XLOOKUP(B1325,'[6]cell downs 03052026 8h40 '!$B:$B,'[6]cell downs 03052026 8h40 '!$R:$R,"")</f>
        <v/>
      </c>
      <c r="AY1325" s="24" t="str">
        <f>_xlfn.XLOOKUP(B1325,'[7]ALL SITES DOWN'!$D:$D,'[7]ALL SITES DOWN'!$J:$J,"")</f>
        <v/>
      </c>
      <c r="AZ1325" s="24" t="str">
        <f>_xlfn.XLOOKUP(B1325,'[8]ALL SITES DOWN'!$D:$D,'[8]ALL SITES DOWN'!$J:$J,"")</f>
        <v/>
      </c>
      <c r="BA1325" s="9" t="str">
        <f>_xlfn.XLOOKUP(B1325,[9]sheet1!$AC:$AC,[9]sheet1!$AF:$AF,"")</f>
        <v/>
      </c>
      <c r="BB1325" s="14" t="s">
        <v>5537</v>
      </c>
      <c r="BC1325" s="14" t="s">
        <v>5537</v>
      </c>
      <c r="BD1325" s="14" t="str">
        <f>_xlfn.XLOOKUP(B1325,'[10]cell downs 18042026 17h'!$B:$B,'[10]cell downs 18042026 17h'!$B:$B,"")</f>
        <v/>
      </c>
      <c r="BE1325" s="14" t="str">
        <f>_xlfn.XLOOKUP(B1325,'[11]Cells Huawei 19042026 15h'!$B:$B,'[11]Cells Huawei 19042026 15h'!$B:$B,"")</f>
        <v/>
      </c>
      <c r="BF1325" s="9" t="str">
        <f>_xlfn.XLOOKUP(B1325,'[12]cells down 19042026 9H40'!$B:$B,'[12]cells down 19042026 9H40'!$B:$B,"")</f>
        <v/>
      </c>
      <c r="BG1325" s="9" t="s">
        <v>3188</v>
      </c>
      <c r="BH1325" s="9" t="s">
        <v>5537</v>
      </c>
    </row>
    <row r="1326" spans="1:60" s="9" customFormat="1" x14ac:dyDescent="0.3">
      <c r="A1326" s="1" t="s">
        <v>1630</v>
      </c>
      <c r="B1326" s="8" t="s">
        <v>1631</v>
      </c>
      <c r="C1326" s="3" t="str">
        <f>_xlfn.XLOOKUP(B1326,'[1]daily break down'!$D:$D,'[1]daily break down'!$E:$E,"")</f>
        <v>Yaounde</v>
      </c>
      <c r="D1326" s="1" t="s">
        <v>11</v>
      </c>
      <c r="E1326" s="1" t="s">
        <v>12</v>
      </c>
      <c r="F1326" s="3" t="s">
        <v>37</v>
      </c>
      <c r="G1326" s="1" t="s">
        <v>38</v>
      </c>
      <c r="H1326" s="42" t="str">
        <f>_xlfn.XLOOKUP(B1326,[2]CALCULATION!$B:$B,[2]CALCULATION!$H:$H,"")</f>
        <v>ZTE</v>
      </c>
      <c r="I1326" s="34">
        <v>0</v>
      </c>
      <c r="J1326" s="34">
        <v>0</v>
      </c>
      <c r="K1326" s="34">
        <v>0.17599655283606258</v>
      </c>
      <c r="L1326" s="34">
        <v>0</v>
      </c>
      <c r="M1326" s="34">
        <v>0</v>
      </c>
      <c r="N1326" s="34">
        <v>0</v>
      </c>
      <c r="O1326" s="34">
        <v>0</v>
      </c>
      <c r="P1326" s="34">
        <v>0</v>
      </c>
      <c r="Q1326" s="34">
        <v>0</v>
      </c>
      <c r="R1326" s="34">
        <v>2.1526939529097084E-2</v>
      </c>
      <c r="S1326" s="35">
        <v>0</v>
      </c>
      <c r="T1326" s="35">
        <v>0</v>
      </c>
      <c r="U1326" s="35">
        <v>0</v>
      </c>
      <c r="V1326" s="35">
        <v>0</v>
      </c>
      <c r="W1326" s="35">
        <v>0</v>
      </c>
      <c r="X1326" s="35">
        <v>0</v>
      </c>
      <c r="Y1326" s="35">
        <v>0</v>
      </c>
      <c r="Z1326" s="35">
        <v>0</v>
      </c>
      <c r="AA1326" s="35">
        <v>0</v>
      </c>
      <c r="AB1326" s="35">
        <v>0</v>
      </c>
      <c r="AC1326" s="35">
        <v>0</v>
      </c>
      <c r="AD1326" s="35">
        <v>0</v>
      </c>
      <c r="AE1326" s="58" t="s">
        <v>5560</v>
      </c>
      <c r="AF1326" s="58"/>
      <c r="AG1326" s="57" t="str" cm="1">
        <f t="array" ref="AG1326">IFERROR(_xlfn.IFS(
AI1326="MPR ISSUE","PDH",
AI1326="BSS Hardware Issue","BSS",
AI1326="Sites strategiques, MLL, Pylone, etc.","ENVTECH",
AI1326="AKTIVCO DEFAUT GE &amp; POWER Cabinet","AKTIVCO",
AI1326="AKTIVCO Coupure ENEO &amp; Baisse de tension","AKTIVCO GRID ONLY",
AI1326="Coupure ENEO &amp; Baisse de tension","IHS GRID ONLY",
AI1326="Defaut GE &amp; POWER Cabinet","IHS",
AI1326="Sharing","Partners",
AI1326="Sites strategiques &amp; DataCenter","SST &amp; DC",
AI1326="Exclu","Exclu",
AI1326="SAT","SAT",
AI1326="SPARE-ISSUE","SPARE-ISSUE",
AI1326="Fiber CAmtel","TRANS_FO_CAMTEL",
AI1326="Fiber AOF","Fiber AOF",
AI1326="Projet OCM (HUAWEI)","TRAVAUX-HUAWEI",
AI1326="Projet OCM (NOKIA)","TRAVAUX-NOKIA",
AI1326="ACCESS-ISSUE","ACCESS-ISSUE",
AI1326="Projet OCM (ZTE, NOKIA, autres projets)","TRAVAUX OCM",
AI1326="No root CAuse","No root cause",
AI1326="ODU HS","PDH",
AI1326="IP &amp; VLAN","PDH",
AI1326="Warehouse HUAWEI","SPARE-ISSUE",
AI1326="SPARE-HS","SPARE-ISSUE",
AI1326="Power Telco","BSS",AI1326="no impacts","no impacts"
),"")</f>
        <v>no impacts</v>
      </c>
      <c r="AH1326" s="57" t="str" cm="1">
        <f t="array" ref="AH1326">IFERROR(_xlfn.IFS(
AI1326="MPR ISSUE","TX ISSUE",
AI1326="BSS Hardware Issue","RAN ISSUE",
AI1326="Sites strategiques, MLL, Pylone, etc.","ENVTECH",
AI1326="AKTIVCO DEFAUT GE &amp; POWER Cabinet","POWER ISSUE",
AI1326="AKTIVCO Coupure ENEO &amp; Baisse de tension","POWER ISSUE",
AI1326="Coupure ENEO &amp; Baisse de tension","POWER ISSUE",
AI1326="Defaut GE &amp; POWER Cabinet","POWER ISSUE",
AI1326="Sharing","POWER ISSUE",
AI1326="Sites strategiques &amp; DataCenter","POWER ISSUE",
AI1326="Exclu","Exclu",
AI1326="SAT","TX ISSUE",
AI1326="SPARE-ISSUE","SPARE-ISSUE",
AI1326="Fiber CAmtel","TX ISSUE",
AI1326="Fiber AOF","TX ISSUE",
AI1326="Projet OCM (HUAWEI)","TRAVAUX-HUAWEI",
AI1326="Projet OCM (NOKIA)","TRAVAUX -NOKIA",
AI1326="ACCESS-ISSUE","ACCESS-ISSUE",
AI1326="Projet OCM (ZTE, NOKIA, autres projets)","TRAVAUX OCM",
AI1326="No root CAuse","No root cause",
AI1326="ODU HS","TX ISSUE",
AI1326="IP &amp; VLAN","TX ISSUE",
AI1326="Warehouse HUAWEI","SPARE-ISSUE",
AI1326="SPARE-HS","SPARE-ISSUE",
AI1326="Power Telco","RAN ISSUE",AI1326="no impacts","no impacts"
),"")</f>
        <v>no impacts</v>
      </c>
      <c r="AI1326" s="85" t="s">
        <v>5998</v>
      </c>
      <c r="AJ1326" s="57" t="str" cm="1">
        <f t="array" ref="AJ1326">IFERROR(_xlfn.IFS(
AI1326="MPR ISSUE","ACTIVE",
AI1326="BSS Hardware Issue","ACTIVE",
AI1326="Sites strategiques, MLL, Pylone, etc.","PASSIVE",
AI1326="AKTIVCO DEFAUT GE &amp; POWER Cabinet","PASSIVE",
AI1326="AKTIVCO Coupure ENEO &amp; Baisse de tension","PASSIVE",
AI1326="Coupure ENEO &amp; Baisse de tension","PASSIVE",
AI1326="Defaut GE &amp; POWER Cabinet","PASSIVE",
AI1326="Sharing","PASSIVE",
AI1326="Sites strategiques &amp; DataCenter","PASSIVE",
AI1326="Exclu","Exclu",
AI1326="SAT","ACTIVE",
AI1326="SPARE-ISSUE","SPARE-ISSUE",
AI1326="Fiber CAmtel","ACTIVE",
AI1326="Fiber AOF","ACTIVE",
AI1326="Projet OCM (HUAWEI)","PLANNED WORKS",
AI1326="Projet OCM (NOKIA)","PLANNED WORKS",
AI1326="ACCESS-ISSUE","ACCESS-ISSUE",
AI1326="Projet OCM (ZTE, NOKIA, autres projets)","PLANNED WORKS",
AI1326="No root CAuse","No root cause",
AI1326="ODU HS","ACTIVE",
AI1326="IP &amp; VLAN","ACTIVE",
AI1326="Warehouse HUAWEI","SPARE-ISSUE",
AI1326="SPARE-HS","SPARE-ISSUE",
AI1326="Power Telco","ACTIVE", AI1326="no impacts","no impacts"
),"")</f>
        <v>no impacts</v>
      </c>
      <c r="AK1326" s="23" t="s">
        <v>5537</v>
      </c>
      <c r="AL1326" s="23" t="str">
        <f t="shared" si="36"/>
        <v>CTR_109</v>
      </c>
      <c r="AN1326" s="9" t="s">
        <v>5537</v>
      </c>
      <c r="AO1326" s="23" t="str">
        <f>_xlfn.XLOOKUP(B1326,'INCIDENT-05-03-2026'!E:E,'INCIDENT-05-03-2026'!F:F,"")</f>
        <v/>
      </c>
      <c r="AP1326" s="7" t="s">
        <v>5537</v>
      </c>
      <c r="AQ1326" s="6"/>
      <c r="AR1326" s="7"/>
      <c r="AS1326" s="3" t="str">
        <f>_xlfn.XLOOKUP(B1326,'[3]tt num | region | site id'!$C:$C,'[3]tt num | region | site id'!$Q:$Q,"")</f>
        <v/>
      </c>
      <c r="AT1326" s="24" t="str">
        <f>_xlfn.XLOOKUP(B1326,'[4]Cells Huawei 03052026 12h'!$B:$B,'[4]Cells Huawei 03052026 12h'!$T:$T,"")</f>
        <v/>
      </c>
      <c r="AU1326" s="24" t="str">
        <f>_xlfn.XLOOKUP(B1326,'[5]cells down 02052026 8h50'!$B:$B,'[5]cells down 02052026 8h50'!$R:$R,"")</f>
        <v/>
      </c>
      <c r="AV1326" s="24" t="str">
        <f>_xlfn.XLOOKUP(B1326,'[5]cells down 02052026 13h50'!$B:$B,'[5]cells down 02052026 13h50'!$R:$R,"")</f>
        <v/>
      </c>
      <c r="AW1326" s="24" t="str">
        <f>_xlfn.XLOOKUP(B1326,'[5]cells down 02052026 13h50'!$B:$B,'[5]cells down 02052026 13h50'!$R:$R,"")</f>
        <v/>
      </c>
      <c r="AX1326" s="24" t="str">
        <f>_xlfn.XLOOKUP(B1326,'[6]cell downs 03052026 8h40 '!$B:$B,'[6]cell downs 03052026 8h40 '!$R:$R,"")</f>
        <v/>
      </c>
      <c r="AY1326" s="24" t="str">
        <f>_xlfn.XLOOKUP(B1326,'[7]ALL SITES DOWN'!$D:$D,'[7]ALL SITES DOWN'!$J:$J,"")</f>
        <v/>
      </c>
      <c r="AZ1326" s="24" t="str">
        <f>_xlfn.XLOOKUP(B1326,'[8]ALL SITES DOWN'!$D:$D,'[8]ALL SITES DOWN'!$J:$J,"")</f>
        <v/>
      </c>
      <c r="BA1326" s="9" t="str">
        <f>_xlfn.XLOOKUP(B1326,[9]sheet1!$AC:$AC,[9]sheet1!$AF:$AF,"")</f>
        <v/>
      </c>
      <c r="BB1326" s="14" t="s">
        <v>5537</v>
      </c>
      <c r="BC1326" s="14" t="s">
        <v>5537</v>
      </c>
      <c r="BD1326" s="14" t="str">
        <f>_xlfn.XLOOKUP(B1326,'[10]cell downs 18042026 17h'!$B:$B,'[10]cell downs 18042026 17h'!$B:$B,"")</f>
        <v/>
      </c>
      <c r="BE1326" s="14" t="str">
        <f>_xlfn.XLOOKUP(B1326,'[11]Cells Huawei 19042026 15h'!$B:$B,'[11]Cells Huawei 19042026 15h'!$B:$B,"")</f>
        <v/>
      </c>
      <c r="BF1326" s="9" t="str">
        <f>_xlfn.XLOOKUP(B1326,'[12]cells down 19042026 9H40'!$B:$B,'[12]cells down 19042026 9H40'!$B:$B,"")</f>
        <v/>
      </c>
      <c r="BG1326" s="9" t="s">
        <v>1631</v>
      </c>
      <c r="BH1326" s="9" t="s">
        <v>5537</v>
      </c>
    </row>
    <row r="1327" spans="1:60" s="9" customFormat="1" x14ac:dyDescent="0.3">
      <c r="A1327" s="1" t="s">
        <v>3337</v>
      </c>
      <c r="B1327" s="8" t="s">
        <v>3338</v>
      </c>
      <c r="C1327" s="3" t="str">
        <f>_xlfn.XLOOKUP(B1327,'[1]daily break down'!$D:$D,'[1]daily break down'!$E:$E,"")</f>
        <v>Yaounde</v>
      </c>
      <c r="D1327" s="1" t="s">
        <v>11</v>
      </c>
      <c r="E1327" s="1" t="s">
        <v>12</v>
      </c>
      <c r="F1327" s="3" t="s">
        <v>37</v>
      </c>
      <c r="G1327" s="1" t="s">
        <v>38</v>
      </c>
      <c r="H1327" s="42" t="str">
        <f>_xlfn.XLOOKUP(B1327,[2]CALCULATION!$B:$B,[2]CALCULATION!$H:$H,"")</f>
        <v>ZTE</v>
      </c>
      <c r="I1327" s="34">
        <v>0</v>
      </c>
      <c r="J1327" s="34">
        <v>0</v>
      </c>
      <c r="K1327" s="34">
        <v>0</v>
      </c>
      <c r="L1327" s="34">
        <v>0</v>
      </c>
      <c r="M1327" s="34">
        <v>0</v>
      </c>
      <c r="N1327" s="34">
        <v>0</v>
      </c>
      <c r="O1327" s="34">
        <v>0</v>
      </c>
      <c r="P1327" s="34">
        <v>0</v>
      </c>
      <c r="Q1327" s="34">
        <v>0</v>
      </c>
      <c r="R1327" s="34">
        <v>0</v>
      </c>
      <c r="S1327" s="35">
        <v>0</v>
      </c>
      <c r="T1327" s="35">
        <v>0</v>
      </c>
      <c r="U1327" s="35">
        <v>0</v>
      </c>
      <c r="V1327" s="35">
        <v>0</v>
      </c>
      <c r="W1327" s="35">
        <v>0</v>
      </c>
      <c r="X1327" s="35">
        <v>0</v>
      </c>
      <c r="Y1327" s="35">
        <v>0</v>
      </c>
      <c r="Z1327" s="35">
        <v>0</v>
      </c>
      <c r="AA1327" s="35">
        <v>0</v>
      </c>
      <c r="AB1327" s="35">
        <v>0</v>
      </c>
      <c r="AC1327" s="35">
        <v>0</v>
      </c>
      <c r="AD1327" s="35">
        <v>0</v>
      </c>
      <c r="AE1327" s="58" t="s">
        <v>5560</v>
      </c>
      <c r="AF1327" s="58"/>
      <c r="AG1327" s="57" t="str" cm="1">
        <f t="array" ref="AG1327">IFERROR(_xlfn.IFS(
AI1327="MPR ISSUE","PDH",
AI1327="BSS Hardware Issue","BSS",
AI1327="Sites strategiques, MLL, Pylone, etc.","ENVTECH",
AI1327="AKTIVCO DEFAUT GE &amp; POWER Cabinet","AKTIVCO",
AI1327="AKTIVCO Coupure ENEO &amp; Baisse de tension","AKTIVCO GRID ONLY",
AI1327="Coupure ENEO &amp; Baisse de tension","IHS GRID ONLY",
AI1327="Defaut GE &amp; POWER Cabinet","IHS",
AI1327="Sharing","Partners",
AI1327="Sites strategiques &amp; DataCenter","SST &amp; DC",
AI1327="Exclu","Exclu",
AI1327="SAT","SAT",
AI1327="SPARE-ISSUE","SPARE-ISSUE",
AI1327="Fiber CAmtel","TRANS_FO_CAMTEL",
AI1327="Fiber AOF","Fiber AOF",
AI1327="Projet OCM (HUAWEI)","TRAVAUX-HUAWEI",
AI1327="Projet OCM (NOKIA)","TRAVAUX-NOKIA",
AI1327="ACCESS-ISSUE","ACCESS-ISSUE",
AI1327="Projet OCM (ZTE, NOKIA, autres projets)","TRAVAUX OCM",
AI1327="No root CAuse","No root cause",
AI1327="ODU HS","PDH",
AI1327="IP &amp; VLAN","PDH",
AI1327="Warehouse HUAWEI","SPARE-ISSUE",
AI1327="SPARE-HS","SPARE-ISSUE",
AI1327="Power Telco","BSS",AI1327="no impacts","no impacts"
),"")</f>
        <v>no impacts</v>
      </c>
      <c r="AH1327" s="57" t="str" cm="1">
        <f t="array" ref="AH1327">IFERROR(_xlfn.IFS(
AI1327="MPR ISSUE","TX ISSUE",
AI1327="BSS Hardware Issue","RAN ISSUE",
AI1327="Sites strategiques, MLL, Pylone, etc.","ENVTECH",
AI1327="AKTIVCO DEFAUT GE &amp; POWER Cabinet","POWER ISSUE",
AI1327="AKTIVCO Coupure ENEO &amp; Baisse de tension","POWER ISSUE",
AI1327="Coupure ENEO &amp; Baisse de tension","POWER ISSUE",
AI1327="Defaut GE &amp; POWER Cabinet","POWER ISSUE",
AI1327="Sharing","POWER ISSUE",
AI1327="Sites strategiques &amp; DataCenter","POWER ISSUE",
AI1327="Exclu","Exclu",
AI1327="SAT","TX ISSUE",
AI1327="SPARE-ISSUE","SPARE-ISSUE",
AI1327="Fiber CAmtel","TX ISSUE",
AI1327="Fiber AOF","TX ISSUE",
AI1327="Projet OCM (HUAWEI)","TRAVAUX-HUAWEI",
AI1327="Projet OCM (NOKIA)","TRAVAUX -NOKIA",
AI1327="ACCESS-ISSUE","ACCESS-ISSUE",
AI1327="Projet OCM (ZTE, NOKIA, autres projets)","TRAVAUX OCM",
AI1327="No root CAuse","No root cause",
AI1327="ODU HS","TX ISSUE",
AI1327="IP &amp; VLAN","TX ISSUE",
AI1327="Warehouse HUAWEI","SPARE-ISSUE",
AI1327="SPARE-HS","SPARE-ISSUE",
AI1327="Power Telco","RAN ISSUE",AI1327="no impacts","no impacts"
),"")</f>
        <v>no impacts</v>
      </c>
      <c r="AI1327" s="85" t="s">
        <v>5998</v>
      </c>
      <c r="AJ1327" s="57" t="str" cm="1">
        <f t="array" ref="AJ1327">IFERROR(_xlfn.IFS(
AI1327="MPR ISSUE","ACTIVE",
AI1327="BSS Hardware Issue","ACTIVE",
AI1327="Sites strategiques, MLL, Pylone, etc.","PASSIVE",
AI1327="AKTIVCO DEFAUT GE &amp; POWER Cabinet","PASSIVE",
AI1327="AKTIVCO Coupure ENEO &amp; Baisse de tension","PASSIVE",
AI1327="Coupure ENEO &amp; Baisse de tension","PASSIVE",
AI1327="Defaut GE &amp; POWER Cabinet","PASSIVE",
AI1327="Sharing","PASSIVE",
AI1327="Sites strategiques &amp; DataCenter","PASSIVE",
AI1327="Exclu","Exclu",
AI1327="SAT","ACTIVE",
AI1327="SPARE-ISSUE","SPARE-ISSUE",
AI1327="Fiber CAmtel","ACTIVE",
AI1327="Fiber AOF","ACTIVE",
AI1327="Projet OCM (HUAWEI)","PLANNED WORKS",
AI1327="Projet OCM (NOKIA)","PLANNED WORKS",
AI1327="ACCESS-ISSUE","ACCESS-ISSUE",
AI1327="Projet OCM (ZTE, NOKIA, autres projets)","PLANNED WORKS",
AI1327="No root CAuse","No root cause",
AI1327="ODU HS","ACTIVE",
AI1327="IP &amp; VLAN","ACTIVE",
AI1327="Warehouse HUAWEI","SPARE-ISSUE",
AI1327="SPARE-HS","SPARE-ISSUE",
AI1327="Power Telco","ACTIVE", AI1327="no impacts","no impacts"
),"")</f>
        <v>no impacts</v>
      </c>
      <c r="AK1327" s="23" t="s">
        <v>5537</v>
      </c>
      <c r="AL1327" s="23" t="str">
        <f t="shared" si="36"/>
        <v>CTR_132</v>
      </c>
      <c r="AN1327" s="9" t="s">
        <v>5537</v>
      </c>
      <c r="AO1327" s="23" t="str">
        <f>_xlfn.XLOOKUP(B1327,'INCIDENT-05-03-2026'!E:E,'INCIDENT-05-03-2026'!F:F,"")</f>
        <v/>
      </c>
      <c r="AP1327" s="7" t="s">
        <v>5537</v>
      </c>
      <c r="AQ1327" s="6"/>
      <c r="AR1327" s="7"/>
      <c r="AS1327" s="3" t="str">
        <f>_xlfn.XLOOKUP(B1327,'[3]tt num | region | site id'!$C:$C,'[3]tt num | region | site id'!$Q:$Q,"")</f>
        <v/>
      </c>
      <c r="AT1327" s="24" t="str">
        <f>_xlfn.XLOOKUP(B1327,'[4]Cells Huawei 03052026 12h'!$B:$B,'[4]Cells Huawei 03052026 12h'!$T:$T,"")</f>
        <v/>
      </c>
      <c r="AU1327" s="24" t="str">
        <f>_xlfn.XLOOKUP(B1327,'[5]cells down 02052026 8h50'!$B:$B,'[5]cells down 02052026 8h50'!$R:$R,"")</f>
        <v/>
      </c>
      <c r="AV1327" s="24" t="str">
        <f>_xlfn.XLOOKUP(B1327,'[5]cells down 02052026 13h50'!$B:$B,'[5]cells down 02052026 13h50'!$R:$R,"")</f>
        <v/>
      </c>
      <c r="AW1327" s="24" t="str">
        <f>_xlfn.XLOOKUP(B1327,'[5]cells down 02052026 13h50'!$B:$B,'[5]cells down 02052026 13h50'!$R:$R,"")</f>
        <v/>
      </c>
      <c r="AX1327" s="24" t="str">
        <f>_xlfn.XLOOKUP(B1327,'[6]cell downs 03052026 8h40 '!$B:$B,'[6]cell downs 03052026 8h40 '!$R:$R,"")</f>
        <v/>
      </c>
      <c r="AY1327" s="24" t="str">
        <f>_xlfn.XLOOKUP(B1327,'[7]ALL SITES DOWN'!$D:$D,'[7]ALL SITES DOWN'!$J:$J,"")</f>
        <v/>
      </c>
      <c r="AZ1327" s="24" t="str">
        <f>_xlfn.XLOOKUP(B1327,'[8]ALL SITES DOWN'!$D:$D,'[8]ALL SITES DOWN'!$J:$J,"")</f>
        <v/>
      </c>
      <c r="BA1327" s="9" t="str">
        <f>_xlfn.XLOOKUP(B1327,[9]sheet1!$AC:$AC,[9]sheet1!$AF:$AF,"")</f>
        <v/>
      </c>
      <c r="BB1327" s="14" t="s">
        <v>5537</v>
      </c>
      <c r="BC1327" s="14" t="s">
        <v>5537</v>
      </c>
      <c r="BD1327" s="14" t="str">
        <f>_xlfn.XLOOKUP(B1327,'[10]cell downs 18042026 17h'!$B:$B,'[10]cell downs 18042026 17h'!$B:$B,"")</f>
        <v/>
      </c>
      <c r="BE1327" s="14" t="str">
        <f>_xlfn.XLOOKUP(B1327,'[11]Cells Huawei 19042026 15h'!$B:$B,'[11]Cells Huawei 19042026 15h'!$B:$B,"")</f>
        <v/>
      </c>
      <c r="BF1327" s="9" t="str">
        <f>_xlfn.XLOOKUP(B1327,'[12]cells down 19042026 9H40'!$B:$B,'[12]cells down 19042026 9H40'!$B:$B,"")</f>
        <v/>
      </c>
      <c r="BG1327" s="9" t="s">
        <v>3338</v>
      </c>
      <c r="BH1327" s="9" t="s">
        <v>12</v>
      </c>
    </row>
    <row r="1328" spans="1:60" s="9" customFormat="1" x14ac:dyDescent="0.3">
      <c r="A1328" s="1" t="s">
        <v>3285</v>
      </c>
      <c r="B1328" s="8" t="s">
        <v>3286</v>
      </c>
      <c r="C1328" s="3" t="str">
        <f>_xlfn.XLOOKUP(B1328,'[1]daily break down'!$D:$D,'[1]daily break down'!$E:$E,"")</f>
        <v>NORD</v>
      </c>
      <c r="D1328" s="1" t="s">
        <v>11</v>
      </c>
      <c r="E1328" s="1" t="s">
        <v>12</v>
      </c>
      <c r="F1328" s="3" t="s">
        <v>23</v>
      </c>
      <c r="G1328" s="1" t="s">
        <v>732</v>
      </c>
      <c r="H1328" s="40" t="str">
        <f>_xlfn.XLOOKUP(B1328,[2]CALCULATION!$B:$B,[2]CALCULATION!$H:$H,"")</f>
        <v>Huawei</v>
      </c>
      <c r="I1328" s="34">
        <v>6.2296680107181697</v>
      </c>
      <c r="J1328" s="34">
        <v>3.3387266610165143</v>
      </c>
      <c r="K1328" s="34">
        <v>10.013611731771835</v>
      </c>
      <c r="L1328" s="34">
        <v>4.6761078437247638</v>
      </c>
      <c r="M1328" s="34">
        <v>2.9204227341603102</v>
      </c>
      <c r="N1328" s="34">
        <v>2.8484403580713002</v>
      </c>
      <c r="O1328" s="34">
        <v>0</v>
      </c>
      <c r="P1328" s="34">
        <v>0</v>
      </c>
      <c r="Q1328" s="34">
        <v>0</v>
      </c>
      <c r="R1328" s="34">
        <v>0</v>
      </c>
      <c r="S1328" s="35">
        <v>0</v>
      </c>
      <c r="T1328" s="35">
        <v>0</v>
      </c>
      <c r="U1328" s="35">
        <v>0</v>
      </c>
      <c r="V1328" s="35">
        <v>0</v>
      </c>
      <c r="W1328" s="35">
        <v>0</v>
      </c>
      <c r="X1328" s="35">
        <v>0</v>
      </c>
      <c r="Y1328" s="35">
        <v>0</v>
      </c>
      <c r="Z1328" s="35">
        <v>3.5104784652130374</v>
      </c>
      <c r="AA1328" s="35">
        <v>0</v>
      </c>
      <c r="AB1328" s="35">
        <v>0</v>
      </c>
      <c r="AC1328" s="35">
        <v>0</v>
      </c>
      <c r="AD1328" s="35">
        <v>0</v>
      </c>
      <c r="AE1328" s="58" t="s">
        <v>5560</v>
      </c>
      <c r="AF1328" s="58"/>
      <c r="AG1328" s="57" t="str" cm="1">
        <f t="array" ref="AG1328">IFERROR(_xlfn.IFS(
AI1328="MPR ISSUE","PDH",
AI1328="BSS Hardware Issue","BSS",
AI1328="Sites strategiques, MLL, Pylone, etc.","ENVTECH",
AI1328="AKTIVCO DEFAUT GE &amp; POWER Cabinet","AKTIVCO",
AI1328="AKTIVCO Coupure ENEO &amp; Baisse de tension","AKTIVCO GRID ONLY",
AI1328="Coupure ENEO &amp; Baisse de tension","IHS GRID ONLY",
AI1328="Defaut GE &amp; POWER Cabinet","IHS",
AI1328="Sharing","Partners",
AI1328="Sites strategiques &amp; DataCenter","SST &amp; DC",
AI1328="Exclu","Exclu",
AI1328="SAT","SAT",
AI1328="SPARE-ISSUE","SPARE-ISSUE",
AI1328="Fiber CAmtel","TRANS_FO_CAMTEL",
AI1328="Fiber AOF","Fiber AOF",
AI1328="Projet OCM (HUAWEI)","TRAVAUX-HUAWEI",
AI1328="Projet OCM (NOKIA)","TRAVAUX-NOKIA",
AI1328="ACCESS-ISSUE","ACCESS-ISSUE",
AI1328="Projet OCM (ZTE, NOKIA, autres projets)","TRAVAUX OCM",
AI1328="No root CAuse","No root cause",
AI1328="ODU HS","PDH",
AI1328="IP &amp; VLAN","PDH",
AI1328="Warehouse HUAWEI","SPARE-ISSUE",
AI1328="SPARE-HS","SPARE-ISSUE",
AI1328="Power Telco","BSS",AI1328="no impacts","no impacts"
),"")</f>
        <v>no impacts</v>
      </c>
      <c r="AH1328" s="57" t="str" cm="1">
        <f t="array" ref="AH1328">IFERROR(_xlfn.IFS(
AI1328="MPR ISSUE","TX ISSUE",
AI1328="BSS Hardware Issue","RAN ISSUE",
AI1328="Sites strategiques, MLL, Pylone, etc.","ENVTECH",
AI1328="AKTIVCO DEFAUT GE &amp; POWER Cabinet","POWER ISSUE",
AI1328="AKTIVCO Coupure ENEO &amp; Baisse de tension","POWER ISSUE",
AI1328="Coupure ENEO &amp; Baisse de tension","POWER ISSUE",
AI1328="Defaut GE &amp; POWER Cabinet","POWER ISSUE",
AI1328="Sharing","POWER ISSUE",
AI1328="Sites strategiques &amp; DataCenter","POWER ISSUE",
AI1328="Exclu","Exclu",
AI1328="SAT","TX ISSUE",
AI1328="SPARE-ISSUE","SPARE-ISSUE",
AI1328="Fiber CAmtel","TX ISSUE",
AI1328="Fiber AOF","TX ISSUE",
AI1328="Projet OCM (HUAWEI)","TRAVAUX-HUAWEI",
AI1328="Projet OCM (NOKIA)","TRAVAUX -NOKIA",
AI1328="ACCESS-ISSUE","ACCESS-ISSUE",
AI1328="Projet OCM (ZTE, NOKIA, autres projets)","TRAVAUX OCM",
AI1328="No root CAuse","No root cause",
AI1328="ODU HS","TX ISSUE",
AI1328="IP &amp; VLAN","TX ISSUE",
AI1328="Warehouse HUAWEI","SPARE-ISSUE",
AI1328="SPARE-HS","SPARE-ISSUE",
AI1328="Power Telco","RAN ISSUE",AI1328="no impacts","no impacts"
),"")</f>
        <v>no impacts</v>
      </c>
      <c r="AI1328" s="85" t="s">
        <v>5998</v>
      </c>
      <c r="AJ1328" s="57" t="str" cm="1">
        <f t="array" ref="AJ1328">IFERROR(_xlfn.IFS(
AI1328="MPR ISSUE","ACTIVE",
AI1328="BSS Hardware Issue","ACTIVE",
AI1328="Sites strategiques, MLL, Pylone, etc.","PASSIVE",
AI1328="AKTIVCO DEFAUT GE &amp; POWER Cabinet","PASSIVE",
AI1328="AKTIVCO Coupure ENEO &amp; Baisse de tension","PASSIVE",
AI1328="Coupure ENEO &amp; Baisse de tension","PASSIVE",
AI1328="Defaut GE &amp; POWER Cabinet","PASSIVE",
AI1328="Sharing","PASSIVE",
AI1328="Sites strategiques &amp; DataCenter","PASSIVE",
AI1328="Exclu","Exclu",
AI1328="SAT","ACTIVE",
AI1328="SPARE-ISSUE","SPARE-ISSUE",
AI1328="Fiber CAmtel","ACTIVE",
AI1328="Fiber AOF","ACTIVE",
AI1328="Projet OCM (HUAWEI)","PLANNED WORKS",
AI1328="Projet OCM (NOKIA)","PLANNED WORKS",
AI1328="ACCESS-ISSUE","ACCESS-ISSUE",
AI1328="Projet OCM (ZTE, NOKIA, autres projets)","PLANNED WORKS",
AI1328="No root CAuse","No root cause",
AI1328="ODU HS","ACTIVE",
AI1328="IP &amp; VLAN","ACTIVE",
AI1328="Warehouse HUAWEI","SPARE-ISSUE",
AI1328="SPARE-HS","SPARE-ISSUE",
AI1328="Power Telco","ACTIVE", AI1328="no impacts","no impacts"
),"")</f>
        <v>no impacts</v>
      </c>
      <c r="AK1328" s="23" t="s">
        <v>5537</v>
      </c>
      <c r="AL1328" s="23" t="str">
        <f t="shared" si="36"/>
        <v>NRD_089</v>
      </c>
      <c r="AN1328" s="9" t="s">
        <v>5537</v>
      </c>
      <c r="AO1328" s="23" t="str">
        <f>_xlfn.XLOOKUP(B1328,'INCIDENT-05-03-2026'!E:E,'INCIDENT-05-03-2026'!F:F,"")</f>
        <v/>
      </c>
      <c r="AP1328" s="7" t="s">
        <v>5537</v>
      </c>
      <c r="AQ1328" s="6"/>
      <c r="AR1328" s="7"/>
      <c r="AS1328" s="3" t="str">
        <f>_xlfn.XLOOKUP(B1328,'[3]tt num | region | site id'!$C:$C,'[3]tt num | region | site id'!$Q:$Q,"")</f>
        <v/>
      </c>
      <c r="AT1328" s="24" t="str">
        <f>_xlfn.XLOOKUP(B1328,'[4]Cells Huawei 03052026 12h'!$B:$B,'[4]Cells Huawei 03052026 12h'!$T:$T,"")</f>
        <v/>
      </c>
      <c r="AU1328" s="24" t="str">
        <f>_xlfn.XLOOKUP(B1328,'[5]cells down 02052026 8h50'!$B:$B,'[5]cells down 02052026 8h50'!$R:$R,"")</f>
        <v/>
      </c>
      <c r="AV1328" s="24" t="str">
        <f>_xlfn.XLOOKUP(B1328,'[5]cells down 02052026 13h50'!$B:$B,'[5]cells down 02052026 13h50'!$R:$R,"")</f>
        <v/>
      </c>
      <c r="AW1328" s="24" t="str">
        <f>_xlfn.XLOOKUP(B1328,'[5]cells down 02052026 13h50'!$B:$B,'[5]cells down 02052026 13h50'!$R:$R,"")</f>
        <v/>
      </c>
      <c r="AX1328" s="24" t="str">
        <f>_xlfn.XLOOKUP(B1328,'[6]cell downs 03052026 8h40 '!$B:$B,'[6]cell downs 03052026 8h40 '!$R:$R,"")</f>
        <v/>
      </c>
      <c r="AY1328" s="24" t="str">
        <f>_xlfn.XLOOKUP(B1328,'[7]ALL SITES DOWN'!$D:$D,'[7]ALL SITES DOWN'!$J:$J,"")</f>
        <v/>
      </c>
      <c r="AZ1328" s="24" t="str">
        <f>_xlfn.XLOOKUP(B1328,'[8]ALL SITES DOWN'!$D:$D,'[8]ALL SITES DOWN'!$J:$J,"")</f>
        <v/>
      </c>
      <c r="BA1328" s="9" t="str">
        <f>_xlfn.XLOOKUP(B1328,[9]sheet1!$AC:$AC,[9]sheet1!$AF:$AF,"")</f>
        <v/>
      </c>
      <c r="BB1328" s="14" t="s">
        <v>5537</v>
      </c>
      <c r="BC1328" s="14" t="s">
        <v>5537</v>
      </c>
      <c r="BD1328" s="14" t="str">
        <f>_xlfn.XLOOKUP(B1328,'[10]cell downs 18042026 17h'!$B:$B,'[10]cell downs 18042026 17h'!$B:$B,"")</f>
        <v/>
      </c>
      <c r="BE1328" s="14" t="str">
        <f>_xlfn.XLOOKUP(B1328,'[11]Cells Huawei 19042026 15h'!$B:$B,'[11]Cells Huawei 19042026 15h'!$B:$B,"")</f>
        <v/>
      </c>
      <c r="BF1328" s="9" t="str">
        <f>_xlfn.XLOOKUP(B1328,'[12]cells down 19042026 9H40'!$B:$B,'[12]cells down 19042026 9H40'!$B:$B,"")</f>
        <v/>
      </c>
      <c r="BG1328" s="9" t="s">
        <v>3286</v>
      </c>
      <c r="BH1328" s="9" t="s">
        <v>5537</v>
      </c>
    </row>
    <row r="1329" spans="1:60" s="9" customFormat="1" x14ac:dyDescent="0.3">
      <c r="A1329" s="1" t="s">
        <v>3393</v>
      </c>
      <c r="B1329" s="8" t="s">
        <v>3394</v>
      </c>
      <c r="C1329" s="3" t="str">
        <f>_xlfn.XLOOKUP(B1329,'[1]daily break down'!$D:$D,'[1]daily break down'!$E:$E,"")</f>
        <v>Yaounde</v>
      </c>
      <c r="D1329" s="1" t="s">
        <v>11</v>
      </c>
      <c r="E1329" s="1" t="s">
        <v>12</v>
      </c>
      <c r="F1329" s="3" t="s">
        <v>37</v>
      </c>
      <c r="G1329" s="1" t="s">
        <v>38</v>
      </c>
      <c r="H1329" s="42" t="str">
        <f>_xlfn.XLOOKUP(B1329,[2]CALCULATION!$B:$B,[2]CALCULATION!$H:$H,"")</f>
        <v>ZTE</v>
      </c>
      <c r="I1329" s="34">
        <v>0</v>
      </c>
      <c r="J1329" s="34">
        <v>0</v>
      </c>
      <c r="K1329" s="34">
        <v>0</v>
      </c>
      <c r="L1329" s="34">
        <v>1.1976076739348176</v>
      </c>
      <c r="M1329" s="34">
        <v>0</v>
      </c>
      <c r="N1329" s="34">
        <v>0</v>
      </c>
      <c r="O1329" s="34">
        <v>0</v>
      </c>
      <c r="P1329" s="34">
        <v>9.8598198514409319</v>
      </c>
      <c r="Q1329" s="34">
        <v>18.907055699662987</v>
      </c>
      <c r="R1329" s="34">
        <v>0.22292064388913121</v>
      </c>
      <c r="S1329" s="35">
        <v>0</v>
      </c>
      <c r="T1329" s="35">
        <v>0</v>
      </c>
      <c r="U1329" s="35">
        <v>2.952650720679844</v>
      </c>
      <c r="V1329" s="35">
        <v>0</v>
      </c>
      <c r="W1329" s="35">
        <v>0</v>
      </c>
      <c r="X1329" s="35">
        <v>0</v>
      </c>
      <c r="Y1329" s="35">
        <v>0</v>
      </c>
      <c r="Z1329" s="35">
        <v>0</v>
      </c>
      <c r="AA1329" s="35">
        <v>0</v>
      </c>
      <c r="AB1329" s="35">
        <v>0</v>
      </c>
      <c r="AC1329" s="35">
        <v>0</v>
      </c>
      <c r="AD1329" s="35">
        <v>0</v>
      </c>
      <c r="AE1329" s="58" t="s">
        <v>5560</v>
      </c>
      <c r="AF1329" s="58"/>
      <c r="AG1329" s="57" t="str" cm="1">
        <f t="array" ref="AG1329">IFERROR(_xlfn.IFS(
AI1329="MPR ISSUE","PDH",
AI1329="BSS Hardware Issue","BSS",
AI1329="Sites strategiques, MLL, Pylone, etc.","ENVTECH",
AI1329="AKTIVCO DEFAUT GE &amp; POWER Cabinet","AKTIVCO",
AI1329="AKTIVCO Coupure ENEO &amp; Baisse de tension","AKTIVCO GRID ONLY",
AI1329="Coupure ENEO &amp; Baisse de tension","IHS GRID ONLY",
AI1329="Defaut GE &amp; POWER Cabinet","IHS",
AI1329="Sharing","Partners",
AI1329="Sites strategiques &amp; DataCenter","SST &amp; DC",
AI1329="Exclu","Exclu",
AI1329="SAT","SAT",
AI1329="SPARE-ISSUE","SPARE-ISSUE",
AI1329="Fiber CAmtel","TRANS_FO_CAMTEL",
AI1329="Fiber AOF","Fiber AOF",
AI1329="Projet OCM (HUAWEI)","TRAVAUX-HUAWEI",
AI1329="Projet OCM (NOKIA)","TRAVAUX-NOKIA",
AI1329="ACCESS-ISSUE","ACCESS-ISSUE",
AI1329="Projet OCM (ZTE, NOKIA, autres projets)","TRAVAUX OCM",
AI1329="No root CAuse","No root cause",
AI1329="ODU HS","PDH",
AI1329="IP &amp; VLAN","PDH",
AI1329="Warehouse HUAWEI","SPARE-ISSUE",
AI1329="SPARE-HS","SPARE-ISSUE",
AI1329="Power Telco","BSS",AI1329="no impacts","no impacts"
),"")</f>
        <v>no impacts</v>
      </c>
      <c r="AH1329" s="57" t="str" cm="1">
        <f t="array" ref="AH1329">IFERROR(_xlfn.IFS(
AI1329="MPR ISSUE","TX ISSUE",
AI1329="BSS Hardware Issue","RAN ISSUE",
AI1329="Sites strategiques, MLL, Pylone, etc.","ENVTECH",
AI1329="AKTIVCO DEFAUT GE &amp; POWER Cabinet","POWER ISSUE",
AI1329="AKTIVCO Coupure ENEO &amp; Baisse de tension","POWER ISSUE",
AI1329="Coupure ENEO &amp; Baisse de tension","POWER ISSUE",
AI1329="Defaut GE &amp; POWER Cabinet","POWER ISSUE",
AI1329="Sharing","POWER ISSUE",
AI1329="Sites strategiques &amp; DataCenter","POWER ISSUE",
AI1329="Exclu","Exclu",
AI1329="SAT","TX ISSUE",
AI1329="SPARE-ISSUE","SPARE-ISSUE",
AI1329="Fiber CAmtel","TX ISSUE",
AI1329="Fiber AOF","TX ISSUE",
AI1329="Projet OCM (HUAWEI)","TRAVAUX-HUAWEI",
AI1329="Projet OCM (NOKIA)","TRAVAUX -NOKIA",
AI1329="ACCESS-ISSUE","ACCESS-ISSUE",
AI1329="Projet OCM (ZTE, NOKIA, autres projets)","TRAVAUX OCM",
AI1329="No root CAuse","No root cause",
AI1329="ODU HS","TX ISSUE",
AI1329="IP &amp; VLAN","TX ISSUE",
AI1329="Warehouse HUAWEI","SPARE-ISSUE",
AI1329="SPARE-HS","SPARE-ISSUE",
AI1329="Power Telco","RAN ISSUE",AI1329="no impacts","no impacts"
),"")</f>
        <v>no impacts</v>
      </c>
      <c r="AI1329" s="85" t="s">
        <v>5998</v>
      </c>
      <c r="AJ1329" s="57" t="str" cm="1">
        <f t="array" ref="AJ1329">IFERROR(_xlfn.IFS(
AI1329="MPR ISSUE","ACTIVE",
AI1329="BSS Hardware Issue","ACTIVE",
AI1329="Sites strategiques, MLL, Pylone, etc.","PASSIVE",
AI1329="AKTIVCO DEFAUT GE &amp; POWER Cabinet","PASSIVE",
AI1329="AKTIVCO Coupure ENEO &amp; Baisse de tension","PASSIVE",
AI1329="Coupure ENEO &amp; Baisse de tension","PASSIVE",
AI1329="Defaut GE &amp; POWER Cabinet","PASSIVE",
AI1329="Sharing","PASSIVE",
AI1329="Sites strategiques &amp; DataCenter","PASSIVE",
AI1329="Exclu","Exclu",
AI1329="SAT","ACTIVE",
AI1329="SPARE-ISSUE","SPARE-ISSUE",
AI1329="Fiber CAmtel","ACTIVE",
AI1329="Fiber AOF","ACTIVE",
AI1329="Projet OCM (HUAWEI)","PLANNED WORKS",
AI1329="Projet OCM (NOKIA)","PLANNED WORKS",
AI1329="ACCESS-ISSUE","ACCESS-ISSUE",
AI1329="Projet OCM (ZTE, NOKIA, autres projets)","PLANNED WORKS",
AI1329="No root CAuse","No root cause",
AI1329="ODU HS","ACTIVE",
AI1329="IP &amp; VLAN","ACTIVE",
AI1329="Warehouse HUAWEI","SPARE-ISSUE",
AI1329="SPARE-HS","SPARE-ISSUE",
AI1329="Power Telco","ACTIVE", AI1329="no impacts","no impacts"
),"")</f>
        <v>no impacts</v>
      </c>
      <c r="AK1329" s="23" t="s">
        <v>5537</v>
      </c>
      <c r="AL1329" s="23" t="str">
        <f t="shared" si="36"/>
        <v>CTR_462</v>
      </c>
      <c r="AN1329" s="9" t="s">
        <v>5537</v>
      </c>
      <c r="AO1329" s="23" t="str">
        <f>_xlfn.XLOOKUP(B1329,'INCIDENT-05-03-2026'!E:E,'INCIDENT-05-03-2026'!F:F,"")</f>
        <v/>
      </c>
      <c r="AP1329" s="7" t="s">
        <v>5537</v>
      </c>
      <c r="AQ1329" s="6"/>
      <c r="AR1329" s="7"/>
      <c r="AS1329" s="3" t="str">
        <f>_xlfn.XLOOKUP(B1329,'[3]tt num | region | site id'!$C:$C,'[3]tt num | region | site id'!$Q:$Q,"")</f>
        <v/>
      </c>
      <c r="AT1329" s="24" t="str">
        <f>_xlfn.XLOOKUP(B1329,'[4]Cells Huawei 03052026 12h'!$B:$B,'[4]Cells Huawei 03052026 12h'!$T:$T,"")</f>
        <v/>
      </c>
      <c r="AU1329" s="24" t="str">
        <f>_xlfn.XLOOKUP(B1329,'[5]cells down 02052026 8h50'!$B:$B,'[5]cells down 02052026 8h50'!$R:$R,"")</f>
        <v/>
      </c>
      <c r="AV1329" s="24" t="str">
        <f>_xlfn.XLOOKUP(B1329,'[5]cells down 02052026 13h50'!$B:$B,'[5]cells down 02052026 13h50'!$R:$R,"")</f>
        <v/>
      </c>
      <c r="AW1329" s="24" t="str">
        <f>_xlfn.XLOOKUP(B1329,'[5]cells down 02052026 13h50'!$B:$B,'[5]cells down 02052026 13h50'!$R:$R,"")</f>
        <v/>
      </c>
      <c r="AX1329" s="24" t="str">
        <f>_xlfn.XLOOKUP(B1329,'[6]cell downs 03052026 8h40 '!$B:$B,'[6]cell downs 03052026 8h40 '!$R:$R,"")</f>
        <v/>
      </c>
      <c r="AY1329" s="24" t="str">
        <f>_xlfn.XLOOKUP(B1329,'[7]ALL SITES DOWN'!$D:$D,'[7]ALL SITES DOWN'!$J:$J,"")</f>
        <v/>
      </c>
      <c r="AZ1329" s="24" t="str">
        <f>_xlfn.XLOOKUP(B1329,'[8]ALL SITES DOWN'!$D:$D,'[8]ALL SITES DOWN'!$J:$J,"")</f>
        <v/>
      </c>
      <c r="BA1329" s="9" t="str">
        <f>_xlfn.XLOOKUP(B1329,[9]sheet1!$AC:$AC,[9]sheet1!$AF:$AF,"")</f>
        <v/>
      </c>
      <c r="BB1329" s="14" t="s">
        <v>5537</v>
      </c>
      <c r="BC1329" s="14" t="s">
        <v>5537</v>
      </c>
      <c r="BD1329" s="14" t="str">
        <f>_xlfn.XLOOKUP(B1329,'[10]cell downs 18042026 17h'!$B:$B,'[10]cell downs 18042026 17h'!$B:$B,"")</f>
        <v/>
      </c>
      <c r="BE1329" s="14" t="str">
        <f>_xlfn.XLOOKUP(B1329,'[11]Cells Huawei 19042026 15h'!$B:$B,'[11]Cells Huawei 19042026 15h'!$B:$B,"")</f>
        <v/>
      </c>
      <c r="BF1329" s="9" t="str">
        <f>_xlfn.XLOOKUP(B1329,'[12]cells down 19042026 9H40'!$B:$B,'[12]cells down 19042026 9H40'!$B:$B,"")</f>
        <v/>
      </c>
      <c r="BG1329" s="9" t="s">
        <v>3394</v>
      </c>
      <c r="BH1329" s="9" t="s">
        <v>12</v>
      </c>
    </row>
    <row r="1330" spans="1:60" s="9" customFormat="1" x14ac:dyDescent="0.3">
      <c r="A1330" s="1" t="s">
        <v>2703</v>
      </c>
      <c r="B1330" s="8" t="s">
        <v>2704</v>
      </c>
      <c r="C1330" s="3" t="str">
        <f>_xlfn.XLOOKUP(B1330,'[1]daily break down'!$D:$D,'[1]daily break down'!$E:$E,"")</f>
        <v>Yaounde</v>
      </c>
      <c r="D1330" s="1" t="s">
        <v>11</v>
      </c>
      <c r="E1330" s="1" t="s">
        <v>12</v>
      </c>
      <c r="F1330" s="3" t="s">
        <v>37</v>
      </c>
      <c r="G1330" s="1" t="s">
        <v>38</v>
      </c>
      <c r="H1330" s="42" t="str">
        <f>_xlfn.XLOOKUP(B1330,[2]CALCULATION!$B:$B,[2]CALCULATION!$H:$H,"")</f>
        <v>ZTE</v>
      </c>
      <c r="I1330" s="34">
        <v>0</v>
      </c>
      <c r="J1330" s="34">
        <v>0</v>
      </c>
      <c r="K1330" s="34">
        <v>0</v>
      </c>
      <c r="L1330" s="34">
        <v>0</v>
      </c>
      <c r="M1330" s="34">
        <v>0</v>
      </c>
      <c r="N1330" s="34">
        <v>0</v>
      </c>
      <c r="O1330" s="34">
        <v>0</v>
      </c>
      <c r="P1330" s="34">
        <v>0</v>
      </c>
      <c r="Q1330" s="34">
        <v>0</v>
      </c>
      <c r="R1330" s="34">
        <v>1.6533117600226025E-2</v>
      </c>
      <c r="S1330" s="35">
        <v>0</v>
      </c>
      <c r="T1330" s="35">
        <v>0</v>
      </c>
      <c r="U1330" s="35">
        <v>0</v>
      </c>
      <c r="V1330" s="35">
        <v>0</v>
      </c>
      <c r="W1330" s="35">
        <v>0</v>
      </c>
      <c r="X1330" s="35">
        <v>0</v>
      </c>
      <c r="Y1330" s="35">
        <v>0</v>
      </c>
      <c r="Z1330" s="35">
        <v>0</v>
      </c>
      <c r="AA1330" s="35">
        <v>0</v>
      </c>
      <c r="AB1330" s="35">
        <v>0</v>
      </c>
      <c r="AC1330" s="35">
        <v>0</v>
      </c>
      <c r="AD1330" s="35">
        <v>0</v>
      </c>
      <c r="AE1330" s="58" t="s">
        <v>5560</v>
      </c>
      <c r="AF1330" s="58"/>
      <c r="AG1330" s="57" t="str" cm="1">
        <f t="array" ref="AG1330">IFERROR(_xlfn.IFS(
AI1330="MPR ISSUE","PDH",
AI1330="BSS Hardware Issue","BSS",
AI1330="Sites strategiques, MLL, Pylone, etc.","ENVTECH",
AI1330="AKTIVCO DEFAUT GE &amp; POWER Cabinet","AKTIVCO",
AI1330="AKTIVCO Coupure ENEO &amp; Baisse de tension","AKTIVCO GRID ONLY",
AI1330="Coupure ENEO &amp; Baisse de tension","IHS GRID ONLY",
AI1330="Defaut GE &amp; POWER Cabinet","IHS",
AI1330="Sharing","Partners",
AI1330="Sites strategiques &amp; DataCenter","SST &amp; DC",
AI1330="Exclu","Exclu",
AI1330="SAT","SAT",
AI1330="SPARE-ISSUE","SPARE-ISSUE",
AI1330="Fiber CAmtel","TRANS_FO_CAMTEL",
AI1330="Fiber AOF","Fiber AOF",
AI1330="Projet OCM (HUAWEI)","TRAVAUX-HUAWEI",
AI1330="Projet OCM (NOKIA)","TRAVAUX-NOKIA",
AI1330="ACCESS-ISSUE","ACCESS-ISSUE",
AI1330="Projet OCM (ZTE, NOKIA, autres projets)","TRAVAUX OCM",
AI1330="No root CAuse","No root cause",
AI1330="ODU HS","PDH",
AI1330="IP &amp; VLAN","PDH",
AI1330="Warehouse HUAWEI","SPARE-ISSUE",
AI1330="SPARE-HS","SPARE-ISSUE",
AI1330="Power Telco","BSS",AI1330="no impacts","no impacts"
),"")</f>
        <v>no impacts</v>
      </c>
      <c r="AH1330" s="57" t="str" cm="1">
        <f t="array" ref="AH1330">IFERROR(_xlfn.IFS(
AI1330="MPR ISSUE","TX ISSUE",
AI1330="BSS Hardware Issue","RAN ISSUE",
AI1330="Sites strategiques, MLL, Pylone, etc.","ENVTECH",
AI1330="AKTIVCO DEFAUT GE &amp; POWER Cabinet","POWER ISSUE",
AI1330="AKTIVCO Coupure ENEO &amp; Baisse de tension","POWER ISSUE",
AI1330="Coupure ENEO &amp; Baisse de tension","POWER ISSUE",
AI1330="Defaut GE &amp; POWER Cabinet","POWER ISSUE",
AI1330="Sharing","POWER ISSUE",
AI1330="Sites strategiques &amp; DataCenter","POWER ISSUE",
AI1330="Exclu","Exclu",
AI1330="SAT","TX ISSUE",
AI1330="SPARE-ISSUE","SPARE-ISSUE",
AI1330="Fiber CAmtel","TX ISSUE",
AI1330="Fiber AOF","TX ISSUE",
AI1330="Projet OCM (HUAWEI)","TRAVAUX-HUAWEI",
AI1330="Projet OCM (NOKIA)","TRAVAUX -NOKIA",
AI1330="ACCESS-ISSUE","ACCESS-ISSUE",
AI1330="Projet OCM (ZTE, NOKIA, autres projets)","TRAVAUX OCM",
AI1330="No root CAuse","No root cause",
AI1330="ODU HS","TX ISSUE",
AI1330="IP &amp; VLAN","TX ISSUE",
AI1330="Warehouse HUAWEI","SPARE-ISSUE",
AI1330="SPARE-HS","SPARE-ISSUE",
AI1330="Power Telco","RAN ISSUE",AI1330="no impacts","no impacts"
),"")</f>
        <v>no impacts</v>
      </c>
      <c r="AI1330" s="85" t="s">
        <v>5998</v>
      </c>
      <c r="AJ1330" s="57" t="str" cm="1">
        <f t="array" ref="AJ1330">IFERROR(_xlfn.IFS(
AI1330="MPR ISSUE","ACTIVE",
AI1330="BSS Hardware Issue","ACTIVE",
AI1330="Sites strategiques, MLL, Pylone, etc.","PASSIVE",
AI1330="AKTIVCO DEFAUT GE &amp; POWER Cabinet","PASSIVE",
AI1330="AKTIVCO Coupure ENEO &amp; Baisse de tension","PASSIVE",
AI1330="Coupure ENEO &amp; Baisse de tension","PASSIVE",
AI1330="Defaut GE &amp; POWER Cabinet","PASSIVE",
AI1330="Sharing","PASSIVE",
AI1330="Sites strategiques &amp; DataCenter","PASSIVE",
AI1330="Exclu","Exclu",
AI1330="SAT","ACTIVE",
AI1330="SPARE-ISSUE","SPARE-ISSUE",
AI1330="Fiber CAmtel","ACTIVE",
AI1330="Fiber AOF","ACTIVE",
AI1330="Projet OCM (HUAWEI)","PLANNED WORKS",
AI1330="Projet OCM (NOKIA)","PLANNED WORKS",
AI1330="ACCESS-ISSUE","ACCESS-ISSUE",
AI1330="Projet OCM (ZTE, NOKIA, autres projets)","PLANNED WORKS",
AI1330="No root CAuse","No root cause",
AI1330="ODU HS","ACTIVE",
AI1330="IP &amp; VLAN","ACTIVE",
AI1330="Warehouse HUAWEI","SPARE-ISSUE",
AI1330="SPARE-HS","SPARE-ISSUE",
AI1330="Power Telco","ACTIVE", AI1330="no impacts","no impacts"
),"")</f>
        <v>no impacts</v>
      </c>
      <c r="AK1330" s="23" t="s">
        <v>5537</v>
      </c>
      <c r="AL1330" s="23" t="str">
        <f t="shared" si="36"/>
        <v>CTR_129</v>
      </c>
      <c r="AN1330" s="9" t="s">
        <v>5537</v>
      </c>
      <c r="AO1330" s="23" t="str">
        <f>_xlfn.XLOOKUP(B1330,'INCIDENT-05-03-2026'!E:E,'INCIDENT-05-03-2026'!F:F,"")</f>
        <v/>
      </c>
      <c r="AP1330" s="7" t="s">
        <v>5537</v>
      </c>
      <c r="AQ1330" s="6"/>
      <c r="AR1330" s="7"/>
      <c r="AS1330" s="3" t="str">
        <f>_xlfn.XLOOKUP(B1330,'[3]tt num | region | site id'!$C:$C,'[3]tt num | region | site id'!$Q:$Q,"")</f>
        <v/>
      </c>
      <c r="AT1330" s="24" t="str">
        <f>_xlfn.XLOOKUP(B1330,'[4]Cells Huawei 03052026 12h'!$B:$B,'[4]Cells Huawei 03052026 12h'!$T:$T,"")</f>
        <v/>
      </c>
      <c r="AU1330" s="24" t="str">
        <f>_xlfn.XLOOKUP(B1330,'[5]cells down 02052026 8h50'!$B:$B,'[5]cells down 02052026 8h50'!$R:$R,"")</f>
        <v/>
      </c>
      <c r="AV1330" s="24" t="str">
        <f>_xlfn.XLOOKUP(B1330,'[5]cells down 02052026 13h50'!$B:$B,'[5]cells down 02052026 13h50'!$R:$R,"")</f>
        <v/>
      </c>
      <c r="AW1330" s="24" t="str">
        <f>_xlfn.XLOOKUP(B1330,'[5]cells down 02052026 13h50'!$B:$B,'[5]cells down 02052026 13h50'!$R:$R,"")</f>
        <v/>
      </c>
      <c r="AX1330" s="24" t="str">
        <f>_xlfn.XLOOKUP(B1330,'[6]cell downs 03052026 8h40 '!$B:$B,'[6]cell downs 03052026 8h40 '!$R:$R,"")</f>
        <v/>
      </c>
      <c r="AY1330" s="24" t="str">
        <f>_xlfn.XLOOKUP(B1330,'[7]ALL SITES DOWN'!$D:$D,'[7]ALL SITES DOWN'!$J:$J,"")</f>
        <v/>
      </c>
      <c r="AZ1330" s="24" t="str">
        <f>_xlfn.XLOOKUP(B1330,'[8]ALL SITES DOWN'!$D:$D,'[8]ALL SITES DOWN'!$J:$J,"")</f>
        <v/>
      </c>
      <c r="BA1330" s="9" t="str">
        <f>_xlfn.XLOOKUP(B1330,[9]sheet1!$AC:$AC,[9]sheet1!$AF:$AF,"")</f>
        <v/>
      </c>
      <c r="BB1330" s="14" t="s">
        <v>5537</v>
      </c>
      <c r="BC1330" s="14" t="s">
        <v>5537</v>
      </c>
      <c r="BD1330" s="14" t="str">
        <f>_xlfn.XLOOKUP(B1330,'[10]cell downs 18042026 17h'!$B:$B,'[10]cell downs 18042026 17h'!$B:$B,"")</f>
        <v/>
      </c>
      <c r="BE1330" s="14" t="str">
        <f>_xlfn.XLOOKUP(B1330,'[11]Cells Huawei 19042026 15h'!$B:$B,'[11]Cells Huawei 19042026 15h'!$B:$B,"")</f>
        <v/>
      </c>
      <c r="BF1330" s="9" t="str">
        <f>_xlfn.XLOOKUP(B1330,'[12]cells down 19042026 9H40'!$B:$B,'[12]cells down 19042026 9H40'!$B:$B,"")</f>
        <v/>
      </c>
      <c r="BG1330" s="9" t="s">
        <v>2704</v>
      </c>
      <c r="BH1330" s="9" t="s">
        <v>5537</v>
      </c>
    </row>
    <row r="1331" spans="1:60" s="9" customFormat="1" x14ac:dyDescent="0.3">
      <c r="A1331" s="1" t="s">
        <v>2717</v>
      </c>
      <c r="B1331" s="8" t="s">
        <v>2718</v>
      </c>
      <c r="C1331" s="3" t="str">
        <f>_xlfn.XLOOKUP(B1331,'[1]daily break down'!$D:$D,'[1]daily break down'!$E:$E,"")</f>
        <v>Yaounde</v>
      </c>
      <c r="D1331" s="1" t="s">
        <v>11</v>
      </c>
      <c r="E1331" s="1" t="s">
        <v>145</v>
      </c>
      <c r="F1331" s="3" t="s">
        <v>37</v>
      </c>
      <c r="G1331" s="1" t="s">
        <v>38</v>
      </c>
      <c r="H1331" s="42" t="str">
        <f>_xlfn.XLOOKUP(B1331,[2]CALCULATION!$B:$B,[2]CALCULATION!$H:$H,"")</f>
        <v>ZTE</v>
      </c>
      <c r="I1331" s="34">
        <v>0</v>
      </c>
      <c r="J1331" s="34">
        <v>0</v>
      </c>
      <c r="K1331" s="34">
        <v>0</v>
      </c>
      <c r="L1331" s="34">
        <v>8.435992044128442E-3</v>
      </c>
      <c r="M1331" s="34">
        <v>0</v>
      </c>
      <c r="N1331" s="34">
        <v>0</v>
      </c>
      <c r="O1331" s="34">
        <v>1.6729303461717124E-2</v>
      </c>
      <c r="P1331" s="34">
        <v>0</v>
      </c>
      <c r="Q1331" s="34">
        <v>0</v>
      </c>
      <c r="R1331" s="34">
        <v>8.0792904777802401E-3</v>
      </c>
      <c r="S1331" s="35">
        <v>0</v>
      </c>
      <c r="T1331" s="35">
        <v>0</v>
      </c>
      <c r="U1331" s="35">
        <v>0</v>
      </c>
      <c r="V1331" s="35">
        <v>0</v>
      </c>
      <c r="W1331" s="35">
        <v>0</v>
      </c>
      <c r="X1331" s="35">
        <v>0</v>
      </c>
      <c r="Y1331" s="35">
        <v>0</v>
      </c>
      <c r="Z1331" s="35">
        <v>0</v>
      </c>
      <c r="AA1331" s="35">
        <v>0</v>
      </c>
      <c r="AB1331" s="35">
        <v>0</v>
      </c>
      <c r="AC1331" s="35">
        <v>0</v>
      </c>
      <c r="AD1331" s="35">
        <v>0</v>
      </c>
      <c r="AE1331" s="58" t="s">
        <v>5560</v>
      </c>
      <c r="AF1331" s="58"/>
      <c r="AG1331" s="57" t="str" cm="1">
        <f t="array" ref="AG1331">IFERROR(_xlfn.IFS(
AI1331="MPR ISSUE","PDH",
AI1331="BSS Hardware Issue","BSS",
AI1331="Sites strategiques, MLL, Pylone, etc.","ENVTECH",
AI1331="AKTIVCO DEFAUT GE &amp; POWER Cabinet","AKTIVCO",
AI1331="AKTIVCO Coupure ENEO &amp; Baisse de tension","AKTIVCO GRID ONLY",
AI1331="Coupure ENEO &amp; Baisse de tension","IHS GRID ONLY",
AI1331="Defaut GE &amp; POWER Cabinet","IHS",
AI1331="Sharing","Partners",
AI1331="Sites strategiques &amp; DataCenter","SST &amp; DC",
AI1331="Exclu","Exclu",
AI1331="SAT","SAT",
AI1331="SPARE-ISSUE","SPARE-ISSUE",
AI1331="Fiber CAmtel","TRANS_FO_CAMTEL",
AI1331="Fiber AOF","Fiber AOF",
AI1331="Projet OCM (HUAWEI)","TRAVAUX-HUAWEI",
AI1331="Projet OCM (NOKIA)","TRAVAUX-NOKIA",
AI1331="ACCESS-ISSUE","ACCESS-ISSUE",
AI1331="Projet OCM (ZTE, NOKIA, autres projets)","TRAVAUX OCM",
AI1331="No root CAuse","No root cause",
AI1331="ODU HS","PDH",
AI1331="IP &amp; VLAN","PDH",
AI1331="Warehouse HUAWEI","SPARE-ISSUE",
AI1331="SPARE-HS","SPARE-ISSUE",
AI1331="Power Telco","BSS",AI1331="no impacts","no impacts"
),"")</f>
        <v>no impacts</v>
      </c>
      <c r="AH1331" s="57" t="str" cm="1">
        <f t="array" ref="AH1331">IFERROR(_xlfn.IFS(
AI1331="MPR ISSUE","TX ISSUE",
AI1331="BSS Hardware Issue","RAN ISSUE",
AI1331="Sites strategiques, MLL, Pylone, etc.","ENVTECH",
AI1331="AKTIVCO DEFAUT GE &amp; POWER Cabinet","POWER ISSUE",
AI1331="AKTIVCO Coupure ENEO &amp; Baisse de tension","POWER ISSUE",
AI1331="Coupure ENEO &amp; Baisse de tension","POWER ISSUE",
AI1331="Defaut GE &amp; POWER Cabinet","POWER ISSUE",
AI1331="Sharing","POWER ISSUE",
AI1331="Sites strategiques &amp; DataCenter","POWER ISSUE",
AI1331="Exclu","Exclu",
AI1331="SAT","TX ISSUE",
AI1331="SPARE-ISSUE","SPARE-ISSUE",
AI1331="Fiber CAmtel","TX ISSUE",
AI1331="Fiber AOF","TX ISSUE",
AI1331="Projet OCM (HUAWEI)","TRAVAUX-HUAWEI",
AI1331="Projet OCM (NOKIA)","TRAVAUX -NOKIA",
AI1331="ACCESS-ISSUE","ACCESS-ISSUE",
AI1331="Projet OCM (ZTE, NOKIA, autres projets)","TRAVAUX OCM",
AI1331="No root CAuse","No root cause",
AI1331="ODU HS","TX ISSUE",
AI1331="IP &amp; VLAN","TX ISSUE",
AI1331="Warehouse HUAWEI","SPARE-ISSUE",
AI1331="SPARE-HS","SPARE-ISSUE",
AI1331="Power Telco","RAN ISSUE",AI1331="no impacts","no impacts"
),"")</f>
        <v>no impacts</v>
      </c>
      <c r="AI1331" s="85" t="s">
        <v>5998</v>
      </c>
      <c r="AJ1331" s="57" t="str" cm="1">
        <f t="array" ref="AJ1331">IFERROR(_xlfn.IFS(
AI1331="MPR ISSUE","ACTIVE",
AI1331="BSS Hardware Issue","ACTIVE",
AI1331="Sites strategiques, MLL, Pylone, etc.","PASSIVE",
AI1331="AKTIVCO DEFAUT GE &amp; POWER Cabinet","PASSIVE",
AI1331="AKTIVCO Coupure ENEO &amp; Baisse de tension","PASSIVE",
AI1331="Coupure ENEO &amp; Baisse de tension","PASSIVE",
AI1331="Defaut GE &amp; POWER Cabinet","PASSIVE",
AI1331="Sharing","PASSIVE",
AI1331="Sites strategiques &amp; DataCenter","PASSIVE",
AI1331="Exclu","Exclu",
AI1331="SAT","ACTIVE",
AI1331="SPARE-ISSUE","SPARE-ISSUE",
AI1331="Fiber CAmtel","ACTIVE",
AI1331="Fiber AOF","ACTIVE",
AI1331="Projet OCM (HUAWEI)","PLANNED WORKS",
AI1331="Projet OCM (NOKIA)","PLANNED WORKS",
AI1331="ACCESS-ISSUE","ACCESS-ISSUE",
AI1331="Projet OCM (ZTE, NOKIA, autres projets)","PLANNED WORKS",
AI1331="No root CAuse","No root cause",
AI1331="ODU HS","ACTIVE",
AI1331="IP &amp; VLAN","ACTIVE",
AI1331="Warehouse HUAWEI","SPARE-ISSUE",
AI1331="SPARE-HS","SPARE-ISSUE",
AI1331="Power Telco","ACTIVE", AI1331="no impacts","no impacts"
),"")</f>
        <v>no impacts</v>
      </c>
      <c r="AK1331" s="23" t="s">
        <v>5537</v>
      </c>
      <c r="AL1331" s="23" t="str">
        <f t="shared" si="36"/>
        <v>CTR_035</v>
      </c>
      <c r="AN1331" s="9" t="s">
        <v>5537</v>
      </c>
      <c r="AO1331" s="23" t="str">
        <f>_xlfn.XLOOKUP(B1331,'INCIDENT-05-03-2026'!E:E,'INCIDENT-05-03-2026'!F:F,"")</f>
        <v/>
      </c>
      <c r="AP1331" s="7" t="s">
        <v>5537</v>
      </c>
      <c r="AQ1331" s="6"/>
      <c r="AR1331" s="7"/>
      <c r="AS1331" s="3" t="str">
        <f>_xlfn.XLOOKUP(B1331,'[3]tt num | region | site id'!$C:$C,'[3]tt num | region | site id'!$Q:$Q,"")</f>
        <v/>
      </c>
      <c r="AT1331" s="24" t="str">
        <f>_xlfn.XLOOKUP(B1331,'[4]Cells Huawei 03052026 12h'!$B:$B,'[4]Cells Huawei 03052026 12h'!$T:$T,"")</f>
        <v/>
      </c>
      <c r="AU1331" s="24" t="str">
        <f>_xlfn.XLOOKUP(B1331,'[5]cells down 02052026 8h50'!$B:$B,'[5]cells down 02052026 8h50'!$R:$R,"")</f>
        <v/>
      </c>
      <c r="AV1331" s="24" t="str">
        <f>_xlfn.XLOOKUP(B1331,'[5]cells down 02052026 13h50'!$B:$B,'[5]cells down 02052026 13h50'!$R:$R,"")</f>
        <v/>
      </c>
      <c r="AW1331" s="24" t="str">
        <f>_xlfn.XLOOKUP(B1331,'[5]cells down 02052026 13h50'!$B:$B,'[5]cells down 02052026 13h50'!$R:$R,"")</f>
        <v/>
      </c>
      <c r="AX1331" s="24" t="str">
        <f>_xlfn.XLOOKUP(B1331,'[6]cell downs 03052026 8h40 '!$B:$B,'[6]cell downs 03052026 8h40 '!$R:$R,"")</f>
        <v/>
      </c>
      <c r="AY1331" s="24" t="str">
        <f>_xlfn.XLOOKUP(B1331,'[7]ALL SITES DOWN'!$D:$D,'[7]ALL SITES DOWN'!$J:$J,"")</f>
        <v/>
      </c>
      <c r="AZ1331" s="24" t="str">
        <f>_xlfn.XLOOKUP(B1331,'[8]ALL SITES DOWN'!$D:$D,'[8]ALL SITES DOWN'!$J:$J,"")</f>
        <v/>
      </c>
      <c r="BA1331" s="9" t="str">
        <f>_xlfn.XLOOKUP(B1331,[9]sheet1!$AC:$AC,[9]sheet1!$AF:$AF,"")</f>
        <v/>
      </c>
      <c r="BB1331" s="14" t="s">
        <v>5537</v>
      </c>
      <c r="BC1331" s="14" t="s">
        <v>5537</v>
      </c>
      <c r="BD1331" s="14" t="str">
        <f>_xlfn.XLOOKUP(B1331,'[10]cell downs 18042026 17h'!$B:$B,'[10]cell downs 18042026 17h'!$B:$B,"")</f>
        <v/>
      </c>
      <c r="BE1331" s="14" t="str">
        <f>_xlfn.XLOOKUP(B1331,'[11]Cells Huawei 19042026 15h'!$B:$B,'[11]Cells Huawei 19042026 15h'!$B:$B,"")</f>
        <v/>
      </c>
      <c r="BF1331" s="9" t="str">
        <f>_xlfn.XLOOKUP(B1331,'[12]cells down 19042026 9H40'!$B:$B,'[12]cells down 19042026 9H40'!$B:$B,"")</f>
        <v/>
      </c>
      <c r="BG1331" s="9" t="s">
        <v>2718</v>
      </c>
      <c r="BH1331" s="9" t="s">
        <v>5537</v>
      </c>
    </row>
    <row r="1332" spans="1:60" s="9" customFormat="1" x14ac:dyDescent="0.3">
      <c r="A1332" s="1" t="s">
        <v>3411</v>
      </c>
      <c r="B1332" s="8" t="s">
        <v>3412</v>
      </c>
      <c r="C1332" s="3" t="str">
        <f>_xlfn.XLOOKUP(B1332,'[1]daily break down'!$D:$D,'[1]daily break down'!$E:$E,"")</f>
        <v>Yaounde</v>
      </c>
      <c r="D1332" s="1" t="s">
        <v>11</v>
      </c>
      <c r="E1332" s="1" t="s">
        <v>145</v>
      </c>
      <c r="F1332" s="3" t="s">
        <v>37</v>
      </c>
      <c r="G1332" s="1" t="s">
        <v>38</v>
      </c>
      <c r="H1332" s="42" t="str">
        <f>_xlfn.XLOOKUP(B1332,[2]CALCULATION!$B:$B,[2]CALCULATION!$H:$H,"")</f>
        <v>ZTE</v>
      </c>
      <c r="I1332" s="34">
        <v>0</v>
      </c>
      <c r="J1332" s="34">
        <v>0</v>
      </c>
      <c r="K1332" s="34">
        <v>4.3238293767995595</v>
      </c>
      <c r="L1332" s="34">
        <v>0</v>
      </c>
      <c r="M1332" s="34">
        <v>0</v>
      </c>
      <c r="N1332" s="34">
        <v>0</v>
      </c>
      <c r="O1332" s="34">
        <v>0</v>
      </c>
      <c r="P1332" s="34">
        <v>0</v>
      </c>
      <c r="Q1332" s="34">
        <v>0</v>
      </c>
      <c r="R1332" s="34">
        <v>2.5022614879306262E-2</v>
      </c>
      <c r="S1332" s="35">
        <v>0</v>
      </c>
      <c r="T1332" s="35">
        <v>0</v>
      </c>
      <c r="U1332" s="35">
        <v>0</v>
      </c>
      <c r="V1332" s="35">
        <v>0</v>
      </c>
      <c r="W1332" s="35">
        <v>0</v>
      </c>
      <c r="X1332" s="35">
        <v>0</v>
      </c>
      <c r="Y1332" s="35">
        <v>0</v>
      </c>
      <c r="Z1332" s="35">
        <v>0</v>
      </c>
      <c r="AA1332" s="35">
        <v>0</v>
      </c>
      <c r="AB1332" s="35">
        <v>0</v>
      </c>
      <c r="AC1332" s="35">
        <v>0</v>
      </c>
      <c r="AD1332" s="35">
        <v>0</v>
      </c>
      <c r="AE1332" s="58" t="s">
        <v>5560</v>
      </c>
      <c r="AF1332" s="58"/>
      <c r="AG1332" s="57" t="str" cm="1">
        <f t="array" ref="AG1332">IFERROR(_xlfn.IFS(
AI1332="MPR ISSUE","PDH",
AI1332="BSS Hardware Issue","BSS",
AI1332="Sites strategiques, MLL, Pylone, etc.","ENVTECH",
AI1332="AKTIVCO DEFAUT GE &amp; POWER Cabinet","AKTIVCO",
AI1332="AKTIVCO Coupure ENEO &amp; Baisse de tension","AKTIVCO GRID ONLY",
AI1332="Coupure ENEO &amp; Baisse de tension","IHS GRID ONLY",
AI1332="Defaut GE &amp; POWER Cabinet","IHS",
AI1332="Sharing","Partners",
AI1332="Sites strategiques &amp; DataCenter","SST &amp; DC",
AI1332="Exclu","Exclu",
AI1332="SAT","SAT",
AI1332="SPARE-ISSUE","SPARE-ISSUE",
AI1332="Fiber CAmtel","TRANS_FO_CAMTEL",
AI1332="Fiber AOF","Fiber AOF",
AI1332="Projet OCM (HUAWEI)","TRAVAUX-HUAWEI",
AI1332="Projet OCM (NOKIA)","TRAVAUX-NOKIA",
AI1332="ACCESS-ISSUE","ACCESS-ISSUE",
AI1332="Projet OCM (ZTE, NOKIA, autres projets)","TRAVAUX OCM",
AI1332="No root CAuse","No root cause",
AI1332="ODU HS","PDH",
AI1332="IP &amp; VLAN","PDH",
AI1332="Warehouse HUAWEI","SPARE-ISSUE",
AI1332="SPARE-HS","SPARE-ISSUE",
AI1332="Power Telco","BSS",AI1332="no impacts","no impacts"
),"")</f>
        <v>no impacts</v>
      </c>
      <c r="AH1332" s="57" t="str" cm="1">
        <f t="array" ref="AH1332">IFERROR(_xlfn.IFS(
AI1332="MPR ISSUE","TX ISSUE",
AI1332="BSS Hardware Issue","RAN ISSUE",
AI1332="Sites strategiques, MLL, Pylone, etc.","ENVTECH",
AI1332="AKTIVCO DEFAUT GE &amp; POWER Cabinet","POWER ISSUE",
AI1332="AKTIVCO Coupure ENEO &amp; Baisse de tension","POWER ISSUE",
AI1332="Coupure ENEO &amp; Baisse de tension","POWER ISSUE",
AI1332="Defaut GE &amp; POWER Cabinet","POWER ISSUE",
AI1332="Sharing","POWER ISSUE",
AI1332="Sites strategiques &amp; DataCenter","POWER ISSUE",
AI1332="Exclu","Exclu",
AI1332="SAT","TX ISSUE",
AI1332="SPARE-ISSUE","SPARE-ISSUE",
AI1332="Fiber CAmtel","TX ISSUE",
AI1332="Fiber AOF","TX ISSUE",
AI1332="Projet OCM (HUAWEI)","TRAVAUX-HUAWEI",
AI1332="Projet OCM (NOKIA)","TRAVAUX -NOKIA",
AI1332="ACCESS-ISSUE","ACCESS-ISSUE",
AI1332="Projet OCM (ZTE, NOKIA, autres projets)","TRAVAUX OCM",
AI1332="No root CAuse","No root cause",
AI1332="ODU HS","TX ISSUE",
AI1332="IP &amp; VLAN","TX ISSUE",
AI1332="Warehouse HUAWEI","SPARE-ISSUE",
AI1332="SPARE-HS","SPARE-ISSUE",
AI1332="Power Telco","RAN ISSUE",AI1332="no impacts","no impacts"
),"")</f>
        <v>no impacts</v>
      </c>
      <c r="AI1332" s="85" t="s">
        <v>5998</v>
      </c>
      <c r="AJ1332" s="57" t="str" cm="1">
        <f t="array" ref="AJ1332">IFERROR(_xlfn.IFS(
AI1332="MPR ISSUE","ACTIVE",
AI1332="BSS Hardware Issue","ACTIVE",
AI1332="Sites strategiques, MLL, Pylone, etc.","PASSIVE",
AI1332="AKTIVCO DEFAUT GE &amp; POWER Cabinet","PASSIVE",
AI1332="AKTIVCO Coupure ENEO &amp; Baisse de tension","PASSIVE",
AI1332="Coupure ENEO &amp; Baisse de tension","PASSIVE",
AI1332="Defaut GE &amp; POWER Cabinet","PASSIVE",
AI1332="Sharing","PASSIVE",
AI1332="Sites strategiques &amp; DataCenter","PASSIVE",
AI1332="Exclu","Exclu",
AI1332="SAT","ACTIVE",
AI1332="SPARE-ISSUE","SPARE-ISSUE",
AI1332="Fiber CAmtel","ACTIVE",
AI1332="Fiber AOF","ACTIVE",
AI1332="Projet OCM (HUAWEI)","PLANNED WORKS",
AI1332="Projet OCM (NOKIA)","PLANNED WORKS",
AI1332="ACCESS-ISSUE","ACCESS-ISSUE",
AI1332="Projet OCM (ZTE, NOKIA, autres projets)","PLANNED WORKS",
AI1332="No root CAuse","No root cause",
AI1332="ODU HS","ACTIVE",
AI1332="IP &amp; VLAN","ACTIVE",
AI1332="Warehouse HUAWEI","SPARE-ISSUE",
AI1332="SPARE-HS","SPARE-ISSUE",
AI1332="Power Telco","ACTIVE", AI1332="no impacts","no impacts"
),"")</f>
        <v>no impacts</v>
      </c>
      <c r="AK1332" s="23" t="s">
        <v>5537</v>
      </c>
      <c r="AL1332" s="23" t="str">
        <f t="shared" si="36"/>
        <v>CTR_240</v>
      </c>
      <c r="AN1332" s="9" t="s">
        <v>5537</v>
      </c>
      <c r="AO1332" s="23" t="str">
        <f>_xlfn.XLOOKUP(B1332,'INCIDENT-05-03-2026'!E:E,'INCIDENT-05-03-2026'!F:F,"")</f>
        <v/>
      </c>
      <c r="AP1332" s="7" t="s">
        <v>5537</v>
      </c>
      <c r="AQ1332" s="6"/>
      <c r="AR1332" s="7"/>
      <c r="AS1332" s="3" t="str">
        <f>_xlfn.XLOOKUP(B1332,'[3]tt num | region | site id'!$C:$C,'[3]tt num | region | site id'!$Q:$Q,"")</f>
        <v/>
      </c>
      <c r="AT1332" s="24" t="str">
        <f>_xlfn.XLOOKUP(B1332,'[4]Cells Huawei 03052026 12h'!$B:$B,'[4]Cells Huawei 03052026 12h'!$T:$T,"")</f>
        <v/>
      </c>
      <c r="AU1332" s="24" t="str">
        <f>_xlfn.XLOOKUP(B1332,'[5]cells down 02052026 8h50'!$B:$B,'[5]cells down 02052026 8h50'!$R:$R,"")</f>
        <v/>
      </c>
      <c r="AV1332" s="24" t="str">
        <f>_xlfn.XLOOKUP(B1332,'[5]cells down 02052026 13h50'!$B:$B,'[5]cells down 02052026 13h50'!$R:$R,"")</f>
        <v/>
      </c>
      <c r="AW1332" s="24" t="str">
        <f>_xlfn.XLOOKUP(B1332,'[5]cells down 02052026 13h50'!$B:$B,'[5]cells down 02052026 13h50'!$R:$R,"")</f>
        <v/>
      </c>
      <c r="AX1332" s="24" t="str">
        <f>_xlfn.XLOOKUP(B1332,'[6]cell downs 03052026 8h40 '!$B:$B,'[6]cell downs 03052026 8h40 '!$R:$R,"")</f>
        <v/>
      </c>
      <c r="AY1332" s="24" t="str">
        <f>_xlfn.XLOOKUP(B1332,'[7]ALL SITES DOWN'!$D:$D,'[7]ALL SITES DOWN'!$J:$J,"")</f>
        <v/>
      </c>
      <c r="AZ1332" s="24" t="str">
        <f>_xlfn.XLOOKUP(B1332,'[8]ALL SITES DOWN'!$D:$D,'[8]ALL SITES DOWN'!$J:$J,"")</f>
        <v/>
      </c>
      <c r="BA1332" s="9" t="str">
        <f>_xlfn.XLOOKUP(B1332,[9]sheet1!$AC:$AC,[9]sheet1!$AF:$AF,"")</f>
        <v/>
      </c>
      <c r="BB1332" s="14" t="s">
        <v>5537</v>
      </c>
      <c r="BC1332" s="14" t="s">
        <v>5537</v>
      </c>
      <c r="BD1332" s="14" t="str">
        <f>_xlfn.XLOOKUP(B1332,'[10]cell downs 18042026 17h'!$B:$B,'[10]cell downs 18042026 17h'!$B:$B,"")</f>
        <v/>
      </c>
      <c r="BE1332" s="14" t="str">
        <f>_xlfn.XLOOKUP(B1332,'[11]Cells Huawei 19042026 15h'!$B:$B,'[11]Cells Huawei 19042026 15h'!$B:$B,"")</f>
        <v/>
      </c>
      <c r="BF1332" s="9" t="str">
        <f>_xlfn.XLOOKUP(B1332,'[12]cells down 19042026 9H40'!$B:$B,'[12]cells down 19042026 9H40'!$B:$B,"")</f>
        <v/>
      </c>
      <c r="BG1332" s="9" t="s">
        <v>3412</v>
      </c>
      <c r="BH1332" s="9" t="s">
        <v>12</v>
      </c>
    </row>
    <row r="1333" spans="1:60" s="9" customFormat="1" x14ac:dyDescent="0.3">
      <c r="A1333" s="1" t="s">
        <v>2352</v>
      </c>
      <c r="B1333" s="8" t="s">
        <v>2353</v>
      </c>
      <c r="C1333" s="3" t="str">
        <f>_xlfn.XLOOKUP(B1333,'[1]daily break down'!$D:$D,'[1]daily break down'!$E:$E,"")</f>
        <v>Yaounde</v>
      </c>
      <c r="D1333" s="1" t="s">
        <v>11</v>
      </c>
      <c r="E1333" s="1" t="s">
        <v>145</v>
      </c>
      <c r="F1333" s="3" t="s">
        <v>37</v>
      </c>
      <c r="G1333" s="1" t="s">
        <v>38</v>
      </c>
      <c r="H1333" s="42" t="str">
        <f>_xlfn.XLOOKUP(B1333,[2]CALCULATION!$B:$B,[2]CALCULATION!$H:$H,"")</f>
        <v>ZTE</v>
      </c>
      <c r="I1333" s="34">
        <v>0</v>
      </c>
      <c r="J1333" s="34">
        <v>0</v>
      </c>
      <c r="K1333" s="34">
        <v>0.35597032813690493</v>
      </c>
      <c r="L1333" s="34">
        <v>0</v>
      </c>
      <c r="M1333" s="34">
        <v>0</v>
      </c>
      <c r="N1333" s="34">
        <v>0</v>
      </c>
      <c r="O1333" s="34">
        <v>0</v>
      </c>
      <c r="P1333" s="34">
        <v>0</v>
      </c>
      <c r="Q1333" s="34">
        <v>0</v>
      </c>
      <c r="R1333" s="34">
        <v>0</v>
      </c>
      <c r="S1333" s="35">
        <v>0</v>
      </c>
      <c r="T1333" s="35">
        <v>0</v>
      </c>
      <c r="U1333" s="35">
        <v>0</v>
      </c>
      <c r="V1333" s="35">
        <v>0</v>
      </c>
      <c r="W1333" s="35">
        <v>0</v>
      </c>
      <c r="X1333" s="35">
        <v>0</v>
      </c>
      <c r="Y1333" s="35">
        <v>0</v>
      </c>
      <c r="Z1333" s="35">
        <v>0</v>
      </c>
      <c r="AA1333" s="35">
        <v>0</v>
      </c>
      <c r="AB1333" s="35">
        <v>0</v>
      </c>
      <c r="AC1333" s="35">
        <v>0</v>
      </c>
      <c r="AD1333" s="35">
        <v>0</v>
      </c>
      <c r="AE1333" s="58" t="s">
        <v>5560</v>
      </c>
      <c r="AF1333" s="58"/>
      <c r="AG1333" s="57" t="str" cm="1">
        <f t="array" ref="AG1333">IFERROR(_xlfn.IFS(
AI1333="MPR ISSUE","PDH",
AI1333="BSS Hardware Issue","BSS",
AI1333="Sites strategiques, MLL, Pylone, etc.","ENVTECH",
AI1333="AKTIVCO DEFAUT GE &amp; POWER Cabinet","AKTIVCO",
AI1333="AKTIVCO Coupure ENEO &amp; Baisse de tension","AKTIVCO GRID ONLY",
AI1333="Coupure ENEO &amp; Baisse de tension","IHS GRID ONLY",
AI1333="Defaut GE &amp; POWER Cabinet","IHS",
AI1333="Sharing","Partners",
AI1333="Sites strategiques &amp; DataCenter","SST &amp; DC",
AI1333="Exclu","Exclu",
AI1333="SAT","SAT",
AI1333="SPARE-ISSUE","SPARE-ISSUE",
AI1333="Fiber CAmtel","TRANS_FO_CAMTEL",
AI1333="Fiber AOF","Fiber AOF",
AI1333="Projet OCM (HUAWEI)","TRAVAUX-HUAWEI",
AI1333="Projet OCM (NOKIA)","TRAVAUX-NOKIA",
AI1333="ACCESS-ISSUE","ACCESS-ISSUE",
AI1333="Projet OCM (ZTE, NOKIA, autres projets)","TRAVAUX OCM",
AI1333="No root CAuse","No root cause",
AI1333="ODU HS","PDH",
AI1333="IP &amp; VLAN","PDH",
AI1333="Warehouse HUAWEI","SPARE-ISSUE",
AI1333="SPARE-HS","SPARE-ISSUE",
AI1333="Power Telco","BSS",AI1333="no impacts","no impacts"
),"")</f>
        <v>no impacts</v>
      </c>
      <c r="AH1333" s="57" t="str" cm="1">
        <f t="array" ref="AH1333">IFERROR(_xlfn.IFS(
AI1333="MPR ISSUE","TX ISSUE",
AI1333="BSS Hardware Issue","RAN ISSUE",
AI1333="Sites strategiques, MLL, Pylone, etc.","ENVTECH",
AI1333="AKTIVCO DEFAUT GE &amp; POWER Cabinet","POWER ISSUE",
AI1333="AKTIVCO Coupure ENEO &amp; Baisse de tension","POWER ISSUE",
AI1333="Coupure ENEO &amp; Baisse de tension","POWER ISSUE",
AI1333="Defaut GE &amp; POWER Cabinet","POWER ISSUE",
AI1333="Sharing","POWER ISSUE",
AI1333="Sites strategiques &amp; DataCenter","POWER ISSUE",
AI1333="Exclu","Exclu",
AI1333="SAT","TX ISSUE",
AI1333="SPARE-ISSUE","SPARE-ISSUE",
AI1333="Fiber CAmtel","TX ISSUE",
AI1333="Fiber AOF","TX ISSUE",
AI1333="Projet OCM (HUAWEI)","TRAVAUX-HUAWEI",
AI1333="Projet OCM (NOKIA)","TRAVAUX -NOKIA",
AI1333="ACCESS-ISSUE","ACCESS-ISSUE",
AI1333="Projet OCM (ZTE, NOKIA, autres projets)","TRAVAUX OCM",
AI1333="No root CAuse","No root cause",
AI1333="ODU HS","TX ISSUE",
AI1333="IP &amp; VLAN","TX ISSUE",
AI1333="Warehouse HUAWEI","SPARE-ISSUE",
AI1333="SPARE-HS","SPARE-ISSUE",
AI1333="Power Telco","RAN ISSUE",AI1333="no impacts","no impacts"
),"")</f>
        <v>no impacts</v>
      </c>
      <c r="AI1333" s="85" t="s">
        <v>5998</v>
      </c>
      <c r="AJ1333" s="57" t="str" cm="1">
        <f t="array" ref="AJ1333">IFERROR(_xlfn.IFS(
AI1333="MPR ISSUE","ACTIVE",
AI1333="BSS Hardware Issue","ACTIVE",
AI1333="Sites strategiques, MLL, Pylone, etc.","PASSIVE",
AI1333="AKTIVCO DEFAUT GE &amp; POWER Cabinet","PASSIVE",
AI1333="AKTIVCO Coupure ENEO &amp; Baisse de tension","PASSIVE",
AI1333="Coupure ENEO &amp; Baisse de tension","PASSIVE",
AI1333="Defaut GE &amp; POWER Cabinet","PASSIVE",
AI1333="Sharing","PASSIVE",
AI1333="Sites strategiques &amp; DataCenter","PASSIVE",
AI1333="Exclu","Exclu",
AI1333="SAT","ACTIVE",
AI1333="SPARE-ISSUE","SPARE-ISSUE",
AI1333="Fiber CAmtel","ACTIVE",
AI1333="Fiber AOF","ACTIVE",
AI1333="Projet OCM (HUAWEI)","PLANNED WORKS",
AI1333="Projet OCM (NOKIA)","PLANNED WORKS",
AI1333="ACCESS-ISSUE","ACCESS-ISSUE",
AI1333="Projet OCM (ZTE, NOKIA, autres projets)","PLANNED WORKS",
AI1333="No root CAuse","No root cause",
AI1333="ODU HS","ACTIVE",
AI1333="IP &amp; VLAN","ACTIVE",
AI1333="Warehouse HUAWEI","SPARE-ISSUE",
AI1333="SPARE-HS","SPARE-ISSUE",
AI1333="Power Telco","ACTIVE", AI1333="no impacts","no impacts"
),"")</f>
        <v>no impacts</v>
      </c>
      <c r="AK1333" s="23" t="s">
        <v>5537</v>
      </c>
      <c r="AL1333" s="23" t="str">
        <f t="shared" si="36"/>
        <v>CTR_244</v>
      </c>
      <c r="AN1333" s="9" t="s">
        <v>5537</v>
      </c>
      <c r="AO1333" s="23" t="str">
        <f>_xlfn.XLOOKUP(B1333,'INCIDENT-05-03-2026'!E:E,'INCIDENT-05-03-2026'!F:F,"")</f>
        <v/>
      </c>
      <c r="AP1333" s="7" t="s">
        <v>5537</v>
      </c>
      <c r="AQ1333" s="6"/>
      <c r="AR1333" s="7"/>
      <c r="AS1333" s="3" t="str">
        <f>_xlfn.XLOOKUP(B1333,'[3]tt num | region | site id'!$C:$C,'[3]tt num | region | site id'!$Q:$Q,"")</f>
        <v/>
      </c>
      <c r="AT1333" s="24" t="str">
        <f>_xlfn.XLOOKUP(B1333,'[4]Cells Huawei 03052026 12h'!$B:$B,'[4]Cells Huawei 03052026 12h'!$T:$T,"")</f>
        <v/>
      </c>
      <c r="AU1333" s="24" t="str">
        <f>_xlfn.XLOOKUP(B1333,'[5]cells down 02052026 8h50'!$B:$B,'[5]cells down 02052026 8h50'!$R:$R,"")</f>
        <v/>
      </c>
      <c r="AV1333" s="24" t="str">
        <f>_xlfn.XLOOKUP(B1333,'[5]cells down 02052026 13h50'!$B:$B,'[5]cells down 02052026 13h50'!$R:$R,"")</f>
        <v/>
      </c>
      <c r="AW1333" s="24" t="str">
        <f>_xlfn.XLOOKUP(B1333,'[5]cells down 02052026 13h50'!$B:$B,'[5]cells down 02052026 13h50'!$R:$R,"")</f>
        <v/>
      </c>
      <c r="AX1333" s="24" t="str">
        <f>_xlfn.XLOOKUP(B1333,'[6]cell downs 03052026 8h40 '!$B:$B,'[6]cell downs 03052026 8h40 '!$R:$R,"")</f>
        <v/>
      </c>
      <c r="AY1333" s="24" t="str">
        <f>_xlfn.XLOOKUP(B1333,'[7]ALL SITES DOWN'!$D:$D,'[7]ALL SITES DOWN'!$J:$J,"")</f>
        <v/>
      </c>
      <c r="AZ1333" s="24" t="str">
        <f>_xlfn.XLOOKUP(B1333,'[8]ALL SITES DOWN'!$D:$D,'[8]ALL SITES DOWN'!$J:$J,"")</f>
        <v/>
      </c>
      <c r="BA1333" s="9" t="str">
        <f>_xlfn.XLOOKUP(B1333,[9]sheet1!$AC:$AC,[9]sheet1!$AF:$AF,"")</f>
        <v/>
      </c>
      <c r="BB1333" s="14" t="s">
        <v>5537</v>
      </c>
      <c r="BC1333" s="14" t="s">
        <v>5537</v>
      </c>
      <c r="BD1333" s="14" t="str">
        <f>_xlfn.XLOOKUP(B1333,'[10]cell downs 18042026 17h'!$B:$B,'[10]cell downs 18042026 17h'!$B:$B,"")</f>
        <v/>
      </c>
      <c r="BE1333" s="14" t="str">
        <f>_xlfn.XLOOKUP(B1333,'[11]Cells Huawei 19042026 15h'!$B:$B,'[11]Cells Huawei 19042026 15h'!$B:$B,"")</f>
        <v/>
      </c>
      <c r="BF1333" s="9" t="str">
        <f>_xlfn.XLOOKUP(B1333,'[12]cells down 19042026 9H40'!$B:$B,'[12]cells down 19042026 9H40'!$B:$B,"")</f>
        <v/>
      </c>
      <c r="BG1333" s="9" t="s">
        <v>2353</v>
      </c>
      <c r="BH1333" s="9" t="s">
        <v>5537</v>
      </c>
    </row>
    <row r="1334" spans="1:60" s="9" customFormat="1" x14ac:dyDescent="0.3">
      <c r="A1334" s="1" t="s">
        <v>2321</v>
      </c>
      <c r="B1334" s="8" t="s">
        <v>2322</v>
      </c>
      <c r="C1334" s="3" t="str">
        <f>_xlfn.XLOOKUP(B1334,'[1]daily break down'!$D:$D,'[1]daily break down'!$E:$E,"")</f>
        <v>Yaounde</v>
      </c>
      <c r="D1334" s="1" t="s">
        <v>11</v>
      </c>
      <c r="E1334" s="1" t="s">
        <v>12</v>
      </c>
      <c r="F1334" s="3" t="s">
        <v>37</v>
      </c>
      <c r="G1334" s="1" t="s">
        <v>38</v>
      </c>
      <c r="H1334" s="42" t="str">
        <f>_xlfn.XLOOKUP(B1334,[2]CALCULATION!$B:$B,[2]CALCULATION!$H:$H,"")</f>
        <v>ZTE</v>
      </c>
      <c r="I1334" s="34">
        <v>0</v>
      </c>
      <c r="J1334" s="34">
        <v>0</v>
      </c>
      <c r="K1334" s="34">
        <v>0</v>
      </c>
      <c r="L1334" s="34">
        <v>0</v>
      </c>
      <c r="M1334" s="34">
        <v>0</v>
      </c>
      <c r="N1334" s="34">
        <v>0</v>
      </c>
      <c r="O1334" s="34">
        <v>0</v>
      </c>
      <c r="P1334" s="34">
        <v>0</v>
      </c>
      <c r="Q1334" s="34">
        <v>0</v>
      </c>
      <c r="R1334" s="34">
        <v>0</v>
      </c>
      <c r="S1334" s="35">
        <v>0</v>
      </c>
      <c r="T1334" s="35">
        <v>0</v>
      </c>
      <c r="U1334" s="35">
        <v>0</v>
      </c>
      <c r="V1334" s="35">
        <v>0</v>
      </c>
      <c r="W1334" s="35">
        <v>0</v>
      </c>
      <c r="X1334" s="35">
        <v>0</v>
      </c>
      <c r="Y1334" s="35">
        <v>0</v>
      </c>
      <c r="Z1334" s="35">
        <v>0</v>
      </c>
      <c r="AA1334" s="35">
        <v>0</v>
      </c>
      <c r="AB1334" s="35">
        <v>0</v>
      </c>
      <c r="AC1334" s="35">
        <v>0</v>
      </c>
      <c r="AD1334" s="35">
        <v>0</v>
      </c>
      <c r="AE1334" s="58" t="s">
        <v>5560</v>
      </c>
      <c r="AF1334" s="58"/>
      <c r="AG1334" s="57" t="str" cm="1">
        <f t="array" ref="AG1334">IFERROR(_xlfn.IFS(
AI1334="MPR ISSUE","PDH",
AI1334="BSS Hardware Issue","BSS",
AI1334="Sites strategiques, MLL, Pylone, etc.","ENVTECH",
AI1334="AKTIVCO DEFAUT GE &amp; POWER Cabinet","AKTIVCO",
AI1334="AKTIVCO Coupure ENEO &amp; Baisse de tension","AKTIVCO GRID ONLY",
AI1334="Coupure ENEO &amp; Baisse de tension","IHS GRID ONLY",
AI1334="Defaut GE &amp; POWER Cabinet","IHS",
AI1334="Sharing","Partners",
AI1334="Sites strategiques &amp; DataCenter","SST &amp; DC",
AI1334="Exclu","Exclu",
AI1334="SAT","SAT",
AI1334="SPARE-ISSUE","SPARE-ISSUE",
AI1334="Fiber CAmtel","TRANS_FO_CAMTEL",
AI1334="Fiber AOF","Fiber AOF",
AI1334="Projet OCM (HUAWEI)","TRAVAUX-HUAWEI",
AI1334="Projet OCM (NOKIA)","TRAVAUX-NOKIA",
AI1334="ACCESS-ISSUE","ACCESS-ISSUE",
AI1334="Projet OCM (ZTE, NOKIA, autres projets)","TRAVAUX OCM",
AI1334="No root CAuse","No root cause",
AI1334="ODU HS","PDH",
AI1334="IP &amp; VLAN","PDH",
AI1334="Warehouse HUAWEI","SPARE-ISSUE",
AI1334="SPARE-HS","SPARE-ISSUE",
AI1334="Power Telco","BSS",AI1334="no impacts","no impacts"
),"")</f>
        <v>no impacts</v>
      </c>
      <c r="AH1334" s="57" t="str" cm="1">
        <f t="array" ref="AH1334">IFERROR(_xlfn.IFS(
AI1334="MPR ISSUE","TX ISSUE",
AI1334="BSS Hardware Issue","RAN ISSUE",
AI1334="Sites strategiques, MLL, Pylone, etc.","ENVTECH",
AI1334="AKTIVCO DEFAUT GE &amp; POWER Cabinet","POWER ISSUE",
AI1334="AKTIVCO Coupure ENEO &amp; Baisse de tension","POWER ISSUE",
AI1334="Coupure ENEO &amp; Baisse de tension","POWER ISSUE",
AI1334="Defaut GE &amp; POWER Cabinet","POWER ISSUE",
AI1334="Sharing","POWER ISSUE",
AI1334="Sites strategiques &amp; DataCenter","POWER ISSUE",
AI1334="Exclu","Exclu",
AI1334="SAT","TX ISSUE",
AI1334="SPARE-ISSUE","SPARE-ISSUE",
AI1334="Fiber CAmtel","TX ISSUE",
AI1334="Fiber AOF","TX ISSUE",
AI1334="Projet OCM (HUAWEI)","TRAVAUX-HUAWEI",
AI1334="Projet OCM (NOKIA)","TRAVAUX -NOKIA",
AI1334="ACCESS-ISSUE","ACCESS-ISSUE",
AI1334="Projet OCM (ZTE, NOKIA, autres projets)","TRAVAUX OCM",
AI1334="No root CAuse","No root cause",
AI1334="ODU HS","TX ISSUE",
AI1334="IP &amp; VLAN","TX ISSUE",
AI1334="Warehouse HUAWEI","SPARE-ISSUE",
AI1334="SPARE-HS","SPARE-ISSUE",
AI1334="Power Telco","RAN ISSUE",AI1334="no impacts","no impacts"
),"")</f>
        <v>no impacts</v>
      </c>
      <c r="AI1334" s="85" t="s">
        <v>5998</v>
      </c>
      <c r="AJ1334" s="57" t="str" cm="1">
        <f t="array" ref="AJ1334">IFERROR(_xlfn.IFS(
AI1334="MPR ISSUE","ACTIVE",
AI1334="BSS Hardware Issue","ACTIVE",
AI1334="Sites strategiques, MLL, Pylone, etc.","PASSIVE",
AI1334="AKTIVCO DEFAUT GE &amp; POWER Cabinet","PASSIVE",
AI1334="AKTIVCO Coupure ENEO &amp; Baisse de tension","PASSIVE",
AI1334="Coupure ENEO &amp; Baisse de tension","PASSIVE",
AI1334="Defaut GE &amp; POWER Cabinet","PASSIVE",
AI1334="Sharing","PASSIVE",
AI1334="Sites strategiques &amp; DataCenter","PASSIVE",
AI1334="Exclu","Exclu",
AI1334="SAT","ACTIVE",
AI1334="SPARE-ISSUE","SPARE-ISSUE",
AI1334="Fiber CAmtel","ACTIVE",
AI1334="Fiber AOF","ACTIVE",
AI1334="Projet OCM (HUAWEI)","PLANNED WORKS",
AI1334="Projet OCM (NOKIA)","PLANNED WORKS",
AI1334="ACCESS-ISSUE","ACCESS-ISSUE",
AI1334="Projet OCM (ZTE, NOKIA, autres projets)","PLANNED WORKS",
AI1334="No root CAuse","No root cause",
AI1334="ODU HS","ACTIVE",
AI1334="IP &amp; VLAN","ACTIVE",
AI1334="Warehouse HUAWEI","SPARE-ISSUE",
AI1334="SPARE-HS","SPARE-ISSUE",
AI1334="Power Telco","ACTIVE", AI1334="no impacts","no impacts"
),"")</f>
        <v>no impacts</v>
      </c>
      <c r="AK1334" s="23" t="s">
        <v>5537</v>
      </c>
      <c r="AL1334" s="23" t="str">
        <f t="shared" si="36"/>
        <v>CTR_377</v>
      </c>
      <c r="AN1334" s="9" t="s">
        <v>5537</v>
      </c>
      <c r="AO1334" s="23" t="str">
        <f>_xlfn.XLOOKUP(B1334,'INCIDENT-05-03-2026'!E:E,'INCIDENT-05-03-2026'!F:F,"")</f>
        <v/>
      </c>
      <c r="AP1334" s="7" t="s">
        <v>5537</v>
      </c>
      <c r="AQ1334" s="6"/>
      <c r="AR1334" s="7"/>
      <c r="AS1334" s="3" t="str">
        <f>_xlfn.XLOOKUP(B1334,'[3]tt num | region | site id'!$C:$C,'[3]tt num | region | site id'!$Q:$Q,"")</f>
        <v/>
      </c>
      <c r="AT1334" s="24" t="str">
        <f>_xlfn.XLOOKUP(B1334,'[4]Cells Huawei 03052026 12h'!$B:$B,'[4]Cells Huawei 03052026 12h'!$T:$T,"")</f>
        <v/>
      </c>
      <c r="AU1334" s="24" t="str">
        <f>_xlfn.XLOOKUP(B1334,'[5]cells down 02052026 8h50'!$B:$B,'[5]cells down 02052026 8h50'!$R:$R,"")</f>
        <v/>
      </c>
      <c r="AV1334" s="24" t="str">
        <f>_xlfn.XLOOKUP(B1334,'[5]cells down 02052026 13h50'!$B:$B,'[5]cells down 02052026 13h50'!$R:$R,"")</f>
        <v/>
      </c>
      <c r="AW1334" s="24" t="str">
        <f>_xlfn.XLOOKUP(B1334,'[5]cells down 02052026 13h50'!$B:$B,'[5]cells down 02052026 13h50'!$R:$R,"")</f>
        <v/>
      </c>
      <c r="AX1334" s="24" t="str">
        <f>_xlfn.XLOOKUP(B1334,'[6]cell downs 03052026 8h40 '!$B:$B,'[6]cell downs 03052026 8h40 '!$R:$R,"")</f>
        <v/>
      </c>
      <c r="AY1334" s="24" t="str">
        <f>_xlfn.XLOOKUP(B1334,'[7]ALL SITES DOWN'!$D:$D,'[7]ALL SITES DOWN'!$J:$J,"")</f>
        <v/>
      </c>
      <c r="AZ1334" s="24" t="str">
        <f>_xlfn.XLOOKUP(B1334,'[8]ALL SITES DOWN'!$D:$D,'[8]ALL SITES DOWN'!$J:$J,"")</f>
        <v/>
      </c>
      <c r="BA1334" s="9" t="str">
        <f>_xlfn.XLOOKUP(B1334,[9]sheet1!$AC:$AC,[9]sheet1!$AF:$AF,"")</f>
        <v/>
      </c>
      <c r="BB1334" s="14" t="s">
        <v>5537</v>
      </c>
      <c r="BC1334" s="14" t="s">
        <v>5537</v>
      </c>
      <c r="BD1334" s="14" t="str">
        <f>_xlfn.XLOOKUP(B1334,'[10]cell downs 18042026 17h'!$B:$B,'[10]cell downs 18042026 17h'!$B:$B,"")</f>
        <v/>
      </c>
      <c r="BE1334" s="14" t="str">
        <f>_xlfn.XLOOKUP(B1334,'[11]Cells Huawei 19042026 15h'!$B:$B,'[11]Cells Huawei 19042026 15h'!$B:$B,"")</f>
        <v/>
      </c>
      <c r="BF1334" s="9" t="str">
        <f>_xlfn.XLOOKUP(B1334,'[12]cells down 19042026 9H40'!$B:$B,'[12]cells down 19042026 9H40'!$B:$B,"")</f>
        <v/>
      </c>
      <c r="BG1334" s="9" t="s">
        <v>2322</v>
      </c>
      <c r="BH1334" s="9" t="s">
        <v>5537</v>
      </c>
    </row>
    <row r="1335" spans="1:60" s="9" customFormat="1" x14ac:dyDescent="0.3">
      <c r="A1335" s="1" t="s">
        <v>2033</v>
      </c>
      <c r="B1335" s="8" t="s">
        <v>2034</v>
      </c>
      <c r="C1335" s="3" t="str">
        <f>_xlfn.XLOOKUP(B1335,'[1]daily break down'!$D:$D,'[1]daily break down'!$E:$E,"")</f>
        <v>CENTRE</v>
      </c>
      <c r="D1335" s="1" t="s">
        <v>21</v>
      </c>
      <c r="E1335" s="1" t="s">
        <v>36</v>
      </c>
      <c r="F1335" s="3" t="s">
        <v>37</v>
      </c>
      <c r="G1335" s="1" t="s">
        <v>2035</v>
      </c>
      <c r="H1335" s="41" t="str">
        <f>_xlfn.XLOOKUP(B1335,[2]CALCULATION!$B:$B,[2]CALCULATION!$H:$H,"")</f>
        <v>NOKIA</v>
      </c>
      <c r="I1335" s="34">
        <v>0</v>
      </c>
      <c r="J1335" s="34">
        <v>2.7557132383088576</v>
      </c>
      <c r="K1335" s="34">
        <v>13.868556899607057</v>
      </c>
      <c r="L1335" s="34">
        <v>15.277168942620083</v>
      </c>
      <c r="M1335" s="34">
        <v>13.868556899607057</v>
      </c>
      <c r="N1335" s="34">
        <v>16.475857390383077</v>
      </c>
      <c r="O1335" s="34">
        <v>11.797636780782634</v>
      </c>
      <c r="P1335" s="34">
        <v>0</v>
      </c>
      <c r="Q1335" s="34">
        <v>3.2995751239518789</v>
      </c>
      <c r="R1335" s="34">
        <v>9.0302263954605291</v>
      </c>
      <c r="S1335" s="35">
        <v>0</v>
      </c>
      <c r="T1335" s="35">
        <v>69613.006256545472</v>
      </c>
      <c r="U1335" s="35">
        <v>0</v>
      </c>
      <c r="V1335" s="35">
        <v>0</v>
      </c>
      <c r="W1335" s="35">
        <v>0</v>
      </c>
      <c r="X1335" s="35">
        <v>0</v>
      </c>
      <c r="Y1335" s="35">
        <v>0</v>
      </c>
      <c r="Z1335" s="35">
        <v>0</v>
      </c>
      <c r="AA1335" s="35">
        <v>0</v>
      </c>
      <c r="AB1335" s="35">
        <v>0</v>
      </c>
      <c r="AC1335" s="35">
        <v>0</v>
      </c>
      <c r="AD1335" s="35">
        <v>0</v>
      </c>
      <c r="AE1335" s="58" t="s">
        <v>5560</v>
      </c>
      <c r="AF1335" s="58"/>
      <c r="AG1335" s="57" t="str" cm="1">
        <f t="array" ref="AG1335">IFERROR(_xlfn.IFS(
AI1335="MPR ISSUE","PDH",
AI1335="BSS Hardware Issue","BSS",
AI1335="Sites strategiques, MLL, Pylone, etc.","ENVTECH",
AI1335="AKTIVCO DEFAUT GE &amp; POWER Cabinet","AKTIVCO",
AI1335="AKTIVCO Coupure ENEO &amp; Baisse de tension","AKTIVCO GRID ONLY",
AI1335="Coupure ENEO &amp; Baisse de tension","IHS GRID ONLY",
AI1335="Defaut GE &amp; POWER Cabinet","IHS",
AI1335="Sharing","Partners",
AI1335="Sites strategiques &amp; DataCenter","SST &amp; DC",
AI1335="Exclu","Exclu",
AI1335="SAT","SAT",
AI1335="SPARE-ISSUE","SPARE-ISSUE",
AI1335="Fiber CAmtel","TRANS_FO_CAMTEL",
AI1335="Fiber AOF","Fiber AOF",
AI1335="Projet OCM (HUAWEI)","TRAVAUX-HUAWEI",
AI1335="Projet OCM (NOKIA)","TRAVAUX-NOKIA",
AI1335="ACCESS-ISSUE","ACCESS-ISSUE",
AI1335="Projet OCM (ZTE, NOKIA, autres projets)","TRAVAUX OCM",
AI1335="No root CAuse","No root cause",
AI1335="ODU HS","PDH",
AI1335="IP &amp; VLAN","PDH",
AI1335="Warehouse HUAWEI","SPARE-ISSUE",
AI1335="SPARE-HS","SPARE-ISSUE",
AI1335="Power Telco","BSS",AI1335="no impacts","no impacts"
),"")</f>
        <v>no impacts</v>
      </c>
      <c r="AH1335" s="57" t="str" cm="1">
        <f t="array" ref="AH1335">IFERROR(_xlfn.IFS(
AI1335="MPR ISSUE","TX ISSUE",
AI1335="BSS Hardware Issue","RAN ISSUE",
AI1335="Sites strategiques, MLL, Pylone, etc.","ENVTECH",
AI1335="AKTIVCO DEFAUT GE &amp; POWER Cabinet","POWER ISSUE",
AI1335="AKTIVCO Coupure ENEO &amp; Baisse de tension","POWER ISSUE",
AI1335="Coupure ENEO &amp; Baisse de tension","POWER ISSUE",
AI1335="Defaut GE &amp; POWER Cabinet","POWER ISSUE",
AI1335="Sharing","POWER ISSUE",
AI1335="Sites strategiques &amp; DataCenter","POWER ISSUE",
AI1335="Exclu","Exclu",
AI1335="SAT","TX ISSUE",
AI1335="SPARE-ISSUE","SPARE-ISSUE",
AI1335="Fiber CAmtel","TX ISSUE",
AI1335="Fiber AOF","TX ISSUE",
AI1335="Projet OCM (HUAWEI)","TRAVAUX-HUAWEI",
AI1335="Projet OCM (NOKIA)","TRAVAUX -NOKIA",
AI1335="ACCESS-ISSUE","ACCESS-ISSUE",
AI1335="Projet OCM (ZTE, NOKIA, autres projets)","TRAVAUX OCM",
AI1335="No root CAuse","No root cause",
AI1335="ODU HS","TX ISSUE",
AI1335="IP &amp; VLAN","TX ISSUE",
AI1335="Warehouse HUAWEI","SPARE-ISSUE",
AI1335="SPARE-HS","SPARE-ISSUE",
AI1335="Power Telco","RAN ISSUE",AI1335="no impacts","no impacts"
),"")</f>
        <v>no impacts</v>
      </c>
      <c r="AI1335" s="85" t="s">
        <v>5998</v>
      </c>
      <c r="AJ1335" s="57" t="str" cm="1">
        <f t="array" ref="AJ1335">IFERROR(_xlfn.IFS(
AI1335="MPR ISSUE","ACTIVE",
AI1335="BSS Hardware Issue","ACTIVE",
AI1335="Sites strategiques, MLL, Pylone, etc.","PASSIVE",
AI1335="AKTIVCO DEFAUT GE &amp; POWER Cabinet","PASSIVE",
AI1335="AKTIVCO Coupure ENEO &amp; Baisse de tension","PASSIVE",
AI1335="Coupure ENEO &amp; Baisse de tension","PASSIVE",
AI1335="Defaut GE &amp; POWER Cabinet","PASSIVE",
AI1335="Sharing","PASSIVE",
AI1335="Sites strategiques &amp; DataCenter","PASSIVE",
AI1335="Exclu","Exclu",
AI1335="SAT","ACTIVE",
AI1335="SPARE-ISSUE","SPARE-ISSUE",
AI1335="Fiber CAmtel","ACTIVE",
AI1335="Fiber AOF","ACTIVE",
AI1335="Projet OCM (HUAWEI)","PLANNED WORKS",
AI1335="Projet OCM (NOKIA)","PLANNED WORKS",
AI1335="ACCESS-ISSUE","ACCESS-ISSUE",
AI1335="Projet OCM (ZTE, NOKIA, autres projets)","PLANNED WORKS",
AI1335="No root CAuse","No root cause",
AI1335="ODU HS","ACTIVE",
AI1335="IP &amp; VLAN","ACTIVE",
AI1335="Warehouse HUAWEI","SPARE-ISSUE",
AI1335="SPARE-HS","SPARE-ISSUE",
AI1335="Power Telco","ACTIVE", AI1335="no impacts","no impacts"
),"")</f>
        <v>no impacts</v>
      </c>
      <c r="AK1335" s="23" t="s">
        <v>5537</v>
      </c>
      <c r="AL1335" s="23" t="str">
        <f t="shared" si="36"/>
        <v>CTR_144</v>
      </c>
      <c r="AN1335" s="9" t="s">
        <v>5537</v>
      </c>
      <c r="AO1335" s="23" t="str">
        <f>_xlfn.XLOOKUP(B1335,'INCIDENT-05-03-2026'!E:E,'INCIDENT-05-03-2026'!F:F,"")</f>
        <v/>
      </c>
      <c r="AP1335" s="7" t="s">
        <v>5537</v>
      </c>
      <c r="AQ1335" s="6"/>
      <c r="AR1335" s="7"/>
      <c r="AS1335" s="3" t="str">
        <f>_xlfn.XLOOKUP(B1335,'[3]tt num | region | site id'!$C:$C,'[3]tt num | region | site id'!$Q:$Q,"")</f>
        <v/>
      </c>
      <c r="AT1335" s="24" t="str">
        <f>_xlfn.XLOOKUP(B1335,'[4]Cells Huawei 03052026 12h'!$B:$B,'[4]Cells Huawei 03052026 12h'!$T:$T,"")</f>
        <v/>
      </c>
      <c r="AU1335" s="24" t="str">
        <f>_xlfn.XLOOKUP(B1335,'[5]cells down 02052026 8h50'!$B:$B,'[5]cells down 02052026 8h50'!$R:$R,"")</f>
        <v/>
      </c>
      <c r="AV1335" s="24" t="str">
        <f>_xlfn.XLOOKUP(B1335,'[5]cells down 02052026 13h50'!$B:$B,'[5]cells down 02052026 13h50'!$R:$R,"")</f>
        <v/>
      </c>
      <c r="AW1335" s="24" t="str">
        <f>_xlfn.XLOOKUP(B1335,'[5]cells down 02052026 13h50'!$B:$B,'[5]cells down 02052026 13h50'!$R:$R,"")</f>
        <v/>
      </c>
      <c r="AX1335" s="24" t="str">
        <f>_xlfn.XLOOKUP(B1335,'[6]cell downs 03052026 8h40 '!$B:$B,'[6]cell downs 03052026 8h40 '!$R:$R,"")</f>
        <v/>
      </c>
      <c r="AY1335" s="24" t="str">
        <f>_xlfn.XLOOKUP(B1335,'[7]ALL SITES DOWN'!$D:$D,'[7]ALL SITES DOWN'!$J:$J,"")</f>
        <v/>
      </c>
      <c r="AZ1335" s="24" t="str">
        <f>_xlfn.XLOOKUP(B1335,'[8]ALL SITES DOWN'!$D:$D,'[8]ALL SITES DOWN'!$J:$J,"")</f>
        <v/>
      </c>
      <c r="BA1335" s="9" t="str">
        <f>_xlfn.XLOOKUP(B1335,[9]sheet1!$AC:$AC,[9]sheet1!$AF:$AF,"")</f>
        <v/>
      </c>
      <c r="BB1335" s="14" t="s">
        <v>5537</v>
      </c>
      <c r="BC1335" s="14" t="s">
        <v>5537</v>
      </c>
      <c r="BD1335" s="14" t="str">
        <f>_xlfn.XLOOKUP(B1335,'[10]cell downs 18042026 17h'!$B:$B,'[10]cell downs 18042026 17h'!$B:$B,"")</f>
        <v/>
      </c>
      <c r="BE1335" s="14" t="str">
        <f>_xlfn.XLOOKUP(B1335,'[11]Cells Huawei 19042026 15h'!$B:$B,'[11]Cells Huawei 19042026 15h'!$B:$B,"")</f>
        <v/>
      </c>
      <c r="BF1335" s="9" t="str">
        <f>_xlfn.XLOOKUP(B1335,'[12]cells down 19042026 9H40'!$B:$B,'[12]cells down 19042026 9H40'!$B:$B,"")</f>
        <v/>
      </c>
      <c r="BG1335" s="9" t="s">
        <v>5537</v>
      </c>
      <c r="BH1335" s="9" t="s">
        <v>12</v>
      </c>
    </row>
    <row r="1336" spans="1:60" s="9" customFormat="1" x14ac:dyDescent="0.3">
      <c r="A1336" s="1" t="s">
        <v>2333</v>
      </c>
      <c r="B1336" s="8" t="s">
        <v>2334</v>
      </c>
      <c r="C1336" s="3" t="str">
        <f>_xlfn.XLOOKUP(B1336,'[1]daily break down'!$D:$D,'[1]daily break down'!$E:$E,"")</f>
        <v>Yaounde</v>
      </c>
      <c r="D1336" s="1" t="s">
        <v>11</v>
      </c>
      <c r="E1336" s="1" t="s">
        <v>757</v>
      </c>
      <c r="F1336" s="3" t="s">
        <v>37</v>
      </c>
      <c r="G1336" s="1" t="s">
        <v>38</v>
      </c>
      <c r="H1336" s="42" t="str">
        <f>_xlfn.XLOOKUP(B1336,[2]CALCULATION!$B:$B,[2]CALCULATION!$H:$H,"")</f>
        <v>ZTE</v>
      </c>
      <c r="I1336" s="34">
        <v>0</v>
      </c>
      <c r="J1336" s="34">
        <v>0</v>
      </c>
      <c r="K1336" s="34">
        <v>0</v>
      </c>
      <c r="L1336" s="34">
        <v>0</v>
      </c>
      <c r="M1336" s="34">
        <v>0</v>
      </c>
      <c r="N1336" s="34">
        <v>0</v>
      </c>
      <c r="O1336" s="34">
        <v>0</v>
      </c>
      <c r="P1336" s="34">
        <v>0</v>
      </c>
      <c r="Q1336" s="34">
        <v>0</v>
      </c>
      <c r="R1336" s="34">
        <v>0</v>
      </c>
      <c r="S1336" s="35">
        <v>0</v>
      </c>
      <c r="T1336" s="35">
        <v>0</v>
      </c>
      <c r="U1336" s="35">
        <v>0</v>
      </c>
      <c r="V1336" s="35">
        <v>0</v>
      </c>
      <c r="W1336" s="35">
        <v>0</v>
      </c>
      <c r="X1336" s="35">
        <v>0</v>
      </c>
      <c r="Y1336" s="35">
        <v>0</v>
      </c>
      <c r="Z1336" s="35">
        <v>0</v>
      </c>
      <c r="AA1336" s="35">
        <v>0</v>
      </c>
      <c r="AB1336" s="35">
        <v>0</v>
      </c>
      <c r="AC1336" s="35">
        <v>0</v>
      </c>
      <c r="AD1336" s="35">
        <v>0</v>
      </c>
      <c r="AE1336" s="58" t="s">
        <v>5560</v>
      </c>
      <c r="AF1336" s="58"/>
      <c r="AG1336" s="57" t="str" cm="1">
        <f t="array" ref="AG1336">IFERROR(_xlfn.IFS(
AI1336="MPR ISSUE","PDH",
AI1336="BSS Hardware Issue","BSS",
AI1336="Sites strategiques, MLL, Pylone, etc.","ENVTECH",
AI1336="AKTIVCO DEFAUT GE &amp; POWER Cabinet","AKTIVCO",
AI1336="AKTIVCO Coupure ENEO &amp; Baisse de tension","AKTIVCO GRID ONLY",
AI1336="Coupure ENEO &amp; Baisse de tension","IHS GRID ONLY",
AI1336="Defaut GE &amp; POWER Cabinet","IHS",
AI1336="Sharing","Partners",
AI1336="Sites strategiques &amp; DataCenter","SST &amp; DC",
AI1336="Exclu","Exclu",
AI1336="SAT","SAT",
AI1336="SPARE-ISSUE","SPARE-ISSUE",
AI1336="Fiber CAmtel","TRANS_FO_CAMTEL",
AI1336="Fiber AOF","Fiber AOF",
AI1336="Projet OCM (HUAWEI)","TRAVAUX-HUAWEI",
AI1336="Projet OCM (NOKIA)","TRAVAUX-NOKIA",
AI1336="ACCESS-ISSUE","ACCESS-ISSUE",
AI1336="Projet OCM (ZTE, NOKIA, autres projets)","TRAVAUX OCM",
AI1336="No root CAuse","No root cause",
AI1336="ODU HS","PDH",
AI1336="IP &amp; VLAN","PDH",
AI1336="Warehouse HUAWEI","SPARE-ISSUE",
AI1336="SPARE-HS","SPARE-ISSUE",
AI1336="Power Telco","BSS",AI1336="no impacts","no impacts"
),"")</f>
        <v>no impacts</v>
      </c>
      <c r="AH1336" s="57" t="str" cm="1">
        <f t="array" ref="AH1336">IFERROR(_xlfn.IFS(
AI1336="MPR ISSUE","TX ISSUE",
AI1336="BSS Hardware Issue","RAN ISSUE",
AI1336="Sites strategiques, MLL, Pylone, etc.","ENVTECH",
AI1336="AKTIVCO DEFAUT GE &amp; POWER Cabinet","POWER ISSUE",
AI1336="AKTIVCO Coupure ENEO &amp; Baisse de tension","POWER ISSUE",
AI1336="Coupure ENEO &amp; Baisse de tension","POWER ISSUE",
AI1336="Defaut GE &amp; POWER Cabinet","POWER ISSUE",
AI1336="Sharing","POWER ISSUE",
AI1336="Sites strategiques &amp; DataCenter","POWER ISSUE",
AI1336="Exclu","Exclu",
AI1336="SAT","TX ISSUE",
AI1336="SPARE-ISSUE","SPARE-ISSUE",
AI1336="Fiber CAmtel","TX ISSUE",
AI1336="Fiber AOF","TX ISSUE",
AI1336="Projet OCM (HUAWEI)","TRAVAUX-HUAWEI",
AI1336="Projet OCM (NOKIA)","TRAVAUX -NOKIA",
AI1336="ACCESS-ISSUE","ACCESS-ISSUE",
AI1336="Projet OCM (ZTE, NOKIA, autres projets)","TRAVAUX OCM",
AI1336="No root CAuse","No root cause",
AI1336="ODU HS","TX ISSUE",
AI1336="IP &amp; VLAN","TX ISSUE",
AI1336="Warehouse HUAWEI","SPARE-ISSUE",
AI1336="SPARE-HS","SPARE-ISSUE",
AI1336="Power Telco","RAN ISSUE",AI1336="no impacts","no impacts"
),"")</f>
        <v>no impacts</v>
      </c>
      <c r="AI1336" s="85" t="s">
        <v>5998</v>
      </c>
      <c r="AJ1336" s="57" t="str" cm="1">
        <f t="array" ref="AJ1336">IFERROR(_xlfn.IFS(
AI1336="MPR ISSUE","ACTIVE",
AI1336="BSS Hardware Issue","ACTIVE",
AI1336="Sites strategiques, MLL, Pylone, etc.","PASSIVE",
AI1336="AKTIVCO DEFAUT GE &amp; POWER Cabinet","PASSIVE",
AI1336="AKTIVCO Coupure ENEO &amp; Baisse de tension","PASSIVE",
AI1336="Coupure ENEO &amp; Baisse de tension","PASSIVE",
AI1336="Defaut GE &amp; POWER Cabinet","PASSIVE",
AI1336="Sharing","PASSIVE",
AI1336="Sites strategiques &amp; DataCenter","PASSIVE",
AI1336="Exclu","Exclu",
AI1336="SAT","ACTIVE",
AI1336="SPARE-ISSUE","SPARE-ISSUE",
AI1336="Fiber CAmtel","ACTIVE",
AI1336="Fiber AOF","ACTIVE",
AI1336="Projet OCM (HUAWEI)","PLANNED WORKS",
AI1336="Projet OCM (NOKIA)","PLANNED WORKS",
AI1336="ACCESS-ISSUE","ACCESS-ISSUE",
AI1336="Projet OCM (ZTE, NOKIA, autres projets)","PLANNED WORKS",
AI1336="No root CAuse","No root cause",
AI1336="ODU HS","ACTIVE",
AI1336="IP &amp; VLAN","ACTIVE",
AI1336="Warehouse HUAWEI","SPARE-ISSUE",
AI1336="SPARE-HS","SPARE-ISSUE",
AI1336="Power Telco","ACTIVE", AI1336="no impacts","no impacts"
),"")</f>
        <v>no impacts</v>
      </c>
      <c r="AK1336" s="23" t="s">
        <v>5537</v>
      </c>
      <c r="AL1336" s="23" t="str">
        <f t="shared" si="36"/>
        <v>CTR_014</v>
      </c>
      <c r="AN1336" s="9" t="s">
        <v>5537</v>
      </c>
      <c r="AO1336" s="23" t="str">
        <f>_xlfn.XLOOKUP(B1336,'INCIDENT-05-03-2026'!E:E,'INCIDENT-05-03-2026'!F:F,"")</f>
        <v/>
      </c>
      <c r="AP1336" s="7" t="s">
        <v>5537</v>
      </c>
      <c r="AQ1336" s="6"/>
      <c r="AR1336" s="7"/>
      <c r="AS1336" s="3" t="str">
        <f>_xlfn.XLOOKUP(B1336,'[3]tt num | region | site id'!$C:$C,'[3]tt num | region | site id'!$Q:$Q,"")</f>
        <v/>
      </c>
      <c r="AT1336" s="24" t="str">
        <f>_xlfn.XLOOKUP(B1336,'[4]Cells Huawei 03052026 12h'!$B:$B,'[4]Cells Huawei 03052026 12h'!$T:$T,"")</f>
        <v/>
      </c>
      <c r="AU1336" s="24" t="str">
        <f>_xlfn.XLOOKUP(B1336,'[5]cells down 02052026 8h50'!$B:$B,'[5]cells down 02052026 8h50'!$R:$R,"")</f>
        <v/>
      </c>
      <c r="AV1336" s="24" t="str">
        <f>_xlfn.XLOOKUP(B1336,'[5]cells down 02052026 13h50'!$B:$B,'[5]cells down 02052026 13h50'!$R:$R,"")</f>
        <v/>
      </c>
      <c r="AW1336" s="24" t="str">
        <f>_xlfn.XLOOKUP(B1336,'[5]cells down 02052026 13h50'!$B:$B,'[5]cells down 02052026 13h50'!$R:$R,"")</f>
        <v/>
      </c>
      <c r="AX1336" s="24" t="str">
        <f>_xlfn.XLOOKUP(B1336,'[6]cell downs 03052026 8h40 '!$B:$B,'[6]cell downs 03052026 8h40 '!$R:$R,"")</f>
        <v/>
      </c>
      <c r="AY1336" s="24" t="str">
        <f>_xlfn.XLOOKUP(B1336,'[7]ALL SITES DOWN'!$D:$D,'[7]ALL SITES DOWN'!$J:$J,"")</f>
        <v/>
      </c>
      <c r="AZ1336" s="24" t="str">
        <f>_xlfn.XLOOKUP(B1336,'[8]ALL SITES DOWN'!$D:$D,'[8]ALL SITES DOWN'!$J:$J,"")</f>
        <v/>
      </c>
      <c r="BA1336" s="9" t="str">
        <f>_xlfn.XLOOKUP(B1336,[9]sheet1!$AC:$AC,[9]sheet1!$AF:$AF,"")</f>
        <v/>
      </c>
      <c r="BB1336" s="14" t="s">
        <v>5537</v>
      </c>
      <c r="BC1336" s="14" t="s">
        <v>5537</v>
      </c>
      <c r="BD1336" s="14" t="str">
        <f>_xlfn.XLOOKUP(B1336,'[10]cell downs 18042026 17h'!$B:$B,'[10]cell downs 18042026 17h'!$B:$B,"")</f>
        <v/>
      </c>
      <c r="BE1336" s="14" t="str">
        <f>_xlfn.XLOOKUP(B1336,'[11]Cells Huawei 19042026 15h'!$B:$B,'[11]Cells Huawei 19042026 15h'!$B:$B,"")</f>
        <v/>
      </c>
      <c r="BF1336" s="9" t="str">
        <f>_xlfn.XLOOKUP(B1336,'[12]cells down 19042026 9H40'!$B:$B,'[12]cells down 19042026 9H40'!$B:$B,"")</f>
        <v/>
      </c>
      <c r="BG1336" s="9" t="s">
        <v>2334</v>
      </c>
      <c r="BH1336" s="9" t="s">
        <v>5537</v>
      </c>
    </row>
    <row r="1337" spans="1:60" s="9" customFormat="1" x14ac:dyDescent="0.3">
      <c r="A1337" s="1" t="s">
        <v>2283</v>
      </c>
      <c r="B1337" s="8" t="s">
        <v>2284</v>
      </c>
      <c r="C1337" s="3" t="str">
        <f>_xlfn.XLOOKUP(B1337,'[1]daily break down'!$D:$D,'[1]daily break down'!$E:$E,"")</f>
        <v>Yaounde</v>
      </c>
      <c r="D1337" s="1" t="s">
        <v>11</v>
      </c>
      <c r="E1337" s="1" t="s">
        <v>145</v>
      </c>
      <c r="F1337" s="3" t="s">
        <v>37</v>
      </c>
      <c r="G1337" s="1" t="s">
        <v>38</v>
      </c>
      <c r="H1337" s="42" t="str">
        <f>_xlfn.XLOOKUP(B1337,[2]CALCULATION!$B:$B,[2]CALCULATION!$H:$H,"")</f>
        <v>ZTE</v>
      </c>
      <c r="I1337" s="34">
        <v>0</v>
      </c>
      <c r="J1337" s="34">
        <v>0</v>
      </c>
      <c r="K1337" s="34">
        <v>0</v>
      </c>
      <c r="L1337" s="34">
        <v>0</v>
      </c>
      <c r="M1337" s="34">
        <v>0</v>
      </c>
      <c r="N1337" s="34">
        <v>0</v>
      </c>
      <c r="O1337" s="34">
        <v>0</v>
      </c>
      <c r="P1337" s="34">
        <v>0</v>
      </c>
      <c r="Q1337" s="34">
        <v>0</v>
      </c>
      <c r="R1337" s="34">
        <v>0</v>
      </c>
      <c r="S1337" s="35">
        <v>0</v>
      </c>
      <c r="T1337" s="35">
        <v>0</v>
      </c>
      <c r="U1337" s="35">
        <v>2.2033277402527736</v>
      </c>
      <c r="V1337" s="35">
        <v>0</v>
      </c>
      <c r="W1337" s="35">
        <v>0</v>
      </c>
      <c r="X1337" s="35">
        <v>0</v>
      </c>
      <c r="Y1337" s="35">
        <v>0</v>
      </c>
      <c r="Z1337" s="35">
        <v>0</v>
      </c>
      <c r="AA1337" s="35">
        <v>0</v>
      </c>
      <c r="AB1337" s="35">
        <v>0</v>
      </c>
      <c r="AC1337" s="35">
        <v>0</v>
      </c>
      <c r="AD1337" s="35">
        <v>0</v>
      </c>
      <c r="AE1337" s="58" t="s">
        <v>5560</v>
      </c>
      <c r="AF1337" s="58"/>
      <c r="AG1337" s="57" t="str" cm="1">
        <f t="array" ref="AG1337">IFERROR(_xlfn.IFS(
AI1337="MPR ISSUE","PDH",
AI1337="BSS Hardware Issue","BSS",
AI1337="Sites strategiques, MLL, Pylone, etc.","ENVTECH",
AI1337="AKTIVCO DEFAUT GE &amp; POWER Cabinet","AKTIVCO",
AI1337="AKTIVCO Coupure ENEO &amp; Baisse de tension","AKTIVCO GRID ONLY",
AI1337="Coupure ENEO &amp; Baisse de tension","IHS GRID ONLY",
AI1337="Defaut GE &amp; POWER Cabinet","IHS",
AI1337="Sharing","Partners",
AI1337="Sites strategiques &amp; DataCenter","SST &amp; DC",
AI1337="Exclu","Exclu",
AI1337="SAT","SAT",
AI1337="SPARE-ISSUE","SPARE-ISSUE",
AI1337="Fiber CAmtel","TRANS_FO_CAMTEL",
AI1337="Fiber AOF","Fiber AOF",
AI1337="Projet OCM (HUAWEI)","TRAVAUX-HUAWEI",
AI1337="Projet OCM (NOKIA)","TRAVAUX-NOKIA",
AI1337="ACCESS-ISSUE","ACCESS-ISSUE",
AI1337="Projet OCM (ZTE, NOKIA, autres projets)","TRAVAUX OCM",
AI1337="No root CAuse","No root cause",
AI1337="ODU HS","PDH",
AI1337="IP &amp; VLAN","PDH",
AI1337="Warehouse HUAWEI","SPARE-ISSUE",
AI1337="SPARE-HS","SPARE-ISSUE",
AI1337="Power Telco","BSS",AI1337="no impacts","no impacts"
),"")</f>
        <v>no impacts</v>
      </c>
      <c r="AH1337" s="57" t="str" cm="1">
        <f t="array" ref="AH1337">IFERROR(_xlfn.IFS(
AI1337="MPR ISSUE","TX ISSUE",
AI1337="BSS Hardware Issue","RAN ISSUE",
AI1337="Sites strategiques, MLL, Pylone, etc.","ENVTECH",
AI1337="AKTIVCO DEFAUT GE &amp; POWER Cabinet","POWER ISSUE",
AI1337="AKTIVCO Coupure ENEO &amp; Baisse de tension","POWER ISSUE",
AI1337="Coupure ENEO &amp; Baisse de tension","POWER ISSUE",
AI1337="Defaut GE &amp; POWER Cabinet","POWER ISSUE",
AI1337="Sharing","POWER ISSUE",
AI1337="Sites strategiques &amp; DataCenter","POWER ISSUE",
AI1337="Exclu","Exclu",
AI1337="SAT","TX ISSUE",
AI1337="SPARE-ISSUE","SPARE-ISSUE",
AI1337="Fiber CAmtel","TX ISSUE",
AI1337="Fiber AOF","TX ISSUE",
AI1337="Projet OCM (HUAWEI)","TRAVAUX-HUAWEI",
AI1337="Projet OCM (NOKIA)","TRAVAUX -NOKIA",
AI1337="ACCESS-ISSUE","ACCESS-ISSUE",
AI1337="Projet OCM (ZTE, NOKIA, autres projets)","TRAVAUX OCM",
AI1337="No root CAuse","No root cause",
AI1337="ODU HS","TX ISSUE",
AI1337="IP &amp; VLAN","TX ISSUE",
AI1337="Warehouse HUAWEI","SPARE-ISSUE",
AI1337="SPARE-HS","SPARE-ISSUE",
AI1337="Power Telco","RAN ISSUE",AI1337="no impacts","no impacts"
),"")</f>
        <v>no impacts</v>
      </c>
      <c r="AI1337" s="85" t="s">
        <v>5998</v>
      </c>
      <c r="AJ1337" s="57" t="str" cm="1">
        <f t="array" ref="AJ1337">IFERROR(_xlfn.IFS(
AI1337="MPR ISSUE","ACTIVE",
AI1337="BSS Hardware Issue","ACTIVE",
AI1337="Sites strategiques, MLL, Pylone, etc.","PASSIVE",
AI1337="AKTIVCO DEFAUT GE &amp; POWER Cabinet","PASSIVE",
AI1337="AKTIVCO Coupure ENEO &amp; Baisse de tension","PASSIVE",
AI1337="Coupure ENEO &amp; Baisse de tension","PASSIVE",
AI1337="Defaut GE &amp; POWER Cabinet","PASSIVE",
AI1337="Sharing","PASSIVE",
AI1337="Sites strategiques &amp; DataCenter","PASSIVE",
AI1337="Exclu","Exclu",
AI1337="SAT","ACTIVE",
AI1337="SPARE-ISSUE","SPARE-ISSUE",
AI1337="Fiber CAmtel","ACTIVE",
AI1337="Fiber AOF","ACTIVE",
AI1337="Projet OCM (HUAWEI)","PLANNED WORKS",
AI1337="Projet OCM (NOKIA)","PLANNED WORKS",
AI1337="ACCESS-ISSUE","ACCESS-ISSUE",
AI1337="Projet OCM (ZTE, NOKIA, autres projets)","PLANNED WORKS",
AI1337="No root CAuse","No root cause",
AI1337="ODU HS","ACTIVE",
AI1337="IP &amp; VLAN","ACTIVE",
AI1337="Warehouse HUAWEI","SPARE-ISSUE",
AI1337="SPARE-HS","SPARE-ISSUE",
AI1337="Power Telco","ACTIVE", AI1337="no impacts","no impacts"
),"")</f>
        <v>no impacts</v>
      </c>
      <c r="AK1337" s="23" t="s">
        <v>5537</v>
      </c>
      <c r="AL1337" s="23" t="str">
        <f t="shared" si="36"/>
        <v>CTR_373</v>
      </c>
      <c r="AN1337" s="9" t="s">
        <v>5537</v>
      </c>
      <c r="AO1337" s="23" t="str">
        <f>_xlfn.XLOOKUP(B1337,'INCIDENT-05-03-2026'!E:E,'INCIDENT-05-03-2026'!F:F,"")</f>
        <v/>
      </c>
      <c r="AP1337" s="7" t="s">
        <v>5537</v>
      </c>
      <c r="AQ1337" s="6"/>
      <c r="AR1337" s="7"/>
      <c r="AS1337" s="3" t="str">
        <f>_xlfn.XLOOKUP(B1337,'[3]tt num | region | site id'!$C:$C,'[3]tt num | region | site id'!$Q:$Q,"")</f>
        <v/>
      </c>
      <c r="AT1337" s="24" t="str">
        <f>_xlfn.XLOOKUP(B1337,'[4]Cells Huawei 03052026 12h'!$B:$B,'[4]Cells Huawei 03052026 12h'!$T:$T,"")</f>
        <v/>
      </c>
      <c r="AU1337" s="24" t="str">
        <f>_xlfn.XLOOKUP(B1337,'[5]cells down 02052026 8h50'!$B:$B,'[5]cells down 02052026 8h50'!$R:$R,"")</f>
        <v/>
      </c>
      <c r="AV1337" s="24" t="str">
        <f>_xlfn.XLOOKUP(B1337,'[5]cells down 02052026 13h50'!$B:$B,'[5]cells down 02052026 13h50'!$R:$R,"")</f>
        <v/>
      </c>
      <c r="AW1337" s="24" t="str">
        <f>_xlfn.XLOOKUP(B1337,'[5]cells down 02052026 13h50'!$B:$B,'[5]cells down 02052026 13h50'!$R:$R,"")</f>
        <v/>
      </c>
      <c r="AX1337" s="24" t="str">
        <f>_xlfn.XLOOKUP(B1337,'[6]cell downs 03052026 8h40 '!$B:$B,'[6]cell downs 03052026 8h40 '!$R:$R,"")</f>
        <v/>
      </c>
      <c r="AY1337" s="24" t="str">
        <f>_xlfn.XLOOKUP(B1337,'[7]ALL SITES DOWN'!$D:$D,'[7]ALL SITES DOWN'!$J:$J,"")</f>
        <v/>
      </c>
      <c r="AZ1337" s="24" t="str">
        <f>_xlfn.XLOOKUP(B1337,'[8]ALL SITES DOWN'!$D:$D,'[8]ALL SITES DOWN'!$J:$J,"")</f>
        <v/>
      </c>
      <c r="BA1337" s="9" t="str">
        <f>_xlfn.XLOOKUP(B1337,[9]sheet1!$AC:$AC,[9]sheet1!$AF:$AF,"")</f>
        <v/>
      </c>
      <c r="BB1337" s="14" t="s">
        <v>5537</v>
      </c>
      <c r="BC1337" s="14" t="s">
        <v>5537</v>
      </c>
      <c r="BD1337" s="14" t="str">
        <f>_xlfn.XLOOKUP(B1337,'[10]cell downs 18042026 17h'!$B:$B,'[10]cell downs 18042026 17h'!$B:$B,"")</f>
        <v/>
      </c>
      <c r="BE1337" s="14" t="str">
        <f>_xlfn.XLOOKUP(B1337,'[11]Cells Huawei 19042026 15h'!$B:$B,'[11]Cells Huawei 19042026 15h'!$B:$B,"")</f>
        <v/>
      </c>
      <c r="BF1337" s="9" t="str">
        <f>_xlfn.XLOOKUP(B1337,'[12]cells down 19042026 9H40'!$B:$B,'[12]cells down 19042026 9H40'!$B:$B,"")</f>
        <v/>
      </c>
      <c r="BG1337" s="9" t="s">
        <v>2284</v>
      </c>
      <c r="BH1337" s="9" t="s">
        <v>5537</v>
      </c>
    </row>
    <row r="1338" spans="1:60" s="9" customFormat="1" x14ac:dyDescent="0.3">
      <c r="A1338" s="1" t="s">
        <v>2217</v>
      </c>
      <c r="B1338" s="8" t="s">
        <v>2218</v>
      </c>
      <c r="C1338" s="3" t="str">
        <f>_xlfn.XLOOKUP(B1338,'[1]daily break down'!$D:$D,'[1]daily break down'!$E:$E,"")</f>
        <v>Yaounde</v>
      </c>
      <c r="D1338" s="1" t="s">
        <v>21</v>
      </c>
      <c r="E1338" s="1" t="s">
        <v>36</v>
      </c>
      <c r="F1338" s="3" t="s">
        <v>37</v>
      </c>
      <c r="G1338" s="1" t="s">
        <v>38</v>
      </c>
      <c r="H1338" s="42" t="str">
        <f>_xlfn.XLOOKUP(B1338,[2]CALCULATION!$B:$B,[2]CALCULATION!$H:$H,"")</f>
        <v>ZTE</v>
      </c>
      <c r="I1338" s="34">
        <v>0</v>
      </c>
      <c r="J1338" s="34">
        <v>0</v>
      </c>
      <c r="K1338" s="34">
        <v>0</v>
      </c>
      <c r="L1338" s="34">
        <v>0</v>
      </c>
      <c r="M1338" s="34">
        <v>0</v>
      </c>
      <c r="N1338" s="34">
        <v>0</v>
      </c>
      <c r="O1338" s="34">
        <v>0</v>
      </c>
      <c r="P1338" s="34">
        <v>0</v>
      </c>
      <c r="Q1338" s="34">
        <v>0</v>
      </c>
      <c r="R1338" s="34">
        <v>0</v>
      </c>
      <c r="S1338" s="35">
        <v>0</v>
      </c>
      <c r="T1338" s="35">
        <v>0</v>
      </c>
      <c r="U1338" s="35">
        <v>0</v>
      </c>
      <c r="V1338" s="35">
        <v>0</v>
      </c>
      <c r="W1338" s="35">
        <v>0</v>
      </c>
      <c r="X1338" s="35">
        <v>0</v>
      </c>
      <c r="Y1338" s="35">
        <v>0</v>
      </c>
      <c r="Z1338" s="35">
        <v>0</v>
      </c>
      <c r="AA1338" s="35">
        <v>0</v>
      </c>
      <c r="AB1338" s="35">
        <v>0</v>
      </c>
      <c r="AC1338" s="35">
        <v>0</v>
      </c>
      <c r="AD1338" s="35">
        <v>0</v>
      </c>
      <c r="AE1338" s="58" t="s">
        <v>5560</v>
      </c>
      <c r="AF1338" s="58"/>
      <c r="AG1338" s="57" t="str" cm="1">
        <f t="array" ref="AG1338">IFERROR(_xlfn.IFS(
AI1338="MPR ISSUE","PDH",
AI1338="BSS Hardware Issue","BSS",
AI1338="Sites strategiques, MLL, Pylone, etc.","ENVTECH",
AI1338="AKTIVCO DEFAUT GE &amp; POWER Cabinet","AKTIVCO",
AI1338="AKTIVCO Coupure ENEO &amp; Baisse de tension","AKTIVCO GRID ONLY",
AI1338="Coupure ENEO &amp; Baisse de tension","IHS GRID ONLY",
AI1338="Defaut GE &amp; POWER Cabinet","IHS",
AI1338="Sharing","Partners",
AI1338="Sites strategiques &amp; DataCenter","SST &amp; DC",
AI1338="Exclu","Exclu",
AI1338="SAT","SAT",
AI1338="SPARE-ISSUE","SPARE-ISSUE",
AI1338="Fiber CAmtel","TRANS_FO_CAMTEL",
AI1338="Fiber AOF","Fiber AOF",
AI1338="Projet OCM (HUAWEI)","TRAVAUX-HUAWEI",
AI1338="Projet OCM (NOKIA)","TRAVAUX-NOKIA",
AI1338="ACCESS-ISSUE","ACCESS-ISSUE",
AI1338="Projet OCM (ZTE, NOKIA, autres projets)","TRAVAUX OCM",
AI1338="No root CAuse","No root cause",
AI1338="ODU HS","PDH",
AI1338="IP &amp; VLAN","PDH",
AI1338="Warehouse HUAWEI","SPARE-ISSUE",
AI1338="SPARE-HS","SPARE-ISSUE",
AI1338="Power Telco","BSS",AI1338="no impacts","no impacts"
),"")</f>
        <v>no impacts</v>
      </c>
      <c r="AH1338" s="57" t="str" cm="1">
        <f t="array" ref="AH1338">IFERROR(_xlfn.IFS(
AI1338="MPR ISSUE","TX ISSUE",
AI1338="BSS Hardware Issue","RAN ISSUE",
AI1338="Sites strategiques, MLL, Pylone, etc.","ENVTECH",
AI1338="AKTIVCO DEFAUT GE &amp; POWER Cabinet","POWER ISSUE",
AI1338="AKTIVCO Coupure ENEO &amp; Baisse de tension","POWER ISSUE",
AI1338="Coupure ENEO &amp; Baisse de tension","POWER ISSUE",
AI1338="Defaut GE &amp; POWER Cabinet","POWER ISSUE",
AI1338="Sharing","POWER ISSUE",
AI1338="Sites strategiques &amp; DataCenter","POWER ISSUE",
AI1338="Exclu","Exclu",
AI1338="SAT","TX ISSUE",
AI1338="SPARE-ISSUE","SPARE-ISSUE",
AI1338="Fiber CAmtel","TX ISSUE",
AI1338="Fiber AOF","TX ISSUE",
AI1338="Projet OCM (HUAWEI)","TRAVAUX-HUAWEI",
AI1338="Projet OCM (NOKIA)","TRAVAUX -NOKIA",
AI1338="ACCESS-ISSUE","ACCESS-ISSUE",
AI1338="Projet OCM (ZTE, NOKIA, autres projets)","TRAVAUX OCM",
AI1338="No root CAuse","No root cause",
AI1338="ODU HS","TX ISSUE",
AI1338="IP &amp; VLAN","TX ISSUE",
AI1338="Warehouse HUAWEI","SPARE-ISSUE",
AI1338="SPARE-HS","SPARE-ISSUE",
AI1338="Power Telco","RAN ISSUE",AI1338="no impacts","no impacts"
),"")</f>
        <v>no impacts</v>
      </c>
      <c r="AI1338" s="85" t="s">
        <v>5998</v>
      </c>
      <c r="AJ1338" s="57" t="str" cm="1">
        <f t="array" ref="AJ1338">IFERROR(_xlfn.IFS(
AI1338="MPR ISSUE","ACTIVE",
AI1338="BSS Hardware Issue","ACTIVE",
AI1338="Sites strategiques, MLL, Pylone, etc.","PASSIVE",
AI1338="AKTIVCO DEFAUT GE &amp; POWER Cabinet","PASSIVE",
AI1338="AKTIVCO Coupure ENEO &amp; Baisse de tension","PASSIVE",
AI1338="Coupure ENEO &amp; Baisse de tension","PASSIVE",
AI1338="Defaut GE &amp; POWER Cabinet","PASSIVE",
AI1338="Sharing","PASSIVE",
AI1338="Sites strategiques &amp; DataCenter","PASSIVE",
AI1338="Exclu","Exclu",
AI1338="SAT","ACTIVE",
AI1338="SPARE-ISSUE","SPARE-ISSUE",
AI1338="Fiber CAmtel","ACTIVE",
AI1338="Fiber AOF","ACTIVE",
AI1338="Projet OCM (HUAWEI)","PLANNED WORKS",
AI1338="Projet OCM (NOKIA)","PLANNED WORKS",
AI1338="ACCESS-ISSUE","ACCESS-ISSUE",
AI1338="Projet OCM (ZTE, NOKIA, autres projets)","PLANNED WORKS",
AI1338="No root CAuse","No root cause",
AI1338="ODU HS","ACTIVE",
AI1338="IP &amp; VLAN","ACTIVE",
AI1338="Warehouse HUAWEI","SPARE-ISSUE",
AI1338="SPARE-HS","SPARE-ISSUE",
AI1338="Power Telco","ACTIVE", AI1338="no impacts","no impacts"
),"")</f>
        <v>no impacts</v>
      </c>
      <c r="AK1338" s="23" t="s">
        <v>5537</v>
      </c>
      <c r="AL1338" s="23" t="str">
        <f t="shared" si="36"/>
        <v>CTR_009</v>
      </c>
      <c r="AN1338" s="9" t="s">
        <v>5537</v>
      </c>
      <c r="AO1338" s="23" t="str">
        <f>_xlfn.XLOOKUP(B1338,'INCIDENT-05-03-2026'!E:E,'INCIDENT-05-03-2026'!F:F,"")</f>
        <v/>
      </c>
      <c r="AP1338" s="7" t="s">
        <v>5537</v>
      </c>
      <c r="AQ1338" s="6"/>
      <c r="AR1338" s="7"/>
      <c r="AS1338" s="3" t="str">
        <f>_xlfn.XLOOKUP(B1338,'[3]tt num | region | site id'!$C:$C,'[3]tt num | region | site id'!$Q:$Q,"")</f>
        <v/>
      </c>
      <c r="AT1338" s="24" t="str">
        <f>_xlfn.XLOOKUP(B1338,'[4]Cells Huawei 03052026 12h'!$B:$B,'[4]Cells Huawei 03052026 12h'!$T:$T,"")</f>
        <v/>
      </c>
      <c r="AU1338" s="24" t="str">
        <f>_xlfn.XLOOKUP(B1338,'[5]cells down 02052026 8h50'!$B:$B,'[5]cells down 02052026 8h50'!$R:$R,"")</f>
        <v/>
      </c>
      <c r="AV1338" s="24" t="str">
        <f>_xlfn.XLOOKUP(B1338,'[5]cells down 02052026 13h50'!$B:$B,'[5]cells down 02052026 13h50'!$R:$R,"")</f>
        <v/>
      </c>
      <c r="AW1338" s="24" t="str">
        <f>_xlfn.XLOOKUP(B1338,'[5]cells down 02052026 13h50'!$B:$B,'[5]cells down 02052026 13h50'!$R:$R,"")</f>
        <v/>
      </c>
      <c r="AX1338" s="24" t="str">
        <f>_xlfn.XLOOKUP(B1338,'[6]cell downs 03052026 8h40 '!$B:$B,'[6]cell downs 03052026 8h40 '!$R:$R,"")</f>
        <v/>
      </c>
      <c r="AY1338" s="24" t="str">
        <f>_xlfn.XLOOKUP(B1338,'[7]ALL SITES DOWN'!$D:$D,'[7]ALL SITES DOWN'!$J:$J,"")</f>
        <v/>
      </c>
      <c r="AZ1338" s="24" t="str">
        <f>_xlfn.XLOOKUP(B1338,'[8]ALL SITES DOWN'!$D:$D,'[8]ALL SITES DOWN'!$J:$J,"")</f>
        <v/>
      </c>
      <c r="BA1338" s="9" t="str">
        <f>_xlfn.XLOOKUP(B1338,[9]sheet1!$AC:$AC,[9]sheet1!$AF:$AF,"")</f>
        <v/>
      </c>
      <c r="BB1338" s="14" t="s">
        <v>5537</v>
      </c>
      <c r="BC1338" s="14" t="s">
        <v>5537</v>
      </c>
      <c r="BD1338" s="14" t="str">
        <f>_xlfn.XLOOKUP(B1338,'[10]cell downs 18042026 17h'!$B:$B,'[10]cell downs 18042026 17h'!$B:$B,"")</f>
        <v/>
      </c>
      <c r="BE1338" s="14" t="str">
        <f>_xlfn.XLOOKUP(B1338,'[11]Cells Huawei 19042026 15h'!$B:$B,'[11]Cells Huawei 19042026 15h'!$B:$B,"")</f>
        <v/>
      </c>
      <c r="BF1338" s="9" t="str">
        <f>_xlfn.XLOOKUP(B1338,'[12]cells down 19042026 9H40'!$B:$B,'[12]cells down 19042026 9H40'!$B:$B,"")</f>
        <v/>
      </c>
      <c r="BG1338" s="9" t="s">
        <v>5537</v>
      </c>
      <c r="BH1338" s="9" t="s">
        <v>594</v>
      </c>
    </row>
    <row r="1339" spans="1:60" s="9" customFormat="1" x14ac:dyDescent="0.3">
      <c r="A1339" s="1" t="s">
        <v>1533</v>
      </c>
      <c r="B1339" s="8" t="s">
        <v>1534</v>
      </c>
      <c r="C1339" s="3" t="str">
        <f>_xlfn.XLOOKUP(B1339,'[1]daily break down'!$D:$D,'[1]daily break down'!$E:$E,"")</f>
        <v>NORD-OUEST</v>
      </c>
      <c r="D1339" s="1" t="s">
        <v>11</v>
      </c>
      <c r="E1339" s="1" t="s">
        <v>154</v>
      </c>
      <c r="F1339" s="3" t="s">
        <v>51</v>
      </c>
      <c r="G1339" s="1" t="s">
        <v>1533</v>
      </c>
      <c r="H1339" s="41" t="str">
        <f>_xlfn.XLOOKUP(B1339,[2]CALCULATION!$B:$B,[2]CALCULATION!$H:$H,"")</f>
        <v>NOKIA</v>
      </c>
      <c r="I1339" s="34">
        <v>3.4628233072155298E-3</v>
      </c>
      <c r="J1339" s="34">
        <v>0.15536585129315914</v>
      </c>
      <c r="K1339" s="34">
        <v>0</v>
      </c>
      <c r="L1339" s="34">
        <v>0</v>
      </c>
      <c r="M1339" s="34">
        <v>2.5846352065488531</v>
      </c>
      <c r="N1339" s="34">
        <v>3.8899368850193303</v>
      </c>
      <c r="O1339" s="34">
        <v>0</v>
      </c>
      <c r="P1339" s="34">
        <v>0</v>
      </c>
      <c r="Q1339" s="34">
        <v>0.6688186559354693</v>
      </c>
      <c r="R1339" s="34">
        <v>0</v>
      </c>
      <c r="S1339" s="35">
        <v>0.75558645207679798</v>
      </c>
      <c r="T1339" s="35">
        <v>17403.285923414747</v>
      </c>
      <c r="U1339" s="35">
        <v>0</v>
      </c>
      <c r="V1339" s="35">
        <v>0</v>
      </c>
      <c r="W1339" s="35">
        <v>0</v>
      </c>
      <c r="X1339" s="35">
        <v>0</v>
      </c>
      <c r="Y1339" s="35">
        <v>0</v>
      </c>
      <c r="Z1339" s="35">
        <v>0.10446005370498776</v>
      </c>
      <c r="AA1339" s="35">
        <v>0</v>
      </c>
      <c r="AB1339" s="35">
        <v>0</v>
      </c>
      <c r="AC1339" s="35">
        <v>0</v>
      </c>
      <c r="AD1339" s="35">
        <v>0</v>
      </c>
      <c r="AE1339" s="58" t="s">
        <v>5603</v>
      </c>
      <c r="AF1339" s="58"/>
      <c r="AG1339" s="57" t="str" cm="1">
        <f t="array" ref="AG1339">IFERROR(_xlfn.IFS(
AI1339="MPR ISSUE","PDH",
AI1339="BSS Hardware Issue","BSS",
AI1339="Sites strategiques, MLL, Pylone, etc.","ENVTECH",
AI1339="AKTIVCO DEFAUT GE &amp; POWER Cabinet","AKTIVCO",
AI1339="AKTIVCO Coupure ENEO &amp; Baisse de tension","AKTIVCO GRID ONLY",
AI1339="Coupure ENEO &amp; Baisse de tension","IHS GRID ONLY",
AI1339="Defaut GE &amp; POWER Cabinet","IHS",
AI1339="Sharing","Partners",
AI1339="Sites strategiques &amp; DataCenter","SST &amp; DC",
AI1339="Exclu","Exclu",
AI1339="SAT","SAT",
AI1339="SPARE-ISSUE","SPARE-ISSUE",
AI1339="Fiber CAmtel","TRANS_FO_CAMTEL",
AI1339="Fiber AOF","Fiber AOF",
AI1339="Projet OCM (HUAWEI)","TRAVAUX-HUAWEI",
AI1339="Projet OCM (NOKIA)","TRAVAUX-NOKIA",
AI1339="ACCESS-ISSUE","ACCESS-ISSUE",
AI1339="Projet OCM (ZTE, NOKIA, autres projets)","TRAVAUX OCM",
AI1339="No root CAuse","No root cause",
AI1339="ODU HS","PDH",
AI1339="IP &amp; VLAN","PDH",
AI1339="Warehouse HUAWEI","SPARE-ISSUE",
AI1339="SPARE-HS","SPARE-ISSUE",
AI1339="Power Telco","BSS",AI1339="no impacts","no impacts"
),"")</f>
        <v>no impacts</v>
      </c>
      <c r="AH1339" s="57" t="str" cm="1">
        <f t="array" ref="AH1339">IFERROR(_xlfn.IFS(
AI1339="MPR ISSUE","TX ISSUE",
AI1339="BSS Hardware Issue","RAN ISSUE",
AI1339="Sites strategiques, MLL, Pylone, etc.","ENVTECH",
AI1339="AKTIVCO DEFAUT GE &amp; POWER Cabinet","POWER ISSUE",
AI1339="AKTIVCO Coupure ENEO &amp; Baisse de tension","POWER ISSUE",
AI1339="Coupure ENEO &amp; Baisse de tension","POWER ISSUE",
AI1339="Defaut GE &amp; POWER Cabinet","POWER ISSUE",
AI1339="Sharing","POWER ISSUE",
AI1339="Sites strategiques &amp; DataCenter","POWER ISSUE",
AI1339="Exclu","Exclu",
AI1339="SAT","TX ISSUE",
AI1339="SPARE-ISSUE","SPARE-ISSUE",
AI1339="Fiber CAmtel","TX ISSUE",
AI1339="Fiber AOF","TX ISSUE",
AI1339="Projet OCM (HUAWEI)","TRAVAUX-HUAWEI",
AI1339="Projet OCM (NOKIA)","TRAVAUX -NOKIA",
AI1339="ACCESS-ISSUE","ACCESS-ISSUE",
AI1339="Projet OCM (ZTE, NOKIA, autres projets)","TRAVAUX OCM",
AI1339="No root CAuse","No root cause",
AI1339="ODU HS","TX ISSUE",
AI1339="IP &amp; VLAN","TX ISSUE",
AI1339="Warehouse HUAWEI","SPARE-ISSUE",
AI1339="SPARE-HS","SPARE-ISSUE",
AI1339="Power Telco","RAN ISSUE",AI1339="no impacts","no impacts"
),"")</f>
        <v>no impacts</v>
      </c>
      <c r="AI1339" s="85" t="s">
        <v>5998</v>
      </c>
      <c r="AJ1339" s="57" t="str" cm="1">
        <f t="array" ref="AJ1339">IFERROR(_xlfn.IFS(
AI1339="MPR ISSUE","ACTIVE",
AI1339="BSS Hardware Issue","ACTIVE",
AI1339="Sites strategiques, MLL, Pylone, etc.","PASSIVE",
AI1339="AKTIVCO DEFAUT GE &amp; POWER Cabinet","PASSIVE",
AI1339="AKTIVCO Coupure ENEO &amp; Baisse de tension","PASSIVE",
AI1339="Coupure ENEO &amp; Baisse de tension","PASSIVE",
AI1339="Defaut GE &amp; POWER Cabinet","PASSIVE",
AI1339="Sharing","PASSIVE",
AI1339="Sites strategiques &amp; DataCenter","PASSIVE",
AI1339="Exclu","Exclu",
AI1339="SAT","ACTIVE",
AI1339="SPARE-ISSUE","SPARE-ISSUE",
AI1339="Fiber CAmtel","ACTIVE",
AI1339="Fiber AOF","ACTIVE",
AI1339="Projet OCM (HUAWEI)","PLANNED WORKS",
AI1339="Projet OCM (NOKIA)","PLANNED WORKS",
AI1339="ACCESS-ISSUE","ACCESS-ISSUE",
AI1339="Projet OCM (ZTE, NOKIA, autres projets)","PLANNED WORKS",
AI1339="No root CAuse","No root cause",
AI1339="ODU HS","ACTIVE",
AI1339="IP &amp; VLAN","ACTIVE",
AI1339="Warehouse HUAWEI","SPARE-ISSUE",
AI1339="SPARE-HS","SPARE-ISSUE",
AI1339="Power Telco","ACTIVE", AI1339="no impacts","no impacts"
),"")</f>
        <v>no impacts</v>
      </c>
      <c r="AK1339" s="23" t="s">
        <v>5537</v>
      </c>
      <c r="AL1339" s="23" t="str">
        <f t="shared" si="36"/>
        <v>NRO_051</v>
      </c>
      <c r="AN1339" s="9" t="s">
        <v>5537</v>
      </c>
      <c r="AO1339" s="23" t="str">
        <f>_xlfn.XLOOKUP(B1339,'INCIDENT-05-03-2026'!E:E,'INCIDENT-05-03-2026'!F:F,"")</f>
        <v/>
      </c>
      <c r="AP1339" s="7" t="s">
        <v>5537</v>
      </c>
      <c r="AQ1339" s="6"/>
      <c r="AR1339" s="7"/>
      <c r="AS1339" s="3" t="str">
        <f>_xlfn.XLOOKUP(B1339,'[3]tt num | region | site id'!$C:$C,'[3]tt num | region | site id'!$Q:$Q,"")</f>
        <v/>
      </c>
      <c r="AT1339" s="24" t="str">
        <f>_xlfn.XLOOKUP(B1339,'[4]Cells Huawei 03052026 12h'!$B:$B,'[4]Cells Huawei 03052026 12h'!$T:$T,"")</f>
        <v/>
      </c>
      <c r="AU1339" s="24" t="str">
        <f>_xlfn.XLOOKUP(B1339,'[5]cells down 02052026 8h50'!$B:$B,'[5]cells down 02052026 8h50'!$R:$R,"")</f>
        <v/>
      </c>
      <c r="AV1339" s="24" t="str">
        <f>_xlfn.XLOOKUP(B1339,'[5]cells down 02052026 13h50'!$B:$B,'[5]cells down 02052026 13h50'!$R:$R,"")</f>
        <v/>
      </c>
      <c r="AW1339" s="24" t="str">
        <f>_xlfn.XLOOKUP(B1339,'[5]cells down 02052026 13h50'!$B:$B,'[5]cells down 02052026 13h50'!$R:$R,"")</f>
        <v/>
      </c>
      <c r="AX1339" s="24" t="str">
        <f>_xlfn.XLOOKUP(B1339,'[6]cell downs 03052026 8h40 '!$B:$B,'[6]cell downs 03052026 8h40 '!$R:$R,"")</f>
        <v/>
      </c>
      <c r="AY1339" s="24" t="str">
        <f>_xlfn.XLOOKUP(B1339,'[7]ALL SITES DOWN'!$D:$D,'[7]ALL SITES DOWN'!$J:$J,"")</f>
        <v/>
      </c>
      <c r="AZ1339" s="24" t="str">
        <f>_xlfn.XLOOKUP(B1339,'[8]ALL SITES DOWN'!$D:$D,'[8]ALL SITES DOWN'!$J:$J,"")</f>
        <v/>
      </c>
      <c r="BA1339" s="9" t="str">
        <f>_xlfn.XLOOKUP(B1339,[9]sheet1!$AC:$AC,[9]sheet1!$AF:$AF,"")</f>
        <v/>
      </c>
      <c r="BB1339" s="14" t="s">
        <v>5537</v>
      </c>
      <c r="BC1339" s="14" t="s">
        <v>5537</v>
      </c>
      <c r="BD1339" s="14" t="str">
        <f>_xlfn.XLOOKUP(B1339,'[10]cell downs 18042026 17h'!$B:$B,'[10]cell downs 18042026 17h'!$B:$B,"")</f>
        <v/>
      </c>
      <c r="BE1339" s="14" t="str">
        <f>_xlfn.XLOOKUP(B1339,'[11]Cells Huawei 19042026 15h'!$B:$B,'[11]Cells Huawei 19042026 15h'!$B:$B,"")</f>
        <v/>
      </c>
      <c r="BF1339" s="9" t="str">
        <f>_xlfn.XLOOKUP(B1339,'[12]cells down 19042026 9H40'!$B:$B,'[12]cells down 19042026 9H40'!$B:$B,"")</f>
        <v/>
      </c>
      <c r="BG1339" s="9" t="s">
        <v>1534</v>
      </c>
      <c r="BH1339" s="9" t="s">
        <v>5537</v>
      </c>
    </row>
    <row r="1340" spans="1:60" s="9" customFormat="1" x14ac:dyDescent="0.3">
      <c r="A1340" s="1" t="s">
        <v>2768</v>
      </c>
      <c r="B1340" s="8" t="s">
        <v>2769</v>
      </c>
      <c r="C1340" s="3" t="str">
        <f>_xlfn.XLOOKUP(B1340,'[1]daily break down'!$D:$D,'[1]daily break down'!$E:$E,"")</f>
        <v>Yaounde</v>
      </c>
      <c r="D1340" s="1" t="s">
        <v>11</v>
      </c>
      <c r="E1340" s="1" t="s">
        <v>12</v>
      </c>
      <c r="F1340" s="3" t="s">
        <v>37</v>
      </c>
      <c r="G1340" s="1" t="s">
        <v>38</v>
      </c>
      <c r="H1340" s="42" t="str">
        <f>_xlfn.XLOOKUP(B1340,[2]CALCULATION!$B:$B,[2]CALCULATION!$H:$H,"")</f>
        <v>ZTE</v>
      </c>
      <c r="I1340" s="34">
        <v>0</v>
      </c>
      <c r="J1340" s="34">
        <v>0</v>
      </c>
      <c r="K1340" s="34">
        <v>0</v>
      </c>
      <c r="L1340" s="34">
        <v>0</v>
      </c>
      <c r="M1340" s="34">
        <v>0</v>
      </c>
      <c r="N1340" s="34">
        <v>0</v>
      </c>
      <c r="O1340" s="34">
        <v>0</v>
      </c>
      <c r="P1340" s="34">
        <v>0</v>
      </c>
      <c r="Q1340" s="34">
        <v>0</v>
      </c>
      <c r="R1340" s="34">
        <v>0</v>
      </c>
      <c r="S1340" s="35">
        <v>0</v>
      </c>
      <c r="T1340" s="35">
        <v>0</v>
      </c>
      <c r="U1340" s="35">
        <v>0</v>
      </c>
      <c r="V1340" s="35">
        <v>0</v>
      </c>
      <c r="W1340" s="35">
        <v>0</v>
      </c>
      <c r="X1340" s="35">
        <v>0</v>
      </c>
      <c r="Y1340" s="35">
        <v>0</v>
      </c>
      <c r="Z1340" s="35">
        <v>0</v>
      </c>
      <c r="AA1340" s="35">
        <v>0</v>
      </c>
      <c r="AB1340" s="35">
        <v>0</v>
      </c>
      <c r="AC1340" s="35">
        <v>0</v>
      </c>
      <c r="AD1340" s="35">
        <v>0</v>
      </c>
      <c r="AE1340" s="58" t="s">
        <v>5560</v>
      </c>
      <c r="AF1340" s="58"/>
      <c r="AG1340" s="57" t="str" cm="1">
        <f t="array" ref="AG1340">IFERROR(_xlfn.IFS(
AI1340="MPR ISSUE","PDH",
AI1340="BSS Hardware Issue","BSS",
AI1340="Sites strategiques, MLL, Pylone, etc.","ENVTECH",
AI1340="AKTIVCO DEFAUT GE &amp; POWER Cabinet","AKTIVCO",
AI1340="AKTIVCO Coupure ENEO &amp; Baisse de tension","AKTIVCO GRID ONLY",
AI1340="Coupure ENEO &amp; Baisse de tension","IHS GRID ONLY",
AI1340="Defaut GE &amp; POWER Cabinet","IHS",
AI1340="Sharing","Partners",
AI1340="Sites strategiques &amp; DataCenter","SST &amp; DC",
AI1340="Exclu","Exclu",
AI1340="SAT","SAT",
AI1340="SPARE-ISSUE","SPARE-ISSUE",
AI1340="Fiber CAmtel","TRANS_FO_CAMTEL",
AI1340="Fiber AOF","Fiber AOF",
AI1340="Projet OCM (HUAWEI)","TRAVAUX-HUAWEI",
AI1340="Projet OCM (NOKIA)","TRAVAUX-NOKIA",
AI1340="ACCESS-ISSUE","ACCESS-ISSUE",
AI1340="Projet OCM (ZTE, NOKIA, autres projets)","TRAVAUX OCM",
AI1340="No root CAuse","No root cause",
AI1340="ODU HS","PDH",
AI1340="IP &amp; VLAN","PDH",
AI1340="Warehouse HUAWEI","SPARE-ISSUE",
AI1340="SPARE-HS","SPARE-ISSUE",
AI1340="Power Telco","BSS",AI1340="no impacts","no impacts"
),"")</f>
        <v>no impacts</v>
      </c>
      <c r="AH1340" s="57" t="str" cm="1">
        <f t="array" ref="AH1340">IFERROR(_xlfn.IFS(
AI1340="MPR ISSUE","TX ISSUE",
AI1340="BSS Hardware Issue","RAN ISSUE",
AI1340="Sites strategiques, MLL, Pylone, etc.","ENVTECH",
AI1340="AKTIVCO DEFAUT GE &amp; POWER Cabinet","POWER ISSUE",
AI1340="AKTIVCO Coupure ENEO &amp; Baisse de tension","POWER ISSUE",
AI1340="Coupure ENEO &amp; Baisse de tension","POWER ISSUE",
AI1340="Defaut GE &amp; POWER Cabinet","POWER ISSUE",
AI1340="Sharing","POWER ISSUE",
AI1340="Sites strategiques &amp; DataCenter","POWER ISSUE",
AI1340="Exclu","Exclu",
AI1340="SAT","TX ISSUE",
AI1340="SPARE-ISSUE","SPARE-ISSUE",
AI1340="Fiber CAmtel","TX ISSUE",
AI1340="Fiber AOF","TX ISSUE",
AI1340="Projet OCM (HUAWEI)","TRAVAUX-HUAWEI",
AI1340="Projet OCM (NOKIA)","TRAVAUX -NOKIA",
AI1340="ACCESS-ISSUE","ACCESS-ISSUE",
AI1340="Projet OCM (ZTE, NOKIA, autres projets)","TRAVAUX OCM",
AI1340="No root CAuse","No root cause",
AI1340="ODU HS","TX ISSUE",
AI1340="IP &amp; VLAN","TX ISSUE",
AI1340="Warehouse HUAWEI","SPARE-ISSUE",
AI1340="SPARE-HS","SPARE-ISSUE",
AI1340="Power Telco","RAN ISSUE",AI1340="no impacts","no impacts"
),"")</f>
        <v>no impacts</v>
      </c>
      <c r="AI1340" s="85" t="s">
        <v>5998</v>
      </c>
      <c r="AJ1340" s="57" t="str" cm="1">
        <f t="array" ref="AJ1340">IFERROR(_xlfn.IFS(
AI1340="MPR ISSUE","ACTIVE",
AI1340="BSS Hardware Issue","ACTIVE",
AI1340="Sites strategiques, MLL, Pylone, etc.","PASSIVE",
AI1340="AKTIVCO DEFAUT GE &amp; POWER Cabinet","PASSIVE",
AI1340="AKTIVCO Coupure ENEO &amp; Baisse de tension","PASSIVE",
AI1340="Coupure ENEO &amp; Baisse de tension","PASSIVE",
AI1340="Defaut GE &amp; POWER Cabinet","PASSIVE",
AI1340="Sharing","PASSIVE",
AI1340="Sites strategiques &amp; DataCenter","PASSIVE",
AI1340="Exclu","Exclu",
AI1340="SAT","ACTIVE",
AI1340="SPARE-ISSUE","SPARE-ISSUE",
AI1340="Fiber CAmtel","ACTIVE",
AI1340="Fiber AOF","ACTIVE",
AI1340="Projet OCM (HUAWEI)","PLANNED WORKS",
AI1340="Projet OCM (NOKIA)","PLANNED WORKS",
AI1340="ACCESS-ISSUE","ACCESS-ISSUE",
AI1340="Projet OCM (ZTE, NOKIA, autres projets)","PLANNED WORKS",
AI1340="No root CAuse","No root cause",
AI1340="ODU HS","ACTIVE",
AI1340="IP &amp; VLAN","ACTIVE",
AI1340="Warehouse HUAWEI","SPARE-ISSUE",
AI1340="SPARE-HS","SPARE-ISSUE",
AI1340="Power Telco","ACTIVE", AI1340="no impacts","no impacts"
),"")</f>
        <v>no impacts</v>
      </c>
      <c r="AK1340" s="23" t="s">
        <v>5537</v>
      </c>
      <c r="AL1340" s="23" t="str">
        <f t="shared" si="36"/>
        <v>CTR_484</v>
      </c>
      <c r="AN1340" s="9" t="s">
        <v>5537</v>
      </c>
      <c r="AO1340" s="23" t="str">
        <f>_xlfn.XLOOKUP(B1340,'INCIDENT-05-03-2026'!E:E,'INCIDENT-05-03-2026'!F:F,"")</f>
        <v/>
      </c>
      <c r="AP1340" s="7" t="s">
        <v>5537</v>
      </c>
      <c r="AQ1340" s="6"/>
      <c r="AR1340" s="7"/>
      <c r="AS1340" s="3" t="str">
        <f>_xlfn.XLOOKUP(B1340,'[3]tt num | region | site id'!$C:$C,'[3]tt num | region | site id'!$Q:$Q,"")</f>
        <v/>
      </c>
      <c r="AT1340" s="24" t="str">
        <f>_xlfn.XLOOKUP(B1340,'[4]Cells Huawei 03052026 12h'!$B:$B,'[4]Cells Huawei 03052026 12h'!$T:$T,"")</f>
        <v/>
      </c>
      <c r="AU1340" s="24" t="str">
        <f>_xlfn.XLOOKUP(B1340,'[5]cells down 02052026 8h50'!$B:$B,'[5]cells down 02052026 8h50'!$R:$R,"")</f>
        <v/>
      </c>
      <c r="AV1340" s="24" t="str">
        <f>_xlfn.XLOOKUP(B1340,'[5]cells down 02052026 13h50'!$B:$B,'[5]cells down 02052026 13h50'!$R:$R,"")</f>
        <v/>
      </c>
      <c r="AW1340" s="24" t="str">
        <f>_xlfn.XLOOKUP(B1340,'[5]cells down 02052026 13h50'!$B:$B,'[5]cells down 02052026 13h50'!$R:$R,"")</f>
        <v/>
      </c>
      <c r="AX1340" s="24" t="str">
        <f>_xlfn.XLOOKUP(B1340,'[6]cell downs 03052026 8h40 '!$B:$B,'[6]cell downs 03052026 8h40 '!$R:$R,"")</f>
        <v/>
      </c>
      <c r="AY1340" s="24" t="str">
        <f>_xlfn.XLOOKUP(B1340,'[7]ALL SITES DOWN'!$D:$D,'[7]ALL SITES DOWN'!$J:$J,"")</f>
        <v/>
      </c>
      <c r="AZ1340" s="24" t="str">
        <f>_xlfn.XLOOKUP(B1340,'[8]ALL SITES DOWN'!$D:$D,'[8]ALL SITES DOWN'!$J:$J,"")</f>
        <v/>
      </c>
      <c r="BA1340" s="9" t="str">
        <f>_xlfn.XLOOKUP(B1340,[9]sheet1!$AC:$AC,[9]sheet1!$AF:$AF,"")</f>
        <v/>
      </c>
      <c r="BB1340" s="14" t="s">
        <v>5537</v>
      </c>
      <c r="BC1340" s="14" t="s">
        <v>5537</v>
      </c>
      <c r="BD1340" s="14" t="str">
        <f>_xlfn.XLOOKUP(B1340,'[10]cell downs 18042026 17h'!$B:$B,'[10]cell downs 18042026 17h'!$B:$B,"")</f>
        <v/>
      </c>
      <c r="BE1340" s="14" t="str">
        <f>_xlfn.XLOOKUP(B1340,'[11]Cells Huawei 19042026 15h'!$B:$B,'[11]Cells Huawei 19042026 15h'!$B:$B,"")</f>
        <v/>
      </c>
      <c r="BF1340" s="9" t="str">
        <f>_xlfn.XLOOKUP(B1340,'[12]cells down 19042026 9H40'!$B:$B,'[12]cells down 19042026 9H40'!$B:$B,"")</f>
        <v/>
      </c>
      <c r="BG1340" s="9" t="s">
        <v>2769</v>
      </c>
      <c r="BH1340" s="9" t="s">
        <v>5537</v>
      </c>
    </row>
    <row r="1341" spans="1:60" s="9" customFormat="1" x14ac:dyDescent="0.3">
      <c r="A1341" s="1" t="s">
        <v>2337</v>
      </c>
      <c r="B1341" s="8" t="s">
        <v>2338</v>
      </c>
      <c r="C1341" s="3" t="str">
        <f>_xlfn.XLOOKUP(B1341,'[1]daily break down'!$D:$D,'[1]daily break down'!$E:$E,"")</f>
        <v>Yaounde</v>
      </c>
      <c r="D1341" s="1" t="s">
        <v>11</v>
      </c>
      <c r="E1341" s="1" t="s">
        <v>145</v>
      </c>
      <c r="F1341" s="3" t="s">
        <v>37</v>
      </c>
      <c r="G1341" s="1" t="s">
        <v>38</v>
      </c>
      <c r="H1341" s="42" t="str">
        <f>_xlfn.XLOOKUP(B1341,[2]CALCULATION!$B:$B,[2]CALCULATION!$H:$H,"")</f>
        <v>ZTE</v>
      </c>
      <c r="I1341" s="34">
        <v>0</v>
      </c>
      <c r="J1341" s="34">
        <v>0</v>
      </c>
      <c r="K1341" s="34">
        <v>0</v>
      </c>
      <c r="L1341" s="34">
        <v>0</v>
      </c>
      <c r="M1341" s="34">
        <v>0</v>
      </c>
      <c r="N1341" s="34">
        <v>0</v>
      </c>
      <c r="O1341" s="34">
        <v>0</v>
      </c>
      <c r="P1341" s="34">
        <v>0</v>
      </c>
      <c r="Q1341" s="34">
        <v>0</v>
      </c>
      <c r="R1341" s="34">
        <v>0</v>
      </c>
      <c r="S1341" s="35">
        <v>0</v>
      </c>
      <c r="T1341" s="35">
        <v>0</v>
      </c>
      <c r="U1341" s="35">
        <v>0</v>
      </c>
      <c r="V1341" s="35">
        <v>0</v>
      </c>
      <c r="W1341" s="35">
        <v>0</v>
      </c>
      <c r="X1341" s="35">
        <v>0</v>
      </c>
      <c r="Y1341" s="35">
        <v>0</v>
      </c>
      <c r="Z1341" s="35">
        <v>0</v>
      </c>
      <c r="AA1341" s="35">
        <v>0</v>
      </c>
      <c r="AB1341" s="35">
        <v>0</v>
      </c>
      <c r="AC1341" s="35">
        <v>0</v>
      </c>
      <c r="AD1341" s="35">
        <v>0</v>
      </c>
      <c r="AE1341" s="58" t="s">
        <v>5560</v>
      </c>
      <c r="AF1341" s="58"/>
      <c r="AG1341" s="57" t="str" cm="1">
        <f t="array" ref="AG1341">IFERROR(_xlfn.IFS(
AI1341="MPR ISSUE","PDH",
AI1341="BSS Hardware Issue","BSS",
AI1341="Sites strategiques, MLL, Pylone, etc.","ENVTECH",
AI1341="AKTIVCO DEFAUT GE &amp; POWER Cabinet","AKTIVCO",
AI1341="AKTIVCO Coupure ENEO &amp; Baisse de tension","AKTIVCO GRID ONLY",
AI1341="Coupure ENEO &amp; Baisse de tension","IHS GRID ONLY",
AI1341="Defaut GE &amp; POWER Cabinet","IHS",
AI1341="Sharing","Partners",
AI1341="Sites strategiques &amp; DataCenter","SST &amp; DC",
AI1341="Exclu","Exclu",
AI1341="SAT","SAT",
AI1341="SPARE-ISSUE","SPARE-ISSUE",
AI1341="Fiber CAmtel","TRANS_FO_CAMTEL",
AI1341="Fiber AOF","Fiber AOF",
AI1341="Projet OCM (HUAWEI)","TRAVAUX-HUAWEI",
AI1341="Projet OCM (NOKIA)","TRAVAUX-NOKIA",
AI1341="ACCESS-ISSUE","ACCESS-ISSUE",
AI1341="Projet OCM (ZTE, NOKIA, autres projets)","TRAVAUX OCM",
AI1341="No root CAuse","No root cause",
AI1341="ODU HS","PDH",
AI1341="IP &amp; VLAN","PDH",
AI1341="Warehouse HUAWEI","SPARE-ISSUE",
AI1341="SPARE-HS","SPARE-ISSUE",
AI1341="Power Telco","BSS",AI1341="no impacts","no impacts"
),"")</f>
        <v>no impacts</v>
      </c>
      <c r="AH1341" s="57" t="str" cm="1">
        <f t="array" ref="AH1341">IFERROR(_xlfn.IFS(
AI1341="MPR ISSUE","TX ISSUE",
AI1341="BSS Hardware Issue","RAN ISSUE",
AI1341="Sites strategiques, MLL, Pylone, etc.","ENVTECH",
AI1341="AKTIVCO DEFAUT GE &amp; POWER Cabinet","POWER ISSUE",
AI1341="AKTIVCO Coupure ENEO &amp; Baisse de tension","POWER ISSUE",
AI1341="Coupure ENEO &amp; Baisse de tension","POWER ISSUE",
AI1341="Defaut GE &amp; POWER Cabinet","POWER ISSUE",
AI1341="Sharing","POWER ISSUE",
AI1341="Sites strategiques &amp; DataCenter","POWER ISSUE",
AI1341="Exclu","Exclu",
AI1341="SAT","TX ISSUE",
AI1341="SPARE-ISSUE","SPARE-ISSUE",
AI1341="Fiber CAmtel","TX ISSUE",
AI1341="Fiber AOF","TX ISSUE",
AI1341="Projet OCM (HUAWEI)","TRAVAUX-HUAWEI",
AI1341="Projet OCM (NOKIA)","TRAVAUX -NOKIA",
AI1341="ACCESS-ISSUE","ACCESS-ISSUE",
AI1341="Projet OCM (ZTE, NOKIA, autres projets)","TRAVAUX OCM",
AI1341="No root CAuse","No root cause",
AI1341="ODU HS","TX ISSUE",
AI1341="IP &amp; VLAN","TX ISSUE",
AI1341="Warehouse HUAWEI","SPARE-ISSUE",
AI1341="SPARE-HS","SPARE-ISSUE",
AI1341="Power Telco","RAN ISSUE",AI1341="no impacts","no impacts"
),"")</f>
        <v>no impacts</v>
      </c>
      <c r="AI1341" s="85" t="s">
        <v>5998</v>
      </c>
      <c r="AJ1341" s="57" t="str" cm="1">
        <f t="array" ref="AJ1341">IFERROR(_xlfn.IFS(
AI1341="MPR ISSUE","ACTIVE",
AI1341="BSS Hardware Issue","ACTIVE",
AI1341="Sites strategiques, MLL, Pylone, etc.","PASSIVE",
AI1341="AKTIVCO DEFAUT GE &amp; POWER Cabinet","PASSIVE",
AI1341="AKTIVCO Coupure ENEO &amp; Baisse de tension","PASSIVE",
AI1341="Coupure ENEO &amp; Baisse de tension","PASSIVE",
AI1341="Defaut GE &amp; POWER Cabinet","PASSIVE",
AI1341="Sharing","PASSIVE",
AI1341="Sites strategiques &amp; DataCenter","PASSIVE",
AI1341="Exclu","Exclu",
AI1341="SAT","ACTIVE",
AI1341="SPARE-ISSUE","SPARE-ISSUE",
AI1341="Fiber CAmtel","ACTIVE",
AI1341="Fiber AOF","ACTIVE",
AI1341="Projet OCM (HUAWEI)","PLANNED WORKS",
AI1341="Projet OCM (NOKIA)","PLANNED WORKS",
AI1341="ACCESS-ISSUE","ACCESS-ISSUE",
AI1341="Projet OCM (ZTE, NOKIA, autres projets)","PLANNED WORKS",
AI1341="No root CAuse","No root cause",
AI1341="ODU HS","ACTIVE",
AI1341="IP &amp; VLAN","ACTIVE",
AI1341="Warehouse HUAWEI","SPARE-ISSUE",
AI1341="SPARE-HS","SPARE-ISSUE",
AI1341="Power Telco","ACTIVE", AI1341="no impacts","no impacts"
),"")</f>
        <v>no impacts</v>
      </c>
      <c r="AK1341" s="23" t="s">
        <v>5537</v>
      </c>
      <c r="AL1341" s="23" t="str">
        <f t="shared" si="36"/>
        <v>CTR_047</v>
      </c>
      <c r="AN1341" s="9" t="s">
        <v>5537</v>
      </c>
      <c r="AO1341" s="23" t="str">
        <f>_xlfn.XLOOKUP(B1341,'INCIDENT-05-03-2026'!E:E,'INCIDENT-05-03-2026'!F:F,"")</f>
        <v/>
      </c>
      <c r="AP1341" s="7" t="s">
        <v>5537</v>
      </c>
      <c r="AQ1341" s="6"/>
      <c r="AR1341" s="7"/>
      <c r="AS1341" s="3" t="str">
        <f>_xlfn.XLOOKUP(B1341,'[3]tt num | region | site id'!$C:$C,'[3]tt num | region | site id'!$Q:$Q,"")</f>
        <v/>
      </c>
      <c r="AT1341" s="24" t="str">
        <f>_xlfn.XLOOKUP(B1341,'[4]Cells Huawei 03052026 12h'!$B:$B,'[4]Cells Huawei 03052026 12h'!$T:$T,"")</f>
        <v/>
      </c>
      <c r="AU1341" s="24" t="str">
        <f>_xlfn.XLOOKUP(B1341,'[5]cells down 02052026 8h50'!$B:$B,'[5]cells down 02052026 8h50'!$R:$R,"")</f>
        <v/>
      </c>
      <c r="AV1341" s="24" t="str">
        <f>_xlfn.XLOOKUP(B1341,'[5]cells down 02052026 13h50'!$B:$B,'[5]cells down 02052026 13h50'!$R:$R,"")</f>
        <v/>
      </c>
      <c r="AW1341" s="24" t="str">
        <f>_xlfn.XLOOKUP(B1341,'[5]cells down 02052026 13h50'!$B:$B,'[5]cells down 02052026 13h50'!$R:$R,"")</f>
        <v/>
      </c>
      <c r="AX1341" s="24" t="str">
        <f>_xlfn.XLOOKUP(B1341,'[6]cell downs 03052026 8h40 '!$B:$B,'[6]cell downs 03052026 8h40 '!$R:$R,"")</f>
        <v/>
      </c>
      <c r="AY1341" s="24" t="str">
        <f>_xlfn.XLOOKUP(B1341,'[7]ALL SITES DOWN'!$D:$D,'[7]ALL SITES DOWN'!$J:$J,"")</f>
        <v/>
      </c>
      <c r="AZ1341" s="24" t="str">
        <f>_xlfn.XLOOKUP(B1341,'[8]ALL SITES DOWN'!$D:$D,'[8]ALL SITES DOWN'!$J:$J,"")</f>
        <v/>
      </c>
      <c r="BA1341" s="9" t="str">
        <f>_xlfn.XLOOKUP(B1341,[9]sheet1!$AC:$AC,[9]sheet1!$AF:$AF,"")</f>
        <v/>
      </c>
      <c r="BB1341" s="14" t="s">
        <v>5537</v>
      </c>
      <c r="BC1341" s="14" t="s">
        <v>5537</v>
      </c>
      <c r="BD1341" s="14" t="str">
        <f>_xlfn.XLOOKUP(B1341,'[10]cell downs 18042026 17h'!$B:$B,'[10]cell downs 18042026 17h'!$B:$B,"")</f>
        <v/>
      </c>
      <c r="BE1341" s="14" t="str">
        <f>_xlfn.XLOOKUP(B1341,'[11]Cells Huawei 19042026 15h'!$B:$B,'[11]Cells Huawei 19042026 15h'!$B:$B,"")</f>
        <v/>
      </c>
      <c r="BF1341" s="9" t="str">
        <f>_xlfn.XLOOKUP(B1341,'[12]cells down 19042026 9H40'!$B:$B,'[12]cells down 19042026 9H40'!$B:$B,"")</f>
        <v/>
      </c>
      <c r="BG1341" s="9" t="s">
        <v>2338</v>
      </c>
      <c r="BH1341" s="9" t="s">
        <v>12</v>
      </c>
    </row>
    <row r="1342" spans="1:60" s="9" customFormat="1" x14ac:dyDescent="0.3">
      <c r="A1342" s="1" t="s">
        <v>2849</v>
      </c>
      <c r="B1342" s="8" t="s">
        <v>2850</v>
      </c>
      <c r="C1342" s="3" t="str">
        <f>_xlfn.XLOOKUP(B1342,'[1]daily break down'!$D:$D,'[1]daily break down'!$E:$E,"")</f>
        <v>NORD-OUEST</v>
      </c>
      <c r="D1342" s="1" t="s">
        <v>11</v>
      </c>
      <c r="E1342" s="1" t="s">
        <v>96</v>
      </c>
      <c r="F1342" s="3" t="s">
        <v>51</v>
      </c>
      <c r="G1342" s="1" t="s">
        <v>2851</v>
      </c>
      <c r="H1342" s="41" t="str">
        <f>_xlfn.XLOOKUP(B1342,[2]CALCULATION!$B:$B,[2]CALCULATION!$H:$H,"")</f>
        <v>NOKIA</v>
      </c>
      <c r="I1342" s="34">
        <v>0</v>
      </c>
      <c r="J1342" s="34">
        <v>0</v>
      </c>
      <c r="K1342" s="34">
        <v>0</v>
      </c>
      <c r="L1342" s="34">
        <v>0</v>
      </c>
      <c r="M1342" s="34">
        <v>0</v>
      </c>
      <c r="N1342" s="34">
        <v>0</v>
      </c>
      <c r="O1342" s="34">
        <v>0</v>
      </c>
      <c r="P1342" s="34">
        <v>0</v>
      </c>
      <c r="Q1342" s="34">
        <v>0.76308022689801902</v>
      </c>
      <c r="R1342" s="34">
        <v>0</v>
      </c>
      <c r="S1342" s="35">
        <v>0.17719483110427151</v>
      </c>
      <c r="T1342" s="35">
        <v>11602.190615609832</v>
      </c>
      <c r="U1342" s="35">
        <v>0</v>
      </c>
      <c r="V1342" s="35">
        <v>0</v>
      </c>
      <c r="W1342" s="35">
        <v>0</v>
      </c>
      <c r="X1342" s="35">
        <v>0</v>
      </c>
      <c r="Y1342" s="35">
        <v>0</v>
      </c>
      <c r="Z1342" s="35">
        <v>4.9742033427217218E-2</v>
      </c>
      <c r="AA1342" s="35">
        <v>0</v>
      </c>
      <c r="AB1342" s="35">
        <v>0</v>
      </c>
      <c r="AC1342" s="35">
        <v>0</v>
      </c>
      <c r="AD1342" s="35">
        <v>0</v>
      </c>
      <c r="AE1342" s="58" t="s">
        <v>5603</v>
      </c>
      <c r="AF1342" s="58"/>
      <c r="AG1342" s="57" t="str" cm="1">
        <f t="array" ref="AG1342">IFERROR(_xlfn.IFS(
AI1342="MPR ISSUE","PDH",
AI1342="BSS Hardware Issue","BSS",
AI1342="Sites strategiques, MLL, Pylone, etc.","ENVTECH",
AI1342="AKTIVCO DEFAUT GE &amp; POWER Cabinet","AKTIVCO",
AI1342="AKTIVCO Coupure ENEO &amp; Baisse de tension","AKTIVCO GRID ONLY",
AI1342="Coupure ENEO &amp; Baisse de tension","IHS GRID ONLY",
AI1342="Defaut GE &amp; POWER Cabinet","IHS",
AI1342="Sharing","Partners",
AI1342="Sites strategiques &amp; DataCenter","SST &amp; DC",
AI1342="Exclu","Exclu",
AI1342="SAT","SAT",
AI1342="SPARE-ISSUE","SPARE-ISSUE",
AI1342="Fiber CAmtel","TRANS_FO_CAMTEL",
AI1342="Fiber AOF","Fiber AOF",
AI1342="Projet OCM (HUAWEI)","TRAVAUX-HUAWEI",
AI1342="Projet OCM (NOKIA)","TRAVAUX-NOKIA",
AI1342="ACCESS-ISSUE","ACCESS-ISSUE",
AI1342="Projet OCM (ZTE, NOKIA, autres projets)","TRAVAUX OCM",
AI1342="No root CAuse","No root cause",
AI1342="ODU HS","PDH",
AI1342="IP &amp; VLAN","PDH",
AI1342="Warehouse HUAWEI","SPARE-ISSUE",
AI1342="SPARE-HS","SPARE-ISSUE",
AI1342="Power Telco","BSS",AI1342="no impacts","no impacts"
),"")</f>
        <v>no impacts</v>
      </c>
      <c r="AH1342" s="57" t="str" cm="1">
        <f t="array" ref="AH1342">IFERROR(_xlfn.IFS(
AI1342="MPR ISSUE","TX ISSUE",
AI1342="BSS Hardware Issue","RAN ISSUE",
AI1342="Sites strategiques, MLL, Pylone, etc.","ENVTECH",
AI1342="AKTIVCO DEFAUT GE &amp; POWER Cabinet","POWER ISSUE",
AI1342="AKTIVCO Coupure ENEO &amp; Baisse de tension","POWER ISSUE",
AI1342="Coupure ENEO &amp; Baisse de tension","POWER ISSUE",
AI1342="Defaut GE &amp; POWER Cabinet","POWER ISSUE",
AI1342="Sharing","POWER ISSUE",
AI1342="Sites strategiques &amp; DataCenter","POWER ISSUE",
AI1342="Exclu","Exclu",
AI1342="SAT","TX ISSUE",
AI1342="SPARE-ISSUE","SPARE-ISSUE",
AI1342="Fiber CAmtel","TX ISSUE",
AI1342="Fiber AOF","TX ISSUE",
AI1342="Projet OCM (HUAWEI)","TRAVAUX-HUAWEI",
AI1342="Projet OCM (NOKIA)","TRAVAUX -NOKIA",
AI1342="ACCESS-ISSUE","ACCESS-ISSUE",
AI1342="Projet OCM (ZTE, NOKIA, autres projets)","TRAVAUX OCM",
AI1342="No root CAuse","No root cause",
AI1342="ODU HS","TX ISSUE",
AI1342="IP &amp; VLAN","TX ISSUE",
AI1342="Warehouse HUAWEI","SPARE-ISSUE",
AI1342="SPARE-HS","SPARE-ISSUE",
AI1342="Power Telco","RAN ISSUE",AI1342="no impacts","no impacts"
),"")</f>
        <v>no impacts</v>
      </c>
      <c r="AI1342" s="85" t="s">
        <v>5998</v>
      </c>
      <c r="AJ1342" s="57" t="str" cm="1">
        <f t="array" ref="AJ1342">IFERROR(_xlfn.IFS(
AI1342="MPR ISSUE","ACTIVE",
AI1342="BSS Hardware Issue","ACTIVE",
AI1342="Sites strategiques, MLL, Pylone, etc.","PASSIVE",
AI1342="AKTIVCO DEFAUT GE &amp; POWER Cabinet","PASSIVE",
AI1342="AKTIVCO Coupure ENEO &amp; Baisse de tension","PASSIVE",
AI1342="Coupure ENEO &amp; Baisse de tension","PASSIVE",
AI1342="Defaut GE &amp; POWER Cabinet","PASSIVE",
AI1342="Sharing","PASSIVE",
AI1342="Sites strategiques &amp; DataCenter","PASSIVE",
AI1342="Exclu","Exclu",
AI1342="SAT","ACTIVE",
AI1342="SPARE-ISSUE","SPARE-ISSUE",
AI1342="Fiber CAmtel","ACTIVE",
AI1342="Fiber AOF","ACTIVE",
AI1342="Projet OCM (HUAWEI)","PLANNED WORKS",
AI1342="Projet OCM (NOKIA)","PLANNED WORKS",
AI1342="ACCESS-ISSUE","ACCESS-ISSUE",
AI1342="Projet OCM (ZTE, NOKIA, autres projets)","PLANNED WORKS",
AI1342="No root CAuse","No root cause",
AI1342="ODU HS","ACTIVE",
AI1342="IP &amp; VLAN","ACTIVE",
AI1342="Warehouse HUAWEI","SPARE-ISSUE",
AI1342="SPARE-HS","SPARE-ISSUE",
AI1342="Power Telco","ACTIVE", AI1342="no impacts","no impacts"
),"")</f>
        <v>no impacts</v>
      </c>
      <c r="AK1342" s="23" t="s">
        <v>5537</v>
      </c>
      <c r="AL1342" s="23" t="str">
        <f t="shared" si="36"/>
        <v>NRO_256</v>
      </c>
      <c r="AN1342" s="9" t="s">
        <v>5537</v>
      </c>
      <c r="AO1342" s="23" t="str">
        <f>_xlfn.XLOOKUP(B1342,'INCIDENT-05-03-2026'!E:E,'INCIDENT-05-03-2026'!F:F,"")</f>
        <v/>
      </c>
      <c r="AP1342" s="7" t="s">
        <v>5537</v>
      </c>
      <c r="AQ1342" s="6"/>
      <c r="AR1342" s="7"/>
      <c r="AS1342" s="3" t="str">
        <f>_xlfn.XLOOKUP(B1342,'[3]tt num | region | site id'!$C:$C,'[3]tt num | region | site id'!$Q:$Q,"")</f>
        <v/>
      </c>
      <c r="AT1342" s="24" t="str">
        <f>_xlfn.XLOOKUP(B1342,'[4]Cells Huawei 03052026 12h'!$B:$B,'[4]Cells Huawei 03052026 12h'!$T:$T,"")</f>
        <v/>
      </c>
      <c r="AU1342" s="24" t="str">
        <f>_xlfn.XLOOKUP(B1342,'[5]cells down 02052026 8h50'!$B:$B,'[5]cells down 02052026 8h50'!$R:$R,"")</f>
        <v/>
      </c>
      <c r="AV1342" s="24" t="str">
        <f>_xlfn.XLOOKUP(B1342,'[5]cells down 02052026 13h50'!$B:$B,'[5]cells down 02052026 13h50'!$R:$R,"")</f>
        <v/>
      </c>
      <c r="AW1342" s="24" t="str">
        <f>_xlfn.XLOOKUP(B1342,'[5]cells down 02052026 13h50'!$B:$B,'[5]cells down 02052026 13h50'!$R:$R,"")</f>
        <v/>
      </c>
      <c r="AX1342" s="24" t="str">
        <f>_xlfn.XLOOKUP(B1342,'[6]cell downs 03052026 8h40 '!$B:$B,'[6]cell downs 03052026 8h40 '!$R:$R,"")</f>
        <v/>
      </c>
      <c r="AY1342" s="24" t="str">
        <f>_xlfn.XLOOKUP(B1342,'[7]ALL SITES DOWN'!$D:$D,'[7]ALL SITES DOWN'!$J:$J,"")</f>
        <v/>
      </c>
      <c r="AZ1342" s="24" t="str">
        <f>_xlfn.XLOOKUP(B1342,'[8]ALL SITES DOWN'!$D:$D,'[8]ALL SITES DOWN'!$J:$J,"")</f>
        <v/>
      </c>
      <c r="BA1342" s="9" t="str">
        <f>_xlfn.XLOOKUP(B1342,[9]sheet1!$AC:$AC,[9]sheet1!$AF:$AF,"")</f>
        <v/>
      </c>
      <c r="BB1342" s="14" t="s">
        <v>5537</v>
      </c>
      <c r="BC1342" s="14" t="s">
        <v>5537</v>
      </c>
      <c r="BD1342" s="14" t="str">
        <f>_xlfn.XLOOKUP(B1342,'[10]cell downs 18042026 17h'!$B:$B,'[10]cell downs 18042026 17h'!$B:$B,"")</f>
        <v/>
      </c>
      <c r="BE1342" s="14" t="str">
        <f>_xlfn.XLOOKUP(B1342,'[11]Cells Huawei 19042026 15h'!$B:$B,'[11]Cells Huawei 19042026 15h'!$B:$B,"")</f>
        <v/>
      </c>
      <c r="BF1342" s="9" t="str">
        <f>_xlfn.XLOOKUP(B1342,'[12]cells down 19042026 9H40'!$B:$B,'[12]cells down 19042026 9H40'!$B:$B,"")</f>
        <v/>
      </c>
      <c r="BG1342" s="9" t="s">
        <v>2850</v>
      </c>
      <c r="BH1342" s="9" t="s">
        <v>5537</v>
      </c>
    </row>
    <row r="1343" spans="1:60" s="9" customFormat="1" x14ac:dyDescent="0.3">
      <c r="A1343" s="1" t="s">
        <v>1918</v>
      </c>
      <c r="B1343" s="8" t="s">
        <v>1919</v>
      </c>
      <c r="C1343" s="3" t="str">
        <f>_xlfn.XLOOKUP(B1343,'[1]daily break down'!$D:$D,'[1]daily break down'!$E:$E,"")</f>
        <v>CENTRE</v>
      </c>
      <c r="D1343" s="1" t="s">
        <v>21</v>
      </c>
      <c r="E1343" s="1" t="s">
        <v>36</v>
      </c>
      <c r="F1343" s="3" t="s">
        <v>69</v>
      </c>
      <c r="G1343" s="1" t="s">
        <v>70</v>
      </c>
      <c r="H1343" s="42" t="str">
        <f>_xlfn.XLOOKUP(B1343,[2]CALCULATION!$B:$B,[2]CALCULATION!$H:$H,"")</f>
        <v>ZTE</v>
      </c>
      <c r="I1343" s="34">
        <v>0</v>
      </c>
      <c r="J1343" s="34">
        <v>0</v>
      </c>
      <c r="K1343" s="34">
        <v>0</v>
      </c>
      <c r="L1343" s="34">
        <v>0</v>
      </c>
      <c r="M1343" s="34">
        <v>0</v>
      </c>
      <c r="N1343" s="34">
        <v>0</v>
      </c>
      <c r="O1343" s="34">
        <v>0</v>
      </c>
      <c r="P1343" s="34">
        <v>0</v>
      </c>
      <c r="Q1343" s="34">
        <v>0</v>
      </c>
      <c r="R1343" s="34">
        <v>0</v>
      </c>
      <c r="S1343" s="35">
        <v>0</v>
      </c>
      <c r="T1343" s="35">
        <v>0</v>
      </c>
      <c r="U1343" s="35">
        <v>0</v>
      </c>
      <c r="V1343" s="35">
        <v>0</v>
      </c>
      <c r="W1343" s="35">
        <v>0</v>
      </c>
      <c r="X1343" s="35">
        <v>0</v>
      </c>
      <c r="Y1343" s="35">
        <v>0</v>
      </c>
      <c r="Z1343" s="35">
        <v>0</v>
      </c>
      <c r="AA1343" s="35">
        <v>0</v>
      </c>
      <c r="AB1343" s="35">
        <v>0</v>
      </c>
      <c r="AC1343" s="35">
        <v>0</v>
      </c>
      <c r="AD1343" s="35">
        <v>0</v>
      </c>
      <c r="AE1343" s="58" t="s">
        <v>5560</v>
      </c>
      <c r="AF1343" s="58"/>
      <c r="AG1343" s="57" t="str" cm="1">
        <f t="array" ref="AG1343">IFERROR(_xlfn.IFS(
AI1343="MPR ISSUE","PDH",
AI1343="BSS Hardware Issue","BSS",
AI1343="Sites strategiques, MLL, Pylone, etc.","ENVTECH",
AI1343="AKTIVCO DEFAUT GE &amp; POWER Cabinet","AKTIVCO",
AI1343="AKTIVCO Coupure ENEO &amp; Baisse de tension","AKTIVCO GRID ONLY",
AI1343="Coupure ENEO &amp; Baisse de tension","IHS GRID ONLY",
AI1343="Defaut GE &amp; POWER Cabinet","IHS",
AI1343="Sharing","Partners",
AI1343="Sites strategiques &amp; DataCenter","SST &amp; DC",
AI1343="Exclu","Exclu",
AI1343="SAT","SAT",
AI1343="SPARE-ISSUE","SPARE-ISSUE",
AI1343="Fiber CAmtel","TRANS_FO_CAMTEL",
AI1343="Fiber AOF","Fiber AOF",
AI1343="Projet OCM (HUAWEI)","TRAVAUX-HUAWEI",
AI1343="Projet OCM (NOKIA)","TRAVAUX-NOKIA",
AI1343="ACCESS-ISSUE","ACCESS-ISSUE",
AI1343="Projet OCM (ZTE, NOKIA, autres projets)","TRAVAUX OCM",
AI1343="No root CAuse","No root cause",
AI1343="ODU HS","PDH",
AI1343="IP &amp; VLAN","PDH",
AI1343="Warehouse HUAWEI","SPARE-ISSUE",
AI1343="SPARE-HS","SPARE-ISSUE",
AI1343="Power Telco","BSS",AI1343="no impacts","no impacts"
),"")</f>
        <v>no impacts</v>
      </c>
      <c r="AH1343" s="57" t="str" cm="1">
        <f t="array" ref="AH1343">IFERROR(_xlfn.IFS(
AI1343="MPR ISSUE","TX ISSUE",
AI1343="BSS Hardware Issue","RAN ISSUE",
AI1343="Sites strategiques, MLL, Pylone, etc.","ENVTECH",
AI1343="AKTIVCO DEFAUT GE &amp; POWER Cabinet","POWER ISSUE",
AI1343="AKTIVCO Coupure ENEO &amp; Baisse de tension","POWER ISSUE",
AI1343="Coupure ENEO &amp; Baisse de tension","POWER ISSUE",
AI1343="Defaut GE &amp; POWER Cabinet","POWER ISSUE",
AI1343="Sharing","POWER ISSUE",
AI1343="Sites strategiques &amp; DataCenter","POWER ISSUE",
AI1343="Exclu","Exclu",
AI1343="SAT","TX ISSUE",
AI1343="SPARE-ISSUE","SPARE-ISSUE",
AI1343="Fiber CAmtel","TX ISSUE",
AI1343="Fiber AOF","TX ISSUE",
AI1343="Projet OCM (HUAWEI)","TRAVAUX-HUAWEI",
AI1343="Projet OCM (NOKIA)","TRAVAUX -NOKIA",
AI1343="ACCESS-ISSUE","ACCESS-ISSUE",
AI1343="Projet OCM (ZTE, NOKIA, autres projets)","TRAVAUX OCM",
AI1343="No root CAuse","No root cause",
AI1343="ODU HS","TX ISSUE",
AI1343="IP &amp; VLAN","TX ISSUE",
AI1343="Warehouse HUAWEI","SPARE-ISSUE",
AI1343="SPARE-HS","SPARE-ISSUE",
AI1343="Power Telco","RAN ISSUE",AI1343="no impacts","no impacts"
),"")</f>
        <v>no impacts</v>
      </c>
      <c r="AI1343" s="85" t="s">
        <v>5998</v>
      </c>
      <c r="AJ1343" s="57" t="str" cm="1">
        <f t="array" ref="AJ1343">IFERROR(_xlfn.IFS(
AI1343="MPR ISSUE","ACTIVE",
AI1343="BSS Hardware Issue","ACTIVE",
AI1343="Sites strategiques, MLL, Pylone, etc.","PASSIVE",
AI1343="AKTIVCO DEFAUT GE &amp; POWER Cabinet","PASSIVE",
AI1343="AKTIVCO Coupure ENEO &amp; Baisse de tension","PASSIVE",
AI1343="Coupure ENEO &amp; Baisse de tension","PASSIVE",
AI1343="Defaut GE &amp; POWER Cabinet","PASSIVE",
AI1343="Sharing","PASSIVE",
AI1343="Sites strategiques &amp; DataCenter","PASSIVE",
AI1343="Exclu","Exclu",
AI1343="SAT","ACTIVE",
AI1343="SPARE-ISSUE","SPARE-ISSUE",
AI1343="Fiber CAmtel","ACTIVE",
AI1343="Fiber AOF","ACTIVE",
AI1343="Projet OCM (HUAWEI)","PLANNED WORKS",
AI1343="Projet OCM (NOKIA)","PLANNED WORKS",
AI1343="ACCESS-ISSUE","ACCESS-ISSUE",
AI1343="Projet OCM (ZTE, NOKIA, autres projets)","PLANNED WORKS",
AI1343="No root CAuse","No root cause",
AI1343="ODU HS","ACTIVE",
AI1343="IP &amp; VLAN","ACTIVE",
AI1343="Warehouse HUAWEI","SPARE-ISSUE",
AI1343="SPARE-HS","SPARE-ISSUE",
AI1343="Power Telco","ACTIVE", AI1343="no impacts","no impacts"
),"")</f>
        <v>no impacts</v>
      </c>
      <c r="AK1343" s="23" t="s">
        <v>5537</v>
      </c>
      <c r="AL1343" s="23" t="str">
        <f t="shared" si="36"/>
        <v>SUD_097</v>
      </c>
      <c r="AN1343" s="9" t="s">
        <v>5537</v>
      </c>
      <c r="AO1343" s="23" t="str">
        <f>_xlfn.XLOOKUP(B1343,'INCIDENT-05-03-2026'!E:E,'INCIDENT-05-03-2026'!F:F,"")</f>
        <v/>
      </c>
      <c r="AP1343" s="7" t="s">
        <v>5537</v>
      </c>
      <c r="AQ1343" s="6"/>
      <c r="AR1343" s="7"/>
      <c r="AS1343" s="3" t="str">
        <f>_xlfn.XLOOKUP(B1343,'[3]tt num | region | site id'!$C:$C,'[3]tt num | region | site id'!$Q:$Q,"")</f>
        <v/>
      </c>
      <c r="AT1343" s="24" t="str">
        <f>_xlfn.XLOOKUP(B1343,'[4]Cells Huawei 03052026 12h'!$B:$B,'[4]Cells Huawei 03052026 12h'!$T:$T,"")</f>
        <v/>
      </c>
      <c r="AU1343" s="24" t="str">
        <f>_xlfn.XLOOKUP(B1343,'[5]cells down 02052026 8h50'!$B:$B,'[5]cells down 02052026 8h50'!$R:$R,"")</f>
        <v/>
      </c>
      <c r="AV1343" s="24" t="str">
        <f>_xlfn.XLOOKUP(B1343,'[5]cells down 02052026 13h50'!$B:$B,'[5]cells down 02052026 13h50'!$R:$R,"")</f>
        <v/>
      </c>
      <c r="AW1343" s="24" t="str">
        <f>_xlfn.XLOOKUP(B1343,'[5]cells down 02052026 13h50'!$B:$B,'[5]cells down 02052026 13h50'!$R:$R,"")</f>
        <v/>
      </c>
      <c r="AX1343" s="24" t="str">
        <f>_xlfn.XLOOKUP(B1343,'[6]cell downs 03052026 8h40 '!$B:$B,'[6]cell downs 03052026 8h40 '!$R:$R,"")</f>
        <v/>
      </c>
      <c r="AY1343" s="24" t="str">
        <f>_xlfn.XLOOKUP(B1343,'[7]ALL SITES DOWN'!$D:$D,'[7]ALL SITES DOWN'!$J:$J,"")</f>
        <v/>
      </c>
      <c r="AZ1343" s="24" t="str">
        <f>_xlfn.XLOOKUP(B1343,'[8]ALL SITES DOWN'!$D:$D,'[8]ALL SITES DOWN'!$J:$J,"")</f>
        <v/>
      </c>
      <c r="BA1343" s="9" t="str">
        <f>_xlfn.XLOOKUP(B1343,[9]sheet1!$AC:$AC,[9]sheet1!$AF:$AF,"")</f>
        <v/>
      </c>
      <c r="BB1343" s="14" t="s">
        <v>5537</v>
      </c>
      <c r="BC1343" s="14" t="s">
        <v>5537</v>
      </c>
      <c r="BD1343" s="14" t="str">
        <f>_xlfn.XLOOKUP(B1343,'[10]cell downs 18042026 17h'!$B:$B,'[10]cell downs 18042026 17h'!$B:$B,"")</f>
        <v/>
      </c>
      <c r="BE1343" s="14" t="str">
        <f>_xlfn.XLOOKUP(B1343,'[11]Cells Huawei 19042026 15h'!$B:$B,'[11]Cells Huawei 19042026 15h'!$B:$B,"")</f>
        <v/>
      </c>
      <c r="BF1343" s="9" t="str">
        <f>_xlfn.XLOOKUP(B1343,'[12]cells down 19042026 9H40'!$B:$B,'[12]cells down 19042026 9H40'!$B:$B,"")</f>
        <v/>
      </c>
      <c r="BG1343" s="9" t="s">
        <v>5537</v>
      </c>
      <c r="BH1343" s="9" t="s">
        <v>12</v>
      </c>
    </row>
    <row r="1344" spans="1:60" s="9" customFormat="1" x14ac:dyDescent="0.3">
      <c r="A1344" s="1" t="s">
        <v>291</v>
      </c>
      <c r="B1344" s="8" t="s">
        <v>292</v>
      </c>
      <c r="C1344" s="3" t="str">
        <f>_xlfn.XLOOKUP(B1344,'[1]daily break down'!$D:$D,'[1]daily break down'!$E:$E,"")</f>
        <v>Yaounde</v>
      </c>
      <c r="D1344" s="1" t="s">
        <v>21</v>
      </c>
      <c r="E1344" s="1" t="s">
        <v>30</v>
      </c>
      <c r="F1344" s="3" t="s">
        <v>37</v>
      </c>
      <c r="G1344" s="1" t="s">
        <v>38</v>
      </c>
      <c r="H1344" s="42" t="str">
        <f>_xlfn.XLOOKUP(B1344,[2]CALCULATION!$B:$B,[2]CALCULATION!$H:$H,"")</f>
        <v>ZTE</v>
      </c>
      <c r="I1344" s="34">
        <v>0</v>
      </c>
      <c r="J1344" s="34">
        <v>0</v>
      </c>
      <c r="K1344" s="34">
        <v>0</v>
      </c>
      <c r="L1344" s="34">
        <v>0</v>
      </c>
      <c r="M1344" s="34">
        <v>0</v>
      </c>
      <c r="N1344" s="34">
        <v>0</v>
      </c>
      <c r="O1344" s="34">
        <v>0</v>
      </c>
      <c r="P1344" s="34">
        <v>26.10531114364229</v>
      </c>
      <c r="Q1344" s="34">
        <v>19.097338150231288</v>
      </c>
      <c r="R1344" s="34">
        <v>0</v>
      </c>
      <c r="S1344" s="35">
        <v>0</v>
      </c>
      <c r="T1344" s="35">
        <v>0</v>
      </c>
      <c r="U1344" s="35">
        <v>12.805443551263719</v>
      </c>
      <c r="V1344" s="35">
        <v>0</v>
      </c>
      <c r="W1344" s="35">
        <v>0</v>
      </c>
      <c r="X1344" s="35">
        <v>0</v>
      </c>
      <c r="Y1344" s="35">
        <v>0</v>
      </c>
      <c r="Z1344" s="35">
        <v>0</v>
      </c>
      <c r="AA1344" s="35">
        <v>0</v>
      </c>
      <c r="AB1344" s="35">
        <v>0</v>
      </c>
      <c r="AC1344" s="35">
        <v>0</v>
      </c>
      <c r="AD1344" s="35">
        <v>0</v>
      </c>
      <c r="AE1344" s="58" t="s">
        <v>5560</v>
      </c>
      <c r="AF1344" s="58"/>
      <c r="AG1344" s="57" t="str" cm="1">
        <f t="array" ref="AG1344">IFERROR(_xlfn.IFS(
AI1344="MPR ISSUE","PDH",
AI1344="BSS Hardware Issue","BSS",
AI1344="Sites strategiques, MLL, Pylone, etc.","ENVTECH",
AI1344="AKTIVCO DEFAUT GE &amp; POWER Cabinet","AKTIVCO",
AI1344="AKTIVCO Coupure ENEO &amp; Baisse de tension","AKTIVCO GRID ONLY",
AI1344="Coupure ENEO &amp; Baisse de tension","IHS GRID ONLY",
AI1344="Defaut GE &amp; POWER Cabinet","IHS",
AI1344="Sharing","Partners",
AI1344="Sites strategiques &amp; DataCenter","SST &amp; DC",
AI1344="Exclu","Exclu",
AI1344="SAT","SAT",
AI1344="SPARE-ISSUE","SPARE-ISSUE",
AI1344="Fiber CAmtel","TRANS_FO_CAMTEL",
AI1344="Fiber AOF","Fiber AOF",
AI1344="Projet OCM (HUAWEI)","TRAVAUX-HUAWEI",
AI1344="Projet OCM (NOKIA)","TRAVAUX-NOKIA",
AI1344="ACCESS-ISSUE","ACCESS-ISSUE",
AI1344="Projet OCM (ZTE, NOKIA, autres projets)","TRAVAUX OCM",
AI1344="No root CAuse","No root cause",
AI1344="ODU HS","PDH",
AI1344="IP &amp; VLAN","PDH",
AI1344="Warehouse HUAWEI","SPARE-ISSUE",
AI1344="SPARE-HS","SPARE-ISSUE",
AI1344="Power Telco","BSS",AI1344="no impacts","no impacts"
),"")</f>
        <v>no impacts</v>
      </c>
      <c r="AH1344" s="57" t="str" cm="1">
        <f t="array" ref="AH1344">IFERROR(_xlfn.IFS(
AI1344="MPR ISSUE","TX ISSUE",
AI1344="BSS Hardware Issue","RAN ISSUE",
AI1344="Sites strategiques, MLL, Pylone, etc.","ENVTECH",
AI1344="AKTIVCO DEFAUT GE &amp; POWER Cabinet","POWER ISSUE",
AI1344="AKTIVCO Coupure ENEO &amp; Baisse de tension","POWER ISSUE",
AI1344="Coupure ENEO &amp; Baisse de tension","POWER ISSUE",
AI1344="Defaut GE &amp; POWER Cabinet","POWER ISSUE",
AI1344="Sharing","POWER ISSUE",
AI1344="Sites strategiques &amp; DataCenter","POWER ISSUE",
AI1344="Exclu","Exclu",
AI1344="SAT","TX ISSUE",
AI1344="SPARE-ISSUE","SPARE-ISSUE",
AI1344="Fiber CAmtel","TX ISSUE",
AI1344="Fiber AOF","TX ISSUE",
AI1344="Projet OCM (HUAWEI)","TRAVAUX-HUAWEI",
AI1344="Projet OCM (NOKIA)","TRAVAUX -NOKIA",
AI1344="ACCESS-ISSUE","ACCESS-ISSUE",
AI1344="Projet OCM (ZTE, NOKIA, autres projets)","TRAVAUX OCM",
AI1344="No root CAuse","No root cause",
AI1344="ODU HS","TX ISSUE",
AI1344="IP &amp; VLAN","TX ISSUE",
AI1344="Warehouse HUAWEI","SPARE-ISSUE",
AI1344="SPARE-HS","SPARE-ISSUE",
AI1344="Power Telco","RAN ISSUE",AI1344="no impacts","no impacts"
),"")</f>
        <v>no impacts</v>
      </c>
      <c r="AI1344" s="85" t="s">
        <v>5998</v>
      </c>
      <c r="AJ1344" s="57" t="str" cm="1">
        <f t="array" ref="AJ1344">IFERROR(_xlfn.IFS(
AI1344="MPR ISSUE","ACTIVE",
AI1344="BSS Hardware Issue","ACTIVE",
AI1344="Sites strategiques, MLL, Pylone, etc.","PASSIVE",
AI1344="AKTIVCO DEFAUT GE &amp; POWER Cabinet","PASSIVE",
AI1344="AKTIVCO Coupure ENEO &amp; Baisse de tension","PASSIVE",
AI1344="Coupure ENEO &amp; Baisse de tension","PASSIVE",
AI1344="Defaut GE &amp; POWER Cabinet","PASSIVE",
AI1344="Sharing","PASSIVE",
AI1344="Sites strategiques &amp; DataCenter","PASSIVE",
AI1344="Exclu","Exclu",
AI1344="SAT","ACTIVE",
AI1344="SPARE-ISSUE","SPARE-ISSUE",
AI1344="Fiber CAmtel","ACTIVE",
AI1344="Fiber AOF","ACTIVE",
AI1344="Projet OCM (HUAWEI)","PLANNED WORKS",
AI1344="Projet OCM (NOKIA)","PLANNED WORKS",
AI1344="ACCESS-ISSUE","ACCESS-ISSUE",
AI1344="Projet OCM (ZTE, NOKIA, autres projets)","PLANNED WORKS",
AI1344="No root CAuse","No root cause",
AI1344="ODU HS","ACTIVE",
AI1344="IP &amp; VLAN","ACTIVE",
AI1344="Warehouse HUAWEI","SPARE-ISSUE",
AI1344="SPARE-HS","SPARE-ISSUE",
AI1344="Power Telco","ACTIVE", AI1344="no impacts","no impacts"
),"")</f>
        <v>no impacts</v>
      </c>
      <c r="AK1344" s="23" t="s">
        <v>5537</v>
      </c>
      <c r="AL1344" s="23" t="str">
        <f t="shared" si="36"/>
        <v>CTR_719</v>
      </c>
      <c r="AN1344" s="9" t="s">
        <v>5537</v>
      </c>
      <c r="AO1344" s="23" t="str">
        <f>_xlfn.XLOOKUP(B1344,'INCIDENT-05-03-2026'!E:E,'INCIDENT-05-03-2026'!F:F,"")</f>
        <v/>
      </c>
      <c r="AP1344" s="7" t="s">
        <v>5537</v>
      </c>
      <c r="AQ1344" s="6"/>
      <c r="AR1344" s="7"/>
      <c r="AS1344" s="3" t="str">
        <f>_xlfn.XLOOKUP(B1344,'[3]tt num | region | site id'!$C:$C,'[3]tt num | region | site id'!$Q:$Q,"")</f>
        <v/>
      </c>
      <c r="AT1344" s="24" t="str">
        <f>_xlfn.XLOOKUP(B1344,'[4]Cells Huawei 03052026 12h'!$B:$B,'[4]Cells Huawei 03052026 12h'!$T:$T,"")</f>
        <v/>
      </c>
      <c r="AU1344" s="24" t="str">
        <f>_xlfn.XLOOKUP(B1344,'[5]cells down 02052026 8h50'!$B:$B,'[5]cells down 02052026 8h50'!$R:$R,"")</f>
        <v/>
      </c>
      <c r="AV1344" s="24" t="str">
        <f>_xlfn.XLOOKUP(B1344,'[5]cells down 02052026 13h50'!$B:$B,'[5]cells down 02052026 13h50'!$R:$R,"")</f>
        <v/>
      </c>
      <c r="AW1344" s="24" t="str">
        <f>_xlfn.XLOOKUP(B1344,'[5]cells down 02052026 13h50'!$B:$B,'[5]cells down 02052026 13h50'!$R:$R,"")</f>
        <v/>
      </c>
      <c r="AX1344" s="24" t="str">
        <f>_xlfn.XLOOKUP(B1344,'[6]cell downs 03052026 8h40 '!$B:$B,'[6]cell downs 03052026 8h40 '!$R:$R,"")</f>
        <v/>
      </c>
      <c r="AY1344" s="24" t="str">
        <f>_xlfn.XLOOKUP(B1344,'[7]ALL SITES DOWN'!$D:$D,'[7]ALL SITES DOWN'!$J:$J,"")</f>
        <v/>
      </c>
      <c r="AZ1344" s="24" t="str">
        <f>_xlfn.XLOOKUP(B1344,'[8]ALL SITES DOWN'!$D:$D,'[8]ALL SITES DOWN'!$J:$J,"")</f>
        <v/>
      </c>
      <c r="BA1344" s="9" t="str">
        <f>_xlfn.XLOOKUP(B1344,[9]sheet1!$AC:$AC,[9]sheet1!$AF:$AF,"")</f>
        <v/>
      </c>
      <c r="BB1344" s="14" t="s">
        <v>5537</v>
      </c>
      <c r="BC1344" s="14" t="s">
        <v>5537</v>
      </c>
      <c r="BD1344" s="14" t="str">
        <f>_xlfn.XLOOKUP(B1344,'[10]cell downs 18042026 17h'!$B:$B,'[10]cell downs 18042026 17h'!$B:$B,"")</f>
        <v/>
      </c>
      <c r="BE1344" s="14" t="str">
        <f>_xlfn.XLOOKUP(B1344,'[11]Cells Huawei 19042026 15h'!$B:$B,'[11]Cells Huawei 19042026 15h'!$B:$B,"")</f>
        <v/>
      </c>
      <c r="BF1344" s="9" t="str">
        <f>_xlfn.XLOOKUP(B1344,'[12]cells down 19042026 9H40'!$B:$B,'[12]cells down 19042026 9H40'!$B:$B,"")</f>
        <v/>
      </c>
      <c r="BG1344" s="9" t="s">
        <v>5537</v>
      </c>
      <c r="BH1344" s="9" t="s">
        <v>12</v>
      </c>
    </row>
    <row r="1345" spans="1:60" s="9" customFormat="1" x14ac:dyDescent="0.3">
      <c r="A1345" s="1" t="s">
        <v>132</v>
      </c>
      <c r="B1345" s="8" t="s">
        <v>133</v>
      </c>
      <c r="C1345" s="3" t="str">
        <f>_xlfn.XLOOKUP(B1345,'[1]daily break down'!$D:$D,'[1]daily break down'!$E:$E,"")</f>
        <v>Douala</v>
      </c>
      <c r="D1345" s="1" t="s">
        <v>11</v>
      </c>
      <c r="E1345" s="1" t="s">
        <v>12</v>
      </c>
      <c r="F1345" s="3" t="s">
        <v>31</v>
      </c>
      <c r="G1345" s="1" t="s">
        <v>32</v>
      </c>
      <c r="H1345" s="42" t="str">
        <f>_xlfn.XLOOKUP(B1345,[2]CALCULATION!$B:$B,[2]CALCULATION!$H:$H,"")</f>
        <v>ZTE</v>
      </c>
      <c r="I1345" s="34">
        <v>0</v>
      </c>
      <c r="J1345" s="34">
        <v>0</v>
      </c>
      <c r="K1345" s="34">
        <v>0</v>
      </c>
      <c r="L1345" s="34">
        <v>0</v>
      </c>
      <c r="M1345" s="34">
        <v>0</v>
      </c>
      <c r="N1345" s="34">
        <v>0</v>
      </c>
      <c r="O1345" s="34">
        <v>0</v>
      </c>
      <c r="P1345" s="34">
        <v>0</v>
      </c>
      <c r="Q1345" s="34">
        <v>0</v>
      </c>
      <c r="R1345" s="34">
        <v>0</v>
      </c>
      <c r="S1345" s="35">
        <v>0</v>
      </c>
      <c r="T1345" s="35">
        <v>0</v>
      </c>
      <c r="U1345" s="35">
        <v>0</v>
      </c>
      <c r="V1345" s="35">
        <v>0</v>
      </c>
      <c r="W1345" s="35">
        <v>0</v>
      </c>
      <c r="X1345" s="35">
        <v>0</v>
      </c>
      <c r="Y1345" s="35">
        <v>0</v>
      </c>
      <c r="Z1345" s="35">
        <v>0</v>
      </c>
      <c r="AA1345" s="35">
        <v>0</v>
      </c>
      <c r="AB1345" s="35">
        <v>0</v>
      </c>
      <c r="AC1345" s="35">
        <v>0</v>
      </c>
      <c r="AD1345" s="35">
        <v>0</v>
      </c>
      <c r="AE1345" s="58" t="s">
        <v>5560</v>
      </c>
      <c r="AF1345" s="58"/>
      <c r="AG1345" s="57" t="str" cm="1">
        <f t="array" ref="AG1345">IFERROR(_xlfn.IFS(
AI1345="MPR ISSUE","PDH",
AI1345="BSS Hardware Issue","BSS",
AI1345="Sites strategiques, MLL, Pylone, etc.","ENVTECH",
AI1345="AKTIVCO DEFAUT GE &amp; POWER Cabinet","AKTIVCO",
AI1345="AKTIVCO Coupure ENEO &amp; Baisse de tension","AKTIVCO GRID ONLY",
AI1345="Coupure ENEO &amp; Baisse de tension","IHS GRID ONLY",
AI1345="Defaut GE &amp; POWER Cabinet","IHS",
AI1345="Sharing","Partners",
AI1345="Sites strategiques &amp; DataCenter","SST &amp; DC",
AI1345="Exclu","Exclu",
AI1345="SAT","SAT",
AI1345="SPARE-ISSUE","SPARE-ISSUE",
AI1345="Fiber CAmtel","TRANS_FO_CAMTEL",
AI1345="Fiber AOF","Fiber AOF",
AI1345="Projet OCM (HUAWEI)","TRAVAUX-HUAWEI",
AI1345="Projet OCM (NOKIA)","TRAVAUX-NOKIA",
AI1345="ACCESS-ISSUE","ACCESS-ISSUE",
AI1345="Projet OCM (ZTE, NOKIA, autres projets)","TRAVAUX OCM",
AI1345="No root CAuse","No root cause",
AI1345="ODU HS","PDH",
AI1345="IP &amp; VLAN","PDH",
AI1345="Warehouse HUAWEI","SPARE-ISSUE",
AI1345="SPARE-HS","SPARE-ISSUE",
AI1345="Power Telco","BSS",AI1345="no impacts","no impacts"
),"")</f>
        <v>no impacts</v>
      </c>
      <c r="AH1345" s="57" t="str" cm="1">
        <f t="array" ref="AH1345">IFERROR(_xlfn.IFS(
AI1345="MPR ISSUE","TX ISSUE",
AI1345="BSS Hardware Issue","RAN ISSUE",
AI1345="Sites strategiques, MLL, Pylone, etc.","ENVTECH",
AI1345="AKTIVCO DEFAUT GE &amp; POWER Cabinet","POWER ISSUE",
AI1345="AKTIVCO Coupure ENEO &amp; Baisse de tension","POWER ISSUE",
AI1345="Coupure ENEO &amp; Baisse de tension","POWER ISSUE",
AI1345="Defaut GE &amp; POWER Cabinet","POWER ISSUE",
AI1345="Sharing","POWER ISSUE",
AI1345="Sites strategiques &amp; DataCenter","POWER ISSUE",
AI1345="Exclu","Exclu",
AI1345="SAT","TX ISSUE",
AI1345="SPARE-ISSUE","SPARE-ISSUE",
AI1345="Fiber CAmtel","TX ISSUE",
AI1345="Fiber AOF","TX ISSUE",
AI1345="Projet OCM (HUAWEI)","TRAVAUX-HUAWEI",
AI1345="Projet OCM (NOKIA)","TRAVAUX -NOKIA",
AI1345="ACCESS-ISSUE","ACCESS-ISSUE",
AI1345="Projet OCM (ZTE, NOKIA, autres projets)","TRAVAUX OCM",
AI1345="No root CAuse","No root cause",
AI1345="ODU HS","TX ISSUE",
AI1345="IP &amp; VLAN","TX ISSUE",
AI1345="Warehouse HUAWEI","SPARE-ISSUE",
AI1345="SPARE-HS","SPARE-ISSUE",
AI1345="Power Telco","RAN ISSUE",AI1345="no impacts","no impacts"
),"")</f>
        <v>no impacts</v>
      </c>
      <c r="AI1345" s="85" t="s">
        <v>5998</v>
      </c>
      <c r="AJ1345" s="57" t="str" cm="1">
        <f t="array" ref="AJ1345">IFERROR(_xlfn.IFS(
AI1345="MPR ISSUE","ACTIVE",
AI1345="BSS Hardware Issue","ACTIVE",
AI1345="Sites strategiques, MLL, Pylone, etc.","PASSIVE",
AI1345="AKTIVCO DEFAUT GE &amp; POWER Cabinet","PASSIVE",
AI1345="AKTIVCO Coupure ENEO &amp; Baisse de tension","PASSIVE",
AI1345="Coupure ENEO &amp; Baisse de tension","PASSIVE",
AI1345="Defaut GE &amp; POWER Cabinet","PASSIVE",
AI1345="Sharing","PASSIVE",
AI1345="Sites strategiques &amp; DataCenter","PASSIVE",
AI1345="Exclu","Exclu",
AI1345="SAT","ACTIVE",
AI1345="SPARE-ISSUE","SPARE-ISSUE",
AI1345="Fiber CAmtel","ACTIVE",
AI1345="Fiber AOF","ACTIVE",
AI1345="Projet OCM (HUAWEI)","PLANNED WORKS",
AI1345="Projet OCM (NOKIA)","PLANNED WORKS",
AI1345="ACCESS-ISSUE","ACCESS-ISSUE",
AI1345="Projet OCM (ZTE, NOKIA, autres projets)","PLANNED WORKS",
AI1345="No root CAuse","No root cause",
AI1345="ODU HS","ACTIVE",
AI1345="IP &amp; VLAN","ACTIVE",
AI1345="Warehouse HUAWEI","SPARE-ISSUE",
AI1345="SPARE-HS","SPARE-ISSUE",
AI1345="Power Telco","ACTIVE", AI1345="no impacts","no impacts"
),"")</f>
        <v>no impacts</v>
      </c>
      <c r="AK1345" s="23" t="s">
        <v>5537</v>
      </c>
      <c r="AL1345" s="23" t="str">
        <f t="shared" si="36"/>
        <v>LIT_588</v>
      </c>
      <c r="AN1345" s="9" t="s">
        <v>5537</v>
      </c>
      <c r="AO1345" s="23" t="str">
        <f>_xlfn.XLOOKUP(B1345,'INCIDENT-05-03-2026'!E:E,'INCIDENT-05-03-2026'!F:F,"")</f>
        <v/>
      </c>
      <c r="AP1345" s="7" t="s">
        <v>5537</v>
      </c>
      <c r="AQ1345" s="6"/>
      <c r="AR1345" s="7"/>
      <c r="AS1345" s="3" t="str">
        <f>_xlfn.XLOOKUP(B1345,'[3]tt num | region | site id'!$C:$C,'[3]tt num | region | site id'!$Q:$Q,"")</f>
        <v/>
      </c>
      <c r="AT1345" s="24" t="str">
        <f>_xlfn.XLOOKUP(B1345,'[4]Cells Huawei 03052026 12h'!$B:$B,'[4]Cells Huawei 03052026 12h'!$T:$T,"")</f>
        <v/>
      </c>
      <c r="AU1345" s="24" t="str">
        <f>_xlfn.XLOOKUP(B1345,'[5]cells down 02052026 8h50'!$B:$B,'[5]cells down 02052026 8h50'!$R:$R,"")</f>
        <v/>
      </c>
      <c r="AV1345" s="24" t="str">
        <f>_xlfn.XLOOKUP(B1345,'[5]cells down 02052026 13h50'!$B:$B,'[5]cells down 02052026 13h50'!$R:$R,"")</f>
        <v/>
      </c>
      <c r="AW1345" s="24" t="str">
        <f>_xlfn.XLOOKUP(B1345,'[5]cells down 02052026 13h50'!$B:$B,'[5]cells down 02052026 13h50'!$R:$R,"")</f>
        <v/>
      </c>
      <c r="AX1345" s="24" t="str">
        <f>_xlfn.XLOOKUP(B1345,'[6]cell downs 03052026 8h40 '!$B:$B,'[6]cell downs 03052026 8h40 '!$R:$R,"")</f>
        <v/>
      </c>
      <c r="AY1345" s="24" t="str">
        <f>_xlfn.XLOOKUP(B1345,'[7]ALL SITES DOWN'!$D:$D,'[7]ALL SITES DOWN'!$J:$J,"")</f>
        <v/>
      </c>
      <c r="AZ1345" s="24" t="str">
        <f>_xlfn.XLOOKUP(B1345,'[8]ALL SITES DOWN'!$D:$D,'[8]ALL SITES DOWN'!$J:$J,"")</f>
        <v/>
      </c>
      <c r="BA1345" s="9" t="str">
        <f>_xlfn.XLOOKUP(B1345,[9]sheet1!$AC:$AC,[9]sheet1!$AF:$AF,"")</f>
        <v/>
      </c>
      <c r="BB1345" s="14" t="s">
        <v>5537</v>
      </c>
      <c r="BC1345" s="14" t="s">
        <v>5537</v>
      </c>
      <c r="BD1345" s="14" t="str">
        <f>_xlfn.XLOOKUP(B1345,'[10]cell downs 18042026 17h'!$B:$B,'[10]cell downs 18042026 17h'!$B:$B,"")</f>
        <v/>
      </c>
      <c r="BE1345" s="14" t="str">
        <f>_xlfn.XLOOKUP(B1345,'[11]Cells Huawei 19042026 15h'!$B:$B,'[11]Cells Huawei 19042026 15h'!$B:$B,"")</f>
        <v/>
      </c>
      <c r="BF1345" s="9" t="str">
        <f>_xlfn.XLOOKUP(B1345,'[12]cells down 19042026 9H40'!$B:$B,'[12]cells down 19042026 9H40'!$B:$B,"")</f>
        <v/>
      </c>
      <c r="BG1345" s="9" t="s">
        <v>133</v>
      </c>
      <c r="BH1345" s="9" t="s">
        <v>5537</v>
      </c>
    </row>
    <row r="1346" spans="1:60" s="9" customFormat="1" x14ac:dyDescent="0.3">
      <c r="A1346" s="1" t="s">
        <v>2621</v>
      </c>
      <c r="B1346" s="1" t="s">
        <v>2622</v>
      </c>
      <c r="C1346" s="3" t="str">
        <f>_xlfn.XLOOKUP(B1346,'[1]daily break down'!$D:$D,'[1]daily break down'!$E:$E,"")</f>
        <v>Yaounde</v>
      </c>
      <c r="D1346" s="1" t="s">
        <v>21</v>
      </c>
      <c r="E1346" s="1" t="s">
        <v>36</v>
      </c>
      <c r="F1346" s="3" t="s">
        <v>37</v>
      </c>
      <c r="G1346" s="1" t="s">
        <v>38</v>
      </c>
      <c r="H1346" s="42" t="str">
        <f>_xlfn.XLOOKUP(B1346,[2]CALCULATION!$B:$B,[2]CALCULATION!$H:$H,"")</f>
        <v>ZTE</v>
      </c>
      <c r="I1346" s="34">
        <v>4.3665978946046744</v>
      </c>
      <c r="J1346" s="34">
        <v>5.7703434037319541</v>
      </c>
      <c r="K1346" s="34">
        <v>0</v>
      </c>
      <c r="L1346" s="34">
        <v>0</v>
      </c>
      <c r="M1346" s="34">
        <v>0.90329321154115039</v>
      </c>
      <c r="N1346" s="34">
        <v>0</v>
      </c>
      <c r="O1346" s="34">
        <v>0</v>
      </c>
      <c r="P1346" s="34">
        <v>0</v>
      </c>
      <c r="Q1346" s="34">
        <v>0</v>
      </c>
      <c r="R1346" s="34">
        <v>0</v>
      </c>
      <c r="S1346" s="35">
        <v>0</v>
      </c>
      <c r="T1346" s="35">
        <v>0</v>
      </c>
      <c r="U1346" s="35">
        <v>0</v>
      </c>
      <c r="V1346" s="35">
        <v>0</v>
      </c>
      <c r="W1346" s="35">
        <v>0</v>
      </c>
      <c r="X1346" s="35">
        <v>0</v>
      </c>
      <c r="Y1346" s="35">
        <v>0</v>
      </c>
      <c r="Z1346" s="35">
        <v>0</v>
      </c>
      <c r="AA1346" s="35">
        <v>0</v>
      </c>
      <c r="AB1346" s="35">
        <v>0</v>
      </c>
      <c r="AC1346" s="35">
        <v>0</v>
      </c>
      <c r="AD1346" s="35">
        <v>0</v>
      </c>
      <c r="AE1346" s="58" t="s">
        <v>5560</v>
      </c>
      <c r="AF1346" s="58"/>
      <c r="AG1346" s="57" t="str" cm="1">
        <f t="array" ref="AG1346">IFERROR(_xlfn.IFS(
AI1346="MPR ISSUE","PDH",
AI1346="BSS Hardware Issue","BSS",
AI1346="Sites strategiques, MLL, Pylone, etc.","ENVTECH",
AI1346="AKTIVCO DEFAUT GE &amp; POWER Cabinet","AKTIVCO",
AI1346="AKTIVCO Coupure ENEO &amp; Baisse de tension","AKTIVCO GRID ONLY",
AI1346="Coupure ENEO &amp; Baisse de tension","IHS GRID ONLY",
AI1346="Defaut GE &amp; POWER Cabinet","IHS",
AI1346="Sharing","Partners",
AI1346="Sites strategiques &amp; DataCenter","SST &amp; DC",
AI1346="Exclu","Exclu",
AI1346="SAT","SAT",
AI1346="SPARE-ISSUE","SPARE-ISSUE",
AI1346="Fiber CAmtel","TRANS_FO_CAMTEL",
AI1346="Fiber AOF","Fiber AOF",
AI1346="Projet OCM (HUAWEI)","TRAVAUX-HUAWEI",
AI1346="Projet OCM (NOKIA)","TRAVAUX-NOKIA",
AI1346="ACCESS-ISSUE","ACCESS-ISSUE",
AI1346="Projet OCM (ZTE, NOKIA, autres projets)","TRAVAUX OCM",
AI1346="No root CAuse","No root cause",
AI1346="ODU HS","PDH",
AI1346="IP &amp; VLAN","PDH",
AI1346="Warehouse HUAWEI","SPARE-ISSUE",
AI1346="SPARE-HS","SPARE-ISSUE",
AI1346="Power Telco","BSS",AI1346="no impacts","no impacts"
),"")</f>
        <v>no impacts</v>
      </c>
      <c r="AH1346" s="57" t="str" cm="1">
        <f t="array" ref="AH1346">IFERROR(_xlfn.IFS(
AI1346="MPR ISSUE","TX ISSUE",
AI1346="BSS Hardware Issue","RAN ISSUE",
AI1346="Sites strategiques, MLL, Pylone, etc.","ENVTECH",
AI1346="AKTIVCO DEFAUT GE &amp; POWER Cabinet","POWER ISSUE",
AI1346="AKTIVCO Coupure ENEO &amp; Baisse de tension","POWER ISSUE",
AI1346="Coupure ENEO &amp; Baisse de tension","POWER ISSUE",
AI1346="Defaut GE &amp; POWER Cabinet","POWER ISSUE",
AI1346="Sharing","POWER ISSUE",
AI1346="Sites strategiques &amp; DataCenter","POWER ISSUE",
AI1346="Exclu","Exclu",
AI1346="SAT","TX ISSUE",
AI1346="SPARE-ISSUE","SPARE-ISSUE",
AI1346="Fiber CAmtel","TX ISSUE",
AI1346="Fiber AOF","TX ISSUE",
AI1346="Projet OCM (HUAWEI)","TRAVAUX-HUAWEI",
AI1346="Projet OCM (NOKIA)","TRAVAUX -NOKIA",
AI1346="ACCESS-ISSUE","ACCESS-ISSUE",
AI1346="Projet OCM (ZTE, NOKIA, autres projets)","TRAVAUX OCM",
AI1346="No root CAuse","No root cause",
AI1346="ODU HS","TX ISSUE",
AI1346="IP &amp; VLAN","TX ISSUE",
AI1346="Warehouse HUAWEI","SPARE-ISSUE",
AI1346="SPARE-HS","SPARE-ISSUE",
AI1346="Power Telco","RAN ISSUE",AI1346="no impacts","no impacts"
),"")</f>
        <v>no impacts</v>
      </c>
      <c r="AI1346" s="85" t="s">
        <v>5998</v>
      </c>
      <c r="AJ1346" s="57" t="str" cm="1">
        <f t="array" ref="AJ1346">IFERROR(_xlfn.IFS(
AI1346="MPR ISSUE","ACTIVE",
AI1346="BSS Hardware Issue","ACTIVE",
AI1346="Sites strategiques, MLL, Pylone, etc.","PASSIVE",
AI1346="AKTIVCO DEFAUT GE &amp; POWER Cabinet","PASSIVE",
AI1346="AKTIVCO Coupure ENEO &amp; Baisse de tension","PASSIVE",
AI1346="Coupure ENEO &amp; Baisse de tension","PASSIVE",
AI1346="Defaut GE &amp; POWER Cabinet","PASSIVE",
AI1346="Sharing","PASSIVE",
AI1346="Sites strategiques &amp; DataCenter","PASSIVE",
AI1346="Exclu","Exclu",
AI1346="SAT","ACTIVE",
AI1346="SPARE-ISSUE","SPARE-ISSUE",
AI1346="Fiber CAmtel","ACTIVE",
AI1346="Fiber AOF","ACTIVE",
AI1346="Projet OCM (HUAWEI)","PLANNED WORKS",
AI1346="Projet OCM (NOKIA)","PLANNED WORKS",
AI1346="ACCESS-ISSUE","ACCESS-ISSUE",
AI1346="Projet OCM (ZTE, NOKIA, autres projets)","PLANNED WORKS",
AI1346="No root CAuse","No root cause",
AI1346="ODU HS","ACTIVE",
AI1346="IP &amp; VLAN","ACTIVE",
AI1346="Warehouse HUAWEI","SPARE-ISSUE",
AI1346="SPARE-HS","SPARE-ISSUE",
AI1346="Power Telco","ACTIVE", AI1346="no impacts","no impacts"
),"")</f>
        <v>no impacts</v>
      </c>
      <c r="AK1346" s="23" t="s">
        <v>5537</v>
      </c>
      <c r="AL1346" s="23" t="str">
        <f t="shared" si="36"/>
        <v>CTR_714</v>
      </c>
      <c r="AN1346" s="9" t="s">
        <v>5537</v>
      </c>
      <c r="AO1346" s="23" t="str">
        <f>_xlfn.XLOOKUP(B1346,'INCIDENT-05-03-2026'!E:E,'INCIDENT-05-03-2026'!F:F,"")</f>
        <v/>
      </c>
      <c r="AP1346" s="7" t="s">
        <v>5537</v>
      </c>
      <c r="AQ1346" s="6"/>
      <c r="AR1346" s="7"/>
      <c r="AS1346" s="3" t="str">
        <f>_xlfn.XLOOKUP(B1346,'[3]tt num | region | site id'!$C:$C,'[3]tt num | region | site id'!$Q:$Q,"")</f>
        <v/>
      </c>
      <c r="AT1346" s="24" t="str">
        <f>_xlfn.XLOOKUP(B1346,'[4]Cells Huawei 03052026 12h'!$B:$B,'[4]Cells Huawei 03052026 12h'!$T:$T,"")</f>
        <v/>
      </c>
      <c r="AU1346" s="24" t="str">
        <f>_xlfn.XLOOKUP(B1346,'[5]cells down 02052026 8h50'!$B:$B,'[5]cells down 02052026 8h50'!$R:$R,"")</f>
        <v/>
      </c>
      <c r="AV1346" s="24" t="str">
        <f>_xlfn.XLOOKUP(B1346,'[5]cells down 02052026 13h50'!$B:$B,'[5]cells down 02052026 13h50'!$R:$R,"")</f>
        <v/>
      </c>
      <c r="AW1346" s="24" t="str">
        <f>_xlfn.XLOOKUP(B1346,'[5]cells down 02052026 13h50'!$B:$B,'[5]cells down 02052026 13h50'!$R:$R,"")</f>
        <v/>
      </c>
      <c r="AX1346" s="24" t="str">
        <f>_xlfn.XLOOKUP(B1346,'[6]cell downs 03052026 8h40 '!$B:$B,'[6]cell downs 03052026 8h40 '!$R:$R,"")</f>
        <v/>
      </c>
      <c r="AY1346" s="24" t="str">
        <f>_xlfn.XLOOKUP(B1346,'[7]ALL SITES DOWN'!$D:$D,'[7]ALL SITES DOWN'!$J:$J,"")</f>
        <v/>
      </c>
      <c r="AZ1346" s="24" t="str">
        <f>_xlfn.XLOOKUP(B1346,'[8]ALL SITES DOWN'!$D:$D,'[8]ALL SITES DOWN'!$J:$J,"")</f>
        <v/>
      </c>
      <c r="BA1346" s="9" t="str">
        <f>_xlfn.XLOOKUP(B1346,[9]sheet1!$AC:$AC,[9]sheet1!$AF:$AF,"")</f>
        <v/>
      </c>
      <c r="BB1346" s="14" t="s">
        <v>5537</v>
      </c>
      <c r="BC1346" s="14" t="s">
        <v>5537</v>
      </c>
      <c r="BD1346" s="14" t="str">
        <f>_xlfn.XLOOKUP(B1346,'[10]cell downs 18042026 17h'!$B:$B,'[10]cell downs 18042026 17h'!$B:$B,"")</f>
        <v/>
      </c>
      <c r="BE1346" s="14" t="str">
        <f>_xlfn.XLOOKUP(B1346,'[11]Cells Huawei 19042026 15h'!$B:$B,'[11]Cells Huawei 19042026 15h'!$B:$B,"")</f>
        <v/>
      </c>
      <c r="BF1346" s="9" t="str">
        <f>_xlfn.XLOOKUP(B1346,'[12]cells down 19042026 9H40'!$B:$B,'[12]cells down 19042026 9H40'!$B:$B,"")</f>
        <v/>
      </c>
      <c r="BG1346" s="9" t="s">
        <v>5537</v>
      </c>
      <c r="BH1346" s="9" t="s">
        <v>12</v>
      </c>
    </row>
    <row r="1347" spans="1:60" s="9" customFormat="1" x14ac:dyDescent="0.3">
      <c r="A1347" s="1" t="s">
        <v>1978</v>
      </c>
      <c r="B1347" s="8" t="s">
        <v>1979</v>
      </c>
      <c r="C1347" s="3" t="str">
        <f>_xlfn.XLOOKUP(B1347,'[1]daily break down'!$D:$D,'[1]daily break down'!$E:$E,"")</f>
        <v>Yaounde</v>
      </c>
      <c r="D1347" s="1" t="s">
        <v>11</v>
      </c>
      <c r="E1347" s="1" t="s">
        <v>12</v>
      </c>
      <c r="F1347" s="3" t="s">
        <v>37</v>
      </c>
      <c r="G1347" s="1" t="s">
        <v>38</v>
      </c>
      <c r="H1347" s="42" t="str">
        <f>_xlfn.XLOOKUP(B1347,[2]CALCULATION!$B:$B,[2]CALCULATION!$H:$H,"")</f>
        <v>ZTE</v>
      </c>
      <c r="I1347" s="34">
        <v>0</v>
      </c>
      <c r="J1347" s="34">
        <v>0</v>
      </c>
      <c r="K1347" s="34">
        <v>0</v>
      </c>
      <c r="L1347" s="34">
        <v>1.1358091275650408</v>
      </c>
      <c r="M1347" s="34">
        <v>0</v>
      </c>
      <c r="N1347" s="34">
        <v>0</v>
      </c>
      <c r="O1347" s="34">
        <v>0</v>
      </c>
      <c r="P1347" s="34">
        <v>4.3962219596898686</v>
      </c>
      <c r="Q1347" s="34">
        <v>3.4902534864011101</v>
      </c>
      <c r="R1347" s="34">
        <v>8.0061666566790743E-2</v>
      </c>
      <c r="S1347" s="35">
        <v>0</v>
      </c>
      <c r="T1347" s="35">
        <v>0</v>
      </c>
      <c r="U1347" s="35">
        <v>1.8182327292235603</v>
      </c>
      <c r="V1347" s="35">
        <v>0</v>
      </c>
      <c r="W1347" s="35">
        <v>0</v>
      </c>
      <c r="X1347" s="35">
        <v>0</v>
      </c>
      <c r="Y1347" s="35">
        <v>0</v>
      </c>
      <c r="Z1347" s="35">
        <v>0</v>
      </c>
      <c r="AA1347" s="35">
        <v>0</v>
      </c>
      <c r="AB1347" s="35">
        <v>0</v>
      </c>
      <c r="AC1347" s="35">
        <v>0</v>
      </c>
      <c r="AD1347" s="35">
        <v>0</v>
      </c>
      <c r="AE1347" s="58" t="s">
        <v>5560</v>
      </c>
      <c r="AF1347" s="58"/>
      <c r="AG1347" s="57" t="str" cm="1">
        <f t="array" ref="AG1347">IFERROR(_xlfn.IFS(
AI1347="MPR ISSUE","PDH",
AI1347="BSS Hardware Issue","BSS",
AI1347="Sites strategiques, MLL, Pylone, etc.","ENVTECH",
AI1347="AKTIVCO DEFAUT GE &amp; POWER Cabinet","AKTIVCO",
AI1347="AKTIVCO Coupure ENEO &amp; Baisse de tension","AKTIVCO GRID ONLY",
AI1347="Coupure ENEO &amp; Baisse de tension","IHS GRID ONLY",
AI1347="Defaut GE &amp; POWER Cabinet","IHS",
AI1347="Sharing","Partners",
AI1347="Sites strategiques &amp; DataCenter","SST &amp; DC",
AI1347="Exclu","Exclu",
AI1347="SAT","SAT",
AI1347="SPARE-ISSUE","SPARE-ISSUE",
AI1347="Fiber CAmtel","TRANS_FO_CAMTEL",
AI1347="Fiber AOF","Fiber AOF",
AI1347="Projet OCM (HUAWEI)","TRAVAUX-HUAWEI",
AI1347="Projet OCM (NOKIA)","TRAVAUX-NOKIA",
AI1347="ACCESS-ISSUE","ACCESS-ISSUE",
AI1347="Projet OCM (ZTE, NOKIA, autres projets)","TRAVAUX OCM",
AI1347="No root CAuse","No root cause",
AI1347="ODU HS","PDH",
AI1347="IP &amp; VLAN","PDH",
AI1347="Warehouse HUAWEI","SPARE-ISSUE",
AI1347="SPARE-HS","SPARE-ISSUE",
AI1347="Power Telco","BSS",AI1347="no impacts","no impacts"
),"")</f>
        <v>no impacts</v>
      </c>
      <c r="AH1347" s="57" t="str" cm="1">
        <f t="array" ref="AH1347">IFERROR(_xlfn.IFS(
AI1347="MPR ISSUE","TX ISSUE",
AI1347="BSS Hardware Issue","RAN ISSUE",
AI1347="Sites strategiques, MLL, Pylone, etc.","ENVTECH",
AI1347="AKTIVCO DEFAUT GE &amp; POWER Cabinet","POWER ISSUE",
AI1347="AKTIVCO Coupure ENEO &amp; Baisse de tension","POWER ISSUE",
AI1347="Coupure ENEO &amp; Baisse de tension","POWER ISSUE",
AI1347="Defaut GE &amp; POWER Cabinet","POWER ISSUE",
AI1347="Sharing","POWER ISSUE",
AI1347="Sites strategiques &amp; DataCenter","POWER ISSUE",
AI1347="Exclu","Exclu",
AI1347="SAT","TX ISSUE",
AI1347="SPARE-ISSUE","SPARE-ISSUE",
AI1347="Fiber CAmtel","TX ISSUE",
AI1347="Fiber AOF","TX ISSUE",
AI1347="Projet OCM (HUAWEI)","TRAVAUX-HUAWEI",
AI1347="Projet OCM (NOKIA)","TRAVAUX -NOKIA",
AI1347="ACCESS-ISSUE","ACCESS-ISSUE",
AI1347="Projet OCM (ZTE, NOKIA, autres projets)","TRAVAUX OCM",
AI1347="No root CAuse","No root cause",
AI1347="ODU HS","TX ISSUE",
AI1347="IP &amp; VLAN","TX ISSUE",
AI1347="Warehouse HUAWEI","SPARE-ISSUE",
AI1347="SPARE-HS","SPARE-ISSUE",
AI1347="Power Telco","RAN ISSUE",AI1347="no impacts","no impacts"
),"")</f>
        <v>no impacts</v>
      </c>
      <c r="AI1347" s="85" t="s">
        <v>5998</v>
      </c>
      <c r="AJ1347" s="57" t="str" cm="1">
        <f t="array" ref="AJ1347">IFERROR(_xlfn.IFS(
AI1347="MPR ISSUE","ACTIVE",
AI1347="BSS Hardware Issue","ACTIVE",
AI1347="Sites strategiques, MLL, Pylone, etc.","PASSIVE",
AI1347="AKTIVCO DEFAUT GE &amp; POWER Cabinet","PASSIVE",
AI1347="AKTIVCO Coupure ENEO &amp; Baisse de tension","PASSIVE",
AI1347="Coupure ENEO &amp; Baisse de tension","PASSIVE",
AI1347="Defaut GE &amp; POWER Cabinet","PASSIVE",
AI1347="Sharing","PASSIVE",
AI1347="Sites strategiques &amp; DataCenter","PASSIVE",
AI1347="Exclu","Exclu",
AI1347="SAT","ACTIVE",
AI1347="SPARE-ISSUE","SPARE-ISSUE",
AI1347="Fiber CAmtel","ACTIVE",
AI1347="Fiber AOF","ACTIVE",
AI1347="Projet OCM (HUAWEI)","PLANNED WORKS",
AI1347="Projet OCM (NOKIA)","PLANNED WORKS",
AI1347="ACCESS-ISSUE","ACCESS-ISSUE",
AI1347="Projet OCM (ZTE, NOKIA, autres projets)","PLANNED WORKS",
AI1347="No root CAuse","No root cause",
AI1347="ODU HS","ACTIVE",
AI1347="IP &amp; VLAN","ACTIVE",
AI1347="Warehouse HUAWEI","SPARE-ISSUE",
AI1347="SPARE-HS","SPARE-ISSUE",
AI1347="Power Telco","ACTIVE", AI1347="no impacts","no impacts"
),"")</f>
        <v>no impacts</v>
      </c>
      <c r="AK1347" s="23" t="s">
        <v>5537</v>
      </c>
      <c r="AL1347" s="23" t="str">
        <f t="shared" si="36"/>
        <v>CTR_247</v>
      </c>
      <c r="AN1347" s="9" t="s">
        <v>5537</v>
      </c>
      <c r="AO1347" s="23" t="str">
        <f>_xlfn.XLOOKUP(B1347,'INCIDENT-05-03-2026'!E:E,'INCIDENT-05-03-2026'!F:F,"")</f>
        <v/>
      </c>
      <c r="AP1347" s="7" t="s">
        <v>5537</v>
      </c>
      <c r="AQ1347" s="6"/>
      <c r="AR1347" s="7"/>
      <c r="AS1347" s="3" t="str">
        <f>_xlfn.XLOOKUP(B1347,'[3]tt num | region | site id'!$C:$C,'[3]tt num | region | site id'!$Q:$Q,"")</f>
        <v/>
      </c>
      <c r="AT1347" s="24" t="str">
        <f>_xlfn.XLOOKUP(B1347,'[4]Cells Huawei 03052026 12h'!$B:$B,'[4]Cells Huawei 03052026 12h'!$T:$T,"")</f>
        <v/>
      </c>
      <c r="AU1347" s="24" t="str">
        <f>_xlfn.XLOOKUP(B1347,'[5]cells down 02052026 8h50'!$B:$B,'[5]cells down 02052026 8h50'!$R:$R,"")</f>
        <v/>
      </c>
      <c r="AV1347" s="24" t="str">
        <f>_xlfn.XLOOKUP(B1347,'[5]cells down 02052026 13h50'!$B:$B,'[5]cells down 02052026 13h50'!$R:$R,"")</f>
        <v/>
      </c>
      <c r="AW1347" s="24" t="str">
        <f>_xlfn.XLOOKUP(B1347,'[5]cells down 02052026 13h50'!$B:$B,'[5]cells down 02052026 13h50'!$R:$R,"")</f>
        <v/>
      </c>
      <c r="AX1347" s="24" t="str">
        <f>_xlfn.XLOOKUP(B1347,'[6]cell downs 03052026 8h40 '!$B:$B,'[6]cell downs 03052026 8h40 '!$R:$R,"")</f>
        <v/>
      </c>
      <c r="AY1347" s="24" t="str">
        <f>_xlfn.XLOOKUP(B1347,'[7]ALL SITES DOWN'!$D:$D,'[7]ALL SITES DOWN'!$J:$J,"")</f>
        <v/>
      </c>
      <c r="AZ1347" s="24" t="str">
        <f>_xlfn.XLOOKUP(B1347,'[8]ALL SITES DOWN'!$D:$D,'[8]ALL SITES DOWN'!$J:$J,"")</f>
        <v/>
      </c>
      <c r="BA1347" s="9" t="str">
        <f>_xlfn.XLOOKUP(B1347,[9]sheet1!$AC:$AC,[9]sheet1!$AF:$AF,"")</f>
        <v/>
      </c>
      <c r="BB1347" s="14" t="s">
        <v>5537</v>
      </c>
      <c r="BC1347" s="14" t="s">
        <v>5537</v>
      </c>
      <c r="BD1347" s="14" t="str">
        <f>_xlfn.XLOOKUP(B1347,'[10]cell downs 18042026 17h'!$B:$B,'[10]cell downs 18042026 17h'!$B:$B,"")</f>
        <v/>
      </c>
      <c r="BE1347" s="14" t="str">
        <f>_xlfn.XLOOKUP(B1347,'[11]Cells Huawei 19042026 15h'!$B:$B,'[11]Cells Huawei 19042026 15h'!$B:$B,"")</f>
        <v/>
      </c>
      <c r="BF1347" s="9" t="str">
        <f>_xlfn.XLOOKUP(B1347,'[12]cells down 19042026 9H40'!$B:$B,'[12]cells down 19042026 9H40'!$B:$B,"")</f>
        <v/>
      </c>
      <c r="BG1347" s="9" t="s">
        <v>1979</v>
      </c>
      <c r="BH1347" s="9" t="s">
        <v>12</v>
      </c>
    </row>
    <row r="1348" spans="1:60" s="9" customFormat="1" x14ac:dyDescent="0.3">
      <c r="A1348" s="1" t="s">
        <v>1941</v>
      </c>
      <c r="B1348" s="8" t="s">
        <v>1942</v>
      </c>
      <c r="C1348" s="3" t="str">
        <f>_xlfn.XLOOKUP(B1348,'[1]daily break down'!$D:$D,'[1]daily break down'!$E:$E,"")</f>
        <v>Douala</v>
      </c>
      <c r="D1348" s="1" t="s">
        <v>11</v>
      </c>
      <c r="E1348" s="1" t="s">
        <v>5516</v>
      </c>
      <c r="F1348" s="3" t="s">
        <v>31</v>
      </c>
      <c r="G1348" s="1" t="s">
        <v>32</v>
      </c>
      <c r="H1348" s="42" t="str">
        <f>_xlfn.XLOOKUP(B1348,[2]CALCULATION!$B:$B,[2]CALCULATION!$H:$H,"")</f>
        <v>ZTE</v>
      </c>
      <c r="I1348" s="34">
        <v>0</v>
      </c>
      <c r="J1348" s="34">
        <v>0.72301623990891328</v>
      </c>
      <c r="K1348" s="34">
        <v>0</v>
      </c>
      <c r="L1348" s="34">
        <v>5.7412900611529185</v>
      </c>
      <c r="M1348" s="34">
        <v>0</v>
      </c>
      <c r="N1348" s="34">
        <v>0</v>
      </c>
      <c r="O1348" s="34">
        <v>0.72323026084872188</v>
      </c>
      <c r="P1348" s="34">
        <v>1.3597107007616307</v>
      </c>
      <c r="Q1348" s="34">
        <v>3.7495755251360459</v>
      </c>
      <c r="R1348" s="34">
        <v>0</v>
      </c>
      <c r="S1348" s="35">
        <v>5.0546930511681261</v>
      </c>
      <c r="T1348" s="35">
        <v>0</v>
      </c>
      <c r="U1348" s="35">
        <v>2.1617363376166052</v>
      </c>
      <c r="V1348" s="35">
        <v>0</v>
      </c>
      <c r="W1348" s="35">
        <v>0</v>
      </c>
      <c r="X1348" s="35">
        <v>0</v>
      </c>
      <c r="Y1348" s="35">
        <v>0</v>
      </c>
      <c r="Z1348" s="35">
        <v>9.3796103677450464</v>
      </c>
      <c r="AA1348" s="35">
        <v>0</v>
      </c>
      <c r="AB1348" s="35">
        <v>0</v>
      </c>
      <c r="AC1348" s="35">
        <v>0</v>
      </c>
      <c r="AD1348" s="35">
        <v>0</v>
      </c>
      <c r="AE1348" s="58" t="s">
        <v>5560</v>
      </c>
      <c r="AF1348" s="58"/>
      <c r="AG1348" s="57" t="str" cm="1">
        <f t="array" ref="AG1348">IFERROR(_xlfn.IFS(
AI1348="MPR ISSUE","PDH",
AI1348="BSS Hardware Issue","BSS",
AI1348="Sites strategiques, MLL, Pylone, etc.","ENVTECH",
AI1348="AKTIVCO DEFAUT GE &amp; POWER Cabinet","AKTIVCO",
AI1348="AKTIVCO Coupure ENEO &amp; Baisse de tension","AKTIVCO GRID ONLY",
AI1348="Coupure ENEO &amp; Baisse de tension","IHS GRID ONLY",
AI1348="Defaut GE &amp; POWER Cabinet","IHS",
AI1348="Sharing","Partners",
AI1348="Sites strategiques &amp; DataCenter","SST &amp; DC",
AI1348="Exclu","Exclu",
AI1348="SAT","SAT",
AI1348="SPARE-ISSUE","SPARE-ISSUE",
AI1348="Fiber CAmtel","TRANS_FO_CAMTEL",
AI1348="Fiber AOF","Fiber AOF",
AI1348="Projet OCM (HUAWEI)","TRAVAUX-HUAWEI",
AI1348="Projet OCM (NOKIA)","TRAVAUX-NOKIA",
AI1348="ACCESS-ISSUE","ACCESS-ISSUE",
AI1348="Projet OCM (ZTE, NOKIA, autres projets)","TRAVAUX OCM",
AI1348="No root CAuse","No root cause",
AI1348="ODU HS","PDH",
AI1348="IP &amp; VLAN","PDH",
AI1348="Warehouse HUAWEI","SPARE-ISSUE",
AI1348="SPARE-HS","SPARE-ISSUE",
AI1348="Power Telco","BSS",AI1348="no impacts","no impacts"
),"")</f>
        <v>no impacts</v>
      </c>
      <c r="AH1348" s="57" t="str" cm="1">
        <f t="array" ref="AH1348">IFERROR(_xlfn.IFS(
AI1348="MPR ISSUE","TX ISSUE",
AI1348="BSS Hardware Issue","RAN ISSUE",
AI1348="Sites strategiques, MLL, Pylone, etc.","ENVTECH",
AI1348="AKTIVCO DEFAUT GE &amp; POWER Cabinet","POWER ISSUE",
AI1348="AKTIVCO Coupure ENEO &amp; Baisse de tension","POWER ISSUE",
AI1348="Coupure ENEO &amp; Baisse de tension","POWER ISSUE",
AI1348="Defaut GE &amp; POWER Cabinet","POWER ISSUE",
AI1348="Sharing","POWER ISSUE",
AI1348="Sites strategiques &amp; DataCenter","POWER ISSUE",
AI1348="Exclu","Exclu",
AI1348="SAT","TX ISSUE",
AI1348="SPARE-ISSUE","SPARE-ISSUE",
AI1348="Fiber CAmtel","TX ISSUE",
AI1348="Fiber AOF","TX ISSUE",
AI1348="Projet OCM (HUAWEI)","TRAVAUX-HUAWEI",
AI1348="Projet OCM (NOKIA)","TRAVAUX -NOKIA",
AI1348="ACCESS-ISSUE","ACCESS-ISSUE",
AI1348="Projet OCM (ZTE, NOKIA, autres projets)","TRAVAUX OCM",
AI1348="No root CAuse","No root cause",
AI1348="ODU HS","TX ISSUE",
AI1348="IP &amp; VLAN","TX ISSUE",
AI1348="Warehouse HUAWEI","SPARE-ISSUE",
AI1348="SPARE-HS","SPARE-ISSUE",
AI1348="Power Telco","RAN ISSUE",AI1348="no impacts","no impacts"
),"")</f>
        <v>no impacts</v>
      </c>
      <c r="AI1348" s="85" t="s">
        <v>5998</v>
      </c>
      <c r="AJ1348" s="57" t="str" cm="1">
        <f t="array" ref="AJ1348">IFERROR(_xlfn.IFS(
AI1348="MPR ISSUE","ACTIVE",
AI1348="BSS Hardware Issue","ACTIVE",
AI1348="Sites strategiques, MLL, Pylone, etc.","PASSIVE",
AI1348="AKTIVCO DEFAUT GE &amp; POWER Cabinet","PASSIVE",
AI1348="AKTIVCO Coupure ENEO &amp; Baisse de tension","PASSIVE",
AI1348="Coupure ENEO &amp; Baisse de tension","PASSIVE",
AI1348="Defaut GE &amp; POWER Cabinet","PASSIVE",
AI1348="Sharing","PASSIVE",
AI1348="Sites strategiques &amp; DataCenter","PASSIVE",
AI1348="Exclu","Exclu",
AI1348="SAT","ACTIVE",
AI1348="SPARE-ISSUE","SPARE-ISSUE",
AI1348="Fiber CAmtel","ACTIVE",
AI1348="Fiber AOF","ACTIVE",
AI1348="Projet OCM (HUAWEI)","PLANNED WORKS",
AI1348="Projet OCM (NOKIA)","PLANNED WORKS",
AI1348="ACCESS-ISSUE","ACCESS-ISSUE",
AI1348="Projet OCM (ZTE, NOKIA, autres projets)","PLANNED WORKS",
AI1348="No root CAuse","No root cause",
AI1348="ODU HS","ACTIVE",
AI1348="IP &amp; VLAN","ACTIVE",
AI1348="Warehouse HUAWEI","SPARE-ISSUE",
AI1348="SPARE-HS","SPARE-ISSUE",
AI1348="Power Telco","ACTIVE", AI1348="no impacts","no impacts"
),"")</f>
        <v>no impacts</v>
      </c>
      <c r="AK1348" s="23" t="s">
        <v>5537</v>
      </c>
      <c r="AL1348" s="23" t="str">
        <f t="shared" si="36"/>
        <v>LIT_624</v>
      </c>
      <c r="AN1348" s="9" t="s">
        <v>5537</v>
      </c>
      <c r="AO1348" s="23" t="str">
        <f>_xlfn.XLOOKUP(B1348,'INCIDENT-05-03-2026'!E:E,'INCIDENT-05-03-2026'!F:F,"")</f>
        <v/>
      </c>
      <c r="AP1348" s="7" t="s">
        <v>5537</v>
      </c>
      <c r="AQ1348" s="6"/>
      <c r="AR1348" s="7"/>
      <c r="AS1348" s="3" t="str">
        <f>_xlfn.XLOOKUP(B1348,'[3]tt num | region | site id'!$C:$C,'[3]tt num | region | site id'!$Q:$Q,"")</f>
        <v/>
      </c>
      <c r="AT1348" s="24" t="str">
        <f>_xlfn.XLOOKUP(B1348,'[4]Cells Huawei 03052026 12h'!$B:$B,'[4]Cells Huawei 03052026 12h'!$T:$T,"")</f>
        <v/>
      </c>
      <c r="AU1348" s="24" t="str">
        <f>_xlfn.XLOOKUP(B1348,'[5]cells down 02052026 8h50'!$B:$B,'[5]cells down 02052026 8h50'!$R:$R,"")</f>
        <v/>
      </c>
      <c r="AV1348" s="24" t="str">
        <f>_xlfn.XLOOKUP(B1348,'[5]cells down 02052026 13h50'!$B:$B,'[5]cells down 02052026 13h50'!$R:$R,"")</f>
        <v/>
      </c>
      <c r="AW1348" s="24" t="str">
        <f>_xlfn.XLOOKUP(B1348,'[5]cells down 02052026 13h50'!$B:$B,'[5]cells down 02052026 13h50'!$R:$R,"")</f>
        <v/>
      </c>
      <c r="AX1348" s="24" t="str">
        <f>_xlfn.XLOOKUP(B1348,'[6]cell downs 03052026 8h40 '!$B:$B,'[6]cell downs 03052026 8h40 '!$R:$R,"")</f>
        <v/>
      </c>
      <c r="AY1348" s="24" t="str">
        <f>_xlfn.XLOOKUP(B1348,'[7]ALL SITES DOWN'!$D:$D,'[7]ALL SITES DOWN'!$J:$J,"")</f>
        <v/>
      </c>
      <c r="AZ1348" s="24" t="str">
        <f>_xlfn.XLOOKUP(B1348,'[8]ALL SITES DOWN'!$D:$D,'[8]ALL SITES DOWN'!$J:$J,"")</f>
        <v/>
      </c>
      <c r="BA1348" s="9" t="str">
        <f>_xlfn.XLOOKUP(B1348,[9]sheet1!$AC:$AC,[9]sheet1!$AF:$AF,"")</f>
        <v/>
      </c>
      <c r="BB1348" s="14" t="s">
        <v>5537</v>
      </c>
      <c r="BC1348" s="14" t="s">
        <v>5537</v>
      </c>
      <c r="BD1348" s="14" t="str">
        <f>_xlfn.XLOOKUP(B1348,'[10]cell downs 18042026 17h'!$B:$B,'[10]cell downs 18042026 17h'!$B:$B,"")</f>
        <v/>
      </c>
      <c r="BE1348" s="14" t="str">
        <f>_xlfn.XLOOKUP(B1348,'[11]Cells Huawei 19042026 15h'!$B:$B,'[11]Cells Huawei 19042026 15h'!$B:$B,"")</f>
        <v/>
      </c>
      <c r="BF1348" s="9" t="str">
        <f>_xlfn.XLOOKUP(B1348,'[12]cells down 19042026 9H40'!$B:$B,'[12]cells down 19042026 9H40'!$B:$B,"")</f>
        <v/>
      </c>
      <c r="BG1348" s="9" t="s">
        <v>5537</v>
      </c>
      <c r="BH1348" s="9" t="s">
        <v>302</v>
      </c>
    </row>
    <row r="1349" spans="1:60" s="9" customFormat="1" x14ac:dyDescent="0.3">
      <c r="A1349" s="1" t="s">
        <v>3267</v>
      </c>
      <c r="B1349" s="1" t="s">
        <v>3268</v>
      </c>
      <c r="C1349" s="3" t="str">
        <f>_xlfn.XLOOKUP(B1349,'[1]daily break down'!$D:$D,'[1]daily break down'!$E:$E,"")</f>
        <v>Bafoussam</v>
      </c>
      <c r="D1349" s="1" t="s">
        <v>21</v>
      </c>
      <c r="E1349" s="1" t="s">
        <v>36</v>
      </c>
      <c r="F1349" s="3" t="s">
        <v>102</v>
      </c>
      <c r="G1349" s="1" t="s">
        <v>299</v>
      </c>
      <c r="H1349" s="40" t="str">
        <f>_xlfn.XLOOKUP(B1349,[2]CALCULATION!$B:$B,[2]CALCULATION!$H:$H,"")</f>
        <v>Huawei</v>
      </c>
      <c r="I1349" s="34">
        <v>12.353377821152687</v>
      </c>
      <c r="J1349" s="34">
        <v>11.809318757080526</v>
      </c>
      <c r="K1349" s="34">
        <v>11.630272405852192</v>
      </c>
      <c r="L1349" s="34">
        <v>13.176769881831904</v>
      </c>
      <c r="M1349" s="34">
        <v>6.9795973838080307</v>
      </c>
      <c r="N1349" s="34">
        <v>9.1441516637987856</v>
      </c>
      <c r="O1349" s="34">
        <v>7.8101413108925239</v>
      </c>
      <c r="P1349" s="34">
        <v>8.5006977082637754</v>
      </c>
      <c r="Q1349" s="34">
        <v>9.7058496203268518</v>
      </c>
      <c r="R1349" s="34">
        <v>7.995750970941665</v>
      </c>
      <c r="S1349" s="35">
        <v>8.3316746710498144</v>
      </c>
      <c r="T1349" s="35">
        <v>0</v>
      </c>
      <c r="U1349" s="35">
        <v>0</v>
      </c>
      <c r="V1349" s="35">
        <v>0</v>
      </c>
      <c r="W1349" s="35">
        <v>0</v>
      </c>
      <c r="X1349" s="35">
        <v>0</v>
      </c>
      <c r="Y1349" s="35">
        <v>0</v>
      </c>
      <c r="Z1349" s="35">
        <v>0</v>
      </c>
      <c r="AA1349" s="35">
        <v>0</v>
      </c>
      <c r="AB1349" s="35">
        <v>0</v>
      </c>
      <c r="AC1349" s="35">
        <v>0</v>
      </c>
      <c r="AD1349" s="35">
        <v>0</v>
      </c>
      <c r="AE1349" s="58" t="s">
        <v>5560</v>
      </c>
      <c r="AF1349" s="58"/>
      <c r="AG1349" s="57" t="str" cm="1">
        <f t="array" ref="AG1349">IFERROR(_xlfn.IFS(
AI1349="MPR ISSUE","PDH",
AI1349="BSS Hardware Issue","BSS",
AI1349="Sites strategiques, MLL, Pylone, etc.","ENVTECH",
AI1349="AKTIVCO DEFAUT GE &amp; POWER Cabinet","AKTIVCO",
AI1349="AKTIVCO Coupure ENEO &amp; Baisse de tension","AKTIVCO GRID ONLY",
AI1349="Coupure ENEO &amp; Baisse de tension","IHS GRID ONLY",
AI1349="Defaut GE &amp; POWER Cabinet","IHS",
AI1349="Sharing","Partners",
AI1349="Sites strategiques &amp; DataCenter","SST &amp; DC",
AI1349="Exclu","Exclu",
AI1349="SAT","SAT",
AI1349="SPARE-ISSUE","SPARE-ISSUE",
AI1349="Fiber CAmtel","TRANS_FO_CAMTEL",
AI1349="Fiber AOF","Fiber AOF",
AI1349="Projet OCM (HUAWEI)","TRAVAUX-HUAWEI",
AI1349="Projet OCM (NOKIA)","TRAVAUX-NOKIA",
AI1349="ACCESS-ISSUE","ACCESS-ISSUE",
AI1349="Projet OCM (ZTE, NOKIA, autres projets)","TRAVAUX OCM",
AI1349="No root CAuse","No root cause",
AI1349="ODU HS","PDH",
AI1349="IP &amp; VLAN","PDH",
AI1349="Warehouse HUAWEI","SPARE-ISSUE",
AI1349="SPARE-HS","SPARE-ISSUE",
AI1349="Power Telco","BSS",AI1349="no impacts","no impacts"
),"")</f>
        <v>no impacts</v>
      </c>
      <c r="AH1349" s="57" t="str" cm="1">
        <f t="array" ref="AH1349">IFERROR(_xlfn.IFS(
AI1349="MPR ISSUE","TX ISSUE",
AI1349="BSS Hardware Issue","RAN ISSUE",
AI1349="Sites strategiques, MLL, Pylone, etc.","ENVTECH",
AI1349="AKTIVCO DEFAUT GE &amp; POWER Cabinet","POWER ISSUE",
AI1349="AKTIVCO Coupure ENEO &amp; Baisse de tension","POWER ISSUE",
AI1349="Coupure ENEO &amp; Baisse de tension","POWER ISSUE",
AI1349="Defaut GE &amp; POWER Cabinet","POWER ISSUE",
AI1349="Sharing","POWER ISSUE",
AI1349="Sites strategiques &amp; DataCenter","POWER ISSUE",
AI1349="Exclu","Exclu",
AI1349="SAT","TX ISSUE",
AI1349="SPARE-ISSUE","SPARE-ISSUE",
AI1349="Fiber CAmtel","TX ISSUE",
AI1349="Fiber AOF","TX ISSUE",
AI1349="Projet OCM (HUAWEI)","TRAVAUX-HUAWEI",
AI1349="Projet OCM (NOKIA)","TRAVAUX -NOKIA",
AI1349="ACCESS-ISSUE","ACCESS-ISSUE",
AI1349="Projet OCM (ZTE, NOKIA, autres projets)","TRAVAUX OCM",
AI1349="No root CAuse","No root cause",
AI1349="ODU HS","TX ISSUE",
AI1349="IP &amp; VLAN","TX ISSUE",
AI1349="Warehouse HUAWEI","SPARE-ISSUE",
AI1349="SPARE-HS","SPARE-ISSUE",
AI1349="Power Telco","RAN ISSUE",AI1349="no impacts","no impacts"
),"")</f>
        <v>no impacts</v>
      </c>
      <c r="AI1349" s="85" t="s">
        <v>5998</v>
      </c>
      <c r="AJ1349" s="57" t="str" cm="1">
        <f t="array" ref="AJ1349">IFERROR(_xlfn.IFS(
AI1349="MPR ISSUE","ACTIVE",
AI1349="BSS Hardware Issue","ACTIVE",
AI1349="Sites strategiques, MLL, Pylone, etc.","PASSIVE",
AI1349="AKTIVCO DEFAUT GE &amp; POWER Cabinet","PASSIVE",
AI1349="AKTIVCO Coupure ENEO &amp; Baisse de tension","PASSIVE",
AI1349="Coupure ENEO &amp; Baisse de tension","PASSIVE",
AI1349="Defaut GE &amp; POWER Cabinet","PASSIVE",
AI1349="Sharing","PASSIVE",
AI1349="Sites strategiques &amp; DataCenter","PASSIVE",
AI1349="Exclu","Exclu",
AI1349="SAT","ACTIVE",
AI1349="SPARE-ISSUE","SPARE-ISSUE",
AI1349="Fiber CAmtel","ACTIVE",
AI1349="Fiber AOF","ACTIVE",
AI1349="Projet OCM (HUAWEI)","PLANNED WORKS",
AI1349="Projet OCM (NOKIA)","PLANNED WORKS",
AI1349="ACCESS-ISSUE","ACCESS-ISSUE",
AI1349="Projet OCM (ZTE, NOKIA, autres projets)","PLANNED WORKS",
AI1349="No root CAuse","No root cause",
AI1349="ODU HS","ACTIVE",
AI1349="IP &amp; VLAN","ACTIVE",
AI1349="Warehouse HUAWEI","SPARE-ISSUE",
AI1349="SPARE-HS","SPARE-ISSUE",
AI1349="Power Telco","ACTIVE", AI1349="no impacts","no impacts"
),"")</f>
        <v>no impacts</v>
      </c>
      <c r="AK1349" s="23" t="s">
        <v>5537</v>
      </c>
      <c r="AL1349" s="23" t="str">
        <f t="shared" si="36"/>
        <v>OST_019</v>
      </c>
      <c r="AN1349" s="9" t="s">
        <v>5537</v>
      </c>
      <c r="AO1349" s="23" t="str">
        <f>_xlfn.XLOOKUP(B1349,'INCIDENT-05-03-2026'!E:E,'INCIDENT-05-03-2026'!F:F,"")</f>
        <v/>
      </c>
      <c r="AP1349" s="7" t="s">
        <v>5537</v>
      </c>
      <c r="AQ1349" s="6"/>
      <c r="AR1349" s="7"/>
      <c r="AS1349" s="3" t="str">
        <f>_xlfn.XLOOKUP(B1349,'[3]tt num | region | site id'!$C:$C,'[3]tt num | region | site id'!$Q:$Q,"")</f>
        <v/>
      </c>
      <c r="AT1349" s="24" t="str">
        <f>_xlfn.XLOOKUP(B1349,'[4]Cells Huawei 03052026 12h'!$B:$B,'[4]Cells Huawei 03052026 12h'!$T:$T,"")</f>
        <v/>
      </c>
      <c r="AU1349" s="24" t="str">
        <f>_xlfn.XLOOKUP(B1349,'[5]cells down 02052026 8h50'!$B:$B,'[5]cells down 02052026 8h50'!$R:$R,"")</f>
        <v/>
      </c>
      <c r="AV1349" s="24" t="str">
        <f>_xlfn.XLOOKUP(B1349,'[5]cells down 02052026 13h50'!$B:$B,'[5]cells down 02052026 13h50'!$R:$R,"")</f>
        <v/>
      </c>
      <c r="AW1349" s="24" t="str">
        <f>_xlfn.XLOOKUP(B1349,'[5]cells down 02052026 13h50'!$B:$B,'[5]cells down 02052026 13h50'!$R:$R,"")</f>
        <v/>
      </c>
      <c r="AX1349" s="24" t="str">
        <f>_xlfn.XLOOKUP(B1349,'[6]cell downs 03052026 8h40 '!$B:$B,'[6]cell downs 03052026 8h40 '!$R:$R,"")</f>
        <v/>
      </c>
      <c r="AY1349" s="24" t="str">
        <f>_xlfn.XLOOKUP(B1349,'[7]ALL SITES DOWN'!$D:$D,'[7]ALL SITES DOWN'!$J:$J,"")</f>
        <v/>
      </c>
      <c r="AZ1349" s="24" t="str">
        <f>_xlfn.XLOOKUP(B1349,'[8]ALL SITES DOWN'!$D:$D,'[8]ALL SITES DOWN'!$J:$J,"")</f>
        <v/>
      </c>
      <c r="BA1349" s="9" t="str">
        <f>_xlfn.XLOOKUP(B1349,[9]sheet1!$AC:$AC,[9]sheet1!$AF:$AF,"")</f>
        <v/>
      </c>
      <c r="BB1349" s="14" t="s">
        <v>5537</v>
      </c>
      <c r="BC1349" s="14" t="s">
        <v>5537</v>
      </c>
      <c r="BD1349" s="14" t="str">
        <f>_xlfn.XLOOKUP(B1349,'[10]cell downs 18042026 17h'!$B:$B,'[10]cell downs 18042026 17h'!$B:$B,"")</f>
        <v/>
      </c>
      <c r="BE1349" s="14" t="str">
        <f>_xlfn.XLOOKUP(B1349,'[11]Cells Huawei 19042026 15h'!$B:$B,'[11]Cells Huawei 19042026 15h'!$B:$B,"")</f>
        <v/>
      </c>
      <c r="BF1349" s="9" t="str">
        <f>_xlfn.XLOOKUP(B1349,'[12]cells down 19042026 9H40'!$B:$B,'[12]cells down 19042026 9H40'!$B:$B,"")</f>
        <v/>
      </c>
      <c r="BG1349" s="9" t="s">
        <v>5537</v>
      </c>
      <c r="BH1349" s="9" t="s">
        <v>12</v>
      </c>
    </row>
    <row r="1350" spans="1:60" s="9" customFormat="1" x14ac:dyDescent="0.3">
      <c r="A1350" s="1" t="s">
        <v>1678</v>
      </c>
      <c r="B1350" s="8" t="s">
        <v>1679</v>
      </c>
      <c r="C1350" s="3" t="str">
        <f>_xlfn.XLOOKUP(B1350,'[1]daily break down'!$D:$D,'[1]daily break down'!$E:$E,"")</f>
        <v>Douala</v>
      </c>
      <c r="D1350" s="1" t="s">
        <v>11</v>
      </c>
      <c r="E1350" s="1" t="s">
        <v>12</v>
      </c>
      <c r="F1350" s="3" t="s">
        <v>31</v>
      </c>
      <c r="G1350" s="1" t="s">
        <v>32</v>
      </c>
      <c r="H1350" s="42" t="str">
        <f>_xlfn.XLOOKUP(B1350,[2]CALCULATION!$B:$B,[2]CALCULATION!$H:$H,"")</f>
        <v>ZTE</v>
      </c>
      <c r="I1350" s="34">
        <v>0</v>
      </c>
      <c r="J1350" s="34">
        <v>0</v>
      </c>
      <c r="K1350" s="34">
        <v>0</v>
      </c>
      <c r="L1350" s="34">
        <v>0</v>
      </c>
      <c r="M1350" s="34">
        <v>0</v>
      </c>
      <c r="N1350" s="34">
        <v>0</v>
      </c>
      <c r="O1350" s="34">
        <v>0</v>
      </c>
      <c r="P1350" s="34">
        <v>0</v>
      </c>
      <c r="Q1350" s="34">
        <v>0</v>
      </c>
      <c r="R1350" s="34">
        <v>0</v>
      </c>
      <c r="S1350" s="35">
        <v>0</v>
      </c>
      <c r="T1350" s="35">
        <v>0</v>
      </c>
      <c r="U1350" s="35">
        <v>10.212383679619217</v>
      </c>
      <c r="V1350" s="35">
        <v>0</v>
      </c>
      <c r="W1350" s="35">
        <v>0</v>
      </c>
      <c r="X1350" s="35">
        <v>0</v>
      </c>
      <c r="Y1350" s="35">
        <v>0</v>
      </c>
      <c r="Z1350" s="35">
        <v>0</v>
      </c>
      <c r="AA1350" s="35">
        <v>0</v>
      </c>
      <c r="AB1350" s="35">
        <v>0</v>
      </c>
      <c r="AC1350" s="35">
        <v>0</v>
      </c>
      <c r="AD1350" s="35">
        <v>0</v>
      </c>
      <c r="AE1350" s="58" t="s">
        <v>5560</v>
      </c>
      <c r="AF1350" s="58"/>
      <c r="AG1350" s="57" t="str" cm="1">
        <f t="array" ref="AG1350">IFERROR(_xlfn.IFS(
AI1350="MPR ISSUE","PDH",
AI1350="BSS Hardware Issue","BSS",
AI1350="Sites strategiques, MLL, Pylone, etc.","ENVTECH",
AI1350="AKTIVCO DEFAUT GE &amp; POWER Cabinet","AKTIVCO",
AI1350="AKTIVCO Coupure ENEO &amp; Baisse de tension","AKTIVCO GRID ONLY",
AI1350="Coupure ENEO &amp; Baisse de tension","IHS GRID ONLY",
AI1350="Defaut GE &amp; POWER Cabinet","IHS",
AI1350="Sharing","Partners",
AI1350="Sites strategiques &amp; DataCenter","SST &amp; DC",
AI1350="Exclu","Exclu",
AI1350="SAT","SAT",
AI1350="SPARE-ISSUE","SPARE-ISSUE",
AI1350="Fiber CAmtel","TRANS_FO_CAMTEL",
AI1350="Fiber AOF","Fiber AOF",
AI1350="Projet OCM (HUAWEI)","TRAVAUX-HUAWEI",
AI1350="Projet OCM (NOKIA)","TRAVAUX-NOKIA",
AI1350="ACCESS-ISSUE","ACCESS-ISSUE",
AI1350="Projet OCM (ZTE, NOKIA, autres projets)","TRAVAUX OCM",
AI1350="No root CAuse","No root cause",
AI1350="ODU HS","PDH",
AI1350="IP &amp; VLAN","PDH",
AI1350="Warehouse HUAWEI","SPARE-ISSUE",
AI1350="SPARE-HS","SPARE-ISSUE",
AI1350="Power Telco","BSS",AI1350="no impacts","no impacts"
),"")</f>
        <v>no impacts</v>
      </c>
      <c r="AH1350" s="57" t="str" cm="1">
        <f t="array" ref="AH1350">IFERROR(_xlfn.IFS(
AI1350="MPR ISSUE","TX ISSUE",
AI1350="BSS Hardware Issue","RAN ISSUE",
AI1350="Sites strategiques, MLL, Pylone, etc.","ENVTECH",
AI1350="AKTIVCO DEFAUT GE &amp; POWER Cabinet","POWER ISSUE",
AI1350="AKTIVCO Coupure ENEO &amp; Baisse de tension","POWER ISSUE",
AI1350="Coupure ENEO &amp; Baisse de tension","POWER ISSUE",
AI1350="Defaut GE &amp; POWER Cabinet","POWER ISSUE",
AI1350="Sharing","POWER ISSUE",
AI1350="Sites strategiques &amp; DataCenter","POWER ISSUE",
AI1350="Exclu","Exclu",
AI1350="SAT","TX ISSUE",
AI1350="SPARE-ISSUE","SPARE-ISSUE",
AI1350="Fiber CAmtel","TX ISSUE",
AI1350="Fiber AOF","TX ISSUE",
AI1350="Projet OCM (HUAWEI)","TRAVAUX-HUAWEI",
AI1350="Projet OCM (NOKIA)","TRAVAUX -NOKIA",
AI1350="ACCESS-ISSUE","ACCESS-ISSUE",
AI1350="Projet OCM (ZTE, NOKIA, autres projets)","TRAVAUX OCM",
AI1350="No root CAuse","No root cause",
AI1350="ODU HS","TX ISSUE",
AI1350="IP &amp; VLAN","TX ISSUE",
AI1350="Warehouse HUAWEI","SPARE-ISSUE",
AI1350="SPARE-HS","SPARE-ISSUE",
AI1350="Power Telco","RAN ISSUE",AI1350="no impacts","no impacts"
),"")</f>
        <v>no impacts</v>
      </c>
      <c r="AI1350" s="85" t="s">
        <v>5998</v>
      </c>
      <c r="AJ1350" s="57" t="str" cm="1">
        <f t="array" ref="AJ1350">IFERROR(_xlfn.IFS(
AI1350="MPR ISSUE","ACTIVE",
AI1350="BSS Hardware Issue","ACTIVE",
AI1350="Sites strategiques, MLL, Pylone, etc.","PASSIVE",
AI1350="AKTIVCO DEFAUT GE &amp; POWER Cabinet","PASSIVE",
AI1350="AKTIVCO Coupure ENEO &amp; Baisse de tension","PASSIVE",
AI1350="Coupure ENEO &amp; Baisse de tension","PASSIVE",
AI1350="Defaut GE &amp; POWER Cabinet","PASSIVE",
AI1350="Sharing","PASSIVE",
AI1350="Sites strategiques &amp; DataCenter","PASSIVE",
AI1350="Exclu","Exclu",
AI1350="SAT","ACTIVE",
AI1350="SPARE-ISSUE","SPARE-ISSUE",
AI1350="Fiber CAmtel","ACTIVE",
AI1350="Fiber AOF","ACTIVE",
AI1350="Projet OCM (HUAWEI)","PLANNED WORKS",
AI1350="Projet OCM (NOKIA)","PLANNED WORKS",
AI1350="ACCESS-ISSUE","ACCESS-ISSUE",
AI1350="Projet OCM (ZTE, NOKIA, autres projets)","PLANNED WORKS",
AI1350="No root CAuse","No root cause",
AI1350="ODU HS","ACTIVE",
AI1350="IP &amp; VLAN","ACTIVE",
AI1350="Warehouse HUAWEI","SPARE-ISSUE",
AI1350="SPARE-HS","SPARE-ISSUE",
AI1350="Power Telco","ACTIVE", AI1350="no impacts","no impacts"
),"")</f>
        <v>no impacts</v>
      </c>
      <c r="AK1350" s="23" t="s">
        <v>5537</v>
      </c>
      <c r="AL1350" s="23" t="str">
        <f t="shared" si="36"/>
        <v>LIT_633</v>
      </c>
      <c r="AN1350" s="9" t="s">
        <v>5537</v>
      </c>
      <c r="AO1350" s="23" t="str">
        <f>_xlfn.XLOOKUP(B1350,'INCIDENT-05-03-2026'!E:E,'INCIDENT-05-03-2026'!F:F,"")</f>
        <v/>
      </c>
      <c r="AP1350" s="7" t="s">
        <v>5537</v>
      </c>
      <c r="AQ1350" s="6"/>
      <c r="AR1350" s="7"/>
      <c r="AS1350" s="3" t="str">
        <f>_xlfn.XLOOKUP(B1350,'[3]tt num | region | site id'!$C:$C,'[3]tt num | region | site id'!$Q:$Q,"")</f>
        <v/>
      </c>
      <c r="AT1350" s="24" t="str">
        <f>_xlfn.XLOOKUP(B1350,'[4]Cells Huawei 03052026 12h'!$B:$B,'[4]Cells Huawei 03052026 12h'!$T:$T,"")</f>
        <v/>
      </c>
      <c r="AU1350" s="24" t="str">
        <f>_xlfn.XLOOKUP(B1350,'[5]cells down 02052026 8h50'!$B:$B,'[5]cells down 02052026 8h50'!$R:$R,"")</f>
        <v/>
      </c>
      <c r="AV1350" s="24" t="str">
        <f>_xlfn.XLOOKUP(B1350,'[5]cells down 02052026 13h50'!$B:$B,'[5]cells down 02052026 13h50'!$R:$R,"")</f>
        <v/>
      </c>
      <c r="AW1350" s="24" t="str">
        <f>_xlfn.XLOOKUP(B1350,'[5]cells down 02052026 13h50'!$B:$B,'[5]cells down 02052026 13h50'!$R:$R,"")</f>
        <v/>
      </c>
      <c r="AX1350" s="24" t="str">
        <f>_xlfn.XLOOKUP(B1350,'[6]cell downs 03052026 8h40 '!$B:$B,'[6]cell downs 03052026 8h40 '!$R:$R,"")</f>
        <v/>
      </c>
      <c r="AY1350" s="24" t="str">
        <f>_xlfn.XLOOKUP(B1350,'[7]ALL SITES DOWN'!$D:$D,'[7]ALL SITES DOWN'!$J:$J,"")</f>
        <v/>
      </c>
      <c r="AZ1350" s="24" t="str">
        <f>_xlfn.XLOOKUP(B1350,'[8]ALL SITES DOWN'!$D:$D,'[8]ALL SITES DOWN'!$J:$J,"")</f>
        <v/>
      </c>
      <c r="BA1350" s="9" t="str">
        <f>_xlfn.XLOOKUP(B1350,[9]sheet1!$AC:$AC,[9]sheet1!$AF:$AF,"")</f>
        <v/>
      </c>
      <c r="BB1350" s="14" t="s">
        <v>5537</v>
      </c>
      <c r="BC1350" s="14" t="s">
        <v>5537</v>
      </c>
      <c r="BD1350" s="14" t="str">
        <f>_xlfn.XLOOKUP(B1350,'[10]cell downs 18042026 17h'!$B:$B,'[10]cell downs 18042026 17h'!$B:$B,"")</f>
        <v/>
      </c>
      <c r="BE1350" s="14" t="str">
        <f>_xlfn.XLOOKUP(B1350,'[11]Cells Huawei 19042026 15h'!$B:$B,'[11]Cells Huawei 19042026 15h'!$B:$B,"")</f>
        <v/>
      </c>
      <c r="BF1350" s="9" t="str">
        <f>_xlfn.XLOOKUP(B1350,'[12]cells down 19042026 9H40'!$B:$B,'[12]cells down 19042026 9H40'!$B:$B,"")</f>
        <v/>
      </c>
      <c r="BG1350" s="9" t="s">
        <v>1679</v>
      </c>
      <c r="BH1350" s="9" t="s">
        <v>12</v>
      </c>
    </row>
    <row r="1351" spans="1:60" s="9" customFormat="1" x14ac:dyDescent="0.3">
      <c r="A1351" s="1" t="s">
        <v>2445</v>
      </c>
      <c r="B1351" s="1" t="s">
        <v>2446</v>
      </c>
      <c r="C1351" s="3" t="str">
        <f>_xlfn.XLOOKUP(B1351,'[1]daily break down'!$D:$D,'[1]daily break down'!$E:$E,"")</f>
        <v>Douala</v>
      </c>
      <c r="D1351" s="1" t="s">
        <v>11</v>
      </c>
      <c r="E1351" s="1" t="s">
        <v>12</v>
      </c>
      <c r="F1351" s="3" t="s">
        <v>31</v>
      </c>
      <c r="G1351" s="1" t="s">
        <v>32</v>
      </c>
      <c r="H1351" s="42" t="str">
        <f>_xlfn.XLOOKUP(B1351,[2]CALCULATION!$B:$B,[2]CALCULATION!$H:$H,"")</f>
        <v>ZTE</v>
      </c>
      <c r="I1351" s="34">
        <v>11.697885187753437</v>
      </c>
      <c r="J1351" s="34">
        <v>22.335813836025714</v>
      </c>
      <c r="K1351" s="34">
        <v>9.3552833209201189</v>
      </c>
      <c r="L1351" s="34">
        <v>1.2422845451198943</v>
      </c>
      <c r="M1351" s="34">
        <v>17.856801442786495</v>
      </c>
      <c r="N1351" s="34">
        <v>0</v>
      </c>
      <c r="O1351" s="34">
        <v>0</v>
      </c>
      <c r="P1351" s="34">
        <v>0</v>
      </c>
      <c r="Q1351" s="34">
        <v>0</v>
      </c>
      <c r="R1351" s="34">
        <v>0</v>
      </c>
      <c r="S1351" s="35">
        <v>0</v>
      </c>
      <c r="T1351" s="35">
        <v>0</v>
      </c>
      <c r="U1351" s="35">
        <v>0</v>
      </c>
      <c r="V1351" s="35">
        <v>0</v>
      </c>
      <c r="W1351" s="35">
        <v>0</v>
      </c>
      <c r="X1351" s="35">
        <v>0</v>
      </c>
      <c r="Y1351" s="35">
        <v>0</v>
      </c>
      <c r="Z1351" s="35">
        <v>0</v>
      </c>
      <c r="AA1351" s="35">
        <v>0</v>
      </c>
      <c r="AB1351" s="35">
        <v>0</v>
      </c>
      <c r="AC1351" s="35">
        <v>0</v>
      </c>
      <c r="AD1351" s="35">
        <v>0</v>
      </c>
      <c r="AE1351" s="58" t="s">
        <v>5560</v>
      </c>
      <c r="AF1351" s="58"/>
      <c r="AG1351" s="57" t="str" cm="1">
        <f t="array" ref="AG1351">IFERROR(_xlfn.IFS(
AI1351="MPR ISSUE","PDH",
AI1351="BSS Hardware Issue","BSS",
AI1351="Sites strategiques, MLL, Pylone, etc.","ENVTECH",
AI1351="AKTIVCO DEFAUT GE &amp; POWER Cabinet","AKTIVCO",
AI1351="AKTIVCO Coupure ENEO &amp; Baisse de tension","AKTIVCO GRID ONLY",
AI1351="Coupure ENEO &amp; Baisse de tension","IHS GRID ONLY",
AI1351="Defaut GE &amp; POWER Cabinet","IHS",
AI1351="Sharing","Partners",
AI1351="Sites strategiques &amp; DataCenter","SST &amp; DC",
AI1351="Exclu","Exclu",
AI1351="SAT","SAT",
AI1351="SPARE-ISSUE","SPARE-ISSUE",
AI1351="Fiber CAmtel","TRANS_FO_CAMTEL",
AI1351="Fiber AOF","Fiber AOF",
AI1351="Projet OCM (HUAWEI)","TRAVAUX-HUAWEI",
AI1351="Projet OCM (NOKIA)","TRAVAUX-NOKIA",
AI1351="ACCESS-ISSUE","ACCESS-ISSUE",
AI1351="Projet OCM (ZTE, NOKIA, autres projets)","TRAVAUX OCM",
AI1351="No root CAuse","No root cause",
AI1351="ODU HS","PDH",
AI1351="IP &amp; VLAN","PDH",
AI1351="Warehouse HUAWEI","SPARE-ISSUE",
AI1351="SPARE-HS","SPARE-ISSUE",
AI1351="Power Telco","BSS",AI1351="no impacts","no impacts"
),"")</f>
        <v>no impacts</v>
      </c>
      <c r="AH1351" s="57" t="str" cm="1">
        <f t="array" ref="AH1351">IFERROR(_xlfn.IFS(
AI1351="MPR ISSUE","TX ISSUE",
AI1351="BSS Hardware Issue","RAN ISSUE",
AI1351="Sites strategiques, MLL, Pylone, etc.","ENVTECH",
AI1351="AKTIVCO DEFAUT GE &amp; POWER Cabinet","POWER ISSUE",
AI1351="AKTIVCO Coupure ENEO &amp; Baisse de tension","POWER ISSUE",
AI1351="Coupure ENEO &amp; Baisse de tension","POWER ISSUE",
AI1351="Defaut GE &amp; POWER Cabinet","POWER ISSUE",
AI1351="Sharing","POWER ISSUE",
AI1351="Sites strategiques &amp; DataCenter","POWER ISSUE",
AI1351="Exclu","Exclu",
AI1351="SAT","TX ISSUE",
AI1351="SPARE-ISSUE","SPARE-ISSUE",
AI1351="Fiber CAmtel","TX ISSUE",
AI1351="Fiber AOF","TX ISSUE",
AI1351="Projet OCM (HUAWEI)","TRAVAUX-HUAWEI",
AI1351="Projet OCM (NOKIA)","TRAVAUX -NOKIA",
AI1351="ACCESS-ISSUE","ACCESS-ISSUE",
AI1351="Projet OCM (ZTE, NOKIA, autres projets)","TRAVAUX OCM",
AI1351="No root CAuse","No root cause",
AI1351="ODU HS","TX ISSUE",
AI1351="IP &amp; VLAN","TX ISSUE",
AI1351="Warehouse HUAWEI","SPARE-ISSUE",
AI1351="SPARE-HS","SPARE-ISSUE",
AI1351="Power Telco","RAN ISSUE",AI1351="no impacts","no impacts"
),"")</f>
        <v>no impacts</v>
      </c>
      <c r="AI1351" s="85" t="s">
        <v>5998</v>
      </c>
      <c r="AJ1351" s="57" t="str" cm="1">
        <f t="array" ref="AJ1351">IFERROR(_xlfn.IFS(
AI1351="MPR ISSUE","ACTIVE",
AI1351="BSS Hardware Issue","ACTIVE",
AI1351="Sites strategiques, MLL, Pylone, etc.","PASSIVE",
AI1351="AKTIVCO DEFAUT GE &amp; POWER Cabinet","PASSIVE",
AI1351="AKTIVCO Coupure ENEO &amp; Baisse de tension","PASSIVE",
AI1351="Coupure ENEO &amp; Baisse de tension","PASSIVE",
AI1351="Defaut GE &amp; POWER Cabinet","PASSIVE",
AI1351="Sharing","PASSIVE",
AI1351="Sites strategiques &amp; DataCenter","PASSIVE",
AI1351="Exclu","Exclu",
AI1351="SAT","ACTIVE",
AI1351="SPARE-ISSUE","SPARE-ISSUE",
AI1351="Fiber CAmtel","ACTIVE",
AI1351="Fiber AOF","ACTIVE",
AI1351="Projet OCM (HUAWEI)","PLANNED WORKS",
AI1351="Projet OCM (NOKIA)","PLANNED WORKS",
AI1351="ACCESS-ISSUE","ACCESS-ISSUE",
AI1351="Projet OCM (ZTE, NOKIA, autres projets)","PLANNED WORKS",
AI1351="No root CAuse","No root cause",
AI1351="ODU HS","ACTIVE",
AI1351="IP &amp; VLAN","ACTIVE",
AI1351="Warehouse HUAWEI","SPARE-ISSUE",
AI1351="SPARE-HS","SPARE-ISSUE",
AI1351="Power Telco","ACTIVE", AI1351="no impacts","no impacts"
),"")</f>
        <v>no impacts</v>
      </c>
      <c r="AK1351" s="23" t="s">
        <v>5537</v>
      </c>
      <c r="AL1351" s="23" t="str">
        <f t="shared" si="36"/>
        <v>LIT_280</v>
      </c>
      <c r="AN1351" s="9" t="s">
        <v>5537</v>
      </c>
      <c r="AO1351" s="23" t="str">
        <f>_xlfn.XLOOKUP(B1351,'INCIDENT-05-03-2026'!E:E,'INCIDENT-05-03-2026'!F:F,"")</f>
        <v/>
      </c>
      <c r="AP1351" s="7" t="s">
        <v>5537</v>
      </c>
      <c r="AQ1351" s="6"/>
      <c r="AR1351" s="7"/>
      <c r="AS1351" s="3" t="str">
        <f>_xlfn.XLOOKUP(B1351,'[3]tt num | region | site id'!$C:$C,'[3]tt num | region | site id'!$Q:$Q,"")</f>
        <v/>
      </c>
      <c r="AT1351" s="24" t="str">
        <f>_xlfn.XLOOKUP(B1351,'[4]Cells Huawei 03052026 12h'!$B:$B,'[4]Cells Huawei 03052026 12h'!$T:$T,"")</f>
        <v/>
      </c>
      <c r="AU1351" s="24" t="str">
        <f>_xlfn.XLOOKUP(B1351,'[5]cells down 02052026 8h50'!$B:$B,'[5]cells down 02052026 8h50'!$R:$R,"")</f>
        <v/>
      </c>
      <c r="AV1351" s="24" t="str">
        <f>_xlfn.XLOOKUP(B1351,'[5]cells down 02052026 13h50'!$B:$B,'[5]cells down 02052026 13h50'!$R:$R,"")</f>
        <v/>
      </c>
      <c r="AW1351" s="24" t="str">
        <f>_xlfn.XLOOKUP(B1351,'[5]cells down 02052026 13h50'!$B:$B,'[5]cells down 02052026 13h50'!$R:$R,"")</f>
        <v/>
      </c>
      <c r="AX1351" s="24" t="str">
        <f>_xlfn.XLOOKUP(B1351,'[6]cell downs 03052026 8h40 '!$B:$B,'[6]cell downs 03052026 8h40 '!$R:$R,"")</f>
        <v/>
      </c>
      <c r="AY1351" s="24" t="str">
        <f>_xlfn.XLOOKUP(B1351,'[7]ALL SITES DOWN'!$D:$D,'[7]ALL SITES DOWN'!$J:$J,"")</f>
        <v/>
      </c>
      <c r="AZ1351" s="24" t="str">
        <f>_xlfn.XLOOKUP(B1351,'[8]ALL SITES DOWN'!$D:$D,'[8]ALL SITES DOWN'!$J:$J,"")</f>
        <v/>
      </c>
      <c r="BA1351" s="9" t="str">
        <f>_xlfn.XLOOKUP(B1351,[9]sheet1!$AC:$AC,[9]sheet1!$AF:$AF,"")</f>
        <v/>
      </c>
      <c r="BB1351" s="14" t="s">
        <v>5537</v>
      </c>
      <c r="BC1351" s="14" t="s">
        <v>5537</v>
      </c>
      <c r="BD1351" s="14" t="str">
        <f>_xlfn.XLOOKUP(B1351,'[10]cell downs 18042026 17h'!$B:$B,'[10]cell downs 18042026 17h'!$B:$B,"")</f>
        <v/>
      </c>
      <c r="BE1351" s="14" t="str">
        <f>_xlfn.XLOOKUP(B1351,'[11]Cells Huawei 19042026 15h'!$B:$B,'[11]Cells Huawei 19042026 15h'!$B:$B,"")</f>
        <v/>
      </c>
      <c r="BF1351" s="9" t="str">
        <f>_xlfn.XLOOKUP(B1351,'[12]cells down 19042026 9H40'!$B:$B,'[12]cells down 19042026 9H40'!$B:$B,"")</f>
        <v/>
      </c>
      <c r="BG1351" s="9" t="s">
        <v>2446</v>
      </c>
      <c r="BH1351" s="9" t="s">
        <v>12</v>
      </c>
    </row>
    <row r="1352" spans="1:60" s="9" customFormat="1" x14ac:dyDescent="0.3">
      <c r="A1352" s="1" t="s">
        <v>2787</v>
      </c>
      <c r="B1352" s="8" t="s">
        <v>2788</v>
      </c>
      <c r="C1352" s="3" t="str">
        <f>_xlfn.XLOOKUP(B1352,'[1]daily break down'!$D:$D,'[1]daily break down'!$E:$E,"")</f>
        <v>Yaounde</v>
      </c>
      <c r="D1352" s="1" t="s">
        <v>21</v>
      </c>
      <c r="E1352" s="1" t="s">
        <v>36</v>
      </c>
      <c r="F1352" s="3" t="s">
        <v>37</v>
      </c>
      <c r="G1352" s="1" t="s">
        <v>38</v>
      </c>
      <c r="H1352" s="42" t="str">
        <f>_xlfn.XLOOKUP(B1352,[2]CALCULATION!$B:$B,[2]CALCULATION!$H:$H,"")</f>
        <v>ZTE</v>
      </c>
      <c r="I1352" s="34">
        <v>0</v>
      </c>
      <c r="J1352" s="34">
        <v>0</v>
      </c>
      <c r="K1352" s="34">
        <v>0</v>
      </c>
      <c r="L1352" s="34">
        <v>0</v>
      </c>
      <c r="M1352" s="34">
        <v>0</v>
      </c>
      <c r="N1352" s="34">
        <v>1.3489561485362387</v>
      </c>
      <c r="O1352" s="34">
        <v>0</v>
      </c>
      <c r="P1352" s="34">
        <v>2.0541016399711221</v>
      </c>
      <c r="Q1352" s="34">
        <v>0</v>
      </c>
      <c r="R1352" s="34">
        <v>0.63350198183390394</v>
      </c>
      <c r="S1352" s="35">
        <v>0</v>
      </c>
      <c r="T1352" s="35">
        <v>0</v>
      </c>
      <c r="U1352" s="35">
        <v>0</v>
      </c>
      <c r="V1352" s="35">
        <v>0</v>
      </c>
      <c r="W1352" s="35">
        <v>0</v>
      </c>
      <c r="X1352" s="35">
        <v>0</v>
      </c>
      <c r="Y1352" s="35">
        <v>0</v>
      </c>
      <c r="Z1352" s="35">
        <v>0</v>
      </c>
      <c r="AA1352" s="35">
        <v>0</v>
      </c>
      <c r="AB1352" s="35">
        <v>0</v>
      </c>
      <c r="AC1352" s="35">
        <v>0</v>
      </c>
      <c r="AD1352" s="35">
        <v>0</v>
      </c>
      <c r="AE1352" s="58" t="s">
        <v>5560</v>
      </c>
      <c r="AF1352" s="58"/>
      <c r="AG1352" s="57" t="str" cm="1">
        <f t="array" ref="AG1352">IFERROR(_xlfn.IFS(
AI1352="MPR ISSUE","PDH",
AI1352="BSS Hardware Issue","BSS",
AI1352="Sites strategiques, MLL, Pylone, etc.","ENVTECH",
AI1352="AKTIVCO DEFAUT GE &amp; POWER Cabinet","AKTIVCO",
AI1352="AKTIVCO Coupure ENEO &amp; Baisse de tension","AKTIVCO GRID ONLY",
AI1352="Coupure ENEO &amp; Baisse de tension","IHS GRID ONLY",
AI1352="Defaut GE &amp; POWER Cabinet","IHS",
AI1352="Sharing","Partners",
AI1352="Sites strategiques &amp; DataCenter","SST &amp; DC",
AI1352="Exclu","Exclu",
AI1352="SAT","SAT",
AI1352="SPARE-ISSUE","SPARE-ISSUE",
AI1352="Fiber CAmtel","TRANS_FO_CAMTEL",
AI1352="Fiber AOF","Fiber AOF",
AI1352="Projet OCM (HUAWEI)","TRAVAUX-HUAWEI",
AI1352="Projet OCM (NOKIA)","TRAVAUX-NOKIA",
AI1352="ACCESS-ISSUE","ACCESS-ISSUE",
AI1352="Projet OCM (ZTE, NOKIA, autres projets)","TRAVAUX OCM",
AI1352="No root CAuse","No root cause",
AI1352="ODU HS","PDH",
AI1352="IP &amp; VLAN","PDH",
AI1352="Warehouse HUAWEI","SPARE-ISSUE",
AI1352="SPARE-HS","SPARE-ISSUE",
AI1352="Power Telco","BSS",AI1352="no impacts","no impacts"
),"")</f>
        <v>no impacts</v>
      </c>
      <c r="AH1352" s="57" t="str" cm="1">
        <f t="array" ref="AH1352">IFERROR(_xlfn.IFS(
AI1352="MPR ISSUE","TX ISSUE",
AI1352="BSS Hardware Issue","RAN ISSUE",
AI1352="Sites strategiques, MLL, Pylone, etc.","ENVTECH",
AI1352="AKTIVCO DEFAUT GE &amp; POWER Cabinet","POWER ISSUE",
AI1352="AKTIVCO Coupure ENEO &amp; Baisse de tension","POWER ISSUE",
AI1352="Coupure ENEO &amp; Baisse de tension","POWER ISSUE",
AI1352="Defaut GE &amp; POWER Cabinet","POWER ISSUE",
AI1352="Sharing","POWER ISSUE",
AI1352="Sites strategiques &amp; DataCenter","POWER ISSUE",
AI1352="Exclu","Exclu",
AI1352="SAT","TX ISSUE",
AI1352="SPARE-ISSUE","SPARE-ISSUE",
AI1352="Fiber CAmtel","TX ISSUE",
AI1352="Fiber AOF","TX ISSUE",
AI1352="Projet OCM (HUAWEI)","TRAVAUX-HUAWEI",
AI1352="Projet OCM (NOKIA)","TRAVAUX -NOKIA",
AI1352="ACCESS-ISSUE","ACCESS-ISSUE",
AI1352="Projet OCM (ZTE, NOKIA, autres projets)","TRAVAUX OCM",
AI1352="No root CAuse","No root cause",
AI1352="ODU HS","TX ISSUE",
AI1352="IP &amp; VLAN","TX ISSUE",
AI1352="Warehouse HUAWEI","SPARE-ISSUE",
AI1352="SPARE-HS","SPARE-ISSUE",
AI1352="Power Telco","RAN ISSUE",AI1352="no impacts","no impacts"
),"")</f>
        <v>no impacts</v>
      </c>
      <c r="AI1352" s="85" t="s">
        <v>5998</v>
      </c>
      <c r="AJ1352" s="57" t="str" cm="1">
        <f t="array" ref="AJ1352">IFERROR(_xlfn.IFS(
AI1352="MPR ISSUE","ACTIVE",
AI1352="BSS Hardware Issue","ACTIVE",
AI1352="Sites strategiques, MLL, Pylone, etc.","PASSIVE",
AI1352="AKTIVCO DEFAUT GE &amp; POWER Cabinet","PASSIVE",
AI1352="AKTIVCO Coupure ENEO &amp; Baisse de tension","PASSIVE",
AI1352="Coupure ENEO &amp; Baisse de tension","PASSIVE",
AI1352="Defaut GE &amp; POWER Cabinet","PASSIVE",
AI1352="Sharing","PASSIVE",
AI1352="Sites strategiques &amp; DataCenter","PASSIVE",
AI1352="Exclu","Exclu",
AI1352="SAT","ACTIVE",
AI1352="SPARE-ISSUE","SPARE-ISSUE",
AI1352="Fiber CAmtel","ACTIVE",
AI1352="Fiber AOF","ACTIVE",
AI1352="Projet OCM (HUAWEI)","PLANNED WORKS",
AI1352="Projet OCM (NOKIA)","PLANNED WORKS",
AI1352="ACCESS-ISSUE","ACCESS-ISSUE",
AI1352="Projet OCM (ZTE, NOKIA, autres projets)","PLANNED WORKS",
AI1352="No root CAuse","No root cause",
AI1352="ODU HS","ACTIVE",
AI1352="IP &amp; VLAN","ACTIVE",
AI1352="Warehouse HUAWEI","SPARE-ISSUE",
AI1352="SPARE-HS","SPARE-ISSUE",
AI1352="Power Telco","ACTIVE", AI1352="no impacts","no impacts"
),"")</f>
        <v>no impacts</v>
      </c>
      <c r="AK1352" s="23" t="s">
        <v>5537</v>
      </c>
      <c r="AL1352" s="23" t="str">
        <f t="shared" si="36"/>
        <v>CTR_761</v>
      </c>
      <c r="AN1352" s="9" t="s">
        <v>5537</v>
      </c>
      <c r="AO1352" s="23" t="str">
        <f>_xlfn.XLOOKUP(B1352,'INCIDENT-05-03-2026'!E:E,'INCIDENT-05-03-2026'!F:F,"")</f>
        <v/>
      </c>
      <c r="AP1352" s="7" t="s">
        <v>5537</v>
      </c>
      <c r="AQ1352" s="6"/>
      <c r="AR1352" s="7"/>
      <c r="AS1352" s="3" t="str">
        <f>_xlfn.XLOOKUP(B1352,'[3]tt num | region | site id'!$C:$C,'[3]tt num | region | site id'!$Q:$Q,"")</f>
        <v/>
      </c>
      <c r="AT1352" s="24" t="str">
        <f>_xlfn.XLOOKUP(B1352,'[4]Cells Huawei 03052026 12h'!$B:$B,'[4]Cells Huawei 03052026 12h'!$T:$T,"")</f>
        <v/>
      </c>
      <c r="AU1352" s="24" t="str">
        <f>_xlfn.XLOOKUP(B1352,'[5]cells down 02052026 8h50'!$B:$B,'[5]cells down 02052026 8h50'!$R:$R,"")</f>
        <v/>
      </c>
      <c r="AV1352" s="24" t="str">
        <f>_xlfn.XLOOKUP(B1352,'[5]cells down 02052026 13h50'!$B:$B,'[5]cells down 02052026 13h50'!$R:$R,"")</f>
        <v/>
      </c>
      <c r="AW1352" s="24" t="str">
        <f>_xlfn.XLOOKUP(B1352,'[5]cells down 02052026 13h50'!$B:$B,'[5]cells down 02052026 13h50'!$R:$R,"")</f>
        <v/>
      </c>
      <c r="AX1352" s="24" t="str">
        <f>_xlfn.XLOOKUP(B1352,'[6]cell downs 03052026 8h40 '!$B:$B,'[6]cell downs 03052026 8h40 '!$R:$R,"")</f>
        <v/>
      </c>
      <c r="AY1352" s="24" t="str">
        <f>_xlfn.XLOOKUP(B1352,'[7]ALL SITES DOWN'!$D:$D,'[7]ALL SITES DOWN'!$J:$J,"")</f>
        <v/>
      </c>
      <c r="AZ1352" s="24" t="str">
        <f>_xlfn.XLOOKUP(B1352,'[8]ALL SITES DOWN'!$D:$D,'[8]ALL SITES DOWN'!$J:$J,"")</f>
        <v/>
      </c>
      <c r="BA1352" s="9" t="str">
        <f>_xlfn.XLOOKUP(B1352,[9]sheet1!$AC:$AC,[9]sheet1!$AF:$AF,"")</f>
        <v/>
      </c>
      <c r="BB1352" s="14" t="s">
        <v>5537</v>
      </c>
      <c r="BC1352" s="14" t="s">
        <v>5537</v>
      </c>
      <c r="BD1352" s="14" t="str">
        <f>_xlfn.XLOOKUP(B1352,'[10]cell downs 18042026 17h'!$B:$B,'[10]cell downs 18042026 17h'!$B:$B,"")</f>
        <v/>
      </c>
      <c r="BE1352" s="14" t="str">
        <f>_xlfn.XLOOKUP(B1352,'[11]Cells Huawei 19042026 15h'!$B:$B,'[11]Cells Huawei 19042026 15h'!$B:$B,"")</f>
        <v/>
      </c>
      <c r="BF1352" s="9" t="str">
        <f>_xlfn.XLOOKUP(B1352,'[12]cells down 19042026 9H40'!$B:$B,'[12]cells down 19042026 9H40'!$B:$B,"")</f>
        <v/>
      </c>
      <c r="BG1352" s="9" t="s">
        <v>5537</v>
      </c>
      <c r="BH1352" s="9" t="s">
        <v>5537</v>
      </c>
    </row>
    <row r="1353" spans="1:60" s="9" customFormat="1" x14ac:dyDescent="0.3">
      <c r="A1353" s="1" t="s">
        <v>513</v>
      </c>
      <c r="B1353" s="8" t="s">
        <v>514</v>
      </c>
      <c r="C1353" s="3" t="str">
        <f>_xlfn.XLOOKUP(B1353,'[1]daily break down'!$D:$D,'[1]daily break down'!$E:$E,"")</f>
        <v>Yaounde</v>
      </c>
      <c r="D1353" s="1" t="s">
        <v>21</v>
      </c>
      <c r="E1353" s="1" t="s">
        <v>36</v>
      </c>
      <c r="F1353" s="3" t="s">
        <v>37</v>
      </c>
      <c r="G1353" s="1" t="s">
        <v>38</v>
      </c>
      <c r="H1353" s="42" t="str">
        <f>_xlfn.XLOOKUP(B1353,[2]CALCULATION!$B:$B,[2]CALCULATION!$H:$H,"")</f>
        <v>ZTE</v>
      </c>
      <c r="I1353" s="34">
        <v>0</v>
      </c>
      <c r="J1353" s="34">
        <v>0</v>
      </c>
      <c r="K1353" s="34">
        <v>0</v>
      </c>
      <c r="L1353" s="34">
        <v>0.74085131822630856</v>
      </c>
      <c r="M1353" s="34">
        <v>0</v>
      </c>
      <c r="N1353" s="34">
        <v>0</v>
      </c>
      <c r="O1353" s="34">
        <v>0</v>
      </c>
      <c r="P1353" s="34">
        <v>3.0716820333701449</v>
      </c>
      <c r="Q1353" s="34">
        <v>3.4684590206972521</v>
      </c>
      <c r="R1353" s="34">
        <v>7.6013103788741043E-2</v>
      </c>
      <c r="S1353" s="35">
        <v>0</v>
      </c>
      <c r="T1353" s="35">
        <v>0</v>
      </c>
      <c r="U1353" s="35">
        <v>13.306769767687401</v>
      </c>
      <c r="V1353" s="35">
        <v>0</v>
      </c>
      <c r="W1353" s="35">
        <v>0</v>
      </c>
      <c r="X1353" s="35">
        <v>0</v>
      </c>
      <c r="Y1353" s="35">
        <v>0</v>
      </c>
      <c r="Z1353" s="35">
        <v>0</v>
      </c>
      <c r="AA1353" s="35">
        <v>0</v>
      </c>
      <c r="AB1353" s="35">
        <v>0</v>
      </c>
      <c r="AC1353" s="35">
        <v>0</v>
      </c>
      <c r="AD1353" s="35">
        <v>0</v>
      </c>
      <c r="AE1353" s="58" t="s">
        <v>5560</v>
      </c>
      <c r="AF1353" s="58"/>
      <c r="AG1353" s="57" t="str" cm="1">
        <f t="array" ref="AG1353">IFERROR(_xlfn.IFS(
AI1353="MPR ISSUE","PDH",
AI1353="BSS Hardware Issue","BSS",
AI1353="Sites strategiques, MLL, Pylone, etc.","ENVTECH",
AI1353="AKTIVCO DEFAUT GE &amp; POWER Cabinet","AKTIVCO",
AI1353="AKTIVCO Coupure ENEO &amp; Baisse de tension","AKTIVCO GRID ONLY",
AI1353="Coupure ENEO &amp; Baisse de tension","IHS GRID ONLY",
AI1353="Defaut GE &amp; POWER Cabinet","IHS",
AI1353="Sharing","Partners",
AI1353="Sites strategiques &amp; DataCenter","SST &amp; DC",
AI1353="Exclu","Exclu",
AI1353="SAT","SAT",
AI1353="SPARE-ISSUE","SPARE-ISSUE",
AI1353="Fiber CAmtel","TRANS_FO_CAMTEL",
AI1353="Fiber AOF","Fiber AOF",
AI1353="Projet OCM (HUAWEI)","TRAVAUX-HUAWEI",
AI1353="Projet OCM (NOKIA)","TRAVAUX-NOKIA",
AI1353="ACCESS-ISSUE","ACCESS-ISSUE",
AI1353="Projet OCM (ZTE, NOKIA, autres projets)","TRAVAUX OCM",
AI1353="No root CAuse","No root cause",
AI1353="ODU HS","PDH",
AI1353="IP &amp; VLAN","PDH",
AI1353="Warehouse HUAWEI","SPARE-ISSUE",
AI1353="SPARE-HS","SPARE-ISSUE",
AI1353="Power Telco","BSS",AI1353="no impacts","no impacts"
),"")</f>
        <v>no impacts</v>
      </c>
      <c r="AH1353" s="57" t="str" cm="1">
        <f t="array" ref="AH1353">IFERROR(_xlfn.IFS(
AI1353="MPR ISSUE","TX ISSUE",
AI1353="BSS Hardware Issue","RAN ISSUE",
AI1353="Sites strategiques, MLL, Pylone, etc.","ENVTECH",
AI1353="AKTIVCO DEFAUT GE &amp; POWER Cabinet","POWER ISSUE",
AI1353="AKTIVCO Coupure ENEO &amp; Baisse de tension","POWER ISSUE",
AI1353="Coupure ENEO &amp; Baisse de tension","POWER ISSUE",
AI1353="Defaut GE &amp; POWER Cabinet","POWER ISSUE",
AI1353="Sharing","POWER ISSUE",
AI1353="Sites strategiques &amp; DataCenter","POWER ISSUE",
AI1353="Exclu","Exclu",
AI1353="SAT","TX ISSUE",
AI1353="SPARE-ISSUE","SPARE-ISSUE",
AI1353="Fiber CAmtel","TX ISSUE",
AI1353="Fiber AOF","TX ISSUE",
AI1353="Projet OCM (HUAWEI)","TRAVAUX-HUAWEI",
AI1353="Projet OCM (NOKIA)","TRAVAUX -NOKIA",
AI1353="ACCESS-ISSUE","ACCESS-ISSUE",
AI1353="Projet OCM (ZTE, NOKIA, autres projets)","TRAVAUX OCM",
AI1353="No root CAuse","No root cause",
AI1353="ODU HS","TX ISSUE",
AI1353="IP &amp; VLAN","TX ISSUE",
AI1353="Warehouse HUAWEI","SPARE-ISSUE",
AI1353="SPARE-HS","SPARE-ISSUE",
AI1353="Power Telco","RAN ISSUE",AI1353="no impacts","no impacts"
),"")</f>
        <v>no impacts</v>
      </c>
      <c r="AI1353" s="85" t="s">
        <v>5998</v>
      </c>
      <c r="AJ1353" s="57" t="str" cm="1">
        <f t="array" ref="AJ1353">IFERROR(_xlfn.IFS(
AI1353="MPR ISSUE","ACTIVE",
AI1353="BSS Hardware Issue","ACTIVE",
AI1353="Sites strategiques, MLL, Pylone, etc.","PASSIVE",
AI1353="AKTIVCO DEFAUT GE &amp; POWER Cabinet","PASSIVE",
AI1353="AKTIVCO Coupure ENEO &amp; Baisse de tension","PASSIVE",
AI1353="Coupure ENEO &amp; Baisse de tension","PASSIVE",
AI1353="Defaut GE &amp; POWER Cabinet","PASSIVE",
AI1353="Sharing","PASSIVE",
AI1353="Sites strategiques &amp; DataCenter","PASSIVE",
AI1353="Exclu","Exclu",
AI1353="SAT","ACTIVE",
AI1353="SPARE-ISSUE","SPARE-ISSUE",
AI1353="Fiber CAmtel","ACTIVE",
AI1353="Fiber AOF","ACTIVE",
AI1353="Projet OCM (HUAWEI)","PLANNED WORKS",
AI1353="Projet OCM (NOKIA)","PLANNED WORKS",
AI1353="ACCESS-ISSUE","ACCESS-ISSUE",
AI1353="Projet OCM (ZTE, NOKIA, autres projets)","PLANNED WORKS",
AI1353="No root CAuse","No root cause",
AI1353="ODU HS","ACTIVE",
AI1353="IP &amp; VLAN","ACTIVE",
AI1353="Warehouse HUAWEI","SPARE-ISSUE",
AI1353="SPARE-HS","SPARE-ISSUE",
AI1353="Power Telco","ACTIVE", AI1353="no impacts","no impacts"
),"")</f>
        <v>no impacts</v>
      </c>
      <c r="AK1353" s="23" t="s">
        <v>5537</v>
      </c>
      <c r="AL1353" s="23" t="str">
        <f t="shared" si="36"/>
        <v>CTR_791</v>
      </c>
      <c r="AN1353" s="9" t="s">
        <v>5537</v>
      </c>
      <c r="AO1353" s="23" t="str">
        <f>_xlfn.XLOOKUP(B1353,'INCIDENT-05-03-2026'!E:E,'INCIDENT-05-03-2026'!F:F,"")</f>
        <v/>
      </c>
      <c r="AP1353" s="7" t="s">
        <v>5537</v>
      </c>
      <c r="AQ1353" s="6"/>
      <c r="AR1353" s="7"/>
      <c r="AS1353" s="3" t="str">
        <f>_xlfn.XLOOKUP(B1353,'[3]tt num | region | site id'!$C:$C,'[3]tt num | region | site id'!$Q:$Q,"")</f>
        <v/>
      </c>
      <c r="AT1353" s="24" t="str">
        <f>_xlfn.XLOOKUP(B1353,'[4]Cells Huawei 03052026 12h'!$B:$B,'[4]Cells Huawei 03052026 12h'!$T:$T,"")</f>
        <v/>
      </c>
      <c r="AU1353" s="24" t="str">
        <f>_xlfn.XLOOKUP(B1353,'[5]cells down 02052026 8h50'!$B:$B,'[5]cells down 02052026 8h50'!$R:$R,"")</f>
        <v/>
      </c>
      <c r="AV1353" s="24" t="str">
        <f>_xlfn.XLOOKUP(B1353,'[5]cells down 02052026 13h50'!$B:$B,'[5]cells down 02052026 13h50'!$R:$R,"")</f>
        <v/>
      </c>
      <c r="AW1353" s="24" t="str">
        <f>_xlfn.XLOOKUP(B1353,'[5]cells down 02052026 13h50'!$B:$B,'[5]cells down 02052026 13h50'!$R:$R,"")</f>
        <v/>
      </c>
      <c r="AX1353" s="24" t="str">
        <f>_xlfn.XLOOKUP(B1353,'[6]cell downs 03052026 8h40 '!$B:$B,'[6]cell downs 03052026 8h40 '!$R:$R,"")</f>
        <v/>
      </c>
      <c r="AY1353" s="24" t="str">
        <f>_xlfn.XLOOKUP(B1353,'[7]ALL SITES DOWN'!$D:$D,'[7]ALL SITES DOWN'!$J:$J,"")</f>
        <v/>
      </c>
      <c r="AZ1353" s="24" t="str">
        <f>_xlfn.XLOOKUP(B1353,'[8]ALL SITES DOWN'!$D:$D,'[8]ALL SITES DOWN'!$J:$J,"")</f>
        <v/>
      </c>
      <c r="BA1353" s="9" t="str">
        <f>_xlfn.XLOOKUP(B1353,[9]sheet1!$AC:$AC,[9]sheet1!$AF:$AF,"")</f>
        <v/>
      </c>
      <c r="BB1353" s="14" t="s">
        <v>5537</v>
      </c>
      <c r="BC1353" s="14" t="s">
        <v>5537</v>
      </c>
      <c r="BD1353" s="14" t="str">
        <f>_xlfn.XLOOKUP(B1353,'[10]cell downs 18042026 17h'!$B:$B,'[10]cell downs 18042026 17h'!$B:$B,"")</f>
        <v/>
      </c>
      <c r="BE1353" s="14" t="str">
        <f>_xlfn.XLOOKUP(B1353,'[11]Cells Huawei 19042026 15h'!$B:$B,'[11]Cells Huawei 19042026 15h'!$B:$B,"")</f>
        <v/>
      </c>
      <c r="BF1353" s="9" t="str">
        <f>_xlfn.XLOOKUP(B1353,'[12]cells down 19042026 9H40'!$B:$B,'[12]cells down 19042026 9H40'!$B:$B,"")</f>
        <v/>
      </c>
      <c r="BG1353" s="9" t="s">
        <v>5537</v>
      </c>
      <c r="BH1353" s="9" t="s">
        <v>12</v>
      </c>
    </row>
    <row r="1354" spans="1:60" s="9" customFormat="1" x14ac:dyDescent="0.3">
      <c r="A1354" s="1" t="s">
        <v>1909</v>
      </c>
      <c r="B1354" s="8" t="s">
        <v>1910</v>
      </c>
      <c r="C1354" s="3" t="str">
        <f>_xlfn.XLOOKUP(B1354,'[1]daily break down'!$D:$D,'[1]daily break down'!$E:$E,"")</f>
        <v>Yaounde</v>
      </c>
      <c r="D1354" s="1" t="s">
        <v>21</v>
      </c>
      <c r="E1354" s="1" t="s">
        <v>36</v>
      </c>
      <c r="F1354" s="3" t="s">
        <v>37</v>
      </c>
      <c r="G1354" s="1" t="s">
        <v>38</v>
      </c>
      <c r="H1354" s="42" t="str">
        <f>_xlfn.XLOOKUP(B1354,[2]CALCULATION!$B:$B,[2]CALCULATION!$H:$H,"")</f>
        <v>ZTE</v>
      </c>
      <c r="I1354" s="34">
        <v>0</v>
      </c>
      <c r="J1354" s="34">
        <v>0</v>
      </c>
      <c r="K1354" s="34">
        <v>0</v>
      </c>
      <c r="L1354" s="34">
        <v>0.75479834947051272</v>
      </c>
      <c r="M1354" s="34">
        <v>0</v>
      </c>
      <c r="N1354" s="34">
        <v>0</v>
      </c>
      <c r="O1354" s="34">
        <v>0</v>
      </c>
      <c r="P1354" s="34">
        <v>3.0678296564535885</v>
      </c>
      <c r="Q1354" s="34">
        <v>4.0241465558323561</v>
      </c>
      <c r="R1354" s="34">
        <v>0.35994755060168376</v>
      </c>
      <c r="S1354" s="35">
        <v>0</v>
      </c>
      <c r="T1354" s="35">
        <v>0</v>
      </c>
      <c r="U1354" s="35">
        <v>1.0569424112455164</v>
      </c>
      <c r="V1354" s="35">
        <v>0</v>
      </c>
      <c r="W1354" s="35">
        <v>0</v>
      </c>
      <c r="X1354" s="35">
        <v>0</v>
      </c>
      <c r="Y1354" s="35">
        <v>0</v>
      </c>
      <c r="Z1354" s="35">
        <v>0</v>
      </c>
      <c r="AA1354" s="35">
        <v>0</v>
      </c>
      <c r="AB1354" s="35">
        <v>0</v>
      </c>
      <c r="AC1354" s="35">
        <v>0</v>
      </c>
      <c r="AD1354" s="35">
        <v>0</v>
      </c>
      <c r="AE1354" s="58" t="s">
        <v>5560</v>
      </c>
      <c r="AF1354" s="58"/>
      <c r="AG1354" s="57" t="str" cm="1">
        <f t="array" ref="AG1354">IFERROR(_xlfn.IFS(
AI1354="MPR ISSUE","PDH",
AI1354="BSS Hardware Issue","BSS",
AI1354="Sites strategiques, MLL, Pylone, etc.","ENVTECH",
AI1354="AKTIVCO DEFAUT GE &amp; POWER Cabinet","AKTIVCO",
AI1354="AKTIVCO Coupure ENEO &amp; Baisse de tension","AKTIVCO GRID ONLY",
AI1354="Coupure ENEO &amp; Baisse de tension","IHS GRID ONLY",
AI1354="Defaut GE &amp; POWER Cabinet","IHS",
AI1354="Sharing","Partners",
AI1354="Sites strategiques &amp; DataCenter","SST &amp; DC",
AI1354="Exclu","Exclu",
AI1354="SAT","SAT",
AI1354="SPARE-ISSUE","SPARE-ISSUE",
AI1354="Fiber CAmtel","TRANS_FO_CAMTEL",
AI1354="Fiber AOF","Fiber AOF",
AI1354="Projet OCM (HUAWEI)","TRAVAUX-HUAWEI",
AI1354="Projet OCM (NOKIA)","TRAVAUX-NOKIA",
AI1354="ACCESS-ISSUE","ACCESS-ISSUE",
AI1354="Projet OCM (ZTE, NOKIA, autres projets)","TRAVAUX OCM",
AI1354="No root CAuse","No root cause",
AI1354="ODU HS","PDH",
AI1354="IP &amp; VLAN","PDH",
AI1354="Warehouse HUAWEI","SPARE-ISSUE",
AI1354="SPARE-HS","SPARE-ISSUE",
AI1354="Power Telco","BSS",AI1354="no impacts","no impacts"
),"")</f>
        <v>no impacts</v>
      </c>
      <c r="AH1354" s="57" t="str" cm="1">
        <f t="array" ref="AH1354">IFERROR(_xlfn.IFS(
AI1354="MPR ISSUE","TX ISSUE",
AI1354="BSS Hardware Issue","RAN ISSUE",
AI1354="Sites strategiques, MLL, Pylone, etc.","ENVTECH",
AI1354="AKTIVCO DEFAUT GE &amp; POWER Cabinet","POWER ISSUE",
AI1354="AKTIVCO Coupure ENEO &amp; Baisse de tension","POWER ISSUE",
AI1354="Coupure ENEO &amp; Baisse de tension","POWER ISSUE",
AI1354="Defaut GE &amp; POWER Cabinet","POWER ISSUE",
AI1354="Sharing","POWER ISSUE",
AI1354="Sites strategiques &amp; DataCenter","POWER ISSUE",
AI1354="Exclu","Exclu",
AI1354="SAT","TX ISSUE",
AI1354="SPARE-ISSUE","SPARE-ISSUE",
AI1354="Fiber CAmtel","TX ISSUE",
AI1354="Fiber AOF","TX ISSUE",
AI1354="Projet OCM (HUAWEI)","TRAVAUX-HUAWEI",
AI1354="Projet OCM (NOKIA)","TRAVAUX -NOKIA",
AI1354="ACCESS-ISSUE","ACCESS-ISSUE",
AI1354="Projet OCM (ZTE, NOKIA, autres projets)","TRAVAUX OCM",
AI1354="No root CAuse","No root cause",
AI1354="ODU HS","TX ISSUE",
AI1354="IP &amp; VLAN","TX ISSUE",
AI1354="Warehouse HUAWEI","SPARE-ISSUE",
AI1354="SPARE-HS","SPARE-ISSUE",
AI1354="Power Telco","RAN ISSUE",AI1354="no impacts","no impacts"
),"")</f>
        <v>no impacts</v>
      </c>
      <c r="AI1354" s="85" t="s">
        <v>5998</v>
      </c>
      <c r="AJ1354" s="57" t="str" cm="1">
        <f t="array" ref="AJ1354">IFERROR(_xlfn.IFS(
AI1354="MPR ISSUE","ACTIVE",
AI1354="BSS Hardware Issue","ACTIVE",
AI1354="Sites strategiques, MLL, Pylone, etc.","PASSIVE",
AI1354="AKTIVCO DEFAUT GE &amp; POWER Cabinet","PASSIVE",
AI1354="AKTIVCO Coupure ENEO &amp; Baisse de tension","PASSIVE",
AI1354="Coupure ENEO &amp; Baisse de tension","PASSIVE",
AI1354="Defaut GE &amp; POWER Cabinet","PASSIVE",
AI1354="Sharing","PASSIVE",
AI1354="Sites strategiques &amp; DataCenter","PASSIVE",
AI1354="Exclu","Exclu",
AI1354="SAT","ACTIVE",
AI1354="SPARE-ISSUE","SPARE-ISSUE",
AI1354="Fiber CAmtel","ACTIVE",
AI1354="Fiber AOF","ACTIVE",
AI1354="Projet OCM (HUAWEI)","PLANNED WORKS",
AI1354="Projet OCM (NOKIA)","PLANNED WORKS",
AI1354="ACCESS-ISSUE","ACCESS-ISSUE",
AI1354="Projet OCM (ZTE, NOKIA, autres projets)","PLANNED WORKS",
AI1354="No root CAuse","No root cause",
AI1354="ODU HS","ACTIVE",
AI1354="IP &amp; VLAN","ACTIVE",
AI1354="Warehouse HUAWEI","SPARE-ISSUE",
AI1354="SPARE-HS","SPARE-ISSUE",
AI1354="Power Telco","ACTIVE", AI1354="no impacts","no impacts"
),"")</f>
        <v>no impacts</v>
      </c>
      <c r="AK1354" s="23" t="s">
        <v>5537</v>
      </c>
      <c r="AL1354" s="23" t="str">
        <f t="shared" si="36"/>
        <v>CTR_670</v>
      </c>
      <c r="AN1354" s="9" t="s">
        <v>5537</v>
      </c>
      <c r="AO1354" s="23" t="str">
        <f>_xlfn.XLOOKUP(B1354,'INCIDENT-05-03-2026'!E:E,'INCIDENT-05-03-2026'!F:F,"")</f>
        <v/>
      </c>
      <c r="AP1354" s="7" t="s">
        <v>5537</v>
      </c>
      <c r="AQ1354" s="6"/>
      <c r="AR1354" s="7"/>
      <c r="AS1354" s="3" t="str">
        <f>_xlfn.XLOOKUP(B1354,'[3]tt num | region | site id'!$C:$C,'[3]tt num | region | site id'!$Q:$Q,"")</f>
        <v/>
      </c>
      <c r="AT1354" s="24" t="str">
        <f>_xlfn.XLOOKUP(B1354,'[4]Cells Huawei 03052026 12h'!$B:$B,'[4]Cells Huawei 03052026 12h'!$T:$T,"")</f>
        <v/>
      </c>
      <c r="AU1354" s="24" t="str">
        <f>_xlfn.XLOOKUP(B1354,'[5]cells down 02052026 8h50'!$B:$B,'[5]cells down 02052026 8h50'!$R:$R,"")</f>
        <v/>
      </c>
      <c r="AV1354" s="24" t="str">
        <f>_xlfn.XLOOKUP(B1354,'[5]cells down 02052026 13h50'!$B:$B,'[5]cells down 02052026 13h50'!$R:$R,"")</f>
        <v/>
      </c>
      <c r="AW1354" s="24" t="str">
        <f>_xlfn.XLOOKUP(B1354,'[5]cells down 02052026 13h50'!$B:$B,'[5]cells down 02052026 13h50'!$R:$R,"")</f>
        <v/>
      </c>
      <c r="AX1354" s="24" t="str">
        <f>_xlfn.XLOOKUP(B1354,'[6]cell downs 03052026 8h40 '!$B:$B,'[6]cell downs 03052026 8h40 '!$R:$R,"")</f>
        <v/>
      </c>
      <c r="AY1354" s="24" t="str">
        <f>_xlfn.XLOOKUP(B1354,'[7]ALL SITES DOWN'!$D:$D,'[7]ALL SITES DOWN'!$J:$J,"")</f>
        <v/>
      </c>
      <c r="AZ1354" s="24" t="str">
        <f>_xlfn.XLOOKUP(B1354,'[8]ALL SITES DOWN'!$D:$D,'[8]ALL SITES DOWN'!$J:$J,"")</f>
        <v/>
      </c>
      <c r="BA1354" s="9" t="str">
        <f>_xlfn.XLOOKUP(B1354,[9]sheet1!$AC:$AC,[9]sheet1!$AF:$AF,"")</f>
        <v/>
      </c>
      <c r="BB1354" s="14" t="s">
        <v>5537</v>
      </c>
      <c r="BC1354" s="14" t="s">
        <v>5537</v>
      </c>
      <c r="BD1354" s="14" t="str">
        <f>_xlfn.XLOOKUP(B1354,'[10]cell downs 18042026 17h'!$B:$B,'[10]cell downs 18042026 17h'!$B:$B,"")</f>
        <v/>
      </c>
      <c r="BE1354" s="14" t="str">
        <f>_xlfn.XLOOKUP(B1354,'[11]Cells Huawei 19042026 15h'!$B:$B,'[11]Cells Huawei 19042026 15h'!$B:$B,"")</f>
        <v/>
      </c>
      <c r="BF1354" s="9" t="str">
        <f>_xlfn.XLOOKUP(B1354,'[12]cells down 19042026 9H40'!$B:$B,'[12]cells down 19042026 9H40'!$B:$B,"")</f>
        <v/>
      </c>
      <c r="BG1354" s="9" t="s">
        <v>5537</v>
      </c>
      <c r="BH1354" s="9" t="s">
        <v>12</v>
      </c>
    </row>
    <row r="1355" spans="1:60" s="9" customFormat="1" x14ac:dyDescent="0.3">
      <c r="A1355" s="1" t="s">
        <v>3045</v>
      </c>
      <c r="B1355" s="8" t="s">
        <v>3046</v>
      </c>
      <c r="C1355" s="3" t="str">
        <f>_xlfn.XLOOKUP(B1355,'[1]daily break down'!$D:$D,'[1]daily break down'!$E:$E,"")</f>
        <v>LITTORAL</v>
      </c>
      <c r="D1355" s="1" t="s">
        <v>357</v>
      </c>
      <c r="E1355" s="1" t="s">
        <v>987</v>
      </c>
      <c r="F1355" s="3" t="s">
        <v>31</v>
      </c>
      <c r="G1355" s="1" t="s">
        <v>3045</v>
      </c>
      <c r="H1355" s="41" t="str">
        <f>_xlfn.XLOOKUP(B1355,[2]CALCULATION!$B:$B,[2]CALCULATION!$H:$H,"")</f>
        <v>NOKIA</v>
      </c>
      <c r="I1355" s="34">
        <v>0</v>
      </c>
      <c r="J1355" s="34">
        <v>0</v>
      </c>
      <c r="K1355" s="34">
        <v>0</v>
      </c>
      <c r="L1355" s="34">
        <v>0</v>
      </c>
      <c r="M1355" s="34">
        <v>0</v>
      </c>
      <c r="N1355" s="34">
        <v>0.99390963035786761</v>
      </c>
      <c r="O1355" s="34">
        <v>0</v>
      </c>
      <c r="P1355" s="34">
        <v>0</v>
      </c>
      <c r="Q1355" s="34">
        <v>1.5898294686009187E-2</v>
      </c>
      <c r="R1355" s="34">
        <v>0.99671486919687635</v>
      </c>
      <c r="S1355" s="35">
        <v>0.96768300951115027</v>
      </c>
      <c r="T1355" s="35">
        <v>17402.278788812699</v>
      </c>
      <c r="U1355" s="35">
        <v>0</v>
      </c>
      <c r="V1355" s="35">
        <v>0</v>
      </c>
      <c r="W1355" s="35">
        <v>0</v>
      </c>
      <c r="X1355" s="35">
        <v>0</v>
      </c>
      <c r="Y1355" s="35">
        <v>0</v>
      </c>
      <c r="Z1355" s="35">
        <v>0</v>
      </c>
      <c r="AA1355" s="35">
        <v>0</v>
      </c>
      <c r="AB1355" s="35">
        <v>0</v>
      </c>
      <c r="AC1355" s="35">
        <v>0</v>
      </c>
      <c r="AD1355" s="35">
        <v>0</v>
      </c>
      <c r="AE1355" s="58" t="s">
        <v>5560</v>
      </c>
      <c r="AF1355" s="58"/>
      <c r="AG1355" s="57" t="str" cm="1">
        <f t="array" ref="AG1355">IFERROR(_xlfn.IFS(
AI1355="MPR ISSUE","PDH",
AI1355="BSS Hardware Issue","BSS",
AI1355="Sites strategiques, MLL, Pylone, etc.","ENVTECH",
AI1355="AKTIVCO DEFAUT GE &amp; POWER Cabinet","AKTIVCO",
AI1355="AKTIVCO Coupure ENEO &amp; Baisse de tension","AKTIVCO GRID ONLY",
AI1355="Coupure ENEO &amp; Baisse de tension","IHS GRID ONLY",
AI1355="Defaut GE &amp; POWER Cabinet","IHS",
AI1355="Sharing","Partners",
AI1355="Sites strategiques &amp; DataCenter","SST &amp; DC",
AI1355="Exclu","Exclu",
AI1355="SAT","SAT",
AI1355="SPARE-ISSUE","SPARE-ISSUE",
AI1355="Fiber CAmtel","TRANS_FO_CAMTEL",
AI1355="Fiber AOF","Fiber AOF",
AI1355="Projet OCM (HUAWEI)","TRAVAUX-HUAWEI",
AI1355="Projet OCM (NOKIA)","TRAVAUX-NOKIA",
AI1355="ACCESS-ISSUE","ACCESS-ISSUE",
AI1355="Projet OCM (ZTE, NOKIA, autres projets)","TRAVAUX OCM",
AI1355="No root CAuse","No root cause",
AI1355="ODU HS","PDH",
AI1355="IP &amp; VLAN","PDH",
AI1355="Warehouse HUAWEI","SPARE-ISSUE",
AI1355="SPARE-HS","SPARE-ISSUE",
AI1355="Power Telco","BSS",AI1355="no impacts","no impacts"
),"")</f>
        <v>no impacts</v>
      </c>
      <c r="AH1355" s="57" t="str" cm="1">
        <f t="array" ref="AH1355">IFERROR(_xlfn.IFS(
AI1355="MPR ISSUE","TX ISSUE",
AI1355="BSS Hardware Issue","RAN ISSUE",
AI1355="Sites strategiques, MLL, Pylone, etc.","ENVTECH",
AI1355="AKTIVCO DEFAUT GE &amp; POWER Cabinet","POWER ISSUE",
AI1355="AKTIVCO Coupure ENEO &amp; Baisse de tension","POWER ISSUE",
AI1355="Coupure ENEO &amp; Baisse de tension","POWER ISSUE",
AI1355="Defaut GE &amp; POWER Cabinet","POWER ISSUE",
AI1355="Sharing","POWER ISSUE",
AI1355="Sites strategiques &amp; DataCenter","POWER ISSUE",
AI1355="Exclu","Exclu",
AI1355="SAT","TX ISSUE",
AI1355="SPARE-ISSUE","SPARE-ISSUE",
AI1355="Fiber CAmtel","TX ISSUE",
AI1355="Fiber AOF","TX ISSUE",
AI1355="Projet OCM (HUAWEI)","TRAVAUX-HUAWEI",
AI1355="Projet OCM (NOKIA)","TRAVAUX -NOKIA",
AI1355="ACCESS-ISSUE","ACCESS-ISSUE",
AI1355="Projet OCM (ZTE, NOKIA, autres projets)","TRAVAUX OCM",
AI1355="No root CAuse","No root cause",
AI1355="ODU HS","TX ISSUE",
AI1355="IP &amp; VLAN","TX ISSUE",
AI1355="Warehouse HUAWEI","SPARE-ISSUE",
AI1355="SPARE-HS","SPARE-ISSUE",
AI1355="Power Telco","RAN ISSUE",AI1355="no impacts","no impacts"
),"")</f>
        <v>no impacts</v>
      </c>
      <c r="AI1355" s="85" t="s">
        <v>5998</v>
      </c>
      <c r="AJ1355" s="57" t="str" cm="1">
        <f t="array" ref="AJ1355">IFERROR(_xlfn.IFS(
AI1355="MPR ISSUE","ACTIVE",
AI1355="BSS Hardware Issue","ACTIVE",
AI1355="Sites strategiques, MLL, Pylone, etc.","PASSIVE",
AI1355="AKTIVCO DEFAUT GE &amp; POWER Cabinet","PASSIVE",
AI1355="AKTIVCO Coupure ENEO &amp; Baisse de tension","PASSIVE",
AI1355="Coupure ENEO &amp; Baisse de tension","PASSIVE",
AI1355="Defaut GE &amp; POWER Cabinet","PASSIVE",
AI1355="Sharing","PASSIVE",
AI1355="Sites strategiques &amp; DataCenter","PASSIVE",
AI1355="Exclu","Exclu",
AI1355="SAT","ACTIVE",
AI1355="SPARE-ISSUE","SPARE-ISSUE",
AI1355="Fiber CAmtel","ACTIVE",
AI1355="Fiber AOF","ACTIVE",
AI1355="Projet OCM (HUAWEI)","PLANNED WORKS",
AI1355="Projet OCM (NOKIA)","PLANNED WORKS",
AI1355="ACCESS-ISSUE","ACCESS-ISSUE",
AI1355="Projet OCM (ZTE, NOKIA, autres projets)","PLANNED WORKS",
AI1355="No root CAuse","No root cause",
AI1355="ODU HS","ACTIVE",
AI1355="IP &amp; VLAN","ACTIVE",
AI1355="Warehouse HUAWEI","SPARE-ISSUE",
AI1355="SPARE-HS","SPARE-ISSUE",
AI1355="Power Telco","ACTIVE", AI1355="no impacts","no impacts"
),"")</f>
        <v>no impacts</v>
      </c>
      <c r="AK1355" s="23" t="s">
        <v>5537</v>
      </c>
      <c r="AL1355" s="23" t="str">
        <f t="shared" si="36"/>
        <v>LIT_114</v>
      </c>
      <c r="AN1355" s="9" t="s">
        <v>5537</v>
      </c>
      <c r="AO1355" s="23" t="str">
        <f>_xlfn.XLOOKUP(B1355,'INCIDENT-05-03-2026'!E:E,'INCIDENT-05-03-2026'!F:F,"")</f>
        <v/>
      </c>
      <c r="AP1355" s="7" t="s">
        <v>5537</v>
      </c>
      <c r="AQ1355" s="6"/>
      <c r="AR1355" s="7"/>
      <c r="AS1355" s="3" t="str">
        <f>_xlfn.XLOOKUP(B1355,'[3]tt num | region | site id'!$C:$C,'[3]tt num | region | site id'!$Q:$Q,"")</f>
        <v/>
      </c>
      <c r="AT1355" s="24" t="str">
        <f>_xlfn.XLOOKUP(B1355,'[4]Cells Huawei 03052026 12h'!$B:$B,'[4]Cells Huawei 03052026 12h'!$T:$T,"")</f>
        <v/>
      </c>
      <c r="AU1355" s="24" t="str">
        <f>_xlfn.XLOOKUP(B1355,'[5]cells down 02052026 8h50'!$B:$B,'[5]cells down 02052026 8h50'!$R:$R,"")</f>
        <v/>
      </c>
      <c r="AV1355" s="24" t="str">
        <f>_xlfn.XLOOKUP(B1355,'[5]cells down 02052026 13h50'!$B:$B,'[5]cells down 02052026 13h50'!$R:$R,"")</f>
        <v/>
      </c>
      <c r="AW1355" s="24" t="str">
        <f>_xlfn.XLOOKUP(B1355,'[5]cells down 02052026 13h50'!$B:$B,'[5]cells down 02052026 13h50'!$R:$R,"")</f>
        <v/>
      </c>
      <c r="AX1355" s="24" t="str">
        <f>_xlfn.XLOOKUP(B1355,'[6]cell downs 03052026 8h40 '!$B:$B,'[6]cell downs 03052026 8h40 '!$R:$R,"")</f>
        <v/>
      </c>
      <c r="AY1355" s="24" t="str">
        <f>_xlfn.XLOOKUP(B1355,'[7]ALL SITES DOWN'!$D:$D,'[7]ALL SITES DOWN'!$J:$J,"")</f>
        <v/>
      </c>
      <c r="AZ1355" s="24" t="str">
        <f>_xlfn.XLOOKUP(B1355,'[8]ALL SITES DOWN'!$D:$D,'[8]ALL SITES DOWN'!$J:$J,"")</f>
        <v/>
      </c>
      <c r="BA1355" s="9" t="str">
        <f>_xlfn.XLOOKUP(B1355,[9]sheet1!$AC:$AC,[9]sheet1!$AF:$AF,"")</f>
        <v/>
      </c>
      <c r="BB1355" s="14" t="s">
        <v>5537</v>
      </c>
      <c r="BC1355" s="14" t="s">
        <v>5537</v>
      </c>
      <c r="BD1355" s="14" t="str">
        <f>_xlfn.XLOOKUP(B1355,'[10]cell downs 18042026 17h'!$B:$B,'[10]cell downs 18042026 17h'!$B:$B,"")</f>
        <v/>
      </c>
      <c r="BE1355" s="14" t="str">
        <f>_xlfn.XLOOKUP(B1355,'[11]Cells Huawei 19042026 15h'!$B:$B,'[11]Cells Huawei 19042026 15h'!$B:$B,"")</f>
        <v/>
      </c>
      <c r="BF1355" s="9" t="str">
        <f>_xlfn.XLOOKUP(B1355,'[12]cells down 19042026 9H40'!$B:$B,'[12]cells down 19042026 9H40'!$B:$B,"")</f>
        <v/>
      </c>
      <c r="BG1355" s="9" t="s">
        <v>5537</v>
      </c>
      <c r="BH1355" s="9" t="s">
        <v>12</v>
      </c>
    </row>
    <row r="1356" spans="1:60" s="9" customFormat="1" x14ac:dyDescent="0.3">
      <c r="A1356" s="3" t="s">
        <v>3047</v>
      </c>
      <c r="B1356" s="31" t="s">
        <v>3048</v>
      </c>
      <c r="C1356" s="3" t="str">
        <f>_xlfn.XLOOKUP(B1356,'[1]daily break down'!$D:$D,'[1]daily break down'!$E:$E,"")</f>
        <v>LITTORAL</v>
      </c>
      <c r="D1356" s="3" t="s">
        <v>11</v>
      </c>
      <c r="E1356" s="3" t="s">
        <v>96</v>
      </c>
      <c r="F1356" s="3" t="s">
        <v>31</v>
      </c>
      <c r="G1356" s="3" t="s">
        <v>3049</v>
      </c>
      <c r="H1356" s="41" t="str">
        <f>_xlfn.XLOOKUP(B1356,[2]CALCULATION!$B:$B,[2]CALCULATION!$H:$H,"")</f>
        <v>NOKIA</v>
      </c>
      <c r="I1356" s="34">
        <v>0</v>
      </c>
      <c r="J1356" s="34">
        <v>0</v>
      </c>
      <c r="K1356" s="34">
        <v>0</v>
      </c>
      <c r="L1356" s="34">
        <v>1.2705632801202602</v>
      </c>
      <c r="M1356" s="34">
        <v>0</v>
      </c>
      <c r="N1356" s="34">
        <v>0.9958905268095446</v>
      </c>
      <c r="O1356" s="34">
        <v>0</v>
      </c>
      <c r="P1356" s="34">
        <v>0</v>
      </c>
      <c r="Q1356" s="34">
        <v>1.8891180027734621E-2</v>
      </c>
      <c r="R1356" s="34">
        <v>0.99864276455131518</v>
      </c>
      <c r="S1356" s="35">
        <v>0.96401178981414082</v>
      </c>
      <c r="T1356" s="35">
        <v>17402.278788812699</v>
      </c>
      <c r="U1356" s="35">
        <v>0</v>
      </c>
      <c r="V1356" s="35">
        <v>0</v>
      </c>
      <c r="W1356" s="35">
        <v>0</v>
      </c>
      <c r="X1356" s="35">
        <v>0</v>
      </c>
      <c r="Y1356" s="35">
        <v>0</v>
      </c>
      <c r="Z1356" s="35">
        <v>0</v>
      </c>
      <c r="AA1356" s="35">
        <v>0</v>
      </c>
      <c r="AB1356" s="35">
        <v>0</v>
      </c>
      <c r="AC1356" s="35">
        <v>0</v>
      </c>
      <c r="AD1356" s="35">
        <v>0</v>
      </c>
      <c r="AE1356" s="58" t="s">
        <v>5560</v>
      </c>
      <c r="AF1356" s="58"/>
      <c r="AG1356" s="57" t="str" cm="1">
        <f t="array" ref="AG1356">IFERROR(_xlfn.IFS(
AI1356="MPR ISSUE","PDH",
AI1356="BSS Hardware Issue","BSS",
AI1356="Sites strategiques, MLL, Pylone, etc.","ENVTECH",
AI1356="AKTIVCO DEFAUT GE &amp; POWER Cabinet","AKTIVCO",
AI1356="AKTIVCO Coupure ENEO &amp; Baisse de tension","AKTIVCO GRID ONLY",
AI1356="Coupure ENEO &amp; Baisse de tension","IHS GRID ONLY",
AI1356="Defaut GE &amp; POWER Cabinet","IHS",
AI1356="Sharing","Partners",
AI1356="Sites strategiques &amp; DataCenter","SST &amp; DC",
AI1356="Exclu","Exclu",
AI1356="SAT","SAT",
AI1356="SPARE-ISSUE","SPARE-ISSUE",
AI1356="Fiber CAmtel","TRANS_FO_CAMTEL",
AI1356="Fiber AOF","Fiber AOF",
AI1356="Projet OCM (HUAWEI)","TRAVAUX-HUAWEI",
AI1356="Projet OCM (NOKIA)","TRAVAUX-NOKIA",
AI1356="ACCESS-ISSUE","ACCESS-ISSUE",
AI1356="Projet OCM (ZTE, NOKIA, autres projets)","TRAVAUX OCM",
AI1356="No root CAuse","No root cause",
AI1356="ODU HS","PDH",
AI1356="IP &amp; VLAN","PDH",
AI1356="Warehouse HUAWEI","SPARE-ISSUE",
AI1356="SPARE-HS","SPARE-ISSUE",
AI1356="Power Telco","BSS",AI1356="no impacts","no impacts"
),"")</f>
        <v>BSS</v>
      </c>
      <c r="AH1356" s="57" t="str" cm="1">
        <f t="array" ref="AH1356">IFERROR(_xlfn.IFS(
AI1356="MPR ISSUE","TX ISSUE",
AI1356="BSS Hardware Issue","RAN ISSUE",
AI1356="Sites strategiques, MLL, Pylone, etc.","ENVTECH",
AI1356="AKTIVCO DEFAUT GE &amp; POWER Cabinet","POWER ISSUE",
AI1356="AKTIVCO Coupure ENEO &amp; Baisse de tension","POWER ISSUE",
AI1356="Coupure ENEO &amp; Baisse de tension","POWER ISSUE",
AI1356="Defaut GE &amp; POWER Cabinet","POWER ISSUE",
AI1356="Sharing","POWER ISSUE",
AI1356="Sites strategiques &amp; DataCenter","POWER ISSUE",
AI1356="Exclu","Exclu",
AI1356="SAT","TX ISSUE",
AI1356="SPARE-ISSUE","SPARE-ISSUE",
AI1356="Fiber CAmtel","TX ISSUE",
AI1356="Fiber AOF","TX ISSUE",
AI1356="Projet OCM (HUAWEI)","TRAVAUX-HUAWEI",
AI1356="Projet OCM (NOKIA)","TRAVAUX -NOKIA",
AI1356="ACCESS-ISSUE","ACCESS-ISSUE",
AI1356="Projet OCM (ZTE, NOKIA, autres projets)","TRAVAUX OCM",
AI1356="No root CAuse","No root cause",
AI1356="ODU HS","TX ISSUE",
AI1356="IP &amp; VLAN","TX ISSUE",
AI1356="Warehouse HUAWEI","SPARE-ISSUE",
AI1356="SPARE-HS","SPARE-ISSUE",
AI1356="Power Telco","RAN ISSUE",AI1356="no impacts","no impacts"
),"")</f>
        <v>RAN ISSUE</v>
      </c>
      <c r="AI1356" s="85" t="s">
        <v>5320</v>
      </c>
      <c r="AJ1356" s="57" t="str" cm="1">
        <f t="array" ref="AJ1356">IFERROR(_xlfn.IFS(
AI1356="MPR ISSUE","ACTIVE",
AI1356="BSS Hardware Issue","ACTIVE",
AI1356="Sites strategiques, MLL, Pylone, etc.","PASSIVE",
AI1356="AKTIVCO DEFAUT GE &amp; POWER Cabinet","PASSIVE",
AI1356="AKTIVCO Coupure ENEO &amp; Baisse de tension","PASSIVE",
AI1356="Coupure ENEO &amp; Baisse de tension","PASSIVE",
AI1356="Defaut GE &amp; POWER Cabinet","PASSIVE",
AI1356="Sharing","PASSIVE",
AI1356="Sites strategiques &amp; DataCenter","PASSIVE",
AI1356="Exclu","Exclu",
AI1356="SAT","ACTIVE",
AI1356="SPARE-ISSUE","SPARE-ISSUE",
AI1356="Fiber CAmtel","ACTIVE",
AI1356="Fiber AOF","ACTIVE",
AI1356="Projet OCM (HUAWEI)","PLANNED WORKS",
AI1356="Projet OCM (NOKIA)","PLANNED WORKS",
AI1356="ACCESS-ISSUE","ACCESS-ISSUE",
AI1356="Projet OCM (ZTE, NOKIA, autres projets)","PLANNED WORKS",
AI1356="No root CAuse","No root cause",
AI1356="ODU HS","ACTIVE",
AI1356="IP &amp; VLAN","ACTIVE",
AI1356="Warehouse HUAWEI","SPARE-ISSUE",
AI1356="SPARE-HS","SPARE-ISSUE",
AI1356="Power Telco","ACTIVE", AI1356="no impacts","no impacts"
),"")</f>
        <v>ACTIVE</v>
      </c>
      <c r="AK1356" s="23" t="s">
        <v>5840</v>
      </c>
      <c r="AL1356" s="23" t="str">
        <f t="shared" si="36"/>
        <v>LIT_519</v>
      </c>
      <c r="AN1356" s="9" t="s">
        <v>5537</v>
      </c>
      <c r="AO1356" s="23" t="str">
        <f>_xlfn.XLOOKUP(B1356,'INCIDENT-05-03-2026'!E:E,'INCIDENT-05-03-2026'!F:F,"")</f>
        <v/>
      </c>
      <c r="AP1356" s="7" t="s">
        <v>5537</v>
      </c>
      <c r="AQ1356" s="6"/>
      <c r="AR1356" s="7"/>
      <c r="AS1356" s="3" t="str">
        <f>_xlfn.XLOOKUP(B1356,'[3]tt num | region | site id'!$C:$C,'[3]tt num | region | site id'!$Q:$Q,"")</f>
        <v/>
      </c>
      <c r="AT1356" s="24" t="str">
        <f>_xlfn.XLOOKUP(B1356,'[4]Cells Huawei 03052026 12h'!$B:$B,'[4]Cells Huawei 03052026 12h'!$T:$T,"")</f>
        <v/>
      </c>
      <c r="AU1356" s="24" t="str">
        <f>_xlfn.XLOOKUP(B1356,'[5]cells down 02052026 8h50'!$B:$B,'[5]cells down 02052026 8h50'!$R:$R,"")</f>
        <v/>
      </c>
      <c r="AV1356" s="24" t="str">
        <f>_xlfn.XLOOKUP(B1356,'[5]cells down 02052026 13h50'!$B:$B,'[5]cells down 02052026 13h50'!$R:$R,"")</f>
        <v/>
      </c>
      <c r="AW1356" s="24" t="str">
        <f>_xlfn.XLOOKUP(B1356,'[5]cells down 02052026 13h50'!$B:$B,'[5]cells down 02052026 13h50'!$R:$R,"")</f>
        <v/>
      </c>
      <c r="AX1356" s="24" t="str">
        <f>_xlfn.XLOOKUP(B1356,'[6]cell downs 03052026 8h40 '!$B:$B,'[6]cell downs 03052026 8h40 '!$R:$R,"")</f>
        <v xml:space="preserve">(05/03/2026 cell nokia): 02/05/2026 : Feedback RM : Intervention prevue pour demain  FME presentement sur le site de  Songloulou
30/04/2026 : Escalade faite au RM|| En attente du feeback du RM  
2902026 : FME presntement a mbongo || ETA: 30042026
28/04/2026 : Check breaker and  interconnection FRMF (sfp, optical fiber) between system and radio module, swap its if needed || FME yannick  presentement en route pour le site de logbong|| Forte pluie  dans la zone||Intervention pour demain 29/04/2026 </v>
      </c>
      <c r="AY1356" s="24" t="str">
        <f>_xlfn.XLOOKUP(B1356,'[7]ALL SITES DOWN'!$D:$D,'[7]ALL SITES DOWN'!$J:$J,"")</f>
        <v/>
      </c>
      <c r="AZ1356" s="24" t="str">
        <f>_xlfn.XLOOKUP(B1356,'[8]ALL SITES DOWN'!$D:$D,'[8]ALL SITES DOWN'!$J:$J,"")</f>
        <v/>
      </c>
      <c r="BA1356" s="9" t="str">
        <f>_xlfn.XLOOKUP(B1356,[9]sheet1!$AC:$AC,[9]sheet1!$AF:$AF,"")</f>
        <v/>
      </c>
      <c r="BB1356" s="14" t="s">
        <v>5537</v>
      </c>
      <c r="BC1356" s="14" t="s">
        <v>5537</v>
      </c>
      <c r="BD1356" s="14" t="str">
        <f>_xlfn.XLOOKUP(B1356,'[10]cell downs 18042026 17h'!$B:$B,'[10]cell downs 18042026 17h'!$B:$B,"")</f>
        <v/>
      </c>
      <c r="BE1356" s="14" t="str">
        <f>_xlfn.XLOOKUP(B1356,'[11]Cells Huawei 19042026 15h'!$B:$B,'[11]Cells Huawei 19042026 15h'!$B:$B,"")</f>
        <v/>
      </c>
      <c r="BF1356" s="9" t="str">
        <f>_xlfn.XLOOKUP(B1356,'[12]cells down 19042026 9H40'!$B:$B,'[12]cells down 19042026 9H40'!$B:$B,"")</f>
        <v/>
      </c>
      <c r="BG1356" s="9" t="s">
        <v>3048</v>
      </c>
      <c r="BH1356" s="9" t="s">
        <v>5537</v>
      </c>
    </row>
    <row r="1357" spans="1:60" s="9" customFormat="1" x14ac:dyDescent="0.3">
      <c r="A1357" s="1" t="s">
        <v>1638</v>
      </c>
      <c r="B1357" s="8" t="s">
        <v>1639</v>
      </c>
      <c r="C1357" s="3" t="str">
        <f>_xlfn.XLOOKUP(B1357,'[1]daily break down'!$D:$D,'[1]daily break down'!$E:$E,"")</f>
        <v>Yaounde</v>
      </c>
      <c r="D1357" s="1" t="s">
        <v>11</v>
      </c>
      <c r="E1357" s="1" t="s">
        <v>12</v>
      </c>
      <c r="F1357" s="3" t="s">
        <v>37</v>
      </c>
      <c r="G1357" s="1" t="s">
        <v>38</v>
      </c>
      <c r="H1357" s="42" t="str">
        <f>_xlfn.XLOOKUP(B1357,[2]CALCULATION!$B:$B,[2]CALCULATION!$H:$H,"")</f>
        <v>ZTE</v>
      </c>
      <c r="I1357" s="34">
        <v>0</v>
      </c>
      <c r="J1357" s="34">
        <v>0</v>
      </c>
      <c r="K1357" s="34">
        <v>0</v>
      </c>
      <c r="L1357" s="34">
        <v>0</v>
      </c>
      <c r="M1357" s="34">
        <v>0</v>
      </c>
      <c r="N1357" s="34">
        <v>0</v>
      </c>
      <c r="O1357" s="34">
        <v>0</v>
      </c>
      <c r="P1357" s="34">
        <v>0</v>
      </c>
      <c r="Q1357" s="34">
        <v>0</v>
      </c>
      <c r="R1357" s="34">
        <v>1.2679848929752622</v>
      </c>
      <c r="S1357" s="35">
        <v>0</v>
      </c>
      <c r="T1357" s="35">
        <v>0</v>
      </c>
      <c r="U1357" s="35">
        <v>0.71713066406417314</v>
      </c>
      <c r="V1357" s="35">
        <v>0</v>
      </c>
      <c r="W1357" s="35">
        <v>0</v>
      </c>
      <c r="X1357" s="35">
        <v>0</v>
      </c>
      <c r="Y1357" s="35">
        <v>0</v>
      </c>
      <c r="Z1357" s="35">
        <v>0</v>
      </c>
      <c r="AA1357" s="35">
        <v>0</v>
      </c>
      <c r="AB1357" s="35">
        <v>0</v>
      </c>
      <c r="AC1357" s="35">
        <v>0</v>
      </c>
      <c r="AD1357" s="35">
        <v>0</v>
      </c>
      <c r="AE1357" s="58" t="s">
        <v>5560</v>
      </c>
      <c r="AF1357" s="58"/>
      <c r="AG1357" s="57" t="str" cm="1">
        <f t="array" ref="AG1357">IFERROR(_xlfn.IFS(
AI1357="MPR ISSUE","PDH",
AI1357="BSS Hardware Issue","BSS",
AI1357="Sites strategiques, MLL, Pylone, etc.","ENVTECH",
AI1357="AKTIVCO DEFAUT GE &amp; POWER Cabinet","AKTIVCO",
AI1357="AKTIVCO Coupure ENEO &amp; Baisse de tension","AKTIVCO GRID ONLY",
AI1357="Coupure ENEO &amp; Baisse de tension","IHS GRID ONLY",
AI1357="Defaut GE &amp; POWER Cabinet","IHS",
AI1357="Sharing","Partners",
AI1357="Sites strategiques &amp; DataCenter","SST &amp; DC",
AI1357="Exclu","Exclu",
AI1357="SAT","SAT",
AI1357="SPARE-ISSUE","SPARE-ISSUE",
AI1357="Fiber CAmtel","TRANS_FO_CAMTEL",
AI1357="Fiber AOF","Fiber AOF",
AI1357="Projet OCM (HUAWEI)","TRAVAUX-HUAWEI",
AI1357="Projet OCM (NOKIA)","TRAVAUX-NOKIA",
AI1357="ACCESS-ISSUE","ACCESS-ISSUE",
AI1357="Projet OCM (ZTE, NOKIA, autres projets)","TRAVAUX OCM",
AI1357="No root CAuse","No root cause",
AI1357="ODU HS","PDH",
AI1357="IP &amp; VLAN","PDH",
AI1357="Warehouse HUAWEI","SPARE-ISSUE",
AI1357="SPARE-HS","SPARE-ISSUE",
AI1357="Power Telco","BSS",AI1357="no impacts","no impacts"
),"")</f>
        <v>no impacts</v>
      </c>
      <c r="AH1357" s="57" t="str" cm="1">
        <f t="array" ref="AH1357">IFERROR(_xlfn.IFS(
AI1357="MPR ISSUE","TX ISSUE",
AI1357="BSS Hardware Issue","RAN ISSUE",
AI1357="Sites strategiques, MLL, Pylone, etc.","ENVTECH",
AI1357="AKTIVCO DEFAUT GE &amp; POWER Cabinet","POWER ISSUE",
AI1357="AKTIVCO Coupure ENEO &amp; Baisse de tension","POWER ISSUE",
AI1357="Coupure ENEO &amp; Baisse de tension","POWER ISSUE",
AI1357="Defaut GE &amp; POWER Cabinet","POWER ISSUE",
AI1357="Sharing","POWER ISSUE",
AI1357="Sites strategiques &amp; DataCenter","POWER ISSUE",
AI1357="Exclu","Exclu",
AI1357="SAT","TX ISSUE",
AI1357="SPARE-ISSUE","SPARE-ISSUE",
AI1357="Fiber CAmtel","TX ISSUE",
AI1357="Fiber AOF","TX ISSUE",
AI1357="Projet OCM (HUAWEI)","TRAVAUX-HUAWEI",
AI1357="Projet OCM (NOKIA)","TRAVAUX -NOKIA",
AI1357="ACCESS-ISSUE","ACCESS-ISSUE",
AI1357="Projet OCM (ZTE, NOKIA, autres projets)","TRAVAUX OCM",
AI1357="No root CAuse","No root cause",
AI1357="ODU HS","TX ISSUE",
AI1357="IP &amp; VLAN","TX ISSUE",
AI1357="Warehouse HUAWEI","SPARE-ISSUE",
AI1357="SPARE-HS","SPARE-ISSUE",
AI1357="Power Telco","RAN ISSUE",AI1357="no impacts","no impacts"
),"")</f>
        <v>no impacts</v>
      </c>
      <c r="AI1357" s="85" t="s">
        <v>5998</v>
      </c>
      <c r="AJ1357" s="57" t="str" cm="1">
        <f t="array" ref="AJ1357">IFERROR(_xlfn.IFS(
AI1357="MPR ISSUE","ACTIVE",
AI1357="BSS Hardware Issue","ACTIVE",
AI1357="Sites strategiques, MLL, Pylone, etc.","PASSIVE",
AI1357="AKTIVCO DEFAUT GE &amp; POWER Cabinet","PASSIVE",
AI1357="AKTIVCO Coupure ENEO &amp; Baisse de tension","PASSIVE",
AI1357="Coupure ENEO &amp; Baisse de tension","PASSIVE",
AI1357="Defaut GE &amp; POWER Cabinet","PASSIVE",
AI1357="Sharing","PASSIVE",
AI1357="Sites strategiques &amp; DataCenter","PASSIVE",
AI1357="Exclu","Exclu",
AI1357="SAT","ACTIVE",
AI1357="SPARE-ISSUE","SPARE-ISSUE",
AI1357="Fiber CAmtel","ACTIVE",
AI1357="Fiber AOF","ACTIVE",
AI1357="Projet OCM (HUAWEI)","PLANNED WORKS",
AI1357="Projet OCM (NOKIA)","PLANNED WORKS",
AI1357="ACCESS-ISSUE","ACCESS-ISSUE",
AI1357="Projet OCM (ZTE, NOKIA, autres projets)","PLANNED WORKS",
AI1357="No root CAuse","No root cause",
AI1357="ODU HS","ACTIVE",
AI1357="IP &amp; VLAN","ACTIVE",
AI1357="Warehouse HUAWEI","SPARE-ISSUE",
AI1357="SPARE-HS","SPARE-ISSUE",
AI1357="Power Telco","ACTIVE", AI1357="no impacts","no impacts"
),"")</f>
        <v>no impacts</v>
      </c>
      <c r="AK1357" s="23" t="s">
        <v>5537</v>
      </c>
      <c r="AL1357" s="23" t="str">
        <f t="shared" si="36"/>
        <v>CTR_430</v>
      </c>
      <c r="AN1357" s="9" t="s">
        <v>5537</v>
      </c>
      <c r="AO1357" s="23" t="str">
        <f>_xlfn.XLOOKUP(B1357,'INCIDENT-05-03-2026'!E:E,'INCIDENT-05-03-2026'!F:F,"")</f>
        <v/>
      </c>
      <c r="AP1357" s="7" t="s">
        <v>5537</v>
      </c>
      <c r="AQ1357" s="6"/>
      <c r="AR1357" s="7"/>
      <c r="AS1357" s="3" t="str">
        <f>_xlfn.XLOOKUP(B1357,'[3]tt num | region | site id'!$C:$C,'[3]tt num | region | site id'!$Q:$Q,"")</f>
        <v/>
      </c>
      <c r="AT1357" s="24" t="str">
        <f>_xlfn.XLOOKUP(B1357,'[4]Cells Huawei 03052026 12h'!$B:$B,'[4]Cells Huawei 03052026 12h'!$T:$T,"")</f>
        <v/>
      </c>
      <c r="AU1357" s="24" t="str">
        <f>_xlfn.XLOOKUP(B1357,'[5]cells down 02052026 8h50'!$B:$B,'[5]cells down 02052026 8h50'!$R:$R,"")</f>
        <v/>
      </c>
      <c r="AV1357" s="24" t="str">
        <f>_xlfn.XLOOKUP(B1357,'[5]cells down 02052026 13h50'!$B:$B,'[5]cells down 02052026 13h50'!$R:$R,"")</f>
        <v/>
      </c>
      <c r="AW1357" s="24" t="str">
        <f>_xlfn.XLOOKUP(B1357,'[5]cells down 02052026 13h50'!$B:$B,'[5]cells down 02052026 13h50'!$R:$R,"")</f>
        <v/>
      </c>
      <c r="AX1357" s="24" t="str">
        <f>_xlfn.XLOOKUP(B1357,'[6]cell downs 03052026 8h40 '!$B:$B,'[6]cell downs 03052026 8h40 '!$R:$R,"")</f>
        <v/>
      </c>
      <c r="AY1357" s="24" t="str">
        <f>_xlfn.XLOOKUP(B1357,'[7]ALL SITES DOWN'!$D:$D,'[7]ALL SITES DOWN'!$J:$J,"")</f>
        <v/>
      </c>
      <c r="AZ1357" s="24" t="str">
        <f>_xlfn.XLOOKUP(B1357,'[8]ALL SITES DOWN'!$D:$D,'[8]ALL SITES DOWN'!$J:$J,"")</f>
        <v/>
      </c>
      <c r="BA1357" s="9" t="str">
        <f>_xlfn.XLOOKUP(B1357,[9]sheet1!$AC:$AC,[9]sheet1!$AF:$AF,"")</f>
        <v/>
      </c>
      <c r="BB1357" s="14" t="s">
        <v>5537</v>
      </c>
      <c r="BC1357" s="14" t="s">
        <v>5537</v>
      </c>
      <c r="BD1357" s="14" t="str">
        <f>_xlfn.XLOOKUP(B1357,'[10]cell downs 18042026 17h'!$B:$B,'[10]cell downs 18042026 17h'!$B:$B,"")</f>
        <v/>
      </c>
      <c r="BE1357" s="14" t="str">
        <f>_xlfn.XLOOKUP(B1357,'[11]Cells Huawei 19042026 15h'!$B:$B,'[11]Cells Huawei 19042026 15h'!$B:$B,"")</f>
        <v/>
      </c>
      <c r="BF1357" s="9" t="str">
        <f>_xlfn.XLOOKUP(B1357,'[12]cells down 19042026 9H40'!$B:$B,'[12]cells down 19042026 9H40'!$B:$B,"")</f>
        <v/>
      </c>
      <c r="BG1357" s="9" t="s">
        <v>1639</v>
      </c>
      <c r="BH1357" s="9" t="s">
        <v>594</v>
      </c>
    </row>
    <row r="1358" spans="1:60" s="9" customFormat="1" x14ac:dyDescent="0.3">
      <c r="A1358" s="1" t="s">
        <v>2923</v>
      </c>
      <c r="B1358" s="8" t="s">
        <v>2924</v>
      </c>
      <c r="C1358" s="3" t="str">
        <f>_xlfn.XLOOKUP(B1358,'[1]daily break down'!$D:$D,'[1]daily break down'!$E:$E,"")</f>
        <v>Maroua</v>
      </c>
      <c r="D1358" s="1" t="s">
        <v>21</v>
      </c>
      <c r="E1358" s="1" t="s">
        <v>80</v>
      </c>
      <c r="F1358" s="3" t="s">
        <v>55</v>
      </c>
      <c r="G1358" s="1" t="s">
        <v>84</v>
      </c>
      <c r="H1358" s="40" t="str">
        <f>_xlfn.XLOOKUP(B1358,[2]CALCULATION!$B:$B,[2]CALCULATION!$H:$H,"")</f>
        <v>Huawei</v>
      </c>
      <c r="I1358" s="34">
        <v>0.27127154120759178</v>
      </c>
      <c r="J1358" s="34">
        <v>0.69615661196291456</v>
      </c>
      <c r="K1358" s="34">
        <v>0</v>
      </c>
      <c r="L1358" s="34">
        <v>0</v>
      </c>
      <c r="M1358" s="34">
        <v>0</v>
      </c>
      <c r="N1358" s="34">
        <v>0</v>
      </c>
      <c r="O1358" s="34">
        <v>3.0923350540616896</v>
      </c>
      <c r="P1358" s="34">
        <v>4.6228522998690194</v>
      </c>
      <c r="Q1358" s="34">
        <v>4.6626245245168114</v>
      </c>
      <c r="R1358" s="34">
        <v>3.1392413100364402</v>
      </c>
      <c r="S1358" s="35">
        <v>0</v>
      </c>
      <c r="T1358" s="35">
        <v>0</v>
      </c>
      <c r="U1358" s="35">
        <v>0</v>
      </c>
      <c r="V1358" s="35">
        <v>0</v>
      </c>
      <c r="W1358" s="35">
        <v>0</v>
      </c>
      <c r="X1358" s="35">
        <v>0</v>
      </c>
      <c r="Y1358" s="35">
        <v>0</v>
      </c>
      <c r="Z1358" s="35">
        <v>2.2534621454029726</v>
      </c>
      <c r="AA1358" s="35">
        <v>0</v>
      </c>
      <c r="AB1358" s="35">
        <v>0</v>
      </c>
      <c r="AC1358" s="35">
        <v>0</v>
      </c>
      <c r="AD1358" s="35">
        <v>0</v>
      </c>
      <c r="AE1358" s="58" t="s">
        <v>5560</v>
      </c>
      <c r="AF1358" s="58"/>
      <c r="AG1358" s="57" t="str" cm="1">
        <f t="array" ref="AG1358">IFERROR(_xlfn.IFS(
AI1358="MPR ISSUE","PDH",
AI1358="BSS Hardware Issue","BSS",
AI1358="Sites strategiques, MLL, Pylone, etc.","ENVTECH",
AI1358="AKTIVCO DEFAUT GE &amp; POWER Cabinet","AKTIVCO",
AI1358="AKTIVCO Coupure ENEO &amp; Baisse de tension","AKTIVCO GRID ONLY",
AI1358="Coupure ENEO &amp; Baisse de tension","IHS GRID ONLY",
AI1358="Defaut GE &amp; POWER Cabinet","IHS",
AI1358="Sharing","Partners",
AI1358="Sites strategiques &amp; DataCenter","SST &amp; DC",
AI1358="Exclu","Exclu",
AI1358="SAT","SAT",
AI1358="SPARE-ISSUE","SPARE-ISSUE",
AI1358="Fiber CAmtel","TRANS_FO_CAMTEL",
AI1358="Fiber AOF","Fiber AOF",
AI1358="Projet OCM (HUAWEI)","TRAVAUX-HUAWEI",
AI1358="Projet OCM (NOKIA)","TRAVAUX-NOKIA",
AI1358="ACCESS-ISSUE","ACCESS-ISSUE",
AI1358="Projet OCM (ZTE, NOKIA, autres projets)","TRAVAUX OCM",
AI1358="No root CAuse","No root cause",
AI1358="ODU HS","PDH",
AI1358="IP &amp; VLAN","PDH",
AI1358="Warehouse HUAWEI","SPARE-ISSUE",
AI1358="SPARE-HS","SPARE-ISSUE",
AI1358="Power Telco","BSS",AI1358="no impacts","no impacts"
),"")</f>
        <v>no impacts</v>
      </c>
      <c r="AH1358" s="57" t="str" cm="1">
        <f t="array" ref="AH1358">IFERROR(_xlfn.IFS(
AI1358="MPR ISSUE","TX ISSUE",
AI1358="BSS Hardware Issue","RAN ISSUE",
AI1358="Sites strategiques, MLL, Pylone, etc.","ENVTECH",
AI1358="AKTIVCO DEFAUT GE &amp; POWER Cabinet","POWER ISSUE",
AI1358="AKTIVCO Coupure ENEO &amp; Baisse de tension","POWER ISSUE",
AI1358="Coupure ENEO &amp; Baisse de tension","POWER ISSUE",
AI1358="Defaut GE &amp; POWER Cabinet","POWER ISSUE",
AI1358="Sharing","POWER ISSUE",
AI1358="Sites strategiques &amp; DataCenter","POWER ISSUE",
AI1358="Exclu","Exclu",
AI1358="SAT","TX ISSUE",
AI1358="SPARE-ISSUE","SPARE-ISSUE",
AI1358="Fiber CAmtel","TX ISSUE",
AI1358="Fiber AOF","TX ISSUE",
AI1358="Projet OCM (HUAWEI)","TRAVAUX-HUAWEI",
AI1358="Projet OCM (NOKIA)","TRAVAUX -NOKIA",
AI1358="ACCESS-ISSUE","ACCESS-ISSUE",
AI1358="Projet OCM (ZTE, NOKIA, autres projets)","TRAVAUX OCM",
AI1358="No root CAuse","No root cause",
AI1358="ODU HS","TX ISSUE",
AI1358="IP &amp; VLAN","TX ISSUE",
AI1358="Warehouse HUAWEI","SPARE-ISSUE",
AI1358="SPARE-HS","SPARE-ISSUE",
AI1358="Power Telco","RAN ISSUE",AI1358="no impacts","no impacts"
),"")</f>
        <v>no impacts</v>
      </c>
      <c r="AI1358" s="85" t="s">
        <v>5998</v>
      </c>
      <c r="AJ1358" s="57" t="str" cm="1">
        <f t="array" ref="AJ1358">IFERROR(_xlfn.IFS(
AI1358="MPR ISSUE","ACTIVE",
AI1358="BSS Hardware Issue","ACTIVE",
AI1358="Sites strategiques, MLL, Pylone, etc.","PASSIVE",
AI1358="AKTIVCO DEFAUT GE &amp; POWER Cabinet","PASSIVE",
AI1358="AKTIVCO Coupure ENEO &amp; Baisse de tension","PASSIVE",
AI1358="Coupure ENEO &amp; Baisse de tension","PASSIVE",
AI1358="Defaut GE &amp; POWER Cabinet","PASSIVE",
AI1358="Sharing","PASSIVE",
AI1358="Sites strategiques &amp; DataCenter","PASSIVE",
AI1358="Exclu","Exclu",
AI1358="SAT","ACTIVE",
AI1358="SPARE-ISSUE","SPARE-ISSUE",
AI1358="Fiber CAmtel","ACTIVE",
AI1358="Fiber AOF","ACTIVE",
AI1358="Projet OCM (HUAWEI)","PLANNED WORKS",
AI1358="Projet OCM (NOKIA)","PLANNED WORKS",
AI1358="ACCESS-ISSUE","ACCESS-ISSUE",
AI1358="Projet OCM (ZTE, NOKIA, autres projets)","PLANNED WORKS",
AI1358="No root CAuse","No root cause",
AI1358="ODU HS","ACTIVE",
AI1358="IP &amp; VLAN","ACTIVE",
AI1358="Warehouse HUAWEI","SPARE-ISSUE",
AI1358="SPARE-HS","SPARE-ISSUE",
AI1358="Power Telco","ACTIVE", AI1358="no impacts","no impacts"
),"")</f>
        <v>no impacts</v>
      </c>
      <c r="AK1358" s="23" t="s">
        <v>5537</v>
      </c>
      <c r="AL1358" s="23" t="str">
        <f t="shared" si="36"/>
        <v>EXN_212</v>
      </c>
      <c r="AN1358" s="9" t="s">
        <v>5537</v>
      </c>
      <c r="AO1358" s="23" t="str">
        <f>_xlfn.XLOOKUP(B1358,'INCIDENT-05-03-2026'!E:E,'INCIDENT-05-03-2026'!F:F,"")</f>
        <v/>
      </c>
      <c r="AP1358" s="7" t="s">
        <v>5537</v>
      </c>
      <c r="AQ1358" s="6"/>
      <c r="AR1358" s="7"/>
      <c r="AS1358" s="3" t="str">
        <f>_xlfn.XLOOKUP(B1358,'[3]tt num | region | site id'!$C:$C,'[3]tt num | region | site id'!$Q:$Q,"")</f>
        <v/>
      </c>
      <c r="AT1358" s="24" t="str">
        <f>_xlfn.XLOOKUP(B1358,'[4]Cells Huawei 03052026 12h'!$B:$B,'[4]Cells Huawei 03052026 12h'!$T:$T,"")</f>
        <v/>
      </c>
      <c r="AU1358" s="24" t="str">
        <f>_xlfn.XLOOKUP(B1358,'[5]cells down 02052026 8h50'!$B:$B,'[5]cells down 02052026 8h50'!$R:$R,"")</f>
        <v/>
      </c>
      <c r="AV1358" s="24" t="str">
        <f>_xlfn.XLOOKUP(B1358,'[5]cells down 02052026 13h50'!$B:$B,'[5]cells down 02052026 13h50'!$R:$R,"")</f>
        <v/>
      </c>
      <c r="AW1358" s="24" t="str">
        <f>_xlfn.XLOOKUP(B1358,'[5]cells down 02052026 13h50'!$B:$B,'[5]cells down 02052026 13h50'!$R:$R,"")</f>
        <v/>
      </c>
      <c r="AX1358" s="24" t="str">
        <f>_xlfn.XLOOKUP(B1358,'[6]cell downs 03052026 8h40 '!$B:$B,'[6]cell downs 03052026 8h40 '!$R:$R,"")</f>
        <v/>
      </c>
      <c r="AY1358" s="24" t="str">
        <f>_xlfn.XLOOKUP(B1358,'[7]ALL SITES DOWN'!$D:$D,'[7]ALL SITES DOWN'!$J:$J,"")</f>
        <v/>
      </c>
      <c r="AZ1358" s="24" t="str">
        <f>_xlfn.XLOOKUP(B1358,'[8]ALL SITES DOWN'!$D:$D,'[8]ALL SITES DOWN'!$J:$J,"")</f>
        <v/>
      </c>
      <c r="BA1358" s="9" t="str">
        <f>_xlfn.XLOOKUP(B1358,[9]sheet1!$AC:$AC,[9]sheet1!$AF:$AF,"")</f>
        <v/>
      </c>
      <c r="BB1358" s="14" t="s">
        <v>5537</v>
      </c>
      <c r="BC1358" s="14" t="s">
        <v>5537</v>
      </c>
      <c r="BD1358" s="14" t="str">
        <f>_xlfn.XLOOKUP(B1358,'[10]cell downs 18042026 17h'!$B:$B,'[10]cell downs 18042026 17h'!$B:$B,"")</f>
        <v/>
      </c>
      <c r="BE1358" s="14" t="str">
        <f>_xlfn.XLOOKUP(B1358,'[11]Cells Huawei 19042026 15h'!$B:$B,'[11]Cells Huawei 19042026 15h'!$B:$B,"")</f>
        <v>EXN_212</v>
      </c>
      <c r="BF1358" s="9" t="str">
        <f>_xlfn.XLOOKUP(B1358,'[12]cells down 19042026 9H40'!$B:$B,'[12]cells down 19042026 9H40'!$B:$B,"")</f>
        <v/>
      </c>
      <c r="BG1358" s="9" t="s">
        <v>5537</v>
      </c>
      <c r="BH1358" s="9" t="s">
        <v>12</v>
      </c>
    </row>
    <row r="1359" spans="1:60" s="9" customFormat="1" x14ac:dyDescent="0.3">
      <c r="A1359" s="3" t="s">
        <v>2331</v>
      </c>
      <c r="B1359" s="31" t="s">
        <v>2332</v>
      </c>
      <c r="C1359" s="3" t="str">
        <f>_xlfn.XLOOKUP(B1359,'[1]daily break down'!$D:$D,'[1]daily break down'!$E:$E,"")</f>
        <v>Douala</v>
      </c>
      <c r="D1359" s="3" t="s">
        <v>11</v>
      </c>
      <c r="E1359" s="3" t="s">
        <v>12</v>
      </c>
      <c r="F1359" s="3" t="s">
        <v>31</v>
      </c>
      <c r="G1359" s="3" t="s">
        <v>32</v>
      </c>
      <c r="H1359" s="42" t="str">
        <f>_xlfn.XLOOKUP(B1359,[2]CALCULATION!$B:$B,[2]CALCULATION!$H:$H,"")</f>
        <v>ZTE</v>
      </c>
      <c r="I1359" s="34">
        <v>0</v>
      </c>
      <c r="J1359" s="34">
        <v>5.1418530789052438E-2</v>
      </c>
      <c r="K1359" s="34">
        <v>0</v>
      </c>
      <c r="L1359" s="34">
        <v>9.5217737770130082</v>
      </c>
      <c r="M1359" s="34">
        <v>5.3525388590686376</v>
      </c>
      <c r="N1359" s="34">
        <v>0</v>
      </c>
      <c r="O1359" s="34">
        <v>17.012809866650688</v>
      </c>
      <c r="P1359" s="34">
        <v>0</v>
      </c>
      <c r="Q1359" s="34">
        <v>0</v>
      </c>
      <c r="R1359" s="34">
        <v>0</v>
      </c>
      <c r="S1359" s="35">
        <v>0</v>
      </c>
      <c r="T1359" s="35">
        <v>0</v>
      </c>
      <c r="U1359" s="35">
        <v>0</v>
      </c>
      <c r="V1359" s="35">
        <v>0</v>
      </c>
      <c r="W1359" s="35">
        <v>0</v>
      </c>
      <c r="X1359" s="35">
        <v>0</v>
      </c>
      <c r="Y1359" s="35">
        <v>0</v>
      </c>
      <c r="Z1359" s="35">
        <v>0</v>
      </c>
      <c r="AA1359" s="35">
        <v>0</v>
      </c>
      <c r="AB1359" s="35">
        <v>0</v>
      </c>
      <c r="AC1359" s="35">
        <v>0</v>
      </c>
      <c r="AD1359" s="35">
        <v>0</v>
      </c>
      <c r="AE1359" s="58" t="s">
        <v>5560</v>
      </c>
      <c r="AF1359" s="58"/>
      <c r="AG1359" s="57" t="str" cm="1">
        <f t="array" ref="AG1359">IFERROR(_xlfn.IFS(
AI1359="MPR ISSUE","PDH",
AI1359="BSS Hardware Issue","BSS",
AI1359="Sites strategiques, MLL, Pylone, etc.","ENVTECH",
AI1359="AKTIVCO DEFAUT GE &amp; POWER Cabinet","AKTIVCO",
AI1359="AKTIVCO Coupure ENEO &amp; Baisse de tension","AKTIVCO GRID ONLY",
AI1359="Coupure ENEO &amp; Baisse de tension","IHS GRID ONLY",
AI1359="Defaut GE &amp; POWER Cabinet","IHS",
AI1359="Sharing","Partners",
AI1359="Sites strategiques &amp; DataCenter","SST &amp; DC",
AI1359="Exclu","Exclu",
AI1359="SAT","SAT",
AI1359="SPARE-ISSUE","SPARE-ISSUE",
AI1359="Fiber CAmtel","TRANS_FO_CAMTEL",
AI1359="Fiber AOF","Fiber AOF",
AI1359="Projet OCM (HUAWEI)","TRAVAUX-HUAWEI",
AI1359="Projet OCM (NOKIA)","TRAVAUX-NOKIA",
AI1359="ACCESS-ISSUE","ACCESS-ISSUE",
AI1359="Projet OCM (ZTE, NOKIA, autres projets)","TRAVAUX OCM",
AI1359="No root CAuse","No root cause",
AI1359="ODU HS","PDH",
AI1359="IP &amp; VLAN","PDH",
AI1359="Warehouse HUAWEI","SPARE-ISSUE",
AI1359="SPARE-HS","SPARE-ISSUE",
AI1359="Power Telco","BSS",AI1359="no impacts","no impacts"
),"")</f>
        <v>no impacts</v>
      </c>
      <c r="AH1359" s="57" t="str" cm="1">
        <f t="array" ref="AH1359">IFERROR(_xlfn.IFS(
AI1359="MPR ISSUE","TX ISSUE",
AI1359="BSS Hardware Issue","RAN ISSUE",
AI1359="Sites strategiques, MLL, Pylone, etc.","ENVTECH",
AI1359="AKTIVCO DEFAUT GE &amp; POWER Cabinet","POWER ISSUE",
AI1359="AKTIVCO Coupure ENEO &amp; Baisse de tension","POWER ISSUE",
AI1359="Coupure ENEO &amp; Baisse de tension","POWER ISSUE",
AI1359="Defaut GE &amp; POWER Cabinet","POWER ISSUE",
AI1359="Sharing","POWER ISSUE",
AI1359="Sites strategiques &amp; DataCenter","POWER ISSUE",
AI1359="Exclu","Exclu",
AI1359="SAT","TX ISSUE",
AI1359="SPARE-ISSUE","SPARE-ISSUE",
AI1359="Fiber CAmtel","TX ISSUE",
AI1359="Fiber AOF","TX ISSUE",
AI1359="Projet OCM (HUAWEI)","TRAVAUX-HUAWEI",
AI1359="Projet OCM (NOKIA)","TRAVAUX -NOKIA",
AI1359="ACCESS-ISSUE","ACCESS-ISSUE",
AI1359="Projet OCM (ZTE, NOKIA, autres projets)","TRAVAUX OCM",
AI1359="No root CAuse","No root cause",
AI1359="ODU HS","TX ISSUE",
AI1359="IP &amp; VLAN","TX ISSUE",
AI1359="Warehouse HUAWEI","SPARE-ISSUE",
AI1359="SPARE-HS","SPARE-ISSUE",
AI1359="Power Telco","RAN ISSUE",AI1359="no impacts","no impacts"
),"")</f>
        <v>no impacts</v>
      </c>
      <c r="AI1359" s="85" t="s">
        <v>5998</v>
      </c>
      <c r="AJ1359" s="57" t="str" cm="1">
        <f t="array" ref="AJ1359">IFERROR(_xlfn.IFS(
AI1359="MPR ISSUE","ACTIVE",
AI1359="BSS Hardware Issue","ACTIVE",
AI1359="Sites strategiques, MLL, Pylone, etc.","PASSIVE",
AI1359="AKTIVCO DEFAUT GE &amp; POWER Cabinet","PASSIVE",
AI1359="AKTIVCO Coupure ENEO &amp; Baisse de tension","PASSIVE",
AI1359="Coupure ENEO &amp; Baisse de tension","PASSIVE",
AI1359="Defaut GE &amp; POWER Cabinet","PASSIVE",
AI1359="Sharing","PASSIVE",
AI1359="Sites strategiques &amp; DataCenter","PASSIVE",
AI1359="Exclu","Exclu",
AI1359="SAT","ACTIVE",
AI1359="SPARE-ISSUE","SPARE-ISSUE",
AI1359="Fiber CAmtel","ACTIVE",
AI1359="Fiber AOF","ACTIVE",
AI1359="Projet OCM (HUAWEI)","PLANNED WORKS",
AI1359="Projet OCM (NOKIA)","PLANNED WORKS",
AI1359="ACCESS-ISSUE","ACCESS-ISSUE",
AI1359="Projet OCM (ZTE, NOKIA, autres projets)","PLANNED WORKS",
AI1359="No root CAuse","No root cause",
AI1359="ODU HS","ACTIVE",
AI1359="IP &amp; VLAN","ACTIVE",
AI1359="Warehouse HUAWEI","SPARE-ISSUE",
AI1359="SPARE-HS","SPARE-ISSUE",
AI1359="Power Telco","ACTIVE", AI1359="no impacts","no impacts"
),"")</f>
        <v>no impacts</v>
      </c>
      <c r="AK1359" s="23" t="s">
        <v>5537</v>
      </c>
      <c r="AL1359" s="23" t="str">
        <f t="shared" si="36"/>
        <v>LIT_858</v>
      </c>
      <c r="AN1359" s="9" t="s">
        <v>5537</v>
      </c>
      <c r="AO1359" s="23" t="str">
        <f>_xlfn.XLOOKUP(B1359,'INCIDENT-05-03-2026'!E:E,'INCIDENT-05-03-2026'!F:F,"")</f>
        <v/>
      </c>
      <c r="AP1359" s="7" t="s">
        <v>5537</v>
      </c>
      <c r="AQ1359" s="6"/>
      <c r="AR1359" s="7"/>
      <c r="AS1359" s="3" t="str">
        <f>_xlfn.XLOOKUP(B1359,'[3]tt num | region | site id'!$C:$C,'[3]tt num | region | site id'!$Q:$Q,"")</f>
        <v/>
      </c>
      <c r="AT1359" s="24" t="str">
        <f>_xlfn.XLOOKUP(B1359,'[4]Cells Huawei 03052026 12h'!$B:$B,'[4]Cells Huawei 03052026 12h'!$T:$T,"")</f>
        <v/>
      </c>
      <c r="AU1359" s="24" t="str">
        <f>_xlfn.XLOOKUP(B1359,'[5]cells down 02052026 8h50'!$B:$B,'[5]cells down 02052026 8h50'!$R:$R,"")</f>
        <v/>
      </c>
      <c r="AV1359" s="24" t="str">
        <f>_xlfn.XLOOKUP(B1359,'[5]cells down 02052026 13h50'!$B:$B,'[5]cells down 02052026 13h50'!$R:$R,"")</f>
        <v/>
      </c>
      <c r="AW1359" s="24" t="str">
        <f>_xlfn.XLOOKUP(B1359,'[5]cells down 02052026 13h50'!$B:$B,'[5]cells down 02052026 13h50'!$R:$R,"")</f>
        <v/>
      </c>
      <c r="AX1359" s="24" t="str">
        <f>_xlfn.XLOOKUP(B1359,'[6]cell downs 03052026 8h40 '!$B:$B,'[6]cell downs 03052026 8h40 '!$R:$R,"")</f>
        <v/>
      </c>
      <c r="AY1359" s="24" t="str">
        <f>_xlfn.XLOOKUP(B1359,'[7]ALL SITES DOWN'!$D:$D,'[7]ALL SITES DOWN'!$J:$J,"")</f>
        <v/>
      </c>
      <c r="AZ1359" s="24" t="str">
        <f>_xlfn.XLOOKUP(B1359,'[8]ALL SITES DOWN'!$D:$D,'[8]ALL SITES DOWN'!$J:$J,"")</f>
        <v/>
      </c>
      <c r="BA1359" s="9" t="str">
        <f>_xlfn.XLOOKUP(B1359,[9]sheet1!$AC:$AC,[9]sheet1!$AF:$AF,"")</f>
        <v/>
      </c>
      <c r="BB1359" s="14" t="s">
        <v>5537</v>
      </c>
      <c r="BC1359" s="14" t="s">
        <v>5537</v>
      </c>
      <c r="BD1359" s="14" t="str">
        <f>_xlfn.XLOOKUP(B1359,'[10]cell downs 18042026 17h'!$B:$B,'[10]cell downs 18042026 17h'!$B:$B,"")</f>
        <v/>
      </c>
      <c r="BE1359" s="14" t="str">
        <f>_xlfn.XLOOKUP(B1359,'[11]Cells Huawei 19042026 15h'!$B:$B,'[11]Cells Huawei 19042026 15h'!$B:$B,"")</f>
        <v/>
      </c>
      <c r="BF1359" s="9" t="str">
        <f>_xlfn.XLOOKUP(B1359,'[12]cells down 19042026 9H40'!$B:$B,'[12]cells down 19042026 9H40'!$B:$B,"")</f>
        <v/>
      </c>
      <c r="BG1359" s="9" t="s">
        <v>5537</v>
      </c>
      <c r="BH1359" s="9" t="s">
        <v>12</v>
      </c>
    </row>
    <row r="1360" spans="1:60" s="9" customFormat="1" x14ac:dyDescent="0.3">
      <c r="A1360" s="1" t="s">
        <v>4935</v>
      </c>
      <c r="B1360" s="8" t="s">
        <v>4936</v>
      </c>
      <c r="C1360" s="3" t="str">
        <f>_xlfn.XLOOKUP(B1360,'[1]daily break down'!$D:$D,'[1]daily break down'!$E:$E,"")</f>
        <v>LITTORAL</v>
      </c>
      <c r="D1360" s="1" t="s">
        <v>11</v>
      </c>
      <c r="E1360" s="1" t="s">
        <v>12</v>
      </c>
      <c r="F1360" s="3" t="s">
        <v>31</v>
      </c>
      <c r="G1360" s="1" t="s">
        <v>4935</v>
      </c>
      <c r="H1360" s="41" t="str">
        <f>_xlfn.XLOOKUP(B1360,[2]CALCULATION!$B:$B,[2]CALCULATION!$H:$H,"")</f>
        <v>NOKIA</v>
      </c>
      <c r="I1360" s="34">
        <v>0</v>
      </c>
      <c r="J1360" s="34">
        <v>0</v>
      </c>
      <c r="K1360" s="34">
        <v>0</v>
      </c>
      <c r="L1360" s="34">
        <v>0</v>
      </c>
      <c r="M1360" s="34">
        <v>0</v>
      </c>
      <c r="N1360" s="34">
        <v>1.3304858288692452</v>
      </c>
      <c r="O1360" s="34">
        <v>0</v>
      </c>
      <c r="P1360" s="34">
        <v>0</v>
      </c>
      <c r="Q1360" s="34">
        <v>3.2994894887184733E-3</v>
      </c>
      <c r="R1360" s="34">
        <v>1.6281743481602859</v>
      </c>
      <c r="S1360" s="35">
        <v>1.5158702052550677</v>
      </c>
      <c r="T1360" s="35">
        <v>191827.44350104014</v>
      </c>
      <c r="U1360" s="35">
        <v>0</v>
      </c>
      <c r="V1360" s="35">
        <v>0</v>
      </c>
      <c r="W1360" s="35">
        <v>0</v>
      </c>
      <c r="X1360" s="35">
        <v>0</v>
      </c>
      <c r="Y1360" s="35">
        <v>0</v>
      </c>
      <c r="Z1360" s="35">
        <v>0</v>
      </c>
      <c r="AA1360" s="35">
        <v>0</v>
      </c>
      <c r="AB1360" s="35">
        <v>0</v>
      </c>
      <c r="AC1360" s="35">
        <v>0</v>
      </c>
      <c r="AD1360" s="35">
        <v>0</v>
      </c>
      <c r="AE1360" s="58" t="s">
        <v>5560</v>
      </c>
      <c r="AF1360" s="58"/>
      <c r="AG1360" s="57" t="str" cm="1">
        <f t="array" ref="AG1360">IFERROR(_xlfn.IFS(
AI1360="MPR ISSUE","PDH",
AI1360="BSS Hardware Issue","BSS",
AI1360="Sites strategiques, MLL, Pylone, etc.","ENVTECH",
AI1360="AKTIVCO DEFAUT GE &amp; POWER Cabinet","AKTIVCO",
AI1360="AKTIVCO Coupure ENEO &amp; Baisse de tension","AKTIVCO GRID ONLY",
AI1360="Coupure ENEO &amp; Baisse de tension","IHS GRID ONLY",
AI1360="Defaut GE &amp; POWER Cabinet","IHS",
AI1360="Sharing","Partners",
AI1360="Sites strategiques &amp; DataCenter","SST &amp; DC",
AI1360="Exclu","Exclu",
AI1360="SAT","SAT",
AI1360="SPARE-ISSUE","SPARE-ISSUE",
AI1360="Fiber CAmtel","TRANS_FO_CAMTEL",
AI1360="Fiber AOF","Fiber AOF",
AI1360="Projet OCM (HUAWEI)","TRAVAUX-HUAWEI",
AI1360="Projet OCM (NOKIA)","TRAVAUX-NOKIA",
AI1360="ACCESS-ISSUE","ACCESS-ISSUE",
AI1360="Projet OCM (ZTE, NOKIA, autres projets)","TRAVAUX OCM",
AI1360="No root CAuse","No root cause",
AI1360="ODU HS","PDH",
AI1360="IP &amp; VLAN","PDH",
AI1360="Warehouse HUAWEI","SPARE-ISSUE",
AI1360="SPARE-HS","SPARE-ISSUE",
AI1360="Power Telco","BSS",AI1360="no impacts","no impacts"
),"")</f>
        <v>no impacts</v>
      </c>
      <c r="AH1360" s="57" t="str" cm="1">
        <f t="array" ref="AH1360">IFERROR(_xlfn.IFS(
AI1360="MPR ISSUE","TX ISSUE",
AI1360="BSS Hardware Issue","RAN ISSUE",
AI1360="Sites strategiques, MLL, Pylone, etc.","ENVTECH",
AI1360="AKTIVCO DEFAUT GE &amp; POWER Cabinet","POWER ISSUE",
AI1360="AKTIVCO Coupure ENEO &amp; Baisse de tension","POWER ISSUE",
AI1360="Coupure ENEO &amp; Baisse de tension","POWER ISSUE",
AI1360="Defaut GE &amp; POWER Cabinet","POWER ISSUE",
AI1360="Sharing","POWER ISSUE",
AI1360="Sites strategiques &amp; DataCenter","POWER ISSUE",
AI1360="Exclu","Exclu",
AI1360="SAT","TX ISSUE",
AI1360="SPARE-ISSUE","SPARE-ISSUE",
AI1360="Fiber CAmtel","TX ISSUE",
AI1360="Fiber AOF","TX ISSUE",
AI1360="Projet OCM (HUAWEI)","TRAVAUX-HUAWEI",
AI1360="Projet OCM (NOKIA)","TRAVAUX -NOKIA",
AI1360="ACCESS-ISSUE","ACCESS-ISSUE",
AI1360="Projet OCM (ZTE, NOKIA, autres projets)","TRAVAUX OCM",
AI1360="No root CAuse","No root cause",
AI1360="ODU HS","TX ISSUE",
AI1360="IP &amp; VLAN","TX ISSUE",
AI1360="Warehouse HUAWEI","SPARE-ISSUE",
AI1360="SPARE-HS","SPARE-ISSUE",
AI1360="Power Telco","RAN ISSUE",AI1360="no impacts","no impacts"
),"")</f>
        <v>no impacts</v>
      </c>
      <c r="AI1360" s="85" t="s">
        <v>5998</v>
      </c>
      <c r="AJ1360" s="57" t="str" cm="1">
        <f t="array" ref="AJ1360">IFERROR(_xlfn.IFS(
AI1360="MPR ISSUE","ACTIVE",
AI1360="BSS Hardware Issue","ACTIVE",
AI1360="Sites strategiques, MLL, Pylone, etc.","PASSIVE",
AI1360="AKTIVCO DEFAUT GE &amp; POWER Cabinet","PASSIVE",
AI1360="AKTIVCO Coupure ENEO &amp; Baisse de tension","PASSIVE",
AI1360="Coupure ENEO &amp; Baisse de tension","PASSIVE",
AI1360="Defaut GE &amp; POWER Cabinet","PASSIVE",
AI1360="Sharing","PASSIVE",
AI1360="Sites strategiques &amp; DataCenter","PASSIVE",
AI1360="Exclu","Exclu",
AI1360="SAT","ACTIVE",
AI1360="SPARE-ISSUE","SPARE-ISSUE",
AI1360="Fiber CAmtel","ACTIVE",
AI1360="Fiber AOF","ACTIVE",
AI1360="Projet OCM (HUAWEI)","PLANNED WORKS",
AI1360="Projet OCM (NOKIA)","PLANNED WORKS",
AI1360="ACCESS-ISSUE","ACCESS-ISSUE",
AI1360="Projet OCM (ZTE, NOKIA, autres projets)","PLANNED WORKS",
AI1360="No root CAuse","No root cause",
AI1360="ODU HS","ACTIVE",
AI1360="IP &amp; VLAN","ACTIVE",
AI1360="Warehouse HUAWEI","SPARE-ISSUE",
AI1360="SPARE-HS","SPARE-ISSUE",
AI1360="Power Telco","ACTIVE", AI1360="no impacts","no impacts"
),"")</f>
        <v>no impacts</v>
      </c>
      <c r="AK1360" s="23" t="s">
        <v>5537</v>
      </c>
      <c r="AL1360" s="23" t="str">
        <f t="shared" si="36"/>
        <v>LIT_135</v>
      </c>
      <c r="AN1360" s="9" t="s">
        <v>5537</v>
      </c>
      <c r="AO1360" s="23" t="str">
        <f>_xlfn.XLOOKUP(B1360,'INCIDENT-05-03-2026'!E:E,'INCIDENT-05-03-2026'!F:F,"")</f>
        <v/>
      </c>
      <c r="AP1360" s="7" t="s">
        <v>5537</v>
      </c>
      <c r="AQ1360" s="6"/>
      <c r="AR1360" s="7"/>
      <c r="AS1360" s="3" t="str">
        <f>_xlfn.XLOOKUP(B1360,'[3]tt num | region | site id'!$C:$C,'[3]tt num | region | site id'!$Q:$Q,"")</f>
        <v/>
      </c>
      <c r="AT1360" s="24" t="str">
        <f>_xlfn.XLOOKUP(B1360,'[4]Cells Huawei 03052026 12h'!$B:$B,'[4]Cells Huawei 03052026 12h'!$T:$T,"")</f>
        <v/>
      </c>
      <c r="AU1360" s="24" t="str">
        <f>_xlfn.XLOOKUP(B1360,'[5]cells down 02052026 8h50'!$B:$B,'[5]cells down 02052026 8h50'!$R:$R,"")</f>
        <v/>
      </c>
      <c r="AV1360" s="24" t="str">
        <f>_xlfn.XLOOKUP(B1360,'[5]cells down 02052026 13h50'!$B:$B,'[5]cells down 02052026 13h50'!$R:$R,"")</f>
        <v/>
      </c>
      <c r="AW1360" s="24" t="str">
        <f>_xlfn.XLOOKUP(B1360,'[5]cells down 02052026 13h50'!$B:$B,'[5]cells down 02052026 13h50'!$R:$R,"")</f>
        <v/>
      </c>
      <c r="AX1360" s="24" t="str">
        <f>_xlfn.XLOOKUP(B1360,'[6]cell downs 03052026 8h40 '!$B:$B,'[6]cell downs 03052026 8h40 '!$R:$R,"")</f>
        <v/>
      </c>
      <c r="AY1360" s="24" t="str">
        <f>_xlfn.XLOOKUP(B1360,'[7]ALL SITES DOWN'!$D:$D,'[7]ALL SITES DOWN'!$J:$J,"")</f>
        <v/>
      </c>
      <c r="AZ1360" s="24" t="str">
        <f>_xlfn.XLOOKUP(B1360,'[8]ALL SITES DOWN'!$D:$D,'[8]ALL SITES DOWN'!$J:$J,"")</f>
        <v/>
      </c>
      <c r="BA1360" s="9" t="str">
        <f>_xlfn.XLOOKUP(B1360,[9]sheet1!$AC:$AC,[9]sheet1!$AF:$AF,"")</f>
        <v/>
      </c>
      <c r="BB1360" s="14" t="s">
        <v>5537</v>
      </c>
      <c r="BC1360" s="14" t="s">
        <v>5537</v>
      </c>
      <c r="BD1360" s="14" t="str">
        <f>_xlfn.XLOOKUP(B1360,'[10]cell downs 18042026 17h'!$B:$B,'[10]cell downs 18042026 17h'!$B:$B,"")</f>
        <v/>
      </c>
      <c r="BE1360" s="14" t="str">
        <f>_xlfn.XLOOKUP(B1360,'[11]Cells Huawei 19042026 15h'!$B:$B,'[11]Cells Huawei 19042026 15h'!$B:$B,"")</f>
        <v/>
      </c>
      <c r="BF1360" s="9" t="str">
        <f>_xlfn.XLOOKUP(B1360,'[12]cells down 19042026 9H40'!$B:$B,'[12]cells down 19042026 9H40'!$B:$B,"")</f>
        <v/>
      </c>
      <c r="BG1360" s="9" t="s">
        <v>4936</v>
      </c>
      <c r="BH1360" s="9" t="s">
        <v>12</v>
      </c>
    </row>
    <row r="1361" spans="1:60" s="9" customFormat="1" x14ac:dyDescent="0.3">
      <c r="A1361" s="1" t="s">
        <v>1219</v>
      </c>
      <c r="B1361" s="1" t="s">
        <v>1220</v>
      </c>
      <c r="C1361" s="3" t="str">
        <f>_xlfn.XLOOKUP(B1361,'[1]daily break down'!$D:$D,'[1]daily break down'!$E:$E,"")</f>
        <v>Yaounde</v>
      </c>
      <c r="D1361" s="1" t="s">
        <v>11</v>
      </c>
      <c r="E1361" s="1" t="s">
        <v>12</v>
      </c>
      <c r="F1361" s="3" t="s">
        <v>37</v>
      </c>
      <c r="G1361" s="1" t="s">
        <v>38</v>
      </c>
      <c r="H1361" s="42" t="str">
        <f>_xlfn.XLOOKUP(B1361,[2]CALCULATION!$B:$B,[2]CALCULATION!$H:$H,"")</f>
        <v>ZTE</v>
      </c>
      <c r="I1361" s="34">
        <v>1.4550035242114749</v>
      </c>
      <c r="J1361" s="34">
        <v>3.5397636638102017</v>
      </c>
      <c r="K1361" s="34">
        <v>1.857844438166498</v>
      </c>
      <c r="L1361" s="34">
        <v>10.480997794157519</v>
      </c>
      <c r="M1361" s="34">
        <v>0</v>
      </c>
      <c r="N1361" s="34">
        <v>2.9731253905882165</v>
      </c>
      <c r="O1361" s="34">
        <v>13.985840374622249</v>
      </c>
      <c r="P1361" s="34">
        <v>0</v>
      </c>
      <c r="Q1361" s="34">
        <v>0</v>
      </c>
      <c r="R1361" s="34">
        <v>7.8080367716510697</v>
      </c>
      <c r="S1361" s="35">
        <v>2.384104094077895</v>
      </c>
      <c r="T1361" s="35">
        <v>0</v>
      </c>
      <c r="U1361" s="35">
        <v>0</v>
      </c>
      <c r="V1361" s="35">
        <v>0</v>
      </c>
      <c r="W1361" s="35">
        <v>0</v>
      </c>
      <c r="X1361" s="35">
        <v>0</v>
      </c>
      <c r="Y1361" s="35">
        <v>0</v>
      </c>
      <c r="Z1361" s="35">
        <v>10.645526391635491</v>
      </c>
      <c r="AA1361" s="35">
        <v>0</v>
      </c>
      <c r="AB1361" s="35">
        <v>0</v>
      </c>
      <c r="AC1361" s="35">
        <v>0</v>
      </c>
      <c r="AD1361" s="35">
        <v>0</v>
      </c>
      <c r="AE1361" s="58" t="s">
        <v>5560</v>
      </c>
      <c r="AF1361" s="58"/>
      <c r="AG1361" s="57" t="str" cm="1">
        <f t="array" ref="AG1361">IFERROR(_xlfn.IFS(
AI1361="MPR ISSUE","PDH",
AI1361="BSS Hardware Issue","BSS",
AI1361="Sites strategiques, MLL, Pylone, etc.","ENVTECH",
AI1361="AKTIVCO DEFAUT GE &amp; POWER Cabinet","AKTIVCO",
AI1361="AKTIVCO Coupure ENEO &amp; Baisse de tension","AKTIVCO GRID ONLY",
AI1361="Coupure ENEO &amp; Baisse de tension","IHS GRID ONLY",
AI1361="Defaut GE &amp; POWER Cabinet","IHS",
AI1361="Sharing","Partners",
AI1361="Sites strategiques &amp; DataCenter","SST &amp; DC",
AI1361="Exclu","Exclu",
AI1361="SAT","SAT",
AI1361="SPARE-ISSUE","SPARE-ISSUE",
AI1361="Fiber CAmtel","TRANS_FO_CAMTEL",
AI1361="Fiber AOF","Fiber AOF",
AI1361="Projet OCM (HUAWEI)","TRAVAUX-HUAWEI",
AI1361="Projet OCM (NOKIA)","TRAVAUX-NOKIA",
AI1361="ACCESS-ISSUE","ACCESS-ISSUE",
AI1361="Projet OCM (ZTE, NOKIA, autres projets)","TRAVAUX OCM",
AI1361="No root CAuse","No root cause",
AI1361="ODU HS","PDH",
AI1361="IP &amp; VLAN","PDH",
AI1361="Warehouse HUAWEI","SPARE-ISSUE",
AI1361="SPARE-HS","SPARE-ISSUE",
AI1361="Power Telco","BSS",AI1361="no impacts","no impacts"
),"")</f>
        <v>IHS</v>
      </c>
      <c r="AH1361" s="57" t="str" cm="1">
        <f t="array" ref="AH1361">IFERROR(_xlfn.IFS(
AI1361="MPR ISSUE","TX ISSUE",
AI1361="BSS Hardware Issue","RAN ISSUE",
AI1361="Sites strategiques, MLL, Pylone, etc.","ENVTECH",
AI1361="AKTIVCO DEFAUT GE &amp; POWER Cabinet","POWER ISSUE",
AI1361="AKTIVCO Coupure ENEO &amp; Baisse de tension","POWER ISSUE",
AI1361="Coupure ENEO &amp; Baisse de tension","POWER ISSUE",
AI1361="Defaut GE &amp; POWER Cabinet","POWER ISSUE",
AI1361="Sharing","POWER ISSUE",
AI1361="Sites strategiques &amp; DataCenter","POWER ISSUE",
AI1361="Exclu","Exclu",
AI1361="SAT","TX ISSUE",
AI1361="SPARE-ISSUE","SPARE-ISSUE",
AI1361="Fiber CAmtel","TX ISSUE",
AI1361="Fiber AOF","TX ISSUE",
AI1361="Projet OCM (HUAWEI)","TRAVAUX-HUAWEI",
AI1361="Projet OCM (NOKIA)","TRAVAUX -NOKIA",
AI1361="ACCESS-ISSUE","ACCESS-ISSUE",
AI1361="Projet OCM (ZTE, NOKIA, autres projets)","TRAVAUX OCM",
AI1361="No root CAuse","No root cause",
AI1361="ODU HS","TX ISSUE",
AI1361="IP &amp; VLAN","TX ISSUE",
AI1361="Warehouse HUAWEI","SPARE-ISSUE",
AI1361="SPARE-HS","SPARE-ISSUE",
AI1361="Power Telco","RAN ISSUE",AI1361="no impacts","no impacts"
),"")</f>
        <v>POWER ISSUE</v>
      </c>
      <c r="AI1361" s="85" t="s">
        <v>5330</v>
      </c>
      <c r="AJ1361" s="57" t="str" cm="1">
        <f t="array" ref="AJ1361">IFERROR(_xlfn.IFS(
AI1361="MPR ISSUE","ACTIVE",
AI1361="BSS Hardware Issue","ACTIVE",
AI1361="Sites strategiques, MLL, Pylone, etc.","PASSIVE",
AI1361="AKTIVCO DEFAUT GE &amp; POWER Cabinet","PASSIVE",
AI1361="AKTIVCO Coupure ENEO &amp; Baisse de tension","PASSIVE",
AI1361="Coupure ENEO &amp; Baisse de tension","PASSIVE",
AI1361="Defaut GE &amp; POWER Cabinet","PASSIVE",
AI1361="Sharing","PASSIVE",
AI1361="Sites strategiques &amp; DataCenter","PASSIVE",
AI1361="Exclu","Exclu",
AI1361="SAT","ACTIVE",
AI1361="SPARE-ISSUE","SPARE-ISSUE",
AI1361="Fiber CAmtel","ACTIVE",
AI1361="Fiber AOF","ACTIVE",
AI1361="Projet OCM (HUAWEI)","PLANNED WORKS",
AI1361="Projet OCM (NOKIA)","PLANNED WORKS",
AI1361="ACCESS-ISSUE","ACCESS-ISSUE",
AI1361="Projet OCM (ZTE, NOKIA, autres projets)","PLANNED WORKS",
AI1361="No root CAuse","No root cause",
AI1361="ODU HS","ACTIVE",
AI1361="IP &amp; VLAN","ACTIVE",
AI1361="Warehouse HUAWEI","SPARE-ISSUE",
AI1361="SPARE-HS","SPARE-ISSUE",
AI1361="Power Telco","ACTIVE", AI1361="no impacts","no impacts"
),"")</f>
        <v>PASSIVE</v>
      </c>
      <c r="AK1361" s="23" t="s">
        <v>5842</v>
      </c>
      <c r="AL1361" s="23" t="str">
        <f t="shared" si="36"/>
        <v>CTR_529</v>
      </c>
      <c r="AN1361" s="9" t="s">
        <v>5537</v>
      </c>
      <c r="AO1361" s="23" t="str">
        <f>_xlfn.XLOOKUP(B1361,'INCIDENT-05-03-2026'!E:E,'INCIDENT-05-03-2026'!F:F,"")</f>
        <v/>
      </c>
      <c r="AP1361" s="7" t="s">
        <v>5537</v>
      </c>
      <c r="AQ1361" s="6"/>
      <c r="AR1361" s="7"/>
      <c r="AS1361" s="3" t="str">
        <f>_xlfn.XLOOKUP(B1361,'[3]tt num | region | site id'!$C:$C,'[3]tt num | region | site id'!$Q:$Q,"")</f>
        <v/>
      </c>
      <c r="AT1361" s="24" t="str">
        <f>_xlfn.XLOOKUP(B1361,'[4]Cells Huawei 03052026 12h'!$B:$B,'[4]Cells Huawei 03052026 12h'!$T:$T,"")</f>
        <v/>
      </c>
      <c r="AU1361" s="24" t="str">
        <f>_xlfn.XLOOKUP(B1361,'[5]cells down 02052026 8h50'!$B:$B,'[5]cells down 02052026 8h50'!$R:$R,"")</f>
        <v xml:space="preserve">(05/03/2026 cell zte): 02/05/2026 : Power issue || UP after return power </v>
      </c>
      <c r="AV1361" s="24" t="str">
        <f>_xlfn.XLOOKUP(B1361,'[5]cells down 02052026 13h50'!$B:$B,'[5]cells down 02052026 13h50'!$R:$R,"")</f>
        <v/>
      </c>
      <c r="AW1361" s="24" t="str">
        <f>_xlfn.XLOOKUP(B1361,'[5]cells down 02052026 13h50'!$B:$B,'[5]cells down 02052026 13h50'!$R:$R,"")</f>
        <v/>
      </c>
      <c r="AX1361" s="24" t="str">
        <f>_xlfn.XLOOKUP(B1361,'[6]cell downs 03052026 8h40 '!$B:$B,'[6]cell downs 03052026 8h40 '!$R:$R,"")</f>
        <v/>
      </c>
      <c r="AY1361" s="24" t="str">
        <f>_xlfn.XLOOKUP(B1361,'[7]ALL SITES DOWN'!$D:$D,'[7]ALL SITES DOWN'!$J:$J,"")</f>
        <v/>
      </c>
      <c r="AZ1361" s="24" t="str">
        <f>_xlfn.XLOOKUP(B1361,'[8]ALL SITES DOWN'!$D:$D,'[8]ALL SITES DOWN'!$J:$J,"")</f>
        <v/>
      </c>
      <c r="BA1361" s="9" t="str">
        <f>_xlfn.XLOOKUP(B1361,[9]sheet1!$AC:$AC,[9]sheet1!$AF:$AF,"")</f>
        <v/>
      </c>
      <c r="BB1361" s="14" t="s">
        <v>5537</v>
      </c>
      <c r="BC1361" s="14" t="s">
        <v>5537</v>
      </c>
      <c r="BD1361" s="14" t="str">
        <f>_xlfn.XLOOKUP(B1361,'[10]cell downs 18042026 17h'!$B:$B,'[10]cell downs 18042026 17h'!$B:$B,"")</f>
        <v/>
      </c>
      <c r="BE1361" s="14" t="str">
        <f>_xlfn.XLOOKUP(B1361,'[11]Cells Huawei 19042026 15h'!$B:$B,'[11]Cells Huawei 19042026 15h'!$B:$B,"")</f>
        <v/>
      </c>
      <c r="BF1361" s="9" t="str">
        <f>_xlfn.XLOOKUP(B1361,'[12]cells down 19042026 9H40'!$B:$B,'[12]cells down 19042026 9H40'!$B:$B,"")</f>
        <v/>
      </c>
      <c r="BG1361" s="9" t="s">
        <v>1220</v>
      </c>
      <c r="BH1361" s="9" t="s">
        <v>5537</v>
      </c>
    </row>
    <row r="1362" spans="1:60" s="9" customFormat="1" x14ac:dyDescent="0.3">
      <c r="A1362" s="1" t="s">
        <v>1652</v>
      </c>
      <c r="B1362" s="8" t="s">
        <v>1653</v>
      </c>
      <c r="C1362" s="3" t="str">
        <f>_xlfn.XLOOKUP(B1362,'[1]daily break down'!$D:$D,'[1]daily break down'!$E:$E,"")</f>
        <v>Yaounde</v>
      </c>
      <c r="D1362" s="1" t="s">
        <v>11</v>
      </c>
      <c r="E1362" s="1" t="s">
        <v>12</v>
      </c>
      <c r="F1362" s="3" t="s">
        <v>37</v>
      </c>
      <c r="G1362" s="1" t="s">
        <v>38</v>
      </c>
      <c r="H1362" s="42" t="str">
        <f>_xlfn.XLOOKUP(B1362,[2]CALCULATION!$B:$B,[2]CALCULATION!$H:$H,"")</f>
        <v>ZTE</v>
      </c>
      <c r="I1362" s="34">
        <v>0</v>
      </c>
      <c r="J1362" s="34">
        <v>0</v>
      </c>
      <c r="K1362" s="34">
        <v>0</v>
      </c>
      <c r="L1362" s="34">
        <v>0</v>
      </c>
      <c r="M1362" s="34">
        <v>1.7959388813268158</v>
      </c>
      <c r="N1362" s="34">
        <v>0.20670855769861829</v>
      </c>
      <c r="O1362" s="34">
        <v>0</v>
      </c>
      <c r="P1362" s="34">
        <v>0</v>
      </c>
      <c r="Q1362" s="34">
        <v>0.28405929236116489</v>
      </c>
      <c r="R1362" s="34">
        <v>0.79182397205742605</v>
      </c>
      <c r="S1362" s="35">
        <v>0</v>
      </c>
      <c r="T1362" s="35">
        <v>0</v>
      </c>
      <c r="U1362" s="35">
        <v>0.18646574380837364</v>
      </c>
      <c r="V1362" s="35">
        <v>0</v>
      </c>
      <c r="W1362" s="35">
        <v>0</v>
      </c>
      <c r="X1362" s="35">
        <v>0</v>
      </c>
      <c r="Y1362" s="35">
        <v>0</v>
      </c>
      <c r="Z1362" s="35">
        <v>0</v>
      </c>
      <c r="AA1362" s="35">
        <v>0</v>
      </c>
      <c r="AB1362" s="35">
        <v>0</v>
      </c>
      <c r="AC1362" s="35">
        <v>0</v>
      </c>
      <c r="AD1362" s="35">
        <v>0</v>
      </c>
      <c r="AE1362" s="58" t="s">
        <v>5560</v>
      </c>
      <c r="AF1362" s="58"/>
      <c r="AG1362" s="57" t="str" cm="1">
        <f t="array" ref="AG1362">IFERROR(_xlfn.IFS(
AI1362="MPR ISSUE","PDH",
AI1362="BSS Hardware Issue","BSS",
AI1362="Sites strategiques, MLL, Pylone, etc.","ENVTECH",
AI1362="AKTIVCO DEFAUT GE &amp; POWER Cabinet","AKTIVCO",
AI1362="AKTIVCO Coupure ENEO &amp; Baisse de tension","AKTIVCO GRID ONLY",
AI1362="Coupure ENEO &amp; Baisse de tension","IHS GRID ONLY",
AI1362="Defaut GE &amp; POWER Cabinet","IHS",
AI1362="Sharing","Partners",
AI1362="Sites strategiques &amp; DataCenter","SST &amp; DC",
AI1362="Exclu","Exclu",
AI1362="SAT","SAT",
AI1362="SPARE-ISSUE","SPARE-ISSUE",
AI1362="Fiber CAmtel","TRANS_FO_CAMTEL",
AI1362="Fiber AOF","Fiber AOF",
AI1362="Projet OCM (HUAWEI)","TRAVAUX-HUAWEI",
AI1362="Projet OCM (NOKIA)","TRAVAUX-NOKIA",
AI1362="ACCESS-ISSUE","ACCESS-ISSUE",
AI1362="Projet OCM (ZTE, NOKIA, autres projets)","TRAVAUX OCM",
AI1362="No root CAuse","No root cause",
AI1362="ODU HS","PDH",
AI1362="IP &amp; VLAN","PDH",
AI1362="Warehouse HUAWEI","SPARE-ISSUE",
AI1362="SPARE-HS","SPARE-ISSUE",
AI1362="Power Telco","BSS",AI1362="no impacts","no impacts"
),"")</f>
        <v>no impacts</v>
      </c>
      <c r="AH1362" s="57" t="str" cm="1">
        <f t="array" ref="AH1362">IFERROR(_xlfn.IFS(
AI1362="MPR ISSUE","TX ISSUE",
AI1362="BSS Hardware Issue","RAN ISSUE",
AI1362="Sites strategiques, MLL, Pylone, etc.","ENVTECH",
AI1362="AKTIVCO DEFAUT GE &amp; POWER Cabinet","POWER ISSUE",
AI1362="AKTIVCO Coupure ENEO &amp; Baisse de tension","POWER ISSUE",
AI1362="Coupure ENEO &amp; Baisse de tension","POWER ISSUE",
AI1362="Defaut GE &amp; POWER Cabinet","POWER ISSUE",
AI1362="Sharing","POWER ISSUE",
AI1362="Sites strategiques &amp; DataCenter","POWER ISSUE",
AI1362="Exclu","Exclu",
AI1362="SAT","TX ISSUE",
AI1362="SPARE-ISSUE","SPARE-ISSUE",
AI1362="Fiber CAmtel","TX ISSUE",
AI1362="Fiber AOF","TX ISSUE",
AI1362="Projet OCM (HUAWEI)","TRAVAUX-HUAWEI",
AI1362="Projet OCM (NOKIA)","TRAVAUX -NOKIA",
AI1362="ACCESS-ISSUE","ACCESS-ISSUE",
AI1362="Projet OCM (ZTE, NOKIA, autres projets)","TRAVAUX OCM",
AI1362="No root CAuse","No root cause",
AI1362="ODU HS","TX ISSUE",
AI1362="IP &amp; VLAN","TX ISSUE",
AI1362="Warehouse HUAWEI","SPARE-ISSUE",
AI1362="SPARE-HS","SPARE-ISSUE",
AI1362="Power Telco","RAN ISSUE",AI1362="no impacts","no impacts"
),"")</f>
        <v>no impacts</v>
      </c>
      <c r="AI1362" s="85" t="s">
        <v>5998</v>
      </c>
      <c r="AJ1362" s="57" t="str" cm="1">
        <f t="array" ref="AJ1362">IFERROR(_xlfn.IFS(
AI1362="MPR ISSUE","ACTIVE",
AI1362="BSS Hardware Issue","ACTIVE",
AI1362="Sites strategiques, MLL, Pylone, etc.","PASSIVE",
AI1362="AKTIVCO DEFAUT GE &amp; POWER Cabinet","PASSIVE",
AI1362="AKTIVCO Coupure ENEO &amp; Baisse de tension","PASSIVE",
AI1362="Coupure ENEO &amp; Baisse de tension","PASSIVE",
AI1362="Defaut GE &amp; POWER Cabinet","PASSIVE",
AI1362="Sharing","PASSIVE",
AI1362="Sites strategiques &amp; DataCenter","PASSIVE",
AI1362="Exclu","Exclu",
AI1362="SAT","ACTIVE",
AI1362="SPARE-ISSUE","SPARE-ISSUE",
AI1362="Fiber CAmtel","ACTIVE",
AI1362="Fiber AOF","ACTIVE",
AI1362="Projet OCM (HUAWEI)","PLANNED WORKS",
AI1362="Projet OCM (NOKIA)","PLANNED WORKS",
AI1362="ACCESS-ISSUE","ACCESS-ISSUE",
AI1362="Projet OCM (ZTE, NOKIA, autres projets)","PLANNED WORKS",
AI1362="No root CAuse","No root cause",
AI1362="ODU HS","ACTIVE",
AI1362="IP &amp; VLAN","ACTIVE",
AI1362="Warehouse HUAWEI","SPARE-ISSUE",
AI1362="SPARE-HS","SPARE-ISSUE",
AI1362="Power Telco","ACTIVE", AI1362="no impacts","no impacts"
),"")</f>
        <v>no impacts</v>
      </c>
      <c r="AK1362" s="23" t="s">
        <v>5537</v>
      </c>
      <c r="AL1362" s="23" t="str">
        <f t="shared" si="36"/>
        <v>CTR_674</v>
      </c>
      <c r="AN1362" s="9" t="s">
        <v>5537</v>
      </c>
      <c r="AO1362" s="23" t="str">
        <f>_xlfn.XLOOKUP(B1362,'INCIDENT-05-03-2026'!E:E,'INCIDENT-05-03-2026'!F:F,"")</f>
        <v/>
      </c>
      <c r="AP1362" s="7" t="s">
        <v>5537</v>
      </c>
      <c r="AQ1362" s="6"/>
      <c r="AR1362" s="7"/>
      <c r="AS1362" s="3" t="str">
        <f>_xlfn.XLOOKUP(B1362,'[3]tt num | region | site id'!$C:$C,'[3]tt num | region | site id'!$Q:$Q,"")</f>
        <v/>
      </c>
      <c r="AT1362" s="24" t="str">
        <f>_xlfn.XLOOKUP(B1362,'[4]Cells Huawei 03052026 12h'!$B:$B,'[4]Cells Huawei 03052026 12h'!$T:$T,"")</f>
        <v/>
      </c>
      <c r="AU1362" s="24" t="str">
        <f>_xlfn.XLOOKUP(B1362,'[5]cells down 02052026 8h50'!$B:$B,'[5]cells down 02052026 8h50'!$R:$R,"")</f>
        <v/>
      </c>
      <c r="AV1362" s="24" t="str">
        <f>_xlfn.XLOOKUP(B1362,'[5]cells down 02052026 13h50'!$B:$B,'[5]cells down 02052026 13h50'!$R:$R,"")</f>
        <v/>
      </c>
      <c r="AW1362" s="24" t="str">
        <f>_xlfn.XLOOKUP(B1362,'[5]cells down 02052026 13h50'!$B:$B,'[5]cells down 02052026 13h50'!$R:$R,"")</f>
        <v/>
      </c>
      <c r="AX1362" s="24" t="str">
        <f>_xlfn.XLOOKUP(B1362,'[6]cell downs 03052026 8h40 '!$B:$B,'[6]cell downs 03052026 8h40 '!$R:$R,"")</f>
        <v/>
      </c>
      <c r="AY1362" s="24" t="str">
        <f>_xlfn.XLOOKUP(B1362,'[7]ALL SITES DOWN'!$D:$D,'[7]ALL SITES DOWN'!$J:$J,"")</f>
        <v/>
      </c>
      <c r="AZ1362" s="24" t="str">
        <f>_xlfn.XLOOKUP(B1362,'[8]ALL SITES DOWN'!$D:$D,'[8]ALL SITES DOWN'!$J:$J,"")</f>
        <v/>
      </c>
      <c r="BA1362" s="9" t="str">
        <f>_xlfn.XLOOKUP(B1362,[9]sheet1!$AC:$AC,[9]sheet1!$AF:$AF,"")</f>
        <v/>
      </c>
      <c r="BB1362" s="14" t="s">
        <v>5537</v>
      </c>
      <c r="BC1362" s="14" t="s">
        <v>5537</v>
      </c>
      <c r="BD1362" s="14" t="str">
        <f>_xlfn.XLOOKUP(B1362,'[10]cell downs 18042026 17h'!$B:$B,'[10]cell downs 18042026 17h'!$B:$B,"")</f>
        <v/>
      </c>
      <c r="BE1362" s="14" t="str">
        <f>_xlfn.XLOOKUP(B1362,'[11]Cells Huawei 19042026 15h'!$B:$B,'[11]Cells Huawei 19042026 15h'!$B:$B,"")</f>
        <v/>
      </c>
      <c r="BF1362" s="9" t="str">
        <f>_xlfn.XLOOKUP(B1362,'[12]cells down 19042026 9H40'!$B:$B,'[12]cells down 19042026 9H40'!$B:$B,"")</f>
        <v/>
      </c>
      <c r="BG1362" s="9" t="s">
        <v>1653</v>
      </c>
      <c r="BH1362" s="9" t="s">
        <v>12</v>
      </c>
    </row>
    <row r="1363" spans="1:60" s="9" customFormat="1" x14ac:dyDescent="0.3">
      <c r="A1363" s="1" t="s">
        <v>1177</v>
      </c>
      <c r="B1363" s="8" t="s">
        <v>1178</v>
      </c>
      <c r="C1363" s="3" t="str">
        <f>_xlfn.XLOOKUP(B1363,'[1]daily break down'!$D:$D,'[1]daily break down'!$E:$E,"")</f>
        <v>Yaounde</v>
      </c>
      <c r="D1363" s="1" t="s">
        <v>21</v>
      </c>
      <c r="E1363" s="1" t="s">
        <v>563</v>
      </c>
      <c r="F1363" s="3" t="s">
        <v>37</v>
      </c>
      <c r="G1363" s="1" t="s">
        <v>38</v>
      </c>
      <c r="H1363" s="42" t="str">
        <f>_xlfn.XLOOKUP(B1363,[2]CALCULATION!$B:$B,[2]CALCULATION!$H:$H,"")</f>
        <v>ZTE</v>
      </c>
      <c r="I1363" s="34">
        <v>0</v>
      </c>
      <c r="J1363" s="34">
        <v>0</v>
      </c>
      <c r="K1363" s="34">
        <v>0</v>
      </c>
      <c r="L1363" s="34">
        <v>0</v>
      </c>
      <c r="M1363" s="34">
        <v>0</v>
      </c>
      <c r="N1363" s="34">
        <v>0</v>
      </c>
      <c r="O1363" s="34">
        <v>0</v>
      </c>
      <c r="P1363" s="34">
        <v>0</v>
      </c>
      <c r="Q1363" s="34">
        <v>6.4206281942625276E-4</v>
      </c>
      <c r="R1363" s="34">
        <v>0.13344205597075612</v>
      </c>
      <c r="S1363" s="35">
        <v>0</v>
      </c>
      <c r="T1363" s="35">
        <v>0</v>
      </c>
      <c r="U1363" s="35">
        <v>0</v>
      </c>
      <c r="V1363" s="35">
        <v>0</v>
      </c>
      <c r="W1363" s="35">
        <v>0</v>
      </c>
      <c r="X1363" s="35">
        <v>0</v>
      </c>
      <c r="Y1363" s="35">
        <v>0</v>
      </c>
      <c r="Z1363" s="35">
        <v>0</v>
      </c>
      <c r="AA1363" s="35">
        <v>0</v>
      </c>
      <c r="AB1363" s="35">
        <v>0</v>
      </c>
      <c r="AC1363" s="35">
        <v>0</v>
      </c>
      <c r="AD1363" s="35">
        <v>0</v>
      </c>
      <c r="AE1363" s="58" t="s">
        <v>5560</v>
      </c>
      <c r="AF1363" s="58"/>
      <c r="AG1363" s="57" t="str" cm="1">
        <f t="array" ref="AG1363">IFERROR(_xlfn.IFS(
AI1363="MPR ISSUE","PDH",
AI1363="BSS Hardware Issue","BSS",
AI1363="Sites strategiques, MLL, Pylone, etc.","ENVTECH",
AI1363="AKTIVCO DEFAUT GE &amp; POWER Cabinet","AKTIVCO",
AI1363="AKTIVCO Coupure ENEO &amp; Baisse de tension","AKTIVCO GRID ONLY",
AI1363="Coupure ENEO &amp; Baisse de tension","IHS GRID ONLY",
AI1363="Defaut GE &amp; POWER Cabinet","IHS",
AI1363="Sharing","Partners",
AI1363="Sites strategiques &amp; DataCenter","SST &amp; DC",
AI1363="Exclu","Exclu",
AI1363="SAT","SAT",
AI1363="SPARE-ISSUE","SPARE-ISSUE",
AI1363="Fiber CAmtel","TRANS_FO_CAMTEL",
AI1363="Fiber AOF","Fiber AOF",
AI1363="Projet OCM (HUAWEI)","TRAVAUX-HUAWEI",
AI1363="Projet OCM (NOKIA)","TRAVAUX-NOKIA",
AI1363="ACCESS-ISSUE","ACCESS-ISSUE",
AI1363="Projet OCM (ZTE, NOKIA, autres projets)","TRAVAUX OCM",
AI1363="No root CAuse","No root cause",
AI1363="ODU HS","PDH",
AI1363="IP &amp; VLAN","PDH",
AI1363="Warehouse HUAWEI","SPARE-ISSUE",
AI1363="SPARE-HS","SPARE-ISSUE",
AI1363="Power Telco","BSS",AI1363="no impacts","no impacts"
),"")</f>
        <v>no impacts</v>
      </c>
      <c r="AH1363" s="57" t="str" cm="1">
        <f t="array" ref="AH1363">IFERROR(_xlfn.IFS(
AI1363="MPR ISSUE","TX ISSUE",
AI1363="BSS Hardware Issue","RAN ISSUE",
AI1363="Sites strategiques, MLL, Pylone, etc.","ENVTECH",
AI1363="AKTIVCO DEFAUT GE &amp; POWER Cabinet","POWER ISSUE",
AI1363="AKTIVCO Coupure ENEO &amp; Baisse de tension","POWER ISSUE",
AI1363="Coupure ENEO &amp; Baisse de tension","POWER ISSUE",
AI1363="Defaut GE &amp; POWER Cabinet","POWER ISSUE",
AI1363="Sharing","POWER ISSUE",
AI1363="Sites strategiques &amp; DataCenter","POWER ISSUE",
AI1363="Exclu","Exclu",
AI1363="SAT","TX ISSUE",
AI1363="SPARE-ISSUE","SPARE-ISSUE",
AI1363="Fiber CAmtel","TX ISSUE",
AI1363="Fiber AOF","TX ISSUE",
AI1363="Projet OCM (HUAWEI)","TRAVAUX-HUAWEI",
AI1363="Projet OCM (NOKIA)","TRAVAUX -NOKIA",
AI1363="ACCESS-ISSUE","ACCESS-ISSUE",
AI1363="Projet OCM (ZTE, NOKIA, autres projets)","TRAVAUX OCM",
AI1363="No root CAuse","No root cause",
AI1363="ODU HS","TX ISSUE",
AI1363="IP &amp; VLAN","TX ISSUE",
AI1363="Warehouse HUAWEI","SPARE-ISSUE",
AI1363="SPARE-HS","SPARE-ISSUE",
AI1363="Power Telco","RAN ISSUE",AI1363="no impacts","no impacts"
),"")</f>
        <v>no impacts</v>
      </c>
      <c r="AI1363" s="85" t="s">
        <v>5998</v>
      </c>
      <c r="AJ1363" s="57" t="str" cm="1">
        <f t="array" ref="AJ1363">IFERROR(_xlfn.IFS(
AI1363="MPR ISSUE","ACTIVE",
AI1363="BSS Hardware Issue","ACTIVE",
AI1363="Sites strategiques, MLL, Pylone, etc.","PASSIVE",
AI1363="AKTIVCO DEFAUT GE &amp; POWER Cabinet","PASSIVE",
AI1363="AKTIVCO Coupure ENEO &amp; Baisse de tension","PASSIVE",
AI1363="Coupure ENEO &amp; Baisse de tension","PASSIVE",
AI1363="Defaut GE &amp; POWER Cabinet","PASSIVE",
AI1363="Sharing","PASSIVE",
AI1363="Sites strategiques &amp; DataCenter","PASSIVE",
AI1363="Exclu","Exclu",
AI1363="SAT","ACTIVE",
AI1363="SPARE-ISSUE","SPARE-ISSUE",
AI1363="Fiber CAmtel","ACTIVE",
AI1363="Fiber AOF","ACTIVE",
AI1363="Projet OCM (HUAWEI)","PLANNED WORKS",
AI1363="Projet OCM (NOKIA)","PLANNED WORKS",
AI1363="ACCESS-ISSUE","ACCESS-ISSUE",
AI1363="Projet OCM (ZTE, NOKIA, autres projets)","PLANNED WORKS",
AI1363="No root CAuse","No root cause",
AI1363="ODU HS","ACTIVE",
AI1363="IP &amp; VLAN","ACTIVE",
AI1363="Warehouse HUAWEI","SPARE-ISSUE",
AI1363="SPARE-HS","SPARE-ISSUE",
AI1363="Power Telco","ACTIVE", AI1363="no impacts","no impacts"
),"")</f>
        <v>no impacts</v>
      </c>
      <c r="AK1363" s="23" t="s">
        <v>5537</v>
      </c>
      <c r="AL1363" s="23" t="str">
        <f t="shared" si="36"/>
        <v>CTR_551</v>
      </c>
      <c r="AN1363" s="9" t="s">
        <v>5537</v>
      </c>
      <c r="AO1363" s="23" t="str">
        <f>_xlfn.XLOOKUP(B1363,'INCIDENT-05-03-2026'!E:E,'INCIDENT-05-03-2026'!F:F,"")</f>
        <v/>
      </c>
      <c r="AP1363" s="7" t="s">
        <v>5537</v>
      </c>
      <c r="AQ1363" s="6"/>
      <c r="AR1363" s="7"/>
      <c r="AS1363" s="3" t="str">
        <f>_xlfn.XLOOKUP(B1363,'[3]tt num | region | site id'!$C:$C,'[3]tt num | region | site id'!$Q:$Q,"")</f>
        <v/>
      </c>
      <c r="AT1363" s="24" t="str">
        <f>_xlfn.XLOOKUP(B1363,'[4]Cells Huawei 03052026 12h'!$B:$B,'[4]Cells Huawei 03052026 12h'!$T:$T,"")</f>
        <v/>
      </c>
      <c r="AU1363" s="24" t="str">
        <f>_xlfn.XLOOKUP(B1363,'[5]cells down 02052026 8h50'!$B:$B,'[5]cells down 02052026 8h50'!$R:$R,"")</f>
        <v/>
      </c>
      <c r="AV1363" s="24" t="str">
        <f>_xlfn.XLOOKUP(B1363,'[5]cells down 02052026 13h50'!$B:$B,'[5]cells down 02052026 13h50'!$R:$R,"")</f>
        <v/>
      </c>
      <c r="AW1363" s="24" t="str">
        <f>_xlfn.XLOOKUP(B1363,'[5]cells down 02052026 13h50'!$B:$B,'[5]cells down 02052026 13h50'!$R:$R,"")</f>
        <v/>
      </c>
      <c r="AX1363" s="24" t="str">
        <f>_xlfn.XLOOKUP(B1363,'[6]cell downs 03052026 8h40 '!$B:$B,'[6]cell downs 03052026 8h40 '!$R:$R,"")</f>
        <v/>
      </c>
      <c r="AY1363" s="24" t="str">
        <f>_xlfn.XLOOKUP(B1363,'[7]ALL SITES DOWN'!$D:$D,'[7]ALL SITES DOWN'!$J:$J,"")</f>
        <v/>
      </c>
      <c r="AZ1363" s="24" t="str">
        <f>_xlfn.XLOOKUP(B1363,'[8]ALL SITES DOWN'!$D:$D,'[8]ALL SITES DOWN'!$J:$J,"")</f>
        <v/>
      </c>
      <c r="BA1363" s="9" t="str">
        <f>_xlfn.XLOOKUP(B1363,[9]sheet1!$AC:$AC,[9]sheet1!$AF:$AF,"")</f>
        <v/>
      </c>
      <c r="BB1363" s="14" t="s">
        <v>5537</v>
      </c>
      <c r="BC1363" s="14" t="s">
        <v>5537</v>
      </c>
      <c r="BD1363" s="14" t="str">
        <f>_xlfn.XLOOKUP(B1363,'[10]cell downs 18042026 17h'!$B:$B,'[10]cell downs 18042026 17h'!$B:$B,"")</f>
        <v/>
      </c>
      <c r="BE1363" s="14" t="str">
        <f>_xlfn.XLOOKUP(B1363,'[11]Cells Huawei 19042026 15h'!$B:$B,'[11]Cells Huawei 19042026 15h'!$B:$B,"")</f>
        <v/>
      </c>
      <c r="BF1363" s="9" t="str">
        <f>_xlfn.XLOOKUP(B1363,'[12]cells down 19042026 9H40'!$B:$B,'[12]cells down 19042026 9H40'!$B:$B,"")</f>
        <v/>
      </c>
      <c r="BG1363" s="9" t="s">
        <v>5537</v>
      </c>
      <c r="BH1363" s="9" t="s">
        <v>5537</v>
      </c>
    </row>
    <row r="1364" spans="1:60" s="9" customFormat="1" x14ac:dyDescent="0.3">
      <c r="A1364" s="25" t="s">
        <v>5404</v>
      </c>
      <c r="B1364" s="32" t="s">
        <v>5405</v>
      </c>
      <c r="C1364" s="3" t="str">
        <f>_xlfn.XLOOKUP(B1364,'[1]daily break down'!$D:$D,'[1]daily break down'!$E:$E,"")</f>
        <v>Yaounde</v>
      </c>
      <c r="D1364" s="25" t="s">
        <v>357</v>
      </c>
      <c r="E1364" s="25" t="s">
        <v>89</v>
      </c>
      <c r="F1364" s="25" t="s">
        <v>5388</v>
      </c>
      <c r="G1364" s="25" t="s">
        <v>115</v>
      </c>
      <c r="H1364" s="42" t="str">
        <f>_xlfn.XLOOKUP(B1364,[2]CALCULATION!$B:$B,[2]CALCULATION!$H:$H,"")</f>
        <v>ZTE</v>
      </c>
      <c r="I1364" s="34">
        <v>0</v>
      </c>
      <c r="J1364" s="34">
        <v>0</v>
      </c>
      <c r="K1364" s="34">
        <v>0</v>
      </c>
      <c r="L1364" s="34">
        <v>0</v>
      </c>
      <c r="M1364" s="34">
        <v>0</v>
      </c>
      <c r="N1364" s="34">
        <v>0</v>
      </c>
      <c r="O1364" s="34">
        <v>0</v>
      </c>
      <c r="P1364" s="34">
        <v>0</v>
      </c>
      <c r="Q1364" s="34">
        <v>0</v>
      </c>
      <c r="R1364" s="34">
        <v>0.13513638841090894</v>
      </c>
      <c r="S1364" s="35">
        <v>0</v>
      </c>
      <c r="T1364" s="35">
        <v>0</v>
      </c>
      <c r="U1364" s="35">
        <v>0</v>
      </c>
      <c r="V1364" s="35">
        <v>0</v>
      </c>
      <c r="W1364" s="35">
        <v>0</v>
      </c>
      <c r="X1364" s="35">
        <v>0</v>
      </c>
      <c r="Y1364" s="35">
        <v>0</v>
      </c>
      <c r="Z1364" s="35">
        <v>0</v>
      </c>
      <c r="AA1364" s="35">
        <v>0</v>
      </c>
      <c r="AB1364" s="35">
        <v>0</v>
      </c>
      <c r="AC1364" s="35">
        <v>0</v>
      </c>
      <c r="AD1364" s="35">
        <v>0</v>
      </c>
      <c r="AE1364" s="58" t="s">
        <v>5560</v>
      </c>
      <c r="AF1364" s="58"/>
      <c r="AG1364" s="57" t="str" cm="1">
        <f t="array" ref="AG1364">IFERROR(_xlfn.IFS(
AI1364="MPR ISSUE","PDH",
AI1364="BSS Hardware Issue","BSS",
AI1364="Sites strategiques, MLL, Pylone, etc.","ENVTECH",
AI1364="AKTIVCO DEFAUT GE &amp; POWER Cabinet","AKTIVCO",
AI1364="AKTIVCO Coupure ENEO &amp; Baisse de tension","AKTIVCO GRID ONLY",
AI1364="Coupure ENEO &amp; Baisse de tension","IHS GRID ONLY",
AI1364="Defaut GE &amp; POWER Cabinet","IHS",
AI1364="Sharing","Partners",
AI1364="Sites strategiques &amp; DataCenter","SST &amp; DC",
AI1364="Exclu","Exclu",
AI1364="SAT","SAT",
AI1364="SPARE-ISSUE","SPARE-ISSUE",
AI1364="Fiber CAmtel","TRANS_FO_CAMTEL",
AI1364="Fiber AOF","Fiber AOF",
AI1364="Projet OCM (HUAWEI)","TRAVAUX-HUAWEI",
AI1364="Projet OCM (NOKIA)","TRAVAUX-NOKIA",
AI1364="ACCESS-ISSUE","ACCESS-ISSUE",
AI1364="Projet OCM (ZTE, NOKIA, autres projets)","TRAVAUX OCM",
AI1364="No root CAuse","No root cause",
AI1364="ODU HS","PDH",
AI1364="IP &amp; VLAN","PDH",
AI1364="Warehouse HUAWEI","SPARE-ISSUE",
AI1364="SPARE-HS","SPARE-ISSUE",
AI1364="Power Telco","BSS",AI1364="no impacts","no impacts"
),"")</f>
        <v>no impacts</v>
      </c>
      <c r="AH1364" s="57" t="str" cm="1">
        <f t="array" ref="AH1364">IFERROR(_xlfn.IFS(
AI1364="MPR ISSUE","TX ISSUE",
AI1364="BSS Hardware Issue","RAN ISSUE",
AI1364="Sites strategiques, MLL, Pylone, etc.","ENVTECH",
AI1364="AKTIVCO DEFAUT GE &amp; POWER Cabinet","POWER ISSUE",
AI1364="AKTIVCO Coupure ENEO &amp; Baisse de tension","POWER ISSUE",
AI1364="Coupure ENEO &amp; Baisse de tension","POWER ISSUE",
AI1364="Defaut GE &amp; POWER Cabinet","POWER ISSUE",
AI1364="Sharing","POWER ISSUE",
AI1364="Sites strategiques &amp; DataCenter","POWER ISSUE",
AI1364="Exclu","Exclu",
AI1364="SAT","TX ISSUE",
AI1364="SPARE-ISSUE","SPARE-ISSUE",
AI1364="Fiber CAmtel","TX ISSUE",
AI1364="Fiber AOF","TX ISSUE",
AI1364="Projet OCM (HUAWEI)","TRAVAUX-HUAWEI",
AI1364="Projet OCM (NOKIA)","TRAVAUX -NOKIA",
AI1364="ACCESS-ISSUE","ACCESS-ISSUE",
AI1364="Projet OCM (ZTE, NOKIA, autres projets)","TRAVAUX OCM",
AI1364="No root CAuse","No root cause",
AI1364="ODU HS","TX ISSUE",
AI1364="IP &amp; VLAN","TX ISSUE",
AI1364="Warehouse HUAWEI","SPARE-ISSUE",
AI1364="SPARE-HS","SPARE-ISSUE",
AI1364="Power Telco","RAN ISSUE",AI1364="no impacts","no impacts"
),"")</f>
        <v>no impacts</v>
      </c>
      <c r="AI1364" s="85" t="s">
        <v>5998</v>
      </c>
      <c r="AJ1364" s="57" t="str" cm="1">
        <f t="array" ref="AJ1364">IFERROR(_xlfn.IFS(
AI1364="MPR ISSUE","ACTIVE",
AI1364="BSS Hardware Issue","ACTIVE",
AI1364="Sites strategiques, MLL, Pylone, etc.","PASSIVE",
AI1364="AKTIVCO DEFAUT GE &amp; POWER Cabinet","PASSIVE",
AI1364="AKTIVCO Coupure ENEO &amp; Baisse de tension","PASSIVE",
AI1364="Coupure ENEO &amp; Baisse de tension","PASSIVE",
AI1364="Defaut GE &amp; POWER Cabinet","PASSIVE",
AI1364="Sharing","PASSIVE",
AI1364="Sites strategiques &amp; DataCenter","PASSIVE",
AI1364="Exclu","Exclu",
AI1364="SAT","ACTIVE",
AI1364="SPARE-ISSUE","SPARE-ISSUE",
AI1364="Fiber CAmtel","ACTIVE",
AI1364="Fiber AOF","ACTIVE",
AI1364="Projet OCM (HUAWEI)","PLANNED WORKS",
AI1364="Projet OCM (NOKIA)","PLANNED WORKS",
AI1364="ACCESS-ISSUE","ACCESS-ISSUE",
AI1364="Projet OCM (ZTE, NOKIA, autres projets)","PLANNED WORKS",
AI1364="No root CAuse","No root cause",
AI1364="ODU HS","ACTIVE",
AI1364="IP &amp; VLAN","ACTIVE",
AI1364="Warehouse HUAWEI","SPARE-ISSUE",
AI1364="SPARE-HS","SPARE-ISSUE",
AI1364="Power Telco","ACTIVE", AI1364="no impacts","no impacts"
),"")</f>
        <v>no impacts</v>
      </c>
      <c r="AK1364" s="23" t="s">
        <v>5537</v>
      </c>
      <c r="AL1364" s="23" t="str">
        <f t="shared" si="36"/>
        <v>CTR_953</v>
      </c>
      <c r="AN1364" s="9" t="s">
        <v>5537</v>
      </c>
      <c r="AO1364" s="23" t="str">
        <f>_xlfn.XLOOKUP(B1364,'INCIDENT-05-03-2026'!E:E,'INCIDENT-05-03-2026'!F:F,"")</f>
        <v/>
      </c>
      <c r="AP1364" s="7" t="s">
        <v>5537</v>
      </c>
      <c r="AQ1364" s="6"/>
      <c r="AR1364" s="7"/>
      <c r="AS1364" s="3" t="str">
        <f>_xlfn.XLOOKUP(B1364,'[3]tt num | region | site id'!$C:$C,'[3]tt num | region | site id'!$Q:$Q,"")</f>
        <v/>
      </c>
      <c r="AT1364" s="24" t="str">
        <f>_xlfn.XLOOKUP(B1364,'[4]Cells Huawei 03052026 12h'!$B:$B,'[4]Cells Huawei 03052026 12h'!$T:$T,"")</f>
        <v/>
      </c>
      <c r="AU1364" s="24" t="str">
        <f>_xlfn.XLOOKUP(B1364,'[5]cells down 02052026 8h50'!$B:$B,'[5]cells down 02052026 8h50'!$R:$R,"")</f>
        <v/>
      </c>
      <c r="AV1364" s="24" t="str">
        <f>_xlfn.XLOOKUP(B1364,'[5]cells down 02052026 13h50'!$B:$B,'[5]cells down 02052026 13h50'!$R:$R,"")</f>
        <v/>
      </c>
      <c r="AW1364" s="24" t="str">
        <f>_xlfn.XLOOKUP(B1364,'[5]cells down 02052026 13h50'!$B:$B,'[5]cells down 02052026 13h50'!$R:$R,"")</f>
        <v/>
      </c>
      <c r="AX1364" s="24" t="str">
        <f>_xlfn.XLOOKUP(B1364,'[6]cell downs 03052026 8h40 '!$B:$B,'[6]cell downs 03052026 8h40 '!$R:$R,"")</f>
        <v/>
      </c>
      <c r="AY1364" s="24" t="str">
        <f>_xlfn.XLOOKUP(B1364,'[7]ALL SITES DOWN'!$D:$D,'[7]ALL SITES DOWN'!$J:$J,"")</f>
        <v/>
      </c>
      <c r="AZ1364" s="24" t="str">
        <f>_xlfn.XLOOKUP(B1364,'[8]ALL SITES DOWN'!$D:$D,'[8]ALL SITES DOWN'!$J:$J,"")</f>
        <v/>
      </c>
      <c r="BA1364" s="9" t="str">
        <f>_xlfn.XLOOKUP(B1364,[9]sheet1!$AC:$AC,[9]sheet1!$AF:$AF,"")</f>
        <v/>
      </c>
      <c r="BB1364" s="14" t="s">
        <v>5537</v>
      </c>
      <c r="BC1364" s="14" t="s">
        <v>5537</v>
      </c>
      <c r="BD1364" s="14" t="str">
        <f>_xlfn.XLOOKUP(B1364,'[10]cell downs 18042026 17h'!$B:$B,'[10]cell downs 18042026 17h'!$B:$B,"")</f>
        <v/>
      </c>
      <c r="BE1364" s="14" t="str">
        <f>_xlfn.XLOOKUP(B1364,'[11]Cells Huawei 19042026 15h'!$B:$B,'[11]Cells Huawei 19042026 15h'!$B:$B,"")</f>
        <v/>
      </c>
      <c r="BF1364" s="9" t="str">
        <f>_xlfn.XLOOKUP(B1364,'[12]cells down 19042026 9H40'!$B:$B,'[12]cells down 19042026 9H40'!$B:$B,"")</f>
        <v/>
      </c>
      <c r="BG1364" s="9" t="s">
        <v>5537</v>
      </c>
      <c r="BH1364" s="9" t="s">
        <v>12</v>
      </c>
    </row>
    <row r="1365" spans="1:60" s="9" customFormat="1" x14ac:dyDescent="0.3">
      <c r="A1365" s="1" t="s">
        <v>1036</v>
      </c>
      <c r="B1365" s="1" t="s">
        <v>1037</v>
      </c>
      <c r="C1365" s="3" t="str">
        <f>_xlfn.XLOOKUP(B1365,'[1]daily break down'!$D:$D,'[1]daily break down'!$E:$E,"")</f>
        <v>NGAOUNDERE</v>
      </c>
      <c r="D1365" s="1" t="s">
        <v>21</v>
      </c>
      <c r="E1365" s="1" t="s">
        <v>122</v>
      </c>
      <c r="F1365" s="3" t="s">
        <v>90</v>
      </c>
      <c r="G1365" s="1" t="s">
        <v>1038</v>
      </c>
      <c r="H1365" s="41" t="str">
        <f>_xlfn.XLOOKUP(B1365,[2]CALCULATION!$B:$B,[2]CALCULATION!$H:$H,"")</f>
        <v>NOKIA</v>
      </c>
      <c r="I1365" s="34">
        <v>4.621675184700071</v>
      </c>
      <c r="J1365" s="34">
        <v>4.6215681742301671</v>
      </c>
      <c r="K1365" s="34">
        <v>4.6214611637602614</v>
      </c>
      <c r="L1365" s="34">
        <v>4.621621679465119</v>
      </c>
      <c r="M1365" s="34">
        <v>4.6215146689952142</v>
      </c>
      <c r="N1365" s="34">
        <v>4.6218892056398797</v>
      </c>
      <c r="O1365" s="34">
        <v>4.6218357004049269</v>
      </c>
      <c r="P1365" s="34">
        <v>4.6217821951699758</v>
      </c>
      <c r="Q1365" s="34">
        <v>4.6213541532903575</v>
      </c>
      <c r="R1365" s="34">
        <v>4.6217286899350229</v>
      </c>
      <c r="S1365" s="35">
        <v>4.6218357004049269</v>
      </c>
      <c r="T1365" s="35">
        <v>0</v>
      </c>
      <c r="U1365" s="35">
        <v>0</v>
      </c>
      <c r="V1365" s="35">
        <v>0</v>
      </c>
      <c r="W1365" s="35">
        <v>0</v>
      </c>
      <c r="X1365" s="35">
        <v>0</v>
      </c>
      <c r="Y1365" s="35">
        <v>0</v>
      </c>
      <c r="Z1365" s="35">
        <v>0</v>
      </c>
      <c r="AA1365" s="35">
        <v>0</v>
      </c>
      <c r="AB1365" s="35">
        <v>0</v>
      </c>
      <c r="AC1365" s="35">
        <v>0</v>
      </c>
      <c r="AD1365" s="35">
        <v>0</v>
      </c>
      <c r="AE1365" s="58" t="s">
        <v>5560</v>
      </c>
      <c r="AF1365" s="58"/>
      <c r="AG1365" s="57" t="str" cm="1">
        <f t="array" ref="AG1365">IFERROR(_xlfn.IFS(
AI1365="MPR ISSUE","PDH",
AI1365="BSS Hardware Issue","BSS",
AI1365="Sites strategiques, MLL, Pylone, etc.","ENVTECH",
AI1365="AKTIVCO DEFAUT GE &amp; POWER Cabinet","AKTIVCO",
AI1365="AKTIVCO Coupure ENEO &amp; Baisse de tension","AKTIVCO GRID ONLY",
AI1365="Coupure ENEO &amp; Baisse de tension","IHS GRID ONLY",
AI1365="Defaut GE &amp; POWER Cabinet","IHS",
AI1365="Sharing","Partners",
AI1365="Sites strategiques &amp; DataCenter","SST &amp; DC",
AI1365="Exclu","Exclu",
AI1365="SAT","SAT",
AI1365="SPARE-ISSUE","SPARE-ISSUE",
AI1365="Fiber CAmtel","TRANS_FO_CAMTEL",
AI1365="Fiber AOF","Fiber AOF",
AI1365="Projet OCM (HUAWEI)","TRAVAUX-HUAWEI",
AI1365="Projet OCM (NOKIA)","TRAVAUX-NOKIA",
AI1365="ACCESS-ISSUE","ACCESS-ISSUE",
AI1365="Projet OCM (ZTE, NOKIA, autres projets)","TRAVAUX OCM",
AI1365="No root CAuse","No root cause",
AI1365="ODU HS","PDH",
AI1365="IP &amp; VLAN","PDH",
AI1365="Warehouse HUAWEI","SPARE-ISSUE",
AI1365="SPARE-HS","SPARE-ISSUE",
AI1365="Power Telco","BSS",AI1365="no impacts","no impacts"
),"")</f>
        <v>SPARE-ISSUE</v>
      </c>
      <c r="AH1365" s="57" t="str" cm="1">
        <f t="array" ref="AH1365">IFERROR(_xlfn.IFS(
AI1365="MPR ISSUE","TX ISSUE",
AI1365="BSS Hardware Issue","RAN ISSUE",
AI1365="Sites strategiques, MLL, Pylone, etc.","ENVTECH",
AI1365="AKTIVCO DEFAUT GE &amp; POWER Cabinet","POWER ISSUE",
AI1365="AKTIVCO Coupure ENEO &amp; Baisse de tension","POWER ISSUE",
AI1365="Coupure ENEO &amp; Baisse de tension","POWER ISSUE",
AI1365="Defaut GE &amp; POWER Cabinet","POWER ISSUE",
AI1365="Sharing","POWER ISSUE",
AI1365="Sites strategiques &amp; DataCenter","POWER ISSUE",
AI1365="Exclu","Exclu",
AI1365="SAT","TX ISSUE",
AI1365="SPARE-ISSUE","SPARE-ISSUE",
AI1365="Fiber CAmtel","TX ISSUE",
AI1365="Fiber AOF","TX ISSUE",
AI1365="Projet OCM (HUAWEI)","TRAVAUX-HUAWEI",
AI1365="Projet OCM (NOKIA)","TRAVAUX -NOKIA",
AI1365="ACCESS-ISSUE","ACCESS-ISSUE",
AI1365="Projet OCM (ZTE, NOKIA, autres projets)","TRAVAUX OCM",
AI1365="No root CAuse","No root cause",
AI1365="ODU HS","TX ISSUE",
AI1365="IP &amp; VLAN","TX ISSUE",
AI1365="Warehouse HUAWEI","SPARE-ISSUE",
AI1365="SPARE-HS","SPARE-ISSUE",
AI1365="Power Telco","RAN ISSUE",AI1365="no impacts","no impacts"
),"")</f>
        <v>SPARE-ISSUE</v>
      </c>
      <c r="AI1365" s="85" t="s">
        <v>5354</v>
      </c>
      <c r="AJ1365" s="57" t="str" cm="1">
        <f t="array" ref="AJ1365">IFERROR(_xlfn.IFS(
AI1365="MPR ISSUE","ACTIVE",
AI1365="BSS Hardware Issue","ACTIVE",
AI1365="Sites strategiques, MLL, Pylone, etc.","PASSIVE",
AI1365="AKTIVCO DEFAUT GE &amp; POWER Cabinet","PASSIVE",
AI1365="AKTIVCO Coupure ENEO &amp; Baisse de tension","PASSIVE",
AI1365="Coupure ENEO &amp; Baisse de tension","PASSIVE",
AI1365="Defaut GE &amp; POWER Cabinet","PASSIVE",
AI1365="Sharing","PASSIVE",
AI1365="Sites strategiques &amp; DataCenter","PASSIVE",
AI1365="Exclu","Exclu",
AI1365="SAT","ACTIVE",
AI1365="SPARE-ISSUE","SPARE-ISSUE",
AI1365="Fiber CAmtel","ACTIVE",
AI1365="Fiber AOF","ACTIVE",
AI1365="Projet OCM (HUAWEI)","PLANNED WORKS",
AI1365="Projet OCM (NOKIA)","PLANNED WORKS",
AI1365="ACCESS-ISSUE","ACCESS-ISSUE",
AI1365="Projet OCM (ZTE, NOKIA, autres projets)","PLANNED WORKS",
AI1365="No root CAuse","No root cause",
AI1365="ODU HS","ACTIVE",
AI1365="IP &amp; VLAN","ACTIVE",
AI1365="Warehouse HUAWEI","SPARE-ISSUE",
AI1365="SPARE-HS","SPARE-ISSUE",
AI1365="Power Telco","ACTIVE", AI1365="no impacts","no impacts"
),"")</f>
        <v>SPARE-ISSUE</v>
      </c>
      <c r="AK1365" s="23" t="s">
        <v>5844</v>
      </c>
      <c r="AL1365" s="23" t="str">
        <f t="shared" si="36"/>
        <v>ADM_148</v>
      </c>
      <c r="AN1365" s="9" t="s">
        <v>5537</v>
      </c>
      <c r="AO1365" s="23" t="str">
        <f>_xlfn.XLOOKUP(B1365,'INCIDENT-05-03-2026'!E:E,'INCIDENT-05-03-2026'!F:F,"")</f>
        <v/>
      </c>
      <c r="AP1365" s="7" t="s">
        <v>5537</v>
      </c>
      <c r="AQ1365" s="6"/>
      <c r="AR1365" s="7"/>
      <c r="AS1365" s="3" t="str">
        <f>_xlfn.XLOOKUP(B1365,'[3]tt num | region | site id'!$C:$C,'[3]tt num | region | site id'!$Q:$Q,"")</f>
        <v/>
      </c>
      <c r="AT1365" s="24" t="str">
        <f>_xlfn.XLOOKUP(B1365,'[4]Cells Huawei 03052026 12h'!$B:$B,'[4]Cells Huawei 03052026 12h'!$T:$T,"")</f>
        <v/>
      </c>
      <c r="AU1365" s="24" t="str">
        <f>_xlfn.XLOOKUP(B1365,'[5]cells down 02052026 8h50'!$B:$B,'[5]cells down 02052026 8h50'!$R:$R,"")</f>
        <v/>
      </c>
      <c r="AV1365" s="24" t="str">
        <f>_xlfn.XLOOKUP(B1365,'[5]cells down 02052026 13h50'!$B:$B,'[5]cells down 02052026 13h50'!$R:$R,"")</f>
        <v/>
      </c>
      <c r="AW1365" s="24" t="str">
        <f>_xlfn.XLOOKUP(B1365,'[5]cells down 02052026 13h50'!$B:$B,'[5]cells down 02052026 13h50'!$R:$R,"")</f>
        <v/>
      </c>
      <c r="AX1365" s="24" t="str">
        <f>_xlfn.XLOOKUP(B1365,'[6]cell downs 03052026 8h40 '!$B:$B,'[6]cell downs 03052026 8h40 '!$R:$R,"")</f>
        <v/>
      </c>
      <c r="AY1365" s="24" t="str">
        <f>_xlfn.XLOOKUP(B1365,'[7]ALL SITES DOWN'!$D:$D,'[7]ALL SITES DOWN'!$J:$J,"")</f>
        <v>(05/03/2026 com ran 17h):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v>
      </c>
      <c r="AZ1365" s="24" t="str">
        <f>_xlfn.XLOOKUP(B1365,'[8]ALL SITES DOWN'!$D:$D,'[8]ALL SITES DOWN'!$J:$J,"")</f>
        <v>(05/03/2026 com ran 10h):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v>
      </c>
      <c r="BA1365" s="9" t="str">
        <f>_xlfn.XLOOKUP(B1365,[9]sheet1!$AC:$AC,[9]sheet1!$AF:$AF,"")</f>
        <v/>
      </c>
      <c r="BB1365" s="14" t="s">
        <v>5537</v>
      </c>
      <c r="BC1365" s="14" t="s">
        <v>5537</v>
      </c>
      <c r="BD1365" s="14" t="str">
        <f>_xlfn.XLOOKUP(B1365,'[10]cell downs 18042026 17h'!$B:$B,'[10]cell downs 18042026 17h'!$B:$B,"")</f>
        <v/>
      </c>
      <c r="BE1365" s="14" t="str">
        <f>_xlfn.XLOOKUP(B1365,'[11]Cells Huawei 19042026 15h'!$B:$B,'[11]Cells Huawei 19042026 15h'!$B:$B,"")</f>
        <v/>
      </c>
      <c r="BF1365" s="9" t="str">
        <f>_xlfn.XLOOKUP(B1365,'[12]cells down 19042026 9H40'!$B:$B,'[12]cells down 19042026 9H40'!$B:$B,"")</f>
        <v/>
      </c>
      <c r="BG1365" s="9" t="s">
        <v>5537</v>
      </c>
      <c r="BH1365" s="9" t="s">
        <v>5537</v>
      </c>
    </row>
    <row r="1366" spans="1:60" s="9" customFormat="1" x14ac:dyDescent="0.3">
      <c r="A1366" s="1" t="s">
        <v>1314</v>
      </c>
      <c r="B1366" s="8" t="s">
        <v>1315</v>
      </c>
      <c r="C1366" s="3" t="str">
        <f>_xlfn.XLOOKUP(B1366,'[1]daily break down'!$D:$D,'[1]daily break down'!$E:$E,"")</f>
        <v>NORD-OUEST</v>
      </c>
      <c r="D1366" s="1" t="s">
        <v>11</v>
      </c>
      <c r="E1366" s="1" t="s">
        <v>154</v>
      </c>
      <c r="F1366" s="3" t="s">
        <v>51</v>
      </c>
      <c r="G1366" s="1" t="s">
        <v>1316</v>
      </c>
      <c r="H1366" s="41" t="str">
        <f>_xlfn.XLOOKUP(B1366,[2]CALCULATION!$B:$B,[2]CALCULATION!$H:$H,"")</f>
        <v>NOKIA</v>
      </c>
      <c r="I1366" s="34">
        <v>0</v>
      </c>
      <c r="J1366" s="34">
        <v>0</v>
      </c>
      <c r="K1366" s="34">
        <v>0</v>
      </c>
      <c r="L1366" s="34">
        <v>0</v>
      </c>
      <c r="M1366" s="34">
        <v>0</v>
      </c>
      <c r="N1366" s="34">
        <v>0</v>
      </c>
      <c r="O1366" s="34">
        <v>0</v>
      </c>
      <c r="P1366" s="34">
        <v>0</v>
      </c>
      <c r="Q1366" s="34">
        <v>0</v>
      </c>
      <c r="R1366" s="34">
        <v>0.94787402163984646</v>
      </c>
      <c r="S1366" s="35">
        <v>0</v>
      </c>
      <c r="T1366" s="35">
        <v>17403.285923414747</v>
      </c>
      <c r="U1366" s="35">
        <v>0.51284961349674174</v>
      </c>
      <c r="V1366" s="35">
        <v>0</v>
      </c>
      <c r="W1366" s="35">
        <v>0</v>
      </c>
      <c r="X1366" s="35">
        <v>0</v>
      </c>
      <c r="Y1366" s="35">
        <v>0</v>
      </c>
      <c r="Z1366" s="35">
        <v>2.7366857573344978</v>
      </c>
      <c r="AA1366" s="35">
        <v>0</v>
      </c>
      <c r="AB1366" s="35">
        <v>0</v>
      </c>
      <c r="AC1366" s="35">
        <v>0</v>
      </c>
      <c r="AD1366" s="35">
        <v>0</v>
      </c>
      <c r="AE1366" s="58" t="s">
        <v>5603</v>
      </c>
      <c r="AF1366" s="58"/>
      <c r="AG1366" s="57" t="str" cm="1">
        <f t="array" ref="AG1366">IFERROR(_xlfn.IFS(
AI1366="MPR ISSUE","PDH",
AI1366="BSS Hardware Issue","BSS",
AI1366="Sites strategiques, MLL, Pylone, etc.","ENVTECH",
AI1366="AKTIVCO DEFAUT GE &amp; POWER Cabinet","AKTIVCO",
AI1366="AKTIVCO Coupure ENEO &amp; Baisse de tension","AKTIVCO GRID ONLY",
AI1366="Coupure ENEO &amp; Baisse de tension","IHS GRID ONLY",
AI1366="Defaut GE &amp; POWER Cabinet","IHS",
AI1366="Sharing","Partners",
AI1366="Sites strategiques &amp; DataCenter","SST &amp; DC",
AI1366="Exclu","Exclu",
AI1366="SAT","SAT",
AI1366="SPARE-ISSUE","SPARE-ISSUE",
AI1366="Fiber CAmtel","TRANS_FO_CAMTEL",
AI1366="Fiber AOF","Fiber AOF",
AI1366="Projet OCM (HUAWEI)","TRAVAUX-HUAWEI",
AI1366="Projet OCM (NOKIA)","TRAVAUX-NOKIA",
AI1366="ACCESS-ISSUE","ACCESS-ISSUE",
AI1366="Projet OCM (ZTE, NOKIA, autres projets)","TRAVAUX OCM",
AI1366="No root CAuse","No root cause",
AI1366="ODU HS","PDH",
AI1366="IP &amp; VLAN","PDH",
AI1366="Warehouse HUAWEI","SPARE-ISSUE",
AI1366="SPARE-HS","SPARE-ISSUE",
AI1366="Power Telco","BSS",AI1366="no impacts","no impacts"
),"")</f>
        <v>no impacts</v>
      </c>
      <c r="AH1366" s="57" t="str" cm="1">
        <f t="array" ref="AH1366">IFERROR(_xlfn.IFS(
AI1366="MPR ISSUE","TX ISSUE",
AI1366="BSS Hardware Issue","RAN ISSUE",
AI1366="Sites strategiques, MLL, Pylone, etc.","ENVTECH",
AI1366="AKTIVCO DEFAUT GE &amp; POWER Cabinet","POWER ISSUE",
AI1366="AKTIVCO Coupure ENEO &amp; Baisse de tension","POWER ISSUE",
AI1366="Coupure ENEO &amp; Baisse de tension","POWER ISSUE",
AI1366="Defaut GE &amp; POWER Cabinet","POWER ISSUE",
AI1366="Sharing","POWER ISSUE",
AI1366="Sites strategiques &amp; DataCenter","POWER ISSUE",
AI1366="Exclu","Exclu",
AI1366="SAT","TX ISSUE",
AI1366="SPARE-ISSUE","SPARE-ISSUE",
AI1366="Fiber CAmtel","TX ISSUE",
AI1366="Fiber AOF","TX ISSUE",
AI1366="Projet OCM (HUAWEI)","TRAVAUX-HUAWEI",
AI1366="Projet OCM (NOKIA)","TRAVAUX -NOKIA",
AI1366="ACCESS-ISSUE","ACCESS-ISSUE",
AI1366="Projet OCM (ZTE, NOKIA, autres projets)","TRAVAUX OCM",
AI1366="No root CAuse","No root cause",
AI1366="ODU HS","TX ISSUE",
AI1366="IP &amp; VLAN","TX ISSUE",
AI1366="Warehouse HUAWEI","SPARE-ISSUE",
AI1366="SPARE-HS","SPARE-ISSUE",
AI1366="Power Telco","RAN ISSUE",AI1366="no impacts","no impacts"
),"")</f>
        <v>no impacts</v>
      </c>
      <c r="AI1366" s="85" t="s">
        <v>5998</v>
      </c>
      <c r="AJ1366" s="57" t="str" cm="1">
        <f t="array" ref="AJ1366">IFERROR(_xlfn.IFS(
AI1366="MPR ISSUE","ACTIVE",
AI1366="BSS Hardware Issue","ACTIVE",
AI1366="Sites strategiques, MLL, Pylone, etc.","PASSIVE",
AI1366="AKTIVCO DEFAUT GE &amp; POWER Cabinet","PASSIVE",
AI1366="AKTIVCO Coupure ENEO &amp; Baisse de tension","PASSIVE",
AI1366="Coupure ENEO &amp; Baisse de tension","PASSIVE",
AI1366="Defaut GE &amp; POWER Cabinet","PASSIVE",
AI1366="Sharing","PASSIVE",
AI1366="Sites strategiques &amp; DataCenter","PASSIVE",
AI1366="Exclu","Exclu",
AI1366="SAT","ACTIVE",
AI1366="SPARE-ISSUE","SPARE-ISSUE",
AI1366="Fiber CAmtel","ACTIVE",
AI1366="Fiber AOF","ACTIVE",
AI1366="Projet OCM (HUAWEI)","PLANNED WORKS",
AI1366="Projet OCM (NOKIA)","PLANNED WORKS",
AI1366="ACCESS-ISSUE","ACCESS-ISSUE",
AI1366="Projet OCM (ZTE, NOKIA, autres projets)","PLANNED WORKS",
AI1366="No root CAuse","No root cause",
AI1366="ODU HS","ACTIVE",
AI1366="IP &amp; VLAN","ACTIVE",
AI1366="Warehouse HUAWEI","SPARE-ISSUE",
AI1366="SPARE-HS","SPARE-ISSUE",
AI1366="Power Telco","ACTIVE", AI1366="no impacts","no impacts"
),"")</f>
        <v>no impacts</v>
      </c>
      <c r="AK1366" s="23" t="s">
        <v>5537</v>
      </c>
      <c r="AL1366" s="23" t="str">
        <f t="shared" si="36"/>
        <v>NRO_239</v>
      </c>
      <c r="AN1366" s="9" t="s">
        <v>5537</v>
      </c>
      <c r="AO1366" s="23" t="str">
        <f>_xlfn.XLOOKUP(B1366,'INCIDENT-05-03-2026'!E:E,'INCIDENT-05-03-2026'!F:F,"")</f>
        <v/>
      </c>
      <c r="AP1366" s="7" t="s">
        <v>5537</v>
      </c>
      <c r="AQ1366" s="6"/>
      <c r="AR1366" s="7"/>
      <c r="AS1366" s="3" t="str">
        <f>_xlfn.XLOOKUP(B1366,'[3]tt num | region | site id'!$C:$C,'[3]tt num | region | site id'!$Q:$Q,"")</f>
        <v/>
      </c>
      <c r="AT1366" s="24" t="str">
        <f>_xlfn.XLOOKUP(B1366,'[4]Cells Huawei 03052026 12h'!$B:$B,'[4]Cells Huawei 03052026 12h'!$T:$T,"")</f>
        <v/>
      </c>
      <c r="AU1366" s="24" t="str">
        <f>_xlfn.XLOOKUP(B1366,'[5]cells down 02052026 8h50'!$B:$B,'[5]cells down 02052026 8h50'!$R:$R,"")</f>
        <v/>
      </c>
      <c r="AV1366" s="24" t="str">
        <f>_xlfn.XLOOKUP(B1366,'[5]cells down 02052026 13h50'!$B:$B,'[5]cells down 02052026 13h50'!$R:$R,"")</f>
        <v/>
      </c>
      <c r="AW1366" s="24" t="str">
        <f>_xlfn.XLOOKUP(B1366,'[5]cells down 02052026 13h50'!$B:$B,'[5]cells down 02052026 13h50'!$R:$R,"")</f>
        <v/>
      </c>
      <c r="AX1366" s="24" t="str">
        <f>_xlfn.XLOOKUP(B1366,'[6]cell downs 03052026 8h40 '!$B:$B,'[6]cell downs 03052026 8h40 '!$R:$R,"")</f>
        <v/>
      </c>
      <c r="AY1366" s="24" t="str">
        <f>_xlfn.XLOOKUP(B1366,'[7]ALL SITES DOWN'!$D:$D,'[7]ALL SITES DOWN'!$J:$J,"")</f>
        <v/>
      </c>
      <c r="AZ1366" s="24" t="str">
        <f>_xlfn.XLOOKUP(B1366,'[8]ALL SITES DOWN'!$D:$D,'[8]ALL SITES DOWN'!$J:$J,"")</f>
        <v/>
      </c>
      <c r="BA1366" s="9" t="str">
        <f>_xlfn.XLOOKUP(B1366,[9]sheet1!$AC:$AC,[9]sheet1!$AF:$AF,"")</f>
        <v/>
      </c>
      <c r="BB1366" s="14" t="s">
        <v>5537</v>
      </c>
      <c r="BC1366" s="14" t="s">
        <v>5537</v>
      </c>
      <c r="BD1366" s="14" t="str">
        <f>_xlfn.XLOOKUP(B1366,'[10]cell downs 18042026 17h'!$B:$B,'[10]cell downs 18042026 17h'!$B:$B,"")</f>
        <v/>
      </c>
      <c r="BE1366" s="14" t="str">
        <f>_xlfn.XLOOKUP(B1366,'[11]Cells Huawei 19042026 15h'!$B:$B,'[11]Cells Huawei 19042026 15h'!$B:$B,"")</f>
        <v/>
      </c>
      <c r="BF1366" s="9" t="str">
        <f>_xlfn.XLOOKUP(B1366,'[12]cells down 19042026 9H40'!$B:$B,'[12]cells down 19042026 9H40'!$B:$B,"")</f>
        <v/>
      </c>
      <c r="BG1366" s="9" t="s">
        <v>1315</v>
      </c>
      <c r="BH1366" s="9" t="s">
        <v>12</v>
      </c>
    </row>
    <row r="1367" spans="1:60" s="9" customFormat="1" x14ac:dyDescent="0.3">
      <c r="A1367" s="1" t="s">
        <v>472</v>
      </c>
      <c r="B1367" s="8" t="s">
        <v>473</v>
      </c>
      <c r="C1367" s="3" t="str">
        <f>_xlfn.XLOOKUP(B1367,'[1]daily break down'!$D:$D,'[1]daily break down'!$E:$E,"")</f>
        <v>NORD-OUEST</v>
      </c>
      <c r="D1367" s="1" t="s">
        <v>11</v>
      </c>
      <c r="E1367" s="1" t="s">
        <v>12</v>
      </c>
      <c r="F1367" s="3" t="s">
        <v>51</v>
      </c>
      <c r="G1367" s="1" t="s">
        <v>472</v>
      </c>
      <c r="H1367" s="41" t="str">
        <f>_xlfn.XLOOKUP(B1367,[2]CALCULATION!$B:$B,[2]CALCULATION!$H:$H,"")</f>
        <v>NOKIA</v>
      </c>
      <c r="I1367" s="34">
        <v>6.1976489460654189</v>
      </c>
      <c r="J1367" s="34">
        <v>6.200563681301313</v>
      </c>
      <c r="K1367" s="34">
        <v>6.1975407328370684</v>
      </c>
      <c r="L1367" s="34">
        <v>6.1976128749893027</v>
      </c>
      <c r="M1367" s="34">
        <v>6.1975768039131856</v>
      </c>
      <c r="N1367" s="34">
        <v>2.2410317867206806</v>
      </c>
      <c r="O1367" s="34">
        <v>0</v>
      </c>
      <c r="P1367" s="34">
        <v>1.226431396692258</v>
      </c>
      <c r="Q1367" s="34">
        <v>0</v>
      </c>
      <c r="R1367" s="34">
        <v>0.57263731706498666</v>
      </c>
      <c r="S1367" s="35">
        <v>0</v>
      </c>
      <c r="T1367" s="35">
        <v>17403.285923414747</v>
      </c>
      <c r="U1367" s="35">
        <v>0</v>
      </c>
      <c r="V1367" s="35">
        <v>0</v>
      </c>
      <c r="W1367" s="35">
        <v>0</v>
      </c>
      <c r="X1367" s="35">
        <v>0</v>
      </c>
      <c r="Y1367" s="35">
        <v>0</v>
      </c>
      <c r="Z1367" s="35">
        <v>0</v>
      </c>
      <c r="AA1367" s="35">
        <v>0</v>
      </c>
      <c r="AB1367" s="35">
        <v>0</v>
      </c>
      <c r="AC1367" s="35">
        <v>0</v>
      </c>
      <c r="AD1367" s="35">
        <v>0</v>
      </c>
      <c r="AE1367" s="58" t="s">
        <v>5603</v>
      </c>
      <c r="AF1367" s="58"/>
      <c r="AG1367" s="57" t="str" cm="1">
        <f t="array" ref="AG1367">IFERROR(_xlfn.IFS(
AI1367="MPR ISSUE","PDH",
AI1367="BSS Hardware Issue","BSS",
AI1367="Sites strategiques, MLL, Pylone, etc.","ENVTECH",
AI1367="AKTIVCO DEFAUT GE &amp; POWER Cabinet","AKTIVCO",
AI1367="AKTIVCO Coupure ENEO &amp; Baisse de tension","AKTIVCO GRID ONLY",
AI1367="Coupure ENEO &amp; Baisse de tension","IHS GRID ONLY",
AI1367="Defaut GE &amp; POWER Cabinet","IHS",
AI1367="Sharing","Partners",
AI1367="Sites strategiques &amp; DataCenter","SST &amp; DC",
AI1367="Exclu","Exclu",
AI1367="SAT","SAT",
AI1367="SPARE-ISSUE","SPARE-ISSUE",
AI1367="Fiber CAmtel","TRANS_FO_CAMTEL",
AI1367="Fiber AOF","Fiber AOF",
AI1367="Projet OCM (HUAWEI)","TRAVAUX-HUAWEI",
AI1367="Projet OCM (NOKIA)","TRAVAUX-NOKIA",
AI1367="ACCESS-ISSUE","ACCESS-ISSUE",
AI1367="Projet OCM (ZTE, NOKIA, autres projets)","TRAVAUX OCM",
AI1367="No root CAuse","No root cause",
AI1367="ODU HS","PDH",
AI1367="IP &amp; VLAN","PDH",
AI1367="Warehouse HUAWEI","SPARE-ISSUE",
AI1367="SPARE-HS","SPARE-ISSUE",
AI1367="Power Telco","BSS",AI1367="no impacts","no impacts"
),"")</f>
        <v>no impacts</v>
      </c>
      <c r="AH1367" s="57" t="str" cm="1">
        <f t="array" ref="AH1367">IFERROR(_xlfn.IFS(
AI1367="MPR ISSUE","TX ISSUE",
AI1367="BSS Hardware Issue","RAN ISSUE",
AI1367="Sites strategiques, MLL, Pylone, etc.","ENVTECH",
AI1367="AKTIVCO DEFAUT GE &amp; POWER Cabinet","POWER ISSUE",
AI1367="AKTIVCO Coupure ENEO &amp; Baisse de tension","POWER ISSUE",
AI1367="Coupure ENEO &amp; Baisse de tension","POWER ISSUE",
AI1367="Defaut GE &amp; POWER Cabinet","POWER ISSUE",
AI1367="Sharing","POWER ISSUE",
AI1367="Sites strategiques &amp; DataCenter","POWER ISSUE",
AI1367="Exclu","Exclu",
AI1367="SAT","TX ISSUE",
AI1367="SPARE-ISSUE","SPARE-ISSUE",
AI1367="Fiber CAmtel","TX ISSUE",
AI1367="Fiber AOF","TX ISSUE",
AI1367="Projet OCM (HUAWEI)","TRAVAUX-HUAWEI",
AI1367="Projet OCM (NOKIA)","TRAVAUX -NOKIA",
AI1367="ACCESS-ISSUE","ACCESS-ISSUE",
AI1367="Projet OCM (ZTE, NOKIA, autres projets)","TRAVAUX OCM",
AI1367="No root CAuse","No root cause",
AI1367="ODU HS","TX ISSUE",
AI1367="IP &amp; VLAN","TX ISSUE",
AI1367="Warehouse HUAWEI","SPARE-ISSUE",
AI1367="SPARE-HS","SPARE-ISSUE",
AI1367="Power Telco","RAN ISSUE",AI1367="no impacts","no impacts"
),"")</f>
        <v>no impacts</v>
      </c>
      <c r="AI1367" s="85" t="s">
        <v>5998</v>
      </c>
      <c r="AJ1367" s="57" t="str" cm="1">
        <f t="array" ref="AJ1367">IFERROR(_xlfn.IFS(
AI1367="MPR ISSUE","ACTIVE",
AI1367="BSS Hardware Issue","ACTIVE",
AI1367="Sites strategiques, MLL, Pylone, etc.","PASSIVE",
AI1367="AKTIVCO DEFAUT GE &amp; POWER Cabinet","PASSIVE",
AI1367="AKTIVCO Coupure ENEO &amp; Baisse de tension","PASSIVE",
AI1367="Coupure ENEO &amp; Baisse de tension","PASSIVE",
AI1367="Defaut GE &amp; POWER Cabinet","PASSIVE",
AI1367="Sharing","PASSIVE",
AI1367="Sites strategiques &amp; DataCenter","PASSIVE",
AI1367="Exclu","Exclu",
AI1367="SAT","ACTIVE",
AI1367="SPARE-ISSUE","SPARE-ISSUE",
AI1367="Fiber CAmtel","ACTIVE",
AI1367="Fiber AOF","ACTIVE",
AI1367="Projet OCM (HUAWEI)","PLANNED WORKS",
AI1367="Projet OCM (NOKIA)","PLANNED WORKS",
AI1367="ACCESS-ISSUE","ACCESS-ISSUE",
AI1367="Projet OCM (ZTE, NOKIA, autres projets)","PLANNED WORKS",
AI1367="No root CAuse","No root cause",
AI1367="ODU HS","ACTIVE",
AI1367="IP &amp; VLAN","ACTIVE",
AI1367="Warehouse HUAWEI","SPARE-ISSUE",
AI1367="SPARE-HS","SPARE-ISSUE",
AI1367="Power Telco","ACTIVE", AI1367="no impacts","no impacts"
),"")</f>
        <v>no impacts</v>
      </c>
      <c r="AK1367" s="23" t="s">
        <v>5537</v>
      </c>
      <c r="AL1367" s="23" t="str">
        <f t="shared" si="36"/>
        <v>NRO_248</v>
      </c>
      <c r="AN1367" s="9" t="s">
        <v>5537</v>
      </c>
      <c r="AO1367" s="23" t="str">
        <f>_xlfn.XLOOKUP(B1367,'INCIDENT-05-03-2026'!E:E,'INCIDENT-05-03-2026'!F:F,"")</f>
        <v/>
      </c>
      <c r="AP1367" s="7" t="s">
        <v>5537</v>
      </c>
      <c r="AQ1367" s="6"/>
      <c r="AR1367" s="7"/>
      <c r="AS1367" s="3" t="str">
        <f>_xlfn.XLOOKUP(B1367,'[3]tt num | region | site id'!$C:$C,'[3]tt num | region | site id'!$Q:$Q,"")</f>
        <v/>
      </c>
      <c r="AT1367" s="24" t="str">
        <f>_xlfn.XLOOKUP(B1367,'[4]Cells Huawei 03052026 12h'!$B:$B,'[4]Cells Huawei 03052026 12h'!$T:$T,"")</f>
        <v/>
      </c>
      <c r="AU1367" s="24" t="str">
        <f>_xlfn.XLOOKUP(B1367,'[5]cells down 02052026 8h50'!$B:$B,'[5]cells down 02052026 8h50'!$R:$R,"")</f>
        <v/>
      </c>
      <c r="AV1367" s="24" t="str">
        <f>_xlfn.XLOOKUP(B1367,'[5]cells down 02052026 13h50'!$B:$B,'[5]cells down 02052026 13h50'!$R:$R,"")</f>
        <v/>
      </c>
      <c r="AW1367" s="24" t="str">
        <f>_xlfn.XLOOKUP(B1367,'[5]cells down 02052026 13h50'!$B:$B,'[5]cells down 02052026 13h50'!$R:$R,"")</f>
        <v/>
      </c>
      <c r="AX1367" s="24" t="str">
        <f>_xlfn.XLOOKUP(B1367,'[6]cell downs 03052026 8h40 '!$B:$B,'[6]cell downs 03052026 8h40 '!$R:$R,"")</f>
        <v/>
      </c>
      <c r="AY1367" s="24" t="str">
        <f>_xlfn.XLOOKUP(B1367,'[7]ALL SITES DOWN'!$D:$D,'[7]ALL SITES DOWN'!$J:$J,"")</f>
        <v/>
      </c>
      <c r="AZ1367" s="24" t="str">
        <f>_xlfn.XLOOKUP(B1367,'[8]ALL SITES DOWN'!$D:$D,'[8]ALL SITES DOWN'!$J:$J,"")</f>
        <v/>
      </c>
      <c r="BA1367" s="9" t="str">
        <f>_xlfn.XLOOKUP(B1367,[9]sheet1!$AC:$AC,[9]sheet1!$AF:$AF,"")</f>
        <v/>
      </c>
      <c r="BB1367" s="14" t="s">
        <v>5537</v>
      </c>
      <c r="BC1367" s="14" t="s">
        <v>5537</v>
      </c>
      <c r="BD1367" s="14" t="str">
        <f>_xlfn.XLOOKUP(B1367,'[10]cell downs 18042026 17h'!$B:$B,'[10]cell downs 18042026 17h'!$B:$B,"")</f>
        <v/>
      </c>
      <c r="BE1367" s="14" t="str">
        <f>_xlfn.XLOOKUP(B1367,'[11]Cells Huawei 19042026 15h'!$B:$B,'[11]Cells Huawei 19042026 15h'!$B:$B,"")</f>
        <v/>
      </c>
      <c r="BF1367" s="9" t="str">
        <f>_xlfn.XLOOKUP(B1367,'[12]cells down 19042026 9H40'!$B:$B,'[12]cells down 19042026 9H40'!$B:$B,"")</f>
        <v/>
      </c>
      <c r="BG1367" s="9" t="s">
        <v>473</v>
      </c>
      <c r="BH1367" s="9" t="s">
        <v>12</v>
      </c>
    </row>
    <row r="1368" spans="1:60" s="9" customFormat="1" x14ac:dyDescent="0.3">
      <c r="A1368" s="1" t="s">
        <v>2615</v>
      </c>
      <c r="B1368" s="8" t="s">
        <v>2616</v>
      </c>
      <c r="C1368" s="3" t="str">
        <f>_xlfn.XLOOKUP(B1368,'[1]daily break down'!$D:$D,'[1]daily break down'!$E:$E,"")</f>
        <v>Yaounde</v>
      </c>
      <c r="D1368" s="1" t="s">
        <v>11</v>
      </c>
      <c r="E1368" s="1" t="s">
        <v>12</v>
      </c>
      <c r="F1368" s="3" t="s">
        <v>37</v>
      </c>
      <c r="G1368" s="1" t="s">
        <v>38</v>
      </c>
      <c r="H1368" s="42" t="str">
        <f>_xlfn.XLOOKUP(B1368,[2]CALCULATION!$B:$B,[2]CALCULATION!$H:$H,"")</f>
        <v>ZTE</v>
      </c>
      <c r="I1368" s="34">
        <v>0</v>
      </c>
      <c r="J1368" s="34">
        <v>0</v>
      </c>
      <c r="K1368" s="34">
        <v>0</v>
      </c>
      <c r="L1368" s="34">
        <v>0</v>
      </c>
      <c r="M1368" s="34">
        <v>0</v>
      </c>
      <c r="N1368" s="34">
        <v>0</v>
      </c>
      <c r="O1368" s="34">
        <v>0</v>
      </c>
      <c r="P1368" s="34">
        <v>0</v>
      </c>
      <c r="Q1368" s="34">
        <v>0</v>
      </c>
      <c r="R1368" s="34">
        <v>0</v>
      </c>
      <c r="S1368" s="35">
        <v>0</v>
      </c>
      <c r="T1368" s="35">
        <v>0</v>
      </c>
      <c r="U1368" s="35">
        <v>0</v>
      </c>
      <c r="V1368" s="35">
        <v>0</v>
      </c>
      <c r="W1368" s="35">
        <v>0</v>
      </c>
      <c r="X1368" s="35">
        <v>0</v>
      </c>
      <c r="Y1368" s="35">
        <v>0</v>
      </c>
      <c r="Z1368" s="35">
        <v>0</v>
      </c>
      <c r="AA1368" s="35">
        <v>0</v>
      </c>
      <c r="AB1368" s="35">
        <v>0</v>
      </c>
      <c r="AC1368" s="35">
        <v>0</v>
      </c>
      <c r="AD1368" s="35">
        <v>0</v>
      </c>
      <c r="AE1368" s="58" t="s">
        <v>5560</v>
      </c>
      <c r="AF1368" s="58"/>
      <c r="AG1368" s="57" t="str" cm="1">
        <f t="array" ref="AG1368">IFERROR(_xlfn.IFS(
AI1368="MPR ISSUE","PDH",
AI1368="BSS Hardware Issue","BSS",
AI1368="Sites strategiques, MLL, Pylone, etc.","ENVTECH",
AI1368="AKTIVCO DEFAUT GE &amp; POWER Cabinet","AKTIVCO",
AI1368="AKTIVCO Coupure ENEO &amp; Baisse de tension","AKTIVCO GRID ONLY",
AI1368="Coupure ENEO &amp; Baisse de tension","IHS GRID ONLY",
AI1368="Defaut GE &amp; POWER Cabinet","IHS",
AI1368="Sharing","Partners",
AI1368="Sites strategiques &amp; DataCenter","SST &amp; DC",
AI1368="Exclu","Exclu",
AI1368="SAT","SAT",
AI1368="SPARE-ISSUE","SPARE-ISSUE",
AI1368="Fiber CAmtel","TRANS_FO_CAMTEL",
AI1368="Fiber AOF","Fiber AOF",
AI1368="Projet OCM (HUAWEI)","TRAVAUX-HUAWEI",
AI1368="Projet OCM (NOKIA)","TRAVAUX-NOKIA",
AI1368="ACCESS-ISSUE","ACCESS-ISSUE",
AI1368="Projet OCM (ZTE, NOKIA, autres projets)","TRAVAUX OCM",
AI1368="No root CAuse","No root cause",
AI1368="ODU HS","PDH",
AI1368="IP &amp; VLAN","PDH",
AI1368="Warehouse HUAWEI","SPARE-ISSUE",
AI1368="SPARE-HS","SPARE-ISSUE",
AI1368="Power Telco","BSS",AI1368="no impacts","no impacts"
),"")</f>
        <v>no impacts</v>
      </c>
      <c r="AH1368" s="57" t="str" cm="1">
        <f t="array" ref="AH1368">IFERROR(_xlfn.IFS(
AI1368="MPR ISSUE","TX ISSUE",
AI1368="BSS Hardware Issue","RAN ISSUE",
AI1368="Sites strategiques, MLL, Pylone, etc.","ENVTECH",
AI1368="AKTIVCO DEFAUT GE &amp; POWER Cabinet","POWER ISSUE",
AI1368="AKTIVCO Coupure ENEO &amp; Baisse de tension","POWER ISSUE",
AI1368="Coupure ENEO &amp; Baisse de tension","POWER ISSUE",
AI1368="Defaut GE &amp; POWER Cabinet","POWER ISSUE",
AI1368="Sharing","POWER ISSUE",
AI1368="Sites strategiques &amp; DataCenter","POWER ISSUE",
AI1368="Exclu","Exclu",
AI1368="SAT","TX ISSUE",
AI1368="SPARE-ISSUE","SPARE-ISSUE",
AI1368="Fiber CAmtel","TX ISSUE",
AI1368="Fiber AOF","TX ISSUE",
AI1368="Projet OCM (HUAWEI)","TRAVAUX-HUAWEI",
AI1368="Projet OCM (NOKIA)","TRAVAUX -NOKIA",
AI1368="ACCESS-ISSUE","ACCESS-ISSUE",
AI1368="Projet OCM (ZTE, NOKIA, autres projets)","TRAVAUX OCM",
AI1368="No root CAuse","No root cause",
AI1368="ODU HS","TX ISSUE",
AI1368="IP &amp; VLAN","TX ISSUE",
AI1368="Warehouse HUAWEI","SPARE-ISSUE",
AI1368="SPARE-HS","SPARE-ISSUE",
AI1368="Power Telco","RAN ISSUE",AI1368="no impacts","no impacts"
),"")</f>
        <v>no impacts</v>
      </c>
      <c r="AI1368" s="85" t="s">
        <v>5998</v>
      </c>
      <c r="AJ1368" s="57" t="str" cm="1">
        <f t="array" ref="AJ1368">IFERROR(_xlfn.IFS(
AI1368="MPR ISSUE","ACTIVE",
AI1368="BSS Hardware Issue","ACTIVE",
AI1368="Sites strategiques, MLL, Pylone, etc.","PASSIVE",
AI1368="AKTIVCO DEFAUT GE &amp; POWER Cabinet","PASSIVE",
AI1368="AKTIVCO Coupure ENEO &amp; Baisse de tension","PASSIVE",
AI1368="Coupure ENEO &amp; Baisse de tension","PASSIVE",
AI1368="Defaut GE &amp; POWER Cabinet","PASSIVE",
AI1368="Sharing","PASSIVE",
AI1368="Sites strategiques &amp; DataCenter","PASSIVE",
AI1368="Exclu","Exclu",
AI1368="SAT","ACTIVE",
AI1368="SPARE-ISSUE","SPARE-ISSUE",
AI1368="Fiber CAmtel","ACTIVE",
AI1368="Fiber AOF","ACTIVE",
AI1368="Projet OCM (HUAWEI)","PLANNED WORKS",
AI1368="Projet OCM (NOKIA)","PLANNED WORKS",
AI1368="ACCESS-ISSUE","ACCESS-ISSUE",
AI1368="Projet OCM (ZTE, NOKIA, autres projets)","PLANNED WORKS",
AI1368="No root CAuse","No root cause",
AI1368="ODU HS","ACTIVE",
AI1368="IP &amp; VLAN","ACTIVE",
AI1368="Warehouse HUAWEI","SPARE-ISSUE",
AI1368="SPARE-HS","SPARE-ISSUE",
AI1368="Power Telco","ACTIVE", AI1368="no impacts","no impacts"
),"")</f>
        <v>no impacts</v>
      </c>
      <c r="AK1368" s="23" t="s">
        <v>5537</v>
      </c>
      <c r="AL1368" s="23" t="str">
        <f t="shared" si="36"/>
        <v>CTR_317</v>
      </c>
      <c r="AN1368" s="9" t="s">
        <v>5537</v>
      </c>
      <c r="AO1368" s="23" t="str">
        <f>_xlfn.XLOOKUP(B1368,'INCIDENT-05-03-2026'!E:E,'INCIDENT-05-03-2026'!F:F,"")</f>
        <v/>
      </c>
      <c r="AP1368" s="7" t="s">
        <v>5537</v>
      </c>
      <c r="AQ1368" s="6"/>
      <c r="AR1368" s="7"/>
      <c r="AS1368" s="3" t="str">
        <f>_xlfn.XLOOKUP(B1368,'[3]tt num | region | site id'!$C:$C,'[3]tt num | region | site id'!$Q:$Q,"")</f>
        <v/>
      </c>
      <c r="AT1368" s="24" t="str">
        <f>_xlfn.XLOOKUP(B1368,'[4]Cells Huawei 03052026 12h'!$B:$B,'[4]Cells Huawei 03052026 12h'!$T:$T,"")</f>
        <v/>
      </c>
      <c r="AU1368" s="24" t="str">
        <f>_xlfn.XLOOKUP(B1368,'[5]cells down 02052026 8h50'!$B:$B,'[5]cells down 02052026 8h50'!$R:$R,"")</f>
        <v/>
      </c>
      <c r="AV1368" s="24" t="str">
        <f>_xlfn.XLOOKUP(B1368,'[5]cells down 02052026 13h50'!$B:$B,'[5]cells down 02052026 13h50'!$R:$R,"")</f>
        <v/>
      </c>
      <c r="AW1368" s="24" t="str">
        <f>_xlfn.XLOOKUP(B1368,'[5]cells down 02052026 13h50'!$B:$B,'[5]cells down 02052026 13h50'!$R:$R,"")</f>
        <v/>
      </c>
      <c r="AX1368" s="24" t="str">
        <f>_xlfn.XLOOKUP(B1368,'[6]cell downs 03052026 8h40 '!$B:$B,'[6]cell downs 03052026 8h40 '!$R:$R,"")</f>
        <v/>
      </c>
      <c r="AY1368" s="24" t="str">
        <f>_xlfn.XLOOKUP(B1368,'[7]ALL SITES DOWN'!$D:$D,'[7]ALL SITES DOWN'!$J:$J,"")</f>
        <v/>
      </c>
      <c r="AZ1368" s="24" t="str">
        <f>_xlfn.XLOOKUP(B1368,'[8]ALL SITES DOWN'!$D:$D,'[8]ALL SITES DOWN'!$J:$J,"")</f>
        <v/>
      </c>
      <c r="BA1368" s="9" t="str">
        <f>_xlfn.XLOOKUP(B1368,[9]sheet1!$AC:$AC,[9]sheet1!$AF:$AF,"")</f>
        <v/>
      </c>
      <c r="BB1368" s="14" t="s">
        <v>5537</v>
      </c>
      <c r="BC1368" s="14" t="s">
        <v>5537</v>
      </c>
      <c r="BD1368" s="14" t="str">
        <f>_xlfn.XLOOKUP(B1368,'[10]cell downs 18042026 17h'!$B:$B,'[10]cell downs 18042026 17h'!$B:$B,"")</f>
        <v/>
      </c>
      <c r="BE1368" s="14" t="str">
        <f>_xlfn.XLOOKUP(B1368,'[11]Cells Huawei 19042026 15h'!$B:$B,'[11]Cells Huawei 19042026 15h'!$B:$B,"")</f>
        <v/>
      </c>
      <c r="BF1368" s="9" t="str">
        <f>_xlfn.XLOOKUP(B1368,'[12]cells down 19042026 9H40'!$B:$B,'[12]cells down 19042026 9H40'!$B:$B,"")</f>
        <v/>
      </c>
      <c r="BG1368" s="9" t="s">
        <v>5537</v>
      </c>
      <c r="BH1368" s="9" t="s">
        <v>5537</v>
      </c>
    </row>
    <row r="1369" spans="1:60" s="9" customFormat="1" x14ac:dyDescent="0.3">
      <c r="A1369" s="1" t="s">
        <v>2857</v>
      </c>
      <c r="B1369" s="1" t="s">
        <v>2858</v>
      </c>
      <c r="C1369" s="3" t="str">
        <f>_xlfn.XLOOKUP(B1369,'[1]daily break down'!$D:$D,'[1]daily break down'!$E:$E,"")</f>
        <v>Douala</v>
      </c>
      <c r="D1369" s="1" t="s">
        <v>11</v>
      </c>
      <c r="E1369" s="1" t="s">
        <v>12</v>
      </c>
      <c r="F1369" s="3" t="s">
        <v>31</v>
      </c>
      <c r="G1369" s="1" t="s">
        <v>32</v>
      </c>
      <c r="H1369" s="42" t="str">
        <f>_xlfn.XLOOKUP(B1369,[2]CALCULATION!$B:$B,[2]CALCULATION!$H:$H,"")</f>
        <v>ZTE</v>
      </c>
      <c r="I1369" s="34">
        <v>1.5409507666230065</v>
      </c>
      <c r="J1369" s="34">
        <v>1.5409507666230065</v>
      </c>
      <c r="K1369" s="34">
        <v>1.5409507666230065</v>
      </c>
      <c r="L1369" s="34">
        <v>1.5409507666230065</v>
      </c>
      <c r="M1369" s="34">
        <v>1.5409507666230065</v>
      </c>
      <c r="N1369" s="34">
        <v>1.5409507666230065</v>
      </c>
      <c r="O1369" s="34">
        <v>1.5409507666230065</v>
      </c>
      <c r="P1369" s="34">
        <v>1.5409507666230065</v>
      </c>
      <c r="Q1369" s="34">
        <v>1.5409507666230065</v>
      </c>
      <c r="R1369" s="34">
        <v>2.0150071482993903</v>
      </c>
      <c r="S1369" s="35">
        <v>1.5409507666230065</v>
      </c>
      <c r="T1369" s="35">
        <v>0</v>
      </c>
      <c r="U1369" s="35">
        <v>0</v>
      </c>
      <c r="V1369" s="35">
        <v>0</v>
      </c>
      <c r="W1369" s="35">
        <v>0</v>
      </c>
      <c r="X1369" s="35">
        <v>0</v>
      </c>
      <c r="Y1369" s="35">
        <v>0</v>
      </c>
      <c r="Z1369" s="35">
        <v>0</v>
      </c>
      <c r="AA1369" s="35">
        <v>0</v>
      </c>
      <c r="AB1369" s="35">
        <v>0</v>
      </c>
      <c r="AC1369" s="35">
        <v>0</v>
      </c>
      <c r="AD1369" s="35">
        <v>0</v>
      </c>
      <c r="AE1369" s="58" t="s">
        <v>5560</v>
      </c>
      <c r="AF1369" s="58"/>
      <c r="AG1369" s="57" t="str" cm="1">
        <f t="array" ref="AG1369">IFERROR(_xlfn.IFS(
AI1369="MPR ISSUE","PDH",
AI1369="BSS Hardware Issue","BSS",
AI1369="Sites strategiques, MLL, Pylone, etc.","ENVTECH",
AI1369="AKTIVCO DEFAUT GE &amp; POWER Cabinet","AKTIVCO",
AI1369="AKTIVCO Coupure ENEO &amp; Baisse de tension","AKTIVCO GRID ONLY",
AI1369="Coupure ENEO &amp; Baisse de tension","IHS GRID ONLY",
AI1369="Defaut GE &amp; POWER Cabinet","IHS",
AI1369="Sharing","Partners",
AI1369="Sites strategiques &amp; DataCenter","SST &amp; DC",
AI1369="Exclu","Exclu",
AI1369="SAT","SAT",
AI1369="SPARE-ISSUE","SPARE-ISSUE",
AI1369="Fiber CAmtel","TRANS_FO_CAMTEL",
AI1369="Fiber AOF","Fiber AOF",
AI1369="Projet OCM (HUAWEI)","TRAVAUX-HUAWEI",
AI1369="Projet OCM (NOKIA)","TRAVAUX-NOKIA",
AI1369="ACCESS-ISSUE","ACCESS-ISSUE",
AI1369="Projet OCM (ZTE, NOKIA, autres projets)","TRAVAUX OCM",
AI1369="No root CAuse","No root cause",
AI1369="ODU HS","PDH",
AI1369="IP &amp; VLAN","PDH",
AI1369="Warehouse HUAWEI","SPARE-ISSUE",
AI1369="SPARE-HS","SPARE-ISSUE",
AI1369="Power Telco","BSS",AI1369="no impacts","no impacts"
),"")</f>
        <v>no impacts</v>
      </c>
      <c r="AH1369" s="57" t="str" cm="1">
        <f t="array" ref="AH1369">IFERROR(_xlfn.IFS(
AI1369="MPR ISSUE","TX ISSUE",
AI1369="BSS Hardware Issue","RAN ISSUE",
AI1369="Sites strategiques, MLL, Pylone, etc.","ENVTECH",
AI1369="AKTIVCO DEFAUT GE &amp; POWER Cabinet","POWER ISSUE",
AI1369="AKTIVCO Coupure ENEO &amp; Baisse de tension","POWER ISSUE",
AI1369="Coupure ENEO &amp; Baisse de tension","POWER ISSUE",
AI1369="Defaut GE &amp; POWER Cabinet","POWER ISSUE",
AI1369="Sharing","POWER ISSUE",
AI1369="Sites strategiques &amp; DataCenter","POWER ISSUE",
AI1369="Exclu","Exclu",
AI1369="SAT","TX ISSUE",
AI1369="SPARE-ISSUE","SPARE-ISSUE",
AI1369="Fiber CAmtel","TX ISSUE",
AI1369="Fiber AOF","TX ISSUE",
AI1369="Projet OCM (HUAWEI)","TRAVAUX-HUAWEI",
AI1369="Projet OCM (NOKIA)","TRAVAUX -NOKIA",
AI1369="ACCESS-ISSUE","ACCESS-ISSUE",
AI1369="Projet OCM (ZTE, NOKIA, autres projets)","TRAVAUX OCM",
AI1369="No root CAuse","No root cause",
AI1369="ODU HS","TX ISSUE",
AI1369="IP &amp; VLAN","TX ISSUE",
AI1369="Warehouse HUAWEI","SPARE-ISSUE",
AI1369="SPARE-HS","SPARE-ISSUE",
AI1369="Power Telco","RAN ISSUE",AI1369="no impacts","no impacts"
),"")</f>
        <v>no impacts</v>
      </c>
      <c r="AI1369" s="85" t="s">
        <v>5998</v>
      </c>
      <c r="AJ1369" s="57" t="str" cm="1">
        <f t="array" ref="AJ1369">IFERROR(_xlfn.IFS(
AI1369="MPR ISSUE","ACTIVE",
AI1369="BSS Hardware Issue","ACTIVE",
AI1369="Sites strategiques, MLL, Pylone, etc.","PASSIVE",
AI1369="AKTIVCO DEFAUT GE &amp; POWER Cabinet","PASSIVE",
AI1369="AKTIVCO Coupure ENEO &amp; Baisse de tension","PASSIVE",
AI1369="Coupure ENEO &amp; Baisse de tension","PASSIVE",
AI1369="Defaut GE &amp; POWER Cabinet","PASSIVE",
AI1369="Sharing","PASSIVE",
AI1369="Sites strategiques &amp; DataCenter","PASSIVE",
AI1369="Exclu","Exclu",
AI1369="SAT","ACTIVE",
AI1369="SPARE-ISSUE","SPARE-ISSUE",
AI1369="Fiber CAmtel","ACTIVE",
AI1369="Fiber AOF","ACTIVE",
AI1369="Projet OCM (HUAWEI)","PLANNED WORKS",
AI1369="Projet OCM (NOKIA)","PLANNED WORKS",
AI1369="ACCESS-ISSUE","ACCESS-ISSUE",
AI1369="Projet OCM (ZTE, NOKIA, autres projets)","PLANNED WORKS",
AI1369="No root CAuse","No root cause",
AI1369="ODU HS","ACTIVE",
AI1369="IP &amp; VLAN","ACTIVE",
AI1369="Warehouse HUAWEI","SPARE-ISSUE",
AI1369="SPARE-HS","SPARE-ISSUE",
AI1369="Power Telco","ACTIVE", AI1369="no impacts","no impacts"
),"")</f>
        <v>no impacts</v>
      </c>
      <c r="AK1369" s="23" t="s">
        <v>5537</v>
      </c>
      <c r="AL1369" s="23" t="str">
        <f t="shared" ref="AL1369:AL1432" si="37">B1369</f>
        <v>LIT_377</v>
      </c>
      <c r="AN1369" s="9" t="s">
        <v>5537</v>
      </c>
      <c r="AO1369" s="23" t="str">
        <f>_xlfn.XLOOKUP(B1369,'INCIDENT-05-03-2026'!E:E,'INCIDENT-05-03-2026'!F:F,"")</f>
        <v/>
      </c>
      <c r="AP1369" s="7" t="s">
        <v>5537</v>
      </c>
      <c r="AQ1369" s="6"/>
      <c r="AR1369" s="7"/>
      <c r="AS1369" s="3" t="str">
        <f>_xlfn.XLOOKUP(B1369,'[3]tt num | region | site id'!$C:$C,'[3]tt num | region | site id'!$Q:$Q,"")</f>
        <v/>
      </c>
      <c r="AT1369" s="24" t="str">
        <f>_xlfn.XLOOKUP(B1369,'[4]Cells Huawei 03052026 12h'!$B:$B,'[4]Cells Huawei 03052026 12h'!$T:$T,"")</f>
        <v/>
      </c>
      <c r="AU1369" s="24" t="str">
        <f>_xlfn.XLOOKUP(B1369,'[5]cells down 02052026 8h50'!$B:$B,'[5]cells down 02052026 8h50'!$R:$R,"")</f>
        <v/>
      </c>
      <c r="AV1369" s="24" t="str">
        <f>_xlfn.XLOOKUP(B1369,'[5]cells down 02052026 13h50'!$B:$B,'[5]cells down 02052026 13h50'!$R:$R,"")</f>
        <v/>
      </c>
      <c r="AW1369" s="24" t="str">
        <f>_xlfn.XLOOKUP(B1369,'[5]cells down 02052026 13h50'!$B:$B,'[5]cells down 02052026 13h50'!$R:$R,"")</f>
        <v/>
      </c>
      <c r="AX1369" s="24" t="str">
        <f>_xlfn.XLOOKUP(B1369,'[6]cell downs 03052026 8h40 '!$B:$B,'[6]cell downs 03052026 8h40 '!$R:$R,"")</f>
        <v/>
      </c>
      <c r="AY1369" s="24" t="str">
        <f>_xlfn.XLOOKUP(B1369,'[7]ALL SITES DOWN'!$D:$D,'[7]ALL SITES DOWN'!$J:$J,"")</f>
        <v/>
      </c>
      <c r="AZ1369" s="24" t="str">
        <f>_xlfn.XLOOKUP(B1369,'[8]ALL SITES DOWN'!$D:$D,'[8]ALL SITES DOWN'!$J:$J,"")</f>
        <v/>
      </c>
      <c r="BA1369" s="9" t="str">
        <f>_xlfn.XLOOKUP(B1369,[9]sheet1!$AC:$AC,[9]sheet1!$AF:$AF,"")</f>
        <v/>
      </c>
      <c r="BB1369" s="14" t="s">
        <v>5537</v>
      </c>
      <c r="BC1369" s="14" t="s">
        <v>5537</v>
      </c>
      <c r="BD1369" s="14" t="str">
        <f>_xlfn.XLOOKUP(B1369,'[10]cell downs 18042026 17h'!$B:$B,'[10]cell downs 18042026 17h'!$B:$B,"")</f>
        <v/>
      </c>
      <c r="BE1369" s="14" t="str">
        <f>_xlfn.XLOOKUP(B1369,'[11]Cells Huawei 19042026 15h'!$B:$B,'[11]Cells Huawei 19042026 15h'!$B:$B,"")</f>
        <v/>
      </c>
      <c r="BF1369" s="9" t="str">
        <f>_xlfn.XLOOKUP(B1369,'[12]cells down 19042026 9H40'!$B:$B,'[12]cells down 19042026 9H40'!$B:$B,"")</f>
        <v>LIT_377</v>
      </c>
      <c r="BG1369" s="9" t="s">
        <v>2858</v>
      </c>
      <c r="BH1369" s="9" t="s">
        <v>12</v>
      </c>
    </row>
    <row r="1370" spans="1:60" s="9" customFormat="1" x14ac:dyDescent="0.3">
      <c r="A1370" s="1" t="s">
        <v>1170</v>
      </c>
      <c r="B1370" s="8" t="s">
        <v>1171</v>
      </c>
      <c r="C1370" s="3" t="str">
        <f>_xlfn.XLOOKUP(B1370,'[1]daily break down'!$D:$D,'[1]daily break down'!$E:$E,"")</f>
        <v>Yaounde</v>
      </c>
      <c r="D1370" s="1" t="s">
        <v>11</v>
      </c>
      <c r="E1370" s="1" t="s">
        <v>12</v>
      </c>
      <c r="F1370" s="3" t="s">
        <v>37</v>
      </c>
      <c r="G1370" s="1" t="s">
        <v>38</v>
      </c>
      <c r="H1370" s="42" t="str">
        <f>_xlfn.XLOOKUP(B1370,[2]CALCULATION!$B:$B,[2]CALCULATION!$H:$H,"")</f>
        <v>ZTE</v>
      </c>
      <c r="I1370" s="34">
        <v>0</v>
      </c>
      <c r="J1370" s="34">
        <v>0</v>
      </c>
      <c r="K1370" s="34">
        <v>0</v>
      </c>
      <c r="L1370" s="34">
        <v>0</v>
      </c>
      <c r="M1370" s="34">
        <v>0</v>
      </c>
      <c r="N1370" s="34">
        <v>0</v>
      </c>
      <c r="O1370" s="34">
        <v>0</v>
      </c>
      <c r="P1370" s="34">
        <v>0</v>
      </c>
      <c r="Q1370" s="34">
        <v>1.0701046990437546E-3</v>
      </c>
      <c r="R1370" s="34">
        <v>2.6651670932817404</v>
      </c>
      <c r="S1370" s="35">
        <v>0</v>
      </c>
      <c r="T1370" s="35">
        <v>0</v>
      </c>
      <c r="U1370" s="35">
        <v>0</v>
      </c>
      <c r="V1370" s="35">
        <v>0</v>
      </c>
      <c r="W1370" s="35">
        <v>0</v>
      </c>
      <c r="X1370" s="35">
        <v>0</v>
      </c>
      <c r="Y1370" s="35">
        <v>0</v>
      </c>
      <c r="Z1370" s="35">
        <v>0</v>
      </c>
      <c r="AA1370" s="35">
        <v>0</v>
      </c>
      <c r="AB1370" s="35">
        <v>0</v>
      </c>
      <c r="AC1370" s="35">
        <v>0</v>
      </c>
      <c r="AD1370" s="35">
        <v>0</v>
      </c>
      <c r="AE1370" s="58" t="s">
        <v>5560</v>
      </c>
      <c r="AF1370" s="58"/>
      <c r="AG1370" s="57" t="str" cm="1">
        <f t="array" ref="AG1370">IFERROR(_xlfn.IFS(
AI1370="MPR ISSUE","PDH",
AI1370="BSS Hardware Issue","BSS",
AI1370="Sites strategiques, MLL, Pylone, etc.","ENVTECH",
AI1370="AKTIVCO DEFAUT GE &amp; POWER Cabinet","AKTIVCO",
AI1370="AKTIVCO Coupure ENEO &amp; Baisse de tension","AKTIVCO GRID ONLY",
AI1370="Coupure ENEO &amp; Baisse de tension","IHS GRID ONLY",
AI1370="Defaut GE &amp; POWER Cabinet","IHS",
AI1370="Sharing","Partners",
AI1370="Sites strategiques &amp; DataCenter","SST &amp; DC",
AI1370="Exclu","Exclu",
AI1370="SAT","SAT",
AI1370="SPARE-ISSUE","SPARE-ISSUE",
AI1370="Fiber CAmtel","TRANS_FO_CAMTEL",
AI1370="Fiber AOF","Fiber AOF",
AI1370="Projet OCM (HUAWEI)","TRAVAUX-HUAWEI",
AI1370="Projet OCM (NOKIA)","TRAVAUX-NOKIA",
AI1370="ACCESS-ISSUE","ACCESS-ISSUE",
AI1370="Projet OCM (ZTE, NOKIA, autres projets)","TRAVAUX OCM",
AI1370="No root CAuse","No root cause",
AI1370="ODU HS","PDH",
AI1370="IP &amp; VLAN","PDH",
AI1370="Warehouse HUAWEI","SPARE-ISSUE",
AI1370="SPARE-HS","SPARE-ISSUE",
AI1370="Power Telco","BSS",AI1370="no impacts","no impacts"
),"")</f>
        <v>no impacts</v>
      </c>
      <c r="AH1370" s="57" t="str" cm="1">
        <f t="array" ref="AH1370">IFERROR(_xlfn.IFS(
AI1370="MPR ISSUE","TX ISSUE",
AI1370="BSS Hardware Issue","RAN ISSUE",
AI1370="Sites strategiques, MLL, Pylone, etc.","ENVTECH",
AI1370="AKTIVCO DEFAUT GE &amp; POWER Cabinet","POWER ISSUE",
AI1370="AKTIVCO Coupure ENEO &amp; Baisse de tension","POWER ISSUE",
AI1370="Coupure ENEO &amp; Baisse de tension","POWER ISSUE",
AI1370="Defaut GE &amp; POWER Cabinet","POWER ISSUE",
AI1370="Sharing","POWER ISSUE",
AI1370="Sites strategiques &amp; DataCenter","POWER ISSUE",
AI1370="Exclu","Exclu",
AI1370="SAT","TX ISSUE",
AI1370="SPARE-ISSUE","SPARE-ISSUE",
AI1370="Fiber CAmtel","TX ISSUE",
AI1370="Fiber AOF","TX ISSUE",
AI1370="Projet OCM (HUAWEI)","TRAVAUX-HUAWEI",
AI1370="Projet OCM (NOKIA)","TRAVAUX -NOKIA",
AI1370="ACCESS-ISSUE","ACCESS-ISSUE",
AI1370="Projet OCM (ZTE, NOKIA, autres projets)","TRAVAUX OCM",
AI1370="No root CAuse","No root cause",
AI1370="ODU HS","TX ISSUE",
AI1370="IP &amp; VLAN","TX ISSUE",
AI1370="Warehouse HUAWEI","SPARE-ISSUE",
AI1370="SPARE-HS","SPARE-ISSUE",
AI1370="Power Telco","RAN ISSUE",AI1370="no impacts","no impacts"
),"")</f>
        <v>no impacts</v>
      </c>
      <c r="AI1370" s="85" t="s">
        <v>5998</v>
      </c>
      <c r="AJ1370" s="57" t="str" cm="1">
        <f t="array" ref="AJ1370">IFERROR(_xlfn.IFS(
AI1370="MPR ISSUE","ACTIVE",
AI1370="BSS Hardware Issue","ACTIVE",
AI1370="Sites strategiques, MLL, Pylone, etc.","PASSIVE",
AI1370="AKTIVCO DEFAUT GE &amp; POWER Cabinet","PASSIVE",
AI1370="AKTIVCO Coupure ENEO &amp; Baisse de tension","PASSIVE",
AI1370="Coupure ENEO &amp; Baisse de tension","PASSIVE",
AI1370="Defaut GE &amp; POWER Cabinet","PASSIVE",
AI1370="Sharing","PASSIVE",
AI1370="Sites strategiques &amp; DataCenter","PASSIVE",
AI1370="Exclu","Exclu",
AI1370="SAT","ACTIVE",
AI1370="SPARE-ISSUE","SPARE-ISSUE",
AI1370="Fiber CAmtel","ACTIVE",
AI1370="Fiber AOF","ACTIVE",
AI1370="Projet OCM (HUAWEI)","PLANNED WORKS",
AI1370="Projet OCM (NOKIA)","PLANNED WORKS",
AI1370="ACCESS-ISSUE","ACCESS-ISSUE",
AI1370="Projet OCM (ZTE, NOKIA, autres projets)","PLANNED WORKS",
AI1370="No root CAuse","No root cause",
AI1370="ODU HS","ACTIVE",
AI1370="IP &amp; VLAN","ACTIVE",
AI1370="Warehouse HUAWEI","SPARE-ISSUE",
AI1370="SPARE-HS","SPARE-ISSUE",
AI1370="Power Telco","ACTIVE", AI1370="no impacts","no impacts"
),"")</f>
        <v>no impacts</v>
      </c>
      <c r="AK1370" s="23" t="s">
        <v>5537</v>
      </c>
      <c r="AL1370" s="23" t="str">
        <f t="shared" si="37"/>
        <v>CTR_513</v>
      </c>
      <c r="AN1370" s="9" t="s">
        <v>5537</v>
      </c>
      <c r="AO1370" s="23" t="str">
        <f>_xlfn.XLOOKUP(B1370,'INCIDENT-05-03-2026'!E:E,'INCIDENT-05-03-2026'!F:F,"")</f>
        <v/>
      </c>
      <c r="AP1370" s="7" t="s">
        <v>5537</v>
      </c>
      <c r="AQ1370" s="6"/>
      <c r="AR1370" s="7"/>
      <c r="AS1370" s="3" t="str">
        <f>_xlfn.XLOOKUP(B1370,'[3]tt num | region | site id'!$C:$C,'[3]tt num | region | site id'!$Q:$Q,"")</f>
        <v/>
      </c>
      <c r="AT1370" s="24" t="str">
        <f>_xlfn.XLOOKUP(B1370,'[4]Cells Huawei 03052026 12h'!$B:$B,'[4]Cells Huawei 03052026 12h'!$T:$T,"")</f>
        <v/>
      </c>
      <c r="AU1370" s="24" t="str">
        <f>_xlfn.XLOOKUP(B1370,'[5]cells down 02052026 8h50'!$B:$B,'[5]cells down 02052026 8h50'!$R:$R,"")</f>
        <v/>
      </c>
      <c r="AV1370" s="24" t="str">
        <f>_xlfn.XLOOKUP(B1370,'[5]cells down 02052026 13h50'!$B:$B,'[5]cells down 02052026 13h50'!$R:$R,"")</f>
        <v/>
      </c>
      <c r="AW1370" s="24" t="str">
        <f>_xlfn.XLOOKUP(B1370,'[5]cells down 02052026 13h50'!$B:$B,'[5]cells down 02052026 13h50'!$R:$R,"")</f>
        <v/>
      </c>
      <c r="AX1370" s="24" t="str">
        <f>_xlfn.XLOOKUP(B1370,'[6]cell downs 03052026 8h40 '!$B:$B,'[6]cell downs 03052026 8h40 '!$R:$R,"")</f>
        <v/>
      </c>
      <c r="AY1370" s="24" t="str">
        <f>_xlfn.XLOOKUP(B1370,'[7]ALL SITES DOWN'!$D:$D,'[7]ALL SITES DOWN'!$J:$J,"")</f>
        <v/>
      </c>
      <c r="AZ1370" s="24" t="str">
        <f>_xlfn.XLOOKUP(B1370,'[8]ALL SITES DOWN'!$D:$D,'[8]ALL SITES DOWN'!$J:$J,"")</f>
        <v/>
      </c>
      <c r="BA1370" s="9" t="str">
        <f>_xlfn.XLOOKUP(B1370,[9]sheet1!$AC:$AC,[9]sheet1!$AF:$AF,"")</f>
        <v/>
      </c>
      <c r="BB1370" s="14" t="s">
        <v>5537</v>
      </c>
      <c r="BC1370" s="14" t="s">
        <v>5537</v>
      </c>
      <c r="BD1370" s="14" t="str">
        <f>_xlfn.XLOOKUP(B1370,'[10]cell downs 18042026 17h'!$B:$B,'[10]cell downs 18042026 17h'!$B:$B,"")</f>
        <v/>
      </c>
      <c r="BE1370" s="14" t="str">
        <f>_xlfn.XLOOKUP(B1370,'[11]Cells Huawei 19042026 15h'!$B:$B,'[11]Cells Huawei 19042026 15h'!$B:$B,"")</f>
        <v/>
      </c>
      <c r="BF1370" s="9" t="str">
        <f>_xlfn.XLOOKUP(B1370,'[12]cells down 19042026 9H40'!$B:$B,'[12]cells down 19042026 9H40'!$B:$B,"")</f>
        <v/>
      </c>
      <c r="BG1370" s="9" t="s">
        <v>1171</v>
      </c>
      <c r="BH1370" s="9" t="s">
        <v>5537</v>
      </c>
    </row>
    <row r="1371" spans="1:60" s="9" customFormat="1" x14ac:dyDescent="0.3">
      <c r="A1371" s="1" t="s">
        <v>551</v>
      </c>
      <c r="B1371" s="8" t="s">
        <v>552</v>
      </c>
      <c r="C1371" s="3" t="str">
        <f>_xlfn.XLOOKUP(B1371,'[1]daily break down'!$D:$D,'[1]daily break down'!$E:$E,"")</f>
        <v>NORD</v>
      </c>
      <c r="D1371" s="1" t="s">
        <v>11</v>
      </c>
      <c r="E1371" s="1" t="s">
        <v>66</v>
      </c>
      <c r="F1371" s="3" t="s">
        <v>23</v>
      </c>
      <c r="G1371" s="1" t="s">
        <v>553</v>
      </c>
      <c r="H1371" s="41" t="str">
        <f>_xlfn.XLOOKUP(B1371,[2]CALCULATION!$B:$B,[2]CALCULATION!$H:$H,"")</f>
        <v>NOKIA</v>
      </c>
      <c r="I1371" s="34">
        <v>0</v>
      </c>
      <c r="J1371" s="34">
        <v>0</v>
      </c>
      <c r="K1371" s="34">
        <v>0</v>
      </c>
      <c r="L1371" s="34">
        <v>0</v>
      </c>
      <c r="M1371" s="34">
        <v>0</v>
      </c>
      <c r="N1371" s="34">
        <v>1.188192218300262</v>
      </c>
      <c r="O1371" s="34">
        <v>0</v>
      </c>
      <c r="P1371" s="34">
        <v>0</v>
      </c>
      <c r="Q1371" s="34">
        <v>0.39016743069246196</v>
      </c>
      <c r="R1371" s="34">
        <v>0</v>
      </c>
      <c r="S1371" s="35">
        <v>0</v>
      </c>
      <c r="T1371" s="35">
        <v>69608.51891074756</v>
      </c>
      <c r="U1371" s="35">
        <v>0</v>
      </c>
      <c r="V1371" s="35">
        <v>0</v>
      </c>
      <c r="W1371" s="35">
        <v>0</v>
      </c>
      <c r="X1371" s="35">
        <v>0</v>
      </c>
      <c r="Y1371" s="35">
        <v>0</v>
      </c>
      <c r="Z1371" s="35">
        <v>4.3537946534910166</v>
      </c>
      <c r="AA1371" s="35">
        <v>0</v>
      </c>
      <c r="AB1371" s="35">
        <v>0</v>
      </c>
      <c r="AC1371" s="35">
        <v>0</v>
      </c>
      <c r="AD1371" s="35">
        <v>0</v>
      </c>
      <c r="AE1371" s="58" t="s">
        <v>5560</v>
      </c>
      <c r="AF1371" s="58"/>
      <c r="AG1371" s="57" t="str" cm="1">
        <f t="array" ref="AG1371">IFERROR(_xlfn.IFS(
AI1371="MPR ISSUE","PDH",
AI1371="BSS Hardware Issue","BSS",
AI1371="Sites strategiques, MLL, Pylone, etc.","ENVTECH",
AI1371="AKTIVCO DEFAUT GE &amp; POWER Cabinet","AKTIVCO",
AI1371="AKTIVCO Coupure ENEO &amp; Baisse de tension","AKTIVCO GRID ONLY",
AI1371="Coupure ENEO &amp; Baisse de tension","IHS GRID ONLY",
AI1371="Defaut GE &amp; POWER Cabinet","IHS",
AI1371="Sharing","Partners",
AI1371="Sites strategiques &amp; DataCenter","SST &amp; DC",
AI1371="Exclu","Exclu",
AI1371="SAT","SAT",
AI1371="SPARE-ISSUE","SPARE-ISSUE",
AI1371="Fiber CAmtel","TRANS_FO_CAMTEL",
AI1371="Fiber AOF","Fiber AOF",
AI1371="Projet OCM (HUAWEI)","TRAVAUX-HUAWEI",
AI1371="Projet OCM (NOKIA)","TRAVAUX-NOKIA",
AI1371="ACCESS-ISSUE","ACCESS-ISSUE",
AI1371="Projet OCM (ZTE, NOKIA, autres projets)","TRAVAUX OCM",
AI1371="No root CAuse","No root cause",
AI1371="ODU HS","PDH",
AI1371="IP &amp; VLAN","PDH",
AI1371="Warehouse HUAWEI","SPARE-ISSUE",
AI1371="SPARE-HS","SPARE-ISSUE",
AI1371="Power Telco","BSS",AI1371="no impacts","no impacts"
),"")</f>
        <v>no impacts</v>
      </c>
      <c r="AH1371" s="57" t="str" cm="1">
        <f t="array" ref="AH1371">IFERROR(_xlfn.IFS(
AI1371="MPR ISSUE","TX ISSUE",
AI1371="BSS Hardware Issue","RAN ISSUE",
AI1371="Sites strategiques, MLL, Pylone, etc.","ENVTECH",
AI1371="AKTIVCO DEFAUT GE &amp; POWER Cabinet","POWER ISSUE",
AI1371="AKTIVCO Coupure ENEO &amp; Baisse de tension","POWER ISSUE",
AI1371="Coupure ENEO &amp; Baisse de tension","POWER ISSUE",
AI1371="Defaut GE &amp; POWER Cabinet","POWER ISSUE",
AI1371="Sharing","POWER ISSUE",
AI1371="Sites strategiques &amp; DataCenter","POWER ISSUE",
AI1371="Exclu","Exclu",
AI1371="SAT","TX ISSUE",
AI1371="SPARE-ISSUE","SPARE-ISSUE",
AI1371="Fiber CAmtel","TX ISSUE",
AI1371="Fiber AOF","TX ISSUE",
AI1371="Projet OCM (HUAWEI)","TRAVAUX-HUAWEI",
AI1371="Projet OCM (NOKIA)","TRAVAUX -NOKIA",
AI1371="ACCESS-ISSUE","ACCESS-ISSUE",
AI1371="Projet OCM (ZTE, NOKIA, autres projets)","TRAVAUX OCM",
AI1371="No root CAuse","No root cause",
AI1371="ODU HS","TX ISSUE",
AI1371="IP &amp; VLAN","TX ISSUE",
AI1371="Warehouse HUAWEI","SPARE-ISSUE",
AI1371="SPARE-HS","SPARE-ISSUE",
AI1371="Power Telco","RAN ISSUE",AI1371="no impacts","no impacts"
),"")</f>
        <v>no impacts</v>
      </c>
      <c r="AI1371" s="85" t="s">
        <v>5998</v>
      </c>
      <c r="AJ1371" s="57" t="str" cm="1">
        <f t="array" ref="AJ1371">IFERROR(_xlfn.IFS(
AI1371="MPR ISSUE","ACTIVE",
AI1371="BSS Hardware Issue","ACTIVE",
AI1371="Sites strategiques, MLL, Pylone, etc.","PASSIVE",
AI1371="AKTIVCO DEFAUT GE &amp; POWER Cabinet","PASSIVE",
AI1371="AKTIVCO Coupure ENEO &amp; Baisse de tension","PASSIVE",
AI1371="Coupure ENEO &amp; Baisse de tension","PASSIVE",
AI1371="Defaut GE &amp; POWER Cabinet","PASSIVE",
AI1371="Sharing","PASSIVE",
AI1371="Sites strategiques &amp; DataCenter","PASSIVE",
AI1371="Exclu","Exclu",
AI1371="SAT","ACTIVE",
AI1371="SPARE-ISSUE","SPARE-ISSUE",
AI1371="Fiber CAmtel","ACTIVE",
AI1371="Fiber AOF","ACTIVE",
AI1371="Projet OCM (HUAWEI)","PLANNED WORKS",
AI1371="Projet OCM (NOKIA)","PLANNED WORKS",
AI1371="ACCESS-ISSUE","ACCESS-ISSUE",
AI1371="Projet OCM (ZTE, NOKIA, autres projets)","PLANNED WORKS",
AI1371="No root CAuse","No root cause",
AI1371="ODU HS","ACTIVE",
AI1371="IP &amp; VLAN","ACTIVE",
AI1371="Warehouse HUAWEI","SPARE-ISSUE",
AI1371="SPARE-HS","SPARE-ISSUE",
AI1371="Power Telco","ACTIVE", AI1371="no impacts","no impacts"
),"")</f>
        <v>no impacts</v>
      </c>
      <c r="AK1371" s="23" t="s">
        <v>5537</v>
      </c>
      <c r="AL1371" s="23" t="str">
        <f t="shared" si="37"/>
        <v>NRD_129</v>
      </c>
      <c r="AN1371" s="9" t="s">
        <v>5537</v>
      </c>
      <c r="AO1371" s="23" t="str">
        <f>_xlfn.XLOOKUP(B1371,'INCIDENT-05-03-2026'!E:E,'INCIDENT-05-03-2026'!F:F,"")</f>
        <v/>
      </c>
      <c r="AP1371" s="7" t="s">
        <v>5537</v>
      </c>
      <c r="AQ1371" s="6"/>
      <c r="AR1371" s="7"/>
      <c r="AS1371" s="3" t="str">
        <f>_xlfn.XLOOKUP(B1371,'[3]tt num | region | site id'!$C:$C,'[3]tt num | region | site id'!$Q:$Q,"")</f>
        <v/>
      </c>
      <c r="AT1371" s="24" t="str">
        <f>_xlfn.XLOOKUP(B1371,'[4]Cells Huawei 03052026 12h'!$B:$B,'[4]Cells Huawei 03052026 12h'!$T:$T,"")</f>
        <v/>
      </c>
      <c r="AU1371" s="24" t="str">
        <f>_xlfn.XLOOKUP(B1371,'[5]cells down 02052026 8h50'!$B:$B,'[5]cells down 02052026 8h50'!$R:$R,"")</f>
        <v/>
      </c>
      <c r="AV1371" s="24" t="str">
        <f>_xlfn.XLOOKUP(B1371,'[5]cells down 02052026 13h50'!$B:$B,'[5]cells down 02052026 13h50'!$R:$R,"")</f>
        <v/>
      </c>
      <c r="AW1371" s="24" t="str">
        <f>_xlfn.XLOOKUP(B1371,'[5]cells down 02052026 13h50'!$B:$B,'[5]cells down 02052026 13h50'!$R:$R,"")</f>
        <v/>
      </c>
      <c r="AX1371" s="24" t="str">
        <f>_xlfn.XLOOKUP(B1371,'[6]cell downs 03052026 8h40 '!$B:$B,'[6]cell downs 03052026 8h40 '!$R:$R,"")</f>
        <v/>
      </c>
      <c r="AY1371" s="24" t="str">
        <f>_xlfn.XLOOKUP(B1371,'[7]ALL SITES DOWN'!$D:$D,'[7]ALL SITES DOWN'!$J:$J,"")</f>
        <v/>
      </c>
      <c r="AZ1371" s="24" t="str">
        <f>_xlfn.XLOOKUP(B1371,'[8]ALL SITES DOWN'!$D:$D,'[8]ALL SITES DOWN'!$J:$J,"")</f>
        <v/>
      </c>
      <c r="BA1371" s="9" t="str">
        <f>_xlfn.XLOOKUP(B1371,[9]sheet1!$AC:$AC,[9]sheet1!$AF:$AF,"")</f>
        <v/>
      </c>
      <c r="BB1371" s="14" t="s">
        <v>5537</v>
      </c>
      <c r="BC1371" s="14" t="s">
        <v>5537</v>
      </c>
      <c r="BD1371" s="14" t="str">
        <f>_xlfn.XLOOKUP(B1371,'[10]cell downs 18042026 17h'!$B:$B,'[10]cell downs 18042026 17h'!$B:$B,"")</f>
        <v/>
      </c>
      <c r="BE1371" s="14" t="str">
        <f>_xlfn.XLOOKUP(B1371,'[11]Cells Huawei 19042026 15h'!$B:$B,'[11]Cells Huawei 19042026 15h'!$B:$B,"")</f>
        <v/>
      </c>
      <c r="BF1371" s="9" t="str">
        <f>_xlfn.XLOOKUP(B1371,'[12]cells down 19042026 9H40'!$B:$B,'[12]cells down 19042026 9H40'!$B:$B,"")</f>
        <v/>
      </c>
      <c r="BG1371" s="9" t="s">
        <v>552</v>
      </c>
      <c r="BH1371" s="9" t="s">
        <v>12</v>
      </c>
    </row>
    <row r="1372" spans="1:60" s="9" customFormat="1" x14ac:dyDescent="0.3">
      <c r="A1372" s="1" t="s">
        <v>4564</v>
      </c>
      <c r="B1372" s="8" t="s">
        <v>4565</v>
      </c>
      <c r="C1372" s="3" t="str">
        <f>_xlfn.XLOOKUP(B1372,'[1]daily break down'!$D:$D,'[1]daily break down'!$E:$E,"")</f>
        <v>Yaounde</v>
      </c>
      <c r="D1372" s="1" t="s">
        <v>2748</v>
      </c>
      <c r="E1372" s="1" t="s">
        <v>12</v>
      </c>
      <c r="F1372" s="3" t="s">
        <v>37</v>
      </c>
      <c r="G1372" s="1" t="s">
        <v>38</v>
      </c>
      <c r="H1372" s="42" t="str">
        <f>_xlfn.XLOOKUP(B1372,[2]CALCULATION!$B:$B,[2]CALCULATION!$H:$H,"")</f>
        <v>ZTE</v>
      </c>
      <c r="I1372" s="34">
        <v>0</v>
      </c>
      <c r="J1372" s="34">
        <v>0</v>
      </c>
      <c r="K1372" s="34">
        <v>0</v>
      </c>
      <c r="L1372" s="34">
        <v>0</v>
      </c>
      <c r="M1372" s="34">
        <v>0</v>
      </c>
      <c r="N1372" s="34">
        <v>0</v>
      </c>
      <c r="O1372" s="34">
        <v>0</v>
      </c>
      <c r="P1372" s="34">
        <v>0</v>
      </c>
      <c r="Q1372" s="34">
        <v>0</v>
      </c>
      <c r="R1372" s="34">
        <v>0</v>
      </c>
      <c r="S1372" s="35">
        <v>0</v>
      </c>
      <c r="T1372" s="35">
        <v>0</v>
      </c>
      <c r="U1372" s="35">
        <v>0</v>
      </c>
      <c r="V1372" s="35">
        <v>0</v>
      </c>
      <c r="W1372" s="35">
        <v>0</v>
      </c>
      <c r="X1372" s="35">
        <v>0</v>
      </c>
      <c r="Y1372" s="35">
        <v>0</v>
      </c>
      <c r="Z1372" s="35">
        <v>2.6146759865651923</v>
      </c>
      <c r="AA1372" s="35">
        <v>0</v>
      </c>
      <c r="AB1372" s="35">
        <v>0</v>
      </c>
      <c r="AC1372" s="35">
        <v>0</v>
      </c>
      <c r="AD1372" s="35">
        <v>0</v>
      </c>
      <c r="AE1372" s="58" t="s">
        <v>5560</v>
      </c>
      <c r="AF1372" s="58"/>
      <c r="AG1372" s="57" t="str" cm="1">
        <f t="array" ref="AG1372">IFERROR(_xlfn.IFS(
AI1372="MPR ISSUE","PDH",
AI1372="BSS Hardware Issue","BSS",
AI1372="Sites strategiques, MLL, Pylone, etc.","ENVTECH",
AI1372="AKTIVCO DEFAUT GE &amp; POWER Cabinet","AKTIVCO",
AI1372="AKTIVCO Coupure ENEO &amp; Baisse de tension","AKTIVCO GRID ONLY",
AI1372="Coupure ENEO &amp; Baisse de tension","IHS GRID ONLY",
AI1372="Defaut GE &amp; POWER Cabinet","IHS",
AI1372="Sharing","Partners",
AI1372="Sites strategiques &amp; DataCenter","SST &amp; DC",
AI1372="Exclu","Exclu",
AI1372="SAT","SAT",
AI1372="SPARE-ISSUE","SPARE-ISSUE",
AI1372="Fiber CAmtel","TRANS_FO_CAMTEL",
AI1372="Fiber AOF","Fiber AOF",
AI1372="Projet OCM (HUAWEI)","TRAVAUX-HUAWEI",
AI1372="Projet OCM (NOKIA)","TRAVAUX-NOKIA",
AI1372="ACCESS-ISSUE","ACCESS-ISSUE",
AI1372="Projet OCM (ZTE, NOKIA, autres projets)","TRAVAUX OCM",
AI1372="No root CAuse","No root cause",
AI1372="ODU HS","PDH",
AI1372="IP &amp; VLAN","PDH",
AI1372="Warehouse HUAWEI","SPARE-ISSUE",
AI1372="SPARE-HS","SPARE-ISSUE",
AI1372="Power Telco","BSS",AI1372="no impacts","no impacts"
),"")</f>
        <v>no impacts</v>
      </c>
      <c r="AH1372" s="57" t="str" cm="1">
        <f t="array" ref="AH1372">IFERROR(_xlfn.IFS(
AI1372="MPR ISSUE","TX ISSUE",
AI1372="BSS Hardware Issue","RAN ISSUE",
AI1372="Sites strategiques, MLL, Pylone, etc.","ENVTECH",
AI1372="AKTIVCO DEFAUT GE &amp; POWER Cabinet","POWER ISSUE",
AI1372="AKTIVCO Coupure ENEO &amp; Baisse de tension","POWER ISSUE",
AI1372="Coupure ENEO &amp; Baisse de tension","POWER ISSUE",
AI1372="Defaut GE &amp; POWER Cabinet","POWER ISSUE",
AI1372="Sharing","POWER ISSUE",
AI1372="Sites strategiques &amp; DataCenter","POWER ISSUE",
AI1372="Exclu","Exclu",
AI1372="SAT","TX ISSUE",
AI1372="SPARE-ISSUE","SPARE-ISSUE",
AI1372="Fiber CAmtel","TX ISSUE",
AI1372="Fiber AOF","TX ISSUE",
AI1372="Projet OCM (HUAWEI)","TRAVAUX-HUAWEI",
AI1372="Projet OCM (NOKIA)","TRAVAUX -NOKIA",
AI1372="ACCESS-ISSUE","ACCESS-ISSUE",
AI1372="Projet OCM (ZTE, NOKIA, autres projets)","TRAVAUX OCM",
AI1372="No root CAuse","No root cause",
AI1372="ODU HS","TX ISSUE",
AI1372="IP &amp; VLAN","TX ISSUE",
AI1372="Warehouse HUAWEI","SPARE-ISSUE",
AI1372="SPARE-HS","SPARE-ISSUE",
AI1372="Power Telco","RAN ISSUE",AI1372="no impacts","no impacts"
),"")</f>
        <v>no impacts</v>
      </c>
      <c r="AI1372" s="85" t="s">
        <v>5998</v>
      </c>
      <c r="AJ1372" s="57" t="str" cm="1">
        <f t="array" ref="AJ1372">IFERROR(_xlfn.IFS(
AI1372="MPR ISSUE","ACTIVE",
AI1372="BSS Hardware Issue","ACTIVE",
AI1372="Sites strategiques, MLL, Pylone, etc.","PASSIVE",
AI1372="AKTIVCO DEFAUT GE &amp; POWER Cabinet","PASSIVE",
AI1372="AKTIVCO Coupure ENEO &amp; Baisse de tension","PASSIVE",
AI1372="Coupure ENEO &amp; Baisse de tension","PASSIVE",
AI1372="Defaut GE &amp; POWER Cabinet","PASSIVE",
AI1372="Sharing","PASSIVE",
AI1372="Sites strategiques &amp; DataCenter","PASSIVE",
AI1372="Exclu","Exclu",
AI1372="SAT","ACTIVE",
AI1372="SPARE-ISSUE","SPARE-ISSUE",
AI1372="Fiber CAmtel","ACTIVE",
AI1372="Fiber AOF","ACTIVE",
AI1372="Projet OCM (HUAWEI)","PLANNED WORKS",
AI1372="Projet OCM (NOKIA)","PLANNED WORKS",
AI1372="ACCESS-ISSUE","ACCESS-ISSUE",
AI1372="Projet OCM (ZTE, NOKIA, autres projets)","PLANNED WORKS",
AI1372="No root CAuse","No root cause",
AI1372="ODU HS","ACTIVE",
AI1372="IP &amp; VLAN","ACTIVE",
AI1372="Warehouse HUAWEI","SPARE-ISSUE",
AI1372="SPARE-HS","SPARE-ISSUE",
AI1372="Power Telco","ACTIVE", AI1372="no impacts","no impacts"
),"")</f>
        <v>no impacts</v>
      </c>
      <c r="AK1372" s="23" t="s">
        <v>5537</v>
      </c>
      <c r="AL1372" s="23" t="str">
        <f t="shared" si="37"/>
        <v>CTR_642</v>
      </c>
      <c r="AN1372" s="9" t="s">
        <v>5537</v>
      </c>
      <c r="AO1372" s="23" t="str">
        <f>_xlfn.XLOOKUP(B1372,'INCIDENT-05-03-2026'!E:E,'INCIDENT-05-03-2026'!F:F,"")</f>
        <v/>
      </c>
      <c r="AP1372" s="7" t="s">
        <v>5537</v>
      </c>
      <c r="AQ1372" s="6"/>
      <c r="AR1372" s="7"/>
      <c r="AS1372" s="3" t="str">
        <f>_xlfn.XLOOKUP(B1372,'[3]tt num | region | site id'!$C:$C,'[3]tt num | region | site id'!$Q:$Q,"")</f>
        <v/>
      </c>
      <c r="AT1372" s="24" t="str">
        <f>_xlfn.XLOOKUP(B1372,'[4]Cells Huawei 03052026 12h'!$B:$B,'[4]Cells Huawei 03052026 12h'!$T:$T,"")</f>
        <v/>
      </c>
      <c r="AU1372" s="24" t="str">
        <f>_xlfn.XLOOKUP(B1372,'[5]cells down 02052026 8h50'!$B:$B,'[5]cells down 02052026 8h50'!$R:$R,"")</f>
        <v/>
      </c>
      <c r="AV1372" s="24" t="str">
        <f>_xlfn.XLOOKUP(B1372,'[5]cells down 02052026 13h50'!$B:$B,'[5]cells down 02052026 13h50'!$R:$R,"")</f>
        <v/>
      </c>
      <c r="AW1372" s="24" t="str">
        <f>_xlfn.XLOOKUP(B1372,'[5]cells down 02052026 13h50'!$B:$B,'[5]cells down 02052026 13h50'!$R:$R,"")</f>
        <v/>
      </c>
      <c r="AX1372" s="24" t="str">
        <f>_xlfn.XLOOKUP(B1372,'[6]cell downs 03052026 8h40 '!$B:$B,'[6]cell downs 03052026 8h40 '!$R:$R,"")</f>
        <v/>
      </c>
      <c r="AY1372" s="24" t="str">
        <f>_xlfn.XLOOKUP(B1372,'[7]ALL SITES DOWN'!$D:$D,'[7]ALL SITES DOWN'!$J:$J,"")</f>
        <v/>
      </c>
      <c r="AZ1372" s="24" t="str">
        <f>_xlfn.XLOOKUP(B1372,'[8]ALL SITES DOWN'!$D:$D,'[8]ALL SITES DOWN'!$J:$J,"")</f>
        <v/>
      </c>
      <c r="BA1372" s="9" t="str">
        <f>_xlfn.XLOOKUP(B1372,[9]sheet1!$AC:$AC,[9]sheet1!$AF:$AF,"")</f>
        <v/>
      </c>
      <c r="BB1372" s="14" t="s">
        <v>5537</v>
      </c>
      <c r="BC1372" s="14" t="s">
        <v>5537</v>
      </c>
      <c r="BD1372" s="14" t="str">
        <f>_xlfn.XLOOKUP(B1372,'[10]cell downs 18042026 17h'!$B:$B,'[10]cell downs 18042026 17h'!$B:$B,"")</f>
        <v/>
      </c>
      <c r="BE1372" s="14" t="str">
        <f>_xlfn.XLOOKUP(B1372,'[11]Cells Huawei 19042026 15h'!$B:$B,'[11]Cells Huawei 19042026 15h'!$B:$B,"")</f>
        <v/>
      </c>
      <c r="BF1372" s="9" t="str">
        <f>_xlfn.XLOOKUP(B1372,'[12]cells down 19042026 9H40'!$B:$B,'[12]cells down 19042026 9H40'!$B:$B,"")</f>
        <v/>
      </c>
      <c r="BG1372" s="9" t="s">
        <v>5537</v>
      </c>
      <c r="BH1372" s="9" t="s">
        <v>5537</v>
      </c>
    </row>
    <row r="1373" spans="1:60" s="9" customFormat="1" x14ac:dyDescent="0.3">
      <c r="A1373" s="1" t="s">
        <v>1619</v>
      </c>
      <c r="B1373" s="8" t="s">
        <v>1620</v>
      </c>
      <c r="C1373" s="3" t="str">
        <f>_xlfn.XLOOKUP(B1373,'[1]daily break down'!$D:$D,'[1]daily break down'!$E:$E,"")</f>
        <v>Yaounde</v>
      </c>
      <c r="D1373" s="1" t="s">
        <v>11</v>
      </c>
      <c r="E1373" s="1" t="s">
        <v>12</v>
      </c>
      <c r="F1373" s="3" t="s">
        <v>37</v>
      </c>
      <c r="G1373" s="1" t="s">
        <v>38</v>
      </c>
      <c r="H1373" s="42" t="str">
        <f>_xlfn.XLOOKUP(B1373,[2]CALCULATION!$B:$B,[2]CALCULATION!$H:$H,"")</f>
        <v>ZTE</v>
      </c>
      <c r="I1373" s="34">
        <v>0</v>
      </c>
      <c r="J1373" s="34">
        <v>50.465709565023836</v>
      </c>
      <c r="K1373" s="34">
        <v>24.766503154668658</v>
      </c>
      <c r="L1373" s="34">
        <v>0</v>
      </c>
      <c r="M1373" s="34">
        <v>3.6696030339608434</v>
      </c>
      <c r="N1373" s="34">
        <v>0.62986362585715361</v>
      </c>
      <c r="O1373" s="34">
        <v>0</v>
      </c>
      <c r="P1373" s="34">
        <v>0</v>
      </c>
      <c r="Q1373" s="34">
        <v>4.1849832920986323</v>
      </c>
      <c r="R1373" s="34">
        <v>0</v>
      </c>
      <c r="S1373" s="35">
        <v>0.18464656582000016</v>
      </c>
      <c r="T1373" s="35">
        <v>0</v>
      </c>
      <c r="U1373" s="35">
        <v>0</v>
      </c>
      <c r="V1373" s="35">
        <v>0</v>
      </c>
      <c r="W1373" s="35">
        <v>0</v>
      </c>
      <c r="X1373" s="35">
        <v>0</v>
      </c>
      <c r="Y1373" s="35">
        <v>0</v>
      </c>
      <c r="Z1373" s="35">
        <v>0</v>
      </c>
      <c r="AA1373" s="35">
        <v>0</v>
      </c>
      <c r="AB1373" s="35">
        <v>0</v>
      </c>
      <c r="AC1373" s="35">
        <v>0</v>
      </c>
      <c r="AD1373" s="35">
        <v>0</v>
      </c>
      <c r="AE1373" s="58" t="s">
        <v>5560</v>
      </c>
      <c r="AF1373" s="58"/>
      <c r="AG1373" s="57" t="str" cm="1">
        <f t="array" ref="AG1373">IFERROR(_xlfn.IFS(
AI1373="MPR ISSUE","PDH",
AI1373="BSS Hardware Issue","BSS",
AI1373="Sites strategiques, MLL, Pylone, etc.","ENVTECH",
AI1373="AKTIVCO DEFAUT GE &amp; POWER Cabinet","AKTIVCO",
AI1373="AKTIVCO Coupure ENEO &amp; Baisse de tension","AKTIVCO GRID ONLY",
AI1373="Coupure ENEO &amp; Baisse de tension","IHS GRID ONLY",
AI1373="Defaut GE &amp; POWER Cabinet","IHS",
AI1373="Sharing","Partners",
AI1373="Sites strategiques &amp; DataCenter","SST &amp; DC",
AI1373="Exclu","Exclu",
AI1373="SAT","SAT",
AI1373="SPARE-ISSUE","SPARE-ISSUE",
AI1373="Fiber CAmtel","TRANS_FO_CAMTEL",
AI1373="Fiber AOF","Fiber AOF",
AI1373="Projet OCM (HUAWEI)","TRAVAUX-HUAWEI",
AI1373="Projet OCM (NOKIA)","TRAVAUX-NOKIA",
AI1373="ACCESS-ISSUE","ACCESS-ISSUE",
AI1373="Projet OCM (ZTE, NOKIA, autres projets)","TRAVAUX OCM",
AI1373="No root CAuse","No root cause",
AI1373="ODU HS","PDH",
AI1373="IP &amp; VLAN","PDH",
AI1373="Warehouse HUAWEI","SPARE-ISSUE",
AI1373="SPARE-HS","SPARE-ISSUE",
AI1373="Power Telco","BSS",AI1373="no impacts","no impacts"
),"")</f>
        <v>no impacts</v>
      </c>
      <c r="AH1373" s="57" t="str" cm="1">
        <f t="array" ref="AH1373">IFERROR(_xlfn.IFS(
AI1373="MPR ISSUE","TX ISSUE",
AI1373="BSS Hardware Issue","RAN ISSUE",
AI1373="Sites strategiques, MLL, Pylone, etc.","ENVTECH",
AI1373="AKTIVCO DEFAUT GE &amp; POWER Cabinet","POWER ISSUE",
AI1373="AKTIVCO Coupure ENEO &amp; Baisse de tension","POWER ISSUE",
AI1373="Coupure ENEO &amp; Baisse de tension","POWER ISSUE",
AI1373="Defaut GE &amp; POWER Cabinet","POWER ISSUE",
AI1373="Sharing","POWER ISSUE",
AI1373="Sites strategiques &amp; DataCenter","POWER ISSUE",
AI1373="Exclu","Exclu",
AI1373="SAT","TX ISSUE",
AI1373="SPARE-ISSUE","SPARE-ISSUE",
AI1373="Fiber CAmtel","TX ISSUE",
AI1373="Fiber AOF","TX ISSUE",
AI1373="Projet OCM (HUAWEI)","TRAVAUX-HUAWEI",
AI1373="Projet OCM (NOKIA)","TRAVAUX -NOKIA",
AI1373="ACCESS-ISSUE","ACCESS-ISSUE",
AI1373="Projet OCM (ZTE, NOKIA, autres projets)","TRAVAUX OCM",
AI1373="No root CAuse","No root cause",
AI1373="ODU HS","TX ISSUE",
AI1373="IP &amp; VLAN","TX ISSUE",
AI1373="Warehouse HUAWEI","SPARE-ISSUE",
AI1373="SPARE-HS","SPARE-ISSUE",
AI1373="Power Telco","RAN ISSUE",AI1373="no impacts","no impacts"
),"")</f>
        <v>no impacts</v>
      </c>
      <c r="AI1373" s="85" t="s">
        <v>5998</v>
      </c>
      <c r="AJ1373" s="57" t="str" cm="1">
        <f t="array" ref="AJ1373">IFERROR(_xlfn.IFS(
AI1373="MPR ISSUE","ACTIVE",
AI1373="BSS Hardware Issue","ACTIVE",
AI1373="Sites strategiques, MLL, Pylone, etc.","PASSIVE",
AI1373="AKTIVCO DEFAUT GE &amp; POWER Cabinet","PASSIVE",
AI1373="AKTIVCO Coupure ENEO &amp; Baisse de tension","PASSIVE",
AI1373="Coupure ENEO &amp; Baisse de tension","PASSIVE",
AI1373="Defaut GE &amp; POWER Cabinet","PASSIVE",
AI1373="Sharing","PASSIVE",
AI1373="Sites strategiques &amp; DataCenter","PASSIVE",
AI1373="Exclu","Exclu",
AI1373="SAT","ACTIVE",
AI1373="SPARE-ISSUE","SPARE-ISSUE",
AI1373="Fiber CAmtel","ACTIVE",
AI1373="Fiber AOF","ACTIVE",
AI1373="Projet OCM (HUAWEI)","PLANNED WORKS",
AI1373="Projet OCM (NOKIA)","PLANNED WORKS",
AI1373="ACCESS-ISSUE","ACCESS-ISSUE",
AI1373="Projet OCM (ZTE, NOKIA, autres projets)","PLANNED WORKS",
AI1373="No root CAuse","No root cause",
AI1373="ODU HS","ACTIVE",
AI1373="IP &amp; VLAN","ACTIVE",
AI1373="Warehouse HUAWEI","SPARE-ISSUE",
AI1373="SPARE-HS","SPARE-ISSUE",
AI1373="Power Telco","ACTIVE", AI1373="no impacts","no impacts"
),"")</f>
        <v>no impacts</v>
      </c>
      <c r="AK1373" s="23" t="s">
        <v>5537</v>
      </c>
      <c r="AL1373" s="23" t="str">
        <f t="shared" si="37"/>
        <v>CTR_473</v>
      </c>
      <c r="AN1373" s="9" t="s">
        <v>5537</v>
      </c>
      <c r="AO1373" s="23" t="str">
        <f>_xlfn.XLOOKUP(B1373,'INCIDENT-05-03-2026'!E:E,'INCIDENT-05-03-2026'!F:F,"")</f>
        <v/>
      </c>
      <c r="AP1373" s="7" t="s">
        <v>5537</v>
      </c>
      <c r="AQ1373" s="6"/>
      <c r="AR1373" s="7"/>
      <c r="AS1373" s="3" t="str">
        <f>_xlfn.XLOOKUP(B1373,'[3]tt num | region | site id'!$C:$C,'[3]tt num | region | site id'!$Q:$Q,"")</f>
        <v/>
      </c>
      <c r="AT1373" s="24" t="str">
        <f>_xlfn.XLOOKUP(B1373,'[4]Cells Huawei 03052026 12h'!$B:$B,'[4]Cells Huawei 03052026 12h'!$T:$T,"")</f>
        <v/>
      </c>
      <c r="AU1373" s="24" t="str">
        <f>_xlfn.XLOOKUP(B1373,'[5]cells down 02052026 8h50'!$B:$B,'[5]cells down 02052026 8h50'!$R:$R,"")</f>
        <v/>
      </c>
      <c r="AV1373" s="24" t="str">
        <f>_xlfn.XLOOKUP(B1373,'[5]cells down 02052026 13h50'!$B:$B,'[5]cells down 02052026 13h50'!$R:$R,"")</f>
        <v/>
      </c>
      <c r="AW1373" s="24" t="str">
        <f>_xlfn.XLOOKUP(B1373,'[5]cells down 02052026 13h50'!$B:$B,'[5]cells down 02052026 13h50'!$R:$R,"")</f>
        <v/>
      </c>
      <c r="AX1373" s="24" t="str">
        <f>_xlfn.XLOOKUP(B1373,'[6]cell downs 03052026 8h40 '!$B:$B,'[6]cell downs 03052026 8h40 '!$R:$R,"")</f>
        <v/>
      </c>
      <c r="AY1373" s="24" t="str">
        <f>_xlfn.XLOOKUP(B1373,'[7]ALL SITES DOWN'!$D:$D,'[7]ALL SITES DOWN'!$J:$J,"")</f>
        <v/>
      </c>
      <c r="AZ1373" s="24" t="str">
        <f>_xlfn.XLOOKUP(B1373,'[8]ALL SITES DOWN'!$D:$D,'[8]ALL SITES DOWN'!$J:$J,"")</f>
        <v/>
      </c>
      <c r="BA1373" s="9" t="str">
        <f>_xlfn.XLOOKUP(B1373,[9]sheet1!$AC:$AC,[9]sheet1!$AF:$AF,"")</f>
        <v/>
      </c>
      <c r="BB1373" s="14" t="s">
        <v>5537</v>
      </c>
      <c r="BC1373" s="14" t="s">
        <v>5537</v>
      </c>
      <c r="BD1373" s="14" t="str">
        <f>_xlfn.XLOOKUP(B1373,'[10]cell downs 18042026 17h'!$B:$B,'[10]cell downs 18042026 17h'!$B:$B,"")</f>
        <v/>
      </c>
      <c r="BE1373" s="14" t="str">
        <f>_xlfn.XLOOKUP(B1373,'[11]Cells Huawei 19042026 15h'!$B:$B,'[11]Cells Huawei 19042026 15h'!$B:$B,"")</f>
        <v/>
      </c>
      <c r="BF1373" s="9" t="str">
        <f>_xlfn.XLOOKUP(B1373,'[12]cells down 19042026 9H40'!$B:$B,'[12]cells down 19042026 9H40'!$B:$B,"")</f>
        <v/>
      </c>
      <c r="BG1373" s="9" t="s">
        <v>1620</v>
      </c>
      <c r="BH1373" s="9" t="s">
        <v>5537</v>
      </c>
    </row>
    <row r="1374" spans="1:60" s="9" customFormat="1" x14ac:dyDescent="0.3">
      <c r="A1374" s="1" t="s">
        <v>204</v>
      </c>
      <c r="B1374" s="1" t="s">
        <v>205</v>
      </c>
      <c r="C1374" s="3" t="str">
        <f>_xlfn.XLOOKUP(B1374,'[1]daily break down'!$D:$D,'[1]daily break down'!$E:$E,"")</f>
        <v>EXTREME-NORD</v>
      </c>
      <c r="D1374" s="1" t="s">
        <v>11</v>
      </c>
      <c r="E1374" s="1" t="s">
        <v>96</v>
      </c>
      <c r="F1374" s="3" t="s">
        <v>55</v>
      </c>
      <c r="G1374" s="1" t="s">
        <v>206</v>
      </c>
      <c r="H1374" s="41" t="str">
        <f>_xlfn.XLOOKUP(B1374,[2]CALCULATION!$B:$B,[2]CALCULATION!$H:$H,"")</f>
        <v>NOKIA</v>
      </c>
      <c r="I1374" s="34">
        <v>0</v>
      </c>
      <c r="J1374" s="34">
        <v>0</v>
      </c>
      <c r="K1374" s="34">
        <v>0</v>
      </c>
      <c r="L1374" s="34">
        <v>3.745583204940658E-3</v>
      </c>
      <c r="M1374" s="34">
        <v>0</v>
      </c>
      <c r="N1374" s="34">
        <v>0</v>
      </c>
      <c r="O1374" s="34">
        <v>0</v>
      </c>
      <c r="P1374" s="34">
        <v>2.0662503352013832</v>
      </c>
      <c r="Q1374" s="34">
        <v>0</v>
      </c>
      <c r="R1374" s="34">
        <v>2.9429582324530077E-3</v>
      </c>
      <c r="S1374" s="35">
        <v>0</v>
      </c>
      <c r="T1374" s="35">
        <v>52206.384675244626</v>
      </c>
      <c r="U1374" s="35">
        <v>0</v>
      </c>
      <c r="V1374" s="35">
        <v>0</v>
      </c>
      <c r="W1374" s="35">
        <v>0</v>
      </c>
      <c r="X1374" s="35">
        <v>0</v>
      </c>
      <c r="Y1374" s="35">
        <v>0</v>
      </c>
      <c r="Z1374" s="35">
        <v>0</v>
      </c>
      <c r="AA1374" s="35">
        <v>0</v>
      </c>
      <c r="AB1374" s="35">
        <v>0</v>
      </c>
      <c r="AC1374" s="35">
        <v>0</v>
      </c>
      <c r="AD1374" s="35">
        <v>0</v>
      </c>
      <c r="AE1374" s="58" t="s">
        <v>5603</v>
      </c>
      <c r="AF1374" s="58"/>
      <c r="AG1374" s="57" t="str" cm="1">
        <f t="array" ref="AG1374">IFERROR(_xlfn.IFS(
AI1374="MPR ISSUE","PDH",
AI1374="BSS Hardware Issue","BSS",
AI1374="Sites strategiques, MLL, Pylone, etc.","ENVTECH",
AI1374="AKTIVCO DEFAUT GE &amp; POWER Cabinet","AKTIVCO",
AI1374="AKTIVCO Coupure ENEO &amp; Baisse de tension","AKTIVCO GRID ONLY",
AI1374="Coupure ENEO &amp; Baisse de tension","IHS GRID ONLY",
AI1374="Defaut GE &amp; POWER Cabinet","IHS",
AI1374="Sharing","Partners",
AI1374="Sites strategiques &amp; DataCenter","SST &amp; DC",
AI1374="Exclu","Exclu",
AI1374="SAT","SAT",
AI1374="SPARE-ISSUE","SPARE-ISSUE",
AI1374="Fiber CAmtel","TRANS_FO_CAMTEL",
AI1374="Fiber AOF","Fiber AOF",
AI1374="Projet OCM (HUAWEI)","TRAVAUX-HUAWEI",
AI1374="Projet OCM (NOKIA)","TRAVAUX-NOKIA",
AI1374="ACCESS-ISSUE","ACCESS-ISSUE",
AI1374="Projet OCM (ZTE, NOKIA, autres projets)","TRAVAUX OCM",
AI1374="No root CAuse","No root cause",
AI1374="ODU HS","PDH",
AI1374="IP &amp; VLAN","PDH",
AI1374="Warehouse HUAWEI","SPARE-ISSUE",
AI1374="SPARE-HS","SPARE-ISSUE",
AI1374="Power Telco","BSS",AI1374="no impacts","no impacts"
),"")</f>
        <v>no impacts</v>
      </c>
      <c r="AH1374" s="57" t="str" cm="1">
        <f t="array" ref="AH1374">IFERROR(_xlfn.IFS(
AI1374="MPR ISSUE","TX ISSUE",
AI1374="BSS Hardware Issue","RAN ISSUE",
AI1374="Sites strategiques, MLL, Pylone, etc.","ENVTECH",
AI1374="AKTIVCO DEFAUT GE &amp; POWER Cabinet","POWER ISSUE",
AI1374="AKTIVCO Coupure ENEO &amp; Baisse de tension","POWER ISSUE",
AI1374="Coupure ENEO &amp; Baisse de tension","POWER ISSUE",
AI1374="Defaut GE &amp; POWER Cabinet","POWER ISSUE",
AI1374="Sharing","POWER ISSUE",
AI1374="Sites strategiques &amp; DataCenter","POWER ISSUE",
AI1374="Exclu","Exclu",
AI1374="SAT","TX ISSUE",
AI1374="SPARE-ISSUE","SPARE-ISSUE",
AI1374="Fiber CAmtel","TX ISSUE",
AI1374="Fiber AOF","TX ISSUE",
AI1374="Projet OCM (HUAWEI)","TRAVAUX-HUAWEI",
AI1374="Projet OCM (NOKIA)","TRAVAUX -NOKIA",
AI1374="ACCESS-ISSUE","ACCESS-ISSUE",
AI1374="Projet OCM (ZTE, NOKIA, autres projets)","TRAVAUX OCM",
AI1374="No root CAuse","No root cause",
AI1374="ODU HS","TX ISSUE",
AI1374="IP &amp; VLAN","TX ISSUE",
AI1374="Warehouse HUAWEI","SPARE-ISSUE",
AI1374="SPARE-HS","SPARE-ISSUE",
AI1374="Power Telco","RAN ISSUE",AI1374="no impacts","no impacts"
),"")</f>
        <v>no impacts</v>
      </c>
      <c r="AI1374" s="85" t="s">
        <v>5998</v>
      </c>
      <c r="AJ1374" s="57" t="str" cm="1">
        <f t="array" ref="AJ1374">IFERROR(_xlfn.IFS(
AI1374="MPR ISSUE","ACTIVE",
AI1374="BSS Hardware Issue","ACTIVE",
AI1374="Sites strategiques, MLL, Pylone, etc.","PASSIVE",
AI1374="AKTIVCO DEFAUT GE &amp; POWER Cabinet","PASSIVE",
AI1374="AKTIVCO Coupure ENEO &amp; Baisse de tension","PASSIVE",
AI1374="Coupure ENEO &amp; Baisse de tension","PASSIVE",
AI1374="Defaut GE &amp; POWER Cabinet","PASSIVE",
AI1374="Sharing","PASSIVE",
AI1374="Sites strategiques &amp; DataCenter","PASSIVE",
AI1374="Exclu","Exclu",
AI1374="SAT","ACTIVE",
AI1374="SPARE-ISSUE","SPARE-ISSUE",
AI1374="Fiber CAmtel","ACTIVE",
AI1374="Fiber AOF","ACTIVE",
AI1374="Projet OCM (HUAWEI)","PLANNED WORKS",
AI1374="Projet OCM (NOKIA)","PLANNED WORKS",
AI1374="ACCESS-ISSUE","ACCESS-ISSUE",
AI1374="Projet OCM (ZTE, NOKIA, autres projets)","PLANNED WORKS",
AI1374="No root CAuse","No root cause",
AI1374="ODU HS","ACTIVE",
AI1374="IP &amp; VLAN","ACTIVE",
AI1374="Warehouse HUAWEI","SPARE-ISSUE",
AI1374="SPARE-HS","SPARE-ISSUE",
AI1374="Power Telco","ACTIVE", AI1374="no impacts","no impacts"
),"")</f>
        <v>no impacts</v>
      </c>
      <c r="AK1374" s="23" t="s">
        <v>5537</v>
      </c>
      <c r="AL1374" s="23" t="str">
        <f t="shared" si="37"/>
        <v>EXN_161</v>
      </c>
      <c r="AN1374" s="9" t="s">
        <v>5537</v>
      </c>
      <c r="AO1374" s="23" t="str">
        <f>_xlfn.XLOOKUP(B1374,'INCIDENT-05-03-2026'!E:E,'INCIDENT-05-03-2026'!F:F,"")</f>
        <v/>
      </c>
      <c r="AP1374" s="7" t="s">
        <v>5537</v>
      </c>
      <c r="AQ1374" s="6"/>
      <c r="AR1374" s="7"/>
      <c r="AS1374" s="3" t="str">
        <f>_xlfn.XLOOKUP(B1374,'[3]tt num | region | site id'!$C:$C,'[3]tt num | region | site id'!$Q:$Q,"")</f>
        <v/>
      </c>
      <c r="AT1374" s="24" t="str">
        <f>_xlfn.XLOOKUP(B1374,'[4]Cells Huawei 03052026 12h'!$B:$B,'[4]Cells Huawei 03052026 12h'!$T:$T,"")</f>
        <v/>
      </c>
      <c r="AU1374" s="24" t="str">
        <f>_xlfn.XLOOKUP(B1374,'[5]cells down 02052026 8h50'!$B:$B,'[5]cells down 02052026 8h50'!$R:$R,"")</f>
        <v/>
      </c>
      <c r="AV1374" s="24" t="str">
        <f>_xlfn.XLOOKUP(B1374,'[5]cells down 02052026 13h50'!$B:$B,'[5]cells down 02052026 13h50'!$R:$R,"")</f>
        <v/>
      </c>
      <c r="AW1374" s="24" t="str">
        <f>_xlfn.XLOOKUP(B1374,'[5]cells down 02052026 13h50'!$B:$B,'[5]cells down 02052026 13h50'!$R:$R,"")</f>
        <v/>
      </c>
      <c r="AX1374" s="24" t="str">
        <f>_xlfn.XLOOKUP(B1374,'[6]cell downs 03052026 8h40 '!$B:$B,'[6]cell downs 03052026 8h40 '!$R:$R,"")</f>
        <v/>
      </c>
      <c r="AY1374" s="24" t="str">
        <f>_xlfn.XLOOKUP(B1374,'[7]ALL SITES DOWN'!$D:$D,'[7]ALL SITES DOWN'!$J:$J,"")</f>
        <v/>
      </c>
      <c r="AZ1374" s="24" t="str">
        <f>_xlfn.XLOOKUP(B1374,'[8]ALL SITES DOWN'!$D:$D,'[8]ALL SITES DOWN'!$J:$J,"")</f>
        <v/>
      </c>
      <c r="BA1374" s="9" t="str">
        <f>_xlfn.XLOOKUP(B1374,[9]sheet1!$AC:$AC,[9]sheet1!$AF:$AF,"")</f>
        <v/>
      </c>
      <c r="BB1374" s="14" t="s">
        <v>5537</v>
      </c>
      <c r="BC1374" s="14" t="s">
        <v>5537</v>
      </c>
      <c r="BD1374" s="14" t="str">
        <f>_xlfn.XLOOKUP(B1374,'[10]cell downs 18042026 17h'!$B:$B,'[10]cell downs 18042026 17h'!$B:$B,"")</f>
        <v/>
      </c>
      <c r="BE1374" s="14" t="str">
        <f>_xlfn.XLOOKUP(B1374,'[11]Cells Huawei 19042026 15h'!$B:$B,'[11]Cells Huawei 19042026 15h'!$B:$B,"")</f>
        <v/>
      </c>
      <c r="BF1374" s="9" t="str">
        <f>_xlfn.XLOOKUP(B1374,'[12]cells down 19042026 9H40'!$B:$B,'[12]cells down 19042026 9H40'!$B:$B,"")</f>
        <v/>
      </c>
      <c r="BG1374" s="9" t="s">
        <v>205</v>
      </c>
      <c r="BH1374" s="9" t="s">
        <v>5537</v>
      </c>
    </row>
    <row r="1375" spans="1:60" s="9" customFormat="1" x14ac:dyDescent="0.3">
      <c r="A1375" s="1" t="s">
        <v>1248</v>
      </c>
      <c r="B1375" s="8" t="s">
        <v>1249</v>
      </c>
      <c r="C1375" s="3" t="str">
        <f>_xlfn.XLOOKUP(B1375,'[1]daily break down'!$D:$D,'[1]daily break down'!$E:$E,"")</f>
        <v>EXTREME-NORD</v>
      </c>
      <c r="D1375" s="1" t="s">
        <v>11</v>
      </c>
      <c r="E1375" s="1" t="s">
        <v>12</v>
      </c>
      <c r="F1375" s="3" t="s">
        <v>55</v>
      </c>
      <c r="G1375" s="1" t="s">
        <v>1250</v>
      </c>
      <c r="H1375" s="41" t="str">
        <f>_xlfn.XLOOKUP(B1375,[2]CALCULATION!$B:$B,[2]CALCULATION!$H:$H,"")</f>
        <v>NOKIA</v>
      </c>
      <c r="I1375" s="34">
        <v>3.6339227178753548E-2</v>
      </c>
      <c r="J1375" s="34">
        <v>4.3313171696150184E-2</v>
      </c>
      <c r="K1375" s="34">
        <v>0.64635082260699817</v>
      </c>
      <c r="L1375" s="34">
        <v>0</v>
      </c>
      <c r="M1375" s="34">
        <v>0</v>
      </c>
      <c r="N1375" s="34">
        <v>1.9619721549688431E-3</v>
      </c>
      <c r="O1375" s="34">
        <v>0</v>
      </c>
      <c r="P1375" s="34">
        <v>0</v>
      </c>
      <c r="Q1375" s="34">
        <v>0.17304173343680915</v>
      </c>
      <c r="R1375" s="34">
        <v>1.4268888399772469E-3</v>
      </c>
      <c r="S1375" s="35">
        <v>0</v>
      </c>
      <c r="T1375" s="35">
        <v>17402.278788812699</v>
      </c>
      <c r="U1375" s="35">
        <v>0</v>
      </c>
      <c r="V1375" s="35">
        <v>0</v>
      </c>
      <c r="W1375" s="35">
        <v>0</v>
      </c>
      <c r="X1375" s="35">
        <v>0</v>
      </c>
      <c r="Y1375" s="35">
        <v>0</v>
      </c>
      <c r="Z1375" s="35">
        <v>0</v>
      </c>
      <c r="AA1375" s="35">
        <v>0</v>
      </c>
      <c r="AB1375" s="35">
        <v>0</v>
      </c>
      <c r="AC1375" s="35">
        <v>0</v>
      </c>
      <c r="AD1375" s="35">
        <v>0</v>
      </c>
      <c r="AE1375" s="58" t="s">
        <v>5603</v>
      </c>
      <c r="AF1375" s="58"/>
      <c r="AG1375" s="57" t="str" cm="1">
        <f t="array" ref="AG1375">IFERROR(_xlfn.IFS(
AI1375="MPR ISSUE","PDH",
AI1375="BSS Hardware Issue","BSS",
AI1375="Sites strategiques, MLL, Pylone, etc.","ENVTECH",
AI1375="AKTIVCO DEFAUT GE &amp; POWER Cabinet","AKTIVCO",
AI1375="AKTIVCO Coupure ENEO &amp; Baisse de tension","AKTIVCO GRID ONLY",
AI1375="Coupure ENEO &amp; Baisse de tension","IHS GRID ONLY",
AI1375="Defaut GE &amp; POWER Cabinet","IHS",
AI1375="Sharing","Partners",
AI1375="Sites strategiques &amp; DataCenter","SST &amp; DC",
AI1375="Exclu","Exclu",
AI1375="SAT","SAT",
AI1375="SPARE-ISSUE","SPARE-ISSUE",
AI1375="Fiber CAmtel","TRANS_FO_CAMTEL",
AI1375="Fiber AOF","Fiber AOF",
AI1375="Projet OCM (HUAWEI)","TRAVAUX-HUAWEI",
AI1375="Projet OCM (NOKIA)","TRAVAUX-NOKIA",
AI1375="ACCESS-ISSUE","ACCESS-ISSUE",
AI1375="Projet OCM (ZTE, NOKIA, autres projets)","TRAVAUX OCM",
AI1375="No root CAuse","No root cause",
AI1375="ODU HS","PDH",
AI1375="IP &amp; VLAN","PDH",
AI1375="Warehouse HUAWEI","SPARE-ISSUE",
AI1375="SPARE-HS","SPARE-ISSUE",
AI1375="Power Telco","BSS",AI1375="no impacts","no impacts"
),"")</f>
        <v>no impacts</v>
      </c>
      <c r="AH1375" s="57" t="str" cm="1">
        <f t="array" ref="AH1375">IFERROR(_xlfn.IFS(
AI1375="MPR ISSUE","TX ISSUE",
AI1375="BSS Hardware Issue","RAN ISSUE",
AI1375="Sites strategiques, MLL, Pylone, etc.","ENVTECH",
AI1375="AKTIVCO DEFAUT GE &amp; POWER Cabinet","POWER ISSUE",
AI1375="AKTIVCO Coupure ENEO &amp; Baisse de tension","POWER ISSUE",
AI1375="Coupure ENEO &amp; Baisse de tension","POWER ISSUE",
AI1375="Defaut GE &amp; POWER Cabinet","POWER ISSUE",
AI1375="Sharing","POWER ISSUE",
AI1375="Sites strategiques &amp; DataCenter","POWER ISSUE",
AI1375="Exclu","Exclu",
AI1375="SAT","TX ISSUE",
AI1375="SPARE-ISSUE","SPARE-ISSUE",
AI1375="Fiber CAmtel","TX ISSUE",
AI1375="Fiber AOF","TX ISSUE",
AI1375="Projet OCM (HUAWEI)","TRAVAUX-HUAWEI",
AI1375="Projet OCM (NOKIA)","TRAVAUX -NOKIA",
AI1375="ACCESS-ISSUE","ACCESS-ISSUE",
AI1375="Projet OCM (ZTE, NOKIA, autres projets)","TRAVAUX OCM",
AI1375="No root CAuse","No root cause",
AI1375="ODU HS","TX ISSUE",
AI1375="IP &amp; VLAN","TX ISSUE",
AI1375="Warehouse HUAWEI","SPARE-ISSUE",
AI1375="SPARE-HS","SPARE-ISSUE",
AI1375="Power Telco","RAN ISSUE",AI1375="no impacts","no impacts"
),"")</f>
        <v>no impacts</v>
      </c>
      <c r="AI1375" s="85" t="s">
        <v>5998</v>
      </c>
      <c r="AJ1375" s="57" t="str" cm="1">
        <f t="array" ref="AJ1375">IFERROR(_xlfn.IFS(
AI1375="MPR ISSUE","ACTIVE",
AI1375="BSS Hardware Issue","ACTIVE",
AI1375="Sites strategiques, MLL, Pylone, etc.","PASSIVE",
AI1375="AKTIVCO DEFAUT GE &amp; POWER Cabinet","PASSIVE",
AI1375="AKTIVCO Coupure ENEO &amp; Baisse de tension","PASSIVE",
AI1375="Coupure ENEO &amp; Baisse de tension","PASSIVE",
AI1375="Defaut GE &amp; POWER Cabinet","PASSIVE",
AI1375="Sharing","PASSIVE",
AI1375="Sites strategiques &amp; DataCenter","PASSIVE",
AI1375="Exclu","Exclu",
AI1375="SAT","ACTIVE",
AI1375="SPARE-ISSUE","SPARE-ISSUE",
AI1375="Fiber CAmtel","ACTIVE",
AI1375="Fiber AOF","ACTIVE",
AI1375="Projet OCM (HUAWEI)","PLANNED WORKS",
AI1375="Projet OCM (NOKIA)","PLANNED WORKS",
AI1375="ACCESS-ISSUE","ACCESS-ISSUE",
AI1375="Projet OCM (ZTE, NOKIA, autres projets)","PLANNED WORKS",
AI1375="No root CAuse","No root cause",
AI1375="ODU HS","ACTIVE",
AI1375="IP &amp; VLAN","ACTIVE",
AI1375="Warehouse HUAWEI","SPARE-ISSUE",
AI1375="SPARE-HS","SPARE-ISSUE",
AI1375="Power Telco","ACTIVE", AI1375="no impacts","no impacts"
),"")</f>
        <v>no impacts</v>
      </c>
      <c r="AK1375" s="23" t="s">
        <v>5537</v>
      </c>
      <c r="AL1375" s="23" t="str">
        <f t="shared" si="37"/>
        <v>EXN_131</v>
      </c>
      <c r="AN1375" s="9" t="s">
        <v>5537</v>
      </c>
      <c r="AO1375" s="23" t="str">
        <f>_xlfn.XLOOKUP(B1375,'INCIDENT-05-03-2026'!E:E,'INCIDENT-05-03-2026'!F:F,"")</f>
        <v/>
      </c>
      <c r="AP1375" s="7" t="s">
        <v>5537</v>
      </c>
      <c r="AQ1375" s="6"/>
      <c r="AR1375" s="7"/>
      <c r="AS1375" s="3" t="str">
        <f>_xlfn.XLOOKUP(B1375,'[3]tt num | region | site id'!$C:$C,'[3]tt num | region | site id'!$Q:$Q,"")</f>
        <v/>
      </c>
      <c r="AT1375" s="24" t="str">
        <f>_xlfn.XLOOKUP(B1375,'[4]Cells Huawei 03052026 12h'!$B:$B,'[4]Cells Huawei 03052026 12h'!$T:$T,"")</f>
        <v/>
      </c>
      <c r="AU1375" s="24" t="str">
        <f>_xlfn.XLOOKUP(B1375,'[5]cells down 02052026 8h50'!$B:$B,'[5]cells down 02052026 8h50'!$R:$R,"")</f>
        <v/>
      </c>
      <c r="AV1375" s="24" t="str">
        <f>_xlfn.XLOOKUP(B1375,'[5]cells down 02052026 13h50'!$B:$B,'[5]cells down 02052026 13h50'!$R:$R,"")</f>
        <v/>
      </c>
      <c r="AW1375" s="24" t="str">
        <f>_xlfn.XLOOKUP(B1375,'[5]cells down 02052026 13h50'!$B:$B,'[5]cells down 02052026 13h50'!$R:$R,"")</f>
        <v/>
      </c>
      <c r="AX1375" s="24" t="str">
        <f>_xlfn.XLOOKUP(B1375,'[6]cell downs 03052026 8h40 '!$B:$B,'[6]cell downs 03052026 8h40 '!$R:$R,"")</f>
        <v/>
      </c>
      <c r="AY1375" s="24" t="str">
        <f>_xlfn.XLOOKUP(B1375,'[7]ALL SITES DOWN'!$D:$D,'[7]ALL SITES DOWN'!$J:$J,"")</f>
        <v/>
      </c>
      <c r="AZ1375" s="24" t="str">
        <f>_xlfn.XLOOKUP(B1375,'[8]ALL SITES DOWN'!$D:$D,'[8]ALL SITES DOWN'!$J:$J,"")</f>
        <v/>
      </c>
      <c r="BA1375" s="9" t="str">
        <f>_xlfn.XLOOKUP(B1375,[9]sheet1!$AC:$AC,[9]sheet1!$AF:$AF,"")</f>
        <v/>
      </c>
      <c r="BB1375" s="14" t="s">
        <v>5537</v>
      </c>
      <c r="BC1375" s="14" t="s">
        <v>5537</v>
      </c>
      <c r="BD1375" s="14" t="str">
        <f>_xlfn.XLOOKUP(B1375,'[10]cell downs 18042026 17h'!$B:$B,'[10]cell downs 18042026 17h'!$B:$B,"")</f>
        <v/>
      </c>
      <c r="BE1375" s="14" t="str">
        <f>_xlfn.XLOOKUP(B1375,'[11]Cells Huawei 19042026 15h'!$B:$B,'[11]Cells Huawei 19042026 15h'!$B:$B,"")</f>
        <v/>
      </c>
      <c r="BF1375" s="9" t="str">
        <f>_xlfn.XLOOKUP(B1375,'[12]cells down 19042026 9H40'!$B:$B,'[12]cells down 19042026 9H40'!$B:$B,"")</f>
        <v/>
      </c>
      <c r="BG1375" s="9" t="s">
        <v>1249</v>
      </c>
      <c r="BH1375" s="9" t="s">
        <v>12</v>
      </c>
    </row>
    <row r="1376" spans="1:60" s="9" customFormat="1" x14ac:dyDescent="0.3">
      <c r="A1376" s="1" t="s">
        <v>3032</v>
      </c>
      <c r="B1376" s="8" t="s">
        <v>3033</v>
      </c>
      <c r="C1376" s="3" t="str">
        <f>_xlfn.XLOOKUP(B1376,'[1]daily break down'!$D:$D,'[1]daily break down'!$E:$E,"")</f>
        <v>EXTREME-NORD</v>
      </c>
      <c r="D1376" s="1" t="s">
        <v>11</v>
      </c>
      <c r="E1376" s="1" t="e">
        <v>#N/A</v>
      </c>
      <c r="F1376" s="3" t="s">
        <v>55</v>
      </c>
      <c r="G1376" s="1" t="s">
        <v>3034</v>
      </c>
      <c r="H1376" s="41" t="str">
        <f>_xlfn.XLOOKUP(B1376,[2]CALCULATION!$B:$B,[2]CALCULATION!$H:$H,"")</f>
        <v>NOKIA</v>
      </c>
      <c r="I1376" s="34">
        <v>0</v>
      </c>
      <c r="J1376" s="34">
        <v>0</v>
      </c>
      <c r="K1376" s="34">
        <v>0.4083459218469665</v>
      </c>
      <c r="L1376" s="34">
        <v>0</v>
      </c>
      <c r="M1376" s="34">
        <v>0</v>
      </c>
      <c r="N1376" s="34">
        <v>2.6754165749574661E-3</v>
      </c>
      <c r="O1376" s="34">
        <v>0</v>
      </c>
      <c r="P1376" s="34">
        <v>0</v>
      </c>
      <c r="Q1376" s="34">
        <v>0</v>
      </c>
      <c r="R1376" s="34">
        <v>1.1593471824817056E-3</v>
      </c>
      <c r="S1376" s="35">
        <v>0</v>
      </c>
      <c r="T1376" s="35">
        <v>69608.440989290393</v>
      </c>
      <c r="U1376" s="35">
        <v>0</v>
      </c>
      <c r="V1376" s="35">
        <v>0</v>
      </c>
      <c r="W1376" s="35">
        <v>0</v>
      </c>
      <c r="X1376" s="35">
        <v>0</v>
      </c>
      <c r="Y1376" s="35">
        <v>0</v>
      </c>
      <c r="Z1376" s="35">
        <v>0</v>
      </c>
      <c r="AA1376" s="35">
        <v>0</v>
      </c>
      <c r="AB1376" s="35">
        <v>0</v>
      </c>
      <c r="AC1376" s="35">
        <v>0</v>
      </c>
      <c r="AD1376" s="35">
        <v>0</v>
      </c>
      <c r="AE1376" s="58" t="s">
        <v>5603</v>
      </c>
      <c r="AF1376" s="58"/>
      <c r="AG1376" s="57" t="str" cm="1">
        <f t="array" ref="AG1376">IFERROR(_xlfn.IFS(
AI1376="MPR ISSUE","PDH",
AI1376="BSS Hardware Issue","BSS",
AI1376="Sites strategiques, MLL, Pylone, etc.","ENVTECH",
AI1376="AKTIVCO DEFAUT GE &amp; POWER Cabinet","AKTIVCO",
AI1376="AKTIVCO Coupure ENEO &amp; Baisse de tension","AKTIVCO GRID ONLY",
AI1376="Coupure ENEO &amp; Baisse de tension","IHS GRID ONLY",
AI1376="Defaut GE &amp; POWER Cabinet","IHS",
AI1376="Sharing","Partners",
AI1376="Sites strategiques &amp; DataCenter","SST &amp; DC",
AI1376="Exclu","Exclu",
AI1376="SAT","SAT",
AI1376="SPARE-ISSUE","SPARE-ISSUE",
AI1376="Fiber CAmtel","TRANS_FO_CAMTEL",
AI1376="Fiber AOF","Fiber AOF",
AI1376="Projet OCM (HUAWEI)","TRAVAUX-HUAWEI",
AI1376="Projet OCM (NOKIA)","TRAVAUX-NOKIA",
AI1376="ACCESS-ISSUE","ACCESS-ISSUE",
AI1376="Projet OCM (ZTE, NOKIA, autres projets)","TRAVAUX OCM",
AI1376="No root CAuse","No root cause",
AI1376="ODU HS","PDH",
AI1376="IP &amp; VLAN","PDH",
AI1376="Warehouse HUAWEI","SPARE-ISSUE",
AI1376="SPARE-HS","SPARE-ISSUE",
AI1376="Power Telco","BSS",AI1376="no impacts","no impacts"
),"")</f>
        <v>no impacts</v>
      </c>
      <c r="AH1376" s="57" t="str" cm="1">
        <f t="array" ref="AH1376">IFERROR(_xlfn.IFS(
AI1376="MPR ISSUE","TX ISSUE",
AI1376="BSS Hardware Issue","RAN ISSUE",
AI1376="Sites strategiques, MLL, Pylone, etc.","ENVTECH",
AI1376="AKTIVCO DEFAUT GE &amp; POWER Cabinet","POWER ISSUE",
AI1376="AKTIVCO Coupure ENEO &amp; Baisse de tension","POWER ISSUE",
AI1376="Coupure ENEO &amp; Baisse de tension","POWER ISSUE",
AI1376="Defaut GE &amp; POWER Cabinet","POWER ISSUE",
AI1376="Sharing","POWER ISSUE",
AI1376="Sites strategiques &amp; DataCenter","POWER ISSUE",
AI1376="Exclu","Exclu",
AI1376="SAT","TX ISSUE",
AI1376="SPARE-ISSUE","SPARE-ISSUE",
AI1376="Fiber CAmtel","TX ISSUE",
AI1376="Fiber AOF","TX ISSUE",
AI1376="Projet OCM (HUAWEI)","TRAVAUX-HUAWEI",
AI1376="Projet OCM (NOKIA)","TRAVAUX -NOKIA",
AI1376="ACCESS-ISSUE","ACCESS-ISSUE",
AI1376="Projet OCM (ZTE, NOKIA, autres projets)","TRAVAUX OCM",
AI1376="No root CAuse","No root cause",
AI1376="ODU HS","TX ISSUE",
AI1376="IP &amp; VLAN","TX ISSUE",
AI1376="Warehouse HUAWEI","SPARE-ISSUE",
AI1376="SPARE-HS","SPARE-ISSUE",
AI1376="Power Telco","RAN ISSUE",AI1376="no impacts","no impacts"
),"")</f>
        <v>no impacts</v>
      </c>
      <c r="AI1376" s="85" t="s">
        <v>5998</v>
      </c>
      <c r="AJ1376" s="57" t="str" cm="1">
        <f t="array" ref="AJ1376">IFERROR(_xlfn.IFS(
AI1376="MPR ISSUE","ACTIVE",
AI1376="BSS Hardware Issue","ACTIVE",
AI1376="Sites strategiques, MLL, Pylone, etc.","PASSIVE",
AI1376="AKTIVCO DEFAUT GE &amp; POWER Cabinet","PASSIVE",
AI1376="AKTIVCO Coupure ENEO &amp; Baisse de tension","PASSIVE",
AI1376="Coupure ENEO &amp; Baisse de tension","PASSIVE",
AI1376="Defaut GE &amp; POWER Cabinet","PASSIVE",
AI1376="Sharing","PASSIVE",
AI1376="Sites strategiques &amp; DataCenter","PASSIVE",
AI1376="Exclu","Exclu",
AI1376="SAT","ACTIVE",
AI1376="SPARE-ISSUE","SPARE-ISSUE",
AI1376="Fiber CAmtel","ACTIVE",
AI1376="Fiber AOF","ACTIVE",
AI1376="Projet OCM (HUAWEI)","PLANNED WORKS",
AI1376="Projet OCM (NOKIA)","PLANNED WORKS",
AI1376="ACCESS-ISSUE","ACCESS-ISSUE",
AI1376="Projet OCM (ZTE, NOKIA, autres projets)","PLANNED WORKS",
AI1376="No root CAuse","No root cause",
AI1376="ODU HS","ACTIVE",
AI1376="IP &amp; VLAN","ACTIVE",
AI1376="Warehouse HUAWEI","SPARE-ISSUE",
AI1376="SPARE-HS","SPARE-ISSUE",
AI1376="Power Telco","ACTIVE", AI1376="no impacts","no impacts"
),"")</f>
        <v>no impacts</v>
      </c>
      <c r="AK1376" s="23" t="s">
        <v>5537</v>
      </c>
      <c r="AL1376" s="23" t="str">
        <f t="shared" si="37"/>
        <v>EXN_185</v>
      </c>
      <c r="AN1376" s="9" t="s">
        <v>5537</v>
      </c>
      <c r="AO1376" s="23" t="str">
        <f>_xlfn.XLOOKUP(B1376,'INCIDENT-05-03-2026'!E:E,'INCIDENT-05-03-2026'!F:F,"")</f>
        <v/>
      </c>
      <c r="AP1376" s="7" t="s">
        <v>5537</v>
      </c>
      <c r="AQ1376" s="6"/>
      <c r="AR1376" s="7"/>
      <c r="AS1376" s="3" t="str">
        <f>_xlfn.XLOOKUP(B1376,'[3]tt num | region | site id'!$C:$C,'[3]tt num | region | site id'!$Q:$Q,"")</f>
        <v/>
      </c>
      <c r="AT1376" s="24" t="str">
        <f>_xlfn.XLOOKUP(B1376,'[4]Cells Huawei 03052026 12h'!$B:$B,'[4]Cells Huawei 03052026 12h'!$T:$T,"")</f>
        <v/>
      </c>
      <c r="AU1376" s="24" t="str">
        <f>_xlfn.XLOOKUP(B1376,'[5]cells down 02052026 8h50'!$B:$B,'[5]cells down 02052026 8h50'!$R:$R,"")</f>
        <v/>
      </c>
      <c r="AV1376" s="24" t="str">
        <f>_xlfn.XLOOKUP(B1376,'[5]cells down 02052026 13h50'!$B:$B,'[5]cells down 02052026 13h50'!$R:$R,"")</f>
        <v/>
      </c>
      <c r="AW1376" s="24" t="str">
        <f>_xlfn.XLOOKUP(B1376,'[5]cells down 02052026 13h50'!$B:$B,'[5]cells down 02052026 13h50'!$R:$R,"")</f>
        <v/>
      </c>
      <c r="AX1376" s="24" t="str">
        <f>_xlfn.XLOOKUP(B1376,'[6]cell downs 03052026 8h40 '!$B:$B,'[6]cell downs 03052026 8h40 '!$R:$R,"")</f>
        <v/>
      </c>
      <c r="AY1376" s="24" t="str">
        <f>_xlfn.XLOOKUP(B1376,'[7]ALL SITES DOWN'!$D:$D,'[7]ALL SITES DOWN'!$J:$J,"")</f>
        <v/>
      </c>
      <c r="AZ1376" s="24" t="str">
        <f>_xlfn.XLOOKUP(B1376,'[8]ALL SITES DOWN'!$D:$D,'[8]ALL SITES DOWN'!$J:$J,"")</f>
        <v/>
      </c>
      <c r="BA1376" s="9" t="str">
        <f>_xlfn.XLOOKUP(B1376,[9]sheet1!$AC:$AC,[9]sheet1!$AF:$AF,"")</f>
        <v/>
      </c>
      <c r="BB1376" s="14" t="s">
        <v>5537</v>
      </c>
      <c r="BC1376" s="14" t="s">
        <v>5537</v>
      </c>
      <c r="BD1376" s="14" t="str">
        <f>_xlfn.XLOOKUP(B1376,'[10]cell downs 18042026 17h'!$B:$B,'[10]cell downs 18042026 17h'!$B:$B,"")</f>
        <v/>
      </c>
      <c r="BE1376" s="14" t="str">
        <f>_xlfn.XLOOKUP(B1376,'[11]Cells Huawei 19042026 15h'!$B:$B,'[11]Cells Huawei 19042026 15h'!$B:$B,"")</f>
        <v/>
      </c>
      <c r="BF1376" s="9" t="str">
        <f>_xlfn.XLOOKUP(B1376,'[12]cells down 19042026 9H40'!$B:$B,'[12]cells down 19042026 9H40'!$B:$B,"")</f>
        <v/>
      </c>
      <c r="BG1376" s="9" t="s">
        <v>5537</v>
      </c>
      <c r="BH1376" s="9" t="s">
        <v>12</v>
      </c>
    </row>
    <row r="1377" spans="1:60" s="9" customFormat="1" x14ac:dyDescent="0.3">
      <c r="A1377" s="1" t="s">
        <v>2833</v>
      </c>
      <c r="B1377" s="8" t="s">
        <v>2834</v>
      </c>
      <c r="C1377" s="3" t="str">
        <f>_xlfn.XLOOKUP(B1377,'[1]daily break down'!$D:$D,'[1]daily break down'!$E:$E,"")</f>
        <v>NORD-OUEST</v>
      </c>
      <c r="D1377" s="1" t="s">
        <v>11</v>
      </c>
      <c r="E1377" s="1" t="s">
        <v>12</v>
      </c>
      <c r="F1377" s="3" t="s">
        <v>51</v>
      </c>
      <c r="G1377" s="1" t="s">
        <v>52</v>
      </c>
      <c r="H1377" s="40" t="str">
        <f>_xlfn.XLOOKUP(B1377,[2]CALCULATION!$B:$B,[2]CALCULATION!$H:$H,"")</f>
        <v>Huawei</v>
      </c>
      <c r="I1377" s="34">
        <v>0</v>
      </c>
      <c r="J1377" s="34">
        <v>0</v>
      </c>
      <c r="K1377" s="34">
        <v>0</v>
      </c>
      <c r="L1377" s="34">
        <v>0</v>
      </c>
      <c r="M1377" s="34">
        <v>0</v>
      </c>
      <c r="N1377" s="34">
        <v>0</v>
      </c>
      <c r="O1377" s="34">
        <v>0</v>
      </c>
      <c r="P1377" s="34">
        <v>0</v>
      </c>
      <c r="Q1377" s="34">
        <v>0</v>
      </c>
      <c r="R1377" s="34">
        <v>0</v>
      </c>
      <c r="S1377" s="35">
        <v>0</v>
      </c>
      <c r="T1377" s="35">
        <v>0</v>
      </c>
      <c r="U1377" s="35">
        <v>0</v>
      </c>
      <c r="V1377" s="35">
        <v>0</v>
      </c>
      <c r="W1377" s="35">
        <v>0</v>
      </c>
      <c r="X1377" s="35">
        <v>0</v>
      </c>
      <c r="Y1377" s="35">
        <v>0</v>
      </c>
      <c r="Z1377" s="35">
        <v>0.93946275036882965</v>
      </c>
      <c r="AA1377" s="35">
        <v>0</v>
      </c>
      <c r="AB1377" s="35">
        <v>0</v>
      </c>
      <c r="AC1377" s="35">
        <v>0</v>
      </c>
      <c r="AD1377" s="35">
        <v>0</v>
      </c>
      <c r="AE1377" s="58" t="s">
        <v>5560</v>
      </c>
      <c r="AF1377" s="58"/>
      <c r="AG1377" s="57" t="str" cm="1">
        <f t="array" ref="AG1377">IFERROR(_xlfn.IFS(
AI1377="MPR ISSUE","PDH",
AI1377="BSS Hardware Issue","BSS",
AI1377="Sites strategiques, MLL, Pylone, etc.","ENVTECH",
AI1377="AKTIVCO DEFAUT GE &amp; POWER Cabinet","AKTIVCO",
AI1377="AKTIVCO Coupure ENEO &amp; Baisse de tension","AKTIVCO GRID ONLY",
AI1377="Coupure ENEO &amp; Baisse de tension","IHS GRID ONLY",
AI1377="Defaut GE &amp; POWER Cabinet","IHS",
AI1377="Sharing","Partners",
AI1377="Sites strategiques &amp; DataCenter","SST &amp; DC",
AI1377="Exclu","Exclu",
AI1377="SAT","SAT",
AI1377="SPARE-ISSUE","SPARE-ISSUE",
AI1377="Fiber CAmtel","TRANS_FO_CAMTEL",
AI1377="Fiber AOF","Fiber AOF",
AI1377="Projet OCM (HUAWEI)","TRAVAUX-HUAWEI",
AI1377="Projet OCM (NOKIA)","TRAVAUX-NOKIA",
AI1377="ACCESS-ISSUE","ACCESS-ISSUE",
AI1377="Projet OCM (ZTE, NOKIA, autres projets)","TRAVAUX OCM",
AI1377="No root CAuse","No root cause",
AI1377="ODU HS","PDH",
AI1377="IP &amp; VLAN","PDH",
AI1377="Warehouse HUAWEI","SPARE-ISSUE",
AI1377="SPARE-HS","SPARE-ISSUE",
AI1377="Power Telco","BSS",AI1377="no impacts","no impacts"
),"")</f>
        <v>no impacts</v>
      </c>
      <c r="AH1377" s="57" t="str" cm="1">
        <f t="array" ref="AH1377">IFERROR(_xlfn.IFS(
AI1377="MPR ISSUE","TX ISSUE",
AI1377="BSS Hardware Issue","RAN ISSUE",
AI1377="Sites strategiques, MLL, Pylone, etc.","ENVTECH",
AI1377="AKTIVCO DEFAUT GE &amp; POWER Cabinet","POWER ISSUE",
AI1377="AKTIVCO Coupure ENEO &amp; Baisse de tension","POWER ISSUE",
AI1377="Coupure ENEO &amp; Baisse de tension","POWER ISSUE",
AI1377="Defaut GE &amp; POWER Cabinet","POWER ISSUE",
AI1377="Sharing","POWER ISSUE",
AI1377="Sites strategiques &amp; DataCenter","POWER ISSUE",
AI1377="Exclu","Exclu",
AI1377="SAT","TX ISSUE",
AI1377="SPARE-ISSUE","SPARE-ISSUE",
AI1377="Fiber CAmtel","TX ISSUE",
AI1377="Fiber AOF","TX ISSUE",
AI1377="Projet OCM (HUAWEI)","TRAVAUX-HUAWEI",
AI1377="Projet OCM (NOKIA)","TRAVAUX -NOKIA",
AI1377="ACCESS-ISSUE","ACCESS-ISSUE",
AI1377="Projet OCM (ZTE, NOKIA, autres projets)","TRAVAUX OCM",
AI1377="No root CAuse","No root cause",
AI1377="ODU HS","TX ISSUE",
AI1377="IP &amp; VLAN","TX ISSUE",
AI1377="Warehouse HUAWEI","SPARE-ISSUE",
AI1377="SPARE-HS","SPARE-ISSUE",
AI1377="Power Telco","RAN ISSUE",AI1377="no impacts","no impacts"
),"")</f>
        <v>no impacts</v>
      </c>
      <c r="AI1377" s="85" t="s">
        <v>5998</v>
      </c>
      <c r="AJ1377" s="57" t="str" cm="1">
        <f t="array" ref="AJ1377">IFERROR(_xlfn.IFS(
AI1377="MPR ISSUE","ACTIVE",
AI1377="BSS Hardware Issue","ACTIVE",
AI1377="Sites strategiques, MLL, Pylone, etc.","PASSIVE",
AI1377="AKTIVCO DEFAUT GE &amp; POWER Cabinet","PASSIVE",
AI1377="AKTIVCO Coupure ENEO &amp; Baisse de tension","PASSIVE",
AI1377="Coupure ENEO &amp; Baisse de tension","PASSIVE",
AI1377="Defaut GE &amp; POWER Cabinet","PASSIVE",
AI1377="Sharing","PASSIVE",
AI1377="Sites strategiques &amp; DataCenter","PASSIVE",
AI1377="Exclu","Exclu",
AI1377="SAT","ACTIVE",
AI1377="SPARE-ISSUE","SPARE-ISSUE",
AI1377="Fiber CAmtel","ACTIVE",
AI1377="Fiber AOF","ACTIVE",
AI1377="Projet OCM (HUAWEI)","PLANNED WORKS",
AI1377="Projet OCM (NOKIA)","PLANNED WORKS",
AI1377="ACCESS-ISSUE","ACCESS-ISSUE",
AI1377="Projet OCM (ZTE, NOKIA, autres projets)","PLANNED WORKS",
AI1377="No root CAuse","No root cause",
AI1377="ODU HS","ACTIVE",
AI1377="IP &amp; VLAN","ACTIVE",
AI1377="Warehouse HUAWEI","SPARE-ISSUE",
AI1377="SPARE-HS","SPARE-ISSUE",
AI1377="Power Telco","ACTIVE", AI1377="no impacts","no impacts"
),"")</f>
        <v>no impacts</v>
      </c>
      <c r="AK1377" s="23" t="s">
        <v>5537</v>
      </c>
      <c r="AL1377" s="23" t="str">
        <f t="shared" si="37"/>
        <v>NRO_254</v>
      </c>
      <c r="AN1377" s="9" t="s">
        <v>5537</v>
      </c>
      <c r="AO1377" s="23" t="str">
        <f>_xlfn.XLOOKUP(B1377,'INCIDENT-05-03-2026'!E:E,'INCIDENT-05-03-2026'!F:F,"")</f>
        <v/>
      </c>
      <c r="AP1377" s="7" t="s">
        <v>5537</v>
      </c>
      <c r="AQ1377" s="6"/>
      <c r="AR1377" s="7"/>
      <c r="AS1377" s="3" t="str">
        <f>_xlfn.XLOOKUP(B1377,'[3]tt num | region | site id'!$C:$C,'[3]tt num | region | site id'!$Q:$Q,"")</f>
        <v/>
      </c>
      <c r="AT1377" s="24" t="str">
        <f>_xlfn.XLOOKUP(B1377,'[4]Cells Huawei 03052026 12h'!$B:$B,'[4]Cells Huawei 03052026 12h'!$T:$T,"")</f>
        <v/>
      </c>
      <c r="AU1377" s="24" t="str">
        <f>_xlfn.XLOOKUP(B1377,'[5]cells down 02052026 8h50'!$B:$B,'[5]cells down 02052026 8h50'!$R:$R,"")</f>
        <v/>
      </c>
      <c r="AV1377" s="24" t="str">
        <f>_xlfn.XLOOKUP(B1377,'[5]cells down 02052026 13h50'!$B:$B,'[5]cells down 02052026 13h50'!$R:$R,"")</f>
        <v/>
      </c>
      <c r="AW1377" s="24" t="str">
        <f>_xlfn.XLOOKUP(B1377,'[5]cells down 02052026 13h50'!$B:$B,'[5]cells down 02052026 13h50'!$R:$R,"")</f>
        <v/>
      </c>
      <c r="AX1377" s="24" t="str">
        <f>_xlfn.XLOOKUP(B1377,'[6]cell downs 03052026 8h40 '!$B:$B,'[6]cell downs 03052026 8h40 '!$R:$R,"")</f>
        <v/>
      </c>
      <c r="AY1377" s="24" t="str">
        <f>_xlfn.XLOOKUP(B1377,'[7]ALL SITES DOWN'!$D:$D,'[7]ALL SITES DOWN'!$J:$J,"")</f>
        <v/>
      </c>
      <c r="AZ1377" s="24" t="str">
        <f>_xlfn.XLOOKUP(B1377,'[8]ALL SITES DOWN'!$D:$D,'[8]ALL SITES DOWN'!$J:$J,"")</f>
        <v/>
      </c>
      <c r="BA1377" s="9" t="str">
        <f>_xlfn.XLOOKUP(B1377,[9]sheet1!$AC:$AC,[9]sheet1!$AF:$AF,"")</f>
        <v/>
      </c>
      <c r="BB1377" s="14" t="s">
        <v>5537</v>
      </c>
      <c r="BC1377" s="14" t="s">
        <v>5537</v>
      </c>
      <c r="BD1377" s="14" t="str">
        <f>_xlfn.XLOOKUP(B1377,'[10]cell downs 18042026 17h'!$B:$B,'[10]cell downs 18042026 17h'!$B:$B,"")</f>
        <v/>
      </c>
      <c r="BE1377" s="14" t="str">
        <f>_xlfn.XLOOKUP(B1377,'[11]Cells Huawei 19042026 15h'!$B:$B,'[11]Cells Huawei 19042026 15h'!$B:$B,"")</f>
        <v/>
      </c>
      <c r="BF1377" s="9" t="str">
        <f>_xlfn.XLOOKUP(B1377,'[12]cells down 19042026 9H40'!$B:$B,'[12]cells down 19042026 9H40'!$B:$B,"")</f>
        <v/>
      </c>
      <c r="BG1377" s="9" t="s">
        <v>2834</v>
      </c>
      <c r="BH1377" s="9" t="s">
        <v>594</v>
      </c>
    </row>
    <row r="1378" spans="1:60" s="9" customFormat="1" x14ac:dyDescent="0.3">
      <c r="A1378" s="1" t="s">
        <v>4717</v>
      </c>
      <c r="B1378" s="8" t="s">
        <v>4718</v>
      </c>
      <c r="C1378" s="3" t="str">
        <f>_xlfn.XLOOKUP(B1378,'[1]daily break down'!$D:$D,'[1]daily break down'!$E:$E,"")</f>
        <v>ADAMAOUA</v>
      </c>
      <c r="D1378" s="1" t="s">
        <v>11</v>
      </c>
      <c r="E1378" s="1" t="s">
        <v>12</v>
      </c>
      <c r="F1378" s="3" t="s">
        <v>90</v>
      </c>
      <c r="G1378" s="1" t="s">
        <v>2909</v>
      </c>
      <c r="H1378" s="40" t="str">
        <f>_xlfn.XLOOKUP(B1378,[2]CALCULATION!$B:$B,[2]CALCULATION!$H:$H,"")</f>
        <v>Huawei</v>
      </c>
      <c r="I1378" s="34">
        <v>0</v>
      </c>
      <c r="J1378" s="34">
        <v>0</v>
      </c>
      <c r="K1378" s="34">
        <v>0</v>
      </c>
      <c r="L1378" s="34">
        <v>0</v>
      </c>
      <c r="M1378" s="34">
        <v>0</v>
      </c>
      <c r="N1378" s="34">
        <v>0</v>
      </c>
      <c r="O1378" s="34">
        <v>0</v>
      </c>
      <c r="P1378" s="34">
        <v>0</v>
      </c>
      <c r="Q1378" s="34">
        <v>0</v>
      </c>
      <c r="R1378" s="34">
        <v>0</v>
      </c>
      <c r="S1378" s="35">
        <v>0</v>
      </c>
      <c r="T1378" s="35">
        <v>0</v>
      </c>
      <c r="U1378" s="35">
        <v>0</v>
      </c>
      <c r="V1378" s="35">
        <v>0</v>
      </c>
      <c r="W1378" s="35">
        <v>0</v>
      </c>
      <c r="X1378" s="35">
        <v>0</v>
      </c>
      <c r="Y1378" s="35">
        <v>0</v>
      </c>
      <c r="Z1378" s="35">
        <v>0</v>
      </c>
      <c r="AA1378" s="35">
        <v>0</v>
      </c>
      <c r="AB1378" s="35">
        <v>0</v>
      </c>
      <c r="AC1378" s="35">
        <v>0</v>
      </c>
      <c r="AD1378" s="35">
        <v>0</v>
      </c>
      <c r="AE1378" s="58" t="s">
        <v>5560</v>
      </c>
      <c r="AF1378" s="58"/>
      <c r="AG1378" s="57" t="str" cm="1">
        <f t="array" ref="AG1378">IFERROR(_xlfn.IFS(
AI1378="MPR ISSUE","PDH",
AI1378="BSS Hardware Issue","BSS",
AI1378="Sites strategiques, MLL, Pylone, etc.","ENVTECH",
AI1378="AKTIVCO DEFAUT GE &amp; POWER Cabinet","AKTIVCO",
AI1378="AKTIVCO Coupure ENEO &amp; Baisse de tension","AKTIVCO GRID ONLY",
AI1378="Coupure ENEO &amp; Baisse de tension","IHS GRID ONLY",
AI1378="Defaut GE &amp; POWER Cabinet","IHS",
AI1378="Sharing","Partners",
AI1378="Sites strategiques &amp; DataCenter","SST &amp; DC",
AI1378="Exclu","Exclu",
AI1378="SAT","SAT",
AI1378="SPARE-ISSUE","SPARE-ISSUE",
AI1378="Fiber CAmtel","TRANS_FO_CAMTEL",
AI1378="Fiber AOF","Fiber AOF",
AI1378="Projet OCM (HUAWEI)","TRAVAUX-HUAWEI",
AI1378="Projet OCM (NOKIA)","TRAVAUX-NOKIA",
AI1378="ACCESS-ISSUE","ACCESS-ISSUE",
AI1378="Projet OCM (ZTE, NOKIA, autres projets)","TRAVAUX OCM",
AI1378="No root CAuse","No root cause",
AI1378="ODU HS","PDH",
AI1378="IP &amp; VLAN","PDH",
AI1378="Warehouse HUAWEI","SPARE-ISSUE",
AI1378="SPARE-HS","SPARE-ISSUE",
AI1378="Power Telco","BSS",AI1378="no impacts","no impacts"
),"")</f>
        <v>no impacts</v>
      </c>
      <c r="AH1378" s="57" t="str" cm="1">
        <f t="array" ref="AH1378">IFERROR(_xlfn.IFS(
AI1378="MPR ISSUE","TX ISSUE",
AI1378="BSS Hardware Issue","RAN ISSUE",
AI1378="Sites strategiques, MLL, Pylone, etc.","ENVTECH",
AI1378="AKTIVCO DEFAUT GE &amp; POWER Cabinet","POWER ISSUE",
AI1378="AKTIVCO Coupure ENEO &amp; Baisse de tension","POWER ISSUE",
AI1378="Coupure ENEO &amp; Baisse de tension","POWER ISSUE",
AI1378="Defaut GE &amp; POWER Cabinet","POWER ISSUE",
AI1378="Sharing","POWER ISSUE",
AI1378="Sites strategiques &amp; DataCenter","POWER ISSUE",
AI1378="Exclu","Exclu",
AI1378="SAT","TX ISSUE",
AI1378="SPARE-ISSUE","SPARE-ISSUE",
AI1378="Fiber CAmtel","TX ISSUE",
AI1378="Fiber AOF","TX ISSUE",
AI1378="Projet OCM (HUAWEI)","TRAVAUX-HUAWEI",
AI1378="Projet OCM (NOKIA)","TRAVAUX -NOKIA",
AI1378="ACCESS-ISSUE","ACCESS-ISSUE",
AI1378="Projet OCM (ZTE, NOKIA, autres projets)","TRAVAUX OCM",
AI1378="No root CAuse","No root cause",
AI1378="ODU HS","TX ISSUE",
AI1378="IP &amp; VLAN","TX ISSUE",
AI1378="Warehouse HUAWEI","SPARE-ISSUE",
AI1378="SPARE-HS","SPARE-ISSUE",
AI1378="Power Telco","RAN ISSUE",AI1378="no impacts","no impacts"
),"")</f>
        <v>no impacts</v>
      </c>
      <c r="AI1378" s="85" t="s">
        <v>5998</v>
      </c>
      <c r="AJ1378" s="57" t="str" cm="1">
        <f t="array" ref="AJ1378">IFERROR(_xlfn.IFS(
AI1378="MPR ISSUE","ACTIVE",
AI1378="BSS Hardware Issue","ACTIVE",
AI1378="Sites strategiques, MLL, Pylone, etc.","PASSIVE",
AI1378="AKTIVCO DEFAUT GE &amp; POWER Cabinet","PASSIVE",
AI1378="AKTIVCO Coupure ENEO &amp; Baisse de tension","PASSIVE",
AI1378="Coupure ENEO &amp; Baisse de tension","PASSIVE",
AI1378="Defaut GE &amp; POWER Cabinet","PASSIVE",
AI1378="Sharing","PASSIVE",
AI1378="Sites strategiques &amp; DataCenter","PASSIVE",
AI1378="Exclu","Exclu",
AI1378="SAT","ACTIVE",
AI1378="SPARE-ISSUE","SPARE-ISSUE",
AI1378="Fiber CAmtel","ACTIVE",
AI1378="Fiber AOF","ACTIVE",
AI1378="Projet OCM (HUAWEI)","PLANNED WORKS",
AI1378="Projet OCM (NOKIA)","PLANNED WORKS",
AI1378="ACCESS-ISSUE","ACCESS-ISSUE",
AI1378="Projet OCM (ZTE, NOKIA, autres projets)","PLANNED WORKS",
AI1378="No root CAuse","No root cause",
AI1378="ODU HS","ACTIVE",
AI1378="IP &amp; VLAN","ACTIVE",
AI1378="Warehouse HUAWEI","SPARE-ISSUE",
AI1378="SPARE-HS","SPARE-ISSUE",
AI1378="Power Telco","ACTIVE", AI1378="no impacts","no impacts"
),"")</f>
        <v>no impacts</v>
      </c>
      <c r="AK1378" s="23" t="s">
        <v>5537</v>
      </c>
      <c r="AL1378" s="23" t="str">
        <f t="shared" si="37"/>
        <v>ADM_107</v>
      </c>
      <c r="AN1378" s="9" t="s">
        <v>5537</v>
      </c>
      <c r="AO1378" s="23" t="str">
        <f>_xlfn.XLOOKUP(B1378,'INCIDENT-05-03-2026'!E:E,'INCIDENT-05-03-2026'!F:F,"")</f>
        <v/>
      </c>
      <c r="AP1378" s="7" t="s">
        <v>5537</v>
      </c>
      <c r="AQ1378" s="6"/>
      <c r="AR1378" s="7"/>
      <c r="AS1378" s="3" t="str">
        <f>_xlfn.XLOOKUP(B1378,'[3]tt num | region | site id'!$C:$C,'[3]tt num | region | site id'!$Q:$Q,"")</f>
        <v/>
      </c>
      <c r="AT1378" s="24" t="str">
        <f>_xlfn.XLOOKUP(B1378,'[4]Cells Huawei 03052026 12h'!$B:$B,'[4]Cells Huawei 03052026 12h'!$T:$T,"")</f>
        <v/>
      </c>
      <c r="AU1378" s="24" t="str">
        <f>_xlfn.XLOOKUP(B1378,'[5]cells down 02052026 8h50'!$B:$B,'[5]cells down 02052026 8h50'!$R:$R,"")</f>
        <v/>
      </c>
      <c r="AV1378" s="24" t="str">
        <f>_xlfn.XLOOKUP(B1378,'[5]cells down 02052026 13h50'!$B:$B,'[5]cells down 02052026 13h50'!$R:$R,"")</f>
        <v/>
      </c>
      <c r="AW1378" s="24" t="str">
        <f>_xlfn.XLOOKUP(B1378,'[5]cells down 02052026 13h50'!$B:$B,'[5]cells down 02052026 13h50'!$R:$R,"")</f>
        <v/>
      </c>
      <c r="AX1378" s="24" t="str">
        <f>_xlfn.XLOOKUP(B1378,'[6]cell downs 03052026 8h40 '!$B:$B,'[6]cell downs 03052026 8h40 '!$R:$R,"")</f>
        <v/>
      </c>
      <c r="AY1378" s="24" t="str">
        <f>_xlfn.XLOOKUP(B1378,'[7]ALL SITES DOWN'!$D:$D,'[7]ALL SITES DOWN'!$J:$J,"")</f>
        <v/>
      </c>
      <c r="AZ1378" s="24" t="str">
        <f>_xlfn.XLOOKUP(B1378,'[8]ALL SITES DOWN'!$D:$D,'[8]ALL SITES DOWN'!$J:$J,"")</f>
        <v/>
      </c>
      <c r="BA1378" s="9" t="str">
        <f>_xlfn.XLOOKUP(B1378,[9]sheet1!$AC:$AC,[9]sheet1!$AF:$AF,"")</f>
        <v/>
      </c>
      <c r="BB1378" s="14" t="s">
        <v>5537</v>
      </c>
      <c r="BC1378" s="14" t="s">
        <v>5537</v>
      </c>
      <c r="BD1378" s="14" t="str">
        <f>_xlfn.XLOOKUP(B1378,'[10]cell downs 18042026 17h'!$B:$B,'[10]cell downs 18042026 17h'!$B:$B,"")</f>
        <v/>
      </c>
      <c r="BE1378" s="14" t="str">
        <f>_xlfn.XLOOKUP(B1378,'[11]Cells Huawei 19042026 15h'!$B:$B,'[11]Cells Huawei 19042026 15h'!$B:$B,"")</f>
        <v/>
      </c>
      <c r="BF1378" s="9" t="str">
        <f>_xlfn.XLOOKUP(B1378,'[12]cells down 19042026 9H40'!$B:$B,'[12]cells down 19042026 9H40'!$B:$B,"")</f>
        <v/>
      </c>
      <c r="BG1378" s="9" t="s">
        <v>4718</v>
      </c>
      <c r="BH1378" s="9" t="s">
        <v>5537</v>
      </c>
    </row>
    <row r="1379" spans="1:60" s="9" customFormat="1" x14ac:dyDescent="0.3">
      <c r="A1379" s="1" t="s">
        <v>1009</v>
      </c>
      <c r="B1379" s="8" t="s">
        <v>1010</v>
      </c>
      <c r="C1379" s="3" t="str">
        <f>_xlfn.XLOOKUP(B1379,'[1]daily break down'!$D:$D,'[1]daily break down'!$E:$E,"")</f>
        <v>CENTRE</v>
      </c>
      <c r="D1379" s="1" t="s">
        <v>11</v>
      </c>
      <c r="E1379" s="1" t="str">
        <f>BH1379</f>
        <v/>
      </c>
      <c r="F1379" s="3" t="s">
        <v>37</v>
      </c>
      <c r="G1379" s="1" t="s">
        <v>1011</v>
      </c>
      <c r="H1379" s="41" t="str">
        <f>_xlfn.XLOOKUP(B1379,[2]CALCULATION!$B:$B,[2]CALCULATION!$H:$H,"")</f>
        <v>NOKIA</v>
      </c>
      <c r="I1379" s="34">
        <v>0</v>
      </c>
      <c r="J1379" s="34">
        <v>0</v>
      </c>
      <c r="K1379" s="34">
        <v>0</v>
      </c>
      <c r="L1379" s="34">
        <v>0</v>
      </c>
      <c r="M1379" s="34">
        <v>0</v>
      </c>
      <c r="N1379" s="34">
        <v>0</v>
      </c>
      <c r="O1379" s="34">
        <v>0</v>
      </c>
      <c r="P1379" s="34">
        <v>0</v>
      </c>
      <c r="Q1379" s="34">
        <v>0</v>
      </c>
      <c r="R1379" s="34">
        <v>2.1989113169365972</v>
      </c>
      <c r="S1379" s="35">
        <v>0</v>
      </c>
      <c r="T1379" s="35">
        <v>339952.81238924415</v>
      </c>
      <c r="U1379" s="35">
        <v>0</v>
      </c>
      <c r="V1379" s="35">
        <v>0</v>
      </c>
      <c r="W1379" s="35">
        <v>0</v>
      </c>
      <c r="X1379" s="35">
        <v>0</v>
      </c>
      <c r="Y1379" s="35">
        <v>0</v>
      </c>
      <c r="Z1379" s="35">
        <v>0</v>
      </c>
      <c r="AA1379" s="35">
        <v>0</v>
      </c>
      <c r="AB1379" s="35">
        <v>0</v>
      </c>
      <c r="AC1379" s="35">
        <v>0</v>
      </c>
      <c r="AD1379" s="35">
        <v>0</v>
      </c>
      <c r="AE1379" s="58" t="s">
        <v>5560</v>
      </c>
      <c r="AF1379" s="58"/>
      <c r="AG1379" s="57" t="str" cm="1">
        <f t="array" ref="AG1379">IFERROR(_xlfn.IFS(
AI1379="MPR ISSUE","PDH",
AI1379="BSS Hardware Issue","BSS",
AI1379="Sites strategiques, MLL, Pylone, etc.","ENVTECH",
AI1379="AKTIVCO DEFAUT GE &amp; POWER Cabinet","AKTIVCO",
AI1379="AKTIVCO Coupure ENEO &amp; Baisse de tension","AKTIVCO GRID ONLY",
AI1379="Coupure ENEO &amp; Baisse de tension","IHS GRID ONLY",
AI1379="Defaut GE &amp; POWER Cabinet","IHS",
AI1379="Sharing","Partners",
AI1379="Sites strategiques &amp; DataCenter","SST &amp; DC",
AI1379="Exclu","Exclu",
AI1379="SAT","SAT",
AI1379="SPARE-ISSUE","SPARE-ISSUE",
AI1379="Fiber CAmtel","TRANS_FO_CAMTEL",
AI1379="Fiber AOF","Fiber AOF",
AI1379="Projet OCM (HUAWEI)","TRAVAUX-HUAWEI",
AI1379="Projet OCM (NOKIA)","TRAVAUX-NOKIA",
AI1379="ACCESS-ISSUE","ACCESS-ISSUE",
AI1379="Projet OCM (ZTE, NOKIA, autres projets)","TRAVAUX OCM",
AI1379="No root CAuse","No root cause",
AI1379="ODU HS","PDH",
AI1379="IP &amp; VLAN","PDH",
AI1379="Warehouse HUAWEI","SPARE-ISSUE",
AI1379="SPARE-HS","SPARE-ISSUE",
AI1379="Power Telco","BSS",AI1379="no impacts","no impacts"
),"")</f>
        <v>no impacts</v>
      </c>
      <c r="AH1379" s="57" t="str" cm="1">
        <f t="array" ref="AH1379">IFERROR(_xlfn.IFS(
AI1379="MPR ISSUE","TX ISSUE",
AI1379="BSS Hardware Issue","RAN ISSUE",
AI1379="Sites strategiques, MLL, Pylone, etc.","ENVTECH",
AI1379="AKTIVCO DEFAUT GE &amp; POWER Cabinet","POWER ISSUE",
AI1379="AKTIVCO Coupure ENEO &amp; Baisse de tension","POWER ISSUE",
AI1379="Coupure ENEO &amp; Baisse de tension","POWER ISSUE",
AI1379="Defaut GE &amp; POWER Cabinet","POWER ISSUE",
AI1379="Sharing","POWER ISSUE",
AI1379="Sites strategiques &amp; DataCenter","POWER ISSUE",
AI1379="Exclu","Exclu",
AI1379="SAT","TX ISSUE",
AI1379="SPARE-ISSUE","SPARE-ISSUE",
AI1379="Fiber CAmtel","TX ISSUE",
AI1379="Fiber AOF","TX ISSUE",
AI1379="Projet OCM (HUAWEI)","TRAVAUX-HUAWEI",
AI1379="Projet OCM (NOKIA)","TRAVAUX -NOKIA",
AI1379="ACCESS-ISSUE","ACCESS-ISSUE",
AI1379="Projet OCM (ZTE, NOKIA, autres projets)","TRAVAUX OCM",
AI1379="No root CAuse","No root cause",
AI1379="ODU HS","TX ISSUE",
AI1379="IP &amp; VLAN","TX ISSUE",
AI1379="Warehouse HUAWEI","SPARE-ISSUE",
AI1379="SPARE-HS","SPARE-ISSUE",
AI1379="Power Telco","RAN ISSUE",AI1379="no impacts","no impacts"
),"")</f>
        <v>no impacts</v>
      </c>
      <c r="AI1379" s="85" t="s">
        <v>5998</v>
      </c>
      <c r="AJ1379" s="57" t="str" cm="1">
        <f t="array" ref="AJ1379">IFERROR(_xlfn.IFS(
AI1379="MPR ISSUE","ACTIVE",
AI1379="BSS Hardware Issue","ACTIVE",
AI1379="Sites strategiques, MLL, Pylone, etc.","PASSIVE",
AI1379="AKTIVCO DEFAUT GE &amp; POWER Cabinet","PASSIVE",
AI1379="AKTIVCO Coupure ENEO &amp; Baisse de tension","PASSIVE",
AI1379="Coupure ENEO &amp; Baisse de tension","PASSIVE",
AI1379="Defaut GE &amp; POWER Cabinet","PASSIVE",
AI1379="Sharing","PASSIVE",
AI1379="Sites strategiques &amp; DataCenter","PASSIVE",
AI1379="Exclu","Exclu",
AI1379="SAT","ACTIVE",
AI1379="SPARE-ISSUE","SPARE-ISSUE",
AI1379="Fiber CAmtel","ACTIVE",
AI1379="Fiber AOF","ACTIVE",
AI1379="Projet OCM (HUAWEI)","PLANNED WORKS",
AI1379="Projet OCM (NOKIA)","PLANNED WORKS",
AI1379="ACCESS-ISSUE","ACCESS-ISSUE",
AI1379="Projet OCM (ZTE, NOKIA, autres projets)","PLANNED WORKS",
AI1379="No root CAuse","No root cause",
AI1379="ODU HS","ACTIVE",
AI1379="IP &amp; VLAN","ACTIVE",
AI1379="Warehouse HUAWEI","SPARE-ISSUE",
AI1379="SPARE-HS","SPARE-ISSUE",
AI1379="Power Telco","ACTIVE", AI1379="no impacts","no impacts"
),"")</f>
        <v>no impacts</v>
      </c>
      <c r="AK1379" s="23" t="s">
        <v>5537</v>
      </c>
      <c r="AL1379" s="23" t="str">
        <f t="shared" si="37"/>
        <v>CTR_363</v>
      </c>
      <c r="AN1379" s="9" t="s">
        <v>5537</v>
      </c>
      <c r="AO1379" s="23" t="str">
        <f>_xlfn.XLOOKUP(B1379,'INCIDENT-05-03-2026'!E:E,'INCIDENT-05-03-2026'!F:F,"")</f>
        <v/>
      </c>
      <c r="AP1379" s="7" t="s">
        <v>5537</v>
      </c>
      <c r="AQ1379" s="6"/>
      <c r="AR1379" s="7"/>
      <c r="AS1379" s="3" t="str">
        <f>_xlfn.XLOOKUP(B1379,'[3]tt num | region | site id'!$C:$C,'[3]tt num | region | site id'!$Q:$Q,"")</f>
        <v/>
      </c>
      <c r="AT1379" s="24" t="str">
        <f>_xlfn.XLOOKUP(B1379,'[4]Cells Huawei 03052026 12h'!$B:$B,'[4]Cells Huawei 03052026 12h'!$T:$T,"")</f>
        <v/>
      </c>
      <c r="AU1379" s="24" t="str">
        <f>_xlfn.XLOOKUP(B1379,'[5]cells down 02052026 8h50'!$B:$B,'[5]cells down 02052026 8h50'!$R:$R,"")</f>
        <v/>
      </c>
      <c r="AV1379" s="24" t="str">
        <f>_xlfn.XLOOKUP(B1379,'[5]cells down 02052026 13h50'!$B:$B,'[5]cells down 02052026 13h50'!$R:$R,"")</f>
        <v/>
      </c>
      <c r="AW1379" s="24" t="str">
        <f>_xlfn.XLOOKUP(B1379,'[5]cells down 02052026 13h50'!$B:$B,'[5]cells down 02052026 13h50'!$R:$R,"")</f>
        <v/>
      </c>
      <c r="AX1379" s="24" t="str">
        <f>_xlfn.XLOOKUP(B1379,'[6]cell downs 03052026 8h40 '!$B:$B,'[6]cell downs 03052026 8h40 '!$R:$R,"")</f>
        <v/>
      </c>
      <c r="AY1379" s="24" t="str">
        <f>_xlfn.XLOOKUP(B1379,'[7]ALL SITES DOWN'!$D:$D,'[7]ALL SITES DOWN'!$J:$J,"")</f>
        <v/>
      </c>
      <c r="AZ1379" s="24" t="str">
        <f>_xlfn.XLOOKUP(B1379,'[8]ALL SITES DOWN'!$D:$D,'[8]ALL SITES DOWN'!$J:$J,"")</f>
        <v/>
      </c>
      <c r="BA1379" s="9" t="str">
        <f>_xlfn.XLOOKUP(B1379,[9]sheet1!$AC:$AC,[9]sheet1!$AF:$AF,"")</f>
        <v/>
      </c>
      <c r="BB1379" s="14" t="s">
        <v>5537</v>
      </c>
      <c r="BC1379" s="14" t="s">
        <v>5537</v>
      </c>
      <c r="BD1379" s="14" t="str">
        <f>_xlfn.XLOOKUP(B1379,'[10]cell downs 18042026 17h'!$B:$B,'[10]cell downs 18042026 17h'!$B:$B,"")</f>
        <v/>
      </c>
      <c r="BE1379" s="14" t="str">
        <f>_xlfn.XLOOKUP(B1379,'[11]Cells Huawei 19042026 15h'!$B:$B,'[11]Cells Huawei 19042026 15h'!$B:$B,"")</f>
        <v/>
      </c>
      <c r="BF1379" s="9" t="str">
        <f>_xlfn.XLOOKUP(B1379,'[12]cells down 19042026 9H40'!$B:$B,'[12]cells down 19042026 9H40'!$B:$B,"")</f>
        <v/>
      </c>
      <c r="BG1379" s="9" t="s">
        <v>1010</v>
      </c>
      <c r="BH1379" s="9" t="s">
        <v>5537</v>
      </c>
    </row>
    <row r="1380" spans="1:60" s="9" customFormat="1" x14ac:dyDescent="0.3">
      <c r="A1380" s="1" t="s">
        <v>4805</v>
      </c>
      <c r="B1380" s="8" t="s">
        <v>4806</v>
      </c>
      <c r="C1380" s="3" t="str">
        <f>_xlfn.XLOOKUP(B1380,'[1]daily break down'!$D:$D,'[1]daily break down'!$E:$E,"")</f>
        <v>CENTRE</v>
      </c>
      <c r="D1380" s="1" t="s">
        <v>21</v>
      </c>
      <c r="E1380" s="1" t="s">
        <v>188</v>
      </c>
      <c r="F1380" s="3" t="s">
        <v>37</v>
      </c>
      <c r="G1380" s="1" t="s">
        <v>4805</v>
      </c>
      <c r="H1380" s="41" t="str">
        <f>_xlfn.XLOOKUP(B1380,[2]CALCULATION!$B:$B,[2]CALCULATION!$H:$H,"")</f>
        <v>NOKIA</v>
      </c>
      <c r="I1380" s="34">
        <v>0</v>
      </c>
      <c r="J1380" s="34">
        <v>0</v>
      </c>
      <c r="K1380" s="34">
        <v>0</v>
      </c>
      <c r="L1380" s="34">
        <v>0</v>
      </c>
      <c r="M1380" s="34">
        <v>0</v>
      </c>
      <c r="N1380" s="34">
        <v>0</v>
      </c>
      <c r="O1380" s="34">
        <v>5.500000290841775E-2</v>
      </c>
      <c r="P1380" s="34">
        <v>0</v>
      </c>
      <c r="Q1380" s="34">
        <v>0</v>
      </c>
      <c r="R1380" s="34">
        <v>0</v>
      </c>
      <c r="S1380" s="35">
        <v>0</v>
      </c>
      <c r="T1380" s="35">
        <v>339952.81238924415</v>
      </c>
      <c r="U1380" s="35">
        <v>0</v>
      </c>
      <c r="V1380" s="35">
        <v>0</v>
      </c>
      <c r="W1380" s="35">
        <v>0</v>
      </c>
      <c r="X1380" s="35">
        <v>0</v>
      </c>
      <c r="Y1380" s="35">
        <v>0</v>
      </c>
      <c r="Z1380" s="35">
        <v>0</v>
      </c>
      <c r="AA1380" s="35">
        <v>0</v>
      </c>
      <c r="AB1380" s="35">
        <v>0</v>
      </c>
      <c r="AC1380" s="35">
        <v>0</v>
      </c>
      <c r="AD1380" s="35">
        <v>0</v>
      </c>
      <c r="AE1380" s="58" t="s">
        <v>5560</v>
      </c>
      <c r="AF1380" s="58"/>
      <c r="AG1380" s="57" t="str" cm="1">
        <f t="array" ref="AG1380">IFERROR(_xlfn.IFS(
AI1380="MPR ISSUE","PDH",
AI1380="BSS Hardware Issue","BSS",
AI1380="Sites strategiques, MLL, Pylone, etc.","ENVTECH",
AI1380="AKTIVCO DEFAUT GE &amp; POWER Cabinet","AKTIVCO",
AI1380="AKTIVCO Coupure ENEO &amp; Baisse de tension","AKTIVCO GRID ONLY",
AI1380="Coupure ENEO &amp; Baisse de tension","IHS GRID ONLY",
AI1380="Defaut GE &amp; POWER Cabinet","IHS",
AI1380="Sharing","Partners",
AI1380="Sites strategiques &amp; DataCenter","SST &amp; DC",
AI1380="Exclu","Exclu",
AI1380="SAT","SAT",
AI1380="SPARE-ISSUE","SPARE-ISSUE",
AI1380="Fiber CAmtel","TRANS_FO_CAMTEL",
AI1380="Fiber AOF","Fiber AOF",
AI1380="Projet OCM (HUAWEI)","TRAVAUX-HUAWEI",
AI1380="Projet OCM (NOKIA)","TRAVAUX-NOKIA",
AI1380="ACCESS-ISSUE","ACCESS-ISSUE",
AI1380="Projet OCM (ZTE, NOKIA, autres projets)","TRAVAUX OCM",
AI1380="No root CAuse","No root cause",
AI1380="ODU HS","PDH",
AI1380="IP &amp; VLAN","PDH",
AI1380="Warehouse HUAWEI","SPARE-ISSUE",
AI1380="SPARE-HS","SPARE-ISSUE",
AI1380="Power Telco","BSS",AI1380="no impacts","no impacts"
),"")</f>
        <v>no impacts</v>
      </c>
      <c r="AH1380" s="57" t="str" cm="1">
        <f t="array" ref="AH1380">IFERROR(_xlfn.IFS(
AI1380="MPR ISSUE","TX ISSUE",
AI1380="BSS Hardware Issue","RAN ISSUE",
AI1380="Sites strategiques, MLL, Pylone, etc.","ENVTECH",
AI1380="AKTIVCO DEFAUT GE &amp; POWER Cabinet","POWER ISSUE",
AI1380="AKTIVCO Coupure ENEO &amp; Baisse de tension","POWER ISSUE",
AI1380="Coupure ENEO &amp; Baisse de tension","POWER ISSUE",
AI1380="Defaut GE &amp; POWER Cabinet","POWER ISSUE",
AI1380="Sharing","POWER ISSUE",
AI1380="Sites strategiques &amp; DataCenter","POWER ISSUE",
AI1380="Exclu","Exclu",
AI1380="SAT","TX ISSUE",
AI1380="SPARE-ISSUE","SPARE-ISSUE",
AI1380="Fiber CAmtel","TX ISSUE",
AI1380="Fiber AOF","TX ISSUE",
AI1380="Projet OCM (HUAWEI)","TRAVAUX-HUAWEI",
AI1380="Projet OCM (NOKIA)","TRAVAUX -NOKIA",
AI1380="ACCESS-ISSUE","ACCESS-ISSUE",
AI1380="Projet OCM (ZTE, NOKIA, autres projets)","TRAVAUX OCM",
AI1380="No root CAuse","No root cause",
AI1380="ODU HS","TX ISSUE",
AI1380="IP &amp; VLAN","TX ISSUE",
AI1380="Warehouse HUAWEI","SPARE-ISSUE",
AI1380="SPARE-HS","SPARE-ISSUE",
AI1380="Power Telco","RAN ISSUE",AI1380="no impacts","no impacts"
),"")</f>
        <v>no impacts</v>
      </c>
      <c r="AI1380" s="85" t="s">
        <v>5998</v>
      </c>
      <c r="AJ1380" s="57" t="str" cm="1">
        <f t="array" ref="AJ1380">IFERROR(_xlfn.IFS(
AI1380="MPR ISSUE","ACTIVE",
AI1380="BSS Hardware Issue","ACTIVE",
AI1380="Sites strategiques, MLL, Pylone, etc.","PASSIVE",
AI1380="AKTIVCO DEFAUT GE &amp; POWER Cabinet","PASSIVE",
AI1380="AKTIVCO Coupure ENEO &amp; Baisse de tension","PASSIVE",
AI1380="Coupure ENEO &amp; Baisse de tension","PASSIVE",
AI1380="Defaut GE &amp; POWER Cabinet","PASSIVE",
AI1380="Sharing","PASSIVE",
AI1380="Sites strategiques &amp; DataCenter","PASSIVE",
AI1380="Exclu","Exclu",
AI1380="SAT","ACTIVE",
AI1380="SPARE-ISSUE","SPARE-ISSUE",
AI1380="Fiber CAmtel","ACTIVE",
AI1380="Fiber AOF","ACTIVE",
AI1380="Projet OCM (HUAWEI)","PLANNED WORKS",
AI1380="Projet OCM (NOKIA)","PLANNED WORKS",
AI1380="ACCESS-ISSUE","ACCESS-ISSUE",
AI1380="Projet OCM (ZTE, NOKIA, autres projets)","PLANNED WORKS",
AI1380="No root CAuse","No root cause",
AI1380="ODU HS","ACTIVE",
AI1380="IP &amp; VLAN","ACTIVE",
AI1380="Warehouse HUAWEI","SPARE-ISSUE",
AI1380="SPARE-HS","SPARE-ISSUE",
AI1380="Power Telco","ACTIVE", AI1380="no impacts","no impacts"
),"")</f>
        <v>no impacts</v>
      </c>
      <c r="AK1380" s="23" t="s">
        <v>5537</v>
      </c>
      <c r="AL1380" s="23" t="str">
        <f t="shared" si="37"/>
        <v>CTR_032</v>
      </c>
      <c r="AN1380" s="9" t="s">
        <v>5537</v>
      </c>
      <c r="AO1380" s="23" t="str">
        <f>_xlfn.XLOOKUP(B1380,'INCIDENT-05-03-2026'!E:E,'INCIDENT-05-03-2026'!F:F,"")</f>
        <v/>
      </c>
      <c r="AP1380" s="7" t="s">
        <v>5537</v>
      </c>
      <c r="AQ1380" s="6"/>
      <c r="AR1380" s="7"/>
      <c r="AS1380" s="3" t="str">
        <f>_xlfn.XLOOKUP(B1380,'[3]tt num | region | site id'!$C:$C,'[3]tt num | region | site id'!$Q:$Q,"")</f>
        <v/>
      </c>
      <c r="AT1380" s="24" t="str">
        <f>_xlfn.XLOOKUP(B1380,'[4]Cells Huawei 03052026 12h'!$B:$B,'[4]Cells Huawei 03052026 12h'!$T:$T,"")</f>
        <v/>
      </c>
      <c r="AU1380" s="24" t="str">
        <f>_xlfn.XLOOKUP(B1380,'[5]cells down 02052026 8h50'!$B:$B,'[5]cells down 02052026 8h50'!$R:$R,"")</f>
        <v/>
      </c>
      <c r="AV1380" s="24" t="str">
        <f>_xlfn.XLOOKUP(B1380,'[5]cells down 02052026 13h50'!$B:$B,'[5]cells down 02052026 13h50'!$R:$R,"")</f>
        <v/>
      </c>
      <c r="AW1380" s="24" t="str">
        <f>_xlfn.XLOOKUP(B1380,'[5]cells down 02052026 13h50'!$B:$B,'[5]cells down 02052026 13h50'!$R:$R,"")</f>
        <v/>
      </c>
      <c r="AX1380" s="24" t="str">
        <f>_xlfn.XLOOKUP(B1380,'[6]cell downs 03052026 8h40 '!$B:$B,'[6]cell downs 03052026 8h40 '!$R:$R,"")</f>
        <v/>
      </c>
      <c r="AY1380" s="24" t="str">
        <f>_xlfn.XLOOKUP(B1380,'[7]ALL SITES DOWN'!$D:$D,'[7]ALL SITES DOWN'!$J:$J,"")</f>
        <v/>
      </c>
      <c r="AZ1380" s="24" t="str">
        <f>_xlfn.XLOOKUP(B1380,'[8]ALL SITES DOWN'!$D:$D,'[8]ALL SITES DOWN'!$J:$J,"")</f>
        <v/>
      </c>
      <c r="BA1380" s="9" t="str">
        <f>_xlfn.XLOOKUP(B1380,[9]sheet1!$AC:$AC,[9]sheet1!$AF:$AF,"")</f>
        <v/>
      </c>
      <c r="BB1380" s="14" t="s">
        <v>5537</v>
      </c>
      <c r="BC1380" s="14" t="s">
        <v>5537</v>
      </c>
      <c r="BD1380" s="14" t="str">
        <f>_xlfn.XLOOKUP(B1380,'[10]cell downs 18042026 17h'!$B:$B,'[10]cell downs 18042026 17h'!$B:$B,"")</f>
        <v/>
      </c>
      <c r="BE1380" s="14" t="str">
        <f>_xlfn.XLOOKUP(B1380,'[11]Cells Huawei 19042026 15h'!$B:$B,'[11]Cells Huawei 19042026 15h'!$B:$B,"")</f>
        <v/>
      </c>
      <c r="BF1380" s="9" t="str">
        <f>_xlfn.XLOOKUP(B1380,'[12]cells down 19042026 9H40'!$B:$B,'[12]cells down 19042026 9H40'!$B:$B,"")</f>
        <v/>
      </c>
      <c r="BG1380" s="9" t="s">
        <v>5537</v>
      </c>
      <c r="BH1380" s="9" t="s">
        <v>12</v>
      </c>
    </row>
    <row r="1381" spans="1:60" s="9" customFormat="1" x14ac:dyDescent="0.3">
      <c r="A1381" s="1" t="s">
        <v>2048</v>
      </c>
      <c r="B1381" s="8" t="s">
        <v>2049</v>
      </c>
      <c r="C1381" s="3" t="str">
        <f>_xlfn.XLOOKUP(B1381,'[1]daily break down'!$D:$D,'[1]daily break down'!$E:$E,"")</f>
        <v>ADAMAOUA</v>
      </c>
      <c r="D1381" s="1" t="s">
        <v>11</v>
      </c>
      <c r="E1381" s="1" t="s">
        <v>12</v>
      </c>
      <c r="F1381" s="3" t="s">
        <v>90</v>
      </c>
      <c r="G1381" s="1" t="s">
        <v>2050</v>
      </c>
      <c r="H1381" s="41" t="str">
        <f>_xlfn.XLOOKUP(B1381,[2]CALCULATION!$B:$B,[2]CALCULATION!$H:$H,"")</f>
        <v>NOKIA</v>
      </c>
      <c r="I1381" s="34">
        <v>0</v>
      </c>
      <c r="J1381" s="34">
        <v>0</v>
      </c>
      <c r="K1381" s="34">
        <v>0</v>
      </c>
      <c r="L1381" s="34">
        <v>0</v>
      </c>
      <c r="M1381" s="34">
        <v>0</v>
      </c>
      <c r="N1381" s="34">
        <v>0</v>
      </c>
      <c r="O1381" s="34">
        <v>0</v>
      </c>
      <c r="P1381" s="34">
        <v>0</v>
      </c>
      <c r="Q1381" s="34">
        <v>0</v>
      </c>
      <c r="R1381" s="34">
        <v>0</v>
      </c>
      <c r="S1381" s="35">
        <v>0</v>
      </c>
      <c r="T1381" s="35">
        <v>185314.36545188382</v>
      </c>
      <c r="U1381" s="35">
        <v>0</v>
      </c>
      <c r="V1381" s="35">
        <v>0</v>
      </c>
      <c r="W1381" s="35">
        <v>0</v>
      </c>
      <c r="X1381" s="35">
        <v>0</v>
      </c>
      <c r="Y1381" s="35">
        <v>0</v>
      </c>
      <c r="Z1381" s="35">
        <v>0</v>
      </c>
      <c r="AA1381" s="35">
        <v>0</v>
      </c>
      <c r="AB1381" s="35">
        <v>0</v>
      </c>
      <c r="AC1381" s="35">
        <v>0</v>
      </c>
      <c r="AD1381" s="35">
        <v>0</v>
      </c>
      <c r="AE1381" s="58" t="s">
        <v>5560</v>
      </c>
      <c r="AF1381" s="58"/>
      <c r="AG1381" s="57" t="str" cm="1">
        <f t="array" ref="AG1381">IFERROR(_xlfn.IFS(
AI1381="MPR ISSUE","PDH",
AI1381="BSS Hardware Issue","BSS",
AI1381="Sites strategiques, MLL, Pylone, etc.","ENVTECH",
AI1381="AKTIVCO DEFAUT GE &amp; POWER Cabinet","AKTIVCO",
AI1381="AKTIVCO Coupure ENEO &amp; Baisse de tension","AKTIVCO GRID ONLY",
AI1381="Coupure ENEO &amp; Baisse de tension","IHS GRID ONLY",
AI1381="Defaut GE &amp; POWER Cabinet","IHS",
AI1381="Sharing","Partners",
AI1381="Sites strategiques &amp; DataCenter","SST &amp; DC",
AI1381="Exclu","Exclu",
AI1381="SAT","SAT",
AI1381="SPARE-ISSUE","SPARE-ISSUE",
AI1381="Fiber CAmtel","TRANS_FO_CAMTEL",
AI1381="Fiber AOF","Fiber AOF",
AI1381="Projet OCM (HUAWEI)","TRAVAUX-HUAWEI",
AI1381="Projet OCM (NOKIA)","TRAVAUX-NOKIA",
AI1381="ACCESS-ISSUE","ACCESS-ISSUE",
AI1381="Projet OCM (ZTE, NOKIA, autres projets)","TRAVAUX OCM",
AI1381="No root CAuse","No root cause",
AI1381="ODU HS","PDH",
AI1381="IP &amp; VLAN","PDH",
AI1381="Warehouse HUAWEI","SPARE-ISSUE",
AI1381="SPARE-HS","SPARE-ISSUE",
AI1381="Power Telco","BSS",AI1381="no impacts","no impacts"
),"")</f>
        <v>no impacts</v>
      </c>
      <c r="AH1381" s="57" t="str" cm="1">
        <f t="array" ref="AH1381">IFERROR(_xlfn.IFS(
AI1381="MPR ISSUE","TX ISSUE",
AI1381="BSS Hardware Issue","RAN ISSUE",
AI1381="Sites strategiques, MLL, Pylone, etc.","ENVTECH",
AI1381="AKTIVCO DEFAUT GE &amp; POWER Cabinet","POWER ISSUE",
AI1381="AKTIVCO Coupure ENEO &amp; Baisse de tension","POWER ISSUE",
AI1381="Coupure ENEO &amp; Baisse de tension","POWER ISSUE",
AI1381="Defaut GE &amp; POWER Cabinet","POWER ISSUE",
AI1381="Sharing","POWER ISSUE",
AI1381="Sites strategiques &amp; DataCenter","POWER ISSUE",
AI1381="Exclu","Exclu",
AI1381="SAT","TX ISSUE",
AI1381="SPARE-ISSUE","SPARE-ISSUE",
AI1381="Fiber CAmtel","TX ISSUE",
AI1381="Fiber AOF","TX ISSUE",
AI1381="Projet OCM (HUAWEI)","TRAVAUX-HUAWEI",
AI1381="Projet OCM (NOKIA)","TRAVAUX -NOKIA",
AI1381="ACCESS-ISSUE","ACCESS-ISSUE",
AI1381="Projet OCM (ZTE, NOKIA, autres projets)","TRAVAUX OCM",
AI1381="No root CAuse","No root cause",
AI1381="ODU HS","TX ISSUE",
AI1381="IP &amp; VLAN","TX ISSUE",
AI1381="Warehouse HUAWEI","SPARE-ISSUE",
AI1381="SPARE-HS","SPARE-ISSUE",
AI1381="Power Telco","RAN ISSUE",AI1381="no impacts","no impacts"
),"")</f>
        <v>no impacts</v>
      </c>
      <c r="AI1381" s="85" t="s">
        <v>5998</v>
      </c>
      <c r="AJ1381" s="57" t="str" cm="1">
        <f t="array" ref="AJ1381">IFERROR(_xlfn.IFS(
AI1381="MPR ISSUE","ACTIVE",
AI1381="BSS Hardware Issue","ACTIVE",
AI1381="Sites strategiques, MLL, Pylone, etc.","PASSIVE",
AI1381="AKTIVCO DEFAUT GE &amp; POWER Cabinet","PASSIVE",
AI1381="AKTIVCO Coupure ENEO &amp; Baisse de tension","PASSIVE",
AI1381="Coupure ENEO &amp; Baisse de tension","PASSIVE",
AI1381="Defaut GE &amp; POWER Cabinet","PASSIVE",
AI1381="Sharing","PASSIVE",
AI1381="Sites strategiques &amp; DataCenter","PASSIVE",
AI1381="Exclu","Exclu",
AI1381="SAT","ACTIVE",
AI1381="SPARE-ISSUE","SPARE-ISSUE",
AI1381="Fiber CAmtel","ACTIVE",
AI1381="Fiber AOF","ACTIVE",
AI1381="Projet OCM (HUAWEI)","PLANNED WORKS",
AI1381="Projet OCM (NOKIA)","PLANNED WORKS",
AI1381="ACCESS-ISSUE","ACCESS-ISSUE",
AI1381="Projet OCM (ZTE, NOKIA, autres projets)","PLANNED WORKS",
AI1381="No root CAuse","No root cause",
AI1381="ODU HS","ACTIVE",
AI1381="IP &amp; VLAN","ACTIVE",
AI1381="Warehouse HUAWEI","SPARE-ISSUE",
AI1381="SPARE-HS","SPARE-ISSUE",
AI1381="Power Telco","ACTIVE", AI1381="no impacts","no impacts"
),"")</f>
        <v>no impacts</v>
      </c>
      <c r="AK1381" s="23" t="s">
        <v>5537</v>
      </c>
      <c r="AL1381" s="23" t="str">
        <f t="shared" si="37"/>
        <v>ADM_030</v>
      </c>
      <c r="AN1381" s="9" t="s">
        <v>5537</v>
      </c>
      <c r="AO1381" s="23" t="str">
        <f>_xlfn.XLOOKUP(B1381,'INCIDENT-05-03-2026'!E:E,'INCIDENT-05-03-2026'!F:F,"")</f>
        <v/>
      </c>
      <c r="AP1381" s="7" t="s">
        <v>5537</v>
      </c>
      <c r="AQ1381" s="6"/>
      <c r="AR1381" s="7"/>
      <c r="AS1381" s="3" t="str">
        <f>_xlfn.XLOOKUP(B1381,'[3]tt num | region | site id'!$C:$C,'[3]tt num | region | site id'!$Q:$Q,"")</f>
        <v/>
      </c>
      <c r="AT1381" s="24" t="str">
        <f>_xlfn.XLOOKUP(B1381,'[4]Cells Huawei 03052026 12h'!$B:$B,'[4]Cells Huawei 03052026 12h'!$T:$T,"")</f>
        <v/>
      </c>
      <c r="AU1381" s="24" t="str">
        <f>_xlfn.XLOOKUP(B1381,'[5]cells down 02052026 8h50'!$B:$B,'[5]cells down 02052026 8h50'!$R:$R,"")</f>
        <v/>
      </c>
      <c r="AV1381" s="24" t="str">
        <f>_xlfn.XLOOKUP(B1381,'[5]cells down 02052026 13h50'!$B:$B,'[5]cells down 02052026 13h50'!$R:$R,"")</f>
        <v/>
      </c>
      <c r="AW1381" s="24" t="str">
        <f>_xlfn.XLOOKUP(B1381,'[5]cells down 02052026 13h50'!$B:$B,'[5]cells down 02052026 13h50'!$R:$R,"")</f>
        <v/>
      </c>
      <c r="AX1381" s="24" t="str">
        <f>_xlfn.XLOOKUP(B1381,'[6]cell downs 03052026 8h40 '!$B:$B,'[6]cell downs 03052026 8h40 '!$R:$R,"")</f>
        <v/>
      </c>
      <c r="AY1381" s="24" t="str">
        <f>_xlfn.XLOOKUP(B1381,'[7]ALL SITES DOWN'!$D:$D,'[7]ALL SITES DOWN'!$J:$J,"")</f>
        <v/>
      </c>
      <c r="AZ1381" s="24" t="str">
        <f>_xlfn.XLOOKUP(B1381,'[8]ALL SITES DOWN'!$D:$D,'[8]ALL SITES DOWN'!$J:$J,"")</f>
        <v/>
      </c>
      <c r="BA1381" s="9" t="str">
        <f>_xlfn.XLOOKUP(B1381,[9]sheet1!$AC:$AC,[9]sheet1!$AF:$AF,"")</f>
        <v/>
      </c>
      <c r="BB1381" s="14" t="s">
        <v>5537</v>
      </c>
      <c r="BC1381" s="14" t="s">
        <v>5537</v>
      </c>
      <c r="BD1381" s="14" t="str">
        <f>_xlfn.XLOOKUP(B1381,'[10]cell downs 18042026 17h'!$B:$B,'[10]cell downs 18042026 17h'!$B:$B,"")</f>
        <v/>
      </c>
      <c r="BE1381" s="14" t="str">
        <f>_xlfn.XLOOKUP(B1381,'[11]Cells Huawei 19042026 15h'!$B:$B,'[11]Cells Huawei 19042026 15h'!$B:$B,"")</f>
        <v/>
      </c>
      <c r="BF1381" s="9" t="str">
        <f>_xlfn.XLOOKUP(B1381,'[12]cells down 19042026 9H40'!$B:$B,'[12]cells down 19042026 9H40'!$B:$B,"")</f>
        <v/>
      </c>
      <c r="BG1381" s="9" t="s">
        <v>2049</v>
      </c>
      <c r="BH1381" s="9" t="s">
        <v>594</v>
      </c>
    </row>
    <row r="1382" spans="1:60" s="9" customFormat="1" x14ac:dyDescent="0.3">
      <c r="A1382" s="1" t="s">
        <v>2277</v>
      </c>
      <c r="B1382" s="8" t="s">
        <v>2278</v>
      </c>
      <c r="C1382" s="3" t="str">
        <f>_xlfn.XLOOKUP(B1382,'[1]daily break down'!$D:$D,'[1]daily break down'!$E:$E,"")</f>
        <v>Yaounde</v>
      </c>
      <c r="D1382" s="1" t="s">
        <v>11</v>
      </c>
      <c r="E1382" s="1" t="s">
        <v>12</v>
      </c>
      <c r="F1382" s="3" t="s">
        <v>37</v>
      </c>
      <c r="G1382" s="1" t="s">
        <v>38</v>
      </c>
      <c r="H1382" s="42" t="str">
        <f>_xlfn.XLOOKUP(B1382,[2]CALCULATION!$B:$B,[2]CALCULATION!$H:$H,"")</f>
        <v>ZTE</v>
      </c>
      <c r="I1382" s="34">
        <v>0</v>
      </c>
      <c r="J1382" s="34">
        <v>0</v>
      </c>
      <c r="K1382" s="34">
        <v>0</v>
      </c>
      <c r="L1382" s="34">
        <v>0</v>
      </c>
      <c r="M1382" s="34">
        <v>0</v>
      </c>
      <c r="N1382" s="34">
        <v>0</v>
      </c>
      <c r="O1382" s="34">
        <v>0</v>
      </c>
      <c r="P1382" s="34">
        <v>2.0828517862187641</v>
      </c>
      <c r="Q1382" s="34">
        <v>0</v>
      </c>
      <c r="R1382" s="34">
        <v>0</v>
      </c>
      <c r="S1382" s="35">
        <v>0</v>
      </c>
      <c r="T1382" s="35">
        <v>0</v>
      </c>
      <c r="U1382" s="35">
        <v>0</v>
      </c>
      <c r="V1382" s="35">
        <v>0</v>
      </c>
      <c r="W1382" s="35">
        <v>0</v>
      </c>
      <c r="X1382" s="35">
        <v>0</v>
      </c>
      <c r="Y1382" s="35">
        <v>0</v>
      </c>
      <c r="Z1382" s="35">
        <v>0</v>
      </c>
      <c r="AA1382" s="35">
        <v>0</v>
      </c>
      <c r="AB1382" s="35">
        <v>0</v>
      </c>
      <c r="AC1382" s="35">
        <v>0</v>
      </c>
      <c r="AD1382" s="35">
        <v>0</v>
      </c>
      <c r="AE1382" s="58" t="s">
        <v>5560</v>
      </c>
      <c r="AF1382" s="58"/>
      <c r="AG1382" s="57" t="str" cm="1">
        <f t="array" ref="AG1382">IFERROR(_xlfn.IFS(
AI1382="MPR ISSUE","PDH",
AI1382="BSS Hardware Issue","BSS",
AI1382="Sites strategiques, MLL, Pylone, etc.","ENVTECH",
AI1382="AKTIVCO DEFAUT GE &amp; POWER Cabinet","AKTIVCO",
AI1382="AKTIVCO Coupure ENEO &amp; Baisse de tension","AKTIVCO GRID ONLY",
AI1382="Coupure ENEO &amp; Baisse de tension","IHS GRID ONLY",
AI1382="Defaut GE &amp; POWER Cabinet","IHS",
AI1382="Sharing","Partners",
AI1382="Sites strategiques &amp; DataCenter","SST &amp; DC",
AI1382="Exclu","Exclu",
AI1382="SAT","SAT",
AI1382="SPARE-ISSUE","SPARE-ISSUE",
AI1382="Fiber CAmtel","TRANS_FO_CAMTEL",
AI1382="Fiber AOF","Fiber AOF",
AI1382="Projet OCM (HUAWEI)","TRAVAUX-HUAWEI",
AI1382="Projet OCM (NOKIA)","TRAVAUX-NOKIA",
AI1382="ACCESS-ISSUE","ACCESS-ISSUE",
AI1382="Projet OCM (ZTE, NOKIA, autres projets)","TRAVAUX OCM",
AI1382="No root CAuse","No root cause",
AI1382="ODU HS","PDH",
AI1382="IP &amp; VLAN","PDH",
AI1382="Warehouse HUAWEI","SPARE-ISSUE",
AI1382="SPARE-HS","SPARE-ISSUE",
AI1382="Power Telco","BSS",AI1382="no impacts","no impacts"
),"")</f>
        <v>no impacts</v>
      </c>
      <c r="AH1382" s="57" t="str" cm="1">
        <f t="array" ref="AH1382">IFERROR(_xlfn.IFS(
AI1382="MPR ISSUE","TX ISSUE",
AI1382="BSS Hardware Issue","RAN ISSUE",
AI1382="Sites strategiques, MLL, Pylone, etc.","ENVTECH",
AI1382="AKTIVCO DEFAUT GE &amp; POWER Cabinet","POWER ISSUE",
AI1382="AKTIVCO Coupure ENEO &amp; Baisse de tension","POWER ISSUE",
AI1382="Coupure ENEO &amp; Baisse de tension","POWER ISSUE",
AI1382="Defaut GE &amp; POWER Cabinet","POWER ISSUE",
AI1382="Sharing","POWER ISSUE",
AI1382="Sites strategiques &amp; DataCenter","POWER ISSUE",
AI1382="Exclu","Exclu",
AI1382="SAT","TX ISSUE",
AI1382="SPARE-ISSUE","SPARE-ISSUE",
AI1382="Fiber CAmtel","TX ISSUE",
AI1382="Fiber AOF","TX ISSUE",
AI1382="Projet OCM (HUAWEI)","TRAVAUX-HUAWEI",
AI1382="Projet OCM (NOKIA)","TRAVAUX -NOKIA",
AI1382="ACCESS-ISSUE","ACCESS-ISSUE",
AI1382="Projet OCM (ZTE, NOKIA, autres projets)","TRAVAUX OCM",
AI1382="No root CAuse","No root cause",
AI1382="ODU HS","TX ISSUE",
AI1382="IP &amp; VLAN","TX ISSUE",
AI1382="Warehouse HUAWEI","SPARE-ISSUE",
AI1382="SPARE-HS","SPARE-ISSUE",
AI1382="Power Telco","RAN ISSUE",AI1382="no impacts","no impacts"
),"")</f>
        <v>no impacts</v>
      </c>
      <c r="AI1382" s="85" t="s">
        <v>5998</v>
      </c>
      <c r="AJ1382" s="57" t="str" cm="1">
        <f t="array" ref="AJ1382">IFERROR(_xlfn.IFS(
AI1382="MPR ISSUE","ACTIVE",
AI1382="BSS Hardware Issue","ACTIVE",
AI1382="Sites strategiques, MLL, Pylone, etc.","PASSIVE",
AI1382="AKTIVCO DEFAUT GE &amp; POWER Cabinet","PASSIVE",
AI1382="AKTIVCO Coupure ENEO &amp; Baisse de tension","PASSIVE",
AI1382="Coupure ENEO &amp; Baisse de tension","PASSIVE",
AI1382="Defaut GE &amp; POWER Cabinet","PASSIVE",
AI1382="Sharing","PASSIVE",
AI1382="Sites strategiques &amp; DataCenter","PASSIVE",
AI1382="Exclu","Exclu",
AI1382="SAT","ACTIVE",
AI1382="SPARE-ISSUE","SPARE-ISSUE",
AI1382="Fiber CAmtel","ACTIVE",
AI1382="Fiber AOF","ACTIVE",
AI1382="Projet OCM (HUAWEI)","PLANNED WORKS",
AI1382="Projet OCM (NOKIA)","PLANNED WORKS",
AI1382="ACCESS-ISSUE","ACCESS-ISSUE",
AI1382="Projet OCM (ZTE, NOKIA, autres projets)","PLANNED WORKS",
AI1382="No root CAuse","No root cause",
AI1382="ODU HS","ACTIVE",
AI1382="IP &amp; VLAN","ACTIVE",
AI1382="Warehouse HUAWEI","SPARE-ISSUE",
AI1382="SPARE-HS","SPARE-ISSUE",
AI1382="Power Telco","ACTIVE", AI1382="no impacts","no impacts"
),"")</f>
        <v>no impacts</v>
      </c>
      <c r="AK1382" s="23" t="s">
        <v>5537</v>
      </c>
      <c r="AL1382" s="23" t="str">
        <f t="shared" si="37"/>
        <v>CTR_446</v>
      </c>
      <c r="AN1382" s="9" t="s">
        <v>5537</v>
      </c>
      <c r="AO1382" s="23" t="str">
        <f>_xlfn.XLOOKUP(B1382,'INCIDENT-05-03-2026'!E:E,'INCIDENT-05-03-2026'!F:F,"")</f>
        <v/>
      </c>
      <c r="AP1382" s="7" t="s">
        <v>5537</v>
      </c>
      <c r="AQ1382" s="6"/>
      <c r="AR1382" s="7"/>
      <c r="AS1382" s="3" t="str">
        <f>_xlfn.XLOOKUP(B1382,'[3]tt num | region | site id'!$C:$C,'[3]tt num | region | site id'!$Q:$Q,"")</f>
        <v/>
      </c>
      <c r="AT1382" s="24" t="str">
        <f>_xlfn.XLOOKUP(B1382,'[4]Cells Huawei 03052026 12h'!$B:$B,'[4]Cells Huawei 03052026 12h'!$T:$T,"")</f>
        <v/>
      </c>
      <c r="AU1382" s="24" t="str">
        <f>_xlfn.XLOOKUP(B1382,'[5]cells down 02052026 8h50'!$B:$B,'[5]cells down 02052026 8h50'!$R:$R,"")</f>
        <v/>
      </c>
      <c r="AV1382" s="24" t="str">
        <f>_xlfn.XLOOKUP(B1382,'[5]cells down 02052026 13h50'!$B:$B,'[5]cells down 02052026 13h50'!$R:$R,"")</f>
        <v/>
      </c>
      <c r="AW1382" s="24" t="str">
        <f>_xlfn.XLOOKUP(B1382,'[5]cells down 02052026 13h50'!$B:$B,'[5]cells down 02052026 13h50'!$R:$R,"")</f>
        <v/>
      </c>
      <c r="AX1382" s="24" t="str">
        <f>_xlfn.XLOOKUP(B1382,'[6]cell downs 03052026 8h40 '!$B:$B,'[6]cell downs 03052026 8h40 '!$R:$R,"")</f>
        <v/>
      </c>
      <c r="AY1382" s="24" t="str">
        <f>_xlfn.XLOOKUP(B1382,'[7]ALL SITES DOWN'!$D:$D,'[7]ALL SITES DOWN'!$J:$J,"")</f>
        <v/>
      </c>
      <c r="AZ1382" s="24" t="str">
        <f>_xlfn.XLOOKUP(B1382,'[8]ALL SITES DOWN'!$D:$D,'[8]ALL SITES DOWN'!$J:$J,"")</f>
        <v/>
      </c>
      <c r="BA1382" s="9" t="str">
        <f>_xlfn.XLOOKUP(B1382,[9]sheet1!$AC:$AC,[9]sheet1!$AF:$AF,"")</f>
        <v/>
      </c>
      <c r="BB1382" s="14" t="s">
        <v>5537</v>
      </c>
      <c r="BC1382" s="14" t="s">
        <v>5537</v>
      </c>
      <c r="BD1382" s="14" t="str">
        <f>_xlfn.XLOOKUP(B1382,'[10]cell downs 18042026 17h'!$B:$B,'[10]cell downs 18042026 17h'!$B:$B,"")</f>
        <v/>
      </c>
      <c r="BE1382" s="14" t="str">
        <f>_xlfn.XLOOKUP(B1382,'[11]Cells Huawei 19042026 15h'!$B:$B,'[11]Cells Huawei 19042026 15h'!$B:$B,"")</f>
        <v/>
      </c>
      <c r="BF1382" s="9" t="str">
        <f>_xlfn.XLOOKUP(B1382,'[12]cells down 19042026 9H40'!$B:$B,'[12]cells down 19042026 9H40'!$B:$B,"")</f>
        <v/>
      </c>
      <c r="BG1382" s="9" t="s">
        <v>2278</v>
      </c>
      <c r="BH1382" s="9" t="s">
        <v>12</v>
      </c>
    </row>
    <row r="1383" spans="1:60" s="9" customFormat="1" x14ac:dyDescent="0.3">
      <c r="A1383" s="1" t="s">
        <v>1992</v>
      </c>
      <c r="B1383" s="8" t="s">
        <v>1993</v>
      </c>
      <c r="C1383" s="3" t="str">
        <f>_xlfn.XLOOKUP(B1383,'[1]daily break down'!$D:$D,'[1]daily break down'!$E:$E,"")</f>
        <v>Yaounde</v>
      </c>
      <c r="D1383" s="1" t="s">
        <v>11</v>
      </c>
      <c r="E1383" s="1" t="s">
        <v>12</v>
      </c>
      <c r="F1383" s="3" t="s">
        <v>37</v>
      </c>
      <c r="G1383" s="1" t="s">
        <v>38</v>
      </c>
      <c r="H1383" s="42" t="str">
        <f>_xlfn.XLOOKUP(B1383,[2]CALCULATION!$B:$B,[2]CALCULATION!$H:$H,"")</f>
        <v>ZTE</v>
      </c>
      <c r="I1383" s="34">
        <v>0</v>
      </c>
      <c r="J1383" s="34">
        <v>0</v>
      </c>
      <c r="K1383" s="34">
        <v>0</v>
      </c>
      <c r="L1383" s="34">
        <v>0</v>
      </c>
      <c r="M1383" s="34">
        <v>0</v>
      </c>
      <c r="N1383" s="34">
        <v>0</v>
      </c>
      <c r="O1383" s="34">
        <v>0</v>
      </c>
      <c r="P1383" s="34">
        <v>0.70543085268795958</v>
      </c>
      <c r="Q1383" s="34">
        <v>0</v>
      </c>
      <c r="R1383" s="34">
        <v>0</v>
      </c>
      <c r="S1383" s="35">
        <v>0</v>
      </c>
      <c r="T1383" s="35">
        <v>0</v>
      </c>
      <c r="U1383" s="35">
        <v>1.402978600759633</v>
      </c>
      <c r="V1383" s="35">
        <v>0</v>
      </c>
      <c r="W1383" s="35">
        <v>0</v>
      </c>
      <c r="X1383" s="35">
        <v>0</v>
      </c>
      <c r="Y1383" s="35">
        <v>0</v>
      </c>
      <c r="Z1383" s="35">
        <v>0</v>
      </c>
      <c r="AA1383" s="35">
        <v>0</v>
      </c>
      <c r="AB1383" s="35">
        <v>0</v>
      </c>
      <c r="AC1383" s="35">
        <v>0</v>
      </c>
      <c r="AD1383" s="35">
        <v>0</v>
      </c>
      <c r="AE1383" s="58" t="s">
        <v>5560</v>
      </c>
      <c r="AF1383" s="58"/>
      <c r="AG1383" s="57" t="str" cm="1">
        <f t="array" ref="AG1383">IFERROR(_xlfn.IFS(
AI1383="MPR ISSUE","PDH",
AI1383="BSS Hardware Issue","BSS",
AI1383="Sites strategiques, MLL, Pylone, etc.","ENVTECH",
AI1383="AKTIVCO DEFAUT GE &amp; POWER Cabinet","AKTIVCO",
AI1383="AKTIVCO Coupure ENEO &amp; Baisse de tension","AKTIVCO GRID ONLY",
AI1383="Coupure ENEO &amp; Baisse de tension","IHS GRID ONLY",
AI1383="Defaut GE &amp; POWER Cabinet","IHS",
AI1383="Sharing","Partners",
AI1383="Sites strategiques &amp; DataCenter","SST &amp; DC",
AI1383="Exclu","Exclu",
AI1383="SAT","SAT",
AI1383="SPARE-ISSUE","SPARE-ISSUE",
AI1383="Fiber CAmtel","TRANS_FO_CAMTEL",
AI1383="Fiber AOF","Fiber AOF",
AI1383="Projet OCM (HUAWEI)","TRAVAUX-HUAWEI",
AI1383="Projet OCM (NOKIA)","TRAVAUX-NOKIA",
AI1383="ACCESS-ISSUE","ACCESS-ISSUE",
AI1383="Projet OCM (ZTE, NOKIA, autres projets)","TRAVAUX OCM",
AI1383="No root CAuse","No root cause",
AI1383="ODU HS","PDH",
AI1383="IP &amp; VLAN","PDH",
AI1383="Warehouse HUAWEI","SPARE-ISSUE",
AI1383="SPARE-HS","SPARE-ISSUE",
AI1383="Power Telco","BSS",AI1383="no impacts","no impacts"
),"")</f>
        <v>no impacts</v>
      </c>
      <c r="AH1383" s="57" t="str" cm="1">
        <f t="array" ref="AH1383">IFERROR(_xlfn.IFS(
AI1383="MPR ISSUE","TX ISSUE",
AI1383="BSS Hardware Issue","RAN ISSUE",
AI1383="Sites strategiques, MLL, Pylone, etc.","ENVTECH",
AI1383="AKTIVCO DEFAUT GE &amp; POWER Cabinet","POWER ISSUE",
AI1383="AKTIVCO Coupure ENEO &amp; Baisse de tension","POWER ISSUE",
AI1383="Coupure ENEO &amp; Baisse de tension","POWER ISSUE",
AI1383="Defaut GE &amp; POWER Cabinet","POWER ISSUE",
AI1383="Sharing","POWER ISSUE",
AI1383="Sites strategiques &amp; DataCenter","POWER ISSUE",
AI1383="Exclu","Exclu",
AI1383="SAT","TX ISSUE",
AI1383="SPARE-ISSUE","SPARE-ISSUE",
AI1383="Fiber CAmtel","TX ISSUE",
AI1383="Fiber AOF","TX ISSUE",
AI1383="Projet OCM (HUAWEI)","TRAVAUX-HUAWEI",
AI1383="Projet OCM (NOKIA)","TRAVAUX -NOKIA",
AI1383="ACCESS-ISSUE","ACCESS-ISSUE",
AI1383="Projet OCM (ZTE, NOKIA, autres projets)","TRAVAUX OCM",
AI1383="No root CAuse","No root cause",
AI1383="ODU HS","TX ISSUE",
AI1383="IP &amp; VLAN","TX ISSUE",
AI1383="Warehouse HUAWEI","SPARE-ISSUE",
AI1383="SPARE-HS","SPARE-ISSUE",
AI1383="Power Telco","RAN ISSUE",AI1383="no impacts","no impacts"
),"")</f>
        <v>no impacts</v>
      </c>
      <c r="AI1383" s="85" t="s">
        <v>5998</v>
      </c>
      <c r="AJ1383" s="57" t="str" cm="1">
        <f t="array" ref="AJ1383">IFERROR(_xlfn.IFS(
AI1383="MPR ISSUE","ACTIVE",
AI1383="BSS Hardware Issue","ACTIVE",
AI1383="Sites strategiques, MLL, Pylone, etc.","PASSIVE",
AI1383="AKTIVCO DEFAUT GE &amp; POWER Cabinet","PASSIVE",
AI1383="AKTIVCO Coupure ENEO &amp; Baisse de tension","PASSIVE",
AI1383="Coupure ENEO &amp; Baisse de tension","PASSIVE",
AI1383="Defaut GE &amp; POWER Cabinet","PASSIVE",
AI1383="Sharing","PASSIVE",
AI1383="Sites strategiques &amp; DataCenter","PASSIVE",
AI1383="Exclu","Exclu",
AI1383="SAT","ACTIVE",
AI1383="SPARE-ISSUE","SPARE-ISSUE",
AI1383="Fiber CAmtel","ACTIVE",
AI1383="Fiber AOF","ACTIVE",
AI1383="Projet OCM (HUAWEI)","PLANNED WORKS",
AI1383="Projet OCM (NOKIA)","PLANNED WORKS",
AI1383="ACCESS-ISSUE","ACCESS-ISSUE",
AI1383="Projet OCM (ZTE, NOKIA, autres projets)","PLANNED WORKS",
AI1383="No root CAuse","No root cause",
AI1383="ODU HS","ACTIVE",
AI1383="IP &amp; VLAN","ACTIVE",
AI1383="Warehouse HUAWEI","SPARE-ISSUE",
AI1383="SPARE-HS","SPARE-ISSUE",
AI1383="Power Telco","ACTIVE", AI1383="no impacts","no impacts"
),"")</f>
        <v>no impacts</v>
      </c>
      <c r="AK1383" s="23" t="s">
        <v>5537</v>
      </c>
      <c r="AL1383" s="23" t="str">
        <f t="shared" si="37"/>
        <v>CTR_253</v>
      </c>
      <c r="AN1383" s="9" t="s">
        <v>5537</v>
      </c>
      <c r="AO1383" s="23" t="str">
        <f>_xlfn.XLOOKUP(B1383,'INCIDENT-05-03-2026'!E:E,'INCIDENT-05-03-2026'!F:F,"")</f>
        <v/>
      </c>
      <c r="AP1383" s="7" t="s">
        <v>5537</v>
      </c>
      <c r="AQ1383" s="6"/>
      <c r="AR1383" s="7"/>
      <c r="AS1383" s="3" t="str">
        <f>_xlfn.XLOOKUP(B1383,'[3]tt num | region | site id'!$C:$C,'[3]tt num | region | site id'!$Q:$Q,"")</f>
        <v/>
      </c>
      <c r="AT1383" s="24" t="str">
        <f>_xlfn.XLOOKUP(B1383,'[4]Cells Huawei 03052026 12h'!$B:$B,'[4]Cells Huawei 03052026 12h'!$T:$T,"")</f>
        <v/>
      </c>
      <c r="AU1383" s="24" t="str">
        <f>_xlfn.XLOOKUP(B1383,'[5]cells down 02052026 8h50'!$B:$B,'[5]cells down 02052026 8h50'!$R:$R,"")</f>
        <v/>
      </c>
      <c r="AV1383" s="24" t="str">
        <f>_xlfn.XLOOKUP(B1383,'[5]cells down 02052026 13h50'!$B:$B,'[5]cells down 02052026 13h50'!$R:$R,"")</f>
        <v/>
      </c>
      <c r="AW1383" s="24" t="str">
        <f>_xlfn.XLOOKUP(B1383,'[5]cells down 02052026 13h50'!$B:$B,'[5]cells down 02052026 13h50'!$R:$R,"")</f>
        <v/>
      </c>
      <c r="AX1383" s="24" t="str">
        <f>_xlfn.XLOOKUP(B1383,'[6]cell downs 03052026 8h40 '!$B:$B,'[6]cell downs 03052026 8h40 '!$R:$R,"")</f>
        <v/>
      </c>
      <c r="AY1383" s="24" t="str">
        <f>_xlfn.XLOOKUP(B1383,'[7]ALL SITES DOWN'!$D:$D,'[7]ALL SITES DOWN'!$J:$J,"")</f>
        <v/>
      </c>
      <c r="AZ1383" s="24" t="str">
        <f>_xlfn.XLOOKUP(B1383,'[8]ALL SITES DOWN'!$D:$D,'[8]ALL SITES DOWN'!$J:$J,"")</f>
        <v/>
      </c>
      <c r="BA1383" s="9" t="str">
        <f>_xlfn.XLOOKUP(B1383,[9]sheet1!$AC:$AC,[9]sheet1!$AF:$AF,"")</f>
        <v/>
      </c>
      <c r="BB1383" s="14" t="s">
        <v>5537</v>
      </c>
      <c r="BC1383" s="14" t="s">
        <v>5537</v>
      </c>
      <c r="BD1383" s="14" t="str">
        <f>_xlfn.XLOOKUP(B1383,'[10]cell downs 18042026 17h'!$B:$B,'[10]cell downs 18042026 17h'!$B:$B,"")</f>
        <v/>
      </c>
      <c r="BE1383" s="14" t="str">
        <f>_xlfn.XLOOKUP(B1383,'[11]Cells Huawei 19042026 15h'!$B:$B,'[11]Cells Huawei 19042026 15h'!$B:$B,"")</f>
        <v/>
      </c>
      <c r="BF1383" s="9" t="str">
        <f>_xlfn.XLOOKUP(B1383,'[12]cells down 19042026 9H40'!$B:$B,'[12]cells down 19042026 9H40'!$B:$B,"")</f>
        <v/>
      </c>
      <c r="BG1383" s="9" t="s">
        <v>1993</v>
      </c>
      <c r="BH1383" s="9" t="s">
        <v>12</v>
      </c>
    </row>
    <row r="1384" spans="1:60" s="9" customFormat="1" x14ac:dyDescent="0.3">
      <c r="A1384" s="1" t="s">
        <v>2254</v>
      </c>
      <c r="B1384" s="8" t="s">
        <v>2255</v>
      </c>
      <c r="C1384" s="3" t="str">
        <f>_xlfn.XLOOKUP(B1384,'[1]daily break down'!$D:$D,'[1]daily break down'!$E:$E,"")</f>
        <v>Yaounde</v>
      </c>
      <c r="D1384" s="1" t="s">
        <v>11</v>
      </c>
      <c r="E1384" s="1" t="s">
        <v>12</v>
      </c>
      <c r="F1384" s="3" t="s">
        <v>37</v>
      </c>
      <c r="G1384" s="1" t="s">
        <v>38</v>
      </c>
      <c r="H1384" s="42" t="str">
        <f>_xlfn.XLOOKUP(B1384,[2]CALCULATION!$B:$B,[2]CALCULATION!$H:$H,"")</f>
        <v>ZTE</v>
      </c>
      <c r="I1384" s="34">
        <v>0</v>
      </c>
      <c r="J1384" s="34">
        <v>0</v>
      </c>
      <c r="K1384" s="34">
        <v>0</v>
      </c>
      <c r="L1384" s="34">
        <v>0</v>
      </c>
      <c r="M1384" s="34">
        <v>0</v>
      </c>
      <c r="N1384" s="34">
        <v>0</v>
      </c>
      <c r="O1384" s="34">
        <v>0</v>
      </c>
      <c r="P1384" s="34">
        <v>0</v>
      </c>
      <c r="Q1384" s="34">
        <v>0</v>
      </c>
      <c r="R1384" s="34">
        <v>0</v>
      </c>
      <c r="S1384" s="35">
        <v>0</v>
      </c>
      <c r="T1384" s="35">
        <v>0</v>
      </c>
      <c r="U1384" s="35">
        <v>0</v>
      </c>
      <c r="V1384" s="35">
        <v>0</v>
      </c>
      <c r="W1384" s="35">
        <v>0</v>
      </c>
      <c r="X1384" s="35">
        <v>0</v>
      </c>
      <c r="Y1384" s="35">
        <v>0</v>
      </c>
      <c r="Z1384" s="35">
        <v>0</v>
      </c>
      <c r="AA1384" s="35">
        <v>0</v>
      </c>
      <c r="AB1384" s="35">
        <v>0</v>
      </c>
      <c r="AC1384" s="35">
        <v>0</v>
      </c>
      <c r="AD1384" s="35">
        <v>0</v>
      </c>
      <c r="AE1384" s="58" t="s">
        <v>5560</v>
      </c>
      <c r="AF1384" s="58"/>
      <c r="AG1384" s="57" t="str" cm="1">
        <f t="array" ref="AG1384">IFERROR(_xlfn.IFS(
AI1384="MPR ISSUE","PDH",
AI1384="BSS Hardware Issue","BSS",
AI1384="Sites strategiques, MLL, Pylone, etc.","ENVTECH",
AI1384="AKTIVCO DEFAUT GE &amp; POWER Cabinet","AKTIVCO",
AI1384="AKTIVCO Coupure ENEO &amp; Baisse de tension","AKTIVCO GRID ONLY",
AI1384="Coupure ENEO &amp; Baisse de tension","IHS GRID ONLY",
AI1384="Defaut GE &amp; POWER Cabinet","IHS",
AI1384="Sharing","Partners",
AI1384="Sites strategiques &amp; DataCenter","SST &amp; DC",
AI1384="Exclu","Exclu",
AI1384="SAT","SAT",
AI1384="SPARE-ISSUE","SPARE-ISSUE",
AI1384="Fiber CAmtel","TRANS_FO_CAMTEL",
AI1384="Fiber AOF","Fiber AOF",
AI1384="Projet OCM (HUAWEI)","TRAVAUX-HUAWEI",
AI1384="Projet OCM (NOKIA)","TRAVAUX-NOKIA",
AI1384="ACCESS-ISSUE","ACCESS-ISSUE",
AI1384="Projet OCM (ZTE, NOKIA, autres projets)","TRAVAUX OCM",
AI1384="No root CAuse","No root cause",
AI1384="ODU HS","PDH",
AI1384="IP &amp; VLAN","PDH",
AI1384="Warehouse HUAWEI","SPARE-ISSUE",
AI1384="SPARE-HS","SPARE-ISSUE",
AI1384="Power Telco","BSS",AI1384="no impacts","no impacts"
),"")</f>
        <v>no impacts</v>
      </c>
      <c r="AH1384" s="57" t="str" cm="1">
        <f t="array" ref="AH1384">IFERROR(_xlfn.IFS(
AI1384="MPR ISSUE","TX ISSUE",
AI1384="BSS Hardware Issue","RAN ISSUE",
AI1384="Sites strategiques, MLL, Pylone, etc.","ENVTECH",
AI1384="AKTIVCO DEFAUT GE &amp; POWER Cabinet","POWER ISSUE",
AI1384="AKTIVCO Coupure ENEO &amp; Baisse de tension","POWER ISSUE",
AI1384="Coupure ENEO &amp; Baisse de tension","POWER ISSUE",
AI1384="Defaut GE &amp; POWER Cabinet","POWER ISSUE",
AI1384="Sharing","POWER ISSUE",
AI1384="Sites strategiques &amp; DataCenter","POWER ISSUE",
AI1384="Exclu","Exclu",
AI1384="SAT","TX ISSUE",
AI1384="SPARE-ISSUE","SPARE-ISSUE",
AI1384="Fiber CAmtel","TX ISSUE",
AI1384="Fiber AOF","TX ISSUE",
AI1384="Projet OCM (HUAWEI)","TRAVAUX-HUAWEI",
AI1384="Projet OCM (NOKIA)","TRAVAUX -NOKIA",
AI1384="ACCESS-ISSUE","ACCESS-ISSUE",
AI1384="Projet OCM (ZTE, NOKIA, autres projets)","TRAVAUX OCM",
AI1384="No root CAuse","No root cause",
AI1384="ODU HS","TX ISSUE",
AI1384="IP &amp; VLAN","TX ISSUE",
AI1384="Warehouse HUAWEI","SPARE-ISSUE",
AI1384="SPARE-HS","SPARE-ISSUE",
AI1384="Power Telco","RAN ISSUE",AI1384="no impacts","no impacts"
),"")</f>
        <v>no impacts</v>
      </c>
      <c r="AI1384" s="85" t="s">
        <v>5998</v>
      </c>
      <c r="AJ1384" s="57" t="str" cm="1">
        <f t="array" ref="AJ1384">IFERROR(_xlfn.IFS(
AI1384="MPR ISSUE","ACTIVE",
AI1384="BSS Hardware Issue","ACTIVE",
AI1384="Sites strategiques, MLL, Pylone, etc.","PASSIVE",
AI1384="AKTIVCO DEFAUT GE &amp; POWER Cabinet","PASSIVE",
AI1384="AKTIVCO Coupure ENEO &amp; Baisse de tension","PASSIVE",
AI1384="Coupure ENEO &amp; Baisse de tension","PASSIVE",
AI1384="Defaut GE &amp; POWER Cabinet","PASSIVE",
AI1384="Sharing","PASSIVE",
AI1384="Sites strategiques &amp; DataCenter","PASSIVE",
AI1384="Exclu","Exclu",
AI1384="SAT","ACTIVE",
AI1384="SPARE-ISSUE","SPARE-ISSUE",
AI1384="Fiber CAmtel","ACTIVE",
AI1384="Fiber AOF","ACTIVE",
AI1384="Projet OCM (HUAWEI)","PLANNED WORKS",
AI1384="Projet OCM (NOKIA)","PLANNED WORKS",
AI1384="ACCESS-ISSUE","ACCESS-ISSUE",
AI1384="Projet OCM (ZTE, NOKIA, autres projets)","PLANNED WORKS",
AI1384="No root CAuse","No root cause",
AI1384="ODU HS","ACTIVE",
AI1384="IP &amp; VLAN","ACTIVE",
AI1384="Warehouse HUAWEI","SPARE-ISSUE",
AI1384="SPARE-HS","SPARE-ISSUE",
AI1384="Power Telco","ACTIVE", AI1384="no impacts","no impacts"
),"")</f>
        <v>no impacts</v>
      </c>
      <c r="AK1384" s="23" t="s">
        <v>5537</v>
      </c>
      <c r="AL1384" s="23" t="str">
        <f t="shared" si="37"/>
        <v>CTR_336</v>
      </c>
      <c r="AN1384" s="9" t="s">
        <v>5537</v>
      </c>
      <c r="AO1384" s="23" t="str">
        <f>_xlfn.XLOOKUP(B1384,'INCIDENT-05-03-2026'!E:E,'INCIDENT-05-03-2026'!F:F,"")</f>
        <v/>
      </c>
      <c r="AP1384" s="7" t="s">
        <v>5537</v>
      </c>
      <c r="AQ1384" s="6"/>
      <c r="AR1384" s="7"/>
      <c r="AS1384" s="3" t="str">
        <f>_xlfn.XLOOKUP(B1384,'[3]tt num | region | site id'!$C:$C,'[3]tt num | region | site id'!$Q:$Q,"")</f>
        <v/>
      </c>
      <c r="AT1384" s="24" t="str">
        <f>_xlfn.XLOOKUP(B1384,'[4]Cells Huawei 03052026 12h'!$B:$B,'[4]Cells Huawei 03052026 12h'!$T:$T,"")</f>
        <v/>
      </c>
      <c r="AU1384" s="24" t="str">
        <f>_xlfn.XLOOKUP(B1384,'[5]cells down 02052026 8h50'!$B:$B,'[5]cells down 02052026 8h50'!$R:$R,"")</f>
        <v/>
      </c>
      <c r="AV1384" s="24" t="str">
        <f>_xlfn.XLOOKUP(B1384,'[5]cells down 02052026 13h50'!$B:$B,'[5]cells down 02052026 13h50'!$R:$R,"")</f>
        <v/>
      </c>
      <c r="AW1384" s="24" t="str">
        <f>_xlfn.XLOOKUP(B1384,'[5]cells down 02052026 13h50'!$B:$B,'[5]cells down 02052026 13h50'!$R:$R,"")</f>
        <v/>
      </c>
      <c r="AX1384" s="24" t="str">
        <f>_xlfn.XLOOKUP(B1384,'[6]cell downs 03052026 8h40 '!$B:$B,'[6]cell downs 03052026 8h40 '!$R:$R,"")</f>
        <v/>
      </c>
      <c r="AY1384" s="24" t="str">
        <f>_xlfn.XLOOKUP(B1384,'[7]ALL SITES DOWN'!$D:$D,'[7]ALL SITES DOWN'!$J:$J,"")</f>
        <v/>
      </c>
      <c r="AZ1384" s="24" t="str">
        <f>_xlfn.XLOOKUP(B1384,'[8]ALL SITES DOWN'!$D:$D,'[8]ALL SITES DOWN'!$J:$J,"")</f>
        <v/>
      </c>
      <c r="BA1384" s="9" t="str">
        <f>_xlfn.XLOOKUP(B1384,[9]sheet1!$AC:$AC,[9]sheet1!$AF:$AF,"")</f>
        <v/>
      </c>
      <c r="BB1384" s="14" t="s">
        <v>5537</v>
      </c>
      <c r="BC1384" s="14" t="s">
        <v>5537</v>
      </c>
      <c r="BD1384" s="14" t="str">
        <f>_xlfn.XLOOKUP(B1384,'[10]cell downs 18042026 17h'!$B:$B,'[10]cell downs 18042026 17h'!$B:$B,"")</f>
        <v/>
      </c>
      <c r="BE1384" s="14" t="str">
        <f>_xlfn.XLOOKUP(B1384,'[11]Cells Huawei 19042026 15h'!$B:$B,'[11]Cells Huawei 19042026 15h'!$B:$B,"")</f>
        <v/>
      </c>
      <c r="BF1384" s="9" t="str">
        <f>_xlfn.XLOOKUP(B1384,'[12]cells down 19042026 9H40'!$B:$B,'[12]cells down 19042026 9H40'!$B:$B,"")</f>
        <v/>
      </c>
      <c r="BG1384" s="9" t="s">
        <v>2255</v>
      </c>
      <c r="BH1384" s="9" t="s">
        <v>5537</v>
      </c>
    </row>
    <row r="1385" spans="1:60" s="9" customFormat="1" x14ac:dyDescent="0.3">
      <c r="A1385" s="1" t="s">
        <v>2018</v>
      </c>
      <c r="B1385" s="8" t="s">
        <v>2019</v>
      </c>
      <c r="C1385" s="3" t="str">
        <f>_xlfn.XLOOKUP(B1385,'[1]daily break down'!$D:$D,'[1]daily break down'!$E:$E,"")</f>
        <v>Yaounde</v>
      </c>
      <c r="D1385" s="1" t="s">
        <v>11</v>
      </c>
      <c r="E1385" s="1" t="s">
        <v>12</v>
      </c>
      <c r="F1385" s="3" t="s">
        <v>37</v>
      </c>
      <c r="G1385" s="1" t="s">
        <v>38</v>
      </c>
      <c r="H1385" s="42" t="str">
        <f>_xlfn.XLOOKUP(B1385,[2]CALCULATION!$B:$B,[2]CALCULATION!$H:$H,"")</f>
        <v>ZTE</v>
      </c>
      <c r="I1385" s="34">
        <v>0</v>
      </c>
      <c r="J1385" s="34">
        <v>0</v>
      </c>
      <c r="K1385" s="34">
        <v>0</v>
      </c>
      <c r="L1385" s="34">
        <v>0</v>
      </c>
      <c r="M1385" s="34">
        <v>0</v>
      </c>
      <c r="N1385" s="34">
        <v>0</v>
      </c>
      <c r="O1385" s="34">
        <v>0</v>
      </c>
      <c r="P1385" s="34">
        <v>3.7635760616151974</v>
      </c>
      <c r="Q1385" s="34">
        <v>0</v>
      </c>
      <c r="R1385" s="34">
        <v>0</v>
      </c>
      <c r="S1385" s="35">
        <v>2.8187449526728323</v>
      </c>
      <c r="T1385" s="35">
        <v>0</v>
      </c>
      <c r="U1385" s="35">
        <v>0</v>
      </c>
      <c r="V1385" s="35">
        <v>0</v>
      </c>
      <c r="W1385" s="35">
        <v>0</v>
      </c>
      <c r="X1385" s="35">
        <v>0</v>
      </c>
      <c r="Y1385" s="35">
        <v>0</v>
      </c>
      <c r="Z1385" s="35">
        <v>0</v>
      </c>
      <c r="AA1385" s="35">
        <v>0</v>
      </c>
      <c r="AB1385" s="35">
        <v>0</v>
      </c>
      <c r="AC1385" s="35">
        <v>0</v>
      </c>
      <c r="AD1385" s="35">
        <v>0</v>
      </c>
      <c r="AE1385" s="58" t="s">
        <v>5560</v>
      </c>
      <c r="AF1385" s="58"/>
      <c r="AG1385" s="57" t="str" cm="1">
        <f t="array" ref="AG1385">IFERROR(_xlfn.IFS(
AI1385="MPR ISSUE","PDH",
AI1385="BSS Hardware Issue","BSS",
AI1385="Sites strategiques, MLL, Pylone, etc.","ENVTECH",
AI1385="AKTIVCO DEFAUT GE &amp; POWER Cabinet","AKTIVCO",
AI1385="AKTIVCO Coupure ENEO &amp; Baisse de tension","AKTIVCO GRID ONLY",
AI1385="Coupure ENEO &amp; Baisse de tension","IHS GRID ONLY",
AI1385="Defaut GE &amp; POWER Cabinet","IHS",
AI1385="Sharing","Partners",
AI1385="Sites strategiques &amp; DataCenter","SST &amp; DC",
AI1385="Exclu","Exclu",
AI1385="SAT","SAT",
AI1385="SPARE-ISSUE","SPARE-ISSUE",
AI1385="Fiber CAmtel","TRANS_FO_CAMTEL",
AI1385="Fiber AOF","Fiber AOF",
AI1385="Projet OCM (HUAWEI)","TRAVAUX-HUAWEI",
AI1385="Projet OCM (NOKIA)","TRAVAUX-NOKIA",
AI1385="ACCESS-ISSUE","ACCESS-ISSUE",
AI1385="Projet OCM (ZTE, NOKIA, autres projets)","TRAVAUX OCM",
AI1385="No root CAuse","No root cause",
AI1385="ODU HS","PDH",
AI1385="IP &amp; VLAN","PDH",
AI1385="Warehouse HUAWEI","SPARE-ISSUE",
AI1385="SPARE-HS","SPARE-ISSUE",
AI1385="Power Telco","BSS",AI1385="no impacts","no impacts"
),"")</f>
        <v>no impacts</v>
      </c>
      <c r="AH1385" s="57" t="str" cm="1">
        <f t="array" ref="AH1385">IFERROR(_xlfn.IFS(
AI1385="MPR ISSUE","TX ISSUE",
AI1385="BSS Hardware Issue","RAN ISSUE",
AI1385="Sites strategiques, MLL, Pylone, etc.","ENVTECH",
AI1385="AKTIVCO DEFAUT GE &amp; POWER Cabinet","POWER ISSUE",
AI1385="AKTIVCO Coupure ENEO &amp; Baisse de tension","POWER ISSUE",
AI1385="Coupure ENEO &amp; Baisse de tension","POWER ISSUE",
AI1385="Defaut GE &amp; POWER Cabinet","POWER ISSUE",
AI1385="Sharing","POWER ISSUE",
AI1385="Sites strategiques &amp; DataCenter","POWER ISSUE",
AI1385="Exclu","Exclu",
AI1385="SAT","TX ISSUE",
AI1385="SPARE-ISSUE","SPARE-ISSUE",
AI1385="Fiber CAmtel","TX ISSUE",
AI1385="Fiber AOF","TX ISSUE",
AI1385="Projet OCM (HUAWEI)","TRAVAUX-HUAWEI",
AI1385="Projet OCM (NOKIA)","TRAVAUX -NOKIA",
AI1385="ACCESS-ISSUE","ACCESS-ISSUE",
AI1385="Projet OCM (ZTE, NOKIA, autres projets)","TRAVAUX OCM",
AI1385="No root CAuse","No root cause",
AI1385="ODU HS","TX ISSUE",
AI1385="IP &amp; VLAN","TX ISSUE",
AI1385="Warehouse HUAWEI","SPARE-ISSUE",
AI1385="SPARE-HS","SPARE-ISSUE",
AI1385="Power Telco","RAN ISSUE",AI1385="no impacts","no impacts"
),"")</f>
        <v>no impacts</v>
      </c>
      <c r="AI1385" s="85" t="s">
        <v>5998</v>
      </c>
      <c r="AJ1385" s="57" t="str" cm="1">
        <f t="array" ref="AJ1385">IFERROR(_xlfn.IFS(
AI1385="MPR ISSUE","ACTIVE",
AI1385="BSS Hardware Issue","ACTIVE",
AI1385="Sites strategiques, MLL, Pylone, etc.","PASSIVE",
AI1385="AKTIVCO DEFAUT GE &amp; POWER Cabinet","PASSIVE",
AI1385="AKTIVCO Coupure ENEO &amp; Baisse de tension","PASSIVE",
AI1385="Coupure ENEO &amp; Baisse de tension","PASSIVE",
AI1385="Defaut GE &amp; POWER Cabinet","PASSIVE",
AI1385="Sharing","PASSIVE",
AI1385="Sites strategiques &amp; DataCenter","PASSIVE",
AI1385="Exclu","Exclu",
AI1385="SAT","ACTIVE",
AI1385="SPARE-ISSUE","SPARE-ISSUE",
AI1385="Fiber CAmtel","ACTIVE",
AI1385="Fiber AOF","ACTIVE",
AI1385="Projet OCM (HUAWEI)","PLANNED WORKS",
AI1385="Projet OCM (NOKIA)","PLANNED WORKS",
AI1385="ACCESS-ISSUE","ACCESS-ISSUE",
AI1385="Projet OCM (ZTE, NOKIA, autres projets)","PLANNED WORKS",
AI1385="No root CAuse","No root cause",
AI1385="ODU HS","ACTIVE",
AI1385="IP &amp; VLAN","ACTIVE",
AI1385="Warehouse HUAWEI","SPARE-ISSUE",
AI1385="SPARE-HS","SPARE-ISSUE",
AI1385="Power Telco","ACTIVE", AI1385="no impacts","no impacts"
),"")</f>
        <v>no impacts</v>
      </c>
      <c r="AK1385" s="23" t="s">
        <v>5537</v>
      </c>
      <c r="AL1385" s="23" t="str">
        <f t="shared" si="37"/>
        <v>CTR_469</v>
      </c>
      <c r="AN1385" s="9" t="s">
        <v>5537</v>
      </c>
      <c r="AO1385" s="23" t="str">
        <f>_xlfn.XLOOKUP(B1385,'INCIDENT-05-03-2026'!E:E,'INCIDENT-05-03-2026'!F:F,"")</f>
        <v/>
      </c>
      <c r="AP1385" s="7" t="s">
        <v>5537</v>
      </c>
      <c r="AQ1385" s="6"/>
      <c r="AR1385" s="7"/>
      <c r="AS1385" s="3" t="str">
        <f>_xlfn.XLOOKUP(B1385,'[3]tt num | region | site id'!$C:$C,'[3]tt num | region | site id'!$Q:$Q,"")</f>
        <v/>
      </c>
      <c r="AT1385" s="24" t="str">
        <f>_xlfn.XLOOKUP(B1385,'[4]Cells Huawei 03052026 12h'!$B:$B,'[4]Cells Huawei 03052026 12h'!$T:$T,"")</f>
        <v/>
      </c>
      <c r="AU1385" s="24" t="str">
        <f>_xlfn.XLOOKUP(B1385,'[5]cells down 02052026 8h50'!$B:$B,'[5]cells down 02052026 8h50'!$R:$R,"")</f>
        <v/>
      </c>
      <c r="AV1385" s="24" t="str">
        <f>_xlfn.XLOOKUP(B1385,'[5]cells down 02052026 13h50'!$B:$B,'[5]cells down 02052026 13h50'!$R:$R,"")</f>
        <v/>
      </c>
      <c r="AW1385" s="24" t="str">
        <f>_xlfn.XLOOKUP(B1385,'[5]cells down 02052026 13h50'!$B:$B,'[5]cells down 02052026 13h50'!$R:$R,"")</f>
        <v/>
      </c>
      <c r="AX1385" s="24" t="str">
        <f>_xlfn.XLOOKUP(B1385,'[6]cell downs 03052026 8h40 '!$B:$B,'[6]cell downs 03052026 8h40 '!$R:$R,"")</f>
        <v/>
      </c>
      <c r="AY1385" s="24" t="str">
        <f>_xlfn.XLOOKUP(B1385,'[7]ALL SITES DOWN'!$D:$D,'[7]ALL SITES DOWN'!$J:$J,"")</f>
        <v/>
      </c>
      <c r="AZ1385" s="24" t="str">
        <f>_xlfn.XLOOKUP(B1385,'[8]ALL SITES DOWN'!$D:$D,'[8]ALL SITES DOWN'!$J:$J,"")</f>
        <v/>
      </c>
      <c r="BA1385" s="9" t="str">
        <f>_xlfn.XLOOKUP(B1385,[9]sheet1!$AC:$AC,[9]sheet1!$AF:$AF,"")</f>
        <v/>
      </c>
      <c r="BB1385" s="14" t="s">
        <v>5537</v>
      </c>
      <c r="BC1385" s="14" t="s">
        <v>5537</v>
      </c>
      <c r="BD1385" s="14" t="str">
        <f>_xlfn.XLOOKUP(B1385,'[10]cell downs 18042026 17h'!$B:$B,'[10]cell downs 18042026 17h'!$B:$B,"")</f>
        <v/>
      </c>
      <c r="BE1385" s="14" t="str">
        <f>_xlfn.XLOOKUP(B1385,'[11]Cells Huawei 19042026 15h'!$B:$B,'[11]Cells Huawei 19042026 15h'!$B:$B,"")</f>
        <v/>
      </c>
      <c r="BF1385" s="9" t="str">
        <f>_xlfn.XLOOKUP(B1385,'[12]cells down 19042026 9H40'!$B:$B,'[12]cells down 19042026 9H40'!$B:$B,"")</f>
        <v/>
      </c>
      <c r="BG1385" s="9" t="s">
        <v>2019</v>
      </c>
      <c r="BH1385" s="9" t="s">
        <v>5537</v>
      </c>
    </row>
    <row r="1386" spans="1:60" s="9" customFormat="1" x14ac:dyDescent="0.3">
      <c r="A1386" s="1" t="s">
        <v>4639</v>
      </c>
      <c r="B1386" s="8" t="s">
        <v>4640</v>
      </c>
      <c r="C1386" s="3" t="str">
        <f>_xlfn.XLOOKUP(B1386,'[1]daily break down'!$D:$D,'[1]daily break down'!$E:$E,"")</f>
        <v>Yaounde</v>
      </c>
      <c r="D1386" s="1"/>
      <c r="E1386" s="1"/>
      <c r="F1386" s="3" t="s">
        <v>37</v>
      </c>
      <c r="G1386" s="1" t="s">
        <v>38</v>
      </c>
      <c r="H1386" s="42" t="str">
        <f>_xlfn.XLOOKUP(B1386,[2]CALCULATION!$B:$B,[2]CALCULATION!$H:$H,"")</f>
        <v>ZTE</v>
      </c>
      <c r="I1386" s="34">
        <v>0</v>
      </c>
      <c r="J1386" s="34">
        <v>0</v>
      </c>
      <c r="K1386" s="34">
        <v>0</v>
      </c>
      <c r="L1386" s="34">
        <v>0</v>
      </c>
      <c r="M1386" s="34">
        <v>0</v>
      </c>
      <c r="N1386" s="34">
        <v>0</v>
      </c>
      <c r="O1386" s="34">
        <v>0</v>
      </c>
      <c r="P1386" s="34">
        <v>0</v>
      </c>
      <c r="Q1386" s="34">
        <v>0</v>
      </c>
      <c r="R1386" s="34">
        <v>0</v>
      </c>
      <c r="S1386" s="35">
        <v>0</v>
      </c>
      <c r="T1386" s="35">
        <v>0</v>
      </c>
      <c r="U1386" s="35">
        <v>0</v>
      </c>
      <c r="V1386" s="35">
        <v>0</v>
      </c>
      <c r="W1386" s="35">
        <v>0</v>
      </c>
      <c r="X1386" s="35">
        <v>0</v>
      </c>
      <c r="Y1386" s="35">
        <v>0</v>
      </c>
      <c r="Z1386" s="35">
        <v>0</v>
      </c>
      <c r="AA1386" s="35">
        <v>0</v>
      </c>
      <c r="AB1386" s="35">
        <v>0</v>
      </c>
      <c r="AC1386" s="35">
        <v>0</v>
      </c>
      <c r="AD1386" s="35">
        <v>0</v>
      </c>
      <c r="AE1386" s="58" t="s">
        <v>5560</v>
      </c>
      <c r="AF1386" s="58"/>
      <c r="AG1386" s="57" t="str" cm="1">
        <f t="array" ref="AG1386">IFERROR(_xlfn.IFS(
AI1386="MPR ISSUE","PDH",
AI1386="BSS Hardware Issue","BSS",
AI1386="Sites strategiques, MLL, Pylone, etc.","ENVTECH",
AI1386="AKTIVCO DEFAUT GE &amp; POWER Cabinet","AKTIVCO",
AI1386="AKTIVCO Coupure ENEO &amp; Baisse de tension","AKTIVCO GRID ONLY",
AI1386="Coupure ENEO &amp; Baisse de tension","IHS GRID ONLY",
AI1386="Defaut GE &amp; POWER Cabinet","IHS",
AI1386="Sharing","Partners",
AI1386="Sites strategiques &amp; DataCenter","SST &amp; DC",
AI1386="Exclu","Exclu",
AI1386="SAT","SAT",
AI1386="SPARE-ISSUE","SPARE-ISSUE",
AI1386="Fiber CAmtel","TRANS_FO_CAMTEL",
AI1386="Fiber AOF","Fiber AOF",
AI1386="Projet OCM (HUAWEI)","TRAVAUX-HUAWEI",
AI1386="Projet OCM (NOKIA)","TRAVAUX-NOKIA",
AI1386="ACCESS-ISSUE","ACCESS-ISSUE",
AI1386="Projet OCM (ZTE, NOKIA, autres projets)","TRAVAUX OCM",
AI1386="No root CAuse","No root cause",
AI1386="ODU HS","PDH",
AI1386="IP &amp; VLAN","PDH",
AI1386="Warehouse HUAWEI","SPARE-ISSUE",
AI1386="SPARE-HS","SPARE-ISSUE",
AI1386="Power Telco","BSS",AI1386="no impacts","no impacts"
),"")</f>
        <v>no impacts</v>
      </c>
      <c r="AH1386" s="57" t="str" cm="1">
        <f t="array" ref="AH1386">IFERROR(_xlfn.IFS(
AI1386="MPR ISSUE","TX ISSUE",
AI1386="BSS Hardware Issue","RAN ISSUE",
AI1386="Sites strategiques, MLL, Pylone, etc.","ENVTECH",
AI1386="AKTIVCO DEFAUT GE &amp; POWER Cabinet","POWER ISSUE",
AI1386="AKTIVCO Coupure ENEO &amp; Baisse de tension","POWER ISSUE",
AI1386="Coupure ENEO &amp; Baisse de tension","POWER ISSUE",
AI1386="Defaut GE &amp; POWER Cabinet","POWER ISSUE",
AI1386="Sharing","POWER ISSUE",
AI1386="Sites strategiques &amp; DataCenter","POWER ISSUE",
AI1386="Exclu","Exclu",
AI1386="SAT","TX ISSUE",
AI1386="SPARE-ISSUE","SPARE-ISSUE",
AI1386="Fiber CAmtel","TX ISSUE",
AI1386="Fiber AOF","TX ISSUE",
AI1386="Projet OCM (HUAWEI)","TRAVAUX-HUAWEI",
AI1386="Projet OCM (NOKIA)","TRAVAUX -NOKIA",
AI1386="ACCESS-ISSUE","ACCESS-ISSUE",
AI1386="Projet OCM (ZTE, NOKIA, autres projets)","TRAVAUX OCM",
AI1386="No root CAuse","No root cause",
AI1386="ODU HS","TX ISSUE",
AI1386="IP &amp; VLAN","TX ISSUE",
AI1386="Warehouse HUAWEI","SPARE-ISSUE",
AI1386="SPARE-HS","SPARE-ISSUE",
AI1386="Power Telco","RAN ISSUE",AI1386="no impacts","no impacts"
),"")</f>
        <v>no impacts</v>
      </c>
      <c r="AI1386" s="85" t="s">
        <v>5998</v>
      </c>
      <c r="AJ1386" s="57" t="str" cm="1">
        <f t="array" ref="AJ1386">IFERROR(_xlfn.IFS(
AI1386="MPR ISSUE","ACTIVE",
AI1386="BSS Hardware Issue","ACTIVE",
AI1386="Sites strategiques, MLL, Pylone, etc.","PASSIVE",
AI1386="AKTIVCO DEFAUT GE &amp; POWER Cabinet","PASSIVE",
AI1386="AKTIVCO Coupure ENEO &amp; Baisse de tension","PASSIVE",
AI1386="Coupure ENEO &amp; Baisse de tension","PASSIVE",
AI1386="Defaut GE &amp; POWER Cabinet","PASSIVE",
AI1386="Sharing","PASSIVE",
AI1386="Sites strategiques &amp; DataCenter","PASSIVE",
AI1386="Exclu","Exclu",
AI1386="SAT","ACTIVE",
AI1386="SPARE-ISSUE","SPARE-ISSUE",
AI1386="Fiber CAmtel","ACTIVE",
AI1386="Fiber AOF","ACTIVE",
AI1386="Projet OCM (HUAWEI)","PLANNED WORKS",
AI1386="Projet OCM (NOKIA)","PLANNED WORKS",
AI1386="ACCESS-ISSUE","ACCESS-ISSUE",
AI1386="Projet OCM (ZTE, NOKIA, autres projets)","PLANNED WORKS",
AI1386="No root CAuse","No root cause",
AI1386="ODU HS","ACTIVE",
AI1386="IP &amp; VLAN","ACTIVE",
AI1386="Warehouse HUAWEI","SPARE-ISSUE",
AI1386="SPARE-HS","SPARE-ISSUE",
AI1386="Power Telco","ACTIVE", AI1386="no impacts","no impacts"
),"")</f>
        <v>no impacts</v>
      </c>
      <c r="AK1386" s="23" t="s">
        <v>5537</v>
      </c>
      <c r="AL1386" s="23" t="str">
        <f t="shared" si="37"/>
        <v>CTR_575</v>
      </c>
      <c r="AN1386" s="9" t="s">
        <v>5537</v>
      </c>
      <c r="AO1386" s="23" t="str">
        <f>_xlfn.XLOOKUP(B1386,'INCIDENT-05-03-2026'!E:E,'INCIDENT-05-03-2026'!F:F,"")</f>
        <v/>
      </c>
      <c r="AP1386" s="7" t="s">
        <v>5537</v>
      </c>
      <c r="AQ1386" s="6"/>
      <c r="AR1386" s="7"/>
      <c r="AS1386" s="3" t="str">
        <f>_xlfn.XLOOKUP(B1386,'[3]tt num | region | site id'!$C:$C,'[3]tt num | region | site id'!$Q:$Q,"")</f>
        <v/>
      </c>
      <c r="AT1386" s="24" t="str">
        <f>_xlfn.XLOOKUP(B1386,'[4]Cells Huawei 03052026 12h'!$B:$B,'[4]Cells Huawei 03052026 12h'!$T:$T,"")</f>
        <v/>
      </c>
      <c r="AU1386" s="24" t="str">
        <f>_xlfn.XLOOKUP(B1386,'[5]cells down 02052026 8h50'!$B:$B,'[5]cells down 02052026 8h50'!$R:$R,"")</f>
        <v/>
      </c>
      <c r="AV1386" s="24" t="str">
        <f>_xlfn.XLOOKUP(B1386,'[5]cells down 02052026 13h50'!$B:$B,'[5]cells down 02052026 13h50'!$R:$R,"")</f>
        <v/>
      </c>
      <c r="AW1386" s="24" t="str">
        <f>_xlfn.XLOOKUP(B1386,'[5]cells down 02052026 13h50'!$B:$B,'[5]cells down 02052026 13h50'!$R:$R,"")</f>
        <v/>
      </c>
      <c r="AX1386" s="24" t="str">
        <f>_xlfn.XLOOKUP(B1386,'[6]cell downs 03052026 8h40 '!$B:$B,'[6]cell downs 03052026 8h40 '!$R:$R,"")</f>
        <v/>
      </c>
      <c r="AY1386" s="24" t="str">
        <f>_xlfn.XLOOKUP(B1386,'[7]ALL SITES DOWN'!$D:$D,'[7]ALL SITES DOWN'!$J:$J,"")</f>
        <v/>
      </c>
      <c r="AZ1386" s="24" t="str">
        <f>_xlfn.XLOOKUP(B1386,'[8]ALL SITES DOWN'!$D:$D,'[8]ALL SITES DOWN'!$J:$J,"")</f>
        <v/>
      </c>
      <c r="BA1386" s="9" t="str">
        <f>_xlfn.XLOOKUP(B1386,[9]sheet1!$AC:$AC,[9]sheet1!$AF:$AF,"")</f>
        <v/>
      </c>
      <c r="BB1386" s="14" t="s">
        <v>5537</v>
      </c>
      <c r="BC1386" s="14" t="s">
        <v>5537</v>
      </c>
      <c r="BD1386" s="14" t="str">
        <f>_xlfn.XLOOKUP(B1386,'[10]cell downs 18042026 17h'!$B:$B,'[10]cell downs 18042026 17h'!$B:$B,"")</f>
        <v/>
      </c>
      <c r="BE1386" s="14" t="str">
        <f>_xlfn.XLOOKUP(B1386,'[11]Cells Huawei 19042026 15h'!$B:$B,'[11]Cells Huawei 19042026 15h'!$B:$B,"")</f>
        <v/>
      </c>
      <c r="BF1386" s="9" t="str">
        <f>_xlfn.XLOOKUP(B1386,'[12]cells down 19042026 9H40'!$B:$B,'[12]cells down 19042026 9H40'!$B:$B,"")</f>
        <v/>
      </c>
      <c r="BG1386" s="9" t="s">
        <v>5537</v>
      </c>
      <c r="BH1386" s="9" t="s">
        <v>5537</v>
      </c>
    </row>
    <row r="1387" spans="1:60" s="9" customFormat="1" x14ac:dyDescent="0.3">
      <c r="A1387" s="1" t="s">
        <v>328</v>
      </c>
      <c r="B1387" s="8" t="s">
        <v>329</v>
      </c>
      <c r="C1387" s="3" t="str">
        <f>_xlfn.XLOOKUP(B1387,'[1]daily break down'!$D:$D,'[1]daily break down'!$E:$E,"")</f>
        <v>EXTREME-NORD</v>
      </c>
      <c r="D1387" s="1" t="s">
        <v>11</v>
      </c>
      <c r="E1387" s="1" t="s">
        <v>12</v>
      </c>
      <c r="F1387" s="3" t="s">
        <v>55</v>
      </c>
      <c r="G1387" s="1" t="s">
        <v>185</v>
      </c>
      <c r="H1387" s="40" t="str">
        <f>_xlfn.XLOOKUP(B1387,[2]CALCULATION!$B:$B,[2]CALCULATION!$H:$H,"")</f>
        <v>Huawei</v>
      </c>
      <c r="I1387" s="34">
        <v>0</v>
      </c>
      <c r="J1387" s="34">
        <v>7.4568462445032263E-2</v>
      </c>
      <c r="K1387" s="34">
        <v>0.24202201276706251</v>
      </c>
      <c r="L1387" s="34">
        <v>0</v>
      </c>
      <c r="M1387" s="34">
        <v>1.9618586149135497E-3</v>
      </c>
      <c r="N1387" s="34">
        <v>5.671554904931899E-2</v>
      </c>
      <c r="O1387" s="34">
        <v>0.47132761469382156</v>
      </c>
      <c r="P1387" s="34">
        <v>0.19340358927384124</v>
      </c>
      <c r="Q1387" s="34">
        <v>0</v>
      </c>
      <c r="R1387" s="34">
        <v>0</v>
      </c>
      <c r="S1387" s="35">
        <v>0</v>
      </c>
      <c r="T1387" s="35">
        <v>0</v>
      </c>
      <c r="U1387" s="35">
        <v>0</v>
      </c>
      <c r="V1387" s="35">
        <v>0</v>
      </c>
      <c r="W1387" s="35">
        <v>0</v>
      </c>
      <c r="X1387" s="35">
        <v>0</v>
      </c>
      <c r="Y1387" s="35">
        <v>0</v>
      </c>
      <c r="Z1387" s="35">
        <v>0</v>
      </c>
      <c r="AA1387" s="35">
        <v>0</v>
      </c>
      <c r="AB1387" s="35">
        <v>0</v>
      </c>
      <c r="AC1387" s="35">
        <v>0</v>
      </c>
      <c r="AD1387" s="35">
        <v>0</v>
      </c>
      <c r="AE1387" s="58" t="s">
        <v>5603</v>
      </c>
      <c r="AF1387" s="58"/>
      <c r="AG1387" s="57" t="str" cm="1">
        <f t="array" ref="AG1387">IFERROR(_xlfn.IFS(
AI1387="MPR ISSUE","PDH",
AI1387="BSS Hardware Issue","BSS",
AI1387="Sites strategiques, MLL, Pylone, etc.","ENVTECH",
AI1387="AKTIVCO DEFAUT GE &amp; POWER Cabinet","AKTIVCO",
AI1387="AKTIVCO Coupure ENEO &amp; Baisse de tension","AKTIVCO GRID ONLY",
AI1387="Coupure ENEO &amp; Baisse de tension","IHS GRID ONLY",
AI1387="Defaut GE &amp; POWER Cabinet","IHS",
AI1387="Sharing","Partners",
AI1387="Sites strategiques &amp; DataCenter","SST &amp; DC",
AI1387="Exclu","Exclu",
AI1387="SAT","SAT",
AI1387="SPARE-ISSUE","SPARE-ISSUE",
AI1387="Fiber CAmtel","TRANS_FO_CAMTEL",
AI1387="Fiber AOF","Fiber AOF",
AI1387="Projet OCM (HUAWEI)","TRAVAUX-HUAWEI",
AI1387="Projet OCM (NOKIA)","TRAVAUX-NOKIA",
AI1387="ACCESS-ISSUE","ACCESS-ISSUE",
AI1387="Projet OCM (ZTE, NOKIA, autres projets)","TRAVAUX OCM",
AI1387="No root CAuse","No root cause",
AI1387="ODU HS","PDH",
AI1387="IP &amp; VLAN","PDH",
AI1387="Warehouse HUAWEI","SPARE-ISSUE",
AI1387="SPARE-HS","SPARE-ISSUE",
AI1387="Power Telco","BSS",AI1387="no impacts","no impacts"
),"")</f>
        <v>no impacts</v>
      </c>
      <c r="AH1387" s="57" t="str" cm="1">
        <f t="array" ref="AH1387">IFERROR(_xlfn.IFS(
AI1387="MPR ISSUE","TX ISSUE",
AI1387="BSS Hardware Issue","RAN ISSUE",
AI1387="Sites strategiques, MLL, Pylone, etc.","ENVTECH",
AI1387="AKTIVCO DEFAUT GE &amp; POWER Cabinet","POWER ISSUE",
AI1387="AKTIVCO Coupure ENEO &amp; Baisse de tension","POWER ISSUE",
AI1387="Coupure ENEO &amp; Baisse de tension","POWER ISSUE",
AI1387="Defaut GE &amp; POWER Cabinet","POWER ISSUE",
AI1387="Sharing","POWER ISSUE",
AI1387="Sites strategiques &amp; DataCenter","POWER ISSUE",
AI1387="Exclu","Exclu",
AI1387="SAT","TX ISSUE",
AI1387="SPARE-ISSUE","SPARE-ISSUE",
AI1387="Fiber CAmtel","TX ISSUE",
AI1387="Fiber AOF","TX ISSUE",
AI1387="Projet OCM (HUAWEI)","TRAVAUX-HUAWEI",
AI1387="Projet OCM (NOKIA)","TRAVAUX -NOKIA",
AI1387="ACCESS-ISSUE","ACCESS-ISSUE",
AI1387="Projet OCM (ZTE, NOKIA, autres projets)","TRAVAUX OCM",
AI1387="No root CAuse","No root cause",
AI1387="ODU HS","TX ISSUE",
AI1387="IP &amp; VLAN","TX ISSUE",
AI1387="Warehouse HUAWEI","SPARE-ISSUE",
AI1387="SPARE-HS","SPARE-ISSUE",
AI1387="Power Telco","RAN ISSUE",AI1387="no impacts","no impacts"
),"")</f>
        <v>no impacts</v>
      </c>
      <c r="AI1387" s="85" t="s">
        <v>5998</v>
      </c>
      <c r="AJ1387" s="57" t="str" cm="1">
        <f t="array" ref="AJ1387">IFERROR(_xlfn.IFS(
AI1387="MPR ISSUE","ACTIVE",
AI1387="BSS Hardware Issue","ACTIVE",
AI1387="Sites strategiques, MLL, Pylone, etc.","PASSIVE",
AI1387="AKTIVCO DEFAUT GE &amp; POWER Cabinet","PASSIVE",
AI1387="AKTIVCO Coupure ENEO &amp; Baisse de tension","PASSIVE",
AI1387="Coupure ENEO &amp; Baisse de tension","PASSIVE",
AI1387="Defaut GE &amp; POWER Cabinet","PASSIVE",
AI1387="Sharing","PASSIVE",
AI1387="Sites strategiques &amp; DataCenter","PASSIVE",
AI1387="Exclu","Exclu",
AI1387="SAT","ACTIVE",
AI1387="SPARE-ISSUE","SPARE-ISSUE",
AI1387="Fiber CAmtel","ACTIVE",
AI1387="Fiber AOF","ACTIVE",
AI1387="Projet OCM (HUAWEI)","PLANNED WORKS",
AI1387="Projet OCM (NOKIA)","PLANNED WORKS",
AI1387="ACCESS-ISSUE","ACCESS-ISSUE",
AI1387="Projet OCM (ZTE, NOKIA, autres projets)","PLANNED WORKS",
AI1387="No root CAuse","No root cause",
AI1387="ODU HS","ACTIVE",
AI1387="IP &amp; VLAN","ACTIVE",
AI1387="Warehouse HUAWEI","SPARE-ISSUE",
AI1387="SPARE-HS","SPARE-ISSUE",
AI1387="Power Telco","ACTIVE", AI1387="no impacts","no impacts"
),"")</f>
        <v>no impacts</v>
      </c>
      <c r="AK1387" s="23" t="s">
        <v>5537</v>
      </c>
      <c r="AL1387" s="23" t="str">
        <f t="shared" si="37"/>
        <v>EXN_138</v>
      </c>
      <c r="AN1387" s="9" t="s">
        <v>5537</v>
      </c>
      <c r="AO1387" s="23" t="str">
        <f>_xlfn.XLOOKUP(B1387,'INCIDENT-05-03-2026'!E:E,'INCIDENT-05-03-2026'!F:F,"")</f>
        <v/>
      </c>
      <c r="AP1387" s="7" t="s">
        <v>5537</v>
      </c>
      <c r="AQ1387" s="6"/>
      <c r="AR1387" s="7"/>
      <c r="AS1387" s="3" t="str">
        <f>_xlfn.XLOOKUP(B1387,'[3]tt num | region | site id'!$C:$C,'[3]tt num | region | site id'!$Q:$Q,"")</f>
        <v/>
      </c>
      <c r="AT1387" s="24" t="str">
        <f>_xlfn.XLOOKUP(B1387,'[4]Cells Huawei 03052026 12h'!$B:$B,'[4]Cells Huawei 03052026 12h'!$T:$T,"")</f>
        <v/>
      </c>
      <c r="AU1387" s="24" t="str">
        <f>_xlfn.XLOOKUP(B1387,'[5]cells down 02052026 8h50'!$B:$B,'[5]cells down 02052026 8h50'!$R:$R,"")</f>
        <v/>
      </c>
      <c r="AV1387" s="24" t="str">
        <f>_xlfn.XLOOKUP(B1387,'[5]cells down 02052026 13h50'!$B:$B,'[5]cells down 02052026 13h50'!$R:$R,"")</f>
        <v/>
      </c>
      <c r="AW1387" s="24" t="str">
        <f>_xlfn.XLOOKUP(B1387,'[5]cells down 02052026 13h50'!$B:$B,'[5]cells down 02052026 13h50'!$R:$R,"")</f>
        <v/>
      </c>
      <c r="AX1387" s="24" t="str">
        <f>_xlfn.XLOOKUP(B1387,'[6]cell downs 03052026 8h40 '!$B:$B,'[6]cell downs 03052026 8h40 '!$R:$R,"")</f>
        <v/>
      </c>
      <c r="AY1387" s="24" t="str">
        <f>_xlfn.XLOOKUP(B1387,'[7]ALL SITES DOWN'!$D:$D,'[7]ALL SITES DOWN'!$J:$J,"")</f>
        <v/>
      </c>
      <c r="AZ1387" s="24" t="str">
        <f>_xlfn.XLOOKUP(B1387,'[8]ALL SITES DOWN'!$D:$D,'[8]ALL SITES DOWN'!$J:$J,"")</f>
        <v/>
      </c>
      <c r="BA1387" s="9" t="str">
        <f>_xlfn.XLOOKUP(B1387,[9]sheet1!$AC:$AC,[9]sheet1!$AF:$AF,"")</f>
        <v/>
      </c>
      <c r="BB1387" s="14" t="s">
        <v>5537</v>
      </c>
      <c r="BC1387" s="14" t="s">
        <v>5537</v>
      </c>
      <c r="BD1387" s="14" t="str">
        <f>_xlfn.XLOOKUP(B1387,'[10]cell downs 18042026 17h'!$B:$B,'[10]cell downs 18042026 17h'!$B:$B,"")</f>
        <v/>
      </c>
      <c r="BE1387" s="14" t="str">
        <f>_xlfn.XLOOKUP(B1387,'[11]Cells Huawei 19042026 15h'!$B:$B,'[11]Cells Huawei 19042026 15h'!$B:$B,"")</f>
        <v/>
      </c>
      <c r="BF1387" s="9" t="str">
        <f>_xlfn.XLOOKUP(B1387,'[12]cells down 19042026 9H40'!$B:$B,'[12]cells down 19042026 9H40'!$B:$B,"")</f>
        <v/>
      </c>
      <c r="BG1387" s="9" t="s">
        <v>329</v>
      </c>
      <c r="BH1387" s="9" t="s">
        <v>12</v>
      </c>
    </row>
    <row r="1388" spans="1:60" s="9" customFormat="1" x14ac:dyDescent="0.3">
      <c r="A1388" s="1" t="s">
        <v>1540</v>
      </c>
      <c r="B1388" s="8" t="s">
        <v>1541</v>
      </c>
      <c r="C1388" s="3" t="str">
        <f>_xlfn.XLOOKUP(B1388,'[1]daily break down'!$D:$D,'[1]daily break down'!$E:$E,"")</f>
        <v>Bafoussam</v>
      </c>
      <c r="D1388" s="1" t="s">
        <v>11</v>
      </c>
      <c r="E1388" s="1" t="s">
        <v>145</v>
      </c>
      <c r="F1388" s="3" t="s">
        <v>102</v>
      </c>
      <c r="G1388" s="1" t="s">
        <v>299</v>
      </c>
      <c r="H1388" s="40" t="str">
        <f>_xlfn.XLOOKUP(B1388,[2]CALCULATION!$B:$B,[2]CALCULATION!$H:$H,"")</f>
        <v>Huawei</v>
      </c>
      <c r="I1388" s="34">
        <v>0</v>
      </c>
      <c r="J1388" s="34">
        <v>0</v>
      </c>
      <c r="K1388" s="34">
        <v>0</v>
      </c>
      <c r="L1388" s="34">
        <v>0</v>
      </c>
      <c r="M1388" s="34">
        <v>4.6192852842055409E-3</v>
      </c>
      <c r="N1388" s="34">
        <v>0</v>
      </c>
      <c r="O1388" s="34">
        <v>0</v>
      </c>
      <c r="P1388" s="34">
        <v>0</v>
      </c>
      <c r="Q1388" s="34">
        <v>0</v>
      </c>
      <c r="R1388" s="34">
        <v>0</v>
      </c>
      <c r="S1388" s="35">
        <v>0</v>
      </c>
      <c r="T1388" s="35">
        <v>0</v>
      </c>
      <c r="U1388" s="35">
        <v>8.9175391586979543E-5</v>
      </c>
      <c r="V1388" s="35">
        <v>0</v>
      </c>
      <c r="W1388" s="35">
        <v>0</v>
      </c>
      <c r="X1388" s="35">
        <v>0</v>
      </c>
      <c r="Y1388" s="35">
        <v>0</v>
      </c>
      <c r="Z1388" s="35">
        <v>0</v>
      </c>
      <c r="AA1388" s="35">
        <v>0</v>
      </c>
      <c r="AB1388" s="35">
        <v>0</v>
      </c>
      <c r="AC1388" s="35">
        <v>0</v>
      </c>
      <c r="AD1388" s="35">
        <v>0</v>
      </c>
      <c r="AE1388" s="58" t="s">
        <v>5560</v>
      </c>
      <c r="AF1388" s="58"/>
      <c r="AG1388" s="57" t="str" cm="1">
        <f t="array" ref="AG1388">IFERROR(_xlfn.IFS(
AI1388="MPR ISSUE","PDH",
AI1388="BSS Hardware Issue","BSS",
AI1388="Sites strategiques, MLL, Pylone, etc.","ENVTECH",
AI1388="AKTIVCO DEFAUT GE &amp; POWER Cabinet","AKTIVCO",
AI1388="AKTIVCO Coupure ENEO &amp; Baisse de tension","AKTIVCO GRID ONLY",
AI1388="Coupure ENEO &amp; Baisse de tension","IHS GRID ONLY",
AI1388="Defaut GE &amp; POWER Cabinet","IHS",
AI1388="Sharing","Partners",
AI1388="Sites strategiques &amp; DataCenter","SST &amp; DC",
AI1388="Exclu","Exclu",
AI1388="SAT","SAT",
AI1388="SPARE-ISSUE","SPARE-ISSUE",
AI1388="Fiber CAmtel","TRANS_FO_CAMTEL",
AI1388="Fiber AOF","Fiber AOF",
AI1388="Projet OCM (HUAWEI)","TRAVAUX-HUAWEI",
AI1388="Projet OCM (NOKIA)","TRAVAUX-NOKIA",
AI1388="ACCESS-ISSUE","ACCESS-ISSUE",
AI1388="Projet OCM (ZTE, NOKIA, autres projets)","TRAVAUX OCM",
AI1388="No root CAuse","No root cause",
AI1388="ODU HS","PDH",
AI1388="IP &amp; VLAN","PDH",
AI1388="Warehouse HUAWEI","SPARE-ISSUE",
AI1388="SPARE-HS","SPARE-ISSUE",
AI1388="Power Telco","BSS",AI1388="no impacts","no impacts"
),"")</f>
        <v>no impacts</v>
      </c>
      <c r="AH1388" s="57" t="str" cm="1">
        <f t="array" ref="AH1388">IFERROR(_xlfn.IFS(
AI1388="MPR ISSUE","TX ISSUE",
AI1388="BSS Hardware Issue","RAN ISSUE",
AI1388="Sites strategiques, MLL, Pylone, etc.","ENVTECH",
AI1388="AKTIVCO DEFAUT GE &amp; POWER Cabinet","POWER ISSUE",
AI1388="AKTIVCO Coupure ENEO &amp; Baisse de tension","POWER ISSUE",
AI1388="Coupure ENEO &amp; Baisse de tension","POWER ISSUE",
AI1388="Defaut GE &amp; POWER Cabinet","POWER ISSUE",
AI1388="Sharing","POWER ISSUE",
AI1388="Sites strategiques &amp; DataCenter","POWER ISSUE",
AI1388="Exclu","Exclu",
AI1388="SAT","TX ISSUE",
AI1388="SPARE-ISSUE","SPARE-ISSUE",
AI1388="Fiber CAmtel","TX ISSUE",
AI1388="Fiber AOF","TX ISSUE",
AI1388="Projet OCM (HUAWEI)","TRAVAUX-HUAWEI",
AI1388="Projet OCM (NOKIA)","TRAVAUX -NOKIA",
AI1388="ACCESS-ISSUE","ACCESS-ISSUE",
AI1388="Projet OCM (ZTE, NOKIA, autres projets)","TRAVAUX OCM",
AI1388="No root CAuse","No root cause",
AI1388="ODU HS","TX ISSUE",
AI1388="IP &amp; VLAN","TX ISSUE",
AI1388="Warehouse HUAWEI","SPARE-ISSUE",
AI1388="SPARE-HS","SPARE-ISSUE",
AI1388="Power Telco","RAN ISSUE",AI1388="no impacts","no impacts"
),"")</f>
        <v>no impacts</v>
      </c>
      <c r="AI1388" s="85" t="s">
        <v>5998</v>
      </c>
      <c r="AJ1388" s="57" t="str" cm="1">
        <f t="array" ref="AJ1388">IFERROR(_xlfn.IFS(
AI1388="MPR ISSUE","ACTIVE",
AI1388="BSS Hardware Issue","ACTIVE",
AI1388="Sites strategiques, MLL, Pylone, etc.","PASSIVE",
AI1388="AKTIVCO DEFAUT GE &amp; POWER Cabinet","PASSIVE",
AI1388="AKTIVCO Coupure ENEO &amp; Baisse de tension","PASSIVE",
AI1388="Coupure ENEO &amp; Baisse de tension","PASSIVE",
AI1388="Defaut GE &amp; POWER Cabinet","PASSIVE",
AI1388="Sharing","PASSIVE",
AI1388="Sites strategiques &amp; DataCenter","PASSIVE",
AI1388="Exclu","Exclu",
AI1388="SAT","ACTIVE",
AI1388="SPARE-ISSUE","SPARE-ISSUE",
AI1388="Fiber CAmtel","ACTIVE",
AI1388="Fiber AOF","ACTIVE",
AI1388="Projet OCM (HUAWEI)","PLANNED WORKS",
AI1388="Projet OCM (NOKIA)","PLANNED WORKS",
AI1388="ACCESS-ISSUE","ACCESS-ISSUE",
AI1388="Projet OCM (ZTE, NOKIA, autres projets)","PLANNED WORKS",
AI1388="No root CAuse","No root cause",
AI1388="ODU HS","ACTIVE",
AI1388="IP &amp; VLAN","ACTIVE",
AI1388="Warehouse HUAWEI","SPARE-ISSUE",
AI1388="SPARE-HS","SPARE-ISSUE",
AI1388="Power Telco","ACTIVE", AI1388="no impacts","no impacts"
),"")</f>
        <v>no impacts</v>
      </c>
      <c r="AK1388" s="23" t="s">
        <v>5537</v>
      </c>
      <c r="AL1388" s="23" t="str">
        <f t="shared" si="37"/>
        <v>OST_078</v>
      </c>
      <c r="AN1388" s="9" t="s">
        <v>5537</v>
      </c>
      <c r="AO1388" s="23" t="str">
        <f>_xlfn.XLOOKUP(B1388,'INCIDENT-05-03-2026'!E:E,'INCIDENT-05-03-2026'!F:F,"")</f>
        <v/>
      </c>
      <c r="AP1388" s="7" t="s">
        <v>5537</v>
      </c>
      <c r="AQ1388" s="6"/>
      <c r="AR1388" s="7"/>
      <c r="AS1388" s="3" t="str">
        <f>_xlfn.XLOOKUP(B1388,'[3]tt num | region | site id'!$C:$C,'[3]tt num | region | site id'!$Q:$Q,"")</f>
        <v/>
      </c>
      <c r="AT1388" s="24" t="str">
        <f>_xlfn.XLOOKUP(B1388,'[4]Cells Huawei 03052026 12h'!$B:$B,'[4]Cells Huawei 03052026 12h'!$T:$T,"")</f>
        <v/>
      </c>
      <c r="AU1388" s="24" t="str">
        <f>_xlfn.XLOOKUP(B1388,'[5]cells down 02052026 8h50'!$B:$B,'[5]cells down 02052026 8h50'!$R:$R,"")</f>
        <v/>
      </c>
      <c r="AV1388" s="24" t="str">
        <f>_xlfn.XLOOKUP(B1388,'[5]cells down 02052026 13h50'!$B:$B,'[5]cells down 02052026 13h50'!$R:$R,"")</f>
        <v/>
      </c>
      <c r="AW1388" s="24" t="str">
        <f>_xlfn.XLOOKUP(B1388,'[5]cells down 02052026 13h50'!$B:$B,'[5]cells down 02052026 13h50'!$R:$R,"")</f>
        <v/>
      </c>
      <c r="AX1388" s="24" t="str">
        <f>_xlfn.XLOOKUP(B1388,'[6]cell downs 03052026 8h40 '!$B:$B,'[6]cell downs 03052026 8h40 '!$R:$R,"")</f>
        <v/>
      </c>
      <c r="AY1388" s="24" t="str">
        <f>_xlfn.XLOOKUP(B1388,'[7]ALL SITES DOWN'!$D:$D,'[7]ALL SITES DOWN'!$J:$J,"")</f>
        <v/>
      </c>
      <c r="AZ1388" s="24" t="str">
        <f>_xlfn.XLOOKUP(B1388,'[8]ALL SITES DOWN'!$D:$D,'[8]ALL SITES DOWN'!$J:$J,"")</f>
        <v/>
      </c>
      <c r="BA1388" s="9" t="str">
        <f>_xlfn.XLOOKUP(B1388,[9]sheet1!$AC:$AC,[9]sheet1!$AF:$AF,"")</f>
        <v/>
      </c>
      <c r="BB1388" s="14" t="s">
        <v>5537</v>
      </c>
      <c r="BC1388" s="14" t="s">
        <v>5537</v>
      </c>
      <c r="BD1388" s="14" t="str">
        <f>_xlfn.XLOOKUP(B1388,'[10]cell downs 18042026 17h'!$B:$B,'[10]cell downs 18042026 17h'!$B:$B,"")</f>
        <v/>
      </c>
      <c r="BE1388" s="14" t="str">
        <f>_xlfn.XLOOKUP(B1388,'[11]Cells Huawei 19042026 15h'!$B:$B,'[11]Cells Huawei 19042026 15h'!$B:$B,"")</f>
        <v/>
      </c>
      <c r="BF1388" s="9" t="str">
        <f>_xlfn.XLOOKUP(B1388,'[12]cells down 19042026 9H40'!$B:$B,'[12]cells down 19042026 9H40'!$B:$B,"")</f>
        <v/>
      </c>
      <c r="BG1388" s="9" t="s">
        <v>1541</v>
      </c>
      <c r="BH1388" s="9" t="s">
        <v>5537</v>
      </c>
    </row>
    <row r="1389" spans="1:60" s="9" customFormat="1" x14ac:dyDescent="0.3">
      <c r="A1389" s="1" t="s">
        <v>993</v>
      </c>
      <c r="B1389" s="8" t="s">
        <v>994</v>
      </c>
      <c r="C1389" s="3" t="str">
        <f>_xlfn.XLOOKUP(B1389,'[1]daily break down'!$D:$D,'[1]daily break down'!$E:$E,"")</f>
        <v>EXTREME-NORD</v>
      </c>
      <c r="D1389" s="1" t="s">
        <v>11</v>
      </c>
      <c r="E1389" s="1" t="s">
        <v>705</v>
      </c>
      <c r="F1389" s="3" t="s">
        <v>55</v>
      </c>
      <c r="G1389" s="1" t="s">
        <v>185</v>
      </c>
      <c r="H1389" s="40" t="str">
        <f>_xlfn.XLOOKUP(B1389,[2]CALCULATION!$B:$B,[2]CALCULATION!$H:$H,"")</f>
        <v>Huawei</v>
      </c>
      <c r="I1389" s="34">
        <v>0</v>
      </c>
      <c r="J1389" s="34">
        <v>0</v>
      </c>
      <c r="K1389" s="34">
        <v>0</v>
      </c>
      <c r="L1389" s="34">
        <v>0</v>
      </c>
      <c r="M1389" s="34">
        <v>1.8726832233265703E-3</v>
      </c>
      <c r="N1389" s="34">
        <v>0.12313338070330135</v>
      </c>
      <c r="O1389" s="34">
        <v>0.43697725385451702</v>
      </c>
      <c r="P1389" s="34">
        <v>0.17890367060179835</v>
      </c>
      <c r="Q1389" s="34">
        <v>0</v>
      </c>
      <c r="R1389" s="34">
        <v>0</v>
      </c>
      <c r="S1389" s="35">
        <v>0</v>
      </c>
      <c r="T1389" s="35">
        <v>0</v>
      </c>
      <c r="U1389" s="35">
        <v>0</v>
      </c>
      <c r="V1389" s="35">
        <v>0</v>
      </c>
      <c r="W1389" s="35">
        <v>0</v>
      </c>
      <c r="X1389" s="35">
        <v>0</v>
      </c>
      <c r="Y1389" s="35">
        <v>0</v>
      </c>
      <c r="Z1389" s="35">
        <v>0</v>
      </c>
      <c r="AA1389" s="35">
        <v>0</v>
      </c>
      <c r="AB1389" s="35">
        <v>0</v>
      </c>
      <c r="AC1389" s="35">
        <v>0</v>
      </c>
      <c r="AD1389" s="35">
        <v>0</v>
      </c>
      <c r="AE1389" s="58" t="s">
        <v>5603</v>
      </c>
      <c r="AF1389" s="58"/>
      <c r="AG1389" s="57" t="str" cm="1">
        <f t="array" ref="AG1389">IFERROR(_xlfn.IFS(
AI1389="MPR ISSUE","PDH",
AI1389="BSS Hardware Issue","BSS",
AI1389="Sites strategiques, MLL, Pylone, etc.","ENVTECH",
AI1389="AKTIVCO DEFAUT GE &amp; POWER Cabinet","AKTIVCO",
AI1389="AKTIVCO Coupure ENEO &amp; Baisse de tension","AKTIVCO GRID ONLY",
AI1389="Coupure ENEO &amp; Baisse de tension","IHS GRID ONLY",
AI1389="Defaut GE &amp; POWER Cabinet","IHS",
AI1389="Sharing","Partners",
AI1389="Sites strategiques &amp; DataCenter","SST &amp; DC",
AI1389="Exclu","Exclu",
AI1389="SAT","SAT",
AI1389="SPARE-ISSUE","SPARE-ISSUE",
AI1389="Fiber CAmtel","TRANS_FO_CAMTEL",
AI1389="Fiber AOF","Fiber AOF",
AI1389="Projet OCM (HUAWEI)","TRAVAUX-HUAWEI",
AI1389="Projet OCM (NOKIA)","TRAVAUX-NOKIA",
AI1389="ACCESS-ISSUE","ACCESS-ISSUE",
AI1389="Projet OCM (ZTE, NOKIA, autres projets)","TRAVAUX OCM",
AI1389="No root CAuse","No root cause",
AI1389="ODU HS","PDH",
AI1389="IP &amp; VLAN","PDH",
AI1389="Warehouse HUAWEI","SPARE-ISSUE",
AI1389="SPARE-HS","SPARE-ISSUE",
AI1389="Power Telco","BSS",AI1389="no impacts","no impacts"
),"")</f>
        <v>no impacts</v>
      </c>
      <c r="AH1389" s="57" t="str" cm="1">
        <f t="array" ref="AH1389">IFERROR(_xlfn.IFS(
AI1389="MPR ISSUE","TX ISSUE",
AI1389="BSS Hardware Issue","RAN ISSUE",
AI1389="Sites strategiques, MLL, Pylone, etc.","ENVTECH",
AI1389="AKTIVCO DEFAUT GE &amp; POWER Cabinet","POWER ISSUE",
AI1389="AKTIVCO Coupure ENEO &amp; Baisse de tension","POWER ISSUE",
AI1389="Coupure ENEO &amp; Baisse de tension","POWER ISSUE",
AI1389="Defaut GE &amp; POWER Cabinet","POWER ISSUE",
AI1389="Sharing","POWER ISSUE",
AI1389="Sites strategiques &amp; DataCenter","POWER ISSUE",
AI1389="Exclu","Exclu",
AI1389="SAT","TX ISSUE",
AI1389="SPARE-ISSUE","SPARE-ISSUE",
AI1389="Fiber CAmtel","TX ISSUE",
AI1389="Fiber AOF","TX ISSUE",
AI1389="Projet OCM (HUAWEI)","TRAVAUX-HUAWEI",
AI1389="Projet OCM (NOKIA)","TRAVAUX -NOKIA",
AI1389="ACCESS-ISSUE","ACCESS-ISSUE",
AI1389="Projet OCM (ZTE, NOKIA, autres projets)","TRAVAUX OCM",
AI1389="No root CAuse","No root cause",
AI1389="ODU HS","TX ISSUE",
AI1389="IP &amp; VLAN","TX ISSUE",
AI1389="Warehouse HUAWEI","SPARE-ISSUE",
AI1389="SPARE-HS","SPARE-ISSUE",
AI1389="Power Telco","RAN ISSUE",AI1389="no impacts","no impacts"
),"")</f>
        <v>no impacts</v>
      </c>
      <c r="AI1389" s="85" t="s">
        <v>5998</v>
      </c>
      <c r="AJ1389" s="57" t="str" cm="1">
        <f t="array" ref="AJ1389">IFERROR(_xlfn.IFS(
AI1389="MPR ISSUE","ACTIVE",
AI1389="BSS Hardware Issue","ACTIVE",
AI1389="Sites strategiques, MLL, Pylone, etc.","PASSIVE",
AI1389="AKTIVCO DEFAUT GE &amp; POWER Cabinet","PASSIVE",
AI1389="AKTIVCO Coupure ENEO &amp; Baisse de tension","PASSIVE",
AI1389="Coupure ENEO &amp; Baisse de tension","PASSIVE",
AI1389="Defaut GE &amp; POWER Cabinet","PASSIVE",
AI1389="Sharing","PASSIVE",
AI1389="Sites strategiques &amp; DataCenter","PASSIVE",
AI1389="Exclu","Exclu",
AI1389="SAT","ACTIVE",
AI1389="SPARE-ISSUE","SPARE-ISSUE",
AI1389="Fiber CAmtel","ACTIVE",
AI1389="Fiber AOF","ACTIVE",
AI1389="Projet OCM (HUAWEI)","PLANNED WORKS",
AI1389="Projet OCM (NOKIA)","PLANNED WORKS",
AI1389="ACCESS-ISSUE","ACCESS-ISSUE",
AI1389="Projet OCM (ZTE, NOKIA, autres projets)","PLANNED WORKS",
AI1389="No root CAuse","No root cause",
AI1389="ODU HS","ACTIVE",
AI1389="IP &amp; VLAN","ACTIVE",
AI1389="Warehouse HUAWEI","SPARE-ISSUE",
AI1389="SPARE-HS","SPARE-ISSUE",
AI1389="Power Telco","ACTIVE", AI1389="no impacts","no impacts"
),"")</f>
        <v>no impacts</v>
      </c>
      <c r="AK1389" s="23" t="s">
        <v>5537</v>
      </c>
      <c r="AL1389" s="23" t="str">
        <f t="shared" si="37"/>
        <v>EXN_182</v>
      </c>
      <c r="AN1389" s="9" t="s">
        <v>5537</v>
      </c>
      <c r="AO1389" s="23" t="str">
        <f>_xlfn.XLOOKUP(B1389,'INCIDENT-05-03-2026'!E:E,'INCIDENT-05-03-2026'!F:F,"")</f>
        <v/>
      </c>
      <c r="AP1389" s="7" t="s">
        <v>5537</v>
      </c>
      <c r="AQ1389" s="6"/>
      <c r="AR1389" s="7"/>
      <c r="AS1389" s="3" t="str">
        <f>_xlfn.XLOOKUP(B1389,'[3]tt num | region | site id'!$C:$C,'[3]tt num | region | site id'!$Q:$Q,"")</f>
        <v/>
      </c>
      <c r="AT1389" s="24" t="str">
        <f>_xlfn.XLOOKUP(B1389,'[4]Cells Huawei 03052026 12h'!$B:$B,'[4]Cells Huawei 03052026 12h'!$T:$T,"")</f>
        <v/>
      </c>
      <c r="AU1389" s="24" t="str">
        <f>_xlfn.XLOOKUP(B1389,'[5]cells down 02052026 8h50'!$B:$B,'[5]cells down 02052026 8h50'!$R:$R,"")</f>
        <v/>
      </c>
      <c r="AV1389" s="24" t="str">
        <f>_xlfn.XLOOKUP(B1389,'[5]cells down 02052026 13h50'!$B:$B,'[5]cells down 02052026 13h50'!$R:$R,"")</f>
        <v/>
      </c>
      <c r="AW1389" s="24" t="str">
        <f>_xlfn.XLOOKUP(B1389,'[5]cells down 02052026 13h50'!$B:$B,'[5]cells down 02052026 13h50'!$R:$R,"")</f>
        <v/>
      </c>
      <c r="AX1389" s="24" t="str">
        <f>_xlfn.XLOOKUP(B1389,'[6]cell downs 03052026 8h40 '!$B:$B,'[6]cell downs 03052026 8h40 '!$R:$R,"")</f>
        <v/>
      </c>
      <c r="AY1389" s="24" t="str">
        <f>_xlfn.XLOOKUP(B1389,'[7]ALL SITES DOWN'!$D:$D,'[7]ALL SITES DOWN'!$J:$J,"")</f>
        <v/>
      </c>
      <c r="AZ1389" s="24" t="str">
        <f>_xlfn.XLOOKUP(B1389,'[8]ALL SITES DOWN'!$D:$D,'[8]ALL SITES DOWN'!$J:$J,"")</f>
        <v/>
      </c>
      <c r="BA1389" s="9" t="str">
        <f>_xlfn.XLOOKUP(B1389,[9]sheet1!$AC:$AC,[9]sheet1!$AF:$AF,"")</f>
        <v/>
      </c>
      <c r="BB1389" s="14" t="s">
        <v>5537</v>
      </c>
      <c r="BC1389" s="14" t="s">
        <v>5537</v>
      </c>
      <c r="BD1389" s="14" t="str">
        <f>_xlfn.XLOOKUP(B1389,'[10]cell downs 18042026 17h'!$B:$B,'[10]cell downs 18042026 17h'!$B:$B,"")</f>
        <v/>
      </c>
      <c r="BE1389" s="14" t="str">
        <f>_xlfn.XLOOKUP(B1389,'[11]Cells Huawei 19042026 15h'!$B:$B,'[11]Cells Huawei 19042026 15h'!$B:$B,"")</f>
        <v/>
      </c>
      <c r="BF1389" s="9" t="str">
        <f>_xlfn.XLOOKUP(B1389,'[12]cells down 19042026 9H40'!$B:$B,'[12]cells down 19042026 9H40'!$B:$B,"")</f>
        <v/>
      </c>
      <c r="BG1389" s="9" t="s">
        <v>994</v>
      </c>
      <c r="BH1389" s="9" t="s">
        <v>5537</v>
      </c>
    </row>
    <row r="1390" spans="1:60" s="9" customFormat="1" x14ac:dyDescent="0.3">
      <c r="A1390" s="1" t="s">
        <v>2597</v>
      </c>
      <c r="B1390" s="8" t="s">
        <v>2598</v>
      </c>
      <c r="C1390" s="3" t="str">
        <f>_xlfn.XLOOKUP(B1390,'[1]daily break down'!$D:$D,'[1]daily break down'!$E:$E,"")</f>
        <v>EXTREME-NORD</v>
      </c>
      <c r="D1390" s="1" t="s">
        <v>11</v>
      </c>
      <c r="E1390" s="1" t="s">
        <v>630</v>
      </c>
      <c r="F1390" s="3" t="s">
        <v>55</v>
      </c>
      <c r="G1390" s="1" t="s">
        <v>185</v>
      </c>
      <c r="H1390" s="40" t="str">
        <f>_xlfn.XLOOKUP(B1390,[2]CALCULATION!$B:$B,[2]CALCULATION!$H:$H,"")</f>
        <v>Huawei</v>
      </c>
      <c r="I1390" s="34">
        <v>0</v>
      </c>
      <c r="J1390" s="34">
        <v>0</v>
      </c>
      <c r="K1390" s="34">
        <v>2.2668384541410201E-2</v>
      </c>
      <c r="L1390" s="34">
        <v>0</v>
      </c>
      <c r="M1390" s="34">
        <v>1.3376308738046931E-3</v>
      </c>
      <c r="N1390" s="34">
        <v>0.13160504290406441</v>
      </c>
      <c r="O1390" s="34">
        <v>0.40523081444955239</v>
      </c>
      <c r="P1390" s="34">
        <v>0.16690066289419089</v>
      </c>
      <c r="Q1390" s="34">
        <v>0</v>
      </c>
      <c r="R1390" s="34">
        <v>0</v>
      </c>
      <c r="S1390" s="35">
        <v>0</v>
      </c>
      <c r="T1390" s="35">
        <v>0</v>
      </c>
      <c r="U1390" s="35">
        <v>16.192913481321678</v>
      </c>
      <c r="V1390" s="35">
        <v>0</v>
      </c>
      <c r="W1390" s="35">
        <v>0</v>
      </c>
      <c r="X1390" s="35">
        <v>0</v>
      </c>
      <c r="Y1390" s="35">
        <v>0</v>
      </c>
      <c r="Z1390" s="35">
        <v>0</v>
      </c>
      <c r="AA1390" s="35">
        <v>0</v>
      </c>
      <c r="AB1390" s="35">
        <v>0</v>
      </c>
      <c r="AC1390" s="35">
        <v>0</v>
      </c>
      <c r="AD1390" s="35">
        <v>0</v>
      </c>
      <c r="AE1390" s="58" t="s">
        <v>5603</v>
      </c>
      <c r="AF1390" s="58"/>
      <c r="AG1390" s="57" t="str" cm="1">
        <f t="array" ref="AG1390">IFERROR(_xlfn.IFS(
AI1390="MPR ISSUE","PDH",
AI1390="BSS Hardware Issue","BSS",
AI1390="Sites strategiques, MLL, Pylone, etc.","ENVTECH",
AI1390="AKTIVCO DEFAUT GE &amp; POWER Cabinet","AKTIVCO",
AI1390="AKTIVCO Coupure ENEO &amp; Baisse de tension","AKTIVCO GRID ONLY",
AI1390="Coupure ENEO &amp; Baisse de tension","IHS GRID ONLY",
AI1390="Defaut GE &amp; POWER Cabinet","IHS",
AI1390="Sharing","Partners",
AI1390="Sites strategiques &amp; DataCenter","SST &amp; DC",
AI1390="Exclu","Exclu",
AI1390="SAT","SAT",
AI1390="SPARE-ISSUE","SPARE-ISSUE",
AI1390="Fiber CAmtel","TRANS_FO_CAMTEL",
AI1390="Fiber AOF","Fiber AOF",
AI1390="Projet OCM (HUAWEI)","TRAVAUX-HUAWEI",
AI1390="Projet OCM (NOKIA)","TRAVAUX-NOKIA",
AI1390="ACCESS-ISSUE","ACCESS-ISSUE",
AI1390="Projet OCM (ZTE, NOKIA, autres projets)","TRAVAUX OCM",
AI1390="No root CAuse","No root cause",
AI1390="ODU HS","PDH",
AI1390="IP &amp; VLAN","PDH",
AI1390="Warehouse HUAWEI","SPARE-ISSUE",
AI1390="SPARE-HS","SPARE-ISSUE",
AI1390="Power Telco","BSS",AI1390="no impacts","no impacts"
),"")</f>
        <v>no impacts</v>
      </c>
      <c r="AH1390" s="57" t="str" cm="1">
        <f t="array" ref="AH1390">IFERROR(_xlfn.IFS(
AI1390="MPR ISSUE","TX ISSUE",
AI1390="BSS Hardware Issue","RAN ISSUE",
AI1390="Sites strategiques, MLL, Pylone, etc.","ENVTECH",
AI1390="AKTIVCO DEFAUT GE &amp; POWER Cabinet","POWER ISSUE",
AI1390="AKTIVCO Coupure ENEO &amp; Baisse de tension","POWER ISSUE",
AI1390="Coupure ENEO &amp; Baisse de tension","POWER ISSUE",
AI1390="Defaut GE &amp; POWER Cabinet","POWER ISSUE",
AI1390="Sharing","POWER ISSUE",
AI1390="Sites strategiques &amp; DataCenter","POWER ISSUE",
AI1390="Exclu","Exclu",
AI1390="SAT","TX ISSUE",
AI1390="SPARE-ISSUE","SPARE-ISSUE",
AI1390="Fiber CAmtel","TX ISSUE",
AI1390="Fiber AOF","TX ISSUE",
AI1390="Projet OCM (HUAWEI)","TRAVAUX-HUAWEI",
AI1390="Projet OCM (NOKIA)","TRAVAUX -NOKIA",
AI1390="ACCESS-ISSUE","ACCESS-ISSUE",
AI1390="Projet OCM (ZTE, NOKIA, autres projets)","TRAVAUX OCM",
AI1390="No root CAuse","No root cause",
AI1390="ODU HS","TX ISSUE",
AI1390="IP &amp; VLAN","TX ISSUE",
AI1390="Warehouse HUAWEI","SPARE-ISSUE",
AI1390="SPARE-HS","SPARE-ISSUE",
AI1390="Power Telco","RAN ISSUE",AI1390="no impacts","no impacts"
),"")</f>
        <v>no impacts</v>
      </c>
      <c r="AI1390" s="85" t="s">
        <v>5998</v>
      </c>
      <c r="AJ1390" s="57" t="str" cm="1">
        <f t="array" ref="AJ1390">IFERROR(_xlfn.IFS(
AI1390="MPR ISSUE","ACTIVE",
AI1390="BSS Hardware Issue","ACTIVE",
AI1390="Sites strategiques, MLL, Pylone, etc.","PASSIVE",
AI1390="AKTIVCO DEFAUT GE &amp; POWER Cabinet","PASSIVE",
AI1390="AKTIVCO Coupure ENEO &amp; Baisse de tension","PASSIVE",
AI1390="Coupure ENEO &amp; Baisse de tension","PASSIVE",
AI1390="Defaut GE &amp; POWER Cabinet","PASSIVE",
AI1390="Sharing","PASSIVE",
AI1390="Sites strategiques &amp; DataCenter","PASSIVE",
AI1390="Exclu","Exclu",
AI1390="SAT","ACTIVE",
AI1390="SPARE-ISSUE","SPARE-ISSUE",
AI1390="Fiber CAmtel","ACTIVE",
AI1390="Fiber AOF","ACTIVE",
AI1390="Projet OCM (HUAWEI)","PLANNED WORKS",
AI1390="Projet OCM (NOKIA)","PLANNED WORKS",
AI1390="ACCESS-ISSUE","ACCESS-ISSUE",
AI1390="Projet OCM (ZTE, NOKIA, autres projets)","PLANNED WORKS",
AI1390="No root CAuse","No root cause",
AI1390="ODU HS","ACTIVE",
AI1390="IP &amp; VLAN","ACTIVE",
AI1390="Warehouse HUAWEI","SPARE-ISSUE",
AI1390="SPARE-HS","SPARE-ISSUE",
AI1390="Power Telco","ACTIVE", AI1390="no impacts","no impacts"
),"")</f>
        <v>no impacts</v>
      </c>
      <c r="AK1390" s="23" t="s">
        <v>5537</v>
      </c>
      <c r="AL1390" s="23" t="str">
        <f t="shared" si="37"/>
        <v>EXN_188</v>
      </c>
      <c r="AN1390" s="9" t="s">
        <v>5537</v>
      </c>
      <c r="AO1390" s="23" t="str">
        <f>_xlfn.XLOOKUP(B1390,'INCIDENT-05-03-2026'!E:E,'INCIDENT-05-03-2026'!F:F,"")</f>
        <v/>
      </c>
      <c r="AP1390" s="7" t="s">
        <v>5537</v>
      </c>
      <c r="AQ1390" s="6"/>
      <c r="AR1390" s="7"/>
      <c r="AS1390" s="3" t="str">
        <f>_xlfn.XLOOKUP(B1390,'[3]tt num | region | site id'!$C:$C,'[3]tt num | region | site id'!$Q:$Q,"")</f>
        <v/>
      </c>
      <c r="AT1390" s="24" t="str">
        <f>_xlfn.XLOOKUP(B1390,'[4]Cells Huawei 03052026 12h'!$B:$B,'[4]Cells Huawei 03052026 12h'!$T:$T,"")</f>
        <v/>
      </c>
      <c r="AU1390" s="24" t="str">
        <f>_xlfn.XLOOKUP(B1390,'[5]cells down 02052026 8h50'!$B:$B,'[5]cells down 02052026 8h50'!$R:$R,"")</f>
        <v/>
      </c>
      <c r="AV1390" s="24" t="str">
        <f>_xlfn.XLOOKUP(B1390,'[5]cells down 02052026 13h50'!$B:$B,'[5]cells down 02052026 13h50'!$R:$R,"")</f>
        <v/>
      </c>
      <c r="AW1390" s="24" t="str">
        <f>_xlfn.XLOOKUP(B1390,'[5]cells down 02052026 13h50'!$B:$B,'[5]cells down 02052026 13h50'!$R:$R,"")</f>
        <v/>
      </c>
      <c r="AX1390" s="24" t="str">
        <f>_xlfn.XLOOKUP(B1390,'[6]cell downs 03052026 8h40 '!$B:$B,'[6]cell downs 03052026 8h40 '!$R:$R,"")</f>
        <v/>
      </c>
      <c r="AY1390" s="24" t="str">
        <f>_xlfn.XLOOKUP(B1390,'[7]ALL SITES DOWN'!$D:$D,'[7]ALL SITES DOWN'!$J:$J,"")</f>
        <v/>
      </c>
      <c r="AZ1390" s="24" t="str">
        <f>_xlfn.XLOOKUP(B1390,'[8]ALL SITES DOWN'!$D:$D,'[8]ALL SITES DOWN'!$J:$J,"")</f>
        <v/>
      </c>
      <c r="BA1390" s="9" t="str">
        <f>_xlfn.XLOOKUP(B1390,[9]sheet1!$AC:$AC,[9]sheet1!$AF:$AF,"")</f>
        <v/>
      </c>
      <c r="BB1390" s="14" t="s">
        <v>5537</v>
      </c>
      <c r="BC1390" s="14" t="s">
        <v>5537</v>
      </c>
      <c r="BD1390" s="14" t="str">
        <f>_xlfn.XLOOKUP(B1390,'[10]cell downs 18042026 17h'!$B:$B,'[10]cell downs 18042026 17h'!$B:$B,"")</f>
        <v/>
      </c>
      <c r="BE1390" s="14" t="str">
        <f>_xlfn.XLOOKUP(B1390,'[11]Cells Huawei 19042026 15h'!$B:$B,'[11]Cells Huawei 19042026 15h'!$B:$B,"")</f>
        <v/>
      </c>
      <c r="BF1390" s="9" t="str">
        <f>_xlfn.XLOOKUP(B1390,'[12]cells down 19042026 9H40'!$B:$B,'[12]cells down 19042026 9H40'!$B:$B,"")</f>
        <v/>
      </c>
      <c r="BG1390" s="9" t="s">
        <v>2598</v>
      </c>
      <c r="BH1390" s="9" t="s">
        <v>5537</v>
      </c>
    </row>
    <row r="1391" spans="1:60" s="9" customFormat="1" x14ac:dyDescent="0.3">
      <c r="A1391" s="1" t="s">
        <v>3080</v>
      </c>
      <c r="B1391" s="8" t="s">
        <v>3081</v>
      </c>
      <c r="C1391" s="3" t="str">
        <f>_xlfn.XLOOKUP(B1391,'[1]daily break down'!$D:$D,'[1]daily break down'!$E:$E,"")</f>
        <v>EXTREME-NORD</v>
      </c>
      <c r="D1391" s="1" t="s">
        <v>21</v>
      </c>
      <c r="E1391" s="1" t="s">
        <v>710</v>
      </c>
      <c r="F1391" s="3" t="s">
        <v>55</v>
      </c>
      <c r="G1391" s="1" t="s">
        <v>185</v>
      </c>
      <c r="H1391" s="40" t="str">
        <f>_xlfn.XLOOKUP(B1391,[2]CALCULATION!$B:$B,[2]CALCULATION!$H:$H,"")</f>
        <v>Huawei</v>
      </c>
      <c r="I1391" s="34">
        <v>0</v>
      </c>
      <c r="J1391" s="34">
        <v>0</v>
      </c>
      <c r="K1391" s="34">
        <v>0</v>
      </c>
      <c r="L1391" s="34">
        <v>0</v>
      </c>
      <c r="M1391" s="34">
        <v>0.60095296390465502</v>
      </c>
      <c r="N1391" s="34">
        <v>5.2773996741174493E-2</v>
      </c>
      <c r="O1391" s="34">
        <v>0.40772772541398777</v>
      </c>
      <c r="P1391" s="34">
        <v>0.16645478593625601</v>
      </c>
      <c r="Q1391" s="34">
        <v>0</v>
      </c>
      <c r="R1391" s="34">
        <v>0</v>
      </c>
      <c r="S1391" s="35">
        <v>0</v>
      </c>
      <c r="T1391" s="35">
        <v>0</v>
      </c>
      <c r="U1391" s="35">
        <v>0</v>
      </c>
      <c r="V1391" s="35">
        <v>0</v>
      </c>
      <c r="W1391" s="35">
        <v>0</v>
      </c>
      <c r="X1391" s="35">
        <v>0</v>
      </c>
      <c r="Y1391" s="35">
        <v>0</v>
      </c>
      <c r="Z1391" s="35">
        <v>0</v>
      </c>
      <c r="AA1391" s="35">
        <v>0</v>
      </c>
      <c r="AB1391" s="35">
        <v>0</v>
      </c>
      <c r="AC1391" s="35">
        <v>0</v>
      </c>
      <c r="AD1391" s="35">
        <v>0</v>
      </c>
      <c r="AE1391" s="58" t="s">
        <v>5603</v>
      </c>
      <c r="AF1391" s="58"/>
      <c r="AG1391" s="57" t="str" cm="1">
        <f t="array" ref="AG1391">IFERROR(_xlfn.IFS(
AI1391="MPR ISSUE","PDH",
AI1391="BSS Hardware Issue","BSS",
AI1391="Sites strategiques, MLL, Pylone, etc.","ENVTECH",
AI1391="AKTIVCO DEFAUT GE &amp; POWER Cabinet","AKTIVCO",
AI1391="AKTIVCO Coupure ENEO &amp; Baisse de tension","AKTIVCO GRID ONLY",
AI1391="Coupure ENEO &amp; Baisse de tension","IHS GRID ONLY",
AI1391="Defaut GE &amp; POWER Cabinet","IHS",
AI1391="Sharing","Partners",
AI1391="Sites strategiques &amp; DataCenter","SST &amp; DC",
AI1391="Exclu","Exclu",
AI1391="SAT","SAT",
AI1391="SPARE-ISSUE","SPARE-ISSUE",
AI1391="Fiber CAmtel","TRANS_FO_CAMTEL",
AI1391="Fiber AOF","Fiber AOF",
AI1391="Projet OCM (HUAWEI)","TRAVAUX-HUAWEI",
AI1391="Projet OCM (NOKIA)","TRAVAUX-NOKIA",
AI1391="ACCESS-ISSUE","ACCESS-ISSUE",
AI1391="Projet OCM (ZTE, NOKIA, autres projets)","TRAVAUX OCM",
AI1391="No root CAuse","No root cause",
AI1391="ODU HS","PDH",
AI1391="IP &amp; VLAN","PDH",
AI1391="Warehouse HUAWEI","SPARE-ISSUE",
AI1391="SPARE-HS","SPARE-ISSUE",
AI1391="Power Telco","BSS",AI1391="no impacts","no impacts"
),"")</f>
        <v>no impacts</v>
      </c>
      <c r="AH1391" s="57" t="str" cm="1">
        <f t="array" ref="AH1391">IFERROR(_xlfn.IFS(
AI1391="MPR ISSUE","TX ISSUE",
AI1391="BSS Hardware Issue","RAN ISSUE",
AI1391="Sites strategiques, MLL, Pylone, etc.","ENVTECH",
AI1391="AKTIVCO DEFAUT GE &amp; POWER Cabinet","POWER ISSUE",
AI1391="AKTIVCO Coupure ENEO &amp; Baisse de tension","POWER ISSUE",
AI1391="Coupure ENEO &amp; Baisse de tension","POWER ISSUE",
AI1391="Defaut GE &amp; POWER Cabinet","POWER ISSUE",
AI1391="Sharing","POWER ISSUE",
AI1391="Sites strategiques &amp; DataCenter","POWER ISSUE",
AI1391="Exclu","Exclu",
AI1391="SAT","TX ISSUE",
AI1391="SPARE-ISSUE","SPARE-ISSUE",
AI1391="Fiber CAmtel","TX ISSUE",
AI1391="Fiber AOF","TX ISSUE",
AI1391="Projet OCM (HUAWEI)","TRAVAUX-HUAWEI",
AI1391="Projet OCM (NOKIA)","TRAVAUX -NOKIA",
AI1391="ACCESS-ISSUE","ACCESS-ISSUE",
AI1391="Projet OCM (ZTE, NOKIA, autres projets)","TRAVAUX OCM",
AI1391="No root CAuse","No root cause",
AI1391="ODU HS","TX ISSUE",
AI1391="IP &amp; VLAN","TX ISSUE",
AI1391="Warehouse HUAWEI","SPARE-ISSUE",
AI1391="SPARE-HS","SPARE-ISSUE",
AI1391="Power Telco","RAN ISSUE",AI1391="no impacts","no impacts"
),"")</f>
        <v>no impacts</v>
      </c>
      <c r="AI1391" s="85" t="s">
        <v>5998</v>
      </c>
      <c r="AJ1391" s="57" t="str" cm="1">
        <f t="array" ref="AJ1391">IFERROR(_xlfn.IFS(
AI1391="MPR ISSUE","ACTIVE",
AI1391="BSS Hardware Issue","ACTIVE",
AI1391="Sites strategiques, MLL, Pylone, etc.","PASSIVE",
AI1391="AKTIVCO DEFAUT GE &amp; POWER Cabinet","PASSIVE",
AI1391="AKTIVCO Coupure ENEO &amp; Baisse de tension","PASSIVE",
AI1391="Coupure ENEO &amp; Baisse de tension","PASSIVE",
AI1391="Defaut GE &amp; POWER Cabinet","PASSIVE",
AI1391="Sharing","PASSIVE",
AI1391="Sites strategiques &amp; DataCenter","PASSIVE",
AI1391="Exclu","Exclu",
AI1391="SAT","ACTIVE",
AI1391="SPARE-ISSUE","SPARE-ISSUE",
AI1391="Fiber CAmtel","ACTIVE",
AI1391="Fiber AOF","ACTIVE",
AI1391="Projet OCM (HUAWEI)","PLANNED WORKS",
AI1391="Projet OCM (NOKIA)","PLANNED WORKS",
AI1391="ACCESS-ISSUE","ACCESS-ISSUE",
AI1391="Projet OCM (ZTE, NOKIA, autres projets)","PLANNED WORKS",
AI1391="No root CAuse","No root cause",
AI1391="ODU HS","ACTIVE",
AI1391="IP &amp; VLAN","ACTIVE",
AI1391="Warehouse HUAWEI","SPARE-ISSUE",
AI1391="SPARE-HS","SPARE-ISSUE",
AI1391="Power Telco","ACTIVE", AI1391="no impacts","no impacts"
),"")</f>
        <v>no impacts</v>
      </c>
      <c r="AK1391" s="23" t="s">
        <v>5537</v>
      </c>
      <c r="AL1391" s="23" t="str">
        <f t="shared" si="37"/>
        <v>EXN_031</v>
      </c>
      <c r="AN1391" s="9" t="s">
        <v>5537</v>
      </c>
      <c r="AO1391" s="23" t="str">
        <f>_xlfn.XLOOKUP(B1391,'INCIDENT-05-03-2026'!E:E,'INCIDENT-05-03-2026'!F:F,"")</f>
        <v/>
      </c>
      <c r="AP1391" s="7" t="s">
        <v>5537</v>
      </c>
      <c r="AQ1391" s="6"/>
      <c r="AR1391" s="7"/>
      <c r="AS1391" s="3" t="str">
        <f>_xlfn.XLOOKUP(B1391,'[3]tt num | region | site id'!$C:$C,'[3]tt num | region | site id'!$Q:$Q,"")</f>
        <v/>
      </c>
      <c r="AT1391" s="24" t="str">
        <f>_xlfn.XLOOKUP(B1391,'[4]Cells Huawei 03052026 12h'!$B:$B,'[4]Cells Huawei 03052026 12h'!$T:$T,"")</f>
        <v/>
      </c>
      <c r="AU1391" s="24" t="str">
        <f>_xlfn.XLOOKUP(B1391,'[5]cells down 02052026 8h50'!$B:$B,'[5]cells down 02052026 8h50'!$R:$R,"")</f>
        <v/>
      </c>
      <c r="AV1391" s="24" t="str">
        <f>_xlfn.XLOOKUP(B1391,'[5]cells down 02052026 13h50'!$B:$B,'[5]cells down 02052026 13h50'!$R:$R,"")</f>
        <v/>
      </c>
      <c r="AW1391" s="24" t="str">
        <f>_xlfn.XLOOKUP(B1391,'[5]cells down 02052026 13h50'!$B:$B,'[5]cells down 02052026 13h50'!$R:$R,"")</f>
        <v/>
      </c>
      <c r="AX1391" s="24" t="str">
        <f>_xlfn.XLOOKUP(B1391,'[6]cell downs 03052026 8h40 '!$B:$B,'[6]cell downs 03052026 8h40 '!$R:$R,"")</f>
        <v/>
      </c>
      <c r="AY1391" s="24" t="str">
        <f>_xlfn.XLOOKUP(B1391,'[7]ALL SITES DOWN'!$D:$D,'[7]ALL SITES DOWN'!$J:$J,"")</f>
        <v/>
      </c>
      <c r="AZ1391" s="24" t="str">
        <f>_xlfn.XLOOKUP(B1391,'[8]ALL SITES DOWN'!$D:$D,'[8]ALL SITES DOWN'!$J:$J,"")</f>
        <v/>
      </c>
      <c r="BA1391" s="9" t="str">
        <f>_xlfn.XLOOKUP(B1391,[9]sheet1!$AC:$AC,[9]sheet1!$AF:$AF,"")</f>
        <v/>
      </c>
      <c r="BB1391" s="14" t="s">
        <v>5537</v>
      </c>
      <c r="BC1391" s="14" t="s">
        <v>5537</v>
      </c>
      <c r="BD1391" s="14" t="str">
        <f>_xlfn.XLOOKUP(B1391,'[10]cell downs 18042026 17h'!$B:$B,'[10]cell downs 18042026 17h'!$B:$B,"")</f>
        <v/>
      </c>
      <c r="BE1391" s="14" t="str">
        <f>_xlfn.XLOOKUP(B1391,'[11]Cells Huawei 19042026 15h'!$B:$B,'[11]Cells Huawei 19042026 15h'!$B:$B,"")</f>
        <v/>
      </c>
      <c r="BF1391" s="9" t="str">
        <f>_xlfn.XLOOKUP(B1391,'[12]cells down 19042026 9H40'!$B:$B,'[12]cells down 19042026 9H40'!$B:$B,"")</f>
        <v/>
      </c>
      <c r="BG1391" s="9" t="s">
        <v>5537</v>
      </c>
      <c r="BH1391" s="9" t="s">
        <v>5537</v>
      </c>
    </row>
    <row r="1392" spans="1:60" s="9" customFormat="1" x14ac:dyDescent="0.3">
      <c r="A1392" s="1" t="s">
        <v>3253</v>
      </c>
      <c r="B1392" s="8" t="s">
        <v>3254</v>
      </c>
      <c r="C1392" s="3" t="str">
        <f>_xlfn.XLOOKUP(B1392,'[1]daily break down'!$D:$D,'[1]daily break down'!$E:$E,"")</f>
        <v>Yaounde</v>
      </c>
      <c r="D1392" s="1"/>
      <c r="E1392" s="1"/>
      <c r="F1392" s="3" t="s">
        <v>37</v>
      </c>
      <c r="G1392" s="1" t="s">
        <v>38</v>
      </c>
      <c r="H1392" s="42" t="str">
        <f>_xlfn.XLOOKUP(B1392,[2]CALCULATION!$B:$B,[2]CALCULATION!$H:$H,"")</f>
        <v>ZTE</v>
      </c>
      <c r="I1392" s="34">
        <v>1.2876926545160032E-2</v>
      </c>
      <c r="J1392" s="34">
        <v>0</v>
      </c>
      <c r="K1392" s="34">
        <v>0</v>
      </c>
      <c r="L1392" s="34">
        <v>0</v>
      </c>
      <c r="M1392" s="34">
        <v>0</v>
      </c>
      <c r="N1392" s="34">
        <v>0</v>
      </c>
      <c r="O1392" s="34">
        <v>0</v>
      </c>
      <c r="P1392" s="34">
        <v>0</v>
      </c>
      <c r="Q1392" s="34">
        <v>0</v>
      </c>
      <c r="R1392" s="34">
        <v>0</v>
      </c>
      <c r="S1392" s="35">
        <v>0</v>
      </c>
      <c r="T1392" s="35">
        <v>0</v>
      </c>
      <c r="U1392" s="35">
        <v>0</v>
      </c>
      <c r="V1392" s="35">
        <v>0</v>
      </c>
      <c r="W1392" s="35">
        <v>0</v>
      </c>
      <c r="X1392" s="35">
        <v>0</v>
      </c>
      <c r="Y1392" s="35">
        <v>0</v>
      </c>
      <c r="Z1392" s="35">
        <v>0</v>
      </c>
      <c r="AA1392" s="35">
        <v>0</v>
      </c>
      <c r="AB1392" s="35">
        <v>0</v>
      </c>
      <c r="AC1392" s="35">
        <v>0</v>
      </c>
      <c r="AD1392" s="35">
        <v>0</v>
      </c>
      <c r="AE1392" s="58" t="s">
        <v>5560</v>
      </c>
      <c r="AF1392" s="58"/>
      <c r="AG1392" s="57" t="str" cm="1">
        <f t="array" ref="AG1392">IFERROR(_xlfn.IFS(
AI1392="MPR ISSUE","PDH",
AI1392="BSS Hardware Issue","BSS",
AI1392="Sites strategiques, MLL, Pylone, etc.","ENVTECH",
AI1392="AKTIVCO DEFAUT GE &amp; POWER Cabinet","AKTIVCO",
AI1392="AKTIVCO Coupure ENEO &amp; Baisse de tension","AKTIVCO GRID ONLY",
AI1392="Coupure ENEO &amp; Baisse de tension","IHS GRID ONLY",
AI1392="Defaut GE &amp; POWER Cabinet","IHS",
AI1392="Sharing","Partners",
AI1392="Sites strategiques &amp; DataCenter","SST &amp; DC",
AI1392="Exclu","Exclu",
AI1392="SAT","SAT",
AI1392="SPARE-ISSUE","SPARE-ISSUE",
AI1392="Fiber CAmtel","TRANS_FO_CAMTEL",
AI1392="Fiber AOF","Fiber AOF",
AI1392="Projet OCM (HUAWEI)","TRAVAUX-HUAWEI",
AI1392="Projet OCM (NOKIA)","TRAVAUX-NOKIA",
AI1392="ACCESS-ISSUE","ACCESS-ISSUE",
AI1392="Projet OCM (ZTE, NOKIA, autres projets)","TRAVAUX OCM",
AI1392="No root CAuse","No root cause",
AI1392="ODU HS","PDH",
AI1392="IP &amp; VLAN","PDH",
AI1392="Warehouse HUAWEI","SPARE-ISSUE",
AI1392="SPARE-HS","SPARE-ISSUE",
AI1392="Power Telco","BSS",AI1392="no impacts","no impacts"
),"")</f>
        <v>no impacts</v>
      </c>
      <c r="AH1392" s="57" t="str" cm="1">
        <f t="array" ref="AH1392">IFERROR(_xlfn.IFS(
AI1392="MPR ISSUE","TX ISSUE",
AI1392="BSS Hardware Issue","RAN ISSUE",
AI1392="Sites strategiques, MLL, Pylone, etc.","ENVTECH",
AI1392="AKTIVCO DEFAUT GE &amp; POWER Cabinet","POWER ISSUE",
AI1392="AKTIVCO Coupure ENEO &amp; Baisse de tension","POWER ISSUE",
AI1392="Coupure ENEO &amp; Baisse de tension","POWER ISSUE",
AI1392="Defaut GE &amp; POWER Cabinet","POWER ISSUE",
AI1392="Sharing","POWER ISSUE",
AI1392="Sites strategiques &amp; DataCenter","POWER ISSUE",
AI1392="Exclu","Exclu",
AI1392="SAT","TX ISSUE",
AI1392="SPARE-ISSUE","SPARE-ISSUE",
AI1392="Fiber CAmtel","TX ISSUE",
AI1392="Fiber AOF","TX ISSUE",
AI1392="Projet OCM (HUAWEI)","TRAVAUX-HUAWEI",
AI1392="Projet OCM (NOKIA)","TRAVAUX -NOKIA",
AI1392="ACCESS-ISSUE","ACCESS-ISSUE",
AI1392="Projet OCM (ZTE, NOKIA, autres projets)","TRAVAUX OCM",
AI1392="No root CAuse","No root cause",
AI1392="ODU HS","TX ISSUE",
AI1392="IP &amp; VLAN","TX ISSUE",
AI1392="Warehouse HUAWEI","SPARE-ISSUE",
AI1392="SPARE-HS","SPARE-ISSUE",
AI1392="Power Telco","RAN ISSUE",AI1392="no impacts","no impacts"
),"")</f>
        <v>no impacts</v>
      </c>
      <c r="AI1392" s="85" t="s">
        <v>5998</v>
      </c>
      <c r="AJ1392" s="57" t="str" cm="1">
        <f t="array" ref="AJ1392">IFERROR(_xlfn.IFS(
AI1392="MPR ISSUE","ACTIVE",
AI1392="BSS Hardware Issue","ACTIVE",
AI1392="Sites strategiques, MLL, Pylone, etc.","PASSIVE",
AI1392="AKTIVCO DEFAUT GE &amp; POWER Cabinet","PASSIVE",
AI1392="AKTIVCO Coupure ENEO &amp; Baisse de tension","PASSIVE",
AI1392="Coupure ENEO &amp; Baisse de tension","PASSIVE",
AI1392="Defaut GE &amp; POWER Cabinet","PASSIVE",
AI1392="Sharing","PASSIVE",
AI1392="Sites strategiques &amp; DataCenter","PASSIVE",
AI1392="Exclu","Exclu",
AI1392="SAT","ACTIVE",
AI1392="SPARE-ISSUE","SPARE-ISSUE",
AI1392="Fiber CAmtel","ACTIVE",
AI1392="Fiber AOF","ACTIVE",
AI1392="Projet OCM (HUAWEI)","PLANNED WORKS",
AI1392="Projet OCM (NOKIA)","PLANNED WORKS",
AI1392="ACCESS-ISSUE","ACCESS-ISSUE",
AI1392="Projet OCM (ZTE, NOKIA, autres projets)","PLANNED WORKS",
AI1392="No root CAuse","No root cause",
AI1392="ODU HS","ACTIVE",
AI1392="IP &amp; VLAN","ACTIVE",
AI1392="Warehouse HUAWEI","SPARE-ISSUE",
AI1392="SPARE-HS","SPARE-ISSUE",
AI1392="Power Telco","ACTIVE", AI1392="no impacts","no impacts"
),"")</f>
        <v>no impacts</v>
      </c>
      <c r="AK1392" s="23" t="s">
        <v>5537</v>
      </c>
      <c r="AL1392" s="23" t="str">
        <f t="shared" si="37"/>
        <v>CTR_194</v>
      </c>
      <c r="AN1392" s="9" t="s">
        <v>5537</v>
      </c>
      <c r="AO1392" s="23" t="str">
        <f>_xlfn.XLOOKUP(B1392,'INCIDENT-05-03-2026'!E:E,'INCIDENT-05-03-2026'!F:F,"")</f>
        <v/>
      </c>
      <c r="AP1392" s="7" t="s">
        <v>5537</v>
      </c>
      <c r="AQ1392" s="6"/>
      <c r="AR1392" s="7"/>
      <c r="AS1392" s="3" t="str">
        <f>_xlfn.XLOOKUP(B1392,'[3]tt num | region | site id'!$C:$C,'[3]tt num | region | site id'!$Q:$Q,"")</f>
        <v/>
      </c>
      <c r="AT1392" s="24" t="str">
        <f>_xlfn.XLOOKUP(B1392,'[4]Cells Huawei 03052026 12h'!$B:$B,'[4]Cells Huawei 03052026 12h'!$T:$T,"")</f>
        <v/>
      </c>
      <c r="AU1392" s="24" t="str">
        <f>_xlfn.XLOOKUP(B1392,'[5]cells down 02052026 8h50'!$B:$B,'[5]cells down 02052026 8h50'!$R:$R,"")</f>
        <v/>
      </c>
      <c r="AV1392" s="24" t="str">
        <f>_xlfn.XLOOKUP(B1392,'[5]cells down 02052026 13h50'!$B:$B,'[5]cells down 02052026 13h50'!$R:$R,"")</f>
        <v/>
      </c>
      <c r="AW1392" s="24" t="str">
        <f>_xlfn.XLOOKUP(B1392,'[5]cells down 02052026 13h50'!$B:$B,'[5]cells down 02052026 13h50'!$R:$R,"")</f>
        <v/>
      </c>
      <c r="AX1392" s="24" t="str">
        <f>_xlfn.XLOOKUP(B1392,'[6]cell downs 03052026 8h40 '!$B:$B,'[6]cell downs 03052026 8h40 '!$R:$R,"")</f>
        <v/>
      </c>
      <c r="AY1392" s="24" t="str">
        <f>_xlfn.XLOOKUP(B1392,'[7]ALL SITES DOWN'!$D:$D,'[7]ALL SITES DOWN'!$J:$J,"")</f>
        <v/>
      </c>
      <c r="AZ1392" s="24" t="str">
        <f>_xlfn.XLOOKUP(B1392,'[8]ALL SITES DOWN'!$D:$D,'[8]ALL SITES DOWN'!$J:$J,"")</f>
        <v/>
      </c>
      <c r="BA1392" s="9" t="str">
        <f>_xlfn.XLOOKUP(B1392,[9]sheet1!$AC:$AC,[9]sheet1!$AF:$AF,"")</f>
        <v/>
      </c>
      <c r="BB1392" s="14" t="s">
        <v>5537</v>
      </c>
      <c r="BC1392" s="14" t="s">
        <v>5537</v>
      </c>
      <c r="BD1392" s="14" t="str">
        <f>_xlfn.XLOOKUP(B1392,'[10]cell downs 18042026 17h'!$B:$B,'[10]cell downs 18042026 17h'!$B:$B,"")</f>
        <v/>
      </c>
      <c r="BE1392" s="14" t="str">
        <f>_xlfn.XLOOKUP(B1392,'[11]Cells Huawei 19042026 15h'!$B:$B,'[11]Cells Huawei 19042026 15h'!$B:$B,"")</f>
        <v/>
      </c>
      <c r="BF1392" s="9" t="str">
        <f>_xlfn.XLOOKUP(B1392,'[12]cells down 19042026 9H40'!$B:$B,'[12]cells down 19042026 9H40'!$B:$B,"")</f>
        <v/>
      </c>
      <c r="BG1392" s="9" t="s">
        <v>5537</v>
      </c>
      <c r="BH1392" s="9" t="s">
        <v>12</v>
      </c>
    </row>
    <row r="1393" spans="1:60" s="9" customFormat="1" x14ac:dyDescent="0.3">
      <c r="A1393" s="1" t="s">
        <v>2441</v>
      </c>
      <c r="B1393" s="8" t="s">
        <v>2442</v>
      </c>
      <c r="C1393" s="3" t="str">
        <f>_xlfn.XLOOKUP(B1393,'[1]daily break down'!$D:$D,'[1]daily break down'!$E:$E,"")</f>
        <v>Yaounde</v>
      </c>
      <c r="D1393" s="1" t="s">
        <v>11</v>
      </c>
      <c r="E1393" s="1" t="s">
        <v>12</v>
      </c>
      <c r="F1393" s="3" t="s">
        <v>37</v>
      </c>
      <c r="G1393" s="1" t="s">
        <v>38</v>
      </c>
      <c r="H1393" s="42" t="str">
        <f>_xlfn.XLOOKUP(B1393,[2]CALCULATION!$B:$B,[2]CALCULATION!$H:$H,"")</f>
        <v>ZTE</v>
      </c>
      <c r="I1393" s="34">
        <v>12.828896679251098</v>
      </c>
      <c r="J1393" s="34">
        <v>0</v>
      </c>
      <c r="K1393" s="34">
        <v>0</v>
      </c>
      <c r="L1393" s="34">
        <v>3.8826965496971039E-2</v>
      </c>
      <c r="M1393" s="34">
        <v>0</v>
      </c>
      <c r="N1393" s="34">
        <v>0</v>
      </c>
      <c r="O1393" s="34">
        <v>7.9865480705299099E-2</v>
      </c>
      <c r="P1393" s="34">
        <v>0</v>
      </c>
      <c r="Q1393" s="34">
        <v>0</v>
      </c>
      <c r="R1393" s="34">
        <v>0.50387663262306925</v>
      </c>
      <c r="S1393" s="35">
        <v>0</v>
      </c>
      <c r="T1393" s="35">
        <v>0</v>
      </c>
      <c r="U1393" s="35">
        <v>0</v>
      </c>
      <c r="V1393" s="35">
        <v>0</v>
      </c>
      <c r="W1393" s="35">
        <v>0</v>
      </c>
      <c r="X1393" s="35">
        <v>0</v>
      </c>
      <c r="Y1393" s="35">
        <v>0</v>
      </c>
      <c r="Z1393" s="35">
        <v>0</v>
      </c>
      <c r="AA1393" s="35">
        <v>0</v>
      </c>
      <c r="AB1393" s="35">
        <v>0</v>
      </c>
      <c r="AC1393" s="35">
        <v>0</v>
      </c>
      <c r="AD1393" s="35">
        <v>0</v>
      </c>
      <c r="AE1393" s="58" t="s">
        <v>5560</v>
      </c>
      <c r="AF1393" s="58"/>
      <c r="AG1393" s="57" t="str" cm="1">
        <f t="array" ref="AG1393">IFERROR(_xlfn.IFS(
AI1393="MPR ISSUE","PDH",
AI1393="BSS Hardware Issue","BSS",
AI1393="Sites strategiques, MLL, Pylone, etc.","ENVTECH",
AI1393="AKTIVCO DEFAUT GE &amp; POWER Cabinet","AKTIVCO",
AI1393="AKTIVCO Coupure ENEO &amp; Baisse de tension","AKTIVCO GRID ONLY",
AI1393="Coupure ENEO &amp; Baisse de tension","IHS GRID ONLY",
AI1393="Defaut GE &amp; POWER Cabinet","IHS",
AI1393="Sharing","Partners",
AI1393="Sites strategiques &amp; DataCenter","SST &amp; DC",
AI1393="Exclu","Exclu",
AI1393="SAT","SAT",
AI1393="SPARE-ISSUE","SPARE-ISSUE",
AI1393="Fiber CAmtel","TRANS_FO_CAMTEL",
AI1393="Fiber AOF","Fiber AOF",
AI1393="Projet OCM (HUAWEI)","TRAVAUX-HUAWEI",
AI1393="Projet OCM (NOKIA)","TRAVAUX-NOKIA",
AI1393="ACCESS-ISSUE","ACCESS-ISSUE",
AI1393="Projet OCM (ZTE, NOKIA, autres projets)","TRAVAUX OCM",
AI1393="No root CAuse","No root cause",
AI1393="ODU HS","PDH",
AI1393="IP &amp; VLAN","PDH",
AI1393="Warehouse HUAWEI","SPARE-ISSUE",
AI1393="SPARE-HS","SPARE-ISSUE",
AI1393="Power Telco","BSS",AI1393="no impacts","no impacts"
),"")</f>
        <v>no impacts</v>
      </c>
      <c r="AH1393" s="57" t="str" cm="1">
        <f t="array" ref="AH1393">IFERROR(_xlfn.IFS(
AI1393="MPR ISSUE","TX ISSUE",
AI1393="BSS Hardware Issue","RAN ISSUE",
AI1393="Sites strategiques, MLL, Pylone, etc.","ENVTECH",
AI1393="AKTIVCO DEFAUT GE &amp; POWER Cabinet","POWER ISSUE",
AI1393="AKTIVCO Coupure ENEO &amp; Baisse de tension","POWER ISSUE",
AI1393="Coupure ENEO &amp; Baisse de tension","POWER ISSUE",
AI1393="Defaut GE &amp; POWER Cabinet","POWER ISSUE",
AI1393="Sharing","POWER ISSUE",
AI1393="Sites strategiques &amp; DataCenter","POWER ISSUE",
AI1393="Exclu","Exclu",
AI1393="SAT","TX ISSUE",
AI1393="SPARE-ISSUE","SPARE-ISSUE",
AI1393="Fiber CAmtel","TX ISSUE",
AI1393="Fiber AOF","TX ISSUE",
AI1393="Projet OCM (HUAWEI)","TRAVAUX-HUAWEI",
AI1393="Projet OCM (NOKIA)","TRAVAUX -NOKIA",
AI1393="ACCESS-ISSUE","ACCESS-ISSUE",
AI1393="Projet OCM (ZTE, NOKIA, autres projets)","TRAVAUX OCM",
AI1393="No root CAuse","No root cause",
AI1393="ODU HS","TX ISSUE",
AI1393="IP &amp; VLAN","TX ISSUE",
AI1393="Warehouse HUAWEI","SPARE-ISSUE",
AI1393="SPARE-HS","SPARE-ISSUE",
AI1393="Power Telco","RAN ISSUE",AI1393="no impacts","no impacts"
),"")</f>
        <v>no impacts</v>
      </c>
      <c r="AI1393" s="85" t="s">
        <v>5998</v>
      </c>
      <c r="AJ1393" s="57" t="str" cm="1">
        <f t="array" ref="AJ1393">IFERROR(_xlfn.IFS(
AI1393="MPR ISSUE","ACTIVE",
AI1393="BSS Hardware Issue","ACTIVE",
AI1393="Sites strategiques, MLL, Pylone, etc.","PASSIVE",
AI1393="AKTIVCO DEFAUT GE &amp; POWER Cabinet","PASSIVE",
AI1393="AKTIVCO Coupure ENEO &amp; Baisse de tension","PASSIVE",
AI1393="Coupure ENEO &amp; Baisse de tension","PASSIVE",
AI1393="Defaut GE &amp; POWER Cabinet","PASSIVE",
AI1393="Sharing","PASSIVE",
AI1393="Sites strategiques &amp; DataCenter","PASSIVE",
AI1393="Exclu","Exclu",
AI1393="SAT","ACTIVE",
AI1393="SPARE-ISSUE","SPARE-ISSUE",
AI1393="Fiber CAmtel","ACTIVE",
AI1393="Fiber AOF","ACTIVE",
AI1393="Projet OCM (HUAWEI)","PLANNED WORKS",
AI1393="Projet OCM (NOKIA)","PLANNED WORKS",
AI1393="ACCESS-ISSUE","ACCESS-ISSUE",
AI1393="Projet OCM (ZTE, NOKIA, autres projets)","PLANNED WORKS",
AI1393="No root CAuse","No root cause",
AI1393="ODU HS","ACTIVE",
AI1393="IP &amp; VLAN","ACTIVE",
AI1393="Warehouse HUAWEI","SPARE-ISSUE",
AI1393="SPARE-HS","SPARE-ISSUE",
AI1393="Power Telco","ACTIVE", AI1393="no impacts","no impacts"
),"")</f>
        <v>no impacts</v>
      </c>
      <c r="AK1393" s="23" t="s">
        <v>5537</v>
      </c>
      <c r="AL1393" s="23" t="str">
        <f t="shared" si="37"/>
        <v>CTR_269</v>
      </c>
      <c r="AN1393" s="9" t="s">
        <v>5537</v>
      </c>
      <c r="AO1393" s="23" t="str">
        <f>_xlfn.XLOOKUP(B1393,'INCIDENT-05-03-2026'!E:E,'INCIDENT-05-03-2026'!F:F,"")</f>
        <v/>
      </c>
      <c r="AP1393" s="7" t="s">
        <v>5537</v>
      </c>
      <c r="AQ1393" s="6"/>
      <c r="AR1393" s="7"/>
      <c r="AS1393" s="3" t="str">
        <f>_xlfn.XLOOKUP(B1393,'[3]tt num | region | site id'!$C:$C,'[3]tt num | region | site id'!$Q:$Q,"")</f>
        <v/>
      </c>
      <c r="AT1393" s="24" t="str">
        <f>_xlfn.XLOOKUP(B1393,'[4]Cells Huawei 03052026 12h'!$B:$B,'[4]Cells Huawei 03052026 12h'!$T:$T,"")</f>
        <v/>
      </c>
      <c r="AU1393" s="24" t="str">
        <f>_xlfn.XLOOKUP(B1393,'[5]cells down 02052026 8h50'!$B:$B,'[5]cells down 02052026 8h50'!$R:$R,"")</f>
        <v/>
      </c>
      <c r="AV1393" s="24" t="str">
        <f>_xlfn.XLOOKUP(B1393,'[5]cells down 02052026 13h50'!$B:$B,'[5]cells down 02052026 13h50'!$R:$R,"")</f>
        <v/>
      </c>
      <c r="AW1393" s="24" t="str">
        <f>_xlfn.XLOOKUP(B1393,'[5]cells down 02052026 13h50'!$B:$B,'[5]cells down 02052026 13h50'!$R:$R,"")</f>
        <v/>
      </c>
      <c r="AX1393" s="24" t="str">
        <f>_xlfn.XLOOKUP(B1393,'[6]cell downs 03052026 8h40 '!$B:$B,'[6]cell downs 03052026 8h40 '!$R:$R,"")</f>
        <v/>
      </c>
      <c r="AY1393" s="24" t="str">
        <f>_xlfn.XLOOKUP(B1393,'[7]ALL SITES DOWN'!$D:$D,'[7]ALL SITES DOWN'!$J:$J,"")</f>
        <v/>
      </c>
      <c r="AZ1393" s="24" t="str">
        <f>_xlfn.XLOOKUP(B1393,'[8]ALL SITES DOWN'!$D:$D,'[8]ALL SITES DOWN'!$J:$J,"")</f>
        <v/>
      </c>
      <c r="BA1393" s="9" t="str">
        <f>_xlfn.XLOOKUP(B1393,[9]sheet1!$AC:$AC,[9]sheet1!$AF:$AF,"")</f>
        <v/>
      </c>
      <c r="BB1393" s="14" t="s">
        <v>5537</v>
      </c>
      <c r="BC1393" s="14" t="s">
        <v>5537</v>
      </c>
      <c r="BD1393" s="14" t="str">
        <f>_xlfn.XLOOKUP(B1393,'[10]cell downs 18042026 17h'!$B:$B,'[10]cell downs 18042026 17h'!$B:$B,"")</f>
        <v/>
      </c>
      <c r="BE1393" s="14" t="str">
        <f>_xlfn.XLOOKUP(B1393,'[11]Cells Huawei 19042026 15h'!$B:$B,'[11]Cells Huawei 19042026 15h'!$B:$B,"")</f>
        <v/>
      </c>
      <c r="BF1393" s="9" t="str">
        <f>_xlfn.XLOOKUP(B1393,'[12]cells down 19042026 9H40'!$B:$B,'[12]cells down 19042026 9H40'!$B:$B,"")</f>
        <v/>
      </c>
      <c r="BG1393" s="9" t="s">
        <v>2442</v>
      </c>
      <c r="BH1393" s="9" t="s">
        <v>5537</v>
      </c>
    </row>
    <row r="1394" spans="1:60" s="9" customFormat="1" x14ac:dyDescent="0.3">
      <c r="A1394" s="1" t="s">
        <v>470</v>
      </c>
      <c r="B1394" s="8" t="s">
        <v>471</v>
      </c>
      <c r="C1394" s="3" t="str">
        <f>_xlfn.XLOOKUP(B1394,'[1]daily break down'!$D:$D,'[1]daily break down'!$E:$E,"")</f>
        <v>Yaounde</v>
      </c>
      <c r="D1394" s="1" t="s">
        <v>11</v>
      </c>
      <c r="E1394" s="1" t="s">
        <v>12</v>
      </c>
      <c r="F1394" s="3" t="s">
        <v>37</v>
      </c>
      <c r="G1394" s="1" t="s">
        <v>38</v>
      </c>
      <c r="H1394" s="42" t="str">
        <f>_xlfn.XLOOKUP(B1394,[2]CALCULATION!$B:$B,[2]CALCULATION!$H:$H,"")</f>
        <v>ZTE</v>
      </c>
      <c r="I1394" s="34">
        <v>0</v>
      </c>
      <c r="J1394" s="34">
        <v>0</v>
      </c>
      <c r="K1394" s="34">
        <v>0</v>
      </c>
      <c r="L1394" s="34">
        <v>0</v>
      </c>
      <c r="M1394" s="34">
        <v>0</v>
      </c>
      <c r="N1394" s="34">
        <v>0</v>
      </c>
      <c r="O1394" s="34">
        <v>0</v>
      </c>
      <c r="P1394" s="34">
        <v>4.2462467861188884</v>
      </c>
      <c r="Q1394" s="34">
        <v>1.2934177146558701</v>
      </c>
      <c r="R1394" s="34">
        <v>0</v>
      </c>
      <c r="S1394" s="35">
        <v>0</v>
      </c>
      <c r="T1394" s="35">
        <v>0</v>
      </c>
      <c r="U1394" s="35">
        <v>0</v>
      </c>
      <c r="V1394" s="35">
        <v>0</v>
      </c>
      <c r="W1394" s="35">
        <v>0</v>
      </c>
      <c r="X1394" s="35">
        <v>0</v>
      </c>
      <c r="Y1394" s="35">
        <v>0</v>
      </c>
      <c r="Z1394" s="35">
        <v>0</v>
      </c>
      <c r="AA1394" s="35">
        <v>0</v>
      </c>
      <c r="AB1394" s="35">
        <v>0</v>
      </c>
      <c r="AC1394" s="35">
        <v>0</v>
      </c>
      <c r="AD1394" s="35">
        <v>0</v>
      </c>
      <c r="AE1394" s="58" t="s">
        <v>5560</v>
      </c>
      <c r="AF1394" s="58"/>
      <c r="AG1394" s="57" t="str" cm="1">
        <f t="array" ref="AG1394">IFERROR(_xlfn.IFS(
AI1394="MPR ISSUE","PDH",
AI1394="BSS Hardware Issue","BSS",
AI1394="Sites strategiques, MLL, Pylone, etc.","ENVTECH",
AI1394="AKTIVCO DEFAUT GE &amp; POWER Cabinet","AKTIVCO",
AI1394="AKTIVCO Coupure ENEO &amp; Baisse de tension","AKTIVCO GRID ONLY",
AI1394="Coupure ENEO &amp; Baisse de tension","IHS GRID ONLY",
AI1394="Defaut GE &amp; POWER Cabinet","IHS",
AI1394="Sharing","Partners",
AI1394="Sites strategiques &amp; DataCenter","SST &amp; DC",
AI1394="Exclu","Exclu",
AI1394="SAT","SAT",
AI1394="SPARE-ISSUE","SPARE-ISSUE",
AI1394="Fiber CAmtel","TRANS_FO_CAMTEL",
AI1394="Fiber AOF","Fiber AOF",
AI1394="Projet OCM (HUAWEI)","TRAVAUX-HUAWEI",
AI1394="Projet OCM (NOKIA)","TRAVAUX-NOKIA",
AI1394="ACCESS-ISSUE","ACCESS-ISSUE",
AI1394="Projet OCM (ZTE, NOKIA, autres projets)","TRAVAUX OCM",
AI1394="No root CAuse","No root cause",
AI1394="ODU HS","PDH",
AI1394="IP &amp; VLAN","PDH",
AI1394="Warehouse HUAWEI","SPARE-ISSUE",
AI1394="SPARE-HS","SPARE-ISSUE",
AI1394="Power Telco","BSS",AI1394="no impacts","no impacts"
),"")</f>
        <v>no impacts</v>
      </c>
      <c r="AH1394" s="57" t="str" cm="1">
        <f t="array" ref="AH1394">IFERROR(_xlfn.IFS(
AI1394="MPR ISSUE","TX ISSUE",
AI1394="BSS Hardware Issue","RAN ISSUE",
AI1394="Sites strategiques, MLL, Pylone, etc.","ENVTECH",
AI1394="AKTIVCO DEFAUT GE &amp; POWER Cabinet","POWER ISSUE",
AI1394="AKTIVCO Coupure ENEO &amp; Baisse de tension","POWER ISSUE",
AI1394="Coupure ENEO &amp; Baisse de tension","POWER ISSUE",
AI1394="Defaut GE &amp; POWER Cabinet","POWER ISSUE",
AI1394="Sharing","POWER ISSUE",
AI1394="Sites strategiques &amp; DataCenter","POWER ISSUE",
AI1394="Exclu","Exclu",
AI1394="SAT","TX ISSUE",
AI1394="SPARE-ISSUE","SPARE-ISSUE",
AI1394="Fiber CAmtel","TX ISSUE",
AI1394="Fiber AOF","TX ISSUE",
AI1394="Projet OCM (HUAWEI)","TRAVAUX-HUAWEI",
AI1394="Projet OCM (NOKIA)","TRAVAUX -NOKIA",
AI1394="ACCESS-ISSUE","ACCESS-ISSUE",
AI1394="Projet OCM (ZTE, NOKIA, autres projets)","TRAVAUX OCM",
AI1394="No root CAuse","No root cause",
AI1394="ODU HS","TX ISSUE",
AI1394="IP &amp; VLAN","TX ISSUE",
AI1394="Warehouse HUAWEI","SPARE-ISSUE",
AI1394="SPARE-HS","SPARE-ISSUE",
AI1394="Power Telco","RAN ISSUE",AI1394="no impacts","no impacts"
),"")</f>
        <v>no impacts</v>
      </c>
      <c r="AI1394" s="85" t="s">
        <v>5998</v>
      </c>
      <c r="AJ1394" s="57" t="str" cm="1">
        <f t="array" ref="AJ1394">IFERROR(_xlfn.IFS(
AI1394="MPR ISSUE","ACTIVE",
AI1394="BSS Hardware Issue","ACTIVE",
AI1394="Sites strategiques, MLL, Pylone, etc.","PASSIVE",
AI1394="AKTIVCO DEFAUT GE &amp; POWER Cabinet","PASSIVE",
AI1394="AKTIVCO Coupure ENEO &amp; Baisse de tension","PASSIVE",
AI1394="Coupure ENEO &amp; Baisse de tension","PASSIVE",
AI1394="Defaut GE &amp; POWER Cabinet","PASSIVE",
AI1394="Sharing","PASSIVE",
AI1394="Sites strategiques &amp; DataCenter","PASSIVE",
AI1394="Exclu","Exclu",
AI1394="SAT","ACTIVE",
AI1394="SPARE-ISSUE","SPARE-ISSUE",
AI1394="Fiber CAmtel","ACTIVE",
AI1394="Fiber AOF","ACTIVE",
AI1394="Projet OCM (HUAWEI)","PLANNED WORKS",
AI1394="Projet OCM (NOKIA)","PLANNED WORKS",
AI1394="ACCESS-ISSUE","ACCESS-ISSUE",
AI1394="Projet OCM (ZTE, NOKIA, autres projets)","PLANNED WORKS",
AI1394="No root CAuse","No root cause",
AI1394="ODU HS","ACTIVE",
AI1394="IP &amp; VLAN","ACTIVE",
AI1394="Warehouse HUAWEI","SPARE-ISSUE",
AI1394="SPARE-HS","SPARE-ISSUE",
AI1394="Power Telco","ACTIVE", AI1394="no impacts","no impacts"
),"")</f>
        <v>no impacts</v>
      </c>
      <c r="AK1394" s="23" t="s">
        <v>5537</v>
      </c>
      <c r="AL1394" s="23" t="str">
        <f t="shared" si="37"/>
        <v>CTR_245</v>
      </c>
      <c r="AN1394" s="9" t="s">
        <v>5537</v>
      </c>
      <c r="AO1394" s="23" t="str">
        <f>_xlfn.XLOOKUP(B1394,'INCIDENT-05-03-2026'!E:E,'INCIDENT-05-03-2026'!F:F,"")</f>
        <v/>
      </c>
      <c r="AP1394" s="7" t="s">
        <v>5537</v>
      </c>
      <c r="AQ1394" s="6"/>
      <c r="AR1394" s="7"/>
      <c r="AS1394" s="3" t="str">
        <f>_xlfn.XLOOKUP(B1394,'[3]tt num | region | site id'!$C:$C,'[3]tt num | region | site id'!$Q:$Q,"")</f>
        <v/>
      </c>
      <c r="AT1394" s="24" t="str">
        <f>_xlfn.XLOOKUP(B1394,'[4]Cells Huawei 03052026 12h'!$B:$B,'[4]Cells Huawei 03052026 12h'!$T:$T,"")</f>
        <v/>
      </c>
      <c r="AU1394" s="24" t="str">
        <f>_xlfn.XLOOKUP(B1394,'[5]cells down 02052026 8h50'!$B:$B,'[5]cells down 02052026 8h50'!$R:$R,"")</f>
        <v/>
      </c>
      <c r="AV1394" s="24" t="str">
        <f>_xlfn.XLOOKUP(B1394,'[5]cells down 02052026 13h50'!$B:$B,'[5]cells down 02052026 13h50'!$R:$R,"")</f>
        <v/>
      </c>
      <c r="AW1394" s="24" t="str">
        <f>_xlfn.XLOOKUP(B1394,'[5]cells down 02052026 13h50'!$B:$B,'[5]cells down 02052026 13h50'!$R:$R,"")</f>
        <v/>
      </c>
      <c r="AX1394" s="24" t="str">
        <f>_xlfn.XLOOKUP(B1394,'[6]cell downs 03052026 8h40 '!$B:$B,'[6]cell downs 03052026 8h40 '!$R:$R,"")</f>
        <v/>
      </c>
      <c r="AY1394" s="24" t="str">
        <f>_xlfn.XLOOKUP(B1394,'[7]ALL SITES DOWN'!$D:$D,'[7]ALL SITES DOWN'!$J:$J,"")</f>
        <v/>
      </c>
      <c r="AZ1394" s="24" t="str">
        <f>_xlfn.XLOOKUP(B1394,'[8]ALL SITES DOWN'!$D:$D,'[8]ALL SITES DOWN'!$J:$J,"")</f>
        <v/>
      </c>
      <c r="BA1394" s="9" t="str">
        <f>_xlfn.XLOOKUP(B1394,[9]sheet1!$AC:$AC,[9]sheet1!$AF:$AF,"")</f>
        <v/>
      </c>
      <c r="BB1394" s="14" t="s">
        <v>5537</v>
      </c>
      <c r="BC1394" s="14" t="s">
        <v>5537</v>
      </c>
      <c r="BD1394" s="14" t="str">
        <f>_xlfn.XLOOKUP(B1394,'[10]cell downs 18042026 17h'!$B:$B,'[10]cell downs 18042026 17h'!$B:$B,"")</f>
        <v/>
      </c>
      <c r="BE1394" s="14" t="str">
        <f>_xlfn.XLOOKUP(B1394,'[11]Cells Huawei 19042026 15h'!$B:$B,'[11]Cells Huawei 19042026 15h'!$B:$B,"")</f>
        <v/>
      </c>
      <c r="BF1394" s="9" t="str">
        <f>_xlfn.XLOOKUP(B1394,'[12]cells down 19042026 9H40'!$B:$B,'[12]cells down 19042026 9H40'!$B:$B,"")</f>
        <v/>
      </c>
      <c r="BG1394" s="9" t="s">
        <v>471</v>
      </c>
      <c r="BH1394" s="9" t="s">
        <v>5537</v>
      </c>
    </row>
    <row r="1395" spans="1:60" s="9" customFormat="1" x14ac:dyDescent="0.3">
      <c r="A1395" s="1" t="s">
        <v>1771</v>
      </c>
      <c r="B1395" s="1" t="s">
        <v>1772</v>
      </c>
      <c r="C1395" s="3" t="str">
        <f>_xlfn.XLOOKUP(B1395,'[1]daily break down'!$D:$D,'[1]daily break down'!$E:$E,"")</f>
        <v>CENTRE</v>
      </c>
      <c r="D1395" s="1" t="s">
        <v>11</v>
      </c>
      <c r="E1395" s="30" t="s">
        <v>96</v>
      </c>
      <c r="F1395" s="3" t="s">
        <v>69</v>
      </c>
      <c r="G1395" s="1" t="s">
        <v>1773</v>
      </c>
      <c r="H1395" s="41" t="str">
        <f>_xlfn.XLOOKUP(B1395,[2]CALCULATION!$B:$B,[2]CALCULATION!$H:$H,"")</f>
        <v>NOKIA</v>
      </c>
      <c r="I1395" s="34">
        <v>0.75361310108546975</v>
      </c>
      <c r="J1395" s="34">
        <v>1.306031303272507</v>
      </c>
      <c r="K1395" s="34">
        <v>0.1644826960897062</v>
      </c>
      <c r="L1395" s="34">
        <v>1.7133008244275927</v>
      </c>
      <c r="M1395" s="34">
        <v>0</v>
      </c>
      <c r="N1395" s="34">
        <v>0.16485041710317686</v>
      </c>
      <c r="O1395" s="34">
        <v>0</v>
      </c>
      <c r="P1395" s="34">
        <v>0</v>
      </c>
      <c r="Q1395" s="34">
        <v>0</v>
      </c>
      <c r="R1395" s="34">
        <v>4.3496291487940502</v>
      </c>
      <c r="S1395" s="35">
        <v>0</v>
      </c>
      <c r="T1395" s="35">
        <v>34806.571846829494</v>
      </c>
      <c r="U1395" s="35">
        <v>0</v>
      </c>
      <c r="V1395" s="35">
        <v>0</v>
      </c>
      <c r="W1395" s="35">
        <v>0</v>
      </c>
      <c r="X1395" s="35">
        <v>0</v>
      </c>
      <c r="Y1395" s="35">
        <v>0</v>
      </c>
      <c r="Z1395" s="35">
        <v>0</v>
      </c>
      <c r="AA1395" s="35">
        <v>0</v>
      </c>
      <c r="AB1395" s="35">
        <v>0</v>
      </c>
      <c r="AC1395" s="35">
        <v>0</v>
      </c>
      <c r="AD1395" s="35">
        <v>0</v>
      </c>
      <c r="AE1395" s="58" t="s">
        <v>5560</v>
      </c>
      <c r="AF1395" s="58"/>
      <c r="AG1395" s="57" t="str" cm="1">
        <f t="array" ref="AG1395">IFERROR(_xlfn.IFS(
AI1395="MPR ISSUE","PDH",
AI1395="BSS Hardware Issue","BSS",
AI1395="Sites strategiques, MLL, Pylone, etc.","ENVTECH",
AI1395="AKTIVCO DEFAUT GE &amp; POWER Cabinet","AKTIVCO",
AI1395="AKTIVCO Coupure ENEO &amp; Baisse de tension","AKTIVCO GRID ONLY",
AI1395="Coupure ENEO &amp; Baisse de tension","IHS GRID ONLY",
AI1395="Defaut GE &amp; POWER Cabinet","IHS",
AI1395="Sharing","Partners",
AI1395="Sites strategiques &amp; DataCenter","SST &amp; DC",
AI1395="Exclu","Exclu",
AI1395="SAT","SAT",
AI1395="SPARE-ISSUE","SPARE-ISSUE",
AI1395="Fiber CAmtel","TRANS_FO_CAMTEL",
AI1395="Fiber AOF","Fiber AOF",
AI1395="Projet OCM (HUAWEI)","TRAVAUX-HUAWEI",
AI1395="Projet OCM (NOKIA)","TRAVAUX-NOKIA",
AI1395="ACCESS-ISSUE","ACCESS-ISSUE",
AI1395="Projet OCM (ZTE, NOKIA, autres projets)","TRAVAUX OCM",
AI1395="No root CAuse","No root cause",
AI1395="ODU HS","PDH",
AI1395="IP &amp; VLAN","PDH",
AI1395="Warehouse HUAWEI","SPARE-ISSUE",
AI1395="SPARE-HS","SPARE-ISSUE",
AI1395="Power Telco","BSS",AI1395="no impacts","no impacts"
),"")</f>
        <v>no impacts</v>
      </c>
      <c r="AH1395" s="57" t="str" cm="1">
        <f t="array" ref="AH1395">IFERROR(_xlfn.IFS(
AI1395="MPR ISSUE","TX ISSUE",
AI1395="BSS Hardware Issue","RAN ISSUE",
AI1395="Sites strategiques, MLL, Pylone, etc.","ENVTECH",
AI1395="AKTIVCO DEFAUT GE &amp; POWER Cabinet","POWER ISSUE",
AI1395="AKTIVCO Coupure ENEO &amp; Baisse de tension","POWER ISSUE",
AI1395="Coupure ENEO &amp; Baisse de tension","POWER ISSUE",
AI1395="Defaut GE &amp; POWER Cabinet","POWER ISSUE",
AI1395="Sharing","POWER ISSUE",
AI1395="Sites strategiques &amp; DataCenter","POWER ISSUE",
AI1395="Exclu","Exclu",
AI1395="SAT","TX ISSUE",
AI1395="SPARE-ISSUE","SPARE-ISSUE",
AI1395="Fiber CAmtel","TX ISSUE",
AI1395="Fiber AOF","TX ISSUE",
AI1395="Projet OCM (HUAWEI)","TRAVAUX-HUAWEI",
AI1395="Projet OCM (NOKIA)","TRAVAUX -NOKIA",
AI1395="ACCESS-ISSUE","ACCESS-ISSUE",
AI1395="Projet OCM (ZTE, NOKIA, autres projets)","TRAVAUX OCM",
AI1395="No root CAuse","No root cause",
AI1395="ODU HS","TX ISSUE",
AI1395="IP &amp; VLAN","TX ISSUE",
AI1395="Warehouse HUAWEI","SPARE-ISSUE",
AI1395="SPARE-HS","SPARE-ISSUE",
AI1395="Power Telco","RAN ISSUE",AI1395="no impacts","no impacts"
),"")</f>
        <v>no impacts</v>
      </c>
      <c r="AI1395" s="85" t="s">
        <v>5998</v>
      </c>
      <c r="AJ1395" s="57" t="str" cm="1">
        <f t="array" ref="AJ1395">IFERROR(_xlfn.IFS(
AI1395="MPR ISSUE","ACTIVE",
AI1395="BSS Hardware Issue","ACTIVE",
AI1395="Sites strategiques, MLL, Pylone, etc.","PASSIVE",
AI1395="AKTIVCO DEFAUT GE &amp; POWER Cabinet","PASSIVE",
AI1395="AKTIVCO Coupure ENEO &amp; Baisse de tension","PASSIVE",
AI1395="Coupure ENEO &amp; Baisse de tension","PASSIVE",
AI1395="Defaut GE &amp; POWER Cabinet","PASSIVE",
AI1395="Sharing","PASSIVE",
AI1395="Sites strategiques &amp; DataCenter","PASSIVE",
AI1395="Exclu","Exclu",
AI1395="SAT","ACTIVE",
AI1395="SPARE-ISSUE","SPARE-ISSUE",
AI1395="Fiber CAmtel","ACTIVE",
AI1395="Fiber AOF","ACTIVE",
AI1395="Projet OCM (HUAWEI)","PLANNED WORKS",
AI1395="Projet OCM (NOKIA)","PLANNED WORKS",
AI1395="ACCESS-ISSUE","ACCESS-ISSUE",
AI1395="Projet OCM (ZTE, NOKIA, autres projets)","PLANNED WORKS",
AI1395="No root CAuse","No root cause",
AI1395="ODU HS","ACTIVE",
AI1395="IP &amp; VLAN","ACTIVE",
AI1395="Warehouse HUAWEI","SPARE-ISSUE",
AI1395="SPARE-HS","SPARE-ISSUE",
AI1395="Power Telco","ACTIVE", AI1395="no impacts","no impacts"
),"")</f>
        <v>no impacts</v>
      </c>
      <c r="AK1395" s="23" t="s">
        <v>5537</v>
      </c>
      <c r="AL1395" s="23" t="str">
        <f t="shared" si="37"/>
        <v>SUD_056</v>
      </c>
      <c r="AN1395" s="9" t="s">
        <v>5537</v>
      </c>
      <c r="AO1395" s="23" t="str">
        <f>_xlfn.XLOOKUP(B1395,'INCIDENT-05-03-2026'!E:E,'INCIDENT-05-03-2026'!F:F,"")</f>
        <v/>
      </c>
      <c r="AP1395" s="7" t="s">
        <v>5537</v>
      </c>
      <c r="AQ1395" s="6"/>
      <c r="AR1395" s="7"/>
      <c r="AS1395" s="3" t="str">
        <f>_xlfn.XLOOKUP(B1395,'[3]tt num | region | site id'!$C:$C,'[3]tt num | region | site id'!$Q:$Q,"")</f>
        <v/>
      </c>
      <c r="AT1395" s="24" t="str">
        <f>_xlfn.XLOOKUP(B1395,'[4]Cells Huawei 03052026 12h'!$B:$B,'[4]Cells Huawei 03052026 12h'!$T:$T,"")</f>
        <v/>
      </c>
      <c r="AU1395" s="24" t="str">
        <f>_xlfn.XLOOKUP(B1395,'[5]cells down 02052026 8h50'!$B:$B,'[5]cells down 02052026 8h50'!$R:$R,"")</f>
        <v/>
      </c>
      <c r="AV1395" s="24" t="str">
        <f>_xlfn.XLOOKUP(B1395,'[5]cells down 02052026 13h50'!$B:$B,'[5]cells down 02052026 13h50'!$R:$R,"")</f>
        <v/>
      </c>
      <c r="AW1395" s="24" t="str">
        <f>_xlfn.XLOOKUP(B1395,'[5]cells down 02052026 13h50'!$B:$B,'[5]cells down 02052026 13h50'!$R:$R,"")</f>
        <v/>
      </c>
      <c r="AX1395" s="24" t="str">
        <f>_xlfn.XLOOKUP(B1395,'[6]cell downs 03052026 8h40 '!$B:$B,'[6]cell downs 03052026 8h40 '!$R:$R,"")</f>
        <v/>
      </c>
      <c r="AY1395" s="24" t="str">
        <f>_xlfn.XLOOKUP(B1395,'[7]ALL SITES DOWN'!$D:$D,'[7]ALL SITES DOWN'!$J:$J,"")</f>
        <v/>
      </c>
      <c r="AZ1395" s="24" t="str">
        <f>_xlfn.XLOOKUP(B1395,'[8]ALL SITES DOWN'!$D:$D,'[8]ALL SITES DOWN'!$J:$J,"")</f>
        <v/>
      </c>
      <c r="BA1395" s="9" t="str">
        <f>_xlfn.XLOOKUP(B1395,[9]sheet1!$AC:$AC,[9]sheet1!$AF:$AF,"")</f>
        <v/>
      </c>
      <c r="BB1395" s="14" t="s">
        <v>5537</v>
      </c>
      <c r="BC1395" s="14" t="s">
        <v>5537</v>
      </c>
      <c r="BD1395" s="14" t="str">
        <f>_xlfn.XLOOKUP(B1395,'[10]cell downs 18042026 17h'!$B:$B,'[10]cell downs 18042026 17h'!$B:$B,"")</f>
        <v/>
      </c>
      <c r="BE1395" s="14" t="str">
        <f>_xlfn.XLOOKUP(B1395,'[11]Cells Huawei 19042026 15h'!$B:$B,'[11]Cells Huawei 19042026 15h'!$B:$B,"")</f>
        <v/>
      </c>
      <c r="BF1395" s="9" t="str">
        <f>_xlfn.XLOOKUP(B1395,'[12]cells down 19042026 9H40'!$B:$B,'[12]cells down 19042026 9H40'!$B:$B,"")</f>
        <v/>
      </c>
      <c r="BG1395" s="9" t="s">
        <v>1772</v>
      </c>
      <c r="BH1395" s="9" t="s">
        <v>12</v>
      </c>
    </row>
    <row r="1396" spans="1:60" s="9" customFormat="1" x14ac:dyDescent="0.3">
      <c r="A1396" s="1" t="s">
        <v>1399</v>
      </c>
      <c r="B1396" s="8" t="s">
        <v>1400</v>
      </c>
      <c r="C1396" s="3" t="str">
        <f>_xlfn.XLOOKUP(B1396,'[1]daily break down'!$D:$D,'[1]daily break down'!$E:$E,"")</f>
        <v>OUEST</v>
      </c>
      <c r="D1396" s="1" t="s">
        <v>11</v>
      </c>
      <c r="E1396" s="1" t="s">
        <v>12</v>
      </c>
      <c r="F1396" s="3" t="s">
        <v>102</v>
      </c>
      <c r="G1396" s="1" t="s">
        <v>1176</v>
      </c>
      <c r="H1396" s="40" t="str">
        <f>_xlfn.XLOOKUP(B1396,[2]CALCULATION!$B:$B,[2]CALCULATION!$H:$H,"")</f>
        <v>Huawei</v>
      </c>
      <c r="I1396" s="34">
        <v>2.1917884445814182</v>
      </c>
      <c r="J1396" s="34">
        <v>1.4428578358773287</v>
      </c>
      <c r="K1396" s="34">
        <v>8.9175391586979543E-5</v>
      </c>
      <c r="L1396" s="34">
        <v>0</v>
      </c>
      <c r="M1396" s="34">
        <v>5.3505234952187721E-4</v>
      </c>
      <c r="N1396" s="34">
        <v>4.0137843753299496</v>
      </c>
      <c r="O1396" s="34">
        <v>0</v>
      </c>
      <c r="P1396" s="34">
        <v>0</v>
      </c>
      <c r="Q1396" s="34">
        <v>0</v>
      </c>
      <c r="R1396" s="34">
        <v>0</v>
      </c>
      <c r="S1396" s="35">
        <v>1.9065698721296229</v>
      </c>
      <c r="T1396" s="35">
        <v>0</v>
      </c>
      <c r="U1396" s="35">
        <v>2.8982002265768355E-2</v>
      </c>
      <c r="V1396" s="35">
        <v>0</v>
      </c>
      <c r="W1396" s="35">
        <v>0</v>
      </c>
      <c r="X1396" s="35">
        <v>0</v>
      </c>
      <c r="Y1396" s="35">
        <v>0</v>
      </c>
      <c r="Z1396" s="35">
        <v>3.7721725693641863</v>
      </c>
      <c r="AA1396" s="35">
        <v>0</v>
      </c>
      <c r="AB1396" s="35">
        <v>0</v>
      </c>
      <c r="AC1396" s="35">
        <v>0</v>
      </c>
      <c r="AD1396" s="35">
        <v>0</v>
      </c>
      <c r="AE1396" s="58" t="s">
        <v>5560</v>
      </c>
      <c r="AF1396" s="58"/>
      <c r="AG1396" s="57" t="str" cm="1">
        <f t="array" ref="AG1396">IFERROR(_xlfn.IFS(
AI1396="MPR ISSUE","PDH",
AI1396="BSS Hardware Issue","BSS",
AI1396="Sites strategiques, MLL, Pylone, etc.","ENVTECH",
AI1396="AKTIVCO DEFAUT GE &amp; POWER Cabinet","AKTIVCO",
AI1396="AKTIVCO Coupure ENEO &amp; Baisse de tension","AKTIVCO GRID ONLY",
AI1396="Coupure ENEO &amp; Baisse de tension","IHS GRID ONLY",
AI1396="Defaut GE &amp; POWER Cabinet","IHS",
AI1396="Sharing","Partners",
AI1396="Sites strategiques &amp; DataCenter","SST &amp; DC",
AI1396="Exclu","Exclu",
AI1396="SAT","SAT",
AI1396="SPARE-ISSUE","SPARE-ISSUE",
AI1396="Fiber CAmtel","TRANS_FO_CAMTEL",
AI1396="Fiber AOF","Fiber AOF",
AI1396="Projet OCM (HUAWEI)","TRAVAUX-HUAWEI",
AI1396="Projet OCM (NOKIA)","TRAVAUX-NOKIA",
AI1396="ACCESS-ISSUE","ACCESS-ISSUE",
AI1396="Projet OCM (ZTE, NOKIA, autres projets)","TRAVAUX OCM",
AI1396="No root CAuse","No root cause",
AI1396="ODU HS","PDH",
AI1396="IP &amp; VLAN","PDH",
AI1396="Warehouse HUAWEI","SPARE-ISSUE",
AI1396="SPARE-HS","SPARE-ISSUE",
AI1396="Power Telco","BSS",AI1396="no impacts","no impacts"
),"")</f>
        <v>no impacts</v>
      </c>
      <c r="AH1396" s="57" t="str" cm="1">
        <f t="array" ref="AH1396">IFERROR(_xlfn.IFS(
AI1396="MPR ISSUE","TX ISSUE",
AI1396="BSS Hardware Issue","RAN ISSUE",
AI1396="Sites strategiques, MLL, Pylone, etc.","ENVTECH",
AI1396="AKTIVCO DEFAUT GE &amp; POWER Cabinet","POWER ISSUE",
AI1396="AKTIVCO Coupure ENEO &amp; Baisse de tension","POWER ISSUE",
AI1396="Coupure ENEO &amp; Baisse de tension","POWER ISSUE",
AI1396="Defaut GE &amp; POWER Cabinet","POWER ISSUE",
AI1396="Sharing","POWER ISSUE",
AI1396="Sites strategiques &amp; DataCenter","POWER ISSUE",
AI1396="Exclu","Exclu",
AI1396="SAT","TX ISSUE",
AI1396="SPARE-ISSUE","SPARE-ISSUE",
AI1396="Fiber CAmtel","TX ISSUE",
AI1396="Fiber AOF","TX ISSUE",
AI1396="Projet OCM (HUAWEI)","TRAVAUX-HUAWEI",
AI1396="Projet OCM (NOKIA)","TRAVAUX -NOKIA",
AI1396="ACCESS-ISSUE","ACCESS-ISSUE",
AI1396="Projet OCM (ZTE, NOKIA, autres projets)","TRAVAUX OCM",
AI1396="No root CAuse","No root cause",
AI1396="ODU HS","TX ISSUE",
AI1396="IP &amp; VLAN","TX ISSUE",
AI1396="Warehouse HUAWEI","SPARE-ISSUE",
AI1396="SPARE-HS","SPARE-ISSUE",
AI1396="Power Telco","RAN ISSUE",AI1396="no impacts","no impacts"
),"")</f>
        <v>no impacts</v>
      </c>
      <c r="AI1396" s="85" t="s">
        <v>5998</v>
      </c>
      <c r="AJ1396" s="57" t="str" cm="1">
        <f t="array" ref="AJ1396">IFERROR(_xlfn.IFS(
AI1396="MPR ISSUE","ACTIVE",
AI1396="BSS Hardware Issue","ACTIVE",
AI1396="Sites strategiques, MLL, Pylone, etc.","PASSIVE",
AI1396="AKTIVCO DEFAUT GE &amp; POWER Cabinet","PASSIVE",
AI1396="AKTIVCO Coupure ENEO &amp; Baisse de tension","PASSIVE",
AI1396="Coupure ENEO &amp; Baisse de tension","PASSIVE",
AI1396="Defaut GE &amp; POWER Cabinet","PASSIVE",
AI1396="Sharing","PASSIVE",
AI1396="Sites strategiques &amp; DataCenter","PASSIVE",
AI1396="Exclu","Exclu",
AI1396="SAT","ACTIVE",
AI1396="SPARE-ISSUE","SPARE-ISSUE",
AI1396="Fiber CAmtel","ACTIVE",
AI1396="Fiber AOF","ACTIVE",
AI1396="Projet OCM (HUAWEI)","PLANNED WORKS",
AI1396="Projet OCM (NOKIA)","PLANNED WORKS",
AI1396="ACCESS-ISSUE","ACCESS-ISSUE",
AI1396="Projet OCM (ZTE, NOKIA, autres projets)","PLANNED WORKS",
AI1396="No root CAuse","No root cause",
AI1396="ODU HS","ACTIVE",
AI1396="IP &amp; VLAN","ACTIVE",
AI1396="Warehouse HUAWEI","SPARE-ISSUE",
AI1396="SPARE-HS","SPARE-ISSUE",
AI1396="Power Telco","ACTIVE", AI1396="no impacts","no impacts"
),"")</f>
        <v>no impacts</v>
      </c>
      <c r="AK1396" s="23" t="s">
        <v>5537</v>
      </c>
      <c r="AL1396" s="23" t="str">
        <f t="shared" si="37"/>
        <v>OST_043</v>
      </c>
      <c r="AN1396" s="9" t="s">
        <v>5537</v>
      </c>
      <c r="AO1396" s="23" t="str">
        <f>_xlfn.XLOOKUP(B1396,'INCIDENT-05-03-2026'!E:E,'INCIDENT-05-03-2026'!F:F,"")</f>
        <v/>
      </c>
      <c r="AP1396" s="7" t="s">
        <v>5537</v>
      </c>
      <c r="AQ1396" s="6"/>
      <c r="AR1396" s="7"/>
      <c r="AS1396" s="3" t="str">
        <f>_xlfn.XLOOKUP(B1396,'[3]tt num | region | site id'!$C:$C,'[3]tt num | region | site id'!$Q:$Q,"")</f>
        <v/>
      </c>
      <c r="AT1396" s="24" t="str">
        <f>_xlfn.XLOOKUP(B1396,'[4]Cells Huawei 03052026 12h'!$B:$B,'[4]Cells Huawei 03052026 12h'!$T:$T,"")</f>
        <v/>
      </c>
      <c r="AU1396" s="24" t="str">
        <f>_xlfn.XLOOKUP(B1396,'[5]cells down 02052026 8h50'!$B:$B,'[5]cells down 02052026 8h50'!$R:$R,"")</f>
        <v/>
      </c>
      <c r="AV1396" s="24" t="str">
        <f>_xlfn.XLOOKUP(B1396,'[5]cells down 02052026 13h50'!$B:$B,'[5]cells down 02052026 13h50'!$R:$R,"")</f>
        <v/>
      </c>
      <c r="AW1396" s="24" t="str">
        <f>_xlfn.XLOOKUP(B1396,'[5]cells down 02052026 13h50'!$B:$B,'[5]cells down 02052026 13h50'!$R:$R,"")</f>
        <v/>
      </c>
      <c r="AX1396" s="24" t="str">
        <f>_xlfn.XLOOKUP(B1396,'[6]cell downs 03052026 8h40 '!$B:$B,'[6]cell downs 03052026 8h40 '!$R:$R,"")</f>
        <v/>
      </c>
      <c r="AY1396" s="24" t="str">
        <f>_xlfn.XLOOKUP(B1396,'[7]ALL SITES DOWN'!$D:$D,'[7]ALL SITES DOWN'!$J:$J,"")</f>
        <v/>
      </c>
      <c r="AZ1396" s="24" t="str">
        <f>_xlfn.XLOOKUP(B1396,'[8]ALL SITES DOWN'!$D:$D,'[8]ALL SITES DOWN'!$J:$J,"")</f>
        <v/>
      </c>
      <c r="BA1396" s="9" t="str">
        <f>_xlfn.XLOOKUP(B1396,[9]sheet1!$AC:$AC,[9]sheet1!$AF:$AF,"")</f>
        <v/>
      </c>
      <c r="BB1396" s="14" t="s">
        <v>5537</v>
      </c>
      <c r="BC1396" s="14" t="s">
        <v>5537</v>
      </c>
      <c r="BD1396" s="14" t="str">
        <f>_xlfn.XLOOKUP(B1396,'[10]cell downs 18042026 17h'!$B:$B,'[10]cell downs 18042026 17h'!$B:$B,"")</f>
        <v/>
      </c>
      <c r="BE1396" s="14" t="str">
        <f>_xlfn.XLOOKUP(B1396,'[11]Cells Huawei 19042026 15h'!$B:$B,'[11]Cells Huawei 19042026 15h'!$B:$B,"")</f>
        <v/>
      </c>
      <c r="BF1396" s="9" t="str">
        <f>_xlfn.XLOOKUP(B1396,'[12]cells down 19042026 9H40'!$B:$B,'[12]cells down 19042026 9H40'!$B:$B,"")</f>
        <v/>
      </c>
      <c r="BG1396" s="9" t="s">
        <v>1400</v>
      </c>
      <c r="BH1396" s="9" t="s">
        <v>12</v>
      </c>
    </row>
    <row r="1397" spans="1:60" s="9" customFormat="1" x14ac:dyDescent="0.3">
      <c r="A1397" s="1" t="s">
        <v>3147</v>
      </c>
      <c r="B1397" s="8" t="s">
        <v>3148</v>
      </c>
      <c r="C1397" s="3" t="str">
        <f>_xlfn.XLOOKUP(B1397,'[1]daily break down'!$D:$D,'[1]daily break down'!$E:$E,"")</f>
        <v>Yaounde</v>
      </c>
      <c r="D1397" s="1" t="s">
        <v>11</v>
      </c>
      <c r="E1397" s="1" t="s">
        <v>12</v>
      </c>
      <c r="F1397" s="3" t="s">
        <v>37</v>
      </c>
      <c r="G1397" s="1" t="s">
        <v>38</v>
      </c>
      <c r="H1397" s="42" t="str">
        <f>_xlfn.XLOOKUP(B1397,[2]CALCULATION!$B:$B,[2]CALCULATION!$H:$H,"")</f>
        <v>ZTE</v>
      </c>
      <c r="I1397" s="34">
        <v>0</v>
      </c>
      <c r="J1397" s="34">
        <v>0</v>
      </c>
      <c r="K1397" s="34">
        <v>0</v>
      </c>
      <c r="L1397" s="34">
        <v>0</v>
      </c>
      <c r="M1397" s="34">
        <v>0</v>
      </c>
      <c r="N1397" s="34">
        <v>0</v>
      </c>
      <c r="O1397" s="34">
        <v>0</v>
      </c>
      <c r="P1397" s="34">
        <v>0</v>
      </c>
      <c r="Q1397" s="34">
        <v>0</v>
      </c>
      <c r="R1397" s="34">
        <v>0</v>
      </c>
      <c r="S1397" s="35">
        <v>0</v>
      </c>
      <c r="T1397" s="35">
        <v>0</v>
      </c>
      <c r="U1397" s="35">
        <v>0</v>
      </c>
      <c r="V1397" s="35">
        <v>0</v>
      </c>
      <c r="W1397" s="35">
        <v>0</v>
      </c>
      <c r="X1397" s="35">
        <v>0</v>
      </c>
      <c r="Y1397" s="35">
        <v>0</v>
      </c>
      <c r="Z1397" s="35">
        <v>0</v>
      </c>
      <c r="AA1397" s="35">
        <v>0</v>
      </c>
      <c r="AB1397" s="35">
        <v>0</v>
      </c>
      <c r="AC1397" s="35">
        <v>0</v>
      </c>
      <c r="AD1397" s="35">
        <v>0</v>
      </c>
      <c r="AE1397" s="58" t="s">
        <v>5560</v>
      </c>
      <c r="AF1397" s="58"/>
      <c r="AG1397" s="57" t="str" cm="1">
        <f t="array" ref="AG1397">IFERROR(_xlfn.IFS(
AI1397="MPR ISSUE","PDH",
AI1397="BSS Hardware Issue","BSS",
AI1397="Sites strategiques, MLL, Pylone, etc.","ENVTECH",
AI1397="AKTIVCO DEFAUT GE &amp; POWER Cabinet","AKTIVCO",
AI1397="AKTIVCO Coupure ENEO &amp; Baisse de tension","AKTIVCO GRID ONLY",
AI1397="Coupure ENEO &amp; Baisse de tension","IHS GRID ONLY",
AI1397="Defaut GE &amp; POWER Cabinet","IHS",
AI1397="Sharing","Partners",
AI1397="Sites strategiques &amp; DataCenter","SST &amp; DC",
AI1397="Exclu","Exclu",
AI1397="SAT","SAT",
AI1397="SPARE-ISSUE","SPARE-ISSUE",
AI1397="Fiber CAmtel","TRANS_FO_CAMTEL",
AI1397="Fiber AOF","Fiber AOF",
AI1397="Projet OCM (HUAWEI)","TRAVAUX-HUAWEI",
AI1397="Projet OCM (NOKIA)","TRAVAUX-NOKIA",
AI1397="ACCESS-ISSUE","ACCESS-ISSUE",
AI1397="Projet OCM (ZTE, NOKIA, autres projets)","TRAVAUX OCM",
AI1397="No root CAuse","No root cause",
AI1397="ODU HS","PDH",
AI1397="IP &amp; VLAN","PDH",
AI1397="Warehouse HUAWEI","SPARE-ISSUE",
AI1397="SPARE-HS","SPARE-ISSUE",
AI1397="Power Telco","BSS",AI1397="no impacts","no impacts"
),"")</f>
        <v>no impacts</v>
      </c>
      <c r="AH1397" s="57" t="str" cm="1">
        <f t="array" ref="AH1397">IFERROR(_xlfn.IFS(
AI1397="MPR ISSUE","TX ISSUE",
AI1397="BSS Hardware Issue","RAN ISSUE",
AI1397="Sites strategiques, MLL, Pylone, etc.","ENVTECH",
AI1397="AKTIVCO DEFAUT GE &amp; POWER Cabinet","POWER ISSUE",
AI1397="AKTIVCO Coupure ENEO &amp; Baisse de tension","POWER ISSUE",
AI1397="Coupure ENEO &amp; Baisse de tension","POWER ISSUE",
AI1397="Defaut GE &amp; POWER Cabinet","POWER ISSUE",
AI1397="Sharing","POWER ISSUE",
AI1397="Sites strategiques &amp; DataCenter","POWER ISSUE",
AI1397="Exclu","Exclu",
AI1397="SAT","TX ISSUE",
AI1397="SPARE-ISSUE","SPARE-ISSUE",
AI1397="Fiber CAmtel","TX ISSUE",
AI1397="Fiber AOF","TX ISSUE",
AI1397="Projet OCM (HUAWEI)","TRAVAUX-HUAWEI",
AI1397="Projet OCM (NOKIA)","TRAVAUX -NOKIA",
AI1397="ACCESS-ISSUE","ACCESS-ISSUE",
AI1397="Projet OCM (ZTE, NOKIA, autres projets)","TRAVAUX OCM",
AI1397="No root CAuse","No root cause",
AI1397="ODU HS","TX ISSUE",
AI1397="IP &amp; VLAN","TX ISSUE",
AI1397="Warehouse HUAWEI","SPARE-ISSUE",
AI1397="SPARE-HS","SPARE-ISSUE",
AI1397="Power Telco","RAN ISSUE",AI1397="no impacts","no impacts"
),"")</f>
        <v>no impacts</v>
      </c>
      <c r="AI1397" s="85" t="s">
        <v>5998</v>
      </c>
      <c r="AJ1397" s="57" t="str" cm="1">
        <f t="array" ref="AJ1397">IFERROR(_xlfn.IFS(
AI1397="MPR ISSUE","ACTIVE",
AI1397="BSS Hardware Issue","ACTIVE",
AI1397="Sites strategiques, MLL, Pylone, etc.","PASSIVE",
AI1397="AKTIVCO DEFAUT GE &amp; POWER Cabinet","PASSIVE",
AI1397="AKTIVCO Coupure ENEO &amp; Baisse de tension","PASSIVE",
AI1397="Coupure ENEO &amp; Baisse de tension","PASSIVE",
AI1397="Defaut GE &amp; POWER Cabinet","PASSIVE",
AI1397="Sharing","PASSIVE",
AI1397="Sites strategiques &amp; DataCenter","PASSIVE",
AI1397="Exclu","Exclu",
AI1397="SAT","ACTIVE",
AI1397="SPARE-ISSUE","SPARE-ISSUE",
AI1397="Fiber CAmtel","ACTIVE",
AI1397="Fiber AOF","ACTIVE",
AI1397="Projet OCM (HUAWEI)","PLANNED WORKS",
AI1397="Projet OCM (NOKIA)","PLANNED WORKS",
AI1397="ACCESS-ISSUE","ACCESS-ISSUE",
AI1397="Projet OCM (ZTE, NOKIA, autres projets)","PLANNED WORKS",
AI1397="No root CAuse","No root cause",
AI1397="ODU HS","ACTIVE",
AI1397="IP &amp; VLAN","ACTIVE",
AI1397="Warehouse HUAWEI","SPARE-ISSUE",
AI1397="SPARE-HS","SPARE-ISSUE",
AI1397="Power Telco","ACTIVE", AI1397="no impacts","no impacts"
),"")</f>
        <v>no impacts</v>
      </c>
      <c r="AK1397" s="23" t="s">
        <v>5537</v>
      </c>
      <c r="AL1397" s="23" t="str">
        <f t="shared" si="37"/>
        <v>CTR_477</v>
      </c>
      <c r="AN1397" s="9" t="s">
        <v>5537</v>
      </c>
      <c r="AO1397" s="23" t="str">
        <f>_xlfn.XLOOKUP(B1397,'INCIDENT-05-03-2026'!E:E,'INCIDENT-05-03-2026'!F:F,"")</f>
        <v/>
      </c>
      <c r="AP1397" s="7" t="s">
        <v>5537</v>
      </c>
      <c r="AQ1397" s="6"/>
      <c r="AR1397" s="7"/>
      <c r="AS1397" s="3" t="str">
        <f>_xlfn.XLOOKUP(B1397,'[3]tt num | region | site id'!$C:$C,'[3]tt num | region | site id'!$Q:$Q,"")</f>
        <v/>
      </c>
      <c r="AT1397" s="24" t="str">
        <f>_xlfn.XLOOKUP(B1397,'[4]Cells Huawei 03052026 12h'!$B:$B,'[4]Cells Huawei 03052026 12h'!$T:$T,"")</f>
        <v/>
      </c>
      <c r="AU1397" s="24" t="str">
        <f>_xlfn.XLOOKUP(B1397,'[5]cells down 02052026 8h50'!$B:$B,'[5]cells down 02052026 8h50'!$R:$R,"")</f>
        <v/>
      </c>
      <c r="AV1397" s="24" t="str">
        <f>_xlfn.XLOOKUP(B1397,'[5]cells down 02052026 13h50'!$B:$B,'[5]cells down 02052026 13h50'!$R:$R,"")</f>
        <v/>
      </c>
      <c r="AW1397" s="24" t="str">
        <f>_xlfn.XLOOKUP(B1397,'[5]cells down 02052026 13h50'!$B:$B,'[5]cells down 02052026 13h50'!$R:$R,"")</f>
        <v/>
      </c>
      <c r="AX1397" s="24" t="str">
        <f>_xlfn.XLOOKUP(B1397,'[6]cell downs 03052026 8h40 '!$B:$B,'[6]cell downs 03052026 8h40 '!$R:$R,"")</f>
        <v/>
      </c>
      <c r="AY1397" s="24" t="str">
        <f>_xlfn.XLOOKUP(B1397,'[7]ALL SITES DOWN'!$D:$D,'[7]ALL SITES DOWN'!$J:$J,"")</f>
        <v/>
      </c>
      <c r="AZ1397" s="24" t="str">
        <f>_xlfn.XLOOKUP(B1397,'[8]ALL SITES DOWN'!$D:$D,'[8]ALL SITES DOWN'!$J:$J,"")</f>
        <v/>
      </c>
      <c r="BA1397" s="9" t="str">
        <f>_xlfn.XLOOKUP(B1397,[9]sheet1!$AC:$AC,[9]sheet1!$AF:$AF,"")</f>
        <v/>
      </c>
      <c r="BB1397" s="14" t="s">
        <v>5537</v>
      </c>
      <c r="BC1397" s="14" t="s">
        <v>5537</v>
      </c>
      <c r="BD1397" s="14" t="str">
        <f>_xlfn.XLOOKUP(B1397,'[10]cell downs 18042026 17h'!$B:$B,'[10]cell downs 18042026 17h'!$B:$B,"")</f>
        <v/>
      </c>
      <c r="BE1397" s="14" t="str">
        <f>_xlfn.XLOOKUP(B1397,'[11]Cells Huawei 19042026 15h'!$B:$B,'[11]Cells Huawei 19042026 15h'!$B:$B,"")</f>
        <v/>
      </c>
      <c r="BF1397" s="9" t="str">
        <f>_xlfn.XLOOKUP(B1397,'[12]cells down 19042026 9H40'!$B:$B,'[12]cells down 19042026 9H40'!$B:$B,"")</f>
        <v/>
      </c>
      <c r="BG1397" s="9" t="s">
        <v>3148</v>
      </c>
      <c r="BH1397" s="9" t="s">
        <v>5537</v>
      </c>
    </row>
    <row r="1398" spans="1:60" s="9" customFormat="1" x14ac:dyDescent="0.3">
      <c r="A1398" s="3" t="s">
        <v>1794</v>
      </c>
      <c r="B1398" s="3" t="s">
        <v>1795</v>
      </c>
      <c r="C1398" s="3" t="str">
        <f>_xlfn.XLOOKUP(B1398,'[1]daily break down'!$D:$D,'[1]daily break down'!$E:$E,"")</f>
        <v>CENTRE</v>
      </c>
      <c r="D1398" s="3" t="s">
        <v>11</v>
      </c>
      <c r="E1398" s="3" t="s">
        <v>154</v>
      </c>
      <c r="F1398" s="3" t="s">
        <v>69</v>
      </c>
      <c r="G1398" s="3" t="s">
        <v>1796</v>
      </c>
      <c r="H1398" s="41" t="str">
        <f>_xlfn.XLOOKUP(B1398,[2]CALCULATION!$B:$B,[2]CALCULATION!$H:$H,"")</f>
        <v>NOKIA</v>
      </c>
      <c r="I1398" s="34">
        <v>0.18271041665342455</v>
      </c>
      <c r="J1398" s="34">
        <v>1.6723545907637318</v>
      </c>
      <c r="K1398" s="34">
        <v>3.0259210058420418</v>
      </c>
      <c r="L1398" s="34">
        <v>2.3102587307891511</v>
      </c>
      <c r="M1398" s="34">
        <v>0</v>
      </c>
      <c r="N1398" s="34">
        <v>6.2971578854974286</v>
      </c>
      <c r="O1398" s="34">
        <v>0</v>
      </c>
      <c r="P1398" s="34">
        <v>0</v>
      </c>
      <c r="Q1398" s="34">
        <v>0</v>
      </c>
      <c r="R1398" s="34">
        <v>7.1802638844526188</v>
      </c>
      <c r="S1398" s="35">
        <v>0</v>
      </c>
      <c r="T1398" s="35">
        <v>69612.513241475564</v>
      </c>
      <c r="U1398" s="35">
        <v>0</v>
      </c>
      <c r="V1398" s="35">
        <v>0</v>
      </c>
      <c r="W1398" s="35">
        <v>0</v>
      </c>
      <c r="X1398" s="35">
        <v>0</v>
      </c>
      <c r="Y1398" s="35">
        <v>0</v>
      </c>
      <c r="Z1398" s="35">
        <v>0</v>
      </c>
      <c r="AA1398" s="35">
        <v>0</v>
      </c>
      <c r="AB1398" s="35">
        <v>0</v>
      </c>
      <c r="AC1398" s="35">
        <v>0</v>
      </c>
      <c r="AD1398" s="35">
        <v>0</v>
      </c>
      <c r="AE1398" s="58" t="s">
        <v>5560</v>
      </c>
      <c r="AF1398" s="58"/>
      <c r="AG1398" s="57" t="str" cm="1">
        <f t="array" ref="AG1398">IFERROR(_xlfn.IFS(
AI1398="MPR ISSUE","PDH",
AI1398="BSS Hardware Issue","BSS",
AI1398="Sites strategiques, MLL, Pylone, etc.","ENVTECH",
AI1398="AKTIVCO DEFAUT GE &amp; POWER Cabinet","AKTIVCO",
AI1398="AKTIVCO Coupure ENEO &amp; Baisse de tension","AKTIVCO GRID ONLY",
AI1398="Coupure ENEO &amp; Baisse de tension","IHS GRID ONLY",
AI1398="Defaut GE &amp; POWER Cabinet","IHS",
AI1398="Sharing","Partners",
AI1398="Sites strategiques &amp; DataCenter","SST &amp; DC",
AI1398="Exclu","Exclu",
AI1398="SAT","SAT",
AI1398="SPARE-ISSUE","SPARE-ISSUE",
AI1398="Fiber CAmtel","TRANS_FO_CAMTEL",
AI1398="Fiber AOF","Fiber AOF",
AI1398="Projet OCM (HUAWEI)","TRAVAUX-HUAWEI",
AI1398="Projet OCM (NOKIA)","TRAVAUX-NOKIA",
AI1398="ACCESS-ISSUE","ACCESS-ISSUE",
AI1398="Projet OCM (ZTE, NOKIA, autres projets)","TRAVAUX OCM",
AI1398="No root CAuse","No root cause",
AI1398="ODU HS","PDH",
AI1398="IP &amp; VLAN","PDH",
AI1398="Warehouse HUAWEI","SPARE-ISSUE",
AI1398="SPARE-HS","SPARE-ISSUE",
AI1398="Power Telco","BSS",AI1398="no impacts","no impacts"
),"")</f>
        <v>no impacts</v>
      </c>
      <c r="AH1398" s="57" t="str" cm="1">
        <f t="array" ref="AH1398">IFERROR(_xlfn.IFS(
AI1398="MPR ISSUE","TX ISSUE",
AI1398="BSS Hardware Issue","RAN ISSUE",
AI1398="Sites strategiques, MLL, Pylone, etc.","ENVTECH",
AI1398="AKTIVCO DEFAUT GE &amp; POWER Cabinet","POWER ISSUE",
AI1398="AKTIVCO Coupure ENEO &amp; Baisse de tension","POWER ISSUE",
AI1398="Coupure ENEO &amp; Baisse de tension","POWER ISSUE",
AI1398="Defaut GE &amp; POWER Cabinet","POWER ISSUE",
AI1398="Sharing","POWER ISSUE",
AI1398="Sites strategiques &amp; DataCenter","POWER ISSUE",
AI1398="Exclu","Exclu",
AI1398="SAT","TX ISSUE",
AI1398="SPARE-ISSUE","SPARE-ISSUE",
AI1398="Fiber CAmtel","TX ISSUE",
AI1398="Fiber AOF","TX ISSUE",
AI1398="Projet OCM (HUAWEI)","TRAVAUX-HUAWEI",
AI1398="Projet OCM (NOKIA)","TRAVAUX -NOKIA",
AI1398="ACCESS-ISSUE","ACCESS-ISSUE",
AI1398="Projet OCM (ZTE, NOKIA, autres projets)","TRAVAUX OCM",
AI1398="No root CAuse","No root cause",
AI1398="ODU HS","TX ISSUE",
AI1398="IP &amp; VLAN","TX ISSUE",
AI1398="Warehouse HUAWEI","SPARE-ISSUE",
AI1398="SPARE-HS","SPARE-ISSUE",
AI1398="Power Telco","RAN ISSUE",AI1398="no impacts","no impacts"
),"")</f>
        <v>no impacts</v>
      </c>
      <c r="AI1398" s="85" t="s">
        <v>5998</v>
      </c>
      <c r="AJ1398" s="57" t="str" cm="1">
        <f t="array" ref="AJ1398">IFERROR(_xlfn.IFS(
AI1398="MPR ISSUE","ACTIVE",
AI1398="BSS Hardware Issue","ACTIVE",
AI1398="Sites strategiques, MLL, Pylone, etc.","PASSIVE",
AI1398="AKTIVCO DEFAUT GE &amp; POWER Cabinet","PASSIVE",
AI1398="AKTIVCO Coupure ENEO &amp; Baisse de tension","PASSIVE",
AI1398="Coupure ENEO &amp; Baisse de tension","PASSIVE",
AI1398="Defaut GE &amp; POWER Cabinet","PASSIVE",
AI1398="Sharing","PASSIVE",
AI1398="Sites strategiques &amp; DataCenter","PASSIVE",
AI1398="Exclu","Exclu",
AI1398="SAT","ACTIVE",
AI1398="SPARE-ISSUE","SPARE-ISSUE",
AI1398="Fiber CAmtel","ACTIVE",
AI1398="Fiber AOF","ACTIVE",
AI1398="Projet OCM (HUAWEI)","PLANNED WORKS",
AI1398="Projet OCM (NOKIA)","PLANNED WORKS",
AI1398="ACCESS-ISSUE","ACCESS-ISSUE",
AI1398="Projet OCM (ZTE, NOKIA, autres projets)","PLANNED WORKS",
AI1398="No root CAuse","No root cause",
AI1398="ODU HS","ACTIVE",
AI1398="IP &amp; VLAN","ACTIVE",
AI1398="Warehouse HUAWEI","SPARE-ISSUE",
AI1398="SPARE-HS","SPARE-ISSUE",
AI1398="Power Telco","ACTIVE", AI1398="no impacts","no impacts"
),"")</f>
        <v>no impacts</v>
      </c>
      <c r="AK1398" s="23" t="s">
        <v>5537</v>
      </c>
      <c r="AL1398" s="23" t="str">
        <f t="shared" si="37"/>
        <v>SUD_037</v>
      </c>
      <c r="AN1398" s="9" t="s">
        <v>5537</v>
      </c>
      <c r="AO1398" s="23" t="str">
        <f>_xlfn.XLOOKUP(B1398,'INCIDENT-05-03-2026'!E:E,'INCIDENT-05-03-2026'!F:F,"")</f>
        <v/>
      </c>
      <c r="AP1398" s="7" t="s">
        <v>5537</v>
      </c>
      <c r="AQ1398" s="6"/>
      <c r="AR1398" s="7"/>
      <c r="AS1398" s="3" t="str">
        <f>_xlfn.XLOOKUP(B1398,'[3]tt num | region | site id'!$C:$C,'[3]tt num | region | site id'!$Q:$Q,"")</f>
        <v/>
      </c>
      <c r="AT1398" s="24" t="str">
        <f>_xlfn.XLOOKUP(B1398,'[4]Cells Huawei 03052026 12h'!$B:$B,'[4]Cells Huawei 03052026 12h'!$T:$T,"")</f>
        <v/>
      </c>
      <c r="AU1398" s="24" t="str">
        <f>_xlfn.XLOOKUP(B1398,'[5]cells down 02052026 8h50'!$B:$B,'[5]cells down 02052026 8h50'!$R:$R,"")</f>
        <v/>
      </c>
      <c r="AV1398" s="24" t="str">
        <f>_xlfn.XLOOKUP(B1398,'[5]cells down 02052026 13h50'!$B:$B,'[5]cells down 02052026 13h50'!$R:$R,"")</f>
        <v/>
      </c>
      <c r="AW1398" s="24" t="str">
        <f>_xlfn.XLOOKUP(B1398,'[5]cells down 02052026 13h50'!$B:$B,'[5]cells down 02052026 13h50'!$R:$R,"")</f>
        <v/>
      </c>
      <c r="AX1398" s="24" t="str">
        <f>_xlfn.XLOOKUP(B1398,'[6]cell downs 03052026 8h40 '!$B:$B,'[6]cell downs 03052026 8h40 '!$R:$R,"")</f>
        <v/>
      </c>
      <c r="AY1398" s="24" t="str">
        <f>_xlfn.XLOOKUP(B1398,'[7]ALL SITES DOWN'!$D:$D,'[7]ALL SITES DOWN'!$J:$J,"")</f>
        <v/>
      </c>
      <c r="AZ1398" s="24" t="str">
        <f>_xlfn.XLOOKUP(B1398,'[8]ALL SITES DOWN'!$D:$D,'[8]ALL SITES DOWN'!$J:$J,"")</f>
        <v/>
      </c>
      <c r="BA1398" s="9" t="str">
        <f>_xlfn.XLOOKUP(B1398,[9]sheet1!$AC:$AC,[9]sheet1!$AF:$AF,"")</f>
        <v/>
      </c>
      <c r="BB1398" s="14" t="s">
        <v>5537</v>
      </c>
      <c r="BC1398" s="14" t="s">
        <v>5537</v>
      </c>
      <c r="BD1398" s="14" t="str">
        <f>_xlfn.XLOOKUP(B1398,'[10]cell downs 18042026 17h'!$B:$B,'[10]cell downs 18042026 17h'!$B:$B,"")</f>
        <v/>
      </c>
      <c r="BE1398" s="14" t="str">
        <f>_xlfn.XLOOKUP(B1398,'[11]Cells Huawei 19042026 15h'!$B:$B,'[11]Cells Huawei 19042026 15h'!$B:$B,"")</f>
        <v/>
      </c>
      <c r="BF1398" s="9" t="str">
        <f>_xlfn.XLOOKUP(B1398,'[12]cells down 19042026 9H40'!$B:$B,'[12]cells down 19042026 9H40'!$B:$B,"")</f>
        <v/>
      </c>
      <c r="BG1398" s="9" t="s">
        <v>1795</v>
      </c>
      <c r="BH1398" s="9" t="s">
        <v>12</v>
      </c>
    </row>
    <row r="1399" spans="1:60" s="9" customFormat="1" x14ac:dyDescent="0.3">
      <c r="A1399" s="1" t="s">
        <v>3391</v>
      </c>
      <c r="B1399" s="8" t="s">
        <v>3392</v>
      </c>
      <c r="C1399" s="3" t="str">
        <f>_xlfn.XLOOKUP(B1399,'[1]daily break down'!$D:$D,'[1]daily break down'!$E:$E,"")</f>
        <v>Yaounde</v>
      </c>
      <c r="D1399" s="1" t="s">
        <v>11</v>
      </c>
      <c r="E1399" s="1" t="s">
        <v>12</v>
      </c>
      <c r="F1399" s="3" t="s">
        <v>37</v>
      </c>
      <c r="G1399" s="1" t="s">
        <v>38</v>
      </c>
      <c r="H1399" s="42" t="str">
        <f>_xlfn.XLOOKUP(B1399,[2]CALCULATION!$B:$B,[2]CALCULATION!$H:$H,"")</f>
        <v>ZTE</v>
      </c>
      <c r="I1399" s="34">
        <v>0</v>
      </c>
      <c r="J1399" s="34">
        <v>0</v>
      </c>
      <c r="K1399" s="34">
        <v>0</v>
      </c>
      <c r="L1399" s="34">
        <v>0</v>
      </c>
      <c r="M1399" s="34">
        <v>0</v>
      </c>
      <c r="N1399" s="34">
        <v>0</v>
      </c>
      <c r="O1399" s="34">
        <v>0</v>
      </c>
      <c r="P1399" s="34">
        <v>0</v>
      </c>
      <c r="Q1399" s="34">
        <v>0</v>
      </c>
      <c r="R1399" s="34">
        <v>0</v>
      </c>
      <c r="S1399" s="35">
        <v>0</v>
      </c>
      <c r="T1399" s="35">
        <v>0</v>
      </c>
      <c r="U1399" s="35">
        <v>0</v>
      </c>
      <c r="V1399" s="35">
        <v>0</v>
      </c>
      <c r="W1399" s="35">
        <v>0</v>
      </c>
      <c r="X1399" s="35">
        <v>0</v>
      </c>
      <c r="Y1399" s="35">
        <v>0</v>
      </c>
      <c r="Z1399" s="35">
        <v>0</v>
      </c>
      <c r="AA1399" s="35">
        <v>0</v>
      </c>
      <c r="AB1399" s="35">
        <v>0</v>
      </c>
      <c r="AC1399" s="35">
        <v>0</v>
      </c>
      <c r="AD1399" s="35">
        <v>0</v>
      </c>
      <c r="AE1399" s="58" t="s">
        <v>5560</v>
      </c>
      <c r="AF1399" s="58"/>
      <c r="AG1399" s="57" t="str" cm="1">
        <f t="array" ref="AG1399">IFERROR(_xlfn.IFS(
AI1399="MPR ISSUE","PDH",
AI1399="BSS Hardware Issue","BSS",
AI1399="Sites strategiques, MLL, Pylone, etc.","ENVTECH",
AI1399="AKTIVCO DEFAUT GE &amp; POWER Cabinet","AKTIVCO",
AI1399="AKTIVCO Coupure ENEO &amp; Baisse de tension","AKTIVCO GRID ONLY",
AI1399="Coupure ENEO &amp; Baisse de tension","IHS GRID ONLY",
AI1399="Defaut GE &amp; POWER Cabinet","IHS",
AI1399="Sharing","Partners",
AI1399="Sites strategiques &amp; DataCenter","SST &amp; DC",
AI1399="Exclu","Exclu",
AI1399="SAT","SAT",
AI1399="SPARE-ISSUE","SPARE-ISSUE",
AI1399="Fiber CAmtel","TRANS_FO_CAMTEL",
AI1399="Fiber AOF","Fiber AOF",
AI1399="Projet OCM (HUAWEI)","TRAVAUX-HUAWEI",
AI1399="Projet OCM (NOKIA)","TRAVAUX-NOKIA",
AI1399="ACCESS-ISSUE","ACCESS-ISSUE",
AI1399="Projet OCM (ZTE, NOKIA, autres projets)","TRAVAUX OCM",
AI1399="No root CAuse","No root cause",
AI1399="ODU HS","PDH",
AI1399="IP &amp; VLAN","PDH",
AI1399="Warehouse HUAWEI","SPARE-ISSUE",
AI1399="SPARE-HS","SPARE-ISSUE",
AI1399="Power Telco","BSS",AI1399="no impacts","no impacts"
),"")</f>
        <v>no impacts</v>
      </c>
      <c r="AH1399" s="57" t="str" cm="1">
        <f t="array" ref="AH1399">IFERROR(_xlfn.IFS(
AI1399="MPR ISSUE","TX ISSUE",
AI1399="BSS Hardware Issue","RAN ISSUE",
AI1399="Sites strategiques, MLL, Pylone, etc.","ENVTECH",
AI1399="AKTIVCO DEFAUT GE &amp; POWER Cabinet","POWER ISSUE",
AI1399="AKTIVCO Coupure ENEO &amp; Baisse de tension","POWER ISSUE",
AI1399="Coupure ENEO &amp; Baisse de tension","POWER ISSUE",
AI1399="Defaut GE &amp; POWER Cabinet","POWER ISSUE",
AI1399="Sharing","POWER ISSUE",
AI1399="Sites strategiques &amp; DataCenter","POWER ISSUE",
AI1399="Exclu","Exclu",
AI1399="SAT","TX ISSUE",
AI1399="SPARE-ISSUE","SPARE-ISSUE",
AI1399="Fiber CAmtel","TX ISSUE",
AI1399="Fiber AOF","TX ISSUE",
AI1399="Projet OCM (HUAWEI)","TRAVAUX-HUAWEI",
AI1399="Projet OCM (NOKIA)","TRAVAUX -NOKIA",
AI1399="ACCESS-ISSUE","ACCESS-ISSUE",
AI1399="Projet OCM (ZTE, NOKIA, autres projets)","TRAVAUX OCM",
AI1399="No root CAuse","No root cause",
AI1399="ODU HS","TX ISSUE",
AI1399="IP &amp; VLAN","TX ISSUE",
AI1399="Warehouse HUAWEI","SPARE-ISSUE",
AI1399="SPARE-HS","SPARE-ISSUE",
AI1399="Power Telco","RAN ISSUE",AI1399="no impacts","no impacts"
),"")</f>
        <v>no impacts</v>
      </c>
      <c r="AI1399" s="85" t="s">
        <v>5998</v>
      </c>
      <c r="AJ1399" s="57" t="str" cm="1">
        <f t="array" ref="AJ1399">IFERROR(_xlfn.IFS(
AI1399="MPR ISSUE","ACTIVE",
AI1399="BSS Hardware Issue","ACTIVE",
AI1399="Sites strategiques, MLL, Pylone, etc.","PASSIVE",
AI1399="AKTIVCO DEFAUT GE &amp; POWER Cabinet","PASSIVE",
AI1399="AKTIVCO Coupure ENEO &amp; Baisse de tension","PASSIVE",
AI1399="Coupure ENEO &amp; Baisse de tension","PASSIVE",
AI1399="Defaut GE &amp; POWER Cabinet","PASSIVE",
AI1399="Sharing","PASSIVE",
AI1399="Sites strategiques &amp; DataCenter","PASSIVE",
AI1399="Exclu","Exclu",
AI1399="SAT","ACTIVE",
AI1399="SPARE-ISSUE","SPARE-ISSUE",
AI1399="Fiber CAmtel","ACTIVE",
AI1399="Fiber AOF","ACTIVE",
AI1399="Projet OCM (HUAWEI)","PLANNED WORKS",
AI1399="Projet OCM (NOKIA)","PLANNED WORKS",
AI1399="ACCESS-ISSUE","ACCESS-ISSUE",
AI1399="Projet OCM (ZTE, NOKIA, autres projets)","PLANNED WORKS",
AI1399="No root CAuse","No root cause",
AI1399="ODU HS","ACTIVE",
AI1399="IP &amp; VLAN","ACTIVE",
AI1399="Warehouse HUAWEI","SPARE-ISSUE",
AI1399="SPARE-HS","SPARE-ISSUE",
AI1399="Power Telco","ACTIVE", AI1399="no impacts","no impacts"
),"")</f>
        <v>no impacts</v>
      </c>
      <c r="AK1399" s="23" t="s">
        <v>5537</v>
      </c>
      <c r="AL1399" s="23" t="str">
        <f t="shared" si="37"/>
        <v>CTR_071</v>
      </c>
      <c r="AN1399" s="9" t="s">
        <v>5537</v>
      </c>
      <c r="AO1399" s="23" t="str">
        <f>_xlfn.XLOOKUP(B1399,'INCIDENT-05-03-2026'!E:E,'INCIDENT-05-03-2026'!F:F,"")</f>
        <v/>
      </c>
      <c r="AP1399" s="7" t="s">
        <v>5537</v>
      </c>
      <c r="AQ1399" s="6"/>
      <c r="AR1399" s="7"/>
      <c r="AS1399" s="3" t="str">
        <f>_xlfn.XLOOKUP(B1399,'[3]tt num | region | site id'!$C:$C,'[3]tt num | region | site id'!$Q:$Q,"")</f>
        <v/>
      </c>
      <c r="AT1399" s="24" t="str">
        <f>_xlfn.XLOOKUP(B1399,'[4]Cells Huawei 03052026 12h'!$B:$B,'[4]Cells Huawei 03052026 12h'!$T:$T,"")</f>
        <v/>
      </c>
      <c r="AU1399" s="24" t="str">
        <f>_xlfn.XLOOKUP(B1399,'[5]cells down 02052026 8h50'!$B:$B,'[5]cells down 02052026 8h50'!$R:$R,"")</f>
        <v/>
      </c>
      <c r="AV1399" s="24" t="str">
        <f>_xlfn.XLOOKUP(B1399,'[5]cells down 02052026 13h50'!$B:$B,'[5]cells down 02052026 13h50'!$R:$R,"")</f>
        <v/>
      </c>
      <c r="AW1399" s="24" t="str">
        <f>_xlfn.XLOOKUP(B1399,'[5]cells down 02052026 13h50'!$B:$B,'[5]cells down 02052026 13h50'!$R:$R,"")</f>
        <v/>
      </c>
      <c r="AX1399" s="24" t="str">
        <f>_xlfn.XLOOKUP(B1399,'[6]cell downs 03052026 8h40 '!$B:$B,'[6]cell downs 03052026 8h40 '!$R:$R,"")</f>
        <v/>
      </c>
      <c r="AY1399" s="24" t="str">
        <f>_xlfn.XLOOKUP(B1399,'[7]ALL SITES DOWN'!$D:$D,'[7]ALL SITES DOWN'!$J:$J,"")</f>
        <v/>
      </c>
      <c r="AZ1399" s="24" t="str">
        <f>_xlfn.XLOOKUP(B1399,'[8]ALL SITES DOWN'!$D:$D,'[8]ALL SITES DOWN'!$J:$J,"")</f>
        <v/>
      </c>
      <c r="BA1399" s="9" t="str">
        <f>_xlfn.XLOOKUP(B1399,[9]sheet1!$AC:$AC,[9]sheet1!$AF:$AF,"")</f>
        <v/>
      </c>
      <c r="BB1399" s="14" t="s">
        <v>5537</v>
      </c>
      <c r="BC1399" s="14" t="s">
        <v>5537</v>
      </c>
      <c r="BD1399" s="14" t="str">
        <f>_xlfn.XLOOKUP(B1399,'[10]cell downs 18042026 17h'!$B:$B,'[10]cell downs 18042026 17h'!$B:$B,"")</f>
        <v/>
      </c>
      <c r="BE1399" s="14" t="str">
        <f>_xlfn.XLOOKUP(B1399,'[11]Cells Huawei 19042026 15h'!$B:$B,'[11]Cells Huawei 19042026 15h'!$B:$B,"")</f>
        <v/>
      </c>
      <c r="BF1399" s="9" t="str">
        <f>_xlfn.XLOOKUP(B1399,'[12]cells down 19042026 9H40'!$B:$B,'[12]cells down 19042026 9H40'!$B:$B,"")</f>
        <v/>
      </c>
      <c r="BG1399" s="9" t="s">
        <v>3392</v>
      </c>
      <c r="BH1399" s="9" t="s">
        <v>5537</v>
      </c>
    </row>
    <row r="1400" spans="1:60" s="9" customFormat="1" x14ac:dyDescent="0.3">
      <c r="A1400" s="1" t="s">
        <v>4874</v>
      </c>
      <c r="B1400" s="1" t="s">
        <v>4875</v>
      </c>
      <c r="C1400" s="3" t="str">
        <f>_xlfn.XLOOKUP(B1400,'[1]daily break down'!$D:$D,'[1]daily break down'!$E:$E,"")</f>
        <v>Yaounde</v>
      </c>
      <c r="D1400" s="1" t="s">
        <v>11</v>
      </c>
      <c r="E1400" s="1" t="s">
        <v>594</v>
      </c>
      <c r="F1400" s="3" t="s">
        <v>37</v>
      </c>
      <c r="G1400" s="1" t="s">
        <v>38</v>
      </c>
      <c r="H1400" s="42" t="str">
        <f>_xlfn.XLOOKUP(B1400,[2]CALCULATION!$B:$B,[2]CALCULATION!$H:$H,"")</f>
        <v>ZTE</v>
      </c>
      <c r="I1400" s="34">
        <v>0</v>
      </c>
      <c r="J1400" s="34">
        <v>4.2423944092023307</v>
      </c>
      <c r="K1400" s="34">
        <v>0</v>
      </c>
      <c r="L1400" s="34">
        <v>0</v>
      </c>
      <c r="M1400" s="34">
        <v>0</v>
      </c>
      <c r="N1400" s="34">
        <v>0</v>
      </c>
      <c r="O1400" s="34">
        <v>4.0342947153949517E-2</v>
      </c>
      <c r="P1400" s="34">
        <v>0</v>
      </c>
      <c r="Q1400" s="34">
        <v>0</v>
      </c>
      <c r="R1400" s="34">
        <v>0</v>
      </c>
      <c r="S1400" s="35">
        <v>1.0165994640915666E-3</v>
      </c>
      <c r="T1400" s="35">
        <v>0</v>
      </c>
      <c r="U1400" s="35">
        <v>0</v>
      </c>
      <c r="V1400" s="35">
        <v>0</v>
      </c>
      <c r="W1400" s="35">
        <v>0</v>
      </c>
      <c r="X1400" s="35">
        <v>0</v>
      </c>
      <c r="Y1400" s="35">
        <v>0</v>
      </c>
      <c r="Z1400" s="35">
        <v>0</v>
      </c>
      <c r="AA1400" s="35">
        <v>0</v>
      </c>
      <c r="AB1400" s="35">
        <v>0</v>
      </c>
      <c r="AC1400" s="35">
        <v>0</v>
      </c>
      <c r="AD1400" s="35">
        <v>0</v>
      </c>
      <c r="AE1400" s="58" t="s">
        <v>5560</v>
      </c>
      <c r="AF1400" s="58"/>
      <c r="AG1400" s="57" t="str" cm="1">
        <f t="array" ref="AG1400">IFERROR(_xlfn.IFS(
AI1400="MPR ISSUE","PDH",
AI1400="BSS Hardware Issue","BSS",
AI1400="Sites strategiques, MLL, Pylone, etc.","ENVTECH",
AI1400="AKTIVCO DEFAUT GE &amp; POWER Cabinet","AKTIVCO",
AI1400="AKTIVCO Coupure ENEO &amp; Baisse de tension","AKTIVCO GRID ONLY",
AI1400="Coupure ENEO &amp; Baisse de tension","IHS GRID ONLY",
AI1400="Defaut GE &amp; POWER Cabinet","IHS",
AI1400="Sharing","Partners",
AI1400="Sites strategiques &amp; DataCenter","SST &amp; DC",
AI1400="Exclu","Exclu",
AI1400="SAT","SAT",
AI1400="SPARE-ISSUE","SPARE-ISSUE",
AI1400="Fiber CAmtel","TRANS_FO_CAMTEL",
AI1400="Fiber AOF","Fiber AOF",
AI1400="Projet OCM (HUAWEI)","TRAVAUX-HUAWEI",
AI1400="Projet OCM (NOKIA)","TRAVAUX-NOKIA",
AI1400="ACCESS-ISSUE","ACCESS-ISSUE",
AI1400="Projet OCM (ZTE, NOKIA, autres projets)","TRAVAUX OCM",
AI1400="No root CAuse","No root cause",
AI1400="ODU HS","PDH",
AI1400="IP &amp; VLAN","PDH",
AI1400="Warehouse HUAWEI","SPARE-ISSUE",
AI1400="SPARE-HS","SPARE-ISSUE",
AI1400="Power Telco","BSS",AI1400="no impacts","no impacts"
),"")</f>
        <v>no impacts</v>
      </c>
      <c r="AH1400" s="57" t="str" cm="1">
        <f t="array" ref="AH1400">IFERROR(_xlfn.IFS(
AI1400="MPR ISSUE","TX ISSUE",
AI1400="BSS Hardware Issue","RAN ISSUE",
AI1400="Sites strategiques, MLL, Pylone, etc.","ENVTECH",
AI1400="AKTIVCO DEFAUT GE &amp; POWER Cabinet","POWER ISSUE",
AI1400="AKTIVCO Coupure ENEO &amp; Baisse de tension","POWER ISSUE",
AI1400="Coupure ENEO &amp; Baisse de tension","POWER ISSUE",
AI1400="Defaut GE &amp; POWER Cabinet","POWER ISSUE",
AI1400="Sharing","POWER ISSUE",
AI1400="Sites strategiques &amp; DataCenter","POWER ISSUE",
AI1400="Exclu","Exclu",
AI1400="SAT","TX ISSUE",
AI1400="SPARE-ISSUE","SPARE-ISSUE",
AI1400="Fiber CAmtel","TX ISSUE",
AI1400="Fiber AOF","TX ISSUE",
AI1400="Projet OCM (HUAWEI)","TRAVAUX-HUAWEI",
AI1400="Projet OCM (NOKIA)","TRAVAUX -NOKIA",
AI1400="ACCESS-ISSUE","ACCESS-ISSUE",
AI1400="Projet OCM (ZTE, NOKIA, autres projets)","TRAVAUX OCM",
AI1400="No root CAuse","No root cause",
AI1400="ODU HS","TX ISSUE",
AI1400="IP &amp; VLAN","TX ISSUE",
AI1400="Warehouse HUAWEI","SPARE-ISSUE",
AI1400="SPARE-HS","SPARE-ISSUE",
AI1400="Power Telco","RAN ISSUE",AI1400="no impacts","no impacts"
),"")</f>
        <v>no impacts</v>
      </c>
      <c r="AI1400" s="85" t="s">
        <v>5998</v>
      </c>
      <c r="AJ1400" s="57" t="str" cm="1">
        <f t="array" ref="AJ1400">IFERROR(_xlfn.IFS(
AI1400="MPR ISSUE","ACTIVE",
AI1400="BSS Hardware Issue","ACTIVE",
AI1400="Sites strategiques, MLL, Pylone, etc.","PASSIVE",
AI1400="AKTIVCO DEFAUT GE &amp; POWER Cabinet","PASSIVE",
AI1400="AKTIVCO Coupure ENEO &amp; Baisse de tension","PASSIVE",
AI1400="Coupure ENEO &amp; Baisse de tension","PASSIVE",
AI1400="Defaut GE &amp; POWER Cabinet","PASSIVE",
AI1400="Sharing","PASSIVE",
AI1400="Sites strategiques &amp; DataCenter","PASSIVE",
AI1400="Exclu","Exclu",
AI1400="SAT","ACTIVE",
AI1400="SPARE-ISSUE","SPARE-ISSUE",
AI1400="Fiber CAmtel","ACTIVE",
AI1400="Fiber AOF","ACTIVE",
AI1400="Projet OCM (HUAWEI)","PLANNED WORKS",
AI1400="Projet OCM (NOKIA)","PLANNED WORKS",
AI1400="ACCESS-ISSUE","ACCESS-ISSUE",
AI1400="Projet OCM (ZTE, NOKIA, autres projets)","PLANNED WORKS",
AI1400="No root CAuse","No root cause",
AI1400="ODU HS","ACTIVE",
AI1400="IP &amp; VLAN","ACTIVE",
AI1400="Warehouse HUAWEI","SPARE-ISSUE",
AI1400="SPARE-HS","SPARE-ISSUE",
AI1400="Power Telco","ACTIVE", AI1400="no impacts","no impacts"
),"")</f>
        <v>no impacts</v>
      </c>
      <c r="AK1400" s="23" t="s">
        <v>5537</v>
      </c>
      <c r="AL1400" s="23" t="str">
        <f t="shared" si="37"/>
        <v>CTR_195</v>
      </c>
      <c r="AN1400" s="9" t="s">
        <v>5537</v>
      </c>
      <c r="AO1400" s="23" t="str">
        <f>_xlfn.XLOOKUP(B1400,'INCIDENT-05-03-2026'!E:E,'INCIDENT-05-03-2026'!F:F,"")</f>
        <v/>
      </c>
      <c r="AP1400" s="7" t="s">
        <v>5537</v>
      </c>
      <c r="AQ1400" s="6"/>
      <c r="AR1400" s="7"/>
      <c r="AS1400" s="3" t="str">
        <f>_xlfn.XLOOKUP(B1400,'[3]tt num | region | site id'!$C:$C,'[3]tt num | region | site id'!$Q:$Q,"")</f>
        <v/>
      </c>
      <c r="AT1400" s="24" t="str">
        <f>_xlfn.XLOOKUP(B1400,'[4]Cells Huawei 03052026 12h'!$B:$B,'[4]Cells Huawei 03052026 12h'!$T:$T,"")</f>
        <v/>
      </c>
      <c r="AU1400" s="24" t="str">
        <f>_xlfn.XLOOKUP(B1400,'[5]cells down 02052026 8h50'!$B:$B,'[5]cells down 02052026 8h50'!$R:$R,"")</f>
        <v/>
      </c>
      <c r="AV1400" s="24" t="str">
        <f>_xlfn.XLOOKUP(B1400,'[5]cells down 02052026 13h50'!$B:$B,'[5]cells down 02052026 13h50'!$R:$R,"")</f>
        <v/>
      </c>
      <c r="AW1400" s="24" t="str">
        <f>_xlfn.XLOOKUP(B1400,'[5]cells down 02052026 13h50'!$B:$B,'[5]cells down 02052026 13h50'!$R:$R,"")</f>
        <v/>
      </c>
      <c r="AX1400" s="24" t="str">
        <f>_xlfn.XLOOKUP(B1400,'[6]cell downs 03052026 8h40 '!$B:$B,'[6]cell downs 03052026 8h40 '!$R:$R,"")</f>
        <v/>
      </c>
      <c r="AY1400" s="24" t="str">
        <f>_xlfn.XLOOKUP(B1400,'[7]ALL SITES DOWN'!$D:$D,'[7]ALL SITES DOWN'!$J:$J,"")</f>
        <v/>
      </c>
      <c r="AZ1400" s="24" t="str">
        <f>_xlfn.XLOOKUP(B1400,'[8]ALL SITES DOWN'!$D:$D,'[8]ALL SITES DOWN'!$J:$J,"")</f>
        <v/>
      </c>
      <c r="BA1400" s="9" t="str">
        <f>_xlfn.XLOOKUP(B1400,[9]sheet1!$AC:$AC,[9]sheet1!$AF:$AF,"")</f>
        <v/>
      </c>
      <c r="BB1400" s="14" t="s">
        <v>5537</v>
      </c>
      <c r="BC1400" s="14" t="s">
        <v>5537</v>
      </c>
      <c r="BD1400" s="14" t="str">
        <f>_xlfn.XLOOKUP(B1400,'[10]cell downs 18042026 17h'!$B:$B,'[10]cell downs 18042026 17h'!$B:$B,"")</f>
        <v/>
      </c>
      <c r="BE1400" s="14" t="str">
        <f>_xlfn.XLOOKUP(B1400,'[11]Cells Huawei 19042026 15h'!$B:$B,'[11]Cells Huawei 19042026 15h'!$B:$B,"")</f>
        <v/>
      </c>
      <c r="BF1400" s="9" t="str">
        <f>_xlfn.XLOOKUP(B1400,'[12]cells down 19042026 9H40'!$B:$B,'[12]cells down 19042026 9H40'!$B:$B,"")</f>
        <v/>
      </c>
      <c r="BG1400" s="9" t="s">
        <v>4875</v>
      </c>
      <c r="BH1400" s="9" t="s">
        <v>12</v>
      </c>
    </row>
    <row r="1401" spans="1:60" s="9" customFormat="1" x14ac:dyDescent="0.3">
      <c r="A1401" s="1" t="s">
        <v>2056</v>
      </c>
      <c r="B1401" s="8" t="s">
        <v>2057</v>
      </c>
      <c r="C1401" s="3" t="str">
        <f>_xlfn.XLOOKUP(B1401,'[1]daily break down'!$D:$D,'[1]daily break down'!$E:$E,"")</f>
        <v>CENTRE</v>
      </c>
      <c r="D1401" s="1" t="s">
        <v>11</v>
      </c>
      <c r="E1401" s="1" t="s">
        <v>154</v>
      </c>
      <c r="F1401" s="3" t="s">
        <v>226</v>
      </c>
      <c r="G1401" s="1" t="s">
        <v>2056</v>
      </c>
      <c r="H1401" s="41" t="str">
        <f>_xlfn.XLOOKUP(B1401,[2]CALCULATION!$B:$B,[2]CALCULATION!$H:$H,"")</f>
        <v>NOKIA</v>
      </c>
      <c r="I1401" s="34">
        <v>0</v>
      </c>
      <c r="J1401" s="34">
        <v>0</v>
      </c>
      <c r="K1401" s="34">
        <v>0</v>
      </c>
      <c r="L1401" s="34">
        <v>0</v>
      </c>
      <c r="M1401" s="34">
        <v>1.0341135109992494</v>
      </c>
      <c r="N1401" s="34">
        <v>0</v>
      </c>
      <c r="O1401" s="34">
        <v>0</v>
      </c>
      <c r="P1401" s="34">
        <v>0</v>
      </c>
      <c r="Q1401" s="34">
        <v>0</v>
      </c>
      <c r="R1401" s="34">
        <v>0</v>
      </c>
      <c r="S1401" s="35">
        <v>0</v>
      </c>
      <c r="T1401" s="35">
        <v>270028.5097773326</v>
      </c>
      <c r="U1401" s="35">
        <v>0</v>
      </c>
      <c r="V1401" s="35">
        <v>0</v>
      </c>
      <c r="W1401" s="35">
        <v>0</v>
      </c>
      <c r="X1401" s="35">
        <v>0</v>
      </c>
      <c r="Y1401" s="35">
        <v>0</v>
      </c>
      <c r="Z1401" s="35">
        <v>0</v>
      </c>
      <c r="AA1401" s="35">
        <v>0</v>
      </c>
      <c r="AB1401" s="35">
        <v>0</v>
      </c>
      <c r="AC1401" s="35">
        <v>0</v>
      </c>
      <c r="AD1401" s="35">
        <v>0</v>
      </c>
      <c r="AE1401" s="58" t="s">
        <v>5560</v>
      </c>
      <c r="AF1401" s="58"/>
      <c r="AG1401" s="57" t="str" cm="1">
        <f t="array" ref="AG1401">IFERROR(_xlfn.IFS(
AI1401="MPR ISSUE","PDH",
AI1401="BSS Hardware Issue","BSS",
AI1401="Sites strategiques, MLL, Pylone, etc.","ENVTECH",
AI1401="AKTIVCO DEFAUT GE &amp; POWER Cabinet","AKTIVCO",
AI1401="AKTIVCO Coupure ENEO &amp; Baisse de tension","AKTIVCO GRID ONLY",
AI1401="Coupure ENEO &amp; Baisse de tension","IHS GRID ONLY",
AI1401="Defaut GE &amp; POWER Cabinet","IHS",
AI1401="Sharing","Partners",
AI1401="Sites strategiques &amp; DataCenter","SST &amp; DC",
AI1401="Exclu","Exclu",
AI1401="SAT","SAT",
AI1401="SPARE-ISSUE","SPARE-ISSUE",
AI1401="Fiber CAmtel","TRANS_FO_CAMTEL",
AI1401="Fiber AOF","Fiber AOF",
AI1401="Projet OCM (HUAWEI)","TRAVAUX-HUAWEI",
AI1401="Projet OCM (NOKIA)","TRAVAUX-NOKIA",
AI1401="ACCESS-ISSUE","ACCESS-ISSUE",
AI1401="Projet OCM (ZTE, NOKIA, autres projets)","TRAVAUX OCM",
AI1401="No root CAuse","No root cause",
AI1401="ODU HS","PDH",
AI1401="IP &amp; VLAN","PDH",
AI1401="Warehouse HUAWEI","SPARE-ISSUE",
AI1401="SPARE-HS","SPARE-ISSUE",
AI1401="Power Telco","BSS",AI1401="no impacts","no impacts"
),"")</f>
        <v>no impacts</v>
      </c>
      <c r="AH1401" s="57" t="str" cm="1">
        <f t="array" ref="AH1401">IFERROR(_xlfn.IFS(
AI1401="MPR ISSUE","TX ISSUE",
AI1401="BSS Hardware Issue","RAN ISSUE",
AI1401="Sites strategiques, MLL, Pylone, etc.","ENVTECH",
AI1401="AKTIVCO DEFAUT GE &amp; POWER Cabinet","POWER ISSUE",
AI1401="AKTIVCO Coupure ENEO &amp; Baisse de tension","POWER ISSUE",
AI1401="Coupure ENEO &amp; Baisse de tension","POWER ISSUE",
AI1401="Defaut GE &amp; POWER Cabinet","POWER ISSUE",
AI1401="Sharing","POWER ISSUE",
AI1401="Sites strategiques &amp; DataCenter","POWER ISSUE",
AI1401="Exclu","Exclu",
AI1401="SAT","TX ISSUE",
AI1401="SPARE-ISSUE","SPARE-ISSUE",
AI1401="Fiber CAmtel","TX ISSUE",
AI1401="Fiber AOF","TX ISSUE",
AI1401="Projet OCM (HUAWEI)","TRAVAUX-HUAWEI",
AI1401="Projet OCM (NOKIA)","TRAVAUX -NOKIA",
AI1401="ACCESS-ISSUE","ACCESS-ISSUE",
AI1401="Projet OCM (ZTE, NOKIA, autres projets)","TRAVAUX OCM",
AI1401="No root CAuse","No root cause",
AI1401="ODU HS","TX ISSUE",
AI1401="IP &amp; VLAN","TX ISSUE",
AI1401="Warehouse HUAWEI","SPARE-ISSUE",
AI1401="SPARE-HS","SPARE-ISSUE",
AI1401="Power Telco","RAN ISSUE",AI1401="no impacts","no impacts"
),"")</f>
        <v>no impacts</v>
      </c>
      <c r="AI1401" s="85" t="s">
        <v>5998</v>
      </c>
      <c r="AJ1401" s="57" t="str" cm="1">
        <f t="array" ref="AJ1401">IFERROR(_xlfn.IFS(
AI1401="MPR ISSUE","ACTIVE",
AI1401="BSS Hardware Issue","ACTIVE",
AI1401="Sites strategiques, MLL, Pylone, etc.","PASSIVE",
AI1401="AKTIVCO DEFAUT GE &amp; POWER Cabinet","PASSIVE",
AI1401="AKTIVCO Coupure ENEO &amp; Baisse de tension","PASSIVE",
AI1401="Coupure ENEO &amp; Baisse de tension","PASSIVE",
AI1401="Defaut GE &amp; POWER Cabinet","PASSIVE",
AI1401="Sharing","PASSIVE",
AI1401="Sites strategiques &amp; DataCenter","PASSIVE",
AI1401="Exclu","Exclu",
AI1401="SAT","ACTIVE",
AI1401="SPARE-ISSUE","SPARE-ISSUE",
AI1401="Fiber CAmtel","ACTIVE",
AI1401="Fiber AOF","ACTIVE",
AI1401="Projet OCM (HUAWEI)","PLANNED WORKS",
AI1401="Projet OCM (NOKIA)","PLANNED WORKS",
AI1401="ACCESS-ISSUE","ACCESS-ISSUE",
AI1401="Projet OCM (ZTE, NOKIA, autres projets)","PLANNED WORKS",
AI1401="No root CAuse","No root cause",
AI1401="ODU HS","ACTIVE",
AI1401="IP &amp; VLAN","ACTIVE",
AI1401="Warehouse HUAWEI","SPARE-ISSUE",
AI1401="SPARE-HS","SPARE-ISSUE",
AI1401="Power Telco","ACTIVE", AI1401="no impacts","no impacts"
),"")</f>
        <v>no impacts</v>
      </c>
      <c r="AK1401" s="23" t="s">
        <v>5537</v>
      </c>
      <c r="AL1401" s="23" t="str">
        <f t="shared" si="37"/>
        <v>EST_071</v>
      </c>
      <c r="AN1401" s="9" t="s">
        <v>5537</v>
      </c>
      <c r="AO1401" s="23" t="str">
        <f>_xlfn.XLOOKUP(B1401,'INCIDENT-05-03-2026'!E:E,'INCIDENT-05-03-2026'!F:F,"")</f>
        <v/>
      </c>
      <c r="AP1401" s="7" t="s">
        <v>5537</v>
      </c>
      <c r="AQ1401" s="6"/>
      <c r="AR1401" s="7"/>
      <c r="AS1401" s="3" t="str">
        <f>_xlfn.XLOOKUP(B1401,'[3]tt num | region | site id'!$C:$C,'[3]tt num | region | site id'!$Q:$Q,"")</f>
        <v/>
      </c>
      <c r="AT1401" s="24" t="str">
        <f>_xlfn.XLOOKUP(B1401,'[4]Cells Huawei 03052026 12h'!$B:$B,'[4]Cells Huawei 03052026 12h'!$T:$T,"")</f>
        <v/>
      </c>
      <c r="AU1401" s="24" t="str">
        <f>_xlfn.XLOOKUP(B1401,'[5]cells down 02052026 8h50'!$B:$B,'[5]cells down 02052026 8h50'!$R:$R,"")</f>
        <v/>
      </c>
      <c r="AV1401" s="24" t="str">
        <f>_xlfn.XLOOKUP(B1401,'[5]cells down 02052026 13h50'!$B:$B,'[5]cells down 02052026 13h50'!$R:$R,"")</f>
        <v/>
      </c>
      <c r="AW1401" s="24" t="str">
        <f>_xlfn.XLOOKUP(B1401,'[5]cells down 02052026 13h50'!$B:$B,'[5]cells down 02052026 13h50'!$R:$R,"")</f>
        <v/>
      </c>
      <c r="AX1401" s="24" t="str">
        <f>_xlfn.XLOOKUP(B1401,'[6]cell downs 03052026 8h40 '!$B:$B,'[6]cell downs 03052026 8h40 '!$R:$R,"")</f>
        <v/>
      </c>
      <c r="AY1401" s="24" t="str">
        <f>_xlfn.XLOOKUP(B1401,'[7]ALL SITES DOWN'!$D:$D,'[7]ALL SITES DOWN'!$J:$J,"")</f>
        <v/>
      </c>
      <c r="AZ1401" s="24" t="str">
        <f>_xlfn.XLOOKUP(B1401,'[8]ALL SITES DOWN'!$D:$D,'[8]ALL SITES DOWN'!$J:$J,"")</f>
        <v/>
      </c>
      <c r="BA1401" s="9" t="str">
        <f>_xlfn.XLOOKUP(B1401,[9]sheet1!$AC:$AC,[9]sheet1!$AF:$AF,"")</f>
        <v/>
      </c>
      <c r="BB1401" s="14" t="s">
        <v>5537</v>
      </c>
      <c r="BC1401" s="14" t="s">
        <v>5537</v>
      </c>
      <c r="BD1401" s="14" t="str">
        <f>_xlfn.XLOOKUP(B1401,'[10]cell downs 18042026 17h'!$B:$B,'[10]cell downs 18042026 17h'!$B:$B,"")</f>
        <v/>
      </c>
      <c r="BE1401" s="14" t="str">
        <f>_xlfn.XLOOKUP(B1401,'[11]Cells Huawei 19042026 15h'!$B:$B,'[11]Cells Huawei 19042026 15h'!$B:$B,"")</f>
        <v/>
      </c>
      <c r="BF1401" s="9" t="str">
        <f>_xlfn.XLOOKUP(B1401,'[12]cells down 19042026 9H40'!$B:$B,'[12]cells down 19042026 9H40'!$B:$B,"")</f>
        <v/>
      </c>
      <c r="BG1401" s="9" t="s">
        <v>2057</v>
      </c>
      <c r="BH1401" s="9" t="s">
        <v>5537</v>
      </c>
    </row>
    <row r="1402" spans="1:60" s="9" customFormat="1" ht="26.55" customHeight="1" x14ac:dyDescent="0.3">
      <c r="A1402" s="1" t="s">
        <v>3247</v>
      </c>
      <c r="B1402" s="8" t="s">
        <v>3248</v>
      </c>
      <c r="C1402" s="3" t="str">
        <f>_xlfn.XLOOKUP(B1402,'[1]daily break down'!$D:$D,'[1]daily break down'!$E:$E,"")</f>
        <v>Yaounde</v>
      </c>
      <c r="D1402" s="1" t="s">
        <v>11</v>
      </c>
      <c r="E1402" s="1" t="s">
        <v>12</v>
      </c>
      <c r="F1402" s="3" t="s">
        <v>37</v>
      </c>
      <c r="G1402" s="1" t="s">
        <v>38</v>
      </c>
      <c r="H1402" s="42" t="str">
        <f>_xlfn.XLOOKUP(B1402,[2]CALCULATION!$B:$B,[2]CALCULATION!$H:$H,"")</f>
        <v>ZTE</v>
      </c>
      <c r="I1402" s="34">
        <v>0</v>
      </c>
      <c r="J1402" s="34">
        <v>0</v>
      </c>
      <c r="K1402" s="34">
        <v>0</v>
      </c>
      <c r="L1402" s="34">
        <v>0</v>
      </c>
      <c r="M1402" s="34">
        <v>0</v>
      </c>
      <c r="N1402" s="34">
        <v>0</v>
      </c>
      <c r="O1402" s="34">
        <v>0</v>
      </c>
      <c r="P1402" s="34">
        <v>0</v>
      </c>
      <c r="Q1402" s="34">
        <v>0</v>
      </c>
      <c r="R1402" s="34">
        <v>0</v>
      </c>
      <c r="S1402" s="35">
        <v>0</v>
      </c>
      <c r="T1402" s="35">
        <v>0</v>
      </c>
      <c r="U1402" s="35">
        <v>0.33990092257293125</v>
      </c>
      <c r="V1402" s="35">
        <v>0</v>
      </c>
      <c r="W1402" s="35">
        <v>0</v>
      </c>
      <c r="X1402" s="35">
        <v>0</v>
      </c>
      <c r="Y1402" s="35">
        <v>0</v>
      </c>
      <c r="Z1402" s="35">
        <v>0</v>
      </c>
      <c r="AA1402" s="35">
        <v>0</v>
      </c>
      <c r="AB1402" s="35">
        <v>0</v>
      </c>
      <c r="AC1402" s="35">
        <v>0</v>
      </c>
      <c r="AD1402" s="35">
        <v>0</v>
      </c>
      <c r="AE1402" s="58" t="s">
        <v>5560</v>
      </c>
      <c r="AF1402" s="58"/>
      <c r="AG1402" s="57" t="str" cm="1">
        <f t="array" ref="AG1402">IFERROR(_xlfn.IFS(
AI1402="MPR ISSUE","PDH",
AI1402="BSS Hardware Issue","BSS",
AI1402="Sites strategiques, MLL, Pylone, etc.","ENVTECH",
AI1402="AKTIVCO DEFAUT GE &amp; POWER Cabinet","AKTIVCO",
AI1402="AKTIVCO Coupure ENEO &amp; Baisse de tension","AKTIVCO GRID ONLY",
AI1402="Coupure ENEO &amp; Baisse de tension","IHS GRID ONLY",
AI1402="Defaut GE &amp; POWER Cabinet","IHS",
AI1402="Sharing","Partners",
AI1402="Sites strategiques &amp; DataCenter","SST &amp; DC",
AI1402="Exclu","Exclu",
AI1402="SAT","SAT",
AI1402="SPARE-ISSUE","SPARE-ISSUE",
AI1402="Fiber CAmtel","TRANS_FO_CAMTEL",
AI1402="Fiber AOF","Fiber AOF",
AI1402="Projet OCM (HUAWEI)","TRAVAUX-HUAWEI",
AI1402="Projet OCM (NOKIA)","TRAVAUX-NOKIA",
AI1402="ACCESS-ISSUE","ACCESS-ISSUE",
AI1402="Projet OCM (ZTE, NOKIA, autres projets)","TRAVAUX OCM",
AI1402="No root CAuse","No root cause",
AI1402="ODU HS","PDH",
AI1402="IP &amp; VLAN","PDH",
AI1402="Warehouse HUAWEI","SPARE-ISSUE",
AI1402="SPARE-HS","SPARE-ISSUE",
AI1402="Power Telco","BSS",AI1402="no impacts","no impacts"
),"")</f>
        <v>no impacts</v>
      </c>
      <c r="AH1402" s="57" t="str" cm="1">
        <f t="array" ref="AH1402">IFERROR(_xlfn.IFS(
AI1402="MPR ISSUE","TX ISSUE",
AI1402="BSS Hardware Issue","RAN ISSUE",
AI1402="Sites strategiques, MLL, Pylone, etc.","ENVTECH",
AI1402="AKTIVCO DEFAUT GE &amp; POWER Cabinet","POWER ISSUE",
AI1402="AKTIVCO Coupure ENEO &amp; Baisse de tension","POWER ISSUE",
AI1402="Coupure ENEO &amp; Baisse de tension","POWER ISSUE",
AI1402="Defaut GE &amp; POWER Cabinet","POWER ISSUE",
AI1402="Sharing","POWER ISSUE",
AI1402="Sites strategiques &amp; DataCenter","POWER ISSUE",
AI1402="Exclu","Exclu",
AI1402="SAT","TX ISSUE",
AI1402="SPARE-ISSUE","SPARE-ISSUE",
AI1402="Fiber CAmtel","TX ISSUE",
AI1402="Fiber AOF","TX ISSUE",
AI1402="Projet OCM (HUAWEI)","TRAVAUX-HUAWEI",
AI1402="Projet OCM (NOKIA)","TRAVAUX -NOKIA",
AI1402="ACCESS-ISSUE","ACCESS-ISSUE",
AI1402="Projet OCM (ZTE, NOKIA, autres projets)","TRAVAUX OCM",
AI1402="No root CAuse","No root cause",
AI1402="ODU HS","TX ISSUE",
AI1402="IP &amp; VLAN","TX ISSUE",
AI1402="Warehouse HUAWEI","SPARE-ISSUE",
AI1402="SPARE-HS","SPARE-ISSUE",
AI1402="Power Telco","RAN ISSUE",AI1402="no impacts","no impacts"
),"")</f>
        <v>no impacts</v>
      </c>
      <c r="AI1402" s="85" t="s">
        <v>5998</v>
      </c>
      <c r="AJ1402" s="57" t="str" cm="1">
        <f t="array" ref="AJ1402">IFERROR(_xlfn.IFS(
AI1402="MPR ISSUE","ACTIVE",
AI1402="BSS Hardware Issue","ACTIVE",
AI1402="Sites strategiques, MLL, Pylone, etc.","PASSIVE",
AI1402="AKTIVCO DEFAUT GE &amp; POWER Cabinet","PASSIVE",
AI1402="AKTIVCO Coupure ENEO &amp; Baisse de tension","PASSIVE",
AI1402="Coupure ENEO &amp; Baisse de tension","PASSIVE",
AI1402="Defaut GE &amp; POWER Cabinet","PASSIVE",
AI1402="Sharing","PASSIVE",
AI1402="Sites strategiques &amp; DataCenter","PASSIVE",
AI1402="Exclu","Exclu",
AI1402="SAT","ACTIVE",
AI1402="SPARE-ISSUE","SPARE-ISSUE",
AI1402="Fiber CAmtel","ACTIVE",
AI1402="Fiber AOF","ACTIVE",
AI1402="Projet OCM (HUAWEI)","PLANNED WORKS",
AI1402="Projet OCM (NOKIA)","PLANNED WORKS",
AI1402="ACCESS-ISSUE","ACCESS-ISSUE",
AI1402="Projet OCM (ZTE, NOKIA, autres projets)","PLANNED WORKS",
AI1402="No root CAuse","No root cause",
AI1402="ODU HS","ACTIVE",
AI1402="IP &amp; VLAN","ACTIVE",
AI1402="Warehouse HUAWEI","SPARE-ISSUE",
AI1402="SPARE-HS","SPARE-ISSUE",
AI1402="Power Telco","ACTIVE", AI1402="no impacts","no impacts"
),"")</f>
        <v>no impacts</v>
      </c>
      <c r="AK1402" s="23" t="s">
        <v>5537</v>
      </c>
      <c r="AL1402" s="23" t="str">
        <f t="shared" si="37"/>
        <v>CTR_249</v>
      </c>
      <c r="AN1402" s="9" t="s">
        <v>5537</v>
      </c>
      <c r="AO1402" s="23" t="str">
        <f>_xlfn.XLOOKUP(B1402,'INCIDENT-05-03-2026'!E:E,'INCIDENT-05-03-2026'!F:F,"")</f>
        <v/>
      </c>
      <c r="AP1402" s="7" t="s">
        <v>5537</v>
      </c>
      <c r="AQ1402" s="6"/>
      <c r="AR1402" s="7"/>
      <c r="AS1402" s="3" t="str">
        <f>_xlfn.XLOOKUP(B1402,'[3]tt num | region | site id'!$C:$C,'[3]tt num | region | site id'!$Q:$Q,"")</f>
        <v/>
      </c>
      <c r="AT1402" s="24" t="str">
        <f>_xlfn.XLOOKUP(B1402,'[4]Cells Huawei 03052026 12h'!$B:$B,'[4]Cells Huawei 03052026 12h'!$T:$T,"")</f>
        <v/>
      </c>
      <c r="AU1402" s="24" t="str">
        <f>_xlfn.XLOOKUP(B1402,'[5]cells down 02052026 8h50'!$B:$B,'[5]cells down 02052026 8h50'!$R:$R,"")</f>
        <v/>
      </c>
      <c r="AV1402" s="24" t="str">
        <f>_xlfn.XLOOKUP(B1402,'[5]cells down 02052026 13h50'!$B:$B,'[5]cells down 02052026 13h50'!$R:$R,"")</f>
        <v/>
      </c>
      <c r="AW1402" s="24" t="str">
        <f>_xlfn.XLOOKUP(B1402,'[5]cells down 02052026 13h50'!$B:$B,'[5]cells down 02052026 13h50'!$R:$R,"")</f>
        <v/>
      </c>
      <c r="AX1402" s="24" t="str">
        <f>_xlfn.XLOOKUP(B1402,'[6]cell downs 03052026 8h40 '!$B:$B,'[6]cell downs 03052026 8h40 '!$R:$R,"")</f>
        <v/>
      </c>
      <c r="AY1402" s="24" t="str">
        <f>_xlfn.XLOOKUP(B1402,'[7]ALL SITES DOWN'!$D:$D,'[7]ALL SITES DOWN'!$J:$J,"")</f>
        <v/>
      </c>
      <c r="AZ1402" s="24" t="str">
        <f>_xlfn.XLOOKUP(B1402,'[8]ALL SITES DOWN'!$D:$D,'[8]ALL SITES DOWN'!$J:$J,"")</f>
        <v/>
      </c>
      <c r="BA1402" s="9" t="str">
        <f>_xlfn.XLOOKUP(B1402,[9]sheet1!$AC:$AC,[9]sheet1!$AF:$AF,"")</f>
        <v/>
      </c>
      <c r="BB1402" s="14" t="s">
        <v>5537</v>
      </c>
      <c r="BC1402" s="14" t="s">
        <v>5537</v>
      </c>
      <c r="BD1402" s="14" t="str">
        <f>_xlfn.XLOOKUP(B1402,'[10]cell downs 18042026 17h'!$B:$B,'[10]cell downs 18042026 17h'!$B:$B,"")</f>
        <v/>
      </c>
      <c r="BE1402" s="14" t="str">
        <f>_xlfn.XLOOKUP(B1402,'[11]Cells Huawei 19042026 15h'!$B:$B,'[11]Cells Huawei 19042026 15h'!$B:$B,"")</f>
        <v/>
      </c>
      <c r="BF1402" s="9" t="str">
        <f>_xlfn.XLOOKUP(B1402,'[12]cells down 19042026 9H40'!$B:$B,'[12]cells down 19042026 9H40'!$B:$B,"")</f>
        <v/>
      </c>
      <c r="BG1402" s="9" t="s">
        <v>3248</v>
      </c>
      <c r="BH1402" s="9" t="s">
        <v>5537</v>
      </c>
    </row>
    <row r="1403" spans="1:60" s="9" customFormat="1" x14ac:dyDescent="0.3">
      <c r="A1403" s="3" t="s">
        <v>230</v>
      </c>
      <c r="B1403" s="31" t="s">
        <v>231</v>
      </c>
      <c r="C1403" s="3" t="str">
        <f>_xlfn.XLOOKUP(B1403,'[1]daily break down'!$D:$D,'[1]daily break down'!$E:$E,"")</f>
        <v>CENTRE</v>
      </c>
      <c r="D1403" s="3" t="s">
        <v>11</v>
      </c>
      <c r="E1403" s="3" t="s">
        <v>66</v>
      </c>
      <c r="F1403" s="3" t="s">
        <v>226</v>
      </c>
      <c r="G1403" s="3" t="s">
        <v>230</v>
      </c>
      <c r="H1403" s="41" t="str">
        <f>_xlfn.XLOOKUP(B1403,[2]CALCULATION!$B:$B,[2]CALCULATION!$H:$H,"")</f>
        <v>NOKIA</v>
      </c>
      <c r="I1403" s="34">
        <v>2.9427879223703924E-3</v>
      </c>
      <c r="J1403" s="34">
        <v>0</v>
      </c>
      <c r="K1403" s="34">
        <v>7.1340313269584272E-3</v>
      </c>
      <c r="L1403" s="34">
        <v>0</v>
      </c>
      <c r="M1403" s="34">
        <v>0</v>
      </c>
      <c r="N1403" s="34">
        <v>0</v>
      </c>
      <c r="O1403" s="34">
        <v>0</v>
      </c>
      <c r="P1403" s="34">
        <v>0</v>
      </c>
      <c r="Q1403" s="34">
        <v>0</v>
      </c>
      <c r="R1403" s="34">
        <v>0</v>
      </c>
      <c r="S1403" s="35">
        <v>7.0805260920062405E-3</v>
      </c>
      <c r="T1403" s="35">
        <v>287742.95461899991</v>
      </c>
      <c r="U1403" s="35">
        <v>0.46684826771817967</v>
      </c>
      <c r="V1403" s="35">
        <v>0</v>
      </c>
      <c r="W1403" s="35">
        <v>0</v>
      </c>
      <c r="X1403" s="35">
        <v>0</v>
      </c>
      <c r="Y1403" s="35">
        <v>0</v>
      </c>
      <c r="Z1403" s="35">
        <v>0</v>
      </c>
      <c r="AA1403" s="35">
        <v>0</v>
      </c>
      <c r="AB1403" s="35">
        <v>0</v>
      </c>
      <c r="AC1403" s="35">
        <v>0</v>
      </c>
      <c r="AD1403" s="35">
        <v>0</v>
      </c>
      <c r="AE1403" s="58" t="s">
        <v>5560</v>
      </c>
      <c r="AF1403" s="58"/>
      <c r="AG1403" s="57" t="str" cm="1">
        <f t="array" ref="AG1403">IFERROR(_xlfn.IFS(
AI1403="MPR ISSUE","PDH",
AI1403="BSS Hardware Issue","BSS",
AI1403="Sites strategiques, MLL, Pylone, etc.","ENVTECH",
AI1403="AKTIVCO DEFAUT GE &amp; POWER Cabinet","AKTIVCO",
AI1403="AKTIVCO Coupure ENEO &amp; Baisse de tension","AKTIVCO GRID ONLY",
AI1403="Coupure ENEO &amp; Baisse de tension","IHS GRID ONLY",
AI1403="Defaut GE &amp; POWER Cabinet","IHS",
AI1403="Sharing","Partners",
AI1403="Sites strategiques &amp; DataCenter","SST &amp; DC",
AI1403="Exclu","Exclu",
AI1403="SAT","SAT",
AI1403="SPARE-ISSUE","SPARE-ISSUE",
AI1403="Fiber CAmtel","TRANS_FO_CAMTEL",
AI1403="Fiber AOF","Fiber AOF",
AI1403="Projet OCM (HUAWEI)","TRAVAUX-HUAWEI",
AI1403="Projet OCM (NOKIA)","TRAVAUX-NOKIA",
AI1403="ACCESS-ISSUE","ACCESS-ISSUE",
AI1403="Projet OCM (ZTE, NOKIA, autres projets)","TRAVAUX OCM",
AI1403="No root CAuse","No root cause",
AI1403="ODU HS","PDH",
AI1403="IP &amp; VLAN","PDH",
AI1403="Warehouse HUAWEI","SPARE-ISSUE",
AI1403="SPARE-HS","SPARE-ISSUE",
AI1403="Power Telco","BSS",AI1403="no impacts","no impacts"
),"")</f>
        <v>no impacts</v>
      </c>
      <c r="AH1403" s="57" t="str" cm="1">
        <f t="array" ref="AH1403">IFERROR(_xlfn.IFS(
AI1403="MPR ISSUE","TX ISSUE",
AI1403="BSS Hardware Issue","RAN ISSUE",
AI1403="Sites strategiques, MLL, Pylone, etc.","ENVTECH",
AI1403="AKTIVCO DEFAUT GE &amp; POWER Cabinet","POWER ISSUE",
AI1403="AKTIVCO Coupure ENEO &amp; Baisse de tension","POWER ISSUE",
AI1403="Coupure ENEO &amp; Baisse de tension","POWER ISSUE",
AI1403="Defaut GE &amp; POWER Cabinet","POWER ISSUE",
AI1403="Sharing","POWER ISSUE",
AI1403="Sites strategiques &amp; DataCenter","POWER ISSUE",
AI1403="Exclu","Exclu",
AI1403="SAT","TX ISSUE",
AI1403="SPARE-ISSUE","SPARE-ISSUE",
AI1403="Fiber CAmtel","TX ISSUE",
AI1403="Fiber AOF","TX ISSUE",
AI1403="Projet OCM (HUAWEI)","TRAVAUX-HUAWEI",
AI1403="Projet OCM (NOKIA)","TRAVAUX -NOKIA",
AI1403="ACCESS-ISSUE","ACCESS-ISSUE",
AI1403="Projet OCM (ZTE, NOKIA, autres projets)","TRAVAUX OCM",
AI1403="No root CAuse","No root cause",
AI1403="ODU HS","TX ISSUE",
AI1403="IP &amp; VLAN","TX ISSUE",
AI1403="Warehouse HUAWEI","SPARE-ISSUE",
AI1403="SPARE-HS","SPARE-ISSUE",
AI1403="Power Telco","RAN ISSUE",AI1403="no impacts","no impacts"
),"")</f>
        <v>no impacts</v>
      </c>
      <c r="AI1403" s="85" t="s">
        <v>5998</v>
      </c>
      <c r="AJ1403" s="57" t="str" cm="1">
        <f t="array" ref="AJ1403">IFERROR(_xlfn.IFS(
AI1403="MPR ISSUE","ACTIVE",
AI1403="BSS Hardware Issue","ACTIVE",
AI1403="Sites strategiques, MLL, Pylone, etc.","PASSIVE",
AI1403="AKTIVCO DEFAUT GE &amp; POWER Cabinet","PASSIVE",
AI1403="AKTIVCO Coupure ENEO &amp; Baisse de tension","PASSIVE",
AI1403="Coupure ENEO &amp; Baisse de tension","PASSIVE",
AI1403="Defaut GE &amp; POWER Cabinet","PASSIVE",
AI1403="Sharing","PASSIVE",
AI1403="Sites strategiques &amp; DataCenter","PASSIVE",
AI1403="Exclu","Exclu",
AI1403="SAT","ACTIVE",
AI1403="SPARE-ISSUE","SPARE-ISSUE",
AI1403="Fiber CAmtel","ACTIVE",
AI1403="Fiber AOF","ACTIVE",
AI1403="Projet OCM (HUAWEI)","PLANNED WORKS",
AI1403="Projet OCM (NOKIA)","PLANNED WORKS",
AI1403="ACCESS-ISSUE","ACCESS-ISSUE",
AI1403="Projet OCM (ZTE, NOKIA, autres projets)","PLANNED WORKS",
AI1403="No root CAuse","No root cause",
AI1403="ODU HS","ACTIVE",
AI1403="IP &amp; VLAN","ACTIVE",
AI1403="Warehouse HUAWEI","SPARE-ISSUE",
AI1403="SPARE-HS","SPARE-ISSUE",
AI1403="Power Telco","ACTIVE", AI1403="no impacts","no impacts"
),"")</f>
        <v>no impacts</v>
      </c>
      <c r="AK1403" s="23" t="s">
        <v>5537</v>
      </c>
      <c r="AL1403" s="23" t="str">
        <f t="shared" si="37"/>
        <v>EST_056</v>
      </c>
      <c r="AN1403" s="9" t="s">
        <v>5537</v>
      </c>
      <c r="AO1403" s="23" t="str">
        <f>_xlfn.XLOOKUP(B1403,'INCIDENT-05-03-2026'!E:E,'INCIDENT-05-03-2026'!F:F,"")</f>
        <v/>
      </c>
      <c r="AP1403" s="7" t="s">
        <v>5537</v>
      </c>
      <c r="AQ1403" s="6"/>
      <c r="AR1403" s="7"/>
      <c r="AS1403" s="3" t="str">
        <f>_xlfn.XLOOKUP(B1403,'[3]tt num | region | site id'!$C:$C,'[3]tt num | region | site id'!$Q:$Q,"")</f>
        <v/>
      </c>
      <c r="AT1403" s="24" t="str">
        <f>_xlfn.XLOOKUP(B1403,'[4]Cells Huawei 03052026 12h'!$B:$B,'[4]Cells Huawei 03052026 12h'!$T:$T,"")</f>
        <v/>
      </c>
      <c r="AU1403" s="24" t="str">
        <f>_xlfn.XLOOKUP(B1403,'[5]cells down 02052026 8h50'!$B:$B,'[5]cells down 02052026 8h50'!$R:$R,"")</f>
        <v/>
      </c>
      <c r="AV1403" s="24" t="str">
        <f>_xlfn.XLOOKUP(B1403,'[5]cells down 02052026 13h50'!$B:$B,'[5]cells down 02052026 13h50'!$R:$R,"")</f>
        <v/>
      </c>
      <c r="AW1403" s="24" t="str">
        <f>_xlfn.XLOOKUP(B1403,'[5]cells down 02052026 13h50'!$B:$B,'[5]cells down 02052026 13h50'!$R:$R,"")</f>
        <v/>
      </c>
      <c r="AX1403" s="24" t="str">
        <f>_xlfn.XLOOKUP(B1403,'[6]cell downs 03052026 8h40 '!$B:$B,'[6]cell downs 03052026 8h40 '!$R:$R,"")</f>
        <v/>
      </c>
      <c r="AY1403" s="24" t="str">
        <f>_xlfn.XLOOKUP(B1403,'[7]ALL SITES DOWN'!$D:$D,'[7]ALL SITES DOWN'!$J:$J,"")</f>
        <v/>
      </c>
      <c r="AZ1403" s="24" t="str">
        <f>_xlfn.XLOOKUP(B1403,'[8]ALL SITES DOWN'!$D:$D,'[8]ALL SITES DOWN'!$J:$J,"")</f>
        <v/>
      </c>
      <c r="BA1403" s="9" t="str">
        <f>_xlfn.XLOOKUP(B1403,[9]sheet1!$AC:$AC,[9]sheet1!$AF:$AF,"")</f>
        <v/>
      </c>
      <c r="BB1403" s="14" t="s">
        <v>5537</v>
      </c>
      <c r="BC1403" s="14" t="s">
        <v>5537</v>
      </c>
      <c r="BD1403" s="14" t="str">
        <f>_xlfn.XLOOKUP(B1403,'[10]cell downs 18042026 17h'!$B:$B,'[10]cell downs 18042026 17h'!$B:$B,"")</f>
        <v/>
      </c>
      <c r="BE1403" s="14" t="str">
        <f>_xlfn.XLOOKUP(B1403,'[11]Cells Huawei 19042026 15h'!$B:$B,'[11]Cells Huawei 19042026 15h'!$B:$B,"")</f>
        <v/>
      </c>
      <c r="BF1403" s="9" t="str">
        <f>_xlfn.XLOOKUP(B1403,'[12]cells down 19042026 9H40'!$B:$B,'[12]cells down 19042026 9H40'!$B:$B,"")</f>
        <v/>
      </c>
      <c r="BG1403" s="9" t="s">
        <v>231</v>
      </c>
      <c r="BH1403" s="9" t="s">
        <v>12</v>
      </c>
    </row>
    <row r="1404" spans="1:60" s="9" customFormat="1" x14ac:dyDescent="0.3">
      <c r="A1404" s="1" t="s">
        <v>2349</v>
      </c>
      <c r="B1404" s="8" t="s">
        <v>2350</v>
      </c>
      <c r="C1404" s="3" t="str">
        <f>_xlfn.XLOOKUP(B1404,'[1]daily break down'!$D:$D,'[1]daily break down'!$E:$E,"")</f>
        <v>CENTRE</v>
      </c>
      <c r="D1404" s="1" t="s">
        <v>11</v>
      </c>
      <c r="E1404" s="1" t="str">
        <f>BH1404</f>
        <v>Grid-Gen</v>
      </c>
      <c r="F1404" s="3" t="s">
        <v>37</v>
      </c>
      <c r="G1404" s="1" t="s">
        <v>2351</v>
      </c>
      <c r="H1404" s="41" t="str">
        <f>_xlfn.XLOOKUP(B1404,[2]CALCULATION!$B:$B,[2]CALCULATION!$H:$H,"")</f>
        <v>NOKIA</v>
      </c>
      <c r="I1404" s="34">
        <v>0</v>
      </c>
      <c r="J1404" s="34">
        <v>0</v>
      </c>
      <c r="K1404" s="34">
        <v>4.2162125142324015E-2</v>
      </c>
      <c r="L1404" s="34">
        <v>0</v>
      </c>
      <c r="M1404" s="34">
        <v>1.3279424617821542</v>
      </c>
      <c r="N1404" s="34">
        <v>0</v>
      </c>
      <c r="O1404" s="34">
        <v>0</v>
      </c>
      <c r="P1404" s="34">
        <v>0</v>
      </c>
      <c r="Q1404" s="34">
        <v>6.8030452422032012E-2</v>
      </c>
      <c r="R1404" s="34">
        <v>0</v>
      </c>
      <c r="S1404" s="35">
        <v>0</v>
      </c>
      <c r="T1404" s="35">
        <v>281194.10130210337</v>
      </c>
      <c r="U1404" s="35">
        <v>0</v>
      </c>
      <c r="V1404" s="35">
        <v>0</v>
      </c>
      <c r="W1404" s="35">
        <v>0</v>
      </c>
      <c r="X1404" s="35">
        <v>0</v>
      </c>
      <c r="Y1404" s="35">
        <v>0</v>
      </c>
      <c r="Z1404" s="35">
        <v>0</v>
      </c>
      <c r="AA1404" s="35">
        <v>0</v>
      </c>
      <c r="AB1404" s="35">
        <v>0</v>
      </c>
      <c r="AC1404" s="35">
        <v>0</v>
      </c>
      <c r="AD1404" s="35">
        <v>0</v>
      </c>
      <c r="AE1404" s="58" t="s">
        <v>5560</v>
      </c>
      <c r="AF1404" s="58"/>
      <c r="AG1404" s="57" t="str" cm="1">
        <f t="array" ref="AG1404">IFERROR(_xlfn.IFS(
AI1404="MPR ISSUE","PDH",
AI1404="BSS Hardware Issue","BSS",
AI1404="Sites strategiques, MLL, Pylone, etc.","ENVTECH",
AI1404="AKTIVCO DEFAUT GE &amp; POWER Cabinet","AKTIVCO",
AI1404="AKTIVCO Coupure ENEO &amp; Baisse de tension","AKTIVCO GRID ONLY",
AI1404="Coupure ENEO &amp; Baisse de tension","IHS GRID ONLY",
AI1404="Defaut GE &amp; POWER Cabinet","IHS",
AI1404="Sharing","Partners",
AI1404="Sites strategiques &amp; DataCenter","SST &amp; DC",
AI1404="Exclu","Exclu",
AI1404="SAT","SAT",
AI1404="SPARE-ISSUE","SPARE-ISSUE",
AI1404="Fiber CAmtel","TRANS_FO_CAMTEL",
AI1404="Fiber AOF","Fiber AOF",
AI1404="Projet OCM (HUAWEI)","TRAVAUX-HUAWEI",
AI1404="Projet OCM (NOKIA)","TRAVAUX-NOKIA",
AI1404="ACCESS-ISSUE","ACCESS-ISSUE",
AI1404="Projet OCM (ZTE, NOKIA, autres projets)","TRAVAUX OCM",
AI1404="No root CAuse","No root cause",
AI1404="ODU HS","PDH",
AI1404="IP &amp; VLAN","PDH",
AI1404="Warehouse HUAWEI","SPARE-ISSUE",
AI1404="SPARE-HS","SPARE-ISSUE",
AI1404="Power Telco","BSS",AI1404="no impacts","no impacts"
),"")</f>
        <v>no impacts</v>
      </c>
      <c r="AH1404" s="57" t="str" cm="1">
        <f t="array" ref="AH1404">IFERROR(_xlfn.IFS(
AI1404="MPR ISSUE","TX ISSUE",
AI1404="BSS Hardware Issue","RAN ISSUE",
AI1404="Sites strategiques, MLL, Pylone, etc.","ENVTECH",
AI1404="AKTIVCO DEFAUT GE &amp; POWER Cabinet","POWER ISSUE",
AI1404="AKTIVCO Coupure ENEO &amp; Baisse de tension","POWER ISSUE",
AI1404="Coupure ENEO &amp; Baisse de tension","POWER ISSUE",
AI1404="Defaut GE &amp; POWER Cabinet","POWER ISSUE",
AI1404="Sharing","POWER ISSUE",
AI1404="Sites strategiques &amp; DataCenter","POWER ISSUE",
AI1404="Exclu","Exclu",
AI1404="SAT","TX ISSUE",
AI1404="SPARE-ISSUE","SPARE-ISSUE",
AI1404="Fiber CAmtel","TX ISSUE",
AI1404="Fiber AOF","TX ISSUE",
AI1404="Projet OCM (HUAWEI)","TRAVAUX-HUAWEI",
AI1404="Projet OCM (NOKIA)","TRAVAUX -NOKIA",
AI1404="ACCESS-ISSUE","ACCESS-ISSUE",
AI1404="Projet OCM (ZTE, NOKIA, autres projets)","TRAVAUX OCM",
AI1404="No root CAuse","No root cause",
AI1404="ODU HS","TX ISSUE",
AI1404="IP &amp; VLAN","TX ISSUE",
AI1404="Warehouse HUAWEI","SPARE-ISSUE",
AI1404="SPARE-HS","SPARE-ISSUE",
AI1404="Power Telco","RAN ISSUE",AI1404="no impacts","no impacts"
),"")</f>
        <v>no impacts</v>
      </c>
      <c r="AI1404" s="85" t="s">
        <v>5998</v>
      </c>
      <c r="AJ1404" s="57" t="str" cm="1">
        <f t="array" ref="AJ1404">IFERROR(_xlfn.IFS(
AI1404="MPR ISSUE","ACTIVE",
AI1404="BSS Hardware Issue","ACTIVE",
AI1404="Sites strategiques, MLL, Pylone, etc.","PASSIVE",
AI1404="AKTIVCO DEFAUT GE &amp; POWER Cabinet","PASSIVE",
AI1404="AKTIVCO Coupure ENEO &amp; Baisse de tension","PASSIVE",
AI1404="Coupure ENEO &amp; Baisse de tension","PASSIVE",
AI1404="Defaut GE &amp; POWER Cabinet","PASSIVE",
AI1404="Sharing","PASSIVE",
AI1404="Sites strategiques &amp; DataCenter","PASSIVE",
AI1404="Exclu","Exclu",
AI1404="SAT","ACTIVE",
AI1404="SPARE-ISSUE","SPARE-ISSUE",
AI1404="Fiber CAmtel","ACTIVE",
AI1404="Fiber AOF","ACTIVE",
AI1404="Projet OCM (HUAWEI)","PLANNED WORKS",
AI1404="Projet OCM (NOKIA)","PLANNED WORKS",
AI1404="ACCESS-ISSUE","ACCESS-ISSUE",
AI1404="Projet OCM (ZTE, NOKIA, autres projets)","PLANNED WORKS",
AI1404="No root CAuse","No root cause",
AI1404="ODU HS","ACTIVE",
AI1404="IP &amp; VLAN","ACTIVE",
AI1404="Warehouse HUAWEI","SPARE-ISSUE",
AI1404="SPARE-HS","SPARE-ISSUE",
AI1404="Power Telco","ACTIVE", AI1404="no impacts","no impacts"
),"")</f>
        <v>no impacts</v>
      </c>
      <c r="AK1404" s="23" t="s">
        <v>5537</v>
      </c>
      <c r="AL1404" s="23" t="str">
        <f t="shared" si="37"/>
        <v>CTR_307</v>
      </c>
      <c r="AN1404" s="9" t="s">
        <v>5537</v>
      </c>
      <c r="AO1404" s="23" t="str">
        <f>_xlfn.XLOOKUP(B1404,'INCIDENT-05-03-2026'!E:E,'INCIDENT-05-03-2026'!F:F,"")</f>
        <v/>
      </c>
      <c r="AP1404" s="7" t="s">
        <v>5537</v>
      </c>
      <c r="AQ1404" s="6"/>
      <c r="AR1404" s="7"/>
      <c r="AS1404" s="3" t="str">
        <f>_xlfn.XLOOKUP(B1404,'[3]tt num | region | site id'!$C:$C,'[3]tt num | region | site id'!$Q:$Q,"")</f>
        <v/>
      </c>
      <c r="AT1404" s="24" t="str">
        <f>_xlfn.XLOOKUP(B1404,'[4]Cells Huawei 03052026 12h'!$B:$B,'[4]Cells Huawei 03052026 12h'!$T:$T,"")</f>
        <v/>
      </c>
      <c r="AU1404" s="24" t="str">
        <f>_xlfn.XLOOKUP(B1404,'[5]cells down 02052026 8h50'!$B:$B,'[5]cells down 02052026 8h50'!$R:$R,"")</f>
        <v/>
      </c>
      <c r="AV1404" s="24" t="str">
        <f>_xlfn.XLOOKUP(B1404,'[5]cells down 02052026 13h50'!$B:$B,'[5]cells down 02052026 13h50'!$R:$R,"")</f>
        <v/>
      </c>
      <c r="AW1404" s="24" t="str">
        <f>_xlfn.XLOOKUP(B1404,'[5]cells down 02052026 13h50'!$B:$B,'[5]cells down 02052026 13h50'!$R:$R,"")</f>
        <v/>
      </c>
      <c r="AX1404" s="24" t="str">
        <f>_xlfn.XLOOKUP(B1404,'[6]cell downs 03052026 8h40 '!$B:$B,'[6]cell downs 03052026 8h40 '!$R:$R,"")</f>
        <v/>
      </c>
      <c r="AY1404" s="24" t="str">
        <f>_xlfn.XLOOKUP(B1404,'[7]ALL SITES DOWN'!$D:$D,'[7]ALL SITES DOWN'!$J:$J,"")</f>
        <v/>
      </c>
      <c r="AZ1404" s="24" t="str">
        <f>_xlfn.XLOOKUP(B1404,'[8]ALL SITES DOWN'!$D:$D,'[8]ALL SITES DOWN'!$J:$J,"")</f>
        <v/>
      </c>
      <c r="BA1404" s="9" t="str">
        <f>_xlfn.XLOOKUP(B1404,[9]sheet1!$AC:$AC,[9]sheet1!$AF:$AF,"")</f>
        <v/>
      </c>
      <c r="BB1404" s="14" t="s">
        <v>5537</v>
      </c>
      <c r="BC1404" s="14" t="s">
        <v>5537</v>
      </c>
      <c r="BD1404" s="14" t="str">
        <f>_xlfn.XLOOKUP(B1404,'[10]cell downs 18042026 17h'!$B:$B,'[10]cell downs 18042026 17h'!$B:$B,"")</f>
        <v/>
      </c>
      <c r="BE1404" s="14" t="str">
        <f>_xlfn.XLOOKUP(B1404,'[11]Cells Huawei 19042026 15h'!$B:$B,'[11]Cells Huawei 19042026 15h'!$B:$B,"")</f>
        <v/>
      </c>
      <c r="BF1404" s="9" t="str">
        <f>_xlfn.XLOOKUP(B1404,'[12]cells down 19042026 9H40'!$B:$B,'[12]cells down 19042026 9H40'!$B:$B,"")</f>
        <v/>
      </c>
      <c r="BG1404" s="9" t="s">
        <v>2350</v>
      </c>
      <c r="BH1404" s="9" t="s">
        <v>12</v>
      </c>
    </row>
    <row r="1405" spans="1:60" s="9" customFormat="1" x14ac:dyDescent="0.3">
      <c r="A1405" s="1" t="s">
        <v>2042</v>
      </c>
      <c r="B1405" s="8" t="s">
        <v>2043</v>
      </c>
      <c r="C1405" s="3" t="str">
        <f>_xlfn.XLOOKUP(B1405,'[1]daily break down'!$D:$D,'[1]daily break down'!$E:$E,"")</f>
        <v>CENTRE</v>
      </c>
      <c r="D1405" s="1" t="s">
        <v>11</v>
      </c>
      <c r="E1405" s="1" t="s">
        <v>2044</v>
      </c>
      <c r="F1405" s="3" t="s">
        <v>226</v>
      </c>
      <c r="G1405" s="1" t="s">
        <v>2045</v>
      </c>
      <c r="H1405" s="41" t="str">
        <f>_xlfn.XLOOKUP(B1405,[2]CALCULATION!$B:$B,[2]CALCULATION!$H:$H,"")</f>
        <v>NOKIA</v>
      </c>
      <c r="I1405" s="34">
        <v>0</v>
      </c>
      <c r="J1405" s="34">
        <v>0</v>
      </c>
      <c r="K1405" s="34">
        <v>0</v>
      </c>
      <c r="L1405" s="34">
        <v>0</v>
      </c>
      <c r="M1405" s="34">
        <v>0</v>
      </c>
      <c r="N1405" s="34">
        <v>0</v>
      </c>
      <c r="O1405" s="34">
        <v>0</v>
      </c>
      <c r="P1405" s="34">
        <v>0</v>
      </c>
      <c r="Q1405" s="34">
        <v>0</v>
      </c>
      <c r="R1405" s="34">
        <v>0</v>
      </c>
      <c r="S1405" s="35">
        <v>0</v>
      </c>
      <c r="T1405" s="35">
        <v>219075.42719778104</v>
      </c>
      <c r="U1405" s="35">
        <v>0</v>
      </c>
      <c r="V1405" s="35">
        <v>0</v>
      </c>
      <c r="W1405" s="35">
        <v>0</v>
      </c>
      <c r="X1405" s="35">
        <v>0</v>
      </c>
      <c r="Y1405" s="35">
        <v>0</v>
      </c>
      <c r="Z1405" s="35">
        <v>0</v>
      </c>
      <c r="AA1405" s="35">
        <v>0</v>
      </c>
      <c r="AB1405" s="35">
        <v>0</v>
      </c>
      <c r="AC1405" s="35">
        <v>0</v>
      </c>
      <c r="AD1405" s="35">
        <v>0</v>
      </c>
      <c r="AE1405" s="58" t="s">
        <v>5560</v>
      </c>
      <c r="AF1405" s="58"/>
      <c r="AG1405" s="57" t="str" cm="1">
        <f t="array" ref="AG1405">IFERROR(_xlfn.IFS(
AI1405="MPR ISSUE","PDH",
AI1405="BSS Hardware Issue","BSS",
AI1405="Sites strategiques, MLL, Pylone, etc.","ENVTECH",
AI1405="AKTIVCO DEFAUT GE &amp; POWER Cabinet","AKTIVCO",
AI1405="AKTIVCO Coupure ENEO &amp; Baisse de tension","AKTIVCO GRID ONLY",
AI1405="Coupure ENEO &amp; Baisse de tension","IHS GRID ONLY",
AI1405="Defaut GE &amp; POWER Cabinet","IHS",
AI1405="Sharing","Partners",
AI1405="Sites strategiques &amp; DataCenter","SST &amp; DC",
AI1405="Exclu","Exclu",
AI1405="SAT","SAT",
AI1405="SPARE-ISSUE","SPARE-ISSUE",
AI1405="Fiber CAmtel","TRANS_FO_CAMTEL",
AI1405="Fiber AOF","Fiber AOF",
AI1405="Projet OCM (HUAWEI)","TRAVAUX-HUAWEI",
AI1405="Projet OCM (NOKIA)","TRAVAUX-NOKIA",
AI1405="ACCESS-ISSUE","ACCESS-ISSUE",
AI1405="Projet OCM (ZTE, NOKIA, autres projets)","TRAVAUX OCM",
AI1405="No root CAuse","No root cause",
AI1405="ODU HS","PDH",
AI1405="IP &amp; VLAN","PDH",
AI1405="Warehouse HUAWEI","SPARE-ISSUE",
AI1405="SPARE-HS","SPARE-ISSUE",
AI1405="Power Telco","BSS",AI1405="no impacts","no impacts"
),"")</f>
        <v>no impacts</v>
      </c>
      <c r="AH1405" s="57" t="str" cm="1">
        <f t="array" ref="AH1405">IFERROR(_xlfn.IFS(
AI1405="MPR ISSUE","TX ISSUE",
AI1405="BSS Hardware Issue","RAN ISSUE",
AI1405="Sites strategiques, MLL, Pylone, etc.","ENVTECH",
AI1405="AKTIVCO DEFAUT GE &amp; POWER Cabinet","POWER ISSUE",
AI1405="AKTIVCO Coupure ENEO &amp; Baisse de tension","POWER ISSUE",
AI1405="Coupure ENEO &amp; Baisse de tension","POWER ISSUE",
AI1405="Defaut GE &amp; POWER Cabinet","POWER ISSUE",
AI1405="Sharing","POWER ISSUE",
AI1405="Sites strategiques &amp; DataCenter","POWER ISSUE",
AI1405="Exclu","Exclu",
AI1405="SAT","TX ISSUE",
AI1405="SPARE-ISSUE","SPARE-ISSUE",
AI1405="Fiber CAmtel","TX ISSUE",
AI1405="Fiber AOF","TX ISSUE",
AI1405="Projet OCM (HUAWEI)","TRAVAUX-HUAWEI",
AI1405="Projet OCM (NOKIA)","TRAVAUX -NOKIA",
AI1405="ACCESS-ISSUE","ACCESS-ISSUE",
AI1405="Projet OCM (ZTE, NOKIA, autres projets)","TRAVAUX OCM",
AI1405="No root CAuse","No root cause",
AI1405="ODU HS","TX ISSUE",
AI1405="IP &amp; VLAN","TX ISSUE",
AI1405="Warehouse HUAWEI","SPARE-ISSUE",
AI1405="SPARE-HS","SPARE-ISSUE",
AI1405="Power Telco","RAN ISSUE",AI1405="no impacts","no impacts"
),"")</f>
        <v>no impacts</v>
      </c>
      <c r="AI1405" s="85" t="s">
        <v>5998</v>
      </c>
      <c r="AJ1405" s="57" t="str" cm="1">
        <f t="array" ref="AJ1405">IFERROR(_xlfn.IFS(
AI1405="MPR ISSUE","ACTIVE",
AI1405="BSS Hardware Issue","ACTIVE",
AI1405="Sites strategiques, MLL, Pylone, etc.","PASSIVE",
AI1405="AKTIVCO DEFAUT GE &amp; POWER Cabinet","PASSIVE",
AI1405="AKTIVCO Coupure ENEO &amp; Baisse de tension","PASSIVE",
AI1405="Coupure ENEO &amp; Baisse de tension","PASSIVE",
AI1405="Defaut GE &amp; POWER Cabinet","PASSIVE",
AI1405="Sharing","PASSIVE",
AI1405="Sites strategiques &amp; DataCenter","PASSIVE",
AI1405="Exclu","Exclu",
AI1405="SAT","ACTIVE",
AI1405="SPARE-ISSUE","SPARE-ISSUE",
AI1405="Fiber CAmtel","ACTIVE",
AI1405="Fiber AOF","ACTIVE",
AI1405="Projet OCM (HUAWEI)","PLANNED WORKS",
AI1405="Projet OCM (NOKIA)","PLANNED WORKS",
AI1405="ACCESS-ISSUE","ACCESS-ISSUE",
AI1405="Projet OCM (ZTE, NOKIA, autres projets)","PLANNED WORKS",
AI1405="No root CAuse","No root cause",
AI1405="ODU HS","ACTIVE",
AI1405="IP &amp; VLAN","ACTIVE",
AI1405="Warehouse HUAWEI","SPARE-ISSUE",
AI1405="SPARE-HS","SPARE-ISSUE",
AI1405="Power Telco","ACTIVE", AI1405="no impacts","no impacts"
),"")</f>
        <v>no impacts</v>
      </c>
      <c r="AK1405" s="23" t="s">
        <v>5537</v>
      </c>
      <c r="AL1405" s="23" t="str">
        <f t="shared" si="37"/>
        <v>EST_074</v>
      </c>
      <c r="AN1405" s="9" t="s">
        <v>5537</v>
      </c>
      <c r="AO1405" s="23" t="str">
        <f>_xlfn.XLOOKUP(B1405,'INCIDENT-05-03-2026'!E:E,'INCIDENT-05-03-2026'!F:F,"")</f>
        <v/>
      </c>
      <c r="AP1405" s="7" t="s">
        <v>5537</v>
      </c>
      <c r="AQ1405" s="6"/>
      <c r="AR1405" s="7"/>
      <c r="AS1405" s="3" t="str">
        <f>_xlfn.XLOOKUP(B1405,'[3]tt num | region | site id'!$C:$C,'[3]tt num | region | site id'!$Q:$Q,"")</f>
        <v/>
      </c>
      <c r="AT1405" s="24" t="str">
        <f>_xlfn.XLOOKUP(B1405,'[4]Cells Huawei 03052026 12h'!$B:$B,'[4]Cells Huawei 03052026 12h'!$T:$T,"")</f>
        <v/>
      </c>
      <c r="AU1405" s="24" t="str">
        <f>_xlfn.XLOOKUP(B1405,'[5]cells down 02052026 8h50'!$B:$B,'[5]cells down 02052026 8h50'!$R:$R,"")</f>
        <v/>
      </c>
      <c r="AV1405" s="24" t="str">
        <f>_xlfn.XLOOKUP(B1405,'[5]cells down 02052026 13h50'!$B:$B,'[5]cells down 02052026 13h50'!$R:$R,"")</f>
        <v/>
      </c>
      <c r="AW1405" s="24" t="str">
        <f>_xlfn.XLOOKUP(B1405,'[5]cells down 02052026 13h50'!$B:$B,'[5]cells down 02052026 13h50'!$R:$R,"")</f>
        <v/>
      </c>
      <c r="AX1405" s="24" t="str">
        <f>_xlfn.XLOOKUP(B1405,'[6]cell downs 03052026 8h40 '!$B:$B,'[6]cell downs 03052026 8h40 '!$R:$R,"")</f>
        <v/>
      </c>
      <c r="AY1405" s="24" t="str">
        <f>_xlfn.XLOOKUP(B1405,'[7]ALL SITES DOWN'!$D:$D,'[7]ALL SITES DOWN'!$J:$J,"")</f>
        <v/>
      </c>
      <c r="AZ1405" s="24" t="str">
        <f>_xlfn.XLOOKUP(B1405,'[8]ALL SITES DOWN'!$D:$D,'[8]ALL SITES DOWN'!$J:$J,"")</f>
        <v/>
      </c>
      <c r="BA1405" s="9" t="str">
        <f>_xlfn.XLOOKUP(B1405,[9]sheet1!$AC:$AC,[9]sheet1!$AF:$AF,"")</f>
        <v/>
      </c>
      <c r="BB1405" s="14" t="s">
        <v>5537</v>
      </c>
      <c r="BC1405" s="14" t="s">
        <v>5537</v>
      </c>
      <c r="BD1405" s="14" t="str">
        <f>_xlfn.XLOOKUP(B1405,'[10]cell downs 18042026 17h'!$B:$B,'[10]cell downs 18042026 17h'!$B:$B,"")</f>
        <v/>
      </c>
      <c r="BE1405" s="14" t="str">
        <f>_xlfn.XLOOKUP(B1405,'[11]Cells Huawei 19042026 15h'!$B:$B,'[11]Cells Huawei 19042026 15h'!$B:$B,"")</f>
        <v/>
      </c>
      <c r="BF1405" s="9" t="str">
        <f>_xlfn.XLOOKUP(B1405,'[12]cells down 19042026 9H40'!$B:$B,'[12]cells down 19042026 9H40'!$B:$B,"")</f>
        <v/>
      </c>
      <c r="BG1405" s="9" t="s">
        <v>2043</v>
      </c>
      <c r="BH1405" s="9" t="s">
        <v>5537</v>
      </c>
    </row>
    <row r="1406" spans="1:60" s="9" customFormat="1" x14ac:dyDescent="0.3">
      <c r="A1406" s="1" t="s">
        <v>1831</v>
      </c>
      <c r="B1406" s="8" t="s">
        <v>1832</v>
      </c>
      <c r="C1406" s="3" t="str">
        <f>_xlfn.XLOOKUP(B1406,'[1]daily break down'!$D:$D,'[1]daily break down'!$E:$E,"")</f>
        <v>CENTRE</v>
      </c>
      <c r="D1406" s="1" t="s">
        <v>21</v>
      </c>
      <c r="E1406" s="1"/>
      <c r="F1406" s="3" t="s">
        <v>226</v>
      </c>
      <c r="G1406" s="1" t="s">
        <v>1831</v>
      </c>
      <c r="H1406" s="41" t="str">
        <f>_xlfn.XLOOKUP(B1406,[2]CALCULATION!$B:$B,[2]CALCULATION!$H:$H,"")</f>
        <v>NOKIA</v>
      </c>
      <c r="I1406" s="34">
        <v>2.4969109644355321E-3</v>
      </c>
      <c r="J1406" s="34">
        <v>0</v>
      </c>
      <c r="K1406" s="34">
        <v>0</v>
      </c>
      <c r="L1406" s="34">
        <v>0</v>
      </c>
      <c r="M1406" s="34">
        <v>0</v>
      </c>
      <c r="N1406" s="34">
        <v>0</v>
      </c>
      <c r="O1406" s="34">
        <v>0</v>
      </c>
      <c r="P1406" s="34">
        <v>0</v>
      </c>
      <c r="Q1406" s="34">
        <v>0</v>
      </c>
      <c r="R1406" s="34">
        <v>0</v>
      </c>
      <c r="S1406" s="35">
        <v>0</v>
      </c>
      <c r="T1406" s="35">
        <v>17403.285923414747</v>
      </c>
      <c r="U1406" s="35">
        <v>0</v>
      </c>
      <c r="V1406" s="35">
        <v>0</v>
      </c>
      <c r="W1406" s="35">
        <v>0</v>
      </c>
      <c r="X1406" s="35">
        <v>0</v>
      </c>
      <c r="Y1406" s="35">
        <v>0</v>
      </c>
      <c r="Z1406" s="35">
        <v>0</v>
      </c>
      <c r="AA1406" s="35">
        <v>0</v>
      </c>
      <c r="AB1406" s="35">
        <v>0</v>
      </c>
      <c r="AC1406" s="35">
        <v>0</v>
      </c>
      <c r="AD1406" s="35">
        <v>0</v>
      </c>
      <c r="AE1406" s="58" t="s">
        <v>5560</v>
      </c>
      <c r="AF1406" s="58"/>
      <c r="AG1406" s="57" t="str" cm="1">
        <f t="array" ref="AG1406">IFERROR(_xlfn.IFS(
AI1406="MPR ISSUE","PDH",
AI1406="BSS Hardware Issue","BSS",
AI1406="Sites strategiques, MLL, Pylone, etc.","ENVTECH",
AI1406="AKTIVCO DEFAUT GE &amp; POWER Cabinet","AKTIVCO",
AI1406="AKTIVCO Coupure ENEO &amp; Baisse de tension","AKTIVCO GRID ONLY",
AI1406="Coupure ENEO &amp; Baisse de tension","IHS GRID ONLY",
AI1406="Defaut GE &amp; POWER Cabinet","IHS",
AI1406="Sharing","Partners",
AI1406="Sites strategiques &amp; DataCenter","SST &amp; DC",
AI1406="Exclu","Exclu",
AI1406="SAT","SAT",
AI1406="SPARE-ISSUE","SPARE-ISSUE",
AI1406="Fiber CAmtel","TRANS_FO_CAMTEL",
AI1406="Fiber AOF","Fiber AOF",
AI1406="Projet OCM (HUAWEI)","TRAVAUX-HUAWEI",
AI1406="Projet OCM (NOKIA)","TRAVAUX-NOKIA",
AI1406="ACCESS-ISSUE","ACCESS-ISSUE",
AI1406="Projet OCM (ZTE, NOKIA, autres projets)","TRAVAUX OCM",
AI1406="No root CAuse","No root cause",
AI1406="ODU HS","PDH",
AI1406="IP &amp; VLAN","PDH",
AI1406="Warehouse HUAWEI","SPARE-ISSUE",
AI1406="SPARE-HS","SPARE-ISSUE",
AI1406="Power Telco","BSS",AI1406="no impacts","no impacts"
),"")</f>
        <v>no impacts</v>
      </c>
      <c r="AH1406" s="57" t="str" cm="1">
        <f t="array" ref="AH1406">IFERROR(_xlfn.IFS(
AI1406="MPR ISSUE","TX ISSUE",
AI1406="BSS Hardware Issue","RAN ISSUE",
AI1406="Sites strategiques, MLL, Pylone, etc.","ENVTECH",
AI1406="AKTIVCO DEFAUT GE &amp; POWER Cabinet","POWER ISSUE",
AI1406="AKTIVCO Coupure ENEO &amp; Baisse de tension","POWER ISSUE",
AI1406="Coupure ENEO &amp; Baisse de tension","POWER ISSUE",
AI1406="Defaut GE &amp; POWER Cabinet","POWER ISSUE",
AI1406="Sharing","POWER ISSUE",
AI1406="Sites strategiques &amp; DataCenter","POWER ISSUE",
AI1406="Exclu","Exclu",
AI1406="SAT","TX ISSUE",
AI1406="SPARE-ISSUE","SPARE-ISSUE",
AI1406="Fiber CAmtel","TX ISSUE",
AI1406="Fiber AOF","TX ISSUE",
AI1406="Projet OCM (HUAWEI)","TRAVAUX-HUAWEI",
AI1406="Projet OCM (NOKIA)","TRAVAUX -NOKIA",
AI1406="ACCESS-ISSUE","ACCESS-ISSUE",
AI1406="Projet OCM (ZTE, NOKIA, autres projets)","TRAVAUX OCM",
AI1406="No root CAuse","No root cause",
AI1406="ODU HS","TX ISSUE",
AI1406="IP &amp; VLAN","TX ISSUE",
AI1406="Warehouse HUAWEI","SPARE-ISSUE",
AI1406="SPARE-HS","SPARE-ISSUE",
AI1406="Power Telco","RAN ISSUE",AI1406="no impacts","no impacts"
),"")</f>
        <v>no impacts</v>
      </c>
      <c r="AI1406" s="85" t="s">
        <v>5998</v>
      </c>
      <c r="AJ1406" s="57" t="str" cm="1">
        <f t="array" ref="AJ1406">IFERROR(_xlfn.IFS(
AI1406="MPR ISSUE","ACTIVE",
AI1406="BSS Hardware Issue","ACTIVE",
AI1406="Sites strategiques, MLL, Pylone, etc.","PASSIVE",
AI1406="AKTIVCO DEFAUT GE &amp; POWER Cabinet","PASSIVE",
AI1406="AKTIVCO Coupure ENEO &amp; Baisse de tension","PASSIVE",
AI1406="Coupure ENEO &amp; Baisse de tension","PASSIVE",
AI1406="Defaut GE &amp; POWER Cabinet","PASSIVE",
AI1406="Sharing","PASSIVE",
AI1406="Sites strategiques &amp; DataCenter","PASSIVE",
AI1406="Exclu","Exclu",
AI1406="SAT","ACTIVE",
AI1406="SPARE-ISSUE","SPARE-ISSUE",
AI1406="Fiber CAmtel","ACTIVE",
AI1406="Fiber AOF","ACTIVE",
AI1406="Projet OCM (HUAWEI)","PLANNED WORKS",
AI1406="Projet OCM (NOKIA)","PLANNED WORKS",
AI1406="ACCESS-ISSUE","ACCESS-ISSUE",
AI1406="Projet OCM (ZTE, NOKIA, autres projets)","PLANNED WORKS",
AI1406="No root CAuse","No root cause",
AI1406="ODU HS","ACTIVE",
AI1406="IP &amp; VLAN","ACTIVE",
AI1406="Warehouse HUAWEI","SPARE-ISSUE",
AI1406="SPARE-HS","SPARE-ISSUE",
AI1406="Power Telco","ACTIVE", AI1406="no impacts","no impacts"
),"")</f>
        <v>no impacts</v>
      </c>
      <c r="AK1406" s="23" t="s">
        <v>5537</v>
      </c>
      <c r="AL1406" s="23" t="str">
        <f t="shared" si="37"/>
        <v>EST_023</v>
      </c>
      <c r="AN1406" s="9" t="s">
        <v>5537</v>
      </c>
      <c r="AO1406" s="23" t="str">
        <f>_xlfn.XLOOKUP(B1406,'INCIDENT-05-03-2026'!E:E,'INCIDENT-05-03-2026'!F:F,"")</f>
        <v/>
      </c>
      <c r="AP1406" s="7" t="s">
        <v>5537</v>
      </c>
      <c r="AQ1406" s="6"/>
      <c r="AR1406" s="7"/>
      <c r="AS1406" s="3" t="str">
        <f>_xlfn.XLOOKUP(B1406,'[3]tt num | region | site id'!$C:$C,'[3]tt num | region | site id'!$Q:$Q,"")</f>
        <v/>
      </c>
      <c r="AT1406" s="24" t="str">
        <f>_xlfn.XLOOKUP(B1406,'[4]Cells Huawei 03052026 12h'!$B:$B,'[4]Cells Huawei 03052026 12h'!$T:$T,"")</f>
        <v/>
      </c>
      <c r="AU1406" s="24" t="str">
        <f>_xlfn.XLOOKUP(B1406,'[5]cells down 02052026 8h50'!$B:$B,'[5]cells down 02052026 8h50'!$R:$R,"")</f>
        <v/>
      </c>
      <c r="AV1406" s="24" t="str">
        <f>_xlfn.XLOOKUP(B1406,'[5]cells down 02052026 13h50'!$B:$B,'[5]cells down 02052026 13h50'!$R:$R,"")</f>
        <v/>
      </c>
      <c r="AW1406" s="24" t="str">
        <f>_xlfn.XLOOKUP(B1406,'[5]cells down 02052026 13h50'!$B:$B,'[5]cells down 02052026 13h50'!$R:$R,"")</f>
        <v/>
      </c>
      <c r="AX1406" s="24" t="str">
        <f>_xlfn.XLOOKUP(B1406,'[6]cell downs 03052026 8h40 '!$B:$B,'[6]cell downs 03052026 8h40 '!$R:$R,"")</f>
        <v/>
      </c>
      <c r="AY1406" s="24" t="str">
        <f>_xlfn.XLOOKUP(B1406,'[7]ALL SITES DOWN'!$D:$D,'[7]ALL SITES DOWN'!$J:$J,"")</f>
        <v/>
      </c>
      <c r="AZ1406" s="24" t="str">
        <f>_xlfn.XLOOKUP(B1406,'[8]ALL SITES DOWN'!$D:$D,'[8]ALL SITES DOWN'!$J:$J,"")</f>
        <v/>
      </c>
      <c r="BA1406" s="9" t="str">
        <f>_xlfn.XLOOKUP(B1406,[9]sheet1!$AC:$AC,[9]sheet1!$AF:$AF,"")</f>
        <v/>
      </c>
      <c r="BB1406" s="14" t="s">
        <v>5537</v>
      </c>
      <c r="BC1406" s="14" t="s">
        <v>5537</v>
      </c>
      <c r="BD1406" s="14" t="str">
        <f>_xlfn.XLOOKUP(B1406,'[10]cell downs 18042026 17h'!$B:$B,'[10]cell downs 18042026 17h'!$B:$B,"")</f>
        <v/>
      </c>
      <c r="BE1406" s="14" t="str">
        <f>_xlfn.XLOOKUP(B1406,'[11]Cells Huawei 19042026 15h'!$B:$B,'[11]Cells Huawei 19042026 15h'!$B:$B,"")</f>
        <v/>
      </c>
      <c r="BF1406" s="9" t="str">
        <f>_xlfn.XLOOKUP(B1406,'[12]cells down 19042026 9H40'!$B:$B,'[12]cells down 19042026 9H40'!$B:$B,"")</f>
        <v/>
      </c>
      <c r="BG1406" s="9" t="s">
        <v>5537</v>
      </c>
      <c r="BH1406" s="9" t="s">
        <v>5537</v>
      </c>
    </row>
    <row r="1407" spans="1:60" s="9" customFormat="1" x14ac:dyDescent="0.3">
      <c r="A1407" s="1" t="s">
        <v>4575</v>
      </c>
      <c r="B1407" s="8" t="s">
        <v>4576</v>
      </c>
      <c r="C1407" s="3" t="str">
        <f>_xlfn.XLOOKUP(B1407,'[1]daily break down'!$D:$D,'[1]daily break down'!$E:$E,"")</f>
        <v>Yaounde</v>
      </c>
      <c r="D1407" s="1" t="s">
        <v>11</v>
      </c>
      <c r="E1407" s="1" t="s">
        <v>12</v>
      </c>
      <c r="F1407" s="3" t="s">
        <v>37</v>
      </c>
      <c r="G1407" s="1" t="s">
        <v>38</v>
      </c>
      <c r="H1407" s="42" t="str">
        <f>_xlfn.XLOOKUP(B1407,[2]CALCULATION!$B:$B,[2]CALCULATION!$H:$H,"")</f>
        <v>ZTE</v>
      </c>
      <c r="I1407" s="34">
        <v>0</v>
      </c>
      <c r="J1407" s="34">
        <v>0</v>
      </c>
      <c r="K1407" s="34">
        <v>0</v>
      </c>
      <c r="L1407" s="34">
        <v>0</v>
      </c>
      <c r="M1407" s="34">
        <v>0</v>
      </c>
      <c r="N1407" s="34">
        <v>1.2549296156469283</v>
      </c>
      <c r="O1407" s="34">
        <v>4.1591402636167125E-2</v>
      </c>
      <c r="P1407" s="34">
        <v>0</v>
      </c>
      <c r="Q1407" s="34">
        <v>0.7294903733381275</v>
      </c>
      <c r="R1407" s="34">
        <v>0</v>
      </c>
      <c r="S1407" s="35">
        <v>0</v>
      </c>
      <c r="T1407" s="35">
        <v>0</v>
      </c>
      <c r="U1407" s="35">
        <v>0</v>
      </c>
      <c r="V1407" s="35">
        <v>0</v>
      </c>
      <c r="W1407" s="35">
        <v>0</v>
      </c>
      <c r="X1407" s="35">
        <v>0</v>
      </c>
      <c r="Y1407" s="35">
        <v>0</v>
      </c>
      <c r="Z1407" s="35">
        <v>0</v>
      </c>
      <c r="AA1407" s="35">
        <v>0</v>
      </c>
      <c r="AB1407" s="35">
        <v>0</v>
      </c>
      <c r="AC1407" s="35">
        <v>0</v>
      </c>
      <c r="AD1407" s="35">
        <v>0</v>
      </c>
      <c r="AE1407" s="58" t="s">
        <v>5560</v>
      </c>
      <c r="AF1407" s="58"/>
      <c r="AG1407" s="57" t="str" cm="1">
        <f t="array" ref="AG1407">IFERROR(_xlfn.IFS(
AI1407="MPR ISSUE","PDH",
AI1407="BSS Hardware Issue","BSS",
AI1407="Sites strategiques, MLL, Pylone, etc.","ENVTECH",
AI1407="AKTIVCO DEFAUT GE &amp; POWER Cabinet","AKTIVCO",
AI1407="AKTIVCO Coupure ENEO &amp; Baisse de tension","AKTIVCO GRID ONLY",
AI1407="Coupure ENEO &amp; Baisse de tension","IHS GRID ONLY",
AI1407="Defaut GE &amp; POWER Cabinet","IHS",
AI1407="Sharing","Partners",
AI1407="Sites strategiques &amp; DataCenter","SST &amp; DC",
AI1407="Exclu","Exclu",
AI1407="SAT","SAT",
AI1407="SPARE-ISSUE","SPARE-ISSUE",
AI1407="Fiber CAmtel","TRANS_FO_CAMTEL",
AI1407="Fiber AOF","Fiber AOF",
AI1407="Projet OCM (HUAWEI)","TRAVAUX-HUAWEI",
AI1407="Projet OCM (NOKIA)","TRAVAUX-NOKIA",
AI1407="ACCESS-ISSUE","ACCESS-ISSUE",
AI1407="Projet OCM (ZTE, NOKIA, autres projets)","TRAVAUX OCM",
AI1407="No root CAuse","No root cause",
AI1407="ODU HS","PDH",
AI1407="IP &amp; VLAN","PDH",
AI1407="Warehouse HUAWEI","SPARE-ISSUE",
AI1407="SPARE-HS","SPARE-ISSUE",
AI1407="Power Telco","BSS",AI1407="no impacts","no impacts"
),"")</f>
        <v>no impacts</v>
      </c>
      <c r="AH1407" s="57" t="str" cm="1">
        <f t="array" ref="AH1407">IFERROR(_xlfn.IFS(
AI1407="MPR ISSUE","TX ISSUE",
AI1407="BSS Hardware Issue","RAN ISSUE",
AI1407="Sites strategiques, MLL, Pylone, etc.","ENVTECH",
AI1407="AKTIVCO DEFAUT GE &amp; POWER Cabinet","POWER ISSUE",
AI1407="AKTIVCO Coupure ENEO &amp; Baisse de tension","POWER ISSUE",
AI1407="Coupure ENEO &amp; Baisse de tension","POWER ISSUE",
AI1407="Defaut GE &amp; POWER Cabinet","POWER ISSUE",
AI1407="Sharing","POWER ISSUE",
AI1407="Sites strategiques &amp; DataCenter","POWER ISSUE",
AI1407="Exclu","Exclu",
AI1407="SAT","TX ISSUE",
AI1407="SPARE-ISSUE","SPARE-ISSUE",
AI1407="Fiber CAmtel","TX ISSUE",
AI1407="Fiber AOF","TX ISSUE",
AI1407="Projet OCM (HUAWEI)","TRAVAUX-HUAWEI",
AI1407="Projet OCM (NOKIA)","TRAVAUX -NOKIA",
AI1407="ACCESS-ISSUE","ACCESS-ISSUE",
AI1407="Projet OCM (ZTE, NOKIA, autres projets)","TRAVAUX OCM",
AI1407="No root CAuse","No root cause",
AI1407="ODU HS","TX ISSUE",
AI1407="IP &amp; VLAN","TX ISSUE",
AI1407="Warehouse HUAWEI","SPARE-ISSUE",
AI1407="SPARE-HS","SPARE-ISSUE",
AI1407="Power Telco","RAN ISSUE",AI1407="no impacts","no impacts"
),"")</f>
        <v>no impacts</v>
      </c>
      <c r="AI1407" s="85" t="s">
        <v>5998</v>
      </c>
      <c r="AJ1407" s="57" t="str" cm="1">
        <f t="array" ref="AJ1407">IFERROR(_xlfn.IFS(
AI1407="MPR ISSUE","ACTIVE",
AI1407="BSS Hardware Issue","ACTIVE",
AI1407="Sites strategiques, MLL, Pylone, etc.","PASSIVE",
AI1407="AKTIVCO DEFAUT GE &amp; POWER Cabinet","PASSIVE",
AI1407="AKTIVCO Coupure ENEO &amp; Baisse de tension","PASSIVE",
AI1407="Coupure ENEO &amp; Baisse de tension","PASSIVE",
AI1407="Defaut GE &amp; POWER Cabinet","PASSIVE",
AI1407="Sharing","PASSIVE",
AI1407="Sites strategiques &amp; DataCenter","PASSIVE",
AI1407="Exclu","Exclu",
AI1407="SAT","ACTIVE",
AI1407="SPARE-ISSUE","SPARE-ISSUE",
AI1407="Fiber CAmtel","ACTIVE",
AI1407="Fiber AOF","ACTIVE",
AI1407="Projet OCM (HUAWEI)","PLANNED WORKS",
AI1407="Projet OCM (NOKIA)","PLANNED WORKS",
AI1407="ACCESS-ISSUE","ACCESS-ISSUE",
AI1407="Projet OCM (ZTE, NOKIA, autres projets)","PLANNED WORKS",
AI1407="No root CAuse","No root cause",
AI1407="ODU HS","ACTIVE",
AI1407="IP &amp; VLAN","ACTIVE",
AI1407="Warehouse HUAWEI","SPARE-ISSUE",
AI1407="SPARE-HS","SPARE-ISSUE",
AI1407="Power Telco","ACTIVE", AI1407="no impacts","no impacts"
),"")</f>
        <v>no impacts</v>
      </c>
      <c r="AK1407" s="23" t="s">
        <v>5537</v>
      </c>
      <c r="AL1407" s="23" t="str">
        <f t="shared" si="37"/>
        <v>CTR_639</v>
      </c>
      <c r="AN1407" s="9" t="s">
        <v>5537</v>
      </c>
      <c r="AO1407" s="23" t="str">
        <f>_xlfn.XLOOKUP(B1407,'INCIDENT-05-03-2026'!E:E,'INCIDENT-05-03-2026'!F:F,"")</f>
        <v/>
      </c>
      <c r="AP1407" s="7" t="s">
        <v>5537</v>
      </c>
      <c r="AQ1407" s="6"/>
      <c r="AR1407" s="7"/>
      <c r="AS1407" s="3" t="str">
        <f>_xlfn.XLOOKUP(B1407,'[3]tt num | region | site id'!$C:$C,'[3]tt num | region | site id'!$Q:$Q,"")</f>
        <v/>
      </c>
      <c r="AT1407" s="24" t="str">
        <f>_xlfn.XLOOKUP(B1407,'[4]Cells Huawei 03052026 12h'!$B:$B,'[4]Cells Huawei 03052026 12h'!$T:$T,"")</f>
        <v/>
      </c>
      <c r="AU1407" s="24" t="str">
        <f>_xlfn.XLOOKUP(B1407,'[5]cells down 02052026 8h50'!$B:$B,'[5]cells down 02052026 8h50'!$R:$R,"")</f>
        <v/>
      </c>
      <c r="AV1407" s="24" t="str">
        <f>_xlfn.XLOOKUP(B1407,'[5]cells down 02052026 13h50'!$B:$B,'[5]cells down 02052026 13h50'!$R:$R,"")</f>
        <v/>
      </c>
      <c r="AW1407" s="24" t="str">
        <f>_xlfn.XLOOKUP(B1407,'[5]cells down 02052026 13h50'!$B:$B,'[5]cells down 02052026 13h50'!$R:$R,"")</f>
        <v/>
      </c>
      <c r="AX1407" s="24" t="str">
        <f>_xlfn.XLOOKUP(B1407,'[6]cell downs 03052026 8h40 '!$B:$B,'[6]cell downs 03052026 8h40 '!$R:$R,"")</f>
        <v/>
      </c>
      <c r="AY1407" s="24" t="str">
        <f>_xlfn.XLOOKUP(B1407,'[7]ALL SITES DOWN'!$D:$D,'[7]ALL SITES DOWN'!$J:$J,"")</f>
        <v/>
      </c>
      <c r="AZ1407" s="24" t="str">
        <f>_xlfn.XLOOKUP(B1407,'[8]ALL SITES DOWN'!$D:$D,'[8]ALL SITES DOWN'!$J:$J,"")</f>
        <v/>
      </c>
      <c r="BA1407" s="9" t="str">
        <f>_xlfn.XLOOKUP(B1407,[9]sheet1!$AC:$AC,[9]sheet1!$AF:$AF,"")</f>
        <v/>
      </c>
      <c r="BB1407" s="14" t="s">
        <v>5537</v>
      </c>
      <c r="BC1407" s="14" t="s">
        <v>5537</v>
      </c>
      <c r="BD1407" s="14" t="str">
        <f>_xlfn.XLOOKUP(B1407,'[10]cell downs 18042026 17h'!$B:$B,'[10]cell downs 18042026 17h'!$B:$B,"")</f>
        <v/>
      </c>
      <c r="BE1407" s="14" t="str">
        <f>_xlfn.XLOOKUP(B1407,'[11]Cells Huawei 19042026 15h'!$B:$B,'[11]Cells Huawei 19042026 15h'!$B:$B,"")</f>
        <v/>
      </c>
      <c r="BF1407" s="9" t="str">
        <f>_xlfn.XLOOKUP(B1407,'[12]cells down 19042026 9H40'!$B:$B,'[12]cells down 19042026 9H40'!$B:$B,"")</f>
        <v/>
      </c>
      <c r="BG1407" s="9" t="s">
        <v>4576</v>
      </c>
      <c r="BH1407" s="9" t="s">
        <v>12</v>
      </c>
    </row>
    <row r="1408" spans="1:60" s="9" customFormat="1" x14ac:dyDescent="0.3">
      <c r="A1408" s="1" t="s">
        <v>4443</v>
      </c>
      <c r="B1408" s="8" t="s">
        <v>4444</v>
      </c>
      <c r="C1408" s="3" t="str">
        <f>_xlfn.XLOOKUP(B1408,'[1]daily break down'!$D:$D,'[1]daily break down'!$E:$E,"")</f>
        <v>CENTRE</v>
      </c>
      <c r="D1408" s="1" t="s">
        <v>11</v>
      </c>
      <c r="E1408" s="1" t="s">
        <v>66</v>
      </c>
      <c r="F1408" s="3" t="s">
        <v>226</v>
      </c>
      <c r="G1408" s="1" t="s">
        <v>4445</v>
      </c>
      <c r="H1408" s="41" t="str">
        <f>_xlfn.XLOOKUP(B1408,[2]CALCULATION!$B:$B,[2]CALCULATION!$H:$H,"")</f>
        <v>NOKIA</v>
      </c>
      <c r="I1408" s="34">
        <v>1.0701046990437507E-3</v>
      </c>
      <c r="J1408" s="34">
        <v>0</v>
      </c>
      <c r="K1408" s="34">
        <v>0</v>
      </c>
      <c r="L1408" s="34">
        <v>0</v>
      </c>
      <c r="M1408" s="34">
        <v>0</v>
      </c>
      <c r="N1408" s="34">
        <v>0</v>
      </c>
      <c r="O1408" s="34">
        <v>0</v>
      </c>
      <c r="P1408" s="34">
        <v>0</v>
      </c>
      <c r="Q1408" s="34">
        <v>0</v>
      </c>
      <c r="R1408" s="34">
        <v>0</v>
      </c>
      <c r="S1408" s="35">
        <v>0</v>
      </c>
      <c r="T1408" s="35">
        <v>287742.95461899991</v>
      </c>
      <c r="U1408" s="35">
        <v>0.46624461737336415</v>
      </c>
      <c r="V1408" s="35">
        <v>0</v>
      </c>
      <c r="W1408" s="35">
        <v>0</v>
      </c>
      <c r="X1408" s="35">
        <v>0</v>
      </c>
      <c r="Y1408" s="35">
        <v>0</v>
      </c>
      <c r="Z1408" s="35">
        <v>0</v>
      </c>
      <c r="AA1408" s="35">
        <v>0</v>
      </c>
      <c r="AB1408" s="35">
        <v>0</v>
      </c>
      <c r="AC1408" s="35">
        <v>0</v>
      </c>
      <c r="AD1408" s="35">
        <v>0</v>
      </c>
      <c r="AE1408" s="58" t="s">
        <v>5560</v>
      </c>
      <c r="AF1408" s="58"/>
      <c r="AG1408" s="57" t="str" cm="1">
        <f t="array" ref="AG1408">IFERROR(_xlfn.IFS(
AI1408="MPR ISSUE","PDH",
AI1408="BSS Hardware Issue","BSS",
AI1408="Sites strategiques, MLL, Pylone, etc.","ENVTECH",
AI1408="AKTIVCO DEFAUT GE &amp; POWER Cabinet","AKTIVCO",
AI1408="AKTIVCO Coupure ENEO &amp; Baisse de tension","AKTIVCO GRID ONLY",
AI1408="Coupure ENEO &amp; Baisse de tension","IHS GRID ONLY",
AI1408="Defaut GE &amp; POWER Cabinet","IHS",
AI1408="Sharing","Partners",
AI1408="Sites strategiques &amp; DataCenter","SST &amp; DC",
AI1408="Exclu","Exclu",
AI1408="SAT","SAT",
AI1408="SPARE-ISSUE","SPARE-ISSUE",
AI1408="Fiber CAmtel","TRANS_FO_CAMTEL",
AI1408="Fiber AOF","Fiber AOF",
AI1408="Projet OCM (HUAWEI)","TRAVAUX-HUAWEI",
AI1408="Projet OCM (NOKIA)","TRAVAUX-NOKIA",
AI1408="ACCESS-ISSUE","ACCESS-ISSUE",
AI1408="Projet OCM (ZTE, NOKIA, autres projets)","TRAVAUX OCM",
AI1408="No root CAuse","No root cause",
AI1408="ODU HS","PDH",
AI1408="IP &amp; VLAN","PDH",
AI1408="Warehouse HUAWEI","SPARE-ISSUE",
AI1408="SPARE-HS","SPARE-ISSUE",
AI1408="Power Telco","BSS",AI1408="no impacts","no impacts"
),"")</f>
        <v>no impacts</v>
      </c>
      <c r="AH1408" s="57" t="str" cm="1">
        <f t="array" ref="AH1408">IFERROR(_xlfn.IFS(
AI1408="MPR ISSUE","TX ISSUE",
AI1408="BSS Hardware Issue","RAN ISSUE",
AI1408="Sites strategiques, MLL, Pylone, etc.","ENVTECH",
AI1408="AKTIVCO DEFAUT GE &amp; POWER Cabinet","POWER ISSUE",
AI1408="AKTIVCO Coupure ENEO &amp; Baisse de tension","POWER ISSUE",
AI1408="Coupure ENEO &amp; Baisse de tension","POWER ISSUE",
AI1408="Defaut GE &amp; POWER Cabinet","POWER ISSUE",
AI1408="Sharing","POWER ISSUE",
AI1408="Sites strategiques &amp; DataCenter","POWER ISSUE",
AI1408="Exclu","Exclu",
AI1408="SAT","TX ISSUE",
AI1408="SPARE-ISSUE","SPARE-ISSUE",
AI1408="Fiber CAmtel","TX ISSUE",
AI1408="Fiber AOF","TX ISSUE",
AI1408="Projet OCM (HUAWEI)","TRAVAUX-HUAWEI",
AI1408="Projet OCM (NOKIA)","TRAVAUX -NOKIA",
AI1408="ACCESS-ISSUE","ACCESS-ISSUE",
AI1408="Projet OCM (ZTE, NOKIA, autres projets)","TRAVAUX OCM",
AI1408="No root CAuse","No root cause",
AI1408="ODU HS","TX ISSUE",
AI1408="IP &amp; VLAN","TX ISSUE",
AI1408="Warehouse HUAWEI","SPARE-ISSUE",
AI1408="SPARE-HS","SPARE-ISSUE",
AI1408="Power Telco","RAN ISSUE",AI1408="no impacts","no impacts"
),"")</f>
        <v>no impacts</v>
      </c>
      <c r="AI1408" s="85" t="s">
        <v>5998</v>
      </c>
      <c r="AJ1408" s="57" t="str" cm="1">
        <f t="array" ref="AJ1408">IFERROR(_xlfn.IFS(
AI1408="MPR ISSUE","ACTIVE",
AI1408="BSS Hardware Issue","ACTIVE",
AI1408="Sites strategiques, MLL, Pylone, etc.","PASSIVE",
AI1408="AKTIVCO DEFAUT GE &amp; POWER Cabinet","PASSIVE",
AI1408="AKTIVCO Coupure ENEO &amp; Baisse de tension","PASSIVE",
AI1408="Coupure ENEO &amp; Baisse de tension","PASSIVE",
AI1408="Defaut GE &amp; POWER Cabinet","PASSIVE",
AI1408="Sharing","PASSIVE",
AI1408="Sites strategiques &amp; DataCenter","PASSIVE",
AI1408="Exclu","Exclu",
AI1408="SAT","ACTIVE",
AI1408="SPARE-ISSUE","SPARE-ISSUE",
AI1408="Fiber CAmtel","ACTIVE",
AI1408="Fiber AOF","ACTIVE",
AI1408="Projet OCM (HUAWEI)","PLANNED WORKS",
AI1408="Projet OCM (NOKIA)","PLANNED WORKS",
AI1408="ACCESS-ISSUE","ACCESS-ISSUE",
AI1408="Projet OCM (ZTE, NOKIA, autres projets)","PLANNED WORKS",
AI1408="No root CAuse","No root cause",
AI1408="ODU HS","ACTIVE",
AI1408="IP &amp; VLAN","ACTIVE",
AI1408="Warehouse HUAWEI","SPARE-ISSUE",
AI1408="SPARE-HS","SPARE-ISSUE",
AI1408="Power Telco","ACTIVE", AI1408="no impacts","no impacts"
),"")</f>
        <v>no impacts</v>
      </c>
      <c r="AK1408" s="23" t="s">
        <v>5537</v>
      </c>
      <c r="AL1408" s="23" t="str">
        <f t="shared" si="37"/>
        <v>EST_064</v>
      </c>
      <c r="AN1408" s="9" t="s">
        <v>5537</v>
      </c>
      <c r="AO1408" s="23" t="str">
        <f>_xlfn.XLOOKUP(B1408,'INCIDENT-05-03-2026'!E:E,'INCIDENT-05-03-2026'!F:F,"")</f>
        <v/>
      </c>
      <c r="AP1408" s="7" t="s">
        <v>5537</v>
      </c>
      <c r="AQ1408" s="6"/>
      <c r="AR1408" s="7"/>
      <c r="AS1408" s="3" t="str">
        <f>_xlfn.XLOOKUP(B1408,'[3]tt num | region | site id'!$C:$C,'[3]tt num | region | site id'!$Q:$Q,"")</f>
        <v/>
      </c>
      <c r="AT1408" s="24" t="str">
        <f>_xlfn.XLOOKUP(B1408,'[4]Cells Huawei 03052026 12h'!$B:$B,'[4]Cells Huawei 03052026 12h'!$T:$T,"")</f>
        <v/>
      </c>
      <c r="AU1408" s="24" t="str">
        <f>_xlfn.XLOOKUP(B1408,'[5]cells down 02052026 8h50'!$B:$B,'[5]cells down 02052026 8h50'!$R:$R,"")</f>
        <v/>
      </c>
      <c r="AV1408" s="24" t="str">
        <f>_xlfn.XLOOKUP(B1408,'[5]cells down 02052026 13h50'!$B:$B,'[5]cells down 02052026 13h50'!$R:$R,"")</f>
        <v/>
      </c>
      <c r="AW1408" s="24" t="str">
        <f>_xlfn.XLOOKUP(B1408,'[5]cells down 02052026 13h50'!$B:$B,'[5]cells down 02052026 13h50'!$R:$R,"")</f>
        <v/>
      </c>
      <c r="AX1408" s="24" t="str">
        <f>_xlfn.XLOOKUP(B1408,'[6]cell downs 03052026 8h40 '!$B:$B,'[6]cell downs 03052026 8h40 '!$R:$R,"")</f>
        <v/>
      </c>
      <c r="AY1408" s="24" t="str">
        <f>_xlfn.XLOOKUP(B1408,'[7]ALL SITES DOWN'!$D:$D,'[7]ALL SITES DOWN'!$J:$J,"")</f>
        <v/>
      </c>
      <c r="AZ1408" s="24" t="str">
        <f>_xlfn.XLOOKUP(B1408,'[8]ALL SITES DOWN'!$D:$D,'[8]ALL SITES DOWN'!$J:$J,"")</f>
        <v/>
      </c>
      <c r="BA1408" s="9" t="str">
        <f>_xlfn.XLOOKUP(B1408,[9]sheet1!$AC:$AC,[9]sheet1!$AF:$AF,"")</f>
        <v/>
      </c>
      <c r="BB1408" s="14" t="s">
        <v>5537</v>
      </c>
      <c r="BC1408" s="14" t="s">
        <v>5537</v>
      </c>
      <c r="BD1408" s="14" t="str">
        <f>_xlfn.XLOOKUP(B1408,'[10]cell downs 18042026 17h'!$B:$B,'[10]cell downs 18042026 17h'!$B:$B,"")</f>
        <v/>
      </c>
      <c r="BE1408" s="14" t="str">
        <f>_xlfn.XLOOKUP(B1408,'[11]Cells Huawei 19042026 15h'!$B:$B,'[11]Cells Huawei 19042026 15h'!$B:$B,"")</f>
        <v/>
      </c>
      <c r="BF1408" s="9" t="str">
        <f>_xlfn.XLOOKUP(B1408,'[12]cells down 19042026 9H40'!$B:$B,'[12]cells down 19042026 9H40'!$B:$B,"")</f>
        <v/>
      </c>
      <c r="BG1408" s="9" t="s">
        <v>4444</v>
      </c>
      <c r="BH1408" s="9" t="s">
        <v>5537</v>
      </c>
    </row>
    <row r="1409" spans="1:60" s="9" customFormat="1" x14ac:dyDescent="0.3">
      <c r="A1409" s="1" t="s">
        <v>5067</v>
      </c>
      <c r="B1409" s="8" t="s">
        <v>5068</v>
      </c>
      <c r="C1409" s="3" t="str">
        <f>_xlfn.XLOOKUP(B1409,'[1]daily break down'!$D:$D,'[1]daily break down'!$E:$E,"")</f>
        <v>CENTRE</v>
      </c>
      <c r="D1409" s="1" t="s">
        <v>11</v>
      </c>
      <c r="E1409" s="1" t="s">
        <v>594</v>
      </c>
      <c r="F1409" s="3" t="s">
        <v>37</v>
      </c>
      <c r="G1409" s="1" t="s">
        <v>4805</v>
      </c>
      <c r="H1409" s="41" t="str">
        <f>_xlfn.XLOOKUP(B1409,[2]CALCULATION!$B:$B,[2]CALCULATION!$H:$H,"")</f>
        <v>NOKIA</v>
      </c>
      <c r="I1409" s="34">
        <v>0</v>
      </c>
      <c r="J1409" s="34">
        <v>0</v>
      </c>
      <c r="K1409" s="34">
        <v>0</v>
      </c>
      <c r="L1409" s="34">
        <v>0</v>
      </c>
      <c r="M1409" s="34">
        <v>0</v>
      </c>
      <c r="N1409" s="34">
        <v>0</v>
      </c>
      <c r="O1409" s="34">
        <v>0</v>
      </c>
      <c r="P1409" s="34">
        <v>0</v>
      </c>
      <c r="Q1409" s="34">
        <v>0</v>
      </c>
      <c r="R1409" s="34">
        <v>1.2045578683424085</v>
      </c>
      <c r="S1409" s="35">
        <v>0</v>
      </c>
      <c r="T1409" s="35">
        <v>475122.00820556283</v>
      </c>
      <c r="U1409" s="35">
        <v>0</v>
      </c>
      <c r="V1409" s="35">
        <v>0</v>
      </c>
      <c r="W1409" s="35">
        <v>0</v>
      </c>
      <c r="X1409" s="35">
        <v>0</v>
      </c>
      <c r="Y1409" s="35">
        <v>0</v>
      </c>
      <c r="Z1409" s="35">
        <v>0</v>
      </c>
      <c r="AA1409" s="35">
        <v>0</v>
      </c>
      <c r="AB1409" s="35">
        <v>0</v>
      </c>
      <c r="AC1409" s="35">
        <v>0</v>
      </c>
      <c r="AD1409" s="35">
        <v>0</v>
      </c>
      <c r="AE1409" s="58" t="s">
        <v>5560</v>
      </c>
      <c r="AF1409" s="58"/>
      <c r="AG1409" s="57" t="str" cm="1">
        <f t="array" ref="AG1409">IFERROR(_xlfn.IFS(
AI1409="MPR ISSUE","PDH",
AI1409="BSS Hardware Issue","BSS",
AI1409="Sites strategiques, MLL, Pylone, etc.","ENVTECH",
AI1409="AKTIVCO DEFAUT GE &amp; POWER Cabinet","AKTIVCO",
AI1409="AKTIVCO Coupure ENEO &amp; Baisse de tension","AKTIVCO GRID ONLY",
AI1409="Coupure ENEO &amp; Baisse de tension","IHS GRID ONLY",
AI1409="Defaut GE &amp; POWER Cabinet","IHS",
AI1409="Sharing","Partners",
AI1409="Sites strategiques &amp; DataCenter","SST &amp; DC",
AI1409="Exclu","Exclu",
AI1409="SAT","SAT",
AI1409="SPARE-ISSUE","SPARE-ISSUE",
AI1409="Fiber CAmtel","TRANS_FO_CAMTEL",
AI1409="Fiber AOF","Fiber AOF",
AI1409="Projet OCM (HUAWEI)","TRAVAUX-HUAWEI",
AI1409="Projet OCM (NOKIA)","TRAVAUX-NOKIA",
AI1409="ACCESS-ISSUE","ACCESS-ISSUE",
AI1409="Projet OCM (ZTE, NOKIA, autres projets)","TRAVAUX OCM",
AI1409="No root CAuse","No root cause",
AI1409="ODU HS","PDH",
AI1409="IP &amp; VLAN","PDH",
AI1409="Warehouse HUAWEI","SPARE-ISSUE",
AI1409="SPARE-HS","SPARE-ISSUE",
AI1409="Power Telco","BSS",AI1409="no impacts","no impacts"
),"")</f>
        <v>no impacts</v>
      </c>
      <c r="AH1409" s="57" t="str" cm="1">
        <f t="array" ref="AH1409">IFERROR(_xlfn.IFS(
AI1409="MPR ISSUE","TX ISSUE",
AI1409="BSS Hardware Issue","RAN ISSUE",
AI1409="Sites strategiques, MLL, Pylone, etc.","ENVTECH",
AI1409="AKTIVCO DEFAUT GE &amp; POWER Cabinet","POWER ISSUE",
AI1409="AKTIVCO Coupure ENEO &amp; Baisse de tension","POWER ISSUE",
AI1409="Coupure ENEO &amp; Baisse de tension","POWER ISSUE",
AI1409="Defaut GE &amp; POWER Cabinet","POWER ISSUE",
AI1409="Sharing","POWER ISSUE",
AI1409="Sites strategiques &amp; DataCenter","POWER ISSUE",
AI1409="Exclu","Exclu",
AI1409="SAT","TX ISSUE",
AI1409="SPARE-ISSUE","SPARE-ISSUE",
AI1409="Fiber CAmtel","TX ISSUE",
AI1409="Fiber AOF","TX ISSUE",
AI1409="Projet OCM (HUAWEI)","TRAVAUX-HUAWEI",
AI1409="Projet OCM (NOKIA)","TRAVAUX -NOKIA",
AI1409="ACCESS-ISSUE","ACCESS-ISSUE",
AI1409="Projet OCM (ZTE, NOKIA, autres projets)","TRAVAUX OCM",
AI1409="No root CAuse","No root cause",
AI1409="ODU HS","TX ISSUE",
AI1409="IP &amp; VLAN","TX ISSUE",
AI1409="Warehouse HUAWEI","SPARE-ISSUE",
AI1409="SPARE-HS","SPARE-ISSUE",
AI1409="Power Telco","RAN ISSUE",AI1409="no impacts","no impacts"
),"")</f>
        <v>no impacts</v>
      </c>
      <c r="AI1409" s="85" t="s">
        <v>5998</v>
      </c>
      <c r="AJ1409" s="57" t="str" cm="1">
        <f t="array" ref="AJ1409">IFERROR(_xlfn.IFS(
AI1409="MPR ISSUE","ACTIVE",
AI1409="BSS Hardware Issue","ACTIVE",
AI1409="Sites strategiques, MLL, Pylone, etc.","PASSIVE",
AI1409="AKTIVCO DEFAUT GE &amp; POWER Cabinet","PASSIVE",
AI1409="AKTIVCO Coupure ENEO &amp; Baisse de tension","PASSIVE",
AI1409="Coupure ENEO &amp; Baisse de tension","PASSIVE",
AI1409="Defaut GE &amp; POWER Cabinet","PASSIVE",
AI1409="Sharing","PASSIVE",
AI1409="Sites strategiques &amp; DataCenter","PASSIVE",
AI1409="Exclu","Exclu",
AI1409="SAT","ACTIVE",
AI1409="SPARE-ISSUE","SPARE-ISSUE",
AI1409="Fiber CAmtel","ACTIVE",
AI1409="Fiber AOF","ACTIVE",
AI1409="Projet OCM (HUAWEI)","PLANNED WORKS",
AI1409="Projet OCM (NOKIA)","PLANNED WORKS",
AI1409="ACCESS-ISSUE","ACCESS-ISSUE",
AI1409="Projet OCM (ZTE, NOKIA, autres projets)","PLANNED WORKS",
AI1409="No root CAuse","No root cause",
AI1409="ODU HS","ACTIVE",
AI1409="IP &amp; VLAN","ACTIVE",
AI1409="Warehouse HUAWEI","SPARE-ISSUE",
AI1409="SPARE-HS","SPARE-ISSUE",
AI1409="Power Telco","ACTIVE", AI1409="no impacts","no impacts"
),"")</f>
        <v>no impacts</v>
      </c>
      <c r="AK1409" s="23" t="s">
        <v>5537</v>
      </c>
      <c r="AL1409" s="23" t="str">
        <f t="shared" si="37"/>
        <v>CTR_180</v>
      </c>
      <c r="AN1409" s="9" t="s">
        <v>5537</v>
      </c>
      <c r="AO1409" s="23" t="str">
        <f>_xlfn.XLOOKUP(B1409,'INCIDENT-05-03-2026'!E:E,'INCIDENT-05-03-2026'!F:F,"")</f>
        <v/>
      </c>
      <c r="AP1409" s="7" t="s">
        <v>5537</v>
      </c>
      <c r="AQ1409" s="6"/>
      <c r="AR1409" s="7"/>
      <c r="AS1409" s="3" t="str">
        <f>_xlfn.XLOOKUP(B1409,'[3]tt num | region | site id'!$C:$C,'[3]tt num | region | site id'!$Q:$Q,"")</f>
        <v/>
      </c>
      <c r="AT1409" s="24" t="str">
        <f>_xlfn.XLOOKUP(B1409,'[4]Cells Huawei 03052026 12h'!$B:$B,'[4]Cells Huawei 03052026 12h'!$T:$T,"")</f>
        <v/>
      </c>
      <c r="AU1409" s="24" t="str">
        <f>_xlfn.XLOOKUP(B1409,'[5]cells down 02052026 8h50'!$B:$B,'[5]cells down 02052026 8h50'!$R:$R,"")</f>
        <v/>
      </c>
      <c r="AV1409" s="24" t="str">
        <f>_xlfn.XLOOKUP(B1409,'[5]cells down 02052026 13h50'!$B:$B,'[5]cells down 02052026 13h50'!$R:$R,"")</f>
        <v/>
      </c>
      <c r="AW1409" s="24" t="str">
        <f>_xlfn.XLOOKUP(B1409,'[5]cells down 02052026 13h50'!$B:$B,'[5]cells down 02052026 13h50'!$R:$R,"")</f>
        <v/>
      </c>
      <c r="AX1409" s="24" t="str">
        <f>_xlfn.XLOOKUP(B1409,'[6]cell downs 03052026 8h40 '!$B:$B,'[6]cell downs 03052026 8h40 '!$R:$R,"")</f>
        <v/>
      </c>
      <c r="AY1409" s="24" t="str">
        <f>_xlfn.XLOOKUP(B1409,'[7]ALL SITES DOWN'!$D:$D,'[7]ALL SITES DOWN'!$J:$J,"")</f>
        <v/>
      </c>
      <c r="AZ1409" s="24" t="str">
        <f>_xlfn.XLOOKUP(B1409,'[8]ALL SITES DOWN'!$D:$D,'[8]ALL SITES DOWN'!$J:$J,"")</f>
        <v/>
      </c>
      <c r="BA1409" s="9" t="str">
        <f>_xlfn.XLOOKUP(B1409,[9]sheet1!$AC:$AC,[9]sheet1!$AF:$AF,"")</f>
        <v/>
      </c>
      <c r="BB1409" s="14" t="s">
        <v>5537</v>
      </c>
      <c r="BC1409" s="14" t="s">
        <v>5537</v>
      </c>
      <c r="BD1409" s="14" t="str">
        <f>_xlfn.XLOOKUP(B1409,'[10]cell downs 18042026 17h'!$B:$B,'[10]cell downs 18042026 17h'!$B:$B,"")</f>
        <v/>
      </c>
      <c r="BE1409" s="14" t="str">
        <f>_xlfn.XLOOKUP(B1409,'[11]Cells Huawei 19042026 15h'!$B:$B,'[11]Cells Huawei 19042026 15h'!$B:$B,"")</f>
        <v/>
      </c>
      <c r="BF1409" s="9" t="str">
        <f>_xlfn.XLOOKUP(B1409,'[12]cells down 19042026 9H40'!$B:$B,'[12]cells down 19042026 9H40'!$B:$B,"")</f>
        <v/>
      </c>
      <c r="BG1409" s="9" t="s">
        <v>5068</v>
      </c>
      <c r="BH1409" s="9" t="s">
        <v>12</v>
      </c>
    </row>
    <row r="1410" spans="1:60" s="9" customFormat="1" x14ac:dyDescent="0.3">
      <c r="A1410" s="1" t="s">
        <v>5200</v>
      </c>
      <c r="B1410" s="8" t="s">
        <v>5201</v>
      </c>
      <c r="C1410" s="3" t="str">
        <f>_xlfn.XLOOKUP(B1410,'[1]daily break down'!$D:$D,'[1]daily break down'!$E:$E,"")</f>
        <v>Yaounde</v>
      </c>
      <c r="D1410" s="1" t="s">
        <v>11</v>
      </c>
      <c r="E1410" s="1" t="s">
        <v>145</v>
      </c>
      <c r="F1410" s="3" t="s">
        <v>37</v>
      </c>
      <c r="G1410" s="1" t="s">
        <v>38</v>
      </c>
      <c r="H1410" s="42" t="str">
        <f>_xlfn.XLOOKUP(B1410,[2]CALCULATION!$B:$B,[2]CALCULATION!$H:$H,"")</f>
        <v>ZTE</v>
      </c>
      <c r="I1410" s="34">
        <v>0</v>
      </c>
      <c r="J1410" s="34">
        <v>0</v>
      </c>
      <c r="K1410" s="34">
        <v>0</v>
      </c>
      <c r="L1410" s="34">
        <v>0</v>
      </c>
      <c r="M1410" s="34">
        <v>0</v>
      </c>
      <c r="N1410" s="34">
        <v>0</v>
      </c>
      <c r="O1410" s="34">
        <v>0</v>
      </c>
      <c r="P1410" s="34">
        <v>0</v>
      </c>
      <c r="Q1410" s="34">
        <v>0</v>
      </c>
      <c r="R1410" s="34">
        <v>0</v>
      </c>
      <c r="S1410" s="35">
        <v>0</v>
      </c>
      <c r="T1410" s="35">
        <v>0</v>
      </c>
      <c r="U1410" s="35">
        <v>0</v>
      </c>
      <c r="V1410" s="35">
        <v>0</v>
      </c>
      <c r="W1410" s="35">
        <v>0</v>
      </c>
      <c r="X1410" s="35">
        <v>0</v>
      </c>
      <c r="Y1410" s="35">
        <v>0</v>
      </c>
      <c r="Z1410" s="35">
        <v>0</v>
      </c>
      <c r="AA1410" s="35">
        <v>0</v>
      </c>
      <c r="AB1410" s="35">
        <v>0</v>
      </c>
      <c r="AC1410" s="35">
        <v>0</v>
      </c>
      <c r="AD1410" s="35">
        <v>0</v>
      </c>
      <c r="AE1410" s="58" t="s">
        <v>5560</v>
      </c>
      <c r="AF1410" s="58"/>
      <c r="AG1410" s="57" t="str" cm="1">
        <f t="array" ref="AG1410">IFERROR(_xlfn.IFS(
AI1410="MPR ISSUE","PDH",
AI1410="BSS Hardware Issue","BSS",
AI1410="Sites strategiques, MLL, Pylone, etc.","ENVTECH",
AI1410="AKTIVCO DEFAUT GE &amp; POWER Cabinet","AKTIVCO",
AI1410="AKTIVCO Coupure ENEO &amp; Baisse de tension","AKTIVCO GRID ONLY",
AI1410="Coupure ENEO &amp; Baisse de tension","IHS GRID ONLY",
AI1410="Defaut GE &amp; POWER Cabinet","IHS",
AI1410="Sharing","Partners",
AI1410="Sites strategiques &amp; DataCenter","SST &amp; DC",
AI1410="Exclu","Exclu",
AI1410="SAT","SAT",
AI1410="SPARE-ISSUE","SPARE-ISSUE",
AI1410="Fiber CAmtel","TRANS_FO_CAMTEL",
AI1410="Fiber AOF","Fiber AOF",
AI1410="Projet OCM (HUAWEI)","TRAVAUX-HUAWEI",
AI1410="Projet OCM (NOKIA)","TRAVAUX-NOKIA",
AI1410="ACCESS-ISSUE","ACCESS-ISSUE",
AI1410="Projet OCM (ZTE, NOKIA, autres projets)","TRAVAUX OCM",
AI1410="No root CAuse","No root cause",
AI1410="ODU HS","PDH",
AI1410="IP &amp; VLAN","PDH",
AI1410="Warehouse HUAWEI","SPARE-ISSUE",
AI1410="SPARE-HS","SPARE-ISSUE",
AI1410="Power Telco","BSS",AI1410="no impacts","no impacts"
),"")</f>
        <v>no impacts</v>
      </c>
      <c r="AH1410" s="57" t="str" cm="1">
        <f t="array" ref="AH1410">IFERROR(_xlfn.IFS(
AI1410="MPR ISSUE","TX ISSUE",
AI1410="BSS Hardware Issue","RAN ISSUE",
AI1410="Sites strategiques, MLL, Pylone, etc.","ENVTECH",
AI1410="AKTIVCO DEFAUT GE &amp; POWER Cabinet","POWER ISSUE",
AI1410="AKTIVCO Coupure ENEO &amp; Baisse de tension","POWER ISSUE",
AI1410="Coupure ENEO &amp; Baisse de tension","POWER ISSUE",
AI1410="Defaut GE &amp; POWER Cabinet","POWER ISSUE",
AI1410="Sharing","POWER ISSUE",
AI1410="Sites strategiques &amp; DataCenter","POWER ISSUE",
AI1410="Exclu","Exclu",
AI1410="SAT","TX ISSUE",
AI1410="SPARE-ISSUE","SPARE-ISSUE",
AI1410="Fiber CAmtel","TX ISSUE",
AI1410="Fiber AOF","TX ISSUE",
AI1410="Projet OCM (HUAWEI)","TRAVAUX-HUAWEI",
AI1410="Projet OCM (NOKIA)","TRAVAUX -NOKIA",
AI1410="ACCESS-ISSUE","ACCESS-ISSUE",
AI1410="Projet OCM (ZTE, NOKIA, autres projets)","TRAVAUX OCM",
AI1410="No root CAuse","No root cause",
AI1410="ODU HS","TX ISSUE",
AI1410="IP &amp; VLAN","TX ISSUE",
AI1410="Warehouse HUAWEI","SPARE-ISSUE",
AI1410="SPARE-HS","SPARE-ISSUE",
AI1410="Power Telco","RAN ISSUE",AI1410="no impacts","no impacts"
),"")</f>
        <v>no impacts</v>
      </c>
      <c r="AI1410" s="85" t="s">
        <v>5998</v>
      </c>
      <c r="AJ1410" s="57" t="str" cm="1">
        <f t="array" ref="AJ1410">IFERROR(_xlfn.IFS(
AI1410="MPR ISSUE","ACTIVE",
AI1410="BSS Hardware Issue","ACTIVE",
AI1410="Sites strategiques, MLL, Pylone, etc.","PASSIVE",
AI1410="AKTIVCO DEFAUT GE &amp; POWER Cabinet","PASSIVE",
AI1410="AKTIVCO Coupure ENEO &amp; Baisse de tension","PASSIVE",
AI1410="Coupure ENEO &amp; Baisse de tension","PASSIVE",
AI1410="Defaut GE &amp; POWER Cabinet","PASSIVE",
AI1410="Sharing","PASSIVE",
AI1410="Sites strategiques &amp; DataCenter","PASSIVE",
AI1410="Exclu","Exclu",
AI1410="SAT","ACTIVE",
AI1410="SPARE-ISSUE","SPARE-ISSUE",
AI1410="Fiber CAmtel","ACTIVE",
AI1410="Fiber AOF","ACTIVE",
AI1410="Projet OCM (HUAWEI)","PLANNED WORKS",
AI1410="Projet OCM (NOKIA)","PLANNED WORKS",
AI1410="ACCESS-ISSUE","ACCESS-ISSUE",
AI1410="Projet OCM (ZTE, NOKIA, autres projets)","PLANNED WORKS",
AI1410="No root CAuse","No root cause",
AI1410="ODU HS","ACTIVE",
AI1410="IP &amp; VLAN","ACTIVE",
AI1410="Warehouse HUAWEI","SPARE-ISSUE",
AI1410="SPARE-HS","SPARE-ISSUE",
AI1410="Power Telco","ACTIVE", AI1410="no impacts","no impacts"
),"")</f>
        <v>no impacts</v>
      </c>
      <c r="AK1410" s="23" t="s">
        <v>5537</v>
      </c>
      <c r="AL1410" s="23" t="str">
        <f t="shared" si="37"/>
        <v>CTR_382</v>
      </c>
      <c r="AN1410" s="9" t="s">
        <v>5537</v>
      </c>
      <c r="AO1410" s="23" t="str">
        <f>_xlfn.XLOOKUP(B1410,'INCIDENT-05-03-2026'!E:E,'INCIDENT-05-03-2026'!F:F,"")</f>
        <v/>
      </c>
      <c r="AP1410" s="7" t="s">
        <v>5537</v>
      </c>
      <c r="AQ1410" s="6"/>
      <c r="AR1410" s="7"/>
      <c r="AS1410" s="3" t="str">
        <f>_xlfn.XLOOKUP(B1410,'[3]tt num | region | site id'!$C:$C,'[3]tt num | region | site id'!$Q:$Q,"")</f>
        <v/>
      </c>
      <c r="AT1410" s="24" t="str">
        <f>_xlfn.XLOOKUP(B1410,'[4]Cells Huawei 03052026 12h'!$B:$B,'[4]Cells Huawei 03052026 12h'!$T:$T,"")</f>
        <v/>
      </c>
      <c r="AU1410" s="24" t="str">
        <f>_xlfn.XLOOKUP(B1410,'[5]cells down 02052026 8h50'!$B:$B,'[5]cells down 02052026 8h50'!$R:$R,"")</f>
        <v/>
      </c>
      <c r="AV1410" s="24" t="str">
        <f>_xlfn.XLOOKUP(B1410,'[5]cells down 02052026 13h50'!$B:$B,'[5]cells down 02052026 13h50'!$R:$R,"")</f>
        <v/>
      </c>
      <c r="AW1410" s="24" t="str">
        <f>_xlfn.XLOOKUP(B1410,'[5]cells down 02052026 13h50'!$B:$B,'[5]cells down 02052026 13h50'!$R:$R,"")</f>
        <v/>
      </c>
      <c r="AX1410" s="24" t="str">
        <f>_xlfn.XLOOKUP(B1410,'[6]cell downs 03052026 8h40 '!$B:$B,'[6]cell downs 03052026 8h40 '!$R:$R,"")</f>
        <v/>
      </c>
      <c r="AY1410" s="24" t="str">
        <f>_xlfn.XLOOKUP(B1410,'[7]ALL SITES DOWN'!$D:$D,'[7]ALL SITES DOWN'!$J:$J,"")</f>
        <v/>
      </c>
      <c r="AZ1410" s="24" t="str">
        <f>_xlfn.XLOOKUP(B1410,'[8]ALL SITES DOWN'!$D:$D,'[8]ALL SITES DOWN'!$J:$J,"")</f>
        <v/>
      </c>
      <c r="BA1410" s="9" t="str">
        <f>_xlfn.XLOOKUP(B1410,[9]sheet1!$AC:$AC,[9]sheet1!$AF:$AF,"")</f>
        <v/>
      </c>
      <c r="BB1410" s="14" t="s">
        <v>5537</v>
      </c>
      <c r="BC1410" s="14" t="s">
        <v>5537</v>
      </c>
      <c r="BD1410" s="14" t="str">
        <f>_xlfn.XLOOKUP(B1410,'[10]cell downs 18042026 17h'!$B:$B,'[10]cell downs 18042026 17h'!$B:$B,"")</f>
        <v/>
      </c>
      <c r="BE1410" s="14" t="str">
        <f>_xlfn.XLOOKUP(B1410,'[11]Cells Huawei 19042026 15h'!$B:$B,'[11]Cells Huawei 19042026 15h'!$B:$B,"")</f>
        <v/>
      </c>
      <c r="BF1410" s="9" t="str">
        <f>_xlfn.XLOOKUP(B1410,'[12]cells down 19042026 9H40'!$B:$B,'[12]cells down 19042026 9H40'!$B:$B,"")</f>
        <v/>
      </c>
      <c r="BG1410" s="9" t="s">
        <v>5201</v>
      </c>
      <c r="BH1410" s="9" t="s">
        <v>12</v>
      </c>
    </row>
    <row r="1411" spans="1:60" s="9" customFormat="1" x14ac:dyDescent="0.3">
      <c r="A1411" s="1" t="s">
        <v>4825</v>
      </c>
      <c r="B1411" s="8" t="s">
        <v>4826</v>
      </c>
      <c r="C1411" s="3" t="str">
        <f>_xlfn.XLOOKUP(B1411,'[1]daily break down'!$D:$D,'[1]daily break down'!$E:$E,"")</f>
        <v>Yaounde</v>
      </c>
      <c r="D1411" s="1" t="s">
        <v>21</v>
      </c>
      <c r="E1411" s="1" t="s">
        <v>30</v>
      </c>
      <c r="F1411" s="3" t="s">
        <v>37</v>
      </c>
      <c r="G1411" s="1" t="s">
        <v>38</v>
      </c>
      <c r="H1411" s="42" t="str">
        <f>_xlfn.XLOOKUP(B1411,[2]CALCULATION!$B:$B,[2]CALCULATION!$H:$H,"")</f>
        <v>ZTE</v>
      </c>
      <c r="I1411" s="34">
        <v>0</v>
      </c>
      <c r="J1411" s="34">
        <v>0</v>
      </c>
      <c r="K1411" s="34">
        <v>0</v>
      </c>
      <c r="L1411" s="34">
        <v>0</v>
      </c>
      <c r="M1411" s="34">
        <v>0</v>
      </c>
      <c r="N1411" s="34">
        <v>0</v>
      </c>
      <c r="O1411" s="34">
        <v>0</v>
      </c>
      <c r="P1411" s="34">
        <v>0</v>
      </c>
      <c r="Q1411" s="34">
        <v>0</v>
      </c>
      <c r="R1411" s="34">
        <v>0</v>
      </c>
      <c r="S1411" s="35">
        <v>0</v>
      </c>
      <c r="T1411" s="35">
        <v>0</v>
      </c>
      <c r="U1411" s="35">
        <v>8.6818664338118872</v>
      </c>
      <c r="V1411" s="35">
        <v>0</v>
      </c>
      <c r="W1411" s="35">
        <v>0</v>
      </c>
      <c r="X1411" s="35">
        <v>0</v>
      </c>
      <c r="Y1411" s="35">
        <v>0</v>
      </c>
      <c r="Z1411" s="35">
        <v>0</v>
      </c>
      <c r="AA1411" s="35">
        <v>0</v>
      </c>
      <c r="AB1411" s="35">
        <v>0</v>
      </c>
      <c r="AC1411" s="35">
        <v>0</v>
      </c>
      <c r="AD1411" s="35">
        <v>0</v>
      </c>
      <c r="AE1411" s="58" t="s">
        <v>5560</v>
      </c>
      <c r="AF1411" s="58"/>
      <c r="AG1411" s="57" t="str" cm="1">
        <f t="array" ref="AG1411">IFERROR(_xlfn.IFS(
AI1411="MPR ISSUE","PDH",
AI1411="BSS Hardware Issue","BSS",
AI1411="Sites strategiques, MLL, Pylone, etc.","ENVTECH",
AI1411="AKTIVCO DEFAUT GE &amp; POWER Cabinet","AKTIVCO",
AI1411="AKTIVCO Coupure ENEO &amp; Baisse de tension","AKTIVCO GRID ONLY",
AI1411="Coupure ENEO &amp; Baisse de tension","IHS GRID ONLY",
AI1411="Defaut GE &amp; POWER Cabinet","IHS",
AI1411="Sharing","Partners",
AI1411="Sites strategiques &amp; DataCenter","SST &amp; DC",
AI1411="Exclu","Exclu",
AI1411="SAT","SAT",
AI1411="SPARE-ISSUE","SPARE-ISSUE",
AI1411="Fiber CAmtel","TRANS_FO_CAMTEL",
AI1411="Fiber AOF","Fiber AOF",
AI1411="Projet OCM (HUAWEI)","TRAVAUX-HUAWEI",
AI1411="Projet OCM (NOKIA)","TRAVAUX-NOKIA",
AI1411="ACCESS-ISSUE","ACCESS-ISSUE",
AI1411="Projet OCM (ZTE, NOKIA, autres projets)","TRAVAUX OCM",
AI1411="No root CAuse","No root cause",
AI1411="ODU HS","PDH",
AI1411="IP &amp; VLAN","PDH",
AI1411="Warehouse HUAWEI","SPARE-ISSUE",
AI1411="SPARE-HS","SPARE-ISSUE",
AI1411="Power Telco","BSS",AI1411="no impacts","no impacts"
),"")</f>
        <v>no impacts</v>
      </c>
      <c r="AH1411" s="57" t="str" cm="1">
        <f t="array" ref="AH1411">IFERROR(_xlfn.IFS(
AI1411="MPR ISSUE","TX ISSUE",
AI1411="BSS Hardware Issue","RAN ISSUE",
AI1411="Sites strategiques, MLL, Pylone, etc.","ENVTECH",
AI1411="AKTIVCO DEFAUT GE &amp; POWER Cabinet","POWER ISSUE",
AI1411="AKTIVCO Coupure ENEO &amp; Baisse de tension","POWER ISSUE",
AI1411="Coupure ENEO &amp; Baisse de tension","POWER ISSUE",
AI1411="Defaut GE &amp; POWER Cabinet","POWER ISSUE",
AI1411="Sharing","POWER ISSUE",
AI1411="Sites strategiques &amp; DataCenter","POWER ISSUE",
AI1411="Exclu","Exclu",
AI1411="SAT","TX ISSUE",
AI1411="SPARE-ISSUE","SPARE-ISSUE",
AI1411="Fiber CAmtel","TX ISSUE",
AI1411="Fiber AOF","TX ISSUE",
AI1411="Projet OCM (HUAWEI)","TRAVAUX-HUAWEI",
AI1411="Projet OCM (NOKIA)","TRAVAUX -NOKIA",
AI1411="ACCESS-ISSUE","ACCESS-ISSUE",
AI1411="Projet OCM (ZTE, NOKIA, autres projets)","TRAVAUX OCM",
AI1411="No root CAuse","No root cause",
AI1411="ODU HS","TX ISSUE",
AI1411="IP &amp; VLAN","TX ISSUE",
AI1411="Warehouse HUAWEI","SPARE-ISSUE",
AI1411="SPARE-HS","SPARE-ISSUE",
AI1411="Power Telco","RAN ISSUE",AI1411="no impacts","no impacts"
),"")</f>
        <v>no impacts</v>
      </c>
      <c r="AI1411" s="85" t="s">
        <v>5998</v>
      </c>
      <c r="AJ1411" s="57" t="str" cm="1">
        <f t="array" ref="AJ1411">IFERROR(_xlfn.IFS(
AI1411="MPR ISSUE","ACTIVE",
AI1411="BSS Hardware Issue","ACTIVE",
AI1411="Sites strategiques, MLL, Pylone, etc.","PASSIVE",
AI1411="AKTIVCO DEFAUT GE &amp; POWER Cabinet","PASSIVE",
AI1411="AKTIVCO Coupure ENEO &amp; Baisse de tension","PASSIVE",
AI1411="Coupure ENEO &amp; Baisse de tension","PASSIVE",
AI1411="Defaut GE &amp; POWER Cabinet","PASSIVE",
AI1411="Sharing","PASSIVE",
AI1411="Sites strategiques &amp; DataCenter","PASSIVE",
AI1411="Exclu","Exclu",
AI1411="SAT","ACTIVE",
AI1411="SPARE-ISSUE","SPARE-ISSUE",
AI1411="Fiber CAmtel","ACTIVE",
AI1411="Fiber AOF","ACTIVE",
AI1411="Projet OCM (HUAWEI)","PLANNED WORKS",
AI1411="Projet OCM (NOKIA)","PLANNED WORKS",
AI1411="ACCESS-ISSUE","ACCESS-ISSUE",
AI1411="Projet OCM (ZTE, NOKIA, autres projets)","PLANNED WORKS",
AI1411="No root CAuse","No root cause",
AI1411="ODU HS","ACTIVE",
AI1411="IP &amp; VLAN","ACTIVE",
AI1411="Warehouse HUAWEI","SPARE-ISSUE",
AI1411="SPARE-HS","SPARE-ISSUE",
AI1411="Power Telco","ACTIVE", AI1411="no impacts","no impacts"
),"")</f>
        <v>no impacts</v>
      </c>
      <c r="AK1411" s="23" t="s">
        <v>5537</v>
      </c>
      <c r="AL1411" s="23" t="str">
        <f t="shared" si="37"/>
        <v>CTR_563</v>
      </c>
      <c r="AN1411" s="9" t="s">
        <v>5537</v>
      </c>
      <c r="AO1411" s="23" t="str">
        <f>_xlfn.XLOOKUP(B1411,'INCIDENT-05-03-2026'!E:E,'INCIDENT-05-03-2026'!F:F,"")</f>
        <v/>
      </c>
      <c r="AP1411" s="7" t="s">
        <v>5537</v>
      </c>
      <c r="AQ1411" s="6"/>
      <c r="AR1411" s="7"/>
      <c r="AS1411" s="3" t="str">
        <f>_xlfn.XLOOKUP(B1411,'[3]tt num | region | site id'!$C:$C,'[3]tt num | region | site id'!$Q:$Q,"")</f>
        <v/>
      </c>
      <c r="AT1411" s="24" t="str">
        <f>_xlfn.XLOOKUP(B1411,'[4]Cells Huawei 03052026 12h'!$B:$B,'[4]Cells Huawei 03052026 12h'!$T:$T,"")</f>
        <v/>
      </c>
      <c r="AU1411" s="24" t="str">
        <f>_xlfn.XLOOKUP(B1411,'[5]cells down 02052026 8h50'!$B:$B,'[5]cells down 02052026 8h50'!$R:$R,"")</f>
        <v/>
      </c>
      <c r="AV1411" s="24" t="str">
        <f>_xlfn.XLOOKUP(B1411,'[5]cells down 02052026 13h50'!$B:$B,'[5]cells down 02052026 13h50'!$R:$R,"")</f>
        <v/>
      </c>
      <c r="AW1411" s="24" t="str">
        <f>_xlfn.XLOOKUP(B1411,'[5]cells down 02052026 13h50'!$B:$B,'[5]cells down 02052026 13h50'!$R:$R,"")</f>
        <v/>
      </c>
      <c r="AX1411" s="24" t="str">
        <f>_xlfn.XLOOKUP(B1411,'[6]cell downs 03052026 8h40 '!$B:$B,'[6]cell downs 03052026 8h40 '!$R:$R,"")</f>
        <v/>
      </c>
      <c r="AY1411" s="24" t="str">
        <f>_xlfn.XLOOKUP(B1411,'[7]ALL SITES DOWN'!$D:$D,'[7]ALL SITES DOWN'!$J:$J,"")</f>
        <v/>
      </c>
      <c r="AZ1411" s="24" t="str">
        <f>_xlfn.XLOOKUP(B1411,'[8]ALL SITES DOWN'!$D:$D,'[8]ALL SITES DOWN'!$J:$J,"")</f>
        <v/>
      </c>
      <c r="BA1411" s="9" t="str">
        <f>_xlfn.XLOOKUP(B1411,[9]sheet1!$AC:$AC,[9]sheet1!$AF:$AF,"")</f>
        <v/>
      </c>
      <c r="BB1411" s="14" t="s">
        <v>5537</v>
      </c>
      <c r="BC1411" s="14" t="s">
        <v>5537</v>
      </c>
      <c r="BD1411" s="14" t="str">
        <f>_xlfn.XLOOKUP(B1411,'[10]cell downs 18042026 17h'!$B:$B,'[10]cell downs 18042026 17h'!$B:$B,"")</f>
        <v/>
      </c>
      <c r="BE1411" s="14" t="str">
        <f>_xlfn.XLOOKUP(B1411,'[11]Cells Huawei 19042026 15h'!$B:$B,'[11]Cells Huawei 19042026 15h'!$B:$B,"")</f>
        <v/>
      </c>
      <c r="BF1411" s="9" t="str">
        <f>_xlfn.XLOOKUP(B1411,'[12]cells down 19042026 9H40'!$B:$B,'[12]cells down 19042026 9H40'!$B:$B,"")</f>
        <v/>
      </c>
      <c r="BG1411" s="9" t="s">
        <v>5537</v>
      </c>
      <c r="BH1411" s="9" t="s">
        <v>12</v>
      </c>
    </row>
    <row r="1412" spans="1:60" s="9" customFormat="1" x14ac:dyDescent="0.3">
      <c r="A1412" s="1" t="s">
        <v>1682</v>
      </c>
      <c r="B1412" s="8" t="s">
        <v>1683</v>
      </c>
      <c r="C1412" s="3" t="str">
        <f>_xlfn.XLOOKUP(B1412,'[1]daily break down'!$D:$D,'[1]daily break down'!$E:$E,"")</f>
        <v>Yaounde</v>
      </c>
      <c r="D1412" s="1" t="s">
        <v>11</v>
      </c>
      <c r="E1412" s="1" t="s">
        <v>12</v>
      </c>
      <c r="F1412" s="3" t="s">
        <v>37</v>
      </c>
      <c r="G1412" s="1" t="s">
        <v>38</v>
      </c>
      <c r="H1412" s="42" t="str">
        <f>_xlfn.XLOOKUP(B1412,[2]CALCULATION!$B:$B,[2]CALCULATION!$H:$H,"")</f>
        <v>ZTE</v>
      </c>
      <c r="I1412" s="34">
        <v>0</v>
      </c>
      <c r="J1412" s="34">
        <v>0</v>
      </c>
      <c r="K1412" s="34">
        <v>1.4535588828677943E-2</v>
      </c>
      <c r="L1412" s="34">
        <v>0</v>
      </c>
      <c r="M1412" s="34">
        <v>0</v>
      </c>
      <c r="N1412" s="34">
        <v>0</v>
      </c>
      <c r="O1412" s="34">
        <v>0</v>
      </c>
      <c r="P1412" s="34">
        <v>0</v>
      </c>
      <c r="Q1412" s="34">
        <v>0</v>
      </c>
      <c r="R1412" s="34">
        <v>0</v>
      </c>
      <c r="S1412" s="35">
        <v>0</v>
      </c>
      <c r="T1412" s="35">
        <v>0</v>
      </c>
      <c r="U1412" s="35">
        <v>19.658144352843482</v>
      </c>
      <c r="V1412" s="35">
        <v>0</v>
      </c>
      <c r="W1412" s="35">
        <v>0</v>
      </c>
      <c r="X1412" s="35">
        <v>0</v>
      </c>
      <c r="Y1412" s="35">
        <v>0</v>
      </c>
      <c r="Z1412" s="35">
        <v>0</v>
      </c>
      <c r="AA1412" s="35">
        <v>0</v>
      </c>
      <c r="AB1412" s="35">
        <v>0</v>
      </c>
      <c r="AC1412" s="35">
        <v>0</v>
      </c>
      <c r="AD1412" s="35">
        <v>0</v>
      </c>
      <c r="AE1412" s="58" t="s">
        <v>5560</v>
      </c>
      <c r="AF1412" s="58"/>
      <c r="AG1412" s="57" t="str" cm="1">
        <f t="array" ref="AG1412">IFERROR(_xlfn.IFS(
AI1412="MPR ISSUE","PDH",
AI1412="BSS Hardware Issue","BSS",
AI1412="Sites strategiques, MLL, Pylone, etc.","ENVTECH",
AI1412="AKTIVCO DEFAUT GE &amp; POWER Cabinet","AKTIVCO",
AI1412="AKTIVCO Coupure ENEO &amp; Baisse de tension","AKTIVCO GRID ONLY",
AI1412="Coupure ENEO &amp; Baisse de tension","IHS GRID ONLY",
AI1412="Defaut GE &amp; POWER Cabinet","IHS",
AI1412="Sharing","Partners",
AI1412="Sites strategiques &amp; DataCenter","SST &amp; DC",
AI1412="Exclu","Exclu",
AI1412="SAT","SAT",
AI1412="SPARE-ISSUE","SPARE-ISSUE",
AI1412="Fiber CAmtel","TRANS_FO_CAMTEL",
AI1412="Fiber AOF","Fiber AOF",
AI1412="Projet OCM (HUAWEI)","TRAVAUX-HUAWEI",
AI1412="Projet OCM (NOKIA)","TRAVAUX-NOKIA",
AI1412="ACCESS-ISSUE","ACCESS-ISSUE",
AI1412="Projet OCM (ZTE, NOKIA, autres projets)","TRAVAUX OCM",
AI1412="No root CAuse","No root cause",
AI1412="ODU HS","PDH",
AI1412="IP &amp; VLAN","PDH",
AI1412="Warehouse HUAWEI","SPARE-ISSUE",
AI1412="SPARE-HS","SPARE-ISSUE",
AI1412="Power Telco","BSS",AI1412="no impacts","no impacts"
),"")</f>
        <v>no impacts</v>
      </c>
      <c r="AH1412" s="57" t="str" cm="1">
        <f t="array" ref="AH1412">IFERROR(_xlfn.IFS(
AI1412="MPR ISSUE","TX ISSUE",
AI1412="BSS Hardware Issue","RAN ISSUE",
AI1412="Sites strategiques, MLL, Pylone, etc.","ENVTECH",
AI1412="AKTIVCO DEFAUT GE &amp; POWER Cabinet","POWER ISSUE",
AI1412="AKTIVCO Coupure ENEO &amp; Baisse de tension","POWER ISSUE",
AI1412="Coupure ENEO &amp; Baisse de tension","POWER ISSUE",
AI1412="Defaut GE &amp; POWER Cabinet","POWER ISSUE",
AI1412="Sharing","POWER ISSUE",
AI1412="Sites strategiques &amp; DataCenter","POWER ISSUE",
AI1412="Exclu","Exclu",
AI1412="SAT","TX ISSUE",
AI1412="SPARE-ISSUE","SPARE-ISSUE",
AI1412="Fiber CAmtel","TX ISSUE",
AI1412="Fiber AOF","TX ISSUE",
AI1412="Projet OCM (HUAWEI)","TRAVAUX-HUAWEI",
AI1412="Projet OCM (NOKIA)","TRAVAUX -NOKIA",
AI1412="ACCESS-ISSUE","ACCESS-ISSUE",
AI1412="Projet OCM (ZTE, NOKIA, autres projets)","TRAVAUX OCM",
AI1412="No root CAuse","No root cause",
AI1412="ODU HS","TX ISSUE",
AI1412="IP &amp; VLAN","TX ISSUE",
AI1412="Warehouse HUAWEI","SPARE-ISSUE",
AI1412="SPARE-HS","SPARE-ISSUE",
AI1412="Power Telco","RAN ISSUE",AI1412="no impacts","no impacts"
),"")</f>
        <v>no impacts</v>
      </c>
      <c r="AI1412" s="85" t="s">
        <v>5998</v>
      </c>
      <c r="AJ1412" s="57" t="str" cm="1">
        <f t="array" ref="AJ1412">IFERROR(_xlfn.IFS(
AI1412="MPR ISSUE","ACTIVE",
AI1412="BSS Hardware Issue","ACTIVE",
AI1412="Sites strategiques, MLL, Pylone, etc.","PASSIVE",
AI1412="AKTIVCO DEFAUT GE &amp; POWER Cabinet","PASSIVE",
AI1412="AKTIVCO Coupure ENEO &amp; Baisse de tension","PASSIVE",
AI1412="Coupure ENEO &amp; Baisse de tension","PASSIVE",
AI1412="Defaut GE &amp; POWER Cabinet","PASSIVE",
AI1412="Sharing","PASSIVE",
AI1412="Sites strategiques &amp; DataCenter","PASSIVE",
AI1412="Exclu","Exclu",
AI1412="SAT","ACTIVE",
AI1412="SPARE-ISSUE","SPARE-ISSUE",
AI1412="Fiber CAmtel","ACTIVE",
AI1412="Fiber AOF","ACTIVE",
AI1412="Projet OCM (HUAWEI)","PLANNED WORKS",
AI1412="Projet OCM (NOKIA)","PLANNED WORKS",
AI1412="ACCESS-ISSUE","ACCESS-ISSUE",
AI1412="Projet OCM (ZTE, NOKIA, autres projets)","PLANNED WORKS",
AI1412="No root CAuse","No root cause",
AI1412="ODU HS","ACTIVE",
AI1412="IP &amp; VLAN","ACTIVE",
AI1412="Warehouse HUAWEI","SPARE-ISSUE",
AI1412="SPARE-HS","SPARE-ISSUE",
AI1412="Power Telco","ACTIVE", AI1412="no impacts","no impacts"
),"")</f>
        <v>no impacts</v>
      </c>
      <c r="AK1412" s="23" t="s">
        <v>5537</v>
      </c>
      <c r="AL1412" s="23" t="str">
        <f t="shared" si="37"/>
        <v>CTR_447</v>
      </c>
      <c r="AN1412" s="9" t="s">
        <v>5537</v>
      </c>
      <c r="AO1412" s="23" t="str">
        <f>_xlfn.XLOOKUP(B1412,'INCIDENT-05-03-2026'!E:E,'INCIDENT-05-03-2026'!F:F,"")</f>
        <v/>
      </c>
      <c r="AP1412" s="7" t="s">
        <v>5537</v>
      </c>
      <c r="AQ1412" s="6"/>
      <c r="AR1412" s="7"/>
      <c r="AS1412" s="3" t="str">
        <f>_xlfn.XLOOKUP(B1412,'[3]tt num | region | site id'!$C:$C,'[3]tt num | region | site id'!$Q:$Q,"")</f>
        <v/>
      </c>
      <c r="AT1412" s="24" t="str">
        <f>_xlfn.XLOOKUP(B1412,'[4]Cells Huawei 03052026 12h'!$B:$B,'[4]Cells Huawei 03052026 12h'!$T:$T,"")</f>
        <v/>
      </c>
      <c r="AU1412" s="24" t="str">
        <f>_xlfn.XLOOKUP(B1412,'[5]cells down 02052026 8h50'!$B:$B,'[5]cells down 02052026 8h50'!$R:$R,"")</f>
        <v/>
      </c>
      <c r="AV1412" s="24" t="str">
        <f>_xlfn.XLOOKUP(B1412,'[5]cells down 02052026 13h50'!$B:$B,'[5]cells down 02052026 13h50'!$R:$R,"")</f>
        <v/>
      </c>
      <c r="AW1412" s="24" t="str">
        <f>_xlfn.XLOOKUP(B1412,'[5]cells down 02052026 13h50'!$B:$B,'[5]cells down 02052026 13h50'!$R:$R,"")</f>
        <v/>
      </c>
      <c r="AX1412" s="24" t="str">
        <f>_xlfn.XLOOKUP(B1412,'[6]cell downs 03052026 8h40 '!$B:$B,'[6]cell downs 03052026 8h40 '!$R:$R,"")</f>
        <v/>
      </c>
      <c r="AY1412" s="24" t="str">
        <f>_xlfn.XLOOKUP(B1412,'[7]ALL SITES DOWN'!$D:$D,'[7]ALL SITES DOWN'!$J:$J,"")</f>
        <v/>
      </c>
      <c r="AZ1412" s="24" t="str">
        <f>_xlfn.XLOOKUP(B1412,'[8]ALL SITES DOWN'!$D:$D,'[8]ALL SITES DOWN'!$J:$J,"")</f>
        <v/>
      </c>
      <c r="BA1412" s="9" t="str">
        <f>_xlfn.XLOOKUP(B1412,[9]sheet1!$AC:$AC,[9]sheet1!$AF:$AF,"")</f>
        <v/>
      </c>
      <c r="BB1412" s="14" t="s">
        <v>5537</v>
      </c>
      <c r="BC1412" s="14" t="s">
        <v>5537</v>
      </c>
      <c r="BD1412" s="14" t="str">
        <f>_xlfn.XLOOKUP(B1412,'[10]cell downs 18042026 17h'!$B:$B,'[10]cell downs 18042026 17h'!$B:$B,"")</f>
        <v/>
      </c>
      <c r="BE1412" s="14" t="str">
        <f>_xlfn.XLOOKUP(B1412,'[11]Cells Huawei 19042026 15h'!$B:$B,'[11]Cells Huawei 19042026 15h'!$B:$B,"")</f>
        <v/>
      </c>
      <c r="BF1412" s="9" t="str">
        <f>_xlfn.XLOOKUP(B1412,'[12]cells down 19042026 9H40'!$B:$B,'[12]cells down 19042026 9H40'!$B:$B,"")</f>
        <v/>
      </c>
      <c r="BG1412" s="9" t="s">
        <v>1683</v>
      </c>
      <c r="BH1412" s="9" t="s">
        <v>12</v>
      </c>
    </row>
    <row r="1413" spans="1:60" s="9" customFormat="1" x14ac:dyDescent="0.3">
      <c r="A1413" s="1" t="s">
        <v>4769</v>
      </c>
      <c r="B1413" s="8" t="s">
        <v>4770</v>
      </c>
      <c r="C1413" s="3" t="str">
        <f>_xlfn.XLOOKUP(B1413,'[1]daily break down'!$D:$D,'[1]daily break down'!$E:$E,"")</f>
        <v>CENTRE</v>
      </c>
      <c r="D1413" s="1" t="s">
        <v>21</v>
      </c>
      <c r="E1413" s="1" t="s">
        <v>188</v>
      </c>
      <c r="F1413" s="3" t="s">
        <v>37</v>
      </c>
      <c r="G1413" s="1" t="s">
        <v>4769</v>
      </c>
      <c r="H1413" s="41" t="str">
        <f>_xlfn.XLOOKUP(B1413,[2]CALCULATION!$B:$B,[2]CALCULATION!$H:$H,"")</f>
        <v>NOKIA</v>
      </c>
      <c r="I1413" s="34">
        <v>0</v>
      </c>
      <c r="J1413" s="34">
        <v>0</v>
      </c>
      <c r="K1413" s="34">
        <v>0</v>
      </c>
      <c r="L1413" s="34">
        <v>0</v>
      </c>
      <c r="M1413" s="34">
        <v>0</v>
      </c>
      <c r="N1413" s="34">
        <v>0</v>
      </c>
      <c r="O1413" s="34">
        <v>0</v>
      </c>
      <c r="P1413" s="34">
        <v>0</v>
      </c>
      <c r="Q1413" s="34">
        <v>0</v>
      </c>
      <c r="R1413" s="34">
        <v>0</v>
      </c>
      <c r="S1413" s="35">
        <v>0</v>
      </c>
      <c r="T1413" s="35">
        <v>187379.24402952919</v>
      </c>
      <c r="U1413" s="35">
        <v>0</v>
      </c>
      <c r="V1413" s="35">
        <v>0</v>
      </c>
      <c r="W1413" s="35">
        <v>0</v>
      </c>
      <c r="X1413" s="35">
        <v>0</v>
      </c>
      <c r="Y1413" s="35">
        <v>0</v>
      </c>
      <c r="Z1413" s="35">
        <v>0</v>
      </c>
      <c r="AA1413" s="35">
        <v>0</v>
      </c>
      <c r="AB1413" s="35">
        <v>0</v>
      </c>
      <c r="AC1413" s="35">
        <v>0</v>
      </c>
      <c r="AD1413" s="35">
        <v>0</v>
      </c>
      <c r="AE1413" s="58" t="s">
        <v>5560</v>
      </c>
      <c r="AF1413" s="58"/>
      <c r="AG1413" s="57" t="str" cm="1">
        <f t="array" ref="AG1413">IFERROR(_xlfn.IFS(
AI1413="MPR ISSUE","PDH",
AI1413="BSS Hardware Issue","BSS",
AI1413="Sites strategiques, MLL, Pylone, etc.","ENVTECH",
AI1413="AKTIVCO DEFAUT GE &amp; POWER Cabinet","AKTIVCO",
AI1413="AKTIVCO Coupure ENEO &amp; Baisse de tension","AKTIVCO GRID ONLY",
AI1413="Coupure ENEO &amp; Baisse de tension","IHS GRID ONLY",
AI1413="Defaut GE &amp; POWER Cabinet","IHS",
AI1413="Sharing","Partners",
AI1413="Sites strategiques &amp; DataCenter","SST &amp; DC",
AI1413="Exclu","Exclu",
AI1413="SAT","SAT",
AI1413="SPARE-ISSUE","SPARE-ISSUE",
AI1413="Fiber CAmtel","TRANS_FO_CAMTEL",
AI1413="Fiber AOF","Fiber AOF",
AI1413="Projet OCM (HUAWEI)","TRAVAUX-HUAWEI",
AI1413="Projet OCM (NOKIA)","TRAVAUX-NOKIA",
AI1413="ACCESS-ISSUE","ACCESS-ISSUE",
AI1413="Projet OCM (ZTE, NOKIA, autres projets)","TRAVAUX OCM",
AI1413="No root CAuse","No root cause",
AI1413="ODU HS","PDH",
AI1413="IP &amp; VLAN","PDH",
AI1413="Warehouse HUAWEI","SPARE-ISSUE",
AI1413="SPARE-HS","SPARE-ISSUE",
AI1413="Power Telco","BSS",AI1413="no impacts","no impacts"
),"")</f>
        <v>no impacts</v>
      </c>
      <c r="AH1413" s="57" t="str" cm="1">
        <f t="array" ref="AH1413">IFERROR(_xlfn.IFS(
AI1413="MPR ISSUE","TX ISSUE",
AI1413="BSS Hardware Issue","RAN ISSUE",
AI1413="Sites strategiques, MLL, Pylone, etc.","ENVTECH",
AI1413="AKTIVCO DEFAUT GE &amp; POWER Cabinet","POWER ISSUE",
AI1413="AKTIVCO Coupure ENEO &amp; Baisse de tension","POWER ISSUE",
AI1413="Coupure ENEO &amp; Baisse de tension","POWER ISSUE",
AI1413="Defaut GE &amp; POWER Cabinet","POWER ISSUE",
AI1413="Sharing","POWER ISSUE",
AI1413="Sites strategiques &amp; DataCenter","POWER ISSUE",
AI1413="Exclu","Exclu",
AI1413="SAT","TX ISSUE",
AI1413="SPARE-ISSUE","SPARE-ISSUE",
AI1413="Fiber CAmtel","TX ISSUE",
AI1413="Fiber AOF","TX ISSUE",
AI1413="Projet OCM (HUAWEI)","TRAVAUX-HUAWEI",
AI1413="Projet OCM (NOKIA)","TRAVAUX -NOKIA",
AI1413="ACCESS-ISSUE","ACCESS-ISSUE",
AI1413="Projet OCM (ZTE, NOKIA, autres projets)","TRAVAUX OCM",
AI1413="No root CAuse","No root cause",
AI1413="ODU HS","TX ISSUE",
AI1413="IP &amp; VLAN","TX ISSUE",
AI1413="Warehouse HUAWEI","SPARE-ISSUE",
AI1413="SPARE-HS","SPARE-ISSUE",
AI1413="Power Telco","RAN ISSUE",AI1413="no impacts","no impacts"
),"")</f>
        <v>no impacts</v>
      </c>
      <c r="AI1413" s="85" t="s">
        <v>5998</v>
      </c>
      <c r="AJ1413" s="57" t="str" cm="1">
        <f t="array" ref="AJ1413">IFERROR(_xlfn.IFS(
AI1413="MPR ISSUE","ACTIVE",
AI1413="BSS Hardware Issue","ACTIVE",
AI1413="Sites strategiques, MLL, Pylone, etc.","PASSIVE",
AI1413="AKTIVCO DEFAUT GE &amp; POWER Cabinet","PASSIVE",
AI1413="AKTIVCO Coupure ENEO &amp; Baisse de tension","PASSIVE",
AI1413="Coupure ENEO &amp; Baisse de tension","PASSIVE",
AI1413="Defaut GE &amp; POWER Cabinet","PASSIVE",
AI1413="Sharing","PASSIVE",
AI1413="Sites strategiques &amp; DataCenter","PASSIVE",
AI1413="Exclu","Exclu",
AI1413="SAT","ACTIVE",
AI1413="SPARE-ISSUE","SPARE-ISSUE",
AI1413="Fiber CAmtel","ACTIVE",
AI1413="Fiber AOF","ACTIVE",
AI1413="Projet OCM (HUAWEI)","PLANNED WORKS",
AI1413="Projet OCM (NOKIA)","PLANNED WORKS",
AI1413="ACCESS-ISSUE","ACCESS-ISSUE",
AI1413="Projet OCM (ZTE, NOKIA, autres projets)","PLANNED WORKS",
AI1413="No root CAuse","No root cause",
AI1413="ODU HS","ACTIVE",
AI1413="IP &amp; VLAN","ACTIVE",
AI1413="Warehouse HUAWEI","SPARE-ISSUE",
AI1413="SPARE-HS","SPARE-ISSUE",
AI1413="Power Telco","ACTIVE", AI1413="no impacts","no impacts"
),"")</f>
        <v>no impacts</v>
      </c>
      <c r="AK1413" s="23" t="s">
        <v>5537</v>
      </c>
      <c r="AL1413" s="23" t="str">
        <f t="shared" si="37"/>
        <v>CTR_033</v>
      </c>
      <c r="AN1413" s="9" t="s">
        <v>5537</v>
      </c>
      <c r="AO1413" s="23" t="str">
        <f>_xlfn.XLOOKUP(B1413,'INCIDENT-05-03-2026'!E:E,'INCIDENT-05-03-2026'!F:F,"")</f>
        <v/>
      </c>
      <c r="AP1413" s="7" t="s">
        <v>5537</v>
      </c>
      <c r="AQ1413" s="6"/>
      <c r="AR1413" s="7"/>
      <c r="AS1413" s="3" t="str">
        <f>_xlfn.XLOOKUP(B1413,'[3]tt num | region | site id'!$C:$C,'[3]tt num | region | site id'!$Q:$Q,"")</f>
        <v/>
      </c>
      <c r="AT1413" s="24" t="str">
        <f>_xlfn.XLOOKUP(B1413,'[4]Cells Huawei 03052026 12h'!$B:$B,'[4]Cells Huawei 03052026 12h'!$T:$T,"")</f>
        <v/>
      </c>
      <c r="AU1413" s="24" t="str">
        <f>_xlfn.XLOOKUP(B1413,'[5]cells down 02052026 8h50'!$B:$B,'[5]cells down 02052026 8h50'!$R:$R,"")</f>
        <v/>
      </c>
      <c r="AV1413" s="24" t="str">
        <f>_xlfn.XLOOKUP(B1413,'[5]cells down 02052026 13h50'!$B:$B,'[5]cells down 02052026 13h50'!$R:$R,"")</f>
        <v/>
      </c>
      <c r="AW1413" s="24" t="str">
        <f>_xlfn.XLOOKUP(B1413,'[5]cells down 02052026 13h50'!$B:$B,'[5]cells down 02052026 13h50'!$R:$R,"")</f>
        <v/>
      </c>
      <c r="AX1413" s="24" t="str">
        <f>_xlfn.XLOOKUP(B1413,'[6]cell downs 03052026 8h40 '!$B:$B,'[6]cell downs 03052026 8h40 '!$R:$R,"")</f>
        <v/>
      </c>
      <c r="AY1413" s="24" t="str">
        <f>_xlfn.XLOOKUP(B1413,'[7]ALL SITES DOWN'!$D:$D,'[7]ALL SITES DOWN'!$J:$J,"")</f>
        <v/>
      </c>
      <c r="AZ1413" s="24" t="str">
        <f>_xlfn.XLOOKUP(B1413,'[8]ALL SITES DOWN'!$D:$D,'[8]ALL SITES DOWN'!$J:$J,"")</f>
        <v/>
      </c>
      <c r="BA1413" s="9" t="str">
        <f>_xlfn.XLOOKUP(B1413,[9]sheet1!$AC:$AC,[9]sheet1!$AF:$AF,"")</f>
        <v/>
      </c>
      <c r="BB1413" s="14" t="s">
        <v>5537</v>
      </c>
      <c r="BC1413" s="14" t="s">
        <v>5537</v>
      </c>
      <c r="BD1413" s="14" t="str">
        <f>_xlfn.XLOOKUP(B1413,'[10]cell downs 18042026 17h'!$B:$B,'[10]cell downs 18042026 17h'!$B:$B,"")</f>
        <v/>
      </c>
      <c r="BE1413" s="14" t="str">
        <f>_xlfn.XLOOKUP(B1413,'[11]Cells Huawei 19042026 15h'!$B:$B,'[11]Cells Huawei 19042026 15h'!$B:$B,"")</f>
        <v/>
      </c>
      <c r="BF1413" s="9" t="str">
        <f>_xlfn.XLOOKUP(B1413,'[12]cells down 19042026 9H40'!$B:$B,'[12]cells down 19042026 9H40'!$B:$B,"")</f>
        <v/>
      </c>
      <c r="BG1413" s="9" t="s">
        <v>5537</v>
      </c>
      <c r="BH1413" s="9" t="s">
        <v>5537</v>
      </c>
    </row>
    <row r="1414" spans="1:60" s="9" customFormat="1" x14ac:dyDescent="0.3">
      <c r="A1414" s="1" t="s">
        <v>2354</v>
      </c>
      <c r="B1414" s="8" t="s">
        <v>2355</v>
      </c>
      <c r="C1414" s="3" t="str">
        <f>_xlfn.XLOOKUP(B1414,'[1]daily break down'!$D:$D,'[1]daily break down'!$E:$E,"")</f>
        <v>Yaounde</v>
      </c>
      <c r="D1414" s="1" t="s">
        <v>11</v>
      </c>
      <c r="E1414" s="1" t="s">
        <v>12</v>
      </c>
      <c r="F1414" s="3" t="s">
        <v>37</v>
      </c>
      <c r="G1414" s="1" t="s">
        <v>38</v>
      </c>
      <c r="H1414" s="42" t="str">
        <f>_xlfn.XLOOKUP(B1414,[2]CALCULATION!$B:$B,[2]CALCULATION!$H:$H,"")</f>
        <v>ZTE</v>
      </c>
      <c r="I1414" s="34">
        <v>0</v>
      </c>
      <c r="J1414" s="34">
        <v>0</v>
      </c>
      <c r="K1414" s="34">
        <v>0</v>
      </c>
      <c r="L1414" s="34">
        <v>0</v>
      </c>
      <c r="M1414" s="34">
        <v>0.87261687683522893</v>
      </c>
      <c r="N1414" s="34">
        <v>0</v>
      </c>
      <c r="O1414" s="34">
        <v>0</v>
      </c>
      <c r="P1414" s="34">
        <v>0</v>
      </c>
      <c r="Q1414" s="34">
        <v>0</v>
      </c>
      <c r="R1414" s="34">
        <v>0</v>
      </c>
      <c r="S1414" s="35">
        <v>0.23146364640316447</v>
      </c>
      <c r="T1414" s="35">
        <v>0</v>
      </c>
      <c r="U1414" s="35">
        <v>0</v>
      </c>
      <c r="V1414" s="35">
        <v>0</v>
      </c>
      <c r="W1414" s="35">
        <v>0</v>
      </c>
      <c r="X1414" s="35">
        <v>0</v>
      </c>
      <c r="Y1414" s="35">
        <v>0</v>
      </c>
      <c r="Z1414" s="35">
        <v>0</v>
      </c>
      <c r="AA1414" s="35">
        <v>0</v>
      </c>
      <c r="AB1414" s="35">
        <v>0</v>
      </c>
      <c r="AC1414" s="35">
        <v>0</v>
      </c>
      <c r="AD1414" s="35">
        <v>0</v>
      </c>
      <c r="AE1414" s="58" t="s">
        <v>5560</v>
      </c>
      <c r="AF1414" s="58"/>
      <c r="AG1414" s="57" t="str" cm="1">
        <f t="array" ref="AG1414">IFERROR(_xlfn.IFS(
AI1414="MPR ISSUE","PDH",
AI1414="BSS Hardware Issue","BSS",
AI1414="Sites strategiques, MLL, Pylone, etc.","ENVTECH",
AI1414="AKTIVCO DEFAUT GE &amp; POWER Cabinet","AKTIVCO",
AI1414="AKTIVCO Coupure ENEO &amp; Baisse de tension","AKTIVCO GRID ONLY",
AI1414="Coupure ENEO &amp; Baisse de tension","IHS GRID ONLY",
AI1414="Defaut GE &amp; POWER Cabinet","IHS",
AI1414="Sharing","Partners",
AI1414="Sites strategiques &amp; DataCenter","SST &amp; DC",
AI1414="Exclu","Exclu",
AI1414="SAT","SAT",
AI1414="SPARE-ISSUE","SPARE-ISSUE",
AI1414="Fiber CAmtel","TRANS_FO_CAMTEL",
AI1414="Fiber AOF","Fiber AOF",
AI1414="Projet OCM (HUAWEI)","TRAVAUX-HUAWEI",
AI1414="Projet OCM (NOKIA)","TRAVAUX-NOKIA",
AI1414="ACCESS-ISSUE","ACCESS-ISSUE",
AI1414="Projet OCM (ZTE, NOKIA, autres projets)","TRAVAUX OCM",
AI1414="No root CAuse","No root cause",
AI1414="ODU HS","PDH",
AI1414="IP &amp; VLAN","PDH",
AI1414="Warehouse HUAWEI","SPARE-ISSUE",
AI1414="SPARE-HS","SPARE-ISSUE",
AI1414="Power Telco","BSS",AI1414="no impacts","no impacts"
),"")</f>
        <v>no impacts</v>
      </c>
      <c r="AH1414" s="57" t="str" cm="1">
        <f t="array" ref="AH1414">IFERROR(_xlfn.IFS(
AI1414="MPR ISSUE","TX ISSUE",
AI1414="BSS Hardware Issue","RAN ISSUE",
AI1414="Sites strategiques, MLL, Pylone, etc.","ENVTECH",
AI1414="AKTIVCO DEFAUT GE &amp; POWER Cabinet","POWER ISSUE",
AI1414="AKTIVCO Coupure ENEO &amp; Baisse de tension","POWER ISSUE",
AI1414="Coupure ENEO &amp; Baisse de tension","POWER ISSUE",
AI1414="Defaut GE &amp; POWER Cabinet","POWER ISSUE",
AI1414="Sharing","POWER ISSUE",
AI1414="Sites strategiques &amp; DataCenter","POWER ISSUE",
AI1414="Exclu","Exclu",
AI1414="SAT","TX ISSUE",
AI1414="SPARE-ISSUE","SPARE-ISSUE",
AI1414="Fiber CAmtel","TX ISSUE",
AI1414="Fiber AOF","TX ISSUE",
AI1414="Projet OCM (HUAWEI)","TRAVAUX-HUAWEI",
AI1414="Projet OCM (NOKIA)","TRAVAUX -NOKIA",
AI1414="ACCESS-ISSUE","ACCESS-ISSUE",
AI1414="Projet OCM (ZTE, NOKIA, autres projets)","TRAVAUX OCM",
AI1414="No root CAuse","No root cause",
AI1414="ODU HS","TX ISSUE",
AI1414="IP &amp; VLAN","TX ISSUE",
AI1414="Warehouse HUAWEI","SPARE-ISSUE",
AI1414="SPARE-HS","SPARE-ISSUE",
AI1414="Power Telco","RAN ISSUE",AI1414="no impacts","no impacts"
),"")</f>
        <v>no impacts</v>
      </c>
      <c r="AI1414" s="85" t="s">
        <v>5998</v>
      </c>
      <c r="AJ1414" s="57" t="str" cm="1">
        <f t="array" ref="AJ1414">IFERROR(_xlfn.IFS(
AI1414="MPR ISSUE","ACTIVE",
AI1414="BSS Hardware Issue","ACTIVE",
AI1414="Sites strategiques, MLL, Pylone, etc.","PASSIVE",
AI1414="AKTIVCO DEFAUT GE &amp; POWER Cabinet","PASSIVE",
AI1414="AKTIVCO Coupure ENEO &amp; Baisse de tension","PASSIVE",
AI1414="Coupure ENEO &amp; Baisse de tension","PASSIVE",
AI1414="Defaut GE &amp; POWER Cabinet","PASSIVE",
AI1414="Sharing","PASSIVE",
AI1414="Sites strategiques &amp; DataCenter","PASSIVE",
AI1414="Exclu","Exclu",
AI1414="SAT","ACTIVE",
AI1414="SPARE-ISSUE","SPARE-ISSUE",
AI1414="Fiber CAmtel","ACTIVE",
AI1414="Fiber AOF","ACTIVE",
AI1414="Projet OCM (HUAWEI)","PLANNED WORKS",
AI1414="Projet OCM (NOKIA)","PLANNED WORKS",
AI1414="ACCESS-ISSUE","ACCESS-ISSUE",
AI1414="Projet OCM (ZTE, NOKIA, autres projets)","PLANNED WORKS",
AI1414="No root CAuse","No root cause",
AI1414="ODU HS","ACTIVE",
AI1414="IP &amp; VLAN","ACTIVE",
AI1414="Warehouse HUAWEI","SPARE-ISSUE",
AI1414="SPARE-HS","SPARE-ISSUE",
AI1414="Power Telco","ACTIVE", AI1414="no impacts","no impacts"
),"")</f>
        <v>no impacts</v>
      </c>
      <c r="AK1414" s="23" t="s">
        <v>5537</v>
      </c>
      <c r="AL1414" s="23" t="str">
        <f t="shared" si="37"/>
        <v>CTR_272</v>
      </c>
      <c r="AN1414" s="9" t="s">
        <v>5537</v>
      </c>
      <c r="AO1414" s="23" t="str">
        <f>_xlfn.XLOOKUP(B1414,'INCIDENT-05-03-2026'!E:E,'INCIDENT-05-03-2026'!F:F,"")</f>
        <v/>
      </c>
      <c r="AP1414" s="7" t="s">
        <v>5537</v>
      </c>
      <c r="AQ1414" s="6"/>
      <c r="AR1414" s="7"/>
      <c r="AS1414" s="3" t="str">
        <f>_xlfn.XLOOKUP(B1414,'[3]tt num | region | site id'!$C:$C,'[3]tt num | region | site id'!$Q:$Q,"")</f>
        <v/>
      </c>
      <c r="AT1414" s="24" t="str">
        <f>_xlfn.XLOOKUP(B1414,'[4]Cells Huawei 03052026 12h'!$B:$B,'[4]Cells Huawei 03052026 12h'!$T:$T,"")</f>
        <v/>
      </c>
      <c r="AU1414" s="24" t="str">
        <f>_xlfn.XLOOKUP(B1414,'[5]cells down 02052026 8h50'!$B:$B,'[5]cells down 02052026 8h50'!$R:$R,"")</f>
        <v/>
      </c>
      <c r="AV1414" s="24" t="str">
        <f>_xlfn.XLOOKUP(B1414,'[5]cells down 02052026 13h50'!$B:$B,'[5]cells down 02052026 13h50'!$R:$R,"")</f>
        <v/>
      </c>
      <c r="AW1414" s="24" t="str">
        <f>_xlfn.XLOOKUP(B1414,'[5]cells down 02052026 13h50'!$B:$B,'[5]cells down 02052026 13h50'!$R:$R,"")</f>
        <v/>
      </c>
      <c r="AX1414" s="24" t="str">
        <f>_xlfn.XLOOKUP(B1414,'[6]cell downs 03052026 8h40 '!$B:$B,'[6]cell downs 03052026 8h40 '!$R:$R,"")</f>
        <v/>
      </c>
      <c r="AY1414" s="24" t="str">
        <f>_xlfn.XLOOKUP(B1414,'[7]ALL SITES DOWN'!$D:$D,'[7]ALL SITES DOWN'!$J:$J,"")</f>
        <v/>
      </c>
      <c r="AZ1414" s="24" t="str">
        <f>_xlfn.XLOOKUP(B1414,'[8]ALL SITES DOWN'!$D:$D,'[8]ALL SITES DOWN'!$J:$J,"")</f>
        <v/>
      </c>
      <c r="BA1414" s="9" t="str">
        <f>_xlfn.XLOOKUP(B1414,[9]sheet1!$AC:$AC,[9]sheet1!$AF:$AF,"")</f>
        <v/>
      </c>
      <c r="BB1414" s="14" t="s">
        <v>5537</v>
      </c>
      <c r="BC1414" s="14" t="s">
        <v>5537</v>
      </c>
      <c r="BD1414" s="14" t="str">
        <f>_xlfn.XLOOKUP(B1414,'[10]cell downs 18042026 17h'!$B:$B,'[10]cell downs 18042026 17h'!$B:$B,"")</f>
        <v/>
      </c>
      <c r="BE1414" s="14" t="str">
        <f>_xlfn.XLOOKUP(B1414,'[11]Cells Huawei 19042026 15h'!$B:$B,'[11]Cells Huawei 19042026 15h'!$B:$B,"")</f>
        <v/>
      </c>
      <c r="BF1414" s="9" t="str">
        <f>_xlfn.XLOOKUP(B1414,'[12]cells down 19042026 9H40'!$B:$B,'[12]cells down 19042026 9H40'!$B:$B,"")</f>
        <v/>
      </c>
      <c r="BG1414" s="9" t="s">
        <v>2355</v>
      </c>
      <c r="BH1414" s="9" t="s">
        <v>5537</v>
      </c>
    </row>
    <row r="1415" spans="1:60" s="9" customFormat="1" x14ac:dyDescent="0.3">
      <c r="A1415" s="1" t="s">
        <v>3448</v>
      </c>
      <c r="B1415" s="8" t="s">
        <v>3449</v>
      </c>
      <c r="C1415" s="3" t="str">
        <f>_xlfn.XLOOKUP(B1415,'[1]daily break down'!$D:$D,'[1]daily break down'!$E:$E,"")</f>
        <v>Yaounde</v>
      </c>
      <c r="D1415" s="1" t="s">
        <v>11</v>
      </c>
      <c r="E1415" s="1" t="s">
        <v>12</v>
      </c>
      <c r="F1415" s="3" t="s">
        <v>37</v>
      </c>
      <c r="G1415" s="1" t="s">
        <v>38</v>
      </c>
      <c r="H1415" s="42" t="str">
        <f>_xlfn.XLOOKUP(B1415,[2]CALCULATION!$B:$B,[2]CALCULATION!$H:$H,"")</f>
        <v>ZTE</v>
      </c>
      <c r="I1415" s="34">
        <v>0</v>
      </c>
      <c r="J1415" s="34">
        <v>0</v>
      </c>
      <c r="K1415" s="34">
        <v>0</v>
      </c>
      <c r="L1415" s="34">
        <v>0</v>
      </c>
      <c r="M1415" s="34">
        <v>0</v>
      </c>
      <c r="N1415" s="34">
        <v>0</v>
      </c>
      <c r="O1415" s="34">
        <v>0</v>
      </c>
      <c r="P1415" s="34">
        <v>0</v>
      </c>
      <c r="Q1415" s="34">
        <v>0</v>
      </c>
      <c r="R1415" s="34">
        <v>0</v>
      </c>
      <c r="S1415" s="35">
        <v>0</v>
      </c>
      <c r="T1415" s="35">
        <v>0</v>
      </c>
      <c r="U1415" s="35">
        <v>0</v>
      </c>
      <c r="V1415" s="35">
        <v>0</v>
      </c>
      <c r="W1415" s="35">
        <v>0</v>
      </c>
      <c r="X1415" s="35">
        <v>0</v>
      </c>
      <c r="Y1415" s="35">
        <v>0</v>
      </c>
      <c r="Z1415" s="35">
        <v>0</v>
      </c>
      <c r="AA1415" s="35">
        <v>0</v>
      </c>
      <c r="AB1415" s="35">
        <v>0</v>
      </c>
      <c r="AC1415" s="35">
        <v>0</v>
      </c>
      <c r="AD1415" s="35">
        <v>0</v>
      </c>
      <c r="AE1415" s="58" t="s">
        <v>5560</v>
      </c>
      <c r="AF1415" s="58"/>
      <c r="AG1415" s="57" t="str" cm="1">
        <f t="array" ref="AG1415">IFERROR(_xlfn.IFS(
AI1415="MPR ISSUE","PDH",
AI1415="BSS Hardware Issue","BSS",
AI1415="Sites strategiques, MLL, Pylone, etc.","ENVTECH",
AI1415="AKTIVCO DEFAUT GE &amp; POWER Cabinet","AKTIVCO",
AI1415="AKTIVCO Coupure ENEO &amp; Baisse de tension","AKTIVCO GRID ONLY",
AI1415="Coupure ENEO &amp; Baisse de tension","IHS GRID ONLY",
AI1415="Defaut GE &amp; POWER Cabinet","IHS",
AI1415="Sharing","Partners",
AI1415="Sites strategiques &amp; DataCenter","SST &amp; DC",
AI1415="Exclu","Exclu",
AI1415="SAT","SAT",
AI1415="SPARE-ISSUE","SPARE-ISSUE",
AI1415="Fiber CAmtel","TRANS_FO_CAMTEL",
AI1415="Fiber AOF","Fiber AOF",
AI1415="Projet OCM (HUAWEI)","TRAVAUX-HUAWEI",
AI1415="Projet OCM (NOKIA)","TRAVAUX-NOKIA",
AI1415="ACCESS-ISSUE","ACCESS-ISSUE",
AI1415="Projet OCM (ZTE, NOKIA, autres projets)","TRAVAUX OCM",
AI1415="No root CAuse","No root cause",
AI1415="ODU HS","PDH",
AI1415="IP &amp; VLAN","PDH",
AI1415="Warehouse HUAWEI","SPARE-ISSUE",
AI1415="SPARE-HS","SPARE-ISSUE",
AI1415="Power Telco","BSS",AI1415="no impacts","no impacts"
),"")</f>
        <v>no impacts</v>
      </c>
      <c r="AH1415" s="57" t="str" cm="1">
        <f t="array" ref="AH1415">IFERROR(_xlfn.IFS(
AI1415="MPR ISSUE","TX ISSUE",
AI1415="BSS Hardware Issue","RAN ISSUE",
AI1415="Sites strategiques, MLL, Pylone, etc.","ENVTECH",
AI1415="AKTIVCO DEFAUT GE &amp; POWER Cabinet","POWER ISSUE",
AI1415="AKTIVCO Coupure ENEO &amp; Baisse de tension","POWER ISSUE",
AI1415="Coupure ENEO &amp; Baisse de tension","POWER ISSUE",
AI1415="Defaut GE &amp; POWER Cabinet","POWER ISSUE",
AI1415="Sharing","POWER ISSUE",
AI1415="Sites strategiques &amp; DataCenter","POWER ISSUE",
AI1415="Exclu","Exclu",
AI1415="SAT","TX ISSUE",
AI1415="SPARE-ISSUE","SPARE-ISSUE",
AI1415="Fiber CAmtel","TX ISSUE",
AI1415="Fiber AOF","TX ISSUE",
AI1415="Projet OCM (HUAWEI)","TRAVAUX-HUAWEI",
AI1415="Projet OCM (NOKIA)","TRAVAUX -NOKIA",
AI1415="ACCESS-ISSUE","ACCESS-ISSUE",
AI1415="Projet OCM (ZTE, NOKIA, autres projets)","TRAVAUX OCM",
AI1415="No root CAuse","No root cause",
AI1415="ODU HS","TX ISSUE",
AI1415="IP &amp; VLAN","TX ISSUE",
AI1415="Warehouse HUAWEI","SPARE-ISSUE",
AI1415="SPARE-HS","SPARE-ISSUE",
AI1415="Power Telco","RAN ISSUE",AI1415="no impacts","no impacts"
),"")</f>
        <v>no impacts</v>
      </c>
      <c r="AI1415" s="85" t="s">
        <v>5998</v>
      </c>
      <c r="AJ1415" s="57" t="str" cm="1">
        <f t="array" ref="AJ1415">IFERROR(_xlfn.IFS(
AI1415="MPR ISSUE","ACTIVE",
AI1415="BSS Hardware Issue","ACTIVE",
AI1415="Sites strategiques, MLL, Pylone, etc.","PASSIVE",
AI1415="AKTIVCO DEFAUT GE &amp; POWER Cabinet","PASSIVE",
AI1415="AKTIVCO Coupure ENEO &amp; Baisse de tension","PASSIVE",
AI1415="Coupure ENEO &amp; Baisse de tension","PASSIVE",
AI1415="Defaut GE &amp; POWER Cabinet","PASSIVE",
AI1415="Sharing","PASSIVE",
AI1415="Sites strategiques &amp; DataCenter","PASSIVE",
AI1415="Exclu","Exclu",
AI1415="SAT","ACTIVE",
AI1415="SPARE-ISSUE","SPARE-ISSUE",
AI1415="Fiber CAmtel","ACTIVE",
AI1415="Fiber AOF","ACTIVE",
AI1415="Projet OCM (HUAWEI)","PLANNED WORKS",
AI1415="Projet OCM (NOKIA)","PLANNED WORKS",
AI1415="ACCESS-ISSUE","ACCESS-ISSUE",
AI1415="Projet OCM (ZTE, NOKIA, autres projets)","PLANNED WORKS",
AI1415="No root CAuse","No root cause",
AI1415="ODU HS","ACTIVE",
AI1415="IP &amp; VLAN","ACTIVE",
AI1415="Warehouse HUAWEI","SPARE-ISSUE",
AI1415="SPARE-HS","SPARE-ISSUE",
AI1415="Power Telco","ACTIVE", AI1415="no impacts","no impacts"
),"")</f>
        <v>no impacts</v>
      </c>
      <c r="AK1415" s="23" t="s">
        <v>5537</v>
      </c>
      <c r="AL1415" s="23" t="str">
        <f t="shared" si="37"/>
        <v>CTR_326</v>
      </c>
      <c r="AN1415" s="9" t="s">
        <v>5537</v>
      </c>
      <c r="AO1415" s="23" t="str">
        <f>_xlfn.XLOOKUP(B1415,'INCIDENT-05-03-2026'!E:E,'INCIDENT-05-03-2026'!F:F,"")</f>
        <v/>
      </c>
      <c r="AP1415" s="7" t="s">
        <v>5537</v>
      </c>
      <c r="AQ1415" s="6"/>
      <c r="AR1415" s="7"/>
      <c r="AS1415" s="3" t="str">
        <f>_xlfn.XLOOKUP(B1415,'[3]tt num | region | site id'!$C:$C,'[3]tt num | region | site id'!$Q:$Q,"")</f>
        <v/>
      </c>
      <c r="AT1415" s="24" t="str">
        <f>_xlfn.XLOOKUP(B1415,'[4]Cells Huawei 03052026 12h'!$B:$B,'[4]Cells Huawei 03052026 12h'!$T:$T,"")</f>
        <v/>
      </c>
      <c r="AU1415" s="24" t="str">
        <f>_xlfn.XLOOKUP(B1415,'[5]cells down 02052026 8h50'!$B:$B,'[5]cells down 02052026 8h50'!$R:$R,"")</f>
        <v/>
      </c>
      <c r="AV1415" s="24" t="str">
        <f>_xlfn.XLOOKUP(B1415,'[5]cells down 02052026 13h50'!$B:$B,'[5]cells down 02052026 13h50'!$R:$R,"")</f>
        <v/>
      </c>
      <c r="AW1415" s="24" t="str">
        <f>_xlfn.XLOOKUP(B1415,'[5]cells down 02052026 13h50'!$B:$B,'[5]cells down 02052026 13h50'!$R:$R,"")</f>
        <v/>
      </c>
      <c r="AX1415" s="24" t="str">
        <f>_xlfn.XLOOKUP(B1415,'[6]cell downs 03052026 8h40 '!$B:$B,'[6]cell downs 03052026 8h40 '!$R:$R,"")</f>
        <v/>
      </c>
      <c r="AY1415" s="24" t="str">
        <f>_xlfn.XLOOKUP(B1415,'[7]ALL SITES DOWN'!$D:$D,'[7]ALL SITES DOWN'!$J:$J,"")</f>
        <v/>
      </c>
      <c r="AZ1415" s="24" t="str">
        <f>_xlfn.XLOOKUP(B1415,'[8]ALL SITES DOWN'!$D:$D,'[8]ALL SITES DOWN'!$J:$J,"")</f>
        <v/>
      </c>
      <c r="BA1415" s="9" t="str">
        <f>_xlfn.XLOOKUP(B1415,[9]sheet1!$AC:$AC,[9]sheet1!$AF:$AF,"")</f>
        <v/>
      </c>
      <c r="BB1415" s="14" t="s">
        <v>5537</v>
      </c>
      <c r="BC1415" s="14" t="s">
        <v>5537</v>
      </c>
      <c r="BD1415" s="14" t="str">
        <f>_xlfn.XLOOKUP(B1415,'[10]cell downs 18042026 17h'!$B:$B,'[10]cell downs 18042026 17h'!$B:$B,"")</f>
        <v/>
      </c>
      <c r="BE1415" s="14" t="str">
        <f>_xlfn.XLOOKUP(B1415,'[11]Cells Huawei 19042026 15h'!$B:$B,'[11]Cells Huawei 19042026 15h'!$B:$B,"")</f>
        <v/>
      </c>
      <c r="BF1415" s="9" t="str">
        <f>_xlfn.XLOOKUP(B1415,'[12]cells down 19042026 9H40'!$B:$B,'[12]cells down 19042026 9H40'!$B:$B,"")</f>
        <v/>
      </c>
      <c r="BG1415" s="9" t="s">
        <v>3449</v>
      </c>
      <c r="BH1415" s="9" t="s">
        <v>5537</v>
      </c>
    </row>
    <row r="1416" spans="1:60" s="9" customFormat="1" x14ac:dyDescent="0.3">
      <c r="A1416" s="1" t="s">
        <v>4783</v>
      </c>
      <c r="B1416" s="8" t="s">
        <v>4784</v>
      </c>
      <c r="C1416" s="3" t="str">
        <f>_xlfn.XLOOKUP(B1416,'[1]daily break down'!$D:$D,'[1]daily break down'!$E:$E,"")</f>
        <v>CENTRE</v>
      </c>
      <c r="D1416" s="1" t="s">
        <v>11</v>
      </c>
      <c r="E1416" s="1" t="s">
        <v>12</v>
      </c>
      <c r="F1416" s="3" t="s">
        <v>37</v>
      </c>
      <c r="G1416" s="1" t="s">
        <v>4769</v>
      </c>
      <c r="H1416" s="41" t="str">
        <f>_xlfn.XLOOKUP(B1416,[2]CALCULATION!$B:$B,[2]CALCULATION!$H:$H,"")</f>
        <v>NOKIA</v>
      </c>
      <c r="I1416" s="34">
        <v>0</v>
      </c>
      <c r="J1416" s="34">
        <v>0</v>
      </c>
      <c r="K1416" s="34">
        <v>0</v>
      </c>
      <c r="L1416" s="34">
        <v>0</v>
      </c>
      <c r="M1416" s="34">
        <v>0</v>
      </c>
      <c r="N1416" s="34">
        <v>0</v>
      </c>
      <c r="O1416" s="34">
        <v>0</v>
      </c>
      <c r="P1416" s="34">
        <v>0</v>
      </c>
      <c r="Q1416" s="34">
        <v>0</v>
      </c>
      <c r="R1416" s="34">
        <v>0</v>
      </c>
      <c r="S1416" s="35">
        <v>0</v>
      </c>
      <c r="T1416" s="35">
        <v>339952.18668119155</v>
      </c>
      <c r="U1416" s="35">
        <v>0</v>
      </c>
      <c r="V1416" s="35">
        <v>0</v>
      </c>
      <c r="W1416" s="35">
        <v>0</v>
      </c>
      <c r="X1416" s="35">
        <v>0</v>
      </c>
      <c r="Y1416" s="35">
        <v>0</v>
      </c>
      <c r="Z1416" s="35">
        <v>0</v>
      </c>
      <c r="AA1416" s="35">
        <v>0</v>
      </c>
      <c r="AB1416" s="35">
        <v>0</v>
      </c>
      <c r="AC1416" s="35">
        <v>0</v>
      </c>
      <c r="AD1416" s="35">
        <v>0</v>
      </c>
      <c r="AE1416" s="58" t="s">
        <v>5560</v>
      </c>
      <c r="AF1416" s="58"/>
      <c r="AG1416" s="57" t="str" cm="1">
        <f t="array" ref="AG1416">IFERROR(_xlfn.IFS(
AI1416="MPR ISSUE","PDH",
AI1416="BSS Hardware Issue","BSS",
AI1416="Sites strategiques, MLL, Pylone, etc.","ENVTECH",
AI1416="AKTIVCO DEFAUT GE &amp; POWER Cabinet","AKTIVCO",
AI1416="AKTIVCO Coupure ENEO &amp; Baisse de tension","AKTIVCO GRID ONLY",
AI1416="Coupure ENEO &amp; Baisse de tension","IHS GRID ONLY",
AI1416="Defaut GE &amp; POWER Cabinet","IHS",
AI1416="Sharing","Partners",
AI1416="Sites strategiques &amp; DataCenter","SST &amp; DC",
AI1416="Exclu","Exclu",
AI1416="SAT","SAT",
AI1416="SPARE-ISSUE","SPARE-ISSUE",
AI1416="Fiber CAmtel","TRANS_FO_CAMTEL",
AI1416="Fiber AOF","Fiber AOF",
AI1416="Projet OCM (HUAWEI)","TRAVAUX-HUAWEI",
AI1416="Projet OCM (NOKIA)","TRAVAUX-NOKIA",
AI1416="ACCESS-ISSUE","ACCESS-ISSUE",
AI1416="Projet OCM (ZTE, NOKIA, autres projets)","TRAVAUX OCM",
AI1416="No root CAuse","No root cause",
AI1416="ODU HS","PDH",
AI1416="IP &amp; VLAN","PDH",
AI1416="Warehouse HUAWEI","SPARE-ISSUE",
AI1416="SPARE-HS","SPARE-ISSUE",
AI1416="Power Telco","BSS",AI1416="no impacts","no impacts"
),"")</f>
        <v>no impacts</v>
      </c>
      <c r="AH1416" s="57" t="str" cm="1">
        <f t="array" ref="AH1416">IFERROR(_xlfn.IFS(
AI1416="MPR ISSUE","TX ISSUE",
AI1416="BSS Hardware Issue","RAN ISSUE",
AI1416="Sites strategiques, MLL, Pylone, etc.","ENVTECH",
AI1416="AKTIVCO DEFAUT GE &amp; POWER Cabinet","POWER ISSUE",
AI1416="AKTIVCO Coupure ENEO &amp; Baisse de tension","POWER ISSUE",
AI1416="Coupure ENEO &amp; Baisse de tension","POWER ISSUE",
AI1416="Defaut GE &amp; POWER Cabinet","POWER ISSUE",
AI1416="Sharing","POWER ISSUE",
AI1416="Sites strategiques &amp; DataCenter","POWER ISSUE",
AI1416="Exclu","Exclu",
AI1416="SAT","TX ISSUE",
AI1416="SPARE-ISSUE","SPARE-ISSUE",
AI1416="Fiber CAmtel","TX ISSUE",
AI1416="Fiber AOF","TX ISSUE",
AI1416="Projet OCM (HUAWEI)","TRAVAUX-HUAWEI",
AI1416="Projet OCM (NOKIA)","TRAVAUX -NOKIA",
AI1416="ACCESS-ISSUE","ACCESS-ISSUE",
AI1416="Projet OCM (ZTE, NOKIA, autres projets)","TRAVAUX OCM",
AI1416="No root CAuse","No root cause",
AI1416="ODU HS","TX ISSUE",
AI1416="IP &amp; VLAN","TX ISSUE",
AI1416="Warehouse HUAWEI","SPARE-ISSUE",
AI1416="SPARE-HS","SPARE-ISSUE",
AI1416="Power Telco","RAN ISSUE",AI1416="no impacts","no impacts"
),"")</f>
        <v>no impacts</v>
      </c>
      <c r="AI1416" s="85" t="s">
        <v>5998</v>
      </c>
      <c r="AJ1416" s="57" t="str" cm="1">
        <f t="array" ref="AJ1416">IFERROR(_xlfn.IFS(
AI1416="MPR ISSUE","ACTIVE",
AI1416="BSS Hardware Issue","ACTIVE",
AI1416="Sites strategiques, MLL, Pylone, etc.","PASSIVE",
AI1416="AKTIVCO DEFAUT GE &amp; POWER Cabinet","PASSIVE",
AI1416="AKTIVCO Coupure ENEO &amp; Baisse de tension","PASSIVE",
AI1416="Coupure ENEO &amp; Baisse de tension","PASSIVE",
AI1416="Defaut GE &amp; POWER Cabinet","PASSIVE",
AI1416="Sharing","PASSIVE",
AI1416="Sites strategiques &amp; DataCenter","PASSIVE",
AI1416="Exclu","Exclu",
AI1416="SAT","ACTIVE",
AI1416="SPARE-ISSUE","SPARE-ISSUE",
AI1416="Fiber CAmtel","ACTIVE",
AI1416="Fiber AOF","ACTIVE",
AI1416="Projet OCM (HUAWEI)","PLANNED WORKS",
AI1416="Projet OCM (NOKIA)","PLANNED WORKS",
AI1416="ACCESS-ISSUE","ACCESS-ISSUE",
AI1416="Projet OCM (ZTE, NOKIA, autres projets)","PLANNED WORKS",
AI1416="No root CAuse","No root cause",
AI1416="ODU HS","ACTIVE",
AI1416="IP &amp; VLAN","ACTIVE",
AI1416="Warehouse HUAWEI","SPARE-ISSUE",
AI1416="SPARE-HS","SPARE-ISSUE",
AI1416="Power Telco","ACTIVE", AI1416="no impacts","no impacts"
),"")</f>
        <v>no impacts</v>
      </c>
      <c r="AK1416" s="23" t="s">
        <v>5537</v>
      </c>
      <c r="AL1416" s="23" t="str">
        <f t="shared" si="37"/>
        <v>CTR_138</v>
      </c>
      <c r="AN1416" s="9" t="s">
        <v>5537</v>
      </c>
      <c r="AO1416" s="23" t="str">
        <f>_xlfn.XLOOKUP(B1416,'INCIDENT-05-03-2026'!E:E,'INCIDENT-05-03-2026'!F:F,"")</f>
        <v/>
      </c>
      <c r="AP1416" s="7" t="s">
        <v>5537</v>
      </c>
      <c r="AQ1416" s="6"/>
      <c r="AR1416" s="7"/>
      <c r="AS1416" s="3" t="str">
        <f>_xlfn.XLOOKUP(B1416,'[3]tt num | region | site id'!$C:$C,'[3]tt num | region | site id'!$Q:$Q,"")</f>
        <v/>
      </c>
      <c r="AT1416" s="24" t="str">
        <f>_xlfn.XLOOKUP(B1416,'[4]Cells Huawei 03052026 12h'!$B:$B,'[4]Cells Huawei 03052026 12h'!$T:$T,"")</f>
        <v/>
      </c>
      <c r="AU1416" s="24" t="str">
        <f>_xlfn.XLOOKUP(B1416,'[5]cells down 02052026 8h50'!$B:$B,'[5]cells down 02052026 8h50'!$R:$R,"")</f>
        <v/>
      </c>
      <c r="AV1416" s="24" t="str">
        <f>_xlfn.XLOOKUP(B1416,'[5]cells down 02052026 13h50'!$B:$B,'[5]cells down 02052026 13h50'!$R:$R,"")</f>
        <v/>
      </c>
      <c r="AW1416" s="24" t="str">
        <f>_xlfn.XLOOKUP(B1416,'[5]cells down 02052026 13h50'!$B:$B,'[5]cells down 02052026 13h50'!$R:$R,"")</f>
        <v/>
      </c>
      <c r="AX1416" s="24" t="str">
        <f>_xlfn.XLOOKUP(B1416,'[6]cell downs 03052026 8h40 '!$B:$B,'[6]cell downs 03052026 8h40 '!$R:$R,"")</f>
        <v/>
      </c>
      <c r="AY1416" s="24" t="str">
        <f>_xlfn.XLOOKUP(B1416,'[7]ALL SITES DOWN'!$D:$D,'[7]ALL SITES DOWN'!$J:$J,"")</f>
        <v/>
      </c>
      <c r="AZ1416" s="24" t="str">
        <f>_xlfn.XLOOKUP(B1416,'[8]ALL SITES DOWN'!$D:$D,'[8]ALL SITES DOWN'!$J:$J,"")</f>
        <v/>
      </c>
      <c r="BA1416" s="9" t="str">
        <f>_xlfn.XLOOKUP(B1416,[9]sheet1!$AC:$AC,[9]sheet1!$AF:$AF,"")</f>
        <v/>
      </c>
      <c r="BB1416" s="14" t="s">
        <v>5537</v>
      </c>
      <c r="BC1416" s="14" t="s">
        <v>5537</v>
      </c>
      <c r="BD1416" s="14" t="str">
        <f>_xlfn.XLOOKUP(B1416,'[10]cell downs 18042026 17h'!$B:$B,'[10]cell downs 18042026 17h'!$B:$B,"")</f>
        <v/>
      </c>
      <c r="BE1416" s="14" t="str">
        <f>_xlfn.XLOOKUP(B1416,'[11]Cells Huawei 19042026 15h'!$B:$B,'[11]Cells Huawei 19042026 15h'!$B:$B,"")</f>
        <v/>
      </c>
      <c r="BF1416" s="9" t="str">
        <f>_xlfn.XLOOKUP(B1416,'[12]cells down 19042026 9H40'!$B:$B,'[12]cells down 19042026 9H40'!$B:$B,"")</f>
        <v/>
      </c>
      <c r="BG1416" s="9" t="s">
        <v>4784</v>
      </c>
      <c r="BH1416" s="9" t="s">
        <v>12</v>
      </c>
    </row>
    <row r="1417" spans="1:60" s="9" customFormat="1" x14ac:dyDescent="0.3">
      <c r="A1417" s="1" t="s">
        <v>3461</v>
      </c>
      <c r="B1417" s="8" t="s">
        <v>3462</v>
      </c>
      <c r="C1417" s="3" t="str">
        <f>_xlfn.XLOOKUP(B1417,'[1]daily break down'!$D:$D,'[1]daily break down'!$E:$E,"")</f>
        <v>Yaounde</v>
      </c>
      <c r="D1417" s="1"/>
      <c r="E1417" s="1"/>
      <c r="F1417" s="3" t="s">
        <v>37</v>
      </c>
      <c r="G1417" s="1" t="s">
        <v>38</v>
      </c>
      <c r="H1417" s="42" t="str">
        <f>_xlfn.XLOOKUP(B1417,[2]CALCULATION!$B:$B,[2]CALCULATION!$H:$H,"")</f>
        <v>ZTE</v>
      </c>
      <c r="I1417" s="34">
        <v>0</v>
      </c>
      <c r="J1417" s="34">
        <v>0</v>
      </c>
      <c r="K1417" s="34">
        <v>0</v>
      </c>
      <c r="L1417" s="34">
        <v>0</v>
      </c>
      <c r="M1417" s="34">
        <v>0</v>
      </c>
      <c r="N1417" s="34">
        <v>0</v>
      </c>
      <c r="O1417" s="34">
        <v>0</v>
      </c>
      <c r="P1417" s="34">
        <v>0</v>
      </c>
      <c r="Q1417" s="34">
        <v>0</v>
      </c>
      <c r="R1417" s="34">
        <v>0</v>
      </c>
      <c r="S1417" s="35">
        <v>0</v>
      </c>
      <c r="T1417" s="35">
        <v>0</v>
      </c>
      <c r="U1417" s="35">
        <v>0</v>
      </c>
      <c r="V1417" s="35">
        <v>0</v>
      </c>
      <c r="W1417" s="35">
        <v>0</v>
      </c>
      <c r="X1417" s="35">
        <v>0</v>
      </c>
      <c r="Y1417" s="35">
        <v>0</v>
      </c>
      <c r="Z1417" s="35">
        <v>0</v>
      </c>
      <c r="AA1417" s="35">
        <v>0</v>
      </c>
      <c r="AB1417" s="35">
        <v>0</v>
      </c>
      <c r="AC1417" s="35">
        <v>0</v>
      </c>
      <c r="AD1417" s="35">
        <v>0</v>
      </c>
      <c r="AE1417" s="58" t="s">
        <v>5560</v>
      </c>
      <c r="AF1417" s="58"/>
      <c r="AG1417" s="57" t="str" cm="1">
        <f t="array" ref="AG1417">IFERROR(_xlfn.IFS(
AI1417="MPR ISSUE","PDH",
AI1417="BSS Hardware Issue","BSS",
AI1417="Sites strategiques, MLL, Pylone, etc.","ENVTECH",
AI1417="AKTIVCO DEFAUT GE &amp; POWER Cabinet","AKTIVCO",
AI1417="AKTIVCO Coupure ENEO &amp; Baisse de tension","AKTIVCO GRID ONLY",
AI1417="Coupure ENEO &amp; Baisse de tension","IHS GRID ONLY",
AI1417="Defaut GE &amp; POWER Cabinet","IHS",
AI1417="Sharing","Partners",
AI1417="Sites strategiques &amp; DataCenter","SST &amp; DC",
AI1417="Exclu","Exclu",
AI1417="SAT","SAT",
AI1417="SPARE-ISSUE","SPARE-ISSUE",
AI1417="Fiber CAmtel","TRANS_FO_CAMTEL",
AI1417="Fiber AOF","Fiber AOF",
AI1417="Projet OCM (HUAWEI)","TRAVAUX-HUAWEI",
AI1417="Projet OCM (NOKIA)","TRAVAUX-NOKIA",
AI1417="ACCESS-ISSUE","ACCESS-ISSUE",
AI1417="Projet OCM (ZTE, NOKIA, autres projets)","TRAVAUX OCM",
AI1417="No root CAuse","No root cause",
AI1417="ODU HS","PDH",
AI1417="IP &amp; VLAN","PDH",
AI1417="Warehouse HUAWEI","SPARE-ISSUE",
AI1417="SPARE-HS","SPARE-ISSUE",
AI1417="Power Telco","BSS",AI1417="no impacts","no impacts"
),"")</f>
        <v>no impacts</v>
      </c>
      <c r="AH1417" s="57" t="str" cm="1">
        <f t="array" ref="AH1417">IFERROR(_xlfn.IFS(
AI1417="MPR ISSUE","TX ISSUE",
AI1417="BSS Hardware Issue","RAN ISSUE",
AI1417="Sites strategiques, MLL, Pylone, etc.","ENVTECH",
AI1417="AKTIVCO DEFAUT GE &amp; POWER Cabinet","POWER ISSUE",
AI1417="AKTIVCO Coupure ENEO &amp; Baisse de tension","POWER ISSUE",
AI1417="Coupure ENEO &amp; Baisse de tension","POWER ISSUE",
AI1417="Defaut GE &amp; POWER Cabinet","POWER ISSUE",
AI1417="Sharing","POWER ISSUE",
AI1417="Sites strategiques &amp; DataCenter","POWER ISSUE",
AI1417="Exclu","Exclu",
AI1417="SAT","TX ISSUE",
AI1417="SPARE-ISSUE","SPARE-ISSUE",
AI1417="Fiber CAmtel","TX ISSUE",
AI1417="Fiber AOF","TX ISSUE",
AI1417="Projet OCM (HUAWEI)","TRAVAUX-HUAWEI",
AI1417="Projet OCM (NOKIA)","TRAVAUX -NOKIA",
AI1417="ACCESS-ISSUE","ACCESS-ISSUE",
AI1417="Projet OCM (ZTE, NOKIA, autres projets)","TRAVAUX OCM",
AI1417="No root CAuse","No root cause",
AI1417="ODU HS","TX ISSUE",
AI1417="IP &amp; VLAN","TX ISSUE",
AI1417="Warehouse HUAWEI","SPARE-ISSUE",
AI1417="SPARE-HS","SPARE-ISSUE",
AI1417="Power Telco","RAN ISSUE",AI1417="no impacts","no impacts"
),"")</f>
        <v>no impacts</v>
      </c>
      <c r="AI1417" s="85" t="s">
        <v>5998</v>
      </c>
      <c r="AJ1417" s="57" t="str" cm="1">
        <f t="array" ref="AJ1417">IFERROR(_xlfn.IFS(
AI1417="MPR ISSUE","ACTIVE",
AI1417="BSS Hardware Issue","ACTIVE",
AI1417="Sites strategiques, MLL, Pylone, etc.","PASSIVE",
AI1417="AKTIVCO DEFAUT GE &amp; POWER Cabinet","PASSIVE",
AI1417="AKTIVCO Coupure ENEO &amp; Baisse de tension","PASSIVE",
AI1417="Coupure ENEO &amp; Baisse de tension","PASSIVE",
AI1417="Defaut GE &amp; POWER Cabinet","PASSIVE",
AI1417="Sharing","PASSIVE",
AI1417="Sites strategiques &amp; DataCenter","PASSIVE",
AI1417="Exclu","Exclu",
AI1417="SAT","ACTIVE",
AI1417="SPARE-ISSUE","SPARE-ISSUE",
AI1417="Fiber CAmtel","ACTIVE",
AI1417="Fiber AOF","ACTIVE",
AI1417="Projet OCM (HUAWEI)","PLANNED WORKS",
AI1417="Projet OCM (NOKIA)","PLANNED WORKS",
AI1417="ACCESS-ISSUE","ACCESS-ISSUE",
AI1417="Projet OCM (ZTE, NOKIA, autres projets)","PLANNED WORKS",
AI1417="No root CAuse","No root cause",
AI1417="ODU HS","ACTIVE",
AI1417="IP &amp; VLAN","ACTIVE",
AI1417="Warehouse HUAWEI","SPARE-ISSUE",
AI1417="SPARE-HS","SPARE-ISSUE",
AI1417="Power Telco","ACTIVE", AI1417="no impacts","no impacts"
),"")</f>
        <v>no impacts</v>
      </c>
      <c r="AK1417" s="23" t="s">
        <v>5537</v>
      </c>
      <c r="AL1417" s="23" t="str">
        <f t="shared" si="37"/>
        <v>CTR_570</v>
      </c>
      <c r="AN1417" s="9" t="s">
        <v>5537</v>
      </c>
      <c r="AO1417" s="23" t="str">
        <f>_xlfn.XLOOKUP(B1417,'INCIDENT-05-03-2026'!E:E,'INCIDENT-05-03-2026'!F:F,"")</f>
        <v/>
      </c>
      <c r="AP1417" s="7" t="s">
        <v>5537</v>
      </c>
      <c r="AQ1417" s="6"/>
      <c r="AR1417" s="7"/>
      <c r="AS1417" s="3" t="str">
        <f>_xlfn.XLOOKUP(B1417,'[3]tt num | region | site id'!$C:$C,'[3]tt num | region | site id'!$Q:$Q,"")</f>
        <v/>
      </c>
      <c r="AT1417" s="24" t="str">
        <f>_xlfn.XLOOKUP(B1417,'[4]Cells Huawei 03052026 12h'!$B:$B,'[4]Cells Huawei 03052026 12h'!$T:$T,"")</f>
        <v/>
      </c>
      <c r="AU1417" s="24" t="str">
        <f>_xlfn.XLOOKUP(B1417,'[5]cells down 02052026 8h50'!$B:$B,'[5]cells down 02052026 8h50'!$R:$R,"")</f>
        <v/>
      </c>
      <c r="AV1417" s="24" t="str">
        <f>_xlfn.XLOOKUP(B1417,'[5]cells down 02052026 13h50'!$B:$B,'[5]cells down 02052026 13h50'!$R:$R,"")</f>
        <v/>
      </c>
      <c r="AW1417" s="24" t="str">
        <f>_xlfn.XLOOKUP(B1417,'[5]cells down 02052026 13h50'!$B:$B,'[5]cells down 02052026 13h50'!$R:$R,"")</f>
        <v/>
      </c>
      <c r="AX1417" s="24" t="str">
        <f>_xlfn.XLOOKUP(B1417,'[6]cell downs 03052026 8h40 '!$B:$B,'[6]cell downs 03052026 8h40 '!$R:$R,"")</f>
        <v/>
      </c>
      <c r="AY1417" s="24" t="str">
        <f>_xlfn.XLOOKUP(B1417,'[7]ALL SITES DOWN'!$D:$D,'[7]ALL SITES DOWN'!$J:$J,"")</f>
        <v/>
      </c>
      <c r="AZ1417" s="24" t="str">
        <f>_xlfn.XLOOKUP(B1417,'[8]ALL SITES DOWN'!$D:$D,'[8]ALL SITES DOWN'!$J:$J,"")</f>
        <v/>
      </c>
      <c r="BA1417" s="9" t="str">
        <f>_xlfn.XLOOKUP(B1417,[9]sheet1!$AC:$AC,[9]sheet1!$AF:$AF,"")</f>
        <v/>
      </c>
      <c r="BB1417" s="14" t="s">
        <v>5537</v>
      </c>
      <c r="BC1417" s="14" t="s">
        <v>5537</v>
      </c>
      <c r="BD1417" s="14" t="str">
        <f>_xlfn.XLOOKUP(B1417,'[10]cell downs 18042026 17h'!$B:$B,'[10]cell downs 18042026 17h'!$B:$B,"")</f>
        <v/>
      </c>
      <c r="BE1417" s="14" t="str">
        <f>_xlfn.XLOOKUP(B1417,'[11]Cells Huawei 19042026 15h'!$B:$B,'[11]Cells Huawei 19042026 15h'!$B:$B,"")</f>
        <v/>
      </c>
      <c r="BF1417" s="9" t="str">
        <f>_xlfn.XLOOKUP(B1417,'[12]cells down 19042026 9H40'!$B:$B,'[12]cells down 19042026 9H40'!$B:$B,"")</f>
        <v/>
      </c>
      <c r="BG1417" s="9" t="s">
        <v>5537</v>
      </c>
      <c r="BH1417" s="9" t="s">
        <v>12</v>
      </c>
    </row>
    <row r="1418" spans="1:60" s="9" customFormat="1" x14ac:dyDescent="0.3">
      <c r="A1418" s="1" t="s">
        <v>1507</v>
      </c>
      <c r="B1418" s="8" t="s">
        <v>1508</v>
      </c>
      <c r="C1418" s="3" t="str">
        <f>_xlfn.XLOOKUP(B1418,'[1]daily break down'!$D:$D,'[1]daily break down'!$E:$E,"")</f>
        <v>CENTRE</v>
      </c>
      <c r="D1418" s="1" t="s">
        <v>11</v>
      </c>
      <c r="E1418" s="1" t="s">
        <v>96</v>
      </c>
      <c r="F1418" s="3" t="s">
        <v>69</v>
      </c>
      <c r="G1418" s="1" t="s">
        <v>1509</v>
      </c>
      <c r="H1418" s="41" t="str">
        <f>_xlfn.XLOOKUP(B1418,[2]CALCULATION!$B:$B,[2]CALCULATION!$H:$H,"")</f>
        <v>NOKIA</v>
      </c>
      <c r="I1418" s="34">
        <v>0</v>
      </c>
      <c r="J1418" s="34">
        <v>0</v>
      </c>
      <c r="K1418" s="34">
        <v>1.2750483157643213E-2</v>
      </c>
      <c r="L1418" s="34">
        <v>0</v>
      </c>
      <c r="M1418" s="34">
        <v>0.21232737222955178</v>
      </c>
      <c r="N1418" s="34">
        <v>0</v>
      </c>
      <c r="O1418" s="34">
        <v>0</v>
      </c>
      <c r="P1418" s="34">
        <v>0.10259446831346235</v>
      </c>
      <c r="Q1418" s="34">
        <v>0.75430580042471951</v>
      </c>
      <c r="R1418" s="34">
        <v>0.49846642661893742</v>
      </c>
      <c r="S1418" s="35">
        <v>5.8432957714221856E-2</v>
      </c>
      <c r="T1418" s="35">
        <v>287742.95461899991</v>
      </c>
      <c r="U1418" s="35">
        <v>0</v>
      </c>
      <c r="V1418" s="35">
        <v>0</v>
      </c>
      <c r="W1418" s="35">
        <v>0</v>
      </c>
      <c r="X1418" s="35">
        <v>0</v>
      </c>
      <c r="Y1418" s="35">
        <v>0</v>
      </c>
      <c r="Z1418" s="35">
        <v>0.30899273184888382</v>
      </c>
      <c r="AA1418" s="35">
        <v>0</v>
      </c>
      <c r="AB1418" s="35">
        <v>0</v>
      </c>
      <c r="AC1418" s="35">
        <v>0</v>
      </c>
      <c r="AD1418" s="35">
        <v>0</v>
      </c>
      <c r="AE1418" s="58" t="s">
        <v>5560</v>
      </c>
      <c r="AF1418" s="58"/>
      <c r="AG1418" s="57" t="str" cm="1">
        <f t="array" ref="AG1418">IFERROR(_xlfn.IFS(
AI1418="MPR ISSUE","PDH",
AI1418="BSS Hardware Issue","BSS",
AI1418="Sites strategiques, MLL, Pylone, etc.","ENVTECH",
AI1418="AKTIVCO DEFAUT GE &amp; POWER Cabinet","AKTIVCO",
AI1418="AKTIVCO Coupure ENEO &amp; Baisse de tension","AKTIVCO GRID ONLY",
AI1418="Coupure ENEO &amp; Baisse de tension","IHS GRID ONLY",
AI1418="Defaut GE &amp; POWER Cabinet","IHS",
AI1418="Sharing","Partners",
AI1418="Sites strategiques &amp; DataCenter","SST &amp; DC",
AI1418="Exclu","Exclu",
AI1418="SAT","SAT",
AI1418="SPARE-ISSUE","SPARE-ISSUE",
AI1418="Fiber CAmtel","TRANS_FO_CAMTEL",
AI1418="Fiber AOF","Fiber AOF",
AI1418="Projet OCM (HUAWEI)","TRAVAUX-HUAWEI",
AI1418="Projet OCM (NOKIA)","TRAVAUX-NOKIA",
AI1418="ACCESS-ISSUE","ACCESS-ISSUE",
AI1418="Projet OCM (ZTE, NOKIA, autres projets)","TRAVAUX OCM",
AI1418="No root CAuse","No root cause",
AI1418="ODU HS","PDH",
AI1418="IP &amp; VLAN","PDH",
AI1418="Warehouse HUAWEI","SPARE-ISSUE",
AI1418="SPARE-HS","SPARE-ISSUE",
AI1418="Power Telco","BSS",AI1418="no impacts","no impacts"
),"")</f>
        <v>no impacts</v>
      </c>
      <c r="AH1418" s="57" t="str" cm="1">
        <f t="array" ref="AH1418">IFERROR(_xlfn.IFS(
AI1418="MPR ISSUE","TX ISSUE",
AI1418="BSS Hardware Issue","RAN ISSUE",
AI1418="Sites strategiques, MLL, Pylone, etc.","ENVTECH",
AI1418="AKTIVCO DEFAUT GE &amp; POWER Cabinet","POWER ISSUE",
AI1418="AKTIVCO Coupure ENEO &amp; Baisse de tension","POWER ISSUE",
AI1418="Coupure ENEO &amp; Baisse de tension","POWER ISSUE",
AI1418="Defaut GE &amp; POWER Cabinet","POWER ISSUE",
AI1418="Sharing","POWER ISSUE",
AI1418="Sites strategiques &amp; DataCenter","POWER ISSUE",
AI1418="Exclu","Exclu",
AI1418="SAT","TX ISSUE",
AI1418="SPARE-ISSUE","SPARE-ISSUE",
AI1418="Fiber CAmtel","TX ISSUE",
AI1418="Fiber AOF","TX ISSUE",
AI1418="Projet OCM (HUAWEI)","TRAVAUX-HUAWEI",
AI1418="Projet OCM (NOKIA)","TRAVAUX -NOKIA",
AI1418="ACCESS-ISSUE","ACCESS-ISSUE",
AI1418="Projet OCM (ZTE, NOKIA, autres projets)","TRAVAUX OCM",
AI1418="No root CAuse","No root cause",
AI1418="ODU HS","TX ISSUE",
AI1418="IP &amp; VLAN","TX ISSUE",
AI1418="Warehouse HUAWEI","SPARE-ISSUE",
AI1418="SPARE-HS","SPARE-ISSUE",
AI1418="Power Telco","RAN ISSUE",AI1418="no impacts","no impacts"
),"")</f>
        <v>no impacts</v>
      </c>
      <c r="AI1418" s="85" t="s">
        <v>5998</v>
      </c>
      <c r="AJ1418" s="57" t="str" cm="1">
        <f t="array" ref="AJ1418">IFERROR(_xlfn.IFS(
AI1418="MPR ISSUE","ACTIVE",
AI1418="BSS Hardware Issue","ACTIVE",
AI1418="Sites strategiques, MLL, Pylone, etc.","PASSIVE",
AI1418="AKTIVCO DEFAUT GE &amp; POWER Cabinet","PASSIVE",
AI1418="AKTIVCO Coupure ENEO &amp; Baisse de tension","PASSIVE",
AI1418="Coupure ENEO &amp; Baisse de tension","PASSIVE",
AI1418="Defaut GE &amp; POWER Cabinet","PASSIVE",
AI1418="Sharing","PASSIVE",
AI1418="Sites strategiques &amp; DataCenter","PASSIVE",
AI1418="Exclu","Exclu",
AI1418="SAT","ACTIVE",
AI1418="SPARE-ISSUE","SPARE-ISSUE",
AI1418="Fiber CAmtel","ACTIVE",
AI1418="Fiber AOF","ACTIVE",
AI1418="Projet OCM (HUAWEI)","PLANNED WORKS",
AI1418="Projet OCM (NOKIA)","PLANNED WORKS",
AI1418="ACCESS-ISSUE","ACCESS-ISSUE",
AI1418="Projet OCM (ZTE, NOKIA, autres projets)","PLANNED WORKS",
AI1418="No root CAuse","No root cause",
AI1418="ODU HS","ACTIVE",
AI1418="IP &amp; VLAN","ACTIVE",
AI1418="Warehouse HUAWEI","SPARE-ISSUE",
AI1418="SPARE-HS","SPARE-ISSUE",
AI1418="Power Telco","ACTIVE", AI1418="no impacts","no impacts"
),"")</f>
        <v>no impacts</v>
      </c>
      <c r="AK1418" s="23" t="s">
        <v>5537</v>
      </c>
      <c r="AL1418" s="23" t="str">
        <f t="shared" si="37"/>
        <v>SUD_247</v>
      </c>
      <c r="AN1418" s="9" t="s">
        <v>5537</v>
      </c>
      <c r="AO1418" s="23" t="str">
        <f>_xlfn.XLOOKUP(B1418,'INCIDENT-05-03-2026'!E:E,'INCIDENT-05-03-2026'!F:F,"")</f>
        <v/>
      </c>
      <c r="AP1418" s="7" t="s">
        <v>5537</v>
      </c>
      <c r="AQ1418" s="6"/>
      <c r="AR1418" s="7"/>
      <c r="AS1418" s="3" t="str">
        <f>_xlfn.XLOOKUP(B1418,'[3]tt num | region | site id'!$C:$C,'[3]tt num | region | site id'!$Q:$Q,"")</f>
        <v/>
      </c>
      <c r="AT1418" s="24" t="str">
        <f>_xlfn.XLOOKUP(B1418,'[4]Cells Huawei 03052026 12h'!$B:$B,'[4]Cells Huawei 03052026 12h'!$T:$T,"")</f>
        <v/>
      </c>
      <c r="AU1418" s="24" t="str">
        <f>_xlfn.XLOOKUP(B1418,'[5]cells down 02052026 8h50'!$B:$B,'[5]cells down 02052026 8h50'!$R:$R,"")</f>
        <v/>
      </c>
      <c r="AV1418" s="24" t="str">
        <f>_xlfn.XLOOKUP(B1418,'[5]cells down 02052026 13h50'!$B:$B,'[5]cells down 02052026 13h50'!$R:$R,"")</f>
        <v/>
      </c>
      <c r="AW1418" s="24" t="str">
        <f>_xlfn.XLOOKUP(B1418,'[5]cells down 02052026 13h50'!$B:$B,'[5]cells down 02052026 13h50'!$R:$R,"")</f>
        <v/>
      </c>
      <c r="AX1418" s="24" t="str">
        <f>_xlfn.XLOOKUP(B1418,'[6]cell downs 03052026 8h40 '!$B:$B,'[6]cell downs 03052026 8h40 '!$R:$R,"")</f>
        <v/>
      </c>
      <c r="AY1418" s="24" t="str">
        <f>_xlfn.XLOOKUP(B1418,'[7]ALL SITES DOWN'!$D:$D,'[7]ALL SITES DOWN'!$J:$J,"")</f>
        <v/>
      </c>
      <c r="AZ1418" s="24" t="str">
        <f>_xlfn.XLOOKUP(B1418,'[8]ALL SITES DOWN'!$D:$D,'[8]ALL SITES DOWN'!$J:$J,"")</f>
        <v/>
      </c>
      <c r="BA1418" s="9" t="str">
        <f>_xlfn.XLOOKUP(B1418,[9]sheet1!$AC:$AC,[9]sheet1!$AF:$AF,"")</f>
        <v/>
      </c>
      <c r="BB1418" s="14" t="s">
        <v>5537</v>
      </c>
      <c r="BC1418" s="14" t="s">
        <v>5537</v>
      </c>
      <c r="BD1418" s="14" t="str">
        <f>_xlfn.XLOOKUP(B1418,'[10]cell downs 18042026 17h'!$B:$B,'[10]cell downs 18042026 17h'!$B:$B,"")</f>
        <v/>
      </c>
      <c r="BE1418" s="14" t="str">
        <f>_xlfn.XLOOKUP(B1418,'[11]Cells Huawei 19042026 15h'!$B:$B,'[11]Cells Huawei 19042026 15h'!$B:$B,"")</f>
        <v/>
      </c>
      <c r="BF1418" s="9" t="str">
        <f>_xlfn.XLOOKUP(B1418,'[12]cells down 19042026 9H40'!$B:$B,'[12]cells down 19042026 9H40'!$B:$B,"")</f>
        <v/>
      </c>
      <c r="BG1418" s="9" t="s">
        <v>1508</v>
      </c>
      <c r="BH1418" s="9" t="s">
        <v>302</v>
      </c>
    </row>
    <row r="1419" spans="1:60" s="9" customFormat="1" x14ac:dyDescent="0.3">
      <c r="A1419" s="1" t="s">
        <v>313</v>
      </c>
      <c r="B1419" s="8" t="s">
        <v>314</v>
      </c>
      <c r="C1419" s="3" t="str">
        <f>_xlfn.XLOOKUP(B1419,'[1]daily break down'!$D:$D,'[1]daily break down'!$E:$E,"")</f>
        <v>EXTREME-NORD</v>
      </c>
      <c r="D1419" s="1" t="s">
        <v>11</v>
      </c>
      <c r="E1419" s="1" t="s">
        <v>96</v>
      </c>
      <c r="F1419" s="3" t="s">
        <v>55</v>
      </c>
      <c r="G1419" s="1" t="s">
        <v>315</v>
      </c>
      <c r="H1419" s="41" t="str">
        <f>_xlfn.XLOOKUP(B1419,[2]CALCULATION!$B:$B,[2]CALCULATION!$H:$H,"")</f>
        <v>NOKIA</v>
      </c>
      <c r="I1419" s="34">
        <v>0</v>
      </c>
      <c r="J1419" s="34">
        <v>0</v>
      </c>
      <c r="K1419" s="34">
        <v>0</v>
      </c>
      <c r="L1419" s="34">
        <v>0</v>
      </c>
      <c r="M1419" s="34">
        <v>0</v>
      </c>
      <c r="N1419" s="34">
        <v>2.7645971274559804E-3</v>
      </c>
      <c r="O1419" s="34">
        <v>0</v>
      </c>
      <c r="P1419" s="34">
        <v>0</v>
      </c>
      <c r="Q1419" s="34">
        <v>0</v>
      </c>
      <c r="R1419" s="34">
        <v>0</v>
      </c>
      <c r="S1419" s="35">
        <v>0</v>
      </c>
      <c r="T1419" s="35">
        <v>52206.384140192276</v>
      </c>
      <c r="U1419" s="35">
        <v>9.8837447351154253E-2</v>
      </c>
      <c r="V1419" s="35">
        <v>0</v>
      </c>
      <c r="W1419" s="35">
        <v>0</v>
      </c>
      <c r="X1419" s="35">
        <v>0</v>
      </c>
      <c r="Y1419" s="35">
        <v>0</v>
      </c>
      <c r="Z1419" s="35">
        <v>0</v>
      </c>
      <c r="AA1419" s="35">
        <v>0</v>
      </c>
      <c r="AB1419" s="35">
        <v>0</v>
      </c>
      <c r="AC1419" s="35">
        <v>0</v>
      </c>
      <c r="AD1419" s="35">
        <v>0</v>
      </c>
      <c r="AE1419" s="58" t="s">
        <v>5603</v>
      </c>
      <c r="AF1419" s="58"/>
      <c r="AG1419" s="57" t="str" cm="1">
        <f t="array" ref="AG1419">IFERROR(_xlfn.IFS(
AI1419="MPR ISSUE","PDH",
AI1419="BSS Hardware Issue","BSS",
AI1419="Sites strategiques, MLL, Pylone, etc.","ENVTECH",
AI1419="AKTIVCO DEFAUT GE &amp; POWER Cabinet","AKTIVCO",
AI1419="AKTIVCO Coupure ENEO &amp; Baisse de tension","AKTIVCO GRID ONLY",
AI1419="Coupure ENEO &amp; Baisse de tension","IHS GRID ONLY",
AI1419="Defaut GE &amp; POWER Cabinet","IHS",
AI1419="Sharing","Partners",
AI1419="Sites strategiques &amp; DataCenter","SST &amp; DC",
AI1419="Exclu","Exclu",
AI1419="SAT","SAT",
AI1419="SPARE-ISSUE","SPARE-ISSUE",
AI1419="Fiber CAmtel","TRANS_FO_CAMTEL",
AI1419="Fiber AOF","Fiber AOF",
AI1419="Projet OCM (HUAWEI)","TRAVAUX-HUAWEI",
AI1419="Projet OCM (NOKIA)","TRAVAUX-NOKIA",
AI1419="ACCESS-ISSUE","ACCESS-ISSUE",
AI1419="Projet OCM (ZTE, NOKIA, autres projets)","TRAVAUX OCM",
AI1419="No root CAuse","No root cause",
AI1419="ODU HS","PDH",
AI1419="IP &amp; VLAN","PDH",
AI1419="Warehouse HUAWEI","SPARE-ISSUE",
AI1419="SPARE-HS","SPARE-ISSUE",
AI1419="Power Telco","BSS",AI1419="no impacts","no impacts"
),"")</f>
        <v>no impacts</v>
      </c>
      <c r="AH1419" s="57" t="str" cm="1">
        <f t="array" ref="AH1419">IFERROR(_xlfn.IFS(
AI1419="MPR ISSUE","TX ISSUE",
AI1419="BSS Hardware Issue","RAN ISSUE",
AI1419="Sites strategiques, MLL, Pylone, etc.","ENVTECH",
AI1419="AKTIVCO DEFAUT GE &amp; POWER Cabinet","POWER ISSUE",
AI1419="AKTIVCO Coupure ENEO &amp; Baisse de tension","POWER ISSUE",
AI1419="Coupure ENEO &amp; Baisse de tension","POWER ISSUE",
AI1419="Defaut GE &amp; POWER Cabinet","POWER ISSUE",
AI1419="Sharing","POWER ISSUE",
AI1419="Sites strategiques &amp; DataCenter","POWER ISSUE",
AI1419="Exclu","Exclu",
AI1419="SAT","TX ISSUE",
AI1419="SPARE-ISSUE","SPARE-ISSUE",
AI1419="Fiber CAmtel","TX ISSUE",
AI1419="Fiber AOF","TX ISSUE",
AI1419="Projet OCM (HUAWEI)","TRAVAUX-HUAWEI",
AI1419="Projet OCM (NOKIA)","TRAVAUX -NOKIA",
AI1419="ACCESS-ISSUE","ACCESS-ISSUE",
AI1419="Projet OCM (ZTE, NOKIA, autres projets)","TRAVAUX OCM",
AI1419="No root CAuse","No root cause",
AI1419="ODU HS","TX ISSUE",
AI1419="IP &amp; VLAN","TX ISSUE",
AI1419="Warehouse HUAWEI","SPARE-ISSUE",
AI1419="SPARE-HS","SPARE-ISSUE",
AI1419="Power Telco","RAN ISSUE",AI1419="no impacts","no impacts"
),"")</f>
        <v>no impacts</v>
      </c>
      <c r="AI1419" s="85" t="s">
        <v>5998</v>
      </c>
      <c r="AJ1419" s="57" t="str" cm="1">
        <f t="array" ref="AJ1419">IFERROR(_xlfn.IFS(
AI1419="MPR ISSUE","ACTIVE",
AI1419="BSS Hardware Issue","ACTIVE",
AI1419="Sites strategiques, MLL, Pylone, etc.","PASSIVE",
AI1419="AKTIVCO DEFAUT GE &amp; POWER Cabinet","PASSIVE",
AI1419="AKTIVCO Coupure ENEO &amp; Baisse de tension","PASSIVE",
AI1419="Coupure ENEO &amp; Baisse de tension","PASSIVE",
AI1419="Defaut GE &amp; POWER Cabinet","PASSIVE",
AI1419="Sharing","PASSIVE",
AI1419="Sites strategiques &amp; DataCenter","PASSIVE",
AI1419="Exclu","Exclu",
AI1419="SAT","ACTIVE",
AI1419="SPARE-ISSUE","SPARE-ISSUE",
AI1419="Fiber CAmtel","ACTIVE",
AI1419="Fiber AOF","ACTIVE",
AI1419="Projet OCM (HUAWEI)","PLANNED WORKS",
AI1419="Projet OCM (NOKIA)","PLANNED WORKS",
AI1419="ACCESS-ISSUE","ACCESS-ISSUE",
AI1419="Projet OCM (ZTE, NOKIA, autres projets)","PLANNED WORKS",
AI1419="No root CAuse","No root cause",
AI1419="ODU HS","ACTIVE",
AI1419="IP &amp; VLAN","ACTIVE",
AI1419="Warehouse HUAWEI","SPARE-ISSUE",
AI1419="SPARE-HS","SPARE-ISSUE",
AI1419="Power Telco","ACTIVE", AI1419="no impacts","no impacts"
),"")</f>
        <v>no impacts</v>
      </c>
      <c r="AK1419" s="23" t="s">
        <v>5537</v>
      </c>
      <c r="AL1419" s="23" t="str">
        <f t="shared" si="37"/>
        <v>EXN_136</v>
      </c>
      <c r="AN1419" s="9" t="s">
        <v>5537</v>
      </c>
      <c r="AO1419" s="23" t="str">
        <f>_xlfn.XLOOKUP(B1419,'INCIDENT-05-03-2026'!E:E,'INCIDENT-05-03-2026'!F:F,"")</f>
        <v/>
      </c>
      <c r="AP1419" s="7" t="s">
        <v>5537</v>
      </c>
      <c r="AQ1419" s="6"/>
      <c r="AR1419" s="7"/>
      <c r="AS1419" s="3" t="str">
        <f>_xlfn.XLOOKUP(B1419,'[3]tt num | region | site id'!$C:$C,'[3]tt num | region | site id'!$Q:$Q,"")</f>
        <v/>
      </c>
      <c r="AT1419" s="24" t="str">
        <f>_xlfn.XLOOKUP(B1419,'[4]Cells Huawei 03052026 12h'!$B:$B,'[4]Cells Huawei 03052026 12h'!$T:$T,"")</f>
        <v/>
      </c>
      <c r="AU1419" s="24" t="str">
        <f>_xlfn.XLOOKUP(B1419,'[5]cells down 02052026 8h50'!$B:$B,'[5]cells down 02052026 8h50'!$R:$R,"")</f>
        <v/>
      </c>
      <c r="AV1419" s="24" t="str">
        <f>_xlfn.XLOOKUP(B1419,'[5]cells down 02052026 13h50'!$B:$B,'[5]cells down 02052026 13h50'!$R:$R,"")</f>
        <v/>
      </c>
      <c r="AW1419" s="24" t="str">
        <f>_xlfn.XLOOKUP(B1419,'[5]cells down 02052026 13h50'!$B:$B,'[5]cells down 02052026 13h50'!$R:$R,"")</f>
        <v/>
      </c>
      <c r="AX1419" s="24" t="str">
        <f>_xlfn.XLOOKUP(B1419,'[6]cell downs 03052026 8h40 '!$B:$B,'[6]cell downs 03052026 8h40 '!$R:$R,"")</f>
        <v/>
      </c>
      <c r="AY1419" s="24" t="str">
        <f>_xlfn.XLOOKUP(B1419,'[7]ALL SITES DOWN'!$D:$D,'[7]ALL SITES DOWN'!$J:$J,"")</f>
        <v/>
      </c>
      <c r="AZ1419" s="24" t="str">
        <f>_xlfn.XLOOKUP(B1419,'[8]ALL SITES DOWN'!$D:$D,'[8]ALL SITES DOWN'!$J:$J,"")</f>
        <v/>
      </c>
      <c r="BA1419" s="9" t="str">
        <f>_xlfn.XLOOKUP(B1419,[9]sheet1!$AC:$AC,[9]sheet1!$AF:$AF,"")</f>
        <v/>
      </c>
      <c r="BB1419" s="14" t="s">
        <v>5537</v>
      </c>
      <c r="BC1419" s="14" t="s">
        <v>5537</v>
      </c>
      <c r="BD1419" s="14" t="str">
        <f>_xlfn.XLOOKUP(B1419,'[10]cell downs 18042026 17h'!$B:$B,'[10]cell downs 18042026 17h'!$B:$B,"")</f>
        <v/>
      </c>
      <c r="BE1419" s="14" t="str">
        <f>_xlfn.XLOOKUP(B1419,'[11]Cells Huawei 19042026 15h'!$B:$B,'[11]Cells Huawei 19042026 15h'!$B:$B,"")</f>
        <v/>
      </c>
      <c r="BF1419" s="9" t="str">
        <f>_xlfn.XLOOKUP(B1419,'[12]cells down 19042026 9H40'!$B:$B,'[12]cells down 19042026 9H40'!$B:$B,"")</f>
        <v/>
      </c>
      <c r="BG1419" s="9" t="s">
        <v>314</v>
      </c>
      <c r="BH1419" s="9" t="s">
        <v>12</v>
      </c>
    </row>
    <row r="1420" spans="1:60" s="9" customFormat="1" x14ac:dyDescent="0.3">
      <c r="A1420" s="3" t="s">
        <v>227</v>
      </c>
      <c r="B1420" s="3" t="s">
        <v>228</v>
      </c>
      <c r="C1420" s="3" t="str">
        <f>_xlfn.XLOOKUP(B1420,'[1]daily break down'!$D:$D,'[1]daily break down'!$E:$E,"")</f>
        <v>CENTRE</v>
      </c>
      <c r="D1420" s="3" t="s">
        <v>11</v>
      </c>
      <c r="E1420" s="3" t="s">
        <v>12</v>
      </c>
      <c r="F1420" s="3" t="s">
        <v>226</v>
      </c>
      <c r="G1420" s="3" t="s">
        <v>229</v>
      </c>
      <c r="H1420" s="41" t="str">
        <f>_xlfn.XLOOKUP(B1420,[2]CALCULATION!$B:$B,[2]CALCULATION!$H:$H,"")</f>
        <v>NOKIA</v>
      </c>
      <c r="I1420" s="34">
        <v>0</v>
      </c>
      <c r="J1420" s="34">
        <v>2.4607057554511131</v>
      </c>
      <c r="K1420" s="34">
        <v>6.1633393544557737</v>
      </c>
      <c r="L1420" s="34">
        <v>6.1633928596907248</v>
      </c>
      <c r="M1420" s="34">
        <v>6.1633571895340911</v>
      </c>
      <c r="N1420" s="34">
        <v>3.4763110746564965</v>
      </c>
      <c r="O1420" s="34">
        <v>0</v>
      </c>
      <c r="P1420" s="34">
        <v>0</v>
      </c>
      <c r="Q1420" s="34">
        <v>0</v>
      </c>
      <c r="R1420" s="34">
        <v>1.3929196165886303E-2</v>
      </c>
      <c r="S1420" s="35">
        <v>0</v>
      </c>
      <c r="T1420" s="35">
        <v>287742.95461899991</v>
      </c>
      <c r="U1420" s="35">
        <v>0</v>
      </c>
      <c r="V1420" s="35">
        <v>0</v>
      </c>
      <c r="W1420" s="35">
        <v>0</v>
      </c>
      <c r="X1420" s="35">
        <v>0</v>
      </c>
      <c r="Y1420" s="35">
        <v>0</v>
      </c>
      <c r="Z1420" s="35">
        <v>0</v>
      </c>
      <c r="AA1420" s="35">
        <v>0</v>
      </c>
      <c r="AB1420" s="35">
        <v>0</v>
      </c>
      <c r="AC1420" s="35">
        <v>0</v>
      </c>
      <c r="AD1420" s="35">
        <v>0</v>
      </c>
      <c r="AE1420" s="58" t="s">
        <v>5560</v>
      </c>
      <c r="AF1420" s="58"/>
      <c r="AG1420" s="57" t="str" cm="1">
        <f t="array" ref="AG1420">IFERROR(_xlfn.IFS(
AI1420="MPR ISSUE","PDH",
AI1420="BSS Hardware Issue","BSS",
AI1420="Sites strategiques, MLL, Pylone, etc.","ENVTECH",
AI1420="AKTIVCO DEFAUT GE &amp; POWER Cabinet","AKTIVCO",
AI1420="AKTIVCO Coupure ENEO &amp; Baisse de tension","AKTIVCO GRID ONLY",
AI1420="Coupure ENEO &amp; Baisse de tension","IHS GRID ONLY",
AI1420="Defaut GE &amp; POWER Cabinet","IHS",
AI1420="Sharing","Partners",
AI1420="Sites strategiques &amp; DataCenter","SST &amp; DC",
AI1420="Exclu","Exclu",
AI1420="SAT","SAT",
AI1420="SPARE-ISSUE","SPARE-ISSUE",
AI1420="Fiber CAmtel","TRANS_FO_CAMTEL",
AI1420="Fiber AOF","Fiber AOF",
AI1420="Projet OCM (HUAWEI)","TRAVAUX-HUAWEI",
AI1420="Projet OCM (NOKIA)","TRAVAUX-NOKIA",
AI1420="ACCESS-ISSUE","ACCESS-ISSUE",
AI1420="Projet OCM (ZTE, NOKIA, autres projets)","TRAVAUX OCM",
AI1420="No root CAuse","No root cause",
AI1420="ODU HS","PDH",
AI1420="IP &amp; VLAN","PDH",
AI1420="Warehouse HUAWEI","SPARE-ISSUE",
AI1420="SPARE-HS","SPARE-ISSUE",
AI1420="Power Telco","BSS",AI1420="no impacts","no impacts"
),"")</f>
        <v>no impacts</v>
      </c>
      <c r="AH1420" s="57" t="str" cm="1">
        <f t="array" ref="AH1420">IFERROR(_xlfn.IFS(
AI1420="MPR ISSUE","TX ISSUE",
AI1420="BSS Hardware Issue","RAN ISSUE",
AI1420="Sites strategiques, MLL, Pylone, etc.","ENVTECH",
AI1420="AKTIVCO DEFAUT GE &amp; POWER Cabinet","POWER ISSUE",
AI1420="AKTIVCO Coupure ENEO &amp; Baisse de tension","POWER ISSUE",
AI1420="Coupure ENEO &amp; Baisse de tension","POWER ISSUE",
AI1420="Defaut GE &amp; POWER Cabinet","POWER ISSUE",
AI1420="Sharing","POWER ISSUE",
AI1420="Sites strategiques &amp; DataCenter","POWER ISSUE",
AI1420="Exclu","Exclu",
AI1420="SAT","TX ISSUE",
AI1420="SPARE-ISSUE","SPARE-ISSUE",
AI1420="Fiber CAmtel","TX ISSUE",
AI1420="Fiber AOF","TX ISSUE",
AI1420="Projet OCM (HUAWEI)","TRAVAUX-HUAWEI",
AI1420="Projet OCM (NOKIA)","TRAVAUX -NOKIA",
AI1420="ACCESS-ISSUE","ACCESS-ISSUE",
AI1420="Projet OCM (ZTE, NOKIA, autres projets)","TRAVAUX OCM",
AI1420="No root CAuse","No root cause",
AI1420="ODU HS","TX ISSUE",
AI1420="IP &amp; VLAN","TX ISSUE",
AI1420="Warehouse HUAWEI","SPARE-ISSUE",
AI1420="SPARE-HS","SPARE-ISSUE",
AI1420="Power Telco","RAN ISSUE",AI1420="no impacts","no impacts"
),"")</f>
        <v>no impacts</v>
      </c>
      <c r="AI1420" s="85" t="s">
        <v>5998</v>
      </c>
      <c r="AJ1420" s="57" t="str" cm="1">
        <f t="array" ref="AJ1420">IFERROR(_xlfn.IFS(
AI1420="MPR ISSUE","ACTIVE",
AI1420="BSS Hardware Issue","ACTIVE",
AI1420="Sites strategiques, MLL, Pylone, etc.","PASSIVE",
AI1420="AKTIVCO DEFAUT GE &amp; POWER Cabinet","PASSIVE",
AI1420="AKTIVCO Coupure ENEO &amp; Baisse de tension","PASSIVE",
AI1420="Coupure ENEO &amp; Baisse de tension","PASSIVE",
AI1420="Defaut GE &amp; POWER Cabinet","PASSIVE",
AI1420="Sharing","PASSIVE",
AI1420="Sites strategiques &amp; DataCenter","PASSIVE",
AI1420="Exclu","Exclu",
AI1420="SAT","ACTIVE",
AI1420="SPARE-ISSUE","SPARE-ISSUE",
AI1420="Fiber CAmtel","ACTIVE",
AI1420="Fiber AOF","ACTIVE",
AI1420="Projet OCM (HUAWEI)","PLANNED WORKS",
AI1420="Projet OCM (NOKIA)","PLANNED WORKS",
AI1420="ACCESS-ISSUE","ACCESS-ISSUE",
AI1420="Projet OCM (ZTE, NOKIA, autres projets)","PLANNED WORKS",
AI1420="No root CAuse","No root cause",
AI1420="ODU HS","ACTIVE",
AI1420="IP &amp; VLAN","ACTIVE",
AI1420="Warehouse HUAWEI","SPARE-ISSUE",
AI1420="SPARE-HS","SPARE-ISSUE",
AI1420="Power Telco","ACTIVE", AI1420="no impacts","no impacts"
),"")</f>
        <v>no impacts</v>
      </c>
      <c r="AK1420" s="23" t="s">
        <v>5537</v>
      </c>
      <c r="AL1420" s="23" t="str">
        <f t="shared" si="37"/>
        <v>EST_040</v>
      </c>
      <c r="AN1420" s="9" t="s">
        <v>5537</v>
      </c>
      <c r="AO1420" s="23" t="str">
        <f>_xlfn.XLOOKUP(B1420,'INCIDENT-05-03-2026'!E:E,'INCIDENT-05-03-2026'!F:F,"")</f>
        <v/>
      </c>
      <c r="AP1420" s="7" t="s">
        <v>5537</v>
      </c>
      <c r="AQ1420" s="6"/>
      <c r="AR1420" s="7"/>
      <c r="AS1420" s="3" t="str">
        <f>_xlfn.XLOOKUP(B1420,'[3]tt num | region | site id'!$C:$C,'[3]tt num | region | site id'!$Q:$Q,"")</f>
        <v/>
      </c>
      <c r="AT1420" s="24" t="str">
        <f>_xlfn.XLOOKUP(B1420,'[4]Cells Huawei 03052026 12h'!$B:$B,'[4]Cells Huawei 03052026 12h'!$T:$T,"")</f>
        <v/>
      </c>
      <c r="AU1420" s="24" t="str">
        <f>_xlfn.XLOOKUP(B1420,'[5]cells down 02052026 8h50'!$B:$B,'[5]cells down 02052026 8h50'!$R:$R,"")</f>
        <v/>
      </c>
      <c r="AV1420" s="24" t="str">
        <f>_xlfn.XLOOKUP(B1420,'[5]cells down 02052026 13h50'!$B:$B,'[5]cells down 02052026 13h50'!$R:$R,"")</f>
        <v/>
      </c>
      <c r="AW1420" s="24" t="str">
        <f>_xlfn.XLOOKUP(B1420,'[5]cells down 02052026 13h50'!$B:$B,'[5]cells down 02052026 13h50'!$R:$R,"")</f>
        <v/>
      </c>
      <c r="AX1420" s="24" t="str">
        <f>_xlfn.XLOOKUP(B1420,'[6]cell downs 03052026 8h40 '!$B:$B,'[6]cell downs 03052026 8h40 '!$R:$R,"")</f>
        <v/>
      </c>
      <c r="AY1420" s="24" t="str">
        <f>_xlfn.XLOOKUP(B1420,'[7]ALL SITES DOWN'!$D:$D,'[7]ALL SITES DOWN'!$J:$J,"")</f>
        <v/>
      </c>
      <c r="AZ1420" s="24" t="str">
        <f>_xlfn.XLOOKUP(B1420,'[8]ALL SITES DOWN'!$D:$D,'[8]ALL SITES DOWN'!$J:$J,"")</f>
        <v/>
      </c>
      <c r="BA1420" s="9" t="str">
        <f>_xlfn.XLOOKUP(B1420,[9]sheet1!$AC:$AC,[9]sheet1!$AF:$AF,"")</f>
        <v/>
      </c>
      <c r="BB1420" s="14" t="s">
        <v>5537</v>
      </c>
      <c r="BC1420" s="14" t="s">
        <v>5537</v>
      </c>
      <c r="BD1420" s="14" t="str">
        <f>_xlfn.XLOOKUP(B1420,'[10]cell downs 18042026 17h'!$B:$B,'[10]cell downs 18042026 17h'!$B:$B,"")</f>
        <v/>
      </c>
      <c r="BE1420" s="14" t="str">
        <f>_xlfn.XLOOKUP(B1420,'[11]Cells Huawei 19042026 15h'!$B:$B,'[11]Cells Huawei 19042026 15h'!$B:$B,"")</f>
        <v/>
      </c>
      <c r="BF1420" s="9" t="str">
        <f>_xlfn.XLOOKUP(B1420,'[12]cells down 19042026 9H40'!$B:$B,'[12]cells down 19042026 9H40'!$B:$B,"")</f>
        <v/>
      </c>
      <c r="BG1420" s="9" t="s">
        <v>228</v>
      </c>
      <c r="BH1420" s="9" t="s">
        <v>12</v>
      </c>
    </row>
    <row r="1421" spans="1:60" s="9" customFormat="1" x14ac:dyDescent="0.3">
      <c r="A1421" s="1" t="s">
        <v>2626</v>
      </c>
      <c r="B1421" s="8" t="s">
        <v>2627</v>
      </c>
      <c r="C1421" s="3" t="str">
        <f>_xlfn.XLOOKUP(B1421,'[1]daily break down'!$D:$D,'[1]daily break down'!$E:$E,"")</f>
        <v>CENTRE</v>
      </c>
      <c r="D1421" s="1"/>
      <c r="E1421" s="1"/>
      <c r="F1421" s="3" t="s">
        <v>69</v>
      </c>
      <c r="G1421" s="1" t="s">
        <v>2628</v>
      </c>
      <c r="H1421" s="41" t="str">
        <f>_xlfn.XLOOKUP(B1421,[2]CALCULATION!$B:$B,[2]CALCULATION!$H:$H,"")</f>
        <v>NOKIA</v>
      </c>
      <c r="I1421" s="34">
        <v>0</v>
      </c>
      <c r="J1421" s="34">
        <v>0</v>
      </c>
      <c r="K1421" s="34">
        <v>0</v>
      </c>
      <c r="L1421" s="34">
        <v>0</v>
      </c>
      <c r="M1421" s="34">
        <v>0</v>
      </c>
      <c r="N1421" s="34">
        <v>0</v>
      </c>
      <c r="O1421" s="34">
        <v>0</v>
      </c>
      <c r="P1421" s="34">
        <v>0</v>
      </c>
      <c r="Q1421" s="34">
        <v>0</v>
      </c>
      <c r="R1421" s="34">
        <v>0</v>
      </c>
      <c r="S1421" s="35">
        <v>0</v>
      </c>
      <c r="T1421" s="35">
        <v>152573.12027120733</v>
      </c>
      <c r="U1421" s="35">
        <v>0</v>
      </c>
      <c r="V1421" s="35">
        <v>0</v>
      </c>
      <c r="W1421" s="35">
        <v>0</v>
      </c>
      <c r="X1421" s="35">
        <v>0</v>
      </c>
      <c r="Y1421" s="35">
        <v>0</v>
      </c>
      <c r="Z1421" s="35">
        <v>0</v>
      </c>
      <c r="AA1421" s="35">
        <v>0</v>
      </c>
      <c r="AB1421" s="35">
        <v>0</v>
      </c>
      <c r="AC1421" s="35">
        <v>0</v>
      </c>
      <c r="AD1421" s="35">
        <v>0</v>
      </c>
      <c r="AE1421" s="58" t="s">
        <v>5560</v>
      </c>
      <c r="AF1421" s="58"/>
      <c r="AG1421" s="57" t="str" cm="1">
        <f t="array" ref="AG1421">IFERROR(_xlfn.IFS(
AI1421="MPR ISSUE","PDH",
AI1421="BSS Hardware Issue","BSS",
AI1421="Sites strategiques, MLL, Pylone, etc.","ENVTECH",
AI1421="AKTIVCO DEFAUT GE &amp; POWER Cabinet","AKTIVCO",
AI1421="AKTIVCO Coupure ENEO &amp; Baisse de tension","AKTIVCO GRID ONLY",
AI1421="Coupure ENEO &amp; Baisse de tension","IHS GRID ONLY",
AI1421="Defaut GE &amp; POWER Cabinet","IHS",
AI1421="Sharing","Partners",
AI1421="Sites strategiques &amp; DataCenter","SST &amp; DC",
AI1421="Exclu","Exclu",
AI1421="SAT","SAT",
AI1421="SPARE-ISSUE","SPARE-ISSUE",
AI1421="Fiber CAmtel","TRANS_FO_CAMTEL",
AI1421="Fiber AOF","Fiber AOF",
AI1421="Projet OCM (HUAWEI)","TRAVAUX-HUAWEI",
AI1421="Projet OCM (NOKIA)","TRAVAUX-NOKIA",
AI1421="ACCESS-ISSUE","ACCESS-ISSUE",
AI1421="Projet OCM (ZTE, NOKIA, autres projets)","TRAVAUX OCM",
AI1421="No root CAuse","No root cause",
AI1421="ODU HS","PDH",
AI1421="IP &amp; VLAN","PDH",
AI1421="Warehouse HUAWEI","SPARE-ISSUE",
AI1421="SPARE-HS","SPARE-ISSUE",
AI1421="Power Telco","BSS",AI1421="no impacts","no impacts"
),"")</f>
        <v>no impacts</v>
      </c>
      <c r="AH1421" s="57" t="str" cm="1">
        <f t="array" ref="AH1421">IFERROR(_xlfn.IFS(
AI1421="MPR ISSUE","TX ISSUE",
AI1421="BSS Hardware Issue","RAN ISSUE",
AI1421="Sites strategiques, MLL, Pylone, etc.","ENVTECH",
AI1421="AKTIVCO DEFAUT GE &amp; POWER Cabinet","POWER ISSUE",
AI1421="AKTIVCO Coupure ENEO &amp; Baisse de tension","POWER ISSUE",
AI1421="Coupure ENEO &amp; Baisse de tension","POWER ISSUE",
AI1421="Defaut GE &amp; POWER Cabinet","POWER ISSUE",
AI1421="Sharing","POWER ISSUE",
AI1421="Sites strategiques &amp; DataCenter","POWER ISSUE",
AI1421="Exclu","Exclu",
AI1421="SAT","TX ISSUE",
AI1421="SPARE-ISSUE","SPARE-ISSUE",
AI1421="Fiber CAmtel","TX ISSUE",
AI1421="Fiber AOF","TX ISSUE",
AI1421="Projet OCM (HUAWEI)","TRAVAUX-HUAWEI",
AI1421="Projet OCM (NOKIA)","TRAVAUX -NOKIA",
AI1421="ACCESS-ISSUE","ACCESS-ISSUE",
AI1421="Projet OCM (ZTE, NOKIA, autres projets)","TRAVAUX OCM",
AI1421="No root CAuse","No root cause",
AI1421="ODU HS","TX ISSUE",
AI1421="IP &amp; VLAN","TX ISSUE",
AI1421="Warehouse HUAWEI","SPARE-ISSUE",
AI1421="SPARE-HS","SPARE-ISSUE",
AI1421="Power Telco","RAN ISSUE",AI1421="no impacts","no impacts"
),"")</f>
        <v>no impacts</v>
      </c>
      <c r="AI1421" s="85" t="s">
        <v>5998</v>
      </c>
      <c r="AJ1421" s="57" t="str" cm="1">
        <f t="array" ref="AJ1421">IFERROR(_xlfn.IFS(
AI1421="MPR ISSUE","ACTIVE",
AI1421="BSS Hardware Issue","ACTIVE",
AI1421="Sites strategiques, MLL, Pylone, etc.","PASSIVE",
AI1421="AKTIVCO DEFAUT GE &amp; POWER Cabinet","PASSIVE",
AI1421="AKTIVCO Coupure ENEO &amp; Baisse de tension","PASSIVE",
AI1421="Coupure ENEO &amp; Baisse de tension","PASSIVE",
AI1421="Defaut GE &amp; POWER Cabinet","PASSIVE",
AI1421="Sharing","PASSIVE",
AI1421="Sites strategiques &amp; DataCenter","PASSIVE",
AI1421="Exclu","Exclu",
AI1421="SAT","ACTIVE",
AI1421="SPARE-ISSUE","SPARE-ISSUE",
AI1421="Fiber CAmtel","ACTIVE",
AI1421="Fiber AOF","ACTIVE",
AI1421="Projet OCM (HUAWEI)","PLANNED WORKS",
AI1421="Projet OCM (NOKIA)","PLANNED WORKS",
AI1421="ACCESS-ISSUE","ACCESS-ISSUE",
AI1421="Projet OCM (ZTE, NOKIA, autres projets)","PLANNED WORKS",
AI1421="No root CAuse","No root cause",
AI1421="ODU HS","ACTIVE",
AI1421="IP &amp; VLAN","ACTIVE",
AI1421="Warehouse HUAWEI","SPARE-ISSUE",
AI1421="SPARE-HS","SPARE-ISSUE",
AI1421="Power Telco","ACTIVE", AI1421="no impacts","no impacts"
),"")</f>
        <v>no impacts</v>
      </c>
      <c r="AK1421" s="23" t="s">
        <v>5537</v>
      </c>
      <c r="AL1421" s="23" t="str">
        <f t="shared" si="37"/>
        <v>SUD_108</v>
      </c>
      <c r="AN1421" s="9" t="s">
        <v>5537</v>
      </c>
      <c r="AO1421" s="23" t="str">
        <f>_xlfn.XLOOKUP(B1421,'INCIDENT-05-03-2026'!E:E,'INCIDENT-05-03-2026'!F:F,"")</f>
        <v/>
      </c>
      <c r="AP1421" s="7" t="s">
        <v>5537</v>
      </c>
      <c r="AQ1421" s="6"/>
      <c r="AR1421" s="7"/>
      <c r="AS1421" s="3" t="str">
        <f>_xlfn.XLOOKUP(B1421,'[3]tt num | region | site id'!$C:$C,'[3]tt num | region | site id'!$Q:$Q,"")</f>
        <v/>
      </c>
      <c r="AT1421" s="24" t="str">
        <f>_xlfn.XLOOKUP(B1421,'[4]Cells Huawei 03052026 12h'!$B:$B,'[4]Cells Huawei 03052026 12h'!$T:$T,"")</f>
        <v/>
      </c>
      <c r="AU1421" s="24" t="str">
        <f>_xlfn.XLOOKUP(B1421,'[5]cells down 02052026 8h50'!$B:$B,'[5]cells down 02052026 8h50'!$R:$R,"")</f>
        <v/>
      </c>
      <c r="AV1421" s="24" t="str">
        <f>_xlfn.XLOOKUP(B1421,'[5]cells down 02052026 13h50'!$B:$B,'[5]cells down 02052026 13h50'!$R:$R,"")</f>
        <v/>
      </c>
      <c r="AW1421" s="24" t="str">
        <f>_xlfn.XLOOKUP(B1421,'[5]cells down 02052026 13h50'!$B:$B,'[5]cells down 02052026 13h50'!$R:$R,"")</f>
        <v/>
      </c>
      <c r="AX1421" s="24" t="str">
        <f>_xlfn.XLOOKUP(B1421,'[6]cell downs 03052026 8h40 '!$B:$B,'[6]cell downs 03052026 8h40 '!$R:$R,"")</f>
        <v/>
      </c>
      <c r="AY1421" s="24" t="str">
        <f>_xlfn.XLOOKUP(B1421,'[7]ALL SITES DOWN'!$D:$D,'[7]ALL SITES DOWN'!$J:$J,"")</f>
        <v/>
      </c>
      <c r="AZ1421" s="24" t="str">
        <f>_xlfn.XLOOKUP(B1421,'[8]ALL SITES DOWN'!$D:$D,'[8]ALL SITES DOWN'!$J:$J,"")</f>
        <v/>
      </c>
      <c r="BA1421" s="9" t="str">
        <f>_xlfn.XLOOKUP(B1421,[9]sheet1!$AC:$AC,[9]sheet1!$AF:$AF,"")</f>
        <v/>
      </c>
      <c r="BB1421" s="14" t="s">
        <v>5537</v>
      </c>
      <c r="BC1421" s="14" t="s">
        <v>5537</v>
      </c>
      <c r="BD1421" s="14" t="str">
        <f>_xlfn.XLOOKUP(B1421,'[10]cell downs 18042026 17h'!$B:$B,'[10]cell downs 18042026 17h'!$B:$B,"")</f>
        <v/>
      </c>
      <c r="BE1421" s="14" t="str">
        <f>_xlfn.XLOOKUP(B1421,'[11]Cells Huawei 19042026 15h'!$B:$B,'[11]Cells Huawei 19042026 15h'!$B:$B,"")</f>
        <v/>
      </c>
      <c r="BF1421" s="9" t="str">
        <f>_xlfn.XLOOKUP(B1421,'[12]cells down 19042026 9H40'!$B:$B,'[12]cells down 19042026 9H40'!$B:$B,"")</f>
        <v/>
      </c>
      <c r="BG1421" s="9" t="s">
        <v>5537</v>
      </c>
      <c r="BH1421" s="9" t="s">
        <v>5537</v>
      </c>
    </row>
    <row r="1422" spans="1:60" s="9" customFormat="1" x14ac:dyDescent="0.3">
      <c r="A1422" s="1" t="s">
        <v>2746</v>
      </c>
      <c r="B1422" s="8" t="s">
        <v>2747</v>
      </c>
      <c r="C1422" s="3" t="str">
        <f>_xlfn.XLOOKUP(B1422,'[1]daily break down'!$D:$D,'[1]daily break down'!$E:$E,"")</f>
        <v>Yaounde</v>
      </c>
      <c r="D1422" s="1" t="s">
        <v>2748</v>
      </c>
      <c r="E1422" s="1" t="s">
        <v>12</v>
      </c>
      <c r="F1422" s="3" t="s">
        <v>37</v>
      </c>
      <c r="G1422" s="1" t="s">
        <v>38</v>
      </c>
      <c r="H1422" s="42" t="str">
        <f>_xlfn.XLOOKUP(B1422,[2]CALCULATION!$B:$B,[2]CALCULATION!$H:$H,"")</f>
        <v>ZTE</v>
      </c>
      <c r="I1422" s="34">
        <v>0</v>
      </c>
      <c r="J1422" s="34">
        <v>0</v>
      </c>
      <c r="K1422" s="34">
        <v>0</v>
      </c>
      <c r="L1422" s="34">
        <v>0</v>
      </c>
      <c r="M1422" s="34">
        <v>0</v>
      </c>
      <c r="N1422" s="34">
        <v>0</v>
      </c>
      <c r="O1422" s="34">
        <v>0</v>
      </c>
      <c r="P1422" s="34">
        <v>0</v>
      </c>
      <c r="Q1422" s="34">
        <v>0</v>
      </c>
      <c r="R1422" s="34">
        <v>4.3714668709853255</v>
      </c>
      <c r="S1422" s="35">
        <v>0</v>
      </c>
      <c r="T1422" s="35">
        <v>0</v>
      </c>
      <c r="U1422" s="35">
        <v>0</v>
      </c>
      <c r="V1422" s="35">
        <v>0</v>
      </c>
      <c r="W1422" s="35">
        <v>0</v>
      </c>
      <c r="X1422" s="35">
        <v>0</v>
      </c>
      <c r="Y1422" s="35">
        <v>0</v>
      </c>
      <c r="Z1422" s="35">
        <v>0</v>
      </c>
      <c r="AA1422" s="35">
        <v>0</v>
      </c>
      <c r="AB1422" s="35">
        <v>0</v>
      </c>
      <c r="AC1422" s="35">
        <v>0</v>
      </c>
      <c r="AD1422" s="35">
        <v>0</v>
      </c>
      <c r="AE1422" s="58" t="s">
        <v>5560</v>
      </c>
      <c r="AF1422" s="58"/>
      <c r="AG1422" s="57" t="str" cm="1">
        <f t="array" ref="AG1422">IFERROR(_xlfn.IFS(
AI1422="MPR ISSUE","PDH",
AI1422="BSS Hardware Issue","BSS",
AI1422="Sites strategiques, MLL, Pylone, etc.","ENVTECH",
AI1422="AKTIVCO DEFAUT GE &amp; POWER Cabinet","AKTIVCO",
AI1422="AKTIVCO Coupure ENEO &amp; Baisse de tension","AKTIVCO GRID ONLY",
AI1422="Coupure ENEO &amp; Baisse de tension","IHS GRID ONLY",
AI1422="Defaut GE &amp; POWER Cabinet","IHS",
AI1422="Sharing","Partners",
AI1422="Sites strategiques &amp; DataCenter","SST &amp; DC",
AI1422="Exclu","Exclu",
AI1422="SAT","SAT",
AI1422="SPARE-ISSUE","SPARE-ISSUE",
AI1422="Fiber CAmtel","TRANS_FO_CAMTEL",
AI1422="Fiber AOF","Fiber AOF",
AI1422="Projet OCM (HUAWEI)","TRAVAUX-HUAWEI",
AI1422="Projet OCM (NOKIA)","TRAVAUX-NOKIA",
AI1422="ACCESS-ISSUE","ACCESS-ISSUE",
AI1422="Projet OCM (ZTE, NOKIA, autres projets)","TRAVAUX OCM",
AI1422="No root CAuse","No root cause",
AI1422="ODU HS","PDH",
AI1422="IP &amp; VLAN","PDH",
AI1422="Warehouse HUAWEI","SPARE-ISSUE",
AI1422="SPARE-HS","SPARE-ISSUE",
AI1422="Power Telco","BSS",AI1422="no impacts","no impacts"
),"")</f>
        <v>no impacts</v>
      </c>
      <c r="AH1422" s="57" t="str" cm="1">
        <f t="array" ref="AH1422">IFERROR(_xlfn.IFS(
AI1422="MPR ISSUE","TX ISSUE",
AI1422="BSS Hardware Issue","RAN ISSUE",
AI1422="Sites strategiques, MLL, Pylone, etc.","ENVTECH",
AI1422="AKTIVCO DEFAUT GE &amp; POWER Cabinet","POWER ISSUE",
AI1422="AKTIVCO Coupure ENEO &amp; Baisse de tension","POWER ISSUE",
AI1422="Coupure ENEO &amp; Baisse de tension","POWER ISSUE",
AI1422="Defaut GE &amp; POWER Cabinet","POWER ISSUE",
AI1422="Sharing","POWER ISSUE",
AI1422="Sites strategiques &amp; DataCenter","POWER ISSUE",
AI1422="Exclu","Exclu",
AI1422="SAT","TX ISSUE",
AI1422="SPARE-ISSUE","SPARE-ISSUE",
AI1422="Fiber CAmtel","TX ISSUE",
AI1422="Fiber AOF","TX ISSUE",
AI1422="Projet OCM (HUAWEI)","TRAVAUX-HUAWEI",
AI1422="Projet OCM (NOKIA)","TRAVAUX -NOKIA",
AI1422="ACCESS-ISSUE","ACCESS-ISSUE",
AI1422="Projet OCM (ZTE, NOKIA, autres projets)","TRAVAUX OCM",
AI1422="No root CAuse","No root cause",
AI1422="ODU HS","TX ISSUE",
AI1422="IP &amp; VLAN","TX ISSUE",
AI1422="Warehouse HUAWEI","SPARE-ISSUE",
AI1422="SPARE-HS","SPARE-ISSUE",
AI1422="Power Telco","RAN ISSUE",AI1422="no impacts","no impacts"
),"")</f>
        <v>no impacts</v>
      </c>
      <c r="AI1422" s="85" t="s">
        <v>5998</v>
      </c>
      <c r="AJ1422" s="57" t="str" cm="1">
        <f t="array" ref="AJ1422">IFERROR(_xlfn.IFS(
AI1422="MPR ISSUE","ACTIVE",
AI1422="BSS Hardware Issue","ACTIVE",
AI1422="Sites strategiques, MLL, Pylone, etc.","PASSIVE",
AI1422="AKTIVCO DEFAUT GE &amp; POWER Cabinet","PASSIVE",
AI1422="AKTIVCO Coupure ENEO &amp; Baisse de tension","PASSIVE",
AI1422="Coupure ENEO &amp; Baisse de tension","PASSIVE",
AI1422="Defaut GE &amp; POWER Cabinet","PASSIVE",
AI1422="Sharing","PASSIVE",
AI1422="Sites strategiques &amp; DataCenter","PASSIVE",
AI1422="Exclu","Exclu",
AI1422="SAT","ACTIVE",
AI1422="SPARE-ISSUE","SPARE-ISSUE",
AI1422="Fiber CAmtel","ACTIVE",
AI1422="Fiber AOF","ACTIVE",
AI1422="Projet OCM (HUAWEI)","PLANNED WORKS",
AI1422="Projet OCM (NOKIA)","PLANNED WORKS",
AI1422="ACCESS-ISSUE","ACCESS-ISSUE",
AI1422="Projet OCM (ZTE, NOKIA, autres projets)","PLANNED WORKS",
AI1422="No root CAuse","No root cause",
AI1422="ODU HS","ACTIVE",
AI1422="IP &amp; VLAN","ACTIVE",
AI1422="Warehouse HUAWEI","SPARE-ISSUE",
AI1422="SPARE-HS","SPARE-ISSUE",
AI1422="Power Telco","ACTIVE", AI1422="no impacts","no impacts"
),"")</f>
        <v>no impacts</v>
      </c>
      <c r="AK1422" s="23" t="s">
        <v>5537</v>
      </c>
      <c r="AL1422" s="23" t="str">
        <f t="shared" si="37"/>
        <v>CTR_635</v>
      </c>
      <c r="AN1422" s="9" t="s">
        <v>5537</v>
      </c>
      <c r="AO1422" s="23" t="str">
        <f>_xlfn.XLOOKUP(B1422,'INCIDENT-05-03-2026'!E:E,'INCIDENT-05-03-2026'!F:F,"")</f>
        <v/>
      </c>
      <c r="AP1422" s="7" t="s">
        <v>5537</v>
      </c>
      <c r="AQ1422" s="6"/>
      <c r="AR1422" s="7"/>
      <c r="AS1422" s="3" t="str">
        <f>_xlfn.XLOOKUP(B1422,'[3]tt num | region | site id'!$C:$C,'[3]tt num | region | site id'!$Q:$Q,"")</f>
        <v/>
      </c>
      <c r="AT1422" s="24" t="str">
        <f>_xlfn.XLOOKUP(B1422,'[4]Cells Huawei 03052026 12h'!$B:$B,'[4]Cells Huawei 03052026 12h'!$T:$T,"")</f>
        <v/>
      </c>
      <c r="AU1422" s="24" t="str">
        <f>_xlfn.XLOOKUP(B1422,'[5]cells down 02052026 8h50'!$B:$B,'[5]cells down 02052026 8h50'!$R:$R,"")</f>
        <v/>
      </c>
      <c r="AV1422" s="24" t="str">
        <f>_xlfn.XLOOKUP(B1422,'[5]cells down 02052026 13h50'!$B:$B,'[5]cells down 02052026 13h50'!$R:$R,"")</f>
        <v/>
      </c>
      <c r="AW1422" s="24" t="str">
        <f>_xlfn.XLOOKUP(B1422,'[5]cells down 02052026 13h50'!$B:$B,'[5]cells down 02052026 13h50'!$R:$R,"")</f>
        <v/>
      </c>
      <c r="AX1422" s="24" t="str">
        <f>_xlfn.XLOOKUP(B1422,'[6]cell downs 03052026 8h40 '!$B:$B,'[6]cell downs 03052026 8h40 '!$R:$R,"")</f>
        <v/>
      </c>
      <c r="AY1422" s="24" t="str">
        <f>_xlfn.XLOOKUP(B1422,'[7]ALL SITES DOWN'!$D:$D,'[7]ALL SITES DOWN'!$J:$J,"")</f>
        <v/>
      </c>
      <c r="AZ1422" s="24" t="str">
        <f>_xlfn.XLOOKUP(B1422,'[8]ALL SITES DOWN'!$D:$D,'[8]ALL SITES DOWN'!$J:$J,"")</f>
        <v/>
      </c>
      <c r="BA1422" s="9" t="str">
        <f>_xlfn.XLOOKUP(B1422,[9]sheet1!$AC:$AC,[9]sheet1!$AF:$AF,"")</f>
        <v/>
      </c>
      <c r="BB1422" s="14" t="s">
        <v>5537</v>
      </c>
      <c r="BC1422" s="14" t="s">
        <v>5537</v>
      </c>
      <c r="BD1422" s="14" t="str">
        <f>_xlfn.XLOOKUP(B1422,'[10]cell downs 18042026 17h'!$B:$B,'[10]cell downs 18042026 17h'!$B:$B,"")</f>
        <v/>
      </c>
      <c r="BE1422" s="14" t="str">
        <f>_xlfn.XLOOKUP(B1422,'[11]Cells Huawei 19042026 15h'!$B:$B,'[11]Cells Huawei 19042026 15h'!$B:$B,"")</f>
        <v/>
      </c>
      <c r="BF1422" s="9" t="str">
        <f>_xlfn.XLOOKUP(B1422,'[12]cells down 19042026 9H40'!$B:$B,'[12]cells down 19042026 9H40'!$B:$B,"")</f>
        <v/>
      </c>
      <c r="BG1422" s="9" t="s">
        <v>2747</v>
      </c>
      <c r="BH1422" s="9" t="s">
        <v>302</v>
      </c>
    </row>
    <row r="1423" spans="1:60" s="9" customFormat="1" x14ac:dyDescent="0.3">
      <c r="A1423" s="1" t="s">
        <v>2119</v>
      </c>
      <c r="B1423" s="8" t="s">
        <v>2120</v>
      </c>
      <c r="C1423" s="3" t="str">
        <f>_xlfn.XLOOKUP(B1423,'[1]daily break down'!$D:$D,'[1]daily break down'!$E:$E,"")</f>
        <v>Yaounde</v>
      </c>
      <c r="D1423" s="1" t="s">
        <v>11</v>
      </c>
      <c r="E1423" s="1" t="s">
        <v>12</v>
      </c>
      <c r="F1423" s="3" t="s">
        <v>37</v>
      </c>
      <c r="G1423" s="1" t="s">
        <v>38</v>
      </c>
      <c r="H1423" s="42" t="str">
        <f>_xlfn.XLOOKUP(B1423,[2]CALCULATION!$B:$B,[2]CALCULATION!$H:$H,"")</f>
        <v>ZTE</v>
      </c>
      <c r="I1423" s="34">
        <v>0</v>
      </c>
      <c r="J1423" s="34">
        <v>0</v>
      </c>
      <c r="K1423" s="34">
        <v>0</v>
      </c>
      <c r="L1423" s="34">
        <v>0</v>
      </c>
      <c r="M1423" s="34">
        <v>0</v>
      </c>
      <c r="N1423" s="34">
        <v>0</v>
      </c>
      <c r="O1423" s="34">
        <v>0</v>
      </c>
      <c r="P1423" s="34">
        <v>0</v>
      </c>
      <c r="Q1423" s="34">
        <v>0</v>
      </c>
      <c r="R1423" s="34">
        <v>0</v>
      </c>
      <c r="S1423" s="35">
        <v>0</v>
      </c>
      <c r="T1423" s="35">
        <v>0</v>
      </c>
      <c r="U1423" s="35">
        <v>0</v>
      </c>
      <c r="V1423" s="35">
        <v>0</v>
      </c>
      <c r="W1423" s="35">
        <v>0</v>
      </c>
      <c r="X1423" s="35">
        <v>0</v>
      </c>
      <c r="Y1423" s="35">
        <v>0</v>
      </c>
      <c r="Z1423" s="35">
        <v>0</v>
      </c>
      <c r="AA1423" s="35">
        <v>0</v>
      </c>
      <c r="AB1423" s="35">
        <v>0</v>
      </c>
      <c r="AC1423" s="35">
        <v>0</v>
      </c>
      <c r="AD1423" s="35">
        <v>0</v>
      </c>
      <c r="AE1423" s="58" t="s">
        <v>5560</v>
      </c>
      <c r="AF1423" s="58"/>
      <c r="AG1423" s="57" t="str" cm="1">
        <f t="array" ref="AG1423">IFERROR(_xlfn.IFS(
AI1423="MPR ISSUE","PDH",
AI1423="BSS Hardware Issue","BSS",
AI1423="Sites strategiques, MLL, Pylone, etc.","ENVTECH",
AI1423="AKTIVCO DEFAUT GE &amp; POWER Cabinet","AKTIVCO",
AI1423="AKTIVCO Coupure ENEO &amp; Baisse de tension","AKTIVCO GRID ONLY",
AI1423="Coupure ENEO &amp; Baisse de tension","IHS GRID ONLY",
AI1423="Defaut GE &amp; POWER Cabinet","IHS",
AI1423="Sharing","Partners",
AI1423="Sites strategiques &amp; DataCenter","SST &amp; DC",
AI1423="Exclu","Exclu",
AI1423="SAT","SAT",
AI1423="SPARE-ISSUE","SPARE-ISSUE",
AI1423="Fiber CAmtel","TRANS_FO_CAMTEL",
AI1423="Fiber AOF","Fiber AOF",
AI1423="Projet OCM (HUAWEI)","TRAVAUX-HUAWEI",
AI1423="Projet OCM (NOKIA)","TRAVAUX-NOKIA",
AI1423="ACCESS-ISSUE","ACCESS-ISSUE",
AI1423="Projet OCM (ZTE, NOKIA, autres projets)","TRAVAUX OCM",
AI1423="No root CAuse","No root cause",
AI1423="ODU HS","PDH",
AI1423="IP &amp; VLAN","PDH",
AI1423="Warehouse HUAWEI","SPARE-ISSUE",
AI1423="SPARE-HS","SPARE-ISSUE",
AI1423="Power Telco","BSS",AI1423="no impacts","no impacts"
),"")</f>
        <v>no impacts</v>
      </c>
      <c r="AH1423" s="57" t="str" cm="1">
        <f t="array" ref="AH1423">IFERROR(_xlfn.IFS(
AI1423="MPR ISSUE","TX ISSUE",
AI1423="BSS Hardware Issue","RAN ISSUE",
AI1423="Sites strategiques, MLL, Pylone, etc.","ENVTECH",
AI1423="AKTIVCO DEFAUT GE &amp; POWER Cabinet","POWER ISSUE",
AI1423="AKTIVCO Coupure ENEO &amp; Baisse de tension","POWER ISSUE",
AI1423="Coupure ENEO &amp; Baisse de tension","POWER ISSUE",
AI1423="Defaut GE &amp; POWER Cabinet","POWER ISSUE",
AI1423="Sharing","POWER ISSUE",
AI1423="Sites strategiques &amp; DataCenter","POWER ISSUE",
AI1423="Exclu","Exclu",
AI1423="SAT","TX ISSUE",
AI1423="SPARE-ISSUE","SPARE-ISSUE",
AI1423="Fiber CAmtel","TX ISSUE",
AI1423="Fiber AOF","TX ISSUE",
AI1423="Projet OCM (HUAWEI)","TRAVAUX-HUAWEI",
AI1423="Projet OCM (NOKIA)","TRAVAUX -NOKIA",
AI1423="ACCESS-ISSUE","ACCESS-ISSUE",
AI1423="Projet OCM (ZTE, NOKIA, autres projets)","TRAVAUX OCM",
AI1423="No root CAuse","No root cause",
AI1423="ODU HS","TX ISSUE",
AI1423="IP &amp; VLAN","TX ISSUE",
AI1423="Warehouse HUAWEI","SPARE-ISSUE",
AI1423="SPARE-HS","SPARE-ISSUE",
AI1423="Power Telco","RAN ISSUE",AI1423="no impacts","no impacts"
),"")</f>
        <v>no impacts</v>
      </c>
      <c r="AI1423" s="85" t="s">
        <v>5998</v>
      </c>
      <c r="AJ1423" s="57" t="str" cm="1">
        <f t="array" ref="AJ1423">IFERROR(_xlfn.IFS(
AI1423="MPR ISSUE","ACTIVE",
AI1423="BSS Hardware Issue","ACTIVE",
AI1423="Sites strategiques, MLL, Pylone, etc.","PASSIVE",
AI1423="AKTIVCO DEFAUT GE &amp; POWER Cabinet","PASSIVE",
AI1423="AKTIVCO Coupure ENEO &amp; Baisse de tension","PASSIVE",
AI1423="Coupure ENEO &amp; Baisse de tension","PASSIVE",
AI1423="Defaut GE &amp; POWER Cabinet","PASSIVE",
AI1423="Sharing","PASSIVE",
AI1423="Sites strategiques &amp; DataCenter","PASSIVE",
AI1423="Exclu","Exclu",
AI1423="SAT","ACTIVE",
AI1423="SPARE-ISSUE","SPARE-ISSUE",
AI1423="Fiber CAmtel","ACTIVE",
AI1423="Fiber AOF","ACTIVE",
AI1423="Projet OCM (HUAWEI)","PLANNED WORKS",
AI1423="Projet OCM (NOKIA)","PLANNED WORKS",
AI1423="ACCESS-ISSUE","ACCESS-ISSUE",
AI1423="Projet OCM (ZTE, NOKIA, autres projets)","PLANNED WORKS",
AI1423="No root CAuse","No root cause",
AI1423="ODU HS","ACTIVE",
AI1423="IP &amp; VLAN","ACTIVE",
AI1423="Warehouse HUAWEI","SPARE-ISSUE",
AI1423="SPARE-HS","SPARE-ISSUE",
AI1423="Power Telco","ACTIVE", AI1423="no impacts","no impacts"
),"")</f>
        <v>no impacts</v>
      </c>
      <c r="AK1423" s="23" t="s">
        <v>5537</v>
      </c>
      <c r="AL1423" s="23" t="str">
        <f t="shared" si="37"/>
        <v>CTR_538</v>
      </c>
      <c r="AN1423" s="9" t="s">
        <v>5537</v>
      </c>
      <c r="AO1423" s="23" t="str">
        <f>_xlfn.XLOOKUP(B1423,'INCIDENT-05-03-2026'!E:E,'INCIDENT-05-03-2026'!F:F,"")</f>
        <v/>
      </c>
      <c r="AP1423" s="7" t="s">
        <v>5537</v>
      </c>
      <c r="AQ1423" s="6"/>
      <c r="AR1423" s="7"/>
      <c r="AS1423" s="3" t="str">
        <f>_xlfn.XLOOKUP(B1423,'[3]tt num | region | site id'!$C:$C,'[3]tt num | region | site id'!$Q:$Q,"")</f>
        <v/>
      </c>
      <c r="AT1423" s="24" t="str">
        <f>_xlfn.XLOOKUP(B1423,'[4]Cells Huawei 03052026 12h'!$B:$B,'[4]Cells Huawei 03052026 12h'!$T:$T,"")</f>
        <v/>
      </c>
      <c r="AU1423" s="24" t="str">
        <f>_xlfn.XLOOKUP(B1423,'[5]cells down 02052026 8h50'!$B:$B,'[5]cells down 02052026 8h50'!$R:$R,"")</f>
        <v/>
      </c>
      <c r="AV1423" s="24" t="str">
        <f>_xlfn.XLOOKUP(B1423,'[5]cells down 02052026 13h50'!$B:$B,'[5]cells down 02052026 13h50'!$R:$R,"")</f>
        <v/>
      </c>
      <c r="AW1423" s="24" t="str">
        <f>_xlfn.XLOOKUP(B1423,'[5]cells down 02052026 13h50'!$B:$B,'[5]cells down 02052026 13h50'!$R:$R,"")</f>
        <v/>
      </c>
      <c r="AX1423" s="24" t="str">
        <f>_xlfn.XLOOKUP(B1423,'[6]cell downs 03052026 8h40 '!$B:$B,'[6]cell downs 03052026 8h40 '!$R:$R,"")</f>
        <v/>
      </c>
      <c r="AY1423" s="24" t="str">
        <f>_xlfn.XLOOKUP(B1423,'[7]ALL SITES DOWN'!$D:$D,'[7]ALL SITES DOWN'!$J:$J,"")</f>
        <v/>
      </c>
      <c r="AZ1423" s="24" t="str">
        <f>_xlfn.XLOOKUP(B1423,'[8]ALL SITES DOWN'!$D:$D,'[8]ALL SITES DOWN'!$J:$J,"")</f>
        <v/>
      </c>
      <c r="BA1423" s="9" t="str">
        <f>_xlfn.XLOOKUP(B1423,[9]sheet1!$AC:$AC,[9]sheet1!$AF:$AF,"")</f>
        <v/>
      </c>
      <c r="BB1423" s="14" t="s">
        <v>5537</v>
      </c>
      <c r="BC1423" s="14" t="s">
        <v>5537</v>
      </c>
      <c r="BD1423" s="14" t="str">
        <f>_xlfn.XLOOKUP(B1423,'[10]cell downs 18042026 17h'!$B:$B,'[10]cell downs 18042026 17h'!$B:$B,"")</f>
        <v/>
      </c>
      <c r="BE1423" s="14" t="str">
        <f>_xlfn.XLOOKUP(B1423,'[11]Cells Huawei 19042026 15h'!$B:$B,'[11]Cells Huawei 19042026 15h'!$B:$B,"")</f>
        <v/>
      </c>
      <c r="BF1423" s="9" t="str">
        <f>_xlfn.XLOOKUP(B1423,'[12]cells down 19042026 9H40'!$B:$B,'[12]cells down 19042026 9H40'!$B:$B,"")</f>
        <v/>
      </c>
      <c r="BG1423" s="9" t="s">
        <v>2120</v>
      </c>
      <c r="BH1423" s="9" t="s">
        <v>5537</v>
      </c>
    </row>
    <row r="1424" spans="1:60" s="9" customFormat="1" x14ac:dyDescent="0.3">
      <c r="A1424" s="1" t="s">
        <v>1510</v>
      </c>
      <c r="B1424" s="8" t="s">
        <v>1511</v>
      </c>
      <c r="C1424" s="3" t="str">
        <f>_xlfn.XLOOKUP(B1424,'[1]daily break down'!$D:$D,'[1]daily break down'!$E:$E,"")</f>
        <v>CENTRE</v>
      </c>
      <c r="D1424" s="1" t="s">
        <v>11</v>
      </c>
      <c r="E1424" s="1" t="s">
        <v>96</v>
      </c>
      <c r="F1424" s="3" t="s">
        <v>69</v>
      </c>
      <c r="G1424" s="1" t="s">
        <v>1512</v>
      </c>
      <c r="H1424" s="41" t="str">
        <f>_xlfn.XLOOKUP(B1424,[2]CALCULATION!$B:$B,[2]CALCULATION!$H:$H,"")</f>
        <v>NOKIA</v>
      </c>
      <c r="I1424" s="34">
        <v>0</v>
      </c>
      <c r="J1424" s="34">
        <v>0</v>
      </c>
      <c r="K1424" s="34">
        <v>1.2974126165021258E-2</v>
      </c>
      <c r="L1424" s="34">
        <v>0</v>
      </c>
      <c r="M1424" s="34">
        <v>0</v>
      </c>
      <c r="N1424" s="34">
        <v>0.38976741215264477</v>
      </c>
      <c r="O1424" s="34">
        <v>0</v>
      </c>
      <c r="P1424" s="34">
        <v>0</v>
      </c>
      <c r="Q1424" s="34">
        <v>0.71924524380857524</v>
      </c>
      <c r="R1424" s="34">
        <v>0</v>
      </c>
      <c r="S1424" s="35">
        <v>0</v>
      </c>
      <c r="T1424" s="35">
        <v>287749.21248170122</v>
      </c>
      <c r="U1424" s="35">
        <v>0</v>
      </c>
      <c r="V1424" s="35">
        <v>0</v>
      </c>
      <c r="W1424" s="35">
        <v>0</v>
      </c>
      <c r="X1424" s="35">
        <v>0</v>
      </c>
      <c r="Y1424" s="35">
        <v>0</v>
      </c>
      <c r="Z1424" s="35">
        <v>0.3099023208430714</v>
      </c>
      <c r="AA1424" s="35">
        <v>0</v>
      </c>
      <c r="AB1424" s="35">
        <v>0</v>
      </c>
      <c r="AC1424" s="35">
        <v>0</v>
      </c>
      <c r="AD1424" s="35">
        <v>0</v>
      </c>
      <c r="AE1424" s="58" t="s">
        <v>5560</v>
      </c>
      <c r="AF1424" s="58"/>
      <c r="AG1424" s="57" t="str" cm="1">
        <f t="array" ref="AG1424">IFERROR(_xlfn.IFS(
AI1424="MPR ISSUE","PDH",
AI1424="BSS Hardware Issue","BSS",
AI1424="Sites strategiques, MLL, Pylone, etc.","ENVTECH",
AI1424="AKTIVCO DEFAUT GE &amp; POWER Cabinet","AKTIVCO",
AI1424="AKTIVCO Coupure ENEO &amp; Baisse de tension","AKTIVCO GRID ONLY",
AI1424="Coupure ENEO &amp; Baisse de tension","IHS GRID ONLY",
AI1424="Defaut GE &amp; POWER Cabinet","IHS",
AI1424="Sharing","Partners",
AI1424="Sites strategiques &amp; DataCenter","SST &amp; DC",
AI1424="Exclu","Exclu",
AI1424="SAT","SAT",
AI1424="SPARE-ISSUE","SPARE-ISSUE",
AI1424="Fiber CAmtel","TRANS_FO_CAMTEL",
AI1424="Fiber AOF","Fiber AOF",
AI1424="Projet OCM (HUAWEI)","TRAVAUX-HUAWEI",
AI1424="Projet OCM (NOKIA)","TRAVAUX-NOKIA",
AI1424="ACCESS-ISSUE","ACCESS-ISSUE",
AI1424="Projet OCM (ZTE, NOKIA, autres projets)","TRAVAUX OCM",
AI1424="No root CAuse","No root cause",
AI1424="ODU HS","PDH",
AI1424="IP &amp; VLAN","PDH",
AI1424="Warehouse HUAWEI","SPARE-ISSUE",
AI1424="SPARE-HS","SPARE-ISSUE",
AI1424="Power Telco","BSS",AI1424="no impacts","no impacts"
),"")</f>
        <v>no impacts</v>
      </c>
      <c r="AH1424" s="57" t="str" cm="1">
        <f t="array" ref="AH1424">IFERROR(_xlfn.IFS(
AI1424="MPR ISSUE","TX ISSUE",
AI1424="BSS Hardware Issue","RAN ISSUE",
AI1424="Sites strategiques, MLL, Pylone, etc.","ENVTECH",
AI1424="AKTIVCO DEFAUT GE &amp; POWER Cabinet","POWER ISSUE",
AI1424="AKTIVCO Coupure ENEO &amp; Baisse de tension","POWER ISSUE",
AI1424="Coupure ENEO &amp; Baisse de tension","POWER ISSUE",
AI1424="Defaut GE &amp; POWER Cabinet","POWER ISSUE",
AI1424="Sharing","POWER ISSUE",
AI1424="Sites strategiques &amp; DataCenter","POWER ISSUE",
AI1424="Exclu","Exclu",
AI1424="SAT","TX ISSUE",
AI1424="SPARE-ISSUE","SPARE-ISSUE",
AI1424="Fiber CAmtel","TX ISSUE",
AI1424="Fiber AOF","TX ISSUE",
AI1424="Projet OCM (HUAWEI)","TRAVAUX-HUAWEI",
AI1424="Projet OCM (NOKIA)","TRAVAUX -NOKIA",
AI1424="ACCESS-ISSUE","ACCESS-ISSUE",
AI1424="Projet OCM (ZTE, NOKIA, autres projets)","TRAVAUX OCM",
AI1424="No root CAuse","No root cause",
AI1424="ODU HS","TX ISSUE",
AI1424="IP &amp; VLAN","TX ISSUE",
AI1424="Warehouse HUAWEI","SPARE-ISSUE",
AI1424="SPARE-HS","SPARE-ISSUE",
AI1424="Power Telco","RAN ISSUE",AI1424="no impacts","no impacts"
),"")</f>
        <v>no impacts</v>
      </c>
      <c r="AI1424" s="85" t="s">
        <v>5998</v>
      </c>
      <c r="AJ1424" s="57" t="str" cm="1">
        <f t="array" ref="AJ1424">IFERROR(_xlfn.IFS(
AI1424="MPR ISSUE","ACTIVE",
AI1424="BSS Hardware Issue","ACTIVE",
AI1424="Sites strategiques, MLL, Pylone, etc.","PASSIVE",
AI1424="AKTIVCO DEFAUT GE &amp; POWER Cabinet","PASSIVE",
AI1424="AKTIVCO Coupure ENEO &amp; Baisse de tension","PASSIVE",
AI1424="Coupure ENEO &amp; Baisse de tension","PASSIVE",
AI1424="Defaut GE &amp; POWER Cabinet","PASSIVE",
AI1424="Sharing","PASSIVE",
AI1424="Sites strategiques &amp; DataCenter","PASSIVE",
AI1424="Exclu","Exclu",
AI1424="SAT","ACTIVE",
AI1424="SPARE-ISSUE","SPARE-ISSUE",
AI1424="Fiber CAmtel","ACTIVE",
AI1424="Fiber AOF","ACTIVE",
AI1424="Projet OCM (HUAWEI)","PLANNED WORKS",
AI1424="Projet OCM (NOKIA)","PLANNED WORKS",
AI1424="ACCESS-ISSUE","ACCESS-ISSUE",
AI1424="Projet OCM (ZTE, NOKIA, autres projets)","PLANNED WORKS",
AI1424="No root CAuse","No root cause",
AI1424="ODU HS","ACTIVE",
AI1424="IP &amp; VLAN","ACTIVE",
AI1424="Warehouse HUAWEI","SPARE-ISSUE",
AI1424="SPARE-HS","SPARE-ISSUE",
AI1424="Power Telco","ACTIVE", AI1424="no impacts","no impacts"
),"")</f>
        <v>no impacts</v>
      </c>
      <c r="AK1424" s="23" t="s">
        <v>5537</v>
      </c>
      <c r="AL1424" s="23" t="str">
        <f t="shared" si="37"/>
        <v>SUD_233</v>
      </c>
      <c r="AN1424" s="9" t="s">
        <v>5537</v>
      </c>
      <c r="AO1424" s="23" t="str">
        <f>_xlfn.XLOOKUP(B1424,'INCIDENT-05-03-2026'!E:E,'INCIDENT-05-03-2026'!F:F,"")</f>
        <v/>
      </c>
      <c r="AP1424" s="7" t="s">
        <v>5537</v>
      </c>
      <c r="AQ1424" s="6"/>
      <c r="AR1424" s="7"/>
      <c r="AS1424" s="3" t="str">
        <f>_xlfn.XLOOKUP(B1424,'[3]tt num | region | site id'!$C:$C,'[3]tt num | region | site id'!$Q:$Q,"")</f>
        <v/>
      </c>
      <c r="AT1424" s="24" t="str">
        <f>_xlfn.XLOOKUP(B1424,'[4]Cells Huawei 03052026 12h'!$B:$B,'[4]Cells Huawei 03052026 12h'!$T:$T,"")</f>
        <v/>
      </c>
      <c r="AU1424" s="24" t="str">
        <f>_xlfn.XLOOKUP(B1424,'[5]cells down 02052026 8h50'!$B:$B,'[5]cells down 02052026 8h50'!$R:$R,"")</f>
        <v/>
      </c>
      <c r="AV1424" s="24" t="str">
        <f>_xlfn.XLOOKUP(B1424,'[5]cells down 02052026 13h50'!$B:$B,'[5]cells down 02052026 13h50'!$R:$R,"")</f>
        <v/>
      </c>
      <c r="AW1424" s="24" t="str">
        <f>_xlfn.XLOOKUP(B1424,'[5]cells down 02052026 13h50'!$B:$B,'[5]cells down 02052026 13h50'!$R:$R,"")</f>
        <v/>
      </c>
      <c r="AX1424" s="24" t="str">
        <f>_xlfn.XLOOKUP(B1424,'[6]cell downs 03052026 8h40 '!$B:$B,'[6]cell downs 03052026 8h40 '!$R:$R,"")</f>
        <v/>
      </c>
      <c r="AY1424" s="24" t="str">
        <f>_xlfn.XLOOKUP(B1424,'[7]ALL SITES DOWN'!$D:$D,'[7]ALL SITES DOWN'!$J:$J,"")</f>
        <v/>
      </c>
      <c r="AZ1424" s="24" t="str">
        <f>_xlfn.XLOOKUP(B1424,'[8]ALL SITES DOWN'!$D:$D,'[8]ALL SITES DOWN'!$J:$J,"")</f>
        <v/>
      </c>
      <c r="BA1424" s="9" t="str">
        <f>_xlfn.XLOOKUP(B1424,[9]sheet1!$AC:$AC,[9]sheet1!$AF:$AF,"")</f>
        <v/>
      </c>
      <c r="BB1424" s="14" t="s">
        <v>5537</v>
      </c>
      <c r="BC1424" s="14" t="s">
        <v>5537</v>
      </c>
      <c r="BD1424" s="14" t="str">
        <f>_xlfn.XLOOKUP(B1424,'[10]cell downs 18042026 17h'!$B:$B,'[10]cell downs 18042026 17h'!$B:$B,"")</f>
        <v/>
      </c>
      <c r="BE1424" s="14" t="str">
        <f>_xlfn.XLOOKUP(B1424,'[11]Cells Huawei 19042026 15h'!$B:$B,'[11]Cells Huawei 19042026 15h'!$B:$B,"")</f>
        <v/>
      </c>
      <c r="BF1424" s="9" t="str">
        <f>_xlfn.XLOOKUP(B1424,'[12]cells down 19042026 9H40'!$B:$B,'[12]cells down 19042026 9H40'!$B:$B,"")</f>
        <v/>
      </c>
      <c r="BG1424" s="9" t="s">
        <v>1511</v>
      </c>
      <c r="BH1424" s="9" t="s">
        <v>12</v>
      </c>
    </row>
    <row r="1425" spans="1:60" s="9" customFormat="1" x14ac:dyDescent="0.3">
      <c r="A1425" s="1" t="s">
        <v>4735</v>
      </c>
      <c r="B1425" s="8" t="s">
        <v>4736</v>
      </c>
      <c r="C1425" s="3" t="str">
        <f>_xlfn.XLOOKUP(B1425,'[1]daily break down'!$D:$D,'[1]daily break down'!$E:$E,"")</f>
        <v>Yaounde</v>
      </c>
      <c r="D1425" s="1" t="s">
        <v>11</v>
      </c>
      <c r="E1425" s="1" t="s">
        <v>12</v>
      </c>
      <c r="F1425" s="3" t="s">
        <v>37</v>
      </c>
      <c r="G1425" s="1" t="s">
        <v>38</v>
      </c>
      <c r="H1425" s="42" t="str">
        <f>_xlfn.XLOOKUP(B1425,[2]CALCULATION!$B:$B,[2]CALCULATION!$H:$H,"")</f>
        <v>ZTE</v>
      </c>
      <c r="I1425" s="34">
        <v>0</v>
      </c>
      <c r="J1425" s="34">
        <v>0</v>
      </c>
      <c r="K1425" s="34">
        <v>0</v>
      </c>
      <c r="L1425" s="34">
        <v>0</v>
      </c>
      <c r="M1425" s="34">
        <v>0</v>
      </c>
      <c r="N1425" s="34">
        <v>0</v>
      </c>
      <c r="O1425" s="34">
        <v>0</v>
      </c>
      <c r="P1425" s="34">
        <v>0</v>
      </c>
      <c r="Q1425" s="34">
        <v>0</v>
      </c>
      <c r="R1425" s="34">
        <v>0</v>
      </c>
      <c r="S1425" s="35">
        <v>0.41468340595777187</v>
      </c>
      <c r="T1425" s="35">
        <v>0</v>
      </c>
      <c r="U1425" s="35">
        <v>0.49206981077695305</v>
      </c>
      <c r="V1425" s="35">
        <v>0</v>
      </c>
      <c r="W1425" s="35">
        <v>0</v>
      </c>
      <c r="X1425" s="35">
        <v>0</v>
      </c>
      <c r="Y1425" s="35">
        <v>0</v>
      </c>
      <c r="Z1425" s="35">
        <v>0</v>
      </c>
      <c r="AA1425" s="35">
        <v>0</v>
      </c>
      <c r="AB1425" s="35">
        <v>0</v>
      </c>
      <c r="AC1425" s="35">
        <v>0</v>
      </c>
      <c r="AD1425" s="35">
        <v>0</v>
      </c>
      <c r="AE1425" s="58" t="s">
        <v>5560</v>
      </c>
      <c r="AF1425" s="58"/>
      <c r="AG1425" s="57" t="str" cm="1">
        <f t="array" ref="AG1425">IFERROR(_xlfn.IFS(
AI1425="MPR ISSUE","PDH",
AI1425="BSS Hardware Issue","BSS",
AI1425="Sites strategiques, MLL, Pylone, etc.","ENVTECH",
AI1425="AKTIVCO DEFAUT GE &amp; POWER Cabinet","AKTIVCO",
AI1425="AKTIVCO Coupure ENEO &amp; Baisse de tension","AKTIVCO GRID ONLY",
AI1425="Coupure ENEO &amp; Baisse de tension","IHS GRID ONLY",
AI1425="Defaut GE &amp; POWER Cabinet","IHS",
AI1425="Sharing","Partners",
AI1425="Sites strategiques &amp; DataCenter","SST &amp; DC",
AI1425="Exclu","Exclu",
AI1425="SAT","SAT",
AI1425="SPARE-ISSUE","SPARE-ISSUE",
AI1425="Fiber CAmtel","TRANS_FO_CAMTEL",
AI1425="Fiber AOF","Fiber AOF",
AI1425="Projet OCM (HUAWEI)","TRAVAUX-HUAWEI",
AI1425="Projet OCM (NOKIA)","TRAVAUX-NOKIA",
AI1425="ACCESS-ISSUE","ACCESS-ISSUE",
AI1425="Projet OCM (ZTE, NOKIA, autres projets)","TRAVAUX OCM",
AI1425="No root CAuse","No root cause",
AI1425="ODU HS","PDH",
AI1425="IP &amp; VLAN","PDH",
AI1425="Warehouse HUAWEI","SPARE-ISSUE",
AI1425="SPARE-HS","SPARE-ISSUE",
AI1425="Power Telco","BSS",AI1425="no impacts","no impacts"
),"")</f>
        <v>no impacts</v>
      </c>
      <c r="AH1425" s="57" t="str" cm="1">
        <f t="array" ref="AH1425">IFERROR(_xlfn.IFS(
AI1425="MPR ISSUE","TX ISSUE",
AI1425="BSS Hardware Issue","RAN ISSUE",
AI1425="Sites strategiques, MLL, Pylone, etc.","ENVTECH",
AI1425="AKTIVCO DEFAUT GE &amp; POWER Cabinet","POWER ISSUE",
AI1425="AKTIVCO Coupure ENEO &amp; Baisse de tension","POWER ISSUE",
AI1425="Coupure ENEO &amp; Baisse de tension","POWER ISSUE",
AI1425="Defaut GE &amp; POWER Cabinet","POWER ISSUE",
AI1425="Sharing","POWER ISSUE",
AI1425="Sites strategiques &amp; DataCenter","POWER ISSUE",
AI1425="Exclu","Exclu",
AI1425="SAT","TX ISSUE",
AI1425="SPARE-ISSUE","SPARE-ISSUE",
AI1425="Fiber CAmtel","TX ISSUE",
AI1425="Fiber AOF","TX ISSUE",
AI1425="Projet OCM (HUAWEI)","TRAVAUX-HUAWEI",
AI1425="Projet OCM (NOKIA)","TRAVAUX -NOKIA",
AI1425="ACCESS-ISSUE","ACCESS-ISSUE",
AI1425="Projet OCM (ZTE, NOKIA, autres projets)","TRAVAUX OCM",
AI1425="No root CAuse","No root cause",
AI1425="ODU HS","TX ISSUE",
AI1425="IP &amp; VLAN","TX ISSUE",
AI1425="Warehouse HUAWEI","SPARE-ISSUE",
AI1425="SPARE-HS","SPARE-ISSUE",
AI1425="Power Telco","RAN ISSUE",AI1425="no impacts","no impacts"
),"")</f>
        <v>no impacts</v>
      </c>
      <c r="AI1425" s="85" t="s">
        <v>5998</v>
      </c>
      <c r="AJ1425" s="57" t="str" cm="1">
        <f t="array" ref="AJ1425">IFERROR(_xlfn.IFS(
AI1425="MPR ISSUE","ACTIVE",
AI1425="BSS Hardware Issue","ACTIVE",
AI1425="Sites strategiques, MLL, Pylone, etc.","PASSIVE",
AI1425="AKTIVCO DEFAUT GE &amp; POWER Cabinet","PASSIVE",
AI1425="AKTIVCO Coupure ENEO &amp; Baisse de tension","PASSIVE",
AI1425="Coupure ENEO &amp; Baisse de tension","PASSIVE",
AI1425="Defaut GE &amp; POWER Cabinet","PASSIVE",
AI1425="Sharing","PASSIVE",
AI1425="Sites strategiques &amp; DataCenter","PASSIVE",
AI1425="Exclu","Exclu",
AI1425="SAT","ACTIVE",
AI1425="SPARE-ISSUE","SPARE-ISSUE",
AI1425="Fiber CAmtel","ACTIVE",
AI1425="Fiber AOF","ACTIVE",
AI1425="Projet OCM (HUAWEI)","PLANNED WORKS",
AI1425="Projet OCM (NOKIA)","PLANNED WORKS",
AI1425="ACCESS-ISSUE","ACCESS-ISSUE",
AI1425="Projet OCM (ZTE, NOKIA, autres projets)","PLANNED WORKS",
AI1425="No root CAuse","No root cause",
AI1425="ODU HS","ACTIVE",
AI1425="IP &amp; VLAN","ACTIVE",
AI1425="Warehouse HUAWEI","SPARE-ISSUE",
AI1425="SPARE-HS","SPARE-ISSUE",
AI1425="Power Telco","ACTIVE", AI1425="no impacts","no impacts"
),"")</f>
        <v>no impacts</v>
      </c>
      <c r="AK1425" s="23" t="s">
        <v>5537</v>
      </c>
      <c r="AL1425" s="23" t="str">
        <f t="shared" si="37"/>
        <v>CTR_458</v>
      </c>
      <c r="AN1425" s="9" t="s">
        <v>5537</v>
      </c>
      <c r="AO1425" s="23" t="str">
        <f>_xlfn.XLOOKUP(B1425,'INCIDENT-05-03-2026'!E:E,'INCIDENT-05-03-2026'!F:F,"")</f>
        <v/>
      </c>
      <c r="AP1425" s="7" t="s">
        <v>5537</v>
      </c>
      <c r="AQ1425" s="6"/>
      <c r="AR1425" s="7"/>
      <c r="AS1425" s="3" t="str">
        <f>_xlfn.XLOOKUP(B1425,'[3]tt num | region | site id'!$C:$C,'[3]tt num | region | site id'!$Q:$Q,"")</f>
        <v/>
      </c>
      <c r="AT1425" s="24" t="str">
        <f>_xlfn.XLOOKUP(B1425,'[4]Cells Huawei 03052026 12h'!$B:$B,'[4]Cells Huawei 03052026 12h'!$T:$T,"")</f>
        <v/>
      </c>
      <c r="AU1425" s="24" t="str">
        <f>_xlfn.XLOOKUP(B1425,'[5]cells down 02052026 8h50'!$B:$B,'[5]cells down 02052026 8h50'!$R:$R,"")</f>
        <v/>
      </c>
      <c r="AV1425" s="24" t="str">
        <f>_xlfn.XLOOKUP(B1425,'[5]cells down 02052026 13h50'!$B:$B,'[5]cells down 02052026 13h50'!$R:$R,"")</f>
        <v/>
      </c>
      <c r="AW1425" s="24" t="str">
        <f>_xlfn.XLOOKUP(B1425,'[5]cells down 02052026 13h50'!$B:$B,'[5]cells down 02052026 13h50'!$R:$R,"")</f>
        <v/>
      </c>
      <c r="AX1425" s="24" t="str">
        <f>_xlfn.XLOOKUP(B1425,'[6]cell downs 03052026 8h40 '!$B:$B,'[6]cell downs 03052026 8h40 '!$R:$R,"")</f>
        <v/>
      </c>
      <c r="AY1425" s="24" t="str">
        <f>_xlfn.XLOOKUP(B1425,'[7]ALL SITES DOWN'!$D:$D,'[7]ALL SITES DOWN'!$J:$J,"")</f>
        <v/>
      </c>
      <c r="AZ1425" s="24" t="str">
        <f>_xlfn.XLOOKUP(B1425,'[8]ALL SITES DOWN'!$D:$D,'[8]ALL SITES DOWN'!$J:$J,"")</f>
        <v/>
      </c>
      <c r="BA1425" s="9" t="str">
        <f>_xlfn.XLOOKUP(B1425,[9]sheet1!$AC:$AC,[9]sheet1!$AF:$AF,"")</f>
        <v/>
      </c>
      <c r="BB1425" s="14" t="s">
        <v>5537</v>
      </c>
      <c r="BC1425" s="14" t="s">
        <v>5537</v>
      </c>
      <c r="BD1425" s="14" t="str">
        <f>_xlfn.XLOOKUP(B1425,'[10]cell downs 18042026 17h'!$B:$B,'[10]cell downs 18042026 17h'!$B:$B,"")</f>
        <v/>
      </c>
      <c r="BE1425" s="14" t="str">
        <f>_xlfn.XLOOKUP(B1425,'[11]Cells Huawei 19042026 15h'!$B:$B,'[11]Cells Huawei 19042026 15h'!$B:$B,"")</f>
        <v/>
      </c>
      <c r="BF1425" s="9" t="str">
        <f>_xlfn.XLOOKUP(B1425,'[12]cells down 19042026 9H40'!$B:$B,'[12]cells down 19042026 9H40'!$B:$B,"")</f>
        <v/>
      </c>
      <c r="BG1425" s="9" t="s">
        <v>4736</v>
      </c>
      <c r="BH1425" s="9" t="s">
        <v>12</v>
      </c>
    </row>
    <row r="1426" spans="1:60" s="9" customFormat="1" x14ac:dyDescent="0.3">
      <c r="A1426" s="1" t="s">
        <v>2925</v>
      </c>
      <c r="B1426" s="8" t="s">
        <v>2926</v>
      </c>
      <c r="C1426" s="3" t="str">
        <f>_xlfn.XLOOKUP(B1426,'[1]daily break down'!$D:$D,'[1]daily break down'!$E:$E,"")</f>
        <v>Yaounde</v>
      </c>
      <c r="D1426" s="1" t="s">
        <v>11</v>
      </c>
      <c r="E1426" s="1" t="s">
        <v>12</v>
      </c>
      <c r="F1426" s="3" t="s">
        <v>37</v>
      </c>
      <c r="G1426" s="1" t="s">
        <v>38</v>
      </c>
      <c r="H1426" s="42" t="str">
        <f>_xlfn.XLOOKUP(B1426,[2]CALCULATION!$B:$B,[2]CALCULATION!$H:$H,"")</f>
        <v>ZTE</v>
      </c>
      <c r="I1426" s="34">
        <v>0</v>
      </c>
      <c r="J1426" s="34">
        <v>0</v>
      </c>
      <c r="K1426" s="34">
        <v>0</v>
      </c>
      <c r="L1426" s="34">
        <v>0</v>
      </c>
      <c r="M1426" s="34">
        <v>0</v>
      </c>
      <c r="N1426" s="34">
        <v>0</v>
      </c>
      <c r="O1426" s="34">
        <v>0</v>
      </c>
      <c r="P1426" s="34">
        <v>0</v>
      </c>
      <c r="Q1426" s="34">
        <v>0.66414264638318832</v>
      </c>
      <c r="R1426" s="34">
        <v>0</v>
      </c>
      <c r="S1426" s="35">
        <v>5.7944207594604427</v>
      </c>
      <c r="T1426" s="35">
        <v>0</v>
      </c>
      <c r="U1426" s="35">
        <v>0</v>
      </c>
      <c r="V1426" s="35">
        <v>0</v>
      </c>
      <c r="W1426" s="35">
        <v>0</v>
      </c>
      <c r="X1426" s="35">
        <v>0</v>
      </c>
      <c r="Y1426" s="35">
        <v>0</v>
      </c>
      <c r="Z1426" s="35">
        <v>0</v>
      </c>
      <c r="AA1426" s="35">
        <v>0</v>
      </c>
      <c r="AB1426" s="35">
        <v>0</v>
      </c>
      <c r="AC1426" s="35">
        <v>0</v>
      </c>
      <c r="AD1426" s="35">
        <v>0</v>
      </c>
      <c r="AE1426" s="58" t="s">
        <v>5560</v>
      </c>
      <c r="AF1426" s="58"/>
      <c r="AG1426" s="57" t="str" cm="1">
        <f t="array" ref="AG1426">IFERROR(_xlfn.IFS(
AI1426="MPR ISSUE","PDH",
AI1426="BSS Hardware Issue","BSS",
AI1426="Sites strategiques, MLL, Pylone, etc.","ENVTECH",
AI1426="AKTIVCO DEFAUT GE &amp; POWER Cabinet","AKTIVCO",
AI1426="AKTIVCO Coupure ENEO &amp; Baisse de tension","AKTIVCO GRID ONLY",
AI1426="Coupure ENEO &amp; Baisse de tension","IHS GRID ONLY",
AI1426="Defaut GE &amp; POWER Cabinet","IHS",
AI1426="Sharing","Partners",
AI1426="Sites strategiques &amp; DataCenter","SST &amp; DC",
AI1426="Exclu","Exclu",
AI1426="SAT","SAT",
AI1426="SPARE-ISSUE","SPARE-ISSUE",
AI1426="Fiber CAmtel","TRANS_FO_CAMTEL",
AI1426="Fiber AOF","Fiber AOF",
AI1426="Projet OCM (HUAWEI)","TRAVAUX-HUAWEI",
AI1426="Projet OCM (NOKIA)","TRAVAUX-NOKIA",
AI1426="ACCESS-ISSUE","ACCESS-ISSUE",
AI1426="Projet OCM (ZTE, NOKIA, autres projets)","TRAVAUX OCM",
AI1426="No root CAuse","No root cause",
AI1426="ODU HS","PDH",
AI1426="IP &amp; VLAN","PDH",
AI1426="Warehouse HUAWEI","SPARE-ISSUE",
AI1426="SPARE-HS","SPARE-ISSUE",
AI1426="Power Telco","BSS",AI1426="no impacts","no impacts"
),"")</f>
        <v>no impacts</v>
      </c>
      <c r="AH1426" s="57" t="str" cm="1">
        <f t="array" ref="AH1426">IFERROR(_xlfn.IFS(
AI1426="MPR ISSUE","TX ISSUE",
AI1426="BSS Hardware Issue","RAN ISSUE",
AI1426="Sites strategiques, MLL, Pylone, etc.","ENVTECH",
AI1426="AKTIVCO DEFAUT GE &amp; POWER Cabinet","POWER ISSUE",
AI1426="AKTIVCO Coupure ENEO &amp; Baisse de tension","POWER ISSUE",
AI1426="Coupure ENEO &amp; Baisse de tension","POWER ISSUE",
AI1426="Defaut GE &amp; POWER Cabinet","POWER ISSUE",
AI1426="Sharing","POWER ISSUE",
AI1426="Sites strategiques &amp; DataCenter","POWER ISSUE",
AI1426="Exclu","Exclu",
AI1426="SAT","TX ISSUE",
AI1426="SPARE-ISSUE","SPARE-ISSUE",
AI1426="Fiber CAmtel","TX ISSUE",
AI1426="Fiber AOF","TX ISSUE",
AI1426="Projet OCM (HUAWEI)","TRAVAUX-HUAWEI",
AI1426="Projet OCM (NOKIA)","TRAVAUX -NOKIA",
AI1426="ACCESS-ISSUE","ACCESS-ISSUE",
AI1426="Projet OCM (ZTE, NOKIA, autres projets)","TRAVAUX OCM",
AI1426="No root CAuse","No root cause",
AI1426="ODU HS","TX ISSUE",
AI1426="IP &amp; VLAN","TX ISSUE",
AI1426="Warehouse HUAWEI","SPARE-ISSUE",
AI1426="SPARE-HS","SPARE-ISSUE",
AI1426="Power Telco","RAN ISSUE",AI1426="no impacts","no impacts"
),"")</f>
        <v>no impacts</v>
      </c>
      <c r="AI1426" s="85" t="s">
        <v>5998</v>
      </c>
      <c r="AJ1426" s="57" t="str" cm="1">
        <f t="array" ref="AJ1426">IFERROR(_xlfn.IFS(
AI1426="MPR ISSUE","ACTIVE",
AI1426="BSS Hardware Issue","ACTIVE",
AI1426="Sites strategiques, MLL, Pylone, etc.","PASSIVE",
AI1426="AKTIVCO DEFAUT GE &amp; POWER Cabinet","PASSIVE",
AI1426="AKTIVCO Coupure ENEO &amp; Baisse de tension","PASSIVE",
AI1426="Coupure ENEO &amp; Baisse de tension","PASSIVE",
AI1426="Defaut GE &amp; POWER Cabinet","PASSIVE",
AI1426="Sharing","PASSIVE",
AI1426="Sites strategiques &amp; DataCenter","PASSIVE",
AI1426="Exclu","Exclu",
AI1426="SAT","ACTIVE",
AI1426="SPARE-ISSUE","SPARE-ISSUE",
AI1426="Fiber CAmtel","ACTIVE",
AI1426="Fiber AOF","ACTIVE",
AI1426="Projet OCM (HUAWEI)","PLANNED WORKS",
AI1426="Projet OCM (NOKIA)","PLANNED WORKS",
AI1426="ACCESS-ISSUE","ACCESS-ISSUE",
AI1426="Projet OCM (ZTE, NOKIA, autres projets)","PLANNED WORKS",
AI1426="No root CAuse","No root cause",
AI1426="ODU HS","ACTIVE",
AI1426="IP &amp; VLAN","ACTIVE",
AI1426="Warehouse HUAWEI","SPARE-ISSUE",
AI1426="SPARE-HS","SPARE-ISSUE",
AI1426="Power Telco","ACTIVE", AI1426="no impacts","no impacts"
),"")</f>
        <v>no impacts</v>
      </c>
      <c r="AK1426" s="23" t="s">
        <v>5537</v>
      </c>
      <c r="AL1426" s="23" t="str">
        <f t="shared" si="37"/>
        <v>CTR_330</v>
      </c>
      <c r="AN1426" s="9" t="s">
        <v>5537</v>
      </c>
      <c r="AO1426" s="23" t="str">
        <f>_xlfn.XLOOKUP(B1426,'INCIDENT-05-03-2026'!E:E,'INCIDENT-05-03-2026'!F:F,"")</f>
        <v/>
      </c>
      <c r="AP1426" s="7" t="s">
        <v>5537</v>
      </c>
      <c r="AQ1426" s="6"/>
      <c r="AR1426" s="7"/>
      <c r="AS1426" s="3" t="str">
        <f>_xlfn.XLOOKUP(B1426,'[3]tt num | region | site id'!$C:$C,'[3]tt num | region | site id'!$Q:$Q,"")</f>
        <v/>
      </c>
      <c r="AT1426" s="24" t="str">
        <f>_xlfn.XLOOKUP(B1426,'[4]Cells Huawei 03052026 12h'!$B:$B,'[4]Cells Huawei 03052026 12h'!$T:$T,"")</f>
        <v/>
      </c>
      <c r="AU1426" s="24" t="str">
        <f>_xlfn.XLOOKUP(B1426,'[5]cells down 02052026 8h50'!$B:$B,'[5]cells down 02052026 8h50'!$R:$R,"")</f>
        <v/>
      </c>
      <c r="AV1426" s="24" t="str">
        <f>_xlfn.XLOOKUP(B1426,'[5]cells down 02052026 13h50'!$B:$B,'[5]cells down 02052026 13h50'!$R:$R,"")</f>
        <v/>
      </c>
      <c r="AW1426" s="24" t="str">
        <f>_xlfn.XLOOKUP(B1426,'[5]cells down 02052026 13h50'!$B:$B,'[5]cells down 02052026 13h50'!$R:$R,"")</f>
        <v/>
      </c>
      <c r="AX1426" s="24" t="str">
        <f>_xlfn.XLOOKUP(B1426,'[6]cell downs 03052026 8h40 '!$B:$B,'[6]cell downs 03052026 8h40 '!$R:$R,"")</f>
        <v/>
      </c>
      <c r="AY1426" s="24" t="str">
        <f>_xlfn.XLOOKUP(B1426,'[7]ALL SITES DOWN'!$D:$D,'[7]ALL SITES DOWN'!$J:$J,"")</f>
        <v/>
      </c>
      <c r="AZ1426" s="24" t="str">
        <f>_xlfn.XLOOKUP(B1426,'[8]ALL SITES DOWN'!$D:$D,'[8]ALL SITES DOWN'!$J:$J,"")</f>
        <v/>
      </c>
      <c r="BA1426" s="9" t="str">
        <f>_xlfn.XLOOKUP(B1426,[9]sheet1!$AC:$AC,[9]sheet1!$AF:$AF,"")</f>
        <v/>
      </c>
      <c r="BB1426" s="14" t="s">
        <v>5537</v>
      </c>
      <c r="BC1426" s="14" t="s">
        <v>5537</v>
      </c>
      <c r="BD1426" s="14" t="str">
        <f>_xlfn.XLOOKUP(B1426,'[10]cell downs 18042026 17h'!$B:$B,'[10]cell downs 18042026 17h'!$B:$B,"")</f>
        <v/>
      </c>
      <c r="BE1426" s="14" t="str">
        <f>_xlfn.XLOOKUP(B1426,'[11]Cells Huawei 19042026 15h'!$B:$B,'[11]Cells Huawei 19042026 15h'!$B:$B,"")</f>
        <v/>
      </c>
      <c r="BF1426" s="9" t="str">
        <f>_xlfn.XLOOKUP(B1426,'[12]cells down 19042026 9H40'!$B:$B,'[12]cells down 19042026 9H40'!$B:$B,"")</f>
        <v/>
      </c>
      <c r="BG1426" s="9" t="s">
        <v>2926</v>
      </c>
      <c r="BH1426" s="9" t="s">
        <v>5537</v>
      </c>
    </row>
    <row r="1427" spans="1:60" s="9" customFormat="1" x14ac:dyDescent="0.3">
      <c r="A1427" s="3" t="s">
        <v>1936</v>
      </c>
      <c r="B1427" s="31" t="s">
        <v>1937</v>
      </c>
      <c r="C1427" s="3" t="str">
        <f>_xlfn.XLOOKUP(B1427,'[1]daily break down'!$D:$D,'[1]daily break down'!$E:$E,"")</f>
        <v>CENTRE</v>
      </c>
      <c r="D1427" s="3" t="s">
        <v>11</v>
      </c>
      <c r="E1427" s="3" t="s">
        <v>12</v>
      </c>
      <c r="F1427" s="3" t="s">
        <v>69</v>
      </c>
      <c r="G1427" s="3" t="s">
        <v>1936</v>
      </c>
      <c r="H1427" s="41" t="str">
        <f>_xlfn.XLOOKUP(B1427,[2]CALCULATION!$B:$B,[2]CALCULATION!$H:$H,"")</f>
        <v>NOKIA</v>
      </c>
      <c r="I1427" s="34">
        <v>9.7201176829808059E-3</v>
      </c>
      <c r="J1427" s="34">
        <v>3.8345418382400923E-3</v>
      </c>
      <c r="K1427" s="34">
        <v>0</v>
      </c>
      <c r="L1427" s="34">
        <v>0</v>
      </c>
      <c r="M1427" s="34">
        <v>2.4077355728483103E-3</v>
      </c>
      <c r="N1427" s="34">
        <v>0</v>
      </c>
      <c r="O1427" s="34">
        <v>0</v>
      </c>
      <c r="P1427" s="34">
        <v>0</v>
      </c>
      <c r="Q1427" s="34">
        <v>3.1505322438735179</v>
      </c>
      <c r="R1427" s="34">
        <v>7.1233332771329856</v>
      </c>
      <c r="S1427" s="35">
        <v>0</v>
      </c>
      <c r="T1427" s="35">
        <v>17403.285923414747</v>
      </c>
      <c r="U1427" s="35">
        <v>0</v>
      </c>
      <c r="V1427" s="35">
        <v>0</v>
      </c>
      <c r="W1427" s="35">
        <v>0</v>
      </c>
      <c r="X1427" s="35">
        <v>0</v>
      </c>
      <c r="Y1427" s="35">
        <v>0</v>
      </c>
      <c r="Z1427" s="35">
        <v>1.8405800823552466E-2</v>
      </c>
      <c r="AA1427" s="35">
        <v>0</v>
      </c>
      <c r="AB1427" s="35">
        <v>0</v>
      </c>
      <c r="AC1427" s="35">
        <v>0</v>
      </c>
      <c r="AD1427" s="35">
        <v>0</v>
      </c>
      <c r="AE1427" s="58" t="s">
        <v>5560</v>
      </c>
      <c r="AF1427" s="58"/>
      <c r="AG1427" s="57" t="str" cm="1">
        <f t="array" ref="AG1427">IFERROR(_xlfn.IFS(
AI1427="MPR ISSUE","PDH",
AI1427="BSS Hardware Issue","BSS",
AI1427="Sites strategiques, MLL, Pylone, etc.","ENVTECH",
AI1427="AKTIVCO DEFAUT GE &amp; POWER Cabinet","AKTIVCO",
AI1427="AKTIVCO Coupure ENEO &amp; Baisse de tension","AKTIVCO GRID ONLY",
AI1427="Coupure ENEO &amp; Baisse de tension","IHS GRID ONLY",
AI1427="Defaut GE &amp; POWER Cabinet","IHS",
AI1427="Sharing","Partners",
AI1427="Sites strategiques &amp; DataCenter","SST &amp; DC",
AI1427="Exclu","Exclu",
AI1427="SAT","SAT",
AI1427="SPARE-ISSUE","SPARE-ISSUE",
AI1427="Fiber CAmtel","TRANS_FO_CAMTEL",
AI1427="Fiber AOF","Fiber AOF",
AI1427="Projet OCM (HUAWEI)","TRAVAUX-HUAWEI",
AI1427="Projet OCM (NOKIA)","TRAVAUX-NOKIA",
AI1427="ACCESS-ISSUE","ACCESS-ISSUE",
AI1427="Projet OCM (ZTE, NOKIA, autres projets)","TRAVAUX OCM",
AI1427="No root CAuse","No root cause",
AI1427="ODU HS","PDH",
AI1427="IP &amp; VLAN","PDH",
AI1427="Warehouse HUAWEI","SPARE-ISSUE",
AI1427="SPARE-HS","SPARE-ISSUE",
AI1427="Power Telco","BSS",AI1427="no impacts","no impacts"
),"")</f>
        <v>no impacts</v>
      </c>
      <c r="AH1427" s="57" t="str" cm="1">
        <f t="array" ref="AH1427">IFERROR(_xlfn.IFS(
AI1427="MPR ISSUE","TX ISSUE",
AI1427="BSS Hardware Issue","RAN ISSUE",
AI1427="Sites strategiques, MLL, Pylone, etc.","ENVTECH",
AI1427="AKTIVCO DEFAUT GE &amp; POWER Cabinet","POWER ISSUE",
AI1427="AKTIVCO Coupure ENEO &amp; Baisse de tension","POWER ISSUE",
AI1427="Coupure ENEO &amp; Baisse de tension","POWER ISSUE",
AI1427="Defaut GE &amp; POWER Cabinet","POWER ISSUE",
AI1427="Sharing","POWER ISSUE",
AI1427="Sites strategiques &amp; DataCenter","POWER ISSUE",
AI1427="Exclu","Exclu",
AI1427="SAT","TX ISSUE",
AI1427="SPARE-ISSUE","SPARE-ISSUE",
AI1427="Fiber CAmtel","TX ISSUE",
AI1427="Fiber AOF","TX ISSUE",
AI1427="Projet OCM (HUAWEI)","TRAVAUX-HUAWEI",
AI1427="Projet OCM (NOKIA)","TRAVAUX -NOKIA",
AI1427="ACCESS-ISSUE","ACCESS-ISSUE",
AI1427="Projet OCM (ZTE, NOKIA, autres projets)","TRAVAUX OCM",
AI1427="No root CAuse","No root cause",
AI1427="ODU HS","TX ISSUE",
AI1427="IP &amp; VLAN","TX ISSUE",
AI1427="Warehouse HUAWEI","SPARE-ISSUE",
AI1427="SPARE-HS","SPARE-ISSUE",
AI1427="Power Telco","RAN ISSUE",AI1427="no impacts","no impacts"
),"")</f>
        <v>no impacts</v>
      </c>
      <c r="AI1427" s="85" t="s">
        <v>5998</v>
      </c>
      <c r="AJ1427" s="57" t="str" cm="1">
        <f t="array" ref="AJ1427">IFERROR(_xlfn.IFS(
AI1427="MPR ISSUE","ACTIVE",
AI1427="BSS Hardware Issue","ACTIVE",
AI1427="Sites strategiques, MLL, Pylone, etc.","PASSIVE",
AI1427="AKTIVCO DEFAUT GE &amp; POWER Cabinet","PASSIVE",
AI1427="AKTIVCO Coupure ENEO &amp; Baisse de tension","PASSIVE",
AI1427="Coupure ENEO &amp; Baisse de tension","PASSIVE",
AI1427="Defaut GE &amp; POWER Cabinet","PASSIVE",
AI1427="Sharing","PASSIVE",
AI1427="Sites strategiques &amp; DataCenter","PASSIVE",
AI1427="Exclu","Exclu",
AI1427="SAT","ACTIVE",
AI1427="SPARE-ISSUE","SPARE-ISSUE",
AI1427="Fiber CAmtel","ACTIVE",
AI1427="Fiber AOF","ACTIVE",
AI1427="Projet OCM (HUAWEI)","PLANNED WORKS",
AI1427="Projet OCM (NOKIA)","PLANNED WORKS",
AI1427="ACCESS-ISSUE","ACCESS-ISSUE",
AI1427="Projet OCM (ZTE, NOKIA, autres projets)","PLANNED WORKS",
AI1427="No root CAuse","No root cause",
AI1427="ODU HS","ACTIVE",
AI1427="IP &amp; VLAN","ACTIVE",
AI1427="Warehouse HUAWEI","SPARE-ISSUE",
AI1427="SPARE-HS","SPARE-ISSUE",
AI1427="Power Telco","ACTIVE", AI1427="no impacts","no impacts"
),"")</f>
        <v>no impacts</v>
      </c>
      <c r="AK1427" s="23" t="s">
        <v>5537</v>
      </c>
      <c r="AL1427" s="23" t="str">
        <f t="shared" si="37"/>
        <v>SUD_245</v>
      </c>
      <c r="AN1427" s="9" t="s">
        <v>5537</v>
      </c>
      <c r="AO1427" s="23" t="str">
        <f>_xlfn.XLOOKUP(B1427,'INCIDENT-05-03-2026'!E:E,'INCIDENT-05-03-2026'!F:F,"")</f>
        <v/>
      </c>
      <c r="AP1427" s="7" t="s">
        <v>5537</v>
      </c>
      <c r="AQ1427" s="6"/>
      <c r="AR1427" s="7"/>
      <c r="AS1427" s="3" t="str">
        <f>_xlfn.XLOOKUP(B1427,'[3]tt num | region | site id'!$C:$C,'[3]tt num | region | site id'!$Q:$Q,"")</f>
        <v/>
      </c>
      <c r="AT1427" s="24" t="str">
        <f>_xlfn.XLOOKUP(B1427,'[4]Cells Huawei 03052026 12h'!$B:$B,'[4]Cells Huawei 03052026 12h'!$T:$T,"")</f>
        <v/>
      </c>
      <c r="AU1427" s="24" t="str">
        <f>_xlfn.XLOOKUP(B1427,'[5]cells down 02052026 8h50'!$B:$B,'[5]cells down 02052026 8h50'!$R:$R,"")</f>
        <v/>
      </c>
      <c r="AV1427" s="24" t="str">
        <f>_xlfn.XLOOKUP(B1427,'[5]cells down 02052026 13h50'!$B:$B,'[5]cells down 02052026 13h50'!$R:$R,"")</f>
        <v/>
      </c>
      <c r="AW1427" s="24" t="str">
        <f>_xlfn.XLOOKUP(B1427,'[5]cells down 02052026 13h50'!$B:$B,'[5]cells down 02052026 13h50'!$R:$R,"")</f>
        <v/>
      </c>
      <c r="AX1427" s="24" t="str">
        <f>_xlfn.XLOOKUP(B1427,'[6]cell downs 03052026 8h40 '!$B:$B,'[6]cell downs 03052026 8h40 '!$R:$R,"")</f>
        <v/>
      </c>
      <c r="AY1427" s="24" t="str">
        <f>_xlfn.XLOOKUP(B1427,'[7]ALL SITES DOWN'!$D:$D,'[7]ALL SITES DOWN'!$J:$J,"")</f>
        <v/>
      </c>
      <c r="AZ1427" s="24" t="str">
        <f>_xlfn.XLOOKUP(B1427,'[8]ALL SITES DOWN'!$D:$D,'[8]ALL SITES DOWN'!$J:$J,"")</f>
        <v/>
      </c>
      <c r="BA1427" s="9" t="str">
        <f>_xlfn.XLOOKUP(B1427,[9]sheet1!$AC:$AC,[9]sheet1!$AF:$AF,"")</f>
        <v/>
      </c>
      <c r="BB1427" s="14" t="s">
        <v>5537</v>
      </c>
      <c r="BC1427" s="14" t="s">
        <v>5537</v>
      </c>
      <c r="BD1427" s="14" t="str">
        <f>_xlfn.XLOOKUP(B1427,'[10]cell downs 18042026 17h'!$B:$B,'[10]cell downs 18042026 17h'!$B:$B,"")</f>
        <v/>
      </c>
      <c r="BE1427" s="14" t="str">
        <f>_xlfn.XLOOKUP(B1427,'[11]Cells Huawei 19042026 15h'!$B:$B,'[11]Cells Huawei 19042026 15h'!$B:$B,"")</f>
        <v/>
      </c>
      <c r="BF1427" s="9" t="str">
        <f>_xlfn.XLOOKUP(B1427,'[12]cells down 19042026 9H40'!$B:$B,'[12]cells down 19042026 9H40'!$B:$B,"")</f>
        <v/>
      </c>
      <c r="BG1427" s="9" t="s">
        <v>1937</v>
      </c>
      <c r="BH1427" s="9" t="s">
        <v>5537</v>
      </c>
    </row>
    <row r="1428" spans="1:60" s="9" customFormat="1" x14ac:dyDescent="0.3">
      <c r="A1428" s="1" t="s">
        <v>4842</v>
      </c>
      <c r="B1428" s="8" t="s">
        <v>4843</v>
      </c>
      <c r="C1428" s="3" t="str">
        <f>_xlfn.XLOOKUP(B1428,'[1]daily break down'!$D:$D,'[1]daily break down'!$E:$E,"")</f>
        <v>Yaounde</v>
      </c>
      <c r="D1428" s="1" t="s">
        <v>11</v>
      </c>
      <c r="E1428" s="1" t="s">
        <v>12</v>
      </c>
      <c r="F1428" s="3" t="s">
        <v>37</v>
      </c>
      <c r="G1428" s="1" t="s">
        <v>38</v>
      </c>
      <c r="H1428" s="42" t="str">
        <f>_xlfn.XLOOKUP(B1428,[2]CALCULATION!$B:$B,[2]CALCULATION!$H:$H,"")</f>
        <v>ZTE</v>
      </c>
      <c r="I1428" s="34">
        <v>0</v>
      </c>
      <c r="J1428" s="34">
        <v>0</v>
      </c>
      <c r="K1428" s="34">
        <v>0</v>
      </c>
      <c r="L1428" s="34">
        <v>0</v>
      </c>
      <c r="M1428" s="34">
        <v>0</v>
      </c>
      <c r="N1428" s="34">
        <v>0</v>
      </c>
      <c r="O1428" s="34">
        <v>0</v>
      </c>
      <c r="P1428" s="34">
        <v>0</v>
      </c>
      <c r="Q1428" s="34">
        <v>0</v>
      </c>
      <c r="R1428" s="34">
        <v>0</v>
      </c>
      <c r="S1428" s="35">
        <v>0</v>
      </c>
      <c r="T1428" s="35">
        <v>0</v>
      </c>
      <c r="U1428" s="35">
        <v>0</v>
      </c>
      <c r="V1428" s="35">
        <v>0</v>
      </c>
      <c r="W1428" s="35">
        <v>0</v>
      </c>
      <c r="X1428" s="35">
        <v>0</v>
      </c>
      <c r="Y1428" s="35">
        <v>0</v>
      </c>
      <c r="Z1428" s="35">
        <v>0</v>
      </c>
      <c r="AA1428" s="35">
        <v>0</v>
      </c>
      <c r="AB1428" s="35">
        <v>0</v>
      </c>
      <c r="AC1428" s="35">
        <v>0</v>
      </c>
      <c r="AD1428" s="35">
        <v>0</v>
      </c>
      <c r="AE1428" s="58" t="s">
        <v>5560</v>
      </c>
      <c r="AF1428" s="58"/>
      <c r="AG1428" s="57" t="str" cm="1">
        <f t="array" ref="AG1428">IFERROR(_xlfn.IFS(
AI1428="MPR ISSUE","PDH",
AI1428="BSS Hardware Issue","BSS",
AI1428="Sites strategiques, MLL, Pylone, etc.","ENVTECH",
AI1428="AKTIVCO DEFAUT GE &amp; POWER Cabinet","AKTIVCO",
AI1428="AKTIVCO Coupure ENEO &amp; Baisse de tension","AKTIVCO GRID ONLY",
AI1428="Coupure ENEO &amp; Baisse de tension","IHS GRID ONLY",
AI1428="Defaut GE &amp; POWER Cabinet","IHS",
AI1428="Sharing","Partners",
AI1428="Sites strategiques &amp; DataCenter","SST &amp; DC",
AI1428="Exclu","Exclu",
AI1428="SAT","SAT",
AI1428="SPARE-ISSUE","SPARE-ISSUE",
AI1428="Fiber CAmtel","TRANS_FO_CAMTEL",
AI1428="Fiber AOF","Fiber AOF",
AI1428="Projet OCM (HUAWEI)","TRAVAUX-HUAWEI",
AI1428="Projet OCM (NOKIA)","TRAVAUX-NOKIA",
AI1428="ACCESS-ISSUE","ACCESS-ISSUE",
AI1428="Projet OCM (ZTE, NOKIA, autres projets)","TRAVAUX OCM",
AI1428="No root CAuse","No root cause",
AI1428="ODU HS","PDH",
AI1428="IP &amp; VLAN","PDH",
AI1428="Warehouse HUAWEI","SPARE-ISSUE",
AI1428="SPARE-HS","SPARE-ISSUE",
AI1428="Power Telco","BSS",AI1428="no impacts","no impacts"
),"")</f>
        <v>no impacts</v>
      </c>
      <c r="AH1428" s="57" t="str" cm="1">
        <f t="array" ref="AH1428">IFERROR(_xlfn.IFS(
AI1428="MPR ISSUE","TX ISSUE",
AI1428="BSS Hardware Issue","RAN ISSUE",
AI1428="Sites strategiques, MLL, Pylone, etc.","ENVTECH",
AI1428="AKTIVCO DEFAUT GE &amp; POWER Cabinet","POWER ISSUE",
AI1428="AKTIVCO Coupure ENEO &amp; Baisse de tension","POWER ISSUE",
AI1428="Coupure ENEO &amp; Baisse de tension","POWER ISSUE",
AI1428="Defaut GE &amp; POWER Cabinet","POWER ISSUE",
AI1428="Sharing","POWER ISSUE",
AI1428="Sites strategiques &amp; DataCenter","POWER ISSUE",
AI1428="Exclu","Exclu",
AI1428="SAT","TX ISSUE",
AI1428="SPARE-ISSUE","SPARE-ISSUE",
AI1428="Fiber CAmtel","TX ISSUE",
AI1428="Fiber AOF","TX ISSUE",
AI1428="Projet OCM (HUAWEI)","TRAVAUX-HUAWEI",
AI1428="Projet OCM (NOKIA)","TRAVAUX -NOKIA",
AI1428="ACCESS-ISSUE","ACCESS-ISSUE",
AI1428="Projet OCM (ZTE, NOKIA, autres projets)","TRAVAUX OCM",
AI1428="No root CAuse","No root cause",
AI1428="ODU HS","TX ISSUE",
AI1428="IP &amp; VLAN","TX ISSUE",
AI1428="Warehouse HUAWEI","SPARE-ISSUE",
AI1428="SPARE-HS","SPARE-ISSUE",
AI1428="Power Telco","RAN ISSUE",AI1428="no impacts","no impacts"
),"")</f>
        <v>no impacts</v>
      </c>
      <c r="AI1428" s="85" t="s">
        <v>5998</v>
      </c>
      <c r="AJ1428" s="57" t="str" cm="1">
        <f t="array" ref="AJ1428">IFERROR(_xlfn.IFS(
AI1428="MPR ISSUE","ACTIVE",
AI1428="BSS Hardware Issue","ACTIVE",
AI1428="Sites strategiques, MLL, Pylone, etc.","PASSIVE",
AI1428="AKTIVCO DEFAUT GE &amp; POWER Cabinet","PASSIVE",
AI1428="AKTIVCO Coupure ENEO &amp; Baisse de tension","PASSIVE",
AI1428="Coupure ENEO &amp; Baisse de tension","PASSIVE",
AI1428="Defaut GE &amp; POWER Cabinet","PASSIVE",
AI1428="Sharing","PASSIVE",
AI1428="Sites strategiques &amp; DataCenter","PASSIVE",
AI1428="Exclu","Exclu",
AI1428="SAT","ACTIVE",
AI1428="SPARE-ISSUE","SPARE-ISSUE",
AI1428="Fiber CAmtel","ACTIVE",
AI1428="Fiber AOF","ACTIVE",
AI1428="Projet OCM (HUAWEI)","PLANNED WORKS",
AI1428="Projet OCM (NOKIA)","PLANNED WORKS",
AI1428="ACCESS-ISSUE","ACCESS-ISSUE",
AI1428="Projet OCM (ZTE, NOKIA, autres projets)","PLANNED WORKS",
AI1428="No root CAuse","No root cause",
AI1428="ODU HS","ACTIVE",
AI1428="IP &amp; VLAN","ACTIVE",
AI1428="Warehouse HUAWEI","SPARE-ISSUE",
AI1428="SPARE-HS","SPARE-ISSUE",
AI1428="Power Telco","ACTIVE", AI1428="no impacts","no impacts"
),"")</f>
        <v>no impacts</v>
      </c>
      <c r="AK1428" s="23" t="s">
        <v>5537</v>
      </c>
      <c r="AL1428" s="23" t="str">
        <f t="shared" si="37"/>
        <v>CTR_476</v>
      </c>
      <c r="AN1428" s="9" t="s">
        <v>5537</v>
      </c>
      <c r="AO1428" s="23" t="str">
        <f>_xlfn.XLOOKUP(B1428,'INCIDENT-05-03-2026'!E:E,'INCIDENT-05-03-2026'!F:F,"")</f>
        <v/>
      </c>
      <c r="AP1428" s="7" t="s">
        <v>5537</v>
      </c>
      <c r="AQ1428" s="6"/>
      <c r="AR1428" s="7"/>
      <c r="AS1428" s="3" t="str">
        <f>_xlfn.XLOOKUP(B1428,'[3]tt num | region | site id'!$C:$C,'[3]tt num | region | site id'!$Q:$Q,"")</f>
        <v/>
      </c>
      <c r="AT1428" s="24" t="str">
        <f>_xlfn.XLOOKUP(B1428,'[4]Cells Huawei 03052026 12h'!$B:$B,'[4]Cells Huawei 03052026 12h'!$T:$T,"")</f>
        <v/>
      </c>
      <c r="AU1428" s="24" t="str">
        <f>_xlfn.XLOOKUP(B1428,'[5]cells down 02052026 8h50'!$B:$B,'[5]cells down 02052026 8h50'!$R:$R,"")</f>
        <v/>
      </c>
      <c r="AV1428" s="24" t="str">
        <f>_xlfn.XLOOKUP(B1428,'[5]cells down 02052026 13h50'!$B:$B,'[5]cells down 02052026 13h50'!$R:$R,"")</f>
        <v/>
      </c>
      <c r="AW1428" s="24" t="str">
        <f>_xlfn.XLOOKUP(B1428,'[5]cells down 02052026 13h50'!$B:$B,'[5]cells down 02052026 13h50'!$R:$R,"")</f>
        <v/>
      </c>
      <c r="AX1428" s="24" t="str">
        <f>_xlfn.XLOOKUP(B1428,'[6]cell downs 03052026 8h40 '!$B:$B,'[6]cell downs 03052026 8h40 '!$R:$R,"")</f>
        <v/>
      </c>
      <c r="AY1428" s="24" t="str">
        <f>_xlfn.XLOOKUP(B1428,'[7]ALL SITES DOWN'!$D:$D,'[7]ALL SITES DOWN'!$J:$J,"")</f>
        <v/>
      </c>
      <c r="AZ1428" s="24" t="str">
        <f>_xlfn.XLOOKUP(B1428,'[8]ALL SITES DOWN'!$D:$D,'[8]ALL SITES DOWN'!$J:$J,"")</f>
        <v/>
      </c>
      <c r="BA1428" s="9" t="str">
        <f>_xlfn.XLOOKUP(B1428,[9]sheet1!$AC:$AC,[9]sheet1!$AF:$AF,"")</f>
        <v/>
      </c>
      <c r="BB1428" s="14" t="s">
        <v>5537</v>
      </c>
      <c r="BC1428" s="14" t="s">
        <v>5537</v>
      </c>
      <c r="BD1428" s="14" t="str">
        <f>_xlfn.XLOOKUP(B1428,'[10]cell downs 18042026 17h'!$B:$B,'[10]cell downs 18042026 17h'!$B:$B,"")</f>
        <v/>
      </c>
      <c r="BE1428" s="14" t="str">
        <f>_xlfn.XLOOKUP(B1428,'[11]Cells Huawei 19042026 15h'!$B:$B,'[11]Cells Huawei 19042026 15h'!$B:$B,"")</f>
        <v/>
      </c>
      <c r="BF1428" s="9" t="str">
        <f>_xlfn.XLOOKUP(B1428,'[12]cells down 19042026 9H40'!$B:$B,'[12]cells down 19042026 9H40'!$B:$B,"")</f>
        <v/>
      </c>
      <c r="BG1428" s="9" t="s">
        <v>4843</v>
      </c>
      <c r="BH1428" s="9" t="s">
        <v>12</v>
      </c>
    </row>
    <row r="1429" spans="1:60" s="9" customFormat="1" x14ac:dyDescent="0.3">
      <c r="A1429" s="1" t="s">
        <v>4800</v>
      </c>
      <c r="B1429" s="8" t="s">
        <v>4801</v>
      </c>
      <c r="C1429" s="3" t="str">
        <f>_xlfn.XLOOKUP(B1429,'[1]daily break down'!$D:$D,'[1]daily break down'!$E:$E,"")</f>
        <v>CENTRE</v>
      </c>
      <c r="D1429" s="1" t="s">
        <v>21</v>
      </c>
      <c r="E1429" s="1" t="s">
        <v>122</v>
      </c>
      <c r="F1429" s="3" t="s">
        <v>37</v>
      </c>
      <c r="G1429" s="1" t="s">
        <v>4802</v>
      </c>
      <c r="H1429" s="41" t="str">
        <f>_xlfn.XLOOKUP(B1429,[2]CALCULATION!$B:$B,[2]CALCULATION!$H:$H,"")</f>
        <v>NOKIA</v>
      </c>
      <c r="I1429" s="34">
        <v>0</v>
      </c>
      <c r="J1429" s="34">
        <v>0</v>
      </c>
      <c r="K1429" s="34">
        <v>0</v>
      </c>
      <c r="L1429" s="34">
        <v>0</v>
      </c>
      <c r="M1429" s="34">
        <v>0</v>
      </c>
      <c r="N1429" s="34">
        <v>0</v>
      </c>
      <c r="O1429" s="34">
        <v>0</v>
      </c>
      <c r="P1429" s="34">
        <v>0</v>
      </c>
      <c r="Q1429" s="34">
        <v>0</v>
      </c>
      <c r="R1429" s="34">
        <v>0</v>
      </c>
      <c r="S1429" s="35">
        <v>0</v>
      </c>
      <c r="T1429" s="35">
        <v>17403.285923414747</v>
      </c>
      <c r="U1429" s="35">
        <v>0</v>
      </c>
      <c r="V1429" s="35">
        <v>0</v>
      </c>
      <c r="W1429" s="35">
        <v>0</v>
      </c>
      <c r="X1429" s="35">
        <v>0</v>
      </c>
      <c r="Y1429" s="35">
        <v>0</v>
      </c>
      <c r="Z1429" s="35">
        <v>0</v>
      </c>
      <c r="AA1429" s="35">
        <v>0</v>
      </c>
      <c r="AB1429" s="35">
        <v>0</v>
      </c>
      <c r="AC1429" s="35">
        <v>0</v>
      </c>
      <c r="AD1429" s="35">
        <v>0</v>
      </c>
      <c r="AE1429" s="58" t="s">
        <v>5560</v>
      </c>
      <c r="AF1429" s="58"/>
      <c r="AG1429" s="57" t="str" cm="1">
        <f t="array" ref="AG1429">IFERROR(_xlfn.IFS(
AI1429="MPR ISSUE","PDH",
AI1429="BSS Hardware Issue","BSS",
AI1429="Sites strategiques, MLL, Pylone, etc.","ENVTECH",
AI1429="AKTIVCO DEFAUT GE &amp; POWER Cabinet","AKTIVCO",
AI1429="AKTIVCO Coupure ENEO &amp; Baisse de tension","AKTIVCO GRID ONLY",
AI1429="Coupure ENEO &amp; Baisse de tension","IHS GRID ONLY",
AI1429="Defaut GE &amp; POWER Cabinet","IHS",
AI1429="Sharing","Partners",
AI1429="Sites strategiques &amp; DataCenter","SST &amp; DC",
AI1429="Exclu","Exclu",
AI1429="SAT","SAT",
AI1429="SPARE-ISSUE","SPARE-ISSUE",
AI1429="Fiber CAmtel","TRANS_FO_CAMTEL",
AI1429="Fiber AOF","Fiber AOF",
AI1429="Projet OCM (HUAWEI)","TRAVAUX-HUAWEI",
AI1429="Projet OCM (NOKIA)","TRAVAUX-NOKIA",
AI1429="ACCESS-ISSUE","ACCESS-ISSUE",
AI1429="Projet OCM (ZTE, NOKIA, autres projets)","TRAVAUX OCM",
AI1429="No root CAuse","No root cause",
AI1429="ODU HS","PDH",
AI1429="IP &amp; VLAN","PDH",
AI1429="Warehouse HUAWEI","SPARE-ISSUE",
AI1429="SPARE-HS","SPARE-ISSUE",
AI1429="Power Telco","BSS",AI1429="no impacts","no impacts"
),"")</f>
        <v>no impacts</v>
      </c>
      <c r="AH1429" s="57" t="str" cm="1">
        <f t="array" ref="AH1429">IFERROR(_xlfn.IFS(
AI1429="MPR ISSUE","TX ISSUE",
AI1429="BSS Hardware Issue","RAN ISSUE",
AI1429="Sites strategiques, MLL, Pylone, etc.","ENVTECH",
AI1429="AKTIVCO DEFAUT GE &amp; POWER Cabinet","POWER ISSUE",
AI1429="AKTIVCO Coupure ENEO &amp; Baisse de tension","POWER ISSUE",
AI1429="Coupure ENEO &amp; Baisse de tension","POWER ISSUE",
AI1429="Defaut GE &amp; POWER Cabinet","POWER ISSUE",
AI1429="Sharing","POWER ISSUE",
AI1429="Sites strategiques &amp; DataCenter","POWER ISSUE",
AI1429="Exclu","Exclu",
AI1429="SAT","TX ISSUE",
AI1429="SPARE-ISSUE","SPARE-ISSUE",
AI1429="Fiber CAmtel","TX ISSUE",
AI1429="Fiber AOF","TX ISSUE",
AI1429="Projet OCM (HUAWEI)","TRAVAUX-HUAWEI",
AI1429="Projet OCM (NOKIA)","TRAVAUX -NOKIA",
AI1429="ACCESS-ISSUE","ACCESS-ISSUE",
AI1429="Projet OCM (ZTE, NOKIA, autres projets)","TRAVAUX OCM",
AI1429="No root CAuse","No root cause",
AI1429="ODU HS","TX ISSUE",
AI1429="IP &amp; VLAN","TX ISSUE",
AI1429="Warehouse HUAWEI","SPARE-ISSUE",
AI1429="SPARE-HS","SPARE-ISSUE",
AI1429="Power Telco","RAN ISSUE",AI1429="no impacts","no impacts"
),"")</f>
        <v>no impacts</v>
      </c>
      <c r="AI1429" s="85" t="s">
        <v>5998</v>
      </c>
      <c r="AJ1429" s="57" t="str" cm="1">
        <f t="array" ref="AJ1429">IFERROR(_xlfn.IFS(
AI1429="MPR ISSUE","ACTIVE",
AI1429="BSS Hardware Issue","ACTIVE",
AI1429="Sites strategiques, MLL, Pylone, etc.","PASSIVE",
AI1429="AKTIVCO DEFAUT GE &amp; POWER Cabinet","PASSIVE",
AI1429="AKTIVCO Coupure ENEO &amp; Baisse de tension","PASSIVE",
AI1429="Coupure ENEO &amp; Baisse de tension","PASSIVE",
AI1429="Defaut GE &amp; POWER Cabinet","PASSIVE",
AI1429="Sharing","PASSIVE",
AI1429="Sites strategiques &amp; DataCenter","PASSIVE",
AI1429="Exclu","Exclu",
AI1429="SAT","ACTIVE",
AI1429="SPARE-ISSUE","SPARE-ISSUE",
AI1429="Fiber CAmtel","ACTIVE",
AI1429="Fiber AOF","ACTIVE",
AI1429="Projet OCM (HUAWEI)","PLANNED WORKS",
AI1429="Projet OCM (NOKIA)","PLANNED WORKS",
AI1429="ACCESS-ISSUE","ACCESS-ISSUE",
AI1429="Projet OCM (ZTE, NOKIA, autres projets)","PLANNED WORKS",
AI1429="No root CAuse","No root cause",
AI1429="ODU HS","ACTIVE",
AI1429="IP &amp; VLAN","ACTIVE",
AI1429="Warehouse HUAWEI","SPARE-ISSUE",
AI1429="SPARE-HS","SPARE-ISSUE",
AI1429="Power Telco","ACTIVE", AI1429="no impacts","no impacts"
),"")</f>
        <v>no impacts</v>
      </c>
      <c r="AK1429" s="23" t="s">
        <v>5537</v>
      </c>
      <c r="AL1429" s="23" t="str">
        <f t="shared" si="37"/>
        <v>CTR_454</v>
      </c>
      <c r="AN1429" s="9" t="s">
        <v>5537</v>
      </c>
      <c r="AO1429" s="23" t="str">
        <f>_xlfn.XLOOKUP(B1429,'INCIDENT-05-03-2026'!E:E,'INCIDENT-05-03-2026'!F:F,"")</f>
        <v/>
      </c>
      <c r="AP1429" s="7" t="s">
        <v>5537</v>
      </c>
      <c r="AQ1429" s="6"/>
      <c r="AR1429" s="7"/>
      <c r="AS1429" s="3" t="str">
        <f>_xlfn.XLOOKUP(B1429,'[3]tt num | region | site id'!$C:$C,'[3]tt num | region | site id'!$Q:$Q,"")</f>
        <v/>
      </c>
      <c r="AT1429" s="24" t="str">
        <f>_xlfn.XLOOKUP(B1429,'[4]Cells Huawei 03052026 12h'!$B:$B,'[4]Cells Huawei 03052026 12h'!$T:$T,"")</f>
        <v/>
      </c>
      <c r="AU1429" s="24" t="str">
        <f>_xlfn.XLOOKUP(B1429,'[5]cells down 02052026 8h50'!$B:$B,'[5]cells down 02052026 8h50'!$R:$R,"")</f>
        <v/>
      </c>
      <c r="AV1429" s="24" t="str">
        <f>_xlfn.XLOOKUP(B1429,'[5]cells down 02052026 13h50'!$B:$B,'[5]cells down 02052026 13h50'!$R:$R,"")</f>
        <v/>
      </c>
      <c r="AW1429" s="24" t="str">
        <f>_xlfn.XLOOKUP(B1429,'[5]cells down 02052026 13h50'!$B:$B,'[5]cells down 02052026 13h50'!$R:$R,"")</f>
        <v/>
      </c>
      <c r="AX1429" s="24" t="str">
        <f>_xlfn.XLOOKUP(B1429,'[6]cell downs 03052026 8h40 '!$B:$B,'[6]cell downs 03052026 8h40 '!$R:$R,"")</f>
        <v/>
      </c>
      <c r="AY1429" s="24" t="str">
        <f>_xlfn.XLOOKUP(B1429,'[7]ALL SITES DOWN'!$D:$D,'[7]ALL SITES DOWN'!$J:$J,"")</f>
        <v/>
      </c>
      <c r="AZ1429" s="24" t="str">
        <f>_xlfn.XLOOKUP(B1429,'[8]ALL SITES DOWN'!$D:$D,'[8]ALL SITES DOWN'!$J:$J,"")</f>
        <v/>
      </c>
      <c r="BA1429" s="9" t="str">
        <f>_xlfn.XLOOKUP(B1429,[9]sheet1!$AC:$AC,[9]sheet1!$AF:$AF,"")</f>
        <v/>
      </c>
      <c r="BB1429" s="14" t="s">
        <v>5537</v>
      </c>
      <c r="BC1429" s="14" t="s">
        <v>5537</v>
      </c>
      <c r="BD1429" s="14" t="str">
        <f>_xlfn.XLOOKUP(B1429,'[10]cell downs 18042026 17h'!$B:$B,'[10]cell downs 18042026 17h'!$B:$B,"")</f>
        <v/>
      </c>
      <c r="BE1429" s="14" t="str">
        <f>_xlfn.XLOOKUP(B1429,'[11]Cells Huawei 19042026 15h'!$B:$B,'[11]Cells Huawei 19042026 15h'!$B:$B,"")</f>
        <v/>
      </c>
      <c r="BF1429" s="9" t="str">
        <f>_xlfn.XLOOKUP(B1429,'[12]cells down 19042026 9H40'!$B:$B,'[12]cells down 19042026 9H40'!$B:$B,"")</f>
        <v/>
      </c>
      <c r="BG1429" s="9" t="s">
        <v>5537</v>
      </c>
      <c r="BH1429" s="9" t="s">
        <v>5537</v>
      </c>
    </row>
    <row r="1430" spans="1:60" s="9" customFormat="1" x14ac:dyDescent="0.3">
      <c r="A1430" s="1" t="s">
        <v>3485</v>
      </c>
      <c r="B1430" s="8" t="s">
        <v>3486</v>
      </c>
      <c r="C1430" s="3" t="str">
        <f>_xlfn.XLOOKUP(B1430,'[1]daily break down'!$D:$D,'[1]daily break down'!$E:$E,"")</f>
        <v>Yaounde</v>
      </c>
      <c r="D1430" s="1" t="s">
        <v>11</v>
      </c>
      <c r="E1430" s="1" t="s">
        <v>12</v>
      </c>
      <c r="F1430" s="3" t="s">
        <v>37</v>
      </c>
      <c r="G1430" s="1" t="s">
        <v>38</v>
      </c>
      <c r="H1430" s="42" t="str">
        <f>_xlfn.XLOOKUP(B1430,[2]CALCULATION!$B:$B,[2]CALCULATION!$H:$H,"")</f>
        <v>ZTE</v>
      </c>
      <c r="I1430" s="34">
        <v>0</v>
      </c>
      <c r="J1430" s="34">
        <v>0</v>
      </c>
      <c r="K1430" s="34">
        <v>0</v>
      </c>
      <c r="L1430" s="34">
        <v>0</v>
      </c>
      <c r="M1430" s="34">
        <v>0</v>
      </c>
      <c r="N1430" s="34">
        <v>0</v>
      </c>
      <c r="O1430" s="34">
        <v>9.2742407250458962E-3</v>
      </c>
      <c r="P1430" s="34">
        <v>0</v>
      </c>
      <c r="Q1430" s="34">
        <v>3.4859552325266199</v>
      </c>
      <c r="R1430" s="34">
        <v>0</v>
      </c>
      <c r="S1430" s="35">
        <v>0</v>
      </c>
      <c r="T1430" s="35">
        <v>0</v>
      </c>
      <c r="U1430" s="35">
        <v>0</v>
      </c>
      <c r="V1430" s="35">
        <v>0</v>
      </c>
      <c r="W1430" s="35">
        <v>0</v>
      </c>
      <c r="X1430" s="35">
        <v>0</v>
      </c>
      <c r="Y1430" s="35">
        <v>0</v>
      </c>
      <c r="Z1430" s="35">
        <v>0</v>
      </c>
      <c r="AA1430" s="35">
        <v>0</v>
      </c>
      <c r="AB1430" s="35">
        <v>0</v>
      </c>
      <c r="AC1430" s="35">
        <v>0</v>
      </c>
      <c r="AD1430" s="35">
        <v>0</v>
      </c>
      <c r="AE1430" s="58" t="s">
        <v>5560</v>
      </c>
      <c r="AF1430" s="58"/>
      <c r="AG1430" s="57" t="str" cm="1">
        <f t="array" ref="AG1430">IFERROR(_xlfn.IFS(
AI1430="MPR ISSUE","PDH",
AI1430="BSS Hardware Issue","BSS",
AI1430="Sites strategiques, MLL, Pylone, etc.","ENVTECH",
AI1430="AKTIVCO DEFAUT GE &amp; POWER Cabinet","AKTIVCO",
AI1430="AKTIVCO Coupure ENEO &amp; Baisse de tension","AKTIVCO GRID ONLY",
AI1430="Coupure ENEO &amp; Baisse de tension","IHS GRID ONLY",
AI1430="Defaut GE &amp; POWER Cabinet","IHS",
AI1430="Sharing","Partners",
AI1430="Sites strategiques &amp; DataCenter","SST &amp; DC",
AI1430="Exclu","Exclu",
AI1430="SAT","SAT",
AI1430="SPARE-ISSUE","SPARE-ISSUE",
AI1430="Fiber CAmtel","TRANS_FO_CAMTEL",
AI1430="Fiber AOF","Fiber AOF",
AI1430="Projet OCM (HUAWEI)","TRAVAUX-HUAWEI",
AI1430="Projet OCM (NOKIA)","TRAVAUX-NOKIA",
AI1430="ACCESS-ISSUE","ACCESS-ISSUE",
AI1430="Projet OCM (ZTE, NOKIA, autres projets)","TRAVAUX OCM",
AI1430="No root CAuse","No root cause",
AI1430="ODU HS","PDH",
AI1430="IP &amp; VLAN","PDH",
AI1430="Warehouse HUAWEI","SPARE-ISSUE",
AI1430="SPARE-HS","SPARE-ISSUE",
AI1430="Power Telco","BSS",AI1430="no impacts","no impacts"
),"")</f>
        <v>no impacts</v>
      </c>
      <c r="AH1430" s="57" t="str" cm="1">
        <f t="array" ref="AH1430">IFERROR(_xlfn.IFS(
AI1430="MPR ISSUE","TX ISSUE",
AI1430="BSS Hardware Issue","RAN ISSUE",
AI1430="Sites strategiques, MLL, Pylone, etc.","ENVTECH",
AI1430="AKTIVCO DEFAUT GE &amp; POWER Cabinet","POWER ISSUE",
AI1430="AKTIVCO Coupure ENEO &amp; Baisse de tension","POWER ISSUE",
AI1430="Coupure ENEO &amp; Baisse de tension","POWER ISSUE",
AI1430="Defaut GE &amp; POWER Cabinet","POWER ISSUE",
AI1430="Sharing","POWER ISSUE",
AI1430="Sites strategiques &amp; DataCenter","POWER ISSUE",
AI1430="Exclu","Exclu",
AI1430="SAT","TX ISSUE",
AI1430="SPARE-ISSUE","SPARE-ISSUE",
AI1430="Fiber CAmtel","TX ISSUE",
AI1430="Fiber AOF","TX ISSUE",
AI1430="Projet OCM (HUAWEI)","TRAVAUX-HUAWEI",
AI1430="Projet OCM (NOKIA)","TRAVAUX -NOKIA",
AI1430="ACCESS-ISSUE","ACCESS-ISSUE",
AI1430="Projet OCM (ZTE, NOKIA, autres projets)","TRAVAUX OCM",
AI1430="No root CAuse","No root cause",
AI1430="ODU HS","TX ISSUE",
AI1430="IP &amp; VLAN","TX ISSUE",
AI1430="Warehouse HUAWEI","SPARE-ISSUE",
AI1430="SPARE-HS","SPARE-ISSUE",
AI1430="Power Telco","RAN ISSUE",AI1430="no impacts","no impacts"
),"")</f>
        <v>no impacts</v>
      </c>
      <c r="AI1430" s="85" t="s">
        <v>5998</v>
      </c>
      <c r="AJ1430" s="57" t="str" cm="1">
        <f t="array" ref="AJ1430">IFERROR(_xlfn.IFS(
AI1430="MPR ISSUE","ACTIVE",
AI1430="BSS Hardware Issue","ACTIVE",
AI1430="Sites strategiques, MLL, Pylone, etc.","PASSIVE",
AI1430="AKTIVCO DEFAUT GE &amp; POWER Cabinet","PASSIVE",
AI1430="AKTIVCO Coupure ENEO &amp; Baisse de tension","PASSIVE",
AI1430="Coupure ENEO &amp; Baisse de tension","PASSIVE",
AI1430="Defaut GE &amp; POWER Cabinet","PASSIVE",
AI1430="Sharing","PASSIVE",
AI1430="Sites strategiques &amp; DataCenter","PASSIVE",
AI1430="Exclu","Exclu",
AI1430="SAT","ACTIVE",
AI1430="SPARE-ISSUE","SPARE-ISSUE",
AI1430="Fiber CAmtel","ACTIVE",
AI1430="Fiber AOF","ACTIVE",
AI1430="Projet OCM (HUAWEI)","PLANNED WORKS",
AI1430="Projet OCM (NOKIA)","PLANNED WORKS",
AI1430="ACCESS-ISSUE","ACCESS-ISSUE",
AI1430="Projet OCM (ZTE, NOKIA, autres projets)","PLANNED WORKS",
AI1430="No root CAuse","No root cause",
AI1430="ODU HS","ACTIVE",
AI1430="IP &amp; VLAN","ACTIVE",
AI1430="Warehouse HUAWEI","SPARE-ISSUE",
AI1430="SPARE-HS","SPARE-ISSUE",
AI1430="Power Telco","ACTIVE", AI1430="no impacts","no impacts"
),"")</f>
        <v>no impacts</v>
      </c>
      <c r="AK1430" s="23" t="s">
        <v>5537</v>
      </c>
      <c r="AL1430" s="23" t="str">
        <f t="shared" si="37"/>
        <v>CTR_025</v>
      </c>
      <c r="AN1430" s="9" t="s">
        <v>5537</v>
      </c>
      <c r="AO1430" s="23" t="str">
        <f>_xlfn.XLOOKUP(B1430,'INCIDENT-05-03-2026'!E:E,'INCIDENT-05-03-2026'!F:F,"")</f>
        <v/>
      </c>
      <c r="AP1430" s="7" t="s">
        <v>5537</v>
      </c>
      <c r="AQ1430" s="6"/>
      <c r="AR1430" s="7"/>
      <c r="AS1430" s="3" t="str">
        <f>_xlfn.XLOOKUP(B1430,'[3]tt num | region | site id'!$C:$C,'[3]tt num | region | site id'!$Q:$Q,"")</f>
        <v/>
      </c>
      <c r="AT1430" s="24" t="str">
        <f>_xlfn.XLOOKUP(B1430,'[4]Cells Huawei 03052026 12h'!$B:$B,'[4]Cells Huawei 03052026 12h'!$T:$T,"")</f>
        <v/>
      </c>
      <c r="AU1430" s="24" t="str">
        <f>_xlfn.XLOOKUP(B1430,'[5]cells down 02052026 8h50'!$B:$B,'[5]cells down 02052026 8h50'!$R:$R,"")</f>
        <v/>
      </c>
      <c r="AV1430" s="24" t="str">
        <f>_xlfn.XLOOKUP(B1430,'[5]cells down 02052026 13h50'!$B:$B,'[5]cells down 02052026 13h50'!$R:$R,"")</f>
        <v/>
      </c>
      <c r="AW1430" s="24" t="str">
        <f>_xlfn.XLOOKUP(B1430,'[5]cells down 02052026 13h50'!$B:$B,'[5]cells down 02052026 13h50'!$R:$R,"")</f>
        <v/>
      </c>
      <c r="AX1430" s="24" t="str">
        <f>_xlfn.XLOOKUP(B1430,'[6]cell downs 03052026 8h40 '!$B:$B,'[6]cell downs 03052026 8h40 '!$R:$R,"")</f>
        <v/>
      </c>
      <c r="AY1430" s="24" t="str">
        <f>_xlfn.XLOOKUP(B1430,'[7]ALL SITES DOWN'!$D:$D,'[7]ALL SITES DOWN'!$J:$J,"")</f>
        <v/>
      </c>
      <c r="AZ1430" s="24" t="str">
        <f>_xlfn.XLOOKUP(B1430,'[8]ALL SITES DOWN'!$D:$D,'[8]ALL SITES DOWN'!$J:$J,"")</f>
        <v/>
      </c>
      <c r="BA1430" s="9" t="str">
        <f>_xlfn.XLOOKUP(B1430,[9]sheet1!$AC:$AC,[9]sheet1!$AF:$AF,"")</f>
        <v/>
      </c>
      <c r="BB1430" s="14" t="s">
        <v>5537</v>
      </c>
      <c r="BC1430" s="14" t="s">
        <v>5537</v>
      </c>
      <c r="BD1430" s="14" t="str">
        <f>_xlfn.XLOOKUP(B1430,'[10]cell downs 18042026 17h'!$B:$B,'[10]cell downs 18042026 17h'!$B:$B,"")</f>
        <v/>
      </c>
      <c r="BE1430" s="14" t="str">
        <f>_xlfn.XLOOKUP(B1430,'[11]Cells Huawei 19042026 15h'!$B:$B,'[11]Cells Huawei 19042026 15h'!$B:$B,"")</f>
        <v/>
      </c>
      <c r="BF1430" s="9" t="str">
        <f>_xlfn.XLOOKUP(B1430,'[12]cells down 19042026 9H40'!$B:$B,'[12]cells down 19042026 9H40'!$B:$B,"")</f>
        <v/>
      </c>
      <c r="BG1430" s="9" t="s">
        <v>3486</v>
      </c>
      <c r="BH1430" s="9" t="s">
        <v>12</v>
      </c>
    </row>
    <row r="1431" spans="1:60" s="9" customFormat="1" x14ac:dyDescent="0.3">
      <c r="A1431" s="1" t="s">
        <v>4167</v>
      </c>
      <c r="B1431" s="8" t="s">
        <v>4168</v>
      </c>
      <c r="C1431" s="3" t="str">
        <f>_xlfn.XLOOKUP(B1431,'[1]daily break down'!$D:$D,'[1]daily break down'!$E:$E,"")</f>
        <v>Yaounde</v>
      </c>
      <c r="D1431" s="1" t="s">
        <v>11</v>
      </c>
      <c r="E1431" s="1" t="s">
        <v>12</v>
      </c>
      <c r="F1431" s="3" t="s">
        <v>37</v>
      </c>
      <c r="G1431" s="1" t="s">
        <v>38</v>
      </c>
      <c r="H1431" s="42" t="str">
        <f>_xlfn.XLOOKUP(B1431,[2]CALCULATION!$B:$B,[2]CALCULATION!$H:$H,"")</f>
        <v>ZTE</v>
      </c>
      <c r="I1431" s="34">
        <v>0</v>
      </c>
      <c r="J1431" s="34">
        <v>0</v>
      </c>
      <c r="K1431" s="34">
        <v>0</v>
      </c>
      <c r="L1431" s="34">
        <v>0</v>
      </c>
      <c r="M1431" s="34">
        <v>0</v>
      </c>
      <c r="N1431" s="34">
        <v>0</v>
      </c>
      <c r="O1431" s="34">
        <v>0</v>
      </c>
      <c r="P1431" s="34">
        <v>0</v>
      </c>
      <c r="Q1431" s="34">
        <v>0</v>
      </c>
      <c r="R1431" s="34">
        <v>0</v>
      </c>
      <c r="S1431" s="35">
        <v>0.65065932717523789</v>
      </c>
      <c r="T1431" s="35">
        <v>0</v>
      </c>
      <c r="U1431" s="35">
        <v>0</v>
      </c>
      <c r="V1431" s="35">
        <v>0</v>
      </c>
      <c r="W1431" s="35">
        <v>0</v>
      </c>
      <c r="X1431" s="35">
        <v>0</v>
      </c>
      <c r="Y1431" s="35">
        <v>0</v>
      </c>
      <c r="Z1431" s="35">
        <v>0</v>
      </c>
      <c r="AA1431" s="35">
        <v>0</v>
      </c>
      <c r="AB1431" s="35">
        <v>0</v>
      </c>
      <c r="AC1431" s="35">
        <v>0</v>
      </c>
      <c r="AD1431" s="35">
        <v>0</v>
      </c>
      <c r="AE1431" s="58" t="s">
        <v>5560</v>
      </c>
      <c r="AF1431" s="58"/>
      <c r="AG1431" s="57" t="str" cm="1">
        <f t="array" ref="AG1431">IFERROR(_xlfn.IFS(
AI1431="MPR ISSUE","PDH",
AI1431="BSS Hardware Issue","BSS",
AI1431="Sites strategiques, MLL, Pylone, etc.","ENVTECH",
AI1431="AKTIVCO DEFAUT GE &amp; POWER Cabinet","AKTIVCO",
AI1431="AKTIVCO Coupure ENEO &amp; Baisse de tension","AKTIVCO GRID ONLY",
AI1431="Coupure ENEO &amp; Baisse de tension","IHS GRID ONLY",
AI1431="Defaut GE &amp; POWER Cabinet","IHS",
AI1431="Sharing","Partners",
AI1431="Sites strategiques &amp; DataCenter","SST &amp; DC",
AI1431="Exclu","Exclu",
AI1431="SAT","SAT",
AI1431="SPARE-ISSUE","SPARE-ISSUE",
AI1431="Fiber CAmtel","TRANS_FO_CAMTEL",
AI1431="Fiber AOF","Fiber AOF",
AI1431="Projet OCM (HUAWEI)","TRAVAUX-HUAWEI",
AI1431="Projet OCM (NOKIA)","TRAVAUX-NOKIA",
AI1431="ACCESS-ISSUE","ACCESS-ISSUE",
AI1431="Projet OCM (ZTE, NOKIA, autres projets)","TRAVAUX OCM",
AI1431="No root CAuse","No root cause",
AI1431="ODU HS","PDH",
AI1431="IP &amp; VLAN","PDH",
AI1431="Warehouse HUAWEI","SPARE-ISSUE",
AI1431="SPARE-HS","SPARE-ISSUE",
AI1431="Power Telco","BSS",AI1431="no impacts","no impacts"
),"")</f>
        <v>no impacts</v>
      </c>
      <c r="AH1431" s="57" t="str" cm="1">
        <f t="array" ref="AH1431">IFERROR(_xlfn.IFS(
AI1431="MPR ISSUE","TX ISSUE",
AI1431="BSS Hardware Issue","RAN ISSUE",
AI1431="Sites strategiques, MLL, Pylone, etc.","ENVTECH",
AI1431="AKTIVCO DEFAUT GE &amp; POWER Cabinet","POWER ISSUE",
AI1431="AKTIVCO Coupure ENEO &amp; Baisse de tension","POWER ISSUE",
AI1431="Coupure ENEO &amp; Baisse de tension","POWER ISSUE",
AI1431="Defaut GE &amp; POWER Cabinet","POWER ISSUE",
AI1431="Sharing","POWER ISSUE",
AI1431="Sites strategiques &amp; DataCenter","POWER ISSUE",
AI1431="Exclu","Exclu",
AI1431="SAT","TX ISSUE",
AI1431="SPARE-ISSUE","SPARE-ISSUE",
AI1431="Fiber CAmtel","TX ISSUE",
AI1431="Fiber AOF","TX ISSUE",
AI1431="Projet OCM (HUAWEI)","TRAVAUX-HUAWEI",
AI1431="Projet OCM (NOKIA)","TRAVAUX -NOKIA",
AI1431="ACCESS-ISSUE","ACCESS-ISSUE",
AI1431="Projet OCM (ZTE, NOKIA, autres projets)","TRAVAUX OCM",
AI1431="No root CAuse","No root cause",
AI1431="ODU HS","TX ISSUE",
AI1431="IP &amp; VLAN","TX ISSUE",
AI1431="Warehouse HUAWEI","SPARE-ISSUE",
AI1431="SPARE-HS","SPARE-ISSUE",
AI1431="Power Telco","RAN ISSUE",AI1431="no impacts","no impacts"
),"")</f>
        <v>no impacts</v>
      </c>
      <c r="AI1431" s="85" t="s">
        <v>5998</v>
      </c>
      <c r="AJ1431" s="57" t="str" cm="1">
        <f t="array" ref="AJ1431">IFERROR(_xlfn.IFS(
AI1431="MPR ISSUE","ACTIVE",
AI1431="BSS Hardware Issue","ACTIVE",
AI1431="Sites strategiques, MLL, Pylone, etc.","PASSIVE",
AI1431="AKTIVCO DEFAUT GE &amp; POWER Cabinet","PASSIVE",
AI1431="AKTIVCO Coupure ENEO &amp; Baisse de tension","PASSIVE",
AI1431="Coupure ENEO &amp; Baisse de tension","PASSIVE",
AI1431="Defaut GE &amp; POWER Cabinet","PASSIVE",
AI1431="Sharing","PASSIVE",
AI1431="Sites strategiques &amp; DataCenter","PASSIVE",
AI1431="Exclu","Exclu",
AI1431="SAT","ACTIVE",
AI1431="SPARE-ISSUE","SPARE-ISSUE",
AI1431="Fiber CAmtel","ACTIVE",
AI1431="Fiber AOF","ACTIVE",
AI1431="Projet OCM (HUAWEI)","PLANNED WORKS",
AI1431="Projet OCM (NOKIA)","PLANNED WORKS",
AI1431="ACCESS-ISSUE","ACCESS-ISSUE",
AI1431="Projet OCM (ZTE, NOKIA, autres projets)","PLANNED WORKS",
AI1431="No root CAuse","No root cause",
AI1431="ODU HS","ACTIVE",
AI1431="IP &amp; VLAN","ACTIVE",
AI1431="Warehouse HUAWEI","SPARE-ISSUE",
AI1431="SPARE-HS","SPARE-ISSUE",
AI1431="Power Telco","ACTIVE", AI1431="no impacts","no impacts"
),"")</f>
        <v>no impacts</v>
      </c>
      <c r="AK1431" s="23" t="s">
        <v>5537</v>
      </c>
      <c r="AL1431" s="23" t="str">
        <f t="shared" si="37"/>
        <v>CTR_078</v>
      </c>
      <c r="AN1431" s="9" t="s">
        <v>5537</v>
      </c>
      <c r="AO1431" s="23" t="str">
        <f>_xlfn.XLOOKUP(B1431,'INCIDENT-05-03-2026'!E:E,'INCIDENT-05-03-2026'!F:F,"")</f>
        <v/>
      </c>
      <c r="AP1431" s="7" t="s">
        <v>5537</v>
      </c>
      <c r="AQ1431" s="6"/>
      <c r="AR1431" s="7"/>
      <c r="AS1431" s="3" t="str">
        <f>_xlfn.XLOOKUP(B1431,'[3]tt num | region | site id'!$C:$C,'[3]tt num | region | site id'!$Q:$Q,"")</f>
        <v/>
      </c>
      <c r="AT1431" s="24" t="str">
        <f>_xlfn.XLOOKUP(B1431,'[4]Cells Huawei 03052026 12h'!$B:$B,'[4]Cells Huawei 03052026 12h'!$T:$T,"")</f>
        <v/>
      </c>
      <c r="AU1431" s="24" t="str">
        <f>_xlfn.XLOOKUP(B1431,'[5]cells down 02052026 8h50'!$B:$B,'[5]cells down 02052026 8h50'!$R:$R,"")</f>
        <v/>
      </c>
      <c r="AV1431" s="24" t="str">
        <f>_xlfn.XLOOKUP(B1431,'[5]cells down 02052026 13h50'!$B:$B,'[5]cells down 02052026 13h50'!$R:$R,"")</f>
        <v/>
      </c>
      <c r="AW1431" s="24" t="str">
        <f>_xlfn.XLOOKUP(B1431,'[5]cells down 02052026 13h50'!$B:$B,'[5]cells down 02052026 13h50'!$R:$R,"")</f>
        <v/>
      </c>
      <c r="AX1431" s="24" t="str">
        <f>_xlfn.XLOOKUP(B1431,'[6]cell downs 03052026 8h40 '!$B:$B,'[6]cell downs 03052026 8h40 '!$R:$R,"")</f>
        <v/>
      </c>
      <c r="AY1431" s="24" t="str">
        <f>_xlfn.XLOOKUP(B1431,'[7]ALL SITES DOWN'!$D:$D,'[7]ALL SITES DOWN'!$J:$J,"")</f>
        <v/>
      </c>
      <c r="AZ1431" s="24" t="str">
        <f>_xlfn.XLOOKUP(B1431,'[8]ALL SITES DOWN'!$D:$D,'[8]ALL SITES DOWN'!$J:$J,"")</f>
        <v/>
      </c>
      <c r="BA1431" s="9" t="str">
        <f>_xlfn.XLOOKUP(B1431,[9]sheet1!$AC:$AC,[9]sheet1!$AF:$AF,"")</f>
        <v/>
      </c>
      <c r="BB1431" s="14" t="s">
        <v>5537</v>
      </c>
      <c r="BC1431" s="14" t="s">
        <v>5537</v>
      </c>
      <c r="BD1431" s="14" t="str">
        <f>_xlfn.XLOOKUP(B1431,'[10]cell downs 18042026 17h'!$B:$B,'[10]cell downs 18042026 17h'!$B:$B,"")</f>
        <v/>
      </c>
      <c r="BE1431" s="14" t="str">
        <f>_xlfn.XLOOKUP(B1431,'[11]Cells Huawei 19042026 15h'!$B:$B,'[11]Cells Huawei 19042026 15h'!$B:$B,"")</f>
        <v/>
      </c>
      <c r="BF1431" s="9" t="str">
        <f>_xlfn.XLOOKUP(B1431,'[12]cells down 19042026 9H40'!$B:$B,'[12]cells down 19042026 9H40'!$B:$B,"")</f>
        <v/>
      </c>
      <c r="BG1431" s="9" t="s">
        <v>4168</v>
      </c>
      <c r="BH1431" s="9" t="s">
        <v>5537</v>
      </c>
    </row>
    <row r="1432" spans="1:60" s="9" customFormat="1" x14ac:dyDescent="0.3">
      <c r="A1432" s="1" t="s">
        <v>2803</v>
      </c>
      <c r="B1432" s="8" t="s">
        <v>2804</v>
      </c>
      <c r="C1432" s="3" t="str">
        <f>_xlfn.XLOOKUP(B1432,'[1]daily break down'!$D:$D,'[1]daily break down'!$E:$E,"")</f>
        <v>Yaounde</v>
      </c>
      <c r="D1432" s="1" t="s">
        <v>11</v>
      </c>
      <c r="E1432" s="1" t="s">
        <v>12</v>
      </c>
      <c r="F1432" s="3" t="s">
        <v>37</v>
      </c>
      <c r="G1432" s="1" t="s">
        <v>38</v>
      </c>
      <c r="H1432" s="42" t="str">
        <f>_xlfn.XLOOKUP(B1432,[2]CALCULATION!$B:$B,[2]CALCULATION!$H:$H,"")</f>
        <v>ZTE</v>
      </c>
      <c r="I1432" s="34">
        <v>0</v>
      </c>
      <c r="J1432" s="34">
        <v>0</v>
      </c>
      <c r="K1432" s="34">
        <v>0</v>
      </c>
      <c r="L1432" s="34">
        <v>0</v>
      </c>
      <c r="M1432" s="34">
        <v>0</v>
      </c>
      <c r="N1432" s="34">
        <v>0</v>
      </c>
      <c r="O1432" s="34">
        <v>0</v>
      </c>
      <c r="P1432" s="34">
        <v>0</v>
      </c>
      <c r="Q1432" s="34">
        <v>16.632441151375581</v>
      </c>
      <c r="R1432" s="34">
        <v>6.0377447329446685</v>
      </c>
      <c r="S1432" s="35">
        <v>0</v>
      </c>
      <c r="T1432" s="35">
        <v>0</v>
      </c>
      <c r="U1432" s="35">
        <v>0</v>
      </c>
      <c r="V1432" s="35">
        <v>0</v>
      </c>
      <c r="W1432" s="35">
        <v>0</v>
      </c>
      <c r="X1432" s="35">
        <v>0</v>
      </c>
      <c r="Y1432" s="35">
        <v>0</v>
      </c>
      <c r="Z1432" s="35">
        <v>0</v>
      </c>
      <c r="AA1432" s="35">
        <v>0</v>
      </c>
      <c r="AB1432" s="35">
        <v>0</v>
      </c>
      <c r="AC1432" s="35">
        <v>0</v>
      </c>
      <c r="AD1432" s="35">
        <v>0</v>
      </c>
      <c r="AE1432" s="58" t="s">
        <v>5560</v>
      </c>
      <c r="AF1432" s="58"/>
      <c r="AG1432" s="57" t="str" cm="1">
        <f t="array" ref="AG1432">IFERROR(_xlfn.IFS(
AI1432="MPR ISSUE","PDH",
AI1432="BSS Hardware Issue","BSS",
AI1432="Sites strategiques, MLL, Pylone, etc.","ENVTECH",
AI1432="AKTIVCO DEFAUT GE &amp; POWER Cabinet","AKTIVCO",
AI1432="AKTIVCO Coupure ENEO &amp; Baisse de tension","AKTIVCO GRID ONLY",
AI1432="Coupure ENEO &amp; Baisse de tension","IHS GRID ONLY",
AI1432="Defaut GE &amp; POWER Cabinet","IHS",
AI1432="Sharing","Partners",
AI1432="Sites strategiques &amp; DataCenter","SST &amp; DC",
AI1432="Exclu","Exclu",
AI1432="SAT","SAT",
AI1432="SPARE-ISSUE","SPARE-ISSUE",
AI1432="Fiber CAmtel","TRANS_FO_CAMTEL",
AI1432="Fiber AOF","Fiber AOF",
AI1432="Projet OCM (HUAWEI)","TRAVAUX-HUAWEI",
AI1432="Projet OCM (NOKIA)","TRAVAUX-NOKIA",
AI1432="ACCESS-ISSUE","ACCESS-ISSUE",
AI1432="Projet OCM (ZTE, NOKIA, autres projets)","TRAVAUX OCM",
AI1432="No root CAuse","No root cause",
AI1432="ODU HS","PDH",
AI1432="IP &amp; VLAN","PDH",
AI1432="Warehouse HUAWEI","SPARE-ISSUE",
AI1432="SPARE-HS","SPARE-ISSUE",
AI1432="Power Telco","BSS",AI1432="no impacts","no impacts"
),"")</f>
        <v>no impacts</v>
      </c>
      <c r="AH1432" s="57" t="str" cm="1">
        <f t="array" ref="AH1432">IFERROR(_xlfn.IFS(
AI1432="MPR ISSUE","TX ISSUE",
AI1432="BSS Hardware Issue","RAN ISSUE",
AI1432="Sites strategiques, MLL, Pylone, etc.","ENVTECH",
AI1432="AKTIVCO DEFAUT GE &amp; POWER Cabinet","POWER ISSUE",
AI1432="AKTIVCO Coupure ENEO &amp; Baisse de tension","POWER ISSUE",
AI1432="Coupure ENEO &amp; Baisse de tension","POWER ISSUE",
AI1432="Defaut GE &amp; POWER Cabinet","POWER ISSUE",
AI1432="Sharing","POWER ISSUE",
AI1432="Sites strategiques &amp; DataCenter","POWER ISSUE",
AI1432="Exclu","Exclu",
AI1432="SAT","TX ISSUE",
AI1432="SPARE-ISSUE","SPARE-ISSUE",
AI1432="Fiber CAmtel","TX ISSUE",
AI1432="Fiber AOF","TX ISSUE",
AI1432="Projet OCM (HUAWEI)","TRAVAUX-HUAWEI",
AI1432="Projet OCM (NOKIA)","TRAVAUX -NOKIA",
AI1432="ACCESS-ISSUE","ACCESS-ISSUE",
AI1432="Projet OCM (ZTE, NOKIA, autres projets)","TRAVAUX OCM",
AI1432="No root CAuse","No root cause",
AI1432="ODU HS","TX ISSUE",
AI1432="IP &amp; VLAN","TX ISSUE",
AI1432="Warehouse HUAWEI","SPARE-ISSUE",
AI1432="SPARE-HS","SPARE-ISSUE",
AI1432="Power Telco","RAN ISSUE",AI1432="no impacts","no impacts"
),"")</f>
        <v>no impacts</v>
      </c>
      <c r="AI1432" s="85" t="s">
        <v>5998</v>
      </c>
      <c r="AJ1432" s="57" t="str" cm="1">
        <f t="array" ref="AJ1432">IFERROR(_xlfn.IFS(
AI1432="MPR ISSUE","ACTIVE",
AI1432="BSS Hardware Issue","ACTIVE",
AI1432="Sites strategiques, MLL, Pylone, etc.","PASSIVE",
AI1432="AKTIVCO DEFAUT GE &amp; POWER Cabinet","PASSIVE",
AI1432="AKTIVCO Coupure ENEO &amp; Baisse de tension","PASSIVE",
AI1432="Coupure ENEO &amp; Baisse de tension","PASSIVE",
AI1432="Defaut GE &amp; POWER Cabinet","PASSIVE",
AI1432="Sharing","PASSIVE",
AI1432="Sites strategiques &amp; DataCenter","PASSIVE",
AI1432="Exclu","Exclu",
AI1432="SAT","ACTIVE",
AI1432="SPARE-ISSUE","SPARE-ISSUE",
AI1432="Fiber CAmtel","ACTIVE",
AI1432="Fiber AOF","ACTIVE",
AI1432="Projet OCM (HUAWEI)","PLANNED WORKS",
AI1432="Projet OCM (NOKIA)","PLANNED WORKS",
AI1432="ACCESS-ISSUE","ACCESS-ISSUE",
AI1432="Projet OCM (ZTE, NOKIA, autres projets)","PLANNED WORKS",
AI1432="No root CAuse","No root cause",
AI1432="ODU HS","ACTIVE",
AI1432="IP &amp; VLAN","ACTIVE",
AI1432="Warehouse HUAWEI","SPARE-ISSUE",
AI1432="SPARE-HS","SPARE-ISSUE",
AI1432="Power Telco","ACTIVE", AI1432="no impacts","no impacts"
),"")</f>
        <v>no impacts</v>
      </c>
      <c r="AK1432" s="23" t="s">
        <v>5537</v>
      </c>
      <c r="AL1432" s="23" t="str">
        <f t="shared" si="37"/>
        <v>CTR_425</v>
      </c>
      <c r="AN1432" s="9" t="s">
        <v>5537</v>
      </c>
      <c r="AO1432" s="23" t="str">
        <f>_xlfn.XLOOKUP(B1432,'INCIDENT-05-03-2026'!E:E,'INCIDENT-05-03-2026'!F:F,"")</f>
        <v/>
      </c>
      <c r="AP1432" s="7" t="s">
        <v>5537</v>
      </c>
      <c r="AQ1432" s="6"/>
      <c r="AR1432" s="7"/>
      <c r="AS1432" s="3" t="str">
        <f>_xlfn.XLOOKUP(B1432,'[3]tt num | region | site id'!$C:$C,'[3]tt num | region | site id'!$Q:$Q,"")</f>
        <v/>
      </c>
      <c r="AT1432" s="24" t="str">
        <f>_xlfn.XLOOKUP(B1432,'[4]Cells Huawei 03052026 12h'!$B:$B,'[4]Cells Huawei 03052026 12h'!$T:$T,"")</f>
        <v/>
      </c>
      <c r="AU1432" s="24" t="str">
        <f>_xlfn.XLOOKUP(B1432,'[5]cells down 02052026 8h50'!$B:$B,'[5]cells down 02052026 8h50'!$R:$R,"")</f>
        <v/>
      </c>
      <c r="AV1432" s="24" t="str">
        <f>_xlfn.XLOOKUP(B1432,'[5]cells down 02052026 13h50'!$B:$B,'[5]cells down 02052026 13h50'!$R:$R,"")</f>
        <v/>
      </c>
      <c r="AW1432" s="24" t="str">
        <f>_xlfn.XLOOKUP(B1432,'[5]cells down 02052026 13h50'!$B:$B,'[5]cells down 02052026 13h50'!$R:$R,"")</f>
        <v/>
      </c>
      <c r="AX1432" s="24" t="str">
        <f>_xlfn.XLOOKUP(B1432,'[6]cell downs 03052026 8h40 '!$B:$B,'[6]cell downs 03052026 8h40 '!$R:$R,"")</f>
        <v/>
      </c>
      <c r="AY1432" s="24" t="str">
        <f>_xlfn.XLOOKUP(B1432,'[7]ALL SITES DOWN'!$D:$D,'[7]ALL SITES DOWN'!$J:$J,"")</f>
        <v/>
      </c>
      <c r="AZ1432" s="24" t="str">
        <f>_xlfn.XLOOKUP(B1432,'[8]ALL SITES DOWN'!$D:$D,'[8]ALL SITES DOWN'!$J:$J,"")</f>
        <v/>
      </c>
      <c r="BA1432" s="9" t="str">
        <f>_xlfn.XLOOKUP(B1432,[9]sheet1!$AC:$AC,[9]sheet1!$AF:$AF,"")</f>
        <v/>
      </c>
      <c r="BB1432" s="14" t="s">
        <v>5537</v>
      </c>
      <c r="BC1432" s="14" t="s">
        <v>5537</v>
      </c>
      <c r="BD1432" s="14" t="str">
        <f>_xlfn.XLOOKUP(B1432,'[10]cell downs 18042026 17h'!$B:$B,'[10]cell downs 18042026 17h'!$B:$B,"")</f>
        <v/>
      </c>
      <c r="BE1432" s="14" t="str">
        <f>_xlfn.XLOOKUP(B1432,'[11]Cells Huawei 19042026 15h'!$B:$B,'[11]Cells Huawei 19042026 15h'!$B:$B,"")</f>
        <v/>
      </c>
      <c r="BF1432" s="9" t="str">
        <f>_xlfn.XLOOKUP(B1432,'[12]cells down 19042026 9H40'!$B:$B,'[12]cells down 19042026 9H40'!$B:$B,"")</f>
        <v/>
      </c>
      <c r="BG1432" s="9" t="s">
        <v>2804</v>
      </c>
      <c r="BH1432" s="9" t="s">
        <v>12</v>
      </c>
    </row>
    <row r="1433" spans="1:60" s="9" customFormat="1" ht="46.05" customHeight="1" x14ac:dyDescent="0.3">
      <c r="A1433" s="1" t="s">
        <v>2974</v>
      </c>
      <c r="B1433" s="8" t="s">
        <v>2975</v>
      </c>
      <c r="C1433" s="3" t="str">
        <f>_xlfn.XLOOKUP(B1433,'[1]daily break down'!$D:$D,'[1]daily break down'!$E:$E,"")</f>
        <v>Ngaoundere</v>
      </c>
      <c r="D1433" s="1" t="s">
        <v>11</v>
      </c>
      <c r="E1433" s="1" t="s">
        <v>12</v>
      </c>
      <c r="F1433" s="3" t="s">
        <v>90</v>
      </c>
      <c r="G1433" s="1" t="s">
        <v>91</v>
      </c>
      <c r="H1433" s="40" t="str">
        <f>_xlfn.XLOOKUP(B1433,[2]CALCULATION!$B:$B,[2]CALCULATION!$H:$H,"")</f>
        <v>Huawei</v>
      </c>
      <c r="I1433" s="34">
        <v>0</v>
      </c>
      <c r="J1433" s="34">
        <v>0</v>
      </c>
      <c r="K1433" s="34">
        <v>0</v>
      </c>
      <c r="L1433" s="34">
        <v>0</v>
      </c>
      <c r="M1433" s="34">
        <v>5.0829973204578353E-3</v>
      </c>
      <c r="N1433" s="34">
        <v>0</v>
      </c>
      <c r="O1433" s="34">
        <v>0</v>
      </c>
      <c r="P1433" s="34">
        <v>0</v>
      </c>
      <c r="Q1433" s="34">
        <v>0</v>
      </c>
      <c r="R1433" s="34">
        <v>0</v>
      </c>
      <c r="S1433" s="35">
        <v>0</v>
      </c>
      <c r="T1433" s="35">
        <v>0</v>
      </c>
      <c r="U1433" s="35">
        <v>0</v>
      </c>
      <c r="V1433" s="35">
        <v>0</v>
      </c>
      <c r="W1433" s="35">
        <v>0</v>
      </c>
      <c r="X1433" s="35">
        <v>0</v>
      </c>
      <c r="Y1433" s="35">
        <v>0</v>
      </c>
      <c r="Z1433" s="35">
        <v>0</v>
      </c>
      <c r="AA1433" s="35">
        <v>0</v>
      </c>
      <c r="AB1433" s="35">
        <v>0</v>
      </c>
      <c r="AC1433" s="35">
        <v>0</v>
      </c>
      <c r="AD1433" s="35">
        <v>0</v>
      </c>
      <c r="AE1433" s="58" t="s">
        <v>5560</v>
      </c>
      <c r="AF1433" s="58"/>
      <c r="AG1433" s="57" t="str" cm="1">
        <f t="array" ref="AG1433">IFERROR(_xlfn.IFS(
AI1433="MPR ISSUE","PDH",
AI1433="BSS Hardware Issue","BSS",
AI1433="Sites strategiques, MLL, Pylone, etc.","ENVTECH",
AI1433="AKTIVCO DEFAUT GE &amp; POWER Cabinet","AKTIVCO",
AI1433="AKTIVCO Coupure ENEO &amp; Baisse de tension","AKTIVCO GRID ONLY",
AI1433="Coupure ENEO &amp; Baisse de tension","IHS GRID ONLY",
AI1433="Defaut GE &amp; POWER Cabinet","IHS",
AI1433="Sharing","Partners",
AI1433="Sites strategiques &amp; DataCenter","SST &amp; DC",
AI1433="Exclu","Exclu",
AI1433="SAT","SAT",
AI1433="SPARE-ISSUE","SPARE-ISSUE",
AI1433="Fiber CAmtel","TRANS_FO_CAMTEL",
AI1433="Fiber AOF","Fiber AOF",
AI1433="Projet OCM (HUAWEI)","TRAVAUX-HUAWEI",
AI1433="Projet OCM (NOKIA)","TRAVAUX-NOKIA",
AI1433="ACCESS-ISSUE","ACCESS-ISSUE",
AI1433="Projet OCM (ZTE, NOKIA, autres projets)","TRAVAUX OCM",
AI1433="No root CAuse","No root cause",
AI1433="ODU HS","PDH",
AI1433="IP &amp; VLAN","PDH",
AI1433="Warehouse HUAWEI","SPARE-ISSUE",
AI1433="SPARE-HS","SPARE-ISSUE",
AI1433="Power Telco","BSS",AI1433="no impacts","no impacts"
),"")</f>
        <v>no impacts</v>
      </c>
      <c r="AH1433" s="57" t="str" cm="1">
        <f t="array" ref="AH1433">IFERROR(_xlfn.IFS(
AI1433="MPR ISSUE","TX ISSUE",
AI1433="BSS Hardware Issue","RAN ISSUE",
AI1433="Sites strategiques, MLL, Pylone, etc.","ENVTECH",
AI1433="AKTIVCO DEFAUT GE &amp; POWER Cabinet","POWER ISSUE",
AI1433="AKTIVCO Coupure ENEO &amp; Baisse de tension","POWER ISSUE",
AI1433="Coupure ENEO &amp; Baisse de tension","POWER ISSUE",
AI1433="Defaut GE &amp; POWER Cabinet","POWER ISSUE",
AI1433="Sharing","POWER ISSUE",
AI1433="Sites strategiques &amp; DataCenter","POWER ISSUE",
AI1433="Exclu","Exclu",
AI1433="SAT","TX ISSUE",
AI1433="SPARE-ISSUE","SPARE-ISSUE",
AI1433="Fiber CAmtel","TX ISSUE",
AI1433="Fiber AOF","TX ISSUE",
AI1433="Projet OCM (HUAWEI)","TRAVAUX-HUAWEI",
AI1433="Projet OCM (NOKIA)","TRAVAUX -NOKIA",
AI1433="ACCESS-ISSUE","ACCESS-ISSUE",
AI1433="Projet OCM (ZTE, NOKIA, autres projets)","TRAVAUX OCM",
AI1433="No root CAuse","No root cause",
AI1433="ODU HS","TX ISSUE",
AI1433="IP &amp; VLAN","TX ISSUE",
AI1433="Warehouse HUAWEI","SPARE-ISSUE",
AI1433="SPARE-HS","SPARE-ISSUE",
AI1433="Power Telco","RAN ISSUE",AI1433="no impacts","no impacts"
),"")</f>
        <v>no impacts</v>
      </c>
      <c r="AI1433" s="85" t="s">
        <v>5998</v>
      </c>
      <c r="AJ1433" s="57" t="str" cm="1">
        <f t="array" ref="AJ1433">IFERROR(_xlfn.IFS(
AI1433="MPR ISSUE","ACTIVE",
AI1433="BSS Hardware Issue","ACTIVE",
AI1433="Sites strategiques, MLL, Pylone, etc.","PASSIVE",
AI1433="AKTIVCO DEFAUT GE &amp; POWER Cabinet","PASSIVE",
AI1433="AKTIVCO Coupure ENEO &amp; Baisse de tension","PASSIVE",
AI1433="Coupure ENEO &amp; Baisse de tension","PASSIVE",
AI1433="Defaut GE &amp; POWER Cabinet","PASSIVE",
AI1433="Sharing","PASSIVE",
AI1433="Sites strategiques &amp; DataCenter","PASSIVE",
AI1433="Exclu","Exclu",
AI1433="SAT","ACTIVE",
AI1433="SPARE-ISSUE","SPARE-ISSUE",
AI1433="Fiber CAmtel","ACTIVE",
AI1433="Fiber AOF","ACTIVE",
AI1433="Projet OCM (HUAWEI)","PLANNED WORKS",
AI1433="Projet OCM (NOKIA)","PLANNED WORKS",
AI1433="ACCESS-ISSUE","ACCESS-ISSUE",
AI1433="Projet OCM (ZTE, NOKIA, autres projets)","PLANNED WORKS",
AI1433="No root CAuse","No root cause",
AI1433="ODU HS","ACTIVE",
AI1433="IP &amp; VLAN","ACTIVE",
AI1433="Warehouse HUAWEI","SPARE-ISSUE",
AI1433="SPARE-HS","SPARE-ISSUE",
AI1433="Power Telco","ACTIVE", AI1433="no impacts","no impacts"
),"")</f>
        <v>no impacts</v>
      </c>
      <c r="AK1433" s="23" t="s">
        <v>5537</v>
      </c>
      <c r="AL1433" s="23" t="str">
        <f t="shared" ref="AL1433:AL1496" si="38">B1433</f>
        <v>ADM_136</v>
      </c>
      <c r="AN1433" s="9" t="s">
        <v>5537</v>
      </c>
      <c r="AO1433" s="23" t="str">
        <f>_xlfn.XLOOKUP(B1433,'INCIDENT-05-03-2026'!E:E,'INCIDENT-05-03-2026'!F:F,"")</f>
        <v/>
      </c>
      <c r="AP1433" s="7" t="s">
        <v>5537</v>
      </c>
      <c r="AQ1433" s="6"/>
      <c r="AR1433" s="7"/>
      <c r="AS1433" s="3" t="str">
        <f>_xlfn.XLOOKUP(B1433,'[3]tt num | region | site id'!$C:$C,'[3]tt num | region | site id'!$Q:$Q,"")</f>
        <v/>
      </c>
      <c r="AT1433" s="24" t="str">
        <f>_xlfn.XLOOKUP(B1433,'[4]Cells Huawei 03052026 12h'!$B:$B,'[4]Cells Huawei 03052026 12h'!$T:$T,"")</f>
        <v/>
      </c>
      <c r="AU1433" s="24" t="str">
        <f>_xlfn.XLOOKUP(B1433,'[5]cells down 02052026 8h50'!$B:$B,'[5]cells down 02052026 8h50'!$R:$R,"")</f>
        <v/>
      </c>
      <c r="AV1433" s="24" t="str">
        <f>_xlfn.XLOOKUP(B1433,'[5]cells down 02052026 13h50'!$B:$B,'[5]cells down 02052026 13h50'!$R:$R,"")</f>
        <v/>
      </c>
      <c r="AW1433" s="24" t="str">
        <f>_xlfn.XLOOKUP(B1433,'[5]cells down 02052026 13h50'!$B:$B,'[5]cells down 02052026 13h50'!$R:$R,"")</f>
        <v/>
      </c>
      <c r="AX1433" s="24" t="str">
        <f>_xlfn.XLOOKUP(B1433,'[6]cell downs 03052026 8h40 '!$B:$B,'[6]cell downs 03052026 8h40 '!$R:$R,"")</f>
        <v/>
      </c>
      <c r="AY1433" s="24" t="str">
        <f>_xlfn.XLOOKUP(B1433,'[7]ALL SITES DOWN'!$D:$D,'[7]ALL SITES DOWN'!$J:$J,"")</f>
        <v/>
      </c>
      <c r="AZ1433" s="24" t="str">
        <f>_xlfn.XLOOKUP(B1433,'[8]ALL SITES DOWN'!$D:$D,'[8]ALL SITES DOWN'!$J:$J,"")</f>
        <v/>
      </c>
      <c r="BA1433" s="9" t="str">
        <f>_xlfn.XLOOKUP(B1433,[9]sheet1!$AC:$AC,[9]sheet1!$AF:$AF,"")</f>
        <v/>
      </c>
      <c r="BB1433" s="14" t="s">
        <v>5537</v>
      </c>
      <c r="BC1433" s="14" t="s">
        <v>5537</v>
      </c>
      <c r="BD1433" s="14" t="str">
        <f>_xlfn.XLOOKUP(B1433,'[10]cell downs 18042026 17h'!$B:$B,'[10]cell downs 18042026 17h'!$B:$B,"")</f>
        <v/>
      </c>
      <c r="BE1433" s="14" t="str">
        <f>_xlfn.XLOOKUP(B1433,'[11]Cells Huawei 19042026 15h'!$B:$B,'[11]Cells Huawei 19042026 15h'!$B:$B,"")</f>
        <v/>
      </c>
      <c r="BF1433" s="9" t="str">
        <f>_xlfn.XLOOKUP(B1433,'[12]cells down 19042026 9H40'!$B:$B,'[12]cells down 19042026 9H40'!$B:$B,"")</f>
        <v/>
      </c>
      <c r="BG1433" s="9" t="s">
        <v>2975</v>
      </c>
      <c r="BH1433" s="9" t="s">
        <v>5537</v>
      </c>
    </row>
    <row r="1434" spans="1:60" s="9" customFormat="1" x14ac:dyDescent="0.3">
      <c r="A1434" s="1" t="s">
        <v>2147</v>
      </c>
      <c r="B1434" s="8" t="s">
        <v>2148</v>
      </c>
      <c r="C1434" s="3" t="str">
        <f>_xlfn.XLOOKUP(B1434,'[1]daily break down'!$D:$D,'[1]daily break down'!$E:$E,"")</f>
        <v>CENTRE</v>
      </c>
      <c r="D1434" s="1" t="s">
        <v>11</v>
      </c>
      <c r="E1434" s="1" t="s">
        <v>12</v>
      </c>
      <c r="F1434" s="3" t="s">
        <v>226</v>
      </c>
      <c r="G1434" s="1" t="s">
        <v>489</v>
      </c>
      <c r="H1434" s="42" t="str">
        <f>_xlfn.XLOOKUP(B1434,[2]CALCULATION!$B:$B,[2]CALCULATION!$H:$H,"")</f>
        <v>ZTE</v>
      </c>
      <c r="I1434" s="34">
        <v>0</v>
      </c>
      <c r="J1434" s="34">
        <v>0</v>
      </c>
      <c r="K1434" s="34">
        <v>0</v>
      </c>
      <c r="L1434" s="34">
        <v>0</v>
      </c>
      <c r="M1434" s="34">
        <v>0</v>
      </c>
      <c r="N1434" s="34">
        <v>0</v>
      </c>
      <c r="O1434" s="34">
        <v>0</v>
      </c>
      <c r="P1434" s="34">
        <v>0</v>
      </c>
      <c r="Q1434" s="34">
        <v>0</v>
      </c>
      <c r="R1434" s="34">
        <v>0</v>
      </c>
      <c r="S1434" s="35">
        <v>0</v>
      </c>
      <c r="T1434" s="35">
        <v>0</v>
      </c>
      <c r="U1434" s="35">
        <v>0</v>
      </c>
      <c r="V1434" s="35">
        <v>0</v>
      </c>
      <c r="W1434" s="35">
        <v>0</v>
      </c>
      <c r="X1434" s="35">
        <v>0</v>
      </c>
      <c r="Y1434" s="35">
        <v>0</v>
      </c>
      <c r="Z1434" s="35">
        <v>0</v>
      </c>
      <c r="AA1434" s="35">
        <v>0</v>
      </c>
      <c r="AB1434" s="35">
        <v>0</v>
      </c>
      <c r="AC1434" s="35">
        <v>0</v>
      </c>
      <c r="AD1434" s="35">
        <v>0</v>
      </c>
      <c r="AE1434" s="58" t="s">
        <v>5560</v>
      </c>
      <c r="AF1434" s="58"/>
      <c r="AG1434" s="57" t="str" cm="1">
        <f t="array" ref="AG1434">IFERROR(_xlfn.IFS(
AI1434="MPR ISSUE","PDH",
AI1434="BSS Hardware Issue","BSS",
AI1434="Sites strategiques, MLL, Pylone, etc.","ENVTECH",
AI1434="AKTIVCO DEFAUT GE &amp; POWER Cabinet","AKTIVCO",
AI1434="AKTIVCO Coupure ENEO &amp; Baisse de tension","AKTIVCO GRID ONLY",
AI1434="Coupure ENEO &amp; Baisse de tension","IHS GRID ONLY",
AI1434="Defaut GE &amp; POWER Cabinet","IHS",
AI1434="Sharing","Partners",
AI1434="Sites strategiques &amp; DataCenter","SST &amp; DC",
AI1434="Exclu","Exclu",
AI1434="SAT","SAT",
AI1434="SPARE-ISSUE","SPARE-ISSUE",
AI1434="Fiber CAmtel","TRANS_FO_CAMTEL",
AI1434="Fiber AOF","Fiber AOF",
AI1434="Projet OCM (HUAWEI)","TRAVAUX-HUAWEI",
AI1434="Projet OCM (NOKIA)","TRAVAUX-NOKIA",
AI1434="ACCESS-ISSUE","ACCESS-ISSUE",
AI1434="Projet OCM (ZTE, NOKIA, autres projets)","TRAVAUX OCM",
AI1434="No root CAuse","No root cause",
AI1434="ODU HS","PDH",
AI1434="IP &amp; VLAN","PDH",
AI1434="Warehouse HUAWEI","SPARE-ISSUE",
AI1434="SPARE-HS","SPARE-ISSUE",
AI1434="Power Telco","BSS",AI1434="no impacts","no impacts"
),"")</f>
        <v>no impacts</v>
      </c>
      <c r="AH1434" s="57" t="str" cm="1">
        <f t="array" ref="AH1434">IFERROR(_xlfn.IFS(
AI1434="MPR ISSUE","TX ISSUE",
AI1434="BSS Hardware Issue","RAN ISSUE",
AI1434="Sites strategiques, MLL, Pylone, etc.","ENVTECH",
AI1434="AKTIVCO DEFAUT GE &amp; POWER Cabinet","POWER ISSUE",
AI1434="AKTIVCO Coupure ENEO &amp; Baisse de tension","POWER ISSUE",
AI1434="Coupure ENEO &amp; Baisse de tension","POWER ISSUE",
AI1434="Defaut GE &amp; POWER Cabinet","POWER ISSUE",
AI1434="Sharing","POWER ISSUE",
AI1434="Sites strategiques &amp; DataCenter","POWER ISSUE",
AI1434="Exclu","Exclu",
AI1434="SAT","TX ISSUE",
AI1434="SPARE-ISSUE","SPARE-ISSUE",
AI1434="Fiber CAmtel","TX ISSUE",
AI1434="Fiber AOF","TX ISSUE",
AI1434="Projet OCM (HUAWEI)","TRAVAUX-HUAWEI",
AI1434="Projet OCM (NOKIA)","TRAVAUX -NOKIA",
AI1434="ACCESS-ISSUE","ACCESS-ISSUE",
AI1434="Projet OCM (ZTE, NOKIA, autres projets)","TRAVAUX OCM",
AI1434="No root CAuse","No root cause",
AI1434="ODU HS","TX ISSUE",
AI1434="IP &amp; VLAN","TX ISSUE",
AI1434="Warehouse HUAWEI","SPARE-ISSUE",
AI1434="SPARE-HS","SPARE-ISSUE",
AI1434="Power Telco","RAN ISSUE",AI1434="no impacts","no impacts"
),"")</f>
        <v>no impacts</v>
      </c>
      <c r="AI1434" s="85" t="s">
        <v>5998</v>
      </c>
      <c r="AJ1434" s="57" t="str" cm="1">
        <f t="array" ref="AJ1434">IFERROR(_xlfn.IFS(
AI1434="MPR ISSUE","ACTIVE",
AI1434="BSS Hardware Issue","ACTIVE",
AI1434="Sites strategiques, MLL, Pylone, etc.","PASSIVE",
AI1434="AKTIVCO DEFAUT GE &amp; POWER Cabinet","PASSIVE",
AI1434="AKTIVCO Coupure ENEO &amp; Baisse de tension","PASSIVE",
AI1434="Coupure ENEO &amp; Baisse de tension","PASSIVE",
AI1434="Defaut GE &amp; POWER Cabinet","PASSIVE",
AI1434="Sharing","PASSIVE",
AI1434="Sites strategiques &amp; DataCenter","PASSIVE",
AI1434="Exclu","Exclu",
AI1434="SAT","ACTIVE",
AI1434="SPARE-ISSUE","SPARE-ISSUE",
AI1434="Fiber CAmtel","ACTIVE",
AI1434="Fiber AOF","ACTIVE",
AI1434="Projet OCM (HUAWEI)","PLANNED WORKS",
AI1434="Projet OCM (NOKIA)","PLANNED WORKS",
AI1434="ACCESS-ISSUE","ACCESS-ISSUE",
AI1434="Projet OCM (ZTE, NOKIA, autres projets)","PLANNED WORKS",
AI1434="No root CAuse","No root cause",
AI1434="ODU HS","ACTIVE",
AI1434="IP &amp; VLAN","ACTIVE",
AI1434="Warehouse HUAWEI","SPARE-ISSUE",
AI1434="SPARE-HS","SPARE-ISSUE",
AI1434="Power Telco","ACTIVE", AI1434="no impacts","no impacts"
),"")</f>
        <v>no impacts</v>
      </c>
      <c r="AK1434" s="23" t="s">
        <v>5537</v>
      </c>
      <c r="AL1434" s="23" t="str">
        <f t="shared" si="38"/>
        <v>EST_060</v>
      </c>
      <c r="AN1434" s="9" t="s">
        <v>5537</v>
      </c>
      <c r="AO1434" s="23" t="str">
        <f>_xlfn.XLOOKUP(B1434,'INCIDENT-05-03-2026'!E:E,'INCIDENT-05-03-2026'!F:F,"")</f>
        <v/>
      </c>
      <c r="AP1434" s="7" t="s">
        <v>5537</v>
      </c>
      <c r="AQ1434" s="6"/>
      <c r="AR1434" s="7"/>
      <c r="AS1434" s="3" t="str">
        <f>_xlfn.XLOOKUP(B1434,'[3]tt num | region | site id'!$C:$C,'[3]tt num | region | site id'!$Q:$Q,"")</f>
        <v/>
      </c>
      <c r="AT1434" s="24" t="str">
        <f>_xlfn.XLOOKUP(B1434,'[4]Cells Huawei 03052026 12h'!$B:$B,'[4]Cells Huawei 03052026 12h'!$T:$T,"")</f>
        <v/>
      </c>
      <c r="AU1434" s="24" t="str">
        <f>_xlfn.XLOOKUP(B1434,'[5]cells down 02052026 8h50'!$B:$B,'[5]cells down 02052026 8h50'!$R:$R,"")</f>
        <v/>
      </c>
      <c r="AV1434" s="24" t="str">
        <f>_xlfn.XLOOKUP(B1434,'[5]cells down 02052026 13h50'!$B:$B,'[5]cells down 02052026 13h50'!$R:$R,"")</f>
        <v/>
      </c>
      <c r="AW1434" s="24" t="str">
        <f>_xlfn.XLOOKUP(B1434,'[5]cells down 02052026 13h50'!$B:$B,'[5]cells down 02052026 13h50'!$R:$R,"")</f>
        <v/>
      </c>
      <c r="AX1434" s="24" t="str">
        <f>_xlfn.XLOOKUP(B1434,'[6]cell downs 03052026 8h40 '!$B:$B,'[6]cell downs 03052026 8h40 '!$R:$R,"")</f>
        <v/>
      </c>
      <c r="AY1434" s="24" t="str">
        <f>_xlfn.XLOOKUP(B1434,'[7]ALL SITES DOWN'!$D:$D,'[7]ALL SITES DOWN'!$J:$J,"")</f>
        <v/>
      </c>
      <c r="AZ1434" s="24" t="str">
        <f>_xlfn.XLOOKUP(B1434,'[8]ALL SITES DOWN'!$D:$D,'[8]ALL SITES DOWN'!$J:$J,"")</f>
        <v/>
      </c>
      <c r="BA1434" s="9" t="str">
        <f>_xlfn.XLOOKUP(B1434,[9]sheet1!$AC:$AC,[9]sheet1!$AF:$AF,"")</f>
        <v/>
      </c>
      <c r="BB1434" s="14" t="s">
        <v>5537</v>
      </c>
      <c r="BC1434" s="14" t="s">
        <v>5537</v>
      </c>
      <c r="BD1434" s="14" t="str">
        <f>_xlfn.XLOOKUP(B1434,'[10]cell downs 18042026 17h'!$B:$B,'[10]cell downs 18042026 17h'!$B:$B,"")</f>
        <v/>
      </c>
      <c r="BE1434" s="14" t="str">
        <f>_xlfn.XLOOKUP(B1434,'[11]Cells Huawei 19042026 15h'!$B:$B,'[11]Cells Huawei 19042026 15h'!$B:$B,"")</f>
        <v/>
      </c>
      <c r="BF1434" s="9" t="str">
        <f>_xlfn.XLOOKUP(B1434,'[12]cells down 19042026 9H40'!$B:$B,'[12]cells down 19042026 9H40'!$B:$B,"")</f>
        <v/>
      </c>
      <c r="BG1434" s="9" t="s">
        <v>2148</v>
      </c>
      <c r="BH1434" s="9" t="s">
        <v>12</v>
      </c>
    </row>
    <row r="1435" spans="1:60" s="9" customFormat="1" x14ac:dyDescent="0.3">
      <c r="A1435" s="1" t="s">
        <v>1192</v>
      </c>
      <c r="B1435" s="8" t="s">
        <v>1193</v>
      </c>
      <c r="C1435" s="3" t="str">
        <f>_xlfn.XLOOKUP(B1435,'[1]daily break down'!$D:$D,'[1]daily break down'!$E:$E,"")</f>
        <v>Yaounde</v>
      </c>
      <c r="D1435" s="1" t="s">
        <v>11</v>
      </c>
      <c r="E1435" s="1" t="s">
        <v>12</v>
      </c>
      <c r="F1435" s="3" t="s">
        <v>37</v>
      </c>
      <c r="G1435" s="1" t="s">
        <v>38</v>
      </c>
      <c r="H1435" s="42" t="str">
        <f>_xlfn.XLOOKUP(B1435,[2]CALCULATION!$B:$B,[2]CALCULATION!$H:$H,"")</f>
        <v>ZTE</v>
      </c>
      <c r="I1435" s="34">
        <v>0</v>
      </c>
      <c r="J1435" s="34">
        <v>0</v>
      </c>
      <c r="K1435" s="34">
        <v>0</v>
      </c>
      <c r="L1435" s="34">
        <v>0</v>
      </c>
      <c r="M1435" s="34">
        <v>0</v>
      </c>
      <c r="N1435" s="34">
        <v>0</v>
      </c>
      <c r="O1435" s="34">
        <v>0</v>
      </c>
      <c r="P1435" s="34">
        <v>0</v>
      </c>
      <c r="Q1435" s="34">
        <v>0</v>
      </c>
      <c r="R1435" s="34">
        <v>0</v>
      </c>
      <c r="S1435" s="35">
        <v>0</v>
      </c>
      <c r="T1435" s="35">
        <v>0</v>
      </c>
      <c r="U1435" s="35">
        <v>0</v>
      </c>
      <c r="V1435" s="35">
        <v>0</v>
      </c>
      <c r="W1435" s="35">
        <v>0</v>
      </c>
      <c r="X1435" s="35">
        <v>0</v>
      </c>
      <c r="Y1435" s="35">
        <v>0</v>
      </c>
      <c r="Z1435" s="35">
        <v>0</v>
      </c>
      <c r="AA1435" s="35">
        <v>0</v>
      </c>
      <c r="AB1435" s="35">
        <v>0</v>
      </c>
      <c r="AC1435" s="35">
        <v>0</v>
      </c>
      <c r="AD1435" s="35">
        <v>0</v>
      </c>
      <c r="AE1435" s="58" t="s">
        <v>5560</v>
      </c>
      <c r="AF1435" s="58"/>
      <c r="AG1435" s="57" t="str" cm="1">
        <f t="array" ref="AG1435">IFERROR(_xlfn.IFS(
AI1435="MPR ISSUE","PDH",
AI1435="BSS Hardware Issue","BSS",
AI1435="Sites strategiques, MLL, Pylone, etc.","ENVTECH",
AI1435="AKTIVCO DEFAUT GE &amp; POWER Cabinet","AKTIVCO",
AI1435="AKTIVCO Coupure ENEO &amp; Baisse de tension","AKTIVCO GRID ONLY",
AI1435="Coupure ENEO &amp; Baisse de tension","IHS GRID ONLY",
AI1435="Defaut GE &amp; POWER Cabinet","IHS",
AI1435="Sharing","Partners",
AI1435="Sites strategiques &amp; DataCenter","SST &amp; DC",
AI1435="Exclu","Exclu",
AI1435="SAT","SAT",
AI1435="SPARE-ISSUE","SPARE-ISSUE",
AI1435="Fiber CAmtel","TRANS_FO_CAMTEL",
AI1435="Fiber AOF","Fiber AOF",
AI1435="Projet OCM (HUAWEI)","TRAVAUX-HUAWEI",
AI1435="Projet OCM (NOKIA)","TRAVAUX-NOKIA",
AI1435="ACCESS-ISSUE","ACCESS-ISSUE",
AI1435="Projet OCM (ZTE, NOKIA, autres projets)","TRAVAUX OCM",
AI1435="No root CAuse","No root cause",
AI1435="ODU HS","PDH",
AI1435="IP &amp; VLAN","PDH",
AI1435="Warehouse HUAWEI","SPARE-ISSUE",
AI1435="SPARE-HS","SPARE-ISSUE",
AI1435="Power Telco","BSS",AI1435="no impacts","no impacts"
),"")</f>
        <v>no impacts</v>
      </c>
      <c r="AH1435" s="57" t="str" cm="1">
        <f t="array" ref="AH1435">IFERROR(_xlfn.IFS(
AI1435="MPR ISSUE","TX ISSUE",
AI1435="BSS Hardware Issue","RAN ISSUE",
AI1435="Sites strategiques, MLL, Pylone, etc.","ENVTECH",
AI1435="AKTIVCO DEFAUT GE &amp; POWER Cabinet","POWER ISSUE",
AI1435="AKTIVCO Coupure ENEO &amp; Baisse de tension","POWER ISSUE",
AI1435="Coupure ENEO &amp; Baisse de tension","POWER ISSUE",
AI1435="Defaut GE &amp; POWER Cabinet","POWER ISSUE",
AI1435="Sharing","POWER ISSUE",
AI1435="Sites strategiques &amp; DataCenter","POWER ISSUE",
AI1435="Exclu","Exclu",
AI1435="SAT","TX ISSUE",
AI1435="SPARE-ISSUE","SPARE-ISSUE",
AI1435="Fiber CAmtel","TX ISSUE",
AI1435="Fiber AOF","TX ISSUE",
AI1435="Projet OCM (HUAWEI)","TRAVAUX-HUAWEI",
AI1435="Projet OCM (NOKIA)","TRAVAUX -NOKIA",
AI1435="ACCESS-ISSUE","ACCESS-ISSUE",
AI1435="Projet OCM (ZTE, NOKIA, autres projets)","TRAVAUX OCM",
AI1435="No root CAuse","No root cause",
AI1435="ODU HS","TX ISSUE",
AI1435="IP &amp; VLAN","TX ISSUE",
AI1435="Warehouse HUAWEI","SPARE-ISSUE",
AI1435="SPARE-HS","SPARE-ISSUE",
AI1435="Power Telco","RAN ISSUE",AI1435="no impacts","no impacts"
),"")</f>
        <v>no impacts</v>
      </c>
      <c r="AI1435" s="85" t="s">
        <v>5998</v>
      </c>
      <c r="AJ1435" s="57" t="str" cm="1">
        <f t="array" ref="AJ1435">IFERROR(_xlfn.IFS(
AI1435="MPR ISSUE","ACTIVE",
AI1435="BSS Hardware Issue","ACTIVE",
AI1435="Sites strategiques, MLL, Pylone, etc.","PASSIVE",
AI1435="AKTIVCO DEFAUT GE &amp; POWER Cabinet","PASSIVE",
AI1435="AKTIVCO Coupure ENEO &amp; Baisse de tension","PASSIVE",
AI1435="Coupure ENEO &amp; Baisse de tension","PASSIVE",
AI1435="Defaut GE &amp; POWER Cabinet","PASSIVE",
AI1435="Sharing","PASSIVE",
AI1435="Sites strategiques &amp; DataCenter","PASSIVE",
AI1435="Exclu","Exclu",
AI1435="SAT","ACTIVE",
AI1435="SPARE-ISSUE","SPARE-ISSUE",
AI1435="Fiber CAmtel","ACTIVE",
AI1435="Fiber AOF","ACTIVE",
AI1435="Projet OCM (HUAWEI)","PLANNED WORKS",
AI1435="Projet OCM (NOKIA)","PLANNED WORKS",
AI1435="ACCESS-ISSUE","ACCESS-ISSUE",
AI1435="Projet OCM (ZTE, NOKIA, autres projets)","PLANNED WORKS",
AI1435="No root CAuse","No root cause",
AI1435="ODU HS","ACTIVE",
AI1435="IP &amp; VLAN","ACTIVE",
AI1435="Warehouse HUAWEI","SPARE-ISSUE",
AI1435="SPARE-HS","SPARE-ISSUE",
AI1435="Power Telco","ACTIVE", AI1435="no impacts","no impacts"
),"")</f>
        <v>no impacts</v>
      </c>
      <c r="AK1435" s="23" t="s">
        <v>5537</v>
      </c>
      <c r="AL1435" s="23" t="str">
        <f t="shared" si="38"/>
        <v>CTR_238</v>
      </c>
      <c r="AN1435" s="9" t="s">
        <v>5537</v>
      </c>
      <c r="AO1435" s="23" t="str">
        <f>_xlfn.XLOOKUP(B1435,'INCIDENT-05-03-2026'!E:E,'INCIDENT-05-03-2026'!F:F,"")</f>
        <v/>
      </c>
      <c r="AP1435" s="7" t="s">
        <v>5537</v>
      </c>
      <c r="AQ1435" s="6"/>
      <c r="AR1435" s="7"/>
      <c r="AS1435" s="3" t="str">
        <f>_xlfn.XLOOKUP(B1435,'[3]tt num | region | site id'!$C:$C,'[3]tt num | region | site id'!$Q:$Q,"")</f>
        <v/>
      </c>
      <c r="AT1435" s="24" t="str">
        <f>_xlfn.XLOOKUP(B1435,'[4]Cells Huawei 03052026 12h'!$B:$B,'[4]Cells Huawei 03052026 12h'!$T:$T,"")</f>
        <v/>
      </c>
      <c r="AU1435" s="24" t="str">
        <f>_xlfn.XLOOKUP(B1435,'[5]cells down 02052026 8h50'!$B:$B,'[5]cells down 02052026 8h50'!$R:$R,"")</f>
        <v/>
      </c>
      <c r="AV1435" s="24" t="str">
        <f>_xlfn.XLOOKUP(B1435,'[5]cells down 02052026 13h50'!$B:$B,'[5]cells down 02052026 13h50'!$R:$R,"")</f>
        <v/>
      </c>
      <c r="AW1435" s="24" t="str">
        <f>_xlfn.XLOOKUP(B1435,'[5]cells down 02052026 13h50'!$B:$B,'[5]cells down 02052026 13h50'!$R:$R,"")</f>
        <v/>
      </c>
      <c r="AX1435" s="24" t="str">
        <f>_xlfn.XLOOKUP(B1435,'[6]cell downs 03052026 8h40 '!$B:$B,'[6]cell downs 03052026 8h40 '!$R:$R,"")</f>
        <v/>
      </c>
      <c r="AY1435" s="24" t="str">
        <f>_xlfn.XLOOKUP(B1435,'[7]ALL SITES DOWN'!$D:$D,'[7]ALL SITES DOWN'!$J:$J,"")</f>
        <v/>
      </c>
      <c r="AZ1435" s="24" t="str">
        <f>_xlfn.XLOOKUP(B1435,'[8]ALL SITES DOWN'!$D:$D,'[8]ALL SITES DOWN'!$J:$J,"")</f>
        <v/>
      </c>
      <c r="BA1435" s="9" t="str">
        <f>_xlfn.XLOOKUP(B1435,[9]sheet1!$AC:$AC,[9]sheet1!$AF:$AF,"")</f>
        <v/>
      </c>
      <c r="BB1435" s="14" t="s">
        <v>5537</v>
      </c>
      <c r="BC1435" s="14" t="s">
        <v>5537</v>
      </c>
      <c r="BD1435" s="14" t="str">
        <f>_xlfn.XLOOKUP(B1435,'[10]cell downs 18042026 17h'!$B:$B,'[10]cell downs 18042026 17h'!$B:$B,"")</f>
        <v/>
      </c>
      <c r="BE1435" s="14" t="str">
        <f>_xlfn.XLOOKUP(B1435,'[11]Cells Huawei 19042026 15h'!$B:$B,'[11]Cells Huawei 19042026 15h'!$B:$B,"")</f>
        <v/>
      </c>
      <c r="BF1435" s="9" t="str">
        <f>_xlfn.XLOOKUP(B1435,'[12]cells down 19042026 9H40'!$B:$B,'[12]cells down 19042026 9H40'!$B:$B,"")</f>
        <v/>
      </c>
      <c r="BG1435" s="9" t="s">
        <v>1193</v>
      </c>
      <c r="BH1435" s="9" t="s">
        <v>5579</v>
      </c>
    </row>
    <row r="1436" spans="1:60" s="9" customFormat="1" x14ac:dyDescent="0.3">
      <c r="A1436" s="25" t="s">
        <v>5418</v>
      </c>
      <c r="B1436" s="32" t="s">
        <v>5419</v>
      </c>
      <c r="C1436" s="3" t="str">
        <f>_xlfn.XLOOKUP(B1436,'[1]daily break down'!$D:$D,'[1]daily break down'!$E:$E,"")</f>
        <v>Yaounde</v>
      </c>
      <c r="D1436" s="25" t="s">
        <v>357</v>
      </c>
      <c r="E1436" s="25" t="s">
        <v>80</v>
      </c>
      <c r="F1436" s="25" t="s">
        <v>5388</v>
      </c>
      <c r="G1436" s="25" t="s">
        <v>115</v>
      </c>
      <c r="H1436" s="42" t="str">
        <f>_xlfn.XLOOKUP(B1436,[2]CALCULATION!$B:$B,[2]CALCULATION!$H:$H,"")</f>
        <v>ZTE</v>
      </c>
      <c r="I1436" s="34">
        <v>0</v>
      </c>
      <c r="J1436" s="34">
        <v>0</v>
      </c>
      <c r="K1436" s="34">
        <v>0</v>
      </c>
      <c r="L1436" s="34">
        <v>0</v>
      </c>
      <c r="M1436" s="34">
        <v>0</v>
      </c>
      <c r="N1436" s="34">
        <v>0</v>
      </c>
      <c r="O1436" s="34">
        <v>0</v>
      </c>
      <c r="P1436" s="34">
        <v>0</v>
      </c>
      <c r="Q1436" s="34">
        <v>0</v>
      </c>
      <c r="R1436" s="34">
        <v>0</v>
      </c>
      <c r="S1436" s="35">
        <v>0</v>
      </c>
      <c r="T1436" s="35">
        <v>0</v>
      </c>
      <c r="U1436" s="35">
        <v>0</v>
      </c>
      <c r="V1436" s="35">
        <v>0</v>
      </c>
      <c r="W1436" s="35">
        <v>0</v>
      </c>
      <c r="X1436" s="35">
        <v>0</v>
      </c>
      <c r="Y1436" s="35">
        <v>0</v>
      </c>
      <c r="Z1436" s="35">
        <v>0</v>
      </c>
      <c r="AA1436" s="35">
        <v>0</v>
      </c>
      <c r="AB1436" s="35">
        <v>0</v>
      </c>
      <c r="AC1436" s="35">
        <v>0</v>
      </c>
      <c r="AD1436" s="35">
        <v>0</v>
      </c>
      <c r="AE1436" s="58" t="s">
        <v>5560</v>
      </c>
      <c r="AF1436" s="58"/>
      <c r="AG1436" s="57" t="str" cm="1">
        <f t="array" ref="AG1436">IFERROR(_xlfn.IFS(
AI1436="MPR ISSUE","PDH",
AI1436="BSS Hardware Issue","BSS",
AI1436="Sites strategiques, MLL, Pylone, etc.","ENVTECH",
AI1436="AKTIVCO DEFAUT GE &amp; POWER Cabinet","AKTIVCO",
AI1436="AKTIVCO Coupure ENEO &amp; Baisse de tension","AKTIVCO GRID ONLY",
AI1436="Coupure ENEO &amp; Baisse de tension","IHS GRID ONLY",
AI1436="Defaut GE &amp; POWER Cabinet","IHS",
AI1436="Sharing","Partners",
AI1436="Sites strategiques &amp; DataCenter","SST &amp; DC",
AI1436="Exclu","Exclu",
AI1436="SAT","SAT",
AI1436="SPARE-ISSUE","SPARE-ISSUE",
AI1436="Fiber CAmtel","TRANS_FO_CAMTEL",
AI1436="Fiber AOF","Fiber AOF",
AI1436="Projet OCM (HUAWEI)","TRAVAUX-HUAWEI",
AI1436="Projet OCM (NOKIA)","TRAVAUX-NOKIA",
AI1436="ACCESS-ISSUE","ACCESS-ISSUE",
AI1436="Projet OCM (ZTE, NOKIA, autres projets)","TRAVAUX OCM",
AI1436="No root CAuse","No root cause",
AI1436="ODU HS","PDH",
AI1436="IP &amp; VLAN","PDH",
AI1436="Warehouse HUAWEI","SPARE-ISSUE",
AI1436="SPARE-HS","SPARE-ISSUE",
AI1436="Power Telco","BSS",AI1436="no impacts","no impacts"
),"")</f>
        <v>no impacts</v>
      </c>
      <c r="AH1436" s="57" t="str" cm="1">
        <f t="array" ref="AH1436">IFERROR(_xlfn.IFS(
AI1436="MPR ISSUE","TX ISSUE",
AI1436="BSS Hardware Issue","RAN ISSUE",
AI1436="Sites strategiques, MLL, Pylone, etc.","ENVTECH",
AI1436="AKTIVCO DEFAUT GE &amp; POWER Cabinet","POWER ISSUE",
AI1436="AKTIVCO Coupure ENEO &amp; Baisse de tension","POWER ISSUE",
AI1436="Coupure ENEO &amp; Baisse de tension","POWER ISSUE",
AI1436="Defaut GE &amp; POWER Cabinet","POWER ISSUE",
AI1436="Sharing","POWER ISSUE",
AI1436="Sites strategiques &amp; DataCenter","POWER ISSUE",
AI1436="Exclu","Exclu",
AI1436="SAT","TX ISSUE",
AI1436="SPARE-ISSUE","SPARE-ISSUE",
AI1436="Fiber CAmtel","TX ISSUE",
AI1436="Fiber AOF","TX ISSUE",
AI1436="Projet OCM (HUAWEI)","TRAVAUX-HUAWEI",
AI1436="Projet OCM (NOKIA)","TRAVAUX -NOKIA",
AI1436="ACCESS-ISSUE","ACCESS-ISSUE",
AI1436="Projet OCM (ZTE, NOKIA, autres projets)","TRAVAUX OCM",
AI1436="No root CAuse","No root cause",
AI1436="ODU HS","TX ISSUE",
AI1436="IP &amp; VLAN","TX ISSUE",
AI1436="Warehouse HUAWEI","SPARE-ISSUE",
AI1436="SPARE-HS","SPARE-ISSUE",
AI1436="Power Telco","RAN ISSUE",AI1436="no impacts","no impacts"
),"")</f>
        <v>no impacts</v>
      </c>
      <c r="AI1436" s="85" t="s">
        <v>5998</v>
      </c>
      <c r="AJ1436" s="57" t="str" cm="1">
        <f t="array" ref="AJ1436">IFERROR(_xlfn.IFS(
AI1436="MPR ISSUE","ACTIVE",
AI1436="BSS Hardware Issue","ACTIVE",
AI1436="Sites strategiques, MLL, Pylone, etc.","PASSIVE",
AI1436="AKTIVCO DEFAUT GE &amp; POWER Cabinet","PASSIVE",
AI1436="AKTIVCO Coupure ENEO &amp; Baisse de tension","PASSIVE",
AI1436="Coupure ENEO &amp; Baisse de tension","PASSIVE",
AI1436="Defaut GE &amp; POWER Cabinet","PASSIVE",
AI1436="Sharing","PASSIVE",
AI1436="Sites strategiques &amp; DataCenter","PASSIVE",
AI1436="Exclu","Exclu",
AI1436="SAT","ACTIVE",
AI1436="SPARE-ISSUE","SPARE-ISSUE",
AI1436="Fiber CAmtel","ACTIVE",
AI1436="Fiber AOF","ACTIVE",
AI1436="Projet OCM (HUAWEI)","PLANNED WORKS",
AI1436="Projet OCM (NOKIA)","PLANNED WORKS",
AI1436="ACCESS-ISSUE","ACCESS-ISSUE",
AI1436="Projet OCM (ZTE, NOKIA, autres projets)","PLANNED WORKS",
AI1436="No root CAuse","No root cause",
AI1436="ODU HS","ACTIVE",
AI1436="IP &amp; VLAN","ACTIVE",
AI1436="Warehouse HUAWEI","SPARE-ISSUE",
AI1436="SPARE-HS","SPARE-ISSUE",
AI1436="Power Telco","ACTIVE", AI1436="no impacts","no impacts"
),"")</f>
        <v>no impacts</v>
      </c>
      <c r="AK1436" s="23" t="s">
        <v>5537</v>
      </c>
      <c r="AL1436" s="23" t="str">
        <f t="shared" si="38"/>
        <v>CTR_944</v>
      </c>
      <c r="AN1436" s="9" t="s">
        <v>5537</v>
      </c>
      <c r="AO1436" s="23" t="str">
        <f>_xlfn.XLOOKUP(B1436,'INCIDENT-05-03-2026'!E:E,'INCIDENT-05-03-2026'!F:F,"")</f>
        <v/>
      </c>
      <c r="AP1436" s="7" t="s">
        <v>5537</v>
      </c>
      <c r="AQ1436" s="6"/>
      <c r="AR1436" s="7"/>
      <c r="AS1436" s="3" t="str">
        <f>_xlfn.XLOOKUP(B1436,'[3]tt num | region | site id'!$C:$C,'[3]tt num | region | site id'!$Q:$Q,"")</f>
        <v/>
      </c>
      <c r="AT1436" s="24" t="str">
        <f>_xlfn.XLOOKUP(B1436,'[4]Cells Huawei 03052026 12h'!$B:$B,'[4]Cells Huawei 03052026 12h'!$T:$T,"")</f>
        <v/>
      </c>
      <c r="AU1436" s="24" t="str">
        <f>_xlfn.XLOOKUP(B1436,'[5]cells down 02052026 8h50'!$B:$B,'[5]cells down 02052026 8h50'!$R:$R,"")</f>
        <v/>
      </c>
      <c r="AV1436" s="24" t="str">
        <f>_xlfn.XLOOKUP(B1436,'[5]cells down 02052026 13h50'!$B:$B,'[5]cells down 02052026 13h50'!$R:$R,"")</f>
        <v/>
      </c>
      <c r="AW1436" s="24" t="str">
        <f>_xlfn.XLOOKUP(B1436,'[5]cells down 02052026 13h50'!$B:$B,'[5]cells down 02052026 13h50'!$R:$R,"")</f>
        <v/>
      </c>
      <c r="AX1436" s="24" t="str">
        <f>_xlfn.XLOOKUP(B1436,'[6]cell downs 03052026 8h40 '!$B:$B,'[6]cell downs 03052026 8h40 '!$R:$R,"")</f>
        <v/>
      </c>
      <c r="AY1436" s="24" t="str">
        <f>_xlfn.XLOOKUP(B1436,'[7]ALL SITES DOWN'!$D:$D,'[7]ALL SITES DOWN'!$J:$J,"")</f>
        <v/>
      </c>
      <c r="AZ1436" s="24" t="str">
        <f>_xlfn.XLOOKUP(B1436,'[8]ALL SITES DOWN'!$D:$D,'[8]ALL SITES DOWN'!$J:$J,"")</f>
        <v/>
      </c>
      <c r="BA1436" s="9" t="str">
        <f>_xlfn.XLOOKUP(B1436,[9]sheet1!$AC:$AC,[9]sheet1!$AF:$AF,"")</f>
        <v/>
      </c>
      <c r="BB1436" s="14" t="s">
        <v>5537</v>
      </c>
      <c r="BC1436" s="14" t="s">
        <v>5537</v>
      </c>
      <c r="BD1436" s="14" t="str">
        <f>_xlfn.XLOOKUP(B1436,'[10]cell downs 18042026 17h'!$B:$B,'[10]cell downs 18042026 17h'!$B:$B,"")</f>
        <v/>
      </c>
      <c r="BE1436" s="14" t="str">
        <f>_xlfn.XLOOKUP(B1436,'[11]Cells Huawei 19042026 15h'!$B:$B,'[11]Cells Huawei 19042026 15h'!$B:$B,"")</f>
        <v/>
      </c>
      <c r="BF1436" s="9" t="str">
        <f>_xlfn.XLOOKUP(B1436,'[12]cells down 19042026 9H40'!$B:$B,'[12]cells down 19042026 9H40'!$B:$B,"")</f>
        <v/>
      </c>
      <c r="BG1436" s="9" t="s">
        <v>5537</v>
      </c>
      <c r="BH1436" s="9" t="s">
        <v>5537</v>
      </c>
    </row>
    <row r="1437" spans="1:60" s="9" customFormat="1" x14ac:dyDescent="0.3">
      <c r="A1437" s="1" t="s">
        <v>4643</v>
      </c>
      <c r="B1437" s="8" t="s">
        <v>4644</v>
      </c>
      <c r="C1437" s="3" t="str">
        <f>_xlfn.XLOOKUP(B1437,'[1]daily break down'!$D:$D,'[1]daily break down'!$E:$E,"")</f>
        <v>Yaounde</v>
      </c>
      <c r="D1437" s="1"/>
      <c r="E1437" s="1"/>
      <c r="F1437" s="3" t="s">
        <v>37</v>
      </c>
      <c r="G1437" s="1" t="s">
        <v>38</v>
      </c>
      <c r="H1437" s="42" t="str">
        <f>_xlfn.XLOOKUP(B1437,[2]CALCULATION!$B:$B,[2]CALCULATION!$H:$H,"")</f>
        <v>ZTE</v>
      </c>
      <c r="I1437" s="34">
        <v>0</v>
      </c>
      <c r="J1437" s="34">
        <v>0</v>
      </c>
      <c r="K1437" s="34">
        <v>0</v>
      </c>
      <c r="L1437" s="34">
        <v>0</v>
      </c>
      <c r="M1437" s="34">
        <v>0</v>
      </c>
      <c r="N1437" s="34">
        <v>0</v>
      </c>
      <c r="O1437" s="34">
        <v>0</v>
      </c>
      <c r="P1437" s="34">
        <v>0</v>
      </c>
      <c r="Q1437" s="34">
        <v>0</v>
      </c>
      <c r="R1437" s="34">
        <v>0</v>
      </c>
      <c r="S1437" s="35">
        <v>0</v>
      </c>
      <c r="T1437" s="35">
        <v>0</v>
      </c>
      <c r="U1437" s="35">
        <v>0</v>
      </c>
      <c r="V1437" s="35">
        <v>0</v>
      </c>
      <c r="W1437" s="35">
        <v>0</v>
      </c>
      <c r="X1437" s="35">
        <v>0</v>
      </c>
      <c r="Y1437" s="35">
        <v>0</v>
      </c>
      <c r="Z1437" s="35">
        <v>0</v>
      </c>
      <c r="AA1437" s="35">
        <v>0</v>
      </c>
      <c r="AB1437" s="35">
        <v>0</v>
      </c>
      <c r="AC1437" s="35">
        <v>0</v>
      </c>
      <c r="AD1437" s="35">
        <v>0</v>
      </c>
      <c r="AE1437" s="58" t="s">
        <v>5560</v>
      </c>
      <c r="AF1437" s="58"/>
      <c r="AG1437" s="57" t="str" cm="1">
        <f t="array" ref="AG1437">IFERROR(_xlfn.IFS(
AI1437="MPR ISSUE","PDH",
AI1437="BSS Hardware Issue","BSS",
AI1437="Sites strategiques, MLL, Pylone, etc.","ENVTECH",
AI1437="AKTIVCO DEFAUT GE &amp; POWER Cabinet","AKTIVCO",
AI1437="AKTIVCO Coupure ENEO &amp; Baisse de tension","AKTIVCO GRID ONLY",
AI1437="Coupure ENEO &amp; Baisse de tension","IHS GRID ONLY",
AI1437="Defaut GE &amp; POWER Cabinet","IHS",
AI1437="Sharing","Partners",
AI1437="Sites strategiques &amp; DataCenter","SST &amp; DC",
AI1437="Exclu","Exclu",
AI1437="SAT","SAT",
AI1437="SPARE-ISSUE","SPARE-ISSUE",
AI1437="Fiber CAmtel","TRANS_FO_CAMTEL",
AI1437="Fiber AOF","Fiber AOF",
AI1437="Projet OCM (HUAWEI)","TRAVAUX-HUAWEI",
AI1437="Projet OCM (NOKIA)","TRAVAUX-NOKIA",
AI1437="ACCESS-ISSUE","ACCESS-ISSUE",
AI1437="Projet OCM (ZTE, NOKIA, autres projets)","TRAVAUX OCM",
AI1437="No root CAuse","No root cause",
AI1437="ODU HS","PDH",
AI1437="IP &amp; VLAN","PDH",
AI1437="Warehouse HUAWEI","SPARE-ISSUE",
AI1437="SPARE-HS","SPARE-ISSUE",
AI1437="Power Telco","BSS",AI1437="no impacts","no impacts"
),"")</f>
        <v>no impacts</v>
      </c>
      <c r="AH1437" s="57" t="str" cm="1">
        <f t="array" ref="AH1437">IFERROR(_xlfn.IFS(
AI1437="MPR ISSUE","TX ISSUE",
AI1437="BSS Hardware Issue","RAN ISSUE",
AI1437="Sites strategiques, MLL, Pylone, etc.","ENVTECH",
AI1437="AKTIVCO DEFAUT GE &amp; POWER Cabinet","POWER ISSUE",
AI1437="AKTIVCO Coupure ENEO &amp; Baisse de tension","POWER ISSUE",
AI1437="Coupure ENEO &amp; Baisse de tension","POWER ISSUE",
AI1437="Defaut GE &amp; POWER Cabinet","POWER ISSUE",
AI1437="Sharing","POWER ISSUE",
AI1437="Sites strategiques &amp; DataCenter","POWER ISSUE",
AI1437="Exclu","Exclu",
AI1437="SAT","TX ISSUE",
AI1437="SPARE-ISSUE","SPARE-ISSUE",
AI1437="Fiber CAmtel","TX ISSUE",
AI1437="Fiber AOF","TX ISSUE",
AI1437="Projet OCM (HUAWEI)","TRAVAUX-HUAWEI",
AI1437="Projet OCM (NOKIA)","TRAVAUX -NOKIA",
AI1437="ACCESS-ISSUE","ACCESS-ISSUE",
AI1437="Projet OCM (ZTE, NOKIA, autres projets)","TRAVAUX OCM",
AI1437="No root CAuse","No root cause",
AI1437="ODU HS","TX ISSUE",
AI1437="IP &amp; VLAN","TX ISSUE",
AI1437="Warehouse HUAWEI","SPARE-ISSUE",
AI1437="SPARE-HS","SPARE-ISSUE",
AI1437="Power Telco","RAN ISSUE",AI1437="no impacts","no impacts"
),"")</f>
        <v>no impacts</v>
      </c>
      <c r="AI1437" s="85" t="s">
        <v>5998</v>
      </c>
      <c r="AJ1437" s="57" t="str" cm="1">
        <f t="array" ref="AJ1437">IFERROR(_xlfn.IFS(
AI1437="MPR ISSUE","ACTIVE",
AI1437="BSS Hardware Issue","ACTIVE",
AI1437="Sites strategiques, MLL, Pylone, etc.","PASSIVE",
AI1437="AKTIVCO DEFAUT GE &amp; POWER Cabinet","PASSIVE",
AI1437="AKTIVCO Coupure ENEO &amp; Baisse de tension","PASSIVE",
AI1437="Coupure ENEO &amp; Baisse de tension","PASSIVE",
AI1437="Defaut GE &amp; POWER Cabinet","PASSIVE",
AI1437="Sharing","PASSIVE",
AI1437="Sites strategiques &amp; DataCenter","PASSIVE",
AI1437="Exclu","Exclu",
AI1437="SAT","ACTIVE",
AI1437="SPARE-ISSUE","SPARE-ISSUE",
AI1437="Fiber CAmtel","ACTIVE",
AI1437="Fiber AOF","ACTIVE",
AI1437="Projet OCM (HUAWEI)","PLANNED WORKS",
AI1437="Projet OCM (NOKIA)","PLANNED WORKS",
AI1437="ACCESS-ISSUE","ACCESS-ISSUE",
AI1437="Projet OCM (ZTE, NOKIA, autres projets)","PLANNED WORKS",
AI1437="No root CAuse","No root cause",
AI1437="ODU HS","ACTIVE",
AI1437="IP &amp; VLAN","ACTIVE",
AI1437="Warehouse HUAWEI","SPARE-ISSUE",
AI1437="SPARE-HS","SPARE-ISSUE",
AI1437="Power Telco","ACTIVE", AI1437="no impacts","no impacts"
),"")</f>
        <v>no impacts</v>
      </c>
      <c r="AK1437" s="23" t="s">
        <v>5537</v>
      </c>
      <c r="AL1437" s="23" t="str">
        <f t="shared" si="38"/>
        <v>CTR_007</v>
      </c>
      <c r="AN1437" s="9" t="s">
        <v>5537</v>
      </c>
      <c r="AO1437" s="23" t="str">
        <f>_xlfn.XLOOKUP(B1437,'INCIDENT-05-03-2026'!E:E,'INCIDENT-05-03-2026'!F:F,"")</f>
        <v/>
      </c>
      <c r="AP1437" s="7" t="s">
        <v>5537</v>
      </c>
      <c r="AQ1437" s="6"/>
      <c r="AR1437" s="7"/>
      <c r="AS1437" s="3" t="str">
        <f>_xlfn.XLOOKUP(B1437,'[3]tt num | region | site id'!$C:$C,'[3]tt num | region | site id'!$Q:$Q,"")</f>
        <v/>
      </c>
      <c r="AT1437" s="24" t="str">
        <f>_xlfn.XLOOKUP(B1437,'[4]Cells Huawei 03052026 12h'!$B:$B,'[4]Cells Huawei 03052026 12h'!$T:$T,"")</f>
        <v/>
      </c>
      <c r="AU1437" s="24" t="str">
        <f>_xlfn.XLOOKUP(B1437,'[5]cells down 02052026 8h50'!$B:$B,'[5]cells down 02052026 8h50'!$R:$R,"")</f>
        <v/>
      </c>
      <c r="AV1437" s="24" t="str">
        <f>_xlfn.XLOOKUP(B1437,'[5]cells down 02052026 13h50'!$B:$B,'[5]cells down 02052026 13h50'!$R:$R,"")</f>
        <v/>
      </c>
      <c r="AW1437" s="24" t="str">
        <f>_xlfn.XLOOKUP(B1437,'[5]cells down 02052026 13h50'!$B:$B,'[5]cells down 02052026 13h50'!$R:$R,"")</f>
        <v/>
      </c>
      <c r="AX1437" s="24" t="str">
        <f>_xlfn.XLOOKUP(B1437,'[6]cell downs 03052026 8h40 '!$B:$B,'[6]cell downs 03052026 8h40 '!$R:$R,"")</f>
        <v/>
      </c>
      <c r="AY1437" s="24" t="str">
        <f>_xlfn.XLOOKUP(B1437,'[7]ALL SITES DOWN'!$D:$D,'[7]ALL SITES DOWN'!$J:$J,"")</f>
        <v/>
      </c>
      <c r="AZ1437" s="24" t="str">
        <f>_xlfn.XLOOKUP(B1437,'[8]ALL SITES DOWN'!$D:$D,'[8]ALL SITES DOWN'!$J:$J,"")</f>
        <v/>
      </c>
      <c r="BA1437" s="9" t="str">
        <f>_xlfn.XLOOKUP(B1437,[9]sheet1!$AC:$AC,[9]sheet1!$AF:$AF,"")</f>
        <v/>
      </c>
      <c r="BB1437" s="14" t="s">
        <v>5537</v>
      </c>
      <c r="BC1437" s="14" t="s">
        <v>5537</v>
      </c>
      <c r="BD1437" s="14" t="str">
        <f>_xlfn.XLOOKUP(B1437,'[10]cell downs 18042026 17h'!$B:$B,'[10]cell downs 18042026 17h'!$B:$B,"")</f>
        <v/>
      </c>
      <c r="BE1437" s="14" t="str">
        <f>_xlfn.XLOOKUP(B1437,'[11]Cells Huawei 19042026 15h'!$B:$B,'[11]Cells Huawei 19042026 15h'!$B:$B,"")</f>
        <v/>
      </c>
      <c r="BF1437" s="9" t="str">
        <f>_xlfn.XLOOKUP(B1437,'[12]cells down 19042026 9H40'!$B:$B,'[12]cells down 19042026 9H40'!$B:$B,"")</f>
        <v/>
      </c>
      <c r="BG1437" s="9" t="s">
        <v>5537</v>
      </c>
      <c r="BH1437" s="9" t="s">
        <v>5537</v>
      </c>
    </row>
    <row r="1438" spans="1:60" s="9" customFormat="1" x14ac:dyDescent="0.3">
      <c r="A1438" s="1" t="s">
        <v>4811</v>
      </c>
      <c r="B1438" s="8" t="s">
        <v>4812</v>
      </c>
      <c r="C1438" s="3" t="str">
        <f>_xlfn.XLOOKUP(B1438,'[1]daily break down'!$D:$D,'[1]daily break down'!$E:$E,"")</f>
        <v>Yaounde</v>
      </c>
      <c r="D1438" s="1" t="s">
        <v>11</v>
      </c>
      <c r="E1438" s="1" t="s">
        <v>12</v>
      </c>
      <c r="F1438" s="3" t="s">
        <v>37</v>
      </c>
      <c r="G1438" s="1" t="s">
        <v>38</v>
      </c>
      <c r="H1438" s="42" t="str">
        <f>_xlfn.XLOOKUP(B1438,[2]CALCULATION!$B:$B,[2]CALCULATION!$H:$H,"")</f>
        <v>ZTE</v>
      </c>
      <c r="I1438" s="34">
        <v>0</v>
      </c>
      <c r="J1438" s="34">
        <v>0</v>
      </c>
      <c r="K1438" s="34">
        <v>0</v>
      </c>
      <c r="L1438" s="34">
        <v>0</v>
      </c>
      <c r="M1438" s="34">
        <v>0</v>
      </c>
      <c r="N1438" s="34">
        <v>0</v>
      </c>
      <c r="O1438" s="34">
        <v>0</v>
      </c>
      <c r="P1438" s="34">
        <v>13.140457662377692</v>
      </c>
      <c r="Q1438" s="34">
        <v>24.400937554396993</v>
      </c>
      <c r="R1438" s="34">
        <v>0</v>
      </c>
      <c r="S1438" s="35">
        <v>0</v>
      </c>
      <c r="T1438" s="35">
        <v>0</v>
      </c>
      <c r="U1438" s="35">
        <v>0</v>
      </c>
      <c r="V1438" s="35">
        <v>0</v>
      </c>
      <c r="W1438" s="35">
        <v>0</v>
      </c>
      <c r="X1438" s="35">
        <v>0</v>
      </c>
      <c r="Y1438" s="35">
        <v>0</v>
      </c>
      <c r="Z1438" s="35">
        <v>0</v>
      </c>
      <c r="AA1438" s="35">
        <v>0</v>
      </c>
      <c r="AB1438" s="35">
        <v>0</v>
      </c>
      <c r="AC1438" s="35">
        <v>0</v>
      </c>
      <c r="AD1438" s="35">
        <v>0</v>
      </c>
      <c r="AE1438" s="58" t="s">
        <v>5560</v>
      </c>
      <c r="AF1438" s="58"/>
      <c r="AG1438" s="57" t="str" cm="1">
        <f t="array" ref="AG1438">IFERROR(_xlfn.IFS(
AI1438="MPR ISSUE","PDH",
AI1438="BSS Hardware Issue","BSS",
AI1438="Sites strategiques, MLL, Pylone, etc.","ENVTECH",
AI1438="AKTIVCO DEFAUT GE &amp; POWER Cabinet","AKTIVCO",
AI1438="AKTIVCO Coupure ENEO &amp; Baisse de tension","AKTIVCO GRID ONLY",
AI1438="Coupure ENEO &amp; Baisse de tension","IHS GRID ONLY",
AI1438="Defaut GE &amp; POWER Cabinet","IHS",
AI1438="Sharing","Partners",
AI1438="Sites strategiques &amp; DataCenter","SST &amp; DC",
AI1438="Exclu","Exclu",
AI1438="SAT","SAT",
AI1438="SPARE-ISSUE","SPARE-ISSUE",
AI1438="Fiber CAmtel","TRANS_FO_CAMTEL",
AI1438="Fiber AOF","Fiber AOF",
AI1438="Projet OCM (HUAWEI)","TRAVAUX-HUAWEI",
AI1438="Projet OCM (NOKIA)","TRAVAUX-NOKIA",
AI1438="ACCESS-ISSUE","ACCESS-ISSUE",
AI1438="Projet OCM (ZTE, NOKIA, autres projets)","TRAVAUX OCM",
AI1438="No root CAuse","No root cause",
AI1438="ODU HS","PDH",
AI1438="IP &amp; VLAN","PDH",
AI1438="Warehouse HUAWEI","SPARE-ISSUE",
AI1438="SPARE-HS","SPARE-ISSUE",
AI1438="Power Telco","BSS",AI1438="no impacts","no impacts"
),"")</f>
        <v>no impacts</v>
      </c>
      <c r="AH1438" s="57" t="str" cm="1">
        <f t="array" ref="AH1438">IFERROR(_xlfn.IFS(
AI1438="MPR ISSUE","TX ISSUE",
AI1438="BSS Hardware Issue","RAN ISSUE",
AI1438="Sites strategiques, MLL, Pylone, etc.","ENVTECH",
AI1438="AKTIVCO DEFAUT GE &amp; POWER Cabinet","POWER ISSUE",
AI1438="AKTIVCO Coupure ENEO &amp; Baisse de tension","POWER ISSUE",
AI1438="Coupure ENEO &amp; Baisse de tension","POWER ISSUE",
AI1438="Defaut GE &amp; POWER Cabinet","POWER ISSUE",
AI1438="Sharing","POWER ISSUE",
AI1438="Sites strategiques &amp; DataCenter","POWER ISSUE",
AI1438="Exclu","Exclu",
AI1438="SAT","TX ISSUE",
AI1438="SPARE-ISSUE","SPARE-ISSUE",
AI1438="Fiber CAmtel","TX ISSUE",
AI1438="Fiber AOF","TX ISSUE",
AI1438="Projet OCM (HUAWEI)","TRAVAUX-HUAWEI",
AI1438="Projet OCM (NOKIA)","TRAVAUX -NOKIA",
AI1438="ACCESS-ISSUE","ACCESS-ISSUE",
AI1438="Projet OCM (ZTE, NOKIA, autres projets)","TRAVAUX OCM",
AI1438="No root CAuse","No root cause",
AI1438="ODU HS","TX ISSUE",
AI1438="IP &amp; VLAN","TX ISSUE",
AI1438="Warehouse HUAWEI","SPARE-ISSUE",
AI1438="SPARE-HS","SPARE-ISSUE",
AI1438="Power Telco","RAN ISSUE",AI1438="no impacts","no impacts"
),"")</f>
        <v>no impacts</v>
      </c>
      <c r="AI1438" s="85" t="s">
        <v>5998</v>
      </c>
      <c r="AJ1438" s="57" t="str" cm="1">
        <f t="array" ref="AJ1438">IFERROR(_xlfn.IFS(
AI1438="MPR ISSUE","ACTIVE",
AI1438="BSS Hardware Issue","ACTIVE",
AI1438="Sites strategiques, MLL, Pylone, etc.","PASSIVE",
AI1438="AKTIVCO DEFAUT GE &amp; POWER Cabinet","PASSIVE",
AI1438="AKTIVCO Coupure ENEO &amp; Baisse de tension","PASSIVE",
AI1438="Coupure ENEO &amp; Baisse de tension","PASSIVE",
AI1438="Defaut GE &amp; POWER Cabinet","PASSIVE",
AI1438="Sharing","PASSIVE",
AI1438="Sites strategiques &amp; DataCenter","PASSIVE",
AI1438="Exclu","Exclu",
AI1438="SAT","ACTIVE",
AI1438="SPARE-ISSUE","SPARE-ISSUE",
AI1438="Fiber CAmtel","ACTIVE",
AI1438="Fiber AOF","ACTIVE",
AI1438="Projet OCM (HUAWEI)","PLANNED WORKS",
AI1438="Projet OCM (NOKIA)","PLANNED WORKS",
AI1438="ACCESS-ISSUE","ACCESS-ISSUE",
AI1438="Projet OCM (ZTE, NOKIA, autres projets)","PLANNED WORKS",
AI1438="No root CAuse","No root cause",
AI1438="ODU HS","ACTIVE",
AI1438="IP &amp; VLAN","ACTIVE",
AI1438="Warehouse HUAWEI","SPARE-ISSUE",
AI1438="SPARE-HS","SPARE-ISSUE",
AI1438="Power Telco","ACTIVE", AI1438="no impacts","no impacts"
),"")</f>
        <v>no impacts</v>
      </c>
      <c r="AK1438" s="23" t="s">
        <v>5537</v>
      </c>
      <c r="AL1438" s="23" t="str">
        <f t="shared" si="38"/>
        <v>CTR_327</v>
      </c>
      <c r="AN1438" s="9" t="s">
        <v>5537</v>
      </c>
      <c r="AO1438" s="23" t="str">
        <f>_xlfn.XLOOKUP(B1438,'INCIDENT-05-03-2026'!E:E,'INCIDENT-05-03-2026'!F:F,"")</f>
        <v/>
      </c>
      <c r="AP1438" s="7" t="s">
        <v>5537</v>
      </c>
      <c r="AQ1438" s="6"/>
      <c r="AR1438" s="7"/>
      <c r="AS1438" s="3" t="str">
        <f>_xlfn.XLOOKUP(B1438,'[3]tt num | region | site id'!$C:$C,'[3]tt num | region | site id'!$Q:$Q,"")</f>
        <v/>
      </c>
      <c r="AT1438" s="24" t="str">
        <f>_xlfn.XLOOKUP(B1438,'[4]Cells Huawei 03052026 12h'!$B:$B,'[4]Cells Huawei 03052026 12h'!$T:$T,"")</f>
        <v/>
      </c>
      <c r="AU1438" s="24" t="str">
        <f>_xlfn.XLOOKUP(B1438,'[5]cells down 02052026 8h50'!$B:$B,'[5]cells down 02052026 8h50'!$R:$R,"")</f>
        <v/>
      </c>
      <c r="AV1438" s="24" t="str">
        <f>_xlfn.XLOOKUP(B1438,'[5]cells down 02052026 13h50'!$B:$B,'[5]cells down 02052026 13h50'!$R:$R,"")</f>
        <v/>
      </c>
      <c r="AW1438" s="24" t="str">
        <f>_xlfn.XLOOKUP(B1438,'[5]cells down 02052026 13h50'!$B:$B,'[5]cells down 02052026 13h50'!$R:$R,"")</f>
        <v/>
      </c>
      <c r="AX1438" s="24" t="str">
        <f>_xlfn.XLOOKUP(B1438,'[6]cell downs 03052026 8h40 '!$B:$B,'[6]cell downs 03052026 8h40 '!$R:$R,"")</f>
        <v/>
      </c>
      <c r="AY1438" s="24" t="str">
        <f>_xlfn.XLOOKUP(B1438,'[7]ALL SITES DOWN'!$D:$D,'[7]ALL SITES DOWN'!$J:$J,"")</f>
        <v/>
      </c>
      <c r="AZ1438" s="24" t="str">
        <f>_xlfn.XLOOKUP(B1438,'[8]ALL SITES DOWN'!$D:$D,'[8]ALL SITES DOWN'!$J:$J,"")</f>
        <v/>
      </c>
      <c r="BA1438" s="9" t="str">
        <f>_xlfn.XLOOKUP(B1438,[9]sheet1!$AC:$AC,[9]sheet1!$AF:$AF,"")</f>
        <v/>
      </c>
      <c r="BB1438" s="14" t="s">
        <v>5537</v>
      </c>
      <c r="BC1438" s="14" t="s">
        <v>5537</v>
      </c>
      <c r="BD1438" s="14" t="str">
        <f>_xlfn.XLOOKUP(B1438,'[10]cell downs 18042026 17h'!$B:$B,'[10]cell downs 18042026 17h'!$B:$B,"")</f>
        <v/>
      </c>
      <c r="BE1438" s="14" t="str">
        <f>_xlfn.XLOOKUP(B1438,'[11]Cells Huawei 19042026 15h'!$B:$B,'[11]Cells Huawei 19042026 15h'!$B:$B,"")</f>
        <v/>
      </c>
      <c r="BF1438" s="9" t="str">
        <f>_xlfn.XLOOKUP(B1438,'[12]cells down 19042026 9H40'!$B:$B,'[12]cells down 19042026 9H40'!$B:$B,"")</f>
        <v/>
      </c>
      <c r="BG1438" s="9" t="s">
        <v>4812</v>
      </c>
      <c r="BH1438" s="9" t="s">
        <v>12</v>
      </c>
    </row>
    <row r="1439" spans="1:60" s="9" customFormat="1" x14ac:dyDescent="0.3">
      <c r="A1439" s="1" t="s">
        <v>2581</v>
      </c>
      <c r="B1439" s="8" t="s">
        <v>2584</v>
      </c>
      <c r="C1439" s="3" t="str">
        <f>_xlfn.XLOOKUP(B1439,'[1]daily break down'!$D:$D,'[1]daily break down'!$E:$E,"")</f>
        <v>Yaounde</v>
      </c>
      <c r="D1439" s="1"/>
      <c r="E1439" s="1"/>
      <c r="F1439" s="3" t="s">
        <v>37</v>
      </c>
      <c r="G1439" s="1" t="s">
        <v>38</v>
      </c>
      <c r="H1439" s="42" t="str">
        <f>_xlfn.XLOOKUP(B1439,[2]CALCULATION!$B:$B,[2]CALCULATION!$H:$H,"")</f>
        <v>ZTE</v>
      </c>
      <c r="I1439" s="34">
        <v>0</v>
      </c>
      <c r="J1439" s="34">
        <v>0</v>
      </c>
      <c r="K1439" s="34">
        <v>0</v>
      </c>
      <c r="L1439" s="34">
        <v>0</v>
      </c>
      <c r="M1439" s="34">
        <v>0</v>
      </c>
      <c r="N1439" s="34">
        <v>0</v>
      </c>
      <c r="O1439" s="34">
        <v>0</v>
      </c>
      <c r="P1439" s="34">
        <v>0</v>
      </c>
      <c r="Q1439" s="34">
        <v>0</v>
      </c>
      <c r="R1439" s="34">
        <v>0</v>
      </c>
      <c r="S1439" s="35">
        <v>0</v>
      </c>
      <c r="T1439" s="35">
        <v>0</v>
      </c>
      <c r="U1439" s="35">
        <v>0</v>
      </c>
      <c r="V1439" s="35">
        <v>0</v>
      </c>
      <c r="W1439" s="35">
        <v>0</v>
      </c>
      <c r="X1439" s="35">
        <v>0</v>
      </c>
      <c r="Y1439" s="35">
        <v>0</v>
      </c>
      <c r="Z1439" s="35">
        <v>0</v>
      </c>
      <c r="AA1439" s="35">
        <v>0</v>
      </c>
      <c r="AB1439" s="35">
        <v>0</v>
      </c>
      <c r="AC1439" s="35">
        <v>0</v>
      </c>
      <c r="AD1439" s="35">
        <v>0</v>
      </c>
      <c r="AE1439" s="58" t="s">
        <v>5560</v>
      </c>
      <c r="AF1439" s="58"/>
      <c r="AG1439" s="57" t="str" cm="1">
        <f t="array" ref="AG1439">IFERROR(_xlfn.IFS(
AI1439="MPR ISSUE","PDH",
AI1439="BSS Hardware Issue","BSS",
AI1439="Sites strategiques, MLL, Pylone, etc.","ENVTECH",
AI1439="AKTIVCO DEFAUT GE &amp; POWER Cabinet","AKTIVCO",
AI1439="AKTIVCO Coupure ENEO &amp; Baisse de tension","AKTIVCO GRID ONLY",
AI1439="Coupure ENEO &amp; Baisse de tension","IHS GRID ONLY",
AI1439="Defaut GE &amp; POWER Cabinet","IHS",
AI1439="Sharing","Partners",
AI1439="Sites strategiques &amp; DataCenter","SST &amp; DC",
AI1439="Exclu","Exclu",
AI1439="SAT","SAT",
AI1439="SPARE-ISSUE","SPARE-ISSUE",
AI1439="Fiber CAmtel","TRANS_FO_CAMTEL",
AI1439="Fiber AOF","Fiber AOF",
AI1439="Projet OCM (HUAWEI)","TRAVAUX-HUAWEI",
AI1439="Projet OCM (NOKIA)","TRAVAUX-NOKIA",
AI1439="ACCESS-ISSUE","ACCESS-ISSUE",
AI1439="Projet OCM (ZTE, NOKIA, autres projets)","TRAVAUX OCM",
AI1439="No root CAuse","No root cause",
AI1439="ODU HS","PDH",
AI1439="IP &amp; VLAN","PDH",
AI1439="Warehouse HUAWEI","SPARE-ISSUE",
AI1439="SPARE-HS","SPARE-ISSUE",
AI1439="Power Telco","BSS",AI1439="no impacts","no impacts"
),"")</f>
        <v>no impacts</v>
      </c>
      <c r="AH1439" s="57" t="str" cm="1">
        <f t="array" ref="AH1439">IFERROR(_xlfn.IFS(
AI1439="MPR ISSUE","TX ISSUE",
AI1439="BSS Hardware Issue","RAN ISSUE",
AI1439="Sites strategiques, MLL, Pylone, etc.","ENVTECH",
AI1439="AKTIVCO DEFAUT GE &amp; POWER Cabinet","POWER ISSUE",
AI1439="AKTIVCO Coupure ENEO &amp; Baisse de tension","POWER ISSUE",
AI1439="Coupure ENEO &amp; Baisse de tension","POWER ISSUE",
AI1439="Defaut GE &amp; POWER Cabinet","POWER ISSUE",
AI1439="Sharing","POWER ISSUE",
AI1439="Sites strategiques &amp; DataCenter","POWER ISSUE",
AI1439="Exclu","Exclu",
AI1439="SAT","TX ISSUE",
AI1439="SPARE-ISSUE","SPARE-ISSUE",
AI1439="Fiber CAmtel","TX ISSUE",
AI1439="Fiber AOF","TX ISSUE",
AI1439="Projet OCM (HUAWEI)","TRAVAUX-HUAWEI",
AI1439="Projet OCM (NOKIA)","TRAVAUX -NOKIA",
AI1439="ACCESS-ISSUE","ACCESS-ISSUE",
AI1439="Projet OCM (ZTE, NOKIA, autres projets)","TRAVAUX OCM",
AI1439="No root CAuse","No root cause",
AI1439="ODU HS","TX ISSUE",
AI1439="IP &amp; VLAN","TX ISSUE",
AI1439="Warehouse HUAWEI","SPARE-ISSUE",
AI1439="SPARE-HS","SPARE-ISSUE",
AI1439="Power Telco","RAN ISSUE",AI1439="no impacts","no impacts"
),"")</f>
        <v>no impacts</v>
      </c>
      <c r="AI1439" s="85" t="s">
        <v>5998</v>
      </c>
      <c r="AJ1439" s="57" t="str" cm="1">
        <f t="array" ref="AJ1439">IFERROR(_xlfn.IFS(
AI1439="MPR ISSUE","ACTIVE",
AI1439="BSS Hardware Issue","ACTIVE",
AI1439="Sites strategiques, MLL, Pylone, etc.","PASSIVE",
AI1439="AKTIVCO DEFAUT GE &amp; POWER Cabinet","PASSIVE",
AI1439="AKTIVCO Coupure ENEO &amp; Baisse de tension","PASSIVE",
AI1439="Coupure ENEO &amp; Baisse de tension","PASSIVE",
AI1439="Defaut GE &amp; POWER Cabinet","PASSIVE",
AI1439="Sharing","PASSIVE",
AI1439="Sites strategiques &amp; DataCenter","PASSIVE",
AI1439="Exclu","Exclu",
AI1439="SAT","ACTIVE",
AI1439="SPARE-ISSUE","SPARE-ISSUE",
AI1439="Fiber CAmtel","ACTIVE",
AI1439="Fiber AOF","ACTIVE",
AI1439="Projet OCM (HUAWEI)","PLANNED WORKS",
AI1439="Projet OCM (NOKIA)","PLANNED WORKS",
AI1439="ACCESS-ISSUE","ACCESS-ISSUE",
AI1439="Projet OCM (ZTE, NOKIA, autres projets)","PLANNED WORKS",
AI1439="No root CAuse","No root cause",
AI1439="ODU HS","ACTIVE",
AI1439="IP &amp; VLAN","ACTIVE",
AI1439="Warehouse HUAWEI","SPARE-ISSUE",
AI1439="SPARE-HS","SPARE-ISSUE",
AI1439="Power Telco","ACTIVE", AI1439="no impacts","no impacts"
),"")</f>
        <v>no impacts</v>
      </c>
      <c r="AK1439" s="23" t="s">
        <v>5537</v>
      </c>
      <c r="AL1439" s="23" t="str">
        <f t="shared" si="38"/>
        <v>CTR_105</v>
      </c>
      <c r="AN1439" s="9" t="s">
        <v>5537</v>
      </c>
      <c r="AO1439" s="23" t="str">
        <f>_xlfn.XLOOKUP(B1439,'INCIDENT-05-03-2026'!E:E,'INCIDENT-05-03-2026'!F:F,"")</f>
        <v/>
      </c>
      <c r="AP1439" s="7" t="s">
        <v>5537</v>
      </c>
      <c r="AQ1439" s="6"/>
      <c r="AR1439" s="7"/>
      <c r="AS1439" s="3" t="str">
        <f>_xlfn.XLOOKUP(B1439,'[3]tt num | region | site id'!$C:$C,'[3]tt num | region | site id'!$Q:$Q,"")</f>
        <v/>
      </c>
      <c r="AT1439" s="24" t="str">
        <f>_xlfn.XLOOKUP(B1439,'[4]Cells Huawei 03052026 12h'!$B:$B,'[4]Cells Huawei 03052026 12h'!$T:$T,"")</f>
        <v/>
      </c>
      <c r="AU1439" s="24" t="str">
        <f>_xlfn.XLOOKUP(B1439,'[5]cells down 02052026 8h50'!$B:$B,'[5]cells down 02052026 8h50'!$R:$R,"")</f>
        <v/>
      </c>
      <c r="AV1439" s="24" t="str">
        <f>_xlfn.XLOOKUP(B1439,'[5]cells down 02052026 13h50'!$B:$B,'[5]cells down 02052026 13h50'!$R:$R,"")</f>
        <v/>
      </c>
      <c r="AW1439" s="24" t="str">
        <f>_xlfn.XLOOKUP(B1439,'[5]cells down 02052026 13h50'!$B:$B,'[5]cells down 02052026 13h50'!$R:$R,"")</f>
        <v/>
      </c>
      <c r="AX1439" s="24" t="str">
        <f>_xlfn.XLOOKUP(B1439,'[6]cell downs 03052026 8h40 '!$B:$B,'[6]cell downs 03052026 8h40 '!$R:$R,"")</f>
        <v/>
      </c>
      <c r="AY1439" s="24" t="str">
        <f>_xlfn.XLOOKUP(B1439,'[7]ALL SITES DOWN'!$D:$D,'[7]ALL SITES DOWN'!$J:$J,"")</f>
        <v/>
      </c>
      <c r="AZ1439" s="24" t="str">
        <f>_xlfn.XLOOKUP(B1439,'[8]ALL SITES DOWN'!$D:$D,'[8]ALL SITES DOWN'!$J:$J,"")</f>
        <v/>
      </c>
      <c r="BA1439" s="9" t="str">
        <f>_xlfn.XLOOKUP(B1439,[9]sheet1!$AC:$AC,[9]sheet1!$AF:$AF,"")</f>
        <v/>
      </c>
      <c r="BB1439" s="14" t="s">
        <v>5537</v>
      </c>
      <c r="BC1439" s="14" t="s">
        <v>5537</v>
      </c>
      <c r="BD1439" s="14" t="str">
        <f>_xlfn.XLOOKUP(B1439,'[10]cell downs 18042026 17h'!$B:$B,'[10]cell downs 18042026 17h'!$B:$B,"")</f>
        <v/>
      </c>
      <c r="BE1439" s="14" t="str">
        <f>_xlfn.XLOOKUP(B1439,'[11]Cells Huawei 19042026 15h'!$B:$B,'[11]Cells Huawei 19042026 15h'!$B:$B,"")</f>
        <v/>
      </c>
      <c r="BF1439" s="9" t="str">
        <f>_xlfn.XLOOKUP(B1439,'[12]cells down 19042026 9H40'!$B:$B,'[12]cells down 19042026 9H40'!$B:$B,"")</f>
        <v/>
      </c>
      <c r="BG1439" s="9" t="s">
        <v>5537</v>
      </c>
      <c r="BH1439" s="9" t="s">
        <v>5581</v>
      </c>
    </row>
    <row r="1440" spans="1:60" s="9" customFormat="1" x14ac:dyDescent="0.3">
      <c r="A1440" s="1" t="s">
        <v>944</v>
      </c>
      <c r="B1440" s="8" t="s">
        <v>945</v>
      </c>
      <c r="C1440" s="3" t="str">
        <f>_xlfn.XLOOKUP(B1440,'[1]daily break down'!$D:$D,'[1]daily break down'!$E:$E,"")</f>
        <v>Yaounde</v>
      </c>
      <c r="D1440" s="1" t="s">
        <v>11</v>
      </c>
      <c r="E1440" s="1" t="s">
        <v>12</v>
      </c>
      <c r="F1440" s="3" t="s">
        <v>37</v>
      </c>
      <c r="G1440" s="1" t="s">
        <v>38</v>
      </c>
      <c r="H1440" s="42" t="str">
        <f>_xlfn.XLOOKUP(B1440,[2]CALCULATION!$B:$B,[2]CALCULATION!$H:$H,"")</f>
        <v>ZTE</v>
      </c>
      <c r="I1440" s="34">
        <v>0</v>
      </c>
      <c r="J1440" s="34">
        <v>0</v>
      </c>
      <c r="K1440" s="34">
        <v>6.3538893311988343</v>
      </c>
      <c r="L1440" s="34">
        <v>0</v>
      </c>
      <c r="M1440" s="34">
        <v>0</v>
      </c>
      <c r="N1440" s="34">
        <v>0</v>
      </c>
      <c r="O1440" s="34">
        <v>0</v>
      </c>
      <c r="P1440" s="34">
        <v>0</v>
      </c>
      <c r="Q1440" s="34">
        <v>0</v>
      </c>
      <c r="R1440" s="34">
        <v>0</v>
      </c>
      <c r="S1440" s="35">
        <v>0</v>
      </c>
      <c r="T1440" s="35">
        <v>0</v>
      </c>
      <c r="U1440" s="35">
        <v>0.1753901601732713</v>
      </c>
      <c r="V1440" s="35">
        <v>0</v>
      </c>
      <c r="W1440" s="35">
        <v>0</v>
      </c>
      <c r="X1440" s="35">
        <v>0</v>
      </c>
      <c r="Y1440" s="35">
        <v>0</v>
      </c>
      <c r="Z1440" s="35">
        <v>0</v>
      </c>
      <c r="AA1440" s="35">
        <v>0</v>
      </c>
      <c r="AB1440" s="35">
        <v>0</v>
      </c>
      <c r="AC1440" s="35">
        <v>0</v>
      </c>
      <c r="AD1440" s="35">
        <v>0</v>
      </c>
      <c r="AE1440" s="58" t="s">
        <v>5560</v>
      </c>
      <c r="AF1440" s="58"/>
      <c r="AG1440" s="57" t="str" cm="1">
        <f t="array" ref="AG1440">IFERROR(_xlfn.IFS(
AI1440="MPR ISSUE","PDH",
AI1440="BSS Hardware Issue","BSS",
AI1440="Sites strategiques, MLL, Pylone, etc.","ENVTECH",
AI1440="AKTIVCO DEFAUT GE &amp; POWER Cabinet","AKTIVCO",
AI1440="AKTIVCO Coupure ENEO &amp; Baisse de tension","AKTIVCO GRID ONLY",
AI1440="Coupure ENEO &amp; Baisse de tension","IHS GRID ONLY",
AI1440="Defaut GE &amp; POWER Cabinet","IHS",
AI1440="Sharing","Partners",
AI1440="Sites strategiques &amp; DataCenter","SST &amp; DC",
AI1440="Exclu","Exclu",
AI1440="SAT","SAT",
AI1440="SPARE-ISSUE","SPARE-ISSUE",
AI1440="Fiber CAmtel","TRANS_FO_CAMTEL",
AI1440="Fiber AOF","Fiber AOF",
AI1440="Projet OCM (HUAWEI)","TRAVAUX-HUAWEI",
AI1440="Projet OCM (NOKIA)","TRAVAUX-NOKIA",
AI1440="ACCESS-ISSUE","ACCESS-ISSUE",
AI1440="Projet OCM (ZTE, NOKIA, autres projets)","TRAVAUX OCM",
AI1440="No root CAuse","No root cause",
AI1440="ODU HS","PDH",
AI1440="IP &amp; VLAN","PDH",
AI1440="Warehouse HUAWEI","SPARE-ISSUE",
AI1440="SPARE-HS","SPARE-ISSUE",
AI1440="Power Telco","BSS",AI1440="no impacts","no impacts"
),"")</f>
        <v>no impacts</v>
      </c>
      <c r="AH1440" s="57" t="str" cm="1">
        <f t="array" ref="AH1440">IFERROR(_xlfn.IFS(
AI1440="MPR ISSUE","TX ISSUE",
AI1440="BSS Hardware Issue","RAN ISSUE",
AI1440="Sites strategiques, MLL, Pylone, etc.","ENVTECH",
AI1440="AKTIVCO DEFAUT GE &amp; POWER Cabinet","POWER ISSUE",
AI1440="AKTIVCO Coupure ENEO &amp; Baisse de tension","POWER ISSUE",
AI1440="Coupure ENEO &amp; Baisse de tension","POWER ISSUE",
AI1440="Defaut GE &amp; POWER Cabinet","POWER ISSUE",
AI1440="Sharing","POWER ISSUE",
AI1440="Sites strategiques &amp; DataCenter","POWER ISSUE",
AI1440="Exclu","Exclu",
AI1440="SAT","TX ISSUE",
AI1440="SPARE-ISSUE","SPARE-ISSUE",
AI1440="Fiber CAmtel","TX ISSUE",
AI1440="Fiber AOF","TX ISSUE",
AI1440="Projet OCM (HUAWEI)","TRAVAUX-HUAWEI",
AI1440="Projet OCM (NOKIA)","TRAVAUX -NOKIA",
AI1440="ACCESS-ISSUE","ACCESS-ISSUE",
AI1440="Projet OCM (ZTE, NOKIA, autres projets)","TRAVAUX OCM",
AI1440="No root CAuse","No root cause",
AI1440="ODU HS","TX ISSUE",
AI1440="IP &amp; VLAN","TX ISSUE",
AI1440="Warehouse HUAWEI","SPARE-ISSUE",
AI1440="SPARE-HS","SPARE-ISSUE",
AI1440="Power Telco","RAN ISSUE",AI1440="no impacts","no impacts"
),"")</f>
        <v>no impacts</v>
      </c>
      <c r="AI1440" s="85" t="s">
        <v>5998</v>
      </c>
      <c r="AJ1440" s="57" t="str" cm="1">
        <f t="array" ref="AJ1440">IFERROR(_xlfn.IFS(
AI1440="MPR ISSUE","ACTIVE",
AI1440="BSS Hardware Issue","ACTIVE",
AI1440="Sites strategiques, MLL, Pylone, etc.","PASSIVE",
AI1440="AKTIVCO DEFAUT GE &amp; POWER Cabinet","PASSIVE",
AI1440="AKTIVCO Coupure ENEO &amp; Baisse de tension","PASSIVE",
AI1440="Coupure ENEO &amp; Baisse de tension","PASSIVE",
AI1440="Defaut GE &amp; POWER Cabinet","PASSIVE",
AI1440="Sharing","PASSIVE",
AI1440="Sites strategiques &amp; DataCenter","PASSIVE",
AI1440="Exclu","Exclu",
AI1440="SAT","ACTIVE",
AI1440="SPARE-ISSUE","SPARE-ISSUE",
AI1440="Fiber CAmtel","ACTIVE",
AI1440="Fiber AOF","ACTIVE",
AI1440="Projet OCM (HUAWEI)","PLANNED WORKS",
AI1440="Projet OCM (NOKIA)","PLANNED WORKS",
AI1440="ACCESS-ISSUE","ACCESS-ISSUE",
AI1440="Projet OCM (ZTE, NOKIA, autres projets)","PLANNED WORKS",
AI1440="No root CAuse","No root cause",
AI1440="ODU HS","ACTIVE",
AI1440="IP &amp; VLAN","ACTIVE",
AI1440="Warehouse HUAWEI","SPARE-ISSUE",
AI1440="SPARE-HS","SPARE-ISSUE",
AI1440="Power Telco","ACTIVE", AI1440="no impacts","no impacts"
),"")</f>
        <v>no impacts</v>
      </c>
      <c r="AK1440" s="23" t="s">
        <v>5537</v>
      </c>
      <c r="AL1440" s="23" t="str">
        <f t="shared" si="38"/>
        <v>CTR_322</v>
      </c>
      <c r="AN1440" s="9" t="s">
        <v>5537</v>
      </c>
      <c r="AO1440" s="23" t="str">
        <f>_xlfn.XLOOKUP(B1440,'INCIDENT-05-03-2026'!E:E,'INCIDENT-05-03-2026'!F:F,"")</f>
        <v/>
      </c>
      <c r="AP1440" s="7" t="s">
        <v>5537</v>
      </c>
      <c r="AQ1440" s="6"/>
      <c r="AR1440" s="7"/>
      <c r="AS1440" s="3" t="str">
        <f>_xlfn.XLOOKUP(B1440,'[3]tt num | region | site id'!$C:$C,'[3]tt num | region | site id'!$Q:$Q,"")</f>
        <v/>
      </c>
      <c r="AT1440" s="24" t="str">
        <f>_xlfn.XLOOKUP(B1440,'[4]Cells Huawei 03052026 12h'!$B:$B,'[4]Cells Huawei 03052026 12h'!$T:$T,"")</f>
        <v/>
      </c>
      <c r="AU1440" s="24" t="str">
        <f>_xlfn.XLOOKUP(B1440,'[5]cells down 02052026 8h50'!$B:$B,'[5]cells down 02052026 8h50'!$R:$R,"")</f>
        <v/>
      </c>
      <c r="AV1440" s="24" t="str">
        <f>_xlfn.XLOOKUP(B1440,'[5]cells down 02052026 13h50'!$B:$B,'[5]cells down 02052026 13h50'!$R:$R,"")</f>
        <v/>
      </c>
      <c r="AW1440" s="24" t="str">
        <f>_xlfn.XLOOKUP(B1440,'[5]cells down 02052026 13h50'!$B:$B,'[5]cells down 02052026 13h50'!$R:$R,"")</f>
        <v/>
      </c>
      <c r="AX1440" s="24" t="str">
        <f>_xlfn.XLOOKUP(B1440,'[6]cell downs 03052026 8h40 '!$B:$B,'[6]cell downs 03052026 8h40 '!$R:$R,"")</f>
        <v/>
      </c>
      <c r="AY1440" s="24" t="str">
        <f>_xlfn.XLOOKUP(B1440,'[7]ALL SITES DOWN'!$D:$D,'[7]ALL SITES DOWN'!$J:$J,"")</f>
        <v/>
      </c>
      <c r="AZ1440" s="24" t="str">
        <f>_xlfn.XLOOKUP(B1440,'[8]ALL SITES DOWN'!$D:$D,'[8]ALL SITES DOWN'!$J:$J,"")</f>
        <v/>
      </c>
      <c r="BA1440" s="9" t="str">
        <f>_xlfn.XLOOKUP(B1440,[9]sheet1!$AC:$AC,[9]sheet1!$AF:$AF,"")</f>
        <v/>
      </c>
      <c r="BB1440" s="14" t="s">
        <v>5537</v>
      </c>
      <c r="BC1440" s="14" t="s">
        <v>5537</v>
      </c>
      <c r="BD1440" s="14" t="str">
        <f>_xlfn.XLOOKUP(B1440,'[10]cell downs 18042026 17h'!$B:$B,'[10]cell downs 18042026 17h'!$B:$B,"")</f>
        <v/>
      </c>
      <c r="BE1440" s="14" t="str">
        <f>_xlfn.XLOOKUP(B1440,'[11]Cells Huawei 19042026 15h'!$B:$B,'[11]Cells Huawei 19042026 15h'!$B:$B,"")</f>
        <v/>
      </c>
      <c r="BF1440" s="9" t="str">
        <f>_xlfn.XLOOKUP(B1440,'[12]cells down 19042026 9H40'!$B:$B,'[12]cells down 19042026 9H40'!$B:$B,"")</f>
        <v/>
      </c>
      <c r="BG1440" s="9" t="s">
        <v>945</v>
      </c>
      <c r="BH1440" s="9" t="s">
        <v>12</v>
      </c>
    </row>
    <row r="1441" spans="1:60" s="9" customFormat="1" x14ac:dyDescent="0.3">
      <c r="A1441" s="1" t="s">
        <v>3225</v>
      </c>
      <c r="B1441" s="8" t="s">
        <v>3226</v>
      </c>
      <c r="C1441" s="3" t="str">
        <f>_xlfn.XLOOKUP(B1441,'[1]daily break down'!$D:$D,'[1]daily break down'!$E:$E,"")</f>
        <v>Yaounde</v>
      </c>
      <c r="D1441" s="1" t="s">
        <v>11</v>
      </c>
      <c r="E1441" s="1" t="s">
        <v>12</v>
      </c>
      <c r="F1441" s="3" t="s">
        <v>37</v>
      </c>
      <c r="G1441" s="1" t="s">
        <v>38</v>
      </c>
      <c r="H1441" s="42" t="str">
        <f>_xlfn.XLOOKUP(B1441,[2]CALCULATION!$B:$B,[2]CALCULATION!$H:$H,"")</f>
        <v>ZTE</v>
      </c>
      <c r="I1441" s="34">
        <v>0</v>
      </c>
      <c r="J1441" s="34">
        <v>0</v>
      </c>
      <c r="K1441" s="34">
        <v>0.24598140015352477</v>
      </c>
      <c r="L1441" s="34">
        <v>0</v>
      </c>
      <c r="M1441" s="34">
        <v>0</v>
      </c>
      <c r="N1441" s="34">
        <v>0</v>
      </c>
      <c r="O1441" s="34">
        <v>62.058367790704629</v>
      </c>
      <c r="P1441" s="34">
        <v>0</v>
      </c>
      <c r="Q1441" s="34">
        <v>0</v>
      </c>
      <c r="R1441" s="34">
        <v>0</v>
      </c>
      <c r="S1441" s="35">
        <v>2.2278153027825578</v>
      </c>
      <c r="T1441" s="35">
        <v>0</v>
      </c>
      <c r="U1441" s="35">
        <v>0</v>
      </c>
      <c r="V1441" s="35">
        <v>0</v>
      </c>
      <c r="W1441" s="35">
        <v>0</v>
      </c>
      <c r="X1441" s="35">
        <v>0</v>
      </c>
      <c r="Y1441" s="35">
        <v>0</v>
      </c>
      <c r="Z1441" s="35">
        <v>0</v>
      </c>
      <c r="AA1441" s="35">
        <v>0</v>
      </c>
      <c r="AB1441" s="35">
        <v>0</v>
      </c>
      <c r="AC1441" s="35">
        <v>0</v>
      </c>
      <c r="AD1441" s="35">
        <v>0</v>
      </c>
      <c r="AE1441" s="58" t="s">
        <v>5560</v>
      </c>
      <c r="AF1441" s="58"/>
      <c r="AG1441" s="57" t="str" cm="1">
        <f t="array" ref="AG1441">IFERROR(_xlfn.IFS(
AI1441="MPR ISSUE","PDH",
AI1441="BSS Hardware Issue","BSS",
AI1441="Sites strategiques, MLL, Pylone, etc.","ENVTECH",
AI1441="AKTIVCO DEFAUT GE &amp; POWER Cabinet","AKTIVCO",
AI1441="AKTIVCO Coupure ENEO &amp; Baisse de tension","AKTIVCO GRID ONLY",
AI1441="Coupure ENEO &amp; Baisse de tension","IHS GRID ONLY",
AI1441="Defaut GE &amp; POWER Cabinet","IHS",
AI1441="Sharing","Partners",
AI1441="Sites strategiques &amp; DataCenter","SST &amp; DC",
AI1441="Exclu","Exclu",
AI1441="SAT","SAT",
AI1441="SPARE-ISSUE","SPARE-ISSUE",
AI1441="Fiber CAmtel","TRANS_FO_CAMTEL",
AI1441="Fiber AOF","Fiber AOF",
AI1441="Projet OCM (HUAWEI)","TRAVAUX-HUAWEI",
AI1441="Projet OCM (NOKIA)","TRAVAUX-NOKIA",
AI1441="ACCESS-ISSUE","ACCESS-ISSUE",
AI1441="Projet OCM (ZTE, NOKIA, autres projets)","TRAVAUX OCM",
AI1441="No root CAuse","No root cause",
AI1441="ODU HS","PDH",
AI1441="IP &amp; VLAN","PDH",
AI1441="Warehouse HUAWEI","SPARE-ISSUE",
AI1441="SPARE-HS","SPARE-ISSUE",
AI1441="Power Telco","BSS",AI1441="no impacts","no impacts"
),"")</f>
        <v>no impacts</v>
      </c>
      <c r="AH1441" s="57" t="str" cm="1">
        <f t="array" ref="AH1441">IFERROR(_xlfn.IFS(
AI1441="MPR ISSUE","TX ISSUE",
AI1441="BSS Hardware Issue","RAN ISSUE",
AI1441="Sites strategiques, MLL, Pylone, etc.","ENVTECH",
AI1441="AKTIVCO DEFAUT GE &amp; POWER Cabinet","POWER ISSUE",
AI1441="AKTIVCO Coupure ENEO &amp; Baisse de tension","POWER ISSUE",
AI1441="Coupure ENEO &amp; Baisse de tension","POWER ISSUE",
AI1441="Defaut GE &amp; POWER Cabinet","POWER ISSUE",
AI1441="Sharing","POWER ISSUE",
AI1441="Sites strategiques &amp; DataCenter","POWER ISSUE",
AI1441="Exclu","Exclu",
AI1441="SAT","TX ISSUE",
AI1441="SPARE-ISSUE","SPARE-ISSUE",
AI1441="Fiber CAmtel","TX ISSUE",
AI1441="Fiber AOF","TX ISSUE",
AI1441="Projet OCM (HUAWEI)","TRAVAUX-HUAWEI",
AI1441="Projet OCM (NOKIA)","TRAVAUX -NOKIA",
AI1441="ACCESS-ISSUE","ACCESS-ISSUE",
AI1441="Projet OCM (ZTE, NOKIA, autres projets)","TRAVAUX OCM",
AI1441="No root CAuse","No root cause",
AI1441="ODU HS","TX ISSUE",
AI1441="IP &amp; VLAN","TX ISSUE",
AI1441="Warehouse HUAWEI","SPARE-ISSUE",
AI1441="SPARE-HS","SPARE-ISSUE",
AI1441="Power Telco","RAN ISSUE",AI1441="no impacts","no impacts"
),"")</f>
        <v>no impacts</v>
      </c>
      <c r="AI1441" s="85" t="s">
        <v>5998</v>
      </c>
      <c r="AJ1441" s="57" t="str" cm="1">
        <f t="array" ref="AJ1441">IFERROR(_xlfn.IFS(
AI1441="MPR ISSUE","ACTIVE",
AI1441="BSS Hardware Issue","ACTIVE",
AI1441="Sites strategiques, MLL, Pylone, etc.","PASSIVE",
AI1441="AKTIVCO DEFAUT GE &amp; POWER Cabinet","PASSIVE",
AI1441="AKTIVCO Coupure ENEO &amp; Baisse de tension","PASSIVE",
AI1441="Coupure ENEO &amp; Baisse de tension","PASSIVE",
AI1441="Defaut GE &amp; POWER Cabinet","PASSIVE",
AI1441="Sharing","PASSIVE",
AI1441="Sites strategiques &amp; DataCenter","PASSIVE",
AI1441="Exclu","Exclu",
AI1441="SAT","ACTIVE",
AI1441="SPARE-ISSUE","SPARE-ISSUE",
AI1441="Fiber CAmtel","ACTIVE",
AI1441="Fiber AOF","ACTIVE",
AI1441="Projet OCM (HUAWEI)","PLANNED WORKS",
AI1441="Projet OCM (NOKIA)","PLANNED WORKS",
AI1441="ACCESS-ISSUE","ACCESS-ISSUE",
AI1441="Projet OCM (ZTE, NOKIA, autres projets)","PLANNED WORKS",
AI1441="No root CAuse","No root cause",
AI1441="ODU HS","ACTIVE",
AI1441="IP &amp; VLAN","ACTIVE",
AI1441="Warehouse HUAWEI","SPARE-ISSUE",
AI1441="SPARE-HS","SPARE-ISSUE",
AI1441="Power Telco","ACTIVE", AI1441="no impacts","no impacts"
),"")</f>
        <v>no impacts</v>
      </c>
      <c r="AK1441" s="23" t="s">
        <v>5537</v>
      </c>
      <c r="AL1441" s="23" t="str">
        <f t="shared" si="38"/>
        <v>CTR_472</v>
      </c>
      <c r="AN1441" s="9" t="s">
        <v>5537</v>
      </c>
      <c r="AO1441" s="23" t="str">
        <f>_xlfn.XLOOKUP(B1441,'INCIDENT-05-03-2026'!E:E,'INCIDENT-05-03-2026'!F:F,"")</f>
        <v/>
      </c>
      <c r="AP1441" s="7" t="s">
        <v>5537</v>
      </c>
      <c r="AQ1441" s="6"/>
      <c r="AR1441" s="7"/>
      <c r="AS1441" s="3" t="str">
        <f>_xlfn.XLOOKUP(B1441,'[3]tt num | region | site id'!$C:$C,'[3]tt num | region | site id'!$Q:$Q,"")</f>
        <v/>
      </c>
      <c r="AT1441" s="24" t="str">
        <f>_xlfn.XLOOKUP(B1441,'[4]Cells Huawei 03052026 12h'!$B:$B,'[4]Cells Huawei 03052026 12h'!$T:$T,"")</f>
        <v/>
      </c>
      <c r="AU1441" s="24" t="str">
        <f>_xlfn.XLOOKUP(B1441,'[5]cells down 02052026 8h50'!$B:$B,'[5]cells down 02052026 8h50'!$R:$R,"")</f>
        <v/>
      </c>
      <c r="AV1441" s="24" t="str">
        <f>_xlfn.XLOOKUP(B1441,'[5]cells down 02052026 13h50'!$B:$B,'[5]cells down 02052026 13h50'!$R:$R,"")</f>
        <v/>
      </c>
      <c r="AW1441" s="24" t="str">
        <f>_xlfn.XLOOKUP(B1441,'[5]cells down 02052026 13h50'!$B:$B,'[5]cells down 02052026 13h50'!$R:$R,"")</f>
        <v/>
      </c>
      <c r="AX1441" s="24" t="str">
        <f>_xlfn.XLOOKUP(B1441,'[6]cell downs 03052026 8h40 '!$B:$B,'[6]cell downs 03052026 8h40 '!$R:$R,"")</f>
        <v/>
      </c>
      <c r="AY1441" s="24" t="str">
        <f>_xlfn.XLOOKUP(B1441,'[7]ALL SITES DOWN'!$D:$D,'[7]ALL SITES DOWN'!$J:$J,"")</f>
        <v/>
      </c>
      <c r="AZ1441" s="24" t="str">
        <f>_xlfn.XLOOKUP(B1441,'[8]ALL SITES DOWN'!$D:$D,'[8]ALL SITES DOWN'!$J:$J,"")</f>
        <v/>
      </c>
      <c r="BA1441" s="9" t="str">
        <f>_xlfn.XLOOKUP(B1441,[9]sheet1!$AC:$AC,[9]sheet1!$AF:$AF,"")</f>
        <v/>
      </c>
      <c r="BB1441" s="14" t="s">
        <v>5537</v>
      </c>
      <c r="BC1441" s="14" t="s">
        <v>5537</v>
      </c>
      <c r="BD1441" s="14" t="str">
        <f>_xlfn.XLOOKUP(B1441,'[10]cell downs 18042026 17h'!$B:$B,'[10]cell downs 18042026 17h'!$B:$B,"")</f>
        <v/>
      </c>
      <c r="BE1441" s="14" t="str">
        <f>_xlfn.XLOOKUP(B1441,'[11]Cells Huawei 19042026 15h'!$B:$B,'[11]Cells Huawei 19042026 15h'!$B:$B,"")</f>
        <v/>
      </c>
      <c r="BF1441" s="9" t="str">
        <f>_xlfn.XLOOKUP(B1441,'[12]cells down 19042026 9H40'!$B:$B,'[12]cells down 19042026 9H40'!$B:$B,"")</f>
        <v/>
      </c>
      <c r="BG1441" s="9" t="s">
        <v>3226</v>
      </c>
      <c r="BH1441" s="9" t="s">
        <v>154</v>
      </c>
    </row>
    <row r="1442" spans="1:60" s="9" customFormat="1" x14ac:dyDescent="0.3">
      <c r="A1442" s="1" t="s">
        <v>2149</v>
      </c>
      <c r="B1442" s="8" t="s">
        <v>2150</v>
      </c>
      <c r="C1442" s="3" t="str">
        <f>_xlfn.XLOOKUP(B1442,'[1]daily break down'!$D:$D,'[1]daily break down'!$E:$E,"")</f>
        <v>CENTRE</v>
      </c>
      <c r="D1442" s="1" t="s">
        <v>11</v>
      </c>
      <c r="E1442" s="1" t="s">
        <v>12</v>
      </c>
      <c r="F1442" s="3" t="s">
        <v>226</v>
      </c>
      <c r="G1442" s="1" t="s">
        <v>489</v>
      </c>
      <c r="H1442" s="42" t="str">
        <f>_xlfn.XLOOKUP(B1442,[2]CALCULATION!$B:$B,[2]CALCULATION!$H:$H,"")</f>
        <v>ZTE</v>
      </c>
      <c r="I1442" s="34">
        <v>0</v>
      </c>
      <c r="J1442" s="34">
        <v>0</v>
      </c>
      <c r="K1442" s="34">
        <v>0</v>
      </c>
      <c r="L1442" s="34">
        <v>0</v>
      </c>
      <c r="M1442" s="34">
        <v>0</v>
      </c>
      <c r="N1442" s="34">
        <v>0</v>
      </c>
      <c r="O1442" s="34">
        <v>0</v>
      </c>
      <c r="P1442" s="34">
        <v>0</v>
      </c>
      <c r="Q1442" s="34">
        <v>0</v>
      </c>
      <c r="R1442" s="34">
        <v>0</v>
      </c>
      <c r="S1442" s="35">
        <v>0</v>
      </c>
      <c r="T1442" s="35">
        <v>0</v>
      </c>
      <c r="U1442" s="35">
        <v>0</v>
      </c>
      <c r="V1442" s="35">
        <v>0</v>
      </c>
      <c r="W1442" s="35">
        <v>0</v>
      </c>
      <c r="X1442" s="35">
        <v>0</v>
      </c>
      <c r="Y1442" s="35">
        <v>0</v>
      </c>
      <c r="Z1442" s="35">
        <v>0</v>
      </c>
      <c r="AA1442" s="35">
        <v>0</v>
      </c>
      <c r="AB1442" s="35">
        <v>0</v>
      </c>
      <c r="AC1442" s="35">
        <v>0</v>
      </c>
      <c r="AD1442" s="35">
        <v>0</v>
      </c>
      <c r="AE1442" s="58" t="s">
        <v>5560</v>
      </c>
      <c r="AF1442" s="58"/>
      <c r="AG1442" s="57" t="str" cm="1">
        <f t="array" ref="AG1442">IFERROR(_xlfn.IFS(
AI1442="MPR ISSUE","PDH",
AI1442="BSS Hardware Issue","BSS",
AI1442="Sites strategiques, MLL, Pylone, etc.","ENVTECH",
AI1442="AKTIVCO DEFAUT GE &amp; POWER Cabinet","AKTIVCO",
AI1442="AKTIVCO Coupure ENEO &amp; Baisse de tension","AKTIVCO GRID ONLY",
AI1442="Coupure ENEO &amp; Baisse de tension","IHS GRID ONLY",
AI1442="Defaut GE &amp; POWER Cabinet","IHS",
AI1442="Sharing","Partners",
AI1442="Sites strategiques &amp; DataCenter","SST &amp; DC",
AI1442="Exclu","Exclu",
AI1442="SAT","SAT",
AI1442="SPARE-ISSUE","SPARE-ISSUE",
AI1442="Fiber CAmtel","TRANS_FO_CAMTEL",
AI1442="Fiber AOF","Fiber AOF",
AI1442="Projet OCM (HUAWEI)","TRAVAUX-HUAWEI",
AI1442="Projet OCM (NOKIA)","TRAVAUX-NOKIA",
AI1442="ACCESS-ISSUE","ACCESS-ISSUE",
AI1442="Projet OCM (ZTE, NOKIA, autres projets)","TRAVAUX OCM",
AI1442="No root CAuse","No root cause",
AI1442="ODU HS","PDH",
AI1442="IP &amp; VLAN","PDH",
AI1442="Warehouse HUAWEI","SPARE-ISSUE",
AI1442="SPARE-HS","SPARE-ISSUE",
AI1442="Power Telco","BSS",AI1442="no impacts","no impacts"
),"")</f>
        <v>no impacts</v>
      </c>
      <c r="AH1442" s="57" t="str" cm="1">
        <f t="array" ref="AH1442">IFERROR(_xlfn.IFS(
AI1442="MPR ISSUE","TX ISSUE",
AI1442="BSS Hardware Issue","RAN ISSUE",
AI1442="Sites strategiques, MLL, Pylone, etc.","ENVTECH",
AI1442="AKTIVCO DEFAUT GE &amp; POWER Cabinet","POWER ISSUE",
AI1442="AKTIVCO Coupure ENEO &amp; Baisse de tension","POWER ISSUE",
AI1442="Coupure ENEO &amp; Baisse de tension","POWER ISSUE",
AI1442="Defaut GE &amp; POWER Cabinet","POWER ISSUE",
AI1442="Sharing","POWER ISSUE",
AI1442="Sites strategiques &amp; DataCenter","POWER ISSUE",
AI1442="Exclu","Exclu",
AI1442="SAT","TX ISSUE",
AI1442="SPARE-ISSUE","SPARE-ISSUE",
AI1442="Fiber CAmtel","TX ISSUE",
AI1442="Fiber AOF","TX ISSUE",
AI1442="Projet OCM (HUAWEI)","TRAVAUX-HUAWEI",
AI1442="Projet OCM (NOKIA)","TRAVAUX -NOKIA",
AI1442="ACCESS-ISSUE","ACCESS-ISSUE",
AI1442="Projet OCM (ZTE, NOKIA, autres projets)","TRAVAUX OCM",
AI1442="No root CAuse","No root cause",
AI1442="ODU HS","TX ISSUE",
AI1442="IP &amp; VLAN","TX ISSUE",
AI1442="Warehouse HUAWEI","SPARE-ISSUE",
AI1442="SPARE-HS","SPARE-ISSUE",
AI1442="Power Telco","RAN ISSUE",AI1442="no impacts","no impacts"
),"")</f>
        <v>no impacts</v>
      </c>
      <c r="AI1442" s="85" t="s">
        <v>5998</v>
      </c>
      <c r="AJ1442" s="57" t="str" cm="1">
        <f t="array" ref="AJ1442">IFERROR(_xlfn.IFS(
AI1442="MPR ISSUE","ACTIVE",
AI1442="BSS Hardware Issue","ACTIVE",
AI1442="Sites strategiques, MLL, Pylone, etc.","PASSIVE",
AI1442="AKTIVCO DEFAUT GE &amp; POWER Cabinet","PASSIVE",
AI1442="AKTIVCO Coupure ENEO &amp; Baisse de tension","PASSIVE",
AI1442="Coupure ENEO &amp; Baisse de tension","PASSIVE",
AI1442="Defaut GE &amp; POWER Cabinet","PASSIVE",
AI1442="Sharing","PASSIVE",
AI1442="Sites strategiques &amp; DataCenter","PASSIVE",
AI1442="Exclu","Exclu",
AI1442="SAT","ACTIVE",
AI1442="SPARE-ISSUE","SPARE-ISSUE",
AI1442="Fiber CAmtel","ACTIVE",
AI1442="Fiber AOF","ACTIVE",
AI1442="Projet OCM (HUAWEI)","PLANNED WORKS",
AI1442="Projet OCM (NOKIA)","PLANNED WORKS",
AI1442="ACCESS-ISSUE","ACCESS-ISSUE",
AI1442="Projet OCM (ZTE, NOKIA, autres projets)","PLANNED WORKS",
AI1442="No root CAuse","No root cause",
AI1442="ODU HS","ACTIVE",
AI1442="IP &amp; VLAN","ACTIVE",
AI1442="Warehouse HUAWEI","SPARE-ISSUE",
AI1442="SPARE-HS","SPARE-ISSUE",
AI1442="Power Telco","ACTIVE", AI1442="no impacts","no impacts"
),"")</f>
        <v>no impacts</v>
      </c>
      <c r="AK1442" s="23" t="s">
        <v>5537</v>
      </c>
      <c r="AL1442" s="23" t="str">
        <f t="shared" si="38"/>
        <v>EST_032</v>
      </c>
      <c r="AN1442" s="9" t="s">
        <v>5537</v>
      </c>
      <c r="AO1442" s="23" t="str">
        <f>_xlfn.XLOOKUP(B1442,'INCIDENT-05-03-2026'!E:E,'INCIDENT-05-03-2026'!F:F,"")</f>
        <v/>
      </c>
      <c r="AP1442" s="7" t="s">
        <v>5537</v>
      </c>
      <c r="AQ1442" s="6"/>
      <c r="AR1442" s="7"/>
      <c r="AS1442" s="3" t="str">
        <f>_xlfn.XLOOKUP(B1442,'[3]tt num | region | site id'!$C:$C,'[3]tt num | region | site id'!$Q:$Q,"")</f>
        <v/>
      </c>
      <c r="AT1442" s="24" t="str">
        <f>_xlfn.XLOOKUP(B1442,'[4]Cells Huawei 03052026 12h'!$B:$B,'[4]Cells Huawei 03052026 12h'!$T:$T,"")</f>
        <v/>
      </c>
      <c r="AU1442" s="24" t="str">
        <f>_xlfn.XLOOKUP(B1442,'[5]cells down 02052026 8h50'!$B:$B,'[5]cells down 02052026 8h50'!$R:$R,"")</f>
        <v/>
      </c>
      <c r="AV1442" s="24" t="str">
        <f>_xlfn.XLOOKUP(B1442,'[5]cells down 02052026 13h50'!$B:$B,'[5]cells down 02052026 13h50'!$R:$R,"")</f>
        <v/>
      </c>
      <c r="AW1442" s="24" t="str">
        <f>_xlfn.XLOOKUP(B1442,'[5]cells down 02052026 13h50'!$B:$B,'[5]cells down 02052026 13h50'!$R:$R,"")</f>
        <v/>
      </c>
      <c r="AX1442" s="24" t="str">
        <f>_xlfn.XLOOKUP(B1442,'[6]cell downs 03052026 8h40 '!$B:$B,'[6]cell downs 03052026 8h40 '!$R:$R,"")</f>
        <v/>
      </c>
      <c r="AY1442" s="24" t="str">
        <f>_xlfn.XLOOKUP(B1442,'[7]ALL SITES DOWN'!$D:$D,'[7]ALL SITES DOWN'!$J:$J,"")</f>
        <v/>
      </c>
      <c r="AZ1442" s="24" t="str">
        <f>_xlfn.XLOOKUP(B1442,'[8]ALL SITES DOWN'!$D:$D,'[8]ALL SITES DOWN'!$J:$J,"")</f>
        <v/>
      </c>
      <c r="BA1442" s="9" t="str">
        <f>_xlfn.XLOOKUP(B1442,[9]sheet1!$AC:$AC,[9]sheet1!$AF:$AF,"")</f>
        <v/>
      </c>
      <c r="BB1442" s="14" t="s">
        <v>5537</v>
      </c>
      <c r="BC1442" s="14" t="s">
        <v>5537</v>
      </c>
      <c r="BD1442" s="14" t="str">
        <f>_xlfn.XLOOKUP(B1442,'[10]cell downs 18042026 17h'!$B:$B,'[10]cell downs 18042026 17h'!$B:$B,"")</f>
        <v/>
      </c>
      <c r="BE1442" s="14" t="str">
        <f>_xlfn.XLOOKUP(B1442,'[11]Cells Huawei 19042026 15h'!$B:$B,'[11]Cells Huawei 19042026 15h'!$B:$B,"")</f>
        <v/>
      </c>
      <c r="BF1442" s="9" t="str">
        <f>_xlfn.XLOOKUP(B1442,'[12]cells down 19042026 9H40'!$B:$B,'[12]cells down 19042026 9H40'!$B:$B,"")</f>
        <v/>
      </c>
      <c r="BG1442" s="9" t="s">
        <v>2150</v>
      </c>
      <c r="BH1442" s="9" t="s">
        <v>12</v>
      </c>
    </row>
    <row r="1443" spans="1:60" s="9" customFormat="1" x14ac:dyDescent="0.3">
      <c r="A1443" s="1" t="s">
        <v>4562</v>
      </c>
      <c r="B1443" s="8" t="s">
        <v>4563</v>
      </c>
      <c r="C1443" s="3" t="str">
        <f>_xlfn.XLOOKUP(B1443,'[1]daily break down'!$D:$D,'[1]daily break down'!$E:$E,"")</f>
        <v>Yaounde</v>
      </c>
      <c r="D1443" s="1" t="s">
        <v>11</v>
      </c>
      <c r="E1443" s="1" t="s">
        <v>12</v>
      </c>
      <c r="F1443" s="3" t="s">
        <v>37</v>
      </c>
      <c r="G1443" s="1" t="s">
        <v>38</v>
      </c>
      <c r="H1443" s="42" t="str">
        <f>_xlfn.XLOOKUP(B1443,[2]CALCULATION!$B:$B,[2]CALCULATION!$H:$H,"")</f>
        <v>ZTE</v>
      </c>
      <c r="I1443" s="34">
        <v>0</v>
      </c>
      <c r="J1443" s="34">
        <v>0</v>
      </c>
      <c r="K1443" s="34">
        <v>0</v>
      </c>
      <c r="L1443" s="34">
        <v>0</v>
      </c>
      <c r="M1443" s="34">
        <v>0</v>
      </c>
      <c r="N1443" s="34">
        <v>3.9194368110309252</v>
      </c>
      <c r="O1443" s="34">
        <v>0.36048260295120621</v>
      </c>
      <c r="P1443" s="34">
        <v>0</v>
      </c>
      <c r="Q1443" s="34">
        <v>0</v>
      </c>
      <c r="R1443" s="34">
        <v>0</v>
      </c>
      <c r="S1443" s="35">
        <v>0</v>
      </c>
      <c r="T1443" s="35">
        <v>0</v>
      </c>
      <c r="U1443" s="35">
        <v>0</v>
      </c>
      <c r="V1443" s="35">
        <v>0</v>
      </c>
      <c r="W1443" s="35">
        <v>0</v>
      </c>
      <c r="X1443" s="35">
        <v>0</v>
      </c>
      <c r="Y1443" s="35">
        <v>0</v>
      </c>
      <c r="Z1443" s="35">
        <v>0</v>
      </c>
      <c r="AA1443" s="35">
        <v>0</v>
      </c>
      <c r="AB1443" s="35">
        <v>0</v>
      </c>
      <c r="AC1443" s="35">
        <v>0</v>
      </c>
      <c r="AD1443" s="35">
        <v>0</v>
      </c>
      <c r="AE1443" s="58" t="s">
        <v>5560</v>
      </c>
      <c r="AF1443" s="58"/>
      <c r="AG1443" s="57" t="str" cm="1">
        <f t="array" ref="AG1443">IFERROR(_xlfn.IFS(
AI1443="MPR ISSUE","PDH",
AI1443="BSS Hardware Issue","BSS",
AI1443="Sites strategiques, MLL, Pylone, etc.","ENVTECH",
AI1443="AKTIVCO DEFAUT GE &amp; POWER Cabinet","AKTIVCO",
AI1443="AKTIVCO Coupure ENEO &amp; Baisse de tension","AKTIVCO GRID ONLY",
AI1443="Coupure ENEO &amp; Baisse de tension","IHS GRID ONLY",
AI1443="Defaut GE &amp; POWER Cabinet","IHS",
AI1443="Sharing","Partners",
AI1443="Sites strategiques &amp; DataCenter","SST &amp; DC",
AI1443="Exclu","Exclu",
AI1443="SAT","SAT",
AI1443="SPARE-ISSUE","SPARE-ISSUE",
AI1443="Fiber CAmtel","TRANS_FO_CAMTEL",
AI1443="Fiber AOF","Fiber AOF",
AI1443="Projet OCM (HUAWEI)","TRAVAUX-HUAWEI",
AI1443="Projet OCM (NOKIA)","TRAVAUX-NOKIA",
AI1443="ACCESS-ISSUE","ACCESS-ISSUE",
AI1443="Projet OCM (ZTE, NOKIA, autres projets)","TRAVAUX OCM",
AI1443="No root CAuse","No root cause",
AI1443="ODU HS","PDH",
AI1443="IP &amp; VLAN","PDH",
AI1443="Warehouse HUAWEI","SPARE-ISSUE",
AI1443="SPARE-HS","SPARE-ISSUE",
AI1443="Power Telco","BSS",AI1443="no impacts","no impacts"
),"")</f>
        <v>no impacts</v>
      </c>
      <c r="AH1443" s="57" t="str" cm="1">
        <f t="array" ref="AH1443">IFERROR(_xlfn.IFS(
AI1443="MPR ISSUE","TX ISSUE",
AI1443="BSS Hardware Issue","RAN ISSUE",
AI1443="Sites strategiques, MLL, Pylone, etc.","ENVTECH",
AI1443="AKTIVCO DEFAUT GE &amp; POWER Cabinet","POWER ISSUE",
AI1443="AKTIVCO Coupure ENEO &amp; Baisse de tension","POWER ISSUE",
AI1443="Coupure ENEO &amp; Baisse de tension","POWER ISSUE",
AI1443="Defaut GE &amp; POWER Cabinet","POWER ISSUE",
AI1443="Sharing","POWER ISSUE",
AI1443="Sites strategiques &amp; DataCenter","POWER ISSUE",
AI1443="Exclu","Exclu",
AI1443="SAT","TX ISSUE",
AI1443="SPARE-ISSUE","SPARE-ISSUE",
AI1443="Fiber CAmtel","TX ISSUE",
AI1443="Fiber AOF","TX ISSUE",
AI1443="Projet OCM (HUAWEI)","TRAVAUX-HUAWEI",
AI1443="Projet OCM (NOKIA)","TRAVAUX -NOKIA",
AI1443="ACCESS-ISSUE","ACCESS-ISSUE",
AI1443="Projet OCM (ZTE, NOKIA, autres projets)","TRAVAUX OCM",
AI1443="No root CAuse","No root cause",
AI1443="ODU HS","TX ISSUE",
AI1443="IP &amp; VLAN","TX ISSUE",
AI1443="Warehouse HUAWEI","SPARE-ISSUE",
AI1443="SPARE-HS","SPARE-ISSUE",
AI1443="Power Telco","RAN ISSUE",AI1443="no impacts","no impacts"
),"")</f>
        <v>no impacts</v>
      </c>
      <c r="AI1443" s="85" t="s">
        <v>5998</v>
      </c>
      <c r="AJ1443" s="57" t="str" cm="1">
        <f t="array" ref="AJ1443">IFERROR(_xlfn.IFS(
AI1443="MPR ISSUE","ACTIVE",
AI1443="BSS Hardware Issue","ACTIVE",
AI1443="Sites strategiques, MLL, Pylone, etc.","PASSIVE",
AI1443="AKTIVCO DEFAUT GE &amp; POWER Cabinet","PASSIVE",
AI1443="AKTIVCO Coupure ENEO &amp; Baisse de tension","PASSIVE",
AI1443="Coupure ENEO &amp; Baisse de tension","PASSIVE",
AI1443="Defaut GE &amp; POWER Cabinet","PASSIVE",
AI1443="Sharing","PASSIVE",
AI1443="Sites strategiques &amp; DataCenter","PASSIVE",
AI1443="Exclu","Exclu",
AI1443="SAT","ACTIVE",
AI1443="SPARE-ISSUE","SPARE-ISSUE",
AI1443="Fiber CAmtel","ACTIVE",
AI1443="Fiber AOF","ACTIVE",
AI1443="Projet OCM (HUAWEI)","PLANNED WORKS",
AI1443="Projet OCM (NOKIA)","PLANNED WORKS",
AI1443="ACCESS-ISSUE","ACCESS-ISSUE",
AI1443="Projet OCM (ZTE, NOKIA, autres projets)","PLANNED WORKS",
AI1443="No root CAuse","No root cause",
AI1443="ODU HS","ACTIVE",
AI1443="IP &amp; VLAN","ACTIVE",
AI1443="Warehouse HUAWEI","SPARE-ISSUE",
AI1443="SPARE-HS","SPARE-ISSUE",
AI1443="Power Telco","ACTIVE", AI1443="no impacts","no impacts"
),"")</f>
        <v>no impacts</v>
      </c>
      <c r="AK1443" s="23" t="s">
        <v>5537</v>
      </c>
      <c r="AL1443" s="23" t="str">
        <f t="shared" si="38"/>
        <v>CTR_488</v>
      </c>
      <c r="AN1443" s="9" t="s">
        <v>5537</v>
      </c>
      <c r="AO1443" s="23" t="str">
        <f>_xlfn.XLOOKUP(B1443,'INCIDENT-05-03-2026'!E:E,'INCIDENT-05-03-2026'!F:F,"")</f>
        <v/>
      </c>
      <c r="AP1443" s="7" t="s">
        <v>5537</v>
      </c>
      <c r="AQ1443" s="6"/>
      <c r="AR1443" s="7"/>
      <c r="AS1443" s="3" t="str">
        <f>_xlfn.XLOOKUP(B1443,'[3]tt num | region | site id'!$C:$C,'[3]tt num | region | site id'!$Q:$Q,"")</f>
        <v/>
      </c>
      <c r="AT1443" s="24" t="str">
        <f>_xlfn.XLOOKUP(B1443,'[4]Cells Huawei 03052026 12h'!$B:$B,'[4]Cells Huawei 03052026 12h'!$T:$T,"")</f>
        <v/>
      </c>
      <c r="AU1443" s="24" t="str">
        <f>_xlfn.XLOOKUP(B1443,'[5]cells down 02052026 8h50'!$B:$B,'[5]cells down 02052026 8h50'!$R:$R,"")</f>
        <v/>
      </c>
      <c r="AV1443" s="24" t="str">
        <f>_xlfn.XLOOKUP(B1443,'[5]cells down 02052026 13h50'!$B:$B,'[5]cells down 02052026 13h50'!$R:$R,"")</f>
        <v/>
      </c>
      <c r="AW1443" s="24" t="str">
        <f>_xlfn.XLOOKUP(B1443,'[5]cells down 02052026 13h50'!$B:$B,'[5]cells down 02052026 13h50'!$R:$R,"")</f>
        <v/>
      </c>
      <c r="AX1443" s="24" t="str">
        <f>_xlfn.XLOOKUP(B1443,'[6]cell downs 03052026 8h40 '!$B:$B,'[6]cell downs 03052026 8h40 '!$R:$R,"")</f>
        <v/>
      </c>
      <c r="AY1443" s="24" t="str">
        <f>_xlfn.XLOOKUP(B1443,'[7]ALL SITES DOWN'!$D:$D,'[7]ALL SITES DOWN'!$J:$J,"")</f>
        <v/>
      </c>
      <c r="AZ1443" s="24" t="str">
        <f>_xlfn.XLOOKUP(B1443,'[8]ALL SITES DOWN'!$D:$D,'[8]ALL SITES DOWN'!$J:$J,"")</f>
        <v/>
      </c>
      <c r="BA1443" s="9" t="str">
        <f>_xlfn.XLOOKUP(B1443,[9]sheet1!$AC:$AC,[9]sheet1!$AF:$AF,"")</f>
        <v/>
      </c>
      <c r="BB1443" s="14" t="s">
        <v>5537</v>
      </c>
      <c r="BC1443" s="14" t="s">
        <v>5537</v>
      </c>
      <c r="BD1443" s="14" t="str">
        <f>_xlfn.XLOOKUP(B1443,'[10]cell downs 18042026 17h'!$B:$B,'[10]cell downs 18042026 17h'!$B:$B,"")</f>
        <v/>
      </c>
      <c r="BE1443" s="14" t="str">
        <f>_xlfn.XLOOKUP(B1443,'[11]Cells Huawei 19042026 15h'!$B:$B,'[11]Cells Huawei 19042026 15h'!$B:$B,"")</f>
        <v/>
      </c>
      <c r="BF1443" s="9" t="str">
        <f>_xlfn.XLOOKUP(B1443,'[12]cells down 19042026 9H40'!$B:$B,'[12]cells down 19042026 9H40'!$B:$B,"")</f>
        <v/>
      </c>
      <c r="BG1443" s="9" t="s">
        <v>4563</v>
      </c>
      <c r="BH1443" s="9" t="s">
        <v>12</v>
      </c>
    </row>
    <row r="1444" spans="1:60" s="9" customFormat="1" x14ac:dyDescent="0.3">
      <c r="A1444" s="1" t="s">
        <v>4316</v>
      </c>
      <c r="B1444" s="8" t="s">
        <v>4317</v>
      </c>
      <c r="C1444" s="3" t="str">
        <f>_xlfn.XLOOKUP(B1444,'[1]daily break down'!$D:$D,'[1]daily break down'!$E:$E,"")</f>
        <v>Yaounde</v>
      </c>
      <c r="D1444" s="1" t="s">
        <v>11</v>
      </c>
      <c r="E1444" s="1" t="s">
        <v>12</v>
      </c>
      <c r="F1444" s="3" t="s">
        <v>37</v>
      </c>
      <c r="G1444" s="1" t="s">
        <v>38</v>
      </c>
      <c r="H1444" s="42" t="str">
        <f>_xlfn.XLOOKUP(B1444,[2]CALCULATION!$B:$B,[2]CALCULATION!$H:$H,"")</f>
        <v>ZTE</v>
      </c>
      <c r="I1444" s="34">
        <v>0.35479321296795668</v>
      </c>
      <c r="J1444" s="34">
        <v>0.1385963936044835</v>
      </c>
      <c r="K1444" s="34">
        <v>0</v>
      </c>
      <c r="L1444" s="34">
        <v>0</v>
      </c>
      <c r="M1444" s="34">
        <v>0</v>
      </c>
      <c r="N1444" s="34">
        <v>0</v>
      </c>
      <c r="O1444" s="34">
        <v>0</v>
      </c>
      <c r="P1444" s="34">
        <v>0</v>
      </c>
      <c r="Q1444" s="34">
        <v>3.2071216181124482</v>
      </c>
      <c r="R1444" s="34">
        <v>0</v>
      </c>
      <c r="S1444" s="35">
        <v>0.80268553475272031</v>
      </c>
      <c r="T1444" s="35">
        <v>0</v>
      </c>
      <c r="U1444" s="35">
        <v>0.35687991713109229</v>
      </c>
      <c r="V1444" s="35">
        <v>0</v>
      </c>
      <c r="W1444" s="35">
        <v>0</v>
      </c>
      <c r="X1444" s="35">
        <v>0</v>
      </c>
      <c r="Y1444" s="35">
        <v>0</v>
      </c>
      <c r="Z1444" s="35">
        <v>0</v>
      </c>
      <c r="AA1444" s="35">
        <v>0</v>
      </c>
      <c r="AB1444" s="35">
        <v>0</v>
      </c>
      <c r="AC1444" s="35">
        <v>0</v>
      </c>
      <c r="AD1444" s="35">
        <v>0</v>
      </c>
      <c r="AE1444" s="58" t="s">
        <v>5560</v>
      </c>
      <c r="AF1444" s="58"/>
      <c r="AG1444" s="57" t="str" cm="1">
        <f t="array" ref="AG1444">IFERROR(_xlfn.IFS(
AI1444="MPR ISSUE","PDH",
AI1444="BSS Hardware Issue","BSS",
AI1444="Sites strategiques, MLL, Pylone, etc.","ENVTECH",
AI1444="AKTIVCO DEFAUT GE &amp; POWER Cabinet","AKTIVCO",
AI1444="AKTIVCO Coupure ENEO &amp; Baisse de tension","AKTIVCO GRID ONLY",
AI1444="Coupure ENEO &amp; Baisse de tension","IHS GRID ONLY",
AI1444="Defaut GE &amp; POWER Cabinet","IHS",
AI1444="Sharing","Partners",
AI1444="Sites strategiques &amp; DataCenter","SST &amp; DC",
AI1444="Exclu","Exclu",
AI1444="SAT","SAT",
AI1444="SPARE-ISSUE","SPARE-ISSUE",
AI1444="Fiber CAmtel","TRANS_FO_CAMTEL",
AI1444="Fiber AOF","Fiber AOF",
AI1444="Projet OCM (HUAWEI)","TRAVAUX-HUAWEI",
AI1444="Projet OCM (NOKIA)","TRAVAUX-NOKIA",
AI1444="ACCESS-ISSUE","ACCESS-ISSUE",
AI1444="Projet OCM (ZTE, NOKIA, autres projets)","TRAVAUX OCM",
AI1444="No root CAuse","No root cause",
AI1444="ODU HS","PDH",
AI1444="IP &amp; VLAN","PDH",
AI1444="Warehouse HUAWEI","SPARE-ISSUE",
AI1444="SPARE-HS","SPARE-ISSUE",
AI1444="Power Telco","BSS",AI1444="no impacts","no impacts"
),"")</f>
        <v>no impacts</v>
      </c>
      <c r="AH1444" s="57" t="str" cm="1">
        <f t="array" ref="AH1444">IFERROR(_xlfn.IFS(
AI1444="MPR ISSUE","TX ISSUE",
AI1444="BSS Hardware Issue","RAN ISSUE",
AI1444="Sites strategiques, MLL, Pylone, etc.","ENVTECH",
AI1444="AKTIVCO DEFAUT GE &amp; POWER Cabinet","POWER ISSUE",
AI1444="AKTIVCO Coupure ENEO &amp; Baisse de tension","POWER ISSUE",
AI1444="Coupure ENEO &amp; Baisse de tension","POWER ISSUE",
AI1444="Defaut GE &amp; POWER Cabinet","POWER ISSUE",
AI1444="Sharing","POWER ISSUE",
AI1444="Sites strategiques &amp; DataCenter","POWER ISSUE",
AI1444="Exclu","Exclu",
AI1444="SAT","TX ISSUE",
AI1444="SPARE-ISSUE","SPARE-ISSUE",
AI1444="Fiber CAmtel","TX ISSUE",
AI1444="Fiber AOF","TX ISSUE",
AI1444="Projet OCM (HUAWEI)","TRAVAUX-HUAWEI",
AI1444="Projet OCM (NOKIA)","TRAVAUX -NOKIA",
AI1444="ACCESS-ISSUE","ACCESS-ISSUE",
AI1444="Projet OCM (ZTE, NOKIA, autres projets)","TRAVAUX OCM",
AI1444="No root CAuse","No root cause",
AI1444="ODU HS","TX ISSUE",
AI1444="IP &amp; VLAN","TX ISSUE",
AI1444="Warehouse HUAWEI","SPARE-ISSUE",
AI1444="SPARE-HS","SPARE-ISSUE",
AI1444="Power Telco","RAN ISSUE",AI1444="no impacts","no impacts"
),"")</f>
        <v>no impacts</v>
      </c>
      <c r="AI1444" s="85" t="s">
        <v>5998</v>
      </c>
      <c r="AJ1444" s="57" t="str" cm="1">
        <f t="array" ref="AJ1444">IFERROR(_xlfn.IFS(
AI1444="MPR ISSUE","ACTIVE",
AI1444="BSS Hardware Issue","ACTIVE",
AI1444="Sites strategiques, MLL, Pylone, etc.","PASSIVE",
AI1444="AKTIVCO DEFAUT GE &amp; POWER Cabinet","PASSIVE",
AI1444="AKTIVCO Coupure ENEO &amp; Baisse de tension","PASSIVE",
AI1444="Coupure ENEO &amp; Baisse de tension","PASSIVE",
AI1444="Defaut GE &amp; POWER Cabinet","PASSIVE",
AI1444="Sharing","PASSIVE",
AI1444="Sites strategiques &amp; DataCenter","PASSIVE",
AI1444="Exclu","Exclu",
AI1444="SAT","ACTIVE",
AI1444="SPARE-ISSUE","SPARE-ISSUE",
AI1444="Fiber CAmtel","ACTIVE",
AI1444="Fiber AOF","ACTIVE",
AI1444="Projet OCM (HUAWEI)","PLANNED WORKS",
AI1444="Projet OCM (NOKIA)","PLANNED WORKS",
AI1444="ACCESS-ISSUE","ACCESS-ISSUE",
AI1444="Projet OCM (ZTE, NOKIA, autres projets)","PLANNED WORKS",
AI1444="No root CAuse","No root cause",
AI1444="ODU HS","ACTIVE",
AI1444="IP &amp; VLAN","ACTIVE",
AI1444="Warehouse HUAWEI","SPARE-ISSUE",
AI1444="SPARE-HS","SPARE-ISSUE",
AI1444="Power Telco","ACTIVE", AI1444="no impacts","no impacts"
),"")</f>
        <v>no impacts</v>
      </c>
      <c r="AK1444" s="23" t="s">
        <v>5537</v>
      </c>
      <c r="AL1444" s="23" t="str">
        <f t="shared" si="38"/>
        <v>CTR_273</v>
      </c>
      <c r="AN1444" s="9" t="s">
        <v>5537</v>
      </c>
      <c r="AO1444" s="23" t="str">
        <f>_xlfn.XLOOKUP(B1444,'INCIDENT-05-03-2026'!E:E,'INCIDENT-05-03-2026'!F:F,"")</f>
        <v/>
      </c>
      <c r="AP1444" s="7" t="s">
        <v>5537</v>
      </c>
      <c r="AQ1444" s="6"/>
      <c r="AR1444" s="7"/>
      <c r="AS1444" s="3" t="str">
        <f>_xlfn.XLOOKUP(B1444,'[3]tt num | region | site id'!$C:$C,'[3]tt num | region | site id'!$Q:$Q,"")</f>
        <v/>
      </c>
      <c r="AT1444" s="24" t="str">
        <f>_xlfn.XLOOKUP(B1444,'[4]Cells Huawei 03052026 12h'!$B:$B,'[4]Cells Huawei 03052026 12h'!$T:$T,"")</f>
        <v/>
      </c>
      <c r="AU1444" s="24" t="str">
        <f>_xlfn.XLOOKUP(B1444,'[5]cells down 02052026 8h50'!$B:$B,'[5]cells down 02052026 8h50'!$R:$R,"")</f>
        <v/>
      </c>
      <c r="AV1444" s="24" t="str">
        <f>_xlfn.XLOOKUP(B1444,'[5]cells down 02052026 13h50'!$B:$B,'[5]cells down 02052026 13h50'!$R:$R,"")</f>
        <v/>
      </c>
      <c r="AW1444" s="24" t="str">
        <f>_xlfn.XLOOKUP(B1444,'[5]cells down 02052026 13h50'!$B:$B,'[5]cells down 02052026 13h50'!$R:$R,"")</f>
        <v/>
      </c>
      <c r="AX1444" s="24" t="str">
        <f>_xlfn.XLOOKUP(B1444,'[6]cell downs 03052026 8h40 '!$B:$B,'[6]cell downs 03052026 8h40 '!$R:$R,"")</f>
        <v/>
      </c>
      <c r="AY1444" s="24" t="str">
        <f>_xlfn.XLOOKUP(B1444,'[7]ALL SITES DOWN'!$D:$D,'[7]ALL SITES DOWN'!$J:$J,"")</f>
        <v/>
      </c>
      <c r="AZ1444" s="24" t="str">
        <f>_xlfn.XLOOKUP(B1444,'[8]ALL SITES DOWN'!$D:$D,'[8]ALL SITES DOWN'!$J:$J,"")</f>
        <v/>
      </c>
      <c r="BA1444" s="9" t="str">
        <f>_xlfn.XLOOKUP(B1444,[9]sheet1!$AC:$AC,[9]sheet1!$AF:$AF,"")</f>
        <v/>
      </c>
      <c r="BB1444" s="14" t="s">
        <v>5537</v>
      </c>
      <c r="BC1444" s="14" t="s">
        <v>5537</v>
      </c>
      <c r="BD1444" s="14" t="str">
        <f>_xlfn.XLOOKUP(B1444,'[10]cell downs 18042026 17h'!$B:$B,'[10]cell downs 18042026 17h'!$B:$B,"")</f>
        <v/>
      </c>
      <c r="BE1444" s="14" t="str">
        <f>_xlfn.XLOOKUP(B1444,'[11]Cells Huawei 19042026 15h'!$B:$B,'[11]Cells Huawei 19042026 15h'!$B:$B,"")</f>
        <v/>
      </c>
      <c r="BF1444" s="9" t="str">
        <f>_xlfn.XLOOKUP(B1444,'[12]cells down 19042026 9H40'!$B:$B,'[12]cells down 19042026 9H40'!$B:$B,"")</f>
        <v/>
      </c>
      <c r="BG1444" s="9" t="s">
        <v>4317</v>
      </c>
      <c r="BH1444" s="9" t="s">
        <v>5537</v>
      </c>
    </row>
    <row r="1445" spans="1:60" s="9" customFormat="1" x14ac:dyDescent="0.3">
      <c r="A1445" s="1" t="s">
        <v>2582</v>
      </c>
      <c r="B1445" s="8" t="s">
        <v>2583</v>
      </c>
      <c r="C1445" s="3" t="str">
        <f>_xlfn.XLOOKUP(B1445,'[1]daily break down'!$D:$D,'[1]daily break down'!$E:$E,"")</f>
        <v>Yaounde</v>
      </c>
      <c r="D1445" s="1" t="s">
        <v>11</v>
      </c>
      <c r="E1445" s="1" t="s">
        <v>12</v>
      </c>
      <c r="F1445" s="3" t="s">
        <v>37</v>
      </c>
      <c r="G1445" s="1" t="s">
        <v>38</v>
      </c>
      <c r="H1445" s="42" t="str">
        <f>_xlfn.XLOOKUP(B1445,[2]CALCULATION!$B:$B,[2]CALCULATION!$H:$H,"")</f>
        <v>ZTE</v>
      </c>
      <c r="I1445" s="34">
        <v>0</v>
      </c>
      <c r="J1445" s="34">
        <v>0</v>
      </c>
      <c r="K1445" s="34">
        <v>0</v>
      </c>
      <c r="L1445" s="34">
        <v>0</v>
      </c>
      <c r="M1445" s="34">
        <v>0</v>
      </c>
      <c r="N1445" s="34">
        <v>0</v>
      </c>
      <c r="O1445" s="34">
        <v>0</v>
      </c>
      <c r="P1445" s="34">
        <v>0</v>
      </c>
      <c r="Q1445" s="34">
        <v>0</v>
      </c>
      <c r="R1445" s="34">
        <v>0</v>
      </c>
      <c r="S1445" s="35">
        <v>0</v>
      </c>
      <c r="T1445" s="35">
        <v>0</v>
      </c>
      <c r="U1445" s="35">
        <v>0</v>
      </c>
      <c r="V1445" s="35">
        <v>0</v>
      </c>
      <c r="W1445" s="35">
        <v>0</v>
      </c>
      <c r="X1445" s="35">
        <v>0</v>
      </c>
      <c r="Y1445" s="35">
        <v>0</v>
      </c>
      <c r="Z1445" s="35">
        <v>0</v>
      </c>
      <c r="AA1445" s="35">
        <v>0</v>
      </c>
      <c r="AB1445" s="35">
        <v>0</v>
      </c>
      <c r="AC1445" s="35">
        <v>0</v>
      </c>
      <c r="AD1445" s="35">
        <v>0</v>
      </c>
      <c r="AE1445" s="58" t="s">
        <v>5560</v>
      </c>
      <c r="AF1445" s="58"/>
      <c r="AG1445" s="57" t="str" cm="1">
        <f t="array" ref="AG1445">IFERROR(_xlfn.IFS(
AI1445="MPR ISSUE","PDH",
AI1445="BSS Hardware Issue","BSS",
AI1445="Sites strategiques, MLL, Pylone, etc.","ENVTECH",
AI1445="AKTIVCO DEFAUT GE &amp; POWER Cabinet","AKTIVCO",
AI1445="AKTIVCO Coupure ENEO &amp; Baisse de tension","AKTIVCO GRID ONLY",
AI1445="Coupure ENEO &amp; Baisse de tension","IHS GRID ONLY",
AI1445="Defaut GE &amp; POWER Cabinet","IHS",
AI1445="Sharing","Partners",
AI1445="Sites strategiques &amp; DataCenter","SST &amp; DC",
AI1445="Exclu","Exclu",
AI1445="SAT","SAT",
AI1445="SPARE-ISSUE","SPARE-ISSUE",
AI1445="Fiber CAmtel","TRANS_FO_CAMTEL",
AI1445="Fiber AOF","Fiber AOF",
AI1445="Projet OCM (HUAWEI)","TRAVAUX-HUAWEI",
AI1445="Projet OCM (NOKIA)","TRAVAUX-NOKIA",
AI1445="ACCESS-ISSUE","ACCESS-ISSUE",
AI1445="Projet OCM (ZTE, NOKIA, autres projets)","TRAVAUX OCM",
AI1445="No root CAuse","No root cause",
AI1445="ODU HS","PDH",
AI1445="IP &amp; VLAN","PDH",
AI1445="Warehouse HUAWEI","SPARE-ISSUE",
AI1445="SPARE-HS","SPARE-ISSUE",
AI1445="Power Telco","BSS",AI1445="no impacts","no impacts"
),"")</f>
        <v>no impacts</v>
      </c>
      <c r="AH1445" s="57" t="str" cm="1">
        <f t="array" ref="AH1445">IFERROR(_xlfn.IFS(
AI1445="MPR ISSUE","TX ISSUE",
AI1445="BSS Hardware Issue","RAN ISSUE",
AI1445="Sites strategiques, MLL, Pylone, etc.","ENVTECH",
AI1445="AKTIVCO DEFAUT GE &amp; POWER Cabinet","POWER ISSUE",
AI1445="AKTIVCO Coupure ENEO &amp; Baisse de tension","POWER ISSUE",
AI1445="Coupure ENEO &amp; Baisse de tension","POWER ISSUE",
AI1445="Defaut GE &amp; POWER Cabinet","POWER ISSUE",
AI1445="Sharing","POWER ISSUE",
AI1445="Sites strategiques &amp; DataCenter","POWER ISSUE",
AI1445="Exclu","Exclu",
AI1445="SAT","TX ISSUE",
AI1445="SPARE-ISSUE","SPARE-ISSUE",
AI1445="Fiber CAmtel","TX ISSUE",
AI1445="Fiber AOF","TX ISSUE",
AI1445="Projet OCM (HUAWEI)","TRAVAUX-HUAWEI",
AI1445="Projet OCM (NOKIA)","TRAVAUX -NOKIA",
AI1445="ACCESS-ISSUE","ACCESS-ISSUE",
AI1445="Projet OCM (ZTE, NOKIA, autres projets)","TRAVAUX OCM",
AI1445="No root CAuse","No root cause",
AI1445="ODU HS","TX ISSUE",
AI1445="IP &amp; VLAN","TX ISSUE",
AI1445="Warehouse HUAWEI","SPARE-ISSUE",
AI1445="SPARE-HS","SPARE-ISSUE",
AI1445="Power Telco","RAN ISSUE",AI1445="no impacts","no impacts"
),"")</f>
        <v>no impacts</v>
      </c>
      <c r="AI1445" s="85" t="s">
        <v>5998</v>
      </c>
      <c r="AJ1445" s="57" t="str" cm="1">
        <f t="array" ref="AJ1445">IFERROR(_xlfn.IFS(
AI1445="MPR ISSUE","ACTIVE",
AI1445="BSS Hardware Issue","ACTIVE",
AI1445="Sites strategiques, MLL, Pylone, etc.","PASSIVE",
AI1445="AKTIVCO DEFAUT GE &amp; POWER Cabinet","PASSIVE",
AI1445="AKTIVCO Coupure ENEO &amp; Baisse de tension","PASSIVE",
AI1445="Coupure ENEO &amp; Baisse de tension","PASSIVE",
AI1445="Defaut GE &amp; POWER Cabinet","PASSIVE",
AI1445="Sharing","PASSIVE",
AI1445="Sites strategiques &amp; DataCenter","PASSIVE",
AI1445="Exclu","Exclu",
AI1445="SAT","ACTIVE",
AI1445="SPARE-ISSUE","SPARE-ISSUE",
AI1445="Fiber CAmtel","ACTIVE",
AI1445="Fiber AOF","ACTIVE",
AI1445="Projet OCM (HUAWEI)","PLANNED WORKS",
AI1445="Projet OCM (NOKIA)","PLANNED WORKS",
AI1445="ACCESS-ISSUE","ACCESS-ISSUE",
AI1445="Projet OCM (ZTE, NOKIA, autres projets)","PLANNED WORKS",
AI1445="No root CAuse","No root cause",
AI1445="ODU HS","ACTIVE",
AI1445="IP &amp; VLAN","ACTIVE",
AI1445="Warehouse HUAWEI","SPARE-ISSUE",
AI1445="SPARE-HS","SPARE-ISSUE",
AI1445="Power Telco","ACTIVE", AI1445="no impacts","no impacts"
),"")</f>
        <v>no impacts</v>
      </c>
      <c r="AK1445" s="23" t="s">
        <v>5537</v>
      </c>
      <c r="AL1445" s="23" t="str">
        <f t="shared" si="38"/>
        <v>CTR_069</v>
      </c>
      <c r="AN1445" s="9" t="s">
        <v>5537</v>
      </c>
      <c r="AO1445" s="23" t="str">
        <f>_xlfn.XLOOKUP(B1445,'INCIDENT-05-03-2026'!E:E,'INCIDENT-05-03-2026'!F:F,"")</f>
        <v/>
      </c>
      <c r="AP1445" s="7" t="s">
        <v>5537</v>
      </c>
      <c r="AQ1445" s="6"/>
      <c r="AR1445" s="7"/>
      <c r="AS1445" s="3" t="str">
        <f>_xlfn.XLOOKUP(B1445,'[3]tt num | region | site id'!$C:$C,'[3]tt num | region | site id'!$Q:$Q,"")</f>
        <v/>
      </c>
      <c r="AT1445" s="24" t="str">
        <f>_xlfn.XLOOKUP(B1445,'[4]Cells Huawei 03052026 12h'!$B:$B,'[4]Cells Huawei 03052026 12h'!$T:$T,"")</f>
        <v/>
      </c>
      <c r="AU1445" s="24" t="str">
        <f>_xlfn.XLOOKUP(B1445,'[5]cells down 02052026 8h50'!$B:$B,'[5]cells down 02052026 8h50'!$R:$R,"")</f>
        <v/>
      </c>
      <c r="AV1445" s="24" t="str">
        <f>_xlfn.XLOOKUP(B1445,'[5]cells down 02052026 13h50'!$B:$B,'[5]cells down 02052026 13h50'!$R:$R,"")</f>
        <v/>
      </c>
      <c r="AW1445" s="24" t="str">
        <f>_xlfn.XLOOKUP(B1445,'[5]cells down 02052026 13h50'!$B:$B,'[5]cells down 02052026 13h50'!$R:$R,"")</f>
        <v/>
      </c>
      <c r="AX1445" s="24" t="str">
        <f>_xlfn.XLOOKUP(B1445,'[6]cell downs 03052026 8h40 '!$B:$B,'[6]cell downs 03052026 8h40 '!$R:$R,"")</f>
        <v/>
      </c>
      <c r="AY1445" s="24" t="str">
        <f>_xlfn.XLOOKUP(B1445,'[7]ALL SITES DOWN'!$D:$D,'[7]ALL SITES DOWN'!$J:$J,"")</f>
        <v/>
      </c>
      <c r="AZ1445" s="24" t="str">
        <f>_xlfn.XLOOKUP(B1445,'[8]ALL SITES DOWN'!$D:$D,'[8]ALL SITES DOWN'!$J:$J,"")</f>
        <v/>
      </c>
      <c r="BA1445" s="9" t="str">
        <f>_xlfn.XLOOKUP(B1445,[9]sheet1!$AC:$AC,[9]sheet1!$AF:$AF,"")</f>
        <v/>
      </c>
      <c r="BB1445" s="14" t="s">
        <v>5537</v>
      </c>
      <c r="BC1445" s="14" t="s">
        <v>5537</v>
      </c>
      <c r="BD1445" s="14" t="str">
        <f>_xlfn.XLOOKUP(B1445,'[10]cell downs 18042026 17h'!$B:$B,'[10]cell downs 18042026 17h'!$B:$B,"")</f>
        <v/>
      </c>
      <c r="BE1445" s="14" t="str">
        <f>_xlfn.XLOOKUP(B1445,'[11]Cells Huawei 19042026 15h'!$B:$B,'[11]Cells Huawei 19042026 15h'!$B:$B,"")</f>
        <v/>
      </c>
      <c r="BF1445" s="9" t="str">
        <f>_xlfn.XLOOKUP(B1445,'[12]cells down 19042026 9H40'!$B:$B,'[12]cells down 19042026 9H40'!$B:$B,"")</f>
        <v/>
      </c>
      <c r="BG1445" s="9" t="s">
        <v>2583</v>
      </c>
      <c r="BH1445" s="9" t="s">
        <v>12</v>
      </c>
    </row>
    <row r="1446" spans="1:60" s="9" customFormat="1" x14ac:dyDescent="0.3">
      <c r="A1446" s="1" t="s">
        <v>3354</v>
      </c>
      <c r="B1446" s="8" t="s">
        <v>3355</v>
      </c>
      <c r="C1446" s="3" t="str">
        <f>_xlfn.XLOOKUP(B1446,'[1]daily break down'!$D:$D,'[1]daily break down'!$E:$E,"")</f>
        <v>Yaounde</v>
      </c>
      <c r="D1446" s="1" t="s">
        <v>11</v>
      </c>
      <c r="E1446" s="1" t="s">
        <v>12</v>
      </c>
      <c r="F1446" s="3" t="s">
        <v>37</v>
      </c>
      <c r="G1446" s="1" t="s">
        <v>38</v>
      </c>
      <c r="H1446" s="42" t="str">
        <f>_xlfn.XLOOKUP(B1446,[2]CALCULATION!$B:$B,[2]CALCULATION!$H:$H,"")</f>
        <v>ZTE</v>
      </c>
      <c r="I1446" s="34">
        <v>0</v>
      </c>
      <c r="J1446" s="34">
        <v>0</v>
      </c>
      <c r="K1446" s="34">
        <v>0</v>
      </c>
      <c r="L1446" s="34">
        <v>0.27977887356498915</v>
      </c>
      <c r="M1446" s="34">
        <v>0</v>
      </c>
      <c r="N1446" s="34">
        <v>0</v>
      </c>
      <c r="O1446" s="34">
        <v>0</v>
      </c>
      <c r="P1446" s="34">
        <v>0</v>
      </c>
      <c r="Q1446" s="34">
        <v>0</v>
      </c>
      <c r="R1446" s="34">
        <v>0</v>
      </c>
      <c r="S1446" s="35">
        <v>0</v>
      </c>
      <c r="T1446" s="35">
        <v>0</v>
      </c>
      <c r="U1446" s="35">
        <v>0.16643695085793903</v>
      </c>
      <c r="V1446" s="35">
        <v>0</v>
      </c>
      <c r="W1446" s="35">
        <v>0</v>
      </c>
      <c r="X1446" s="35">
        <v>0</v>
      </c>
      <c r="Y1446" s="35">
        <v>0</v>
      </c>
      <c r="Z1446" s="35">
        <v>0</v>
      </c>
      <c r="AA1446" s="35">
        <v>0</v>
      </c>
      <c r="AB1446" s="35">
        <v>0</v>
      </c>
      <c r="AC1446" s="35">
        <v>0</v>
      </c>
      <c r="AD1446" s="35">
        <v>0</v>
      </c>
      <c r="AE1446" s="58" t="s">
        <v>5560</v>
      </c>
      <c r="AF1446" s="58"/>
      <c r="AG1446" s="57" t="str" cm="1">
        <f t="array" ref="AG1446">IFERROR(_xlfn.IFS(
AI1446="MPR ISSUE","PDH",
AI1446="BSS Hardware Issue","BSS",
AI1446="Sites strategiques, MLL, Pylone, etc.","ENVTECH",
AI1446="AKTIVCO DEFAUT GE &amp; POWER Cabinet","AKTIVCO",
AI1446="AKTIVCO Coupure ENEO &amp; Baisse de tension","AKTIVCO GRID ONLY",
AI1446="Coupure ENEO &amp; Baisse de tension","IHS GRID ONLY",
AI1446="Defaut GE &amp; POWER Cabinet","IHS",
AI1446="Sharing","Partners",
AI1446="Sites strategiques &amp; DataCenter","SST &amp; DC",
AI1446="Exclu","Exclu",
AI1446="SAT","SAT",
AI1446="SPARE-ISSUE","SPARE-ISSUE",
AI1446="Fiber CAmtel","TRANS_FO_CAMTEL",
AI1446="Fiber AOF","Fiber AOF",
AI1446="Projet OCM (HUAWEI)","TRAVAUX-HUAWEI",
AI1446="Projet OCM (NOKIA)","TRAVAUX-NOKIA",
AI1446="ACCESS-ISSUE","ACCESS-ISSUE",
AI1446="Projet OCM (ZTE, NOKIA, autres projets)","TRAVAUX OCM",
AI1446="No root CAuse","No root cause",
AI1446="ODU HS","PDH",
AI1446="IP &amp; VLAN","PDH",
AI1446="Warehouse HUAWEI","SPARE-ISSUE",
AI1446="SPARE-HS","SPARE-ISSUE",
AI1446="Power Telco","BSS",AI1446="no impacts","no impacts"
),"")</f>
        <v>no impacts</v>
      </c>
      <c r="AH1446" s="57" t="str" cm="1">
        <f t="array" ref="AH1446">IFERROR(_xlfn.IFS(
AI1446="MPR ISSUE","TX ISSUE",
AI1446="BSS Hardware Issue","RAN ISSUE",
AI1446="Sites strategiques, MLL, Pylone, etc.","ENVTECH",
AI1446="AKTIVCO DEFAUT GE &amp; POWER Cabinet","POWER ISSUE",
AI1446="AKTIVCO Coupure ENEO &amp; Baisse de tension","POWER ISSUE",
AI1446="Coupure ENEO &amp; Baisse de tension","POWER ISSUE",
AI1446="Defaut GE &amp; POWER Cabinet","POWER ISSUE",
AI1446="Sharing","POWER ISSUE",
AI1446="Sites strategiques &amp; DataCenter","POWER ISSUE",
AI1446="Exclu","Exclu",
AI1446="SAT","TX ISSUE",
AI1446="SPARE-ISSUE","SPARE-ISSUE",
AI1446="Fiber CAmtel","TX ISSUE",
AI1446="Fiber AOF","TX ISSUE",
AI1446="Projet OCM (HUAWEI)","TRAVAUX-HUAWEI",
AI1446="Projet OCM (NOKIA)","TRAVAUX -NOKIA",
AI1446="ACCESS-ISSUE","ACCESS-ISSUE",
AI1446="Projet OCM (ZTE, NOKIA, autres projets)","TRAVAUX OCM",
AI1446="No root CAuse","No root cause",
AI1446="ODU HS","TX ISSUE",
AI1446="IP &amp; VLAN","TX ISSUE",
AI1446="Warehouse HUAWEI","SPARE-ISSUE",
AI1446="SPARE-HS","SPARE-ISSUE",
AI1446="Power Telco","RAN ISSUE",AI1446="no impacts","no impacts"
),"")</f>
        <v>no impacts</v>
      </c>
      <c r="AI1446" s="85" t="s">
        <v>5998</v>
      </c>
      <c r="AJ1446" s="57" t="str" cm="1">
        <f t="array" ref="AJ1446">IFERROR(_xlfn.IFS(
AI1446="MPR ISSUE","ACTIVE",
AI1446="BSS Hardware Issue","ACTIVE",
AI1446="Sites strategiques, MLL, Pylone, etc.","PASSIVE",
AI1446="AKTIVCO DEFAUT GE &amp; POWER Cabinet","PASSIVE",
AI1446="AKTIVCO Coupure ENEO &amp; Baisse de tension","PASSIVE",
AI1446="Coupure ENEO &amp; Baisse de tension","PASSIVE",
AI1446="Defaut GE &amp; POWER Cabinet","PASSIVE",
AI1446="Sharing","PASSIVE",
AI1446="Sites strategiques &amp; DataCenter","PASSIVE",
AI1446="Exclu","Exclu",
AI1446="SAT","ACTIVE",
AI1446="SPARE-ISSUE","SPARE-ISSUE",
AI1446="Fiber CAmtel","ACTIVE",
AI1446="Fiber AOF","ACTIVE",
AI1446="Projet OCM (HUAWEI)","PLANNED WORKS",
AI1446="Projet OCM (NOKIA)","PLANNED WORKS",
AI1446="ACCESS-ISSUE","ACCESS-ISSUE",
AI1446="Projet OCM (ZTE, NOKIA, autres projets)","PLANNED WORKS",
AI1446="No root CAuse","No root cause",
AI1446="ODU HS","ACTIVE",
AI1446="IP &amp; VLAN","ACTIVE",
AI1446="Warehouse HUAWEI","SPARE-ISSUE",
AI1446="SPARE-HS","SPARE-ISSUE",
AI1446="Power Telco","ACTIVE", AI1446="no impacts","no impacts"
),"")</f>
        <v>no impacts</v>
      </c>
      <c r="AK1446" s="23" t="s">
        <v>5537</v>
      </c>
      <c r="AL1446" s="23" t="str">
        <f t="shared" si="38"/>
        <v>CTR_448</v>
      </c>
      <c r="AN1446" s="9" t="s">
        <v>5537</v>
      </c>
      <c r="AO1446" s="23" t="str">
        <f>_xlfn.XLOOKUP(B1446,'INCIDENT-05-03-2026'!E:E,'INCIDENT-05-03-2026'!F:F,"")</f>
        <v/>
      </c>
      <c r="AP1446" s="7" t="s">
        <v>5537</v>
      </c>
      <c r="AQ1446" s="6"/>
      <c r="AR1446" s="7"/>
      <c r="AS1446" s="3" t="str">
        <f>_xlfn.XLOOKUP(B1446,'[3]tt num | region | site id'!$C:$C,'[3]tt num | region | site id'!$Q:$Q,"")</f>
        <v/>
      </c>
      <c r="AT1446" s="24" t="str">
        <f>_xlfn.XLOOKUP(B1446,'[4]Cells Huawei 03052026 12h'!$B:$B,'[4]Cells Huawei 03052026 12h'!$T:$T,"")</f>
        <v/>
      </c>
      <c r="AU1446" s="24" t="str">
        <f>_xlfn.XLOOKUP(B1446,'[5]cells down 02052026 8h50'!$B:$B,'[5]cells down 02052026 8h50'!$R:$R,"")</f>
        <v/>
      </c>
      <c r="AV1446" s="24" t="str">
        <f>_xlfn.XLOOKUP(B1446,'[5]cells down 02052026 13h50'!$B:$B,'[5]cells down 02052026 13h50'!$R:$R,"")</f>
        <v/>
      </c>
      <c r="AW1446" s="24" t="str">
        <f>_xlfn.XLOOKUP(B1446,'[5]cells down 02052026 13h50'!$B:$B,'[5]cells down 02052026 13h50'!$R:$R,"")</f>
        <v/>
      </c>
      <c r="AX1446" s="24" t="str">
        <f>_xlfn.XLOOKUP(B1446,'[6]cell downs 03052026 8h40 '!$B:$B,'[6]cell downs 03052026 8h40 '!$R:$R,"")</f>
        <v/>
      </c>
      <c r="AY1446" s="24" t="str">
        <f>_xlfn.XLOOKUP(B1446,'[7]ALL SITES DOWN'!$D:$D,'[7]ALL SITES DOWN'!$J:$J,"")</f>
        <v/>
      </c>
      <c r="AZ1446" s="24" t="str">
        <f>_xlfn.XLOOKUP(B1446,'[8]ALL SITES DOWN'!$D:$D,'[8]ALL SITES DOWN'!$J:$J,"")</f>
        <v/>
      </c>
      <c r="BA1446" s="9" t="str">
        <f>_xlfn.XLOOKUP(B1446,[9]sheet1!$AC:$AC,[9]sheet1!$AF:$AF,"")</f>
        <v/>
      </c>
      <c r="BB1446" s="14" t="s">
        <v>5537</v>
      </c>
      <c r="BC1446" s="14" t="s">
        <v>5537</v>
      </c>
      <c r="BD1446" s="14" t="str">
        <f>_xlfn.XLOOKUP(B1446,'[10]cell downs 18042026 17h'!$B:$B,'[10]cell downs 18042026 17h'!$B:$B,"")</f>
        <v/>
      </c>
      <c r="BE1446" s="14" t="str">
        <f>_xlfn.XLOOKUP(B1446,'[11]Cells Huawei 19042026 15h'!$B:$B,'[11]Cells Huawei 19042026 15h'!$B:$B,"")</f>
        <v/>
      </c>
      <c r="BF1446" s="9" t="str">
        <f>_xlfn.XLOOKUP(B1446,'[12]cells down 19042026 9H40'!$B:$B,'[12]cells down 19042026 9H40'!$B:$B,"")</f>
        <v/>
      </c>
      <c r="BG1446" s="9" t="s">
        <v>3355</v>
      </c>
      <c r="BH1446" s="9" t="s">
        <v>12</v>
      </c>
    </row>
    <row r="1447" spans="1:60" s="9" customFormat="1" x14ac:dyDescent="0.3">
      <c r="A1447" s="25" t="s">
        <v>5426</v>
      </c>
      <c r="B1447" s="32" t="s">
        <v>5427</v>
      </c>
      <c r="C1447" s="3" t="str">
        <f>_xlfn.XLOOKUP(B1447,'[1]daily break down'!$D:$D,'[1]daily break down'!$E:$E,"")</f>
        <v>Yaounde</v>
      </c>
      <c r="D1447" s="1" t="s">
        <v>11</v>
      </c>
      <c r="E1447" s="1" t="str">
        <f>BH1447</f>
        <v>Gen-Lithium</v>
      </c>
      <c r="F1447" s="25" t="s">
        <v>5388</v>
      </c>
      <c r="G1447" s="25" t="s">
        <v>115</v>
      </c>
      <c r="H1447" s="42" t="str">
        <f>_xlfn.XLOOKUP(B1447,[2]CALCULATION!$B:$B,[2]CALCULATION!$H:$H,"")</f>
        <v>ZTE</v>
      </c>
      <c r="I1447" s="34">
        <v>0</v>
      </c>
      <c r="J1447" s="34">
        <v>0</v>
      </c>
      <c r="K1447" s="34">
        <v>0</v>
      </c>
      <c r="L1447" s="34">
        <v>0</v>
      </c>
      <c r="M1447" s="34">
        <v>0</v>
      </c>
      <c r="N1447" s="34">
        <v>0</v>
      </c>
      <c r="O1447" s="34">
        <v>0</v>
      </c>
      <c r="P1447" s="34">
        <v>0</v>
      </c>
      <c r="Q1447" s="34">
        <v>0</v>
      </c>
      <c r="R1447" s="34">
        <v>0</v>
      </c>
      <c r="S1447" s="35">
        <v>0</v>
      </c>
      <c r="T1447" s="35">
        <v>0</v>
      </c>
      <c r="U1447" s="35">
        <v>0</v>
      </c>
      <c r="V1447" s="35">
        <v>0</v>
      </c>
      <c r="W1447" s="35">
        <v>0</v>
      </c>
      <c r="X1447" s="35">
        <v>0</v>
      </c>
      <c r="Y1447" s="35">
        <v>0</v>
      </c>
      <c r="Z1447" s="35">
        <v>0</v>
      </c>
      <c r="AA1447" s="35">
        <v>0</v>
      </c>
      <c r="AB1447" s="35">
        <v>0</v>
      </c>
      <c r="AC1447" s="35">
        <v>0</v>
      </c>
      <c r="AD1447" s="35">
        <v>0</v>
      </c>
      <c r="AE1447" s="58" t="s">
        <v>5560</v>
      </c>
      <c r="AF1447" s="58"/>
      <c r="AG1447" s="57" t="str" cm="1">
        <f t="array" ref="AG1447">IFERROR(_xlfn.IFS(
AI1447="MPR ISSUE","PDH",
AI1447="BSS Hardware Issue","BSS",
AI1447="Sites strategiques, MLL, Pylone, etc.","ENVTECH",
AI1447="AKTIVCO DEFAUT GE &amp; POWER Cabinet","AKTIVCO",
AI1447="AKTIVCO Coupure ENEO &amp; Baisse de tension","AKTIVCO GRID ONLY",
AI1447="Coupure ENEO &amp; Baisse de tension","IHS GRID ONLY",
AI1447="Defaut GE &amp; POWER Cabinet","IHS",
AI1447="Sharing","Partners",
AI1447="Sites strategiques &amp; DataCenter","SST &amp; DC",
AI1447="Exclu","Exclu",
AI1447="SAT","SAT",
AI1447="SPARE-ISSUE","SPARE-ISSUE",
AI1447="Fiber CAmtel","TRANS_FO_CAMTEL",
AI1447="Fiber AOF","Fiber AOF",
AI1447="Projet OCM (HUAWEI)","TRAVAUX-HUAWEI",
AI1447="Projet OCM (NOKIA)","TRAVAUX-NOKIA",
AI1447="ACCESS-ISSUE","ACCESS-ISSUE",
AI1447="Projet OCM (ZTE, NOKIA, autres projets)","TRAVAUX OCM",
AI1447="No root CAuse","No root cause",
AI1447="ODU HS","PDH",
AI1447="IP &amp; VLAN","PDH",
AI1447="Warehouse HUAWEI","SPARE-ISSUE",
AI1447="SPARE-HS","SPARE-ISSUE",
AI1447="Power Telco","BSS",AI1447="no impacts","no impacts"
),"")</f>
        <v>no impacts</v>
      </c>
      <c r="AH1447" s="57" t="str" cm="1">
        <f t="array" ref="AH1447">IFERROR(_xlfn.IFS(
AI1447="MPR ISSUE","TX ISSUE",
AI1447="BSS Hardware Issue","RAN ISSUE",
AI1447="Sites strategiques, MLL, Pylone, etc.","ENVTECH",
AI1447="AKTIVCO DEFAUT GE &amp; POWER Cabinet","POWER ISSUE",
AI1447="AKTIVCO Coupure ENEO &amp; Baisse de tension","POWER ISSUE",
AI1447="Coupure ENEO &amp; Baisse de tension","POWER ISSUE",
AI1447="Defaut GE &amp; POWER Cabinet","POWER ISSUE",
AI1447="Sharing","POWER ISSUE",
AI1447="Sites strategiques &amp; DataCenter","POWER ISSUE",
AI1447="Exclu","Exclu",
AI1447="SAT","TX ISSUE",
AI1447="SPARE-ISSUE","SPARE-ISSUE",
AI1447="Fiber CAmtel","TX ISSUE",
AI1447="Fiber AOF","TX ISSUE",
AI1447="Projet OCM (HUAWEI)","TRAVAUX-HUAWEI",
AI1447="Projet OCM (NOKIA)","TRAVAUX -NOKIA",
AI1447="ACCESS-ISSUE","ACCESS-ISSUE",
AI1447="Projet OCM (ZTE, NOKIA, autres projets)","TRAVAUX OCM",
AI1447="No root CAuse","No root cause",
AI1447="ODU HS","TX ISSUE",
AI1447="IP &amp; VLAN","TX ISSUE",
AI1447="Warehouse HUAWEI","SPARE-ISSUE",
AI1447="SPARE-HS","SPARE-ISSUE",
AI1447="Power Telco","RAN ISSUE",AI1447="no impacts","no impacts"
),"")</f>
        <v>no impacts</v>
      </c>
      <c r="AI1447" s="85" t="s">
        <v>5998</v>
      </c>
      <c r="AJ1447" s="57" t="str" cm="1">
        <f t="array" ref="AJ1447">IFERROR(_xlfn.IFS(
AI1447="MPR ISSUE","ACTIVE",
AI1447="BSS Hardware Issue","ACTIVE",
AI1447="Sites strategiques, MLL, Pylone, etc.","PASSIVE",
AI1447="AKTIVCO DEFAUT GE &amp; POWER Cabinet","PASSIVE",
AI1447="AKTIVCO Coupure ENEO &amp; Baisse de tension","PASSIVE",
AI1447="Coupure ENEO &amp; Baisse de tension","PASSIVE",
AI1447="Defaut GE &amp; POWER Cabinet","PASSIVE",
AI1447="Sharing","PASSIVE",
AI1447="Sites strategiques &amp; DataCenter","PASSIVE",
AI1447="Exclu","Exclu",
AI1447="SAT","ACTIVE",
AI1447="SPARE-ISSUE","SPARE-ISSUE",
AI1447="Fiber CAmtel","ACTIVE",
AI1447="Fiber AOF","ACTIVE",
AI1447="Projet OCM (HUAWEI)","PLANNED WORKS",
AI1447="Projet OCM (NOKIA)","PLANNED WORKS",
AI1447="ACCESS-ISSUE","ACCESS-ISSUE",
AI1447="Projet OCM (ZTE, NOKIA, autres projets)","PLANNED WORKS",
AI1447="No root CAuse","No root cause",
AI1447="ODU HS","ACTIVE",
AI1447="IP &amp; VLAN","ACTIVE",
AI1447="Warehouse HUAWEI","SPARE-ISSUE",
AI1447="SPARE-HS","SPARE-ISSUE",
AI1447="Power Telco","ACTIVE", AI1447="no impacts","no impacts"
),"")</f>
        <v>no impacts</v>
      </c>
      <c r="AK1447" s="23" t="s">
        <v>5537</v>
      </c>
      <c r="AL1447" s="23" t="str">
        <f t="shared" si="38"/>
        <v>CTR_1054</v>
      </c>
      <c r="AN1447" s="9" t="s">
        <v>5537</v>
      </c>
      <c r="AO1447" s="23" t="str">
        <f>_xlfn.XLOOKUP(B1447,'INCIDENT-05-03-2026'!E:E,'INCIDENT-05-03-2026'!F:F,"")</f>
        <v/>
      </c>
      <c r="AP1447" s="7" t="s">
        <v>5537</v>
      </c>
      <c r="AQ1447" s="6"/>
      <c r="AR1447" s="7"/>
      <c r="AS1447" s="3" t="str">
        <f>_xlfn.XLOOKUP(B1447,'[3]tt num | region | site id'!$C:$C,'[3]tt num | region | site id'!$Q:$Q,"")</f>
        <v/>
      </c>
      <c r="AT1447" s="24" t="str">
        <f>_xlfn.XLOOKUP(B1447,'[4]Cells Huawei 03052026 12h'!$B:$B,'[4]Cells Huawei 03052026 12h'!$T:$T,"")</f>
        <v/>
      </c>
      <c r="AU1447" s="24" t="str">
        <f>_xlfn.XLOOKUP(B1447,'[5]cells down 02052026 8h50'!$B:$B,'[5]cells down 02052026 8h50'!$R:$R,"")</f>
        <v/>
      </c>
      <c r="AV1447" s="24" t="str">
        <f>_xlfn.XLOOKUP(B1447,'[5]cells down 02052026 13h50'!$B:$B,'[5]cells down 02052026 13h50'!$R:$R,"")</f>
        <v/>
      </c>
      <c r="AW1447" s="24" t="str">
        <f>_xlfn.XLOOKUP(B1447,'[5]cells down 02052026 13h50'!$B:$B,'[5]cells down 02052026 13h50'!$R:$R,"")</f>
        <v/>
      </c>
      <c r="AX1447" s="24" t="str">
        <f>_xlfn.XLOOKUP(B1447,'[6]cell downs 03052026 8h40 '!$B:$B,'[6]cell downs 03052026 8h40 '!$R:$R,"")</f>
        <v/>
      </c>
      <c r="AY1447" s="24" t="str">
        <f>_xlfn.XLOOKUP(B1447,'[7]ALL SITES DOWN'!$D:$D,'[7]ALL SITES DOWN'!$J:$J,"")</f>
        <v/>
      </c>
      <c r="AZ1447" s="24" t="str">
        <f>_xlfn.XLOOKUP(B1447,'[8]ALL SITES DOWN'!$D:$D,'[8]ALL SITES DOWN'!$J:$J,"")</f>
        <v/>
      </c>
      <c r="BA1447" s="9" t="str">
        <f>_xlfn.XLOOKUP(B1447,[9]sheet1!$AC:$AC,[9]sheet1!$AF:$AF,"")</f>
        <v/>
      </c>
      <c r="BB1447" s="14" t="s">
        <v>5537</v>
      </c>
      <c r="BC1447" s="14" t="s">
        <v>5537</v>
      </c>
      <c r="BD1447" s="14" t="str">
        <f>_xlfn.XLOOKUP(B1447,'[10]cell downs 18042026 17h'!$B:$B,'[10]cell downs 18042026 17h'!$B:$B,"")</f>
        <v/>
      </c>
      <c r="BE1447" s="14" t="str">
        <f>_xlfn.XLOOKUP(B1447,'[11]Cells Huawei 19042026 15h'!$B:$B,'[11]Cells Huawei 19042026 15h'!$B:$B,"")</f>
        <v/>
      </c>
      <c r="BF1447" s="9" t="str">
        <f>_xlfn.XLOOKUP(B1447,'[12]cells down 19042026 9H40'!$B:$B,'[12]cells down 19042026 9H40'!$B:$B,"")</f>
        <v/>
      </c>
      <c r="BG1447" s="9" t="s">
        <v>5427</v>
      </c>
      <c r="BH1447" s="9" t="s">
        <v>318</v>
      </c>
    </row>
    <row r="1448" spans="1:60" s="9" customFormat="1" x14ac:dyDescent="0.3">
      <c r="A1448" s="1" t="s">
        <v>3305</v>
      </c>
      <c r="B1448" s="8" t="s">
        <v>3306</v>
      </c>
      <c r="C1448" s="3" t="str">
        <f>_xlfn.XLOOKUP(B1448,'[1]daily break down'!$D:$D,'[1]daily break down'!$E:$E,"")</f>
        <v>CENTRE</v>
      </c>
      <c r="D1448" s="1" t="s">
        <v>11</v>
      </c>
      <c r="E1448" s="1" t="s">
        <v>12</v>
      </c>
      <c r="F1448" s="3" t="s">
        <v>226</v>
      </c>
      <c r="G1448" s="1" t="s">
        <v>2236</v>
      </c>
      <c r="H1448" s="42" t="str">
        <f>_xlfn.XLOOKUP(B1448,[2]CALCULATION!$B:$B,[2]CALCULATION!$H:$H,"")</f>
        <v>ZTE</v>
      </c>
      <c r="I1448" s="34">
        <v>2.6928114646737038</v>
      </c>
      <c r="J1448" s="34">
        <v>0</v>
      </c>
      <c r="K1448" s="34">
        <v>0</v>
      </c>
      <c r="L1448" s="34">
        <v>0.53253760347912427</v>
      </c>
      <c r="M1448" s="34">
        <v>0</v>
      </c>
      <c r="N1448" s="34">
        <v>0</v>
      </c>
      <c r="O1448" s="34">
        <v>0</v>
      </c>
      <c r="P1448" s="34">
        <v>8.6845290698893322E-17</v>
      </c>
      <c r="Q1448" s="34">
        <v>0</v>
      </c>
      <c r="R1448" s="34">
        <v>0</v>
      </c>
      <c r="S1448" s="35">
        <v>0</v>
      </c>
      <c r="T1448" s="35">
        <v>0</v>
      </c>
      <c r="U1448" s="35">
        <v>0</v>
      </c>
      <c r="V1448" s="35">
        <v>0</v>
      </c>
      <c r="W1448" s="35">
        <v>0</v>
      </c>
      <c r="X1448" s="35">
        <v>0</v>
      </c>
      <c r="Y1448" s="35">
        <v>0</v>
      </c>
      <c r="Z1448" s="35">
        <v>0</v>
      </c>
      <c r="AA1448" s="35">
        <v>0</v>
      </c>
      <c r="AB1448" s="35">
        <v>0</v>
      </c>
      <c r="AC1448" s="35">
        <v>0</v>
      </c>
      <c r="AD1448" s="35">
        <v>0</v>
      </c>
      <c r="AE1448" s="58" t="s">
        <v>5560</v>
      </c>
      <c r="AF1448" s="58"/>
      <c r="AG1448" s="57" t="str" cm="1">
        <f t="array" ref="AG1448">IFERROR(_xlfn.IFS(
AI1448="MPR ISSUE","PDH",
AI1448="BSS Hardware Issue","BSS",
AI1448="Sites strategiques, MLL, Pylone, etc.","ENVTECH",
AI1448="AKTIVCO DEFAUT GE &amp; POWER Cabinet","AKTIVCO",
AI1448="AKTIVCO Coupure ENEO &amp; Baisse de tension","AKTIVCO GRID ONLY",
AI1448="Coupure ENEO &amp; Baisse de tension","IHS GRID ONLY",
AI1448="Defaut GE &amp; POWER Cabinet","IHS",
AI1448="Sharing","Partners",
AI1448="Sites strategiques &amp; DataCenter","SST &amp; DC",
AI1448="Exclu","Exclu",
AI1448="SAT","SAT",
AI1448="SPARE-ISSUE","SPARE-ISSUE",
AI1448="Fiber CAmtel","TRANS_FO_CAMTEL",
AI1448="Fiber AOF","Fiber AOF",
AI1448="Projet OCM (HUAWEI)","TRAVAUX-HUAWEI",
AI1448="Projet OCM (NOKIA)","TRAVAUX-NOKIA",
AI1448="ACCESS-ISSUE","ACCESS-ISSUE",
AI1448="Projet OCM (ZTE, NOKIA, autres projets)","TRAVAUX OCM",
AI1448="No root CAuse","No root cause",
AI1448="ODU HS","PDH",
AI1448="IP &amp; VLAN","PDH",
AI1448="Warehouse HUAWEI","SPARE-ISSUE",
AI1448="SPARE-HS","SPARE-ISSUE",
AI1448="Power Telco","BSS",AI1448="no impacts","no impacts"
),"")</f>
        <v>no impacts</v>
      </c>
      <c r="AH1448" s="57" t="str" cm="1">
        <f t="array" ref="AH1448">IFERROR(_xlfn.IFS(
AI1448="MPR ISSUE","TX ISSUE",
AI1448="BSS Hardware Issue","RAN ISSUE",
AI1448="Sites strategiques, MLL, Pylone, etc.","ENVTECH",
AI1448="AKTIVCO DEFAUT GE &amp; POWER Cabinet","POWER ISSUE",
AI1448="AKTIVCO Coupure ENEO &amp; Baisse de tension","POWER ISSUE",
AI1448="Coupure ENEO &amp; Baisse de tension","POWER ISSUE",
AI1448="Defaut GE &amp; POWER Cabinet","POWER ISSUE",
AI1448="Sharing","POWER ISSUE",
AI1448="Sites strategiques &amp; DataCenter","POWER ISSUE",
AI1448="Exclu","Exclu",
AI1448="SAT","TX ISSUE",
AI1448="SPARE-ISSUE","SPARE-ISSUE",
AI1448="Fiber CAmtel","TX ISSUE",
AI1448="Fiber AOF","TX ISSUE",
AI1448="Projet OCM (HUAWEI)","TRAVAUX-HUAWEI",
AI1448="Projet OCM (NOKIA)","TRAVAUX -NOKIA",
AI1448="ACCESS-ISSUE","ACCESS-ISSUE",
AI1448="Projet OCM (ZTE, NOKIA, autres projets)","TRAVAUX OCM",
AI1448="No root CAuse","No root cause",
AI1448="ODU HS","TX ISSUE",
AI1448="IP &amp; VLAN","TX ISSUE",
AI1448="Warehouse HUAWEI","SPARE-ISSUE",
AI1448="SPARE-HS","SPARE-ISSUE",
AI1448="Power Telco","RAN ISSUE",AI1448="no impacts","no impacts"
),"")</f>
        <v>no impacts</v>
      </c>
      <c r="AI1448" s="85" t="s">
        <v>5998</v>
      </c>
      <c r="AJ1448" s="57" t="str" cm="1">
        <f t="array" ref="AJ1448">IFERROR(_xlfn.IFS(
AI1448="MPR ISSUE","ACTIVE",
AI1448="BSS Hardware Issue","ACTIVE",
AI1448="Sites strategiques, MLL, Pylone, etc.","PASSIVE",
AI1448="AKTIVCO DEFAUT GE &amp; POWER Cabinet","PASSIVE",
AI1448="AKTIVCO Coupure ENEO &amp; Baisse de tension","PASSIVE",
AI1448="Coupure ENEO &amp; Baisse de tension","PASSIVE",
AI1448="Defaut GE &amp; POWER Cabinet","PASSIVE",
AI1448="Sharing","PASSIVE",
AI1448="Sites strategiques &amp; DataCenter","PASSIVE",
AI1448="Exclu","Exclu",
AI1448="SAT","ACTIVE",
AI1448="SPARE-ISSUE","SPARE-ISSUE",
AI1448="Fiber CAmtel","ACTIVE",
AI1448="Fiber AOF","ACTIVE",
AI1448="Projet OCM (HUAWEI)","PLANNED WORKS",
AI1448="Projet OCM (NOKIA)","PLANNED WORKS",
AI1448="ACCESS-ISSUE","ACCESS-ISSUE",
AI1448="Projet OCM (ZTE, NOKIA, autres projets)","PLANNED WORKS",
AI1448="No root CAuse","No root cause",
AI1448="ODU HS","ACTIVE",
AI1448="IP &amp; VLAN","ACTIVE",
AI1448="Warehouse HUAWEI","SPARE-ISSUE",
AI1448="SPARE-HS","SPARE-ISSUE",
AI1448="Power Telco","ACTIVE", AI1448="no impacts","no impacts"
),"")</f>
        <v>no impacts</v>
      </c>
      <c r="AK1448" s="23" t="s">
        <v>5537</v>
      </c>
      <c r="AL1448" s="23" t="str">
        <f t="shared" si="38"/>
        <v>EST_118</v>
      </c>
      <c r="AN1448" s="9" t="s">
        <v>5537</v>
      </c>
      <c r="AO1448" s="23" t="str">
        <f>_xlfn.XLOOKUP(B1448,'INCIDENT-05-03-2026'!E:E,'INCIDENT-05-03-2026'!F:F,"")</f>
        <v/>
      </c>
      <c r="AP1448" s="7" t="s">
        <v>5537</v>
      </c>
      <c r="AQ1448" s="6"/>
      <c r="AR1448" s="7"/>
      <c r="AS1448" s="3" t="str">
        <f>_xlfn.XLOOKUP(B1448,'[3]tt num | region | site id'!$C:$C,'[3]tt num | region | site id'!$Q:$Q,"")</f>
        <v/>
      </c>
      <c r="AT1448" s="24" t="str">
        <f>_xlfn.XLOOKUP(B1448,'[4]Cells Huawei 03052026 12h'!$B:$B,'[4]Cells Huawei 03052026 12h'!$T:$T,"")</f>
        <v/>
      </c>
      <c r="AU1448" s="24" t="str">
        <f>_xlfn.XLOOKUP(B1448,'[5]cells down 02052026 8h50'!$B:$B,'[5]cells down 02052026 8h50'!$R:$R,"")</f>
        <v/>
      </c>
      <c r="AV1448" s="24" t="str">
        <f>_xlfn.XLOOKUP(B1448,'[5]cells down 02052026 13h50'!$B:$B,'[5]cells down 02052026 13h50'!$R:$R,"")</f>
        <v/>
      </c>
      <c r="AW1448" s="24" t="str">
        <f>_xlfn.XLOOKUP(B1448,'[5]cells down 02052026 13h50'!$B:$B,'[5]cells down 02052026 13h50'!$R:$R,"")</f>
        <v/>
      </c>
      <c r="AX1448" s="24" t="str">
        <f>_xlfn.XLOOKUP(B1448,'[6]cell downs 03052026 8h40 '!$B:$B,'[6]cell downs 03052026 8h40 '!$R:$R,"")</f>
        <v/>
      </c>
      <c r="AY1448" s="24" t="str">
        <f>_xlfn.XLOOKUP(B1448,'[7]ALL SITES DOWN'!$D:$D,'[7]ALL SITES DOWN'!$J:$J,"")</f>
        <v/>
      </c>
      <c r="AZ1448" s="24" t="str">
        <f>_xlfn.XLOOKUP(B1448,'[8]ALL SITES DOWN'!$D:$D,'[8]ALL SITES DOWN'!$J:$J,"")</f>
        <v/>
      </c>
      <c r="BA1448" s="9" t="str">
        <f>_xlfn.XLOOKUP(B1448,[9]sheet1!$AC:$AC,[9]sheet1!$AF:$AF,"")</f>
        <v/>
      </c>
      <c r="BB1448" s="14" t="s">
        <v>5537</v>
      </c>
      <c r="BC1448" s="14" t="s">
        <v>5537</v>
      </c>
      <c r="BD1448" s="14" t="str">
        <f>_xlfn.XLOOKUP(B1448,'[10]cell downs 18042026 17h'!$B:$B,'[10]cell downs 18042026 17h'!$B:$B,"")</f>
        <v/>
      </c>
      <c r="BE1448" s="14" t="str">
        <f>_xlfn.XLOOKUP(B1448,'[11]Cells Huawei 19042026 15h'!$B:$B,'[11]Cells Huawei 19042026 15h'!$B:$B,"")</f>
        <v/>
      </c>
      <c r="BF1448" s="9" t="str">
        <f>_xlfn.XLOOKUP(B1448,'[12]cells down 19042026 9H40'!$B:$B,'[12]cells down 19042026 9H40'!$B:$B,"")</f>
        <v/>
      </c>
      <c r="BG1448" s="9" t="s">
        <v>3306</v>
      </c>
      <c r="BH1448" s="9" t="s">
        <v>12</v>
      </c>
    </row>
    <row r="1449" spans="1:60" s="9" customFormat="1" x14ac:dyDescent="0.3">
      <c r="A1449" s="1" t="s">
        <v>2601</v>
      </c>
      <c r="B1449" s="8" t="s">
        <v>2602</v>
      </c>
      <c r="C1449" s="3" t="str">
        <f>_xlfn.XLOOKUP(B1449,'[1]daily break down'!$D:$D,'[1]daily break down'!$E:$E,"")</f>
        <v>Yaounde</v>
      </c>
      <c r="D1449" s="1" t="s">
        <v>11</v>
      </c>
      <c r="E1449" s="1" t="s">
        <v>12</v>
      </c>
      <c r="F1449" s="3" t="s">
        <v>37</v>
      </c>
      <c r="G1449" s="1" t="s">
        <v>38</v>
      </c>
      <c r="H1449" s="42" t="str">
        <f>_xlfn.XLOOKUP(B1449,[2]CALCULATION!$B:$B,[2]CALCULATION!$H:$H,"")</f>
        <v>ZTE</v>
      </c>
      <c r="I1449" s="34">
        <v>0</v>
      </c>
      <c r="J1449" s="34">
        <v>0</v>
      </c>
      <c r="K1449" s="34">
        <v>0</v>
      </c>
      <c r="L1449" s="34">
        <v>0</v>
      </c>
      <c r="M1449" s="34">
        <v>0</v>
      </c>
      <c r="N1449" s="34">
        <v>0</v>
      </c>
      <c r="O1449" s="34">
        <v>0</v>
      </c>
      <c r="P1449" s="34">
        <v>0</v>
      </c>
      <c r="Q1449" s="34">
        <v>0</v>
      </c>
      <c r="R1449" s="34">
        <v>0</v>
      </c>
      <c r="S1449" s="35">
        <v>0</v>
      </c>
      <c r="T1449" s="35">
        <v>0</v>
      </c>
      <c r="U1449" s="35">
        <v>0</v>
      </c>
      <c r="V1449" s="35">
        <v>0</v>
      </c>
      <c r="W1449" s="35">
        <v>0</v>
      </c>
      <c r="X1449" s="35">
        <v>0</v>
      </c>
      <c r="Y1449" s="35">
        <v>0</v>
      </c>
      <c r="Z1449" s="35">
        <v>0</v>
      </c>
      <c r="AA1449" s="35">
        <v>0</v>
      </c>
      <c r="AB1449" s="35">
        <v>0</v>
      </c>
      <c r="AC1449" s="35">
        <v>0</v>
      </c>
      <c r="AD1449" s="35">
        <v>0</v>
      </c>
      <c r="AE1449" s="58" t="s">
        <v>5560</v>
      </c>
      <c r="AF1449" s="58"/>
      <c r="AG1449" s="57" t="str" cm="1">
        <f t="array" ref="AG1449">IFERROR(_xlfn.IFS(
AI1449="MPR ISSUE","PDH",
AI1449="BSS Hardware Issue","BSS",
AI1449="Sites strategiques, MLL, Pylone, etc.","ENVTECH",
AI1449="AKTIVCO DEFAUT GE &amp; POWER Cabinet","AKTIVCO",
AI1449="AKTIVCO Coupure ENEO &amp; Baisse de tension","AKTIVCO GRID ONLY",
AI1449="Coupure ENEO &amp; Baisse de tension","IHS GRID ONLY",
AI1449="Defaut GE &amp; POWER Cabinet","IHS",
AI1449="Sharing","Partners",
AI1449="Sites strategiques &amp; DataCenter","SST &amp; DC",
AI1449="Exclu","Exclu",
AI1449="SAT","SAT",
AI1449="SPARE-ISSUE","SPARE-ISSUE",
AI1449="Fiber CAmtel","TRANS_FO_CAMTEL",
AI1449="Fiber AOF","Fiber AOF",
AI1449="Projet OCM (HUAWEI)","TRAVAUX-HUAWEI",
AI1449="Projet OCM (NOKIA)","TRAVAUX-NOKIA",
AI1449="ACCESS-ISSUE","ACCESS-ISSUE",
AI1449="Projet OCM (ZTE, NOKIA, autres projets)","TRAVAUX OCM",
AI1449="No root CAuse","No root cause",
AI1449="ODU HS","PDH",
AI1449="IP &amp; VLAN","PDH",
AI1449="Warehouse HUAWEI","SPARE-ISSUE",
AI1449="SPARE-HS","SPARE-ISSUE",
AI1449="Power Telco","BSS",AI1449="no impacts","no impacts"
),"")</f>
        <v>no impacts</v>
      </c>
      <c r="AH1449" s="57" t="str" cm="1">
        <f t="array" ref="AH1449">IFERROR(_xlfn.IFS(
AI1449="MPR ISSUE","TX ISSUE",
AI1449="BSS Hardware Issue","RAN ISSUE",
AI1449="Sites strategiques, MLL, Pylone, etc.","ENVTECH",
AI1449="AKTIVCO DEFAUT GE &amp; POWER Cabinet","POWER ISSUE",
AI1449="AKTIVCO Coupure ENEO &amp; Baisse de tension","POWER ISSUE",
AI1449="Coupure ENEO &amp; Baisse de tension","POWER ISSUE",
AI1449="Defaut GE &amp; POWER Cabinet","POWER ISSUE",
AI1449="Sharing","POWER ISSUE",
AI1449="Sites strategiques &amp; DataCenter","POWER ISSUE",
AI1449="Exclu","Exclu",
AI1449="SAT","TX ISSUE",
AI1449="SPARE-ISSUE","SPARE-ISSUE",
AI1449="Fiber CAmtel","TX ISSUE",
AI1449="Fiber AOF","TX ISSUE",
AI1449="Projet OCM (HUAWEI)","TRAVAUX-HUAWEI",
AI1449="Projet OCM (NOKIA)","TRAVAUX -NOKIA",
AI1449="ACCESS-ISSUE","ACCESS-ISSUE",
AI1449="Projet OCM (ZTE, NOKIA, autres projets)","TRAVAUX OCM",
AI1449="No root CAuse","No root cause",
AI1449="ODU HS","TX ISSUE",
AI1449="IP &amp; VLAN","TX ISSUE",
AI1449="Warehouse HUAWEI","SPARE-ISSUE",
AI1449="SPARE-HS","SPARE-ISSUE",
AI1449="Power Telco","RAN ISSUE",AI1449="no impacts","no impacts"
),"")</f>
        <v>no impacts</v>
      </c>
      <c r="AI1449" s="85" t="s">
        <v>5998</v>
      </c>
      <c r="AJ1449" s="57" t="str" cm="1">
        <f t="array" ref="AJ1449">IFERROR(_xlfn.IFS(
AI1449="MPR ISSUE","ACTIVE",
AI1449="BSS Hardware Issue","ACTIVE",
AI1449="Sites strategiques, MLL, Pylone, etc.","PASSIVE",
AI1449="AKTIVCO DEFAUT GE &amp; POWER Cabinet","PASSIVE",
AI1449="AKTIVCO Coupure ENEO &amp; Baisse de tension","PASSIVE",
AI1449="Coupure ENEO &amp; Baisse de tension","PASSIVE",
AI1449="Defaut GE &amp; POWER Cabinet","PASSIVE",
AI1449="Sharing","PASSIVE",
AI1449="Sites strategiques &amp; DataCenter","PASSIVE",
AI1449="Exclu","Exclu",
AI1449="SAT","ACTIVE",
AI1449="SPARE-ISSUE","SPARE-ISSUE",
AI1449="Fiber CAmtel","ACTIVE",
AI1449="Fiber AOF","ACTIVE",
AI1449="Projet OCM (HUAWEI)","PLANNED WORKS",
AI1449="Projet OCM (NOKIA)","PLANNED WORKS",
AI1449="ACCESS-ISSUE","ACCESS-ISSUE",
AI1449="Projet OCM (ZTE, NOKIA, autres projets)","PLANNED WORKS",
AI1449="No root CAuse","No root cause",
AI1449="ODU HS","ACTIVE",
AI1449="IP &amp; VLAN","ACTIVE",
AI1449="Warehouse HUAWEI","SPARE-ISSUE",
AI1449="SPARE-HS","SPARE-ISSUE",
AI1449="Power Telco","ACTIVE", AI1449="no impacts","no impacts"
),"")</f>
        <v>no impacts</v>
      </c>
      <c r="AK1449" s="23" t="s">
        <v>5537</v>
      </c>
      <c r="AL1449" s="23" t="str">
        <f t="shared" si="38"/>
        <v>CTR_031</v>
      </c>
      <c r="AN1449" s="9" t="s">
        <v>5537</v>
      </c>
      <c r="AO1449" s="23" t="str">
        <f>_xlfn.XLOOKUP(B1449,'INCIDENT-05-03-2026'!E:E,'INCIDENT-05-03-2026'!F:F,"")</f>
        <v/>
      </c>
      <c r="AP1449" s="7" t="s">
        <v>5537</v>
      </c>
      <c r="AQ1449" s="6"/>
      <c r="AR1449" s="7"/>
      <c r="AS1449" s="3" t="str">
        <f>_xlfn.XLOOKUP(B1449,'[3]tt num | region | site id'!$C:$C,'[3]tt num | region | site id'!$Q:$Q,"")</f>
        <v/>
      </c>
      <c r="AT1449" s="24" t="str">
        <f>_xlfn.XLOOKUP(B1449,'[4]Cells Huawei 03052026 12h'!$B:$B,'[4]Cells Huawei 03052026 12h'!$T:$T,"")</f>
        <v/>
      </c>
      <c r="AU1449" s="24" t="str">
        <f>_xlfn.XLOOKUP(B1449,'[5]cells down 02052026 8h50'!$B:$B,'[5]cells down 02052026 8h50'!$R:$R,"")</f>
        <v/>
      </c>
      <c r="AV1449" s="24" t="str">
        <f>_xlfn.XLOOKUP(B1449,'[5]cells down 02052026 13h50'!$B:$B,'[5]cells down 02052026 13h50'!$R:$R,"")</f>
        <v/>
      </c>
      <c r="AW1449" s="24" t="str">
        <f>_xlfn.XLOOKUP(B1449,'[5]cells down 02052026 13h50'!$B:$B,'[5]cells down 02052026 13h50'!$R:$R,"")</f>
        <v/>
      </c>
      <c r="AX1449" s="24" t="str">
        <f>_xlfn.XLOOKUP(B1449,'[6]cell downs 03052026 8h40 '!$B:$B,'[6]cell downs 03052026 8h40 '!$R:$R,"")</f>
        <v/>
      </c>
      <c r="AY1449" s="24" t="str">
        <f>_xlfn.XLOOKUP(B1449,'[7]ALL SITES DOWN'!$D:$D,'[7]ALL SITES DOWN'!$J:$J,"")</f>
        <v/>
      </c>
      <c r="AZ1449" s="24" t="str">
        <f>_xlfn.XLOOKUP(B1449,'[8]ALL SITES DOWN'!$D:$D,'[8]ALL SITES DOWN'!$J:$J,"")</f>
        <v/>
      </c>
      <c r="BA1449" s="9" t="str">
        <f>_xlfn.XLOOKUP(B1449,[9]sheet1!$AC:$AC,[9]sheet1!$AF:$AF,"")</f>
        <v/>
      </c>
      <c r="BB1449" s="14" t="s">
        <v>5537</v>
      </c>
      <c r="BC1449" s="14" t="s">
        <v>5537</v>
      </c>
      <c r="BD1449" s="14" t="str">
        <f>_xlfn.XLOOKUP(B1449,'[10]cell downs 18042026 17h'!$B:$B,'[10]cell downs 18042026 17h'!$B:$B,"")</f>
        <v/>
      </c>
      <c r="BE1449" s="14" t="str">
        <f>_xlfn.XLOOKUP(B1449,'[11]Cells Huawei 19042026 15h'!$B:$B,'[11]Cells Huawei 19042026 15h'!$B:$B,"")</f>
        <v/>
      </c>
      <c r="BF1449" s="9" t="str">
        <f>_xlfn.XLOOKUP(B1449,'[12]cells down 19042026 9H40'!$B:$B,'[12]cells down 19042026 9H40'!$B:$B,"")</f>
        <v/>
      </c>
      <c r="BG1449" s="9" t="s">
        <v>2602</v>
      </c>
      <c r="BH1449" s="9" t="s">
        <v>318</v>
      </c>
    </row>
    <row r="1450" spans="1:60" s="9" customFormat="1" x14ac:dyDescent="0.3">
      <c r="A1450" s="1" t="s">
        <v>680</v>
      </c>
      <c r="B1450" s="8" t="s">
        <v>681</v>
      </c>
      <c r="C1450" s="3" t="str">
        <f>_xlfn.XLOOKUP(B1450,'[1]daily break down'!$D:$D,'[1]daily break down'!$E:$E,"")</f>
        <v>Yaounde</v>
      </c>
      <c r="D1450" s="1" t="s">
        <v>21</v>
      </c>
      <c r="E1450" s="1" t="s">
        <v>30</v>
      </c>
      <c r="F1450" s="3" t="s">
        <v>37</v>
      </c>
      <c r="G1450" s="1" t="s">
        <v>38</v>
      </c>
      <c r="H1450" s="42" t="str">
        <f>_xlfn.XLOOKUP(B1450,[2]CALCULATION!$B:$B,[2]CALCULATION!$H:$H,"")</f>
        <v>ZTE</v>
      </c>
      <c r="I1450" s="34">
        <v>0</v>
      </c>
      <c r="J1450" s="34">
        <v>0</v>
      </c>
      <c r="K1450" s="34">
        <v>0</v>
      </c>
      <c r="L1450" s="34">
        <v>0.33397967657155619</v>
      </c>
      <c r="M1450" s="34">
        <v>9.3975167863757108</v>
      </c>
      <c r="N1450" s="34">
        <v>21.281939058250792</v>
      </c>
      <c r="O1450" s="34">
        <v>0</v>
      </c>
      <c r="P1450" s="34">
        <v>0</v>
      </c>
      <c r="Q1450" s="34">
        <v>0</v>
      </c>
      <c r="R1450" s="34">
        <v>0</v>
      </c>
      <c r="S1450" s="35">
        <v>0</v>
      </c>
      <c r="T1450" s="35">
        <v>0</v>
      </c>
      <c r="U1450" s="35">
        <v>0.19878978292569499</v>
      </c>
      <c r="V1450" s="35">
        <v>0</v>
      </c>
      <c r="W1450" s="35">
        <v>0</v>
      </c>
      <c r="X1450" s="35">
        <v>0</v>
      </c>
      <c r="Y1450" s="35">
        <v>0</v>
      </c>
      <c r="Z1450" s="35">
        <v>0</v>
      </c>
      <c r="AA1450" s="35">
        <v>0</v>
      </c>
      <c r="AB1450" s="35">
        <v>0</v>
      </c>
      <c r="AC1450" s="35">
        <v>0</v>
      </c>
      <c r="AD1450" s="35">
        <v>0</v>
      </c>
      <c r="AE1450" s="58" t="s">
        <v>5560</v>
      </c>
      <c r="AF1450" s="58"/>
      <c r="AG1450" s="57" t="str" cm="1">
        <f t="array" ref="AG1450">IFERROR(_xlfn.IFS(
AI1450="MPR ISSUE","PDH",
AI1450="BSS Hardware Issue","BSS",
AI1450="Sites strategiques, MLL, Pylone, etc.","ENVTECH",
AI1450="AKTIVCO DEFAUT GE &amp; POWER Cabinet","AKTIVCO",
AI1450="AKTIVCO Coupure ENEO &amp; Baisse de tension","AKTIVCO GRID ONLY",
AI1450="Coupure ENEO &amp; Baisse de tension","IHS GRID ONLY",
AI1450="Defaut GE &amp; POWER Cabinet","IHS",
AI1450="Sharing","Partners",
AI1450="Sites strategiques &amp; DataCenter","SST &amp; DC",
AI1450="Exclu","Exclu",
AI1450="SAT","SAT",
AI1450="SPARE-ISSUE","SPARE-ISSUE",
AI1450="Fiber CAmtel","TRANS_FO_CAMTEL",
AI1450="Fiber AOF","Fiber AOF",
AI1450="Projet OCM (HUAWEI)","TRAVAUX-HUAWEI",
AI1450="Projet OCM (NOKIA)","TRAVAUX-NOKIA",
AI1450="ACCESS-ISSUE","ACCESS-ISSUE",
AI1450="Projet OCM (ZTE, NOKIA, autres projets)","TRAVAUX OCM",
AI1450="No root CAuse","No root cause",
AI1450="ODU HS","PDH",
AI1450="IP &amp; VLAN","PDH",
AI1450="Warehouse HUAWEI","SPARE-ISSUE",
AI1450="SPARE-HS","SPARE-ISSUE",
AI1450="Power Telco","BSS",AI1450="no impacts","no impacts"
),"")</f>
        <v>no impacts</v>
      </c>
      <c r="AH1450" s="57" t="str" cm="1">
        <f t="array" ref="AH1450">IFERROR(_xlfn.IFS(
AI1450="MPR ISSUE","TX ISSUE",
AI1450="BSS Hardware Issue","RAN ISSUE",
AI1450="Sites strategiques, MLL, Pylone, etc.","ENVTECH",
AI1450="AKTIVCO DEFAUT GE &amp; POWER Cabinet","POWER ISSUE",
AI1450="AKTIVCO Coupure ENEO &amp; Baisse de tension","POWER ISSUE",
AI1450="Coupure ENEO &amp; Baisse de tension","POWER ISSUE",
AI1450="Defaut GE &amp; POWER Cabinet","POWER ISSUE",
AI1450="Sharing","POWER ISSUE",
AI1450="Sites strategiques &amp; DataCenter","POWER ISSUE",
AI1450="Exclu","Exclu",
AI1450="SAT","TX ISSUE",
AI1450="SPARE-ISSUE","SPARE-ISSUE",
AI1450="Fiber CAmtel","TX ISSUE",
AI1450="Fiber AOF","TX ISSUE",
AI1450="Projet OCM (HUAWEI)","TRAVAUX-HUAWEI",
AI1450="Projet OCM (NOKIA)","TRAVAUX -NOKIA",
AI1450="ACCESS-ISSUE","ACCESS-ISSUE",
AI1450="Projet OCM (ZTE, NOKIA, autres projets)","TRAVAUX OCM",
AI1450="No root CAuse","No root cause",
AI1450="ODU HS","TX ISSUE",
AI1450="IP &amp; VLAN","TX ISSUE",
AI1450="Warehouse HUAWEI","SPARE-ISSUE",
AI1450="SPARE-HS","SPARE-ISSUE",
AI1450="Power Telco","RAN ISSUE",AI1450="no impacts","no impacts"
),"")</f>
        <v>no impacts</v>
      </c>
      <c r="AI1450" s="85" t="s">
        <v>5998</v>
      </c>
      <c r="AJ1450" s="57" t="str" cm="1">
        <f t="array" ref="AJ1450">IFERROR(_xlfn.IFS(
AI1450="MPR ISSUE","ACTIVE",
AI1450="BSS Hardware Issue","ACTIVE",
AI1450="Sites strategiques, MLL, Pylone, etc.","PASSIVE",
AI1450="AKTIVCO DEFAUT GE &amp; POWER Cabinet","PASSIVE",
AI1450="AKTIVCO Coupure ENEO &amp; Baisse de tension","PASSIVE",
AI1450="Coupure ENEO &amp; Baisse de tension","PASSIVE",
AI1450="Defaut GE &amp; POWER Cabinet","PASSIVE",
AI1450="Sharing","PASSIVE",
AI1450="Sites strategiques &amp; DataCenter","PASSIVE",
AI1450="Exclu","Exclu",
AI1450="SAT","ACTIVE",
AI1450="SPARE-ISSUE","SPARE-ISSUE",
AI1450="Fiber CAmtel","ACTIVE",
AI1450="Fiber AOF","ACTIVE",
AI1450="Projet OCM (HUAWEI)","PLANNED WORKS",
AI1450="Projet OCM (NOKIA)","PLANNED WORKS",
AI1450="ACCESS-ISSUE","ACCESS-ISSUE",
AI1450="Projet OCM (ZTE, NOKIA, autres projets)","PLANNED WORKS",
AI1450="No root CAuse","No root cause",
AI1450="ODU HS","ACTIVE",
AI1450="IP &amp; VLAN","ACTIVE",
AI1450="Warehouse HUAWEI","SPARE-ISSUE",
AI1450="SPARE-HS","SPARE-ISSUE",
AI1450="Power Telco","ACTIVE", AI1450="no impacts","no impacts"
),"")</f>
        <v>no impacts</v>
      </c>
      <c r="AK1450" s="23" t="s">
        <v>5537</v>
      </c>
      <c r="AL1450" s="23" t="str">
        <f t="shared" si="38"/>
        <v>CTR_557</v>
      </c>
      <c r="AN1450" s="9" t="s">
        <v>5537</v>
      </c>
      <c r="AO1450" s="23" t="str">
        <f>_xlfn.XLOOKUP(B1450,'INCIDENT-05-03-2026'!E:E,'INCIDENT-05-03-2026'!F:F,"")</f>
        <v/>
      </c>
      <c r="AP1450" s="7" t="s">
        <v>5537</v>
      </c>
      <c r="AQ1450" s="6"/>
      <c r="AR1450" s="7"/>
      <c r="AS1450" s="3" t="str">
        <f>_xlfn.XLOOKUP(B1450,'[3]tt num | region | site id'!$C:$C,'[3]tt num | region | site id'!$Q:$Q,"")</f>
        <v/>
      </c>
      <c r="AT1450" s="24" t="str">
        <f>_xlfn.XLOOKUP(B1450,'[4]Cells Huawei 03052026 12h'!$B:$B,'[4]Cells Huawei 03052026 12h'!$T:$T,"")</f>
        <v/>
      </c>
      <c r="AU1450" s="24" t="str">
        <f>_xlfn.XLOOKUP(B1450,'[5]cells down 02052026 8h50'!$B:$B,'[5]cells down 02052026 8h50'!$R:$R,"")</f>
        <v/>
      </c>
      <c r="AV1450" s="24" t="str">
        <f>_xlfn.XLOOKUP(B1450,'[5]cells down 02052026 13h50'!$B:$B,'[5]cells down 02052026 13h50'!$R:$R,"")</f>
        <v/>
      </c>
      <c r="AW1450" s="24" t="str">
        <f>_xlfn.XLOOKUP(B1450,'[5]cells down 02052026 13h50'!$B:$B,'[5]cells down 02052026 13h50'!$R:$R,"")</f>
        <v/>
      </c>
      <c r="AX1450" s="24" t="str">
        <f>_xlfn.XLOOKUP(B1450,'[6]cell downs 03052026 8h40 '!$B:$B,'[6]cell downs 03052026 8h40 '!$R:$R,"")</f>
        <v/>
      </c>
      <c r="AY1450" s="24" t="str">
        <f>_xlfn.XLOOKUP(B1450,'[7]ALL SITES DOWN'!$D:$D,'[7]ALL SITES DOWN'!$J:$J,"")</f>
        <v/>
      </c>
      <c r="AZ1450" s="24" t="str">
        <f>_xlfn.XLOOKUP(B1450,'[8]ALL SITES DOWN'!$D:$D,'[8]ALL SITES DOWN'!$J:$J,"")</f>
        <v/>
      </c>
      <c r="BA1450" s="9" t="str">
        <f>_xlfn.XLOOKUP(B1450,[9]sheet1!$AC:$AC,[9]sheet1!$AF:$AF,"")</f>
        <v/>
      </c>
      <c r="BB1450" s="14" t="s">
        <v>5537</v>
      </c>
      <c r="BC1450" s="14" t="s">
        <v>5537</v>
      </c>
      <c r="BD1450" s="14" t="str">
        <f>_xlfn.XLOOKUP(B1450,'[10]cell downs 18042026 17h'!$B:$B,'[10]cell downs 18042026 17h'!$B:$B,"")</f>
        <v/>
      </c>
      <c r="BE1450" s="14" t="str">
        <f>_xlfn.XLOOKUP(B1450,'[11]Cells Huawei 19042026 15h'!$B:$B,'[11]Cells Huawei 19042026 15h'!$B:$B,"")</f>
        <v/>
      </c>
      <c r="BF1450" s="9" t="str">
        <f>_xlfn.XLOOKUP(B1450,'[12]cells down 19042026 9H40'!$B:$B,'[12]cells down 19042026 9H40'!$B:$B,"")</f>
        <v/>
      </c>
      <c r="BG1450" s="9" t="s">
        <v>5537</v>
      </c>
      <c r="BH1450" s="9" t="s">
        <v>5537</v>
      </c>
    </row>
    <row r="1451" spans="1:60" s="9" customFormat="1" x14ac:dyDescent="0.3">
      <c r="A1451" s="1" t="s">
        <v>2163</v>
      </c>
      <c r="B1451" s="8" t="s">
        <v>2164</v>
      </c>
      <c r="C1451" s="3" t="str">
        <f>_xlfn.XLOOKUP(B1451,'[1]daily break down'!$D:$D,'[1]daily break down'!$E:$E,"")</f>
        <v>CENTRE</v>
      </c>
      <c r="D1451" s="1" t="s">
        <v>11</v>
      </c>
      <c r="E1451" s="1" t="s">
        <v>12</v>
      </c>
      <c r="F1451" s="3" t="s">
        <v>226</v>
      </c>
      <c r="G1451" s="1" t="s">
        <v>489</v>
      </c>
      <c r="H1451" s="42" t="str">
        <f>_xlfn.XLOOKUP(B1451,[2]CALCULATION!$B:$B,[2]CALCULATION!$H:$H,"")</f>
        <v>ZTE</v>
      </c>
      <c r="I1451" s="34">
        <v>0</v>
      </c>
      <c r="J1451" s="34">
        <v>0</v>
      </c>
      <c r="K1451" s="34">
        <v>0</v>
      </c>
      <c r="L1451" s="34">
        <v>0</v>
      </c>
      <c r="M1451" s="34">
        <v>0</v>
      </c>
      <c r="N1451" s="34">
        <v>0</v>
      </c>
      <c r="O1451" s="34">
        <v>0</v>
      </c>
      <c r="P1451" s="34">
        <v>0</v>
      </c>
      <c r="Q1451" s="34">
        <v>0</v>
      </c>
      <c r="R1451" s="34">
        <v>4.6549554408403318E-3</v>
      </c>
      <c r="S1451" s="35">
        <v>0</v>
      </c>
      <c r="T1451" s="35">
        <v>0</v>
      </c>
      <c r="U1451" s="35">
        <v>0</v>
      </c>
      <c r="V1451" s="35">
        <v>0</v>
      </c>
      <c r="W1451" s="35">
        <v>0</v>
      </c>
      <c r="X1451" s="35">
        <v>0</v>
      </c>
      <c r="Y1451" s="35">
        <v>0</v>
      </c>
      <c r="Z1451" s="35">
        <v>0</v>
      </c>
      <c r="AA1451" s="35">
        <v>0</v>
      </c>
      <c r="AB1451" s="35">
        <v>0</v>
      </c>
      <c r="AC1451" s="35">
        <v>0</v>
      </c>
      <c r="AD1451" s="35">
        <v>0</v>
      </c>
      <c r="AE1451" s="58" t="s">
        <v>5560</v>
      </c>
      <c r="AF1451" s="58"/>
      <c r="AG1451" s="57" t="str" cm="1">
        <f t="array" ref="AG1451">IFERROR(_xlfn.IFS(
AI1451="MPR ISSUE","PDH",
AI1451="BSS Hardware Issue","BSS",
AI1451="Sites strategiques, MLL, Pylone, etc.","ENVTECH",
AI1451="AKTIVCO DEFAUT GE &amp; POWER Cabinet","AKTIVCO",
AI1451="AKTIVCO Coupure ENEO &amp; Baisse de tension","AKTIVCO GRID ONLY",
AI1451="Coupure ENEO &amp; Baisse de tension","IHS GRID ONLY",
AI1451="Defaut GE &amp; POWER Cabinet","IHS",
AI1451="Sharing","Partners",
AI1451="Sites strategiques &amp; DataCenter","SST &amp; DC",
AI1451="Exclu","Exclu",
AI1451="SAT","SAT",
AI1451="SPARE-ISSUE","SPARE-ISSUE",
AI1451="Fiber CAmtel","TRANS_FO_CAMTEL",
AI1451="Fiber AOF","Fiber AOF",
AI1451="Projet OCM (HUAWEI)","TRAVAUX-HUAWEI",
AI1451="Projet OCM (NOKIA)","TRAVAUX-NOKIA",
AI1451="ACCESS-ISSUE","ACCESS-ISSUE",
AI1451="Projet OCM (ZTE, NOKIA, autres projets)","TRAVAUX OCM",
AI1451="No root CAuse","No root cause",
AI1451="ODU HS","PDH",
AI1451="IP &amp; VLAN","PDH",
AI1451="Warehouse HUAWEI","SPARE-ISSUE",
AI1451="SPARE-HS","SPARE-ISSUE",
AI1451="Power Telco","BSS",AI1451="no impacts","no impacts"
),"")</f>
        <v>no impacts</v>
      </c>
      <c r="AH1451" s="57" t="str" cm="1">
        <f t="array" ref="AH1451">IFERROR(_xlfn.IFS(
AI1451="MPR ISSUE","TX ISSUE",
AI1451="BSS Hardware Issue","RAN ISSUE",
AI1451="Sites strategiques, MLL, Pylone, etc.","ENVTECH",
AI1451="AKTIVCO DEFAUT GE &amp; POWER Cabinet","POWER ISSUE",
AI1451="AKTIVCO Coupure ENEO &amp; Baisse de tension","POWER ISSUE",
AI1451="Coupure ENEO &amp; Baisse de tension","POWER ISSUE",
AI1451="Defaut GE &amp; POWER Cabinet","POWER ISSUE",
AI1451="Sharing","POWER ISSUE",
AI1451="Sites strategiques &amp; DataCenter","POWER ISSUE",
AI1451="Exclu","Exclu",
AI1451="SAT","TX ISSUE",
AI1451="SPARE-ISSUE","SPARE-ISSUE",
AI1451="Fiber CAmtel","TX ISSUE",
AI1451="Fiber AOF","TX ISSUE",
AI1451="Projet OCM (HUAWEI)","TRAVAUX-HUAWEI",
AI1451="Projet OCM (NOKIA)","TRAVAUX -NOKIA",
AI1451="ACCESS-ISSUE","ACCESS-ISSUE",
AI1451="Projet OCM (ZTE, NOKIA, autres projets)","TRAVAUX OCM",
AI1451="No root CAuse","No root cause",
AI1451="ODU HS","TX ISSUE",
AI1451="IP &amp; VLAN","TX ISSUE",
AI1451="Warehouse HUAWEI","SPARE-ISSUE",
AI1451="SPARE-HS","SPARE-ISSUE",
AI1451="Power Telco","RAN ISSUE",AI1451="no impacts","no impacts"
),"")</f>
        <v>no impacts</v>
      </c>
      <c r="AI1451" s="85" t="s">
        <v>5998</v>
      </c>
      <c r="AJ1451" s="57" t="str" cm="1">
        <f t="array" ref="AJ1451">IFERROR(_xlfn.IFS(
AI1451="MPR ISSUE","ACTIVE",
AI1451="BSS Hardware Issue","ACTIVE",
AI1451="Sites strategiques, MLL, Pylone, etc.","PASSIVE",
AI1451="AKTIVCO DEFAUT GE &amp; POWER Cabinet","PASSIVE",
AI1451="AKTIVCO Coupure ENEO &amp; Baisse de tension","PASSIVE",
AI1451="Coupure ENEO &amp; Baisse de tension","PASSIVE",
AI1451="Defaut GE &amp; POWER Cabinet","PASSIVE",
AI1451="Sharing","PASSIVE",
AI1451="Sites strategiques &amp; DataCenter","PASSIVE",
AI1451="Exclu","Exclu",
AI1451="SAT","ACTIVE",
AI1451="SPARE-ISSUE","SPARE-ISSUE",
AI1451="Fiber CAmtel","ACTIVE",
AI1451="Fiber AOF","ACTIVE",
AI1451="Projet OCM (HUAWEI)","PLANNED WORKS",
AI1451="Projet OCM (NOKIA)","PLANNED WORKS",
AI1451="ACCESS-ISSUE","ACCESS-ISSUE",
AI1451="Projet OCM (ZTE, NOKIA, autres projets)","PLANNED WORKS",
AI1451="No root CAuse","No root cause",
AI1451="ODU HS","ACTIVE",
AI1451="IP &amp; VLAN","ACTIVE",
AI1451="Warehouse HUAWEI","SPARE-ISSUE",
AI1451="SPARE-HS","SPARE-ISSUE",
AI1451="Power Telco","ACTIVE", AI1451="no impacts","no impacts"
),"")</f>
        <v>no impacts</v>
      </c>
      <c r="AK1451" s="23" t="s">
        <v>5537</v>
      </c>
      <c r="AL1451" s="23" t="str">
        <f t="shared" si="38"/>
        <v>EST_128</v>
      </c>
      <c r="AN1451" s="9" t="s">
        <v>5537</v>
      </c>
      <c r="AO1451" s="23" t="str">
        <f>_xlfn.XLOOKUP(B1451,'INCIDENT-05-03-2026'!E:E,'INCIDENT-05-03-2026'!F:F,"")</f>
        <v/>
      </c>
      <c r="AP1451" s="7" t="s">
        <v>5537</v>
      </c>
      <c r="AQ1451" s="6"/>
      <c r="AR1451" s="7"/>
      <c r="AS1451" s="3" t="str">
        <f>_xlfn.XLOOKUP(B1451,'[3]tt num | region | site id'!$C:$C,'[3]tt num | region | site id'!$Q:$Q,"")</f>
        <v/>
      </c>
      <c r="AT1451" s="24" t="str">
        <f>_xlfn.XLOOKUP(B1451,'[4]Cells Huawei 03052026 12h'!$B:$B,'[4]Cells Huawei 03052026 12h'!$T:$T,"")</f>
        <v/>
      </c>
      <c r="AU1451" s="24" t="str">
        <f>_xlfn.XLOOKUP(B1451,'[5]cells down 02052026 8h50'!$B:$B,'[5]cells down 02052026 8h50'!$R:$R,"")</f>
        <v/>
      </c>
      <c r="AV1451" s="24" t="str">
        <f>_xlfn.XLOOKUP(B1451,'[5]cells down 02052026 13h50'!$B:$B,'[5]cells down 02052026 13h50'!$R:$R,"")</f>
        <v/>
      </c>
      <c r="AW1451" s="24" t="str">
        <f>_xlfn.XLOOKUP(B1451,'[5]cells down 02052026 13h50'!$B:$B,'[5]cells down 02052026 13h50'!$R:$R,"")</f>
        <v/>
      </c>
      <c r="AX1451" s="24" t="str">
        <f>_xlfn.XLOOKUP(B1451,'[6]cell downs 03052026 8h40 '!$B:$B,'[6]cell downs 03052026 8h40 '!$R:$R,"")</f>
        <v/>
      </c>
      <c r="AY1451" s="24" t="str">
        <f>_xlfn.XLOOKUP(B1451,'[7]ALL SITES DOWN'!$D:$D,'[7]ALL SITES DOWN'!$J:$J,"")</f>
        <v/>
      </c>
      <c r="AZ1451" s="24" t="str">
        <f>_xlfn.XLOOKUP(B1451,'[8]ALL SITES DOWN'!$D:$D,'[8]ALL SITES DOWN'!$J:$J,"")</f>
        <v/>
      </c>
      <c r="BA1451" s="9" t="str">
        <f>_xlfn.XLOOKUP(B1451,[9]sheet1!$AC:$AC,[9]sheet1!$AF:$AF,"")</f>
        <v/>
      </c>
      <c r="BB1451" s="14" t="s">
        <v>5537</v>
      </c>
      <c r="BC1451" s="14" t="s">
        <v>5537</v>
      </c>
      <c r="BD1451" s="14" t="str">
        <f>_xlfn.XLOOKUP(B1451,'[10]cell downs 18042026 17h'!$B:$B,'[10]cell downs 18042026 17h'!$B:$B,"")</f>
        <v/>
      </c>
      <c r="BE1451" s="14" t="str">
        <f>_xlfn.XLOOKUP(B1451,'[11]Cells Huawei 19042026 15h'!$B:$B,'[11]Cells Huawei 19042026 15h'!$B:$B,"")</f>
        <v/>
      </c>
      <c r="BF1451" s="9" t="str">
        <f>_xlfn.XLOOKUP(B1451,'[12]cells down 19042026 9H40'!$B:$B,'[12]cells down 19042026 9H40'!$B:$B,"")</f>
        <v/>
      </c>
      <c r="BG1451" s="9" t="s">
        <v>2164</v>
      </c>
      <c r="BH1451" s="9" t="s">
        <v>594</v>
      </c>
    </row>
    <row r="1452" spans="1:60" s="9" customFormat="1" x14ac:dyDescent="0.3">
      <c r="A1452" s="1" t="s">
        <v>2388</v>
      </c>
      <c r="B1452" s="8" t="s">
        <v>2389</v>
      </c>
      <c r="C1452" s="3" t="str">
        <f>_xlfn.XLOOKUP(B1452,'[1]daily break down'!$D:$D,'[1]daily break down'!$E:$E,"")</f>
        <v>Yaounde</v>
      </c>
      <c r="D1452" s="1" t="s">
        <v>11</v>
      </c>
      <c r="E1452" s="1" t="s">
        <v>12</v>
      </c>
      <c r="F1452" s="3" t="s">
        <v>37</v>
      </c>
      <c r="G1452" s="1" t="s">
        <v>38</v>
      </c>
      <c r="H1452" s="42" t="str">
        <f>_xlfn.XLOOKUP(B1452,[2]CALCULATION!$B:$B,[2]CALCULATION!$H:$H,"")</f>
        <v>ZTE</v>
      </c>
      <c r="I1452" s="34">
        <v>60.097079898297274</v>
      </c>
      <c r="J1452" s="34">
        <v>60.097079898297274</v>
      </c>
      <c r="K1452" s="34">
        <v>60.097079898297274</v>
      </c>
      <c r="L1452" s="34">
        <v>41.186974400241979</v>
      </c>
      <c r="M1452" s="34">
        <v>0</v>
      </c>
      <c r="N1452" s="34">
        <v>0</v>
      </c>
      <c r="O1452" s="34">
        <v>0</v>
      </c>
      <c r="P1452" s="34">
        <v>0</v>
      </c>
      <c r="Q1452" s="34">
        <v>0</v>
      </c>
      <c r="R1452" s="34">
        <v>0</v>
      </c>
      <c r="S1452" s="35">
        <v>2.26690979445429</v>
      </c>
      <c r="T1452" s="35">
        <v>0</v>
      </c>
      <c r="U1452" s="35">
        <v>0</v>
      </c>
      <c r="V1452" s="35">
        <v>0</v>
      </c>
      <c r="W1452" s="35">
        <v>0</v>
      </c>
      <c r="X1452" s="35">
        <v>0</v>
      </c>
      <c r="Y1452" s="35">
        <v>0</v>
      </c>
      <c r="Z1452" s="35">
        <v>0</v>
      </c>
      <c r="AA1452" s="35">
        <v>0</v>
      </c>
      <c r="AB1452" s="35">
        <v>0</v>
      </c>
      <c r="AC1452" s="35">
        <v>0</v>
      </c>
      <c r="AD1452" s="35">
        <v>0</v>
      </c>
      <c r="AE1452" s="58" t="s">
        <v>5560</v>
      </c>
      <c r="AF1452" s="58"/>
      <c r="AG1452" s="57" t="str" cm="1">
        <f t="array" ref="AG1452">IFERROR(_xlfn.IFS(
AI1452="MPR ISSUE","PDH",
AI1452="BSS Hardware Issue","BSS",
AI1452="Sites strategiques, MLL, Pylone, etc.","ENVTECH",
AI1452="AKTIVCO DEFAUT GE &amp; POWER Cabinet","AKTIVCO",
AI1452="AKTIVCO Coupure ENEO &amp; Baisse de tension","AKTIVCO GRID ONLY",
AI1452="Coupure ENEO &amp; Baisse de tension","IHS GRID ONLY",
AI1452="Defaut GE &amp; POWER Cabinet","IHS",
AI1452="Sharing","Partners",
AI1452="Sites strategiques &amp; DataCenter","SST &amp; DC",
AI1452="Exclu","Exclu",
AI1452="SAT","SAT",
AI1452="SPARE-ISSUE","SPARE-ISSUE",
AI1452="Fiber CAmtel","TRANS_FO_CAMTEL",
AI1452="Fiber AOF","Fiber AOF",
AI1452="Projet OCM (HUAWEI)","TRAVAUX-HUAWEI",
AI1452="Projet OCM (NOKIA)","TRAVAUX-NOKIA",
AI1452="ACCESS-ISSUE","ACCESS-ISSUE",
AI1452="Projet OCM (ZTE, NOKIA, autres projets)","TRAVAUX OCM",
AI1452="No root CAuse","No root cause",
AI1452="ODU HS","PDH",
AI1452="IP &amp; VLAN","PDH",
AI1452="Warehouse HUAWEI","SPARE-ISSUE",
AI1452="SPARE-HS","SPARE-ISSUE",
AI1452="Power Telco","BSS",AI1452="no impacts","no impacts"
),"")</f>
        <v>BSS</v>
      </c>
      <c r="AH1452" s="57" t="str" cm="1">
        <f t="array" ref="AH1452">IFERROR(_xlfn.IFS(
AI1452="MPR ISSUE","TX ISSUE",
AI1452="BSS Hardware Issue","RAN ISSUE",
AI1452="Sites strategiques, MLL, Pylone, etc.","ENVTECH",
AI1452="AKTIVCO DEFAUT GE &amp; POWER Cabinet","POWER ISSUE",
AI1452="AKTIVCO Coupure ENEO &amp; Baisse de tension","POWER ISSUE",
AI1452="Coupure ENEO &amp; Baisse de tension","POWER ISSUE",
AI1452="Defaut GE &amp; POWER Cabinet","POWER ISSUE",
AI1452="Sharing","POWER ISSUE",
AI1452="Sites strategiques &amp; DataCenter","POWER ISSUE",
AI1452="Exclu","Exclu",
AI1452="SAT","TX ISSUE",
AI1452="SPARE-ISSUE","SPARE-ISSUE",
AI1452="Fiber CAmtel","TX ISSUE",
AI1452="Fiber AOF","TX ISSUE",
AI1452="Projet OCM (HUAWEI)","TRAVAUX-HUAWEI",
AI1452="Projet OCM (NOKIA)","TRAVAUX -NOKIA",
AI1452="ACCESS-ISSUE","ACCESS-ISSUE",
AI1452="Projet OCM (ZTE, NOKIA, autres projets)","TRAVAUX OCM",
AI1452="No root CAuse","No root cause",
AI1452="ODU HS","TX ISSUE",
AI1452="IP &amp; VLAN","TX ISSUE",
AI1452="Warehouse HUAWEI","SPARE-ISSUE",
AI1452="SPARE-HS","SPARE-ISSUE",
AI1452="Power Telco","RAN ISSUE",AI1452="no impacts","no impacts"
),"")</f>
        <v>RAN ISSUE</v>
      </c>
      <c r="AI1452" s="85" t="s">
        <v>5320</v>
      </c>
      <c r="AJ1452" s="57" t="str" cm="1">
        <f t="array" ref="AJ1452">IFERROR(_xlfn.IFS(
AI1452="MPR ISSUE","ACTIVE",
AI1452="BSS Hardware Issue","ACTIVE",
AI1452="Sites strategiques, MLL, Pylone, etc.","PASSIVE",
AI1452="AKTIVCO DEFAUT GE &amp; POWER Cabinet","PASSIVE",
AI1452="AKTIVCO Coupure ENEO &amp; Baisse de tension","PASSIVE",
AI1452="Coupure ENEO &amp; Baisse de tension","PASSIVE",
AI1452="Defaut GE &amp; POWER Cabinet","PASSIVE",
AI1452="Sharing","PASSIVE",
AI1452="Sites strategiques &amp; DataCenter","PASSIVE",
AI1452="Exclu","Exclu",
AI1452="SAT","ACTIVE",
AI1452="SPARE-ISSUE","SPARE-ISSUE",
AI1452="Fiber CAmtel","ACTIVE",
AI1452="Fiber AOF","ACTIVE",
AI1452="Projet OCM (HUAWEI)","PLANNED WORKS",
AI1452="Projet OCM (NOKIA)","PLANNED WORKS",
AI1452="ACCESS-ISSUE","ACCESS-ISSUE",
AI1452="Projet OCM (ZTE, NOKIA, autres projets)","PLANNED WORKS",
AI1452="No root CAuse","No root cause",
AI1452="ODU HS","ACTIVE",
AI1452="IP &amp; VLAN","ACTIVE",
AI1452="Warehouse HUAWEI","SPARE-ISSUE",
AI1452="SPARE-HS","SPARE-ISSUE",
AI1452="Power Telco","ACTIVE", AI1452="no impacts","no impacts"
),"")</f>
        <v>ACTIVE</v>
      </c>
      <c r="AK1452" s="23" t="s">
        <v>5927</v>
      </c>
      <c r="AL1452" s="23" t="str">
        <f t="shared" si="38"/>
        <v>CTR_341</v>
      </c>
      <c r="AN1452" s="9" t="s">
        <v>5537</v>
      </c>
      <c r="AO1452" s="23" t="str">
        <f>_xlfn.XLOOKUP(B1452,'INCIDENT-05-03-2026'!E:E,'INCIDENT-05-03-2026'!F:F,"")</f>
        <v/>
      </c>
      <c r="AP1452" s="7" t="s">
        <v>5537</v>
      </c>
      <c r="AQ1452" s="6"/>
      <c r="AR1452" s="7"/>
      <c r="AS1452" s="3" t="str">
        <f>_xlfn.XLOOKUP(B1452,'[3]tt num | region | site id'!$C:$C,'[3]tt num | region | site id'!$Q:$Q,"")</f>
        <v/>
      </c>
      <c r="AT1452" s="24" t="str">
        <f>_xlfn.XLOOKUP(B1452,'[4]Cells Huawei 03052026 12h'!$B:$B,'[4]Cells Huawei 03052026 12h'!$T:$T,"")</f>
        <v/>
      </c>
      <c r="AU1452" s="24" t="str">
        <f>_xlfn.XLOOKUP(B1452,'[5]cells down 02052026 8h50'!$B:$B,'[5]cells down 02052026 8h50'!$R:$R,"")</f>
        <v/>
      </c>
      <c r="AV1452" s="24" t="str">
        <f>_xlfn.XLOOKUP(B1452,'[5]cells down 02052026 13h50'!$B:$B,'[5]cells down 02052026 13h50'!$R:$R,"")</f>
        <v/>
      </c>
      <c r="AW1452" s="24" t="str">
        <f>_xlfn.XLOOKUP(B1452,'[5]cells down 02052026 13h50'!$B:$B,'[5]cells down 02052026 13h50'!$R:$R,"")</f>
        <v/>
      </c>
      <c r="AX1452" s="24" t="str">
        <f>_xlfn.XLOOKUP(B1452,'[6]cell downs 03052026 8h40 '!$B:$B,'[6]cell downs 03052026 8h40 '!$R:$R,"")</f>
        <v/>
      </c>
      <c r="AY1452" s="24" t="str">
        <f>_xlfn.XLOOKUP(B1452,'[7]ALL SITES DOWN'!$D:$D,'[7]ALL SITES DOWN'!$J:$J,"")</f>
        <v/>
      </c>
      <c r="AZ1452" s="24" t="str">
        <f>_xlfn.XLOOKUP(B1452,'[8]ALL SITES DOWN'!$D:$D,'[8]ALL SITES DOWN'!$J:$J,"")</f>
        <v/>
      </c>
      <c r="BA1452" s="9" t="str">
        <f>_xlfn.XLOOKUP(B1452,[9]sheet1!$AC:$AC,[9]sheet1!$AF:$AF,"")</f>
        <v/>
      </c>
      <c r="BB1452" s="14" t="s">
        <v>5537</v>
      </c>
      <c r="BC1452" s="14" t="s">
        <v>2389</v>
      </c>
      <c r="BD1452" s="14" t="str">
        <f>_xlfn.XLOOKUP(B1452,'[10]cell downs 18042026 17h'!$B:$B,'[10]cell downs 18042026 17h'!$B:$B,"")</f>
        <v/>
      </c>
      <c r="BE1452" s="14" t="str">
        <f>_xlfn.XLOOKUP(B1452,'[11]Cells Huawei 19042026 15h'!$B:$B,'[11]Cells Huawei 19042026 15h'!$B:$B,"")</f>
        <v/>
      </c>
      <c r="BF1452" s="9" t="str">
        <f>_xlfn.XLOOKUP(B1452,'[12]cells down 19042026 9H40'!$B:$B,'[12]cells down 19042026 9H40'!$B:$B,"")</f>
        <v/>
      </c>
      <c r="BG1452" s="9" t="s">
        <v>2389</v>
      </c>
      <c r="BH1452" s="9" t="s">
        <v>1713</v>
      </c>
    </row>
    <row r="1453" spans="1:60" s="9" customFormat="1" x14ac:dyDescent="0.3">
      <c r="A1453" s="1" t="s">
        <v>3227</v>
      </c>
      <c r="B1453" s="8" t="s">
        <v>3228</v>
      </c>
      <c r="C1453" s="3" t="str">
        <f>_xlfn.XLOOKUP(B1453,'[1]daily break down'!$D:$D,'[1]daily break down'!$E:$E,"")</f>
        <v>Yaounde</v>
      </c>
      <c r="D1453" s="1" t="s">
        <v>11</v>
      </c>
      <c r="E1453" s="1" t="s">
        <v>12</v>
      </c>
      <c r="F1453" s="3" t="s">
        <v>37</v>
      </c>
      <c r="G1453" s="1" t="s">
        <v>38</v>
      </c>
      <c r="H1453" s="42" t="str">
        <f>_xlfn.XLOOKUP(B1453,[2]CALCULATION!$B:$B,[2]CALCULATION!$H:$H,"")</f>
        <v>ZTE</v>
      </c>
      <c r="I1453" s="34">
        <v>0</v>
      </c>
      <c r="J1453" s="34">
        <v>0</v>
      </c>
      <c r="K1453" s="34">
        <v>0</v>
      </c>
      <c r="L1453" s="34">
        <v>0</v>
      </c>
      <c r="M1453" s="34">
        <v>0</v>
      </c>
      <c r="N1453" s="34">
        <v>0</v>
      </c>
      <c r="O1453" s="34">
        <v>0</v>
      </c>
      <c r="P1453" s="34">
        <v>0</v>
      </c>
      <c r="Q1453" s="34">
        <v>0</v>
      </c>
      <c r="R1453" s="34">
        <v>0</v>
      </c>
      <c r="S1453" s="35">
        <v>0</v>
      </c>
      <c r="T1453" s="35">
        <v>0</v>
      </c>
      <c r="U1453" s="35">
        <v>0</v>
      </c>
      <c r="V1453" s="35">
        <v>0</v>
      </c>
      <c r="W1453" s="35">
        <v>0</v>
      </c>
      <c r="X1453" s="35">
        <v>0</v>
      </c>
      <c r="Y1453" s="35">
        <v>0</v>
      </c>
      <c r="Z1453" s="35">
        <v>0</v>
      </c>
      <c r="AA1453" s="35">
        <v>0</v>
      </c>
      <c r="AB1453" s="35">
        <v>0</v>
      </c>
      <c r="AC1453" s="35">
        <v>0</v>
      </c>
      <c r="AD1453" s="35">
        <v>0</v>
      </c>
      <c r="AE1453" s="58" t="s">
        <v>5560</v>
      </c>
      <c r="AF1453" s="58"/>
      <c r="AG1453" s="57" t="str" cm="1">
        <f t="array" ref="AG1453">IFERROR(_xlfn.IFS(
AI1453="MPR ISSUE","PDH",
AI1453="BSS Hardware Issue","BSS",
AI1453="Sites strategiques, MLL, Pylone, etc.","ENVTECH",
AI1453="AKTIVCO DEFAUT GE &amp; POWER Cabinet","AKTIVCO",
AI1453="AKTIVCO Coupure ENEO &amp; Baisse de tension","AKTIVCO GRID ONLY",
AI1453="Coupure ENEO &amp; Baisse de tension","IHS GRID ONLY",
AI1453="Defaut GE &amp; POWER Cabinet","IHS",
AI1453="Sharing","Partners",
AI1453="Sites strategiques &amp; DataCenter","SST &amp; DC",
AI1453="Exclu","Exclu",
AI1453="SAT","SAT",
AI1453="SPARE-ISSUE","SPARE-ISSUE",
AI1453="Fiber CAmtel","TRANS_FO_CAMTEL",
AI1453="Fiber AOF","Fiber AOF",
AI1453="Projet OCM (HUAWEI)","TRAVAUX-HUAWEI",
AI1453="Projet OCM (NOKIA)","TRAVAUX-NOKIA",
AI1453="ACCESS-ISSUE","ACCESS-ISSUE",
AI1453="Projet OCM (ZTE, NOKIA, autres projets)","TRAVAUX OCM",
AI1453="No root CAuse","No root cause",
AI1453="ODU HS","PDH",
AI1453="IP &amp; VLAN","PDH",
AI1453="Warehouse HUAWEI","SPARE-ISSUE",
AI1453="SPARE-HS","SPARE-ISSUE",
AI1453="Power Telco","BSS",AI1453="no impacts","no impacts"
),"")</f>
        <v>no impacts</v>
      </c>
      <c r="AH1453" s="57" t="str" cm="1">
        <f t="array" ref="AH1453">IFERROR(_xlfn.IFS(
AI1453="MPR ISSUE","TX ISSUE",
AI1453="BSS Hardware Issue","RAN ISSUE",
AI1453="Sites strategiques, MLL, Pylone, etc.","ENVTECH",
AI1453="AKTIVCO DEFAUT GE &amp; POWER Cabinet","POWER ISSUE",
AI1453="AKTIVCO Coupure ENEO &amp; Baisse de tension","POWER ISSUE",
AI1453="Coupure ENEO &amp; Baisse de tension","POWER ISSUE",
AI1453="Defaut GE &amp; POWER Cabinet","POWER ISSUE",
AI1453="Sharing","POWER ISSUE",
AI1453="Sites strategiques &amp; DataCenter","POWER ISSUE",
AI1453="Exclu","Exclu",
AI1453="SAT","TX ISSUE",
AI1453="SPARE-ISSUE","SPARE-ISSUE",
AI1453="Fiber CAmtel","TX ISSUE",
AI1453="Fiber AOF","TX ISSUE",
AI1453="Projet OCM (HUAWEI)","TRAVAUX-HUAWEI",
AI1453="Projet OCM (NOKIA)","TRAVAUX -NOKIA",
AI1453="ACCESS-ISSUE","ACCESS-ISSUE",
AI1453="Projet OCM (ZTE, NOKIA, autres projets)","TRAVAUX OCM",
AI1453="No root CAuse","No root cause",
AI1453="ODU HS","TX ISSUE",
AI1453="IP &amp; VLAN","TX ISSUE",
AI1453="Warehouse HUAWEI","SPARE-ISSUE",
AI1453="SPARE-HS","SPARE-ISSUE",
AI1453="Power Telco","RAN ISSUE",AI1453="no impacts","no impacts"
),"")</f>
        <v>no impacts</v>
      </c>
      <c r="AI1453" s="85" t="s">
        <v>5998</v>
      </c>
      <c r="AJ1453" s="57" t="str" cm="1">
        <f t="array" ref="AJ1453">IFERROR(_xlfn.IFS(
AI1453="MPR ISSUE","ACTIVE",
AI1453="BSS Hardware Issue","ACTIVE",
AI1453="Sites strategiques, MLL, Pylone, etc.","PASSIVE",
AI1453="AKTIVCO DEFAUT GE &amp; POWER Cabinet","PASSIVE",
AI1453="AKTIVCO Coupure ENEO &amp; Baisse de tension","PASSIVE",
AI1453="Coupure ENEO &amp; Baisse de tension","PASSIVE",
AI1453="Defaut GE &amp; POWER Cabinet","PASSIVE",
AI1453="Sharing","PASSIVE",
AI1453="Sites strategiques &amp; DataCenter","PASSIVE",
AI1453="Exclu","Exclu",
AI1453="SAT","ACTIVE",
AI1453="SPARE-ISSUE","SPARE-ISSUE",
AI1453="Fiber CAmtel","ACTIVE",
AI1453="Fiber AOF","ACTIVE",
AI1453="Projet OCM (HUAWEI)","PLANNED WORKS",
AI1453="Projet OCM (NOKIA)","PLANNED WORKS",
AI1453="ACCESS-ISSUE","ACCESS-ISSUE",
AI1453="Projet OCM (ZTE, NOKIA, autres projets)","PLANNED WORKS",
AI1453="No root CAuse","No root cause",
AI1453="ODU HS","ACTIVE",
AI1453="IP &amp; VLAN","ACTIVE",
AI1453="Warehouse HUAWEI","SPARE-ISSUE",
AI1453="SPARE-HS","SPARE-ISSUE",
AI1453="Power Telco","ACTIVE", AI1453="no impacts","no impacts"
),"")</f>
        <v>no impacts</v>
      </c>
      <c r="AK1453" s="23" t="s">
        <v>5537</v>
      </c>
      <c r="AL1453" s="23" t="str">
        <f t="shared" si="38"/>
        <v>CTR_339</v>
      </c>
      <c r="AN1453" s="9" t="s">
        <v>5537</v>
      </c>
      <c r="AO1453" s="23" t="str">
        <f>_xlfn.XLOOKUP(B1453,'INCIDENT-05-03-2026'!E:E,'INCIDENT-05-03-2026'!F:F,"")</f>
        <v/>
      </c>
      <c r="AP1453" s="7" t="s">
        <v>5537</v>
      </c>
      <c r="AQ1453" s="6"/>
      <c r="AR1453" s="7"/>
      <c r="AS1453" s="3" t="str">
        <f>_xlfn.XLOOKUP(B1453,'[3]tt num | region | site id'!$C:$C,'[3]tt num | region | site id'!$Q:$Q,"")</f>
        <v/>
      </c>
      <c r="AT1453" s="24" t="str">
        <f>_xlfn.XLOOKUP(B1453,'[4]Cells Huawei 03052026 12h'!$B:$B,'[4]Cells Huawei 03052026 12h'!$T:$T,"")</f>
        <v/>
      </c>
      <c r="AU1453" s="24" t="str">
        <f>_xlfn.XLOOKUP(B1453,'[5]cells down 02052026 8h50'!$B:$B,'[5]cells down 02052026 8h50'!$R:$R,"")</f>
        <v/>
      </c>
      <c r="AV1453" s="24" t="str">
        <f>_xlfn.XLOOKUP(B1453,'[5]cells down 02052026 13h50'!$B:$B,'[5]cells down 02052026 13h50'!$R:$R,"")</f>
        <v/>
      </c>
      <c r="AW1453" s="24" t="str">
        <f>_xlfn.XLOOKUP(B1453,'[5]cells down 02052026 13h50'!$B:$B,'[5]cells down 02052026 13h50'!$R:$R,"")</f>
        <v/>
      </c>
      <c r="AX1453" s="24" t="str">
        <f>_xlfn.XLOOKUP(B1453,'[6]cell downs 03052026 8h40 '!$B:$B,'[6]cell downs 03052026 8h40 '!$R:$R,"")</f>
        <v/>
      </c>
      <c r="AY1453" s="24" t="str">
        <f>_xlfn.XLOOKUP(B1453,'[7]ALL SITES DOWN'!$D:$D,'[7]ALL SITES DOWN'!$J:$J,"")</f>
        <v/>
      </c>
      <c r="AZ1453" s="24" t="str">
        <f>_xlfn.XLOOKUP(B1453,'[8]ALL SITES DOWN'!$D:$D,'[8]ALL SITES DOWN'!$J:$J,"")</f>
        <v/>
      </c>
      <c r="BA1453" s="9" t="str">
        <f>_xlfn.XLOOKUP(B1453,[9]sheet1!$AC:$AC,[9]sheet1!$AF:$AF,"")</f>
        <v/>
      </c>
      <c r="BB1453" s="14" t="s">
        <v>5537</v>
      </c>
      <c r="BC1453" s="14" t="s">
        <v>5537</v>
      </c>
      <c r="BD1453" s="14" t="str">
        <f>_xlfn.XLOOKUP(B1453,'[10]cell downs 18042026 17h'!$B:$B,'[10]cell downs 18042026 17h'!$B:$B,"")</f>
        <v/>
      </c>
      <c r="BE1453" s="14" t="str">
        <f>_xlfn.XLOOKUP(B1453,'[11]Cells Huawei 19042026 15h'!$B:$B,'[11]Cells Huawei 19042026 15h'!$B:$B,"")</f>
        <v/>
      </c>
      <c r="BF1453" s="9" t="str">
        <f>_xlfn.XLOOKUP(B1453,'[12]cells down 19042026 9H40'!$B:$B,'[12]cells down 19042026 9H40'!$B:$B,"")</f>
        <v/>
      </c>
      <c r="BG1453" s="9" t="s">
        <v>3228</v>
      </c>
      <c r="BH1453" s="9" t="s">
        <v>318</v>
      </c>
    </row>
    <row r="1454" spans="1:60" s="9" customFormat="1" x14ac:dyDescent="0.3">
      <c r="A1454" s="1" t="s">
        <v>2577</v>
      </c>
      <c r="B1454" s="8" t="s">
        <v>2578</v>
      </c>
      <c r="C1454" s="3" t="str">
        <f>_xlfn.XLOOKUP(B1454,'[1]daily break down'!$D:$D,'[1]daily break down'!$E:$E,"")</f>
        <v>Yaounde</v>
      </c>
      <c r="D1454" s="1" t="s">
        <v>11</v>
      </c>
      <c r="E1454" s="1" t="s">
        <v>145</v>
      </c>
      <c r="F1454" s="3" t="s">
        <v>37</v>
      </c>
      <c r="G1454" s="1" t="s">
        <v>38</v>
      </c>
      <c r="H1454" s="42" t="str">
        <f>_xlfn.XLOOKUP(B1454,[2]CALCULATION!$B:$B,[2]CALCULATION!$H:$H,"")</f>
        <v>ZTE</v>
      </c>
      <c r="I1454" s="34">
        <v>0</v>
      </c>
      <c r="J1454" s="34">
        <v>0</v>
      </c>
      <c r="K1454" s="34">
        <v>5.6101308952067859</v>
      </c>
      <c r="L1454" s="34">
        <v>2.7573031078693879E-2</v>
      </c>
      <c r="M1454" s="34">
        <v>0</v>
      </c>
      <c r="N1454" s="34">
        <v>0</v>
      </c>
      <c r="O1454" s="34">
        <v>2.7894062488407395E-2</v>
      </c>
      <c r="P1454" s="34">
        <v>0</v>
      </c>
      <c r="Q1454" s="34">
        <v>0</v>
      </c>
      <c r="R1454" s="34">
        <v>0</v>
      </c>
      <c r="S1454" s="35">
        <v>0</v>
      </c>
      <c r="T1454" s="35">
        <v>0</v>
      </c>
      <c r="U1454" s="35">
        <v>9.5507379442004599</v>
      </c>
      <c r="V1454" s="35">
        <v>0</v>
      </c>
      <c r="W1454" s="35">
        <v>0</v>
      </c>
      <c r="X1454" s="35">
        <v>0</v>
      </c>
      <c r="Y1454" s="35">
        <v>0</v>
      </c>
      <c r="Z1454" s="35">
        <v>0</v>
      </c>
      <c r="AA1454" s="35">
        <v>0</v>
      </c>
      <c r="AB1454" s="35">
        <v>0</v>
      </c>
      <c r="AC1454" s="35">
        <v>0</v>
      </c>
      <c r="AD1454" s="35">
        <v>0</v>
      </c>
      <c r="AE1454" s="58" t="s">
        <v>5560</v>
      </c>
      <c r="AF1454" s="58"/>
      <c r="AG1454" s="57" t="str" cm="1">
        <f t="array" ref="AG1454">IFERROR(_xlfn.IFS(
AI1454="MPR ISSUE","PDH",
AI1454="BSS Hardware Issue","BSS",
AI1454="Sites strategiques, MLL, Pylone, etc.","ENVTECH",
AI1454="AKTIVCO DEFAUT GE &amp; POWER Cabinet","AKTIVCO",
AI1454="AKTIVCO Coupure ENEO &amp; Baisse de tension","AKTIVCO GRID ONLY",
AI1454="Coupure ENEO &amp; Baisse de tension","IHS GRID ONLY",
AI1454="Defaut GE &amp; POWER Cabinet","IHS",
AI1454="Sharing","Partners",
AI1454="Sites strategiques &amp; DataCenter","SST &amp; DC",
AI1454="Exclu","Exclu",
AI1454="SAT","SAT",
AI1454="SPARE-ISSUE","SPARE-ISSUE",
AI1454="Fiber CAmtel","TRANS_FO_CAMTEL",
AI1454="Fiber AOF","Fiber AOF",
AI1454="Projet OCM (HUAWEI)","TRAVAUX-HUAWEI",
AI1454="Projet OCM (NOKIA)","TRAVAUX-NOKIA",
AI1454="ACCESS-ISSUE","ACCESS-ISSUE",
AI1454="Projet OCM (ZTE, NOKIA, autres projets)","TRAVAUX OCM",
AI1454="No root CAuse","No root cause",
AI1454="ODU HS","PDH",
AI1454="IP &amp; VLAN","PDH",
AI1454="Warehouse HUAWEI","SPARE-ISSUE",
AI1454="SPARE-HS","SPARE-ISSUE",
AI1454="Power Telco","BSS",AI1454="no impacts","no impacts"
),"")</f>
        <v>no impacts</v>
      </c>
      <c r="AH1454" s="57" t="str" cm="1">
        <f t="array" ref="AH1454">IFERROR(_xlfn.IFS(
AI1454="MPR ISSUE","TX ISSUE",
AI1454="BSS Hardware Issue","RAN ISSUE",
AI1454="Sites strategiques, MLL, Pylone, etc.","ENVTECH",
AI1454="AKTIVCO DEFAUT GE &amp; POWER Cabinet","POWER ISSUE",
AI1454="AKTIVCO Coupure ENEO &amp; Baisse de tension","POWER ISSUE",
AI1454="Coupure ENEO &amp; Baisse de tension","POWER ISSUE",
AI1454="Defaut GE &amp; POWER Cabinet","POWER ISSUE",
AI1454="Sharing","POWER ISSUE",
AI1454="Sites strategiques &amp; DataCenter","POWER ISSUE",
AI1454="Exclu","Exclu",
AI1454="SAT","TX ISSUE",
AI1454="SPARE-ISSUE","SPARE-ISSUE",
AI1454="Fiber CAmtel","TX ISSUE",
AI1454="Fiber AOF","TX ISSUE",
AI1454="Projet OCM (HUAWEI)","TRAVAUX-HUAWEI",
AI1454="Projet OCM (NOKIA)","TRAVAUX -NOKIA",
AI1454="ACCESS-ISSUE","ACCESS-ISSUE",
AI1454="Projet OCM (ZTE, NOKIA, autres projets)","TRAVAUX OCM",
AI1454="No root CAuse","No root cause",
AI1454="ODU HS","TX ISSUE",
AI1454="IP &amp; VLAN","TX ISSUE",
AI1454="Warehouse HUAWEI","SPARE-ISSUE",
AI1454="SPARE-HS","SPARE-ISSUE",
AI1454="Power Telco","RAN ISSUE",AI1454="no impacts","no impacts"
),"")</f>
        <v>no impacts</v>
      </c>
      <c r="AI1454" s="85" t="s">
        <v>5998</v>
      </c>
      <c r="AJ1454" s="57" t="str" cm="1">
        <f t="array" ref="AJ1454">IFERROR(_xlfn.IFS(
AI1454="MPR ISSUE","ACTIVE",
AI1454="BSS Hardware Issue","ACTIVE",
AI1454="Sites strategiques, MLL, Pylone, etc.","PASSIVE",
AI1454="AKTIVCO DEFAUT GE &amp; POWER Cabinet","PASSIVE",
AI1454="AKTIVCO Coupure ENEO &amp; Baisse de tension","PASSIVE",
AI1454="Coupure ENEO &amp; Baisse de tension","PASSIVE",
AI1454="Defaut GE &amp; POWER Cabinet","PASSIVE",
AI1454="Sharing","PASSIVE",
AI1454="Sites strategiques &amp; DataCenter","PASSIVE",
AI1454="Exclu","Exclu",
AI1454="SAT","ACTIVE",
AI1454="SPARE-ISSUE","SPARE-ISSUE",
AI1454="Fiber CAmtel","ACTIVE",
AI1454="Fiber AOF","ACTIVE",
AI1454="Projet OCM (HUAWEI)","PLANNED WORKS",
AI1454="Projet OCM (NOKIA)","PLANNED WORKS",
AI1454="ACCESS-ISSUE","ACCESS-ISSUE",
AI1454="Projet OCM (ZTE, NOKIA, autres projets)","PLANNED WORKS",
AI1454="No root CAuse","No root cause",
AI1454="ODU HS","ACTIVE",
AI1454="IP &amp; VLAN","ACTIVE",
AI1454="Warehouse HUAWEI","SPARE-ISSUE",
AI1454="SPARE-HS","SPARE-ISSUE",
AI1454="Power Telco","ACTIVE", AI1454="no impacts","no impacts"
),"")</f>
        <v>no impacts</v>
      </c>
      <c r="AK1454" s="23" t="s">
        <v>5537</v>
      </c>
      <c r="AL1454" s="23" t="str">
        <f t="shared" si="38"/>
        <v>CTR_076</v>
      </c>
      <c r="AN1454" s="9" t="s">
        <v>5537</v>
      </c>
      <c r="AO1454" s="23" t="str">
        <f>_xlfn.XLOOKUP(B1454,'INCIDENT-05-03-2026'!E:E,'INCIDENT-05-03-2026'!F:F,"")</f>
        <v/>
      </c>
      <c r="AP1454" s="7" t="s">
        <v>5537</v>
      </c>
      <c r="AQ1454" s="6"/>
      <c r="AR1454" s="7"/>
      <c r="AS1454" s="3" t="str">
        <f>_xlfn.XLOOKUP(B1454,'[3]tt num | region | site id'!$C:$C,'[3]tt num | region | site id'!$Q:$Q,"")</f>
        <v/>
      </c>
      <c r="AT1454" s="24" t="str">
        <f>_xlfn.XLOOKUP(B1454,'[4]Cells Huawei 03052026 12h'!$B:$B,'[4]Cells Huawei 03052026 12h'!$T:$T,"")</f>
        <v/>
      </c>
      <c r="AU1454" s="24" t="str">
        <f>_xlfn.XLOOKUP(B1454,'[5]cells down 02052026 8h50'!$B:$B,'[5]cells down 02052026 8h50'!$R:$R,"")</f>
        <v/>
      </c>
      <c r="AV1454" s="24" t="str">
        <f>_xlfn.XLOOKUP(B1454,'[5]cells down 02052026 13h50'!$B:$B,'[5]cells down 02052026 13h50'!$R:$R,"")</f>
        <v/>
      </c>
      <c r="AW1454" s="24" t="str">
        <f>_xlfn.XLOOKUP(B1454,'[5]cells down 02052026 13h50'!$B:$B,'[5]cells down 02052026 13h50'!$R:$R,"")</f>
        <v/>
      </c>
      <c r="AX1454" s="24" t="str">
        <f>_xlfn.XLOOKUP(B1454,'[6]cell downs 03052026 8h40 '!$B:$B,'[6]cell downs 03052026 8h40 '!$R:$R,"")</f>
        <v/>
      </c>
      <c r="AY1454" s="24" t="str">
        <f>_xlfn.XLOOKUP(B1454,'[7]ALL SITES DOWN'!$D:$D,'[7]ALL SITES DOWN'!$J:$J,"")</f>
        <v/>
      </c>
      <c r="AZ1454" s="24" t="str">
        <f>_xlfn.XLOOKUP(B1454,'[8]ALL SITES DOWN'!$D:$D,'[8]ALL SITES DOWN'!$J:$J,"")</f>
        <v/>
      </c>
      <c r="BA1454" s="9" t="str">
        <f>_xlfn.XLOOKUP(B1454,[9]sheet1!$AC:$AC,[9]sheet1!$AF:$AF,"")</f>
        <v/>
      </c>
      <c r="BB1454" s="14" t="s">
        <v>5537</v>
      </c>
      <c r="BC1454" s="14" t="s">
        <v>5537</v>
      </c>
      <c r="BD1454" s="14" t="str">
        <f>_xlfn.XLOOKUP(B1454,'[10]cell downs 18042026 17h'!$B:$B,'[10]cell downs 18042026 17h'!$B:$B,"")</f>
        <v/>
      </c>
      <c r="BE1454" s="14" t="str">
        <f>_xlfn.XLOOKUP(B1454,'[11]Cells Huawei 19042026 15h'!$B:$B,'[11]Cells Huawei 19042026 15h'!$B:$B,"")</f>
        <v/>
      </c>
      <c r="BF1454" s="9" t="str">
        <f>_xlfn.XLOOKUP(B1454,'[12]cells down 19042026 9H40'!$B:$B,'[12]cells down 19042026 9H40'!$B:$B,"")</f>
        <v/>
      </c>
      <c r="BG1454" s="9" t="s">
        <v>2578</v>
      </c>
      <c r="BH1454" s="9" t="s">
        <v>12</v>
      </c>
    </row>
    <row r="1455" spans="1:60" s="9" customFormat="1" x14ac:dyDescent="0.3">
      <c r="A1455" s="25" t="s">
        <v>5440</v>
      </c>
      <c r="B1455" s="32" t="s">
        <v>5441</v>
      </c>
      <c r="C1455" s="3" t="str">
        <f>_xlfn.XLOOKUP(B1455,'[1]daily break down'!$D:$D,'[1]daily break down'!$E:$E,"")</f>
        <v>CENTRE</v>
      </c>
      <c r="D1455" s="25" t="s">
        <v>357</v>
      </c>
      <c r="E1455" s="25" t="s">
        <v>710</v>
      </c>
      <c r="F1455" s="25" t="s">
        <v>226</v>
      </c>
      <c r="G1455" s="25" t="s">
        <v>489</v>
      </c>
      <c r="H1455" s="42" t="str">
        <f>_xlfn.XLOOKUP(B1455,[2]CALCULATION!$B:$B,[2]CALCULATION!$H:$H,"")</f>
        <v>ZTE</v>
      </c>
      <c r="I1455" s="34">
        <v>0</v>
      </c>
      <c r="J1455" s="34">
        <v>0</v>
      </c>
      <c r="K1455" s="34">
        <v>0</v>
      </c>
      <c r="L1455" s="34">
        <v>0</v>
      </c>
      <c r="M1455" s="34">
        <v>0</v>
      </c>
      <c r="N1455" s="34">
        <v>0</v>
      </c>
      <c r="O1455" s="34">
        <v>0</v>
      </c>
      <c r="P1455" s="34">
        <v>0</v>
      </c>
      <c r="Q1455" s="34">
        <v>0</v>
      </c>
      <c r="R1455" s="34">
        <v>4.726295754109917E-3</v>
      </c>
      <c r="S1455" s="35">
        <v>0</v>
      </c>
      <c r="T1455" s="35">
        <v>0</v>
      </c>
      <c r="U1455" s="35">
        <v>0</v>
      </c>
      <c r="V1455" s="35">
        <v>0</v>
      </c>
      <c r="W1455" s="35">
        <v>0</v>
      </c>
      <c r="X1455" s="35">
        <v>0</v>
      </c>
      <c r="Y1455" s="35">
        <v>0</v>
      </c>
      <c r="Z1455" s="35">
        <v>0</v>
      </c>
      <c r="AA1455" s="35">
        <v>0</v>
      </c>
      <c r="AB1455" s="35">
        <v>0</v>
      </c>
      <c r="AC1455" s="35">
        <v>0</v>
      </c>
      <c r="AD1455" s="35">
        <v>0</v>
      </c>
      <c r="AE1455" s="58" t="s">
        <v>5560</v>
      </c>
      <c r="AF1455" s="58"/>
      <c r="AG1455" s="57" t="str" cm="1">
        <f t="array" ref="AG1455">IFERROR(_xlfn.IFS(
AI1455="MPR ISSUE","PDH",
AI1455="BSS Hardware Issue","BSS",
AI1455="Sites strategiques, MLL, Pylone, etc.","ENVTECH",
AI1455="AKTIVCO DEFAUT GE &amp; POWER Cabinet","AKTIVCO",
AI1455="AKTIVCO Coupure ENEO &amp; Baisse de tension","AKTIVCO GRID ONLY",
AI1455="Coupure ENEO &amp; Baisse de tension","IHS GRID ONLY",
AI1455="Defaut GE &amp; POWER Cabinet","IHS",
AI1455="Sharing","Partners",
AI1455="Sites strategiques &amp; DataCenter","SST &amp; DC",
AI1455="Exclu","Exclu",
AI1455="SAT","SAT",
AI1455="SPARE-ISSUE","SPARE-ISSUE",
AI1455="Fiber CAmtel","TRANS_FO_CAMTEL",
AI1455="Fiber AOF","Fiber AOF",
AI1455="Projet OCM (HUAWEI)","TRAVAUX-HUAWEI",
AI1455="Projet OCM (NOKIA)","TRAVAUX-NOKIA",
AI1455="ACCESS-ISSUE","ACCESS-ISSUE",
AI1455="Projet OCM (ZTE, NOKIA, autres projets)","TRAVAUX OCM",
AI1455="No root CAuse","No root cause",
AI1455="ODU HS","PDH",
AI1455="IP &amp; VLAN","PDH",
AI1455="Warehouse HUAWEI","SPARE-ISSUE",
AI1455="SPARE-HS","SPARE-ISSUE",
AI1455="Power Telco","BSS",AI1455="no impacts","no impacts"
),"")</f>
        <v>no impacts</v>
      </c>
      <c r="AH1455" s="57" t="str" cm="1">
        <f t="array" ref="AH1455">IFERROR(_xlfn.IFS(
AI1455="MPR ISSUE","TX ISSUE",
AI1455="BSS Hardware Issue","RAN ISSUE",
AI1455="Sites strategiques, MLL, Pylone, etc.","ENVTECH",
AI1455="AKTIVCO DEFAUT GE &amp; POWER Cabinet","POWER ISSUE",
AI1455="AKTIVCO Coupure ENEO &amp; Baisse de tension","POWER ISSUE",
AI1455="Coupure ENEO &amp; Baisse de tension","POWER ISSUE",
AI1455="Defaut GE &amp; POWER Cabinet","POWER ISSUE",
AI1455="Sharing","POWER ISSUE",
AI1455="Sites strategiques &amp; DataCenter","POWER ISSUE",
AI1455="Exclu","Exclu",
AI1455="SAT","TX ISSUE",
AI1455="SPARE-ISSUE","SPARE-ISSUE",
AI1455="Fiber CAmtel","TX ISSUE",
AI1455="Fiber AOF","TX ISSUE",
AI1455="Projet OCM (HUAWEI)","TRAVAUX-HUAWEI",
AI1455="Projet OCM (NOKIA)","TRAVAUX -NOKIA",
AI1455="ACCESS-ISSUE","ACCESS-ISSUE",
AI1455="Projet OCM (ZTE, NOKIA, autres projets)","TRAVAUX OCM",
AI1455="No root CAuse","No root cause",
AI1455="ODU HS","TX ISSUE",
AI1455="IP &amp; VLAN","TX ISSUE",
AI1455="Warehouse HUAWEI","SPARE-ISSUE",
AI1455="SPARE-HS","SPARE-ISSUE",
AI1455="Power Telco","RAN ISSUE",AI1455="no impacts","no impacts"
),"")</f>
        <v>no impacts</v>
      </c>
      <c r="AI1455" s="85" t="s">
        <v>5998</v>
      </c>
      <c r="AJ1455" s="57" t="str" cm="1">
        <f t="array" ref="AJ1455">IFERROR(_xlfn.IFS(
AI1455="MPR ISSUE","ACTIVE",
AI1455="BSS Hardware Issue","ACTIVE",
AI1455="Sites strategiques, MLL, Pylone, etc.","PASSIVE",
AI1455="AKTIVCO DEFAUT GE &amp; POWER Cabinet","PASSIVE",
AI1455="AKTIVCO Coupure ENEO &amp; Baisse de tension","PASSIVE",
AI1455="Coupure ENEO &amp; Baisse de tension","PASSIVE",
AI1455="Defaut GE &amp; POWER Cabinet","PASSIVE",
AI1455="Sharing","PASSIVE",
AI1455="Sites strategiques &amp; DataCenter","PASSIVE",
AI1455="Exclu","Exclu",
AI1455="SAT","ACTIVE",
AI1455="SPARE-ISSUE","SPARE-ISSUE",
AI1455="Fiber CAmtel","ACTIVE",
AI1455="Fiber AOF","ACTIVE",
AI1455="Projet OCM (HUAWEI)","PLANNED WORKS",
AI1455="Projet OCM (NOKIA)","PLANNED WORKS",
AI1455="ACCESS-ISSUE","ACCESS-ISSUE",
AI1455="Projet OCM (ZTE, NOKIA, autres projets)","PLANNED WORKS",
AI1455="No root CAuse","No root cause",
AI1455="ODU HS","ACTIVE",
AI1455="IP &amp; VLAN","ACTIVE",
AI1455="Warehouse HUAWEI","SPARE-ISSUE",
AI1455="SPARE-HS","SPARE-ISSUE",
AI1455="Power Telco","ACTIVE", AI1455="no impacts","no impacts"
),"")</f>
        <v>no impacts</v>
      </c>
      <c r="AK1455" s="23" t="s">
        <v>5537</v>
      </c>
      <c r="AL1455" s="23" t="str">
        <f t="shared" si="38"/>
        <v>EST_194</v>
      </c>
      <c r="AN1455" s="9" t="s">
        <v>5537</v>
      </c>
      <c r="AO1455" s="23" t="str">
        <f>_xlfn.XLOOKUP(B1455,'INCIDENT-05-03-2026'!E:E,'INCIDENT-05-03-2026'!F:F,"")</f>
        <v/>
      </c>
      <c r="AP1455" s="7" t="s">
        <v>5537</v>
      </c>
      <c r="AQ1455" s="6"/>
      <c r="AR1455" s="7"/>
      <c r="AS1455" s="3" t="str">
        <f>_xlfn.XLOOKUP(B1455,'[3]tt num | region | site id'!$C:$C,'[3]tt num | region | site id'!$Q:$Q,"")</f>
        <v/>
      </c>
      <c r="AT1455" s="24" t="str">
        <f>_xlfn.XLOOKUP(B1455,'[4]Cells Huawei 03052026 12h'!$B:$B,'[4]Cells Huawei 03052026 12h'!$T:$T,"")</f>
        <v/>
      </c>
      <c r="AU1455" s="24" t="str">
        <f>_xlfn.XLOOKUP(B1455,'[5]cells down 02052026 8h50'!$B:$B,'[5]cells down 02052026 8h50'!$R:$R,"")</f>
        <v/>
      </c>
      <c r="AV1455" s="24" t="str">
        <f>_xlfn.XLOOKUP(B1455,'[5]cells down 02052026 13h50'!$B:$B,'[5]cells down 02052026 13h50'!$R:$R,"")</f>
        <v/>
      </c>
      <c r="AW1455" s="24" t="str">
        <f>_xlfn.XLOOKUP(B1455,'[5]cells down 02052026 13h50'!$B:$B,'[5]cells down 02052026 13h50'!$R:$R,"")</f>
        <v/>
      </c>
      <c r="AX1455" s="24" t="str">
        <f>_xlfn.XLOOKUP(B1455,'[6]cell downs 03052026 8h40 '!$B:$B,'[6]cell downs 03052026 8h40 '!$R:$R,"")</f>
        <v/>
      </c>
      <c r="AY1455" s="24" t="str">
        <f>_xlfn.XLOOKUP(B1455,'[7]ALL SITES DOWN'!$D:$D,'[7]ALL SITES DOWN'!$J:$J,"")</f>
        <v/>
      </c>
      <c r="AZ1455" s="24" t="str">
        <f>_xlfn.XLOOKUP(B1455,'[8]ALL SITES DOWN'!$D:$D,'[8]ALL SITES DOWN'!$J:$J,"")</f>
        <v/>
      </c>
      <c r="BA1455" s="9" t="str">
        <f>_xlfn.XLOOKUP(B1455,[9]sheet1!$AC:$AC,[9]sheet1!$AF:$AF,"")</f>
        <v/>
      </c>
      <c r="BB1455" s="14" t="s">
        <v>5537</v>
      </c>
      <c r="BC1455" s="14" t="s">
        <v>5537</v>
      </c>
      <c r="BD1455" s="14" t="str">
        <f>_xlfn.XLOOKUP(B1455,'[10]cell downs 18042026 17h'!$B:$B,'[10]cell downs 18042026 17h'!$B:$B,"")</f>
        <v/>
      </c>
      <c r="BE1455" s="14" t="str">
        <f>_xlfn.XLOOKUP(B1455,'[11]Cells Huawei 19042026 15h'!$B:$B,'[11]Cells Huawei 19042026 15h'!$B:$B,"")</f>
        <v/>
      </c>
      <c r="BF1455" s="9" t="str">
        <f>_xlfn.XLOOKUP(B1455,'[12]cells down 19042026 9H40'!$B:$B,'[12]cells down 19042026 9H40'!$B:$B,"")</f>
        <v/>
      </c>
      <c r="BG1455" s="9" t="s">
        <v>5537</v>
      </c>
      <c r="BH1455" s="9" t="s">
        <v>12</v>
      </c>
    </row>
    <row r="1456" spans="1:60" s="9" customFormat="1" x14ac:dyDescent="0.3">
      <c r="A1456" s="1" t="s">
        <v>2153</v>
      </c>
      <c r="B1456" s="8" t="s">
        <v>2154</v>
      </c>
      <c r="C1456" s="3" t="str">
        <f>_xlfn.XLOOKUP(B1456,'[1]daily break down'!$D:$D,'[1]daily break down'!$E:$E,"")</f>
        <v>CENTRE</v>
      </c>
      <c r="D1456" s="1" t="s">
        <v>11</v>
      </c>
      <c r="E1456" s="1" t="s">
        <v>12</v>
      </c>
      <c r="F1456" s="3" t="s">
        <v>226</v>
      </c>
      <c r="G1456" s="1" t="s">
        <v>489</v>
      </c>
      <c r="H1456" s="42" t="str">
        <f>_xlfn.XLOOKUP(B1456,[2]CALCULATION!$B:$B,[2]CALCULATION!$H:$H,"")</f>
        <v>ZTE</v>
      </c>
      <c r="I1456" s="34">
        <v>0</v>
      </c>
      <c r="J1456" s="34">
        <v>0</v>
      </c>
      <c r="K1456" s="34">
        <v>0</v>
      </c>
      <c r="L1456" s="34">
        <v>0</v>
      </c>
      <c r="M1456" s="34">
        <v>0</v>
      </c>
      <c r="N1456" s="34">
        <v>0</v>
      </c>
      <c r="O1456" s="34">
        <v>0</v>
      </c>
      <c r="P1456" s="34">
        <v>0</v>
      </c>
      <c r="Q1456" s="34">
        <v>0</v>
      </c>
      <c r="R1456" s="34">
        <v>0</v>
      </c>
      <c r="S1456" s="35">
        <v>0</v>
      </c>
      <c r="T1456" s="35">
        <v>0</v>
      </c>
      <c r="U1456" s="35">
        <v>4.0542521680321197</v>
      </c>
      <c r="V1456" s="35">
        <v>0</v>
      </c>
      <c r="W1456" s="35">
        <v>0</v>
      </c>
      <c r="X1456" s="35">
        <v>0</v>
      </c>
      <c r="Y1456" s="35">
        <v>0</v>
      </c>
      <c r="Z1456" s="35">
        <v>1.2831447095450488</v>
      </c>
      <c r="AA1456" s="35">
        <v>0</v>
      </c>
      <c r="AB1456" s="35">
        <v>0</v>
      </c>
      <c r="AC1456" s="35">
        <v>0</v>
      </c>
      <c r="AD1456" s="35">
        <v>0</v>
      </c>
      <c r="AE1456" s="58" t="s">
        <v>5560</v>
      </c>
      <c r="AF1456" s="58"/>
      <c r="AG1456" s="57" t="str" cm="1">
        <f t="array" ref="AG1456">IFERROR(_xlfn.IFS(
AI1456="MPR ISSUE","PDH",
AI1456="BSS Hardware Issue","BSS",
AI1456="Sites strategiques, MLL, Pylone, etc.","ENVTECH",
AI1456="AKTIVCO DEFAUT GE &amp; POWER Cabinet","AKTIVCO",
AI1456="AKTIVCO Coupure ENEO &amp; Baisse de tension","AKTIVCO GRID ONLY",
AI1456="Coupure ENEO &amp; Baisse de tension","IHS GRID ONLY",
AI1456="Defaut GE &amp; POWER Cabinet","IHS",
AI1456="Sharing","Partners",
AI1456="Sites strategiques &amp; DataCenter","SST &amp; DC",
AI1456="Exclu","Exclu",
AI1456="SAT","SAT",
AI1456="SPARE-ISSUE","SPARE-ISSUE",
AI1456="Fiber CAmtel","TRANS_FO_CAMTEL",
AI1456="Fiber AOF","Fiber AOF",
AI1456="Projet OCM (HUAWEI)","TRAVAUX-HUAWEI",
AI1456="Projet OCM (NOKIA)","TRAVAUX-NOKIA",
AI1456="ACCESS-ISSUE","ACCESS-ISSUE",
AI1456="Projet OCM (ZTE, NOKIA, autres projets)","TRAVAUX OCM",
AI1456="No root CAuse","No root cause",
AI1456="ODU HS","PDH",
AI1456="IP &amp; VLAN","PDH",
AI1456="Warehouse HUAWEI","SPARE-ISSUE",
AI1456="SPARE-HS","SPARE-ISSUE",
AI1456="Power Telco","BSS",AI1456="no impacts","no impacts"
),"")</f>
        <v>no impacts</v>
      </c>
      <c r="AH1456" s="57" t="str" cm="1">
        <f t="array" ref="AH1456">IFERROR(_xlfn.IFS(
AI1456="MPR ISSUE","TX ISSUE",
AI1456="BSS Hardware Issue","RAN ISSUE",
AI1456="Sites strategiques, MLL, Pylone, etc.","ENVTECH",
AI1456="AKTIVCO DEFAUT GE &amp; POWER Cabinet","POWER ISSUE",
AI1456="AKTIVCO Coupure ENEO &amp; Baisse de tension","POWER ISSUE",
AI1456="Coupure ENEO &amp; Baisse de tension","POWER ISSUE",
AI1456="Defaut GE &amp; POWER Cabinet","POWER ISSUE",
AI1456="Sharing","POWER ISSUE",
AI1456="Sites strategiques &amp; DataCenter","POWER ISSUE",
AI1456="Exclu","Exclu",
AI1456="SAT","TX ISSUE",
AI1456="SPARE-ISSUE","SPARE-ISSUE",
AI1456="Fiber CAmtel","TX ISSUE",
AI1456="Fiber AOF","TX ISSUE",
AI1456="Projet OCM (HUAWEI)","TRAVAUX-HUAWEI",
AI1456="Projet OCM (NOKIA)","TRAVAUX -NOKIA",
AI1456="ACCESS-ISSUE","ACCESS-ISSUE",
AI1456="Projet OCM (ZTE, NOKIA, autres projets)","TRAVAUX OCM",
AI1456="No root CAuse","No root cause",
AI1456="ODU HS","TX ISSUE",
AI1456="IP &amp; VLAN","TX ISSUE",
AI1456="Warehouse HUAWEI","SPARE-ISSUE",
AI1456="SPARE-HS","SPARE-ISSUE",
AI1456="Power Telco","RAN ISSUE",AI1456="no impacts","no impacts"
),"")</f>
        <v>no impacts</v>
      </c>
      <c r="AI1456" s="85" t="s">
        <v>5998</v>
      </c>
      <c r="AJ1456" s="57" t="str" cm="1">
        <f t="array" ref="AJ1456">IFERROR(_xlfn.IFS(
AI1456="MPR ISSUE","ACTIVE",
AI1456="BSS Hardware Issue","ACTIVE",
AI1456="Sites strategiques, MLL, Pylone, etc.","PASSIVE",
AI1456="AKTIVCO DEFAUT GE &amp; POWER Cabinet","PASSIVE",
AI1456="AKTIVCO Coupure ENEO &amp; Baisse de tension","PASSIVE",
AI1456="Coupure ENEO &amp; Baisse de tension","PASSIVE",
AI1456="Defaut GE &amp; POWER Cabinet","PASSIVE",
AI1456="Sharing","PASSIVE",
AI1456="Sites strategiques &amp; DataCenter","PASSIVE",
AI1456="Exclu","Exclu",
AI1456="SAT","ACTIVE",
AI1456="SPARE-ISSUE","SPARE-ISSUE",
AI1456="Fiber CAmtel","ACTIVE",
AI1456="Fiber AOF","ACTIVE",
AI1456="Projet OCM (HUAWEI)","PLANNED WORKS",
AI1456="Projet OCM (NOKIA)","PLANNED WORKS",
AI1456="ACCESS-ISSUE","ACCESS-ISSUE",
AI1456="Projet OCM (ZTE, NOKIA, autres projets)","PLANNED WORKS",
AI1456="No root CAuse","No root cause",
AI1456="ODU HS","ACTIVE",
AI1456="IP &amp; VLAN","ACTIVE",
AI1456="Warehouse HUAWEI","SPARE-ISSUE",
AI1456="SPARE-HS","SPARE-ISSUE",
AI1456="Power Telco","ACTIVE", AI1456="no impacts","no impacts"
),"")</f>
        <v>no impacts</v>
      </c>
      <c r="AK1456" s="23" t="s">
        <v>5537</v>
      </c>
      <c r="AL1456" s="23" t="str">
        <f t="shared" si="38"/>
        <v>EST_127</v>
      </c>
      <c r="AN1456" s="9" t="s">
        <v>5537</v>
      </c>
      <c r="AO1456" s="23" t="str">
        <f>_xlfn.XLOOKUP(B1456,'INCIDENT-05-03-2026'!E:E,'INCIDENT-05-03-2026'!F:F,"")</f>
        <v/>
      </c>
      <c r="AP1456" s="7" t="s">
        <v>5537</v>
      </c>
      <c r="AQ1456" s="6"/>
      <c r="AR1456" s="7"/>
      <c r="AS1456" s="3" t="str">
        <f>_xlfn.XLOOKUP(B1456,'[3]tt num | region | site id'!$C:$C,'[3]tt num | region | site id'!$Q:$Q,"")</f>
        <v/>
      </c>
      <c r="AT1456" s="24" t="str">
        <f>_xlfn.XLOOKUP(B1456,'[4]Cells Huawei 03052026 12h'!$B:$B,'[4]Cells Huawei 03052026 12h'!$T:$T,"")</f>
        <v/>
      </c>
      <c r="AU1456" s="24" t="str">
        <f>_xlfn.XLOOKUP(B1456,'[5]cells down 02052026 8h50'!$B:$B,'[5]cells down 02052026 8h50'!$R:$R,"")</f>
        <v/>
      </c>
      <c r="AV1456" s="24" t="str">
        <f>_xlfn.XLOOKUP(B1456,'[5]cells down 02052026 13h50'!$B:$B,'[5]cells down 02052026 13h50'!$R:$R,"")</f>
        <v/>
      </c>
      <c r="AW1456" s="24" t="str">
        <f>_xlfn.XLOOKUP(B1456,'[5]cells down 02052026 13h50'!$B:$B,'[5]cells down 02052026 13h50'!$R:$R,"")</f>
        <v/>
      </c>
      <c r="AX1456" s="24" t="str">
        <f>_xlfn.XLOOKUP(B1456,'[6]cell downs 03052026 8h40 '!$B:$B,'[6]cell downs 03052026 8h40 '!$R:$R,"")</f>
        <v/>
      </c>
      <c r="AY1456" s="24" t="str">
        <f>_xlfn.XLOOKUP(B1456,'[7]ALL SITES DOWN'!$D:$D,'[7]ALL SITES DOWN'!$J:$J,"")</f>
        <v/>
      </c>
      <c r="AZ1456" s="24" t="str">
        <f>_xlfn.XLOOKUP(B1456,'[8]ALL SITES DOWN'!$D:$D,'[8]ALL SITES DOWN'!$J:$J,"")</f>
        <v/>
      </c>
      <c r="BA1456" s="9" t="str">
        <f>_xlfn.XLOOKUP(B1456,[9]sheet1!$AC:$AC,[9]sheet1!$AF:$AF,"")</f>
        <v/>
      </c>
      <c r="BB1456" s="14" t="s">
        <v>5537</v>
      </c>
      <c r="BC1456" s="14" t="s">
        <v>5537</v>
      </c>
      <c r="BD1456" s="14" t="str">
        <f>_xlfn.XLOOKUP(B1456,'[10]cell downs 18042026 17h'!$B:$B,'[10]cell downs 18042026 17h'!$B:$B,"")</f>
        <v/>
      </c>
      <c r="BE1456" s="14" t="str">
        <f>_xlfn.XLOOKUP(B1456,'[11]Cells Huawei 19042026 15h'!$B:$B,'[11]Cells Huawei 19042026 15h'!$B:$B,"")</f>
        <v/>
      </c>
      <c r="BF1456" s="9" t="str">
        <f>_xlfn.XLOOKUP(B1456,'[12]cells down 19042026 9H40'!$B:$B,'[12]cells down 19042026 9H40'!$B:$B,"")</f>
        <v/>
      </c>
      <c r="BG1456" s="9" t="s">
        <v>2154</v>
      </c>
      <c r="BH1456" s="9" t="s">
        <v>5537</v>
      </c>
    </row>
    <row r="1457" spans="1:60" s="9" customFormat="1" x14ac:dyDescent="0.3">
      <c r="A1457" s="1" t="s">
        <v>4521</v>
      </c>
      <c r="B1457" s="8" t="s">
        <v>4522</v>
      </c>
      <c r="C1457" s="3" t="str">
        <f>_xlfn.XLOOKUP(B1457,'[1]daily break down'!$D:$D,'[1]daily break down'!$E:$E,"")</f>
        <v>Yaounde</v>
      </c>
      <c r="D1457" s="1"/>
      <c r="E1457" s="1"/>
      <c r="F1457" s="3" t="s">
        <v>37</v>
      </c>
      <c r="G1457" s="1" t="s">
        <v>38</v>
      </c>
      <c r="H1457" s="42" t="str">
        <f>_xlfn.XLOOKUP(B1457,[2]CALCULATION!$B:$B,[2]CALCULATION!$H:$H,"")</f>
        <v>ZTE</v>
      </c>
      <c r="I1457" s="34">
        <v>0</v>
      </c>
      <c r="J1457" s="34">
        <v>0</v>
      </c>
      <c r="K1457" s="34">
        <v>0</v>
      </c>
      <c r="L1457" s="34">
        <v>2.2436528523283907E-2</v>
      </c>
      <c r="M1457" s="34">
        <v>0</v>
      </c>
      <c r="N1457" s="34">
        <v>0</v>
      </c>
      <c r="O1457" s="34">
        <v>2.8393444681294167E-2</v>
      </c>
      <c r="P1457" s="34">
        <v>0</v>
      </c>
      <c r="Q1457" s="34">
        <v>0</v>
      </c>
      <c r="R1457" s="34">
        <v>0</v>
      </c>
      <c r="S1457" s="35">
        <v>0</v>
      </c>
      <c r="T1457" s="35">
        <v>0</v>
      </c>
      <c r="U1457" s="35">
        <v>0</v>
      </c>
      <c r="V1457" s="35">
        <v>0</v>
      </c>
      <c r="W1457" s="35">
        <v>0</v>
      </c>
      <c r="X1457" s="35">
        <v>0</v>
      </c>
      <c r="Y1457" s="35">
        <v>0</v>
      </c>
      <c r="Z1457" s="35">
        <v>0</v>
      </c>
      <c r="AA1457" s="35">
        <v>0</v>
      </c>
      <c r="AB1457" s="35">
        <v>0</v>
      </c>
      <c r="AC1457" s="35">
        <v>0</v>
      </c>
      <c r="AD1457" s="35">
        <v>0</v>
      </c>
      <c r="AE1457" s="58" t="s">
        <v>5560</v>
      </c>
      <c r="AF1457" s="58"/>
      <c r="AG1457" s="57" t="str" cm="1">
        <f t="array" ref="AG1457">IFERROR(_xlfn.IFS(
AI1457="MPR ISSUE","PDH",
AI1457="BSS Hardware Issue","BSS",
AI1457="Sites strategiques, MLL, Pylone, etc.","ENVTECH",
AI1457="AKTIVCO DEFAUT GE &amp; POWER Cabinet","AKTIVCO",
AI1457="AKTIVCO Coupure ENEO &amp; Baisse de tension","AKTIVCO GRID ONLY",
AI1457="Coupure ENEO &amp; Baisse de tension","IHS GRID ONLY",
AI1457="Defaut GE &amp; POWER Cabinet","IHS",
AI1457="Sharing","Partners",
AI1457="Sites strategiques &amp; DataCenter","SST &amp; DC",
AI1457="Exclu","Exclu",
AI1457="SAT","SAT",
AI1457="SPARE-ISSUE","SPARE-ISSUE",
AI1457="Fiber CAmtel","TRANS_FO_CAMTEL",
AI1457="Fiber AOF","Fiber AOF",
AI1457="Projet OCM (HUAWEI)","TRAVAUX-HUAWEI",
AI1457="Projet OCM (NOKIA)","TRAVAUX-NOKIA",
AI1457="ACCESS-ISSUE","ACCESS-ISSUE",
AI1457="Projet OCM (ZTE, NOKIA, autres projets)","TRAVAUX OCM",
AI1457="No root CAuse","No root cause",
AI1457="ODU HS","PDH",
AI1457="IP &amp; VLAN","PDH",
AI1457="Warehouse HUAWEI","SPARE-ISSUE",
AI1457="SPARE-HS","SPARE-ISSUE",
AI1457="Power Telco","BSS",AI1457="no impacts","no impacts"
),"")</f>
        <v>no impacts</v>
      </c>
      <c r="AH1457" s="57" t="str" cm="1">
        <f t="array" ref="AH1457">IFERROR(_xlfn.IFS(
AI1457="MPR ISSUE","TX ISSUE",
AI1457="BSS Hardware Issue","RAN ISSUE",
AI1457="Sites strategiques, MLL, Pylone, etc.","ENVTECH",
AI1457="AKTIVCO DEFAUT GE &amp; POWER Cabinet","POWER ISSUE",
AI1457="AKTIVCO Coupure ENEO &amp; Baisse de tension","POWER ISSUE",
AI1457="Coupure ENEO &amp; Baisse de tension","POWER ISSUE",
AI1457="Defaut GE &amp; POWER Cabinet","POWER ISSUE",
AI1457="Sharing","POWER ISSUE",
AI1457="Sites strategiques &amp; DataCenter","POWER ISSUE",
AI1457="Exclu","Exclu",
AI1457="SAT","TX ISSUE",
AI1457="SPARE-ISSUE","SPARE-ISSUE",
AI1457="Fiber CAmtel","TX ISSUE",
AI1457="Fiber AOF","TX ISSUE",
AI1457="Projet OCM (HUAWEI)","TRAVAUX-HUAWEI",
AI1457="Projet OCM (NOKIA)","TRAVAUX -NOKIA",
AI1457="ACCESS-ISSUE","ACCESS-ISSUE",
AI1457="Projet OCM (ZTE, NOKIA, autres projets)","TRAVAUX OCM",
AI1457="No root CAuse","No root cause",
AI1457="ODU HS","TX ISSUE",
AI1457="IP &amp; VLAN","TX ISSUE",
AI1457="Warehouse HUAWEI","SPARE-ISSUE",
AI1457="SPARE-HS","SPARE-ISSUE",
AI1457="Power Telco","RAN ISSUE",AI1457="no impacts","no impacts"
),"")</f>
        <v>no impacts</v>
      </c>
      <c r="AI1457" s="85" t="s">
        <v>5998</v>
      </c>
      <c r="AJ1457" s="57" t="str" cm="1">
        <f t="array" ref="AJ1457">IFERROR(_xlfn.IFS(
AI1457="MPR ISSUE","ACTIVE",
AI1457="BSS Hardware Issue","ACTIVE",
AI1457="Sites strategiques, MLL, Pylone, etc.","PASSIVE",
AI1457="AKTIVCO DEFAUT GE &amp; POWER Cabinet","PASSIVE",
AI1457="AKTIVCO Coupure ENEO &amp; Baisse de tension","PASSIVE",
AI1457="Coupure ENEO &amp; Baisse de tension","PASSIVE",
AI1457="Defaut GE &amp; POWER Cabinet","PASSIVE",
AI1457="Sharing","PASSIVE",
AI1457="Sites strategiques &amp; DataCenter","PASSIVE",
AI1457="Exclu","Exclu",
AI1457="SAT","ACTIVE",
AI1457="SPARE-ISSUE","SPARE-ISSUE",
AI1457="Fiber CAmtel","ACTIVE",
AI1457="Fiber AOF","ACTIVE",
AI1457="Projet OCM (HUAWEI)","PLANNED WORKS",
AI1457="Projet OCM (NOKIA)","PLANNED WORKS",
AI1457="ACCESS-ISSUE","ACCESS-ISSUE",
AI1457="Projet OCM (ZTE, NOKIA, autres projets)","PLANNED WORKS",
AI1457="No root CAuse","No root cause",
AI1457="ODU HS","ACTIVE",
AI1457="IP &amp; VLAN","ACTIVE",
AI1457="Warehouse HUAWEI","SPARE-ISSUE",
AI1457="SPARE-HS","SPARE-ISSUE",
AI1457="Power Telco","ACTIVE", AI1457="no impacts","no impacts"
),"")</f>
        <v>no impacts</v>
      </c>
      <c r="AK1457" s="23" t="s">
        <v>5537</v>
      </c>
      <c r="AL1457" s="23" t="str">
        <f t="shared" si="38"/>
        <v>CTR_576</v>
      </c>
      <c r="AN1457" s="9" t="s">
        <v>5537</v>
      </c>
      <c r="AO1457" s="23" t="str">
        <f>_xlfn.XLOOKUP(B1457,'INCIDENT-05-03-2026'!E:E,'INCIDENT-05-03-2026'!F:F,"")</f>
        <v/>
      </c>
      <c r="AP1457" s="7" t="s">
        <v>5537</v>
      </c>
      <c r="AQ1457" s="6"/>
      <c r="AR1457" s="7"/>
      <c r="AS1457" s="3" t="str">
        <f>_xlfn.XLOOKUP(B1457,'[3]tt num | region | site id'!$C:$C,'[3]tt num | region | site id'!$Q:$Q,"")</f>
        <v/>
      </c>
      <c r="AT1457" s="24" t="str">
        <f>_xlfn.XLOOKUP(B1457,'[4]Cells Huawei 03052026 12h'!$B:$B,'[4]Cells Huawei 03052026 12h'!$T:$T,"")</f>
        <v/>
      </c>
      <c r="AU1457" s="24" t="str">
        <f>_xlfn.XLOOKUP(B1457,'[5]cells down 02052026 8h50'!$B:$B,'[5]cells down 02052026 8h50'!$R:$R,"")</f>
        <v/>
      </c>
      <c r="AV1457" s="24" t="str">
        <f>_xlfn.XLOOKUP(B1457,'[5]cells down 02052026 13h50'!$B:$B,'[5]cells down 02052026 13h50'!$R:$R,"")</f>
        <v/>
      </c>
      <c r="AW1457" s="24" t="str">
        <f>_xlfn.XLOOKUP(B1457,'[5]cells down 02052026 13h50'!$B:$B,'[5]cells down 02052026 13h50'!$R:$R,"")</f>
        <v/>
      </c>
      <c r="AX1457" s="24" t="str">
        <f>_xlfn.XLOOKUP(B1457,'[6]cell downs 03052026 8h40 '!$B:$B,'[6]cell downs 03052026 8h40 '!$R:$R,"")</f>
        <v/>
      </c>
      <c r="AY1457" s="24" t="str">
        <f>_xlfn.XLOOKUP(B1457,'[7]ALL SITES DOWN'!$D:$D,'[7]ALL SITES DOWN'!$J:$J,"")</f>
        <v/>
      </c>
      <c r="AZ1457" s="24" t="str">
        <f>_xlfn.XLOOKUP(B1457,'[8]ALL SITES DOWN'!$D:$D,'[8]ALL SITES DOWN'!$J:$J,"")</f>
        <v/>
      </c>
      <c r="BA1457" s="9" t="str">
        <f>_xlfn.XLOOKUP(B1457,[9]sheet1!$AC:$AC,[9]sheet1!$AF:$AF,"")</f>
        <v/>
      </c>
      <c r="BB1457" s="14" t="s">
        <v>5537</v>
      </c>
      <c r="BC1457" s="14" t="s">
        <v>5537</v>
      </c>
      <c r="BD1457" s="14" t="str">
        <f>_xlfn.XLOOKUP(B1457,'[10]cell downs 18042026 17h'!$B:$B,'[10]cell downs 18042026 17h'!$B:$B,"")</f>
        <v/>
      </c>
      <c r="BE1457" s="14" t="str">
        <f>_xlfn.XLOOKUP(B1457,'[11]Cells Huawei 19042026 15h'!$B:$B,'[11]Cells Huawei 19042026 15h'!$B:$B,"")</f>
        <v/>
      </c>
      <c r="BF1457" s="9" t="str">
        <f>_xlfn.XLOOKUP(B1457,'[12]cells down 19042026 9H40'!$B:$B,'[12]cells down 19042026 9H40'!$B:$B,"")</f>
        <v/>
      </c>
      <c r="BG1457" s="9" t="s">
        <v>5537</v>
      </c>
      <c r="BH1457" s="9" t="s">
        <v>12</v>
      </c>
    </row>
    <row r="1458" spans="1:60" s="9" customFormat="1" x14ac:dyDescent="0.3">
      <c r="A1458" s="1" t="s">
        <v>2513</v>
      </c>
      <c r="B1458" s="8" t="s">
        <v>2514</v>
      </c>
      <c r="C1458" s="3" t="str">
        <f>_xlfn.XLOOKUP(B1458,'[1]daily break down'!$D:$D,'[1]daily break down'!$E:$E,"")</f>
        <v>Yaounde</v>
      </c>
      <c r="D1458" s="1" t="s">
        <v>11</v>
      </c>
      <c r="E1458" s="1" t="s">
        <v>12</v>
      </c>
      <c r="F1458" s="3" t="s">
        <v>37</v>
      </c>
      <c r="G1458" s="1" t="s">
        <v>38</v>
      </c>
      <c r="H1458" s="42" t="str">
        <f>_xlfn.XLOOKUP(B1458,[2]CALCULATION!$B:$B,[2]CALCULATION!$H:$H,"")</f>
        <v>ZTE</v>
      </c>
      <c r="I1458" s="34">
        <v>0</v>
      </c>
      <c r="J1458" s="34">
        <v>0</v>
      </c>
      <c r="K1458" s="34">
        <v>0</v>
      </c>
      <c r="L1458" s="34">
        <v>0</v>
      </c>
      <c r="M1458" s="34">
        <v>0</v>
      </c>
      <c r="N1458" s="34">
        <v>0</v>
      </c>
      <c r="O1458" s="34">
        <v>0</v>
      </c>
      <c r="P1458" s="34">
        <v>0</v>
      </c>
      <c r="Q1458" s="34">
        <v>0</v>
      </c>
      <c r="R1458" s="34">
        <v>0</v>
      </c>
      <c r="S1458" s="35">
        <v>0</v>
      </c>
      <c r="T1458" s="35">
        <v>0</v>
      </c>
      <c r="U1458" s="35">
        <v>0</v>
      </c>
      <c r="V1458" s="35">
        <v>0</v>
      </c>
      <c r="W1458" s="35">
        <v>0</v>
      </c>
      <c r="X1458" s="35">
        <v>0</v>
      </c>
      <c r="Y1458" s="35">
        <v>0</v>
      </c>
      <c r="Z1458" s="35">
        <v>0</v>
      </c>
      <c r="AA1458" s="35">
        <v>0</v>
      </c>
      <c r="AB1458" s="35">
        <v>0</v>
      </c>
      <c r="AC1458" s="35">
        <v>0</v>
      </c>
      <c r="AD1458" s="35">
        <v>0</v>
      </c>
      <c r="AE1458" s="58" t="s">
        <v>5560</v>
      </c>
      <c r="AF1458" s="58"/>
      <c r="AG1458" s="57" t="str" cm="1">
        <f t="array" ref="AG1458">IFERROR(_xlfn.IFS(
AI1458="MPR ISSUE","PDH",
AI1458="BSS Hardware Issue","BSS",
AI1458="Sites strategiques, MLL, Pylone, etc.","ENVTECH",
AI1458="AKTIVCO DEFAUT GE &amp; POWER Cabinet","AKTIVCO",
AI1458="AKTIVCO Coupure ENEO &amp; Baisse de tension","AKTIVCO GRID ONLY",
AI1458="Coupure ENEO &amp; Baisse de tension","IHS GRID ONLY",
AI1458="Defaut GE &amp; POWER Cabinet","IHS",
AI1458="Sharing","Partners",
AI1458="Sites strategiques &amp; DataCenter","SST &amp; DC",
AI1458="Exclu","Exclu",
AI1458="SAT","SAT",
AI1458="SPARE-ISSUE","SPARE-ISSUE",
AI1458="Fiber CAmtel","TRANS_FO_CAMTEL",
AI1458="Fiber AOF","Fiber AOF",
AI1458="Projet OCM (HUAWEI)","TRAVAUX-HUAWEI",
AI1458="Projet OCM (NOKIA)","TRAVAUX-NOKIA",
AI1458="ACCESS-ISSUE","ACCESS-ISSUE",
AI1458="Projet OCM (ZTE, NOKIA, autres projets)","TRAVAUX OCM",
AI1458="No root CAuse","No root cause",
AI1458="ODU HS","PDH",
AI1458="IP &amp; VLAN","PDH",
AI1458="Warehouse HUAWEI","SPARE-ISSUE",
AI1458="SPARE-HS","SPARE-ISSUE",
AI1458="Power Telco","BSS",AI1458="no impacts","no impacts"
),"")</f>
        <v>no impacts</v>
      </c>
      <c r="AH1458" s="57" t="str" cm="1">
        <f t="array" ref="AH1458">IFERROR(_xlfn.IFS(
AI1458="MPR ISSUE","TX ISSUE",
AI1458="BSS Hardware Issue","RAN ISSUE",
AI1458="Sites strategiques, MLL, Pylone, etc.","ENVTECH",
AI1458="AKTIVCO DEFAUT GE &amp; POWER Cabinet","POWER ISSUE",
AI1458="AKTIVCO Coupure ENEO &amp; Baisse de tension","POWER ISSUE",
AI1458="Coupure ENEO &amp; Baisse de tension","POWER ISSUE",
AI1458="Defaut GE &amp; POWER Cabinet","POWER ISSUE",
AI1458="Sharing","POWER ISSUE",
AI1458="Sites strategiques &amp; DataCenter","POWER ISSUE",
AI1458="Exclu","Exclu",
AI1458="SAT","TX ISSUE",
AI1458="SPARE-ISSUE","SPARE-ISSUE",
AI1458="Fiber CAmtel","TX ISSUE",
AI1458="Fiber AOF","TX ISSUE",
AI1458="Projet OCM (HUAWEI)","TRAVAUX-HUAWEI",
AI1458="Projet OCM (NOKIA)","TRAVAUX -NOKIA",
AI1458="ACCESS-ISSUE","ACCESS-ISSUE",
AI1458="Projet OCM (ZTE, NOKIA, autres projets)","TRAVAUX OCM",
AI1458="No root CAuse","No root cause",
AI1458="ODU HS","TX ISSUE",
AI1458="IP &amp; VLAN","TX ISSUE",
AI1458="Warehouse HUAWEI","SPARE-ISSUE",
AI1458="SPARE-HS","SPARE-ISSUE",
AI1458="Power Telco","RAN ISSUE",AI1458="no impacts","no impacts"
),"")</f>
        <v>no impacts</v>
      </c>
      <c r="AI1458" s="85" t="s">
        <v>5998</v>
      </c>
      <c r="AJ1458" s="57" t="str" cm="1">
        <f t="array" ref="AJ1458">IFERROR(_xlfn.IFS(
AI1458="MPR ISSUE","ACTIVE",
AI1458="BSS Hardware Issue","ACTIVE",
AI1458="Sites strategiques, MLL, Pylone, etc.","PASSIVE",
AI1458="AKTIVCO DEFAUT GE &amp; POWER Cabinet","PASSIVE",
AI1458="AKTIVCO Coupure ENEO &amp; Baisse de tension","PASSIVE",
AI1458="Coupure ENEO &amp; Baisse de tension","PASSIVE",
AI1458="Defaut GE &amp; POWER Cabinet","PASSIVE",
AI1458="Sharing","PASSIVE",
AI1458="Sites strategiques &amp; DataCenter","PASSIVE",
AI1458="Exclu","Exclu",
AI1458="SAT","ACTIVE",
AI1458="SPARE-ISSUE","SPARE-ISSUE",
AI1458="Fiber CAmtel","ACTIVE",
AI1458="Fiber AOF","ACTIVE",
AI1458="Projet OCM (HUAWEI)","PLANNED WORKS",
AI1458="Projet OCM (NOKIA)","PLANNED WORKS",
AI1458="ACCESS-ISSUE","ACCESS-ISSUE",
AI1458="Projet OCM (ZTE, NOKIA, autres projets)","PLANNED WORKS",
AI1458="No root CAuse","No root cause",
AI1458="ODU HS","ACTIVE",
AI1458="IP &amp; VLAN","ACTIVE",
AI1458="Warehouse HUAWEI","SPARE-ISSUE",
AI1458="SPARE-HS","SPARE-ISSUE",
AI1458="Power Telco","ACTIVE", AI1458="no impacts","no impacts"
),"")</f>
        <v>no impacts</v>
      </c>
      <c r="AK1458" s="23" t="s">
        <v>5537</v>
      </c>
      <c r="AL1458" s="23" t="str">
        <f t="shared" si="38"/>
        <v>CTR_632</v>
      </c>
      <c r="AN1458" s="9" t="s">
        <v>5537</v>
      </c>
      <c r="AO1458" s="23" t="str">
        <f>_xlfn.XLOOKUP(B1458,'INCIDENT-05-03-2026'!E:E,'INCIDENT-05-03-2026'!F:F,"")</f>
        <v/>
      </c>
      <c r="AP1458" s="7" t="s">
        <v>5537</v>
      </c>
      <c r="AQ1458" s="6"/>
      <c r="AR1458" s="7"/>
      <c r="AS1458" s="3" t="str">
        <f>_xlfn.XLOOKUP(B1458,'[3]tt num | region | site id'!$C:$C,'[3]tt num | region | site id'!$Q:$Q,"")</f>
        <v/>
      </c>
      <c r="AT1458" s="24" t="str">
        <f>_xlfn.XLOOKUP(B1458,'[4]Cells Huawei 03052026 12h'!$B:$B,'[4]Cells Huawei 03052026 12h'!$T:$T,"")</f>
        <v/>
      </c>
      <c r="AU1458" s="24" t="str">
        <f>_xlfn.XLOOKUP(B1458,'[5]cells down 02052026 8h50'!$B:$B,'[5]cells down 02052026 8h50'!$R:$R,"")</f>
        <v/>
      </c>
      <c r="AV1458" s="24" t="str">
        <f>_xlfn.XLOOKUP(B1458,'[5]cells down 02052026 13h50'!$B:$B,'[5]cells down 02052026 13h50'!$R:$R,"")</f>
        <v/>
      </c>
      <c r="AW1458" s="24" t="str">
        <f>_xlfn.XLOOKUP(B1458,'[5]cells down 02052026 13h50'!$B:$B,'[5]cells down 02052026 13h50'!$R:$R,"")</f>
        <v/>
      </c>
      <c r="AX1458" s="24" t="str">
        <f>_xlfn.XLOOKUP(B1458,'[6]cell downs 03052026 8h40 '!$B:$B,'[6]cell downs 03052026 8h40 '!$R:$R,"")</f>
        <v/>
      </c>
      <c r="AY1458" s="24" t="str">
        <f>_xlfn.XLOOKUP(B1458,'[7]ALL SITES DOWN'!$D:$D,'[7]ALL SITES DOWN'!$J:$J,"")</f>
        <v/>
      </c>
      <c r="AZ1458" s="24" t="str">
        <f>_xlfn.XLOOKUP(B1458,'[8]ALL SITES DOWN'!$D:$D,'[8]ALL SITES DOWN'!$J:$J,"")</f>
        <v/>
      </c>
      <c r="BA1458" s="9" t="str">
        <f>_xlfn.XLOOKUP(B1458,[9]sheet1!$AC:$AC,[9]sheet1!$AF:$AF,"")</f>
        <v/>
      </c>
      <c r="BB1458" s="14" t="s">
        <v>5537</v>
      </c>
      <c r="BC1458" s="14" t="s">
        <v>5537</v>
      </c>
      <c r="BD1458" s="14" t="str">
        <f>_xlfn.XLOOKUP(B1458,'[10]cell downs 18042026 17h'!$B:$B,'[10]cell downs 18042026 17h'!$B:$B,"")</f>
        <v/>
      </c>
      <c r="BE1458" s="14" t="str">
        <f>_xlfn.XLOOKUP(B1458,'[11]Cells Huawei 19042026 15h'!$B:$B,'[11]Cells Huawei 19042026 15h'!$B:$B,"")</f>
        <v/>
      </c>
      <c r="BF1458" s="9" t="str">
        <f>_xlfn.XLOOKUP(B1458,'[12]cells down 19042026 9H40'!$B:$B,'[12]cells down 19042026 9H40'!$B:$B,"")</f>
        <v/>
      </c>
      <c r="BG1458" s="9" t="s">
        <v>2514</v>
      </c>
      <c r="BH1458" s="9" t="s">
        <v>318</v>
      </c>
    </row>
    <row r="1459" spans="1:60" s="9" customFormat="1" x14ac:dyDescent="0.3">
      <c r="A1459" s="1" t="s">
        <v>2785</v>
      </c>
      <c r="B1459" s="8" t="s">
        <v>2786</v>
      </c>
      <c r="C1459" s="3" t="str">
        <f>_xlfn.XLOOKUP(B1459,'[1]daily break down'!$D:$D,'[1]daily break down'!$E:$E,"")</f>
        <v>Yaounde</v>
      </c>
      <c r="D1459" s="1" t="s">
        <v>11</v>
      </c>
      <c r="E1459" s="1" t="s">
        <v>145</v>
      </c>
      <c r="F1459" s="3" t="s">
        <v>37</v>
      </c>
      <c r="G1459" s="1" t="s">
        <v>38</v>
      </c>
      <c r="H1459" s="42" t="str">
        <f>_xlfn.XLOOKUP(B1459,[2]CALCULATION!$B:$B,[2]CALCULATION!$H:$H,"")</f>
        <v>ZTE</v>
      </c>
      <c r="I1459" s="34">
        <v>0</v>
      </c>
      <c r="J1459" s="34">
        <v>0</v>
      </c>
      <c r="K1459" s="34">
        <v>0</v>
      </c>
      <c r="L1459" s="34">
        <v>0</v>
      </c>
      <c r="M1459" s="34">
        <v>0</v>
      </c>
      <c r="N1459" s="34">
        <v>0</v>
      </c>
      <c r="O1459" s="34">
        <v>0</v>
      </c>
      <c r="P1459" s="34">
        <v>0</v>
      </c>
      <c r="Q1459" s="34">
        <v>0</v>
      </c>
      <c r="R1459" s="34">
        <v>0</v>
      </c>
      <c r="S1459" s="35">
        <v>0</v>
      </c>
      <c r="T1459" s="35">
        <v>0</v>
      </c>
      <c r="U1459" s="35">
        <v>0</v>
      </c>
      <c r="V1459" s="35">
        <v>0</v>
      </c>
      <c r="W1459" s="35">
        <v>0</v>
      </c>
      <c r="X1459" s="35">
        <v>0</v>
      </c>
      <c r="Y1459" s="35">
        <v>0</v>
      </c>
      <c r="Z1459" s="35">
        <v>0</v>
      </c>
      <c r="AA1459" s="35">
        <v>0</v>
      </c>
      <c r="AB1459" s="35">
        <v>0</v>
      </c>
      <c r="AC1459" s="35">
        <v>0</v>
      </c>
      <c r="AD1459" s="35">
        <v>0</v>
      </c>
      <c r="AE1459" s="58" t="s">
        <v>5560</v>
      </c>
      <c r="AF1459" s="58"/>
      <c r="AG1459" s="57" t="str" cm="1">
        <f t="array" ref="AG1459">IFERROR(_xlfn.IFS(
AI1459="MPR ISSUE","PDH",
AI1459="BSS Hardware Issue","BSS",
AI1459="Sites strategiques, MLL, Pylone, etc.","ENVTECH",
AI1459="AKTIVCO DEFAUT GE &amp; POWER Cabinet","AKTIVCO",
AI1459="AKTIVCO Coupure ENEO &amp; Baisse de tension","AKTIVCO GRID ONLY",
AI1459="Coupure ENEO &amp; Baisse de tension","IHS GRID ONLY",
AI1459="Defaut GE &amp; POWER Cabinet","IHS",
AI1459="Sharing","Partners",
AI1459="Sites strategiques &amp; DataCenter","SST &amp; DC",
AI1459="Exclu","Exclu",
AI1459="SAT","SAT",
AI1459="SPARE-ISSUE","SPARE-ISSUE",
AI1459="Fiber CAmtel","TRANS_FO_CAMTEL",
AI1459="Fiber AOF","Fiber AOF",
AI1459="Projet OCM (HUAWEI)","TRAVAUX-HUAWEI",
AI1459="Projet OCM (NOKIA)","TRAVAUX-NOKIA",
AI1459="ACCESS-ISSUE","ACCESS-ISSUE",
AI1459="Projet OCM (ZTE, NOKIA, autres projets)","TRAVAUX OCM",
AI1459="No root CAuse","No root cause",
AI1459="ODU HS","PDH",
AI1459="IP &amp; VLAN","PDH",
AI1459="Warehouse HUAWEI","SPARE-ISSUE",
AI1459="SPARE-HS","SPARE-ISSUE",
AI1459="Power Telco","BSS",AI1459="no impacts","no impacts"
),"")</f>
        <v>no impacts</v>
      </c>
      <c r="AH1459" s="57" t="str" cm="1">
        <f t="array" ref="AH1459">IFERROR(_xlfn.IFS(
AI1459="MPR ISSUE","TX ISSUE",
AI1459="BSS Hardware Issue","RAN ISSUE",
AI1459="Sites strategiques, MLL, Pylone, etc.","ENVTECH",
AI1459="AKTIVCO DEFAUT GE &amp; POWER Cabinet","POWER ISSUE",
AI1459="AKTIVCO Coupure ENEO &amp; Baisse de tension","POWER ISSUE",
AI1459="Coupure ENEO &amp; Baisse de tension","POWER ISSUE",
AI1459="Defaut GE &amp; POWER Cabinet","POWER ISSUE",
AI1459="Sharing","POWER ISSUE",
AI1459="Sites strategiques &amp; DataCenter","POWER ISSUE",
AI1459="Exclu","Exclu",
AI1459="SAT","TX ISSUE",
AI1459="SPARE-ISSUE","SPARE-ISSUE",
AI1459="Fiber CAmtel","TX ISSUE",
AI1459="Fiber AOF","TX ISSUE",
AI1459="Projet OCM (HUAWEI)","TRAVAUX-HUAWEI",
AI1459="Projet OCM (NOKIA)","TRAVAUX -NOKIA",
AI1459="ACCESS-ISSUE","ACCESS-ISSUE",
AI1459="Projet OCM (ZTE, NOKIA, autres projets)","TRAVAUX OCM",
AI1459="No root CAuse","No root cause",
AI1459="ODU HS","TX ISSUE",
AI1459="IP &amp; VLAN","TX ISSUE",
AI1459="Warehouse HUAWEI","SPARE-ISSUE",
AI1459="SPARE-HS","SPARE-ISSUE",
AI1459="Power Telco","RAN ISSUE",AI1459="no impacts","no impacts"
),"")</f>
        <v>no impacts</v>
      </c>
      <c r="AI1459" s="85" t="s">
        <v>5998</v>
      </c>
      <c r="AJ1459" s="57" t="str" cm="1">
        <f t="array" ref="AJ1459">IFERROR(_xlfn.IFS(
AI1459="MPR ISSUE","ACTIVE",
AI1459="BSS Hardware Issue","ACTIVE",
AI1459="Sites strategiques, MLL, Pylone, etc.","PASSIVE",
AI1459="AKTIVCO DEFAUT GE &amp; POWER Cabinet","PASSIVE",
AI1459="AKTIVCO Coupure ENEO &amp; Baisse de tension","PASSIVE",
AI1459="Coupure ENEO &amp; Baisse de tension","PASSIVE",
AI1459="Defaut GE &amp; POWER Cabinet","PASSIVE",
AI1459="Sharing","PASSIVE",
AI1459="Sites strategiques &amp; DataCenter","PASSIVE",
AI1459="Exclu","Exclu",
AI1459="SAT","ACTIVE",
AI1459="SPARE-ISSUE","SPARE-ISSUE",
AI1459="Fiber CAmtel","ACTIVE",
AI1459="Fiber AOF","ACTIVE",
AI1459="Projet OCM (HUAWEI)","PLANNED WORKS",
AI1459="Projet OCM (NOKIA)","PLANNED WORKS",
AI1459="ACCESS-ISSUE","ACCESS-ISSUE",
AI1459="Projet OCM (ZTE, NOKIA, autres projets)","PLANNED WORKS",
AI1459="No root CAuse","No root cause",
AI1459="ODU HS","ACTIVE",
AI1459="IP &amp; VLAN","ACTIVE",
AI1459="Warehouse HUAWEI","SPARE-ISSUE",
AI1459="SPARE-HS","SPARE-ISSUE",
AI1459="Power Telco","ACTIVE", AI1459="no impacts","no impacts"
),"")</f>
        <v>no impacts</v>
      </c>
      <c r="AK1459" s="23" t="s">
        <v>5537</v>
      </c>
      <c r="AL1459" s="23" t="str">
        <f t="shared" si="38"/>
        <v>CTR_372</v>
      </c>
      <c r="AN1459" s="9" t="s">
        <v>5537</v>
      </c>
      <c r="AO1459" s="23" t="str">
        <f>_xlfn.XLOOKUP(B1459,'INCIDENT-05-03-2026'!E:E,'INCIDENT-05-03-2026'!F:F,"")</f>
        <v/>
      </c>
      <c r="AP1459" s="7" t="s">
        <v>5537</v>
      </c>
      <c r="AQ1459" s="6"/>
      <c r="AR1459" s="7"/>
      <c r="AS1459" s="3" t="str">
        <f>_xlfn.XLOOKUP(B1459,'[3]tt num | region | site id'!$C:$C,'[3]tt num | region | site id'!$Q:$Q,"")</f>
        <v/>
      </c>
      <c r="AT1459" s="24" t="str">
        <f>_xlfn.XLOOKUP(B1459,'[4]Cells Huawei 03052026 12h'!$B:$B,'[4]Cells Huawei 03052026 12h'!$T:$T,"")</f>
        <v/>
      </c>
      <c r="AU1459" s="24" t="str">
        <f>_xlfn.XLOOKUP(B1459,'[5]cells down 02052026 8h50'!$B:$B,'[5]cells down 02052026 8h50'!$R:$R,"")</f>
        <v/>
      </c>
      <c r="AV1459" s="24" t="str">
        <f>_xlfn.XLOOKUP(B1459,'[5]cells down 02052026 13h50'!$B:$B,'[5]cells down 02052026 13h50'!$R:$R,"")</f>
        <v/>
      </c>
      <c r="AW1459" s="24" t="str">
        <f>_xlfn.XLOOKUP(B1459,'[5]cells down 02052026 13h50'!$B:$B,'[5]cells down 02052026 13h50'!$R:$R,"")</f>
        <v/>
      </c>
      <c r="AX1459" s="24" t="str">
        <f>_xlfn.XLOOKUP(B1459,'[6]cell downs 03052026 8h40 '!$B:$B,'[6]cell downs 03052026 8h40 '!$R:$R,"")</f>
        <v/>
      </c>
      <c r="AY1459" s="24" t="str">
        <f>_xlfn.XLOOKUP(B1459,'[7]ALL SITES DOWN'!$D:$D,'[7]ALL SITES DOWN'!$J:$J,"")</f>
        <v/>
      </c>
      <c r="AZ1459" s="24" t="str">
        <f>_xlfn.XLOOKUP(B1459,'[8]ALL SITES DOWN'!$D:$D,'[8]ALL SITES DOWN'!$J:$J,"")</f>
        <v/>
      </c>
      <c r="BA1459" s="9" t="str">
        <f>_xlfn.XLOOKUP(B1459,[9]sheet1!$AC:$AC,[9]sheet1!$AF:$AF,"")</f>
        <v/>
      </c>
      <c r="BB1459" s="14" t="s">
        <v>5537</v>
      </c>
      <c r="BC1459" s="14" t="s">
        <v>5537</v>
      </c>
      <c r="BD1459" s="14" t="str">
        <f>_xlfn.XLOOKUP(B1459,'[10]cell downs 18042026 17h'!$B:$B,'[10]cell downs 18042026 17h'!$B:$B,"")</f>
        <v/>
      </c>
      <c r="BE1459" s="14" t="str">
        <f>_xlfn.XLOOKUP(B1459,'[11]Cells Huawei 19042026 15h'!$B:$B,'[11]Cells Huawei 19042026 15h'!$B:$B,"")</f>
        <v/>
      </c>
      <c r="BF1459" s="9" t="str">
        <f>_xlfn.XLOOKUP(B1459,'[12]cells down 19042026 9H40'!$B:$B,'[12]cells down 19042026 9H40'!$B:$B,"")</f>
        <v/>
      </c>
      <c r="BG1459" s="9" t="s">
        <v>2786</v>
      </c>
      <c r="BH1459" s="9" t="s">
        <v>5537</v>
      </c>
    </row>
    <row r="1460" spans="1:60" s="9" customFormat="1" x14ac:dyDescent="0.3">
      <c r="A1460" s="1" t="s">
        <v>3409</v>
      </c>
      <c r="B1460" s="8" t="s">
        <v>3410</v>
      </c>
      <c r="C1460" s="3" t="str">
        <f>_xlfn.XLOOKUP(B1460,'[1]daily break down'!$D:$D,'[1]daily break down'!$E:$E,"")</f>
        <v>Yaounde</v>
      </c>
      <c r="D1460" s="1" t="s">
        <v>11</v>
      </c>
      <c r="E1460" s="1" t="s">
        <v>12</v>
      </c>
      <c r="F1460" s="3" t="s">
        <v>37</v>
      </c>
      <c r="G1460" s="1" t="s">
        <v>38</v>
      </c>
      <c r="H1460" s="42" t="str">
        <f>_xlfn.XLOOKUP(B1460,[2]CALCULATION!$B:$B,[2]CALCULATION!$H:$H,"")</f>
        <v>ZTE</v>
      </c>
      <c r="I1460" s="34">
        <v>0</v>
      </c>
      <c r="J1460" s="34">
        <v>0</v>
      </c>
      <c r="K1460" s="34">
        <v>0</v>
      </c>
      <c r="L1460" s="34">
        <v>0</v>
      </c>
      <c r="M1460" s="34">
        <v>9.4525915082201671E-4</v>
      </c>
      <c r="N1460" s="34">
        <v>0</v>
      </c>
      <c r="O1460" s="34">
        <v>0</v>
      </c>
      <c r="P1460" s="34">
        <v>0</v>
      </c>
      <c r="Q1460" s="34">
        <v>6.717867609500253</v>
      </c>
      <c r="R1460" s="34">
        <v>0</v>
      </c>
      <c r="S1460" s="35">
        <v>0</v>
      </c>
      <c r="T1460" s="35">
        <v>0</v>
      </c>
      <c r="U1460" s="35">
        <v>0</v>
      </c>
      <c r="V1460" s="35">
        <v>0</v>
      </c>
      <c r="W1460" s="35">
        <v>0</v>
      </c>
      <c r="X1460" s="35">
        <v>0</v>
      </c>
      <c r="Y1460" s="35">
        <v>0</v>
      </c>
      <c r="Z1460" s="35">
        <v>0</v>
      </c>
      <c r="AA1460" s="35">
        <v>0</v>
      </c>
      <c r="AB1460" s="35">
        <v>0</v>
      </c>
      <c r="AC1460" s="35">
        <v>0</v>
      </c>
      <c r="AD1460" s="35">
        <v>0</v>
      </c>
      <c r="AE1460" s="58" t="s">
        <v>5560</v>
      </c>
      <c r="AF1460" s="58"/>
      <c r="AG1460" s="57" t="str" cm="1">
        <f t="array" ref="AG1460">IFERROR(_xlfn.IFS(
AI1460="MPR ISSUE","PDH",
AI1460="BSS Hardware Issue","BSS",
AI1460="Sites strategiques, MLL, Pylone, etc.","ENVTECH",
AI1460="AKTIVCO DEFAUT GE &amp; POWER Cabinet","AKTIVCO",
AI1460="AKTIVCO Coupure ENEO &amp; Baisse de tension","AKTIVCO GRID ONLY",
AI1460="Coupure ENEO &amp; Baisse de tension","IHS GRID ONLY",
AI1460="Defaut GE &amp; POWER Cabinet","IHS",
AI1460="Sharing","Partners",
AI1460="Sites strategiques &amp; DataCenter","SST &amp; DC",
AI1460="Exclu","Exclu",
AI1460="SAT","SAT",
AI1460="SPARE-ISSUE","SPARE-ISSUE",
AI1460="Fiber CAmtel","TRANS_FO_CAMTEL",
AI1460="Fiber AOF","Fiber AOF",
AI1460="Projet OCM (HUAWEI)","TRAVAUX-HUAWEI",
AI1460="Projet OCM (NOKIA)","TRAVAUX-NOKIA",
AI1460="ACCESS-ISSUE","ACCESS-ISSUE",
AI1460="Projet OCM (ZTE, NOKIA, autres projets)","TRAVAUX OCM",
AI1460="No root CAuse","No root cause",
AI1460="ODU HS","PDH",
AI1460="IP &amp; VLAN","PDH",
AI1460="Warehouse HUAWEI","SPARE-ISSUE",
AI1460="SPARE-HS","SPARE-ISSUE",
AI1460="Power Telco","BSS",AI1460="no impacts","no impacts"
),"")</f>
        <v>no impacts</v>
      </c>
      <c r="AH1460" s="57" t="str" cm="1">
        <f t="array" ref="AH1460">IFERROR(_xlfn.IFS(
AI1460="MPR ISSUE","TX ISSUE",
AI1460="BSS Hardware Issue","RAN ISSUE",
AI1460="Sites strategiques, MLL, Pylone, etc.","ENVTECH",
AI1460="AKTIVCO DEFAUT GE &amp; POWER Cabinet","POWER ISSUE",
AI1460="AKTIVCO Coupure ENEO &amp; Baisse de tension","POWER ISSUE",
AI1460="Coupure ENEO &amp; Baisse de tension","POWER ISSUE",
AI1460="Defaut GE &amp; POWER Cabinet","POWER ISSUE",
AI1460="Sharing","POWER ISSUE",
AI1460="Sites strategiques &amp; DataCenter","POWER ISSUE",
AI1460="Exclu","Exclu",
AI1460="SAT","TX ISSUE",
AI1460="SPARE-ISSUE","SPARE-ISSUE",
AI1460="Fiber CAmtel","TX ISSUE",
AI1460="Fiber AOF","TX ISSUE",
AI1460="Projet OCM (HUAWEI)","TRAVAUX-HUAWEI",
AI1460="Projet OCM (NOKIA)","TRAVAUX -NOKIA",
AI1460="ACCESS-ISSUE","ACCESS-ISSUE",
AI1460="Projet OCM (ZTE, NOKIA, autres projets)","TRAVAUX OCM",
AI1460="No root CAuse","No root cause",
AI1460="ODU HS","TX ISSUE",
AI1460="IP &amp; VLAN","TX ISSUE",
AI1460="Warehouse HUAWEI","SPARE-ISSUE",
AI1460="SPARE-HS","SPARE-ISSUE",
AI1460="Power Telco","RAN ISSUE",AI1460="no impacts","no impacts"
),"")</f>
        <v>no impacts</v>
      </c>
      <c r="AI1460" s="85" t="s">
        <v>5998</v>
      </c>
      <c r="AJ1460" s="57" t="str" cm="1">
        <f t="array" ref="AJ1460">IFERROR(_xlfn.IFS(
AI1460="MPR ISSUE","ACTIVE",
AI1460="BSS Hardware Issue","ACTIVE",
AI1460="Sites strategiques, MLL, Pylone, etc.","PASSIVE",
AI1460="AKTIVCO DEFAUT GE &amp; POWER Cabinet","PASSIVE",
AI1460="AKTIVCO Coupure ENEO &amp; Baisse de tension","PASSIVE",
AI1460="Coupure ENEO &amp; Baisse de tension","PASSIVE",
AI1460="Defaut GE &amp; POWER Cabinet","PASSIVE",
AI1460="Sharing","PASSIVE",
AI1460="Sites strategiques &amp; DataCenter","PASSIVE",
AI1460="Exclu","Exclu",
AI1460="SAT","ACTIVE",
AI1460="SPARE-ISSUE","SPARE-ISSUE",
AI1460="Fiber CAmtel","ACTIVE",
AI1460="Fiber AOF","ACTIVE",
AI1460="Projet OCM (HUAWEI)","PLANNED WORKS",
AI1460="Projet OCM (NOKIA)","PLANNED WORKS",
AI1460="ACCESS-ISSUE","ACCESS-ISSUE",
AI1460="Projet OCM (ZTE, NOKIA, autres projets)","PLANNED WORKS",
AI1460="No root CAuse","No root cause",
AI1460="ODU HS","ACTIVE",
AI1460="IP &amp; VLAN","ACTIVE",
AI1460="Warehouse HUAWEI","SPARE-ISSUE",
AI1460="SPARE-HS","SPARE-ISSUE",
AI1460="Power Telco","ACTIVE", AI1460="no impacts","no impacts"
),"")</f>
        <v>no impacts</v>
      </c>
      <c r="AK1460" s="23" t="s">
        <v>5537</v>
      </c>
      <c r="AL1460" s="23" t="str">
        <f t="shared" si="38"/>
        <v>CTR_068</v>
      </c>
      <c r="AN1460" s="9" t="s">
        <v>5537</v>
      </c>
      <c r="AO1460" s="23" t="str">
        <f>_xlfn.XLOOKUP(B1460,'INCIDENT-05-03-2026'!E:E,'INCIDENT-05-03-2026'!F:F,"")</f>
        <v/>
      </c>
      <c r="AP1460" s="7" t="s">
        <v>5537</v>
      </c>
      <c r="AQ1460" s="6"/>
      <c r="AR1460" s="7"/>
      <c r="AS1460" s="3" t="str">
        <f>_xlfn.XLOOKUP(B1460,'[3]tt num | region | site id'!$C:$C,'[3]tt num | region | site id'!$Q:$Q,"")</f>
        <v/>
      </c>
      <c r="AT1460" s="24" t="str">
        <f>_xlfn.XLOOKUP(B1460,'[4]Cells Huawei 03052026 12h'!$B:$B,'[4]Cells Huawei 03052026 12h'!$T:$T,"")</f>
        <v/>
      </c>
      <c r="AU1460" s="24" t="str">
        <f>_xlfn.XLOOKUP(B1460,'[5]cells down 02052026 8h50'!$B:$B,'[5]cells down 02052026 8h50'!$R:$R,"")</f>
        <v/>
      </c>
      <c r="AV1460" s="24" t="str">
        <f>_xlfn.XLOOKUP(B1460,'[5]cells down 02052026 13h50'!$B:$B,'[5]cells down 02052026 13h50'!$R:$R,"")</f>
        <v/>
      </c>
      <c r="AW1460" s="24" t="str">
        <f>_xlfn.XLOOKUP(B1460,'[5]cells down 02052026 13h50'!$B:$B,'[5]cells down 02052026 13h50'!$R:$R,"")</f>
        <v/>
      </c>
      <c r="AX1460" s="24" t="str">
        <f>_xlfn.XLOOKUP(B1460,'[6]cell downs 03052026 8h40 '!$B:$B,'[6]cell downs 03052026 8h40 '!$R:$R,"")</f>
        <v/>
      </c>
      <c r="AY1460" s="24" t="str">
        <f>_xlfn.XLOOKUP(B1460,'[7]ALL SITES DOWN'!$D:$D,'[7]ALL SITES DOWN'!$J:$J,"")</f>
        <v/>
      </c>
      <c r="AZ1460" s="24" t="str">
        <f>_xlfn.XLOOKUP(B1460,'[8]ALL SITES DOWN'!$D:$D,'[8]ALL SITES DOWN'!$J:$J,"")</f>
        <v/>
      </c>
      <c r="BA1460" s="9" t="str">
        <f>_xlfn.XLOOKUP(B1460,[9]sheet1!$AC:$AC,[9]sheet1!$AF:$AF,"")</f>
        <v/>
      </c>
      <c r="BB1460" s="14" t="s">
        <v>5537</v>
      </c>
      <c r="BC1460" s="14" t="s">
        <v>5537</v>
      </c>
      <c r="BD1460" s="14" t="str">
        <f>_xlfn.XLOOKUP(B1460,'[10]cell downs 18042026 17h'!$B:$B,'[10]cell downs 18042026 17h'!$B:$B,"")</f>
        <v/>
      </c>
      <c r="BE1460" s="14" t="str">
        <f>_xlfn.XLOOKUP(B1460,'[11]Cells Huawei 19042026 15h'!$B:$B,'[11]Cells Huawei 19042026 15h'!$B:$B,"")</f>
        <v/>
      </c>
      <c r="BF1460" s="9" t="str">
        <f>_xlfn.XLOOKUP(B1460,'[12]cells down 19042026 9H40'!$B:$B,'[12]cells down 19042026 9H40'!$B:$B,"")</f>
        <v/>
      </c>
      <c r="BG1460" s="9" t="s">
        <v>3410</v>
      </c>
      <c r="BH1460" s="9" t="s">
        <v>12</v>
      </c>
    </row>
    <row r="1461" spans="1:60" s="9" customFormat="1" x14ac:dyDescent="0.3">
      <c r="A1461" s="1" t="s">
        <v>2579</v>
      </c>
      <c r="B1461" s="8" t="s">
        <v>2580</v>
      </c>
      <c r="C1461" s="3" t="str">
        <f>_xlfn.XLOOKUP(B1461,'[1]daily break down'!$D:$D,'[1]daily break down'!$E:$E,"")</f>
        <v>CENTRE</v>
      </c>
      <c r="D1461" s="1" t="s">
        <v>21</v>
      </c>
      <c r="E1461" s="1" t="s">
        <v>125</v>
      </c>
      <c r="F1461" s="3" t="s">
        <v>37</v>
      </c>
      <c r="G1461" s="1" t="s">
        <v>2581</v>
      </c>
      <c r="H1461" s="42" t="str">
        <f>_xlfn.XLOOKUP(B1461,[2]CALCULATION!$B:$B,[2]CALCULATION!$H:$H,"")</f>
        <v>ZTE</v>
      </c>
      <c r="I1461" s="34">
        <v>0</v>
      </c>
      <c r="J1461" s="34">
        <v>0</v>
      </c>
      <c r="K1461" s="34">
        <v>0</v>
      </c>
      <c r="L1461" s="34">
        <v>0</v>
      </c>
      <c r="M1461" s="34">
        <v>0</v>
      </c>
      <c r="N1461" s="34">
        <v>0</v>
      </c>
      <c r="O1461" s="34">
        <v>9.4347564299023141E-3</v>
      </c>
      <c r="P1461" s="34">
        <v>0</v>
      </c>
      <c r="Q1461" s="34">
        <v>0</v>
      </c>
      <c r="R1461" s="34">
        <v>0</v>
      </c>
      <c r="S1461" s="35">
        <v>0</v>
      </c>
      <c r="T1461" s="35">
        <v>0</v>
      </c>
      <c r="U1461" s="35">
        <v>0</v>
      </c>
      <c r="V1461" s="35">
        <v>0</v>
      </c>
      <c r="W1461" s="35">
        <v>0</v>
      </c>
      <c r="X1461" s="35">
        <v>0</v>
      </c>
      <c r="Y1461" s="35">
        <v>0</v>
      </c>
      <c r="Z1461" s="35">
        <v>0</v>
      </c>
      <c r="AA1461" s="35">
        <v>0</v>
      </c>
      <c r="AB1461" s="35">
        <v>0</v>
      </c>
      <c r="AC1461" s="35">
        <v>0</v>
      </c>
      <c r="AD1461" s="35">
        <v>0</v>
      </c>
      <c r="AE1461" s="58" t="s">
        <v>5560</v>
      </c>
      <c r="AF1461" s="58"/>
      <c r="AG1461" s="57" t="str" cm="1">
        <f t="array" ref="AG1461">IFERROR(_xlfn.IFS(
AI1461="MPR ISSUE","PDH",
AI1461="BSS Hardware Issue","BSS",
AI1461="Sites strategiques, MLL, Pylone, etc.","ENVTECH",
AI1461="AKTIVCO DEFAUT GE &amp; POWER Cabinet","AKTIVCO",
AI1461="AKTIVCO Coupure ENEO &amp; Baisse de tension","AKTIVCO GRID ONLY",
AI1461="Coupure ENEO &amp; Baisse de tension","IHS GRID ONLY",
AI1461="Defaut GE &amp; POWER Cabinet","IHS",
AI1461="Sharing","Partners",
AI1461="Sites strategiques &amp; DataCenter","SST &amp; DC",
AI1461="Exclu","Exclu",
AI1461="SAT","SAT",
AI1461="SPARE-ISSUE","SPARE-ISSUE",
AI1461="Fiber CAmtel","TRANS_FO_CAMTEL",
AI1461="Fiber AOF","Fiber AOF",
AI1461="Projet OCM (HUAWEI)","TRAVAUX-HUAWEI",
AI1461="Projet OCM (NOKIA)","TRAVAUX-NOKIA",
AI1461="ACCESS-ISSUE","ACCESS-ISSUE",
AI1461="Projet OCM (ZTE, NOKIA, autres projets)","TRAVAUX OCM",
AI1461="No root CAuse","No root cause",
AI1461="ODU HS","PDH",
AI1461="IP &amp; VLAN","PDH",
AI1461="Warehouse HUAWEI","SPARE-ISSUE",
AI1461="SPARE-HS","SPARE-ISSUE",
AI1461="Power Telco","BSS",AI1461="no impacts","no impacts"
),"")</f>
        <v>no impacts</v>
      </c>
      <c r="AH1461" s="57" t="str" cm="1">
        <f t="array" ref="AH1461">IFERROR(_xlfn.IFS(
AI1461="MPR ISSUE","TX ISSUE",
AI1461="BSS Hardware Issue","RAN ISSUE",
AI1461="Sites strategiques, MLL, Pylone, etc.","ENVTECH",
AI1461="AKTIVCO DEFAUT GE &amp; POWER Cabinet","POWER ISSUE",
AI1461="AKTIVCO Coupure ENEO &amp; Baisse de tension","POWER ISSUE",
AI1461="Coupure ENEO &amp; Baisse de tension","POWER ISSUE",
AI1461="Defaut GE &amp; POWER Cabinet","POWER ISSUE",
AI1461="Sharing","POWER ISSUE",
AI1461="Sites strategiques &amp; DataCenter","POWER ISSUE",
AI1461="Exclu","Exclu",
AI1461="SAT","TX ISSUE",
AI1461="SPARE-ISSUE","SPARE-ISSUE",
AI1461="Fiber CAmtel","TX ISSUE",
AI1461="Fiber AOF","TX ISSUE",
AI1461="Projet OCM (HUAWEI)","TRAVAUX-HUAWEI",
AI1461="Projet OCM (NOKIA)","TRAVAUX -NOKIA",
AI1461="ACCESS-ISSUE","ACCESS-ISSUE",
AI1461="Projet OCM (ZTE, NOKIA, autres projets)","TRAVAUX OCM",
AI1461="No root CAuse","No root cause",
AI1461="ODU HS","TX ISSUE",
AI1461="IP &amp; VLAN","TX ISSUE",
AI1461="Warehouse HUAWEI","SPARE-ISSUE",
AI1461="SPARE-HS","SPARE-ISSUE",
AI1461="Power Telco","RAN ISSUE",AI1461="no impacts","no impacts"
),"")</f>
        <v>no impacts</v>
      </c>
      <c r="AI1461" s="85" t="s">
        <v>5998</v>
      </c>
      <c r="AJ1461" s="57" t="str" cm="1">
        <f t="array" ref="AJ1461">IFERROR(_xlfn.IFS(
AI1461="MPR ISSUE","ACTIVE",
AI1461="BSS Hardware Issue","ACTIVE",
AI1461="Sites strategiques, MLL, Pylone, etc.","PASSIVE",
AI1461="AKTIVCO DEFAUT GE &amp; POWER Cabinet","PASSIVE",
AI1461="AKTIVCO Coupure ENEO &amp; Baisse de tension","PASSIVE",
AI1461="Coupure ENEO &amp; Baisse de tension","PASSIVE",
AI1461="Defaut GE &amp; POWER Cabinet","PASSIVE",
AI1461="Sharing","PASSIVE",
AI1461="Sites strategiques &amp; DataCenter","PASSIVE",
AI1461="Exclu","Exclu",
AI1461="SAT","ACTIVE",
AI1461="SPARE-ISSUE","SPARE-ISSUE",
AI1461="Fiber CAmtel","ACTIVE",
AI1461="Fiber AOF","ACTIVE",
AI1461="Projet OCM (HUAWEI)","PLANNED WORKS",
AI1461="Projet OCM (NOKIA)","PLANNED WORKS",
AI1461="ACCESS-ISSUE","ACCESS-ISSUE",
AI1461="Projet OCM (ZTE, NOKIA, autres projets)","PLANNED WORKS",
AI1461="No root CAuse","No root cause",
AI1461="ODU HS","ACTIVE",
AI1461="IP &amp; VLAN","ACTIVE",
AI1461="Warehouse HUAWEI","SPARE-ISSUE",
AI1461="SPARE-HS","SPARE-ISSUE",
AI1461="Power Telco","ACTIVE", AI1461="no impacts","no impacts"
),"")</f>
        <v>no impacts</v>
      </c>
      <c r="AK1461" s="23" t="s">
        <v>5537</v>
      </c>
      <c r="AL1461" s="23" t="str">
        <f t="shared" si="38"/>
        <v>CTR_672</v>
      </c>
      <c r="AN1461" s="9" t="s">
        <v>5537</v>
      </c>
      <c r="AO1461" s="23" t="str">
        <f>_xlfn.XLOOKUP(B1461,'INCIDENT-05-03-2026'!E:E,'INCIDENT-05-03-2026'!F:F,"")</f>
        <v/>
      </c>
      <c r="AP1461" s="7" t="s">
        <v>5537</v>
      </c>
      <c r="AQ1461" s="6"/>
      <c r="AR1461" s="7"/>
      <c r="AS1461" s="3" t="str">
        <f>_xlfn.XLOOKUP(B1461,'[3]tt num | region | site id'!$C:$C,'[3]tt num | region | site id'!$Q:$Q,"")</f>
        <v/>
      </c>
      <c r="AT1461" s="24" t="str">
        <f>_xlfn.XLOOKUP(B1461,'[4]Cells Huawei 03052026 12h'!$B:$B,'[4]Cells Huawei 03052026 12h'!$T:$T,"")</f>
        <v/>
      </c>
      <c r="AU1461" s="24" t="str">
        <f>_xlfn.XLOOKUP(B1461,'[5]cells down 02052026 8h50'!$B:$B,'[5]cells down 02052026 8h50'!$R:$R,"")</f>
        <v/>
      </c>
      <c r="AV1461" s="24" t="str">
        <f>_xlfn.XLOOKUP(B1461,'[5]cells down 02052026 13h50'!$B:$B,'[5]cells down 02052026 13h50'!$R:$R,"")</f>
        <v/>
      </c>
      <c r="AW1461" s="24" t="str">
        <f>_xlfn.XLOOKUP(B1461,'[5]cells down 02052026 13h50'!$B:$B,'[5]cells down 02052026 13h50'!$R:$R,"")</f>
        <v/>
      </c>
      <c r="AX1461" s="24" t="str">
        <f>_xlfn.XLOOKUP(B1461,'[6]cell downs 03052026 8h40 '!$B:$B,'[6]cell downs 03052026 8h40 '!$R:$R,"")</f>
        <v/>
      </c>
      <c r="AY1461" s="24" t="str">
        <f>_xlfn.XLOOKUP(B1461,'[7]ALL SITES DOWN'!$D:$D,'[7]ALL SITES DOWN'!$J:$J,"")</f>
        <v/>
      </c>
      <c r="AZ1461" s="24" t="str">
        <f>_xlfn.XLOOKUP(B1461,'[8]ALL SITES DOWN'!$D:$D,'[8]ALL SITES DOWN'!$J:$J,"")</f>
        <v/>
      </c>
      <c r="BA1461" s="9" t="str">
        <f>_xlfn.XLOOKUP(B1461,[9]sheet1!$AC:$AC,[9]sheet1!$AF:$AF,"")</f>
        <v/>
      </c>
      <c r="BB1461" s="14" t="s">
        <v>5537</v>
      </c>
      <c r="BC1461" s="14" t="s">
        <v>5537</v>
      </c>
      <c r="BD1461" s="14" t="str">
        <f>_xlfn.XLOOKUP(B1461,'[10]cell downs 18042026 17h'!$B:$B,'[10]cell downs 18042026 17h'!$B:$B,"")</f>
        <v/>
      </c>
      <c r="BE1461" s="14" t="str">
        <f>_xlfn.XLOOKUP(B1461,'[11]Cells Huawei 19042026 15h'!$B:$B,'[11]Cells Huawei 19042026 15h'!$B:$B,"")</f>
        <v/>
      </c>
      <c r="BF1461" s="9" t="str">
        <f>_xlfn.XLOOKUP(B1461,'[12]cells down 19042026 9H40'!$B:$B,'[12]cells down 19042026 9H40'!$B:$B,"")</f>
        <v/>
      </c>
      <c r="BG1461" s="9" t="s">
        <v>5537</v>
      </c>
      <c r="BH1461" s="9" t="s">
        <v>12</v>
      </c>
    </row>
    <row r="1462" spans="1:60" s="9" customFormat="1" x14ac:dyDescent="0.3">
      <c r="A1462" s="1" t="s">
        <v>2545</v>
      </c>
      <c r="B1462" s="8" t="s">
        <v>2546</v>
      </c>
      <c r="C1462" s="3" t="str">
        <f>_xlfn.XLOOKUP(B1462,'[1]daily break down'!$D:$D,'[1]daily break down'!$E:$E,"")</f>
        <v>Yaounde</v>
      </c>
      <c r="D1462" s="1" t="s">
        <v>11</v>
      </c>
      <c r="E1462" s="1" t="s">
        <v>12</v>
      </c>
      <c r="F1462" s="3" t="s">
        <v>37</v>
      </c>
      <c r="G1462" s="1" t="s">
        <v>38</v>
      </c>
      <c r="H1462" s="42" t="str">
        <f>_xlfn.XLOOKUP(B1462,[2]CALCULATION!$B:$B,[2]CALCULATION!$H:$H,"")</f>
        <v>ZTE</v>
      </c>
      <c r="I1462" s="34">
        <v>0</v>
      </c>
      <c r="J1462" s="34">
        <v>0</v>
      </c>
      <c r="K1462" s="34">
        <v>0</v>
      </c>
      <c r="L1462" s="34">
        <v>0</v>
      </c>
      <c r="M1462" s="34">
        <v>0</v>
      </c>
      <c r="N1462" s="34">
        <v>0</v>
      </c>
      <c r="O1462" s="34">
        <v>0</v>
      </c>
      <c r="P1462" s="34">
        <v>5.5680222752994162</v>
      </c>
      <c r="Q1462" s="34">
        <v>18.689699600208879</v>
      </c>
      <c r="R1462" s="34">
        <v>0</v>
      </c>
      <c r="S1462" s="35">
        <v>0</v>
      </c>
      <c r="T1462" s="35">
        <v>0</v>
      </c>
      <c r="U1462" s="35">
        <v>0</v>
      </c>
      <c r="V1462" s="35">
        <v>0</v>
      </c>
      <c r="W1462" s="35">
        <v>0</v>
      </c>
      <c r="X1462" s="35">
        <v>0</v>
      </c>
      <c r="Y1462" s="35">
        <v>0</v>
      </c>
      <c r="Z1462" s="35">
        <v>0</v>
      </c>
      <c r="AA1462" s="35">
        <v>0</v>
      </c>
      <c r="AB1462" s="35">
        <v>0</v>
      </c>
      <c r="AC1462" s="35">
        <v>0</v>
      </c>
      <c r="AD1462" s="35">
        <v>0</v>
      </c>
      <c r="AE1462" s="58" t="s">
        <v>5560</v>
      </c>
      <c r="AF1462" s="58"/>
      <c r="AG1462" s="57" t="str" cm="1">
        <f t="array" ref="AG1462">IFERROR(_xlfn.IFS(
AI1462="MPR ISSUE","PDH",
AI1462="BSS Hardware Issue","BSS",
AI1462="Sites strategiques, MLL, Pylone, etc.","ENVTECH",
AI1462="AKTIVCO DEFAUT GE &amp; POWER Cabinet","AKTIVCO",
AI1462="AKTIVCO Coupure ENEO &amp; Baisse de tension","AKTIVCO GRID ONLY",
AI1462="Coupure ENEO &amp; Baisse de tension","IHS GRID ONLY",
AI1462="Defaut GE &amp; POWER Cabinet","IHS",
AI1462="Sharing","Partners",
AI1462="Sites strategiques &amp; DataCenter","SST &amp; DC",
AI1462="Exclu","Exclu",
AI1462="SAT","SAT",
AI1462="SPARE-ISSUE","SPARE-ISSUE",
AI1462="Fiber CAmtel","TRANS_FO_CAMTEL",
AI1462="Fiber AOF","Fiber AOF",
AI1462="Projet OCM (HUAWEI)","TRAVAUX-HUAWEI",
AI1462="Projet OCM (NOKIA)","TRAVAUX-NOKIA",
AI1462="ACCESS-ISSUE","ACCESS-ISSUE",
AI1462="Projet OCM (ZTE, NOKIA, autres projets)","TRAVAUX OCM",
AI1462="No root CAuse","No root cause",
AI1462="ODU HS","PDH",
AI1462="IP &amp; VLAN","PDH",
AI1462="Warehouse HUAWEI","SPARE-ISSUE",
AI1462="SPARE-HS","SPARE-ISSUE",
AI1462="Power Telco","BSS",AI1462="no impacts","no impacts"
),"")</f>
        <v>no impacts</v>
      </c>
      <c r="AH1462" s="57" t="str" cm="1">
        <f t="array" ref="AH1462">IFERROR(_xlfn.IFS(
AI1462="MPR ISSUE","TX ISSUE",
AI1462="BSS Hardware Issue","RAN ISSUE",
AI1462="Sites strategiques, MLL, Pylone, etc.","ENVTECH",
AI1462="AKTIVCO DEFAUT GE &amp; POWER Cabinet","POWER ISSUE",
AI1462="AKTIVCO Coupure ENEO &amp; Baisse de tension","POWER ISSUE",
AI1462="Coupure ENEO &amp; Baisse de tension","POWER ISSUE",
AI1462="Defaut GE &amp; POWER Cabinet","POWER ISSUE",
AI1462="Sharing","POWER ISSUE",
AI1462="Sites strategiques &amp; DataCenter","POWER ISSUE",
AI1462="Exclu","Exclu",
AI1462="SAT","TX ISSUE",
AI1462="SPARE-ISSUE","SPARE-ISSUE",
AI1462="Fiber CAmtel","TX ISSUE",
AI1462="Fiber AOF","TX ISSUE",
AI1462="Projet OCM (HUAWEI)","TRAVAUX-HUAWEI",
AI1462="Projet OCM (NOKIA)","TRAVAUX -NOKIA",
AI1462="ACCESS-ISSUE","ACCESS-ISSUE",
AI1462="Projet OCM (ZTE, NOKIA, autres projets)","TRAVAUX OCM",
AI1462="No root CAuse","No root cause",
AI1462="ODU HS","TX ISSUE",
AI1462="IP &amp; VLAN","TX ISSUE",
AI1462="Warehouse HUAWEI","SPARE-ISSUE",
AI1462="SPARE-HS","SPARE-ISSUE",
AI1462="Power Telco","RAN ISSUE",AI1462="no impacts","no impacts"
),"")</f>
        <v>no impacts</v>
      </c>
      <c r="AI1462" s="85" t="s">
        <v>5998</v>
      </c>
      <c r="AJ1462" s="57" t="str" cm="1">
        <f t="array" ref="AJ1462">IFERROR(_xlfn.IFS(
AI1462="MPR ISSUE","ACTIVE",
AI1462="BSS Hardware Issue","ACTIVE",
AI1462="Sites strategiques, MLL, Pylone, etc.","PASSIVE",
AI1462="AKTIVCO DEFAUT GE &amp; POWER Cabinet","PASSIVE",
AI1462="AKTIVCO Coupure ENEO &amp; Baisse de tension","PASSIVE",
AI1462="Coupure ENEO &amp; Baisse de tension","PASSIVE",
AI1462="Defaut GE &amp; POWER Cabinet","PASSIVE",
AI1462="Sharing","PASSIVE",
AI1462="Sites strategiques &amp; DataCenter","PASSIVE",
AI1462="Exclu","Exclu",
AI1462="SAT","ACTIVE",
AI1462="SPARE-ISSUE","SPARE-ISSUE",
AI1462="Fiber CAmtel","ACTIVE",
AI1462="Fiber AOF","ACTIVE",
AI1462="Projet OCM (HUAWEI)","PLANNED WORKS",
AI1462="Projet OCM (NOKIA)","PLANNED WORKS",
AI1462="ACCESS-ISSUE","ACCESS-ISSUE",
AI1462="Projet OCM (ZTE, NOKIA, autres projets)","PLANNED WORKS",
AI1462="No root CAuse","No root cause",
AI1462="ODU HS","ACTIVE",
AI1462="IP &amp; VLAN","ACTIVE",
AI1462="Warehouse HUAWEI","SPARE-ISSUE",
AI1462="SPARE-HS","SPARE-ISSUE",
AI1462="Power Telco","ACTIVE", AI1462="no impacts","no impacts"
),"")</f>
        <v>no impacts</v>
      </c>
      <c r="AK1462" s="23" t="s">
        <v>5537</v>
      </c>
      <c r="AL1462" s="23" t="str">
        <f t="shared" si="38"/>
        <v>CTR_149</v>
      </c>
      <c r="AN1462" s="9" t="s">
        <v>5537</v>
      </c>
      <c r="AO1462" s="23" t="str">
        <f>_xlfn.XLOOKUP(B1462,'INCIDENT-05-03-2026'!E:E,'INCIDENT-05-03-2026'!F:F,"")</f>
        <v/>
      </c>
      <c r="AP1462" s="7" t="s">
        <v>5537</v>
      </c>
      <c r="AQ1462" s="6"/>
      <c r="AR1462" s="7"/>
      <c r="AS1462" s="3" t="str">
        <f>_xlfn.XLOOKUP(B1462,'[3]tt num | region | site id'!$C:$C,'[3]tt num | region | site id'!$Q:$Q,"")</f>
        <v/>
      </c>
      <c r="AT1462" s="24" t="str">
        <f>_xlfn.XLOOKUP(B1462,'[4]Cells Huawei 03052026 12h'!$B:$B,'[4]Cells Huawei 03052026 12h'!$T:$T,"")</f>
        <v/>
      </c>
      <c r="AU1462" s="24" t="str">
        <f>_xlfn.XLOOKUP(B1462,'[5]cells down 02052026 8h50'!$B:$B,'[5]cells down 02052026 8h50'!$R:$R,"")</f>
        <v/>
      </c>
      <c r="AV1462" s="24" t="str">
        <f>_xlfn.XLOOKUP(B1462,'[5]cells down 02052026 13h50'!$B:$B,'[5]cells down 02052026 13h50'!$R:$R,"")</f>
        <v/>
      </c>
      <c r="AW1462" s="24" t="str">
        <f>_xlfn.XLOOKUP(B1462,'[5]cells down 02052026 13h50'!$B:$B,'[5]cells down 02052026 13h50'!$R:$R,"")</f>
        <v/>
      </c>
      <c r="AX1462" s="24" t="str">
        <f>_xlfn.XLOOKUP(B1462,'[6]cell downs 03052026 8h40 '!$B:$B,'[6]cell downs 03052026 8h40 '!$R:$R,"")</f>
        <v/>
      </c>
      <c r="AY1462" s="24" t="str">
        <f>_xlfn.XLOOKUP(B1462,'[7]ALL SITES DOWN'!$D:$D,'[7]ALL SITES DOWN'!$J:$J,"")</f>
        <v/>
      </c>
      <c r="AZ1462" s="24" t="str">
        <f>_xlfn.XLOOKUP(B1462,'[8]ALL SITES DOWN'!$D:$D,'[8]ALL SITES DOWN'!$J:$J,"")</f>
        <v/>
      </c>
      <c r="BA1462" s="9" t="str">
        <f>_xlfn.XLOOKUP(B1462,[9]sheet1!$AC:$AC,[9]sheet1!$AF:$AF,"")</f>
        <v/>
      </c>
      <c r="BB1462" s="14" t="s">
        <v>5537</v>
      </c>
      <c r="BC1462" s="14" t="s">
        <v>5537</v>
      </c>
      <c r="BD1462" s="14" t="str">
        <f>_xlfn.XLOOKUP(B1462,'[10]cell downs 18042026 17h'!$B:$B,'[10]cell downs 18042026 17h'!$B:$B,"")</f>
        <v/>
      </c>
      <c r="BE1462" s="14" t="str">
        <f>_xlfn.XLOOKUP(B1462,'[11]Cells Huawei 19042026 15h'!$B:$B,'[11]Cells Huawei 19042026 15h'!$B:$B,"")</f>
        <v/>
      </c>
      <c r="BF1462" s="9" t="str">
        <f>_xlfn.XLOOKUP(B1462,'[12]cells down 19042026 9H40'!$B:$B,'[12]cells down 19042026 9H40'!$B:$B,"")</f>
        <v/>
      </c>
      <c r="BG1462" s="9" t="s">
        <v>2546</v>
      </c>
      <c r="BH1462" s="9" t="s">
        <v>12</v>
      </c>
    </row>
    <row r="1463" spans="1:60" s="9" customFormat="1" x14ac:dyDescent="0.3">
      <c r="A1463" s="1" t="s">
        <v>1656</v>
      </c>
      <c r="B1463" s="8" t="s">
        <v>1657</v>
      </c>
      <c r="C1463" s="3" t="str">
        <f>_xlfn.XLOOKUP(B1463,'[1]daily break down'!$D:$D,'[1]daily break down'!$E:$E,"")</f>
        <v>Yaounde</v>
      </c>
      <c r="D1463" s="1" t="s">
        <v>11</v>
      </c>
      <c r="E1463" s="1" t="s">
        <v>145</v>
      </c>
      <c r="F1463" s="3" t="s">
        <v>37</v>
      </c>
      <c r="G1463" s="1" t="s">
        <v>38</v>
      </c>
      <c r="H1463" s="42" t="str">
        <f>_xlfn.XLOOKUP(B1463,[2]CALCULATION!$B:$B,[2]CALCULATION!$H:$H,"")</f>
        <v>ZTE</v>
      </c>
      <c r="I1463" s="34">
        <v>0</v>
      </c>
      <c r="J1463" s="34">
        <v>0</v>
      </c>
      <c r="K1463" s="34">
        <v>0</v>
      </c>
      <c r="L1463" s="34">
        <v>0</v>
      </c>
      <c r="M1463" s="34">
        <v>0</v>
      </c>
      <c r="N1463" s="34">
        <v>0</v>
      </c>
      <c r="O1463" s="34">
        <v>0</v>
      </c>
      <c r="P1463" s="34">
        <v>0</v>
      </c>
      <c r="Q1463" s="34">
        <v>0</v>
      </c>
      <c r="R1463" s="34">
        <v>0</v>
      </c>
      <c r="S1463" s="35">
        <v>0</v>
      </c>
      <c r="T1463" s="35">
        <v>0</v>
      </c>
      <c r="U1463" s="35">
        <v>17.399670550433317</v>
      </c>
      <c r="V1463" s="35">
        <v>0</v>
      </c>
      <c r="W1463" s="35">
        <v>0</v>
      </c>
      <c r="X1463" s="35">
        <v>0</v>
      </c>
      <c r="Y1463" s="35">
        <v>0</v>
      </c>
      <c r="Z1463" s="35">
        <v>0</v>
      </c>
      <c r="AA1463" s="35">
        <v>0</v>
      </c>
      <c r="AB1463" s="35">
        <v>0</v>
      </c>
      <c r="AC1463" s="35">
        <v>0</v>
      </c>
      <c r="AD1463" s="35">
        <v>0</v>
      </c>
      <c r="AE1463" s="58" t="s">
        <v>5560</v>
      </c>
      <c r="AF1463" s="58"/>
      <c r="AG1463" s="57" t="str" cm="1">
        <f t="array" ref="AG1463">IFERROR(_xlfn.IFS(
AI1463="MPR ISSUE","PDH",
AI1463="BSS Hardware Issue","BSS",
AI1463="Sites strategiques, MLL, Pylone, etc.","ENVTECH",
AI1463="AKTIVCO DEFAUT GE &amp; POWER Cabinet","AKTIVCO",
AI1463="AKTIVCO Coupure ENEO &amp; Baisse de tension","AKTIVCO GRID ONLY",
AI1463="Coupure ENEO &amp; Baisse de tension","IHS GRID ONLY",
AI1463="Defaut GE &amp; POWER Cabinet","IHS",
AI1463="Sharing","Partners",
AI1463="Sites strategiques &amp; DataCenter","SST &amp; DC",
AI1463="Exclu","Exclu",
AI1463="SAT","SAT",
AI1463="SPARE-ISSUE","SPARE-ISSUE",
AI1463="Fiber CAmtel","TRANS_FO_CAMTEL",
AI1463="Fiber AOF","Fiber AOF",
AI1463="Projet OCM (HUAWEI)","TRAVAUX-HUAWEI",
AI1463="Projet OCM (NOKIA)","TRAVAUX-NOKIA",
AI1463="ACCESS-ISSUE","ACCESS-ISSUE",
AI1463="Projet OCM (ZTE, NOKIA, autres projets)","TRAVAUX OCM",
AI1463="No root CAuse","No root cause",
AI1463="ODU HS","PDH",
AI1463="IP &amp; VLAN","PDH",
AI1463="Warehouse HUAWEI","SPARE-ISSUE",
AI1463="SPARE-HS","SPARE-ISSUE",
AI1463="Power Telco","BSS",AI1463="no impacts","no impacts"
),"")</f>
        <v>no impacts</v>
      </c>
      <c r="AH1463" s="57" t="str" cm="1">
        <f t="array" ref="AH1463">IFERROR(_xlfn.IFS(
AI1463="MPR ISSUE","TX ISSUE",
AI1463="BSS Hardware Issue","RAN ISSUE",
AI1463="Sites strategiques, MLL, Pylone, etc.","ENVTECH",
AI1463="AKTIVCO DEFAUT GE &amp; POWER Cabinet","POWER ISSUE",
AI1463="AKTIVCO Coupure ENEO &amp; Baisse de tension","POWER ISSUE",
AI1463="Coupure ENEO &amp; Baisse de tension","POWER ISSUE",
AI1463="Defaut GE &amp; POWER Cabinet","POWER ISSUE",
AI1463="Sharing","POWER ISSUE",
AI1463="Sites strategiques &amp; DataCenter","POWER ISSUE",
AI1463="Exclu","Exclu",
AI1463="SAT","TX ISSUE",
AI1463="SPARE-ISSUE","SPARE-ISSUE",
AI1463="Fiber CAmtel","TX ISSUE",
AI1463="Fiber AOF","TX ISSUE",
AI1463="Projet OCM (HUAWEI)","TRAVAUX-HUAWEI",
AI1463="Projet OCM (NOKIA)","TRAVAUX -NOKIA",
AI1463="ACCESS-ISSUE","ACCESS-ISSUE",
AI1463="Projet OCM (ZTE, NOKIA, autres projets)","TRAVAUX OCM",
AI1463="No root CAuse","No root cause",
AI1463="ODU HS","TX ISSUE",
AI1463="IP &amp; VLAN","TX ISSUE",
AI1463="Warehouse HUAWEI","SPARE-ISSUE",
AI1463="SPARE-HS","SPARE-ISSUE",
AI1463="Power Telco","RAN ISSUE",AI1463="no impacts","no impacts"
),"")</f>
        <v>no impacts</v>
      </c>
      <c r="AI1463" s="85" t="s">
        <v>5998</v>
      </c>
      <c r="AJ1463" s="57" t="str" cm="1">
        <f t="array" ref="AJ1463">IFERROR(_xlfn.IFS(
AI1463="MPR ISSUE","ACTIVE",
AI1463="BSS Hardware Issue","ACTIVE",
AI1463="Sites strategiques, MLL, Pylone, etc.","PASSIVE",
AI1463="AKTIVCO DEFAUT GE &amp; POWER Cabinet","PASSIVE",
AI1463="AKTIVCO Coupure ENEO &amp; Baisse de tension","PASSIVE",
AI1463="Coupure ENEO &amp; Baisse de tension","PASSIVE",
AI1463="Defaut GE &amp; POWER Cabinet","PASSIVE",
AI1463="Sharing","PASSIVE",
AI1463="Sites strategiques &amp; DataCenter","PASSIVE",
AI1463="Exclu","Exclu",
AI1463="SAT","ACTIVE",
AI1463="SPARE-ISSUE","SPARE-ISSUE",
AI1463="Fiber CAmtel","ACTIVE",
AI1463="Fiber AOF","ACTIVE",
AI1463="Projet OCM (HUAWEI)","PLANNED WORKS",
AI1463="Projet OCM (NOKIA)","PLANNED WORKS",
AI1463="ACCESS-ISSUE","ACCESS-ISSUE",
AI1463="Projet OCM (ZTE, NOKIA, autres projets)","PLANNED WORKS",
AI1463="No root CAuse","No root cause",
AI1463="ODU HS","ACTIVE",
AI1463="IP &amp; VLAN","ACTIVE",
AI1463="Warehouse HUAWEI","SPARE-ISSUE",
AI1463="SPARE-HS","SPARE-ISSUE",
AI1463="Power Telco","ACTIVE", AI1463="no impacts","no impacts"
),"")</f>
        <v>no impacts</v>
      </c>
      <c r="AK1463" s="23" t="s">
        <v>5537</v>
      </c>
      <c r="AL1463" s="23" t="str">
        <f t="shared" si="38"/>
        <v>CTR_128</v>
      </c>
      <c r="AN1463" s="9" t="s">
        <v>5537</v>
      </c>
      <c r="AO1463" s="23" t="str">
        <f>_xlfn.XLOOKUP(B1463,'INCIDENT-05-03-2026'!E:E,'INCIDENT-05-03-2026'!F:F,"")</f>
        <v/>
      </c>
      <c r="AP1463" s="7" t="s">
        <v>5537</v>
      </c>
      <c r="AQ1463" s="6"/>
      <c r="AR1463" s="7"/>
      <c r="AS1463" s="3" t="str">
        <f>_xlfn.XLOOKUP(B1463,'[3]tt num | region | site id'!$C:$C,'[3]tt num | region | site id'!$Q:$Q,"")</f>
        <v/>
      </c>
      <c r="AT1463" s="24" t="str">
        <f>_xlfn.XLOOKUP(B1463,'[4]Cells Huawei 03052026 12h'!$B:$B,'[4]Cells Huawei 03052026 12h'!$T:$T,"")</f>
        <v/>
      </c>
      <c r="AU1463" s="24" t="str">
        <f>_xlfn.XLOOKUP(B1463,'[5]cells down 02052026 8h50'!$B:$B,'[5]cells down 02052026 8h50'!$R:$R,"")</f>
        <v/>
      </c>
      <c r="AV1463" s="24" t="str">
        <f>_xlfn.XLOOKUP(B1463,'[5]cells down 02052026 13h50'!$B:$B,'[5]cells down 02052026 13h50'!$R:$R,"")</f>
        <v/>
      </c>
      <c r="AW1463" s="24" t="str">
        <f>_xlfn.XLOOKUP(B1463,'[5]cells down 02052026 13h50'!$B:$B,'[5]cells down 02052026 13h50'!$R:$R,"")</f>
        <v/>
      </c>
      <c r="AX1463" s="24" t="str">
        <f>_xlfn.XLOOKUP(B1463,'[6]cell downs 03052026 8h40 '!$B:$B,'[6]cell downs 03052026 8h40 '!$R:$R,"")</f>
        <v/>
      </c>
      <c r="AY1463" s="24" t="str">
        <f>_xlfn.XLOOKUP(B1463,'[7]ALL SITES DOWN'!$D:$D,'[7]ALL SITES DOWN'!$J:$J,"")</f>
        <v/>
      </c>
      <c r="AZ1463" s="24" t="str">
        <f>_xlfn.XLOOKUP(B1463,'[8]ALL SITES DOWN'!$D:$D,'[8]ALL SITES DOWN'!$J:$J,"")</f>
        <v/>
      </c>
      <c r="BA1463" s="9" t="str">
        <f>_xlfn.XLOOKUP(B1463,[9]sheet1!$AC:$AC,[9]sheet1!$AF:$AF,"")</f>
        <v/>
      </c>
      <c r="BB1463" s="14" t="s">
        <v>5537</v>
      </c>
      <c r="BC1463" s="14" t="s">
        <v>5537</v>
      </c>
      <c r="BD1463" s="14" t="str">
        <f>_xlfn.XLOOKUP(B1463,'[10]cell downs 18042026 17h'!$B:$B,'[10]cell downs 18042026 17h'!$B:$B,"")</f>
        <v/>
      </c>
      <c r="BE1463" s="14" t="str">
        <f>_xlfn.XLOOKUP(B1463,'[11]Cells Huawei 19042026 15h'!$B:$B,'[11]Cells Huawei 19042026 15h'!$B:$B,"")</f>
        <v/>
      </c>
      <c r="BF1463" s="9" t="str">
        <f>_xlfn.XLOOKUP(B1463,'[12]cells down 19042026 9H40'!$B:$B,'[12]cells down 19042026 9H40'!$B:$B,"")</f>
        <v/>
      </c>
      <c r="BG1463" s="9" t="s">
        <v>1657</v>
      </c>
      <c r="BH1463" s="9" t="s">
        <v>12</v>
      </c>
    </row>
    <row r="1464" spans="1:60" s="9" customFormat="1" x14ac:dyDescent="0.3">
      <c r="A1464" s="1" t="s">
        <v>3181</v>
      </c>
      <c r="B1464" s="8" t="s">
        <v>3182</v>
      </c>
      <c r="C1464" s="3" t="str">
        <f>_xlfn.XLOOKUP(B1464,'[1]daily break down'!$D:$D,'[1]daily break down'!$E:$E,"")</f>
        <v>Yaounde</v>
      </c>
      <c r="D1464" s="1" t="s">
        <v>11</v>
      </c>
      <c r="E1464" s="1" t="s">
        <v>12</v>
      </c>
      <c r="F1464" s="3" t="s">
        <v>37</v>
      </c>
      <c r="G1464" s="1" t="s">
        <v>38</v>
      </c>
      <c r="H1464" s="42" t="str">
        <f>_xlfn.XLOOKUP(B1464,[2]CALCULATION!$B:$B,[2]CALCULATION!$H:$H,"")</f>
        <v>ZTE</v>
      </c>
      <c r="I1464" s="34">
        <v>0</v>
      </c>
      <c r="J1464" s="34">
        <v>0</v>
      </c>
      <c r="K1464" s="34">
        <v>0</v>
      </c>
      <c r="L1464" s="34">
        <v>0</v>
      </c>
      <c r="M1464" s="34">
        <v>0</v>
      </c>
      <c r="N1464" s="34">
        <v>0</v>
      </c>
      <c r="O1464" s="34">
        <v>0</v>
      </c>
      <c r="P1464" s="34">
        <v>0</v>
      </c>
      <c r="Q1464" s="34">
        <v>0</v>
      </c>
      <c r="R1464" s="34">
        <v>0</v>
      </c>
      <c r="S1464" s="35">
        <v>0</v>
      </c>
      <c r="T1464" s="35">
        <v>0</v>
      </c>
      <c r="U1464" s="35">
        <v>0</v>
      </c>
      <c r="V1464" s="35">
        <v>0</v>
      </c>
      <c r="W1464" s="35">
        <v>0</v>
      </c>
      <c r="X1464" s="35">
        <v>0</v>
      </c>
      <c r="Y1464" s="35">
        <v>0</v>
      </c>
      <c r="Z1464" s="35">
        <v>0</v>
      </c>
      <c r="AA1464" s="35">
        <v>0</v>
      </c>
      <c r="AB1464" s="35">
        <v>0</v>
      </c>
      <c r="AC1464" s="35">
        <v>0</v>
      </c>
      <c r="AD1464" s="35">
        <v>0</v>
      </c>
      <c r="AE1464" s="58" t="s">
        <v>5560</v>
      </c>
      <c r="AF1464" s="58"/>
      <c r="AG1464" s="57" t="str" cm="1">
        <f t="array" ref="AG1464">IFERROR(_xlfn.IFS(
AI1464="MPR ISSUE","PDH",
AI1464="BSS Hardware Issue","BSS",
AI1464="Sites strategiques, MLL, Pylone, etc.","ENVTECH",
AI1464="AKTIVCO DEFAUT GE &amp; POWER Cabinet","AKTIVCO",
AI1464="AKTIVCO Coupure ENEO &amp; Baisse de tension","AKTIVCO GRID ONLY",
AI1464="Coupure ENEO &amp; Baisse de tension","IHS GRID ONLY",
AI1464="Defaut GE &amp; POWER Cabinet","IHS",
AI1464="Sharing","Partners",
AI1464="Sites strategiques &amp; DataCenter","SST &amp; DC",
AI1464="Exclu","Exclu",
AI1464="SAT","SAT",
AI1464="SPARE-ISSUE","SPARE-ISSUE",
AI1464="Fiber CAmtel","TRANS_FO_CAMTEL",
AI1464="Fiber AOF","Fiber AOF",
AI1464="Projet OCM (HUAWEI)","TRAVAUX-HUAWEI",
AI1464="Projet OCM (NOKIA)","TRAVAUX-NOKIA",
AI1464="ACCESS-ISSUE","ACCESS-ISSUE",
AI1464="Projet OCM (ZTE, NOKIA, autres projets)","TRAVAUX OCM",
AI1464="No root CAuse","No root cause",
AI1464="ODU HS","PDH",
AI1464="IP &amp; VLAN","PDH",
AI1464="Warehouse HUAWEI","SPARE-ISSUE",
AI1464="SPARE-HS","SPARE-ISSUE",
AI1464="Power Telco","BSS",AI1464="no impacts","no impacts"
),"")</f>
        <v>no impacts</v>
      </c>
      <c r="AH1464" s="57" t="str" cm="1">
        <f t="array" ref="AH1464">IFERROR(_xlfn.IFS(
AI1464="MPR ISSUE","TX ISSUE",
AI1464="BSS Hardware Issue","RAN ISSUE",
AI1464="Sites strategiques, MLL, Pylone, etc.","ENVTECH",
AI1464="AKTIVCO DEFAUT GE &amp; POWER Cabinet","POWER ISSUE",
AI1464="AKTIVCO Coupure ENEO &amp; Baisse de tension","POWER ISSUE",
AI1464="Coupure ENEO &amp; Baisse de tension","POWER ISSUE",
AI1464="Defaut GE &amp; POWER Cabinet","POWER ISSUE",
AI1464="Sharing","POWER ISSUE",
AI1464="Sites strategiques &amp; DataCenter","POWER ISSUE",
AI1464="Exclu","Exclu",
AI1464="SAT","TX ISSUE",
AI1464="SPARE-ISSUE","SPARE-ISSUE",
AI1464="Fiber CAmtel","TX ISSUE",
AI1464="Fiber AOF","TX ISSUE",
AI1464="Projet OCM (HUAWEI)","TRAVAUX-HUAWEI",
AI1464="Projet OCM (NOKIA)","TRAVAUX -NOKIA",
AI1464="ACCESS-ISSUE","ACCESS-ISSUE",
AI1464="Projet OCM (ZTE, NOKIA, autres projets)","TRAVAUX OCM",
AI1464="No root CAuse","No root cause",
AI1464="ODU HS","TX ISSUE",
AI1464="IP &amp; VLAN","TX ISSUE",
AI1464="Warehouse HUAWEI","SPARE-ISSUE",
AI1464="SPARE-HS","SPARE-ISSUE",
AI1464="Power Telco","RAN ISSUE",AI1464="no impacts","no impacts"
),"")</f>
        <v>no impacts</v>
      </c>
      <c r="AI1464" s="85" t="s">
        <v>5998</v>
      </c>
      <c r="AJ1464" s="57" t="str" cm="1">
        <f t="array" ref="AJ1464">IFERROR(_xlfn.IFS(
AI1464="MPR ISSUE","ACTIVE",
AI1464="BSS Hardware Issue","ACTIVE",
AI1464="Sites strategiques, MLL, Pylone, etc.","PASSIVE",
AI1464="AKTIVCO DEFAUT GE &amp; POWER Cabinet","PASSIVE",
AI1464="AKTIVCO Coupure ENEO &amp; Baisse de tension","PASSIVE",
AI1464="Coupure ENEO &amp; Baisse de tension","PASSIVE",
AI1464="Defaut GE &amp; POWER Cabinet","PASSIVE",
AI1464="Sharing","PASSIVE",
AI1464="Sites strategiques &amp; DataCenter","PASSIVE",
AI1464="Exclu","Exclu",
AI1464="SAT","ACTIVE",
AI1464="SPARE-ISSUE","SPARE-ISSUE",
AI1464="Fiber CAmtel","ACTIVE",
AI1464="Fiber AOF","ACTIVE",
AI1464="Projet OCM (HUAWEI)","PLANNED WORKS",
AI1464="Projet OCM (NOKIA)","PLANNED WORKS",
AI1464="ACCESS-ISSUE","ACCESS-ISSUE",
AI1464="Projet OCM (ZTE, NOKIA, autres projets)","PLANNED WORKS",
AI1464="No root CAuse","No root cause",
AI1464="ODU HS","ACTIVE",
AI1464="IP &amp; VLAN","ACTIVE",
AI1464="Warehouse HUAWEI","SPARE-ISSUE",
AI1464="SPARE-HS","SPARE-ISSUE",
AI1464="Power Telco","ACTIVE", AI1464="no impacts","no impacts"
),"")</f>
        <v>no impacts</v>
      </c>
      <c r="AK1464" s="23" t="s">
        <v>5537</v>
      </c>
      <c r="AL1464" s="23" t="str">
        <f t="shared" si="38"/>
        <v>CTR_158</v>
      </c>
      <c r="AN1464" s="9" t="s">
        <v>5537</v>
      </c>
      <c r="AO1464" s="23" t="str">
        <f>_xlfn.XLOOKUP(B1464,'INCIDENT-05-03-2026'!E:E,'INCIDENT-05-03-2026'!F:F,"")</f>
        <v/>
      </c>
      <c r="AP1464" s="7" t="s">
        <v>5537</v>
      </c>
      <c r="AQ1464" s="6"/>
      <c r="AR1464" s="7"/>
      <c r="AS1464" s="3" t="str">
        <f>_xlfn.XLOOKUP(B1464,'[3]tt num | region | site id'!$C:$C,'[3]tt num | region | site id'!$Q:$Q,"")</f>
        <v/>
      </c>
      <c r="AT1464" s="24" t="str">
        <f>_xlfn.XLOOKUP(B1464,'[4]Cells Huawei 03052026 12h'!$B:$B,'[4]Cells Huawei 03052026 12h'!$T:$T,"")</f>
        <v/>
      </c>
      <c r="AU1464" s="24" t="str">
        <f>_xlfn.XLOOKUP(B1464,'[5]cells down 02052026 8h50'!$B:$B,'[5]cells down 02052026 8h50'!$R:$R,"")</f>
        <v/>
      </c>
      <c r="AV1464" s="24" t="str">
        <f>_xlfn.XLOOKUP(B1464,'[5]cells down 02052026 13h50'!$B:$B,'[5]cells down 02052026 13h50'!$R:$R,"")</f>
        <v/>
      </c>
      <c r="AW1464" s="24" t="str">
        <f>_xlfn.XLOOKUP(B1464,'[5]cells down 02052026 13h50'!$B:$B,'[5]cells down 02052026 13h50'!$R:$R,"")</f>
        <v/>
      </c>
      <c r="AX1464" s="24" t="str">
        <f>_xlfn.XLOOKUP(B1464,'[6]cell downs 03052026 8h40 '!$B:$B,'[6]cell downs 03052026 8h40 '!$R:$R,"")</f>
        <v/>
      </c>
      <c r="AY1464" s="24" t="str">
        <f>_xlfn.XLOOKUP(B1464,'[7]ALL SITES DOWN'!$D:$D,'[7]ALL SITES DOWN'!$J:$J,"")</f>
        <v/>
      </c>
      <c r="AZ1464" s="24" t="str">
        <f>_xlfn.XLOOKUP(B1464,'[8]ALL SITES DOWN'!$D:$D,'[8]ALL SITES DOWN'!$J:$J,"")</f>
        <v/>
      </c>
      <c r="BA1464" s="9" t="str">
        <f>_xlfn.XLOOKUP(B1464,[9]sheet1!$AC:$AC,[9]sheet1!$AF:$AF,"")</f>
        <v/>
      </c>
      <c r="BB1464" s="14" t="s">
        <v>5537</v>
      </c>
      <c r="BC1464" s="14" t="s">
        <v>5537</v>
      </c>
      <c r="BD1464" s="14" t="str">
        <f>_xlfn.XLOOKUP(B1464,'[10]cell downs 18042026 17h'!$B:$B,'[10]cell downs 18042026 17h'!$B:$B,"")</f>
        <v/>
      </c>
      <c r="BE1464" s="14" t="str">
        <f>_xlfn.XLOOKUP(B1464,'[11]Cells Huawei 19042026 15h'!$B:$B,'[11]Cells Huawei 19042026 15h'!$B:$B,"")</f>
        <v/>
      </c>
      <c r="BF1464" s="9" t="str">
        <f>_xlfn.XLOOKUP(B1464,'[12]cells down 19042026 9H40'!$B:$B,'[12]cells down 19042026 9H40'!$B:$B,"")</f>
        <v/>
      </c>
      <c r="BG1464" s="9" t="s">
        <v>3182</v>
      </c>
      <c r="BH1464" s="9" t="s">
        <v>12</v>
      </c>
    </row>
    <row r="1465" spans="1:60" s="9" customFormat="1" x14ac:dyDescent="0.3">
      <c r="A1465" s="1" t="s">
        <v>4603</v>
      </c>
      <c r="B1465" s="8" t="s">
        <v>4604</v>
      </c>
      <c r="C1465" s="3" t="str">
        <f>_xlfn.XLOOKUP(B1465,'[1]daily break down'!$D:$D,'[1]daily break down'!$E:$E,"")</f>
        <v>Yaounde</v>
      </c>
      <c r="D1465" s="1" t="s">
        <v>11</v>
      </c>
      <c r="E1465" s="1" t="s">
        <v>12</v>
      </c>
      <c r="F1465" s="3" t="s">
        <v>37</v>
      </c>
      <c r="G1465" s="1" t="s">
        <v>38</v>
      </c>
      <c r="H1465" s="42" t="str">
        <f>_xlfn.XLOOKUP(B1465,[2]CALCULATION!$B:$B,[2]CALCULATION!$H:$H,"")</f>
        <v>ZTE</v>
      </c>
      <c r="I1465" s="34">
        <v>0</v>
      </c>
      <c r="J1465" s="34">
        <v>0</v>
      </c>
      <c r="K1465" s="34">
        <v>0</v>
      </c>
      <c r="L1465" s="34">
        <v>0</v>
      </c>
      <c r="M1465" s="34">
        <v>0</v>
      </c>
      <c r="N1465" s="34">
        <v>0</v>
      </c>
      <c r="O1465" s="34">
        <v>0</v>
      </c>
      <c r="P1465" s="34">
        <v>6.1184306272525699</v>
      </c>
      <c r="Q1465" s="34">
        <v>5.5394861499915811</v>
      </c>
      <c r="R1465" s="34">
        <v>0</v>
      </c>
      <c r="S1465" s="35">
        <v>0</v>
      </c>
      <c r="T1465" s="35">
        <v>0</v>
      </c>
      <c r="U1465" s="35">
        <v>0</v>
      </c>
      <c r="V1465" s="35">
        <v>0</v>
      </c>
      <c r="W1465" s="35">
        <v>0</v>
      </c>
      <c r="X1465" s="35">
        <v>0</v>
      </c>
      <c r="Y1465" s="35">
        <v>0</v>
      </c>
      <c r="Z1465" s="35">
        <v>0</v>
      </c>
      <c r="AA1465" s="35">
        <v>0</v>
      </c>
      <c r="AB1465" s="35">
        <v>0</v>
      </c>
      <c r="AC1465" s="35">
        <v>0</v>
      </c>
      <c r="AD1465" s="35">
        <v>0</v>
      </c>
      <c r="AE1465" s="58" t="s">
        <v>5560</v>
      </c>
      <c r="AF1465" s="58"/>
      <c r="AG1465" s="57" t="str" cm="1">
        <f t="array" ref="AG1465">IFERROR(_xlfn.IFS(
AI1465="MPR ISSUE","PDH",
AI1465="BSS Hardware Issue","BSS",
AI1465="Sites strategiques, MLL, Pylone, etc.","ENVTECH",
AI1465="AKTIVCO DEFAUT GE &amp; POWER Cabinet","AKTIVCO",
AI1465="AKTIVCO Coupure ENEO &amp; Baisse de tension","AKTIVCO GRID ONLY",
AI1465="Coupure ENEO &amp; Baisse de tension","IHS GRID ONLY",
AI1465="Defaut GE &amp; POWER Cabinet","IHS",
AI1465="Sharing","Partners",
AI1465="Sites strategiques &amp; DataCenter","SST &amp; DC",
AI1465="Exclu","Exclu",
AI1465="SAT","SAT",
AI1465="SPARE-ISSUE","SPARE-ISSUE",
AI1465="Fiber CAmtel","TRANS_FO_CAMTEL",
AI1465="Fiber AOF","Fiber AOF",
AI1465="Projet OCM (HUAWEI)","TRAVAUX-HUAWEI",
AI1465="Projet OCM (NOKIA)","TRAVAUX-NOKIA",
AI1465="ACCESS-ISSUE","ACCESS-ISSUE",
AI1465="Projet OCM (ZTE, NOKIA, autres projets)","TRAVAUX OCM",
AI1465="No root CAuse","No root cause",
AI1465="ODU HS","PDH",
AI1465="IP &amp; VLAN","PDH",
AI1465="Warehouse HUAWEI","SPARE-ISSUE",
AI1465="SPARE-HS","SPARE-ISSUE",
AI1465="Power Telco","BSS",AI1465="no impacts","no impacts"
),"")</f>
        <v>no impacts</v>
      </c>
      <c r="AH1465" s="57" t="str" cm="1">
        <f t="array" ref="AH1465">IFERROR(_xlfn.IFS(
AI1465="MPR ISSUE","TX ISSUE",
AI1465="BSS Hardware Issue","RAN ISSUE",
AI1465="Sites strategiques, MLL, Pylone, etc.","ENVTECH",
AI1465="AKTIVCO DEFAUT GE &amp; POWER Cabinet","POWER ISSUE",
AI1465="AKTIVCO Coupure ENEO &amp; Baisse de tension","POWER ISSUE",
AI1465="Coupure ENEO &amp; Baisse de tension","POWER ISSUE",
AI1465="Defaut GE &amp; POWER Cabinet","POWER ISSUE",
AI1465="Sharing","POWER ISSUE",
AI1465="Sites strategiques &amp; DataCenter","POWER ISSUE",
AI1465="Exclu","Exclu",
AI1465="SAT","TX ISSUE",
AI1465="SPARE-ISSUE","SPARE-ISSUE",
AI1465="Fiber CAmtel","TX ISSUE",
AI1465="Fiber AOF","TX ISSUE",
AI1465="Projet OCM (HUAWEI)","TRAVAUX-HUAWEI",
AI1465="Projet OCM (NOKIA)","TRAVAUX -NOKIA",
AI1465="ACCESS-ISSUE","ACCESS-ISSUE",
AI1465="Projet OCM (ZTE, NOKIA, autres projets)","TRAVAUX OCM",
AI1465="No root CAuse","No root cause",
AI1465="ODU HS","TX ISSUE",
AI1465="IP &amp; VLAN","TX ISSUE",
AI1465="Warehouse HUAWEI","SPARE-ISSUE",
AI1465="SPARE-HS","SPARE-ISSUE",
AI1465="Power Telco","RAN ISSUE",AI1465="no impacts","no impacts"
),"")</f>
        <v>no impacts</v>
      </c>
      <c r="AI1465" s="85" t="s">
        <v>5998</v>
      </c>
      <c r="AJ1465" s="57" t="str" cm="1">
        <f t="array" ref="AJ1465">IFERROR(_xlfn.IFS(
AI1465="MPR ISSUE","ACTIVE",
AI1465="BSS Hardware Issue","ACTIVE",
AI1465="Sites strategiques, MLL, Pylone, etc.","PASSIVE",
AI1465="AKTIVCO DEFAUT GE &amp; POWER Cabinet","PASSIVE",
AI1465="AKTIVCO Coupure ENEO &amp; Baisse de tension","PASSIVE",
AI1465="Coupure ENEO &amp; Baisse de tension","PASSIVE",
AI1465="Defaut GE &amp; POWER Cabinet","PASSIVE",
AI1465="Sharing","PASSIVE",
AI1465="Sites strategiques &amp; DataCenter","PASSIVE",
AI1465="Exclu","Exclu",
AI1465="SAT","ACTIVE",
AI1465="SPARE-ISSUE","SPARE-ISSUE",
AI1465="Fiber CAmtel","ACTIVE",
AI1465="Fiber AOF","ACTIVE",
AI1465="Projet OCM (HUAWEI)","PLANNED WORKS",
AI1465="Projet OCM (NOKIA)","PLANNED WORKS",
AI1465="ACCESS-ISSUE","ACCESS-ISSUE",
AI1465="Projet OCM (ZTE, NOKIA, autres projets)","PLANNED WORKS",
AI1465="No root CAuse","No root cause",
AI1465="ODU HS","ACTIVE",
AI1465="IP &amp; VLAN","ACTIVE",
AI1465="Warehouse HUAWEI","SPARE-ISSUE",
AI1465="SPARE-HS","SPARE-ISSUE",
AI1465="Power Telco","ACTIVE", AI1465="no impacts","no impacts"
),"")</f>
        <v>no impacts</v>
      </c>
      <c r="AK1465" s="23" t="s">
        <v>5537</v>
      </c>
      <c r="AL1465" s="23" t="str">
        <f t="shared" si="38"/>
        <v>CTR_552</v>
      </c>
      <c r="AN1465" s="9" t="s">
        <v>5537</v>
      </c>
      <c r="AO1465" s="23" t="str">
        <f>_xlfn.XLOOKUP(B1465,'INCIDENT-05-03-2026'!E:E,'INCIDENT-05-03-2026'!F:F,"")</f>
        <v/>
      </c>
      <c r="AP1465" s="7" t="s">
        <v>5537</v>
      </c>
      <c r="AQ1465" s="6"/>
      <c r="AR1465" s="7"/>
      <c r="AS1465" s="3" t="str">
        <f>_xlfn.XLOOKUP(B1465,'[3]tt num | region | site id'!$C:$C,'[3]tt num | region | site id'!$Q:$Q,"")</f>
        <v/>
      </c>
      <c r="AT1465" s="24" t="str">
        <f>_xlfn.XLOOKUP(B1465,'[4]Cells Huawei 03052026 12h'!$B:$B,'[4]Cells Huawei 03052026 12h'!$T:$T,"")</f>
        <v/>
      </c>
      <c r="AU1465" s="24" t="str">
        <f>_xlfn.XLOOKUP(B1465,'[5]cells down 02052026 8h50'!$B:$B,'[5]cells down 02052026 8h50'!$R:$R,"")</f>
        <v/>
      </c>
      <c r="AV1465" s="24" t="str">
        <f>_xlfn.XLOOKUP(B1465,'[5]cells down 02052026 13h50'!$B:$B,'[5]cells down 02052026 13h50'!$R:$R,"")</f>
        <v/>
      </c>
      <c r="AW1465" s="24" t="str">
        <f>_xlfn.XLOOKUP(B1465,'[5]cells down 02052026 13h50'!$B:$B,'[5]cells down 02052026 13h50'!$R:$R,"")</f>
        <v/>
      </c>
      <c r="AX1465" s="24" t="str">
        <f>_xlfn.XLOOKUP(B1465,'[6]cell downs 03052026 8h40 '!$B:$B,'[6]cell downs 03052026 8h40 '!$R:$R,"")</f>
        <v/>
      </c>
      <c r="AY1465" s="24" t="str">
        <f>_xlfn.XLOOKUP(B1465,'[7]ALL SITES DOWN'!$D:$D,'[7]ALL SITES DOWN'!$J:$J,"")</f>
        <v/>
      </c>
      <c r="AZ1465" s="24" t="str">
        <f>_xlfn.XLOOKUP(B1465,'[8]ALL SITES DOWN'!$D:$D,'[8]ALL SITES DOWN'!$J:$J,"")</f>
        <v/>
      </c>
      <c r="BA1465" s="9" t="str">
        <f>_xlfn.XLOOKUP(B1465,[9]sheet1!$AC:$AC,[9]sheet1!$AF:$AF,"")</f>
        <v/>
      </c>
      <c r="BB1465" s="14" t="s">
        <v>5537</v>
      </c>
      <c r="BC1465" s="14" t="s">
        <v>5537</v>
      </c>
      <c r="BD1465" s="14" t="str">
        <f>_xlfn.XLOOKUP(B1465,'[10]cell downs 18042026 17h'!$B:$B,'[10]cell downs 18042026 17h'!$B:$B,"")</f>
        <v/>
      </c>
      <c r="BE1465" s="14" t="str">
        <f>_xlfn.XLOOKUP(B1465,'[11]Cells Huawei 19042026 15h'!$B:$B,'[11]Cells Huawei 19042026 15h'!$B:$B,"")</f>
        <v/>
      </c>
      <c r="BF1465" s="9" t="str">
        <f>_xlfn.XLOOKUP(B1465,'[12]cells down 19042026 9H40'!$B:$B,'[12]cells down 19042026 9H40'!$B:$B,"")</f>
        <v/>
      </c>
      <c r="BG1465" s="9" t="s">
        <v>4604</v>
      </c>
      <c r="BH1465" s="9" t="s">
        <v>12</v>
      </c>
    </row>
    <row r="1466" spans="1:60" s="9" customFormat="1" x14ac:dyDescent="0.3">
      <c r="A1466" s="1" t="s">
        <v>1196</v>
      </c>
      <c r="B1466" s="8" t="s">
        <v>1197</v>
      </c>
      <c r="C1466" s="3" t="str">
        <f>_xlfn.XLOOKUP(B1466,'[1]daily break down'!$D:$D,'[1]daily break down'!$E:$E,"")</f>
        <v>Yaounde</v>
      </c>
      <c r="D1466" s="1" t="s">
        <v>11</v>
      </c>
      <c r="E1466" s="1" t="s">
        <v>145</v>
      </c>
      <c r="F1466" s="3" t="s">
        <v>37</v>
      </c>
      <c r="G1466" s="1" t="s">
        <v>38</v>
      </c>
      <c r="H1466" s="42" t="str">
        <f>_xlfn.XLOOKUP(B1466,[2]CALCULATION!$B:$B,[2]CALCULATION!$H:$H,"")</f>
        <v>ZTE</v>
      </c>
      <c r="I1466" s="34">
        <v>0</v>
      </c>
      <c r="J1466" s="34">
        <v>0</v>
      </c>
      <c r="K1466" s="34">
        <v>0</v>
      </c>
      <c r="L1466" s="34">
        <v>0</v>
      </c>
      <c r="M1466" s="34">
        <v>0</v>
      </c>
      <c r="N1466" s="34">
        <v>0</v>
      </c>
      <c r="O1466" s="34">
        <v>0</v>
      </c>
      <c r="P1466" s="34">
        <v>0</v>
      </c>
      <c r="Q1466" s="34">
        <v>0</v>
      </c>
      <c r="R1466" s="34">
        <v>0</v>
      </c>
      <c r="S1466" s="35">
        <v>4.3822749284456624</v>
      </c>
      <c r="T1466" s="35">
        <v>0</v>
      </c>
      <c r="U1466" s="35">
        <v>13.077589011308868</v>
      </c>
      <c r="V1466" s="35">
        <v>0</v>
      </c>
      <c r="W1466" s="35">
        <v>0</v>
      </c>
      <c r="X1466" s="35">
        <v>0</v>
      </c>
      <c r="Y1466" s="35">
        <v>0</v>
      </c>
      <c r="Z1466" s="35">
        <v>0</v>
      </c>
      <c r="AA1466" s="35">
        <v>0</v>
      </c>
      <c r="AB1466" s="35">
        <v>0</v>
      </c>
      <c r="AC1466" s="35">
        <v>0</v>
      </c>
      <c r="AD1466" s="35">
        <v>0</v>
      </c>
      <c r="AE1466" s="58" t="s">
        <v>5560</v>
      </c>
      <c r="AF1466" s="58"/>
      <c r="AG1466" s="57" t="str" cm="1">
        <f t="array" ref="AG1466">IFERROR(_xlfn.IFS(
AI1466="MPR ISSUE","PDH",
AI1466="BSS Hardware Issue","BSS",
AI1466="Sites strategiques, MLL, Pylone, etc.","ENVTECH",
AI1466="AKTIVCO DEFAUT GE &amp; POWER Cabinet","AKTIVCO",
AI1466="AKTIVCO Coupure ENEO &amp; Baisse de tension","AKTIVCO GRID ONLY",
AI1466="Coupure ENEO &amp; Baisse de tension","IHS GRID ONLY",
AI1466="Defaut GE &amp; POWER Cabinet","IHS",
AI1466="Sharing","Partners",
AI1466="Sites strategiques &amp; DataCenter","SST &amp; DC",
AI1466="Exclu","Exclu",
AI1466="SAT","SAT",
AI1466="SPARE-ISSUE","SPARE-ISSUE",
AI1466="Fiber CAmtel","TRANS_FO_CAMTEL",
AI1466="Fiber AOF","Fiber AOF",
AI1466="Projet OCM (HUAWEI)","TRAVAUX-HUAWEI",
AI1466="Projet OCM (NOKIA)","TRAVAUX-NOKIA",
AI1466="ACCESS-ISSUE","ACCESS-ISSUE",
AI1466="Projet OCM (ZTE, NOKIA, autres projets)","TRAVAUX OCM",
AI1466="No root CAuse","No root cause",
AI1466="ODU HS","PDH",
AI1466="IP &amp; VLAN","PDH",
AI1466="Warehouse HUAWEI","SPARE-ISSUE",
AI1466="SPARE-HS","SPARE-ISSUE",
AI1466="Power Telco","BSS",AI1466="no impacts","no impacts"
),"")</f>
        <v>no impacts</v>
      </c>
      <c r="AH1466" s="57" t="str" cm="1">
        <f t="array" ref="AH1466">IFERROR(_xlfn.IFS(
AI1466="MPR ISSUE","TX ISSUE",
AI1466="BSS Hardware Issue","RAN ISSUE",
AI1466="Sites strategiques, MLL, Pylone, etc.","ENVTECH",
AI1466="AKTIVCO DEFAUT GE &amp; POWER Cabinet","POWER ISSUE",
AI1466="AKTIVCO Coupure ENEO &amp; Baisse de tension","POWER ISSUE",
AI1466="Coupure ENEO &amp; Baisse de tension","POWER ISSUE",
AI1466="Defaut GE &amp; POWER Cabinet","POWER ISSUE",
AI1466="Sharing","POWER ISSUE",
AI1466="Sites strategiques &amp; DataCenter","POWER ISSUE",
AI1466="Exclu","Exclu",
AI1466="SAT","TX ISSUE",
AI1466="SPARE-ISSUE","SPARE-ISSUE",
AI1466="Fiber CAmtel","TX ISSUE",
AI1466="Fiber AOF","TX ISSUE",
AI1466="Projet OCM (HUAWEI)","TRAVAUX-HUAWEI",
AI1466="Projet OCM (NOKIA)","TRAVAUX -NOKIA",
AI1466="ACCESS-ISSUE","ACCESS-ISSUE",
AI1466="Projet OCM (ZTE, NOKIA, autres projets)","TRAVAUX OCM",
AI1466="No root CAuse","No root cause",
AI1466="ODU HS","TX ISSUE",
AI1466="IP &amp; VLAN","TX ISSUE",
AI1466="Warehouse HUAWEI","SPARE-ISSUE",
AI1466="SPARE-HS","SPARE-ISSUE",
AI1466="Power Telco","RAN ISSUE",AI1466="no impacts","no impacts"
),"")</f>
        <v>no impacts</v>
      </c>
      <c r="AI1466" s="85" t="s">
        <v>5998</v>
      </c>
      <c r="AJ1466" s="57" t="str" cm="1">
        <f t="array" ref="AJ1466">IFERROR(_xlfn.IFS(
AI1466="MPR ISSUE","ACTIVE",
AI1466="BSS Hardware Issue","ACTIVE",
AI1466="Sites strategiques, MLL, Pylone, etc.","PASSIVE",
AI1466="AKTIVCO DEFAUT GE &amp; POWER Cabinet","PASSIVE",
AI1466="AKTIVCO Coupure ENEO &amp; Baisse de tension","PASSIVE",
AI1466="Coupure ENEO &amp; Baisse de tension","PASSIVE",
AI1466="Defaut GE &amp; POWER Cabinet","PASSIVE",
AI1466="Sharing","PASSIVE",
AI1466="Sites strategiques &amp; DataCenter","PASSIVE",
AI1466="Exclu","Exclu",
AI1466="SAT","ACTIVE",
AI1466="SPARE-ISSUE","SPARE-ISSUE",
AI1466="Fiber CAmtel","ACTIVE",
AI1466="Fiber AOF","ACTIVE",
AI1466="Projet OCM (HUAWEI)","PLANNED WORKS",
AI1466="Projet OCM (NOKIA)","PLANNED WORKS",
AI1466="ACCESS-ISSUE","ACCESS-ISSUE",
AI1466="Projet OCM (ZTE, NOKIA, autres projets)","PLANNED WORKS",
AI1466="No root CAuse","No root cause",
AI1466="ODU HS","ACTIVE",
AI1466="IP &amp; VLAN","ACTIVE",
AI1466="Warehouse HUAWEI","SPARE-ISSUE",
AI1466="SPARE-HS","SPARE-ISSUE",
AI1466="Power Telco","ACTIVE", AI1466="no impacts","no impacts"
),"")</f>
        <v>no impacts</v>
      </c>
      <c r="AK1466" s="23" t="s">
        <v>5537</v>
      </c>
      <c r="AL1466" s="23" t="str">
        <f t="shared" si="38"/>
        <v>CTR_123</v>
      </c>
      <c r="AN1466" s="9" t="s">
        <v>5537</v>
      </c>
      <c r="AO1466" s="23" t="str">
        <f>_xlfn.XLOOKUP(B1466,'INCIDENT-05-03-2026'!E:E,'INCIDENT-05-03-2026'!F:F,"")</f>
        <v/>
      </c>
      <c r="AP1466" s="7" t="s">
        <v>5537</v>
      </c>
      <c r="AQ1466" s="6"/>
      <c r="AR1466" s="7"/>
      <c r="AS1466" s="3" t="str">
        <f>_xlfn.XLOOKUP(B1466,'[3]tt num | region | site id'!$C:$C,'[3]tt num | region | site id'!$Q:$Q,"")</f>
        <v/>
      </c>
      <c r="AT1466" s="24" t="str">
        <f>_xlfn.XLOOKUP(B1466,'[4]Cells Huawei 03052026 12h'!$B:$B,'[4]Cells Huawei 03052026 12h'!$T:$T,"")</f>
        <v/>
      </c>
      <c r="AU1466" s="24" t="str">
        <f>_xlfn.XLOOKUP(B1466,'[5]cells down 02052026 8h50'!$B:$B,'[5]cells down 02052026 8h50'!$R:$R,"")</f>
        <v/>
      </c>
      <c r="AV1466" s="24" t="str">
        <f>_xlfn.XLOOKUP(B1466,'[5]cells down 02052026 13h50'!$B:$B,'[5]cells down 02052026 13h50'!$R:$R,"")</f>
        <v/>
      </c>
      <c r="AW1466" s="24" t="str">
        <f>_xlfn.XLOOKUP(B1466,'[5]cells down 02052026 13h50'!$B:$B,'[5]cells down 02052026 13h50'!$R:$R,"")</f>
        <v/>
      </c>
      <c r="AX1466" s="24" t="str">
        <f>_xlfn.XLOOKUP(B1466,'[6]cell downs 03052026 8h40 '!$B:$B,'[6]cell downs 03052026 8h40 '!$R:$R,"")</f>
        <v/>
      </c>
      <c r="AY1466" s="24" t="str">
        <f>_xlfn.XLOOKUP(B1466,'[7]ALL SITES DOWN'!$D:$D,'[7]ALL SITES DOWN'!$J:$J,"")</f>
        <v/>
      </c>
      <c r="AZ1466" s="24" t="str">
        <f>_xlfn.XLOOKUP(B1466,'[8]ALL SITES DOWN'!$D:$D,'[8]ALL SITES DOWN'!$J:$J,"")</f>
        <v/>
      </c>
      <c r="BA1466" s="9" t="str">
        <f>_xlfn.XLOOKUP(B1466,[9]sheet1!$AC:$AC,[9]sheet1!$AF:$AF,"")</f>
        <v/>
      </c>
      <c r="BB1466" s="14" t="s">
        <v>5537</v>
      </c>
      <c r="BC1466" s="14" t="s">
        <v>5537</v>
      </c>
      <c r="BD1466" s="14" t="str">
        <f>_xlfn.XLOOKUP(B1466,'[10]cell downs 18042026 17h'!$B:$B,'[10]cell downs 18042026 17h'!$B:$B,"")</f>
        <v/>
      </c>
      <c r="BE1466" s="14" t="str">
        <f>_xlfn.XLOOKUP(B1466,'[11]Cells Huawei 19042026 15h'!$B:$B,'[11]Cells Huawei 19042026 15h'!$B:$B,"")</f>
        <v/>
      </c>
      <c r="BF1466" s="9" t="str">
        <f>_xlfn.XLOOKUP(B1466,'[12]cells down 19042026 9H40'!$B:$B,'[12]cells down 19042026 9H40'!$B:$B,"")</f>
        <v/>
      </c>
      <c r="BG1466" s="9" t="s">
        <v>1197</v>
      </c>
      <c r="BH1466" s="9" t="s">
        <v>1129</v>
      </c>
    </row>
    <row r="1467" spans="1:60" s="9" customFormat="1" x14ac:dyDescent="0.3">
      <c r="A1467" s="1" t="s">
        <v>4815</v>
      </c>
      <c r="B1467" s="1" t="s">
        <v>4816</v>
      </c>
      <c r="C1467" s="3" t="str">
        <f>_xlfn.XLOOKUP(B1467,'[1]daily break down'!$D:$D,'[1]daily break down'!$E:$E,"")</f>
        <v>Yaounde</v>
      </c>
      <c r="D1467" s="1" t="s">
        <v>11</v>
      </c>
      <c r="E1467" s="1" t="s">
        <v>12</v>
      </c>
      <c r="F1467" s="3" t="s">
        <v>37</v>
      </c>
      <c r="G1467" s="1" t="s">
        <v>38</v>
      </c>
      <c r="H1467" s="42" t="str">
        <f>_xlfn.XLOOKUP(B1467,[2]CALCULATION!$B:$B,[2]CALCULATION!$H:$H,"")</f>
        <v>ZTE</v>
      </c>
      <c r="I1467" s="34">
        <v>2.5783994372676076</v>
      </c>
      <c r="J1467" s="34">
        <v>5.0194866065695862</v>
      </c>
      <c r="K1467" s="34">
        <v>0</v>
      </c>
      <c r="L1467" s="34">
        <v>0</v>
      </c>
      <c r="M1467" s="34">
        <v>0</v>
      </c>
      <c r="N1467" s="34">
        <v>0</v>
      </c>
      <c r="O1467" s="34">
        <v>0</v>
      </c>
      <c r="P1467" s="34">
        <v>6.0937647139396116</v>
      </c>
      <c r="Q1467" s="34">
        <v>0</v>
      </c>
      <c r="R1467" s="34">
        <v>0</v>
      </c>
      <c r="S1467" s="35">
        <v>0</v>
      </c>
      <c r="T1467" s="35">
        <v>0</v>
      </c>
      <c r="U1467" s="35">
        <v>0</v>
      </c>
      <c r="V1467" s="35">
        <v>0</v>
      </c>
      <c r="W1467" s="35">
        <v>0</v>
      </c>
      <c r="X1467" s="35">
        <v>0</v>
      </c>
      <c r="Y1467" s="35">
        <v>0</v>
      </c>
      <c r="Z1467" s="35">
        <v>0</v>
      </c>
      <c r="AA1467" s="35">
        <v>0</v>
      </c>
      <c r="AB1467" s="35">
        <v>0</v>
      </c>
      <c r="AC1467" s="35">
        <v>0</v>
      </c>
      <c r="AD1467" s="35">
        <v>0</v>
      </c>
      <c r="AE1467" s="58" t="s">
        <v>5560</v>
      </c>
      <c r="AF1467" s="58"/>
      <c r="AG1467" s="57" t="str" cm="1">
        <f t="array" ref="AG1467">IFERROR(_xlfn.IFS(
AI1467="MPR ISSUE","PDH",
AI1467="BSS Hardware Issue","BSS",
AI1467="Sites strategiques, MLL, Pylone, etc.","ENVTECH",
AI1467="AKTIVCO DEFAUT GE &amp; POWER Cabinet","AKTIVCO",
AI1467="AKTIVCO Coupure ENEO &amp; Baisse de tension","AKTIVCO GRID ONLY",
AI1467="Coupure ENEO &amp; Baisse de tension","IHS GRID ONLY",
AI1467="Defaut GE &amp; POWER Cabinet","IHS",
AI1467="Sharing","Partners",
AI1467="Sites strategiques &amp; DataCenter","SST &amp; DC",
AI1467="Exclu","Exclu",
AI1467="SAT","SAT",
AI1467="SPARE-ISSUE","SPARE-ISSUE",
AI1467="Fiber CAmtel","TRANS_FO_CAMTEL",
AI1467="Fiber AOF","Fiber AOF",
AI1467="Projet OCM (HUAWEI)","TRAVAUX-HUAWEI",
AI1467="Projet OCM (NOKIA)","TRAVAUX-NOKIA",
AI1467="ACCESS-ISSUE","ACCESS-ISSUE",
AI1467="Projet OCM (ZTE, NOKIA, autres projets)","TRAVAUX OCM",
AI1467="No root CAuse","No root cause",
AI1467="ODU HS","PDH",
AI1467="IP &amp; VLAN","PDH",
AI1467="Warehouse HUAWEI","SPARE-ISSUE",
AI1467="SPARE-HS","SPARE-ISSUE",
AI1467="Power Telco","BSS",AI1467="no impacts","no impacts"
),"")</f>
        <v>no impacts</v>
      </c>
      <c r="AH1467" s="57" t="str" cm="1">
        <f t="array" ref="AH1467">IFERROR(_xlfn.IFS(
AI1467="MPR ISSUE","TX ISSUE",
AI1467="BSS Hardware Issue","RAN ISSUE",
AI1467="Sites strategiques, MLL, Pylone, etc.","ENVTECH",
AI1467="AKTIVCO DEFAUT GE &amp; POWER Cabinet","POWER ISSUE",
AI1467="AKTIVCO Coupure ENEO &amp; Baisse de tension","POWER ISSUE",
AI1467="Coupure ENEO &amp; Baisse de tension","POWER ISSUE",
AI1467="Defaut GE &amp; POWER Cabinet","POWER ISSUE",
AI1467="Sharing","POWER ISSUE",
AI1467="Sites strategiques &amp; DataCenter","POWER ISSUE",
AI1467="Exclu","Exclu",
AI1467="SAT","TX ISSUE",
AI1467="SPARE-ISSUE","SPARE-ISSUE",
AI1467="Fiber CAmtel","TX ISSUE",
AI1467="Fiber AOF","TX ISSUE",
AI1467="Projet OCM (HUAWEI)","TRAVAUX-HUAWEI",
AI1467="Projet OCM (NOKIA)","TRAVAUX -NOKIA",
AI1467="ACCESS-ISSUE","ACCESS-ISSUE",
AI1467="Projet OCM (ZTE, NOKIA, autres projets)","TRAVAUX OCM",
AI1467="No root CAuse","No root cause",
AI1467="ODU HS","TX ISSUE",
AI1467="IP &amp; VLAN","TX ISSUE",
AI1467="Warehouse HUAWEI","SPARE-ISSUE",
AI1467="SPARE-HS","SPARE-ISSUE",
AI1467="Power Telco","RAN ISSUE",AI1467="no impacts","no impacts"
),"")</f>
        <v>no impacts</v>
      </c>
      <c r="AI1467" s="85" t="s">
        <v>5998</v>
      </c>
      <c r="AJ1467" s="57" t="str" cm="1">
        <f t="array" ref="AJ1467">IFERROR(_xlfn.IFS(
AI1467="MPR ISSUE","ACTIVE",
AI1467="BSS Hardware Issue","ACTIVE",
AI1467="Sites strategiques, MLL, Pylone, etc.","PASSIVE",
AI1467="AKTIVCO DEFAUT GE &amp; POWER Cabinet","PASSIVE",
AI1467="AKTIVCO Coupure ENEO &amp; Baisse de tension","PASSIVE",
AI1467="Coupure ENEO &amp; Baisse de tension","PASSIVE",
AI1467="Defaut GE &amp; POWER Cabinet","PASSIVE",
AI1467="Sharing","PASSIVE",
AI1467="Sites strategiques &amp; DataCenter","PASSIVE",
AI1467="Exclu","Exclu",
AI1467="SAT","ACTIVE",
AI1467="SPARE-ISSUE","SPARE-ISSUE",
AI1467="Fiber CAmtel","ACTIVE",
AI1467="Fiber AOF","ACTIVE",
AI1467="Projet OCM (HUAWEI)","PLANNED WORKS",
AI1467="Projet OCM (NOKIA)","PLANNED WORKS",
AI1467="ACCESS-ISSUE","ACCESS-ISSUE",
AI1467="Projet OCM (ZTE, NOKIA, autres projets)","PLANNED WORKS",
AI1467="No root CAuse","No root cause",
AI1467="ODU HS","ACTIVE",
AI1467="IP &amp; VLAN","ACTIVE",
AI1467="Warehouse HUAWEI","SPARE-ISSUE",
AI1467="SPARE-HS","SPARE-ISSUE",
AI1467="Power Telco","ACTIVE", AI1467="no impacts","no impacts"
),"")</f>
        <v>no impacts</v>
      </c>
      <c r="AK1467" s="23" t="s">
        <v>5537</v>
      </c>
      <c r="AL1467" s="23" t="str">
        <f t="shared" si="38"/>
        <v>CTR_380</v>
      </c>
      <c r="AN1467" s="9" t="s">
        <v>5537</v>
      </c>
      <c r="AO1467" s="23" t="str">
        <f>_xlfn.XLOOKUP(B1467,'INCIDENT-05-03-2026'!E:E,'INCIDENT-05-03-2026'!F:F,"")</f>
        <v/>
      </c>
      <c r="AP1467" s="7" t="s">
        <v>5537</v>
      </c>
      <c r="AQ1467" s="6"/>
      <c r="AR1467" s="7"/>
      <c r="AS1467" s="3" t="str">
        <f>_xlfn.XLOOKUP(B1467,'[3]tt num | region | site id'!$C:$C,'[3]tt num | region | site id'!$Q:$Q,"")</f>
        <v/>
      </c>
      <c r="AT1467" s="24" t="str">
        <f>_xlfn.XLOOKUP(B1467,'[4]Cells Huawei 03052026 12h'!$B:$B,'[4]Cells Huawei 03052026 12h'!$T:$T,"")</f>
        <v/>
      </c>
      <c r="AU1467" s="24" t="str">
        <f>_xlfn.XLOOKUP(B1467,'[5]cells down 02052026 8h50'!$B:$B,'[5]cells down 02052026 8h50'!$R:$R,"")</f>
        <v/>
      </c>
      <c r="AV1467" s="24" t="str">
        <f>_xlfn.XLOOKUP(B1467,'[5]cells down 02052026 13h50'!$B:$B,'[5]cells down 02052026 13h50'!$R:$R,"")</f>
        <v/>
      </c>
      <c r="AW1467" s="24" t="str">
        <f>_xlfn.XLOOKUP(B1467,'[5]cells down 02052026 13h50'!$B:$B,'[5]cells down 02052026 13h50'!$R:$R,"")</f>
        <v/>
      </c>
      <c r="AX1467" s="24" t="str">
        <f>_xlfn.XLOOKUP(B1467,'[6]cell downs 03052026 8h40 '!$B:$B,'[6]cell downs 03052026 8h40 '!$R:$R,"")</f>
        <v/>
      </c>
      <c r="AY1467" s="24" t="str">
        <f>_xlfn.XLOOKUP(B1467,'[7]ALL SITES DOWN'!$D:$D,'[7]ALL SITES DOWN'!$J:$J,"")</f>
        <v/>
      </c>
      <c r="AZ1467" s="24" t="str">
        <f>_xlfn.XLOOKUP(B1467,'[8]ALL SITES DOWN'!$D:$D,'[8]ALL SITES DOWN'!$J:$J,"")</f>
        <v/>
      </c>
      <c r="BA1467" s="9" t="str">
        <f>_xlfn.XLOOKUP(B1467,[9]sheet1!$AC:$AC,[9]sheet1!$AF:$AF,"")</f>
        <v/>
      </c>
      <c r="BB1467" s="14" t="s">
        <v>5537</v>
      </c>
      <c r="BC1467" s="14" t="s">
        <v>5537</v>
      </c>
      <c r="BD1467" s="14" t="str">
        <f>_xlfn.XLOOKUP(B1467,'[10]cell downs 18042026 17h'!$B:$B,'[10]cell downs 18042026 17h'!$B:$B,"")</f>
        <v/>
      </c>
      <c r="BE1467" s="14" t="str">
        <f>_xlfn.XLOOKUP(B1467,'[11]Cells Huawei 19042026 15h'!$B:$B,'[11]Cells Huawei 19042026 15h'!$B:$B,"")</f>
        <v/>
      </c>
      <c r="BF1467" s="9" t="str">
        <f>_xlfn.XLOOKUP(B1467,'[12]cells down 19042026 9H40'!$B:$B,'[12]cells down 19042026 9H40'!$B:$B,"")</f>
        <v/>
      </c>
      <c r="BG1467" s="9" t="s">
        <v>4816</v>
      </c>
      <c r="BH1467" s="9" t="s">
        <v>5537</v>
      </c>
    </row>
    <row r="1468" spans="1:60" s="9" customFormat="1" x14ac:dyDescent="0.3">
      <c r="A1468" s="1" t="s">
        <v>2161</v>
      </c>
      <c r="B1468" s="8" t="s">
        <v>2162</v>
      </c>
      <c r="C1468" s="3" t="str">
        <f>_xlfn.XLOOKUP(B1468,'[1]daily break down'!$D:$D,'[1]daily break down'!$E:$E,"")</f>
        <v>CENTRE</v>
      </c>
      <c r="D1468" s="1" t="s">
        <v>21</v>
      </c>
      <c r="E1468" s="1" t="s">
        <v>36</v>
      </c>
      <c r="F1468" s="3" t="s">
        <v>226</v>
      </c>
      <c r="G1468" s="1" t="s">
        <v>489</v>
      </c>
      <c r="H1468" s="42" t="str">
        <f>_xlfn.XLOOKUP(B1468,[2]CALCULATION!$B:$B,[2]CALCULATION!$H:$H,"")</f>
        <v>ZTE</v>
      </c>
      <c r="I1468" s="34">
        <v>0</v>
      </c>
      <c r="J1468" s="34">
        <v>0</v>
      </c>
      <c r="K1468" s="34">
        <v>0</v>
      </c>
      <c r="L1468" s="34">
        <v>0</v>
      </c>
      <c r="M1468" s="34">
        <v>0</v>
      </c>
      <c r="N1468" s="34">
        <v>0</v>
      </c>
      <c r="O1468" s="34">
        <v>0</v>
      </c>
      <c r="P1468" s="34">
        <v>0</v>
      </c>
      <c r="Q1468" s="34">
        <v>0</v>
      </c>
      <c r="R1468" s="34">
        <v>4.761965910744707E-3</v>
      </c>
      <c r="S1468" s="35">
        <v>0</v>
      </c>
      <c r="T1468" s="35">
        <v>0</v>
      </c>
      <c r="U1468" s="35">
        <v>0</v>
      </c>
      <c r="V1468" s="35">
        <v>0</v>
      </c>
      <c r="W1468" s="35">
        <v>0</v>
      </c>
      <c r="X1468" s="35">
        <v>0</v>
      </c>
      <c r="Y1468" s="35">
        <v>0</v>
      </c>
      <c r="Z1468" s="35">
        <v>0</v>
      </c>
      <c r="AA1468" s="35">
        <v>0</v>
      </c>
      <c r="AB1468" s="35">
        <v>0</v>
      </c>
      <c r="AC1468" s="35">
        <v>0</v>
      </c>
      <c r="AD1468" s="35">
        <v>0</v>
      </c>
      <c r="AE1468" s="58" t="s">
        <v>5560</v>
      </c>
      <c r="AF1468" s="58"/>
      <c r="AG1468" s="57" t="str" cm="1">
        <f t="array" ref="AG1468">IFERROR(_xlfn.IFS(
AI1468="MPR ISSUE","PDH",
AI1468="BSS Hardware Issue","BSS",
AI1468="Sites strategiques, MLL, Pylone, etc.","ENVTECH",
AI1468="AKTIVCO DEFAUT GE &amp; POWER Cabinet","AKTIVCO",
AI1468="AKTIVCO Coupure ENEO &amp; Baisse de tension","AKTIVCO GRID ONLY",
AI1468="Coupure ENEO &amp; Baisse de tension","IHS GRID ONLY",
AI1468="Defaut GE &amp; POWER Cabinet","IHS",
AI1468="Sharing","Partners",
AI1468="Sites strategiques &amp; DataCenter","SST &amp; DC",
AI1468="Exclu","Exclu",
AI1468="SAT","SAT",
AI1468="SPARE-ISSUE","SPARE-ISSUE",
AI1468="Fiber CAmtel","TRANS_FO_CAMTEL",
AI1468="Fiber AOF","Fiber AOF",
AI1468="Projet OCM (HUAWEI)","TRAVAUX-HUAWEI",
AI1468="Projet OCM (NOKIA)","TRAVAUX-NOKIA",
AI1468="ACCESS-ISSUE","ACCESS-ISSUE",
AI1468="Projet OCM (ZTE, NOKIA, autres projets)","TRAVAUX OCM",
AI1468="No root CAuse","No root cause",
AI1468="ODU HS","PDH",
AI1468="IP &amp; VLAN","PDH",
AI1468="Warehouse HUAWEI","SPARE-ISSUE",
AI1468="SPARE-HS","SPARE-ISSUE",
AI1468="Power Telco","BSS",AI1468="no impacts","no impacts"
),"")</f>
        <v>no impacts</v>
      </c>
      <c r="AH1468" s="57" t="str" cm="1">
        <f t="array" ref="AH1468">IFERROR(_xlfn.IFS(
AI1468="MPR ISSUE","TX ISSUE",
AI1468="BSS Hardware Issue","RAN ISSUE",
AI1468="Sites strategiques, MLL, Pylone, etc.","ENVTECH",
AI1468="AKTIVCO DEFAUT GE &amp; POWER Cabinet","POWER ISSUE",
AI1468="AKTIVCO Coupure ENEO &amp; Baisse de tension","POWER ISSUE",
AI1468="Coupure ENEO &amp; Baisse de tension","POWER ISSUE",
AI1468="Defaut GE &amp; POWER Cabinet","POWER ISSUE",
AI1468="Sharing","POWER ISSUE",
AI1468="Sites strategiques &amp; DataCenter","POWER ISSUE",
AI1468="Exclu","Exclu",
AI1468="SAT","TX ISSUE",
AI1468="SPARE-ISSUE","SPARE-ISSUE",
AI1468="Fiber CAmtel","TX ISSUE",
AI1468="Fiber AOF","TX ISSUE",
AI1468="Projet OCM (HUAWEI)","TRAVAUX-HUAWEI",
AI1468="Projet OCM (NOKIA)","TRAVAUX -NOKIA",
AI1468="ACCESS-ISSUE","ACCESS-ISSUE",
AI1468="Projet OCM (ZTE, NOKIA, autres projets)","TRAVAUX OCM",
AI1468="No root CAuse","No root cause",
AI1468="ODU HS","TX ISSUE",
AI1468="IP &amp; VLAN","TX ISSUE",
AI1468="Warehouse HUAWEI","SPARE-ISSUE",
AI1468="SPARE-HS","SPARE-ISSUE",
AI1468="Power Telco","RAN ISSUE",AI1468="no impacts","no impacts"
),"")</f>
        <v>no impacts</v>
      </c>
      <c r="AI1468" s="85" t="s">
        <v>5998</v>
      </c>
      <c r="AJ1468" s="57" t="str" cm="1">
        <f t="array" ref="AJ1468">IFERROR(_xlfn.IFS(
AI1468="MPR ISSUE","ACTIVE",
AI1468="BSS Hardware Issue","ACTIVE",
AI1468="Sites strategiques, MLL, Pylone, etc.","PASSIVE",
AI1468="AKTIVCO DEFAUT GE &amp; POWER Cabinet","PASSIVE",
AI1468="AKTIVCO Coupure ENEO &amp; Baisse de tension","PASSIVE",
AI1468="Coupure ENEO &amp; Baisse de tension","PASSIVE",
AI1468="Defaut GE &amp; POWER Cabinet","PASSIVE",
AI1468="Sharing","PASSIVE",
AI1468="Sites strategiques &amp; DataCenter","PASSIVE",
AI1468="Exclu","Exclu",
AI1468="SAT","ACTIVE",
AI1468="SPARE-ISSUE","SPARE-ISSUE",
AI1468="Fiber CAmtel","ACTIVE",
AI1468="Fiber AOF","ACTIVE",
AI1468="Projet OCM (HUAWEI)","PLANNED WORKS",
AI1468="Projet OCM (NOKIA)","PLANNED WORKS",
AI1468="ACCESS-ISSUE","ACCESS-ISSUE",
AI1468="Projet OCM (ZTE, NOKIA, autres projets)","PLANNED WORKS",
AI1468="No root CAuse","No root cause",
AI1468="ODU HS","ACTIVE",
AI1468="IP &amp; VLAN","ACTIVE",
AI1468="Warehouse HUAWEI","SPARE-ISSUE",
AI1468="SPARE-HS","SPARE-ISSUE",
AI1468="Power Telco","ACTIVE", AI1468="no impacts","no impacts"
),"")</f>
        <v>no impacts</v>
      </c>
      <c r="AK1468" s="23" t="s">
        <v>5537</v>
      </c>
      <c r="AL1468" s="23" t="str">
        <f t="shared" si="38"/>
        <v>EST_004</v>
      </c>
      <c r="AN1468" s="9" t="s">
        <v>5537</v>
      </c>
      <c r="AO1468" s="23" t="str">
        <f>_xlfn.XLOOKUP(B1468,'INCIDENT-05-03-2026'!E:E,'INCIDENT-05-03-2026'!F:F,"")</f>
        <v/>
      </c>
      <c r="AP1468" s="7" t="s">
        <v>5537</v>
      </c>
      <c r="AQ1468" s="6"/>
      <c r="AR1468" s="7"/>
      <c r="AS1468" s="3" t="str">
        <f>_xlfn.XLOOKUP(B1468,'[3]tt num | region | site id'!$C:$C,'[3]tt num | region | site id'!$Q:$Q,"")</f>
        <v/>
      </c>
      <c r="AT1468" s="24" t="str">
        <f>_xlfn.XLOOKUP(B1468,'[4]Cells Huawei 03052026 12h'!$B:$B,'[4]Cells Huawei 03052026 12h'!$T:$T,"")</f>
        <v/>
      </c>
      <c r="AU1468" s="24" t="str">
        <f>_xlfn.XLOOKUP(B1468,'[5]cells down 02052026 8h50'!$B:$B,'[5]cells down 02052026 8h50'!$R:$R,"")</f>
        <v/>
      </c>
      <c r="AV1468" s="24" t="str">
        <f>_xlfn.XLOOKUP(B1468,'[5]cells down 02052026 13h50'!$B:$B,'[5]cells down 02052026 13h50'!$R:$R,"")</f>
        <v/>
      </c>
      <c r="AW1468" s="24" t="str">
        <f>_xlfn.XLOOKUP(B1468,'[5]cells down 02052026 13h50'!$B:$B,'[5]cells down 02052026 13h50'!$R:$R,"")</f>
        <v/>
      </c>
      <c r="AX1468" s="24" t="str">
        <f>_xlfn.XLOOKUP(B1468,'[6]cell downs 03052026 8h40 '!$B:$B,'[6]cell downs 03052026 8h40 '!$R:$R,"")</f>
        <v/>
      </c>
      <c r="AY1468" s="24" t="str">
        <f>_xlfn.XLOOKUP(B1468,'[7]ALL SITES DOWN'!$D:$D,'[7]ALL SITES DOWN'!$J:$J,"")</f>
        <v/>
      </c>
      <c r="AZ1468" s="24" t="str">
        <f>_xlfn.XLOOKUP(B1468,'[8]ALL SITES DOWN'!$D:$D,'[8]ALL SITES DOWN'!$J:$J,"")</f>
        <v/>
      </c>
      <c r="BA1468" s="9" t="str">
        <f>_xlfn.XLOOKUP(B1468,[9]sheet1!$AC:$AC,[9]sheet1!$AF:$AF,"")</f>
        <v/>
      </c>
      <c r="BB1468" s="14" t="s">
        <v>5537</v>
      </c>
      <c r="BC1468" s="14" t="s">
        <v>5537</v>
      </c>
      <c r="BD1468" s="14" t="str">
        <f>_xlfn.XLOOKUP(B1468,'[10]cell downs 18042026 17h'!$B:$B,'[10]cell downs 18042026 17h'!$B:$B,"")</f>
        <v/>
      </c>
      <c r="BE1468" s="14" t="str">
        <f>_xlfn.XLOOKUP(B1468,'[11]Cells Huawei 19042026 15h'!$B:$B,'[11]Cells Huawei 19042026 15h'!$B:$B,"")</f>
        <v/>
      </c>
      <c r="BF1468" s="9" t="str">
        <f>_xlfn.XLOOKUP(B1468,'[12]cells down 19042026 9H40'!$B:$B,'[12]cells down 19042026 9H40'!$B:$B,"")</f>
        <v/>
      </c>
      <c r="BG1468" s="9" t="s">
        <v>5537</v>
      </c>
      <c r="BH1468" s="9" t="s">
        <v>12</v>
      </c>
    </row>
    <row r="1469" spans="1:60" s="9" customFormat="1" x14ac:dyDescent="0.3">
      <c r="A1469" s="25" t="s">
        <v>5463</v>
      </c>
      <c r="B1469" s="32" t="s">
        <v>5464</v>
      </c>
      <c r="C1469" s="3" t="str">
        <f>_xlfn.XLOOKUP(B1469,'[1]daily break down'!$D:$D,'[1]daily break down'!$E:$E,"")</f>
        <v>Yaounde</v>
      </c>
      <c r="D1469" s="25" t="s">
        <v>357</v>
      </c>
      <c r="E1469" s="25" t="s">
        <v>987</v>
      </c>
      <c r="F1469" s="25" t="s">
        <v>5388</v>
      </c>
      <c r="G1469" s="25" t="s">
        <v>115</v>
      </c>
      <c r="H1469" s="42" t="str">
        <f>_xlfn.XLOOKUP(B1469,[2]CALCULATION!$B:$B,[2]CALCULATION!$H:$H,"")</f>
        <v>ZTE</v>
      </c>
      <c r="I1469" s="34">
        <v>0</v>
      </c>
      <c r="J1469" s="34">
        <v>0</v>
      </c>
      <c r="K1469" s="34">
        <v>0</v>
      </c>
      <c r="L1469" s="34">
        <v>0</v>
      </c>
      <c r="M1469" s="34">
        <v>0</v>
      </c>
      <c r="N1469" s="34">
        <v>0</v>
      </c>
      <c r="O1469" s="34">
        <v>0</v>
      </c>
      <c r="P1469" s="34">
        <v>0</v>
      </c>
      <c r="Q1469" s="34">
        <v>6.1854548515693466</v>
      </c>
      <c r="R1469" s="34">
        <v>0</v>
      </c>
      <c r="S1469" s="35">
        <v>0</v>
      </c>
      <c r="T1469" s="35">
        <v>0</v>
      </c>
      <c r="U1469" s="35">
        <v>0</v>
      </c>
      <c r="V1469" s="35">
        <v>0</v>
      </c>
      <c r="W1469" s="35">
        <v>0</v>
      </c>
      <c r="X1469" s="35">
        <v>0</v>
      </c>
      <c r="Y1469" s="35">
        <v>0</v>
      </c>
      <c r="Z1469" s="35">
        <v>0</v>
      </c>
      <c r="AA1469" s="35">
        <v>0</v>
      </c>
      <c r="AB1469" s="35">
        <v>0</v>
      </c>
      <c r="AC1469" s="35">
        <v>0</v>
      </c>
      <c r="AD1469" s="35">
        <v>0</v>
      </c>
      <c r="AE1469" s="58" t="s">
        <v>5560</v>
      </c>
      <c r="AF1469" s="58"/>
      <c r="AG1469" s="57" t="str" cm="1">
        <f t="array" ref="AG1469">IFERROR(_xlfn.IFS(
AI1469="MPR ISSUE","PDH",
AI1469="BSS Hardware Issue","BSS",
AI1469="Sites strategiques, MLL, Pylone, etc.","ENVTECH",
AI1469="AKTIVCO DEFAUT GE &amp; POWER Cabinet","AKTIVCO",
AI1469="AKTIVCO Coupure ENEO &amp; Baisse de tension","AKTIVCO GRID ONLY",
AI1469="Coupure ENEO &amp; Baisse de tension","IHS GRID ONLY",
AI1469="Defaut GE &amp; POWER Cabinet","IHS",
AI1469="Sharing","Partners",
AI1469="Sites strategiques &amp; DataCenter","SST &amp; DC",
AI1469="Exclu","Exclu",
AI1469="SAT","SAT",
AI1469="SPARE-ISSUE","SPARE-ISSUE",
AI1469="Fiber CAmtel","TRANS_FO_CAMTEL",
AI1469="Fiber AOF","Fiber AOF",
AI1469="Projet OCM (HUAWEI)","TRAVAUX-HUAWEI",
AI1469="Projet OCM (NOKIA)","TRAVAUX-NOKIA",
AI1469="ACCESS-ISSUE","ACCESS-ISSUE",
AI1469="Projet OCM (ZTE, NOKIA, autres projets)","TRAVAUX OCM",
AI1469="No root CAuse","No root cause",
AI1469="ODU HS","PDH",
AI1469="IP &amp; VLAN","PDH",
AI1469="Warehouse HUAWEI","SPARE-ISSUE",
AI1469="SPARE-HS","SPARE-ISSUE",
AI1469="Power Telco","BSS",AI1469="no impacts","no impacts"
),"")</f>
        <v>no impacts</v>
      </c>
      <c r="AH1469" s="57" t="str" cm="1">
        <f t="array" ref="AH1469">IFERROR(_xlfn.IFS(
AI1469="MPR ISSUE","TX ISSUE",
AI1469="BSS Hardware Issue","RAN ISSUE",
AI1469="Sites strategiques, MLL, Pylone, etc.","ENVTECH",
AI1469="AKTIVCO DEFAUT GE &amp; POWER Cabinet","POWER ISSUE",
AI1469="AKTIVCO Coupure ENEO &amp; Baisse de tension","POWER ISSUE",
AI1469="Coupure ENEO &amp; Baisse de tension","POWER ISSUE",
AI1469="Defaut GE &amp; POWER Cabinet","POWER ISSUE",
AI1469="Sharing","POWER ISSUE",
AI1469="Sites strategiques &amp; DataCenter","POWER ISSUE",
AI1469="Exclu","Exclu",
AI1469="SAT","TX ISSUE",
AI1469="SPARE-ISSUE","SPARE-ISSUE",
AI1469="Fiber CAmtel","TX ISSUE",
AI1469="Fiber AOF","TX ISSUE",
AI1469="Projet OCM (HUAWEI)","TRAVAUX-HUAWEI",
AI1469="Projet OCM (NOKIA)","TRAVAUX -NOKIA",
AI1469="ACCESS-ISSUE","ACCESS-ISSUE",
AI1469="Projet OCM (ZTE, NOKIA, autres projets)","TRAVAUX OCM",
AI1469="No root CAuse","No root cause",
AI1469="ODU HS","TX ISSUE",
AI1469="IP &amp; VLAN","TX ISSUE",
AI1469="Warehouse HUAWEI","SPARE-ISSUE",
AI1469="SPARE-HS","SPARE-ISSUE",
AI1469="Power Telco","RAN ISSUE",AI1469="no impacts","no impacts"
),"")</f>
        <v>no impacts</v>
      </c>
      <c r="AI1469" s="85" t="s">
        <v>5998</v>
      </c>
      <c r="AJ1469" s="57" t="str" cm="1">
        <f t="array" ref="AJ1469">IFERROR(_xlfn.IFS(
AI1469="MPR ISSUE","ACTIVE",
AI1469="BSS Hardware Issue","ACTIVE",
AI1469="Sites strategiques, MLL, Pylone, etc.","PASSIVE",
AI1469="AKTIVCO DEFAUT GE &amp; POWER Cabinet","PASSIVE",
AI1469="AKTIVCO Coupure ENEO &amp; Baisse de tension","PASSIVE",
AI1469="Coupure ENEO &amp; Baisse de tension","PASSIVE",
AI1469="Defaut GE &amp; POWER Cabinet","PASSIVE",
AI1469="Sharing","PASSIVE",
AI1469="Sites strategiques &amp; DataCenter","PASSIVE",
AI1469="Exclu","Exclu",
AI1469="SAT","ACTIVE",
AI1469="SPARE-ISSUE","SPARE-ISSUE",
AI1469="Fiber CAmtel","ACTIVE",
AI1469="Fiber AOF","ACTIVE",
AI1469="Projet OCM (HUAWEI)","PLANNED WORKS",
AI1469="Projet OCM (NOKIA)","PLANNED WORKS",
AI1469="ACCESS-ISSUE","ACCESS-ISSUE",
AI1469="Projet OCM (ZTE, NOKIA, autres projets)","PLANNED WORKS",
AI1469="No root CAuse","No root cause",
AI1469="ODU HS","ACTIVE",
AI1469="IP &amp; VLAN","ACTIVE",
AI1469="Warehouse HUAWEI","SPARE-ISSUE",
AI1469="SPARE-HS","SPARE-ISSUE",
AI1469="Power Telco","ACTIVE", AI1469="no impacts","no impacts"
),"")</f>
        <v>no impacts</v>
      </c>
      <c r="AK1469" s="23" t="s">
        <v>5537</v>
      </c>
      <c r="AL1469" s="23" t="str">
        <f t="shared" si="38"/>
        <v>CTR_934</v>
      </c>
      <c r="AN1469" s="9" t="s">
        <v>5537</v>
      </c>
      <c r="AO1469" s="23" t="str">
        <f>_xlfn.XLOOKUP(B1469,'INCIDENT-05-03-2026'!E:E,'INCIDENT-05-03-2026'!F:F,"")</f>
        <v/>
      </c>
      <c r="AP1469" s="7" t="s">
        <v>5537</v>
      </c>
      <c r="AQ1469" s="6"/>
      <c r="AR1469" s="7"/>
      <c r="AS1469" s="3" t="str">
        <f>_xlfn.XLOOKUP(B1469,'[3]tt num | region | site id'!$C:$C,'[3]tt num | region | site id'!$Q:$Q,"")</f>
        <v/>
      </c>
      <c r="AT1469" s="24" t="str">
        <f>_xlfn.XLOOKUP(B1469,'[4]Cells Huawei 03052026 12h'!$B:$B,'[4]Cells Huawei 03052026 12h'!$T:$T,"")</f>
        <v/>
      </c>
      <c r="AU1469" s="24" t="str">
        <f>_xlfn.XLOOKUP(B1469,'[5]cells down 02052026 8h50'!$B:$B,'[5]cells down 02052026 8h50'!$R:$R,"")</f>
        <v/>
      </c>
      <c r="AV1469" s="24" t="str">
        <f>_xlfn.XLOOKUP(B1469,'[5]cells down 02052026 13h50'!$B:$B,'[5]cells down 02052026 13h50'!$R:$R,"")</f>
        <v/>
      </c>
      <c r="AW1469" s="24" t="str">
        <f>_xlfn.XLOOKUP(B1469,'[5]cells down 02052026 13h50'!$B:$B,'[5]cells down 02052026 13h50'!$R:$R,"")</f>
        <v/>
      </c>
      <c r="AX1469" s="24" t="str">
        <f>_xlfn.XLOOKUP(B1469,'[6]cell downs 03052026 8h40 '!$B:$B,'[6]cell downs 03052026 8h40 '!$R:$R,"")</f>
        <v/>
      </c>
      <c r="AY1469" s="24" t="str">
        <f>_xlfn.XLOOKUP(B1469,'[7]ALL SITES DOWN'!$D:$D,'[7]ALL SITES DOWN'!$J:$J,"")</f>
        <v/>
      </c>
      <c r="AZ1469" s="24" t="str">
        <f>_xlfn.XLOOKUP(B1469,'[8]ALL SITES DOWN'!$D:$D,'[8]ALL SITES DOWN'!$J:$J,"")</f>
        <v/>
      </c>
      <c r="BA1469" s="9" t="str">
        <f>_xlfn.XLOOKUP(B1469,[9]sheet1!$AC:$AC,[9]sheet1!$AF:$AF,"")</f>
        <v/>
      </c>
      <c r="BB1469" s="14" t="s">
        <v>5537</v>
      </c>
      <c r="BC1469" s="14" t="s">
        <v>5537</v>
      </c>
      <c r="BD1469" s="14" t="str">
        <f>_xlfn.XLOOKUP(B1469,'[10]cell downs 18042026 17h'!$B:$B,'[10]cell downs 18042026 17h'!$B:$B,"")</f>
        <v/>
      </c>
      <c r="BE1469" s="14" t="str">
        <f>_xlfn.XLOOKUP(B1469,'[11]Cells Huawei 19042026 15h'!$B:$B,'[11]Cells Huawei 19042026 15h'!$B:$B,"")</f>
        <v/>
      </c>
      <c r="BF1469" s="9" t="str">
        <f>_xlfn.XLOOKUP(B1469,'[12]cells down 19042026 9H40'!$B:$B,'[12]cells down 19042026 9H40'!$B:$B,"")</f>
        <v/>
      </c>
      <c r="BG1469" s="9" t="s">
        <v>5537</v>
      </c>
      <c r="BH1469" s="9" t="s">
        <v>5537</v>
      </c>
    </row>
    <row r="1470" spans="1:60" s="9" customFormat="1" x14ac:dyDescent="0.3">
      <c r="A1470" s="1" t="s">
        <v>2774</v>
      </c>
      <c r="B1470" s="8" t="s">
        <v>2775</v>
      </c>
      <c r="C1470" s="3" t="str">
        <f>_xlfn.XLOOKUP(B1470,'[1]daily break down'!$D:$D,'[1]daily break down'!$E:$E,"")</f>
        <v>Yaounde</v>
      </c>
      <c r="D1470" s="1" t="s">
        <v>11</v>
      </c>
      <c r="E1470" s="1" t="s">
        <v>12</v>
      </c>
      <c r="F1470" s="3" t="s">
        <v>37</v>
      </c>
      <c r="G1470" s="1" t="s">
        <v>38</v>
      </c>
      <c r="H1470" s="42" t="str">
        <f>_xlfn.XLOOKUP(B1470,[2]CALCULATION!$B:$B,[2]CALCULATION!$H:$H,"")</f>
        <v>ZTE</v>
      </c>
      <c r="I1470" s="34">
        <v>0</v>
      </c>
      <c r="J1470" s="34">
        <v>0</v>
      </c>
      <c r="K1470" s="34">
        <v>0</v>
      </c>
      <c r="L1470" s="34">
        <v>1.0041149092693984E-2</v>
      </c>
      <c r="M1470" s="34">
        <v>0</v>
      </c>
      <c r="N1470" s="34">
        <v>0</v>
      </c>
      <c r="O1470" s="34">
        <v>1.1146923948372248E-2</v>
      </c>
      <c r="P1470" s="34">
        <v>0</v>
      </c>
      <c r="Q1470" s="34">
        <v>0</v>
      </c>
      <c r="R1470" s="34">
        <v>7.8726532603949959</v>
      </c>
      <c r="S1470" s="35">
        <v>0</v>
      </c>
      <c r="T1470" s="35">
        <v>0</v>
      </c>
      <c r="U1470" s="35">
        <v>0</v>
      </c>
      <c r="V1470" s="35">
        <v>0</v>
      </c>
      <c r="W1470" s="35">
        <v>0</v>
      </c>
      <c r="X1470" s="35">
        <v>0</v>
      </c>
      <c r="Y1470" s="35">
        <v>0</v>
      </c>
      <c r="Z1470" s="35">
        <v>0</v>
      </c>
      <c r="AA1470" s="35">
        <v>0</v>
      </c>
      <c r="AB1470" s="35">
        <v>0</v>
      </c>
      <c r="AC1470" s="35">
        <v>0</v>
      </c>
      <c r="AD1470" s="35">
        <v>0</v>
      </c>
      <c r="AE1470" s="58" t="s">
        <v>5560</v>
      </c>
      <c r="AF1470" s="58"/>
      <c r="AG1470" s="57" t="str" cm="1">
        <f t="array" ref="AG1470">IFERROR(_xlfn.IFS(
AI1470="MPR ISSUE","PDH",
AI1470="BSS Hardware Issue","BSS",
AI1470="Sites strategiques, MLL, Pylone, etc.","ENVTECH",
AI1470="AKTIVCO DEFAUT GE &amp; POWER Cabinet","AKTIVCO",
AI1470="AKTIVCO Coupure ENEO &amp; Baisse de tension","AKTIVCO GRID ONLY",
AI1470="Coupure ENEO &amp; Baisse de tension","IHS GRID ONLY",
AI1470="Defaut GE &amp; POWER Cabinet","IHS",
AI1470="Sharing","Partners",
AI1470="Sites strategiques &amp; DataCenter","SST &amp; DC",
AI1470="Exclu","Exclu",
AI1470="SAT","SAT",
AI1470="SPARE-ISSUE","SPARE-ISSUE",
AI1470="Fiber CAmtel","TRANS_FO_CAMTEL",
AI1470="Fiber AOF","Fiber AOF",
AI1470="Projet OCM (HUAWEI)","TRAVAUX-HUAWEI",
AI1470="Projet OCM (NOKIA)","TRAVAUX-NOKIA",
AI1470="ACCESS-ISSUE","ACCESS-ISSUE",
AI1470="Projet OCM (ZTE, NOKIA, autres projets)","TRAVAUX OCM",
AI1470="No root CAuse","No root cause",
AI1470="ODU HS","PDH",
AI1470="IP &amp; VLAN","PDH",
AI1470="Warehouse HUAWEI","SPARE-ISSUE",
AI1470="SPARE-HS","SPARE-ISSUE",
AI1470="Power Telco","BSS",AI1470="no impacts","no impacts"
),"")</f>
        <v>no impacts</v>
      </c>
      <c r="AH1470" s="57" t="str" cm="1">
        <f t="array" ref="AH1470">IFERROR(_xlfn.IFS(
AI1470="MPR ISSUE","TX ISSUE",
AI1470="BSS Hardware Issue","RAN ISSUE",
AI1470="Sites strategiques, MLL, Pylone, etc.","ENVTECH",
AI1470="AKTIVCO DEFAUT GE &amp; POWER Cabinet","POWER ISSUE",
AI1470="AKTIVCO Coupure ENEO &amp; Baisse de tension","POWER ISSUE",
AI1470="Coupure ENEO &amp; Baisse de tension","POWER ISSUE",
AI1470="Defaut GE &amp; POWER Cabinet","POWER ISSUE",
AI1470="Sharing","POWER ISSUE",
AI1470="Sites strategiques &amp; DataCenter","POWER ISSUE",
AI1470="Exclu","Exclu",
AI1470="SAT","TX ISSUE",
AI1470="SPARE-ISSUE","SPARE-ISSUE",
AI1470="Fiber CAmtel","TX ISSUE",
AI1470="Fiber AOF","TX ISSUE",
AI1470="Projet OCM (HUAWEI)","TRAVAUX-HUAWEI",
AI1470="Projet OCM (NOKIA)","TRAVAUX -NOKIA",
AI1470="ACCESS-ISSUE","ACCESS-ISSUE",
AI1470="Projet OCM (ZTE, NOKIA, autres projets)","TRAVAUX OCM",
AI1470="No root CAuse","No root cause",
AI1470="ODU HS","TX ISSUE",
AI1470="IP &amp; VLAN","TX ISSUE",
AI1470="Warehouse HUAWEI","SPARE-ISSUE",
AI1470="SPARE-HS","SPARE-ISSUE",
AI1470="Power Telco","RAN ISSUE",AI1470="no impacts","no impacts"
),"")</f>
        <v>no impacts</v>
      </c>
      <c r="AI1470" s="85" t="s">
        <v>5998</v>
      </c>
      <c r="AJ1470" s="57" t="str" cm="1">
        <f t="array" ref="AJ1470">IFERROR(_xlfn.IFS(
AI1470="MPR ISSUE","ACTIVE",
AI1470="BSS Hardware Issue","ACTIVE",
AI1470="Sites strategiques, MLL, Pylone, etc.","PASSIVE",
AI1470="AKTIVCO DEFAUT GE &amp; POWER Cabinet","PASSIVE",
AI1470="AKTIVCO Coupure ENEO &amp; Baisse de tension","PASSIVE",
AI1470="Coupure ENEO &amp; Baisse de tension","PASSIVE",
AI1470="Defaut GE &amp; POWER Cabinet","PASSIVE",
AI1470="Sharing","PASSIVE",
AI1470="Sites strategiques &amp; DataCenter","PASSIVE",
AI1470="Exclu","Exclu",
AI1470="SAT","ACTIVE",
AI1470="SPARE-ISSUE","SPARE-ISSUE",
AI1470="Fiber CAmtel","ACTIVE",
AI1470="Fiber AOF","ACTIVE",
AI1470="Projet OCM (HUAWEI)","PLANNED WORKS",
AI1470="Projet OCM (NOKIA)","PLANNED WORKS",
AI1470="ACCESS-ISSUE","ACCESS-ISSUE",
AI1470="Projet OCM (ZTE, NOKIA, autres projets)","PLANNED WORKS",
AI1470="No root CAuse","No root cause",
AI1470="ODU HS","ACTIVE",
AI1470="IP &amp; VLAN","ACTIVE",
AI1470="Warehouse HUAWEI","SPARE-ISSUE",
AI1470="SPARE-HS","SPARE-ISSUE",
AI1470="Power Telco","ACTIVE", AI1470="no impacts","no impacts"
),"")</f>
        <v>no impacts</v>
      </c>
      <c r="AK1470" s="23" t="s">
        <v>5537</v>
      </c>
      <c r="AL1470" s="23" t="str">
        <f t="shared" si="38"/>
        <v>CTR_285</v>
      </c>
      <c r="AN1470" s="9" t="s">
        <v>5537</v>
      </c>
      <c r="AO1470" s="23" t="str">
        <f>_xlfn.XLOOKUP(B1470,'INCIDENT-05-03-2026'!E:E,'INCIDENT-05-03-2026'!F:F,"")</f>
        <v/>
      </c>
      <c r="AP1470" s="7" t="s">
        <v>5537</v>
      </c>
      <c r="AQ1470" s="6"/>
      <c r="AR1470" s="7"/>
      <c r="AS1470" s="3" t="str">
        <f>_xlfn.XLOOKUP(B1470,'[3]tt num | region | site id'!$C:$C,'[3]tt num | region | site id'!$Q:$Q,"")</f>
        <v/>
      </c>
      <c r="AT1470" s="24" t="str">
        <f>_xlfn.XLOOKUP(B1470,'[4]Cells Huawei 03052026 12h'!$B:$B,'[4]Cells Huawei 03052026 12h'!$T:$T,"")</f>
        <v/>
      </c>
      <c r="AU1470" s="24" t="str">
        <f>_xlfn.XLOOKUP(B1470,'[5]cells down 02052026 8h50'!$B:$B,'[5]cells down 02052026 8h50'!$R:$R,"")</f>
        <v/>
      </c>
      <c r="AV1470" s="24" t="str">
        <f>_xlfn.XLOOKUP(B1470,'[5]cells down 02052026 13h50'!$B:$B,'[5]cells down 02052026 13h50'!$R:$R,"")</f>
        <v/>
      </c>
      <c r="AW1470" s="24" t="str">
        <f>_xlfn.XLOOKUP(B1470,'[5]cells down 02052026 13h50'!$B:$B,'[5]cells down 02052026 13h50'!$R:$R,"")</f>
        <v/>
      </c>
      <c r="AX1470" s="24" t="str">
        <f>_xlfn.XLOOKUP(B1470,'[6]cell downs 03052026 8h40 '!$B:$B,'[6]cell downs 03052026 8h40 '!$R:$R,"")</f>
        <v/>
      </c>
      <c r="AY1470" s="24" t="str">
        <f>_xlfn.XLOOKUP(B1470,'[7]ALL SITES DOWN'!$D:$D,'[7]ALL SITES DOWN'!$J:$J,"")</f>
        <v/>
      </c>
      <c r="AZ1470" s="24" t="str">
        <f>_xlfn.XLOOKUP(B1470,'[8]ALL SITES DOWN'!$D:$D,'[8]ALL SITES DOWN'!$J:$J,"")</f>
        <v/>
      </c>
      <c r="BA1470" s="9" t="str">
        <f>_xlfn.XLOOKUP(B1470,[9]sheet1!$AC:$AC,[9]sheet1!$AF:$AF,"")</f>
        <v/>
      </c>
      <c r="BB1470" s="14" t="s">
        <v>5537</v>
      </c>
      <c r="BC1470" s="14" t="s">
        <v>5537</v>
      </c>
      <c r="BD1470" s="14" t="str">
        <f>_xlfn.XLOOKUP(B1470,'[10]cell downs 18042026 17h'!$B:$B,'[10]cell downs 18042026 17h'!$B:$B,"")</f>
        <v/>
      </c>
      <c r="BE1470" s="14" t="str">
        <f>_xlfn.XLOOKUP(B1470,'[11]Cells Huawei 19042026 15h'!$B:$B,'[11]Cells Huawei 19042026 15h'!$B:$B,"")</f>
        <v/>
      </c>
      <c r="BF1470" s="9" t="str">
        <f>_xlfn.XLOOKUP(B1470,'[12]cells down 19042026 9H40'!$B:$B,'[12]cells down 19042026 9H40'!$B:$B,"")</f>
        <v/>
      </c>
      <c r="BG1470" s="9" t="s">
        <v>2775</v>
      </c>
      <c r="BH1470" s="9" t="s">
        <v>5537</v>
      </c>
    </row>
    <row r="1471" spans="1:60" s="9" customFormat="1" x14ac:dyDescent="0.3">
      <c r="A1471" s="1" t="s">
        <v>1342</v>
      </c>
      <c r="B1471" s="8" t="s">
        <v>1343</v>
      </c>
      <c r="C1471" s="3" t="str">
        <f>_xlfn.XLOOKUP(B1471,'[1]daily break down'!$D:$D,'[1]daily break down'!$E:$E,"")</f>
        <v>CENTRE</v>
      </c>
      <c r="D1471" s="1"/>
      <c r="E1471" s="1"/>
      <c r="F1471" s="3" t="s">
        <v>69</v>
      </c>
      <c r="G1471" s="1" t="s">
        <v>1344</v>
      </c>
      <c r="H1471" s="41" t="str">
        <f>_xlfn.XLOOKUP(B1471,[2]CALCULATION!$B:$B,[2]CALCULATION!$H:$H,"")</f>
        <v>NOKIA</v>
      </c>
      <c r="I1471" s="34">
        <v>0</v>
      </c>
      <c r="J1471" s="34">
        <v>0</v>
      </c>
      <c r="K1471" s="34">
        <v>8.8417945697595954E-3</v>
      </c>
      <c r="L1471" s="34">
        <v>0</v>
      </c>
      <c r="M1471" s="34">
        <v>0</v>
      </c>
      <c r="N1471" s="34">
        <v>0</v>
      </c>
      <c r="O1471" s="34">
        <v>0</v>
      </c>
      <c r="P1471" s="34">
        <v>0</v>
      </c>
      <c r="Q1471" s="34">
        <v>0.83497108740266046</v>
      </c>
      <c r="R1471" s="34">
        <v>0</v>
      </c>
      <c r="S1471" s="35">
        <v>0</v>
      </c>
      <c r="T1471" s="35">
        <v>171664.23832344558</v>
      </c>
      <c r="U1471" s="35">
        <v>0</v>
      </c>
      <c r="V1471" s="35">
        <v>0</v>
      </c>
      <c r="W1471" s="35">
        <v>0</v>
      </c>
      <c r="X1471" s="35">
        <v>0</v>
      </c>
      <c r="Y1471" s="35">
        <v>0</v>
      </c>
      <c r="Z1471" s="35">
        <v>0.41282956033009471</v>
      </c>
      <c r="AA1471" s="35">
        <v>0</v>
      </c>
      <c r="AB1471" s="35">
        <v>0</v>
      </c>
      <c r="AC1471" s="35">
        <v>0</v>
      </c>
      <c r="AD1471" s="35">
        <v>0</v>
      </c>
      <c r="AE1471" s="58" t="s">
        <v>5560</v>
      </c>
      <c r="AF1471" s="58"/>
      <c r="AG1471" s="57" t="str" cm="1">
        <f t="array" ref="AG1471">IFERROR(_xlfn.IFS(
AI1471="MPR ISSUE","PDH",
AI1471="BSS Hardware Issue","BSS",
AI1471="Sites strategiques, MLL, Pylone, etc.","ENVTECH",
AI1471="AKTIVCO DEFAUT GE &amp; POWER Cabinet","AKTIVCO",
AI1471="AKTIVCO Coupure ENEO &amp; Baisse de tension","AKTIVCO GRID ONLY",
AI1471="Coupure ENEO &amp; Baisse de tension","IHS GRID ONLY",
AI1471="Defaut GE &amp; POWER Cabinet","IHS",
AI1471="Sharing","Partners",
AI1471="Sites strategiques &amp; DataCenter","SST &amp; DC",
AI1471="Exclu","Exclu",
AI1471="SAT","SAT",
AI1471="SPARE-ISSUE","SPARE-ISSUE",
AI1471="Fiber CAmtel","TRANS_FO_CAMTEL",
AI1471="Fiber AOF","Fiber AOF",
AI1471="Projet OCM (HUAWEI)","TRAVAUX-HUAWEI",
AI1471="Projet OCM (NOKIA)","TRAVAUX-NOKIA",
AI1471="ACCESS-ISSUE","ACCESS-ISSUE",
AI1471="Projet OCM (ZTE, NOKIA, autres projets)","TRAVAUX OCM",
AI1471="No root CAuse","No root cause",
AI1471="ODU HS","PDH",
AI1471="IP &amp; VLAN","PDH",
AI1471="Warehouse HUAWEI","SPARE-ISSUE",
AI1471="SPARE-HS","SPARE-ISSUE",
AI1471="Power Telco","BSS",AI1471="no impacts","no impacts"
),"")</f>
        <v>no impacts</v>
      </c>
      <c r="AH1471" s="57" t="str" cm="1">
        <f t="array" ref="AH1471">IFERROR(_xlfn.IFS(
AI1471="MPR ISSUE","TX ISSUE",
AI1471="BSS Hardware Issue","RAN ISSUE",
AI1471="Sites strategiques, MLL, Pylone, etc.","ENVTECH",
AI1471="AKTIVCO DEFAUT GE &amp; POWER Cabinet","POWER ISSUE",
AI1471="AKTIVCO Coupure ENEO &amp; Baisse de tension","POWER ISSUE",
AI1471="Coupure ENEO &amp; Baisse de tension","POWER ISSUE",
AI1471="Defaut GE &amp; POWER Cabinet","POWER ISSUE",
AI1471="Sharing","POWER ISSUE",
AI1471="Sites strategiques &amp; DataCenter","POWER ISSUE",
AI1471="Exclu","Exclu",
AI1471="SAT","TX ISSUE",
AI1471="SPARE-ISSUE","SPARE-ISSUE",
AI1471="Fiber CAmtel","TX ISSUE",
AI1471="Fiber AOF","TX ISSUE",
AI1471="Projet OCM (HUAWEI)","TRAVAUX-HUAWEI",
AI1471="Projet OCM (NOKIA)","TRAVAUX -NOKIA",
AI1471="ACCESS-ISSUE","ACCESS-ISSUE",
AI1471="Projet OCM (ZTE, NOKIA, autres projets)","TRAVAUX OCM",
AI1471="No root CAuse","No root cause",
AI1471="ODU HS","TX ISSUE",
AI1471="IP &amp; VLAN","TX ISSUE",
AI1471="Warehouse HUAWEI","SPARE-ISSUE",
AI1471="SPARE-HS","SPARE-ISSUE",
AI1471="Power Telco","RAN ISSUE",AI1471="no impacts","no impacts"
),"")</f>
        <v>no impacts</v>
      </c>
      <c r="AI1471" s="85" t="s">
        <v>5998</v>
      </c>
      <c r="AJ1471" s="57" t="str" cm="1">
        <f t="array" ref="AJ1471">IFERROR(_xlfn.IFS(
AI1471="MPR ISSUE","ACTIVE",
AI1471="BSS Hardware Issue","ACTIVE",
AI1471="Sites strategiques, MLL, Pylone, etc.","PASSIVE",
AI1471="AKTIVCO DEFAUT GE &amp; POWER Cabinet","PASSIVE",
AI1471="AKTIVCO Coupure ENEO &amp; Baisse de tension","PASSIVE",
AI1471="Coupure ENEO &amp; Baisse de tension","PASSIVE",
AI1471="Defaut GE &amp; POWER Cabinet","PASSIVE",
AI1471="Sharing","PASSIVE",
AI1471="Sites strategiques &amp; DataCenter","PASSIVE",
AI1471="Exclu","Exclu",
AI1471="SAT","ACTIVE",
AI1471="SPARE-ISSUE","SPARE-ISSUE",
AI1471="Fiber CAmtel","ACTIVE",
AI1471="Fiber AOF","ACTIVE",
AI1471="Projet OCM (HUAWEI)","PLANNED WORKS",
AI1471="Projet OCM (NOKIA)","PLANNED WORKS",
AI1471="ACCESS-ISSUE","ACCESS-ISSUE",
AI1471="Projet OCM (ZTE, NOKIA, autres projets)","PLANNED WORKS",
AI1471="No root CAuse","No root cause",
AI1471="ODU HS","ACTIVE",
AI1471="IP &amp; VLAN","ACTIVE",
AI1471="Warehouse HUAWEI","SPARE-ISSUE",
AI1471="SPARE-HS","SPARE-ISSUE",
AI1471="Power Telco","ACTIVE", AI1471="no impacts","no impacts"
),"")</f>
        <v>no impacts</v>
      </c>
      <c r="AK1471" s="23" t="s">
        <v>5537</v>
      </c>
      <c r="AL1471" s="23" t="str">
        <f t="shared" si="38"/>
        <v>SUD_162</v>
      </c>
      <c r="AN1471" s="9" t="s">
        <v>5537</v>
      </c>
      <c r="AO1471" s="23" t="str">
        <f>_xlfn.XLOOKUP(B1471,'INCIDENT-05-03-2026'!E:E,'INCIDENT-05-03-2026'!F:F,"")</f>
        <v/>
      </c>
      <c r="AP1471" s="7" t="s">
        <v>5537</v>
      </c>
      <c r="AQ1471" s="6"/>
      <c r="AR1471" s="7"/>
      <c r="AS1471" s="3" t="str">
        <f>_xlfn.XLOOKUP(B1471,'[3]tt num | region | site id'!$C:$C,'[3]tt num | region | site id'!$Q:$Q,"")</f>
        <v/>
      </c>
      <c r="AT1471" s="24" t="str">
        <f>_xlfn.XLOOKUP(B1471,'[4]Cells Huawei 03052026 12h'!$B:$B,'[4]Cells Huawei 03052026 12h'!$T:$T,"")</f>
        <v/>
      </c>
      <c r="AU1471" s="24" t="str">
        <f>_xlfn.XLOOKUP(B1471,'[5]cells down 02052026 8h50'!$B:$B,'[5]cells down 02052026 8h50'!$R:$R,"")</f>
        <v/>
      </c>
      <c r="AV1471" s="24" t="str">
        <f>_xlfn.XLOOKUP(B1471,'[5]cells down 02052026 13h50'!$B:$B,'[5]cells down 02052026 13h50'!$R:$R,"")</f>
        <v/>
      </c>
      <c r="AW1471" s="24" t="str">
        <f>_xlfn.XLOOKUP(B1471,'[5]cells down 02052026 13h50'!$B:$B,'[5]cells down 02052026 13h50'!$R:$R,"")</f>
        <v/>
      </c>
      <c r="AX1471" s="24" t="str">
        <f>_xlfn.XLOOKUP(B1471,'[6]cell downs 03052026 8h40 '!$B:$B,'[6]cell downs 03052026 8h40 '!$R:$R,"")</f>
        <v/>
      </c>
      <c r="AY1471" s="24" t="str">
        <f>_xlfn.XLOOKUP(B1471,'[7]ALL SITES DOWN'!$D:$D,'[7]ALL SITES DOWN'!$J:$J,"")</f>
        <v/>
      </c>
      <c r="AZ1471" s="24" t="str">
        <f>_xlfn.XLOOKUP(B1471,'[8]ALL SITES DOWN'!$D:$D,'[8]ALL SITES DOWN'!$J:$J,"")</f>
        <v/>
      </c>
      <c r="BA1471" s="9" t="str">
        <f>_xlfn.XLOOKUP(B1471,[9]sheet1!$AC:$AC,[9]sheet1!$AF:$AF,"")</f>
        <v/>
      </c>
      <c r="BB1471" s="14" t="s">
        <v>5537</v>
      </c>
      <c r="BC1471" s="14" t="s">
        <v>5537</v>
      </c>
      <c r="BD1471" s="14" t="str">
        <f>_xlfn.XLOOKUP(B1471,'[10]cell downs 18042026 17h'!$B:$B,'[10]cell downs 18042026 17h'!$B:$B,"")</f>
        <v/>
      </c>
      <c r="BE1471" s="14" t="str">
        <f>_xlfn.XLOOKUP(B1471,'[11]Cells Huawei 19042026 15h'!$B:$B,'[11]Cells Huawei 19042026 15h'!$B:$B,"")</f>
        <v/>
      </c>
      <c r="BF1471" s="9" t="str">
        <f>_xlfn.XLOOKUP(B1471,'[12]cells down 19042026 9H40'!$B:$B,'[12]cells down 19042026 9H40'!$B:$B,"")</f>
        <v/>
      </c>
      <c r="BG1471" s="9" t="s">
        <v>5537</v>
      </c>
      <c r="BH1471" s="9" t="s">
        <v>12</v>
      </c>
    </row>
    <row r="1472" spans="1:60" s="9" customFormat="1" x14ac:dyDescent="0.3">
      <c r="A1472" s="1" t="s">
        <v>1443</v>
      </c>
      <c r="B1472" s="8" t="s">
        <v>1444</v>
      </c>
      <c r="C1472" s="3" t="str">
        <f>_xlfn.XLOOKUP(B1472,'[1]daily break down'!$D:$D,'[1]daily break down'!$E:$E,"")</f>
        <v>CENTRE</v>
      </c>
      <c r="D1472" s="1" t="s">
        <v>11</v>
      </c>
      <c r="E1472" s="1" t="str">
        <f>BH1472</f>
        <v>Gen-Lithium</v>
      </c>
      <c r="F1472" s="3" t="s">
        <v>69</v>
      </c>
      <c r="G1472" s="1" t="s">
        <v>1445</v>
      </c>
      <c r="H1472" s="41" t="str">
        <f>_xlfn.XLOOKUP(B1472,[2]CALCULATION!$B:$B,[2]CALCULATION!$H:$H,"")</f>
        <v>NOKIA</v>
      </c>
      <c r="I1472" s="34">
        <v>0</v>
      </c>
      <c r="J1472" s="34">
        <v>0</v>
      </c>
      <c r="K1472" s="34">
        <v>0</v>
      </c>
      <c r="L1472" s="34">
        <v>0</v>
      </c>
      <c r="M1472" s="34">
        <v>0</v>
      </c>
      <c r="N1472" s="34">
        <v>0</v>
      </c>
      <c r="O1472" s="34">
        <v>0</v>
      </c>
      <c r="P1472" s="34">
        <v>0</v>
      </c>
      <c r="Q1472" s="34">
        <v>0</v>
      </c>
      <c r="R1472" s="34">
        <v>0</v>
      </c>
      <c r="S1472" s="35">
        <v>0</v>
      </c>
      <c r="T1472" s="35">
        <v>191828.63641266662</v>
      </c>
      <c r="U1472" s="35">
        <v>0.23633103934238686</v>
      </c>
      <c r="V1472" s="35">
        <v>0</v>
      </c>
      <c r="W1472" s="35">
        <v>0</v>
      </c>
      <c r="X1472" s="35">
        <v>0</v>
      </c>
      <c r="Y1472" s="35">
        <v>0</v>
      </c>
      <c r="Z1472" s="35">
        <v>0</v>
      </c>
      <c r="AA1472" s="35">
        <v>0</v>
      </c>
      <c r="AB1472" s="35">
        <v>0</v>
      </c>
      <c r="AC1472" s="35">
        <v>0</v>
      </c>
      <c r="AD1472" s="35">
        <v>0</v>
      </c>
      <c r="AE1472" s="58" t="s">
        <v>5560</v>
      </c>
      <c r="AF1472" s="58"/>
      <c r="AG1472" s="57" t="str" cm="1">
        <f t="array" ref="AG1472">IFERROR(_xlfn.IFS(
AI1472="MPR ISSUE","PDH",
AI1472="BSS Hardware Issue","BSS",
AI1472="Sites strategiques, MLL, Pylone, etc.","ENVTECH",
AI1472="AKTIVCO DEFAUT GE &amp; POWER Cabinet","AKTIVCO",
AI1472="AKTIVCO Coupure ENEO &amp; Baisse de tension","AKTIVCO GRID ONLY",
AI1472="Coupure ENEO &amp; Baisse de tension","IHS GRID ONLY",
AI1472="Defaut GE &amp; POWER Cabinet","IHS",
AI1472="Sharing","Partners",
AI1472="Sites strategiques &amp; DataCenter","SST &amp; DC",
AI1472="Exclu","Exclu",
AI1472="SAT","SAT",
AI1472="SPARE-ISSUE","SPARE-ISSUE",
AI1472="Fiber CAmtel","TRANS_FO_CAMTEL",
AI1472="Fiber AOF","Fiber AOF",
AI1472="Projet OCM (HUAWEI)","TRAVAUX-HUAWEI",
AI1472="Projet OCM (NOKIA)","TRAVAUX-NOKIA",
AI1472="ACCESS-ISSUE","ACCESS-ISSUE",
AI1472="Projet OCM (ZTE, NOKIA, autres projets)","TRAVAUX OCM",
AI1472="No root CAuse","No root cause",
AI1472="ODU HS","PDH",
AI1472="IP &amp; VLAN","PDH",
AI1472="Warehouse HUAWEI","SPARE-ISSUE",
AI1472="SPARE-HS","SPARE-ISSUE",
AI1472="Power Telco","BSS",AI1472="no impacts","no impacts"
),"")</f>
        <v>no impacts</v>
      </c>
      <c r="AH1472" s="57" t="str" cm="1">
        <f t="array" ref="AH1472">IFERROR(_xlfn.IFS(
AI1472="MPR ISSUE","TX ISSUE",
AI1472="BSS Hardware Issue","RAN ISSUE",
AI1472="Sites strategiques, MLL, Pylone, etc.","ENVTECH",
AI1472="AKTIVCO DEFAUT GE &amp; POWER Cabinet","POWER ISSUE",
AI1472="AKTIVCO Coupure ENEO &amp; Baisse de tension","POWER ISSUE",
AI1472="Coupure ENEO &amp; Baisse de tension","POWER ISSUE",
AI1472="Defaut GE &amp; POWER Cabinet","POWER ISSUE",
AI1472="Sharing","POWER ISSUE",
AI1472="Sites strategiques &amp; DataCenter","POWER ISSUE",
AI1472="Exclu","Exclu",
AI1472="SAT","TX ISSUE",
AI1472="SPARE-ISSUE","SPARE-ISSUE",
AI1472="Fiber CAmtel","TX ISSUE",
AI1472="Fiber AOF","TX ISSUE",
AI1472="Projet OCM (HUAWEI)","TRAVAUX-HUAWEI",
AI1472="Projet OCM (NOKIA)","TRAVAUX -NOKIA",
AI1472="ACCESS-ISSUE","ACCESS-ISSUE",
AI1472="Projet OCM (ZTE, NOKIA, autres projets)","TRAVAUX OCM",
AI1472="No root CAuse","No root cause",
AI1472="ODU HS","TX ISSUE",
AI1472="IP &amp; VLAN","TX ISSUE",
AI1472="Warehouse HUAWEI","SPARE-ISSUE",
AI1472="SPARE-HS","SPARE-ISSUE",
AI1472="Power Telco","RAN ISSUE",AI1472="no impacts","no impacts"
),"")</f>
        <v>no impacts</v>
      </c>
      <c r="AI1472" s="85" t="s">
        <v>5998</v>
      </c>
      <c r="AJ1472" s="57" t="str" cm="1">
        <f t="array" ref="AJ1472">IFERROR(_xlfn.IFS(
AI1472="MPR ISSUE","ACTIVE",
AI1472="BSS Hardware Issue","ACTIVE",
AI1472="Sites strategiques, MLL, Pylone, etc.","PASSIVE",
AI1472="AKTIVCO DEFAUT GE &amp; POWER Cabinet","PASSIVE",
AI1472="AKTIVCO Coupure ENEO &amp; Baisse de tension","PASSIVE",
AI1472="Coupure ENEO &amp; Baisse de tension","PASSIVE",
AI1472="Defaut GE &amp; POWER Cabinet","PASSIVE",
AI1472="Sharing","PASSIVE",
AI1472="Sites strategiques &amp; DataCenter","PASSIVE",
AI1472="Exclu","Exclu",
AI1472="SAT","ACTIVE",
AI1472="SPARE-ISSUE","SPARE-ISSUE",
AI1472="Fiber CAmtel","ACTIVE",
AI1472="Fiber AOF","ACTIVE",
AI1472="Projet OCM (HUAWEI)","PLANNED WORKS",
AI1472="Projet OCM (NOKIA)","PLANNED WORKS",
AI1472="ACCESS-ISSUE","ACCESS-ISSUE",
AI1472="Projet OCM (ZTE, NOKIA, autres projets)","PLANNED WORKS",
AI1472="No root CAuse","No root cause",
AI1472="ODU HS","ACTIVE",
AI1472="IP &amp; VLAN","ACTIVE",
AI1472="Warehouse HUAWEI","SPARE-ISSUE",
AI1472="SPARE-HS","SPARE-ISSUE",
AI1472="Power Telco","ACTIVE", AI1472="no impacts","no impacts"
),"")</f>
        <v>no impacts</v>
      </c>
      <c r="AK1472" s="23" t="s">
        <v>5537</v>
      </c>
      <c r="AL1472" s="23" t="str">
        <f t="shared" si="38"/>
        <v>SUD_206</v>
      </c>
      <c r="AN1472" s="9" t="s">
        <v>5537</v>
      </c>
      <c r="AO1472" s="23" t="str">
        <f>_xlfn.XLOOKUP(B1472,'INCIDENT-05-03-2026'!E:E,'INCIDENT-05-03-2026'!F:F,"")</f>
        <v/>
      </c>
      <c r="AP1472" s="7" t="s">
        <v>5537</v>
      </c>
      <c r="AQ1472" s="6"/>
      <c r="AR1472" s="7"/>
      <c r="AS1472" s="3" t="str">
        <f>_xlfn.XLOOKUP(B1472,'[3]tt num | region | site id'!$C:$C,'[3]tt num | region | site id'!$Q:$Q,"")</f>
        <v/>
      </c>
      <c r="AT1472" s="24" t="str">
        <f>_xlfn.XLOOKUP(B1472,'[4]Cells Huawei 03052026 12h'!$B:$B,'[4]Cells Huawei 03052026 12h'!$T:$T,"")</f>
        <v/>
      </c>
      <c r="AU1472" s="24" t="str">
        <f>_xlfn.XLOOKUP(B1472,'[5]cells down 02052026 8h50'!$B:$B,'[5]cells down 02052026 8h50'!$R:$R,"")</f>
        <v/>
      </c>
      <c r="AV1472" s="24" t="str">
        <f>_xlfn.XLOOKUP(B1472,'[5]cells down 02052026 13h50'!$B:$B,'[5]cells down 02052026 13h50'!$R:$R,"")</f>
        <v/>
      </c>
      <c r="AW1472" s="24" t="str">
        <f>_xlfn.XLOOKUP(B1472,'[5]cells down 02052026 13h50'!$B:$B,'[5]cells down 02052026 13h50'!$R:$R,"")</f>
        <v/>
      </c>
      <c r="AX1472" s="24" t="str">
        <f>_xlfn.XLOOKUP(B1472,'[6]cell downs 03052026 8h40 '!$B:$B,'[6]cell downs 03052026 8h40 '!$R:$R,"")</f>
        <v/>
      </c>
      <c r="AY1472" s="24" t="str">
        <f>_xlfn.XLOOKUP(B1472,'[7]ALL SITES DOWN'!$D:$D,'[7]ALL SITES DOWN'!$J:$J,"")</f>
        <v/>
      </c>
      <c r="AZ1472" s="24" t="str">
        <f>_xlfn.XLOOKUP(B1472,'[8]ALL SITES DOWN'!$D:$D,'[8]ALL SITES DOWN'!$J:$J,"")</f>
        <v/>
      </c>
      <c r="BA1472" s="9" t="str">
        <f>_xlfn.XLOOKUP(B1472,[9]sheet1!$AC:$AC,[9]sheet1!$AF:$AF,"")</f>
        <v/>
      </c>
      <c r="BB1472" s="14" t="s">
        <v>5537</v>
      </c>
      <c r="BC1472" s="14" t="s">
        <v>5537</v>
      </c>
      <c r="BD1472" s="14" t="str">
        <f>_xlfn.XLOOKUP(B1472,'[10]cell downs 18042026 17h'!$B:$B,'[10]cell downs 18042026 17h'!$B:$B,"")</f>
        <v/>
      </c>
      <c r="BE1472" s="14" t="str">
        <f>_xlfn.XLOOKUP(B1472,'[11]Cells Huawei 19042026 15h'!$B:$B,'[11]Cells Huawei 19042026 15h'!$B:$B,"")</f>
        <v/>
      </c>
      <c r="BF1472" s="9" t="str">
        <f>_xlfn.XLOOKUP(B1472,'[12]cells down 19042026 9H40'!$B:$B,'[12]cells down 19042026 9H40'!$B:$B,"")</f>
        <v/>
      </c>
      <c r="BG1472" s="9" t="s">
        <v>1444</v>
      </c>
      <c r="BH1472" s="9" t="s">
        <v>318</v>
      </c>
    </row>
    <row r="1473" spans="1:60" s="9" customFormat="1" x14ac:dyDescent="0.3">
      <c r="A1473" s="2" t="s">
        <v>1390</v>
      </c>
      <c r="B1473" s="8" t="s">
        <v>1391</v>
      </c>
      <c r="C1473" s="3" t="str">
        <f>_xlfn.XLOOKUP(B1473,'[1]daily break down'!$D:$D,'[1]daily break down'!$E:$E,"")</f>
        <v>CENTRE</v>
      </c>
      <c r="D1473" s="1"/>
      <c r="E1473" s="1"/>
      <c r="F1473" s="3" t="s">
        <v>69</v>
      </c>
      <c r="G1473" s="1" t="s">
        <v>1392</v>
      </c>
      <c r="H1473" s="41" t="str">
        <f>_xlfn.XLOOKUP(B1473,[2]CALCULATION!$B:$B,[2]CALCULATION!$H:$H,"")</f>
        <v>NOKIA</v>
      </c>
      <c r="I1473" s="34">
        <v>0.20976555317945933</v>
      </c>
      <c r="J1473" s="34">
        <v>0</v>
      </c>
      <c r="K1473" s="34">
        <v>0</v>
      </c>
      <c r="L1473" s="34">
        <v>0</v>
      </c>
      <c r="M1473" s="34">
        <v>0</v>
      </c>
      <c r="N1473" s="34">
        <v>0</v>
      </c>
      <c r="O1473" s="34">
        <v>0</v>
      </c>
      <c r="P1473" s="34">
        <v>0</v>
      </c>
      <c r="Q1473" s="34">
        <v>0</v>
      </c>
      <c r="R1473" s="34">
        <v>0</v>
      </c>
      <c r="S1473" s="35">
        <v>0</v>
      </c>
      <c r="T1473" s="35">
        <v>191828.63641266662</v>
      </c>
      <c r="U1473" s="35">
        <v>0</v>
      </c>
      <c r="V1473" s="35">
        <v>0</v>
      </c>
      <c r="W1473" s="35">
        <v>0</v>
      </c>
      <c r="X1473" s="35">
        <v>0</v>
      </c>
      <c r="Y1473" s="35">
        <v>0</v>
      </c>
      <c r="Z1473" s="35">
        <v>0</v>
      </c>
      <c r="AA1473" s="35">
        <v>0</v>
      </c>
      <c r="AB1473" s="35">
        <v>0</v>
      </c>
      <c r="AC1473" s="35">
        <v>0</v>
      </c>
      <c r="AD1473" s="35">
        <v>0</v>
      </c>
      <c r="AE1473" s="58" t="s">
        <v>5560</v>
      </c>
      <c r="AF1473" s="58"/>
      <c r="AG1473" s="57" t="str" cm="1">
        <f t="array" ref="AG1473">IFERROR(_xlfn.IFS(
AI1473="MPR ISSUE","PDH",
AI1473="BSS Hardware Issue","BSS",
AI1473="Sites strategiques, MLL, Pylone, etc.","ENVTECH",
AI1473="AKTIVCO DEFAUT GE &amp; POWER Cabinet","AKTIVCO",
AI1473="AKTIVCO Coupure ENEO &amp; Baisse de tension","AKTIVCO GRID ONLY",
AI1473="Coupure ENEO &amp; Baisse de tension","IHS GRID ONLY",
AI1473="Defaut GE &amp; POWER Cabinet","IHS",
AI1473="Sharing","Partners",
AI1473="Sites strategiques &amp; DataCenter","SST &amp; DC",
AI1473="Exclu","Exclu",
AI1473="SAT","SAT",
AI1473="SPARE-ISSUE","SPARE-ISSUE",
AI1473="Fiber CAmtel","TRANS_FO_CAMTEL",
AI1473="Fiber AOF","Fiber AOF",
AI1473="Projet OCM (HUAWEI)","TRAVAUX-HUAWEI",
AI1473="Projet OCM (NOKIA)","TRAVAUX-NOKIA",
AI1473="ACCESS-ISSUE","ACCESS-ISSUE",
AI1473="Projet OCM (ZTE, NOKIA, autres projets)","TRAVAUX OCM",
AI1473="No root CAuse","No root cause",
AI1473="ODU HS","PDH",
AI1473="IP &amp; VLAN","PDH",
AI1473="Warehouse HUAWEI","SPARE-ISSUE",
AI1473="SPARE-HS","SPARE-ISSUE",
AI1473="Power Telco","BSS",AI1473="no impacts","no impacts"
),"")</f>
        <v>no impacts</v>
      </c>
      <c r="AH1473" s="57" t="str" cm="1">
        <f t="array" ref="AH1473">IFERROR(_xlfn.IFS(
AI1473="MPR ISSUE","TX ISSUE",
AI1473="BSS Hardware Issue","RAN ISSUE",
AI1473="Sites strategiques, MLL, Pylone, etc.","ENVTECH",
AI1473="AKTIVCO DEFAUT GE &amp; POWER Cabinet","POWER ISSUE",
AI1473="AKTIVCO Coupure ENEO &amp; Baisse de tension","POWER ISSUE",
AI1473="Coupure ENEO &amp; Baisse de tension","POWER ISSUE",
AI1473="Defaut GE &amp; POWER Cabinet","POWER ISSUE",
AI1473="Sharing","POWER ISSUE",
AI1473="Sites strategiques &amp; DataCenter","POWER ISSUE",
AI1473="Exclu","Exclu",
AI1473="SAT","TX ISSUE",
AI1473="SPARE-ISSUE","SPARE-ISSUE",
AI1473="Fiber CAmtel","TX ISSUE",
AI1473="Fiber AOF","TX ISSUE",
AI1473="Projet OCM (HUAWEI)","TRAVAUX-HUAWEI",
AI1473="Projet OCM (NOKIA)","TRAVAUX -NOKIA",
AI1473="ACCESS-ISSUE","ACCESS-ISSUE",
AI1473="Projet OCM (ZTE, NOKIA, autres projets)","TRAVAUX OCM",
AI1473="No root CAuse","No root cause",
AI1473="ODU HS","TX ISSUE",
AI1473="IP &amp; VLAN","TX ISSUE",
AI1473="Warehouse HUAWEI","SPARE-ISSUE",
AI1473="SPARE-HS","SPARE-ISSUE",
AI1473="Power Telco","RAN ISSUE",AI1473="no impacts","no impacts"
),"")</f>
        <v>no impacts</v>
      </c>
      <c r="AI1473" s="85" t="s">
        <v>5998</v>
      </c>
      <c r="AJ1473" s="57" t="str" cm="1">
        <f t="array" ref="AJ1473">IFERROR(_xlfn.IFS(
AI1473="MPR ISSUE","ACTIVE",
AI1473="BSS Hardware Issue","ACTIVE",
AI1473="Sites strategiques, MLL, Pylone, etc.","PASSIVE",
AI1473="AKTIVCO DEFAUT GE &amp; POWER Cabinet","PASSIVE",
AI1473="AKTIVCO Coupure ENEO &amp; Baisse de tension","PASSIVE",
AI1473="Coupure ENEO &amp; Baisse de tension","PASSIVE",
AI1473="Defaut GE &amp; POWER Cabinet","PASSIVE",
AI1473="Sharing","PASSIVE",
AI1473="Sites strategiques &amp; DataCenter","PASSIVE",
AI1473="Exclu","Exclu",
AI1473="SAT","ACTIVE",
AI1473="SPARE-ISSUE","SPARE-ISSUE",
AI1473="Fiber CAmtel","ACTIVE",
AI1473="Fiber AOF","ACTIVE",
AI1473="Projet OCM (HUAWEI)","PLANNED WORKS",
AI1473="Projet OCM (NOKIA)","PLANNED WORKS",
AI1473="ACCESS-ISSUE","ACCESS-ISSUE",
AI1473="Projet OCM (ZTE, NOKIA, autres projets)","PLANNED WORKS",
AI1473="No root CAuse","No root cause",
AI1473="ODU HS","ACTIVE",
AI1473="IP &amp; VLAN","ACTIVE",
AI1473="Warehouse HUAWEI","SPARE-ISSUE",
AI1473="SPARE-HS","SPARE-ISSUE",
AI1473="Power Telco","ACTIVE", AI1473="no impacts","no impacts"
),"")</f>
        <v>no impacts</v>
      </c>
      <c r="AK1473" s="23" t="s">
        <v>5537</v>
      </c>
      <c r="AL1473" s="23" t="str">
        <f t="shared" si="38"/>
        <v>SUD_164</v>
      </c>
      <c r="AN1473" s="9" t="s">
        <v>5537</v>
      </c>
      <c r="AO1473" s="23" t="str">
        <f>_xlfn.XLOOKUP(B1473,'INCIDENT-05-03-2026'!E:E,'INCIDENT-05-03-2026'!F:F,"")</f>
        <v/>
      </c>
      <c r="AP1473" s="7" t="s">
        <v>5537</v>
      </c>
      <c r="AQ1473" s="6"/>
      <c r="AR1473" s="7"/>
      <c r="AS1473" s="3" t="str">
        <f>_xlfn.XLOOKUP(B1473,'[3]tt num | region | site id'!$C:$C,'[3]tt num | region | site id'!$Q:$Q,"")</f>
        <v/>
      </c>
      <c r="AT1473" s="24" t="str">
        <f>_xlfn.XLOOKUP(B1473,'[4]Cells Huawei 03052026 12h'!$B:$B,'[4]Cells Huawei 03052026 12h'!$T:$T,"")</f>
        <v/>
      </c>
      <c r="AU1473" s="24" t="str">
        <f>_xlfn.XLOOKUP(B1473,'[5]cells down 02052026 8h50'!$B:$B,'[5]cells down 02052026 8h50'!$R:$R,"")</f>
        <v/>
      </c>
      <c r="AV1473" s="24" t="str">
        <f>_xlfn.XLOOKUP(B1473,'[5]cells down 02052026 13h50'!$B:$B,'[5]cells down 02052026 13h50'!$R:$R,"")</f>
        <v/>
      </c>
      <c r="AW1473" s="24" t="str">
        <f>_xlfn.XLOOKUP(B1473,'[5]cells down 02052026 13h50'!$B:$B,'[5]cells down 02052026 13h50'!$R:$R,"")</f>
        <v/>
      </c>
      <c r="AX1473" s="24" t="str">
        <f>_xlfn.XLOOKUP(B1473,'[6]cell downs 03052026 8h40 '!$B:$B,'[6]cell downs 03052026 8h40 '!$R:$R,"")</f>
        <v/>
      </c>
      <c r="AY1473" s="24" t="str">
        <f>_xlfn.XLOOKUP(B1473,'[7]ALL SITES DOWN'!$D:$D,'[7]ALL SITES DOWN'!$J:$J,"")</f>
        <v/>
      </c>
      <c r="AZ1473" s="24" t="str">
        <f>_xlfn.XLOOKUP(B1473,'[8]ALL SITES DOWN'!$D:$D,'[8]ALL SITES DOWN'!$J:$J,"")</f>
        <v/>
      </c>
      <c r="BA1473" s="9" t="str">
        <f>_xlfn.XLOOKUP(B1473,[9]sheet1!$AC:$AC,[9]sheet1!$AF:$AF,"")</f>
        <v/>
      </c>
      <c r="BB1473" s="14" t="s">
        <v>5537</v>
      </c>
      <c r="BC1473" s="14" t="s">
        <v>5537</v>
      </c>
      <c r="BD1473" s="14" t="str">
        <f>_xlfn.XLOOKUP(B1473,'[10]cell downs 18042026 17h'!$B:$B,'[10]cell downs 18042026 17h'!$B:$B,"")</f>
        <v/>
      </c>
      <c r="BE1473" s="14" t="str">
        <f>_xlfn.XLOOKUP(B1473,'[11]Cells Huawei 19042026 15h'!$B:$B,'[11]Cells Huawei 19042026 15h'!$B:$B,"")</f>
        <v/>
      </c>
      <c r="BF1473" s="9" t="str">
        <f>_xlfn.XLOOKUP(B1473,'[12]cells down 19042026 9H40'!$B:$B,'[12]cells down 19042026 9H40'!$B:$B,"")</f>
        <v/>
      </c>
      <c r="BG1473" s="9" t="s">
        <v>5537</v>
      </c>
      <c r="BH1473" s="9" t="s">
        <v>12</v>
      </c>
    </row>
    <row r="1474" spans="1:60" s="9" customFormat="1" x14ac:dyDescent="0.3">
      <c r="A1474" s="3" t="s">
        <v>2208</v>
      </c>
      <c r="B1474" s="31" t="s">
        <v>2209</v>
      </c>
      <c r="C1474" s="3" t="str">
        <f>_xlfn.XLOOKUP(B1474,'[1]daily break down'!$D:$D,'[1]daily break down'!$E:$E,"")</f>
        <v>Yaounde</v>
      </c>
      <c r="D1474" s="3" t="s">
        <v>357</v>
      </c>
      <c r="E1474" s="3" t="e">
        <v>#N/A</v>
      </c>
      <c r="F1474" s="3" t="s">
        <v>37</v>
      </c>
      <c r="G1474" s="3" t="s">
        <v>38</v>
      </c>
      <c r="H1474" s="42" t="str">
        <f>_xlfn.XLOOKUP(B1474,[2]CALCULATION!$B:$B,[2]CALCULATION!$H:$H,"")</f>
        <v>ZTE</v>
      </c>
      <c r="I1474" s="34">
        <v>0</v>
      </c>
      <c r="J1474" s="34">
        <v>0</v>
      </c>
      <c r="K1474" s="34">
        <v>0</v>
      </c>
      <c r="L1474" s="34">
        <v>0</v>
      </c>
      <c r="M1474" s="34">
        <v>0</v>
      </c>
      <c r="N1474" s="34">
        <v>0</v>
      </c>
      <c r="O1474" s="34">
        <v>0</v>
      </c>
      <c r="P1474" s="34">
        <v>0</v>
      </c>
      <c r="Q1474" s="34">
        <v>0</v>
      </c>
      <c r="R1474" s="34">
        <v>0</v>
      </c>
      <c r="S1474" s="35">
        <v>0</v>
      </c>
      <c r="T1474" s="35">
        <v>0</v>
      </c>
      <c r="U1474" s="35">
        <v>0</v>
      </c>
      <c r="V1474" s="35">
        <v>0</v>
      </c>
      <c r="W1474" s="35">
        <v>0</v>
      </c>
      <c r="X1474" s="35">
        <v>0</v>
      </c>
      <c r="Y1474" s="35">
        <v>0</v>
      </c>
      <c r="Z1474" s="35">
        <v>0</v>
      </c>
      <c r="AA1474" s="35">
        <v>0</v>
      </c>
      <c r="AB1474" s="35">
        <v>0</v>
      </c>
      <c r="AC1474" s="35">
        <v>0</v>
      </c>
      <c r="AD1474" s="35">
        <v>0</v>
      </c>
      <c r="AE1474" s="58" t="s">
        <v>5560</v>
      </c>
      <c r="AF1474" s="58"/>
      <c r="AG1474" s="57" t="str" cm="1">
        <f t="array" ref="AG1474">IFERROR(_xlfn.IFS(
AI1474="MPR ISSUE","PDH",
AI1474="BSS Hardware Issue","BSS",
AI1474="Sites strategiques, MLL, Pylone, etc.","ENVTECH",
AI1474="AKTIVCO DEFAUT GE &amp; POWER Cabinet","AKTIVCO",
AI1474="AKTIVCO Coupure ENEO &amp; Baisse de tension","AKTIVCO GRID ONLY",
AI1474="Coupure ENEO &amp; Baisse de tension","IHS GRID ONLY",
AI1474="Defaut GE &amp; POWER Cabinet","IHS",
AI1474="Sharing","Partners",
AI1474="Sites strategiques &amp; DataCenter","SST &amp; DC",
AI1474="Exclu","Exclu",
AI1474="SAT","SAT",
AI1474="SPARE-ISSUE","SPARE-ISSUE",
AI1474="Fiber CAmtel","TRANS_FO_CAMTEL",
AI1474="Fiber AOF","Fiber AOF",
AI1474="Projet OCM (HUAWEI)","TRAVAUX-HUAWEI",
AI1474="Projet OCM (NOKIA)","TRAVAUX-NOKIA",
AI1474="ACCESS-ISSUE","ACCESS-ISSUE",
AI1474="Projet OCM (ZTE, NOKIA, autres projets)","TRAVAUX OCM",
AI1474="No root CAuse","No root cause",
AI1474="ODU HS","PDH",
AI1474="IP &amp; VLAN","PDH",
AI1474="Warehouse HUAWEI","SPARE-ISSUE",
AI1474="SPARE-HS","SPARE-ISSUE",
AI1474="Power Telco","BSS",AI1474="no impacts","no impacts"
),"")</f>
        <v>no impacts</v>
      </c>
      <c r="AH1474" s="57" t="str" cm="1">
        <f t="array" ref="AH1474">IFERROR(_xlfn.IFS(
AI1474="MPR ISSUE","TX ISSUE",
AI1474="BSS Hardware Issue","RAN ISSUE",
AI1474="Sites strategiques, MLL, Pylone, etc.","ENVTECH",
AI1474="AKTIVCO DEFAUT GE &amp; POWER Cabinet","POWER ISSUE",
AI1474="AKTIVCO Coupure ENEO &amp; Baisse de tension","POWER ISSUE",
AI1474="Coupure ENEO &amp; Baisse de tension","POWER ISSUE",
AI1474="Defaut GE &amp; POWER Cabinet","POWER ISSUE",
AI1474="Sharing","POWER ISSUE",
AI1474="Sites strategiques &amp; DataCenter","POWER ISSUE",
AI1474="Exclu","Exclu",
AI1474="SAT","TX ISSUE",
AI1474="SPARE-ISSUE","SPARE-ISSUE",
AI1474="Fiber CAmtel","TX ISSUE",
AI1474="Fiber AOF","TX ISSUE",
AI1474="Projet OCM (HUAWEI)","TRAVAUX-HUAWEI",
AI1474="Projet OCM (NOKIA)","TRAVAUX -NOKIA",
AI1474="ACCESS-ISSUE","ACCESS-ISSUE",
AI1474="Projet OCM (ZTE, NOKIA, autres projets)","TRAVAUX OCM",
AI1474="No root CAuse","No root cause",
AI1474="ODU HS","TX ISSUE",
AI1474="IP &amp; VLAN","TX ISSUE",
AI1474="Warehouse HUAWEI","SPARE-ISSUE",
AI1474="SPARE-HS","SPARE-ISSUE",
AI1474="Power Telco","RAN ISSUE",AI1474="no impacts","no impacts"
),"")</f>
        <v>no impacts</v>
      </c>
      <c r="AI1474" s="85" t="s">
        <v>5998</v>
      </c>
      <c r="AJ1474" s="57" t="str" cm="1">
        <f t="array" ref="AJ1474">IFERROR(_xlfn.IFS(
AI1474="MPR ISSUE","ACTIVE",
AI1474="BSS Hardware Issue","ACTIVE",
AI1474="Sites strategiques, MLL, Pylone, etc.","PASSIVE",
AI1474="AKTIVCO DEFAUT GE &amp; POWER Cabinet","PASSIVE",
AI1474="AKTIVCO Coupure ENEO &amp; Baisse de tension","PASSIVE",
AI1474="Coupure ENEO &amp; Baisse de tension","PASSIVE",
AI1474="Defaut GE &amp; POWER Cabinet","PASSIVE",
AI1474="Sharing","PASSIVE",
AI1474="Sites strategiques &amp; DataCenter","PASSIVE",
AI1474="Exclu","Exclu",
AI1474="SAT","ACTIVE",
AI1474="SPARE-ISSUE","SPARE-ISSUE",
AI1474="Fiber CAmtel","ACTIVE",
AI1474="Fiber AOF","ACTIVE",
AI1474="Projet OCM (HUAWEI)","PLANNED WORKS",
AI1474="Projet OCM (NOKIA)","PLANNED WORKS",
AI1474="ACCESS-ISSUE","ACCESS-ISSUE",
AI1474="Projet OCM (ZTE, NOKIA, autres projets)","PLANNED WORKS",
AI1474="No root CAuse","No root cause",
AI1474="ODU HS","ACTIVE",
AI1474="IP &amp; VLAN","ACTIVE",
AI1474="Warehouse HUAWEI","SPARE-ISSUE",
AI1474="SPARE-HS","SPARE-ISSUE",
AI1474="Power Telco","ACTIVE", AI1474="no impacts","no impacts"
),"")</f>
        <v>no impacts</v>
      </c>
      <c r="AK1474" s="23" t="s">
        <v>5537</v>
      </c>
      <c r="AL1474" s="23" t="str">
        <f t="shared" si="38"/>
        <v>CTR_950</v>
      </c>
      <c r="AN1474" s="9" t="s">
        <v>5537</v>
      </c>
      <c r="AO1474" s="23" t="str">
        <f>_xlfn.XLOOKUP(B1474,'INCIDENT-05-03-2026'!E:E,'INCIDENT-05-03-2026'!F:F,"")</f>
        <v/>
      </c>
      <c r="AP1474" s="7" t="s">
        <v>5537</v>
      </c>
      <c r="AQ1474" s="6"/>
      <c r="AR1474" s="7"/>
      <c r="AS1474" s="3" t="str">
        <f>_xlfn.XLOOKUP(B1474,'[3]tt num | region | site id'!$C:$C,'[3]tt num | region | site id'!$Q:$Q,"")</f>
        <v/>
      </c>
      <c r="AT1474" s="24" t="str">
        <f>_xlfn.XLOOKUP(B1474,'[4]Cells Huawei 03052026 12h'!$B:$B,'[4]Cells Huawei 03052026 12h'!$T:$T,"")</f>
        <v/>
      </c>
      <c r="AU1474" s="24" t="str">
        <f>_xlfn.XLOOKUP(B1474,'[5]cells down 02052026 8h50'!$B:$B,'[5]cells down 02052026 8h50'!$R:$R,"")</f>
        <v/>
      </c>
      <c r="AV1474" s="24" t="str">
        <f>_xlfn.XLOOKUP(B1474,'[5]cells down 02052026 13h50'!$B:$B,'[5]cells down 02052026 13h50'!$R:$R,"")</f>
        <v/>
      </c>
      <c r="AW1474" s="24" t="str">
        <f>_xlfn.XLOOKUP(B1474,'[5]cells down 02052026 13h50'!$B:$B,'[5]cells down 02052026 13h50'!$R:$R,"")</f>
        <v/>
      </c>
      <c r="AX1474" s="24" t="str">
        <f>_xlfn.XLOOKUP(B1474,'[6]cell downs 03052026 8h40 '!$B:$B,'[6]cell downs 03052026 8h40 '!$R:$R,"")</f>
        <v/>
      </c>
      <c r="AY1474" s="24" t="str">
        <f>_xlfn.XLOOKUP(B1474,'[7]ALL SITES DOWN'!$D:$D,'[7]ALL SITES DOWN'!$J:$J,"")</f>
        <v/>
      </c>
      <c r="AZ1474" s="24" t="str">
        <f>_xlfn.XLOOKUP(B1474,'[8]ALL SITES DOWN'!$D:$D,'[8]ALL SITES DOWN'!$J:$J,"")</f>
        <v/>
      </c>
      <c r="BA1474" s="9" t="str">
        <f>_xlfn.XLOOKUP(B1474,[9]sheet1!$AC:$AC,[9]sheet1!$AF:$AF,"")</f>
        <v/>
      </c>
      <c r="BB1474" s="14" t="s">
        <v>5537</v>
      </c>
      <c r="BC1474" s="14" t="s">
        <v>5537</v>
      </c>
      <c r="BD1474" s="14" t="str">
        <f>_xlfn.XLOOKUP(B1474,'[10]cell downs 18042026 17h'!$B:$B,'[10]cell downs 18042026 17h'!$B:$B,"")</f>
        <v/>
      </c>
      <c r="BE1474" s="14" t="str">
        <f>_xlfn.XLOOKUP(B1474,'[11]Cells Huawei 19042026 15h'!$B:$B,'[11]Cells Huawei 19042026 15h'!$B:$B,"")</f>
        <v/>
      </c>
      <c r="BF1474" s="9" t="str">
        <f>_xlfn.XLOOKUP(B1474,'[12]cells down 19042026 9H40'!$B:$B,'[12]cells down 19042026 9H40'!$B:$B,"")</f>
        <v/>
      </c>
      <c r="BG1474" s="9" t="s">
        <v>5537</v>
      </c>
      <c r="BH1474" s="9" t="s">
        <v>12</v>
      </c>
    </row>
    <row r="1475" spans="1:60" s="9" customFormat="1" x14ac:dyDescent="0.3">
      <c r="A1475" s="1" t="s">
        <v>4535</v>
      </c>
      <c r="B1475" s="8" t="s">
        <v>4536</v>
      </c>
      <c r="C1475" s="3" t="str">
        <f>_xlfn.XLOOKUP(B1475,'[1]daily break down'!$D:$D,'[1]daily break down'!$E:$E,"")</f>
        <v>Yaounde</v>
      </c>
      <c r="D1475" s="1" t="s">
        <v>11</v>
      </c>
      <c r="E1475" s="1" t="s">
        <v>12</v>
      </c>
      <c r="F1475" s="3" t="s">
        <v>37</v>
      </c>
      <c r="G1475" s="1" t="s">
        <v>38</v>
      </c>
      <c r="H1475" s="42" t="str">
        <f>_xlfn.XLOOKUP(B1475,[2]CALCULATION!$B:$B,[2]CALCULATION!$H:$H,"")</f>
        <v>ZTE</v>
      </c>
      <c r="I1475" s="34">
        <v>0</v>
      </c>
      <c r="J1475" s="34">
        <v>0</v>
      </c>
      <c r="K1475" s="34">
        <v>0</v>
      </c>
      <c r="L1475" s="34">
        <v>0</v>
      </c>
      <c r="M1475" s="34">
        <v>0</v>
      </c>
      <c r="N1475" s="34">
        <v>0</v>
      </c>
      <c r="O1475" s="34">
        <v>0</v>
      </c>
      <c r="P1475" s="34">
        <v>0</v>
      </c>
      <c r="Q1475" s="34">
        <v>0</v>
      </c>
      <c r="R1475" s="34">
        <v>0</v>
      </c>
      <c r="S1475" s="35">
        <v>0</v>
      </c>
      <c r="T1475" s="35">
        <v>0</v>
      </c>
      <c r="U1475" s="35">
        <v>0</v>
      </c>
      <c r="V1475" s="35">
        <v>0</v>
      </c>
      <c r="W1475" s="35">
        <v>0</v>
      </c>
      <c r="X1475" s="35">
        <v>0</v>
      </c>
      <c r="Y1475" s="35">
        <v>0</v>
      </c>
      <c r="Z1475" s="35">
        <v>0</v>
      </c>
      <c r="AA1475" s="35">
        <v>0</v>
      </c>
      <c r="AB1475" s="35">
        <v>0</v>
      </c>
      <c r="AC1475" s="35">
        <v>0</v>
      </c>
      <c r="AD1475" s="35">
        <v>0</v>
      </c>
      <c r="AE1475" s="58" t="s">
        <v>5560</v>
      </c>
      <c r="AF1475" s="58"/>
      <c r="AG1475" s="57" t="str" cm="1">
        <f t="array" ref="AG1475">IFERROR(_xlfn.IFS(
AI1475="MPR ISSUE","PDH",
AI1475="BSS Hardware Issue","BSS",
AI1475="Sites strategiques, MLL, Pylone, etc.","ENVTECH",
AI1475="AKTIVCO DEFAUT GE &amp; POWER Cabinet","AKTIVCO",
AI1475="AKTIVCO Coupure ENEO &amp; Baisse de tension","AKTIVCO GRID ONLY",
AI1475="Coupure ENEO &amp; Baisse de tension","IHS GRID ONLY",
AI1475="Defaut GE &amp; POWER Cabinet","IHS",
AI1475="Sharing","Partners",
AI1475="Sites strategiques &amp; DataCenter","SST &amp; DC",
AI1475="Exclu","Exclu",
AI1475="SAT","SAT",
AI1475="SPARE-ISSUE","SPARE-ISSUE",
AI1475="Fiber CAmtel","TRANS_FO_CAMTEL",
AI1475="Fiber AOF","Fiber AOF",
AI1475="Projet OCM (HUAWEI)","TRAVAUX-HUAWEI",
AI1475="Projet OCM (NOKIA)","TRAVAUX-NOKIA",
AI1475="ACCESS-ISSUE","ACCESS-ISSUE",
AI1475="Projet OCM (ZTE, NOKIA, autres projets)","TRAVAUX OCM",
AI1475="No root CAuse","No root cause",
AI1475="ODU HS","PDH",
AI1475="IP &amp; VLAN","PDH",
AI1475="Warehouse HUAWEI","SPARE-ISSUE",
AI1475="SPARE-HS","SPARE-ISSUE",
AI1475="Power Telco","BSS",AI1475="no impacts","no impacts"
),"")</f>
        <v>no impacts</v>
      </c>
      <c r="AH1475" s="57" t="str" cm="1">
        <f t="array" ref="AH1475">IFERROR(_xlfn.IFS(
AI1475="MPR ISSUE","TX ISSUE",
AI1475="BSS Hardware Issue","RAN ISSUE",
AI1475="Sites strategiques, MLL, Pylone, etc.","ENVTECH",
AI1475="AKTIVCO DEFAUT GE &amp; POWER Cabinet","POWER ISSUE",
AI1475="AKTIVCO Coupure ENEO &amp; Baisse de tension","POWER ISSUE",
AI1475="Coupure ENEO &amp; Baisse de tension","POWER ISSUE",
AI1475="Defaut GE &amp; POWER Cabinet","POWER ISSUE",
AI1475="Sharing","POWER ISSUE",
AI1475="Sites strategiques &amp; DataCenter","POWER ISSUE",
AI1475="Exclu","Exclu",
AI1475="SAT","TX ISSUE",
AI1475="SPARE-ISSUE","SPARE-ISSUE",
AI1475="Fiber CAmtel","TX ISSUE",
AI1475="Fiber AOF","TX ISSUE",
AI1475="Projet OCM (HUAWEI)","TRAVAUX-HUAWEI",
AI1475="Projet OCM (NOKIA)","TRAVAUX -NOKIA",
AI1475="ACCESS-ISSUE","ACCESS-ISSUE",
AI1475="Projet OCM (ZTE, NOKIA, autres projets)","TRAVAUX OCM",
AI1475="No root CAuse","No root cause",
AI1475="ODU HS","TX ISSUE",
AI1475="IP &amp; VLAN","TX ISSUE",
AI1475="Warehouse HUAWEI","SPARE-ISSUE",
AI1475="SPARE-HS","SPARE-ISSUE",
AI1475="Power Telco","RAN ISSUE",AI1475="no impacts","no impacts"
),"")</f>
        <v>no impacts</v>
      </c>
      <c r="AI1475" s="85" t="s">
        <v>5998</v>
      </c>
      <c r="AJ1475" s="57" t="str" cm="1">
        <f t="array" ref="AJ1475">IFERROR(_xlfn.IFS(
AI1475="MPR ISSUE","ACTIVE",
AI1475="BSS Hardware Issue","ACTIVE",
AI1475="Sites strategiques, MLL, Pylone, etc.","PASSIVE",
AI1475="AKTIVCO DEFAUT GE &amp; POWER Cabinet","PASSIVE",
AI1475="AKTIVCO Coupure ENEO &amp; Baisse de tension","PASSIVE",
AI1475="Coupure ENEO &amp; Baisse de tension","PASSIVE",
AI1475="Defaut GE &amp; POWER Cabinet","PASSIVE",
AI1475="Sharing","PASSIVE",
AI1475="Sites strategiques &amp; DataCenter","PASSIVE",
AI1475="Exclu","Exclu",
AI1475="SAT","ACTIVE",
AI1475="SPARE-ISSUE","SPARE-ISSUE",
AI1475="Fiber CAmtel","ACTIVE",
AI1475="Fiber AOF","ACTIVE",
AI1475="Projet OCM (HUAWEI)","PLANNED WORKS",
AI1475="Projet OCM (NOKIA)","PLANNED WORKS",
AI1475="ACCESS-ISSUE","ACCESS-ISSUE",
AI1475="Projet OCM (ZTE, NOKIA, autres projets)","PLANNED WORKS",
AI1475="No root CAuse","No root cause",
AI1475="ODU HS","ACTIVE",
AI1475="IP &amp; VLAN","ACTIVE",
AI1475="Warehouse HUAWEI","SPARE-ISSUE",
AI1475="SPARE-HS","SPARE-ISSUE",
AI1475="Power Telco","ACTIVE", AI1475="no impacts","no impacts"
),"")</f>
        <v>no impacts</v>
      </c>
      <c r="AK1475" s="23" t="s">
        <v>5537</v>
      </c>
      <c r="AL1475" s="23" t="str">
        <f t="shared" si="38"/>
        <v>CTR_121</v>
      </c>
      <c r="AN1475" s="9" t="s">
        <v>5537</v>
      </c>
      <c r="AO1475" s="23" t="str">
        <f>_xlfn.XLOOKUP(B1475,'INCIDENT-05-03-2026'!E:E,'INCIDENT-05-03-2026'!F:F,"")</f>
        <v/>
      </c>
      <c r="AP1475" s="7" t="s">
        <v>5537</v>
      </c>
      <c r="AQ1475" s="6"/>
      <c r="AR1475" s="7"/>
      <c r="AS1475" s="3" t="str">
        <f>_xlfn.XLOOKUP(B1475,'[3]tt num | region | site id'!$C:$C,'[3]tt num | region | site id'!$Q:$Q,"")</f>
        <v/>
      </c>
      <c r="AT1475" s="24" t="str">
        <f>_xlfn.XLOOKUP(B1475,'[4]Cells Huawei 03052026 12h'!$B:$B,'[4]Cells Huawei 03052026 12h'!$T:$T,"")</f>
        <v/>
      </c>
      <c r="AU1475" s="24" t="str">
        <f>_xlfn.XLOOKUP(B1475,'[5]cells down 02052026 8h50'!$B:$B,'[5]cells down 02052026 8h50'!$R:$R,"")</f>
        <v/>
      </c>
      <c r="AV1475" s="24" t="str">
        <f>_xlfn.XLOOKUP(B1475,'[5]cells down 02052026 13h50'!$B:$B,'[5]cells down 02052026 13h50'!$R:$R,"")</f>
        <v/>
      </c>
      <c r="AW1475" s="24" t="str">
        <f>_xlfn.XLOOKUP(B1475,'[5]cells down 02052026 13h50'!$B:$B,'[5]cells down 02052026 13h50'!$R:$R,"")</f>
        <v/>
      </c>
      <c r="AX1475" s="24" t="str">
        <f>_xlfn.XLOOKUP(B1475,'[6]cell downs 03052026 8h40 '!$B:$B,'[6]cell downs 03052026 8h40 '!$R:$R,"")</f>
        <v/>
      </c>
      <c r="AY1475" s="24" t="str">
        <f>_xlfn.XLOOKUP(B1475,'[7]ALL SITES DOWN'!$D:$D,'[7]ALL SITES DOWN'!$J:$J,"")</f>
        <v/>
      </c>
      <c r="AZ1475" s="24" t="str">
        <f>_xlfn.XLOOKUP(B1475,'[8]ALL SITES DOWN'!$D:$D,'[8]ALL SITES DOWN'!$J:$J,"")</f>
        <v/>
      </c>
      <c r="BA1475" s="9" t="str">
        <f>_xlfn.XLOOKUP(B1475,[9]sheet1!$AC:$AC,[9]sheet1!$AF:$AF,"")</f>
        <v/>
      </c>
      <c r="BB1475" s="14" t="s">
        <v>5537</v>
      </c>
      <c r="BC1475" s="14" t="s">
        <v>5537</v>
      </c>
      <c r="BD1475" s="14" t="str">
        <f>_xlfn.XLOOKUP(B1475,'[10]cell downs 18042026 17h'!$B:$B,'[10]cell downs 18042026 17h'!$B:$B,"")</f>
        <v/>
      </c>
      <c r="BE1475" s="14" t="str">
        <f>_xlfn.XLOOKUP(B1475,'[11]Cells Huawei 19042026 15h'!$B:$B,'[11]Cells Huawei 19042026 15h'!$B:$B,"")</f>
        <v/>
      </c>
      <c r="BF1475" s="9" t="str">
        <f>_xlfn.XLOOKUP(B1475,'[12]cells down 19042026 9H40'!$B:$B,'[12]cells down 19042026 9H40'!$B:$B,"")</f>
        <v/>
      </c>
      <c r="BG1475" s="9" t="s">
        <v>4536</v>
      </c>
      <c r="BH1475" s="9" t="s">
        <v>12</v>
      </c>
    </row>
    <row r="1476" spans="1:60" s="9" customFormat="1" x14ac:dyDescent="0.3">
      <c r="A1476" s="1" t="s">
        <v>4618</v>
      </c>
      <c r="B1476" s="8" t="s">
        <v>4619</v>
      </c>
      <c r="C1476" s="3" t="str">
        <f>_xlfn.XLOOKUP(B1476,'[1]daily break down'!$D:$D,'[1]daily break down'!$E:$E,"")</f>
        <v>Yaounde</v>
      </c>
      <c r="D1476" s="1" t="s">
        <v>11</v>
      </c>
      <c r="E1476" s="1" t="s">
        <v>145</v>
      </c>
      <c r="F1476" s="3" t="s">
        <v>37</v>
      </c>
      <c r="G1476" s="1" t="s">
        <v>38</v>
      </c>
      <c r="H1476" s="42" t="str">
        <f>_xlfn.XLOOKUP(B1476,[2]CALCULATION!$B:$B,[2]CALCULATION!$H:$H,"")</f>
        <v>ZTE</v>
      </c>
      <c r="I1476" s="34">
        <v>0</v>
      </c>
      <c r="J1476" s="34">
        <v>0</v>
      </c>
      <c r="K1476" s="34">
        <v>0</v>
      </c>
      <c r="L1476" s="34">
        <v>0</v>
      </c>
      <c r="M1476" s="34">
        <v>0</v>
      </c>
      <c r="N1476" s="34">
        <v>0</v>
      </c>
      <c r="O1476" s="34">
        <v>0</v>
      </c>
      <c r="P1476" s="34">
        <v>0</v>
      </c>
      <c r="Q1476" s="34">
        <v>0</v>
      </c>
      <c r="R1476" s="34">
        <v>0</v>
      </c>
      <c r="S1476" s="35">
        <v>0</v>
      </c>
      <c r="T1476" s="35">
        <v>0</v>
      </c>
      <c r="U1476" s="35">
        <v>0</v>
      </c>
      <c r="V1476" s="35">
        <v>0</v>
      </c>
      <c r="W1476" s="35">
        <v>0</v>
      </c>
      <c r="X1476" s="35">
        <v>0</v>
      </c>
      <c r="Y1476" s="35">
        <v>0</v>
      </c>
      <c r="Z1476" s="35">
        <v>0</v>
      </c>
      <c r="AA1476" s="35">
        <v>0</v>
      </c>
      <c r="AB1476" s="35">
        <v>0</v>
      </c>
      <c r="AC1476" s="35">
        <v>0</v>
      </c>
      <c r="AD1476" s="35">
        <v>0</v>
      </c>
      <c r="AE1476" s="58" t="s">
        <v>5560</v>
      </c>
      <c r="AF1476" s="58"/>
      <c r="AG1476" s="57" t="str" cm="1">
        <f t="array" ref="AG1476">IFERROR(_xlfn.IFS(
AI1476="MPR ISSUE","PDH",
AI1476="BSS Hardware Issue","BSS",
AI1476="Sites strategiques, MLL, Pylone, etc.","ENVTECH",
AI1476="AKTIVCO DEFAUT GE &amp; POWER Cabinet","AKTIVCO",
AI1476="AKTIVCO Coupure ENEO &amp; Baisse de tension","AKTIVCO GRID ONLY",
AI1476="Coupure ENEO &amp; Baisse de tension","IHS GRID ONLY",
AI1476="Defaut GE &amp; POWER Cabinet","IHS",
AI1476="Sharing","Partners",
AI1476="Sites strategiques &amp; DataCenter","SST &amp; DC",
AI1476="Exclu","Exclu",
AI1476="SAT","SAT",
AI1476="SPARE-ISSUE","SPARE-ISSUE",
AI1476="Fiber CAmtel","TRANS_FO_CAMTEL",
AI1476="Fiber AOF","Fiber AOF",
AI1476="Projet OCM (HUAWEI)","TRAVAUX-HUAWEI",
AI1476="Projet OCM (NOKIA)","TRAVAUX-NOKIA",
AI1476="ACCESS-ISSUE","ACCESS-ISSUE",
AI1476="Projet OCM (ZTE, NOKIA, autres projets)","TRAVAUX OCM",
AI1476="No root CAuse","No root cause",
AI1476="ODU HS","PDH",
AI1476="IP &amp; VLAN","PDH",
AI1476="Warehouse HUAWEI","SPARE-ISSUE",
AI1476="SPARE-HS","SPARE-ISSUE",
AI1476="Power Telco","BSS",AI1476="no impacts","no impacts"
),"")</f>
        <v>no impacts</v>
      </c>
      <c r="AH1476" s="57" t="str" cm="1">
        <f t="array" ref="AH1476">IFERROR(_xlfn.IFS(
AI1476="MPR ISSUE","TX ISSUE",
AI1476="BSS Hardware Issue","RAN ISSUE",
AI1476="Sites strategiques, MLL, Pylone, etc.","ENVTECH",
AI1476="AKTIVCO DEFAUT GE &amp; POWER Cabinet","POWER ISSUE",
AI1476="AKTIVCO Coupure ENEO &amp; Baisse de tension","POWER ISSUE",
AI1476="Coupure ENEO &amp; Baisse de tension","POWER ISSUE",
AI1476="Defaut GE &amp; POWER Cabinet","POWER ISSUE",
AI1476="Sharing","POWER ISSUE",
AI1476="Sites strategiques &amp; DataCenter","POWER ISSUE",
AI1476="Exclu","Exclu",
AI1476="SAT","TX ISSUE",
AI1476="SPARE-ISSUE","SPARE-ISSUE",
AI1476="Fiber CAmtel","TX ISSUE",
AI1476="Fiber AOF","TX ISSUE",
AI1476="Projet OCM (HUAWEI)","TRAVAUX-HUAWEI",
AI1476="Projet OCM (NOKIA)","TRAVAUX -NOKIA",
AI1476="ACCESS-ISSUE","ACCESS-ISSUE",
AI1476="Projet OCM (ZTE, NOKIA, autres projets)","TRAVAUX OCM",
AI1476="No root CAuse","No root cause",
AI1476="ODU HS","TX ISSUE",
AI1476="IP &amp; VLAN","TX ISSUE",
AI1476="Warehouse HUAWEI","SPARE-ISSUE",
AI1476="SPARE-HS","SPARE-ISSUE",
AI1476="Power Telco","RAN ISSUE",AI1476="no impacts","no impacts"
),"")</f>
        <v>no impacts</v>
      </c>
      <c r="AI1476" s="85" t="s">
        <v>5998</v>
      </c>
      <c r="AJ1476" s="57" t="str" cm="1">
        <f t="array" ref="AJ1476">IFERROR(_xlfn.IFS(
AI1476="MPR ISSUE","ACTIVE",
AI1476="BSS Hardware Issue","ACTIVE",
AI1476="Sites strategiques, MLL, Pylone, etc.","PASSIVE",
AI1476="AKTIVCO DEFAUT GE &amp; POWER Cabinet","PASSIVE",
AI1476="AKTIVCO Coupure ENEO &amp; Baisse de tension","PASSIVE",
AI1476="Coupure ENEO &amp; Baisse de tension","PASSIVE",
AI1476="Defaut GE &amp; POWER Cabinet","PASSIVE",
AI1476="Sharing","PASSIVE",
AI1476="Sites strategiques &amp; DataCenter","PASSIVE",
AI1476="Exclu","Exclu",
AI1476="SAT","ACTIVE",
AI1476="SPARE-ISSUE","SPARE-ISSUE",
AI1476="Fiber CAmtel","ACTIVE",
AI1476="Fiber AOF","ACTIVE",
AI1476="Projet OCM (HUAWEI)","PLANNED WORKS",
AI1476="Projet OCM (NOKIA)","PLANNED WORKS",
AI1476="ACCESS-ISSUE","ACCESS-ISSUE",
AI1476="Projet OCM (ZTE, NOKIA, autres projets)","PLANNED WORKS",
AI1476="No root CAuse","No root cause",
AI1476="ODU HS","ACTIVE",
AI1476="IP &amp; VLAN","ACTIVE",
AI1476="Warehouse HUAWEI","SPARE-ISSUE",
AI1476="SPARE-HS","SPARE-ISSUE",
AI1476="Power Telco","ACTIVE", AI1476="no impacts","no impacts"
),"")</f>
        <v>no impacts</v>
      </c>
      <c r="AK1476" s="23" t="s">
        <v>5537</v>
      </c>
      <c r="AL1476" s="23" t="str">
        <f t="shared" si="38"/>
        <v>CTR_351</v>
      </c>
      <c r="AN1476" s="9" t="s">
        <v>5537</v>
      </c>
      <c r="AO1476" s="23" t="str">
        <f>_xlfn.XLOOKUP(B1476,'INCIDENT-05-03-2026'!E:E,'INCIDENT-05-03-2026'!F:F,"")</f>
        <v/>
      </c>
      <c r="AP1476" s="7" t="s">
        <v>5537</v>
      </c>
      <c r="AQ1476" s="6"/>
      <c r="AR1476" s="7"/>
      <c r="AS1476" s="3" t="str">
        <f>_xlfn.XLOOKUP(B1476,'[3]tt num | region | site id'!$C:$C,'[3]tt num | region | site id'!$Q:$Q,"")</f>
        <v/>
      </c>
      <c r="AT1476" s="24" t="str">
        <f>_xlfn.XLOOKUP(B1476,'[4]Cells Huawei 03052026 12h'!$B:$B,'[4]Cells Huawei 03052026 12h'!$T:$T,"")</f>
        <v/>
      </c>
      <c r="AU1476" s="24" t="str">
        <f>_xlfn.XLOOKUP(B1476,'[5]cells down 02052026 8h50'!$B:$B,'[5]cells down 02052026 8h50'!$R:$R,"")</f>
        <v/>
      </c>
      <c r="AV1476" s="24" t="str">
        <f>_xlfn.XLOOKUP(B1476,'[5]cells down 02052026 13h50'!$B:$B,'[5]cells down 02052026 13h50'!$R:$R,"")</f>
        <v/>
      </c>
      <c r="AW1476" s="24" t="str">
        <f>_xlfn.XLOOKUP(B1476,'[5]cells down 02052026 13h50'!$B:$B,'[5]cells down 02052026 13h50'!$R:$R,"")</f>
        <v/>
      </c>
      <c r="AX1476" s="24" t="str">
        <f>_xlfn.XLOOKUP(B1476,'[6]cell downs 03052026 8h40 '!$B:$B,'[6]cell downs 03052026 8h40 '!$R:$R,"")</f>
        <v/>
      </c>
      <c r="AY1476" s="24" t="str">
        <f>_xlfn.XLOOKUP(B1476,'[7]ALL SITES DOWN'!$D:$D,'[7]ALL SITES DOWN'!$J:$J,"")</f>
        <v/>
      </c>
      <c r="AZ1476" s="24" t="str">
        <f>_xlfn.XLOOKUP(B1476,'[8]ALL SITES DOWN'!$D:$D,'[8]ALL SITES DOWN'!$J:$J,"")</f>
        <v/>
      </c>
      <c r="BA1476" s="9" t="str">
        <f>_xlfn.XLOOKUP(B1476,[9]sheet1!$AC:$AC,[9]sheet1!$AF:$AF,"")</f>
        <v/>
      </c>
      <c r="BB1476" s="14" t="s">
        <v>5537</v>
      </c>
      <c r="BC1476" s="14" t="s">
        <v>5537</v>
      </c>
      <c r="BD1476" s="14" t="str">
        <f>_xlfn.XLOOKUP(B1476,'[10]cell downs 18042026 17h'!$B:$B,'[10]cell downs 18042026 17h'!$B:$B,"")</f>
        <v/>
      </c>
      <c r="BE1476" s="14" t="str">
        <f>_xlfn.XLOOKUP(B1476,'[11]Cells Huawei 19042026 15h'!$B:$B,'[11]Cells Huawei 19042026 15h'!$B:$B,"")</f>
        <v/>
      </c>
      <c r="BF1476" s="9" t="str">
        <f>_xlfn.XLOOKUP(B1476,'[12]cells down 19042026 9H40'!$B:$B,'[12]cells down 19042026 9H40'!$B:$B,"")</f>
        <v/>
      </c>
      <c r="BG1476" s="9" t="s">
        <v>5537</v>
      </c>
      <c r="BH1476" s="9" t="s">
        <v>12</v>
      </c>
    </row>
    <row r="1477" spans="1:60" s="9" customFormat="1" x14ac:dyDescent="0.3">
      <c r="A1477" s="1" t="s">
        <v>3197</v>
      </c>
      <c r="B1477" s="8" t="s">
        <v>3198</v>
      </c>
      <c r="C1477" s="3" t="str">
        <f>_xlfn.XLOOKUP(B1477,'[1]daily break down'!$D:$D,'[1]daily break down'!$E:$E,"")</f>
        <v>Yaounde</v>
      </c>
      <c r="D1477" s="1" t="s">
        <v>11</v>
      </c>
      <c r="E1477" s="1" t="s">
        <v>12</v>
      </c>
      <c r="F1477" s="3" t="s">
        <v>37</v>
      </c>
      <c r="G1477" s="1" t="s">
        <v>38</v>
      </c>
      <c r="H1477" s="42" t="str">
        <f>_xlfn.XLOOKUP(B1477,[2]CALCULATION!$B:$B,[2]CALCULATION!$H:$H,"")</f>
        <v>ZTE</v>
      </c>
      <c r="I1477" s="34">
        <v>0</v>
      </c>
      <c r="J1477" s="34">
        <v>0</v>
      </c>
      <c r="K1477" s="34">
        <v>0</v>
      </c>
      <c r="L1477" s="34">
        <v>0</v>
      </c>
      <c r="M1477" s="34">
        <v>1.1664141219576867E-2</v>
      </c>
      <c r="N1477" s="34">
        <v>0</v>
      </c>
      <c r="O1477" s="34">
        <v>0</v>
      </c>
      <c r="P1477" s="34">
        <v>0</v>
      </c>
      <c r="Q1477" s="34">
        <v>0</v>
      </c>
      <c r="R1477" s="34">
        <v>0</v>
      </c>
      <c r="S1477" s="35">
        <v>0</v>
      </c>
      <c r="T1477" s="35">
        <v>0</v>
      </c>
      <c r="U1477" s="35">
        <v>0</v>
      </c>
      <c r="V1477" s="35">
        <v>0</v>
      </c>
      <c r="W1477" s="35">
        <v>0</v>
      </c>
      <c r="X1477" s="35">
        <v>0</v>
      </c>
      <c r="Y1477" s="35">
        <v>0</v>
      </c>
      <c r="Z1477" s="35">
        <v>0</v>
      </c>
      <c r="AA1477" s="35">
        <v>0</v>
      </c>
      <c r="AB1477" s="35">
        <v>0</v>
      </c>
      <c r="AC1477" s="35">
        <v>0</v>
      </c>
      <c r="AD1477" s="35">
        <v>0</v>
      </c>
      <c r="AE1477" s="58" t="s">
        <v>5560</v>
      </c>
      <c r="AF1477" s="58"/>
      <c r="AG1477" s="57" t="str" cm="1">
        <f t="array" ref="AG1477">IFERROR(_xlfn.IFS(
AI1477="MPR ISSUE","PDH",
AI1477="BSS Hardware Issue","BSS",
AI1477="Sites strategiques, MLL, Pylone, etc.","ENVTECH",
AI1477="AKTIVCO DEFAUT GE &amp; POWER Cabinet","AKTIVCO",
AI1477="AKTIVCO Coupure ENEO &amp; Baisse de tension","AKTIVCO GRID ONLY",
AI1477="Coupure ENEO &amp; Baisse de tension","IHS GRID ONLY",
AI1477="Defaut GE &amp; POWER Cabinet","IHS",
AI1477="Sharing","Partners",
AI1477="Sites strategiques &amp; DataCenter","SST &amp; DC",
AI1477="Exclu","Exclu",
AI1477="SAT","SAT",
AI1477="SPARE-ISSUE","SPARE-ISSUE",
AI1477="Fiber CAmtel","TRANS_FO_CAMTEL",
AI1477="Fiber AOF","Fiber AOF",
AI1477="Projet OCM (HUAWEI)","TRAVAUX-HUAWEI",
AI1477="Projet OCM (NOKIA)","TRAVAUX-NOKIA",
AI1477="ACCESS-ISSUE","ACCESS-ISSUE",
AI1477="Projet OCM (ZTE, NOKIA, autres projets)","TRAVAUX OCM",
AI1477="No root CAuse","No root cause",
AI1477="ODU HS","PDH",
AI1477="IP &amp; VLAN","PDH",
AI1477="Warehouse HUAWEI","SPARE-ISSUE",
AI1477="SPARE-HS","SPARE-ISSUE",
AI1477="Power Telco","BSS",AI1477="no impacts","no impacts"
),"")</f>
        <v>no impacts</v>
      </c>
      <c r="AH1477" s="57" t="str" cm="1">
        <f t="array" ref="AH1477">IFERROR(_xlfn.IFS(
AI1477="MPR ISSUE","TX ISSUE",
AI1477="BSS Hardware Issue","RAN ISSUE",
AI1477="Sites strategiques, MLL, Pylone, etc.","ENVTECH",
AI1477="AKTIVCO DEFAUT GE &amp; POWER Cabinet","POWER ISSUE",
AI1477="AKTIVCO Coupure ENEO &amp; Baisse de tension","POWER ISSUE",
AI1477="Coupure ENEO &amp; Baisse de tension","POWER ISSUE",
AI1477="Defaut GE &amp; POWER Cabinet","POWER ISSUE",
AI1477="Sharing","POWER ISSUE",
AI1477="Sites strategiques &amp; DataCenter","POWER ISSUE",
AI1477="Exclu","Exclu",
AI1477="SAT","TX ISSUE",
AI1477="SPARE-ISSUE","SPARE-ISSUE",
AI1477="Fiber CAmtel","TX ISSUE",
AI1477="Fiber AOF","TX ISSUE",
AI1477="Projet OCM (HUAWEI)","TRAVAUX-HUAWEI",
AI1477="Projet OCM (NOKIA)","TRAVAUX -NOKIA",
AI1477="ACCESS-ISSUE","ACCESS-ISSUE",
AI1477="Projet OCM (ZTE, NOKIA, autres projets)","TRAVAUX OCM",
AI1477="No root CAuse","No root cause",
AI1477="ODU HS","TX ISSUE",
AI1477="IP &amp; VLAN","TX ISSUE",
AI1477="Warehouse HUAWEI","SPARE-ISSUE",
AI1477="SPARE-HS","SPARE-ISSUE",
AI1477="Power Telco","RAN ISSUE",AI1477="no impacts","no impacts"
),"")</f>
        <v>no impacts</v>
      </c>
      <c r="AI1477" s="85" t="s">
        <v>5998</v>
      </c>
      <c r="AJ1477" s="57" t="str" cm="1">
        <f t="array" ref="AJ1477">IFERROR(_xlfn.IFS(
AI1477="MPR ISSUE","ACTIVE",
AI1477="BSS Hardware Issue","ACTIVE",
AI1477="Sites strategiques, MLL, Pylone, etc.","PASSIVE",
AI1477="AKTIVCO DEFAUT GE &amp; POWER Cabinet","PASSIVE",
AI1477="AKTIVCO Coupure ENEO &amp; Baisse de tension","PASSIVE",
AI1477="Coupure ENEO &amp; Baisse de tension","PASSIVE",
AI1477="Defaut GE &amp; POWER Cabinet","PASSIVE",
AI1477="Sharing","PASSIVE",
AI1477="Sites strategiques &amp; DataCenter","PASSIVE",
AI1477="Exclu","Exclu",
AI1477="SAT","ACTIVE",
AI1477="SPARE-ISSUE","SPARE-ISSUE",
AI1477="Fiber CAmtel","ACTIVE",
AI1477="Fiber AOF","ACTIVE",
AI1477="Projet OCM (HUAWEI)","PLANNED WORKS",
AI1477="Projet OCM (NOKIA)","PLANNED WORKS",
AI1477="ACCESS-ISSUE","ACCESS-ISSUE",
AI1477="Projet OCM (ZTE, NOKIA, autres projets)","PLANNED WORKS",
AI1477="No root CAuse","No root cause",
AI1477="ODU HS","ACTIVE",
AI1477="IP &amp; VLAN","ACTIVE",
AI1477="Warehouse HUAWEI","SPARE-ISSUE",
AI1477="SPARE-HS","SPARE-ISSUE",
AI1477="Power Telco","ACTIVE", AI1477="no impacts","no impacts"
),"")</f>
        <v>no impacts</v>
      </c>
      <c r="AK1477" s="23" t="s">
        <v>5537</v>
      </c>
      <c r="AL1477" s="23" t="str">
        <f t="shared" si="38"/>
        <v>CTR_331</v>
      </c>
      <c r="AN1477" s="9" t="s">
        <v>5537</v>
      </c>
      <c r="AO1477" s="23" t="str">
        <f>_xlfn.XLOOKUP(B1477,'INCIDENT-05-03-2026'!E:E,'INCIDENT-05-03-2026'!F:F,"")</f>
        <v/>
      </c>
      <c r="AP1477" s="7" t="s">
        <v>5537</v>
      </c>
      <c r="AQ1477" s="6"/>
      <c r="AR1477" s="7"/>
      <c r="AS1477" s="3" t="str">
        <f>_xlfn.XLOOKUP(B1477,'[3]tt num | region | site id'!$C:$C,'[3]tt num | region | site id'!$Q:$Q,"")</f>
        <v/>
      </c>
      <c r="AT1477" s="24" t="str">
        <f>_xlfn.XLOOKUP(B1477,'[4]Cells Huawei 03052026 12h'!$B:$B,'[4]Cells Huawei 03052026 12h'!$T:$T,"")</f>
        <v/>
      </c>
      <c r="AU1477" s="24" t="str">
        <f>_xlfn.XLOOKUP(B1477,'[5]cells down 02052026 8h50'!$B:$B,'[5]cells down 02052026 8h50'!$R:$R,"")</f>
        <v/>
      </c>
      <c r="AV1477" s="24" t="str">
        <f>_xlfn.XLOOKUP(B1477,'[5]cells down 02052026 13h50'!$B:$B,'[5]cells down 02052026 13h50'!$R:$R,"")</f>
        <v/>
      </c>
      <c r="AW1477" s="24" t="str">
        <f>_xlfn.XLOOKUP(B1477,'[5]cells down 02052026 13h50'!$B:$B,'[5]cells down 02052026 13h50'!$R:$R,"")</f>
        <v/>
      </c>
      <c r="AX1477" s="24" t="str">
        <f>_xlfn.XLOOKUP(B1477,'[6]cell downs 03052026 8h40 '!$B:$B,'[6]cell downs 03052026 8h40 '!$R:$R,"")</f>
        <v/>
      </c>
      <c r="AY1477" s="24" t="str">
        <f>_xlfn.XLOOKUP(B1477,'[7]ALL SITES DOWN'!$D:$D,'[7]ALL SITES DOWN'!$J:$J,"")</f>
        <v/>
      </c>
      <c r="AZ1477" s="24" t="str">
        <f>_xlfn.XLOOKUP(B1477,'[8]ALL SITES DOWN'!$D:$D,'[8]ALL SITES DOWN'!$J:$J,"")</f>
        <v/>
      </c>
      <c r="BA1477" s="9" t="str">
        <f>_xlfn.XLOOKUP(B1477,[9]sheet1!$AC:$AC,[9]sheet1!$AF:$AF,"")</f>
        <v/>
      </c>
      <c r="BB1477" s="14" t="s">
        <v>5537</v>
      </c>
      <c r="BC1477" s="14" t="s">
        <v>5537</v>
      </c>
      <c r="BD1477" s="14" t="str">
        <f>_xlfn.XLOOKUP(B1477,'[10]cell downs 18042026 17h'!$B:$B,'[10]cell downs 18042026 17h'!$B:$B,"")</f>
        <v/>
      </c>
      <c r="BE1477" s="14" t="str">
        <f>_xlfn.XLOOKUP(B1477,'[11]Cells Huawei 19042026 15h'!$B:$B,'[11]Cells Huawei 19042026 15h'!$B:$B,"")</f>
        <v/>
      </c>
      <c r="BF1477" s="9" t="str">
        <f>_xlfn.XLOOKUP(B1477,'[12]cells down 19042026 9H40'!$B:$B,'[12]cells down 19042026 9H40'!$B:$B,"")</f>
        <v/>
      </c>
      <c r="BG1477" s="9" t="s">
        <v>3198</v>
      </c>
      <c r="BH1477" s="9" t="s">
        <v>12</v>
      </c>
    </row>
    <row r="1478" spans="1:60" s="9" customFormat="1" x14ac:dyDescent="0.3">
      <c r="A1478" s="1" t="s">
        <v>3536</v>
      </c>
      <c r="B1478" s="8" t="s">
        <v>3537</v>
      </c>
      <c r="C1478" s="3" t="str">
        <f>_xlfn.XLOOKUP(B1478,'[1]daily break down'!$D:$D,'[1]daily break down'!$E:$E,"")</f>
        <v>CENTRE</v>
      </c>
      <c r="D1478" s="1" t="s">
        <v>21</v>
      </c>
      <c r="E1478" s="1" t="s">
        <v>188</v>
      </c>
      <c r="F1478" s="3" t="s">
        <v>69</v>
      </c>
      <c r="G1478" s="1" t="s">
        <v>3536</v>
      </c>
      <c r="H1478" s="42" t="str">
        <f>_xlfn.XLOOKUP(B1478,[2]CALCULATION!$B:$B,[2]CALCULATION!$H:$H,"")</f>
        <v>ZTE</v>
      </c>
      <c r="I1478" s="34">
        <v>0</v>
      </c>
      <c r="J1478" s="34">
        <v>0</v>
      </c>
      <c r="K1478" s="34">
        <v>0</v>
      </c>
      <c r="L1478" s="34">
        <v>0</v>
      </c>
      <c r="M1478" s="34">
        <v>0</v>
      </c>
      <c r="N1478" s="34">
        <v>0</v>
      </c>
      <c r="O1478" s="34">
        <v>0</v>
      </c>
      <c r="P1478" s="34">
        <v>0</v>
      </c>
      <c r="Q1478" s="34">
        <v>0</v>
      </c>
      <c r="R1478" s="34">
        <v>0</v>
      </c>
      <c r="S1478" s="35">
        <v>0</v>
      </c>
      <c r="T1478" s="35">
        <v>0</v>
      </c>
      <c r="U1478" s="35">
        <v>0</v>
      </c>
      <c r="V1478" s="35">
        <v>0</v>
      </c>
      <c r="W1478" s="35">
        <v>0</v>
      </c>
      <c r="X1478" s="35">
        <v>0</v>
      </c>
      <c r="Y1478" s="35">
        <v>0</v>
      </c>
      <c r="Z1478" s="35">
        <v>0</v>
      </c>
      <c r="AA1478" s="35">
        <v>0</v>
      </c>
      <c r="AB1478" s="35">
        <v>0</v>
      </c>
      <c r="AC1478" s="35">
        <v>0</v>
      </c>
      <c r="AD1478" s="35">
        <v>0</v>
      </c>
      <c r="AE1478" s="58" t="s">
        <v>5559</v>
      </c>
      <c r="AF1478" s="58"/>
      <c r="AG1478" s="57" t="str" cm="1">
        <f t="array" ref="AG1478">IFERROR(_xlfn.IFS(
AI1478="MPR ISSUE","PDH",
AI1478="BSS Hardware Issue","BSS",
AI1478="Sites strategiques, MLL, Pylone, etc.","ENVTECH",
AI1478="AKTIVCO DEFAUT GE &amp; POWER Cabinet","AKTIVCO",
AI1478="AKTIVCO Coupure ENEO &amp; Baisse de tension","AKTIVCO GRID ONLY",
AI1478="Coupure ENEO &amp; Baisse de tension","IHS GRID ONLY",
AI1478="Defaut GE &amp; POWER Cabinet","IHS",
AI1478="Sharing","Partners",
AI1478="Sites strategiques &amp; DataCenter","SST &amp; DC",
AI1478="Exclu","Exclu",
AI1478="SAT","SAT",
AI1478="SPARE-ISSUE","SPARE-ISSUE",
AI1478="Fiber CAmtel","TRANS_FO_CAMTEL",
AI1478="Fiber AOF","Fiber AOF",
AI1478="Projet OCM (HUAWEI)","TRAVAUX-HUAWEI",
AI1478="Projet OCM (NOKIA)","TRAVAUX-NOKIA",
AI1478="ACCESS-ISSUE","ACCESS-ISSUE",
AI1478="Projet OCM (ZTE, NOKIA, autres projets)","TRAVAUX OCM",
AI1478="No root CAuse","No root cause",
AI1478="ODU HS","PDH",
AI1478="IP &amp; VLAN","PDH",
AI1478="Warehouse HUAWEI","SPARE-ISSUE",
AI1478="SPARE-HS","SPARE-ISSUE",
AI1478="Power Telco","BSS",AI1478="no impacts","no impacts"
),"")</f>
        <v>Exclu</v>
      </c>
      <c r="AH1478" s="57" t="str" cm="1">
        <f t="array" ref="AH1478">IFERROR(_xlfn.IFS(
AI1478="MPR ISSUE","TX ISSUE",
AI1478="BSS Hardware Issue","RAN ISSUE",
AI1478="Sites strategiques, MLL, Pylone, etc.","ENVTECH",
AI1478="AKTIVCO DEFAUT GE &amp; POWER Cabinet","POWER ISSUE",
AI1478="AKTIVCO Coupure ENEO &amp; Baisse de tension","POWER ISSUE",
AI1478="Coupure ENEO &amp; Baisse de tension","POWER ISSUE",
AI1478="Defaut GE &amp; POWER Cabinet","POWER ISSUE",
AI1478="Sharing","POWER ISSUE",
AI1478="Sites strategiques &amp; DataCenter","POWER ISSUE",
AI1478="Exclu","Exclu",
AI1478="SAT","TX ISSUE",
AI1478="SPARE-ISSUE","SPARE-ISSUE",
AI1478="Fiber CAmtel","TX ISSUE",
AI1478="Fiber AOF","TX ISSUE",
AI1478="Projet OCM (HUAWEI)","TRAVAUX-HUAWEI",
AI1478="Projet OCM (NOKIA)","TRAVAUX -NOKIA",
AI1478="ACCESS-ISSUE","ACCESS-ISSUE",
AI1478="Projet OCM (ZTE, NOKIA, autres projets)","TRAVAUX OCM",
AI1478="No root CAuse","No root cause",
AI1478="ODU HS","TX ISSUE",
AI1478="IP &amp; VLAN","TX ISSUE",
AI1478="Warehouse HUAWEI","SPARE-ISSUE",
AI1478="SPARE-HS","SPARE-ISSUE",
AI1478="Power Telco","RAN ISSUE",AI1478="no impacts","no impacts"
),"")</f>
        <v>Exclu</v>
      </c>
      <c r="AI1478" s="85" t="s">
        <v>5559</v>
      </c>
      <c r="AJ1478" s="57" t="str" cm="1">
        <f t="array" ref="AJ1478">IFERROR(_xlfn.IFS(
AI1478="MPR ISSUE","ACTIVE",
AI1478="BSS Hardware Issue","ACTIVE",
AI1478="Sites strategiques, MLL, Pylone, etc.","PASSIVE",
AI1478="AKTIVCO DEFAUT GE &amp; POWER Cabinet","PASSIVE",
AI1478="AKTIVCO Coupure ENEO &amp; Baisse de tension","PASSIVE",
AI1478="Coupure ENEO &amp; Baisse de tension","PASSIVE",
AI1478="Defaut GE &amp; POWER Cabinet","PASSIVE",
AI1478="Sharing","PASSIVE",
AI1478="Sites strategiques &amp; DataCenter","PASSIVE",
AI1478="Exclu","Exclu",
AI1478="SAT","ACTIVE",
AI1478="SPARE-ISSUE","SPARE-ISSUE",
AI1478="Fiber CAmtel","ACTIVE",
AI1478="Fiber AOF","ACTIVE",
AI1478="Projet OCM (HUAWEI)","PLANNED WORKS",
AI1478="Projet OCM (NOKIA)","PLANNED WORKS",
AI1478="ACCESS-ISSUE","ACCESS-ISSUE",
AI1478="Projet OCM (ZTE, NOKIA, autres projets)","PLANNED WORKS",
AI1478="No root CAuse","No root cause",
AI1478="ODU HS","ACTIVE",
AI1478="IP &amp; VLAN","ACTIVE",
AI1478="Warehouse HUAWEI","SPARE-ISSUE",
AI1478="SPARE-HS","SPARE-ISSUE",
AI1478="Power Telco","ACTIVE", AI1478="no impacts","no impacts"
),"")</f>
        <v>Exclu</v>
      </c>
      <c r="AK1478" s="23" t="s">
        <v>5537</v>
      </c>
      <c r="AL1478" s="23" t="str">
        <f t="shared" si="38"/>
        <v>SUD_014</v>
      </c>
      <c r="AN1478" s="9" t="s">
        <v>5537</v>
      </c>
      <c r="AO1478" s="23" t="str">
        <f>_xlfn.XLOOKUP(B1478,'INCIDENT-05-03-2026'!E:E,'INCIDENT-05-03-2026'!F:F,"")</f>
        <v/>
      </c>
      <c r="AP1478" s="7" t="s">
        <v>5537</v>
      </c>
      <c r="AQ1478" s="6"/>
      <c r="AR1478" s="7"/>
      <c r="AS1478" s="3" t="str">
        <f>_xlfn.XLOOKUP(B1478,'[3]tt num | region | site id'!$C:$C,'[3]tt num | region | site id'!$Q:$Q,"")</f>
        <v/>
      </c>
      <c r="AT1478" s="24" t="str">
        <f>_xlfn.XLOOKUP(B1478,'[4]Cells Huawei 03052026 12h'!$B:$B,'[4]Cells Huawei 03052026 12h'!$T:$T,"")</f>
        <v/>
      </c>
      <c r="AU1478" s="24" t="str">
        <f>_xlfn.XLOOKUP(B1478,'[5]cells down 02052026 8h50'!$B:$B,'[5]cells down 02052026 8h50'!$R:$R,"")</f>
        <v/>
      </c>
      <c r="AV1478" s="24" t="str">
        <f>_xlfn.XLOOKUP(B1478,'[5]cells down 02052026 13h50'!$B:$B,'[5]cells down 02052026 13h50'!$R:$R,"")</f>
        <v/>
      </c>
      <c r="AW1478" s="24" t="str">
        <f>_xlfn.XLOOKUP(B1478,'[5]cells down 02052026 13h50'!$B:$B,'[5]cells down 02052026 13h50'!$R:$R,"")</f>
        <v/>
      </c>
      <c r="AX1478" s="24" t="str">
        <f>_xlfn.XLOOKUP(B1478,'[6]cell downs 03052026 8h40 '!$B:$B,'[6]cell downs 03052026 8h40 '!$R:$R,"")</f>
        <v/>
      </c>
      <c r="AY1478" s="24" t="str">
        <f>_xlfn.XLOOKUP(B1478,'[7]ALL SITES DOWN'!$D:$D,'[7]ALL SITES DOWN'!$J:$J,"")</f>
        <v/>
      </c>
      <c r="AZ1478" s="24" t="str">
        <f>_xlfn.XLOOKUP(B1478,'[8]ALL SITES DOWN'!$D:$D,'[8]ALL SITES DOWN'!$J:$J,"")</f>
        <v/>
      </c>
      <c r="BA1478" s="9" t="str">
        <f>_xlfn.XLOOKUP(B1478,[9]sheet1!$AC:$AC,[9]sheet1!$AF:$AF,"")</f>
        <v/>
      </c>
      <c r="BB1478" s="14" t="s">
        <v>5537</v>
      </c>
      <c r="BC1478" s="14" t="s">
        <v>5537</v>
      </c>
      <c r="BD1478" s="14" t="str">
        <f>_xlfn.XLOOKUP(B1478,'[10]cell downs 18042026 17h'!$B:$B,'[10]cell downs 18042026 17h'!$B:$B,"")</f>
        <v/>
      </c>
      <c r="BE1478" s="14" t="str">
        <f>_xlfn.XLOOKUP(B1478,'[11]Cells Huawei 19042026 15h'!$B:$B,'[11]Cells Huawei 19042026 15h'!$B:$B,"")</f>
        <v/>
      </c>
      <c r="BF1478" s="9" t="str">
        <f>_xlfn.XLOOKUP(B1478,'[12]cells down 19042026 9H40'!$B:$B,'[12]cells down 19042026 9H40'!$B:$B,"")</f>
        <v/>
      </c>
      <c r="BG1478" s="9" t="s">
        <v>5537</v>
      </c>
      <c r="BH1478" s="9" t="s">
        <v>12</v>
      </c>
    </row>
    <row r="1479" spans="1:60" s="9" customFormat="1" x14ac:dyDescent="0.3">
      <c r="A1479" s="1" t="s">
        <v>2109</v>
      </c>
      <c r="B1479" s="8" t="s">
        <v>2110</v>
      </c>
      <c r="C1479" s="3" t="str">
        <f>_xlfn.XLOOKUP(B1479,'[1]daily break down'!$D:$D,'[1]daily break down'!$E:$E,"")</f>
        <v>CENTRE</v>
      </c>
      <c r="D1479" s="1" t="s">
        <v>21</v>
      </c>
      <c r="E1479" s="1" t="s">
        <v>80</v>
      </c>
      <c r="F1479" s="3" t="s">
        <v>226</v>
      </c>
      <c r="G1479" s="1" t="s">
        <v>489</v>
      </c>
      <c r="H1479" s="42" t="str">
        <f>_xlfn.XLOOKUP(B1479,[2]CALCULATION!$B:$B,[2]CALCULATION!$H:$H,"")</f>
        <v>ZTE</v>
      </c>
      <c r="I1479" s="34">
        <v>0</v>
      </c>
      <c r="J1479" s="34">
        <v>0</v>
      </c>
      <c r="K1479" s="34">
        <v>0</v>
      </c>
      <c r="L1479" s="34">
        <v>0</v>
      </c>
      <c r="M1479" s="34">
        <v>0</v>
      </c>
      <c r="N1479" s="34">
        <v>0</v>
      </c>
      <c r="O1479" s="34">
        <v>0</v>
      </c>
      <c r="P1479" s="34">
        <v>0</v>
      </c>
      <c r="Q1479" s="34">
        <v>0</v>
      </c>
      <c r="R1479" s="34">
        <v>5.1650386807178636E-2</v>
      </c>
      <c r="S1479" s="35">
        <v>0</v>
      </c>
      <c r="T1479" s="35">
        <v>0</v>
      </c>
      <c r="U1479" s="35">
        <v>0</v>
      </c>
      <c r="V1479" s="35">
        <v>0</v>
      </c>
      <c r="W1479" s="35">
        <v>0</v>
      </c>
      <c r="X1479" s="35">
        <v>0</v>
      </c>
      <c r="Y1479" s="35">
        <v>0</v>
      </c>
      <c r="Z1479" s="35">
        <v>0</v>
      </c>
      <c r="AA1479" s="35">
        <v>0</v>
      </c>
      <c r="AB1479" s="35">
        <v>0</v>
      </c>
      <c r="AC1479" s="35">
        <v>0</v>
      </c>
      <c r="AD1479" s="35">
        <v>0</v>
      </c>
      <c r="AE1479" s="58" t="s">
        <v>5560</v>
      </c>
      <c r="AF1479" s="58"/>
      <c r="AG1479" s="57" t="str" cm="1">
        <f t="array" ref="AG1479">IFERROR(_xlfn.IFS(
AI1479="MPR ISSUE","PDH",
AI1479="BSS Hardware Issue","BSS",
AI1479="Sites strategiques, MLL, Pylone, etc.","ENVTECH",
AI1479="AKTIVCO DEFAUT GE &amp; POWER Cabinet","AKTIVCO",
AI1479="AKTIVCO Coupure ENEO &amp; Baisse de tension","AKTIVCO GRID ONLY",
AI1479="Coupure ENEO &amp; Baisse de tension","IHS GRID ONLY",
AI1479="Defaut GE &amp; POWER Cabinet","IHS",
AI1479="Sharing","Partners",
AI1479="Sites strategiques &amp; DataCenter","SST &amp; DC",
AI1479="Exclu","Exclu",
AI1479="SAT","SAT",
AI1479="SPARE-ISSUE","SPARE-ISSUE",
AI1479="Fiber CAmtel","TRANS_FO_CAMTEL",
AI1479="Fiber AOF","Fiber AOF",
AI1479="Projet OCM (HUAWEI)","TRAVAUX-HUAWEI",
AI1479="Projet OCM (NOKIA)","TRAVAUX-NOKIA",
AI1479="ACCESS-ISSUE","ACCESS-ISSUE",
AI1479="Projet OCM (ZTE, NOKIA, autres projets)","TRAVAUX OCM",
AI1479="No root CAuse","No root cause",
AI1479="ODU HS","PDH",
AI1479="IP &amp; VLAN","PDH",
AI1479="Warehouse HUAWEI","SPARE-ISSUE",
AI1479="SPARE-HS","SPARE-ISSUE",
AI1479="Power Telco","BSS",AI1479="no impacts","no impacts"
),"")</f>
        <v>no impacts</v>
      </c>
      <c r="AH1479" s="57" t="str" cm="1">
        <f t="array" ref="AH1479">IFERROR(_xlfn.IFS(
AI1479="MPR ISSUE","TX ISSUE",
AI1479="BSS Hardware Issue","RAN ISSUE",
AI1479="Sites strategiques, MLL, Pylone, etc.","ENVTECH",
AI1479="AKTIVCO DEFAUT GE &amp; POWER Cabinet","POWER ISSUE",
AI1479="AKTIVCO Coupure ENEO &amp; Baisse de tension","POWER ISSUE",
AI1479="Coupure ENEO &amp; Baisse de tension","POWER ISSUE",
AI1479="Defaut GE &amp; POWER Cabinet","POWER ISSUE",
AI1479="Sharing","POWER ISSUE",
AI1479="Sites strategiques &amp; DataCenter","POWER ISSUE",
AI1479="Exclu","Exclu",
AI1479="SAT","TX ISSUE",
AI1479="SPARE-ISSUE","SPARE-ISSUE",
AI1479="Fiber CAmtel","TX ISSUE",
AI1479="Fiber AOF","TX ISSUE",
AI1479="Projet OCM (HUAWEI)","TRAVAUX-HUAWEI",
AI1479="Projet OCM (NOKIA)","TRAVAUX -NOKIA",
AI1479="ACCESS-ISSUE","ACCESS-ISSUE",
AI1479="Projet OCM (ZTE, NOKIA, autres projets)","TRAVAUX OCM",
AI1479="No root CAuse","No root cause",
AI1479="ODU HS","TX ISSUE",
AI1479="IP &amp; VLAN","TX ISSUE",
AI1479="Warehouse HUAWEI","SPARE-ISSUE",
AI1479="SPARE-HS","SPARE-ISSUE",
AI1479="Power Telco","RAN ISSUE",AI1479="no impacts","no impacts"
),"")</f>
        <v>no impacts</v>
      </c>
      <c r="AI1479" s="85" t="s">
        <v>5998</v>
      </c>
      <c r="AJ1479" s="57" t="str" cm="1">
        <f t="array" ref="AJ1479">IFERROR(_xlfn.IFS(
AI1479="MPR ISSUE","ACTIVE",
AI1479="BSS Hardware Issue","ACTIVE",
AI1479="Sites strategiques, MLL, Pylone, etc.","PASSIVE",
AI1479="AKTIVCO DEFAUT GE &amp; POWER Cabinet","PASSIVE",
AI1479="AKTIVCO Coupure ENEO &amp; Baisse de tension","PASSIVE",
AI1479="Coupure ENEO &amp; Baisse de tension","PASSIVE",
AI1479="Defaut GE &amp; POWER Cabinet","PASSIVE",
AI1479="Sharing","PASSIVE",
AI1479="Sites strategiques &amp; DataCenter","PASSIVE",
AI1479="Exclu","Exclu",
AI1479="SAT","ACTIVE",
AI1479="SPARE-ISSUE","SPARE-ISSUE",
AI1479="Fiber CAmtel","ACTIVE",
AI1479="Fiber AOF","ACTIVE",
AI1479="Projet OCM (HUAWEI)","PLANNED WORKS",
AI1479="Projet OCM (NOKIA)","PLANNED WORKS",
AI1479="ACCESS-ISSUE","ACCESS-ISSUE",
AI1479="Projet OCM (ZTE, NOKIA, autres projets)","PLANNED WORKS",
AI1479="No root CAuse","No root cause",
AI1479="ODU HS","ACTIVE",
AI1479="IP &amp; VLAN","ACTIVE",
AI1479="Warehouse HUAWEI","SPARE-ISSUE",
AI1479="SPARE-HS","SPARE-ISSUE",
AI1479="Power Telco","ACTIVE", AI1479="no impacts","no impacts"
),"")</f>
        <v>no impacts</v>
      </c>
      <c r="AK1479" s="23" t="s">
        <v>5537</v>
      </c>
      <c r="AL1479" s="23" t="str">
        <f t="shared" si="38"/>
        <v>EST_131</v>
      </c>
      <c r="AN1479" s="9" t="s">
        <v>5537</v>
      </c>
      <c r="AO1479" s="23" t="str">
        <f>_xlfn.XLOOKUP(B1479,'INCIDENT-05-03-2026'!E:E,'INCIDENT-05-03-2026'!F:F,"")</f>
        <v/>
      </c>
      <c r="AP1479" s="7" t="s">
        <v>5537</v>
      </c>
      <c r="AQ1479" s="6"/>
      <c r="AR1479" s="7"/>
      <c r="AS1479" s="3" t="str">
        <f>_xlfn.XLOOKUP(B1479,'[3]tt num | region | site id'!$C:$C,'[3]tt num | region | site id'!$Q:$Q,"")</f>
        <v/>
      </c>
      <c r="AT1479" s="24" t="str">
        <f>_xlfn.XLOOKUP(B1479,'[4]Cells Huawei 03052026 12h'!$B:$B,'[4]Cells Huawei 03052026 12h'!$T:$T,"")</f>
        <v/>
      </c>
      <c r="AU1479" s="24" t="str">
        <f>_xlfn.XLOOKUP(B1479,'[5]cells down 02052026 8h50'!$B:$B,'[5]cells down 02052026 8h50'!$R:$R,"")</f>
        <v/>
      </c>
      <c r="AV1479" s="24" t="str">
        <f>_xlfn.XLOOKUP(B1479,'[5]cells down 02052026 13h50'!$B:$B,'[5]cells down 02052026 13h50'!$R:$R,"")</f>
        <v/>
      </c>
      <c r="AW1479" s="24" t="str">
        <f>_xlfn.XLOOKUP(B1479,'[5]cells down 02052026 13h50'!$B:$B,'[5]cells down 02052026 13h50'!$R:$R,"")</f>
        <v/>
      </c>
      <c r="AX1479" s="24" t="str">
        <f>_xlfn.XLOOKUP(B1479,'[6]cell downs 03052026 8h40 '!$B:$B,'[6]cell downs 03052026 8h40 '!$R:$R,"")</f>
        <v/>
      </c>
      <c r="AY1479" s="24" t="str">
        <f>_xlfn.XLOOKUP(B1479,'[7]ALL SITES DOWN'!$D:$D,'[7]ALL SITES DOWN'!$J:$J,"")</f>
        <v/>
      </c>
      <c r="AZ1479" s="24" t="str">
        <f>_xlfn.XLOOKUP(B1479,'[8]ALL SITES DOWN'!$D:$D,'[8]ALL SITES DOWN'!$J:$J,"")</f>
        <v/>
      </c>
      <c r="BA1479" s="9" t="str">
        <f>_xlfn.XLOOKUP(B1479,[9]sheet1!$AC:$AC,[9]sheet1!$AF:$AF,"")</f>
        <v/>
      </c>
      <c r="BB1479" s="14" t="s">
        <v>5537</v>
      </c>
      <c r="BC1479" s="14" t="s">
        <v>5537</v>
      </c>
      <c r="BD1479" s="14" t="str">
        <f>_xlfn.XLOOKUP(B1479,'[10]cell downs 18042026 17h'!$B:$B,'[10]cell downs 18042026 17h'!$B:$B,"")</f>
        <v/>
      </c>
      <c r="BE1479" s="14" t="str">
        <f>_xlfn.XLOOKUP(B1479,'[11]Cells Huawei 19042026 15h'!$B:$B,'[11]Cells Huawei 19042026 15h'!$B:$B,"")</f>
        <v/>
      </c>
      <c r="BF1479" s="9" t="str">
        <f>_xlfn.XLOOKUP(B1479,'[12]cells down 19042026 9H40'!$B:$B,'[12]cells down 19042026 9H40'!$B:$B,"")</f>
        <v/>
      </c>
      <c r="BG1479" s="9" t="s">
        <v>5537</v>
      </c>
      <c r="BH1479" s="9" t="s">
        <v>318</v>
      </c>
    </row>
    <row r="1480" spans="1:60" s="9" customFormat="1" x14ac:dyDescent="0.3">
      <c r="A1480" s="1" t="s">
        <v>2155</v>
      </c>
      <c r="B1480" s="8" t="s">
        <v>2156</v>
      </c>
      <c r="C1480" s="3" t="str">
        <f>_xlfn.XLOOKUP(B1480,'[1]daily break down'!$D:$D,'[1]daily break down'!$E:$E,"")</f>
        <v>CENTRE</v>
      </c>
      <c r="D1480" s="1" t="s">
        <v>11</v>
      </c>
      <c r="E1480" s="1" t="s">
        <v>12</v>
      </c>
      <c r="F1480" s="3" t="s">
        <v>226</v>
      </c>
      <c r="G1480" s="1" t="s">
        <v>489</v>
      </c>
      <c r="H1480" s="42" t="str">
        <f>_xlfn.XLOOKUP(B1480,[2]CALCULATION!$B:$B,[2]CALCULATION!$H:$H,"")</f>
        <v>ZTE</v>
      </c>
      <c r="I1480" s="34">
        <v>0</v>
      </c>
      <c r="J1480" s="34">
        <v>0</v>
      </c>
      <c r="K1480" s="34">
        <v>0</v>
      </c>
      <c r="L1480" s="34">
        <v>0</v>
      </c>
      <c r="M1480" s="34">
        <v>9.570303025114632E-2</v>
      </c>
      <c r="N1480" s="34">
        <v>1.3485994469698919</v>
      </c>
      <c r="O1480" s="34">
        <v>0</v>
      </c>
      <c r="P1480" s="34">
        <v>0</v>
      </c>
      <c r="Q1480" s="34">
        <v>0</v>
      </c>
      <c r="R1480" s="34">
        <v>0</v>
      </c>
      <c r="S1480" s="35">
        <v>0</v>
      </c>
      <c r="T1480" s="35">
        <v>0</v>
      </c>
      <c r="U1480" s="35">
        <v>0</v>
      </c>
      <c r="V1480" s="35">
        <v>0</v>
      </c>
      <c r="W1480" s="35">
        <v>0</v>
      </c>
      <c r="X1480" s="35">
        <v>0</v>
      </c>
      <c r="Y1480" s="35">
        <v>0</v>
      </c>
      <c r="Z1480" s="35">
        <v>0</v>
      </c>
      <c r="AA1480" s="35">
        <v>0</v>
      </c>
      <c r="AB1480" s="35">
        <v>0</v>
      </c>
      <c r="AC1480" s="35">
        <v>0</v>
      </c>
      <c r="AD1480" s="35">
        <v>0</v>
      </c>
      <c r="AE1480" s="58" t="s">
        <v>5560</v>
      </c>
      <c r="AF1480" s="58"/>
      <c r="AG1480" s="57" t="str" cm="1">
        <f t="array" ref="AG1480">IFERROR(_xlfn.IFS(
AI1480="MPR ISSUE","PDH",
AI1480="BSS Hardware Issue","BSS",
AI1480="Sites strategiques, MLL, Pylone, etc.","ENVTECH",
AI1480="AKTIVCO DEFAUT GE &amp; POWER Cabinet","AKTIVCO",
AI1480="AKTIVCO Coupure ENEO &amp; Baisse de tension","AKTIVCO GRID ONLY",
AI1480="Coupure ENEO &amp; Baisse de tension","IHS GRID ONLY",
AI1480="Defaut GE &amp; POWER Cabinet","IHS",
AI1480="Sharing","Partners",
AI1480="Sites strategiques &amp; DataCenter","SST &amp; DC",
AI1480="Exclu","Exclu",
AI1480="SAT","SAT",
AI1480="SPARE-ISSUE","SPARE-ISSUE",
AI1480="Fiber CAmtel","TRANS_FO_CAMTEL",
AI1480="Fiber AOF","Fiber AOF",
AI1480="Projet OCM (HUAWEI)","TRAVAUX-HUAWEI",
AI1480="Projet OCM (NOKIA)","TRAVAUX-NOKIA",
AI1480="ACCESS-ISSUE","ACCESS-ISSUE",
AI1480="Projet OCM (ZTE, NOKIA, autres projets)","TRAVAUX OCM",
AI1480="No root CAuse","No root cause",
AI1480="ODU HS","PDH",
AI1480="IP &amp; VLAN","PDH",
AI1480="Warehouse HUAWEI","SPARE-ISSUE",
AI1480="SPARE-HS","SPARE-ISSUE",
AI1480="Power Telco","BSS",AI1480="no impacts","no impacts"
),"")</f>
        <v>no impacts</v>
      </c>
      <c r="AH1480" s="57" t="str" cm="1">
        <f t="array" ref="AH1480">IFERROR(_xlfn.IFS(
AI1480="MPR ISSUE","TX ISSUE",
AI1480="BSS Hardware Issue","RAN ISSUE",
AI1480="Sites strategiques, MLL, Pylone, etc.","ENVTECH",
AI1480="AKTIVCO DEFAUT GE &amp; POWER Cabinet","POWER ISSUE",
AI1480="AKTIVCO Coupure ENEO &amp; Baisse de tension","POWER ISSUE",
AI1480="Coupure ENEO &amp; Baisse de tension","POWER ISSUE",
AI1480="Defaut GE &amp; POWER Cabinet","POWER ISSUE",
AI1480="Sharing","POWER ISSUE",
AI1480="Sites strategiques &amp; DataCenter","POWER ISSUE",
AI1480="Exclu","Exclu",
AI1480="SAT","TX ISSUE",
AI1480="SPARE-ISSUE","SPARE-ISSUE",
AI1480="Fiber CAmtel","TX ISSUE",
AI1480="Fiber AOF","TX ISSUE",
AI1480="Projet OCM (HUAWEI)","TRAVAUX-HUAWEI",
AI1480="Projet OCM (NOKIA)","TRAVAUX -NOKIA",
AI1480="ACCESS-ISSUE","ACCESS-ISSUE",
AI1480="Projet OCM (ZTE, NOKIA, autres projets)","TRAVAUX OCM",
AI1480="No root CAuse","No root cause",
AI1480="ODU HS","TX ISSUE",
AI1480="IP &amp; VLAN","TX ISSUE",
AI1480="Warehouse HUAWEI","SPARE-ISSUE",
AI1480="SPARE-HS","SPARE-ISSUE",
AI1480="Power Telco","RAN ISSUE",AI1480="no impacts","no impacts"
),"")</f>
        <v>no impacts</v>
      </c>
      <c r="AI1480" s="85" t="s">
        <v>5998</v>
      </c>
      <c r="AJ1480" s="57" t="str" cm="1">
        <f t="array" ref="AJ1480">IFERROR(_xlfn.IFS(
AI1480="MPR ISSUE","ACTIVE",
AI1480="BSS Hardware Issue","ACTIVE",
AI1480="Sites strategiques, MLL, Pylone, etc.","PASSIVE",
AI1480="AKTIVCO DEFAUT GE &amp; POWER Cabinet","PASSIVE",
AI1480="AKTIVCO Coupure ENEO &amp; Baisse de tension","PASSIVE",
AI1480="Coupure ENEO &amp; Baisse de tension","PASSIVE",
AI1480="Defaut GE &amp; POWER Cabinet","PASSIVE",
AI1480="Sharing","PASSIVE",
AI1480="Sites strategiques &amp; DataCenter","PASSIVE",
AI1480="Exclu","Exclu",
AI1480="SAT","ACTIVE",
AI1480="SPARE-ISSUE","SPARE-ISSUE",
AI1480="Fiber CAmtel","ACTIVE",
AI1480="Fiber AOF","ACTIVE",
AI1480="Projet OCM (HUAWEI)","PLANNED WORKS",
AI1480="Projet OCM (NOKIA)","PLANNED WORKS",
AI1480="ACCESS-ISSUE","ACCESS-ISSUE",
AI1480="Projet OCM (ZTE, NOKIA, autres projets)","PLANNED WORKS",
AI1480="No root CAuse","No root cause",
AI1480="ODU HS","ACTIVE",
AI1480="IP &amp; VLAN","ACTIVE",
AI1480="Warehouse HUAWEI","SPARE-ISSUE",
AI1480="SPARE-HS","SPARE-ISSUE",
AI1480="Power Telco","ACTIVE", AI1480="no impacts","no impacts"
),"")</f>
        <v>no impacts</v>
      </c>
      <c r="AK1480" s="23" t="s">
        <v>5537</v>
      </c>
      <c r="AL1480" s="23" t="str">
        <f t="shared" si="38"/>
        <v>EST_112</v>
      </c>
      <c r="AN1480" s="9" t="s">
        <v>5537</v>
      </c>
      <c r="AO1480" s="23" t="str">
        <f>_xlfn.XLOOKUP(B1480,'INCIDENT-05-03-2026'!E:E,'INCIDENT-05-03-2026'!F:F,"")</f>
        <v/>
      </c>
      <c r="AP1480" s="7" t="s">
        <v>5537</v>
      </c>
      <c r="AQ1480" s="6"/>
      <c r="AR1480" s="7"/>
      <c r="AS1480" s="3" t="str">
        <f>_xlfn.XLOOKUP(B1480,'[3]tt num | region | site id'!$C:$C,'[3]tt num | region | site id'!$Q:$Q,"")</f>
        <v/>
      </c>
      <c r="AT1480" s="24" t="str">
        <f>_xlfn.XLOOKUP(B1480,'[4]Cells Huawei 03052026 12h'!$B:$B,'[4]Cells Huawei 03052026 12h'!$T:$T,"")</f>
        <v/>
      </c>
      <c r="AU1480" s="24" t="str">
        <f>_xlfn.XLOOKUP(B1480,'[5]cells down 02052026 8h50'!$B:$B,'[5]cells down 02052026 8h50'!$R:$R,"")</f>
        <v/>
      </c>
      <c r="AV1480" s="24" t="str">
        <f>_xlfn.XLOOKUP(B1480,'[5]cells down 02052026 13h50'!$B:$B,'[5]cells down 02052026 13h50'!$R:$R,"")</f>
        <v/>
      </c>
      <c r="AW1480" s="24" t="str">
        <f>_xlfn.XLOOKUP(B1480,'[5]cells down 02052026 13h50'!$B:$B,'[5]cells down 02052026 13h50'!$R:$R,"")</f>
        <v/>
      </c>
      <c r="AX1480" s="24" t="str">
        <f>_xlfn.XLOOKUP(B1480,'[6]cell downs 03052026 8h40 '!$B:$B,'[6]cell downs 03052026 8h40 '!$R:$R,"")</f>
        <v/>
      </c>
      <c r="AY1480" s="24" t="str">
        <f>_xlfn.XLOOKUP(B1480,'[7]ALL SITES DOWN'!$D:$D,'[7]ALL SITES DOWN'!$J:$J,"")</f>
        <v/>
      </c>
      <c r="AZ1480" s="24" t="str">
        <f>_xlfn.XLOOKUP(B1480,'[8]ALL SITES DOWN'!$D:$D,'[8]ALL SITES DOWN'!$J:$J,"")</f>
        <v/>
      </c>
      <c r="BA1480" s="9" t="str">
        <f>_xlfn.XLOOKUP(B1480,[9]sheet1!$AC:$AC,[9]sheet1!$AF:$AF,"")</f>
        <v/>
      </c>
      <c r="BB1480" s="14" t="s">
        <v>5537</v>
      </c>
      <c r="BC1480" s="14" t="s">
        <v>5537</v>
      </c>
      <c r="BD1480" s="14" t="str">
        <f>_xlfn.XLOOKUP(B1480,'[10]cell downs 18042026 17h'!$B:$B,'[10]cell downs 18042026 17h'!$B:$B,"")</f>
        <v/>
      </c>
      <c r="BE1480" s="14" t="str">
        <f>_xlfn.XLOOKUP(B1480,'[11]Cells Huawei 19042026 15h'!$B:$B,'[11]Cells Huawei 19042026 15h'!$B:$B,"")</f>
        <v/>
      </c>
      <c r="BF1480" s="9" t="str">
        <f>_xlfn.XLOOKUP(B1480,'[12]cells down 19042026 9H40'!$B:$B,'[12]cells down 19042026 9H40'!$B:$B,"")</f>
        <v/>
      </c>
      <c r="BG1480" s="9" t="s">
        <v>2156</v>
      </c>
      <c r="BH1480" s="9" t="s">
        <v>12</v>
      </c>
    </row>
    <row r="1481" spans="1:60" s="9" customFormat="1" x14ac:dyDescent="0.3">
      <c r="A1481" s="1" t="s">
        <v>4809</v>
      </c>
      <c r="B1481" s="8" t="s">
        <v>4810</v>
      </c>
      <c r="C1481" s="3" t="str">
        <f>_xlfn.XLOOKUP(B1481,'[1]daily break down'!$D:$D,'[1]daily break down'!$E:$E,"")</f>
        <v>Yaounde</v>
      </c>
      <c r="D1481" s="1" t="s">
        <v>11</v>
      </c>
      <c r="E1481" s="1" t="s">
        <v>145</v>
      </c>
      <c r="F1481" s="3" t="s">
        <v>37</v>
      </c>
      <c r="G1481" s="1" t="s">
        <v>38</v>
      </c>
      <c r="H1481" s="42" t="str">
        <f>_xlfn.XLOOKUP(B1481,[2]CALCULATION!$B:$B,[2]CALCULATION!$H:$H,"")</f>
        <v>ZTE</v>
      </c>
      <c r="I1481" s="34">
        <v>0</v>
      </c>
      <c r="J1481" s="34">
        <v>0</v>
      </c>
      <c r="K1481" s="34">
        <v>0</v>
      </c>
      <c r="L1481" s="34">
        <v>0</v>
      </c>
      <c r="M1481" s="34">
        <v>0</v>
      </c>
      <c r="N1481" s="34">
        <v>0</v>
      </c>
      <c r="O1481" s="34">
        <v>0</v>
      </c>
      <c r="P1481" s="34">
        <v>12.351398127459456</v>
      </c>
      <c r="Q1481" s="34">
        <v>3.5285989047835122</v>
      </c>
      <c r="R1481" s="34">
        <v>0</v>
      </c>
      <c r="S1481" s="35">
        <v>0</v>
      </c>
      <c r="T1481" s="35">
        <v>0</v>
      </c>
      <c r="U1481" s="35">
        <v>0</v>
      </c>
      <c r="V1481" s="35">
        <v>0</v>
      </c>
      <c r="W1481" s="35">
        <v>0</v>
      </c>
      <c r="X1481" s="35">
        <v>0</v>
      </c>
      <c r="Y1481" s="35">
        <v>0</v>
      </c>
      <c r="Z1481" s="35">
        <v>0</v>
      </c>
      <c r="AA1481" s="35">
        <v>0</v>
      </c>
      <c r="AB1481" s="35">
        <v>0</v>
      </c>
      <c r="AC1481" s="35">
        <v>0</v>
      </c>
      <c r="AD1481" s="35">
        <v>0</v>
      </c>
      <c r="AE1481" s="58" t="s">
        <v>5560</v>
      </c>
      <c r="AF1481" s="58"/>
      <c r="AG1481" s="57" t="str" cm="1">
        <f t="array" ref="AG1481">IFERROR(_xlfn.IFS(
AI1481="MPR ISSUE","PDH",
AI1481="BSS Hardware Issue","BSS",
AI1481="Sites strategiques, MLL, Pylone, etc.","ENVTECH",
AI1481="AKTIVCO DEFAUT GE &amp; POWER Cabinet","AKTIVCO",
AI1481="AKTIVCO Coupure ENEO &amp; Baisse de tension","AKTIVCO GRID ONLY",
AI1481="Coupure ENEO &amp; Baisse de tension","IHS GRID ONLY",
AI1481="Defaut GE &amp; POWER Cabinet","IHS",
AI1481="Sharing","Partners",
AI1481="Sites strategiques &amp; DataCenter","SST &amp; DC",
AI1481="Exclu","Exclu",
AI1481="SAT","SAT",
AI1481="SPARE-ISSUE","SPARE-ISSUE",
AI1481="Fiber CAmtel","TRANS_FO_CAMTEL",
AI1481="Fiber AOF","Fiber AOF",
AI1481="Projet OCM (HUAWEI)","TRAVAUX-HUAWEI",
AI1481="Projet OCM (NOKIA)","TRAVAUX-NOKIA",
AI1481="ACCESS-ISSUE","ACCESS-ISSUE",
AI1481="Projet OCM (ZTE, NOKIA, autres projets)","TRAVAUX OCM",
AI1481="No root CAuse","No root cause",
AI1481="ODU HS","PDH",
AI1481="IP &amp; VLAN","PDH",
AI1481="Warehouse HUAWEI","SPARE-ISSUE",
AI1481="SPARE-HS","SPARE-ISSUE",
AI1481="Power Telco","BSS",AI1481="no impacts","no impacts"
),"")</f>
        <v>no impacts</v>
      </c>
      <c r="AH1481" s="57" t="str" cm="1">
        <f t="array" ref="AH1481">IFERROR(_xlfn.IFS(
AI1481="MPR ISSUE","TX ISSUE",
AI1481="BSS Hardware Issue","RAN ISSUE",
AI1481="Sites strategiques, MLL, Pylone, etc.","ENVTECH",
AI1481="AKTIVCO DEFAUT GE &amp; POWER Cabinet","POWER ISSUE",
AI1481="AKTIVCO Coupure ENEO &amp; Baisse de tension","POWER ISSUE",
AI1481="Coupure ENEO &amp; Baisse de tension","POWER ISSUE",
AI1481="Defaut GE &amp; POWER Cabinet","POWER ISSUE",
AI1481="Sharing","POWER ISSUE",
AI1481="Sites strategiques &amp; DataCenter","POWER ISSUE",
AI1481="Exclu","Exclu",
AI1481="SAT","TX ISSUE",
AI1481="SPARE-ISSUE","SPARE-ISSUE",
AI1481="Fiber CAmtel","TX ISSUE",
AI1481="Fiber AOF","TX ISSUE",
AI1481="Projet OCM (HUAWEI)","TRAVAUX-HUAWEI",
AI1481="Projet OCM (NOKIA)","TRAVAUX -NOKIA",
AI1481="ACCESS-ISSUE","ACCESS-ISSUE",
AI1481="Projet OCM (ZTE, NOKIA, autres projets)","TRAVAUX OCM",
AI1481="No root CAuse","No root cause",
AI1481="ODU HS","TX ISSUE",
AI1481="IP &amp; VLAN","TX ISSUE",
AI1481="Warehouse HUAWEI","SPARE-ISSUE",
AI1481="SPARE-HS","SPARE-ISSUE",
AI1481="Power Telco","RAN ISSUE",AI1481="no impacts","no impacts"
),"")</f>
        <v>no impacts</v>
      </c>
      <c r="AI1481" s="85" t="s">
        <v>5998</v>
      </c>
      <c r="AJ1481" s="57" t="str" cm="1">
        <f t="array" ref="AJ1481">IFERROR(_xlfn.IFS(
AI1481="MPR ISSUE","ACTIVE",
AI1481="BSS Hardware Issue","ACTIVE",
AI1481="Sites strategiques, MLL, Pylone, etc.","PASSIVE",
AI1481="AKTIVCO DEFAUT GE &amp; POWER Cabinet","PASSIVE",
AI1481="AKTIVCO Coupure ENEO &amp; Baisse de tension","PASSIVE",
AI1481="Coupure ENEO &amp; Baisse de tension","PASSIVE",
AI1481="Defaut GE &amp; POWER Cabinet","PASSIVE",
AI1481="Sharing","PASSIVE",
AI1481="Sites strategiques &amp; DataCenter","PASSIVE",
AI1481="Exclu","Exclu",
AI1481="SAT","ACTIVE",
AI1481="SPARE-ISSUE","SPARE-ISSUE",
AI1481="Fiber CAmtel","ACTIVE",
AI1481="Fiber AOF","ACTIVE",
AI1481="Projet OCM (HUAWEI)","PLANNED WORKS",
AI1481="Projet OCM (NOKIA)","PLANNED WORKS",
AI1481="ACCESS-ISSUE","ACCESS-ISSUE",
AI1481="Projet OCM (ZTE, NOKIA, autres projets)","PLANNED WORKS",
AI1481="No root CAuse","No root cause",
AI1481="ODU HS","ACTIVE",
AI1481="IP &amp; VLAN","ACTIVE",
AI1481="Warehouse HUAWEI","SPARE-ISSUE",
AI1481="SPARE-HS","SPARE-ISSUE",
AI1481="Power Telco","ACTIVE", AI1481="no impacts","no impacts"
),"")</f>
        <v>no impacts</v>
      </c>
      <c r="AK1481" s="23" t="s">
        <v>5537</v>
      </c>
      <c r="AL1481" s="23" t="str">
        <f t="shared" si="38"/>
        <v>CTR_251</v>
      </c>
      <c r="AN1481" s="9" t="s">
        <v>5537</v>
      </c>
      <c r="AO1481" s="23" t="str">
        <f>_xlfn.XLOOKUP(B1481,'INCIDENT-05-03-2026'!E:E,'INCIDENT-05-03-2026'!F:F,"")</f>
        <v/>
      </c>
      <c r="AP1481" s="7" t="s">
        <v>5537</v>
      </c>
      <c r="AQ1481" s="6"/>
      <c r="AR1481" s="7"/>
      <c r="AS1481" s="3" t="str">
        <f>_xlfn.XLOOKUP(B1481,'[3]tt num | region | site id'!$C:$C,'[3]tt num | region | site id'!$Q:$Q,"")</f>
        <v/>
      </c>
      <c r="AT1481" s="24" t="str">
        <f>_xlfn.XLOOKUP(B1481,'[4]Cells Huawei 03052026 12h'!$B:$B,'[4]Cells Huawei 03052026 12h'!$T:$T,"")</f>
        <v/>
      </c>
      <c r="AU1481" s="24" t="str">
        <f>_xlfn.XLOOKUP(B1481,'[5]cells down 02052026 8h50'!$B:$B,'[5]cells down 02052026 8h50'!$R:$R,"")</f>
        <v/>
      </c>
      <c r="AV1481" s="24" t="str">
        <f>_xlfn.XLOOKUP(B1481,'[5]cells down 02052026 13h50'!$B:$B,'[5]cells down 02052026 13h50'!$R:$R,"")</f>
        <v/>
      </c>
      <c r="AW1481" s="24" t="str">
        <f>_xlfn.XLOOKUP(B1481,'[5]cells down 02052026 13h50'!$B:$B,'[5]cells down 02052026 13h50'!$R:$R,"")</f>
        <v/>
      </c>
      <c r="AX1481" s="24" t="str">
        <f>_xlfn.XLOOKUP(B1481,'[6]cell downs 03052026 8h40 '!$B:$B,'[6]cell downs 03052026 8h40 '!$R:$R,"")</f>
        <v/>
      </c>
      <c r="AY1481" s="24" t="str">
        <f>_xlfn.XLOOKUP(B1481,'[7]ALL SITES DOWN'!$D:$D,'[7]ALL SITES DOWN'!$J:$J,"")</f>
        <v/>
      </c>
      <c r="AZ1481" s="24" t="str">
        <f>_xlfn.XLOOKUP(B1481,'[8]ALL SITES DOWN'!$D:$D,'[8]ALL SITES DOWN'!$J:$J,"")</f>
        <v/>
      </c>
      <c r="BA1481" s="9" t="str">
        <f>_xlfn.XLOOKUP(B1481,[9]sheet1!$AC:$AC,[9]sheet1!$AF:$AF,"")</f>
        <v/>
      </c>
      <c r="BB1481" s="14" t="s">
        <v>5537</v>
      </c>
      <c r="BC1481" s="14" t="s">
        <v>5537</v>
      </c>
      <c r="BD1481" s="14" t="str">
        <f>_xlfn.XLOOKUP(B1481,'[10]cell downs 18042026 17h'!$B:$B,'[10]cell downs 18042026 17h'!$B:$B,"")</f>
        <v/>
      </c>
      <c r="BE1481" s="14" t="str">
        <f>_xlfn.XLOOKUP(B1481,'[11]Cells Huawei 19042026 15h'!$B:$B,'[11]Cells Huawei 19042026 15h'!$B:$B,"")</f>
        <v/>
      </c>
      <c r="BF1481" s="9" t="str">
        <f>_xlfn.XLOOKUP(B1481,'[12]cells down 19042026 9H40'!$B:$B,'[12]cells down 19042026 9H40'!$B:$B,"")</f>
        <v/>
      </c>
      <c r="BG1481" s="9" t="s">
        <v>5537</v>
      </c>
      <c r="BH1481" s="9" t="s">
        <v>66</v>
      </c>
    </row>
    <row r="1482" spans="1:60" s="9" customFormat="1" x14ac:dyDescent="0.3">
      <c r="A1482" s="1" t="s">
        <v>1246</v>
      </c>
      <c r="B1482" s="8" t="s">
        <v>1247</v>
      </c>
      <c r="C1482" s="3" t="str">
        <f>_xlfn.XLOOKUP(B1482,'[1]daily break down'!$D:$D,'[1]daily break down'!$E:$E,"")</f>
        <v>Yaounde</v>
      </c>
      <c r="D1482" s="1" t="s">
        <v>11</v>
      </c>
      <c r="E1482" s="1" t="s">
        <v>12</v>
      </c>
      <c r="F1482" s="3" t="s">
        <v>37</v>
      </c>
      <c r="G1482" s="1" t="s">
        <v>38</v>
      </c>
      <c r="H1482" s="42" t="str">
        <f>_xlfn.XLOOKUP(B1482,[2]CALCULATION!$B:$B,[2]CALCULATION!$H:$H,"")</f>
        <v>ZTE</v>
      </c>
      <c r="I1482" s="34">
        <v>0</v>
      </c>
      <c r="J1482" s="34">
        <v>0</v>
      </c>
      <c r="K1482" s="34">
        <v>0</v>
      </c>
      <c r="L1482" s="34">
        <v>0.58590015780477378</v>
      </c>
      <c r="M1482" s="34">
        <v>0</v>
      </c>
      <c r="N1482" s="34">
        <v>0</v>
      </c>
      <c r="O1482" s="34">
        <v>0</v>
      </c>
      <c r="P1482" s="34">
        <v>0</v>
      </c>
      <c r="Q1482" s="34">
        <v>0</v>
      </c>
      <c r="R1482" s="34">
        <v>0</v>
      </c>
      <c r="S1482" s="35">
        <v>0</v>
      </c>
      <c r="T1482" s="35">
        <v>0</v>
      </c>
      <c r="U1482" s="35">
        <v>0</v>
      </c>
      <c r="V1482" s="35">
        <v>0</v>
      </c>
      <c r="W1482" s="35">
        <v>0</v>
      </c>
      <c r="X1482" s="35">
        <v>0</v>
      </c>
      <c r="Y1482" s="35">
        <v>0</v>
      </c>
      <c r="Z1482" s="35">
        <v>0</v>
      </c>
      <c r="AA1482" s="35">
        <v>0</v>
      </c>
      <c r="AB1482" s="35">
        <v>0</v>
      </c>
      <c r="AC1482" s="35">
        <v>0</v>
      </c>
      <c r="AD1482" s="35">
        <v>0</v>
      </c>
      <c r="AE1482" s="58" t="s">
        <v>5560</v>
      </c>
      <c r="AF1482" s="58"/>
      <c r="AG1482" s="57" t="str" cm="1">
        <f t="array" ref="AG1482">IFERROR(_xlfn.IFS(
AI1482="MPR ISSUE","PDH",
AI1482="BSS Hardware Issue","BSS",
AI1482="Sites strategiques, MLL, Pylone, etc.","ENVTECH",
AI1482="AKTIVCO DEFAUT GE &amp; POWER Cabinet","AKTIVCO",
AI1482="AKTIVCO Coupure ENEO &amp; Baisse de tension","AKTIVCO GRID ONLY",
AI1482="Coupure ENEO &amp; Baisse de tension","IHS GRID ONLY",
AI1482="Defaut GE &amp; POWER Cabinet","IHS",
AI1482="Sharing","Partners",
AI1482="Sites strategiques &amp; DataCenter","SST &amp; DC",
AI1482="Exclu","Exclu",
AI1482="SAT","SAT",
AI1482="SPARE-ISSUE","SPARE-ISSUE",
AI1482="Fiber CAmtel","TRANS_FO_CAMTEL",
AI1482="Fiber AOF","Fiber AOF",
AI1482="Projet OCM (HUAWEI)","TRAVAUX-HUAWEI",
AI1482="Projet OCM (NOKIA)","TRAVAUX-NOKIA",
AI1482="ACCESS-ISSUE","ACCESS-ISSUE",
AI1482="Projet OCM (ZTE, NOKIA, autres projets)","TRAVAUX OCM",
AI1482="No root CAuse","No root cause",
AI1482="ODU HS","PDH",
AI1482="IP &amp; VLAN","PDH",
AI1482="Warehouse HUAWEI","SPARE-ISSUE",
AI1482="SPARE-HS","SPARE-ISSUE",
AI1482="Power Telco","BSS",AI1482="no impacts","no impacts"
),"")</f>
        <v>no impacts</v>
      </c>
      <c r="AH1482" s="57" t="str" cm="1">
        <f t="array" ref="AH1482">IFERROR(_xlfn.IFS(
AI1482="MPR ISSUE","TX ISSUE",
AI1482="BSS Hardware Issue","RAN ISSUE",
AI1482="Sites strategiques, MLL, Pylone, etc.","ENVTECH",
AI1482="AKTIVCO DEFAUT GE &amp; POWER Cabinet","POWER ISSUE",
AI1482="AKTIVCO Coupure ENEO &amp; Baisse de tension","POWER ISSUE",
AI1482="Coupure ENEO &amp; Baisse de tension","POWER ISSUE",
AI1482="Defaut GE &amp; POWER Cabinet","POWER ISSUE",
AI1482="Sharing","POWER ISSUE",
AI1482="Sites strategiques &amp; DataCenter","POWER ISSUE",
AI1482="Exclu","Exclu",
AI1482="SAT","TX ISSUE",
AI1482="SPARE-ISSUE","SPARE-ISSUE",
AI1482="Fiber CAmtel","TX ISSUE",
AI1482="Fiber AOF","TX ISSUE",
AI1482="Projet OCM (HUAWEI)","TRAVAUX-HUAWEI",
AI1482="Projet OCM (NOKIA)","TRAVAUX -NOKIA",
AI1482="ACCESS-ISSUE","ACCESS-ISSUE",
AI1482="Projet OCM (ZTE, NOKIA, autres projets)","TRAVAUX OCM",
AI1482="No root CAuse","No root cause",
AI1482="ODU HS","TX ISSUE",
AI1482="IP &amp; VLAN","TX ISSUE",
AI1482="Warehouse HUAWEI","SPARE-ISSUE",
AI1482="SPARE-HS","SPARE-ISSUE",
AI1482="Power Telco","RAN ISSUE",AI1482="no impacts","no impacts"
),"")</f>
        <v>no impacts</v>
      </c>
      <c r="AI1482" s="85" t="s">
        <v>5998</v>
      </c>
      <c r="AJ1482" s="57" t="str" cm="1">
        <f t="array" ref="AJ1482">IFERROR(_xlfn.IFS(
AI1482="MPR ISSUE","ACTIVE",
AI1482="BSS Hardware Issue","ACTIVE",
AI1482="Sites strategiques, MLL, Pylone, etc.","PASSIVE",
AI1482="AKTIVCO DEFAUT GE &amp; POWER Cabinet","PASSIVE",
AI1482="AKTIVCO Coupure ENEO &amp; Baisse de tension","PASSIVE",
AI1482="Coupure ENEO &amp; Baisse de tension","PASSIVE",
AI1482="Defaut GE &amp; POWER Cabinet","PASSIVE",
AI1482="Sharing","PASSIVE",
AI1482="Sites strategiques &amp; DataCenter","PASSIVE",
AI1482="Exclu","Exclu",
AI1482="SAT","ACTIVE",
AI1482="SPARE-ISSUE","SPARE-ISSUE",
AI1482="Fiber CAmtel","ACTIVE",
AI1482="Fiber AOF","ACTIVE",
AI1482="Projet OCM (HUAWEI)","PLANNED WORKS",
AI1482="Projet OCM (NOKIA)","PLANNED WORKS",
AI1482="ACCESS-ISSUE","ACCESS-ISSUE",
AI1482="Projet OCM (ZTE, NOKIA, autres projets)","PLANNED WORKS",
AI1482="No root CAuse","No root cause",
AI1482="ODU HS","ACTIVE",
AI1482="IP &amp; VLAN","ACTIVE",
AI1482="Warehouse HUAWEI","SPARE-ISSUE",
AI1482="SPARE-HS","SPARE-ISSUE",
AI1482="Power Telco","ACTIVE", AI1482="no impacts","no impacts"
),"")</f>
        <v>no impacts</v>
      </c>
      <c r="AK1482" s="23" t="s">
        <v>5537</v>
      </c>
      <c r="AL1482" s="23" t="str">
        <f t="shared" si="38"/>
        <v>CTR_419</v>
      </c>
      <c r="AN1482" s="9" t="s">
        <v>5537</v>
      </c>
      <c r="AO1482" s="23" t="str">
        <f>_xlfn.XLOOKUP(B1482,'INCIDENT-05-03-2026'!E:E,'INCIDENT-05-03-2026'!F:F,"")</f>
        <v/>
      </c>
      <c r="AP1482" s="7" t="s">
        <v>5537</v>
      </c>
      <c r="AQ1482" s="6"/>
      <c r="AR1482" s="7"/>
      <c r="AS1482" s="3" t="str">
        <f>_xlfn.XLOOKUP(B1482,'[3]tt num | region | site id'!$C:$C,'[3]tt num | region | site id'!$Q:$Q,"")</f>
        <v/>
      </c>
      <c r="AT1482" s="24" t="str">
        <f>_xlfn.XLOOKUP(B1482,'[4]Cells Huawei 03052026 12h'!$B:$B,'[4]Cells Huawei 03052026 12h'!$T:$T,"")</f>
        <v/>
      </c>
      <c r="AU1482" s="24" t="str">
        <f>_xlfn.XLOOKUP(B1482,'[5]cells down 02052026 8h50'!$B:$B,'[5]cells down 02052026 8h50'!$R:$R,"")</f>
        <v/>
      </c>
      <c r="AV1482" s="24" t="str">
        <f>_xlfn.XLOOKUP(B1482,'[5]cells down 02052026 13h50'!$B:$B,'[5]cells down 02052026 13h50'!$R:$R,"")</f>
        <v/>
      </c>
      <c r="AW1482" s="24" t="str">
        <f>_xlfn.XLOOKUP(B1482,'[5]cells down 02052026 13h50'!$B:$B,'[5]cells down 02052026 13h50'!$R:$R,"")</f>
        <v/>
      </c>
      <c r="AX1482" s="24" t="str">
        <f>_xlfn.XLOOKUP(B1482,'[6]cell downs 03052026 8h40 '!$B:$B,'[6]cell downs 03052026 8h40 '!$R:$R,"")</f>
        <v/>
      </c>
      <c r="AY1482" s="24" t="str">
        <f>_xlfn.XLOOKUP(B1482,'[7]ALL SITES DOWN'!$D:$D,'[7]ALL SITES DOWN'!$J:$J,"")</f>
        <v/>
      </c>
      <c r="AZ1482" s="24" t="str">
        <f>_xlfn.XLOOKUP(B1482,'[8]ALL SITES DOWN'!$D:$D,'[8]ALL SITES DOWN'!$J:$J,"")</f>
        <v/>
      </c>
      <c r="BA1482" s="9" t="str">
        <f>_xlfn.XLOOKUP(B1482,[9]sheet1!$AC:$AC,[9]sheet1!$AF:$AF,"")</f>
        <v/>
      </c>
      <c r="BB1482" s="14" t="s">
        <v>5537</v>
      </c>
      <c r="BC1482" s="14" t="s">
        <v>5537</v>
      </c>
      <c r="BD1482" s="14" t="str">
        <f>_xlfn.XLOOKUP(B1482,'[10]cell downs 18042026 17h'!$B:$B,'[10]cell downs 18042026 17h'!$B:$B,"")</f>
        <v/>
      </c>
      <c r="BE1482" s="14" t="str">
        <f>_xlfn.XLOOKUP(B1482,'[11]Cells Huawei 19042026 15h'!$B:$B,'[11]Cells Huawei 19042026 15h'!$B:$B,"")</f>
        <v/>
      </c>
      <c r="BF1482" s="9" t="str">
        <f>_xlfn.XLOOKUP(B1482,'[12]cells down 19042026 9H40'!$B:$B,'[12]cells down 19042026 9H40'!$B:$B,"")</f>
        <v/>
      </c>
      <c r="BG1482" s="9" t="s">
        <v>1247</v>
      </c>
      <c r="BH1482" s="9" t="s">
        <v>5537</v>
      </c>
    </row>
    <row r="1483" spans="1:60" s="9" customFormat="1" x14ac:dyDescent="0.3">
      <c r="A1483" s="1" t="s">
        <v>498</v>
      </c>
      <c r="B1483" s="8" t="s">
        <v>499</v>
      </c>
      <c r="C1483" s="3" t="str">
        <f>_xlfn.XLOOKUP(B1483,'[1]daily break down'!$D:$D,'[1]daily break down'!$E:$E,"")</f>
        <v>Yaounde</v>
      </c>
      <c r="D1483" s="1" t="s">
        <v>21</v>
      </c>
      <c r="E1483" s="1" t="s">
        <v>188</v>
      </c>
      <c r="F1483" s="3" t="s">
        <v>37</v>
      </c>
      <c r="G1483" s="1" t="s">
        <v>38</v>
      </c>
      <c r="H1483" s="42" t="str">
        <f>_xlfn.XLOOKUP(B1483,[2]CALCULATION!$B:$B,[2]CALCULATION!$H:$H,"")</f>
        <v>ZTE</v>
      </c>
      <c r="I1483" s="34">
        <v>46.22852299869021</v>
      </c>
      <c r="J1483" s="34">
        <v>46.22852299869021</v>
      </c>
      <c r="K1483" s="34">
        <v>46.22852299869021</v>
      </c>
      <c r="L1483" s="34">
        <v>31.777008729200727</v>
      </c>
      <c r="M1483" s="34">
        <v>0</v>
      </c>
      <c r="N1483" s="34">
        <v>0</v>
      </c>
      <c r="O1483" s="34">
        <v>0</v>
      </c>
      <c r="P1483" s="34">
        <v>0</v>
      </c>
      <c r="Q1483" s="34">
        <v>0</v>
      </c>
      <c r="R1483" s="34">
        <v>0</v>
      </c>
      <c r="S1483" s="35">
        <v>1.7524569603890046</v>
      </c>
      <c r="T1483" s="35">
        <v>0</v>
      </c>
      <c r="U1483" s="35">
        <v>0</v>
      </c>
      <c r="V1483" s="35">
        <v>0</v>
      </c>
      <c r="W1483" s="35">
        <v>0</v>
      </c>
      <c r="X1483" s="35">
        <v>0</v>
      </c>
      <c r="Y1483" s="35">
        <v>0</v>
      </c>
      <c r="Z1483" s="35">
        <v>0</v>
      </c>
      <c r="AA1483" s="35">
        <v>0</v>
      </c>
      <c r="AB1483" s="35">
        <v>0</v>
      </c>
      <c r="AC1483" s="35">
        <v>0</v>
      </c>
      <c r="AD1483" s="35">
        <v>0</v>
      </c>
      <c r="AE1483" s="58" t="s">
        <v>5560</v>
      </c>
      <c r="AF1483" s="58"/>
      <c r="AG1483" s="57" t="str" cm="1">
        <f t="array" ref="AG1483">IFERROR(_xlfn.IFS(
AI1483="MPR ISSUE","PDH",
AI1483="BSS Hardware Issue","BSS",
AI1483="Sites strategiques, MLL, Pylone, etc.","ENVTECH",
AI1483="AKTIVCO DEFAUT GE &amp; POWER Cabinet","AKTIVCO",
AI1483="AKTIVCO Coupure ENEO &amp; Baisse de tension","AKTIVCO GRID ONLY",
AI1483="Coupure ENEO &amp; Baisse de tension","IHS GRID ONLY",
AI1483="Defaut GE &amp; POWER Cabinet","IHS",
AI1483="Sharing","Partners",
AI1483="Sites strategiques &amp; DataCenter","SST &amp; DC",
AI1483="Exclu","Exclu",
AI1483="SAT","SAT",
AI1483="SPARE-ISSUE","SPARE-ISSUE",
AI1483="Fiber CAmtel","TRANS_FO_CAMTEL",
AI1483="Fiber AOF","Fiber AOF",
AI1483="Projet OCM (HUAWEI)","TRAVAUX-HUAWEI",
AI1483="Projet OCM (NOKIA)","TRAVAUX-NOKIA",
AI1483="ACCESS-ISSUE","ACCESS-ISSUE",
AI1483="Projet OCM (ZTE, NOKIA, autres projets)","TRAVAUX OCM",
AI1483="No root CAuse","No root cause",
AI1483="ODU HS","PDH",
AI1483="IP &amp; VLAN","PDH",
AI1483="Warehouse HUAWEI","SPARE-ISSUE",
AI1483="SPARE-HS","SPARE-ISSUE",
AI1483="Power Telco","BSS",AI1483="no impacts","no impacts"
),"")</f>
        <v>BSS</v>
      </c>
      <c r="AH1483" s="57" t="str" cm="1">
        <f t="array" ref="AH1483">IFERROR(_xlfn.IFS(
AI1483="MPR ISSUE","TX ISSUE",
AI1483="BSS Hardware Issue","RAN ISSUE",
AI1483="Sites strategiques, MLL, Pylone, etc.","ENVTECH",
AI1483="AKTIVCO DEFAUT GE &amp; POWER Cabinet","POWER ISSUE",
AI1483="AKTIVCO Coupure ENEO &amp; Baisse de tension","POWER ISSUE",
AI1483="Coupure ENEO &amp; Baisse de tension","POWER ISSUE",
AI1483="Defaut GE &amp; POWER Cabinet","POWER ISSUE",
AI1483="Sharing","POWER ISSUE",
AI1483="Sites strategiques &amp; DataCenter","POWER ISSUE",
AI1483="Exclu","Exclu",
AI1483="SAT","TX ISSUE",
AI1483="SPARE-ISSUE","SPARE-ISSUE",
AI1483="Fiber CAmtel","TX ISSUE",
AI1483="Fiber AOF","TX ISSUE",
AI1483="Projet OCM (HUAWEI)","TRAVAUX-HUAWEI",
AI1483="Projet OCM (NOKIA)","TRAVAUX -NOKIA",
AI1483="ACCESS-ISSUE","ACCESS-ISSUE",
AI1483="Projet OCM (ZTE, NOKIA, autres projets)","TRAVAUX OCM",
AI1483="No root CAuse","No root cause",
AI1483="ODU HS","TX ISSUE",
AI1483="IP &amp; VLAN","TX ISSUE",
AI1483="Warehouse HUAWEI","SPARE-ISSUE",
AI1483="SPARE-HS","SPARE-ISSUE",
AI1483="Power Telco","RAN ISSUE",AI1483="no impacts","no impacts"
),"")</f>
        <v>RAN ISSUE</v>
      </c>
      <c r="AI1483" s="85" t="s">
        <v>5320</v>
      </c>
      <c r="AJ1483" s="57" t="str" cm="1">
        <f t="array" ref="AJ1483">IFERROR(_xlfn.IFS(
AI1483="MPR ISSUE","ACTIVE",
AI1483="BSS Hardware Issue","ACTIVE",
AI1483="Sites strategiques, MLL, Pylone, etc.","PASSIVE",
AI1483="AKTIVCO DEFAUT GE &amp; POWER Cabinet","PASSIVE",
AI1483="AKTIVCO Coupure ENEO &amp; Baisse de tension","PASSIVE",
AI1483="Coupure ENEO &amp; Baisse de tension","PASSIVE",
AI1483="Defaut GE &amp; POWER Cabinet","PASSIVE",
AI1483="Sharing","PASSIVE",
AI1483="Sites strategiques &amp; DataCenter","PASSIVE",
AI1483="Exclu","Exclu",
AI1483="SAT","ACTIVE",
AI1483="SPARE-ISSUE","SPARE-ISSUE",
AI1483="Fiber CAmtel","ACTIVE",
AI1483="Fiber AOF","ACTIVE",
AI1483="Projet OCM (HUAWEI)","PLANNED WORKS",
AI1483="Projet OCM (NOKIA)","PLANNED WORKS",
AI1483="ACCESS-ISSUE","ACCESS-ISSUE",
AI1483="Projet OCM (ZTE, NOKIA, autres projets)","PLANNED WORKS",
AI1483="No root CAuse","No root cause",
AI1483="ODU HS","ACTIVE",
AI1483="IP &amp; VLAN","ACTIVE",
AI1483="Warehouse HUAWEI","SPARE-ISSUE",
AI1483="SPARE-HS","SPARE-ISSUE",
AI1483="Power Telco","ACTIVE", AI1483="no impacts","no impacts"
),"")</f>
        <v>ACTIVE</v>
      </c>
      <c r="AK1483" s="23" t="s">
        <v>5927</v>
      </c>
      <c r="AL1483" s="23" t="str">
        <f t="shared" si="38"/>
        <v>CTR_668</v>
      </c>
      <c r="AN1483" s="9" t="s">
        <v>5537</v>
      </c>
      <c r="AO1483" s="23" t="str">
        <f>_xlfn.XLOOKUP(B1483,'INCIDENT-05-03-2026'!E:E,'INCIDENT-05-03-2026'!F:F,"")</f>
        <v/>
      </c>
      <c r="AP1483" s="7" t="s">
        <v>5537</v>
      </c>
      <c r="AQ1483" s="6"/>
      <c r="AR1483" s="7"/>
      <c r="AS1483" s="3" t="str">
        <f>_xlfn.XLOOKUP(B1483,'[3]tt num | region | site id'!$C:$C,'[3]tt num | region | site id'!$Q:$Q,"")</f>
        <v/>
      </c>
      <c r="AT1483" s="24" t="str">
        <f>_xlfn.XLOOKUP(B1483,'[4]Cells Huawei 03052026 12h'!$B:$B,'[4]Cells Huawei 03052026 12h'!$T:$T,"")</f>
        <v/>
      </c>
      <c r="AU1483" s="24" t="str">
        <f>_xlfn.XLOOKUP(B1483,'[5]cells down 02052026 8h50'!$B:$B,'[5]cells down 02052026 8h50'!$R:$R,"")</f>
        <v/>
      </c>
      <c r="AV1483" s="24" t="str">
        <f>_xlfn.XLOOKUP(B1483,'[5]cells down 02052026 13h50'!$B:$B,'[5]cells down 02052026 13h50'!$R:$R,"")</f>
        <v/>
      </c>
      <c r="AW1483" s="24" t="str">
        <f>_xlfn.XLOOKUP(B1483,'[5]cells down 02052026 13h50'!$B:$B,'[5]cells down 02052026 13h50'!$R:$R,"")</f>
        <v/>
      </c>
      <c r="AX1483" s="24" t="str">
        <f>_xlfn.XLOOKUP(B1483,'[6]cell downs 03052026 8h40 '!$B:$B,'[6]cell downs 03052026 8h40 '!$R:$R,"")</f>
        <v/>
      </c>
      <c r="AY1483" s="24" t="str">
        <f>_xlfn.XLOOKUP(B1483,'[7]ALL SITES DOWN'!$D:$D,'[7]ALL SITES DOWN'!$J:$J,"")</f>
        <v/>
      </c>
      <c r="AZ1483" s="24" t="str">
        <f>_xlfn.XLOOKUP(B1483,'[8]ALL SITES DOWN'!$D:$D,'[8]ALL SITES DOWN'!$J:$J,"")</f>
        <v/>
      </c>
      <c r="BA1483" s="9" t="str">
        <f>_xlfn.XLOOKUP(B1483,[9]sheet1!$AC:$AC,[9]sheet1!$AF:$AF,"")</f>
        <v/>
      </c>
      <c r="BB1483" s="14" t="s">
        <v>5537</v>
      </c>
      <c r="BC1483" s="14" t="s">
        <v>499</v>
      </c>
      <c r="BD1483" s="14" t="str">
        <f>_xlfn.XLOOKUP(B1483,'[10]cell downs 18042026 17h'!$B:$B,'[10]cell downs 18042026 17h'!$B:$B,"")</f>
        <v/>
      </c>
      <c r="BE1483" s="14" t="str">
        <f>_xlfn.XLOOKUP(B1483,'[11]Cells Huawei 19042026 15h'!$B:$B,'[11]Cells Huawei 19042026 15h'!$B:$B,"")</f>
        <v/>
      </c>
      <c r="BF1483" s="9" t="str">
        <f>_xlfn.XLOOKUP(B1483,'[12]cells down 19042026 9H40'!$B:$B,'[12]cells down 19042026 9H40'!$B:$B,"")</f>
        <v/>
      </c>
      <c r="BG1483" s="9" t="s">
        <v>5537</v>
      </c>
      <c r="BH1483" s="9" t="s">
        <v>1129</v>
      </c>
    </row>
    <row r="1484" spans="1:60" s="9" customFormat="1" x14ac:dyDescent="0.3">
      <c r="A1484" s="1" t="s">
        <v>3175</v>
      </c>
      <c r="B1484" s="1" t="s">
        <v>3176</v>
      </c>
      <c r="C1484" s="3" t="str">
        <f>_xlfn.XLOOKUP(B1484,'[1]daily break down'!$D:$D,'[1]daily break down'!$E:$E,"")</f>
        <v>Yaounde</v>
      </c>
      <c r="D1484" s="1" t="s">
        <v>11</v>
      </c>
      <c r="E1484" s="1" t="s">
        <v>12</v>
      </c>
      <c r="F1484" s="3" t="s">
        <v>37</v>
      </c>
      <c r="G1484" s="1" t="s">
        <v>38</v>
      </c>
      <c r="H1484" s="42" t="str">
        <f>_xlfn.XLOOKUP(B1484,[2]CALCULATION!$B:$B,[2]CALCULATION!$H:$H,"")</f>
        <v>ZTE</v>
      </c>
      <c r="I1484" s="34">
        <v>0</v>
      </c>
      <c r="J1484" s="34">
        <v>13.316382874900478</v>
      </c>
      <c r="K1484" s="34">
        <v>0</v>
      </c>
      <c r="L1484" s="34">
        <v>0</v>
      </c>
      <c r="M1484" s="34">
        <v>0</v>
      </c>
      <c r="N1484" s="34">
        <v>0</v>
      </c>
      <c r="O1484" s="34">
        <v>0</v>
      </c>
      <c r="P1484" s="34">
        <v>0</v>
      </c>
      <c r="Q1484" s="34">
        <v>0</v>
      </c>
      <c r="R1484" s="34">
        <v>0</v>
      </c>
      <c r="S1484" s="35">
        <v>0</v>
      </c>
      <c r="T1484" s="35">
        <v>0</v>
      </c>
      <c r="U1484" s="35">
        <v>0</v>
      </c>
      <c r="V1484" s="35">
        <v>0</v>
      </c>
      <c r="W1484" s="35">
        <v>0</v>
      </c>
      <c r="X1484" s="35">
        <v>0</v>
      </c>
      <c r="Y1484" s="35">
        <v>0</v>
      </c>
      <c r="Z1484" s="35">
        <v>0</v>
      </c>
      <c r="AA1484" s="35">
        <v>0</v>
      </c>
      <c r="AB1484" s="35">
        <v>0</v>
      </c>
      <c r="AC1484" s="35">
        <v>0</v>
      </c>
      <c r="AD1484" s="35">
        <v>0</v>
      </c>
      <c r="AE1484" s="58" t="s">
        <v>5560</v>
      </c>
      <c r="AF1484" s="58"/>
      <c r="AG1484" s="57" t="str" cm="1">
        <f t="array" ref="AG1484">IFERROR(_xlfn.IFS(
AI1484="MPR ISSUE","PDH",
AI1484="BSS Hardware Issue","BSS",
AI1484="Sites strategiques, MLL, Pylone, etc.","ENVTECH",
AI1484="AKTIVCO DEFAUT GE &amp; POWER Cabinet","AKTIVCO",
AI1484="AKTIVCO Coupure ENEO &amp; Baisse de tension","AKTIVCO GRID ONLY",
AI1484="Coupure ENEO &amp; Baisse de tension","IHS GRID ONLY",
AI1484="Defaut GE &amp; POWER Cabinet","IHS",
AI1484="Sharing","Partners",
AI1484="Sites strategiques &amp; DataCenter","SST &amp; DC",
AI1484="Exclu","Exclu",
AI1484="SAT","SAT",
AI1484="SPARE-ISSUE","SPARE-ISSUE",
AI1484="Fiber CAmtel","TRANS_FO_CAMTEL",
AI1484="Fiber AOF","Fiber AOF",
AI1484="Projet OCM (HUAWEI)","TRAVAUX-HUAWEI",
AI1484="Projet OCM (NOKIA)","TRAVAUX-NOKIA",
AI1484="ACCESS-ISSUE","ACCESS-ISSUE",
AI1484="Projet OCM (ZTE, NOKIA, autres projets)","TRAVAUX OCM",
AI1484="No root CAuse","No root cause",
AI1484="ODU HS","PDH",
AI1484="IP &amp; VLAN","PDH",
AI1484="Warehouse HUAWEI","SPARE-ISSUE",
AI1484="SPARE-HS","SPARE-ISSUE",
AI1484="Power Telco","BSS",AI1484="no impacts","no impacts"
),"")</f>
        <v>no impacts</v>
      </c>
      <c r="AH1484" s="57" t="str" cm="1">
        <f t="array" ref="AH1484">IFERROR(_xlfn.IFS(
AI1484="MPR ISSUE","TX ISSUE",
AI1484="BSS Hardware Issue","RAN ISSUE",
AI1484="Sites strategiques, MLL, Pylone, etc.","ENVTECH",
AI1484="AKTIVCO DEFAUT GE &amp; POWER Cabinet","POWER ISSUE",
AI1484="AKTIVCO Coupure ENEO &amp; Baisse de tension","POWER ISSUE",
AI1484="Coupure ENEO &amp; Baisse de tension","POWER ISSUE",
AI1484="Defaut GE &amp; POWER Cabinet","POWER ISSUE",
AI1484="Sharing","POWER ISSUE",
AI1484="Sites strategiques &amp; DataCenter","POWER ISSUE",
AI1484="Exclu","Exclu",
AI1484="SAT","TX ISSUE",
AI1484="SPARE-ISSUE","SPARE-ISSUE",
AI1484="Fiber CAmtel","TX ISSUE",
AI1484="Fiber AOF","TX ISSUE",
AI1484="Projet OCM (HUAWEI)","TRAVAUX-HUAWEI",
AI1484="Projet OCM (NOKIA)","TRAVAUX -NOKIA",
AI1484="ACCESS-ISSUE","ACCESS-ISSUE",
AI1484="Projet OCM (ZTE, NOKIA, autres projets)","TRAVAUX OCM",
AI1484="No root CAuse","No root cause",
AI1484="ODU HS","TX ISSUE",
AI1484="IP &amp; VLAN","TX ISSUE",
AI1484="Warehouse HUAWEI","SPARE-ISSUE",
AI1484="SPARE-HS","SPARE-ISSUE",
AI1484="Power Telco","RAN ISSUE",AI1484="no impacts","no impacts"
),"")</f>
        <v>no impacts</v>
      </c>
      <c r="AI1484" s="85" t="s">
        <v>5998</v>
      </c>
      <c r="AJ1484" s="57" t="str" cm="1">
        <f t="array" ref="AJ1484">IFERROR(_xlfn.IFS(
AI1484="MPR ISSUE","ACTIVE",
AI1484="BSS Hardware Issue","ACTIVE",
AI1484="Sites strategiques, MLL, Pylone, etc.","PASSIVE",
AI1484="AKTIVCO DEFAUT GE &amp; POWER Cabinet","PASSIVE",
AI1484="AKTIVCO Coupure ENEO &amp; Baisse de tension","PASSIVE",
AI1484="Coupure ENEO &amp; Baisse de tension","PASSIVE",
AI1484="Defaut GE &amp; POWER Cabinet","PASSIVE",
AI1484="Sharing","PASSIVE",
AI1484="Sites strategiques &amp; DataCenter","PASSIVE",
AI1484="Exclu","Exclu",
AI1484="SAT","ACTIVE",
AI1484="SPARE-ISSUE","SPARE-ISSUE",
AI1484="Fiber CAmtel","ACTIVE",
AI1484="Fiber AOF","ACTIVE",
AI1484="Projet OCM (HUAWEI)","PLANNED WORKS",
AI1484="Projet OCM (NOKIA)","PLANNED WORKS",
AI1484="ACCESS-ISSUE","ACCESS-ISSUE",
AI1484="Projet OCM (ZTE, NOKIA, autres projets)","PLANNED WORKS",
AI1484="No root CAuse","No root cause",
AI1484="ODU HS","ACTIVE",
AI1484="IP &amp; VLAN","ACTIVE",
AI1484="Warehouse HUAWEI","SPARE-ISSUE",
AI1484="SPARE-HS","SPARE-ISSUE",
AI1484="Power Telco","ACTIVE", AI1484="no impacts","no impacts"
),"")</f>
        <v>no impacts</v>
      </c>
      <c r="AK1484" s="23" t="s">
        <v>5537</v>
      </c>
      <c r="AL1484" s="23" t="str">
        <f t="shared" si="38"/>
        <v>CTR_016</v>
      </c>
      <c r="AN1484" s="9" t="s">
        <v>5537</v>
      </c>
      <c r="AO1484" s="23" t="str">
        <f>_xlfn.XLOOKUP(B1484,'INCIDENT-05-03-2026'!E:E,'INCIDENT-05-03-2026'!F:F,"")</f>
        <v/>
      </c>
      <c r="AP1484" s="7" t="s">
        <v>5537</v>
      </c>
      <c r="AQ1484" s="6"/>
      <c r="AR1484" s="7"/>
      <c r="AS1484" s="3" t="str">
        <f>_xlfn.XLOOKUP(B1484,'[3]tt num | region | site id'!$C:$C,'[3]tt num | region | site id'!$Q:$Q,"")</f>
        <v/>
      </c>
      <c r="AT1484" s="24" t="str">
        <f>_xlfn.XLOOKUP(B1484,'[4]Cells Huawei 03052026 12h'!$B:$B,'[4]Cells Huawei 03052026 12h'!$T:$T,"")</f>
        <v/>
      </c>
      <c r="AU1484" s="24" t="str">
        <f>_xlfn.XLOOKUP(B1484,'[5]cells down 02052026 8h50'!$B:$B,'[5]cells down 02052026 8h50'!$R:$R,"")</f>
        <v/>
      </c>
      <c r="AV1484" s="24" t="str">
        <f>_xlfn.XLOOKUP(B1484,'[5]cells down 02052026 13h50'!$B:$B,'[5]cells down 02052026 13h50'!$R:$R,"")</f>
        <v/>
      </c>
      <c r="AW1484" s="24" t="str">
        <f>_xlfn.XLOOKUP(B1484,'[5]cells down 02052026 13h50'!$B:$B,'[5]cells down 02052026 13h50'!$R:$R,"")</f>
        <v/>
      </c>
      <c r="AX1484" s="24" t="str">
        <f>_xlfn.XLOOKUP(B1484,'[6]cell downs 03052026 8h40 '!$B:$B,'[6]cell downs 03052026 8h40 '!$R:$R,"")</f>
        <v/>
      </c>
      <c r="AY1484" s="24" t="str">
        <f>_xlfn.XLOOKUP(B1484,'[7]ALL SITES DOWN'!$D:$D,'[7]ALL SITES DOWN'!$J:$J,"")</f>
        <v/>
      </c>
      <c r="AZ1484" s="24" t="str">
        <f>_xlfn.XLOOKUP(B1484,'[8]ALL SITES DOWN'!$D:$D,'[8]ALL SITES DOWN'!$J:$J,"")</f>
        <v/>
      </c>
      <c r="BA1484" s="9" t="str">
        <f>_xlfn.XLOOKUP(B1484,[9]sheet1!$AC:$AC,[9]sheet1!$AF:$AF,"")</f>
        <v/>
      </c>
      <c r="BB1484" s="14" t="s">
        <v>5537</v>
      </c>
      <c r="BC1484" s="14" t="s">
        <v>5537</v>
      </c>
      <c r="BD1484" s="14" t="str">
        <f>_xlfn.XLOOKUP(B1484,'[10]cell downs 18042026 17h'!$B:$B,'[10]cell downs 18042026 17h'!$B:$B,"")</f>
        <v/>
      </c>
      <c r="BE1484" s="14" t="str">
        <f>_xlfn.XLOOKUP(B1484,'[11]Cells Huawei 19042026 15h'!$B:$B,'[11]Cells Huawei 19042026 15h'!$B:$B,"")</f>
        <v/>
      </c>
      <c r="BF1484" s="9" t="str">
        <f>_xlfn.XLOOKUP(B1484,'[12]cells down 19042026 9H40'!$B:$B,'[12]cells down 19042026 9H40'!$B:$B,"")</f>
        <v/>
      </c>
      <c r="BG1484" s="9" t="s">
        <v>3176</v>
      </c>
      <c r="BH1484" s="9" t="s">
        <v>12</v>
      </c>
    </row>
    <row r="1485" spans="1:60" s="9" customFormat="1" x14ac:dyDescent="0.3">
      <c r="A1485" s="1" t="s">
        <v>2569</v>
      </c>
      <c r="B1485" s="8" t="s">
        <v>2570</v>
      </c>
      <c r="C1485" s="3" t="str">
        <f>_xlfn.XLOOKUP(B1485,'[1]daily break down'!$D:$D,'[1]daily break down'!$E:$E,"")</f>
        <v>Yaounde</v>
      </c>
      <c r="D1485" s="1" t="s">
        <v>11</v>
      </c>
      <c r="E1485" s="1" t="s">
        <v>12</v>
      </c>
      <c r="F1485" s="3" t="s">
        <v>37</v>
      </c>
      <c r="G1485" s="1" t="s">
        <v>38</v>
      </c>
      <c r="H1485" s="42" t="str">
        <f>_xlfn.XLOOKUP(B1485,[2]CALCULATION!$B:$B,[2]CALCULATION!$H:$H,"")</f>
        <v>ZTE</v>
      </c>
      <c r="I1485" s="34">
        <v>0</v>
      </c>
      <c r="J1485" s="34">
        <v>0</v>
      </c>
      <c r="K1485" s="34">
        <v>0</v>
      </c>
      <c r="L1485" s="34">
        <v>0</v>
      </c>
      <c r="M1485" s="34">
        <v>0</v>
      </c>
      <c r="N1485" s="34">
        <v>0</v>
      </c>
      <c r="O1485" s="34">
        <v>0</v>
      </c>
      <c r="P1485" s="34">
        <v>0</v>
      </c>
      <c r="Q1485" s="34">
        <v>0</v>
      </c>
      <c r="R1485" s="34">
        <v>0</v>
      </c>
      <c r="S1485" s="35">
        <v>0</v>
      </c>
      <c r="T1485" s="35">
        <v>0</v>
      </c>
      <c r="U1485" s="35">
        <v>0</v>
      </c>
      <c r="V1485" s="35">
        <v>0</v>
      </c>
      <c r="W1485" s="35">
        <v>0</v>
      </c>
      <c r="X1485" s="35">
        <v>0</v>
      </c>
      <c r="Y1485" s="35">
        <v>0</v>
      </c>
      <c r="Z1485" s="35">
        <v>0</v>
      </c>
      <c r="AA1485" s="35">
        <v>0</v>
      </c>
      <c r="AB1485" s="35">
        <v>0</v>
      </c>
      <c r="AC1485" s="35">
        <v>0</v>
      </c>
      <c r="AD1485" s="35">
        <v>0</v>
      </c>
      <c r="AE1485" s="58" t="s">
        <v>5560</v>
      </c>
      <c r="AF1485" s="58"/>
      <c r="AG1485" s="57" t="str" cm="1">
        <f t="array" ref="AG1485">IFERROR(_xlfn.IFS(
AI1485="MPR ISSUE","PDH",
AI1485="BSS Hardware Issue","BSS",
AI1485="Sites strategiques, MLL, Pylone, etc.","ENVTECH",
AI1485="AKTIVCO DEFAUT GE &amp; POWER Cabinet","AKTIVCO",
AI1485="AKTIVCO Coupure ENEO &amp; Baisse de tension","AKTIVCO GRID ONLY",
AI1485="Coupure ENEO &amp; Baisse de tension","IHS GRID ONLY",
AI1485="Defaut GE &amp; POWER Cabinet","IHS",
AI1485="Sharing","Partners",
AI1485="Sites strategiques &amp; DataCenter","SST &amp; DC",
AI1485="Exclu","Exclu",
AI1485="SAT","SAT",
AI1485="SPARE-ISSUE","SPARE-ISSUE",
AI1485="Fiber CAmtel","TRANS_FO_CAMTEL",
AI1485="Fiber AOF","Fiber AOF",
AI1485="Projet OCM (HUAWEI)","TRAVAUX-HUAWEI",
AI1485="Projet OCM (NOKIA)","TRAVAUX-NOKIA",
AI1485="ACCESS-ISSUE","ACCESS-ISSUE",
AI1485="Projet OCM (ZTE, NOKIA, autres projets)","TRAVAUX OCM",
AI1485="No root CAuse","No root cause",
AI1485="ODU HS","PDH",
AI1485="IP &amp; VLAN","PDH",
AI1485="Warehouse HUAWEI","SPARE-ISSUE",
AI1485="SPARE-HS","SPARE-ISSUE",
AI1485="Power Telco","BSS",AI1485="no impacts","no impacts"
),"")</f>
        <v>no impacts</v>
      </c>
      <c r="AH1485" s="57" t="str" cm="1">
        <f t="array" ref="AH1485">IFERROR(_xlfn.IFS(
AI1485="MPR ISSUE","TX ISSUE",
AI1485="BSS Hardware Issue","RAN ISSUE",
AI1485="Sites strategiques, MLL, Pylone, etc.","ENVTECH",
AI1485="AKTIVCO DEFAUT GE &amp; POWER Cabinet","POWER ISSUE",
AI1485="AKTIVCO Coupure ENEO &amp; Baisse de tension","POWER ISSUE",
AI1485="Coupure ENEO &amp; Baisse de tension","POWER ISSUE",
AI1485="Defaut GE &amp; POWER Cabinet","POWER ISSUE",
AI1485="Sharing","POWER ISSUE",
AI1485="Sites strategiques &amp; DataCenter","POWER ISSUE",
AI1485="Exclu","Exclu",
AI1485="SAT","TX ISSUE",
AI1485="SPARE-ISSUE","SPARE-ISSUE",
AI1485="Fiber CAmtel","TX ISSUE",
AI1485="Fiber AOF","TX ISSUE",
AI1485="Projet OCM (HUAWEI)","TRAVAUX-HUAWEI",
AI1485="Projet OCM (NOKIA)","TRAVAUX -NOKIA",
AI1485="ACCESS-ISSUE","ACCESS-ISSUE",
AI1485="Projet OCM (ZTE, NOKIA, autres projets)","TRAVAUX OCM",
AI1485="No root CAuse","No root cause",
AI1485="ODU HS","TX ISSUE",
AI1485="IP &amp; VLAN","TX ISSUE",
AI1485="Warehouse HUAWEI","SPARE-ISSUE",
AI1485="SPARE-HS","SPARE-ISSUE",
AI1485="Power Telco","RAN ISSUE",AI1485="no impacts","no impacts"
),"")</f>
        <v>no impacts</v>
      </c>
      <c r="AI1485" s="85" t="s">
        <v>5998</v>
      </c>
      <c r="AJ1485" s="57" t="str" cm="1">
        <f t="array" ref="AJ1485">IFERROR(_xlfn.IFS(
AI1485="MPR ISSUE","ACTIVE",
AI1485="BSS Hardware Issue","ACTIVE",
AI1485="Sites strategiques, MLL, Pylone, etc.","PASSIVE",
AI1485="AKTIVCO DEFAUT GE &amp; POWER Cabinet","PASSIVE",
AI1485="AKTIVCO Coupure ENEO &amp; Baisse de tension","PASSIVE",
AI1485="Coupure ENEO &amp; Baisse de tension","PASSIVE",
AI1485="Defaut GE &amp; POWER Cabinet","PASSIVE",
AI1485="Sharing","PASSIVE",
AI1485="Sites strategiques &amp; DataCenter","PASSIVE",
AI1485="Exclu","Exclu",
AI1485="SAT","ACTIVE",
AI1485="SPARE-ISSUE","SPARE-ISSUE",
AI1485="Fiber CAmtel","ACTIVE",
AI1485="Fiber AOF","ACTIVE",
AI1485="Projet OCM (HUAWEI)","PLANNED WORKS",
AI1485="Projet OCM (NOKIA)","PLANNED WORKS",
AI1485="ACCESS-ISSUE","ACCESS-ISSUE",
AI1485="Projet OCM (ZTE, NOKIA, autres projets)","PLANNED WORKS",
AI1485="No root CAuse","No root cause",
AI1485="ODU HS","ACTIVE",
AI1485="IP &amp; VLAN","ACTIVE",
AI1485="Warehouse HUAWEI","SPARE-ISSUE",
AI1485="SPARE-HS","SPARE-ISSUE",
AI1485="Power Telco","ACTIVE", AI1485="no impacts","no impacts"
),"")</f>
        <v>no impacts</v>
      </c>
      <c r="AK1485" s="23" t="s">
        <v>5537</v>
      </c>
      <c r="AL1485" s="23" t="str">
        <f t="shared" si="38"/>
        <v>CTR_643</v>
      </c>
      <c r="AN1485" s="9" t="s">
        <v>5537</v>
      </c>
      <c r="AO1485" s="23" t="str">
        <f>_xlfn.XLOOKUP(B1485,'INCIDENT-05-03-2026'!E:E,'INCIDENT-05-03-2026'!F:F,"")</f>
        <v/>
      </c>
      <c r="AP1485" s="7" t="s">
        <v>5537</v>
      </c>
      <c r="AQ1485" s="6"/>
      <c r="AR1485" s="7"/>
      <c r="AS1485" s="3" t="str">
        <f>_xlfn.XLOOKUP(B1485,'[3]tt num | region | site id'!$C:$C,'[3]tt num | region | site id'!$Q:$Q,"")</f>
        <v/>
      </c>
      <c r="AT1485" s="24" t="str">
        <f>_xlfn.XLOOKUP(B1485,'[4]Cells Huawei 03052026 12h'!$B:$B,'[4]Cells Huawei 03052026 12h'!$T:$T,"")</f>
        <v/>
      </c>
      <c r="AU1485" s="24" t="str">
        <f>_xlfn.XLOOKUP(B1485,'[5]cells down 02052026 8h50'!$B:$B,'[5]cells down 02052026 8h50'!$R:$R,"")</f>
        <v/>
      </c>
      <c r="AV1485" s="24" t="str">
        <f>_xlfn.XLOOKUP(B1485,'[5]cells down 02052026 13h50'!$B:$B,'[5]cells down 02052026 13h50'!$R:$R,"")</f>
        <v/>
      </c>
      <c r="AW1485" s="24" t="str">
        <f>_xlfn.XLOOKUP(B1485,'[5]cells down 02052026 13h50'!$B:$B,'[5]cells down 02052026 13h50'!$R:$R,"")</f>
        <v/>
      </c>
      <c r="AX1485" s="24" t="str">
        <f>_xlfn.XLOOKUP(B1485,'[6]cell downs 03052026 8h40 '!$B:$B,'[6]cell downs 03052026 8h40 '!$R:$R,"")</f>
        <v/>
      </c>
      <c r="AY1485" s="24" t="str">
        <f>_xlfn.XLOOKUP(B1485,'[7]ALL SITES DOWN'!$D:$D,'[7]ALL SITES DOWN'!$J:$J,"")</f>
        <v/>
      </c>
      <c r="AZ1485" s="24" t="str">
        <f>_xlfn.XLOOKUP(B1485,'[8]ALL SITES DOWN'!$D:$D,'[8]ALL SITES DOWN'!$J:$J,"")</f>
        <v/>
      </c>
      <c r="BA1485" s="9" t="str">
        <f>_xlfn.XLOOKUP(B1485,[9]sheet1!$AC:$AC,[9]sheet1!$AF:$AF,"")</f>
        <v/>
      </c>
      <c r="BB1485" s="14" t="s">
        <v>5537</v>
      </c>
      <c r="BC1485" s="14" t="s">
        <v>5537</v>
      </c>
      <c r="BD1485" s="14" t="str">
        <f>_xlfn.XLOOKUP(B1485,'[10]cell downs 18042026 17h'!$B:$B,'[10]cell downs 18042026 17h'!$B:$B,"")</f>
        <v/>
      </c>
      <c r="BE1485" s="14" t="str">
        <f>_xlfn.XLOOKUP(B1485,'[11]Cells Huawei 19042026 15h'!$B:$B,'[11]Cells Huawei 19042026 15h'!$B:$B,"")</f>
        <v/>
      </c>
      <c r="BF1485" s="9" t="str">
        <f>_xlfn.XLOOKUP(B1485,'[12]cells down 19042026 9H40'!$B:$B,'[12]cells down 19042026 9H40'!$B:$B,"")</f>
        <v/>
      </c>
      <c r="BG1485" s="9" t="s">
        <v>2570</v>
      </c>
      <c r="BH1485" s="9" t="s">
        <v>1713</v>
      </c>
    </row>
    <row r="1486" spans="1:60" s="9" customFormat="1" x14ac:dyDescent="0.3">
      <c r="A1486" s="1" t="s">
        <v>3255</v>
      </c>
      <c r="B1486" s="8" t="s">
        <v>3256</v>
      </c>
      <c r="C1486" s="3" t="str">
        <f>_xlfn.XLOOKUP(B1486,'[1]daily break down'!$D:$D,'[1]daily break down'!$E:$E,"")</f>
        <v>Yaounde</v>
      </c>
      <c r="D1486" s="1" t="s">
        <v>21</v>
      </c>
      <c r="E1486" s="1" t="s">
        <v>30</v>
      </c>
      <c r="F1486" s="3" t="s">
        <v>37</v>
      </c>
      <c r="G1486" s="1" t="s">
        <v>38</v>
      </c>
      <c r="H1486" s="42" t="str">
        <f>_xlfn.XLOOKUP(B1486,[2]CALCULATION!$B:$B,[2]CALCULATION!$H:$H,"")</f>
        <v>ZTE</v>
      </c>
      <c r="I1486" s="34">
        <v>0</v>
      </c>
      <c r="J1486" s="34">
        <v>0</v>
      </c>
      <c r="K1486" s="34">
        <v>0</v>
      </c>
      <c r="L1486" s="34">
        <v>0.26349544706120653</v>
      </c>
      <c r="M1486" s="34">
        <v>0</v>
      </c>
      <c r="N1486" s="34">
        <v>0</v>
      </c>
      <c r="O1486" s="34">
        <v>1.7153421624105036</v>
      </c>
      <c r="P1486" s="34">
        <v>0</v>
      </c>
      <c r="Q1486" s="34">
        <v>0</v>
      </c>
      <c r="R1486" s="34">
        <v>0</v>
      </c>
      <c r="S1486" s="35">
        <v>0</v>
      </c>
      <c r="T1486" s="35">
        <v>0</v>
      </c>
      <c r="U1486" s="35">
        <v>0.15775126771736708</v>
      </c>
      <c r="V1486" s="35">
        <v>0</v>
      </c>
      <c r="W1486" s="35">
        <v>0</v>
      </c>
      <c r="X1486" s="35">
        <v>0</v>
      </c>
      <c r="Y1486" s="35">
        <v>0</v>
      </c>
      <c r="Z1486" s="35">
        <v>0</v>
      </c>
      <c r="AA1486" s="35">
        <v>0</v>
      </c>
      <c r="AB1486" s="35">
        <v>0</v>
      </c>
      <c r="AC1486" s="35">
        <v>0</v>
      </c>
      <c r="AD1486" s="35">
        <v>0</v>
      </c>
      <c r="AE1486" s="58" t="s">
        <v>5560</v>
      </c>
      <c r="AF1486" s="58"/>
      <c r="AG1486" s="57" t="str" cm="1">
        <f t="array" ref="AG1486">IFERROR(_xlfn.IFS(
AI1486="MPR ISSUE","PDH",
AI1486="BSS Hardware Issue","BSS",
AI1486="Sites strategiques, MLL, Pylone, etc.","ENVTECH",
AI1486="AKTIVCO DEFAUT GE &amp; POWER Cabinet","AKTIVCO",
AI1486="AKTIVCO Coupure ENEO &amp; Baisse de tension","AKTIVCO GRID ONLY",
AI1486="Coupure ENEO &amp; Baisse de tension","IHS GRID ONLY",
AI1486="Defaut GE &amp; POWER Cabinet","IHS",
AI1486="Sharing","Partners",
AI1486="Sites strategiques &amp; DataCenter","SST &amp; DC",
AI1486="Exclu","Exclu",
AI1486="SAT","SAT",
AI1486="SPARE-ISSUE","SPARE-ISSUE",
AI1486="Fiber CAmtel","TRANS_FO_CAMTEL",
AI1486="Fiber AOF","Fiber AOF",
AI1486="Projet OCM (HUAWEI)","TRAVAUX-HUAWEI",
AI1486="Projet OCM (NOKIA)","TRAVAUX-NOKIA",
AI1486="ACCESS-ISSUE","ACCESS-ISSUE",
AI1486="Projet OCM (ZTE, NOKIA, autres projets)","TRAVAUX OCM",
AI1486="No root CAuse","No root cause",
AI1486="ODU HS","PDH",
AI1486="IP &amp; VLAN","PDH",
AI1486="Warehouse HUAWEI","SPARE-ISSUE",
AI1486="SPARE-HS","SPARE-ISSUE",
AI1486="Power Telco","BSS",AI1486="no impacts","no impacts"
),"")</f>
        <v>no impacts</v>
      </c>
      <c r="AH1486" s="57" t="str" cm="1">
        <f t="array" ref="AH1486">IFERROR(_xlfn.IFS(
AI1486="MPR ISSUE","TX ISSUE",
AI1486="BSS Hardware Issue","RAN ISSUE",
AI1486="Sites strategiques, MLL, Pylone, etc.","ENVTECH",
AI1486="AKTIVCO DEFAUT GE &amp; POWER Cabinet","POWER ISSUE",
AI1486="AKTIVCO Coupure ENEO &amp; Baisse de tension","POWER ISSUE",
AI1486="Coupure ENEO &amp; Baisse de tension","POWER ISSUE",
AI1486="Defaut GE &amp; POWER Cabinet","POWER ISSUE",
AI1486="Sharing","POWER ISSUE",
AI1486="Sites strategiques &amp; DataCenter","POWER ISSUE",
AI1486="Exclu","Exclu",
AI1486="SAT","TX ISSUE",
AI1486="SPARE-ISSUE","SPARE-ISSUE",
AI1486="Fiber CAmtel","TX ISSUE",
AI1486="Fiber AOF","TX ISSUE",
AI1486="Projet OCM (HUAWEI)","TRAVAUX-HUAWEI",
AI1486="Projet OCM (NOKIA)","TRAVAUX -NOKIA",
AI1486="ACCESS-ISSUE","ACCESS-ISSUE",
AI1486="Projet OCM (ZTE, NOKIA, autres projets)","TRAVAUX OCM",
AI1486="No root CAuse","No root cause",
AI1486="ODU HS","TX ISSUE",
AI1486="IP &amp; VLAN","TX ISSUE",
AI1486="Warehouse HUAWEI","SPARE-ISSUE",
AI1486="SPARE-HS","SPARE-ISSUE",
AI1486="Power Telco","RAN ISSUE",AI1486="no impacts","no impacts"
),"")</f>
        <v>no impacts</v>
      </c>
      <c r="AI1486" s="85" t="s">
        <v>5998</v>
      </c>
      <c r="AJ1486" s="57" t="str" cm="1">
        <f t="array" ref="AJ1486">IFERROR(_xlfn.IFS(
AI1486="MPR ISSUE","ACTIVE",
AI1486="BSS Hardware Issue","ACTIVE",
AI1486="Sites strategiques, MLL, Pylone, etc.","PASSIVE",
AI1486="AKTIVCO DEFAUT GE &amp; POWER Cabinet","PASSIVE",
AI1486="AKTIVCO Coupure ENEO &amp; Baisse de tension","PASSIVE",
AI1486="Coupure ENEO &amp; Baisse de tension","PASSIVE",
AI1486="Defaut GE &amp; POWER Cabinet","PASSIVE",
AI1486="Sharing","PASSIVE",
AI1486="Sites strategiques &amp; DataCenter","PASSIVE",
AI1486="Exclu","Exclu",
AI1486="SAT","ACTIVE",
AI1486="SPARE-ISSUE","SPARE-ISSUE",
AI1486="Fiber CAmtel","ACTIVE",
AI1486="Fiber AOF","ACTIVE",
AI1486="Projet OCM (HUAWEI)","PLANNED WORKS",
AI1486="Projet OCM (NOKIA)","PLANNED WORKS",
AI1486="ACCESS-ISSUE","ACCESS-ISSUE",
AI1486="Projet OCM (ZTE, NOKIA, autres projets)","PLANNED WORKS",
AI1486="No root CAuse","No root cause",
AI1486="ODU HS","ACTIVE",
AI1486="IP &amp; VLAN","ACTIVE",
AI1486="Warehouse HUAWEI","SPARE-ISSUE",
AI1486="SPARE-HS","SPARE-ISSUE",
AI1486="Power Telco","ACTIVE", AI1486="no impacts","no impacts"
),"")</f>
        <v>no impacts</v>
      </c>
      <c r="AK1486" s="23" t="s">
        <v>5537</v>
      </c>
      <c r="AL1486" s="23" t="str">
        <f t="shared" si="38"/>
        <v>CTR_720</v>
      </c>
      <c r="AN1486" s="9" t="s">
        <v>5537</v>
      </c>
      <c r="AO1486" s="23" t="str">
        <f>_xlfn.XLOOKUP(B1486,'INCIDENT-05-03-2026'!E:E,'INCIDENT-05-03-2026'!F:F,"")</f>
        <v/>
      </c>
      <c r="AP1486" s="7" t="s">
        <v>5537</v>
      </c>
      <c r="AQ1486" s="6"/>
      <c r="AR1486" s="7"/>
      <c r="AS1486" s="3" t="str">
        <f>_xlfn.XLOOKUP(B1486,'[3]tt num | region | site id'!$C:$C,'[3]tt num | region | site id'!$Q:$Q,"")</f>
        <v/>
      </c>
      <c r="AT1486" s="24" t="str">
        <f>_xlfn.XLOOKUP(B1486,'[4]Cells Huawei 03052026 12h'!$B:$B,'[4]Cells Huawei 03052026 12h'!$T:$T,"")</f>
        <v/>
      </c>
      <c r="AU1486" s="24" t="str">
        <f>_xlfn.XLOOKUP(B1486,'[5]cells down 02052026 8h50'!$B:$B,'[5]cells down 02052026 8h50'!$R:$R,"")</f>
        <v/>
      </c>
      <c r="AV1486" s="24" t="str">
        <f>_xlfn.XLOOKUP(B1486,'[5]cells down 02052026 13h50'!$B:$B,'[5]cells down 02052026 13h50'!$R:$R,"")</f>
        <v/>
      </c>
      <c r="AW1486" s="24" t="str">
        <f>_xlfn.XLOOKUP(B1486,'[5]cells down 02052026 13h50'!$B:$B,'[5]cells down 02052026 13h50'!$R:$R,"")</f>
        <v/>
      </c>
      <c r="AX1486" s="24" t="str">
        <f>_xlfn.XLOOKUP(B1486,'[6]cell downs 03052026 8h40 '!$B:$B,'[6]cell downs 03052026 8h40 '!$R:$R,"")</f>
        <v/>
      </c>
      <c r="AY1486" s="24" t="str">
        <f>_xlfn.XLOOKUP(B1486,'[7]ALL SITES DOWN'!$D:$D,'[7]ALL SITES DOWN'!$J:$J,"")</f>
        <v/>
      </c>
      <c r="AZ1486" s="24" t="str">
        <f>_xlfn.XLOOKUP(B1486,'[8]ALL SITES DOWN'!$D:$D,'[8]ALL SITES DOWN'!$J:$J,"")</f>
        <v/>
      </c>
      <c r="BA1486" s="9" t="str">
        <f>_xlfn.XLOOKUP(B1486,[9]sheet1!$AC:$AC,[9]sheet1!$AF:$AF,"")</f>
        <v/>
      </c>
      <c r="BB1486" s="14" t="s">
        <v>5537</v>
      </c>
      <c r="BC1486" s="14" t="s">
        <v>5537</v>
      </c>
      <c r="BD1486" s="14" t="str">
        <f>_xlfn.XLOOKUP(B1486,'[10]cell downs 18042026 17h'!$B:$B,'[10]cell downs 18042026 17h'!$B:$B,"")</f>
        <v/>
      </c>
      <c r="BE1486" s="14" t="str">
        <f>_xlfn.XLOOKUP(B1486,'[11]Cells Huawei 19042026 15h'!$B:$B,'[11]Cells Huawei 19042026 15h'!$B:$B,"")</f>
        <v/>
      </c>
      <c r="BF1486" s="9" t="str">
        <f>_xlfn.XLOOKUP(B1486,'[12]cells down 19042026 9H40'!$B:$B,'[12]cells down 19042026 9H40'!$B:$B,"")</f>
        <v/>
      </c>
      <c r="BG1486" s="9" t="s">
        <v>5537</v>
      </c>
      <c r="BH1486" s="9" t="s">
        <v>5537</v>
      </c>
    </row>
    <row r="1487" spans="1:60" s="9" customFormat="1" x14ac:dyDescent="0.3">
      <c r="A1487" s="1" t="s">
        <v>2384</v>
      </c>
      <c r="B1487" s="8" t="s">
        <v>2385</v>
      </c>
      <c r="C1487" s="3" t="str">
        <f>_xlfn.XLOOKUP(B1487,'[1]daily break down'!$D:$D,'[1]daily break down'!$E:$E,"")</f>
        <v>Yaounde</v>
      </c>
      <c r="D1487" s="1" t="s">
        <v>11</v>
      </c>
      <c r="E1487" s="1" t="s">
        <v>12</v>
      </c>
      <c r="F1487" s="3" t="s">
        <v>37</v>
      </c>
      <c r="G1487" s="1" t="s">
        <v>38</v>
      </c>
      <c r="H1487" s="42" t="str">
        <f>_xlfn.XLOOKUP(B1487,[2]CALCULATION!$B:$B,[2]CALCULATION!$H:$H,"")</f>
        <v>ZTE</v>
      </c>
      <c r="I1487" s="34">
        <v>0</v>
      </c>
      <c r="J1487" s="34">
        <v>0</v>
      </c>
      <c r="K1487" s="34">
        <v>0</v>
      </c>
      <c r="L1487" s="34">
        <v>0</v>
      </c>
      <c r="M1487" s="34">
        <v>0</v>
      </c>
      <c r="N1487" s="34">
        <v>0</v>
      </c>
      <c r="O1487" s="34">
        <v>0</v>
      </c>
      <c r="P1487" s="34">
        <v>2.3130491420613932</v>
      </c>
      <c r="Q1487" s="34">
        <v>0</v>
      </c>
      <c r="R1487" s="34">
        <v>0</v>
      </c>
      <c r="S1487" s="35">
        <v>0</v>
      </c>
      <c r="T1487" s="35">
        <v>0</v>
      </c>
      <c r="U1487" s="35">
        <v>0</v>
      </c>
      <c r="V1487" s="35">
        <v>0</v>
      </c>
      <c r="W1487" s="35">
        <v>0</v>
      </c>
      <c r="X1487" s="35">
        <v>0</v>
      </c>
      <c r="Y1487" s="35">
        <v>0</v>
      </c>
      <c r="Z1487" s="35">
        <v>0</v>
      </c>
      <c r="AA1487" s="35">
        <v>0</v>
      </c>
      <c r="AB1487" s="35">
        <v>0</v>
      </c>
      <c r="AC1487" s="35">
        <v>0</v>
      </c>
      <c r="AD1487" s="35">
        <v>0</v>
      </c>
      <c r="AE1487" s="58" t="s">
        <v>5560</v>
      </c>
      <c r="AF1487" s="58"/>
      <c r="AG1487" s="57" t="str" cm="1">
        <f t="array" ref="AG1487">IFERROR(_xlfn.IFS(
AI1487="MPR ISSUE","PDH",
AI1487="BSS Hardware Issue","BSS",
AI1487="Sites strategiques, MLL, Pylone, etc.","ENVTECH",
AI1487="AKTIVCO DEFAUT GE &amp; POWER Cabinet","AKTIVCO",
AI1487="AKTIVCO Coupure ENEO &amp; Baisse de tension","AKTIVCO GRID ONLY",
AI1487="Coupure ENEO &amp; Baisse de tension","IHS GRID ONLY",
AI1487="Defaut GE &amp; POWER Cabinet","IHS",
AI1487="Sharing","Partners",
AI1487="Sites strategiques &amp; DataCenter","SST &amp; DC",
AI1487="Exclu","Exclu",
AI1487="SAT","SAT",
AI1487="SPARE-ISSUE","SPARE-ISSUE",
AI1487="Fiber CAmtel","TRANS_FO_CAMTEL",
AI1487="Fiber AOF","Fiber AOF",
AI1487="Projet OCM (HUAWEI)","TRAVAUX-HUAWEI",
AI1487="Projet OCM (NOKIA)","TRAVAUX-NOKIA",
AI1487="ACCESS-ISSUE","ACCESS-ISSUE",
AI1487="Projet OCM (ZTE, NOKIA, autres projets)","TRAVAUX OCM",
AI1487="No root CAuse","No root cause",
AI1487="ODU HS","PDH",
AI1487="IP &amp; VLAN","PDH",
AI1487="Warehouse HUAWEI","SPARE-ISSUE",
AI1487="SPARE-HS","SPARE-ISSUE",
AI1487="Power Telco","BSS",AI1487="no impacts","no impacts"
),"")</f>
        <v>no impacts</v>
      </c>
      <c r="AH1487" s="57" t="str" cm="1">
        <f t="array" ref="AH1487">IFERROR(_xlfn.IFS(
AI1487="MPR ISSUE","TX ISSUE",
AI1487="BSS Hardware Issue","RAN ISSUE",
AI1487="Sites strategiques, MLL, Pylone, etc.","ENVTECH",
AI1487="AKTIVCO DEFAUT GE &amp; POWER Cabinet","POWER ISSUE",
AI1487="AKTIVCO Coupure ENEO &amp; Baisse de tension","POWER ISSUE",
AI1487="Coupure ENEO &amp; Baisse de tension","POWER ISSUE",
AI1487="Defaut GE &amp; POWER Cabinet","POWER ISSUE",
AI1487="Sharing","POWER ISSUE",
AI1487="Sites strategiques &amp; DataCenter","POWER ISSUE",
AI1487="Exclu","Exclu",
AI1487="SAT","TX ISSUE",
AI1487="SPARE-ISSUE","SPARE-ISSUE",
AI1487="Fiber CAmtel","TX ISSUE",
AI1487="Fiber AOF","TX ISSUE",
AI1487="Projet OCM (HUAWEI)","TRAVAUX-HUAWEI",
AI1487="Projet OCM (NOKIA)","TRAVAUX -NOKIA",
AI1487="ACCESS-ISSUE","ACCESS-ISSUE",
AI1487="Projet OCM (ZTE, NOKIA, autres projets)","TRAVAUX OCM",
AI1487="No root CAuse","No root cause",
AI1487="ODU HS","TX ISSUE",
AI1487="IP &amp; VLAN","TX ISSUE",
AI1487="Warehouse HUAWEI","SPARE-ISSUE",
AI1487="SPARE-HS","SPARE-ISSUE",
AI1487="Power Telco","RAN ISSUE",AI1487="no impacts","no impacts"
),"")</f>
        <v>no impacts</v>
      </c>
      <c r="AI1487" s="85" t="s">
        <v>5998</v>
      </c>
      <c r="AJ1487" s="57" t="str" cm="1">
        <f t="array" ref="AJ1487">IFERROR(_xlfn.IFS(
AI1487="MPR ISSUE","ACTIVE",
AI1487="BSS Hardware Issue","ACTIVE",
AI1487="Sites strategiques, MLL, Pylone, etc.","PASSIVE",
AI1487="AKTIVCO DEFAUT GE &amp; POWER Cabinet","PASSIVE",
AI1487="AKTIVCO Coupure ENEO &amp; Baisse de tension","PASSIVE",
AI1487="Coupure ENEO &amp; Baisse de tension","PASSIVE",
AI1487="Defaut GE &amp; POWER Cabinet","PASSIVE",
AI1487="Sharing","PASSIVE",
AI1487="Sites strategiques &amp; DataCenter","PASSIVE",
AI1487="Exclu","Exclu",
AI1487="SAT","ACTIVE",
AI1487="SPARE-ISSUE","SPARE-ISSUE",
AI1487="Fiber CAmtel","ACTIVE",
AI1487="Fiber AOF","ACTIVE",
AI1487="Projet OCM (HUAWEI)","PLANNED WORKS",
AI1487="Projet OCM (NOKIA)","PLANNED WORKS",
AI1487="ACCESS-ISSUE","ACCESS-ISSUE",
AI1487="Projet OCM (ZTE, NOKIA, autres projets)","PLANNED WORKS",
AI1487="No root CAuse","No root cause",
AI1487="ODU HS","ACTIVE",
AI1487="IP &amp; VLAN","ACTIVE",
AI1487="Warehouse HUAWEI","SPARE-ISSUE",
AI1487="SPARE-HS","SPARE-ISSUE",
AI1487="Power Telco","ACTIVE", AI1487="no impacts","no impacts"
),"")</f>
        <v>no impacts</v>
      </c>
      <c r="AK1487" s="23" t="s">
        <v>5537</v>
      </c>
      <c r="AL1487" s="23" t="str">
        <f t="shared" si="38"/>
        <v>CTR_161</v>
      </c>
      <c r="AN1487" s="9" t="s">
        <v>5537</v>
      </c>
      <c r="AO1487" s="23" t="str">
        <f>_xlfn.XLOOKUP(B1487,'INCIDENT-05-03-2026'!E:E,'INCIDENT-05-03-2026'!F:F,"")</f>
        <v/>
      </c>
      <c r="AP1487" s="7" t="s">
        <v>5537</v>
      </c>
      <c r="AQ1487" s="6"/>
      <c r="AR1487" s="7"/>
      <c r="AS1487" s="3" t="str">
        <f>_xlfn.XLOOKUP(B1487,'[3]tt num | region | site id'!$C:$C,'[3]tt num | region | site id'!$Q:$Q,"")</f>
        <v/>
      </c>
      <c r="AT1487" s="24" t="str">
        <f>_xlfn.XLOOKUP(B1487,'[4]Cells Huawei 03052026 12h'!$B:$B,'[4]Cells Huawei 03052026 12h'!$T:$T,"")</f>
        <v/>
      </c>
      <c r="AU1487" s="24" t="str">
        <f>_xlfn.XLOOKUP(B1487,'[5]cells down 02052026 8h50'!$B:$B,'[5]cells down 02052026 8h50'!$R:$R,"")</f>
        <v/>
      </c>
      <c r="AV1487" s="24" t="str">
        <f>_xlfn.XLOOKUP(B1487,'[5]cells down 02052026 13h50'!$B:$B,'[5]cells down 02052026 13h50'!$R:$R,"")</f>
        <v/>
      </c>
      <c r="AW1487" s="24" t="str">
        <f>_xlfn.XLOOKUP(B1487,'[5]cells down 02052026 13h50'!$B:$B,'[5]cells down 02052026 13h50'!$R:$R,"")</f>
        <v/>
      </c>
      <c r="AX1487" s="24" t="str">
        <f>_xlfn.XLOOKUP(B1487,'[6]cell downs 03052026 8h40 '!$B:$B,'[6]cell downs 03052026 8h40 '!$R:$R,"")</f>
        <v/>
      </c>
      <c r="AY1487" s="24" t="str">
        <f>_xlfn.XLOOKUP(B1487,'[7]ALL SITES DOWN'!$D:$D,'[7]ALL SITES DOWN'!$J:$J,"")</f>
        <v/>
      </c>
      <c r="AZ1487" s="24" t="str">
        <f>_xlfn.XLOOKUP(B1487,'[8]ALL SITES DOWN'!$D:$D,'[8]ALL SITES DOWN'!$J:$J,"")</f>
        <v/>
      </c>
      <c r="BA1487" s="9" t="str">
        <f>_xlfn.XLOOKUP(B1487,[9]sheet1!$AC:$AC,[9]sheet1!$AF:$AF,"")</f>
        <v/>
      </c>
      <c r="BB1487" s="14" t="s">
        <v>5537</v>
      </c>
      <c r="BC1487" s="14" t="s">
        <v>5537</v>
      </c>
      <c r="BD1487" s="14" t="str">
        <f>_xlfn.XLOOKUP(B1487,'[10]cell downs 18042026 17h'!$B:$B,'[10]cell downs 18042026 17h'!$B:$B,"")</f>
        <v/>
      </c>
      <c r="BE1487" s="14" t="str">
        <f>_xlfn.XLOOKUP(B1487,'[11]Cells Huawei 19042026 15h'!$B:$B,'[11]Cells Huawei 19042026 15h'!$B:$B,"")</f>
        <v/>
      </c>
      <c r="BF1487" s="9" t="str">
        <f>_xlfn.XLOOKUP(B1487,'[12]cells down 19042026 9H40'!$B:$B,'[12]cells down 19042026 9H40'!$B:$B,"")</f>
        <v/>
      </c>
      <c r="BG1487" s="9" t="s">
        <v>2385</v>
      </c>
      <c r="BH1487" s="9" t="s">
        <v>5537</v>
      </c>
    </row>
    <row r="1488" spans="1:60" s="9" customFormat="1" x14ac:dyDescent="0.3">
      <c r="A1488" s="1" t="s">
        <v>896</v>
      </c>
      <c r="B1488" s="8" t="s">
        <v>897</v>
      </c>
      <c r="C1488" s="3" t="str">
        <f>_xlfn.XLOOKUP(B1488,'[1]daily break down'!$D:$D,'[1]daily break down'!$E:$E,"")</f>
        <v>Yaounde</v>
      </c>
      <c r="D1488" s="1" t="s">
        <v>11</v>
      </c>
      <c r="E1488" s="1" t="s">
        <v>12</v>
      </c>
      <c r="F1488" s="3" t="s">
        <v>37</v>
      </c>
      <c r="G1488" s="1" t="s">
        <v>38</v>
      </c>
      <c r="H1488" s="42" t="str">
        <f>_xlfn.XLOOKUP(B1488,[2]CALCULATION!$B:$B,[2]CALCULATION!$H:$H,"")</f>
        <v>ZTE</v>
      </c>
      <c r="I1488" s="34">
        <v>0</v>
      </c>
      <c r="J1488" s="34">
        <v>0</v>
      </c>
      <c r="K1488" s="34">
        <v>0</v>
      </c>
      <c r="L1488" s="34">
        <v>0</v>
      </c>
      <c r="M1488" s="34">
        <v>0</v>
      </c>
      <c r="N1488" s="34">
        <v>0</v>
      </c>
      <c r="O1488" s="34">
        <v>0</v>
      </c>
      <c r="P1488" s="34">
        <v>4.4780314639317673</v>
      </c>
      <c r="Q1488" s="34">
        <v>0</v>
      </c>
      <c r="R1488" s="34">
        <v>21.040041891031947</v>
      </c>
      <c r="S1488" s="35">
        <v>0</v>
      </c>
      <c r="T1488" s="35">
        <v>0</v>
      </c>
      <c r="U1488" s="35">
        <v>0</v>
      </c>
      <c r="V1488" s="35">
        <v>0</v>
      </c>
      <c r="W1488" s="35">
        <v>0</v>
      </c>
      <c r="X1488" s="35">
        <v>0</v>
      </c>
      <c r="Y1488" s="35">
        <v>0</v>
      </c>
      <c r="Z1488" s="35">
        <v>0</v>
      </c>
      <c r="AA1488" s="35">
        <v>0</v>
      </c>
      <c r="AB1488" s="35">
        <v>0</v>
      </c>
      <c r="AC1488" s="35">
        <v>0</v>
      </c>
      <c r="AD1488" s="35">
        <v>0</v>
      </c>
      <c r="AE1488" s="58" t="s">
        <v>5560</v>
      </c>
      <c r="AF1488" s="58"/>
      <c r="AG1488" s="57" t="str" cm="1">
        <f t="array" ref="AG1488">IFERROR(_xlfn.IFS(
AI1488="MPR ISSUE","PDH",
AI1488="BSS Hardware Issue","BSS",
AI1488="Sites strategiques, MLL, Pylone, etc.","ENVTECH",
AI1488="AKTIVCO DEFAUT GE &amp; POWER Cabinet","AKTIVCO",
AI1488="AKTIVCO Coupure ENEO &amp; Baisse de tension","AKTIVCO GRID ONLY",
AI1488="Coupure ENEO &amp; Baisse de tension","IHS GRID ONLY",
AI1488="Defaut GE &amp; POWER Cabinet","IHS",
AI1488="Sharing","Partners",
AI1488="Sites strategiques &amp; DataCenter","SST &amp; DC",
AI1488="Exclu","Exclu",
AI1488="SAT","SAT",
AI1488="SPARE-ISSUE","SPARE-ISSUE",
AI1488="Fiber CAmtel","TRANS_FO_CAMTEL",
AI1488="Fiber AOF","Fiber AOF",
AI1488="Projet OCM (HUAWEI)","TRAVAUX-HUAWEI",
AI1488="Projet OCM (NOKIA)","TRAVAUX-NOKIA",
AI1488="ACCESS-ISSUE","ACCESS-ISSUE",
AI1488="Projet OCM (ZTE, NOKIA, autres projets)","TRAVAUX OCM",
AI1488="No root CAuse","No root cause",
AI1488="ODU HS","PDH",
AI1488="IP &amp; VLAN","PDH",
AI1488="Warehouse HUAWEI","SPARE-ISSUE",
AI1488="SPARE-HS","SPARE-ISSUE",
AI1488="Power Telco","BSS",AI1488="no impacts","no impacts"
),"")</f>
        <v>no impacts</v>
      </c>
      <c r="AH1488" s="57" t="str" cm="1">
        <f t="array" ref="AH1488">IFERROR(_xlfn.IFS(
AI1488="MPR ISSUE","TX ISSUE",
AI1488="BSS Hardware Issue","RAN ISSUE",
AI1488="Sites strategiques, MLL, Pylone, etc.","ENVTECH",
AI1488="AKTIVCO DEFAUT GE &amp; POWER Cabinet","POWER ISSUE",
AI1488="AKTIVCO Coupure ENEO &amp; Baisse de tension","POWER ISSUE",
AI1488="Coupure ENEO &amp; Baisse de tension","POWER ISSUE",
AI1488="Defaut GE &amp; POWER Cabinet","POWER ISSUE",
AI1488="Sharing","POWER ISSUE",
AI1488="Sites strategiques &amp; DataCenter","POWER ISSUE",
AI1488="Exclu","Exclu",
AI1488="SAT","TX ISSUE",
AI1488="SPARE-ISSUE","SPARE-ISSUE",
AI1488="Fiber CAmtel","TX ISSUE",
AI1488="Fiber AOF","TX ISSUE",
AI1488="Projet OCM (HUAWEI)","TRAVAUX-HUAWEI",
AI1488="Projet OCM (NOKIA)","TRAVAUX -NOKIA",
AI1488="ACCESS-ISSUE","ACCESS-ISSUE",
AI1488="Projet OCM (ZTE, NOKIA, autres projets)","TRAVAUX OCM",
AI1488="No root CAuse","No root cause",
AI1488="ODU HS","TX ISSUE",
AI1488="IP &amp; VLAN","TX ISSUE",
AI1488="Warehouse HUAWEI","SPARE-ISSUE",
AI1488="SPARE-HS","SPARE-ISSUE",
AI1488="Power Telco","RAN ISSUE",AI1488="no impacts","no impacts"
),"")</f>
        <v>no impacts</v>
      </c>
      <c r="AI1488" s="85" t="s">
        <v>5998</v>
      </c>
      <c r="AJ1488" s="57" t="str" cm="1">
        <f t="array" ref="AJ1488">IFERROR(_xlfn.IFS(
AI1488="MPR ISSUE","ACTIVE",
AI1488="BSS Hardware Issue","ACTIVE",
AI1488="Sites strategiques, MLL, Pylone, etc.","PASSIVE",
AI1488="AKTIVCO DEFAUT GE &amp; POWER Cabinet","PASSIVE",
AI1488="AKTIVCO Coupure ENEO &amp; Baisse de tension","PASSIVE",
AI1488="Coupure ENEO &amp; Baisse de tension","PASSIVE",
AI1488="Defaut GE &amp; POWER Cabinet","PASSIVE",
AI1488="Sharing","PASSIVE",
AI1488="Sites strategiques &amp; DataCenter","PASSIVE",
AI1488="Exclu","Exclu",
AI1488="SAT","ACTIVE",
AI1488="SPARE-ISSUE","SPARE-ISSUE",
AI1488="Fiber CAmtel","ACTIVE",
AI1488="Fiber AOF","ACTIVE",
AI1488="Projet OCM (HUAWEI)","PLANNED WORKS",
AI1488="Projet OCM (NOKIA)","PLANNED WORKS",
AI1488="ACCESS-ISSUE","ACCESS-ISSUE",
AI1488="Projet OCM (ZTE, NOKIA, autres projets)","PLANNED WORKS",
AI1488="No root CAuse","No root cause",
AI1488="ODU HS","ACTIVE",
AI1488="IP &amp; VLAN","ACTIVE",
AI1488="Warehouse HUAWEI","SPARE-ISSUE",
AI1488="SPARE-HS","SPARE-ISSUE",
AI1488="Power Telco","ACTIVE", AI1488="no impacts","no impacts"
),"")</f>
        <v>no impacts</v>
      </c>
      <c r="AK1488" s="23" t="s">
        <v>5537</v>
      </c>
      <c r="AL1488" s="23" t="str">
        <f t="shared" si="38"/>
        <v>CTR_479</v>
      </c>
      <c r="AN1488" s="9" t="s">
        <v>5537</v>
      </c>
      <c r="AO1488" s="23" t="str">
        <f>_xlfn.XLOOKUP(B1488,'INCIDENT-05-03-2026'!E:E,'INCIDENT-05-03-2026'!F:F,"")</f>
        <v/>
      </c>
      <c r="AP1488" s="7" t="s">
        <v>5537</v>
      </c>
      <c r="AQ1488" s="6"/>
      <c r="AR1488" s="7"/>
      <c r="AS1488" s="3" t="str">
        <f>_xlfn.XLOOKUP(B1488,'[3]tt num | region | site id'!$C:$C,'[3]tt num | region | site id'!$Q:$Q,"")</f>
        <v/>
      </c>
      <c r="AT1488" s="24" t="str">
        <f>_xlfn.XLOOKUP(B1488,'[4]Cells Huawei 03052026 12h'!$B:$B,'[4]Cells Huawei 03052026 12h'!$T:$T,"")</f>
        <v/>
      </c>
      <c r="AU1488" s="24" t="str">
        <f>_xlfn.XLOOKUP(B1488,'[5]cells down 02052026 8h50'!$B:$B,'[5]cells down 02052026 8h50'!$R:$R,"")</f>
        <v/>
      </c>
      <c r="AV1488" s="24" t="str">
        <f>_xlfn.XLOOKUP(B1488,'[5]cells down 02052026 13h50'!$B:$B,'[5]cells down 02052026 13h50'!$R:$R,"")</f>
        <v/>
      </c>
      <c r="AW1488" s="24" t="str">
        <f>_xlfn.XLOOKUP(B1488,'[5]cells down 02052026 13h50'!$B:$B,'[5]cells down 02052026 13h50'!$R:$R,"")</f>
        <v/>
      </c>
      <c r="AX1488" s="24" t="str">
        <f>_xlfn.XLOOKUP(B1488,'[6]cell downs 03052026 8h40 '!$B:$B,'[6]cell downs 03052026 8h40 '!$R:$R,"")</f>
        <v/>
      </c>
      <c r="AY1488" s="24" t="str">
        <f>_xlfn.XLOOKUP(B1488,'[7]ALL SITES DOWN'!$D:$D,'[7]ALL SITES DOWN'!$J:$J,"")</f>
        <v/>
      </c>
      <c r="AZ1488" s="24" t="str">
        <f>_xlfn.XLOOKUP(B1488,'[8]ALL SITES DOWN'!$D:$D,'[8]ALL SITES DOWN'!$J:$J,"")</f>
        <v/>
      </c>
      <c r="BA1488" s="9" t="str">
        <f>_xlfn.XLOOKUP(B1488,[9]sheet1!$AC:$AC,[9]sheet1!$AF:$AF,"")</f>
        <v/>
      </c>
      <c r="BB1488" s="14" t="s">
        <v>5537</v>
      </c>
      <c r="BC1488" s="14" t="s">
        <v>5537</v>
      </c>
      <c r="BD1488" s="14" t="str">
        <f>_xlfn.XLOOKUP(B1488,'[10]cell downs 18042026 17h'!$B:$B,'[10]cell downs 18042026 17h'!$B:$B,"")</f>
        <v/>
      </c>
      <c r="BE1488" s="14" t="str">
        <f>_xlfn.XLOOKUP(B1488,'[11]Cells Huawei 19042026 15h'!$B:$B,'[11]Cells Huawei 19042026 15h'!$B:$B,"")</f>
        <v/>
      </c>
      <c r="BF1488" s="9" t="str">
        <f>_xlfn.XLOOKUP(B1488,'[12]cells down 19042026 9H40'!$B:$B,'[12]cells down 19042026 9H40'!$B:$B,"")</f>
        <v/>
      </c>
      <c r="BG1488" s="9" t="s">
        <v>897</v>
      </c>
      <c r="BH1488" s="9" t="s">
        <v>594</v>
      </c>
    </row>
    <row r="1489" spans="1:60" s="9" customFormat="1" x14ac:dyDescent="0.3">
      <c r="A1489" s="1" t="s">
        <v>1968</v>
      </c>
      <c r="B1489" s="8" t="s">
        <v>1969</v>
      </c>
      <c r="C1489" s="3" t="str">
        <f>_xlfn.XLOOKUP(B1489,'[1]daily break down'!$D:$D,'[1]daily break down'!$E:$E,"")</f>
        <v>Yaounde</v>
      </c>
      <c r="D1489" s="1" t="s">
        <v>11</v>
      </c>
      <c r="E1489" s="1" t="s">
        <v>302</v>
      </c>
      <c r="F1489" s="3" t="s">
        <v>37</v>
      </c>
      <c r="G1489" s="1" t="s">
        <v>38</v>
      </c>
      <c r="H1489" s="42" t="str">
        <f>_xlfn.XLOOKUP(B1489,[2]CALCULATION!$B:$B,[2]CALCULATION!$H:$H,"")</f>
        <v>ZTE</v>
      </c>
      <c r="I1489" s="34">
        <v>0</v>
      </c>
      <c r="J1489" s="34">
        <v>0</v>
      </c>
      <c r="K1489" s="34">
        <v>0</v>
      </c>
      <c r="L1489" s="34">
        <v>0</v>
      </c>
      <c r="M1489" s="34">
        <v>0</v>
      </c>
      <c r="N1489" s="34">
        <v>0</v>
      </c>
      <c r="O1489" s="34">
        <v>0</v>
      </c>
      <c r="P1489" s="34">
        <v>0</v>
      </c>
      <c r="Q1489" s="34">
        <v>0</v>
      </c>
      <c r="R1489" s="34">
        <v>0</v>
      </c>
      <c r="S1489" s="35">
        <v>0</v>
      </c>
      <c r="T1489" s="35">
        <v>0</v>
      </c>
      <c r="U1489" s="35">
        <v>16.184085117554567</v>
      </c>
      <c r="V1489" s="35">
        <v>0</v>
      </c>
      <c r="W1489" s="35">
        <v>0</v>
      </c>
      <c r="X1489" s="35">
        <v>0</v>
      </c>
      <c r="Y1489" s="35">
        <v>0</v>
      </c>
      <c r="Z1489" s="35">
        <v>0</v>
      </c>
      <c r="AA1489" s="35">
        <v>0</v>
      </c>
      <c r="AB1489" s="35">
        <v>0</v>
      </c>
      <c r="AC1489" s="35">
        <v>0</v>
      </c>
      <c r="AD1489" s="35">
        <v>0</v>
      </c>
      <c r="AE1489" s="58" t="s">
        <v>5560</v>
      </c>
      <c r="AF1489" s="58"/>
      <c r="AG1489" s="57" t="str" cm="1">
        <f t="array" ref="AG1489">IFERROR(_xlfn.IFS(
AI1489="MPR ISSUE","PDH",
AI1489="BSS Hardware Issue","BSS",
AI1489="Sites strategiques, MLL, Pylone, etc.","ENVTECH",
AI1489="AKTIVCO DEFAUT GE &amp; POWER Cabinet","AKTIVCO",
AI1489="AKTIVCO Coupure ENEO &amp; Baisse de tension","AKTIVCO GRID ONLY",
AI1489="Coupure ENEO &amp; Baisse de tension","IHS GRID ONLY",
AI1489="Defaut GE &amp; POWER Cabinet","IHS",
AI1489="Sharing","Partners",
AI1489="Sites strategiques &amp; DataCenter","SST &amp; DC",
AI1489="Exclu","Exclu",
AI1489="SAT","SAT",
AI1489="SPARE-ISSUE","SPARE-ISSUE",
AI1489="Fiber CAmtel","TRANS_FO_CAMTEL",
AI1489="Fiber AOF","Fiber AOF",
AI1489="Projet OCM (HUAWEI)","TRAVAUX-HUAWEI",
AI1489="Projet OCM (NOKIA)","TRAVAUX-NOKIA",
AI1489="ACCESS-ISSUE","ACCESS-ISSUE",
AI1489="Projet OCM (ZTE, NOKIA, autres projets)","TRAVAUX OCM",
AI1489="No root CAuse","No root cause",
AI1489="ODU HS","PDH",
AI1489="IP &amp; VLAN","PDH",
AI1489="Warehouse HUAWEI","SPARE-ISSUE",
AI1489="SPARE-HS","SPARE-ISSUE",
AI1489="Power Telco","BSS",AI1489="no impacts","no impacts"
),"")</f>
        <v>no impacts</v>
      </c>
      <c r="AH1489" s="57" t="str" cm="1">
        <f t="array" ref="AH1489">IFERROR(_xlfn.IFS(
AI1489="MPR ISSUE","TX ISSUE",
AI1489="BSS Hardware Issue","RAN ISSUE",
AI1489="Sites strategiques, MLL, Pylone, etc.","ENVTECH",
AI1489="AKTIVCO DEFAUT GE &amp; POWER Cabinet","POWER ISSUE",
AI1489="AKTIVCO Coupure ENEO &amp; Baisse de tension","POWER ISSUE",
AI1489="Coupure ENEO &amp; Baisse de tension","POWER ISSUE",
AI1489="Defaut GE &amp; POWER Cabinet","POWER ISSUE",
AI1489="Sharing","POWER ISSUE",
AI1489="Sites strategiques &amp; DataCenter","POWER ISSUE",
AI1489="Exclu","Exclu",
AI1489="SAT","TX ISSUE",
AI1489="SPARE-ISSUE","SPARE-ISSUE",
AI1489="Fiber CAmtel","TX ISSUE",
AI1489="Fiber AOF","TX ISSUE",
AI1489="Projet OCM (HUAWEI)","TRAVAUX-HUAWEI",
AI1489="Projet OCM (NOKIA)","TRAVAUX -NOKIA",
AI1489="ACCESS-ISSUE","ACCESS-ISSUE",
AI1489="Projet OCM (ZTE, NOKIA, autres projets)","TRAVAUX OCM",
AI1489="No root CAuse","No root cause",
AI1489="ODU HS","TX ISSUE",
AI1489="IP &amp; VLAN","TX ISSUE",
AI1489="Warehouse HUAWEI","SPARE-ISSUE",
AI1489="SPARE-HS","SPARE-ISSUE",
AI1489="Power Telco","RAN ISSUE",AI1489="no impacts","no impacts"
),"")</f>
        <v>no impacts</v>
      </c>
      <c r="AI1489" s="85" t="s">
        <v>5998</v>
      </c>
      <c r="AJ1489" s="57" t="str" cm="1">
        <f t="array" ref="AJ1489">IFERROR(_xlfn.IFS(
AI1489="MPR ISSUE","ACTIVE",
AI1489="BSS Hardware Issue","ACTIVE",
AI1489="Sites strategiques, MLL, Pylone, etc.","PASSIVE",
AI1489="AKTIVCO DEFAUT GE &amp; POWER Cabinet","PASSIVE",
AI1489="AKTIVCO Coupure ENEO &amp; Baisse de tension","PASSIVE",
AI1489="Coupure ENEO &amp; Baisse de tension","PASSIVE",
AI1489="Defaut GE &amp; POWER Cabinet","PASSIVE",
AI1489="Sharing","PASSIVE",
AI1489="Sites strategiques &amp; DataCenter","PASSIVE",
AI1489="Exclu","Exclu",
AI1489="SAT","ACTIVE",
AI1489="SPARE-ISSUE","SPARE-ISSUE",
AI1489="Fiber CAmtel","ACTIVE",
AI1489="Fiber AOF","ACTIVE",
AI1489="Projet OCM (HUAWEI)","PLANNED WORKS",
AI1489="Projet OCM (NOKIA)","PLANNED WORKS",
AI1489="ACCESS-ISSUE","ACCESS-ISSUE",
AI1489="Projet OCM (ZTE, NOKIA, autres projets)","PLANNED WORKS",
AI1489="No root CAuse","No root cause",
AI1489="ODU HS","ACTIVE",
AI1489="IP &amp; VLAN","ACTIVE",
AI1489="Warehouse HUAWEI","SPARE-ISSUE",
AI1489="SPARE-HS","SPARE-ISSUE",
AI1489="Power Telco","ACTIVE", AI1489="no impacts","no impacts"
),"")</f>
        <v>no impacts</v>
      </c>
      <c r="AK1489" s="23" t="s">
        <v>5537</v>
      </c>
      <c r="AL1489" s="23" t="str">
        <f t="shared" si="38"/>
        <v>CTR_489</v>
      </c>
      <c r="AN1489" s="9" t="s">
        <v>5537</v>
      </c>
      <c r="AO1489" s="23" t="str">
        <f>_xlfn.XLOOKUP(B1489,'INCIDENT-05-03-2026'!E:E,'INCIDENT-05-03-2026'!F:F,"")</f>
        <v/>
      </c>
      <c r="AP1489" s="7" t="s">
        <v>5537</v>
      </c>
      <c r="AQ1489" s="6"/>
      <c r="AR1489" s="7"/>
      <c r="AS1489" s="3" t="str">
        <f>_xlfn.XLOOKUP(B1489,'[3]tt num | region | site id'!$C:$C,'[3]tt num | region | site id'!$Q:$Q,"")</f>
        <v/>
      </c>
      <c r="AT1489" s="24" t="str">
        <f>_xlfn.XLOOKUP(B1489,'[4]Cells Huawei 03052026 12h'!$B:$B,'[4]Cells Huawei 03052026 12h'!$T:$T,"")</f>
        <v/>
      </c>
      <c r="AU1489" s="24" t="str">
        <f>_xlfn.XLOOKUP(B1489,'[5]cells down 02052026 8h50'!$B:$B,'[5]cells down 02052026 8h50'!$R:$R,"")</f>
        <v/>
      </c>
      <c r="AV1489" s="24" t="str">
        <f>_xlfn.XLOOKUP(B1489,'[5]cells down 02052026 13h50'!$B:$B,'[5]cells down 02052026 13h50'!$R:$R,"")</f>
        <v/>
      </c>
      <c r="AW1489" s="24" t="str">
        <f>_xlfn.XLOOKUP(B1489,'[5]cells down 02052026 13h50'!$B:$B,'[5]cells down 02052026 13h50'!$R:$R,"")</f>
        <v/>
      </c>
      <c r="AX1489" s="24" t="str">
        <f>_xlfn.XLOOKUP(B1489,'[6]cell downs 03052026 8h40 '!$B:$B,'[6]cell downs 03052026 8h40 '!$R:$R,"")</f>
        <v/>
      </c>
      <c r="AY1489" s="24" t="str">
        <f>_xlfn.XLOOKUP(B1489,'[7]ALL SITES DOWN'!$D:$D,'[7]ALL SITES DOWN'!$J:$J,"")</f>
        <v/>
      </c>
      <c r="AZ1489" s="24" t="str">
        <f>_xlfn.XLOOKUP(B1489,'[8]ALL SITES DOWN'!$D:$D,'[8]ALL SITES DOWN'!$J:$J,"")</f>
        <v/>
      </c>
      <c r="BA1489" s="9" t="str">
        <f>_xlfn.XLOOKUP(B1489,[9]sheet1!$AC:$AC,[9]sheet1!$AF:$AF,"")</f>
        <v/>
      </c>
      <c r="BB1489" s="14" t="s">
        <v>5537</v>
      </c>
      <c r="BC1489" s="14" t="s">
        <v>5537</v>
      </c>
      <c r="BD1489" s="14" t="str">
        <f>_xlfn.XLOOKUP(B1489,'[10]cell downs 18042026 17h'!$B:$B,'[10]cell downs 18042026 17h'!$B:$B,"")</f>
        <v/>
      </c>
      <c r="BE1489" s="14" t="str">
        <f>_xlfn.XLOOKUP(B1489,'[11]Cells Huawei 19042026 15h'!$B:$B,'[11]Cells Huawei 19042026 15h'!$B:$B,"")</f>
        <v/>
      </c>
      <c r="BF1489" s="9" t="str">
        <f>_xlfn.XLOOKUP(B1489,'[12]cells down 19042026 9H40'!$B:$B,'[12]cells down 19042026 9H40'!$B:$B,"")</f>
        <v/>
      </c>
      <c r="BG1489" s="9" t="s">
        <v>1969</v>
      </c>
      <c r="BH1489" s="9" t="s">
        <v>12</v>
      </c>
    </row>
    <row r="1490" spans="1:60" s="9" customFormat="1" x14ac:dyDescent="0.3">
      <c r="A1490" s="1" t="s">
        <v>43</v>
      </c>
      <c r="B1490" s="8" t="s">
        <v>44</v>
      </c>
      <c r="C1490" s="3" t="str">
        <f>_xlfn.XLOOKUP(B1490,'[1]daily break down'!$D:$D,'[1]daily break down'!$E:$E,"")</f>
        <v>Yaounde</v>
      </c>
      <c r="D1490" s="1" t="s">
        <v>11</v>
      </c>
      <c r="E1490" s="1" t="s">
        <v>12</v>
      </c>
      <c r="F1490" s="3" t="s">
        <v>37</v>
      </c>
      <c r="G1490" s="1" t="s">
        <v>38</v>
      </c>
      <c r="H1490" s="42" t="str">
        <f>_xlfn.XLOOKUP(B1490,[2]CALCULATION!$B:$B,[2]CALCULATION!$H:$H,"")</f>
        <v>ZTE</v>
      </c>
      <c r="I1490" s="34">
        <v>0</v>
      </c>
      <c r="J1490" s="34">
        <v>0</v>
      </c>
      <c r="K1490" s="34">
        <v>0</v>
      </c>
      <c r="L1490" s="34">
        <v>0</v>
      </c>
      <c r="M1490" s="34">
        <v>0</v>
      </c>
      <c r="N1490" s="34">
        <v>0</v>
      </c>
      <c r="O1490" s="34">
        <v>0</v>
      </c>
      <c r="P1490" s="34">
        <v>0</v>
      </c>
      <c r="Q1490" s="34">
        <v>0</v>
      </c>
      <c r="R1490" s="34">
        <v>0</v>
      </c>
      <c r="S1490" s="35">
        <v>0</v>
      </c>
      <c r="T1490" s="35">
        <v>0</v>
      </c>
      <c r="U1490" s="35">
        <v>0</v>
      </c>
      <c r="V1490" s="35">
        <v>0</v>
      </c>
      <c r="W1490" s="35">
        <v>0</v>
      </c>
      <c r="X1490" s="35">
        <v>0</v>
      </c>
      <c r="Y1490" s="35">
        <v>0</v>
      </c>
      <c r="Z1490" s="35">
        <v>0</v>
      </c>
      <c r="AA1490" s="35">
        <v>0</v>
      </c>
      <c r="AB1490" s="35">
        <v>0</v>
      </c>
      <c r="AC1490" s="35">
        <v>0</v>
      </c>
      <c r="AD1490" s="35">
        <v>0</v>
      </c>
      <c r="AE1490" s="58" t="s">
        <v>5560</v>
      </c>
      <c r="AF1490" s="58"/>
      <c r="AG1490" s="57" t="str" cm="1">
        <f t="array" ref="AG1490">IFERROR(_xlfn.IFS(
AI1490="MPR ISSUE","PDH",
AI1490="BSS Hardware Issue","BSS",
AI1490="Sites strategiques, MLL, Pylone, etc.","ENVTECH",
AI1490="AKTIVCO DEFAUT GE &amp; POWER Cabinet","AKTIVCO",
AI1490="AKTIVCO Coupure ENEO &amp; Baisse de tension","AKTIVCO GRID ONLY",
AI1490="Coupure ENEO &amp; Baisse de tension","IHS GRID ONLY",
AI1490="Defaut GE &amp; POWER Cabinet","IHS",
AI1490="Sharing","Partners",
AI1490="Sites strategiques &amp; DataCenter","SST &amp; DC",
AI1490="Exclu","Exclu",
AI1490="SAT","SAT",
AI1490="SPARE-ISSUE","SPARE-ISSUE",
AI1490="Fiber CAmtel","TRANS_FO_CAMTEL",
AI1490="Fiber AOF","Fiber AOF",
AI1490="Projet OCM (HUAWEI)","TRAVAUX-HUAWEI",
AI1490="Projet OCM (NOKIA)","TRAVAUX-NOKIA",
AI1490="ACCESS-ISSUE","ACCESS-ISSUE",
AI1490="Projet OCM (ZTE, NOKIA, autres projets)","TRAVAUX OCM",
AI1490="No root CAuse","No root cause",
AI1490="ODU HS","PDH",
AI1490="IP &amp; VLAN","PDH",
AI1490="Warehouse HUAWEI","SPARE-ISSUE",
AI1490="SPARE-HS","SPARE-ISSUE",
AI1490="Power Telco","BSS",AI1490="no impacts","no impacts"
),"")</f>
        <v>no impacts</v>
      </c>
      <c r="AH1490" s="57" t="str" cm="1">
        <f t="array" ref="AH1490">IFERROR(_xlfn.IFS(
AI1490="MPR ISSUE","TX ISSUE",
AI1490="BSS Hardware Issue","RAN ISSUE",
AI1490="Sites strategiques, MLL, Pylone, etc.","ENVTECH",
AI1490="AKTIVCO DEFAUT GE &amp; POWER Cabinet","POWER ISSUE",
AI1490="AKTIVCO Coupure ENEO &amp; Baisse de tension","POWER ISSUE",
AI1490="Coupure ENEO &amp; Baisse de tension","POWER ISSUE",
AI1490="Defaut GE &amp; POWER Cabinet","POWER ISSUE",
AI1490="Sharing","POWER ISSUE",
AI1490="Sites strategiques &amp; DataCenter","POWER ISSUE",
AI1490="Exclu","Exclu",
AI1490="SAT","TX ISSUE",
AI1490="SPARE-ISSUE","SPARE-ISSUE",
AI1490="Fiber CAmtel","TX ISSUE",
AI1490="Fiber AOF","TX ISSUE",
AI1490="Projet OCM (HUAWEI)","TRAVAUX-HUAWEI",
AI1490="Projet OCM (NOKIA)","TRAVAUX -NOKIA",
AI1490="ACCESS-ISSUE","ACCESS-ISSUE",
AI1490="Projet OCM (ZTE, NOKIA, autres projets)","TRAVAUX OCM",
AI1490="No root CAuse","No root cause",
AI1490="ODU HS","TX ISSUE",
AI1490="IP &amp; VLAN","TX ISSUE",
AI1490="Warehouse HUAWEI","SPARE-ISSUE",
AI1490="SPARE-HS","SPARE-ISSUE",
AI1490="Power Telco","RAN ISSUE",AI1490="no impacts","no impacts"
),"")</f>
        <v>no impacts</v>
      </c>
      <c r="AI1490" s="85" t="s">
        <v>5998</v>
      </c>
      <c r="AJ1490" s="57" t="str" cm="1">
        <f t="array" ref="AJ1490">IFERROR(_xlfn.IFS(
AI1490="MPR ISSUE","ACTIVE",
AI1490="BSS Hardware Issue","ACTIVE",
AI1490="Sites strategiques, MLL, Pylone, etc.","PASSIVE",
AI1490="AKTIVCO DEFAUT GE &amp; POWER Cabinet","PASSIVE",
AI1490="AKTIVCO Coupure ENEO &amp; Baisse de tension","PASSIVE",
AI1490="Coupure ENEO &amp; Baisse de tension","PASSIVE",
AI1490="Defaut GE &amp; POWER Cabinet","PASSIVE",
AI1490="Sharing","PASSIVE",
AI1490="Sites strategiques &amp; DataCenter","PASSIVE",
AI1490="Exclu","Exclu",
AI1490="SAT","ACTIVE",
AI1490="SPARE-ISSUE","SPARE-ISSUE",
AI1490="Fiber CAmtel","ACTIVE",
AI1490="Fiber AOF","ACTIVE",
AI1490="Projet OCM (HUAWEI)","PLANNED WORKS",
AI1490="Projet OCM (NOKIA)","PLANNED WORKS",
AI1490="ACCESS-ISSUE","ACCESS-ISSUE",
AI1490="Projet OCM (ZTE, NOKIA, autres projets)","PLANNED WORKS",
AI1490="No root CAuse","No root cause",
AI1490="ODU HS","ACTIVE",
AI1490="IP &amp; VLAN","ACTIVE",
AI1490="Warehouse HUAWEI","SPARE-ISSUE",
AI1490="SPARE-HS","SPARE-ISSUE",
AI1490="Power Telco","ACTIVE", AI1490="no impacts","no impacts"
),"")</f>
        <v>no impacts</v>
      </c>
      <c r="AK1490" s="23" t="s">
        <v>5537</v>
      </c>
      <c r="AL1490" s="23" t="str">
        <f t="shared" si="38"/>
        <v>CTR_422</v>
      </c>
      <c r="AN1490" s="9" t="s">
        <v>5537</v>
      </c>
      <c r="AO1490" s="23" t="str">
        <f>_xlfn.XLOOKUP(B1490,'INCIDENT-05-03-2026'!E:E,'INCIDENT-05-03-2026'!F:F,"")</f>
        <v/>
      </c>
      <c r="AP1490" s="7" t="s">
        <v>5537</v>
      </c>
      <c r="AQ1490" s="6"/>
      <c r="AR1490" s="7"/>
      <c r="AS1490" s="3" t="str">
        <f>_xlfn.XLOOKUP(B1490,'[3]tt num | region | site id'!$C:$C,'[3]tt num | region | site id'!$Q:$Q,"")</f>
        <v/>
      </c>
      <c r="AT1490" s="24" t="str">
        <f>_xlfn.XLOOKUP(B1490,'[4]Cells Huawei 03052026 12h'!$B:$B,'[4]Cells Huawei 03052026 12h'!$T:$T,"")</f>
        <v/>
      </c>
      <c r="AU1490" s="24" t="str">
        <f>_xlfn.XLOOKUP(B1490,'[5]cells down 02052026 8h50'!$B:$B,'[5]cells down 02052026 8h50'!$R:$R,"")</f>
        <v/>
      </c>
      <c r="AV1490" s="24" t="str">
        <f>_xlfn.XLOOKUP(B1490,'[5]cells down 02052026 13h50'!$B:$B,'[5]cells down 02052026 13h50'!$R:$R,"")</f>
        <v/>
      </c>
      <c r="AW1490" s="24" t="str">
        <f>_xlfn.XLOOKUP(B1490,'[5]cells down 02052026 13h50'!$B:$B,'[5]cells down 02052026 13h50'!$R:$R,"")</f>
        <v/>
      </c>
      <c r="AX1490" s="24" t="str">
        <f>_xlfn.XLOOKUP(B1490,'[6]cell downs 03052026 8h40 '!$B:$B,'[6]cell downs 03052026 8h40 '!$R:$R,"")</f>
        <v/>
      </c>
      <c r="AY1490" s="24" t="str">
        <f>_xlfn.XLOOKUP(B1490,'[7]ALL SITES DOWN'!$D:$D,'[7]ALL SITES DOWN'!$J:$J,"")</f>
        <v/>
      </c>
      <c r="AZ1490" s="24" t="str">
        <f>_xlfn.XLOOKUP(B1490,'[8]ALL SITES DOWN'!$D:$D,'[8]ALL SITES DOWN'!$J:$J,"")</f>
        <v/>
      </c>
      <c r="BA1490" s="9" t="str">
        <f>_xlfn.XLOOKUP(B1490,[9]sheet1!$AC:$AC,[9]sheet1!$AF:$AF,"")</f>
        <v/>
      </c>
      <c r="BB1490" s="14" t="s">
        <v>5537</v>
      </c>
      <c r="BC1490" s="14" t="s">
        <v>5537</v>
      </c>
      <c r="BD1490" s="14" t="str">
        <f>_xlfn.XLOOKUP(B1490,'[10]cell downs 18042026 17h'!$B:$B,'[10]cell downs 18042026 17h'!$B:$B,"")</f>
        <v/>
      </c>
      <c r="BE1490" s="14" t="str">
        <f>_xlfn.XLOOKUP(B1490,'[11]Cells Huawei 19042026 15h'!$B:$B,'[11]Cells Huawei 19042026 15h'!$B:$B,"")</f>
        <v/>
      </c>
      <c r="BF1490" s="9" t="str">
        <f>_xlfn.XLOOKUP(B1490,'[12]cells down 19042026 9H40'!$B:$B,'[12]cells down 19042026 9H40'!$B:$B,"")</f>
        <v/>
      </c>
      <c r="BG1490" s="9" t="s">
        <v>44</v>
      </c>
      <c r="BH1490" s="9" t="s">
        <v>12</v>
      </c>
    </row>
    <row r="1491" spans="1:60" s="9" customFormat="1" x14ac:dyDescent="0.3">
      <c r="A1491" s="1" t="s">
        <v>3481</v>
      </c>
      <c r="B1491" s="8" t="s">
        <v>3482</v>
      </c>
      <c r="C1491" s="3" t="str">
        <f>_xlfn.XLOOKUP(B1491,'[1]daily break down'!$D:$D,'[1]daily break down'!$E:$E,"")</f>
        <v>Yaounde</v>
      </c>
      <c r="D1491" s="1" t="s">
        <v>11</v>
      </c>
      <c r="E1491" s="1" t="s">
        <v>12</v>
      </c>
      <c r="F1491" s="3" t="s">
        <v>37</v>
      </c>
      <c r="G1491" s="1" t="s">
        <v>38</v>
      </c>
      <c r="H1491" s="42" t="str">
        <f>_xlfn.XLOOKUP(B1491,[2]CALCULATION!$B:$B,[2]CALCULATION!$H:$H,"")</f>
        <v>ZTE</v>
      </c>
      <c r="I1491" s="34">
        <v>0</v>
      </c>
      <c r="J1491" s="34">
        <v>0</v>
      </c>
      <c r="K1491" s="34">
        <v>0</v>
      </c>
      <c r="L1491" s="34">
        <v>0.2814732060051422</v>
      </c>
      <c r="M1491" s="34">
        <v>0</v>
      </c>
      <c r="N1491" s="34">
        <v>0</v>
      </c>
      <c r="O1491" s="34">
        <v>0</v>
      </c>
      <c r="P1491" s="34">
        <v>0</v>
      </c>
      <c r="Q1491" s="34">
        <v>0</v>
      </c>
      <c r="R1491" s="34">
        <v>0</v>
      </c>
      <c r="S1491" s="35">
        <v>0</v>
      </c>
      <c r="T1491" s="35">
        <v>0</v>
      </c>
      <c r="U1491" s="35">
        <v>0.1666509717977476</v>
      </c>
      <c r="V1491" s="35">
        <v>0</v>
      </c>
      <c r="W1491" s="35">
        <v>0</v>
      </c>
      <c r="X1491" s="35">
        <v>0</v>
      </c>
      <c r="Y1491" s="35">
        <v>0</v>
      </c>
      <c r="Z1491" s="35">
        <v>0</v>
      </c>
      <c r="AA1491" s="35">
        <v>0</v>
      </c>
      <c r="AB1491" s="35">
        <v>0</v>
      </c>
      <c r="AC1491" s="35">
        <v>0</v>
      </c>
      <c r="AD1491" s="35">
        <v>0</v>
      </c>
      <c r="AE1491" s="58" t="s">
        <v>5560</v>
      </c>
      <c r="AF1491" s="58"/>
      <c r="AG1491" s="57" t="str" cm="1">
        <f t="array" ref="AG1491">IFERROR(_xlfn.IFS(
AI1491="MPR ISSUE","PDH",
AI1491="BSS Hardware Issue","BSS",
AI1491="Sites strategiques, MLL, Pylone, etc.","ENVTECH",
AI1491="AKTIVCO DEFAUT GE &amp; POWER Cabinet","AKTIVCO",
AI1491="AKTIVCO Coupure ENEO &amp; Baisse de tension","AKTIVCO GRID ONLY",
AI1491="Coupure ENEO &amp; Baisse de tension","IHS GRID ONLY",
AI1491="Defaut GE &amp; POWER Cabinet","IHS",
AI1491="Sharing","Partners",
AI1491="Sites strategiques &amp; DataCenter","SST &amp; DC",
AI1491="Exclu","Exclu",
AI1491="SAT","SAT",
AI1491="SPARE-ISSUE","SPARE-ISSUE",
AI1491="Fiber CAmtel","TRANS_FO_CAMTEL",
AI1491="Fiber AOF","Fiber AOF",
AI1491="Projet OCM (HUAWEI)","TRAVAUX-HUAWEI",
AI1491="Projet OCM (NOKIA)","TRAVAUX-NOKIA",
AI1491="ACCESS-ISSUE","ACCESS-ISSUE",
AI1491="Projet OCM (ZTE, NOKIA, autres projets)","TRAVAUX OCM",
AI1491="No root CAuse","No root cause",
AI1491="ODU HS","PDH",
AI1491="IP &amp; VLAN","PDH",
AI1491="Warehouse HUAWEI","SPARE-ISSUE",
AI1491="SPARE-HS","SPARE-ISSUE",
AI1491="Power Telco","BSS",AI1491="no impacts","no impacts"
),"")</f>
        <v>no impacts</v>
      </c>
      <c r="AH1491" s="57" t="str" cm="1">
        <f t="array" ref="AH1491">IFERROR(_xlfn.IFS(
AI1491="MPR ISSUE","TX ISSUE",
AI1491="BSS Hardware Issue","RAN ISSUE",
AI1491="Sites strategiques, MLL, Pylone, etc.","ENVTECH",
AI1491="AKTIVCO DEFAUT GE &amp; POWER Cabinet","POWER ISSUE",
AI1491="AKTIVCO Coupure ENEO &amp; Baisse de tension","POWER ISSUE",
AI1491="Coupure ENEO &amp; Baisse de tension","POWER ISSUE",
AI1491="Defaut GE &amp; POWER Cabinet","POWER ISSUE",
AI1491="Sharing","POWER ISSUE",
AI1491="Sites strategiques &amp; DataCenter","POWER ISSUE",
AI1491="Exclu","Exclu",
AI1491="SAT","TX ISSUE",
AI1491="SPARE-ISSUE","SPARE-ISSUE",
AI1491="Fiber CAmtel","TX ISSUE",
AI1491="Fiber AOF","TX ISSUE",
AI1491="Projet OCM (HUAWEI)","TRAVAUX-HUAWEI",
AI1491="Projet OCM (NOKIA)","TRAVAUX -NOKIA",
AI1491="ACCESS-ISSUE","ACCESS-ISSUE",
AI1491="Projet OCM (ZTE, NOKIA, autres projets)","TRAVAUX OCM",
AI1491="No root CAuse","No root cause",
AI1491="ODU HS","TX ISSUE",
AI1491="IP &amp; VLAN","TX ISSUE",
AI1491="Warehouse HUAWEI","SPARE-ISSUE",
AI1491="SPARE-HS","SPARE-ISSUE",
AI1491="Power Telco","RAN ISSUE",AI1491="no impacts","no impacts"
),"")</f>
        <v>no impacts</v>
      </c>
      <c r="AI1491" s="85" t="s">
        <v>5998</v>
      </c>
      <c r="AJ1491" s="57" t="str" cm="1">
        <f t="array" ref="AJ1491">IFERROR(_xlfn.IFS(
AI1491="MPR ISSUE","ACTIVE",
AI1491="BSS Hardware Issue","ACTIVE",
AI1491="Sites strategiques, MLL, Pylone, etc.","PASSIVE",
AI1491="AKTIVCO DEFAUT GE &amp; POWER Cabinet","PASSIVE",
AI1491="AKTIVCO Coupure ENEO &amp; Baisse de tension","PASSIVE",
AI1491="Coupure ENEO &amp; Baisse de tension","PASSIVE",
AI1491="Defaut GE &amp; POWER Cabinet","PASSIVE",
AI1491="Sharing","PASSIVE",
AI1491="Sites strategiques &amp; DataCenter","PASSIVE",
AI1491="Exclu","Exclu",
AI1491="SAT","ACTIVE",
AI1491="SPARE-ISSUE","SPARE-ISSUE",
AI1491="Fiber CAmtel","ACTIVE",
AI1491="Fiber AOF","ACTIVE",
AI1491="Projet OCM (HUAWEI)","PLANNED WORKS",
AI1491="Projet OCM (NOKIA)","PLANNED WORKS",
AI1491="ACCESS-ISSUE","ACCESS-ISSUE",
AI1491="Projet OCM (ZTE, NOKIA, autres projets)","PLANNED WORKS",
AI1491="No root CAuse","No root cause",
AI1491="ODU HS","ACTIVE",
AI1491="IP &amp; VLAN","ACTIVE",
AI1491="Warehouse HUAWEI","SPARE-ISSUE",
AI1491="SPARE-HS","SPARE-ISSUE",
AI1491="Power Telco","ACTIVE", AI1491="no impacts","no impacts"
),"")</f>
        <v>no impacts</v>
      </c>
      <c r="AK1491" s="23" t="s">
        <v>5537</v>
      </c>
      <c r="AL1491" s="23" t="str">
        <f t="shared" si="38"/>
        <v>CTR_475</v>
      </c>
      <c r="AN1491" s="9" t="s">
        <v>5537</v>
      </c>
      <c r="AO1491" s="23" t="str">
        <f>_xlfn.XLOOKUP(B1491,'INCIDENT-05-03-2026'!E:E,'INCIDENT-05-03-2026'!F:F,"")</f>
        <v/>
      </c>
      <c r="AP1491" s="7" t="s">
        <v>5537</v>
      </c>
      <c r="AQ1491" s="6"/>
      <c r="AR1491" s="7"/>
      <c r="AS1491" s="3" t="str">
        <f>_xlfn.XLOOKUP(B1491,'[3]tt num | region | site id'!$C:$C,'[3]tt num | region | site id'!$Q:$Q,"")</f>
        <v/>
      </c>
      <c r="AT1491" s="24" t="str">
        <f>_xlfn.XLOOKUP(B1491,'[4]Cells Huawei 03052026 12h'!$B:$B,'[4]Cells Huawei 03052026 12h'!$T:$T,"")</f>
        <v/>
      </c>
      <c r="AU1491" s="24" t="str">
        <f>_xlfn.XLOOKUP(B1491,'[5]cells down 02052026 8h50'!$B:$B,'[5]cells down 02052026 8h50'!$R:$R,"")</f>
        <v/>
      </c>
      <c r="AV1491" s="24" t="str">
        <f>_xlfn.XLOOKUP(B1491,'[5]cells down 02052026 13h50'!$B:$B,'[5]cells down 02052026 13h50'!$R:$R,"")</f>
        <v/>
      </c>
      <c r="AW1491" s="24" t="str">
        <f>_xlfn.XLOOKUP(B1491,'[5]cells down 02052026 13h50'!$B:$B,'[5]cells down 02052026 13h50'!$R:$R,"")</f>
        <v/>
      </c>
      <c r="AX1491" s="24" t="str">
        <f>_xlfn.XLOOKUP(B1491,'[6]cell downs 03052026 8h40 '!$B:$B,'[6]cell downs 03052026 8h40 '!$R:$R,"")</f>
        <v/>
      </c>
      <c r="AY1491" s="24" t="str">
        <f>_xlfn.XLOOKUP(B1491,'[7]ALL SITES DOWN'!$D:$D,'[7]ALL SITES DOWN'!$J:$J,"")</f>
        <v/>
      </c>
      <c r="AZ1491" s="24" t="str">
        <f>_xlfn.XLOOKUP(B1491,'[8]ALL SITES DOWN'!$D:$D,'[8]ALL SITES DOWN'!$J:$J,"")</f>
        <v/>
      </c>
      <c r="BA1491" s="9" t="str">
        <f>_xlfn.XLOOKUP(B1491,[9]sheet1!$AC:$AC,[9]sheet1!$AF:$AF,"")</f>
        <v/>
      </c>
      <c r="BB1491" s="14" t="s">
        <v>5537</v>
      </c>
      <c r="BC1491" s="14" t="s">
        <v>5537</v>
      </c>
      <c r="BD1491" s="14" t="str">
        <f>_xlfn.XLOOKUP(B1491,'[10]cell downs 18042026 17h'!$B:$B,'[10]cell downs 18042026 17h'!$B:$B,"")</f>
        <v/>
      </c>
      <c r="BE1491" s="14" t="str">
        <f>_xlfn.XLOOKUP(B1491,'[11]Cells Huawei 19042026 15h'!$B:$B,'[11]Cells Huawei 19042026 15h'!$B:$B,"")</f>
        <v/>
      </c>
      <c r="BF1491" s="9" t="str">
        <f>_xlfn.XLOOKUP(B1491,'[12]cells down 19042026 9H40'!$B:$B,'[12]cells down 19042026 9H40'!$B:$B,"")</f>
        <v/>
      </c>
      <c r="BG1491" s="9" t="s">
        <v>3482</v>
      </c>
      <c r="BH1491" s="9" t="s">
        <v>5537</v>
      </c>
    </row>
    <row r="1492" spans="1:60" s="9" customFormat="1" x14ac:dyDescent="0.3">
      <c r="A1492" s="1" t="s">
        <v>4560</v>
      </c>
      <c r="B1492" s="8" t="s">
        <v>4561</v>
      </c>
      <c r="C1492" s="3" t="str">
        <f>_xlfn.XLOOKUP(B1492,'[1]daily break down'!$D:$D,'[1]daily break down'!$E:$E,"")</f>
        <v>Yaounde</v>
      </c>
      <c r="D1492" s="1" t="s">
        <v>11</v>
      </c>
      <c r="E1492" s="1" t="s">
        <v>12</v>
      </c>
      <c r="F1492" s="3" t="s">
        <v>37</v>
      </c>
      <c r="G1492" s="1" t="s">
        <v>38</v>
      </c>
      <c r="H1492" s="42" t="str">
        <f>_xlfn.XLOOKUP(B1492,[2]CALCULATION!$B:$B,[2]CALCULATION!$H:$H,"")</f>
        <v>ZTE</v>
      </c>
      <c r="I1492" s="34">
        <v>0</v>
      </c>
      <c r="J1492" s="34">
        <v>0</v>
      </c>
      <c r="K1492" s="34">
        <v>0</v>
      </c>
      <c r="L1492" s="34">
        <v>1.7728067847491338E-2</v>
      </c>
      <c r="M1492" s="34">
        <v>0</v>
      </c>
      <c r="N1492" s="34">
        <v>0</v>
      </c>
      <c r="O1492" s="34">
        <v>1.8976523329709189E-2</v>
      </c>
      <c r="P1492" s="34">
        <v>0</v>
      </c>
      <c r="Q1492" s="34">
        <v>0</v>
      </c>
      <c r="R1492" s="34">
        <v>7.8339868106028838</v>
      </c>
      <c r="S1492" s="35">
        <v>0</v>
      </c>
      <c r="T1492" s="35">
        <v>0</v>
      </c>
      <c r="U1492" s="35">
        <v>0</v>
      </c>
      <c r="V1492" s="35">
        <v>0</v>
      </c>
      <c r="W1492" s="35">
        <v>0</v>
      </c>
      <c r="X1492" s="35">
        <v>0</v>
      </c>
      <c r="Y1492" s="35">
        <v>0</v>
      </c>
      <c r="Z1492" s="35">
        <v>0</v>
      </c>
      <c r="AA1492" s="35">
        <v>0</v>
      </c>
      <c r="AB1492" s="35">
        <v>0</v>
      </c>
      <c r="AC1492" s="35">
        <v>0</v>
      </c>
      <c r="AD1492" s="35">
        <v>0</v>
      </c>
      <c r="AE1492" s="58" t="s">
        <v>5560</v>
      </c>
      <c r="AF1492" s="58"/>
      <c r="AG1492" s="57" t="str" cm="1">
        <f t="array" ref="AG1492">IFERROR(_xlfn.IFS(
AI1492="MPR ISSUE","PDH",
AI1492="BSS Hardware Issue","BSS",
AI1492="Sites strategiques, MLL, Pylone, etc.","ENVTECH",
AI1492="AKTIVCO DEFAUT GE &amp; POWER Cabinet","AKTIVCO",
AI1492="AKTIVCO Coupure ENEO &amp; Baisse de tension","AKTIVCO GRID ONLY",
AI1492="Coupure ENEO &amp; Baisse de tension","IHS GRID ONLY",
AI1492="Defaut GE &amp; POWER Cabinet","IHS",
AI1492="Sharing","Partners",
AI1492="Sites strategiques &amp; DataCenter","SST &amp; DC",
AI1492="Exclu","Exclu",
AI1492="SAT","SAT",
AI1492="SPARE-ISSUE","SPARE-ISSUE",
AI1492="Fiber CAmtel","TRANS_FO_CAMTEL",
AI1492="Fiber AOF","Fiber AOF",
AI1492="Projet OCM (HUAWEI)","TRAVAUX-HUAWEI",
AI1492="Projet OCM (NOKIA)","TRAVAUX-NOKIA",
AI1492="ACCESS-ISSUE","ACCESS-ISSUE",
AI1492="Projet OCM (ZTE, NOKIA, autres projets)","TRAVAUX OCM",
AI1492="No root CAuse","No root cause",
AI1492="ODU HS","PDH",
AI1492="IP &amp; VLAN","PDH",
AI1492="Warehouse HUAWEI","SPARE-ISSUE",
AI1492="SPARE-HS","SPARE-ISSUE",
AI1492="Power Telco","BSS",AI1492="no impacts","no impacts"
),"")</f>
        <v>no impacts</v>
      </c>
      <c r="AH1492" s="57" t="str" cm="1">
        <f t="array" ref="AH1492">IFERROR(_xlfn.IFS(
AI1492="MPR ISSUE","TX ISSUE",
AI1492="BSS Hardware Issue","RAN ISSUE",
AI1492="Sites strategiques, MLL, Pylone, etc.","ENVTECH",
AI1492="AKTIVCO DEFAUT GE &amp; POWER Cabinet","POWER ISSUE",
AI1492="AKTIVCO Coupure ENEO &amp; Baisse de tension","POWER ISSUE",
AI1492="Coupure ENEO &amp; Baisse de tension","POWER ISSUE",
AI1492="Defaut GE &amp; POWER Cabinet","POWER ISSUE",
AI1492="Sharing","POWER ISSUE",
AI1492="Sites strategiques &amp; DataCenter","POWER ISSUE",
AI1492="Exclu","Exclu",
AI1492="SAT","TX ISSUE",
AI1492="SPARE-ISSUE","SPARE-ISSUE",
AI1492="Fiber CAmtel","TX ISSUE",
AI1492="Fiber AOF","TX ISSUE",
AI1492="Projet OCM (HUAWEI)","TRAVAUX-HUAWEI",
AI1492="Projet OCM (NOKIA)","TRAVAUX -NOKIA",
AI1492="ACCESS-ISSUE","ACCESS-ISSUE",
AI1492="Projet OCM (ZTE, NOKIA, autres projets)","TRAVAUX OCM",
AI1492="No root CAuse","No root cause",
AI1492="ODU HS","TX ISSUE",
AI1492="IP &amp; VLAN","TX ISSUE",
AI1492="Warehouse HUAWEI","SPARE-ISSUE",
AI1492="SPARE-HS","SPARE-ISSUE",
AI1492="Power Telco","RAN ISSUE",AI1492="no impacts","no impacts"
),"")</f>
        <v>no impacts</v>
      </c>
      <c r="AI1492" s="85" t="s">
        <v>5998</v>
      </c>
      <c r="AJ1492" s="57" t="str" cm="1">
        <f t="array" ref="AJ1492">IFERROR(_xlfn.IFS(
AI1492="MPR ISSUE","ACTIVE",
AI1492="BSS Hardware Issue","ACTIVE",
AI1492="Sites strategiques, MLL, Pylone, etc.","PASSIVE",
AI1492="AKTIVCO DEFAUT GE &amp; POWER Cabinet","PASSIVE",
AI1492="AKTIVCO Coupure ENEO &amp; Baisse de tension","PASSIVE",
AI1492="Coupure ENEO &amp; Baisse de tension","PASSIVE",
AI1492="Defaut GE &amp; POWER Cabinet","PASSIVE",
AI1492="Sharing","PASSIVE",
AI1492="Sites strategiques &amp; DataCenter","PASSIVE",
AI1492="Exclu","Exclu",
AI1492="SAT","ACTIVE",
AI1492="SPARE-ISSUE","SPARE-ISSUE",
AI1492="Fiber CAmtel","ACTIVE",
AI1492="Fiber AOF","ACTIVE",
AI1492="Projet OCM (HUAWEI)","PLANNED WORKS",
AI1492="Projet OCM (NOKIA)","PLANNED WORKS",
AI1492="ACCESS-ISSUE","ACCESS-ISSUE",
AI1492="Projet OCM (ZTE, NOKIA, autres projets)","PLANNED WORKS",
AI1492="No root CAuse","No root cause",
AI1492="ODU HS","ACTIVE",
AI1492="IP &amp; VLAN","ACTIVE",
AI1492="Warehouse HUAWEI","SPARE-ISSUE",
AI1492="SPARE-HS","SPARE-ISSUE",
AI1492="Power Telco","ACTIVE", AI1492="no impacts","no impacts"
),"")</f>
        <v>no impacts</v>
      </c>
      <c r="AK1492" s="23" t="s">
        <v>5537</v>
      </c>
      <c r="AL1492" s="23" t="str">
        <f t="shared" si="38"/>
        <v>CTR_196</v>
      </c>
      <c r="AN1492" s="9" t="s">
        <v>5537</v>
      </c>
      <c r="AO1492" s="23" t="str">
        <f>_xlfn.XLOOKUP(B1492,'INCIDENT-05-03-2026'!E:E,'INCIDENT-05-03-2026'!F:F,"")</f>
        <v/>
      </c>
      <c r="AP1492" s="7" t="s">
        <v>5537</v>
      </c>
      <c r="AQ1492" s="6"/>
      <c r="AR1492" s="7"/>
      <c r="AS1492" s="3" t="str">
        <f>_xlfn.XLOOKUP(B1492,'[3]tt num | region | site id'!$C:$C,'[3]tt num | region | site id'!$Q:$Q,"")</f>
        <v/>
      </c>
      <c r="AT1492" s="24" t="str">
        <f>_xlfn.XLOOKUP(B1492,'[4]Cells Huawei 03052026 12h'!$B:$B,'[4]Cells Huawei 03052026 12h'!$T:$T,"")</f>
        <v/>
      </c>
      <c r="AU1492" s="24" t="str">
        <f>_xlfn.XLOOKUP(B1492,'[5]cells down 02052026 8h50'!$B:$B,'[5]cells down 02052026 8h50'!$R:$R,"")</f>
        <v/>
      </c>
      <c r="AV1492" s="24" t="str">
        <f>_xlfn.XLOOKUP(B1492,'[5]cells down 02052026 13h50'!$B:$B,'[5]cells down 02052026 13h50'!$R:$R,"")</f>
        <v/>
      </c>
      <c r="AW1492" s="24" t="str">
        <f>_xlfn.XLOOKUP(B1492,'[5]cells down 02052026 13h50'!$B:$B,'[5]cells down 02052026 13h50'!$R:$R,"")</f>
        <v/>
      </c>
      <c r="AX1492" s="24" t="str">
        <f>_xlfn.XLOOKUP(B1492,'[6]cell downs 03052026 8h40 '!$B:$B,'[6]cell downs 03052026 8h40 '!$R:$R,"")</f>
        <v/>
      </c>
      <c r="AY1492" s="24" t="str">
        <f>_xlfn.XLOOKUP(B1492,'[7]ALL SITES DOWN'!$D:$D,'[7]ALL SITES DOWN'!$J:$J,"")</f>
        <v/>
      </c>
      <c r="AZ1492" s="24" t="str">
        <f>_xlfn.XLOOKUP(B1492,'[8]ALL SITES DOWN'!$D:$D,'[8]ALL SITES DOWN'!$J:$J,"")</f>
        <v/>
      </c>
      <c r="BA1492" s="9" t="str">
        <f>_xlfn.XLOOKUP(B1492,[9]sheet1!$AC:$AC,[9]sheet1!$AF:$AF,"")</f>
        <v/>
      </c>
      <c r="BB1492" s="14" t="s">
        <v>5537</v>
      </c>
      <c r="BC1492" s="14" t="s">
        <v>5537</v>
      </c>
      <c r="BD1492" s="14" t="str">
        <f>_xlfn.XLOOKUP(B1492,'[10]cell downs 18042026 17h'!$B:$B,'[10]cell downs 18042026 17h'!$B:$B,"")</f>
        <v/>
      </c>
      <c r="BE1492" s="14" t="str">
        <f>_xlfn.XLOOKUP(B1492,'[11]Cells Huawei 19042026 15h'!$B:$B,'[11]Cells Huawei 19042026 15h'!$B:$B,"")</f>
        <v/>
      </c>
      <c r="BF1492" s="9" t="str">
        <f>_xlfn.XLOOKUP(B1492,'[12]cells down 19042026 9H40'!$B:$B,'[12]cells down 19042026 9H40'!$B:$B,"")</f>
        <v/>
      </c>
      <c r="BG1492" s="9" t="s">
        <v>4561</v>
      </c>
      <c r="BH1492" s="9" t="s">
        <v>5537</v>
      </c>
    </row>
    <row r="1493" spans="1:60" s="9" customFormat="1" x14ac:dyDescent="0.3">
      <c r="A1493" s="1" t="s">
        <v>409</v>
      </c>
      <c r="B1493" s="8" t="s">
        <v>410</v>
      </c>
      <c r="C1493" s="3" t="str">
        <f>_xlfn.XLOOKUP(B1493,'[1]daily break down'!$D:$D,'[1]daily break down'!$E:$E,"")</f>
        <v>Yaounde</v>
      </c>
      <c r="D1493" s="1" t="s">
        <v>11</v>
      </c>
      <c r="E1493" s="1" t="s">
        <v>12</v>
      </c>
      <c r="F1493" s="3" t="s">
        <v>37</v>
      </c>
      <c r="G1493" s="1" t="s">
        <v>38</v>
      </c>
      <c r="H1493" s="42" t="str">
        <f>_xlfn.XLOOKUP(B1493,[2]CALCULATION!$B:$B,[2]CALCULATION!$H:$H,"")</f>
        <v>ZTE</v>
      </c>
      <c r="I1493" s="34">
        <v>0.46175017763737997</v>
      </c>
      <c r="J1493" s="34">
        <v>0</v>
      </c>
      <c r="K1493" s="34">
        <v>0</v>
      </c>
      <c r="L1493" s="34">
        <v>0</v>
      </c>
      <c r="M1493" s="34">
        <v>1.1684829910425103</v>
      </c>
      <c r="N1493" s="34">
        <v>0</v>
      </c>
      <c r="O1493" s="34">
        <v>0</v>
      </c>
      <c r="P1493" s="34">
        <v>0.11323491223714717</v>
      </c>
      <c r="Q1493" s="34">
        <v>1.1165650780605709</v>
      </c>
      <c r="R1493" s="34">
        <v>0.73107769530837685</v>
      </c>
      <c r="S1493" s="35">
        <v>0</v>
      </c>
      <c r="T1493" s="35">
        <v>0</v>
      </c>
      <c r="U1493" s="35">
        <v>0</v>
      </c>
      <c r="V1493" s="35">
        <v>0</v>
      </c>
      <c r="W1493" s="35">
        <v>0</v>
      </c>
      <c r="X1493" s="35">
        <v>0</v>
      </c>
      <c r="Y1493" s="35">
        <v>0</v>
      </c>
      <c r="Z1493" s="35">
        <v>0</v>
      </c>
      <c r="AA1493" s="35">
        <v>0</v>
      </c>
      <c r="AB1493" s="35">
        <v>0</v>
      </c>
      <c r="AC1493" s="35">
        <v>0</v>
      </c>
      <c r="AD1493" s="35">
        <v>0</v>
      </c>
      <c r="AE1493" s="58" t="s">
        <v>5560</v>
      </c>
      <c r="AF1493" s="58"/>
      <c r="AG1493" s="57" t="str" cm="1">
        <f t="array" ref="AG1493">IFERROR(_xlfn.IFS(
AI1493="MPR ISSUE","PDH",
AI1493="BSS Hardware Issue","BSS",
AI1493="Sites strategiques, MLL, Pylone, etc.","ENVTECH",
AI1493="AKTIVCO DEFAUT GE &amp; POWER Cabinet","AKTIVCO",
AI1493="AKTIVCO Coupure ENEO &amp; Baisse de tension","AKTIVCO GRID ONLY",
AI1493="Coupure ENEO &amp; Baisse de tension","IHS GRID ONLY",
AI1493="Defaut GE &amp; POWER Cabinet","IHS",
AI1493="Sharing","Partners",
AI1493="Sites strategiques &amp; DataCenter","SST &amp; DC",
AI1493="Exclu","Exclu",
AI1493="SAT","SAT",
AI1493="SPARE-ISSUE","SPARE-ISSUE",
AI1493="Fiber CAmtel","TRANS_FO_CAMTEL",
AI1493="Fiber AOF","Fiber AOF",
AI1493="Projet OCM (HUAWEI)","TRAVAUX-HUAWEI",
AI1493="Projet OCM (NOKIA)","TRAVAUX-NOKIA",
AI1493="ACCESS-ISSUE","ACCESS-ISSUE",
AI1493="Projet OCM (ZTE, NOKIA, autres projets)","TRAVAUX OCM",
AI1493="No root CAuse","No root cause",
AI1493="ODU HS","PDH",
AI1493="IP &amp; VLAN","PDH",
AI1493="Warehouse HUAWEI","SPARE-ISSUE",
AI1493="SPARE-HS","SPARE-ISSUE",
AI1493="Power Telco","BSS",AI1493="no impacts","no impacts"
),"")</f>
        <v>no impacts</v>
      </c>
      <c r="AH1493" s="57" t="str" cm="1">
        <f t="array" ref="AH1493">IFERROR(_xlfn.IFS(
AI1493="MPR ISSUE","TX ISSUE",
AI1493="BSS Hardware Issue","RAN ISSUE",
AI1493="Sites strategiques, MLL, Pylone, etc.","ENVTECH",
AI1493="AKTIVCO DEFAUT GE &amp; POWER Cabinet","POWER ISSUE",
AI1493="AKTIVCO Coupure ENEO &amp; Baisse de tension","POWER ISSUE",
AI1493="Coupure ENEO &amp; Baisse de tension","POWER ISSUE",
AI1493="Defaut GE &amp; POWER Cabinet","POWER ISSUE",
AI1493="Sharing","POWER ISSUE",
AI1493="Sites strategiques &amp; DataCenter","POWER ISSUE",
AI1493="Exclu","Exclu",
AI1493="SAT","TX ISSUE",
AI1493="SPARE-ISSUE","SPARE-ISSUE",
AI1493="Fiber CAmtel","TX ISSUE",
AI1493="Fiber AOF","TX ISSUE",
AI1493="Projet OCM (HUAWEI)","TRAVAUX-HUAWEI",
AI1493="Projet OCM (NOKIA)","TRAVAUX -NOKIA",
AI1493="ACCESS-ISSUE","ACCESS-ISSUE",
AI1493="Projet OCM (ZTE, NOKIA, autres projets)","TRAVAUX OCM",
AI1493="No root CAuse","No root cause",
AI1493="ODU HS","TX ISSUE",
AI1493="IP &amp; VLAN","TX ISSUE",
AI1493="Warehouse HUAWEI","SPARE-ISSUE",
AI1493="SPARE-HS","SPARE-ISSUE",
AI1493="Power Telco","RAN ISSUE",AI1493="no impacts","no impacts"
),"")</f>
        <v>no impacts</v>
      </c>
      <c r="AI1493" s="85" t="s">
        <v>5998</v>
      </c>
      <c r="AJ1493" s="57" t="str" cm="1">
        <f t="array" ref="AJ1493">IFERROR(_xlfn.IFS(
AI1493="MPR ISSUE","ACTIVE",
AI1493="BSS Hardware Issue","ACTIVE",
AI1493="Sites strategiques, MLL, Pylone, etc.","PASSIVE",
AI1493="AKTIVCO DEFAUT GE &amp; POWER Cabinet","PASSIVE",
AI1493="AKTIVCO Coupure ENEO &amp; Baisse de tension","PASSIVE",
AI1493="Coupure ENEO &amp; Baisse de tension","PASSIVE",
AI1493="Defaut GE &amp; POWER Cabinet","PASSIVE",
AI1493="Sharing","PASSIVE",
AI1493="Sites strategiques &amp; DataCenter","PASSIVE",
AI1493="Exclu","Exclu",
AI1493="SAT","ACTIVE",
AI1493="SPARE-ISSUE","SPARE-ISSUE",
AI1493="Fiber CAmtel","ACTIVE",
AI1493="Fiber AOF","ACTIVE",
AI1493="Projet OCM (HUAWEI)","PLANNED WORKS",
AI1493="Projet OCM (NOKIA)","PLANNED WORKS",
AI1493="ACCESS-ISSUE","ACCESS-ISSUE",
AI1493="Projet OCM (ZTE, NOKIA, autres projets)","PLANNED WORKS",
AI1493="No root CAuse","No root cause",
AI1493="ODU HS","ACTIVE",
AI1493="IP &amp; VLAN","ACTIVE",
AI1493="Warehouse HUAWEI","SPARE-ISSUE",
AI1493="SPARE-HS","SPARE-ISSUE",
AI1493="Power Telco","ACTIVE", AI1493="no impacts","no impacts"
),"")</f>
        <v>no impacts</v>
      </c>
      <c r="AK1493" s="23" t="s">
        <v>5537</v>
      </c>
      <c r="AL1493" s="23" t="str">
        <f t="shared" si="38"/>
        <v>CTR_522</v>
      </c>
      <c r="AN1493" s="9" t="s">
        <v>5537</v>
      </c>
      <c r="AO1493" s="23" t="str">
        <f>_xlfn.XLOOKUP(B1493,'INCIDENT-05-03-2026'!E:E,'INCIDENT-05-03-2026'!F:F,"")</f>
        <v/>
      </c>
      <c r="AP1493" s="7" t="s">
        <v>5537</v>
      </c>
      <c r="AQ1493" s="6"/>
      <c r="AR1493" s="7"/>
      <c r="AS1493" s="3" t="str">
        <f>_xlfn.XLOOKUP(B1493,'[3]tt num | region | site id'!$C:$C,'[3]tt num | region | site id'!$Q:$Q,"")</f>
        <v/>
      </c>
      <c r="AT1493" s="24" t="str">
        <f>_xlfn.XLOOKUP(B1493,'[4]Cells Huawei 03052026 12h'!$B:$B,'[4]Cells Huawei 03052026 12h'!$T:$T,"")</f>
        <v/>
      </c>
      <c r="AU1493" s="24" t="str">
        <f>_xlfn.XLOOKUP(B1493,'[5]cells down 02052026 8h50'!$B:$B,'[5]cells down 02052026 8h50'!$R:$R,"")</f>
        <v/>
      </c>
      <c r="AV1493" s="24" t="str">
        <f>_xlfn.XLOOKUP(B1493,'[5]cells down 02052026 13h50'!$B:$B,'[5]cells down 02052026 13h50'!$R:$R,"")</f>
        <v/>
      </c>
      <c r="AW1493" s="24" t="str">
        <f>_xlfn.XLOOKUP(B1493,'[5]cells down 02052026 13h50'!$B:$B,'[5]cells down 02052026 13h50'!$R:$R,"")</f>
        <v/>
      </c>
      <c r="AX1493" s="24" t="str">
        <f>_xlfn.XLOOKUP(B1493,'[6]cell downs 03052026 8h40 '!$B:$B,'[6]cell downs 03052026 8h40 '!$R:$R,"")</f>
        <v/>
      </c>
      <c r="AY1493" s="24" t="str">
        <f>_xlfn.XLOOKUP(B1493,'[7]ALL SITES DOWN'!$D:$D,'[7]ALL SITES DOWN'!$J:$J,"")</f>
        <v/>
      </c>
      <c r="AZ1493" s="24" t="str">
        <f>_xlfn.XLOOKUP(B1493,'[8]ALL SITES DOWN'!$D:$D,'[8]ALL SITES DOWN'!$J:$J,"")</f>
        <v/>
      </c>
      <c r="BA1493" s="9" t="str">
        <f>_xlfn.XLOOKUP(B1493,[9]sheet1!$AC:$AC,[9]sheet1!$AF:$AF,"")</f>
        <v/>
      </c>
      <c r="BB1493" s="14" t="s">
        <v>5537</v>
      </c>
      <c r="BC1493" s="14" t="s">
        <v>5537</v>
      </c>
      <c r="BD1493" s="14" t="str">
        <f>_xlfn.XLOOKUP(B1493,'[10]cell downs 18042026 17h'!$B:$B,'[10]cell downs 18042026 17h'!$B:$B,"")</f>
        <v/>
      </c>
      <c r="BE1493" s="14" t="str">
        <f>_xlfn.XLOOKUP(B1493,'[11]Cells Huawei 19042026 15h'!$B:$B,'[11]Cells Huawei 19042026 15h'!$B:$B,"")</f>
        <v/>
      </c>
      <c r="BF1493" s="9" t="str">
        <f>_xlfn.XLOOKUP(B1493,'[12]cells down 19042026 9H40'!$B:$B,'[12]cells down 19042026 9H40'!$B:$B,"")</f>
        <v/>
      </c>
      <c r="BG1493" s="9" t="s">
        <v>410</v>
      </c>
      <c r="BH1493" s="9" t="s">
        <v>5537</v>
      </c>
    </row>
    <row r="1494" spans="1:60" s="9" customFormat="1" x14ac:dyDescent="0.3">
      <c r="A1494" s="1" t="s">
        <v>2575</v>
      </c>
      <c r="B1494" s="8" t="s">
        <v>2576</v>
      </c>
      <c r="C1494" s="3" t="str">
        <f>_xlfn.XLOOKUP(B1494,'[1]daily break down'!$D:$D,'[1]daily break down'!$E:$E,"")</f>
        <v>Yaounde</v>
      </c>
      <c r="D1494" s="1" t="s">
        <v>11</v>
      </c>
      <c r="E1494" s="1" t="s">
        <v>12</v>
      </c>
      <c r="F1494" s="3" t="s">
        <v>37</v>
      </c>
      <c r="G1494" s="1" t="s">
        <v>38</v>
      </c>
      <c r="H1494" s="42" t="str">
        <f>_xlfn.XLOOKUP(B1494,[2]CALCULATION!$B:$B,[2]CALCULATION!$H:$H,"")</f>
        <v>ZTE</v>
      </c>
      <c r="I1494" s="34">
        <v>0</v>
      </c>
      <c r="J1494" s="34">
        <v>0</v>
      </c>
      <c r="K1494" s="34">
        <v>0</v>
      </c>
      <c r="L1494" s="34">
        <v>0</v>
      </c>
      <c r="M1494" s="34">
        <v>0</v>
      </c>
      <c r="N1494" s="34">
        <v>0</v>
      </c>
      <c r="O1494" s="34">
        <v>0</v>
      </c>
      <c r="P1494" s="34">
        <v>0</v>
      </c>
      <c r="Q1494" s="34">
        <v>0</v>
      </c>
      <c r="R1494" s="34">
        <v>0</v>
      </c>
      <c r="S1494" s="35">
        <v>0</v>
      </c>
      <c r="T1494" s="35">
        <v>0</v>
      </c>
      <c r="U1494" s="35">
        <v>0</v>
      </c>
      <c r="V1494" s="35">
        <v>0</v>
      </c>
      <c r="W1494" s="35">
        <v>0</v>
      </c>
      <c r="X1494" s="35">
        <v>0</v>
      </c>
      <c r="Y1494" s="35">
        <v>0</v>
      </c>
      <c r="Z1494" s="35">
        <v>0</v>
      </c>
      <c r="AA1494" s="35">
        <v>0</v>
      </c>
      <c r="AB1494" s="35">
        <v>0</v>
      </c>
      <c r="AC1494" s="35">
        <v>0</v>
      </c>
      <c r="AD1494" s="35">
        <v>0</v>
      </c>
      <c r="AE1494" s="58" t="s">
        <v>5560</v>
      </c>
      <c r="AF1494" s="58"/>
      <c r="AG1494" s="57" t="str" cm="1">
        <f t="array" ref="AG1494">IFERROR(_xlfn.IFS(
AI1494="MPR ISSUE","PDH",
AI1494="BSS Hardware Issue","BSS",
AI1494="Sites strategiques, MLL, Pylone, etc.","ENVTECH",
AI1494="AKTIVCO DEFAUT GE &amp; POWER Cabinet","AKTIVCO",
AI1494="AKTIVCO Coupure ENEO &amp; Baisse de tension","AKTIVCO GRID ONLY",
AI1494="Coupure ENEO &amp; Baisse de tension","IHS GRID ONLY",
AI1494="Defaut GE &amp; POWER Cabinet","IHS",
AI1494="Sharing","Partners",
AI1494="Sites strategiques &amp; DataCenter","SST &amp; DC",
AI1494="Exclu","Exclu",
AI1494="SAT","SAT",
AI1494="SPARE-ISSUE","SPARE-ISSUE",
AI1494="Fiber CAmtel","TRANS_FO_CAMTEL",
AI1494="Fiber AOF","Fiber AOF",
AI1494="Projet OCM (HUAWEI)","TRAVAUX-HUAWEI",
AI1494="Projet OCM (NOKIA)","TRAVAUX-NOKIA",
AI1494="ACCESS-ISSUE","ACCESS-ISSUE",
AI1494="Projet OCM (ZTE, NOKIA, autres projets)","TRAVAUX OCM",
AI1494="No root CAuse","No root cause",
AI1494="ODU HS","PDH",
AI1494="IP &amp; VLAN","PDH",
AI1494="Warehouse HUAWEI","SPARE-ISSUE",
AI1494="SPARE-HS","SPARE-ISSUE",
AI1494="Power Telco","BSS",AI1494="no impacts","no impacts"
),"")</f>
        <v>no impacts</v>
      </c>
      <c r="AH1494" s="57" t="str" cm="1">
        <f t="array" ref="AH1494">IFERROR(_xlfn.IFS(
AI1494="MPR ISSUE","TX ISSUE",
AI1494="BSS Hardware Issue","RAN ISSUE",
AI1494="Sites strategiques, MLL, Pylone, etc.","ENVTECH",
AI1494="AKTIVCO DEFAUT GE &amp; POWER Cabinet","POWER ISSUE",
AI1494="AKTIVCO Coupure ENEO &amp; Baisse de tension","POWER ISSUE",
AI1494="Coupure ENEO &amp; Baisse de tension","POWER ISSUE",
AI1494="Defaut GE &amp; POWER Cabinet","POWER ISSUE",
AI1494="Sharing","POWER ISSUE",
AI1494="Sites strategiques &amp; DataCenter","POWER ISSUE",
AI1494="Exclu","Exclu",
AI1494="SAT","TX ISSUE",
AI1494="SPARE-ISSUE","SPARE-ISSUE",
AI1494="Fiber CAmtel","TX ISSUE",
AI1494="Fiber AOF","TX ISSUE",
AI1494="Projet OCM (HUAWEI)","TRAVAUX-HUAWEI",
AI1494="Projet OCM (NOKIA)","TRAVAUX -NOKIA",
AI1494="ACCESS-ISSUE","ACCESS-ISSUE",
AI1494="Projet OCM (ZTE, NOKIA, autres projets)","TRAVAUX OCM",
AI1494="No root CAuse","No root cause",
AI1494="ODU HS","TX ISSUE",
AI1494="IP &amp; VLAN","TX ISSUE",
AI1494="Warehouse HUAWEI","SPARE-ISSUE",
AI1494="SPARE-HS","SPARE-ISSUE",
AI1494="Power Telco","RAN ISSUE",AI1494="no impacts","no impacts"
),"")</f>
        <v>no impacts</v>
      </c>
      <c r="AI1494" s="85" t="s">
        <v>5998</v>
      </c>
      <c r="AJ1494" s="57" t="str" cm="1">
        <f t="array" ref="AJ1494">IFERROR(_xlfn.IFS(
AI1494="MPR ISSUE","ACTIVE",
AI1494="BSS Hardware Issue","ACTIVE",
AI1494="Sites strategiques, MLL, Pylone, etc.","PASSIVE",
AI1494="AKTIVCO DEFAUT GE &amp; POWER Cabinet","PASSIVE",
AI1494="AKTIVCO Coupure ENEO &amp; Baisse de tension","PASSIVE",
AI1494="Coupure ENEO &amp; Baisse de tension","PASSIVE",
AI1494="Defaut GE &amp; POWER Cabinet","PASSIVE",
AI1494="Sharing","PASSIVE",
AI1494="Sites strategiques &amp; DataCenter","PASSIVE",
AI1494="Exclu","Exclu",
AI1494="SAT","ACTIVE",
AI1494="SPARE-ISSUE","SPARE-ISSUE",
AI1494="Fiber CAmtel","ACTIVE",
AI1494="Fiber AOF","ACTIVE",
AI1494="Projet OCM (HUAWEI)","PLANNED WORKS",
AI1494="Projet OCM (NOKIA)","PLANNED WORKS",
AI1494="ACCESS-ISSUE","ACCESS-ISSUE",
AI1494="Projet OCM (ZTE, NOKIA, autres projets)","PLANNED WORKS",
AI1494="No root CAuse","No root cause",
AI1494="ODU HS","ACTIVE",
AI1494="IP &amp; VLAN","ACTIVE",
AI1494="Warehouse HUAWEI","SPARE-ISSUE",
AI1494="SPARE-HS","SPARE-ISSUE",
AI1494="Power Telco","ACTIVE", AI1494="no impacts","no impacts"
),"")</f>
        <v>no impacts</v>
      </c>
      <c r="AK1494" s="23" t="s">
        <v>5537</v>
      </c>
      <c r="AL1494" s="23" t="str">
        <f t="shared" si="38"/>
        <v>CTR_648</v>
      </c>
      <c r="AN1494" s="9" t="s">
        <v>5537</v>
      </c>
      <c r="AO1494" s="23" t="str">
        <f>_xlfn.XLOOKUP(B1494,'INCIDENT-05-03-2026'!E:E,'INCIDENT-05-03-2026'!F:F,"")</f>
        <v/>
      </c>
      <c r="AP1494" s="7" t="s">
        <v>5537</v>
      </c>
      <c r="AQ1494" s="6"/>
      <c r="AR1494" s="7"/>
      <c r="AS1494" s="3" t="str">
        <f>_xlfn.XLOOKUP(B1494,'[3]tt num | region | site id'!$C:$C,'[3]tt num | region | site id'!$Q:$Q,"")</f>
        <v/>
      </c>
      <c r="AT1494" s="24" t="str">
        <f>_xlfn.XLOOKUP(B1494,'[4]Cells Huawei 03052026 12h'!$B:$B,'[4]Cells Huawei 03052026 12h'!$T:$T,"")</f>
        <v/>
      </c>
      <c r="AU1494" s="24" t="str">
        <f>_xlfn.XLOOKUP(B1494,'[5]cells down 02052026 8h50'!$B:$B,'[5]cells down 02052026 8h50'!$R:$R,"")</f>
        <v/>
      </c>
      <c r="AV1494" s="24" t="str">
        <f>_xlfn.XLOOKUP(B1494,'[5]cells down 02052026 13h50'!$B:$B,'[5]cells down 02052026 13h50'!$R:$R,"")</f>
        <v/>
      </c>
      <c r="AW1494" s="24" t="str">
        <f>_xlfn.XLOOKUP(B1494,'[5]cells down 02052026 13h50'!$B:$B,'[5]cells down 02052026 13h50'!$R:$R,"")</f>
        <v/>
      </c>
      <c r="AX1494" s="24" t="str">
        <f>_xlfn.XLOOKUP(B1494,'[6]cell downs 03052026 8h40 '!$B:$B,'[6]cell downs 03052026 8h40 '!$R:$R,"")</f>
        <v/>
      </c>
      <c r="AY1494" s="24" t="str">
        <f>_xlfn.XLOOKUP(B1494,'[7]ALL SITES DOWN'!$D:$D,'[7]ALL SITES DOWN'!$J:$J,"")</f>
        <v/>
      </c>
      <c r="AZ1494" s="24" t="str">
        <f>_xlfn.XLOOKUP(B1494,'[8]ALL SITES DOWN'!$D:$D,'[8]ALL SITES DOWN'!$J:$J,"")</f>
        <v/>
      </c>
      <c r="BA1494" s="9" t="str">
        <f>_xlfn.XLOOKUP(B1494,[9]sheet1!$AC:$AC,[9]sheet1!$AF:$AF,"")</f>
        <v/>
      </c>
      <c r="BB1494" s="14" t="s">
        <v>5537</v>
      </c>
      <c r="BC1494" s="14" t="s">
        <v>5537</v>
      </c>
      <c r="BD1494" s="14" t="str">
        <f>_xlfn.XLOOKUP(B1494,'[10]cell downs 18042026 17h'!$B:$B,'[10]cell downs 18042026 17h'!$B:$B,"")</f>
        <v/>
      </c>
      <c r="BE1494" s="14" t="str">
        <f>_xlfn.XLOOKUP(B1494,'[11]Cells Huawei 19042026 15h'!$B:$B,'[11]Cells Huawei 19042026 15h'!$B:$B,"")</f>
        <v/>
      </c>
      <c r="BF1494" s="9" t="str">
        <f>_xlfn.XLOOKUP(B1494,'[12]cells down 19042026 9H40'!$B:$B,'[12]cells down 19042026 9H40'!$B:$B,"")</f>
        <v/>
      </c>
      <c r="BG1494" s="9" t="s">
        <v>2576</v>
      </c>
      <c r="BH1494" s="9" t="s">
        <v>302</v>
      </c>
    </row>
    <row r="1495" spans="1:60" s="9" customFormat="1" x14ac:dyDescent="0.3">
      <c r="A1495" s="1" t="s">
        <v>3179</v>
      </c>
      <c r="B1495" s="8" t="s">
        <v>3180</v>
      </c>
      <c r="C1495" s="3" t="str">
        <f>_xlfn.XLOOKUP(B1495,'[1]daily break down'!$D:$D,'[1]daily break down'!$E:$E,"")</f>
        <v>Yaounde</v>
      </c>
      <c r="D1495" s="1" t="s">
        <v>11</v>
      </c>
      <c r="E1495" s="1" t="s">
        <v>12</v>
      </c>
      <c r="F1495" s="3" t="s">
        <v>37</v>
      </c>
      <c r="G1495" s="1" t="s">
        <v>38</v>
      </c>
      <c r="H1495" s="42" t="str">
        <f>_xlfn.XLOOKUP(B1495,[2]CALCULATION!$B:$B,[2]CALCULATION!$H:$H,"")</f>
        <v>ZTE</v>
      </c>
      <c r="I1495" s="34">
        <v>0</v>
      </c>
      <c r="J1495" s="34">
        <v>0</v>
      </c>
      <c r="K1495" s="34">
        <v>1.6099903547896446</v>
      </c>
      <c r="L1495" s="34">
        <v>0.23544086886794377</v>
      </c>
      <c r="M1495" s="34">
        <v>0</v>
      </c>
      <c r="N1495" s="34">
        <v>0</v>
      </c>
      <c r="O1495" s="34">
        <v>0</v>
      </c>
      <c r="P1495" s="34">
        <v>0</v>
      </c>
      <c r="Q1495" s="34">
        <v>0</v>
      </c>
      <c r="R1495" s="34">
        <v>0</v>
      </c>
      <c r="S1495" s="35">
        <v>0</v>
      </c>
      <c r="T1495" s="35">
        <v>0</v>
      </c>
      <c r="U1495" s="35">
        <v>0.13618865803163549</v>
      </c>
      <c r="V1495" s="35">
        <v>0</v>
      </c>
      <c r="W1495" s="35">
        <v>0</v>
      </c>
      <c r="X1495" s="35">
        <v>0</v>
      </c>
      <c r="Y1495" s="35">
        <v>0</v>
      </c>
      <c r="Z1495" s="35">
        <v>0</v>
      </c>
      <c r="AA1495" s="35">
        <v>0</v>
      </c>
      <c r="AB1495" s="35">
        <v>0</v>
      </c>
      <c r="AC1495" s="35">
        <v>0</v>
      </c>
      <c r="AD1495" s="35">
        <v>0</v>
      </c>
      <c r="AE1495" s="58" t="s">
        <v>5560</v>
      </c>
      <c r="AF1495" s="58"/>
      <c r="AG1495" s="57" t="str" cm="1">
        <f t="array" ref="AG1495">IFERROR(_xlfn.IFS(
AI1495="MPR ISSUE","PDH",
AI1495="BSS Hardware Issue","BSS",
AI1495="Sites strategiques, MLL, Pylone, etc.","ENVTECH",
AI1495="AKTIVCO DEFAUT GE &amp; POWER Cabinet","AKTIVCO",
AI1495="AKTIVCO Coupure ENEO &amp; Baisse de tension","AKTIVCO GRID ONLY",
AI1495="Coupure ENEO &amp; Baisse de tension","IHS GRID ONLY",
AI1495="Defaut GE &amp; POWER Cabinet","IHS",
AI1495="Sharing","Partners",
AI1495="Sites strategiques &amp; DataCenter","SST &amp; DC",
AI1495="Exclu","Exclu",
AI1495="SAT","SAT",
AI1495="SPARE-ISSUE","SPARE-ISSUE",
AI1495="Fiber CAmtel","TRANS_FO_CAMTEL",
AI1495="Fiber AOF","Fiber AOF",
AI1495="Projet OCM (HUAWEI)","TRAVAUX-HUAWEI",
AI1495="Projet OCM (NOKIA)","TRAVAUX-NOKIA",
AI1495="ACCESS-ISSUE","ACCESS-ISSUE",
AI1495="Projet OCM (ZTE, NOKIA, autres projets)","TRAVAUX OCM",
AI1495="No root CAuse","No root cause",
AI1495="ODU HS","PDH",
AI1495="IP &amp; VLAN","PDH",
AI1495="Warehouse HUAWEI","SPARE-ISSUE",
AI1495="SPARE-HS","SPARE-ISSUE",
AI1495="Power Telco","BSS",AI1495="no impacts","no impacts"
),"")</f>
        <v>no impacts</v>
      </c>
      <c r="AH1495" s="57" t="str" cm="1">
        <f t="array" ref="AH1495">IFERROR(_xlfn.IFS(
AI1495="MPR ISSUE","TX ISSUE",
AI1495="BSS Hardware Issue","RAN ISSUE",
AI1495="Sites strategiques, MLL, Pylone, etc.","ENVTECH",
AI1495="AKTIVCO DEFAUT GE &amp; POWER Cabinet","POWER ISSUE",
AI1495="AKTIVCO Coupure ENEO &amp; Baisse de tension","POWER ISSUE",
AI1495="Coupure ENEO &amp; Baisse de tension","POWER ISSUE",
AI1495="Defaut GE &amp; POWER Cabinet","POWER ISSUE",
AI1495="Sharing","POWER ISSUE",
AI1495="Sites strategiques &amp; DataCenter","POWER ISSUE",
AI1495="Exclu","Exclu",
AI1495="SAT","TX ISSUE",
AI1495="SPARE-ISSUE","SPARE-ISSUE",
AI1495="Fiber CAmtel","TX ISSUE",
AI1495="Fiber AOF","TX ISSUE",
AI1495="Projet OCM (HUAWEI)","TRAVAUX-HUAWEI",
AI1495="Projet OCM (NOKIA)","TRAVAUX -NOKIA",
AI1495="ACCESS-ISSUE","ACCESS-ISSUE",
AI1495="Projet OCM (ZTE, NOKIA, autres projets)","TRAVAUX OCM",
AI1495="No root CAuse","No root cause",
AI1495="ODU HS","TX ISSUE",
AI1495="IP &amp; VLAN","TX ISSUE",
AI1495="Warehouse HUAWEI","SPARE-ISSUE",
AI1495="SPARE-HS","SPARE-ISSUE",
AI1495="Power Telco","RAN ISSUE",AI1495="no impacts","no impacts"
),"")</f>
        <v>no impacts</v>
      </c>
      <c r="AI1495" s="85" t="s">
        <v>5998</v>
      </c>
      <c r="AJ1495" s="57" t="str" cm="1">
        <f t="array" ref="AJ1495">IFERROR(_xlfn.IFS(
AI1495="MPR ISSUE","ACTIVE",
AI1495="BSS Hardware Issue","ACTIVE",
AI1495="Sites strategiques, MLL, Pylone, etc.","PASSIVE",
AI1495="AKTIVCO DEFAUT GE &amp; POWER Cabinet","PASSIVE",
AI1495="AKTIVCO Coupure ENEO &amp; Baisse de tension","PASSIVE",
AI1495="Coupure ENEO &amp; Baisse de tension","PASSIVE",
AI1495="Defaut GE &amp; POWER Cabinet","PASSIVE",
AI1495="Sharing","PASSIVE",
AI1495="Sites strategiques &amp; DataCenter","PASSIVE",
AI1495="Exclu","Exclu",
AI1495="SAT","ACTIVE",
AI1495="SPARE-ISSUE","SPARE-ISSUE",
AI1495="Fiber CAmtel","ACTIVE",
AI1495="Fiber AOF","ACTIVE",
AI1495="Projet OCM (HUAWEI)","PLANNED WORKS",
AI1495="Projet OCM (NOKIA)","PLANNED WORKS",
AI1495="ACCESS-ISSUE","ACCESS-ISSUE",
AI1495="Projet OCM (ZTE, NOKIA, autres projets)","PLANNED WORKS",
AI1495="No root CAuse","No root cause",
AI1495="ODU HS","ACTIVE",
AI1495="IP &amp; VLAN","ACTIVE",
AI1495="Warehouse HUAWEI","SPARE-ISSUE",
AI1495="SPARE-HS","SPARE-ISSUE",
AI1495="Power Telco","ACTIVE", AI1495="no impacts","no impacts"
),"")</f>
        <v>no impacts</v>
      </c>
      <c r="AK1495" s="23" t="s">
        <v>5537</v>
      </c>
      <c r="AL1495" s="23" t="str">
        <f t="shared" si="38"/>
        <v>CTR_852</v>
      </c>
      <c r="AN1495" s="9" t="s">
        <v>5537</v>
      </c>
      <c r="AO1495" s="23" t="str">
        <f>_xlfn.XLOOKUP(B1495,'INCIDENT-05-03-2026'!E:E,'INCIDENT-05-03-2026'!F:F,"")</f>
        <v/>
      </c>
      <c r="AP1495" s="7" t="s">
        <v>5537</v>
      </c>
      <c r="AQ1495" s="6"/>
      <c r="AR1495" s="7"/>
      <c r="AS1495" s="3" t="str">
        <f>_xlfn.XLOOKUP(B1495,'[3]tt num | region | site id'!$C:$C,'[3]tt num | region | site id'!$Q:$Q,"")</f>
        <v/>
      </c>
      <c r="AT1495" s="24" t="str">
        <f>_xlfn.XLOOKUP(B1495,'[4]Cells Huawei 03052026 12h'!$B:$B,'[4]Cells Huawei 03052026 12h'!$T:$T,"")</f>
        <v/>
      </c>
      <c r="AU1495" s="24" t="str">
        <f>_xlfn.XLOOKUP(B1495,'[5]cells down 02052026 8h50'!$B:$B,'[5]cells down 02052026 8h50'!$R:$R,"")</f>
        <v/>
      </c>
      <c r="AV1495" s="24" t="str">
        <f>_xlfn.XLOOKUP(B1495,'[5]cells down 02052026 13h50'!$B:$B,'[5]cells down 02052026 13h50'!$R:$R,"")</f>
        <v/>
      </c>
      <c r="AW1495" s="24" t="str">
        <f>_xlfn.XLOOKUP(B1495,'[5]cells down 02052026 13h50'!$B:$B,'[5]cells down 02052026 13h50'!$R:$R,"")</f>
        <v/>
      </c>
      <c r="AX1495" s="24" t="str">
        <f>_xlfn.XLOOKUP(B1495,'[6]cell downs 03052026 8h40 '!$B:$B,'[6]cell downs 03052026 8h40 '!$R:$R,"")</f>
        <v/>
      </c>
      <c r="AY1495" s="24" t="str">
        <f>_xlfn.XLOOKUP(B1495,'[7]ALL SITES DOWN'!$D:$D,'[7]ALL SITES DOWN'!$J:$J,"")</f>
        <v/>
      </c>
      <c r="AZ1495" s="24" t="str">
        <f>_xlfn.XLOOKUP(B1495,'[8]ALL SITES DOWN'!$D:$D,'[8]ALL SITES DOWN'!$J:$J,"")</f>
        <v/>
      </c>
      <c r="BA1495" s="9" t="str">
        <f>_xlfn.XLOOKUP(B1495,[9]sheet1!$AC:$AC,[9]sheet1!$AF:$AF,"")</f>
        <v/>
      </c>
      <c r="BB1495" s="14" t="s">
        <v>5537</v>
      </c>
      <c r="BC1495" s="14" t="s">
        <v>5537</v>
      </c>
      <c r="BD1495" s="14" t="str">
        <f>_xlfn.XLOOKUP(B1495,'[10]cell downs 18042026 17h'!$B:$B,'[10]cell downs 18042026 17h'!$B:$B,"")</f>
        <v/>
      </c>
      <c r="BE1495" s="14" t="str">
        <f>_xlfn.XLOOKUP(B1495,'[11]Cells Huawei 19042026 15h'!$B:$B,'[11]Cells Huawei 19042026 15h'!$B:$B,"")</f>
        <v/>
      </c>
      <c r="BF1495" s="9" t="str">
        <f>_xlfn.XLOOKUP(B1495,'[12]cells down 19042026 9H40'!$B:$B,'[12]cells down 19042026 9H40'!$B:$B,"")</f>
        <v/>
      </c>
      <c r="BG1495" s="9" t="s">
        <v>5537</v>
      </c>
      <c r="BH1495" s="9" t="s">
        <v>5537</v>
      </c>
    </row>
    <row r="1496" spans="1:60" s="9" customFormat="1" x14ac:dyDescent="0.3">
      <c r="A1496" s="1" t="s">
        <v>3495</v>
      </c>
      <c r="B1496" s="8" t="s">
        <v>3496</v>
      </c>
      <c r="C1496" s="3" t="str">
        <f>_xlfn.XLOOKUP(B1496,'[1]daily break down'!$D:$D,'[1]daily break down'!$E:$E,"")</f>
        <v>Yaounde</v>
      </c>
      <c r="D1496" s="1" t="s">
        <v>11</v>
      </c>
      <c r="E1496" s="1" t="s">
        <v>12</v>
      </c>
      <c r="F1496" s="3" t="s">
        <v>37</v>
      </c>
      <c r="G1496" s="1" t="s">
        <v>38</v>
      </c>
      <c r="H1496" s="42" t="str">
        <f>_xlfn.XLOOKUP(B1496,[2]CALCULATION!$B:$B,[2]CALCULATION!$H:$H,"")</f>
        <v>ZTE</v>
      </c>
      <c r="I1496" s="34">
        <v>0.18874863383300125</v>
      </c>
      <c r="J1496" s="34">
        <v>0</v>
      </c>
      <c r="K1496" s="34">
        <v>0</v>
      </c>
      <c r="L1496" s="34">
        <v>0</v>
      </c>
      <c r="M1496" s="34">
        <v>0</v>
      </c>
      <c r="N1496" s="34">
        <v>0</v>
      </c>
      <c r="O1496" s="34">
        <v>0.35844940402302272</v>
      </c>
      <c r="P1496" s="34">
        <v>0</v>
      </c>
      <c r="Q1496" s="34">
        <v>0</v>
      </c>
      <c r="R1496" s="34">
        <v>0</v>
      </c>
      <c r="S1496" s="35">
        <v>0</v>
      </c>
      <c r="T1496" s="35">
        <v>0</v>
      </c>
      <c r="U1496" s="35">
        <v>0</v>
      </c>
      <c r="V1496" s="35">
        <v>0</v>
      </c>
      <c r="W1496" s="35">
        <v>0</v>
      </c>
      <c r="X1496" s="35">
        <v>0</v>
      </c>
      <c r="Y1496" s="35">
        <v>0</v>
      </c>
      <c r="Z1496" s="35">
        <v>0</v>
      </c>
      <c r="AA1496" s="35">
        <v>0</v>
      </c>
      <c r="AB1496" s="35">
        <v>0</v>
      </c>
      <c r="AC1496" s="35">
        <v>0</v>
      </c>
      <c r="AD1496" s="35">
        <v>0</v>
      </c>
      <c r="AE1496" s="58" t="s">
        <v>5560</v>
      </c>
      <c r="AF1496" s="58"/>
      <c r="AG1496" s="57" t="str" cm="1">
        <f t="array" ref="AG1496">IFERROR(_xlfn.IFS(
AI1496="MPR ISSUE","PDH",
AI1496="BSS Hardware Issue","BSS",
AI1496="Sites strategiques, MLL, Pylone, etc.","ENVTECH",
AI1496="AKTIVCO DEFAUT GE &amp; POWER Cabinet","AKTIVCO",
AI1496="AKTIVCO Coupure ENEO &amp; Baisse de tension","AKTIVCO GRID ONLY",
AI1496="Coupure ENEO &amp; Baisse de tension","IHS GRID ONLY",
AI1496="Defaut GE &amp; POWER Cabinet","IHS",
AI1496="Sharing","Partners",
AI1496="Sites strategiques &amp; DataCenter","SST &amp; DC",
AI1496="Exclu","Exclu",
AI1496="SAT","SAT",
AI1496="SPARE-ISSUE","SPARE-ISSUE",
AI1496="Fiber CAmtel","TRANS_FO_CAMTEL",
AI1496="Fiber AOF","Fiber AOF",
AI1496="Projet OCM (HUAWEI)","TRAVAUX-HUAWEI",
AI1496="Projet OCM (NOKIA)","TRAVAUX-NOKIA",
AI1496="ACCESS-ISSUE","ACCESS-ISSUE",
AI1496="Projet OCM (ZTE, NOKIA, autres projets)","TRAVAUX OCM",
AI1496="No root CAuse","No root cause",
AI1496="ODU HS","PDH",
AI1496="IP &amp; VLAN","PDH",
AI1496="Warehouse HUAWEI","SPARE-ISSUE",
AI1496="SPARE-HS","SPARE-ISSUE",
AI1496="Power Telco","BSS",AI1496="no impacts","no impacts"
),"")</f>
        <v>no impacts</v>
      </c>
      <c r="AH1496" s="57" t="str" cm="1">
        <f t="array" ref="AH1496">IFERROR(_xlfn.IFS(
AI1496="MPR ISSUE","TX ISSUE",
AI1496="BSS Hardware Issue","RAN ISSUE",
AI1496="Sites strategiques, MLL, Pylone, etc.","ENVTECH",
AI1496="AKTIVCO DEFAUT GE &amp; POWER Cabinet","POWER ISSUE",
AI1496="AKTIVCO Coupure ENEO &amp; Baisse de tension","POWER ISSUE",
AI1496="Coupure ENEO &amp; Baisse de tension","POWER ISSUE",
AI1496="Defaut GE &amp; POWER Cabinet","POWER ISSUE",
AI1496="Sharing","POWER ISSUE",
AI1496="Sites strategiques &amp; DataCenter","POWER ISSUE",
AI1496="Exclu","Exclu",
AI1496="SAT","TX ISSUE",
AI1496="SPARE-ISSUE","SPARE-ISSUE",
AI1496="Fiber CAmtel","TX ISSUE",
AI1496="Fiber AOF","TX ISSUE",
AI1496="Projet OCM (HUAWEI)","TRAVAUX-HUAWEI",
AI1496="Projet OCM (NOKIA)","TRAVAUX -NOKIA",
AI1496="ACCESS-ISSUE","ACCESS-ISSUE",
AI1496="Projet OCM (ZTE, NOKIA, autres projets)","TRAVAUX OCM",
AI1496="No root CAuse","No root cause",
AI1496="ODU HS","TX ISSUE",
AI1496="IP &amp; VLAN","TX ISSUE",
AI1496="Warehouse HUAWEI","SPARE-ISSUE",
AI1496="SPARE-HS","SPARE-ISSUE",
AI1496="Power Telco","RAN ISSUE",AI1496="no impacts","no impacts"
),"")</f>
        <v>no impacts</v>
      </c>
      <c r="AI1496" s="85" t="s">
        <v>5998</v>
      </c>
      <c r="AJ1496" s="57" t="str" cm="1">
        <f t="array" ref="AJ1496">IFERROR(_xlfn.IFS(
AI1496="MPR ISSUE","ACTIVE",
AI1496="BSS Hardware Issue","ACTIVE",
AI1496="Sites strategiques, MLL, Pylone, etc.","PASSIVE",
AI1496="AKTIVCO DEFAUT GE &amp; POWER Cabinet","PASSIVE",
AI1496="AKTIVCO Coupure ENEO &amp; Baisse de tension","PASSIVE",
AI1496="Coupure ENEO &amp; Baisse de tension","PASSIVE",
AI1496="Defaut GE &amp; POWER Cabinet","PASSIVE",
AI1496="Sharing","PASSIVE",
AI1496="Sites strategiques &amp; DataCenter","PASSIVE",
AI1496="Exclu","Exclu",
AI1496="SAT","ACTIVE",
AI1496="SPARE-ISSUE","SPARE-ISSUE",
AI1496="Fiber CAmtel","ACTIVE",
AI1496="Fiber AOF","ACTIVE",
AI1496="Projet OCM (HUAWEI)","PLANNED WORKS",
AI1496="Projet OCM (NOKIA)","PLANNED WORKS",
AI1496="ACCESS-ISSUE","ACCESS-ISSUE",
AI1496="Projet OCM (ZTE, NOKIA, autres projets)","PLANNED WORKS",
AI1496="No root CAuse","No root cause",
AI1496="ODU HS","ACTIVE",
AI1496="IP &amp; VLAN","ACTIVE",
AI1496="Warehouse HUAWEI","SPARE-ISSUE",
AI1496="SPARE-HS","SPARE-ISSUE",
AI1496="Power Telco","ACTIVE", AI1496="no impacts","no impacts"
),"")</f>
        <v>no impacts</v>
      </c>
      <c r="AK1496" s="23" t="s">
        <v>5537</v>
      </c>
      <c r="AL1496" s="23" t="str">
        <f t="shared" si="38"/>
        <v>CTR_256</v>
      </c>
      <c r="AN1496" s="9" t="s">
        <v>5537</v>
      </c>
      <c r="AO1496" s="23" t="str">
        <f>_xlfn.XLOOKUP(B1496,'INCIDENT-05-03-2026'!E:E,'INCIDENT-05-03-2026'!F:F,"")</f>
        <v/>
      </c>
      <c r="AP1496" s="7" t="s">
        <v>5537</v>
      </c>
      <c r="AQ1496" s="6"/>
      <c r="AR1496" s="7"/>
      <c r="AS1496" s="3" t="str">
        <f>_xlfn.XLOOKUP(B1496,'[3]tt num | region | site id'!$C:$C,'[3]tt num | region | site id'!$Q:$Q,"")</f>
        <v/>
      </c>
      <c r="AT1496" s="24" t="str">
        <f>_xlfn.XLOOKUP(B1496,'[4]Cells Huawei 03052026 12h'!$B:$B,'[4]Cells Huawei 03052026 12h'!$T:$T,"")</f>
        <v/>
      </c>
      <c r="AU1496" s="24" t="str">
        <f>_xlfn.XLOOKUP(B1496,'[5]cells down 02052026 8h50'!$B:$B,'[5]cells down 02052026 8h50'!$R:$R,"")</f>
        <v/>
      </c>
      <c r="AV1496" s="24" t="str">
        <f>_xlfn.XLOOKUP(B1496,'[5]cells down 02052026 13h50'!$B:$B,'[5]cells down 02052026 13h50'!$R:$R,"")</f>
        <v/>
      </c>
      <c r="AW1496" s="24" t="str">
        <f>_xlfn.XLOOKUP(B1496,'[5]cells down 02052026 13h50'!$B:$B,'[5]cells down 02052026 13h50'!$R:$R,"")</f>
        <v/>
      </c>
      <c r="AX1496" s="24" t="str">
        <f>_xlfn.XLOOKUP(B1496,'[6]cell downs 03052026 8h40 '!$B:$B,'[6]cell downs 03052026 8h40 '!$R:$R,"")</f>
        <v/>
      </c>
      <c r="AY1496" s="24" t="str">
        <f>_xlfn.XLOOKUP(B1496,'[7]ALL SITES DOWN'!$D:$D,'[7]ALL SITES DOWN'!$J:$J,"")</f>
        <v/>
      </c>
      <c r="AZ1496" s="24" t="str">
        <f>_xlfn.XLOOKUP(B1496,'[8]ALL SITES DOWN'!$D:$D,'[8]ALL SITES DOWN'!$J:$J,"")</f>
        <v/>
      </c>
      <c r="BA1496" s="9" t="str">
        <f>_xlfn.XLOOKUP(B1496,[9]sheet1!$AC:$AC,[9]sheet1!$AF:$AF,"")</f>
        <v/>
      </c>
      <c r="BB1496" s="14" t="s">
        <v>5537</v>
      </c>
      <c r="BC1496" s="14" t="s">
        <v>5537</v>
      </c>
      <c r="BD1496" s="14" t="str">
        <f>_xlfn.XLOOKUP(B1496,'[10]cell downs 18042026 17h'!$B:$B,'[10]cell downs 18042026 17h'!$B:$B,"")</f>
        <v/>
      </c>
      <c r="BE1496" s="14" t="str">
        <f>_xlfn.XLOOKUP(B1496,'[11]Cells Huawei 19042026 15h'!$B:$B,'[11]Cells Huawei 19042026 15h'!$B:$B,"")</f>
        <v/>
      </c>
      <c r="BF1496" s="9" t="str">
        <f>_xlfn.XLOOKUP(B1496,'[12]cells down 19042026 9H40'!$B:$B,'[12]cells down 19042026 9H40'!$B:$B,"")</f>
        <v/>
      </c>
      <c r="BG1496" s="9" t="s">
        <v>3496</v>
      </c>
      <c r="BH1496" s="9" t="s">
        <v>302</v>
      </c>
    </row>
    <row r="1497" spans="1:60" s="9" customFormat="1" x14ac:dyDescent="0.3">
      <c r="A1497" s="1" t="s">
        <v>1743</v>
      </c>
      <c r="B1497" s="8" t="s">
        <v>1744</v>
      </c>
      <c r="C1497" s="3" t="str">
        <f>_xlfn.XLOOKUP(B1497,'[1]daily break down'!$D:$D,'[1]daily break down'!$E:$E,"")</f>
        <v>Yaounde</v>
      </c>
      <c r="D1497" s="1" t="s">
        <v>11</v>
      </c>
      <c r="E1497" s="1" t="s">
        <v>12</v>
      </c>
      <c r="F1497" s="3" t="s">
        <v>37</v>
      </c>
      <c r="G1497" s="1" t="s">
        <v>38</v>
      </c>
      <c r="H1497" s="42" t="str">
        <f>_xlfn.XLOOKUP(B1497,[2]CALCULATION!$B:$B,[2]CALCULATION!$H:$H,"")</f>
        <v>ZTE</v>
      </c>
      <c r="I1497" s="34">
        <v>0</v>
      </c>
      <c r="J1497" s="34">
        <v>0</v>
      </c>
      <c r="K1497" s="34">
        <v>0</v>
      </c>
      <c r="L1497" s="34">
        <v>0</v>
      </c>
      <c r="M1497" s="34">
        <v>0</v>
      </c>
      <c r="N1497" s="34">
        <v>0</v>
      </c>
      <c r="O1497" s="34">
        <v>0.81313689064671413</v>
      </c>
      <c r="P1497" s="34">
        <v>0.67564627189791004</v>
      </c>
      <c r="Q1497" s="34">
        <v>2.6765815434048736</v>
      </c>
      <c r="R1497" s="34">
        <v>0</v>
      </c>
      <c r="S1497" s="35">
        <v>0</v>
      </c>
      <c r="T1497" s="35">
        <v>0</v>
      </c>
      <c r="U1497" s="35">
        <v>0.69414124811304911</v>
      </c>
      <c r="V1497" s="35">
        <v>0</v>
      </c>
      <c r="W1497" s="35">
        <v>0</v>
      </c>
      <c r="X1497" s="35">
        <v>0</v>
      </c>
      <c r="Y1497" s="35">
        <v>0</v>
      </c>
      <c r="Z1497" s="35">
        <v>0.38935759474706905</v>
      </c>
      <c r="AA1497" s="35">
        <v>0</v>
      </c>
      <c r="AB1497" s="35">
        <v>0</v>
      </c>
      <c r="AC1497" s="35">
        <v>0</v>
      </c>
      <c r="AD1497" s="35">
        <v>0</v>
      </c>
      <c r="AE1497" s="58" t="s">
        <v>5560</v>
      </c>
      <c r="AF1497" s="58"/>
      <c r="AG1497" s="57" t="str" cm="1">
        <f t="array" ref="AG1497">IFERROR(_xlfn.IFS(
AI1497="MPR ISSUE","PDH",
AI1497="BSS Hardware Issue","BSS",
AI1497="Sites strategiques, MLL, Pylone, etc.","ENVTECH",
AI1497="AKTIVCO DEFAUT GE &amp; POWER Cabinet","AKTIVCO",
AI1497="AKTIVCO Coupure ENEO &amp; Baisse de tension","AKTIVCO GRID ONLY",
AI1497="Coupure ENEO &amp; Baisse de tension","IHS GRID ONLY",
AI1497="Defaut GE &amp; POWER Cabinet","IHS",
AI1497="Sharing","Partners",
AI1497="Sites strategiques &amp; DataCenter","SST &amp; DC",
AI1497="Exclu","Exclu",
AI1497="SAT","SAT",
AI1497="SPARE-ISSUE","SPARE-ISSUE",
AI1497="Fiber CAmtel","TRANS_FO_CAMTEL",
AI1497="Fiber AOF","Fiber AOF",
AI1497="Projet OCM (HUAWEI)","TRAVAUX-HUAWEI",
AI1497="Projet OCM (NOKIA)","TRAVAUX-NOKIA",
AI1497="ACCESS-ISSUE","ACCESS-ISSUE",
AI1497="Projet OCM (ZTE, NOKIA, autres projets)","TRAVAUX OCM",
AI1497="No root CAuse","No root cause",
AI1497="ODU HS","PDH",
AI1497="IP &amp; VLAN","PDH",
AI1497="Warehouse HUAWEI","SPARE-ISSUE",
AI1497="SPARE-HS","SPARE-ISSUE",
AI1497="Power Telco","BSS",AI1497="no impacts","no impacts"
),"")</f>
        <v>no impacts</v>
      </c>
      <c r="AH1497" s="57" t="str" cm="1">
        <f t="array" ref="AH1497">IFERROR(_xlfn.IFS(
AI1497="MPR ISSUE","TX ISSUE",
AI1497="BSS Hardware Issue","RAN ISSUE",
AI1497="Sites strategiques, MLL, Pylone, etc.","ENVTECH",
AI1497="AKTIVCO DEFAUT GE &amp; POWER Cabinet","POWER ISSUE",
AI1497="AKTIVCO Coupure ENEO &amp; Baisse de tension","POWER ISSUE",
AI1497="Coupure ENEO &amp; Baisse de tension","POWER ISSUE",
AI1497="Defaut GE &amp; POWER Cabinet","POWER ISSUE",
AI1497="Sharing","POWER ISSUE",
AI1497="Sites strategiques &amp; DataCenter","POWER ISSUE",
AI1497="Exclu","Exclu",
AI1497="SAT","TX ISSUE",
AI1497="SPARE-ISSUE","SPARE-ISSUE",
AI1497="Fiber CAmtel","TX ISSUE",
AI1497="Fiber AOF","TX ISSUE",
AI1497="Projet OCM (HUAWEI)","TRAVAUX-HUAWEI",
AI1497="Projet OCM (NOKIA)","TRAVAUX -NOKIA",
AI1497="ACCESS-ISSUE","ACCESS-ISSUE",
AI1497="Projet OCM (ZTE, NOKIA, autres projets)","TRAVAUX OCM",
AI1497="No root CAuse","No root cause",
AI1497="ODU HS","TX ISSUE",
AI1497="IP &amp; VLAN","TX ISSUE",
AI1497="Warehouse HUAWEI","SPARE-ISSUE",
AI1497="SPARE-HS","SPARE-ISSUE",
AI1497="Power Telco","RAN ISSUE",AI1497="no impacts","no impacts"
),"")</f>
        <v>no impacts</v>
      </c>
      <c r="AI1497" s="85" t="s">
        <v>5998</v>
      </c>
      <c r="AJ1497" s="57" t="str" cm="1">
        <f t="array" ref="AJ1497">IFERROR(_xlfn.IFS(
AI1497="MPR ISSUE","ACTIVE",
AI1497="BSS Hardware Issue","ACTIVE",
AI1497="Sites strategiques, MLL, Pylone, etc.","PASSIVE",
AI1497="AKTIVCO DEFAUT GE &amp; POWER Cabinet","PASSIVE",
AI1497="AKTIVCO Coupure ENEO &amp; Baisse de tension","PASSIVE",
AI1497="Coupure ENEO &amp; Baisse de tension","PASSIVE",
AI1497="Defaut GE &amp; POWER Cabinet","PASSIVE",
AI1497="Sharing","PASSIVE",
AI1497="Sites strategiques &amp; DataCenter","PASSIVE",
AI1497="Exclu","Exclu",
AI1497="SAT","ACTIVE",
AI1497="SPARE-ISSUE","SPARE-ISSUE",
AI1497="Fiber CAmtel","ACTIVE",
AI1497="Fiber AOF","ACTIVE",
AI1497="Projet OCM (HUAWEI)","PLANNED WORKS",
AI1497="Projet OCM (NOKIA)","PLANNED WORKS",
AI1497="ACCESS-ISSUE","ACCESS-ISSUE",
AI1497="Projet OCM (ZTE, NOKIA, autres projets)","PLANNED WORKS",
AI1497="No root CAuse","No root cause",
AI1497="ODU HS","ACTIVE",
AI1497="IP &amp; VLAN","ACTIVE",
AI1497="Warehouse HUAWEI","SPARE-ISSUE",
AI1497="SPARE-HS","SPARE-ISSUE",
AI1497="Power Telco","ACTIVE", AI1497="no impacts","no impacts"
),"")</f>
        <v>no impacts</v>
      </c>
      <c r="AK1497" s="23" t="s">
        <v>5537</v>
      </c>
      <c r="AL1497" s="23" t="str">
        <f t="shared" ref="AL1497:AL1560" si="39">B1497</f>
        <v>CTR_313</v>
      </c>
      <c r="AN1497" s="9" t="s">
        <v>5537</v>
      </c>
      <c r="AO1497" s="23" t="str">
        <f>_xlfn.XLOOKUP(B1497,'INCIDENT-05-03-2026'!E:E,'INCIDENT-05-03-2026'!F:F,"")</f>
        <v/>
      </c>
      <c r="AP1497" s="7" t="s">
        <v>5537</v>
      </c>
      <c r="AQ1497" s="6"/>
      <c r="AR1497" s="7"/>
      <c r="AS1497" s="3" t="str">
        <f>_xlfn.XLOOKUP(B1497,'[3]tt num | region | site id'!$C:$C,'[3]tt num | region | site id'!$Q:$Q,"")</f>
        <v/>
      </c>
      <c r="AT1497" s="24" t="str">
        <f>_xlfn.XLOOKUP(B1497,'[4]Cells Huawei 03052026 12h'!$B:$B,'[4]Cells Huawei 03052026 12h'!$T:$T,"")</f>
        <v/>
      </c>
      <c r="AU1497" s="24" t="str">
        <f>_xlfn.XLOOKUP(B1497,'[5]cells down 02052026 8h50'!$B:$B,'[5]cells down 02052026 8h50'!$R:$R,"")</f>
        <v/>
      </c>
      <c r="AV1497" s="24" t="str">
        <f>_xlfn.XLOOKUP(B1497,'[5]cells down 02052026 13h50'!$B:$B,'[5]cells down 02052026 13h50'!$R:$R,"")</f>
        <v/>
      </c>
      <c r="AW1497" s="24" t="str">
        <f>_xlfn.XLOOKUP(B1497,'[5]cells down 02052026 13h50'!$B:$B,'[5]cells down 02052026 13h50'!$R:$R,"")</f>
        <v/>
      </c>
      <c r="AX1497" s="24" t="str">
        <f>_xlfn.XLOOKUP(B1497,'[6]cell downs 03052026 8h40 '!$B:$B,'[6]cell downs 03052026 8h40 '!$R:$R,"")</f>
        <v/>
      </c>
      <c r="AY1497" s="24" t="str">
        <f>_xlfn.XLOOKUP(B1497,'[7]ALL SITES DOWN'!$D:$D,'[7]ALL SITES DOWN'!$J:$J,"")</f>
        <v/>
      </c>
      <c r="AZ1497" s="24" t="str">
        <f>_xlfn.XLOOKUP(B1497,'[8]ALL SITES DOWN'!$D:$D,'[8]ALL SITES DOWN'!$J:$J,"")</f>
        <v/>
      </c>
      <c r="BA1497" s="9" t="str">
        <f>_xlfn.XLOOKUP(B1497,[9]sheet1!$AC:$AC,[9]sheet1!$AF:$AF,"")</f>
        <v/>
      </c>
      <c r="BB1497" s="14" t="s">
        <v>5537</v>
      </c>
      <c r="BC1497" s="14" t="s">
        <v>5537</v>
      </c>
      <c r="BD1497" s="14" t="str">
        <f>_xlfn.XLOOKUP(B1497,'[10]cell downs 18042026 17h'!$B:$B,'[10]cell downs 18042026 17h'!$B:$B,"")</f>
        <v/>
      </c>
      <c r="BE1497" s="14" t="str">
        <f>_xlfn.XLOOKUP(B1497,'[11]Cells Huawei 19042026 15h'!$B:$B,'[11]Cells Huawei 19042026 15h'!$B:$B,"")</f>
        <v/>
      </c>
      <c r="BF1497" s="9" t="str">
        <f>_xlfn.XLOOKUP(B1497,'[12]cells down 19042026 9H40'!$B:$B,'[12]cells down 19042026 9H40'!$B:$B,"")</f>
        <v/>
      </c>
      <c r="BG1497" s="9" t="s">
        <v>1744</v>
      </c>
      <c r="BH1497" s="9" t="s">
        <v>5537</v>
      </c>
    </row>
    <row r="1498" spans="1:60" s="9" customFormat="1" x14ac:dyDescent="0.3">
      <c r="A1498" s="1" t="s">
        <v>3245</v>
      </c>
      <c r="B1498" s="8" t="s">
        <v>3246</v>
      </c>
      <c r="C1498" s="3" t="str">
        <f>_xlfn.XLOOKUP(B1498,'[1]daily break down'!$D:$D,'[1]daily break down'!$E:$E,"")</f>
        <v>Yaounde</v>
      </c>
      <c r="D1498" s="1" t="s">
        <v>11</v>
      </c>
      <c r="E1498" s="1" t="s">
        <v>12</v>
      </c>
      <c r="F1498" s="3" t="s">
        <v>37</v>
      </c>
      <c r="G1498" s="1" t="s">
        <v>38</v>
      </c>
      <c r="H1498" s="42" t="str">
        <f>_xlfn.XLOOKUP(B1498,[2]CALCULATION!$B:$B,[2]CALCULATION!$H:$H,"")</f>
        <v>ZTE</v>
      </c>
      <c r="I1498" s="34">
        <v>2.0295427371280677</v>
      </c>
      <c r="J1498" s="34">
        <v>0</v>
      </c>
      <c r="K1498" s="34">
        <v>0</v>
      </c>
      <c r="L1498" s="34">
        <v>0</v>
      </c>
      <c r="M1498" s="34">
        <v>0</v>
      </c>
      <c r="N1498" s="34">
        <v>0</v>
      </c>
      <c r="O1498" s="34">
        <v>0</v>
      </c>
      <c r="P1498" s="34">
        <v>0</v>
      </c>
      <c r="Q1498" s="34">
        <v>0</v>
      </c>
      <c r="R1498" s="34">
        <v>0</v>
      </c>
      <c r="S1498" s="35">
        <v>0</v>
      </c>
      <c r="T1498" s="35">
        <v>0</v>
      </c>
      <c r="U1498" s="35">
        <v>0</v>
      </c>
      <c r="V1498" s="35">
        <v>0</v>
      </c>
      <c r="W1498" s="35">
        <v>0</v>
      </c>
      <c r="X1498" s="35">
        <v>0</v>
      </c>
      <c r="Y1498" s="35">
        <v>0</v>
      </c>
      <c r="Z1498" s="35">
        <v>24.154117905562547</v>
      </c>
      <c r="AA1498" s="35">
        <v>0</v>
      </c>
      <c r="AB1498" s="35">
        <v>0</v>
      </c>
      <c r="AC1498" s="35">
        <v>0</v>
      </c>
      <c r="AD1498" s="35">
        <v>0</v>
      </c>
      <c r="AE1498" s="58" t="s">
        <v>5560</v>
      </c>
      <c r="AF1498" s="58"/>
      <c r="AG1498" s="57" t="str" cm="1">
        <f t="array" ref="AG1498">IFERROR(_xlfn.IFS(
AI1498="MPR ISSUE","PDH",
AI1498="BSS Hardware Issue","BSS",
AI1498="Sites strategiques, MLL, Pylone, etc.","ENVTECH",
AI1498="AKTIVCO DEFAUT GE &amp; POWER Cabinet","AKTIVCO",
AI1498="AKTIVCO Coupure ENEO &amp; Baisse de tension","AKTIVCO GRID ONLY",
AI1498="Coupure ENEO &amp; Baisse de tension","IHS GRID ONLY",
AI1498="Defaut GE &amp; POWER Cabinet","IHS",
AI1498="Sharing","Partners",
AI1498="Sites strategiques &amp; DataCenter","SST &amp; DC",
AI1498="Exclu","Exclu",
AI1498="SAT","SAT",
AI1498="SPARE-ISSUE","SPARE-ISSUE",
AI1498="Fiber CAmtel","TRANS_FO_CAMTEL",
AI1498="Fiber AOF","Fiber AOF",
AI1498="Projet OCM (HUAWEI)","TRAVAUX-HUAWEI",
AI1498="Projet OCM (NOKIA)","TRAVAUX-NOKIA",
AI1498="ACCESS-ISSUE","ACCESS-ISSUE",
AI1498="Projet OCM (ZTE, NOKIA, autres projets)","TRAVAUX OCM",
AI1498="No root CAuse","No root cause",
AI1498="ODU HS","PDH",
AI1498="IP &amp; VLAN","PDH",
AI1498="Warehouse HUAWEI","SPARE-ISSUE",
AI1498="SPARE-HS","SPARE-ISSUE",
AI1498="Power Telco","BSS",AI1498="no impacts","no impacts"
),"")</f>
        <v>no impacts</v>
      </c>
      <c r="AH1498" s="57" t="str" cm="1">
        <f t="array" ref="AH1498">IFERROR(_xlfn.IFS(
AI1498="MPR ISSUE","TX ISSUE",
AI1498="BSS Hardware Issue","RAN ISSUE",
AI1498="Sites strategiques, MLL, Pylone, etc.","ENVTECH",
AI1498="AKTIVCO DEFAUT GE &amp; POWER Cabinet","POWER ISSUE",
AI1498="AKTIVCO Coupure ENEO &amp; Baisse de tension","POWER ISSUE",
AI1498="Coupure ENEO &amp; Baisse de tension","POWER ISSUE",
AI1498="Defaut GE &amp; POWER Cabinet","POWER ISSUE",
AI1498="Sharing","POWER ISSUE",
AI1498="Sites strategiques &amp; DataCenter","POWER ISSUE",
AI1498="Exclu","Exclu",
AI1498="SAT","TX ISSUE",
AI1498="SPARE-ISSUE","SPARE-ISSUE",
AI1498="Fiber CAmtel","TX ISSUE",
AI1498="Fiber AOF","TX ISSUE",
AI1498="Projet OCM (HUAWEI)","TRAVAUX-HUAWEI",
AI1498="Projet OCM (NOKIA)","TRAVAUX -NOKIA",
AI1498="ACCESS-ISSUE","ACCESS-ISSUE",
AI1498="Projet OCM (ZTE, NOKIA, autres projets)","TRAVAUX OCM",
AI1498="No root CAuse","No root cause",
AI1498="ODU HS","TX ISSUE",
AI1498="IP &amp; VLAN","TX ISSUE",
AI1498="Warehouse HUAWEI","SPARE-ISSUE",
AI1498="SPARE-HS","SPARE-ISSUE",
AI1498="Power Telco","RAN ISSUE",AI1498="no impacts","no impacts"
),"")</f>
        <v>no impacts</v>
      </c>
      <c r="AI1498" s="85" t="s">
        <v>5998</v>
      </c>
      <c r="AJ1498" s="57" t="str" cm="1">
        <f t="array" ref="AJ1498">IFERROR(_xlfn.IFS(
AI1498="MPR ISSUE","ACTIVE",
AI1498="BSS Hardware Issue","ACTIVE",
AI1498="Sites strategiques, MLL, Pylone, etc.","PASSIVE",
AI1498="AKTIVCO DEFAUT GE &amp; POWER Cabinet","PASSIVE",
AI1498="AKTIVCO Coupure ENEO &amp; Baisse de tension","PASSIVE",
AI1498="Coupure ENEO &amp; Baisse de tension","PASSIVE",
AI1498="Defaut GE &amp; POWER Cabinet","PASSIVE",
AI1498="Sharing","PASSIVE",
AI1498="Sites strategiques &amp; DataCenter","PASSIVE",
AI1498="Exclu","Exclu",
AI1498="SAT","ACTIVE",
AI1498="SPARE-ISSUE","SPARE-ISSUE",
AI1498="Fiber CAmtel","ACTIVE",
AI1498="Fiber AOF","ACTIVE",
AI1498="Projet OCM (HUAWEI)","PLANNED WORKS",
AI1498="Projet OCM (NOKIA)","PLANNED WORKS",
AI1498="ACCESS-ISSUE","ACCESS-ISSUE",
AI1498="Projet OCM (ZTE, NOKIA, autres projets)","PLANNED WORKS",
AI1498="No root CAuse","No root cause",
AI1498="ODU HS","ACTIVE",
AI1498="IP &amp; VLAN","ACTIVE",
AI1498="Warehouse HUAWEI","SPARE-ISSUE",
AI1498="SPARE-HS","SPARE-ISSUE",
AI1498="Power Telco","ACTIVE", AI1498="no impacts","no impacts"
),"")</f>
        <v>no impacts</v>
      </c>
      <c r="AK1498" s="23" t="s">
        <v>5537</v>
      </c>
      <c r="AL1498" s="23" t="str">
        <f t="shared" si="39"/>
        <v>CTR_333</v>
      </c>
      <c r="AN1498" s="9" t="s">
        <v>5537</v>
      </c>
      <c r="AO1498" s="23" t="str">
        <f>_xlfn.XLOOKUP(B1498,'INCIDENT-05-03-2026'!E:E,'INCIDENT-05-03-2026'!F:F,"")</f>
        <v/>
      </c>
      <c r="AP1498" s="7" t="s">
        <v>5537</v>
      </c>
      <c r="AQ1498" s="6"/>
      <c r="AR1498" s="7"/>
      <c r="AS1498" s="3" t="str">
        <f>_xlfn.XLOOKUP(B1498,'[3]tt num | region | site id'!$C:$C,'[3]tt num | region | site id'!$Q:$Q,"")</f>
        <v/>
      </c>
      <c r="AT1498" s="24" t="str">
        <f>_xlfn.XLOOKUP(B1498,'[4]Cells Huawei 03052026 12h'!$B:$B,'[4]Cells Huawei 03052026 12h'!$T:$T,"")</f>
        <v/>
      </c>
      <c r="AU1498" s="24" t="str">
        <f>_xlfn.XLOOKUP(B1498,'[5]cells down 02052026 8h50'!$B:$B,'[5]cells down 02052026 8h50'!$R:$R,"")</f>
        <v/>
      </c>
      <c r="AV1498" s="24" t="str">
        <f>_xlfn.XLOOKUP(B1498,'[5]cells down 02052026 13h50'!$B:$B,'[5]cells down 02052026 13h50'!$R:$R,"")</f>
        <v/>
      </c>
      <c r="AW1498" s="24" t="str">
        <f>_xlfn.XLOOKUP(B1498,'[5]cells down 02052026 13h50'!$B:$B,'[5]cells down 02052026 13h50'!$R:$R,"")</f>
        <v/>
      </c>
      <c r="AX1498" s="24" t="str">
        <f>_xlfn.XLOOKUP(B1498,'[6]cell downs 03052026 8h40 '!$B:$B,'[6]cell downs 03052026 8h40 '!$R:$R,"")</f>
        <v/>
      </c>
      <c r="AY1498" s="24" t="str">
        <f>_xlfn.XLOOKUP(B1498,'[7]ALL SITES DOWN'!$D:$D,'[7]ALL SITES DOWN'!$J:$J,"")</f>
        <v/>
      </c>
      <c r="AZ1498" s="24" t="str">
        <f>_xlfn.XLOOKUP(B1498,'[8]ALL SITES DOWN'!$D:$D,'[8]ALL SITES DOWN'!$J:$J,"")</f>
        <v/>
      </c>
      <c r="BA1498" s="9" t="str">
        <f>_xlfn.XLOOKUP(B1498,[9]sheet1!$AC:$AC,[9]sheet1!$AF:$AF,"")</f>
        <v/>
      </c>
      <c r="BB1498" s="14" t="s">
        <v>5537</v>
      </c>
      <c r="BC1498" s="14" t="s">
        <v>5537</v>
      </c>
      <c r="BD1498" s="14" t="str">
        <f>_xlfn.XLOOKUP(B1498,'[10]cell downs 18042026 17h'!$B:$B,'[10]cell downs 18042026 17h'!$B:$B,"")</f>
        <v/>
      </c>
      <c r="BE1498" s="14" t="str">
        <f>_xlfn.XLOOKUP(B1498,'[11]Cells Huawei 19042026 15h'!$B:$B,'[11]Cells Huawei 19042026 15h'!$B:$B,"")</f>
        <v/>
      </c>
      <c r="BF1498" s="9" t="str">
        <f>_xlfn.XLOOKUP(B1498,'[12]cells down 19042026 9H40'!$B:$B,'[12]cells down 19042026 9H40'!$B:$B,"")</f>
        <v/>
      </c>
      <c r="BG1498" s="9" t="s">
        <v>3246</v>
      </c>
      <c r="BH1498" s="9" t="s">
        <v>302</v>
      </c>
    </row>
    <row r="1499" spans="1:60" s="9" customFormat="1" x14ac:dyDescent="0.3">
      <c r="A1499" s="1" t="s">
        <v>2866</v>
      </c>
      <c r="B1499" s="8" t="s">
        <v>2867</v>
      </c>
      <c r="C1499" s="3" t="str">
        <f>_xlfn.XLOOKUP(B1499,'[1]daily break down'!$D:$D,'[1]daily break down'!$E:$E,"")</f>
        <v>Yaounde</v>
      </c>
      <c r="D1499" s="1" t="s">
        <v>11</v>
      </c>
      <c r="E1499" s="1" t="s">
        <v>12</v>
      </c>
      <c r="F1499" s="3" t="s">
        <v>37</v>
      </c>
      <c r="G1499" s="1" t="s">
        <v>38</v>
      </c>
      <c r="H1499" s="42" t="str">
        <f>_xlfn.XLOOKUP(B1499,[2]CALCULATION!$B:$B,[2]CALCULATION!$H:$H,"")</f>
        <v>ZTE</v>
      </c>
      <c r="I1499" s="34">
        <v>0</v>
      </c>
      <c r="J1499" s="34">
        <v>0</v>
      </c>
      <c r="K1499" s="34">
        <v>0</v>
      </c>
      <c r="L1499" s="34">
        <v>0</v>
      </c>
      <c r="M1499" s="34">
        <v>0.94524131574366665</v>
      </c>
      <c r="N1499" s="34">
        <v>0</v>
      </c>
      <c r="O1499" s="34">
        <v>0</v>
      </c>
      <c r="P1499" s="34">
        <v>0</v>
      </c>
      <c r="Q1499" s="34">
        <v>0</v>
      </c>
      <c r="R1499" s="34">
        <v>0</v>
      </c>
      <c r="S1499" s="35">
        <v>2.1830135860492372E-2</v>
      </c>
      <c r="T1499" s="35">
        <v>0</v>
      </c>
      <c r="U1499" s="35">
        <v>0</v>
      </c>
      <c r="V1499" s="35">
        <v>0</v>
      </c>
      <c r="W1499" s="35">
        <v>0</v>
      </c>
      <c r="X1499" s="35">
        <v>0</v>
      </c>
      <c r="Y1499" s="35">
        <v>0</v>
      </c>
      <c r="Z1499" s="35">
        <v>0</v>
      </c>
      <c r="AA1499" s="35">
        <v>0</v>
      </c>
      <c r="AB1499" s="35">
        <v>0</v>
      </c>
      <c r="AC1499" s="35">
        <v>0</v>
      </c>
      <c r="AD1499" s="35">
        <v>0</v>
      </c>
      <c r="AE1499" s="58" t="s">
        <v>5560</v>
      </c>
      <c r="AF1499" s="58"/>
      <c r="AG1499" s="57" t="str" cm="1">
        <f t="array" ref="AG1499">IFERROR(_xlfn.IFS(
AI1499="MPR ISSUE","PDH",
AI1499="BSS Hardware Issue","BSS",
AI1499="Sites strategiques, MLL, Pylone, etc.","ENVTECH",
AI1499="AKTIVCO DEFAUT GE &amp; POWER Cabinet","AKTIVCO",
AI1499="AKTIVCO Coupure ENEO &amp; Baisse de tension","AKTIVCO GRID ONLY",
AI1499="Coupure ENEO &amp; Baisse de tension","IHS GRID ONLY",
AI1499="Defaut GE &amp; POWER Cabinet","IHS",
AI1499="Sharing","Partners",
AI1499="Sites strategiques &amp; DataCenter","SST &amp; DC",
AI1499="Exclu","Exclu",
AI1499="SAT","SAT",
AI1499="SPARE-ISSUE","SPARE-ISSUE",
AI1499="Fiber CAmtel","TRANS_FO_CAMTEL",
AI1499="Fiber AOF","Fiber AOF",
AI1499="Projet OCM (HUAWEI)","TRAVAUX-HUAWEI",
AI1499="Projet OCM (NOKIA)","TRAVAUX-NOKIA",
AI1499="ACCESS-ISSUE","ACCESS-ISSUE",
AI1499="Projet OCM (ZTE, NOKIA, autres projets)","TRAVAUX OCM",
AI1499="No root CAuse","No root cause",
AI1499="ODU HS","PDH",
AI1499="IP &amp; VLAN","PDH",
AI1499="Warehouse HUAWEI","SPARE-ISSUE",
AI1499="SPARE-HS","SPARE-ISSUE",
AI1499="Power Telco","BSS",AI1499="no impacts","no impacts"
),"")</f>
        <v>no impacts</v>
      </c>
      <c r="AH1499" s="57" t="str" cm="1">
        <f t="array" ref="AH1499">IFERROR(_xlfn.IFS(
AI1499="MPR ISSUE","TX ISSUE",
AI1499="BSS Hardware Issue","RAN ISSUE",
AI1499="Sites strategiques, MLL, Pylone, etc.","ENVTECH",
AI1499="AKTIVCO DEFAUT GE &amp; POWER Cabinet","POWER ISSUE",
AI1499="AKTIVCO Coupure ENEO &amp; Baisse de tension","POWER ISSUE",
AI1499="Coupure ENEO &amp; Baisse de tension","POWER ISSUE",
AI1499="Defaut GE &amp; POWER Cabinet","POWER ISSUE",
AI1499="Sharing","POWER ISSUE",
AI1499="Sites strategiques &amp; DataCenter","POWER ISSUE",
AI1499="Exclu","Exclu",
AI1499="SAT","TX ISSUE",
AI1499="SPARE-ISSUE","SPARE-ISSUE",
AI1499="Fiber CAmtel","TX ISSUE",
AI1499="Fiber AOF","TX ISSUE",
AI1499="Projet OCM (HUAWEI)","TRAVAUX-HUAWEI",
AI1499="Projet OCM (NOKIA)","TRAVAUX -NOKIA",
AI1499="ACCESS-ISSUE","ACCESS-ISSUE",
AI1499="Projet OCM (ZTE, NOKIA, autres projets)","TRAVAUX OCM",
AI1499="No root CAuse","No root cause",
AI1499="ODU HS","TX ISSUE",
AI1499="IP &amp; VLAN","TX ISSUE",
AI1499="Warehouse HUAWEI","SPARE-ISSUE",
AI1499="SPARE-HS","SPARE-ISSUE",
AI1499="Power Telco","RAN ISSUE",AI1499="no impacts","no impacts"
),"")</f>
        <v>no impacts</v>
      </c>
      <c r="AI1499" s="85" t="s">
        <v>5998</v>
      </c>
      <c r="AJ1499" s="57" t="str" cm="1">
        <f t="array" ref="AJ1499">IFERROR(_xlfn.IFS(
AI1499="MPR ISSUE","ACTIVE",
AI1499="BSS Hardware Issue","ACTIVE",
AI1499="Sites strategiques, MLL, Pylone, etc.","PASSIVE",
AI1499="AKTIVCO DEFAUT GE &amp; POWER Cabinet","PASSIVE",
AI1499="AKTIVCO Coupure ENEO &amp; Baisse de tension","PASSIVE",
AI1499="Coupure ENEO &amp; Baisse de tension","PASSIVE",
AI1499="Defaut GE &amp; POWER Cabinet","PASSIVE",
AI1499="Sharing","PASSIVE",
AI1499="Sites strategiques &amp; DataCenter","PASSIVE",
AI1499="Exclu","Exclu",
AI1499="SAT","ACTIVE",
AI1499="SPARE-ISSUE","SPARE-ISSUE",
AI1499="Fiber CAmtel","ACTIVE",
AI1499="Fiber AOF","ACTIVE",
AI1499="Projet OCM (HUAWEI)","PLANNED WORKS",
AI1499="Projet OCM (NOKIA)","PLANNED WORKS",
AI1499="ACCESS-ISSUE","ACCESS-ISSUE",
AI1499="Projet OCM (ZTE, NOKIA, autres projets)","PLANNED WORKS",
AI1499="No root CAuse","No root cause",
AI1499="ODU HS","ACTIVE",
AI1499="IP &amp; VLAN","ACTIVE",
AI1499="Warehouse HUAWEI","SPARE-ISSUE",
AI1499="SPARE-HS","SPARE-ISSUE",
AI1499="Power Telco","ACTIVE", AI1499="no impacts","no impacts"
),"")</f>
        <v>no impacts</v>
      </c>
      <c r="AK1499" s="23" t="s">
        <v>5537</v>
      </c>
      <c r="AL1499" s="23" t="str">
        <f t="shared" si="39"/>
        <v>CTR_164</v>
      </c>
      <c r="AN1499" s="9" t="s">
        <v>5537</v>
      </c>
      <c r="AO1499" s="23" t="str">
        <f>_xlfn.XLOOKUP(B1499,'INCIDENT-05-03-2026'!E:E,'INCIDENT-05-03-2026'!F:F,"")</f>
        <v/>
      </c>
      <c r="AP1499" s="7" t="s">
        <v>5537</v>
      </c>
      <c r="AQ1499" s="6"/>
      <c r="AR1499" s="7"/>
      <c r="AS1499" s="3" t="str">
        <f>_xlfn.XLOOKUP(B1499,'[3]tt num | region | site id'!$C:$C,'[3]tt num | region | site id'!$Q:$Q,"")</f>
        <v/>
      </c>
      <c r="AT1499" s="24" t="str">
        <f>_xlfn.XLOOKUP(B1499,'[4]Cells Huawei 03052026 12h'!$B:$B,'[4]Cells Huawei 03052026 12h'!$T:$T,"")</f>
        <v/>
      </c>
      <c r="AU1499" s="24" t="str">
        <f>_xlfn.XLOOKUP(B1499,'[5]cells down 02052026 8h50'!$B:$B,'[5]cells down 02052026 8h50'!$R:$R,"")</f>
        <v/>
      </c>
      <c r="AV1499" s="24" t="str">
        <f>_xlfn.XLOOKUP(B1499,'[5]cells down 02052026 13h50'!$B:$B,'[5]cells down 02052026 13h50'!$R:$R,"")</f>
        <v/>
      </c>
      <c r="AW1499" s="24" t="str">
        <f>_xlfn.XLOOKUP(B1499,'[5]cells down 02052026 13h50'!$B:$B,'[5]cells down 02052026 13h50'!$R:$R,"")</f>
        <v/>
      </c>
      <c r="AX1499" s="24" t="str">
        <f>_xlfn.XLOOKUP(B1499,'[6]cell downs 03052026 8h40 '!$B:$B,'[6]cell downs 03052026 8h40 '!$R:$R,"")</f>
        <v/>
      </c>
      <c r="AY1499" s="24" t="str">
        <f>_xlfn.XLOOKUP(B1499,'[7]ALL SITES DOWN'!$D:$D,'[7]ALL SITES DOWN'!$J:$J,"")</f>
        <v/>
      </c>
      <c r="AZ1499" s="24" t="str">
        <f>_xlfn.XLOOKUP(B1499,'[8]ALL SITES DOWN'!$D:$D,'[8]ALL SITES DOWN'!$J:$J,"")</f>
        <v/>
      </c>
      <c r="BA1499" s="9" t="str">
        <f>_xlfn.XLOOKUP(B1499,[9]sheet1!$AC:$AC,[9]sheet1!$AF:$AF,"")</f>
        <v/>
      </c>
      <c r="BB1499" s="14" t="s">
        <v>5537</v>
      </c>
      <c r="BC1499" s="14" t="s">
        <v>5537</v>
      </c>
      <c r="BD1499" s="14" t="str">
        <f>_xlfn.XLOOKUP(B1499,'[10]cell downs 18042026 17h'!$B:$B,'[10]cell downs 18042026 17h'!$B:$B,"")</f>
        <v/>
      </c>
      <c r="BE1499" s="14" t="str">
        <f>_xlfn.XLOOKUP(B1499,'[11]Cells Huawei 19042026 15h'!$B:$B,'[11]Cells Huawei 19042026 15h'!$B:$B,"")</f>
        <v/>
      </c>
      <c r="BF1499" s="9" t="str">
        <f>_xlfn.XLOOKUP(B1499,'[12]cells down 19042026 9H40'!$B:$B,'[12]cells down 19042026 9H40'!$B:$B,"")</f>
        <v/>
      </c>
      <c r="BG1499" s="9" t="s">
        <v>2867</v>
      </c>
      <c r="BH1499" s="9" t="s">
        <v>12</v>
      </c>
    </row>
    <row r="1500" spans="1:60" s="9" customFormat="1" x14ac:dyDescent="0.3">
      <c r="A1500" s="25" t="s">
        <v>5399</v>
      </c>
      <c r="B1500" s="32" t="s">
        <v>5400</v>
      </c>
      <c r="C1500" s="3" t="str">
        <f>_xlfn.XLOOKUP(B1500,'[1]daily break down'!$D:$D,'[1]daily break down'!$E:$E,"")</f>
        <v>CENTRE</v>
      </c>
      <c r="D1500" s="1" t="s">
        <v>11</v>
      </c>
      <c r="E1500" s="1" t="str">
        <f>BH1500</f>
        <v/>
      </c>
      <c r="F1500" s="25" t="s">
        <v>226</v>
      </c>
      <c r="G1500" s="25" t="s">
        <v>1866</v>
      </c>
      <c r="H1500" s="42" t="str">
        <f>_xlfn.XLOOKUP(B1500,[2]CALCULATION!$B:$B,[2]CALCULATION!$H:$H,"")</f>
        <v>ZTE</v>
      </c>
      <c r="I1500" s="34">
        <v>0</v>
      </c>
      <c r="J1500" s="34">
        <v>0</v>
      </c>
      <c r="K1500" s="34">
        <v>0</v>
      </c>
      <c r="L1500" s="34">
        <v>0</v>
      </c>
      <c r="M1500" s="34">
        <v>0</v>
      </c>
      <c r="N1500" s="34">
        <v>0</v>
      </c>
      <c r="O1500" s="34">
        <v>0</v>
      </c>
      <c r="P1500" s="34">
        <v>0</v>
      </c>
      <c r="Q1500" s="34">
        <v>0</v>
      </c>
      <c r="R1500" s="34">
        <v>1.8316447081182425</v>
      </c>
      <c r="S1500" s="35">
        <v>0</v>
      </c>
      <c r="T1500" s="35">
        <v>0</v>
      </c>
      <c r="U1500" s="35">
        <v>0</v>
      </c>
      <c r="V1500" s="35">
        <v>0</v>
      </c>
      <c r="W1500" s="35">
        <v>0</v>
      </c>
      <c r="X1500" s="35">
        <v>0</v>
      </c>
      <c r="Y1500" s="35">
        <v>0</v>
      </c>
      <c r="Z1500" s="35">
        <v>0</v>
      </c>
      <c r="AA1500" s="35">
        <v>0</v>
      </c>
      <c r="AB1500" s="35">
        <v>0</v>
      </c>
      <c r="AC1500" s="35">
        <v>0</v>
      </c>
      <c r="AD1500" s="35">
        <v>0</v>
      </c>
      <c r="AE1500" s="58" t="s">
        <v>5560</v>
      </c>
      <c r="AF1500" s="58"/>
      <c r="AG1500" s="57" t="str" cm="1">
        <f t="array" ref="AG1500">IFERROR(_xlfn.IFS(
AI1500="MPR ISSUE","PDH",
AI1500="BSS Hardware Issue","BSS",
AI1500="Sites strategiques, MLL, Pylone, etc.","ENVTECH",
AI1500="AKTIVCO DEFAUT GE &amp; POWER Cabinet","AKTIVCO",
AI1500="AKTIVCO Coupure ENEO &amp; Baisse de tension","AKTIVCO GRID ONLY",
AI1500="Coupure ENEO &amp; Baisse de tension","IHS GRID ONLY",
AI1500="Defaut GE &amp; POWER Cabinet","IHS",
AI1500="Sharing","Partners",
AI1500="Sites strategiques &amp; DataCenter","SST &amp; DC",
AI1500="Exclu","Exclu",
AI1500="SAT","SAT",
AI1500="SPARE-ISSUE","SPARE-ISSUE",
AI1500="Fiber CAmtel","TRANS_FO_CAMTEL",
AI1500="Fiber AOF","Fiber AOF",
AI1500="Projet OCM (HUAWEI)","TRAVAUX-HUAWEI",
AI1500="Projet OCM (NOKIA)","TRAVAUX-NOKIA",
AI1500="ACCESS-ISSUE","ACCESS-ISSUE",
AI1500="Projet OCM (ZTE, NOKIA, autres projets)","TRAVAUX OCM",
AI1500="No root CAuse","No root cause",
AI1500="ODU HS","PDH",
AI1500="IP &amp; VLAN","PDH",
AI1500="Warehouse HUAWEI","SPARE-ISSUE",
AI1500="SPARE-HS","SPARE-ISSUE",
AI1500="Power Telco","BSS",AI1500="no impacts","no impacts"
),"")</f>
        <v>no impacts</v>
      </c>
      <c r="AH1500" s="57" t="str" cm="1">
        <f t="array" ref="AH1500">IFERROR(_xlfn.IFS(
AI1500="MPR ISSUE","TX ISSUE",
AI1500="BSS Hardware Issue","RAN ISSUE",
AI1500="Sites strategiques, MLL, Pylone, etc.","ENVTECH",
AI1500="AKTIVCO DEFAUT GE &amp; POWER Cabinet","POWER ISSUE",
AI1500="AKTIVCO Coupure ENEO &amp; Baisse de tension","POWER ISSUE",
AI1500="Coupure ENEO &amp; Baisse de tension","POWER ISSUE",
AI1500="Defaut GE &amp; POWER Cabinet","POWER ISSUE",
AI1500="Sharing","POWER ISSUE",
AI1500="Sites strategiques &amp; DataCenter","POWER ISSUE",
AI1500="Exclu","Exclu",
AI1500="SAT","TX ISSUE",
AI1500="SPARE-ISSUE","SPARE-ISSUE",
AI1500="Fiber CAmtel","TX ISSUE",
AI1500="Fiber AOF","TX ISSUE",
AI1500="Projet OCM (HUAWEI)","TRAVAUX-HUAWEI",
AI1500="Projet OCM (NOKIA)","TRAVAUX -NOKIA",
AI1500="ACCESS-ISSUE","ACCESS-ISSUE",
AI1500="Projet OCM (ZTE, NOKIA, autres projets)","TRAVAUX OCM",
AI1500="No root CAuse","No root cause",
AI1500="ODU HS","TX ISSUE",
AI1500="IP &amp; VLAN","TX ISSUE",
AI1500="Warehouse HUAWEI","SPARE-ISSUE",
AI1500="SPARE-HS","SPARE-ISSUE",
AI1500="Power Telco","RAN ISSUE",AI1500="no impacts","no impacts"
),"")</f>
        <v>no impacts</v>
      </c>
      <c r="AI1500" s="85" t="s">
        <v>5998</v>
      </c>
      <c r="AJ1500" s="57" t="str" cm="1">
        <f t="array" ref="AJ1500">IFERROR(_xlfn.IFS(
AI1500="MPR ISSUE","ACTIVE",
AI1500="BSS Hardware Issue","ACTIVE",
AI1500="Sites strategiques, MLL, Pylone, etc.","PASSIVE",
AI1500="AKTIVCO DEFAUT GE &amp; POWER Cabinet","PASSIVE",
AI1500="AKTIVCO Coupure ENEO &amp; Baisse de tension","PASSIVE",
AI1500="Coupure ENEO &amp; Baisse de tension","PASSIVE",
AI1500="Defaut GE &amp; POWER Cabinet","PASSIVE",
AI1500="Sharing","PASSIVE",
AI1500="Sites strategiques &amp; DataCenter","PASSIVE",
AI1500="Exclu","Exclu",
AI1500="SAT","ACTIVE",
AI1500="SPARE-ISSUE","SPARE-ISSUE",
AI1500="Fiber CAmtel","ACTIVE",
AI1500="Fiber AOF","ACTIVE",
AI1500="Projet OCM (HUAWEI)","PLANNED WORKS",
AI1500="Projet OCM (NOKIA)","PLANNED WORKS",
AI1500="ACCESS-ISSUE","ACCESS-ISSUE",
AI1500="Projet OCM (ZTE, NOKIA, autres projets)","PLANNED WORKS",
AI1500="No root CAuse","No root cause",
AI1500="ODU HS","ACTIVE",
AI1500="IP &amp; VLAN","ACTIVE",
AI1500="Warehouse HUAWEI","SPARE-ISSUE",
AI1500="SPARE-HS","SPARE-ISSUE",
AI1500="Power Telco","ACTIVE", AI1500="no impacts","no impacts"
),"")</f>
        <v>no impacts</v>
      </c>
      <c r="AK1500" s="23" t="s">
        <v>5537</v>
      </c>
      <c r="AL1500" s="23" t="str">
        <f t="shared" si="39"/>
        <v>EST_200</v>
      </c>
      <c r="AN1500" s="9" t="s">
        <v>5537</v>
      </c>
      <c r="AO1500" s="23" t="str">
        <f>_xlfn.XLOOKUP(B1500,'INCIDENT-05-03-2026'!E:E,'INCIDENT-05-03-2026'!F:F,"")</f>
        <v/>
      </c>
      <c r="AP1500" s="7" t="s">
        <v>5537</v>
      </c>
      <c r="AQ1500" s="6"/>
      <c r="AR1500" s="7"/>
      <c r="AS1500" s="3" t="str">
        <f>_xlfn.XLOOKUP(B1500,'[3]tt num | region | site id'!$C:$C,'[3]tt num | region | site id'!$Q:$Q,"")</f>
        <v/>
      </c>
      <c r="AT1500" s="24" t="str">
        <f>_xlfn.XLOOKUP(B1500,'[4]Cells Huawei 03052026 12h'!$B:$B,'[4]Cells Huawei 03052026 12h'!$T:$T,"")</f>
        <v/>
      </c>
      <c r="AU1500" s="24" t="str">
        <f>_xlfn.XLOOKUP(B1500,'[5]cells down 02052026 8h50'!$B:$B,'[5]cells down 02052026 8h50'!$R:$R,"")</f>
        <v/>
      </c>
      <c r="AV1500" s="24" t="str">
        <f>_xlfn.XLOOKUP(B1500,'[5]cells down 02052026 13h50'!$B:$B,'[5]cells down 02052026 13h50'!$R:$R,"")</f>
        <v/>
      </c>
      <c r="AW1500" s="24" t="str">
        <f>_xlfn.XLOOKUP(B1500,'[5]cells down 02052026 13h50'!$B:$B,'[5]cells down 02052026 13h50'!$R:$R,"")</f>
        <v/>
      </c>
      <c r="AX1500" s="24" t="str">
        <f>_xlfn.XLOOKUP(B1500,'[6]cell downs 03052026 8h40 '!$B:$B,'[6]cell downs 03052026 8h40 '!$R:$R,"")</f>
        <v/>
      </c>
      <c r="AY1500" s="24" t="str">
        <f>_xlfn.XLOOKUP(B1500,'[7]ALL SITES DOWN'!$D:$D,'[7]ALL SITES DOWN'!$J:$J,"")</f>
        <v/>
      </c>
      <c r="AZ1500" s="24" t="str">
        <f>_xlfn.XLOOKUP(B1500,'[8]ALL SITES DOWN'!$D:$D,'[8]ALL SITES DOWN'!$J:$J,"")</f>
        <v/>
      </c>
      <c r="BA1500" s="9" t="str">
        <f>_xlfn.XLOOKUP(B1500,[9]sheet1!$AC:$AC,[9]sheet1!$AF:$AF,"")</f>
        <v/>
      </c>
      <c r="BB1500" s="14" t="s">
        <v>5537</v>
      </c>
      <c r="BC1500" s="14" t="s">
        <v>5537</v>
      </c>
      <c r="BD1500" s="14" t="str">
        <f>_xlfn.XLOOKUP(B1500,'[10]cell downs 18042026 17h'!$B:$B,'[10]cell downs 18042026 17h'!$B:$B,"")</f>
        <v/>
      </c>
      <c r="BE1500" s="14" t="str">
        <f>_xlfn.XLOOKUP(B1500,'[11]Cells Huawei 19042026 15h'!$B:$B,'[11]Cells Huawei 19042026 15h'!$B:$B,"")</f>
        <v/>
      </c>
      <c r="BF1500" s="9" t="str">
        <f>_xlfn.XLOOKUP(B1500,'[12]cells down 19042026 9H40'!$B:$B,'[12]cells down 19042026 9H40'!$B:$B,"")</f>
        <v/>
      </c>
      <c r="BG1500" s="9" t="s">
        <v>5400</v>
      </c>
      <c r="BH1500" s="9" t="s">
        <v>5537</v>
      </c>
    </row>
    <row r="1501" spans="1:60" s="9" customFormat="1" x14ac:dyDescent="0.3">
      <c r="A1501" s="1" t="s">
        <v>1963</v>
      </c>
      <c r="B1501" s="8" t="s">
        <v>1964</v>
      </c>
      <c r="C1501" s="3" t="str">
        <f>_xlfn.XLOOKUP(B1501,'[1]daily break down'!$D:$D,'[1]daily break down'!$E:$E,"")</f>
        <v>Yaounde</v>
      </c>
      <c r="D1501" s="1" t="s">
        <v>21</v>
      </c>
      <c r="E1501" s="1" t="s">
        <v>125</v>
      </c>
      <c r="F1501" s="3" t="s">
        <v>37</v>
      </c>
      <c r="G1501" s="1" t="s">
        <v>38</v>
      </c>
      <c r="H1501" s="42" t="str">
        <f>_xlfn.XLOOKUP(B1501,[2]CALCULATION!$B:$B,[2]CALCULATION!$H:$H,"")</f>
        <v>ZTE</v>
      </c>
      <c r="I1501" s="34">
        <v>0</v>
      </c>
      <c r="J1501" s="34">
        <v>0</v>
      </c>
      <c r="K1501" s="34">
        <v>0.98585178907237736</v>
      </c>
      <c r="L1501" s="34">
        <v>0</v>
      </c>
      <c r="M1501" s="34">
        <v>0</v>
      </c>
      <c r="N1501" s="34">
        <v>0</v>
      </c>
      <c r="O1501" s="34">
        <v>0</v>
      </c>
      <c r="P1501" s="34">
        <v>0</v>
      </c>
      <c r="Q1501" s="34">
        <v>0</v>
      </c>
      <c r="R1501" s="34">
        <v>11.562659623950937</v>
      </c>
      <c r="S1501" s="35">
        <v>0</v>
      </c>
      <c r="T1501" s="35">
        <v>0</v>
      </c>
      <c r="U1501" s="35">
        <v>9.501923334845749</v>
      </c>
      <c r="V1501" s="35">
        <v>0</v>
      </c>
      <c r="W1501" s="35">
        <v>0</v>
      </c>
      <c r="X1501" s="35">
        <v>0</v>
      </c>
      <c r="Y1501" s="35">
        <v>0</v>
      </c>
      <c r="Z1501" s="35">
        <v>0</v>
      </c>
      <c r="AA1501" s="35">
        <v>0</v>
      </c>
      <c r="AB1501" s="35">
        <v>0</v>
      </c>
      <c r="AC1501" s="35">
        <v>0</v>
      </c>
      <c r="AD1501" s="35">
        <v>0</v>
      </c>
      <c r="AE1501" s="58" t="s">
        <v>5560</v>
      </c>
      <c r="AF1501" s="58"/>
      <c r="AG1501" s="57" t="str" cm="1">
        <f t="array" ref="AG1501">IFERROR(_xlfn.IFS(
AI1501="MPR ISSUE","PDH",
AI1501="BSS Hardware Issue","BSS",
AI1501="Sites strategiques, MLL, Pylone, etc.","ENVTECH",
AI1501="AKTIVCO DEFAUT GE &amp; POWER Cabinet","AKTIVCO",
AI1501="AKTIVCO Coupure ENEO &amp; Baisse de tension","AKTIVCO GRID ONLY",
AI1501="Coupure ENEO &amp; Baisse de tension","IHS GRID ONLY",
AI1501="Defaut GE &amp; POWER Cabinet","IHS",
AI1501="Sharing","Partners",
AI1501="Sites strategiques &amp; DataCenter","SST &amp; DC",
AI1501="Exclu","Exclu",
AI1501="SAT","SAT",
AI1501="SPARE-ISSUE","SPARE-ISSUE",
AI1501="Fiber CAmtel","TRANS_FO_CAMTEL",
AI1501="Fiber AOF","Fiber AOF",
AI1501="Projet OCM (HUAWEI)","TRAVAUX-HUAWEI",
AI1501="Projet OCM (NOKIA)","TRAVAUX-NOKIA",
AI1501="ACCESS-ISSUE","ACCESS-ISSUE",
AI1501="Projet OCM (ZTE, NOKIA, autres projets)","TRAVAUX OCM",
AI1501="No root CAuse","No root cause",
AI1501="ODU HS","PDH",
AI1501="IP &amp; VLAN","PDH",
AI1501="Warehouse HUAWEI","SPARE-ISSUE",
AI1501="SPARE-HS","SPARE-ISSUE",
AI1501="Power Telco","BSS",AI1501="no impacts","no impacts"
),"")</f>
        <v>no impacts</v>
      </c>
      <c r="AH1501" s="57" t="str" cm="1">
        <f t="array" ref="AH1501">IFERROR(_xlfn.IFS(
AI1501="MPR ISSUE","TX ISSUE",
AI1501="BSS Hardware Issue","RAN ISSUE",
AI1501="Sites strategiques, MLL, Pylone, etc.","ENVTECH",
AI1501="AKTIVCO DEFAUT GE &amp; POWER Cabinet","POWER ISSUE",
AI1501="AKTIVCO Coupure ENEO &amp; Baisse de tension","POWER ISSUE",
AI1501="Coupure ENEO &amp; Baisse de tension","POWER ISSUE",
AI1501="Defaut GE &amp; POWER Cabinet","POWER ISSUE",
AI1501="Sharing","POWER ISSUE",
AI1501="Sites strategiques &amp; DataCenter","POWER ISSUE",
AI1501="Exclu","Exclu",
AI1501="SAT","TX ISSUE",
AI1501="SPARE-ISSUE","SPARE-ISSUE",
AI1501="Fiber CAmtel","TX ISSUE",
AI1501="Fiber AOF","TX ISSUE",
AI1501="Projet OCM (HUAWEI)","TRAVAUX-HUAWEI",
AI1501="Projet OCM (NOKIA)","TRAVAUX -NOKIA",
AI1501="ACCESS-ISSUE","ACCESS-ISSUE",
AI1501="Projet OCM (ZTE, NOKIA, autres projets)","TRAVAUX OCM",
AI1501="No root CAuse","No root cause",
AI1501="ODU HS","TX ISSUE",
AI1501="IP &amp; VLAN","TX ISSUE",
AI1501="Warehouse HUAWEI","SPARE-ISSUE",
AI1501="SPARE-HS","SPARE-ISSUE",
AI1501="Power Telco","RAN ISSUE",AI1501="no impacts","no impacts"
),"")</f>
        <v>no impacts</v>
      </c>
      <c r="AI1501" s="85" t="s">
        <v>5998</v>
      </c>
      <c r="AJ1501" s="57" t="str" cm="1">
        <f t="array" ref="AJ1501">IFERROR(_xlfn.IFS(
AI1501="MPR ISSUE","ACTIVE",
AI1501="BSS Hardware Issue","ACTIVE",
AI1501="Sites strategiques, MLL, Pylone, etc.","PASSIVE",
AI1501="AKTIVCO DEFAUT GE &amp; POWER Cabinet","PASSIVE",
AI1501="AKTIVCO Coupure ENEO &amp; Baisse de tension","PASSIVE",
AI1501="Coupure ENEO &amp; Baisse de tension","PASSIVE",
AI1501="Defaut GE &amp; POWER Cabinet","PASSIVE",
AI1501="Sharing","PASSIVE",
AI1501="Sites strategiques &amp; DataCenter","PASSIVE",
AI1501="Exclu","Exclu",
AI1501="SAT","ACTIVE",
AI1501="SPARE-ISSUE","SPARE-ISSUE",
AI1501="Fiber CAmtel","ACTIVE",
AI1501="Fiber AOF","ACTIVE",
AI1501="Projet OCM (HUAWEI)","PLANNED WORKS",
AI1501="Projet OCM (NOKIA)","PLANNED WORKS",
AI1501="ACCESS-ISSUE","ACCESS-ISSUE",
AI1501="Projet OCM (ZTE, NOKIA, autres projets)","PLANNED WORKS",
AI1501="No root CAuse","No root cause",
AI1501="ODU HS","ACTIVE",
AI1501="IP &amp; VLAN","ACTIVE",
AI1501="Warehouse HUAWEI","SPARE-ISSUE",
AI1501="SPARE-HS","SPARE-ISSUE",
AI1501="Power Telco","ACTIVE", AI1501="no impacts","no impacts"
),"")</f>
        <v>no impacts</v>
      </c>
      <c r="AK1501" s="23" t="s">
        <v>5537</v>
      </c>
      <c r="AL1501" s="23" t="str">
        <f t="shared" si="39"/>
        <v>CTR_664</v>
      </c>
      <c r="AN1501" s="9" t="s">
        <v>5537</v>
      </c>
      <c r="AO1501" s="23" t="str">
        <f>_xlfn.XLOOKUP(B1501,'INCIDENT-05-03-2026'!E:E,'INCIDENT-05-03-2026'!F:F,"")</f>
        <v/>
      </c>
      <c r="AP1501" s="7" t="s">
        <v>5537</v>
      </c>
      <c r="AQ1501" s="6"/>
      <c r="AR1501" s="7"/>
      <c r="AS1501" s="3" t="str">
        <f>_xlfn.XLOOKUP(B1501,'[3]tt num | region | site id'!$C:$C,'[3]tt num | region | site id'!$Q:$Q,"")</f>
        <v/>
      </c>
      <c r="AT1501" s="24" t="str">
        <f>_xlfn.XLOOKUP(B1501,'[4]Cells Huawei 03052026 12h'!$B:$B,'[4]Cells Huawei 03052026 12h'!$T:$T,"")</f>
        <v/>
      </c>
      <c r="AU1501" s="24" t="str">
        <f>_xlfn.XLOOKUP(B1501,'[5]cells down 02052026 8h50'!$B:$B,'[5]cells down 02052026 8h50'!$R:$R,"")</f>
        <v/>
      </c>
      <c r="AV1501" s="24" t="str">
        <f>_xlfn.XLOOKUP(B1501,'[5]cells down 02052026 13h50'!$B:$B,'[5]cells down 02052026 13h50'!$R:$R,"")</f>
        <v/>
      </c>
      <c r="AW1501" s="24" t="str">
        <f>_xlfn.XLOOKUP(B1501,'[5]cells down 02052026 13h50'!$B:$B,'[5]cells down 02052026 13h50'!$R:$R,"")</f>
        <v/>
      </c>
      <c r="AX1501" s="24" t="str">
        <f>_xlfn.XLOOKUP(B1501,'[6]cell downs 03052026 8h40 '!$B:$B,'[6]cell downs 03052026 8h40 '!$R:$R,"")</f>
        <v/>
      </c>
      <c r="AY1501" s="24" t="str">
        <f>_xlfn.XLOOKUP(B1501,'[7]ALL SITES DOWN'!$D:$D,'[7]ALL SITES DOWN'!$J:$J,"")</f>
        <v/>
      </c>
      <c r="AZ1501" s="24" t="str">
        <f>_xlfn.XLOOKUP(B1501,'[8]ALL SITES DOWN'!$D:$D,'[8]ALL SITES DOWN'!$J:$J,"")</f>
        <v/>
      </c>
      <c r="BA1501" s="9" t="str">
        <f>_xlfn.XLOOKUP(B1501,[9]sheet1!$AC:$AC,[9]sheet1!$AF:$AF,"")</f>
        <v/>
      </c>
      <c r="BB1501" s="14" t="s">
        <v>5537</v>
      </c>
      <c r="BC1501" s="14" t="s">
        <v>5537</v>
      </c>
      <c r="BD1501" s="14" t="str">
        <f>_xlfn.XLOOKUP(B1501,'[10]cell downs 18042026 17h'!$B:$B,'[10]cell downs 18042026 17h'!$B:$B,"")</f>
        <v/>
      </c>
      <c r="BE1501" s="14" t="str">
        <f>_xlfn.XLOOKUP(B1501,'[11]Cells Huawei 19042026 15h'!$B:$B,'[11]Cells Huawei 19042026 15h'!$B:$B,"")</f>
        <v/>
      </c>
      <c r="BF1501" s="9" t="str">
        <f>_xlfn.XLOOKUP(B1501,'[12]cells down 19042026 9H40'!$B:$B,'[12]cells down 19042026 9H40'!$B:$B,"")</f>
        <v/>
      </c>
      <c r="BG1501" s="9" t="s">
        <v>5537</v>
      </c>
      <c r="BH1501" s="9" t="s">
        <v>1129</v>
      </c>
    </row>
    <row r="1502" spans="1:60" s="9" customFormat="1" x14ac:dyDescent="0.3">
      <c r="A1502" s="1" t="s">
        <v>2701</v>
      </c>
      <c r="B1502" s="8" t="s">
        <v>2702</v>
      </c>
      <c r="C1502" s="3" t="str">
        <f>_xlfn.XLOOKUP(B1502,'[1]daily break down'!$D:$D,'[1]daily break down'!$E:$E,"")</f>
        <v>CENTRE</v>
      </c>
      <c r="D1502" s="1" t="s">
        <v>11</v>
      </c>
      <c r="E1502" s="1" t="s">
        <v>12</v>
      </c>
      <c r="F1502" s="3" t="s">
        <v>226</v>
      </c>
      <c r="G1502" s="1" t="s">
        <v>489</v>
      </c>
      <c r="H1502" s="42" t="str">
        <f>_xlfn.XLOOKUP(B1502,[2]CALCULATION!$B:$B,[2]CALCULATION!$H:$H,"")</f>
        <v>ZTE</v>
      </c>
      <c r="I1502" s="34">
        <v>0</v>
      </c>
      <c r="J1502" s="34">
        <v>0</v>
      </c>
      <c r="K1502" s="34">
        <v>0</v>
      </c>
      <c r="L1502" s="34">
        <v>0</v>
      </c>
      <c r="M1502" s="34">
        <v>0</v>
      </c>
      <c r="N1502" s="34">
        <v>0</v>
      </c>
      <c r="O1502" s="34">
        <v>0</v>
      </c>
      <c r="P1502" s="34">
        <v>0</v>
      </c>
      <c r="Q1502" s="34">
        <v>0</v>
      </c>
      <c r="R1502" s="34">
        <v>6.500886046690843E-2</v>
      </c>
      <c r="S1502" s="35">
        <v>0</v>
      </c>
      <c r="T1502" s="35">
        <v>0</v>
      </c>
      <c r="U1502" s="35">
        <v>0</v>
      </c>
      <c r="V1502" s="35">
        <v>0</v>
      </c>
      <c r="W1502" s="35">
        <v>0</v>
      </c>
      <c r="X1502" s="35">
        <v>0</v>
      </c>
      <c r="Y1502" s="35">
        <v>0</v>
      </c>
      <c r="Z1502" s="35">
        <v>0</v>
      </c>
      <c r="AA1502" s="35">
        <v>0</v>
      </c>
      <c r="AB1502" s="35">
        <v>0</v>
      </c>
      <c r="AC1502" s="35">
        <v>0</v>
      </c>
      <c r="AD1502" s="35">
        <v>0</v>
      </c>
      <c r="AE1502" s="58" t="s">
        <v>5560</v>
      </c>
      <c r="AF1502" s="58"/>
      <c r="AG1502" s="57" t="str" cm="1">
        <f t="array" ref="AG1502">IFERROR(_xlfn.IFS(
AI1502="MPR ISSUE","PDH",
AI1502="BSS Hardware Issue","BSS",
AI1502="Sites strategiques, MLL, Pylone, etc.","ENVTECH",
AI1502="AKTIVCO DEFAUT GE &amp; POWER Cabinet","AKTIVCO",
AI1502="AKTIVCO Coupure ENEO &amp; Baisse de tension","AKTIVCO GRID ONLY",
AI1502="Coupure ENEO &amp; Baisse de tension","IHS GRID ONLY",
AI1502="Defaut GE &amp; POWER Cabinet","IHS",
AI1502="Sharing","Partners",
AI1502="Sites strategiques &amp; DataCenter","SST &amp; DC",
AI1502="Exclu","Exclu",
AI1502="SAT","SAT",
AI1502="SPARE-ISSUE","SPARE-ISSUE",
AI1502="Fiber CAmtel","TRANS_FO_CAMTEL",
AI1502="Fiber AOF","Fiber AOF",
AI1502="Projet OCM (HUAWEI)","TRAVAUX-HUAWEI",
AI1502="Projet OCM (NOKIA)","TRAVAUX-NOKIA",
AI1502="ACCESS-ISSUE","ACCESS-ISSUE",
AI1502="Projet OCM (ZTE, NOKIA, autres projets)","TRAVAUX OCM",
AI1502="No root CAuse","No root cause",
AI1502="ODU HS","PDH",
AI1502="IP &amp; VLAN","PDH",
AI1502="Warehouse HUAWEI","SPARE-ISSUE",
AI1502="SPARE-HS","SPARE-ISSUE",
AI1502="Power Telco","BSS",AI1502="no impacts","no impacts"
),"")</f>
        <v>no impacts</v>
      </c>
      <c r="AH1502" s="57" t="str" cm="1">
        <f t="array" ref="AH1502">IFERROR(_xlfn.IFS(
AI1502="MPR ISSUE","TX ISSUE",
AI1502="BSS Hardware Issue","RAN ISSUE",
AI1502="Sites strategiques, MLL, Pylone, etc.","ENVTECH",
AI1502="AKTIVCO DEFAUT GE &amp; POWER Cabinet","POWER ISSUE",
AI1502="AKTIVCO Coupure ENEO &amp; Baisse de tension","POWER ISSUE",
AI1502="Coupure ENEO &amp; Baisse de tension","POWER ISSUE",
AI1502="Defaut GE &amp; POWER Cabinet","POWER ISSUE",
AI1502="Sharing","POWER ISSUE",
AI1502="Sites strategiques &amp; DataCenter","POWER ISSUE",
AI1502="Exclu","Exclu",
AI1502="SAT","TX ISSUE",
AI1502="SPARE-ISSUE","SPARE-ISSUE",
AI1502="Fiber CAmtel","TX ISSUE",
AI1502="Fiber AOF","TX ISSUE",
AI1502="Projet OCM (HUAWEI)","TRAVAUX-HUAWEI",
AI1502="Projet OCM (NOKIA)","TRAVAUX -NOKIA",
AI1502="ACCESS-ISSUE","ACCESS-ISSUE",
AI1502="Projet OCM (ZTE, NOKIA, autres projets)","TRAVAUX OCM",
AI1502="No root CAuse","No root cause",
AI1502="ODU HS","TX ISSUE",
AI1502="IP &amp; VLAN","TX ISSUE",
AI1502="Warehouse HUAWEI","SPARE-ISSUE",
AI1502="SPARE-HS","SPARE-ISSUE",
AI1502="Power Telco","RAN ISSUE",AI1502="no impacts","no impacts"
),"")</f>
        <v>no impacts</v>
      </c>
      <c r="AI1502" s="85" t="s">
        <v>5998</v>
      </c>
      <c r="AJ1502" s="57" t="str" cm="1">
        <f t="array" ref="AJ1502">IFERROR(_xlfn.IFS(
AI1502="MPR ISSUE","ACTIVE",
AI1502="BSS Hardware Issue","ACTIVE",
AI1502="Sites strategiques, MLL, Pylone, etc.","PASSIVE",
AI1502="AKTIVCO DEFAUT GE &amp; POWER Cabinet","PASSIVE",
AI1502="AKTIVCO Coupure ENEO &amp; Baisse de tension","PASSIVE",
AI1502="Coupure ENEO &amp; Baisse de tension","PASSIVE",
AI1502="Defaut GE &amp; POWER Cabinet","PASSIVE",
AI1502="Sharing","PASSIVE",
AI1502="Sites strategiques &amp; DataCenter","PASSIVE",
AI1502="Exclu","Exclu",
AI1502="SAT","ACTIVE",
AI1502="SPARE-ISSUE","SPARE-ISSUE",
AI1502="Fiber CAmtel","ACTIVE",
AI1502="Fiber AOF","ACTIVE",
AI1502="Projet OCM (HUAWEI)","PLANNED WORKS",
AI1502="Projet OCM (NOKIA)","PLANNED WORKS",
AI1502="ACCESS-ISSUE","ACCESS-ISSUE",
AI1502="Projet OCM (ZTE, NOKIA, autres projets)","PLANNED WORKS",
AI1502="No root CAuse","No root cause",
AI1502="ODU HS","ACTIVE",
AI1502="IP &amp; VLAN","ACTIVE",
AI1502="Warehouse HUAWEI","SPARE-ISSUE",
AI1502="SPARE-HS","SPARE-ISSUE",
AI1502="Power Telco","ACTIVE", AI1502="no impacts","no impacts"
),"")</f>
        <v>no impacts</v>
      </c>
      <c r="AK1502" s="23" t="s">
        <v>5537</v>
      </c>
      <c r="AL1502" s="23" t="str">
        <f t="shared" si="39"/>
        <v>EST_052</v>
      </c>
      <c r="AN1502" s="9" t="s">
        <v>5537</v>
      </c>
      <c r="AO1502" s="23" t="str">
        <f>_xlfn.XLOOKUP(B1502,'INCIDENT-05-03-2026'!E:E,'INCIDENT-05-03-2026'!F:F,"")</f>
        <v/>
      </c>
      <c r="AP1502" s="7" t="s">
        <v>5537</v>
      </c>
      <c r="AQ1502" s="6"/>
      <c r="AR1502" s="7"/>
      <c r="AS1502" s="3" t="str">
        <f>_xlfn.XLOOKUP(B1502,'[3]tt num | region | site id'!$C:$C,'[3]tt num | region | site id'!$Q:$Q,"")</f>
        <v/>
      </c>
      <c r="AT1502" s="24" t="str">
        <f>_xlfn.XLOOKUP(B1502,'[4]Cells Huawei 03052026 12h'!$B:$B,'[4]Cells Huawei 03052026 12h'!$T:$T,"")</f>
        <v/>
      </c>
      <c r="AU1502" s="24" t="str">
        <f>_xlfn.XLOOKUP(B1502,'[5]cells down 02052026 8h50'!$B:$B,'[5]cells down 02052026 8h50'!$R:$R,"")</f>
        <v/>
      </c>
      <c r="AV1502" s="24" t="str">
        <f>_xlfn.XLOOKUP(B1502,'[5]cells down 02052026 13h50'!$B:$B,'[5]cells down 02052026 13h50'!$R:$R,"")</f>
        <v/>
      </c>
      <c r="AW1502" s="24" t="str">
        <f>_xlfn.XLOOKUP(B1502,'[5]cells down 02052026 13h50'!$B:$B,'[5]cells down 02052026 13h50'!$R:$R,"")</f>
        <v/>
      </c>
      <c r="AX1502" s="24" t="str">
        <f>_xlfn.XLOOKUP(B1502,'[6]cell downs 03052026 8h40 '!$B:$B,'[6]cell downs 03052026 8h40 '!$R:$R,"")</f>
        <v/>
      </c>
      <c r="AY1502" s="24" t="str">
        <f>_xlfn.XLOOKUP(B1502,'[7]ALL SITES DOWN'!$D:$D,'[7]ALL SITES DOWN'!$J:$J,"")</f>
        <v/>
      </c>
      <c r="AZ1502" s="24" t="str">
        <f>_xlfn.XLOOKUP(B1502,'[8]ALL SITES DOWN'!$D:$D,'[8]ALL SITES DOWN'!$J:$J,"")</f>
        <v/>
      </c>
      <c r="BA1502" s="9" t="str">
        <f>_xlfn.XLOOKUP(B1502,[9]sheet1!$AC:$AC,[9]sheet1!$AF:$AF,"")</f>
        <v/>
      </c>
      <c r="BB1502" s="14" t="s">
        <v>5537</v>
      </c>
      <c r="BC1502" s="14" t="s">
        <v>5537</v>
      </c>
      <c r="BD1502" s="14" t="str">
        <f>_xlfn.XLOOKUP(B1502,'[10]cell downs 18042026 17h'!$B:$B,'[10]cell downs 18042026 17h'!$B:$B,"")</f>
        <v/>
      </c>
      <c r="BE1502" s="14" t="str">
        <f>_xlfn.XLOOKUP(B1502,'[11]Cells Huawei 19042026 15h'!$B:$B,'[11]Cells Huawei 19042026 15h'!$B:$B,"")</f>
        <v/>
      </c>
      <c r="BF1502" s="9" t="str">
        <f>_xlfn.XLOOKUP(B1502,'[12]cells down 19042026 9H40'!$B:$B,'[12]cells down 19042026 9H40'!$B:$B,"")</f>
        <v/>
      </c>
      <c r="BG1502" s="9" t="s">
        <v>2702</v>
      </c>
      <c r="BH1502" s="9" t="s">
        <v>5537</v>
      </c>
    </row>
    <row r="1503" spans="1:60" s="9" customFormat="1" x14ac:dyDescent="0.3">
      <c r="A1503" s="1" t="s">
        <v>1934</v>
      </c>
      <c r="B1503" s="8" t="s">
        <v>1935</v>
      </c>
      <c r="C1503" s="3" t="str">
        <f>_xlfn.XLOOKUP(B1503,'[1]daily break down'!$D:$D,'[1]daily break down'!$E:$E,"")</f>
        <v>Yaounde</v>
      </c>
      <c r="D1503" s="1"/>
      <c r="E1503" s="1"/>
      <c r="F1503" s="3" t="s">
        <v>37</v>
      </c>
      <c r="G1503" s="1" t="s">
        <v>38</v>
      </c>
      <c r="H1503" s="42" t="str">
        <f>_xlfn.XLOOKUP(B1503,[2]CALCULATION!$B:$B,[2]CALCULATION!$H:$H,"")</f>
        <v>ZTE</v>
      </c>
      <c r="I1503" s="34">
        <v>0</v>
      </c>
      <c r="J1503" s="34">
        <v>0</v>
      </c>
      <c r="K1503" s="34">
        <v>0</v>
      </c>
      <c r="L1503" s="34">
        <v>0</v>
      </c>
      <c r="M1503" s="34">
        <v>0</v>
      </c>
      <c r="N1503" s="34">
        <v>0</v>
      </c>
      <c r="O1503" s="34">
        <v>0</v>
      </c>
      <c r="P1503" s="34">
        <v>0</v>
      </c>
      <c r="Q1503" s="34">
        <v>0</v>
      </c>
      <c r="R1503" s="34">
        <v>0</v>
      </c>
      <c r="S1503" s="35">
        <v>0</v>
      </c>
      <c r="T1503" s="35">
        <v>0</v>
      </c>
      <c r="U1503" s="35">
        <v>0.22573858626328039</v>
      </c>
      <c r="V1503" s="35">
        <v>0</v>
      </c>
      <c r="W1503" s="35">
        <v>0</v>
      </c>
      <c r="X1503" s="35">
        <v>0</v>
      </c>
      <c r="Y1503" s="35">
        <v>0</v>
      </c>
      <c r="Z1503" s="35">
        <v>0</v>
      </c>
      <c r="AA1503" s="35">
        <v>0</v>
      </c>
      <c r="AB1503" s="35">
        <v>0</v>
      </c>
      <c r="AC1503" s="35">
        <v>0</v>
      </c>
      <c r="AD1503" s="35">
        <v>0</v>
      </c>
      <c r="AE1503" s="58" t="s">
        <v>5560</v>
      </c>
      <c r="AF1503" s="58"/>
      <c r="AG1503" s="57" t="str" cm="1">
        <f t="array" ref="AG1503">IFERROR(_xlfn.IFS(
AI1503="MPR ISSUE","PDH",
AI1503="BSS Hardware Issue","BSS",
AI1503="Sites strategiques, MLL, Pylone, etc.","ENVTECH",
AI1503="AKTIVCO DEFAUT GE &amp; POWER Cabinet","AKTIVCO",
AI1503="AKTIVCO Coupure ENEO &amp; Baisse de tension","AKTIVCO GRID ONLY",
AI1503="Coupure ENEO &amp; Baisse de tension","IHS GRID ONLY",
AI1503="Defaut GE &amp; POWER Cabinet","IHS",
AI1503="Sharing","Partners",
AI1503="Sites strategiques &amp; DataCenter","SST &amp; DC",
AI1503="Exclu","Exclu",
AI1503="SAT","SAT",
AI1503="SPARE-ISSUE","SPARE-ISSUE",
AI1503="Fiber CAmtel","TRANS_FO_CAMTEL",
AI1503="Fiber AOF","Fiber AOF",
AI1503="Projet OCM (HUAWEI)","TRAVAUX-HUAWEI",
AI1503="Projet OCM (NOKIA)","TRAVAUX-NOKIA",
AI1503="ACCESS-ISSUE","ACCESS-ISSUE",
AI1503="Projet OCM (ZTE, NOKIA, autres projets)","TRAVAUX OCM",
AI1503="No root CAuse","No root cause",
AI1503="ODU HS","PDH",
AI1503="IP &amp; VLAN","PDH",
AI1503="Warehouse HUAWEI","SPARE-ISSUE",
AI1503="SPARE-HS","SPARE-ISSUE",
AI1503="Power Telco","BSS",AI1503="no impacts","no impacts"
),"")</f>
        <v>no impacts</v>
      </c>
      <c r="AH1503" s="57" t="str" cm="1">
        <f t="array" ref="AH1503">IFERROR(_xlfn.IFS(
AI1503="MPR ISSUE","TX ISSUE",
AI1503="BSS Hardware Issue","RAN ISSUE",
AI1503="Sites strategiques, MLL, Pylone, etc.","ENVTECH",
AI1503="AKTIVCO DEFAUT GE &amp; POWER Cabinet","POWER ISSUE",
AI1503="AKTIVCO Coupure ENEO &amp; Baisse de tension","POWER ISSUE",
AI1503="Coupure ENEO &amp; Baisse de tension","POWER ISSUE",
AI1503="Defaut GE &amp; POWER Cabinet","POWER ISSUE",
AI1503="Sharing","POWER ISSUE",
AI1503="Sites strategiques &amp; DataCenter","POWER ISSUE",
AI1503="Exclu","Exclu",
AI1503="SAT","TX ISSUE",
AI1503="SPARE-ISSUE","SPARE-ISSUE",
AI1503="Fiber CAmtel","TX ISSUE",
AI1503="Fiber AOF","TX ISSUE",
AI1503="Projet OCM (HUAWEI)","TRAVAUX-HUAWEI",
AI1503="Projet OCM (NOKIA)","TRAVAUX -NOKIA",
AI1503="ACCESS-ISSUE","ACCESS-ISSUE",
AI1503="Projet OCM (ZTE, NOKIA, autres projets)","TRAVAUX OCM",
AI1503="No root CAuse","No root cause",
AI1503="ODU HS","TX ISSUE",
AI1503="IP &amp; VLAN","TX ISSUE",
AI1503="Warehouse HUAWEI","SPARE-ISSUE",
AI1503="SPARE-HS","SPARE-ISSUE",
AI1503="Power Telco","RAN ISSUE",AI1503="no impacts","no impacts"
),"")</f>
        <v>no impacts</v>
      </c>
      <c r="AI1503" s="85" t="s">
        <v>5998</v>
      </c>
      <c r="AJ1503" s="57" t="str" cm="1">
        <f t="array" ref="AJ1503">IFERROR(_xlfn.IFS(
AI1503="MPR ISSUE","ACTIVE",
AI1503="BSS Hardware Issue","ACTIVE",
AI1503="Sites strategiques, MLL, Pylone, etc.","PASSIVE",
AI1503="AKTIVCO DEFAUT GE &amp; POWER Cabinet","PASSIVE",
AI1503="AKTIVCO Coupure ENEO &amp; Baisse de tension","PASSIVE",
AI1503="Coupure ENEO &amp; Baisse de tension","PASSIVE",
AI1503="Defaut GE &amp; POWER Cabinet","PASSIVE",
AI1503="Sharing","PASSIVE",
AI1503="Sites strategiques &amp; DataCenter","PASSIVE",
AI1503="Exclu","Exclu",
AI1503="SAT","ACTIVE",
AI1503="SPARE-ISSUE","SPARE-ISSUE",
AI1503="Fiber CAmtel","ACTIVE",
AI1503="Fiber AOF","ACTIVE",
AI1503="Projet OCM (HUAWEI)","PLANNED WORKS",
AI1503="Projet OCM (NOKIA)","PLANNED WORKS",
AI1503="ACCESS-ISSUE","ACCESS-ISSUE",
AI1503="Projet OCM (ZTE, NOKIA, autres projets)","PLANNED WORKS",
AI1503="No root CAuse","No root cause",
AI1503="ODU HS","ACTIVE",
AI1503="IP &amp; VLAN","ACTIVE",
AI1503="Warehouse HUAWEI","SPARE-ISSUE",
AI1503="SPARE-HS","SPARE-ISSUE",
AI1503="Power Telco","ACTIVE", AI1503="no impacts","no impacts"
),"")</f>
        <v>no impacts</v>
      </c>
      <c r="AK1503" s="23" t="s">
        <v>5537</v>
      </c>
      <c r="AL1503" s="23" t="str">
        <f t="shared" si="39"/>
        <v>CTR_637</v>
      </c>
      <c r="AN1503" s="9" t="s">
        <v>5537</v>
      </c>
      <c r="AO1503" s="23" t="str">
        <f>_xlfn.XLOOKUP(B1503,'INCIDENT-05-03-2026'!E:E,'INCIDENT-05-03-2026'!F:F,"")</f>
        <v/>
      </c>
      <c r="AP1503" s="7" t="s">
        <v>5537</v>
      </c>
      <c r="AQ1503" s="6"/>
      <c r="AR1503" s="7"/>
      <c r="AS1503" s="3" t="str">
        <f>_xlfn.XLOOKUP(B1503,'[3]tt num | region | site id'!$C:$C,'[3]tt num | region | site id'!$Q:$Q,"")</f>
        <v/>
      </c>
      <c r="AT1503" s="24" t="str">
        <f>_xlfn.XLOOKUP(B1503,'[4]Cells Huawei 03052026 12h'!$B:$B,'[4]Cells Huawei 03052026 12h'!$T:$T,"")</f>
        <v/>
      </c>
      <c r="AU1503" s="24" t="str">
        <f>_xlfn.XLOOKUP(B1503,'[5]cells down 02052026 8h50'!$B:$B,'[5]cells down 02052026 8h50'!$R:$R,"")</f>
        <v/>
      </c>
      <c r="AV1503" s="24" t="str">
        <f>_xlfn.XLOOKUP(B1503,'[5]cells down 02052026 13h50'!$B:$B,'[5]cells down 02052026 13h50'!$R:$R,"")</f>
        <v/>
      </c>
      <c r="AW1503" s="24" t="str">
        <f>_xlfn.XLOOKUP(B1503,'[5]cells down 02052026 13h50'!$B:$B,'[5]cells down 02052026 13h50'!$R:$R,"")</f>
        <v/>
      </c>
      <c r="AX1503" s="24" t="str">
        <f>_xlfn.XLOOKUP(B1503,'[6]cell downs 03052026 8h40 '!$B:$B,'[6]cell downs 03052026 8h40 '!$R:$R,"")</f>
        <v/>
      </c>
      <c r="AY1503" s="24" t="str">
        <f>_xlfn.XLOOKUP(B1503,'[7]ALL SITES DOWN'!$D:$D,'[7]ALL SITES DOWN'!$J:$J,"")</f>
        <v/>
      </c>
      <c r="AZ1503" s="24" t="str">
        <f>_xlfn.XLOOKUP(B1503,'[8]ALL SITES DOWN'!$D:$D,'[8]ALL SITES DOWN'!$J:$J,"")</f>
        <v/>
      </c>
      <c r="BA1503" s="9" t="str">
        <f>_xlfn.XLOOKUP(B1503,[9]sheet1!$AC:$AC,[9]sheet1!$AF:$AF,"")</f>
        <v/>
      </c>
      <c r="BB1503" s="14" t="s">
        <v>5537</v>
      </c>
      <c r="BC1503" s="14" t="s">
        <v>5537</v>
      </c>
      <c r="BD1503" s="14" t="str">
        <f>_xlfn.XLOOKUP(B1503,'[10]cell downs 18042026 17h'!$B:$B,'[10]cell downs 18042026 17h'!$B:$B,"")</f>
        <v/>
      </c>
      <c r="BE1503" s="14" t="str">
        <f>_xlfn.XLOOKUP(B1503,'[11]Cells Huawei 19042026 15h'!$B:$B,'[11]Cells Huawei 19042026 15h'!$B:$B,"")</f>
        <v/>
      </c>
      <c r="BF1503" s="9" t="str">
        <f>_xlfn.XLOOKUP(B1503,'[12]cells down 19042026 9H40'!$B:$B,'[12]cells down 19042026 9H40'!$B:$B,"")</f>
        <v/>
      </c>
      <c r="BG1503" s="9" t="s">
        <v>5537</v>
      </c>
      <c r="BH1503" s="9" t="s">
        <v>12</v>
      </c>
    </row>
    <row r="1504" spans="1:60" s="9" customFormat="1" ht="19.05" customHeight="1" x14ac:dyDescent="0.3">
      <c r="A1504" s="1" t="s">
        <v>2476</v>
      </c>
      <c r="B1504" s="8" t="s">
        <v>2477</v>
      </c>
      <c r="C1504" s="3" t="str">
        <f>_xlfn.XLOOKUP(B1504,'[1]daily break down'!$D:$D,'[1]daily break down'!$E:$E,"")</f>
        <v>Yaounde</v>
      </c>
      <c r="D1504" s="1" t="s">
        <v>11</v>
      </c>
      <c r="E1504" s="1" t="s">
        <v>12</v>
      </c>
      <c r="F1504" s="3" t="s">
        <v>37</v>
      </c>
      <c r="G1504" s="1" t="s">
        <v>38</v>
      </c>
      <c r="H1504" s="42" t="str">
        <f>_xlfn.XLOOKUP(B1504,[2]CALCULATION!$B:$B,[2]CALCULATION!$H:$H,"")</f>
        <v>ZTE</v>
      </c>
      <c r="I1504" s="34">
        <v>0</v>
      </c>
      <c r="J1504" s="34">
        <v>0</v>
      </c>
      <c r="K1504" s="34">
        <v>0</v>
      </c>
      <c r="L1504" s="34">
        <v>0</v>
      </c>
      <c r="M1504" s="34">
        <v>0</v>
      </c>
      <c r="N1504" s="34">
        <v>0.50708694672020049</v>
      </c>
      <c r="O1504" s="34">
        <v>0</v>
      </c>
      <c r="P1504" s="34">
        <v>0</v>
      </c>
      <c r="Q1504" s="34">
        <v>2.19526628485331</v>
      </c>
      <c r="R1504" s="34">
        <v>0</v>
      </c>
      <c r="S1504" s="35">
        <v>0</v>
      </c>
      <c r="T1504" s="35">
        <v>0</v>
      </c>
      <c r="U1504" s="35">
        <v>0</v>
      </c>
      <c r="V1504" s="35">
        <v>0</v>
      </c>
      <c r="W1504" s="35">
        <v>0</v>
      </c>
      <c r="X1504" s="35">
        <v>0</v>
      </c>
      <c r="Y1504" s="35">
        <v>0</v>
      </c>
      <c r="Z1504" s="35">
        <v>0</v>
      </c>
      <c r="AA1504" s="35">
        <v>0</v>
      </c>
      <c r="AB1504" s="35">
        <v>0</v>
      </c>
      <c r="AC1504" s="35">
        <v>0</v>
      </c>
      <c r="AD1504" s="35">
        <v>0</v>
      </c>
      <c r="AE1504" s="58" t="s">
        <v>5560</v>
      </c>
      <c r="AF1504" s="58"/>
      <c r="AG1504" s="57" t="str" cm="1">
        <f t="array" ref="AG1504">IFERROR(_xlfn.IFS(
AI1504="MPR ISSUE","PDH",
AI1504="BSS Hardware Issue","BSS",
AI1504="Sites strategiques, MLL, Pylone, etc.","ENVTECH",
AI1504="AKTIVCO DEFAUT GE &amp; POWER Cabinet","AKTIVCO",
AI1504="AKTIVCO Coupure ENEO &amp; Baisse de tension","AKTIVCO GRID ONLY",
AI1504="Coupure ENEO &amp; Baisse de tension","IHS GRID ONLY",
AI1504="Defaut GE &amp; POWER Cabinet","IHS",
AI1504="Sharing","Partners",
AI1504="Sites strategiques &amp; DataCenter","SST &amp; DC",
AI1504="Exclu","Exclu",
AI1504="SAT","SAT",
AI1504="SPARE-ISSUE","SPARE-ISSUE",
AI1504="Fiber CAmtel","TRANS_FO_CAMTEL",
AI1504="Fiber AOF","Fiber AOF",
AI1504="Projet OCM (HUAWEI)","TRAVAUX-HUAWEI",
AI1504="Projet OCM (NOKIA)","TRAVAUX-NOKIA",
AI1504="ACCESS-ISSUE","ACCESS-ISSUE",
AI1504="Projet OCM (ZTE, NOKIA, autres projets)","TRAVAUX OCM",
AI1504="No root CAuse","No root cause",
AI1504="ODU HS","PDH",
AI1504="IP &amp; VLAN","PDH",
AI1504="Warehouse HUAWEI","SPARE-ISSUE",
AI1504="SPARE-HS","SPARE-ISSUE",
AI1504="Power Telco","BSS",AI1504="no impacts","no impacts"
),"")</f>
        <v>no impacts</v>
      </c>
      <c r="AH1504" s="57" t="str" cm="1">
        <f t="array" ref="AH1504">IFERROR(_xlfn.IFS(
AI1504="MPR ISSUE","TX ISSUE",
AI1504="BSS Hardware Issue","RAN ISSUE",
AI1504="Sites strategiques, MLL, Pylone, etc.","ENVTECH",
AI1504="AKTIVCO DEFAUT GE &amp; POWER Cabinet","POWER ISSUE",
AI1504="AKTIVCO Coupure ENEO &amp; Baisse de tension","POWER ISSUE",
AI1504="Coupure ENEO &amp; Baisse de tension","POWER ISSUE",
AI1504="Defaut GE &amp; POWER Cabinet","POWER ISSUE",
AI1504="Sharing","POWER ISSUE",
AI1504="Sites strategiques &amp; DataCenter","POWER ISSUE",
AI1504="Exclu","Exclu",
AI1504="SAT","TX ISSUE",
AI1504="SPARE-ISSUE","SPARE-ISSUE",
AI1504="Fiber CAmtel","TX ISSUE",
AI1504="Fiber AOF","TX ISSUE",
AI1504="Projet OCM (HUAWEI)","TRAVAUX-HUAWEI",
AI1504="Projet OCM (NOKIA)","TRAVAUX -NOKIA",
AI1504="ACCESS-ISSUE","ACCESS-ISSUE",
AI1504="Projet OCM (ZTE, NOKIA, autres projets)","TRAVAUX OCM",
AI1504="No root CAuse","No root cause",
AI1504="ODU HS","TX ISSUE",
AI1504="IP &amp; VLAN","TX ISSUE",
AI1504="Warehouse HUAWEI","SPARE-ISSUE",
AI1504="SPARE-HS","SPARE-ISSUE",
AI1504="Power Telco","RAN ISSUE",AI1504="no impacts","no impacts"
),"")</f>
        <v>no impacts</v>
      </c>
      <c r="AI1504" s="85" t="s">
        <v>5998</v>
      </c>
      <c r="AJ1504" s="57" t="str" cm="1">
        <f t="array" ref="AJ1504">IFERROR(_xlfn.IFS(
AI1504="MPR ISSUE","ACTIVE",
AI1504="BSS Hardware Issue","ACTIVE",
AI1504="Sites strategiques, MLL, Pylone, etc.","PASSIVE",
AI1504="AKTIVCO DEFAUT GE &amp; POWER Cabinet","PASSIVE",
AI1504="AKTIVCO Coupure ENEO &amp; Baisse de tension","PASSIVE",
AI1504="Coupure ENEO &amp; Baisse de tension","PASSIVE",
AI1504="Defaut GE &amp; POWER Cabinet","PASSIVE",
AI1504="Sharing","PASSIVE",
AI1504="Sites strategiques &amp; DataCenter","PASSIVE",
AI1504="Exclu","Exclu",
AI1504="SAT","ACTIVE",
AI1504="SPARE-ISSUE","SPARE-ISSUE",
AI1504="Fiber CAmtel","ACTIVE",
AI1504="Fiber AOF","ACTIVE",
AI1504="Projet OCM (HUAWEI)","PLANNED WORKS",
AI1504="Projet OCM (NOKIA)","PLANNED WORKS",
AI1504="ACCESS-ISSUE","ACCESS-ISSUE",
AI1504="Projet OCM (ZTE, NOKIA, autres projets)","PLANNED WORKS",
AI1504="No root CAuse","No root cause",
AI1504="ODU HS","ACTIVE",
AI1504="IP &amp; VLAN","ACTIVE",
AI1504="Warehouse HUAWEI","SPARE-ISSUE",
AI1504="SPARE-HS","SPARE-ISSUE",
AI1504="Power Telco","ACTIVE", AI1504="no impacts","no impacts"
),"")</f>
        <v>no impacts</v>
      </c>
      <c r="AK1504" s="23" t="s">
        <v>5537</v>
      </c>
      <c r="AL1504" s="23" t="str">
        <f t="shared" si="39"/>
        <v>CTR_214</v>
      </c>
      <c r="AN1504" s="9" t="s">
        <v>5537</v>
      </c>
      <c r="AO1504" s="23" t="str">
        <f>_xlfn.XLOOKUP(B1504,'INCIDENT-05-03-2026'!E:E,'INCIDENT-05-03-2026'!F:F,"")</f>
        <v/>
      </c>
      <c r="AP1504" s="7" t="s">
        <v>5537</v>
      </c>
      <c r="AQ1504" s="6"/>
      <c r="AR1504" s="7"/>
      <c r="AS1504" s="3" t="str">
        <f>_xlfn.XLOOKUP(B1504,'[3]tt num | region | site id'!$C:$C,'[3]tt num | region | site id'!$Q:$Q,"")</f>
        <v/>
      </c>
      <c r="AT1504" s="24" t="str">
        <f>_xlfn.XLOOKUP(B1504,'[4]Cells Huawei 03052026 12h'!$B:$B,'[4]Cells Huawei 03052026 12h'!$T:$T,"")</f>
        <v/>
      </c>
      <c r="AU1504" s="24" t="str">
        <f>_xlfn.XLOOKUP(B1504,'[5]cells down 02052026 8h50'!$B:$B,'[5]cells down 02052026 8h50'!$R:$R,"")</f>
        <v/>
      </c>
      <c r="AV1504" s="24" t="str">
        <f>_xlfn.XLOOKUP(B1504,'[5]cells down 02052026 13h50'!$B:$B,'[5]cells down 02052026 13h50'!$R:$R,"")</f>
        <v/>
      </c>
      <c r="AW1504" s="24" t="str">
        <f>_xlfn.XLOOKUP(B1504,'[5]cells down 02052026 13h50'!$B:$B,'[5]cells down 02052026 13h50'!$R:$R,"")</f>
        <v/>
      </c>
      <c r="AX1504" s="24" t="str">
        <f>_xlfn.XLOOKUP(B1504,'[6]cell downs 03052026 8h40 '!$B:$B,'[6]cell downs 03052026 8h40 '!$R:$R,"")</f>
        <v/>
      </c>
      <c r="AY1504" s="24" t="str">
        <f>_xlfn.XLOOKUP(B1504,'[7]ALL SITES DOWN'!$D:$D,'[7]ALL SITES DOWN'!$J:$J,"")</f>
        <v/>
      </c>
      <c r="AZ1504" s="24" t="str">
        <f>_xlfn.XLOOKUP(B1504,'[8]ALL SITES DOWN'!$D:$D,'[8]ALL SITES DOWN'!$J:$J,"")</f>
        <v/>
      </c>
      <c r="BA1504" s="9" t="str">
        <f>_xlfn.XLOOKUP(B1504,[9]sheet1!$AC:$AC,[9]sheet1!$AF:$AF,"")</f>
        <v/>
      </c>
      <c r="BB1504" s="14" t="s">
        <v>5537</v>
      </c>
      <c r="BC1504" s="14" t="s">
        <v>5537</v>
      </c>
      <c r="BD1504" s="14" t="str">
        <f>_xlfn.XLOOKUP(B1504,'[10]cell downs 18042026 17h'!$B:$B,'[10]cell downs 18042026 17h'!$B:$B,"")</f>
        <v/>
      </c>
      <c r="BE1504" s="14" t="str">
        <f>_xlfn.XLOOKUP(B1504,'[11]Cells Huawei 19042026 15h'!$B:$B,'[11]Cells Huawei 19042026 15h'!$B:$B,"")</f>
        <v/>
      </c>
      <c r="BF1504" s="9" t="str">
        <f>_xlfn.XLOOKUP(B1504,'[12]cells down 19042026 9H40'!$B:$B,'[12]cells down 19042026 9H40'!$B:$B,"")</f>
        <v/>
      </c>
      <c r="BG1504" s="9" t="s">
        <v>2477</v>
      </c>
      <c r="BH1504" s="9" t="s">
        <v>12</v>
      </c>
    </row>
    <row r="1505" spans="1:60" s="9" customFormat="1" ht="22.05" customHeight="1" x14ac:dyDescent="0.3">
      <c r="A1505" s="1" t="s">
        <v>4579</v>
      </c>
      <c r="B1505" s="8" t="s">
        <v>4580</v>
      </c>
      <c r="C1505" s="3" t="str">
        <f>_xlfn.XLOOKUP(B1505,'[1]daily break down'!$D:$D,'[1]daily break down'!$E:$E,"")</f>
        <v>Yaounde</v>
      </c>
      <c r="D1505" s="1" t="s">
        <v>11</v>
      </c>
      <c r="E1505" s="1" t="s">
        <v>12</v>
      </c>
      <c r="F1505" s="3" t="s">
        <v>37</v>
      </c>
      <c r="G1505" s="1" t="s">
        <v>38</v>
      </c>
      <c r="H1505" s="42" t="str">
        <f>_xlfn.XLOOKUP(B1505,[2]CALCULATION!$B:$B,[2]CALCULATION!$H:$H,"")</f>
        <v>ZTE</v>
      </c>
      <c r="I1505" s="34">
        <v>0</v>
      </c>
      <c r="J1505" s="34">
        <v>0</v>
      </c>
      <c r="K1505" s="34">
        <v>0</v>
      </c>
      <c r="L1505" s="34">
        <v>1.6283426503782214E-2</v>
      </c>
      <c r="M1505" s="34">
        <v>0</v>
      </c>
      <c r="N1505" s="34">
        <v>0</v>
      </c>
      <c r="O1505" s="34">
        <v>1.8887347938122478E-2</v>
      </c>
      <c r="P1505" s="34">
        <v>0</v>
      </c>
      <c r="Q1505" s="34">
        <v>0</v>
      </c>
      <c r="R1505" s="34">
        <v>0</v>
      </c>
      <c r="S1505" s="35">
        <v>0</v>
      </c>
      <c r="T1505" s="35">
        <v>0</v>
      </c>
      <c r="U1505" s="35">
        <v>0</v>
      </c>
      <c r="V1505" s="35">
        <v>0</v>
      </c>
      <c r="W1505" s="35">
        <v>0</v>
      </c>
      <c r="X1505" s="35">
        <v>0</v>
      </c>
      <c r="Y1505" s="35">
        <v>0</v>
      </c>
      <c r="Z1505" s="35">
        <v>0</v>
      </c>
      <c r="AA1505" s="35">
        <v>0</v>
      </c>
      <c r="AB1505" s="35">
        <v>0</v>
      </c>
      <c r="AC1505" s="35">
        <v>0</v>
      </c>
      <c r="AD1505" s="35">
        <v>0</v>
      </c>
      <c r="AE1505" s="58" t="s">
        <v>5560</v>
      </c>
      <c r="AF1505" s="58"/>
      <c r="AG1505" s="57" t="str" cm="1">
        <f t="array" ref="AG1505">IFERROR(_xlfn.IFS(
AI1505="MPR ISSUE","PDH",
AI1505="BSS Hardware Issue","BSS",
AI1505="Sites strategiques, MLL, Pylone, etc.","ENVTECH",
AI1505="AKTIVCO DEFAUT GE &amp; POWER Cabinet","AKTIVCO",
AI1505="AKTIVCO Coupure ENEO &amp; Baisse de tension","AKTIVCO GRID ONLY",
AI1505="Coupure ENEO &amp; Baisse de tension","IHS GRID ONLY",
AI1505="Defaut GE &amp; POWER Cabinet","IHS",
AI1505="Sharing","Partners",
AI1505="Sites strategiques &amp; DataCenter","SST &amp; DC",
AI1505="Exclu","Exclu",
AI1505="SAT","SAT",
AI1505="SPARE-ISSUE","SPARE-ISSUE",
AI1505="Fiber CAmtel","TRANS_FO_CAMTEL",
AI1505="Fiber AOF","Fiber AOF",
AI1505="Projet OCM (HUAWEI)","TRAVAUX-HUAWEI",
AI1505="Projet OCM (NOKIA)","TRAVAUX-NOKIA",
AI1505="ACCESS-ISSUE","ACCESS-ISSUE",
AI1505="Projet OCM (ZTE, NOKIA, autres projets)","TRAVAUX OCM",
AI1505="No root CAuse","No root cause",
AI1505="ODU HS","PDH",
AI1505="IP &amp; VLAN","PDH",
AI1505="Warehouse HUAWEI","SPARE-ISSUE",
AI1505="SPARE-HS","SPARE-ISSUE",
AI1505="Power Telco","BSS",AI1505="no impacts","no impacts"
),"")</f>
        <v>no impacts</v>
      </c>
      <c r="AH1505" s="57" t="str" cm="1">
        <f t="array" ref="AH1505">IFERROR(_xlfn.IFS(
AI1505="MPR ISSUE","TX ISSUE",
AI1505="BSS Hardware Issue","RAN ISSUE",
AI1505="Sites strategiques, MLL, Pylone, etc.","ENVTECH",
AI1505="AKTIVCO DEFAUT GE &amp; POWER Cabinet","POWER ISSUE",
AI1505="AKTIVCO Coupure ENEO &amp; Baisse de tension","POWER ISSUE",
AI1505="Coupure ENEO &amp; Baisse de tension","POWER ISSUE",
AI1505="Defaut GE &amp; POWER Cabinet","POWER ISSUE",
AI1505="Sharing","POWER ISSUE",
AI1505="Sites strategiques &amp; DataCenter","POWER ISSUE",
AI1505="Exclu","Exclu",
AI1505="SAT","TX ISSUE",
AI1505="SPARE-ISSUE","SPARE-ISSUE",
AI1505="Fiber CAmtel","TX ISSUE",
AI1505="Fiber AOF","TX ISSUE",
AI1505="Projet OCM (HUAWEI)","TRAVAUX-HUAWEI",
AI1505="Projet OCM (NOKIA)","TRAVAUX -NOKIA",
AI1505="ACCESS-ISSUE","ACCESS-ISSUE",
AI1505="Projet OCM (ZTE, NOKIA, autres projets)","TRAVAUX OCM",
AI1505="No root CAuse","No root cause",
AI1505="ODU HS","TX ISSUE",
AI1505="IP &amp; VLAN","TX ISSUE",
AI1505="Warehouse HUAWEI","SPARE-ISSUE",
AI1505="SPARE-HS","SPARE-ISSUE",
AI1505="Power Telco","RAN ISSUE",AI1505="no impacts","no impacts"
),"")</f>
        <v>no impacts</v>
      </c>
      <c r="AI1505" s="85" t="s">
        <v>5998</v>
      </c>
      <c r="AJ1505" s="57" t="str" cm="1">
        <f t="array" ref="AJ1505">IFERROR(_xlfn.IFS(
AI1505="MPR ISSUE","ACTIVE",
AI1505="BSS Hardware Issue","ACTIVE",
AI1505="Sites strategiques, MLL, Pylone, etc.","PASSIVE",
AI1505="AKTIVCO DEFAUT GE &amp; POWER Cabinet","PASSIVE",
AI1505="AKTIVCO Coupure ENEO &amp; Baisse de tension","PASSIVE",
AI1505="Coupure ENEO &amp; Baisse de tension","PASSIVE",
AI1505="Defaut GE &amp; POWER Cabinet","PASSIVE",
AI1505="Sharing","PASSIVE",
AI1505="Sites strategiques &amp; DataCenter","PASSIVE",
AI1505="Exclu","Exclu",
AI1505="SAT","ACTIVE",
AI1505="SPARE-ISSUE","SPARE-ISSUE",
AI1505="Fiber CAmtel","ACTIVE",
AI1505="Fiber AOF","ACTIVE",
AI1505="Projet OCM (HUAWEI)","PLANNED WORKS",
AI1505="Projet OCM (NOKIA)","PLANNED WORKS",
AI1505="ACCESS-ISSUE","ACCESS-ISSUE",
AI1505="Projet OCM (ZTE, NOKIA, autres projets)","PLANNED WORKS",
AI1505="No root CAuse","No root cause",
AI1505="ODU HS","ACTIVE",
AI1505="IP &amp; VLAN","ACTIVE",
AI1505="Warehouse HUAWEI","SPARE-ISSUE",
AI1505="SPARE-HS","SPARE-ISSUE",
AI1505="Power Telco","ACTIVE", AI1505="no impacts","no impacts"
),"")</f>
        <v>no impacts</v>
      </c>
      <c r="AK1505" s="23" t="s">
        <v>5537</v>
      </c>
      <c r="AL1505" s="23" t="str">
        <f t="shared" si="39"/>
        <v>CTR_210</v>
      </c>
      <c r="AN1505" s="9" t="s">
        <v>5537</v>
      </c>
      <c r="AO1505" s="23" t="str">
        <f>_xlfn.XLOOKUP(B1505,'INCIDENT-05-03-2026'!E:E,'INCIDENT-05-03-2026'!F:F,"")</f>
        <v/>
      </c>
      <c r="AP1505" s="7" t="s">
        <v>5537</v>
      </c>
      <c r="AQ1505" s="6"/>
      <c r="AR1505" s="7"/>
      <c r="AS1505" s="3" t="str">
        <f>_xlfn.XLOOKUP(B1505,'[3]tt num | region | site id'!$C:$C,'[3]tt num | region | site id'!$Q:$Q,"")</f>
        <v/>
      </c>
      <c r="AT1505" s="24" t="str">
        <f>_xlfn.XLOOKUP(B1505,'[4]Cells Huawei 03052026 12h'!$B:$B,'[4]Cells Huawei 03052026 12h'!$T:$T,"")</f>
        <v/>
      </c>
      <c r="AU1505" s="24" t="str">
        <f>_xlfn.XLOOKUP(B1505,'[5]cells down 02052026 8h50'!$B:$B,'[5]cells down 02052026 8h50'!$R:$R,"")</f>
        <v/>
      </c>
      <c r="AV1505" s="24" t="str">
        <f>_xlfn.XLOOKUP(B1505,'[5]cells down 02052026 13h50'!$B:$B,'[5]cells down 02052026 13h50'!$R:$R,"")</f>
        <v/>
      </c>
      <c r="AW1505" s="24" t="str">
        <f>_xlfn.XLOOKUP(B1505,'[5]cells down 02052026 13h50'!$B:$B,'[5]cells down 02052026 13h50'!$R:$R,"")</f>
        <v/>
      </c>
      <c r="AX1505" s="24" t="str">
        <f>_xlfn.XLOOKUP(B1505,'[6]cell downs 03052026 8h40 '!$B:$B,'[6]cell downs 03052026 8h40 '!$R:$R,"")</f>
        <v/>
      </c>
      <c r="AY1505" s="24" t="str">
        <f>_xlfn.XLOOKUP(B1505,'[7]ALL SITES DOWN'!$D:$D,'[7]ALL SITES DOWN'!$J:$J,"")</f>
        <v/>
      </c>
      <c r="AZ1505" s="24" t="str">
        <f>_xlfn.XLOOKUP(B1505,'[8]ALL SITES DOWN'!$D:$D,'[8]ALL SITES DOWN'!$J:$J,"")</f>
        <v/>
      </c>
      <c r="BA1505" s="9" t="str">
        <f>_xlfn.XLOOKUP(B1505,[9]sheet1!$AC:$AC,[9]sheet1!$AF:$AF,"")</f>
        <v/>
      </c>
      <c r="BB1505" s="14" t="s">
        <v>5537</v>
      </c>
      <c r="BC1505" s="14" t="s">
        <v>5537</v>
      </c>
      <c r="BD1505" s="14" t="str">
        <f>_xlfn.XLOOKUP(B1505,'[10]cell downs 18042026 17h'!$B:$B,'[10]cell downs 18042026 17h'!$B:$B,"")</f>
        <v/>
      </c>
      <c r="BE1505" s="14" t="str">
        <f>_xlfn.XLOOKUP(B1505,'[11]Cells Huawei 19042026 15h'!$B:$B,'[11]Cells Huawei 19042026 15h'!$B:$B,"")</f>
        <v/>
      </c>
      <c r="BF1505" s="9" t="str">
        <f>_xlfn.XLOOKUP(B1505,'[12]cells down 19042026 9H40'!$B:$B,'[12]cells down 19042026 9H40'!$B:$B,"")</f>
        <v/>
      </c>
      <c r="BG1505" s="9" t="s">
        <v>4580</v>
      </c>
      <c r="BH1505" s="9" t="s">
        <v>12</v>
      </c>
    </row>
    <row r="1506" spans="1:60" s="9" customFormat="1" x14ac:dyDescent="0.3">
      <c r="A1506" s="25" t="s">
        <v>5467</v>
      </c>
      <c r="B1506" s="32" t="s">
        <v>5468</v>
      </c>
      <c r="C1506" s="3" t="str">
        <f>_xlfn.XLOOKUP(B1506,'[1]daily break down'!$D:$D,'[1]daily break down'!$E:$E,"")</f>
        <v>CENTRE</v>
      </c>
      <c r="D1506" s="25" t="s">
        <v>357</v>
      </c>
      <c r="E1506" s="25" t="s">
        <v>710</v>
      </c>
      <c r="F1506" s="25" t="s">
        <v>226</v>
      </c>
      <c r="G1506" s="25" t="s">
        <v>489</v>
      </c>
      <c r="H1506" s="42" t="str">
        <f>_xlfn.XLOOKUP(B1506,[2]CALCULATION!$B:$B,[2]CALCULATION!$H:$H,"")</f>
        <v>ZTE</v>
      </c>
      <c r="I1506" s="34">
        <v>0</v>
      </c>
      <c r="J1506" s="34">
        <v>0</v>
      </c>
      <c r="K1506" s="34">
        <v>0</v>
      </c>
      <c r="L1506" s="34">
        <v>0</v>
      </c>
      <c r="M1506" s="34">
        <v>0</v>
      </c>
      <c r="N1506" s="34">
        <v>0</v>
      </c>
      <c r="O1506" s="34">
        <v>0</v>
      </c>
      <c r="P1506" s="34">
        <v>0</v>
      </c>
      <c r="Q1506" s="34">
        <v>0</v>
      </c>
      <c r="R1506" s="34">
        <v>0</v>
      </c>
      <c r="S1506" s="35">
        <v>0</v>
      </c>
      <c r="T1506" s="35">
        <v>0</v>
      </c>
      <c r="U1506" s="35">
        <v>0</v>
      </c>
      <c r="V1506" s="35">
        <v>0</v>
      </c>
      <c r="W1506" s="35">
        <v>0</v>
      </c>
      <c r="X1506" s="35">
        <v>0</v>
      </c>
      <c r="Y1506" s="35">
        <v>0</v>
      </c>
      <c r="Z1506" s="35">
        <v>0</v>
      </c>
      <c r="AA1506" s="35">
        <v>0</v>
      </c>
      <c r="AB1506" s="35">
        <v>0</v>
      </c>
      <c r="AC1506" s="35">
        <v>0</v>
      </c>
      <c r="AD1506" s="35">
        <v>0</v>
      </c>
      <c r="AE1506" s="58" t="s">
        <v>5560</v>
      </c>
      <c r="AF1506" s="58"/>
      <c r="AG1506" s="57" t="str" cm="1">
        <f t="array" ref="AG1506">IFERROR(_xlfn.IFS(
AI1506="MPR ISSUE","PDH",
AI1506="BSS Hardware Issue","BSS",
AI1506="Sites strategiques, MLL, Pylone, etc.","ENVTECH",
AI1506="AKTIVCO DEFAUT GE &amp; POWER Cabinet","AKTIVCO",
AI1506="AKTIVCO Coupure ENEO &amp; Baisse de tension","AKTIVCO GRID ONLY",
AI1506="Coupure ENEO &amp; Baisse de tension","IHS GRID ONLY",
AI1506="Defaut GE &amp; POWER Cabinet","IHS",
AI1506="Sharing","Partners",
AI1506="Sites strategiques &amp; DataCenter","SST &amp; DC",
AI1506="Exclu","Exclu",
AI1506="SAT","SAT",
AI1506="SPARE-ISSUE","SPARE-ISSUE",
AI1506="Fiber CAmtel","TRANS_FO_CAMTEL",
AI1506="Fiber AOF","Fiber AOF",
AI1506="Projet OCM (HUAWEI)","TRAVAUX-HUAWEI",
AI1506="Projet OCM (NOKIA)","TRAVAUX-NOKIA",
AI1506="ACCESS-ISSUE","ACCESS-ISSUE",
AI1506="Projet OCM (ZTE, NOKIA, autres projets)","TRAVAUX OCM",
AI1506="No root CAuse","No root cause",
AI1506="ODU HS","PDH",
AI1506="IP &amp; VLAN","PDH",
AI1506="Warehouse HUAWEI","SPARE-ISSUE",
AI1506="SPARE-HS","SPARE-ISSUE",
AI1506="Power Telco","BSS",AI1506="no impacts","no impacts"
),"")</f>
        <v>no impacts</v>
      </c>
      <c r="AH1506" s="57" t="str" cm="1">
        <f t="array" ref="AH1506">IFERROR(_xlfn.IFS(
AI1506="MPR ISSUE","TX ISSUE",
AI1506="BSS Hardware Issue","RAN ISSUE",
AI1506="Sites strategiques, MLL, Pylone, etc.","ENVTECH",
AI1506="AKTIVCO DEFAUT GE &amp; POWER Cabinet","POWER ISSUE",
AI1506="AKTIVCO Coupure ENEO &amp; Baisse de tension","POWER ISSUE",
AI1506="Coupure ENEO &amp; Baisse de tension","POWER ISSUE",
AI1506="Defaut GE &amp; POWER Cabinet","POWER ISSUE",
AI1506="Sharing","POWER ISSUE",
AI1506="Sites strategiques &amp; DataCenter","POWER ISSUE",
AI1506="Exclu","Exclu",
AI1506="SAT","TX ISSUE",
AI1506="SPARE-ISSUE","SPARE-ISSUE",
AI1506="Fiber CAmtel","TX ISSUE",
AI1506="Fiber AOF","TX ISSUE",
AI1506="Projet OCM (HUAWEI)","TRAVAUX-HUAWEI",
AI1506="Projet OCM (NOKIA)","TRAVAUX -NOKIA",
AI1506="ACCESS-ISSUE","ACCESS-ISSUE",
AI1506="Projet OCM (ZTE, NOKIA, autres projets)","TRAVAUX OCM",
AI1506="No root CAuse","No root cause",
AI1506="ODU HS","TX ISSUE",
AI1506="IP &amp; VLAN","TX ISSUE",
AI1506="Warehouse HUAWEI","SPARE-ISSUE",
AI1506="SPARE-HS","SPARE-ISSUE",
AI1506="Power Telco","RAN ISSUE",AI1506="no impacts","no impacts"
),"")</f>
        <v>no impacts</v>
      </c>
      <c r="AI1506" s="85" t="s">
        <v>5998</v>
      </c>
      <c r="AJ1506" s="57" t="str" cm="1">
        <f t="array" ref="AJ1506">IFERROR(_xlfn.IFS(
AI1506="MPR ISSUE","ACTIVE",
AI1506="BSS Hardware Issue","ACTIVE",
AI1506="Sites strategiques, MLL, Pylone, etc.","PASSIVE",
AI1506="AKTIVCO DEFAUT GE &amp; POWER Cabinet","PASSIVE",
AI1506="AKTIVCO Coupure ENEO &amp; Baisse de tension","PASSIVE",
AI1506="Coupure ENEO &amp; Baisse de tension","PASSIVE",
AI1506="Defaut GE &amp; POWER Cabinet","PASSIVE",
AI1506="Sharing","PASSIVE",
AI1506="Sites strategiques &amp; DataCenter","PASSIVE",
AI1506="Exclu","Exclu",
AI1506="SAT","ACTIVE",
AI1506="SPARE-ISSUE","SPARE-ISSUE",
AI1506="Fiber CAmtel","ACTIVE",
AI1506="Fiber AOF","ACTIVE",
AI1506="Projet OCM (HUAWEI)","PLANNED WORKS",
AI1506="Projet OCM (NOKIA)","PLANNED WORKS",
AI1506="ACCESS-ISSUE","ACCESS-ISSUE",
AI1506="Projet OCM (ZTE, NOKIA, autres projets)","PLANNED WORKS",
AI1506="No root CAuse","No root cause",
AI1506="ODU HS","ACTIVE",
AI1506="IP &amp; VLAN","ACTIVE",
AI1506="Warehouse HUAWEI","SPARE-ISSUE",
AI1506="SPARE-HS","SPARE-ISSUE",
AI1506="Power Telco","ACTIVE", AI1506="no impacts","no impacts"
),"")</f>
        <v>no impacts</v>
      </c>
      <c r="AK1506" s="23" t="s">
        <v>5537</v>
      </c>
      <c r="AL1506" s="23" t="str">
        <f t="shared" si="39"/>
        <v>EST_193</v>
      </c>
      <c r="AN1506" s="9" t="s">
        <v>5537</v>
      </c>
      <c r="AO1506" s="23" t="str">
        <f>_xlfn.XLOOKUP(B1506,'INCIDENT-05-03-2026'!E:E,'INCIDENT-05-03-2026'!F:F,"")</f>
        <v/>
      </c>
      <c r="AP1506" s="7" t="s">
        <v>5537</v>
      </c>
      <c r="AQ1506" s="6"/>
      <c r="AR1506" s="7"/>
      <c r="AS1506" s="3" t="str">
        <f>_xlfn.XLOOKUP(B1506,'[3]tt num | region | site id'!$C:$C,'[3]tt num | region | site id'!$Q:$Q,"")</f>
        <v/>
      </c>
      <c r="AT1506" s="24" t="str">
        <f>_xlfn.XLOOKUP(B1506,'[4]Cells Huawei 03052026 12h'!$B:$B,'[4]Cells Huawei 03052026 12h'!$T:$T,"")</f>
        <v/>
      </c>
      <c r="AU1506" s="24" t="str">
        <f>_xlfn.XLOOKUP(B1506,'[5]cells down 02052026 8h50'!$B:$B,'[5]cells down 02052026 8h50'!$R:$R,"")</f>
        <v/>
      </c>
      <c r="AV1506" s="24" t="str">
        <f>_xlfn.XLOOKUP(B1506,'[5]cells down 02052026 13h50'!$B:$B,'[5]cells down 02052026 13h50'!$R:$R,"")</f>
        <v/>
      </c>
      <c r="AW1506" s="24" t="str">
        <f>_xlfn.XLOOKUP(B1506,'[5]cells down 02052026 13h50'!$B:$B,'[5]cells down 02052026 13h50'!$R:$R,"")</f>
        <v/>
      </c>
      <c r="AX1506" s="24" t="str">
        <f>_xlfn.XLOOKUP(B1506,'[6]cell downs 03052026 8h40 '!$B:$B,'[6]cell downs 03052026 8h40 '!$R:$R,"")</f>
        <v/>
      </c>
      <c r="AY1506" s="24" t="str">
        <f>_xlfn.XLOOKUP(B1506,'[7]ALL SITES DOWN'!$D:$D,'[7]ALL SITES DOWN'!$J:$J,"")</f>
        <v/>
      </c>
      <c r="AZ1506" s="24" t="str">
        <f>_xlfn.XLOOKUP(B1506,'[8]ALL SITES DOWN'!$D:$D,'[8]ALL SITES DOWN'!$J:$J,"")</f>
        <v/>
      </c>
      <c r="BA1506" s="9" t="str">
        <f>_xlfn.XLOOKUP(B1506,[9]sheet1!$AC:$AC,[9]sheet1!$AF:$AF,"")</f>
        <v/>
      </c>
      <c r="BB1506" s="14" t="s">
        <v>5537</v>
      </c>
      <c r="BC1506" s="14" t="s">
        <v>5537</v>
      </c>
      <c r="BD1506" s="14" t="str">
        <f>_xlfn.XLOOKUP(B1506,'[10]cell downs 18042026 17h'!$B:$B,'[10]cell downs 18042026 17h'!$B:$B,"")</f>
        <v/>
      </c>
      <c r="BE1506" s="14" t="str">
        <f>_xlfn.XLOOKUP(B1506,'[11]Cells Huawei 19042026 15h'!$B:$B,'[11]Cells Huawei 19042026 15h'!$B:$B,"")</f>
        <v/>
      </c>
      <c r="BF1506" s="9" t="str">
        <f>_xlfn.XLOOKUP(B1506,'[12]cells down 19042026 9H40'!$B:$B,'[12]cells down 19042026 9H40'!$B:$B,"")</f>
        <v/>
      </c>
      <c r="BG1506" s="9" t="s">
        <v>5537</v>
      </c>
      <c r="BH1506" s="9" t="s">
        <v>12</v>
      </c>
    </row>
    <row r="1507" spans="1:60" s="9" customFormat="1" x14ac:dyDescent="0.3">
      <c r="A1507" s="1" t="s">
        <v>2237</v>
      </c>
      <c r="B1507" s="8" t="s">
        <v>2238</v>
      </c>
      <c r="C1507" s="3" t="str">
        <f>_xlfn.XLOOKUP(B1507,'[1]daily break down'!$D:$D,'[1]daily break down'!$E:$E,"")</f>
        <v>Yaounde</v>
      </c>
      <c r="D1507" s="1" t="s">
        <v>11</v>
      </c>
      <c r="E1507" s="1" t="s">
        <v>12</v>
      </c>
      <c r="F1507" s="3" t="s">
        <v>37</v>
      </c>
      <c r="G1507" s="1" t="s">
        <v>38</v>
      </c>
      <c r="H1507" s="42" t="str">
        <f>_xlfn.XLOOKUP(B1507,[2]CALCULATION!$B:$B,[2]CALCULATION!$H:$H,"")</f>
        <v>ZTE</v>
      </c>
      <c r="I1507" s="34">
        <v>0</v>
      </c>
      <c r="J1507" s="34">
        <v>0</v>
      </c>
      <c r="K1507" s="34">
        <v>0</v>
      </c>
      <c r="L1507" s="34">
        <v>0</v>
      </c>
      <c r="M1507" s="34">
        <v>0</v>
      </c>
      <c r="N1507" s="34">
        <v>0</v>
      </c>
      <c r="O1507" s="34">
        <v>0</v>
      </c>
      <c r="P1507" s="34">
        <v>0</v>
      </c>
      <c r="Q1507" s="34">
        <v>0</v>
      </c>
      <c r="R1507" s="34">
        <v>0</v>
      </c>
      <c r="S1507" s="35">
        <v>0</v>
      </c>
      <c r="T1507" s="35">
        <v>0</v>
      </c>
      <c r="U1507" s="35">
        <v>0</v>
      </c>
      <c r="V1507" s="35">
        <v>0</v>
      </c>
      <c r="W1507" s="35">
        <v>0</v>
      </c>
      <c r="X1507" s="35">
        <v>0</v>
      </c>
      <c r="Y1507" s="35">
        <v>0</v>
      </c>
      <c r="Z1507" s="35">
        <v>0</v>
      </c>
      <c r="AA1507" s="35">
        <v>0</v>
      </c>
      <c r="AB1507" s="35">
        <v>0</v>
      </c>
      <c r="AC1507" s="35">
        <v>0</v>
      </c>
      <c r="AD1507" s="35">
        <v>0</v>
      </c>
      <c r="AE1507" s="58" t="s">
        <v>5560</v>
      </c>
      <c r="AF1507" s="58"/>
      <c r="AG1507" s="57" t="str" cm="1">
        <f t="array" ref="AG1507">IFERROR(_xlfn.IFS(
AI1507="MPR ISSUE","PDH",
AI1507="BSS Hardware Issue","BSS",
AI1507="Sites strategiques, MLL, Pylone, etc.","ENVTECH",
AI1507="AKTIVCO DEFAUT GE &amp; POWER Cabinet","AKTIVCO",
AI1507="AKTIVCO Coupure ENEO &amp; Baisse de tension","AKTIVCO GRID ONLY",
AI1507="Coupure ENEO &amp; Baisse de tension","IHS GRID ONLY",
AI1507="Defaut GE &amp; POWER Cabinet","IHS",
AI1507="Sharing","Partners",
AI1507="Sites strategiques &amp; DataCenter","SST &amp; DC",
AI1507="Exclu","Exclu",
AI1507="SAT","SAT",
AI1507="SPARE-ISSUE","SPARE-ISSUE",
AI1507="Fiber CAmtel","TRANS_FO_CAMTEL",
AI1507="Fiber AOF","Fiber AOF",
AI1507="Projet OCM (HUAWEI)","TRAVAUX-HUAWEI",
AI1507="Projet OCM (NOKIA)","TRAVAUX-NOKIA",
AI1507="ACCESS-ISSUE","ACCESS-ISSUE",
AI1507="Projet OCM (ZTE, NOKIA, autres projets)","TRAVAUX OCM",
AI1507="No root CAuse","No root cause",
AI1507="ODU HS","PDH",
AI1507="IP &amp; VLAN","PDH",
AI1507="Warehouse HUAWEI","SPARE-ISSUE",
AI1507="SPARE-HS","SPARE-ISSUE",
AI1507="Power Telco","BSS",AI1507="no impacts","no impacts"
),"")</f>
        <v>no impacts</v>
      </c>
      <c r="AH1507" s="57" t="str" cm="1">
        <f t="array" ref="AH1507">IFERROR(_xlfn.IFS(
AI1507="MPR ISSUE","TX ISSUE",
AI1507="BSS Hardware Issue","RAN ISSUE",
AI1507="Sites strategiques, MLL, Pylone, etc.","ENVTECH",
AI1507="AKTIVCO DEFAUT GE &amp; POWER Cabinet","POWER ISSUE",
AI1507="AKTIVCO Coupure ENEO &amp; Baisse de tension","POWER ISSUE",
AI1507="Coupure ENEO &amp; Baisse de tension","POWER ISSUE",
AI1507="Defaut GE &amp; POWER Cabinet","POWER ISSUE",
AI1507="Sharing","POWER ISSUE",
AI1507="Sites strategiques &amp; DataCenter","POWER ISSUE",
AI1507="Exclu","Exclu",
AI1507="SAT","TX ISSUE",
AI1507="SPARE-ISSUE","SPARE-ISSUE",
AI1507="Fiber CAmtel","TX ISSUE",
AI1507="Fiber AOF","TX ISSUE",
AI1507="Projet OCM (HUAWEI)","TRAVAUX-HUAWEI",
AI1507="Projet OCM (NOKIA)","TRAVAUX -NOKIA",
AI1507="ACCESS-ISSUE","ACCESS-ISSUE",
AI1507="Projet OCM (ZTE, NOKIA, autres projets)","TRAVAUX OCM",
AI1507="No root CAuse","No root cause",
AI1507="ODU HS","TX ISSUE",
AI1507="IP &amp; VLAN","TX ISSUE",
AI1507="Warehouse HUAWEI","SPARE-ISSUE",
AI1507="SPARE-HS","SPARE-ISSUE",
AI1507="Power Telco","RAN ISSUE",AI1507="no impacts","no impacts"
),"")</f>
        <v>no impacts</v>
      </c>
      <c r="AI1507" s="85" t="s">
        <v>5998</v>
      </c>
      <c r="AJ1507" s="57" t="str" cm="1">
        <f t="array" ref="AJ1507">IFERROR(_xlfn.IFS(
AI1507="MPR ISSUE","ACTIVE",
AI1507="BSS Hardware Issue","ACTIVE",
AI1507="Sites strategiques, MLL, Pylone, etc.","PASSIVE",
AI1507="AKTIVCO DEFAUT GE &amp; POWER Cabinet","PASSIVE",
AI1507="AKTIVCO Coupure ENEO &amp; Baisse de tension","PASSIVE",
AI1507="Coupure ENEO &amp; Baisse de tension","PASSIVE",
AI1507="Defaut GE &amp; POWER Cabinet","PASSIVE",
AI1507="Sharing","PASSIVE",
AI1507="Sites strategiques &amp; DataCenter","PASSIVE",
AI1507="Exclu","Exclu",
AI1507="SAT","ACTIVE",
AI1507="SPARE-ISSUE","SPARE-ISSUE",
AI1507="Fiber CAmtel","ACTIVE",
AI1507="Fiber AOF","ACTIVE",
AI1507="Projet OCM (HUAWEI)","PLANNED WORKS",
AI1507="Projet OCM (NOKIA)","PLANNED WORKS",
AI1507="ACCESS-ISSUE","ACCESS-ISSUE",
AI1507="Projet OCM (ZTE, NOKIA, autres projets)","PLANNED WORKS",
AI1507="No root CAuse","No root cause",
AI1507="ODU HS","ACTIVE",
AI1507="IP &amp; VLAN","ACTIVE",
AI1507="Warehouse HUAWEI","SPARE-ISSUE",
AI1507="SPARE-HS","SPARE-ISSUE",
AI1507="Power Telco","ACTIVE", AI1507="no impacts","no impacts"
),"")</f>
        <v>no impacts</v>
      </c>
      <c r="AK1507" s="23" t="s">
        <v>5537</v>
      </c>
      <c r="AL1507" s="23" t="str">
        <f t="shared" si="39"/>
        <v>CTR_215</v>
      </c>
      <c r="AN1507" s="9" t="s">
        <v>5537</v>
      </c>
      <c r="AO1507" s="23" t="str">
        <f>_xlfn.XLOOKUP(B1507,'INCIDENT-05-03-2026'!E:E,'INCIDENT-05-03-2026'!F:F,"")</f>
        <v/>
      </c>
      <c r="AP1507" s="7" t="s">
        <v>5537</v>
      </c>
      <c r="AQ1507" s="6"/>
      <c r="AR1507" s="7"/>
      <c r="AS1507" s="3" t="str">
        <f>_xlfn.XLOOKUP(B1507,'[3]tt num | region | site id'!$C:$C,'[3]tt num | region | site id'!$Q:$Q,"")</f>
        <v/>
      </c>
      <c r="AT1507" s="24" t="str">
        <f>_xlfn.XLOOKUP(B1507,'[4]Cells Huawei 03052026 12h'!$B:$B,'[4]Cells Huawei 03052026 12h'!$T:$T,"")</f>
        <v/>
      </c>
      <c r="AU1507" s="24" t="str">
        <f>_xlfn.XLOOKUP(B1507,'[5]cells down 02052026 8h50'!$B:$B,'[5]cells down 02052026 8h50'!$R:$R,"")</f>
        <v/>
      </c>
      <c r="AV1507" s="24" t="str">
        <f>_xlfn.XLOOKUP(B1507,'[5]cells down 02052026 13h50'!$B:$B,'[5]cells down 02052026 13h50'!$R:$R,"")</f>
        <v/>
      </c>
      <c r="AW1507" s="24" t="str">
        <f>_xlfn.XLOOKUP(B1507,'[5]cells down 02052026 13h50'!$B:$B,'[5]cells down 02052026 13h50'!$R:$R,"")</f>
        <v/>
      </c>
      <c r="AX1507" s="24" t="str">
        <f>_xlfn.XLOOKUP(B1507,'[6]cell downs 03052026 8h40 '!$B:$B,'[6]cell downs 03052026 8h40 '!$R:$R,"")</f>
        <v/>
      </c>
      <c r="AY1507" s="24" t="str">
        <f>_xlfn.XLOOKUP(B1507,'[7]ALL SITES DOWN'!$D:$D,'[7]ALL SITES DOWN'!$J:$J,"")</f>
        <v/>
      </c>
      <c r="AZ1507" s="24" t="str">
        <f>_xlfn.XLOOKUP(B1507,'[8]ALL SITES DOWN'!$D:$D,'[8]ALL SITES DOWN'!$J:$J,"")</f>
        <v/>
      </c>
      <c r="BA1507" s="9" t="str">
        <f>_xlfn.XLOOKUP(B1507,[9]sheet1!$AC:$AC,[9]sheet1!$AF:$AF,"")</f>
        <v/>
      </c>
      <c r="BB1507" s="14" t="s">
        <v>5537</v>
      </c>
      <c r="BC1507" s="14" t="s">
        <v>5537</v>
      </c>
      <c r="BD1507" s="14" t="str">
        <f>_xlfn.XLOOKUP(B1507,'[10]cell downs 18042026 17h'!$B:$B,'[10]cell downs 18042026 17h'!$B:$B,"")</f>
        <v/>
      </c>
      <c r="BE1507" s="14" t="str">
        <f>_xlfn.XLOOKUP(B1507,'[11]Cells Huawei 19042026 15h'!$B:$B,'[11]Cells Huawei 19042026 15h'!$B:$B,"")</f>
        <v/>
      </c>
      <c r="BF1507" s="9" t="str">
        <f>_xlfn.XLOOKUP(B1507,'[12]cells down 19042026 9H40'!$B:$B,'[12]cells down 19042026 9H40'!$B:$B,"")</f>
        <v/>
      </c>
      <c r="BG1507" s="9" t="s">
        <v>2238</v>
      </c>
      <c r="BH1507" s="9" t="s">
        <v>12</v>
      </c>
    </row>
    <row r="1508" spans="1:60" s="9" customFormat="1" x14ac:dyDescent="0.3">
      <c r="A1508" s="3" t="s">
        <v>2130</v>
      </c>
      <c r="B1508" s="31" t="s">
        <v>2131</v>
      </c>
      <c r="C1508" s="3" t="str">
        <f>_xlfn.XLOOKUP(B1508,'[1]daily break down'!$D:$D,'[1]daily break down'!$E:$E,"")</f>
        <v>CENTRE</v>
      </c>
      <c r="D1508" s="1" t="s">
        <v>11</v>
      </c>
      <c r="E1508" s="1" t="str">
        <f>BH1508</f>
        <v>Grid-Gen-Lithium</v>
      </c>
      <c r="F1508" s="3" t="s">
        <v>226</v>
      </c>
      <c r="G1508" s="3" t="s">
        <v>489</v>
      </c>
      <c r="H1508" s="42" t="str">
        <f>_xlfn.XLOOKUP(B1508,[2]CALCULATION!$B:$B,[2]CALCULATION!$H:$H,"")</f>
        <v>ZTE</v>
      </c>
      <c r="I1508" s="34">
        <v>0</v>
      </c>
      <c r="J1508" s="34">
        <v>0</v>
      </c>
      <c r="K1508" s="34">
        <v>0</v>
      </c>
      <c r="L1508" s="34">
        <v>0</v>
      </c>
      <c r="M1508" s="34">
        <v>0</v>
      </c>
      <c r="N1508" s="34">
        <v>0</v>
      </c>
      <c r="O1508" s="34">
        <v>0</v>
      </c>
      <c r="P1508" s="34">
        <v>0</v>
      </c>
      <c r="Q1508" s="34">
        <v>0</v>
      </c>
      <c r="R1508" s="34">
        <v>0</v>
      </c>
      <c r="S1508" s="35">
        <v>0</v>
      </c>
      <c r="T1508" s="35">
        <v>0</v>
      </c>
      <c r="U1508" s="35">
        <v>0</v>
      </c>
      <c r="V1508" s="35">
        <v>0</v>
      </c>
      <c r="W1508" s="35">
        <v>0</v>
      </c>
      <c r="X1508" s="35">
        <v>0</v>
      </c>
      <c r="Y1508" s="35">
        <v>0</v>
      </c>
      <c r="Z1508" s="35">
        <v>0</v>
      </c>
      <c r="AA1508" s="35">
        <v>0</v>
      </c>
      <c r="AB1508" s="35">
        <v>0</v>
      </c>
      <c r="AC1508" s="35">
        <v>0</v>
      </c>
      <c r="AD1508" s="35">
        <v>0</v>
      </c>
      <c r="AE1508" s="58" t="s">
        <v>5560</v>
      </c>
      <c r="AF1508" s="58"/>
      <c r="AG1508" s="57" t="str" cm="1">
        <f t="array" ref="AG1508">IFERROR(_xlfn.IFS(
AI1508="MPR ISSUE","PDH",
AI1508="BSS Hardware Issue","BSS",
AI1508="Sites strategiques, MLL, Pylone, etc.","ENVTECH",
AI1508="AKTIVCO DEFAUT GE &amp; POWER Cabinet","AKTIVCO",
AI1508="AKTIVCO Coupure ENEO &amp; Baisse de tension","AKTIVCO GRID ONLY",
AI1508="Coupure ENEO &amp; Baisse de tension","IHS GRID ONLY",
AI1508="Defaut GE &amp; POWER Cabinet","IHS",
AI1508="Sharing","Partners",
AI1508="Sites strategiques &amp; DataCenter","SST &amp; DC",
AI1508="Exclu","Exclu",
AI1508="SAT","SAT",
AI1508="SPARE-ISSUE","SPARE-ISSUE",
AI1508="Fiber CAmtel","TRANS_FO_CAMTEL",
AI1508="Fiber AOF","Fiber AOF",
AI1508="Projet OCM (HUAWEI)","TRAVAUX-HUAWEI",
AI1508="Projet OCM (NOKIA)","TRAVAUX-NOKIA",
AI1508="ACCESS-ISSUE","ACCESS-ISSUE",
AI1508="Projet OCM (ZTE, NOKIA, autres projets)","TRAVAUX OCM",
AI1508="No root CAuse","No root cause",
AI1508="ODU HS","PDH",
AI1508="IP &amp; VLAN","PDH",
AI1508="Warehouse HUAWEI","SPARE-ISSUE",
AI1508="SPARE-HS","SPARE-ISSUE",
AI1508="Power Telco","BSS",AI1508="no impacts","no impacts"
),"")</f>
        <v>no impacts</v>
      </c>
      <c r="AH1508" s="57" t="str" cm="1">
        <f t="array" ref="AH1508">IFERROR(_xlfn.IFS(
AI1508="MPR ISSUE","TX ISSUE",
AI1508="BSS Hardware Issue","RAN ISSUE",
AI1508="Sites strategiques, MLL, Pylone, etc.","ENVTECH",
AI1508="AKTIVCO DEFAUT GE &amp; POWER Cabinet","POWER ISSUE",
AI1508="AKTIVCO Coupure ENEO &amp; Baisse de tension","POWER ISSUE",
AI1508="Coupure ENEO &amp; Baisse de tension","POWER ISSUE",
AI1508="Defaut GE &amp; POWER Cabinet","POWER ISSUE",
AI1508="Sharing","POWER ISSUE",
AI1508="Sites strategiques &amp; DataCenter","POWER ISSUE",
AI1508="Exclu","Exclu",
AI1508="SAT","TX ISSUE",
AI1508="SPARE-ISSUE","SPARE-ISSUE",
AI1508="Fiber CAmtel","TX ISSUE",
AI1508="Fiber AOF","TX ISSUE",
AI1508="Projet OCM (HUAWEI)","TRAVAUX-HUAWEI",
AI1508="Projet OCM (NOKIA)","TRAVAUX -NOKIA",
AI1508="ACCESS-ISSUE","ACCESS-ISSUE",
AI1508="Projet OCM (ZTE, NOKIA, autres projets)","TRAVAUX OCM",
AI1508="No root CAuse","No root cause",
AI1508="ODU HS","TX ISSUE",
AI1508="IP &amp; VLAN","TX ISSUE",
AI1508="Warehouse HUAWEI","SPARE-ISSUE",
AI1508="SPARE-HS","SPARE-ISSUE",
AI1508="Power Telco","RAN ISSUE",AI1508="no impacts","no impacts"
),"")</f>
        <v>no impacts</v>
      </c>
      <c r="AI1508" s="85" t="s">
        <v>5998</v>
      </c>
      <c r="AJ1508" s="57" t="str" cm="1">
        <f t="array" ref="AJ1508">IFERROR(_xlfn.IFS(
AI1508="MPR ISSUE","ACTIVE",
AI1508="BSS Hardware Issue","ACTIVE",
AI1508="Sites strategiques, MLL, Pylone, etc.","PASSIVE",
AI1508="AKTIVCO DEFAUT GE &amp; POWER Cabinet","PASSIVE",
AI1508="AKTIVCO Coupure ENEO &amp; Baisse de tension","PASSIVE",
AI1508="Coupure ENEO &amp; Baisse de tension","PASSIVE",
AI1508="Defaut GE &amp; POWER Cabinet","PASSIVE",
AI1508="Sharing","PASSIVE",
AI1508="Sites strategiques &amp; DataCenter","PASSIVE",
AI1508="Exclu","Exclu",
AI1508="SAT","ACTIVE",
AI1508="SPARE-ISSUE","SPARE-ISSUE",
AI1508="Fiber CAmtel","ACTIVE",
AI1508="Fiber AOF","ACTIVE",
AI1508="Projet OCM (HUAWEI)","PLANNED WORKS",
AI1508="Projet OCM (NOKIA)","PLANNED WORKS",
AI1508="ACCESS-ISSUE","ACCESS-ISSUE",
AI1508="Projet OCM (ZTE, NOKIA, autres projets)","PLANNED WORKS",
AI1508="No root CAuse","No root cause",
AI1508="ODU HS","ACTIVE",
AI1508="IP &amp; VLAN","ACTIVE",
AI1508="Warehouse HUAWEI","SPARE-ISSUE",
AI1508="SPARE-HS","SPARE-ISSUE",
AI1508="Power Telco","ACTIVE", AI1508="no impacts","no impacts"
),"")</f>
        <v>no impacts</v>
      </c>
      <c r="AK1508" s="23" t="s">
        <v>5537</v>
      </c>
      <c r="AL1508" s="23" t="str">
        <f t="shared" si="39"/>
        <v>EST_197</v>
      </c>
      <c r="AN1508" s="9" t="s">
        <v>5537</v>
      </c>
      <c r="AO1508" s="23" t="str">
        <f>_xlfn.XLOOKUP(B1508,'INCIDENT-05-03-2026'!E:E,'INCIDENT-05-03-2026'!F:F,"")</f>
        <v/>
      </c>
      <c r="AP1508" s="7" t="s">
        <v>5537</v>
      </c>
      <c r="AQ1508" s="6"/>
      <c r="AR1508" s="7"/>
      <c r="AS1508" s="3" t="str">
        <f>_xlfn.XLOOKUP(B1508,'[3]tt num | region | site id'!$C:$C,'[3]tt num | region | site id'!$Q:$Q,"")</f>
        <v/>
      </c>
      <c r="AT1508" s="24" t="str">
        <f>_xlfn.XLOOKUP(B1508,'[4]Cells Huawei 03052026 12h'!$B:$B,'[4]Cells Huawei 03052026 12h'!$T:$T,"")</f>
        <v/>
      </c>
      <c r="AU1508" s="24" t="str">
        <f>_xlfn.XLOOKUP(B1508,'[5]cells down 02052026 8h50'!$B:$B,'[5]cells down 02052026 8h50'!$R:$R,"")</f>
        <v/>
      </c>
      <c r="AV1508" s="24" t="str">
        <f>_xlfn.XLOOKUP(B1508,'[5]cells down 02052026 13h50'!$B:$B,'[5]cells down 02052026 13h50'!$R:$R,"")</f>
        <v/>
      </c>
      <c r="AW1508" s="24" t="str">
        <f>_xlfn.XLOOKUP(B1508,'[5]cells down 02052026 13h50'!$B:$B,'[5]cells down 02052026 13h50'!$R:$R,"")</f>
        <v/>
      </c>
      <c r="AX1508" s="24" t="str">
        <f>_xlfn.XLOOKUP(B1508,'[6]cell downs 03052026 8h40 '!$B:$B,'[6]cell downs 03052026 8h40 '!$R:$R,"")</f>
        <v/>
      </c>
      <c r="AY1508" s="24" t="str">
        <f>_xlfn.XLOOKUP(B1508,'[7]ALL SITES DOWN'!$D:$D,'[7]ALL SITES DOWN'!$J:$J,"")</f>
        <v/>
      </c>
      <c r="AZ1508" s="24" t="str">
        <f>_xlfn.XLOOKUP(B1508,'[8]ALL SITES DOWN'!$D:$D,'[8]ALL SITES DOWN'!$J:$J,"")</f>
        <v/>
      </c>
      <c r="BA1508" s="9" t="str">
        <f>_xlfn.XLOOKUP(B1508,[9]sheet1!$AC:$AC,[9]sheet1!$AF:$AF,"")</f>
        <v/>
      </c>
      <c r="BB1508" s="14" t="s">
        <v>5537</v>
      </c>
      <c r="BC1508" s="14" t="s">
        <v>5537</v>
      </c>
      <c r="BD1508" s="14" t="str">
        <f>_xlfn.XLOOKUP(B1508,'[10]cell downs 18042026 17h'!$B:$B,'[10]cell downs 18042026 17h'!$B:$B,"")</f>
        <v/>
      </c>
      <c r="BE1508" s="14" t="str">
        <f>_xlfn.XLOOKUP(B1508,'[11]Cells Huawei 19042026 15h'!$B:$B,'[11]Cells Huawei 19042026 15h'!$B:$B,"")</f>
        <v/>
      </c>
      <c r="BF1508" s="9" t="str">
        <f>_xlfn.XLOOKUP(B1508,'[12]cells down 19042026 9H40'!$B:$B,'[12]cells down 19042026 9H40'!$B:$B,"")</f>
        <v/>
      </c>
      <c r="BG1508" s="9" t="s">
        <v>2131</v>
      </c>
      <c r="BH1508" s="9" t="s">
        <v>594</v>
      </c>
    </row>
    <row r="1509" spans="1:60" s="9" customFormat="1" x14ac:dyDescent="0.3">
      <c r="A1509" s="1" t="s">
        <v>1567</v>
      </c>
      <c r="B1509" s="1" t="s">
        <v>1568</v>
      </c>
      <c r="C1509" s="3" t="str">
        <f>_xlfn.XLOOKUP(B1509,'[1]daily break down'!$D:$D,'[1]daily break down'!$E:$E,"")</f>
        <v>Yaounde</v>
      </c>
      <c r="D1509" s="1" t="s">
        <v>21</v>
      </c>
      <c r="E1509" s="1" t="s">
        <v>30</v>
      </c>
      <c r="F1509" s="3" t="s">
        <v>37</v>
      </c>
      <c r="G1509" s="1" t="s">
        <v>38</v>
      </c>
      <c r="H1509" s="42" t="str">
        <f>_xlfn.XLOOKUP(B1509,[2]CALCULATION!$B:$B,[2]CALCULATION!$H:$H,"")</f>
        <v>ZTE</v>
      </c>
      <c r="I1509" s="34">
        <v>12.411662857093939</v>
      </c>
      <c r="J1509" s="34">
        <v>6.5120329706391811</v>
      </c>
      <c r="K1509" s="34">
        <v>23.230314353956391</v>
      </c>
      <c r="L1509" s="34">
        <v>31.496213256171643</v>
      </c>
      <c r="M1509" s="34">
        <v>13.868556899607057</v>
      </c>
      <c r="N1509" s="34">
        <v>13.868556899607057</v>
      </c>
      <c r="O1509" s="34">
        <v>13.868556899607057</v>
      </c>
      <c r="P1509" s="34">
        <v>13.157418821857529</v>
      </c>
      <c r="Q1509" s="34">
        <v>0</v>
      </c>
      <c r="R1509" s="34">
        <v>0</v>
      </c>
      <c r="S1509" s="35">
        <v>0</v>
      </c>
      <c r="T1509" s="35">
        <v>0</v>
      </c>
      <c r="U1509" s="35">
        <v>0</v>
      </c>
      <c r="V1509" s="35">
        <v>0</v>
      </c>
      <c r="W1509" s="35">
        <v>0</v>
      </c>
      <c r="X1509" s="35">
        <v>0</v>
      </c>
      <c r="Y1509" s="35">
        <v>0</v>
      </c>
      <c r="Z1509" s="35">
        <v>0</v>
      </c>
      <c r="AA1509" s="35">
        <v>0</v>
      </c>
      <c r="AB1509" s="35">
        <v>0</v>
      </c>
      <c r="AC1509" s="35">
        <v>0</v>
      </c>
      <c r="AD1509" s="35">
        <v>0</v>
      </c>
      <c r="AE1509" s="58" t="s">
        <v>5560</v>
      </c>
      <c r="AF1509" s="58"/>
      <c r="AG1509" s="57" t="str" cm="1">
        <f t="array" ref="AG1509">IFERROR(_xlfn.IFS(
AI1509="MPR ISSUE","PDH",
AI1509="BSS Hardware Issue","BSS",
AI1509="Sites strategiques, MLL, Pylone, etc.","ENVTECH",
AI1509="AKTIVCO DEFAUT GE &amp; POWER Cabinet","AKTIVCO",
AI1509="AKTIVCO Coupure ENEO &amp; Baisse de tension","AKTIVCO GRID ONLY",
AI1509="Coupure ENEO &amp; Baisse de tension","IHS GRID ONLY",
AI1509="Defaut GE &amp; POWER Cabinet","IHS",
AI1509="Sharing","Partners",
AI1509="Sites strategiques &amp; DataCenter","SST &amp; DC",
AI1509="Exclu","Exclu",
AI1509="SAT","SAT",
AI1509="SPARE-ISSUE","SPARE-ISSUE",
AI1509="Fiber CAmtel","TRANS_FO_CAMTEL",
AI1509="Fiber AOF","Fiber AOF",
AI1509="Projet OCM (HUAWEI)","TRAVAUX-HUAWEI",
AI1509="Projet OCM (NOKIA)","TRAVAUX-NOKIA",
AI1509="ACCESS-ISSUE","ACCESS-ISSUE",
AI1509="Projet OCM (ZTE, NOKIA, autres projets)","TRAVAUX OCM",
AI1509="No root CAuse","No root cause",
AI1509="ODU HS","PDH",
AI1509="IP &amp; VLAN","PDH",
AI1509="Warehouse HUAWEI","SPARE-ISSUE",
AI1509="SPARE-HS","SPARE-ISSUE",
AI1509="Power Telco","BSS",AI1509="no impacts","no impacts"
),"")</f>
        <v>no impacts</v>
      </c>
      <c r="AH1509" s="57" t="str" cm="1">
        <f t="array" ref="AH1509">IFERROR(_xlfn.IFS(
AI1509="MPR ISSUE","TX ISSUE",
AI1509="BSS Hardware Issue","RAN ISSUE",
AI1509="Sites strategiques, MLL, Pylone, etc.","ENVTECH",
AI1509="AKTIVCO DEFAUT GE &amp; POWER Cabinet","POWER ISSUE",
AI1509="AKTIVCO Coupure ENEO &amp; Baisse de tension","POWER ISSUE",
AI1509="Coupure ENEO &amp; Baisse de tension","POWER ISSUE",
AI1509="Defaut GE &amp; POWER Cabinet","POWER ISSUE",
AI1509="Sharing","POWER ISSUE",
AI1509="Sites strategiques &amp; DataCenter","POWER ISSUE",
AI1509="Exclu","Exclu",
AI1509="SAT","TX ISSUE",
AI1509="SPARE-ISSUE","SPARE-ISSUE",
AI1509="Fiber CAmtel","TX ISSUE",
AI1509="Fiber AOF","TX ISSUE",
AI1509="Projet OCM (HUAWEI)","TRAVAUX-HUAWEI",
AI1509="Projet OCM (NOKIA)","TRAVAUX -NOKIA",
AI1509="ACCESS-ISSUE","ACCESS-ISSUE",
AI1509="Projet OCM (ZTE, NOKIA, autres projets)","TRAVAUX OCM",
AI1509="No root CAuse","No root cause",
AI1509="ODU HS","TX ISSUE",
AI1509="IP &amp; VLAN","TX ISSUE",
AI1509="Warehouse HUAWEI","SPARE-ISSUE",
AI1509="SPARE-HS","SPARE-ISSUE",
AI1509="Power Telco","RAN ISSUE",AI1509="no impacts","no impacts"
),"")</f>
        <v>no impacts</v>
      </c>
      <c r="AI1509" s="85" t="s">
        <v>5998</v>
      </c>
      <c r="AJ1509" s="57" t="str" cm="1">
        <f t="array" ref="AJ1509">IFERROR(_xlfn.IFS(
AI1509="MPR ISSUE","ACTIVE",
AI1509="BSS Hardware Issue","ACTIVE",
AI1509="Sites strategiques, MLL, Pylone, etc.","PASSIVE",
AI1509="AKTIVCO DEFAUT GE &amp; POWER Cabinet","PASSIVE",
AI1509="AKTIVCO Coupure ENEO &amp; Baisse de tension","PASSIVE",
AI1509="Coupure ENEO &amp; Baisse de tension","PASSIVE",
AI1509="Defaut GE &amp; POWER Cabinet","PASSIVE",
AI1509="Sharing","PASSIVE",
AI1509="Sites strategiques &amp; DataCenter","PASSIVE",
AI1509="Exclu","Exclu",
AI1509="SAT","ACTIVE",
AI1509="SPARE-ISSUE","SPARE-ISSUE",
AI1509="Fiber CAmtel","ACTIVE",
AI1509="Fiber AOF","ACTIVE",
AI1509="Projet OCM (HUAWEI)","PLANNED WORKS",
AI1509="Projet OCM (NOKIA)","PLANNED WORKS",
AI1509="ACCESS-ISSUE","ACCESS-ISSUE",
AI1509="Projet OCM (ZTE, NOKIA, autres projets)","PLANNED WORKS",
AI1509="No root CAuse","No root cause",
AI1509="ODU HS","ACTIVE",
AI1509="IP &amp; VLAN","ACTIVE",
AI1509="Warehouse HUAWEI","SPARE-ISSUE",
AI1509="SPARE-HS","SPARE-ISSUE",
AI1509="Power Telco","ACTIVE", AI1509="no impacts","no impacts"
),"")</f>
        <v>no impacts</v>
      </c>
      <c r="AK1509" s="23" t="s">
        <v>5537</v>
      </c>
      <c r="AL1509" s="23" t="str">
        <f t="shared" si="39"/>
        <v>CTR_558</v>
      </c>
      <c r="AN1509" s="9" t="s">
        <v>5537</v>
      </c>
      <c r="AO1509" s="23" t="str">
        <f>_xlfn.XLOOKUP(B1509,'INCIDENT-05-03-2026'!E:E,'INCIDENT-05-03-2026'!F:F,"")</f>
        <v/>
      </c>
      <c r="AP1509" s="7" t="s">
        <v>5537</v>
      </c>
      <c r="AQ1509" s="6"/>
      <c r="AR1509" s="7"/>
      <c r="AS1509" s="3" t="str">
        <f>_xlfn.XLOOKUP(B1509,'[3]tt num | region | site id'!$C:$C,'[3]tt num | region | site id'!$Q:$Q,"")</f>
        <v/>
      </c>
      <c r="AT1509" s="24" t="str">
        <f>_xlfn.XLOOKUP(B1509,'[4]Cells Huawei 03052026 12h'!$B:$B,'[4]Cells Huawei 03052026 12h'!$T:$T,"")</f>
        <v/>
      </c>
      <c r="AU1509" s="24" t="str">
        <f>_xlfn.XLOOKUP(B1509,'[5]cells down 02052026 8h50'!$B:$B,'[5]cells down 02052026 8h50'!$R:$R,"")</f>
        <v/>
      </c>
      <c r="AV1509" s="24" t="str">
        <f>_xlfn.XLOOKUP(B1509,'[5]cells down 02052026 13h50'!$B:$B,'[5]cells down 02052026 13h50'!$R:$R,"")</f>
        <v/>
      </c>
      <c r="AW1509" s="24" t="str">
        <f>_xlfn.XLOOKUP(B1509,'[5]cells down 02052026 13h50'!$B:$B,'[5]cells down 02052026 13h50'!$R:$R,"")</f>
        <v/>
      </c>
      <c r="AX1509" s="24" t="str">
        <f>_xlfn.XLOOKUP(B1509,'[6]cell downs 03052026 8h40 '!$B:$B,'[6]cell downs 03052026 8h40 '!$R:$R,"")</f>
        <v/>
      </c>
      <c r="AY1509" s="24" t="str">
        <f>_xlfn.XLOOKUP(B1509,'[7]ALL SITES DOWN'!$D:$D,'[7]ALL SITES DOWN'!$J:$J,"")</f>
        <v/>
      </c>
      <c r="AZ1509" s="24" t="str">
        <f>_xlfn.XLOOKUP(B1509,'[8]ALL SITES DOWN'!$D:$D,'[8]ALL SITES DOWN'!$J:$J,"")</f>
        <v/>
      </c>
      <c r="BA1509" s="9" t="str">
        <f>_xlfn.XLOOKUP(B1509,[9]sheet1!$AC:$AC,[9]sheet1!$AF:$AF,"")</f>
        <v/>
      </c>
      <c r="BB1509" s="14" t="s">
        <v>5537</v>
      </c>
      <c r="BC1509" s="14" t="s">
        <v>5537</v>
      </c>
      <c r="BD1509" s="14" t="str">
        <f>_xlfn.XLOOKUP(B1509,'[10]cell downs 18042026 17h'!$B:$B,'[10]cell downs 18042026 17h'!$B:$B,"")</f>
        <v/>
      </c>
      <c r="BE1509" s="14" t="str">
        <f>_xlfn.XLOOKUP(B1509,'[11]Cells Huawei 19042026 15h'!$B:$B,'[11]Cells Huawei 19042026 15h'!$B:$B,"")</f>
        <v/>
      </c>
      <c r="BF1509" s="9" t="str">
        <f>_xlfn.XLOOKUP(B1509,'[12]cells down 19042026 9H40'!$B:$B,'[12]cells down 19042026 9H40'!$B:$B,"")</f>
        <v/>
      </c>
      <c r="BG1509" s="9" t="s">
        <v>5537</v>
      </c>
      <c r="BH1509" s="9" t="s">
        <v>1129</v>
      </c>
    </row>
    <row r="1510" spans="1:60" s="9" customFormat="1" x14ac:dyDescent="0.3">
      <c r="A1510" s="25" t="s">
        <v>5434</v>
      </c>
      <c r="B1510" s="32" t="s">
        <v>5435</v>
      </c>
      <c r="C1510" s="3" t="str">
        <f>_xlfn.XLOOKUP(B1510,'[1]daily break down'!$D:$D,'[1]daily break down'!$E:$E,"")</f>
        <v>CENTRE</v>
      </c>
      <c r="D1510" s="25" t="s">
        <v>357</v>
      </c>
      <c r="E1510" s="25" t="s">
        <v>987</v>
      </c>
      <c r="F1510" s="25" t="s">
        <v>226</v>
      </c>
      <c r="G1510" s="25" t="s">
        <v>489</v>
      </c>
      <c r="H1510" s="42" t="str">
        <f>_xlfn.XLOOKUP(B1510,[2]CALCULATION!$B:$B,[2]CALCULATION!$H:$H,"")</f>
        <v>ZTE</v>
      </c>
      <c r="I1510" s="34">
        <v>0</v>
      </c>
      <c r="J1510" s="34">
        <v>0</v>
      </c>
      <c r="K1510" s="34">
        <v>0</v>
      </c>
      <c r="L1510" s="34">
        <v>7.5061959062074628</v>
      </c>
      <c r="M1510" s="34">
        <v>0</v>
      </c>
      <c r="N1510" s="34">
        <v>0</v>
      </c>
      <c r="O1510" s="34">
        <v>0</v>
      </c>
      <c r="P1510" s="34">
        <v>0</v>
      </c>
      <c r="Q1510" s="34">
        <v>0</v>
      </c>
      <c r="R1510" s="34">
        <v>5.7946169453219398E-2</v>
      </c>
      <c r="S1510" s="35">
        <v>0</v>
      </c>
      <c r="T1510" s="35">
        <v>0</v>
      </c>
      <c r="U1510" s="35">
        <v>0</v>
      </c>
      <c r="V1510" s="35">
        <v>0</v>
      </c>
      <c r="W1510" s="35">
        <v>0</v>
      </c>
      <c r="X1510" s="35">
        <v>0</v>
      </c>
      <c r="Y1510" s="35">
        <v>0</v>
      </c>
      <c r="Z1510" s="35">
        <v>0</v>
      </c>
      <c r="AA1510" s="35">
        <v>0</v>
      </c>
      <c r="AB1510" s="35">
        <v>0</v>
      </c>
      <c r="AC1510" s="35">
        <v>0</v>
      </c>
      <c r="AD1510" s="35">
        <v>0</v>
      </c>
      <c r="AE1510" s="58" t="s">
        <v>5560</v>
      </c>
      <c r="AF1510" s="58"/>
      <c r="AG1510" s="57" t="str" cm="1">
        <f t="array" ref="AG1510">IFERROR(_xlfn.IFS(
AI1510="MPR ISSUE","PDH",
AI1510="BSS Hardware Issue","BSS",
AI1510="Sites strategiques, MLL, Pylone, etc.","ENVTECH",
AI1510="AKTIVCO DEFAUT GE &amp; POWER Cabinet","AKTIVCO",
AI1510="AKTIVCO Coupure ENEO &amp; Baisse de tension","AKTIVCO GRID ONLY",
AI1510="Coupure ENEO &amp; Baisse de tension","IHS GRID ONLY",
AI1510="Defaut GE &amp; POWER Cabinet","IHS",
AI1510="Sharing","Partners",
AI1510="Sites strategiques &amp; DataCenter","SST &amp; DC",
AI1510="Exclu","Exclu",
AI1510="SAT","SAT",
AI1510="SPARE-ISSUE","SPARE-ISSUE",
AI1510="Fiber CAmtel","TRANS_FO_CAMTEL",
AI1510="Fiber AOF","Fiber AOF",
AI1510="Projet OCM (HUAWEI)","TRAVAUX-HUAWEI",
AI1510="Projet OCM (NOKIA)","TRAVAUX-NOKIA",
AI1510="ACCESS-ISSUE","ACCESS-ISSUE",
AI1510="Projet OCM (ZTE, NOKIA, autres projets)","TRAVAUX OCM",
AI1510="No root CAuse","No root cause",
AI1510="ODU HS","PDH",
AI1510="IP &amp; VLAN","PDH",
AI1510="Warehouse HUAWEI","SPARE-ISSUE",
AI1510="SPARE-HS","SPARE-ISSUE",
AI1510="Power Telco","BSS",AI1510="no impacts","no impacts"
),"")</f>
        <v>no impacts</v>
      </c>
      <c r="AH1510" s="57" t="str" cm="1">
        <f t="array" ref="AH1510">IFERROR(_xlfn.IFS(
AI1510="MPR ISSUE","TX ISSUE",
AI1510="BSS Hardware Issue","RAN ISSUE",
AI1510="Sites strategiques, MLL, Pylone, etc.","ENVTECH",
AI1510="AKTIVCO DEFAUT GE &amp; POWER Cabinet","POWER ISSUE",
AI1510="AKTIVCO Coupure ENEO &amp; Baisse de tension","POWER ISSUE",
AI1510="Coupure ENEO &amp; Baisse de tension","POWER ISSUE",
AI1510="Defaut GE &amp; POWER Cabinet","POWER ISSUE",
AI1510="Sharing","POWER ISSUE",
AI1510="Sites strategiques &amp; DataCenter","POWER ISSUE",
AI1510="Exclu","Exclu",
AI1510="SAT","TX ISSUE",
AI1510="SPARE-ISSUE","SPARE-ISSUE",
AI1510="Fiber CAmtel","TX ISSUE",
AI1510="Fiber AOF","TX ISSUE",
AI1510="Projet OCM (HUAWEI)","TRAVAUX-HUAWEI",
AI1510="Projet OCM (NOKIA)","TRAVAUX -NOKIA",
AI1510="ACCESS-ISSUE","ACCESS-ISSUE",
AI1510="Projet OCM (ZTE, NOKIA, autres projets)","TRAVAUX OCM",
AI1510="No root CAuse","No root cause",
AI1510="ODU HS","TX ISSUE",
AI1510="IP &amp; VLAN","TX ISSUE",
AI1510="Warehouse HUAWEI","SPARE-ISSUE",
AI1510="SPARE-HS","SPARE-ISSUE",
AI1510="Power Telco","RAN ISSUE",AI1510="no impacts","no impacts"
),"")</f>
        <v>no impacts</v>
      </c>
      <c r="AI1510" s="85" t="s">
        <v>5998</v>
      </c>
      <c r="AJ1510" s="57" t="str" cm="1">
        <f t="array" ref="AJ1510">IFERROR(_xlfn.IFS(
AI1510="MPR ISSUE","ACTIVE",
AI1510="BSS Hardware Issue","ACTIVE",
AI1510="Sites strategiques, MLL, Pylone, etc.","PASSIVE",
AI1510="AKTIVCO DEFAUT GE &amp; POWER Cabinet","PASSIVE",
AI1510="AKTIVCO Coupure ENEO &amp; Baisse de tension","PASSIVE",
AI1510="Coupure ENEO &amp; Baisse de tension","PASSIVE",
AI1510="Defaut GE &amp; POWER Cabinet","PASSIVE",
AI1510="Sharing","PASSIVE",
AI1510="Sites strategiques &amp; DataCenter","PASSIVE",
AI1510="Exclu","Exclu",
AI1510="SAT","ACTIVE",
AI1510="SPARE-ISSUE","SPARE-ISSUE",
AI1510="Fiber CAmtel","ACTIVE",
AI1510="Fiber AOF","ACTIVE",
AI1510="Projet OCM (HUAWEI)","PLANNED WORKS",
AI1510="Projet OCM (NOKIA)","PLANNED WORKS",
AI1510="ACCESS-ISSUE","ACCESS-ISSUE",
AI1510="Projet OCM (ZTE, NOKIA, autres projets)","PLANNED WORKS",
AI1510="No root CAuse","No root cause",
AI1510="ODU HS","ACTIVE",
AI1510="IP &amp; VLAN","ACTIVE",
AI1510="Warehouse HUAWEI","SPARE-ISSUE",
AI1510="SPARE-HS","SPARE-ISSUE",
AI1510="Power Telco","ACTIVE", AI1510="no impacts","no impacts"
),"")</f>
        <v>no impacts</v>
      </c>
      <c r="AK1510" s="23" t="s">
        <v>5537</v>
      </c>
      <c r="AL1510" s="23" t="str">
        <f t="shared" si="39"/>
        <v>EST_195</v>
      </c>
      <c r="AN1510" s="9" t="s">
        <v>5537</v>
      </c>
      <c r="AO1510" s="23" t="str">
        <f>_xlfn.XLOOKUP(B1510,'INCIDENT-05-03-2026'!E:E,'INCIDENT-05-03-2026'!F:F,"")</f>
        <v/>
      </c>
      <c r="AP1510" s="7" t="s">
        <v>5537</v>
      </c>
      <c r="AQ1510" s="6"/>
      <c r="AR1510" s="7"/>
      <c r="AS1510" s="3" t="str">
        <f>_xlfn.XLOOKUP(B1510,'[3]tt num | region | site id'!$C:$C,'[3]tt num | region | site id'!$Q:$Q,"")</f>
        <v/>
      </c>
      <c r="AT1510" s="24" t="str">
        <f>_xlfn.XLOOKUP(B1510,'[4]Cells Huawei 03052026 12h'!$B:$B,'[4]Cells Huawei 03052026 12h'!$T:$T,"")</f>
        <v/>
      </c>
      <c r="AU1510" s="24" t="str">
        <f>_xlfn.XLOOKUP(B1510,'[5]cells down 02052026 8h50'!$B:$B,'[5]cells down 02052026 8h50'!$R:$R,"")</f>
        <v/>
      </c>
      <c r="AV1510" s="24" t="str">
        <f>_xlfn.XLOOKUP(B1510,'[5]cells down 02052026 13h50'!$B:$B,'[5]cells down 02052026 13h50'!$R:$R,"")</f>
        <v/>
      </c>
      <c r="AW1510" s="24" t="str">
        <f>_xlfn.XLOOKUP(B1510,'[5]cells down 02052026 13h50'!$B:$B,'[5]cells down 02052026 13h50'!$R:$R,"")</f>
        <v/>
      </c>
      <c r="AX1510" s="24" t="str">
        <f>_xlfn.XLOOKUP(B1510,'[6]cell downs 03052026 8h40 '!$B:$B,'[6]cell downs 03052026 8h40 '!$R:$R,"")</f>
        <v/>
      </c>
      <c r="AY1510" s="24" t="str">
        <f>_xlfn.XLOOKUP(B1510,'[7]ALL SITES DOWN'!$D:$D,'[7]ALL SITES DOWN'!$J:$J,"")</f>
        <v/>
      </c>
      <c r="AZ1510" s="24" t="str">
        <f>_xlfn.XLOOKUP(B1510,'[8]ALL SITES DOWN'!$D:$D,'[8]ALL SITES DOWN'!$J:$J,"")</f>
        <v/>
      </c>
      <c r="BA1510" s="9" t="str">
        <f>_xlfn.XLOOKUP(B1510,[9]sheet1!$AC:$AC,[9]sheet1!$AF:$AF,"")</f>
        <v/>
      </c>
      <c r="BB1510" s="14" t="s">
        <v>5537</v>
      </c>
      <c r="BC1510" s="14" t="s">
        <v>5537</v>
      </c>
      <c r="BD1510" s="14" t="str">
        <f>_xlfn.XLOOKUP(B1510,'[10]cell downs 18042026 17h'!$B:$B,'[10]cell downs 18042026 17h'!$B:$B,"")</f>
        <v/>
      </c>
      <c r="BE1510" s="14" t="str">
        <f>_xlfn.XLOOKUP(B1510,'[11]Cells Huawei 19042026 15h'!$B:$B,'[11]Cells Huawei 19042026 15h'!$B:$B,"")</f>
        <v/>
      </c>
      <c r="BF1510" s="9" t="str">
        <f>_xlfn.XLOOKUP(B1510,'[12]cells down 19042026 9H40'!$B:$B,'[12]cells down 19042026 9H40'!$B:$B,"")</f>
        <v/>
      </c>
      <c r="BG1510" s="9" t="s">
        <v>5537</v>
      </c>
      <c r="BH1510" s="9" t="s">
        <v>12</v>
      </c>
    </row>
    <row r="1511" spans="1:60" s="9" customFormat="1" x14ac:dyDescent="0.3">
      <c r="A1511" s="25" t="s">
        <v>5469</v>
      </c>
      <c r="B1511" s="32" t="s">
        <v>5470</v>
      </c>
      <c r="C1511" s="3" t="str">
        <f>_xlfn.XLOOKUP(B1511,'[1]daily break down'!$D:$D,'[1]daily break down'!$E:$E,"")</f>
        <v>CENTRE</v>
      </c>
      <c r="D1511" s="25" t="s">
        <v>357</v>
      </c>
      <c r="E1511" s="25" t="s">
        <v>987</v>
      </c>
      <c r="F1511" s="25" t="s">
        <v>226</v>
      </c>
      <c r="G1511" s="25" t="s">
        <v>5471</v>
      </c>
      <c r="H1511" s="42" t="str">
        <f>_xlfn.XLOOKUP(B1511,[2]CALCULATION!$B:$B,[2]CALCULATION!$H:$H,"")</f>
        <v>ZTE</v>
      </c>
      <c r="I1511" s="34">
        <v>0</v>
      </c>
      <c r="J1511" s="34">
        <v>0</v>
      </c>
      <c r="K1511" s="34">
        <v>0</v>
      </c>
      <c r="L1511" s="34">
        <v>0</v>
      </c>
      <c r="M1511" s="34">
        <v>0</v>
      </c>
      <c r="N1511" s="34">
        <v>0</v>
      </c>
      <c r="O1511" s="34">
        <v>0</v>
      </c>
      <c r="P1511" s="34">
        <v>0</v>
      </c>
      <c r="Q1511" s="34">
        <v>0</v>
      </c>
      <c r="R1511" s="34">
        <v>0</v>
      </c>
      <c r="S1511" s="35">
        <v>0</v>
      </c>
      <c r="T1511" s="35">
        <v>0</v>
      </c>
      <c r="U1511" s="35">
        <v>0</v>
      </c>
      <c r="V1511" s="35">
        <v>0</v>
      </c>
      <c r="W1511" s="35">
        <v>0</v>
      </c>
      <c r="X1511" s="35">
        <v>0</v>
      </c>
      <c r="Y1511" s="35">
        <v>0</v>
      </c>
      <c r="Z1511" s="35">
        <v>0</v>
      </c>
      <c r="AA1511" s="35">
        <v>0</v>
      </c>
      <c r="AB1511" s="35">
        <v>0</v>
      </c>
      <c r="AC1511" s="35">
        <v>0</v>
      </c>
      <c r="AD1511" s="35">
        <v>0</v>
      </c>
      <c r="AE1511" s="58" t="s">
        <v>5560</v>
      </c>
      <c r="AF1511" s="58"/>
      <c r="AG1511" s="57" t="str" cm="1">
        <f t="array" ref="AG1511">IFERROR(_xlfn.IFS(
AI1511="MPR ISSUE","PDH",
AI1511="BSS Hardware Issue","BSS",
AI1511="Sites strategiques, MLL, Pylone, etc.","ENVTECH",
AI1511="AKTIVCO DEFAUT GE &amp; POWER Cabinet","AKTIVCO",
AI1511="AKTIVCO Coupure ENEO &amp; Baisse de tension","AKTIVCO GRID ONLY",
AI1511="Coupure ENEO &amp; Baisse de tension","IHS GRID ONLY",
AI1511="Defaut GE &amp; POWER Cabinet","IHS",
AI1511="Sharing","Partners",
AI1511="Sites strategiques &amp; DataCenter","SST &amp; DC",
AI1511="Exclu","Exclu",
AI1511="SAT","SAT",
AI1511="SPARE-ISSUE","SPARE-ISSUE",
AI1511="Fiber CAmtel","TRANS_FO_CAMTEL",
AI1511="Fiber AOF","Fiber AOF",
AI1511="Projet OCM (HUAWEI)","TRAVAUX-HUAWEI",
AI1511="Projet OCM (NOKIA)","TRAVAUX-NOKIA",
AI1511="ACCESS-ISSUE","ACCESS-ISSUE",
AI1511="Projet OCM (ZTE, NOKIA, autres projets)","TRAVAUX OCM",
AI1511="No root CAuse","No root cause",
AI1511="ODU HS","PDH",
AI1511="IP &amp; VLAN","PDH",
AI1511="Warehouse HUAWEI","SPARE-ISSUE",
AI1511="SPARE-HS","SPARE-ISSUE",
AI1511="Power Telco","BSS",AI1511="no impacts","no impacts"
),"")</f>
        <v>no impacts</v>
      </c>
      <c r="AH1511" s="57" t="str" cm="1">
        <f t="array" ref="AH1511">IFERROR(_xlfn.IFS(
AI1511="MPR ISSUE","TX ISSUE",
AI1511="BSS Hardware Issue","RAN ISSUE",
AI1511="Sites strategiques, MLL, Pylone, etc.","ENVTECH",
AI1511="AKTIVCO DEFAUT GE &amp; POWER Cabinet","POWER ISSUE",
AI1511="AKTIVCO Coupure ENEO &amp; Baisse de tension","POWER ISSUE",
AI1511="Coupure ENEO &amp; Baisse de tension","POWER ISSUE",
AI1511="Defaut GE &amp; POWER Cabinet","POWER ISSUE",
AI1511="Sharing","POWER ISSUE",
AI1511="Sites strategiques &amp; DataCenter","POWER ISSUE",
AI1511="Exclu","Exclu",
AI1511="SAT","TX ISSUE",
AI1511="SPARE-ISSUE","SPARE-ISSUE",
AI1511="Fiber CAmtel","TX ISSUE",
AI1511="Fiber AOF","TX ISSUE",
AI1511="Projet OCM (HUAWEI)","TRAVAUX-HUAWEI",
AI1511="Projet OCM (NOKIA)","TRAVAUX -NOKIA",
AI1511="ACCESS-ISSUE","ACCESS-ISSUE",
AI1511="Projet OCM (ZTE, NOKIA, autres projets)","TRAVAUX OCM",
AI1511="No root CAuse","No root cause",
AI1511="ODU HS","TX ISSUE",
AI1511="IP &amp; VLAN","TX ISSUE",
AI1511="Warehouse HUAWEI","SPARE-ISSUE",
AI1511="SPARE-HS","SPARE-ISSUE",
AI1511="Power Telco","RAN ISSUE",AI1511="no impacts","no impacts"
),"")</f>
        <v>no impacts</v>
      </c>
      <c r="AI1511" s="85" t="s">
        <v>5998</v>
      </c>
      <c r="AJ1511" s="57" t="str" cm="1">
        <f t="array" ref="AJ1511">IFERROR(_xlfn.IFS(
AI1511="MPR ISSUE","ACTIVE",
AI1511="BSS Hardware Issue","ACTIVE",
AI1511="Sites strategiques, MLL, Pylone, etc.","PASSIVE",
AI1511="AKTIVCO DEFAUT GE &amp; POWER Cabinet","PASSIVE",
AI1511="AKTIVCO Coupure ENEO &amp; Baisse de tension","PASSIVE",
AI1511="Coupure ENEO &amp; Baisse de tension","PASSIVE",
AI1511="Defaut GE &amp; POWER Cabinet","PASSIVE",
AI1511="Sharing","PASSIVE",
AI1511="Sites strategiques &amp; DataCenter","PASSIVE",
AI1511="Exclu","Exclu",
AI1511="SAT","ACTIVE",
AI1511="SPARE-ISSUE","SPARE-ISSUE",
AI1511="Fiber CAmtel","ACTIVE",
AI1511="Fiber AOF","ACTIVE",
AI1511="Projet OCM (HUAWEI)","PLANNED WORKS",
AI1511="Projet OCM (NOKIA)","PLANNED WORKS",
AI1511="ACCESS-ISSUE","ACCESS-ISSUE",
AI1511="Projet OCM (ZTE, NOKIA, autres projets)","PLANNED WORKS",
AI1511="No root CAuse","No root cause",
AI1511="ODU HS","ACTIVE",
AI1511="IP &amp; VLAN","ACTIVE",
AI1511="Warehouse HUAWEI","SPARE-ISSUE",
AI1511="SPARE-HS","SPARE-ISSUE",
AI1511="Power Telco","ACTIVE", AI1511="no impacts","no impacts"
),"")</f>
        <v>no impacts</v>
      </c>
      <c r="AK1511" s="23" t="s">
        <v>5537</v>
      </c>
      <c r="AL1511" s="23" t="str">
        <f t="shared" si="39"/>
        <v>EST_205</v>
      </c>
      <c r="AN1511" s="9" t="s">
        <v>5537</v>
      </c>
      <c r="AO1511" s="23" t="str">
        <f>_xlfn.XLOOKUP(B1511,'INCIDENT-05-03-2026'!E:E,'INCIDENT-05-03-2026'!F:F,"")</f>
        <v/>
      </c>
      <c r="AP1511" s="7" t="s">
        <v>5537</v>
      </c>
      <c r="AQ1511" s="6"/>
      <c r="AR1511" s="7"/>
      <c r="AS1511" s="3" t="str">
        <f>_xlfn.XLOOKUP(B1511,'[3]tt num | region | site id'!$C:$C,'[3]tt num | region | site id'!$Q:$Q,"")</f>
        <v/>
      </c>
      <c r="AT1511" s="24" t="str">
        <f>_xlfn.XLOOKUP(B1511,'[4]Cells Huawei 03052026 12h'!$B:$B,'[4]Cells Huawei 03052026 12h'!$T:$T,"")</f>
        <v/>
      </c>
      <c r="AU1511" s="24" t="str">
        <f>_xlfn.XLOOKUP(B1511,'[5]cells down 02052026 8h50'!$B:$B,'[5]cells down 02052026 8h50'!$R:$R,"")</f>
        <v/>
      </c>
      <c r="AV1511" s="24" t="str">
        <f>_xlfn.XLOOKUP(B1511,'[5]cells down 02052026 13h50'!$B:$B,'[5]cells down 02052026 13h50'!$R:$R,"")</f>
        <v/>
      </c>
      <c r="AW1511" s="24" t="str">
        <f>_xlfn.XLOOKUP(B1511,'[5]cells down 02052026 13h50'!$B:$B,'[5]cells down 02052026 13h50'!$R:$R,"")</f>
        <v/>
      </c>
      <c r="AX1511" s="24" t="str">
        <f>_xlfn.XLOOKUP(B1511,'[6]cell downs 03052026 8h40 '!$B:$B,'[6]cell downs 03052026 8h40 '!$R:$R,"")</f>
        <v/>
      </c>
      <c r="AY1511" s="24" t="str">
        <f>_xlfn.XLOOKUP(B1511,'[7]ALL SITES DOWN'!$D:$D,'[7]ALL SITES DOWN'!$J:$J,"")</f>
        <v/>
      </c>
      <c r="AZ1511" s="24" t="str">
        <f>_xlfn.XLOOKUP(B1511,'[8]ALL SITES DOWN'!$D:$D,'[8]ALL SITES DOWN'!$J:$J,"")</f>
        <v/>
      </c>
      <c r="BA1511" s="9" t="str">
        <f>_xlfn.XLOOKUP(B1511,[9]sheet1!$AC:$AC,[9]sheet1!$AF:$AF,"")</f>
        <v/>
      </c>
      <c r="BB1511" s="14" t="s">
        <v>5537</v>
      </c>
      <c r="BC1511" s="14" t="s">
        <v>5537</v>
      </c>
      <c r="BD1511" s="14" t="str">
        <f>_xlfn.XLOOKUP(B1511,'[10]cell downs 18042026 17h'!$B:$B,'[10]cell downs 18042026 17h'!$B:$B,"")</f>
        <v/>
      </c>
      <c r="BE1511" s="14" t="str">
        <f>_xlfn.XLOOKUP(B1511,'[11]Cells Huawei 19042026 15h'!$B:$B,'[11]Cells Huawei 19042026 15h'!$B:$B,"")</f>
        <v/>
      </c>
      <c r="BF1511" s="9" t="str">
        <f>_xlfn.XLOOKUP(B1511,'[12]cells down 19042026 9H40'!$B:$B,'[12]cells down 19042026 9H40'!$B:$B,"")</f>
        <v/>
      </c>
      <c r="BG1511" s="9" t="s">
        <v>5537</v>
      </c>
      <c r="BH1511" s="9" t="s">
        <v>154</v>
      </c>
    </row>
    <row r="1512" spans="1:60" s="9" customFormat="1" x14ac:dyDescent="0.3">
      <c r="A1512" s="1" t="s">
        <v>2141</v>
      </c>
      <c r="B1512" s="8" t="s">
        <v>2142</v>
      </c>
      <c r="C1512" s="3" t="str">
        <f>_xlfn.XLOOKUP(B1512,'[1]daily break down'!$D:$D,'[1]daily break down'!$E:$E,"")</f>
        <v>CENTRE</v>
      </c>
      <c r="D1512" s="1" t="s">
        <v>11</v>
      </c>
      <c r="E1512" s="1" t="s">
        <v>12</v>
      </c>
      <c r="F1512" s="3" t="s">
        <v>226</v>
      </c>
      <c r="G1512" s="1" t="s">
        <v>489</v>
      </c>
      <c r="H1512" s="42" t="str">
        <f>_xlfn.XLOOKUP(B1512,[2]CALCULATION!$B:$B,[2]CALCULATION!$H:$H,"")</f>
        <v>ZTE</v>
      </c>
      <c r="I1512" s="34">
        <v>0</v>
      </c>
      <c r="J1512" s="34">
        <v>0</v>
      </c>
      <c r="K1512" s="34">
        <v>0</v>
      </c>
      <c r="L1512" s="34">
        <v>0</v>
      </c>
      <c r="M1512" s="34">
        <v>0</v>
      </c>
      <c r="N1512" s="34">
        <v>0</v>
      </c>
      <c r="O1512" s="34">
        <v>0</v>
      </c>
      <c r="P1512" s="34">
        <v>0</v>
      </c>
      <c r="Q1512" s="34">
        <v>0</v>
      </c>
      <c r="R1512" s="34">
        <v>0</v>
      </c>
      <c r="S1512" s="35">
        <v>0</v>
      </c>
      <c r="T1512" s="35">
        <v>0</v>
      </c>
      <c r="U1512" s="35">
        <v>0</v>
      </c>
      <c r="V1512" s="35">
        <v>0</v>
      </c>
      <c r="W1512" s="35">
        <v>0</v>
      </c>
      <c r="X1512" s="35">
        <v>0</v>
      </c>
      <c r="Y1512" s="35">
        <v>0</v>
      </c>
      <c r="Z1512" s="35">
        <v>0</v>
      </c>
      <c r="AA1512" s="35">
        <v>0</v>
      </c>
      <c r="AB1512" s="35">
        <v>0</v>
      </c>
      <c r="AC1512" s="35">
        <v>0</v>
      </c>
      <c r="AD1512" s="35">
        <v>0</v>
      </c>
      <c r="AE1512" s="58" t="s">
        <v>5560</v>
      </c>
      <c r="AF1512" s="58"/>
      <c r="AG1512" s="57" t="str" cm="1">
        <f t="array" ref="AG1512">IFERROR(_xlfn.IFS(
AI1512="MPR ISSUE","PDH",
AI1512="BSS Hardware Issue","BSS",
AI1512="Sites strategiques, MLL, Pylone, etc.","ENVTECH",
AI1512="AKTIVCO DEFAUT GE &amp; POWER Cabinet","AKTIVCO",
AI1512="AKTIVCO Coupure ENEO &amp; Baisse de tension","AKTIVCO GRID ONLY",
AI1512="Coupure ENEO &amp; Baisse de tension","IHS GRID ONLY",
AI1512="Defaut GE &amp; POWER Cabinet","IHS",
AI1512="Sharing","Partners",
AI1512="Sites strategiques &amp; DataCenter","SST &amp; DC",
AI1512="Exclu","Exclu",
AI1512="SAT","SAT",
AI1512="SPARE-ISSUE","SPARE-ISSUE",
AI1512="Fiber CAmtel","TRANS_FO_CAMTEL",
AI1512="Fiber AOF","Fiber AOF",
AI1512="Projet OCM (HUAWEI)","TRAVAUX-HUAWEI",
AI1512="Projet OCM (NOKIA)","TRAVAUX-NOKIA",
AI1512="ACCESS-ISSUE","ACCESS-ISSUE",
AI1512="Projet OCM (ZTE, NOKIA, autres projets)","TRAVAUX OCM",
AI1512="No root CAuse","No root cause",
AI1512="ODU HS","PDH",
AI1512="IP &amp; VLAN","PDH",
AI1512="Warehouse HUAWEI","SPARE-ISSUE",
AI1512="SPARE-HS","SPARE-ISSUE",
AI1512="Power Telco","BSS",AI1512="no impacts","no impacts"
),"")</f>
        <v>no impacts</v>
      </c>
      <c r="AH1512" s="57" t="str" cm="1">
        <f t="array" ref="AH1512">IFERROR(_xlfn.IFS(
AI1512="MPR ISSUE","TX ISSUE",
AI1512="BSS Hardware Issue","RAN ISSUE",
AI1512="Sites strategiques, MLL, Pylone, etc.","ENVTECH",
AI1512="AKTIVCO DEFAUT GE &amp; POWER Cabinet","POWER ISSUE",
AI1512="AKTIVCO Coupure ENEO &amp; Baisse de tension","POWER ISSUE",
AI1512="Coupure ENEO &amp; Baisse de tension","POWER ISSUE",
AI1512="Defaut GE &amp; POWER Cabinet","POWER ISSUE",
AI1512="Sharing","POWER ISSUE",
AI1512="Sites strategiques &amp; DataCenter","POWER ISSUE",
AI1512="Exclu","Exclu",
AI1512="SAT","TX ISSUE",
AI1512="SPARE-ISSUE","SPARE-ISSUE",
AI1512="Fiber CAmtel","TX ISSUE",
AI1512="Fiber AOF","TX ISSUE",
AI1512="Projet OCM (HUAWEI)","TRAVAUX-HUAWEI",
AI1512="Projet OCM (NOKIA)","TRAVAUX -NOKIA",
AI1512="ACCESS-ISSUE","ACCESS-ISSUE",
AI1512="Projet OCM (ZTE, NOKIA, autres projets)","TRAVAUX OCM",
AI1512="No root CAuse","No root cause",
AI1512="ODU HS","TX ISSUE",
AI1512="IP &amp; VLAN","TX ISSUE",
AI1512="Warehouse HUAWEI","SPARE-ISSUE",
AI1512="SPARE-HS","SPARE-ISSUE",
AI1512="Power Telco","RAN ISSUE",AI1512="no impacts","no impacts"
),"")</f>
        <v>no impacts</v>
      </c>
      <c r="AI1512" s="85" t="s">
        <v>5998</v>
      </c>
      <c r="AJ1512" s="57" t="str" cm="1">
        <f t="array" ref="AJ1512">IFERROR(_xlfn.IFS(
AI1512="MPR ISSUE","ACTIVE",
AI1512="BSS Hardware Issue","ACTIVE",
AI1512="Sites strategiques, MLL, Pylone, etc.","PASSIVE",
AI1512="AKTIVCO DEFAUT GE &amp; POWER Cabinet","PASSIVE",
AI1512="AKTIVCO Coupure ENEO &amp; Baisse de tension","PASSIVE",
AI1512="Coupure ENEO &amp; Baisse de tension","PASSIVE",
AI1512="Defaut GE &amp; POWER Cabinet","PASSIVE",
AI1512="Sharing","PASSIVE",
AI1512="Sites strategiques &amp; DataCenter","PASSIVE",
AI1512="Exclu","Exclu",
AI1512="SAT","ACTIVE",
AI1512="SPARE-ISSUE","SPARE-ISSUE",
AI1512="Fiber CAmtel","ACTIVE",
AI1512="Fiber AOF","ACTIVE",
AI1512="Projet OCM (HUAWEI)","PLANNED WORKS",
AI1512="Projet OCM (NOKIA)","PLANNED WORKS",
AI1512="ACCESS-ISSUE","ACCESS-ISSUE",
AI1512="Projet OCM (ZTE, NOKIA, autres projets)","PLANNED WORKS",
AI1512="No root CAuse","No root cause",
AI1512="ODU HS","ACTIVE",
AI1512="IP &amp; VLAN","ACTIVE",
AI1512="Warehouse HUAWEI","SPARE-ISSUE",
AI1512="SPARE-HS","SPARE-ISSUE",
AI1512="Power Telco","ACTIVE", AI1512="no impacts","no impacts"
),"")</f>
        <v>no impacts</v>
      </c>
      <c r="AK1512" s="23" t="s">
        <v>5537</v>
      </c>
      <c r="AL1512" s="23" t="str">
        <f t="shared" si="39"/>
        <v>EST_107</v>
      </c>
      <c r="AN1512" s="9" t="s">
        <v>5537</v>
      </c>
      <c r="AO1512" s="23" t="str">
        <f>_xlfn.XLOOKUP(B1512,'INCIDENT-05-03-2026'!E:E,'INCIDENT-05-03-2026'!F:F,"")</f>
        <v/>
      </c>
      <c r="AP1512" s="7" t="s">
        <v>5537</v>
      </c>
      <c r="AQ1512" s="6"/>
      <c r="AR1512" s="7"/>
      <c r="AS1512" s="3" t="str">
        <f>_xlfn.XLOOKUP(B1512,'[3]tt num | region | site id'!$C:$C,'[3]tt num | region | site id'!$Q:$Q,"")</f>
        <v/>
      </c>
      <c r="AT1512" s="24" t="str">
        <f>_xlfn.XLOOKUP(B1512,'[4]Cells Huawei 03052026 12h'!$B:$B,'[4]Cells Huawei 03052026 12h'!$T:$T,"")</f>
        <v/>
      </c>
      <c r="AU1512" s="24" t="str">
        <f>_xlfn.XLOOKUP(B1512,'[5]cells down 02052026 8h50'!$B:$B,'[5]cells down 02052026 8h50'!$R:$R,"")</f>
        <v/>
      </c>
      <c r="AV1512" s="24" t="str">
        <f>_xlfn.XLOOKUP(B1512,'[5]cells down 02052026 13h50'!$B:$B,'[5]cells down 02052026 13h50'!$R:$R,"")</f>
        <v/>
      </c>
      <c r="AW1512" s="24" t="str">
        <f>_xlfn.XLOOKUP(B1512,'[5]cells down 02052026 13h50'!$B:$B,'[5]cells down 02052026 13h50'!$R:$R,"")</f>
        <v/>
      </c>
      <c r="AX1512" s="24" t="str">
        <f>_xlfn.XLOOKUP(B1512,'[6]cell downs 03052026 8h40 '!$B:$B,'[6]cell downs 03052026 8h40 '!$R:$R,"")</f>
        <v/>
      </c>
      <c r="AY1512" s="24" t="str">
        <f>_xlfn.XLOOKUP(B1512,'[7]ALL SITES DOWN'!$D:$D,'[7]ALL SITES DOWN'!$J:$J,"")</f>
        <v/>
      </c>
      <c r="AZ1512" s="24" t="str">
        <f>_xlfn.XLOOKUP(B1512,'[8]ALL SITES DOWN'!$D:$D,'[8]ALL SITES DOWN'!$J:$J,"")</f>
        <v/>
      </c>
      <c r="BA1512" s="9" t="str">
        <f>_xlfn.XLOOKUP(B1512,[9]sheet1!$AC:$AC,[9]sheet1!$AF:$AF,"")</f>
        <v/>
      </c>
      <c r="BB1512" s="14" t="s">
        <v>5537</v>
      </c>
      <c r="BC1512" s="14" t="s">
        <v>5537</v>
      </c>
      <c r="BD1512" s="14" t="str">
        <f>_xlfn.XLOOKUP(B1512,'[10]cell downs 18042026 17h'!$B:$B,'[10]cell downs 18042026 17h'!$B:$B,"")</f>
        <v/>
      </c>
      <c r="BE1512" s="14" t="str">
        <f>_xlfn.XLOOKUP(B1512,'[11]Cells Huawei 19042026 15h'!$B:$B,'[11]Cells Huawei 19042026 15h'!$B:$B,"")</f>
        <v/>
      </c>
      <c r="BF1512" s="9" t="str">
        <f>_xlfn.XLOOKUP(B1512,'[12]cells down 19042026 9H40'!$B:$B,'[12]cells down 19042026 9H40'!$B:$B,"")</f>
        <v/>
      </c>
      <c r="BG1512" s="9" t="s">
        <v>2142</v>
      </c>
      <c r="BH1512" s="9" t="s">
        <v>12</v>
      </c>
    </row>
    <row r="1513" spans="1:60" s="9" customFormat="1" x14ac:dyDescent="0.3">
      <c r="A1513" s="1" t="s">
        <v>4633</v>
      </c>
      <c r="B1513" s="8" t="s">
        <v>4634</v>
      </c>
      <c r="C1513" s="3" t="str">
        <f>_xlfn.XLOOKUP(B1513,'[1]daily break down'!$D:$D,'[1]daily break down'!$E:$E,"")</f>
        <v>Yaounde</v>
      </c>
      <c r="D1513" s="1" t="s">
        <v>11</v>
      </c>
      <c r="E1513" s="1" t="s">
        <v>12</v>
      </c>
      <c r="F1513" s="3" t="s">
        <v>37</v>
      </c>
      <c r="G1513" s="1" t="s">
        <v>38</v>
      </c>
      <c r="H1513" s="42" t="str">
        <f>_xlfn.XLOOKUP(B1513,[2]CALCULATION!$B:$B,[2]CALCULATION!$H:$H,"")</f>
        <v>ZTE</v>
      </c>
      <c r="I1513" s="34">
        <v>0</v>
      </c>
      <c r="J1513" s="34">
        <v>0</v>
      </c>
      <c r="K1513" s="34">
        <v>0</v>
      </c>
      <c r="L1513" s="34">
        <v>0</v>
      </c>
      <c r="M1513" s="34">
        <v>0</v>
      </c>
      <c r="N1513" s="34">
        <v>0</v>
      </c>
      <c r="O1513" s="34">
        <v>0</v>
      </c>
      <c r="P1513" s="34">
        <v>0</v>
      </c>
      <c r="Q1513" s="34">
        <v>0</v>
      </c>
      <c r="R1513" s="34">
        <v>1.3371849968467582</v>
      </c>
      <c r="S1513" s="35">
        <v>0</v>
      </c>
      <c r="T1513" s="35">
        <v>0</v>
      </c>
      <c r="U1513" s="35">
        <v>0</v>
      </c>
      <c r="V1513" s="35">
        <v>0</v>
      </c>
      <c r="W1513" s="35">
        <v>0</v>
      </c>
      <c r="X1513" s="35">
        <v>0</v>
      </c>
      <c r="Y1513" s="35">
        <v>0</v>
      </c>
      <c r="Z1513" s="35">
        <v>0</v>
      </c>
      <c r="AA1513" s="35">
        <v>0</v>
      </c>
      <c r="AB1513" s="35">
        <v>0</v>
      </c>
      <c r="AC1513" s="35">
        <v>0</v>
      </c>
      <c r="AD1513" s="35">
        <v>0</v>
      </c>
      <c r="AE1513" s="58" t="s">
        <v>5560</v>
      </c>
      <c r="AF1513" s="58"/>
      <c r="AG1513" s="57" t="str" cm="1">
        <f t="array" ref="AG1513">IFERROR(_xlfn.IFS(
AI1513="MPR ISSUE","PDH",
AI1513="BSS Hardware Issue","BSS",
AI1513="Sites strategiques, MLL, Pylone, etc.","ENVTECH",
AI1513="AKTIVCO DEFAUT GE &amp; POWER Cabinet","AKTIVCO",
AI1513="AKTIVCO Coupure ENEO &amp; Baisse de tension","AKTIVCO GRID ONLY",
AI1513="Coupure ENEO &amp; Baisse de tension","IHS GRID ONLY",
AI1513="Defaut GE &amp; POWER Cabinet","IHS",
AI1513="Sharing","Partners",
AI1513="Sites strategiques &amp; DataCenter","SST &amp; DC",
AI1513="Exclu","Exclu",
AI1513="SAT","SAT",
AI1513="SPARE-ISSUE","SPARE-ISSUE",
AI1513="Fiber CAmtel","TRANS_FO_CAMTEL",
AI1513="Fiber AOF","Fiber AOF",
AI1513="Projet OCM (HUAWEI)","TRAVAUX-HUAWEI",
AI1513="Projet OCM (NOKIA)","TRAVAUX-NOKIA",
AI1513="ACCESS-ISSUE","ACCESS-ISSUE",
AI1513="Projet OCM (ZTE, NOKIA, autres projets)","TRAVAUX OCM",
AI1513="No root CAuse","No root cause",
AI1513="ODU HS","PDH",
AI1513="IP &amp; VLAN","PDH",
AI1513="Warehouse HUAWEI","SPARE-ISSUE",
AI1513="SPARE-HS","SPARE-ISSUE",
AI1513="Power Telco","BSS",AI1513="no impacts","no impacts"
),"")</f>
        <v>no impacts</v>
      </c>
      <c r="AH1513" s="57" t="str" cm="1">
        <f t="array" ref="AH1513">IFERROR(_xlfn.IFS(
AI1513="MPR ISSUE","TX ISSUE",
AI1513="BSS Hardware Issue","RAN ISSUE",
AI1513="Sites strategiques, MLL, Pylone, etc.","ENVTECH",
AI1513="AKTIVCO DEFAUT GE &amp; POWER Cabinet","POWER ISSUE",
AI1513="AKTIVCO Coupure ENEO &amp; Baisse de tension","POWER ISSUE",
AI1513="Coupure ENEO &amp; Baisse de tension","POWER ISSUE",
AI1513="Defaut GE &amp; POWER Cabinet","POWER ISSUE",
AI1513="Sharing","POWER ISSUE",
AI1513="Sites strategiques &amp; DataCenter","POWER ISSUE",
AI1513="Exclu","Exclu",
AI1513="SAT","TX ISSUE",
AI1513="SPARE-ISSUE","SPARE-ISSUE",
AI1513="Fiber CAmtel","TX ISSUE",
AI1513="Fiber AOF","TX ISSUE",
AI1513="Projet OCM (HUAWEI)","TRAVAUX-HUAWEI",
AI1513="Projet OCM (NOKIA)","TRAVAUX -NOKIA",
AI1513="ACCESS-ISSUE","ACCESS-ISSUE",
AI1513="Projet OCM (ZTE, NOKIA, autres projets)","TRAVAUX OCM",
AI1513="No root CAuse","No root cause",
AI1513="ODU HS","TX ISSUE",
AI1513="IP &amp; VLAN","TX ISSUE",
AI1513="Warehouse HUAWEI","SPARE-ISSUE",
AI1513="SPARE-HS","SPARE-ISSUE",
AI1513="Power Telco","RAN ISSUE",AI1513="no impacts","no impacts"
),"")</f>
        <v>no impacts</v>
      </c>
      <c r="AI1513" s="85" t="s">
        <v>5998</v>
      </c>
      <c r="AJ1513" s="57" t="str" cm="1">
        <f t="array" ref="AJ1513">IFERROR(_xlfn.IFS(
AI1513="MPR ISSUE","ACTIVE",
AI1513="BSS Hardware Issue","ACTIVE",
AI1513="Sites strategiques, MLL, Pylone, etc.","PASSIVE",
AI1513="AKTIVCO DEFAUT GE &amp; POWER Cabinet","PASSIVE",
AI1513="AKTIVCO Coupure ENEO &amp; Baisse de tension","PASSIVE",
AI1513="Coupure ENEO &amp; Baisse de tension","PASSIVE",
AI1513="Defaut GE &amp; POWER Cabinet","PASSIVE",
AI1513="Sharing","PASSIVE",
AI1513="Sites strategiques &amp; DataCenter","PASSIVE",
AI1513="Exclu","Exclu",
AI1513="SAT","ACTIVE",
AI1513="SPARE-ISSUE","SPARE-ISSUE",
AI1513="Fiber CAmtel","ACTIVE",
AI1513="Fiber AOF","ACTIVE",
AI1513="Projet OCM (HUAWEI)","PLANNED WORKS",
AI1513="Projet OCM (NOKIA)","PLANNED WORKS",
AI1513="ACCESS-ISSUE","ACCESS-ISSUE",
AI1513="Projet OCM (ZTE, NOKIA, autres projets)","PLANNED WORKS",
AI1513="No root CAuse","No root cause",
AI1513="ODU HS","ACTIVE",
AI1513="IP &amp; VLAN","ACTIVE",
AI1513="Warehouse HUAWEI","SPARE-ISSUE",
AI1513="SPARE-HS","SPARE-ISSUE",
AI1513="Power Telco","ACTIVE", AI1513="no impacts","no impacts"
),"")</f>
        <v>no impacts</v>
      </c>
      <c r="AK1513" s="23" t="s">
        <v>5537</v>
      </c>
      <c r="AL1513" s="23" t="str">
        <f t="shared" si="39"/>
        <v>CTR_467</v>
      </c>
      <c r="AN1513" s="9" t="s">
        <v>5537</v>
      </c>
      <c r="AO1513" s="23" t="str">
        <f>_xlfn.XLOOKUP(B1513,'INCIDENT-05-03-2026'!E:E,'INCIDENT-05-03-2026'!F:F,"")</f>
        <v/>
      </c>
      <c r="AP1513" s="7" t="s">
        <v>5537</v>
      </c>
      <c r="AQ1513" s="6"/>
      <c r="AR1513" s="7"/>
      <c r="AS1513" s="3" t="str">
        <f>_xlfn.XLOOKUP(B1513,'[3]tt num | region | site id'!$C:$C,'[3]tt num | region | site id'!$Q:$Q,"")</f>
        <v/>
      </c>
      <c r="AT1513" s="24" t="str">
        <f>_xlfn.XLOOKUP(B1513,'[4]Cells Huawei 03052026 12h'!$B:$B,'[4]Cells Huawei 03052026 12h'!$T:$T,"")</f>
        <v/>
      </c>
      <c r="AU1513" s="24" t="str">
        <f>_xlfn.XLOOKUP(B1513,'[5]cells down 02052026 8h50'!$B:$B,'[5]cells down 02052026 8h50'!$R:$R,"")</f>
        <v/>
      </c>
      <c r="AV1513" s="24" t="str">
        <f>_xlfn.XLOOKUP(B1513,'[5]cells down 02052026 13h50'!$B:$B,'[5]cells down 02052026 13h50'!$R:$R,"")</f>
        <v/>
      </c>
      <c r="AW1513" s="24" t="str">
        <f>_xlfn.XLOOKUP(B1513,'[5]cells down 02052026 13h50'!$B:$B,'[5]cells down 02052026 13h50'!$R:$R,"")</f>
        <v/>
      </c>
      <c r="AX1513" s="24" t="str">
        <f>_xlfn.XLOOKUP(B1513,'[6]cell downs 03052026 8h40 '!$B:$B,'[6]cell downs 03052026 8h40 '!$R:$R,"")</f>
        <v/>
      </c>
      <c r="AY1513" s="24" t="str">
        <f>_xlfn.XLOOKUP(B1513,'[7]ALL SITES DOWN'!$D:$D,'[7]ALL SITES DOWN'!$J:$J,"")</f>
        <v/>
      </c>
      <c r="AZ1513" s="24" t="str">
        <f>_xlfn.XLOOKUP(B1513,'[8]ALL SITES DOWN'!$D:$D,'[8]ALL SITES DOWN'!$J:$J,"")</f>
        <v/>
      </c>
      <c r="BA1513" s="9" t="str">
        <f>_xlfn.XLOOKUP(B1513,[9]sheet1!$AC:$AC,[9]sheet1!$AF:$AF,"")</f>
        <v/>
      </c>
      <c r="BB1513" s="14" t="s">
        <v>5537</v>
      </c>
      <c r="BC1513" s="14" t="s">
        <v>5537</v>
      </c>
      <c r="BD1513" s="14" t="str">
        <f>_xlfn.XLOOKUP(B1513,'[10]cell downs 18042026 17h'!$B:$B,'[10]cell downs 18042026 17h'!$B:$B,"")</f>
        <v/>
      </c>
      <c r="BE1513" s="14" t="str">
        <f>_xlfn.XLOOKUP(B1513,'[11]Cells Huawei 19042026 15h'!$B:$B,'[11]Cells Huawei 19042026 15h'!$B:$B,"")</f>
        <v/>
      </c>
      <c r="BF1513" s="9" t="str">
        <f>_xlfn.XLOOKUP(B1513,'[12]cells down 19042026 9H40'!$B:$B,'[12]cells down 19042026 9H40'!$B:$B,"")</f>
        <v/>
      </c>
      <c r="BG1513" s="9" t="s">
        <v>4634</v>
      </c>
      <c r="BH1513" s="9" t="s">
        <v>12</v>
      </c>
    </row>
    <row r="1514" spans="1:60" s="9" customFormat="1" x14ac:dyDescent="0.3">
      <c r="A1514" s="1" t="s">
        <v>2268</v>
      </c>
      <c r="B1514" s="8" t="s">
        <v>2269</v>
      </c>
      <c r="C1514" s="3" t="str">
        <f>_xlfn.XLOOKUP(B1514,'[1]daily break down'!$D:$D,'[1]daily break down'!$E:$E,"")</f>
        <v>CENTRE</v>
      </c>
      <c r="D1514" s="1" t="s">
        <v>11</v>
      </c>
      <c r="E1514" s="1" t="s">
        <v>594</v>
      </c>
      <c r="F1514" s="3" t="s">
        <v>90</v>
      </c>
      <c r="G1514" s="1" t="s">
        <v>2270</v>
      </c>
      <c r="H1514" s="42" t="str">
        <f>_xlfn.XLOOKUP(B1514,[2]CALCULATION!$B:$B,[2]CALCULATION!$H:$H,"")</f>
        <v>ZTE</v>
      </c>
      <c r="I1514" s="34">
        <v>2.7876405760872967</v>
      </c>
      <c r="J1514" s="34">
        <v>0</v>
      </c>
      <c r="K1514" s="34">
        <v>8.2070253086895359</v>
      </c>
      <c r="L1514" s="34">
        <v>0</v>
      </c>
      <c r="M1514" s="34">
        <v>0</v>
      </c>
      <c r="N1514" s="34">
        <v>0</v>
      </c>
      <c r="O1514" s="34">
        <v>0</v>
      </c>
      <c r="P1514" s="34">
        <v>0</v>
      </c>
      <c r="Q1514" s="34">
        <v>0</v>
      </c>
      <c r="R1514" s="34">
        <v>0</v>
      </c>
      <c r="S1514" s="35">
        <v>0</v>
      </c>
      <c r="T1514" s="35">
        <v>0</v>
      </c>
      <c r="U1514" s="35">
        <v>0</v>
      </c>
      <c r="V1514" s="35">
        <v>0</v>
      </c>
      <c r="W1514" s="35">
        <v>0</v>
      </c>
      <c r="X1514" s="35">
        <v>0</v>
      </c>
      <c r="Y1514" s="35">
        <v>0</v>
      </c>
      <c r="Z1514" s="35">
        <v>0</v>
      </c>
      <c r="AA1514" s="35">
        <v>0</v>
      </c>
      <c r="AB1514" s="35">
        <v>0</v>
      </c>
      <c r="AC1514" s="35">
        <v>0</v>
      </c>
      <c r="AD1514" s="35">
        <v>0</v>
      </c>
      <c r="AE1514" s="58" t="s">
        <v>5560</v>
      </c>
      <c r="AF1514" s="58"/>
      <c r="AG1514" s="57" t="str" cm="1">
        <f t="array" ref="AG1514">IFERROR(_xlfn.IFS(
AI1514="MPR ISSUE","PDH",
AI1514="BSS Hardware Issue","BSS",
AI1514="Sites strategiques, MLL, Pylone, etc.","ENVTECH",
AI1514="AKTIVCO DEFAUT GE &amp; POWER Cabinet","AKTIVCO",
AI1514="AKTIVCO Coupure ENEO &amp; Baisse de tension","AKTIVCO GRID ONLY",
AI1514="Coupure ENEO &amp; Baisse de tension","IHS GRID ONLY",
AI1514="Defaut GE &amp; POWER Cabinet","IHS",
AI1514="Sharing","Partners",
AI1514="Sites strategiques &amp; DataCenter","SST &amp; DC",
AI1514="Exclu","Exclu",
AI1514="SAT","SAT",
AI1514="SPARE-ISSUE","SPARE-ISSUE",
AI1514="Fiber CAmtel","TRANS_FO_CAMTEL",
AI1514="Fiber AOF","Fiber AOF",
AI1514="Projet OCM (HUAWEI)","TRAVAUX-HUAWEI",
AI1514="Projet OCM (NOKIA)","TRAVAUX-NOKIA",
AI1514="ACCESS-ISSUE","ACCESS-ISSUE",
AI1514="Projet OCM (ZTE, NOKIA, autres projets)","TRAVAUX OCM",
AI1514="No root CAuse","No root cause",
AI1514="ODU HS","PDH",
AI1514="IP &amp; VLAN","PDH",
AI1514="Warehouse HUAWEI","SPARE-ISSUE",
AI1514="SPARE-HS","SPARE-ISSUE",
AI1514="Power Telco","BSS",AI1514="no impacts","no impacts"
),"")</f>
        <v>no impacts</v>
      </c>
      <c r="AH1514" s="57" t="str" cm="1">
        <f t="array" ref="AH1514">IFERROR(_xlfn.IFS(
AI1514="MPR ISSUE","TX ISSUE",
AI1514="BSS Hardware Issue","RAN ISSUE",
AI1514="Sites strategiques, MLL, Pylone, etc.","ENVTECH",
AI1514="AKTIVCO DEFAUT GE &amp; POWER Cabinet","POWER ISSUE",
AI1514="AKTIVCO Coupure ENEO &amp; Baisse de tension","POWER ISSUE",
AI1514="Coupure ENEO &amp; Baisse de tension","POWER ISSUE",
AI1514="Defaut GE &amp; POWER Cabinet","POWER ISSUE",
AI1514="Sharing","POWER ISSUE",
AI1514="Sites strategiques &amp; DataCenter","POWER ISSUE",
AI1514="Exclu","Exclu",
AI1514="SAT","TX ISSUE",
AI1514="SPARE-ISSUE","SPARE-ISSUE",
AI1514="Fiber CAmtel","TX ISSUE",
AI1514="Fiber AOF","TX ISSUE",
AI1514="Projet OCM (HUAWEI)","TRAVAUX-HUAWEI",
AI1514="Projet OCM (NOKIA)","TRAVAUX -NOKIA",
AI1514="ACCESS-ISSUE","ACCESS-ISSUE",
AI1514="Projet OCM (ZTE, NOKIA, autres projets)","TRAVAUX OCM",
AI1514="No root CAuse","No root cause",
AI1514="ODU HS","TX ISSUE",
AI1514="IP &amp; VLAN","TX ISSUE",
AI1514="Warehouse HUAWEI","SPARE-ISSUE",
AI1514="SPARE-HS","SPARE-ISSUE",
AI1514="Power Telco","RAN ISSUE",AI1514="no impacts","no impacts"
),"")</f>
        <v>no impacts</v>
      </c>
      <c r="AI1514" s="85" t="s">
        <v>5998</v>
      </c>
      <c r="AJ1514" s="57" t="str" cm="1">
        <f t="array" ref="AJ1514">IFERROR(_xlfn.IFS(
AI1514="MPR ISSUE","ACTIVE",
AI1514="BSS Hardware Issue","ACTIVE",
AI1514="Sites strategiques, MLL, Pylone, etc.","PASSIVE",
AI1514="AKTIVCO DEFAUT GE &amp; POWER Cabinet","PASSIVE",
AI1514="AKTIVCO Coupure ENEO &amp; Baisse de tension","PASSIVE",
AI1514="Coupure ENEO &amp; Baisse de tension","PASSIVE",
AI1514="Defaut GE &amp; POWER Cabinet","PASSIVE",
AI1514="Sharing","PASSIVE",
AI1514="Sites strategiques &amp; DataCenter","PASSIVE",
AI1514="Exclu","Exclu",
AI1514="SAT","ACTIVE",
AI1514="SPARE-ISSUE","SPARE-ISSUE",
AI1514="Fiber CAmtel","ACTIVE",
AI1514="Fiber AOF","ACTIVE",
AI1514="Projet OCM (HUAWEI)","PLANNED WORKS",
AI1514="Projet OCM (NOKIA)","PLANNED WORKS",
AI1514="ACCESS-ISSUE","ACCESS-ISSUE",
AI1514="Projet OCM (ZTE, NOKIA, autres projets)","PLANNED WORKS",
AI1514="No root CAuse","No root cause",
AI1514="ODU HS","ACTIVE",
AI1514="IP &amp; VLAN","ACTIVE",
AI1514="Warehouse HUAWEI","SPARE-ISSUE",
AI1514="SPARE-HS","SPARE-ISSUE",
AI1514="Power Telco","ACTIVE", AI1514="no impacts","no impacts"
),"")</f>
        <v>no impacts</v>
      </c>
      <c r="AK1514" s="23" t="s">
        <v>5537</v>
      </c>
      <c r="AL1514" s="23" t="str">
        <f t="shared" si="39"/>
        <v>ADM_156</v>
      </c>
      <c r="AN1514" s="9" t="s">
        <v>5537</v>
      </c>
      <c r="AO1514" s="23" t="str">
        <f>_xlfn.XLOOKUP(B1514,'INCIDENT-05-03-2026'!E:E,'INCIDENT-05-03-2026'!F:F,"")</f>
        <v/>
      </c>
      <c r="AP1514" s="7" t="s">
        <v>5537</v>
      </c>
      <c r="AQ1514" s="6"/>
      <c r="AR1514" s="7"/>
      <c r="AS1514" s="3" t="str">
        <f>_xlfn.XLOOKUP(B1514,'[3]tt num | region | site id'!$C:$C,'[3]tt num | region | site id'!$Q:$Q,"")</f>
        <v/>
      </c>
      <c r="AT1514" s="24" t="str">
        <f>_xlfn.XLOOKUP(B1514,'[4]Cells Huawei 03052026 12h'!$B:$B,'[4]Cells Huawei 03052026 12h'!$T:$T,"")</f>
        <v/>
      </c>
      <c r="AU1514" s="24" t="str">
        <f>_xlfn.XLOOKUP(B1514,'[5]cells down 02052026 8h50'!$B:$B,'[5]cells down 02052026 8h50'!$R:$R,"")</f>
        <v/>
      </c>
      <c r="AV1514" s="24" t="str">
        <f>_xlfn.XLOOKUP(B1514,'[5]cells down 02052026 13h50'!$B:$B,'[5]cells down 02052026 13h50'!$R:$R,"")</f>
        <v/>
      </c>
      <c r="AW1514" s="24" t="str">
        <f>_xlfn.XLOOKUP(B1514,'[5]cells down 02052026 13h50'!$B:$B,'[5]cells down 02052026 13h50'!$R:$R,"")</f>
        <v/>
      </c>
      <c r="AX1514" s="24" t="str">
        <f>_xlfn.XLOOKUP(B1514,'[6]cell downs 03052026 8h40 '!$B:$B,'[6]cell downs 03052026 8h40 '!$R:$R,"")</f>
        <v/>
      </c>
      <c r="AY1514" s="24" t="str">
        <f>_xlfn.XLOOKUP(B1514,'[7]ALL SITES DOWN'!$D:$D,'[7]ALL SITES DOWN'!$J:$J,"")</f>
        <v/>
      </c>
      <c r="AZ1514" s="24" t="str">
        <f>_xlfn.XLOOKUP(B1514,'[8]ALL SITES DOWN'!$D:$D,'[8]ALL SITES DOWN'!$J:$J,"")</f>
        <v/>
      </c>
      <c r="BA1514" s="9" t="str">
        <f>_xlfn.XLOOKUP(B1514,[9]sheet1!$AC:$AC,[9]sheet1!$AF:$AF,"")</f>
        <v/>
      </c>
      <c r="BB1514" s="14" t="s">
        <v>5537</v>
      </c>
      <c r="BC1514" s="14" t="s">
        <v>5537</v>
      </c>
      <c r="BD1514" s="14" t="str">
        <f>_xlfn.XLOOKUP(B1514,'[10]cell downs 18042026 17h'!$B:$B,'[10]cell downs 18042026 17h'!$B:$B,"")</f>
        <v/>
      </c>
      <c r="BE1514" s="14" t="str">
        <f>_xlfn.XLOOKUP(B1514,'[11]Cells Huawei 19042026 15h'!$B:$B,'[11]Cells Huawei 19042026 15h'!$B:$B,"")</f>
        <v/>
      </c>
      <c r="BF1514" s="9" t="str">
        <f>_xlfn.XLOOKUP(B1514,'[12]cells down 19042026 9H40'!$B:$B,'[12]cells down 19042026 9H40'!$B:$B,"")</f>
        <v/>
      </c>
      <c r="BG1514" s="9" t="s">
        <v>2269</v>
      </c>
      <c r="BH1514" s="9" t="s">
        <v>5537</v>
      </c>
    </row>
    <row r="1515" spans="1:60" s="9" customFormat="1" x14ac:dyDescent="0.3">
      <c r="A1515" s="3" t="s">
        <v>831</v>
      </c>
      <c r="B1515" s="31" t="s">
        <v>832</v>
      </c>
      <c r="C1515" s="3" t="str">
        <f>_xlfn.XLOOKUP(B1515,'[1]daily break down'!$D:$D,'[1]daily break down'!$E:$E,"")</f>
        <v>Yaounde</v>
      </c>
      <c r="D1515" s="3" t="s">
        <v>357</v>
      </c>
      <c r="E1515" s="3" t="e">
        <v>#N/A</v>
      </c>
      <c r="F1515" s="3" t="s">
        <v>37</v>
      </c>
      <c r="G1515" s="3" t="s">
        <v>38</v>
      </c>
      <c r="H1515" s="42" t="str">
        <f>_xlfn.XLOOKUP(B1515,[2]CALCULATION!$B:$B,[2]CALCULATION!$H:$H,"")</f>
        <v>ZTE</v>
      </c>
      <c r="I1515" s="34">
        <v>0</v>
      </c>
      <c r="J1515" s="34">
        <v>0</v>
      </c>
      <c r="K1515" s="34">
        <v>0</v>
      </c>
      <c r="L1515" s="34">
        <v>0</v>
      </c>
      <c r="M1515" s="34">
        <v>0</v>
      </c>
      <c r="N1515" s="34">
        <v>0</v>
      </c>
      <c r="O1515" s="34">
        <v>0</v>
      </c>
      <c r="P1515" s="34">
        <v>0</v>
      </c>
      <c r="Q1515" s="34">
        <v>29.566671803169218</v>
      </c>
      <c r="R1515" s="34">
        <v>0</v>
      </c>
      <c r="S1515" s="35">
        <v>0</v>
      </c>
      <c r="T1515" s="35">
        <v>0</v>
      </c>
      <c r="U1515" s="35">
        <v>0</v>
      </c>
      <c r="V1515" s="35">
        <v>0</v>
      </c>
      <c r="W1515" s="35">
        <v>0</v>
      </c>
      <c r="X1515" s="35">
        <v>0</v>
      </c>
      <c r="Y1515" s="35">
        <v>0</v>
      </c>
      <c r="Z1515" s="35">
        <v>0</v>
      </c>
      <c r="AA1515" s="35">
        <v>0</v>
      </c>
      <c r="AB1515" s="35">
        <v>0</v>
      </c>
      <c r="AC1515" s="35">
        <v>0</v>
      </c>
      <c r="AD1515" s="35">
        <v>0</v>
      </c>
      <c r="AE1515" s="58" t="s">
        <v>5560</v>
      </c>
      <c r="AF1515" s="58"/>
      <c r="AG1515" s="57" t="str" cm="1">
        <f t="array" ref="AG1515">IFERROR(_xlfn.IFS(
AI1515="MPR ISSUE","PDH",
AI1515="BSS Hardware Issue","BSS",
AI1515="Sites strategiques, MLL, Pylone, etc.","ENVTECH",
AI1515="AKTIVCO DEFAUT GE &amp; POWER Cabinet","AKTIVCO",
AI1515="AKTIVCO Coupure ENEO &amp; Baisse de tension","AKTIVCO GRID ONLY",
AI1515="Coupure ENEO &amp; Baisse de tension","IHS GRID ONLY",
AI1515="Defaut GE &amp; POWER Cabinet","IHS",
AI1515="Sharing","Partners",
AI1515="Sites strategiques &amp; DataCenter","SST &amp; DC",
AI1515="Exclu","Exclu",
AI1515="SAT","SAT",
AI1515="SPARE-ISSUE","SPARE-ISSUE",
AI1515="Fiber CAmtel","TRANS_FO_CAMTEL",
AI1515="Fiber AOF","Fiber AOF",
AI1515="Projet OCM (HUAWEI)","TRAVAUX-HUAWEI",
AI1515="Projet OCM (NOKIA)","TRAVAUX-NOKIA",
AI1515="ACCESS-ISSUE","ACCESS-ISSUE",
AI1515="Projet OCM (ZTE, NOKIA, autres projets)","TRAVAUX OCM",
AI1515="No root CAuse","No root cause",
AI1515="ODU HS","PDH",
AI1515="IP &amp; VLAN","PDH",
AI1515="Warehouse HUAWEI","SPARE-ISSUE",
AI1515="SPARE-HS","SPARE-ISSUE",
AI1515="Power Telco","BSS",AI1515="no impacts","no impacts"
),"")</f>
        <v>no impacts</v>
      </c>
      <c r="AH1515" s="57" t="str" cm="1">
        <f t="array" ref="AH1515">IFERROR(_xlfn.IFS(
AI1515="MPR ISSUE","TX ISSUE",
AI1515="BSS Hardware Issue","RAN ISSUE",
AI1515="Sites strategiques, MLL, Pylone, etc.","ENVTECH",
AI1515="AKTIVCO DEFAUT GE &amp; POWER Cabinet","POWER ISSUE",
AI1515="AKTIVCO Coupure ENEO &amp; Baisse de tension","POWER ISSUE",
AI1515="Coupure ENEO &amp; Baisse de tension","POWER ISSUE",
AI1515="Defaut GE &amp; POWER Cabinet","POWER ISSUE",
AI1515="Sharing","POWER ISSUE",
AI1515="Sites strategiques &amp; DataCenter","POWER ISSUE",
AI1515="Exclu","Exclu",
AI1515="SAT","TX ISSUE",
AI1515="SPARE-ISSUE","SPARE-ISSUE",
AI1515="Fiber CAmtel","TX ISSUE",
AI1515="Fiber AOF","TX ISSUE",
AI1515="Projet OCM (HUAWEI)","TRAVAUX-HUAWEI",
AI1515="Projet OCM (NOKIA)","TRAVAUX -NOKIA",
AI1515="ACCESS-ISSUE","ACCESS-ISSUE",
AI1515="Projet OCM (ZTE, NOKIA, autres projets)","TRAVAUX OCM",
AI1515="No root CAuse","No root cause",
AI1515="ODU HS","TX ISSUE",
AI1515="IP &amp; VLAN","TX ISSUE",
AI1515="Warehouse HUAWEI","SPARE-ISSUE",
AI1515="SPARE-HS","SPARE-ISSUE",
AI1515="Power Telco","RAN ISSUE",AI1515="no impacts","no impacts"
),"")</f>
        <v>no impacts</v>
      </c>
      <c r="AI1515" s="85" t="s">
        <v>5998</v>
      </c>
      <c r="AJ1515" s="57" t="str" cm="1">
        <f t="array" ref="AJ1515">IFERROR(_xlfn.IFS(
AI1515="MPR ISSUE","ACTIVE",
AI1515="BSS Hardware Issue","ACTIVE",
AI1515="Sites strategiques, MLL, Pylone, etc.","PASSIVE",
AI1515="AKTIVCO DEFAUT GE &amp; POWER Cabinet","PASSIVE",
AI1515="AKTIVCO Coupure ENEO &amp; Baisse de tension","PASSIVE",
AI1515="Coupure ENEO &amp; Baisse de tension","PASSIVE",
AI1515="Defaut GE &amp; POWER Cabinet","PASSIVE",
AI1515="Sharing","PASSIVE",
AI1515="Sites strategiques &amp; DataCenter","PASSIVE",
AI1515="Exclu","Exclu",
AI1515="SAT","ACTIVE",
AI1515="SPARE-ISSUE","SPARE-ISSUE",
AI1515="Fiber CAmtel","ACTIVE",
AI1515="Fiber AOF","ACTIVE",
AI1515="Projet OCM (HUAWEI)","PLANNED WORKS",
AI1515="Projet OCM (NOKIA)","PLANNED WORKS",
AI1515="ACCESS-ISSUE","ACCESS-ISSUE",
AI1515="Projet OCM (ZTE, NOKIA, autres projets)","PLANNED WORKS",
AI1515="No root CAuse","No root cause",
AI1515="ODU HS","ACTIVE",
AI1515="IP &amp; VLAN","ACTIVE",
AI1515="Warehouse HUAWEI","SPARE-ISSUE",
AI1515="SPARE-HS","SPARE-ISSUE",
AI1515="Power Telco","ACTIVE", AI1515="no impacts","no impacts"
),"")</f>
        <v>no impacts</v>
      </c>
      <c r="AK1515" s="23" t="s">
        <v>5537</v>
      </c>
      <c r="AL1515" s="23" t="str">
        <f t="shared" si="39"/>
        <v>CTR_940</v>
      </c>
      <c r="AN1515" s="9" t="s">
        <v>5537</v>
      </c>
      <c r="AO1515" s="23" t="str">
        <f>_xlfn.XLOOKUP(B1515,'INCIDENT-05-03-2026'!E:E,'INCIDENT-05-03-2026'!F:F,"")</f>
        <v/>
      </c>
      <c r="AP1515" s="7" t="s">
        <v>5537</v>
      </c>
      <c r="AQ1515" s="6"/>
      <c r="AR1515" s="7"/>
      <c r="AS1515" s="3" t="str">
        <f>_xlfn.XLOOKUP(B1515,'[3]tt num | region | site id'!$C:$C,'[3]tt num | region | site id'!$Q:$Q,"")</f>
        <v/>
      </c>
      <c r="AT1515" s="24" t="str">
        <f>_xlfn.XLOOKUP(B1515,'[4]Cells Huawei 03052026 12h'!$B:$B,'[4]Cells Huawei 03052026 12h'!$T:$T,"")</f>
        <v/>
      </c>
      <c r="AU1515" s="24" t="str">
        <f>_xlfn.XLOOKUP(B1515,'[5]cells down 02052026 8h50'!$B:$B,'[5]cells down 02052026 8h50'!$R:$R,"")</f>
        <v/>
      </c>
      <c r="AV1515" s="24" t="str">
        <f>_xlfn.XLOOKUP(B1515,'[5]cells down 02052026 13h50'!$B:$B,'[5]cells down 02052026 13h50'!$R:$R,"")</f>
        <v/>
      </c>
      <c r="AW1515" s="24" t="str">
        <f>_xlfn.XLOOKUP(B1515,'[5]cells down 02052026 13h50'!$B:$B,'[5]cells down 02052026 13h50'!$R:$R,"")</f>
        <v/>
      </c>
      <c r="AX1515" s="24" t="str">
        <f>_xlfn.XLOOKUP(B1515,'[6]cell downs 03052026 8h40 '!$B:$B,'[6]cell downs 03052026 8h40 '!$R:$R,"")</f>
        <v/>
      </c>
      <c r="AY1515" s="24" t="str">
        <f>_xlfn.XLOOKUP(B1515,'[7]ALL SITES DOWN'!$D:$D,'[7]ALL SITES DOWN'!$J:$J,"")</f>
        <v/>
      </c>
      <c r="AZ1515" s="24" t="str">
        <f>_xlfn.XLOOKUP(B1515,'[8]ALL SITES DOWN'!$D:$D,'[8]ALL SITES DOWN'!$J:$J,"")</f>
        <v/>
      </c>
      <c r="BA1515" s="9" t="str">
        <f>_xlfn.XLOOKUP(B1515,[9]sheet1!$AC:$AC,[9]sheet1!$AF:$AF,"")</f>
        <v/>
      </c>
      <c r="BB1515" s="14" t="s">
        <v>5537</v>
      </c>
      <c r="BC1515" s="14" t="s">
        <v>5537</v>
      </c>
      <c r="BD1515" s="14" t="str">
        <f>_xlfn.XLOOKUP(B1515,'[10]cell downs 18042026 17h'!$B:$B,'[10]cell downs 18042026 17h'!$B:$B,"")</f>
        <v/>
      </c>
      <c r="BE1515" s="14" t="str">
        <f>_xlfn.XLOOKUP(B1515,'[11]Cells Huawei 19042026 15h'!$B:$B,'[11]Cells Huawei 19042026 15h'!$B:$B,"")</f>
        <v/>
      </c>
      <c r="BF1515" s="9" t="str">
        <f>_xlfn.XLOOKUP(B1515,'[12]cells down 19042026 9H40'!$B:$B,'[12]cells down 19042026 9H40'!$B:$B,"")</f>
        <v/>
      </c>
      <c r="BG1515" s="9" t="s">
        <v>5537</v>
      </c>
      <c r="BH1515" s="9" t="s">
        <v>5537</v>
      </c>
    </row>
    <row r="1516" spans="1:60" s="9" customFormat="1" x14ac:dyDescent="0.3">
      <c r="A1516" s="1" t="s">
        <v>1959</v>
      </c>
      <c r="B1516" s="8" t="s">
        <v>1960</v>
      </c>
      <c r="C1516" s="3" t="str">
        <f>_xlfn.XLOOKUP(B1516,'[1]daily break down'!$D:$D,'[1]daily break down'!$E:$E,"")</f>
        <v>Yaounde</v>
      </c>
      <c r="D1516" s="1"/>
      <c r="E1516" s="1"/>
      <c r="F1516" s="3" t="s">
        <v>37</v>
      </c>
      <c r="G1516" s="1" t="s">
        <v>38</v>
      </c>
      <c r="H1516" s="42" t="str">
        <f>_xlfn.XLOOKUP(B1516,[2]CALCULATION!$B:$B,[2]CALCULATION!$H:$H,"")</f>
        <v>ZTE</v>
      </c>
      <c r="I1516" s="34">
        <v>0</v>
      </c>
      <c r="J1516" s="34">
        <v>0</v>
      </c>
      <c r="K1516" s="34">
        <v>0</v>
      </c>
      <c r="L1516" s="34">
        <v>0</v>
      </c>
      <c r="M1516" s="34">
        <v>0</v>
      </c>
      <c r="N1516" s="34">
        <v>0</v>
      </c>
      <c r="O1516" s="34">
        <v>0</v>
      </c>
      <c r="P1516" s="34">
        <v>0</v>
      </c>
      <c r="Q1516" s="34">
        <v>0</v>
      </c>
      <c r="R1516" s="34">
        <v>0</v>
      </c>
      <c r="S1516" s="35">
        <v>0</v>
      </c>
      <c r="T1516" s="35">
        <v>0</v>
      </c>
      <c r="U1516" s="35">
        <v>4.9402275185270801</v>
      </c>
      <c r="V1516" s="35">
        <v>0</v>
      </c>
      <c r="W1516" s="35">
        <v>0</v>
      </c>
      <c r="X1516" s="35">
        <v>0</v>
      </c>
      <c r="Y1516" s="35">
        <v>0</v>
      </c>
      <c r="Z1516" s="35">
        <v>0</v>
      </c>
      <c r="AA1516" s="35">
        <v>0</v>
      </c>
      <c r="AB1516" s="35">
        <v>0</v>
      </c>
      <c r="AC1516" s="35">
        <v>0</v>
      </c>
      <c r="AD1516" s="35">
        <v>0</v>
      </c>
      <c r="AE1516" s="58" t="s">
        <v>5560</v>
      </c>
      <c r="AF1516" s="58"/>
      <c r="AG1516" s="57" t="str" cm="1">
        <f t="array" ref="AG1516">IFERROR(_xlfn.IFS(
AI1516="MPR ISSUE","PDH",
AI1516="BSS Hardware Issue","BSS",
AI1516="Sites strategiques, MLL, Pylone, etc.","ENVTECH",
AI1516="AKTIVCO DEFAUT GE &amp; POWER Cabinet","AKTIVCO",
AI1516="AKTIVCO Coupure ENEO &amp; Baisse de tension","AKTIVCO GRID ONLY",
AI1516="Coupure ENEO &amp; Baisse de tension","IHS GRID ONLY",
AI1516="Defaut GE &amp; POWER Cabinet","IHS",
AI1516="Sharing","Partners",
AI1516="Sites strategiques &amp; DataCenter","SST &amp; DC",
AI1516="Exclu","Exclu",
AI1516="SAT","SAT",
AI1516="SPARE-ISSUE","SPARE-ISSUE",
AI1516="Fiber CAmtel","TRANS_FO_CAMTEL",
AI1516="Fiber AOF","Fiber AOF",
AI1516="Projet OCM (HUAWEI)","TRAVAUX-HUAWEI",
AI1516="Projet OCM (NOKIA)","TRAVAUX-NOKIA",
AI1516="ACCESS-ISSUE","ACCESS-ISSUE",
AI1516="Projet OCM (ZTE, NOKIA, autres projets)","TRAVAUX OCM",
AI1516="No root CAuse","No root cause",
AI1516="ODU HS","PDH",
AI1516="IP &amp; VLAN","PDH",
AI1516="Warehouse HUAWEI","SPARE-ISSUE",
AI1516="SPARE-HS","SPARE-ISSUE",
AI1516="Power Telco","BSS",AI1516="no impacts","no impacts"
),"")</f>
        <v>no impacts</v>
      </c>
      <c r="AH1516" s="57" t="str" cm="1">
        <f t="array" ref="AH1516">IFERROR(_xlfn.IFS(
AI1516="MPR ISSUE","TX ISSUE",
AI1516="BSS Hardware Issue","RAN ISSUE",
AI1516="Sites strategiques, MLL, Pylone, etc.","ENVTECH",
AI1516="AKTIVCO DEFAUT GE &amp; POWER Cabinet","POWER ISSUE",
AI1516="AKTIVCO Coupure ENEO &amp; Baisse de tension","POWER ISSUE",
AI1516="Coupure ENEO &amp; Baisse de tension","POWER ISSUE",
AI1516="Defaut GE &amp; POWER Cabinet","POWER ISSUE",
AI1516="Sharing","POWER ISSUE",
AI1516="Sites strategiques &amp; DataCenter","POWER ISSUE",
AI1516="Exclu","Exclu",
AI1516="SAT","TX ISSUE",
AI1516="SPARE-ISSUE","SPARE-ISSUE",
AI1516="Fiber CAmtel","TX ISSUE",
AI1516="Fiber AOF","TX ISSUE",
AI1516="Projet OCM (HUAWEI)","TRAVAUX-HUAWEI",
AI1516="Projet OCM (NOKIA)","TRAVAUX -NOKIA",
AI1516="ACCESS-ISSUE","ACCESS-ISSUE",
AI1516="Projet OCM (ZTE, NOKIA, autres projets)","TRAVAUX OCM",
AI1516="No root CAuse","No root cause",
AI1516="ODU HS","TX ISSUE",
AI1516="IP &amp; VLAN","TX ISSUE",
AI1516="Warehouse HUAWEI","SPARE-ISSUE",
AI1516="SPARE-HS","SPARE-ISSUE",
AI1516="Power Telco","RAN ISSUE",AI1516="no impacts","no impacts"
),"")</f>
        <v>no impacts</v>
      </c>
      <c r="AI1516" s="85" t="s">
        <v>5998</v>
      </c>
      <c r="AJ1516" s="57" t="str" cm="1">
        <f t="array" ref="AJ1516">IFERROR(_xlfn.IFS(
AI1516="MPR ISSUE","ACTIVE",
AI1516="BSS Hardware Issue","ACTIVE",
AI1516="Sites strategiques, MLL, Pylone, etc.","PASSIVE",
AI1516="AKTIVCO DEFAUT GE &amp; POWER Cabinet","PASSIVE",
AI1516="AKTIVCO Coupure ENEO &amp; Baisse de tension","PASSIVE",
AI1516="Coupure ENEO &amp; Baisse de tension","PASSIVE",
AI1516="Defaut GE &amp; POWER Cabinet","PASSIVE",
AI1516="Sharing","PASSIVE",
AI1516="Sites strategiques &amp; DataCenter","PASSIVE",
AI1516="Exclu","Exclu",
AI1516="SAT","ACTIVE",
AI1516="SPARE-ISSUE","SPARE-ISSUE",
AI1516="Fiber CAmtel","ACTIVE",
AI1516="Fiber AOF","ACTIVE",
AI1516="Projet OCM (HUAWEI)","PLANNED WORKS",
AI1516="Projet OCM (NOKIA)","PLANNED WORKS",
AI1516="ACCESS-ISSUE","ACCESS-ISSUE",
AI1516="Projet OCM (ZTE, NOKIA, autres projets)","PLANNED WORKS",
AI1516="No root CAuse","No root cause",
AI1516="ODU HS","ACTIVE",
AI1516="IP &amp; VLAN","ACTIVE",
AI1516="Warehouse HUAWEI","SPARE-ISSUE",
AI1516="SPARE-HS","SPARE-ISSUE",
AI1516="Power Telco","ACTIVE", AI1516="no impacts","no impacts"
),"")</f>
        <v>no impacts</v>
      </c>
      <c r="AK1516" s="23" t="s">
        <v>5537</v>
      </c>
      <c r="AL1516" s="23" t="str">
        <f t="shared" si="39"/>
        <v>CTR_848</v>
      </c>
      <c r="AN1516" s="9" t="s">
        <v>5537</v>
      </c>
      <c r="AO1516" s="23" t="str">
        <f>_xlfn.XLOOKUP(B1516,'INCIDENT-05-03-2026'!E:E,'INCIDENT-05-03-2026'!F:F,"")</f>
        <v/>
      </c>
      <c r="AP1516" s="7" t="s">
        <v>5537</v>
      </c>
      <c r="AQ1516" s="6"/>
      <c r="AR1516" s="7"/>
      <c r="AS1516" s="3" t="str">
        <f>_xlfn.XLOOKUP(B1516,'[3]tt num | region | site id'!$C:$C,'[3]tt num | region | site id'!$Q:$Q,"")</f>
        <v/>
      </c>
      <c r="AT1516" s="24" t="str">
        <f>_xlfn.XLOOKUP(B1516,'[4]Cells Huawei 03052026 12h'!$B:$B,'[4]Cells Huawei 03052026 12h'!$T:$T,"")</f>
        <v/>
      </c>
      <c r="AU1516" s="24" t="str">
        <f>_xlfn.XLOOKUP(B1516,'[5]cells down 02052026 8h50'!$B:$B,'[5]cells down 02052026 8h50'!$R:$R,"")</f>
        <v/>
      </c>
      <c r="AV1516" s="24" t="str">
        <f>_xlfn.XLOOKUP(B1516,'[5]cells down 02052026 13h50'!$B:$B,'[5]cells down 02052026 13h50'!$R:$R,"")</f>
        <v/>
      </c>
      <c r="AW1516" s="24" t="str">
        <f>_xlfn.XLOOKUP(B1516,'[5]cells down 02052026 13h50'!$B:$B,'[5]cells down 02052026 13h50'!$R:$R,"")</f>
        <v/>
      </c>
      <c r="AX1516" s="24" t="str">
        <f>_xlfn.XLOOKUP(B1516,'[6]cell downs 03052026 8h40 '!$B:$B,'[6]cell downs 03052026 8h40 '!$R:$R,"")</f>
        <v/>
      </c>
      <c r="AY1516" s="24" t="str">
        <f>_xlfn.XLOOKUP(B1516,'[7]ALL SITES DOWN'!$D:$D,'[7]ALL SITES DOWN'!$J:$J,"")</f>
        <v/>
      </c>
      <c r="AZ1516" s="24" t="str">
        <f>_xlfn.XLOOKUP(B1516,'[8]ALL SITES DOWN'!$D:$D,'[8]ALL SITES DOWN'!$J:$J,"")</f>
        <v/>
      </c>
      <c r="BA1516" s="9" t="str">
        <f>_xlfn.XLOOKUP(B1516,[9]sheet1!$AC:$AC,[9]sheet1!$AF:$AF,"")</f>
        <v/>
      </c>
      <c r="BB1516" s="14" t="s">
        <v>5537</v>
      </c>
      <c r="BC1516" s="14" t="s">
        <v>5537</v>
      </c>
      <c r="BD1516" s="14" t="str">
        <f>_xlfn.XLOOKUP(B1516,'[10]cell downs 18042026 17h'!$B:$B,'[10]cell downs 18042026 17h'!$B:$B,"")</f>
        <v/>
      </c>
      <c r="BE1516" s="14" t="str">
        <f>_xlfn.XLOOKUP(B1516,'[11]Cells Huawei 19042026 15h'!$B:$B,'[11]Cells Huawei 19042026 15h'!$B:$B,"")</f>
        <v/>
      </c>
      <c r="BF1516" s="9" t="str">
        <f>_xlfn.XLOOKUP(B1516,'[12]cells down 19042026 9H40'!$B:$B,'[12]cells down 19042026 9H40'!$B:$B,"")</f>
        <v/>
      </c>
      <c r="BG1516" s="9" t="s">
        <v>5537</v>
      </c>
      <c r="BH1516" s="9" t="s">
        <v>594</v>
      </c>
    </row>
    <row r="1517" spans="1:60" s="9" customFormat="1" x14ac:dyDescent="0.3">
      <c r="A1517" s="1" t="s">
        <v>4773</v>
      </c>
      <c r="B1517" s="8" t="s">
        <v>4774</v>
      </c>
      <c r="C1517" s="3" t="str">
        <f>_xlfn.XLOOKUP(B1517,'[1]daily break down'!$D:$D,'[1]daily break down'!$E:$E,"")</f>
        <v>Yaounde</v>
      </c>
      <c r="D1517" s="1" t="s">
        <v>11</v>
      </c>
      <c r="E1517" s="1" t="s">
        <v>12</v>
      </c>
      <c r="F1517" s="3" t="s">
        <v>37</v>
      </c>
      <c r="G1517" s="1" t="s">
        <v>38</v>
      </c>
      <c r="H1517" s="42" t="str">
        <f>_xlfn.XLOOKUP(B1517,[2]CALCULATION!$B:$B,[2]CALCULATION!$H:$H,"")</f>
        <v>ZTE</v>
      </c>
      <c r="I1517" s="34">
        <v>0</v>
      </c>
      <c r="J1517" s="34">
        <v>0</v>
      </c>
      <c r="K1517" s="34">
        <v>0</v>
      </c>
      <c r="L1517" s="34">
        <v>0</v>
      </c>
      <c r="M1517" s="34">
        <v>0</v>
      </c>
      <c r="N1517" s="34">
        <v>0</v>
      </c>
      <c r="O1517" s="34">
        <v>0</v>
      </c>
      <c r="P1517" s="34">
        <v>0</v>
      </c>
      <c r="Q1517" s="34">
        <v>0</v>
      </c>
      <c r="R1517" s="34">
        <v>0</v>
      </c>
      <c r="S1517" s="35">
        <v>3.6867425442238599</v>
      </c>
      <c r="T1517" s="35">
        <v>0</v>
      </c>
      <c r="U1517" s="35">
        <v>0</v>
      </c>
      <c r="V1517" s="35">
        <v>0</v>
      </c>
      <c r="W1517" s="35">
        <v>0</v>
      </c>
      <c r="X1517" s="35">
        <v>0</v>
      </c>
      <c r="Y1517" s="35">
        <v>0</v>
      </c>
      <c r="Z1517" s="35">
        <v>0</v>
      </c>
      <c r="AA1517" s="35">
        <v>0</v>
      </c>
      <c r="AB1517" s="35">
        <v>0</v>
      </c>
      <c r="AC1517" s="35">
        <v>0</v>
      </c>
      <c r="AD1517" s="35">
        <v>0</v>
      </c>
      <c r="AE1517" s="58" t="s">
        <v>5560</v>
      </c>
      <c r="AF1517" s="58"/>
      <c r="AG1517" s="57" t="str" cm="1">
        <f t="array" ref="AG1517">IFERROR(_xlfn.IFS(
AI1517="MPR ISSUE","PDH",
AI1517="BSS Hardware Issue","BSS",
AI1517="Sites strategiques, MLL, Pylone, etc.","ENVTECH",
AI1517="AKTIVCO DEFAUT GE &amp; POWER Cabinet","AKTIVCO",
AI1517="AKTIVCO Coupure ENEO &amp; Baisse de tension","AKTIVCO GRID ONLY",
AI1517="Coupure ENEO &amp; Baisse de tension","IHS GRID ONLY",
AI1517="Defaut GE &amp; POWER Cabinet","IHS",
AI1517="Sharing","Partners",
AI1517="Sites strategiques &amp; DataCenter","SST &amp; DC",
AI1517="Exclu","Exclu",
AI1517="SAT","SAT",
AI1517="SPARE-ISSUE","SPARE-ISSUE",
AI1517="Fiber CAmtel","TRANS_FO_CAMTEL",
AI1517="Fiber AOF","Fiber AOF",
AI1517="Projet OCM (HUAWEI)","TRAVAUX-HUAWEI",
AI1517="Projet OCM (NOKIA)","TRAVAUX-NOKIA",
AI1517="ACCESS-ISSUE","ACCESS-ISSUE",
AI1517="Projet OCM (ZTE, NOKIA, autres projets)","TRAVAUX OCM",
AI1517="No root CAuse","No root cause",
AI1517="ODU HS","PDH",
AI1517="IP &amp; VLAN","PDH",
AI1517="Warehouse HUAWEI","SPARE-ISSUE",
AI1517="SPARE-HS","SPARE-ISSUE",
AI1517="Power Telco","BSS",AI1517="no impacts","no impacts"
),"")</f>
        <v>no impacts</v>
      </c>
      <c r="AH1517" s="57" t="str" cm="1">
        <f t="array" ref="AH1517">IFERROR(_xlfn.IFS(
AI1517="MPR ISSUE","TX ISSUE",
AI1517="BSS Hardware Issue","RAN ISSUE",
AI1517="Sites strategiques, MLL, Pylone, etc.","ENVTECH",
AI1517="AKTIVCO DEFAUT GE &amp; POWER Cabinet","POWER ISSUE",
AI1517="AKTIVCO Coupure ENEO &amp; Baisse de tension","POWER ISSUE",
AI1517="Coupure ENEO &amp; Baisse de tension","POWER ISSUE",
AI1517="Defaut GE &amp; POWER Cabinet","POWER ISSUE",
AI1517="Sharing","POWER ISSUE",
AI1517="Sites strategiques &amp; DataCenter","POWER ISSUE",
AI1517="Exclu","Exclu",
AI1517="SAT","TX ISSUE",
AI1517="SPARE-ISSUE","SPARE-ISSUE",
AI1517="Fiber CAmtel","TX ISSUE",
AI1517="Fiber AOF","TX ISSUE",
AI1517="Projet OCM (HUAWEI)","TRAVAUX-HUAWEI",
AI1517="Projet OCM (NOKIA)","TRAVAUX -NOKIA",
AI1517="ACCESS-ISSUE","ACCESS-ISSUE",
AI1517="Projet OCM (ZTE, NOKIA, autres projets)","TRAVAUX OCM",
AI1517="No root CAuse","No root cause",
AI1517="ODU HS","TX ISSUE",
AI1517="IP &amp; VLAN","TX ISSUE",
AI1517="Warehouse HUAWEI","SPARE-ISSUE",
AI1517="SPARE-HS","SPARE-ISSUE",
AI1517="Power Telco","RAN ISSUE",AI1517="no impacts","no impacts"
),"")</f>
        <v>no impacts</v>
      </c>
      <c r="AI1517" s="85" t="s">
        <v>5998</v>
      </c>
      <c r="AJ1517" s="57" t="str" cm="1">
        <f t="array" ref="AJ1517">IFERROR(_xlfn.IFS(
AI1517="MPR ISSUE","ACTIVE",
AI1517="BSS Hardware Issue","ACTIVE",
AI1517="Sites strategiques, MLL, Pylone, etc.","PASSIVE",
AI1517="AKTIVCO DEFAUT GE &amp; POWER Cabinet","PASSIVE",
AI1517="AKTIVCO Coupure ENEO &amp; Baisse de tension","PASSIVE",
AI1517="Coupure ENEO &amp; Baisse de tension","PASSIVE",
AI1517="Defaut GE &amp; POWER Cabinet","PASSIVE",
AI1517="Sharing","PASSIVE",
AI1517="Sites strategiques &amp; DataCenter","PASSIVE",
AI1517="Exclu","Exclu",
AI1517="SAT","ACTIVE",
AI1517="SPARE-ISSUE","SPARE-ISSUE",
AI1517="Fiber CAmtel","ACTIVE",
AI1517="Fiber AOF","ACTIVE",
AI1517="Projet OCM (HUAWEI)","PLANNED WORKS",
AI1517="Projet OCM (NOKIA)","PLANNED WORKS",
AI1517="ACCESS-ISSUE","ACCESS-ISSUE",
AI1517="Projet OCM (ZTE, NOKIA, autres projets)","PLANNED WORKS",
AI1517="No root CAuse","No root cause",
AI1517="ODU HS","ACTIVE",
AI1517="IP &amp; VLAN","ACTIVE",
AI1517="Warehouse HUAWEI","SPARE-ISSUE",
AI1517="SPARE-HS","SPARE-ISSUE",
AI1517="Power Telco","ACTIVE", AI1517="no impacts","no impacts"
),"")</f>
        <v>no impacts</v>
      </c>
      <c r="AK1517" s="23" t="s">
        <v>5537</v>
      </c>
      <c r="AL1517" s="23" t="str">
        <f t="shared" si="39"/>
        <v>CTR_084</v>
      </c>
      <c r="AN1517" s="9" t="s">
        <v>5537</v>
      </c>
      <c r="AO1517" s="23" t="str">
        <f>_xlfn.XLOOKUP(B1517,'INCIDENT-05-03-2026'!E:E,'INCIDENT-05-03-2026'!F:F,"")</f>
        <v/>
      </c>
      <c r="AP1517" s="7" t="s">
        <v>5537</v>
      </c>
      <c r="AQ1517" s="6"/>
      <c r="AR1517" s="7"/>
      <c r="AS1517" s="3" t="str">
        <f>_xlfn.XLOOKUP(B1517,'[3]tt num | region | site id'!$C:$C,'[3]tt num | region | site id'!$Q:$Q,"")</f>
        <v/>
      </c>
      <c r="AT1517" s="24" t="str">
        <f>_xlfn.XLOOKUP(B1517,'[4]Cells Huawei 03052026 12h'!$B:$B,'[4]Cells Huawei 03052026 12h'!$T:$T,"")</f>
        <v/>
      </c>
      <c r="AU1517" s="24" t="str">
        <f>_xlfn.XLOOKUP(B1517,'[5]cells down 02052026 8h50'!$B:$B,'[5]cells down 02052026 8h50'!$R:$R,"")</f>
        <v/>
      </c>
      <c r="AV1517" s="24" t="str">
        <f>_xlfn.XLOOKUP(B1517,'[5]cells down 02052026 13h50'!$B:$B,'[5]cells down 02052026 13h50'!$R:$R,"")</f>
        <v/>
      </c>
      <c r="AW1517" s="24" t="str">
        <f>_xlfn.XLOOKUP(B1517,'[5]cells down 02052026 13h50'!$B:$B,'[5]cells down 02052026 13h50'!$R:$R,"")</f>
        <v/>
      </c>
      <c r="AX1517" s="24" t="str">
        <f>_xlfn.XLOOKUP(B1517,'[6]cell downs 03052026 8h40 '!$B:$B,'[6]cell downs 03052026 8h40 '!$R:$R,"")</f>
        <v/>
      </c>
      <c r="AY1517" s="24" t="str">
        <f>_xlfn.XLOOKUP(B1517,'[7]ALL SITES DOWN'!$D:$D,'[7]ALL SITES DOWN'!$J:$J,"")</f>
        <v/>
      </c>
      <c r="AZ1517" s="24" t="str">
        <f>_xlfn.XLOOKUP(B1517,'[8]ALL SITES DOWN'!$D:$D,'[8]ALL SITES DOWN'!$J:$J,"")</f>
        <v/>
      </c>
      <c r="BA1517" s="9" t="str">
        <f>_xlfn.XLOOKUP(B1517,[9]sheet1!$AC:$AC,[9]sheet1!$AF:$AF,"")</f>
        <v/>
      </c>
      <c r="BB1517" s="14" t="s">
        <v>5537</v>
      </c>
      <c r="BC1517" s="14" t="s">
        <v>5537</v>
      </c>
      <c r="BD1517" s="14" t="str">
        <f>_xlfn.XLOOKUP(B1517,'[10]cell downs 18042026 17h'!$B:$B,'[10]cell downs 18042026 17h'!$B:$B,"")</f>
        <v/>
      </c>
      <c r="BE1517" s="14" t="str">
        <f>_xlfn.XLOOKUP(B1517,'[11]Cells Huawei 19042026 15h'!$B:$B,'[11]Cells Huawei 19042026 15h'!$B:$B,"")</f>
        <v/>
      </c>
      <c r="BF1517" s="9" t="str">
        <f>_xlfn.XLOOKUP(B1517,'[12]cells down 19042026 9H40'!$B:$B,'[12]cells down 19042026 9H40'!$B:$B,"")</f>
        <v/>
      </c>
      <c r="BG1517" s="9" t="s">
        <v>4774</v>
      </c>
      <c r="BH1517" s="9" t="s">
        <v>12</v>
      </c>
    </row>
    <row r="1518" spans="1:60" s="9" customFormat="1" x14ac:dyDescent="0.3">
      <c r="A1518" s="1" t="s">
        <v>1135</v>
      </c>
      <c r="B1518" s="8" t="s">
        <v>1136</v>
      </c>
      <c r="C1518" s="3" t="str">
        <f>_xlfn.XLOOKUP(B1518,'[1]daily break down'!$D:$D,'[1]daily break down'!$E:$E,"")</f>
        <v>Yaounde</v>
      </c>
      <c r="D1518" s="1" t="s">
        <v>11</v>
      </c>
      <c r="E1518" s="1" t="s">
        <v>12</v>
      </c>
      <c r="F1518" s="3" t="s">
        <v>37</v>
      </c>
      <c r="G1518" s="1" t="s">
        <v>38</v>
      </c>
      <c r="H1518" s="42" t="str">
        <f>_xlfn.XLOOKUP(B1518,[2]CALCULATION!$B:$B,[2]CALCULATION!$H:$H,"")</f>
        <v>ZTE</v>
      </c>
      <c r="I1518" s="34">
        <v>0</v>
      </c>
      <c r="J1518" s="34">
        <v>0</v>
      </c>
      <c r="K1518" s="34">
        <v>0</v>
      </c>
      <c r="L1518" s="34">
        <v>0</v>
      </c>
      <c r="M1518" s="34">
        <v>0</v>
      </c>
      <c r="N1518" s="34">
        <v>0</v>
      </c>
      <c r="O1518" s="34">
        <v>0</v>
      </c>
      <c r="P1518" s="34">
        <v>3.7293862164807545</v>
      </c>
      <c r="Q1518" s="34">
        <v>0</v>
      </c>
      <c r="R1518" s="34">
        <v>0</v>
      </c>
      <c r="S1518" s="35">
        <v>0</v>
      </c>
      <c r="T1518" s="35">
        <v>0</v>
      </c>
      <c r="U1518" s="35">
        <v>0</v>
      </c>
      <c r="V1518" s="35">
        <v>0</v>
      </c>
      <c r="W1518" s="35">
        <v>0</v>
      </c>
      <c r="X1518" s="35">
        <v>0</v>
      </c>
      <c r="Y1518" s="35">
        <v>0</v>
      </c>
      <c r="Z1518" s="35">
        <v>0</v>
      </c>
      <c r="AA1518" s="35">
        <v>0</v>
      </c>
      <c r="AB1518" s="35">
        <v>0</v>
      </c>
      <c r="AC1518" s="35">
        <v>0</v>
      </c>
      <c r="AD1518" s="35">
        <v>0</v>
      </c>
      <c r="AE1518" s="58" t="s">
        <v>5560</v>
      </c>
      <c r="AF1518" s="58"/>
      <c r="AG1518" s="57" t="str" cm="1">
        <f t="array" ref="AG1518">IFERROR(_xlfn.IFS(
AI1518="MPR ISSUE","PDH",
AI1518="BSS Hardware Issue","BSS",
AI1518="Sites strategiques, MLL, Pylone, etc.","ENVTECH",
AI1518="AKTIVCO DEFAUT GE &amp; POWER Cabinet","AKTIVCO",
AI1518="AKTIVCO Coupure ENEO &amp; Baisse de tension","AKTIVCO GRID ONLY",
AI1518="Coupure ENEO &amp; Baisse de tension","IHS GRID ONLY",
AI1518="Defaut GE &amp; POWER Cabinet","IHS",
AI1518="Sharing","Partners",
AI1518="Sites strategiques &amp; DataCenter","SST &amp; DC",
AI1518="Exclu","Exclu",
AI1518="SAT","SAT",
AI1518="SPARE-ISSUE","SPARE-ISSUE",
AI1518="Fiber CAmtel","TRANS_FO_CAMTEL",
AI1518="Fiber AOF","Fiber AOF",
AI1518="Projet OCM (HUAWEI)","TRAVAUX-HUAWEI",
AI1518="Projet OCM (NOKIA)","TRAVAUX-NOKIA",
AI1518="ACCESS-ISSUE","ACCESS-ISSUE",
AI1518="Projet OCM (ZTE, NOKIA, autres projets)","TRAVAUX OCM",
AI1518="No root CAuse","No root cause",
AI1518="ODU HS","PDH",
AI1518="IP &amp; VLAN","PDH",
AI1518="Warehouse HUAWEI","SPARE-ISSUE",
AI1518="SPARE-HS","SPARE-ISSUE",
AI1518="Power Telco","BSS",AI1518="no impacts","no impacts"
),"")</f>
        <v>no impacts</v>
      </c>
      <c r="AH1518" s="57" t="str" cm="1">
        <f t="array" ref="AH1518">IFERROR(_xlfn.IFS(
AI1518="MPR ISSUE","TX ISSUE",
AI1518="BSS Hardware Issue","RAN ISSUE",
AI1518="Sites strategiques, MLL, Pylone, etc.","ENVTECH",
AI1518="AKTIVCO DEFAUT GE &amp; POWER Cabinet","POWER ISSUE",
AI1518="AKTIVCO Coupure ENEO &amp; Baisse de tension","POWER ISSUE",
AI1518="Coupure ENEO &amp; Baisse de tension","POWER ISSUE",
AI1518="Defaut GE &amp; POWER Cabinet","POWER ISSUE",
AI1518="Sharing","POWER ISSUE",
AI1518="Sites strategiques &amp; DataCenter","POWER ISSUE",
AI1518="Exclu","Exclu",
AI1518="SAT","TX ISSUE",
AI1518="SPARE-ISSUE","SPARE-ISSUE",
AI1518="Fiber CAmtel","TX ISSUE",
AI1518="Fiber AOF","TX ISSUE",
AI1518="Projet OCM (HUAWEI)","TRAVAUX-HUAWEI",
AI1518="Projet OCM (NOKIA)","TRAVAUX -NOKIA",
AI1518="ACCESS-ISSUE","ACCESS-ISSUE",
AI1518="Projet OCM (ZTE, NOKIA, autres projets)","TRAVAUX OCM",
AI1518="No root CAuse","No root cause",
AI1518="ODU HS","TX ISSUE",
AI1518="IP &amp; VLAN","TX ISSUE",
AI1518="Warehouse HUAWEI","SPARE-ISSUE",
AI1518="SPARE-HS","SPARE-ISSUE",
AI1518="Power Telco","RAN ISSUE",AI1518="no impacts","no impacts"
),"")</f>
        <v>no impacts</v>
      </c>
      <c r="AI1518" s="85" t="s">
        <v>5998</v>
      </c>
      <c r="AJ1518" s="57" t="str" cm="1">
        <f t="array" ref="AJ1518">IFERROR(_xlfn.IFS(
AI1518="MPR ISSUE","ACTIVE",
AI1518="BSS Hardware Issue","ACTIVE",
AI1518="Sites strategiques, MLL, Pylone, etc.","PASSIVE",
AI1518="AKTIVCO DEFAUT GE &amp; POWER Cabinet","PASSIVE",
AI1518="AKTIVCO Coupure ENEO &amp; Baisse de tension","PASSIVE",
AI1518="Coupure ENEO &amp; Baisse de tension","PASSIVE",
AI1518="Defaut GE &amp; POWER Cabinet","PASSIVE",
AI1518="Sharing","PASSIVE",
AI1518="Sites strategiques &amp; DataCenter","PASSIVE",
AI1518="Exclu","Exclu",
AI1518="SAT","ACTIVE",
AI1518="SPARE-ISSUE","SPARE-ISSUE",
AI1518="Fiber CAmtel","ACTIVE",
AI1518="Fiber AOF","ACTIVE",
AI1518="Projet OCM (HUAWEI)","PLANNED WORKS",
AI1518="Projet OCM (NOKIA)","PLANNED WORKS",
AI1518="ACCESS-ISSUE","ACCESS-ISSUE",
AI1518="Projet OCM (ZTE, NOKIA, autres projets)","PLANNED WORKS",
AI1518="No root CAuse","No root cause",
AI1518="ODU HS","ACTIVE",
AI1518="IP &amp; VLAN","ACTIVE",
AI1518="Warehouse HUAWEI","SPARE-ISSUE",
AI1518="SPARE-HS","SPARE-ISSUE",
AI1518="Power Telco","ACTIVE", AI1518="no impacts","no impacts"
),"")</f>
        <v>no impacts</v>
      </c>
      <c r="AK1518" s="23" t="s">
        <v>5537</v>
      </c>
      <c r="AL1518" s="23" t="str">
        <f t="shared" si="39"/>
        <v>CTR_266</v>
      </c>
      <c r="AN1518" s="9" t="s">
        <v>5537</v>
      </c>
      <c r="AO1518" s="23" t="str">
        <f>_xlfn.XLOOKUP(B1518,'INCIDENT-05-03-2026'!E:E,'INCIDENT-05-03-2026'!F:F,"")</f>
        <v/>
      </c>
      <c r="AP1518" s="7" t="s">
        <v>5537</v>
      </c>
      <c r="AQ1518" s="6"/>
      <c r="AR1518" s="7"/>
      <c r="AS1518" s="3" t="str">
        <f>_xlfn.XLOOKUP(B1518,'[3]tt num | region | site id'!$C:$C,'[3]tt num | region | site id'!$Q:$Q,"")</f>
        <v/>
      </c>
      <c r="AT1518" s="24" t="str">
        <f>_xlfn.XLOOKUP(B1518,'[4]Cells Huawei 03052026 12h'!$B:$B,'[4]Cells Huawei 03052026 12h'!$T:$T,"")</f>
        <v/>
      </c>
      <c r="AU1518" s="24" t="str">
        <f>_xlfn.XLOOKUP(B1518,'[5]cells down 02052026 8h50'!$B:$B,'[5]cells down 02052026 8h50'!$R:$R,"")</f>
        <v/>
      </c>
      <c r="AV1518" s="24" t="str">
        <f>_xlfn.XLOOKUP(B1518,'[5]cells down 02052026 13h50'!$B:$B,'[5]cells down 02052026 13h50'!$R:$R,"")</f>
        <v/>
      </c>
      <c r="AW1518" s="24" t="str">
        <f>_xlfn.XLOOKUP(B1518,'[5]cells down 02052026 13h50'!$B:$B,'[5]cells down 02052026 13h50'!$R:$R,"")</f>
        <v/>
      </c>
      <c r="AX1518" s="24" t="str">
        <f>_xlfn.XLOOKUP(B1518,'[6]cell downs 03052026 8h40 '!$B:$B,'[6]cell downs 03052026 8h40 '!$R:$R,"")</f>
        <v/>
      </c>
      <c r="AY1518" s="24" t="str">
        <f>_xlfn.XLOOKUP(B1518,'[7]ALL SITES DOWN'!$D:$D,'[7]ALL SITES DOWN'!$J:$J,"")</f>
        <v/>
      </c>
      <c r="AZ1518" s="24" t="str">
        <f>_xlfn.XLOOKUP(B1518,'[8]ALL SITES DOWN'!$D:$D,'[8]ALL SITES DOWN'!$J:$J,"")</f>
        <v/>
      </c>
      <c r="BA1518" s="9" t="str">
        <f>_xlfn.XLOOKUP(B1518,[9]sheet1!$AC:$AC,[9]sheet1!$AF:$AF,"")</f>
        <v/>
      </c>
      <c r="BB1518" s="14" t="s">
        <v>5537</v>
      </c>
      <c r="BC1518" s="14" t="s">
        <v>5537</v>
      </c>
      <c r="BD1518" s="14" t="str">
        <f>_xlfn.XLOOKUP(B1518,'[10]cell downs 18042026 17h'!$B:$B,'[10]cell downs 18042026 17h'!$B:$B,"")</f>
        <v/>
      </c>
      <c r="BE1518" s="14" t="str">
        <f>_xlfn.XLOOKUP(B1518,'[11]Cells Huawei 19042026 15h'!$B:$B,'[11]Cells Huawei 19042026 15h'!$B:$B,"")</f>
        <v/>
      </c>
      <c r="BF1518" s="9" t="str">
        <f>_xlfn.XLOOKUP(B1518,'[12]cells down 19042026 9H40'!$B:$B,'[12]cells down 19042026 9H40'!$B:$B,"")</f>
        <v/>
      </c>
      <c r="BG1518" s="9" t="s">
        <v>1136</v>
      </c>
      <c r="BH1518" s="9" t="s">
        <v>5537</v>
      </c>
    </row>
    <row r="1519" spans="1:60" s="9" customFormat="1" x14ac:dyDescent="0.3">
      <c r="A1519" s="1" t="s">
        <v>2252</v>
      </c>
      <c r="B1519" s="8" t="s">
        <v>2253</v>
      </c>
      <c r="C1519" s="3" t="str">
        <f>_xlfn.XLOOKUP(B1519,'[1]daily break down'!$D:$D,'[1]daily break down'!$E:$E,"")</f>
        <v>Yaounde</v>
      </c>
      <c r="D1519" s="1" t="s">
        <v>21</v>
      </c>
      <c r="E1519" s="1" t="s">
        <v>36</v>
      </c>
      <c r="F1519" s="3" t="s">
        <v>37</v>
      </c>
      <c r="G1519" s="1" t="s">
        <v>38</v>
      </c>
      <c r="H1519" s="42" t="str">
        <f>_xlfn.XLOOKUP(B1519,[2]CALCULATION!$B:$B,[2]CALCULATION!$H:$H,"")</f>
        <v>ZTE</v>
      </c>
      <c r="I1519" s="34">
        <v>0</v>
      </c>
      <c r="J1519" s="34">
        <v>0</v>
      </c>
      <c r="K1519" s="34">
        <v>0</v>
      </c>
      <c r="L1519" s="34">
        <v>0</v>
      </c>
      <c r="M1519" s="34">
        <v>0</v>
      </c>
      <c r="N1519" s="34">
        <v>0</v>
      </c>
      <c r="O1519" s="34">
        <v>0</v>
      </c>
      <c r="P1519" s="34">
        <v>0</v>
      </c>
      <c r="Q1519" s="34">
        <v>0</v>
      </c>
      <c r="R1519" s="34">
        <v>0</v>
      </c>
      <c r="S1519" s="35">
        <v>0</v>
      </c>
      <c r="T1519" s="35">
        <v>0</v>
      </c>
      <c r="U1519" s="35">
        <v>3.3071942425513581</v>
      </c>
      <c r="V1519" s="35">
        <v>0</v>
      </c>
      <c r="W1519" s="35">
        <v>0</v>
      </c>
      <c r="X1519" s="35">
        <v>0</v>
      </c>
      <c r="Y1519" s="35">
        <v>0</v>
      </c>
      <c r="Z1519" s="35">
        <v>0</v>
      </c>
      <c r="AA1519" s="35">
        <v>0</v>
      </c>
      <c r="AB1519" s="35">
        <v>0</v>
      </c>
      <c r="AC1519" s="35">
        <v>0</v>
      </c>
      <c r="AD1519" s="35">
        <v>0</v>
      </c>
      <c r="AE1519" s="58" t="s">
        <v>5560</v>
      </c>
      <c r="AF1519" s="58"/>
      <c r="AG1519" s="57" t="str" cm="1">
        <f t="array" ref="AG1519">IFERROR(_xlfn.IFS(
AI1519="MPR ISSUE","PDH",
AI1519="BSS Hardware Issue","BSS",
AI1519="Sites strategiques, MLL, Pylone, etc.","ENVTECH",
AI1519="AKTIVCO DEFAUT GE &amp; POWER Cabinet","AKTIVCO",
AI1519="AKTIVCO Coupure ENEO &amp; Baisse de tension","AKTIVCO GRID ONLY",
AI1519="Coupure ENEO &amp; Baisse de tension","IHS GRID ONLY",
AI1519="Defaut GE &amp; POWER Cabinet","IHS",
AI1519="Sharing","Partners",
AI1519="Sites strategiques &amp; DataCenter","SST &amp; DC",
AI1519="Exclu","Exclu",
AI1519="SAT","SAT",
AI1519="SPARE-ISSUE","SPARE-ISSUE",
AI1519="Fiber CAmtel","TRANS_FO_CAMTEL",
AI1519="Fiber AOF","Fiber AOF",
AI1519="Projet OCM (HUAWEI)","TRAVAUX-HUAWEI",
AI1519="Projet OCM (NOKIA)","TRAVAUX-NOKIA",
AI1519="ACCESS-ISSUE","ACCESS-ISSUE",
AI1519="Projet OCM (ZTE, NOKIA, autres projets)","TRAVAUX OCM",
AI1519="No root CAuse","No root cause",
AI1519="ODU HS","PDH",
AI1519="IP &amp; VLAN","PDH",
AI1519="Warehouse HUAWEI","SPARE-ISSUE",
AI1519="SPARE-HS","SPARE-ISSUE",
AI1519="Power Telco","BSS",AI1519="no impacts","no impacts"
),"")</f>
        <v>no impacts</v>
      </c>
      <c r="AH1519" s="57" t="str" cm="1">
        <f t="array" ref="AH1519">IFERROR(_xlfn.IFS(
AI1519="MPR ISSUE","TX ISSUE",
AI1519="BSS Hardware Issue","RAN ISSUE",
AI1519="Sites strategiques, MLL, Pylone, etc.","ENVTECH",
AI1519="AKTIVCO DEFAUT GE &amp; POWER Cabinet","POWER ISSUE",
AI1519="AKTIVCO Coupure ENEO &amp; Baisse de tension","POWER ISSUE",
AI1519="Coupure ENEO &amp; Baisse de tension","POWER ISSUE",
AI1519="Defaut GE &amp; POWER Cabinet","POWER ISSUE",
AI1519="Sharing","POWER ISSUE",
AI1519="Sites strategiques &amp; DataCenter","POWER ISSUE",
AI1519="Exclu","Exclu",
AI1519="SAT","TX ISSUE",
AI1519="SPARE-ISSUE","SPARE-ISSUE",
AI1519="Fiber CAmtel","TX ISSUE",
AI1519="Fiber AOF","TX ISSUE",
AI1519="Projet OCM (HUAWEI)","TRAVAUX-HUAWEI",
AI1519="Projet OCM (NOKIA)","TRAVAUX -NOKIA",
AI1519="ACCESS-ISSUE","ACCESS-ISSUE",
AI1519="Projet OCM (ZTE, NOKIA, autres projets)","TRAVAUX OCM",
AI1519="No root CAuse","No root cause",
AI1519="ODU HS","TX ISSUE",
AI1519="IP &amp; VLAN","TX ISSUE",
AI1519="Warehouse HUAWEI","SPARE-ISSUE",
AI1519="SPARE-HS","SPARE-ISSUE",
AI1519="Power Telco","RAN ISSUE",AI1519="no impacts","no impacts"
),"")</f>
        <v>no impacts</v>
      </c>
      <c r="AI1519" s="85" t="s">
        <v>5998</v>
      </c>
      <c r="AJ1519" s="57" t="str" cm="1">
        <f t="array" ref="AJ1519">IFERROR(_xlfn.IFS(
AI1519="MPR ISSUE","ACTIVE",
AI1519="BSS Hardware Issue","ACTIVE",
AI1519="Sites strategiques, MLL, Pylone, etc.","PASSIVE",
AI1519="AKTIVCO DEFAUT GE &amp; POWER Cabinet","PASSIVE",
AI1519="AKTIVCO Coupure ENEO &amp; Baisse de tension","PASSIVE",
AI1519="Coupure ENEO &amp; Baisse de tension","PASSIVE",
AI1519="Defaut GE &amp; POWER Cabinet","PASSIVE",
AI1519="Sharing","PASSIVE",
AI1519="Sites strategiques &amp; DataCenter","PASSIVE",
AI1519="Exclu","Exclu",
AI1519="SAT","ACTIVE",
AI1519="SPARE-ISSUE","SPARE-ISSUE",
AI1519="Fiber CAmtel","ACTIVE",
AI1519="Fiber AOF","ACTIVE",
AI1519="Projet OCM (HUAWEI)","PLANNED WORKS",
AI1519="Projet OCM (NOKIA)","PLANNED WORKS",
AI1519="ACCESS-ISSUE","ACCESS-ISSUE",
AI1519="Projet OCM (ZTE, NOKIA, autres projets)","PLANNED WORKS",
AI1519="No root CAuse","No root cause",
AI1519="ODU HS","ACTIVE",
AI1519="IP &amp; VLAN","ACTIVE",
AI1519="Warehouse HUAWEI","SPARE-ISSUE",
AI1519="SPARE-HS","SPARE-ISSUE",
AI1519="Power Telco","ACTIVE", AI1519="no impacts","no impacts"
),"")</f>
        <v>no impacts</v>
      </c>
      <c r="AK1519" s="23" t="s">
        <v>5537</v>
      </c>
      <c r="AL1519" s="23" t="str">
        <f t="shared" si="39"/>
        <v>CTR_769</v>
      </c>
      <c r="AN1519" s="9" t="s">
        <v>5537</v>
      </c>
      <c r="AO1519" s="23" t="str">
        <f>_xlfn.XLOOKUP(B1519,'INCIDENT-05-03-2026'!E:E,'INCIDENT-05-03-2026'!F:F,"")</f>
        <v/>
      </c>
      <c r="AP1519" s="7" t="s">
        <v>5537</v>
      </c>
      <c r="AQ1519" s="6"/>
      <c r="AR1519" s="7"/>
      <c r="AS1519" s="3" t="str">
        <f>_xlfn.XLOOKUP(B1519,'[3]tt num | region | site id'!$C:$C,'[3]tt num | region | site id'!$Q:$Q,"")</f>
        <v/>
      </c>
      <c r="AT1519" s="24" t="str">
        <f>_xlfn.XLOOKUP(B1519,'[4]Cells Huawei 03052026 12h'!$B:$B,'[4]Cells Huawei 03052026 12h'!$T:$T,"")</f>
        <v/>
      </c>
      <c r="AU1519" s="24" t="str">
        <f>_xlfn.XLOOKUP(B1519,'[5]cells down 02052026 8h50'!$B:$B,'[5]cells down 02052026 8h50'!$R:$R,"")</f>
        <v/>
      </c>
      <c r="AV1519" s="24" t="str">
        <f>_xlfn.XLOOKUP(B1519,'[5]cells down 02052026 13h50'!$B:$B,'[5]cells down 02052026 13h50'!$R:$R,"")</f>
        <v/>
      </c>
      <c r="AW1519" s="24" t="str">
        <f>_xlfn.XLOOKUP(B1519,'[5]cells down 02052026 13h50'!$B:$B,'[5]cells down 02052026 13h50'!$R:$R,"")</f>
        <v/>
      </c>
      <c r="AX1519" s="24" t="str">
        <f>_xlfn.XLOOKUP(B1519,'[6]cell downs 03052026 8h40 '!$B:$B,'[6]cell downs 03052026 8h40 '!$R:$R,"")</f>
        <v/>
      </c>
      <c r="AY1519" s="24" t="str">
        <f>_xlfn.XLOOKUP(B1519,'[7]ALL SITES DOWN'!$D:$D,'[7]ALL SITES DOWN'!$J:$J,"")</f>
        <v/>
      </c>
      <c r="AZ1519" s="24" t="str">
        <f>_xlfn.XLOOKUP(B1519,'[8]ALL SITES DOWN'!$D:$D,'[8]ALL SITES DOWN'!$J:$J,"")</f>
        <v/>
      </c>
      <c r="BA1519" s="9" t="str">
        <f>_xlfn.XLOOKUP(B1519,[9]sheet1!$AC:$AC,[9]sheet1!$AF:$AF,"")</f>
        <v/>
      </c>
      <c r="BB1519" s="14" t="s">
        <v>5537</v>
      </c>
      <c r="BC1519" s="14" t="s">
        <v>5537</v>
      </c>
      <c r="BD1519" s="14" t="str">
        <f>_xlfn.XLOOKUP(B1519,'[10]cell downs 18042026 17h'!$B:$B,'[10]cell downs 18042026 17h'!$B:$B,"")</f>
        <v/>
      </c>
      <c r="BE1519" s="14" t="str">
        <f>_xlfn.XLOOKUP(B1519,'[11]Cells Huawei 19042026 15h'!$B:$B,'[11]Cells Huawei 19042026 15h'!$B:$B,"")</f>
        <v/>
      </c>
      <c r="BF1519" s="9" t="str">
        <f>_xlfn.XLOOKUP(B1519,'[12]cells down 19042026 9H40'!$B:$B,'[12]cells down 19042026 9H40'!$B:$B,"")</f>
        <v/>
      </c>
      <c r="BG1519" s="9" t="s">
        <v>5537</v>
      </c>
      <c r="BH1519" s="9" t="s">
        <v>5537</v>
      </c>
    </row>
    <row r="1520" spans="1:60" s="9" customFormat="1" x14ac:dyDescent="0.3">
      <c r="A1520" s="1" t="s">
        <v>1893</v>
      </c>
      <c r="B1520" s="8" t="s">
        <v>1894</v>
      </c>
      <c r="C1520" s="3" t="str">
        <f>_xlfn.XLOOKUP(B1520,'[1]daily break down'!$D:$D,'[1]daily break down'!$E:$E,"")</f>
        <v>CENTRE</v>
      </c>
      <c r="D1520" s="1"/>
      <c r="E1520" s="1"/>
      <c r="F1520" s="3" t="s">
        <v>226</v>
      </c>
      <c r="G1520" s="1" t="s">
        <v>489</v>
      </c>
      <c r="H1520" s="42" t="str">
        <f>_xlfn.XLOOKUP(B1520,[2]CALCULATION!$B:$B,[2]CALCULATION!$H:$H,"")</f>
        <v>ZTE</v>
      </c>
      <c r="I1520" s="34">
        <v>0</v>
      </c>
      <c r="J1520" s="34">
        <v>0</v>
      </c>
      <c r="K1520" s="34">
        <v>2.6057049421715366E-2</v>
      </c>
      <c r="L1520" s="34">
        <v>0</v>
      </c>
      <c r="M1520" s="34">
        <v>0</v>
      </c>
      <c r="N1520" s="34">
        <v>5.7896860465928885E-17</v>
      </c>
      <c r="O1520" s="34">
        <v>0</v>
      </c>
      <c r="P1520" s="34">
        <v>0</v>
      </c>
      <c r="Q1520" s="34">
        <v>0</v>
      </c>
      <c r="R1520" s="34">
        <v>0</v>
      </c>
      <c r="S1520" s="35">
        <v>0</v>
      </c>
      <c r="T1520" s="35">
        <v>0</v>
      </c>
      <c r="U1520" s="35">
        <v>0</v>
      </c>
      <c r="V1520" s="35">
        <v>0</v>
      </c>
      <c r="W1520" s="35">
        <v>0</v>
      </c>
      <c r="X1520" s="35">
        <v>0</v>
      </c>
      <c r="Y1520" s="35">
        <v>0</v>
      </c>
      <c r="Z1520" s="35">
        <v>0</v>
      </c>
      <c r="AA1520" s="35">
        <v>0</v>
      </c>
      <c r="AB1520" s="35">
        <v>0</v>
      </c>
      <c r="AC1520" s="35">
        <v>0</v>
      </c>
      <c r="AD1520" s="35">
        <v>0</v>
      </c>
      <c r="AE1520" s="58" t="s">
        <v>5560</v>
      </c>
      <c r="AF1520" s="58"/>
      <c r="AG1520" s="57" t="str" cm="1">
        <f t="array" ref="AG1520">IFERROR(_xlfn.IFS(
AI1520="MPR ISSUE","PDH",
AI1520="BSS Hardware Issue","BSS",
AI1520="Sites strategiques, MLL, Pylone, etc.","ENVTECH",
AI1520="AKTIVCO DEFAUT GE &amp; POWER Cabinet","AKTIVCO",
AI1520="AKTIVCO Coupure ENEO &amp; Baisse de tension","AKTIVCO GRID ONLY",
AI1520="Coupure ENEO &amp; Baisse de tension","IHS GRID ONLY",
AI1520="Defaut GE &amp; POWER Cabinet","IHS",
AI1520="Sharing","Partners",
AI1520="Sites strategiques &amp; DataCenter","SST &amp; DC",
AI1520="Exclu","Exclu",
AI1520="SAT","SAT",
AI1520="SPARE-ISSUE","SPARE-ISSUE",
AI1520="Fiber CAmtel","TRANS_FO_CAMTEL",
AI1520="Fiber AOF","Fiber AOF",
AI1520="Projet OCM (HUAWEI)","TRAVAUX-HUAWEI",
AI1520="Projet OCM (NOKIA)","TRAVAUX-NOKIA",
AI1520="ACCESS-ISSUE","ACCESS-ISSUE",
AI1520="Projet OCM (ZTE, NOKIA, autres projets)","TRAVAUX OCM",
AI1520="No root CAuse","No root cause",
AI1520="ODU HS","PDH",
AI1520="IP &amp; VLAN","PDH",
AI1520="Warehouse HUAWEI","SPARE-ISSUE",
AI1520="SPARE-HS","SPARE-ISSUE",
AI1520="Power Telco","BSS",AI1520="no impacts","no impacts"
),"")</f>
        <v>no impacts</v>
      </c>
      <c r="AH1520" s="57" t="str" cm="1">
        <f t="array" ref="AH1520">IFERROR(_xlfn.IFS(
AI1520="MPR ISSUE","TX ISSUE",
AI1520="BSS Hardware Issue","RAN ISSUE",
AI1520="Sites strategiques, MLL, Pylone, etc.","ENVTECH",
AI1520="AKTIVCO DEFAUT GE &amp; POWER Cabinet","POWER ISSUE",
AI1520="AKTIVCO Coupure ENEO &amp; Baisse de tension","POWER ISSUE",
AI1520="Coupure ENEO &amp; Baisse de tension","POWER ISSUE",
AI1520="Defaut GE &amp; POWER Cabinet","POWER ISSUE",
AI1520="Sharing","POWER ISSUE",
AI1520="Sites strategiques &amp; DataCenter","POWER ISSUE",
AI1520="Exclu","Exclu",
AI1520="SAT","TX ISSUE",
AI1520="SPARE-ISSUE","SPARE-ISSUE",
AI1520="Fiber CAmtel","TX ISSUE",
AI1520="Fiber AOF","TX ISSUE",
AI1520="Projet OCM (HUAWEI)","TRAVAUX-HUAWEI",
AI1520="Projet OCM (NOKIA)","TRAVAUX -NOKIA",
AI1520="ACCESS-ISSUE","ACCESS-ISSUE",
AI1520="Projet OCM (ZTE, NOKIA, autres projets)","TRAVAUX OCM",
AI1520="No root CAuse","No root cause",
AI1520="ODU HS","TX ISSUE",
AI1520="IP &amp; VLAN","TX ISSUE",
AI1520="Warehouse HUAWEI","SPARE-ISSUE",
AI1520="SPARE-HS","SPARE-ISSUE",
AI1520="Power Telco","RAN ISSUE",AI1520="no impacts","no impacts"
),"")</f>
        <v>no impacts</v>
      </c>
      <c r="AI1520" s="85" t="s">
        <v>5998</v>
      </c>
      <c r="AJ1520" s="57" t="str" cm="1">
        <f t="array" ref="AJ1520">IFERROR(_xlfn.IFS(
AI1520="MPR ISSUE","ACTIVE",
AI1520="BSS Hardware Issue","ACTIVE",
AI1520="Sites strategiques, MLL, Pylone, etc.","PASSIVE",
AI1520="AKTIVCO DEFAUT GE &amp; POWER Cabinet","PASSIVE",
AI1520="AKTIVCO Coupure ENEO &amp; Baisse de tension","PASSIVE",
AI1520="Coupure ENEO &amp; Baisse de tension","PASSIVE",
AI1520="Defaut GE &amp; POWER Cabinet","PASSIVE",
AI1520="Sharing","PASSIVE",
AI1520="Sites strategiques &amp; DataCenter","PASSIVE",
AI1520="Exclu","Exclu",
AI1520="SAT","ACTIVE",
AI1520="SPARE-ISSUE","SPARE-ISSUE",
AI1520="Fiber CAmtel","ACTIVE",
AI1520="Fiber AOF","ACTIVE",
AI1520="Projet OCM (HUAWEI)","PLANNED WORKS",
AI1520="Projet OCM (NOKIA)","PLANNED WORKS",
AI1520="ACCESS-ISSUE","ACCESS-ISSUE",
AI1520="Projet OCM (ZTE, NOKIA, autres projets)","PLANNED WORKS",
AI1520="No root CAuse","No root cause",
AI1520="ODU HS","ACTIVE",
AI1520="IP &amp; VLAN","ACTIVE",
AI1520="Warehouse HUAWEI","SPARE-ISSUE",
AI1520="SPARE-HS","SPARE-ISSUE",
AI1520="Power Telco","ACTIVE", AI1520="no impacts","no impacts"
),"")</f>
        <v>no impacts</v>
      </c>
      <c r="AK1520" s="23" t="s">
        <v>5537</v>
      </c>
      <c r="AL1520" s="23" t="str">
        <f t="shared" si="39"/>
        <v>EST_088</v>
      </c>
      <c r="AN1520" s="9" t="s">
        <v>5537</v>
      </c>
      <c r="AO1520" s="23" t="str">
        <f>_xlfn.XLOOKUP(B1520,'INCIDENT-05-03-2026'!E:E,'INCIDENT-05-03-2026'!F:F,"")</f>
        <v/>
      </c>
      <c r="AP1520" s="7" t="s">
        <v>5537</v>
      </c>
      <c r="AQ1520" s="6"/>
      <c r="AR1520" s="7"/>
      <c r="AS1520" s="3" t="str">
        <f>_xlfn.XLOOKUP(B1520,'[3]tt num | region | site id'!$C:$C,'[3]tt num | region | site id'!$Q:$Q,"")</f>
        <v/>
      </c>
      <c r="AT1520" s="24" t="str">
        <f>_xlfn.XLOOKUP(B1520,'[4]Cells Huawei 03052026 12h'!$B:$B,'[4]Cells Huawei 03052026 12h'!$T:$T,"")</f>
        <v/>
      </c>
      <c r="AU1520" s="24" t="str">
        <f>_xlfn.XLOOKUP(B1520,'[5]cells down 02052026 8h50'!$B:$B,'[5]cells down 02052026 8h50'!$R:$R,"")</f>
        <v/>
      </c>
      <c r="AV1520" s="24" t="str">
        <f>_xlfn.XLOOKUP(B1520,'[5]cells down 02052026 13h50'!$B:$B,'[5]cells down 02052026 13h50'!$R:$R,"")</f>
        <v/>
      </c>
      <c r="AW1520" s="24" t="str">
        <f>_xlfn.XLOOKUP(B1520,'[5]cells down 02052026 13h50'!$B:$B,'[5]cells down 02052026 13h50'!$R:$R,"")</f>
        <v/>
      </c>
      <c r="AX1520" s="24" t="str">
        <f>_xlfn.XLOOKUP(B1520,'[6]cell downs 03052026 8h40 '!$B:$B,'[6]cell downs 03052026 8h40 '!$R:$R,"")</f>
        <v/>
      </c>
      <c r="AY1520" s="24" t="str">
        <f>_xlfn.XLOOKUP(B1520,'[7]ALL SITES DOWN'!$D:$D,'[7]ALL SITES DOWN'!$J:$J,"")</f>
        <v/>
      </c>
      <c r="AZ1520" s="24" t="str">
        <f>_xlfn.XLOOKUP(B1520,'[8]ALL SITES DOWN'!$D:$D,'[8]ALL SITES DOWN'!$J:$J,"")</f>
        <v/>
      </c>
      <c r="BA1520" s="9" t="str">
        <f>_xlfn.XLOOKUP(B1520,[9]sheet1!$AC:$AC,[9]sheet1!$AF:$AF,"")</f>
        <v/>
      </c>
      <c r="BB1520" s="14" t="s">
        <v>5537</v>
      </c>
      <c r="BC1520" s="14" t="s">
        <v>5537</v>
      </c>
      <c r="BD1520" s="14" t="str">
        <f>_xlfn.XLOOKUP(B1520,'[10]cell downs 18042026 17h'!$B:$B,'[10]cell downs 18042026 17h'!$B:$B,"")</f>
        <v/>
      </c>
      <c r="BE1520" s="14" t="str">
        <f>_xlfn.XLOOKUP(B1520,'[11]Cells Huawei 19042026 15h'!$B:$B,'[11]Cells Huawei 19042026 15h'!$B:$B,"")</f>
        <v/>
      </c>
      <c r="BF1520" s="9" t="str">
        <f>_xlfn.XLOOKUP(B1520,'[12]cells down 19042026 9H40'!$B:$B,'[12]cells down 19042026 9H40'!$B:$B,"")</f>
        <v/>
      </c>
      <c r="BG1520" s="9" t="s">
        <v>5537</v>
      </c>
      <c r="BH1520" s="9" t="s">
        <v>5537</v>
      </c>
    </row>
    <row r="1521" spans="1:60" s="9" customFormat="1" x14ac:dyDescent="0.3">
      <c r="A1521" s="1" t="s">
        <v>4531</v>
      </c>
      <c r="B1521" s="8" t="s">
        <v>4532</v>
      </c>
      <c r="C1521" s="3" t="str">
        <f>_xlfn.XLOOKUP(B1521,'[1]daily break down'!$D:$D,'[1]daily break down'!$E:$E,"")</f>
        <v>Yaounde</v>
      </c>
      <c r="D1521" s="1"/>
      <c r="E1521" s="1"/>
      <c r="F1521" s="3" t="s">
        <v>37</v>
      </c>
      <c r="G1521" s="1" t="s">
        <v>38</v>
      </c>
      <c r="H1521" s="42" t="str">
        <f>_xlfn.XLOOKUP(B1521,[2]CALCULATION!$B:$B,[2]CALCULATION!$H:$H,"")</f>
        <v>ZTE</v>
      </c>
      <c r="I1521" s="34">
        <v>0</v>
      </c>
      <c r="J1521" s="34">
        <v>0</v>
      </c>
      <c r="K1521" s="34">
        <v>0</v>
      </c>
      <c r="L1521" s="34">
        <v>0</v>
      </c>
      <c r="M1521" s="34">
        <v>0</v>
      </c>
      <c r="N1521" s="34">
        <v>0</v>
      </c>
      <c r="O1521" s="34">
        <v>0</v>
      </c>
      <c r="P1521" s="34">
        <v>0</v>
      </c>
      <c r="Q1521" s="34">
        <v>0</v>
      </c>
      <c r="R1521" s="34">
        <v>0.31609109301920768</v>
      </c>
      <c r="S1521" s="35">
        <v>0</v>
      </c>
      <c r="T1521" s="35">
        <v>0</v>
      </c>
      <c r="U1521" s="35">
        <v>0</v>
      </c>
      <c r="V1521" s="35">
        <v>0</v>
      </c>
      <c r="W1521" s="35">
        <v>0</v>
      </c>
      <c r="X1521" s="35">
        <v>0</v>
      </c>
      <c r="Y1521" s="35">
        <v>0</v>
      </c>
      <c r="Z1521" s="35">
        <v>0</v>
      </c>
      <c r="AA1521" s="35">
        <v>0</v>
      </c>
      <c r="AB1521" s="35">
        <v>0</v>
      </c>
      <c r="AC1521" s="35">
        <v>0</v>
      </c>
      <c r="AD1521" s="35">
        <v>0</v>
      </c>
      <c r="AE1521" s="58" t="s">
        <v>5560</v>
      </c>
      <c r="AF1521" s="58"/>
      <c r="AG1521" s="57" t="str" cm="1">
        <f t="array" ref="AG1521">IFERROR(_xlfn.IFS(
AI1521="MPR ISSUE","PDH",
AI1521="BSS Hardware Issue","BSS",
AI1521="Sites strategiques, MLL, Pylone, etc.","ENVTECH",
AI1521="AKTIVCO DEFAUT GE &amp; POWER Cabinet","AKTIVCO",
AI1521="AKTIVCO Coupure ENEO &amp; Baisse de tension","AKTIVCO GRID ONLY",
AI1521="Coupure ENEO &amp; Baisse de tension","IHS GRID ONLY",
AI1521="Defaut GE &amp; POWER Cabinet","IHS",
AI1521="Sharing","Partners",
AI1521="Sites strategiques &amp; DataCenter","SST &amp; DC",
AI1521="Exclu","Exclu",
AI1521="SAT","SAT",
AI1521="SPARE-ISSUE","SPARE-ISSUE",
AI1521="Fiber CAmtel","TRANS_FO_CAMTEL",
AI1521="Fiber AOF","Fiber AOF",
AI1521="Projet OCM (HUAWEI)","TRAVAUX-HUAWEI",
AI1521="Projet OCM (NOKIA)","TRAVAUX-NOKIA",
AI1521="ACCESS-ISSUE","ACCESS-ISSUE",
AI1521="Projet OCM (ZTE, NOKIA, autres projets)","TRAVAUX OCM",
AI1521="No root CAuse","No root cause",
AI1521="ODU HS","PDH",
AI1521="IP &amp; VLAN","PDH",
AI1521="Warehouse HUAWEI","SPARE-ISSUE",
AI1521="SPARE-HS","SPARE-ISSUE",
AI1521="Power Telco","BSS",AI1521="no impacts","no impacts"
),"")</f>
        <v>no impacts</v>
      </c>
      <c r="AH1521" s="57" t="str" cm="1">
        <f t="array" ref="AH1521">IFERROR(_xlfn.IFS(
AI1521="MPR ISSUE","TX ISSUE",
AI1521="BSS Hardware Issue","RAN ISSUE",
AI1521="Sites strategiques, MLL, Pylone, etc.","ENVTECH",
AI1521="AKTIVCO DEFAUT GE &amp; POWER Cabinet","POWER ISSUE",
AI1521="AKTIVCO Coupure ENEO &amp; Baisse de tension","POWER ISSUE",
AI1521="Coupure ENEO &amp; Baisse de tension","POWER ISSUE",
AI1521="Defaut GE &amp; POWER Cabinet","POWER ISSUE",
AI1521="Sharing","POWER ISSUE",
AI1521="Sites strategiques &amp; DataCenter","POWER ISSUE",
AI1521="Exclu","Exclu",
AI1521="SAT","TX ISSUE",
AI1521="SPARE-ISSUE","SPARE-ISSUE",
AI1521="Fiber CAmtel","TX ISSUE",
AI1521="Fiber AOF","TX ISSUE",
AI1521="Projet OCM (HUAWEI)","TRAVAUX-HUAWEI",
AI1521="Projet OCM (NOKIA)","TRAVAUX -NOKIA",
AI1521="ACCESS-ISSUE","ACCESS-ISSUE",
AI1521="Projet OCM (ZTE, NOKIA, autres projets)","TRAVAUX OCM",
AI1521="No root CAuse","No root cause",
AI1521="ODU HS","TX ISSUE",
AI1521="IP &amp; VLAN","TX ISSUE",
AI1521="Warehouse HUAWEI","SPARE-ISSUE",
AI1521="SPARE-HS","SPARE-ISSUE",
AI1521="Power Telco","RAN ISSUE",AI1521="no impacts","no impacts"
),"")</f>
        <v>no impacts</v>
      </c>
      <c r="AI1521" s="85" t="s">
        <v>5998</v>
      </c>
      <c r="AJ1521" s="57" t="str" cm="1">
        <f t="array" ref="AJ1521">IFERROR(_xlfn.IFS(
AI1521="MPR ISSUE","ACTIVE",
AI1521="BSS Hardware Issue","ACTIVE",
AI1521="Sites strategiques, MLL, Pylone, etc.","PASSIVE",
AI1521="AKTIVCO DEFAUT GE &amp; POWER Cabinet","PASSIVE",
AI1521="AKTIVCO Coupure ENEO &amp; Baisse de tension","PASSIVE",
AI1521="Coupure ENEO &amp; Baisse de tension","PASSIVE",
AI1521="Defaut GE &amp; POWER Cabinet","PASSIVE",
AI1521="Sharing","PASSIVE",
AI1521="Sites strategiques &amp; DataCenter","PASSIVE",
AI1521="Exclu","Exclu",
AI1521="SAT","ACTIVE",
AI1521="SPARE-ISSUE","SPARE-ISSUE",
AI1521="Fiber CAmtel","ACTIVE",
AI1521="Fiber AOF","ACTIVE",
AI1521="Projet OCM (HUAWEI)","PLANNED WORKS",
AI1521="Projet OCM (NOKIA)","PLANNED WORKS",
AI1521="ACCESS-ISSUE","ACCESS-ISSUE",
AI1521="Projet OCM (ZTE, NOKIA, autres projets)","PLANNED WORKS",
AI1521="No root CAuse","No root cause",
AI1521="ODU HS","ACTIVE",
AI1521="IP &amp; VLAN","ACTIVE",
AI1521="Warehouse HUAWEI","SPARE-ISSUE",
AI1521="SPARE-HS","SPARE-ISSUE",
AI1521="Power Telco","ACTIVE", AI1521="no impacts","no impacts"
),"")</f>
        <v>no impacts</v>
      </c>
      <c r="AK1521" s="23" t="s">
        <v>5537</v>
      </c>
      <c r="AL1521" s="23" t="str">
        <f t="shared" si="39"/>
        <v>CTR_347</v>
      </c>
      <c r="AN1521" s="9" t="s">
        <v>5537</v>
      </c>
      <c r="AO1521" s="23" t="str">
        <f>_xlfn.XLOOKUP(B1521,'INCIDENT-05-03-2026'!E:E,'INCIDENT-05-03-2026'!F:F,"")</f>
        <v/>
      </c>
      <c r="AP1521" s="7" t="s">
        <v>5537</v>
      </c>
      <c r="AQ1521" s="6"/>
      <c r="AR1521" s="7"/>
      <c r="AS1521" s="3" t="str">
        <f>_xlfn.XLOOKUP(B1521,'[3]tt num | region | site id'!$C:$C,'[3]tt num | region | site id'!$Q:$Q,"")</f>
        <v/>
      </c>
      <c r="AT1521" s="24" t="str">
        <f>_xlfn.XLOOKUP(B1521,'[4]Cells Huawei 03052026 12h'!$B:$B,'[4]Cells Huawei 03052026 12h'!$T:$T,"")</f>
        <v/>
      </c>
      <c r="AU1521" s="24" t="str">
        <f>_xlfn.XLOOKUP(B1521,'[5]cells down 02052026 8h50'!$B:$B,'[5]cells down 02052026 8h50'!$R:$R,"")</f>
        <v/>
      </c>
      <c r="AV1521" s="24" t="str">
        <f>_xlfn.XLOOKUP(B1521,'[5]cells down 02052026 13h50'!$B:$B,'[5]cells down 02052026 13h50'!$R:$R,"")</f>
        <v/>
      </c>
      <c r="AW1521" s="24" t="str">
        <f>_xlfn.XLOOKUP(B1521,'[5]cells down 02052026 13h50'!$B:$B,'[5]cells down 02052026 13h50'!$R:$R,"")</f>
        <v/>
      </c>
      <c r="AX1521" s="24" t="str">
        <f>_xlfn.XLOOKUP(B1521,'[6]cell downs 03052026 8h40 '!$B:$B,'[6]cell downs 03052026 8h40 '!$R:$R,"")</f>
        <v/>
      </c>
      <c r="AY1521" s="24" t="str">
        <f>_xlfn.XLOOKUP(B1521,'[7]ALL SITES DOWN'!$D:$D,'[7]ALL SITES DOWN'!$J:$J,"")</f>
        <v/>
      </c>
      <c r="AZ1521" s="24" t="str">
        <f>_xlfn.XLOOKUP(B1521,'[8]ALL SITES DOWN'!$D:$D,'[8]ALL SITES DOWN'!$J:$J,"")</f>
        <v/>
      </c>
      <c r="BA1521" s="9" t="str">
        <f>_xlfn.XLOOKUP(B1521,[9]sheet1!$AC:$AC,[9]sheet1!$AF:$AF,"")</f>
        <v/>
      </c>
      <c r="BB1521" s="14" t="s">
        <v>5537</v>
      </c>
      <c r="BC1521" s="14" t="s">
        <v>5537</v>
      </c>
      <c r="BD1521" s="14" t="str">
        <f>_xlfn.XLOOKUP(B1521,'[10]cell downs 18042026 17h'!$B:$B,'[10]cell downs 18042026 17h'!$B:$B,"")</f>
        <v/>
      </c>
      <c r="BE1521" s="14" t="str">
        <f>_xlfn.XLOOKUP(B1521,'[11]Cells Huawei 19042026 15h'!$B:$B,'[11]Cells Huawei 19042026 15h'!$B:$B,"")</f>
        <v/>
      </c>
      <c r="BF1521" s="9" t="str">
        <f>_xlfn.XLOOKUP(B1521,'[12]cells down 19042026 9H40'!$B:$B,'[12]cells down 19042026 9H40'!$B:$B,"")</f>
        <v/>
      </c>
      <c r="BG1521" s="9" t="s">
        <v>5537</v>
      </c>
      <c r="BH1521" s="9" t="s">
        <v>12</v>
      </c>
    </row>
    <row r="1522" spans="1:60" s="9" customFormat="1" x14ac:dyDescent="0.3">
      <c r="A1522" s="1" t="s">
        <v>4261</v>
      </c>
      <c r="B1522" s="8" t="s">
        <v>4262</v>
      </c>
      <c r="C1522" s="3" t="str">
        <f>_xlfn.XLOOKUP(B1522,'[1]daily break down'!$D:$D,'[1]daily break down'!$E:$E,"")</f>
        <v>Yaounde</v>
      </c>
      <c r="D1522" s="1" t="s">
        <v>11</v>
      </c>
      <c r="E1522" s="1" t="s">
        <v>12</v>
      </c>
      <c r="F1522" s="3" t="s">
        <v>37</v>
      </c>
      <c r="G1522" s="1" t="s">
        <v>38</v>
      </c>
      <c r="H1522" s="42" t="str">
        <f>_xlfn.XLOOKUP(B1522,[2]CALCULATION!$B:$B,[2]CALCULATION!$H:$H,"")</f>
        <v>ZTE</v>
      </c>
      <c r="I1522" s="34">
        <v>0.5850262389672215</v>
      </c>
      <c r="J1522" s="34">
        <v>0</v>
      </c>
      <c r="K1522" s="34">
        <v>0</v>
      </c>
      <c r="L1522" s="34">
        <v>0</v>
      </c>
      <c r="M1522" s="34">
        <v>0</v>
      </c>
      <c r="N1522" s="34">
        <v>0</v>
      </c>
      <c r="O1522" s="34">
        <v>0.70329064328987367</v>
      </c>
      <c r="P1522" s="34">
        <v>0</v>
      </c>
      <c r="Q1522" s="34">
        <v>0</v>
      </c>
      <c r="R1522" s="34">
        <v>0</v>
      </c>
      <c r="S1522" s="35">
        <v>0</v>
      </c>
      <c r="T1522" s="35">
        <v>0</v>
      </c>
      <c r="U1522" s="35">
        <v>0</v>
      </c>
      <c r="V1522" s="35">
        <v>0</v>
      </c>
      <c r="W1522" s="35">
        <v>0</v>
      </c>
      <c r="X1522" s="35">
        <v>0</v>
      </c>
      <c r="Y1522" s="35">
        <v>0</v>
      </c>
      <c r="Z1522" s="35">
        <v>0</v>
      </c>
      <c r="AA1522" s="35">
        <v>0</v>
      </c>
      <c r="AB1522" s="35">
        <v>0</v>
      </c>
      <c r="AC1522" s="35">
        <v>0</v>
      </c>
      <c r="AD1522" s="35">
        <v>0</v>
      </c>
      <c r="AE1522" s="58" t="s">
        <v>5560</v>
      </c>
      <c r="AF1522" s="58"/>
      <c r="AG1522" s="57" t="str" cm="1">
        <f t="array" ref="AG1522">IFERROR(_xlfn.IFS(
AI1522="MPR ISSUE","PDH",
AI1522="BSS Hardware Issue","BSS",
AI1522="Sites strategiques, MLL, Pylone, etc.","ENVTECH",
AI1522="AKTIVCO DEFAUT GE &amp; POWER Cabinet","AKTIVCO",
AI1522="AKTIVCO Coupure ENEO &amp; Baisse de tension","AKTIVCO GRID ONLY",
AI1522="Coupure ENEO &amp; Baisse de tension","IHS GRID ONLY",
AI1522="Defaut GE &amp; POWER Cabinet","IHS",
AI1522="Sharing","Partners",
AI1522="Sites strategiques &amp; DataCenter","SST &amp; DC",
AI1522="Exclu","Exclu",
AI1522="SAT","SAT",
AI1522="SPARE-ISSUE","SPARE-ISSUE",
AI1522="Fiber CAmtel","TRANS_FO_CAMTEL",
AI1522="Fiber AOF","Fiber AOF",
AI1522="Projet OCM (HUAWEI)","TRAVAUX-HUAWEI",
AI1522="Projet OCM (NOKIA)","TRAVAUX-NOKIA",
AI1522="ACCESS-ISSUE","ACCESS-ISSUE",
AI1522="Projet OCM (ZTE, NOKIA, autres projets)","TRAVAUX OCM",
AI1522="No root CAuse","No root cause",
AI1522="ODU HS","PDH",
AI1522="IP &amp; VLAN","PDH",
AI1522="Warehouse HUAWEI","SPARE-ISSUE",
AI1522="SPARE-HS","SPARE-ISSUE",
AI1522="Power Telco","BSS",AI1522="no impacts","no impacts"
),"")</f>
        <v>no impacts</v>
      </c>
      <c r="AH1522" s="57" t="str" cm="1">
        <f t="array" ref="AH1522">IFERROR(_xlfn.IFS(
AI1522="MPR ISSUE","TX ISSUE",
AI1522="BSS Hardware Issue","RAN ISSUE",
AI1522="Sites strategiques, MLL, Pylone, etc.","ENVTECH",
AI1522="AKTIVCO DEFAUT GE &amp; POWER Cabinet","POWER ISSUE",
AI1522="AKTIVCO Coupure ENEO &amp; Baisse de tension","POWER ISSUE",
AI1522="Coupure ENEO &amp; Baisse de tension","POWER ISSUE",
AI1522="Defaut GE &amp; POWER Cabinet","POWER ISSUE",
AI1522="Sharing","POWER ISSUE",
AI1522="Sites strategiques &amp; DataCenter","POWER ISSUE",
AI1522="Exclu","Exclu",
AI1522="SAT","TX ISSUE",
AI1522="SPARE-ISSUE","SPARE-ISSUE",
AI1522="Fiber CAmtel","TX ISSUE",
AI1522="Fiber AOF","TX ISSUE",
AI1522="Projet OCM (HUAWEI)","TRAVAUX-HUAWEI",
AI1522="Projet OCM (NOKIA)","TRAVAUX -NOKIA",
AI1522="ACCESS-ISSUE","ACCESS-ISSUE",
AI1522="Projet OCM (ZTE, NOKIA, autres projets)","TRAVAUX OCM",
AI1522="No root CAuse","No root cause",
AI1522="ODU HS","TX ISSUE",
AI1522="IP &amp; VLAN","TX ISSUE",
AI1522="Warehouse HUAWEI","SPARE-ISSUE",
AI1522="SPARE-HS","SPARE-ISSUE",
AI1522="Power Telco","RAN ISSUE",AI1522="no impacts","no impacts"
),"")</f>
        <v>no impacts</v>
      </c>
      <c r="AI1522" s="85" t="s">
        <v>5998</v>
      </c>
      <c r="AJ1522" s="57" t="str" cm="1">
        <f t="array" ref="AJ1522">IFERROR(_xlfn.IFS(
AI1522="MPR ISSUE","ACTIVE",
AI1522="BSS Hardware Issue","ACTIVE",
AI1522="Sites strategiques, MLL, Pylone, etc.","PASSIVE",
AI1522="AKTIVCO DEFAUT GE &amp; POWER Cabinet","PASSIVE",
AI1522="AKTIVCO Coupure ENEO &amp; Baisse de tension","PASSIVE",
AI1522="Coupure ENEO &amp; Baisse de tension","PASSIVE",
AI1522="Defaut GE &amp; POWER Cabinet","PASSIVE",
AI1522="Sharing","PASSIVE",
AI1522="Sites strategiques &amp; DataCenter","PASSIVE",
AI1522="Exclu","Exclu",
AI1522="SAT","ACTIVE",
AI1522="SPARE-ISSUE","SPARE-ISSUE",
AI1522="Fiber CAmtel","ACTIVE",
AI1522="Fiber AOF","ACTIVE",
AI1522="Projet OCM (HUAWEI)","PLANNED WORKS",
AI1522="Projet OCM (NOKIA)","PLANNED WORKS",
AI1522="ACCESS-ISSUE","ACCESS-ISSUE",
AI1522="Projet OCM (ZTE, NOKIA, autres projets)","PLANNED WORKS",
AI1522="No root CAuse","No root cause",
AI1522="ODU HS","ACTIVE",
AI1522="IP &amp; VLAN","ACTIVE",
AI1522="Warehouse HUAWEI","SPARE-ISSUE",
AI1522="SPARE-HS","SPARE-ISSUE",
AI1522="Power Telco","ACTIVE", AI1522="no impacts","no impacts"
),"")</f>
        <v>no impacts</v>
      </c>
      <c r="AK1522" s="23" t="s">
        <v>5537</v>
      </c>
      <c r="AL1522" s="23" t="str">
        <f t="shared" si="39"/>
        <v>CTR_340</v>
      </c>
      <c r="AN1522" s="9" t="s">
        <v>5537</v>
      </c>
      <c r="AO1522" s="23" t="str">
        <f>_xlfn.XLOOKUP(B1522,'INCIDENT-05-03-2026'!E:E,'INCIDENT-05-03-2026'!F:F,"")</f>
        <v/>
      </c>
      <c r="AP1522" s="7" t="s">
        <v>5537</v>
      </c>
      <c r="AQ1522" s="6"/>
      <c r="AR1522" s="7"/>
      <c r="AS1522" s="3" t="str">
        <f>_xlfn.XLOOKUP(B1522,'[3]tt num | region | site id'!$C:$C,'[3]tt num | region | site id'!$Q:$Q,"")</f>
        <v/>
      </c>
      <c r="AT1522" s="24" t="str">
        <f>_xlfn.XLOOKUP(B1522,'[4]Cells Huawei 03052026 12h'!$B:$B,'[4]Cells Huawei 03052026 12h'!$T:$T,"")</f>
        <v/>
      </c>
      <c r="AU1522" s="24" t="str">
        <f>_xlfn.XLOOKUP(B1522,'[5]cells down 02052026 8h50'!$B:$B,'[5]cells down 02052026 8h50'!$R:$R,"")</f>
        <v/>
      </c>
      <c r="AV1522" s="24" t="str">
        <f>_xlfn.XLOOKUP(B1522,'[5]cells down 02052026 13h50'!$B:$B,'[5]cells down 02052026 13h50'!$R:$R,"")</f>
        <v/>
      </c>
      <c r="AW1522" s="24" t="str">
        <f>_xlfn.XLOOKUP(B1522,'[5]cells down 02052026 13h50'!$B:$B,'[5]cells down 02052026 13h50'!$R:$R,"")</f>
        <v/>
      </c>
      <c r="AX1522" s="24" t="str">
        <f>_xlfn.XLOOKUP(B1522,'[6]cell downs 03052026 8h40 '!$B:$B,'[6]cell downs 03052026 8h40 '!$R:$R,"")</f>
        <v/>
      </c>
      <c r="AY1522" s="24" t="str">
        <f>_xlfn.XLOOKUP(B1522,'[7]ALL SITES DOWN'!$D:$D,'[7]ALL SITES DOWN'!$J:$J,"")</f>
        <v/>
      </c>
      <c r="AZ1522" s="24" t="str">
        <f>_xlfn.XLOOKUP(B1522,'[8]ALL SITES DOWN'!$D:$D,'[8]ALL SITES DOWN'!$J:$J,"")</f>
        <v/>
      </c>
      <c r="BA1522" s="9" t="str">
        <f>_xlfn.XLOOKUP(B1522,[9]sheet1!$AC:$AC,[9]sheet1!$AF:$AF,"")</f>
        <v/>
      </c>
      <c r="BB1522" s="14" t="s">
        <v>5537</v>
      </c>
      <c r="BC1522" s="14" t="s">
        <v>5537</v>
      </c>
      <c r="BD1522" s="14" t="str">
        <f>_xlfn.XLOOKUP(B1522,'[10]cell downs 18042026 17h'!$B:$B,'[10]cell downs 18042026 17h'!$B:$B,"")</f>
        <v/>
      </c>
      <c r="BE1522" s="14" t="str">
        <f>_xlfn.XLOOKUP(B1522,'[11]Cells Huawei 19042026 15h'!$B:$B,'[11]Cells Huawei 19042026 15h'!$B:$B,"")</f>
        <v/>
      </c>
      <c r="BF1522" s="9" t="str">
        <f>_xlfn.XLOOKUP(B1522,'[12]cells down 19042026 9H40'!$B:$B,'[12]cells down 19042026 9H40'!$B:$B,"")</f>
        <v/>
      </c>
      <c r="BG1522" s="9" t="s">
        <v>4262</v>
      </c>
      <c r="BH1522" s="9" t="s">
        <v>594</v>
      </c>
    </row>
    <row r="1523" spans="1:60" s="9" customFormat="1" x14ac:dyDescent="0.3">
      <c r="A1523" s="1" t="s">
        <v>2179</v>
      </c>
      <c r="B1523" s="8" t="s">
        <v>2180</v>
      </c>
      <c r="C1523" s="3" t="str">
        <f>_xlfn.XLOOKUP(B1523,'[1]daily break down'!$D:$D,'[1]daily break down'!$E:$E,"")</f>
        <v>CENTRE</v>
      </c>
      <c r="D1523" s="1"/>
      <c r="E1523" s="1"/>
      <c r="F1523" s="3" t="s">
        <v>226</v>
      </c>
      <c r="G1523" s="1" t="s">
        <v>489</v>
      </c>
      <c r="H1523" s="42" t="str">
        <f>_xlfn.XLOOKUP(B1523,[2]CALCULATION!$B:$B,[2]CALCULATION!$H:$H,"")</f>
        <v>ZTE</v>
      </c>
      <c r="I1523" s="34">
        <v>0</v>
      </c>
      <c r="J1523" s="34">
        <v>0</v>
      </c>
      <c r="K1523" s="34">
        <v>0</v>
      </c>
      <c r="L1523" s="34">
        <v>0</v>
      </c>
      <c r="M1523" s="34">
        <v>0</v>
      </c>
      <c r="N1523" s="34">
        <v>0</v>
      </c>
      <c r="O1523" s="34">
        <v>0</v>
      </c>
      <c r="P1523" s="34">
        <v>0</v>
      </c>
      <c r="Q1523" s="34">
        <v>0</v>
      </c>
      <c r="R1523" s="34">
        <v>0</v>
      </c>
      <c r="S1523" s="35">
        <v>0</v>
      </c>
      <c r="T1523" s="35">
        <v>0</v>
      </c>
      <c r="U1523" s="35">
        <v>0</v>
      </c>
      <c r="V1523" s="35">
        <v>0</v>
      </c>
      <c r="W1523" s="35">
        <v>0</v>
      </c>
      <c r="X1523" s="35">
        <v>0</v>
      </c>
      <c r="Y1523" s="35">
        <v>0</v>
      </c>
      <c r="Z1523" s="35">
        <v>0</v>
      </c>
      <c r="AA1523" s="35">
        <v>0</v>
      </c>
      <c r="AB1523" s="35">
        <v>0</v>
      </c>
      <c r="AC1523" s="35">
        <v>0</v>
      </c>
      <c r="AD1523" s="35">
        <v>0</v>
      </c>
      <c r="AE1523" s="58" t="s">
        <v>5560</v>
      </c>
      <c r="AF1523" s="58"/>
      <c r="AG1523" s="57" t="str" cm="1">
        <f t="array" ref="AG1523">IFERROR(_xlfn.IFS(
AI1523="MPR ISSUE","PDH",
AI1523="BSS Hardware Issue","BSS",
AI1523="Sites strategiques, MLL, Pylone, etc.","ENVTECH",
AI1523="AKTIVCO DEFAUT GE &amp; POWER Cabinet","AKTIVCO",
AI1523="AKTIVCO Coupure ENEO &amp; Baisse de tension","AKTIVCO GRID ONLY",
AI1523="Coupure ENEO &amp; Baisse de tension","IHS GRID ONLY",
AI1523="Defaut GE &amp; POWER Cabinet","IHS",
AI1523="Sharing","Partners",
AI1523="Sites strategiques &amp; DataCenter","SST &amp; DC",
AI1523="Exclu","Exclu",
AI1523="SAT","SAT",
AI1523="SPARE-ISSUE","SPARE-ISSUE",
AI1523="Fiber CAmtel","TRANS_FO_CAMTEL",
AI1523="Fiber AOF","Fiber AOF",
AI1523="Projet OCM (HUAWEI)","TRAVAUX-HUAWEI",
AI1523="Projet OCM (NOKIA)","TRAVAUX-NOKIA",
AI1523="ACCESS-ISSUE","ACCESS-ISSUE",
AI1523="Projet OCM (ZTE, NOKIA, autres projets)","TRAVAUX OCM",
AI1523="No root CAuse","No root cause",
AI1523="ODU HS","PDH",
AI1523="IP &amp; VLAN","PDH",
AI1523="Warehouse HUAWEI","SPARE-ISSUE",
AI1523="SPARE-HS","SPARE-ISSUE",
AI1523="Power Telco","BSS",AI1523="no impacts","no impacts"
),"")</f>
        <v>no impacts</v>
      </c>
      <c r="AH1523" s="57" t="str" cm="1">
        <f t="array" ref="AH1523">IFERROR(_xlfn.IFS(
AI1523="MPR ISSUE","TX ISSUE",
AI1523="BSS Hardware Issue","RAN ISSUE",
AI1523="Sites strategiques, MLL, Pylone, etc.","ENVTECH",
AI1523="AKTIVCO DEFAUT GE &amp; POWER Cabinet","POWER ISSUE",
AI1523="AKTIVCO Coupure ENEO &amp; Baisse de tension","POWER ISSUE",
AI1523="Coupure ENEO &amp; Baisse de tension","POWER ISSUE",
AI1523="Defaut GE &amp; POWER Cabinet","POWER ISSUE",
AI1523="Sharing","POWER ISSUE",
AI1523="Sites strategiques &amp; DataCenter","POWER ISSUE",
AI1523="Exclu","Exclu",
AI1523="SAT","TX ISSUE",
AI1523="SPARE-ISSUE","SPARE-ISSUE",
AI1523="Fiber CAmtel","TX ISSUE",
AI1523="Fiber AOF","TX ISSUE",
AI1523="Projet OCM (HUAWEI)","TRAVAUX-HUAWEI",
AI1523="Projet OCM (NOKIA)","TRAVAUX -NOKIA",
AI1523="ACCESS-ISSUE","ACCESS-ISSUE",
AI1523="Projet OCM (ZTE, NOKIA, autres projets)","TRAVAUX OCM",
AI1523="No root CAuse","No root cause",
AI1523="ODU HS","TX ISSUE",
AI1523="IP &amp; VLAN","TX ISSUE",
AI1523="Warehouse HUAWEI","SPARE-ISSUE",
AI1523="SPARE-HS","SPARE-ISSUE",
AI1523="Power Telco","RAN ISSUE",AI1523="no impacts","no impacts"
),"")</f>
        <v>no impacts</v>
      </c>
      <c r="AI1523" s="85" t="s">
        <v>5998</v>
      </c>
      <c r="AJ1523" s="57" t="str" cm="1">
        <f t="array" ref="AJ1523">IFERROR(_xlfn.IFS(
AI1523="MPR ISSUE","ACTIVE",
AI1523="BSS Hardware Issue","ACTIVE",
AI1523="Sites strategiques, MLL, Pylone, etc.","PASSIVE",
AI1523="AKTIVCO DEFAUT GE &amp; POWER Cabinet","PASSIVE",
AI1523="AKTIVCO Coupure ENEO &amp; Baisse de tension","PASSIVE",
AI1523="Coupure ENEO &amp; Baisse de tension","PASSIVE",
AI1523="Defaut GE &amp; POWER Cabinet","PASSIVE",
AI1523="Sharing","PASSIVE",
AI1523="Sites strategiques &amp; DataCenter","PASSIVE",
AI1523="Exclu","Exclu",
AI1523="SAT","ACTIVE",
AI1523="SPARE-ISSUE","SPARE-ISSUE",
AI1523="Fiber CAmtel","ACTIVE",
AI1523="Fiber AOF","ACTIVE",
AI1523="Projet OCM (HUAWEI)","PLANNED WORKS",
AI1523="Projet OCM (NOKIA)","PLANNED WORKS",
AI1523="ACCESS-ISSUE","ACCESS-ISSUE",
AI1523="Projet OCM (ZTE, NOKIA, autres projets)","PLANNED WORKS",
AI1523="No root CAuse","No root cause",
AI1523="ODU HS","ACTIVE",
AI1523="IP &amp; VLAN","ACTIVE",
AI1523="Warehouse HUAWEI","SPARE-ISSUE",
AI1523="SPARE-HS","SPARE-ISSUE",
AI1523="Power Telco","ACTIVE", AI1523="no impacts","no impacts"
),"")</f>
        <v>no impacts</v>
      </c>
      <c r="AK1523" s="23" t="s">
        <v>5537</v>
      </c>
      <c r="AL1523" s="23" t="str">
        <f t="shared" si="39"/>
        <v>EST_001</v>
      </c>
      <c r="AN1523" s="9" t="s">
        <v>5537</v>
      </c>
      <c r="AO1523" s="23" t="str">
        <f>_xlfn.XLOOKUP(B1523,'INCIDENT-05-03-2026'!E:E,'INCIDENT-05-03-2026'!F:F,"")</f>
        <v/>
      </c>
      <c r="AP1523" s="7" t="s">
        <v>5537</v>
      </c>
      <c r="AQ1523" s="6"/>
      <c r="AR1523" s="7"/>
      <c r="AS1523" s="3" t="str">
        <f>_xlfn.XLOOKUP(B1523,'[3]tt num | region | site id'!$C:$C,'[3]tt num | region | site id'!$Q:$Q,"")</f>
        <v/>
      </c>
      <c r="AT1523" s="24" t="str">
        <f>_xlfn.XLOOKUP(B1523,'[4]Cells Huawei 03052026 12h'!$B:$B,'[4]Cells Huawei 03052026 12h'!$T:$T,"")</f>
        <v/>
      </c>
      <c r="AU1523" s="24" t="str">
        <f>_xlfn.XLOOKUP(B1523,'[5]cells down 02052026 8h50'!$B:$B,'[5]cells down 02052026 8h50'!$R:$R,"")</f>
        <v/>
      </c>
      <c r="AV1523" s="24" t="str">
        <f>_xlfn.XLOOKUP(B1523,'[5]cells down 02052026 13h50'!$B:$B,'[5]cells down 02052026 13h50'!$R:$R,"")</f>
        <v/>
      </c>
      <c r="AW1523" s="24" t="str">
        <f>_xlfn.XLOOKUP(B1523,'[5]cells down 02052026 13h50'!$B:$B,'[5]cells down 02052026 13h50'!$R:$R,"")</f>
        <v/>
      </c>
      <c r="AX1523" s="24" t="str">
        <f>_xlfn.XLOOKUP(B1523,'[6]cell downs 03052026 8h40 '!$B:$B,'[6]cell downs 03052026 8h40 '!$R:$R,"")</f>
        <v/>
      </c>
      <c r="AY1523" s="24" t="str">
        <f>_xlfn.XLOOKUP(B1523,'[7]ALL SITES DOWN'!$D:$D,'[7]ALL SITES DOWN'!$J:$J,"")</f>
        <v/>
      </c>
      <c r="AZ1523" s="24" t="str">
        <f>_xlfn.XLOOKUP(B1523,'[8]ALL SITES DOWN'!$D:$D,'[8]ALL SITES DOWN'!$J:$J,"")</f>
        <v/>
      </c>
      <c r="BA1523" s="9" t="str">
        <f>_xlfn.XLOOKUP(B1523,[9]sheet1!$AC:$AC,[9]sheet1!$AF:$AF,"")</f>
        <v/>
      </c>
      <c r="BB1523" s="14" t="s">
        <v>5537</v>
      </c>
      <c r="BC1523" s="14" t="s">
        <v>5537</v>
      </c>
      <c r="BD1523" s="14" t="str">
        <f>_xlfn.XLOOKUP(B1523,'[10]cell downs 18042026 17h'!$B:$B,'[10]cell downs 18042026 17h'!$B:$B,"")</f>
        <v/>
      </c>
      <c r="BE1523" s="14" t="str">
        <f>_xlfn.XLOOKUP(B1523,'[11]Cells Huawei 19042026 15h'!$B:$B,'[11]Cells Huawei 19042026 15h'!$B:$B,"")</f>
        <v/>
      </c>
      <c r="BF1523" s="9" t="str">
        <f>_xlfn.XLOOKUP(B1523,'[12]cells down 19042026 9H40'!$B:$B,'[12]cells down 19042026 9H40'!$B:$B,"")</f>
        <v/>
      </c>
      <c r="BG1523" s="9" t="s">
        <v>5537</v>
      </c>
      <c r="BH1523" s="9" t="s">
        <v>12</v>
      </c>
    </row>
    <row r="1524" spans="1:60" s="9" customFormat="1" x14ac:dyDescent="0.3">
      <c r="A1524" s="1" t="s">
        <v>2543</v>
      </c>
      <c r="B1524" s="8" t="s">
        <v>2544</v>
      </c>
      <c r="C1524" s="3" t="str">
        <f>_xlfn.XLOOKUP(B1524,'[1]daily break down'!$D:$D,'[1]daily break down'!$E:$E,"")</f>
        <v>Yaounde</v>
      </c>
      <c r="D1524" s="1" t="s">
        <v>21</v>
      </c>
      <c r="E1524" s="1" t="s">
        <v>36</v>
      </c>
      <c r="F1524" s="3" t="s">
        <v>37</v>
      </c>
      <c r="G1524" s="1" t="s">
        <v>38</v>
      </c>
      <c r="H1524" s="42" t="str">
        <f>_xlfn.XLOOKUP(B1524,[2]CALCULATION!$B:$B,[2]CALCULATION!$H:$H,"")</f>
        <v>ZTE</v>
      </c>
      <c r="I1524" s="34">
        <v>0</v>
      </c>
      <c r="J1524" s="34">
        <v>0</v>
      </c>
      <c r="K1524" s="34">
        <v>0</v>
      </c>
      <c r="L1524" s="34">
        <v>0</v>
      </c>
      <c r="M1524" s="34">
        <v>0</v>
      </c>
      <c r="N1524" s="34">
        <v>0</v>
      </c>
      <c r="O1524" s="34">
        <v>0</v>
      </c>
      <c r="P1524" s="34">
        <v>0</v>
      </c>
      <c r="Q1524" s="34">
        <v>0</v>
      </c>
      <c r="R1524" s="34">
        <v>0</v>
      </c>
      <c r="S1524" s="35">
        <v>0</v>
      </c>
      <c r="T1524" s="35">
        <v>0</v>
      </c>
      <c r="U1524" s="35">
        <v>0</v>
      </c>
      <c r="V1524" s="35">
        <v>0</v>
      </c>
      <c r="W1524" s="35">
        <v>0</v>
      </c>
      <c r="X1524" s="35">
        <v>0</v>
      </c>
      <c r="Y1524" s="35">
        <v>0</v>
      </c>
      <c r="Z1524" s="35">
        <v>0</v>
      </c>
      <c r="AA1524" s="35">
        <v>0</v>
      </c>
      <c r="AB1524" s="35">
        <v>0</v>
      </c>
      <c r="AC1524" s="35">
        <v>0</v>
      </c>
      <c r="AD1524" s="35">
        <v>0</v>
      </c>
      <c r="AE1524" s="58" t="s">
        <v>5560</v>
      </c>
      <c r="AF1524" s="58"/>
      <c r="AG1524" s="57" t="str" cm="1">
        <f t="array" ref="AG1524">IFERROR(_xlfn.IFS(
AI1524="MPR ISSUE","PDH",
AI1524="BSS Hardware Issue","BSS",
AI1524="Sites strategiques, MLL, Pylone, etc.","ENVTECH",
AI1524="AKTIVCO DEFAUT GE &amp; POWER Cabinet","AKTIVCO",
AI1524="AKTIVCO Coupure ENEO &amp; Baisse de tension","AKTIVCO GRID ONLY",
AI1524="Coupure ENEO &amp; Baisse de tension","IHS GRID ONLY",
AI1524="Defaut GE &amp; POWER Cabinet","IHS",
AI1524="Sharing","Partners",
AI1524="Sites strategiques &amp; DataCenter","SST &amp; DC",
AI1524="Exclu","Exclu",
AI1524="SAT","SAT",
AI1524="SPARE-ISSUE","SPARE-ISSUE",
AI1524="Fiber CAmtel","TRANS_FO_CAMTEL",
AI1524="Fiber AOF","Fiber AOF",
AI1524="Projet OCM (HUAWEI)","TRAVAUX-HUAWEI",
AI1524="Projet OCM (NOKIA)","TRAVAUX-NOKIA",
AI1524="ACCESS-ISSUE","ACCESS-ISSUE",
AI1524="Projet OCM (ZTE, NOKIA, autres projets)","TRAVAUX OCM",
AI1524="No root CAuse","No root cause",
AI1524="ODU HS","PDH",
AI1524="IP &amp; VLAN","PDH",
AI1524="Warehouse HUAWEI","SPARE-ISSUE",
AI1524="SPARE-HS","SPARE-ISSUE",
AI1524="Power Telco","BSS",AI1524="no impacts","no impacts"
),"")</f>
        <v>no impacts</v>
      </c>
      <c r="AH1524" s="57" t="str" cm="1">
        <f t="array" ref="AH1524">IFERROR(_xlfn.IFS(
AI1524="MPR ISSUE","TX ISSUE",
AI1524="BSS Hardware Issue","RAN ISSUE",
AI1524="Sites strategiques, MLL, Pylone, etc.","ENVTECH",
AI1524="AKTIVCO DEFAUT GE &amp; POWER Cabinet","POWER ISSUE",
AI1524="AKTIVCO Coupure ENEO &amp; Baisse de tension","POWER ISSUE",
AI1524="Coupure ENEO &amp; Baisse de tension","POWER ISSUE",
AI1524="Defaut GE &amp; POWER Cabinet","POWER ISSUE",
AI1524="Sharing","POWER ISSUE",
AI1524="Sites strategiques &amp; DataCenter","POWER ISSUE",
AI1524="Exclu","Exclu",
AI1524="SAT","TX ISSUE",
AI1524="SPARE-ISSUE","SPARE-ISSUE",
AI1524="Fiber CAmtel","TX ISSUE",
AI1524="Fiber AOF","TX ISSUE",
AI1524="Projet OCM (HUAWEI)","TRAVAUX-HUAWEI",
AI1524="Projet OCM (NOKIA)","TRAVAUX -NOKIA",
AI1524="ACCESS-ISSUE","ACCESS-ISSUE",
AI1524="Projet OCM (ZTE, NOKIA, autres projets)","TRAVAUX OCM",
AI1524="No root CAuse","No root cause",
AI1524="ODU HS","TX ISSUE",
AI1524="IP &amp; VLAN","TX ISSUE",
AI1524="Warehouse HUAWEI","SPARE-ISSUE",
AI1524="SPARE-HS","SPARE-ISSUE",
AI1524="Power Telco","RAN ISSUE",AI1524="no impacts","no impacts"
),"")</f>
        <v>no impacts</v>
      </c>
      <c r="AI1524" s="85" t="s">
        <v>5998</v>
      </c>
      <c r="AJ1524" s="57" t="str" cm="1">
        <f t="array" ref="AJ1524">IFERROR(_xlfn.IFS(
AI1524="MPR ISSUE","ACTIVE",
AI1524="BSS Hardware Issue","ACTIVE",
AI1524="Sites strategiques, MLL, Pylone, etc.","PASSIVE",
AI1524="AKTIVCO DEFAUT GE &amp; POWER Cabinet","PASSIVE",
AI1524="AKTIVCO Coupure ENEO &amp; Baisse de tension","PASSIVE",
AI1524="Coupure ENEO &amp; Baisse de tension","PASSIVE",
AI1524="Defaut GE &amp; POWER Cabinet","PASSIVE",
AI1524="Sharing","PASSIVE",
AI1524="Sites strategiques &amp; DataCenter","PASSIVE",
AI1524="Exclu","Exclu",
AI1524="SAT","ACTIVE",
AI1524="SPARE-ISSUE","SPARE-ISSUE",
AI1524="Fiber CAmtel","ACTIVE",
AI1524="Fiber AOF","ACTIVE",
AI1524="Projet OCM (HUAWEI)","PLANNED WORKS",
AI1524="Projet OCM (NOKIA)","PLANNED WORKS",
AI1524="ACCESS-ISSUE","ACCESS-ISSUE",
AI1524="Projet OCM (ZTE, NOKIA, autres projets)","PLANNED WORKS",
AI1524="No root CAuse","No root cause",
AI1524="ODU HS","ACTIVE",
AI1524="IP &amp; VLAN","ACTIVE",
AI1524="Warehouse HUAWEI","SPARE-ISSUE",
AI1524="SPARE-HS","SPARE-ISSUE",
AI1524="Power Telco","ACTIVE", AI1524="no impacts","no impacts"
),"")</f>
        <v>no impacts</v>
      </c>
      <c r="AK1524" s="23" t="s">
        <v>5537</v>
      </c>
      <c r="AL1524" s="23" t="str">
        <f t="shared" si="39"/>
        <v>CTR_597</v>
      </c>
      <c r="AN1524" s="9" t="s">
        <v>5537</v>
      </c>
      <c r="AO1524" s="23" t="str">
        <f>_xlfn.XLOOKUP(B1524,'INCIDENT-05-03-2026'!E:E,'INCIDENT-05-03-2026'!F:F,"")</f>
        <v/>
      </c>
      <c r="AP1524" s="7" t="s">
        <v>5537</v>
      </c>
      <c r="AQ1524" s="6"/>
      <c r="AR1524" s="7"/>
      <c r="AS1524" s="3" t="str">
        <f>_xlfn.XLOOKUP(B1524,'[3]tt num | region | site id'!$C:$C,'[3]tt num | region | site id'!$Q:$Q,"")</f>
        <v/>
      </c>
      <c r="AT1524" s="24" t="str">
        <f>_xlfn.XLOOKUP(B1524,'[4]Cells Huawei 03052026 12h'!$B:$B,'[4]Cells Huawei 03052026 12h'!$T:$T,"")</f>
        <v/>
      </c>
      <c r="AU1524" s="24" t="str">
        <f>_xlfn.XLOOKUP(B1524,'[5]cells down 02052026 8h50'!$B:$B,'[5]cells down 02052026 8h50'!$R:$R,"")</f>
        <v/>
      </c>
      <c r="AV1524" s="24" t="str">
        <f>_xlfn.XLOOKUP(B1524,'[5]cells down 02052026 13h50'!$B:$B,'[5]cells down 02052026 13h50'!$R:$R,"")</f>
        <v/>
      </c>
      <c r="AW1524" s="24" t="str">
        <f>_xlfn.XLOOKUP(B1524,'[5]cells down 02052026 13h50'!$B:$B,'[5]cells down 02052026 13h50'!$R:$R,"")</f>
        <v/>
      </c>
      <c r="AX1524" s="24" t="str">
        <f>_xlfn.XLOOKUP(B1524,'[6]cell downs 03052026 8h40 '!$B:$B,'[6]cell downs 03052026 8h40 '!$R:$R,"")</f>
        <v/>
      </c>
      <c r="AY1524" s="24" t="str">
        <f>_xlfn.XLOOKUP(B1524,'[7]ALL SITES DOWN'!$D:$D,'[7]ALL SITES DOWN'!$J:$J,"")</f>
        <v/>
      </c>
      <c r="AZ1524" s="24" t="str">
        <f>_xlfn.XLOOKUP(B1524,'[8]ALL SITES DOWN'!$D:$D,'[8]ALL SITES DOWN'!$J:$J,"")</f>
        <v/>
      </c>
      <c r="BA1524" s="9" t="str">
        <f>_xlfn.XLOOKUP(B1524,[9]sheet1!$AC:$AC,[9]sheet1!$AF:$AF,"")</f>
        <v/>
      </c>
      <c r="BB1524" s="14" t="s">
        <v>5537</v>
      </c>
      <c r="BC1524" s="14" t="s">
        <v>5537</v>
      </c>
      <c r="BD1524" s="14" t="str">
        <f>_xlfn.XLOOKUP(B1524,'[10]cell downs 18042026 17h'!$B:$B,'[10]cell downs 18042026 17h'!$B:$B,"")</f>
        <v/>
      </c>
      <c r="BE1524" s="14" t="str">
        <f>_xlfn.XLOOKUP(B1524,'[11]Cells Huawei 19042026 15h'!$B:$B,'[11]Cells Huawei 19042026 15h'!$B:$B,"")</f>
        <v/>
      </c>
      <c r="BF1524" s="9" t="str">
        <f>_xlfn.XLOOKUP(B1524,'[12]cells down 19042026 9H40'!$B:$B,'[12]cells down 19042026 9H40'!$B:$B,"")</f>
        <v/>
      </c>
      <c r="BG1524" s="9" t="s">
        <v>5537</v>
      </c>
      <c r="BH1524" s="9" t="s">
        <v>5537</v>
      </c>
    </row>
    <row r="1525" spans="1:60" s="9" customFormat="1" x14ac:dyDescent="0.3">
      <c r="A1525" s="1" t="s">
        <v>2555</v>
      </c>
      <c r="B1525" s="8" t="s">
        <v>2556</v>
      </c>
      <c r="C1525" s="3" t="str">
        <f>_xlfn.XLOOKUP(B1525,'[1]daily break down'!$D:$D,'[1]daily break down'!$E:$E,"")</f>
        <v>CENTRE</v>
      </c>
      <c r="D1525" s="1" t="s">
        <v>21</v>
      </c>
      <c r="E1525" s="1" t="s">
        <v>563</v>
      </c>
      <c r="F1525" s="3" t="s">
        <v>37</v>
      </c>
      <c r="G1525" s="1" t="s">
        <v>1743</v>
      </c>
      <c r="H1525" s="42" t="str">
        <f>_xlfn.XLOOKUP(B1525,[2]CALCULATION!$B:$B,[2]CALCULATION!$H:$H,"")</f>
        <v>ZTE</v>
      </c>
      <c r="I1525" s="34">
        <v>0</v>
      </c>
      <c r="J1525" s="34">
        <v>0</v>
      </c>
      <c r="K1525" s="34">
        <v>0</v>
      </c>
      <c r="L1525" s="34">
        <v>0</v>
      </c>
      <c r="M1525" s="34">
        <v>0</v>
      </c>
      <c r="N1525" s="34">
        <v>0.11542862687018635</v>
      </c>
      <c r="O1525" s="34">
        <v>0</v>
      </c>
      <c r="P1525" s="34">
        <v>0</v>
      </c>
      <c r="Q1525" s="34">
        <v>2.1620038637913663</v>
      </c>
      <c r="R1525" s="34">
        <v>0</v>
      </c>
      <c r="S1525" s="35">
        <v>0</v>
      </c>
      <c r="T1525" s="35">
        <v>0</v>
      </c>
      <c r="U1525" s="35">
        <v>0</v>
      </c>
      <c r="V1525" s="35">
        <v>0</v>
      </c>
      <c r="W1525" s="35">
        <v>0</v>
      </c>
      <c r="X1525" s="35">
        <v>0</v>
      </c>
      <c r="Y1525" s="35">
        <v>0</v>
      </c>
      <c r="Z1525" s="35">
        <v>0</v>
      </c>
      <c r="AA1525" s="35">
        <v>0</v>
      </c>
      <c r="AB1525" s="35">
        <v>0</v>
      </c>
      <c r="AC1525" s="35">
        <v>0</v>
      </c>
      <c r="AD1525" s="35">
        <v>0</v>
      </c>
      <c r="AE1525" s="58" t="s">
        <v>5560</v>
      </c>
      <c r="AF1525" s="58"/>
      <c r="AG1525" s="57" t="str" cm="1">
        <f t="array" ref="AG1525">IFERROR(_xlfn.IFS(
AI1525="MPR ISSUE","PDH",
AI1525="BSS Hardware Issue","BSS",
AI1525="Sites strategiques, MLL, Pylone, etc.","ENVTECH",
AI1525="AKTIVCO DEFAUT GE &amp; POWER Cabinet","AKTIVCO",
AI1525="AKTIVCO Coupure ENEO &amp; Baisse de tension","AKTIVCO GRID ONLY",
AI1525="Coupure ENEO &amp; Baisse de tension","IHS GRID ONLY",
AI1525="Defaut GE &amp; POWER Cabinet","IHS",
AI1525="Sharing","Partners",
AI1525="Sites strategiques &amp; DataCenter","SST &amp; DC",
AI1525="Exclu","Exclu",
AI1525="SAT","SAT",
AI1525="SPARE-ISSUE","SPARE-ISSUE",
AI1525="Fiber CAmtel","TRANS_FO_CAMTEL",
AI1525="Fiber AOF","Fiber AOF",
AI1525="Projet OCM (HUAWEI)","TRAVAUX-HUAWEI",
AI1525="Projet OCM (NOKIA)","TRAVAUX-NOKIA",
AI1525="ACCESS-ISSUE","ACCESS-ISSUE",
AI1525="Projet OCM (ZTE, NOKIA, autres projets)","TRAVAUX OCM",
AI1525="No root CAuse","No root cause",
AI1525="ODU HS","PDH",
AI1525="IP &amp; VLAN","PDH",
AI1525="Warehouse HUAWEI","SPARE-ISSUE",
AI1525="SPARE-HS","SPARE-ISSUE",
AI1525="Power Telco","BSS",AI1525="no impacts","no impacts"
),"")</f>
        <v>no impacts</v>
      </c>
      <c r="AH1525" s="57" t="str" cm="1">
        <f t="array" ref="AH1525">IFERROR(_xlfn.IFS(
AI1525="MPR ISSUE","TX ISSUE",
AI1525="BSS Hardware Issue","RAN ISSUE",
AI1525="Sites strategiques, MLL, Pylone, etc.","ENVTECH",
AI1525="AKTIVCO DEFAUT GE &amp; POWER Cabinet","POWER ISSUE",
AI1525="AKTIVCO Coupure ENEO &amp; Baisse de tension","POWER ISSUE",
AI1525="Coupure ENEO &amp; Baisse de tension","POWER ISSUE",
AI1525="Defaut GE &amp; POWER Cabinet","POWER ISSUE",
AI1525="Sharing","POWER ISSUE",
AI1525="Sites strategiques &amp; DataCenter","POWER ISSUE",
AI1525="Exclu","Exclu",
AI1525="SAT","TX ISSUE",
AI1525="SPARE-ISSUE","SPARE-ISSUE",
AI1525="Fiber CAmtel","TX ISSUE",
AI1525="Fiber AOF","TX ISSUE",
AI1525="Projet OCM (HUAWEI)","TRAVAUX-HUAWEI",
AI1525="Projet OCM (NOKIA)","TRAVAUX -NOKIA",
AI1525="ACCESS-ISSUE","ACCESS-ISSUE",
AI1525="Projet OCM (ZTE, NOKIA, autres projets)","TRAVAUX OCM",
AI1525="No root CAuse","No root cause",
AI1525="ODU HS","TX ISSUE",
AI1525="IP &amp; VLAN","TX ISSUE",
AI1525="Warehouse HUAWEI","SPARE-ISSUE",
AI1525="SPARE-HS","SPARE-ISSUE",
AI1525="Power Telco","RAN ISSUE",AI1525="no impacts","no impacts"
),"")</f>
        <v>no impacts</v>
      </c>
      <c r="AI1525" s="85" t="s">
        <v>5998</v>
      </c>
      <c r="AJ1525" s="57" t="str" cm="1">
        <f t="array" ref="AJ1525">IFERROR(_xlfn.IFS(
AI1525="MPR ISSUE","ACTIVE",
AI1525="BSS Hardware Issue","ACTIVE",
AI1525="Sites strategiques, MLL, Pylone, etc.","PASSIVE",
AI1525="AKTIVCO DEFAUT GE &amp; POWER Cabinet","PASSIVE",
AI1525="AKTIVCO Coupure ENEO &amp; Baisse de tension","PASSIVE",
AI1525="Coupure ENEO &amp; Baisse de tension","PASSIVE",
AI1525="Defaut GE &amp; POWER Cabinet","PASSIVE",
AI1525="Sharing","PASSIVE",
AI1525="Sites strategiques &amp; DataCenter","PASSIVE",
AI1525="Exclu","Exclu",
AI1525="SAT","ACTIVE",
AI1525="SPARE-ISSUE","SPARE-ISSUE",
AI1525="Fiber CAmtel","ACTIVE",
AI1525="Fiber AOF","ACTIVE",
AI1525="Projet OCM (HUAWEI)","PLANNED WORKS",
AI1525="Projet OCM (NOKIA)","PLANNED WORKS",
AI1525="ACCESS-ISSUE","ACCESS-ISSUE",
AI1525="Projet OCM (ZTE, NOKIA, autres projets)","PLANNED WORKS",
AI1525="No root CAuse","No root cause",
AI1525="ODU HS","ACTIVE",
AI1525="IP &amp; VLAN","ACTIVE",
AI1525="Warehouse HUAWEI","SPARE-ISSUE",
AI1525="SPARE-HS","SPARE-ISSUE",
AI1525="Power Telco","ACTIVE", AI1525="no impacts","no impacts"
),"")</f>
        <v>no impacts</v>
      </c>
      <c r="AK1525" s="23" t="s">
        <v>5537</v>
      </c>
      <c r="AL1525" s="23" t="str">
        <f t="shared" si="39"/>
        <v>CTR_867</v>
      </c>
      <c r="AN1525" s="9" t="s">
        <v>5537</v>
      </c>
      <c r="AO1525" s="23" t="str">
        <f>_xlfn.XLOOKUP(B1525,'INCIDENT-05-03-2026'!E:E,'INCIDENT-05-03-2026'!F:F,"")</f>
        <v/>
      </c>
      <c r="AP1525" s="7" t="s">
        <v>5537</v>
      </c>
      <c r="AQ1525" s="6"/>
      <c r="AR1525" s="7"/>
      <c r="AS1525" s="3" t="str">
        <f>_xlfn.XLOOKUP(B1525,'[3]tt num | region | site id'!$C:$C,'[3]tt num | region | site id'!$Q:$Q,"")</f>
        <v/>
      </c>
      <c r="AT1525" s="24" t="str">
        <f>_xlfn.XLOOKUP(B1525,'[4]Cells Huawei 03052026 12h'!$B:$B,'[4]Cells Huawei 03052026 12h'!$T:$T,"")</f>
        <v/>
      </c>
      <c r="AU1525" s="24" t="str">
        <f>_xlfn.XLOOKUP(B1525,'[5]cells down 02052026 8h50'!$B:$B,'[5]cells down 02052026 8h50'!$R:$R,"")</f>
        <v/>
      </c>
      <c r="AV1525" s="24" t="str">
        <f>_xlfn.XLOOKUP(B1525,'[5]cells down 02052026 13h50'!$B:$B,'[5]cells down 02052026 13h50'!$R:$R,"")</f>
        <v/>
      </c>
      <c r="AW1525" s="24" t="str">
        <f>_xlfn.XLOOKUP(B1525,'[5]cells down 02052026 13h50'!$B:$B,'[5]cells down 02052026 13h50'!$R:$R,"")</f>
        <v/>
      </c>
      <c r="AX1525" s="24" t="str">
        <f>_xlfn.XLOOKUP(B1525,'[6]cell downs 03052026 8h40 '!$B:$B,'[6]cell downs 03052026 8h40 '!$R:$R,"")</f>
        <v/>
      </c>
      <c r="AY1525" s="24" t="str">
        <f>_xlfn.XLOOKUP(B1525,'[7]ALL SITES DOWN'!$D:$D,'[7]ALL SITES DOWN'!$J:$J,"")</f>
        <v/>
      </c>
      <c r="AZ1525" s="24" t="str">
        <f>_xlfn.XLOOKUP(B1525,'[8]ALL SITES DOWN'!$D:$D,'[8]ALL SITES DOWN'!$J:$J,"")</f>
        <v/>
      </c>
      <c r="BA1525" s="9" t="str">
        <f>_xlfn.XLOOKUP(B1525,[9]sheet1!$AC:$AC,[9]sheet1!$AF:$AF,"")</f>
        <v/>
      </c>
      <c r="BB1525" s="14" t="s">
        <v>5537</v>
      </c>
      <c r="BC1525" s="14" t="s">
        <v>5537</v>
      </c>
      <c r="BD1525" s="14" t="str">
        <f>_xlfn.XLOOKUP(B1525,'[10]cell downs 18042026 17h'!$B:$B,'[10]cell downs 18042026 17h'!$B:$B,"")</f>
        <v/>
      </c>
      <c r="BE1525" s="14" t="str">
        <f>_xlfn.XLOOKUP(B1525,'[11]Cells Huawei 19042026 15h'!$B:$B,'[11]Cells Huawei 19042026 15h'!$B:$B,"")</f>
        <v/>
      </c>
      <c r="BF1525" s="9" t="str">
        <f>_xlfn.XLOOKUP(B1525,'[12]cells down 19042026 9H40'!$B:$B,'[12]cells down 19042026 9H40'!$B:$B,"")</f>
        <v/>
      </c>
      <c r="BG1525" s="9" t="s">
        <v>5537</v>
      </c>
      <c r="BH1525" s="9" t="s">
        <v>5580</v>
      </c>
    </row>
    <row r="1526" spans="1:60" s="9" customFormat="1" x14ac:dyDescent="0.3">
      <c r="A1526" s="1" t="s">
        <v>2697</v>
      </c>
      <c r="B1526" s="8" t="s">
        <v>2698</v>
      </c>
      <c r="C1526" s="3" t="str">
        <f>_xlfn.XLOOKUP(B1526,'[1]daily break down'!$D:$D,'[1]daily break down'!$E:$E,"")</f>
        <v>Yaounde</v>
      </c>
      <c r="D1526" s="1" t="s">
        <v>11</v>
      </c>
      <c r="E1526" s="1"/>
      <c r="F1526" s="3" t="s">
        <v>37</v>
      </c>
      <c r="G1526" s="1" t="s">
        <v>38</v>
      </c>
      <c r="H1526" s="42" t="str">
        <f>_xlfn.XLOOKUP(B1526,[2]CALCULATION!$B:$B,[2]CALCULATION!$H:$H,"")</f>
        <v>ZTE</v>
      </c>
      <c r="I1526" s="34">
        <v>0</v>
      </c>
      <c r="J1526" s="34">
        <v>0</v>
      </c>
      <c r="K1526" s="34">
        <v>0</v>
      </c>
      <c r="L1526" s="34">
        <v>0</v>
      </c>
      <c r="M1526" s="34">
        <v>0</v>
      </c>
      <c r="N1526" s="34">
        <v>0</v>
      </c>
      <c r="O1526" s="34">
        <v>0</v>
      </c>
      <c r="P1526" s="34">
        <v>0</v>
      </c>
      <c r="Q1526" s="34">
        <v>0</v>
      </c>
      <c r="R1526" s="34">
        <v>0</v>
      </c>
      <c r="S1526" s="35">
        <v>0</v>
      </c>
      <c r="T1526" s="35">
        <v>0</v>
      </c>
      <c r="U1526" s="35">
        <v>0</v>
      </c>
      <c r="V1526" s="35">
        <v>0</v>
      </c>
      <c r="W1526" s="35">
        <v>0</v>
      </c>
      <c r="X1526" s="35">
        <v>0</v>
      </c>
      <c r="Y1526" s="35">
        <v>0</v>
      </c>
      <c r="Z1526" s="35">
        <v>0</v>
      </c>
      <c r="AA1526" s="35">
        <v>0</v>
      </c>
      <c r="AB1526" s="35">
        <v>0</v>
      </c>
      <c r="AC1526" s="35">
        <v>0</v>
      </c>
      <c r="AD1526" s="35">
        <v>0</v>
      </c>
      <c r="AE1526" s="58" t="s">
        <v>5560</v>
      </c>
      <c r="AF1526" s="58"/>
      <c r="AG1526" s="57" t="str" cm="1">
        <f t="array" ref="AG1526">IFERROR(_xlfn.IFS(
AI1526="MPR ISSUE","PDH",
AI1526="BSS Hardware Issue","BSS",
AI1526="Sites strategiques, MLL, Pylone, etc.","ENVTECH",
AI1526="AKTIVCO DEFAUT GE &amp; POWER Cabinet","AKTIVCO",
AI1526="AKTIVCO Coupure ENEO &amp; Baisse de tension","AKTIVCO GRID ONLY",
AI1526="Coupure ENEO &amp; Baisse de tension","IHS GRID ONLY",
AI1526="Defaut GE &amp; POWER Cabinet","IHS",
AI1526="Sharing","Partners",
AI1526="Sites strategiques &amp; DataCenter","SST &amp; DC",
AI1526="Exclu","Exclu",
AI1526="SAT","SAT",
AI1526="SPARE-ISSUE","SPARE-ISSUE",
AI1526="Fiber CAmtel","TRANS_FO_CAMTEL",
AI1526="Fiber AOF","Fiber AOF",
AI1526="Projet OCM (HUAWEI)","TRAVAUX-HUAWEI",
AI1526="Projet OCM (NOKIA)","TRAVAUX-NOKIA",
AI1526="ACCESS-ISSUE","ACCESS-ISSUE",
AI1526="Projet OCM (ZTE, NOKIA, autres projets)","TRAVAUX OCM",
AI1526="No root CAuse","No root cause",
AI1526="ODU HS","PDH",
AI1526="IP &amp; VLAN","PDH",
AI1526="Warehouse HUAWEI","SPARE-ISSUE",
AI1526="SPARE-HS","SPARE-ISSUE",
AI1526="Power Telco","BSS",AI1526="no impacts","no impacts"
),"")</f>
        <v>no impacts</v>
      </c>
      <c r="AH1526" s="57" t="str" cm="1">
        <f t="array" ref="AH1526">IFERROR(_xlfn.IFS(
AI1526="MPR ISSUE","TX ISSUE",
AI1526="BSS Hardware Issue","RAN ISSUE",
AI1526="Sites strategiques, MLL, Pylone, etc.","ENVTECH",
AI1526="AKTIVCO DEFAUT GE &amp; POWER Cabinet","POWER ISSUE",
AI1526="AKTIVCO Coupure ENEO &amp; Baisse de tension","POWER ISSUE",
AI1526="Coupure ENEO &amp; Baisse de tension","POWER ISSUE",
AI1526="Defaut GE &amp; POWER Cabinet","POWER ISSUE",
AI1526="Sharing","POWER ISSUE",
AI1526="Sites strategiques &amp; DataCenter","POWER ISSUE",
AI1526="Exclu","Exclu",
AI1526="SAT","TX ISSUE",
AI1526="SPARE-ISSUE","SPARE-ISSUE",
AI1526="Fiber CAmtel","TX ISSUE",
AI1526="Fiber AOF","TX ISSUE",
AI1526="Projet OCM (HUAWEI)","TRAVAUX-HUAWEI",
AI1526="Projet OCM (NOKIA)","TRAVAUX -NOKIA",
AI1526="ACCESS-ISSUE","ACCESS-ISSUE",
AI1526="Projet OCM (ZTE, NOKIA, autres projets)","TRAVAUX OCM",
AI1526="No root CAuse","No root cause",
AI1526="ODU HS","TX ISSUE",
AI1526="IP &amp; VLAN","TX ISSUE",
AI1526="Warehouse HUAWEI","SPARE-ISSUE",
AI1526="SPARE-HS","SPARE-ISSUE",
AI1526="Power Telco","RAN ISSUE",AI1526="no impacts","no impacts"
),"")</f>
        <v>no impacts</v>
      </c>
      <c r="AI1526" s="85" t="s">
        <v>5998</v>
      </c>
      <c r="AJ1526" s="57" t="str" cm="1">
        <f t="array" ref="AJ1526">IFERROR(_xlfn.IFS(
AI1526="MPR ISSUE","ACTIVE",
AI1526="BSS Hardware Issue","ACTIVE",
AI1526="Sites strategiques, MLL, Pylone, etc.","PASSIVE",
AI1526="AKTIVCO DEFAUT GE &amp; POWER Cabinet","PASSIVE",
AI1526="AKTIVCO Coupure ENEO &amp; Baisse de tension","PASSIVE",
AI1526="Coupure ENEO &amp; Baisse de tension","PASSIVE",
AI1526="Defaut GE &amp; POWER Cabinet","PASSIVE",
AI1526="Sharing","PASSIVE",
AI1526="Sites strategiques &amp; DataCenter","PASSIVE",
AI1526="Exclu","Exclu",
AI1526="SAT","ACTIVE",
AI1526="SPARE-ISSUE","SPARE-ISSUE",
AI1526="Fiber CAmtel","ACTIVE",
AI1526="Fiber AOF","ACTIVE",
AI1526="Projet OCM (HUAWEI)","PLANNED WORKS",
AI1526="Projet OCM (NOKIA)","PLANNED WORKS",
AI1526="ACCESS-ISSUE","ACCESS-ISSUE",
AI1526="Projet OCM (ZTE, NOKIA, autres projets)","PLANNED WORKS",
AI1526="No root CAuse","No root cause",
AI1526="ODU HS","ACTIVE",
AI1526="IP &amp; VLAN","ACTIVE",
AI1526="Warehouse HUAWEI","SPARE-ISSUE",
AI1526="SPARE-HS","SPARE-ISSUE",
AI1526="Power Telco","ACTIVE", AI1526="no impacts","no impacts"
),"")</f>
        <v>no impacts</v>
      </c>
      <c r="AK1526" s="23" t="s">
        <v>5537</v>
      </c>
      <c r="AL1526" s="23" t="str">
        <f t="shared" si="39"/>
        <v>CTR_578</v>
      </c>
      <c r="AN1526" s="9" t="s">
        <v>5537</v>
      </c>
      <c r="AO1526" s="23" t="str">
        <f>_xlfn.XLOOKUP(B1526,'INCIDENT-05-03-2026'!E:E,'INCIDENT-05-03-2026'!F:F,"")</f>
        <v/>
      </c>
      <c r="AP1526" s="7" t="s">
        <v>5537</v>
      </c>
      <c r="AQ1526" s="6"/>
      <c r="AR1526" s="7"/>
      <c r="AS1526" s="3" t="str">
        <f>_xlfn.XLOOKUP(B1526,'[3]tt num | region | site id'!$C:$C,'[3]tt num | region | site id'!$Q:$Q,"")</f>
        <v/>
      </c>
      <c r="AT1526" s="24" t="str">
        <f>_xlfn.XLOOKUP(B1526,'[4]Cells Huawei 03052026 12h'!$B:$B,'[4]Cells Huawei 03052026 12h'!$T:$T,"")</f>
        <v/>
      </c>
      <c r="AU1526" s="24" t="str">
        <f>_xlfn.XLOOKUP(B1526,'[5]cells down 02052026 8h50'!$B:$B,'[5]cells down 02052026 8h50'!$R:$R,"")</f>
        <v/>
      </c>
      <c r="AV1526" s="24" t="str">
        <f>_xlfn.XLOOKUP(B1526,'[5]cells down 02052026 13h50'!$B:$B,'[5]cells down 02052026 13h50'!$R:$R,"")</f>
        <v/>
      </c>
      <c r="AW1526" s="24" t="str">
        <f>_xlfn.XLOOKUP(B1526,'[5]cells down 02052026 13h50'!$B:$B,'[5]cells down 02052026 13h50'!$R:$R,"")</f>
        <v/>
      </c>
      <c r="AX1526" s="24" t="str">
        <f>_xlfn.XLOOKUP(B1526,'[6]cell downs 03052026 8h40 '!$B:$B,'[6]cell downs 03052026 8h40 '!$R:$R,"")</f>
        <v/>
      </c>
      <c r="AY1526" s="24" t="str">
        <f>_xlfn.XLOOKUP(B1526,'[7]ALL SITES DOWN'!$D:$D,'[7]ALL SITES DOWN'!$J:$J,"")</f>
        <v/>
      </c>
      <c r="AZ1526" s="24" t="str">
        <f>_xlfn.XLOOKUP(B1526,'[8]ALL SITES DOWN'!$D:$D,'[8]ALL SITES DOWN'!$J:$J,"")</f>
        <v/>
      </c>
      <c r="BA1526" s="9" t="str">
        <f>_xlfn.XLOOKUP(B1526,[9]sheet1!$AC:$AC,[9]sheet1!$AF:$AF,"")</f>
        <v/>
      </c>
      <c r="BB1526" s="14" t="s">
        <v>5537</v>
      </c>
      <c r="BC1526" s="14" t="s">
        <v>5537</v>
      </c>
      <c r="BD1526" s="14" t="str">
        <f>_xlfn.XLOOKUP(B1526,'[10]cell downs 18042026 17h'!$B:$B,'[10]cell downs 18042026 17h'!$B:$B,"")</f>
        <v/>
      </c>
      <c r="BE1526" s="14" t="str">
        <f>_xlfn.XLOOKUP(B1526,'[11]Cells Huawei 19042026 15h'!$B:$B,'[11]Cells Huawei 19042026 15h'!$B:$B,"")</f>
        <v/>
      </c>
      <c r="BF1526" s="9" t="str">
        <f>_xlfn.XLOOKUP(B1526,'[12]cells down 19042026 9H40'!$B:$B,'[12]cells down 19042026 9H40'!$B:$B,"")</f>
        <v/>
      </c>
      <c r="BG1526" s="9" t="s">
        <v>5537</v>
      </c>
      <c r="BH1526" s="9" t="s">
        <v>1713</v>
      </c>
    </row>
    <row r="1527" spans="1:60" s="9" customFormat="1" x14ac:dyDescent="0.3">
      <c r="A1527" s="1" t="s">
        <v>4721</v>
      </c>
      <c r="B1527" s="8" t="s">
        <v>4722</v>
      </c>
      <c r="C1527" s="3" t="str">
        <f>_xlfn.XLOOKUP(B1527,'[1]daily break down'!$D:$D,'[1]daily break down'!$E:$E,"")</f>
        <v>CENTRE</v>
      </c>
      <c r="D1527" s="1" t="s">
        <v>11</v>
      </c>
      <c r="E1527" s="1" t="s">
        <v>12</v>
      </c>
      <c r="F1527" s="3" t="s">
        <v>226</v>
      </c>
      <c r="G1527" s="1" t="s">
        <v>489</v>
      </c>
      <c r="H1527" s="42" t="str">
        <f>_xlfn.XLOOKUP(B1527,[2]CALCULATION!$B:$B,[2]CALCULATION!$H:$H,"")</f>
        <v>ZTE</v>
      </c>
      <c r="I1527" s="34">
        <v>0</v>
      </c>
      <c r="J1527" s="34">
        <v>0</v>
      </c>
      <c r="K1527" s="34">
        <v>0</v>
      </c>
      <c r="L1527" s="34">
        <v>0</v>
      </c>
      <c r="M1527" s="34">
        <v>0</v>
      </c>
      <c r="N1527" s="34">
        <v>0</v>
      </c>
      <c r="O1527" s="34">
        <v>0</v>
      </c>
      <c r="P1527" s="34">
        <v>0</v>
      </c>
      <c r="Q1527" s="34">
        <v>0</v>
      </c>
      <c r="R1527" s="34">
        <v>8.7213532972065522E-2</v>
      </c>
      <c r="S1527" s="35">
        <v>0</v>
      </c>
      <c r="T1527" s="35">
        <v>0</v>
      </c>
      <c r="U1527" s="35">
        <v>0</v>
      </c>
      <c r="V1527" s="35">
        <v>0</v>
      </c>
      <c r="W1527" s="35">
        <v>0</v>
      </c>
      <c r="X1527" s="35">
        <v>0</v>
      </c>
      <c r="Y1527" s="35">
        <v>0</v>
      </c>
      <c r="Z1527" s="35">
        <v>0</v>
      </c>
      <c r="AA1527" s="35">
        <v>0</v>
      </c>
      <c r="AB1527" s="35">
        <v>0</v>
      </c>
      <c r="AC1527" s="35">
        <v>0</v>
      </c>
      <c r="AD1527" s="35">
        <v>0</v>
      </c>
      <c r="AE1527" s="58" t="s">
        <v>5560</v>
      </c>
      <c r="AF1527" s="58"/>
      <c r="AG1527" s="57" t="str" cm="1">
        <f t="array" ref="AG1527">IFERROR(_xlfn.IFS(
AI1527="MPR ISSUE","PDH",
AI1527="BSS Hardware Issue","BSS",
AI1527="Sites strategiques, MLL, Pylone, etc.","ENVTECH",
AI1527="AKTIVCO DEFAUT GE &amp; POWER Cabinet","AKTIVCO",
AI1527="AKTIVCO Coupure ENEO &amp; Baisse de tension","AKTIVCO GRID ONLY",
AI1527="Coupure ENEO &amp; Baisse de tension","IHS GRID ONLY",
AI1527="Defaut GE &amp; POWER Cabinet","IHS",
AI1527="Sharing","Partners",
AI1527="Sites strategiques &amp; DataCenter","SST &amp; DC",
AI1527="Exclu","Exclu",
AI1527="SAT","SAT",
AI1527="SPARE-ISSUE","SPARE-ISSUE",
AI1527="Fiber CAmtel","TRANS_FO_CAMTEL",
AI1527="Fiber AOF","Fiber AOF",
AI1527="Projet OCM (HUAWEI)","TRAVAUX-HUAWEI",
AI1527="Projet OCM (NOKIA)","TRAVAUX-NOKIA",
AI1527="ACCESS-ISSUE","ACCESS-ISSUE",
AI1527="Projet OCM (ZTE, NOKIA, autres projets)","TRAVAUX OCM",
AI1527="No root CAuse","No root cause",
AI1527="ODU HS","PDH",
AI1527="IP &amp; VLAN","PDH",
AI1527="Warehouse HUAWEI","SPARE-ISSUE",
AI1527="SPARE-HS","SPARE-ISSUE",
AI1527="Power Telco","BSS",AI1527="no impacts","no impacts"
),"")</f>
        <v>no impacts</v>
      </c>
      <c r="AH1527" s="57" t="str" cm="1">
        <f t="array" ref="AH1527">IFERROR(_xlfn.IFS(
AI1527="MPR ISSUE","TX ISSUE",
AI1527="BSS Hardware Issue","RAN ISSUE",
AI1527="Sites strategiques, MLL, Pylone, etc.","ENVTECH",
AI1527="AKTIVCO DEFAUT GE &amp; POWER Cabinet","POWER ISSUE",
AI1527="AKTIVCO Coupure ENEO &amp; Baisse de tension","POWER ISSUE",
AI1527="Coupure ENEO &amp; Baisse de tension","POWER ISSUE",
AI1527="Defaut GE &amp; POWER Cabinet","POWER ISSUE",
AI1527="Sharing","POWER ISSUE",
AI1527="Sites strategiques &amp; DataCenter","POWER ISSUE",
AI1527="Exclu","Exclu",
AI1527="SAT","TX ISSUE",
AI1527="SPARE-ISSUE","SPARE-ISSUE",
AI1527="Fiber CAmtel","TX ISSUE",
AI1527="Fiber AOF","TX ISSUE",
AI1527="Projet OCM (HUAWEI)","TRAVAUX-HUAWEI",
AI1527="Projet OCM (NOKIA)","TRAVAUX -NOKIA",
AI1527="ACCESS-ISSUE","ACCESS-ISSUE",
AI1527="Projet OCM (ZTE, NOKIA, autres projets)","TRAVAUX OCM",
AI1527="No root CAuse","No root cause",
AI1527="ODU HS","TX ISSUE",
AI1527="IP &amp; VLAN","TX ISSUE",
AI1527="Warehouse HUAWEI","SPARE-ISSUE",
AI1527="SPARE-HS","SPARE-ISSUE",
AI1527="Power Telco","RAN ISSUE",AI1527="no impacts","no impacts"
),"")</f>
        <v>no impacts</v>
      </c>
      <c r="AI1527" s="85" t="s">
        <v>5998</v>
      </c>
      <c r="AJ1527" s="57" t="str" cm="1">
        <f t="array" ref="AJ1527">IFERROR(_xlfn.IFS(
AI1527="MPR ISSUE","ACTIVE",
AI1527="BSS Hardware Issue","ACTIVE",
AI1527="Sites strategiques, MLL, Pylone, etc.","PASSIVE",
AI1527="AKTIVCO DEFAUT GE &amp; POWER Cabinet","PASSIVE",
AI1527="AKTIVCO Coupure ENEO &amp; Baisse de tension","PASSIVE",
AI1527="Coupure ENEO &amp; Baisse de tension","PASSIVE",
AI1527="Defaut GE &amp; POWER Cabinet","PASSIVE",
AI1527="Sharing","PASSIVE",
AI1527="Sites strategiques &amp; DataCenter","PASSIVE",
AI1527="Exclu","Exclu",
AI1527="SAT","ACTIVE",
AI1527="SPARE-ISSUE","SPARE-ISSUE",
AI1527="Fiber CAmtel","ACTIVE",
AI1527="Fiber AOF","ACTIVE",
AI1527="Projet OCM (HUAWEI)","PLANNED WORKS",
AI1527="Projet OCM (NOKIA)","PLANNED WORKS",
AI1527="ACCESS-ISSUE","ACCESS-ISSUE",
AI1527="Projet OCM (ZTE, NOKIA, autres projets)","PLANNED WORKS",
AI1527="No root CAuse","No root cause",
AI1527="ODU HS","ACTIVE",
AI1527="IP &amp; VLAN","ACTIVE",
AI1527="Warehouse HUAWEI","SPARE-ISSUE",
AI1527="SPARE-HS","SPARE-ISSUE",
AI1527="Power Telco","ACTIVE", AI1527="no impacts","no impacts"
),"")</f>
        <v>no impacts</v>
      </c>
      <c r="AK1527" s="23" t="s">
        <v>5537</v>
      </c>
      <c r="AL1527" s="23" t="str">
        <f t="shared" si="39"/>
        <v>EST_079</v>
      </c>
      <c r="AN1527" s="9" t="s">
        <v>5537</v>
      </c>
      <c r="AO1527" s="23" t="str">
        <f>_xlfn.XLOOKUP(B1527,'INCIDENT-05-03-2026'!E:E,'INCIDENT-05-03-2026'!F:F,"")</f>
        <v/>
      </c>
      <c r="AP1527" s="7" t="s">
        <v>5537</v>
      </c>
      <c r="AQ1527" s="6"/>
      <c r="AR1527" s="7"/>
      <c r="AS1527" s="3" t="str">
        <f>_xlfn.XLOOKUP(B1527,'[3]tt num | region | site id'!$C:$C,'[3]tt num | region | site id'!$Q:$Q,"")</f>
        <v/>
      </c>
      <c r="AT1527" s="24" t="str">
        <f>_xlfn.XLOOKUP(B1527,'[4]Cells Huawei 03052026 12h'!$B:$B,'[4]Cells Huawei 03052026 12h'!$T:$T,"")</f>
        <v/>
      </c>
      <c r="AU1527" s="24" t="str">
        <f>_xlfn.XLOOKUP(B1527,'[5]cells down 02052026 8h50'!$B:$B,'[5]cells down 02052026 8h50'!$R:$R,"")</f>
        <v/>
      </c>
      <c r="AV1527" s="24" t="str">
        <f>_xlfn.XLOOKUP(B1527,'[5]cells down 02052026 13h50'!$B:$B,'[5]cells down 02052026 13h50'!$R:$R,"")</f>
        <v/>
      </c>
      <c r="AW1527" s="24" t="str">
        <f>_xlfn.XLOOKUP(B1527,'[5]cells down 02052026 13h50'!$B:$B,'[5]cells down 02052026 13h50'!$R:$R,"")</f>
        <v/>
      </c>
      <c r="AX1527" s="24" t="str">
        <f>_xlfn.XLOOKUP(B1527,'[6]cell downs 03052026 8h40 '!$B:$B,'[6]cell downs 03052026 8h40 '!$R:$R,"")</f>
        <v/>
      </c>
      <c r="AY1527" s="24" t="str">
        <f>_xlfn.XLOOKUP(B1527,'[7]ALL SITES DOWN'!$D:$D,'[7]ALL SITES DOWN'!$J:$J,"")</f>
        <v/>
      </c>
      <c r="AZ1527" s="24" t="str">
        <f>_xlfn.XLOOKUP(B1527,'[8]ALL SITES DOWN'!$D:$D,'[8]ALL SITES DOWN'!$J:$J,"")</f>
        <v/>
      </c>
      <c r="BA1527" s="9" t="str">
        <f>_xlfn.XLOOKUP(B1527,[9]sheet1!$AC:$AC,[9]sheet1!$AF:$AF,"")</f>
        <v/>
      </c>
      <c r="BB1527" s="14" t="s">
        <v>5537</v>
      </c>
      <c r="BC1527" s="14" t="s">
        <v>5537</v>
      </c>
      <c r="BD1527" s="14" t="str">
        <f>_xlfn.XLOOKUP(B1527,'[10]cell downs 18042026 17h'!$B:$B,'[10]cell downs 18042026 17h'!$B:$B,"")</f>
        <v/>
      </c>
      <c r="BE1527" s="14" t="str">
        <f>_xlfn.XLOOKUP(B1527,'[11]Cells Huawei 19042026 15h'!$B:$B,'[11]Cells Huawei 19042026 15h'!$B:$B,"")</f>
        <v/>
      </c>
      <c r="BF1527" s="9" t="str">
        <f>_xlfn.XLOOKUP(B1527,'[12]cells down 19042026 9H40'!$B:$B,'[12]cells down 19042026 9H40'!$B:$B,"")</f>
        <v/>
      </c>
      <c r="BG1527" s="9" t="s">
        <v>4722</v>
      </c>
      <c r="BH1527" s="9" t="s">
        <v>5537</v>
      </c>
    </row>
    <row r="1528" spans="1:60" s="9" customFormat="1" x14ac:dyDescent="0.3">
      <c r="A1528" s="1" t="s">
        <v>3299</v>
      </c>
      <c r="B1528" s="8" t="s">
        <v>3300</v>
      </c>
      <c r="C1528" s="3" t="str">
        <f>_xlfn.XLOOKUP(B1528,'[1]daily break down'!$D:$D,'[1]daily break down'!$E:$E,"")</f>
        <v>Yaounde</v>
      </c>
      <c r="D1528" s="1" t="s">
        <v>21</v>
      </c>
      <c r="E1528" s="1" t="s">
        <v>30</v>
      </c>
      <c r="F1528" s="3" t="s">
        <v>37</v>
      </c>
      <c r="G1528" s="1" t="s">
        <v>38</v>
      </c>
      <c r="H1528" s="42" t="str">
        <f>_xlfn.XLOOKUP(B1528,[2]CALCULATION!$B:$B,[2]CALCULATION!$H:$H,"")</f>
        <v>ZTE</v>
      </c>
      <c r="I1528" s="34">
        <v>0</v>
      </c>
      <c r="J1528" s="34">
        <v>0</v>
      </c>
      <c r="K1528" s="34">
        <v>0</v>
      </c>
      <c r="L1528" s="34">
        <v>0</v>
      </c>
      <c r="M1528" s="34">
        <v>0</v>
      </c>
      <c r="N1528" s="34">
        <v>0</v>
      </c>
      <c r="O1528" s="34">
        <v>0</v>
      </c>
      <c r="P1528" s="34">
        <v>1.4565195058684539</v>
      </c>
      <c r="Q1528" s="34">
        <v>0</v>
      </c>
      <c r="R1528" s="34">
        <v>0</v>
      </c>
      <c r="S1528" s="35">
        <v>5.9016274152263244E-2</v>
      </c>
      <c r="T1528" s="35">
        <v>0</v>
      </c>
      <c r="U1528" s="35">
        <v>0</v>
      </c>
      <c r="V1528" s="35">
        <v>0</v>
      </c>
      <c r="W1528" s="35">
        <v>0</v>
      </c>
      <c r="X1528" s="35">
        <v>0</v>
      </c>
      <c r="Y1528" s="35">
        <v>0</v>
      </c>
      <c r="Z1528" s="35">
        <v>0</v>
      </c>
      <c r="AA1528" s="35">
        <v>0</v>
      </c>
      <c r="AB1528" s="35">
        <v>0</v>
      </c>
      <c r="AC1528" s="35">
        <v>0</v>
      </c>
      <c r="AD1528" s="35">
        <v>0</v>
      </c>
      <c r="AE1528" s="58" t="s">
        <v>5560</v>
      </c>
      <c r="AF1528" s="58"/>
      <c r="AG1528" s="57" t="str" cm="1">
        <f t="array" ref="AG1528">IFERROR(_xlfn.IFS(
AI1528="MPR ISSUE","PDH",
AI1528="BSS Hardware Issue","BSS",
AI1528="Sites strategiques, MLL, Pylone, etc.","ENVTECH",
AI1528="AKTIVCO DEFAUT GE &amp; POWER Cabinet","AKTIVCO",
AI1528="AKTIVCO Coupure ENEO &amp; Baisse de tension","AKTIVCO GRID ONLY",
AI1528="Coupure ENEO &amp; Baisse de tension","IHS GRID ONLY",
AI1528="Defaut GE &amp; POWER Cabinet","IHS",
AI1528="Sharing","Partners",
AI1528="Sites strategiques &amp; DataCenter","SST &amp; DC",
AI1528="Exclu","Exclu",
AI1528="SAT","SAT",
AI1528="SPARE-ISSUE","SPARE-ISSUE",
AI1528="Fiber CAmtel","TRANS_FO_CAMTEL",
AI1528="Fiber AOF","Fiber AOF",
AI1528="Projet OCM (HUAWEI)","TRAVAUX-HUAWEI",
AI1528="Projet OCM (NOKIA)","TRAVAUX-NOKIA",
AI1528="ACCESS-ISSUE","ACCESS-ISSUE",
AI1528="Projet OCM (ZTE, NOKIA, autres projets)","TRAVAUX OCM",
AI1528="No root CAuse","No root cause",
AI1528="ODU HS","PDH",
AI1528="IP &amp; VLAN","PDH",
AI1528="Warehouse HUAWEI","SPARE-ISSUE",
AI1528="SPARE-HS","SPARE-ISSUE",
AI1528="Power Telco","BSS",AI1528="no impacts","no impacts"
),"")</f>
        <v>no impacts</v>
      </c>
      <c r="AH1528" s="57" t="str" cm="1">
        <f t="array" ref="AH1528">IFERROR(_xlfn.IFS(
AI1528="MPR ISSUE","TX ISSUE",
AI1528="BSS Hardware Issue","RAN ISSUE",
AI1528="Sites strategiques, MLL, Pylone, etc.","ENVTECH",
AI1528="AKTIVCO DEFAUT GE &amp; POWER Cabinet","POWER ISSUE",
AI1528="AKTIVCO Coupure ENEO &amp; Baisse de tension","POWER ISSUE",
AI1528="Coupure ENEO &amp; Baisse de tension","POWER ISSUE",
AI1528="Defaut GE &amp; POWER Cabinet","POWER ISSUE",
AI1528="Sharing","POWER ISSUE",
AI1528="Sites strategiques &amp; DataCenter","POWER ISSUE",
AI1528="Exclu","Exclu",
AI1528="SAT","TX ISSUE",
AI1528="SPARE-ISSUE","SPARE-ISSUE",
AI1528="Fiber CAmtel","TX ISSUE",
AI1528="Fiber AOF","TX ISSUE",
AI1528="Projet OCM (HUAWEI)","TRAVAUX-HUAWEI",
AI1528="Projet OCM (NOKIA)","TRAVAUX -NOKIA",
AI1528="ACCESS-ISSUE","ACCESS-ISSUE",
AI1528="Projet OCM (ZTE, NOKIA, autres projets)","TRAVAUX OCM",
AI1528="No root CAuse","No root cause",
AI1528="ODU HS","TX ISSUE",
AI1528="IP &amp; VLAN","TX ISSUE",
AI1528="Warehouse HUAWEI","SPARE-ISSUE",
AI1528="SPARE-HS","SPARE-ISSUE",
AI1528="Power Telco","RAN ISSUE",AI1528="no impacts","no impacts"
),"")</f>
        <v>no impacts</v>
      </c>
      <c r="AI1528" s="85" t="s">
        <v>5998</v>
      </c>
      <c r="AJ1528" s="57" t="str" cm="1">
        <f t="array" ref="AJ1528">IFERROR(_xlfn.IFS(
AI1528="MPR ISSUE","ACTIVE",
AI1528="BSS Hardware Issue","ACTIVE",
AI1528="Sites strategiques, MLL, Pylone, etc.","PASSIVE",
AI1528="AKTIVCO DEFAUT GE &amp; POWER Cabinet","PASSIVE",
AI1528="AKTIVCO Coupure ENEO &amp; Baisse de tension","PASSIVE",
AI1528="Coupure ENEO &amp; Baisse de tension","PASSIVE",
AI1528="Defaut GE &amp; POWER Cabinet","PASSIVE",
AI1528="Sharing","PASSIVE",
AI1528="Sites strategiques &amp; DataCenter","PASSIVE",
AI1528="Exclu","Exclu",
AI1528="SAT","ACTIVE",
AI1528="SPARE-ISSUE","SPARE-ISSUE",
AI1528="Fiber CAmtel","ACTIVE",
AI1528="Fiber AOF","ACTIVE",
AI1528="Projet OCM (HUAWEI)","PLANNED WORKS",
AI1528="Projet OCM (NOKIA)","PLANNED WORKS",
AI1528="ACCESS-ISSUE","ACCESS-ISSUE",
AI1528="Projet OCM (ZTE, NOKIA, autres projets)","PLANNED WORKS",
AI1528="No root CAuse","No root cause",
AI1528="ODU HS","ACTIVE",
AI1528="IP &amp; VLAN","ACTIVE",
AI1528="Warehouse HUAWEI","SPARE-ISSUE",
AI1528="SPARE-HS","SPARE-ISSUE",
AI1528="Power Telco","ACTIVE", AI1528="no impacts","no impacts"
),"")</f>
        <v>no impacts</v>
      </c>
      <c r="AK1528" s="23" t="s">
        <v>5537</v>
      </c>
      <c r="AL1528" s="23" t="str">
        <f t="shared" si="39"/>
        <v>CTR_556</v>
      </c>
      <c r="AN1528" s="9" t="s">
        <v>5537</v>
      </c>
      <c r="AO1528" s="23" t="str">
        <f>_xlfn.XLOOKUP(B1528,'INCIDENT-05-03-2026'!E:E,'INCIDENT-05-03-2026'!F:F,"")</f>
        <v/>
      </c>
      <c r="AP1528" s="7" t="s">
        <v>5537</v>
      </c>
      <c r="AQ1528" s="6"/>
      <c r="AR1528" s="7"/>
      <c r="AS1528" s="3" t="str">
        <f>_xlfn.XLOOKUP(B1528,'[3]tt num | region | site id'!$C:$C,'[3]tt num | region | site id'!$Q:$Q,"")</f>
        <v/>
      </c>
      <c r="AT1528" s="24" t="str">
        <f>_xlfn.XLOOKUP(B1528,'[4]Cells Huawei 03052026 12h'!$B:$B,'[4]Cells Huawei 03052026 12h'!$T:$T,"")</f>
        <v/>
      </c>
      <c r="AU1528" s="24" t="str">
        <f>_xlfn.XLOOKUP(B1528,'[5]cells down 02052026 8h50'!$B:$B,'[5]cells down 02052026 8h50'!$R:$R,"")</f>
        <v/>
      </c>
      <c r="AV1528" s="24" t="str">
        <f>_xlfn.XLOOKUP(B1528,'[5]cells down 02052026 13h50'!$B:$B,'[5]cells down 02052026 13h50'!$R:$R,"")</f>
        <v/>
      </c>
      <c r="AW1528" s="24" t="str">
        <f>_xlfn.XLOOKUP(B1528,'[5]cells down 02052026 13h50'!$B:$B,'[5]cells down 02052026 13h50'!$R:$R,"")</f>
        <v/>
      </c>
      <c r="AX1528" s="24" t="str">
        <f>_xlfn.XLOOKUP(B1528,'[6]cell downs 03052026 8h40 '!$B:$B,'[6]cell downs 03052026 8h40 '!$R:$R,"")</f>
        <v/>
      </c>
      <c r="AY1528" s="24" t="str">
        <f>_xlfn.XLOOKUP(B1528,'[7]ALL SITES DOWN'!$D:$D,'[7]ALL SITES DOWN'!$J:$J,"")</f>
        <v/>
      </c>
      <c r="AZ1528" s="24" t="str">
        <f>_xlfn.XLOOKUP(B1528,'[8]ALL SITES DOWN'!$D:$D,'[8]ALL SITES DOWN'!$J:$J,"")</f>
        <v/>
      </c>
      <c r="BA1528" s="9" t="str">
        <f>_xlfn.XLOOKUP(B1528,[9]sheet1!$AC:$AC,[9]sheet1!$AF:$AF,"")</f>
        <v/>
      </c>
      <c r="BB1528" s="14" t="s">
        <v>5537</v>
      </c>
      <c r="BC1528" s="14" t="s">
        <v>5537</v>
      </c>
      <c r="BD1528" s="14" t="str">
        <f>_xlfn.XLOOKUP(B1528,'[10]cell downs 18042026 17h'!$B:$B,'[10]cell downs 18042026 17h'!$B:$B,"")</f>
        <v/>
      </c>
      <c r="BE1528" s="14" t="str">
        <f>_xlfn.XLOOKUP(B1528,'[11]Cells Huawei 19042026 15h'!$B:$B,'[11]Cells Huawei 19042026 15h'!$B:$B,"")</f>
        <v/>
      </c>
      <c r="BF1528" s="9" t="str">
        <f>_xlfn.XLOOKUP(B1528,'[12]cells down 19042026 9H40'!$B:$B,'[12]cells down 19042026 9H40'!$B:$B,"")</f>
        <v/>
      </c>
      <c r="BG1528" s="9" t="s">
        <v>5537</v>
      </c>
      <c r="BH1528" s="9" t="s">
        <v>5537</v>
      </c>
    </row>
    <row r="1529" spans="1:60" s="9" customFormat="1" x14ac:dyDescent="0.3">
      <c r="A1529" s="1" t="s">
        <v>2029</v>
      </c>
      <c r="B1529" s="8" t="s">
        <v>2030</v>
      </c>
      <c r="C1529" s="3" t="str">
        <f>_xlfn.XLOOKUP(B1529,'[1]daily break down'!$D:$D,'[1]daily break down'!$E:$E,"")</f>
        <v>Yaounde</v>
      </c>
      <c r="D1529" s="1" t="s">
        <v>21</v>
      </c>
      <c r="E1529" s="1" t="s">
        <v>36</v>
      </c>
      <c r="F1529" s="3" t="s">
        <v>37</v>
      </c>
      <c r="G1529" s="1" t="s">
        <v>38</v>
      </c>
      <c r="H1529" s="42" t="str">
        <f>_xlfn.XLOOKUP(B1529,[2]CALCULATION!$B:$B,[2]CALCULATION!$H:$H,"")</f>
        <v>ZTE</v>
      </c>
      <c r="I1529" s="34">
        <v>0</v>
      </c>
      <c r="J1529" s="34">
        <v>0</v>
      </c>
      <c r="K1529" s="34">
        <v>0</v>
      </c>
      <c r="L1529" s="34">
        <v>0</v>
      </c>
      <c r="M1529" s="34">
        <v>0</v>
      </c>
      <c r="N1529" s="34">
        <v>0</v>
      </c>
      <c r="O1529" s="34">
        <v>0</v>
      </c>
      <c r="P1529" s="34">
        <v>0</v>
      </c>
      <c r="Q1529" s="34">
        <v>0.11701594884043463</v>
      </c>
      <c r="R1529" s="34">
        <v>0</v>
      </c>
      <c r="S1529" s="35">
        <v>0</v>
      </c>
      <c r="T1529" s="35">
        <v>0</v>
      </c>
      <c r="U1529" s="35">
        <v>0</v>
      </c>
      <c r="V1529" s="35">
        <v>0</v>
      </c>
      <c r="W1529" s="35">
        <v>0</v>
      </c>
      <c r="X1529" s="35">
        <v>0</v>
      </c>
      <c r="Y1529" s="35">
        <v>0</v>
      </c>
      <c r="Z1529" s="35">
        <v>0</v>
      </c>
      <c r="AA1529" s="35">
        <v>0</v>
      </c>
      <c r="AB1529" s="35">
        <v>0</v>
      </c>
      <c r="AC1529" s="35">
        <v>0</v>
      </c>
      <c r="AD1529" s="35">
        <v>0</v>
      </c>
      <c r="AE1529" s="58" t="s">
        <v>5560</v>
      </c>
      <c r="AF1529" s="58"/>
      <c r="AG1529" s="57" t="str" cm="1">
        <f t="array" ref="AG1529">IFERROR(_xlfn.IFS(
AI1529="MPR ISSUE","PDH",
AI1529="BSS Hardware Issue","BSS",
AI1529="Sites strategiques, MLL, Pylone, etc.","ENVTECH",
AI1529="AKTIVCO DEFAUT GE &amp; POWER Cabinet","AKTIVCO",
AI1529="AKTIVCO Coupure ENEO &amp; Baisse de tension","AKTIVCO GRID ONLY",
AI1529="Coupure ENEO &amp; Baisse de tension","IHS GRID ONLY",
AI1529="Defaut GE &amp; POWER Cabinet","IHS",
AI1529="Sharing","Partners",
AI1529="Sites strategiques &amp; DataCenter","SST &amp; DC",
AI1529="Exclu","Exclu",
AI1529="SAT","SAT",
AI1529="SPARE-ISSUE","SPARE-ISSUE",
AI1529="Fiber CAmtel","TRANS_FO_CAMTEL",
AI1529="Fiber AOF","Fiber AOF",
AI1529="Projet OCM (HUAWEI)","TRAVAUX-HUAWEI",
AI1529="Projet OCM (NOKIA)","TRAVAUX-NOKIA",
AI1529="ACCESS-ISSUE","ACCESS-ISSUE",
AI1529="Projet OCM (ZTE, NOKIA, autres projets)","TRAVAUX OCM",
AI1529="No root CAuse","No root cause",
AI1529="ODU HS","PDH",
AI1529="IP &amp; VLAN","PDH",
AI1529="Warehouse HUAWEI","SPARE-ISSUE",
AI1529="SPARE-HS","SPARE-ISSUE",
AI1529="Power Telco","BSS",AI1529="no impacts","no impacts"
),"")</f>
        <v>no impacts</v>
      </c>
      <c r="AH1529" s="57" t="str" cm="1">
        <f t="array" ref="AH1529">IFERROR(_xlfn.IFS(
AI1529="MPR ISSUE","TX ISSUE",
AI1529="BSS Hardware Issue","RAN ISSUE",
AI1529="Sites strategiques, MLL, Pylone, etc.","ENVTECH",
AI1529="AKTIVCO DEFAUT GE &amp; POWER Cabinet","POWER ISSUE",
AI1529="AKTIVCO Coupure ENEO &amp; Baisse de tension","POWER ISSUE",
AI1529="Coupure ENEO &amp; Baisse de tension","POWER ISSUE",
AI1529="Defaut GE &amp; POWER Cabinet","POWER ISSUE",
AI1529="Sharing","POWER ISSUE",
AI1529="Sites strategiques &amp; DataCenter","POWER ISSUE",
AI1529="Exclu","Exclu",
AI1529="SAT","TX ISSUE",
AI1529="SPARE-ISSUE","SPARE-ISSUE",
AI1529="Fiber CAmtel","TX ISSUE",
AI1529="Fiber AOF","TX ISSUE",
AI1529="Projet OCM (HUAWEI)","TRAVAUX-HUAWEI",
AI1529="Projet OCM (NOKIA)","TRAVAUX -NOKIA",
AI1529="ACCESS-ISSUE","ACCESS-ISSUE",
AI1529="Projet OCM (ZTE, NOKIA, autres projets)","TRAVAUX OCM",
AI1529="No root CAuse","No root cause",
AI1529="ODU HS","TX ISSUE",
AI1529="IP &amp; VLAN","TX ISSUE",
AI1529="Warehouse HUAWEI","SPARE-ISSUE",
AI1529="SPARE-HS","SPARE-ISSUE",
AI1529="Power Telco","RAN ISSUE",AI1529="no impacts","no impacts"
),"")</f>
        <v>no impacts</v>
      </c>
      <c r="AI1529" s="85" t="s">
        <v>5998</v>
      </c>
      <c r="AJ1529" s="57" t="str" cm="1">
        <f t="array" ref="AJ1529">IFERROR(_xlfn.IFS(
AI1529="MPR ISSUE","ACTIVE",
AI1529="BSS Hardware Issue","ACTIVE",
AI1529="Sites strategiques, MLL, Pylone, etc.","PASSIVE",
AI1529="AKTIVCO DEFAUT GE &amp; POWER Cabinet","PASSIVE",
AI1529="AKTIVCO Coupure ENEO &amp; Baisse de tension","PASSIVE",
AI1529="Coupure ENEO &amp; Baisse de tension","PASSIVE",
AI1529="Defaut GE &amp; POWER Cabinet","PASSIVE",
AI1529="Sharing","PASSIVE",
AI1529="Sites strategiques &amp; DataCenter","PASSIVE",
AI1529="Exclu","Exclu",
AI1529="SAT","ACTIVE",
AI1529="SPARE-ISSUE","SPARE-ISSUE",
AI1529="Fiber CAmtel","ACTIVE",
AI1529="Fiber AOF","ACTIVE",
AI1529="Projet OCM (HUAWEI)","PLANNED WORKS",
AI1529="Projet OCM (NOKIA)","PLANNED WORKS",
AI1529="ACCESS-ISSUE","ACCESS-ISSUE",
AI1529="Projet OCM (ZTE, NOKIA, autres projets)","PLANNED WORKS",
AI1529="No root CAuse","No root cause",
AI1529="ODU HS","ACTIVE",
AI1529="IP &amp; VLAN","ACTIVE",
AI1529="Warehouse HUAWEI","SPARE-ISSUE",
AI1529="SPARE-HS","SPARE-ISSUE",
AI1529="Power Telco","ACTIVE", AI1529="no impacts","no impacts"
),"")</f>
        <v>no impacts</v>
      </c>
      <c r="AK1529" s="23" t="s">
        <v>5537</v>
      </c>
      <c r="AL1529" s="23" t="str">
        <f t="shared" si="39"/>
        <v>CTR_708</v>
      </c>
      <c r="AN1529" s="9" t="s">
        <v>5537</v>
      </c>
      <c r="AO1529" s="23" t="str">
        <f>_xlfn.XLOOKUP(B1529,'INCIDENT-05-03-2026'!E:E,'INCIDENT-05-03-2026'!F:F,"")</f>
        <v/>
      </c>
      <c r="AP1529" s="7" t="s">
        <v>5537</v>
      </c>
      <c r="AQ1529" s="6"/>
      <c r="AR1529" s="7"/>
      <c r="AS1529" s="3" t="str">
        <f>_xlfn.XLOOKUP(B1529,'[3]tt num | region | site id'!$C:$C,'[3]tt num | region | site id'!$Q:$Q,"")</f>
        <v/>
      </c>
      <c r="AT1529" s="24" t="str">
        <f>_xlfn.XLOOKUP(B1529,'[4]Cells Huawei 03052026 12h'!$B:$B,'[4]Cells Huawei 03052026 12h'!$T:$T,"")</f>
        <v/>
      </c>
      <c r="AU1529" s="24" t="str">
        <f>_xlfn.XLOOKUP(B1529,'[5]cells down 02052026 8h50'!$B:$B,'[5]cells down 02052026 8h50'!$R:$R,"")</f>
        <v/>
      </c>
      <c r="AV1529" s="24" t="str">
        <f>_xlfn.XLOOKUP(B1529,'[5]cells down 02052026 13h50'!$B:$B,'[5]cells down 02052026 13h50'!$R:$R,"")</f>
        <v/>
      </c>
      <c r="AW1529" s="24" t="str">
        <f>_xlfn.XLOOKUP(B1529,'[5]cells down 02052026 13h50'!$B:$B,'[5]cells down 02052026 13h50'!$R:$R,"")</f>
        <v/>
      </c>
      <c r="AX1529" s="24" t="str">
        <f>_xlfn.XLOOKUP(B1529,'[6]cell downs 03052026 8h40 '!$B:$B,'[6]cell downs 03052026 8h40 '!$R:$R,"")</f>
        <v/>
      </c>
      <c r="AY1529" s="24" t="str">
        <f>_xlfn.XLOOKUP(B1529,'[7]ALL SITES DOWN'!$D:$D,'[7]ALL SITES DOWN'!$J:$J,"")</f>
        <v/>
      </c>
      <c r="AZ1529" s="24" t="str">
        <f>_xlfn.XLOOKUP(B1529,'[8]ALL SITES DOWN'!$D:$D,'[8]ALL SITES DOWN'!$J:$J,"")</f>
        <v/>
      </c>
      <c r="BA1529" s="9" t="str">
        <f>_xlfn.XLOOKUP(B1529,[9]sheet1!$AC:$AC,[9]sheet1!$AF:$AF,"")</f>
        <v/>
      </c>
      <c r="BB1529" s="14" t="s">
        <v>5537</v>
      </c>
      <c r="BC1529" s="14" t="s">
        <v>5537</v>
      </c>
      <c r="BD1529" s="14" t="str">
        <f>_xlfn.XLOOKUP(B1529,'[10]cell downs 18042026 17h'!$B:$B,'[10]cell downs 18042026 17h'!$B:$B,"")</f>
        <v/>
      </c>
      <c r="BE1529" s="14" t="str">
        <f>_xlfn.XLOOKUP(B1529,'[11]Cells Huawei 19042026 15h'!$B:$B,'[11]Cells Huawei 19042026 15h'!$B:$B,"")</f>
        <v/>
      </c>
      <c r="BF1529" s="9" t="str">
        <f>_xlfn.XLOOKUP(B1529,'[12]cells down 19042026 9H40'!$B:$B,'[12]cells down 19042026 9H40'!$B:$B,"")</f>
        <v/>
      </c>
      <c r="BG1529" s="9" t="s">
        <v>5537</v>
      </c>
      <c r="BH1529" s="9" t="s">
        <v>12</v>
      </c>
    </row>
    <row r="1530" spans="1:60" s="9" customFormat="1" ht="27" customHeight="1" x14ac:dyDescent="0.3">
      <c r="A1530" s="1" t="s">
        <v>2573</v>
      </c>
      <c r="B1530" s="8" t="s">
        <v>2574</v>
      </c>
      <c r="C1530" s="3" t="str">
        <f>_xlfn.XLOOKUP(B1530,'[1]daily break down'!$D:$D,'[1]daily break down'!$E:$E,"")</f>
        <v>CENTRE</v>
      </c>
      <c r="D1530" s="1" t="s">
        <v>11</v>
      </c>
      <c r="E1530" s="1" t="s">
        <v>12</v>
      </c>
      <c r="F1530" s="3" t="s">
        <v>37</v>
      </c>
      <c r="G1530" s="1" t="s">
        <v>2573</v>
      </c>
      <c r="H1530" s="42" t="str">
        <f>_xlfn.XLOOKUP(B1530,[2]CALCULATION!$B:$B,[2]CALCULATION!$H:$H,"")</f>
        <v>ZTE</v>
      </c>
      <c r="I1530" s="34">
        <v>0</v>
      </c>
      <c r="J1530" s="34">
        <v>0</v>
      </c>
      <c r="K1530" s="34">
        <v>0.68436762519511585</v>
      </c>
      <c r="L1530" s="34">
        <v>1.5409507666230065</v>
      </c>
      <c r="M1530" s="34">
        <v>1.5409507666230065</v>
      </c>
      <c r="N1530" s="34">
        <v>1.5409507666230065</v>
      </c>
      <c r="O1530" s="34">
        <v>1.5409507666230065</v>
      </c>
      <c r="P1530" s="34">
        <v>1.5409507666230065</v>
      </c>
      <c r="Q1530" s="34">
        <v>1.5409507666230065</v>
      </c>
      <c r="R1530" s="34">
        <v>1.5409507666230065</v>
      </c>
      <c r="S1530" s="35">
        <v>1.3901195092927894</v>
      </c>
      <c r="T1530" s="35">
        <v>0</v>
      </c>
      <c r="U1530" s="35">
        <v>0</v>
      </c>
      <c r="V1530" s="35">
        <v>0</v>
      </c>
      <c r="W1530" s="35">
        <v>0</v>
      </c>
      <c r="X1530" s="35">
        <v>0</v>
      </c>
      <c r="Y1530" s="35">
        <v>0</v>
      </c>
      <c r="Z1530" s="35">
        <v>0</v>
      </c>
      <c r="AA1530" s="35">
        <v>0</v>
      </c>
      <c r="AB1530" s="35">
        <v>0</v>
      </c>
      <c r="AC1530" s="35">
        <v>0</v>
      </c>
      <c r="AD1530" s="35">
        <v>0</v>
      </c>
      <c r="AE1530" s="58" t="s">
        <v>5560</v>
      </c>
      <c r="AF1530" s="58"/>
      <c r="AG1530" s="57" t="str" cm="1">
        <f t="array" ref="AG1530">IFERROR(_xlfn.IFS(
AI1530="MPR ISSUE","PDH",
AI1530="BSS Hardware Issue","BSS",
AI1530="Sites strategiques, MLL, Pylone, etc.","ENVTECH",
AI1530="AKTIVCO DEFAUT GE &amp; POWER Cabinet","AKTIVCO",
AI1530="AKTIVCO Coupure ENEO &amp; Baisse de tension","AKTIVCO GRID ONLY",
AI1530="Coupure ENEO &amp; Baisse de tension","IHS GRID ONLY",
AI1530="Defaut GE &amp; POWER Cabinet","IHS",
AI1530="Sharing","Partners",
AI1530="Sites strategiques &amp; DataCenter","SST &amp; DC",
AI1530="Exclu","Exclu",
AI1530="SAT","SAT",
AI1530="SPARE-ISSUE","SPARE-ISSUE",
AI1530="Fiber CAmtel","TRANS_FO_CAMTEL",
AI1530="Fiber AOF","Fiber AOF",
AI1530="Projet OCM (HUAWEI)","TRAVAUX-HUAWEI",
AI1530="Projet OCM (NOKIA)","TRAVAUX-NOKIA",
AI1530="ACCESS-ISSUE","ACCESS-ISSUE",
AI1530="Projet OCM (ZTE, NOKIA, autres projets)","TRAVAUX OCM",
AI1530="No root CAuse","No root cause",
AI1530="ODU HS","PDH",
AI1530="IP &amp; VLAN","PDH",
AI1530="Warehouse HUAWEI","SPARE-ISSUE",
AI1530="SPARE-HS","SPARE-ISSUE",
AI1530="Power Telco","BSS",AI1530="no impacts","no impacts"
),"")</f>
        <v>no impacts</v>
      </c>
      <c r="AH1530" s="57" t="str" cm="1">
        <f t="array" ref="AH1530">IFERROR(_xlfn.IFS(
AI1530="MPR ISSUE","TX ISSUE",
AI1530="BSS Hardware Issue","RAN ISSUE",
AI1530="Sites strategiques, MLL, Pylone, etc.","ENVTECH",
AI1530="AKTIVCO DEFAUT GE &amp; POWER Cabinet","POWER ISSUE",
AI1530="AKTIVCO Coupure ENEO &amp; Baisse de tension","POWER ISSUE",
AI1530="Coupure ENEO &amp; Baisse de tension","POWER ISSUE",
AI1530="Defaut GE &amp; POWER Cabinet","POWER ISSUE",
AI1530="Sharing","POWER ISSUE",
AI1530="Sites strategiques &amp; DataCenter","POWER ISSUE",
AI1530="Exclu","Exclu",
AI1530="SAT","TX ISSUE",
AI1530="SPARE-ISSUE","SPARE-ISSUE",
AI1530="Fiber CAmtel","TX ISSUE",
AI1530="Fiber AOF","TX ISSUE",
AI1530="Projet OCM (HUAWEI)","TRAVAUX-HUAWEI",
AI1530="Projet OCM (NOKIA)","TRAVAUX -NOKIA",
AI1530="ACCESS-ISSUE","ACCESS-ISSUE",
AI1530="Projet OCM (ZTE, NOKIA, autres projets)","TRAVAUX OCM",
AI1530="No root CAuse","No root cause",
AI1530="ODU HS","TX ISSUE",
AI1530="IP &amp; VLAN","TX ISSUE",
AI1530="Warehouse HUAWEI","SPARE-ISSUE",
AI1530="SPARE-HS","SPARE-ISSUE",
AI1530="Power Telco","RAN ISSUE",AI1530="no impacts","no impacts"
),"")</f>
        <v>no impacts</v>
      </c>
      <c r="AI1530" s="85" t="s">
        <v>5998</v>
      </c>
      <c r="AJ1530" s="57" t="str" cm="1">
        <f t="array" ref="AJ1530">IFERROR(_xlfn.IFS(
AI1530="MPR ISSUE","ACTIVE",
AI1530="BSS Hardware Issue","ACTIVE",
AI1530="Sites strategiques, MLL, Pylone, etc.","PASSIVE",
AI1530="AKTIVCO DEFAUT GE &amp; POWER Cabinet","PASSIVE",
AI1530="AKTIVCO Coupure ENEO &amp; Baisse de tension","PASSIVE",
AI1530="Coupure ENEO &amp; Baisse de tension","PASSIVE",
AI1530="Defaut GE &amp; POWER Cabinet","PASSIVE",
AI1530="Sharing","PASSIVE",
AI1530="Sites strategiques &amp; DataCenter","PASSIVE",
AI1530="Exclu","Exclu",
AI1530="SAT","ACTIVE",
AI1530="SPARE-ISSUE","SPARE-ISSUE",
AI1530="Fiber CAmtel","ACTIVE",
AI1530="Fiber AOF","ACTIVE",
AI1530="Projet OCM (HUAWEI)","PLANNED WORKS",
AI1530="Projet OCM (NOKIA)","PLANNED WORKS",
AI1530="ACCESS-ISSUE","ACCESS-ISSUE",
AI1530="Projet OCM (ZTE, NOKIA, autres projets)","PLANNED WORKS",
AI1530="No root CAuse","No root cause",
AI1530="ODU HS","ACTIVE",
AI1530="IP &amp; VLAN","ACTIVE",
AI1530="Warehouse HUAWEI","SPARE-ISSUE",
AI1530="SPARE-HS","SPARE-ISSUE",
AI1530="Power Telco","ACTIVE", AI1530="no impacts","no impacts"
),"")</f>
        <v>no impacts</v>
      </c>
      <c r="AK1530" s="23" t="s">
        <v>5537</v>
      </c>
      <c r="AL1530" s="23" t="str">
        <f t="shared" si="39"/>
        <v>CTR_061</v>
      </c>
      <c r="AN1530" s="9" t="s">
        <v>5537</v>
      </c>
      <c r="AO1530" s="23" t="str">
        <f>_xlfn.XLOOKUP(B1530,'INCIDENT-05-03-2026'!E:E,'INCIDENT-05-03-2026'!F:F,"")</f>
        <v/>
      </c>
      <c r="AP1530" s="7" t="s">
        <v>5537</v>
      </c>
      <c r="AQ1530" s="6"/>
      <c r="AR1530" s="7"/>
      <c r="AS1530" s="3" t="str">
        <f>_xlfn.XLOOKUP(B1530,'[3]tt num | region | site id'!$C:$C,'[3]tt num | region | site id'!$Q:$Q,"")</f>
        <v/>
      </c>
      <c r="AT1530" s="24" t="str">
        <f>_xlfn.XLOOKUP(B1530,'[4]Cells Huawei 03052026 12h'!$B:$B,'[4]Cells Huawei 03052026 12h'!$T:$T,"")</f>
        <v/>
      </c>
      <c r="AU1530" s="24" t="str">
        <f>_xlfn.XLOOKUP(B1530,'[5]cells down 02052026 8h50'!$B:$B,'[5]cells down 02052026 8h50'!$R:$R,"")</f>
        <v/>
      </c>
      <c r="AV1530" s="24" t="str">
        <f>_xlfn.XLOOKUP(B1530,'[5]cells down 02052026 13h50'!$B:$B,'[5]cells down 02052026 13h50'!$R:$R,"")</f>
        <v/>
      </c>
      <c r="AW1530" s="24" t="str">
        <f>_xlfn.XLOOKUP(B1530,'[5]cells down 02052026 13h50'!$B:$B,'[5]cells down 02052026 13h50'!$R:$R,"")</f>
        <v/>
      </c>
      <c r="AX1530" s="24" t="str">
        <f>_xlfn.XLOOKUP(B1530,'[6]cell downs 03052026 8h40 '!$B:$B,'[6]cell downs 03052026 8h40 '!$R:$R,"")</f>
        <v/>
      </c>
      <c r="AY1530" s="24" t="str">
        <f>_xlfn.XLOOKUP(B1530,'[7]ALL SITES DOWN'!$D:$D,'[7]ALL SITES DOWN'!$J:$J,"")</f>
        <v/>
      </c>
      <c r="AZ1530" s="24" t="str">
        <f>_xlfn.XLOOKUP(B1530,'[8]ALL SITES DOWN'!$D:$D,'[8]ALL SITES DOWN'!$J:$J,"")</f>
        <v/>
      </c>
      <c r="BA1530" s="9" t="str">
        <f>_xlfn.XLOOKUP(B1530,[9]sheet1!$AC:$AC,[9]sheet1!$AF:$AF,"")</f>
        <v/>
      </c>
      <c r="BB1530" s="14" t="s">
        <v>5537</v>
      </c>
      <c r="BC1530" s="14" t="s">
        <v>5537</v>
      </c>
      <c r="BD1530" s="14" t="str">
        <f>_xlfn.XLOOKUP(B1530,'[10]cell downs 18042026 17h'!$B:$B,'[10]cell downs 18042026 17h'!$B:$B,"")</f>
        <v/>
      </c>
      <c r="BE1530" s="14" t="str">
        <f>_xlfn.XLOOKUP(B1530,'[11]Cells Huawei 19042026 15h'!$B:$B,'[11]Cells Huawei 19042026 15h'!$B:$B,"")</f>
        <v/>
      </c>
      <c r="BF1530" s="9" t="str">
        <f>_xlfn.XLOOKUP(B1530,'[12]cells down 19042026 9H40'!$B:$B,'[12]cells down 19042026 9H40'!$B:$B,"")</f>
        <v>CTR_061</v>
      </c>
      <c r="BG1530" s="9" t="s">
        <v>2574</v>
      </c>
      <c r="BH1530" s="9" t="s">
        <v>594</v>
      </c>
    </row>
    <row r="1531" spans="1:60" s="9" customFormat="1" x14ac:dyDescent="0.3">
      <c r="A1531" s="1" t="s">
        <v>4840</v>
      </c>
      <c r="B1531" s="8" t="s">
        <v>4841</v>
      </c>
      <c r="C1531" s="3" t="str">
        <f>_xlfn.XLOOKUP(B1531,'[1]daily break down'!$D:$D,'[1]daily break down'!$E:$E,"")</f>
        <v>Yaounde</v>
      </c>
      <c r="D1531" s="1" t="s">
        <v>11</v>
      </c>
      <c r="E1531" s="1" t="s">
        <v>12</v>
      </c>
      <c r="F1531" s="3" t="s">
        <v>37</v>
      </c>
      <c r="G1531" s="1" t="s">
        <v>38</v>
      </c>
      <c r="H1531" s="42" t="str">
        <f>_xlfn.XLOOKUP(B1531,[2]CALCULATION!$B:$B,[2]CALCULATION!$H:$H,"")</f>
        <v>ZTE</v>
      </c>
      <c r="I1531" s="34">
        <v>0</v>
      </c>
      <c r="J1531" s="34">
        <v>0</v>
      </c>
      <c r="K1531" s="34">
        <v>0</v>
      </c>
      <c r="L1531" s="34">
        <v>0</v>
      </c>
      <c r="M1531" s="34">
        <v>0</v>
      </c>
      <c r="N1531" s="34">
        <v>0</v>
      </c>
      <c r="O1531" s="34">
        <v>0</v>
      </c>
      <c r="P1531" s="34">
        <v>0</v>
      </c>
      <c r="Q1531" s="34">
        <v>0</v>
      </c>
      <c r="R1531" s="34">
        <v>0</v>
      </c>
      <c r="S1531" s="35">
        <v>0</v>
      </c>
      <c r="T1531" s="35">
        <v>0</v>
      </c>
      <c r="U1531" s="35">
        <v>0</v>
      </c>
      <c r="V1531" s="35">
        <v>0</v>
      </c>
      <c r="W1531" s="35">
        <v>0</v>
      </c>
      <c r="X1531" s="35">
        <v>0</v>
      </c>
      <c r="Y1531" s="35">
        <v>0</v>
      </c>
      <c r="Z1531" s="35">
        <v>0</v>
      </c>
      <c r="AA1531" s="35">
        <v>0</v>
      </c>
      <c r="AB1531" s="35">
        <v>0</v>
      </c>
      <c r="AC1531" s="35">
        <v>0</v>
      </c>
      <c r="AD1531" s="35">
        <v>0</v>
      </c>
      <c r="AE1531" s="58" t="s">
        <v>5560</v>
      </c>
      <c r="AF1531" s="58"/>
      <c r="AG1531" s="57" t="str" cm="1">
        <f t="array" ref="AG1531">IFERROR(_xlfn.IFS(
AI1531="MPR ISSUE","PDH",
AI1531="BSS Hardware Issue","BSS",
AI1531="Sites strategiques, MLL, Pylone, etc.","ENVTECH",
AI1531="AKTIVCO DEFAUT GE &amp; POWER Cabinet","AKTIVCO",
AI1531="AKTIVCO Coupure ENEO &amp; Baisse de tension","AKTIVCO GRID ONLY",
AI1531="Coupure ENEO &amp; Baisse de tension","IHS GRID ONLY",
AI1531="Defaut GE &amp; POWER Cabinet","IHS",
AI1531="Sharing","Partners",
AI1531="Sites strategiques &amp; DataCenter","SST &amp; DC",
AI1531="Exclu","Exclu",
AI1531="SAT","SAT",
AI1531="SPARE-ISSUE","SPARE-ISSUE",
AI1531="Fiber CAmtel","TRANS_FO_CAMTEL",
AI1531="Fiber AOF","Fiber AOF",
AI1531="Projet OCM (HUAWEI)","TRAVAUX-HUAWEI",
AI1531="Projet OCM (NOKIA)","TRAVAUX-NOKIA",
AI1531="ACCESS-ISSUE","ACCESS-ISSUE",
AI1531="Projet OCM (ZTE, NOKIA, autres projets)","TRAVAUX OCM",
AI1531="No root CAuse","No root cause",
AI1531="ODU HS","PDH",
AI1531="IP &amp; VLAN","PDH",
AI1531="Warehouse HUAWEI","SPARE-ISSUE",
AI1531="SPARE-HS","SPARE-ISSUE",
AI1531="Power Telco","BSS",AI1531="no impacts","no impacts"
),"")</f>
        <v>no impacts</v>
      </c>
      <c r="AH1531" s="57" t="str" cm="1">
        <f t="array" ref="AH1531">IFERROR(_xlfn.IFS(
AI1531="MPR ISSUE","TX ISSUE",
AI1531="BSS Hardware Issue","RAN ISSUE",
AI1531="Sites strategiques, MLL, Pylone, etc.","ENVTECH",
AI1531="AKTIVCO DEFAUT GE &amp; POWER Cabinet","POWER ISSUE",
AI1531="AKTIVCO Coupure ENEO &amp; Baisse de tension","POWER ISSUE",
AI1531="Coupure ENEO &amp; Baisse de tension","POWER ISSUE",
AI1531="Defaut GE &amp; POWER Cabinet","POWER ISSUE",
AI1531="Sharing","POWER ISSUE",
AI1531="Sites strategiques &amp; DataCenter","POWER ISSUE",
AI1531="Exclu","Exclu",
AI1531="SAT","TX ISSUE",
AI1531="SPARE-ISSUE","SPARE-ISSUE",
AI1531="Fiber CAmtel","TX ISSUE",
AI1531="Fiber AOF","TX ISSUE",
AI1531="Projet OCM (HUAWEI)","TRAVAUX-HUAWEI",
AI1531="Projet OCM (NOKIA)","TRAVAUX -NOKIA",
AI1531="ACCESS-ISSUE","ACCESS-ISSUE",
AI1531="Projet OCM (ZTE, NOKIA, autres projets)","TRAVAUX OCM",
AI1531="No root CAuse","No root cause",
AI1531="ODU HS","TX ISSUE",
AI1531="IP &amp; VLAN","TX ISSUE",
AI1531="Warehouse HUAWEI","SPARE-ISSUE",
AI1531="SPARE-HS","SPARE-ISSUE",
AI1531="Power Telco","RAN ISSUE",AI1531="no impacts","no impacts"
),"")</f>
        <v>no impacts</v>
      </c>
      <c r="AI1531" s="85" t="s">
        <v>5998</v>
      </c>
      <c r="AJ1531" s="57" t="str" cm="1">
        <f t="array" ref="AJ1531">IFERROR(_xlfn.IFS(
AI1531="MPR ISSUE","ACTIVE",
AI1531="BSS Hardware Issue","ACTIVE",
AI1531="Sites strategiques, MLL, Pylone, etc.","PASSIVE",
AI1531="AKTIVCO DEFAUT GE &amp; POWER Cabinet","PASSIVE",
AI1531="AKTIVCO Coupure ENEO &amp; Baisse de tension","PASSIVE",
AI1531="Coupure ENEO &amp; Baisse de tension","PASSIVE",
AI1531="Defaut GE &amp; POWER Cabinet","PASSIVE",
AI1531="Sharing","PASSIVE",
AI1531="Sites strategiques &amp; DataCenter","PASSIVE",
AI1531="Exclu","Exclu",
AI1531="SAT","ACTIVE",
AI1531="SPARE-ISSUE","SPARE-ISSUE",
AI1531="Fiber CAmtel","ACTIVE",
AI1531="Fiber AOF","ACTIVE",
AI1531="Projet OCM (HUAWEI)","PLANNED WORKS",
AI1531="Projet OCM (NOKIA)","PLANNED WORKS",
AI1531="ACCESS-ISSUE","ACCESS-ISSUE",
AI1531="Projet OCM (ZTE, NOKIA, autres projets)","PLANNED WORKS",
AI1531="No root CAuse","No root cause",
AI1531="ODU HS","ACTIVE",
AI1531="IP &amp; VLAN","ACTIVE",
AI1531="Warehouse HUAWEI","SPARE-ISSUE",
AI1531="SPARE-HS","SPARE-ISSUE",
AI1531="Power Telco","ACTIVE", AI1531="no impacts","no impacts"
),"")</f>
        <v>no impacts</v>
      </c>
      <c r="AK1531" s="23" t="s">
        <v>5537</v>
      </c>
      <c r="AL1531" s="23" t="str">
        <f t="shared" si="39"/>
        <v>CTR_692</v>
      </c>
      <c r="AN1531" s="9" t="s">
        <v>5537</v>
      </c>
      <c r="AO1531" s="23" t="str">
        <f>_xlfn.XLOOKUP(B1531,'INCIDENT-05-03-2026'!E:E,'INCIDENT-05-03-2026'!F:F,"")</f>
        <v/>
      </c>
      <c r="AP1531" s="7" t="s">
        <v>5537</v>
      </c>
      <c r="AQ1531" s="6"/>
      <c r="AR1531" s="7"/>
      <c r="AS1531" s="3" t="str">
        <f>_xlfn.XLOOKUP(B1531,'[3]tt num | region | site id'!$C:$C,'[3]tt num | region | site id'!$Q:$Q,"")</f>
        <v/>
      </c>
      <c r="AT1531" s="24" t="str">
        <f>_xlfn.XLOOKUP(B1531,'[4]Cells Huawei 03052026 12h'!$B:$B,'[4]Cells Huawei 03052026 12h'!$T:$T,"")</f>
        <v/>
      </c>
      <c r="AU1531" s="24" t="str">
        <f>_xlfn.XLOOKUP(B1531,'[5]cells down 02052026 8h50'!$B:$B,'[5]cells down 02052026 8h50'!$R:$R,"")</f>
        <v/>
      </c>
      <c r="AV1531" s="24" t="str">
        <f>_xlfn.XLOOKUP(B1531,'[5]cells down 02052026 13h50'!$B:$B,'[5]cells down 02052026 13h50'!$R:$R,"")</f>
        <v/>
      </c>
      <c r="AW1531" s="24" t="str">
        <f>_xlfn.XLOOKUP(B1531,'[5]cells down 02052026 13h50'!$B:$B,'[5]cells down 02052026 13h50'!$R:$R,"")</f>
        <v/>
      </c>
      <c r="AX1531" s="24" t="str">
        <f>_xlfn.XLOOKUP(B1531,'[6]cell downs 03052026 8h40 '!$B:$B,'[6]cell downs 03052026 8h40 '!$R:$R,"")</f>
        <v/>
      </c>
      <c r="AY1531" s="24" t="str">
        <f>_xlfn.XLOOKUP(B1531,'[7]ALL SITES DOWN'!$D:$D,'[7]ALL SITES DOWN'!$J:$J,"")</f>
        <v/>
      </c>
      <c r="AZ1531" s="24" t="str">
        <f>_xlfn.XLOOKUP(B1531,'[8]ALL SITES DOWN'!$D:$D,'[8]ALL SITES DOWN'!$J:$J,"")</f>
        <v/>
      </c>
      <c r="BA1531" s="9" t="str">
        <f>_xlfn.XLOOKUP(B1531,[9]sheet1!$AC:$AC,[9]sheet1!$AF:$AF,"")</f>
        <v/>
      </c>
      <c r="BB1531" s="14" t="s">
        <v>5537</v>
      </c>
      <c r="BC1531" s="14" t="s">
        <v>5537</v>
      </c>
      <c r="BD1531" s="14" t="str">
        <f>_xlfn.XLOOKUP(B1531,'[10]cell downs 18042026 17h'!$B:$B,'[10]cell downs 18042026 17h'!$B:$B,"")</f>
        <v/>
      </c>
      <c r="BE1531" s="14" t="str">
        <f>_xlfn.XLOOKUP(B1531,'[11]Cells Huawei 19042026 15h'!$B:$B,'[11]Cells Huawei 19042026 15h'!$B:$B,"")</f>
        <v/>
      </c>
      <c r="BF1531" s="9" t="str">
        <f>_xlfn.XLOOKUP(B1531,'[12]cells down 19042026 9H40'!$B:$B,'[12]cells down 19042026 9H40'!$B:$B,"")</f>
        <v/>
      </c>
      <c r="BG1531" s="9" t="s">
        <v>4841</v>
      </c>
      <c r="BH1531" s="9" t="s">
        <v>12</v>
      </c>
    </row>
    <row r="1532" spans="1:60" s="9" customFormat="1" x14ac:dyDescent="0.3">
      <c r="A1532" s="1" t="s">
        <v>4161</v>
      </c>
      <c r="B1532" s="8" t="s">
        <v>4162</v>
      </c>
      <c r="C1532" s="3" t="str">
        <f>_xlfn.XLOOKUP(B1532,'[1]daily break down'!$D:$D,'[1]daily break down'!$E:$E,"")</f>
        <v>Yaounde</v>
      </c>
      <c r="D1532" s="1" t="s">
        <v>21</v>
      </c>
      <c r="E1532" s="1" t="s">
        <v>36</v>
      </c>
      <c r="F1532" s="3" t="s">
        <v>37</v>
      </c>
      <c r="G1532" s="1" t="s">
        <v>2778</v>
      </c>
      <c r="H1532" s="42" t="str">
        <f>_xlfn.XLOOKUP(B1532,[2]CALCULATION!$B:$B,[2]CALCULATION!$H:$H,"")</f>
        <v>ZTE</v>
      </c>
      <c r="I1532" s="34">
        <v>0</v>
      </c>
      <c r="J1532" s="34">
        <v>0</v>
      </c>
      <c r="K1532" s="34">
        <v>0</v>
      </c>
      <c r="L1532" s="34">
        <v>0</v>
      </c>
      <c r="M1532" s="34">
        <v>0</v>
      </c>
      <c r="N1532" s="34">
        <v>0</v>
      </c>
      <c r="O1532" s="34">
        <v>0</v>
      </c>
      <c r="P1532" s="34">
        <v>0</v>
      </c>
      <c r="Q1532" s="34">
        <v>0</v>
      </c>
      <c r="R1532" s="34">
        <v>0</v>
      </c>
      <c r="S1532" s="35">
        <v>0</v>
      </c>
      <c r="T1532" s="35">
        <v>0</v>
      </c>
      <c r="U1532" s="35">
        <v>0</v>
      </c>
      <c r="V1532" s="35">
        <v>0</v>
      </c>
      <c r="W1532" s="35">
        <v>0</v>
      </c>
      <c r="X1532" s="35">
        <v>0</v>
      </c>
      <c r="Y1532" s="35">
        <v>0</v>
      </c>
      <c r="Z1532" s="35">
        <v>0</v>
      </c>
      <c r="AA1532" s="35">
        <v>0</v>
      </c>
      <c r="AB1532" s="35">
        <v>0</v>
      </c>
      <c r="AC1532" s="35">
        <v>0</v>
      </c>
      <c r="AD1532" s="35">
        <v>0</v>
      </c>
      <c r="AE1532" s="58" t="s">
        <v>5560</v>
      </c>
      <c r="AF1532" s="58"/>
      <c r="AG1532" s="57" t="str" cm="1">
        <f t="array" ref="AG1532">IFERROR(_xlfn.IFS(
AI1532="MPR ISSUE","PDH",
AI1532="BSS Hardware Issue","BSS",
AI1532="Sites strategiques, MLL, Pylone, etc.","ENVTECH",
AI1532="AKTIVCO DEFAUT GE &amp; POWER Cabinet","AKTIVCO",
AI1532="AKTIVCO Coupure ENEO &amp; Baisse de tension","AKTIVCO GRID ONLY",
AI1532="Coupure ENEO &amp; Baisse de tension","IHS GRID ONLY",
AI1532="Defaut GE &amp; POWER Cabinet","IHS",
AI1532="Sharing","Partners",
AI1532="Sites strategiques &amp; DataCenter","SST &amp; DC",
AI1532="Exclu","Exclu",
AI1532="SAT","SAT",
AI1532="SPARE-ISSUE","SPARE-ISSUE",
AI1532="Fiber CAmtel","TRANS_FO_CAMTEL",
AI1532="Fiber AOF","Fiber AOF",
AI1532="Projet OCM (HUAWEI)","TRAVAUX-HUAWEI",
AI1532="Projet OCM (NOKIA)","TRAVAUX-NOKIA",
AI1532="ACCESS-ISSUE","ACCESS-ISSUE",
AI1532="Projet OCM (ZTE, NOKIA, autres projets)","TRAVAUX OCM",
AI1532="No root CAuse","No root cause",
AI1532="ODU HS","PDH",
AI1532="IP &amp; VLAN","PDH",
AI1532="Warehouse HUAWEI","SPARE-ISSUE",
AI1532="SPARE-HS","SPARE-ISSUE",
AI1532="Power Telco","BSS",AI1532="no impacts","no impacts"
),"")</f>
        <v>no impacts</v>
      </c>
      <c r="AH1532" s="57" t="str" cm="1">
        <f t="array" ref="AH1532">IFERROR(_xlfn.IFS(
AI1532="MPR ISSUE","TX ISSUE",
AI1532="BSS Hardware Issue","RAN ISSUE",
AI1532="Sites strategiques, MLL, Pylone, etc.","ENVTECH",
AI1532="AKTIVCO DEFAUT GE &amp; POWER Cabinet","POWER ISSUE",
AI1532="AKTIVCO Coupure ENEO &amp; Baisse de tension","POWER ISSUE",
AI1532="Coupure ENEO &amp; Baisse de tension","POWER ISSUE",
AI1532="Defaut GE &amp; POWER Cabinet","POWER ISSUE",
AI1532="Sharing","POWER ISSUE",
AI1532="Sites strategiques &amp; DataCenter","POWER ISSUE",
AI1532="Exclu","Exclu",
AI1532="SAT","TX ISSUE",
AI1532="SPARE-ISSUE","SPARE-ISSUE",
AI1532="Fiber CAmtel","TX ISSUE",
AI1532="Fiber AOF","TX ISSUE",
AI1532="Projet OCM (HUAWEI)","TRAVAUX-HUAWEI",
AI1532="Projet OCM (NOKIA)","TRAVAUX -NOKIA",
AI1532="ACCESS-ISSUE","ACCESS-ISSUE",
AI1532="Projet OCM (ZTE, NOKIA, autres projets)","TRAVAUX OCM",
AI1532="No root CAuse","No root cause",
AI1532="ODU HS","TX ISSUE",
AI1532="IP &amp; VLAN","TX ISSUE",
AI1532="Warehouse HUAWEI","SPARE-ISSUE",
AI1532="SPARE-HS","SPARE-ISSUE",
AI1532="Power Telco","RAN ISSUE",AI1532="no impacts","no impacts"
),"")</f>
        <v>no impacts</v>
      </c>
      <c r="AI1532" s="85" t="s">
        <v>5998</v>
      </c>
      <c r="AJ1532" s="57" t="str" cm="1">
        <f t="array" ref="AJ1532">IFERROR(_xlfn.IFS(
AI1532="MPR ISSUE","ACTIVE",
AI1532="BSS Hardware Issue","ACTIVE",
AI1532="Sites strategiques, MLL, Pylone, etc.","PASSIVE",
AI1532="AKTIVCO DEFAUT GE &amp; POWER Cabinet","PASSIVE",
AI1532="AKTIVCO Coupure ENEO &amp; Baisse de tension","PASSIVE",
AI1532="Coupure ENEO &amp; Baisse de tension","PASSIVE",
AI1532="Defaut GE &amp; POWER Cabinet","PASSIVE",
AI1532="Sharing","PASSIVE",
AI1532="Sites strategiques &amp; DataCenter","PASSIVE",
AI1532="Exclu","Exclu",
AI1532="SAT","ACTIVE",
AI1532="SPARE-ISSUE","SPARE-ISSUE",
AI1532="Fiber CAmtel","ACTIVE",
AI1532="Fiber AOF","ACTIVE",
AI1532="Projet OCM (HUAWEI)","PLANNED WORKS",
AI1532="Projet OCM (NOKIA)","PLANNED WORKS",
AI1532="ACCESS-ISSUE","ACCESS-ISSUE",
AI1532="Projet OCM (ZTE, NOKIA, autres projets)","PLANNED WORKS",
AI1532="No root CAuse","No root cause",
AI1532="ODU HS","ACTIVE",
AI1532="IP &amp; VLAN","ACTIVE",
AI1532="Warehouse HUAWEI","SPARE-ISSUE",
AI1532="SPARE-HS","SPARE-ISSUE",
AI1532="Power Telco","ACTIVE", AI1532="no impacts","no impacts"
),"")</f>
        <v>no impacts</v>
      </c>
      <c r="AK1532" s="23" t="s">
        <v>5537</v>
      </c>
      <c r="AL1532" s="23" t="str">
        <f t="shared" si="39"/>
        <v>CTR_866</v>
      </c>
      <c r="AN1532" s="9" t="s">
        <v>5537</v>
      </c>
      <c r="AO1532" s="23" t="str">
        <f>_xlfn.XLOOKUP(B1532,'INCIDENT-05-03-2026'!E:E,'INCIDENT-05-03-2026'!F:F,"")</f>
        <v/>
      </c>
      <c r="AP1532" s="7" t="s">
        <v>5537</v>
      </c>
      <c r="AQ1532" s="6"/>
      <c r="AR1532" s="7"/>
      <c r="AS1532" s="3" t="str">
        <f>_xlfn.XLOOKUP(B1532,'[3]tt num | region | site id'!$C:$C,'[3]tt num | region | site id'!$Q:$Q,"")</f>
        <v/>
      </c>
      <c r="AT1532" s="24" t="str">
        <f>_xlfn.XLOOKUP(B1532,'[4]Cells Huawei 03052026 12h'!$B:$B,'[4]Cells Huawei 03052026 12h'!$T:$T,"")</f>
        <v/>
      </c>
      <c r="AU1532" s="24" t="str">
        <f>_xlfn.XLOOKUP(B1532,'[5]cells down 02052026 8h50'!$B:$B,'[5]cells down 02052026 8h50'!$R:$R,"")</f>
        <v/>
      </c>
      <c r="AV1532" s="24" t="str">
        <f>_xlfn.XLOOKUP(B1532,'[5]cells down 02052026 13h50'!$B:$B,'[5]cells down 02052026 13h50'!$R:$R,"")</f>
        <v/>
      </c>
      <c r="AW1532" s="24" t="str">
        <f>_xlfn.XLOOKUP(B1532,'[5]cells down 02052026 13h50'!$B:$B,'[5]cells down 02052026 13h50'!$R:$R,"")</f>
        <v/>
      </c>
      <c r="AX1532" s="24" t="str">
        <f>_xlfn.XLOOKUP(B1532,'[6]cell downs 03052026 8h40 '!$B:$B,'[6]cell downs 03052026 8h40 '!$R:$R,"")</f>
        <v/>
      </c>
      <c r="AY1532" s="24" t="str">
        <f>_xlfn.XLOOKUP(B1532,'[7]ALL SITES DOWN'!$D:$D,'[7]ALL SITES DOWN'!$J:$J,"")</f>
        <v/>
      </c>
      <c r="AZ1532" s="24" t="str">
        <f>_xlfn.XLOOKUP(B1532,'[8]ALL SITES DOWN'!$D:$D,'[8]ALL SITES DOWN'!$J:$J,"")</f>
        <v/>
      </c>
      <c r="BA1532" s="9" t="str">
        <f>_xlfn.XLOOKUP(B1532,[9]sheet1!$AC:$AC,[9]sheet1!$AF:$AF,"")</f>
        <v/>
      </c>
      <c r="BB1532" s="14" t="s">
        <v>5537</v>
      </c>
      <c r="BC1532" s="14" t="s">
        <v>5537</v>
      </c>
      <c r="BD1532" s="14" t="str">
        <f>_xlfn.XLOOKUP(B1532,'[10]cell downs 18042026 17h'!$B:$B,'[10]cell downs 18042026 17h'!$B:$B,"")</f>
        <v/>
      </c>
      <c r="BE1532" s="14" t="str">
        <f>_xlfn.XLOOKUP(B1532,'[11]Cells Huawei 19042026 15h'!$B:$B,'[11]Cells Huawei 19042026 15h'!$B:$B,"")</f>
        <v/>
      </c>
      <c r="BF1532" s="9" t="str">
        <f>_xlfn.XLOOKUP(B1532,'[12]cells down 19042026 9H40'!$B:$B,'[12]cells down 19042026 9H40'!$B:$B,"")</f>
        <v/>
      </c>
      <c r="BG1532" s="9" t="s">
        <v>5537</v>
      </c>
      <c r="BH1532" s="9" t="s">
        <v>5537</v>
      </c>
    </row>
    <row r="1533" spans="1:60" s="9" customFormat="1" x14ac:dyDescent="0.3">
      <c r="A1533" s="1" t="s">
        <v>2699</v>
      </c>
      <c r="B1533" s="8" t="s">
        <v>2700</v>
      </c>
      <c r="C1533" s="3" t="str">
        <f>_xlfn.XLOOKUP(B1533,'[1]daily break down'!$D:$D,'[1]daily break down'!$E:$E,"")</f>
        <v>Yaounde</v>
      </c>
      <c r="D1533" s="1" t="s">
        <v>11</v>
      </c>
      <c r="E1533" s="1" t="s">
        <v>12</v>
      </c>
      <c r="F1533" s="3" t="s">
        <v>37</v>
      </c>
      <c r="G1533" s="1" t="s">
        <v>38</v>
      </c>
      <c r="H1533" s="42" t="str">
        <f>_xlfn.XLOOKUP(B1533,[2]CALCULATION!$B:$B,[2]CALCULATION!$H:$H,"")</f>
        <v>ZTE</v>
      </c>
      <c r="I1533" s="34">
        <v>0</v>
      </c>
      <c r="J1533" s="34">
        <v>0</v>
      </c>
      <c r="K1533" s="34">
        <v>0</v>
      </c>
      <c r="L1533" s="34">
        <v>0.20280267554710912</v>
      </c>
      <c r="M1533" s="34">
        <v>0</v>
      </c>
      <c r="N1533" s="34">
        <v>0</v>
      </c>
      <c r="O1533" s="34">
        <v>0</v>
      </c>
      <c r="P1533" s="34">
        <v>0</v>
      </c>
      <c r="Q1533" s="34">
        <v>0</v>
      </c>
      <c r="R1533" s="34">
        <v>0</v>
      </c>
      <c r="S1533" s="35">
        <v>0</v>
      </c>
      <c r="T1533" s="35">
        <v>0</v>
      </c>
      <c r="U1533" s="35">
        <v>0.11913832316020478</v>
      </c>
      <c r="V1533" s="35">
        <v>0</v>
      </c>
      <c r="W1533" s="35">
        <v>0</v>
      </c>
      <c r="X1533" s="35">
        <v>0</v>
      </c>
      <c r="Y1533" s="35">
        <v>0</v>
      </c>
      <c r="Z1533" s="35">
        <v>0</v>
      </c>
      <c r="AA1533" s="35">
        <v>0</v>
      </c>
      <c r="AB1533" s="35">
        <v>0</v>
      </c>
      <c r="AC1533" s="35">
        <v>0</v>
      </c>
      <c r="AD1533" s="35">
        <v>0</v>
      </c>
      <c r="AE1533" s="58" t="s">
        <v>5560</v>
      </c>
      <c r="AF1533" s="58"/>
      <c r="AG1533" s="57" t="str" cm="1">
        <f t="array" ref="AG1533">IFERROR(_xlfn.IFS(
AI1533="MPR ISSUE","PDH",
AI1533="BSS Hardware Issue","BSS",
AI1533="Sites strategiques, MLL, Pylone, etc.","ENVTECH",
AI1533="AKTIVCO DEFAUT GE &amp; POWER Cabinet","AKTIVCO",
AI1533="AKTIVCO Coupure ENEO &amp; Baisse de tension","AKTIVCO GRID ONLY",
AI1533="Coupure ENEO &amp; Baisse de tension","IHS GRID ONLY",
AI1533="Defaut GE &amp; POWER Cabinet","IHS",
AI1533="Sharing","Partners",
AI1533="Sites strategiques &amp; DataCenter","SST &amp; DC",
AI1533="Exclu","Exclu",
AI1533="SAT","SAT",
AI1533="SPARE-ISSUE","SPARE-ISSUE",
AI1533="Fiber CAmtel","TRANS_FO_CAMTEL",
AI1533="Fiber AOF","Fiber AOF",
AI1533="Projet OCM (HUAWEI)","TRAVAUX-HUAWEI",
AI1533="Projet OCM (NOKIA)","TRAVAUX-NOKIA",
AI1533="ACCESS-ISSUE","ACCESS-ISSUE",
AI1533="Projet OCM (ZTE, NOKIA, autres projets)","TRAVAUX OCM",
AI1533="No root CAuse","No root cause",
AI1533="ODU HS","PDH",
AI1533="IP &amp; VLAN","PDH",
AI1533="Warehouse HUAWEI","SPARE-ISSUE",
AI1533="SPARE-HS","SPARE-ISSUE",
AI1533="Power Telco","BSS",AI1533="no impacts","no impacts"
),"")</f>
        <v>no impacts</v>
      </c>
      <c r="AH1533" s="57" t="str" cm="1">
        <f t="array" ref="AH1533">IFERROR(_xlfn.IFS(
AI1533="MPR ISSUE","TX ISSUE",
AI1533="BSS Hardware Issue","RAN ISSUE",
AI1533="Sites strategiques, MLL, Pylone, etc.","ENVTECH",
AI1533="AKTIVCO DEFAUT GE &amp; POWER Cabinet","POWER ISSUE",
AI1533="AKTIVCO Coupure ENEO &amp; Baisse de tension","POWER ISSUE",
AI1533="Coupure ENEO &amp; Baisse de tension","POWER ISSUE",
AI1533="Defaut GE &amp; POWER Cabinet","POWER ISSUE",
AI1533="Sharing","POWER ISSUE",
AI1533="Sites strategiques &amp; DataCenter","POWER ISSUE",
AI1533="Exclu","Exclu",
AI1533="SAT","TX ISSUE",
AI1533="SPARE-ISSUE","SPARE-ISSUE",
AI1533="Fiber CAmtel","TX ISSUE",
AI1533="Fiber AOF","TX ISSUE",
AI1533="Projet OCM (HUAWEI)","TRAVAUX-HUAWEI",
AI1533="Projet OCM (NOKIA)","TRAVAUX -NOKIA",
AI1533="ACCESS-ISSUE","ACCESS-ISSUE",
AI1533="Projet OCM (ZTE, NOKIA, autres projets)","TRAVAUX OCM",
AI1533="No root CAuse","No root cause",
AI1533="ODU HS","TX ISSUE",
AI1533="IP &amp; VLAN","TX ISSUE",
AI1533="Warehouse HUAWEI","SPARE-ISSUE",
AI1533="SPARE-HS","SPARE-ISSUE",
AI1533="Power Telco","RAN ISSUE",AI1533="no impacts","no impacts"
),"")</f>
        <v>no impacts</v>
      </c>
      <c r="AI1533" s="85" t="s">
        <v>5998</v>
      </c>
      <c r="AJ1533" s="57" t="str" cm="1">
        <f t="array" ref="AJ1533">IFERROR(_xlfn.IFS(
AI1533="MPR ISSUE","ACTIVE",
AI1533="BSS Hardware Issue","ACTIVE",
AI1533="Sites strategiques, MLL, Pylone, etc.","PASSIVE",
AI1533="AKTIVCO DEFAUT GE &amp; POWER Cabinet","PASSIVE",
AI1533="AKTIVCO Coupure ENEO &amp; Baisse de tension","PASSIVE",
AI1533="Coupure ENEO &amp; Baisse de tension","PASSIVE",
AI1533="Defaut GE &amp; POWER Cabinet","PASSIVE",
AI1533="Sharing","PASSIVE",
AI1533="Sites strategiques &amp; DataCenter","PASSIVE",
AI1533="Exclu","Exclu",
AI1533="SAT","ACTIVE",
AI1533="SPARE-ISSUE","SPARE-ISSUE",
AI1533="Fiber CAmtel","ACTIVE",
AI1533="Fiber AOF","ACTIVE",
AI1533="Projet OCM (HUAWEI)","PLANNED WORKS",
AI1533="Projet OCM (NOKIA)","PLANNED WORKS",
AI1533="ACCESS-ISSUE","ACCESS-ISSUE",
AI1533="Projet OCM (ZTE, NOKIA, autres projets)","PLANNED WORKS",
AI1533="No root CAuse","No root cause",
AI1533="ODU HS","ACTIVE",
AI1533="IP &amp; VLAN","ACTIVE",
AI1533="Warehouse HUAWEI","SPARE-ISSUE",
AI1533="SPARE-HS","SPARE-ISSUE",
AI1533="Power Telco","ACTIVE", AI1533="no impacts","no impacts"
),"")</f>
        <v>no impacts</v>
      </c>
      <c r="AK1533" s="23" t="s">
        <v>5537</v>
      </c>
      <c r="AL1533" s="23" t="str">
        <f t="shared" si="39"/>
        <v>CTR_198</v>
      </c>
      <c r="AN1533" s="9" t="s">
        <v>5537</v>
      </c>
      <c r="AO1533" s="23" t="str">
        <f>_xlfn.XLOOKUP(B1533,'INCIDENT-05-03-2026'!E:E,'INCIDENT-05-03-2026'!F:F,"")</f>
        <v/>
      </c>
      <c r="AP1533" s="7" t="s">
        <v>5537</v>
      </c>
      <c r="AQ1533" s="6"/>
      <c r="AR1533" s="7"/>
      <c r="AS1533" s="3" t="str">
        <f>_xlfn.XLOOKUP(B1533,'[3]tt num | region | site id'!$C:$C,'[3]tt num | region | site id'!$Q:$Q,"")</f>
        <v/>
      </c>
      <c r="AT1533" s="24" t="str">
        <f>_xlfn.XLOOKUP(B1533,'[4]Cells Huawei 03052026 12h'!$B:$B,'[4]Cells Huawei 03052026 12h'!$T:$T,"")</f>
        <v/>
      </c>
      <c r="AU1533" s="24" t="str">
        <f>_xlfn.XLOOKUP(B1533,'[5]cells down 02052026 8h50'!$B:$B,'[5]cells down 02052026 8h50'!$R:$R,"")</f>
        <v/>
      </c>
      <c r="AV1533" s="24" t="str">
        <f>_xlfn.XLOOKUP(B1533,'[5]cells down 02052026 13h50'!$B:$B,'[5]cells down 02052026 13h50'!$R:$R,"")</f>
        <v/>
      </c>
      <c r="AW1533" s="24" t="str">
        <f>_xlfn.XLOOKUP(B1533,'[5]cells down 02052026 13h50'!$B:$B,'[5]cells down 02052026 13h50'!$R:$R,"")</f>
        <v/>
      </c>
      <c r="AX1533" s="24" t="str">
        <f>_xlfn.XLOOKUP(B1533,'[6]cell downs 03052026 8h40 '!$B:$B,'[6]cell downs 03052026 8h40 '!$R:$R,"")</f>
        <v/>
      </c>
      <c r="AY1533" s="24" t="str">
        <f>_xlfn.XLOOKUP(B1533,'[7]ALL SITES DOWN'!$D:$D,'[7]ALL SITES DOWN'!$J:$J,"")</f>
        <v/>
      </c>
      <c r="AZ1533" s="24" t="str">
        <f>_xlfn.XLOOKUP(B1533,'[8]ALL SITES DOWN'!$D:$D,'[8]ALL SITES DOWN'!$J:$J,"")</f>
        <v/>
      </c>
      <c r="BA1533" s="9" t="str">
        <f>_xlfn.XLOOKUP(B1533,[9]sheet1!$AC:$AC,[9]sheet1!$AF:$AF,"")</f>
        <v/>
      </c>
      <c r="BB1533" s="14" t="s">
        <v>5537</v>
      </c>
      <c r="BC1533" s="14" t="s">
        <v>5537</v>
      </c>
      <c r="BD1533" s="14" t="str">
        <f>_xlfn.XLOOKUP(B1533,'[10]cell downs 18042026 17h'!$B:$B,'[10]cell downs 18042026 17h'!$B:$B,"")</f>
        <v/>
      </c>
      <c r="BE1533" s="14" t="str">
        <f>_xlfn.XLOOKUP(B1533,'[11]Cells Huawei 19042026 15h'!$B:$B,'[11]Cells Huawei 19042026 15h'!$B:$B,"")</f>
        <v/>
      </c>
      <c r="BF1533" s="9" t="str">
        <f>_xlfn.XLOOKUP(B1533,'[12]cells down 19042026 9H40'!$B:$B,'[12]cells down 19042026 9H40'!$B:$B,"")</f>
        <v/>
      </c>
      <c r="BG1533" s="9" t="s">
        <v>2700</v>
      </c>
      <c r="BH1533" s="9" t="s">
        <v>12</v>
      </c>
    </row>
    <row r="1534" spans="1:60" s="9" customFormat="1" x14ac:dyDescent="0.3">
      <c r="A1534" s="1" t="s">
        <v>1626</v>
      </c>
      <c r="B1534" s="8" t="s">
        <v>1627</v>
      </c>
      <c r="C1534" s="3" t="str">
        <f>_xlfn.XLOOKUP(B1534,'[1]daily break down'!$D:$D,'[1]daily break down'!$E:$E,"")</f>
        <v>Yaounde</v>
      </c>
      <c r="D1534" s="1" t="s">
        <v>21</v>
      </c>
      <c r="E1534" s="1" t="s">
        <v>36</v>
      </c>
      <c r="F1534" s="3" t="s">
        <v>37</v>
      </c>
      <c r="G1534" s="1" t="s">
        <v>38</v>
      </c>
      <c r="H1534" s="42" t="str">
        <f>_xlfn.XLOOKUP(B1534,[2]CALCULATION!$B:$B,[2]CALCULATION!$H:$H,"")</f>
        <v>ZTE</v>
      </c>
      <c r="I1534" s="34">
        <v>0</v>
      </c>
      <c r="J1534" s="34">
        <v>0</v>
      </c>
      <c r="K1534" s="34">
        <v>0</v>
      </c>
      <c r="L1534" s="34">
        <v>0</v>
      </c>
      <c r="M1534" s="34">
        <v>0</v>
      </c>
      <c r="N1534" s="34">
        <v>0</v>
      </c>
      <c r="O1534" s="34">
        <v>0</v>
      </c>
      <c r="P1534" s="34">
        <v>0</v>
      </c>
      <c r="Q1534" s="34">
        <v>0</v>
      </c>
      <c r="R1534" s="34">
        <v>0</v>
      </c>
      <c r="S1534" s="35">
        <v>0</v>
      </c>
      <c r="T1534" s="35">
        <v>0</v>
      </c>
      <c r="U1534" s="35">
        <v>0</v>
      </c>
      <c r="V1534" s="35">
        <v>0</v>
      </c>
      <c r="W1534" s="35">
        <v>0</v>
      </c>
      <c r="X1534" s="35">
        <v>0</v>
      </c>
      <c r="Y1534" s="35">
        <v>0</v>
      </c>
      <c r="Z1534" s="35">
        <v>0</v>
      </c>
      <c r="AA1534" s="35">
        <v>0</v>
      </c>
      <c r="AB1534" s="35">
        <v>0</v>
      </c>
      <c r="AC1534" s="35">
        <v>0</v>
      </c>
      <c r="AD1534" s="35">
        <v>0</v>
      </c>
      <c r="AE1534" s="58" t="s">
        <v>5560</v>
      </c>
      <c r="AF1534" s="58"/>
      <c r="AG1534" s="57" t="str" cm="1">
        <f t="array" ref="AG1534">IFERROR(_xlfn.IFS(
AI1534="MPR ISSUE","PDH",
AI1534="BSS Hardware Issue","BSS",
AI1534="Sites strategiques, MLL, Pylone, etc.","ENVTECH",
AI1534="AKTIVCO DEFAUT GE &amp; POWER Cabinet","AKTIVCO",
AI1534="AKTIVCO Coupure ENEO &amp; Baisse de tension","AKTIVCO GRID ONLY",
AI1534="Coupure ENEO &amp; Baisse de tension","IHS GRID ONLY",
AI1534="Defaut GE &amp; POWER Cabinet","IHS",
AI1534="Sharing","Partners",
AI1534="Sites strategiques &amp; DataCenter","SST &amp; DC",
AI1534="Exclu","Exclu",
AI1534="SAT","SAT",
AI1534="SPARE-ISSUE","SPARE-ISSUE",
AI1534="Fiber CAmtel","TRANS_FO_CAMTEL",
AI1534="Fiber AOF","Fiber AOF",
AI1534="Projet OCM (HUAWEI)","TRAVAUX-HUAWEI",
AI1534="Projet OCM (NOKIA)","TRAVAUX-NOKIA",
AI1534="ACCESS-ISSUE","ACCESS-ISSUE",
AI1534="Projet OCM (ZTE, NOKIA, autres projets)","TRAVAUX OCM",
AI1534="No root CAuse","No root cause",
AI1534="ODU HS","PDH",
AI1534="IP &amp; VLAN","PDH",
AI1534="Warehouse HUAWEI","SPARE-ISSUE",
AI1534="SPARE-HS","SPARE-ISSUE",
AI1534="Power Telco","BSS",AI1534="no impacts","no impacts"
),"")</f>
        <v>no impacts</v>
      </c>
      <c r="AH1534" s="57" t="str" cm="1">
        <f t="array" ref="AH1534">IFERROR(_xlfn.IFS(
AI1534="MPR ISSUE","TX ISSUE",
AI1534="BSS Hardware Issue","RAN ISSUE",
AI1534="Sites strategiques, MLL, Pylone, etc.","ENVTECH",
AI1534="AKTIVCO DEFAUT GE &amp; POWER Cabinet","POWER ISSUE",
AI1534="AKTIVCO Coupure ENEO &amp; Baisse de tension","POWER ISSUE",
AI1534="Coupure ENEO &amp; Baisse de tension","POWER ISSUE",
AI1534="Defaut GE &amp; POWER Cabinet","POWER ISSUE",
AI1534="Sharing","POWER ISSUE",
AI1534="Sites strategiques &amp; DataCenter","POWER ISSUE",
AI1534="Exclu","Exclu",
AI1534="SAT","TX ISSUE",
AI1534="SPARE-ISSUE","SPARE-ISSUE",
AI1534="Fiber CAmtel","TX ISSUE",
AI1534="Fiber AOF","TX ISSUE",
AI1534="Projet OCM (HUAWEI)","TRAVAUX-HUAWEI",
AI1534="Projet OCM (NOKIA)","TRAVAUX -NOKIA",
AI1534="ACCESS-ISSUE","ACCESS-ISSUE",
AI1534="Projet OCM (ZTE, NOKIA, autres projets)","TRAVAUX OCM",
AI1534="No root CAuse","No root cause",
AI1534="ODU HS","TX ISSUE",
AI1534="IP &amp; VLAN","TX ISSUE",
AI1534="Warehouse HUAWEI","SPARE-ISSUE",
AI1534="SPARE-HS","SPARE-ISSUE",
AI1534="Power Telco","RAN ISSUE",AI1534="no impacts","no impacts"
),"")</f>
        <v>no impacts</v>
      </c>
      <c r="AI1534" s="85" t="s">
        <v>5998</v>
      </c>
      <c r="AJ1534" s="57" t="str" cm="1">
        <f t="array" ref="AJ1534">IFERROR(_xlfn.IFS(
AI1534="MPR ISSUE","ACTIVE",
AI1534="BSS Hardware Issue","ACTIVE",
AI1534="Sites strategiques, MLL, Pylone, etc.","PASSIVE",
AI1534="AKTIVCO DEFAUT GE &amp; POWER Cabinet","PASSIVE",
AI1534="AKTIVCO Coupure ENEO &amp; Baisse de tension","PASSIVE",
AI1534="Coupure ENEO &amp; Baisse de tension","PASSIVE",
AI1534="Defaut GE &amp; POWER Cabinet","PASSIVE",
AI1534="Sharing","PASSIVE",
AI1534="Sites strategiques &amp; DataCenter","PASSIVE",
AI1534="Exclu","Exclu",
AI1534="SAT","ACTIVE",
AI1534="SPARE-ISSUE","SPARE-ISSUE",
AI1534="Fiber CAmtel","ACTIVE",
AI1534="Fiber AOF","ACTIVE",
AI1534="Projet OCM (HUAWEI)","PLANNED WORKS",
AI1534="Projet OCM (NOKIA)","PLANNED WORKS",
AI1534="ACCESS-ISSUE","ACCESS-ISSUE",
AI1534="Projet OCM (ZTE, NOKIA, autres projets)","PLANNED WORKS",
AI1534="No root CAuse","No root cause",
AI1534="ODU HS","ACTIVE",
AI1534="IP &amp; VLAN","ACTIVE",
AI1534="Warehouse HUAWEI","SPARE-ISSUE",
AI1534="SPARE-HS","SPARE-ISSUE",
AI1534="Power Telco","ACTIVE", AI1534="no impacts","no impacts"
),"")</f>
        <v>no impacts</v>
      </c>
      <c r="AK1534" s="23" t="s">
        <v>5537</v>
      </c>
      <c r="AL1534" s="23" t="str">
        <f t="shared" si="39"/>
        <v>CTR_713</v>
      </c>
      <c r="AN1534" s="9" t="s">
        <v>5537</v>
      </c>
      <c r="AO1534" s="23" t="str">
        <f>_xlfn.XLOOKUP(B1534,'INCIDENT-05-03-2026'!E:E,'INCIDENT-05-03-2026'!F:F,"")</f>
        <v/>
      </c>
      <c r="AP1534" s="7" t="s">
        <v>5537</v>
      </c>
      <c r="AQ1534" s="6"/>
      <c r="AR1534" s="7"/>
      <c r="AS1534" s="3" t="str">
        <f>_xlfn.XLOOKUP(B1534,'[3]tt num | region | site id'!$C:$C,'[3]tt num | region | site id'!$Q:$Q,"")</f>
        <v/>
      </c>
      <c r="AT1534" s="24" t="str">
        <f>_xlfn.XLOOKUP(B1534,'[4]Cells Huawei 03052026 12h'!$B:$B,'[4]Cells Huawei 03052026 12h'!$T:$T,"")</f>
        <v/>
      </c>
      <c r="AU1534" s="24" t="str">
        <f>_xlfn.XLOOKUP(B1534,'[5]cells down 02052026 8h50'!$B:$B,'[5]cells down 02052026 8h50'!$R:$R,"")</f>
        <v/>
      </c>
      <c r="AV1534" s="24" t="str">
        <f>_xlfn.XLOOKUP(B1534,'[5]cells down 02052026 13h50'!$B:$B,'[5]cells down 02052026 13h50'!$R:$R,"")</f>
        <v/>
      </c>
      <c r="AW1534" s="24" t="str">
        <f>_xlfn.XLOOKUP(B1534,'[5]cells down 02052026 13h50'!$B:$B,'[5]cells down 02052026 13h50'!$R:$R,"")</f>
        <v/>
      </c>
      <c r="AX1534" s="24" t="str">
        <f>_xlfn.XLOOKUP(B1534,'[6]cell downs 03052026 8h40 '!$B:$B,'[6]cell downs 03052026 8h40 '!$R:$R,"")</f>
        <v/>
      </c>
      <c r="AY1534" s="24" t="str">
        <f>_xlfn.XLOOKUP(B1534,'[7]ALL SITES DOWN'!$D:$D,'[7]ALL SITES DOWN'!$J:$J,"")</f>
        <v/>
      </c>
      <c r="AZ1534" s="24" t="str">
        <f>_xlfn.XLOOKUP(B1534,'[8]ALL SITES DOWN'!$D:$D,'[8]ALL SITES DOWN'!$J:$J,"")</f>
        <v/>
      </c>
      <c r="BA1534" s="9" t="str">
        <f>_xlfn.XLOOKUP(B1534,[9]sheet1!$AC:$AC,[9]sheet1!$AF:$AF,"")</f>
        <v/>
      </c>
      <c r="BB1534" s="14" t="s">
        <v>5537</v>
      </c>
      <c r="BC1534" s="14" t="s">
        <v>5537</v>
      </c>
      <c r="BD1534" s="14" t="str">
        <f>_xlfn.XLOOKUP(B1534,'[10]cell downs 18042026 17h'!$B:$B,'[10]cell downs 18042026 17h'!$B:$B,"")</f>
        <v/>
      </c>
      <c r="BE1534" s="14" t="str">
        <f>_xlfn.XLOOKUP(B1534,'[11]Cells Huawei 19042026 15h'!$B:$B,'[11]Cells Huawei 19042026 15h'!$B:$B,"")</f>
        <v/>
      </c>
      <c r="BF1534" s="9" t="str">
        <f>_xlfn.XLOOKUP(B1534,'[12]cells down 19042026 9H40'!$B:$B,'[12]cells down 19042026 9H40'!$B:$B,"")</f>
        <v/>
      </c>
      <c r="BG1534" s="9" t="s">
        <v>5537</v>
      </c>
      <c r="BH1534" s="9" t="s">
        <v>594</v>
      </c>
    </row>
    <row r="1535" spans="1:60" s="9" customFormat="1" x14ac:dyDescent="0.3">
      <c r="A1535" s="1" t="s">
        <v>2557</v>
      </c>
      <c r="B1535" s="8" t="s">
        <v>2558</v>
      </c>
      <c r="C1535" s="3" t="str">
        <f>_xlfn.XLOOKUP(B1535,'[1]daily break down'!$D:$D,'[1]daily break down'!$E:$E,"")</f>
        <v>CENTRE</v>
      </c>
      <c r="D1535" s="1" t="s">
        <v>21</v>
      </c>
      <c r="E1535" s="1" t="s">
        <v>122</v>
      </c>
      <c r="F1535" s="3" t="s">
        <v>37</v>
      </c>
      <c r="G1535" s="1" t="s">
        <v>2559</v>
      </c>
      <c r="H1535" s="42" t="str">
        <f>_xlfn.XLOOKUP(B1535,[2]CALCULATION!$B:$B,[2]CALCULATION!$H:$H,"")</f>
        <v>ZTE</v>
      </c>
      <c r="I1535" s="34">
        <v>7.4229595957002042E-2</v>
      </c>
      <c r="J1535" s="34">
        <v>0</v>
      </c>
      <c r="K1535" s="34">
        <v>0</v>
      </c>
      <c r="L1535" s="34">
        <v>0</v>
      </c>
      <c r="M1535" s="34">
        <v>0</v>
      </c>
      <c r="N1535" s="34">
        <v>0</v>
      </c>
      <c r="O1535" s="34">
        <v>0</v>
      </c>
      <c r="P1535" s="34">
        <v>0</v>
      </c>
      <c r="Q1535" s="34">
        <v>2.1676575836179817</v>
      </c>
      <c r="R1535" s="34">
        <v>0</v>
      </c>
      <c r="S1535" s="35">
        <v>0</v>
      </c>
      <c r="T1535" s="35">
        <v>0</v>
      </c>
      <c r="U1535" s="35">
        <v>0</v>
      </c>
      <c r="V1535" s="35">
        <v>0</v>
      </c>
      <c r="W1535" s="35">
        <v>0</v>
      </c>
      <c r="X1535" s="35">
        <v>0</v>
      </c>
      <c r="Y1535" s="35">
        <v>0</v>
      </c>
      <c r="Z1535" s="35">
        <v>0</v>
      </c>
      <c r="AA1535" s="35">
        <v>0</v>
      </c>
      <c r="AB1535" s="35">
        <v>0</v>
      </c>
      <c r="AC1535" s="35">
        <v>0</v>
      </c>
      <c r="AD1535" s="35">
        <v>0</v>
      </c>
      <c r="AE1535" s="58" t="s">
        <v>5560</v>
      </c>
      <c r="AF1535" s="58"/>
      <c r="AG1535" s="57" t="str" cm="1">
        <f t="array" ref="AG1535">IFERROR(_xlfn.IFS(
AI1535="MPR ISSUE","PDH",
AI1535="BSS Hardware Issue","BSS",
AI1535="Sites strategiques, MLL, Pylone, etc.","ENVTECH",
AI1535="AKTIVCO DEFAUT GE &amp; POWER Cabinet","AKTIVCO",
AI1535="AKTIVCO Coupure ENEO &amp; Baisse de tension","AKTIVCO GRID ONLY",
AI1535="Coupure ENEO &amp; Baisse de tension","IHS GRID ONLY",
AI1535="Defaut GE &amp; POWER Cabinet","IHS",
AI1535="Sharing","Partners",
AI1535="Sites strategiques &amp; DataCenter","SST &amp; DC",
AI1535="Exclu","Exclu",
AI1535="SAT","SAT",
AI1535="SPARE-ISSUE","SPARE-ISSUE",
AI1535="Fiber CAmtel","TRANS_FO_CAMTEL",
AI1535="Fiber AOF","Fiber AOF",
AI1535="Projet OCM (HUAWEI)","TRAVAUX-HUAWEI",
AI1535="Projet OCM (NOKIA)","TRAVAUX-NOKIA",
AI1535="ACCESS-ISSUE","ACCESS-ISSUE",
AI1535="Projet OCM (ZTE, NOKIA, autres projets)","TRAVAUX OCM",
AI1535="No root CAuse","No root cause",
AI1535="ODU HS","PDH",
AI1535="IP &amp; VLAN","PDH",
AI1535="Warehouse HUAWEI","SPARE-ISSUE",
AI1535="SPARE-HS","SPARE-ISSUE",
AI1535="Power Telco","BSS",AI1535="no impacts","no impacts"
),"")</f>
        <v>no impacts</v>
      </c>
      <c r="AH1535" s="57" t="str" cm="1">
        <f t="array" ref="AH1535">IFERROR(_xlfn.IFS(
AI1535="MPR ISSUE","TX ISSUE",
AI1535="BSS Hardware Issue","RAN ISSUE",
AI1535="Sites strategiques, MLL, Pylone, etc.","ENVTECH",
AI1535="AKTIVCO DEFAUT GE &amp; POWER Cabinet","POWER ISSUE",
AI1535="AKTIVCO Coupure ENEO &amp; Baisse de tension","POWER ISSUE",
AI1535="Coupure ENEO &amp; Baisse de tension","POWER ISSUE",
AI1535="Defaut GE &amp; POWER Cabinet","POWER ISSUE",
AI1535="Sharing","POWER ISSUE",
AI1535="Sites strategiques &amp; DataCenter","POWER ISSUE",
AI1535="Exclu","Exclu",
AI1535="SAT","TX ISSUE",
AI1535="SPARE-ISSUE","SPARE-ISSUE",
AI1535="Fiber CAmtel","TX ISSUE",
AI1535="Fiber AOF","TX ISSUE",
AI1535="Projet OCM (HUAWEI)","TRAVAUX-HUAWEI",
AI1535="Projet OCM (NOKIA)","TRAVAUX -NOKIA",
AI1535="ACCESS-ISSUE","ACCESS-ISSUE",
AI1535="Projet OCM (ZTE, NOKIA, autres projets)","TRAVAUX OCM",
AI1535="No root CAuse","No root cause",
AI1535="ODU HS","TX ISSUE",
AI1535="IP &amp; VLAN","TX ISSUE",
AI1535="Warehouse HUAWEI","SPARE-ISSUE",
AI1535="SPARE-HS","SPARE-ISSUE",
AI1535="Power Telco","RAN ISSUE",AI1535="no impacts","no impacts"
),"")</f>
        <v>no impacts</v>
      </c>
      <c r="AI1535" s="85" t="s">
        <v>5998</v>
      </c>
      <c r="AJ1535" s="57" t="str" cm="1">
        <f t="array" ref="AJ1535">IFERROR(_xlfn.IFS(
AI1535="MPR ISSUE","ACTIVE",
AI1535="BSS Hardware Issue","ACTIVE",
AI1535="Sites strategiques, MLL, Pylone, etc.","PASSIVE",
AI1535="AKTIVCO DEFAUT GE &amp; POWER Cabinet","PASSIVE",
AI1535="AKTIVCO Coupure ENEO &amp; Baisse de tension","PASSIVE",
AI1535="Coupure ENEO &amp; Baisse de tension","PASSIVE",
AI1535="Defaut GE &amp; POWER Cabinet","PASSIVE",
AI1535="Sharing","PASSIVE",
AI1535="Sites strategiques &amp; DataCenter","PASSIVE",
AI1535="Exclu","Exclu",
AI1535="SAT","ACTIVE",
AI1535="SPARE-ISSUE","SPARE-ISSUE",
AI1535="Fiber CAmtel","ACTIVE",
AI1535="Fiber AOF","ACTIVE",
AI1535="Projet OCM (HUAWEI)","PLANNED WORKS",
AI1535="Projet OCM (NOKIA)","PLANNED WORKS",
AI1535="ACCESS-ISSUE","ACCESS-ISSUE",
AI1535="Projet OCM (ZTE, NOKIA, autres projets)","PLANNED WORKS",
AI1535="No root CAuse","No root cause",
AI1535="ODU HS","ACTIVE",
AI1535="IP &amp; VLAN","ACTIVE",
AI1535="Warehouse HUAWEI","SPARE-ISSUE",
AI1535="SPARE-HS","SPARE-ISSUE",
AI1535="Power Telco","ACTIVE", AI1535="no impacts","no impacts"
),"")</f>
        <v>no impacts</v>
      </c>
      <c r="AK1535" s="23" t="s">
        <v>5537</v>
      </c>
      <c r="AL1535" s="23" t="str">
        <f t="shared" si="39"/>
        <v>CTR_879</v>
      </c>
      <c r="AN1535" s="9" t="s">
        <v>5537</v>
      </c>
      <c r="AO1535" s="23" t="str">
        <f>_xlfn.XLOOKUP(B1535,'INCIDENT-05-03-2026'!E:E,'INCIDENT-05-03-2026'!F:F,"")</f>
        <v/>
      </c>
      <c r="AP1535" s="7" t="s">
        <v>5537</v>
      </c>
      <c r="AQ1535" s="6"/>
      <c r="AR1535" s="7"/>
      <c r="AS1535" s="3" t="str">
        <f>_xlfn.XLOOKUP(B1535,'[3]tt num | region | site id'!$C:$C,'[3]tt num | region | site id'!$Q:$Q,"")</f>
        <v/>
      </c>
      <c r="AT1535" s="24" t="str">
        <f>_xlfn.XLOOKUP(B1535,'[4]Cells Huawei 03052026 12h'!$B:$B,'[4]Cells Huawei 03052026 12h'!$T:$T,"")</f>
        <v/>
      </c>
      <c r="AU1535" s="24" t="str">
        <f>_xlfn.XLOOKUP(B1535,'[5]cells down 02052026 8h50'!$B:$B,'[5]cells down 02052026 8h50'!$R:$R,"")</f>
        <v/>
      </c>
      <c r="AV1535" s="24" t="str">
        <f>_xlfn.XLOOKUP(B1535,'[5]cells down 02052026 13h50'!$B:$B,'[5]cells down 02052026 13h50'!$R:$R,"")</f>
        <v/>
      </c>
      <c r="AW1535" s="24" t="str">
        <f>_xlfn.XLOOKUP(B1535,'[5]cells down 02052026 13h50'!$B:$B,'[5]cells down 02052026 13h50'!$R:$R,"")</f>
        <v/>
      </c>
      <c r="AX1535" s="24" t="str">
        <f>_xlfn.XLOOKUP(B1535,'[6]cell downs 03052026 8h40 '!$B:$B,'[6]cell downs 03052026 8h40 '!$R:$R,"")</f>
        <v/>
      </c>
      <c r="AY1535" s="24" t="str">
        <f>_xlfn.XLOOKUP(B1535,'[7]ALL SITES DOWN'!$D:$D,'[7]ALL SITES DOWN'!$J:$J,"")</f>
        <v/>
      </c>
      <c r="AZ1535" s="24" t="str">
        <f>_xlfn.XLOOKUP(B1535,'[8]ALL SITES DOWN'!$D:$D,'[8]ALL SITES DOWN'!$J:$J,"")</f>
        <v/>
      </c>
      <c r="BA1535" s="9" t="str">
        <f>_xlfn.XLOOKUP(B1535,[9]sheet1!$AC:$AC,[9]sheet1!$AF:$AF,"")</f>
        <v/>
      </c>
      <c r="BB1535" s="14" t="s">
        <v>5537</v>
      </c>
      <c r="BC1535" s="14" t="s">
        <v>5537</v>
      </c>
      <c r="BD1535" s="14" t="str">
        <f>_xlfn.XLOOKUP(B1535,'[10]cell downs 18042026 17h'!$B:$B,'[10]cell downs 18042026 17h'!$B:$B,"")</f>
        <v/>
      </c>
      <c r="BE1535" s="14" t="str">
        <f>_xlfn.XLOOKUP(B1535,'[11]Cells Huawei 19042026 15h'!$B:$B,'[11]Cells Huawei 19042026 15h'!$B:$B,"")</f>
        <v/>
      </c>
      <c r="BF1535" s="9" t="str">
        <f>_xlfn.XLOOKUP(B1535,'[12]cells down 19042026 9H40'!$B:$B,'[12]cells down 19042026 9H40'!$B:$B,"")</f>
        <v/>
      </c>
      <c r="BG1535" s="9" t="s">
        <v>5537</v>
      </c>
      <c r="BH1535" s="9" t="s">
        <v>12</v>
      </c>
    </row>
    <row r="1536" spans="1:60" s="9" customFormat="1" x14ac:dyDescent="0.3">
      <c r="A1536" s="1" t="s">
        <v>586</v>
      </c>
      <c r="B1536" s="8" t="s">
        <v>587</v>
      </c>
      <c r="C1536" s="3" t="str">
        <f>_xlfn.XLOOKUP(B1536,'[1]daily break down'!$D:$D,'[1]daily break down'!$E:$E,"")</f>
        <v>CENTRE</v>
      </c>
      <c r="D1536" s="1" t="s">
        <v>11</v>
      </c>
      <c r="E1536" s="1" t="s">
        <v>12</v>
      </c>
      <c r="F1536" s="3" t="s">
        <v>226</v>
      </c>
      <c r="G1536" s="1" t="s">
        <v>489</v>
      </c>
      <c r="H1536" s="42" t="str">
        <f>_xlfn.XLOOKUP(B1536,[2]CALCULATION!$B:$B,[2]CALCULATION!$H:$H,"")</f>
        <v>ZTE</v>
      </c>
      <c r="I1536" s="34">
        <v>0</v>
      </c>
      <c r="J1536" s="34">
        <v>0</v>
      </c>
      <c r="K1536" s="34">
        <v>0</v>
      </c>
      <c r="L1536" s="34">
        <v>1.2821102750026387</v>
      </c>
      <c r="M1536" s="34">
        <v>0</v>
      </c>
      <c r="N1536" s="34">
        <v>0</v>
      </c>
      <c r="O1536" s="34">
        <v>0</v>
      </c>
      <c r="P1536" s="34">
        <v>0</v>
      </c>
      <c r="Q1536" s="34">
        <v>0</v>
      </c>
      <c r="R1536" s="34">
        <v>0</v>
      </c>
      <c r="S1536" s="35">
        <v>5.7896860465928885E-17</v>
      </c>
      <c r="T1536" s="35">
        <v>0</v>
      </c>
      <c r="U1536" s="35">
        <v>0</v>
      </c>
      <c r="V1536" s="35">
        <v>0</v>
      </c>
      <c r="W1536" s="35">
        <v>0</v>
      </c>
      <c r="X1536" s="35">
        <v>0</v>
      </c>
      <c r="Y1536" s="35">
        <v>0</v>
      </c>
      <c r="Z1536" s="35">
        <v>0</v>
      </c>
      <c r="AA1536" s="35">
        <v>0</v>
      </c>
      <c r="AB1536" s="35">
        <v>0</v>
      </c>
      <c r="AC1536" s="35">
        <v>0</v>
      </c>
      <c r="AD1536" s="35">
        <v>0</v>
      </c>
      <c r="AE1536" s="58" t="s">
        <v>5560</v>
      </c>
      <c r="AF1536" s="58"/>
      <c r="AG1536" s="57" t="str" cm="1">
        <f t="array" ref="AG1536">IFERROR(_xlfn.IFS(
AI1536="MPR ISSUE","PDH",
AI1536="BSS Hardware Issue","BSS",
AI1536="Sites strategiques, MLL, Pylone, etc.","ENVTECH",
AI1536="AKTIVCO DEFAUT GE &amp; POWER Cabinet","AKTIVCO",
AI1536="AKTIVCO Coupure ENEO &amp; Baisse de tension","AKTIVCO GRID ONLY",
AI1536="Coupure ENEO &amp; Baisse de tension","IHS GRID ONLY",
AI1536="Defaut GE &amp; POWER Cabinet","IHS",
AI1536="Sharing","Partners",
AI1536="Sites strategiques &amp; DataCenter","SST &amp; DC",
AI1536="Exclu","Exclu",
AI1536="SAT","SAT",
AI1536="SPARE-ISSUE","SPARE-ISSUE",
AI1536="Fiber CAmtel","TRANS_FO_CAMTEL",
AI1536="Fiber AOF","Fiber AOF",
AI1536="Projet OCM (HUAWEI)","TRAVAUX-HUAWEI",
AI1536="Projet OCM (NOKIA)","TRAVAUX-NOKIA",
AI1536="ACCESS-ISSUE","ACCESS-ISSUE",
AI1536="Projet OCM (ZTE, NOKIA, autres projets)","TRAVAUX OCM",
AI1536="No root CAuse","No root cause",
AI1536="ODU HS","PDH",
AI1536="IP &amp; VLAN","PDH",
AI1536="Warehouse HUAWEI","SPARE-ISSUE",
AI1536="SPARE-HS","SPARE-ISSUE",
AI1536="Power Telco","BSS",AI1536="no impacts","no impacts"
),"")</f>
        <v>no impacts</v>
      </c>
      <c r="AH1536" s="57" t="str" cm="1">
        <f t="array" ref="AH1536">IFERROR(_xlfn.IFS(
AI1536="MPR ISSUE","TX ISSUE",
AI1536="BSS Hardware Issue","RAN ISSUE",
AI1536="Sites strategiques, MLL, Pylone, etc.","ENVTECH",
AI1536="AKTIVCO DEFAUT GE &amp; POWER Cabinet","POWER ISSUE",
AI1536="AKTIVCO Coupure ENEO &amp; Baisse de tension","POWER ISSUE",
AI1536="Coupure ENEO &amp; Baisse de tension","POWER ISSUE",
AI1536="Defaut GE &amp; POWER Cabinet","POWER ISSUE",
AI1536="Sharing","POWER ISSUE",
AI1536="Sites strategiques &amp; DataCenter","POWER ISSUE",
AI1536="Exclu","Exclu",
AI1536="SAT","TX ISSUE",
AI1536="SPARE-ISSUE","SPARE-ISSUE",
AI1536="Fiber CAmtel","TX ISSUE",
AI1536="Fiber AOF","TX ISSUE",
AI1536="Projet OCM (HUAWEI)","TRAVAUX-HUAWEI",
AI1536="Projet OCM (NOKIA)","TRAVAUX -NOKIA",
AI1536="ACCESS-ISSUE","ACCESS-ISSUE",
AI1536="Projet OCM (ZTE, NOKIA, autres projets)","TRAVAUX OCM",
AI1536="No root CAuse","No root cause",
AI1536="ODU HS","TX ISSUE",
AI1536="IP &amp; VLAN","TX ISSUE",
AI1536="Warehouse HUAWEI","SPARE-ISSUE",
AI1536="SPARE-HS","SPARE-ISSUE",
AI1536="Power Telco","RAN ISSUE",AI1536="no impacts","no impacts"
),"")</f>
        <v>no impacts</v>
      </c>
      <c r="AI1536" s="85" t="s">
        <v>5998</v>
      </c>
      <c r="AJ1536" s="57" t="str" cm="1">
        <f t="array" ref="AJ1536">IFERROR(_xlfn.IFS(
AI1536="MPR ISSUE","ACTIVE",
AI1536="BSS Hardware Issue","ACTIVE",
AI1536="Sites strategiques, MLL, Pylone, etc.","PASSIVE",
AI1536="AKTIVCO DEFAUT GE &amp; POWER Cabinet","PASSIVE",
AI1536="AKTIVCO Coupure ENEO &amp; Baisse de tension","PASSIVE",
AI1536="Coupure ENEO &amp; Baisse de tension","PASSIVE",
AI1536="Defaut GE &amp; POWER Cabinet","PASSIVE",
AI1536="Sharing","PASSIVE",
AI1536="Sites strategiques &amp; DataCenter","PASSIVE",
AI1536="Exclu","Exclu",
AI1536="SAT","ACTIVE",
AI1536="SPARE-ISSUE","SPARE-ISSUE",
AI1536="Fiber CAmtel","ACTIVE",
AI1536="Fiber AOF","ACTIVE",
AI1536="Projet OCM (HUAWEI)","PLANNED WORKS",
AI1536="Projet OCM (NOKIA)","PLANNED WORKS",
AI1536="ACCESS-ISSUE","ACCESS-ISSUE",
AI1536="Projet OCM (ZTE, NOKIA, autres projets)","PLANNED WORKS",
AI1536="No root CAuse","No root cause",
AI1536="ODU HS","ACTIVE",
AI1536="IP &amp; VLAN","ACTIVE",
AI1536="Warehouse HUAWEI","SPARE-ISSUE",
AI1536="SPARE-HS","SPARE-ISSUE",
AI1536="Power Telco","ACTIVE", AI1536="no impacts","no impacts"
),"")</f>
        <v>no impacts</v>
      </c>
      <c r="AK1536" s="23" t="s">
        <v>5537</v>
      </c>
      <c r="AL1536" s="23" t="str">
        <f t="shared" si="39"/>
        <v>EST_051</v>
      </c>
      <c r="AN1536" s="9" t="s">
        <v>5537</v>
      </c>
      <c r="AO1536" s="23" t="str">
        <f>_xlfn.XLOOKUP(B1536,'INCIDENT-05-03-2026'!E:E,'INCIDENT-05-03-2026'!F:F,"")</f>
        <v/>
      </c>
      <c r="AP1536" s="7" t="s">
        <v>5537</v>
      </c>
      <c r="AQ1536" s="6"/>
      <c r="AR1536" s="7"/>
      <c r="AS1536" s="3" t="str">
        <f>_xlfn.XLOOKUP(B1536,'[3]tt num | region | site id'!$C:$C,'[3]tt num | region | site id'!$Q:$Q,"")</f>
        <v/>
      </c>
      <c r="AT1536" s="24" t="str">
        <f>_xlfn.XLOOKUP(B1536,'[4]Cells Huawei 03052026 12h'!$B:$B,'[4]Cells Huawei 03052026 12h'!$T:$T,"")</f>
        <v/>
      </c>
      <c r="AU1536" s="24" t="str">
        <f>_xlfn.XLOOKUP(B1536,'[5]cells down 02052026 8h50'!$B:$B,'[5]cells down 02052026 8h50'!$R:$R,"")</f>
        <v/>
      </c>
      <c r="AV1536" s="24" t="str">
        <f>_xlfn.XLOOKUP(B1536,'[5]cells down 02052026 13h50'!$B:$B,'[5]cells down 02052026 13h50'!$R:$R,"")</f>
        <v/>
      </c>
      <c r="AW1536" s="24" t="str">
        <f>_xlfn.XLOOKUP(B1536,'[5]cells down 02052026 13h50'!$B:$B,'[5]cells down 02052026 13h50'!$R:$R,"")</f>
        <v/>
      </c>
      <c r="AX1536" s="24" t="str">
        <f>_xlfn.XLOOKUP(B1536,'[6]cell downs 03052026 8h40 '!$B:$B,'[6]cell downs 03052026 8h40 '!$R:$R,"")</f>
        <v/>
      </c>
      <c r="AY1536" s="24" t="str">
        <f>_xlfn.XLOOKUP(B1536,'[7]ALL SITES DOWN'!$D:$D,'[7]ALL SITES DOWN'!$J:$J,"")</f>
        <v/>
      </c>
      <c r="AZ1536" s="24" t="str">
        <f>_xlfn.XLOOKUP(B1536,'[8]ALL SITES DOWN'!$D:$D,'[8]ALL SITES DOWN'!$J:$J,"")</f>
        <v/>
      </c>
      <c r="BA1536" s="9" t="str">
        <f>_xlfn.XLOOKUP(B1536,[9]sheet1!$AC:$AC,[9]sheet1!$AF:$AF,"")</f>
        <v/>
      </c>
      <c r="BB1536" s="14" t="s">
        <v>5537</v>
      </c>
      <c r="BC1536" s="14" t="s">
        <v>5537</v>
      </c>
      <c r="BD1536" s="14" t="str">
        <f>_xlfn.XLOOKUP(B1536,'[10]cell downs 18042026 17h'!$B:$B,'[10]cell downs 18042026 17h'!$B:$B,"")</f>
        <v/>
      </c>
      <c r="BE1536" s="14" t="str">
        <f>_xlfn.XLOOKUP(B1536,'[11]Cells Huawei 19042026 15h'!$B:$B,'[11]Cells Huawei 19042026 15h'!$B:$B,"")</f>
        <v/>
      </c>
      <c r="BF1536" s="9" t="str">
        <f>_xlfn.XLOOKUP(B1536,'[12]cells down 19042026 9H40'!$B:$B,'[12]cells down 19042026 9H40'!$B:$B,"")</f>
        <v/>
      </c>
      <c r="BG1536" s="9" t="s">
        <v>587</v>
      </c>
      <c r="BH1536" s="9" t="s">
        <v>594</v>
      </c>
    </row>
    <row r="1537" spans="1:60" s="9" customFormat="1" x14ac:dyDescent="0.3">
      <c r="A1537" s="1" t="s">
        <v>2159</v>
      </c>
      <c r="B1537" s="8" t="s">
        <v>2160</v>
      </c>
      <c r="C1537" s="3" t="str">
        <f>_xlfn.XLOOKUP(B1537,'[1]daily break down'!$D:$D,'[1]daily break down'!$E:$E,"")</f>
        <v>CENTRE</v>
      </c>
      <c r="D1537" s="1" t="s">
        <v>11</v>
      </c>
      <c r="E1537" s="1" t="s">
        <v>12</v>
      </c>
      <c r="F1537" s="3" t="s">
        <v>226</v>
      </c>
      <c r="G1537" s="1" t="s">
        <v>489</v>
      </c>
      <c r="H1537" s="42" t="str">
        <f>_xlfn.XLOOKUP(B1537,[2]CALCULATION!$B:$B,[2]CALCULATION!$H:$H,"")</f>
        <v>ZTE</v>
      </c>
      <c r="I1537" s="34">
        <v>0</v>
      </c>
      <c r="J1537" s="34">
        <v>0</v>
      </c>
      <c r="K1537" s="34">
        <v>0</v>
      </c>
      <c r="L1537" s="34">
        <v>1.4246660559935846</v>
      </c>
      <c r="M1537" s="34">
        <v>0</v>
      </c>
      <c r="N1537" s="34">
        <v>0</v>
      </c>
      <c r="O1537" s="34">
        <v>0</v>
      </c>
      <c r="P1537" s="34">
        <v>0</v>
      </c>
      <c r="Q1537" s="34">
        <v>0</v>
      </c>
      <c r="R1537" s="34">
        <v>4.7084606757925203E-3</v>
      </c>
      <c r="S1537" s="35">
        <v>0</v>
      </c>
      <c r="T1537" s="35">
        <v>0</v>
      </c>
      <c r="U1537" s="35">
        <v>2.0229437581506313</v>
      </c>
      <c r="V1537" s="35">
        <v>0</v>
      </c>
      <c r="W1537" s="35">
        <v>0</v>
      </c>
      <c r="X1537" s="35">
        <v>0</v>
      </c>
      <c r="Y1537" s="35">
        <v>0</v>
      </c>
      <c r="Z1537" s="35">
        <v>0</v>
      </c>
      <c r="AA1537" s="35">
        <v>0</v>
      </c>
      <c r="AB1537" s="35">
        <v>0</v>
      </c>
      <c r="AC1537" s="35">
        <v>0</v>
      </c>
      <c r="AD1537" s="35">
        <v>0</v>
      </c>
      <c r="AE1537" s="58" t="s">
        <v>5560</v>
      </c>
      <c r="AF1537" s="58"/>
      <c r="AG1537" s="57" t="str" cm="1">
        <f t="array" ref="AG1537">IFERROR(_xlfn.IFS(
AI1537="MPR ISSUE","PDH",
AI1537="BSS Hardware Issue","BSS",
AI1537="Sites strategiques, MLL, Pylone, etc.","ENVTECH",
AI1537="AKTIVCO DEFAUT GE &amp; POWER Cabinet","AKTIVCO",
AI1537="AKTIVCO Coupure ENEO &amp; Baisse de tension","AKTIVCO GRID ONLY",
AI1537="Coupure ENEO &amp; Baisse de tension","IHS GRID ONLY",
AI1537="Defaut GE &amp; POWER Cabinet","IHS",
AI1537="Sharing","Partners",
AI1537="Sites strategiques &amp; DataCenter","SST &amp; DC",
AI1537="Exclu","Exclu",
AI1537="SAT","SAT",
AI1537="SPARE-ISSUE","SPARE-ISSUE",
AI1537="Fiber CAmtel","TRANS_FO_CAMTEL",
AI1537="Fiber AOF","Fiber AOF",
AI1537="Projet OCM (HUAWEI)","TRAVAUX-HUAWEI",
AI1537="Projet OCM (NOKIA)","TRAVAUX-NOKIA",
AI1537="ACCESS-ISSUE","ACCESS-ISSUE",
AI1537="Projet OCM (ZTE, NOKIA, autres projets)","TRAVAUX OCM",
AI1537="No root CAuse","No root cause",
AI1537="ODU HS","PDH",
AI1537="IP &amp; VLAN","PDH",
AI1537="Warehouse HUAWEI","SPARE-ISSUE",
AI1537="SPARE-HS","SPARE-ISSUE",
AI1537="Power Telco","BSS",AI1537="no impacts","no impacts"
),"")</f>
        <v>no impacts</v>
      </c>
      <c r="AH1537" s="57" t="str" cm="1">
        <f t="array" ref="AH1537">IFERROR(_xlfn.IFS(
AI1537="MPR ISSUE","TX ISSUE",
AI1537="BSS Hardware Issue","RAN ISSUE",
AI1537="Sites strategiques, MLL, Pylone, etc.","ENVTECH",
AI1537="AKTIVCO DEFAUT GE &amp; POWER Cabinet","POWER ISSUE",
AI1537="AKTIVCO Coupure ENEO &amp; Baisse de tension","POWER ISSUE",
AI1537="Coupure ENEO &amp; Baisse de tension","POWER ISSUE",
AI1537="Defaut GE &amp; POWER Cabinet","POWER ISSUE",
AI1537="Sharing","POWER ISSUE",
AI1537="Sites strategiques &amp; DataCenter","POWER ISSUE",
AI1537="Exclu","Exclu",
AI1537="SAT","TX ISSUE",
AI1537="SPARE-ISSUE","SPARE-ISSUE",
AI1537="Fiber CAmtel","TX ISSUE",
AI1537="Fiber AOF","TX ISSUE",
AI1537="Projet OCM (HUAWEI)","TRAVAUX-HUAWEI",
AI1537="Projet OCM (NOKIA)","TRAVAUX -NOKIA",
AI1537="ACCESS-ISSUE","ACCESS-ISSUE",
AI1537="Projet OCM (ZTE, NOKIA, autres projets)","TRAVAUX OCM",
AI1537="No root CAuse","No root cause",
AI1537="ODU HS","TX ISSUE",
AI1537="IP &amp; VLAN","TX ISSUE",
AI1537="Warehouse HUAWEI","SPARE-ISSUE",
AI1537="SPARE-HS","SPARE-ISSUE",
AI1537="Power Telco","RAN ISSUE",AI1537="no impacts","no impacts"
),"")</f>
        <v>no impacts</v>
      </c>
      <c r="AI1537" s="85" t="s">
        <v>5998</v>
      </c>
      <c r="AJ1537" s="57" t="str" cm="1">
        <f t="array" ref="AJ1537">IFERROR(_xlfn.IFS(
AI1537="MPR ISSUE","ACTIVE",
AI1537="BSS Hardware Issue","ACTIVE",
AI1537="Sites strategiques, MLL, Pylone, etc.","PASSIVE",
AI1537="AKTIVCO DEFAUT GE &amp; POWER Cabinet","PASSIVE",
AI1537="AKTIVCO Coupure ENEO &amp; Baisse de tension","PASSIVE",
AI1537="Coupure ENEO &amp; Baisse de tension","PASSIVE",
AI1537="Defaut GE &amp; POWER Cabinet","PASSIVE",
AI1537="Sharing","PASSIVE",
AI1537="Sites strategiques &amp; DataCenter","PASSIVE",
AI1537="Exclu","Exclu",
AI1537="SAT","ACTIVE",
AI1537="SPARE-ISSUE","SPARE-ISSUE",
AI1537="Fiber CAmtel","ACTIVE",
AI1537="Fiber AOF","ACTIVE",
AI1537="Projet OCM (HUAWEI)","PLANNED WORKS",
AI1537="Projet OCM (NOKIA)","PLANNED WORKS",
AI1537="ACCESS-ISSUE","ACCESS-ISSUE",
AI1537="Projet OCM (ZTE, NOKIA, autres projets)","PLANNED WORKS",
AI1537="No root CAuse","No root cause",
AI1537="ODU HS","ACTIVE",
AI1537="IP &amp; VLAN","ACTIVE",
AI1537="Warehouse HUAWEI","SPARE-ISSUE",
AI1537="SPARE-HS","SPARE-ISSUE",
AI1537="Power Telco","ACTIVE", AI1537="no impacts","no impacts"
),"")</f>
        <v>no impacts</v>
      </c>
      <c r="AK1537" s="23" t="s">
        <v>5537</v>
      </c>
      <c r="AL1537" s="23" t="str">
        <f t="shared" si="39"/>
        <v>EST_025</v>
      </c>
      <c r="AN1537" s="9" t="s">
        <v>5537</v>
      </c>
      <c r="AO1537" s="23" t="str">
        <f>_xlfn.XLOOKUP(B1537,'INCIDENT-05-03-2026'!E:E,'INCIDENT-05-03-2026'!F:F,"")</f>
        <v/>
      </c>
      <c r="AP1537" s="7" t="s">
        <v>5537</v>
      </c>
      <c r="AQ1537" s="6"/>
      <c r="AR1537" s="7"/>
      <c r="AS1537" s="3" t="str">
        <f>_xlfn.XLOOKUP(B1537,'[3]tt num | region | site id'!$C:$C,'[3]tt num | region | site id'!$Q:$Q,"")</f>
        <v/>
      </c>
      <c r="AT1537" s="24" t="str">
        <f>_xlfn.XLOOKUP(B1537,'[4]Cells Huawei 03052026 12h'!$B:$B,'[4]Cells Huawei 03052026 12h'!$T:$T,"")</f>
        <v/>
      </c>
      <c r="AU1537" s="24" t="str">
        <f>_xlfn.XLOOKUP(B1537,'[5]cells down 02052026 8h50'!$B:$B,'[5]cells down 02052026 8h50'!$R:$R,"")</f>
        <v/>
      </c>
      <c r="AV1537" s="24" t="str">
        <f>_xlfn.XLOOKUP(B1537,'[5]cells down 02052026 13h50'!$B:$B,'[5]cells down 02052026 13h50'!$R:$R,"")</f>
        <v/>
      </c>
      <c r="AW1537" s="24" t="str">
        <f>_xlfn.XLOOKUP(B1537,'[5]cells down 02052026 13h50'!$B:$B,'[5]cells down 02052026 13h50'!$R:$R,"")</f>
        <v/>
      </c>
      <c r="AX1537" s="24" t="str">
        <f>_xlfn.XLOOKUP(B1537,'[6]cell downs 03052026 8h40 '!$B:$B,'[6]cell downs 03052026 8h40 '!$R:$R,"")</f>
        <v/>
      </c>
      <c r="AY1537" s="24" t="str">
        <f>_xlfn.XLOOKUP(B1537,'[7]ALL SITES DOWN'!$D:$D,'[7]ALL SITES DOWN'!$J:$J,"")</f>
        <v/>
      </c>
      <c r="AZ1537" s="24" t="str">
        <f>_xlfn.XLOOKUP(B1537,'[8]ALL SITES DOWN'!$D:$D,'[8]ALL SITES DOWN'!$J:$J,"")</f>
        <v/>
      </c>
      <c r="BA1537" s="9" t="str">
        <f>_xlfn.XLOOKUP(B1537,[9]sheet1!$AC:$AC,[9]sheet1!$AF:$AF,"")</f>
        <v/>
      </c>
      <c r="BB1537" s="14" t="s">
        <v>5537</v>
      </c>
      <c r="BC1537" s="14" t="s">
        <v>5537</v>
      </c>
      <c r="BD1537" s="14" t="str">
        <f>_xlfn.XLOOKUP(B1537,'[10]cell downs 18042026 17h'!$B:$B,'[10]cell downs 18042026 17h'!$B:$B,"")</f>
        <v/>
      </c>
      <c r="BE1537" s="14" t="str">
        <f>_xlfn.XLOOKUP(B1537,'[11]Cells Huawei 19042026 15h'!$B:$B,'[11]Cells Huawei 19042026 15h'!$B:$B,"")</f>
        <v/>
      </c>
      <c r="BF1537" s="9" t="str">
        <f>_xlfn.XLOOKUP(B1537,'[12]cells down 19042026 9H40'!$B:$B,'[12]cells down 19042026 9H40'!$B:$B,"")</f>
        <v/>
      </c>
      <c r="BG1537" s="9" t="s">
        <v>2160</v>
      </c>
      <c r="BH1537" s="9" t="s">
        <v>12</v>
      </c>
    </row>
    <row r="1538" spans="1:60" s="9" customFormat="1" x14ac:dyDescent="0.3">
      <c r="A1538" s="1" t="s">
        <v>4590</v>
      </c>
      <c r="B1538" s="8" t="s">
        <v>4591</v>
      </c>
      <c r="C1538" s="3" t="str">
        <f>_xlfn.XLOOKUP(B1538,'[1]daily break down'!$D:$D,'[1]daily break down'!$E:$E,"")</f>
        <v>Yaounde</v>
      </c>
      <c r="D1538" s="1" t="s">
        <v>21</v>
      </c>
      <c r="E1538" s="1" t="s">
        <v>36</v>
      </c>
      <c r="F1538" s="3" t="s">
        <v>37</v>
      </c>
      <c r="G1538" s="1" t="s">
        <v>38</v>
      </c>
      <c r="H1538" s="42" t="str">
        <f>_xlfn.XLOOKUP(B1538,[2]CALCULATION!$B:$B,[2]CALCULATION!$H:$H,"")</f>
        <v>ZTE</v>
      </c>
      <c r="I1538" s="34">
        <v>0</v>
      </c>
      <c r="J1538" s="34">
        <v>0</v>
      </c>
      <c r="K1538" s="34">
        <v>0</v>
      </c>
      <c r="L1538" s="34">
        <v>0</v>
      </c>
      <c r="M1538" s="34">
        <v>0</v>
      </c>
      <c r="N1538" s="34">
        <v>0</v>
      </c>
      <c r="O1538" s="34">
        <v>0</v>
      </c>
      <c r="P1538" s="34">
        <v>9.8754612151252896</v>
      </c>
      <c r="Q1538" s="34">
        <v>12.299765575730596</v>
      </c>
      <c r="R1538" s="34">
        <v>1.9944433029994322</v>
      </c>
      <c r="S1538" s="35">
        <v>0</v>
      </c>
      <c r="T1538" s="35">
        <v>0</v>
      </c>
      <c r="U1538" s="35">
        <v>0</v>
      </c>
      <c r="V1538" s="35">
        <v>0</v>
      </c>
      <c r="W1538" s="35">
        <v>0</v>
      </c>
      <c r="X1538" s="35">
        <v>0</v>
      </c>
      <c r="Y1538" s="35">
        <v>0</v>
      </c>
      <c r="Z1538" s="35">
        <v>0</v>
      </c>
      <c r="AA1538" s="35">
        <v>0</v>
      </c>
      <c r="AB1538" s="35">
        <v>0</v>
      </c>
      <c r="AC1538" s="35">
        <v>0</v>
      </c>
      <c r="AD1538" s="35">
        <v>0</v>
      </c>
      <c r="AE1538" s="58" t="s">
        <v>5560</v>
      </c>
      <c r="AF1538" s="58"/>
      <c r="AG1538" s="57" t="str" cm="1">
        <f t="array" ref="AG1538">IFERROR(_xlfn.IFS(
AI1538="MPR ISSUE","PDH",
AI1538="BSS Hardware Issue","BSS",
AI1538="Sites strategiques, MLL, Pylone, etc.","ENVTECH",
AI1538="AKTIVCO DEFAUT GE &amp; POWER Cabinet","AKTIVCO",
AI1538="AKTIVCO Coupure ENEO &amp; Baisse de tension","AKTIVCO GRID ONLY",
AI1538="Coupure ENEO &amp; Baisse de tension","IHS GRID ONLY",
AI1538="Defaut GE &amp; POWER Cabinet","IHS",
AI1538="Sharing","Partners",
AI1538="Sites strategiques &amp; DataCenter","SST &amp; DC",
AI1538="Exclu","Exclu",
AI1538="SAT","SAT",
AI1538="SPARE-ISSUE","SPARE-ISSUE",
AI1538="Fiber CAmtel","TRANS_FO_CAMTEL",
AI1538="Fiber AOF","Fiber AOF",
AI1538="Projet OCM (HUAWEI)","TRAVAUX-HUAWEI",
AI1538="Projet OCM (NOKIA)","TRAVAUX-NOKIA",
AI1538="ACCESS-ISSUE","ACCESS-ISSUE",
AI1538="Projet OCM (ZTE, NOKIA, autres projets)","TRAVAUX OCM",
AI1538="No root CAuse","No root cause",
AI1538="ODU HS","PDH",
AI1538="IP &amp; VLAN","PDH",
AI1538="Warehouse HUAWEI","SPARE-ISSUE",
AI1538="SPARE-HS","SPARE-ISSUE",
AI1538="Power Telco","BSS",AI1538="no impacts","no impacts"
),"")</f>
        <v>no impacts</v>
      </c>
      <c r="AH1538" s="57" t="str" cm="1">
        <f t="array" ref="AH1538">IFERROR(_xlfn.IFS(
AI1538="MPR ISSUE","TX ISSUE",
AI1538="BSS Hardware Issue","RAN ISSUE",
AI1538="Sites strategiques, MLL, Pylone, etc.","ENVTECH",
AI1538="AKTIVCO DEFAUT GE &amp; POWER Cabinet","POWER ISSUE",
AI1538="AKTIVCO Coupure ENEO &amp; Baisse de tension","POWER ISSUE",
AI1538="Coupure ENEO &amp; Baisse de tension","POWER ISSUE",
AI1538="Defaut GE &amp; POWER Cabinet","POWER ISSUE",
AI1538="Sharing","POWER ISSUE",
AI1538="Sites strategiques &amp; DataCenter","POWER ISSUE",
AI1538="Exclu","Exclu",
AI1538="SAT","TX ISSUE",
AI1538="SPARE-ISSUE","SPARE-ISSUE",
AI1538="Fiber CAmtel","TX ISSUE",
AI1538="Fiber AOF","TX ISSUE",
AI1538="Projet OCM (HUAWEI)","TRAVAUX-HUAWEI",
AI1538="Projet OCM (NOKIA)","TRAVAUX -NOKIA",
AI1538="ACCESS-ISSUE","ACCESS-ISSUE",
AI1538="Projet OCM (ZTE, NOKIA, autres projets)","TRAVAUX OCM",
AI1538="No root CAuse","No root cause",
AI1538="ODU HS","TX ISSUE",
AI1538="IP &amp; VLAN","TX ISSUE",
AI1538="Warehouse HUAWEI","SPARE-ISSUE",
AI1538="SPARE-HS","SPARE-ISSUE",
AI1538="Power Telco","RAN ISSUE",AI1538="no impacts","no impacts"
),"")</f>
        <v>no impacts</v>
      </c>
      <c r="AI1538" s="85" t="s">
        <v>5998</v>
      </c>
      <c r="AJ1538" s="57" t="str" cm="1">
        <f t="array" ref="AJ1538">IFERROR(_xlfn.IFS(
AI1538="MPR ISSUE","ACTIVE",
AI1538="BSS Hardware Issue","ACTIVE",
AI1538="Sites strategiques, MLL, Pylone, etc.","PASSIVE",
AI1538="AKTIVCO DEFAUT GE &amp; POWER Cabinet","PASSIVE",
AI1538="AKTIVCO Coupure ENEO &amp; Baisse de tension","PASSIVE",
AI1538="Coupure ENEO &amp; Baisse de tension","PASSIVE",
AI1538="Defaut GE &amp; POWER Cabinet","PASSIVE",
AI1538="Sharing","PASSIVE",
AI1538="Sites strategiques &amp; DataCenter","PASSIVE",
AI1538="Exclu","Exclu",
AI1538="SAT","ACTIVE",
AI1538="SPARE-ISSUE","SPARE-ISSUE",
AI1538="Fiber CAmtel","ACTIVE",
AI1538="Fiber AOF","ACTIVE",
AI1538="Projet OCM (HUAWEI)","PLANNED WORKS",
AI1538="Projet OCM (NOKIA)","PLANNED WORKS",
AI1538="ACCESS-ISSUE","ACCESS-ISSUE",
AI1538="Projet OCM (ZTE, NOKIA, autres projets)","PLANNED WORKS",
AI1538="No root CAuse","No root cause",
AI1538="ODU HS","ACTIVE",
AI1538="IP &amp; VLAN","ACTIVE",
AI1538="Warehouse HUAWEI","SPARE-ISSUE",
AI1538="SPARE-HS","SPARE-ISSUE",
AI1538="Power Telco","ACTIVE", AI1538="no impacts","no impacts"
),"")</f>
        <v>no impacts</v>
      </c>
      <c r="AK1538" s="23" t="s">
        <v>5537</v>
      </c>
      <c r="AL1538" s="23" t="str">
        <f t="shared" si="39"/>
        <v>CTR_763</v>
      </c>
      <c r="AN1538" s="9" t="s">
        <v>5537</v>
      </c>
      <c r="AO1538" s="23" t="str">
        <f>_xlfn.XLOOKUP(B1538,'INCIDENT-05-03-2026'!E:E,'INCIDENT-05-03-2026'!F:F,"")</f>
        <v/>
      </c>
      <c r="AP1538" s="7" t="s">
        <v>5537</v>
      </c>
      <c r="AQ1538" s="6"/>
      <c r="AR1538" s="7"/>
      <c r="AS1538" s="3" t="str">
        <f>_xlfn.XLOOKUP(B1538,'[3]tt num | region | site id'!$C:$C,'[3]tt num | region | site id'!$Q:$Q,"")</f>
        <v/>
      </c>
      <c r="AT1538" s="24" t="str">
        <f>_xlfn.XLOOKUP(B1538,'[4]Cells Huawei 03052026 12h'!$B:$B,'[4]Cells Huawei 03052026 12h'!$T:$T,"")</f>
        <v/>
      </c>
      <c r="AU1538" s="24" t="str">
        <f>_xlfn.XLOOKUP(B1538,'[5]cells down 02052026 8h50'!$B:$B,'[5]cells down 02052026 8h50'!$R:$R,"")</f>
        <v/>
      </c>
      <c r="AV1538" s="24" t="str">
        <f>_xlfn.XLOOKUP(B1538,'[5]cells down 02052026 13h50'!$B:$B,'[5]cells down 02052026 13h50'!$R:$R,"")</f>
        <v/>
      </c>
      <c r="AW1538" s="24" t="str">
        <f>_xlfn.XLOOKUP(B1538,'[5]cells down 02052026 13h50'!$B:$B,'[5]cells down 02052026 13h50'!$R:$R,"")</f>
        <v/>
      </c>
      <c r="AX1538" s="24" t="str">
        <f>_xlfn.XLOOKUP(B1538,'[6]cell downs 03052026 8h40 '!$B:$B,'[6]cell downs 03052026 8h40 '!$R:$R,"")</f>
        <v/>
      </c>
      <c r="AY1538" s="24" t="str">
        <f>_xlfn.XLOOKUP(B1538,'[7]ALL SITES DOWN'!$D:$D,'[7]ALL SITES DOWN'!$J:$J,"")</f>
        <v/>
      </c>
      <c r="AZ1538" s="24" t="str">
        <f>_xlfn.XLOOKUP(B1538,'[8]ALL SITES DOWN'!$D:$D,'[8]ALL SITES DOWN'!$J:$J,"")</f>
        <v/>
      </c>
      <c r="BA1538" s="9" t="str">
        <f>_xlfn.XLOOKUP(B1538,[9]sheet1!$AC:$AC,[9]sheet1!$AF:$AF,"")</f>
        <v/>
      </c>
      <c r="BB1538" s="14" t="s">
        <v>5537</v>
      </c>
      <c r="BC1538" s="14" t="s">
        <v>5537</v>
      </c>
      <c r="BD1538" s="14" t="str">
        <f>_xlfn.XLOOKUP(B1538,'[10]cell downs 18042026 17h'!$B:$B,'[10]cell downs 18042026 17h'!$B:$B,"")</f>
        <v/>
      </c>
      <c r="BE1538" s="14" t="str">
        <f>_xlfn.XLOOKUP(B1538,'[11]Cells Huawei 19042026 15h'!$B:$B,'[11]Cells Huawei 19042026 15h'!$B:$B,"")</f>
        <v/>
      </c>
      <c r="BF1538" s="9" t="str">
        <f>_xlfn.XLOOKUP(B1538,'[12]cells down 19042026 9H40'!$B:$B,'[12]cells down 19042026 9H40'!$B:$B,"")</f>
        <v/>
      </c>
      <c r="BG1538" s="9" t="s">
        <v>5537</v>
      </c>
      <c r="BH1538" s="9" t="s">
        <v>12</v>
      </c>
    </row>
    <row r="1539" spans="1:60" s="9" customFormat="1" x14ac:dyDescent="0.3">
      <c r="A1539" s="1" t="s">
        <v>2759</v>
      </c>
      <c r="B1539" s="8" t="s">
        <v>2760</v>
      </c>
      <c r="C1539" s="3" t="str">
        <f>_xlfn.XLOOKUP(B1539,'[1]daily break down'!$D:$D,'[1]daily break down'!$E:$E,"")</f>
        <v>Yaounde</v>
      </c>
      <c r="D1539" s="1" t="s">
        <v>11</v>
      </c>
      <c r="E1539" s="1" t="s">
        <v>12</v>
      </c>
      <c r="F1539" s="3" t="s">
        <v>37</v>
      </c>
      <c r="G1539" s="1" t="s">
        <v>38</v>
      </c>
      <c r="H1539" s="42" t="str">
        <f>_xlfn.XLOOKUP(B1539,[2]CALCULATION!$B:$B,[2]CALCULATION!$H:$H,"")</f>
        <v>ZTE</v>
      </c>
      <c r="I1539" s="34">
        <v>2.8127880365148257</v>
      </c>
      <c r="J1539" s="34">
        <v>0</v>
      </c>
      <c r="K1539" s="34">
        <v>0</v>
      </c>
      <c r="L1539" s="34">
        <v>0</v>
      </c>
      <c r="M1539" s="34">
        <v>0</v>
      </c>
      <c r="N1539" s="34">
        <v>0</v>
      </c>
      <c r="O1539" s="34">
        <v>0</v>
      </c>
      <c r="P1539" s="34">
        <v>1.3124834133771648</v>
      </c>
      <c r="Q1539" s="34">
        <v>0</v>
      </c>
      <c r="R1539" s="34">
        <v>2.6569094520207854</v>
      </c>
      <c r="S1539" s="35">
        <v>0</v>
      </c>
      <c r="T1539" s="35">
        <v>0</v>
      </c>
      <c r="U1539" s="35">
        <v>4.2416096657563642</v>
      </c>
      <c r="V1539" s="35">
        <v>0</v>
      </c>
      <c r="W1539" s="35">
        <v>0</v>
      </c>
      <c r="X1539" s="35">
        <v>0</v>
      </c>
      <c r="Y1539" s="35">
        <v>0</v>
      </c>
      <c r="Z1539" s="35">
        <v>0</v>
      </c>
      <c r="AA1539" s="35">
        <v>0</v>
      </c>
      <c r="AB1539" s="35">
        <v>0</v>
      </c>
      <c r="AC1539" s="35">
        <v>0</v>
      </c>
      <c r="AD1539" s="35">
        <v>0</v>
      </c>
      <c r="AE1539" s="58" t="s">
        <v>5560</v>
      </c>
      <c r="AF1539" s="58"/>
      <c r="AG1539" s="57" t="str" cm="1">
        <f t="array" ref="AG1539">IFERROR(_xlfn.IFS(
AI1539="MPR ISSUE","PDH",
AI1539="BSS Hardware Issue","BSS",
AI1539="Sites strategiques, MLL, Pylone, etc.","ENVTECH",
AI1539="AKTIVCO DEFAUT GE &amp; POWER Cabinet","AKTIVCO",
AI1539="AKTIVCO Coupure ENEO &amp; Baisse de tension","AKTIVCO GRID ONLY",
AI1539="Coupure ENEO &amp; Baisse de tension","IHS GRID ONLY",
AI1539="Defaut GE &amp; POWER Cabinet","IHS",
AI1539="Sharing","Partners",
AI1539="Sites strategiques &amp; DataCenter","SST &amp; DC",
AI1539="Exclu","Exclu",
AI1539="SAT","SAT",
AI1539="SPARE-ISSUE","SPARE-ISSUE",
AI1539="Fiber CAmtel","TRANS_FO_CAMTEL",
AI1539="Fiber AOF","Fiber AOF",
AI1539="Projet OCM (HUAWEI)","TRAVAUX-HUAWEI",
AI1539="Projet OCM (NOKIA)","TRAVAUX-NOKIA",
AI1539="ACCESS-ISSUE","ACCESS-ISSUE",
AI1539="Projet OCM (ZTE, NOKIA, autres projets)","TRAVAUX OCM",
AI1539="No root CAuse","No root cause",
AI1539="ODU HS","PDH",
AI1539="IP &amp; VLAN","PDH",
AI1539="Warehouse HUAWEI","SPARE-ISSUE",
AI1539="SPARE-HS","SPARE-ISSUE",
AI1539="Power Telco","BSS",AI1539="no impacts","no impacts"
),"")</f>
        <v>no impacts</v>
      </c>
      <c r="AH1539" s="57" t="str" cm="1">
        <f t="array" ref="AH1539">IFERROR(_xlfn.IFS(
AI1539="MPR ISSUE","TX ISSUE",
AI1539="BSS Hardware Issue","RAN ISSUE",
AI1539="Sites strategiques, MLL, Pylone, etc.","ENVTECH",
AI1539="AKTIVCO DEFAUT GE &amp; POWER Cabinet","POWER ISSUE",
AI1539="AKTIVCO Coupure ENEO &amp; Baisse de tension","POWER ISSUE",
AI1539="Coupure ENEO &amp; Baisse de tension","POWER ISSUE",
AI1539="Defaut GE &amp; POWER Cabinet","POWER ISSUE",
AI1539="Sharing","POWER ISSUE",
AI1539="Sites strategiques &amp; DataCenter","POWER ISSUE",
AI1539="Exclu","Exclu",
AI1539="SAT","TX ISSUE",
AI1539="SPARE-ISSUE","SPARE-ISSUE",
AI1539="Fiber CAmtel","TX ISSUE",
AI1539="Fiber AOF","TX ISSUE",
AI1539="Projet OCM (HUAWEI)","TRAVAUX-HUAWEI",
AI1539="Projet OCM (NOKIA)","TRAVAUX -NOKIA",
AI1539="ACCESS-ISSUE","ACCESS-ISSUE",
AI1539="Projet OCM (ZTE, NOKIA, autres projets)","TRAVAUX OCM",
AI1539="No root CAuse","No root cause",
AI1539="ODU HS","TX ISSUE",
AI1539="IP &amp; VLAN","TX ISSUE",
AI1539="Warehouse HUAWEI","SPARE-ISSUE",
AI1539="SPARE-HS","SPARE-ISSUE",
AI1539="Power Telco","RAN ISSUE",AI1539="no impacts","no impacts"
),"")</f>
        <v>no impacts</v>
      </c>
      <c r="AI1539" s="85" t="s">
        <v>5998</v>
      </c>
      <c r="AJ1539" s="57" t="str" cm="1">
        <f t="array" ref="AJ1539">IFERROR(_xlfn.IFS(
AI1539="MPR ISSUE","ACTIVE",
AI1539="BSS Hardware Issue","ACTIVE",
AI1539="Sites strategiques, MLL, Pylone, etc.","PASSIVE",
AI1539="AKTIVCO DEFAUT GE &amp; POWER Cabinet","PASSIVE",
AI1539="AKTIVCO Coupure ENEO &amp; Baisse de tension","PASSIVE",
AI1539="Coupure ENEO &amp; Baisse de tension","PASSIVE",
AI1539="Defaut GE &amp; POWER Cabinet","PASSIVE",
AI1539="Sharing","PASSIVE",
AI1539="Sites strategiques &amp; DataCenter","PASSIVE",
AI1539="Exclu","Exclu",
AI1539="SAT","ACTIVE",
AI1539="SPARE-ISSUE","SPARE-ISSUE",
AI1539="Fiber CAmtel","ACTIVE",
AI1539="Fiber AOF","ACTIVE",
AI1539="Projet OCM (HUAWEI)","PLANNED WORKS",
AI1539="Projet OCM (NOKIA)","PLANNED WORKS",
AI1539="ACCESS-ISSUE","ACCESS-ISSUE",
AI1539="Projet OCM (ZTE, NOKIA, autres projets)","PLANNED WORKS",
AI1539="No root CAuse","No root cause",
AI1539="ODU HS","ACTIVE",
AI1539="IP &amp; VLAN","ACTIVE",
AI1539="Warehouse HUAWEI","SPARE-ISSUE",
AI1539="SPARE-HS","SPARE-ISSUE",
AI1539="Power Telco","ACTIVE", AI1539="no impacts","no impacts"
),"")</f>
        <v>no impacts</v>
      </c>
      <c r="AK1539" s="23" t="s">
        <v>5537</v>
      </c>
      <c r="AL1539" s="23" t="str">
        <f t="shared" si="39"/>
        <v>CTR_199</v>
      </c>
      <c r="AN1539" s="9" t="s">
        <v>5537</v>
      </c>
      <c r="AO1539" s="23" t="str">
        <f>_xlfn.XLOOKUP(B1539,'INCIDENT-05-03-2026'!E:E,'INCIDENT-05-03-2026'!F:F,"")</f>
        <v/>
      </c>
      <c r="AP1539" s="7" t="s">
        <v>5537</v>
      </c>
      <c r="AQ1539" s="6"/>
      <c r="AR1539" s="7"/>
      <c r="AS1539" s="3" t="str">
        <f>_xlfn.XLOOKUP(B1539,'[3]tt num | region | site id'!$C:$C,'[3]tt num | region | site id'!$Q:$Q,"")</f>
        <v/>
      </c>
      <c r="AT1539" s="24" t="str">
        <f>_xlfn.XLOOKUP(B1539,'[4]Cells Huawei 03052026 12h'!$B:$B,'[4]Cells Huawei 03052026 12h'!$T:$T,"")</f>
        <v/>
      </c>
      <c r="AU1539" s="24" t="str">
        <f>_xlfn.XLOOKUP(B1539,'[5]cells down 02052026 8h50'!$B:$B,'[5]cells down 02052026 8h50'!$R:$R,"")</f>
        <v/>
      </c>
      <c r="AV1539" s="24" t="str">
        <f>_xlfn.XLOOKUP(B1539,'[5]cells down 02052026 13h50'!$B:$B,'[5]cells down 02052026 13h50'!$R:$R,"")</f>
        <v/>
      </c>
      <c r="AW1539" s="24" t="str">
        <f>_xlfn.XLOOKUP(B1539,'[5]cells down 02052026 13h50'!$B:$B,'[5]cells down 02052026 13h50'!$R:$R,"")</f>
        <v/>
      </c>
      <c r="AX1539" s="24" t="str">
        <f>_xlfn.XLOOKUP(B1539,'[6]cell downs 03052026 8h40 '!$B:$B,'[6]cell downs 03052026 8h40 '!$R:$R,"")</f>
        <v/>
      </c>
      <c r="AY1539" s="24" t="str">
        <f>_xlfn.XLOOKUP(B1539,'[7]ALL SITES DOWN'!$D:$D,'[7]ALL SITES DOWN'!$J:$J,"")</f>
        <v/>
      </c>
      <c r="AZ1539" s="24" t="str">
        <f>_xlfn.XLOOKUP(B1539,'[8]ALL SITES DOWN'!$D:$D,'[8]ALL SITES DOWN'!$J:$J,"")</f>
        <v/>
      </c>
      <c r="BA1539" s="9" t="str">
        <f>_xlfn.XLOOKUP(B1539,[9]sheet1!$AC:$AC,[9]sheet1!$AF:$AF,"")</f>
        <v/>
      </c>
      <c r="BB1539" s="14" t="s">
        <v>5537</v>
      </c>
      <c r="BC1539" s="14" t="s">
        <v>5537</v>
      </c>
      <c r="BD1539" s="14" t="str">
        <f>_xlfn.XLOOKUP(B1539,'[10]cell downs 18042026 17h'!$B:$B,'[10]cell downs 18042026 17h'!$B:$B,"")</f>
        <v/>
      </c>
      <c r="BE1539" s="14" t="str">
        <f>_xlfn.XLOOKUP(B1539,'[11]Cells Huawei 19042026 15h'!$B:$B,'[11]Cells Huawei 19042026 15h'!$B:$B,"")</f>
        <v/>
      </c>
      <c r="BF1539" s="9" t="str">
        <f>_xlfn.XLOOKUP(B1539,'[12]cells down 19042026 9H40'!$B:$B,'[12]cells down 19042026 9H40'!$B:$B,"")</f>
        <v/>
      </c>
      <c r="BG1539" s="9" t="s">
        <v>2760</v>
      </c>
      <c r="BH1539" s="9" t="s">
        <v>5537</v>
      </c>
    </row>
    <row r="1540" spans="1:60" s="9" customFormat="1" x14ac:dyDescent="0.3">
      <c r="A1540" s="1" t="s">
        <v>1951</v>
      </c>
      <c r="B1540" s="8" t="s">
        <v>1952</v>
      </c>
      <c r="C1540" s="3" t="str">
        <f>_xlfn.XLOOKUP(B1540,'[1]daily break down'!$D:$D,'[1]daily break down'!$E:$E,"")</f>
        <v>Yaounde</v>
      </c>
      <c r="D1540" s="1" t="s">
        <v>11</v>
      </c>
      <c r="E1540" s="1" t="s">
        <v>12</v>
      </c>
      <c r="F1540" s="3" t="s">
        <v>37</v>
      </c>
      <c r="G1540" s="1" t="s">
        <v>38</v>
      </c>
      <c r="H1540" s="42" t="str">
        <f>_xlfn.XLOOKUP(B1540,[2]CALCULATION!$B:$B,[2]CALCULATION!$H:$H,"")</f>
        <v>ZTE</v>
      </c>
      <c r="I1540" s="34">
        <v>0</v>
      </c>
      <c r="J1540" s="34">
        <v>0</v>
      </c>
      <c r="K1540" s="34">
        <v>0</v>
      </c>
      <c r="L1540" s="34">
        <v>0.35680857681782263</v>
      </c>
      <c r="M1540" s="34">
        <v>1.4587667257364454</v>
      </c>
      <c r="N1540" s="34">
        <v>0</v>
      </c>
      <c r="O1540" s="34">
        <v>0</v>
      </c>
      <c r="P1540" s="34">
        <v>0</v>
      </c>
      <c r="Q1540" s="34">
        <v>0</v>
      </c>
      <c r="R1540" s="34">
        <v>0</v>
      </c>
      <c r="S1540" s="35">
        <v>0</v>
      </c>
      <c r="T1540" s="35">
        <v>0</v>
      </c>
      <c r="U1540" s="35">
        <v>5.6249518452885425</v>
      </c>
      <c r="V1540" s="35">
        <v>0</v>
      </c>
      <c r="W1540" s="35">
        <v>0</v>
      </c>
      <c r="X1540" s="35">
        <v>0</v>
      </c>
      <c r="Y1540" s="35">
        <v>0</v>
      </c>
      <c r="Z1540" s="35">
        <v>0</v>
      </c>
      <c r="AA1540" s="35">
        <v>0</v>
      </c>
      <c r="AB1540" s="35">
        <v>0</v>
      </c>
      <c r="AC1540" s="35">
        <v>0</v>
      </c>
      <c r="AD1540" s="35">
        <v>0</v>
      </c>
      <c r="AE1540" s="58" t="s">
        <v>5560</v>
      </c>
      <c r="AF1540" s="58"/>
      <c r="AG1540" s="57" t="str" cm="1">
        <f t="array" ref="AG1540">IFERROR(_xlfn.IFS(
AI1540="MPR ISSUE","PDH",
AI1540="BSS Hardware Issue","BSS",
AI1540="Sites strategiques, MLL, Pylone, etc.","ENVTECH",
AI1540="AKTIVCO DEFAUT GE &amp; POWER Cabinet","AKTIVCO",
AI1540="AKTIVCO Coupure ENEO &amp; Baisse de tension","AKTIVCO GRID ONLY",
AI1540="Coupure ENEO &amp; Baisse de tension","IHS GRID ONLY",
AI1540="Defaut GE &amp; POWER Cabinet","IHS",
AI1540="Sharing","Partners",
AI1540="Sites strategiques &amp; DataCenter","SST &amp; DC",
AI1540="Exclu","Exclu",
AI1540="SAT","SAT",
AI1540="SPARE-ISSUE","SPARE-ISSUE",
AI1540="Fiber CAmtel","TRANS_FO_CAMTEL",
AI1540="Fiber AOF","Fiber AOF",
AI1540="Projet OCM (HUAWEI)","TRAVAUX-HUAWEI",
AI1540="Projet OCM (NOKIA)","TRAVAUX-NOKIA",
AI1540="ACCESS-ISSUE","ACCESS-ISSUE",
AI1540="Projet OCM (ZTE, NOKIA, autres projets)","TRAVAUX OCM",
AI1540="No root CAuse","No root cause",
AI1540="ODU HS","PDH",
AI1540="IP &amp; VLAN","PDH",
AI1540="Warehouse HUAWEI","SPARE-ISSUE",
AI1540="SPARE-HS","SPARE-ISSUE",
AI1540="Power Telco","BSS",AI1540="no impacts","no impacts"
),"")</f>
        <v>no impacts</v>
      </c>
      <c r="AH1540" s="57" t="str" cm="1">
        <f t="array" ref="AH1540">IFERROR(_xlfn.IFS(
AI1540="MPR ISSUE","TX ISSUE",
AI1540="BSS Hardware Issue","RAN ISSUE",
AI1540="Sites strategiques, MLL, Pylone, etc.","ENVTECH",
AI1540="AKTIVCO DEFAUT GE &amp; POWER Cabinet","POWER ISSUE",
AI1540="AKTIVCO Coupure ENEO &amp; Baisse de tension","POWER ISSUE",
AI1540="Coupure ENEO &amp; Baisse de tension","POWER ISSUE",
AI1540="Defaut GE &amp; POWER Cabinet","POWER ISSUE",
AI1540="Sharing","POWER ISSUE",
AI1540="Sites strategiques &amp; DataCenter","POWER ISSUE",
AI1540="Exclu","Exclu",
AI1540="SAT","TX ISSUE",
AI1540="SPARE-ISSUE","SPARE-ISSUE",
AI1540="Fiber CAmtel","TX ISSUE",
AI1540="Fiber AOF","TX ISSUE",
AI1540="Projet OCM (HUAWEI)","TRAVAUX-HUAWEI",
AI1540="Projet OCM (NOKIA)","TRAVAUX -NOKIA",
AI1540="ACCESS-ISSUE","ACCESS-ISSUE",
AI1540="Projet OCM (ZTE, NOKIA, autres projets)","TRAVAUX OCM",
AI1540="No root CAuse","No root cause",
AI1540="ODU HS","TX ISSUE",
AI1540="IP &amp; VLAN","TX ISSUE",
AI1540="Warehouse HUAWEI","SPARE-ISSUE",
AI1540="SPARE-HS","SPARE-ISSUE",
AI1540="Power Telco","RAN ISSUE",AI1540="no impacts","no impacts"
),"")</f>
        <v>no impacts</v>
      </c>
      <c r="AI1540" s="85" t="s">
        <v>5998</v>
      </c>
      <c r="AJ1540" s="57" t="str" cm="1">
        <f t="array" ref="AJ1540">IFERROR(_xlfn.IFS(
AI1540="MPR ISSUE","ACTIVE",
AI1540="BSS Hardware Issue","ACTIVE",
AI1540="Sites strategiques, MLL, Pylone, etc.","PASSIVE",
AI1540="AKTIVCO DEFAUT GE &amp; POWER Cabinet","PASSIVE",
AI1540="AKTIVCO Coupure ENEO &amp; Baisse de tension","PASSIVE",
AI1540="Coupure ENEO &amp; Baisse de tension","PASSIVE",
AI1540="Defaut GE &amp; POWER Cabinet","PASSIVE",
AI1540="Sharing","PASSIVE",
AI1540="Sites strategiques &amp; DataCenter","PASSIVE",
AI1540="Exclu","Exclu",
AI1540="SAT","ACTIVE",
AI1540="SPARE-ISSUE","SPARE-ISSUE",
AI1540="Fiber CAmtel","ACTIVE",
AI1540="Fiber AOF","ACTIVE",
AI1540="Projet OCM (HUAWEI)","PLANNED WORKS",
AI1540="Projet OCM (NOKIA)","PLANNED WORKS",
AI1540="ACCESS-ISSUE","ACCESS-ISSUE",
AI1540="Projet OCM (ZTE, NOKIA, autres projets)","PLANNED WORKS",
AI1540="No root CAuse","No root cause",
AI1540="ODU HS","ACTIVE",
AI1540="IP &amp; VLAN","ACTIVE",
AI1540="Warehouse HUAWEI","SPARE-ISSUE",
AI1540="SPARE-HS","SPARE-ISSUE",
AI1540="Power Telco","ACTIVE", AI1540="no impacts","no impacts"
),"")</f>
        <v>no impacts</v>
      </c>
      <c r="AK1540" s="23" t="s">
        <v>5537</v>
      </c>
      <c r="AL1540" s="23" t="str">
        <f t="shared" si="39"/>
        <v>CTR_088</v>
      </c>
      <c r="AN1540" s="9" t="s">
        <v>5537</v>
      </c>
      <c r="AO1540" s="23" t="str">
        <f>_xlfn.XLOOKUP(B1540,'INCIDENT-05-03-2026'!E:E,'INCIDENT-05-03-2026'!F:F,"")</f>
        <v/>
      </c>
      <c r="AP1540" s="7" t="s">
        <v>5537</v>
      </c>
      <c r="AQ1540" s="6"/>
      <c r="AR1540" s="7"/>
      <c r="AS1540" s="3" t="str">
        <f>_xlfn.XLOOKUP(B1540,'[3]tt num | region | site id'!$C:$C,'[3]tt num | region | site id'!$Q:$Q,"")</f>
        <v/>
      </c>
      <c r="AT1540" s="24" t="str">
        <f>_xlfn.XLOOKUP(B1540,'[4]Cells Huawei 03052026 12h'!$B:$B,'[4]Cells Huawei 03052026 12h'!$T:$T,"")</f>
        <v/>
      </c>
      <c r="AU1540" s="24" t="str">
        <f>_xlfn.XLOOKUP(B1540,'[5]cells down 02052026 8h50'!$B:$B,'[5]cells down 02052026 8h50'!$R:$R,"")</f>
        <v/>
      </c>
      <c r="AV1540" s="24" t="str">
        <f>_xlfn.XLOOKUP(B1540,'[5]cells down 02052026 13h50'!$B:$B,'[5]cells down 02052026 13h50'!$R:$R,"")</f>
        <v/>
      </c>
      <c r="AW1540" s="24" t="str">
        <f>_xlfn.XLOOKUP(B1540,'[5]cells down 02052026 13h50'!$B:$B,'[5]cells down 02052026 13h50'!$R:$R,"")</f>
        <v/>
      </c>
      <c r="AX1540" s="24" t="str">
        <f>_xlfn.XLOOKUP(B1540,'[6]cell downs 03052026 8h40 '!$B:$B,'[6]cell downs 03052026 8h40 '!$R:$R,"")</f>
        <v/>
      </c>
      <c r="AY1540" s="24" t="str">
        <f>_xlfn.XLOOKUP(B1540,'[7]ALL SITES DOWN'!$D:$D,'[7]ALL SITES DOWN'!$J:$J,"")</f>
        <v/>
      </c>
      <c r="AZ1540" s="24" t="str">
        <f>_xlfn.XLOOKUP(B1540,'[8]ALL SITES DOWN'!$D:$D,'[8]ALL SITES DOWN'!$J:$J,"")</f>
        <v/>
      </c>
      <c r="BA1540" s="9" t="str">
        <f>_xlfn.XLOOKUP(B1540,[9]sheet1!$AC:$AC,[9]sheet1!$AF:$AF,"")</f>
        <v/>
      </c>
      <c r="BB1540" s="14" t="s">
        <v>5537</v>
      </c>
      <c r="BC1540" s="14" t="s">
        <v>5537</v>
      </c>
      <c r="BD1540" s="14" t="str">
        <f>_xlfn.XLOOKUP(B1540,'[10]cell downs 18042026 17h'!$B:$B,'[10]cell downs 18042026 17h'!$B:$B,"")</f>
        <v/>
      </c>
      <c r="BE1540" s="14" t="str">
        <f>_xlfn.XLOOKUP(B1540,'[11]Cells Huawei 19042026 15h'!$B:$B,'[11]Cells Huawei 19042026 15h'!$B:$B,"")</f>
        <v/>
      </c>
      <c r="BF1540" s="9" t="str">
        <f>_xlfn.XLOOKUP(B1540,'[12]cells down 19042026 9H40'!$B:$B,'[12]cells down 19042026 9H40'!$B:$B,"")</f>
        <v/>
      </c>
      <c r="BG1540" s="9" t="s">
        <v>1952</v>
      </c>
      <c r="BH1540" s="9" t="s">
        <v>12</v>
      </c>
    </row>
    <row r="1541" spans="1:60" s="9" customFormat="1" x14ac:dyDescent="0.3">
      <c r="A1541" s="1" t="s">
        <v>2721</v>
      </c>
      <c r="B1541" s="8" t="s">
        <v>2722</v>
      </c>
      <c r="C1541" s="3" t="str">
        <f>_xlfn.XLOOKUP(B1541,'[1]daily break down'!$D:$D,'[1]daily break down'!$E:$E,"")</f>
        <v>Yaounde</v>
      </c>
      <c r="D1541" s="1" t="s">
        <v>11</v>
      </c>
      <c r="E1541" s="1" t="s">
        <v>12</v>
      </c>
      <c r="F1541" s="3" t="s">
        <v>37</v>
      </c>
      <c r="G1541" s="1" t="s">
        <v>38</v>
      </c>
      <c r="H1541" s="42" t="str">
        <f>_xlfn.XLOOKUP(B1541,[2]CALCULATION!$B:$B,[2]CALCULATION!$H:$H,"")</f>
        <v>ZTE</v>
      </c>
      <c r="I1541" s="34">
        <v>2.2004206224870373</v>
      </c>
      <c r="J1541" s="34">
        <v>0.59893760005479013</v>
      </c>
      <c r="K1541" s="34">
        <v>0</v>
      </c>
      <c r="L1541" s="34">
        <v>0</v>
      </c>
      <c r="M1541" s="34">
        <v>0</v>
      </c>
      <c r="N1541" s="34">
        <v>0</v>
      </c>
      <c r="O1541" s="34">
        <v>0</v>
      </c>
      <c r="P1541" s="34">
        <v>0</v>
      </c>
      <c r="Q1541" s="34">
        <v>0</v>
      </c>
      <c r="R1541" s="34">
        <v>0</v>
      </c>
      <c r="S1541" s="35">
        <v>9.3063438660171929E-2</v>
      </c>
      <c r="T1541" s="35">
        <v>0</v>
      </c>
      <c r="U1541" s="35">
        <v>0</v>
      </c>
      <c r="V1541" s="35">
        <v>0</v>
      </c>
      <c r="W1541" s="35">
        <v>0</v>
      </c>
      <c r="X1541" s="35">
        <v>0</v>
      </c>
      <c r="Y1541" s="35">
        <v>0</v>
      </c>
      <c r="Z1541" s="35">
        <v>0</v>
      </c>
      <c r="AA1541" s="35">
        <v>0</v>
      </c>
      <c r="AB1541" s="35">
        <v>0</v>
      </c>
      <c r="AC1541" s="35">
        <v>0</v>
      </c>
      <c r="AD1541" s="35">
        <v>0</v>
      </c>
      <c r="AE1541" s="58" t="s">
        <v>5560</v>
      </c>
      <c r="AF1541" s="58"/>
      <c r="AG1541" s="57" t="str" cm="1">
        <f t="array" ref="AG1541">IFERROR(_xlfn.IFS(
AI1541="MPR ISSUE","PDH",
AI1541="BSS Hardware Issue","BSS",
AI1541="Sites strategiques, MLL, Pylone, etc.","ENVTECH",
AI1541="AKTIVCO DEFAUT GE &amp; POWER Cabinet","AKTIVCO",
AI1541="AKTIVCO Coupure ENEO &amp; Baisse de tension","AKTIVCO GRID ONLY",
AI1541="Coupure ENEO &amp; Baisse de tension","IHS GRID ONLY",
AI1541="Defaut GE &amp; POWER Cabinet","IHS",
AI1541="Sharing","Partners",
AI1541="Sites strategiques &amp; DataCenter","SST &amp; DC",
AI1541="Exclu","Exclu",
AI1541="SAT","SAT",
AI1541="SPARE-ISSUE","SPARE-ISSUE",
AI1541="Fiber CAmtel","TRANS_FO_CAMTEL",
AI1541="Fiber AOF","Fiber AOF",
AI1541="Projet OCM (HUAWEI)","TRAVAUX-HUAWEI",
AI1541="Projet OCM (NOKIA)","TRAVAUX-NOKIA",
AI1541="ACCESS-ISSUE","ACCESS-ISSUE",
AI1541="Projet OCM (ZTE, NOKIA, autres projets)","TRAVAUX OCM",
AI1541="No root CAuse","No root cause",
AI1541="ODU HS","PDH",
AI1541="IP &amp; VLAN","PDH",
AI1541="Warehouse HUAWEI","SPARE-ISSUE",
AI1541="SPARE-HS","SPARE-ISSUE",
AI1541="Power Telco","BSS",AI1541="no impacts","no impacts"
),"")</f>
        <v>no impacts</v>
      </c>
      <c r="AH1541" s="57" t="str" cm="1">
        <f t="array" ref="AH1541">IFERROR(_xlfn.IFS(
AI1541="MPR ISSUE","TX ISSUE",
AI1541="BSS Hardware Issue","RAN ISSUE",
AI1541="Sites strategiques, MLL, Pylone, etc.","ENVTECH",
AI1541="AKTIVCO DEFAUT GE &amp; POWER Cabinet","POWER ISSUE",
AI1541="AKTIVCO Coupure ENEO &amp; Baisse de tension","POWER ISSUE",
AI1541="Coupure ENEO &amp; Baisse de tension","POWER ISSUE",
AI1541="Defaut GE &amp; POWER Cabinet","POWER ISSUE",
AI1541="Sharing","POWER ISSUE",
AI1541="Sites strategiques &amp; DataCenter","POWER ISSUE",
AI1541="Exclu","Exclu",
AI1541="SAT","TX ISSUE",
AI1541="SPARE-ISSUE","SPARE-ISSUE",
AI1541="Fiber CAmtel","TX ISSUE",
AI1541="Fiber AOF","TX ISSUE",
AI1541="Projet OCM (HUAWEI)","TRAVAUX-HUAWEI",
AI1541="Projet OCM (NOKIA)","TRAVAUX -NOKIA",
AI1541="ACCESS-ISSUE","ACCESS-ISSUE",
AI1541="Projet OCM (ZTE, NOKIA, autres projets)","TRAVAUX OCM",
AI1541="No root CAuse","No root cause",
AI1541="ODU HS","TX ISSUE",
AI1541="IP &amp; VLAN","TX ISSUE",
AI1541="Warehouse HUAWEI","SPARE-ISSUE",
AI1541="SPARE-HS","SPARE-ISSUE",
AI1541="Power Telco","RAN ISSUE",AI1541="no impacts","no impacts"
),"")</f>
        <v>no impacts</v>
      </c>
      <c r="AI1541" s="85" t="s">
        <v>5998</v>
      </c>
      <c r="AJ1541" s="57" t="str" cm="1">
        <f t="array" ref="AJ1541">IFERROR(_xlfn.IFS(
AI1541="MPR ISSUE","ACTIVE",
AI1541="BSS Hardware Issue","ACTIVE",
AI1541="Sites strategiques, MLL, Pylone, etc.","PASSIVE",
AI1541="AKTIVCO DEFAUT GE &amp; POWER Cabinet","PASSIVE",
AI1541="AKTIVCO Coupure ENEO &amp; Baisse de tension","PASSIVE",
AI1541="Coupure ENEO &amp; Baisse de tension","PASSIVE",
AI1541="Defaut GE &amp; POWER Cabinet","PASSIVE",
AI1541="Sharing","PASSIVE",
AI1541="Sites strategiques &amp; DataCenter","PASSIVE",
AI1541="Exclu","Exclu",
AI1541="SAT","ACTIVE",
AI1541="SPARE-ISSUE","SPARE-ISSUE",
AI1541="Fiber CAmtel","ACTIVE",
AI1541="Fiber AOF","ACTIVE",
AI1541="Projet OCM (HUAWEI)","PLANNED WORKS",
AI1541="Projet OCM (NOKIA)","PLANNED WORKS",
AI1541="ACCESS-ISSUE","ACCESS-ISSUE",
AI1541="Projet OCM (ZTE, NOKIA, autres projets)","PLANNED WORKS",
AI1541="No root CAuse","No root cause",
AI1541="ODU HS","ACTIVE",
AI1541="IP &amp; VLAN","ACTIVE",
AI1541="Warehouse HUAWEI","SPARE-ISSUE",
AI1541="SPARE-HS","SPARE-ISSUE",
AI1541="Power Telco","ACTIVE", AI1541="no impacts","no impacts"
),"")</f>
        <v>no impacts</v>
      </c>
      <c r="AK1541" s="23" t="s">
        <v>5537</v>
      </c>
      <c r="AL1541" s="23" t="str">
        <f t="shared" si="39"/>
        <v>CTR_157</v>
      </c>
      <c r="AN1541" s="9" t="s">
        <v>5537</v>
      </c>
      <c r="AO1541" s="23" t="str">
        <f>_xlfn.XLOOKUP(B1541,'INCIDENT-05-03-2026'!E:E,'INCIDENT-05-03-2026'!F:F,"")</f>
        <v/>
      </c>
      <c r="AP1541" s="7" t="s">
        <v>5537</v>
      </c>
      <c r="AQ1541" s="6"/>
      <c r="AR1541" s="7"/>
      <c r="AS1541" s="3" t="str">
        <f>_xlfn.XLOOKUP(B1541,'[3]tt num | region | site id'!$C:$C,'[3]tt num | region | site id'!$Q:$Q,"")</f>
        <v/>
      </c>
      <c r="AT1541" s="24" t="str">
        <f>_xlfn.XLOOKUP(B1541,'[4]Cells Huawei 03052026 12h'!$B:$B,'[4]Cells Huawei 03052026 12h'!$T:$T,"")</f>
        <v/>
      </c>
      <c r="AU1541" s="24" t="str">
        <f>_xlfn.XLOOKUP(B1541,'[5]cells down 02052026 8h50'!$B:$B,'[5]cells down 02052026 8h50'!$R:$R,"")</f>
        <v/>
      </c>
      <c r="AV1541" s="24" t="str">
        <f>_xlfn.XLOOKUP(B1541,'[5]cells down 02052026 13h50'!$B:$B,'[5]cells down 02052026 13h50'!$R:$R,"")</f>
        <v/>
      </c>
      <c r="AW1541" s="24" t="str">
        <f>_xlfn.XLOOKUP(B1541,'[5]cells down 02052026 13h50'!$B:$B,'[5]cells down 02052026 13h50'!$R:$R,"")</f>
        <v/>
      </c>
      <c r="AX1541" s="24" t="str">
        <f>_xlfn.XLOOKUP(B1541,'[6]cell downs 03052026 8h40 '!$B:$B,'[6]cell downs 03052026 8h40 '!$R:$R,"")</f>
        <v/>
      </c>
      <c r="AY1541" s="24" t="str">
        <f>_xlfn.XLOOKUP(B1541,'[7]ALL SITES DOWN'!$D:$D,'[7]ALL SITES DOWN'!$J:$J,"")</f>
        <v/>
      </c>
      <c r="AZ1541" s="24" t="str">
        <f>_xlfn.XLOOKUP(B1541,'[8]ALL SITES DOWN'!$D:$D,'[8]ALL SITES DOWN'!$J:$J,"")</f>
        <v/>
      </c>
      <c r="BA1541" s="9" t="str">
        <f>_xlfn.XLOOKUP(B1541,[9]sheet1!$AC:$AC,[9]sheet1!$AF:$AF,"")</f>
        <v/>
      </c>
      <c r="BB1541" s="14" t="s">
        <v>5537</v>
      </c>
      <c r="BC1541" s="14" t="s">
        <v>5537</v>
      </c>
      <c r="BD1541" s="14" t="str">
        <f>_xlfn.XLOOKUP(B1541,'[10]cell downs 18042026 17h'!$B:$B,'[10]cell downs 18042026 17h'!$B:$B,"")</f>
        <v/>
      </c>
      <c r="BE1541" s="14" t="str">
        <f>_xlfn.XLOOKUP(B1541,'[11]Cells Huawei 19042026 15h'!$B:$B,'[11]Cells Huawei 19042026 15h'!$B:$B,"")</f>
        <v/>
      </c>
      <c r="BF1541" s="9" t="str">
        <f>_xlfn.XLOOKUP(B1541,'[12]cells down 19042026 9H40'!$B:$B,'[12]cells down 19042026 9H40'!$B:$B,"")</f>
        <v/>
      </c>
      <c r="BG1541" s="9" t="s">
        <v>2722</v>
      </c>
      <c r="BH1541" s="9" t="s">
        <v>5537</v>
      </c>
    </row>
    <row r="1542" spans="1:60" s="9" customFormat="1" x14ac:dyDescent="0.3">
      <c r="A1542" s="1" t="s">
        <v>3372</v>
      </c>
      <c r="B1542" s="8" t="s">
        <v>3373</v>
      </c>
      <c r="C1542" s="3" t="str">
        <f>_xlfn.XLOOKUP(B1542,'[1]daily break down'!$D:$D,'[1]daily break down'!$E:$E,"")</f>
        <v>Yaounde</v>
      </c>
      <c r="D1542" s="1" t="s">
        <v>11</v>
      </c>
      <c r="E1542" s="1" t="s">
        <v>12</v>
      </c>
      <c r="F1542" s="3" t="s">
        <v>37</v>
      </c>
      <c r="G1542" s="1" t="s">
        <v>38</v>
      </c>
      <c r="H1542" s="42" t="str">
        <f>_xlfn.XLOOKUP(B1542,[2]CALCULATION!$B:$B,[2]CALCULATION!$H:$H,"")</f>
        <v>ZTE</v>
      </c>
      <c r="I1542" s="34">
        <v>0.16584839327346426</v>
      </c>
      <c r="J1542" s="34">
        <v>0</v>
      </c>
      <c r="K1542" s="34">
        <v>0</v>
      </c>
      <c r="L1542" s="34">
        <v>0</v>
      </c>
      <c r="M1542" s="34">
        <v>0</v>
      </c>
      <c r="N1542" s="34">
        <v>0</v>
      </c>
      <c r="O1542" s="34">
        <v>0.33171462162524651</v>
      </c>
      <c r="P1542" s="34">
        <v>0</v>
      </c>
      <c r="Q1542" s="34">
        <v>0</v>
      </c>
      <c r="R1542" s="34">
        <v>0</v>
      </c>
      <c r="S1542" s="35">
        <v>0</v>
      </c>
      <c r="T1542" s="35">
        <v>0</v>
      </c>
      <c r="U1542" s="35">
        <v>0</v>
      </c>
      <c r="V1542" s="35">
        <v>0</v>
      </c>
      <c r="W1542" s="35">
        <v>0</v>
      </c>
      <c r="X1542" s="35">
        <v>0</v>
      </c>
      <c r="Y1542" s="35">
        <v>0</v>
      </c>
      <c r="Z1542" s="35">
        <v>0</v>
      </c>
      <c r="AA1542" s="35">
        <v>0</v>
      </c>
      <c r="AB1542" s="35">
        <v>0</v>
      </c>
      <c r="AC1542" s="35">
        <v>0</v>
      </c>
      <c r="AD1542" s="35">
        <v>0</v>
      </c>
      <c r="AE1542" s="58" t="s">
        <v>5560</v>
      </c>
      <c r="AF1542" s="58"/>
      <c r="AG1542" s="57" t="str" cm="1">
        <f t="array" ref="AG1542">IFERROR(_xlfn.IFS(
AI1542="MPR ISSUE","PDH",
AI1542="BSS Hardware Issue","BSS",
AI1542="Sites strategiques, MLL, Pylone, etc.","ENVTECH",
AI1542="AKTIVCO DEFAUT GE &amp; POWER Cabinet","AKTIVCO",
AI1542="AKTIVCO Coupure ENEO &amp; Baisse de tension","AKTIVCO GRID ONLY",
AI1542="Coupure ENEO &amp; Baisse de tension","IHS GRID ONLY",
AI1542="Defaut GE &amp; POWER Cabinet","IHS",
AI1542="Sharing","Partners",
AI1542="Sites strategiques &amp; DataCenter","SST &amp; DC",
AI1542="Exclu","Exclu",
AI1542="SAT","SAT",
AI1542="SPARE-ISSUE","SPARE-ISSUE",
AI1542="Fiber CAmtel","TRANS_FO_CAMTEL",
AI1542="Fiber AOF","Fiber AOF",
AI1542="Projet OCM (HUAWEI)","TRAVAUX-HUAWEI",
AI1542="Projet OCM (NOKIA)","TRAVAUX-NOKIA",
AI1542="ACCESS-ISSUE","ACCESS-ISSUE",
AI1542="Projet OCM (ZTE, NOKIA, autres projets)","TRAVAUX OCM",
AI1542="No root CAuse","No root cause",
AI1542="ODU HS","PDH",
AI1542="IP &amp; VLAN","PDH",
AI1542="Warehouse HUAWEI","SPARE-ISSUE",
AI1542="SPARE-HS","SPARE-ISSUE",
AI1542="Power Telco","BSS",AI1542="no impacts","no impacts"
),"")</f>
        <v>no impacts</v>
      </c>
      <c r="AH1542" s="57" t="str" cm="1">
        <f t="array" ref="AH1542">IFERROR(_xlfn.IFS(
AI1542="MPR ISSUE","TX ISSUE",
AI1542="BSS Hardware Issue","RAN ISSUE",
AI1542="Sites strategiques, MLL, Pylone, etc.","ENVTECH",
AI1542="AKTIVCO DEFAUT GE &amp; POWER Cabinet","POWER ISSUE",
AI1542="AKTIVCO Coupure ENEO &amp; Baisse de tension","POWER ISSUE",
AI1542="Coupure ENEO &amp; Baisse de tension","POWER ISSUE",
AI1542="Defaut GE &amp; POWER Cabinet","POWER ISSUE",
AI1542="Sharing","POWER ISSUE",
AI1542="Sites strategiques &amp; DataCenter","POWER ISSUE",
AI1542="Exclu","Exclu",
AI1542="SAT","TX ISSUE",
AI1542="SPARE-ISSUE","SPARE-ISSUE",
AI1542="Fiber CAmtel","TX ISSUE",
AI1542="Fiber AOF","TX ISSUE",
AI1542="Projet OCM (HUAWEI)","TRAVAUX-HUAWEI",
AI1542="Projet OCM (NOKIA)","TRAVAUX -NOKIA",
AI1542="ACCESS-ISSUE","ACCESS-ISSUE",
AI1542="Projet OCM (ZTE, NOKIA, autres projets)","TRAVAUX OCM",
AI1542="No root CAuse","No root cause",
AI1542="ODU HS","TX ISSUE",
AI1542="IP &amp; VLAN","TX ISSUE",
AI1542="Warehouse HUAWEI","SPARE-ISSUE",
AI1542="SPARE-HS","SPARE-ISSUE",
AI1542="Power Telco","RAN ISSUE",AI1542="no impacts","no impacts"
),"")</f>
        <v>no impacts</v>
      </c>
      <c r="AI1542" s="85" t="s">
        <v>5998</v>
      </c>
      <c r="AJ1542" s="57" t="str" cm="1">
        <f t="array" ref="AJ1542">IFERROR(_xlfn.IFS(
AI1542="MPR ISSUE","ACTIVE",
AI1542="BSS Hardware Issue","ACTIVE",
AI1542="Sites strategiques, MLL, Pylone, etc.","PASSIVE",
AI1542="AKTIVCO DEFAUT GE &amp; POWER Cabinet","PASSIVE",
AI1542="AKTIVCO Coupure ENEO &amp; Baisse de tension","PASSIVE",
AI1542="Coupure ENEO &amp; Baisse de tension","PASSIVE",
AI1542="Defaut GE &amp; POWER Cabinet","PASSIVE",
AI1542="Sharing","PASSIVE",
AI1542="Sites strategiques &amp; DataCenter","PASSIVE",
AI1542="Exclu","Exclu",
AI1542="SAT","ACTIVE",
AI1542="SPARE-ISSUE","SPARE-ISSUE",
AI1542="Fiber CAmtel","ACTIVE",
AI1542="Fiber AOF","ACTIVE",
AI1542="Projet OCM (HUAWEI)","PLANNED WORKS",
AI1542="Projet OCM (NOKIA)","PLANNED WORKS",
AI1542="ACCESS-ISSUE","ACCESS-ISSUE",
AI1542="Projet OCM (ZTE, NOKIA, autres projets)","PLANNED WORKS",
AI1542="No root CAuse","No root cause",
AI1542="ODU HS","ACTIVE",
AI1542="IP &amp; VLAN","ACTIVE",
AI1542="Warehouse HUAWEI","SPARE-ISSUE",
AI1542="SPARE-HS","SPARE-ISSUE",
AI1542="Power Telco","ACTIVE", AI1542="no impacts","no impacts"
),"")</f>
        <v>no impacts</v>
      </c>
      <c r="AK1542" s="23" t="s">
        <v>5537</v>
      </c>
      <c r="AL1542" s="23" t="str">
        <f t="shared" si="39"/>
        <v>CTR_553</v>
      </c>
      <c r="AN1542" s="9" t="s">
        <v>5537</v>
      </c>
      <c r="AO1542" s="23" t="str">
        <f>_xlfn.XLOOKUP(B1542,'INCIDENT-05-03-2026'!E:E,'INCIDENT-05-03-2026'!F:F,"")</f>
        <v/>
      </c>
      <c r="AP1542" s="7" t="s">
        <v>5537</v>
      </c>
      <c r="AQ1542" s="6"/>
      <c r="AR1542" s="7"/>
      <c r="AS1542" s="3" t="str">
        <f>_xlfn.XLOOKUP(B1542,'[3]tt num | region | site id'!$C:$C,'[3]tt num | region | site id'!$Q:$Q,"")</f>
        <v/>
      </c>
      <c r="AT1542" s="24" t="str">
        <f>_xlfn.XLOOKUP(B1542,'[4]Cells Huawei 03052026 12h'!$B:$B,'[4]Cells Huawei 03052026 12h'!$T:$T,"")</f>
        <v/>
      </c>
      <c r="AU1542" s="24" t="str">
        <f>_xlfn.XLOOKUP(B1542,'[5]cells down 02052026 8h50'!$B:$B,'[5]cells down 02052026 8h50'!$R:$R,"")</f>
        <v/>
      </c>
      <c r="AV1542" s="24" t="str">
        <f>_xlfn.XLOOKUP(B1542,'[5]cells down 02052026 13h50'!$B:$B,'[5]cells down 02052026 13h50'!$R:$R,"")</f>
        <v/>
      </c>
      <c r="AW1542" s="24" t="str">
        <f>_xlfn.XLOOKUP(B1542,'[5]cells down 02052026 13h50'!$B:$B,'[5]cells down 02052026 13h50'!$R:$R,"")</f>
        <v/>
      </c>
      <c r="AX1542" s="24" t="str">
        <f>_xlfn.XLOOKUP(B1542,'[6]cell downs 03052026 8h40 '!$B:$B,'[6]cell downs 03052026 8h40 '!$R:$R,"")</f>
        <v/>
      </c>
      <c r="AY1542" s="24" t="str">
        <f>_xlfn.XLOOKUP(B1542,'[7]ALL SITES DOWN'!$D:$D,'[7]ALL SITES DOWN'!$J:$J,"")</f>
        <v/>
      </c>
      <c r="AZ1542" s="24" t="str">
        <f>_xlfn.XLOOKUP(B1542,'[8]ALL SITES DOWN'!$D:$D,'[8]ALL SITES DOWN'!$J:$J,"")</f>
        <v/>
      </c>
      <c r="BA1542" s="9" t="str">
        <f>_xlfn.XLOOKUP(B1542,[9]sheet1!$AC:$AC,[9]sheet1!$AF:$AF,"")</f>
        <v/>
      </c>
      <c r="BB1542" s="14" t="s">
        <v>5537</v>
      </c>
      <c r="BC1542" s="14" t="s">
        <v>5537</v>
      </c>
      <c r="BD1542" s="14" t="str">
        <f>_xlfn.XLOOKUP(B1542,'[10]cell downs 18042026 17h'!$B:$B,'[10]cell downs 18042026 17h'!$B:$B,"")</f>
        <v/>
      </c>
      <c r="BE1542" s="14" t="str">
        <f>_xlfn.XLOOKUP(B1542,'[11]Cells Huawei 19042026 15h'!$B:$B,'[11]Cells Huawei 19042026 15h'!$B:$B,"")</f>
        <v/>
      </c>
      <c r="BF1542" s="9" t="str">
        <f>_xlfn.XLOOKUP(B1542,'[12]cells down 19042026 9H40'!$B:$B,'[12]cells down 19042026 9H40'!$B:$B,"")</f>
        <v/>
      </c>
      <c r="BG1542" s="9" t="s">
        <v>3373</v>
      </c>
      <c r="BH1542" s="9" t="s">
        <v>594</v>
      </c>
    </row>
    <row r="1543" spans="1:60" s="9" customFormat="1" x14ac:dyDescent="0.3">
      <c r="A1543" s="1" t="s">
        <v>123</v>
      </c>
      <c r="B1543" s="8" t="s">
        <v>124</v>
      </c>
      <c r="C1543" s="3" t="str">
        <f>_xlfn.XLOOKUP(B1543,'[1]daily break down'!$D:$D,'[1]daily break down'!$E:$E,"")</f>
        <v>Yaounde</v>
      </c>
      <c r="D1543" s="1" t="s">
        <v>21</v>
      </c>
      <c r="E1543" s="1" t="s">
        <v>125</v>
      </c>
      <c r="F1543" s="3" t="s">
        <v>37</v>
      </c>
      <c r="G1543" s="1" t="s">
        <v>38</v>
      </c>
      <c r="H1543" s="42" t="str">
        <f>_xlfn.XLOOKUP(B1543,[2]CALCULATION!$B:$B,[2]CALCULATION!$H:$H,"")</f>
        <v>ZTE</v>
      </c>
      <c r="I1543" s="34">
        <v>0</v>
      </c>
      <c r="J1543" s="34">
        <v>0</v>
      </c>
      <c r="K1543" s="34">
        <v>0</v>
      </c>
      <c r="L1543" s="34">
        <v>0</v>
      </c>
      <c r="M1543" s="34">
        <v>0</v>
      </c>
      <c r="N1543" s="34">
        <v>0</v>
      </c>
      <c r="O1543" s="34">
        <v>0</v>
      </c>
      <c r="P1543" s="34">
        <v>0</v>
      </c>
      <c r="Q1543" s="34">
        <v>0</v>
      </c>
      <c r="R1543" s="34">
        <v>0</v>
      </c>
      <c r="S1543" s="35">
        <v>0</v>
      </c>
      <c r="T1543" s="35">
        <v>0</v>
      </c>
      <c r="U1543" s="35">
        <v>0</v>
      </c>
      <c r="V1543" s="35">
        <v>0</v>
      </c>
      <c r="W1543" s="35">
        <v>0</v>
      </c>
      <c r="X1543" s="35">
        <v>0</v>
      </c>
      <c r="Y1543" s="35">
        <v>0</v>
      </c>
      <c r="Z1543" s="35">
        <v>0</v>
      </c>
      <c r="AA1543" s="35">
        <v>0</v>
      </c>
      <c r="AB1543" s="35">
        <v>0</v>
      </c>
      <c r="AC1543" s="35">
        <v>0</v>
      </c>
      <c r="AD1543" s="35">
        <v>0</v>
      </c>
      <c r="AE1543" s="58" t="s">
        <v>5560</v>
      </c>
      <c r="AF1543" s="58"/>
      <c r="AG1543" s="57" t="str" cm="1">
        <f t="array" ref="AG1543">IFERROR(_xlfn.IFS(
AI1543="MPR ISSUE","PDH",
AI1543="BSS Hardware Issue","BSS",
AI1543="Sites strategiques, MLL, Pylone, etc.","ENVTECH",
AI1543="AKTIVCO DEFAUT GE &amp; POWER Cabinet","AKTIVCO",
AI1543="AKTIVCO Coupure ENEO &amp; Baisse de tension","AKTIVCO GRID ONLY",
AI1543="Coupure ENEO &amp; Baisse de tension","IHS GRID ONLY",
AI1543="Defaut GE &amp; POWER Cabinet","IHS",
AI1543="Sharing","Partners",
AI1543="Sites strategiques &amp; DataCenter","SST &amp; DC",
AI1543="Exclu","Exclu",
AI1543="SAT","SAT",
AI1543="SPARE-ISSUE","SPARE-ISSUE",
AI1543="Fiber CAmtel","TRANS_FO_CAMTEL",
AI1543="Fiber AOF","Fiber AOF",
AI1543="Projet OCM (HUAWEI)","TRAVAUX-HUAWEI",
AI1543="Projet OCM (NOKIA)","TRAVAUX-NOKIA",
AI1543="ACCESS-ISSUE","ACCESS-ISSUE",
AI1543="Projet OCM (ZTE, NOKIA, autres projets)","TRAVAUX OCM",
AI1543="No root CAuse","No root cause",
AI1543="ODU HS","PDH",
AI1543="IP &amp; VLAN","PDH",
AI1543="Warehouse HUAWEI","SPARE-ISSUE",
AI1543="SPARE-HS","SPARE-ISSUE",
AI1543="Power Telco","BSS",AI1543="no impacts","no impacts"
),"")</f>
        <v>no impacts</v>
      </c>
      <c r="AH1543" s="57" t="str" cm="1">
        <f t="array" ref="AH1543">IFERROR(_xlfn.IFS(
AI1543="MPR ISSUE","TX ISSUE",
AI1543="BSS Hardware Issue","RAN ISSUE",
AI1543="Sites strategiques, MLL, Pylone, etc.","ENVTECH",
AI1543="AKTIVCO DEFAUT GE &amp; POWER Cabinet","POWER ISSUE",
AI1543="AKTIVCO Coupure ENEO &amp; Baisse de tension","POWER ISSUE",
AI1543="Coupure ENEO &amp; Baisse de tension","POWER ISSUE",
AI1543="Defaut GE &amp; POWER Cabinet","POWER ISSUE",
AI1543="Sharing","POWER ISSUE",
AI1543="Sites strategiques &amp; DataCenter","POWER ISSUE",
AI1543="Exclu","Exclu",
AI1543="SAT","TX ISSUE",
AI1543="SPARE-ISSUE","SPARE-ISSUE",
AI1543="Fiber CAmtel","TX ISSUE",
AI1543="Fiber AOF","TX ISSUE",
AI1543="Projet OCM (HUAWEI)","TRAVAUX-HUAWEI",
AI1543="Projet OCM (NOKIA)","TRAVAUX -NOKIA",
AI1543="ACCESS-ISSUE","ACCESS-ISSUE",
AI1543="Projet OCM (ZTE, NOKIA, autres projets)","TRAVAUX OCM",
AI1543="No root CAuse","No root cause",
AI1543="ODU HS","TX ISSUE",
AI1543="IP &amp; VLAN","TX ISSUE",
AI1543="Warehouse HUAWEI","SPARE-ISSUE",
AI1543="SPARE-HS","SPARE-ISSUE",
AI1543="Power Telco","RAN ISSUE",AI1543="no impacts","no impacts"
),"")</f>
        <v>no impacts</v>
      </c>
      <c r="AI1543" s="85" t="s">
        <v>5998</v>
      </c>
      <c r="AJ1543" s="57" t="str" cm="1">
        <f t="array" ref="AJ1543">IFERROR(_xlfn.IFS(
AI1543="MPR ISSUE","ACTIVE",
AI1543="BSS Hardware Issue","ACTIVE",
AI1543="Sites strategiques, MLL, Pylone, etc.","PASSIVE",
AI1543="AKTIVCO DEFAUT GE &amp; POWER Cabinet","PASSIVE",
AI1543="AKTIVCO Coupure ENEO &amp; Baisse de tension","PASSIVE",
AI1543="Coupure ENEO &amp; Baisse de tension","PASSIVE",
AI1543="Defaut GE &amp; POWER Cabinet","PASSIVE",
AI1543="Sharing","PASSIVE",
AI1543="Sites strategiques &amp; DataCenter","PASSIVE",
AI1543="Exclu","Exclu",
AI1543="SAT","ACTIVE",
AI1543="SPARE-ISSUE","SPARE-ISSUE",
AI1543="Fiber CAmtel","ACTIVE",
AI1543="Fiber AOF","ACTIVE",
AI1543="Projet OCM (HUAWEI)","PLANNED WORKS",
AI1543="Projet OCM (NOKIA)","PLANNED WORKS",
AI1543="ACCESS-ISSUE","ACCESS-ISSUE",
AI1543="Projet OCM (ZTE, NOKIA, autres projets)","PLANNED WORKS",
AI1543="No root CAuse","No root cause",
AI1543="ODU HS","ACTIVE",
AI1543="IP &amp; VLAN","ACTIVE",
AI1543="Warehouse HUAWEI","SPARE-ISSUE",
AI1543="SPARE-HS","SPARE-ISSUE",
AI1543="Power Telco","ACTIVE", AI1543="no impacts","no impacts"
),"")</f>
        <v>no impacts</v>
      </c>
      <c r="AK1543" s="23" t="s">
        <v>5537</v>
      </c>
      <c r="AL1543" s="23" t="str">
        <f t="shared" si="39"/>
        <v>CTR_735</v>
      </c>
      <c r="AN1543" s="9" t="s">
        <v>5537</v>
      </c>
      <c r="AO1543" s="23" t="str">
        <f>_xlfn.XLOOKUP(B1543,'INCIDENT-05-03-2026'!E:E,'INCIDENT-05-03-2026'!F:F,"")</f>
        <v/>
      </c>
      <c r="AP1543" s="7" t="s">
        <v>5537</v>
      </c>
      <c r="AQ1543" s="6"/>
      <c r="AR1543" s="7"/>
      <c r="AS1543" s="3" t="str">
        <f>_xlfn.XLOOKUP(B1543,'[3]tt num | region | site id'!$C:$C,'[3]tt num | region | site id'!$Q:$Q,"")</f>
        <v/>
      </c>
      <c r="AT1543" s="24" t="str">
        <f>_xlfn.XLOOKUP(B1543,'[4]Cells Huawei 03052026 12h'!$B:$B,'[4]Cells Huawei 03052026 12h'!$T:$T,"")</f>
        <v/>
      </c>
      <c r="AU1543" s="24" t="str">
        <f>_xlfn.XLOOKUP(B1543,'[5]cells down 02052026 8h50'!$B:$B,'[5]cells down 02052026 8h50'!$R:$R,"")</f>
        <v/>
      </c>
      <c r="AV1543" s="24" t="str">
        <f>_xlfn.XLOOKUP(B1543,'[5]cells down 02052026 13h50'!$B:$B,'[5]cells down 02052026 13h50'!$R:$R,"")</f>
        <v/>
      </c>
      <c r="AW1543" s="24" t="str">
        <f>_xlfn.XLOOKUP(B1543,'[5]cells down 02052026 13h50'!$B:$B,'[5]cells down 02052026 13h50'!$R:$R,"")</f>
        <v/>
      </c>
      <c r="AX1543" s="24" t="str">
        <f>_xlfn.XLOOKUP(B1543,'[6]cell downs 03052026 8h40 '!$B:$B,'[6]cell downs 03052026 8h40 '!$R:$R,"")</f>
        <v/>
      </c>
      <c r="AY1543" s="24" t="str">
        <f>_xlfn.XLOOKUP(B1543,'[7]ALL SITES DOWN'!$D:$D,'[7]ALL SITES DOWN'!$J:$J,"")</f>
        <v/>
      </c>
      <c r="AZ1543" s="24" t="str">
        <f>_xlfn.XLOOKUP(B1543,'[8]ALL SITES DOWN'!$D:$D,'[8]ALL SITES DOWN'!$J:$J,"")</f>
        <v/>
      </c>
      <c r="BA1543" s="9" t="str">
        <f>_xlfn.XLOOKUP(B1543,[9]sheet1!$AC:$AC,[9]sheet1!$AF:$AF,"")</f>
        <v/>
      </c>
      <c r="BB1543" s="14" t="s">
        <v>5537</v>
      </c>
      <c r="BC1543" s="14" t="s">
        <v>5537</v>
      </c>
      <c r="BD1543" s="14" t="str">
        <f>_xlfn.XLOOKUP(B1543,'[10]cell downs 18042026 17h'!$B:$B,'[10]cell downs 18042026 17h'!$B:$B,"")</f>
        <v/>
      </c>
      <c r="BE1543" s="14" t="str">
        <f>_xlfn.XLOOKUP(B1543,'[11]Cells Huawei 19042026 15h'!$B:$B,'[11]Cells Huawei 19042026 15h'!$B:$B,"")</f>
        <v/>
      </c>
      <c r="BF1543" s="9" t="str">
        <f>_xlfn.XLOOKUP(B1543,'[12]cells down 19042026 9H40'!$B:$B,'[12]cells down 19042026 9H40'!$B:$B,"")</f>
        <v/>
      </c>
      <c r="BG1543" s="9" t="s">
        <v>5537</v>
      </c>
      <c r="BH1543" s="9" t="s">
        <v>12</v>
      </c>
    </row>
    <row r="1544" spans="1:60" s="9" customFormat="1" x14ac:dyDescent="0.3">
      <c r="A1544" s="1" t="s">
        <v>613</v>
      </c>
      <c r="B1544" s="8" t="s">
        <v>614</v>
      </c>
      <c r="C1544" s="3" t="str">
        <f>_xlfn.XLOOKUP(B1544,'[1]daily break down'!$D:$D,'[1]daily break down'!$E:$E,"")</f>
        <v>Yaounde</v>
      </c>
      <c r="D1544" s="1" t="s">
        <v>21</v>
      </c>
      <c r="E1544" s="1" t="s">
        <v>122</v>
      </c>
      <c r="F1544" s="3" t="s">
        <v>37</v>
      </c>
      <c r="G1544" s="1" t="s">
        <v>38</v>
      </c>
      <c r="H1544" s="42" t="str">
        <f>_xlfn.XLOOKUP(B1544,[2]CALCULATION!$B:$B,[2]CALCULATION!$H:$H,"")</f>
        <v>ZTE</v>
      </c>
      <c r="I1544" s="34">
        <v>0</v>
      </c>
      <c r="J1544" s="34">
        <v>0</v>
      </c>
      <c r="K1544" s="34">
        <v>0</v>
      </c>
      <c r="L1544" s="34">
        <v>0</v>
      </c>
      <c r="M1544" s="34">
        <v>5.500338153084932E-2</v>
      </c>
      <c r="N1544" s="34">
        <v>1.9064985318163523</v>
      </c>
      <c r="O1544" s="34">
        <v>4.8868114589664786E-2</v>
      </c>
      <c r="P1544" s="34">
        <v>0</v>
      </c>
      <c r="Q1544" s="34">
        <v>0</v>
      </c>
      <c r="R1544" s="34">
        <v>0</v>
      </c>
      <c r="S1544" s="35">
        <v>0</v>
      </c>
      <c r="T1544" s="35">
        <v>0</v>
      </c>
      <c r="U1544" s="35">
        <v>0</v>
      </c>
      <c r="V1544" s="35">
        <v>0</v>
      </c>
      <c r="W1544" s="35">
        <v>0</v>
      </c>
      <c r="X1544" s="35">
        <v>0</v>
      </c>
      <c r="Y1544" s="35">
        <v>0</v>
      </c>
      <c r="Z1544" s="35">
        <v>0</v>
      </c>
      <c r="AA1544" s="35">
        <v>0</v>
      </c>
      <c r="AB1544" s="35">
        <v>0</v>
      </c>
      <c r="AC1544" s="35">
        <v>0</v>
      </c>
      <c r="AD1544" s="35">
        <v>0</v>
      </c>
      <c r="AE1544" s="58" t="s">
        <v>5560</v>
      </c>
      <c r="AF1544" s="58"/>
      <c r="AG1544" s="57" t="str" cm="1">
        <f t="array" ref="AG1544">IFERROR(_xlfn.IFS(
AI1544="MPR ISSUE","PDH",
AI1544="BSS Hardware Issue","BSS",
AI1544="Sites strategiques, MLL, Pylone, etc.","ENVTECH",
AI1544="AKTIVCO DEFAUT GE &amp; POWER Cabinet","AKTIVCO",
AI1544="AKTIVCO Coupure ENEO &amp; Baisse de tension","AKTIVCO GRID ONLY",
AI1544="Coupure ENEO &amp; Baisse de tension","IHS GRID ONLY",
AI1544="Defaut GE &amp; POWER Cabinet","IHS",
AI1544="Sharing","Partners",
AI1544="Sites strategiques &amp; DataCenter","SST &amp; DC",
AI1544="Exclu","Exclu",
AI1544="SAT","SAT",
AI1544="SPARE-ISSUE","SPARE-ISSUE",
AI1544="Fiber CAmtel","TRANS_FO_CAMTEL",
AI1544="Fiber AOF","Fiber AOF",
AI1544="Projet OCM (HUAWEI)","TRAVAUX-HUAWEI",
AI1544="Projet OCM (NOKIA)","TRAVAUX-NOKIA",
AI1544="ACCESS-ISSUE","ACCESS-ISSUE",
AI1544="Projet OCM (ZTE, NOKIA, autres projets)","TRAVAUX OCM",
AI1544="No root CAuse","No root cause",
AI1544="ODU HS","PDH",
AI1544="IP &amp; VLAN","PDH",
AI1544="Warehouse HUAWEI","SPARE-ISSUE",
AI1544="SPARE-HS","SPARE-ISSUE",
AI1544="Power Telco","BSS",AI1544="no impacts","no impacts"
),"")</f>
        <v>no impacts</v>
      </c>
      <c r="AH1544" s="57" t="str" cm="1">
        <f t="array" ref="AH1544">IFERROR(_xlfn.IFS(
AI1544="MPR ISSUE","TX ISSUE",
AI1544="BSS Hardware Issue","RAN ISSUE",
AI1544="Sites strategiques, MLL, Pylone, etc.","ENVTECH",
AI1544="AKTIVCO DEFAUT GE &amp; POWER Cabinet","POWER ISSUE",
AI1544="AKTIVCO Coupure ENEO &amp; Baisse de tension","POWER ISSUE",
AI1544="Coupure ENEO &amp; Baisse de tension","POWER ISSUE",
AI1544="Defaut GE &amp; POWER Cabinet","POWER ISSUE",
AI1544="Sharing","POWER ISSUE",
AI1544="Sites strategiques &amp; DataCenter","POWER ISSUE",
AI1544="Exclu","Exclu",
AI1544="SAT","TX ISSUE",
AI1544="SPARE-ISSUE","SPARE-ISSUE",
AI1544="Fiber CAmtel","TX ISSUE",
AI1544="Fiber AOF","TX ISSUE",
AI1544="Projet OCM (HUAWEI)","TRAVAUX-HUAWEI",
AI1544="Projet OCM (NOKIA)","TRAVAUX -NOKIA",
AI1544="ACCESS-ISSUE","ACCESS-ISSUE",
AI1544="Projet OCM (ZTE, NOKIA, autres projets)","TRAVAUX OCM",
AI1544="No root CAuse","No root cause",
AI1544="ODU HS","TX ISSUE",
AI1544="IP &amp; VLAN","TX ISSUE",
AI1544="Warehouse HUAWEI","SPARE-ISSUE",
AI1544="SPARE-HS","SPARE-ISSUE",
AI1544="Power Telco","RAN ISSUE",AI1544="no impacts","no impacts"
),"")</f>
        <v>no impacts</v>
      </c>
      <c r="AI1544" s="85" t="s">
        <v>5998</v>
      </c>
      <c r="AJ1544" s="57" t="str" cm="1">
        <f t="array" ref="AJ1544">IFERROR(_xlfn.IFS(
AI1544="MPR ISSUE","ACTIVE",
AI1544="BSS Hardware Issue","ACTIVE",
AI1544="Sites strategiques, MLL, Pylone, etc.","PASSIVE",
AI1544="AKTIVCO DEFAUT GE &amp; POWER Cabinet","PASSIVE",
AI1544="AKTIVCO Coupure ENEO &amp; Baisse de tension","PASSIVE",
AI1544="Coupure ENEO &amp; Baisse de tension","PASSIVE",
AI1544="Defaut GE &amp; POWER Cabinet","PASSIVE",
AI1544="Sharing","PASSIVE",
AI1544="Sites strategiques &amp; DataCenter","PASSIVE",
AI1544="Exclu","Exclu",
AI1544="SAT","ACTIVE",
AI1544="SPARE-ISSUE","SPARE-ISSUE",
AI1544="Fiber CAmtel","ACTIVE",
AI1544="Fiber AOF","ACTIVE",
AI1544="Projet OCM (HUAWEI)","PLANNED WORKS",
AI1544="Projet OCM (NOKIA)","PLANNED WORKS",
AI1544="ACCESS-ISSUE","ACCESS-ISSUE",
AI1544="Projet OCM (ZTE, NOKIA, autres projets)","PLANNED WORKS",
AI1544="No root CAuse","No root cause",
AI1544="ODU HS","ACTIVE",
AI1544="IP &amp; VLAN","ACTIVE",
AI1544="Warehouse HUAWEI","SPARE-ISSUE",
AI1544="SPARE-HS","SPARE-ISSUE",
AI1544="Power Telco","ACTIVE", AI1544="no impacts","no impacts"
),"")</f>
        <v>no impacts</v>
      </c>
      <c r="AK1544" s="23" t="s">
        <v>5537</v>
      </c>
      <c r="AL1544" s="23" t="str">
        <f t="shared" si="39"/>
        <v>CTR_774</v>
      </c>
      <c r="AN1544" s="9" t="s">
        <v>5537</v>
      </c>
      <c r="AO1544" s="23" t="str">
        <f>_xlfn.XLOOKUP(B1544,'INCIDENT-05-03-2026'!E:E,'INCIDENT-05-03-2026'!F:F,"")</f>
        <v/>
      </c>
      <c r="AP1544" s="7" t="s">
        <v>5537</v>
      </c>
      <c r="AQ1544" s="6"/>
      <c r="AR1544" s="7"/>
      <c r="AS1544" s="3" t="str">
        <f>_xlfn.XLOOKUP(B1544,'[3]tt num | region | site id'!$C:$C,'[3]tt num | region | site id'!$Q:$Q,"")</f>
        <v/>
      </c>
      <c r="AT1544" s="24" t="str">
        <f>_xlfn.XLOOKUP(B1544,'[4]Cells Huawei 03052026 12h'!$B:$B,'[4]Cells Huawei 03052026 12h'!$T:$T,"")</f>
        <v/>
      </c>
      <c r="AU1544" s="24" t="str">
        <f>_xlfn.XLOOKUP(B1544,'[5]cells down 02052026 8h50'!$B:$B,'[5]cells down 02052026 8h50'!$R:$R,"")</f>
        <v/>
      </c>
      <c r="AV1544" s="24" t="str">
        <f>_xlfn.XLOOKUP(B1544,'[5]cells down 02052026 13h50'!$B:$B,'[5]cells down 02052026 13h50'!$R:$R,"")</f>
        <v/>
      </c>
      <c r="AW1544" s="24" t="str">
        <f>_xlfn.XLOOKUP(B1544,'[5]cells down 02052026 13h50'!$B:$B,'[5]cells down 02052026 13h50'!$R:$R,"")</f>
        <v/>
      </c>
      <c r="AX1544" s="24" t="str">
        <f>_xlfn.XLOOKUP(B1544,'[6]cell downs 03052026 8h40 '!$B:$B,'[6]cell downs 03052026 8h40 '!$R:$R,"")</f>
        <v/>
      </c>
      <c r="AY1544" s="24" t="str">
        <f>_xlfn.XLOOKUP(B1544,'[7]ALL SITES DOWN'!$D:$D,'[7]ALL SITES DOWN'!$J:$J,"")</f>
        <v/>
      </c>
      <c r="AZ1544" s="24" t="str">
        <f>_xlfn.XLOOKUP(B1544,'[8]ALL SITES DOWN'!$D:$D,'[8]ALL SITES DOWN'!$J:$J,"")</f>
        <v/>
      </c>
      <c r="BA1544" s="9" t="str">
        <f>_xlfn.XLOOKUP(B1544,[9]sheet1!$AC:$AC,[9]sheet1!$AF:$AF,"")</f>
        <v/>
      </c>
      <c r="BB1544" s="14" t="s">
        <v>5537</v>
      </c>
      <c r="BC1544" s="14" t="s">
        <v>5537</v>
      </c>
      <c r="BD1544" s="14" t="str">
        <f>_xlfn.XLOOKUP(B1544,'[10]cell downs 18042026 17h'!$B:$B,'[10]cell downs 18042026 17h'!$B:$B,"")</f>
        <v/>
      </c>
      <c r="BE1544" s="14" t="str">
        <f>_xlfn.XLOOKUP(B1544,'[11]Cells Huawei 19042026 15h'!$B:$B,'[11]Cells Huawei 19042026 15h'!$B:$B,"")</f>
        <v/>
      </c>
      <c r="BF1544" s="9" t="str">
        <f>_xlfn.XLOOKUP(B1544,'[12]cells down 19042026 9H40'!$B:$B,'[12]cells down 19042026 9H40'!$B:$B,"")</f>
        <v/>
      </c>
      <c r="BG1544" s="9" t="s">
        <v>5537</v>
      </c>
      <c r="BH1544" s="9" t="s">
        <v>12</v>
      </c>
    </row>
    <row r="1545" spans="1:60" s="9" customFormat="1" x14ac:dyDescent="0.3">
      <c r="A1545" s="1" t="s">
        <v>2215</v>
      </c>
      <c r="B1545" s="8" t="s">
        <v>2216</v>
      </c>
      <c r="C1545" s="3" t="str">
        <f>_xlfn.XLOOKUP(B1545,'[1]daily break down'!$D:$D,'[1]daily break down'!$E:$E,"")</f>
        <v>CENTRE</v>
      </c>
      <c r="D1545" s="1" t="s">
        <v>21</v>
      </c>
      <c r="E1545" s="1" t="s">
        <v>122</v>
      </c>
      <c r="F1545" s="3" t="s">
        <v>226</v>
      </c>
      <c r="G1545" s="1" t="s">
        <v>1866</v>
      </c>
      <c r="H1545" s="42" t="str">
        <f>_xlfn.XLOOKUP(B1545,[2]CALCULATION!$B:$B,[2]CALCULATION!$H:$H,"")</f>
        <v>ZTE</v>
      </c>
      <c r="I1545" s="34">
        <v>0</v>
      </c>
      <c r="J1545" s="34">
        <v>0</v>
      </c>
      <c r="K1545" s="34">
        <v>0</v>
      </c>
      <c r="L1545" s="34">
        <v>0</v>
      </c>
      <c r="M1545" s="34">
        <v>0</v>
      </c>
      <c r="N1545" s="34">
        <v>0</v>
      </c>
      <c r="O1545" s="34">
        <v>0</v>
      </c>
      <c r="P1545" s="34">
        <v>0</v>
      </c>
      <c r="Q1545" s="34">
        <v>0</v>
      </c>
      <c r="R1545" s="34">
        <v>5.2399460096509622E-2</v>
      </c>
      <c r="S1545" s="35">
        <v>0</v>
      </c>
      <c r="T1545" s="35">
        <v>0</v>
      </c>
      <c r="U1545" s="35">
        <v>0</v>
      </c>
      <c r="V1545" s="35">
        <v>0</v>
      </c>
      <c r="W1545" s="35">
        <v>0</v>
      </c>
      <c r="X1545" s="35">
        <v>0</v>
      </c>
      <c r="Y1545" s="35">
        <v>0</v>
      </c>
      <c r="Z1545" s="35">
        <v>0</v>
      </c>
      <c r="AA1545" s="35">
        <v>0</v>
      </c>
      <c r="AB1545" s="35">
        <v>0</v>
      </c>
      <c r="AC1545" s="35">
        <v>0</v>
      </c>
      <c r="AD1545" s="35">
        <v>0</v>
      </c>
      <c r="AE1545" s="58" t="s">
        <v>5560</v>
      </c>
      <c r="AF1545" s="58"/>
      <c r="AG1545" s="57" t="str" cm="1">
        <f t="array" ref="AG1545">IFERROR(_xlfn.IFS(
AI1545="MPR ISSUE","PDH",
AI1545="BSS Hardware Issue","BSS",
AI1545="Sites strategiques, MLL, Pylone, etc.","ENVTECH",
AI1545="AKTIVCO DEFAUT GE &amp; POWER Cabinet","AKTIVCO",
AI1545="AKTIVCO Coupure ENEO &amp; Baisse de tension","AKTIVCO GRID ONLY",
AI1545="Coupure ENEO &amp; Baisse de tension","IHS GRID ONLY",
AI1545="Defaut GE &amp; POWER Cabinet","IHS",
AI1545="Sharing","Partners",
AI1545="Sites strategiques &amp; DataCenter","SST &amp; DC",
AI1545="Exclu","Exclu",
AI1545="SAT","SAT",
AI1545="SPARE-ISSUE","SPARE-ISSUE",
AI1545="Fiber CAmtel","TRANS_FO_CAMTEL",
AI1545="Fiber AOF","Fiber AOF",
AI1545="Projet OCM (HUAWEI)","TRAVAUX-HUAWEI",
AI1545="Projet OCM (NOKIA)","TRAVAUX-NOKIA",
AI1545="ACCESS-ISSUE","ACCESS-ISSUE",
AI1545="Projet OCM (ZTE, NOKIA, autres projets)","TRAVAUX OCM",
AI1545="No root CAuse","No root cause",
AI1545="ODU HS","PDH",
AI1545="IP &amp; VLAN","PDH",
AI1545="Warehouse HUAWEI","SPARE-ISSUE",
AI1545="SPARE-HS","SPARE-ISSUE",
AI1545="Power Telco","BSS",AI1545="no impacts","no impacts"
),"")</f>
        <v>no impacts</v>
      </c>
      <c r="AH1545" s="57" t="str" cm="1">
        <f t="array" ref="AH1545">IFERROR(_xlfn.IFS(
AI1545="MPR ISSUE","TX ISSUE",
AI1545="BSS Hardware Issue","RAN ISSUE",
AI1545="Sites strategiques, MLL, Pylone, etc.","ENVTECH",
AI1545="AKTIVCO DEFAUT GE &amp; POWER Cabinet","POWER ISSUE",
AI1545="AKTIVCO Coupure ENEO &amp; Baisse de tension","POWER ISSUE",
AI1545="Coupure ENEO &amp; Baisse de tension","POWER ISSUE",
AI1545="Defaut GE &amp; POWER Cabinet","POWER ISSUE",
AI1545="Sharing","POWER ISSUE",
AI1545="Sites strategiques &amp; DataCenter","POWER ISSUE",
AI1545="Exclu","Exclu",
AI1545="SAT","TX ISSUE",
AI1545="SPARE-ISSUE","SPARE-ISSUE",
AI1545="Fiber CAmtel","TX ISSUE",
AI1545="Fiber AOF","TX ISSUE",
AI1545="Projet OCM (HUAWEI)","TRAVAUX-HUAWEI",
AI1545="Projet OCM (NOKIA)","TRAVAUX -NOKIA",
AI1545="ACCESS-ISSUE","ACCESS-ISSUE",
AI1545="Projet OCM (ZTE, NOKIA, autres projets)","TRAVAUX OCM",
AI1545="No root CAuse","No root cause",
AI1545="ODU HS","TX ISSUE",
AI1545="IP &amp; VLAN","TX ISSUE",
AI1545="Warehouse HUAWEI","SPARE-ISSUE",
AI1545="SPARE-HS","SPARE-ISSUE",
AI1545="Power Telco","RAN ISSUE",AI1545="no impacts","no impacts"
),"")</f>
        <v>no impacts</v>
      </c>
      <c r="AI1545" s="85" t="s">
        <v>5998</v>
      </c>
      <c r="AJ1545" s="57" t="str" cm="1">
        <f t="array" ref="AJ1545">IFERROR(_xlfn.IFS(
AI1545="MPR ISSUE","ACTIVE",
AI1545="BSS Hardware Issue","ACTIVE",
AI1545="Sites strategiques, MLL, Pylone, etc.","PASSIVE",
AI1545="AKTIVCO DEFAUT GE &amp; POWER Cabinet","PASSIVE",
AI1545="AKTIVCO Coupure ENEO &amp; Baisse de tension","PASSIVE",
AI1545="Coupure ENEO &amp; Baisse de tension","PASSIVE",
AI1545="Defaut GE &amp; POWER Cabinet","PASSIVE",
AI1545="Sharing","PASSIVE",
AI1545="Sites strategiques &amp; DataCenter","PASSIVE",
AI1545="Exclu","Exclu",
AI1545="SAT","ACTIVE",
AI1545="SPARE-ISSUE","SPARE-ISSUE",
AI1545="Fiber CAmtel","ACTIVE",
AI1545="Fiber AOF","ACTIVE",
AI1545="Projet OCM (HUAWEI)","PLANNED WORKS",
AI1545="Projet OCM (NOKIA)","PLANNED WORKS",
AI1545="ACCESS-ISSUE","ACCESS-ISSUE",
AI1545="Projet OCM (ZTE, NOKIA, autres projets)","PLANNED WORKS",
AI1545="No root CAuse","No root cause",
AI1545="ODU HS","ACTIVE",
AI1545="IP &amp; VLAN","ACTIVE",
AI1545="Warehouse HUAWEI","SPARE-ISSUE",
AI1545="SPARE-HS","SPARE-ISSUE",
AI1545="Power Telco","ACTIVE", AI1545="no impacts","no impacts"
),"")</f>
        <v>no impacts</v>
      </c>
      <c r="AK1545" s="23" t="s">
        <v>5537</v>
      </c>
      <c r="AL1545" s="23" t="str">
        <f t="shared" si="39"/>
        <v>EST_139</v>
      </c>
      <c r="AN1545" s="9" t="s">
        <v>5537</v>
      </c>
      <c r="AO1545" s="23" t="str">
        <f>_xlfn.XLOOKUP(B1545,'INCIDENT-05-03-2026'!E:E,'INCIDENT-05-03-2026'!F:F,"")</f>
        <v/>
      </c>
      <c r="AP1545" s="7" t="s">
        <v>5537</v>
      </c>
      <c r="AQ1545" s="6"/>
      <c r="AR1545" s="7"/>
      <c r="AS1545" s="3" t="str">
        <f>_xlfn.XLOOKUP(B1545,'[3]tt num | region | site id'!$C:$C,'[3]tt num | region | site id'!$Q:$Q,"")</f>
        <v/>
      </c>
      <c r="AT1545" s="24" t="str">
        <f>_xlfn.XLOOKUP(B1545,'[4]Cells Huawei 03052026 12h'!$B:$B,'[4]Cells Huawei 03052026 12h'!$T:$T,"")</f>
        <v/>
      </c>
      <c r="AU1545" s="24" t="str">
        <f>_xlfn.XLOOKUP(B1545,'[5]cells down 02052026 8h50'!$B:$B,'[5]cells down 02052026 8h50'!$R:$R,"")</f>
        <v/>
      </c>
      <c r="AV1545" s="24" t="str">
        <f>_xlfn.XLOOKUP(B1545,'[5]cells down 02052026 13h50'!$B:$B,'[5]cells down 02052026 13h50'!$R:$R,"")</f>
        <v/>
      </c>
      <c r="AW1545" s="24" t="str">
        <f>_xlfn.XLOOKUP(B1545,'[5]cells down 02052026 13h50'!$B:$B,'[5]cells down 02052026 13h50'!$R:$R,"")</f>
        <v/>
      </c>
      <c r="AX1545" s="24" t="str">
        <f>_xlfn.XLOOKUP(B1545,'[6]cell downs 03052026 8h40 '!$B:$B,'[6]cell downs 03052026 8h40 '!$R:$R,"")</f>
        <v/>
      </c>
      <c r="AY1545" s="24" t="str">
        <f>_xlfn.XLOOKUP(B1545,'[7]ALL SITES DOWN'!$D:$D,'[7]ALL SITES DOWN'!$J:$J,"")</f>
        <v/>
      </c>
      <c r="AZ1545" s="24" t="str">
        <f>_xlfn.XLOOKUP(B1545,'[8]ALL SITES DOWN'!$D:$D,'[8]ALL SITES DOWN'!$J:$J,"")</f>
        <v/>
      </c>
      <c r="BA1545" s="9" t="str">
        <f>_xlfn.XLOOKUP(B1545,[9]sheet1!$AC:$AC,[9]sheet1!$AF:$AF,"")</f>
        <v/>
      </c>
      <c r="BB1545" s="14" t="s">
        <v>5537</v>
      </c>
      <c r="BC1545" s="14" t="s">
        <v>5537</v>
      </c>
      <c r="BD1545" s="14" t="str">
        <f>_xlfn.XLOOKUP(B1545,'[10]cell downs 18042026 17h'!$B:$B,'[10]cell downs 18042026 17h'!$B:$B,"")</f>
        <v/>
      </c>
      <c r="BE1545" s="14" t="str">
        <f>_xlfn.XLOOKUP(B1545,'[11]Cells Huawei 19042026 15h'!$B:$B,'[11]Cells Huawei 19042026 15h'!$B:$B,"")</f>
        <v/>
      </c>
      <c r="BF1545" s="9" t="str">
        <f>_xlfn.XLOOKUP(B1545,'[12]cells down 19042026 9H40'!$B:$B,'[12]cells down 19042026 9H40'!$B:$B,"")</f>
        <v/>
      </c>
      <c r="BG1545" s="9" t="s">
        <v>5537</v>
      </c>
      <c r="BH1545" s="9" t="s">
        <v>12</v>
      </c>
    </row>
    <row r="1546" spans="1:60" s="9" customFormat="1" ht="18.45" customHeight="1" x14ac:dyDescent="0.3">
      <c r="A1546" s="1" t="s">
        <v>1911</v>
      </c>
      <c r="B1546" s="8" t="s">
        <v>1912</v>
      </c>
      <c r="C1546" s="3" t="str">
        <f>_xlfn.XLOOKUP(B1546,'[1]daily break down'!$D:$D,'[1]daily break down'!$E:$E,"")</f>
        <v>Yaounde</v>
      </c>
      <c r="D1546" s="1" t="s">
        <v>11</v>
      </c>
      <c r="E1546" s="1" t="s">
        <v>145</v>
      </c>
      <c r="F1546" s="3" t="s">
        <v>37</v>
      </c>
      <c r="G1546" s="1" t="s">
        <v>38</v>
      </c>
      <c r="H1546" s="42" t="str">
        <f>_xlfn.XLOOKUP(B1546,[2]CALCULATION!$B:$B,[2]CALCULATION!$H:$H,"")</f>
        <v>ZTE</v>
      </c>
      <c r="I1546" s="34">
        <v>0</v>
      </c>
      <c r="J1546" s="34">
        <v>0</v>
      </c>
      <c r="K1546" s="34">
        <v>0</v>
      </c>
      <c r="L1546" s="34">
        <v>0</v>
      </c>
      <c r="M1546" s="34">
        <v>0</v>
      </c>
      <c r="N1546" s="34">
        <v>0</v>
      </c>
      <c r="O1546" s="34">
        <v>0</v>
      </c>
      <c r="P1546" s="34">
        <v>0</v>
      </c>
      <c r="Q1546" s="34">
        <v>0</v>
      </c>
      <c r="R1546" s="34">
        <v>0</v>
      </c>
      <c r="S1546" s="35">
        <v>0</v>
      </c>
      <c r="T1546" s="35">
        <v>0</v>
      </c>
      <c r="U1546" s="35">
        <v>8.1130701161134944</v>
      </c>
      <c r="V1546" s="35">
        <v>0</v>
      </c>
      <c r="W1546" s="35">
        <v>0</v>
      </c>
      <c r="X1546" s="35">
        <v>0</v>
      </c>
      <c r="Y1546" s="35">
        <v>0</v>
      </c>
      <c r="Z1546" s="35">
        <v>0</v>
      </c>
      <c r="AA1546" s="35">
        <v>0</v>
      </c>
      <c r="AB1546" s="35">
        <v>0</v>
      </c>
      <c r="AC1546" s="35">
        <v>0</v>
      </c>
      <c r="AD1546" s="35">
        <v>0</v>
      </c>
      <c r="AE1546" s="58" t="s">
        <v>5560</v>
      </c>
      <c r="AF1546" s="58"/>
      <c r="AG1546" s="57" t="str" cm="1">
        <f t="array" ref="AG1546">IFERROR(_xlfn.IFS(
AI1546="MPR ISSUE","PDH",
AI1546="BSS Hardware Issue","BSS",
AI1546="Sites strategiques, MLL, Pylone, etc.","ENVTECH",
AI1546="AKTIVCO DEFAUT GE &amp; POWER Cabinet","AKTIVCO",
AI1546="AKTIVCO Coupure ENEO &amp; Baisse de tension","AKTIVCO GRID ONLY",
AI1546="Coupure ENEO &amp; Baisse de tension","IHS GRID ONLY",
AI1546="Defaut GE &amp; POWER Cabinet","IHS",
AI1546="Sharing","Partners",
AI1546="Sites strategiques &amp; DataCenter","SST &amp; DC",
AI1546="Exclu","Exclu",
AI1546="SAT","SAT",
AI1546="SPARE-ISSUE","SPARE-ISSUE",
AI1546="Fiber CAmtel","TRANS_FO_CAMTEL",
AI1546="Fiber AOF","Fiber AOF",
AI1546="Projet OCM (HUAWEI)","TRAVAUX-HUAWEI",
AI1546="Projet OCM (NOKIA)","TRAVAUX-NOKIA",
AI1546="ACCESS-ISSUE","ACCESS-ISSUE",
AI1546="Projet OCM (ZTE, NOKIA, autres projets)","TRAVAUX OCM",
AI1546="No root CAuse","No root cause",
AI1546="ODU HS","PDH",
AI1546="IP &amp; VLAN","PDH",
AI1546="Warehouse HUAWEI","SPARE-ISSUE",
AI1546="SPARE-HS","SPARE-ISSUE",
AI1546="Power Telco","BSS",AI1546="no impacts","no impacts"
),"")</f>
        <v>no impacts</v>
      </c>
      <c r="AH1546" s="57" t="str" cm="1">
        <f t="array" ref="AH1546">IFERROR(_xlfn.IFS(
AI1546="MPR ISSUE","TX ISSUE",
AI1546="BSS Hardware Issue","RAN ISSUE",
AI1546="Sites strategiques, MLL, Pylone, etc.","ENVTECH",
AI1546="AKTIVCO DEFAUT GE &amp; POWER Cabinet","POWER ISSUE",
AI1546="AKTIVCO Coupure ENEO &amp; Baisse de tension","POWER ISSUE",
AI1546="Coupure ENEO &amp; Baisse de tension","POWER ISSUE",
AI1546="Defaut GE &amp; POWER Cabinet","POWER ISSUE",
AI1546="Sharing","POWER ISSUE",
AI1546="Sites strategiques &amp; DataCenter","POWER ISSUE",
AI1546="Exclu","Exclu",
AI1546="SAT","TX ISSUE",
AI1546="SPARE-ISSUE","SPARE-ISSUE",
AI1546="Fiber CAmtel","TX ISSUE",
AI1546="Fiber AOF","TX ISSUE",
AI1546="Projet OCM (HUAWEI)","TRAVAUX-HUAWEI",
AI1546="Projet OCM (NOKIA)","TRAVAUX -NOKIA",
AI1546="ACCESS-ISSUE","ACCESS-ISSUE",
AI1546="Projet OCM (ZTE, NOKIA, autres projets)","TRAVAUX OCM",
AI1546="No root CAuse","No root cause",
AI1546="ODU HS","TX ISSUE",
AI1546="IP &amp; VLAN","TX ISSUE",
AI1546="Warehouse HUAWEI","SPARE-ISSUE",
AI1546="SPARE-HS","SPARE-ISSUE",
AI1546="Power Telco","RAN ISSUE",AI1546="no impacts","no impacts"
),"")</f>
        <v>no impacts</v>
      </c>
      <c r="AI1546" s="85" t="s">
        <v>5998</v>
      </c>
      <c r="AJ1546" s="57" t="str" cm="1">
        <f t="array" ref="AJ1546">IFERROR(_xlfn.IFS(
AI1546="MPR ISSUE","ACTIVE",
AI1546="BSS Hardware Issue","ACTIVE",
AI1546="Sites strategiques, MLL, Pylone, etc.","PASSIVE",
AI1546="AKTIVCO DEFAUT GE &amp; POWER Cabinet","PASSIVE",
AI1546="AKTIVCO Coupure ENEO &amp; Baisse de tension","PASSIVE",
AI1546="Coupure ENEO &amp; Baisse de tension","PASSIVE",
AI1546="Defaut GE &amp; POWER Cabinet","PASSIVE",
AI1546="Sharing","PASSIVE",
AI1546="Sites strategiques &amp; DataCenter","PASSIVE",
AI1546="Exclu","Exclu",
AI1546="SAT","ACTIVE",
AI1546="SPARE-ISSUE","SPARE-ISSUE",
AI1546="Fiber CAmtel","ACTIVE",
AI1546="Fiber AOF","ACTIVE",
AI1546="Projet OCM (HUAWEI)","PLANNED WORKS",
AI1546="Projet OCM (NOKIA)","PLANNED WORKS",
AI1546="ACCESS-ISSUE","ACCESS-ISSUE",
AI1546="Projet OCM (ZTE, NOKIA, autres projets)","PLANNED WORKS",
AI1546="No root CAuse","No root cause",
AI1546="ODU HS","ACTIVE",
AI1546="IP &amp; VLAN","ACTIVE",
AI1546="Warehouse HUAWEI","SPARE-ISSUE",
AI1546="SPARE-HS","SPARE-ISSUE",
AI1546="Power Telco","ACTIVE", AI1546="no impacts","no impacts"
),"")</f>
        <v>no impacts</v>
      </c>
      <c r="AK1546" s="23" t="s">
        <v>5537</v>
      </c>
      <c r="AL1546" s="23" t="str">
        <f t="shared" si="39"/>
        <v>CTR_482</v>
      </c>
      <c r="AN1546" s="9" t="s">
        <v>5537</v>
      </c>
      <c r="AO1546" s="23" t="str">
        <f>_xlfn.XLOOKUP(B1546,'INCIDENT-05-03-2026'!E:E,'INCIDENT-05-03-2026'!F:F,"")</f>
        <v/>
      </c>
      <c r="AP1546" s="7" t="s">
        <v>5537</v>
      </c>
      <c r="AQ1546" s="6"/>
      <c r="AR1546" s="7"/>
      <c r="AS1546" s="3" t="str">
        <f>_xlfn.XLOOKUP(B1546,'[3]tt num | region | site id'!$C:$C,'[3]tt num | region | site id'!$Q:$Q,"")</f>
        <v/>
      </c>
      <c r="AT1546" s="24" t="str">
        <f>_xlfn.XLOOKUP(B1546,'[4]Cells Huawei 03052026 12h'!$B:$B,'[4]Cells Huawei 03052026 12h'!$T:$T,"")</f>
        <v/>
      </c>
      <c r="AU1546" s="24" t="str">
        <f>_xlfn.XLOOKUP(B1546,'[5]cells down 02052026 8h50'!$B:$B,'[5]cells down 02052026 8h50'!$R:$R,"")</f>
        <v/>
      </c>
      <c r="AV1546" s="24" t="str">
        <f>_xlfn.XLOOKUP(B1546,'[5]cells down 02052026 13h50'!$B:$B,'[5]cells down 02052026 13h50'!$R:$R,"")</f>
        <v/>
      </c>
      <c r="AW1546" s="24" t="str">
        <f>_xlfn.XLOOKUP(B1546,'[5]cells down 02052026 13h50'!$B:$B,'[5]cells down 02052026 13h50'!$R:$R,"")</f>
        <v/>
      </c>
      <c r="AX1546" s="24" t="str">
        <f>_xlfn.XLOOKUP(B1546,'[6]cell downs 03052026 8h40 '!$B:$B,'[6]cell downs 03052026 8h40 '!$R:$R,"")</f>
        <v/>
      </c>
      <c r="AY1546" s="24" t="str">
        <f>_xlfn.XLOOKUP(B1546,'[7]ALL SITES DOWN'!$D:$D,'[7]ALL SITES DOWN'!$J:$J,"")</f>
        <v/>
      </c>
      <c r="AZ1546" s="24" t="str">
        <f>_xlfn.XLOOKUP(B1546,'[8]ALL SITES DOWN'!$D:$D,'[8]ALL SITES DOWN'!$J:$J,"")</f>
        <v/>
      </c>
      <c r="BA1546" s="9" t="str">
        <f>_xlfn.XLOOKUP(B1546,[9]sheet1!$AC:$AC,[9]sheet1!$AF:$AF,"")</f>
        <v/>
      </c>
      <c r="BB1546" s="14" t="s">
        <v>5537</v>
      </c>
      <c r="BC1546" s="14" t="s">
        <v>5537</v>
      </c>
      <c r="BD1546" s="14" t="str">
        <f>_xlfn.XLOOKUP(B1546,'[10]cell downs 18042026 17h'!$B:$B,'[10]cell downs 18042026 17h'!$B:$B,"")</f>
        <v/>
      </c>
      <c r="BE1546" s="14" t="str">
        <f>_xlfn.XLOOKUP(B1546,'[11]Cells Huawei 19042026 15h'!$B:$B,'[11]Cells Huawei 19042026 15h'!$B:$B,"")</f>
        <v/>
      </c>
      <c r="BF1546" s="9" t="str">
        <f>_xlfn.XLOOKUP(B1546,'[12]cells down 19042026 9H40'!$B:$B,'[12]cells down 19042026 9H40'!$B:$B,"")</f>
        <v/>
      </c>
      <c r="BG1546" s="9" t="s">
        <v>1912</v>
      </c>
      <c r="BH1546" s="9" t="s">
        <v>12</v>
      </c>
    </row>
    <row r="1547" spans="1:60" s="9" customFormat="1" x14ac:dyDescent="0.3">
      <c r="A1547" s="1" t="s">
        <v>1826</v>
      </c>
      <c r="B1547" s="8" t="s">
        <v>1827</v>
      </c>
      <c r="C1547" s="3" t="str">
        <f>_xlfn.XLOOKUP(B1547,'[1]daily break down'!$D:$D,'[1]daily break down'!$E:$E,"")</f>
        <v>Yaounde</v>
      </c>
      <c r="D1547" s="1" t="s">
        <v>11</v>
      </c>
      <c r="E1547" s="1" t="s">
        <v>12</v>
      </c>
      <c r="F1547" s="3" t="s">
        <v>37</v>
      </c>
      <c r="G1547" s="1" t="s">
        <v>38</v>
      </c>
      <c r="H1547" s="42" t="str">
        <f>_xlfn.XLOOKUP(B1547,[2]CALCULATION!$B:$B,[2]CALCULATION!$H:$H,"")</f>
        <v>ZTE</v>
      </c>
      <c r="I1547" s="34">
        <v>1.701466471479525E-2</v>
      </c>
      <c r="J1547" s="34">
        <v>0</v>
      </c>
      <c r="K1547" s="34">
        <v>5.3523070030504771E-2</v>
      </c>
      <c r="L1547" s="34">
        <v>0</v>
      </c>
      <c r="M1547" s="34">
        <v>0</v>
      </c>
      <c r="N1547" s="34">
        <v>0.57689344325448788</v>
      </c>
      <c r="O1547" s="34">
        <v>0</v>
      </c>
      <c r="P1547" s="34">
        <v>0</v>
      </c>
      <c r="Q1547" s="34">
        <v>0</v>
      </c>
      <c r="R1547" s="34">
        <v>0</v>
      </c>
      <c r="S1547" s="35">
        <v>0.24191500229715818</v>
      </c>
      <c r="T1547" s="35">
        <v>0</v>
      </c>
      <c r="U1547" s="35">
        <v>0.70056187630731148</v>
      </c>
      <c r="V1547" s="35">
        <v>0</v>
      </c>
      <c r="W1547" s="35">
        <v>0</v>
      </c>
      <c r="X1547" s="35">
        <v>0</v>
      </c>
      <c r="Y1547" s="35">
        <v>0</v>
      </c>
      <c r="Z1547" s="35">
        <v>0</v>
      </c>
      <c r="AA1547" s="35">
        <v>0</v>
      </c>
      <c r="AB1547" s="35">
        <v>0</v>
      </c>
      <c r="AC1547" s="35">
        <v>0</v>
      </c>
      <c r="AD1547" s="35">
        <v>0</v>
      </c>
      <c r="AE1547" s="58" t="s">
        <v>5560</v>
      </c>
      <c r="AF1547" s="58"/>
      <c r="AG1547" s="57" t="str" cm="1">
        <f t="array" ref="AG1547">IFERROR(_xlfn.IFS(
AI1547="MPR ISSUE","PDH",
AI1547="BSS Hardware Issue","BSS",
AI1547="Sites strategiques, MLL, Pylone, etc.","ENVTECH",
AI1547="AKTIVCO DEFAUT GE &amp; POWER Cabinet","AKTIVCO",
AI1547="AKTIVCO Coupure ENEO &amp; Baisse de tension","AKTIVCO GRID ONLY",
AI1547="Coupure ENEO &amp; Baisse de tension","IHS GRID ONLY",
AI1547="Defaut GE &amp; POWER Cabinet","IHS",
AI1547="Sharing","Partners",
AI1547="Sites strategiques &amp; DataCenter","SST &amp; DC",
AI1547="Exclu","Exclu",
AI1547="SAT","SAT",
AI1547="SPARE-ISSUE","SPARE-ISSUE",
AI1547="Fiber CAmtel","TRANS_FO_CAMTEL",
AI1547="Fiber AOF","Fiber AOF",
AI1547="Projet OCM (HUAWEI)","TRAVAUX-HUAWEI",
AI1547="Projet OCM (NOKIA)","TRAVAUX-NOKIA",
AI1547="ACCESS-ISSUE","ACCESS-ISSUE",
AI1547="Projet OCM (ZTE, NOKIA, autres projets)","TRAVAUX OCM",
AI1547="No root CAuse","No root cause",
AI1547="ODU HS","PDH",
AI1547="IP &amp; VLAN","PDH",
AI1547="Warehouse HUAWEI","SPARE-ISSUE",
AI1547="SPARE-HS","SPARE-ISSUE",
AI1547="Power Telco","BSS",AI1547="no impacts","no impacts"
),"")</f>
        <v>no impacts</v>
      </c>
      <c r="AH1547" s="57" t="str" cm="1">
        <f t="array" ref="AH1547">IFERROR(_xlfn.IFS(
AI1547="MPR ISSUE","TX ISSUE",
AI1547="BSS Hardware Issue","RAN ISSUE",
AI1547="Sites strategiques, MLL, Pylone, etc.","ENVTECH",
AI1547="AKTIVCO DEFAUT GE &amp; POWER Cabinet","POWER ISSUE",
AI1547="AKTIVCO Coupure ENEO &amp; Baisse de tension","POWER ISSUE",
AI1547="Coupure ENEO &amp; Baisse de tension","POWER ISSUE",
AI1547="Defaut GE &amp; POWER Cabinet","POWER ISSUE",
AI1547="Sharing","POWER ISSUE",
AI1547="Sites strategiques &amp; DataCenter","POWER ISSUE",
AI1547="Exclu","Exclu",
AI1547="SAT","TX ISSUE",
AI1547="SPARE-ISSUE","SPARE-ISSUE",
AI1547="Fiber CAmtel","TX ISSUE",
AI1547="Fiber AOF","TX ISSUE",
AI1547="Projet OCM (HUAWEI)","TRAVAUX-HUAWEI",
AI1547="Projet OCM (NOKIA)","TRAVAUX -NOKIA",
AI1547="ACCESS-ISSUE","ACCESS-ISSUE",
AI1547="Projet OCM (ZTE, NOKIA, autres projets)","TRAVAUX OCM",
AI1547="No root CAuse","No root cause",
AI1547="ODU HS","TX ISSUE",
AI1547="IP &amp; VLAN","TX ISSUE",
AI1547="Warehouse HUAWEI","SPARE-ISSUE",
AI1547="SPARE-HS","SPARE-ISSUE",
AI1547="Power Telco","RAN ISSUE",AI1547="no impacts","no impacts"
),"")</f>
        <v>no impacts</v>
      </c>
      <c r="AI1547" s="85" t="s">
        <v>5998</v>
      </c>
      <c r="AJ1547" s="57" t="str" cm="1">
        <f t="array" ref="AJ1547">IFERROR(_xlfn.IFS(
AI1547="MPR ISSUE","ACTIVE",
AI1547="BSS Hardware Issue","ACTIVE",
AI1547="Sites strategiques, MLL, Pylone, etc.","PASSIVE",
AI1547="AKTIVCO DEFAUT GE &amp; POWER Cabinet","PASSIVE",
AI1547="AKTIVCO Coupure ENEO &amp; Baisse de tension","PASSIVE",
AI1547="Coupure ENEO &amp; Baisse de tension","PASSIVE",
AI1547="Defaut GE &amp; POWER Cabinet","PASSIVE",
AI1547="Sharing","PASSIVE",
AI1547="Sites strategiques &amp; DataCenter","PASSIVE",
AI1547="Exclu","Exclu",
AI1547="SAT","ACTIVE",
AI1547="SPARE-ISSUE","SPARE-ISSUE",
AI1547="Fiber CAmtel","ACTIVE",
AI1547="Fiber AOF","ACTIVE",
AI1547="Projet OCM (HUAWEI)","PLANNED WORKS",
AI1547="Projet OCM (NOKIA)","PLANNED WORKS",
AI1547="ACCESS-ISSUE","ACCESS-ISSUE",
AI1547="Projet OCM (ZTE, NOKIA, autres projets)","PLANNED WORKS",
AI1547="No root CAuse","No root cause",
AI1547="ODU HS","ACTIVE",
AI1547="IP &amp; VLAN","ACTIVE",
AI1547="Warehouse HUAWEI","SPARE-ISSUE",
AI1547="SPARE-HS","SPARE-ISSUE",
AI1547="Power Telco","ACTIVE", AI1547="no impacts","no impacts"
),"")</f>
        <v>no impacts</v>
      </c>
      <c r="AK1547" s="23" t="s">
        <v>5537</v>
      </c>
      <c r="AL1547" s="23" t="str">
        <f t="shared" si="39"/>
        <v>CTR_344</v>
      </c>
      <c r="AN1547" s="9" t="s">
        <v>5537</v>
      </c>
      <c r="AO1547" s="23" t="str">
        <f>_xlfn.XLOOKUP(B1547,'INCIDENT-05-03-2026'!E:E,'INCIDENT-05-03-2026'!F:F,"")</f>
        <v/>
      </c>
      <c r="AP1547" s="7" t="s">
        <v>5537</v>
      </c>
      <c r="AQ1547" s="6"/>
      <c r="AR1547" s="7"/>
      <c r="AS1547" s="3" t="str">
        <f>_xlfn.XLOOKUP(B1547,'[3]tt num | region | site id'!$C:$C,'[3]tt num | region | site id'!$Q:$Q,"")</f>
        <v/>
      </c>
      <c r="AT1547" s="24" t="str">
        <f>_xlfn.XLOOKUP(B1547,'[4]Cells Huawei 03052026 12h'!$B:$B,'[4]Cells Huawei 03052026 12h'!$T:$T,"")</f>
        <v/>
      </c>
      <c r="AU1547" s="24" t="str">
        <f>_xlfn.XLOOKUP(B1547,'[5]cells down 02052026 8h50'!$B:$B,'[5]cells down 02052026 8h50'!$R:$R,"")</f>
        <v/>
      </c>
      <c r="AV1547" s="24" t="str">
        <f>_xlfn.XLOOKUP(B1547,'[5]cells down 02052026 13h50'!$B:$B,'[5]cells down 02052026 13h50'!$R:$R,"")</f>
        <v/>
      </c>
      <c r="AW1547" s="24" t="str">
        <f>_xlfn.XLOOKUP(B1547,'[5]cells down 02052026 13h50'!$B:$B,'[5]cells down 02052026 13h50'!$R:$R,"")</f>
        <v/>
      </c>
      <c r="AX1547" s="24" t="str">
        <f>_xlfn.XLOOKUP(B1547,'[6]cell downs 03052026 8h40 '!$B:$B,'[6]cell downs 03052026 8h40 '!$R:$R,"")</f>
        <v/>
      </c>
      <c r="AY1547" s="24" t="str">
        <f>_xlfn.XLOOKUP(B1547,'[7]ALL SITES DOWN'!$D:$D,'[7]ALL SITES DOWN'!$J:$J,"")</f>
        <v/>
      </c>
      <c r="AZ1547" s="24" t="str">
        <f>_xlfn.XLOOKUP(B1547,'[8]ALL SITES DOWN'!$D:$D,'[8]ALL SITES DOWN'!$J:$J,"")</f>
        <v/>
      </c>
      <c r="BA1547" s="9" t="str">
        <f>_xlfn.XLOOKUP(B1547,[9]sheet1!$AC:$AC,[9]sheet1!$AF:$AF,"")</f>
        <v/>
      </c>
      <c r="BB1547" s="14" t="s">
        <v>5537</v>
      </c>
      <c r="BC1547" s="14" t="s">
        <v>5537</v>
      </c>
      <c r="BD1547" s="14" t="str">
        <f>_xlfn.XLOOKUP(B1547,'[10]cell downs 18042026 17h'!$B:$B,'[10]cell downs 18042026 17h'!$B:$B,"")</f>
        <v/>
      </c>
      <c r="BE1547" s="14" t="str">
        <f>_xlfn.XLOOKUP(B1547,'[11]Cells Huawei 19042026 15h'!$B:$B,'[11]Cells Huawei 19042026 15h'!$B:$B,"")</f>
        <v/>
      </c>
      <c r="BF1547" s="9" t="str">
        <f>_xlfn.XLOOKUP(B1547,'[12]cells down 19042026 9H40'!$B:$B,'[12]cells down 19042026 9H40'!$B:$B,"")</f>
        <v/>
      </c>
      <c r="BG1547" s="9" t="s">
        <v>1827</v>
      </c>
      <c r="BH1547" s="9" t="s">
        <v>12</v>
      </c>
    </row>
    <row r="1548" spans="1:60" s="9" customFormat="1" ht="37.049999999999997" customHeight="1" x14ac:dyDescent="0.3">
      <c r="A1548" s="1" t="s">
        <v>3243</v>
      </c>
      <c r="B1548" s="8" t="s">
        <v>3244</v>
      </c>
      <c r="C1548" s="3" t="str">
        <f>_xlfn.XLOOKUP(B1548,'[1]daily break down'!$D:$D,'[1]daily break down'!$E:$E,"")</f>
        <v>Yaounde</v>
      </c>
      <c r="D1548" s="1" t="s">
        <v>11</v>
      </c>
      <c r="E1548" s="1" t="s">
        <v>12</v>
      </c>
      <c r="F1548" s="3" t="s">
        <v>37</v>
      </c>
      <c r="G1548" s="1" t="s">
        <v>38</v>
      </c>
      <c r="H1548" s="42" t="str">
        <f>_xlfn.XLOOKUP(B1548,[2]CALCULATION!$B:$B,[2]CALCULATION!$H:$H,"")</f>
        <v>ZTE</v>
      </c>
      <c r="I1548" s="34">
        <v>0</v>
      </c>
      <c r="J1548" s="34">
        <v>0</v>
      </c>
      <c r="K1548" s="34">
        <v>0</v>
      </c>
      <c r="L1548" s="34">
        <v>0</v>
      </c>
      <c r="M1548" s="34">
        <v>0</v>
      </c>
      <c r="N1548" s="34">
        <v>0</v>
      </c>
      <c r="O1548" s="34">
        <v>0</v>
      </c>
      <c r="P1548" s="34">
        <v>0</v>
      </c>
      <c r="Q1548" s="34">
        <v>0</v>
      </c>
      <c r="R1548" s="34">
        <v>0</v>
      </c>
      <c r="S1548" s="35">
        <v>0</v>
      </c>
      <c r="T1548" s="35">
        <v>0</v>
      </c>
      <c r="U1548" s="35">
        <v>0</v>
      </c>
      <c r="V1548" s="35">
        <v>0</v>
      </c>
      <c r="W1548" s="35">
        <v>0</v>
      </c>
      <c r="X1548" s="35">
        <v>0</v>
      </c>
      <c r="Y1548" s="35">
        <v>0</v>
      </c>
      <c r="Z1548" s="35">
        <v>0</v>
      </c>
      <c r="AA1548" s="35">
        <v>0</v>
      </c>
      <c r="AB1548" s="35">
        <v>0</v>
      </c>
      <c r="AC1548" s="35">
        <v>0</v>
      </c>
      <c r="AD1548" s="35">
        <v>0</v>
      </c>
      <c r="AE1548" s="58" t="s">
        <v>5560</v>
      </c>
      <c r="AF1548" s="58"/>
      <c r="AG1548" s="57" t="str" cm="1">
        <f t="array" ref="AG1548">IFERROR(_xlfn.IFS(
AI1548="MPR ISSUE","PDH",
AI1548="BSS Hardware Issue","BSS",
AI1548="Sites strategiques, MLL, Pylone, etc.","ENVTECH",
AI1548="AKTIVCO DEFAUT GE &amp; POWER Cabinet","AKTIVCO",
AI1548="AKTIVCO Coupure ENEO &amp; Baisse de tension","AKTIVCO GRID ONLY",
AI1548="Coupure ENEO &amp; Baisse de tension","IHS GRID ONLY",
AI1548="Defaut GE &amp; POWER Cabinet","IHS",
AI1548="Sharing","Partners",
AI1548="Sites strategiques &amp; DataCenter","SST &amp; DC",
AI1548="Exclu","Exclu",
AI1548="SAT","SAT",
AI1548="SPARE-ISSUE","SPARE-ISSUE",
AI1548="Fiber CAmtel","TRANS_FO_CAMTEL",
AI1548="Fiber AOF","Fiber AOF",
AI1548="Projet OCM (HUAWEI)","TRAVAUX-HUAWEI",
AI1548="Projet OCM (NOKIA)","TRAVAUX-NOKIA",
AI1548="ACCESS-ISSUE","ACCESS-ISSUE",
AI1548="Projet OCM (ZTE, NOKIA, autres projets)","TRAVAUX OCM",
AI1548="No root CAuse","No root cause",
AI1548="ODU HS","PDH",
AI1548="IP &amp; VLAN","PDH",
AI1548="Warehouse HUAWEI","SPARE-ISSUE",
AI1548="SPARE-HS","SPARE-ISSUE",
AI1548="Power Telco","BSS",AI1548="no impacts","no impacts"
),"")</f>
        <v>no impacts</v>
      </c>
      <c r="AH1548" s="57" t="str" cm="1">
        <f t="array" ref="AH1548">IFERROR(_xlfn.IFS(
AI1548="MPR ISSUE","TX ISSUE",
AI1548="BSS Hardware Issue","RAN ISSUE",
AI1548="Sites strategiques, MLL, Pylone, etc.","ENVTECH",
AI1548="AKTIVCO DEFAUT GE &amp; POWER Cabinet","POWER ISSUE",
AI1548="AKTIVCO Coupure ENEO &amp; Baisse de tension","POWER ISSUE",
AI1548="Coupure ENEO &amp; Baisse de tension","POWER ISSUE",
AI1548="Defaut GE &amp; POWER Cabinet","POWER ISSUE",
AI1548="Sharing","POWER ISSUE",
AI1548="Sites strategiques &amp; DataCenter","POWER ISSUE",
AI1548="Exclu","Exclu",
AI1548="SAT","TX ISSUE",
AI1548="SPARE-ISSUE","SPARE-ISSUE",
AI1548="Fiber CAmtel","TX ISSUE",
AI1548="Fiber AOF","TX ISSUE",
AI1548="Projet OCM (HUAWEI)","TRAVAUX-HUAWEI",
AI1548="Projet OCM (NOKIA)","TRAVAUX -NOKIA",
AI1548="ACCESS-ISSUE","ACCESS-ISSUE",
AI1548="Projet OCM (ZTE, NOKIA, autres projets)","TRAVAUX OCM",
AI1548="No root CAuse","No root cause",
AI1548="ODU HS","TX ISSUE",
AI1548="IP &amp; VLAN","TX ISSUE",
AI1548="Warehouse HUAWEI","SPARE-ISSUE",
AI1548="SPARE-HS","SPARE-ISSUE",
AI1548="Power Telco","RAN ISSUE",AI1548="no impacts","no impacts"
),"")</f>
        <v>no impacts</v>
      </c>
      <c r="AI1548" s="85" t="s">
        <v>5998</v>
      </c>
      <c r="AJ1548" s="57" t="str" cm="1">
        <f t="array" ref="AJ1548">IFERROR(_xlfn.IFS(
AI1548="MPR ISSUE","ACTIVE",
AI1548="BSS Hardware Issue","ACTIVE",
AI1548="Sites strategiques, MLL, Pylone, etc.","PASSIVE",
AI1548="AKTIVCO DEFAUT GE &amp; POWER Cabinet","PASSIVE",
AI1548="AKTIVCO Coupure ENEO &amp; Baisse de tension","PASSIVE",
AI1548="Coupure ENEO &amp; Baisse de tension","PASSIVE",
AI1548="Defaut GE &amp; POWER Cabinet","PASSIVE",
AI1548="Sharing","PASSIVE",
AI1548="Sites strategiques &amp; DataCenter","PASSIVE",
AI1548="Exclu","Exclu",
AI1548="SAT","ACTIVE",
AI1548="SPARE-ISSUE","SPARE-ISSUE",
AI1548="Fiber CAmtel","ACTIVE",
AI1548="Fiber AOF","ACTIVE",
AI1548="Projet OCM (HUAWEI)","PLANNED WORKS",
AI1548="Projet OCM (NOKIA)","PLANNED WORKS",
AI1548="ACCESS-ISSUE","ACCESS-ISSUE",
AI1548="Projet OCM (ZTE, NOKIA, autres projets)","PLANNED WORKS",
AI1548="No root CAuse","No root cause",
AI1548="ODU HS","ACTIVE",
AI1548="IP &amp; VLAN","ACTIVE",
AI1548="Warehouse HUAWEI","SPARE-ISSUE",
AI1548="SPARE-HS","SPARE-ISSUE",
AI1548="Power Telco","ACTIVE", AI1548="no impacts","no impacts"
),"")</f>
        <v>no impacts</v>
      </c>
      <c r="AK1548" s="23" t="s">
        <v>5537</v>
      </c>
      <c r="AL1548" s="23" t="str">
        <f t="shared" si="39"/>
        <v>CTR_548</v>
      </c>
      <c r="AN1548" s="9" t="s">
        <v>5537</v>
      </c>
      <c r="AO1548" s="23" t="str">
        <f>_xlfn.XLOOKUP(B1548,'INCIDENT-05-03-2026'!E:E,'INCIDENT-05-03-2026'!F:F,"")</f>
        <v/>
      </c>
      <c r="AP1548" s="7" t="s">
        <v>5537</v>
      </c>
      <c r="AQ1548" s="6"/>
      <c r="AR1548" s="7"/>
      <c r="AS1548" s="3" t="str">
        <f>_xlfn.XLOOKUP(B1548,'[3]tt num | region | site id'!$C:$C,'[3]tt num | region | site id'!$Q:$Q,"")</f>
        <v/>
      </c>
      <c r="AT1548" s="24" t="str">
        <f>_xlfn.XLOOKUP(B1548,'[4]Cells Huawei 03052026 12h'!$B:$B,'[4]Cells Huawei 03052026 12h'!$T:$T,"")</f>
        <v/>
      </c>
      <c r="AU1548" s="24" t="str">
        <f>_xlfn.XLOOKUP(B1548,'[5]cells down 02052026 8h50'!$B:$B,'[5]cells down 02052026 8h50'!$R:$R,"")</f>
        <v/>
      </c>
      <c r="AV1548" s="24" t="str">
        <f>_xlfn.XLOOKUP(B1548,'[5]cells down 02052026 13h50'!$B:$B,'[5]cells down 02052026 13h50'!$R:$R,"")</f>
        <v/>
      </c>
      <c r="AW1548" s="24" t="str">
        <f>_xlfn.XLOOKUP(B1548,'[5]cells down 02052026 13h50'!$B:$B,'[5]cells down 02052026 13h50'!$R:$R,"")</f>
        <v/>
      </c>
      <c r="AX1548" s="24" t="str">
        <f>_xlfn.XLOOKUP(B1548,'[6]cell downs 03052026 8h40 '!$B:$B,'[6]cell downs 03052026 8h40 '!$R:$R,"")</f>
        <v/>
      </c>
      <c r="AY1548" s="24" t="str">
        <f>_xlfn.XLOOKUP(B1548,'[7]ALL SITES DOWN'!$D:$D,'[7]ALL SITES DOWN'!$J:$J,"")</f>
        <v/>
      </c>
      <c r="AZ1548" s="24" t="str">
        <f>_xlfn.XLOOKUP(B1548,'[8]ALL SITES DOWN'!$D:$D,'[8]ALL SITES DOWN'!$J:$J,"")</f>
        <v/>
      </c>
      <c r="BA1548" s="9" t="str">
        <f>_xlfn.XLOOKUP(B1548,[9]sheet1!$AC:$AC,[9]sheet1!$AF:$AF,"")</f>
        <v/>
      </c>
      <c r="BB1548" s="14" t="s">
        <v>5537</v>
      </c>
      <c r="BC1548" s="14" t="s">
        <v>5537</v>
      </c>
      <c r="BD1548" s="14" t="str">
        <f>_xlfn.XLOOKUP(B1548,'[10]cell downs 18042026 17h'!$B:$B,'[10]cell downs 18042026 17h'!$B:$B,"")</f>
        <v/>
      </c>
      <c r="BE1548" s="14" t="str">
        <f>_xlfn.XLOOKUP(B1548,'[11]Cells Huawei 19042026 15h'!$B:$B,'[11]Cells Huawei 19042026 15h'!$B:$B,"")</f>
        <v/>
      </c>
      <c r="BF1548" s="9" t="str">
        <f>_xlfn.XLOOKUP(B1548,'[12]cells down 19042026 9H40'!$B:$B,'[12]cells down 19042026 9H40'!$B:$B,"")</f>
        <v/>
      </c>
      <c r="BG1548" s="9" t="s">
        <v>3244</v>
      </c>
      <c r="BH1548" s="9" t="s">
        <v>318</v>
      </c>
    </row>
    <row r="1549" spans="1:60" s="9" customFormat="1" x14ac:dyDescent="0.3">
      <c r="A1549" s="3" t="s">
        <v>2296</v>
      </c>
      <c r="B1549" s="31" t="s">
        <v>2297</v>
      </c>
      <c r="C1549" s="3" t="str">
        <f>_xlfn.XLOOKUP(B1549,'[1]daily break down'!$D:$D,'[1]daily break down'!$E:$E,"")</f>
        <v>Yaounde</v>
      </c>
      <c r="D1549" s="1"/>
      <c r="E1549" s="3" t="e">
        <v>#N/A</v>
      </c>
      <c r="F1549" s="3" t="s">
        <v>37</v>
      </c>
      <c r="G1549" s="3" t="s">
        <v>38</v>
      </c>
      <c r="H1549" s="42" t="str">
        <f>_xlfn.XLOOKUP(B1549,[2]CALCULATION!$B:$B,[2]CALCULATION!$H:$H,"")</f>
        <v>ZTE</v>
      </c>
      <c r="I1549" s="34">
        <v>0</v>
      </c>
      <c r="J1549" s="34">
        <v>0</v>
      </c>
      <c r="K1549" s="34">
        <v>0</v>
      </c>
      <c r="L1549" s="34">
        <v>0</v>
      </c>
      <c r="M1549" s="34">
        <v>0</v>
      </c>
      <c r="N1549" s="34">
        <v>0</v>
      </c>
      <c r="O1549" s="34">
        <v>0</v>
      </c>
      <c r="P1549" s="34">
        <v>0</v>
      </c>
      <c r="Q1549" s="34">
        <v>0.62499464947650485</v>
      </c>
      <c r="R1549" s="34">
        <v>0</v>
      </c>
      <c r="S1549" s="35">
        <v>0</v>
      </c>
      <c r="T1549" s="35">
        <v>0</v>
      </c>
      <c r="U1549" s="35">
        <v>0</v>
      </c>
      <c r="V1549" s="35">
        <v>0</v>
      </c>
      <c r="W1549" s="35">
        <v>0</v>
      </c>
      <c r="X1549" s="35">
        <v>0</v>
      </c>
      <c r="Y1549" s="35">
        <v>0</v>
      </c>
      <c r="Z1549" s="35">
        <v>0</v>
      </c>
      <c r="AA1549" s="35">
        <v>0</v>
      </c>
      <c r="AB1549" s="35">
        <v>0</v>
      </c>
      <c r="AC1549" s="35">
        <v>0</v>
      </c>
      <c r="AD1549" s="35">
        <v>0</v>
      </c>
      <c r="AE1549" s="58" t="s">
        <v>5560</v>
      </c>
      <c r="AF1549" s="58"/>
      <c r="AG1549" s="57" t="str" cm="1">
        <f t="array" ref="AG1549">IFERROR(_xlfn.IFS(
AI1549="MPR ISSUE","PDH",
AI1549="BSS Hardware Issue","BSS",
AI1549="Sites strategiques, MLL, Pylone, etc.","ENVTECH",
AI1549="AKTIVCO DEFAUT GE &amp; POWER Cabinet","AKTIVCO",
AI1549="AKTIVCO Coupure ENEO &amp; Baisse de tension","AKTIVCO GRID ONLY",
AI1549="Coupure ENEO &amp; Baisse de tension","IHS GRID ONLY",
AI1549="Defaut GE &amp; POWER Cabinet","IHS",
AI1549="Sharing","Partners",
AI1549="Sites strategiques &amp; DataCenter","SST &amp; DC",
AI1549="Exclu","Exclu",
AI1549="SAT","SAT",
AI1549="SPARE-ISSUE","SPARE-ISSUE",
AI1549="Fiber CAmtel","TRANS_FO_CAMTEL",
AI1549="Fiber AOF","Fiber AOF",
AI1549="Projet OCM (HUAWEI)","TRAVAUX-HUAWEI",
AI1549="Projet OCM (NOKIA)","TRAVAUX-NOKIA",
AI1549="ACCESS-ISSUE","ACCESS-ISSUE",
AI1549="Projet OCM (ZTE, NOKIA, autres projets)","TRAVAUX OCM",
AI1549="No root CAuse","No root cause",
AI1549="ODU HS","PDH",
AI1549="IP &amp; VLAN","PDH",
AI1549="Warehouse HUAWEI","SPARE-ISSUE",
AI1549="SPARE-HS","SPARE-ISSUE",
AI1549="Power Telco","BSS",AI1549="no impacts","no impacts"
),"")</f>
        <v>no impacts</v>
      </c>
      <c r="AH1549" s="57" t="str" cm="1">
        <f t="array" ref="AH1549">IFERROR(_xlfn.IFS(
AI1549="MPR ISSUE","TX ISSUE",
AI1549="BSS Hardware Issue","RAN ISSUE",
AI1549="Sites strategiques, MLL, Pylone, etc.","ENVTECH",
AI1549="AKTIVCO DEFAUT GE &amp; POWER Cabinet","POWER ISSUE",
AI1549="AKTIVCO Coupure ENEO &amp; Baisse de tension","POWER ISSUE",
AI1549="Coupure ENEO &amp; Baisse de tension","POWER ISSUE",
AI1549="Defaut GE &amp; POWER Cabinet","POWER ISSUE",
AI1549="Sharing","POWER ISSUE",
AI1549="Sites strategiques &amp; DataCenter","POWER ISSUE",
AI1549="Exclu","Exclu",
AI1549="SAT","TX ISSUE",
AI1549="SPARE-ISSUE","SPARE-ISSUE",
AI1549="Fiber CAmtel","TX ISSUE",
AI1549="Fiber AOF","TX ISSUE",
AI1549="Projet OCM (HUAWEI)","TRAVAUX-HUAWEI",
AI1549="Projet OCM (NOKIA)","TRAVAUX -NOKIA",
AI1549="ACCESS-ISSUE","ACCESS-ISSUE",
AI1549="Projet OCM (ZTE, NOKIA, autres projets)","TRAVAUX OCM",
AI1549="No root CAuse","No root cause",
AI1549="ODU HS","TX ISSUE",
AI1549="IP &amp; VLAN","TX ISSUE",
AI1549="Warehouse HUAWEI","SPARE-ISSUE",
AI1549="SPARE-HS","SPARE-ISSUE",
AI1549="Power Telco","RAN ISSUE",AI1549="no impacts","no impacts"
),"")</f>
        <v>no impacts</v>
      </c>
      <c r="AI1549" s="85" t="s">
        <v>5998</v>
      </c>
      <c r="AJ1549" s="57" t="str" cm="1">
        <f t="array" ref="AJ1549">IFERROR(_xlfn.IFS(
AI1549="MPR ISSUE","ACTIVE",
AI1549="BSS Hardware Issue","ACTIVE",
AI1549="Sites strategiques, MLL, Pylone, etc.","PASSIVE",
AI1549="AKTIVCO DEFAUT GE &amp; POWER Cabinet","PASSIVE",
AI1549="AKTIVCO Coupure ENEO &amp; Baisse de tension","PASSIVE",
AI1549="Coupure ENEO &amp; Baisse de tension","PASSIVE",
AI1549="Defaut GE &amp; POWER Cabinet","PASSIVE",
AI1549="Sharing","PASSIVE",
AI1549="Sites strategiques &amp; DataCenter","PASSIVE",
AI1549="Exclu","Exclu",
AI1549="SAT","ACTIVE",
AI1549="SPARE-ISSUE","SPARE-ISSUE",
AI1549="Fiber CAmtel","ACTIVE",
AI1549="Fiber AOF","ACTIVE",
AI1549="Projet OCM (HUAWEI)","PLANNED WORKS",
AI1549="Projet OCM (NOKIA)","PLANNED WORKS",
AI1549="ACCESS-ISSUE","ACCESS-ISSUE",
AI1549="Projet OCM (ZTE, NOKIA, autres projets)","PLANNED WORKS",
AI1549="No root CAuse","No root cause",
AI1549="ODU HS","ACTIVE",
AI1549="IP &amp; VLAN","ACTIVE",
AI1549="Warehouse HUAWEI","SPARE-ISSUE",
AI1549="SPARE-HS","SPARE-ISSUE",
AI1549="Power Telco","ACTIVE", AI1549="no impacts","no impacts"
),"")</f>
        <v>no impacts</v>
      </c>
      <c r="AK1549" s="23" t="s">
        <v>5537</v>
      </c>
      <c r="AL1549" s="23" t="str">
        <f t="shared" si="39"/>
        <v>CTR_954</v>
      </c>
      <c r="AN1549" s="9" t="s">
        <v>5537</v>
      </c>
      <c r="AO1549" s="23" t="str">
        <f>_xlfn.XLOOKUP(B1549,'INCIDENT-05-03-2026'!E:E,'INCIDENT-05-03-2026'!F:F,"")</f>
        <v/>
      </c>
      <c r="AP1549" s="7" t="s">
        <v>5537</v>
      </c>
      <c r="AQ1549" s="6"/>
      <c r="AR1549" s="7"/>
      <c r="AS1549" s="3" t="str">
        <f>_xlfn.XLOOKUP(B1549,'[3]tt num | region | site id'!$C:$C,'[3]tt num | region | site id'!$Q:$Q,"")</f>
        <v/>
      </c>
      <c r="AT1549" s="24" t="str">
        <f>_xlfn.XLOOKUP(B1549,'[4]Cells Huawei 03052026 12h'!$B:$B,'[4]Cells Huawei 03052026 12h'!$T:$T,"")</f>
        <v/>
      </c>
      <c r="AU1549" s="24" t="str">
        <f>_xlfn.XLOOKUP(B1549,'[5]cells down 02052026 8h50'!$B:$B,'[5]cells down 02052026 8h50'!$R:$R,"")</f>
        <v/>
      </c>
      <c r="AV1549" s="24" t="str">
        <f>_xlfn.XLOOKUP(B1549,'[5]cells down 02052026 13h50'!$B:$B,'[5]cells down 02052026 13h50'!$R:$R,"")</f>
        <v/>
      </c>
      <c r="AW1549" s="24" t="str">
        <f>_xlfn.XLOOKUP(B1549,'[5]cells down 02052026 13h50'!$B:$B,'[5]cells down 02052026 13h50'!$R:$R,"")</f>
        <v/>
      </c>
      <c r="AX1549" s="24" t="str">
        <f>_xlfn.XLOOKUP(B1549,'[6]cell downs 03052026 8h40 '!$B:$B,'[6]cell downs 03052026 8h40 '!$R:$R,"")</f>
        <v/>
      </c>
      <c r="AY1549" s="24" t="str">
        <f>_xlfn.XLOOKUP(B1549,'[7]ALL SITES DOWN'!$D:$D,'[7]ALL SITES DOWN'!$J:$J,"")</f>
        <v/>
      </c>
      <c r="AZ1549" s="24" t="str">
        <f>_xlfn.XLOOKUP(B1549,'[8]ALL SITES DOWN'!$D:$D,'[8]ALL SITES DOWN'!$J:$J,"")</f>
        <v/>
      </c>
      <c r="BA1549" s="9" t="str">
        <f>_xlfn.XLOOKUP(B1549,[9]sheet1!$AC:$AC,[9]sheet1!$AF:$AF,"")</f>
        <v/>
      </c>
      <c r="BB1549" s="14" t="s">
        <v>5537</v>
      </c>
      <c r="BC1549" s="14" t="s">
        <v>5537</v>
      </c>
      <c r="BD1549" s="14" t="str">
        <f>_xlfn.XLOOKUP(B1549,'[10]cell downs 18042026 17h'!$B:$B,'[10]cell downs 18042026 17h'!$B:$B,"")</f>
        <v/>
      </c>
      <c r="BE1549" s="14" t="str">
        <f>_xlfn.XLOOKUP(B1549,'[11]Cells Huawei 19042026 15h'!$B:$B,'[11]Cells Huawei 19042026 15h'!$B:$B,"")</f>
        <v/>
      </c>
      <c r="BF1549" s="9" t="str">
        <f>_xlfn.XLOOKUP(B1549,'[12]cells down 19042026 9H40'!$B:$B,'[12]cells down 19042026 9H40'!$B:$B,"")</f>
        <v/>
      </c>
      <c r="BG1549" s="9" t="s">
        <v>5537</v>
      </c>
      <c r="BH1549" s="9" t="s">
        <v>12</v>
      </c>
    </row>
    <row r="1550" spans="1:60" s="9" customFormat="1" x14ac:dyDescent="0.3">
      <c r="A1550" s="1" t="s">
        <v>3149</v>
      </c>
      <c r="B1550" s="8" t="s">
        <v>3150</v>
      </c>
      <c r="C1550" s="3" t="str">
        <f>_xlfn.XLOOKUP(B1550,'[1]daily break down'!$D:$D,'[1]daily break down'!$E:$E,"")</f>
        <v>Yaounde</v>
      </c>
      <c r="D1550" s="1" t="s">
        <v>11</v>
      </c>
      <c r="E1550" s="1" t="s">
        <v>145</v>
      </c>
      <c r="F1550" s="3" t="s">
        <v>37</v>
      </c>
      <c r="G1550" s="1" t="s">
        <v>38</v>
      </c>
      <c r="H1550" s="42" t="str">
        <f>_xlfn.XLOOKUP(B1550,[2]CALCULATION!$B:$B,[2]CALCULATION!$H:$H,"")</f>
        <v>ZTE</v>
      </c>
      <c r="I1550" s="34">
        <v>0</v>
      </c>
      <c r="J1550" s="34">
        <v>0</v>
      </c>
      <c r="K1550" s="34">
        <v>0</v>
      </c>
      <c r="L1550" s="34">
        <v>0</v>
      </c>
      <c r="M1550" s="34">
        <v>0</v>
      </c>
      <c r="N1550" s="34">
        <v>0</v>
      </c>
      <c r="O1550" s="34">
        <v>0</v>
      </c>
      <c r="P1550" s="34">
        <v>0</v>
      </c>
      <c r="Q1550" s="34">
        <v>0</v>
      </c>
      <c r="R1550" s="34">
        <v>0</v>
      </c>
      <c r="S1550" s="35">
        <v>0</v>
      </c>
      <c r="T1550" s="35">
        <v>0</v>
      </c>
      <c r="U1550" s="35">
        <v>6.4835325154879806</v>
      </c>
      <c r="V1550" s="35">
        <v>0</v>
      </c>
      <c r="W1550" s="35">
        <v>0</v>
      </c>
      <c r="X1550" s="35">
        <v>0</v>
      </c>
      <c r="Y1550" s="35">
        <v>0</v>
      </c>
      <c r="Z1550" s="35">
        <v>0</v>
      </c>
      <c r="AA1550" s="35">
        <v>0</v>
      </c>
      <c r="AB1550" s="35">
        <v>0</v>
      </c>
      <c r="AC1550" s="35">
        <v>0</v>
      </c>
      <c r="AD1550" s="35">
        <v>0</v>
      </c>
      <c r="AE1550" s="58" t="s">
        <v>5560</v>
      </c>
      <c r="AF1550" s="58"/>
      <c r="AG1550" s="57" t="str" cm="1">
        <f t="array" ref="AG1550">IFERROR(_xlfn.IFS(
AI1550="MPR ISSUE","PDH",
AI1550="BSS Hardware Issue","BSS",
AI1550="Sites strategiques, MLL, Pylone, etc.","ENVTECH",
AI1550="AKTIVCO DEFAUT GE &amp; POWER Cabinet","AKTIVCO",
AI1550="AKTIVCO Coupure ENEO &amp; Baisse de tension","AKTIVCO GRID ONLY",
AI1550="Coupure ENEO &amp; Baisse de tension","IHS GRID ONLY",
AI1550="Defaut GE &amp; POWER Cabinet","IHS",
AI1550="Sharing","Partners",
AI1550="Sites strategiques &amp; DataCenter","SST &amp; DC",
AI1550="Exclu","Exclu",
AI1550="SAT","SAT",
AI1550="SPARE-ISSUE","SPARE-ISSUE",
AI1550="Fiber CAmtel","TRANS_FO_CAMTEL",
AI1550="Fiber AOF","Fiber AOF",
AI1550="Projet OCM (HUAWEI)","TRAVAUX-HUAWEI",
AI1550="Projet OCM (NOKIA)","TRAVAUX-NOKIA",
AI1550="ACCESS-ISSUE","ACCESS-ISSUE",
AI1550="Projet OCM (ZTE, NOKIA, autres projets)","TRAVAUX OCM",
AI1550="No root CAuse","No root cause",
AI1550="ODU HS","PDH",
AI1550="IP &amp; VLAN","PDH",
AI1550="Warehouse HUAWEI","SPARE-ISSUE",
AI1550="SPARE-HS","SPARE-ISSUE",
AI1550="Power Telco","BSS",AI1550="no impacts","no impacts"
),"")</f>
        <v>no impacts</v>
      </c>
      <c r="AH1550" s="57" t="str" cm="1">
        <f t="array" ref="AH1550">IFERROR(_xlfn.IFS(
AI1550="MPR ISSUE","TX ISSUE",
AI1550="BSS Hardware Issue","RAN ISSUE",
AI1550="Sites strategiques, MLL, Pylone, etc.","ENVTECH",
AI1550="AKTIVCO DEFAUT GE &amp; POWER Cabinet","POWER ISSUE",
AI1550="AKTIVCO Coupure ENEO &amp; Baisse de tension","POWER ISSUE",
AI1550="Coupure ENEO &amp; Baisse de tension","POWER ISSUE",
AI1550="Defaut GE &amp; POWER Cabinet","POWER ISSUE",
AI1550="Sharing","POWER ISSUE",
AI1550="Sites strategiques &amp; DataCenter","POWER ISSUE",
AI1550="Exclu","Exclu",
AI1550="SAT","TX ISSUE",
AI1550="SPARE-ISSUE","SPARE-ISSUE",
AI1550="Fiber CAmtel","TX ISSUE",
AI1550="Fiber AOF","TX ISSUE",
AI1550="Projet OCM (HUAWEI)","TRAVAUX-HUAWEI",
AI1550="Projet OCM (NOKIA)","TRAVAUX -NOKIA",
AI1550="ACCESS-ISSUE","ACCESS-ISSUE",
AI1550="Projet OCM (ZTE, NOKIA, autres projets)","TRAVAUX OCM",
AI1550="No root CAuse","No root cause",
AI1550="ODU HS","TX ISSUE",
AI1550="IP &amp; VLAN","TX ISSUE",
AI1550="Warehouse HUAWEI","SPARE-ISSUE",
AI1550="SPARE-HS","SPARE-ISSUE",
AI1550="Power Telco","RAN ISSUE",AI1550="no impacts","no impacts"
),"")</f>
        <v>no impacts</v>
      </c>
      <c r="AI1550" s="85" t="s">
        <v>5998</v>
      </c>
      <c r="AJ1550" s="57" t="str" cm="1">
        <f t="array" ref="AJ1550">IFERROR(_xlfn.IFS(
AI1550="MPR ISSUE","ACTIVE",
AI1550="BSS Hardware Issue","ACTIVE",
AI1550="Sites strategiques, MLL, Pylone, etc.","PASSIVE",
AI1550="AKTIVCO DEFAUT GE &amp; POWER Cabinet","PASSIVE",
AI1550="AKTIVCO Coupure ENEO &amp; Baisse de tension","PASSIVE",
AI1550="Coupure ENEO &amp; Baisse de tension","PASSIVE",
AI1550="Defaut GE &amp; POWER Cabinet","PASSIVE",
AI1550="Sharing","PASSIVE",
AI1550="Sites strategiques &amp; DataCenter","PASSIVE",
AI1550="Exclu","Exclu",
AI1550="SAT","ACTIVE",
AI1550="SPARE-ISSUE","SPARE-ISSUE",
AI1550="Fiber CAmtel","ACTIVE",
AI1550="Fiber AOF","ACTIVE",
AI1550="Projet OCM (HUAWEI)","PLANNED WORKS",
AI1550="Projet OCM (NOKIA)","PLANNED WORKS",
AI1550="ACCESS-ISSUE","ACCESS-ISSUE",
AI1550="Projet OCM (ZTE, NOKIA, autres projets)","PLANNED WORKS",
AI1550="No root CAuse","No root cause",
AI1550="ODU HS","ACTIVE",
AI1550="IP &amp; VLAN","ACTIVE",
AI1550="Warehouse HUAWEI","SPARE-ISSUE",
AI1550="SPARE-HS","SPARE-ISSUE",
AI1550="Power Telco","ACTIVE", AI1550="no impacts","no impacts"
),"")</f>
        <v>no impacts</v>
      </c>
      <c r="AK1550" s="23" t="s">
        <v>5537</v>
      </c>
      <c r="AL1550" s="23" t="str">
        <f t="shared" si="39"/>
        <v>CTR_012</v>
      </c>
      <c r="AN1550" s="9" t="s">
        <v>5537</v>
      </c>
      <c r="AO1550" s="23" t="str">
        <f>_xlfn.XLOOKUP(B1550,'INCIDENT-05-03-2026'!E:E,'INCIDENT-05-03-2026'!F:F,"")</f>
        <v/>
      </c>
      <c r="AP1550" s="7" t="s">
        <v>5537</v>
      </c>
      <c r="AQ1550" s="6"/>
      <c r="AR1550" s="7"/>
      <c r="AS1550" s="3" t="str">
        <f>_xlfn.XLOOKUP(B1550,'[3]tt num | region | site id'!$C:$C,'[3]tt num | region | site id'!$Q:$Q,"")</f>
        <v/>
      </c>
      <c r="AT1550" s="24" t="str">
        <f>_xlfn.XLOOKUP(B1550,'[4]Cells Huawei 03052026 12h'!$B:$B,'[4]Cells Huawei 03052026 12h'!$T:$T,"")</f>
        <v/>
      </c>
      <c r="AU1550" s="24" t="str">
        <f>_xlfn.XLOOKUP(B1550,'[5]cells down 02052026 8h50'!$B:$B,'[5]cells down 02052026 8h50'!$R:$R,"")</f>
        <v/>
      </c>
      <c r="AV1550" s="24" t="str">
        <f>_xlfn.XLOOKUP(B1550,'[5]cells down 02052026 13h50'!$B:$B,'[5]cells down 02052026 13h50'!$R:$R,"")</f>
        <v/>
      </c>
      <c r="AW1550" s="24" t="str">
        <f>_xlfn.XLOOKUP(B1550,'[5]cells down 02052026 13h50'!$B:$B,'[5]cells down 02052026 13h50'!$R:$R,"")</f>
        <v/>
      </c>
      <c r="AX1550" s="24" t="str">
        <f>_xlfn.XLOOKUP(B1550,'[6]cell downs 03052026 8h40 '!$B:$B,'[6]cell downs 03052026 8h40 '!$R:$R,"")</f>
        <v/>
      </c>
      <c r="AY1550" s="24" t="str">
        <f>_xlfn.XLOOKUP(B1550,'[7]ALL SITES DOWN'!$D:$D,'[7]ALL SITES DOWN'!$J:$J,"")</f>
        <v/>
      </c>
      <c r="AZ1550" s="24" t="str">
        <f>_xlfn.XLOOKUP(B1550,'[8]ALL SITES DOWN'!$D:$D,'[8]ALL SITES DOWN'!$J:$J,"")</f>
        <v/>
      </c>
      <c r="BA1550" s="9" t="str">
        <f>_xlfn.XLOOKUP(B1550,[9]sheet1!$AC:$AC,[9]sheet1!$AF:$AF,"")</f>
        <v/>
      </c>
      <c r="BB1550" s="14" t="s">
        <v>5537</v>
      </c>
      <c r="BC1550" s="14" t="s">
        <v>5537</v>
      </c>
      <c r="BD1550" s="14" t="str">
        <f>_xlfn.XLOOKUP(B1550,'[10]cell downs 18042026 17h'!$B:$B,'[10]cell downs 18042026 17h'!$B:$B,"")</f>
        <v/>
      </c>
      <c r="BE1550" s="14" t="str">
        <f>_xlfn.XLOOKUP(B1550,'[11]Cells Huawei 19042026 15h'!$B:$B,'[11]Cells Huawei 19042026 15h'!$B:$B,"")</f>
        <v/>
      </c>
      <c r="BF1550" s="9" t="str">
        <f>_xlfn.XLOOKUP(B1550,'[12]cells down 19042026 9H40'!$B:$B,'[12]cells down 19042026 9H40'!$B:$B,"")</f>
        <v/>
      </c>
      <c r="BG1550" s="9" t="s">
        <v>3150</v>
      </c>
      <c r="BH1550" s="9" t="s">
        <v>12</v>
      </c>
    </row>
    <row r="1551" spans="1:60" s="9" customFormat="1" x14ac:dyDescent="0.3">
      <c r="A1551" s="1" t="s">
        <v>1949</v>
      </c>
      <c r="B1551" s="8" t="s">
        <v>1950</v>
      </c>
      <c r="C1551" s="3" t="str">
        <f>_xlfn.XLOOKUP(B1551,'[1]daily break down'!$D:$D,'[1]daily break down'!$E:$E,"")</f>
        <v>Yaounde</v>
      </c>
      <c r="D1551" s="1" t="s">
        <v>11</v>
      </c>
      <c r="E1551" s="1" t="s">
        <v>12</v>
      </c>
      <c r="F1551" s="3" t="s">
        <v>37</v>
      </c>
      <c r="G1551" s="1" t="s">
        <v>38</v>
      </c>
      <c r="H1551" s="42" t="str">
        <f>_xlfn.XLOOKUP(B1551,[2]CALCULATION!$B:$B,[2]CALCULATION!$H:$H,"")</f>
        <v>ZTE</v>
      </c>
      <c r="I1551" s="34">
        <v>0</v>
      </c>
      <c r="J1551" s="34">
        <v>0</v>
      </c>
      <c r="K1551" s="34">
        <v>0</v>
      </c>
      <c r="L1551" s="34">
        <v>0</v>
      </c>
      <c r="M1551" s="34">
        <v>0</v>
      </c>
      <c r="N1551" s="34">
        <v>0</v>
      </c>
      <c r="O1551" s="34">
        <v>0</v>
      </c>
      <c r="P1551" s="34">
        <v>0</v>
      </c>
      <c r="Q1551" s="34">
        <v>0</v>
      </c>
      <c r="R1551" s="34">
        <v>0</v>
      </c>
      <c r="S1551" s="35">
        <v>0</v>
      </c>
      <c r="T1551" s="35">
        <v>0</v>
      </c>
      <c r="U1551" s="35">
        <v>0.20471102892707058</v>
      </c>
      <c r="V1551" s="35">
        <v>0</v>
      </c>
      <c r="W1551" s="35">
        <v>0</v>
      </c>
      <c r="X1551" s="35">
        <v>0</v>
      </c>
      <c r="Y1551" s="35">
        <v>0</v>
      </c>
      <c r="Z1551" s="35">
        <v>0</v>
      </c>
      <c r="AA1551" s="35">
        <v>0</v>
      </c>
      <c r="AB1551" s="35">
        <v>0</v>
      </c>
      <c r="AC1551" s="35">
        <v>0</v>
      </c>
      <c r="AD1551" s="35">
        <v>0</v>
      </c>
      <c r="AE1551" s="58" t="s">
        <v>5560</v>
      </c>
      <c r="AF1551" s="58"/>
      <c r="AG1551" s="57" t="str" cm="1">
        <f t="array" ref="AG1551">IFERROR(_xlfn.IFS(
AI1551="MPR ISSUE","PDH",
AI1551="BSS Hardware Issue","BSS",
AI1551="Sites strategiques, MLL, Pylone, etc.","ENVTECH",
AI1551="AKTIVCO DEFAUT GE &amp; POWER Cabinet","AKTIVCO",
AI1551="AKTIVCO Coupure ENEO &amp; Baisse de tension","AKTIVCO GRID ONLY",
AI1551="Coupure ENEO &amp; Baisse de tension","IHS GRID ONLY",
AI1551="Defaut GE &amp; POWER Cabinet","IHS",
AI1551="Sharing","Partners",
AI1551="Sites strategiques &amp; DataCenter","SST &amp; DC",
AI1551="Exclu","Exclu",
AI1551="SAT","SAT",
AI1551="SPARE-ISSUE","SPARE-ISSUE",
AI1551="Fiber CAmtel","TRANS_FO_CAMTEL",
AI1551="Fiber AOF","Fiber AOF",
AI1551="Projet OCM (HUAWEI)","TRAVAUX-HUAWEI",
AI1551="Projet OCM (NOKIA)","TRAVAUX-NOKIA",
AI1551="ACCESS-ISSUE","ACCESS-ISSUE",
AI1551="Projet OCM (ZTE, NOKIA, autres projets)","TRAVAUX OCM",
AI1551="No root CAuse","No root cause",
AI1551="ODU HS","PDH",
AI1551="IP &amp; VLAN","PDH",
AI1551="Warehouse HUAWEI","SPARE-ISSUE",
AI1551="SPARE-HS","SPARE-ISSUE",
AI1551="Power Telco","BSS",AI1551="no impacts","no impacts"
),"")</f>
        <v>no impacts</v>
      </c>
      <c r="AH1551" s="57" t="str" cm="1">
        <f t="array" ref="AH1551">IFERROR(_xlfn.IFS(
AI1551="MPR ISSUE","TX ISSUE",
AI1551="BSS Hardware Issue","RAN ISSUE",
AI1551="Sites strategiques, MLL, Pylone, etc.","ENVTECH",
AI1551="AKTIVCO DEFAUT GE &amp; POWER Cabinet","POWER ISSUE",
AI1551="AKTIVCO Coupure ENEO &amp; Baisse de tension","POWER ISSUE",
AI1551="Coupure ENEO &amp; Baisse de tension","POWER ISSUE",
AI1551="Defaut GE &amp; POWER Cabinet","POWER ISSUE",
AI1551="Sharing","POWER ISSUE",
AI1551="Sites strategiques &amp; DataCenter","POWER ISSUE",
AI1551="Exclu","Exclu",
AI1551="SAT","TX ISSUE",
AI1551="SPARE-ISSUE","SPARE-ISSUE",
AI1551="Fiber CAmtel","TX ISSUE",
AI1551="Fiber AOF","TX ISSUE",
AI1551="Projet OCM (HUAWEI)","TRAVAUX-HUAWEI",
AI1551="Projet OCM (NOKIA)","TRAVAUX -NOKIA",
AI1551="ACCESS-ISSUE","ACCESS-ISSUE",
AI1551="Projet OCM (ZTE, NOKIA, autres projets)","TRAVAUX OCM",
AI1551="No root CAuse","No root cause",
AI1551="ODU HS","TX ISSUE",
AI1551="IP &amp; VLAN","TX ISSUE",
AI1551="Warehouse HUAWEI","SPARE-ISSUE",
AI1551="SPARE-HS","SPARE-ISSUE",
AI1551="Power Telco","RAN ISSUE",AI1551="no impacts","no impacts"
),"")</f>
        <v>no impacts</v>
      </c>
      <c r="AI1551" s="85" t="s">
        <v>5998</v>
      </c>
      <c r="AJ1551" s="57" t="str" cm="1">
        <f t="array" ref="AJ1551">IFERROR(_xlfn.IFS(
AI1551="MPR ISSUE","ACTIVE",
AI1551="BSS Hardware Issue","ACTIVE",
AI1551="Sites strategiques, MLL, Pylone, etc.","PASSIVE",
AI1551="AKTIVCO DEFAUT GE &amp; POWER Cabinet","PASSIVE",
AI1551="AKTIVCO Coupure ENEO &amp; Baisse de tension","PASSIVE",
AI1551="Coupure ENEO &amp; Baisse de tension","PASSIVE",
AI1551="Defaut GE &amp; POWER Cabinet","PASSIVE",
AI1551="Sharing","PASSIVE",
AI1551="Sites strategiques &amp; DataCenter","PASSIVE",
AI1551="Exclu","Exclu",
AI1551="SAT","ACTIVE",
AI1551="SPARE-ISSUE","SPARE-ISSUE",
AI1551="Fiber CAmtel","ACTIVE",
AI1551="Fiber AOF","ACTIVE",
AI1551="Projet OCM (HUAWEI)","PLANNED WORKS",
AI1551="Projet OCM (NOKIA)","PLANNED WORKS",
AI1551="ACCESS-ISSUE","ACCESS-ISSUE",
AI1551="Projet OCM (ZTE, NOKIA, autres projets)","PLANNED WORKS",
AI1551="No root CAuse","No root cause",
AI1551="ODU HS","ACTIVE",
AI1551="IP &amp; VLAN","ACTIVE",
AI1551="Warehouse HUAWEI","SPARE-ISSUE",
AI1551="SPARE-HS","SPARE-ISSUE",
AI1551="Power Telco","ACTIVE", AI1551="no impacts","no impacts"
),"")</f>
        <v>no impacts</v>
      </c>
      <c r="AK1551" s="23" t="s">
        <v>5537</v>
      </c>
      <c r="AL1551" s="23" t="str">
        <f t="shared" si="39"/>
        <v>CTR_525</v>
      </c>
      <c r="AN1551" s="9" t="s">
        <v>5537</v>
      </c>
      <c r="AO1551" s="23" t="str">
        <f>_xlfn.XLOOKUP(B1551,'INCIDENT-05-03-2026'!E:E,'INCIDENT-05-03-2026'!F:F,"")</f>
        <v/>
      </c>
      <c r="AP1551" s="7" t="s">
        <v>5537</v>
      </c>
      <c r="AQ1551" s="6"/>
      <c r="AR1551" s="7"/>
      <c r="AS1551" s="3" t="str">
        <f>_xlfn.XLOOKUP(B1551,'[3]tt num | region | site id'!$C:$C,'[3]tt num | region | site id'!$Q:$Q,"")</f>
        <v/>
      </c>
      <c r="AT1551" s="24" t="str">
        <f>_xlfn.XLOOKUP(B1551,'[4]Cells Huawei 03052026 12h'!$B:$B,'[4]Cells Huawei 03052026 12h'!$T:$T,"")</f>
        <v/>
      </c>
      <c r="AU1551" s="24" t="str">
        <f>_xlfn.XLOOKUP(B1551,'[5]cells down 02052026 8h50'!$B:$B,'[5]cells down 02052026 8h50'!$R:$R,"")</f>
        <v/>
      </c>
      <c r="AV1551" s="24" t="str">
        <f>_xlfn.XLOOKUP(B1551,'[5]cells down 02052026 13h50'!$B:$B,'[5]cells down 02052026 13h50'!$R:$R,"")</f>
        <v/>
      </c>
      <c r="AW1551" s="24" t="str">
        <f>_xlfn.XLOOKUP(B1551,'[5]cells down 02052026 13h50'!$B:$B,'[5]cells down 02052026 13h50'!$R:$R,"")</f>
        <v/>
      </c>
      <c r="AX1551" s="24" t="str">
        <f>_xlfn.XLOOKUP(B1551,'[6]cell downs 03052026 8h40 '!$B:$B,'[6]cell downs 03052026 8h40 '!$R:$R,"")</f>
        <v/>
      </c>
      <c r="AY1551" s="24" t="str">
        <f>_xlfn.XLOOKUP(B1551,'[7]ALL SITES DOWN'!$D:$D,'[7]ALL SITES DOWN'!$J:$J,"")</f>
        <v/>
      </c>
      <c r="AZ1551" s="24" t="str">
        <f>_xlfn.XLOOKUP(B1551,'[8]ALL SITES DOWN'!$D:$D,'[8]ALL SITES DOWN'!$J:$J,"")</f>
        <v/>
      </c>
      <c r="BA1551" s="9" t="str">
        <f>_xlfn.XLOOKUP(B1551,[9]sheet1!$AC:$AC,[9]sheet1!$AF:$AF,"")</f>
        <v/>
      </c>
      <c r="BB1551" s="14" t="s">
        <v>5537</v>
      </c>
      <c r="BC1551" s="14" t="s">
        <v>5537</v>
      </c>
      <c r="BD1551" s="14" t="str">
        <f>_xlfn.XLOOKUP(B1551,'[10]cell downs 18042026 17h'!$B:$B,'[10]cell downs 18042026 17h'!$B:$B,"")</f>
        <v/>
      </c>
      <c r="BE1551" s="14" t="str">
        <f>_xlfn.XLOOKUP(B1551,'[11]Cells Huawei 19042026 15h'!$B:$B,'[11]Cells Huawei 19042026 15h'!$B:$B,"")</f>
        <v/>
      </c>
      <c r="BF1551" s="9" t="str">
        <f>_xlfn.XLOOKUP(B1551,'[12]cells down 19042026 9H40'!$B:$B,'[12]cells down 19042026 9H40'!$B:$B,"")</f>
        <v/>
      </c>
      <c r="BG1551" s="9" t="s">
        <v>1950</v>
      </c>
      <c r="BH1551" s="9" t="s">
        <v>12</v>
      </c>
    </row>
    <row r="1552" spans="1:60" s="9" customFormat="1" x14ac:dyDescent="0.3">
      <c r="A1552" s="1" t="s">
        <v>3483</v>
      </c>
      <c r="B1552" s="8" t="s">
        <v>3484</v>
      </c>
      <c r="C1552" s="3" t="str">
        <f>_xlfn.XLOOKUP(B1552,'[1]daily break down'!$D:$D,'[1]daily break down'!$E:$E,"")</f>
        <v>Yaounde</v>
      </c>
      <c r="D1552" s="1" t="s">
        <v>11</v>
      </c>
      <c r="E1552" s="1" t="s">
        <v>12</v>
      </c>
      <c r="F1552" s="3" t="s">
        <v>37</v>
      </c>
      <c r="G1552" s="1" t="s">
        <v>38</v>
      </c>
      <c r="H1552" s="42" t="str">
        <f>_xlfn.XLOOKUP(B1552,[2]CALCULATION!$B:$B,[2]CALCULATION!$H:$H,"")</f>
        <v>ZTE</v>
      </c>
      <c r="I1552" s="34">
        <v>0</v>
      </c>
      <c r="J1552" s="34">
        <v>0</v>
      </c>
      <c r="K1552" s="34">
        <v>0</v>
      </c>
      <c r="L1552" s="34">
        <v>0</v>
      </c>
      <c r="M1552" s="34">
        <v>0</v>
      </c>
      <c r="N1552" s="34">
        <v>0</v>
      </c>
      <c r="O1552" s="34">
        <v>0</v>
      </c>
      <c r="P1552" s="34">
        <v>0</v>
      </c>
      <c r="Q1552" s="34">
        <v>0</v>
      </c>
      <c r="R1552" s="34">
        <v>0</v>
      </c>
      <c r="S1552" s="35">
        <v>0</v>
      </c>
      <c r="T1552" s="35">
        <v>0</v>
      </c>
      <c r="U1552" s="35">
        <v>0</v>
      </c>
      <c r="V1552" s="35">
        <v>0</v>
      </c>
      <c r="W1552" s="35">
        <v>0</v>
      </c>
      <c r="X1552" s="35">
        <v>0</v>
      </c>
      <c r="Y1552" s="35">
        <v>0</v>
      </c>
      <c r="Z1552" s="35">
        <v>0</v>
      </c>
      <c r="AA1552" s="35">
        <v>0</v>
      </c>
      <c r="AB1552" s="35">
        <v>0</v>
      </c>
      <c r="AC1552" s="35">
        <v>0</v>
      </c>
      <c r="AD1552" s="35">
        <v>0</v>
      </c>
      <c r="AE1552" s="58" t="s">
        <v>5560</v>
      </c>
      <c r="AF1552" s="58"/>
      <c r="AG1552" s="57" t="str" cm="1">
        <f t="array" ref="AG1552">IFERROR(_xlfn.IFS(
AI1552="MPR ISSUE","PDH",
AI1552="BSS Hardware Issue","BSS",
AI1552="Sites strategiques, MLL, Pylone, etc.","ENVTECH",
AI1552="AKTIVCO DEFAUT GE &amp; POWER Cabinet","AKTIVCO",
AI1552="AKTIVCO Coupure ENEO &amp; Baisse de tension","AKTIVCO GRID ONLY",
AI1552="Coupure ENEO &amp; Baisse de tension","IHS GRID ONLY",
AI1552="Defaut GE &amp; POWER Cabinet","IHS",
AI1552="Sharing","Partners",
AI1552="Sites strategiques &amp; DataCenter","SST &amp; DC",
AI1552="Exclu","Exclu",
AI1552="SAT","SAT",
AI1552="SPARE-ISSUE","SPARE-ISSUE",
AI1552="Fiber CAmtel","TRANS_FO_CAMTEL",
AI1552="Fiber AOF","Fiber AOF",
AI1552="Projet OCM (HUAWEI)","TRAVAUX-HUAWEI",
AI1552="Projet OCM (NOKIA)","TRAVAUX-NOKIA",
AI1552="ACCESS-ISSUE","ACCESS-ISSUE",
AI1552="Projet OCM (ZTE, NOKIA, autres projets)","TRAVAUX OCM",
AI1552="No root CAuse","No root cause",
AI1552="ODU HS","PDH",
AI1552="IP &amp; VLAN","PDH",
AI1552="Warehouse HUAWEI","SPARE-ISSUE",
AI1552="SPARE-HS","SPARE-ISSUE",
AI1552="Power Telco","BSS",AI1552="no impacts","no impacts"
),"")</f>
        <v>no impacts</v>
      </c>
      <c r="AH1552" s="57" t="str" cm="1">
        <f t="array" ref="AH1552">IFERROR(_xlfn.IFS(
AI1552="MPR ISSUE","TX ISSUE",
AI1552="BSS Hardware Issue","RAN ISSUE",
AI1552="Sites strategiques, MLL, Pylone, etc.","ENVTECH",
AI1552="AKTIVCO DEFAUT GE &amp; POWER Cabinet","POWER ISSUE",
AI1552="AKTIVCO Coupure ENEO &amp; Baisse de tension","POWER ISSUE",
AI1552="Coupure ENEO &amp; Baisse de tension","POWER ISSUE",
AI1552="Defaut GE &amp; POWER Cabinet","POWER ISSUE",
AI1552="Sharing","POWER ISSUE",
AI1552="Sites strategiques &amp; DataCenter","POWER ISSUE",
AI1552="Exclu","Exclu",
AI1552="SAT","TX ISSUE",
AI1552="SPARE-ISSUE","SPARE-ISSUE",
AI1552="Fiber CAmtel","TX ISSUE",
AI1552="Fiber AOF","TX ISSUE",
AI1552="Projet OCM (HUAWEI)","TRAVAUX-HUAWEI",
AI1552="Projet OCM (NOKIA)","TRAVAUX -NOKIA",
AI1552="ACCESS-ISSUE","ACCESS-ISSUE",
AI1552="Projet OCM (ZTE, NOKIA, autres projets)","TRAVAUX OCM",
AI1552="No root CAuse","No root cause",
AI1552="ODU HS","TX ISSUE",
AI1552="IP &amp; VLAN","TX ISSUE",
AI1552="Warehouse HUAWEI","SPARE-ISSUE",
AI1552="SPARE-HS","SPARE-ISSUE",
AI1552="Power Telco","RAN ISSUE",AI1552="no impacts","no impacts"
),"")</f>
        <v>no impacts</v>
      </c>
      <c r="AI1552" s="85" t="s">
        <v>5998</v>
      </c>
      <c r="AJ1552" s="57" t="str" cm="1">
        <f t="array" ref="AJ1552">IFERROR(_xlfn.IFS(
AI1552="MPR ISSUE","ACTIVE",
AI1552="BSS Hardware Issue","ACTIVE",
AI1552="Sites strategiques, MLL, Pylone, etc.","PASSIVE",
AI1552="AKTIVCO DEFAUT GE &amp; POWER Cabinet","PASSIVE",
AI1552="AKTIVCO Coupure ENEO &amp; Baisse de tension","PASSIVE",
AI1552="Coupure ENEO &amp; Baisse de tension","PASSIVE",
AI1552="Defaut GE &amp; POWER Cabinet","PASSIVE",
AI1552="Sharing","PASSIVE",
AI1552="Sites strategiques &amp; DataCenter","PASSIVE",
AI1552="Exclu","Exclu",
AI1552="SAT","ACTIVE",
AI1552="SPARE-ISSUE","SPARE-ISSUE",
AI1552="Fiber CAmtel","ACTIVE",
AI1552="Fiber AOF","ACTIVE",
AI1552="Projet OCM (HUAWEI)","PLANNED WORKS",
AI1552="Projet OCM (NOKIA)","PLANNED WORKS",
AI1552="ACCESS-ISSUE","ACCESS-ISSUE",
AI1552="Projet OCM (ZTE, NOKIA, autres projets)","PLANNED WORKS",
AI1552="No root CAuse","No root cause",
AI1552="ODU HS","ACTIVE",
AI1552="IP &amp; VLAN","ACTIVE",
AI1552="Warehouse HUAWEI","SPARE-ISSUE",
AI1552="SPARE-HS","SPARE-ISSUE",
AI1552="Power Telco","ACTIVE", AI1552="no impacts","no impacts"
),"")</f>
        <v>no impacts</v>
      </c>
      <c r="AK1552" s="23" t="s">
        <v>5537</v>
      </c>
      <c r="AL1552" s="23" t="str">
        <f t="shared" si="39"/>
        <v>CTR_486</v>
      </c>
      <c r="AN1552" s="9" t="s">
        <v>5537</v>
      </c>
      <c r="AO1552" s="23" t="str">
        <f>_xlfn.XLOOKUP(B1552,'INCIDENT-05-03-2026'!E:E,'INCIDENT-05-03-2026'!F:F,"")</f>
        <v/>
      </c>
      <c r="AP1552" s="7" t="s">
        <v>5537</v>
      </c>
      <c r="AQ1552" s="6"/>
      <c r="AR1552" s="7"/>
      <c r="AS1552" s="3" t="str">
        <f>_xlfn.XLOOKUP(B1552,'[3]tt num | region | site id'!$C:$C,'[3]tt num | region | site id'!$Q:$Q,"")</f>
        <v/>
      </c>
      <c r="AT1552" s="24" t="str">
        <f>_xlfn.XLOOKUP(B1552,'[4]Cells Huawei 03052026 12h'!$B:$B,'[4]Cells Huawei 03052026 12h'!$T:$T,"")</f>
        <v/>
      </c>
      <c r="AU1552" s="24" t="str">
        <f>_xlfn.XLOOKUP(B1552,'[5]cells down 02052026 8h50'!$B:$B,'[5]cells down 02052026 8h50'!$R:$R,"")</f>
        <v/>
      </c>
      <c r="AV1552" s="24" t="str">
        <f>_xlfn.XLOOKUP(B1552,'[5]cells down 02052026 13h50'!$B:$B,'[5]cells down 02052026 13h50'!$R:$R,"")</f>
        <v/>
      </c>
      <c r="AW1552" s="24" t="str">
        <f>_xlfn.XLOOKUP(B1552,'[5]cells down 02052026 13h50'!$B:$B,'[5]cells down 02052026 13h50'!$R:$R,"")</f>
        <v/>
      </c>
      <c r="AX1552" s="24" t="str">
        <f>_xlfn.XLOOKUP(B1552,'[6]cell downs 03052026 8h40 '!$B:$B,'[6]cell downs 03052026 8h40 '!$R:$R,"")</f>
        <v/>
      </c>
      <c r="AY1552" s="24" t="str">
        <f>_xlfn.XLOOKUP(B1552,'[7]ALL SITES DOWN'!$D:$D,'[7]ALL SITES DOWN'!$J:$J,"")</f>
        <v/>
      </c>
      <c r="AZ1552" s="24" t="str">
        <f>_xlfn.XLOOKUP(B1552,'[8]ALL SITES DOWN'!$D:$D,'[8]ALL SITES DOWN'!$J:$J,"")</f>
        <v/>
      </c>
      <c r="BA1552" s="9" t="str">
        <f>_xlfn.XLOOKUP(B1552,[9]sheet1!$AC:$AC,[9]sheet1!$AF:$AF,"")</f>
        <v/>
      </c>
      <c r="BB1552" s="14" t="s">
        <v>5537</v>
      </c>
      <c r="BC1552" s="14" t="s">
        <v>5537</v>
      </c>
      <c r="BD1552" s="14" t="str">
        <f>_xlfn.XLOOKUP(B1552,'[10]cell downs 18042026 17h'!$B:$B,'[10]cell downs 18042026 17h'!$B:$B,"")</f>
        <v/>
      </c>
      <c r="BE1552" s="14" t="str">
        <f>_xlfn.XLOOKUP(B1552,'[11]Cells Huawei 19042026 15h'!$B:$B,'[11]Cells Huawei 19042026 15h'!$B:$B,"")</f>
        <v/>
      </c>
      <c r="BF1552" s="9" t="str">
        <f>_xlfn.XLOOKUP(B1552,'[12]cells down 19042026 9H40'!$B:$B,'[12]cells down 19042026 9H40'!$B:$B,"")</f>
        <v/>
      </c>
      <c r="BG1552" s="9" t="s">
        <v>3484</v>
      </c>
      <c r="BH1552" s="9" t="s">
        <v>5537</v>
      </c>
    </row>
    <row r="1553" spans="1:60" s="9" customFormat="1" ht="27" customHeight="1" x14ac:dyDescent="0.3">
      <c r="A1553" s="1" t="s">
        <v>2705</v>
      </c>
      <c r="B1553" s="8" t="s">
        <v>2706</v>
      </c>
      <c r="C1553" s="3" t="str">
        <f>_xlfn.XLOOKUP(B1553,'[1]daily break down'!$D:$D,'[1]daily break down'!$E:$E,"")</f>
        <v>Yaounde</v>
      </c>
      <c r="D1553" s="1" t="s">
        <v>21</v>
      </c>
      <c r="E1553" s="1" t="s">
        <v>80</v>
      </c>
      <c r="F1553" s="3" t="s">
        <v>37</v>
      </c>
      <c r="G1553" s="1" t="s">
        <v>38</v>
      </c>
      <c r="H1553" s="42" t="str">
        <f>_xlfn.XLOOKUP(B1553,[2]CALCULATION!$B:$B,[2]CALCULATION!$H:$H,"")</f>
        <v>ZTE</v>
      </c>
      <c r="I1553" s="34">
        <v>5.5391651185818702</v>
      </c>
      <c r="J1553" s="34">
        <v>0</v>
      </c>
      <c r="K1553" s="34">
        <v>0</v>
      </c>
      <c r="L1553" s="34">
        <v>0</v>
      </c>
      <c r="M1553" s="34">
        <v>0</v>
      </c>
      <c r="N1553" s="34">
        <v>0</v>
      </c>
      <c r="O1553" s="34">
        <v>0</v>
      </c>
      <c r="P1553" s="34">
        <v>0</v>
      </c>
      <c r="Q1553" s="34">
        <v>0</v>
      </c>
      <c r="R1553" s="34">
        <v>0</v>
      </c>
      <c r="S1553" s="35">
        <v>0</v>
      </c>
      <c r="T1553" s="35">
        <v>0</v>
      </c>
      <c r="U1553" s="35">
        <v>0</v>
      </c>
      <c r="V1553" s="35">
        <v>0</v>
      </c>
      <c r="W1553" s="35">
        <v>0</v>
      </c>
      <c r="X1553" s="35">
        <v>0</v>
      </c>
      <c r="Y1553" s="35">
        <v>0</v>
      </c>
      <c r="Z1553" s="35">
        <v>0</v>
      </c>
      <c r="AA1553" s="35">
        <v>0</v>
      </c>
      <c r="AB1553" s="35">
        <v>0</v>
      </c>
      <c r="AC1553" s="35">
        <v>0</v>
      </c>
      <c r="AD1553" s="35">
        <v>0</v>
      </c>
      <c r="AE1553" s="58" t="s">
        <v>5560</v>
      </c>
      <c r="AF1553" s="58"/>
      <c r="AG1553" s="57" t="str" cm="1">
        <f t="array" ref="AG1553">IFERROR(_xlfn.IFS(
AI1553="MPR ISSUE","PDH",
AI1553="BSS Hardware Issue","BSS",
AI1553="Sites strategiques, MLL, Pylone, etc.","ENVTECH",
AI1553="AKTIVCO DEFAUT GE &amp; POWER Cabinet","AKTIVCO",
AI1553="AKTIVCO Coupure ENEO &amp; Baisse de tension","AKTIVCO GRID ONLY",
AI1553="Coupure ENEO &amp; Baisse de tension","IHS GRID ONLY",
AI1553="Defaut GE &amp; POWER Cabinet","IHS",
AI1553="Sharing","Partners",
AI1553="Sites strategiques &amp; DataCenter","SST &amp; DC",
AI1553="Exclu","Exclu",
AI1553="SAT","SAT",
AI1553="SPARE-ISSUE","SPARE-ISSUE",
AI1553="Fiber CAmtel","TRANS_FO_CAMTEL",
AI1553="Fiber AOF","Fiber AOF",
AI1553="Projet OCM (HUAWEI)","TRAVAUX-HUAWEI",
AI1553="Projet OCM (NOKIA)","TRAVAUX-NOKIA",
AI1553="ACCESS-ISSUE","ACCESS-ISSUE",
AI1553="Projet OCM (ZTE, NOKIA, autres projets)","TRAVAUX OCM",
AI1553="No root CAuse","No root cause",
AI1553="ODU HS","PDH",
AI1553="IP &amp; VLAN","PDH",
AI1553="Warehouse HUAWEI","SPARE-ISSUE",
AI1553="SPARE-HS","SPARE-ISSUE",
AI1553="Power Telco","BSS",AI1553="no impacts","no impacts"
),"")</f>
        <v>no impacts</v>
      </c>
      <c r="AH1553" s="57" t="str" cm="1">
        <f t="array" ref="AH1553">IFERROR(_xlfn.IFS(
AI1553="MPR ISSUE","TX ISSUE",
AI1553="BSS Hardware Issue","RAN ISSUE",
AI1553="Sites strategiques, MLL, Pylone, etc.","ENVTECH",
AI1553="AKTIVCO DEFAUT GE &amp; POWER Cabinet","POWER ISSUE",
AI1553="AKTIVCO Coupure ENEO &amp; Baisse de tension","POWER ISSUE",
AI1553="Coupure ENEO &amp; Baisse de tension","POWER ISSUE",
AI1553="Defaut GE &amp; POWER Cabinet","POWER ISSUE",
AI1553="Sharing","POWER ISSUE",
AI1553="Sites strategiques &amp; DataCenter","POWER ISSUE",
AI1553="Exclu","Exclu",
AI1553="SAT","TX ISSUE",
AI1553="SPARE-ISSUE","SPARE-ISSUE",
AI1553="Fiber CAmtel","TX ISSUE",
AI1553="Fiber AOF","TX ISSUE",
AI1553="Projet OCM (HUAWEI)","TRAVAUX-HUAWEI",
AI1553="Projet OCM (NOKIA)","TRAVAUX -NOKIA",
AI1553="ACCESS-ISSUE","ACCESS-ISSUE",
AI1553="Projet OCM (ZTE, NOKIA, autres projets)","TRAVAUX OCM",
AI1553="No root CAuse","No root cause",
AI1553="ODU HS","TX ISSUE",
AI1553="IP &amp; VLAN","TX ISSUE",
AI1553="Warehouse HUAWEI","SPARE-ISSUE",
AI1553="SPARE-HS","SPARE-ISSUE",
AI1553="Power Telco","RAN ISSUE",AI1553="no impacts","no impacts"
),"")</f>
        <v>no impacts</v>
      </c>
      <c r="AI1553" s="85" t="s">
        <v>5998</v>
      </c>
      <c r="AJ1553" s="57" t="str" cm="1">
        <f t="array" ref="AJ1553">IFERROR(_xlfn.IFS(
AI1553="MPR ISSUE","ACTIVE",
AI1553="BSS Hardware Issue","ACTIVE",
AI1553="Sites strategiques, MLL, Pylone, etc.","PASSIVE",
AI1553="AKTIVCO DEFAUT GE &amp; POWER Cabinet","PASSIVE",
AI1553="AKTIVCO Coupure ENEO &amp; Baisse de tension","PASSIVE",
AI1553="Coupure ENEO &amp; Baisse de tension","PASSIVE",
AI1553="Defaut GE &amp; POWER Cabinet","PASSIVE",
AI1553="Sharing","PASSIVE",
AI1553="Sites strategiques &amp; DataCenter","PASSIVE",
AI1553="Exclu","Exclu",
AI1553="SAT","ACTIVE",
AI1553="SPARE-ISSUE","SPARE-ISSUE",
AI1553="Fiber CAmtel","ACTIVE",
AI1553="Fiber AOF","ACTIVE",
AI1553="Projet OCM (HUAWEI)","PLANNED WORKS",
AI1553="Projet OCM (NOKIA)","PLANNED WORKS",
AI1553="ACCESS-ISSUE","ACCESS-ISSUE",
AI1553="Projet OCM (ZTE, NOKIA, autres projets)","PLANNED WORKS",
AI1553="No root CAuse","No root cause",
AI1553="ODU HS","ACTIVE",
AI1553="IP &amp; VLAN","ACTIVE",
AI1553="Warehouse HUAWEI","SPARE-ISSUE",
AI1553="SPARE-HS","SPARE-ISSUE",
AI1553="Power Telco","ACTIVE", AI1553="no impacts","no impacts"
),"")</f>
        <v>no impacts</v>
      </c>
      <c r="AK1553" s="23" t="s">
        <v>5537</v>
      </c>
      <c r="AL1553" s="23" t="str">
        <f t="shared" si="39"/>
        <v>CTR_628</v>
      </c>
      <c r="AN1553" s="9" t="s">
        <v>5537</v>
      </c>
      <c r="AO1553" s="23" t="str">
        <f>_xlfn.XLOOKUP(B1553,'INCIDENT-05-03-2026'!E:E,'INCIDENT-05-03-2026'!F:F,"")</f>
        <v/>
      </c>
      <c r="AP1553" s="7" t="s">
        <v>5537</v>
      </c>
      <c r="AQ1553" s="6"/>
      <c r="AR1553" s="7"/>
      <c r="AS1553" s="3" t="str">
        <f>_xlfn.XLOOKUP(B1553,'[3]tt num | region | site id'!$C:$C,'[3]tt num | region | site id'!$Q:$Q,"")</f>
        <v/>
      </c>
      <c r="AT1553" s="24" t="str">
        <f>_xlfn.XLOOKUP(B1553,'[4]Cells Huawei 03052026 12h'!$B:$B,'[4]Cells Huawei 03052026 12h'!$T:$T,"")</f>
        <v/>
      </c>
      <c r="AU1553" s="24" t="str">
        <f>_xlfn.XLOOKUP(B1553,'[5]cells down 02052026 8h50'!$B:$B,'[5]cells down 02052026 8h50'!$R:$R,"")</f>
        <v/>
      </c>
      <c r="AV1553" s="24" t="str">
        <f>_xlfn.XLOOKUP(B1553,'[5]cells down 02052026 13h50'!$B:$B,'[5]cells down 02052026 13h50'!$R:$R,"")</f>
        <v/>
      </c>
      <c r="AW1553" s="24" t="str">
        <f>_xlfn.XLOOKUP(B1553,'[5]cells down 02052026 13h50'!$B:$B,'[5]cells down 02052026 13h50'!$R:$R,"")</f>
        <v/>
      </c>
      <c r="AX1553" s="24" t="str">
        <f>_xlfn.XLOOKUP(B1553,'[6]cell downs 03052026 8h40 '!$B:$B,'[6]cell downs 03052026 8h40 '!$R:$R,"")</f>
        <v/>
      </c>
      <c r="AY1553" s="24" t="str">
        <f>_xlfn.XLOOKUP(B1553,'[7]ALL SITES DOWN'!$D:$D,'[7]ALL SITES DOWN'!$J:$J,"")</f>
        <v/>
      </c>
      <c r="AZ1553" s="24" t="str">
        <f>_xlfn.XLOOKUP(B1553,'[8]ALL SITES DOWN'!$D:$D,'[8]ALL SITES DOWN'!$J:$J,"")</f>
        <v/>
      </c>
      <c r="BA1553" s="9" t="str">
        <f>_xlfn.XLOOKUP(B1553,[9]sheet1!$AC:$AC,[9]sheet1!$AF:$AF,"")</f>
        <v/>
      </c>
      <c r="BB1553" s="14" t="s">
        <v>5537</v>
      </c>
      <c r="BC1553" s="14" t="s">
        <v>5537</v>
      </c>
      <c r="BD1553" s="14" t="str">
        <f>_xlfn.XLOOKUP(B1553,'[10]cell downs 18042026 17h'!$B:$B,'[10]cell downs 18042026 17h'!$B:$B,"")</f>
        <v/>
      </c>
      <c r="BE1553" s="14" t="str">
        <f>_xlfn.XLOOKUP(B1553,'[11]Cells Huawei 19042026 15h'!$B:$B,'[11]Cells Huawei 19042026 15h'!$B:$B,"")</f>
        <v/>
      </c>
      <c r="BF1553" s="9" t="str">
        <f>_xlfn.XLOOKUP(B1553,'[12]cells down 19042026 9H40'!$B:$B,'[12]cells down 19042026 9H40'!$B:$B,"")</f>
        <v/>
      </c>
      <c r="BG1553" s="9" t="s">
        <v>5537</v>
      </c>
      <c r="BH1553" s="9" t="s">
        <v>12</v>
      </c>
    </row>
    <row r="1554" spans="1:60" s="9" customFormat="1" x14ac:dyDescent="0.3">
      <c r="A1554" s="1" t="s">
        <v>2742</v>
      </c>
      <c r="B1554" s="8" t="s">
        <v>2743</v>
      </c>
      <c r="C1554" s="3" t="str">
        <f>_xlfn.XLOOKUP(B1554,'[1]daily break down'!$D:$D,'[1]daily break down'!$E:$E,"")</f>
        <v>Yaounde</v>
      </c>
      <c r="D1554" s="1" t="s">
        <v>5519</v>
      </c>
      <c r="E1554" s="1" t="s">
        <v>12</v>
      </c>
      <c r="F1554" s="3" t="s">
        <v>37</v>
      </c>
      <c r="G1554" s="1" t="s">
        <v>38</v>
      </c>
      <c r="H1554" s="42" t="str">
        <f>_xlfn.XLOOKUP(B1554,[2]CALCULATION!$B:$B,[2]CALCULATION!$H:$H,"")</f>
        <v>ZTE</v>
      </c>
      <c r="I1554" s="34">
        <v>0</v>
      </c>
      <c r="J1554" s="34">
        <v>0</v>
      </c>
      <c r="K1554" s="34">
        <v>0</v>
      </c>
      <c r="L1554" s="34">
        <v>0</v>
      </c>
      <c r="M1554" s="34">
        <v>0</v>
      </c>
      <c r="N1554" s="34">
        <v>0</v>
      </c>
      <c r="O1554" s="34">
        <v>0</v>
      </c>
      <c r="P1554" s="34">
        <v>0</v>
      </c>
      <c r="Q1554" s="34">
        <v>0</v>
      </c>
      <c r="R1554" s="34">
        <v>0</v>
      </c>
      <c r="S1554" s="35">
        <v>0</v>
      </c>
      <c r="T1554" s="35">
        <v>0</v>
      </c>
      <c r="U1554" s="35">
        <v>0</v>
      </c>
      <c r="V1554" s="35">
        <v>0</v>
      </c>
      <c r="W1554" s="35">
        <v>0</v>
      </c>
      <c r="X1554" s="35">
        <v>0</v>
      </c>
      <c r="Y1554" s="35">
        <v>0</v>
      </c>
      <c r="Z1554" s="35">
        <v>0</v>
      </c>
      <c r="AA1554" s="35">
        <v>0</v>
      </c>
      <c r="AB1554" s="35">
        <v>0</v>
      </c>
      <c r="AC1554" s="35">
        <v>0</v>
      </c>
      <c r="AD1554" s="35">
        <v>0</v>
      </c>
      <c r="AE1554" s="58" t="s">
        <v>5560</v>
      </c>
      <c r="AF1554" s="58"/>
      <c r="AG1554" s="57" t="str" cm="1">
        <f t="array" ref="AG1554">IFERROR(_xlfn.IFS(
AI1554="MPR ISSUE","PDH",
AI1554="BSS Hardware Issue","BSS",
AI1554="Sites strategiques, MLL, Pylone, etc.","ENVTECH",
AI1554="AKTIVCO DEFAUT GE &amp; POWER Cabinet","AKTIVCO",
AI1554="AKTIVCO Coupure ENEO &amp; Baisse de tension","AKTIVCO GRID ONLY",
AI1554="Coupure ENEO &amp; Baisse de tension","IHS GRID ONLY",
AI1554="Defaut GE &amp; POWER Cabinet","IHS",
AI1554="Sharing","Partners",
AI1554="Sites strategiques &amp; DataCenter","SST &amp; DC",
AI1554="Exclu","Exclu",
AI1554="SAT","SAT",
AI1554="SPARE-ISSUE","SPARE-ISSUE",
AI1554="Fiber CAmtel","TRANS_FO_CAMTEL",
AI1554="Fiber AOF","Fiber AOF",
AI1554="Projet OCM (HUAWEI)","TRAVAUX-HUAWEI",
AI1554="Projet OCM (NOKIA)","TRAVAUX-NOKIA",
AI1554="ACCESS-ISSUE","ACCESS-ISSUE",
AI1554="Projet OCM (ZTE, NOKIA, autres projets)","TRAVAUX OCM",
AI1554="No root CAuse","No root cause",
AI1554="ODU HS","PDH",
AI1554="IP &amp; VLAN","PDH",
AI1554="Warehouse HUAWEI","SPARE-ISSUE",
AI1554="SPARE-HS","SPARE-ISSUE",
AI1554="Power Telco","BSS",AI1554="no impacts","no impacts"
),"")</f>
        <v>no impacts</v>
      </c>
      <c r="AH1554" s="57" t="str" cm="1">
        <f t="array" ref="AH1554">IFERROR(_xlfn.IFS(
AI1554="MPR ISSUE","TX ISSUE",
AI1554="BSS Hardware Issue","RAN ISSUE",
AI1554="Sites strategiques, MLL, Pylone, etc.","ENVTECH",
AI1554="AKTIVCO DEFAUT GE &amp; POWER Cabinet","POWER ISSUE",
AI1554="AKTIVCO Coupure ENEO &amp; Baisse de tension","POWER ISSUE",
AI1554="Coupure ENEO &amp; Baisse de tension","POWER ISSUE",
AI1554="Defaut GE &amp; POWER Cabinet","POWER ISSUE",
AI1554="Sharing","POWER ISSUE",
AI1554="Sites strategiques &amp; DataCenter","POWER ISSUE",
AI1554="Exclu","Exclu",
AI1554="SAT","TX ISSUE",
AI1554="SPARE-ISSUE","SPARE-ISSUE",
AI1554="Fiber CAmtel","TX ISSUE",
AI1554="Fiber AOF","TX ISSUE",
AI1554="Projet OCM (HUAWEI)","TRAVAUX-HUAWEI",
AI1554="Projet OCM (NOKIA)","TRAVAUX -NOKIA",
AI1554="ACCESS-ISSUE","ACCESS-ISSUE",
AI1554="Projet OCM (ZTE, NOKIA, autres projets)","TRAVAUX OCM",
AI1554="No root CAuse","No root cause",
AI1554="ODU HS","TX ISSUE",
AI1554="IP &amp; VLAN","TX ISSUE",
AI1554="Warehouse HUAWEI","SPARE-ISSUE",
AI1554="SPARE-HS","SPARE-ISSUE",
AI1554="Power Telco","RAN ISSUE",AI1554="no impacts","no impacts"
),"")</f>
        <v>no impacts</v>
      </c>
      <c r="AI1554" s="85" t="s">
        <v>5998</v>
      </c>
      <c r="AJ1554" s="57" t="str" cm="1">
        <f t="array" ref="AJ1554">IFERROR(_xlfn.IFS(
AI1554="MPR ISSUE","ACTIVE",
AI1554="BSS Hardware Issue","ACTIVE",
AI1554="Sites strategiques, MLL, Pylone, etc.","PASSIVE",
AI1554="AKTIVCO DEFAUT GE &amp; POWER Cabinet","PASSIVE",
AI1554="AKTIVCO Coupure ENEO &amp; Baisse de tension","PASSIVE",
AI1554="Coupure ENEO &amp; Baisse de tension","PASSIVE",
AI1554="Defaut GE &amp; POWER Cabinet","PASSIVE",
AI1554="Sharing","PASSIVE",
AI1554="Sites strategiques &amp; DataCenter","PASSIVE",
AI1554="Exclu","Exclu",
AI1554="SAT","ACTIVE",
AI1554="SPARE-ISSUE","SPARE-ISSUE",
AI1554="Fiber CAmtel","ACTIVE",
AI1554="Fiber AOF","ACTIVE",
AI1554="Projet OCM (HUAWEI)","PLANNED WORKS",
AI1554="Projet OCM (NOKIA)","PLANNED WORKS",
AI1554="ACCESS-ISSUE","ACCESS-ISSUE",
AI1554="Projet OCM (ZTE, NOKIA, autres projets)","PLANNED WORKS",
AI1554="No root CAuse","No root cause",
AI1554="ODU HS","ACTIVE",
AI1554="IP &amp; VLAN","ACTIVE",
AI1554="Warehouse HUAWEI","SPARE-ISSUE",
AI1554="SPARE-HS","SPARE-ISSUE",
AI1554="Power Telco","ACTIVE", AI1554="no impacts","no impacts"
),"")</f>
        <v>no impacts</v>
      </c>
      <c r="AK1554" s="23" t="s">
        <v>5537</v>
      </c>
      <c r="AL1554" s="23" t="str">
        <f t="shared" si="39"/>
        <v>CTR_006</v>
      </c>
      <c r="AN1554" s="9" t="s">
        <v>5537</v>
      </c>
      <c r="AO1554" s="23" t="str">
        <f>_xlfn.XLOOKUP(B1554,'INCIDENT-05-03-2026'!E:E,'INCIDENT-05-03-2026'!F:F,"")</f>
        <v/>
      </c>
      <c r="AP1554" s="7" t="s">
        <v>5537</v>
      </c>
      <c r="AQ1554" s="6"/>
      <c r="AR1554" s="7"/>
      <c r="AS1554" s="3" t="str">
        <f>_xlfn.XLOOKUP(B1554,'[3]tt num | region | site id'!$C:$C,'[3]tt num | region | site id'!$Q:$Q,"")</f>
        <v/>
      </c>
      <c r="AT1554" s="24" t="str">
        <f>_xlfn.XLOOKUP(B1554,'[4]Cells Huawei 03052026 12h'!$B:$B,'[4]Cells Huawei 03052026 12h'!$T:$T,"")</f>
        <v/>
      </c>
      <c r="AU1554" s="24" t="str">
        <f>_xlfn.XLOOKUP(B1554,'[5]cells down 02052026 8h50'!$B:$B,'[5]cells down 02052026 8h50'!$R:$R,"")</f>
        <v/>
      </c>
      <c r="AV1554" s="24" t="str">
        <f>_xlfn.XLOOKUP(B1554,'[5]cells down 02052026 13h50'!$B:$B,'[5]cells down 02052026 13h50'!$R:$R,"")</f>
        <v/>
      </c>
      <c r="AW1554" s="24" t="str">
        <f>_xlfn.XLOOKUP(B1554,'[5]cells down 02052026 13h50'!$B:$B,'[5]cells down 02052026 13h50'!$R:$R,"")</f>
        <v/>
      </c>
      <c r="AX1554" s="24" t="str">
        <f>_xlfn.XLOOKUP(B1554,'[6]cell downs 03052026 8h40 '!$B:$B,'[6]cell downs 03052026 8h40 '!$R:$R,"")</f>
        <v/>
      </c>
      <c r="AY1554" s="24" t="str">
        <f>_xlfn.XLOOKUP(B1554,'[7]ALL SITES DOWN'!$D:$D,'[7]ALL SITES DOWN'!$J:$J,"")</f>
        <v/>
      </c>
      <c r="AZ1554" s="24" t="str">
        <f>_xlfn.XLOOKUP(B1554,'[8]ALL SITES DOWN'!$D:$D,'[8]ALL SITES DOWN'!$J:$J,"")</f>
        <v/>
      </c>
      <c r="BA1554" s="9" t="str">
        <f>_xlfn.XLOOKUP(B1554,[9]sheet1!$AC:$AC,[9]sheet1!$AF:$AF,"")</f>
        <v/>
      </c>
      <c r="BB1554" s="14" t="s">
        <v>5537</v>
      </c>
      <c r="BC1554" s="14" t="s">
        <v>5537</v>
      </c>
      <c r="BD1554" s="14" t="str">
        <f>_xlfn.XLOOKUP(B1554,'[10]cell downs 18042026 17h'!$B:$B,'[10]cell downs 18042026 17h'!$B:$B,"")</f>
        <v/>
      </c>
      <c r="BE1554" s="14" t="str">
        <f>_xlfn.XLOOKUP(B1554,'[11]Cells Huawei 19042026 15h'!$B:$B,'[11]Cells Huawei 19042026 15h'!$B:$B,"")</f>
        <v/>
      </c>
      <c r="BF1554" s="9" t="str">
        <f>_xlfn.XLOOKUP(B1554,'[12]cells down 19042026 9H40'!$B:$B,'[12]cells down 19042026 9H40'!$B:$B,"")</f>
        <v/>
      </c>
      <c r="BG1554" s="9" t="s">
        <v>5537</v>
      </c>
      <c r="BH1554" s="9" t="s">
        <v>12</v>
      </c>
    </row>
    <row r="1555" spans="1:60" s="9" customFormat="1" x14ac:dyDescent="0.3">
      <c r="A1555" s="1" t="s">
        <v>2281</v>
      </c>
      <c r="B1555" s="8" t="s">
        <v>2282</v>
      </c>
      <c r="C1555" s="3" t="str">
        <f>_xlfn.XLOOKUP(B1555,'[1]daily break down'!$D:$D,'[1]daily break down'!$E:$E,"")</f>
        <v>Yaounde</v>
      </c>
      <c r="D1555" s="1" t="s">
        <v>11</v>
      </c>
      <c r="E1555" s="1" t="s">
        <v>12</v>
      </c>
      <c r="F1555" s="3" t="s">
        <v>37</v>
      </c>
      <c r="G1555" s="1" t="s">
        <v>38</v>
      </c>
      <c r="H1555" s="42" t="str">
        <f>_xlfn.XLOOKUP(B1555,[2]CALCULATION!$B:$B,[2]CALCULATION!$H:$H,"")</f>
        <v>ZTE</v>
      </c>
      <c r="I1555" s="34">
        <v>0</v>
      </c>
      <c r="J1555" s="34">
        <v>0</v>
      </c>
      <c r="K1555" s="34">
        <v>0</v>
      </c>
      <c r="L1555" s="34">
        <v>0</v>
      </c>
      <c r="M1555" s="34">
        <v>0</v>
      </c>
      <c r="N1555" s="34">
        <v>0</v>
      </c>
      <c r="O1555" s="34">
        <v>0</v>
      </c>
      <c r="P1555" s="34">
        <v>0</v>
      </c>
      <c r="Q1555" s="34">
        <v>0</v>
      </c>
      <c r="R1555" s="34">
        <v>0</v>
      </c>
      <c r="S1555" s="35">
        <v>0</v>
      </c>
      <c r="T1555" s="35">
        <v>0</v>
      </c>
      <c r="U1555" s="35">
        <v>0</v>
      </c>
      <c r="V1555" s="35">
        <v>0</v>
      </c>
      <c r="W1555" s="35">
        <v>0</v>
      </c>
      <c r="X1555" s="35">
        <v>0</v>
      </c>
      <c r="Y1555" s="35">
        <v>0</v>
      </c>
      <c r="Z1555" s="35">
        <v>0</v>
      </c>
      <c r="AA1555" s="35">
        <v>0</v>
      </c>
      <c r="AB1555" s="35">
        <v>0</v>
      </c>
      <c r="AC1555" s="35">
        <v>0</v>
      </c>
      <c r="AD1555" s="35">
        <v>0</v>
      </c>
      <c r="AE1555" s="58" t="s">
        <v>5560</v>
      </c>
      <c r="AF1555" s="58"/>
      <c r="AG1555" s="57" t="str" cm="1">
        <f t="array" ref="AG1555">IFERROR(_xlfn.IFS(
AI1555="MPR ISSUE","PDH",
AI1555="BSS Hardware Issue","BSS",
AI1555="Sites strategiques, MLL, Pylone, etc.","ENVTECH",
AI1555="AKTIVCO DEFAUT GE &amp; POWER Cabinet","AKTIVCO",
AI1555="AKTIVCO Coupure ENEO &amp; Baisse de tension","AKTIVCO GRID ONLY",
AI1555="Coupure ENEO &amp; Baisse de tension","IHS GRID ONLY",
AI1555="Defaut GE &amp; POWER Cabinet","IHS",
AI1555="Sharing","Partners",
AI1555="Sites strategiques &amp; DataCenter","SST &amp; DC",
AI1555="Exclu","Exclu",
AI1555="SAT","SAT",
AI1555="SPARE-ISSUE","SPARE-ISSUE",
AI1555="Fiber CAmtel","TRANS_FO_CAMTEL",
AI1555="Fiber AOF","Fiber AOF",
AI1555="Projet OCM (HUAWEI)","TRAVAUX-HUAWEI",
AI1555="Projet OCM (NOKIA)","TRAVAUX-NOKIA",
AI1555="ACCESS-ISSUE","ACCESS-ISSUE",
AI1555="Projet OCM (ZTE, NOKIA, autres projets)","TRAVAUX OCM",
AI1555="No root CAuse","No root cause",
AI1555="ODU HS","PDH",
AI1555="IP &amp; VLAN","PDH",
AI1555="Warehouse HUAWEI","SPARE-ISSUE",
AI1555="SPARE-HS","SPARE-ISSUE",
AI1555="Power Telco","BSS",AI1555="no impacts","no impacts"
),"")</f>
        <v>no impacts</v>
      </c>
      <c r="AH1555" s="57" t="str" cm="1">
        <f t="array" ref="AH1555">IFERROR(_xlfn.IFS(
AI1555="MPR ISSUE","TX ISSUE",
AI1555="BSS Hardware Issue","RAN ISSUE",
AI1555="Sites strategiques, MLL, Pylone, etc.","ENVTECH",
AI1555="AKTIVCO DEFAUT GE &amp; POWER Cabinet","POWER ISSUE",
AI1555="AKTIVCO Coupure ENEO &amp; Baisse de tension","POWER ISSUE",
AI1555="Coupure ENEO &amp; Baisse de tension","POWER ISSUE",
AI1555="Defaut GE &amp; POWER Cabinet","POWER ISSUE",
AI1555="Sharing","POWER ISSUE",
AI1555="Sites strategiques &amp; DataCenter","POWER ISSUE",
AI1555="Exclu","Exclu",
AI1555="SAT","TX ISSUE",
AI1555="SPARE-ISSUE","SPARE-ISSUE",
AI1555="Fiber CAmtel","TX ISSUE",
AI1555="Fiber AOF","TX ISSUE",
AI1555="Projet OCM (HUAWEI)","TRAVAUX-HUAWEI",
AI1555="Projet OCM (NOKIA)","TRAVAUX -NOKIA",
AI1555="ACCESS-ISSUE","ACCESS-ISSUE",
AI1555="Projet OCM (ZTE, NOKIA, autres projets)","TRAVAUX OCM",
AI1555="No root CAuse","No root cause",
AI1555="ODU HS","TX ISSUE",
AI1555="IP &amp; VLAN","TX ISSUE",
AI1555="Warehouse HUAWEI","SPARE-ISSUE",
AI1555="SPARE-HS","SPARE-ISSUE",
AI1555="Power Telco","RAN ISSUE",AI1555="no impacts","no impacts"
),"")</f>
        <v>no impacts</v>
      </c>
      <c r="AI1555" s="85" t="s">
        <v>5998</v>
      </c>
      <c r="AJ1555" s="57" t="str" cm="1">
        <f t="array" ref="AJ1555">IFERROR(_xlfn.IFS(
AI1555="MPR ISSUE","ACTIVE",
AI1555="BSS Hardware Issue","ACTIVE",
AI1555="Sites strategiques, MLL, Pylone, etc.","PASSIVE",
AI1555="AKTIVCO DEFAUT GE &amp; POWER Cabinet","PASSIVE",
AI1555="AKTIVCO Coupure ENEO &amp; Baisse de tension","PASSIVE",
AI1555="Coupure ENEO &amp; Baisse de tension","PASSIVE",
AI1555="Defaut GE &amp; POWER Cabinet","PASSIVE",
AI1555="Sharing","PASSIVE",
AI1555="Sites strategiques &amp; DataCenter","PASSIVE",
AI1555="Exclu","Exclu",
AI1555="SAT","ACTIVE",
AI1555="SPARE-ISSUE","SPARE-ISSUE",
AI1555="Fiber CAmtel","ACTIVE",
AI1555="Fiber AOF","ACTIVE",
AI1555="Projet OCM (HUAWEI)","PLANNED WORKS",
AI1555="Projet OCM (NOKIA)","PLANNED WORKS",
AI1555="ACCESS-ISSUE","ACCESS-ISSUE",
AI1555="Projet OCM (ZTE, NOKIA, autres projets)","PLANNED WORKS",
AI1555="No root CAuse","No root cause",
AI1555="ODU HS","ACTIVE",
AI1555="IP &amp; VLAN","ACTIVE",
AI1555="Warehouse HUAWEI","SPARE-ISSUE",
AI1555="SPARE-HS","SPARE-ISSUE",
AI1555="Power Telco","ACTIVE", AI1555="no impacts","no impacts"
),"")</f>
        <v>no impacts</v>
      </c>
      <c r="AK1555" s="23" t="s">
        <v>5537</v>
      </c>
      <c r="AL1555" s="23" t="str">
        <f t="shared" si="39"/>
        <v>CTR_625</v>
      </c>
      <c r="AN1555" s="9" t="s">
        <v>5537</v>
      </c>
      <c r="AO1555" s="23" t="str">
        <f>_xlfn.XLOOKUP(B1555,'INCIDENT-05-03-2026'!E:E,'INCIDENT-05-03-2026'!F:F,"")</f>
        <v/>
      </c>
      <c r="AP1555" s="7" t="s">
        <v>5537</v>
      </c>
      <c r="AQ1555" s="6"/>
      <c r="AR1555" s="7"/>
      <c r="AS1555" s="3" t="str">
        <f>_xlfn.XLOOKUP(B1555,'[3]tt num | region | site id'!$C:$C,'[3]tt num | region | site id'!$Q:$Q,"")</f>
        <v/>
      </c>
      <c r="AT1555" s="24" t="str">
        <f>_xlfn.XLOOKUP(B1555,'[4]Cells Huawei 03052026 12h'!$B:$B,'[4]Cells Huawei 03052026 12h'!$T:$T,"")</f>
        <v/>
      </c>
      <c r="AU1555" s="24" t="str">
        <f>_xlfn.XLOOKUP(B1555,'[5]cells down 02052026 8h50'!$B:$B,'[5]cells down 02052026 8h50'!$R:$R,"")</f>
        <v/>
      </c>
      <c r="AV1555" s="24" t="str">
        <f>_xlfn.XLOOKUP(B1555,'[5]cells down 02052026 13h50'!$B:$B,'[5]cells down 02052026 13h50'!$R:$R,"")</f>
        <v/>
      </c>
      <c r="AW1555" s="24" t="str">
        <f>_xlfn.XLOOKUP(B1555,'[5]cells down 02052026 13h50'!$B:$B,'[5]cells down 02052026 13h50'!$R:$R,"")</f>
        <v/>
      </c>
      <c r="AX1555" s="24" t="str">
        <f>_xlfn.XLOOKUP(B1555,'[6]cell downs 03052026 8h40 '!$B:$B,'[6]cell downs 03052026 8h40 '!$R:$R,"")</f>
        <v/>
      </c>
      <c r="AY1555" s="24" t="str">
        <f>_xlfn.XLOOKUP(B1555,'[7]ALL SITES DOWN'!$D:$D,'[7]ALL SITES DOWN'!$J:$J,"")</f>
        <v/>
      </c>
      <c r="AZ1555" s="24" t="str">
        <f>_xlfn.XLOOKUP(B1555,'[8]ALL SITES DOWN'!$D:$D,'[8]ALL SITES DOWN'!$J:$J,"")</f>
        <v/>
      </c>
      <c r="BA1555" s="9" t="str">
        <f>_xlfn.XLOOKUP(B1555,[9]sheet1!$AC:$AC,[9]sheet1!$AF:$AF,"")</f>
        <v/>
      </c>
      <c r="BB1555" s="14" t="s">
        <v>5537</v>
      </c>
      <c r="BC1555" s="14" t="s">
        <v>5537</v>
      </c>
      <c r="BD1555" s="14" t="str">
        <f>_xlfn.XLOOKUP(B1555,'[10]cell downs 18042026 17h'!$B:$B,'[10]cell downs 18042026 17h'!$B:$B,"")</f>
        <v/>
      </c>
      <c r="BE1555" s="14" t="str">
        <f>_xlfn.XLOOKUP(B1555,'[11]Cells Huawei 19042026 15h'!$B:$B,'[11]Cells Huawei 19042026 15h'!$B:$B,"")</f>
        <v/>
      </c>
      <c r="BF1555" s="9" t="str">
        <f>_xlfn.XLOOKUP(B1555,'[12]cells down 19042026 9H40'!$B:$B,'[12]cells down 19042026 9H40'!$B:$B,"")</f>
        <v/>
      </c>
      <c r="BG1555" s="9" t="s">
        <v>2282</v>
      </c>
      <c r="BH1555" s="9" t="s">
        <v>12</v>
      </c>
    </row>
    <row r="1556" spans="1:60" s="9" customFormat="1" x14ac:dyDescent="0.3">
      <c r="A1556" s="1" t="s">
        <v>3157</v>
      </c>
      <c r="B1556" s="8" t="s">
        <v>3158</v>
      </c>
      <c r="C1556" s="3" t="str">
        <f>_xlfn.XLOOKUP(B1556,'[1]daily break down'!$D:$D,'[1]daily break down'!$E:$E,"")</f>
        <v>Yaounde</v>
      </c>
      <c r="D1556" s="1" t="s">
        <v>21</v>
      </c>
      <c r="E1556" s="1" t="s">
        <v>125</v>
      </c>
      <c r="F1556" s="3" t="s">
        <v>37</v>
      </c>
      <c r="G1556" s="1" t="s">
        <v>38</v>
      </c>
      <c r="H1556" s="42" t="str">
        <f>_xlfn.XLOOKUP(B1556,[2]CALCULATION!$B:$B,[2]CALCULATION!$H:$H,"")</f>
        <v>ZTE</v>
      </c>
      <c r="I1556" s="34">
        <v>0</v>
      </c>
      <c r="J1556" s="34">
        <v>0</v>
      </c>
      <c r="K1556" s="34">
        <v>0</v>
      </c>
      <c r="L1556" s="34">
        <v>0</v>
      </c>
      <c r="M1556" s="34">
        <v>0.38074325191976849</v>
      </c>
      <c r="N1556" s="34">
        <v>0</v>
      </c>
      <c r="O1556" s="34">
        <v>0</v>
      </c>
      <c r="P1556" s="34">
        <v>0</v>
      </c>
      <c r="Q1556" s="34">
        <v>0</v>
      </c>
      <c r="R1556" s="34">
        <v>0</v>
      </c>
      <c r="S1556" s="35">
        <v>0</v>
      </c>
      <c r="T1556" s="35">
        <v>0</v>
      </c>
      <c r="U1556" s="35">
        <v>9.4887075418125573</v>
      </c>
      <c r="V1556" s="35">
        <v>0</v>
      </c>
      <c r="W1556" s="35">
        <v>0</v>
      </c>
      <c r="X1556" s="35">
        <v>0</v>
      </c>
      <c r="Y1556" s="35">
        <v>0</v>
      </c>
      <c r="Z1556" s="35">
        <v>0</v>
      </c>
      <c r="AA1556" s="35">
        <v>0</v>
      </c>
      <c r="AB1556" s="35">
        <v>0</v>
      </c>
      <c r="AC1556" s="35">
        <v>0</v>
      </c>
      <c r="AD1556" s="35">
        <v>0</v>
      </c>
      <c r="AE1556" s="58" t="s">
        <v>5560</v>
      </c>
      <c r="AF1556" s="58"/>
      <c r="AG1556" s="57" t="str" cm="1">
        <f t="array" ref="AG1556">IFERROR(_xlfn.IFS(
AI1556="MPR ISSUE","PDH",
AI1556="BSS Hardware Issue","BSS",
AI1556="Sites strategiques, MLL, Pylone, etc.","ENVTECH",
AI1556="AKTIVCO DEFAUT GE &amp; POWER Cabinet","AKTIVCO",
AI1556="AKTIVCO Coupure ENEO &amp; Baisse de tension","AKTIVCO GRID ONLY",
AI1556="Coupure ENEO &amp; Baisse de tension","IHS GRID ONLY",
AI1556="Defaut GE &amp; POWER Cabinet","IHS",
AI1556="Sharing","Partners",
AI1556="Sites strategiques &amp; DataCenter","SST &amp; DC",
AI1556="Exclu","Exclu",
AI1556="SAT","SAT",
AI1556="SPARE-ISSUE","SPARE-ISSUE",
AI1556="Fiber CAmtel","TRANS_FO_CAMTEL",
AI1556="Fiber AOF","Fiber AOF",
AI1556="Projet OCM (HUAWEI)","TRAVAUX-HUAWEI",
AI1556="Projet OCM (NOKIA)","TRAVAUX-NOKIA",
AI1556="ACCESS-ISSUE","ACCESS-ISSUE",
AI1556="Projet OCM (ZTE, NOKIA, autres projets)","TRAVAUX OCM",
AI1556="No root CAuse","No root cause",
AI1556="ODU HS","PDH",
AI1556="IP &amp; VLAN","PDH",
AI1556="Warehouse HUAWEI","SPARE-ISSUE",
AI1556="SPARE-HS","SPARE-ISSUE",
AI1556="Power Telco","BSS",AI1556="no impacts","no impacts"
),"")</f>
        <v>no impacts</v>
      </c>
      <c r="AH1556" s="57" t="str" cm="1">
        <f t="array" ref="AH1556">IFERROR(_xlfn.IFS(
AI1556="MPR ISSUE","TX ISSUE",
AI1556="BSS Hardware Issue","RAN ISSUE",
AI1556="Sites strategiques, MLL, Pylone, etc.","ENVTECH",
AI1556="AKTIVCO DEFAUT GE &amp; POWER Cabinet","POWER ISSUE",
AI1556="AKTIVCO Coupure ENEO &amp; Baisse de tension","POWER ISSUE",
AI1556="Coupure ENEO &amp; Baisse de tension","POWER ISSUE",
AI1556="Defaut GE &amp; POWER Cabinet","POWER ISSUE",
AI1556="Sharing","POWER ISSUE",
AI1556="Sites strategiques &amp; DataCenter","POWER ISSUE",
AI1556="Exclu","Exclu",
AI1556="SAT","TX ISSUE",
AI1556="SPARE-ISSUE","SPARE-ISSUE",
AI1556="Fiber CAmtel","TX ISSUE",
AI1556="Fiber AOF","TX ISSUE",
AI1556="Projet OCM (HUAWEI)","TRAVAUX-HUAWEI",
AI1556="Projet OCM (NOKIA)","TRAVAUX -NOKIA",
AI1556="ACCESS-ISSUE","ACCESS-ISSUE",
AI1556="Projet OCM (ZTE, NOKIA, autres projets)","TRAVAUX OCM",
AI1556="No root CAuse","No root cause",
AI1556="ODU HS","TX ISSUE",
AI1556="IP &amp; VLAN","TX ISSUE",
AI1556="Warehouse HUAWEI","SPARE-ISSUE",
AI1556="SPARE-HS","SPARE-ISSUE",
AI1556="Power Telco","RAN ISSUE",AI1556="no impacts","no impacts"
),"")</f>
        <v>no impacts</v>
      </c>
      <c r="AI1556" s="85" t="s">
        <v>5998</v>
      </c>
      <c r="AJ1556" s="57" t="str" cm="1">
        <f t="array" ref="AJ1556">IFERROR(_xlfn.IFS(
AI1556="MPR ISSUE","ACTIVE",
AI1556="BSS Hardware Issue","ACTIVE",
AI1556="Sites strategiques, MLL, Pylone, etc.","PASSIVE",
AI1556="AKTIVCO DEFAUT GE &amp; POWER Cabinet","PASSIVE",
AI1556="AKTIVCO Coupure ENEO &amp; Baisse de tension","PASSIVE",
AI1556="Coupure ENEO &amp; Baisse de tension","PASSIVE",
AI1556="Defaut GE &amp; POWER Cabinet","PASSIVE",
AI1556="Sharing","PASSIVE",
AI1556="Sites strategiques &amp; DataCenter","PASSIVE",
AI1556="Exclu","Exclu",
AI1556="SAT","ACTIVE",
AI1556="SPARE-ISSUE","SPARE-ISSUE",
AI1556="Fiber CAmtel","ACTIVE",
AI1556="Fiber AOF","ACTIVE",
AI1556="Projet OCM (HUAWEI)","PLANNED WORKS",
AI1556="Projet OCM (NOKIA)","PLANNED WORKS",
AI1556="ACCESS-ISSUE","ACCESS-ISSUE",
AI1556="Projet OCM (ZTE, NOKIA, autres projets)","PLANNED WORKS",
AI1556="No root CAuse","No root cause",
AI1556="ODU HS","ACTIVE",
AI1556="IP &amp; VLAN","ACTIVE",
AI1556="Warehouse HUAWEI","SPARE-ISSUE",
AI1556="SPARE-HS","SPARE-ISSUE",
AI1556="Power Telco","ACTIVE", AI1556="no impacts","no impacts"
),"")</f>
        <v>no impacts</v>
      </c>
      <c r="AK1556" s="23" t="s">
        <v>5537</v>
      </c>
      <c r="AL1556" s="23" t="str">
        <f t="shared" si="39"/>
        <v>CTR_660</v>
      </c>
      <c r="AN1556" s="9" t="s">
        <v>5537</v>
      </c>
      <c r="AO1556" s="23" t="str">
        <f>_xlfn.XLOOKUP(B1556,'INCIDENT-05-03-2026'!E:E,'INCIDENT-05-03-2026'!F:F,"")</f>
        <v/>
      </c>
      <c r="AP1556" s="7" t="s">
        <v>5537</v>
      </c>
      <c r="AQ1556" s="6"/>
      <c r="AR1556" s="7"/>
      <c r="AS1556" s="3" t="str">
        <f>_xlfn.XLOOKUP(B1556,'[3]tt num | region | site id'!$C:$C,'[3]tt num | region | site id'!$Q:$Q,"")</f>
        <v/>
      </c>
      <c r="AT1556" s="24" t="str">
        <f>_xlfn.XLOOKUP(B1556,'[4]Cells Huawei 03052026 12h'!$B:$B,'[4]Cells Huawei 03052026 12h'!$T:$T,"")</f>
        <v/>
      </c>
      <c r="AU1556" s="24" t="str">
        <f>_xlfn.XLOOKUP(B1556,'[5]cells down 02052026 8h50'!$B:$B,'[5]cells down 02052026 8h50'!$R:$R,"")</f>
        <v/>
      </c>
      <c r="AV1556" s="24" t="str">
        <f>_xlfn.XLOOKUP(B1556,'[5]cells down 02052026 13h50'!$B:$B,'[5]cells down 02052026 13h50'!$R:$R,"")</f>
        <v/>
      </c>
      <c r="AW1556" s="24" t="str">
        <f>_xlfn.XLOOKUP(B1556,'[5]cells down 02052026 13h50'!$B:$B,'[5]cells down 02052026 13h50'!$R:$R,"")</f>
        <v/>
      </c>
      <c r="AX1556" s="24" t="str">
        <f>_xlfn.XLOOKUP(B1556,'[6]cell downs 03052026 8h40 '!$B:$B,'[6]cell downs 03052026 8h40 '!$R:$R,"")</f>
        <v/>
      </c>
      <c r="AY1556" s="24" t="str">
        <f>_xlfn.XLOOKUP(B1556,'[7]ALL SITES DOWN'!$D:$D,'[7]ALL SITES DOWN'!$J:$J,"")</f>
        <v/>
      </c>
      <c r="AZ1556" s="24" t="str">
        <f>_xlfn.XLOOKUP(B1556,'[8]ALL SITES DOWN'!$D:$D,'[8]ALL SITES DOWN'!$J:$J,"")</f>
        <v/>
      </c>
      <c r="BA1556" s="9" t="str">
        <f>_xlfn.XLOOKUP(B1556,[9]sheet1!$AC:$AC,[9]sheet1!$AF:$AF,"")</f>
        <v/>
      </c>
      <c r="BB1556" s="14" t="s">
        <v>5537</v>
      </c>
      <c r="BC1556" s="14" t="s">
        <v>5537</v>
      </c>
      <c r="BD1556" s="14" t="str">
        <f>_xlfn.XLOOKUP(B1556,'[10]cell downs 18042026 17h'!$B:$B,'[10]cell downs 18042026 17h'!$B:$B,"")</f>
        <v/>
      </c>
      <c r="BE1556" s="14" t="str">
        <f>_xlfn.XLOOKUP(B1556,'[11]Cells Huawei 19042026 15h'!$B:$B,'[11]Cells Huawei 19042026 15h'!$B:$B,"")</f>
        <v/>
      </c>
      <c r="BF1556" s="9" t="str">
        <f>_xlfn.XLOOKUP(B1556,'[12]cells down 19042026 9H40'!$B:$B,'[12]cells down 19042026 9H40'!$B:$B,"")</f>
        <v/>
      </c>
      <c r="BG1556" s="9" t="s">
        <v>5537</v>
      </c>
      <c r="BH1556" s="9" t="s">
        <v>5537</v>
      </c>
    </row>
    <row r="1557" spans="1:60" s="9" customFormat="1" x14ac:dyDescent="0.3">
      <c r="A1557" s="1" t="s">
        <v>3141</v>
      </c>
      <c r="B1557" s="8" t="s">
        <v>3142</v>
      </c>
      <c r="C1557" s="3" t="str">
        <f>_xlfn.XLOOKUP(B1557,'[1]daily break down'!$D:$D,'[1]daily break down'!$E:$E,"")</f>
        <v>Yaounde</v>
      </c>
      <c r="D1557" s="1" t="s">
        <v>11</v>
      </c>
      <c r="E1557" s="1" t="s">
        <v>12</v>
      </c>
      <c r="F1557" s="3" t="s">
        <v>37</v>
      </c>
      <c r="G1557" s="1" t="s">
        <v>38</v>
      </c>
      <c r="H1557" s="42" t="str">
        <f>_xlfn.XLOOKUP(B1557,[2]CALCULATION!$B:$B,[2]CALCULATION!$H:$H,"")</f>
        <v>ZTE</v>
      </c>
      <c r="I1557" s="34">
        <v>0</v>
      </c>
      <c r="J1557" s="34">
        <v>0</v>
      </c>
      <c r="K1557" s="34">
        <v>0</v>
      </c>
      <c r="L1557" s="34">
        <v>0</v>
      </c>
      <c r="M1557" s="34">
        <v>0</v>
      </c>
      <c r="N1557" s="34">
        <v>0</v>
      </c>
      <c r="O1557" s="34">
        <v>0</v>
      </c>
      <c r="P1557" s="34">
        <v>1.7899284599338543</v>
      </c>
      <c r="Q1557" s="34">
        <v>0</v>
      </c>
      <c r="R1557" s="34">
        <v>0</v>
      </c>
      <c r="S1557" s="35">
        <v>0</v>
      </c>
      <c r="T1557" s="35">
        <v>0</v>
      </c>
      <c r="U1557" s="35">
        <v>0</v>
      </c>
      <c r="V1557" s="35">
        <v>0</v>
      </c>
      <c r="W1557" s="35">
        <v>0</v>
      </c>
      <c r="X1557" s="35">
        <v>0</v>
      </c>
      <c r="Y1557" s="35">
        <v>0</v>
      </c>
      <c r="Z1557" s="35">
        <v>0</v>
      </c>
      <c r="AA1557" s="35">
        <v>0</v>
      </c>
      <c r="AB1557" s="35">
        <v>0</v>
      </c>
      <c r="AC1557" s="35">
        <v>0</v>
      </c>
      <c r="AD1557" s="35">
        <v>0</v>
      </c>
      <c r="AE1557" s="58" t="s">
        <v>5560</v>
      </c>
      <c r="AF1557" s="58"/>
      <c r="AG1557" s="57" t="str" cm="1">
        <f t="array" ref="AG1557">IFERROR(_xlfn.IFS(
AI1557="MPR ISSUE","PDH",
AI1557="BSS Hardware Issue","BSS",
AI1557="Sites strategiques, MLL, Pylone, etc.","ENVTECH",
AI1557="AKTIVCO DEFAUT GE &amp; POWER Cabinet","AKTIVCO",
AI1557="AKTIVCO Coupure ENEO &amp; Baisse de tension","AKTIVCO GRID ONLY",
AI1557="Coupure ENEO &amp; Baisse de tension","IHS GRID ONLY",
AI1557="Defaut GE &amp; POWER Cabinet","IHS",
AI1557="Sharing","Partners",
AI1557="Sites strategiques &amp; DataCenter","SST &amp; DC",
AI1557="Exclu","Exclu",
AI1557="SAT","SAT",
AI1557="SPARE-ISSUE","SPARE-ISSUE",
AI1557="Fiber CAmtel","TRANS_FO_CAMTEL",
AI1557="Fiber AOF","Fiber AOF",
AI1557="Projet OCM (HUAWEI)","TRAVAUX-HUAWEI",
AI1557="Projet OCM (NOKIA)","TRAVAUX-NOKIA",
AI1557="ACCESS-ISSUE","ACCESS-ISSUE",
AI1557="Projet OCM (ZTE, NOKIA, autres projets)","TRAVAUX OCM",
AI1557="No root CAuse","No root cause",
AI1557="ODU HS","PDH",
AI1557="IP &amp; VLAN","PDH",
AI1557="Warehouse HUAWEI","SPARE-ISSUE",
AI1557="SPARE-HS","SPARE-ISSUE",
AI1557="Power Telco","BSS",AI1557="no impacts","no impacts"
),"")</f>
        <v>no impacts</v>
      </c>
      <c r="AH1557" s="57" t="str" cm="1">
        <f t="array" ref="AH1557">IFERROR(_xlfn.IFS(
AI1557="MPR ISSUE","TX ISSUE",
AI1557="BSS Hardware Issue","RAN ISSUE",
AI1557="Sites strategiques, MLL, Pylone, etc.","ENVTECH",
AI1557="AKTIVCO DEFAUT GE &amp; POWER Cabinet","POWER ISSUE",
AI1557="AKTIVCO Coupure ENEO &amp; Baisse de tension","POWER ISSUE",
AI1557="Coupure ENEO &amp; Baisse de tension","POWER ISSUE",
AI1557="Defaut GE &amp; POWER Cabinet","POWER ISSUE",
AI1557="Sharing","POWER ISSUE",
AI1557="Sites strategiques &amp; DataCenter","POWER ISSUE",
AI1557="Exclu","Exclu",
AI1557="SAT","TX ISSUE",
AI1557="SPARE-ISSUE","SPARE-ISSUE",
AI1557="Fiber CAmtel","TX ISSUE",
AI1557="Fiber AOF","TX ISSUE",
AI1557="Projet OCM (HUAWEI)","TRAVAUX-HUAWEI",
AI1557="Projet OCM (NOKIA)","TRAVAUX -NOKIA",
AI1557="ACCESS-ISSUE","ACCESS-ISSUE",
AI1557="Projet OCM (ZTE, NOKIA, autres projets)","TRAVAUX OCM",
AI1557="No root CAuse","No root cause",
AI1557="ODU HS","TX ISSUE",
AI1557="IP &amp; VLAN","TX ISSUE",
AI1557="Warehouse HUAWEI","SPARE-ISSUE",
AI1557="SPARE-HS","SPARE-ISSUE",
AI1557="Power Telco","RAN ISSUE",AI1557="no impacts","no impacts"
),"")</f>
        <v>no impacts</v>
      </c>
      <c r="AI1557" s="85" t="s">
        <v>5998</v>
      </c>
      <c r="AJ1557" s="57" t="str" cm="1">
        <f t="array" ref="AJ1557">IFERROR(_xlfn.IFS(
AI1557="MPR ISSUE","ACTIVE",
AI1557="BSS Hardware Issue","ACTIVE",
AI1557="Sites strategiques, MLL, Pylone, etc.","PASSIVE",
AI1557="AKTIVCO DEFAUT GE &amp; POWER Cabinet","PASSIVE",
AI1557="AKTIVCO Coupure ENEO &amp; Baisse de tension","PASSIVE",
AI1557="Coupure ENEO &amp; Baisse de tension","PASSIVE",
AI1557="Defaut GE &amp; POWER Cabinet","PASSIVE",
AI1557="Sharing","PASSIVE",
AI1557="Sites strategiques &amp; DataCenter","PASSIVE",
AI1557="Exclu","Exclu",
AI1557="SAT","ACTIVE",
AI1557="SPARE-ISSUE","SPARE-ISSUE",
AI1557="Fiber CAmtel","ACTIVE",
AI1557="Fiber AOF","ACTIVE",
AI1557="Projet OCM (HUAWEI)","PLANNED WORKS",
AI1557="Projet OCM (NOKIA)","PLANNED WORKS",
AI1557="ACCESS-ISSUE","ACCESS-ISSUE",
AI1557="Projet OCM (ZTE, NOKIA, autres projets)","PLANNED WORKS",
AI1557="No root CAuse","No root cause",
AI1557="ODU HS","ACTIVE",
AI1557="IP &amp; VLAN","ACTIVE",
AI1557="Warehouse HUAWEI","SPARE-ISSUE",
AI1557="SPARE-HS","SPARE-ISSUE",
AI1557="Power Telco","ACTIVE", AI1557="no impacts","no impacts"
),"")</f>
        <v>no impacts</v>
      </c>
      <c r="AK1557" s="23" t="s">
        <v>5537</v>
      </c>
      <c r="AL1557" s="23" t="str">
        <f t="shared" si="39"/>
        <v>CTR_042</v>
      </c>
      <c r="AN1557" s="9" t="s">
        <v>5537</v>
      </c>
      <c r="AO1557" s="23" t="str">
        <f>_xlfn.XLOOKUP(B1557,'INCIDENT-05-03-2026'!E:E,'INCIDENT-05-03-2026'!F:F,"")</f>
        <v/>
      </c>
      <c r="AP1557" s="7" t="s">
        <v>5537</v>
      </c>
      <c r="AQ1557" s="6"/>
      <c r="AR1557" s="7"/>
      <c r="AS1557" s="3" t="str">
        <f>_xlfn.XLOOKUP(B1557,'[3]tt num | region | site id'!$C:$C,'[3]tt num | region | site id'!$Q:$Q,"")</f>
        <v/>
      </c>
      <c r="AT1557" s="24" t="str">
        <f>_xlfn.XLOOKUP(B1557,'[4]Cells Huawei 03052026 12h'!$B:$B,'[4]Cells Huawei 03052026 12h'!$T:$T,"")</f>
        <v/>
      </c>
      <c r="AU1557" s="24" t="str">
        <f>_xlfn.XLOOKUP(B1557,'[5]cells down 02052026 8h50'!$B:$B,'[5]cells down 02052026 8h50'!$R:$R,"")</f>
        <v/>
      </c>
      <c r="AV1557" s="24" t="str">
        <f>_xlfn.XLOOKUP(B1557,'[5]cells down 02052026 13h50'!$B:$B,'[5]cells down 02052026 13h50'!$R:$R,"")</f>
        <v/>
      </c>
      <c r="AW1557" s="24" t="str">
        <f>_xlfn.XLOOKUP(B1557,'[5]cells down 02052026 13h50'!$B:$B,'[5]cells down 02052026 13h50'!$R:$R,"")</f>
        <v/>
      </c>
      <c r="AX1557" s="24" t="str">
        <f>_xlfn.XLOOKUP(B1557,'[6]cell downs 03052026 8h40 '!$B:$B,'[6]cell downs 03052026 8h40 '!$R:$R,"")</f>
        <v/>
      </c>
      <c r="AY1557" s="24" t="str">
        <f>_xlfn.XLOOKUP(B1557,'[7]ALL SITES DOWN'!$D:$D,'[7]ALL SITES DOWN'!$J:$J,"")</f>
        <v/>
      </c>
      <c r="AZ1557" s="24" t="str">
        <f>_xlfn.XLOOKUP(B1557,'[8]ALL SITES DOWN'!$D:$D,'[8]ALL SITES DOWN'!$J:$J,"")</f>
        <v/>
      </c>
      <c r="BA1557" s="9" t="str">
        <f>_xlfn.XLOOKUP(B1557,[9]sheet1!$AC:$AC,[9]sheet1!$AF:$AF,"")</f>
        <v/>
      </c>
      <c r="BB1557" s="14" t="s">
        <v>5537</v>
      </c>
      <c r="BC1557" s="14" t="s">
        <v>5537</v>
      </c>
      <c r="BD1557" s="14" t="str">
        <f>_xlfn.XLOOKUP(B1557,'[10]cell downs 18042026 17h'!$B:$B,'[10]cell downs 18042026 17h'!$B:$B,"")</f>
        <v/>
      </c>
      <c r="BE1557" s="14" t="str">
        <f>_xlfn.XLOOKUP(B1557,'[11]Cells Huawei 19042026 15h'!$B:$B,'[11]Cells Huawei 19042026 15h'!$B:$B,"")</f>
        <v/>
      </c>
      <c r="BF1557" s="9" t="str">
        <f>_xlfn.XLOOKUP(B1557,'[12]cells down 19042026 9H40'!$B:$B,'[12]cells down 19042026 9H40'!$B:$B,"")</f>
        <v/>
      </c>
      <c r="BG1557" s="9" t="s">
        <v>3142</v>
      </c>
      <c r="BH1557" s="9" t="s">
        <v>12</v>
      </c>
    </row>
    <row r="1558" spans="1:60" s="9" customFormat="1" x14ac:dyDescent="0.3">
      <c r="A1558" s="1" t="s">
        <v>2551</v>
      </c>
      <c r="B1558" s="8" t="s">
        <v>2552</v>
      </c>
      <c r="C1558" s="3" t="str">
        <f>_xlfn.XLOOKUP(B1558,'[1]daily break down'!$D:$D,'[1]daily break down'!$E:$E,"")</f>
        <v>CENTRE</v>
      </c>
      <c r="D1558" s="1" t="s">
        <v>21</v>
      </c>
      <c r="E1558" s="1" t="s">
        <v>263</v>
      </c>
      <c r="F1558" s="3" t="s">
        <v>37</v>
      </c>
      <c r="G1558" s="1" t="s">
        <v>2551</v>
      </c>
      <c r="H1558" s="42" t="str">
        <f>_xlfn.XLOOKUP(B1558,[2]CALCULATION!$B:$B,[2]CALCULATION!$H:$H,"")</f>
        <v>ZTE</v>
      </c>
      <c r="I1558" s="34">
        <v>0</v>
      </c>
      <c r="J1558" s="34">
        <v>0</v>
      </c>
      <c r="K1558" s="34">
        <v>0</v>
      </c>
      <c r="L1558" s="34">
        <v>0</v>
      </c>
      <c r="M1558" s="34">
        <v>0</v>
      </c>
      <c r="N1558" s="34">
        <v>0</v>
      </c>
      <c r="O1558" s="34">
        <v>0</v>
      </c>
      <c r="P1558" s="34">
        <v>8.4431260754552068E-2</v>
      </c>
      <c r="Q1558" s="34">
        <v>0</v>
      </c>
      <c r="R1558" s="34">
        <v>0</v>
      </c>
      <c r="S1558" s="35">
        <v>0</v>
      </c>
      <c r="T1558" s="35">
        <v>0</v>
      </c>
      <c r="U1558" s="35">
        <v>0</v>
      </c>
      <c r="V1558" s="35">
        <v>0</v>
      </c>
      <c r="W1558" s="35">
        <v>0</v>
      </c>
      <c r="X1558" s="35">
        <v>0</v>
      </c>
      <c r="Y1558" s="35">
        <v>0</v>
      </c>
      <c r="Z1558" s="35">
        <v>0</v>
      </c>
      <c r="AA1558" s="35">
        <v>0</v>
      </c>
      <c r="AB1558" s="35">
        <v>0</v>
      </c>
      <c r="AC1558" s="35">
        <v>0</v>
      </c>
      <c r="AD1558" s="35">
        <v>0</v>
      </c>
      <c r="AE1558" s="58" t="s">
        <v>5560</v>
      </c>
      <c r="AF1558" s="58"/>
      <c r="AG1558" s="57" t="str" cm="1">
        <f t="array" ref="AG1558">IFERROR(_xlfn.IFS(
AI1558="MPR ISSUE","PDH",
AI1558="BSS Hardware Issue","BSS",
AI1558="Sites strategiques, MLL, Pylone, etc.","ENVTECH",
AI1558="AKTIVCO DEFAUT GE &amp; POWER Cabinet","AKTIVCO",
AI1558="AKTIVCO Coupure ENEO &amp; Baisse de tension","AKTIVCO GRID ONLY",
AI1558="Coupure ENEO &amp; Baisse de tension","IHS GRID ONLY",
AI1558="Defaut GE &amp; POWER Cabinet","IHS",
AI1558="Sharing","Partners",
AI1558="Sites strategiques &amp; DataCenter","SST &amp; DC",
AI1558="Exclu","Exclu",
AI1558="SAT","SAT",
AI1558="SPARE-ISSUE","SPARE-ISSUE",
AI1558="Fiber CAmtel","TRANS_FO_CAMTEL",
AI1558="Fiber AOF","Fiber AOF",
AI1558="Projet OCM (HUAWEI)","TRAVAUX-HUAWEI",
AI1558="Projet OCM (NOKIA)","TRAVAUX-NOKIA",
AI1558="ACCESS-ISSUE","ACCESS-ISSUE",
AI1558="Projet OCM (ZTE, NOKIA, autres projets)","TRAVAUX OCM",
AI1558="No root CAuse","No root cause",
AI1558="ODU HS","PDH",
AI1558="IP &amp; VLAN","PDH",
AI1558="Warehouse HUAWEI","SPARE-ISSUE",
AI1558="SPARE-HS","SPARE-ISSUE",
AI1558="Power Telco","BSS",AI1558="no impacts","no impacts"
),"")</f>
        <v>no impacts</v>
      </c>
      <c r="AH1558" s="57" t="str" cm="1">
        <f t="array" ref="AH1558">IFERROR(_xlfn.IFS(
AI1558="MPR ISSUE","TX ISSUE",
AI1558="BSS Hardware Issue","RAN ISSUE",
AI1558="Sites strategiques, MLL, Pylone, etc.","ENVTECH",
AI1558="AKTIVCO DEFAUT GE &amp; POWER Cabinet","POWER ISSUE",
AI1558="AKTIVCO Coupure ENEO &amp; Baisse de tension","POWER ISSUE",
AI1558="Coupure ENEO &amp; Baisse de tension","POWER ISSUE",
AI1558="Defaut GE &amp; POWER Cabinet","POWER ISSUE",
AI1558="Sharing","POWER ISSUE",
AI1558="Sites strategiques &amp; DataCenter","POWER ISSUE",
AI1558="Exclu","Exclu",
AI1558="SAT","TX ISSUE",
AI1558="SPARE-ISSUE","SPARE-ISSUE",
AI1558="Fiber CAmtel","TX ISSUE",
AI1558="Fiber AOF","TX ISSUE",
AI1558="Projet OCM (HUAWEI)","TRAVAUX-HUAWEI",
AI1558="Projet OCM (NOKIA)","TRAVAUX -NOKIA",
AI1558="ACCESS-ISSUE","ACCESS-ISSUE",
AI1558="Projet OCM (ZTE, NOKIA, autres projets)","TRAVAUX OCM",
AI1558="No root CAuse","No root cause",
AI1558="ODU HS","TX ISSUE",
AI1558="IP &amp; VLAN","TX ISSUE",
AI1558="Warehouse HUAWEI","SPARE-ISSUE",
AI1558="SPARE-HS","SPARE-ISSUE",
AI1558="Power Telco","RAN ISSUE",AI1558="no impacts","no impacts"
),"")</f>
        <v>no impacts</v>
      </c>
      <c r="AI1558" s="85" t="s">
        <v>5998</v>
      </c>
      <c r="AJ1558" s="57" t="str" cm="1">
        <f t="array" ref="AJ1558">IFERROR(_xlfn.IFS(
AI1558="MPR ISSUE","ACTIVE",
AI1558="BSS Hardware Issue","ACTIVE",
AI1558="Sites strategiques, MLL, Pylone, etc.","PASSIVE",
AI1558="AKTIVCO DEFAUT GE &amp; POWER Cabinet","PASSIVE",
AI1558="AKTIVCO Coupure ENEO &amp; Baisse de tension","PASSIVE",
AI1558="Coupure ENEO &amp; Baisse de tension","PASSIVE",
AI1558="Defaut GE &amp; POWER Cabinet","PASSIVE",
AI1558="Sharing","PASSIVE",
AI1558="Sites strategiques &amp; DataCenter","PASSIVE",
AI1558="Exclu","Exclu",
AI1558="SAT","ACTIVE",
AI1558="SPARE-ISSUE","SPARE-ISSUE",
AI1558="Fiber CAmtel","ACTIVE",
AI1558="Fiber AOF","ACTIVE",
AI1558="Projet OCM (HUAWEI)","PLANNED WORKS",
AI1558="Projet OCM (NOKIA)","PLANNED WORKS",
AI1558="ACCESS-ISSUE","ACCESS-ISSUE",
AI1558="Projet OCM (ZTE, NOKIA, autres projets)","PLANNED WORKS",
AI1558="No root CAuse","No root cause",
AI1558="ODU HS","ACTIVE",
AI1558="IP &amp; VLAN","ACTIVE",
AI1558="Warehouse HUAWEI","SPARE-ISSUE",
AI1558="SPARE-HS","SPARE-ISSUE",
AI1558="Power Telco","ACTIVE", AI1558="no impacts","no impacts"
),"")</f>
        <v>no impacts</v>
      </c>
      <c r="AK1558" s="23" t="s">
        <v>5537</v>
      </c>
      <c r="AL1558" s="23" t="str">
        <f t="shared" si="39"/>
        <v>CTR_100</v>
      </c>
      <c r="AN1558" s="9" t="s">
        <v>5537</v>
      </c>
      <c r="AO1558" s="23" t="str">
        <f>_xlfn.XLOOKUP(B1558,'INCIDENT-05-03-2026'!E:E,'INCIDENT-05-03-2026'!F:F,"")</f>
        <v/>
      </c>
      <c r="AP1558" s="7" t="s">
        <v>5537</v>
      </c>
      <c r="AQ1558" s="6"/>
      <c r="AR1558" s="7"/>
      <c r="AS1558" s="3" t="str">
        <f>_xlfn.XLOOKUP(B1558,'[3]tt num | region | site id'!$C:$C,'[3]tt num | region | site id'!$Q:$Q,"")</f>
        <v/>
      </c>
      <c r="AT1558" s="24" t="str">
        <f>_xlfn.XLOOKUP(B1558,'[4]Cells Huawei 03052026 12h'!$B:$B,'[4]Cells Huawei 03052026 12h'!$T:$T,"")</f>
        <v/>
      </c>
      <c r="AU1558" s="24" t="str">
        <f>_xlfn.XLOOKUP(B1558,'[5]cells down 02052026 8h50'!$B:$B,'[5]cells down 02052026 8h50'!$R:$R,"")</f>
        <v/>
      </c>
      <c r="AV1558" s="24" t="str">
        <f>_xlfn.XLOOKUP(B1558,'[5]cells down 02052026 13h50'!$B:$B,'[5]cells down 02052026 13h50'!$R:$R,"")</f>
        <v/>
      </c>
      <c r="AW1558" s="24" t="str">
        <f>_xlfn.XLOOKUP(B1558,'[5]cells down 02052026 13h50'!$B:$B,'[5]cells down 02052026 13h50'!$R:$R,"")</f>
        <v/>
      </c>
      <c r="AX1558" s="24" t="str">
        <f>_xlfn.XLOOKUP(B1558,'[6]cell downs 03052026 8h40 '!$B:$B,'[6]cell downs 03052026 8h40 '!$R:$R,"")</f>
        <v/>
      </c>
      <c r="AY1558" s="24" t="str">
        <f>_xlfn.XLOOKUP(B1558,'[7]ALL SITES DOWN'!$D:$D,'[7]ALL SITES DOWN'!$J:$J,"")</f>
        <v/>
      </c>
      <c r="AZ1558" s="24" t="str">
        <f>_xlfn.XLOOKUP(B1558,'[8]ALL SITES DOWN'!$D:$D,'[8]ALL SITES DOWN'!$J:$J,"")</f>
        <v/>
      </c>
      <c r="BA1558" s="9" t="str">
        <f>_xlfn.XLOOKUP(B1558,[9]sheet1!$AC:$AC,[9]sheet1!$AF:$AF,"")</f>
        <v/>
      </c>
      <c r="BB1558" s="14" t="s">
        <v>5537</v>
      </c>
      <c r="BC1558" s="14" t="s">
        <v>5537</v>
      </c>
      <c r="BD1558" s="14" t="str">
        <f>_xlfn.XLOOKUP(B1558,'[10]cell downs 18042026 17h'!$B:$B,'[10]cell downs 18042026 17h'!$B:$B,"")</f>
        <v/>
      </c>
      <c r="BE1558" s="14" t="str">
        <f>_xlfn.XLOOKUP(B1558,'[11]Cells Huawei 19042026 15h'!$B:$B,'[11]Cells Huawei 19042026 15h'!$B:$B,"")</f>
        <v/>
      </c>
      <c r="BF1558" s="9" t="str">
        <f>_xlfn.XLOOKUP(B1558,'[12]cells down 19042026 9H40'!$B:$B,'[12]cells down 19042026 9H40'!$B:$B,"")</f>
        <v/>
      </c>
      <c r="BG1558" s="9" t="s">
        <v>5537</v>
      </c>
      <c r="BH1558" s="9" t="s">
        <v>318</v>
      </c>
    </row>
    <row r="1559" spans="1:60" s="9" customFormat="1" x14ac:dyDescent="0.3">
      <c r="A1559" s="1" t="s">
        <v>4363</v>
      </c>
      <c r="B1559" s="8" t="s">
        <v>4364</v>
      </c>
      <c r="C1559" s="3" t="str">
        <f>_xlfn.XLOOKUP(B1559,'[1]daily break down'!$D:$D,'[1]daily break down'!$E:$E,"")</f>
        <v>Yaounde</v>
      </c>
      <c r="D1559" s="1" t="s">
        <v>11</v>
      </c>
      <c r="E1559" s="1" t="s">
        <v>12</v>
      </c>
      <c r="F1559" s="3" t="s">
        <v>37</v>
      </c>
      <c r="G1559" s="1" t="s">
        <v>38</v>
      </c>
      <c r="H1559" s="42" t="str">
        <f>_xlfn.XLOOKUP(B1559,[2]CALCULATION!$B:$B,[2]CALCULATION!$H:$H,"")</f>
        <v>ZTE</v>
      </c>
      <c r="I1559" s="34">
        <v>0</v>
      </c>
      <c r="J1559" s="34">
        <v>0</v>
      </c>
      <c r="K1559" s="34">
        <v>0</v>
      </c>
      <c r="L1559" s="34">
        <v>0</v>
      </c>
      <c r="M1559" s="34">
        <v>0</v>
      </c>
      <c r="N1559" s="34">
        <v>0</v>
      </c>
      <c r="O1559" s="34">
        <v>0</v>
      </c>
      <c r="P1559" s="34">
        <v>0.76409042527387516</v>
      </c>
      <c r="Q1559" s="34">
        <v>0</v>
      </c>
      <c r="R1559" s="34">
        <v>0</v>
      </c>
      <c r="S1559" s="35">
        <v>0</v>
      </c>
      <c r="T1559" s="35">
        <v>0</v>
      </c>
      <c r="U1559" s="35">
        <v>0</v>
      </c>
      <c r="V1559" s="35">
        <v>0</v>
      </c>
      <c r="W1559" s="35">
        <v>0</v>
      </c>
      <c r="X1559" s="35">
        <v>0</v>
      </c>
      <c r="Y1559" s="35">
        <v>0</v>
      </c>
      <c r="Z1559" s="35">
        <v>0</v>
      </c>
      <c r="AA1559" s="35">
        <v>0</v>
      </c>
      <c r="AB1559" s="35">
        <v>0</v>
      </c>
      <c r="AC1559" s="35">
        <v>0</v>
      </c>
      <c r="AD1559" s="35">
        <v>0</v>
      </c>
      <c r="AE1559" s="58" t="s">
        <v>5560</v>
      </c>
      <c r="AF1559" s="58"/>
      <c r="AG1559" s="57" t="str" cm="1">
        <f t="array" ref="AG1559">IFERROR(_xlfn.IFS(
AI1559="MPR ISSUE","PDH",
AI1559="BSS Hardware Issue","BSS",
AI1559="Sites strategiques, MLL, Pylone, etc.","ENVTECH",
AI1559="AKTIVCO DEFAUT GE &amp; POWER Cabinet","AKTIVCO",
AI1559="AKTIVCO Coupure ENEO &amp; Baisse de tension","AKTIVCO GRID ONLY",
AI1559="Coupure ENEO &amp; Baisse de tension","IHS GRID ONLY",
AI1559="Defaut GE &amp; POWER Cabinet","IHS",
AI1559="Sharing","Partners",
AI1559="Sites strategiques &amp; DataCenter","SST &amp; DC",
AI1559="Exclu","Exclu",
AI1559="SAT","SAT",
AI1559="SPARE-ISSUE","SPARE-ISSUE",
AI1559="Fiber CAmtel","TRANS_FO_CAMTEL",
AI1559="Fiber AOF","Fiber AOF",
AI1559="Projet OCM (HUAWEI)","TRAVAUX-HUAWEI",
AI1559="Projet OCM (NOKIA)","TRAVAUX-NOKIA",
AI1559="ACCESS-ISSUE","ACCESS-ISSUE",
AI1559="Projet OCM (ZTE, NOKIA, autres projets)","TRAVAUX OCM",
AI1559="No root CAuse","No root cause",
AI1559="ODU HS","PDH",
AI1559="IP &amp; VLAN","PDH",
AI1559="Warehouse HUAWEI","SPARE-ISSUE",
AI1559="SPARE-HS","SPARE-ISSUE",
AI1559="Power Telco","BSS",AI1559="no impacts","no impacts"
),"")</f>
        <v>no impacts</v>
      </c>
      <c r="AH1559" s="57" t="str" cm="1">
        <f t="array" ref="AH1559">IFERROR(_xlfn.IFS(
AI1559="MPR ISSUE","TX ISSUE",
AI1559="BSS Hardware Issue","RAN ISSUE",
AI1559="Sites strategiques, MLL, Pylone, etc.","ENVTECH",
AI1559="AKTIVCO DEFAUT GE &amp; POWER Cabinet","POWER ISSUE",
AI1559="AKTIVCO Coupure ENEO &amp; Baisse de tension","POWER ISSUE",
AI1559="Coupure ENEO &amp; Baisse de tension","POWER ISSUE",
AI1559="Defaut GE &amp; POWER Cabinet","POWER ISSUE",
AI1559="Sharing","POWER ISSUE",
AI1559="Sites strategiques &amp; DataCenter","POWER ISSUE",
AI1559="Exclu","Exclu",
AI1559="SAT","TX ISSUE",
AI1559="SPARE-ISSUE","SPARE-ISSUE",
AI1559="Fiber CAmtel","TX ISSUE",
AI1559="Fiber AOF","TX ISSUE",
AI1559="Projet OCM (HUAWEI)","TRAVAUX-HUAWEI",
AI1559="Projet OCM (NOKIA)","TRAVAUX -NOKIA",
AI1559="ACCESS-ISSUE","ACCESS-ISSUE",
AI1559="Projet OCM (ZTE, NOKIA, autres projets)","TRAVAUX OCM",
AI1559="No root CAuse","No root cause",
AI1559="ODU HS","TX ISSUE",
AI1559="IP &amp; VLAN","TX ISSUE",
AI1559="Warehouse HUAWEI","SPARE-ISSUE",
AI1559="SPARE-HS","SPARE-ISSUE",
AI1559="Power Telco","RAN ISSUE",AI1559="no impacts","no impacts"
),"")</f>
        <v>no impacts</v>
      </c>
      <c r="AI1559" s="85" t="s">
        <v>5998</v>
      </c>
      <c r="AJ1559" s="57" t="str" cm="1">
        <f t="array" ref="AJ1559">IFERROR(_xlfn.IFS(
AI1559="MPR ISSUE","ACTIVE",
AI1559="BSS Hardware Issue","ACTIVE",
AI1559="Sites strategiques, MLL, Pylone, etc.","PASSIVE",
AI1559="AKTIVCO DEFAUT GE &amp; POWER Cabinet","PASSIVE",
AI1559="AKTIVCO Coupure ENEO &amp; Baisse de tension","PASSIVE",
AI1559="Coupure ENEO &amp; Baisse de tension","PASSIVE",
AI1559="Defaut GE &amp; POWER Cabinet","PASSIVE",
AI1559="Sharing","PASSIVE",
AI1559="Sites strategiques &amp; DataCenter","PASSIVE",
AI1559="Exclu","Exclu",
AI1559="SAT","ACTIVE",
AI1559="SPARE-ISSUE","SPARE-ISSUE",
AI1559="Fiber CAmtel","ACTIVE",
AI1559="Fiber AOF","ACTIVE",
AI1559="Projet OCM (HUAWEI)","PLANNED WORKS",
AI1559="Projet OCM (NOKIA)","PLANNED WORKS",
AI1559="ACCESS-ISSUE","ACCESS-ISSUE",
AI1559="Projet OCM (ZTE, NOKIA, autres projets)","PLANNED WORKS",
AI1559="No root CAuse","No root cause",
AI1559="ODU HS","ACTIVE",
AI1559="IP &amp; VLAN","ACTIVE",
AI1559="Warehouse HUAWEI","SPARE-ISSUE",
AI1559="SPARE-HS","SPARE-ISSUE",
AI1559="Power Telco","ACTIVE", AI1559="no impacts","no impacts"
),"")</f>
        <v>no impacts</v>
      </c>
      <c r="AK1559" s="23" t="s">
        <v>5537</v>
      </c>
      <c r="AL1559" s="23" t="str">
        <f t="shared" si="39"/>
        <v>CTR_431</v>
      </c>
      <c r="AN1559" s="9" t="s">
        <v>5537</v>
      </c>
      <c r="AO1559" s="23" t="str">
        <f>_xlfn.XLOOKUP(B1559,'INCIDENT-05-03-2026'!E:E,'INCIDENT-05-03-2026'!F:F,"")</f>
        <v/>
      </c>
      <c r="AP1559" s="7" t="s">
        <v>5537</v>
      </c>
      <c r="AQ1559" s="6"/>
      <c r="AR1559" s="7"/>
      <c r="AS1559" s="3" t="str">
        <f>_xlfn.XLOOKUP(B1559,'[3]tt num | region | site id'!$C:$C,'[3]tt num | region | site id'!$Q:$Q,"")</f>
        <v/>
      </c>
      <c r="AT1559" s="24" t="str">
        <f>_xlfn.XLOOKUP(B1559,'[4]Cells Huawei 03052026 12h'!$B:$B,'[4]Cells Huawei 03052026 12h'!$T:$T,"")</f>
        <v/>
      </c>
      <c r="AU1559" s="24" t="str">
        <f>_xlfn.XLOOKUP(B1559,'[5]cells down 02052026 8h50'!$B:$B,'[5]cells down 02052026 8h50'!$R:$R,"")</f>
        <v/>
      </c>
      <c r="AV1559" s="24" t="str">
        <f>_xlfn.XLOOKUP(B1559,'[5]cells down 02052026 13h50'!$B:$B,'[5]cells down 02052026 13h50'!$R:$R,"")</f>
        <v/>
      </c>
      <c r="AW1559" s="24" t="str">
        <f>_xlfn.XLOOKUP(B1559,'[5]cells down 02052026 13h50'!$B:$B,'[5]cells down 02052026 13h50'!$R:$R,"")</f>
        <v/>
      </c>
      <c r="AX1559" s="24" t="str">
        <f>_xlfn.XLOOKUP(B1559,'[6]cell downs 03052026 8h40 '!$B:$B,'[6]cell downs 03052026 8h40 '!$R:$R,"")</f>
        <v/>
      </c>
      <c r="AY1559" s="24" t="str">
        <f>_xlfn.XLOOKUP(B1559,'[7]ALL SITES DOWN'!$D:$D,'[7]ALL SITES DOWN'!$J:$J,"")</f>
        <v/>
      </c>
      <c r="AZ1559" s="24" t="str">
        <f>_xlfn.XLOOKUP(B1559,'[8]ALL SITES DOWN'!$D:$D,'[8]ALL SITES DOWN'!$J:$J,"")</f>
        <v/>
      </c>
      <c r="BA1559" s="9" t="str">
        <f>_xlfn.XLOOKUP(B1559,[9]sheet1!$AC:$AC,[9]sheet1!$AF:$AF,"")</f>
        <v/>
      </c>
      <c r="BB1559" s="14" t="s">
        <v>5537</v>
      </c>
      <c r="BC1559" s="14" t="s">
        <v>5537</v>
      </c>
      <c r="BD1559" s="14" t="str">
        <f>_xlfn.XLOOKUP(B1559,'[10]cell downs 18042026 17h'!$B:$B,'[10]cell downs 18042026 17h'!$B:$B,"")</f>
        <v/>
      </c>
      <c r="BE1559" s="14" t="str">
        <f>_xlfn.XLOOKUP(B1559,'[11]Cells Huawei 19042026 15h'!$B:$B,'[11]Cells Huawei 19042026 15h'!$B:$B,"")</f>
        <v/>
      </c>
      <c r="BF1559" s="9" t="str">
        <f>_xlfn.XLOOKUP(B1559,'[12]cells down 19042026 9H40'!$B:$B,'[12]cells down 19042026 9H40'!$B:$B,"")</f>
        <v/>
      </c>
      <c r="BG1559" s="9" t="s">
        <v>4364</v>
      </c>
      <c r="BH1559" s="9" t="s">
        <v>12</v>
      </c>
    </row>
    <row r="1560" spans="1:60" s="9" customFormat="1" x14ac:dyDescent="0.3">
      <c r="A1560" s="1" t="s">
        <v>2585</v>
      </c>
      <c r="B1560" s="8" t="s">
        <v>2586</v>
      </c>
      <c r="C1560" s="3" t="str">
        <f>_xlfn.XLOOKUP(B1560,'[1]daily break down'!$D:$D,'[1]daily break down'!$E:$E,"")</f>
        <v>Yaounde</v>
      </c>
      <c r="D1560" s="1" t="s">
        <v>21</v>
      </c>
      <c r="E1560" s="1" t="s">
        <v>36</v>
      </c>
      <c r="F1560" s="3" t="s">
        <v>37</v>
      </c>
      <c r="G1560" s="1" t="s">
        <v>38</v>
      </c>
      <c r="H1560" s="42" t="str">
        <f>_xlfn.XLOOKUP(B1560,[2]CALCULATION!$B:$B,[2]CALCULATION!$H:$H,"")</f>
        <v>ZTE</v>
      </c>
      <c r="I1560" s="34">
        <v>0</v>
      </c>
      <c r="J1560" s="34">
        <v>0</v>
      </c>
      <c r="K1560" s="34">
        <v>0</v>
      </c>
      <c r="L1560" s="34">
        <v>0</v>
      </c>
      <c r="M1560" s="34">
        <v>0</v>
      </c>
      <c r="N1560" s="34">
        <v>0</v>
      </c>
      <c r="O1560" s="34">
        <v>0</v>
      </c>
      <c r="P1560" s="34">
        <v>0</v>
      </c>
      <c r="Q1560" s="34">
        <v>0</v>
      </c>
      <c r="R1560" s="34">
        <v>0</v>
      </c>
      <c r="S1560" s="35">
        <v>0</v>
      </c>
      <c r="T1560" s="35">
        <v>0</v>
      </c>
      <c r="U1560" s="35">
        <v>0</v>
      </c>
      <c r="V1560" s="35">
        <v>0</v>
      </c>
      <c r="W1560" s="35">
        <v>0</v>
      </c>
      <c r="X1560" s="35">
        <v>0</v>
      </c>
      <c r="Y1560" s="35">
        <v>0</v>
      </c>
      <c r="Z1560" s="35">
        <v>0</v>
      </c>
      <c r="AA1560" s="35">
        <v>0</v>
      </c>
      <c r="AB1560" s="35">
        <v>0</v>
      </c>
      <c r="AC1560" s="35">
        <v>0</v>
      </c>
      <c r="AD1560" s="35">
        <v>0</v>
      </c>
      <c r="AE1560" s="58" t="s">
        <v>5560</v>
      </c>
      <c r="AF1560" s="58"/>
      <c r="AG1560" s="57" t="str" cm="1">
        <f t="array" ref="AG1560">IFERROR(_xlfn.IFS(
AI1560="MPR ISSUE","PDH",
AI1560="BSS Hardware Issue","BSS",
AI1560="Sites strategiques, MLL, Pylone, etc.","ENVTECH",
AI1560="AKTIVCO DEFAUT GE &amp; POWER Cabinet","AKTIVCO",
AI1560="AKTIVCO Coupure ENEO &amp; Baisse de tension","AKTIVCO GRID ONLY",
AI1560="Coupure ENEO &amp; Baisse de tension","IHS GRID ONLY",
AI1560="Defaut GE &amp; POWER Cabinet","IHS",
AI1560="Sharing","Partners",
AI1560="Sites strategiques &amp; DataCenter","SST &amp; DC",
AI1560="Exclu","Exclu",
AI1560="SAT","SAT",
AI1560="SPARE-ISSUE","SPARE-ISSUE",
AI1560="Fiber CAmtel","TRANS_FO_CAMTEL",
AI1560="Fiber AOF","Fiber AOF",
AI1560="Projet OCM (HUAWEI)","TRAVAUX-HUAWEI",
AI1560="Projet OCM (NOKIA)","TRAVAUX-NOKIA",
AI1560="ACCESS-ISSUE","ACCESS-ISSUE",
AI1560="Projet OCM (ZTE, NOKIA, autres projets)","TRAVAUX OCM",
AI1560="No root CAuse","No root cause",
AI1560="ODU HS","PDH",
AI1560="IP &amp; VLAN","PDH",
AI1560="Warehouse HUAWEI","SPARE-ISSUE",
AI1560="SPARE-HS","SPARE-ISSUE",
AI1560="Power Telco","BSS",AI1560="no impacts","no impacts"
),"")</f>
        <v>no impacts</v>
      </c>
      <c r="AH1560" s="57" t="str" cm="1">
        <f t="array" ref="AH1560">IFERROR(_xlfn.IFS(
AI1560="MPR ISSUE","TX ISSUE",
AI1560="BSS Hardware Issue","RAN ISSUE",
AI1560="Sites strategiques, MLL, Pylone, etc.","ENVTECH",
AI1560="AKTIVCO DEFAUT GE &amp; POWER Cabinet","POWER ISSUE",
AI1560="AKTIVCO Coupure ENEO &amp; Baisse de tension","POWER ISSUE",
AI1560="Coupure ENEO &amp; Baisse de tension","POWER ISSUE",
AI1560="Defaut GE &amp; POWER Cabinet","POWER ISSUE",
AI1560="Sharing","POWER ISSUE",
AI1560="Sites strategiques &amp; DataCenter","POWER ISSUE",
AI1560="Exclu","Exclu",
AI1560="SAT","TX ISSUE",
AI1560="SPARE-ISSUE","SPARE-ISSUE",
AI1560="Fiber CAmtel","TX ISSUE",
AI1560="Fiber AOF","TX ISSUE",
AI1560="Projet OCM (HUAWEI)","TRAVAUX-HUAWEI",
AI1560="Projet OCM (NOKIA)","TRAVAUX -NOKIA",
AI1560="ACCESS-ISSUE","ACCESS-ISSUE",
AI1560="Projet OCM (ZTE, NOKIA, autres projets)","TRAVAUX OCM",
AI1560="No root CAuse","No root cause",
AI1560="ODU HS","TX ISSUE",
AI1560="IP &amp; VLAN","TX ISSUE",
AI1560="Warehouse HUAWEI","SPARE-ISSUE",
AI1560="SPARE-HS","SPARE-ISSUE",
AI1560="Power Telco","RAN ISSUE",AI1560="no impacts","no impacts"
),"")</f>
        <v>no impacts</v>
      </c>
      <c r="AI1560" s="85" t="s">
        <v>5998</v>
      </c>
      <c r="AJ1560" s="57" t="str" cm="1">
        <f t="array" ref="AJ1560">IFERROR(_xlfn.IFS(
AI1560="MPR ISSUE","ACTIVE",
AI1560="BSS Hardware Issue","ACTIVE",
AI1560="Sites strategiques, MLL, Pylone, etc.","PASSIVE",
AI1560="AKTIVCO DEFAUT GE &amp; POWER Cabinet","PASSIVE",
AI1560="AKTIVCO Coupure ENEO &amp; Baisse de tension","PASSIVE",
AI1560="Coupure ENEO &amp; Baisse de tension","PASSIVE",
AI1560="Defaut GE &amp; POWER Cabinet","PASSIVE",
AI1560="Sharing","PASSIVE",
AI1560="Sites strategiques &amp; DataCenter","PASSIVE",
AI1560="Exclu","Exclu",
AI1560="SAT","ACTIVE",
AI1560="SPARE-ISSUE","SPARE-ISSUE",
AI1560="Fiber CAmtel","ACTIVE",
AI1560="Fiber AOF","ACTIVE",
AI1560="Projet OCM (HUAWEI)","PLANNED WORKS",
AI1560="Projet OCM (NOKIA)","PLANNED WORKS",
AI1560="ACCESS-ISSUE","ACCESS-ISSUE",
AI1560="Projet OCM (ZTE, NOKIA, autres projets)","PLANNED WORKS",
AI1560="No root CAuse","No root cause",
AI1560="ODU HS","ACTIVE",
AI1560="IP &amp; VLAN","ACTIVE",
AI1560="Warehouse HUAWEI","SPARE-ISSUE",
AI1560="SPARE-HS","SPARE-ISSUE",
AI1560="Power Telco","ACTIVE", AI1560="no impacts","no impacts"
),"")</f>
        <v>no impacts</v>
      </c>
      <c r="AK1560" s="23" t="s">
        <v>5537</v>
      </c>
      <c r="AL1560" s="23" t="str">
        <f t="shared" si="39"/>
        <v>CTR_740</v>
      </c>
      <c r="AN1560" s="9" t="s">
        <v>5537</v>
      </c>
      <c r="AO1560" s="23" t="str">
        <f>_xlfn.XLOOKUP(B1560,'INCIDENT-05-03-2026'!E:E,'INCIDENT-05-03-2026'!F:F,"")</f>
        <v/>
      </c>
      <c r="AP1560" s="7" t="s">
        <v>5537</v>
      </c>
      <c r="AQ1560" s="6"/>
      <c r="AR1560" s="7"/>
      <c r="AS1560" s="3" t="str">
        <f>_xlfn.XLOOKUP(B1560,'[3]tt num | region | site id'!$C:$C,'[3]tt num | region | site id'!$Q:$Q,"")</f>
        <v/>
      </c>
      <c r="AT1560" s="24" t="str">
        <f>_xlfn.XLOOKUP(B1560,'[4]Cells Huawei 03052026 12h'!$B:$B,'[4]Cells Huawei 03052026 12h'!$T:$T,"")</f>
        <v/>
      </c>
      <c r="AU1560" s="24" t="str">
        <f>_xlfn.XLOOKUP(B1560,'[5]cells down 02052026 8h50'!$B:$B,'[5]cells down 02052026 8h50'!$R:$R,"")</f>
        <v/>
      </c>
      <c r="AV1560" s="24" t="str">
        <f>_xlfn.XLOOKUP(B1560,'[5]cells down 02052026 13h50'!$B:$B,'[5]cells down 02052026 13h50'!$R:$R,"")</f>
        <v/>
      </c>
      <c r="AW1560" s="24" t="str">
        <f>_xlfn.XLOOKUP(B1560,'[5]cells down 02052026 13h50'!$B:$B,'[5]cells down 02052026 13h50'!$R:$R,"")</f>
        <v/>
      </c>
      <c r="AX1560" s="24" t="str">
        <f>_xlfn.XLOOKUP(B1560,'[6]cell downs 03052026 8h40 '!$B:$B,'[6]cell downs 03052026 8h40 '!$R:$R,"")</f>
        <v/>
      </c>
      <c r="AY1560" s="24" t="str">
        <f>_xlfn.XLOOKUP(B1560,'[7]ALL SITES DOWN'!$D:$D,'[7]ALL SITES DOWN'!$J:$J,"")</f>
        <v/>
      </c>
      <c r="AZ1560" s="24" t="str">
        <f>_xlfn.XLOOKUP(B1560,'[8]ALL SITES DOWN'!$D:$D,'[8]ALL SITES DOWN'!$J:$J,"")</f>
        <v/>
      </c>
      <c r="BA1560" s="9" t="str">
        <f>_xlfn.XLOOKUP(B1560,[9]sheet1!$AC:$AC,[9]sheet1!$AF:$AF,"")</f>
        <v/>
      </c>
      <c r="BB1560" s="14" t="s">
        <v>5537</v>
      </c>
      <c r="BC1560" s="14" t="s">
        <v>5537</v>
      </c>
      <c r="BD1560" s="14" t="str">
        <f>_xlfn.XLOOKUP(B1560,'[10]cell downs 18042026 17h'!$B:$B,'[10]cell downs 18042026 17h'!$B:$B,"")</f>
        <v/>
      </c>
      <c r="BE1560" s="14" t="str">
        <f>_xlfn.XLOOKUP(B1560,'[11]Cells Huawei 19042026 15h'!$B:$B,'[11]Cells Huawei 19042026 15h'!$B:$B,"")</f>
        <v/>
      </c>
      <c r="BF1560" s="9" t="str">
        <f>_xlfn.XLOOKUP(B1560,'[12]cells down 19042026 9H40'!$B:$B,'[12]cells down 19042026 9H40'!$B:$B,"")</f>
        <v/>
      </c>
      <c r="BG1560" s="9" t="s">
        <v>5537</v>
      </c>
      <c r="BH1560" s="9" t="s">
        <v>5537</v>
      </c>
    </row>
    <row r="1561" spans="1:60" s="9" customFormat="1" x14ac:dyDescent="0.3">
      <c r="A1561" s="1" t="s">
        <v>2793</v>
      </c>
      <c r="B1561" s="8" t="s">
        <v>2794</v>
      </c>
      <c r="C1561" s="3" t="str">
        <f>_xlfn.XLOOKUP(B1561,'[1]daily break down'!$D:$D,'[1]daily break down'!$E:$E,"")</f>
        <v>Yaounde</v>
      </c>
      <c r="D1561" s="1" t="s">
        <v>11</v>
      </c>
      <c r="E1561" s="1" t="s">
        <v>12</v>
      </c>
      <c r="F1561" s="3" t="s">
        <v>37</v>
      </c>
      <c r="G1561" s="1" t="s">
        <v>38</v>
      </c>
      <c r="H1561" s="42" t="str">
        <f>_xlfn.XLOOKUP(B1561,[2]CALCULATION!$B:$B,[2]CALCULATION!$H:$H,"")</f>
        <v>ZTE</v>
      </c>
      <c r="I1561" s="34">
        <v>1.468754369594188</v>
      </c>
      <c r="J1561" s="34">
        <v>0</v>
      </c>
      <c r="K1561" s="34">
        <v>0</v>
      </c>
      <c r="L1561" s="34">
        <v>9.7736229179330014E-3</v>
      </c>
      <c r="M1561" s="34">
        <v>0</v>
      </c>
      <c r="N1561" s="34">
        <v>0</v>
      </c>
      <c r="O1561" s="34">
        <v>9.0067145502849173E-3</v>
      </c>
      <c r="P1561" s="34">
        <v>0</v>
      </c>
      <c r="Q1561" s="34">
        <v>0</v>
      </c>
      <c r="R1561" s="34">
        <v>0</v>
      </c>
      <c r="S1561" s="35">
        <v>0</v>
      </c>
      <c r="T1561" s="35">
        <v>0</v>
      </c>
      <c r="U1561" s="35">
        <v>0</v>
      </c>
      <c r="V1561" s="35">
        <v>0</v>
      </c>
      <c r="W1561" s="35">
        <v>0</v>
      </c>
      <c r="X1561" s="35">
        <v>0</v>
      </c>
      <c r="Y1561" s="35">
        <v>0</v>
      </c>
      <c r="Z1561" s="35">
        <v>17.352389757813906</v>
      </c>
      <c r="AA1561" s="35">
        <v>0</v>
      </c>
      <c r="AB1561" s="35">
        <v>0</v>
      </c>
      <c r="AC1561" s="35">
        <v>0</v>
      </c>
      <c r="AD1561" s="35">
        <v>0</v>
      </c>
      <c r="AE1561" s="58" t="s">
        <v>5560</v>
      </c>
      <c r="AF1561" s="58"/>
      <c r="AG1561" s="57" t="str" cm="1">
        <f t="array" ref="AG1561">IFERROR(_xlfn.IFS(
AI1561="MPR ISSUE","PDH",
AI1561="BSS Hardware Issue","BSS",
AI1561="Sites strategiques, MLL, Pylone, etc.","ENVTECH",
AI1561="AKTIVCO DEFAUT GE &amp; POWER Cabinet","AKTIVCO",
AI1561="AKTIVCO Coupure ENEO &amp; Baisse de tension","AKTIVCO GRID ONLY",
AI1561="Coupure ENEO &amp; Baisse de tension","IHS GRID ONLY",
AI1561="Defaut GE &amp; POWER Cabinet","IHS",
AI1561="Sharing","Partners",
AI1561="Sites strategiques &amp; DataCenter","SST &amp; DC",
AI1561="Exclu","Exclu",
AI1561="SAT","SAT",
AI1561="SPARE-ISSUE","SPARE-ISSUE",
AI1561="Fiber CAmtel","TRANS_FO_CAMTEL",
AI1561="Fiber AOF","Fiber AOF",
AI1561="Projet OCM (HUAWEI)","TRAVAUX-HUAWEI",
AI1561="Projet OCM (NOKIA)","TRAVAUX-NOKIA",
AI1561="ACCESS-ISSUE","ACCESS-ISSUE",
AI1561="Projet OCM (ZTE, NOKIA, autres projets)","TRAVAUX OCM",
AI1561="No root CAuse","No root cause",
AI1561="ODU HS","PDH",
AI1561="IP &amp; VLAN","PDH",
AI1561="Warehouse HUAWEI","SPARE-ISSUE",
AI1561="SPARE-HS","SPARE-ISSUE",
AI1561="Power Telco","BSS",AI1561="no impacts","no impacts"
),"")</f>
        <v>no impacts</v>
      </c>
      <c r="AH1561" s="57" t="str" cm="1">
        <f t="array" ref="AH1561">IFERROR(_xlfn.IFS(
AI1561="MPR ISSUE","TX ISSUE",
AI1561="BSS Hardware Issue","RAN ISSUE",
AI1561="Sites strategiques, MLL, Pylone, etc.","ENVTECH",
AI1561="AKTIVCO DEFAUT GE &amp; POWER Cabinet","POWER ISSUE",
AI1561="AKTIVCO Coupure ENEO &amp; Baisse de tension","POWER ISSUE",
AI1561="Coupure ENEO &amp; Baisse de tension","POWER ISSUE",
AI1561="Defaut GE &amp; POWER Cabinet","POWER ISSUE",
AI1561="Sharing","POWER ISSUE",
AI1561="Sites strategiques &amp; DataCenter","POWER ISSUE",
AI1561="Exclu","Exclu",
AI1561="SAT","TX ISSUE",
AI1561="SPARE-ISSUE","SPARE-ISSUE",
AI1561="Fiber CAmtel","TX ISSUE",
AI1561="Fiber AOF","TX ISSUE",
AI1561="Projet OCM (HUAWEI)","TRAVAUX-HUAWEI",
AI1561="Projet OCM (NOKIA)","TRAVAUX -NOKIA",
AI1561="ACCESS-ISSUE","ACCESS-ISSUE",
AI1561="Projet OCM (ZTE, NOKIA, autres projets)","TRAVAUX OCM",
AI1561="No root CAuse","No root cause",
AI1561="ODU HS","TX ISSUE",
AI1561="IP &amp; VLAN","TX ISSUE",
AI1561="Warehouse HUAWEI","SPARE-ISSUE",
AI1561="SPARE-HS","SPARE-ISSUE",
AI1561="Power Telco","RAN ISSUE",AI1561="no impacts","no impacts"
),"")</f>
        <v>no impacts</v>
      </c>
      <c r="AI1561" s="85" t="s">
        <v>5998</v>
      </c>
      <c r="AJ1561" s="57" t="str" cm="1">
        <f t="array" ref="AJ1561">IFERROR(_xlfn.IFS(
AI1561="MPR ISSUE","ACTIVE",
AI1561="BSS Hardware Issue","ACTIVE",
AI1561="Sites strategiques, MLL, Pylone, etc.","PASSIVE",
AI1561="AKTIVCO DEFAUT GE &amp; POWER Cabinet","PASSIVE",
AI1561="AKTIVCO Coupure ENEO &amp; Baisse de tension","PASSIVE",
AI1561="Coupure ENEO &amp; Baisse de tension","PASSIVE",
AI1561="Defaut GE &amp; POWER Cabinet","PASSIVE",
AI1561="Sharing","PASSIVE",
AI1561="Sites strategiques &amp; DataCenter","PASSIVE",
AI1561="Exclu","Exclu",
AI1561="SAT","ACTIVE",
AI1561="SPARE-ISSUE","SPARE-ISSUE",
AI1561="Fiber CAmtel","ACTIVE",
AI1561="Fiber AOF","ACTIVE",
AI1561="Projet OCM (HUAWEI)","PLANNED WORKS",
AI1561="Projet OCM (NOKIA)","PLANNED WORKS",
AI1561="ACCESS-ISSUE","ACCESS-ISSUE",
AI1561="Projet OCM (ZTE, NOKIA, autres projets)","PLANNED WORKS",
AI1561="No root CAuse","No root cause",
AI1561="ODU HS","ACTIVE",
AI1561="IP &amp; VLAN","ACTIVE",
AI1561="Warehouse HUAWEI","SPARE-ISSUE",
AI1561="SPARE-HS","SPARE-ISSUE",
AI1561="Power Telco","ACTIVE", AI1561="no impacts","no impacts"
),"")</f>
        <v>no impacts</v>
      </c>
      <c r="AK1561" s="23" t="s">
        <v>5537</v>
      </c>
      <c r="AL1561" s="23" t="str">
        <f t="shared" ref="AL1561:AL1593" si="40">B1561</f>
        <v>CTR_466</v>
      </c>
      <c r="AN1561" s="9" t="s">
        <v>5537</v>
      </c>
      <c r="AO1561" s="23" t="str">
        <f>_xlfn.XLOOKUP(B1561,'INCIDENT-05-03-2026'!E:E,'INCIDENT-05-03-2026'!F:F,"")</f>
        <v/>
      </c>
      <c r="AP1561" s="7" t="s">
        <v>5537</v>
      </c>
      <c r="AQ1561" s="6"/>
      <c r="AR1561" s="7"/>
      <c r="AS1561" s="3" t="str">
        <f>_xlfn.XLOOKUP(B1561,'[3]tt num | region | site id'!$C:$C,'[3]tt num | region | site id'!$Q:$Q,"")</f>
        <v/>
      </c>
      <c r="AT1561" s="24" t="str">
        <f>_xlfn.XLOOKUP(B1561,'[4]Cells Huawei 03052026 12h'!$B:$B,'[4]Cells Huawei 03052026 12h'!$T:$T,"")</f>
        <v/>
      </c>
      <c r="AU1561" s="24" t="str">
        <f>_xlfn.XLOOKUP(B1561,'[5]cells down 02052026 8h50'!$B:$B,'[5]cells down 02052026 8h50'!$R:$R,"")</f>
        <v/>
      </c>
      <c r="AV1561" s="24" t="str">
        <f>_xlfn.XLOOKUP(B1561,'[5]cells down 02052026 13h50'!$B:$B,'[5]cells down 02052026 13h50'!$R:$R,"")</f>
        <v/>
      </c>
      <c r="AW1561" s="24" t="str">
        <f>_xlfn.XLOOKUP(B1561,'[5]cells down 02052026 13h50'!$B:$B,'[5]cells down 02052026 13h50'!$R:$R,"")</f>
        <v/>
      </c>
      <c r="AX1561" s="24" t="str">
        <f>_xlfn.XLOOKUP(B1561,'[6]cell downs 03052026 8h40 '!$B:$B,'[6]cell downs 03052026 8h40 '!$R:$R,"")</f>
        <v/>
      </c>
      <c r="AY1561" s="24" t="str">
        <f>_xlfn.XLOOKUP(B1561,'[7]ALL SITES DOWN'!$D:$D,'[7]ALL SITES DOWN'!$J:$J,"")</f>
        <v/>
      </c>
      <c r="AZ1561" s="24" t="str">
        <f>_xlfn.XLOOKUP(B1561,'[8]ALL SITES DOWN'!$D:$D,'[8]ALL SITES DOWN'!$J:$J,"")</f>
        <v/>
      </c>
      <c r="BA1561" s="9" t="str">
        <f>_xlfn.XLOOKUP(B1561,[9]sheet1!$AC:$AC,[9]sheet1!$AF:$AF,"")</f>
        <v/>
      </c>
      <c r="BB1561" s="14" t="s">
        <v>5537</v>
      </c>
      <c r="BC1561" s="14" t="s">
        <v>5537</v>
      </c>
      <c r="BD1561" s="14" t="str">
        <f>_xlfn.XLOOKUP(B1561,'[10]cell downs 18042026 17h'!$B:$B,'[10]cell downs 18042026 17h'!$B:$B,"")</f>
        <v/>
      </c>
      <c r="BE1561" s="14" t="str">
        <f>_xlfn.XLOOKUP(B1561,'[11]Cells Huawei 19042026 15h'!$B:$B,'[11]Cells Huawei 19042026 15h'!$B:$B,"")</f>
        <v/>
      </c>
      <c r="BF1561" s="9" t="str">
        <f>_xlfn.XLOOKUP(B1561,'[12]cells down 19042026 9H40'!$B:$B,'[12]cells down 19042026 9H40'!$B:$B,"")</f>
        <v/>
      </c>
      <c r="BG1561" s="9" t="s">
        <v>2794</v>
      </c>
      <c r="BH1561" s="9" t="s">
        <v>12</v>
      </c>
    </row>
    <row r="1562" spans="1:60" s="9" customFormat="1" x14ac:dyDescent="0.3">
      <c r="A1562" s="1" t="s">
        <v>2929</v>
      </c>
      <c r="B1562" s="8" t="s">
        <v>2930</v>
      </c>
      <c r="C1562" s="3" t="str">
        <f>_xlfn.XLOOKUP(B1562,'[1]daily break down'!$D:$D,'[1]daily break down'!$E:$E,"")</f>
        <v>Yaounde</v>
      </c>
      <c r="D1562" s="1" t="s">
        <v>21</v>
      </c>
      <c r="E1562" s="1" t="s">
        <v>30</v>
      </c>
      <c r="F1562" s="3" t="s">
        <v>37</v>
      </c>
      <c r="G1562" s="1" t="s">
        <v>38</v>
      </c>
      <c r="H1562" s="42" t="str">
        <f>_xlfn.XLOOKUP(B1562,[2]CALCULATION!$B:$B,[2]CALCULATION!$H:$H,"")</f>
        <v>ZTE</v>
      </c>
      <c r="I1562" s="34">
        <v>0</v>
      </c>
      <c r="J1562" s="34">
        <v>0</v>
      </c>
      <c r="K1562" s="34">
        <v>0</v>
      </c>
      <c r="L1562" s="34">
        <v>0</v>
      </c>
      <c r="M1562" s="34">
        <v>16.809151107344341</v>
      </c>
      <c r="N1562" s="34">
        <v>0</v>
      </c>
      <c r="O1562" s="34">
        <v>0</v>
      </c>
      <c r="P1562" s="34">
        <v>0</v>
      </c>
      <c r="Q1562" s="34">
        <v>0</v>
      </c>
      <c r="R1562" s="34">
        <v>0</v>
      </c>
      <c r="S1562" s="35">
        <v>0</v>
      </c>
      <c r="T1562" s="35">
        <v>0</v>
      </c>
      <c r="U1562" s="35">
        <v>0</v>
      </c>
      <c r="V1562" s="35">
        <v>0</v>
      </c>
      <c r="W1562" s="35">
        <v>0</v>
      </c>
      <c r="X1562" s="35">
        <v>0</v>
      </c>
      <c r="Y1562" s="35">
        <v>0</v>
      </c>
      <c r="Z1562" s="35">
        <v>0</v>
      </c>
      <c r="AA1562" s="35">
        <v>0</v>
      </c>
      <c r="AB1562" s="35">
        <v>0</v>
      </c>
      <c r="AC1562" s="35">
        <v>0</v>
      </c>
      <c r="AD1562" s="35">
        <v>0</v>
      </c>
      <c r="AE1562" s="58" t="s">
        <v>5560</v>
      </c>
      <c r="AF1562" s="58"/>
      <c r="AG1562" s="57" t="str" cm="1">
        <f t="array" ref="AG1562">IFERROR(_xlfn.IFS(
AI1562="MPR ISSUE","PDH",
AI1562="BSS Hardware Issue","BSS",
AI1562="Sites strategiques, MLL, Pylone, etc.","ENVTECH",
AI1562="AKTIVCO DEFAUT GE &amp; POWER Cabinet","AKTIVCO",
AI1562="AKTIVCO Coupure ENEO &amp; Baisse de tension","AKTIVCO GRID ONLY",
AI1562="Coupure ENEO &amp; Baisse de tension","IHS GRID ONLY",
AI1562="Defaut GE &amp; POWER Cabinet","IHS",
AI1562="Sharing","Partners",
AI1562="Sites strategiques &amp; DataCenter","SST &amp; DC",
AI1562="Exclu","Exclu",
AI1562="SAT","SAT",
AI1562="SPARE-ISSUE","SPARE-ISSUE",
AI1562="Fiber CAmtel","TRANS_FO_CAMTEL",
AI1562="Fiber AOF","Fiber AOF",
AI1562="Projet OCM (HUAWEI)","TRAVAUX-HUAWEI",
AI1562="Projet OCM (NOKIA)","TRAVAUX-NOKIA",
AI1562="ACCESS-ISSUE","ACCESS-ISSUE",
AI1562="Projet OCM (ZTE, NOKIA, autres projets)","TRAVAUX OCM",
AI1562="No root CAuse","No root cause",
AI1562="ODU HS","PDH",
AI1562="IP &amp; VLAN","PDH",
AI1562="Warehouse HUAWEI","SPARE-ISSUE",
AI1562="SPARE-HS","SPARE-ISSUE",
AI1562="Power Telco","BSS",AI1562="no impacts","no impacts"
),"")</f>
        <v>no impacts</v>
      </c>
      <c r="AH1562" s="57" t="str" cm="1">
        <f t="array" ref="AH1562">IFERROR(_xlfn.IFS(
AI1562="MPR ISSUE","TX ISSUE",
AI1562="BSS Hardware Issue","RAN ISSUE",
AI1562="Sites strategiques, MLL, Pylone, etc.","ENVTECH",
AI1562="AKTIVCO DEFAUT GE &amp; POWER Cabinet","POWER ISSUE",
AI1562="AKTIVCO Coupure ENEO &amp; Baisse de tension","POWER ISSUE",
AI1562="Coupure ENEO &amp; Baisse de tension","POWER ISSUE",
AI1562="Defaut GE &amp; POWER Cabinet","POWER ISSUE",
AI1562="Sharing","POWER ISSUE",
AI1562="Sites strategiques &amp; DataCenter","POWER ISSUE",
AI1562="Exclu","Exclu",
AI1562="SAT","TX ISSUE",
AI1562="SPARE-ISSUE","SPARE-ISSUE",
AI1562="Fiber CAmtel","TX ISSUE",
AI1562="Fiber AOF","TX ISSUE",
AI1562="Projet OCM (HUAWEI)","TRAVAUX-HUAWEI",
AI1562="Projet OCM (NOKIA)","TRAVAUX -NOKIA",
AI1562="ACCESS-ISSUE","ACCESS-ISSUE",
AI1562="Projet OCM (ZTE, NOKIA, autres projets)","TRAVAUX OCM",
AI1562="No root CAuse","No root cause",
AI1562="ODU HS","TX ISSUE",
AI1562="IP &amp; VLAN","TX ISSUE",
AI1562="Warehouse HUAWEI","SPARE-ISSUE",
AI1562="SPARE-HS","SPARE-ISSUE",
AI1562="Power Telco","RAN ISSUE",AI1562="no impacts","no impacts"
),"")</f>
        <v>no impacts</v>
      </c>
      <c r="AI1562" s="85" t="s">
        <v>5998</v>
      </c>
      <c r="AJ1562" s="57" t="str" cm="1">
        <f t="array" ref="AJ1562">IFERROR(_xlfn.IFS(
AI1562="MPR ISSUE","ACTIVE",
AI1562="BSS Hardware Issue","ACTIVE",
AI1562="Sites strategiques, MLL, Pylone, etc.","PASSIVE",
AI1562="AKTIVCO DEFAUT GE &amp; POWER Cabinet","PASSIVE",
AI1562="AKTIVCO Coupure ENEO &amp; Baisse de tension","PASSIVE",
AI1562="Coupure ENEO &amp; Baisse de tension","PASSIVE",
AI1562="Defaut GE &amp; POWER Cabinet","PASSIVE",
AI1562="Sharing","PASSIVE",
AI1562="Sites strategiques &amp; DataCenter","PASSIVE",
AI1562="Exclu","Exclu",
AI1562="SAT","ACTIVE",
AI1562="SPARE-ISSUE","SPARE-ISSUE",
AI1562="Fiber CAmtel","ACTIVE",
AI1562="Fiber AOF","ACTIVE",
AI1562="Projet OCM (HUAWEI)","PLANNED WORKS",
AI1562="Projet OCM (NOKIA)","PLANNED WORKS",
AI1562="ACCESS-ISSUE","ACCESS-ISSUE",
AI1562="Projet OCM (ZTE, NOKIA, autres projets)","PLANNED WORKS",
AI1562="No root CAuse","No root cause",
AI1562="ODU HS","ACTIVE",
AI1562="IP &amp; VLAN","ACTIVE",
AI1562="Warehouse HUAWEI","SPARE-ISSUE",
AI1562="SPARE-HS","SPARE-ISSUE",
AI1562="Power Telco","ACTIVE", AI1562="no impacts","no impacts"
),"")</f>
        <v>no impacts</v>
      </c>
      <c r="AK1562" s="23" t="s">
        <v>5537</v>
      </c>
      <c r="AL1562" s="23" t="str">
        <f t="shared" si="40"/>
        <v>CTR_766</v>
      </c>
      <c r="AN1562" s="9" t="s">
        <v>5537</v>
      </c>
      <c r="AO1562" s="23" t="str">
        <f>_xlfn.XLOOKUP(B1562,'INCIDENT-05-03-2026'!E:E,'INCIDENT-05-03-2026'!F:F,"")</f>
        <v/>
      </c>
      <c r="AP1562" s="7" t="s">
        <v>5537</v>
      </c>
      <c r="AQ1562" s="6"/>
      <c r="AR1562" s="7"/>
      <c r="AS1562" s="3" t="str">
        <f>_xlfn.XLOOKUP(B1562,'[3]tt num | region | site id'!$C:$C,'[3]tt num | region | site id'!$Q:$Q,"")</f>
        <v/>
      </c>
      <c r="AT1562" s="24" t="str">
        <f>_xlfn.XLOOKUP(B1562,'[4]Cells Huawei 03052026 12h'!$B:$B,'[4]Cells Huawei 03052026 12h'!$T:$T,"")</f>
        <v/>
      </c>
      <c r="AU1562" s="24" t="str">
        <f>_xlfn.XLOOKUP(B1562,'[5]cells down 02052026 8h50'!$B:$B,'[5]cells down 02052026 8h50'!$R:$R,"")</f>
        <v/>
      </c>
      <c r="AV1562" s="24" t="str">
        <f>_xlfn.XLOOKUP(B1562,'[5]cells down 02052026 13h50'!$B:$B,'[5]cells down 02052026 13h50'!$R:$R,"")</f>
        <v/>
      </c>
      <c r="AW1562" s="24" t="str">
        <f>_xlfn.XLOOKUP(B1562,'[5]cells down 02052026 13h50'!$B:$B,'[5]cells down 02052026 13h50'!$R:$R,"")</f>
        <v/>
      </c>
      <c r="AX1562" s="24" t="str">
        <f>_xlfn.XLOOKUP(B1562,'[6]cell downs 03052026 8h40 '!$B:$B,'[6]cell downs 03052026 8h40 '!$R:$R,"")</f>
        <v/>
      </c>
      <c r="AY1562" s="24" t="str">
        <f>_xlfn.XLOOKUP(B1562,'[7]ALL SITES DOWN'!$D:$D,'[7]ALL SITES DOWN'!$J:$J,"")</f>
        <v/>
      </c>
      <c r="AZ1562" s="24" t="str">
        <f>_xlfn.XLOOKUP(B1562,'[8]ALL SITES DOWN'!$D:$D,'[8]ALL SITES DOWN'!$J:$J,"")</f>
        <v/>
      </c>
      <c r="BA1562" s="9" t="str">
        <f>_xlfn.XLOOKUP(B1562,[9]sheet1!$AC:$AC,[9]sheet1!$AF:$AF,"")</f>
        <v/>
      </c>
      <c r="BB1562" s="14" t="s">
        <v>5537</v>
      </c>
      <c r="BC1562" s="14" t="s">
        <v>5537</v>
      </c>
      <c r="BD1562" s="14" t="str">
        <f>_xlfn.XLOOKUP(B1562,'[10]cell downs 18042026 17h'!$B:$B,'[10]cell downs 18042026 17h'!$B:$B,"")</f>
        <v/>
      </c>
      <c r="BE1562" s="14" t="str">
        <f>_xlfn.XLOOKUP(B1562,'[11]Cells Huawei 19042026 15h'!$B:$B,'[11]Cells Huawei 19042026 15h'!$B:$B,"")</f>
        <v/>
      </c>
      <c r="BF1562" s="9" t="str">
        <f>_xlfn.XLOOKUP(B1562,'[12]cells down 19042026 9H40'!$B:$B,'[12]cells down 19042026 9H40'!$B:$B,"")</f>
        <v/>
      </c>
      <c r="BG1562" s="9" t="s">
        <v>5537</v>
      </c>
      <c r="BH1562" s="9" t="s">
        <v>594</v>
      </c>
    </row>
    <row r="1563" spans="1:60" s="9" customFormat="1" x14ac:dyDescent="0.3">
      <c r="A1563" s="1" t="s">
        <v>2619</v>
      </c>
      <c r="B1563" s="8" t="s">
        <v>2620</v>
      </c>
      <c r="C1563" s="3" t="str">
        <f>_xlfn.XLOOKUP(B1563,'[1]daily break down'!$D:$D,'[1]daily break down'!$E:$E,"")</f>
        <v>Yaounde</v>
      </c>
      <c r="D1563" s="1" t="s">
        <v>11</v>
      </c>
      <c r="E1563" s="1" t="s">
        <v>12</v>
      </c>
      <c r="F1563" s="3" t="s">
        <v>37</v>
      </c>
      <c r="G1563" s="1" t="s">
        <v>38</v>
      </c>
      <c r="H1563" s="42" t="str">
        <f>_xlfn.XLOOKUP(B1563,[2]CALCULATION!$B:$B,[2]CALCULATION!$H:$H,"")</f>
        <v>ZTE</v>
      </c>
      <c r="I1563" s="34">
        <v>0</v>
      </c>
      <c r="J1563" s="34">
        <v>0.90274032411331118</v>
      </c>
      <c r="K1563" s="34">
        <v>0</v>
      </c>
      <c r="L1563" s="34">
        <v>0</v>
      </c>
      <c r="M1563" s="34">
        <v>0</v>
      </c>
      <c r="N1563" s="34">
        <v>0</v>
      </c>
      <c r="O1563" s="34">
        <v>0</v>
      </c>
      <c r="P1563" s="34">
        <v>0</v>
      </c>
      <c r="Q1563" s="34">
        <v>2.6342410674793808E-2</v>
      </c>
      <c r="R1563" s="34">
        <v>0</v>
      </c>
      <c r="S1563" s="35">
        <v>0</v>
      </c>
      <c r="T1563" s="35">
        <v>0</v>
      </c>
      <c r="U1563" s="35">
        <v>0</v>
      </c>
      <c r="V1563" s="35">
        <v>0</v>
      </c>
      <c r="W1563" s="35">
        <v>0</v>
      </c>
      <c r="X1563" s="35">
        <v>0</v>
      </c>
      <c r="Y1563" s="35">
        <v>0</v>
      </c>
      <c r="Z1563" s="35">
        <v>0</v>
      </c>
      <c r="AA1563" s="35">
        <v>0</v>
      </c>
      <c r="AB1563" s="35">
        <v>0</v>
      </c>
      <c r="AC1563" s="35">
        <v>0</v>
      </c>
      <c r="AD1563" s="35">
        <v>0</v>
      </c>
      <c r="AE1563" s="58" t="s">
        <v>5560</v>
      </c>
      <c r="AF1563" s="58"/>
      <c r="AG1563" s="57" t="str" cm="1">
        <f t="array" ref="AG1563">IFERROR(_xlfn.IFS(
AI1563="MPR ISSUE","PDH",
AI1563="BSS Hardware Issue","BSS",
AI1563="Sites strategiques, MLL, Pylone, etc.","ENVTECH",
AI1563="AKTIVCO DEFAUT GE &amp; POWER Cabinet","AKTIVCO",
AI1563="AKTIVCO Coupure ENEO &amp; Baisse de tension","AKTIVCO GRID ONLY",
AI1563="Coupure ENEO &amp; Baisse de tension","IHS GRID ONLY",
AI1563="Defaut GE &amp; POWER Cabinet","IHS",
AI1563="Sharing","Partners",
AI1563="Sites strategiques &amp; DataCenter","SST &amp; DC",
AI1563="Exclu","Exclu",
AI1563="SAT","SAT",
AI1563="SPARE-ISSUE","SPARE-ISSUE",
AI1563="Fiber CAmtel","TRANS_FO_CAMTEL",
AI1563="Fiber AOF","Fiber AOF",
AI1563="Projet OCM (HUAWEI)","TRAVAUX-HUAWEI",
AI1563="Projet OCM (NOKIA)","TRAVAUX-NOKIA",
AI1563="ACCESS-ISSUE","ACCESS-ISSUE",
AI1563="Projet OCM (ZTE, NOKIA, autres projets)","TRAVAUX OCM",
AI1563="No root CAuse","No root cause",
AI1563="ODU HS","PDH",
AI1563="IP &amp; VLAN","PDH",
AI1563="Warehouse HUAWEI","SPARE-ISSUE",
AI1563="SPARE-HS","SPARE-ISSUE",
AI1563="Power Telco","BSS",AI1563="no impacts","no impacts"
),"")</f>
        <v>no impacts</v>
      </c>
      <c r="AH1563" s="57" t="str" cm="1">
        <f t="array" ref="AH1563">IFERROR(_xlfn.IFS(
AI1563="MPR ISSUE","TX ISSUE",
AI1563="BSS Hardware Issue","RAN ISSUE",
AI1563="Sites strategiques, MLL, Pylone, etc.","ENVTECH",
AI1563="AKTIVCO DEFAUT GE &amp; POWER Cabinet","POWER ISSUE",
AI1563="AKTIVCO Coupure ENEO &amp; Baisse de tension","POWER ISSUE",
AI1563="Coupure ENEO &amp; Baisse de tension","POWER ISSUE",
AI1563="Defaut GE &amp; POWER Cabinet","POWER ISSUE",
AI1563="Sharing","POWER ISSUE",
AI1563="Sites strategiques &amp; DataCenter","POWER ISSUE",
AI1563="Exclu","Exclu",
AI1563="SAT","TX ISSUE",
AI1563="SPARE-ISSUE","SPARE-ISSUE",
AI1563="Fiber CAmtel","TX ISSUE",
AI1563="Fiber AOF","TX ISSUE",
AI1563="Projet OCM (HUAWEI)","TRAVAUX-HUAWEI",
AI1563="Projet OCM (NOKIA)","TRAVAUX -NOKIA",
AI1563="ACCESS-ISSUE","ACCESS-ISSUE",
AI1563="Projet OCM (ZTE, NOKIA, autres projets)","TRAVAUX OCM",
AI1563="No root CAuse","No root cause",
AI1563="ODU HS","TX ISSUE",
AI1563="IP &amp; VLAN","TX ISSUE",
AI1563="Warehouse HUAWEI","SPARE-ISSUE",
AI1563="SPARE-HS","SPARE-ISSUE",
AI1563="Power Telco","RAN ISSUE",AI1563="no impacts","no impacts"
),"")</f>
        <v>no impacts</v>
      </c>
      <c r="AI1563" s="85" t="s">
        <v>5998</v>
      </c>
      <c r="AJ1563" s="57" t="str" cm="1">
        <f t="array" ref="AJ1563">IFERROR(_xlfn.IFS(
AI1563="MPR ISSUE","ACTIVE",
AI1563="BSS Hardware Issue","ACTIVE",
AI1563="Sites strategiques, MLL, Pylone, etc.","PASSIVE",
AI1563="AKTIVCO DEFAUT GE &amp; POWER Cabinet","PASSIVE",
AI1563="AKTIVCO Coupure ENEO &amp; Baisse de tension","PASSIVE",
AI1563="Coupure ENEO &amp; Baisse de tension","PASSIVE",
AI1563="Defaut GE &amp; POWER Cabinet","PASSIVE",
AI1563="Sharing","PASSIVE",
AI1563="Sites strategiques &amp; DataCenter","PASSIVE",
AI1563="Exclu","Exclu",
AI1563="SAT","ACTIVE",
AI1563="SPARE-ISSUE","SPARE-ISSUE",
AI1563="Fiber CAmtel","ACTIVE",
AI1563="Fiber AOF","ACTIVE",
AI1563="Projet OCM (HUAWEI)","PLANNED WORKS",
AI1563="Projet OCM (NOKIA)","PLANNED WORKS",
AI1563="ACCESS-ISSUE","ACCESS-ISSUE",
AI1563="Projet OCM (ZTE, NOKIA, autres projets)","PLANNED WORKS",
AI1563="No root CAuse","No root cause",
AI1563="ODU HS","ACTIVE",
AI1563="IP &amp; VLAN","ACTIVE",
AI1563="Warehouse HUAWEI","SPARE-ISSUE",
AI1563="SPARE-HS","SPARE-ISSUE",
AI1563="Power Telco","ACTIVE", AI1563="no impacts","no impacts"
),"")</f>
        <v>no impacts</v>
      </c>
      <c r="AK1563" s="23" t="s">
        <v>5537</v>
      </c>
      <c r="AL1563" s="23" t="str">
        <f t="shared" si="40"/>
        <v>CTR_649</v>
      </c>
      <c r="AN1563" s="9" t="s">
        <v>5537</v>
      </c>
      <c r="AO1563" s="23" t="str">
        <f>_xlfn.XLOOKUP(B1563,'INCIDENT-05-03-2026'!E:E,'INCIDENT-05-03-2026'!F:F,"")</f>
        <v/>
      </c>
      <c r="AP1563" s="7" t="s">
        <v>5537</v>
      </c>
      <c r="AQ1563" s="6"/>
      <c r="AR1563" s="7"/>
      <c r="AS1563" s="3" t="str">
        <f>_xlfn.XLOOKUP(B1563,'[3]tt num | region | site id'!$C:$C,'[3]tt num | region | site id'!$Q:$Q,"")</f>
        <v/>
      </c>
      <c r="AT1563" s="24" t="str">
        <f>_xlfn.XLOOKUP(B1563,'[4]Cells Huawei 03052026 12h'!$B:$B,'[4]Cells Huawei 03052026 12h'!$T:$T,"")</f>
        <v/>
      </c>
      <c r="AU1563" s="24" t="str">
        <f>_xlfn.XLOOKUP(B1563,'[5]cells down 02052026 8h50'!$B:$B,'[5]cells down 02052026 8h50'!$R:$R,"")</f>
        <v/>
      </c>
      <c r="AV1563" s="24" t="str">
        <f>_xlfn.XLOOKUP(B1563,'[5]cells down 02052026 13h50'!$B:$B,'[5]cells down 02052026 13h50'!$R:$R,"")</f>
        <v/>
      </c>
      <c r="AW1563" s="24" t="str">
        <f>_xlfn.XLOOKUP(B1563,'[5]cells down 02052026 13h50'!$B:$B,'[5]cells down 02052026 13h50'!$R:$R,"")</f>
        <v/>
      </c>
      <c r="AX1563" s="24" t="str">
        <f>_xlfn.XLOOKUP(B1563,'[6]cell downs 03052026 8h40 '!$B:$B,'[6]cell downs 03052026 8h40 '!$R:$R,"")</f>
        <v/>
      </c>
      <c r="AY1563" s="24" t="str">
        <f>_xlfn.XLOOKUP(B1563,'[7]ALL SITES DOWN'!$D:$D,'[7]ALL SITES DOWN'!$J:$J,"")</f>
        <v/>
      </c>
      <c r="AZ1563" s="24" t="str">
        <f>_xlfn.XLOOKUP(B1563,'[8]ALL SITES DOWN'!$D:$D,'[8]ALL SITES DOWN'!$J:$J,"")</f>
        <v/>
      </c>
      <c r="BA1563" s="9" t="str">
        <f>_xlfn.XLOOKUP(B1563,[9]sheet1!$AC:$AC,[9]sheet1!$AF:$AF,"")</f>
        <v/>
      </c>
      <c r="BB1563" s="14" t="s">
        <v>5537</v>
      </c>
      <c r="BC1563" s="14" t="s">
        <v>5537</v>
      </c>
      <c r="BD1563" s="14" t="str">
        <f>_xlfn.XLOOKUP(B1563,'[10]cell downs 18042026 17h'!$B:$B,'[10]cell downs 18042026 17h'!$B:$B,"")</f>
        <v/>
      </c>
      <c r="BE1563" s="14" t="str">
        <f>_xlfn.XLOOKUP(B1563,'[11]Cells Huawei 19042026 15h'!$B:$B,'[11]Cells Huawei 19042026 15h'!$B:$B,"")</f>
        <v/>
      </c>
      <c r="BF1563" s="9" t="str">
        <f>_xlfn.XLOOKUP(B1563,'[12]cells down 19042026 9H40'!$B:$B,'[12]cells down 19042026 9H40'!$B:$B,"")</f>
        <v>CTR_649</v>
      </c>
      <c r="BG1563" s="9" t="s">
        <v>2620</v>
      </c>
      <c r="BH1563" s="9" t="s">
        <v>12</v>
      </c>
    </row>
    <row r="1564" spans="1:60" s="9" customFormat="1" x14ac:dyDescent="0.3">
      <c r="A1564" s="1" t="s">
        <v>3173</v>
      </c>
      <c r="B1564" s="8" t="s">
        <v>3174</v>
      </c>
      <c r="C1564" s="3" t="str">
        <f>_xlfn.XLOOKUP(B1564,'[1]daily break down'!$D:$D,'[1]daily break down'!$E:$E,"")</f>
        <v>Yaounde</v>
      </c>
      <c r="D1564" s="1" t="s">
        <v>11</v>
      </c>
      <c r="E1564" s="1" t="s">
        <v>757</v>
      </c>
      <c r="F1564" s="3" t="s">
        <v>37</v>
      </c>
      <c r="G1564" s="1" t="s">
        <v>38</v>
      </c>
      <c r="H1564" s="42" t="str">
        <f>_xlfn.XLOOKUP(B1564,[2]CALCULATION!$B:$B,[2]CALCULATION!$H:$H,"")</f>
        <v>ZTE</v>
      </c>
      <c r="I1564" s="34">
        <v>0</v>
      </c>
      <c r="J1564" s="34">
        <v>0</v>
      </c>
      <c r="K1564" s="34">
        <v>0</v>
      </c>
      <c r="L1564" s="34">
        <v>0</v>
      </c>
      <c r="M1564" s="34">
        <v>0</v>
      </c>
      <c r="N1564" s="34">
        <v>0</v>
      </c>
      <c r="O1564" s="34">
        <v>0</v>
      </c>
      <c r="P1564" s="34">
        <v>0</v>
      </c>
      <c r="Q1564" s="34">
        <v>0</v>
      </c>
      <c r="R1564" s="34">
        <v>0</v>
      </c>
      <c r="S1564" s="35">
        <v>0</v>
      </c>
      <c r="T1564" s="35">
        <v>0</v>
      </c>
      <c r="U1564" s="35">
        <v>7.3026441573710246</v>
      </c>
      <c r="V1564" s="35">
        <v>0</v>
      </c>
      <c r="W1564" s="35">
        <v>0</v>
      </c>
      <c r="X1564" s="35">
        <v>0</v>
      </c>
      <c r="Y1564" s="35">
        <v>0</v>
      </c>
      <c r="Z1564" s="35">
        <v>0</v>
      </c>
      <c r="AA1564" s="35">
        <v>0</v>
      </c>
      <c r="AB1564" s="35">
        <v>0</v>
      </c>
      <c r="AC1564" s="35">
        <v>0</v>
      </c>
      <c r="AD1564" s="35">
        <v>0</v>
      </c>
      <c r="AE1564" s="58" t="s">
        <v>5560</v>
      </c>
      <c r="AF1564" s="58"/>
      <c r="AG1564" s="57" t="str" cm="1">
        <f t="array" ref="AG1564">IFERROR(_xlfn.IFS(
AI1564="MPR ISSUE","PDH",
AI1564="BSS Hardware Issue","BSS",
AI1564="Sites strategiques, MLL, Pylone, etc.","ENVTECH",
AI1564="AKTIVCO DEFAUT GE &amp; POWER Cabinet","AKTIVCO",
AI1564="AKTIVCO Coupure ENEO &amp; Baisse de tension","AKTIVCO GRID ONLY",
AI1564="Coupure ENEO &amp; Baisse de tension","IHS GRID ONLY",
AI1564="Defaut GE &amp; POWER Cabinet","IHS",
AI1564="Sharing","Partners",
AI1564="Sites strategiques &amp; DataCenter","SST &amp; DC",
AI1564="Exclu","Exclu",
AI1564="SAT","SAT",
AI1564="SPARE-ISSUE","SPARE-ISSUE",
AI1564="Fiber CAmtel","TRANS_FO_CAMTEL",
AI1564="Fiber AOF","Fiber AOF",
AI1564="Projet OCM (HUAWEI)","TRAVAUX-HUAWEI",
AI1564="Projet OCM (NOKIA)","TRAVAUX-NOKIA",
AI1564="ACCESS-ISSUE","ACCESS-ISSUE",
AI1564="Projet OCM (ZTE, NOKIA, autres projets)","TRAVAUX OCM",
AI1564="No root CAuse","No root cause",
AI1564="ODU HS","PDH",
AI1564="IP &amp; VLAN","PDH",
AI1564="Warehouse HUAWEI","SPARE-ISSUE",
AI1564="SPARE-HS","SPARE-ISSUE",
AI1564="Power Telco","BSS",AI1564="no impacts","no impacts"
),"")</f>
        <v>no impacts</v>
      </c>
      <c r="AH1564" s="57" t="str" cm="1">
        <f t="array" ref="AH1564">IFERROR(_xlfn.IFS(
AI1564="MPR ISSUE","TX ISSUE",
AI1564="BSS Hardware Issue","RAN ISSUE",
AI1564="Sites strategiques, MLL, Pylone, etc.","ENVTECH",
AI1564="AKTIVCO DEFAUT GE &amp; POWER Cabinet","POWER ISSUE",
AI1564="AKTIVCO Coupure ENEO &amp; Baisse de tension","POWER ISSUE",
AI1564="Coupure ENEO &amp; Baisse de tension","POWER ISSUE",
AI1564="Defaut GE &amp; POWER Cabinet","POWER ISSUE",
AI1564="Sharing","POWER ISSUE",
AI1564="Sites strategiques &amp; DataCenter","POWER ISSUE",
AI1564="Exclu","Exclu",
AI1564="SAT","TX ISSUE",
AI1564="SPARE-ISSUE","SPARE-ISSUE",
AI1564="Fiber CAmtel","TX ISSUE",
AI1564="Fiber AOF","TX ISSUE",
AI1564="Projet OCM (HUAWEI)","TRAVAUX-HUAWEI",
AI1564="Projet OCM (NOKIA)","TRAVAUX -NOKIA",
AI1564="ACCESS-ISSUE","ACCESS-ISSUE",
AI1564="Projet OCM (ZTE, NOKIA, autres projets)","TRAVAUX OCM",
AI1564="No root CAuse","No root cause",
AI1564="ODU HS","TX ISSUE",
AI1564="IP &amp; VLAN","TX ISSUE",
AI1564="Warehouse HUAWEI","SPARE-ISSUE",
AI1564="SPARE-HS","SPARE-ISSUE",
AI1564="Power Telco","RAN ISSUE",AI1564="no impacts","no impacts"
),"")</f>
        <v>no impacts</v>
      </c>
      <c r="AI1564" s="85" t="s">
        <v>5998</v>
      </c>
      <c r="AJ1564" s="57" t="str" cm="1">
        <f t="array" ref="AJ1564">IFERROR(_xlfn.IFS(
AI1564="MPR ISSUE","ACTIVE",
AI1564="BSS Hardware Issue","ACTIVE",
AI1564="Sites strategiques, MLL, Pylone, etc.","PASSIVE",
AI1564="AKTIVCO DEFAUT GE &amp; POWER Cabinet","PASSIVE",
AI1564="AKTIVCO Coupure ENEO &amp; Baisse de tension","PASSIVE",
AI1564="Coupure ENEO &amp; Baisse de tension","PASSIVE",
AI1564="Defaut GE &amp; POWER Cabinet","PASSIVE",
AI1564="Sharing","PASSIVE",
AI1564="Sites strategiques &amp; DataCenter","PASSIVE",
AI1564="Exclu","Exclu",
AI1564="SAT","ACTIVE",
AI1564="SPARE-ISSUE","SPARE-ISSUE",
AI1564="Fiber CAmtel","ACTIVE",
AI1564="Fiber AOF","ACTIVE",
AI1564="Projet OCM (HUAWEI)","PLANNED WORKS",
AI1564="Projet OCM (NOKIA)","PLANNED WORKS",
AI1564="ACCESS-ISSUE","ACCESS-ISSUE",
AI1564="Projet OCM (ZTE, NOKIA, autres projets)","PLANNED WORKS",
AI1564="No root CAuse","No root cause",
AI1564="ODU HS","ACTIVE",
AI1564="IP &amp; VLAN","ACTIVE",
AI1564="Warehouse HUAWEI","SPARE-ISSUE",
AI1564="SPARE-HS","SPARE-ISSUE",
AI1564="Power Telco","ACTIVE", AI1564="no impacts","no impacts"
),"")</f>
        <v>no impacts</v>
      </c>
      <c r="AK1564" s="23" t="s">
        <v>5537</v>
      </c>
      <c r="AL1564" s="23" t="str">
        <f t="shared" si="40"/>
        <v>CTR_127</v>
      </c>
      <c r="AN1564" s="9" t="s">
        <v>5537</v>
      </c>
      <c r="AO1564" s="23" t="str">
        <f>_xlfn.XLOOKUP(B1564,'INCIDENT-05-03-2026'!E:E,'INCIDENT-05-03-2026'!F:F,"")</f>
        <v/>
      </c>
      <c r="AP1564" s="7" t="s">
        <v>5537</v>
      </c>
      <c r="AQ1564" s="6"/>
      <c r="AR1564" s="7"/>
      <c r="AS1564" s="3" t="str">
        <f>_xlfn.XLOOKUP(B1564,'[3]tt num | region | site id'!$C:$C,'[3]tt num | region | site id'!$Q:$Q,"")</f>
        <v/>
      </c>
      <c r="AT1564" s="24" t="str">
        <f>_xlfn.XLOOKUP(B1564,'[4]Cells Huawei 03052026 12h'!$B:$B,'[4]Cells Huawei 03052026 12h'!$T:$T,"")</f>
        <v/>
      </c>
      <c r="AU1564" s="24" t="str">
        <f>_xlfn.XLOOKUP(B1564,'[5]cells down 02052026 8h50'!$B:$B,'[5]cells down 02052026 8h50'!$R:$R,"")</f>
        <v/>
      </c>
      <c r="AV1564" s="24" t="str">
        <f>_xlfn.XLOOKUP(B1564,'[5]cells down 02052026 13h50'!$B:$B,'[5]cells down 02052026 13h50'!$R:$R,"")</f>
        <v/>
      </c>
      <c r="AW1564" s="24" t="str">
        <f>_xlfn.XLOOKUP(B1564,'[5]cells down 02052026 13h50'!$B:$B,'[5]cells down 02052026 13h50'!$R:$R,"")</f>
        <v/>
      </c>
      <c r="AX1564" s="24" t="str">
        <f>_xlfn.XLOOKUP(B1564,'[6]cell downs 03052026 8h40 '!$B:$B,'[6]cell downs 03052026 8h40 '!$R:$R,"")</f>
        <v/>
      </c>
      <c r="AY1564" s="24" t="str">
        <f>_xlfn.XLOOKUP(B1564,'[7]ALL SITES DOWN'!$D:$D,'[7]ALL SITES DOWN'!$J:$J,"")</f>
        <v/>
      </c>
      <c r="AZ1564" s="24" t="str">
        <f>_xlfn.XLOOKUP(B1564,'[8]ALL SITES DOWN'!$D:$D,'[8]ALL SITES DOWN'!$J:$J,"")</f>
        <v/>
      </c>
      <c r="BA1564" s="9" t="str">
        <f>_xlfn.XLOOKUP(B1564,[9]sheet1!$AC:$AC,[9]sheet1!$AF:$AF,"")</f>
        <v/>
      </c>
      <c r="BB1564" s="14" t="s">
        <v>5537</v>
      </c>
      <c r="BC1564" s="14" t="s">
        <v>5537</v>
      </c>
      <c r="BD1564" s="14" t="str">
        <f>_xlfn.XLOOKUP(B1564,'[10]cell downs 18042026 17h'!$B:$B,'[10]cell downs 18042026 17h'!$B:$B,"")</f>
        <v/>
      </c>
      <c r="BE1564" s="14" t="str">
        <f>_xlfn.XLOOKUP(B1564,'[11]Cells Huawei 19042026 15h'!$B:$B,'[11]Cells Huawei 19042026 15h'!$B:$B,"")</f>
        <v/>
      </c>
      <c r="BF1564" s="9" t="str">
        <f>_xlfn.XLOOKUP(B1564,'[12]cells down 19042026 9H40'!$B:$B,'[12]cells down 19042026 9H40'!$B:$B,"")</f>
        <v/>
      </c>
      <c r="BG1564" s="9" t="s">
        <v>3174</v>
      </c>
      <c r="BH1564" s="9" t="s">
        <v>5537</v>
      </c>
    </row>
    <row r="1565" spans="1:60" s="9" customFormat="1" x14ac:dyDescent="0.3">
      <c r="A1565" s="1" t="s">
        <v>2391</v>
      </c>
      <c r="B1565" s="8" t="s">
        <v>2392</v>
      </c>
      <c r="C1565" s="3" t="str">
        <f>_xlfn.XLOOKUP(B1565,'[1]daily break down'!$D:$D,'[1]daily break down'!$E:$E,"")</f>
        <v>Yaounde</v>
      </c>
      <c r="D1565" s="1" t="s">
        <v>11</v>
      </c>
      <c r="E1565" s="1" t="s">
        <v>12</v>
      </c>
      <c r="F1565" s="3" t="s">
        <v>37</v>
      </c>
      <c r="G1565" s="1" t="s">
        <v>38</v>
      </c>
      <c r="H1565" s="42" t="str">
        <f>_xlfn.XLOOKUP(B1565,[2]CALCULATION!$B:$B,[2]CALCULATION!$H:$H,"")</f>
        <v>ZTE</v>
      </c>
      <c r="I1565" s="34">
        <v>0</v>
      </c>
      <c r="J1565" s="34">
        <v>0</v>
      </c>
      <c r="K1565" s="34">
        <v>0</v>
      </c>
      <c r="L1565" s="34">
        <v>0</v>
      </c>
      <c r="M1565" s="34">
        <v>0</v>
      </c>
      <c r="N1565" s="34">
        <v>0</v>
      </c>
      <c r="O1565" s="34">
        <v>0</v>
      </c>
      <c r="P1565" s="34">
        <v>0</v>
      </c>
      <c r="Q1565" s="34">
        <v>0</v>
      </c>
      <c r="R1565" s="34">
        <v>0</v>
      </c>
      <c r="S1565" s="35">
        <v>0</v>
      </c>
      <c r="T1565" s="35">
        <v>0</v>
      </c>
      <c r="U1565" s="35">
        <v>0</v>
      </c>
      <c r="V1565" s="35">
        <v>0</v>
      </c>
      <c r="W1565" s="35">
        <v>0</v>
      </c>
      <c r="X1565" s="35">
        <v>0</v>
      </c>
      <c r="Y1565" s="35">
        <v>0</v>
      </c>
      <c r="Z1565" s="35">
        <v>0</v>
      </c>
      <c r="AA1565" s="35">
        <v>0</v>
      </c>
      <c r="AB1565" s="35">
        <v>0</v>
      </c>
      <c r="AC1565" s="35">
        <v>0</v>
      </c>
      <c r="AD1565" s="35">
        <v>0</v>
      </c>
      <c r="AE1565" s="58" t="s">
        <v>5560</v>
      </c>
      <c r="AF1565" s="58"/>
      <c r="AG1565" s="57" t="str" cm="1">
        <f t="array" ref="AG1565">IFERROR(_xlfn.IFS(
AI1565="MPR ISSUE","PDH",
AI1565="BSS Hardware Issue","BSS",
AI1565="Sites strategiques, MLL, Pylone, etc.","ENVTECH",
AI1565="AKTIVCO DEFAUT GE &amp; POWER Cabinet","AKTIVCO",
AI1565="AKTIVCO Coupure ENEO &amp; Baisse de tension","AKTIVCO GRID ONLY",
AI1565="Coupure ENEO &amp; Baisse de tension","IHS GRID ONLY",
AI1565="Defaut GE &amp; POWER Cabinet","IHS",
AI1565="Sharing","Partners",
AI1565="Sites strategiques &amp; DataCenter","SST &amp; DC",
AI1565="Exclu","Exclu",
AI1565="SAT","SAT",
AI1565="SPARE-ISSUE","SPARE-ISSUE",
AI1565="Fiber CAmtel","TRANS_FO_CAMTEL",
AI1565="Fiber AOF","Fiber AOF",
AI1565="Projet OCM (HUAWEI)","TRAVAUX-HUAWEI",
AI1565="Projet OCM (NOKIA)","TRAVAUX-NOKIA",
AI1565="ACCESS-ISSUE","ACCESS-ISSUE",
AI1565="Projet OCM (ZTE, NOKIA, autres projets)","TRAVAUX OCM",
AI1565="No root CAuse","No root cause",
AI1565="ODU HS","PDH",
AI1565="IP &amp; VLAN","PDH",
AI1565="Warehouse HUAWEI","SPARE-ISSUE",
AI1565="SPARE-HS","SPARE-ISSUE",
AI1565="Power Telco","BSS",AI1565="no impacts","no impacts"
),"")</f>
        <v>no impacts</v>
      </c>
      <c r="AH1565" s="57" t="str" cm="1">
        <f t="array" ref="AH1565">IFERROR(_xlfn.IFS(
AI1565="MPR ISSUE","TX ISSUE",
AI1565="BSS Hardware Issue","RAN ISSUE",
AI1565="Sites strategiques, MLL, Pylone, etc.","ENVTECH",
AI1565="AKTIVCO DEFAUT GE &amp; POWER Cabinet","POWER ISSUE",
AI1565="AKTIVCO Coupure ENEO &amp; Baisse de tension","POWER ISSUE",
AI1565="Coupure ENEO &amp; Baisse de tension","POWER ISSUE",
AI1565="Defaut GE &amp; POWER Cabinet","POWER ISSUE",
AI1565="Sharing","POWER ISSUE",
AI1565="Sites strategiques &amp; DataCenter","POWER ISSUE",
AI1565="Exclu","Exclu",
AI1565="SAT","TX ISSUE",
AI1565="SPARE-ISSUE","SPARE-ISSUE",
AI1565="Fiber CAmtel","TX ISSUE",
AI1565="Fiber AOF","TX ISSUE",
AI1565="Projet OCM (HUAWEI)","TRAVAUX-HUAWEI",
AI1565="Projet OCM (NOKIA)","TRAVAUX -NOKIA",
AI1565="ACCESS-ISSUE","ACCESS-ISSUE",
AI1565="Projet OCM (ZTE, NOKIA, autres projets)","TRAVAUX OCM",
AI1565="No root CAuse","No root cause",
AI1565="ODU HS","TX ISSUE",
AI1565="IP &amp; VLAN","TX ISSUE",
AI1565="Warehouse HUAWEI","SPARE-ISSUE",
AI1565="SPARE-HS","SPARE-ISSUE",
AI1565="Power Telco","RAN ISSUE",AI1565="no impacts","no impacts"
),"")</f>
        <v>no impacts</v>
      </c>
      <c r="AI1565" s="85" t="s">
        <v>5998</v>
      </c>
      <c r="AJ1565" s="57" t="str" cm="1">
        <f t="array" ref="AJ1565">IFERROR(_xlfn.IFS(
AI1565="MPR ISSUE","ACTIVE",
AI1565="BSS Hardware Issue","ACTIVE",
AI1565="Sites strategiques, MLL, Pylone, etc.","PASSIVE",
AI1565="AKTIVCO DEFAUT GE &amp; POWER Cabinet","PASSIVE",
AI1565="AKTIVCO Coupure ENEO &amp; Baisse de tension","PASSIVE",
AI1565="Coupure ENEO &amp; Baisse de tension","PASSIVE",
AI1565="Defaut GE &amp; POWER Cabinet","PASSIVE",
AI1565="Sharing","PASSIVE",
AI1565="Sites strategiques &amp; DataCenter","PASSIVE",
AI1565="Exclu","Exclu",
AI1565="SAT","ACTIVE",
AI1565="SPARE-ISSUE","SPARE-ISSUE",
AI1565="Fiber CAmtel","ACTIVE",
AI1565="Fiber AOF","ACTIVE",
AI1565="Projet OCM (HUAWEI)","PLANNED WORKS",
AI1565="Projet OCM (NOKIA)","PLANNED WORKS",
AI1565="ACCESS-ISSUE","ACCESS-ISSUE",
AI1565="Projet OCM (ZTE, NOKIA, autres projets)","PLANNED WORKS",
AI1565="No root CAuse","No root cause",
AI1565="ODU HS","ACTIVE",
AI1565="IP &amp; VLAN","ACTIVE",
AI1565="Warehouse HUAWEI","SPARE-ISSUE",
AI1565="SPARE-HS","SPARE-ISSUE",
AI1565="Power Telco","ACTIVE", AI1565="no impacts","no impacts"
),"")</f>
        <v>no impacts</v>
      </c>
      <c r="AK1565" s="23" t="s">
        <v>5537</v>
      </c>
      <c r="AL1565" s="23" t="str">
        <f t="shared" si="40"/>
        <v>CTR_261</v>
      </c>
      <c r="AN1565" s="9" t="s">
        <v>5537</v>
      </c>
      <c r="AO1565" s="23" t="str">
        <f>_xlfn.XLOOKUP(B1565,'INCIDENT-05-03-2026'!E:E,'INCIDENT-05-03-2026'!F:F,"")</f>
        <v/>
      </c>
      <c r="AP1565" s="7" t="s">
        <v>5537</v>
      </c>
      <c r="AQ1565" s="6"/>
      <c r="AR1565" s="7"/>
      <c r="AS1565" s="3" t="str">
        <f>_xlfn.XLOOKUP(B1565,'[3]tt num | region | site id'!$C:$C,'[3]tt num | region | site id'!$Q:$Q,"")</f>
        <v/>
      </c>
      <c r="AT1565" s="24" t="str">
        <f>_xlfn.XLOOKUP(B1565,'[4]Cells Huawei 03052026 12h'!$B:$B,'[4]Cells Huawei 03052026 12h'!$T:$T,"")</f>
        <v/>
      </c>
      <c r="AU1565" s="24" t="str">
        <f>_xlfn.XLOOKUP(B1565,'[5]cells down 02052026 8h50'!$B:$B,'[5]cells down 02052026 8h50'!$R:$R,"")</f>
        <v/>
      </c>
      <c r="AV1565" s="24" t="str">
        <f>_xlfn.XLOOKUP(B1565,'[5]cells down 02052026 13h50'!$B:$B,'[5]cells down 02052026 13h50'!$R:$R,"")</f>
        <v/>
      </c>
      <c r="AW1565" s="24" t="str">
        <f>_xlfn.XLOOKUP(B1565,'[5]cells down 02052026 13h50'!$B:$B,'[5]cells down 02052026 13h50'!$R:$R,"")</f>
        <v/>
      </c>
      <c r="AX1565" s="24" t="str">
        <f>_xlfn.XLOOKUP(B1565,'[6]cell downs 03052026 8h40 '!$B:$B,'[6]cell downs 03052026 8h40 '!$R:$R,"")</f>
        <v/>
      </c>
      <c r="AY1565" s="24" t="str">
        <f>_xlfn.XLOOKUP(B1565,'[7]ALL SITES DOWN'!$D:$D,'[7]ALL SITES DOWN'!$J:$J,"")</f>
        <v/>
      </c>
      <c r="AZ1565" s="24" t="str">
        <f>_xlfn.XLOOKUP(B1565,'[8]ALL SITES DOWN'!$D:$D,'[8]ALL SITES DOWN'!$J:$J,"")</f>
        <v/>
      </c>
      <c r="BA1565" s="9" t="str">
        <f>_xlfn.XLOOKUP(B1565,[9]sheet1!$AC:$AC,[9]sheet1!$AF:$AF,"")</f>
        <v/>
      </c>
      <c r="BB1565" s="14" t="s">
        <v>5537</v>
      </c>
      <c r="BC1565" s="14" t="s">
        <v>5537</v>
      </c>
      <c r="BD1565" s="14" t="str">
        <f>_xlfn.XLOOKUP(B1565,'[10]cell downs 18042026 17h'!$B:$B,'[10]cell downs 18042026 17h'!$B:$B,"")</f>
        <v/>
      </c>
      <c r="BE1565" s="14" t="str">
        <f>_xlfn.XLOOKUP(B1565,'[11]Cells Huawei 19042026 15h'!$B:$B,'[11]Cells Huawei 19042026 15h'!$B:$B,"")</f>
        <v/>
      </c>
      <c r="BF1565" s="9" t="str">
        <f>_xlfn.XLOOKUP(B1565,'[12]cells down 19042026 9H40'!$B:$B,'[12]cells down 19042026 9H40'!$B:$B,"")</f>
        <v/>
      </c>
      <c r="BG1565" s="9" t="s">
        <v>2392</v>
      </c>
      <c r="BH1565" s="9" t="s">
        <v>594</v>
      </c>
    </row>
    <row r="1566" spans="1:60" s="9" customFormat="1" x14ac:dyDescent="0.3">
      <c r="A1566" s="1" t="s">
        <v>3442</v>
      </c>
      <c r="B1566" s="8" t="s">
        <v>3443</v>
      </c>
      <c r="C1566" s="3" t="str">
        <f>_xlfn.XLOOKUP(B1566,'[1]daily break down'!$D:$D,'[1]daily break down'!$E:$E,"")</f>
        <v>SUD-OUEST</v>
      </c>
      <c r="D1566" s="1" t="s">
        <v>11</v>
      </c>
      <c r="E1566" s="1" t="s">
        <v>12</v>
      </c>
      <c r="F1566" s="3" t="s">
        <v>13</v>
      </c>
      <c r="G1566" s="1" t="s">
        <v>63</v>
      </c>
      <c r="H1566" s="40" t="str">
        <f>_xlfn.XLOOKUP(B1566,[2]CALCULATION!$B:$B,[2]CALCULATION!$H:$H,"")</f>
        <v>Huawei</v>
      </c>
      <c r="I1566" s="34">
        <v>0</v>
      </c>
      <c r="J1566" s="34">
        <v>0</v>
      </c>
      <c r="K1566" s="34">
        <v>3.604629843650569</v>
      </c>
      <c r="L1566" s="34">
        <v>0</v>
      </c>
      <c r="M1566" s="34">
        <v>0</v>
      </c>
      <c r="N1566" s="34">
        <v>0</v>
      </c>
      <c r="O1566" s="34">
        <v>0</v>
      </c>
      <c r="P1566" s="34">
        <v>0</v>
      </c>
      <c r="Q1566" s="34">
        <v>0</v>
      </c>
      <c r="R1566" s="34">
        <v>0</v>
      </c>
      <c r="S1566" s="35">
        <v>0</v>
      </c>
      <c r="T1566" s="35">
        <v>0</v>
      </c>
      <c r="U1566" s="35">
        <v>0</v>
      </c>
      <c r="V1566" s="35">
        <v>0</v>
      </c>
      <c r="W1566" s="35">
        <v>0</v>
      </c>
      <c r="X1566" s="35">
        <v>0</v>
      </c>
      <c r="Y1566" s="35">
        <v>0</v>
      </c>
      <c r="Z1566" s="35">
        <v>0</v>
      </c>
      <c r="AA1566" s="35">
        <v>0</v>
      </c>
      <c r="AB1566" s="35">
        <v>0</v>
      </c>
      <c r="AC1566" s="35">
        <v>0</v>
      </c>
      <c r="AD1566" s="35">
        <v>0</v>
      </c>
      <c r="AE1566" s="58" t="s">
        <v>5560</v>
      </c>
      <c r="AF1566" s="58"/>
      <c r="AG1566" s="57" t="str" cm="1">
        <f t="array" ref="AG1566">IFERROR(_xlfn.IFS(
AI1566="MPR ISSUE","PDH",
AI1566="BSS Hardware Issue","BSS",
AI1566="Sites strategiques, MLL, Pylone, etc.","ENVTECH",
AI1566="AKTIVCO DEFAUT GE &amp; POWER Cabinet","AKTIVCO",
AI1566="AKTIVCO Coupure ENEO &amp; Baisse de tension","AKTIVCO GRID ONLY",
AI1566="Coupure ENEO &amp; Baisse de tension","IHS GRID ONLY",
AI1566="Defaut GE &amp; POWER Cabinet","IHS",
AI1566="Sharing","Partners",
AI1566="Sites strategiques &amp; DataCenter","SST &amp; DC",
AI1566="Exclu","Exclu",
AI1566="SAT","SAT",
AI1566="SPARE-ISSUE","SPARE-ISSUE",
AI1566="Fiber CAmtel","TRANS_FO_CAMTEL",
AI1566="Fiber AOF","Fiber AOF",
AI1566="Projet OCM (HUAWEI)","TRAVAUX-HUAWEI",
AI1566="Projet OCM (NOKIA)","TRAVAUX-NOKIA",
AI1566="ACCESS-ISSUE","ACCESS-ISSUE",
AI1566="Projet OCM (ZTE, NOKIA, autres projets)","TRAVAUX OCM",
AI1566="No root CAuse","No root cause",
AI1566="ODU HS","PDH",
AI1566="IP &amp; VLAN","PDH",
AI1566="Warehouse HUAWEI","SPARE-ISSUE",
AI1566="SPARE-HS","SPARE-ISSUE",
AI1566="Power Telco","BSS",AI1566="no impacts","no impacts"
),"")</f>
        <v>no impacts</v>
      </c>
      <c r="AH1566" s="57" t="str" cm="1">
        <f t="array" ref="AH1566">IFERROR(_xlfn.IFS(
AI1566="MPR ISSUE","TX ISSUE",
AI1566="BSS Hardware Issue","RAN ISSUE",
AI1566="Sites strategiques, MLL, Pylone, etc.","ENVTECH",
AI1566="AKTIVCO DEFAUT GE &amp; POWER Cabinet","POWER ISSUE",
AI1566="AKTIVCO Coupure ENEO &amp; Baisse de tension","POWER ISSUE",
AI1566="Coupure ENEO &amp; Baisse de tension","POWER ISSUE",
AI1566="Defaut GE &amp; POWER Cabinet","POWER ISSUE",
AI1566="Sharing","POWER ISSUE",
AI1566="Sites strategiques &amp; DataCenter","POWER ISSUE",
AI1566="Exclu","Exclu",
AI1566="SAT","TX ISSUE",
AI1566="SPARE-ISSUE","SPARE-ISSUE",
AI1566="Fiber CAmtel","TX ISSUE",
AI1566="Fiber AOF","TX ISSUE",
AI1566="Projet OCM (HUAWEI)","TRAVAUX-HUAWEI",
AI1566="Projet OCM (NOKIA)","TRAVAUX -NOKIA",
AI1566="ACCESS-ISSUE","ACCESS-ISSUE",
AI1566="Projet OCM (ZTE, NOKIA, autres projets)","TRAVAUX OCM",
AI1566="No root CAuse","No root cause",
AI1566="ODU HS","TX ISSUE",
AI1566="IP &amp; VLAN","TX ISSUE",
AI1566="Warehouse HUAWEI","SPARE-ISSUE",
AI1566="SPARE-HS","SPARE-ISSUE",
AI1566="Power Telco","RAN ISSUE",AI1566="no impacts","no impacts"
),"")</f>
        <v>no impacts</v>
      </c>
      <c r="AI1566" s="85" t="s">
        <v>5998</v>
      </c>
      <c r="AJ1566" s="57" t="str" cm="1">
        <f t="array" ref="AJ1566">IFERROR(_xlfn.IFS(
AI1566="MPR ISSUE","ACTIVE",
AI1566="BSS Hardware Issue","ACTIVE",
AI1566="Sites strategiques, MLL, Pylone, etc.","PASSIVE",
AI1566="AKTIVCO DEFAUT GE &amp; POWER Cabinet","PASSIVE",
AI1566="AKTIVCO Coupure ENEO &amp; Baisse de tension","PASSIVE",
AI1566="Coupure ENEO &amp; Baisse de tension","PASSIVE",
AI1566="Defaut GE &amp; POWER Cabinet","PASSIVE",
AI1566="Sharing","PASSIVE",
AI1566="Sites strategiques &amp; DataCenter","PASSIVE",
AI1566="Exclu","Exclu",
AI1566="SAT","ACTIVE",
AI1566="SPARE-ISSUE","SPARE-ISSUE",
AI1566="Fiber CAmtel","ACTIVE",
AI1566="Fiber AOF","ACTIVE",
AI1566="Projet OCM (HUAWEI)","PLANNED WORKS",
AI1566="Projet OCM (NOKIA)","PLANNED WORKS",
AI1566="ACCESS-ISSUE","ACCESS-ISSUE",
AI1566="Projet OCM (ZTE, NOKIA, autres projets)","PLANNED WORKS",
AI1566="No root CAuse","No root cause",
AI1566="ODU HS","ACTIVE",
AI1566="IP &amp; VLAN","ACTIVE",
AI1566="Warehouse HUAWEI","SPARE-ISSUE",
AI1566="SPARE-HS","SPARE-ISSUE",
AI1566="Power Telco","ACTIVE", AI1566="no impacts","no impacts"
),"")</f>
        <v>no impacts</v>
      </c>
      <c r="AK1566" s="23" t="s">
        <v>5537</v>
      </c>
      <c r="AL1566" s="23" t="str">
        <f t="shared" si="40"/>
        <v>SUO_154</v>
      </c>
      <c r="AN1566" s="9" t="s">
        <v>5537</v>
      </c>
      <c r="AO1566" s="23" t="str">
        <f>_xlfn.XLOOKUP(B1566,'INCIDENT-05-03-2026'!E:E,'INCIDENT-05-03-2026'!F:F,"")</f>
        <v/>
      </c>
      <c r="AP1566" s="7" t="s">
        <v>5537</v>
      </c>
      <c r="AQ1566" s="6"/>
      <c r="AR1566" s="7"/>
      <c r="AS1566" s="3" t="str">
        <f>_xlfn.XLOOKUP(B1566,'[3]tt num | region | site id'!$C:$C,'[3]tt num | region | site id'!$Q:$Q,"")</f>
        <v/>
      </c>
      <c r="AT1566" s="24" t="str">
        <f>_xlfn.XLOOKUP(B1566,'[4]Cells Huawei 03052026 12h'!$B:$B,'[4]Cells Huawei 03052026 12h'!$T:$T,"")</f>
        <v/>
      </c>
      <c r="AU1566" s="24" t="str">
        <f>_xlfn.XLOOKUP(B1566,'[5]cells down 02052026 8h50'!$B:$B,'[5]cells down 02052026 8h50'!$R:$R,"")</f>
        <v/>
      </c>
      <c r="AV1566" s="24" t="str">
        <f>_xlfn.XLOOKUP(B1566,'[5]cells down 02052026 13h50'!$B:$B,'[5]cells down 02052026 13h50'!$R:$R,"")</f>
        <v/>
      </c>
      <c r="AW1566" s="24" t="str">
        <f>_xlfn.XLOOKUP(B1566,'[5]cells down 02052026 13h50'!$B:$B,'[5]cells down 02052026 13h50'!$R:$R,"")</f>
        <v/>
      </c>
      <c r="AX1566" s="24" t="str">
        <f>_xlfn.XLOOKUP(B1566,'[6]cell downs 03052026 8h40 '!$B:$B,'[6]cell downs 03052026 8h40 '!$R:$R,"")</f>
        <v/>
      </c>
      <c r="AY1566" s="24" t="str">
        <f>_xlfn.XLOOKUP(B1566,'[7]ALL SITES DOWN'!$D:$D,'[7]ALL SITES DOWN'!$J:$J,"")</f>
        <v/>
      </c>
      <c r="AZ1566" s="24" t="str">
        <f>_xlfn.XLOOKUP(B1566,'[8]ALL SITES DOWN'!$D:$D,'[8]ALL SITES DOWN'!$J:$J,"")</f>
        <v/>
      </c>
      <c r="BA1566" s="9" t="str">
        <f>_xlfn.XLOOKUP(B1566,[9]sheet1!$AC:$AC,[9]sheet1!$AF:$AF,"")</f>
        <v/>
      </c>
      <c r="BB1566" s="14" t="s">
        <v>5537</v>
      </c>
      <c r="BC1566" s="14" t="s">
        <v>5537</v>
      </c>
      <c r="BD1566" s="14" t="str">
        <f>_xlfn.XLOOKUP(B1566,'[10]cell downs 18042026 17h'!$B:$B,'[10]cell downs 18042026 17h'!$B:$B,"")</f>
        <v/>
      </c>
      <c r="BE1566" s="14" t="str">
        <f>_xlfn.XLOOKUP(B1566,'[11]Cells Huawei 19042026 15h'!$B:$B,'[11]Cells Huawei 19042026 15h'!$B:$B,"")</f>
        <v/>
      </c>
      <c r="BF1566" s="9" t="str">
        <f>_xlfn.XLOOKUP(B1566,'[12]cells down 19042026 9H40'!$B:$B,'[12]cells down 19042026 9H40'!$B:$B,"")</f>
        <v/>
      </c>
      <c r="BG1566" s="9" t="s">
        <v>3443</v>
      </c>
      <c r="BH1566" s="9" t="s">
        <v>594</v>
      </c>
    </row>
    <row r="1567" spans="1:60" s="9" customFormat="1" x14ac:dyDescent="0.3">
      <c r="A1567" s="1" t="s">
        <v>634</v>
      </c>
      <c r="B1567" s="8" t="s">
        <v>635</v>
      </c>
      <c r="C1567" s="3" t="str">
        <f>_xlfn.XLOOKUP(B1567,'[1]daily break down'!$D:$D,'[1]daily break down'!$E:$E,"")</f>
        <v>Yaounde</v>
      </c>
      <c r="D1567" s="1" t="s">
        <v>21</v>
      </c>
      <c r="E1567" s="1" t="s">
        <v>30</v>
      </c>
      <c r="F1567" s="3" t="s">
        <v>37</v>
      </c>
      <c r="G1567" s="1" t="s">
        <v>38</v>
      </c>
      <c r="H1567" s="42" t="str">
        <f>_xlfn.XLOOKUP(B1567,[2]CALCULATION!$B:$B,[2]CALCULATION!$H:$H,"")</f>
        <v>ZTE</v>
      </c>
      <c r="I1567" s="34">
        <v>0</v>
      </c>
      <c r="J1567" s="34">
        <v>0</v>
      </c>
      <c r="K1567" s="34">
        <v>0</v>
      </c>
      <c r="L1567" s="34">
        <v>0</v>
      </c>
      <c r="M1567" s="34">
        <v>0</v>
      </c>
      <c r="N1567" s="34">
        <v>0</v>
      </c>
      <c r="O1567" s="34">
        <v>0</v>
      </c>
      <c r="P1567" s="34">
        <v>1.2873181178713191</v>
      </c>
      <c r="Q1567" s="34">
        <v>0</v>
      </c>
      <c r="R1567" s="34">
        <v>0</v>
      </c>
      <c r="S1567" s="35">
        <v>0</v>
      </c>
      <c r="T1567" s="35">
        <v>0</v>
      </c>
      <c r="U1567" s="35">
        <v>0</v>
      </c>
      <c r="V1567" s="35">
        <v>0</v>
      </c>
      <c r="W1567" s="35">
        <v>0</v>
      </c>
      <c r="X1567" s="35">
        <v>0</v>
      </c>
      <c r="Y1567" s="35">
        <v>0</v>
      </c>
      <c r="Z1567" s="35">
        <v>0</v>
      </c>
      <c r="AA1567" s="35">
        <v>0</v>
      </c>
      <c r="AB1567" s="35">
        <v>0</v>
      </c>
      <c r="AC1567" s="35">
        <v>0</v>
      </c>
      <c r="AD1567" s="35">
        <v>0</v>
      </c>
      <c r="AE1567" s="58" t="s">
        <v>5560</v>
      </c>
      <c r="AF1567" s="58"/>
      <c r="AG1567" s="57" t="str" cm="1">
        <f t="array" ref="AG1567">IFERROR(_xlfn.IFS(
AI1567="MPR ISSUE","PDH",
AI1567="BSS Hardware Issue","BSS",
AI1567="Sites strategiques, MLL, Pylone, etc.","ENVTECH",
AI1567="AKTIVCO DEFAUT GE &amp; POWER Cabinet","AKTIVCO",
AI1567="AKTIVCO Coupure ENEO &amp; Baisse de tension","AKTIVCO GRID ONLY",
AI1567="Coupure ENEO &amp; Baisse de tension","IHS GRID ONLY",
AI1567="Defaut GE &amp; POWER Cabinet","IHS",
AI1567="Sharing","Partners",
AI1567="Sites strategiques &amp; DataCenter","SST &amp; DC",
AI1567="Exclu","Exclu",
AI1567="SAT","SAT",
AI1567="SPARE-ISSUE","SPARE-ISSUE",
AI1567="Fiber CAmtel","TRANS_FO_CAMTEL",
AI1567="Fiber AOF","Fiber AOF",
AI1567="Projet OCM (HUAWEI)","TRAVAUX-HUAWEI",
AI1567="Projet OCM (NOKIA)","TRAVAUX-NOKIA",
AI1567="ACCESS-ISSUE","ACCESS-ISSUE",
AI1567="Projet OCM (ZTE, NOKIA, autres projets)","TRAVAUX OCM",
AI1567="No root CAuse","No root cause",
AI1567="ODU HS","PDH",
AI1567="IP &amp; VLAN","PDH",
AI1567="Warehouse HUAWEI","SPARE-ISSUE",
AI1567="SPARE-HS","SPARE-ISSUE",
AI1567="Power Telco","BSS",AI1567="no impacts","no impacts"
),"")</f>
        <v>no impacts</v>
      </c>
      <c r="AH1567" s="57" t="str" cm="1">
        <f t="array" ref="AH1567">IFERROR(_xlfn.IFS(
AI1567="MPR ISSUE","TX ISSUE",
AI1567="BSS Hardware Issue","RAN ISSUE",
AI1567="Sites strategiques, MLL, Pylone, etc.","ENVTECH",
AI1567="AKTIVCO DEFAUT GE &amp; POWER Cabinet","POWER ISSUE",
AI1567="AKTIVCO Coupure ENEO &amp; Baisse de tension","POWER ISSUE",
AI1567="Coupure ENEO &amp; Baisse de tension","POWER ISSUE",
AI1567="Defaut GE &amp; POWER Cabinet","POWER ISSUE",
AI1567="Sharing","POWER ISSUE",
AI1567="Sites strategiques &amp; DataCenter","POWER ISSUE",
AI1567="Exclu","Exclu",
AI1567="SAT","TX ISSUE",
AI1567="SPARE-ISSUE","SPARE-ISSUE",
AI1567="Fiber CAmtel","TX ISSUE",
AI1567="Fiber AOF","TX ISSUE",
AI1567="Projet OCM (HUAWEI)","TRAVAUX-HUAWEI",
AI1567="Projet OCM (NOKIA)","TRAVAUX -NOKIA",
AI1567="ACCESS-ISSUE","ACCESS-ISSUE",
AI1567="Projet OCM (ZTE, NOKIA, autres projets)","TRAVAUX OCM",
AI1567="No root CAuse","No root cause",
AI1567="ODU HS","TX ISSUE",
AI1567="IP &amp; VLAN","TX ISSUE",
AI1567="Warehouse HUAWEI","SPARE-ISSUE",
AI1567="SPARE-HS","SPARE-ISSUE",
AI1567="Power Telco","RAN ISSUE",AI1567="no impacts","no impacts"
),"")</f>
        <v>no impacts</v>
      </c>
      <c r="AI1567" s="85" t="s">
        <v>5998</v>
      </c>
      <c r="AJ1567" s="57" t="str" cm="1">
        <f t="array" ref="AJ1567">IFERROR(_xlfn.IFS(
AI1567="MPR ISSUE","ACTIVE",
AI1567="BSS Hardware Issue","ACTIVE",
AI1567="Sites strategiques, MLL, Pylone, etc.","PASSIVE",
AI1567="AKTIVCO DEFAUT GE &amp; POWER Cabinet","PASSIVE",
AI1567="AKTIVCO Coupure ENEO &amp; Baisse de tension","PASSIVE",
AI1567="Coupure ENEO &amp; Baisse de tension","PASSIVE",
AI1567="Defaut GE &amp; POWER Cabinet","PASSIVE",
AI1567="Sharing","PASSIVE",
AI1567="Sites strategiques &amp; DataCenter","PASSIVE",
AI1567="Exclu","Exclu",
AI1567="SAT","ACTIVE",
AI1567="SPARE-ISSUE","SPARE-ISSUE",
AI1567="Fiber CAmtel","ACTIVE",
AI1567="Fiber AOF","ACTIVE",
AI1567="Projet OCM (HUAWEI)","PLANNED WORKS",
AI1567="Projet OCM (NOKIA)","PLANNED WORKS",
AI1567="ACCESS-ISSUE","ACCESS-ISSUE",
AI1567="Projet OCM (ZTE, NOKIA, autres projets)","PLANNED WORKS",
AI1567="No root CAuse","No root cause",
AI1567="ODU HS","ACTIVE",
AI1567="IP &amp; VLAN","ACTIVE",
AI1567="Warehouse HUAWEI","SPARE-ISSUE",
AI1567="SPARE-HS","SPARE-ISSUE",
AI1567="Power Telco","ACTIVE", AI1567="no impacts","no impacts"
),"")</f>
        <v>no impacts</v>
      </c>
      <c r="AK1567" s="23" t="s">
        <v>5537</v>
      </c>
      <c r="AL1567" s="23" t="str">
        <f t="shared" si="40"/>
        <v>CTR_767</v>
      </c>
      <c r="AN1567" s="9" t="s">
        <v>5537</v>
      </c>
      <c r="AO1567" s="23" t="str">
        <f>_xlfn.XLOOKUP(B1567,'INCIDENT-05-03-2026'!E:E,'INCIDENT-05-03-2026'!F:F,"")</f>
        <v/>
      </c>
      <c r="AP1567" s="7" t="s">
        <v>5537</v>
      </c>
      <c r="AQ1567" s="6"/>
      <c r="AR1567" s="7"/>
      <c r="AS1567" s="3" t="str">
        <f>_xlfn.XLOOKUP(B1567,'[3]tt num | region | site id'!$C:$C,'[3]tt num | region | site id'!$Q:$Q,"")</f>
        <v/>
      </c>
      <c r="AT1567" s="24" t="str">
        <f>_xlfn.XLOOKUP(B1567,'[4]Cells Huawei 03052026 12h'!$B:$B,'[4]Cells Huawei 03052026 12h'!$T:$T,"")</f>
        <v/>
      </c>
      <c r="AU1567" s="24" t="str">
        <f>_xlfn.XLOOKUP(B1567,'[5]cells down 02052026 8h50'!$B:$B,'[5]cells down 02052026 8h50'!$R:$R,"")</f>
        <v/>
      </c>
      <c r="AV1567" s="24" t="str">
        <f>_xlfn.XLOOKUP(B1567,'[5]cells down 02052026 13h50'!$B:$B,'[5]cells down 02052026 13h50'!$R:$R,"")</f>
        <v/>
      </c>
      <c r="AW1567" s="24" t="str">
        <f>_xlfn.XLOOKUP(B1567,'[5]cells down 02052026 13h50'!$B:$B,'[5]cells down 02052026 13h50'!$R:$R,"")</f>
        <v/>
      </c>
      <c r="AX1567" s="24" t="str">
        <f>_xlfn.XLOOKUP(B1567,'[6]cell downs 03052026 8h40 '!$B:$B,'[6]cell downs 03052026 8h40 '!$R:$R,"")</f>
        <v/>
      </c>
      <c r="AY1567" s="24" t="str">
        <f>_xlfn.XLOOKUP(B1567,'[7]ALL SITES DOWN'!$D:$D,'[7]ALL SITES DOWN'!$J:$J,"")</f>
        <v/>
      </c>
      <c r="AZ1567" s="24" t="str">
        <f>_xlfn.XLOOKUP(B1567,'[8]ALL SITES DOWN'!$D:$D,'[8]ALL SITES DOWN'!$J:$J,"")</f>
        <v/>
      </c>
      <c r="BA1567" s="9" t="str">
        <f>_xlfn.XLOOKUP(B1567,[9]sheet1!$AC:$AC,[9]sheet1!$AF:$AF,"")</f>
        <v/>
      </c>
      <c r="BB1567" s="14" t="s">
        <v>5537</v>
      </c>
      <c r="BC1567" s="14" t="s">
        <v>5537</v>
      </c>
      <c r="BD1567" s="14" t="str">
        <f>_xlfn.XLOOKUP(B1567,'[10]cell downs 18042026 17h'!$B:$B,'[10]cell downs 18042026 17h'!$B:$B,"")</f>
        <v/>
      </c>
      <c r="BE1567" s="14" t="str">
        <f>_xlfn.XLOOKUP(B1567,'[11]Cells Huawei 19042026 15h'!$B:$B,'[11]Cells Huawei 19042026 15h'!$B:$B,"")</f>
        <v/>
      </c>
      <c r="BF1567" s="9" t="str">
        <f>_xlfn.XLOOKUP(B1567,'[12]cells down 19042026 9H40'!$B:$B,'[12]cells down 19042026 9H40'!$B:$B,"")</f>
        <v/>
      </c>
      <c r="BG1567" s="9" t="s">
        <v>5537</v>
      </c>
      <c r="BH1567" s="9" t="s">
        <v>5459</v>
      </c>
    </row>
    <row r="1568" spans="1:60" s="9" customFormat="1" x14ac:dyDescent="0.3">
      <c r="A1568" s="1" t="s">
        <v>715</v>
      </c>
      <c r="B1568" s="8" t="s">
        <v>716</v>
      </c>
      <c r="C1568" s="3" t="str">
        <f>_xlfn.XLOOKUP(B1568,'[1]daily break down'!$D:$D,'[1]daily break down'!$E:$E,"")</f>
        <v>Maroua</v>
      </c>
      <c r="D1568" s="1" t="s">
        <v>11</v>
      </c>
      <c r="E1568" s="1" t="s">
        <v>12</v>
      </c>
      <c r="F1568" s="3" t="s">
        <v>55</v>
      </c>
      <c r="G1568" s="1" t="s">
        <v>84</v>
      </c>
      <c r="H1568" s="40" t="str">
        <f>_xlfn.XLOOKUP(B1568,[2]CALCULATION!$B:$B,[2]CALCULATION!$H:$H,"")</f>
        <v>Huawei</v>
      </c>
      <c r="I1568" s="34">
        <v>0</v>
      </c>
      <c r="J1568" s="34">
        <v>2.0510340065005295E-3</v>
      </c>
      <c r="K1568" s="34">
        <v>0</v>
      </c>
      <c r="L1568" s="34">
        <v>0</v>
      </c>
      <c r="M1568" s="34">
        <v>5.439698886805751E-3</v>
      </c>
      <c r="N1568" s="34">
        <v>0</v>
      </c>
      <c r="O1568" s="34">
        <v>0</v>
      </c>
      <c r="P1568" s="34">
        <v>0</v>
      </c>
      <c r="Q1568" s="34">
        <v>0</v>
      </c>
      <c r="R1568" s="34">
        <v>0</v>
      </c>
      <c r="S1568" s="35">
        <v>5.5288742783927312E-3</v>
      </c>
      <c r="T1568" s="35">
        <v>0</v>
      </c>
      <c r="U1568" s="35">
        <v>0</v>
      </c>
      <c r="V1568" s="35">
        <v>0</v>
      </c>
      <c r="W1568" s="35">
        <v>0</v>
      </c>
      <c r="X1568" s="35">
        <v>0</v>
      </c>
      <c r="Y1568" s="35">
        <v>0</v>
      </c>
      <c r="Z1568" s="35">
        <v>0</v>
      </c>
      <c r="AA1568" s="35">
        <v>0</v>
      </c>
      <c r="AB1568" s="35">
        <v>0</v>
      </c>
      <c r="AC1568" s="35">
        <v>0</v>
      </c>
      <c r="AD1568" s="35">
        <v>0</v>
      </c>
      <c r="AE1568" s="58" t="s">
        <v>5560</v>
      </c>
      <c r="AF1568" s="58"/>
      <c r="AG1568" s="57" t="str" cm="1">
        <f t="array" ref="AG1568">IFERROR(_xlfn.IFS(
AI1568="MPR ISSUE","PDH",
AI1568="BSS Hardware Issue","BSS",
AI1568="Sites strategiques, MLL, Pylone, etc.","ENVTECH",
AI1568="AKTIVCO DEFAUT GE &amp; POWER Cabinet","AKTIVCO",
AI1568="AKTIVCO Coupure ENEO &amp; Baisse de tension","AKTIVCO GRID ONLY",
AI1568="Coupure ENEO &amp; Baisse de tension","IHS GRID ONLY",
AI1568="Defaut GE &amp; POWER Cabinet","IHS",
AI1568="Sharing","Partners",
AI1568="Sites strategiques &amp; DataCenter","SST &amp; DC",
AI1568="Exclu","Exclu",
AI1568="SAT","SAT",
AI1568="SPARE-ISSUE","SPARE-ISSUE",
AI1568="Fiber CAmtel","TRANS_FO_CAMTEL",
AI1568="Fiber AOF","Fiber AOF",
AI1568="Projet OCM (HUAWEI)","TRAVAUX-HUAWEI",
AI1568="Projet OCM (NOKIA)","TRAVAUX-NOKIA",
AI1568="ACCESS-ISSUE","ACCESS-ISSUE",
AI1568="Projet OCM (ZTE, NOKIA, autres projets)","TRAVAUX OCM",
AI1568="No root CAuse","No root cause",
AI1568="ODU HS","PDH",
AI1568="IP &amp; VLAN","PDH",
AI1568="Warehouse HUAWEI","SPARE-ISSUE",
AI1568="SPARE-HS","SPARE-ISSUE",
AI1568="Power Telco","BSS",AI1568="no impacts","no impacts"
),"")</f>
        <v>no impacts</v>
      </c>
      <c r="AH1568" s="57" t="str" cm="1">
        <f t="array" ref="AH1568">IFERROR(_xlfn.IFS(
AI1568="MPR ISSUE","TX ISSUE",
AI1568="BSS Hardware Issue","RAN ISSUE",
AI1568="Sites strategiques, MLL, Pylone, etc.","ENVTECH",
AI1568="AKTIVCO DEFAUT GE &amp; POWER Cabinet","POWER ISSUE",
AI1568="AKTIVCO Coupure ENEO &amp; Baisse de tension","POWER ISSUE",
AI1568="Coupure ENEO &amp; Baisse de tension","POWER ISSUE",
AI1568="Defaut GE &amp; POWER Cabinet","POWER ISSUE",
AI1568="Sharing","POWER ISSUE",
AI1568="Sites strategiques &amp; DataCenter","POWER ISSUE",
AI1568="Exclu","Exclu",
AI1568="SAT","TX ISSUE",
AI1568="SPARE-ISSUE","SPARE-ISSUE",
AI1568="Fiber CAmtel","TX ISSUE",
AI1568="Fiber AOF","TX ISSUE",
AI1568="Projet OCM (HUAWEI)","TRAVAUX-HUAWEI",
AI1568="Projet OCM (NOKIA)","TRAVAUX -NOKIA",
AI1568="ACCESS-ISSUE","ACCESS-ISSUE",
AI1568="Projet OCM (ZTE, NOKIA, autres projets)","TRAVAUX OCM",
AI1568="No root CAuse","No root cause",
AI1568="ODU HS","TX ISSUE",
AI1568="IP &amp; VLAN","TX ISSUE",
AI1568="Warehouse HUAWEI","SPARE-ISSUE",
AI1568="SPARE-HS","SPARE-ISSUE",
AI1568="Power Telco","RAN ISSUE",AI1568="no impacts","no impacts"
),"")</f>
        <v>no impacts</v>
      </c>
      <c r="AI1568" s="85" t="s">
        <v>5998</v>
      </c>
      <c r="AJ1568" s="57" t="str" cm="1">
        <f t="array" ref="AJ1568">IFERROR(_xlfn.IFS(
AI1568="MPR ISSUE","ACTIVE",
AI1568="BSS Hardware Issue","ACTIVE",
AI1568="Sites strategiques, MLL, Pylone, etc.","PASSIVE",
AI1568="AKTIVCO DEFAUT GE &amp; POWER Cabinet","PASSIVE",
AI1568="AKTIVCO Coupure ENEO &amp; Baisse de tension","PASSIVE",
AI1568="Coupure ENEO &amp; Baisse de tension","PASSIVE",
AI1568="Defaut GE &amp; POWER Cabinet","PASSIVE",
AI1568="Sharing","PASSIVE",
AI1568="Sites strategiques &amp; DataCenter","PASSIVE",
AI1568="Exclu","Exclu",
AI1568="SAT","ACTIVE",
AI1568="SPARE-ISSUE","SPARE-ISSUE",
AI1568="Fiber CAmtel","ACTIVE",
AI1568="Fiber AOF","ACTIVE",
AI1568="Projet OCM (HUAWEI)","PLANNED WORKS",
AI1568="Projet OCM (NOKIA)","PLANNED WORKS",
AI1568="ACCESS-ISSUE","ACCESS-ISSUE",
AI1568="Projet OCM (ZTE, NOKIA, autres projets)","PLANNED WORKS",
AI1568="No root CAuse","No root cause",
AI1568="ODU HS","ACTIVE",
AI1568="IP &amp; VLAN","ACTIVE",
AI1568="Warehouse HUAWEI","SPARE-ISSUE",
AI1568="SPARE-HS","SPARE-ISSUE",
AI1568="Power Telco","ACTIVE", AI1568="no impacts","no impacts"
),"")</f>
        <v>no impacts</v>
      </c>
      <c r="AK1568" s="23" t="s">
        <v>5537</v>
      </c>
      <c r="AL1568" s="23" t="str">
        <f t="shared" si="40"/>
        <v>EXN_001</v>
      </c>
      <c r="AN1568" s="9" t="s">
        <v>5537</v>
      </c>
      <c r="AO1568" s="23" t="str">
        <f>_xlfn.XLOOKUP(B1568,'INCIDENT-05-03-2026'!E:E,'INCIDENT-05-03-2026'!F:F,"")</f>
        <v/>
      </c>
      <c r="AP1568" s="7" t="s">
        <v>5537</v>
      </c>
      <c r="AQ1568" s="6"/>
      <c r="AR1568" s="7"/>
      <c r="AS1568" s="3" t="str">
        <f>_xlfn.XLOOKUP(B1568,'[3]tt num | region | site id'!$C:$C,'[3]tt num | region | site id'!$Q:$Q,"")</f>
        <v/>
      </c>
      <c r="AT1568" s="24" t="str">
        <f>_xlfn.XLOOKUP(B1568,'[4]Cells Huawei 03052026 12h'!$B:$B,'[4]Cells Huawei 03052026 12h'!$T:$T,"")</f>
        <v/>
      </c>
      <c r="AU1568" s="24" t="str">
        <f>_xlfn.XLOOKUP(B1568,'[5]cells down 02052026 8h50'!$B:$B,'[5]cells down 02052026 8h50'!$R:$R,"")</f>
        <v/>
      </c>
      <c r="AV1568" s="24" t="str">
        <f>_xlfn.XLOOKUP(B1568,'[5]cells down 02052026 13h50'!$B:$B,'[5]cells down 02052026 13h50'!$R:$R,"")</f>
        <v/>
      </c>
      <c r="AW1568" s="24" t="str">
        <f>_xlfn.XLOOKUP(B1568,'[5]cells down 02052026 13h50'!$B:$B,'[5]cells down 02052026 13h50'!$R:$R,"")</f>
        <v/>
      </c>
      <c r="AX1568" s="24" t="str">
        <f>_xlfn.XLOOKUP(B1568,'[6]cell downs 03052026 8h40 '!$B:$B,'[6]cell downs 03052026 8h40 '!$R:$R,"")</f>
        <v/>
      </c>
      <c r="AY1568" s="24" t="str">
        <f>_xlfn.XLOOKUP(B1568,'[7]ALL SITES DOWN'!$D:$D,'[7]ALL SITES DOWN'!$J:$J,"")</f>
        <v/>
      </c>
      <c r="AZ1568" s="24" t="str">
        <f>_xlfn.XLOOKUP(B1568,'[8]ALL SITES DOWN'!$D:$D,'[8]ALL SITES DOWN'!$J:$J,"")</f>
        <v/>
      </c>
      <c r="BA1568" s="9" t="str">
        <f>_xlfn.XLOOKUP(B1568,[9]sheet1!$AC:$AC,[9]sheet1!$AF:$AF,"")</f>
        <v/>
      </c>
      <c r="BB1568" s="14" t="s">
        <v>5537</v>
      </c>
      <c r="BC1568" s="14" t="s">
        <v>5537</v>
      </c>
      <c r="BD1568" s="14" t="str">
        <f>_xlfn.XLOOKUP(B1568,'[10]cell downs 18042026 17h'!$B:$B,'[10]cell downs 18042026 17h'!$B:$B,"")</f>
        <v/>
      </c>
      <c r="BE1568" s="14" t="str">
        <f>_xlfn.XLOOKUP(B1568,'[11]Cells Huawei 19042026 15h'!$B:$B,'[11]Cells Huawei 19042026 15h'!$B:$B,"")</f>
        <v/>
      </c>
      <c r="BF1568" s="9" t="str">
        <f>_xlfn.XLOOKUP(B1568,'[12]cells down 19042026 9H40'!$B:$B,'[12]cells down 19042026 9H40'!$B:$B,"")</f>
        <v/>
      </c>
      <c r="BG1568" s="9" t="s">
        <v>716</v>
      </c>
      <c r="BH1568" s="9" t="s">
        <v>12</v>
      </c>
    </row>
    <row r="1569" spans="1:60" s="9" customFormat="1" x14ac:dyDescent="0.3">
      <c r="A1569" s="1" t="s">
        <v>4681</v>
      </c>
      <c r="B1569" s="8" t="s">
        <v>4682</v>
      </c>
      <c r="C1569" s="3" t="str">
        <f>_xlfn.XLOOKUP(B1569,'[1]daily break down'!$D:$D,'[1]daily break down'!$E:$E,"")</f>
        <v>Bafoussam</v>
      </c>
      <c r="D1569" s="1" t="s">
        <v>11</v>
      </c>
      <c r="E1569" s="1" t="s">
        <v>12</v>
      </c>
      <c r="F1569" s="3" t="s">
        <v>102</v>
      </c>
      <c r="G1569" s="1" t="s">
        <v>299</v>
      </c>
      <c r="H1569" s="40" t="str">
        <f>_xlfn.XLOOKUP(B1569,[2]CALCULATION!$B:$B,[2]CALCULATION!$H:$H,"")</f>
        <v>Huawei</v>
      </c>
      <c r="I1569" s="34">
        <v>0</v>
      </c>
      <c r="J1569" s="34">
        <v>1.0097507940176866</v>
      </c>
      <c r="K1569" s="34">
        <v>0.85635128540976446</v>
      </c>
      <c r="L1569" s="34">
        <v>0.83924744530338158</v>
      </c>
      <c r="M1569" s="34">
        <v>0</v>
      </c>
      <c r="N1569" s="34">
        <v>0</v>
      </c>
      <c r="O1569" s="34">
        <v>0</v>
      </c>
      <c r="P1569" s="34">
        <v>0</v>
      </c>
      <c r="Q1569" s="34">
        <v>0</v>
      </c>
      <c r="R1569" s="34">
        <v>0</v>
      </c>
      <c r="S1569" s="35">
        <v>0</v>
      </c>
      <c r="T1569" s="35">
        <v>0</v>
      </c>
      <c r="U1569" s="35">
        <v>0</v>
      </c>
      <c r="V1569" s="35">
        <v>0</v>
      </c>
      <c r="W1569" s="35">
        <v>0</v>
      </c>
      <c r="X1569" s="35">
        <v>0</v>
      </c>
      <c r="Y1569" s="35">
        <v>0</v>
      </c>
      <c r="Z1569" s="35">
        <v>0</v>
      </c>
      <c r="AA1569" s="35">
        <v>0</v>
      </c>
      <c r="AB1569" s="35">
        <v>0</v>
      </c>
      <c r="AC1569" s="35">
        <v>0</v>
      </c>
      <c r="AD1569" s="35">
        <v>0</v>
      </c>
      <c r="AE1569" s="58" t="s">
        <v>5560</v>
      </c>
      <c r="AF1569" s="58"/>
      <c r="AG1569" s="57" t="str" cm="1">
        <f t="array" ref="AG1569">IFERROR(_xlfn.IFS(
AI1569="MPR ISSUE","PDH",
AI1569="BSS Hardware Issue","BSS",
AI1569="Sites strategiques, MLL, Pylone, etc.","ENVTECH",
AI1569="AKTIVCO DEFAUT GE &amp; POWER Cabinet","AKTIVCO",
AI1569="AKTIVCO Coupure ENEO &amp; Baisse de tension","AKTIVCO GRID ONLY",
AI1569="Coupure ENEO &amp; Baisse de tension","IHS GRID ONLY",
AI1569="Defaut GE &amp; POWER Cabinet","IHS",
AI1569="Sharing","Partners",
AI1569="Sites strategiques &amp; DataCenter","SST &amp; DC",
AI1569="Exclu","Exclu",
AI1569="SAT","SAT",
AI1569="SPARE-ISSUE","SPARE-ISSUE",
AI1569="Fiber CAmtel","TRANS_FO_CAMTEL",
AI1569="Fiber AOF","Fiber AOF",
AI1569="Projet OCM (HUAWEI)","TRAVAUX-HUAWEI",
AI1569="Projet OCM (NOKIA)","TRAVAUX-NOKIA",
AI1569="ACCESS-ISSUE","ACCESS-ISSUE",
AI1569="Projet OCM (ZTE, NOKIA, autres projets)","TRAVAUX OCM",
AI1569="No root CAuse","No root cause",
AI1569="ODU HS","PDH",
AI1569="IP &amp; VLAN","PDH",
AI1569="Warehouse HUAWEI","SPARE-ISSUE",
AI1569="SPARE-HS","SPARE-ISSUE",
AI1569="Power Telco","BSS",AI1569="no impacts","no impacts"
),"")</f>
        <v>no impacts</v>
      </c>
      <c r="AH1569" s="57" t="str" cm="1">
        <f t="array" ref="AH1569">IFERROR(_xlfn.IFS(
AI1569="MPR ISSUE","TX ISSUE",
AI1569="BSS Hardware Issue","RAN ISSUE",
AI1569="Sites strategiques, MLL, Pylone, etc.","ENVTECH",
AI1569="AKTIVCO DEFAUT GE &amp; POWER Cabinet","POWER ISSUE",
AI1569="AKTIVCO Coupure ENEO &amp; Baisse de tension","POWER ISSUE",
AI1569="Coupure ENEO &amp; Baisse de tension","POWER ISSUE",
AI1569="Defaut GE &amp; POWER Cabinet","POWER ISSUE",
AI1569="Sharing","POWER ISSUE",
AI1569="Sites strategiques &amp; DataCenter","POWER ISSUE",
AI1569="Exclu","Exclu",
AI1569="SAT","TX ISSUE",
AI1569="SPARE-ISSUE","SPARE-ISSUE",
AI1569="Fiber CAmtel","TX ISSUE",
AI1569="Fiber AOF","TX ISSUE",
AI1569="Projet OCM (HUAWEI)","TRAVAUX-HUAWEI",
AI1569="Projet OCM (NOKIA)","TRAVAUX -NOKIA",
AI1569="ACCESS-ISSUE","ACCESS-ISSUE",
AI1569="Projet OCM (ZTE, NOKIA, autres projets)","TRAVAUX OCM",
AI1569="No root CAuse","No root cause",
AI1569="ODU HS","TX ISSUE",
AI1569="IP &amp; VLAN","TX ISSUE",
AI1569="Warehouse HUAWEI","SPARE-ISSUE",
AI1569="SPARE-HS","SPARE-ISSUE",
AI1569="Power Telco","RAN ISSUE",AI1569="no impacts","no impacts"
),"")</f>
        <v>no impacts</v>
      </c>
      <c r="AI1569" s="85" t="s">
        <v>5998</v>
      </c>
      <c r="AJ1569" s="57" t="str" cm="1">
        <f t="array" ref="AJ1569">IFERROR(_xlfn.IFS(
AI1569="MPR ISSUE","ACTIVE",
AI1569="BSS Hardware Issue","ACTIVE",
AI1569="Sites strategiques, MLL, Pylone, etc.","PASSIVE",
AI1569="AKTIVCO DEFAUT GE &amp; POWER Cabinet","PASSIVE",
AI1569="AKTIVCO Coupure ENEO &amp; Baisse de tension","PASSIVE",
AI1569="Coupure ENEO &amp; Baisse de tension","PASSIVE",
AI1569="Defaut GE &amp; POWER Cabinet","PASSIVE",
AI1569="Sharing","PASSIVE",
AI1569="Sites strategiques &amp; DataCenter","PASSIVE",
AI1569="Exclu","Exclu",
AI1569="SAT","ACTIVE",
AI1569="SPARE-ISSUE","SPARE-ISSUE",
AI1569="Fiber CAmtel","ACTIVE",
AI1569="Fiber AOF","ACTIVE",
AI1569="Projet OCM (HUAWEI)","PLANNED WORKS",
AI1569="Projet OCM (NOKIA)","PLANNED WORKS",
AI1569="ACCESS-ISSUE","ACCESS-ISSUE",
AI1569="Projet OCM (ZTE, NOKIA, autres projets)","PLANNED WORKS",
AI1569="No root CAuse","No root cause",
AI1569="ODU HS","ACTIVE",
AI1569="IP &amp; VLAN","ACTIVE",
AI1569="Warehouse HUAWEI","SPARE-ISSUE",
AI1569="SPARE-HS","SPARE-ISSUE",
AI1569="Power Telco","ACTIVE", AI1569="no impacts","no impacts"
),"")</f>
        <v>no impacts</v>
      </c>
      <c r="AK1569" s="23" t="s">
        <v>5537</v>
      </c>
      <c r="AL1569" s="23" t="str">
        <f t="shared" si="40"/>
        <v>OST_064</v>
      </c>
      <c r="AN1569" s="9" t="s">
        <v>5537</v>
      </c>
      <c r="AO1569" s="23" t="str">
        <f>_xlfn.XLOOKUP(B1569,'INCIDENT-05-03-2026'!E:E,'INCIDENT-05-03-2026'!F:F,"")</f>
        <v/>
      </c>
      <c r="AP1569" s="7" t="s">
        <v>5537</v>
      </c>
      <c r="AQ1569" s="6"/>
      <c r="AR1569" s="7"/>
      <c r="AS1569" s="3" t="str">
        <f>_xlfn.XLOOKUP(B1569,'[3]tt num | region | site id'!$C:$C,'[3]tt num | region | site id'!$Q:$Q,"")</f>
        <v/>
      </c>
      <c r="AT1569" s="24" t="str">
        <f>_xlfn.XLOOKUP(B1569,'[4]Cells Huawei 03052026 12h'!$B:$B,'[4]Cells Huawei 03052026 12h'!$T:$T,"")</f>
        <v/>
      </c>
      <c r="AU1569" s="24" t="str">
        <f>_xlfn.XLOOKUP(B1569,'[5]cells down 02052026 8h50'!$B:$B,'[5]cells down 02052026 8h50'!$R:$R,"")</f>
        <v/>
      </c>
      <c r="AV1569" s="24" t="str">
        <f>_xlfn.XLOOKUP(B1569,'[5]cells down 02052026 13h50'!$B:$B,'[5]cells down 02052026 13h50'!$R:$R,"")</f>
        <v/>
      </c>
      <c r="AW1569" s="24" t="str">
        <f>_xlfn.XLOOKUP(B1569,'[5]cells down 02052026 13h50'!$B:$B,'[5]cells down 02052026 13h50'!$R:$R,"")</f>
        <v/>
      </c>
      <c r="AX1569" s="24" t="str">
        <f>_xlfn.XLOOKUP(B1569,'[6]cell downs 03052026 8h40 '!$B:$B,'[6]cell downs 03052026 8h40 '!$R:$R,"")</f>
        <v/>
      </c>
      <c r="AY1569" s="24" t="str">
        <f>_xlfn.XLOOKUP(B1569,'[7]ALL SITES DOWN'!$D:$D,'[7]ALL SITES DOWN'!$J:$J,"")</f>
        <v/>
      </c>
      <c r="AZ1569" s="24" t="str">
        <f>_xlfn.XLOOKUP(B1569,'[8]ALL SITES DOWN'!$D:$D,'[8]ALL SITES DOWN'!$J:$J,"")</f>
        <v/>
      </c>
      <c r="BA1569" s="9" t="str">
        <f>_xlfn.XLOOKUP(B1569,[9]sheet1!$AC:$AC,[9]sheet1!$AF:$AF,"")</f>
        <v/>
      </c>
      <c r="BB1569" s="14" t="s">
        <v>5537</v>
      </c>
      <c r="BC1569" s="14" t="s">
        <v>5537</v>
      </c>
      <c r="BD1569" s="14" t="str">
        <f>_xlfn.XLOOKUP(B1569,'[10]cell downs 18042026 17h'!$B:$B,'[10]cell downs 18042026 17h'!$B:$B,"")</f>
        <v/>
      </c>
      <c r="BE1569" s="14" t="str">
        <f>_xlfn.XLOOKUP(B1569,'[11]Cells Huawei 19042026 15h'!$B:$B,'[11]Cells Huawei 19042026 15h'!$B:$B,"")</f>
        <v/>
      </c>
      <c r="BF1569" s="9" t="str">
        <f>_xlfn.XLOOKUP(B1569,'[12]cells down 19042026 9H40'!$B:$B,'[12]cells down 19042026 9H40'!$B:$B,"")</f>
        <v/>
      </c>
      <c r="BG1569" s="9" t="s">
        <v>4682</v>
      </c>
      <c r="BH1569" s="9" t="s">
        <v>12</v>
      </c>
    </row>
    <row r="1570" spans="1:60" s="9" customFormat="1" x14ac:dyDescent="0.3">
      <c r="A1570" s="1" t="s">
        <v>3472</v>
      </c>
      <c r="B1570" s="8" t="s">
        <v>3473</v>
      </c>
      <c r="C1570" s="3" t="str">
        <f>_xlfn.XLOOKUP(B1570,'[1]daily break down'!$D:$D,'[1]daily break down'!$E:$E,"")</f>
        <v>LITTORAL</v>
      </c>
      <c r="D1570" s="1" t="s">
        <v>11</v>
      </c>
      <c r="E1570" s="1" t="str">
        <f>BH1570</f>
        <v>Hybrid Gen</v>
      </c>
      <c r="F1570" s="3" t="s">
        <v>31</v>
      </c>
      <c r="G1570" s="1" t="s">
        <v>3472</v>
      </c>
      <c r="H1570" s="41" t="str">
        <f>_xlfn.XLOOKUP(B1570,[2]CALCULATION!$B:$B,[2]CALCULATION!$H:$H,"")</f>
        <v>NOKIA</v>
      </c>
      <c r="I1570" s="34">
        <v>0</v>
      </c>
      <c r="J1570" s="34">
        <v>0</v>
      </c>
      <c r="K1570" s="34">
        <v>0</v>
      </c>
      <c r="L1570" s="34">
        <v>0</v>
      </c>
      <c r="M1570" s="34">
        <v>0</v>
      </c>
      <c r="N1570" s="34">
        <v>0</v>
      </c>
      <c r="O1570" s="34">
        <v>0</v>
      </c>
      <c r="P1570" s="34">
        <v>3.338726661016523E-2</v>
      </c>
      <c r="Q1570" s="34">
        <v>0</v>
      </c>
      <c r="R1570" s="34">
        <v>0</v>
      </c>
      <c r="S1570" s="35">
        <v>0</v>
      </c>
      <c r="T1570" s="35">
        <v>152572.11313660527</v>
      </c>
      <c r="U1570" s="35">
        <v>0</v>
      </c>
      <c r="V1570" s="35">
        <v>0</v>
      </c>
      <c r="W1570" s="35">
        <v>0</v>
      </c>
      <c r="X1570" s="35">
        <v>0</v>
      </c>
      <c r="Y1570" s="35">
        <v>0</v>
      </c>
      <c r="Z1570" s="35">
        <v>0</v>
      </c>
      <c r="AA1570" s="35">
        <v>0</v>
      </c>
      <c r="AB1570" s="35">
        <v>0</v>
      </c>
      <c r="AC1570" s="35">
        <v>0</v>
      </c>
      <c r="AD1570" s="35">
        <v>0</v>
      </c>
      <c r="AE1570" s="58" t="s">
        <v>5560</v>
      </c>
      <c r="AF1570" s="58"/>
      <c r="AG1570" s="57" t="str" cm="1">
        <f t="array" ref="AG1570">IFERROR(_xlfn.IFS(
AI1570="MPR ISSUE","PDH",
AI1570="BSS Hardware Issue","BSS",
AI1570="Sites strategiques, MLL, Pylone, etc.","ENVTECH",
AI1570="AKTIVCO DEFAUT GE &amp; POWER Cabinet","AKTIVCO",
AI1570="AKTIVCO Coupure ENEO &amp; Baisse de tension","AKTIVCO GRID ONLY",
AI1570="Coupure ENEO &amp; Baisse de tension","IHS GRID ONLY",
AI1570="Defaut GE &amp; POWER Cabinet","IHS",
AI1570="Sharing","Partners",
AI1570="Sites strategiques &amp; DataCenter","SST &amp; DC",
AI1570="Exclu","Exclu",
AI1570="SAT","SAT",
AI1570="SPARE-ISSUE","SPARE-ISSUE",
AI1570="Fiber CAmtel","TRANS_FO_CAMTEL",
AI1570="Fiber AOF","Fiber AOF",
AI1570="Projet OCM (HUAWEI)","TRAVAUX-HUAWEI",
AI1570="Projet OCM (NOKIA)","TRAVAUX-NOKIA",
AI1570="ACCESS-ISSUE","ACCESS-ISSUE",
AI1570="Projet OCM (ZTE, NOKIA, autres projets)","TRAVAUX OCM",
AI1570="No root CAuse","No root cause",
AI1570="ODU HS","PDH",
AI1570="IP &amp; VLAN","PDH",
AI1570="Warehouse HUAWEI","SPARE-ISSUE",
AI1570="SPARE-HS","SPARE-ISSUE",
AI1570="Power Telco","BSS",AI1570="no impacts","no impacts"
),"")</f>
        <v>no impacts</v>
      </c>
      <c r="AH1570" s="57" t="str" cm="1">
        <f t="array" ref="AH1570">IFERROR(_xlfn.IFS(
AI1570="MPR ISSUE","TX ISSUE",
AI1570="BSS Hardware Issue","RAN ISSUE",
AI1570="Sites strategiques, MLL, Pylone, etc.","ENVTECH",
AI1570="AKTIVCO DEFAUT GE &amp; POWER Cabinet","POWER ISSUE",
AI1570="AKTIVCO Coupure ENEO &amp; Baisse de tension","POWER ISSUE",
AI1570="Coupure ENEO &amp; Baisse de tension","POWER ISSUE",
AI1570="Defaut GE &amp; POWER Cabinet","POWER ISSUE",
AI1570="Sharing","POWER ISSUE",
AI1570="Sites strategiques &amp; DataCenter","POWER ISSUE",
AI1570="Exclu","Exclu",
AI1570="SAT","TX ISSUE",
AI1570="SPARE-ISSUE","SPARE-ISSUE",
AI1570="Fiber CAmtel","TX ISSUE",
AI1570="Fiber AOF","TX ISSUE",
AI1570="Projet OCM (HUAWEI)","TRAVAUX-HUAWEI",
AI1570="Projet OCM (NOKIA)","TRAVAUX -NOKIA",
AI1570="ACCESS-ISSUE","ACCESS-ISSUE",
AI1570="Projet OCM (ZTE, NOKIA, autres projets)","TRAVAUX OCM",
AI1570="No root CAuse","No root cause",
AI1570="ODU HS","TX ISSUE",
AI1570="IP &amp; VLAN","TX ISSUE",
AI1570="Warehouse HUAWEI","SPARE-ISSUE",
AI1570="SPARE-HS","SPARE-ISSUE",
AI1570="Power Telco","RAN ISSUE",AI1570="no impacts","no impacts"
),"")</f>
        <v>no impacts</v>
      </c>
      <c r="AI1570" s="85" t="s">
        <v>5998</v>
      </c>
      <c r="AJ1570" s="57" t="str" cm="1">
        <f t="array" ref="AJ1570">IFERROR(_xlfn.IFS(
AI1570="MPR ISSUE","ACTIVE",
AI1570="BSS Hardware Issue","ACTIVE",
AI1570="Sites strategiques, MLL, Pylone, etc.","PASSIVE",
AI1570="AKTIVCO DEFAUT GE &amp; POWER Cabinet","PASSIVE",
AI1570="AKTIVCO Coupure ENEO &amp; Baisse de tension","PASSIVE",
AI1570="Coupure ENEO &amp; Baisse de tension","PASSIVE",
AI1570="Defaut GE &amp; POWER Cabinet","PASSIVE",
AI1570="Sharing","PASSIVE",
AI1570="Sites strategiques &amp; DataCenter","PASSIVE",
AI1570="Exclu","Exclu",
AI1570="SAT","ACTIVE",
AI1570="SPARE-ISSUE","SPARE-ISSUE",
AI1570="Fiber CAmtel","ACTIVE",
AI1570="Fiber AOF","ACTIVE",
AI1570="Projet OCM (HUAWEI)","PLANNED WORKS",
AI1570="Projet OCM (NOKIA)","PLANNED WORKS",
AI1570="ACCESS-ISSUE","ACCESS-ISSUE",
AI1570="Projet OCM (ZTE, NOKIA, autres projets)","PLANNED WORKS",
AI1570="No root CAuse","No root cause",
AI1570="ODU HS","ACTIVE",
AI1570="IP &amp; VLAN","ACTIVE",
AI1570="Warehouse HUAWEI","SPARE-ISSUE",
AI1570="SPARE-HS","SPARE-ISSUE",
AI1570="Power Telco","ACTIVE", AI1570="no impacts","no impacts"
),"")</f>
        <v>no impacts</v>
      </c>
      <c r="AK1570" s="23" t="s">
        <v>5537</v>
      </c>
      <c r="AL1570" s="23" t="str">
        <f t="shared" si="40"/>
        <v>LIT_349</v>
      </c>
      <c r="AN1570" s="9" t="s">
        <v>5537</v>
      </c>
      <c r="AO1570" s="23" t="str">
        <f>_xlfn.XLOOKUP(B1570,'INCIDENT-05-03-2026'!E:E,'INCIDENT-05-03-2026'!F:F,"")</f>
        <v/>
      </c>
      <c r="AP1570" s="7" t="s">
        <v>5537</v>
      </c>
      <c r="AQ1570" s="6"/>
      <c r="AR1570" s="7"/>
      <c r="AS1570" s="3" t="str">
        <f>_xlfn.XLOOKUP(B1570,'[3]tt num | region | site id'!$C:$C,'[3]tt num | region | site id'!$Q:$Q,"")</f>
        <v/>
      </c>
      <c r="AT1570" s="24" t="str">
        <f>_xlfn.XLOOKUP(B1570,'[4]Cells Huawei 03052026 12h'!$B:$B,'[4]Cells Huawei 03052026 12h'!$T:$T,"")</f>
        <v/>
      </c>
      <c r="AU1570" s="24" t="str">
        <f>_xlfn.XLOOKUP(B1570,'[5]cells down 02052026 8h50'!$B:$B,'[5]cells down 02052026 8h50'!$R:$R,"")</f>
        <v/>
      </c>
      <c r="AV1570" s="24" t="str">
        <f>_xlfn.XLOOKUP(B1570,'[5]cells down 02052026 13h50'!$B:$B,'[5]cells down 02052026 13h50'!$R:$R,"")</f>
        <v/>
      </c>
      <c r="AW1570" s="24" t="str">
        <f>_xlfn.XLOOKUP(B1570,'[5]cells down 02052026 13h50'!$B:$B,'[5]cells down 02052026 13h50'!$R:$R,"")</f>
        <v/>
      </c>
      <c r="AX1570" s="24" t="str">
        <f>_xlfn.XLOOKUP(B1570,'[6]cell downs 03052026 8h40 '!$B:$B,'[6]cell downs 03052026 8h40 '!$R:$R,"")</f>
        <v/>
      </c>
      <c r="AY1570" s="24" t="str">
        <f>_xlfn.XLOOKUP(B1570,'[7]ALL SITES DOWN'!$D:$D,'[7]ALL SITES DOWN'!$J:$J,"")</f>
        <v/>
      </c>
      <c r="AZ1570" s="24" t="str">
        <f>_xlfn.XLOOKUP(B1570,'[8]ALL SITES DOWN'!$D:$D,'[8]ALL SITES DOWN'!$J:$J,"")</f>
        <v/>
      </c>
      <c r="BA1570" s="9" t="str">
        <f>_xlfn.XLOOKUP(B1570,[9]sheet1!$AC:$AC,[9]sheet1!$AF:$AF,"")</f>
        <v/>
      </c>
      <c r="BB1570" s="14" t="s">
        <v>5537</v>
      </c>
      <c r="BC1570" s="14" t="s">
        <v>5537</v>
      </c>
      <c r="BD1570" s="14" t="str">
        <f>_xlfn.XLOOKUP(B1570,'[10]cell downs 18042026 17h'!$B:$B,'[10]cell downs 18042026 17h'!$B:$B,"")</f>
        <v/>
      </c>
      <c r="BE1570" s="14" t="str">
        <f>_xlfn.XLOOKUP(B1570,'[11]Cells Huawei 19042026 15h'!$B:$B,'[11]Cells Huawei 19042026 15h'!$B:$B,"")</f>
        <v/>
      </c>
      <c r="BF1570" s="9" t="str">
        <f>_xlfn.XLOOKUP(B1570,'[12]cells down 19042026 9H40'!$B:$B,'[12]cells down 19042026 9H40'!$B:$B,"")</f>
        <v/>
      </c>
      <c r="BG1570" s="9" t="s">
        <v>3473</v>
      </c>
      <c r="BH1570" s="9" t="s">
        <v>5459</v>
      </c>
    </row>
    <row r="1571" spans="1:60" s="9" customFormat="1" x14ac:dyDescent="0.3">
      <c r="A1571" s="1" t="s">
        <v>4092</v>
      </c>
      <c r="B1571" s="8" t="s">
        <v>4093</v>
      </c>
      <c r="C1571" s="3" t="str">
        <f>_xlfn.XLOOKUP(B1571,'[1]daily break down'!$D:$D,'[1]daily break down'!$E:$E,"")</f>
        <v>ADAMAOUA</v>
      </c>
      <c r="D1571" s="1" t="s">
        <v>11</v>
      </c>
      <c r="E1571" s="1" t="s">
        <v>12</v>
      </c>
      <c r="F1571" s="3" t="s">
        <v>90</v>
      </c>
      <c r="G1571" s="1" t="s">
        <v>4092</v>
      </c>
      <c r="H1571" s="41" t="str">
        <f>_xlfn.XLOOKUP(B1571,[2]CALCULATION!$B:$B,[2]CALCULATION!$H:$H,"")</f>
        <v>NOKIA</v>
      </c>
      <c r="I1571" s="34">
        <v>0</v>
      </c>
      <c r="J1571" s="34">
        <v>0</v>
      </c>
      <c r="K1571" s="34">
        <v>0</v>
      </c>
      <c r="L1571" s="34">
        <v>0</v>
      </c>
      <c r="M1571" s="34">
        <v>0</v>
      </c>
      <c r="N1571" s="34">
        <v>0</v>
      </c>
      <c r="O1571" s="34">
        <v>0</v>
      </c>
      <c r="P1571" s="34">
        <v>4.1020680130007386E-4</v>
      </c>
      <c r="Q1571" s="34">
        <v>0</v>
      </c>
      <c r="R1571" s="34">
        <v>0</v>
      </c>
      <c r="S1571" s="35">
        <v>0</v>
      </c>
      <c r="T1571" s="35">
        <v>322540.02700715972</v>
      </c>
      <c r="U1571" s="35">
        <v>0</v>
      </c>
      <c r="V1571" s="35">
        <v>0</v>
      </c>
      <c r="W1571" s="35">
        <v>0</v>
      </c>
      <c r="X1571" s="35">
        <v>0</v>
      </c>
      <c r="Y1571" s="35">
        <v>0</v>
      </c>
      <c r="Z1571" s="35">
        <v>0</v>
      </c>
      <c r="AA1571" s="35">
        <v>0</v>
      </c>
      <c r="AB1571" s="35">
        <v>0</v>
      </c>
      <c r="AC1571" s="35">
        <v>0</v>
      </c>
      <c r="AD1571" s="35">
        <v>0</v>
      </c>
      <c r="AE1571" s="58" t="s">
        <v>5560</v>
      </c>
      <c r="AF1571" s="58"/>
      <c r="AG1571" s="57" t="str" cm="1">
        <f t="array" ref="AG1571">IFERROR(_xlfn.IFS(
AI1571="MPR ISSUE","PDH",
AI1571="BSS Hardware Issue","BSS",
AI1571="Sites strategiques, MLL, Pylone, etc.","ENVTECH",
AI1571="AKTIVCO DEFAUT GE &amp; POWER Cabinet","AKTIVCO",
AI1571="AKTIVCO Coupure ENEO &amp; Baisse de tension","AKTIVCO GRID ONLY",
AI1571="Coupure ENEO &amp; Baisse de tension","IHS GRID ONLY",
AI1571="Defaut GE &amp; POWER Cabinet","IHS",
AI1571="Sharing","Partners",
AI1571="Sites strategiques &amp; DataCenter","SST &amp; DC",
AI1571="Exclu","Exclu",
AI1571="SAT","SAT",
AI1571="SPARE-ISSUE","SPARE-ISSUE",
AI1571="Fiber CAmtel","TRANS_FO_CAMTEL",
AI1571="Fiber AOF","Fiber AOF",
AI1571="Projet OCM (HUAWEI)","TRAVAUX-HUAWEI",
AI1571="Projet OCM (NOKIA)","TRAVAUX-NOKIA",
AI1571="ACCESS-ISSUE","ACCESS-ISSUE",
AI1571="Projet OCM (ZTE, NOKIA, autres projets)","TRAVAUX OCM",
AI1571="No root CAuse","No root cause",
AI1571="ODU HS","PDH",
AI1571="IP &amp; VLAN","PDH",
AI1571="Warehouse HUAWEI","SPARE-ISSUE",
AI1571="SPARE-HS","SPARE-ISSUE",
AI1571="Power Telco","BSS",AI1571="no impacts","no impacts"
),"")</f>
        <v>no impacts</v>
      </c>
      <c r="AH1571" s="57" t="str" cm="1">
        <f t="array" ref="AH1571">IFERROR(_xlfn.IFS(
AI1571="MPR ISSUE","TX ISSUE",
AI1571="BSS Hardware Issue","RAN ISSUE",
AI1571="Sites strategiques, MLL, Pylone, etc.","ENVTECH",
AI1571="AKTIVCO DEFAUT GE &amp; POWER Cabinet","POWER ISSUE",
AI1571="AKTIVCO Coupure ENEO &amp; Baisse de tension","POWER ISSUE",
AI1571="Coupure ENEO &amp; Baisse de tension","POWER ISSUE",
AI1571="Defaut GE &amp; POWER Cabinet","POWER ISSUE",
AI1571="Sharing","POWER ISSUE",
AI1571="Sites strategiques &amp; DataCenter","POWER ISSUE",
AI1571="Exclu","Exclu",
AI1571="SAT","TX ISSUE",
AI1571="SPARE-ISSUE","SPARE-ISSUE",
AI1571="Fiber CAmtel","TX ISSUE",
AI1571="Fiber AOF","TX ISSUE",
AI1571="Projet OCM (HUAWEI)","TRAVAUX-HUAWEI",
AI1571="Projet OCM (NOKIA)","TRAVAUX -NOKIA",
AI1571="ACCESS-ISSUE","ACCESS-ISSUE",
AI1571="Projet OCM (ZTE, NOKIA, autres projets)","TRAVAUX OCM",
AI1571="No root CAuse","No root cause",
AI1571="ODU HS","TX ISSUE",
AI1571="IP &amp; VLAN","TX ISSUE",
AI1571="Warehouse HUAWEI","SPARE-ISSUE",
AI1571="SPARE-HS","SPARE-ISSUE",
AI1571="Power Telco","RAN ISSUE",AI1571="no impacts","no impacts"
),"")</f>
        <v>no impacts</v>
      </c>
      <c r="AI1571" s="85" t="s">
        <v>5998</v>
      </c>
      <c r="AJ1571" s="57" t="str" cm="1">
        <f t="array" ref="AJ1571">IFERROR(_xlfn.IFS(
AI1571="MPR ISSUE","ACTIVE",
AI1571="BSS Hardware Issue","ACTIVE",
AI1571="Sites strategiques, MLL, Pylone, etc.","PASSIVE",
AI1571="AKTIVCO DEFAUT GE &amp; POWER Cabinet","PASSIVE",
AI1571="AKTIVCO Coupure ENEO &amp; Baisse de tension","PASSIVE",
AI1571="Coupure ENEO &amp; Baisse de tension","PASSIVE",
AI1571="Defaut GE &amp; POWER Cabinet","PASSIVE",
AI1571="Sharing","PASSIVE",
AI1571="Sites strategiques &amp; DataCenter","PASSIVE",
AI1571="Exclu","Exclu",
AI1571="SAT","ACTIVE",
AI1571="SPARE-ISSUE","SPARE-ISSUE",
AI1571="Fiber CAmtel","ACTIVE",
AI1571="Fiber AOF","ACTIVE",
AI1571="Projet OCM (HUAWEI)","PLANNED WORKS",
AI1571="Projet OCM (NOKIA)","PLANNED WORKS",
AI1571="ACCESS-ISSUE","ACCESS-ISSUE",
AI1571="Projet OCM (ZTE, NOKIA, autres projets)","PLANNED WORKS",
AI1571="No root CAuse","No root cause",
AI1571="ODU HS","ACTIVE",
AI1571="IP &amp; VLAN","ACTIVE",
AI1571="Warehouse HUAWEI","SPARE-ISSUE",
AI1571="SPARE-HS","SPARE-ISSUE",
AI1571="Power Telco","ACTIVE", AI1571="no impacts","no impacts"
),"")</f>
        <v>no impacts</v>
      </c>
      <c r="AK1571" s="23" t="s">
        <v>5537</v>
      </c>
      <c r="AL1571" s="23" t="str">
        <f t="shared" si="40"/>
        <v>ADM_028</v>
      </c>
      <c r="AN1571" s="9" t="s">
        <v>5537</v>
      </c>
      <c r="AO1571" s="23" t="str">
        <f>_xlfn.XLOOKUP(B1571,'INCIDENT-05-03-2026'!E:E,'INCIDENT-05-03-2026'!F:F,"")</f>
        <v/>
      </c>
      <c r="AP1571" s="7" t="s">
        <v>5537</v>
      </c>
      <c r="AQ1571" s="6"/>
      <c r="AR1571" s="7"/>
      <c r="AS1571" s="3" t="str">
        <f>_xlfn.XLOOKUP(B1571,'[3]tt num | region | site id'!$C:$C,'[3]tt num | region | site id'!$Q:$Q,"")</f>
        <v/>
      </c>
      <c r="AT1571" s="24" t="str">
        <f>_xlfn.XLOOKUP(B1571,'[4]Cells Huawei 03052026 12h'!$B:$B,'[4]Cells Huawei 03052026 12h'!$T:$T,"")</f>
        <v/>
      </c>
      <c r="AU1571" s="24" t="str">
        <f>_xlfn.XLOOKUP(B1571,'[5]cells down 02052026 8h50'!$B:$B,'[5]cells down 02052026 8h50'!$R:$R,"")</f>
        <v/>
      </c>
      <c r="AV1571" s="24" t="str">
        <f>_xlfn.XLOOKUP(B1571,'[5]cells down 02052026 13h50'!$B:$B,'[5]cells down 02052026 13h50'!$R:$R,"")</f>
        <v/>
      </c>
      <c r="AW1571" s="24" t="str">
        <f>_xlfn.XLOOKUP(B1571,'[5]cells down 02052026 13h50'!$B:$B,'[5]cells down 02052026 13h50'!$R:$R,"")</f>
        <v/>
      </c>
      <c r="AX1571" s="24" t="str">
        <f>_xlfn.XLOOKUP(B1571,'[6]cell downs 03052026 8h40 '!$B:$B,'[6]cell downs 03052026 8h40 '!$R:$R,"")</f>
        <v/>
      </c>
      <c r="AY1571" s="24" t="str">
        <f>_xlfn.XLOOKUP(B1571,'[7]ALL SITES DOWN'!$D:$D,'[7]ALL SITES DOWN'!$J:$J,"")</f>
        <v/>
      </c>
      <c r="AZ1571" s="24" t="str">
        <f>_xlfn.XLOOKUP(B1571,'[8]ALL SITES DOWN'!$D:$D,'[8]ALL SITES DOWN'!$J:$J,"")</f>
        <v/>
      </c>
      <c r="BA1571" s="9" t="str">
        <f>_xlfn.XLOOKUP(B1571,[9]sheet1!$AC:$AC,[9]sheet1!$AF:$AF,"")</f>
        <v/>
      </c>
      <c r="BB1571" s="14" t="s">
        <v>5537</v>
      </c>
      <c r="BC1571" s="14" t="s">
        <v>5537</v>
      </c>
      <c r="BD1571" s="14" t="str">
        <f>_xlfn.XLOOKUP(B1571,'[10]cell downs 18042026 17h'!$B:$B,'[10]cell downs 18042026 17h'!$B:$B,"")</f>
        <v/>
      </c>
      <c r="BE1571" s="14" t="str">
        <f>_xlfn.XLOOKUP(B1571,'[11]Cells Huawei 19042026 15h'!$B:$B,'[11]Cells Huawei 19042026 15h'!$B:$B,"")</f>
        <v/>
      </c>
      <c r="BF1571" s="9" t="str">
        <f>_xlfn.XLOOKUP(B1571,'[12]cells down 19042026 9H40'!$B:$B,'[12]cells down 19042026 9H40'!$B:$B,"")</f>
        <v/>
      </c>
      <c r="BG1571" s="9" t="s">
        <v>4093</v>
      </c>
      <c r="BH1571" s="9" t="s">
        <v>5537</v>
      </c>
    </row>
    <row r="1572" spans="1:60" s="9" customFormat="1" x14ac:dyDescent="0.3">
      <c r="A1572" s="1" t="s">
        <v>4380</v>
      </c>
      <c r="B1572" s="8" t="s">
        <v>4381</v>
      </c>
      <c r="C1572" s="3" t="str">
        <f>_xlfn.XLOOKUP(B1572,'[1]daily break down'!$D:$D,'[1]daily break down'!$E:$E,"")</f>
        <v>ADAMAOUA</v>
      </c>
      <c r="D1572" s="1" t="s">
        <v>11</v>
      </c>
      <c r="E1572" s="1" t="s">
        <v>96</v>
      </c>
      <c r="F1572" s="3" t="s">
        <v>90</v>
      </c>
      <c r="G1572" s="1" t="s">
        <v>4380</v>
      </c>
      <c r="H1572" s="41" t="str">
        <f>_xlfn.XLOOKUP(B1572,[2]CALCULATION!$B:$B,[2]CALCULATION!$H:$H,"")</f>
        <v>NOKIA</v>
      </c>
      <c r="I1572" s="34">
        <v>0</v>
      </c>
      <c r="J1572" s="34">
        <v>0</v>
      </c>
      <c r="K1572" s="34">
        <v>0</v>
      </c>
      <c r="L1572" s="34">
        <v>0</v>
      </c>
      <c r="M1572" s="34">
        <v>0</v>
      </c>
      <c r="N1572" s="34">
        <v>0</v>
      </c>
      <c r="O1572" s="34">
        <v>0</v>
      </c>
      <c r="P1572" s="34">
        <v>0</v>
      </c>
      <c r="Q1572" s="34">
        <v>0</v>
      </c>
      <c r="R1572" s="34">
        <v>0</v>
      </c>
      <c r="S1572" s="35">
        <v>0</v>
      </c>
      <c r="T1572" s="35">
        <v>322540.01056321751</v>
      </c>
      <c r="U1572" s="35">
        <v>0</v>
      </c>
      <c r="V1572" s="35">
        <v>0</v>
      </c>
      <c r="W1572" s="35">
        <v>0</v>
      </c>
      <c r="X1572" s="35">
        <v>0</v>
      </c>
      <c r="Y1572" s="35">
        <v>0</v>
      </c>
      <c r="Z1572" s="35">
        <v>0</v>
      </c>
      <c r="AA1572" s="35">
        <v>0</v>
      </c>
      <c r="AB1572" s="35">
        <v>0</v>
      </c>
      <c r="AC1572" s="35">
        <v>0</v>
      </c>
      <c r="AD1572" s="35">
        <v>0</v>
      </c>
      <c r="AE1572" s="58" t="s">
        <v>5560</v>
      </c>
      <c r="AF1572" s="58"/>
      <c r="AG1572" s="57" t="str" cm="1">
        <f t="array" ref="AG1572">IFERROR(_xlfn.IFS(
AI1572="MPR ISSUE","PDH",
AI1572="BSS Hardware Issue","BSS",
AI1572="Sites strategiques, MLL, Pylone, etc.","ENVTECH",
AI1572="AKTIVCO DEFAUT GE &amp; POWER Cabinet","AKTIVCO",
AI1572="AKTIVCO Coupure ENEO &amp; Baisse de tension","AKTIVCO GRID ONLY",
AI1572="Coupure ENEO &amp; Baisse de tension","IHS GRID ONLY",
AI1572="Defaut GE &amp; POWER Cabinet","IHS",
AI1572="Sharing","Partners",
AI1572="Sites strategiques &amp; DataCenter","SST &amp; DC",
AI1572="Exclu","Exclu",
AI1572="SAT","SAT",
AI1572="SPARE-ISSUE","SPARE-ISSUE",
AI1572="Fiber CAmtel","TRANS_FO_CAMTEL",
AI1572="Fiber AOF","Fiber AOF",
AI1572="Projet OCM (HUAWEI)","TRAVAUX-HUAWEI",
AI1572="Projet OCM (NOKIA)","TRAVAUX-NOKIA",
AI1572="ACCESS-ISSUE","ACCESS-ISSUE",
AI1572="Projet OCM (ZTE, NOKIA, autres projets)","TRAVAUX OCM",
AI1572="No root CAuse","No root cause",
AI1572="ODU HS","PDH",
AI1572="IP &amp; VLAN","PDH",
AI1572="Warehouse HUAWEI","SPARE-ISSUE",
AI1572="SPARE-HS","SPARE-ISSUE",
AI1572="Power Telco","BSS",AI1572="no impacts","no impacts"
),"")</f>
        <v>no impacts</v>
      </c>
      <c r="AH1572" s="57" t="str" cm="1">
        <f t="array" ref="AH1572">IFERROR(_xlfn.IFS(
AI1572="MPR ISSUE","TX ISSUE",
AI1572="BSS Hardware Issue","RAN ISSUE",
AI1572="Sites strategiques, MLL, Pylone, etc.","ENVTECH",
AI1572="AKTIVCO DEFAUT GE &amp; POWER Cabinet","POWER ISSUE",
AI1572="AKTIVCO Coupure ENEO &amp; Baisse de tension","POWER ISSUE",
AI1572="Coupure ENEO &amp; Baisse de tension","POWER ISSUE",
AI1572="Defaut GE &amp; POWER Cabinet","POWER ISSUE",
AI1572="Sharing","POWER ISSUE",
AI1572="Sites strategiques &amp; DataCenter","POWER ISSUE",
AI1572="Exclu","Exclu",
AI1572="SAT","TX ISSUE",
AI1572="SPARE-ISSUE","SPARE-ISSUE",
AI1572="Fiber CAmtel","TX ISSUE",
AI1572="Fiber AOF","TX ISSUE",
AI1572="Projet OCM (HUAWEI)","TRAVAUX-HUAWEI",
AI1572="Projet OCM (NOKIA)","TRAVAUX -NOKIA",
AI1572="ACCESS-ISSUE","ACCESS-ISSUE",
AI1572="Projet OCM (ZTE, NOKIA, autres projets)","TRAVAUX OCM",
AI1572="No root CAuse","No root cause",
AI1572="ODU HS","TX ISSUE",
AI1572="IP &amp; VLAN","TX ISSUE",
AI1572="Warehouse HUAWEI","SPARE-ISSUE",
AI1572="SPARE-HS","SPARE-ISSUE",
AI1572="Power Telco","RAN ISSUE",AI1572="no impacts","no impacts"
),"")</f>
        <v>no impacts</v>
      </c>
      <c r="AI1572" s="85" t="s">
        <v>5998</v>
      </c>
      <c r="AJ1572" s="57" t="str" cm="1">
        <f t="array" ref="AJ1572">IFERROR(_xlfn.IFS(
AI1572="MPR ISSUE","ACTIVE",
AI1572="BSS Hardware Issue","ACTIVE",
AI1572="Sites strategiques, MLL, Pylone, etc.","PASSIVE",
AI1572="AKTIVCO DEFAUT GE &amp; POWER Cabinet","PASSIVE",
AI1572="AKTIVCO Coupure ENEO &amp; Baisse de tension","PASSIVE",
AI1572="Coupure ENEO &amp; Baisse de tension","PASSIVE",
AI1572="Defaut GE &amp; POWER Cabinet","PASSIVE",
AI1572="Sharing","PASSIVE",
AI1572="Sites strategiques &amp; DataCenter","PASSIVE",
AI1572="Exclu","Exclu",
AI1572="SAT","ACTIVE",
AI1572="SPARE-ISSUE","SPARE-ISSUE",
AI1572="Fiber CAmtel","ACTIVE",
AI1572="Fiber AOF","ACTIVE",
AI1572="Projet OCM (HUAWEI)","PLANNED WORKS",
AI1572="Projet OCM (NOKIA)","PLANNED WORKS",
AI1572="ACCESS-ISSUE","ACCESS-ISSUE",
AI1572="Projet OCM (ZTE, NOKIA, autres projets)","PLANNED WORKS",
AI1572="No root CAuse","No root cause",
AI1572="ODU HS","ACTIVE",
AI1572="IP &amp; VLAN","ACTIVE",
AI1572="Warehouse HUAWEI","SPARE-ISSUE",
AI1572="SPARE-HS","SPARE-ISSUE",
AI1572="Power Telco","ACTIVE", AI1572="no impacts","no impacts"
),"")</f>
        <v>no impacts</v>
      </c>
      <c r="AK1572" s="23" t="s">
        <v>5537</v>
      </c>
      <c r="AL1572" s="23" t="str">
        <f t="shared" si="40"/>
        <v>ADM_023</v>
      </c>
      <c r="AN1572" s="9" t="s">
        <v>5537</v>
      </c>
      <c r="AO1572" s="23" t="str">
        <f>_xlfn.XLOOKUP(B1572,'INCIDENT-05-03-2026'!E:E,'INCIDENT-05-03-2026'!F:F,"")</f>
        <v/>
      </c>
      <c r="AP1572" s="7" t="s">
        <v>5537</v>
      </c>
      <c r="AQ1572" s="6"/>
      <c r="AR1572" s="7"/>
      <c r="AS1572" s="3" t="str">
        <f>_xlfn.XLOOKUP(B1572,'[3]tt num | region | site id'!$C:$C,'[3]tt num | region | site id'!$Q:$Q,"")</f>
        <v/>
      </c>
      <c r="AT1572" s="24" t="str">
        <f>_xlfn.XLOOKUP(B1572,'[4]Cells Huawei 03052026 12h'!$B:$B,'[4]Cells Huawei 03052026 12h'!$T:$T,"")</f>
        <v/>
      </c>
      <c r="AU1572" s="24" t="str">
        <f>_xlfn.XLOOKUP(B1572,'[5]cells down 02052026 8h50'!$B:$B,'[5]cells down 02052026 8h50'!$R:$R,"")</f>
        <v/>
      </c>
      <c r="AV1572" s="24" t="str">
        <f>_xlfn.XLOOKUP(B1572,'[5]cells down 02052026 13h50'!$B:$B,'[5]cells down 02052026 13h50'!$R:$R,"")</f>
        <v/>
      </c>
      <c r="AW1572" s="24" t="str">
        <f>_xlfn.XLOOKUP(B1572,'[5]cells down 02052026 13h50'!$B:$B,'[5]cells down 02052026 13h50'!$R:$R,"")</f>
        <v/>
      </c>
      <c r="AX1572" s="24" t="str">
        <f>_xlfn.XLOOKUP(B1572,'[6]cell downs 03052026 8h40 '!$B:$B,'[6]cell downs 03052026 8h40 '!$R:$R,"")</f>
        <v/>
      </c>
      <c r="AY1572" s="24" t="str">
        <f>_xlfn.XLOOKUP(B1572,'[7]ALL SITES DOWN'!$D:$D,'[7]ALL SITES DOWN'!$J:$J,"")</f>
        <v/>
      </c>
      <c r="AZ1572" s="24" t="str">
        <f>_xlfn.XLOOKUP(B1572,'[8]ALL SITES DOWN'!$D:$D,'[8]ALL SITES DOWN'!$J:$J,"")</f>
        <v/>
      </c>
      <c r="BA1572" s="9" t="str">
        <f>_xlfn.XLOOKUP(B1572,[9]sheet1!$AC:$AC,[9]sheet1!$AF:$AF,"")</f>
        <v/>
      </c>
      <c r="BB1572" s="14" t="s">
        <v>5537</v>
      </c>
      <c r="BC1572" s="14" t="s">
        <v>5537</v>
      </c>
      <c r="BD1572" s="14" t="str">
        <f>_xlfn.XLOOKUP(B1572,'[10]cell downs 18042026 17h'!$B:$B,'[10]cell downs 18042026 17h'!$B:$B,"")</f>
        <v/>
      </c>
      <c r="BE1572" s="14" t="str">
        <f>_xlfn.XLOOKUP(B1572,'[11]Cells Huawei 19042026 15h'!$B:$B,'[11]Cells Huawei 19042026 15h'!$B:$B,"")</f>
        <v/>
      </c>
      <c r="BF1572" s="9" t="str">
        <f>_xlfn.XLOOKUP(B1572,'[12]cells down 19042026 9H40'!$B:$B,'[12]cells down 19042026 9H40'!$B:$B,"")</f>
        <v/>
      </c>
      <c r="BG1572" s="9" t="s">
        <v>4381</v>
      </c>
      <c r="BH1572" s="9" t="s">
        <v>1129</v>
      </c>
    </row>
    <row r="1573" spans="1:60" s="9" customFormat="1" ht="24" customHeight="1" x14ac:dyDescent="0.3">
      <c r="A1573" s="1" t="s">
        <v>261</v>
      </c>
      <c r="B1573" s="8" t="s">
        <v>262</v>
      </c>
      <c r="C1573" s="3" t="str">
        <f>_xlfn.XLOOKUP(B1573,'[1]daily break down'!$D:$D,'[1]daily break down'!$E:$E,"")</f>
        <v>Douala</v>
      </c>
      <c r="D1573" s="1" t="s">
        <v>21</v>
      </c>
      <c r="E1573" s="1" t="s">
        <v>263</v>
      </c>
      <c r="F1573" s="3" t="s">
        <v>31</v>
      </c>
      <c r="G1573" s="1" t="s">
        <v>32</v>
      </c>
      <c r="H1573" s="42" t="str">
        <f>_xlfn.XLOOKUP(B1573,[2]CALCULATION!$B:$B,[2]CALCULATION!$H:$H,"")</f>
        <v>ZTE</v>
      </c>
      <c r="I1573" s="34">
        <v>0</v>
      </c>
      <c r="J1573" s="34">
        <v>0</v>
      </c>
      <c r="K1573" s="34">
        <v>0</v>
      </c>
      <c r="L1573" s="34">
        <v>0</v>
      </c>
      <c r="M1573" s="34">
        <v>0</v>
      </c>
      <c r="N1573" s="34">
        <v>0</v>
      </c>
      <c r="O1573" s="34">
        <v>0</v>
      </c>
      <c r="P1573" s="34">
        <v>0</v>
      </c>
      <c r="Q1573" s="34">
        <v>0</v>
      </c>
      <c r="R1573" s="34">
        <v>0</v>
      </c>
      <c r="S1573" s="35">
        <v>0</v>
      </c>
      <c r="T1573" s="35">
        <v>0</v>
      </c>
      <c r="U1573" s="35">
        <v>0</v>
      </c>
      <c r="V1573" s="35">
        <v>0</v>
      </c>
      <c r="W1573" s="35">
        <v>0</v>
      </c>
      <c r="X1573" s="35">
        <v>0</v>
      </c>
      <c r="Y1573" s="35">
        <v>0</v>
      </c>
      <c r="Z1573" s="35">
        <v>0</v>
      </c>
      <c r="AA1573" s="35">
        <v>0</v>
      </c>
      <c r="AB1573" s="35">
        <v>0</v>
      </c>
      <c r="AC1573" s="35">
        <v>0</v>
      </c>
      <c r="AD1573" s="35">
        <v>0</v>
      </c>
      <c r="AE1573" s="58" t="s">
        <v>5560</v>
      </c>
      <c r="AF1573" s="58"/>
      <c r="AG1573" s="57" t="str" cm="1">
        <f t="array" ref="AG1573">IFERROR(_xlfn.IFS(
AI1573="MPR ISSUE","PDH",
AI1573="BSS Hardware Issue","BSS",
AI1573="Sites strategiques, MLL, Pylone, etc.","ENVTECH",
AI1573="AKTIVCO DEFAUT GE &amp; POWER Cabinet","AKTIVCO",
AI1573="AKTIVCO Coupure ENEO &amp; Baisse de tension","AKTIVCO GRID ONLY",
AI1573="Coupure ENEO &amp; Baisse de tension","IHS GRID ONLY",
AI1573="Defaut GE &amp; POWER Cabinet","IHS",
AI1573="Sharing","Partners",
AI1573="Sites strategiques &amp; DataCenter","SST &amp; DC",
AI1573="Exclu","Exclu",
AI1573="SAT","SAT",
AI1573="SPARE-ISSUE","SPARE-ISSUE",
AI1573="Fiber CAmtel","TRANS_FO_CAMTEL",
AI1573="Fiber AOF","Fiber AOF",
AI1573="Projet OCM (HUAWEI)","TRAVAUX-HUAWEI",
AI1573="Projet OCM (NOKIA)","TRAVAUX-NOKIA",
AI1573="ACCESS-ISSUE","ACCESS-ISSUE",
AI1573="Projet OCM (ZTE, NOKIA, autres projets)","TRAVAUX OCM",
AI1573="No root CAuse","No root cause",
AI1573="ODU HS","PDH",
AI1573="IP &amp; VLAN","PDH",
AI1573="Warehouse HUAWEI","SPARE-ISSUE",
AI1573="SPARE-HS","SPARE-ISSUE",
AI1573="Power Telco","BSS",AI1573="no impacts","no impacts"
),"")</f>
        <v>no impacts</v>
      </c>
      <c r="AH1573" s="57" t="str" cm="1">
        <f t="array" ref="AH1573">IFERROR(_xlfn.IFS(
AI1573="MPR ISSUE","TX ISSUE",
AI1573="BSS Hardware Issue","RAN ISSUE",
AI1573="Sites strategiques, MLL, Pylone, etc.","ENVTECH",
AI1573="AKTIVCO DEFAUT GE &amp; POWER Cabinet","POWER ISSUE",
AI1573="AKTIVCO Coupure ENEO &amp; Baisse de tension","POWER ISSUE",
AI1573="Coupure ENEO &amp; Baisse de tension","POWER ISSUE",
AI1573="Defaut GE &amp; POWER Cabinet","POWER ISSUE",
AI1573="Sharing","POWER ISSUE",
AI1573="Sites strategiques &amp; DataCenter","POWER ISSUE",
AI1573="Exclu","Exclu",
AI1573="SAT","TX ISSUE",
AI1573="SPARE-ISSUE","SPARE-ISSUE",
AI1573="Fiber CAmtel","TX ISSUE",
AI1573="Fiber AOF","TX ISSUE",
AI1573="Projet OCM (HUAWEI)","TRAVAUX-HUAWEI",
AI1573="Projet OCM (NOKIA)","TRAVAUX -NOKIA",
AI1573="ACCESS-ISSUE","ACCESS-ISSUE",
AI1573="Projet OCM (ZTE, NOKIA, autres projets)","TRAVAUX OCM",
AI1573="No root CAuse","No root cause",
AI1573="ODU HS","TX ISSUE",
AI1573="IP &amp; VLAN","TX ISSUE",
AI1573="Warehouse HUAWEI","SPARE-ISSUE",
AI1573="SPARE-HS","SPARE-ISSUE",
AI1573="Power Telco","RAN ISSUE",AI1573="no impacts","no impacts"
),"")</f>
        <v>no impacts</v>
      </c>
      <c r="AI1573" s="85" t="s">
        <v>5998</v>
      </c>
      <c r="AJ1573" s="57" t="str" cm="1">
        <f t="array" ref="AJ1573">IFERROR(_xlfn.IFS(
AI1573="MPR ISSUE","ACTIVE",
AI1573="BSS Hardware Issue","ACTIVE",
AI1573="Sites strategiques, MLL, Pylone, etc.","PASSIVE",
AI1573="AKTIVCO DEFAUT GE &amp; POWER Cabinet","PASSIVE",
AI1573="AKTIVCO Coupure ENEO &amp; Baisse de tension","PASSIVE",
AI1573="Coupure ENEO &amp; Baisse de tension","PASSIVE",
AI1573="Defaut GE &amp; POWER Cabinet","PASSIVE",
AI1573="Sharing","PASSIVE",
AI1573="Sites strategiques &amp; DataCenter","PASSIVE",
AI1573="Exclu","Exclu",
AI1573="SAT","ACTIVE",
AI1573="SPARE-ISSUE","SPARE-ISSUE",
AI1573="Fiber CAmtel","ACTIVE",
AI1573="Fiber AOF","ACTIVE",
AI1573="Projet OCM (HUAWEI)","PLANNED WORKS",
AI1573="Projet OCM (NOKIA)","PLANNED WORKS",
AI1573="ACCESS-ISSUE","ACCESS-ISSUE",
AI1573="Projet OCM (ZTE, NOKIA, autres projets)","PLANNED WORKS",
AI1573="No root CAuse","No root cause",
AI1573="ODU HS","ACTIVE",
AI1573="IP &amp; VLAN","ACTIVE",
AI1573="Warehouse HUAWEI","SPARE-ISSUE",
AI1573="SPARE-HS","SPARE-ISSUE",
AI1573="Power Telco","ACTIVE", AI1573="no impacts","no impacts"
),"")</f>
        <v>no impacts</v>
      </c>
      <c r="AK1573" s="23" t="s">
        <v>5537</v>
      </c>
      <c r="AL1573" s="23" t="str">
        <f t="shared" si="40"/>
        <v>LIT_022</v>
      </c>
      <c r="AN1573" s="9" t="s">
        <v>5537</v>
      </c>
      <c r="AO1573" s="23" t="str">
        <f>_xlfn.XLOOKUP(B1573,'INCIDENT-05-03-2026'!E:E,'INCIDENT-05-03-2026'!F:F,"")</f>
        <v/>
      </c>
      <c r="AP1573" s="7" t="s">
        <v>5537</v>
      </c>
      <c r="AQ1573" s="6"/>
      <c r="AR1573" s="7"/>
      <c r="AS1573" s="3" t="str">
        <f>_xlfn.XLOOKUP(B1573,'[3]tt num | region | site id'!$C:$C,'[3]tt num | region | site id'!$Q:$Q,"")</f>
        <v/>
      </c>
      <c r="AT1573" s="24" t="str">
        <f>_xlfn.XLOOKUP(B1573,'[4]Cells Huawei 03052026 12h'!$B:$B,'[4]Cells Huawei 03052026 12h'!$T:$T,"")</f>
        <v/>
      </c>
      <c r="AU1573" s="24" t="str">
        <f>_xlfn.XLOOKUP(B1573,'[5]cells down 02052026 8h50'!$B:$B,'[5]cells down 02052026 8h50'!$R:$R,"")</f>
        <v/>
      </c>
      <c r="AV1573" s="24" t="str">
        <f>_xlfn.XLOOKUP(B1573,'[5]cells down 02052026 13h50'!$B:$B,'[5]cells down 02052026 13h50'!$R:$R,"")</f>
        <v/>
      </c>
      <c r="AW1573" s="24" t="str">
        <f>_xlfn.XLOOKUP(B1573,'[5]cells down 02052026 13h50'!$B:$B,'[5]cells down 02052026 13h50'!$R:$R,"")</f>
        <v/>
      </c>
      <c r="AX1573" s="24" t="str">
        <f>_xlfn.XLOOKUP(B1573,'[6]cell downs 03052026 8h40 '!$B:$B,'[6]cell downs 03052026 8h40 '!$R:$R,"")</f>
        <v/>
      </c>
      <c r="AY1573" s="24" t="str">
        <f>_xlfn.XLOOKUP(B1573,'[7]ALL SITES DOWN'!$D:$D,'[7]ALL SITES DOWN'!$J:$J,"")</f>
        <v/>
      </c>
      <c r="AZ1573" s="24" t="str">
        <f>_xlfn.XLOOKUP(B1573,'[8]ALL SITES DOWN'!$D:$D,'[8]ALL SITES DOWN'!$J:$J,"")</f>
        <v/>
      </c>
      <c r="BA1573" s="9" t="str">
        <f>_xlfn.XLOOKUP(B1573,[9]sheet1!$AC:$AC,[9]sheet1!$AF:$AF,"")</f>
        <v/>
      </c>
      <c r="BB1573" s="14" t="s">
        <v>5537</v>
      </c>
      <c r="BC1573" s="14" t="s">
        <v>5537</v>
      </c>
      <c r="BD1573" s="14" t="str">
        <f>_xlfn.XLOOKUP(B1573,'[10]cell downs 18042026 17h'!$B:$B,'[10]cell downs 18042026 17h'!$B:$B,"")</f>
        <v/>
      </c>
      <c r="BE1573" s="14" t="str">
        <f>_xlfn.XLOOKUP(B1573,'[11]Cells Huawei 19042026 15h'!$B:$B,'[11]Cells Huawei 19042026 15h'!$B:$B,"")</f>
        <v/>
      </c>
      <c r="BF1573" s="9" t="str">
        <f>_xlfn.XLOOKUP(B1573,'[12]cells down 19042026 9H40'!$B:$B,'[12]cells down 19042026 9H40'!$B:$B,"")</f>
        <v/>
      </c>
      <c r="BG1573" s="9" t="s">
        <v>5537</v>
      </c>
      <c r="BH1573" s="9" t="s">
        <v>5537</v>
      </c>
    </row>
    <row r="1574" spans="1:60" s="9" customFormat="1" ht="15.45" customHeight="1" x14ac:dyDescent="0.3">
      <c r="A1574" s="1" t="s">
        <v>4529</v>
      </c>
      <c r="B1574" s="8" t="s">
        <v>4530</v>
      </c>
      <c r="C1574" s="3" t="str">
        <f>_xlfn.XLOOKUP(B1574,'[1]daily break down'!$D:$D,'[1]daily break down'!$E:$E,"")</f>
        <v>Douala</v>
      </c>
      <c r="D1574" s="1" t="s">
        <v>11</v>
      </c>
      <c r="E1574" s="1" t="s">
        <v>12</v>
      </c>
      <c r="F1574" s="3" t="s">
        <v>31</v>
      </c>
      <c r="G1574" s="1" t="s">
        <v>32</v>
      </c>
      <c r="H1574" s="42" t="str">
        <f>_xlfn.XLOOKUP(B1574,[2]CALCULATION!$B:$B,[2]CALCULATION!$H:$H,"")</f>
        <v>ZTE</v>
      </c>
      <c r="I1574" s="34">
        <v>0</v>
      </c>
      <c r="J1574" s="34">
        <v>0</v>
      </c>
      <c r="K1574" s="34">
        <v>0</v>
      </c>
      <c r="L1574" s="34">
        <v>0</v>
      </c>
      <c r="M1574" s="34">
        <v>0</v>
      </c>
      <c r="N1574" s="34">
        <v>0</v>
      </c>
      <c r="O1574" s="34">
        <v>0</v>
      </c>
      <c r="P1574" s="34">
        <v>0</v>
      </c>
      <c r="Q1574" s="34">
        <v>0</v>
      </c>
      <c r="R1574" s="34">
        <v>0</v>
      </c>
      <c r="S1574" s="35">
        <v>0</v>
      </c>
      <c r="T1574" s="35">
        <v>0</v>
      </c>
      <c r="U1574" s="35">
        <v>0</v>
      </c>
      <c r="V1574" s="35">
        <v>0</v>
      </c>
      <c r="W1574" s="35">
        <v>0</v>
      </c>
      <c r="X1574" s="35">
        <v>0</v>
      </c>
      <c r="Y1574" s="35">
        <v>0</v>
      </c>
      <c r="Z1574" s="35">
        <v>0</v>
      </c>
      <c r="AA1574" s="35">
        <v>0</v>
      </c>
      <c r="AB1574" s="35">
        <v>0</v>
      </c>
      <c r="AC1574" s="35">
        <v>0</v>
      </c>
      <c r="AD1574" s="35">
        <v>0</v>
      </c>
      <c r="AE1574" s="58" t="s">
        <v>5560</v>
      </c>
      <c r="AF1574" s="58"/>
      <c r="AG1574" s="57" t="str" cm="1">
        <f t="array" ref="AG1574">IFERROR(_xlfn.IFS(
AI1574="MPR ISSUE","PDH",
AI1574="BSS Hardware Issue","BSS",
AI1574="Sites strategiques, MLL, Pylone, etc.","ENVTECH",
AI1574="AKTIVCO DEFAUT GE &amp; POWER Cabinet","AKTIVCO",
AI1574="AKTIVCO Coupure ENEO &amp; Baisse de tension","AKTIVCO GRID ONLY",
AI1574="Coupure ENEO &amp; Baisse de tension","IHS GRID ONLY",
AI1574="Defaut GE &amp; POWER Cabinet","IHS",
AI1574="Sharing","Partners",
AI1574="Sites strategiques &amp; DataCenter","SST &amp; DC",
AI1574="Exclu","Exclu",
AI1574="SAT","SAT",
AI1574="SPARE-ISSUE","SPARE-ISSUE",
AI1574="Fiber CAmtel","TRANS_FO_CAMTEL",
AI1574="Fiber AOF","Fiber AOF",
AI1574="Projet OCM (HUAWEI)","TRAVAUX-HUAWEI",
AI1574="Projet OCM (NOKIA)","TRAVAUX-NOKIA",
AI1574="ACCESS-ISSUE","ACCESS-ISSUE",
AI1574="Projet OCM (ZTE, NOKIA, autres projets)","TRAVAUX OCM",
AI1574="No root CAuse","No root cause",
AI1574="ODU HS","PDH",
AI1574="IP &amp; VLAN","PDH",
AI1574="Warehouse HUAWEI","SPARE-ISSUE",
AI1574="SPARE-HS","SPARE-ISSUE",
AI1574="Power Telco","BSS",AI1574="no impacts","no impacts"
),"")</f>
        <v>no impacts</v>
      </c>
      <c r="AH1574" s="57" t="str" cm="1">
        <f t="array" ref="AH1574">IFERROR(_xlfn.IFS(
AI1574="MPR ISSUE","TX ISSUE",
AI1574="BSS Hardware Issue","RAN ISSUE",
AI1574="Sites strategiques, MLL, Pylone, etc.","ENVTECH",
AI1574="AKTIVCO DEFAUT GE &amp; POWER Cabinet","POWER ISSUE",
AI1574="AKTIVCO Coupure ENEO &amp; Baisse de tension","POWER ISSUE",
AI1574="Coupure ENEO &amp; Baisse de tension","POWER ISSUE",
AI1574="Defaut GE &amp; POWER Cabinet","POWER ISSUE",
AI1574="Sharing","POWER ISSUE",
AI1574="Sites strategiques &amp; DataCenter","POWER ISSUE",
AI1574="Exclu","Exclu",
AI1574="SAT","TX ISSUE",
AI1574="SPARE-ISSUE","SPARE-ISSUE",
AI1574="Fiber CAmtel","TX ISSUE",
AI1574="Fiber AOF","TX ISSUE",
AI1574="Projet OCM (HUAWEI)","TRAVAUX-HUAWEI",
AI1574="Projet OCM (NOKIA)","TRAVAUX -NOKIA",
AI1574="ACCESS-ISSUE","ACCESS-ISSUE",
AI1574="Projet OCM (ZTE, NOKIA, autres projets)","TRAVAUX OCM",
AI1574="No root CAuse","No root cause",
AI1574="ODU HS","TX ISSUE",
AI1574="IP &amp; VLAN","TX ISSUE",
AI1574="Warehouse HUAWEI","SPARE-ISSUE",
AI1574="SPARE-HS","SPARE-ISSUE",
AI1574="Power Telco","RAN ISSUE",AI1574="no impacts","no impacts"
),"")</f>
        <v>no impacts</v>
      </c>
      <c r="AI1574" s="85" t="s">
        <v>5998</v>
      </c>
      <c r="AJ1574" s="57" t="str" cm="1">
        <f t="array" ref="AJ1574">IFERROR(_xlfn.IFS(
AI1574="MPR ISSUE","ACTIVE",
AI1574="BSS Hardware Issue","ACTIVE",
AI1574="Sites strategiques, MLL, Pylone, etc.","PASSIVE",
AI1574="AKTIVCO DEFAUT GE &amp; POWER Cabinet","PASSIVE",
AI1574="AKTIVCO Coupure ENEO &amp; Baisse de tension","PASSIVE",
AI1574="Coupure ENEO &amp; Baisse de tension","PASSIVE",
AI1574="Defaut GE &amp; POWER Cabinet","PASSIVE",
AI1574="Sharing","PASSIVE",
AI1574="Sites strategiques &amp; DataCenter","PASSIVE",
AI1574="Exclu","Exclu",
AI1574="SAT","ACTIVE",
AI1574="SPARE-ISSUE","SPARE-ISSUE",
AI1574="Fiber CAmtel","ACTIVE",
AI1574="Fiber AOF","ACTIVE",
AI1574="Projet OCM (HUAWEI)","PLANNED WORKS",
AI1574="Projet OCM (NOKIA)","PLANNED WORKS",
AI1574="ACCESS-ISSUE","ACCESS-ISSUE",
AI1574="Projet OCM (ZTE, NOKIA, autres projets)","PLANNED WORKS",
AI1574="No root CAuse","No root cause",
AI1574="ODU HS","ACTIVE",
AI1574="IP &amp; VLAN","ACTIVE",
AI1574="Warehouse HUAWEI","SPARE-ISSUE",
AI1574="SPARE-HS","SPARE-ISSUE",
AI1574="Power Telco","ACTIVE", AI1574="no impacts","no impacts"
),"")</f>
        <v>no impacts</v>
      </c>
      <c r="AK1574" s="23" t="s">
        <v>5537</v>
      </c>
      <c r="AL1574" s="23" t="str">
        <f t="shared" si="40"/>
        <v>LIT_290</v>
      </c>
      <c r="AN1574" s="9" t="s">
        <v>5537</v>
      </c>
      <c r="AO1574" s="23" t="str">
        <f>_xlfn.XLOOKUP(B1574,'INCIDENT-05-03-2026'!E:E,'INCIDENT-05-03-2026'!F:F,"")</f>
        <v/>
      </c>
      <c r="AP1574" s="7" t="s">
        <v>5537</v>
      </c>
      <c r="AQ1574" s="6"/>
      <c r="AR1574" s="7"/>
      <c r="AS1574" s="3" t="str">
        <f>_xlfn.XLOOKUP(B1574,'[3]tt num | region | site id'!$C:$C,'[3]tt num | region | site id'!$Q:$Q,"")</f>
        <v/>
      </c>
      <c r="AT1574" s="24" t="str">
        <f>_xlfn.XLOOKUP(B1574,'[4]Cells Huawei 03052026 12h'!$B:$B,'[4]Cells Huawei 03052026 12h'!$T:$T,"")</f>
        <v/>
      </c>
      <c r="AU1574" s="24" t="str">
        <f>_xlfn.XLOOKUP(B1574,'[5]cells down 02052026 8h50'!$B:$B,'[5]cells down 02052026 8h50'!$R:$R,"")</f>
        <v/>
      </c>
      <c r="AV1574" s="24" t="str">
        <f>_xlfn.XLOOKUP(B1574,'[5]cells down 02052026 13h50'!$B:$B,'[5]cells down 02052026 13h50'!$R:$R,"")</f>
        <v/>
      </c>
      <c r="AW1574" s="24" t="str">
        <f>_xlfn.XLOOKUP(B1574,'[5]cells down 02052026 13h50'!$B:$B,'[5]cells down 02052026 13h50'!$R:$R,"")</f>
        <v/>
      </c>
      <c r="AX1574" s="24" t="str">
        <f>_xlfn.XLOOKUP(B1574,'[6]cell downs 03052026 8h40 '!$B:$B,'[6]cell downs 03052026 8h40 '!$R:$R,"")</f>
        <v/>
      </c>
      <c r="AY1574" s="24" t="str">
        <f>_xlfn.XLOOKUP(B1574,'[7]ALL SITES DOWN'!$D:$D,'[7]ALL SITES DOWN'!$J:$J,"")</f>
        <v/>
      </c>
      <c r="AZ1574" s="24" t="str">
        <f>_xlfn.XLOOKUP(B1574,'[8]ALL SITES DOWN'!$D:$D,'[8]ALL SITES DOWN'!$J:$J,"")</f>
        <v/>
      </c>
      <c r="BA1574" s="9" t="str">
        <f>_xlfn.XLOOKUP(B1574,[9]sheet1!$AC:$AC,[9]sheet1!$AF:$AF,"")</f>
        <v/>
      </c>
      <c r="BB1574" s="14" t="s">
        <v>5537</v>
      </c>
      <c r="BC1574" s="14" t="s">
        <v>5537</v>
      </c>
      <c r="BD1574" s="14" t="str">
        <f>_xlfn.XLOOKUP(B1574,'[10]cell downs 18042026 17h'!$B:$B,'[10]cell downs 18042026 17h'!$B:$B,"")</f>
        <v/>
      </c>
      <c r="BE1574" s="14" t="str">
        <f>_xlfn.XLOOKUP(B1574,'[11]Cells Huawei 19042026 15h'!$B:$B,'[11]Cells Huawei 19042026 15h'!$B:$B,"")</f>
        <v/>
      </c>
      <c r="BF1574" s="9" t="str">
        <f>_xlfn.XLOOKUP(B1574,'[12]cells down 19042026 9H40'!$B:$B,'[12]cells down 19042026 9H40'!$B:$B,"")</f>
        <v/>
      </c>
      <c r="BG1574" s="9" t="s">
        <v>4530</v>
      </c>
      <c r="BH1574" s="9" t="s">
        <v>1129</v>
      </c>
    </row>
    <row r="1575" spans="1:60" s="9" customFormat="1" x14ac:dyDescent="0.3">
      <c r="A1575" s="1" t="s">
        <v>1877</v>
      </c>
      <c r="B1575" s="8" t="s">
        <v>1878</v>
      </c>
      <c r="C1575" s="3" t="str">
        <f>_xlfn.XLOOKUP(B1575,'[1]daily break down'!$D:$D,'[1]daily break down'!$E:$E,"")</f>
        <v>ADAMAOUA</v>
      </c>
      <c r="D1575" s="1" t="s">
        <v>11</v>
      </c>
      <c r="E1575" s="1" t="s">
        <v>83</v>
      </c>
      <c r="F1575" s="3" t="s">
        <v>90</v>
      </c>
      <c r="G1575" s="1" t="s">
        <v>1877</v>
      </c>
      <c r="H1575" s="41" t="str">
        <f>_xlfn.XLOOKUP(B1575,[2]CALCULATION!$B:$B,[2]CALCULATION!$H:$H,"")</f>
        <v>NOKIA</v>
      </c>
      <c r="I1575" s="34">
        <v>0</v>
      </c>
      <c r="J1575" s="34">
        <v>0</v>
      </c>
      <c r="K1575" s="34">
        <v>0</v>
      </c>
      <c r="L1575" s="34">
        <v>0</v>
      </c>
      <c r="M1575" s="34">
        <v>0</v>
      </c>
      <c r="N1575" s="34">
        <v>0</v>
      </c>
      <c r="O1575" s="34">
        <v>0</v>
      </c>
      <c r="P1575" s="34">
        <v>0</v>
      </c>
      <c r="Q1575" s="34">
        <v>0</v>
      </c>
      <c r="R1575" s="34">
        <v>1.1772183931543414E-3</v>
      </c>
      <c r="S1575" s="35">
        <v>4.8718300953770671E-3</v>
      </c>
      <c r="T1575" s="35">
        <v>215026.67328076978</v>
      </c>
      <c r="U1575" s="35">
        <v>0</v>
      </c>
      <c r="V1575" s="35">
        <v>0</v>
      </c>
      <c r="W1575" s="35">
        <v>0</v>
      </c>
      <c r="X1575" s="35">
        <v>0</v>
      </c>
      <c r="Y1575" s="35">
        <v>0</v>
      </c>
      <c r="Z1575" s="35">
        <v>0</v>
      </c>
      <c r="AA1575" s="35">
        <v>0</v>
      </c>
      <c r="AB1575" s="35">
        <v>0</v>
      </c>
      <c r="AC1575" s="35">
        <v>0</v>
      </c>
      <c r="AD1575" s="35">
        <v>0</v>
      </c>
      <c r="AE1575" s="58" t="s">
        <v>5560</v>
      </c>
      <c r="AF1575" s="58"/>
      <c r="AG1575" s="57" t="str" cm="1">
        <f t="array" ref="AG1575">IFERROR(_xlfn.IFS(
AI1575="MPR ISSUE","PDH",
AI1575="BSS Hardware Issue","BSS",
AI1575="Sites strategiques, MLL, Pylone, etc.","ENVTECH",
AI1575="AKTIVCO DEFAUT GE &amp; POWER Cabinet","AKTIVCO",
AI1575="AKTIVCO Coupure ENEO &amp; Baisse de tension","AKTIVCO GRID ONLY",
AI1575="Coupure ENEO &amp; Baisse de tension","IHS GRID ONLY",
AI1575="Defaut GE &amp; POWER Cabinet","IHS",
AI1575="Sharing","Partners",
AI1575="Sites strategiques &amp; DataCenter","SST &amp; DC",
AI1575="Exclu","Exclu",
AI1575="SAT","SAT",
AI1575="SPARE-ISSUE","SPARE-ISSUE",
AI1575="Fiber CAmtel","TRANS_FO_CAMTEL",
AI1575="Fiber AOF","Fiber AOF",
AI1575="Projet OCM (HUAWEI)","TRAVAUX-HUAWEI",
AI1575="Projet OCM (NOKIA)","TRAVAUX-NOKIA",
AI1575="ACCESS-ISSUE","ACCESS-ISSUE",
AI1575="Projet OCM (ZTE, NOKIA, autres projets)","TRAVAUX OCM",
AI1575="No root CAuse","No root cause",
AI1575="ODU HS","PDH",
AI1575="IP &amp; VLAN","PDH",
AI1575="Warehouse HUAWEI","SPARE-ISSUE",
AI1575="SPARE-HS","SPARE-ISSUE",
AI1575="Power Telco","BSS",AI1575="no impacts","no impacts"
),"")</f>
        <v>no impacts</v>
      </c>
      <c r="AH1575" s="57" t="str" cm="1">
        <f t="array" ref="AH1575">IFERROR(_xlfn.IFS(
AI1575="MPR ISSUE","TX ISSUE",
AI1575="BSS Hardware Issue","RAN ISSUE",
AI1575="Sites strategiques, MLL, Pylone, etc.","ENVTECH",
AI1575="AKTIVCO DEFAUT GE &amp; POWER Cabinet","POWER ISSUE",
AI1575="AKTIVCO Coupure ENEO &amp; Baisse de tension","POWER ISSUE",
AI1575="Coupure ENEO &amp; Baisse de tension","POWER ISSUE",
AI1575="Defaut GE &amp; POWER Cabinet","POWER ISSUE",
AI1575="Sharing","POWER ISSUE",
AI1575="Sites strategiques &amp; DataCenter","POWER ISSUE",
AI1575="Exclu","Exclu",
AI1575="SAT","TX ISSUE",
AI1575="SPARE-ISSUE","SPARE-ISSUE",
AI1575="Fiber CAmtel","TX ISSUE",
AI1575="Fiber AOF","TX ISSUE",
AI1575="Projet OCM (HUAWEI)","TRAVAUX-HUAWEI",
AI1575="Projet OCM (NOKIA)","TRAVAUX -NOKIA",
AI1575="ACCESS-ISSUE","ACCESS-ISSUE",
AI1575="Projet OCM (ZTE, NOKIA, autres projets)","TRAVAUX OCM",
AI1575="No root CAuse","No root cause",
AI1575="ODU HS","TX ISSUE",
AI1575="IP &amp; VLAN","TX ISSUE",
AI1575="Warehouse HUAWEI","SPARE-ISSUE",
AI1575="SPARE-HS","SPARE-ISSUE",
AI1575="Power Telco","RAN ISSUE",AI1575="no impacts","no impacts"
),"")</f>
        <v>no impacts</v>
      </c>
      <c r="AI1575" s="85" t="s">
        <v>5998</v>
      </c>
      <c r="AJ1575" s="57" t="str" cm="1">
        <f t="array" ref="AJ1575">IFERROR(_xlfn.IFS(
AI1575="MPR ISSUE","ACTIVE",
AI1575="BSS Hardware Issue","ACTIVE",
AI1575="Sites strategiques, MLL, Pylone, etc.","PASSIVE",
AI1575="AKTIVCO DEFAUT GE &amp; POWER Cabinet","PASSIVE",
AI1575="AKTIVCO Coupure ENEO &amp; Baisse de tension","PASSIVE",
AI1575="Coupure ENEO &amp; Baisse de tension","PASSIVE",
AI1575="Defaut GE &amp; POWER Cabinet","PASSIVE",
AI1575="Sharing","PASSIVE",
AI1575="Sites strategiques &amp; DataCenter","PASSIVE",
AI1575="Exclu","Exclu",
AI1575="SAT","ACTIVE",
AI1575="SPARE-ISSUE","SPARE-ISSUE",
AI1575="Fiber CAmtel","ACTIVE",
AI1575="Fiber AOF","ACTIVE",
AI1575="Projet OCM (HUAWEI)","PLANNED WORKS",
AI1575="Projet OCM (NOKIA)","PLANNED WORKS",
AI1575="ACCESS-ISSUE","ACCESS-ISSUE",
AI1575="Projet OCM (ZTE, NOKIA, autres projets)","PLANNED WORKS",
AI1575="No root CAuse","No root cause",
AI1575="ODU HS","ACTIVE",
AI1575="IP &amp; VLAN","ACTIVE",
AI1575="Warehouse HUAWEI","SPARE-ISSUE",
AI1575="SPARE-HS","SPARE-ISSUE",
AI1575="Power Telco","ACTIVE", AI1575="no impacts","no impacts"
),"")</f>
        <v>no impacts</v>
      </c>
      <c r="AK1575" s="23" t="s">
        <v>5537</v>
      </c>
      <c r="AL1575" s="23" t="str">
        <f t="shared" si="40"/>
        <v>ADM_051</v>
      </c>
      <c r="AN1575" s="9" t="s">
        <v>5537</v>
      </c>
      <c r="AO1575" s="23" t="str">
        <f>_xlfn.XLOOKUP(B1575,'INCIDENT-05-03-2026'!E:E,'INCIDENT-05-03-2026'!F:F,"")</f>
        <v/>
      </c>
      <c r="AP1575" s="7" t="s">
        <v>5537</v>
      </c>
      <c r="AQ1575" s="6"/>
      <c r="AR1575" s="7"/>
      <c r="AS1575" s="3" t="str">
        <f>_xlfn.XLOOKUP(B1575,'[3]tt num | region | site id'!$C:$C,'[3]tt num | region | site id'!$Q:$Q,"")</f>
        <v/>
      </c>
      <c r="AT1575" s="24" t="str">
        <f>_xlfn.XLOOKUP(B1575,'[4]Cells Huawei 03052026 12h'!$B:$B,'[4]Cells Huawei 03052026 12h'!$T:$T,"")</f>
        <v/>
      </c>
      <c r="AU1575" s="24" t="str">
        <f>_xlfn.XLOOKUP(B1575,'[5]cells down 02052026 8h50'!$B:$B,'[5]cells down 02052026 8h50'!$R:$R,"")</f>
        <v/>
      </c>
      <c r="AV1575" s="24" t="str">
        <f>_xlfn.XLOOKUP(B1575,'[5]cells down 02052026 13h50'!$B:$B,'[5]cells down 02052026 13h50'!$R:$R,"")</f>
        <v/>
      </c>
      <c r="AW1575" s="24" t="str">
        <f>_xlfn.XLOOKUP(B1575,'[5]cells down 02052026 13h50'!$B:$B,'[5]cells down 02052026 13h50'!$R:$R,"")</f>
        <v/>
      </c>
      <c r="AX1575" s="24" t="str">
        <f>_xlfn.XLOOKUP(B1575,'[6]cell downs 03052026 8h40 '!$B:$B,'[6]cell downs 03052026 8h40 '!$R:$R,"")</f>
        <v/>
      </c>
      <c r="AY1575" s="24" t="str">
        <f>_xlfn.XLOOKUP(B1575,'[7]ALL SITES DOWN'!$D:$D,'[7]ALL SITES DOWN'!$J:$J,"")</f>
        <v/>
      </c>
      <c r="AZ1575" s="24" t="str">
        <f>_xlfn.XLOOKUP(B1575,'[8]ALL SITES DOWN'!$D:$D,'[8]ALL SITES DOWN'!$J:$J,"")</f>
        <v/>
      </c>
      <c r="BA1575" s="9" t="str">
        <f>_xlfn.XLOOKUP(B1575,[9]sheet1!$AC:$AC,[9]sheet1!$AF:$AF,"")</f>
        <v/>
      </c>
      <c r="BB1575" s="14" t="s">
        <v>5537</v>
      </c>
      <c r="BC1575" s="14" t="s">
        <v>5537</v>
      </c>
      <c r="BD1575" s="14" t="str">
        <f>_xlfn.XLOOKUP(B1575,'[10]cell downs 18042026 17h'!$B:$B,'[10]cell downs 18042026 17h'!$B:$B,"")</f>
        <v/>
      </c>
      <c r="BE1575" s="14" t="str">
        <f>_xlfn.XLOOKUP(B1575,'[11]Cells Huawei 19042026 15h'!$B:$B,'[11]Cells Huawei 19042026 15h'!$B:$B,"")</f>
        <v/>
      </c>
      <c r="BF1575" s="9" t="str">
        <f>_xlfn.XLOOKUP(B1575,'[12]cells down 19042026 9H40'!$B:$B,'[12]cells down 19042026 9H40'!$B:$B,"")</f>
        <v/>
      </c>
      <c r="BG1575" s="9" t="s">
        <v>1878</v>
      </c>
      <c r="BH1575" s="9" t="s">
        <v>12</v>
      </c>
    </row>
    <row r="1576" spans="1:60" s="9" customFormat="1" x14ac:dyDescent="0.3">
      <c r="A1576" s="1" t="s">
        <v>5269</v>
      </c>
      <c r="B1576" s="8" t="s">
        <v>5270</v>
      </c>
      <c r="C1576" s="3" t="str">
        <f>_xlfn.XLOOKUP(B1576,'[1]daily break down'!$D:$D,'[1]daily break down'!$E:$E,"")</f>
        <v>NORD-OUEST</v>
      </c>
      <c r="D1576" s="1" t="s">
        <v>11</v>
      </c>
      <c r="E1576" s="1" t="s">
        <v>12</v>
      </c>
      <c r="F1576" s="3" t="s">
        <v>51</v>
      </c>
      <c r="G1576" s="1" t="s">
        <v>5269</v>
      </c>
      <c r="H1576" s="41" t="str">
        <f>_xlfn.XLOOKUP(B1576,[2]CALCULATION!$B:$B,[2]CALCULATION!$H:$H,"")</f>
        <v>NOKIA</v>
      </c>
      <c r="I1576" s="34">
        <v>0</v>
      </c>
      <c r="J1576" s="34">
        <v>0</v>
      </c>
      <c r="K1576" s="34">
        <v>0</v>
      </c>
      <c r="L1576" s="34">
        <v>0</v>
      </c>
      <c r="M1576" s="34">
        <v>0</v>
      </c>
      <c r="N1576" s="34">
        <v>0</v>
      </c>
      <c r="O1576" s="34">
        <v>0</v>
      </c>
      <c r="P1576" s="34">
        <v>0</v>
      </c>
      <c r="Q1576" s="34">
        <v>0</v>
      </c>
      <c r="R1576" s="34">
        <v>0</v>
      </c>
      <c r="S1576" s="35">
        <v>0</v>
      </c>
      <c r="T1576" s="35">
        <v>0</v>
      </c>
      <c r="U1576" s="35">
        <v>0</v>
      </c>
      <c r="V1576" s="35">
        <v>0</v>
      </c>
      <c r="W1576" s="35">
        <v>0</v>
      </c>
      <c r="X1576" s="35">
        <v>0</v>
      </c>
      <c r="Y1576" s="35">
        <v>0</v>
      </c>
      <c r="Z1576" s="35">
        <v>0</v>
      </c>
      <c r="AA1576" s="35">
        <v>0</v>
      </c>
      <c r="AB1576" s="35">
        <v>0</v>
      </c>
      <c r="AC1576" s="35">
        <v>0</v>
      </c>
      <c r="AD1576" s="35">
        <v>0</v>
      </c>
      <c r="AE1576" s="58" t="s">
        <v>5603</v>
      </c>
      <c r="AF1576" s="58"/>
      <c r="AG1576" s="57" t="str" cm="1">
        <f t="array" ref="AG1576">IFERROR(_xlfn.IFS(
AI1576="MPR ISSUE","PDH",
AI1576="BSS Hardware Issue","BSS",
AI1576="Sites strategiques, MLL, Pylone, etc.","ENVTECH",
AI1576="AKTIVCO DEFAUT GE &amp; POWER Cabinet","AKTIVCO",
AI1576="AKTIVCO Coupure ENEO &amp; Baisse de tension","AKTIVCO GRID ONLY",
AI1576="Coupure ENEO &amp; Baisse de tension","IHS GRID ONLY",
AI1576="Defaut GE &amp; POWER Cabinet","IHS",
AI1576="Sharing","Partners",
AI1576="Sites strategiques &amp; DataCenter","SST &amp; DC",
AI1576="Exclu","Exclu",
AI1576="SAT","SAT",
AI1576="SPARE-ISSUE","SPARE-ISSUE",
AI1576="Fiber CAmtel","TRANS_FO_CAMTEL",
AI1576="Fiber AOF","Fiber AOF",
AI1576="Projet OCM (HUAWEI)","TRAVAUX-HUAWEI",
AI1576="Projet OCM (NOKIA)","TRAVAUX-NOKIA",
AI1576="ACCESS-ISSUE","ACCESS-ISSUE",
AI1576="Projet OCM (ZTE, NOKIA, autres projets)","TRAVAUX OCM",
AI1576="No root CAuse","No root cause",
AI1576="ODU HS","PDH",
AI1576="IP &amp; VLAN","PDH",
AI1576="Warehouse HUAWEI","SPARE-ISSUE",
AI1576="SPARE-HS","SPARE-ISSUE",
AI1576="Power Telco","BSS",AI1576="no impacts","no impacts"
),"")</f>
        <v>IHS</v>
      </c>
      <c r="AH1576" s="57" t="str" cm="1">
        <f t="array" ref="AH1576">IFERROR(_xlfn.IFS(
AI1576="MPR ISSUE","TX ISSUE",
AI1576="BSS Hardware Issue","RAN ISSUE",
AI1576="Sites strategiques, MLL, Pylone, etc.","ENVTECH",
AI1576="AKTIVCO DEFAUT GE &amp; POWER Cabinet","POWER ISSUE",
AI1576="AKTIVCO Coupure ENEO &amp; Baisse de tension","POWER ISSUE",
AI1576="Coupure ENEO &amp; Baisse de tension","POWER ISSUE",
AI1576="Defaut GE &amp; POWER Cabinet","POWER ISSUE",
AI1576="Sharing","POWER ISSUE",
AI1576="Sites strategiques &amp; DataCenter","POWER ISSUE",
AI1576="Exclu","Exclu",
AI1576="SAT","TX ISSUE",
AI1576="SPARE-ISSUE","SPARE-ISSUE",
AI1576="Fiber CAmtel","TX ISSUE",
AI1576="Fiber AOF","TX ISSUE",
AI1576="Projet OCM (HUAWEI)","TRAVAUX-HUAWEI",
AI1576="Projet OCM (NOKIA)","TRAVAUX -NOKIA",
AI1576="ACCESS-ISSUE","ACCESS-ISSUE",
AI1576="Projet OCM (ZTE, NOKIA, autres projets)","TRAVAUX OCM",
AI1576="No root CAuse","No root cause",
AI1576="ODU HS","TX ISSUE",
AI1576="IP &amp; VLAN","TX ISSUE",
AI1576="Warehouse HUAWEI","SPARE-ISSUE",
AI1576="SPARE-HS","SPARE-ISSUE",
AI1576="Power Telco","RAN ISSUE",AI1576="no impacts","no impacts"
),"")</f>
        <v>POWER ISSUE</v>
      </c>
      <c r="AI1576" s="85" t="s">
        <v>5330</v>
      </c>
      <c r="AJ1576" s="57" t="str" cm="1">
        <f t="array" ref="AJ1576">IFERROR(_xlfn.IFS(
AI1576="MPR ISSUE","ACTIVE",
AI1576="BSS Hardware Issue","ACTIVE",
AI1576="Sites strategiques, MLL, Pylone, etc.","PASSIVE",
AI1576="AKTIVCO DEFAUT GE &amp; POWER Cabinet","PASSIVE",
AI1576="AKTIVCO Coupure ENEO &amp; Baisse de tension","PASSIVE",
AI1576="Coupure ENEO &amp; Baisse de tension","PASSIVE",
AI1576="Defaut GE &amp; POWER Cabinet","PASSIVE",
AI1576="Sharing","PASSIVE",
AI1576="Sites strategiques &amp; DataCenter","PASSIVE",
AI1576="Exclu","Exclu",
AI1576="SAT","ACTIVE",
AI1576="SPARE-ISSUE","SPARE-ISSUE",
AI1576="Fiber CAmtel","ACTIVE",
AI1576="Fiber AOF","ACTIVE",
AI1576="Projet OCM (HUAWEI)","PLANNED WORKS",
AI1576="Projet OCM (NOKIA)","PLANNED WORKS",
AI1576="ACCESS-ISSUE","ACCESS-ISSUE",
AI1576="Projet OCM (ZTE, NOKIA, autres projets)","PLANNED WORKS",
AI1576="No root CAuse","No root cause",
AI1576="ODU HS","ACTIVE",
AI1576="IP &amp; VLAN","ACTIVE",
AI1576="Warehouse HUAWEI","SPARE-ISSUE",
AI1576="SPARE-HS","SPARE-ISSUE",
AI1576="Power Telco","ACTIVE", AI1576="no impacts","no impacts"
),"")</f>
        <v>PASSIVE</v>
      </c>
      <c r="AK1576" s="23" t="s">
        <v>5852</v>
      </c>
      <c r="AL1576" s="23" t="str">
        <f t="shared" si="40"/>
        <v>NRO_026</v>
      </c>
      <c r="AN1576" s="9" t="s">
        <v>5537</v>
      </c>
      <c r="AO1576" s="23" t="str">
        <f>_xlfn.XLOOKUP(B1576,'INCIDENT-05-03-2026'!E:E,'INCIDENT-05-03-2026'!F:F,"")</f>
        <v/>
      </c>
      <c r="AP1576" s="7" t="s">
        <v>5537</v>
      </c>
      <c r="AQ1576" s="6"/>
      <c r="AR1576" s="7"/>
      <c r="AS1576" s="3" t="str">
        <f>_xlfn.XLOOKUP(B1576,'[3]tt num | region | site id'!$C:$C,'[3]tt num | region | site id'!$Q:$Q,"")</f>
        <v>(hourly IHS): 03/05/2026 09:29 0:30:32 No Comm FME Gerald is managing with level 0</v>
      </c>
      <c r="AT1576" s="24" t="str">
        <f>_xlfn.XLOOKUP(B1576,'[4]Cells Huawei 03052026 12h'!$B:$B,'[4]Cells Huawei 03052026 12h'!$T:$T,"")</f>
        <v/>
      </c>
      <c r="AU1576" s="24" t="str">
        <f>_xlfn.XLOOKUP(B1576,'[5]cells down 02052026 8h50'!$B:$B,'[5]cells down 02052026 8h50'!$R:$R,"")</f>
        <v/>
      </c>
      <c r="AV1576" s="24" t="str">
        <f>_xlfn.XLOOKUP(B1576,'[5]cells down 02052026 13h50'!$B:$B,'[5]cells down 02052026 13h50'!$R:$R,"")</f>
        <v/>
      </c>
      <c r="AW1576" s="24" t="str">
        <f>_xlfn.XLOOKUP(B1576,'[5]cells down 02052026 13h50'!$B:$B,'[5]cells down 02052026 13h50'!$R:$R,"")</f>
        <v/>
      </c>
      <c r="AX1576" s="24" t="str">
        <f>_xlfn.XLOOKUP(B1576,'[6]cell downs 03052026 8h40 '!$B:$B,'[6]cell downs 03052026 8h40 '!$R:$R,"")</f>
        <v xml:space="preserve">(05/03/2026 cell nokia): 03/05/2026 : Feedback RM : No access for now for GSM antenna replacement </v>
      </c>
      <c r="AY1576" s="24" t="str">
        <f>_xlfn.XLOOKUP(B1576,'[7]ALL SITES DOWN'!$D:$D,'[7]ALL SITES DOWN'!$J:$J,"")</f>
        <v/>
      </c>
      <c r="AZ1576" s="24" t="str">
        <f>_xlfn.XLOOKUP(B1576,'[8]ALL SITES DOWN'!$D:$D,'[8]ALL SITES DOWN'!$J:$J,"")</f>
        <v>(05/03/2026 com ran 10h): Power status check Ongoing</v>
      </c>
      <c r="BA1576" s="9" t="str">
        <f>_xlfn.XLOOKUP(B1576,[9]sheet1!$AC:$AC,[9]sheet1!$AF:$AF,"")</f>
        <v>(05/03/2026 ticket)..INC-20260503-00006368...Others Transmission equipement fault</v>
      </c>
      <c r="BB1576" s="14" t="s">
        <v>5537</v>
      </c>
      <c r="BC1576" s="14" t="s">
        <v>5537</v>
      </c>
      <c r="BD1576" s="14" t="str">
        <f>_xlfn.XLOOKUP(B1576,'[10]cell downs 18042026 17h'!$B:$B,'[10]cell downs 18042026 17h'!$B:$B,"")</f>
        <v/>
      </c>
      <c r="BE1576" s="14" t="str">
        <f>_xlfn.XLOOKUP(B1576,'[11]Cells Huawei 19042026 15h'!$B:$B,'[11]Cells Huawei 19042026 15h'!$B:$B,"")</f>
        <v/>
      </c>
      <c r="BF1576" s="9" t="str">
        <f>_xlfn.XLOOKUP(B1576,'[12]cells down 19042026 9H40'!$B:$B,'[12]cells down 19042026 9H40'!$B:$B,"")</f>
        <v/>
      </c>
      <c r="BG1576" s="9" t="s">
        <v>5270</v>
      </c>
      <c r="BH1576" s="9" t="s">
        <v>5537</v>
      </c>
    </row>
    <row r="1577" spans="1:60" s="9" customFormat="1" x14ac:dyDescent="0.3">
      <c r="A1577" s="1" t="s">
        <v>1666</v>
      </c>
      <c r="B1577" s="8" t="s">
        <v>1667</v>
      </c>
      <c r="C1577" s="3" t="str">
        <f>_xlfn.XLOOKUP(B1577,'[1]daily break down'!$D:$D,'[1]daily break down'!$E:$E,"")</f>
        <v>Douala</v>
      </c>
      <c r="D1577" s="1" t="s">
        <v>11</v>
      </c>
      <c r="E1577" s="1" t="s">
        <v>12</v>
      </c>
      <c r="F1577" s="3" t="s">
        <v>31</v>
      </c>
      <c r="G1577" s="1" t="s">
        <v>32</v>
      </c>
      <c r="H1577" s="42" t="str">
        <f>_xlfn.XLOOKUP(B1577,[2]CALCULATION!$B:$B,[2]CALCULATION!$H:$H,"")</f>
        <v>ZTE</v>
      </c>
      <c r="I1577" s="34">
        <v>0</v>
      </c>
      <c r="J1577" s="34">
        <v>0</v>
      </c>
      <c r="K1577" s="34">
        <v>0</v>
      </c>
      <c r="L1577" s="34">
        <v>0</v>
      </c>
      <c r="M1577" s="34">
        <v>4.7405638167637855E-2</v>
      </c>
      <c r="N1577" s="34">
        <v>0</v>
      </c>
      <c r="O1577" s="34">
        <v>0</v>
      </c>
      <c r="P1577" s="34">
        <v>1.6498874249856603</v>
      </c>
      <c r="Q1577" s="34">
        <v>0</v>
      </c>
      <c r="R1577" s="34">
        <v>0</v>
      </c>
      <c r="S1577" s="35">
        <v>0</v>
      </c>
      <c r="T1577" s="35">
        <v>0</v>
      </c>
      <c r="U1577" s="35">
        <v>0</v>
      </c>
      <c r="V1577" s="35">
        <v>0</v>
      </c>
      <c r="W1577" s="35">
        <v>0</v>
      </c>
      <c r="X1577" s="35">
        <v>0</v>
      </c>
      <c r="Y1577" s="35">
        <v>0</v>
      </c>
      <c r="Z1577" s="35">
        <v>0</v>
      </c>
      <c r="AA1577" s="35">
        <v>0</v>
      </c>
      <c r="AB1577" s="35">
        <v>0</v>
      </c>
      <c r="AC1577" s="35">
        <v>0</v>
      </c>
      <c r="AD1577" s="35">
        <v>0</v>
      </c>
      <c r="AE1577" s="58" t="s">
        <v>5560</v>
      </c>
      <c r="AF1577" s="58"/>
      <c r="AG1577" s="57" t="str" cm="1">
        <f t="array" ref="AG1577">IFERROR(_xlfn.IFS(
AI1577="MPR ISSUE","PDH",
AI1577="BSS Hardware Issue","BSS",
AI1577="Sites strategiques, MLL, Pylone, etc.","ENVTECH",
AI1577="AKTIVCO DEFAUT GE &amp; POWER Cabinet","AKTIVCO",
AI1577="AKTIVCO Coupure ENEO &amp; Baisse de tension","AKTIVCO GRID ONLY",
AI1577="Coupure ENEO &amp; Baisse de tension","IHS GRID ONLY",
AI1577="Defaut GE &amp; POWER Cabinet","IHS",
AI1577="Sharing","Partners",
AI1577="Sites strategiques &amp; DataCenter","SST &amp; DC",
AI1577="Exclu","Exclu",
AI1577="SAT","SAT",
AI1577="SPARE-ISSUE","SPARE-ISSUE",
AI1577="Fiber CAmtel","TRANS_FO_CAMTEL",
AI1577="Fiber AOF","Fiber AOF",
AI1577="Projet OCM (HUAWEI)","TRAVAUX-HUAWEI",
AI1577="Projet OCM (NOKIA)","TRAVAUX-NOKIA",
AI1577="ACCESS-ISSUE","ACCESS-ISSUE",
AI1577="Projet OCM (ZTE, NOKIA, autres projets)","TRAVAUX OCM",
AI1577="No root CAuse","No root cause",
AI1577="ODU HS","PDH",
AI1577="IP &amp; VLAN","PDH",
AI1577="Warehouse HUAWEI","SPARE-ISSUE",
AI1577="SPARE-HS","SPARE-ISSUE",
AI1577="Power Telco","BSS",AI1577="no impacts","no impacts"
),"")</f>
        <v>no impacts</v>
      </c>
      <c r="AH1577" s="57" t="str" cm="1">
        <f t="array" ref="AH1577">IFERROR(_xlfn.IFS(
AI1577="MPR ISSUE","TX ISSUE",
AI1577="BSS Hardware Issue","RAN ISSUE",
AI1577="Sites strategiques, MLL, Pylone, etc.","ENVTECH",
AI1577="AKTIVCO DEFAUT GE &amp; POWER Cabinet","POWER ISSUE",
AI1577="AKTIVCO Coupure ENEO &amp; Baisse de tension","POWER ISSUE",
AI1577="Coupure ENEO &amp; Baisse de tension","POWER ISSUE",
AI1577="Defaut GE &amp; POWER Cabinet","POWER ISSUE",
AI1577="Sharing","POWER ISSUE",
AI1577="Sites strategiques &amp; DataCenter","POWER ISSUE",
AI1577="Exclu","Exclu",
AI1577="SAT","TX ISSUE",
AI1577="SPARE-ISSUE","SPARE-ISSUE",
AI1577="Fiber CAmtel","TX ISSUE",
AI1577="Fiber AOF","TX ISSUE",
AI1577="Projet OCM (HUAWEI)","TRAVAUX-HUAWEI",
AI1577="Projet OCM (NOKIA)","TRAVAUX -NOKIA",
AI1577="ACCESS-ISSUE","ACCESS-ISSUE",
AI1577="Projet OCM (ZTE, NOKIA, autres projets)","TRAVAUX OCM",
AI1577="No root CAuse","No root cause",
AI1577="ODU HS","TX ISSUE",
AI1577="IP &amp; VLAN","TX ISSUE",
AI1577="Warehouse HUAWEI","SPARE-ISSUE",
AI1577="SPARE-HS","SPARE-ISSUE",
AI1577="Power Telco","RAN ISSUE",AI1577="no impacts","no impacts"
),"")</f>
        <v>no impacts</v>
      </c>
      <c r="AI1577" s="85" t="s">
        <v>5998</v>
      </c>
      <c r="AJ1577" s="57" t="str" cm="1">
        <f t="array" ref="AJ1577">IFERROR(_xlfn.IFS(
AI1577="MPR ISSUE","ACTIVE",
AI1577="BSS Hardware Issue","ACTIVE",
AI1577="Sites strategiques, MLL, Pylone, etc.","PASSIVE",
AI1577="AKTIVCO DEFAUT GE &amp; POWER Cabinet","PASSIVE",
AI1577="AKTIVCO Coupure ENEO &amp; Baisse de tension","PASSIVE",
AI1577="Coupure ENEO &amp; Baisse de tension","PASSIVE",
AI1577="Defaut GE &amp; POWER Cabinet","PASSIVE",
AI1577="Sharing","PASSIVE",
AI1577="Sites strategiques &amp; DataCenter","PASSIVE",
AI1577="Exclu","Exclu",
AI1577="SAT","ACTIVE",
AI1577="SPARE-ISSUE","SPARE-ISSUE",
AI1577="Fiber CAmtel","ACTIVE",
AI1577="Fiber AOF","ACTIVE",
AI1577="Projet OCM (HUAWEI)","PLANNED WORKS",
AI1577="Projet OCM (NOKIA)","PLANNED WORKS",
AI1577="ACCESS-ISSUE","ACCESS-ISSUE",
AI1577="Projet OCM (ZTE, NOKIA, autres projets)","PLANNED WORKS",
AI1577="No root CAuse","No root cause",
AI1577="ODU HS","ACTIVE",
AI1577="IP &amp; VLAN","ACTIVE",
AI1577="Warehouse HUAWEI","SPARE-ISSUE",
AI1577="SPARE-HS","SPARE-ISSUE",
AI1577="Power Telco","ACTIVE", AI1577="no impacts","no impacts"
),"")</f>
        <v>no impacts</v>
      </c>
      <c r="AK1577" s="23" t="s">
        <v>5537</v>
      </c>
      <c r="AL1577" s="23" t="str">
        <f t="shared" si="40"/>
        <v>LIT_577</v>
      </c>
      <c r="AN1577" s="9" t="s">
        <v>5537</v>
      </c>
      <c r="AO1577" s="23" t="str">
        <f>_xlfn.XLOOKUP(B1577,'INCIDENT-05-03-2026'!E:E,'INCIDENT-05-03-2026'!F:F,"")</f>
        <v/>
      </c>
      <c r="AP1577" s="7" t="s">
        <v>5537</v>
      </c>
      <c r="AQ1577" s="6"/>
      <c r="AR1577" s="7"/>
      <c r="AS1577" s="3" t="str">
        <f>_xlfn.XLOOKUP(B1577,'[3]tt num | region | site id'!$C:$C,'[3]tt num | region | site id'!$Q:$Q,"")</f>
        <v/>
      </c>
      <c r="AT1577" s="24" t="str">
        <f>_xlfn.XLOOKUP(B1577,'[4]Cells Huawei 03052026 12h'!$B:$B,'[4]Cells Huawei 03052026 12h'!$T:$T,"")</f>
        <v/>
      </c>
      <c r="AU1577" s="24" t="str">
        <f>_xlfn.XLOOKUP(B1577,'[5]cells down 02052026 8h50'!$B:$B,'[5]cells down 02052026 8h50'!$R:$R,"")</f>
        <v/>
      </c>
      <c r="AV1577" s="24" t="str">
        <f>_xlfn.XLOOKUP(B1577,'[5]cells down 02052026 13h50'!$B:$B,'[5]cells down 02052026 13h50'!$R:$R,"")</f>
        <v/>
      </c>
      <c r="AW1577" s="24" t="str">
        <f>_xlfn.XLOOKUP(B1577,'[5]cells down 02052026 13h50'!$B:$B,'[5]cells down 02052026 13h50'!$R:$R,"")</f>
        <v/>
      </c>
      <c r="AX1577" s="24" t="str">
        <f>_xlfn.XLOOKUP(B1577,'[6]cell downs 03052026 8h40 '!$B:$B,'[6]cell downs 03052026 8h40 '!$R:$R,"")</f>
        <v/>
      </c>
      <c r="AY1577" s="24" t="str">
        <f>_xlfn.XLOOKUP(B1577,'[7]ALL SITES DOWN'!$D:$D,'[7]ALL SITES DOWN'!$J:$J,"")</f>
        <v/>
      </c>
      <c r="AZ1577" s="24" t="str">
        <f>_xlfn.XLOOKUP(B1577,'[8]ALL SITES DOWN'!$D:$D,'[8]ALL SITES DOWN'!$J:$J,"")</f>
        <v/>
      </c>
      <c r="BA1577" s="9" t="str">
        <f>_xlfn.XLOOKUP(B1577,[9]sheet1!$AC:$AC,[9]sheet1!$AF:$AF,"")</f>
        <v/>
      </c>
      <c r="BB1577" s="14" t="s">
        <v>5537</v>
      </c>
      <c r="BC1577" s="14" t="s">
        <v>5537</v>
      </c>
      <c r="BD1577" s="14" t="str">
        <f>_xlfn.XLOOKUP(B1577,'[10]cell downs 18042026 17h'!$B:$B,'[10]cell downs 18042026 17h'!$B:$B,"")</f>
        <v/>
      </c>
      <c r="BE1577" s="14" t="str">
        <f>_xlfn.XLOOKUP(B1577,'[11]Cells Huawei 19042026 15h'!$B:$B,'[11]Cells Huawei 19042026 15h'!$B:$B,"")</f>
        <v/>
      </c>
      <c r="BF1577" s="9" t="str">
        <f>_xlfn.XLOOKUP(B1577,'[12]cells down 19042026 9H40'!$B:$B,'[12]cells down 19042026 9H40'!$B:$B,"")</f>
        <v/>
      </c>
      <c r="BG1577" s="9" t="s">
        <v>1667</v>
      </c>
      <c r="BH1577" s="9" t="s">
        <v>12</v>
      </c>
    </row>
    <row r="1578" spans="1:60" s="9" customFormat="1" x14ac:dyDescent="0.3">
      <c r="A1578" s="1" t="s">
        <v>2612</v>
      </c>
      <c r="B1578" s="8" t="s">
        <v>4502</v>
      </c>
      <c r="C1578" s="3" t="str">
        <f>_xlfn.XLOOKUP(B1578,'[1]daily break down'!$D:$D,'[1]daily break down'!$E:$E,"")</f>
        <v>CENTRE</v>
      </c>
      <c r="D1578" s="1"/>
      <c r="E1578" s="1"/>
      <c r="F1578" s="3" t="s">
        <v>37</v>
      </c>
      <c r="G1578" s="1" t="s">
        <v>2612</v>
      </c>
      <c r="H1578" s="42" t="str">
        <f>_xlfn.XLOOKUP(B1578,[2]CALCULATION!$B:$B,[2]CALCULATION!$H:$H,"")</f>
        <v>ZTE</v>
      </c>
      <c r="I1578" s="34">
        <v>0</v>
      </c>
      <c r="J1578" s="34">
        <v>0</v>
      </c>
      <c r="K1578" s="34">
        <v>0</v>
      </c>
      <c r="L1578" s="34">
        <v>0</v>
      </c>
      <c r="M1578" s="34">
        <v>0</v>
      </c>
      <c r="N1578" s="34">
        <v>0</v>
      </c>
      <c r="O1578" s="34">
        <v>0</v>
      </c>
      <c r="P1578" s="34">
        <v>0</v>
      </c>
      <c r="Q1578" s="34">
        <v>0</v>
      </c>
      <c r="R1578" s="34">
        <v>0</v>
      </c>
      <c r="S1578" s="35">
        <v>0</v>
      </c>
      <c r="T1578" s="35">
        <v>0</v>
      </c>
      <c r="U1578" s="35">
        <v>0</v>
      </c>
      <c r="V1578" s="35">
        <v>0</v>
      </c>
      <c r="W1578" s="35">
        <v>0</v>
      </c>
      <c r="X1578" s="35">
        <v>0</v>
      </c>
      <c r="Y1578" s="35">
        <v>0</v>
      </c>
      <c r="Z1578" s="35">
        <v>0</v>
      </c>
      <c r="AA1578" s="35">
        <v>0</v>
      </c>
      <c r="AB1578" s="35">
        <v>0</v>
      </c>
      <c r="AC1578" s="35">
        <v>0</v>
      </c>
      <c r="AD1578" s="35">
        <v>0</v>
      </c>
      <c r="AE1578" s="58" t="s">
        <v>5560</v>
      </c>
      <c r="AF1578" s="58"/>
      <c r="AG1578" s="57" t="str" cm="1">
        <f t="array" ref="AG1578">IFERROR(_xlfn.IFS(
AI1578="MPR ISSUE","PDH",
AI1578="BSS Hardware Issue","BSS",
AI1578="Sites strategiques, MLL, Pylone, etc.","ENVTECH",
AI1578="AKTIVCO DEFAUT GE &amp; POWER Cabinet","AKTIVCO",
AI1578="AKTIVCO Coupure ENEO &amp; Baisse de tension","AKTIVCO GRID ONLY",
AI1578="Coupure ENEO &amp; Baisse de tension","IHS GRID ONLY",
AI1578="Defaut GE &amp; POWER Cabinet","IHS",
AI1578="Sharing","Partners",
AI1578="Sites strategiques &amp; DataCenter","SST &amp; DC",
AI1578="Exclu","Exclu",
AI1578="SAT","SAT",
AI1578="SPARE-ISSUE","SPARE-ISSUE",
AI1578="Fiber CAmtel","TRANS_FO_CAMTEL",
AI1578="Fiber AOF","Fiber AOF",
AI1578="Projet OCM (HUAWEI)","TRAVAUX-HUAWEI",
AI1578="Projet OCM (NOKIA)","TRAVAUX-NOKIA",
AI1578="ACCESS-ISSUE","ACCESS-ISSUE",
AI1578="Projet OCM (ZTE, NOKIA, autres projets)","TRAVAUX OCM",
AI1578="No root CAuse","No root cause",
AI1578="ODU HS","PDH",
AI1578="IP &amp; VLAN","PDH",
AI1578="Warehouse HUAWEI","SPARE-ISSUE",
AI1578="SPARE-HS","SPARE-ISSUE",
AI1578="Power Telco","BSS",AI1578="no impacts","no impacts"
),"")</f>
        <v>no impacts</v>
      </c>
      <c r="AH1578" s="57" t="str" cm="1">
        <f t="array" ref="AH1578">IFERROR(_xlfn.IFS(
AI1578="MPR ISSUE","TX ISSUE",
AI1578="BSS Hardware Issue","RAN ISSUE",
AI1578="Sites strategiques, MLL, Pylone, etc.","ENVTECH",
AI1578="AKTIVCO DEFAUT GE &amp; POWER Cabinet","POWER ISSUE",
AI1578="AKTIVCO Coupure ENEO &amp; Baisse de tension","POWER ISSUE",
AI1578="Coupure ENEO &amp; Baisse de tension","POWER ISSUE",
AI1578="Defaut GE &amp; POWER Cabinet","POWER ISSUE",
AI1578="Sharing","POWER ISSUE",
AI1578="Sites strategiques &amp; DataCenter","POWER ISSUE",
AI1578="Exclu","Exclu",
AI1578="SAT","TX ISSUE",
AI1578="SPARE-ISSUE","SPARE-ISSUE",
AI1578="Fiber CAmtel","TX ISSUE",
AI1578="Fiber AOF","TX ISSUE",
AI1578="Projet OCM (HUAWEI)","TRAVAUX-HUAWEI",
AI1578="Projet OCM (NOKIA)","TRAVAUX -NOKIA",
AI1578="ACCESS-ISSUE","ACCESS-ISSUE",
AI1578="Projet OCM (ZTE, NOKIA, autres projets)","TRAVAUX OCM",
AI1578="No root CAuse","No root cause",
AI1578="ODU HS","TX ISSUE",
AI1578="IP &amp; VLAN","TX ISSUE",
AI1578="Warehouse HUAWEI","SPARE-ISSUE",
AI1578="SPARE-HS","SPARE-ISSUE",
AI1578="Power Telco","RAN ISSUE",AI1578="no impacts","no impacts"
),"")</f>
        <v>no impacts</v>
      </c>
      <c r="AI1578" s="85" t="s">
        <v>5998</v>
      </c>
      <c r="AJ1578" s="57" t="str" cm="1">
        <f t="array" ref="AJ1578">IFERROR(_xlfn.IFS(
AI1578="MPR ISSUE","ACTIVE",
AI1578="BSS Hardware Issue","ACTIVE",
AI1578="Sites strategiques, MLL, Pylone, etc.","PASSIVE",
AI1578="AKTIVCO DEFAUT GE &amp; POWER Cabinet","PASSIVE",
AI1578="AKTIVCO Coupure ENEO &amp; Baisse de tension","PASSIVE",
AI1578="Coupure ENEO &amp; Baisse de tension","PASSIVE",
AI1578="Defaut GE &amp; POWER Cabinet","PASSIVE",
AI1578="Sharing","PASSIVE",
AI1578="Sites strategiques &amp; DataCenter","PASSIVE",
AI1578="Exclu","Exclu",
AI1578="SAT","ACTIVE",
AI1578="SPARE-ISSUE","SPARE-ISSUE",
AI1578="Fiber CAmtel","ACTIVE",
AI1578="Fiber AOF","ACTIVE",
AI1578="Projet OCM (HUAWEI)","PLANNED WORKS",
AI1578="Projet OCM (NOKIA)","PLANNED WORKS",
AI1578="ACCESS-ISSUE","ACCESS-ISSUE",
AI1578="Projet OCM (ZTE, NOKIA, autres projets)","PLANNED WORKS",
AI1578="No root CAuse","No root cause",
AI1578="ODU HS","ACTIVE",
AI1578="IP &amp; VLAN","ACTIVE",
AI1578="Warehouse HUAWEI","SPARE-ISSUE",
AI1578="SPARE-HS","SPARE-ISSUE",
AI1578="Power Telco","ACTIVE", AI1578="no impacts","no impacts"
),"")</f>
        <v>no impacts</v>
      </c>
      <c r="AK1578" s="23" t="s">
        <v>5537</v>
      </c>
      <c r="AL1578" s="23" t="str">
        <f t="shared" si="40"/>
        <v>CTR_021</v>
      </c>
      <c r="AN1578" s="9" t="s">
        <v>5537</v>
      </c>
      <c r="AO1578" s="23" t="str">
        <f>_xlfn.XLOOKUP(B1578,'INCIDENT-05-03-2026'!E:E,'INCIDENT-05-03-2026'!F:F,"")</f>
        <v/>
      </c>
      <c r="AP1578" s="7" t="s">
        <v>5537</v>
      </c>
      <c r="AQ1578" s="6"/>
      <c r="AR1578" s="7"/>
      <c r="AS1578" s="3" t="str">
        <f>_xlfn.XLOOKUP(B1578,'[3]tt num | region | site id'!$C:$C,'[3]tt num | region | site id'!$Q:$Q,"")</f>
        <v/>
      </c>
      <c r="AT1578" s="24" t="str">
        <f>_xlfn.XLOOKUP(B1578,'[4]Cells Huawei 03052026 12h'!$B:$B,'[4]Cells Huawei 03052026 12h'!$T:$T,"")</f>
        <v/>
      </c>
      <c r="AU1578" s="24" t="str">
        <f>_xlfn.XLOOKUP(B1578,'[5]cells down 02052026 8h50'!$B:$B,'[5]cells down 02052026 8h50'!$R:$R,"")</f>
        <v/>
      </c>
      <c r="AV1578" s="24" t="str">
        <f>_xlfn.XLOOKUP(B1578,'[5]cells down 02052026 13h50'!$B:$B,'[5]cells down 02052026 13h50'!$R:$R,"")</f>
        <v/>
      </c>
      <c r="AW1578" s="24" t="str">
        <f>_xlfn.XLOOKUP(B1578,'[5]cells down 02052026 13h50'!$B:$B,'[5]cells down 02052026 13h50'!$R:$R,"")</f>
        <v/>
      </c>
      <c r="AX1578" s="24" t="str">
        <f>_xlfn.XLOOKUP(B1578,'[6]cell downs 03052026 8h40 '!$B:$B,'[6]cell downs 03052026 8h40 '!$R:$R,"")</f>
        <v/>
      </c>
      <c r="AY1578" s="24" t="str">
        <f>_xlfn.XLOOKUP(B1578,'[7]ALL SITES DOWN'!$D:$D,'[7]ALL SITES DOWN'!$J:$J,"")</f>
        <v/>
      </c>
      <c r="AZ1578" s="24" t="str">
        <f>_xlfn.XLOOKUP(B1578,'[8]ALL SITES DOWN'!$D:$D,'[8]ALL SITES DOWN'!$J:$J,"")</f>
        <v/>
      </c>
      <c r="BA1578" s="9" t="str">
        <f>_xlfn.XLOOKUP(B1578,[9]sheet1!$AC:$AC,[9]sheet1!$AF:$AF,"")</f>
        <v/>
      </c>
      <c r="BB1578" s="14" t="s">
        <v>5537</v>
      </c>
      <c r="BC1578" s="14" t="s">
        <v>5537</v>
      </c>
      <c r="BD1578" s="14" t="str">
        <f>_xlfn.XLOOKUP(B1578,'[10]cell downs 18042026 17h'!$B:$B,'[10]cell downs 18042026 17h'!$B:$B,"")</f>
        <v/>
      </c>
      <c r="BE1578" s="14" t="str">
        <f>_xlfn.XLOOKUP(B1578,'[11]Cells Huawei 19042026 15h'!$B:$B,'[11]Cells Huawei 19042026 15h'!$B:$B,"")</f>
        <v/>
      </c>
      <c r="BF1578" s="9" t="str">
        <f>_xlfn.XLOOKUP(B1578,'[12]cells down 19042026 9H40'!$B:$B,'[12]cells down 19042026 9H40'!$B:$B,"")</f>
        <v/>
      </c>
      <c r="BG1578" s="9" t="s">
        <v>5537</v>
      </c>
      <c r="BH1578" s="9" t="s">
        <v>594</v>
      </c>
    </row>
    <row r="1579" spans="1:60" s="9" customFormat="1" x14ac:dyDescent="0.3">
      <c r="A1579" s="1" t="s">
        <v>1676</v>
      </c>
      <c r="B1579" s="8" t="s">
        <v>1677</v>
      </c>
      <c r="C1579" s="3" t="str">
        <f>_xlfn.XLOOKUP(B1579,'[1]daily break down'!$D:$D,'[1]daily break down'!$E:$E,"")</f>
        <v>Douala</v>
      </c>
      <c r="D1579" s="1" t="s">
        <v>11</v>
      </c>
      <c r="E1579" s="1" t="s">
        <v>12</v>
      </c>
      <c r="F1579" s="3" t="s">
        <v>31</v>
      </c>
      <c r="G1579" s="1" t="s">
        <v>32</v>
      </c>
      <c r="H1579" s="42" t="str">
        <f>_xlfn.XLOOKUP(B1579,[2]CALCULATION!$B:$B,[2]CALCULATION!$H:$H,"")</f>
        <v>ZTE</v>
      </c>
      <c r="I1579" s="34">
        <v>0</v>
      </c>
      <c r="J1579" s="34">
        <v>0</v>
      </c>
      <c r="K1579" s="34">
        <v>0</v>
      </c>
      <c r="L1579" s="34">
        <v>0</v>
      </c>
      <c r="M1579" s="34">
        <v>4.8689763806490573E-2</v>
      </c>
      <c r="N1579" s="34">
        <v>0</v>
      </c>
      <c r="O1579" s="34">
        <v>0</v>
      </c>
      <c r="P1579" s="34">
        <v>1.443250207600312</v>
      </c>
      <c r="Q1579" s="34">
        <v>0</v>
      </c>
      <c r="R1579" s="34">
        <v>0</v>
      </c>
      <c r="S1579" s="35">
        <v>0</v>
      </c>
      <c r="T1579" s="35">
        <v>0</v>
      </c>
      <c r="U1579" s="35">
        <v>0</v>
      </c>
      <c r="V1579" s="35">
        <v>0</v>
      </c>
      <c r="W1579" s="35">
        <v>0</v>
      </c>
      <c r="X1579" s="35">
        <v>0</v>
      </c>
      <c r="Y1579" s="35">
        <v>0</v>
      </c>
      <c r="Z1579" s="35">
        <v>0</v>
      </c>
      <c r="AA1579" s="35">
        <v>0</v>
      </c>
      <c r="AB1579" s="35">
        <v>0</v>
      </c>
      <c r="AC1579" s="35">
        <v>0</v>
      </c>
      <c r="AD1579" s="35">
        <v>0</v>
      </c>
      <c r="AE1579" s="58" t="s">
        <v>5560</v>
      </c>
      <c r="AF1579" s="58"/>
      <c r="AG1579" s="57" t="str" cm="1">
        <f t="array" ref="AG1579">IFERROR(_xlfn.IFS(
AI1579="MPR ISSUE","PDH",
AI1579="BSS Hardware Issue","BSS",
AI1579="Sites strategiques, MLL, Pylone, etc.","ENVTECH",
AI1579="AKTIVCO DEFAUT GE &amp; POWER Cabinet","AKTIVCO",
AI1579="AKTIVCO Coupure ENEO &amp; Baisse de tension","AKTIVCO GRID ONLY",
AI1579="Coupure ENEO &amp; Baisse de tension","IHS GRID ONLY",
AI1579="Defaut GE &amp; POWER Cabinet","IHS",
AI1579="Sharing","Partners",
AI1579="Sites strategiques &amp; DataCenter","SST &amp; DC",
AI1579="Exclu","Exclu",
AI1579="SAT","SAT",
AI1579="SPARE-ISSUE","SPARE-ISSUE",
AI1579="Fiber CAmtel","TRANS_FO_CAMTEL",
AI1579="Fiber AOF","Fiber AOF",
AI1579="Projet OCM (HUAWEI)","TRAVAUX-HUAWEI",
AI1579="Projet OCM (NOKIA)","TRAVAUX-NOKIA",
AI1579="ACCESS-ISSUE","ACCESS-ISSUE",
AI1579="Projet OCM (ZTE, NOKIA, autres projets)","TRAVAUX OCM",
AI1579="No root CAuse","No root cause",
AI1579="ODU HS","PDH",
AI1579="IP &amp; VLAN","PDH",
AI1579="Warehouse HUAWEI","SPARE-ISSUE",
AI1579="SPARE-HS","SPARE-ISSUE",
AI1579="Power Telco","BSS",AI1579="no impacts","no impacts"
),"")</f>
        <v>no impacts</v>
      </c>
      <c r="AH1579" s="57" t="str" cm="1">
        <f t="array" ref="AH1579">IFERROR(_xlfn.IFS(
AI1579="MPR ISSUE","TX ISSUE",
AI1579="BSS Hardware Issue","RAN ISSUE",
AI1579="Sites strategiques, MLL, Pylone, etc.","ENVTECH",
AI1579="AKTIVCO DEFAUT GE &amp; POWER Cabinet","POWER ISSUE",
AI1579="AKTIVCO Coupure ENEO &amp; Baisse de tension","POWER ISSUE",
AI1579="Coupure ENEO &amp; Baisse de tension","POWER ISSUE",
AI1579="Defaut GE &amp; POWER Cabinet","POWER ISSUE",
AI1579="Sharing","POWER ISSUE",
AI1579="Sites strategiques &amp; DataCenter","POWER ISSUE",
AI1579="Exclu","Exclu",
AI1579="SAT","TX ISSUE",
AI1579="SPARE-ISSUE","SPARE-ISSUE",
AI1579="Fiber CAmtel","TX ISSUE",
AI1579="Fiber AOF","TX ISSUE",
AI1579="Projet OCM (HUAWEI)","TRAVAUX-HUAWEI",
AI1579="Projet OCM (NOKIA)","TRAVAUX -NOKIA",
AI1579="ACCESS-ISSUE","ACCESS-ISSUE",
AI1579="Projet OCM (ZTE, NOKIA, autres projets)","TRAVAUX OCM",
AI1579="No root CAuse","No root cause",
AI1579="ODU HS","TX ISSUE",
AI1579="IP &amp; VLAN","TX ISSUE",
AI1579="Warehouse HUAWEI","SPARE-ISSUE",
AI1579="SPARE-HS","SPARE-ISSUE",
AI1579="Power Telco","RAN ISSUE",AI1579="no impacts","no impacts"
),"")</f>
        <v>no impacts</v>
      </c>
      <c r="AI1579" s="85" t="s">
        <v>5998</v>
      </c>
      <c r="AJ1579" s="57" t="str" cm="1">
        <f t="array" ref="AJ1579">IFERROR(_xlfn.IFS(
AI1579="MPR ISSUE","ACTIVE",
AI1579="BSS Hardware Issue","ACTIVE",
AI1579="Sites strategiques, MLL, Pylone, etc.","PASSIVE",
AI1579="AKTIVCO DEFAUT GE &amp; POWER Cabinet","PASSIVE",
AI1579="AKTIVCO Coupure ENEO &amp; Baisse de tension","PASSIVE",
AI1579="Coupure ENEO &amp; Baisse de tension","PASSIVE",
AI1579="Defaut GE &amp; POWER Cabinet","PASSIVE",
AI1579="Sharing","PASSIVE",
AI1579="Sites strategiques &amp; DataCenter","PASSIVE",
AI1579="Exclu","Exclu",
AI1579="SAT","ACTIVE",
AI1579="SPARE-ISSUE","SPARE-ISSUE",
AI1579="Fiber CAmtel","ACTIVE",
AI1579="Fiber AOF","ACTIVE",
AI1579="Projet OCM (HUAWEI)","PLANNED WORKS",
AI1579="Projet OCM (NOKIA)","PLANNED WORKS",
AI1579="ACCESS-ISSUE","ACCESS-ISSUE",
AI1579="Projet OCM (ZTE, NOKIA, autres projets)","PLANNED WORKS",
AI1579="No root CAuse","No root cause",
AI1579="ODU HS","ACTIVE",
AI1579="IP &amp; VLAN","ACTIVE",
AI1579="Warehouse HUAWEI","SPARE-ISSUE",
AI1579="SPARE-HS","SPARE-ISSUE",
AI1579="Power Telco","ACTIVE", AI1579="no impacts","no impacts"
),"")</f>
        <v>no impacts</v>
      </c>
      <c r="AK1579" s="23" t="s">
        <v>5537</v>
      </c>
      <c r="AL1579" s="23" t="str">
        <f t="shared" si="40"/>
        <v>LIT_361</v>
      </c>
      <c r="AN1579" s="9" t="s">
        <v>5537</v>
      </c>
      <c r="AO1579" s="23" t="str">
        <f>_xlfn.XLOOKUP(B1579,'INCIDENT-05-03-2026'!E:E,'INCIDENT-05-03-2026'!F:F,"")</f>
        <v/>
      </c>
      <c r="AP1579" s="7" t="s">
        <v>5537</v>
      </c>
      <c r="AQ1579" s="6"/>
      <c r="AR1579" s="7"/>
      <c r="AS1579" s="3" t="str">
        <f>_xlfn.XLOOKUP(B1579,'[3]tt num | region | site id'!$C:$C,'[3]tt num | region | site id'!$Q:$Q,"")</f>
        <v/>
      </c>
      <c r="AT1579" s="24" t="str">
        <f>_xlfn.XLOOKUP(B1579,'[4]Cells Huawei 03052026 12h'!$B:$B,'[4]Cells Huawei 03052026 12h'!$T:$T,"")</f>
        <v/>
      </c>
      <c r="AU1579" s="24" t="str">
        <f>_xlfn.XLOOKUP(B1579,'[5]cells down 02052026 8h50'!$B:$B,'[5]cells down 02052026 8h50'!$R:$R,"")</f>
        <v/>
      </c>
      <c r="AV1579" s="24" t="str">
        <f>_xlfn.XLOOKUP(B1579,'[5]cells down 02052026 13h50'!$B:$B,'[5]cells down 02052026 13h50'!$R:$R,"")</f>
        <v/>
      </c>
      <c r="AW1579" s="24" t="str">
        <f>_xlfn.XLOOKUP(B1579,'[5]cells down 02052026 13h50'!$B:$B,'[5]cells down 02052026 13h50'!$R:$R,"")</f>
        <v/>
      </c>
      <c r="AX1579" s="24" t="str">
        <f>_xlfn.XLOOKUP(B1579,'[6]cell downs 03052026 8h40 '!$B:$B,'[6]cell downs 03052026 8h40 '!$R:$R,"")</f>
        <v/>
      </c>
      <c r="AY1579" s="24" t="str">
        <f>_xlfn.XLOOKUP(B1579,'[7]ALL SITES DOWN'!$D:$D,'[7]ALL SITES DOWN'!$J:$J,"")</f>
        <v/>
      </c>
      <c r="AZ1579" s="24" t="str">
        <f>_xlfn.XLOOKUP(B1579,'[8]ALL SITES DOWN'!$D:$D,'[8]ALL SITES DOWN'!$J:$J,"")</f>
        <v/>
      </c>
      <c r="BA1579" s="9" t="str">
        <f>_xlfn.XLOOKUP(B1579,[9]sheet1!$AC:$AC,[9]sheet1!$AF:$AF,"")</f>
        <v/>
      </c>
      <c r="BB1579" s="14" t="s">
        <v>5537</v>
      </c>
      <c r="BC1579" s="14" t="s">
        <v>5537</v>
      </c>
      <c r="BD1579" s="14" t="str">
        <f>_xlfn.XLOOKUP(B1579,'[10]cell downs 18042026 17h'!$B:$B,'[10]cell downs 18042026 17h'!$B:$B,"")</f>
        <v/>
      </c>
      <c r="BE1579" s="14" t="str">
        <f>_xlfn.XLOOKUP(B1579,'[11]Cells Huawei 19042026 15h'!$B:$B,'[11]Cells Huawei 19042026 15h'!$B:$B,"")</f>
        <v/>
      </c>
      <c r="BF1579" s="9" t="str">
        <f>_xlfn.XLOOKUP(B1579,'[12]cells down 19042026 9H40'!$B:$B,'[12]cells down 19042026 9H40'!$B:$B,"")</f>
        <v/>
      </c>
      <c r="BG1579" s="9" t="s">
        <v>1677</v>
      </c>
      <c r="BH1579" s="9" t="s">
        <v>12</v>
      </c>
    </row>
    <row r="1580" spans="1:60" s="9" customFormat="1" x14ac:dyDescent="0.3">
      <c r="A1580" s="1" t="s">
        <v>4210</v>
      </c>
      <c r="B1580" s="1" t="s">
        <v>4211</v>
      </c>
      <c r="C1580" s="3" t="str">
        <f>_xlfn.XLOOKUP(B1580,'[1]daily break down'!$D:$D,'[1]daily break down'!$E:$E,"")</f>
        <v>ADAMAOUA</v>
      </c>
      <c r="D1580" s="1" t="s">
        <v>357</v>
      </c>
      <c r="E1580" s="1" t="s">
        <v>5493</v>
      </c>
      <c r="F1580" s="3" t="s">
        <v>90</v>
      </c>
      <c r="G1580" s="1" t="s">
        <v>4210</v>
      </c>
      <c r="H1580" s="40" t="str">
        <f>_xlfn.XLOOKUP(B1580,[2]CALCULATION!$B:$B,[2]CALCULATION!$H:$H,"")</f>
        <v>HUAWEI</v>
      </c>
      <c r="I1580" s="34">
        <v>0</v>
      </c>
      <c r="J1580" s="34">
        <v>0</v>
      </c>
      <c r="K1580" s="34">
        <v>0</v>
      </c>
      <c r="L1580" s="34">
        <v>0</v>
      </c>
      <c r="M1580" s="34">
        <v>0</v>
      </c>
      <c r="N1580" s="34">
        <v>0</v>
      </c>
      <c r="O1580" s="34">
        <v>0</v>
      </c>
      <c r="P1580" s="34">
        <v>0</v>
      </c>
      <c r="Q1580" s="34">
        <v>0</v>
      </c>
      <c r="R1580" s="34">
        <v>0</v>
      </c>
      <c r="S1580" s="35">
        <v>0</v>
      </c>
      <c r="T1580" s="35">
        <v>0</v>
      </c>
      <c r="U1580" s="35">
        <v>0</v>
      </c>
      <c r="V1580" s="35">
        <v>0</v>
      </c>
      <c r="W1580" s="35">
        <v>0</v>
      </c>
      <c r="X1580" s="35">
        <v>0</v>
      </c>
      <c r="Y1580" s="35">
        <v>0</v>
      </c>
      <c r="Z1580" s="35">
        <v>0</v>
      </c>
      <c r="AA1580" s="35">
        <v>0</v>
      </c>
      <c r="AB1580" s="35">
        <v>0</v>
      </c>
      <c r="AC1580" s="35">
        <v>0</v>
      </c>
      <c r="AD1580" s="35">
        <v>0</v>
      </c>
      <c r="AE1580" s="58" t="s">
        <v>5559</v>
      </c>
      <c r="AF1580" s="58"/>
      <c r="AG1580" s="57" t="str" cm="1">
        <f t="array" ref="AG1580">IFERROR(_xlfn.IFS(
AI1580="MPR ISSUE","PDH",
AI1580="BSS Hardware Issue","BSS",
AI1580="Sites strategiques, MLL, Pylone, etc.","ENVTECH",
AI1580="AKTIVCO DEFAUT GE &amp; POWER Cabinet","AKTIVCO",
AI1580="AKTIVCO Coupure ENEO &amp; Baisse de tension","AKTIVCO GRID ONLY",
AI1580="Coupure ENEO &amp; Baisse de tension","IHS GRID ONLY",
AI1580="Defaut GE &amp; POWER Cabinet","IHS",
AI1580="Sharing","Partners",
AI1580="Sites strategiques &amp; DataCenter","SST &amp; DC",
AI1580="Exclu","Exclu",
AI1580="SAT","SAT",
AI1580="SPARE-ISSUE","SPARE-ISSUE",
AI1580="Fiber CAmtel","TRANS_FO_CAMTEL",
AI1580="Fiber AOF","Fiber AOF",
AI1580="Projet OCM (HUAWEI)","TRAVAUX-HUAWEI",
AI1580="Projet OCM (NOKIA)","TRAVAUX-NOKIA",
AI1580="ACCESS-ISSUE","ACCESS-ISSUE",
AI1580="Projet OCM (ZTE, NOKIA, autres projets)","TRAVAUX OCM",
AI1580="No root CAuse","No root cause",
AI1580="ODU HS","PDH",
AI1580="IP &amp; VLAN","PDH",
AI1580="Warehouse HUAWEI","SPARE-ISSUE",
AI1580="SPARE-HS","SPARE-ISSUE",
AI1580="Power Telco","BSS",AI1580="no impacts","no impacts"
),"")</f>
        <v>Exclu</v>
      </c>
      <c r="AH1580" s="57" t="str" cm="1">
        <f t="array" ref="AH1580">IFERROR(_xlfn.IFS(
AI1580="MPR ISSUE","TX ISSUE",
AI1580="BSS Hardware Issue","RAN ISSUE",
AI1580="Sites strategiques, MLL, Pylone, etc.","ENVTECH",
AI1580="AKTIVCO DEFAUT GE &amp; POWER Cabinet","POWER ISSUE",
AI1580="AKTIVCO Coupure ENEO &amp; Baisse de tension","POWER ISSUE",
AI1580="Coupure ENEO &amp; Baisse de tension","POWER ISSUE",
AI1580="Defaut GE &amp; POWER Cabinet","POWER ISSUE",
AI1580="Sharing","POWER ISSUE",
AI1580="Sites strategiques &amp; DataCenter","POWER ISSUE",
AI1580="Exclu","Exclu",
AI1580="SAT","TX ISSUE",
AI1580="SPARE-ISSUE","SPARE-ISSUE",
AI1580="Fiber CAmtel","TX ISSUE",
AI1580="Fiber AOF","TX ISSUE",
AI1580="Projet OCM (HUAWEI)","TRAVAUX-HUAWEI",
AI1580="Projet OCM (NOKIA)","TRAVAUX -NOKIA",
AI1580="ACCESS-ISSUE","ACCESS-ISSUE",
AI1580="Projet OCM (ZTE, NOKIA, autres projets)","TRAVAUX OCM",
AI1580="No root CAuse","No root cause",
AI1580="ODU HS","TX ISSUE",
AI1580="IP &amp; VLAN","TX ISSUE",
AI1580="Warehouse HUAWEI","SPARE-ISSUE",
AI1580="SPARE-HS","SPARE-ISSUE",
AI1580="Power Telco","RAN ISSUE",AI1580="no impacts","no impacts"
),"")</f>
        <v>Exclu</v>
      </c>
      <c r="AI1580" s="85" t="s">
        <v>5559</v>
      </c>
      <c r="AJ1580" s="57" t="str" cm="1">
        <f t="array" ref="AJ1580">IFERROR(_xlfn.IFS(
AI1580="MPR ISSUE","ACTIVE",
AI1580="BSS Hardware Issue","ACTIVE",
AI1580="Sites strategiques, MLL, Pylone, etc.","PASSIVE",
AI1580="AKTIVCO DEFAUT GE &amp; POWER Cabinet","PASSIVE",
AI1580="AKTIVCO Coupure ENEO &amp; Baisse de tension","PASSIVE",
AI1580="Coupure ENEO &amp; Baisse de tension","PASSIVE",
AI1580="Defaut GE &amp; POWER Cabinet","PASSIVE",
AI1580="Sharing","PASSIVE",
AI1580="Sites strategiques &amp; DataCenter","PASSIVE",
AI1580="Exclu","Exclu",
AI1580="SAT","ACTIVE",
AI1580="SPARE-ISSUE","SPARE-ISSUE",
AI1580="Fiber CAmtel","ACTIVE",
AI1580="Fiber AOF","ACTIVE",
AI1580="Projet OCM (HUAWEI)","PLANNED WORKS",
AI1580="Projet OCM (NOKIA)","PLANNED WORKS",
AI1580="ACCESS-ISSUE","ACCESS-ISSUE",
AI1580="Projet OCM (ZTE, NOKIA, autres projets)","PLANNED WORKS",
AI1580="No root CAuse","No root cause",
AI1580="ODU HS","ACTIVE",
AI1580="IP &amp; VLAN","ACTIVE",
AI1580="Warehouse HUAWEI","SPARE-ISSUE",
AI1580="SPARE-HS","SPARE-ISSUE",
AI1580="Power Telco","ACTIVE", AI1580="no impacts","no impacts"
),"")</f>
        <v>Exclu</v>
      </c>
      <c r="AK1580" s="23" t="s">
        <v>5537</v>
      </c>
      <c r="AL1580" s="23" t="str">
        <f t="shared" si="40"/>
        <v>ADM_182</v>
      </c>
      <c r="AN1580" s="9" t="s">
        <v>5537</v>
      </c>
      <c r="AO1580" s="23" t="str">
        <f>_xlfn.XLOOKUP(B1580,'INCIDENT-05-03-2026'!E:E,'INCIDENT-05-03-2026'!F:F,"")</f>
        <v/>
      </c>
      <c r="AP1580" s="7" t="s">
        <v>5537</v>
      </c>
      <c r="AQ1580" s="6"/>
      <c r="AR1580" s="7"/>
      <c r="AS1580" s="3" t="str">
        <f>_xlfn.XLOOKUP(B1580,'[3]tt num | region | site id'!$C:$C,'[3]tt num | region | site id'!$Q:$Q,"")</f>
        <v/>
      </c>
      <c r="AT1580" s="24" t="str">
        <f>_xlfn.XLOOKUP(B1580,'[4]Cells Huawei 03052026 12h'!$B:$B,'[4]Cells Huawei 03052026 12h'!$T:$T,"")</f>
        <v/>
      </c>
      <c r="AU1580" s="24" t="str">
        <f>_xlfn.XLOOKUP(B1580,'[5]cells down 02052026 8h50'!$B:$B,'[5]cells down 02052026 8h50'!$R:$R,"")</f>
        <v/>
      </c>
      <c r="AV1580" s="24" t="str">
        <f>_xlfn.XLOOKUP(B1580,'[5]cells down 02052026 13h50'!$B:$B,'[5]cells down 02052026 13h50'!$R:$R,"")</f>
        <v/>
      </c>
      <c r="AW1580" s="24" t="str">
        <f>_xlfn.XLOOKUP(B1580,'[5]cells down 02052026 13h50'!$B:$B,'[5]cells down 02052026 13h50'!$R:$R,"")</f>
        <v/>
      </c>
      <c r="AX1580" s="24" t="str">
        <f>_xlfn.XLOOKUP(B1580,'[6]cell downs 03052026 8h40 '!$B:$B,'[6]cell downs 03052026 8h40 '!$R:$R,"")</f>
        <v/>
      </c>
      <c r="AY1580" s="24" t="str">
        <f>_xlfn.XLOOKUP(B1580,'[7]ALL SITES DOWN'!$D:$D,'[7]ALL SITES DOWN'!$J:$J,"")</f>
        <v/>
      </c>
      <c r="AZ1580" s="24" t="str">
        <f>_xlfn.XLOOKUP(B1580,'[8]ALL SITES DOWN'!$D:$D,'[8]ALL SITES DOWN'!$J:$J,"")</f>
        <v/>
      </c>
      <c r="BA1580" s="9" t="str">
        <f>_xlfn.XLOOKUP(B1580,[9]sheet1!$AC:$AC,[9]sheet1!$AF:$AF,"")</f>
        <v/>
      </c>
      <c r="BB1580" s="14" t="s">
        <v>5537</v>
      </c>
      <c r="BC1580" s="14" t="s">
        <v>5537</v>
      </c>
      <c r="BD1580" s="14" t="str">
        <f>_xlfn.XLOOKUP(B1580,'[10]cell downs 18042026 17h'!$B:$B,'[10]cell downs 18042026 17h'!$B:$B,"")</f>
        <v/>
      </c>
      <c r="BE1580" s="14" t="str">
        <f>_xlfn.XLOOKUP(B1580,'[11]Cells Huawei 19042026 15h'!$B:$B,'[11]Cells Huawei 19042026 15h'!$B:$B,"")</f>
        <v/>
      </c>
      <c r="BF1580" s="9" t="str">
        <f>_xlfn.XLOOKUP(B1580,'[12]cells down 19042026 9H40'!$B:$B,'[12]cells down 19042026 9H40'!$B:$B,"")</f>
        <v/>
      </c>
      <c r="BG1580" s="9" t="s">
        <v>5537</v>
      </c>
      <c r="BH1580" s="9" t="s">
        <v>12</v>
      </c>
    </row>
    <row r="1581" spans="1:60" s="9" customFormat="1" x14ac:dyDescent="0.3">
      <c r="A1581" s="1" t="s">
        <v>3335</v>
      </c>
      <c r="B1581" s="8" t="s">
        <v>3336</v>
      </c>
      <c r="C1581" s="3" t="str">
        <f>_xlfn.XLOOKUP(B1581,'[1]daily break down'!$D:$D,'[1]daily break down'!$E:$E,"")</f>
        <v>Douala</v>
      </c>
      <c r="D1581" s="1" t="s">
        <v>11</v>
      </c>
      <c r="E1581" s="1" t="s">
        <v>12</v>
      </c>
      <c r="F1581" s="3" t="s">
        <v>31</v>
      </c>
      <c r="G1581" s="1" t="s">
        <v>32</v>
      </c>
      <c r="H1581" s="42" t="str">
        <f>_xlfn.XLOOKUP(B1581,[2]CALCULATION!$B:$B,[2]CALCULATION!$H:$H,"")</f>
        <v>ZTE</v>
      </c>
      <c r="I1581" s="34">
        <v>0</v>
      </c>
      <c r="J1581" s="34">
        <v>0</v>
      </c>
      <c r="K1581" s="34">
        <v>0.36747395365162511</v>
      </c>
      <c r="L1581" s="34">
        <v>0</v>
      </c>
      <c r="M1581" s="34">
        <v>0</v>
      </c>
      <c r="N1581" s="34">
        <v>0</v>
      </c>
      <c r="O1581" s="34">
        <v>0</v>
      </c>
      <c r="P1581" s="34">
        <v>0</v>
      </c>
      <c r="Q1581" s="34">
        <v>0</v>
      </c>
      <c r="R1581" s="34">
        <v>0</v>
      </c>
      <c r="S1581" s="35">
        <v>0</v>
      </c>
      <c r="T1581" s="35">
        <v>0</v>
      </c>
      <c r="U1581" s="35">
        <v>0</v>
      </c>
      <c r="V1581" s="35">
        <v>0</v>
      </c>
      <c r="W1581" s="35">
        <v>0</v>
      </c>
      <c r="X1581" s="35">
        <v>0</v>
      </c>
      <c r="Y1581" s="35">
        <v>0</v>
      </c>
      <c r="Z1581" s="35">
        <v>0</v>
      </c>
      <c r="AA1581" s="35">
        <v>0</v>
      </c>
      <c r="AB1581" s="35">
        <v>0</v>
      </c>
      <c r="AC1581" s="35">
        <v>0</v>
      </c>
      <c r="AD1581" s="35">
        <v>0</v>
      </c>
      <c r="AE1581" s="58" t="s">
        <v>5560</v>
      </c>
      <c r="AF1581" s="58"/>
      <c r="AG1581" s="57" t="str" cm="1">
        <f t="array" ref="AG1581">IFERROR(_xlfn.IFS(
AI1581="MPR ISSUE","PDH",
AI1581="BSS Hardware Issue","BSS",
AI1581="Sites strategiques, MLL, Pylone, etc.","ENVTECH",
AI1581="AKTIVCO DEFAUT GE &amp; POWER Cabinet","AKTIVCO",
AI1581="AKTIVCO Coupure ENEO &amp; Baisse de tension","AKTIVCO GRID ONLY",
AI1581="Coupure ENEO &amp; Baisse de tension","IHS GRID ONLY",
AI1581="Defaut GE &amp; POWER Cabinet","IHS",
AI1581="Sharing","Partners",
AI1581="Sites strategiques &amp; DataCenter","SST &amp; DC",
AI1581="Exclu","Exclu",
AI1581="SAT","SAT",
AI1581="SPARE-ISSUE","SPARE-ISSUE",
AI1581="Fiber CAmtel","TRANS_FO_CAMTEL",
AI1581="Fiber AOF","Fiber AOF",
AI1581="Projet OCM (HUAWEI)","TRAVAUX-HUAWEI",
AI1581="Projet OCM (NOKIA)","TRAVAUX-NOKIA",
AI1581="ACCESS-ISSUE","ACCESS-ISSUE",
AI1581="Projet OCM (ZTE, NOKIA, autres projets)","TRAVAUX OCM",
AI1581="No root CAuse","No root cause",
AI1581="ODU HS","PDH",
AI1581="IP &amp; VLAN","PDH",
AI1581="Warehouse HUAWEI","SPARE-ISSUE",
AI1581="SPARE-HS","SPARE-ISSUE",
AI1581="Power Telco","BSS",AI1581="no impacts","no impacts"
),"")</f>
        <v>no impacts</v>
      </c>
      <c r="AH1581" s="57" t="str" cm="1">
        <f t="array" ref="AH1581">IFERROR(_xlfn.IFS(
AI1581="MPR ISSUE","TX ISSUE",
AI1581="BSS Hardware Issue","RAN ISSUE",
AI1581="Sites strategiques, MLL, Pylone, etc.","ENVTECH",
AI1581="AKTIVCO DEFAUT GE &amp; POWER Cabinet","POWER ISSUE",
AI1581="AKTIVCO Coupure ENEO &amp; Baisse de tension","POWER ISSUE",
AI1581="Coupure ENEO &amp; Baisse de tension","POWER ISSUE",
AI1581="Defaut GE &amp; POWER Cabinet","POWER ISSUE",
AI1581="Sharing","POWER ISSUE",
AI1581="Sites strategiques &amp; DataCenter","POWER ISSUE",
AI1581="Exclu","Exclu",
AI1581="SAT","TX ISSUE",
AI1581="SPARE-ISSUE","SPARE-ISSUE",
AI1581="Fiber CAmtel","TX ISSUE",
AI1581="Fiber AOF","TX ISSUE",
AI1581="Projet OCM (HUAWEI)","TRAVAUX-HUAWEI",
AI1581="Projet OCM (NOKIA)","TRAVAUX -NOKIA",
AI1581="ACCESS-ISSUE","ACCESS-ISSUE",
AI1581="Projet OCM (ZTE, NOKIA, autres projets)","TRAVAUX OCM",
AI1581="No root CAuse","No root cause",
AI1581="ODU HS","TX ISSUE",
AI1581="IP &amp; VLAN","TX ISSUE",
AI1581="Warehouse HUAWEI","SPARE-ISSUE",
AI1581="SPARE-HS","SPARE-ISSUE",
AI1581="Power Telco","RAN ISSUE",AI1581="no impacts","no impacts"
),"")</f>
        <v>no impacts</v>
      </c>
      <c r="AI1581" s="85" t="s">
        <v>5998</v>
      </c>
      <c r="AJ1581" s="57" t="str" cm="1">
        <f t="array" ref="AJ1581">IFERROR(_xlfn.IFS(
AI1581="MPR ISSUE","ACTIVE",
AI1581="BSS Hardware Issue","ACTIVE",
AI1581="Sites strategiques, MLL, Pylone, etc.","PASSIVE",
AI1581="AKTIVCO DEFAUT GE &amp; POWER Cabinet","PASSIVE",
AI1581="AKTIVCO Coupure ENEO &amp; Baisse de tension","PASSIVE",
AI1581="Coupure ENEO &amp; Baisse de tension","PASSIVE",
AI1581="Defaut GE &amp; POWER Cabinet","PASSIVE",
AI1581="Sharing","PASSIVE",
AI1581="Sites strategiques &amp; DataCenter","PASSIVE",
AI1581="Exclu","Exclu",
AI1581="SAT","ACTIVE",
AI1581="SPARE-ISSUE","SPARE-ISSUE",
AI1581="Fiber CAmtel","ACTIVE",
AI1581="Fiber AOF","ACTIVE",
AI1581="Projet OCM (HUAWEI)","PLANNED WORKS",
AI1581="Projet OCM (NOKIA)","PLANNED WORKS",
AI1581="ACCESS-ISSUE","ACCESS-ISSUE",
AI1581="Projet OCM (ZTE, NOKIA, autres projets)","PLANNED WORKS",
AI1581="No root CAuse","No root cause",
AI1581="ODU HS","ACTIVE",
AI1581="IP &amp; VLAN","ACTIVE",
AI1581="Warehouse HUAWEI","SPARE-ISSUE",
AI1581="SPARE-HS","SPARE-ISSUE",
AI1581="Power Telco","ACTIVE", AI1581="no impacts","no impacts"
),"")</f>
        <v>no impacts</v>
      </c>
      <c r="AK1581" s="23" t="s">
        <v>5537</v>
      </c>
      <c r="AL1581" s="23" t="str">
        <f t="shared" si="40"/>
        <v>LIT_243</v>
      </c>
      <c r="AN1581" s="9" t="s">
        <v>5537</v>
      </c>
      <c r="AO1581" s="23" t="str">
        <f>_xlfn.XLOOKUP(B1581,'INCIDENT-05-03-2026'!E:E,'INCIDENT-05-03-2026'!F:F,"")</f>
        <v/>
      </c>
      <c r="AP1581" s="7" t="s">
        <v>5537</v>
      </c>
      <c r="AQ1581" s="6"/>
      <c r="AR1581" s="7"/>
      <c r="AS1581" s="3" t="str">
        <f>_xlfn.XLOOKUP(B1581,'[3]tt num | region | site id'!$C:$C,'[3]tt num | region | site id'!$Q:$Q,"")</f>
        <v/>
      </c>
      <c r="AT1581" s="24" t="str">
        <f>_xlfn.XLOOKUP(B1581,'[4]Cells Huawei 03052026 12h'!$B:$B,'[4]Cells Huawei 03052026 12h'!$T:$T,"")</f>
        <v/>
      </c>
      <c r="AU1581" s="24" t="str">
        <f>_xlfn.XLOOKUP(B1581,'[5]cells down 02052026 8h50'!$B:$B,'[5]cells down 02052026 8h50'!$R:$R,"")</f>
        <v/>
      </c>
      <c r="AV1581" s="24" t="str">
        <f>_xlfn.XLOOKUP(B1581,'[5]cells down 02052026 13h50'!$B:$B,'[5]cells down 02052026 13h50'!$R:$R,"")</f>
        <v/>
      </c>
      <c r="AW1581" s="24" t="str">
        <f>_xlfn.XLOOKUP(B1581,'[5]cells down 02052026 13h50'!$B:$B,'[5]cells down 02052026 13h50'!$R:$R,"")</f>
        <v/>
      </c>
      <c r="AX1581" s="24" t="str">
        <f>_xlfn.XLOOKUP(B1581,'[6]cell downs 03052026 8h40 '!$B:$B,'[6]cell downs 03052026 8h40 '!$R:$R,"")</f>
        <v/>
      </c>
      <c r="AY1581" s="24" t="str">
        <f>_xlfn.XLOOKUP(B1581,'[7]ALL SITES DOWN'!$D:$D,'[7]ALL SITES DOWN'!$J:$J,"")</f>
        <v/>
      </c>
      <c r="AZ1581" s="24" t="str">
        <f>_xlfn.XLOOKUP(B1581,'[8]ALL SITES DOWN'!$D:$D,'[8]ALL SITES DOWN'!$J:$J,"")</f>
        <v/>
      </c>
      <c r="BA1581" s="9" t="str">
        <f>_xlfn.XLOOKUP(B1581,[9]sheet1!$AC:$AC,[9]sheet1!$AF:$AF,"")</f>
        <v/>
      </c>
      <c r="BB1581" s="14" t="s">
        <v>5537</v>
      </c>
      <c r="BC1581" s="14" t="s">
        <v>5537</v>
      </c>
      <c r="BD1581" s="14" t="str">
        <f>_xlfn.XLOOKUP(B1581,'[10]cell downs 18042026 17h'!$B:$B,'[10]cell downs 18042026 17h'!$B:$B,"")</f>
        <v/>
      </c>
      <c r="BE1581" s="14" t="str">
        <f>_xlfn.XLOOKUP(B1581,'[11]Cells Huawei 19042026 15h'!$B:$B,'[11]Cells Huawei 19042026 15h'!$B:$B,"")</f>
        <v/>
      </c>
      <c r="BF1581" s="9" t="str">
        <f>_xlfn.XLOOKUP(B1581,'[12]cells down 19042026 9H40'!$B:$B,'[12]cells down 19042026 9H40'!$B:$B,"")</f>
        <v/>
      </c>
      <c r="BG1581" s="9" t="s">
        <v>3336</v>
      </c>
      <c r="BH1581" s="9" t="s">
        <v>154</v>
      </c>
    </row>
    <row r="1582" spans="1:60" s="9" customFormat="1" x14ac:dyDescent="0.3">
      <c r="A1582" s="1" t="s">
        <v>1662</v>
      </c>
      <c r="B1582" s="8" t="s">
        <v>1663</v>
      </c>
      <c r="C1582" s="3" t="str">
        <f>_xlfn.XLOOKUP(B1582,'[1]daily break down'!$D:$D,'[1]daily break down'!$E:$E,"")</f>
        <v>Douala</v>
      </c>
      <c r="D1582" s="1" t="s">
        <v>11</v>
      </c>
      <c r="E1582" s="1" t="s">
        <v>12</v>
      </c>
      <c r="F1582" s="3" t="s">
        <v>31</v>
      </c>
      <c r="G1582" s="1" t="s">
        <v>32</v>
      </c>
      <c r="H1582" s="42" t="str">
        <f>_xlfn.XLOOKUP(B1582,[2]CALCULATION!$B:$B,[2]CALCULATION!$H:$H,"")</f>
        <v>ZTE</v>
      </c>
      <c r="I1582" s="34">
        <v>0</v>
      </c>
      <c r="J1582" s="34">
        <v>0</v>
      </c>
      <c r="K1582" s="34">
        <v>0</v>
      </c>
      <c r="L1582" s="34">
        <v>0</v>
      </c>
      <c r="M1582" s="34">
        <v>1.5944560015751692E-2</v>
      </c>
      <c r="N1582" s="34">
        <v>0</v>
      </c>
      <c r="O1582" s="34">
        <v>0</v>
      </c>
      <c r="P1582" s="34">
        <v>3.1680271264407174</v>
      </c>
      <c r="Q1582" s="34">
        <v>0</v>
      </c>
      <c r="R1582" s="34">
        <v>0</v>
      </c>
      <c r="S1582" s="35">
        <v>0</v>
      </c>
      <c r="T1582" s="35">
        <v>0</v>
      </c>
      <c r="U1582" s="35">
        <v>0</v>
      </c>
      <c r="V1582" s="35">
        <v>0</v>
      </c>
      <c r="W1582" s="35">
        <v>0</v>
      </c>
      <c r="X1582" s="35">
        <v>0</v>
      </c>
      <c r="Y1582" s="35">
        <v>0</v>
      </c>
      <c r="Z1582" s="35">
        <v>0</v>
      </c>
      <c r="AA1582" s="35">
        <v>0</v>
      </c>
      <c r="AB1582" s="35">
        <v>0</v>
      </c>
      <c r="AC1582" s="35">
        <v>0</v>
      </c>
      <c r="AD1582" s="35">
        <v>0</v>
      </c>
      <c r="AE1582" s="58" t="s">
        <v>5560</v>
      </c>
      <c r="AF1582" s="58"/>
      <c r="AG1582" s="57" t="str" cm="1">
        <f t="array" ref="AG1582">IFERROR(_xlfn.IFS(
AI1582="MPR ISSUE","PDH",
AI1582="BSS Hardware Issue","BSS",
AI1582="Sites strategiques, MLL, Pylone, etc.","ENVTECH",
AI1582="AKTIVCO DEFAUT GE &amp; POWER Cabinet","AKTIVCO",
AI1582="AKTIVCO Coupure ENEO &amp; Baisse de tension","AKTIVCO GRID ONLY",
AI1582="Coupure ENEO &amp; Baisse de tension","IHS GRID ONLY",
AI1582="Defaut GE &amp; POWER Cabinet","IHS",
AI1582="Sharing","Partners",
AI1582="Sites strategiques &amp; DataCenter","SST &amp; DC",
AI1582="Exclu","Exclu",
AI1582="SAT","SAT",
AI1582="SPARE-ISSUE","SPARE-ISSUE",
AI1582="Fiber CAmtel","TRANS_FO_CAMTEL",
AI1582="Fiber AOF","Fiber AOF",
AI1582="Projet OCM (HUAWEI)","TRAVAUX-HUAWEI",
AI1582="Projet OCM (NOKIA)","TRAVAUX-NOKIA",
AI1582="ACCESS-ISSUE","ACCESS-ISSUE",
AI1582="Projet OCM (ZTE, NOKIA, autres projets)","TRAVAUX OCM",
AI1582="No root CAuse","No root cause",
AI1582="ODU HS","PDH",
AI1582="IP &amp; VLAN","PDH",
AI1582="Warehouse HUAWEI","SPARE-ISSUE",
AI1582="SPARE-HS","SPARE-ISSUE",
AI1582="Power Telco","BSS",AI1582="no impacts","no impacts"
),"")</f>
        <v>no impacts</v>
      </c>
      <c r="AH1582" s="57" t="str" cm="1">
        <f t="array" ref="AH1582">IFERROR(_xlfn.IFS(
AI1582="MPR ISSUE","TX ISSUE",
AI1582="BSS Hardware Issue","RAN ISSUE",
AI1582="Sites strategiques, MLL, Pylone, etc.","ENVTECH",
AI1582="AKTIVCO DEFAUT GE &amp; POWER Cabinet","POWER ISSUE",
AI1582="AKTIVCO Coupure ENEO &amp; Baisse de tension","POWER ISSUE",
AI1582="Coupure ENEO &amp; Baisse de tension","POWER ISSUE",
AI1582="Defaut GE &amp; POWER Cabinet","POWER ISSUE",
AI1582="Sharing","POWER ISSUE",
AI1582="Sites strategiques &amp; DataCenter","POWER ISSUE",
AI1582="Exclu","Exclu",
AI1582="SAT","TX ISSUE",
AI1582="SPARE-ISSUE","SPARE-ISSUE",
AI1582="Fiber CAmtel","TX ISSUE",
AI1582="Fiber AOF","TX ISSUE",
AI1582="Projet OCM (HUAWEI)","TRAVAUX-HUAWEI",
AI1582="Projet OCM (NOKIA)","TRAVAUX -NOKIA",
AI1582="ACCESS-ISSUE","ACCESS-ISSUE",
AI1582="Projet OCM (ZTE, NOKIA, autres projets)","TRAVAUX OCM",
AI1582="No root CAuse","No root cause",
AI1582="ODU HS","TX ISSUE",
AI1582="IP &amp; VLAN","TX ISSUE",
AI1582="Warehouse HUAWEI","SPARE-ISSUE",
AI1582="SPARE-HS","SPARE-ISSUE",
AI1582="Power Telco","RAN ISSUE",AI1582="no impacts","no impacts"
),"")</f>
        <v>no impacts</v>
      </c>
      <c r="AI1582" s="85" t="s">
        <v>5998</v>
      </c>
      <c r="AJ1582" s="57" t="str" cm="1">
        <f t="array" ref="AJ1582">IFERROR(_xlfn.IFS(
AI1582="MPR ISSUE","ACTIVE",
AI1582="BSS Hardware Issue","ACTIVE",
AI1582="Sites strategiques, MLL, Pylone, etc.","PASSIVE",
AI1582="AKTIVCO DEFAUT GE &amp; POWER Cabinet","PASSIVE",
AI1582="AKTIVCO Coupure ENEO &amp; Baisse de tension","PASSIVE",
AI1582="Coupure ENEO &amp; Baisse de tension","PASSIVE",
AI1582="Defaut GE &amp; POWER Cabinet","PASSIVE",
AI1582="Sharing","PASSIVE",
AI1582="Sites strategiques &amp; DataCenter","PASSIVE",
AI1582="Exclu","Exclu",
AI1582="SAT","ACTIVE",
AI1582="SPARE-ISSUE","SPARE-ISSUE",
AI1582="Fiber CAmtel","ACTIVE",
AI1582="Fiber AOF","ACTIVE",
AI1582="Projet OCM (HUAWEI)","PLANNED WORKS",
AI1582="Projet OCM (NOKIA)","PLANNED WORKS",
AI1582="ACCESS-ISSUE","ACCESS-ISSUE",
AI1582="Projet OCM (ZTE, NOKIA, autres projets)","PLANNED WORKS",
AI1582="No root CAuse","No root cause",
AI1582="ODU HS","ACTIVE",
AI1582="IP &amp; VLAN","ACTIVE",
AI1582="Warehouse HUAWEI","SPARE-ISSUE",
AI1582="SPARE-HS","SPARE-ISSUE",
AI1582="Power Telco","ACTIVE", AI1582="no impacts","no impacts"
),"")</f>
        <v>no impacts</v>
      </c>
      <c r="AK1582" s="23" t="s">
        <v>5537</v>
      </c>
      <c r="AL1582" s="23" t="str">
        <f t="shared" si="40"/>
        <v>LIT_206</v>
      </c>
      <c r="AN1582" s="9" t="s">
        <v>5537</v>
      </c>
      <c r="AO1582" s="23" t="str">
        <f>_xlfn.XLOOKUP(B1582,'INCIDENT-05-03-2026'!E:E,'INCIDENT-05-03-2026'!F:F,"")</f>
        <v/>
      </c>
      <c r="AP1582" s="7" t="s">
        <v>5537</v>
      </c>
      <c r="AQ1582" s="6"/>
      <c r="AR1582" s="7"/>
      <c r="AS1582" s="3" t="str">
        <f>_xlfn.XLOOKUP(B1582,'[3]tt num | region | site id'!$C:$C,'[3]tt num | region | site id'!$Q:$Q,"")</f>
        <v/>
      </c>
      <c r="AT1582" s="24" t="str">
        <f>_xlfn.XLOOKUP(B1582,'[4]Cells Huawei 03052026 12h'!$B:$B,'[4]Cells Huawei 03052026 12h'!$T:$T,"")</f>
        <v/>
      </c>
      <c r="AU1582" s="24" t="str">
        <f>_xlfn.XLOOKUP(B1582,'[5]cells down 02052026 8h50'!$B:$B,'[5]cells down 02052026 8h50'!$R:$R,"")</f>
        <v/>
      </c>
      <c r="AV1582" s="24" t="str">
        <f>_xlfn.XLOOKUP(B1582,'[5]cells down 02052026 13h50'!$B:$B,'[5]cells down 02052026 13h50'!$R:$R,"")</f>
        <v/>
      </c>
      <c r="AW1582" s="24" t="str">
        <f>_xlfn.XLOOKUP(B1582,'[5]cells down 02052026 13h50'!$B:$B,'[5]cells down 02052026 13h50'!$R:$R,"")</f>
        <v/>
      </c>
      <c r="AX1582" s="24" t="str">
        <f>_xlfn.XLOOKUP(B1582,'[6]cell downs 03052026 8h40 '!$B:$B,'[6]cell downs 03052026 8h40 '!$R:$R,"")</f>
        <v/>
      </c>
      <c r="AY1582" s="24" t="str">
        <f>_xlfn.XLOOKUP(B1582,'[7]ALL SITES DOWN'!$D:$D,'[7]ALL SITES DOWN'!$J:$J,"")</f>
        <v/>
      </c>
      <c r="AZ1582" s="24" t="str">
        <f>_xlfn.XLOOKUP(B1582,'[8]ALL SITES DOWN'!$D:$D,'[8]ALL SITES DOWN'!$J:$J,"")</f>
        <v/>
      </c>
      <c r="BA1582" s="9" t="str">
        <f>_xlfn.XLOOKUP(B1582,[9]sheet1!$AC:$AC,[9]sheet1!$AF:$AF,"")</f>
        <v/>
      </c>
      <c r="BB1582" s="14" t="s">
        <v>5537</v>
      </c>
      <c r="BC1582" s="14" t="s">
        <v>5537</v>
      </c>
      <c r="BD1582" s="14" t="str">
        <f>_xlfn.XLOOKUP(B1582,'[10]cell downs 18042026 17h'!$B:$B,'[10]cell downs 18042026 17h'!$B:$B,"")</f>
        <v/>
      </c>
      <c r="BE1582" s="14" t="str">
        <f>_xlfn.XLOOKUP(B1582,'[11]Cells Huawei 19042026 15h'!$B:$B,'[11]Cells Huawei 19042026 15h'!$B:$B,"")</f>
        <v/>
      </c>
      <c r="BF1582" s="9" t="str">
        <f>_xlfn.XLOOKUP(B1582,'[12]cells down 19042026 9H40'!$B:$B,'[12]cells down 19042026 9H40'!$B:$B,"")</f>
        <v/>
      </c>
      <c r="BG1582" s="9" t="s">
        <v>1663</v>
      </c>
      <c r="BH1582" s="9" t="s">
        <v>5537</v>
      </c>
    </row>
    <row r="1583" spans="1:60" s="9" customFormat="1" x14ac:dyDescent="0.3">
      <c r="A1583" s="1" t="s">
        <v>3189</v>
      </c>
      <c r="B1583" s="8" t="s">
        <v>3190</v>
      </c>
      <c r="C1583" s="3" t="str">
        <f>_xlfn.XLOOKUP(B1583,'[1]daily break down'!$D:$D,'[1]daily break down'!$E:$E,"")</f>
        <v>CENTRE</v>
      </c>
      <c r="D1583" s="1" t="s">
        <v>11</v>
      </c>
      <c r="E1583" s="1" t="s">
        <v>12</v>
      </c>
      <c r="F1583" s="3" t="s">
        <v>37</v>
      </c>
      <c r="G1583" s="1" t="s">
        <v>2612</v>
      </c>
      <c r="H1583" s="42" t="str">
        <f>_xlfn.XLOOKUP(B1583,[2]CALCULATION!$B:$B,[2]CALCULATION!$H:$H,"")</f>
        <v>ZTE</v>
      </c>
      <c r="I1583" s="34">
        <v>0</v>
      </c>
      <c r="J1583" s="34">
        <v>0</v>
      </c>
      <c r="K1583" s="34">
        <v>0</v>
      </c>
      <c r="L1583" s="34">
        <v>0</v>
      </c>
      <c r="M1583" s="34">
        <v>0</v>
      </c>
      <c r="N1583" s="34">
        <v>0</v>
      </c>
      <c r="O1583" s="34">
        <v>0</v>
      </c>
      <c r="P1583" s="34">
        <v>0</v>
      </c>
      <c r="Q1583" s="34">
        <v>0</v>
      </c>
      <c r="R1583" s="34">
        <v>0</v>
      </c>
      <c r="S1583" s="35">
        <v>0</v>
      </c>
      <c r="T1583" s="35">
        <v>0</v>
      </c>
      <c r="U1583" s="35">
        <v>0</v>
      </c>
      <c r="V1583" s="35">
        <v>0</v>
      </c>
      <c r="W1583" s="35">
        <v>0</v>
      </c>
      <c r="X1583" s="35">
        <v>0</v>
      </c>
      <c r="Y1583" s="35">
        <v>0</v>
      </c>
      <c r="Z1583" s="35">
        <v>0</v>
      </c>
      <c r="AA1583" s="35">
        <v>0</v>
      </c>
      <c r="AB1583" s="35">
        <v>0</v>
      </c>
      <c r="AC1583" s="35">
        <v>0</v>
      </c>
      <c r="AD1583" s="35">
        <v>0</v>
      </c>
      <c r="AE1583" s="58" t="s">
        <v>5560</v>
      </c>
      <c r="AF1583" s="58"/>
      <c r="AG1583" s="57" t="str" cm="1">
        <f t="array" ref="AG1583">IFERROR(_xlfn.IFS(
AI1583="MPR ISSUE","PDH",
AI1583="BSS Hardware Issue","BSS",
AI1583="Sites strategiques, MLL, Pylone, etc.","ENVTECH",
AI1583="AKTIVCO DEFAUT GE &amp; POWER Cabinet","AKTIVCO",
AI1583="AKTIVCO Coupure ENEO &amp; Baisse de tension","AKTIVCO GRID ONLY",
AI1583="Coupure ENEO &amp; Baisse de tension","IHS GRID ONLY",
AI1583="Defaut GE &amp; POWER Cabinet","IHS",
AI1583="Sharing","Partners",
AI1583="Sites strategiques &amp; DataCenter","SST &amp; DC",
AI1583="Exclu","Exclu",
AI1583="SAT","SAT",
AI1583="SPARE-ISSUE","SPARE-ISSUE",
AI1583="Fiber CAmtel","TRANS_FO_CAMTEL",
AI1583="Fiber AOF","Fiber AOF",
AI1583="Projet OCM (HUAWEI)","TRAVAUX-HUAWEI",
AI1583="Projet OCM (NOKIA)","TRAVAUX-NOKIA",
AI1583="ACCESS-ISSUE","ACCESS-ISSUE",
AI1583="Projet OCM (ZTE, NOKIA, autres projets)","TRAVAUX OCM",
AI1583="No root CAuse","No root cause",
AI1583="ODU HS","PDH",
AI1583="IP &amp; VLAN","PDH",
AI1583="Warehouse HUAWEI","SPARE-ISSUE",
AI1583="SPARE-HS","SPARE-ISSUE",
AI1583="Power Telco","BSS",AI1583="no impacts","no impacts"
),"")</f>
        <v>no impacts</v>
      </c>
      <c r="AH1583" s="57" t="str" cm="1">
        <f t="array" ref="AH1583">IFERROR(_xlfn.IFS(
AI1583="MPR ISSUE","TX ISSUE",
AI1583="BSS Hardware Issue","RAN ISSUE",
AI1583="Sites strategiques, MLL, Pylone, etc.","ENVTECH",
AI1583="AKTIVCO DEFAUT GE &amp; POWER Cabinet","POWER ISSUE",
AI1583="AKTIVCO Coupure ENEO &amp; Baisse de tension","POWER ISSUE",
AI1583="Coupure ENEO &amp; Baisse de tension","POWER ISSUE",
AI1583="Defaut GE &amp; POWER Cabinet","POWER ISSUE",
AI1583="Sharing","POWER ISSUE",
AI1583="Sites strategiques &amp; DataCenter","POWER ISSUE",
AI1583="Exclu","Exclu",
AI1583="SAT","TX ISSUE",
AI1583="SPARE-ISSUE","SPARE-ISSUE",
AI1583="Fiber CAmtel","TX ISSUE",
AI1583="Fiber AOF","TX ISSUE",
AI1583="Projet OCM (HUAWEI)","TRAVAUX-HUAWEI",
AI1583="Projet OCM (NOKIA)","TRAVAUX -NOKIA",
AI1583="ACCESS-ISSUE","ACCESS-ISSUE",
AI1583="Projet OCM (ZTE, NOKIA, autres projets)","TRAVAUX OCM",
AI1583="No root CAuse","No root cause",
AI1583="ODU HS","TX ISSUE",
AI1583="IP &amp; VLAN","TX ISSUE",
AI1583="Warehouse HUAWEI","SPARE-ISSUE",
AI1583="SPARE-HS","SPARE-ISSUE",
AI1583="Power Telco","RAN ISSUE",AI1583="no impacts","no impacts"
),"")</f>
        <v>no impacts</v>
      </c>
      <c r="AI1583" s="85" t="s">
        <v>5998</v>
      </c>
      <c r="AJ1583" s="57" t="str" cm="1">
        <f t="array" ref="AJ1583">IFERROR(_xlfn.IFS(
AI1583="MPR ISSUE","ACTIVE",
AI1583="BSS Hardware Issue","ACTIVE",
AI1583="Sites strategiques, MLL, Pylone, etc.","PASSIVE",
AI1583="AKTIVCO DEFAUT GE &amp; POWER Cabinet","PASSIVE",
AI1583="AKTIVCO Coupure ENEO &amp; Baisse de tension","PASSIVE",
AI1583="Coupure ENEO &amp; Baisse de tension","PASSIVE",
AI1583="Defaut GE &amp; POWER Cabinet","PASSIVE",
AI1583="Sharing","PASSIVE",
AI1583="Sites strategiques &amp; DataCenter","PASSIVE",
AI1583="Exclu","Exclu",
AI1583="SAT","ACTIVE",
AI1583="SPARE-ISSUE","SPARE-ISSUE",
AI1583="Fiber CAmtel","ACTIVE",
AI1583="Fiber AOF","ACTIVE",
AI1583="Projet OCM (HUAWEI)","PLANNED WORKS",
AI1583="Projet OCM (NOKIA)","PLANNED WORKS",
AI1583="ACCESS-ISSUE","ACCESS-ISSUE",
AI1583="Projet OCM (ZTE, NOKIA, autres projets)","PLANNED WORKS",
AI1583="No root CAuse","No root cause",
AI1583="ODU HS","ACTIVE",
AI1583="IP &amp; VLAN","ACTIVE",
AI1583="Warehouse HUAWEI","SPARE-ISSUE",
AI1583="SPARE-HS","SPARE-ISSUE",
AI1583="Power Telco","ACTIVE", AI1583="no impacts","no impacts"
),"")</f>
        <v>no impacts</v>
      </c>
      <c r="AK1583" s="23" t="s">
        <v>5537</v>
      </c>
      <c r="AL1583" s="23" t="str">
        <f t="shared" si="40"/>
        <v>CTR_493</v>
      </c>
      <c r="AN1583" s="9" t="s">
        <v>5537</v>
      </c>
      <c r="AO1583" s="23" t="str">
        <f>_xlfn.XLOOKUP(B1583,'INCIDENT-05-03-2026'!E:E,'INCIDENT-05-03-2026'!F:F,"")</f>
        <v/>
      </c>
      <c r="AP1583" s="7" t="s">
        <v>5537</v>
      </c>
      <c r="AQ1583" s="6"/>
      <c r="AR1583" s="7"/>
      <c r="AS1583" s="3" t="str">
        <f>_xlfn.XLOOKUP(B1583,'[3]tt num | region | site id'!$C:$C,'[3]tt num | region | site id'!$Q:$Q,"")</f>
        <v/>
      </c>
      <c r="AT1583" s="24" t="str">
        <f>_xlfn.XLOOKUP(B1583,'[4]Cells Huawei 03052026 12h'!$B:$B,'[4]Cells Huawei 03052026 12h'!$T:$T,"")</f>
        <v/>
      </c>
      <c r="AU1583" s="24" t="str">
        <f>_xlfn.XLOOKUP(B1583,'[5]cells down 02052026 8h50'!$B:$B,'[5]cells down 02052026 8h50'!$R:$R,"")</f>
        <v/>
      </c>
      <c r="AV1583" s="24" t="str">
        <f>_xlfn.XLOOKUP(B1583,'[5]cells down 02052026 13h50'!$B:$B,'[5]cells down 02052026 13h50'!$R:$R,"")</f>
        <v/>
      </c>
      <c r="AW1583" s="24" t="str">
        <f>_xlfn.XLOOKUP(B1583,'[5]cells down 02052026 13h50'!$B:$B,'[5]cells down 02052026 13h50'!$R:$R,"")</f>
        <v/>
      </c>
      <c r="AX1583" s="24" t="str">
        <f>_xlfn.XLOOKUP(B1583,'[6]cell downs 03052026 8h40 '!$B:$B,'[6]cell downs 03052026 8h40 '!$R:$R,"")</f>
        <v/>
      </c>
      <c r="AY1583" s="24" t="str">
        <f>_xlfn.XLOOKUP(B1583,'[7]ALL SITES DOWN'!$D:$D,'[7]ALL SITES DOWN'!$J:$J,"")</f>
        <v/>
      </c>
      <c r="AZ1583" s="24" t="str">
        <f>_xlfn.XLOOKUP(B1583,'[8]ALL SITES DOWN'!$D:$D,'[8]ALL SITES DOWN'!$J:$J,"")</f>
        <v/>
      </c>
      <c r="BA1583" s="9" t="str">
        <f>_xlfn.XLOOKUP(B1583,[9]sheet1!$AC:$AC,[9]sheet1!$AF:$AF,"")</f>
        <v/>
      </c>
      <c r="BB1583" s="14" t="s">
        <v>5537</v>
      </c>
      <c r="BC1583" s="14" t="s">
        <v>5537</v>
      </c>
      <c r="BD1583" s="14" t="str">
        <f>_xlfn.XLOOKUP(B1583,'[10]cell downs 18042026 17h'!$B:$B,'[10]cell downs 18042026 17h'!$B:$B,"")</f>
        <v/>
      </c>
      <c r="BE1583" s="14" t="str">
        <f>_xlfn.XLOOKUP(B1583,'[11]Cells Huawei 19042026 15h'!$B:$B,'[11]Cells Huawei 19042026 15h'!$B:$B,"")</f>
        <v/>
      </c>
      <c r="BF1583" s="9" t="str">
        <f>_xlfn.XLOOKUP(B1583,'[12]cells down 19042026 9H40'!$B:$B,'[12]cells down 19042026 9H40'!$B:$B,"")</f>
        <v/>
      </c>
      <c r="BG1583" s="9" t="s">
        <v>3190</v>
      </c>
      <c r="BH1583" s="9" t="s">
        <v>12</v>
      </c>
    </row>
    <row r="1584" spans="1:60" s="9" customFormat="1" x14ac:dyDescent="0.3">
      <c r="A1584" s="1" t="s">
        <v>3407</v>
      </c>
      <c r="B1584" s="8" t="s">
        <v>3408</v>
      </c>
      <c r="C1584" s="3" t="str">
        <f>_xlfn.XLOOKUP(B1584,'[1]daily break down'!$D:$D,'[1]daily break down'!$E:$E,"")</f>
        <v>Douala</v>
      </c>
      <c r="D1584" s="1" t="s">
        <v>11</v>
      </c>
      <c r="E1584" s="1" t="s">
        <v>12</v>
      </c>
      <c r="F1584" s="3" t="s">
        <v>31</v>
      </c>
      <c r="G1584" s="1" t="s">
        <v>32</v>
      </c>
      <c r="H1584" s="42" t="str">
        <f>_xlfn.XLOOKUP(B1584,[2]CALCULATION!$B:$B,[2]CALCULATION!$H:$H,"")</f>
        <v>ZTE</v>
      </c>
      <c r="I1584" s="34">
        <v>0</v>
      </c>
      <c r="J1584" s="34">
        <v>0</v>
      </c>
      <c r="K1584" s="34">
        <v>0.77891137535563248</v>
      </c>
      <c r="L1584" s="34">
        <v>0</v>
      </c>
      <c r="M1584" s="34">
        <v>0</v>
      </c>
      <c r="N1584" s="34">
        <v>0</v>
      </c>
      <c r="O1584" s="34">
        <v>0</v>
      </c>
      <c r="P1584" s="34">
        <v>0</v>
      </c>
      <c r="Q1584" s="34">
        <v>0</v>
      </c>
      <c r="R1584" s="34">
        <v>0</v>
      </c>
      <c r="S1584" s="35">
        <v>0</v>
      </c>
      <c r="T1584" s="35">
        <v>0</v>
      </c>
      <c r="U1584" s="35">
        <v>0</v>
      </c>
      <c r="V1584" s="35">
        <v>0</v>
      </c>
      <c r="W1584" s="35">
        <v>0</v>
      </c>
      <c r="X1584" s="35">
        <v>0</v>
      </c>
      <c r="Y1584" s="35">
        <v>0</v>
      </c>
      <c r="Z1584" s="35">
        <v>0</v>
      </c>
      <c r="AA1584" s="35">
        <v>0</v>
      </c>
      <c r="AB1584" s="35">
        <v>0</v>
      </c>
      <c r="AC1584" s="35">
        <v>0</v>
      </c>
      <c r="AD1584" s="35">
        <v>0</v>
      </c>
      <c r="AE1584" s="58" t="s">
        <v>5560</v>
      </c>
      <c r="AF1584" s="58"/>
      <c r="AG1584" s="57" t="str" cm="1">
        <f t="array" ref="AG1584">IFERROR(_xlfn.IFS(
AI1584="MPR ISSUE","PDH",
AI1584="BSS Hardware Issue","BSS",
AI1584="Sites strategiques, MLL, Pylone, etc.","ENVTECH",
AI1584="AKTIVCO DEFAUT GE &amp; POWER Cabinet","AKTIVCO",
AI1584="AKTIVCO Coupure ENEO &amp; Baisse de tension","AKTIVCO GRID ONLY",
AI1584="Coupure ENEO &amp; Baisse de tension","IHS GRID ONLY",
AI1584="Defaut GE &amp; POWER Cabinet","IHS",
AI1584="Sharing","Partners",
AI1584="Sites strategiques &amp; DataCenter","SST &amp; DC",
AI1584="Exclu","Exclu",
AI1584="SAT","SAT",
AI1584="SPARE-ISSUE","SPARE-ISSUE",
AI1584="Fiber CAmtel","TRANS_FO_CAMTEL",
AI1584="Fiber AOF","Fiber AOF",
AI1584="Projet OCM (HUAWEI)","TRAVAUX-HUAWEI",
AI1584="Projet OCM (NOKIA)","TRAVAUX-NOKIA",
AI1584="ACCESS-ISSUE","ACCESS-ISSUE",
AI1584="Projet OCM (ZTE, NOKIA, autres projets)","TRAVAUX OCM",
AI1584="No root CAuse","No root cause",
AI1584="ODU HS","PDH",
AI1584="IP &amp; VLAN","PDH",
AI1584="Warehouse HUAWEI","SPARE-ISSUE",
AI1584="SPARE-HS","SPARE-ISSUE",
AI1584="Power Telco","BSS",AI1584="no impacts","no impacts"
),"")</f>
        <v>no impacts</v>
      </c>
      <c r="AH1584" s="57" t="str" cm="1">
        <f t="array" ref="AH1584">IFERROR(_xlfn.IFS(
AI1584="MPR ISSUE","TX ISSUE",
AI1584="BSS Hardware Issue","RAN ISSUE",
AI1584="Sites strategiques, MLL, Pylone, etc.","ENVTECH",
AI1584="AKTIVCO DEFAUT GE &amp; POWER Cabinet","POWER ISSUE",
AI1584="AKTIVCO Coupure ENEO &amp; Baisse de tension","POWER ISSUE",
AI1584="Coupure ENEO &amp; Baisse de tension","POWER ISSUE",
AI1584="Defaut GE &amp; POWER Cabinet","POWER ISSUE",
AI1584="Sharing","POWER ISSUE",
AI1584="Sites strategiques &amp; DataCenter","POWER ISSUE",
AI1584="Exclu","Exclu",
AI1584="SAT","TX ISSUE",
AI1584="SPARE-ISSUE","SPARE-ISSUE",
AI1584="Fiber CAmtel","TX ISSUE",
AI1584="Fiber AOF","TX ISSUE",
AI1584="Projet OCM (HUAWEI)","TRAVAUX-HUAWEI",
AI1584="Projet OCM (NOKIA)","TRAVAUX -NOKIA",
AI1584="ACCESS-ISSUE","ACCESS-ISSUE",
AI1584="Projet OCM (ZTE, NOKIA, autres projets)","TRAVAUX OCM",
AI1584="No root CAuse","No root cause",
AI1584="ODU HS","TX ISSUE",
AI1584="IP &amp; VLAN","TX ISSUE",
AI1584="Warehouse HUAWEI","SPARE-ISSUE",
AI1584="SPARE-HS","SPARE-ISSUE",
AI1584="Power Telco","RAN ISSUE",AI1584="no impacts","no impacts"
),"")</f>
        <v>no impacts</v>
      </c>
      <c r="AI1584" s="85" t="s">
        <v>5998</v>
      </c>
      <c r="AJ1584" s="57" t="str" cm="1">
        <f t="array" ref="AJ1584">IFERROR(_xlfn.IFS(
AI1584="MPR ISSUE","ACTIVE",
AI1584="BSS Hardware Issue","ACTIVE",
AI1584="Sites strategiques, MLL, Pylone, etc.","PASSIVE",
AI1584="AKTIVCO DEFAUT GE &amp; POWER Cabinet","PASSIVE",
AI1584="AKTIVCO Coupure ENEO &amp; Baisse de tension","PASSIVE",
AI1584="Coupure ENEO &amp; Baisse de tension","PASSIVE",
AI1584="Defaut GE &amp; POWER Cabinet","PASSIVE",
AI1584="Sharing","PASSIVE",
AI1584="Sites strategiques &amp; DataCenter","PASSIVE",
AI1584="Exclu","Exclu",
AI1584="SAT","ACTIVE",
AI1584="SPARE-ISSUE","SPARE-ISSUE",
AI1584="Fiber CAmtel","ACTIVE",
AI1584="Fiber AOF","ACTIVE",
AI1584="Projet OCM (HUAWEI)","PLANNED WORKS",
AI1584="Projet OCM (NOKIA)","PLANNED WORKS",
AI1584="ACCESS-ISSUE","ACCESS-ISSUE",
AI1584="Projet OCM (ZTE, NOKIA, autres projets)","PLANNED WORKS",
AI1584="No root CAuse","No root cause",
AI1584="ODU HS","ACTIVE",
AI1584="IP &amp; VLAN","ACTIVE",
AI1584="Warehouse HUAWEI","SPARE-ISSUE",
AI1584="SPARE-HS","SPARE-ISSUE",
AI1584="Power Telco","ACTIVE", AI1584="no impacts","no impacts"
),"")</f>
        <v>no impacts</v>
      </c>
      <c r="AK1584" s="23" t="s">
        <v>5537</v>
      </c>
      <c r="AL1584" s="23" t="str">
        <f t="shared" si="40"/>
        <v>LIT_259</v>
      </c>
      <c r="AN1584" s="9" t="s">
        <v>5537</v>
      </c>
      <c r="AO1584" s="23" t="str">
        <f>_xlfn.XLOOKUP(B1584,'INCIDENT-05-03-2026'!E:E,'INCIDENT-05-03-2026'!F:F,"")</f>
        <v/>
      </c>
      <c r="AP1584" s="7" t="s">
        <v>5537</v>
      </c>
      <c r="AQ1584" s="6"/>
      <c r="AR1584" s="7"/>
      <c r="AS1584" s="3" t="str">
        <f>_xlfn.XLOOKUP(B1584,'[3]tt num | region | site id'!$C:$C,'[3]tt num | region | site id'!$Q:$Q,"")</f>
        <v/>
      </c>
      <c r="AT1584" s="24" t="str">
        <f>_xlfn.XLOOKUP(B1584,'[4]Cells Huawei 03052026 12h'!$B:$B,'[4]Cells Huawei 03052026 12h'!$T:$T,"")</f>
        <v/>
      </c>
      <c r="AU1584" s="24" t="str">
        <f>_xlfn.XLOOKUP(B1584,'[5]cells down 02052026 8h50'!$B:$B,'[5]cells down 02052026 8h50'!$R:$R,"")</f>
        <v/>
      </c>
      <c r="AV1584" s="24" t="str">
        <f>_xlfn.XLOOKUP(B1584,'[5]cells down 02052026 13h50'!$B:$B,'[5]cells down 02052026 13h50'!$R:$R,"")</f>
        <v/>
      </c>
      <c r="AW1584" s="24" t="str">
        <f>_xlfn.XLOOKUP(B1584,'[5]cells down 02052026 13h50'!$B:$B,'[5]cells down 02052026 13h50'!$R:$R,"")</f>
        <v/>
      </c>
      <c r="AX1584" s="24" t="str">
        <f>_xlfn.XLOOKUP(B1584,'[6]cell downs 03052026 8h40 '!$B:$B,'[6]cell downs 03052026 8h40 '!$R:$R,"")</f>
        <v/>
      </c>
      <c r="AY1584" s="24" t="str">
        <f>_xlfn.XLOOKUP(B1584,'[7]ALL SITES DOWN'!$D:$D,'[7]ALL SITES DOWN'!$J:$J,"")</f>
        <v/>
      </c>
      <c r="AZ1584" s="24" t="str">
        <f>_xlfn.XLOOKUP(B1584,'[8]ALL SITES DOWN'!$D:$D,'[8]ALL SITES DOWN'!$J:$J,"")</f>
        <v/>
      </c>
      <c r="BA1584" s="9" t="str">
        <f>_xlfn.XLOOKUP(B1584,[9]sheet1!$AC:$AC,[9]sheet1!$AF:$AF,"")</f>
        <v/>
      </c>
      <c r="BB1584" s="14" t="s">
        <v>5537</v>
      </c>
      <c r="BC1584" s="14" t="s">
        <v>5537</v>
      </c>
      <c r="BD1584" s="14" t="str">
        <f>_xlfn.XLOOKUP(B1584,'[10]cell downs 18042026 17h'!$B:$B,'[10]cell downs 18042026 17h'!$B:$B,"")</f>
        <v/>
      </c>
      <c r="BE1584" s="14" t="str">
        <f>_xlfn.XLOOKUP(B1584,'[11]Cells Huawei 19042026 15h'!$B:$B,'[11]Cells Huawei 19042026 15h'!$B:$B,"")</f>
        <v/>
      </c>
      <c r="BF1584" s="9" t="str">
        <f>_xlfn.XLOOKUP(B1584,'[12]cells down 19042026 9H40'!$B:$B,'[12]cells down 19042026 9H40'!$B:$B,"")</f>
        <v/>
      </c>
      <c r="BG1584" s="9" t="s">
        <v>3408</v>
      </c>
      <c r="BH1584" s="9" t="s">
        <v>5537</v>
      </c>
    </row>
    <row r="1585" spans="1:60" s="9" customFormat="1" x14ac:dyDescent="0.3">
      <c r="A1585" s="1" t="s">
        <v>174</v>
      </c>
      <c r="B1585" s="8" t="s">
        <v>175</v>
      </c>
      <c r="C1585" s="3" t="str">
        <f>_xlfn.XLOOKUP(B1585,'[1]daily break down'!$D:$D,'[1]daily break down'!$E:$E,"")</f>
        <v>Douala</v>
      </c>
      <c r="D1585" s="1" t="s">
        <v>11</v>
      </c>
      <c r="E1585" s="1" t="s">
        <v>12</v>
      </c>
      <c r="F1585" s="3" t="s">
        <v>31</v>
      </c>
      <c r="G1585" s="1" t="s">
        <v>32</v>
      </c>
      <c r="H1585" s="42" t="str">
        <f>_xlfn.XLOOKUP(B1585,[2]CALCULATION!$B:$B,[2]CALCULATION!$H:$H,"")</f>
        <v>ZTE</v>
      </c>
      <c r="I1585" s="34">
        <v>0</v>
      </c>
      <c r="J1585" s="34">
        <v>0</v>
      </c>
      <c r="K1585" s="34">
        <v>0</v>
      </c>
      <c r="L1585" s="34">
        <v>0</v>
      </c>
      <c r="M1585" s="34">
        <v>4.4837386889933481E-2</v>
      </c>
      <c r="N1585" s="34">
        <v>0</v>
      </c>
      <c r="O1585" s="34">
        <v>0</v>
      </c>
      <c r="P1585" s="34">
        <v>2.6874074359435327</v>
      </c>
      <c r="Q1585" s="34">
        <v>0</v>
      </c>
      <c r="R1585" s="34">
        <v>0</v>
      </c>
      <c r="S1585" s="35">
        <v>0</v>
      </c>
      <c r="T1585" s="35">
        <v>0</v>
      </c>
      <c r="U1585" s="35">
        <v>0</v>
      </c>
      <c r="V1585" s="35">
        <v>0</v>
      </c>
      <c r="W1585" s="35">
        <v>0</v>
      </c>
      <c r="X1585" s="35">
        <v>0</v>
      </c>
      <c r="Y1585" s="35">
        <v>0</v>
      </c>
      <c r="Z1585" s="35">
        <v>0</v>
      </c>
      <c r="AA1585" s="35">
        <v>0</v>
      </c>
      <c r="AB1585" s="35">
        <v>0</v>
      </c>
      <c r="AC1585" s="35">
        <v>0</v>
      </c>
      <c r="AD1585" s="35">
        <v>0</v>
      </c>
      <c r="AE1585" s="58" t="s">
        <v>5560</v>
      </c>
      <c r="AF1585" s="58"/>
      <c r="AG1585" s="57" t="str" cm="1">
        <f t="array" ref="AG1585">IFERROR(_xlfn.IFS(
AI1585="MPR ISSUE","PDH",
AI1585="BSS Hardware Issue","BSS",
AI1585="Sites strategiques, MLL, Pylone, etc.","ENVTECH",
AI1585="AKTIVCO DEFAUT GE &amp; POWER Cabinet","AKTIVCO",
AI1585="AKTIVCO Coupure ENEO &amp; Baisse de tension","AKTIVCO GRID ONLY",
AI1585="Coupure ENEO &amp; Baisse de tension","IHS GRID ONLY",
AI1585="Defaut GE &amp; POWER Cabinet","IHS",
AI1585="Sharing","Partners",
AI1585="Sites strategiques &amp; DataCenter","SST &amp; DC",
AI1585="Exclu","Exclu",
AI1585="SAT","SAT",
AI1585="SPARE-ISSUE","SPARE-ISSUE",
AI1585="Fiber CAmtel","TRANS_FO_CAMTEL",
AI1585="Fiber AOF","Fiber AOF",
AI1585="Projet OCM (HUAWEI)","TRAVAUX-HUAWEI",
AI1585="Projet OCM (NOKIA)","TRAVAUX-NOKIA",
AI1585="ACCESS-ISSUE","ACCESS-ISSUE",
AI1585="Projet OCM (ZTE, NOKIA, autres projets)","TRAVAUX OCM",
AI1585="No root CAuse","No root cause",
AI1585="ODU HS","PDH",
AI1585="IP &amp; VLAN","PDH",
AI1585="Warehouse HUAWEI","SPARE-ISSUE",
AI1585="SPARE-HS","SPARE-ISSUE",
AI1585="Power Telco","BSS",AI1585="no impacts","no impacts"
),"")</f>
        <v>no impacts</v>
      </c>
      <c r="AH1585" s="57" t="str" cm="1">
        <f t="array" ref="AH1585">IFERROR(_xlfn.IFS(
AI1585="MPR ISSUE","TX ISSUE",
AI1585="BSS Hardware Issue","RAN ISSUE",
AI1585="Sites strategiques, MLL, Pylone, etc.","ENVTECH",
AI1585="AKTIVCO DEFAUT GE &amp; POWER Cabinet","POWER ISSUE",
AI1585="AKTIVCO Coupure ENEO &amp; Baisse de tension","POWER ISSUE",
AI1585="Coupure ENEO &amp; Baisse de tension","POWER ISSUE",
AI1585="Defaut GE &amp; POWER Cabinet","POWER ISSUE",
AI1585="Sharing","POWER ISSUE",
AI1585="Sites strategiques &amp; DataCenter","POWER ISSUE",
AI1585="Exclu","Exclu",
AI1585="SAT","TX ISSUE",
AI1585="SPARE-ISSUE","SPARE-ISSUE",
AI1585="Fiber CAmtel","TX ISSUE",
AI1585="Fiber AOF","TX ISSUE",
AI1585="Projet OCM (HUAWEI)","TRAVAUX-HUAWEI",
AI1585="Projet OCM (NOKIA)","TRAVAUX -NOKIA",
AI1585="ACCESS-ISSUE","ACCESS-ISSUE",
AI1585="Projet OCM (ZTE, NOKIA, autres projets)","TRAVAUX OCM",
AI1585="No root CAuse","No root cause",
AI1585="ODU HS","TX ISSUE",
AI1585="IP &amp; VLAN","TX ISSUE",
AI1585="Warehouse HUAWEI","SPARE-ISSUE",
AI1585="SPARE-HS","SPARE-ISSUE",
AI1585="Power Telco","RAN ISSUE",AI1585="no impacts","no impacts"
),"")</f>
        <v>no impacts</v>
      </c>
      <c r="AI1585" s="85" t="s">
        <v>5998</v>
      </c>
      <c r="AJ1585" s="57" t="str" cm="1">
        <f t="array" ref="AJ1585">IFERROR(_xlfn.IFS(
AI1585="MPR ISSUE","ACTIVE",
AI1585="BSS Hardware Issue","ACTIVE",
AI1585="Sites strategiques, MLL, Pylone, etc.","PASSIVE",
AI1585="AKTIVCO DEFAUT GE &amp; POWER Cabinet","PASSIVE",
AI1585="AKTIVCO Coupure ENEO &amp; Baisse de tension","PASSIVE",
AI1585="Coupure ENEO &amp; Baisse de tension","PASSIVE",
AI1585="Defaut GE &amp; POWER Cabinet","PASSIVE",
AI1585="Sharing","PASSIVE",
AI1585="Sites strategiques &amp; DataCenter","PASSIVE",
AI1585="Exclu","Exclu",
AI1585="SAT","ACTIVE",
AI1585="SPARE-ISSUE","SPARE-ISSUE",
AI1585="Fiber CAmtel","ACTIVE",
AI1585="Fiber AOF","ACTIVE",
AI1585="Projet OCM (HUAWEI)","PLANNED WORKS",
AI1585="Projet OCM (NOKIA)","PLANNED WORKS",
AI1585="ACCESS-ISSUE","ACCESS-ISSUE",
AI1585="Projet OCM (ZTE, NOKIA, autres projets)","PLANNED WORKS",
AI1585="No root CAuse","No root cause",
AI1585="ODU HS","ACTIVE",
AI1585="IP &amp; VLAN","ACTIVE",
AI1585="Warehouse HUAWEI","SPARE-ISSUE",
AI1585="SPARE-HS","SPARE-ISSUE",
AI1585="Power Telco","ACTIVE", AI1585="no impacts","no impacts"
),"")</f>
        <v>no impacts</v>
      </c>
      <c r="AK1585" s="23" t="s">
        <v>5537</v>
      </c>
      <c r="AL1585" s="23" t="str">
        <f t="shared" si="40"/>
        <v>LIT_360</v>
      </c>
      <c r="AN1585" s="9" t="s">
        <v>5537</v>
      </c>
      <c r="AO1585" s="23" t="str">
        <f>_xlfn.XLOOKUP(B1585,'INCIDENT-05-03-2026'!E:E,'INCIDENT-05-03-2026'!F:F,"")</f>
        <v/>
      </c>
      <c r="AP1585" s="7" t="s">
        <v>5537</v>
      </c>
      <c r="AQ1585" s="6"/>
      <c r="AR1585" s="7"/>
      <c r="AS1585" s="3" t="str">
        <f>_xlfn.XLOOKUP(B1585,'[3]tt num | region | site id'!$C:$C,'[3]tt num | region | site id'!$Q:$Q,"")</f>
        <v/>
      </c>
      <c r="AT1585" s="24" t="str">
        <f>_xlfn.XLOOKUP(B1585,'[4]Cells Huawei 03052026 12h'!$B:$B,'[4]Cells Huawei 03052026 12h'!$T:$T,"")</f>
        <v/>
      </c>
      <c r="AU1585" s="24" t="str">
        <f>_xlfn.XLOOKUP(B1585,'[5]cells down 02052026 8h50'!$B:$B,'[5]cells down 02052026 8h50'!$R:$R,"")</f>
        <v/>
      </c>
      <c r="AV1585" s="24" t="str">
        <f>_xlfn.XLOOKUP(B1585,'[5]cells down 02052026 13h50'!$B:$B,'[5]cells down 02052026 13h50'!$R:$R,"")</f>
        <v/>
      </c>
      <c r="AW1585" s="24" t="str">
        <f>_xlfn.XLOOKUP(B1585,'[5]cells down 02052026 13h50'!$B:$B,'[5]cells down 02052026 13h50'!$R:$R,"")</f>
        <v/>
      </c>
      <c r="AX1585" s="24" t="str">
        <f>_xlfn.XLOOKUP(B1585,'[6]cell downs 03052026 8h40 '!$B:$B,'[6]cell downs 03052026 8h40 '!$R:$R,"")</f>
        <v/>
      </c>
      <c r="AY1585" s="24" t="str">
        <f>_xlfn.XLOOKUP(B1585,'[7]ALL SITES DOWN'!$D:$D,'[7]ALL SITES DOWN'!$J:$J,"")</f>
        <v/>
      </c>
      <c r="AZ1585" s="24" t="str">
        <f>_xlfn.XLOOKUP(B1585,'[8]ALL SITES DOWN'!$D:$D,'[8]ALL SITES DOWN'!$J:$J,"")</f>
        <v/>
      </c>
      <c r="BA1585" s="9" t="str">
        <f>_xlfn.XLOOKUP(B1585,[9]sheet1!$AC:$AC,[9]sheet1!$AF:$AF,"")</f>
        <v/>
      </c>
      <c r="BB1585" s="14" t="s">
        <v>5537</v>
      </c>
      <c r="BC1585" s="14" t="s">
        <v>5537</v>
      </c>
      <c r="BD1585" s="14" t="str">
        <f>_xlfn.XLOOKUP(B1585,'[10]cell downs 18042026 17h'!$B:$B,'[10]cell downs 18042026 17h'!$B:$B,"")</f>
        <v/>
      </c>
      <c r="BE1585" s="14" t="str">
        <f>_xlfn.XLOOKUP(B1585,'[11]Cells Huawei 19042026 15h'!$B:$B,'[11]Cells Huawei 19042026 15h'!$B:$B,"")</f>
        <v/>
      </c>
      <c r="BF1585" s="9" t="str">
        <f>_xlfn.XLOOKUP(B1585,'[12]cells down 19042026 9H40'!$B:$B,'[12]cells down 19042026 9H40'!$B:$B,"")</f>
        <v/>
      </c>
      <c r="BG1585" s="9" t="s">
        <v>175</v>
      </c>
      <c r="BH1585" s="9" t="s">
        <v>5537</v>
      </c>
    </row>
    <row r="1586" spans="1:60" s="9" customFormat="1" x14ac:dyDescent="0.3">
      <c r="A1586" s="1" t="s">
        <v>4694</v>
      </c>
      <c r="B1586" s="8" t="s">
        <v>4695</v>
      </c>
      <c r="C1586" s="3" t="str">
        <f>_xlfn.XLOOKUP(B1586,'[1]daily break down'!$D:$D,'[1]daily break down'!$E:$E,"")</f>
        <v>ADAMAOUA</v>
      </c>
      <c r="D1586" s="1" t="s">
        <v>11</v>
      </c>
      <c r="E1586" s="1" t="s">
        <v>12</v>
      </c>
      <c r="F1586" s="3" t="s">
        <v>90</v>
      </c>
      <c r="G1586" s="1" t="s">
        <v>4694</v>
      </c>
      <c r="H1586" s="41" t="str">
        <f>_xlfn.XLOOKUP(B1586,[2]CALCULATION!$B:$B,[2]CALCULATION!$H:$H,"")</f>
        <v>NOKIA</v>
      </c>
      <c r="I1586" s="34">
        <v>0</v>
      </c>
      <c r="J1586" s="34">
        <v>0</v>
      </c>
      <c r="K1586" s="34">
        <v>0</v>
      </c>
      <c r="L1586" s="34">
        <v>0</v>
      </c>
      <c r="M1586" s="34">
        <v>0</v>
      </c>
      <c r="N1586" s="34">
        <v>0</v>
      </c>
      <c r="O1586" s="34">
        <v>0</v>
      </c>
      <c r="P1586" s="34">
        <v>0</v>
      </c>
      <c r="Q1586" s="34">
        <v>2.3188285641970513E-3</v>
      </c>
      <c r="R1586" s="34">
        <v>0</v>
      </c>
      <c r="S1586" s="35">
        <v>0</v>
      </c>
      <c r="T1586" s="35">
        <v>187370.17560903225</v>
      </c>
      <c r="U1586" s="35">
        <v>0</v>
      </c>
      <c r="V1586" s="35">
        <v>0</v>
      </c>
      <c r="W1586" s="35">
        <v>0</v>
      </c>
      <c r="X1586" s="35">
        <v>0</v>
      </c>
      <c r="Y1586" s="35">
        <v>0</v>
      </c>
      <c r="Z1586" s="35">
        <v>0</v>
      </c>
      <c r="AA1586" s="35">
        <v>0</v>
      </c>
      <c r="AB1586" s="35">
        <v>0</v>
      </c>
      <c r="AC1586" s="35">
        <v>0</v>
      </c>
      <c r="AD1586" s="35">
        <v>0</v>
      </c>
      <c r="AE1586" s="58" t="s">
        <v>5560</v>
      </c>
      <c r="AF1586" s="58"/>
      <c r="AG1586" s="57" t="str" cm="1">
        <f t="array" ref="AG1586">IFERROR(_xlfn.IFS(
AI1586="MPR ISSUE","PDH",
AI1586="BSS Hardware Issue","BSS",
AI1586="Sites strategiques, MLL, Pylone, etc.","ENVTECH",
AI1586="AKTIVCO DEFAUT GE &amp; POWER Cabinet","AKTIVCO",
AI1586="AKTIVCO Coupure ENEO &amp; Baisse de tension","AKTIVCO GRID ONLY",
AI1586="Coupure ENEO &amp; Baisse de tension","IHS GRID ONLY",
AI1586="Defaut GE &amp; POWER Cabinet","IHS",
AI1586="Sharing","Partners",
AI1586="Sites strategiques &amp; DataCenter","SST &amp; DC",
AI1586="Exclu","Exclu",
AI1586="SAT","SAT",
AI1586="SPARE-ISSUE","SPARE-ISSUE",
AI1586="Fiber CAmtel","TRANS_FO_CAMTEL",
AI1586="Fiber AOF","Fiber AOF",
AI1586="Projet OCM (HUAWEI)","TRAVAUX-HUAWEI",
AI1586="Projet OCM (NOKIA)","TRAVAUX-NOKIA",
AI1586="ACCESS-ISSUE","ACCESS-ISSUE",
AI1586="Projet OCM (ZTE, NOKIA, autres projets)","TRAVAUX OCM",
AI1586="No root CAuse","No root cause",
AI1586="ODU HS","PDH",
AI1586="IP &amp; VLAN","PDH",
AI1586="Warehouse HUAWEI","SPARE-ISSUE",
AI1586="SPARE-HS","SPARE-ISSUE",
AI1586="Power Telco","BSS",AI1586="no impacts","no impacts"
),"")</f>
        <v>no impacts</v>
      </c>
      <c r="AH1586" s="57" t="str" cm="1">
        <f t="array" ref="AH1586">IFERROR(_xlfn.IFS(
AI1586="MPR ISSUE","TX ISSUE",
AI1586="BSS Hardware Issue","RAN ISSUE",
AI1586="Sites strategiques, MLL, Pylone, etc.","ENVTECH",
AI1586="AKTIVCO DEFAUT GE &amp; POWER Cabinet","POWER ISSUE",
AI1586="AKTIVCO Coupure ENEO &amp; Baisse de tension","POWER ISSUE",
AI1586="Coupure ENEO &amp; Baisse de tension","POWER ISSUE",
AI1586="Defaut GE &amp; POWER Cabinet","POWER ISSUE",
AI1586="Sharing","POWER ISSUE",
AI1586="Sites strategiques &amp; DataCenter","POWER ISSUE",
AI1586="Exclu","Exclu",
AI1586="SAT","TX ISSUE",
AI1586="SPARE-ISSUE","SPARE-ISSUE",
AI1586="Fiber CAmtel","TX ISSUE",
AI1586="Fiber AOF","TX ISSUE",
AI1586="Projet OCM (HUAWEI)","TRAVAUX-HUAWEI",
AI1586="Projet OCM (NOKIA)","TRAVAUX -NOKIA",
AI1586="ACCESS-ISSUE","ACCESS-ISSUE",
AI1586="Projet OCM (ZTE, NOKIA, autres projets)","TRAVAUX OCM",
AI1586="No root CAuse","No root cause",
AI1586="ODU HS","TX ISSUE",
AI1586="IP &amp; VLAN","TX ISSUE",
AI1586="Warehouse HUAWEI","SPARE-ISSUE",
AI1586="SPARE-HS","SPARE-ISSUE",
AI1586="Power Telco","RAN ISSUE",AI1586="no impacts","no impacts"
),"")</f>
        <v>no impacts</v>
      </c>
      <c r="AI1586" s="85" t="s">
        <v>5998</v>
      </c>
      <c r="AJ1586" s="57" t="str" cm="1">
        <f t="array" ref="AJ1586">IFERROR(_xlfn.IFS(
AI1586="MPR ISSUE","ACTIVE",
AI1586="BSS Hardware Issue","ACTIVE",
AI1586="Sites strategiques, MLL, Pylone, etc.","PASSIVE",
AI1586="AKTIVCO DEFAUT GE &amp; POWER Cabinet","PASSIVE",
AI1586="AKTIVCO Coupure ENEO &amp; Baisse de tension","PASSIVE",
AI1586="Coupure ENEO &amp; Baisse de tension","PASSIVE",
AI1586="Defaut GE &amp; POWER Cabinet","PASSIVE",
AI1586="Sharing","PASSIVE",
AI1586="Sites strategiques &amp; DataCenter","PASSIVE",
AI1586="Exclu","Exclu",
AI1586="SAT","ACTIVE",
AI1586="SPARE-ISSUE","SPARE-ISSUE",
AI1586="Fiber CAmtel","ACTIVE",
AI1586="Fiber AOF","ACTIVE",
AI1586="Projet OCM (HUAWEI)","PLANNED WORKS",
AI1586="Projet OCM (NOKIA)","PLANNED WORKS",
AI1586="ACCESS-ISSUE","ACCESS-ISSUE",
AI1586="Projet OCM (ZTE, NOKIA, autres projets)","PLANNED WORKS",
AI1586="No root CAuse","No root cause",
AI1586="ODU HS","ACTIVE",
AI1586="IP &amp; VLAN","ACTIVE",
AI1586="Warehouse HUAWEI","SPARE-ISSUE",
AI1586="SPARE-HS","SPARE-ISSUE",
AI1586="Power Telco","ACTIVE", AI1586="no impacts","no impacts"
),"")</f>
        <v>no impacts</v>
      </c>
      <c r="AK1586" s="23" t="s">
        <v>5537</v>
      </c>
      <c r="AL1586" s="23" t="str">
        <f t="shared" si="40"/>
        <v>ADM_031</v>
      </c>
      <c r="AN1586" s="9" t="s">
        <v>5537</v>
      </c>
      <c r="AO1586" s="23" t="str">
        <f>_xlfn.XLOOKUP(B1586,'INCIDENT-05-03-2026'!E:E,'INCIDENT-05-03-2026'!F:F,"")</f>
        <v/>
      </c>
      <c r="AP1586" s="7" t="s">
        <v>5537</v>
      </c>
      <c r="AQ1586" s="6"/>
      <c r="AR1586" s="7"/>
      <c r="AS1586" s="3" t="str">
        <f>_xlfn.XLOOKUP(B1586,'[3]tt num | region | site id'!$C:$C,'[3]tt num | region | site id'!$Q:$Q,"")</f>
        <v/>
      </c>
      <c r="AT1586" s="24" t="str">
        <f>_xlfn.XLOOKUP(B1586,'[4]Cells Huawei 03052026 12h'!$B:$B,'[4]Cells Huawei 03052026 12h'!$T:$T,"")</f>
        <v/>
      </c>
      <c r="AU1586" s="24" t="str">
        <f>_xlfn.XLOOKUP(B1586,'[5]cells down 02052026 8h50'!$B:$B,'[5]cells down 02052026 8h50'!$R:$R,"")</f>
        <v/>
      </c>
      <c r="AV1586" s="24" t="str">
        <f>_xlfn.XLOOKUP(B1586,'[5]cells down 02052026 13h50'!$B:$B,'[5]cells down 02052026 13h50'!$R:$R,"")</f>
        <v/>
      </c>
      <c r="AW1586" s="24" t="str">
        <f>_xlfn.XLOOKUP(B1586,'[5]cells down 02052026 13h50'!$B:$B,'[5]cells down 02052026 13h50'!$R:$R,"")</f>
        <v/>
      </c>
      <c r="AX1586" s="24" t="str">
        <f>_xlfn.XLOOKUP(B1586,'[6]cell downs 03052026 8h40 '!$B:$B,'[6]cell downs 03052026 8h40 '!$R:$R,"")</f>
        <v/>
      </c>
      <c r="AY1586" s="24" t="str">
        <f>_xlfn.XLOOKUP(B1586,'[7]ALL SITES DOWN'!$D:$D,'[7]ALL SITES DOWN'!$J:$J,"")</f>
        <v/>
      </c>
      <c r="AZ1586" s="24" t="str">
        <f>_xlfn.XLOOKUP(B1586,'[8]ALL SITES DOWN'!$D:$D,'[8]ALL SITES DOWN'!$J:$J,"")</f>
        <v/>
      </c>
      <c r="BA1586" s="9" t="str">
        <f>_xlfn.XLOOKUP(B1586,[9]sheet1!$AC:$AC,[9]sheet1!$AF:$AF,"")</f>
        <v/>
      </c>
      <c r="BB1586" s="14" t="s">
        <v>5537</v>
      </c>
      <c r="BC1586" s="14" t="s">
        <v>5537</v>
      </c>
      <c r="BD1586" s="14" t="str">
        <f>_xlfn.XLOOKUP(B1586,'[10]cell downs 18042026 17h'!$B:$B,'[10]cell downs 18042026 17h'!$B:$B,"")</f>
        <v/>
      </c>
      <c r="BE1586" s="14" t="str">
        <f>_xlfn.XLOOKUP(B1586,'[11]Cells Huawei 19042026 15h'!$B:$B,'[11]Cells Huawei 19042026 15h'!$B:$B,"")</f>
        <v/>
      </c>
      <c r="BF1586" s="9" t="str">
        <f>_xlfn.XLOOKUP(B1586,'[12]cells down 19042026 9H40'!$B:$B,'[12]cells down 19042026 9H40'!$B:$B,"")</f>
        <v/>
      </c>
      <c r="BG1586" s="9" t="s">
        <v>4695</v>
      </c>
      <c r="BH1586" s="9" t="s">
        <v>5537</v>
      </c>
    </row>
    <row r="1587" spans="1:60" s="9" customFormat="1" x14ac:dyDescent="0.3">
      <c r="A1587" s="1" t="s">
        <v>3043</v>
      </c>
      <c r="B1587" s="8" t="s">
        <v>3044</v>
      </c>
      <c r="C1587" s="3" t="str">
        <f>_xlfn.XLOOKUP(B1587,'[1]daily break down'!$D:$D,'[1]daily break down'!$E:$E,"")</f>
        <v>NORD</v>
      </c>
      <c r="D1587" s="1" t="s">
        <v>21</v>
      </c>
      <c r="E1587" s="1" t="s">
        <v>122</v>
      </c>
      <c r="F1587" s="3" t="s">
        <v>23</v>
      </c>
      <c r="G1587" s="1" t="s">
        <v>732</v>
      </c>
      <c r="H1587" s="41" t="str">
        <f>_xlfn.XLOOKUP(B1587,[2]CALCULATION!$B:$B,[2]CALCULATION!$H:$H,"")</f>
        <v>NOKIA</v>
      </c>
      <c r="I1587" s="34">
        <v>1.732482951027946</v>
      </c>
      <c r="J1587" s="34">
        <v>0</v>
      </c>
      <c r="K1587" s="34">
        <v>0</v>
      </c>
      <c r="L1587" s="34">
        <v>0</v>
      </c>
      <c r="M1587" s="34">
        <v>0</v>
      </c>
      <c r="N1587" s="34">
        <v>0</v>
      </c>
      <c r="O1587" s="34">
        <v>0</v>
      </c>
      <c r="P1587" s="34">
        <v>0</v>
      </c>
      <c r="Q1587" s="34">
        <v>0</v>
      </c>
      <c r="R1587" s="34">
        <v>0</v>
      </c>
      <c r="S1587" s="35">
        <v>0</v>
      </c>
      <c r="T1587" s="35">
        <v>152572.11313660527</v>
      </c>
      <c r="U1587" s="35">
        <v>0</v>
      </c>
      <c r="V1587" s="35">
        <v>0</v>
      </c>
      <c r="W1587" s="35">
        <v>0</v>
      </c>
      <c r="X1587" s="35">
        <v>0</v>
      </c>
      <c r="Y1587" s="35">
        <v>0</v>
      </c>
      <c r="Z1587" s="35">
        <v>0.96621642170307265</v>
      </c>
      <c r="AA1587" s="35">
        <v>0</v>
      </c>
      <c r="AB1587" s="35">
        <v>0</v>
      </c>
      <c r="AC1587" s="35">
        <v>0</v>
      </c>
      <c r="AD1587" s="35">
        <v>0</v>
      </c>
      <c r="AE1587" s="58" t="s">
        <v>5560</v>
      </c>
      <c r="AF1587" s="58"/>
      <c r="AG1587" s="57" t="str" cm="1">
        <f t="array" ref="AG1587">IFERROR(_xlfn.IFS(
AI1587="MPR ISSUE","PDH",
AI1587="BSS Hardware Issue","BSS",
AI1587="Sites strategiques, MLL, Pylone, etc.","ENVTECH",
AI1587="AKTIVCO DEFAUT GE &amp; POWER Cabinet","AKTIVCO",
AI1587="AKTIVCO Coupure ENEO &amp; Baisse de tension","AKTIVCO GRID ONLY",
AI1587="Coupure ENEO &amp; Baisse de tension","IHS GRID ONLY",
AI1587="Defaut GE &amp; POWER Cabinet","IHS",
AI1587="Sharing","Partners",
AI1587="Sites strategiques &amp; DataCenter","SST &amp; DC",
AI1587="Exclu","Exclu",
AI1587="SAT","SAT",
AI1587="SPARE-ISSUE","SPARE-ISSUE",
AI1587="Fiber CAmtel","TRANS_FO_CAMTEL",
AI1587="Fiber AOF","Fiber AOF",
AI1587="Projet OCM (HUAWEI)","TRAVAUX-HUAWEI",
AI1587="Projet OCM (NOKIA)","TRAVAUX-NOKIA",
AI1587="ACCESS-ISSUE","ACCESS-ISSUE",
AI1587="Projet OCM (ZTE, NOKIA, autres projets)","TRAVAUX OCM",
AI1587="No root CAuse","No root cause",
AI1587="ODU HS","PDH",
AI1587="IP &amp; VLAN","PDH",
AI1587="Warehouse HUAWEI","SPARE-ISSUE",
AI1587="SPARE-HS","SPARE-ISSUE",
AI1587="Power Telco","BSS",AI1587="no impacts","no impacts"
),"")</f>
        <v>no impacts</v>
      </c>
      <c r="AH1587" s="57" t="str" cm="1">
        <f t="array" ref="AH1587">IFERROR(_xlfn.IFS(
AI1587="MPR ISSUE","TX ISSUE",
AI1587="BSS Hardware Issue","RAN ISSUE",
AI1587="Sites strategiques, MLL, Pylone, etc.","ENVTECH",
AI1587="AKTIVCO DEFAUT GE &amp; POWER Cabinet","POWER ISSUE",
AI1587="AKTIVCO Coupure ENEO &amp; Baisse de tension","POWER ISSUE",
AI1587="Coupure ENEO &amp; Baisse de tension","POWER ISSUE",
AI1587="Defaut GE &amp; POWER Cabinet","POWER ISSUE",
AI1587="Sharing","POWER ISSUE",
AI1587="Sites strategiques &amp; DataCenter","POWER ISSUE",
AI1587="Exclu","Exclu",
AI1587="SAT","TX ISSUE",
AI1587="SPARE-ISSUE","SPARE-ISSUE",
AI1587="Fiber CAmtel","TX ISSUE",
AI1587="Fiber AOF","TX ISSUE",
AI1587="Projet OCM (HUAWEI)","TRAVAUX-HUAWEI",
AI1587="Projet OCM (NOKIA)","TRAVAUX -NOKIA",
AI1587="ACCESS-ISSUE","ACCESS-ISSUE",
AI1587="Projet OCM (ZTE, NOKIA, autres projets)","TRAVAUX OCM",
AI1587="No root CAuse","No root cause",
AI1587="ODU HS","TX ISSUE",
AI1587="IP &amp; VLAN","TX ISSUE",
AI1587="Warehouse HUAWEI","SPARE-ISSUE",
AI1587="SPARE-HS","SPARE-ISSUE",
AI1587="Power Telco","RAN ISSUE",AI1587="no impacts","no impacts"
),"")</f>
        <v>no impacts</v>
      </c>
      <c r="AI1587" s="85" t="s">
        <v>5998</v>
      </c>
      <c r="AJ1587" s="57" t="str" cm="1">
        <f t="array" ref="AJ1587">IFERROR(_xlfn.IFS(
AI1587="MPR ISSUE","ACTIVE",
AI1587="BSS Hardware Issue","ACTIVE",
AI1587="Sites strategiques, MLL, Pylone, etc.","PASSIVE",
AI1587="AKTIVCO DEFAUT GE &amp; POWER Cabinet","PASSIVE",
AI1587="AKTIVCO Coupure ENEO &amp; Baisse de tension","PASSIVE",
AI1587="Coupure ENEO &amp; Baisse de tension","PASSIVE",
AI1587="Defaut GE &amp; POWER Cabinet","PASSIVE",
AI1587="Sharing","PASSIVE",
AI1587="Sites strategiques &amp; DataCenter","PASSIVE",
AI1587="Exclu","Exclu",
AI1587="SAT","ACTIVE",
AI1587="SPARE-ISSUE","SPARE-ISSUE",
AI1587="Fiber CAmtel","ACTIVE",
AI1587="Fiber AOF","ACTIVE",
AI1587="Projet OCM (HUAWEI)","PLANNED WORKS",
AI1587="Projet OCM (NOKIA)","PLANNED WORKS",
AI1587="ACCESS-ISSUE","ACCESS-ISSUE",
AI1587="Projet OCM (ZTE, NOKIA, autres projets)","PLANNED WORKS",
AI1587="No root CAuse","No root cause",
AI1587="ODU HS","ACTIVE",
AI1587="IP &amp; VLAN","ACTIVE",
AI1587="Warehouse HUAWEI","SPARE-ISSUE",
AI1587="SPARE-HS","SPARE-ISSUE",
AI1587="Power Telco","ACTIVE", AI1587="no impacts","no impacts"
),"")</f>
        <v>no impacts</v>
      </c>
      <c r="AK1587" s="23" t="s">
        <v>5537</v>
      </c>
      <c r="AL1587" s="23" t="str">
        <f t="shared" si="40"/>
        <v>NRD_178</v>
      </c>
      <c r="AN1587" s="9" t="s">
        <v>5537</v>
      </c>
      <c r="AO1587" s="23" t="str">
        <f>_xlfn.XLOOKUP(B1587,'INCIDENT-05-03-2026'!E:E,'INCIDENT-05-03-2026'!F:F,"")</f>
        <v/>
      </c>
      <c r="AP1587" s="7" t="s">
        <v>5537</v>
      </c>
      <c r="AQ1587" s="6"/>
      <c r="AR1587" s="7"/>
      <c r="AS1587" s="3" t="str">
        <f>_xlfn.XLOOKUP(B1587,'[3]tt num | region | site id'!$C:$C,'[3]tt num | region | site id'!$Q:$Q,"")</f>
        <v/>
      </c>
      <c r="AT1587" s="24" t="str">
        <f>_xlfn.XLOOKUP(B1587,'[4]Cells Huawei 03052026 12h'!$B:$B,'[4]Cells Huawei 03052026 12h'!$T:$T,"")</f>
        <v/>
      </c>
      <c r="AU1587" s="24" t="str">
        <f>_xlfn.XLOOKUP(B1587,'[5]cells down 02052026 8h50'!$B:$B,'[5]cells down 02052026 8h50'!$R:$R,"")</f>
        <v/>
      </c>
      <c r="AV1587" s="24" t="str">
        <f>_xlfn.XLOOKUP(B1587,'[5]cells down 02052026 13h50'!$B:$B,'[5]cells down 02052026 13h50'!$R:$R,"")</f>
        <v/>
      </c>
      <c r="AW1587" s="24" t="str">
        <f>_xlfn.XLOOKUP(B1587,'[5]cells down 02052026 13h50'!$B:$B,'[5]cells down 02052026 13h50'!$R:$R,"")</f>
        <v/>
      </c>
      <c r="AX1587" s="24" t="str">
        <f>_xlfn.XLOOKUP(B1587,'[6]cell downs 03052026 8h40 '!$B:$B,'[6]cell downs 03052026 8h40 '!$R:$R,"")</f>
        <v/>
      </c>
      <c r="AY1587" s="24" t="str">
        <f>_xlfn.XLOOKUP(B1587,'[7]ALL SITES DOWN'!$D:$D,'[7]ALL SITES DOWN'!$J:$J,"")</f>
        <v/>
      </c>
      <c r="AZ1587" s="24" t="str">
        <f>_xlfn.XLOOKUP(B1587,'[8]ALL SITES DOWN'!$D:$D,'[8]ALL SITES DOWN'!$J:$J,"")</f>
        <v/>
      </c>
      <c r="BA1587" s="9" t="str">
        <f>_xlfn.XLOOKUP(B1587,[9]sheet1!$AC:$AC,[9]sheet1!$AF:$AF,"")</f>
        <v/>
      </c>
      <c r="BB1587" s="14" t="s">
        <v>5537</v>
      </c>
      <c r="BC1587" s="14" t="s">
        <v>5537</v>
      </c>
      <c r="BD1587" s="14" t="str">
        <f>_xlfn.XLOOKUP(B1587,'[10]cell downs 18042026 17h'!$B:$B,'[10]cell downs 18042026 17h'!$B:$B,"")</f>
        <v/>
      </c>
      <c r="BE1587" s="14" t="str">
        <f>_xlfn.XLOOKUP(B1587,'[11]Cells Huawei 19042026 15h'!$B:$B,'[11]Cells Huawei 19042026 15h'!$B:$B,"")</f>
        <v/>
      </c>
      <c r="BF1587" s="9" t="str">
        <f>_xlfn.XLOOKUP(B1587,'[12]cells down 19042026 9H40'!$B:$B,'[12]cells down 19042026 9H40'!$B:$B,"")</f>
        <v/>
      </c>
      <c r="BG1587" s="9" t="s">
        <v>5537</v>
      </c>
      <c r="BH1587" s="9" t="s">
        <v>12</v>
      </c>
    </row>
    <row r="1588" spans="1:60" s="9" customFormat="1" x14ac:dyDescent="0.3">
      <c r="A1588" s="1" t="s">
        <v>2610</v>
      </c>
      <c r="B1588" s="8" t="s">
        <v>2611</v>
      </c>
      <c r="C1588" s="3" t="str">
        <f>_xlfn.XLOOKUP(B1588,'[1]daily break down'!$D:$D,'[1]daily break down'!$E:$E,"")</f>
        <v>CENTRE</v>
      </c>
      <c r="D1588" s="1" t="s">
        <v>11</v>
      </c>
      <c r="E1588" s="1" t="s">
        <v>12</v>
      </c>
      <c r="F1588" s="3" t="s">
        <v>37</v>
      </c>
      <c r="G1588" s="1" t="s">
        <v>2612</v>
      </c>
      <c r="H1588" s="42" t="str">
        <f>_xlfn.XLOOKUP(B1588,[2]CALCULATION!$B:$B,[2]CALCULATION!$H:$H,"")</f>
        <v>ZTE</v>
      </c>
      <c r="I1588" s="34">
        <v>0</v>
      </c>
      <c r="J1588" s="34">
        <v>0</v>
      </c>
      <c r="K1588" s="34">
        <v>0</v>
      </c>
      <c r="L1588" s="34">
        <v>0</v>
      </c>
      <c r="M1588" s="34">
        <v>0</v>
      </c>
      <c r="N1588" s="34">
        <v>0</v>
      </c>
      <c r="O1588" s="34">
        <v>0</v>
      </c>
      <c r="P1588" s="34">
        <v>0</v>
      </c>
      <c r="Q1588" s="34">
        <v>0</v>
      </c>
      <c r="R1588" s="34">
        <v>0</v>
      </c>
      <c r="S1588" s="35">
        <v>0</v>
      </c>
      <c r="T1588" s="35">
        <v>0</v>
      </c>
      <c r="U1588" s="35">
        <v>0</v>
      </c>
      <c r="V1588" s="35">
        <v>0</v>
      </c>
      <c r="W1588" s="35">
        <v>0</v>
      </c>
      <c r="X1588" s="35">
        <v>0</v>
      </c>
      <c r="Y1588" s="35">
        <v>0</v>
      </c>
      <c r="Z1588" s="35">
        <v>0</v>
      </c>
      <c r="AA1588" s="35">
        <v>0</v>
      </c>
      <c r="AB1588" s="35">
        <v>0</v>
      </c>
      <c r="AC1588" s="35">
        <v>0</v>
      </c>
      <c r="AD1588" s="35">
        <v>0</v>
      </c>
      <c r="AE1588" s="58" t="s">
        <v>5560</v>
      </c>
      <c r="AF1588" s="58"/>
      <c r="AG1588" s="57" t="str" cm="1">
        <f t="array" ref="AG1588">IFERROR(_xlfn.IFS(
AI1588="MPR ISSUE","PDH",
AI1588="BSS Hardware Issue","BSS",
AI1588="Sites strategiques, MLL, Pylone, etc.","ENVTECH",
AI1588="AKTIVCO DEFAUT GE &amp; POWER Cabinet","AKTIVCO",
AI1588="AKTIVCO Coupure ENEO &amp; Baisse de tension","AKTIVCO GRID ONLY",
AI1588="Coupure ENEO &amp; Baisse de tension","IHS GRID ONLY",
AI1588="Defaut GE &amp; POWER Cabinet","IHS",
AI1588="Sharing","Partners",
AI1588="Sites strategiques &amp; DataCenter","SST &amp; DC",
AI1588="Exclu","Exclu",
AI1588="SAT","SAT",
AI1588="SPARE-ISSUE","SPARE-ISSUE",
AI1588="Fiber CAmtel","TRANS_FO_CAMTEL",
AI1588="Fiber AOF","Fiber AOF",
AI1588="Projet OCM (HUAWEI)","TRAVAUX-HUAWEI",
AI1588="Projet OCM (NOKIA)","TRAVAUX-NOKIA",
AI1588="ACCESS-ISSUE","ACCESS-ISSUE",
AI1588="Projet OCM (ZTE, NOKIA, autres projets)","TRAVAUX OCM",
AI1588="No root CAuse","No root cause",
AI1588="ODU HS","PDH",
AI1588="IP &amp; VLAN","PDH",
AI1588="Warehouse HUAWEI","SPARE-ISSUE",
AI1588="SPARE-HS","SPARE-ISSUE",
AI1588="Power Telco","BSS",AI1588="no impacts","no impacts"
),"")</f>
        <v>no impacts</v>
      </c>
      <c r="AH1588" s="57" t="str" cm="1">
        <f t="array" ref="AH1588">IFERROR(_xlfn.IFS(
AI1588="MPR ISSUE","TX ISSUE",
AI1588="BSS Hardware Issue","RAN ISSUE",
AI1588="Sites strategiques, MLL, Pylone, etc.","ENVTECH",
AI1588="AKTIVCO DEFAUT GE &amp; POWER Cabinet","POWER ISSUE",
AI1588="AKTIVCO Coupure ENEO &amp; Baisse de tension","POWER ISSUE",
AI1588="Coupure ENEO &amp; Baisse de tension","POWER ISSUE",
AI1588="Defaut GE &amp; POWER Cabinet","POWER ISSUE",
AI1588="Sharing","POWER ISSUE",
AI1588="Sites strategiques &amp; DataCenter","POWER ISSUE",
AI1588="Exclu","Exclu",
AI1588="SAT","TX ISSUE",
AI1588="SPARE-ISSUE","SPARE-ISSUE",
AI1588="Fiber CAmtel","TX ISSUE",
AI1588="Fiber AOF","TX ISSUE",
AI1588="Projet OCM (HUAWEI)","TRAVAUX-HUAWEI",
AI1588="Projet OCM (NOKIA)","TRAVAUX -NOKIA",
AI1588="ACCESS-ISSUE","ACCESS-ISSUE",
AI1588="Projet OCM (ZTE, NOKIA, autres projets)","TRAVAUX OCM",
AI1588="No root CAuse","No root cause",
AI1588="ODU HS","TX ISSUE",
AI1588="IP &amp; VLAN","TX ISSUE",
AI1588="Warehouse HUAWEI","SPARE-ISSUE",
AI1588="SPARE-HS","SPARE-ISSUE",
AI1588="Power Telco","RAN ISSUE",AI1588="no impacts","no impacts"
),"")</f>
        <v>no impacts</v>
      </c>
      <c r="AI1588" s="85" t="s">
        <v>5998</v>
      </c>
      <c r="AJ1588" s="57" t="str" cm="1">
        <f t="array" ref="AJ1588">IFERROR(_xlfn.IFS(
AI1588="MPR ISSUE","ACTIVE",
AI1588="BSS Hardware Issue","ACTIVE",
AI1588="Sites strategiques, MLL, Pylone, etc.","PASSIVE",
AI1588="AKTIVCO DEFAUT GE &amp; POWER Cabinet","PASSIVE",
AI1588="AKTIVCO Coupure ENEO &amp; Baisse de tension","PASSIVE",
AI1588="Coupure ENEO &amp; Baisse de tension","PASSIVE",
AI1588="Defaut GE &amp; POWER Cabinet","PASSIVE",
AI1588="Sharing","PASSIVE",
AI1588="Sites strategiques &amp; DataCenter","PASSIVE",
AI1588="Exclu","Exclu",
AI1588="SAT","ACTIVE",
AI1588="SPARE-ISSUE","SPARE-ISSUE",
AI1588="Fiber CAmtel","ACTIVE",
AI1588="Fiber AOF","ACTIVE",
AI1588="Projet OCM (HUAWEI)","PLANNED WORKS",
AI1588="Projet OCM (NOKIA)","PLANNED WORKS",
AI1588="ACCESS-ISSUE","ACCESS-ISSUE",
AI1588="Projet OCM (ZTE, NOKIA, autres projets)","PLANNED WORKS",
AI1588="No root CAuse","No root cause",
AI1588="ODU HS","ACTIVE",
AI1588="IP &amp; VLAN","ACTIVE",
AI1588="Warehouse HUAWEI","SPARE-ISSUE",
AI1588="SPARE-HS","SPARE-ISSUE",
AI1588="Power Telco","ACTIVE", AI1588="no impacts","no impacts"
),"")</f>
        <v>no impacts</v>
      </c>
      <c r="AK1588" s="23" t="s">
        <v>5537</v>
      </c>
      <c r="AL1588" s="23" t="str">
        <f t="shared" si="40"/>
        <v>CTR_393</v>
      </c>
      <c r="AN1588" s="9" t="s">
        <v>5537</v>
      </c>
      <c r="AO1588" s="23" t="str">
        <f>_xlfn.XLOOKUP(B1588,'INCIDENT-05-03-2026'!E:E,'INCIDENT-05-03-2026'!F:F,"")</f>
        <v/>
      </c>
      <c r="AP1588" s="7" t="s">
        <v>5537</v>
      </c>
      <c r="AQ1588" s="6"/>
      <c r="AR1588" s="7"/>
      <c r="AS1588" s="3" t="str">
        <f>_xlfn.XLOOKUP(B1588,'[3]tt num | region | site id'!$C:$C,'[3]tt num | region | site id'!$Q:$Q,"")</f>
        <v/>
      </c>
      <c r="AT1588" s="24" t="str">
        <f>_xlfn.XLOOKUP(B1588,'[4]Cells Huawei 03052026 12h'!$B:$B,'[4]Cells Huawei 03052026 12h'!$T:$T,"")</f>
        <v/>
      </c>
      <c r="AU1588" s="24" t="str">
        <f>_xlfn.XLOOKUP(B1588,'[5]cells down 02052026 8h50'!$B:$B,'[5]cells down 02052026 8h50'!$R:$R,"")</f>
        <v/>
      </c>
      <c r="AV1588" s="24" t="str">
        <f>_xlfn.XLOOKUP(B1588,'[5]cells down 02052026 13h50'!$B:$B,'[5]cells down 02052026 13h50'!$R:$R,"")</f>
        <v/>
      </c>
      <c r="AW1588" s="24" t="str">
        <f>_xlfn.XLOOKUP(B1588,'[5]cells down 02052026 13h50'!$B:$B,'[5]cells down 02052026 13h50'!$R:$R,"")</f>
        <v/>
      </c>
      <c r="AX1588" s="24" t="str">
        <f>_xlfn.XLOOKUP(B1588,'[6]cell downs 03052026 8h40 '!$B:$B,'[6]cell downs 03052026 8h40 '!$R:$R,"")</f>
        <v/>
      </c>
      <c r="AY1588" s="24" t="str">
        <f>_xlfn.XLOOKUP(B1588,'[7]ALL SITES DOWN'!$D:$D,'[7]ALL SITES DOWN'!$J:$J,"")</f>
        <v/>
      </c>
      <c r="AZ1588" s="24" t="str">
        <f>_xlfn.XLOOKUP(B1588,'[8]ALL SITES DOWN'!$D:$D,'[8]ALL SITES DOWN'!$J:$J,"")</f>
        <v/>
      </c>
      <c r="BA1588" s="9" t="str">
        <f>_xlfn.XLOOKUP(B1588,[9]sheet1!$AC:$AC,[9]sheet1!$AF:$AF,"")</f>
        <v/>
      </c>
      <c r="BB1588" s="14" t="s">
        <v>5537</v>
      </c>
      <c r="BC1588" s="14" t="s">
        <v>5537</v>
      </c>
      <c r="BD1588" s="14" t="str">
        <f>_xlfn.XLOOKUP(B1588,'[10]cell downs 18042026 17h'!$B:$B,'[10]cell downs 18042026 17h'!$B:$B,"")</f>
        <v/>
      </c>
      <c r="BE1588" s="14" t="str">
        <f>_xlfn.XLOOKUP(B1588,'[11]Cells Huawei 19042026 15h'!$B:$B,'[11]Cells Huawei 19042026 15h'!$B:$B,"")</f>
        <v/>
      </c>
      <c r="BF1588" s="9" t="str">
        <f>_xlfn.XLOOKUP(B1588,'[12]cells down 19042026 9H40'!$B:$B,'[12]cells down 19042026 9H40'!$B:$B,"")</f>
        <v/>
      </c>
      <c r="BG1588" s="9" t="s">
        <v>2611</v>
      </c>
      <c r="BH1588" s="9" t="s">
        <v>12</v>
      </c>
    </row>
    <row r="1589" spans="1:60" s="9" customFormat="1" x14ac:dyDescent="0.3">
      <c r="A1589" s="1" t="s">
        <v>811</v>
      </c>
      <c r="B1589" s="1" t="s">
        <v>812</v>
      </c>
      <c r="C1589" s="3" t="str">
        <f>_xlfn.XLOOKUP(B1589,'[1]daily break down'!$D:$D,'[1]daily break down'!$E:$E,"")</f>
        <v>CENTRE</v>
      </c>
      <c r="D1589" s="1"/>
      <c r="E1589" s="1"/>
      <c r="F1589" s="3" t="s">
        <v>37</v>
      </c>
      <c r="G1589" s="1" t="s">
        <v>813</v>
      </c>
      <c r="H1589" s="41" t="str">
        <f>_xlfn.XLOOKUP(B1589,[2]CALCULATION!$B:$B,[2]CALCULATION!$H:$H,"")</f>
        <v>NOKIA</v>
      </c>
      <c r="I1589" s="34">
        <v>1.9083402819608082</v>
      </c>
      <c r="J1589" s="34">
        <v>4.6739457589141615</v>
      </c>
      <c r="K1589" s="34">
        <v>10.182897297290509</v>
      </c>
      <c r="L1589" s="34">
        <v>0</v>
      </c>
      <c r="M1589" s="34">
        <v>0</v>
      </c>
      <c r="N1589" s="34">
        <v>0</v>
      </c>
      <c r="O1589" s="34">
        <v>0</v>
      </c>
      <c r="P1589" s="34">
        <v>0</v>
      </c>
      <c r="Q1589" s="34">
        <v>0.83659159600246902</v>
      </c>
      <c r="R1589" s="34">
        <v>5.6169736098747695E-2</v>
      </c>
      <c r="S1589" s="35">
        <v>0</v>
      </c>
      <c r="T1589" s="35">
        <v>270341.23316126049</v>
      </c>
      <c r="U1589" s="35">
        <v>0</v>
      </c>
      <c r="V1589" s="35">
        <v>0</v>
      </c>
      <c r="W1589" s="35">
        <v>0</v>
      </c>
      <c r="X1589" s="35">
        <v>0</v>
      </c>
      <c r="Y1589" s="35">
        <v>0</v>
      </c>
      <c r="Z1589" s="35">
        <v>0</v>
      </c>
      <c r="AA1589" s="35">
        <v>0</v>
      </c>
      <c r="AB1589" s="35">
        <v>0</v>
      </c>
      <c r="AC1589" s="35">
        <v>0</v>
      </c>
      <c r="AD1589" s="35">
        <v>0</v>
      </c>
      <c r="AE1589" s="58" t="s">
        <v>5560</v>
      </c>
      <c r="AF1589" s="58"/>
      <c r="AG1589" s="57" t="str" cm="1">
        <f t="array" ref="AG1589">IFERROR(_xlfn.IFS(
AI1589="MPR ISSUE","PDH",
AI1589="BSS Hardware Issue","BSS",
AI1589="Sites strategiques, MLL, Pylone, etc.","ENVTECH",
AI1589="AKTIVCO DEFAUT GE &amp; POWER Cabinet","AKTIVCO",
AI1589="AKTIVCO Coupure ENEO &amp; Baisse de tension","AKTIVCO GRID ONLY",
AI1589="Coupure ENEO &amp; Baisse de tension","IHS GRID ONLY",
AI1589="Defaut GE &amp; POWER Cabinet","IHS",
AI1589="Sharing","Partners",
AI1589="Sites strategiques &amp; DataCenter","SST &amp; DC",
AI1589="Exclu","Exclu",
AI1589="SAT","SAT",
AI1589="SPARE-ISSUE","SPARE-ISSUE",
AI1589="Fiber CAmtel","TRANS_FO_CAMTEL",
AI1589="Fiber AOF","Fiber AOF",
AI1589="Projet OCM (HUAWEI)","TRAVAUX-HUAWEI",
AI1589="Projet OCM (NOKIA)","TRAVAUX-NOKIA",
AI1589="ACCESS-ISSUE","ACCESS-ISSUE",
AI1589="Projet OCM (ZTE, NOKIA, autres projets)","TRAVAUX OCM",
AI1589="No root CAuse","No root cause",
AI1589="ODU HS","PDH",
AI1589="IP &amp; VLAN","PDH",
AI1589="Warehouse HUAWEI","SPARE-ISSUE",
AI1589="SPARE-HS","SPARE-ISSUE",
AI1589="Power Telco","BSS",AI1589="no impacts","no impacts"
),"")</f>
        <v>no impacts</v>
      </c>
      <c r="AH1589" s="57" t="str" cm="1">
        <f t="array" ref="AH1589">IFERROR(_xlfn.IFS(
AI1589="MPR ISSUE","TX ISSUE",
AI1589="BSS Hardware Issue","RAN ISSUE",
AI1589="Sites strategiques, MLL, Pylone, etc.","ENVTECH",
AI1589="AKTIVCO DEFAUT GE &amp; POWER Cabinet","POWER ISSUE",
AI1589="AKTIVCO Coupure ENEO &amp; Baisse de tension","POWER ISSUE",
AI1589="Coupure ENEO &amp; Baisse de tension","POWER ISSUE",
AI1589="Defaut GE &amp; POWER Cabinet","POWER ISSUE",
AI1589="Sharing","POWER ISSUE",
AI1589="Sites strategiques &amp; DataCenter","POWER ISSUE",
AI1589="Exclu","Exclu",
AI1589="SAT","TX ISSUE",
AI1589="SPARE-ISSUE","SPARE-ISSUE",
AI1589="Fiber CAmtel","TX ISSUE",
AI1589="Fiber AOF","TX ISSUE",
AI1589="Projet OCM (HUAWEI)","TRAVAUX-HUAWEI",
AI1589="Projet OCM (NOKIA)","TRAVAUX -NOKIA",
AI1589="ACCESS-ISSUE","ACCESS-ISSUE",
AI1589="Projet OCM (ZTE, NOKIA, autres projets)","TRAVAUX OCM",
AI1589="No root CAuse","No root cause",
AI1589="ODU HS","TX ISSUE",
AI1589="IP &amp; VLAN","TX ISSUE",
AI1589="Warehouse HUAWEI","SPARE-ISSUE",
AI1589="SPARE-HS","SPARE-ISSUE",
AI1589="Power Telco","RAN ISSUE",AI1589="no impacts","no impacts"
),"")</f>
        <v>no impacts</v>
      </c>
      <c r="AI1589" s="85" t="s">
        <v>5998</v>
      </c>
      <c r="AJ1589" s="57" t="str" cm="1">
        <f t="array" ref="AJ1589">IFERROR(_xlfn.IFS(
AI1589="MPR ISSUE","ACTIVE",
AI1589="BSS Hardware Issue","ACTIVE",
AI1589="Sites strategiques, MLL, Pylone, etc.","PASSIVE",
AI1589="AKTIVCO DEFAUT GE &amp; POWER Cabinet","PASSIVE",
AI1589="AKTIVCO Coupure ENEO &amp; Baisse de tension","PASSIVE",
AI1589="Coupure ENEO &amp; Baisse de tension","PASSIVE",
AI1589="Defaut GE &amp; POWER Cabinet","PASSIVE",
AI1589="Sharing","PASSIVE",
AI1589="Sites strategiques &amp; DataCenter","PASSIVE",
AI1589="Exclu","Exclu",
AI1589="SAT","ACTIVE",
AI1589="SPARE-ISSUE","SPARE-ISSUE",
AI1589="Fiber CAmtel","ACTIVE",
AI1589="Fiber AOF","ACTIVE",
AI1589="Projet OCM (HUAWEI)","PLANNED WORKS",
AI1589="Projet OCM (NOKIA)","PLANNED WORKS",
AI1589="ACCESS-ISSUE","ACCESS-ISSUE",
AI1589="Projet OCM (ZTE, NOKIA, autres projets)","PLANNED WORKS",
AI1589="No root CAuse","No root cause",
AI1589="ODU HS","ACTIVE",
AI1589="IP &amp; VLAN","ACTIVE",
AI1589="Warehouse HUAWEI","SPARE-ISSUE",
AI1589="SPARE-HS","SPARE-ISSUE",
AI1589="Power Telco","ACTIVE", AI1589="no impacts","no impacts"
),"")</f>
        <v>no impacts</v>
      </c>
      <c r="AK1589" s="23" t="s">
        <v>5537</v>
      </c>
      <c r="AL1589" s="23" t="str">
        <f t="shared" si="40"/>
        <v>CTR_981</v>
      </c>
      <c r="AN1589" s="9" t="s">
        <v>5537</v>
      </c>
      <c r="AO1589" s="23" t="str">
        <f>_xlfn.XLOOKUP(B1589,'INCIDENT-05-03-2026'!E:E,'INCIDENT-05-03-2026'!F:F,"")</f>
        <v/>
      </c>
      <c r="AP1589" s="7" t="s">
        <v>5537</v>
      </c>
      <c r="AQ1589" s="6"/>
      <c r="AR1589" s="7"/>
      <c r="AS1589" s="3" t="str">
        <f>_xlfn.XLOOKUP(B1589,'[3]tt num | region | site id'!$C:$C,'[3]tt num | region | site id'!$Q:$Q,"")</f>
        <v/>
      </c>
      <c r="AT1589" s="24" t="str">
        <f>_xlfn.XLOOKUP(B1589,'[4]Cells Huawei 03052026 12h'!$B:$B,'[4]Cells Huawei 03052026 12h'!$T:$T,"")</f>
        <v/>
      </c>
      <c r="AU1589" s="24" t="str">
        <f>_xlfn.XLOOKUP(B1589,'[5]cells down 02052026 8h50'!$B:$B,'[5]cells down 02052026 8h50'!$R:$R,"")</f>
        <v/>
      </c>
      <c r="AV1589" s="24" t="str">
        <f>_xlfn.XLOOKUP(B1589,'[5]cells down 02052026 13h50'!$B:$B,'[5]cells down 02052026 13h50'!$R:$R,"")</f>
        <v/>
      </c>
      <c r="AW1589" s="24" t="str">
        <f>_xlfn.XLOOKUP(B1589,'[5]cells down 02052026 13h50'!$B:$B,'[5]cells down 02052026 13h50'!$R:$R,"")</f>
        <v/>
      </c>
      <c r="AX1589" s="24" t="str">
        <f>_xlfn.XLOOKUP(B1589,'[6]cell downs 03052026 8h40 '!$B:$B,'[6]cell downs 03052026 8h40 '!$R:$R,"")</f>
        <v/>
      </c>
      <c r="AY1589" s="24" t="str">
        <f>_xlfn.XLOOKUP(B1589,'[7]ALL SITES DOWN'!$D:$D,'[7]ALL SITES DOWN'!$J:$J,"")</f>
        <v/>
      </c>
      <c r="AZ1589" s="24" t="str">
        <f>_xlfn.XLOOKUP(B1589,'[8]ALL SITES DOWN'!$D:$D,'[8]ALL SITES DOWN'!$J:$J,"")</f>
        <v/>
      </c>
      <c r="BA1589" s="9" t="str">
        <f>_xlfn.XLOOKUP(B1589,[9]sheet1!$AC:$AC,[9]sheet1!$AF:$AF,"")</f>
        <v/>
      </c>
      <c r="BB1589" s="14" t="s">
        <v>5537</v>
      </c>
      <c r="BC1589" s="14" t="s">
        <v>5537</v>
      </c>
      <c r="BD1589" s="14" t="str">
        <f>_xlfn.XLOOKUP(B1589,'[10]cell downs 18042026 17h'!$B:$B,'[10]cell downs 18042026 17h'!$B:$B,"")</f>
        <v/>
      </c>
      <c r="BE1589" s="14" t="str">
        <f>_xlfn.XLOOKUP(B1589,'[11]Cells Huawei 19042026 15h'!$B:$B,'[11]Cells Huawei 19042026 15h'!$B:$B,"")</f>
        <v/>
      </c>
      <c r="BF1589" s="9" t="str">
        <f>_xlfn.XLOOKUP(B1589,'[12]cells down 19042026 9H40'!$B:$B,'[12]cells down 19042026 9H40'!$B:$B,"")</f>
        <v/>
      </c>
      <c r="BG1589" s="9" t="s">
        <v>5537</v>
      </c>
      <c r="BH1589" s="9" t="s">
        <v>5537</v>
      </c>
    </row>
    <row r="1590" spans="1:60" s="9" customFormat="1" x14ac:dyDescent="0.3">
      <c r="A1590" s="1" t="s">
        <v>4876</v>
      </c>
      <c r="B1590" s="1" t="s">
        <v>4877</v>
      </c>
      <c r="C1590" s="3" t="str">
        <f>_xlfn.XLOOKUP(B1590,'[1]daily break down'!$D:$D,'[1]daily break down'!$E:$E,"")</f>
        <v>Douala</v>
      </c>
      <c r="D1590" s="1" t="s">
        <v>11</v>
      </c>
      <c r="E1590" s="1" t="s">
        <v>12</v>
      </c>
      <c r="F1590" s="3" t="s">
        <v>31</v>
      </c>
      <c r="G1590" s="1" t="s">
        <v>32</v>
      </c>
      <c r="H1590" s="42" t="str">
        <f>_xlfn.XLOOKUP(B1590,[2]CALCULATION!$B:$B,[2]CALCULATION!$H:$H,"")</f>
        <v>ZTE</v>
      </c>
      <c r="I1590" s="34">
        <v>0</v>
      </c>
      <c r="J1590" s="34">
        <v>3.7257478605040033</v>
      </c>
      <c r="K1590" s="34">
        <v>3.3257605590797668</v>
      </c>
      <c r="L1590" s="34">
        <v>0</v>
      </c>
      <c r="M1590" s="34">
        <v>0</v>
      </c>
      <c r="N1590" s="34">
        <v>0</v>
      </c>
      <c r="O1590" s="34">
        <v>13.516028741585416</v>
      </c>
      <c r="P1590" s="34">
        <v>0</v>
      </c>
      <c r="Q1590" s="34">
        <v>0</v>
      </c>
      <c r="R1590" s="34">
        <v>0</v>
      </c>
      <c r="S1590" s="35">
        <v>0</v>
      </c>
      <c r="T1590" s="35">
        <v>0</v>
      </c>
      <c r="U1590" s="35">
        <v>0</v>
      </c>
      <c r="V1590" s="35">
        <v>0</v>
      </c>
      <c r="W1590" s="35">
        <v>0</v>
      </c>
      <c r="X1590" s="35">
        <v>0</v>
      </c>
      <c r="Y1590" s="35">
        <v>0</v>
      </c>
      <c r="Z1590" s="35">
        <v>0</v>
      </c>
      <c r="AA1590" s="35">
        <v>0</v>
      </c>
      <c r="AB1590" s="35">
        <v>0</v>
      </c>
      <c r="AC1590" s="35">
        <v>0</v>
      </c>
      <c r="AD1590" s="35">
        <v>0</v>
      </c>
      <c r="AE1590" s="58" t="s">
        <v>5560</v>
      </c>
      <c r="AF1590" s="58"/>
      <c r="AG1590" s="57" t="str" cm="1">
        <f t="array" ref="AG1590">IFERROR(_xlfn.IFS(
AI1590="MPR ISSUE","PDH",
AI1590="BSS Hardware Issue","BSS",
AI1590="Sites strategiques, MLL, Pylone, etc.","ENVTECH",
AI1590="AKTIVCO DEFAUT GE &amp; POWER Cabinet","AKTIVCO",
AI1590="AKTIVCO Coupure ENEO &amp; Baisse de tension","AKTIVCO GRID ONLY",
AI1590="Coupure ENEO &amp; Baisse de tension","IHS GRID ONLY",
AI1590="Defaut GE &amp; POWER Cabinet","IHS",
AI1590="Sharing","Partners",
AI1590="Sites strategiques &amp; DataCenter","SST &amp; DC",
AI1590="Exclu","Exclu",
AI1590="SAT","SAT",
AI1590="SPARE-ISSUE","SPARE-ISSUE",
AI1590="Fiber CAmtel","TRANS_FO_CAMTEL",
AI1590="Fiber AOF","Fiber AOF",
AI1590="Projet OCM (HUAWEI)","TRAVAUX-HUAWEI",
AI1590="Projet OCM (NOKIA)","TRAVAUX-NOKIA",
AI1590="ACCESS-ISSUE","ACCESS-ISSUE",
AI1590="Projet OCM (ZTE, NOKIA, autres projets)","TRAVAUX OCM",
AI1590="No root CAuse","No root cause",
AI1590="ODU HS","PDH",
AI1590="IP &amp; VLAN","PDH",
AI1590="Warehouse HUAWEI","SPARE-ISSUE",
AI1590="SPARE-HS","SPARE-ISSUE",
AI1590="Power Telco","BSS",AI1590="no impacts","no impacts"
),"")</f>
        <v>no impacts</v>
      </c>
      <c r="AH1590" s="57" t="str" cm="1">
        <f t="array" ref="AH1590">IFERROR(_xlfn.IFS(
AI1590="MPR ISSUE","TX ISSUE",
AI1590="BSS Hardware Issue","RAN ISSUE",
AI1590="Sites strategiques, MLL, Pylone, etc.","ENVTECH",
AI1590="AKTIVCO DEFAUT GE &amp; POWER Cabinet","POWER ISSUE",
AI1590="AKTIVCO Coupure ENEO &amp; Baisse de tension","POWER ISSUE",
AI1590="Coupure ENEO &amp; Baisse de tension","POWER ISSUE",
AI1590="Defaut GE &amp; POWER Cabinet","POWER ISSUE",
AI1590="Sharing","POWER ISSUE",
AI1590="Sites strategiques &amp; DataCenter","POWER ISSUE",
AI1590="Exclu","Exclu",
AI1590="SAT","TX ISSUE",
AI1590="SPARE-ISSUE","SPARE-ISSUE",
AI1590="Fiber CAmtel","TX ISSUE",
AI1590="Fiber AOF","TX ISSUE",
AI1590="Projet OCM (HUAWEI)","TRAVAUX-HUAWEI",
AI1590="Projet OCM (NOKIA)","TRAVAUX -NOKIA",
AI1590="ACCESS-ISSUE","ACCESS-ISSUE",
AI1590="Projet OCM (ZTE, NOKIA, autres projets)","TRAVAUX OCM",
AI1590="No root CAuse","No root cause",
AI1590="ODU HS","TX ISSUE",
AI1590="IP &amp; VLAN","TX ISSUE",
AI1590="Warehouse HUAWEI","SPARE-ISSUE",
AI1590="SPARE-HS","SPARE-ISSUE",
AI1590="Power Telco","RAN ISSUE",AI1590="no impacts","no impacts"
),"")</f>
        <v>no impacts</v>
      </c>
      <c r="AI1590" s="85" t="s">
        <v>5998</v>
      </c>
      <c r="AJ1590" s="57" t="str" cm="1">
        <f t="array" ref="AJ1590">IFERROR(_xlfn.IFS(
AI1590="MPR ISSUE","ACTIVE",
AI1590="BSS Hardware Issue","ACTIVE",
AI1590="Sites strategiques, MLL, Pylone, etc.","PASSIVE",
AI1590="AKTIVCO DEFAUT GE &amp; POWER Cabinet","PASSIVE",
AI1590="AKTIVCO Coupure ENEO &amp; Baisse de tension","PASSIVE",
AI1590="Coupure ENEO &amp; Baisse de tension","PASSIVE",
AI1590="Defaut GE &amp; POWER Cabinet","PASSIVE",
AI1590="Sharing","PASSIVE",
AI1590="Sites strategiques &amp; DataCenter","PASSIVE",
AI1590="Exclu","Exclu",
AI1590="SAT","ACTIVE",
AI1590="SPARE-ISSUE","SPARE-ISSUE",
AI1590="Fiber CAmtel","ACTIVE",
AI1590="Fiber AOF","ACTIVE",
AI1590="Projet OCM (HUAWEI)","PLANNED WORKS",
AI1590="Projet OCM (NOKIA)","PLANNED WORKS",
AI1590="ACCESS-ISSUE","ACCESS-ISSUE",
AI1590="Projet OCM (ZTE, NOKIA, autres projets)","PLANNED WORKS",
AI1590="No root CAuse","No root cause",
AI1590="ODU HS","ACTIVE",
AI1590="IP &amp; VLAN","ACTIVE",
AI1590="Warehouse HUAWEI","SPARE-ISSUE",
AI1590="SPARE-HS","SPARE-ISSUE",
AI1590="Power Telco","ACTIVE", AI1590="no impacts","no impacts"
),"")</f>
        <v>no impacts</v>
      </c>
      <c r="AK1590" s="23" t="s">
        <v>5537</v>
      </c>
      <c r="AL1590" s="23" t="str">
        <f t="shared" si="40"/>
        <v>LIT_155</v>
      </c>
      <c r="AN1590" s="9" t="s">
        <v>5537</v>
      </c>
      <c r="AO1590" s="23" t="str">
        <f>_xlfn.XLOOKUP(B1590,'INCIDENT-05-03-2026'!E:E,'INCIDENT-05-03-2026'!F:F,"")</f>
        <v/>
      </c>
      <c r="AP1590" s="7" t="s">
        <v>5537</v>
      </c>
      <c r="AQ1590" s="6"/>
      <c r="AR1590" s="7"/>
      <c r="AS1590" s="3" t="str">
        <f>_xlfn.XLOOKUP(B1590,'[3]tt num | region | site id'!$C:$C,'[3]tt num | region | site id'!$Q:$Q,"")</f>
        <v/>
      </c>
      <c r="AT1590" s="24" t="str">
        <f>_xlfn.XLOOKUP(B1590,'[4]Cells Huawei 03052026 12h'!$B:$B,'[4]Cells Huawei 03052026 12h'!$T:$T,"")</f>
        <v/>
      </c>
      <c r="AU1590" s="24" t="str">
        <f>_xlfn.XLOOKUP(B1590,'[5]cells down 02052026 8h50'!$B:$B,'[5]cells down 02052026 8h50'!$R:$R,"")</f>
        <v/>
      </c>
      <c r="AV1590" s="24" t="str">
        <f>_xlfn.XLOOKUP(B1590,'[5]cells down 02052026 13h50'!$B:$B,'[5]cells down 02052026 13h50'!$R:$R,"")</f>
        <v/>
      </c>
      <c r="AW1590" s="24" t="str">
        <f>_xlfn.XLOOKUP(B1590,'[5]cells down 02052026 13h50'!$B:$B,'[5]cells down 02052026 13h50'!$R:$R,"")</f>
        <v/>
      </c>
      <c r="AX1590" s="24" t="str">
        <f>_xlfn.XLOOKUP(B1590,'[6]cell downs 03052026 8h40 '!$B:$B,'[6]cell downs 03052026 8h40 '!$R:$R,"")</f>
        <v/>
      </c>
      <c r="AY1590" s="24" t="str">
        <f>_xlfn.XLOOKUP(B1590,'[7]ALL SITES DOWN'!$D:$D,'[7]ALL SITES DOWN'!$J:$J,"")</f>
        <v/>
      </c>
      <c r="AZ1590" s="24" t="str">
        <f>_xlfn.XLOOKUP(B1590,'[8]ALL SITES DOWN'!$D:$D,'[8]ALL SITES DOWN'!$J:$J,"")</f>
        <v/>
      </c>
      <c r="BA1590" s="9" t="str">
        <f>_xlfn.XLOOKUP(B1590,[9]sheet1!$AC:$AC,[9]sheet1!$AF:$AF,"")</f>
        <v/>
      </c>
      <c r="BB1590" s="14" t="s">
        <v>5537</v>
      </c>
      <c r="BC1590" s="14" t="s">
        <v>5537</v>
      </c>
      <c r="BD1590" s="14" t="str">
        <f>_xlfn.XLOOKUP(B1590,'[10]cell downs 18042026 17h'!$B:$B,'[10]cell downs 18042026 17h'!$B:$B,"")</f>
        <v/>
      </c>
      <c r="BE1590" s="14" t="str">
        <f>_xlfn.XLOOKUP(B1590,'[11]Cells Huawei 19042026 15h'!$B:$B,'[11]Cells Huawei 19042026 15h'!$B:$B,"")</f>
        <v/>
      </c>
      <c r="BF1590" s="9" t="str">
        <f>_xlfn.XLOOKUP(B1590,'[12]cells down 19042026 9H40'!$B:$B,'[12]cells down 19042026 9H40'!$B:$B,"")</f>
        <v/>
      </c>
      <c r="BG1590" s="9" t="s">
        <v>4877</v>
      </c>
      <c r="BH1590" s="9" t="s">
        <v>5537</v>
      </c>
    </row>
    <row r="1591" spans="1:60" s="9" customFormat="1" ht="18" customHeight="1" x14ac:dyDescent="0.3">
      <c r="A1591" s="1" t="s">
        <v>1726</v>
      </c>
      <c r="B1591" s="8" t="s">
        <v>1727</v>
      </c>
      <c r="C1591" s="3" t="str">
        <f>_xlfn.XLOOKUP(B1591,'[1]daily break down'!$D:$D,'[1]daily break down'!$E:$E,"")</f>
        <v>LITTORAL</v>
      </c>
      <c r="D1591" s="1" t="s">
        <v>11</v>
      </c>
      <c r="E1591" s="1" t="s">
        <v>96</v>
      </c>
      <c r="F1591" s="3" t="s">
        <v>31</v>
      </c>
      <c r="G1591" s="1" t="s">
        <v>1728</v>
      </c>
      <c r="H1591" s="41" t="str">
        <f>_xlfn.XLOOKUP(B1591,[2]CALCULATION!$B:$B,[2]CALCULATION!$H:$H,"")</f>
        <v>NOKIA</v>
      </c>
      <c r="I1591" s="34">
        <v>2.6663919820940158</v>
      </c>
      <c r="J1591" s="34">
        <v>0</v>
      </c>
      <c r="K1591" s="34">
        <v>0</v>
      </c>
      <c r="L1591" s="34">
        <v>0</v>
      </c>
      <c r="M1591" s="34">
        <v>0</v>
      </c>
      <c r="N1591" s="34">
        <v>0</v>
      </c>
      <c r="O1591" s="34">
        <v>4.9687907350931163E-2</v>
      </c>
      <c r="P1591" s="34">
        <v>0</v>
      </c>
      <c r="Q1591" s="34">
        <v>9.7572260896020904E-3</v>
      </c>
      <c r="R1591" s="34">
        <v>2.9073287350163721E-2</v>
      </c>
      <c r="S1591" s="35">
        <v>0</v>
      </c>
      <c r="T1591" s="35">
        <v>0</v>
      </c>
      <c r="U1591" s="35">
        <v>0</v>
      </c>
      <c r="V1591" s="35">
        <v>0</v>
      </c>
      <c r="W1591" s="35">
        <v>0</v>
      </c>
      <c r="X1591" s="35">
        <v>0</v>
      </c>
      <c r="Y1591" s="35">
        <v>0</v>
      </c>
      <c r="Z1591" s="35">
        <v>0.18978306837540987</v>
      </c>
      <c r="AA1591" s="35">
        <v>0</v>
      </c>
      <c r="AB1591" s="35">
        <v>0</v>
      </c>
      <c r="AC1591" s="35">
        <v>0</v>
      </c>
      <c r="AD1591" s="35">
        <v>0</v>
      </c>
      <c r="AE1591" s="58" t="s">
        <v>5560</v>
      </c>
      <c r="AF1591" s="58"/>
      <c r="AG1591" s="57" t="str" cm="1">
        <f t="array" ref="AG1591">IFERROR(_xlfn.IFS(
AI1591="MPR ISSUE","PDH",
AI1591="BSS Hardware Issue","BSS",
AI1591="Sites strategiques, MLL, Pylone, etc.","ENVTECH",
AI1591="AKTIVCO DEFAUT GE &amp; POWER Cabinet","AKTIVCO",
AI1591="AKTIVCO Coupure ENEO &amp; Baisse de tension","AKTIVCO GRID ONLY",
AI1591="Coupure ENEO &amp; Baisse de tension","IHS GRID ONLY",
AI1591="Defaut GE &amp; POWER Cabinet","IHS",
AI1591="Sharing","Partners",
AI1591="Sites strategiques &amp; DataCenter","SST &amp; DC",
AI1591="Exclu","Exclu",
AI1591="SAT","SAT",
AI1591="SPARE-ISSUE","SPARE-ISSUE",
AI1591="Fiber CAmtel","TRANS_FO_CAMTEL",
AI1591="Fiber AOF","Fiber AOF",
AI1591="Projet OCM (HUAWEI)","TRAVAUX-HUAWEI",
AI1591="Projet OCM (NOKIA)","TRAVAUX-NOKIA",
AI1591="ACCESS-ISSUE","ACCESS-ISSUE",
AI1591="Projet OCM (ZTE, NOKIA, autres projets)","TRAVAUX OCM",
AI1591="No root CAuse","No root cause",
AI1591="ODU HS","PDH",
AI1591="IP &amp; VLAN","PDH",
AI1591="Warehouse HUAWEI","SPARE-ISSUE",
AI1591="SPARE-HS","SPARE-ISSUE",
AI1591="Power Telco","BSS",AI1591="no impacts","no impacts"
),"")</f>
        <v>no impacts</v>
      </c>
      <c r="AH1591" s="57" t="str" cm="1">
        <f t="array" ref="AH1591">IFERROR(_xlfn.IFS(
AI1591="MPR ISSUE","TX ISSUE",
AI1591="BSS Hardware Issue","RAN ISSUE",
AI1591="Sites strategiques, MLL, Pylone, etc.","ENVTECH",
AI1591="AKTIVCO DEFAUT GE &amp; POWER Cabinet","POWER ISSUE",
AI1591="AKTIVCO Coupure ENEO &amp; Baisse de tension","POWER ISSUE",
AI1591="Coupure ENEO &amp; Baisse de tension","POWER ISSUE",
AI1591="Defaut GE &amp; POWER Cabinet","POWER ISSUE",
AI1591="Sharing","POWER ISSUE",
AI1591="Sites strategiques &amp; DataCenter","POWER ISSUE",
AI1591="Exclu","Exclu",
AI1591="SAT","TX ISSUE",
AI1591="SPARE-ISSUE","SPARE-ISSUE",
AI1591="Fiber CAmtel","TX ISSUE",
AI1591="Fiber AOF","TX ISSUE",
AI1591="Projet OCM (HUAWEI)","TRAVAUX-HUAWEI",
AI1591="Projet OCM (NOKIA)","TRAVAUX -NOKIA",
AI1591="ACCESS-ISSUE","ACCESS-ISSUE",
AI1591="Projet OCM (ZTE, NOKIA, autres projets)","TRAVAUX OCM",
AI1591="No root CAuse","No root cause",
AI1591="ODU HS","TX ISSUE",
AI1591="IP &amp; VLAN","TX ISSUE",
AI1591="Warehouse HUAWEI","SPARE-ISSUE",
AI1591="SPARE-HS","SPARE-ISSUE",
AI1591="Power Telco","RAN ISSUE",AI1591="no impacts","no impacts"
),"")</f>
        <v>no impacts</v>
      </c>
      <c r="AI1591" s="85" t="s">
        <v>5998</v>
      </c>
      <c r="AJ1591" s="57" t="str" cm="1">
        <f t="array" ref="AJ1591">IFERROR(_xlfn.IFS(
AI1591="MPR ISSUE","ACTIVE",
AI1591="BSS Hardware Issue","ACTIVE",
AI1591="Sites strategiques, MLL, Pylone, etc.","PASSIVE",
AI1591="AKTIVCO DEFAUT GE &amp; POWER Cabinet","PASSIVE",
AI1591="AKTIVCO Coupure ENEO &amp; Baisse de tension","PASSIVE",
AI1591="Coupure ENEO &amp; Baisse de tension","PASSIVE",
AI1591="Defaut GE &amp; POWER Cabinet","PASSIVE",
AI1591="Sharing","PASSIVE",
AI1591="Sites strategiques &amp; DataCenter","PASSIVE",
AI1591="Exclu","Exclu",
AI1591="SAT","ACTIVE",
AI1591="SPARE-ISSUE","SPARE-ISSUE",
AI1591="Fiber CAmtel","ACTIVE",
AI1591="Fiber AOF","ACTIVE",
AI1591="Projet OCM (HUAWEI)","PLANNED WORKS",
AI1591="Projet OCM (NOKIA)","PLANNED WORKS",
AI1591="ACCESS-ISSUE","ACCESS-ISSUE",
AI1591="Projet OCM (ZTE, NOKIA, autres projets)","PLANNED WORKS",
AI1591="No root CAuse","No root cause",
AI1591="ODU HS","ACTIVE",
AI1591="IP &amp; VLAN","ACTIVE",
AI1591="Warehouse HUAWEI","SPARE-ISSUE",
AI1591="SPARE-HS","SPARE-ISSUE",
AI1591="Power Telco","ACTIVE", AI1591="no impacts","no impacts"
),"")</f>
        <v>no impacts</v>
      </c>
      <c r="AK1591" s="23" t="s">
        <v>5537</v>
      </c>
      <c r="AL1591" s="23" t="str">
        <f t="shared" si="40"/>
        <v>LIT_499</v>
      </c>
      <c r="AN1591" s="9" t="s">
        <v>5537</v>
      </c>
      <c r="AO1591" s="23" t="str">
        <f>_xlfn.XLOOKUP(B1591,'INCIDENT-05-03-2026'!E:E,'INCIDENT-05-03-2026'!F:F,"")</f>
        <v/>
      </c>
      <c r="AP1591" s="7" t="s">
        <v>5537</v>
      </c>
      <c r="AQ1591" s="6"/>
      <c r="AR1591" s="7"/>
      <c r="AS1591" s="3" t="str">
        <f>_xlfn.XLOOKUP(B1591,'[3]tt num | region | site id'!$C:$C,'[3]tt num | region | site id'!$Q:$Q,"")</f>
        <v/>
      </c>
      <c r="AT1591" s="24" t="str">
        <f>_xlfn.XLOOKUP(B1591,'[4]Cells Huawei 03052026 12h'!$B:$B,'[4]Cells Huawei 03052026 12h'!$T:$T,"")</f>
        <v/>
      </c>
      <c r="AU1591" s="24" t="str">
        <f>_xlfn.XLOOKUP(B1591,'[5]cells down 02052026 8h50'!$B:$B,'[5]cells down 02052026 8h50'!$R:$R,"")</f>
        <v/>
      </c>
      <c r="AV1591" s="24" t="str">
        <f>_xlfn.XLOOKUP(B1591,'[5]cells down 02052026 13h50'!$B:$B,'[5]cells down 02052026 13h50'!$R:$R,"")</f>
        <v/>
      </c>
      <c r="AW1591" s="24" t="str">
        <f>_xlfn.XLOOKUP(B1591,'[5]cells down 02052026 13h50'!$B:$B,'[5]cells down 02052026 13h50'!$R:$R,"")</f>
        <v/>
      </c>
      <c r="AX1591" s="24" t="str">
        <f>_xlfn.XLOOKUP(B1591,'[6]cell downs 03052026 8h40 '!$B:$B,'[6]cell downs 03052026 8h40 '!$R:$R,"")</f>
        <v/>
      </c>
      <c r="AY1591" s="24" t="str">
        <f>_xlfn.XLOOKUP(B1591,'[7]ALL SITES DOWN'!$D:$D,'[7]ALL SITES DOWN'!$J:$J,"")</f>
        <v/>
      </c>
      <c r="AZ1591" s="24" t="str">
        <f>_xlfn.XLOOKUP(B1591,'[8]ALL SITES DOWN'!$D:$D,'[8]ALL SITES DOWN'!$J:$J,"")</f>
        <v/>
      </c>
      <c r="BA1591" s="9" t="str">
        <f>_xlfn.XLOOKUP(B1591,[9]sheet1!$AC:$AC,[9]sheet1!$AF:$AF,"")</f>
        <v/>
      </c>
      <c r="BB1591" s="14" t="s">
        <v>5537</v>
      </c>
      <c r="BC1591" s="14" t="s">
        <v>5537</v>
      </c>
      <c r="BD1591" s="14" t="str">
        <f>_xlfn.XLOOKUP(B1591,'[10]cell downs 18042026 17h'!$B:$B,'[10]cell downs 18042026 17h'!$B:$B,"")</f>
        <v/>
      </c>
      <c r="BE1591" s="14" t="str">
        <f>_xlfn.XLOOKUP(B1591,'[11]Cells Huawei 19042026 15h'!$B:$B,'[11]Cells Huawei 19042026 15h'!$B:$B,"")</f>
        <v/>
      </c>
      <c r="BF1591" s="9" t="str">
        <f>_xlfn.XLOOKUP(B1591,'[12]cells down 19042026 9H40'!$B:$B,'[12]cells down 19042026 9H40'!$B:$B,"")</f>
        <v/>
      </c>
      <c r="BG1591" s="9" t="s">
        <v>1727</v>
      </c>
      <c r="BH1591" s="9" t="s">
        <v>12</v>
      </c>
    </row>
    <row r="1592" spans="1:60" s="9" customFormat="1" x14ac:dyDescent="0.3">
      <c r="A1592" s="1" t="s">
        <v>5039</v>
      </c>
      <c r="B1592" s="8" t="s">
        <v>5040</v>
      </c>
      <c r="C1592" s="3" t="str">
        <f>_xlfn.XLOOKUP(B1592,'[1]daily break down'!$D:$D,'[1]daily break down'!$E:$E,"")</f>
        <v>CENTRE</v>
      </c>
      <c r="D1592" s="1" t="s">
        <v>11</v>
      </c>
      <c r="E1592" s="1" t="s">
        <v>12</v>
      </c>
      <c r="F1592" s="3" t="s">
        <v>37</v>
      </c>
      <c r="G1592" s="1" t="s">
        <v>1577</v>
      </c>
      <c r="H1592" s="42" t="str">
        <f>_xlfn.XLOOKUP(B1592,[2]CALCULATION!$B:$B,[2]CALCULATION!$H:$H,"")</f>
        <v>ZTE</v>
      </c>
      <c r="I1592" s="34">
        <v>0</v>
      </c>
      <c r="J1592" s="34">
        <v>0</v>
      </c>
      <c r="K1592" s="34">
        <v>0</v>
      </c>
      <c r="L1592" s="34">
        <v>0</v>
      </c>
      <c r="M1592" s="34">
        <v>0</v>
      </c>
      <c r="N1592" s="34">
        <v>0</v>
      </c>
      <c r="O1592" s="34">
        <v>0</v>
      </c>
      <c r="P1592" s="34">
        <v>0</v>
      </c>
      <c r="Q1592" s="34">
        <v>0</v>
      </c>
      <c r="R1592" s="34">
        <v>0</v>
      </c>
      <c r="S1592" s="35">
        <v>0</v>
      </c>
      <c r="T1592" s="35">
        <v>0</v>
      </c>
      <c r="U1592" s="35">
        <v>0</v>
      </c>
      <c r="V1592" s="35">
        <v>0</v>
      </c>
      <c r="W1592" s="35">
        <v>0</v>
      </c>
      <c r="X1592" s="35">
        <v>0</v>
      </c>
      <c r="Y1592" s="35">
        <v>0</v>
      </c>
      <c r="Z1592" s="35">
        <v>0</v>
      </c>
      <c r="AA1592" s="35">
        <v>0</v>
      </c>
      <c r="AB1592" s="35">
        <v>0</v>
      </c>
      <c r="AC1592" s="35">
        <v>0</v>
      </c>
      <c r="AD1592" s="35">
        <v>0</v>
      </c>
      <c r="AE1592" s="58" t="s">
        <v>5559</v>
      </c>
      <c r="AF1592" s="58"/>
      <c r="AG1592" s="57" t="str" cm="1">
        <f t="array" ref="AG1592">IFERROR(_xlfn.IFS(
AI1592="MPR ISSUE","PDH",
AI1592="BSS Hardware Issue","BSS",
AI1592="Sites strategiques, MLL, Pylone, etc.","ENVTECH",
AI1592="AKTIVCO DEFAUT GE &amp; POWER Cabinet","AKTIVCO",
AI1592="AKTIVCO Coupure ENEO &amp; Baisse de tension","AKTIVCO GRID ONLY",
AI1592="Coupure ENEO &amp; Baisse de tension","IHS GRID ONLY",
AI1592="Defaut GE &amp; POWER Cabinet","IHS",
AI1592="Sharing","Partners",
AI1592="Sites strategiques &amp; DataCenter","SST &amp; DC",
AI1592="Exclu","Exclu",
AI1592="SAT","SAT",
AI1592="SPARE-ISSUE","SPARE-ISSUE",
AI1592="Fiber CAmtel","TRANS_FO_CAMTEL",
AI1592="Fiber AOF","Fiber AOF",
AI1592="Projet OCM (HUAWEI)","TRAVAUX-HUAWEI",
AI1592="Projet OCM (NOKIA)","TRAVAUX-NOKIA",
AI1592="ACCESS-ISSUE","ACCESS-ISSUE",
AI1592="Projet OCM (ZTE, NOKIA, autres projets)","TRAVAUX OCM",
AI1592="No root CAuse","No root cause",
AI1592="ODU HS","PDH",
AI1592="IP &amp; VLAN","PDH",
AI1592="Warehouse HUAWEI","SPARE-ISSUE",
AI1592="SPARE-HS","SPARE-ISSUE",
AI1592="Power Telco","BSS",AI1592="no impacts","no impacts"
),"")</f>
        <v>Exclu</v>
      </c>
      <c r="AH1592" s="57" t="str" cm="1">
        <f t="array" ref="AH1592">IFERROR(_xlfn.IFS(
AI1592="MPR ISSUE","TX ISSUE",
AI1592="BSS Hardware Issue","RAN ISSUE",
AI1592="Sites strategiques, MLL, Pylone, etc.","ENVTECH",
AI1592="AKTIVCO DEFAUT GE &amp; POWER Cabinet","POWER ISSUE",
AI1592="AKTIVCO Coupure ENEO &amp; Baisse de tension","POWER ISSUE",
AI1592="Coupure ENEO &amp; Baisse de tension","POWER ISSUE",
AI1592="Defaut GE &amp; POWER Cabinet","POWER ISSUE",
AI1592="Sharing","POWER ISSUE",
AI1592="Sites strategiques &amp; DataCenter","POWER ISSUE",
AI1592="Exclu","Exclu",
AI1592="SAT","TX ISSUE",
AI1592="SPARE-ISSUE","SPARE-ISSUE",
AI1592="Fiber CAmtel","TX ISSUE",
AI1592="Fiber AOF","TX ISSUE",
AI1592="Projet OCM (HUAWEI)","TRAVAUX-HUAWEI",
AI1592="Projet OCM (NOKIA)","TRAVAUX -NOKIA",
AI1592="ACCESS-ISSUE","ACCESS-ISSUE",
AI1592="Projet OCM (ZTE, NOKIA, autres projets)","TRAVAUX OCM",
AI1592="No root CAuse","No root cause",
AI1592="ODU HS","TX ISSUE",
AI1592="IP &amp; VLAN","TX ISSUE",
AI1592="Warehouse HUAWEI","SPARE-ISSUE",
AI1592="SPARE-HS","SPARE-ISSUE",
AI1592="Power Telco","RAN ISSUE",AI1592="no impacts","no impacts"
),"")</f>
        <v>Exclu</v>
      </c>
      <c r="AI1592" s="85" t="s">
        <v>5559</v>
      </c>
      <c r="AJ1592" s="57" t="str" cm="1">
        <f t="array" ref="AJ1592">IFERROR(_xlfn.IFS(
AI1592="MPR ISSUE","ACTIVE",
AI1592="BSS Hardware Issue","ACTIVE",
AI1592="Sites strategiques, MLL, Pylone, etc.","PASSIVE",
AI1592="AKTIVCO DEFAUT GE &amp; POWER Cabinet","PASSIVE",
AI1592="AKTIVCO Coupure ENEO &amp; Baisse de tension","PASSIVE",
AI1592="Coupure ENEO &amp; Baisse de tension","PASSIVE",
AI1592="Defaut GE &amp; POWER Cabinet","PASSIVE",
AI1592="Sharing","PASSIVE",
AI1592="Sites strategiques &amp; DataCenter","PASSIVE",
AI1592="Exclu","Exclu",
AI1592="SAT","ACTIVE",
AI1592="SPARE-ISSUE","SPARE-ISSUE",
AI1592="Fiber CAmtel","ACTIVE",
AI1592="Fiber AOF","ACTIVE",
AI1592="Projet OCM (HUAWEI)","PLANNED WORKS",
AI1592="Projet OCM (NOKIA)","PLANNED WORKS",
AI1592="ACCESS-ISSUE","ACCESS-ISSUE",
AI1592="Projet OCM (ZTE, NOKIA, autres projets)","PLANNED WORKS",
AI1592="No root CAuse","No root cause",
AI1592="ODU HS","ACTIVE",
AI1592="IP &amp; VLAN","ACTIVE",
AI1592="Warehouse HUAWEI","SPARE-ISSUE",
AI1592="SPARE-HS","SPARE-ISSUE",
AI1592="Power Telco","ACTIVE", AI1592="no impacts","no impacts"
),"")</f>
        <v>Exclu</v>
      </c>
      <c r="AK1592" s="23" t="s">
        <v>5853</v>
      </c>
      <c r="AL1592" s="23" t="str">
        <f t="shared" si="40"/>
        <v>CTR_541</v>
      </c>
      <c r="AN1592" s="9" t="s">
        <v>5537</v>
      </c>
      <c r="AO1592" s="23" t="str">
        <f>_xlfn.XLOOKUP(B1592,'INCIDENT-05-03-2026'!E:E,'INCIDENT-05-03-2026'!F:F,"")</f>
        <v/>
      </c>
      <c r="AP1592" s="7" t="s">
        <v>5537</v>
      </c>
      <c r="AQ1592" s="6"/>
      <c r="AR1592" s="7"/>
      <c r="AS1592" s="3" t="str">
        <f>_xlfn.XLOOKUP(B1592,'[3]tt num | region | site id'!$C:$C,'[3]tt num | region | site id'!$Q:$Q,"")</f>
        <v>(hourly IHS): 03/05/2026 13:34 0:25:29 1.9V Fme Maxime is informed ETA 02:15 PM</v>
      </c>
      <c r="AT1592" s="24" t="str">
        <f>_xlfn.XLOOKUP(B1592,'[4]Cells Huawei 03052026 12h'!$B:$B,'[4]Cells Huawei 03052026 12h'!$T:$T,"")</f>
        <v/>
      </c>
      <c r="AU1592" s="24" t="str">
        <f>_xlfn.XLOOKUP(B1592,'[5]cells down 02052026 8h50'!$B:$B,'[5]cells down 02052026 8h50'!$R:$R,"")</f>
        <v/>
      </c>
      <c r="AV1592" s="24" t="str">
        <f>_xlfn.XLOOKUP(B1592,'[5]cells down 02052026 13h50'!$B:$B,'[5]cells down 02052026 13h50'!$R:$R,"")</f>
        <v/>
      </c>
      <c r="AW1592" s="24" t="str">
        <f>_xlfn.XLOOKUP(B1592,'[5]cells down 02052026 13h50'!$B:$B,'[5]cells down 02052026 13h50'!$R:$R,"")</f>
        <v/>
      </c>
      <c r="AX1592" s="24" t="str">
        <f>_xlfn.XLOOKUP(B1592,'[6]cell downs 03052026 8h40 '!$B:$B,'[6]cell downs 03052026 8h40 '!$R:$R,"")</f>
        <v/>
      </c>
      <c r="AY1592" s="24" t="str">
        <f>_xlfn.XLOOKUP(B1592,'[7]ALL SITES DOWN'!$D:$D,'[7]ALL SITES DOWN'!$J:$J,"")</f>
        <v/>
      </c>
      <c r="AZ1592" s="24" t="str">
        <f>_xlfn.XLOOKUP(B1592,'[8]ALL SITES DOWN'!$D:$D,'[8]ALL SITES DOWN'!$J:$J,"")</f>
        <v/>
      </c>
      <c r="BA1592" s="9" t="str">
        <f>_xlfn.XLOOKUP(B1592,[9]sheet1!$AC:$AC,[9]sheet1!$AF:$AF,"")</f>
        <v/>
      </c>
      <c r="BB1592" s="14" t="s">
        <v>5537</v>
      </c>
      <c r="BC1592" s="14" t="s">
        <v>5537</v>
      </c>
      <c r="BD1592" s="14" t="str">
        <f>_xlfn.XLOOKUP(B1592,'[10]cell downs 18042026 17h'!$B:$B,'[10]cell downs 18042026 17h'!$B:$B,"")</f>
        <v/>
      </c>
      <c r="BE1592" s="14" t="str">
        <f>_xlfn.XLOOKUP(B1592,'[11]Cells Huawei 19042026 15h'!$B:$B,'[11]Cells Huawei 19042026 15h'!$B:$B,"")</f>
        <v/>
      </c>
      <c r="BF1592" s="9" t="str">
        <f>_xlfn.XLOOKUP(B1592,'[12]cells down 19042026 9H40'!$B:$B,'[12]cells down 19042026 9H40'!$B:$B,"")</f>
        <v/>
      </c>
      <c r="BG1592" s="9" t="s">
        <v>5040</v>
      </c>
      <c r="BH1592" s="9" t="s">
        <v>318</v>
      </c>
    </row>
    <row r="1593" spans="1:60" s="9" customFormat="1" x14ac:dyDescent="0.3">
      <c r="A1593" s="1" t="s">
        <v>4537</v>
      </c>
      <c r="B1593" s="1" t="s">
        <v>4538</v>
      </c>
      <c r="C1593" s="3" t="str">
        <f>_xlfn.XLOOKUP(B1593,'[1]daily break down'!$D:$D,'[1]daily break down'!$E:$E,"")</f>
        <v>CENTRE</v>
      </c>
      <c r="D1593" s="1" t="s">
        <v>11</v>
      </c>
      <c r="E1593" s="1" t="s">
        <v>12</v>
      </c>
      <c r="F1593" s="3" t="s">
        <v>37</v>
      </c>
      <c r="G1593" s="1" t="s">
        <v>2612</v>
      </c>
      <c r="H1593" s="42" t="str">
        <f>_xlfn.XLOOKUP(B1593,[2]CALCULATION!$B:$B,[2]CALCULATION!$H:$H,"")</f>
        <v>ZTE</v>
      </c>
      <c r="I1593" s="34">
        <v>18.468883495561204</v>
      </c>
      <c r="J1593" s="34">
        <v>18.491409199476077</v>
      </c>
      <c r="K1593" s="34">
        <v>32.767176607225913</v>
      </c>
      <c r="L1593" s="34">
        <v>0</v>
      </c>
      <c r="M1593" s="34">
        <v>0</v>
      </c>
      <c r="N1593" s="34">
        <v>0</v>
      </c>
      <c r="O1593" s="34">
        <v>0</v>
      </c>
      <c r="P1593" s="34">
        <v>0</v>
      </c>
      <c r="Q1593" s="34">
        <v>0</v>
      </c>
      <c r="R1593" s="34">
        <v>0</v>
      </c>
      <c r="S1593" s="35">
        <v>0</v>
      </c>
      <c r="T1593" s="35">
        <v>0</v>
      </c>
      <c r="U1593" s="35">
        <v>0</v>
      </c>
      <c r="V1593" s="35">
        <v>0</v>
      </c>
      <c r="W1593" s="35">
        <v>0</v>
      </c>
      <c r="X1593" s="35">
        <v>0</v>
      </c>
      <c r="Y1593" s="35">
        <v>0</v>
      </c>
      <c r="Z1593" s="35">
        <v>0</v>
      </c>
      <c r="AA1593" s="35">
        <v>0</v>
      </c>
      <c r="AB1593" s="35">
        <v>0</v>
      </c>
      <c r="AC1593" s="35">
        <v>0</v>
      </c>
      <c r="AD1593" s="35">
        <v>0</v>
      </c>
      <c r="AE1593" s="58" t="s">
        <v>5560</v>
      </c>
      <c r="AF1593" s="58"/>
      <c r="AG1593" s="57" t="str" cm="1">
        <f t="array" ref="AG1593">IFERROR(_xlfn.IFS(
AI1593="MPR ISSUE","PDH",
AI1593="BSS Hardware Issue","BSS",
AI1593="Sites strategiques, MLL, Pylone, etc.","ENVTECH",
AI1593="AKTIVCO DEFAUT GE &amp; POWER Cabinet","AKTIVCO",
AI1593="AKTIVCO Coupure ENEO &amp; Baisse de tension","AKTIVCO GRID ONLY",
AI1593="Coupure ENEO &amp; Baisse de tension","IHS GRID ONLY",
AI1593="Defaut GE &amp; POWER Cabinet","IHS",
AI1593="Sharing","Partners",
AI1593="Sites strategiques &amp; DataCenter","SST &amp; DC",
AI1593="Exclu","Exclu",
AI1593="SAT","SAT",
AI1593="SPARE-ISSUE","SPARE-ISSUE",
AI1593="Fiber CAmtel","TRANS_FO_CAMTEL",
AI1593="Fiber AOF","Fiber AOF",
AI1593="Projet OCM (HUAWEI)","TRAVAUX-HUAWEI",
AI1593="Projet OCM (NOKIA)","TRAVAUX-NOKIA",
AI1593="ACCESS-ISSUE","ACCESS-ISSUE",
AI1593="Projet OCM (ZTE, NOKIA, autres projets)","TRAVAUX OCM",
AI1593="No root CAuse","No root cause",
AI1593="ODU HS","PDH",
AI1593="IP &amp; VLAN","PDH",
AI1593="Warehouse HUAWEI","SPARE-ISSUE",
AI1593="SPARE-HS","SPARE-ISSUE",
AI1593="Power Telco","BSS",AI1593="no impacts","no impacts"
),"")</f>
        <v>no impacts</v>
      </c>
      <c r="AH1593" s="57" t="str" cm="1">
        <f t="array" ref="AH1593">IFERROR(_xlfn.IFS(
AI1593="MPR ISSUE","TX ISSUE",
AI1593="BSS Hardware Issue","RAN ISSUE",
AI1593="Sites strategiques, MLL, Pylone, etc.","ENVTECH",
AI1593="AKTIVCO DEFAUT GE &amp; POWER Cabinet","POWER ISSUE",
AI1593="AKTIVCO Coupure ENEO &amp; Baisse de tension","POWER ISSUE",
AI1593="Coupure ENEO &amp; Baisse de tension","POWER ISSUE",
AI1593="Defaut GE &amp; POWER Cabinet","POWER ISSUE",
AI1593="Sharing","POWER ISSUE",
AI1593="Sites strategiques &amp; DataCenter","POWER ISSUE",
AI1593="Exclu","Exclu",
AI1593="SAT","TX ISSUE",
AI1593="SPARE-ISSUE","SPARE-ISSUE",
AI1593="Fiber CAmtel","TX ISSUE",
AI1593="Fiber AOF","TX ISSUE",
AI1593="Projet OCM (HUAWEI)","TRAVAUX-HUAWEI",
AI1593="Projet OCM (NOKIA)","TRAVAUX -NOKIA",
AI1593="ACCESS-ISSUE","ACCESS-ISSUE",
AI1593="Projet OCM (ZTE, NOKIA, autres projets)","TRAVAUX OCM",
AI1593="No root CAuse","No root cause",
AI1593="ODU HS","TX ISSUE",
AI1593="IP &amp; VLAN","TX ISSUE",
AI1593="Warehouse HUAWEI","SPARE-ISSUE",
AI1593="SPARE-HS","SPARE-ISSUE",
AI1593="Power Telco","RAN ISSUE",AI1593="no impacts","no impacts"
),"")</f>
        <v>no impacts</v>
      </c>
      <c r="AI1593" s="85" t="s">
        <v>5998</v>
      </c>
      <c r="AJ1593" s="57" t="str" cm="1">
        <f t="array" ref="AJ1593">IFERROR(_xlfn.IFS(
AI1593="MPR ISSUE","ACTIVE",
AI1593="BSS Hardware Issue","ACTIVE",
AI1593="Sites strategiques, MLL, Pylone, etc.","PASSIVE",
AI1593="AKTIVCO DEFAUT GE &amp; POWER Cabinet","PASSIVE",
AI1593="AKTIVCO Coupure ENEO &amp; Baisse de tension","PASSIVE",
AI1593="Coupure ENEO &amp; Baisse de tension","PASSIVE",
AI1593="Defaut GE &amp; POWER Cabinet","PASSIVE",
AI1593="Sharing","PASSIVE",
AI1593="Sites strategiques &amp; DataCenter","PASSIVE",
AI1593="Exclu","Exclu",
AI1593="SAT","ACTIVE",
AI1593="SPARE-ISSUE","SPARE-ISSUE",
AI1593="Fiber CAmtel","ACTIVE",
AI1593="Fiber AOF","ACTIVE",
AI1593="Projet OCM (HUAWEI)","PLANNED WORKS",
AI1593="Projet OCM (NOKIA)","PLANNED WORKS",
AI1593="ACCESS-ISSUE","ACCESS-ISSUE",
AI1593="Projet OCM (ZTE, NOKIA, autres projets)","PLANNED WORKS",
AI1593="No root CAuse","No root cause",
AI1593="ODU HS","ACTIVE",
AI1593="IP &amp; VLAN","ACTIVE",
AI1593="Warehouse HUAWEI","SPARE-ISSUE",
AI1593="SPARE-HS","SPARE-ISSUE",
AI1593="Power Telco","ACTIVE", AI1593="no impacts","no impacts"
),"")</f>
        <v>no impacts</v>
      </c>
      <c r="AK1593" s="23" t="s">
        <v>5537</v>
      </c>
      <c r="AL1593" s="23" t="str">
        <f t="shared" si="40"/>
        <v>CTR_252</v>
      </c>
      <c r="AN1593" s="9" t="s">
        <v>5537</v>
      </c>
      <c r="AO1593" s="23" t="str">
        <f>_xlfn.XLOOKUP(B1593,'INCIDENT-05-03-2026'!E:E,'INCIDENT-05-03-2026'!F:F,"")</f>
        <v/>
      </c>
      <c r="AP1593" s="7" t="s">
        <v>5537</v>
      </c>
      <c r="AQ1593" s="6"/>
      <c r="AR1593" s="7"/>
      <c r="AS1593" s="3" t="str">
        <f>_xlfn.XLOOKUP(B1593,'[3]tt num | region | site id'!$C:$C,'[3]tt num | region | site id'!$Q:$Q,"")</f>
        <v/>
      </c>
      <c r="AT1593" s="24" t="str">
        <f>_xlfn.XLOOKUP(B1593,'[4]Cells Huawei 03052026 12h'!$B:$B,'[4]Cells Huawei 03052026 12h'!$T:$T,"")</f>
        <v/>
      </c>
      <c r="AU1593" s="24" t="str">
        <f>_xlfn.XLOOKUP(B1593,'[5]cells down 02052026 8h50'!$B:$B,'[5]cells down 02052026 8h50'!$R:$R,"")</f>
        <v/>
      </c>
      <c r="AV1593" s="24" t="str">
        <f>_xlfn.XLOOKUP(B1593,'[5]cells down 02052026 13h50'!$B:$B,'[5]cells down 02052026 13h50'!$R:$R,"")</f>
        <v/>
      </c>
      <c r="AW1593" s="24" t="str">
        <f>_xlfn.XLOOKUP(B1593,'[5]cells down 02052026 13h50'!$B:$B,'[5]cells down 02052026 13h50'!$R:$R,"")</f>
        <v/>
      </c>
      <c r="AX1593" s="24" t="str">
        <f>_xlfn.XLOOKUP(B1593,'[6]cell downs 03052026 8h40 '!$B:$B,'[6]cell downs 03052026 8h40 '!$R:$R,"")</f>
        <v/>
      </c>
      <c r="AY1593" s="24" t="str">
        <f>_xlfn.XLOOKUP(B1593,'[7]ALL SITES DOWN'!$D:$D,'[7]ALL SITES DOWN'!$J:$J,"")</f>
        <v/>
      </c>
      <c r="AZ1593" s="24" t="str">
        <f>_xlfn.XLOOKUP(B1593,'[8]ALL SITES DOWN'!$D:$D,'[8]ALL SITES DOWN'!$J:$J,"")</f>
        <v/>
      </c>
      <c r="BA1593" s="9" t="str">
        <f>_xlfn.XLOOKUP(B1593,[9]sheet1!$AC:$AC,[9]sheet1!$AF:$AF,"")</f>
        <v/>
      </c>
      <c r="BB1593" s="14" t="s">
        <v>5537</v>
      </c>
      <c r="BC1593" s="14" t="s">
        <v>5537</v>
      </c>
      <c r="BD1593" s="14" t="str">
        <f>_xlfn.XLOOKUP(B1593,'[10]cell downs 18042026 17h'!$B:$B,'[10]cell downs 18042026 17h'!$B:$B,"")</f>
        <v/>
      </c>
      <c r="BE1593" s="14" t="str">
        <f>_xlfn.XLOOKUP(B1593,'[11]Cells Huawei 19042026 15h'!$B:$B,'[11]Cells Huawei 19042026 15h'!$B:$B,"")</f>
        <v/>
      </c>
      <c r="BF1593" s="9" t="str">
        <f>_xlfn.XLOOKUP(B1593,'[12]cells down 19042026 9H40'!$B:$B,'[12]cells down 19042026 9H40'!$B:$B,"")</f>
        <v/>
      </c>
      <c r="BG1593" s="9" t="s">
        <v>4538</v>
      </c>
      <c r="BH1593" s="9" t="s">
        <v>5537</v>
      </c>
    </row>
    <row r="1594" spans="1:60" s="9" customFormat="1" x14ac:dyDescent="0.3">
      <c r="A1594" s="1" t="s">
        <v>601</v>
      </c>
      <c r="B1594" s="8" t="s">
        <v>602</v>
      </c>
      <c r="C1594" s="3" t="str">
        <f>_xlfn.XLOOKUP(B1594,'[1]daily break down'!$D:$D,'[1]daily break down'!$E:$E,"")</f>
        <v>SUD-OUEST</v>
      </c>
      <c r="D1594" s="1" t="s">
        <v>11</v>
      </c>
      <c r="E1594" s="1" t="s">
        <v>12</v>
      </c>
      <c r="F1594" s="3" t="s">
        <v>13</v>
      </c>
      <c r="G1594" s="1" t="s">
        <v>78</v>
      </c>
      <c r="H1594" s="40" t="str">
        <f>_xlfn.XLOOKUP(B1594,[2]CALCULATION!$B:$B,[2]CALCULATION!$H:$H,"")</f>
        <v>Huawei</v>
      </c>
      <c r="I1594" s="34">
        <v>0</v>
      </c>
      <c r="J1594" s="34">
        <v>0</v>
      </c>
      <c r="K1594" s="34">
        <v>0</v>
      </c>
      <c r="L1594" s="34">
        <v>0</v>
      </c>
      <c r="M1594" s="34">
        <v>0</v>
      </c>
      <c r="N1594" s="34">
        <v>0</v>
      </c>
      <c r="O1594" s="34">
        <v>0</v>
      </c>
      <c r="P1594" s="34">
        <v>0</v>
      </c>
      <c r="Q1594" s="34">
        <v>0</v>
      </c>
      <c r="R1594" s="34">
        <v>0</v>
      </c>
      <c r="S1594" s="35">
        <v>0</v>
      </c>
      <c r="T1594" s="35">
        <v>0</v>
      </c>
      <c r="U1594" s="35">
        <v>0</v>
      </c>
      <c r="V1594" s="35">
        <v>0</v>
      </c>
      <c r="W1594" s="35">
        <v>0</v>
      </c>
      <c r="X1594" s="35">
        <v>0</v>
      </c>
      <c r="Y1594" s="35">
        <v>0</v>
      </c>
      <c r="Z1594" s="35">
        <v>0</v>
      </c>
      <c r="AA1594" s="35">
        <v>0</v>
      </c>
      <c r="AB1594" s="35">
        <v>0</v>
      </c>
      <c r="AC1594" s="35">
        <v>0</v>
      </c>
      <c r="AD1594" s="35">
        <v>0</v>
      </c>
      <c r="AE1594" s="58" t="s">
        <v>5603</v>
      </c>
      <c r="AF1594" s="58"/>
      <c r="AG1594" s="57" t="str" cm="1">
        <f t="array" ref="AG1594">IFERROR(_xlfn.IFS(
AI1594="MPR ISSUE","PDH",
AI1594="BSS Hardware Issue","BSS",
AI1594="Sites strategiques, MLL, Pylone, etc.","ENVTECH",
AI1594="AKTIVCO DEFAUT GE &amp; POWER Cabinet","AKTIVCO",
AI1594="AKTIVCO Coupure ENEO &amp; Baisse de tension","AKTIVCO GRID ONLY",
AI1594="Coupure ENEO &amp; Baisse de tension","IHS GRID ONLY",
AI1594="Defaut GE &amp; POWER Cabinet","IHS",
AI1594="Sharing","Partners",
AI1594="Sites strategiques &amp; DataCenter","SST &amp; DC",
AI1594="Exclu","Exclu",
AI1594="SAT","SAT",
AI1594="SPARE-ISSUE","SPARE-ISSUE",
AI1594="Fiber CAmtel","TRANS_FO_CAMTEL",
AI1594="Fiber AOF","Fiber AOF",
AI1594="Projet OCM (HUAWEI)","TRAVAUX-HUAWEI",
AI1594="Projet OCM (NOKIA)","TRAVAUX-NOKIA",
AI1594="ACCESS-ISSUE","ACCESS-ISSUE",
AI1594="Projet OCM (ZTE, NOKIA, autres projets)","TRAVAUX OCM",
AI1594="No root CAuse","No root cause",
AI1594="ODU HS","PDH",
AI1594="IP &amp; VLAN","PDH",
AI1594="Warehouse HUAWEI","SPARE-ISSUE",
AI1594="SPARE-HS","SPARE-ISSUE",
AI1594="Power Telco","BSS",AI1594="no impacts","no impacts"
),"")</f>
        <v>AKTIVCO</v>
      </c>
      <c r="AH1594" s="57" t="str" cm="1">
        <f t="array" ref="AH1594">IFERROR(_xlfn.IFS(
AI1594="MPR ISSUE","TX ISSUE",
AI1594="BSS Hardware Issue","RAN ISSUE",
AI1594="Sites strategiques, MLL, Pylone, etc.","ENVTECH",
AI1594="AKTIVCO DEFAUT GE &amp; POWER Cabinet","POWER ISSUE",
AI1594="AKTIVCO Coupure ENEO &amp; Baisse de tension","POWER ISSUE",
AI1594="Coupure ENEO &amp; Baisse de tension","POWER ISSUE",
AI1594="Defaut GE &amp; POWER Cabinet","POWER ISSUE",
AI1594="Sharing","POWER ISSUE",
AI1594="Sites strategiques &amp; DataCenter","POWER ISSUE",
AI1594="Exclu","Exclu",
AI1594="SAT","TX ISSUE",
AI1594="SPARE-ISSUE","SPARE-ISSUE",
AI1594="Fiber CAmtel","TX ISSUE",
AI1594="Fiber AOF","TX ISSUE",
AI1594="Projet OCM (HUAWEI)","TRAVAUX-HUAWEI",
AI1594="Projet OCM (NOKIA)","TRAVAUX -NOKIA",
AI1594="ACCESS-ISSUE","ACCESS-ISSUE",
AI1594="Projet OCM (ZTE, NOKIA, autres projets)","TRAVAUX OCM",
AI1594="No root CAuse","No root cause",
AI1594="ODU HS","TX ISSUE",
AI1594="IP &amp; VLAN","TX ISSUE",
AI1594="Warehouse HUAWEI","SPARE-ISSUE",
AI1594="SPARE-HS","SPARE-ISSUE",
AI1594="Power Telco","RAN ISSUE",AI1594="no impacts","no impacts"
),"")</f>
        <v>POWER ISSUE</v>
      </c>
      <c r="AI1594" s="85" t="s">
        <v>5325</v>
      </c>
      <c r="AJ1594" s="57" t="str" cm="1">
        <f t="array" ref="AJ1594">IFERROR(_xlfn.IFS(
AI1594="MPR ISSUE","ACTIVE",
AI1594="BSS Hardware Issue","ACTIVE",
AI1594="Sites strategiques, MLL, Pylone, etc.","PASSIVE",
AI1594="AKTIVCO DEFAUT GE &amp; POWER Cabinet","PASSIVE",
AI1594="AKTIVCO Coupure ENEO &amp; Baisse de tension","PASSIVE",
AI1594="Coupure ENEO &amp; Baisse de tension","PASSIVE",
AI1594="Defaut GE &amp; POWER Cabinet","PASSIVE",
AI1594="Sharing","PASSIVE",
AI1594="Sites strategiques &amp; DataCenter","PASSIVE",
AI1594="Exclu","Exclu",
AI1594="SAT","ACTIVE",
AI1594="SPARE-ISSUE","SPARE-ISSUE",
AI1594="Fiber CAmtel","ACTIVE",
AI1594="Fiber AOF","ACTIVE",
AI1594="Projet OCM (HUAWEI)","PLANNED WORKS",
AI1594="Projet OCM (NOKIA)","PLANNED WORKS",
AI1594="ACCESS-ISSUE","ACCESS-ISSUE",
AI1594="Projet OCM (ZTE, NOKIA, autres projets)","PLANNED WORKS",
AI1594="No root CAuse","No root cause",
AI1594="ODU HS","ACTIVE",
AI1594="IP &amp; VLAN","ACTIVE",
AI1594="Warehouse HUAWEI","SPARE-ISSUE",
AI1594="SPARE-HS","SPARE-ISSUE",
AI1594="Power Telco","ACTIVE", AI1594="no impacts","no impacts"
),"")</f>
        <v>PASSIVE</v>
      </c>
      <c r="AK1594" s="23" t="s">
        <v>5745</v>
      </c>
      <c r="AL1594" s="127" t="str">
        <f>IFERROR(MID(AM1594, SEARCH("CTR_", AM1594), 7), IFERROR(MID(AM1594, SEARCH("SUO_", AM1594), 7), IFERROR(MID(AM1594, SEARCH("SUD_", AM1594), 7), IFERROR(MID(AM1594, SEARCH("NRO_", AM1594), 7), IFERROR(MID(AM1594, SEARCH("ADM_", AM1594), 7), IFERROR(MID(AM1594, SEARCH("NRD_", AM1594), 7), IFERROR(MID(AM1594, SEARCH("EXN_", AM1594), 7), IFERROR(MID(AM1594, SEARCH("LIT_", AM1594), 7), IFERROR(MID(AM1594, SEARCH("EST_", AM1594), 7), MID(AM1594, SEARCH("OST_",AM1594), 7))))))))))</f>
        <v>SUO_009</v>
      </c>
      <c r="AM1594" s="9" t="s">
        <v>5937</v>
      </c>
      <c r="AN1594" s="9" t="s">
        <v>5537</v>
      </c>
      <c r="AO1594" s="23" t="str">
        <f>_xlfn.XLOOKUP(B1594,'INCIDENT-05-03-2026'!E:E,'INCIDENT-05-03-2026'!F:F,"")</f>
        <v>(05/03/2026 incident) :impacted by Mamfe_N_SUO_009 , probleme d'energie|| Action : RCA CAMUSAT attendu</v>
      </c>
      <c r="AP1594" s="7" t="s">
        <v>5537</v>
      </c>
      <c r="AQ1594" s="6"/>
      <c r="AR1594" s="7"/>
      <c r="AS1594" s="3" t="str">
        <f>_xlfn.XLOOKUP(B1594,'[3]tt num | region | site id'!$C:$C,'[3]tt num | region | site id'!$Q:$Q,"")</f>
        <v/>
      </c>
      <c r="AT1594" s="24" t="str">
        <f>_xlfn.XLOOKUP(B1594,'[4]Cells Huawei 03052026 12h'!$B:$B,'[4]Cells Huawei 03052026 12h'!$T:$T,"")</f>
        <v/>
      </c>
      <c r="AU1594" s="24" t="str">
        <f>_xlfn.XLOOKUP(B1594,'[5]cells down 02052026 8h50'!$B:$B,'[5]cells down 02052026 8h50'!$R:$R,"")</f>
        <v/>
      </c>
      <c r="AV1594" s="24" t="str">
        <f>_xlfn.XLOOKUP(B1594,'[5]cells down 02052026 13h50'!$B:$B,'[5]cells down 02052026 13h50'!$R:$R,"")</f>
        <v/>
      </c>
      <c r="AW1594" s="24" t="str">
        <f>_xlfn.XLOOKUP(B1594,'[5]cells down 02052026 13h50'!$B:$B,'[5]cells down 02052026 13h50'!$R:$R,"")</f>
        <v/>
      </c>
      <c r="AX1594" s="24" t="str">
        <f>_xlfn.XLOOKUP(B1594,'[6]cell downs 03052026 8h40 '!$B:$B,'[6]cell downs 03052026 8h40 '!$R:$R,"")</f>
        <v/>
      </c>
      <c r="AY1594" s="24" t="str">
        <f>_xlfn.XLOOKUP(B1594,'[7]ALL SITES DOWN'!$D:$D,'[7]ALL SITES DOWN'!$J:$J,"")</f>
        <v>(05/03/2026 com ran 17h): Impacted by SUO_009_H_Mamfe</v>
      </c>
      <c r="AZ1594" s="24" t="str">
        <f>_xlfn.XLOOKUP(B1594,'[8]ALL SITES DOWN'!$D:$D,'[8]ALL SITES DOWN'!$J:$J,"")</f>
        <v/>
      </c>
      <c r="BA1594" s="9" t="str">
        <f>_xlfn.XLOOKUP(B1594,[9]sheet1!$AC:$AC,[9]sheet1!$AF:$AF,"")</f>
        <v/>
      </c>
      <c r="BB1594" s="14" t="s">
        <v>5537</v>
      </c>
      <c r="BC1594" s="14" t="s">
        <v>5537</v>
      </c>
      <c r="BD1594" s="14" t="str">
        <f>_xlfn.XLOOKUP(B1594,'[10]cell downs 18042026 17h'!$B:$B,'[10]cell downs 18042026 17h'!$B:$B,"")</f>
        <v/>
      </c>
      <c r="BE1594" s="14" t="str">
        <f>_xlfn.XLOOKUP(B1594,'[11]Cells Huawei 19042026 15h'!$B:$B,'[11]Cells Huawei 19042026 15h'!$B:$B,"")</f>
        <v>SUO_073</v>
      </c>
      <c r="BF1594" s="9" t="str">
        <f>_xlfn.XLOOKUP(B1594,'[12]cells down 19042026 9H40'!$B:$B,'[12]cells down 19042026 9H40'!$B:$B,"")</f>
        <v/>
      </c>
      <c r="BG1594" s="9" t="s">
        <v>602</v>
      </c>
      <c r="BH1594" s="9" t="s">
        <v>5537</v>
      </c>
    </row>
    <row r="1595" spans="1:60" s="9" customFormat="1" x14ac:dyDescent="0.3">
      <c r="A1595" s="1" t="s">
        <v>4577</v>
      </c>
      <c r="B1595" s="8" t="s">
        <v>4578</v>
      </c>
      <c r="C1595" s="3" t="str">
        <f>_xlfn.XLOOKUP(B1595,'[1]daily break down'!$D:$D,'[1]daily break down'!$E:$E,"")</f>
        <v>CENTRE</v>
      </c>
      <c r="D1595" s="1" t="s">
        <v>11</v>
      </c>
      <c r="E1595" s="1" t="s">
        <v>12</v>
      </c>
      <c r="F1595" s="3" t="s">
        <v>37</v>
      </c>
      <c r="G1595" s="1" t="s">
        <v>2612</v>
      </c>
      <c r="H1595" s="42" t="str">
        <f>_xlfn.XLOOKUP(B1595,[2]CALCULATION!$B:$B,[2]CALCULATION!$H:$H,"")</f>
        <v>ZTE</v>
      </c>
      <c r="I1595" s="34">
        <v>0</v>
      </c>
      <c r="J1595" s="34">
        <v>0</v>
      </c>
      <c r="K1595" s="34">
        <v>6.7523606509661188E-2</v>
      </c>
      <c r="L1595" s="34">
        <v>0</v>
      </c>
      <c r="M1595" s="34">
        <v>0</v>
      </c>
      <c r="N1595" s="34">
        <v>0</v>
      </c>
      <c r="O1595" s="34">
        <v>0</v>
      </c>
      <c r="P1595" s="34">
        <v>0</v>
      </c>
      <c r="Q1595" s="34">
        <v>0</v>
      </c>
      <c r="R1595" s="34">
        <v>0</v>
      </c>
      <c r="S1595" s="35">
        <v>0</v>
      </c>
      <c r="T1595" s="35">
        <v>0</v>
      </c>
      <c r="U1595" s="35">
        <v>0</v>
      </c>
      <c r="V1595" s="35">
        <v>0</v>
      </c>
      <c r="W1595" s="35">
        <v>0</v>
      </c>
      <c r="X1595" s="35">
        <v>0</v>
      </c>
      <c r="Y1595" s="35">
        <v>0</v>
      </c>
      <c r="Z1595" s="35">
        <v>0</v>
      </c>
      <c r="AA1595" s="35">
        <v>0</v>
      </c>
      <c r="AB1595" s="35">
        <v>0</v>
      </c>
      <c r="AC1595" s="35">
        <v>0</v>
      </c>
      <c r="AD1595" s="35">
        <v>0</v>
      </c>
      <c r="AE1595" s="58" t="s">
        <v>5560</v>
      </c>
      <c r="AF1595" s="58"/>
      <c r="AG1595" s="57" t="str" cm="1">
        <f t="array" ref="AG1595">IFERROR(_xlfn.IFS(
AI1595="MPR ISSUE","PDH",
AI1595="BSS Hardware Issue","BSS",
AI1595="Sites strategiques, MLL, Pylone, etc.","ENVTECH",
AI1595="AKTIVCO DEFAUT GE &amp; POWER Cabinet","AKTIVCO",
AI1595="AKTIVCO Coupure ENEO &amp; Baisse de tension","AKTIVCO GRID ONLY",
AI1595="Coupure ENEO &amp; Baisse de tension","IHS GRID ONLY",
AI1595="Defaut GE &amp; POWER Cabinet","IHS",
AI1595="Sharing","Partners",
AI1595="Sites strategiques &amp; DataCenter","SST &amp; DC",
AI1595="Exclu","Exclu",
AI1595="SAT","SAT",
AI1595="SPARE-ISSUE","SPARE-ISSUE",
AI1595="Fiber CAmtel","TRANS_FO_CAMTEL",
AI1595="Fiber AOF","Fiber AOF",
AI1595="Projet OCM (HUAWEI)","TRAVAUX-HUAWEI",
AI1595="Projet OCM (NOKIA)","TRAVAUX-NOKIA",
AI1595="ACCESS-ISSUE","ACCESS-ISSUE",
AI1595="Projet OCM (ZTE, NOKIA, autres projets)","TRAVAUX OCM",
AI1595="No root CAuse","No root cause",
AI1595="ODU HS","PDH",
AI1595="IP &amp; VLAN","PDH",
AI1595="Warehouse HUAWEI","SPARE-ISSUE",
AI1595="SPARE-HS","SPARE-ISSUE",
AI1595="Power Telco","BSS",AI1595="no impacts","no impacts"
),"")</f>
        <v>no impacts</v>
      </c>
      <c r="AH1595" s="57" t="str" cm="1">
        <f t="array" ref="AH1595">IFERROR(_xlfn.IFS(
AI1595="MPR ISSUE","TX ISSUE",
AI1595="BSS Hardware Issue","RAN ISSUE",
AI1595="Sites strategiques, MLL, Pylone, etc.","ENVTECH",
AI1595="AKTIVCO DEFAUT GE &amp; POWER Cabinet","POWER ISSUE",
AI1595="AKTIVCO Coupure ENEO &amp; Baisse de tension","POWER ISSUE",
AI1595="Coupure ENEO &amp; Baisse de tension","POWER ISSUE",
AI1595="Defaut GE &amp; POWER Cabinet","POWER ISSUE",
AI1595="Sharing","POWER ISSUE",
AI1595="Sites strategiques &amp; DataCenter","POWER ISSUE",
AI1595="Exclu","Exclu",
AI1595="SAT","TX ISSUE",
AI1595="SPARE-ISSUE","SPARE-ISSUE",
AI1595="Fiber CAmtel","TX ISSUE",
AI1595="Fiber AOF","TX ISSUE",
AI1595="Projet OCM (HUAWEI)","TRAVAUX-HUAWEI",
AI1595="Projet OCM (NOKIA)","TRAVAUX -NOKIA",
AI1595="ACCESS-ISSUE","ACCESS-ISSUE",
AI1595="Projet OCM (ZTE, NOKIA, autres projets)","TRAVAUX OCM",
AI1595="No root CAuse","No root cause",
AI1595="ODU HS","TX ISSUE",
AI1595="IP &amp; VLAN","TX ISSUE",
AI1595="Warehouse HUAWEI","SPARE-ISSUE",
AI1595="SPARE-HS","SPARE-ISSUE",
AI1595="Power Telco","RAN ISSUE",AI1595="no impacts","no impacts"
),"")</f>
        <v>no impacts</v>
      </c>
      <c r="AI1595" s="85" t="s">
        <v>5998</v>
      </c>
      <c r="AJ1595" s="57" t="str" cm="1">
        <f t="array" ref="AJ1595">IFERROR(_xlfn.IFS(
AI1595="MPR ISSUE","ACTIVE",
AI1595="BSS Hardware Issue","ACTIVE",
AI1595="Sites strategiques, MLL, Pylone, etc.","PASSIVE",
AI1595="AKTIVCO DEFAUT GE &amp; POWER Cabinet","PASSIVE",
AI1595="AKTIVCO Coupure ENEO &amp; Baisse de tension","PASSIVE",
AI1595="Coupure ENEO &amp; Baisse de tension","PASSIVE",
AI1595="Defaut GE &amp; POWER Cabinet","PASSIVE",
AI1595="Sharing","PASSIVE",
AI1595="Sites strategiques &amp; DataCenter","PASSIVE",
AI1595="Exclu","Exclu",
AI1595="SAT","ACTIVE",
AI1595="SPARE-ISSUE","SPARE-ISSUE",
AI1595="Fiber CAmtel","ACTIVE",
AI1595="Fiber AOF","ACTIVE",
AI1595="Projet OCM (HUAWEI)","PLANNED WORKS",
AI1595="Projet OCM (NOKIA)","PLANNED WORKS",
AI1595="ACCESS-ISSUE","ACCESS-ISSUE",
AI1595="Projet OCM (ZTE, NOKIA, autres projets)","PLANNED WORKS",
AI1595="No root CAuse","No root cause",
AI1595="ODU HS","ACTIVE",
AI1595="IP &amp; VLAN","ACTIVE",
AI1595="Warehouse HUAWEI","SPARE-ISSUE",
AI1595="SPARE-HS","SPARE-ISSUE",
AI1595="Power Telco","ACTIVE", AI1595="no impacts","no impacts"
),"")</f>
        <v>no impacts</v>
      </c>
      <c r="AK1595" s="23" t="s">
        <v>5537</v>
      </c>
      <c r="AL1595" s="23" t="str">
        <f t="shared" ref="AL1595:AL1615" si="41">B1595</f>
        <v>CTR_136</v>
      </c>
      <c r="AN1595" s="9" t="s">
        <v>5537</v>
      </c>
      <c r="AO1595" s="23" t="str">
        <f>_xlfn.XLOOKUP(B1595,'INCIDENT-05-03-2026'!E:E,'INCIDENT-05-03-2026'!F:F,"")</f>
        <v/>
      </c>
      <c r="AP1595" s="7" t="s">
        <v>5537</v>
      </c>
      <c r="AQ1595" s="6"/>
      <c r="AR1595" s="7"/>
      <c r="AS1595" s="3" t="str">
        <f>_xlfn.XLOOKUP(B1595,'[3]tt num | region | site id'!$C:$C,'[3]tt num | region | site id'!$Q:$Q,"")</f>
        <v/>
      </c>
      <c r="AT1595" s="24" t="str">
        <f>_xlfn.XLOOKUP(B1595,'[4]Cells Huawei 03052026 12h'!$B:$B,'[4]Cells Huawei 03052026 12h'!$T:$T,"")</f>
        <v/>
      </c>
      <c r="AU1595" s="24" t="str">
        <f>_xlfn.XLOOKUP(B1595,'[5]cells down 02052026 8h50'!$B:$B,'[5]cells down 02052026 8h50'!$R:$R,"")</f>
        <v/>
      </c>
      <c r="AV1595" s="24" t="str">
        <f>_xlfn.XLOOKUP(B1595,'[5]cells down 02052026 13h50'!$B:$B,'[5]cells down 02052026 13h50'!$R:$R,"")</f>
        <v/>
      </c>
      <c r="AW1595" s="24" t="str">
        <f>_xlfn.XLOOKUP(B1595,'[5]cells down 02052026 13h50'!$B:$B,'[5]cells down 02052026 13h50'!$R:$R,"")</f>
        <v/>
      </c>
      <c r="AX1595" s="24" t="str">
        <f>_xlfn.XLOOKUP(B1595,'[6]cell downs 03052026 8h40 '!$B:$B,'[6]cell downs 03052026 8h40 '!$R:$R,"")</f>
        <v/>
      </c>
      <c r="AY1595" s="24" t="str">
        <f>_xlfn.XLOOKUP(B1595,'[7]ALL SITES DOWN'!$D:$D,'[7]ALL SITES DOWN'!$J:$J,"")</f>
        <v/>
      </c>
      <c r="AZ1595" s="24" t="str">
        <f>_xlfn.XLOOKUP(B1595,'[8]ALL SITES DOWN'!$D:$D,'[8]ALL SITES DOWN'!$J:$J,"")</f>
        <v/>
      </c>
      <c r="BA1595" s="9" t="str">
        <f>_xlfn.XLOOKUP(B1595,[9]sheet1!$AC:$AC,[9]sheet1!$AF:$AF,"")</f>
        <v/>
      </c>
      <c r="BB1595" s="14" t="s">
        <v>5537</v>
      </c>
      <c r="BC1595" s="14" t="s">
        <v>5537</v>
      </c>
      <c r="BD1595" s="14" t="str">
        <f>_xlfn.XLOOKUP(B1595,'[10]cell downs 18042026 17h'!$B:$B,'[10]cell downs 18042026 17h'!$B:$B,"")</f>
        <v/>
      </c>
      <c r="BE1595" s="14" t="str">
        <f>_xlfn.XLOOKUP(B1595,'[11]Cells Huawei 19042026 15h'!$B:$B,'[11]Cells Huawei 19042026 15h'!$B:$B,"")</f>
        <v/>
      </c>
      <c r="BF1595" s="9" t="str">
        <f>_xlfn.XLOOKUP(B1595,'[12]cells down 19042026 9H40'!$B:$B,'[12]cells down 19042026 9H40'!$B:$B,"")</f>
        <v/>
      </c>
      <c r="BG1595" s="9" t="s">
        <v>4578</v>
      </c>
      <c r="BH1595" s="9" t="s">
        <v>318</v>
      </c>
    </row>
    <row r="1596" spans="1:60" s="9" customFormat="1" ht="16.95" customHeight="1" x14ac:dyDescent="0.3">
      <c r="A1596" s="1" t="s">
        <v>3089</v>
      </c>
      <c r="B1596" s="8" t="s">
        <v>3907</v>
      </c>
      <c r="C1596" s="3" t="str">
        <f>_xlfn.XLOOKUP(B1596,'[1]daily break down'!$D:$D,'[1]daily break down'!$E:$E,"")</f>
        <v>EXTREME-NORD</v>
      </c>
      <c r="D1596" s="1" t="s">
        <v>11</v>
      </c>
      <c r="E1596" s="1" t="s">
        <v>12</v>
      </c>
      <c r="F1596" s="3" t="s">
        <v>55</v>
      </c>
      <c r="G1596" s="1" t="s">
        <v>3089</v>
      </c>
      <c r="H1596" s="40" t="str">
        <f>_xlfn.XLOOKUP(B1596,[2]CALCULATION!$B:$B,[2]CALCULATION!$H:$H,"")</f>
        <v>HUAWEI</v>
      </c>
      <c r="I1596" s="34">
        <v>0</v>
      </c>
      <c r="J1596" s="34">
        <v>0</v>
      </c>
      <c r="K1596" s="34">
        <v>0</v>
      </c>
      <c r="L1596" s="34">
        <v>0</v>
      </c>
      <c r="M1596" s="34">
        <v>0</v>
      </c>
      <c r="N1596" s="34">
        <v>0</v>
      </c>
      <c r="O1596" s="34">
        <v>0</v>
      </c>
      <c r="P1596" s="34">
        <v>0</v>
      </c>
      <c r="Q1596" s="34">
        <v>0</v>
      </c>
      <c r="R1596" s="34">
        <v>0</v>
      </c>
      <c r="S1596" s="35">
        <v>0</v>
      </c>
      <c r="T1596" s="35">
        <v>0</v>
      </c>
      <c r="U1596" s="35">
        <v>0</v>
      </c>
      <c r="V1596" s="35">
        <v>0</v>
      </c>
      <c r="W1596" s="35">
        <v>0</v>
      </c>
      <c r="X1596" s="35">
        <v>0</v>
      </c>
      <c r="Y1596" s="35">
        <v>0</v>
      </c>
      <c r="Z1596" s="35">
        <v>0</v>
      </c>
      <c r="AA1596" s="35">
        <v>0</v>
      </c>
      <c r="AB1596" s="35">
        <v>0</v>
      </c>
      <c r="AC1596" s="35">
        <v>0</v>
      </c>
      <c r="AD1596" s="35">
        <v>0</v>
      </c>
      <c r="AE1596" s="58" t="s">
        <v>5603</v>
      </c>
      <c r="AF1596" s="58"/>
      <c r="AG1596" s="57" t="str" cm="1">
        <f t="array" ref="AG1596">IFERROR(_xlfn.IFS(
AI1596="MPR ISSUE","PDH",
AI1596="BSS Hardware Issue","BSS",
AI1596="Sites strategiques, MLL, Pylone, etc.","ENVTECH",
AI1596="AKTIVCO DEFAUT GE &amp; POWER Cabinet","AKTIVCO",
AI1596="AKTIVCO Coupure ENEO &amp; Baisse de tension","AKTIVCO GRID ONLY",
AI1596="Coupure ENEO &amp; Baisse de tension","IHS GRID ONLY",
AI1596="Defaut GE &amp; POWER Cabinet","IHS",
AI1596="Sharing","Partners",
AI1596="Sites strategiques &amp; DataCenter","SST &amp; DC",
AI1596="Exclu","Exclu",
AI1596="SAT","SAT",
AI1596="SPARE-ISSUE","SPARE-ISSUE",
AI1596="Fiber CAmtel","TRANS_FO_CAMTEL",
AI1596="Fiber AOF","Fiber AOF",
AI1596="Projet OCM (HUAWEI)","TRAVAUX-HUAWEI",
AI1596="Projet OCM (NOKIA)","TRAVAUX-NOKIA",
AI1596="ACCESS-ISSUE","ACCESS-ISSUE",
AI1596="Projet OCM (ZTE, NOKIA, autres projets)","TRAVAUX OCM",
AI1596="No root CAuse","No root cause",
AI1596="ODU HS","PDH",
AI1596="IP &amp; VLAN","PDH",
AI1596="Warehouse HUAWEI","SPARE-ISSUE",
AI1596="SPARE-HS","SPARE-ISSUE",
AI1596="Power Telco","BSS",AI1596="no impacts","no impacts"
),"")</f>
        <v>no impacts</v>
      </c>
      <c r="AH1596" s="57" t="str" cm="1">
        <f t="array" ref="AH1596">IFERROR(_xlfn.IFS(
AI1596="MPR ISSUE","TX ISSUE",
AI1596="BSS Hardware Issue","RAN ISSUE",
AI1596="Sites strategiques, MLL, Pylone, etc.","ENVTECH",
AI1596="AKTIVCO DEFAUT GE &amp; POWER Cabinet","POWER ISSUE",
AI1596="AKTIVCO Coupure ENEO &amp; Baisse de tension","POWER ISSUE",
AI1596="Coupure ENEO &amp; Baisse de tension","POWER ISSUE",
AI1596="Defaut GE &amp; POWER Cabinet","POWER ISSUE",
AI1596="Sharing","POWER ISSUE",
AI1596="Sites strategiques &amp; DataCenter","POWER ISSUE",
AI1596="Exclu","Exclu",
AI1596="SAT","TX ISSUE",
AI1596="SPARE-ISSUE","SPARE-ISSUE",
AI1596="Fiber CAmtel","TX ISSUE",
AI1596="Fiber AOF","TX ISSUE",
AI1596="Projet OCM (HUAWEI)","TRAVAUX-HUAWEI",
AI1596="Projet OCM (NOKIA)","TRAVAUX -NOKIA",
AI1596="ACCESS-ISSUE","ACCESS-ISSUE",
AI1596="Projet OCM (ZTE, NOKIA, autres projets)","TRAVAUX OCM",
AI1596="No root CAuse","No root cause",
AI1596="ODU HS","TX ISSUE",
AI1596="IP &amp; VLAN","TX ISSUE",
AI1596="Warehouse HUAWEI","SPARE-ISSUE",
AI1596="SPARE-HS","SPARE-ISSUE",
AI1596="Power Telco","RAN ISSUE",AI1596="no impacts","no impacts"
),"")</f>
        <v>no impacts</v>
      </c>
      <c r="AI1596" s="85" t="s">
        <v>5998</v>
      </c>
      <c r="AJ1596" s="57" t="str" cm="1">
        <f t="array" ref="AJ1596">IFERROR(_xlfn.IFS(
AI1596="MPR ISSUE","ACTIVE",
AI1596="BSS Hardware Issue","ACTIVE",
AI1596="Sites strategiques, MLL, Pylone, etc.","PASSIVE",
AI1596="AKTIVCO DEFAUT GE &amp; POWER Cabinet","PASSIVE",
AI1596="AKTIVCO Coupure ENEO &amp; Baisse de tension","PASSIVE",
AI1596="Coupure ENEO &amp; Baisse de tension","PASSIVE",
AI1596="Defaut GE &amp; POWER Cabinet","PASSIVE",
AI1596="Sharing","PASSIVE",
AI1596="Sites strategiques &amp; DataCenter","PASSIVE",
AI1596="Exclu","Exclu",
AI1596="SAT","ACTIVE",
AI1596="SPARE-ISSUE","SPARE-ISSUE",
AI1596="Fiber CAmtel","ACTIVE",
AI1596="Fiber AOF","ACTIVE",
AI1596="Projet OCM (HUAWEI)","PLANNED WORKS",
AI1596="Projet OCM (NOKIA)","PLANNED WORKS",
AI1596="ACCESS-ISSUE","ACCESS-ISSUE",
AI1596="Projet OCM (ZTE, NOKIA, autres projets)","PLANNED WORKS",
AI1596="No root CAuse","No root cause",
AI1596="ODU HS","ACTIVE",
AI1596="IP &amp; VLAN","ACTIVE",
AI1596="Warehouse HUAWEI","SPARE-ISSUE",
AI1596="SPARE-HS","SPARE-ISSUE",
AI1596="Power Telco","ACTIVE", AI1596="no impacts","no impacts"
),"")</f>
        <v>no impacts</v>
      </c>
      <c r="AK1596" s="23" t="s">
        <v>5537</v>
      </c>
      <c r="AL1596" s="23" t="str">
        <f t="shared" si="41"/>
        <v>EXN_018</v>
      </c>
      <c r="AN1596" s="9" t="s">
        <v>5537</v>
      </c>
      <c r="AO1596" s="23" t="str">
        <f>_xlfn.XLOOKUP(B1596,'INCIDENT-05-03-2026'!E:E,'INCIDENT-05-03-2026'!F:F,"")</f>
        <v/>
      </c>
      <c r="AP1596" s="7" t="s">
        <v>5537</v>
      </c>
      <c r="AQ1596" s="6"/>
      <c r="AR1596" s="7"/>
      <c r="AS1596" s="3" t="str">
        <f>_xlfn.XLOOKUP(B1596,'[3]tt num | region | site id'!$C:$C,'[3]tt num | region | site id'!$Q:$Q,"")</f>
        <v/>
      </c>
      <c r="AT1596" s="24" t="str">
        <f>_xlfn.XLOOKUP(B1596,'[4]Cells Huawei 03052026 12h'!$B:$B,'[4]Cells Huawei 03052026 12h'!$T:$T,"")</f>
        <v/>
      </c>
      <c r="AU1596" s="24" t="str">
        <f>_xlfn.XLOOKUP(B1596,'[5]cells down 02052026 8h50'!$B:$B,'[5]cells down 02052026 8h50'!$R:$R,"")</f>
        <v/>
      </c>
      <c r="AV1596" s="24" t="str">
        <f>_xlfn.XLOOKUP(B1596,'[5]cells down 02052026 13h50'!$B:$B,'[5]cells down 02052026 13h50'!$R:$R,"")</f>
        <v/>
      </c>
      <c r="AW1596" s="24" t="str">
        <f>_xlfn.XLOOKUP(B1596,'[5]cells down 02052026 13h50'!$B:$B,'[5]cells down 02052026 13h50'!$R:$R,"")</f>
        <v/>
      </c>
      <c r="AX1596" s="24" t="str">
        <f>_xlfn.XLOOKUP(B1596,'[6]cell downs 03052026 8h40 '!$B:$B,'[6]cell downs 03052026 8h40 '!$R:$R,"")</f>
        <v/>
      </c>
      <c r="AY1596" s="24" t="str">
        <f>_xlfn.XLOOKUP(B1596,'[7]ALL SITES DOWN'!$D:$D,'[7]ALL SITES DOWN'!$J:$J,"")</f>
        <v/>
      </c>
      <c r="AZ1596" s="24" t="str">
        <f>_xlfn.XLOOKUP(B1596,'[8]ALL SITES DOWN'!$D:$D,'[8]ALL SITES DOWN'!$J:$J,"")</f>
        <v/>
      </c>
      <c r="BA1596" s="9" t="str">
        <f>_xlfn.XLOOKUP(B1596,[9]sheet1!$AC:$AC,[9]sheet1!$AF:$AF,"")</f>
        <v/>
      </c>
      <c r="BB1596" s="14" t="s">
        <v>5537</v>
      </c>
      <c r="BC1596" s="14" t="s">
        <v>5537</v>
      </c>
      <c r="BD1596" s="14" t="str">
        <f>_xlfn.XLOOKUP(B1596,'[10]cell downs 18042026 17h'!$B:$B,'[10]cell downs 18042026 17h'!$B:$B,"")</f>
        <v/>
      </c>
      <c r="BE1596" s="14" t="str">
        <f>_xlfn.XLOOKUP(B1596,'[11]Cells Huawei 19042026 15h'!$B:$B,'[11]Cells Huawei 19042026 15h'!$B:$B,"")</f>
        <v>EXN_018</v>
      </c>
      <c r="BF1596" s="9" t="str">
        <f>_xlfn.XLOOKUP(B1596,'[12]cells down 19042026 9H40'!$B:$B,'[12]cells down 19042026 9H40'!$B:$B,"")</f>
        <v/>
      </c>
      <c r="BG1596" s="9" t="s">
        <v>3907</v>
      </c>
      <c r="BH1596" s="9" t="s">
        <v>302</v>
      </c>
    </row>
    <row r="1597" spans="1:60" s="9" customFormat="1" x14ac:dyDescent="0.3">
      <c r="A1597" s="1" t="s">
        <v>3456</v>
      </c>
      <c r="B1597" s="8" t="s">
        <v>3457</v>
      </c>
      <c r="C1597" s="3" t="str">
        <f>_xlfn.XLOOKUP(B1597,'[1]daily break down'!$D:$D,'[1]daily break down'!$E:$E,"")</f>
        <v>ADAMAOUA</v>
      </c>
      <c r="D1597" s="1" t="s">
        <v>11</v>
      </c>
      <c r="E1597" s="1" t="s">
        <v>12</v>
      </c>
      <c r="F1597" s="3" t="s">
        <v>90</v>
      </c>
      <c r="G1597" s="1" t="s">
        <v>3458</v>
      </c>
      <c r="H1597" s="41" t="str">
        <f>_xlfn.XLOOKUP(B1597,[2]CALCULATION!$B:$B,[2]CALCULATION!$H:$H,"")</f>
        <v>NOKIA</v>
      </c>
      <c r="I1597" s="34">
        <v>0</v>
      </c>
      <c r="J1597" s="34">
        <v>0</v>
      </c>
      <c r="K1597" s="34">
        <v>0</v>
      </c>
      <c r="L1597" s="34">
        <v>0</v>
      </c>
      <c r="M1597" s="34">
        <v>0</v>
      </c>
      <c r="N1597" s="34">
        <v>0</v>
      </c>
      <c r="O1597" s="34">
        <v>0</v>
      </c>
      <c r="P1597" s="34">
        <v>0</v>
      </c>
      <c r="Q1597" s="34">
        <v>1.7837142801515253E-3</v>
      </c>
      <c r="R1597" s="34">
        <v>0</v>
      </c>
      <c r="S1597" s="35">
        <v>0</v>
      </c>
      <c r="T1597" s="35">
        <v>124913.48296692948</v>
      </c>
      <c r="U1597" s="35">
        <v>0</v>
      </c>
      <c r="V1597" s="35">
        <v>0</v>
      </c>
      <c r="W1597" s="35">
        <v>0</v>
      </c>
      <c r="X1597" s="35">
        <v>0</v>
      </c>
      <c r="Y1597" s="35">
        <v>0</v>
      </c>
      <c r="Z1597" s="35">
        <v>0</v>
      </c>
      <c r="AA1597" s="35">
        <v>0</v>
      </c>
      <c r="AB1597" s="35">
        <v>0</v>
      </c>
      <c r="AC1597" s="35">
        <v>0</v>
      </c>
      <c r="AD1597" s="35">
        <v>0</v>
      </c>
      <c r="AE1597" s="58" t="s">
        <v>5560</v>
      </c>
      <c r="AF1597" s="58"/>
      <c r="AG1597" s="57" t="str" cm="1">
        <f t="array" ref="AG1597">IFERROR(_xlfn.IFS(
AI1597="MPR ISSUE","PDH",
AI1597="BSS Hardware Issue","BSS",
AI1597="Sites strategiques, MLL, Pylone, etc.","ENVTECH",
AI1597="AKTIVCO DEFAUT GE &amp; POWER Cabinet","AKTIVCO",
AI1597="AKTIVCO Coupure ENEO &amp; Baisse de tension","AKTIVCO GRID ONLY",
AI1597="Coupure ENEO &amp; Baisse de tension","IHS GRID ONLY",
AI1597="Defaut GE &amp; POWER Cabinet","IHS",
AI1597="Sharing","Partners",
AI1597="Sites strategiques &amp; DataCenter","SST &amp; DC",
AI1597="Exclu","Exclu",
AI1597="SAT","SAT",
AI1597="SPARE-ISSUE","SPARE-ISSUE",
AI1597="Fiber CAmtel","TRANS_FO_CAMTEL",
AI1597="Fiber AOF","Fiber AOF",
AI1597="Projet OCM (HUAWEI)","TRAVAUX-HUAWEI",
AI1597="Projet OCM (NOKIA)","TRAVAUX-NOKIA",
AI1597="ACCESS-ISSUE","ACCESS-ISSUE",
AI1597="Projet OCM (ZTE, NOKIA, autres projets)","TRAVAUX OCM",
AI1597="No root CAuse","No root cause",
AI1597="ODU HS","PDH",
AI1597="IP &amp; VLAN","PDH",
AI1597="Warehouse HUAWEI","SPARE-ISSUE",
AI1597="SPARE-HS","SPARE-ISSUE",
AI1597="Power Telco","BSS",AI1597="no impacts","no impacts"
),"")</f>
        <v>no impacts</v>
      </c>
      <c r="AH1597" s="57" t="str" cm="1">
        <f t="array" ref="AH1597">IFERROR(_xlfn.IFS(
AI1597="MPR ISSUE","TX ISSUE",
AI1597="BSS Hardware Issue","RAN ISSUE",
AI1597="Sites strategiques, MLL, Pylone, etc.","ENVTECH",
AI1597="AKTIVCO DEFAUT GE &amp; POWER Cabinet","POWER ISSUE",
AI1597="AKTIVCO Coupure ENEO &amp; Baisse de tension","POWER ISSUE",
AI1597="Coupure ENEO &amp; Baisse de tension","POWER ISSUE",
AI1597="Defaut GE &amp; POWER Cabinet","POWER ISSUE",
AI1597="Sharing","POWER ISSUE",
AI1597="Sites strategiques &amp; DataCenter","POWER ISSUE",
AI1597="Exclu","Exclu",
AI1597="SAT","TX ISSUE",
AI1597="SPARE-ISSUE","SPARE-ISSUE",
AI1597="Fiber CAmtel","TX ISSUE",
AI1597="Fiber AOF","TX ISSUE",
AI1597="Projet OCM (HUAWEI)","TRAVAUX-HUAWEI",
AI1597="Projet OCM (NOKIA)","TRAVAUX -NOKIA",
AI1597="ACCESS-ISSUE","ACCESS-ISSUE",
AI1597="Projet OCM (ZTE, NOKIA, autres projets)","TRAVAUX OCM",
AI1597="No root CAuse","No root cause",
AI1597="ODU HS","TX ISSUE",
AI1597="IP &amp; VLAN","TX ISSUE",
AI1597="Warehouse HUAWEI","SPARE-ISSUE",
AI1597="SPARE-HS","SPARE-ISSUE",
AI1597="Power Telco","RAN ISSUE",AI1597="no impacts","no impacts"
),"")</f>
        <v>no impacts</v>
      </c>
      <c r="AI1597" s="85" t="s">
        <v>5998</v>
      </c>
      <c r="AJ1597" s="57" t="str" cm="1">
        <f t="array" ref="AJ1597">IFERROR(_xlfn.IFS(
AI1597="MPR ISSUE","ACTIVE",
AI1597="BSS Hardware Issue","ACTIVE",
AI1597="Sites strategiques, MLL, Pylone, etc.","PASSIVE",
AI1597="AKTIVCO DEFAUT GE &amp; POWER Cabinet","PASSIVE",
AI1597="AKTIVCO Coupure ENEO &amp; Baisse de tension","PASSIVE",
AI1597="Coupure ENEO &amp; Baisse de tension","PASSIVE",
AI1597="Defaut GE &amp; POWER Cabinet","PASSIVE",
AI1597="Sharing","PASSIVE",
AI1597="Sites strategiques &amp; DataCenter","PASSIVE",
AI1597="Exclu","Exclu",
AI1597="SAT","ACTIVE",
AI1597="SPARE-ISSUE","SPARE-ISSUE",
AI1597="Fiber CAmtel","ACTIVE",
AI1597="Fiber AOF","ACTIVE",
AI1597="Projet OCM (HUAWEI)","PLANNED WORKS",
AI1597="Projet OCM (NOKIA)","PLANNED WORKS",
AI1597="ACCESS-ISSUE","ACCESS-ISSUE",
AI1597="Projet OCM (ZTE, NOKIA, autres projets)","PLANNED WORKS",
AI1597="No root CAuse","No root cause",
AI1597="ODU HS","ACTIVE",
AI1597="IP &amp; VLAN","ACTIVE",
AI1597="Warehouse HUAWEI","SPARE-ISSUE",
AI1597="SPARE-HS","SPARE-ISSUE",
AI1597="Power Telco","ACTIVE", AI1597="no impacts","no impacts"
),"")</f>
        <v>no impacts</v>
      </c>
      <c r="AK1597" s="23" t="s">
        <v>5537</v>
      </c>
      <c r="AL1597" s="23" t="str">
        <f t="shared" si="41"/>
        <v>ADM_032</v>
      </c>
      <c r="AN1597" s="9" t="s">
        <v>5537</v>
      </c>
      <c r="AO1597" s="23" t="str">
        <f>_xlfn.XLOOKUP(B1597,'INCIDENT-05-03-2026'!E:E,'INCIDENT-05-03-2026'!F:F,"")</f>
        <v/>
      </c>
      <c r="AP1597" s="7" t="s">
        <v>5537</v>
      </c>
      <c r="AQ1597" s="6"/>
      <c r="AR1597" s="7"/>
      <c r="AS1597" s="3" t="str">
        <f>_xlfn.XLOOKUP(B1597,'[3]tt num | region | site id'!$C:$C,'[3]tt num | region | site id'!$Q:$Q,"")</f>
        <v/>
      </c>
      <c r="AT1597" s="24" t="str">
        <f>_xlfn.XLOOKUP(B1597,'[4]Cells Huawei 03052026 12h'!$B:$B,'[4]Cells Huawei 03052026 12h'!$T:$T,"")</f>
        <v/>
      </c>
      <c r="AU1597" s="24" t="str">
        <f>_xlfn.XLOOKUP(B1597,'[5]cells down 02052026 8h50'!$B:$B,'[5]cells down 02052026 8h50'!$R:$R,"")</f>
        <v/>
      </c>
      <c r="AV1597" s="24" t="str">
        <f>_xlfn.XLOOKUP(B1597,'[5]cells down 02052026 13h50'!$B:$B,'[5]cells down 02052026 13h50'!$R:$R,"")</f>
        <v/>
      </c>
      <c r="AW1597" s="24" t="str">
        <f>_xlfn.XLOOKUP(B1597,'[5]cells down 02052026 13h50'!$B:$B,'[5]cells down 02052026 13h50'!$R:$R,"")</f>
        <v/>
      </c>
      <c r="AX1597" s="24" t="str">
        <f>_xlfn.XLOOKUP(B1597,'[6]cell downs 03052026 8h40 '!$B:$B,'[6]cell downs 03052026 8h40 '!$R:$R,"")</f>
        <v/>
      </c>
      <c r="AY1597" s="24" t="str">
        <f>_xlfn.XLOOKUP(B1597,'[7]ALL SITES DOWN'!$D:$D,'[7]ALL SITES DOWN'!$J:$J,"")</f>
        <v/>
      </c>
      <c r="AZ1597" s="24" t="str">
        <f>_xlfn.XLOOKUP(B1597,'[8]ALL SITES DOWN'!$D:$D,'[8]ALL SITES DOWN'!$J:$J,"")</f>
        <v/>
      </c>
      <c r="BA1597" s="9" t="str">
        <f>_xlfn.XLOOKUP(B1597,[9]sheet1!$AC:$AC,[9]sheet1!$AF:$AF,"")</f>
        <v/>
      </c>
      <c r="BB1597" s="14" t="s">
        <v>5537</v>
      </c>
      <c r="BC1597" s="14" t="s">
        <v>5537</v>
      </c>
      <c r="BD1597" s="14" t="str">
        <f>_xlfn.XLOOKUP(B1597,'[10]cell downs 18042026 17h'!$B:$B,'[10]cell downs 18042026 17h'!$B:$B,"")</f>
        <v/>
      </c>
      <c r="BE1597" s="14" t="str">
        <f>_xlfn.XLOOKUP(B1597,'[11]Cells Huawei 19042026 15h'!$B:$B,'[11]Cells Huawei 19042026 15h'!$B:$B,"")</f>
        <v/>
      </c>
      <c r="BF1597" s="9" t="str">
        <f>_xlfn.XLOOKUP(B1597,'[12]cells down 19042026 9H40'!$B:$B,'[12]cells down 19042026 9H40'!$B:$B,"")</f>
        <v/>
      </c>
      <c r="BG1597" s="9" t="s">
        <v>3457</v>
      </c>
      <c r="BH1597" s="9" t="s">
        <v>5537</v>
      </c>
    </row>
    <row r="1598" spans="1:60" s="9" customFormat="1" x14ac:dyDescent="0.3">
      <c r="A1598" s="1" t="s">
        <v>3894</v>
      </c>
      <c r="B1598" s="8" t="s">
        <v>3895</v>
      </c>
      <c r="C1598" s="3" t="str">
        <f>_xlfn.XLOOKUP(B1598,'[1]daily break down'!$D:$D,'[1]daily break down'!$E:$E,"")</f>
        <v>NORD</v>
      </c>
      <c r="D1598" s="1" t="s">
        <v>11</v>
      </c>
      <c r="E1598" s="1" t="s">
        <v>154</v>
      </c>
      <c r="F1598" s="3" t="s">
        <v>23</v>
      </c>
      <c r="G1598" s="1" t="s">
        <v>3896</v>
      </c>
      <c r="H1598" s="41" t="str">
        <f>_xlfn.XLOOKUP(B1598,[2]CALCULATION!$B:$B,[2]CALCULATION!$H:$H,"")</f>
        <v>NOKIA</v>
      </c>
      <c r="I1598" s="34">
        <v>0</v>
      </c>
      <c r="J1598" s="34">
        <v>0</v>
      </c>
      <c r="K1598" s="34">
        <v>0</v>
      </c>
      <c r="L1598" s="34">
        <v>0</v>
      </c>
      <c r="M1598" s="34">
        <v>0</v>
      </c>
      <c r="N1598" s="34">
        <v>0</v>
      </c>
      <c r="O1598" s="34">
        <v>0</v>
      </c>
      <c r="P1598" s="34">
        <v>0</v>
      </c>
      <c r="Q1598" s="34">
        <v>0</v>
      </c>
      <c r="R1598" s="34">
        <v>0</v>
      </c>
      <c r="S1598" s="35">
        <v>0</v>
      </c>
      <c r="T1598" s="35">
        <v>152572.11313660527</v>
      </c>
      <c r="U1598" s="35">
        <v>0</v>
      </c>
      <c r="V1598" s="35">
        <v>0</v>
      </c>
      <c r="W1598" s="35">
        <v>0</v>
      </c>
      <c r="X1598" s="35">
        <v>0</v>
      </c>
      <c r="Y1598" s="35">
        <v>0</v>
      </c>
      <c r="Z1598" s="35">
        <v>0</v>
      </c>
      <c r="AA1598" s="35">
        <v>0</v>
      </c>
      <c r="AB1598" s="35">
        <v>0</v>
      </c>
      <c r="AC1598" s="35">
        <v>0</v>
      </c>
      <c r="AD1598" s="35">
        <v>0</v>
      </c>
      <c r="AE1598" s="58" t="s">
        <v>5560</v>
      </c>
      <c r="AF1598" s="58"/>
      <c r="AG1598" s="57" t="str" cm="1">
        <f t="array" ref="AG1598">IFERROR(_xlfn.IFS(
AI1598="MPR ISSUE","PDH",
AI1598="BSS Hardware Issue","BSS",
AI1598="Sites strategiques, MLL, Pylone, etc.","ENVTECH",
AI1598="AKTIVCO DEFAUT GE &amp; POWER Cabinet","AKTIVCO",
AI1598="AKTIVCO Coupure ENEO &amp; Baisse de tension","AKTIVCO GRID ONLY",
AI1598="Coupure ENEO &amp; Baisse de tension","IHS GRID ONLY",
AI1598="Defaut GE &amp; POWER Cabinet","IHS",
AI1598="Sharing","Partners",
AI1598="Sites strategiques &amp; DataCenter","SST &amp; DC",
AI1598="Exclu","Exclu",
AI1598="SAT","SAT",
AI1598="SPARE-ISSUE","SPARE-ISSUE",
AI1598="Fiber CAmtel","TRANS_FO_CAMTEL",
AI1598="Fiber AOF","Fiber AOF",
AI1598="Projet OCM (HUAWEI)","TRAVAUX-HUAWEI",
AI1598="Projet OCM (NOKIA)","TRAVAUX-NOKIA",
AI1598="ACCESS-ISSUE","ACCESS-ISSUE",
AI1598="Projet OCM (ZTE, NOKIA, autres projets)","TRAVAUX OCM",
AI1598="No root CAuse","No root cause",
AI1598="ODU HS","PDH",
AI1598="IP &amp; VLAN","PDH",
AI1598="Warehouse HUAWEI","SPARE-ISSUE",
AI1598="SPARE-HS","SPARE-ISSUE",
AI1598="Power Telco","BSS",AI1598="no impacts","no impacts"
),"")</f>
        <v>no impacts</v>
      </c>
      <c r="AH1598" s="57" t="str" cm="1">
        <f t="array" ref="AH1598">IFERROR(_xlfn.IFS(
AI1598="MPR ISSUE","TX ISSUE",
AI1598="BSS Hardware Issue","RAN ISSUE",
AI1598="Sites strategiques, MLL, Pylone, etc.","ENVTECH",
AI1598="AKTIVCO DEFAUT GE &amp; POWER Cabinet","POWER ISSUE",
AI1598="AKTIVCO Coupure ENEO &amp; Baisse de tension","POWER ISSUE",
AI1598="Coupure ENEO &amp; Baisse de tension","POWER ISSUE",
AI1598="Defaut GE &amp; POWER Cabinet","POWER ISSUE",
AI1598="Sharing","POWER ISSUE",
AI1598="Sites strategiques &amp; DataCenter","POWER ISSUE",
AI1598="Exclu","Exclu",
AI1598="SAT","TX ISSUE",
AI1598="SPARE-ISSUE","SPARE-ISSUE",
AI1598="Fiber CAmtel","TX ISSUE",
AI1598="Fiber AOF","TX ISSUE",
AI1598="Projet OCM (HUAWEI)","TRAVAUX-HUAWEI",
AI1598="Projet OCM (NOKIA)","TRAVAUX -NOKIA",
AI1598="ACCESS-ISSUE","ACCESS-ISSUE",
AI1598="Projet OCM (ZTE, NOKIA, autres projets)","TRAVAUX OCM",
AI1598="No root CAuse","No root cause",
AI1598="ODU HS","TX ISSUE",
AI1598="IP &amp; VLAN","TX ISSUE",
AI1598="Warehouse HUAWEI","SPARE-ISSUE",
AI1598="SPARE-HS","SPARE-ISSUE",
AI1598="Power Telco","RAN ISSUE",AI1598="no impacts","no impacts"
),"")</f>
        <v>no impacts</v>
      </c>
      <c r="AI1598" s="85" t="s">
        <v>5998</v>
      </c>
      <c r="AJ1598" s="57" t="str" cm="1">
        <f t="array" ref="AJ1598">IFERROR(_xlfn.IFS(
AI1598="MPR ISSUE","ACTIVE",
AI1598="BSS Hardware Issue","ACTIVE",
AI1598="Sites strategiques, MLL, Pylone, etc.","PASSIVE",
AI1598="AKTIVCO DEFAUT GE &amp; POWER Cabinet","PASSIVE",
AI1598="AKTIVCO Coupure ENEO &amp; Baisse de tension","PASSIVE",
AI1598="Coupure ENEO &amp; Baisse de tension","PASSIVE",
AI1598="Defaut GE &amp; POWER Cabinet","PASSIVE",
AI1598="Sharing","PASSIVE",
AI1598="Sites strategiques &amp; DataCenter","PASSIVE",
AI1598="Exclu","Exclu",
AI1598="SAT","ACTIVE",
AI1598="SPARE-ISSUE","SPARE-ISSUE",
AI1598="Fiber CAmtel","ACTIVE",
AI1598="Fiber AOF","ACTIVE",
AI1598="Projet OCM (HUAWEI)","PLANNED WORKS",
AI1598="Projet OCM (NOKIA)","PLANNED WORKS",
AI1598="ACCESS-ISSUE","ACCESS-ISSUE",
AI1598="Projet OCM (ZTE, NOKIA, autres projets)","PLANNED WORKS",
AI1598="No root CAuse","No root cause",
AI1598="ODU HS","ACTIVE",
AI1598="IP &amp; VLAN","ACTIVE",
AI1598="Warehouse HUAWEI","SPARE-ISSUE",
AI1598="SPARE-HS","SPARE-ISSUE",
AI1598="Power Telco","ACTIVE", AI1598="no impacts","no impacts"
),"")</f>
        <v>no impacts</v>
      </c>
      <c r="AK1598" s="23" t="s">
        <v>5537</v>
      </c>
      <c r="AL1598" s="23" t="str">
        <f t="shared" si="41"/>
        <v>NRD_027</v>
      </c>
      <c r="AN1598" s="9" t="s">
        <v>5537</v>
      </c>
      <c r="AO1598" s="23" t="str">
        <f>_xlfn.XLOOKUP(B1598,'INCIDENT-05-03-2026'!E:E,'INCIDENT-05-03-2026'!F:F,"")</f>
        <v/>
      </c>
      <c r="AP1598" s="7" t="s">
        <v>5537</v>
      </c>
      <c r="AQ1598" s="6"/>
      <c r="AR1598" s="7"/>
      <c r="AS1598" s="3" t="str">
        <f>_xlfn.XLOOKUP(B1598,'[3]tt num | region | site id'!$C:$C,'[3]tt num | region | site id'!$Q:$Q,"")</f>
        <v/>
      </c>
      <c r="AT1598" s="24" t="str">
        <f>_xlfn.XLOOKUP(B1598,'[4]Cells Huawei 03052026 12h'!$B:$B,'[4]Cells Huawei 03052026 12h'!$T:$T,"")</f>
        <v/>
      </c>
      <c r="AU1598" s="24" t="str">
        <f>_xlfn.XLOOKUP(B1598,'[5]cells down 02052026 8h50'!$B:$B,'[5]cells down 02052026 8h50'!$R:$R,"")</f>
        <v/>
      </c>
      <c r="AV1598" s="24" t="str">
        <f>_xlfn.XLOOKUP(B1598,'[5]cells down 02052026 13h50'!$B:$B,'[5]cells down 02052026 13h50'!$R:$R,"")</f>
        <v/>
      </c>
      <c r="AW1598" s="24" t="str">
        <f>_xlfn.XLOOKUP(B1598,'[5]cells down 02052026 13h50'!$B:$B,'[5]cells down 02052026 13h50'!$R:$R,"")</f>
        <v/>
      </c>
      <c r="AX1598" s="24" t="str">
        <f>_xlfn.XLOOKUP(B1598,'[6]cell downs 03052026 8h40 '!$B:$B,'[6]cell downs 03052026 8h40 '!$R:$R,"")</f>
        <v/>
      </c>
      <c r="AY1598" s="24" t="str">
        <f>_xlfn.XLOOKUP(B1598,'[7]ALL SITES DOWN'!$D:$D,'[7]ALL SITES DOWN'!$J:$J,"")</f>
        <v/>
      </c>
      <c r="AZ1598" s="24" t="str">
        <f>_xlfn.XLOOKUP(B1598,'[8]ALL SITES DOWN'!$D:$D,'[8]ALL SITES DOWN'!$J:$J,"")</f>
        <v/>
      </c>
      <c r="BA1598" s="9" t="str">
        <f>_xlfn.XLOOKUP(B1598,[9]sheet1!$AC:$AC,[9]sheet1!$AF:$AF,"")</f>
        <v/>
      </c>
      <c r="BB1598" s="14" t="s">
        <v>5537</v>
      </c>
      <c r="BC1598" s="14" t="s">
        <v>5537</v>
      </c>
      <c r="BD1598" s="14" t="str">
        <f>_xlfn.XLOOKUP(B1598,'[10]cell downs 18042026 17h'!$B:$B,'[10]cell downs 18042026 17h'!$B:$B,"")</f>
        <v/>
      </c>
      <c r="BE1598" s="14" t="str">
        <f>_xlfn.XLOOKUP(B1598,'[11]Cells Huawei 19042026 15h'!$B:$B,'[11]Cells Huawei 19042026 15h'!$B:$B,"")</f>
        <v/>
      </c>
      <c r="BF1598" s="9" t="str">
        <f>_xlfn.XLOOKUP(B1598,'[12]cells down 19042026 9H40'!$B:$B,'[12]cells down 19042026 9H40'!$B:$B,"")</f>
        <v/>
      </c>
      <c r="BG1598" s="9" t="s">
        <v>3895</v>
      </c>
      <c r="BH1598" s="9" t="s">
        <v>154</v>
      </c>
    </row>
    <row r="1599" spans="1:60" s="9" customFormat="1" x14ac:dyDescent="0.3">
      <c r="A1599" s="1" t="s">
        <v>891</v>
      </c>
      <c r="B1599" s="8" t="s">
        <v>892</v>
      </c>
      <c r="C1599" s="3" t="str">
        <f>_xlfn.XLOOKUP(B1599,'[1]daily break down'!$D:$D,'[1]daily break down'!$E:$E,"")</f>
        <v>CENTRE</v>
      </c>
      <c r="D1599" s="1" t="s">
        <v>11</v>
      </c>
      <c r="E1599" s="1" t="str">
        <f>BH1599</f>
        <v>Grid-Gen</v>
      </c>
      <c r="F1599" s="3" t="s">
        <v>226</v>
      </c>
      <c r="G1599" s="1" t="s">
        <v>893</v>
      </c>
      <c r="H1599" s="41" t="str">
        <f>_xlfn.XLOOKUP(B1599,[2]CALCULATION!$B:$B,[2]CALCULATION!$H:$H,"")</f>
        <v>NOKIA</v>
      </c>
      <c r="I1599" s="34">
        <v>0</v>
      </c>
      <c r="J1599" s="34">
        <v>0</v>
      </c>
      <c r="K1599" s="34">
        <v>0</v>
      </c>
      <c r="L1599" s="34">
        <v>0</v>
      </c>
      <c r="M1599" s="34">
        <v>0</v>
      </c>
      <c r="N1599" s="34">
        <v>0</v>
      </c>
      <c r="O1599" s="34">
        <v>0</v>
      </c>
      <c r="P1599" s="34">
        <v>0</v>
      </c>
      <c r="Q1599" s="34">
        <v>0</v>
      </c>
      <c r="R1599" s="34">
        <v>0</v>
      </c>
      <c r="S1599" s="35">
        <v>0</v>
      </c>
      <c r="T1599" s="35">
        <v>0</v>
      </c>
      <c r="U1599" s="35">
        <v>0</v>
      </c>
      <c r="V1599" s="35">
        <v>0</v>
      </c>
      <c r="W1599" s="35">
        <v>0</v>
      </c>
      <c r="X1599" s="35">
        <v>0</v>
      </c>
      <c r="Y1599" s="35">
        <v>0</v>
      </c>
      <c r="Z1599" s="35">
        <v>0</v>
      </c>
      <c r="AA1599" s="35">
        <v>0</v>
      </c>
      <c r="AB1599" s="35">
        <v>0</v>
      </c>
      <c r="AC1599" s="35">
        <v>0</v>
      </c>
      <c r="AD1599" s="35">
        <v>0</v>
      </c>
      <c r="AE1599" s="58" t="s">
        <v>5560</v>
      </c>
      <c r="AF1599" s="58"/>
      <c r="AG1599" s="57" t="str" cm="1">
        <f t="array" ref="AG1599">IFERROR(_xlfn.IFS(
AI1599="MPR ISSUE","PDH",
AI1599="BSS Hardware Issue","BSS",
AI1599="Sites strategiques, MLL, Pylone, etc.","ENVTECH",
AI1599="AKTIVCO DEFAUT GE &amp; POWER Cabinet","AKTIVCO",
AI1599="AKTIVCO Coupure ENEO &amp; Baisse de tension","AKTIVCO GRID ONLY",
AI1599="Coupure ENEO &amp; Baisse de tension","IHS GRID ONLY",
AI1599="Defaut GE &amp; POWER Cabinet","IHS",
AI1599="Sharing","Partners",
AI1599="Sites strategiques &amp; DataCenter","SST &amp; DC",
AI1599="Exclu","Exclu",
AI1599="SAT","SAT",
AI1599="SPARE-ISSUE","SPARE-ISSUE",
AI1599="Fiber CAmtel","TRANS_FO_CAMTEL",
AI1599="Fiber AOF","Fiber AOF",
AI1599="Projet OCM (HUAWEI)","TRAVAUX-HUAWEI",
AI1599="Projet OCM (NOKIA)","TRAVAUX-NOKIA",
AI1599="ACCESS-ISSUE","ACCESS-ISSUE",
AI1599="Projet OCM (ZTE, NOKIA, autres projets)","TRAVAUX OCM",
AI1599="No root CAuse","No root cause",
AI1599="ODU HS","PDH",
AI1599="IP &amp; VLAN","PDH",
AI1599="Warehouse HUAWEI","SPARE-ISSUE",
AI1599="SPARE-HS","SPARE-ISSUE",
AI1599="Power Telco","BSS",AI1599="no impacts","no impacts"
),"")</f>
        <v>no impacts</v>
      </c>
      <c r="AH1599" s="57" t="str" cm="1">
        <f t="array" ref="AH1599">IFERROR(_xlfn.IFS(
AI1599="MPR ISSUE","TX ISSUE",
AI1599="BSS Hardware Issue","RAN ISSUE",
AI1599="Sites strategiques, MLL, Pylone, etc.","ENVTECH",
AI1599="AKTIVCO DEFAUT GE &amp; POWER Cabinet","POWER ISSUE",
AI1599="AKTIVCO Coupure ENEO &amp; Baisse de tension","POWER ISSUE",
AI1599="Coupure ENEO &amp; Baisse de tension","POWER ISSUE",
AI1599="Defaut GE &amp; POWER Cabinet","POWER ISSUE",
AI1599="Sharing","POWER ISSUE",
AI1599="Sites strategiques &amp; DataCenter","POWER ISSUE",
AI1599="Exclu","Exclu",
AI1599="SAT","TX ISSUE",
AI1599="SPARE-ISSUE","SPARE-ISSUE",
AI1599="Fiber CAmtel","TX ISSUE",
AI1599="Fiber AOF","TX ISSUE",
AI1599="Projet OCM (HUAWEI)","TRAVAUX-HUAWEI",
AI1599="Projet OCM (NOKIA)","TRAVAUX -NOKIA",
AI1599="ACCESS-ISSUE","ACCESS-ISSUE",
AI1599="Projet OCM (ZTE, NOKIA, autres projets)","TRAVAUX OCM",
AI1599="No root CAuse","No root cause",
AI1599="ODU HS","TX ISSUE",
AI1599="IP &amp; VLAN","TX ISSUE",
AI1599="Warehouse HUAWEI","SPARE-ISSUE",
AI1599="SPARE-HS","SPARE-ISSUE",
AI1599="Power Telco","RAN ISSUE",AI1599="no impacts","no impacts"
),"")</f>
        <v>no impacts</v>
      </c>
      <c r="AI1599" s="85" t="s">
        <v>5998</v>
      </c>
      <c r="AJ1599" s="57" t="str" cm="1">
        <f t="array" ref="AJ1599">IFERROR(_xlfn.IFS(
AI1599="MPR ISSUE","ACTIVE",
AI1599="BSS Hardware Issue","ACTIVE",
AI1599="Sites strategiques, MLL, Pylone, etc.","PASSIVE",
AI1599="AKTIVCO DEFAUT GE &amp; POWER Cabinet","PASSIVE",
AI1599="AKTIVCO Coupure ENEO &amp; Baisse de tension","PASSIVE",
AI1599="Coupure ENEO &amp; Baisse de tension","PASSIVE",
AI1599="Defaut GE &amp; POWER Cabinet","PASSIVE",
AI1599="Sharing","PASSIVE",
AI1599="Sites strategiques &amp; DataCenter","PASSIVE",
AI1599="Exclu","Exclu",
AI1599="SAT","ACTIVE",
AI1599="SPARE-ISSUE","SPARE-ISSUE",
AI1599="Fiber CAmtel","ACTIVE",
AI1599="Fiber AOF","ACTIVE",
AI1599="Projet OCM (HUAWEI)","PLANNED WORKS",
AI1599="Projet OCM (NOKIA)","PLANNED WORKS",
AI1599="ACCESS-ISSUE","ACCESS-ISSUE",
AI1599="Projet OCM (ZTE, NOKIA, autres projets)","PLANNED WORKS",
AI1599="No root CAuse","No root cause",
AI1599="ODU HS","ACTIVE",
AI1599="IP &amp; VLAN","ACTIVE",
AI1599="Warehouse HUAWEI","SPARE-ISSUE",
AI1599="SPARE-HS","SPARE-ISSUE",
AI1599="Power Telco","ACTIVE", AI1599="no impacts","no impacts"
),"")</f>
        <v>no impacts</v>
      </c>
      <c r="AK1599" s="23" t="s">
        <v>5537</v>
      </c>
      <c r="AL1599" s="23" t="str">
        <f t="shared" si="41"/>
        <v>EST_061</v>
      </c>
      <c r="AN1599" s="9" t="s">
        <v>5537</v>
      </c>
      <c r="AO1599" s="23" t="str">
        <f>_xlfn.XLOOKUP(B1599,'INCIDENT-05-03-2026'!E:E,'INCIDENT-05-03-2026'!F:F,"")</f>
        <v/>
      </c>
      <c r="AP1599" s="7" t="s">
        <v>5537</v>
      </c>
      <c r="AQ1599" s="6"/>
      <c r="AR1599" s="7"/>
      <c r="AS1599" s="3" t="str">
        <f>_xlfn.XLOOKUP(B1599,'[3]tt num | region | site id'!$C:$C,'[3]tt num | region | site id'!$Q:$Q,"")</f>
        <v/>
      </c>
      <c r="AT1599" s="24" t="str">
        <f>_xlfn.XLOOKUP(B1599,'[4]Cells Huawei 03052026 12h'!$B:$B,'[4]Cells Huawei 03052026 12h'!$T:$T,"")</f>
        <v/>
      </c>
      <c r="AU1599" s="24" t="str">
        <f>_xlfn.XLOOKUP(B1599,'[5]cells down 02052026 8h50'!$B:$B,'[5]cells down 02052026 8h50'!$R:$R,"")</f>
        <v/>
      </c>
      <c r="AV1599" s="24" t="str">
        <f>_xlfn.XLOOKUP(B1599,'[5]cells down 02052026 13h50'!$B:$B,'[5]cells down 02052026 13h50'!$R:$R,"")</f>
        <v/>
      </c>
      <c r="AW1599" s="24" t="str">
        <f>_xlfn.XLOOKUP(B1599,'[5]cells down 02052026 13h50'!$B:$B,'[5]cells down 02052026 13h50'!$R:$R,"")</f>
        <v/>
      </c>
      <c r="AX1599" s="24" t="str">
        <f>_xlfn.XLOOKUP(B1599,'[6]cell downs 03052026 8h40 '!$B:$B,'[6]cell downs 03052026 8h40 '!$R:$R,"")</f>
        <v/>
      </c>
      <c r="AY1599" s="24" t="str">
        <f>_xlfn.XLOOKUP(B1599,'[7]ALL SITES DOWN'!$D:$D,'[7]ALL SITES DOWN'!$J:$J,"")</f>
        <v/>
      </c>
      <c r="AZ1599" s="24" t="str">
        <f>_xlfn.XLOOKUP(B1599,'[8]ALL SITES DOWN'!$D:$D,'[8]ALL SITES DOWN'!$J:$J,"")</f>
        <v/>
      </c>
      <c r="BA1599" s="9" t="str">
        <f>_xlfn.XLOOKUP(B1599,[9]sheet1!$AC:$AC,[9]sheet1!$AF:$AF,"")</f>
        <v/>
      </c>
      <c r="BB1599" s="14" t="s">
        <v>5537</v>
      </c>
      <c r="BC1599" s="14" t="s">
        <v>5537</v>
      </c>
      <c r="BD1599" s="14" t="str">
        <f>_xlfn.XLOOKUP(B1599,'[10]cell downs 18042026 17h'!$B:$B,'[10]cell downs 18042026 17h'!$B:$B,"")</f>
        <v/>
      </c>
      <c r="BE1599" s="14" t="str">
        <f>_xlfn.XLOOKUP(B1599,'[11]Cells Huawei 19042026 15h'!$B:$B,'[11]Cells Huawei 19042026 15h'!$B:$B,"")</f>
        <v/>
      </c>
      <c r="BF1599" s="9" t="str">
        <f>_xlfn.XLOOKUP(B1599,'[12]cells down 19042026 9H40'!$B:$B,'[12]cells down 19042026 9H40'!$B:$B,"")</f>
        <v/>
      </c>
      <c r="BG1599" s="9" t="s">
        <v>892</v>
      </c>
      <c r="BH1599" s="9" t="s">
        <v>12</v>
      </c>
    </row>
    <row r="1600" spans="1:60" s="9" customFormat="1" x14ac:dyDescent="0.3">
      <c r="A1600" s="1" t="s">
        <v>3737</v>
      </c>
      <c r="B1600" s="1" t="s">
        <v>3738</v>
      </c>
      <c r="C1600" s="3" t="str">
        <f>_xlfn.XLOOKUP(B1600,'[1]daily break down'!$D:$D,'[1]daily break down'!$E:$E,"")</f>
        <v>SUD-OUEST</v>
      </c>
      <c r="D1600" s="1"/>
      <c r="E1600" s="1"/>
      <c r="F1600" s="3" t="s">
        <v>13</v>
      </c>
      <c r="G1600" s="1" t="s">
        <v>3739</v>
      </c>
      <c r="H1600" s="40" t="str">
        <f>_xlfn.XLOOKUP(B1600,[2]CALCULATION!$B:$B,[2]CALCULATION!$H:$H,"")</f>
        <v>HUAWEI</v>
      </c>
      <c r="I1600" s="34">
        <v>0</v>
      </c>
      <c r="J1600" s="34">
        <v>0</v>
      </c>
      <c r="K1600" s="34">
        <v>0</v>
      </c>
      <c r="L1600" s="34">
        <v>0</v>
      </c>
      <c r="M1600" s="34">
        <v>0</v>
      </c>
      <c r="N1600" s="34">
        <v>0</v>
      </c>
      <c r="O1600" s="34">
        <v>0</v>
      </c>
      <c r="P1600" s="34">
        <v>0</v>
      </c>
      <c r="Q1600" s="34">
        <v>0</v>
      </c>
      <c r="R1600" s="34">
        <v>0</v>
      </c>
      <c r="S1600" s="35">
        <v>0</v>
      </c>
      <c r="T1600" s="35">
        <v>0</v>
      </c>
      <c r="U1600" s="35">
        <v>0</v>
      </c>
      <c r="V1600" s="35">
        <v>0</v>
      </c>
      <c r="W1600" s="35">
        <v>0</v>
      </c>
      <c r="X1600" s="35">
        <v>0</v>
      </c>
      <c r="Y1600" s="35">
        <v>0</v>
      </c>
      <c r="Z1600" s="35">
        <v>0</v>
      </c>
      <c r="AA1600" s="35">
        <v>0</v>
      </c>
      <c r="AB1600" s="35">
        <v>0</v>
      </c>
      <c r="AC1600" s="35">
        <v>0</v>
      </c>
      <c r="AD1600" s="35">
        <v>0</v>
      </c>
      <c r="AE1600" s="58" t="s">
        <v>5603</v>
      </c>
      <c r="AF1600" s="58"/>
      <c r="AG1600" s="57" t="str" cm="1">
        <f t="array" ref="AG1600">IFERROR(_xlfn.IFS(
AI1600="MPR ISSUE","PDH",
AI1600="BSS Hardware Issue","BSS",
AI1600="Sites strategiques, MLL, Pylone, etc.","ENVTECH",
AI1600="AKTIVCO DEFAUT GE &amp; POWER Cabinet","AKTIVCO",
AI1600="AKTIVCO Coupure ENEO &amp; Baisse de tension","AKTIVCO GRID ONLY",
AI1600="Coupure ENEO &amp; Baisse de tension","IHS GRID ONLY",
AI1600="Defaut GE &amp; POWER Cabinet","IHS",
AI1600="Sharing","Partners",
AI1600="Sites strategiques &amp; DataCenter","SST &amp; DC",
AI1600="Exclu","Exclu",
AI1600="SAT","SAT",
AI1600="SPARE-ISSUE","SPARE-ISSUE",
AI1600="Fiber CAmtel","TRANS_FO_CAMTEL",
AI1600="Fiber AOF","Fiber AOF",
AI1600="Projet OCM (HUAWEI)","TRAVAUX-HUAWEI",
AI1600="Projet OCM (NOKIA)","TRAVAUX-NOKIA",
AI1600="ACCESS-ISSUE","ACCESS-ISSUE",
AI1600="Projet OCM (ZTE, NOKIA, autres projets)","TRAVAUX OCM",
AI1600="No root CAuse","No root cause",
AI1600="ODU HS","PDH",
AI1600="IP &amp; VLAN","PDH",
AI1600="Warehouse HUAWEI","SPARE-ISSUE",
AI1600="SPARE-HS","SPARE-ISSUE",
AI1600="Power Telco","BSS",AI1600="no impacts","no impacts"
),"")</f>
        <v>no impacts</v>
      </c>
      <c r="AH1600" s="57" t="str" cm="1">
        <f t="array" ref="AH1600">IFERROR(_xlfn.IFS(
AI1600="MPR ISSUE","TX ISSUE",
AI1600="BSS Hardware Issue","RAN ISSUE",
AI1600="Sites strategiques, MLL, Pylone, etc.","ENVTECH",
AI1600="AKTIVCO DEFAUT GE &amp; POWER Cabinet","POWER ISSUE",
AI1600="AKTIVCO Coupure ENEO &amp; Baisse de tension","POWER ISSUE",
AI1600="Coupure ENEO &amp; Baisse de tension","POWER ISSUE",
AI1600="Defaut GE &amp; POWER Cabinet","POWER ISSUE",
AI1600="Sharing","POWER ISSUE",
AI1600="Sites strategiques &amp; DataCenter","POWER ISSUE",
AI1600="Exclu","Exclu",
AI1600="SAT","TX ISSUE",
AI1600="SPARE-ISSUE","SPARE-ISSUE",
AI1600="Fiber CAmtel","TX ISSUE",
AI1600="Fiber AOF","TX ISSUE",
AI1600="Projet OCM (HUAWEI)","TRAVAUX-HUAWEI",
AI1600="Projet OCM (NOKIA)","TRAVAUX -NOKIA",
AI1600="ACCESS-ISSUE","ACCESS-ISSUE",
AI1600="Projet OCM (ZTE, NOKIA, autres projets)","TRAVAUX OCM",
AI1600="No root CAuse","No root cause",
AI1600="ODU HS","TX ISSUE",
AI1600="IP &amp; VLAN","TX ISSUE",
AI1600="Warehouse HUAWEI","SPARE-ISSUE",
AI1600="SPARE-HS","SPARE-ISSUE",
AI1600="Power Telco","RAN ISSUE",AI1600="no impacts","no impacts"
),"")</f>
        <v>no impacts</v>
      </c>
      <c r="AI1600" s="85" t="s">
        <v>5998</v>
      </c>
      <c r="AJ1600" s="57" t="str" cm="1">
        <f t="array" ref="AJ1600">IFERROR(_xlfn.IFS(
AI1600="MPR ISSUE","ACTIVE",
AI1600="BSS Hardware Issue","ACTIVE",
AI1600="Sites strategiques, MLL, Pylone, etc.","PASSIVE",
AI1600="AKTIVCO DEFAUT GE &amp; POWER Cabinet","PASSIVE",
AI1600="AKTIVCO Coupure ENEO &amp; Baisse de tension","PASSIVE",
AI1600="Coupure ENEO &amp; Baisse de tension","PASSIVE",
AI1600="Defaut GE &amp; POWER Cabinet","PASSIVE",
AI1600="Sharing","PASSIVE",
AI1600="Sites strategiques &amp; DataCenter","PASSIVE",
AI1600="Exclu","Exclu",
AI1600="SAT","ACTIVE",
AI1600="SPARE-ISSUE","SPARE-ISSUE",
AI1600="Fiber CAmtel","ACTIVE",
AI1600="Fiber AOF","ACTIVE",
AI1600="Projet OCM (HUAWEI)","PLANNED WORKS",
AI1600="Projet OCM (NOKIA)","PLANNED WORKS",
AI1600="ACCESS-ISSUE","ACCESS-ISSUE",
AI1600="Projet OCM (ZTE, NOKIA, autres projets)","PLANNED WORKS",
AI1600="No root CAuse","No root cause",
AI1600="ODU HS","ACTIVE",
AI1600="IP &amp; VLAN","ACTIVE",
AI1600="Warehouse HUAWEI","SPARE-ISSUE",
AI1600="SPARE-HS","SPARE-ISSUE",
AI1600="Power Telco","ACTIVE", AI1600="no impacts","no impacts"
),"")</f>
        <v>no impacts</v>
      </c>
      <c r="AK1600" s="23" t="s">
        <v>5537</v>
      </c>
      <c r="AL1600" s="23" t="str">
        <f t="shared" si="41"/>
        <v>SUO_266</v>
      </c>
      <c r="AN1600" s="9" t="s">
        <v>5537</v>
      </c>
      <c r="AO1600" s="23" t="str">
        <f>_xlfn.XLOOKUP(B1600,'INCIDENT-05-03-2026'!E:E,'INCIDENT-05-03-2026'!F:F,"")</f>
        <v/>
      </c>
      <c r="AP1600" s="7" t="s">
        <v>5537</v>
      </c>
      <c r="AQ1600" s="6"/>
      <c r="AR1600" s="7"/>
      <c r="AS1600" s="3" t="str">
        <f>_xlfn.XLOOKUP(B1600,'[3]tt num | region | site id'!$C:$C,'[3]tt num | region | site id'!$Q:$Q,"")</f>
        <v/>
      </c>
      <c r="AT1600" s="24" t="str">
        <f>_xlfn.XLOOKUP(B1600,'[4]Cells Huawei 03052026 12h'!$B:$B,'[4]Cells Huawei 03052026 12h'!$T:$T,"")</f>
        <v/>
      </c>
      <c r="AU1600" s="24" t="str">
        <f>_xlfn.XLOOKUP(B1600,'[5]cells down 02052026 8h50'!$B:$B,'[5]cells down 02052026 8h50'!$R:$R,"")</f>
        <v/>
      </c>
      <c r="AV1600" s="24" t="str">
        <f>_xlfn.XLOOKUP(B1600,'[5]cells down 02052026 13h50'!$B:$B,'[5]cells down 02052026 13h50'!$R:$R,"")</f>
        <v/>
      </c>
      <c r="AW1600" s="24" t="str">
        <f>_xlfn.XLOOKUP(B1600,'[5]cells down 02052026 13h50'!$B:$B,'[5]cells down 02052026 13h50'!$R:$R,"")</f>
        <v/>
      </c>
      <c r="AX1600" s="24" t="str">
        <f>_xlfn.XLOOKUP(B1600,'[6]cell downs 03052026 8h40 '!$B:$B,'[6]cell downs 03052026 8h40 '!$R:$R,"")</f>
        <v/>
      </c>
      <c r="AY1600" s="24" t="str">
        <f>_xlfn.XLOOKUP(B1600,'[7]ALL SITES DOWN'!$D:$D,'[7]ALL SITES DOWN'!$J:$J,"")</f>
        <v/>
      </c>
      <c r="AZ1600" s="24" t="str">
        <f>_xlfn.XLOOKUP(B1600,'[8]ALL SITES DOWN'!$D:$D,'[8]ALL SITES DOWN'!$J:$J,"")</f>
        <v/>
      </c>
      <c r="BA1600" s="9" t="str">
        <f>_xlfn.XLOOKUP(B1600,[9]sheet1!$AC:$AC,[9]sheet1!$AF:$AF,"")</f>
        <v/>
      </c>
      <c r="BB1600" s="14" t="s">
        <v>5537</v>
      </c>
      <c r="BC1600" s="14" t="s">
        <v>5537</v>
      </c>
      <c r="BD1600" s="14" t="str">
        <f>_xlfn.XLOOKUP(B1600,'[10]cell downs 18042026 17h'!$B:$B,'[10]cell downs 18042026 17h'!$B:$B,"")</f>
        <v/>
      </c>
      <c r="BE1600" s="14" t="str">
        <f>_xlfn.XLOOKUP(B1600,'[11]Cells Huawei 19042026 15h'!$B:$B,'[11]Cells Huawei 19042026 15h'!$B:$B,"")</f>
        <v>SUO_266</v>
      </c>
      <c r="BF1600" s="9" t="str">
        <f>_xlfn.XLOOKUP(B1600,'[12]cells down 19042026 9H40'!$B:$B,'[12]cells down 19042026 9H40'!$B:$B,"")</f>
        <v/>
      </c>
      <c r="BG1600" s="9" t="s">
        <v>5537</v>
      </c>
      <c r="BH1600" s="9" t="s">
        <v>594</v>
      </c>
    </row>
    <row r="1601" spans="1:60" s="9" customFormat="1" x14ac:dyDescent="0.3">
      <c r="A1601" s="1" t="s">
        <v>1546</v>
      </c>
      <c r="B1601" s="8" t="s">
        <v>1547</v>
      </c>
      <c r="C1601" s="3" t="str">
        <f>_xlfn.XLOOKUP(B1601,'[1]daily break down'!$D:$D,'[1]daily break down'!$E:$E,"")</f>
        <v>NORD-OUEST</v>
      </c>
      <c r="D1601" s="1" t="s">
        <v>11</v>
      </c>
      <c r="E1601" s="1" t="s">
        <v>12</v>
      </c>
      <c r="F1601" s="3" t="s">
        <v>13</v>
      </c>
      <c r="G1601" s="1" t="s">
        <v>1546</v>
      </c>
      <c r="H1601" s="40" t="str">
        <f>_xlfn.XLOOKUP(B1601,[2]CALCULATION!$B:$B,[2]CALCULATION!$H:$H,"")</f>
        <v>Huawei</v>
      </c>
      <c r="I1601" s="34">
        <v>0</v>
      </c>
      <c r="J1601" s="34">
        <v>0</v>
      </c>
      <c r="K1601" s="34">
        <v>0</v>
      </c>
      <c r="L1601" s="34">
        <v>0</v>
      </c>
      <c r="M1601" s="34">
        <v>0</v>
      </c>
      <c r="N1601" s="34">
        <v>0</v>
      </c>
      <c r="O1601" s="34">
        <v>0</v>
      </c>
      <c r="P1601" s="34">
        <v>0</v>
      </c>
      <c r="Q1601" s="34">
        <v>0</v>
      </c>
      <c r="R1601" s="34">
        <v>0</v>
      </c>
      <c r="S1601" s="35">
        <v>0</v>
      </c>
      <c r="T1601" s="35">
        <v>0</v>
      </c>
      <c r="U1601" s="35">
        <v>0</v>
      </c>
      <c r="V1601" s="35">
        <v>0</v>
      </c>
      <c r="W1601" s="35">
        <v>0</v>
      </c>
      <c r="X1601" s="35">
        <v>0</v>
      </c>
      <c r="Y1601" s="35">
        <v>0</v>
      </c>
      <c r="Z1601" s="35">
        <v>0</v>
      </c>
      <c r="AA1601" s="35">
        <v>0</v>
      </c>
      <c r="AB1601" s="35">
        <v>0</v>
      </c>
      <c r="AC1601" s="35">
        <v>0</v>
      </c>
      <c r="AD1601" s="35">
        <v>0</v>
      </c>
      <c r="AE1601" s="58" t="s">
        <v>5603</v>
      </c>
      <c r="AF1601" s="58"/>
      <c r="AG1601" s="57" t="str" cm="1">
        <f t="array" ref="AG1601">IFERROR(_xlfn.IFS(
AI1601="MPR ISSUE","PDH",
AI1601="BSS Hardware Issue","BSS",
AI1601="Sites strategiques, MLL, Pylone, etc.","ENVTECH",
AI1601="AKTIVCO DEFAUT GE &amp; POWER Cabinet","AKTIVCO",
AI1601="AKTIVCO Coupure ENEO &amp; Baisse de tension","AKTIVCO GRID ONLY",
AI1601="Coupure ENEO &amp; Baisse de tension","IHS GRID ONLY",
AI1601="Defaut GE &amp; POWER Cabinet","IHS",
AI1601="Sharing","Partners",
AI1601="Sites strategiques &amp; DataCenter","SST &amp; DC",
AI1601="Exclu","Exclu",
AI1601="SAT","SAT",
AI1601="SPARE-ISSUE","SPARE-ISSUE",
AI1601="Fiber CAmtel","TRANS_FO_CAMTEL",
AI1601="Fiber AOF","Fiber AOF",
AI1601="Projet OCM (HUAWEI)","TRAVAUX-HUAWEI",
AI1601="Projet OCM (NOKIA)","TRAVAUX-NOKIA",
AI1601="ACCESS-ISSUE","ACCESS-ISSUE",
AI1601="Projet OCM (ZTE, NOKIA, autres projets)","TRAVAUX OCM",
AI1601="No root CAuse","No root cause",
AI1601="ODU HS","PDH",
AI1601="IP &amp; VLAN","PDH",
AI1601="Warehouse HUAWEI","SPARE-ISSUE",
AI1601="SPARE-HS","SPARE-ISSUE",
AI1601="Power Telco","BSS",AI1601="no impacts","no impacts"
),"")</f>
        <v>no impacts</v>
      </c>
      <c r="AH1601" s="57" t="str" cm="1">
        <f t="array" ref="AH1601">IFERROR(_xlfn.IFS(
AI1601="MPR ISSUE","TX ISSUE",
AI1601="BSS Hardware Issue","RAN ISSUE",
AI1601="Sites strategiques, MLL, Pylone, etc.","ENVTECH",
AI1601="AKTIVCO DEFAUT GE &amp; POWER Cabinet","POWER ISSUE",
AI1601="AKTIVCO Coupure ENEO &amp; Baisse de tension","POWER ISSUE",
AI1601="Coupure ENEO &amp; Baisse de tension","POWER ISSUE",
AI1601="Defaut GE &amp; POWER Cabinet","POWER ISSUE",
AI1601="Sharing","POWER ISSUE",
AI1601="Sites strategiques &amp; DataCenter","POWER ISSUE",
AI1601="Exclu","Exclu",
AI1601="SAT","TX ISSUE",
AI1601="SPARE-ISSUE","SPARE-ISSUE",
AI1601="Fiber CAmtel","TX ISSUE",
AI1601="Fiber AOF","TX ISSUE",
AI1601="Projet OCM (HUAWEI)","TRAVAUX-HUAWEI",
AI1601="Projet OCM (NOKIA)","TRAVAUX -NOKIA",
AI1601="ACCESS-ISSUE","ACCESS-ISSUE",
AI1601="Projet OCM (ZTE, NOKIA, autres projets)","TRAVAUX OCM",
AI1601="No root CAuse","No root cause",
AI1601="ODU HS","TX ISSUE",
AI1601="IP &amp; VLAN","TX ISSUE",
AI1601="Warehouse HUAWEI","SPARE-ISSUE",
AI1601="SPARE-HS","SPARE-ISSUE",
AI1601="Power Telco","RAN ISSUE",AI1601="no impacts","no impacts"
),"")</f>
        <v>no impacts</v>
      </c>
      <c r="AI1601" s="85" t="s">
        <v>5998</v>
      </c>
      <c r="AJ1601" s="57" t="str" cm="1">
        <f t="array" ref="AJ1601">IFERROR(_xlfn.IFS(
AI1601="MPR ISSUE","ACTIVE",
AI1601="BSS Hardware Issue","ACTIVE",
AI1601="Sites strategiques, MLL, Pylone, etc.","PASSIVE",
AI1601="AKTIVCO DEFAUT GE &amp; POWER Cabinet","PASSIVE",
AI1601="AKTIVCO Coupure ENEO &amp; Baisse de tension","PASSIVE",
AI1601="Coupure ENEO &amp; Baisse de tension","PASSIVE",
AI1601="Defaut GE &amp; POWER Cabinet","PASSIVE",
AI1601="Sharing","PASSIVE",
AI1601="Sites strategiques &amp; DataCenter","PASSIVE",
AI1601="Exclu","Exclu",
AI1601="SAT","ACTIVE",
AI1601="SPARE-ISSUE","SPARE-ISSUE",
AI1601="Fiber CAmtel","ACTIVE",
AI1601="Fiber AOF","ACTIVE",
AI1601="Projet OCM (HUAWEI)","PLANNED WORKS",
AI1601="Projet OCM (NOKIA)","PLANNED WORKS",
AI1601="ACCESS-ISSUE","ACCESS-ISSUE",
AI1601="Projet OCM (ZTE, NOKIA, autres projets)","PLANNED WORKS",
AI1601="No root CAuse","No root cause",
AI1601="ODU HS","ACTIVE",
AI1601="IP &amp; VLAN","ACTIVE",
AI1601="Warehouse HUAWEI","SPARE-ISSUE",
AI1601="SPARE-HS","SPARE-ISSUE",
AI1601="Power Telco","ACTIVE", AI1601="no impacts","no impacts"
),"")</f>
        <v>no impacts</v>
      </c>
      <c r="AK1601" s="23" t="s">
        <v>5537</v>
      </c>
      <c r="AL1601" s="23" t="str">
        <f t="shared" si="41"/>
        <v>SUO_010</v>
      </c>
      <c r="AN1601" s="9" t="s">
        <v>5537</v>
      </c>
      <c r="AO1601" s="23" t="str">
        <f>_xlfn.XLOOKUP(B1601,'INCIDENT-05-03-2026'!E:E,'INCIDENT-05-03-2026'!F:F,"")</f>
        <v/>
      </c>
      <c r="AP1601" s="7" t="s">
        <v>5537</v>
      </c>
      <c r="AQ1601" s="6"/>
      <c r="AR1601" s="7"/>
      <c r="AS1601" s="3" t="str">
        <f>_xlfn.XLOOKUP(B1601,'[3]tt num | region | site id'!$C:$C,'[3]tt num | region | site id'!$Q:$Q,"")</f>
        <v/>
      </c>
      <c r="AT1601" s="24" t="str">
        <f>_xlfn.XLOOKUP(B1601,'[4]Cells Huawei 03052026 12h'!$B:$B,'[4]Cells Huawei 03052026 12h'!$T:$T,"")</f>
        <v/>
      </c>
      <c r="AU1601" s="24" t="str">
        <f>_xlfn.XLOOKUP(B1601,'[5]cells down 02052026 8h50'!$B:$B,'[5]cells down 02052026 8h50'!$R:$R,"")</f>
        <v/>
      </c>
      <c r="AV1601" s="24" t="str">
        <f>_xlfn.XLOOKUP(B1601,'[5]cells down 02052026 13h50'!$B:$B,'[5]cells down 02052026 13h50'!$R:$R,"")</f>
        <v/>
      </c>
      <c r="AW1601" s="24" t="str">
        <f>_xlfn.XLOOKUP(B1601,'[5]cells down 02052026 13h50'!$B:$B,'[5]cells down 02052026 13h50'!$R:$R,"")</f>
        <v/>
      </c>
      <c r="AX1601" s="24" t="str">
        <f>_xlfn.XLOOKUP(B1601,'[6]cell downs 03052026 8h40 '!$B:$B,'[6]cell downs 03052026 8h40 '!$R:$R,"")</f>
        <v/>
      </c>
      <c r="AY1601" s="24" t="str">
        <f>_xlfn.XLOOKUP(B1601,'[7]ALL SITES DOWN'!$D:$D,'[7]ALL SITES DOWN'!$J:$J,"")</f>
        <v/>
      </c>
      <c r="AZ1601" s="24" t="str">
        <f>_xlfn.XLOOKUP(B1601,'[8]ALL SITES DOWN'!$D:$D,'[8]ALL SITES DOWN'!$J:$J,"")</f>
        <v/>
      </c>
      <c r="BA1601" s="9" t="str">
        <f>_xlfn.XLOOKUP(B1601,[9]sheet1!$AC:$AC,[9]sheet1!$AF:$AF,"")</f>
        <v/>
      </c>
      <c r="BB1601" s="14" t="s">
        <v>5537</v>
      </c>
      <c r="BC1601" s="14" t="s">
        <v>5537</v>
      </c>
      <c r="BD1601" s="14" t="str">
        <f>_xlfn.XLOOKUP(B1601,'[10]cell downs 18042026 17h'!$B:$B,'[10]cell downs 18042026 17h'!$B:$B,"")</f>
        <v/>
      </c>
      <c r="BE1601" s="14" t="str">
        <f>_xlfn.XLOOKUP(B1601,'[11]Cells Huawei 19042026 15h'!$B:$B,'[11]Cells Huawei 19042026 15h'!$B:$B,"")</f>
        <v/>
      </c>
      <c r="BF1601" s="9" t="str">
        <f>_xlfn.XLOOKUP(B1601,'[12]cells down 19042026 9H40'!$B:$B,'[12]cells down 19042026 9H40'!$B:$B,"")</f>
        <v/>
      </c>
      <c r="BG1601" s="9" t="s">
        <v>1547</v>
      </c>
      <c r="BH1601" s="9" t="s">
        <v>12</v>
      </c>
    </row>
    <row r="1602" spans="1:60" s="9" customFormat="1" x14ac:dyDescent="0.3">
      <c r="A1602" s="1" t="s">
        <v>3843</v>
      </c>
      <c r="B1602" s="8" t="s">
        <v>3844</v>
      </c>
      <c r="C1602" s="3" t="str">
        <f>_xlfn.XLOOKUP(B1602,'[1]daily break down'!$D:$D,'[1]daily break down'!$E:$E,"")</f>
        <v>EXTREME-NORD</v>
      </c>
      <c r="D1602" s="1" t="s">
        <v>11</v>
      </c>
      <c r="E1602" s="1" t="s">
        <v>66</v>
      </c>
      <c r="F1602" s="3" t="s">
        <v>55</v>
      </c>
      <c r="G1602" s="1" t="s">
        <v>3843</v>
      </c>
      <c r="H1602" s="40" t="str">
        <f>_xlfn.XLOOKUP(B1602,[2]CALCULATION!$B:$B,[2]CALCULATION!$H:$H,"")</f>
        <v>HUAWEI</v>
      </c>
      <c r="I1602" s="34">
        <v>0</v>
      </c>
      <c r="J1602" s="34">
        <v>0</v>
      </c>
      <c r="K1602" s="34">
        <v>0</v>
      </c>
      <c r="L1602" s="34">
        <v>0</v>
      </c>
      <c r="M1602" s="34">
        <v>0</v>
      </c>
      <c r="N1602" s="34">
        <v>0</v>
      </c>
      <c r="O1602" s="34">
        <v>0</v>
      </c>
      <c r="P1602" s="34">
        <v>0</v>
      </c>
      <c r="Q1602" s="34">
        <v>0</v>
      </c>
      <c r="R1602" s="34">
        <v>0</v>
      </c>
      <c r="S1602" s="35">
        <v>0</v>
      </c>
      <c r="T1602" s="35">
        <v>0</v>
      </c>
      <c r="U1602" s="35">
        <v>0</v>
      </c>
      <c r="V1602" s="35">
        <v>0</v>
      </c>
      <c r="W1602" s="35">
        <v>0</v>
      </c>
      <c r="X1602" s="35">
        <v>0</v>
      </c>
      <c r="Y1602" s="35">
        <v>0</v>
      </c>
      <c r="Z1602" s="35">
        <v>0</v>
      </c>
      <c r="AA1602" s="35">
        <v>0</v>
      </c>
      <c r="AB1602" s="35">
        <v>0</v>
      </c>
      <c r="AC1602" s="35">
        <v>0</v>
      </c>
      <c r="AD1602" s="35">
        <v>0</v>
      </c>
      <c r="AE1602" s="58" t="s">
        <v>5603</v>
      </c>
      <c r="AF1602" s="58"/>
      <c r="AG1602" s="57" t="str" cm="1">
        <f t="array" ref="AG1602">IFERROR(_xlfn.IFS(
AI1602="MPR ISSUE","PDH",
AI1602="BSS Hardware Issue","BSS",
AI1602="Sites strategiques, MLL, Pylone, etc.","ENVTECH",
AI1602="AKTIVCO DEFAUT GE &amp; POWER Cabinet","AKTIVCO",
AI1602="AKTIVCO Coupure ENEO &amp; Baisse de tension","AKTIVCO GRID ONLY",
AI1602="Coupure ENEO &amp; Baisse de tension","IHS GRID ONLY",
AI1602="Defaut GE &amp; POWER Cabinet","IHS",
AI1602="Sharing","Partners",
AI1602="Sites strategiques &amp; DataCenter","SST &amp; DC",
AI1602="Exclu","Exclu",
AI1602="SAT","SAT",
AI1602="SPARE-ISSUE","SPARE-ISSUE",
AI1602="Fiber CAmtel","TRANS_FO_CAMTEL",
AI1602="Fiber AOF","Fiber AOF",
AI1602="Projet OCM (HUAWEI)","TRAVAUX-HUAWEI",
AI1602="Projet OCM (NOKIA)","TRAVAUX-NOKIA",
AI1602="ACCESS-ISSUE","ACCESS-ISSUE",
AI1602="Projet OCM (ZTE, NOKIA, autres projets)","TRAVAUX OCM",
AI1602="No root CAuse","No root cause",
AI1602="ODU HS","PDH",
AI1602="IP &amp; VLAN","PDH",
AI1602="Warehouse HUAWEI","SPARE-ISSUE",
AI1602="SPARE-HS","SPARE-ISSUE",
AI1602="Power Telco","BSS",AI1602="no impacts","no impacts"
),"")</f>
        <v>no impacts</v>
      </c>
      <c r="AH1602" s="57" t="str" cm="1">
        <f t="array" ref="AH1602">IFERROR(_xlfn.IFS(
AI1602="MPR ISSUE","TX ISSUE",
AI1602="BSS Hardware Issue","RAN ISSUE",
AI1602="Sites strategiques, MLL, Pylone, etc.","ENVTECH",
AI1602="AKTIVCO DEFAUT GE &amp; POWER Cabinet","POWER ISSUE",
AI1602="AKTIVCO Coupure ENEO &amp; Baisse de tension","POWER ISSUE",
AI1602="Coupure ENEO &amp; Baisse de tension","POWER ISSUE",
AI1602="Defaut GE &amp; POWER Cabinet","POWER ISSUE",
AI1602="Sharing","POWER ISSUE",
AI1602="Sites strategiques &amp; DataCenter","POWER ISSUE",
AI1602="Exclu","Exclu",
AI1602="SAT","TX ISSUE",
AI1602="SPARE-ISSUE","SPARE-ISSUE",
AI1602="Fiber CAmtel","TX ISSUE",
AI1602="Fiber AOF","TX ISSUE",
AI1602="Projet OCM (HUAWEI)","TRAVAUX-HUAWEI",
AI1602="Projet OCM (NOKIA)","TRAVAUX -NOKIA",
AI1602="ACCESS-ISSUE","ACCESS-ISSUE",
AI1602="Projet OCM (ZTE, NOKIA, autres projets)","TRAVAUX OCM",
AI1602="No root CAuse","No root cause",
AI1602="ODU HS","TX ISSUE",
AI1602="IP &amp; VLAN","TX ISSUE",
AI1602="Warehouse HUAWEI","SPARE-ISSUE",
AI1602="SPARE-HS","SPARE-ISSUE",
AI1602="Power Telco","RAN ISSUE",AI1602="no impacts","no impacts"
),"")</f>
        <v>no impacts</v>
      </c>
      <c r="AI1602" s="85" t="s">
        <v>5998</v>
      </c>
      <c r="AJ1602" s="57" t="str" cm="1">
        <f t="array" ref="AJ1602">IFERROR(_xlfn.IFS(
AI1602="MPR ISSUE","ACTIVE",
AI1602="BSS Hardware Issue","ACTIVE",
AI1602="Sites strategiques, MLL, Pylone, etc.","PASSIVE",
AI1602="AKTIVCO DEFAUT GE &amp; POWER Cabinet","PASSIVE",
AI1602="AKTIVCO Coupure ENEO &amp; Baisse de tension","PASSIVE",
AI1602="Coupure ENEO &amp; Baisse de tension","PASSIVE",
AI1602="Defaut GE &amp; POWER Cabinet","PASSIVE",
AI1602="Sharing","PASSIVE",
AI1602="Sites strategiques &amp; DataCenter","PASSIVE",
AI1602="Exclu","Exclu",
AI1602="SAT","ACTIVE",
AI1602="SPARE-ISSUE","SPARE-ISSUE",
AI1602="Fiber CAmtel","ACTIVE",
AI1602="Fiber AOF","ACTIVE",
AI1602="Projet OCM (HUAWEI)","PLANNED WORKS",
AI1602="Projet OCM (NOKIA)","PLANNED WORKS",
AI1602="ACCESS-ISSUE","ACCESS-ISSUE",
AI1602="Projet OCM (ZTE, NOKIA, autres projets)","PLANNED WORKS",
AI1602="No root CAuse","No root cause",
AI1602="ODU HS","ACTIVE",
AI1602="IP &amp; VLAN","ACTIVE",
AI1602="Warehouse HUAWEI","SPARE-ISSUE",
AI1602="SPARE-HS","SPARE-ISSUE",
AI1602="Power Telco","ACTIVE", AI1602="no impacts","no impacts"
),"")</f>
        <v>no impacts</v>
      </c>
      <c r="AK1602" s="23" t="s">
        <v>5537</v>
      </c>
      <c r="AL1602" s="23" t="str">
        <f t="shared" si="41"/>
        <v>EXN_047</v>
      </c>
      <c r="AN1602" s="9" t="s">
        <v>5537</v>
      </c>
      <c r="AO1602" s="23" t="str">
        <f>_xlfn.XLOOKUP(B1602,'INCIDENT-05-03-2026'!E:E,'INCIDENT-05-03-2026'!F:F,"")</f>
        <v/>
      </c>
      <c r="AP1602" s="7" t="s">
        <v>5537</v>
      </c>
      <c r="AQ1602" s="6"/>
      <c r="AR1602" s="7"/>
      <c r="AS1602" s="3" t="str">
        <f>_xlfn.XLOOKUP(B1602,'[3]tt num | region | site id'!$C:$C,'[3]tt num | region | site id'!$Q:$Q,"")</f>
        <v/>
      </c>
      <c r="AT1602" s="24" t="str">
        <f>_xlfn.XLOOKUP(B1602,'[4]Cells Huawei 03052026 12h'!$B:$B,'[4]Cells Huawei 03052026 12h'!$T:$T,"")</f>
        <v/>
      </c>
      <c r="AU1602" s="24" t="str">
        <f>_xlfn.XLOOKUP(B1602,'[5]cells down 02052026 8h50'!$B:$B,'[5]cells down 02052026 8h50'!$R:$R,"")</f>
        <v/>
      </c>
      <c r="AV1602" s="24" t="str">
        <f>_xlfn.XLOOKUP(B1602,'[5]cells down 02052026 13h50'!$B:$B,'[5]cells down 02052026 13h50'!$R:$R,"")</f>
        <v/>
      </c>
      <c r="AW1602" s="24" t="str">
        <f>_xlfn.XLOOKUP(B1602,'[5]cells down 02052026 13h50'!$B:$B,'[5]cells down 02052026 13h50'!$R:$R,"")</f>
        <v/>
      </c>
      <c r="AX1602" s="24" t="str">
        <f>_xlfn.XLOOKUP(B1602,'[6]cell downs 03052026 8h40 '!$B:$B,'[6]cell downs 03052026 8h40 '!$R:$R,"")</f>
        <v/>
      </c>
      <c r="AY1602" s="24" t="str">
        <f>_xlfn.XLOOKUP(B1602,'[7]ALL SITES DOWN'!$D:$D,'[7]ALL SITES DOWN'!$J:$J,"")</f>
        <v/>
      </c>
      <c r="AZ1602" s="24" t="str">
        <f>_xlfn.XLOOKUP(B1602,'[8]ALL SITES DOWN'!$D:$D,'[8]ALL SITES DOWN'!$J:$J,"")</f>
        <v/>
      </c>
      <c r="BA1602" s="9" t="str">
        <f>_xlfn.XLOOKUP(B1602,[9]sheet1!$AC:$AC,[9]sheet1!$AF:$AF,"")</f>
        <v/>
      </c>
      <c r="BB1602" s="14" t="s">
        <v>5537</v>
      </c>
      <c r="BC1602" s="14" t="s">
        <v>5537</v>
      </c>
      <c r="BD1602" s="14" t="str">
        <f>_xlfn.XLOOKUP(B1602,'[10]cell downs 18042026 17h'!$B:$B,'[10]cell downs 18042026 17h'!$B:$B,"")</f>
        <v/>
      </c>
      <c r="BE1602" s="14" t="str">
        <f>_xlfn.XLOOKUP(B1602,'[11]Cells Huawei 19042026 15h'!$B:$B,'[11]Cells Huawei 19042026 15h'!$B:$B,"")</f>
        <v>EXN_047</v>
      </c>
      <c r="BF1602" s="9" t="str">
        <f>_xlfn.XLOOKUP(B1602,'[12]cells down 19042026 9H40'!$B:$B,'[12]cells down 19042026 9H40'!$B:$B,"")</f>
        <v/>
      </c>
      <c r="BG1602" s="9" t="s">
        <v>3844</v>
      </c>
      <c r="BH1602" s="9" t="s">
        <v>5537</v>
      </c>
    </row>
    <row r="1603" spans="1:60" s="9" customFormat="1" x14ac:dyDescent="0.3">
      <c r="A1603" s="1" t="s">
        <v>2436</v>
      </c>
      <c r="B1603" s="8" t="s">
        <v>2437</v>
      </c>
      <c r="C1603" s="3" t="str">
        <f>_xlfn.XLOOKUP(B1603,'[1]daily break down'!$D:$D,'[1]daily break down'!$E:$E,"")</f>
        <v>Yaounde</v>
      </c>
      <c r="D1603" s="1"/>
      <c r="E1603" s="1"/>
      <c r="F1603" s="3" t="s">
        <v>37</v>
      </c>
      <c r="G1603" s="1" t="s">
        <v>38</v>
      </c>
      <c r="H1603" s="42" t="str">
        <f>_xlfn.XLOOKUP(B1603,[2]CALCULATION!$B:$B,[2]CALCULATION!$H:$H,"")</f>
        <v>ZTE</v>
      </c>
      <c r="I1603" s="34">
        <v>0</v>
      </c>
      <c r="J1603" s="34">
        <v>0</v>
      </c>
      <c r="K1603" s="34">
        <v>0</v>
      </c>
      <c r="L1603" s="34">
        <v>0</v>
      </c>
      <c r="M1603" s="34">
        <v>0</v>
      </c>
      <c r="N1603" s="34">
        <v>0</v>
      </c>
      <c r="O1603" s="34">
        <v>0</v>
      </c>
      <c r="P1603" s="34">
        <v>0</v>
      </c>
      <c r="Q1603" s="34">
        <v>0</v>
      </c>
      <c r="R1603" s="34">
        <v>0</v>
      </c>
      <c r="S1603" s="35">
        <v>9.6309422913952957E-4</v>
      </c>
      <c r="T1603" s="35">
        <v>0</v>
      </c>
      <c r="U1603" s="35">
        <v>0</v>
      </c>
      <c r="V1603" s="35">
        <v>0</v>
      </c>
      <c r="W1603" s="35">
        <v>0</v>
      </c>
      <c r="X1603" s="35">
        <v>0</v>
      </c>
      <c r="Y1603" s="35">
        <v>0</v>
      </c>
      <c r="Z1603" s="35">
        <v>0</v>
      </c>
      <c r="AA1603" s="35">
        <v>0</v>
      </c>
      <c r="AB1603" s="35">
        <v>0</v>
      </c>
      <c r="AC1603" s="35">
        <v>0</v>
      </c>
      <c r="AD1603" s="35">
        <v>0</v>
      </c>
      <c r="AE1603" s="58" t="s">
        <v>5560</v>
      </c>
      <c r="AF1603" s="58"/>
      <c r="AG1603" s="57" t="str" cm="1">
        <f t="array" ref="AG1603">IFERROR(_xlfn.IFS(
AI1603="MPR ISSUE","PDH",
AI1603="BSS Hardware Issue","BSS",
AI1603="Sites strategiques, MLL, Pylone, etc.","ENVTECH",
AI1603="AKTIVCO DEFAUT GE &amp; POWER Cabinet","AKTIVCO",
AI1603="AKTIVCO Coupure ENEO &amp; Baisse de tension","AKTIVCO GRID ONLY",
AI1603="Coupure ENEO &amp; Baisse de tension","IHS GRID ONLY",
AI1603="Defaut GE &amp; POWER Cabinet","IHS",
AI1603="Sharing","Partners",
AI1603="Sites strategiques &amp; DataCenter","SST &amp; DC",
AI1603="Exclu","Exclu",
AI1603="SAT","SAT",
AI1603="SPARE-ISSUE","SPARE-ISSUE",
AI1603="Fiber CAmtel","TRANS_FO_CAMTEL",
AI1603="Fiber AOF","Fiber AOF",
AI1603="Projet OCM (HUAWEI)","TRAVAUX-HUAWEI",
AI1603="Projet OCM (NOKIA)","TRAVAUX-NOKIA",
AI1603="ACCESS-ISSUE","ACCESS-ISSUE",
AI1603="Projet OCM (ZTE, NOKIA, autres projets)","TRAVAUX OCM",
AI1603="No root CAuse","No root cause",
AI1603="ODU HS","PDH",
AI1603="IP &amp; VLAN","PDH",
AI1603="Warehouse HUAWEI","SPARE-ISSUE",
AI1603="SPARE-HS","SPARE-ISSUE",
AI1603="Power Telco","BSS",AI1603="no impacts","no impacts"
),"")</f>
        <v>no impacts</v>
      </c>
      <c r="AH1603" s="57" t="str" cm="1">
        <f t="array" ref="AH1603">IFERROR(_xlfn.IFS(
AI1603="MPR ISSUE","TX ISSUE",
AI1603="BSS Hardware Issue","RAN ISSUE",
AI1603="Sites strategiques, MLL, Pylone, etc.","ENVTECH",
AI1603="AKTIVCO DEFAUT GE &amp; POWER Cabinet","POWER ISSUE",
AI1603="AKTIVCO Coupure ENEO &amp; Baisse de tension","POWER ISSUE",
AI1603="Coupure ENEO &amp; Baisse de tension","POWER ISSUE",
AI1603="Defaut GE &amp; POWER Cabinet","POWER ISSUE",
AI1603="Sharing","POWER ISSUE",
AI1603="Sites strategiques &amp; DataCenter","POWER ISSUE",
AI1603="Exclu","Exclu",
AI1603="SAT","TX ISSUE",
AI1603="SPARE-ISSUE","SPARE-ISSUE",
AI1603="Fiber CAmtel","TX ISSUE",
AI1603="Fiber AOF","TX ISSUE",
AI1603="Projet OCM (HUAWEI)","TRAVAUX-HUAWEI",
AI1603="Projet OCM (NOKIA)","TRAVAUX -NOKIA",
AI1603="ACCESS-ISSUE","ACCESS-ISSUE",
AI1603="Projet OCM (ZTE, NOKIA, autres projets)","TRAVAUX OCM",
AI1603="No root CAuse","No root cause",
AI1603="ODU HS","TX ISSUE",
AI1603="IP &amp; VLAN","TX ISSUE",
AI1603="Warehouse HUAWEI","SPARE-ISSUE",
AI1603="SPARE-HS","SPARE-ISSUE",
AI1603="Power Telco","RAN ISSUE",AI1603="no impacts","no impacts"
),"")</f>
        <v>no impacts</v>
      </c>
      <c r="AI1603" s="85" t="s">
        <v>5998</v>
      </c>
      <c r="AJ1603" s="57" t="str" cm="1">
        <f t="array" ref="AJ1603">IFERROR(_xlfn.IFS(
AI1603="MPR ISSUE","ACTIVE",
AI1603="BSS Hardware Issue","ACTIVE",
AI1603="Sites strategiques, MLL, Pylone, etc.","PASSIVE",
AI1603="AKTIVCO DEFAUT GE &amp; POWER Cabinet","PASSIVE",
AI1603="AKTIVCO Coupure ENEO &amp; Baisse de tension","PASSIVE",
AI1603="Coupure ENEO &amp; Baisse de tension","PASSIVE",
AI1603="Defaut GE &amp; POWER Cabinet","PASSIVE",
AI1603="Sharing","PASSIVE",
AI1603="Sites strategiques &amp; DataCenter","PASSIVE",
AI1603="Exclu","Exclu",
AI1603="SAT","ACTIVE",
AI1603="SPARE-ISSUE","SPARE-ISSUE",
AI1603="Fiber CAmtel","ACTIVE",
AI1603="Fiber AOF","ACTIVE",
AI1603="Projet OCM (HUAWEI)","PLANNED WORKS",
AI1603="Projet OCM (NOKIA)","PLANNED WORKS",
AI1603="ACCESS-ISSUE","ACCESS-ISSUE",
AI1603="Projet OCM (ZTE, NOKIA, autres projets)","PLANNED WORKS",
AI1603="No root CAuse","No root cause",
AI1603="ODU HS","ACTIVE",
AI1603="IP &amp; VLAN","ACTIVE",
AI1603="Warehouse HUAWEI","SPARE-ISSUE",
AI1603="SPARE-HS","SPARE-ISSUE",
AI1603="Power Telco","ACTIVE", AI1603="no impacts","no impacts"
),"")</f>
        <v>no impacts</v>
      </c>
      <c r="AK1603" s="23" t="s">
        <v>5537</v>
      </c>
      <c r="AL1603" s="23" t="str">
        <f t="shared" si="41"/>
        <v>CTR_820</v>
      </c>
      <c r="AN1603" s="9" t="s">
        <v>5537</v>
      </c>
      <c r="AO1603" s="23" t="str">
        <f>_xlfn.XLOOKUP(B1603,'INCIDENT-05-03-2026'!E:E,'INCIDENT-05-03-2026'!F:F,"")</f>
        <v/>
      </c>
      <c r="AP1603" s="7" t="s">
        <v>5537</v>
      </c>
      <c r="AQ1603" s="6"/>
      <c r="AR1603" s="7"/>
      <c r="AS1603" s="3" t="str">
        <f>_xlfn.XLOOKUP(B1603,'[3]tt num | region | site id'!$C:$C,'[3]tt num | region | site id'!$Q:$Q,"")</f>
        <v/>
      </c>
      <c r="AT1603" s="24" t="str">
        <f>_xlfn.XLOOKUP(B1603,'[4]Cells Huawei 03052026 12h'!$B:$B,'[4]Cells Huawei 03052026 12h'!$T:$T,"")</f>
        <v/>
      </c>
      <c r="AU1603" s="24" t="str">
        <f>_xlfn.XLOOKUP(B1603,'[5]cells down 02052026 8h50'!$B:$B,'[5]cells down 02052026 8h50'!$R:$R,"")</f>
        <v/>
      </c>
      <c r="AV1603" s="24" t="str">
        <f>_xlfn.XLOOKUP(B1603,'[5]cells down 02052026 13h50'!$B:$B,'[5]cells down 02052026 13h50'!$R:$R,"")</f>
        <v/>
      </c>
      <c r="AW1603" s="24" t="str">
        <f>_xlfn.XLOOKUP(B1603,'[5]cells down 02052026 13h50'!$B:$B,'[5]cells down 02052026 13h50'!$R:$R,"")</f>
        <v/>
      </c>
      <c r="AX1603" s="24" t="str">
        <f>_xlfn.XLOOKUP(B1603,'[6]cell downs 03052026 8h40 '!$B:$B,'[6]cell downs 03052026 8h40 '!$R:$R,"")</f>
        <v/>
      </c>
      <c r="AY1603" s="24" t="str">
        <f>_xlfn.XLOOKUP(B1603,'[7]ALL SITES DOWN'!$D:$D,'[7]ALL SITES DOWN'!$J:$J,"")</f>
        <v/>
      </c>
      <c r="AZ1603" s="24" t="str">
        <f>_xlfn.XLOOKUP(B1603,'[8]ALL SITES DOWN'!$D:$D,'[8]ALL SITES DOWN'!$J:$J,"")</f>
        <v/>
      </c>
      <c r="BA1603" s="9" t="str">
        <f>_xlfn.XLOOKUP(B1603,[9]sheet1!$AC:$AC,[9]sheet1!$AF:$AF,"")</f>
        <v/>
      </c>
      <c r="BB1603" s="14" t="s">
        <v>5537</v>
      </c>
      <c r="BC1603" s="14" t="s">
        <v>5537</v>
      </c>
      <c r="BD1603" s="14" t="str">
        <f>_xlfn.XLOOKUP(B1603,'[10]cell downs 18042026 17h'!$B:$B,'[10]cell downs 18042026 17h'!$B:$B,"")</f>
        <v/>
      </c>
      <c r="BE1603" s="14" t="str">
        <f>_xlfn.XLOOKUP(B1603,'[11]Cells Huawei 19042026 15h'!$B:$B,'[11]Cells Huawei 19042026 15h'!$B:$B,"")</f>
        <v/>
      </c>
      <c r="BF1603" s="9" t="str">
        <f>_xlfn.XLOOKUP(B1603,'[12]cells down 19042026 9H40'!$B:$B,'[12]cells down 19042026 9H40'!$B:$B,"")</f>
        <v/>
      </c>
      <c r="BG1603" s="9" t="s">
        <v>5537</v>
      </c>
      <c r="BH1603" s="9" t="s">
        <v>12</v>
      </c>
    </row>
    <row r="1604" spans="1:60" s="9" customFormat="1" x14ac:dyDescent="0.3">
      <c r="A1604" s="1" t="s">
        <v>4631</v>
      </c>
      <c r="B1604" s="8" t="s">
        <v>4632</v>
      </c>
      <c r="C1604" s="3" t="str">
        <f>_xlfn.XLOOKUP(B1604,'[1]daily break down'!$D:$D,'[1]daily break down'!$E:$E,"")</f>
        <v>Yaounde</v>
      </c>
      <c r="D1604" s="1" t="s">
        <v>11</v>
      </c>
      <c r="E1604" s="1" t="s">
        <v>5503</v>
      </c>
      <c r="F1604" s="3" t="s">
        <v>37</v>
      </c>
      <c r="G1604" s="1" t="s">
        <v>38</v>
      </c>
      <c r="H1604" s="42" t="str">
        <f>_xlfn.XLOOKUP(B1604,[2]CALCULATION!$B:$B,[2]CALCULATION!$H:$H,"")</f>
        <v>ZTE</v>
      </c>
      <c r="I1604" s="34">
        <v>0</v>
      </c>
      <c r="J1604" s="34">
        <v>0</v>
      </c>
      <c r="K1604" s="34">
        <v>0</v>
      </c>
      <c r="L1604" s="34">
        <v>0</v>
      </c>
      <c r="M1604" s="34">
        <v>0</v>
      </c>
      <c r="N1604" s="34">
        <v>0</v>
      </c>
      <c r="O1604" s="34">
        <v>0</v>
      </c>
      <c r="P1604" s="34">
        <v>0</v>
      </c>
      <c r="Q1604" s="34">
        <v>0</v>
      </c>
      <c r="R1604" s="34">
        <v>0</v>
      </c>
      <c r="S1604" s="35">
        <v>0</v>
      </c>
      <c r="T1604" s="35">
        <v>0</v>
      </c>
      <c r="U1604" s="35">
        <v>0</v>
      </c>
      <c r="V1604" s="35">
        <v>0</v>
      </c>
      <c r="W1604" s="35">
        <v>0</v>
      </c>
      <c r="X1604" s="35">
        <v>0</v>
      </c>
      <c r="Y1604" s="35">
        <v>0</v>
      </c>
      <c r="Z1604" s="35">
        <v>0</v>
      </c>
      <c r="AA1604" s="35">
        <v>0</v>
      </c>
      <c r="AB1604" s="35">
        <v>0</v>
      </c>
      <c r="AC1604" s="35">
        <v>0</v>
      </c>
      <c r="AD1604" s="35">
        <v>0</v>
      </c>
      <c r="AE1604" s="58" t="s">
        <v>5560</v>
      </c>
      <c r="AF1604" s="58"/>
      <c r="AG1604" s="57" t="str" cm="1">
        <f t="array" ref="AG1604">IFERROR(_xlfn.IFS(
AI1604="MPR ISSUE","PDH",
AI1604="BSS Hardware Issue","BSS",
AI1604="Sites strategiques, MLL, Pylone, etc.","ENVTECH",
AI1604="AKTIVCO DEFAUT GE &amp; POWER Cabinet","AKTIVCO",
AI1604="AKTIVCO Coupure ENEO &amp; Baisse de tension","AKTIVCO GRID ONLY",
AI1604="Coupure ENEO &amp; Baisse de tension","IHS GRID ONLY",
AI1604="Defaut GE &amp; POWER Cabinet","IHS",
AI1604="Sharing","Partners",
AI1604="Sites strategiques &amp; DataCenter","SST &amp; DC",
AI1604="Exclu","Exclu",
AI1604="SAT","SAT",
AI1604="SPARE-ISSUE","SPARE-ISSUE",
AI1604="Fiber CAmtel","TRANS_FO_CAMTEL",
AI1604="Fiber AOF","Fiber AOF",
AI1604="Projet OCM (HUAWEI)","TRAVAUX-HUAWEI",
AI1604="Projet OCM (NOKIA)","TRAVAUX-NOKIA",
AI1604="ACCESS-ISSUE","ACCESS-ISSUE",
AI1604="Projet OCM (ZTE, NOKIA, autres projets)","TRAVAUX OCM",
AI1604="No root CAuse","No root cause",
AI1604="ODU HS","PDH",
AI1604="IP &amp; VLAN","PDH",
AI1604="Warehouse HUAWEI","SPARE-ISSUE",
AI1604="SPARE-HS","SPARE-ISSUE",
AI1604="Power Telco","BSS",AI1604="no impacts","no impacts"
),"")</f>
        <v>no impacts</v>
      </c>
      <c r="AH1604" s="57" t="str" cm="1">
        <f t="array" ref="AH1604">IFERROR(_xlfn.IFS(
AI1604="MPR ISSUE","TX ISSUE",
AI1604="BSS Hardware Issue","RAN ISSUE",
AI1604="Sites strategiques, MLL, Pylone, etc.","ENVTECH",
AI1604="AKTIVCO DEFAUT GE &amp; POWER Cabinet","POWER ISSUE",
AI1604="AKTIVCO Coupure ENEO &amp; Baisse de tension","POWER ISSUE",
AI1604="Coupure ENEO &amp; Baisse de tension","POWER ISSUE",
AI1604="Defaut GE &amp; POWER Cabinet","POWER ISSUE",
AI1604="Sharing","POWER ISSUE",
AI1604="Sites strategiques &amp; DataCenter","POWER ISSUE",
AI1604="Exclu","Exclu",
AI1604="SAT","TX ISSUE",
AI1604="SPARE-ISSUE","SPARE-ISSUE",
AI1604="Fiber CAmtel","TX ISSUE",
AI1604="Fiber AOF","TX ISSUE",
AI1604="Projet OCM (HUAWEI)","TRAVAUX-HUAWEI",
AI1604="Projet OCM (NOKIA)","TRAVAUX -NOKIA",
AI1604="ACCESS-ISSUE","ACCESS-ISSUE",
AI1604="Projet OCM (ZTE, NOKIA, autres projets)","TRAVAUX OCM",
AI1604="No root CAuse","No root cause",
AI1604="ODU HS","TX ISSUE",
AI1604="IP &amp; VLAN","TX ISSUE",
AI1604="Warehouse HUAWEI","SPARE-ISSUE",
AI1604="SPARE-HS","SPARE-ISSUE",
AI1604="Power Telco","RAN ISSUE",AI1604="no impacts","no impacts"
),"")</f>
        <v>no impacts</v>
      </c>
      <c r="AI1604" s="85" t="s">
        <v>5998</v>
      </c>
      <c r="AJ1604" s="57" t="str" cm="1">
        <f t="array" ref="AJ1604">IFERROR(_xlfn.IFS(
AI1604="MPR ISSUE","ACTIVE",
AI1604="BSS Hardware Issue","ACTIVE",
AI1604="Sites strategiques, MLL, Pylone, etc.","PASSIVE",
AI1604="AKTIVCO DEFAUT GE &amp; POWER Cabinet","PASSIVE",
AI1604="AKTIVCO Coupure ENEO &amp; Baisse de tension","PASSIVE",
AI1604="Coupure ENEO &amp; Baisse de tension","PASSIVE",
AI1604="Defaut GE &amp; POWER Cabinet","PASSIVE",
AI1604="Sharing","PASSIVE",
AI1604="Sites strategiques &amp; DataCenter","PASSIVE",
AI1604="Exclu","Exclu",
AI1604="SAT","ACTIVE",
AI1604="SPARE-ISSUE","SPARE-ISSUE",
AI1604="Fiber CAmtel","ACTIVE",
AI1604="Fiber AOF","ACTIVE",
AI1604="Projet OCM (HUAWEI)","PLANNED WORKS",
AI1604="Projet OCM (NOKIA)","PLANNED WORKS",
AI1604="ACCESS-ISSUE","ACCESS-ISSUE",
AI1604="Projet OCM (ZTE, NOKIA, autres projets)","PLANNED WORKS",
AI1604="No root CAuse","No root cause",
AI1604="ODU HS","ACTIVE",
AI1604="IP &amp; VLAN","ACTIVE",
AI1604="Warehouse HUAWEI","SPARE-ISSUE",
AI1604="SPARE-HS","SPARE-ISSUE",
AI1604="Power Telco","ACTIVE", AI1604="no impacts","no impacts"
),"")</f>
        <v>no impacts</v>
      </c>
      <c r="AK1604" s="23" t="s">
        <v>5537</v>
      </c>
      <c r="AL1604" s="23" t="str">
        <f t="shared" si="41"/>
        <v>CTR_881</v>
      </c>
      <c r="AN1604" s="9" t="s">
        <v>5537</v>
      </c>
      <c r="AO1604" s="23" t="str">
        <f>_xlfn.XLOOKUP(B1604,'INCIDENT-05-03-2026'!E:E,'INCIDENT-05-03-2026'!F:F,"")</f>
        <v/>
      </c>
      <c r="AP1604" s="7" t="s">
        <v>5537</v>
      </c>
      <c r="AQ1604" s="6"/>
      <c r="AR1604" s="7"/>
      <c r="AS1604" s="3" t="str">
        <f>_xlfn.XLOOKUP(B1604,'[3]tt num | region | site id'!$C:$C,'[3]tt num | region | site id'!$Q:$Q,"")</f>
        <v/>
      </c>
      <c r="AT1604" s="24" t="str">
        <f>_xlfn.XLOOKUP(B1604,'[4]Cells Huawei 03052026 12h'!$B:$B,'[4]Cells Huawei 03052026 12h'!$T:$T,"")</f>
        <v/>
      </c>
      <c r="AU1604" s="24" t="str">
        <f>_xlfn.XLOOKUP(B1604,'[5]cells down 02052026 8h50'!$B:$B,'[5]cells down 02052026 8h50'!$R:$R,"")</f>
        <v/>
      </c>
      <c r="AV1604" s="24" t="str">
        <f>_xlfn.XLOOKUP(B1604,'[5]cells down 02052026 13h50'!$B:$B,'[5]cells down 02052026 13h50'!$R:$R,"")</f>
        <v/>
      </c>
      <c r="AW1604" s="24" t="str">
        <f>_xlfn.XLOOKUP(B1604,'[5]cells down 02052026 13h50'!$B:$B,'[5]cells down 02052026 13h50'!$R:$R,"")</f>
        <v/>
      </c>
      <c r="AX1604" s="24" t="str">
        <f>_xlfn.XLOOKUP(B1604,'[6]cell downs 03052026 8h40 '!$B:$B,'[6]cell downs 03052026 8h40 '!$R:$R,"")</f>
        <v/>
      </c>
      <c r="AY1604" s="24" t="str">
        <f>_xlfn.XLOOKUP(B1604,'[7]ALL SITES DOWN'!$D:$D,'[7]ALL SITES DOWN'!$J:$J,"")</f>
        <v/>
      </c>
      <c r="AZ1604" s="24" t="str">
        <f>_xlfn.XLOOKUP(B1604,'[8]ALL SITES DOWN'!$D:$D,'[8]ALL SITES DOWN'!$J:$J,"")</f>
        <v/>
      </c>
      <c r="BA1604" s="9" t="str">
        <f>_xlfn.XLOOKUP(B1604,[9]sheet1!$AC:$AC,[9]sheet1!$AF:$AF,"")</f>
        <v/>
      </c>
      <c r="BB1604" s="14" t="s">
        <v>5537</v>
      </c>
      <c r="BC1604" s="14" t="s">
        <v>5537</v>
      </c>
      <c r="BD1604" s="14" t="str">
        <f>_xlfn.XLOOKUP(B1604,'[10]cell downs 18042026 17h'!$B:$B,'[10]cell downs 18042026 17h'!$B:$B,"")</f>
        <v/>
      </c>
      <c r="BE1604" s="14" t="str">
        <f>_xlfn.XLOOKUP(B1604,'[11]Cells Huawei 19042026 15h'!$B:$B,'[11]Cells Huawei 19042026 15h'!$B:$B,"")</f>
        <v/>
      </c>
      <c r="BF1604" s="9" t="str">
        <f>_xlfn.XLOOKUP(B1604,'[12]cells down 19042026 9H40'!$B:$B,'[12]cells down 19042026 9H40'!$B:$B,"")</f>
        <v/>
      </c>
      <c r="BG1604" s="9" t="s">
        <v>5537</v>
      </c>
      <c r="BH1604" s="9" t="s">
        <v>5537</v>
      </c>
    </row>
    <row r="1605" spans="1:60" s="9" customFormat="1" x14ac:dyDescent="0.3">
      <c r="A1605" s="1" t="s">
        <v>3026</v>
      </c>
      <c r="B1605" s="8" t="s">
        <v>3027</v>
      </c>
      <c r="C1605" s="3" t="str">
        <f>_xlfn.XLOOKUP(B1605,'[1]daily break down'!$D:$D,'[1]daily break down'!$E:$E,"")</f>
        <v>NORD</v>
      </c>
      <c r="D1605" s="1" t="s">
        <v>11</v>
      </c>
      <c r="E1605" s="1" t="s">
        <v>237</v>
      </c>
      <c r="F1605" s="3" t="s">
        <v>23</v>
      </c>
      <c r="G1605" s="1" t="s">
        <v>2918</v>
      </c>
      <c r="H1605" s="41" t="str">
        <f>_xlfn.XLOOKUP(B1605,[2]CALCULATION!$B:$B,[2]CALCULATION!$H:$H,"")</f>
        <v>NOKIA</v>
      </c>
      <c r="I1605" s="34">
        <v>0</v>
      </c>
      <c r="J1605" s="34">
        <v>0</v>
      </c>
      <c r="K1605" s="34">
        <v>0</v>
      </c>
      <c r="L1605" s="34">
        <v>0.15395771234068034</v>
      </c>
      <c r="M1605" s="34">
        <v>0</v>
      </c>
      <c r="N1605" s="34">
        <v>0</v>
      </c>
      <c r="O1605" s="34">
        <v>0</v>
      </c>
      <c r="P1605" s="34">
        <v>0</v>
      </c>
      <c r="Q1605" s="34">
        <v>0</v>
      </c>
      <c r="R1605" s="34">
        <v>0</v>
      </c>
      <c r="S1605" s="35">
        <v>0</v>
      </c>
      <c r="T1605" s="35">
        <v>181744.14280590013</v>
      </c>
      <c r="U1605" s="35">
        <v>6.4938767910017337</v>
      </c>
      <c r="V1605" s="35">
        <v>0</v>
      </c>
      <c r="W1605" s="35">
        <v>0</v>
      </c>
      <c r="X1605" s="35">
        <v>0</v>
      </c>
      <c r="Y1605" s="35">
        <v>0</v>
      </c>
      <c r="Z1605" s="35">
        <v>0</v>
      </c>
      <c r="AA1605" s="35">
        <v>0</v>
      </c>
      <c r="AB1605" s="35">
        <v>0</v>
      </c>
      <c r="AC1605" s="35">
        <v>0</v>
      </c>
      <c r="AD1605" s="35">
        <v>0</v>
      </c>
      <c r="AE1605" s="58" t="s">
        <v>5560</v>
      </c>
      <c r="AF1605" s="58"/>
      <c r="AG1605" s="57" t="str" cm="1">
        <f t="array" ref="AG1605">IFERROR(_xlfn.IFS(
AI1605="MPR ISSUE","PDH",
AI1605="BSS Hardware Issue","BSS",
AI1605="Sites strategiques, MLL, Pylone, etc.","ENVTECH",
AI1605="AKTIVCO DEFAUT GE &amp; POWER Cabinet","AKTIVCO",
AI1605="AKTIVCO Coupure ENEO &amp; Baisse de tension","AKTIVCO GRID ONLY",
AI1605="Coupure ENEO &amp; Baisse de tension","IHS GRID ONLY",
AI1605="Defaut GE &amp; POWER Cabinet","IHS",
AI1605="Sharing","Partners",
AI1605="Sites strategiques &amp; DataCenter","SST &amp; DC",
AI1605="Exclu","Exclu",
AI1605="SAT","SAT",
AI1605="SPARE-ISSUE","SPARE-ISSUE",
AI1605="Fiber CAmtel","TRANS_FO_CAMTEL",
AI1605="Fiber AOF","Fiber AOF",
AI1605="Projet OCM (HUAWEI)","TRAVAUX-HUAWEI",
AI1605="Projet OCM (NOKIA)","TRAVAUX-NOKIA",
AI1605="ACCESS-ISSUE","ACCESS-ISSUE",
AI1605="Projet OCM (ZTE, NOKIA, autres projets)","TRAVAUX OCM",
AI1605="No root CAuse","No root cause",
AI1605="ODU HS","PDH",
AI1605="IP &amp; VLAN","PDH",
AI1605="Warehouse HUAWEI","SPARE-ISSUE",
AI1605="SPARE-HS","SPARE-ISSUE",
AI1605="Power Telco","BSS",AI1605="no impacts","no impacts"
),"")</f>
        <v>no impacts</v>
      </c>
      <c r="AH1605" s="57" t="str" cm="1">
        <f t="array" ref="AH1605">IFERROR(_xlfn.IFS(
AI1605="MPR ISSUE","TX ISSUE",
AI1605="BSS Hardware Issue","RAN ISSUE",
AI1605="Sites strategiques, MLL, Pylone, etc.","ENVTECH",
AI1605="AKTIVCO DEFAUT GE &amp; POWER Cabinet","POWER ISSUE",
AI1605="AKTIVCO Coupure ENEO &amp; Baisse de tension","POWER ISSUE",
AI1605="Coupure ENEO &amp; Baisse de tension","POWER ISSUE",
AI1605="Defaut GE &amp; POWER Cabinet","POWER ISSUE",
AI1605="Sharing","POWER ISSUE",
AI1605="Sites strategiques &amp; DataCenter","POWER ISSUE",
AI1605="Exclu","Exclu",
AI1605="SAT","TX ISSUE",
AI1605="SPARE-ISSUE","SPARE-ISSUE",
AI1605="Fiber CAmtel","TX ISSUE",
AI1605="Fiber AOF","TX ISSUE",
AI1605="Projet OCM (HUAWEI)","TRAVAUX-HUAWEI",
AI1605="Projet OCM (NOKIA)","TRAVAUX -NOKIA",
AI1605="ACCESS-ISSUE","ACCESS-ISSUE",
AI1605="Projet OCM (ZTE, NOKIA, autres projets)","TRAVAUX OCM",
AI1605="No root CAuse","No root cause",
AI1605="ODU HS","TX ISSUE",
AI1605="IP &amp; VLAN","TX ISSUE",
AI1605="Warehouse HUAWEI","SPARE-ISSUE",
AI1605="SPARE-HS","SPARE-ISSUE",
AI1605="Power Telco","RAN ISSUE",AI1605="no impacts","no impacts"
),"")</f>
        <v>no impacts</v>
      </c>
      <c r="AI1605" s="85" t="s">
        <v>5998</v>
      </c>
      <c r="AJ1605" s="57" t="str" cm="1">
        <f t="array" ref="AJ1605">IFERROR(_xlfn.IFS(
AI1605="MPR ISSUE","ACTIVE",
AI1605="BSS Hardware Issue","ACTIVE",
AI1605="Sites strategiques, MLL, Pylone, etc.","PASSIVE",
AI1605="AKTIVCO DEFAUT GE &amp; POWER Cabinet","PASSIVE",
AI1605="AKTIVCO Coupure ENEO &amp; Baisse de tension","PASSIVE",
AI1605="Coupure ENEO &amp; Baisse de tension","PASSIVE",
AI1605="Defaut GE &amp; POWER Cabinet","PASSIVE",
AI1605="Sharing","PASSIVE",
AI1605="Sites strategiques &amp; DataCenter","PASSIVE",
AI1605="Exclu","Exclu",
AI1605="SAT","ACTIVE",
AI1605="SPARE-ISSUE","SPARE-ISSUE",
AI1605="Fiber CAmtel","ACTIVE",
AI1605="Fiber AOF","ACTIVE",
AI1605="Projet OCM (HUAWEI)","PLANNED WORKS",
AI1605="Projet OCM (NOKIA)","PLANNED WORKS",
AI1605="ACCESS-ISSUE","ACCESS-ISSUE",
AI1605="Projet OCM (ZTE, NOKIA, autres projets)","PLANNED WORKS",
AI1605="No root CAuse","No root cause",
AI1605="ODU HS","ACTIVE",
AI1605="IP &amp; VLAN","ACTIVE",
AI1605="Warehouse HUAWEI","SPARE-ISSUE",
AI1605="SPARE-HS","SPARE-ISSUE",
AI1605="Power Telco","ACTIVE", AI1605="no impacts","no impacts"
),"")</f>
        <v>no impacts</v>
      </c>
      <c r="AK1605" s="23" t="s">
        <v>5537</v>
      </c>
      <c r="AL1605" s="23" t="str">
        <f t="shared" si="41"/>
        <v>NRD_025</v>
      </c>
      <c r="AN1605" s="9" t="s">
        <v>5537</v>
      </c>
      <c r="AO1605" s="23" t="str">
        <f>_xlfn.XLOOKUP(B1605,'INCIDENT-05-03-2026'!E:E,'INCIDENT-05-03-2026'!F:F,"")</f>
        <v/>
      </c>
      <c r="AP1605" s="7" t="s">
        <v>5537</v>
      </c>
      <c r="AQ1605" s="6"/>
      <c r="AR1605" s="7"/>
      <c r="AS1605" s="3" t="str">
        <f>_xlfn.XLOOKUP(B1605,'[3]tt num | region | site id'!$C:$C,'[3]tt num | region | site id'!$Q:$Q,"")</f>
        <v/>
      </c>
      <c r="AT1605" s="24" t="str">
        <f>_xlfn.XLOOKUP(B1605,'[4]Cells Huawei 03052026 12h'!$B:$B,'[4]Cells Huawei 03052026 12h'!$T:$T,"")</f>
        <v/>
      </c>
      <c r="AU1605" s="24" t="str">
        <f>_xlfn.XLOOKUP(B1605,'[5]cells down 02052026 8h50'!$B:$B,'[5]cells down 02052026 8h50'!$R:$R,"")</f>
        <v/>
      </c>
      <c r="AV1605" s="24" t="str">
        <f>_xlfn.XLOOKUP(B1605,'[5]cells down 02052026 13h50'!$B:$B,'[5]cells down 02052026 13h50'!$R:$R,"")</f>
        <v/>
      </c>
      <c r="AW1605" s="24" t="str">
        <f>_xlfn.XLOOKUP(B1605,'[5]cells down 02052026 13h50'!$B:$B,'[5]cells down 02052026 13h50'!$R:$R,"")</f>
        <v/>
      </c>
      <c r="AX1605" s="24" t="str">
        <f>_xlfn.XLOOKUP(B1605,'[6]cell downs 03052026 8h40 '!$B:$B,'[6]cell downs 03052026 8h40 '!$R:$R,"")</f>
        <v/>
      </c>
      <c r="AY1605" s="24" t="str">
        <f>_xlfn.XLOOKUP(B1605,'[7]ALL SITES DOWN'!$D:$D,'[7]ALL SITES DOWN'!$J:$J,"")</f>
        <v/>
      </c>
      <c r="AZ1605" s="24" t="str">
        <f>_xlfn.XLOOKUP(B1605,'[8]ALL SITES DOWN'!$D:$D,'[8]ALL SITES DOWN'!$J:$J,"")</f>
        <v/>
      </c>
      <c r="BA1605" s="9" t="str">
        <f>_xlfn.XLOOKUP(B1605,[9]sheet1!$AC:$AC,[9]sheet1!$AF:$AF,"")</f>
        <v/>
      </c>
      <c r="BB1605" s="14" t="s">
        <v>5537</v>
      </c>
      <c r="BC1605" s="14" t="s">
        <v>5537</v>
      </c>
      <c r="BD1605" s="14" t="str">
        <f>_xlfn.XLOOKUP(B1605,'[10]cell downs 18042026 17h'!$B:$B,'[10]cell downs 18042026 17h'!$B:$B,"")</f>
        <v/>
      </c>
      <c r="BE1605" s="14" t="str">
        <f>_xlfn.XLOOKUP(B1605,'[11]Cells Huawei 19042026 15h'!$B:$B,'[11]Cells Huawei 19042026 15h'!$B:$B,"")</f>
        <v/>
      </c>
      <c r="BF1605" s="9" t="str">
        <f>_xlfn.XLOOKUP(B1605,'[12]cells down 19042026 9H40'!$B:$B,'[12]cells down 19042026 9H40'!$B:$B,"")</f>
        <v/>
      </c>
      <c r="BG1605" s="9" t="s">
        <v>3027</v>
      </c>
      <c r="BH1605" s="9" t="s">
        <v>154</v>
      </c>
    </row>
    <row r="1606" spans="1:60" s="9" customFormat="1" x14ac:dyDescent="0.3">
      <c r="A1606" s="1" t="s">
        <v>2496</v>
      </c>
      <c r="B1606" s="8" t="s">
        <v>2497</v>
      </c>
      <c r="C1606" s="3" t="str">
        <f>_xlfn.XLOOKUP(B1606,'[1]daily break down'!$D:$D,'[1]daily break down'!$E:$E,"")</f>
        <v>Bafoussam</v>
      </c>
      <c r="D1606" s="1" t="s">
        <v>11</v>
      </c>
      <c r="E1606" s="1" t="s">
        <v>12</v>
      </c>
      <c r="F1606" s="3" t="s">
        <v>102</v>
      </c>
      <c r="G1606" s="1" t="s">
        <v>299</v>
      </c>
      <c r="H1606" s="40" t="str">
        <f>_xlfn.XLOOKUP(B1606,[2]CALCULATION!$B:$B,[2]CALCULATION!$H:$H,"")</f>
        <v>Huawei</v>
      </c>
      <c r="I1606" s="34">
        <v>0</v>
      </c>
      <c r="J1606" s="34">
        <v>0</v>
      </c>
      <c r="K1606" s="34">
        <v>0</v>
      </c>
      <c r="L1606" s="34">
        <v>0</v>
      </c>
      <c r="M1606" s="34">
        <v>0</v>
      </c>
      <c r="N1606" s="34">
        <v>0</v>
      </c>
      <c r="O1606" s="34">
        <v>7.4409551897224295</v>
      </c>
      <c r="P1606" s="34">
        <v>18.431108799684964</v>
      </c>
      <c r="Q1606" s="34">
        <v>18.478478767695965</v>
      </c>
      <c r="R1606" s="34">
        <v>18.491409199476077</v>
      </c>
      <c r="S1606" s="35">
        <v>29.694959521506256</v>
      </c>
      <c r="T1606" s="35">
        <v>0</v>
      </c>
      <c r="U1606" s="35">
        <v>0</v>
      </c>
      <c r="V1606" s="35">
        <v>0</v>
      </c>
      <c r="W1606" s="35">
        <v>0</v>
      </c>
      <c r="X1606" s="35">
        <v>0</v>
      </c>
      <c r="Y1606" s="35">
        <v>0</v>
      </c>
      <c r="Z1606" s="35">
        <v>0</v>
      </c>
      <c r="AA1606" s="35">
        <v>0</v>
      </c>
      <c r="AB1606" s="35">
        <v>0</v>
      </c>
      <c r="AC1606" s="35">
        <v>0</v>
      </c>
      <c r="AD1606" s="35">
        <v>0</v>
      </c>
      <c r="AE1606" s="58" t="s">
        <v>5560</v>
      </c>
      <c r="AF1606" s="58"/>
      <c r="AG1606" s="57" t="str" cm="1">
        <f t="array" ref="AG1606">IFERROR(_xlfn.IFS(
AI1606="MPR ISSUE","PDH",
AI1606="BSS Hardware Issue","BSS",
AI1606="Sites strategiques, MLL, Pylone, etc.","ENVTECH",
AI1606="AKTIVCO DEFAUT GE &amp; POWER Cabinet","AKTIVCO",
AI1606="AKTIVCO Coupure ENEO &amp; Baisse de tension","AKTIVCO GRID ONLY",
AI1606="Coupure ENEO &amp; Baisse de tension","IHS GRID ONLY",
AI1606="Defaut GE &amp; POWER Cabinet","IHS",
AI1606="Sharing","Partners",
AI1606="Sites strategiques &amp; DataCenter","SST &amp; DC",
AI1606="Exclu","Exclu",
AI1606="SAT","SAT",
AI1606="SPARE-ISSUE","SPARE-ISSUE",
AI1606="Fiber CAmtel","TRANS_FO_CAMTEL",
AI1606="Fiber AOF","Fiber AOF",
AI1606="Projet OCM (HUAWEI)","TRAVAUX-HUAWEI",
AI1606="Projet OCM (NOKIA)","TRAVAUX-NOKIA",
AI1606="ACCESS-ISSUE","ACCESS-ISSUE",
AI1606="Projet OCM (ZTE, NOKIA, autres projets)","TRAVAUX OCM",
AI1606="No root CAuse","No root cause",
AI1606="ODU HS","PDH",
AI1606="IP &amp; VLAN","PDH",
AI1606="Warehouse HUAWEI","SPARE-ISSUE",
AI1606="SPARE-HS","SPARE-ISSUE",
AI1606="Power Telco","BSS",AI1606="no impacts","no impacts"
),"")</f>
        <v>no impacts</v>
      </c>
      <c r="AH1606" s="57" t="str" cm="1">
        <f t="array" ref="AH1606">IFERROR(_xlfn.IFS(
AI1606="MPR ISSUE","TX ISSUE",
AI1606="BSS Hardware Issue","RAN ISSUE",
AI1606="Sites strategiques, MLL, Pylone, etc.","ENVTECH",
AI1606="AKTIVCO DEFAUT GE &amp; POWER Cabinet","POWER ISSUE",
AI1606="AKTIVCO Coupure ENEO &amp; Baisse de tension","POWER ISSUE",
AI1606="Coupure ENEO &amp; Baisse de tension","POWER ISSUE",
AI1606="Defaut GE &amp; POWER Cabinet","POWER ISSUE",
AI1606="Sharing","POWER ISSUE",
AI1606="Sites strategiques &amp; DataCenter","POWER ISSUE",
AI1606="Exclu","Exclu",
AI1606="SAT","TX ISSUE",
AI1606="SPARE-ISSUE","SPARE-ISSUE",
AI1606="Fiber CAmtel","TX ISSUE",
AI1606="Fiber AOF","TX ISSUE",
AI1606="Projet OCM (HUAWEI)","TRAVAUX-HUAWEI",
AI1606="Projet OCM (NOKIA)","TRAVAUX -NOKIA",
AI1606="ACCESS-ISSUE","ACCESS-ISSUE",
AI1606="Projet OCM (ZTE, NOKIA, autres projets)","TRAVAUX OCM",
AI1606="No root CAuse","No root cause",
AI1606="ODU HS","TX ISSUE",
AI1606="IP &amp; VLAN","TX ISSUE",
AI1606="Warehouse HUAWEI","SPARE-ISSUE",
AI1606="SPARE-HS","SPARE-ISSUE",
AI1606="Power Telco","RAN ISSUE",AI1606="no impacts","no impacts"
),"")</f>
        <v>no impacts</v>
      </c>
      <c r="AI1606" s="85" t="s">
        <v>5998</v>
      </c>
      <c r="AJ1606" s="57" t="str" cm="1">
        <f t="array" ref="AJ1606">IFERROR(_xlfn.IFS(
AI1606="MPR ISSUE","ACTIVE",
AI1606="BSS Hardware Issue","ACTIVE",
AI1606="Sites strategiques, MLL, Pylone, etc.","PASSIVE",
AI1606="AKTIVCO DEFAUT GE &amp; POWER Cabinet","PASSIVE",
AI1606="AKTIVCO Coupure ENEO &amp; Baisse de tension","PASSIVE",
AI1606="Coupure ENEO &amp; Baisse de tension","PASSIVE",
AI1606="Defaut GE &amp; POWER Cabinet","PASSIVE",
AI1606="Sharing","PASSIVE",
AI1606="Sites strategiques &amp; DataCenter","PASSIVE",
AI1606="Exclu","Exclu",
AI1606="SAT","ACTIVE",
AI1606="SPARE-ISSUE","SPARE-ISSUE",
AI1606="Fiber CAmtel","ACTIVE",
AI1606="Fiber AOF","ACTIVE",
AI1606="Projet OCM (HUAWEI)","PLANNED WORKS",
AI1606="Projet OCM (NOKIA)","PLANNED WORKS",
AI1606="ACCESS-ISSUE","ACCESS-ISSUE",
AI1606="Projet OCM (ZTE, NOKIA, autres projets)","PLANNED WORKS",
AI1606="No root CAuse","No root cause",
AI1606="ODU HS","ACTIVE",
AI1606="IP &amp; VLAN","ACTIVE",
AI1606="Warehouse HUAWEI","SPARE-ISSUE",
AI1606="SPARE-HS","SPARE-ISSUE",
AI1606="Power Telco","ACTIVE", AI1606="no impacts","no impacts"
),"")</f>
        <v>no impacts</v>
      </c>
      <c r="AK1606" s="23" t="s">
        <v>5537</v>
      </c>
      <c r="AL1606" s="23" t="str">
        <f t="shared" si="41"/>
        <v>OST_075</v>
      </c>
      <c r="AN1606" s="9" t="s">
        <v>5537</v>
      </c>
      <c r="AO1606" s="23" t="str">
        <f>_xlfn.XLOOKUP(B1606,'INCIDENT-05-03-2026'!E:E,'INCIDENT-05-03-2026'!F:F,"")</f>
        <v/>
      </c>
      <c r="AP1606" s="7" t="s">
        <v>5537</v>
      </c>
      <c r="AQ1606" s="6"/>
      <c r="AR1606" s="7"/>
      <c r="AS1606" s="3" t="str">
        <f>_xlfn.XLOOKUP(B1606,'[3]tt num | region | site id'!$C:$C,'[3]tt num | region | site id'!$Q:$Q,"")</f>
        <v/>
      </c>
      <c r="AT1606" s="24" t="str">
        <f>_xlfn.XLOOKUP(B1606,'[4]Cells Huawei 03052026 12h'!$B:$B,'[4]Cells Huawei 03052026 12h'!$T:$T,"")</f>
        <v/>
      </c>
      <c r="AU1606" s="24" t="str">
        <f>_xlfn.XLOOKUP(B1606,'[5]cells down 02052026 8h50'!$B:$B,'[5]cells down 02052026 8h50'!$R:$R,"")</f>
        <v/>
      </c>
      <c r="AV1606" s="24" t="str">
        <f>_xlfn.XLOOKUP(B1606,'[5]cells down 02052026 13h50'!$B:$B,'[5]cells down 02052026 13h50'!$R:$R,"")</f>
        <v/>
      </c>
      <c r="AW1606" s="24" t="str">
        <f>_xlfn.XLOOKUP(B1606,'[5]cells down 02052026 13h50'!$B:$B,'[5]cells down 02052026 13h50'!$R:$R,"")</f>
        <v/>
      </c>
      <c r="AX1606" s="24" t="str">
        <f>_xlfn.XLOOKUP(B1606,'[6]cell downs 03052026 8h40 '!$B:$B,'[6]cell downs 03052026 8h40 '!$R:$R,"")</f>
        <v/>
      </c>
      <c r="AY1606" s="24" t="str">
        <f>_xlfn.XLOOKUP(B1606,'[7]ALL SITES DOWN'!$D:$D,'[7]ALL SITES DOWN'!$J:$J,"")</f>
        <v/>
      </c>
      <c r="AZ1606" s="24" t="str">
        <f>_xlfn.XLOOKUP(B1606,'[8]ALL SITES DOWN'!$D:$D,'[8]ALL SITES DOWN'!$J:$J,"")</f>
        <v/>
      </c>
      <c r="BA1606" s="9" t="str">
        <f>_xlfn.XLOOKUP(B1606,[9]sheet1!$AC:$AC,[9]sheet1!$AF:$AF,"")</f>
        <v/>
      </c>
      <c r="BB1606" s="14" t="s">
        <v>5537</v>
      </c>
      <c r="BC1606" s="14" t="s">
        <v>5537</v>
      </c>
      <c r="BD1606" s="14" t="str">
        <f>_xlfn.XLOOKUP(B1606,'[10]cell downs 18042026 17h'!$B:$B,'[10]cell downs 18042026 17h'!$B:$B,"")</f>
        <v/>
      </c>
      <c r="BE1606" s="14" t="str">
        <f>_xlfn.XLOOKUP(B1606,'[11]Cells Huawei 19042026 15h'!$B:$B,'[11]Cells Huawei 19042026 15h'!$B:$B,"")</f>
        <v/>
      </c>
      <c r="BF1606" s="9" t="str">
        <f>_xlfn.XLOOKUP(B1606,'[12]cells down 19042026 9H40'!$B:$B,'[12]cells down 19042026 9H40'!$B:$B,"")</f>
        <v/>
      </c>
      <c r="BG1606" s="9" t="s">
        <v>2497</v>
      </c>
      <c r="BH1606" s="9" t="s">
        <v>5537</v>
      </c>
    </row>
    <row r="1607" spans="1:60" s="9" customFormat="1" x14ac:dyDescent="0.3">
      <c r="A1607" s="1" t="s">
        <v>1111</v>
      </c>
      <c r="B1607" s="8" t="s">
        <v>1112</v>
      </c>
      <c r="C1607" s="3" t="str">
        <f>_xlfn.XLOOKUP(B1607,'[1]daily break down'!$D:$D,'[1]daily break down'!$E:$E,"")</f>
        <v>Bafoussam</v>
      </c>
      <c r="D1607" s="1" t="s">
        <v>21</v>
      </c>
      <c r="E1607" s="1" t="s">
        <v>22</v>
      </c>
      <c r="F1607" s="3" t="s">
        <v>102</v>
      </c>
      <c r="G1607" s="1" t="s">
        <v>299</v>
      </c>
      <c r="H1607" s="41" t="str">
        <f>_xlfn.XLOOKUP(B1607,[2]CALCULATION!$B:$B,[2]CALCULATION!$H:$H,"")</f>
        <v>NOKIA</v>
      </c>
      <c r="I1607" s="34">
        <v>0</v>
      </c>
      <c r="J1607" s="34">
        <v>0</v>
      </c>
      <c r="K1607" s="34">
        <v>0</v>
      </c>
      <c r="L1607" s="34">
        <v>0</v>
      </c>
      <c r="M1607" s="34">
        <v>0</v>
      </c>
      <c r="N1607" s="34">
        <v>1.082132283504853E-3</v>
      </c>
      <c r="O1607" s="34">
        <v>7.2541455387393317</v>
      </c>
      <c r="P1607" s="34">
        <v>27.735584468495354</v>
      </c>
      <c r="Q1607" s="34">
        <v>23.164597465791779</v>
      </c>
      <c r="R1607" s="34">
        <v>23.165463171618583</v>
      </c>
      <c r="S1607" s="35">
        <v>19.561856515356606</v>
      </c>
      <c r="T1607" s="35">
        <v>204782.304517554</v>
      </c>
      <c r="U1607" s="35">
        <v>0</v>
      </c>
      <c r="V1607" s="35">
        <v>0</v>
      </c>
      <c r="W1607" s="35">
        <v>0</v>
      </c>
      <c r="X1607" s="35">
        <v>0</v>
      </c>
      <c r="Y1607" s="35">
        <v>0</v>
      </c>
      <c r="Z1607" s="35">
        <v>0</v>
      </c>
      <c r="AA1607" s="35">
        <v>0</v>
      </c>
      <c r="AB1607" s="35">
        <v>0</v>
      </c>
      <c r="AC1607" s="35">
        <v>0</v>
      </c>
      <c r="AD1607" s="35">
        <v>0</v>
      </c>
      <c r="AE1607" s="58" t="s">
        <v>5560</v>
      </c>
      <c r="AF1607" s="58"/>
      <c r="AG1607" s="57" t="str" cm="1">
        <f t="array" ref="AG1607">IFERROR(_xlfn.IFS(
AI1607="MPR ISSUE","PDH",
AI1607="BSS Hardware Issue","BSS",
AI1607="Sites strategiques, MLL, Pylone, etc.","ENVTECH",
AI1607="AKTIVCO DEFAUT GE &amp; POWER Cabinet","AKTIVCO",
AI1607="AKTIVCO Coupure ENEO &amp; Baisse de tension","AKTIVCO GRID ONLY",
AI1607="Coupure ENEO &amp; Baisse de tension","IHS GRID ONLY",
AI1607="Defaut GE &amp; POWER Cabinet","IHS",
AI1607="Sharing","Partners",
AI1607="Sites strategiques &amp; DataCenter","SST &amp; DC",
AI1607="Exclu","Exclu",
AI1607="SAT","SAT",
AI1607="SPARE-ISSUE","SPARE-ISSUE",
AI1607="Fiber CAmtel","TRANS_FO_CAMTEL",
AI1607="Fiber AOF","Fiber AOF",
AI1607="Projet OCM (HUAWEI)","TRAVAUX-HUAWEI",
AI1607="Projet OCM (NOKIA)","TRAVAUX-NOKIA",
AI1607="ACCESS-ISSUE","ACCESS-ISSUE",
AI1607="Projet OCM (ZTE, NOKIA, autres projets)","TRAVAUX OCM",
AI1607="No root CAuse","No root cause",
AI1607="ODU HS","PDH",
AI1607="IP &amp; VLAN","PDH",
AI1607="Warehouse HUAWEI","SPARE-ISSUE",
AI1607="SPARE-HS","SPARE-ISSUE",
AI1607="Power Telco","BSS",AI1607="no impacts","no impacts"
),"")</f>
        <v>no impacts</v>
      </c>
      <c r="AH1607" s="57" t="str" cm="1">
        <f t="array" ref="AH1607">IFERROR(_xlfn.IFS(
AI1607="MPR ISSUE","TX ISSUE",
AI1607="BSS Hardware Issue","RAN ISSUE",
AI1607="Sites strategiques, MLL, Pylone, etc.","ENVTECH",
AI1607="AKTIVCO DEFAUT GE &amp; POWER Cabinet","POWER ISSUE",
AI1607="AKTIVCO Coupure ENEO &amp; Baisse de tension","POWER ISSUE",
AI1607="Coupure ENEO &amp; Baisse de tension","POWER ISSUE",
AI1607="Defaut GE &amp; POWER Cabinet","POWER ISSUE",
AI1607="Sharing","POWER ISSUE",
AI1607="Sites strategiques &amp; DataCenter","POWER ISSUE",
AI1607="Exclu","Exclu",
AI1607="SAT","TX ISSUE",
AI1607="SPARE-ISSUE","SPARE-ISSUE",
AI1607="Fiber CAmtel","TX ISSUE",
AI1607="Fiber AOF","TX ISSUE",
AI1607="Projet OCM (HUAWEI)","TRAVAUX-HUAWEI",
AI1607="Projet OCM (NOKIA)","TRAVAUX -NOKIA",
AI1607="ACCESS-ISSUE","ACCESS-ISSUE",
AI1607="Projet OCM (ZTE, NOKIA, autres projets)","TRAVAUX OCM",
AI1607="No root CAuse","No root cause",
AI1607="ODU HS","TX ISSUE",
AI1607="IP &amp; VLAN","TX ISSUE",
AI1607="Warehouse HUAWEI","SPARE-ISSUE",
AI1607="SPARE-HS","SPARE-ISSUE",
AI1607="Power Telco","RAN ISSUE",AI1607="no impacts","no impacts"
),"")</f>
        <v>no impacts</v>
      </c>
      <c r="AI1607" s="85" t="s">
        <v>5998</v>
      </c>
      <c r="AJ1607" s="57" t="str" cm="1">
        <f t="array" ref="AJ1607">IFERROR(_xlfn.IFS(
AI1607="MPR ISSUE","ACTIVE",
AI1607="BSS Hardware Issue","ACTIVE",
AI1607="Sites strategiques, MLL, Pylone, etc.","PASSIVE",
AI1607="AKTIVCO DEFAUT GE &amp; POWER Cabinet","PASSIVE",
AI1607="AKTIVCO Coupure ENEO &amp; Baisse de tension","PASSIVE",
AI1607="Coupure ENEO &amp; Baisse de tension","PASSIVE",
AI1607="Defaut GE &amp; POWER Cabinet","PASSIVE",
AI1607="Sharing","PASSIVE",
AI1607="Sites strategiques &amp; DataCenter","PASSIVE",
AI1607="Exclu","Exclu",
AI1607="SAT","ACTIVE",
AI1607="SPARE-ISSUE","SPARE-ISSUE",
AI1607="Fiber CAmtel","ACTIVE",
AI1607="Fiber AOF","ACTIVE",
AI1607="Projet OCM (HUAWEI)","PLANNED WORKS",
AI1607="Projet OCM (NOKIA)","PLANNED WORKS",
AI1607="ACCESS-ISSUE","ACCESS-ISSUE",
AI1607="Projet OCM (ZTE, NOKIA, autres projets)","PLANNED WORKS",
AI1607="No root CAuse","No root cause",
AI1607="ODU HS","ACTIVE",
AI1607="IP &amp; VLAN","ACTIVE",
AI1607="Warehouse HUAWEI","SPARE-ISSUE",
AI1607="SPARE-HS","SPARE-ISSUE",
AI1607="Power Telco","ACTIVE", AI1607="no impacts","no impacts"
),"")</f>
        <v>no impacts</v>
      </c>
      <c r="AK1607" s="23" t="s">
        <v>5537</v>
      </c>
      <c r="AL1607" s="23" t="str">
        <f t="shared" si="41"/>
        <v>OST_307</v>
      </c>
      <c r="AN1607" s="9" t="s">
        <v>5537</v>
      </c>
      <c r="AO1607" s="23" t="str">
        <f>_xlfn.XLOOKUP(B1607,'INCIDENT-05-03-2026'!E:E,'INCIDENT-05-03-2026'!F:F,"")</f>
        <v/>
      </c>
      <c r="AP1607" s="7" t="s">
        <v>5537</v>
      </c>
      <c r="AQ1607" s="6"/>
      <c r="AR1607" s="7"/>
      <c r="AS1607" s="3" t="str">
        <f>_xlfn.XLOOKUP(B1607,'[3]tt num | region | site id'!$C:$C,'[3]tt num | region | site id'!$Q:$Q,"")</f>
        <v/>
      </c>
      <c r="AT1607" s="24" t="str">
        <f>_xlfn.XLOOKUP(B1607,'[4]Cells Huawei 03052026 12h'!$B:$B,'[4]Cells Huawei 03052026 12h'!$T:$T,"")</f>
        <v/>
      </c>
      <c r="AU1607" s="24" t="str">
        <f>_xlfn.XLOOKUP(B1607,'[5]cells down 02052026 8h50'!$B:$B,'[5]cells down 02052026 8h50'!$R:$R,"")</f>
        <v/>
      </c>
      <c r="AV1607" s="24" t="str">
        <f>_xlfn.XLOOKUP(B1607,'[5]cells down 02052026 13h50'!$B:$B,'[5]cells down 02052026 13h50'!$R:$R,"")</f>
        <v/>
      </c>
      <c r="AW1607" s="24" t="str">
        <f>_xlfn.XLOOKUP(B1607,'[5]cells down 02052026 13h50'!$B:$B,'[5]cells down 02052026 13h50'!$R:$R,"")</f>
        <v/>
      </c>
      <c r="AX1607" s="24" t="str">
        <f>_xlfn.XLOOKUP(B1607,'[6]cell downs 03052026 8h40 '!$B:$B,'[6]cell downs 03052026 8h40 '!$R:$R,"")</f>
        <v/>
      </c>
      <c r="AY1607" s="24" t="str">
        <f>_xlfn.XLOOKUP(B1607,'[7]ALL SITES DOWN'!$D:$D,'[7]ALL SITES DOWN'!$J:$J,"")</f>
        <v/>
      </c>
      <c r="AZ1607" s="24" t="str">
        <f>_xlfn.XLOOKUP(B1607,'[8]ALL SITES DOWN'!$D:$D,'[8]ALL SITES DOWN'!$J:$J,"")</f>
        <v/>
      </c>
      <c r="BA1607" s="9" t="str">
        <f>_xlfn.XLOOKUP(B1607,[9]sheet1!$AC:$AC,[9]sheet1!$AF:$AF,"")</f>
        <v/>
      </c>
      <c r="BB1607" s="14" t="s">
        <v>5537</v>
      </c>
      <c r="BC1607" s="14" t="s">
        <v>5537</v>
      </c>
      <c r="BD1607" s="14" t="str">
        <f>_xlfn.XLOOKUP(B1607,'[10]cell downs 18042026 17h'!$B:$B,'[10]cell downs 18042026 17h'!$B:$B,"")</f>
        <v/>
      </c>
      <c r="BE1607" s="14" t="str">
        <f>_xlfn.XLOOKUP(B1607,'[11]Cells Huawei 19042026 15h'!$B:$B,'[11]Cells Huawei 19042026 15h'!$B:$B,"")</f>
        <v/>
      </c>
      <c r="BF1607" s="9" t="str">
        <f>_xlfn.XLOOKUP(B1607,'[12]cells down 19042026 9H40'!$B:$B,'[12]cells down 19042026 9H40'!$B:$B,"")</f>
        <v/>
      </c>
      <c r="BG1607" s="9" t="s">
        <v>5537</v>
      </c>
      <c r="BH1607" s="9" t="s">
        <v>12</v>
      </c>
    </row>
    <row r="1608" spans="1:60" s="9" customFormat="1" x14ac:dyDescent="0.3">
      <c r="A1608" s="1" t="s">
        <v>1684</v>
      </c>
      <c r="B1608" s="8" t="s">
        <v>1685</v>
      </c>
      <c r="C1608" s="3" t="str">
        <f>_xlfn.XLOOKUP(B1608,'[1]daily break down'!$D:$D,'[1]daily break down'!$E:$E,"")</f>
        <v>Douala</v>
      </c>
      <c r="D1608" s="1" t="s">
        <v>21</v>
      </c>
      <c r="E1608" s="1" t="s">
        <v>30</v>
      </c>
      <c r="F1608" s="3" t="s">
        <v>31</v>
      </c>
      <c r="G1608" s="1" t="s">
        <v>32</v>
      </c>
      <c r="H1608" s="42" t="str">
        <f>_xlfn.XLOOKUP(B1608,[2]CALCULATION!$B:$B,[2]CALCULATION!$H:$H,"")</f>
        <v>ZTE</v>
      </c>
      <c r="I1608" s="34">
        <v>0</v>
      </c>
      <c r="J1608" s="34">
        <v>0</v>
      </c>
      <c r="K1608" s="34">
        <v>0</v>
      </c>
      <c r="L1608" s="34">
        <v>0</v>
      </c>
      <c r="M1608" s="34">
        <v>0</v>
      </c>
      <c r="N1608" s="34">
        <v>2.2925209669180697</v>
      </c>
      <c r="O1608" s="34">
        <v>0</v>
      </c>
      <c r="P1608" s="34">
        <v>0</v>
      </c>
      <c r="Q1608" s="34">
        <v>1.3378092245878672</v>
      </c>
      <c r="R1608" s="34">
        <v>14.355151341340568</v>
      </c>
      <c r="S1608" s="35">
        <v>17.936987954901511</v>
      </c>
      <c r="T1608" s="35">
        <v>0</v>
      </c>
      <c r="U1608" s="35">
        <v>0</v>
      </c>
      <c r="V1608" s="35">
        <v>0</v>
      </c>
      <c r="W1608" s="35">
        <v>0</v>
      </c>
      <c r="X1608" s="35">
        <v>0</v>
      </c>
      <c r="Y1608" s="35">
        <v>0</v>
      </c>
      <c r="Z1608" s="35">
        <v>0</v>
      </c>
      <c r="AA1608" s="35">
        <v>0</v>
      </c>
      <c r="AB1608" s="35">
        <v>0</v>
      </c>
      <c r="AC1608" s="35">
        <v>0</v>
      </c>
      <c r="AD1608" s="35">
        <v>0</v>
      </c>
      <c r="AE1608" s="58" t="s">
        <v>5560</v>
      </c>
      <c r="AF1608" s="58"/>
      <c r="AG1608" s="57" t="str" cm="1">
        <f t="array" ref="AG1608">IFERROR(_xlfn.IFS(
AI1608="MPR ISSUE","PDH",
AI1608="BSS Hardware Issue","BSS",
AI1608="Sites strategiques, MLL, Pylone, etc.","ENVTECH",
AI1608="AKTIVCO DEFAUT GE &amp; POWER Cabinet","AKTIVCO",
AI1608="AKTIVCO Coupure ENEO &amp; Baisse de tension","AKTIVCO GRID ONLY",
AI1608="Coupure ENEO &amp; Baisse de tension","IHS GRID ONLY",
AI1608="Defaut GE &amp; POWER Cabinet","IHS",
AI1608="Sharing","Partners",
AI1608="Sites strategiques &amp; DataCenter","SST &amp; DC",
AI1608="Exclu","Exclu",
AI1608="SAT","SAT",
AI1608="SPARE-ISSUE","SPARE-ISSUE",
AI1608="Fiber CAmtel","TRANS_FO_CAMTEL",
AI1608="Fiber AOF","Fiber AOF",
AI1608="Projet OCM (HUAWEI)","TRAVAUX-HUAWEI",
AI1608="Projet OCM (NOKIA)","TRAVAUX-NOKIA",
AI1608="ACCESS-ISSUE","ACCESS-ISSUE",
AI1608="Projet OCM (ZTE, NOKIA, autres projets)","TRAVAUX OCM",
AI1608="No root CAuse","No root cause",
AI1608="ODU HS","PDH",
AI1608="IP &amp; VLAN","PDH",
AI1608="Warehouse HUAWEI","SPARE-ISSUE",
AI1608="SPARE-HS","SPARE-ISSUE",
AI1608="Power Telco","BSS",AI1608="no impacts","no impacts"
),"")</f>
        <v>no impacts</v>
      </c>
      <c r="AH1608" s="57" t="str" cm="1">
        <f t="array" ref="AH1608">IFERROR(_xlfn.IFS(
AI1608="MPR ISSUE","TX ISSUE",
AI1608="BSS Hardware Issue","RAN ISSUE",
AI1608="Sites strategiques, MLL, Pylone, etc.","ENVTECH",
AI1608="AKTIVCO DEFAUT GE &amp; POWER Cabinet","POWER ISSUE",
AI1608="AKTIVCO Coupure ENEO &amp; Baisse de tension","POWER ISSUE",
AI1608="Coupure ENEO &amp; Baisse de tension","POWER ISSUE",
AI1608="Defaut GE &amp; POWER Cabinet","POWER ISSUE",
AI1608="Sharing","POWER ISSUE",
AI1608="Sites strategiques &amp; DataCenter","POWER ISSUE",
AI1608="Exclu","Exclu",
AI1608="SAT","TX ISSUE",
AI1608="SPARE-ISSUE","SPARE-ISSUE",
AI1608="Fiber CAmtel","TX ISSUE",
AI1608="Fiber AOF","TX ISSUE",
AI1608="Projet OCM (HUAWEI)","TRAVAUX-HUAWEI",
AI1608="Projet OCM (NOKIA)","TRAVAUX -NOKIA",
AI1608="ACCESS-ISSUE","ACCESS-ISSUE",
AI1608="Projet OCM (ZTE, NOKIA, autres projets)","TRAVAUX OCM",
AI1608="No root CAuse","No root cause",
AI1608="ODU HS","TX ISSUE",
AI1608="IP &amp; VLAN","TX ISSUE",
AI1608="Warehouse HUAWEI","SPARE-ISSUE",
AI1608="SPARE-HS","SPARE-ISSUE",
AI1608="Power Telco","RAN ISSUE",AI1608="no impacts","no impacts"
),"")</f>
        <v>no impacts</v>
      </c>
      <c r="AI1608" s="85" t="s">
        <v>5998</v>
      </c>
      <c r="AJ1608" s="57" t="str" cm="1">
        <f t="array" ref="AJ1608">IFERROR(_xlfn.IFS(
AI1608="MPR ISSUE","ACTIVE",
AI1608="BSS Hardware Issue","ACTIVE",
AI1608="Sites strategiques, MLL, Pylone, etc.","PASSIVE",
AI1608="AKTIVCO DEFAUT GE &amp; POWER Cabinet","PASSIVE",
AI1608="AKTIVCO Coupure ENEO &amp; Baisse de tension","PASSIVE",
AI1608="Coupure ENEO &amp; Baisse de tension","PASSIVE",
AI1608="Defaut GE &amp; POWER Cabinet","PASSIVE",
AI1608="Sharing","PASSIVE",
AI1608="Sites strategiques &amp; DataCenter","PASSIVE",
AI1608="Exclu","Exclu",
AI1608="SAT","ACTIVE",
AI1608="SPARE-ISSUE","SPARE-ISSUE",
AI1608="Fiber CAmtel","ACTIVE",
AI1608="Fiber AOF","ACTIVE",
AI1608="Projet OCM (HUAWEI)","PLANNED WORKS",
AI1608="Projet OCM (NOKIA)","PLANNED WORKS",
AI1608="ACCESS-ISSUE","ACCESS-ISSUE",
AI1608="Projet OCM (ZTE, NOKIA, autres projets)","PLANNED WORKS",
AI1608="No root CAuse","No root cause",
AI1608="ODU HS","ACTIVE",
AI1608="IP &amp; VLAN","ACTIVE",
AI1608="Warehouse HUAWEI","SPARE-ISSUE",
AI1608="SPARE-HS","SPARE-ISSUE",
AI1608="Power Telco","ACTIVE", AI1608="no impacts","no impacts"
),"")</f>
        <v>no impacts</v>
      </c>
      <c r="AK1608" s="23" t="s">
        <v>5537</v>
      </c>
      <c r="AL1608" s="23" t="str">
        <f t="shared" si="41"/>
        <v>LIT_689</v>
      </c>
      <c r="AN1608" s="9" t="s">
        <v>5537</v>
      </c>
      <c r="AO1608" s="23" t="str">
        <f>_xlfn.XLOOKUP(B1608,'INCIDENT-05-03-2026'!E:E,'INCIDENT-05-03-2026'!F:F,"")</f>
        <v/>
      </c>
      <c r="AP1608" s="7" t="s">
        <v>5537</v>
      </c>
      <c r="AQ1608" s="6"/>
      <c r="AR1608" s="7"/>
      <c r="AS1608" s="3" t="str">
        <f>_xlfn.XLOOKUP(B1608,'[3]tt num | region | site id'!$C:$C,'[3]tt num | region | site id'!$Q:$Q,"")</f>
        <v/>
      </c>
      <c r="AT1608" s="24" t="str">
        <f>_xlfn.XLOOKUP(B1608,'[4]Cells Huawei 03052026 12h'!$B:$B,'[4]Cells Huawei 03052026 12h'!$T:$T,"")</f>
        <v/>
      </c>
      <c r="AU1608" s="24" t="str">
        <f>_xlfn.XLOOKUP(B1608,'[5]cells down 02052026 8h50'!$B:$B,'[5]cells down 02052026 8h50'!$R:$R,"")</f>
        <v/>
      </c>
      <c r="AV1608" s="24" t="str">
        <f>_xlfn.XLOOKUP(B1608,'[5]cells down 02052026 13h50'!$B:$B,'[5]cells down 02052026 13h50'!$R:$R,"")</f>
        <v/>
      </c>
      <c r="AW1608" s="24" t="str">
        <f>_xlfn.XLOOKUP(B1608,'[5]cells down 02052026 13h50'!$B:$B,'[5]cells down 02052026 13h50'!$R:$R,"")</f>
        <v/>
      </c>
      <c r="AX1608" s="24" t="str">
        <f>_xlfn.XLOOKUP(B1608,'[6]cell downs 03052026 8h40 '!$B:$B,'[6]cell downs 03052026 8h40 '!$R:$R,"")</f>
        <v/>
      </c>
      <c r="AY1608" s="24" t="str">
        <f>_xlfn.XLOOKUP(B1608,'[7]ALL SITES DOWN'!$D:$D,'[7]ALL SITES DOWN'!$J:$J,"")</f>
        <v/>
      </c>
      <c r="AZ1608" s="24" t="str">
        <f>_xlfn.XLOOKUP(B1608,'[8]ALL SITES DOWN'!$D:$D,'[8]ALL SITES DOWN'!$J:$J,"")</f>
        <v/>
      </c>
      <c r="BA1608" s="9" t="str">
        <f>_xlfn.XLOOKUP(B1608,[9]sheet1!$AC:$AC,[9]sheet1!$AF:$AF,"")</f>
        <v/>
      </c>
      <c r="BB1608" s="14" t="s">
        <v>5537</v>
      </c>
      <c r="BC1608" s="14" t="s">
        <v>5537</v>
      </c>
      <c r="BD1608" s="14" t="str">
        <f>_xlfn.XLOOKUP(B1608,'[10]cell downs 18042026 17h'!$B:$B,'[10]cell downs 18042026 17h'!$B:$B,"")</f>
        <v/>
      </c>
      <c r="BE1608" s="14" t="str">
        <f>_xlfn.XLOOKUP(B1608,'[11]Cells Huawei 19042026 15h'!$B:$B,'[11]Cells Huawei 19042026 15h'!$B:$B,"")</f>
        <v/>
      </c>
      <c r="BF1608" s="9" t="str">
        <f>_xlfn.XLOOKUP(B1608,'[12]cells down 19042026 9H40'!$B:$B,'[12]cells down 19042026 9H40'!$B:$B,"")</f>
        <v/>
      </c>
      <c r="BG1608" s="9" t="s">
        <v>5537</v>
      </c>
      <c r="BH1608" s="9" t="s">
        <v>594</v>
      </c>
    </row>
    <row r="1609" spans="1:60" s="9" customFormat="1" x14ac:dyDescent="0.3">
      <c r="A1609" s="1" t="s">
        <v>2288</v>
      </c>
      <c r="B1609" s="8" t="s">
        <v>2289</v>
      </c>
      <c r="C1609" s="3" t="str">
        <f>_xlfn.XLOOKUP(B1609,'[1]daily break down'!$D:$D,'[1]daily break down'!$E:$E,"")</f>
        <v>Douala</v>
      </c>
      <c r="D1609" s="1" t="s">
        <v>11</v>
      </c>
      <c r="E1609" s="1" t="s">
        <v>12</v>
      </c>
      <c r="F1609" s="3" t="s">
        <v>31</v>
      </c>
      <c r="G1609" s="1" t="s">
        <v>32</v>
      </c>
      <c r="H1609" s="42" t="str">
        <f>_xlfn.XLOOKUP(B1609,[2]CALCULATION!$B:$B,[2]CALCULATION!$H:$H,"")</f>
        <v>ZTE</v>
      </c>
      <c r="I1609" s="34">
        <v>0</v>
      </c>
      <c r="J1609" s="34">
        <v>0</v>
      </c>
      <c r="K1609" s="34">
        <v>0</v>
      </c>
      <c r="L1609" s="34">
        <v>2.1223743197701598E-3</v>
      </c>
      <c r="M1609" s="34">
        <v>0</v>
      </c>
      <c r="N1609" s="34">
        <v>0</v>
      </c>
      <c r="O1609" s="34">
        <v>0</v>
      </c>
      <c r="P1609" s="34">
        <v>0</v>
      </c>
      <c r="Q1609" s="34">
        <v>0</v>
      </c>
      <c r="R1609" s="34">
        <v>0</v>
      </c>
      <c r="S1609" s="35">
        <v>16.420257224633534</v>
      </c>
      <c r="T1609" s="35">
        <v>0</v>
      </c>
      <c r="U1609" s="35">
        <v>0</v>
      </c>
      <c r="V1609" s="35">
        <v>0</v>
      </c>
      <c r="W1609" s="35">
        <v>0</v>
      </c>
      <c r="X1609" s="35">
        <v>0</v>
      </c>
      <c r="Y1609" s="35">
        <v>0</v>
      </c>
      <c r="Z1609" s="35">
        <v>0</v>
      </c>
      <c r="AA1609" s="35">
        <v>0</v>
      </c>
      <c r="AB1609" s="35">
        <v>0</v>
      </c>
      <c r="AC1609" s="35">
        <v>0</v>
      </c>
      <c r="AD1609" s="35">
        <v>0</v>
      </c>
      <c r="AE1609" s="58" t="s">
        <v>5560</v>
      </c>
      <c r="AF1609" s="58"/>
      <c r="AG1609" s="57" t="str" cm="1">
        <f t="array" ref="AG1609">IFERROR(_xlfn.IFS(
AI1609="MPR ISSUE","PDH",
AI1609="BSS Hardware Issue","BSS",
AI1609="Sites strategiques, MLL, Pylone, etc.","ENVTECH",
AI1609="AKTIVCO DEFAUT GE &amp; POWER Cabinet","AKTIVCO",
AI1609="AKTIVCO Coupure ENEO &amp; Baisse de tension","AKTIVCO GRID ONLY",
AI1609="Coupure ENEO &amp; Baisse de tension","IHS GRID ONLY",
AI1609="Defaut GE &amp; POWER Cabinet","IHS",
AI1609="Sharing","Partners",
AI1609="Sites strategiques &amp; DataCenter","SST &amp; DC",
AI1609="Exclu","Exclu",
AI1609="SAT","SAT",
AI1609="SPARE-ISSUE","SPARE-ISSUE",
AI1609="Fiber CAmtel","TRANS_FO_CAMTEL",
AI1609="Fiber AOF","Fiber AOF",
AI1609="Projet OCM (HUAWEI)","TRAVAUX-HUAWEI",
AI1609="Projet OCM (NOKIA)","TRAVAUX-NOKIA",
AI1609="ACCESS-ISSUE","ACCESS-ISSUE",
AI1609="Projet OCM (ZTE, NOKIA, autres projets)","TRAVAUX OCM",
AI1609="No root CAuse","No root cause",
AI1609="ODU HS","PDH",
AI1609="IP &amp; VLAN","PDH",
AI1609="Warehouse HUAWEI","SPARE-ISSUE",
AI1609="SPARE-HS","SPARE-ISSUE",
AI1609="Power Telco","BSS",AI1609="no impacts","no impacts"
),"")</f>
        <v>no impacts</v>
      </c>
      <c r="AH1609" s="57" t="str" cm="1">
        <f t="array" ref="AH1609">IFERROR(_xlfn.IFS(
AI1609="MPR ISSUE","TX ISSUE",
AI1609="BSS Hardware Issue","RAN ISSUE",
AI1609="Sites strategiques, MLL, Pylone, etc.","ENVTECH",
AI1609="AKTIVCO DEFAUT GE &amp; POWER Cabinet","POWER ISSUE",
AI1609="AKTIVCO Coupure ENEO &amp; Baisse de tension","POWER ISSUE",
AI1609="Coupure ENEO &amp; Baisse de tension","POWER ISSUE",
AI1609="Defaut GE &amp; POWER Cabinet","POWER ISSUE",
AI1609="Sharing","POWER ISSUE",
AI1609="Sites strategiques &amp; DataCenter","POWER ISSUE",
AI1609="Exclu","Exclu",
AI1609="SAT","TX ISSUE",
AI1609="SPARE-ISSUE","SPARE-ISSUE",
AI1609="Fiber CAmtel","TX ISSUE",
AI1609="Fiber AOF","TX ISSUE",
AI1609="Projet OCM (HUAWEI)","TRAVAUX-HUAWEI",
AI1609="Projet OCM (NOKIA)","TRAVAUX -NOKIA",
AI1609="ACCESS-ISSUE","ACCESS-ISSUE",
AI1609="Projet OCM (ZTE, NOKIA, autres projets)","TRAVAUX OCM",
AI1609="No root CAuse","No root cause",
AI1609="ODU HS","TX ISSUE",
AI1609="IP &amp; VLAN","TX ISSUE",
AI1609="Warehouse HUAWEI","SPARE-ISSUE",
AI1609="SPARE-HS","SPARE-ISSUE",
AI1609="Power Telco","RAN ISSUE",AI1609="no impacts","no impacts"
),"")</f>
        <v>no impacts</v>
      </c>
      <c r="AI1609" s="85" t="s">
        <v>5998</v>
      </c>
      <c r="AJ1609" s="57" t="str" cm="1">
        <f t="array" ref="AJ1609">IFERROR(_xlfn.IFS(
AI1609="MPR ISSUE","ACTIVE",
AI1609="BSS Hardware Issue","ACTIVE",
AI1609="Sites strategiques, MLL, Pylone, etc.","PASSIVE",
AI1609="AKTIVCO DEFAUT GE &amp; POWER Cabinet","PASSIVE",
AI1609="AKTIVCO Coupure ENEO &amp; Baisse de tension","PASSIVE",
AI1609="Coupure ENEO &amp; Baisse de tension","PASSIVE",
AI1609="Defaut GE &amp; POWER Cabinet","PASSIVE",
AI1609="Sharing","PASSIVE",
AI1609="Sites strategiques &amp; DataCenter","PASSIVE",
AI1609="Exclu","Exclu",
AI1609="SAT","ACTIVE",
AI1609="SPARE-ISSUE","SPARE-ISSUE",
AI1609="Fiber CAmtel","ACTIVE",
AI1609="Fiber AOF","ACTIVE",
AI1609="Projet OCM (HUAWEI)","PLANNED WORKS",
AI1609="Projet OCM (NOKIA)","PLANNED WORKS",
AI1609="ACCESS-ISSUE","ACCESS-ISSUE",
AI1609="Projet OCM (ZTE, NOKIA, autres projets)","PLANNED WORKS",
AI1609="No root CAuse","No root cause",
AI1609="ODU HS","ACTIVE",
AI1609="IP &amp; VLAN","ACTIVE",
AI1609="Warehouse HUAWEI","SPARE-ISSUE",
AI1609="SPARE-HS","SPARE-ISSUE",
AI1609="Power Telco","ACTIVE", AI1609="no impacts","no impacts"
),"")</f>
        <v>no impacts</v>
      </c>
      <c r="AK1609" s="23" t="s">
        <v>5537</v>
      </c>
      <c r="AL1609" s="23" t="str">
        <f t="shared" si="41"/>
        <v>LIT_265</v>
      </c>
      <c r="AN1609" s="9" t="s">
        <v>5537</v>
      </c>
      <c r="AO1609" s="23" t="str">
        <f>_xlfn.XLOOKUP(B1609,'INCIDENT-05-03-2026'!E:E,'INCIDENT-05-03-2026'!F:F,"")</f>
        <v/>
      </c>
      <c r="AP1609" s="7" t="s">
        <v>5537</v>
      </c>
      <c r="AQ1609" s="6"/>
      <c r="AR1609" s="7"/>
      <c r="AS1609" s="3" t="str">
        <f>_xlfn.XLOOKUP(B1609,'[3]tt num | region | site id'!$C:$C,'[3]tt num | region | site id'!$Q:$Q,"")</f>
        <v/>
      </c>
      <c r="AT1609" s="24" t="str">
        <f>_xlfn.XLOOKUP(B1609,'[4]Cells Huawei 03052026 12h'!$B:$B,'[4]Cells Huawei 03052026 12h'!$T:$T,"")</f>
        <v/>
      </c>
      <c r="AU1609" s="24" t="str">
        <f>_xlfn.XLOOKUP(B1609,'[5]cells down 02052026 8h50'!$B:$B,'[5]cells down 02052026 8h50'!$R:$R,"")</f>
        <v/>
      </c>
      <c r="AV1609" s="24" t="str">
        <f>_xlfn.XLOOKUP(B1609,'[5]cells down 02052026 13h50'!$B:$B,'[5]cells down 02052026 13h50'!$R:$R,"")</f>
        <v/>
      </c>
      <c r="AW1609" s="24" t="str">
        <f>_xlfn.XLOOKUP(B1609,'[5]cells down 02052026 13h50'!$B:$B,'[5]cells down 02052026 13h50'!$R:$R,"")</f>
        <v/>
      </c>
      <c r="AX1609" s="24" t="str">
        <f>_xlfn.XLOOKUP(B1609,'[6]cell downs 03052026 8h40 '!$B:$B,'[6]cell downs 03052026 8h40 '!$R:$R,"")</f>
        <v/>
      </c>
      <c r="AY1609" s="24" t="str">
        <f>_xlfn.XLOOKUP(B1609,'[7]ALL SITES DOWN'!$D:$D,'[7]ALL SITES DOWN'!$J:$J,"")</f>
        <v/>
      </c>
      <c r="AZ1609" s="24" t="str">
        <f>_xlfn.XLOOKUP(B1609,'[8]ALL SITES DOWN'!$D:$D,'[8]ALL SITES DOWN'!$J:$J,"")</f>
        <v/>
      </c>
      <c r="BA1609" s="9" t="str">
        <f>_xlfn.XLOOKUP(B1609,[9]sheet1!$AC:$AC,[9]sheet1!$AF:$AF,"")</f>
        <v/>
      </c>
      <c r="BB1609" s="14" t="s">
        <v>5537</v>
      </c>
      <c r="BC1609" s="14" t="s">
        <v>5537</v>
      </c>
      <c r="BD1609" s="14" t="str">
        <f>_xlfn.XLOOKUP(B1609,'[10]cell downs 18042026 17h'!$B:$B,'[10]cell downs 18042026 17h'!$B:$B,"")</f>
        <v/>
      </c>
      <c r="BE1609" s="14" t="str">
        <f>_xlfn.XLOOKUP(B1609,'[11]Cells Huawei 19042026 15h'!$B:$B,'[11]Cells Huawei 19042026 15h'!$B:$B,"")</f>
        <v/>
      </c>
      <c r="BF1609" s="9" t="str">
        <f>_xlfn.XLOOKUP(B1609,'[12]cells down 19042026 9H40'!$B:$B,'[12]cells down 19042026 9H40'!$B:$B,"")</f>
        <v/>
      </c>
      <c r="BG1609" s="9" t="s">
        <v>5537</v>
      </c>
      <c r="BH1609" s="9" t="s">
        <v>5537</v>
      </c>
    </row>
    <row r="1610" spans="1:60" s="9" customFormat="1" x14ac:dyDescent="0.3">
      <c r="A1610" s="1" t="s">
        <v>801</v>
      </c>
      <c r="B1610" s="8" t="s">
        <v>802</v>
      </c>
      <c r="C1610" s="3" t="str">
        <f>_xlfn.XLOOKUP(B1610,'[1]daily break down'!$D:$D,'[1]daily break down'!$E:$E,"")</f>
        <v>Douala</v>
      </c>
      <c r="D1610" s="1" t="s">
        <v>11</v>
      </c>
      <c r="E1610" s="1" t="s">
        <v>145</v>
      </c>
      <c r="F1610" s="3" t="s">
        <v>31</v>
      </c>
      <c r="G1610" s="1" t="s">
        <v>32</v>
      </c>
      <c r="H1610" s="42" t="str">
        <f>_xlfn.XLOOKUP(B1610,[2]CALCULATION!$B:$B,[2]CALCULATION!$H:$H,"")</f>
        <v>ZTE</v>
      </c>
      <c r="I1610" s="34">
        <v>0</v>
      </c>
      <c r="J1610" s="34">
        <v>0</v>
      </c>
      <c r="K1610" s="34">
        <v>0</v>
      </c>
      <c r="L1610" s="34">
        <v>4.2451231761848911</v>
      </c>
      <c r="M1610" s="34">
        <v>4.588537609186349</v>
      </c>
      <c r="N1610" s="34">
        <v>2.4129434157171272</v>
      </c>
      <c r="O1610" s="34">
        <v>4.4776034220521463</v>
      </c>
      <c r="P1610" s="34">
        <v>2.6936318782763036</v>
      </c>
      <c r="Q1610" s="34">
        <v>5.8738581982861202</v>
      </c>
      <c r="R1610" s="34">
        <v>4.6419001635119992</v>
      </c>
      <c r="S1610" s="35">
        <v>12.455269623579969</v>
      </c>
      <c r="T1610" s="35">
        <v>0</v>
      </c>
      <c r="U1610" s="35">
        <v>0</v>
      </c>
      <c r="V1610" s="35">
        <v>0</v>
      </c>
      <c r="W1610" s="35">
        <v>0</v>
      </c>
      <c r="X1610" s="35">
        <v>0</v>
      </c>
      <c r="Y1610" s="35">
        <v>0</v>
      </c>
      <c r="Z1610" s="35">
        <v>0</v>
      </c>
      <c r="AA1610" s="35">
        <v>0</v>
      </c>
      <c r="AB1610" s="35">
        <v>0</v>
      </c>
      <c r="AC1610" s="35">
        <v>0</v>
      </c>
      <c r="AD1610" s="35">
        <v>0</v>
      </c>
      <c r="AE1610" s="58" t="s">
        <v>5560</v>
      </c>
      <c r="AF1610" s="58"/>
      <c r="AG1610" s="57" t="str" cm="1">
        <f t="array" ref="AG1610">IFERROR(_xlfn.IFS(
AI1610="MPR ISSUE","PDH",
AI1610="BSS Hardware Issue","BSS",
AI1610="Sites strategiques, MLL, Pylone, etc.","ENVTECH",
AI1610="AKTIVCO DEFAUT GE &amp; POWER Cabinet","AKTIVCO",
AI1610="AKTIVCO Coupure ENEO &amp; Baisse de tension","AKTIVCO GRID ONLY",
AI1610="Coupure ENEO &amp; Baisse de tension","IHS GRID ONLY",
AI1610="Defaut GE &amp; POWER Cabinet","IHS",
AI1610="Sharing","Partners",
AI1610="Sites strategiques &amp; DataCenter","SST &amp; DC",
AI1610="Exclu","Exclu",
AI1610="SAT","SAT",
AI1610="SPARE-ISSUE","SPARE-ISSUE",
AI1610="Fiber CAmtel","TRANS_FO_CAMTEL",
AI1610="Fiber AOF","Fiber AOF",
AI1610="Projet OCM (HUAWEI)","TRAVAUX-HUAWEI",
AI1610="Projet OCM (NOKIA)","TRAVAUX-NOKIA",
AI1610="ACCESS-ISSUE","ACCESS-ISSUE",
AI1610="Projet OCM (ZTE, NOKIA, autres projets)","TRAVAUX OCM",
AI1610="No root CAuse","No root cause",
AI1610="ODU HS","PDH",
AI1610="IP &amp; VLAN","PDH",
AI1610="Warehouse HUAWEI","SPARE-ISSUE",
AI1610="SPARE-HS","SPARE-ISSUE",
AI1610="Power Telco","BSS",AI1610="no impacts","no impacts"
),"")</f>
        <v>no impacts</v>
      </c>
      <c r="AH1610" s="57" t="str" cm="1">
        <f t="array" ref="AH1610">IFERROR(_xlfn.IFS(
AI1610="MPR ISSUE","TX ISSUE",
AI1610="BSS Hardware Issue","RAN ISSUE",
AI1610="Sites strategiques, MLL, Pylone, etc.","ENVTECH",
AI1610="AKTIVCO DEFAUT GE &amp; POWER Cabinet","POWER ISSUE",
AI1610="AKTIVCO Coupure ENEO &amp; Baisse de tension","POWER ISSUE",
AI1610="Coupure ENEO &amp; Baisse de tension","POWER ISSUE",
AI1610="Defaut GE &amp; POWER Cabinet","POWER ISSUE",
AI1610="Sharing","POWER ISSUE",
AI1610="Sites strategiques &amp; DataCenter","POWER ISSUE",
AI1610="Exclu","Exclu",
AI1610="SAT","TX ISSUE",
AI1610="SPARE-ISSUE","SPARE-ISSUE",
AI1610="Fiber CAmtel","TX ISSUE",
AI1610="Fiber AOF","TX ISSUE",
AI1610="Projet OCM (HUAWEI)","TRAVAUX-HUAWEI",
AI1610="Projet OCM (NOKIA)","TRAVAUX -NOKIA",
AI1610="ACCESS-ISSUE","ACCESS-ISSUE",
AI1610="Projet OCM (ZTE, NOKIA, autres projets)","TRAVAUX OCM",
AI1610="No root CAuse","No root cause",
AI1610="ODU HS","TX ISSUE",
AI1610="IP &amp; VLAN","TX ISSUE",
AI1610="Warehouse HUAWEI","SPARE-ISSUE",
AI1610="SPARE-HS","SPARE-ISSUE",
AI1610="Power Telco","RAN ISSUE",AI1610="no impacts","no impacts"
),"")</f>
        <v>no impacts</v>
      </c>
      <c r="AI1610" s="85" t="s">
        <v>5998</v>
      </c>
      <c r="AJ1610" s="57" t="str" cm="1">
        <f t="array" ref="AJ1610">IFERROR(_xlfn.IFS(
AI1610="MPR ISSUE","ACTIVE",
AI1610="BSS Hardware Issue","ACTIVE",
AI1610="Sites strategiques, MLL, Pylone, etc.","PASSIVE",
AI1610="AKTIVCO DEFAUT GE &amp; POWER Cabinet","PASSIVE",
AI1610="AKTIVCO Coupure ENEO &amp; Baisse de tension","PASSIVE",
AI1610="Coupure ENEO &amp; Baisse de tension","PASSIVE",
AI1610="Defaut GE &amp; POWER Cabinet","PASSIVE",
AI1610="Sharing","PASSIVE",
AI1610="Sites strategiques &amp; DataCenter","PASSIVE",
AI1610="Exclu","Exclu",
AI1610="SAT","ACTIVE",
AI1610="SPARE-ISSUE","SPARE-ISSUE",
AI1610="Fiber CAmtel","ACTIVE",
AI1610="Fiber AOF","ACTIVE",
AI1610="Projet OCM (HUAWEI)","PLANNED WORKS",
AI1610="Projet OCM (NOKIA)","PLANNED WORKS",
AI1610="ACCESS-ISSUE","ACCESS-ISSUE",
AI1610="Projet OCM (ZTE, NOKIA, autres projets)","PLANNED WORKS",
AI1610="No root CAuse","No root cause",
AI1610="ODU HS","ACTIVE",
AI1610="IP &amp; VLAN","ACTIVE",
AI1610="Warehouse HUAWEI","SPARE-ISSUE",
AI1610="SPARE-HS","SPARE-ISSUE",
AI1610="Power Telco","ACTIVE", AI1610="no impacts","no impacts"
),"")</f>
        <v>no impacts</v>
      </c>
      <c r="AK1610" s="23" t="s">
        <v>5537</v>
      </c>
      <c r="AL1610" s="23" t="str">
        <f t="shared" si="41"/>
        <v>LIT_091</v>
      </c>
      <c r="AN1610" s="9" t="s">
        <v>5537</v>
      </c>
      <c r="AO1610" s="23" t="str">
        <f>_xlfn.XLOOKUP(B1610,'INCIDENT-05-03-2026'!E:E,'INCIDENT-05-03-2026'!F:F,"")</f>
        <v/>
      </c>
      <c r="AP1610" s="7" t="s">
        <v>5537</v>
      </c>
      <c r="AQ1610" s="6"/>
      <c r="AR1610" s="7"/>
      <c r="AS1610" s="3" t="str">
        <f>_xlfn.XLOOKUP(B1610,'[3]tt num | region | site id'!$C:$C,'[3]tt num | region | site id'!$Q:$Q,"")</f>
        <v/>
      </c>
      <c r="AT1610" s="24" t="str">
        <f>_xlfn.XLOOKUP(B1610,'[4]Cells Huawei 03052026 12h'!$B:$B,'[4]Cells Huawei 03052026 12h'!$T:$T,"")</f>
        <v/>
      </c>
      <c r="AU1610" s="24" t="str">
        <f>_xlfn.XLOOKUP(B1610,'[5]cells down 02052026 8h50'!$B:$B,'[5]cells down 02052026 8h50'!$R:$R,"")</f>
        <v/>
      </c>
      <c r="AV1610" s="24" t="str">
        <f>_xlfn.XLOOKUP(B1610,'[5]cells down 02052026 13h50'!$B:$B,'[5]cells down 02052026 13h50'!$R:$R,"")</f>
        <v/>
      </c>
      <c r="AW1610" s="24" t="str">
        <f>_xlfn.XLOOKUP(B1610,'[5]cells down 02052026 13h50'!$B:$B,'[5]cells down 02052026 13h50'!$R:$R,"")</f>
        <v/>
      </c>
      <c r="AX1610" s="24" t="str">
        <f>_xlfn.XLOOKUP(B1610,'[6]cell downs 03052026 8h40 '!$B:$B,'[6]cell downs 03052026 8h40 '!$R:$R,"")</f>
        <v/>
      </c>
      <c r="AY1610" s="24" t="str">
        <f>_xlfn.XLOOKUP(B1610,'[7]ALL SITES DOWN'!$D:$D,'[7]ALL SITES DOWN'!$J:$J,"")</f>
        <v/>
      </c>
      <c r="AZ1610" s="24" t="str">
        <f>_xlfn.XLOOKUP(B1610,'[8]ALL SITES DOWN'!$D:$D,'[8]ALL SITES DOWN'!$J:$J,"")</f>
        <v/>
      </c>
      <c r="BA1610" s="9" t="str">
        <f>_xlfn.XLOOKUP(B1610,[9]sheet1!$AC:$AC,[9]sheet1!$AF:$AF,"")</f>
        <v/>
      </c>
      <c r="BB1610" s="14" t="s">
        <v>5537</v>
      </c>
      <c r="BC1610" s="14" t="s">
        <v>5537</v>
      </c>
      <c r="BD1610" s="14" t="str">
        <f>_xlfn.XLOOKUP(B1610,'[10]cell downs 18042026 17h'!$B:$B,'[10]cell downs 18042026 17h'!$B:$B,"")</f>
        <v/>
      </c>
      <c r="BE1610" s="14" t="str">
        <f>_xlfn.XLOOKUP(B1610,'[11]Cells Huawei 19042026 15h'!$B:$B,'[11]Cells Huawei 19042026 15h'!$B:$B,"")</f>
        <v/>
      </c>
      <c r="BF1610" s="9" t="str">
        <f>_xlfn.XLOOKUP(B1610,'[12]cells down 19042026 9H40'!$B:$B,'[12]cells down 19042026 9H40'!$B:$B,"")</f>
        <v/>
      </c>
      <c r="BG1610" s="9" t="s">
        <v>802</v>
      </c>
      <c r="BH1610" s="9" t="s">
        <v>5537</v>
      </c>
    </row>
    <row r="1611" spans="1:60" s="9" customFormat="1" x14ac:dyDescent="0.3">
      <c r="A1611" s="3" t="s">
        <v>2097</v>
      </c>
      <c r="B1611" s="31" t="s">
        <v>2098</v>
      </c>
      <c r="C1611" s="3" t="str">
        <f>_xlfn.XLOOKUP(B1611,'[1]daily break down'!$D:$D,'[1]daily break down'!$E:$E,"")</f>
        <v>Douala</v>
      </c>
      <c r="D1611" s="1" t="s">
        <v>5499</v>
      </c>
      <c r="E1611" s="3" t="s">
        <v>5498</v>
      </c>
      <c r="F1611" s="3" t="s">
        <v>31</v>
      </c>
      <c r="G1611" s="3" t="s">
        <v>32</v>
      </c>
      <c r="H1611" s="42" t="str">
        <f>_xlfn.XLOOKUP(B1611,[2]CALCULATION!$B:$B,[2]CALCULATION!$H:$H,"")</f>
        <v>ZTE</v>
      </c>
      <c r="I1611" s="34">
        <v>0</v>
      </c>
      <c r="J1611" s="34">
        <v>0</v>
      </c>
      <c r="K1611" s="34">
        <v>0</v>
      </c>
      <c r="L1611" s="34">
        <v>0</v>
      </c>
      <c r="M1611" s="34">
        <v>0</v>
      </c>
      <c r="N1611" s="34">
        <v>0</v>
      </c>
      <c r="O1611" s="34">
        <v>0</v>
      </c>
      <c r="P1611" s="34">
        <v>0</v>
      </c>
      <c r="Q1611" s="34">
        <v>0</v>
      </c>
      <c r="R1611" s="34">
        <v>0</v>
      </c>
      <c r="S1611" s="35">
        <v>10.192408391903728</v>
      </c>
      <c r="T1611" s="35">
        <v>0</v>
      </c>
      <c r="U1611" s="35">
        <v>0</v>
      </c>
      <c r="V1611" s="35">
        <v>0</v>
      </c>
      <c r="W1611" s="35">
        <v>0</v>
      </c>
      <c r="X1611" s="35">
        <v>0</v>
      </c>
      <c r="Y1611" s="35">
        <v>0</v>
      </c>
      <c r="Z1611" s="35">
        <v>0</v>
      </c>
      <c r="AA1611" s="35">
        <v>0</v>
      </c>
      <c r="AB1611" s="35">
        <v>0</v>
      </c>
      <c r="AC1611" s="35">
        <v>0</v>
      </c>
      <c r="AD1611" s="35">
        <v>0</v>
      </c>
      <c r="AE1611" s="58" t="s">
        <v>5560</v>
      </c>
      <c r="AF1611" s="58"/>
      <c r="AG1611" s="57" t="str" cm="1">
        <f t="array" ref="AG1611">IFERROR(_xlfn.IFS(
AI1611="MPR ISSUE","PDH",
AI1611="BSS Hardware Issue","BSS",
AI1611="Sites strategiques, MLL, Pylone, etc.","ENVTECH",
AI1611="AKTIVCO DEFAUT GE &amp; POWER Cabinet","AKTIVCO",
AI1611="AKTIVCO Coupure ENEO &amp; Baisse de tension","AKTIVCO GRID ONLY",
AI1611="Coupure ENEO &amp; Baisse de tension","IHS GRID ONLY",
AI1611="Defaut GE &amp; POWER Cabinet","IHS",
AI1611="Sharing","Partners",
AI1611="Sites strategiques &amp; DataCenter","SST &amp; DC",
AI1611="Exclu","Exclu",
AI1611="SAT","SAT",
AI1611="SPARE-ISSUE","SPARE-ISSUE",
AI1611="Fiber CAmtel","TRANS_FO_CAMTEL",
AI1611="Fiber AOF","Fiber AOF",
AI1611="Projet OCM (HUAWEI)","TRAVAUX-HUAWEI",
AI1611="Projet OCM (NOKIA)","TRAVAUX-NOKIA",
AI1611="ACCESS-ISSUE","ACCESS-ISSUE",
AI1611="Projet OCM (ZTE, NOKIA, autres projets)","TRAVAUX OCM",
AI1611="No root CAuse","No root cause",
AI1611="ODU HS","PDH",
AI1611="IP &amp; VLAN","PDH",
AI1611="Warehouse HUAWEI","SPARE-ISSUE",
AI1611="SPARE-HS","SPARE-ISSUE",
AI1611="Power Telco","BSS",AI1611="no impacts","no impacts"
),"")</f>
        <v>no impacts</v>
      </c>
      <c r="AH1611" s="57" t="str" cm="1">
        <f t="array" ref="AH1611">IFERROR(_xlfn.IFS(
AI1611="MPR ISSUE","TX ISSUE",
AI1611="BSS Hardware Issue","RAN ISSUE",
AI1611="Sites strategiques, MLL, Pylone, etc.","ENVTECH",
AI1611="AKTIVCO DEFAUT GE &amp; POWER Cabinet","POWER ISSUE",
AI1611="AKTIVCO Coupure ENEO &amp; Baisse de tension","POWER ISSUE",
AI1611="Coupure ENEO &amp; Baisse de tension","POWER ISSUE",
AI1611="Defaut GE &amp; POWER Cabinet","POWER ISSUE",
AI1611="Sharing","POWER ISSUE",
AI1611="Sites strategiques &amp; DataCenter","POWER ISSUE",
AI1611="Exclu","Exclu",
AI1611="SAT","TX ISSUE",
AI1611="SPARE-ISSUE","SPARE-ISSUE",
AI1611="Fiber CAmtel","TX ISSUE",
AI1611="Fiber AOF","TX ISSUE",
AI1611="Projet OCM (HUAWEI)","TRAVAUX-HUAWEI",
AI1611="Projet OCM (NOKIA)","TRAVAUX -NOKIA",
AI1611="ACCESS-ISSUE","ACCESS-ISSUE",
AI1611="Projet OCM (ZTE, NOKIA, autres projets)","TRAVAUX OCM",
AI1611="No root CAuse","No root cause",
AI1611="ODU HS","TX ISSUE",
AI1611="IP &amp; VLAN","TX ISSUE",
AI1611="Warehouse HUAWEI","SPARE-ISSUE",
AI1611="SPARE-HS","SPARE-ISSUE",
AI1611="Power Telco","RAN ISSUE",AI1611="no impacts","no impacts"
),"")</f>
        <v>no impacts</v>
      </c>
      <c r="AI1611" s="85" t="s">
        <v>5998</v>
      </c>
      <c r="AJ1611" s="57" t="str" cm="1">
        <f t="array" ref="AJ1611">IFERROR(_xlfn.IFS(
AI1611="MPR ISSUE","ACTIVE",
AI1611="BSS Hardware Issue","ACTIVE",
AI1611="Sites strategiques, MLL, Pylone, etc.","PASSIVE",
AI1611="AKTIVCO DEFAUT GE &amp; POWER Cabinet","PASSIVE",
AI1611="AKTIVCO Coupure ENEO &amp; Baisse de tension","PASSIVE",
AI1611="Coupure ENEO &amp; Baisse de tension","PASSIVE",
AI1611="Defaut GE &amp; POWER Cabinet","PASSIVE",
AI1611="Sharing","PASSIVE",
AI1611="Sites strategiques &amp; DataCenter","PASSIVE",
AI1611="Exclu","Exclu",
AI1611="SAT","ACTIVE",
AI1611="SPARE-ISSUE","SPARE-ISSUE",
AI1611="Fiber CAmtel","ACTIVE",
AI1611="Fiber AOF","ACTIVE",
AI1611="Projet OCM (HUAWEI)","PLANNED WORKS",
AI1611="Projet OCM (NOKIA)","PLANNED WORKS",
AI1611="ACCESS-ISSUE","ACCESS-ISSUE",
AI1611="Projet OCM (ZTE, NOKIA, autres projets)","PLANNED WORKS",
AI1611="No root CAuse","No root cause",
AI1611="ODU HS","ACTIVE",
AI1611="IP &amp; VLAN","ACTIVE",
AI1611="Warehouse HUAWEI","SPARE-ISSUE",
AI1611="SPARE-HS","SPARE-ISSUE",
AI1611="Power Telco","ACTIVE", AI1611="no impacts","no impacts"
),"")</f>
        <v>no impacts</v>
      </c>
      <c r="AK1611" s="23" t="s">
        <v>5537</v>
      </c>
      <c r="AL1611" s="23" t="str">
        <f t="shared" si="41"/>
        <v>LIT_850</v>
      </c>
      <c r="AN1611" s="9" t="s">
        <v>5537</v>
      </c>
      <c r="AO1611" s="23" t="str">
        <f>_xlfn.XLOOKUP(B1611,'INCIDENT-05-03-2026'!E:E,'INCIDENT-05-03-2026'!F:F,"")</f>
        <v/>
      </c>
      <c r="AP1611" s="7" t="s">
        <v>5537</v>
      </c>
      <c r="AQ1611" s="6"/>
      <c r="AR1611" s="7"/>
      <c r="AS1611" s="3" t="str">
        <f>_xlfn.XLOOKUP(B1611,'[3]tt num | region | site id'!$C:$C,'[3]tt num | region | site id'!$Q:$Q,"")</f>
        <v/>
      </c>
      <c r="AT1611" s="24" t="str">
        <f>_xlfn.XLOOKUP(B1611,'[4]Cells Huawei 03052026 12h'!$B:$B,'[4]Cells Huawei 03052026 12h'!$T:$T,"")</f>
        <v/>
      </c>
      <c r="AU1611" s="24" t="str">
        <f>_xlfn.XLOOKUP(B1611,'[5]cells down 02052026 8h50'!$B:$B,'[5]cells down 02052026 8h50'!$R:$R,"")</f>
        <v/>
      </c>
      <c r="AV1611" s="24" t="str">
        <f>_xlfn.XLOOKUP(B1611,'[5]cells down 02052026 13h50'!$B:$B,'[5]cells down 02052026 13h50'!$R:$R,"")</f>
        <v/>
      </c>
      <c r="AW1611" s="24" t="str">
        <f>_xlfn.XLOOKUP(B1611,'[5]cells down 02052026 13h50'!$B:$B,'[5]cells down 02052026 13h50'!$R:$R,"")</f>
        <v/>
      </c>
      <c r="AX1611" s="24" t="str">
        <f>_xlfn.XLOOKUP(B1611,'[6]cell downs 03052026 8h40 '!$B:$B,'[6]cell downs 03052026 8h40 '!$R:$R,"")</f>
        <v/>
      </c>
      <c r="AY1611" s="24" t="str">
        <f>_xlfn.XLOOKUP(B1611,'[7]ALL SITES DOWN'!$D:$D,'[7]ALL SITES DOWN'!$J:$J,"")</f>
        <v/>
      </c>
      <c r="AZ1611" s="24" t="str">
        <f>_xlfn.XLOOKUP(B1611,'[8]ALL SITES DOWN'!$D:$D,'[8]ALL SITES DOWN'!$J:$J,"")</f>
        <v/>
      </c>
      <c r="BA1611" s="9" t="str">
        <f>_xlfn.XLOOKUP(B1611,[9]sheet1!$AC:$AC,[9]sheet1!$AF:$AF,"")</f>
        <v/>
      </c>
      <c r="BB1611" s="14" t="s">
        <v>5537</v>
      </c>
      <c r="BC1611" s="14" t="s">
        <v>5537</v>
      </c>
      <c r="BD1611" s="14" t="str">
        <f>_xlfn.XLOOKUP(B1611,'[10]cell downs 18042026 17h'!$B:$B,'[10]cell downs 18042026 17h'!$B:$B,"")</f>
        <v/>
      </c>
      <c r="BE1611" s="14" t="str">
        <f>_xlfn.XLOOKUP(B1611,'[11]Cells Huawei 19042026 15h'!$B:$B,'[11]Cells Huawei 19042026 15h'!$B:$B,"")</f>
        <v/>
      </c>
      <c r="BF1611" s="9" t="str">
        <f>_xlfn.XLOOKUP(B1611,'[12]cells down 19042026 9H40'!$B:$B,'[12]cells down 19042026 9H40'!$B:$B,"")</f>
        <v/>
      </c>
      <c r="BG1611" s="9" t="s">
        <v>5537</v>
      </c>
      <c r="BH1611" s="9" t="s">
        <v>302</v>
      </c>
    </row>
    <row r="1612" spans="1:60" s="9" customFormat="1" x14ac:dyDescent="0.3">
      <c r="A1612" s="1" t="s">
        <v>1650</v>
      </c>
      <c r="B1612" s="8" t="s">
        <v>1651</v>
      </c>
      <c r="C1612" s="3" t="str">
        <f>_xlfn.XLOOKUP(B1612,'[1]daily break down'!$D:$D,'[1]daily break down'!$E:$E,"")</f>
        <v>Douala</v>
      </c>
      <c r="D1612" s="1" t="s">
        <v>11</v>
      </c>
      <c r="E1612" s="1" t="s">
        <v>145</v>
      </c>
      <c r="F1612" s="3" t="s">
        <v>31</v>
      </c>
      <c r="G1612" s="1" t="s">
        <v>32</v>
      </c>
      <c r="H1612" s="42" t="str">
        <f>_xlfn.XLOOKUP(B1612,[2]CALCULATION!$B:$B,[2]CALCULATION!$H:$H,"")</f>
        <v>ZTE</v>
      </c>
      <c r="I1612" s="34">
        <v>0</v>
      </c>
      <c r="J1612" s="34">
        <v>0</v>
      </c>
      <c r="K1612" s="34">
        <v>0</v>
      </c>
      <c r="L1612" s="34">
        <v>0</v>
      </c>
      <c r="M1612" s="34">
        <v>0</v>
      </c>
      <c r="N1612" s="34">
        <v>0</v>
      </c>
      <c r="O1612" s="34">
        <v>0</v>
      </c>
      <c r="P1612" s="34">
        <v>0</v>
      </c>
      <c r="Q1612" s="34">
        <v>0</v>
      </c>
      <c r="R1612" s="34">
        <v>0</v>
      </c>
      <c r="S1612" s="35">
        <v>8.4043347801148869</v>
      </c>
      <c r="T1612" s="35">
        <v>0</v>
      </c>
      <c r="U1612" s="35">
        <v>0</v>
      </c>
      <c r="V1612" s="35">
        <v>0</v>
      </c>
      <c r="W1612" s="35">
        <v>0</v>
      </c>
      <c r="X1612" s="35">
        <v>0</v>
      </c>
      <c r="Y1612" s="35">
        <v>0</v>
      </c>
      <c r="Z1612" s="35">
        <v>0</v>
      </c>
      <c r="AA1612" s="35">
        <v>0</v>
      </c>
      <c r="AB1612" s="35">
        <v>0</v>
      </c>
      <c r="AC1612" s="35">
        <v>0</v>
      </c>
      <c r="AD1612" s="35">
        <v>0</v>
      </c>
      <c r="AE1612" s="58" t="s">
        <v>5560</v>
      </c>
      <c r="AF1612" s="58"/>
      <c r="AG1612" s="57" t="str" cm="1">
        <f t="array" ref="AG1612">IFERROR(_xlfn.IFS(
AI1612="MPR ISSUE","PDH",
AI1612="BSS Hardware Issue","BSS",
AI1612="Sites strategiques, MLL, Pylone, etc.","ENVTECH",
AI1612="AKTIVCO DEFAUT GE &amp; POWER Cabinet","AKTIVCO",
AI1612="AKTIVCO Coupure ENEO &amp; Baisse de tension","AKTIVCO GRID ONLY",
AI1612="Coupure ENEO &amp; Baisse de tension","IHS GRID ONLY",
AI1612="Defaut GE &amp; POWER Cabinet","IHS",
AI1612="Sharing","Partners",
AI1612="Sites strategiques &amp; DataCenter","SST &amp; DC",
AI1612="Exclu","Exclu",
AI1612="SAT","SAT",
AI1612="SPARE-ISSUE","SPARE-ISSUE",
AI1612="Fiber CAmtel","TRANS_FO_CAMTEL",
AI1612="Fiber AOF","Fiber AOF",
AI1612="Projet OCM (HUAWEI)","TRAVAUX-HUAWEI",
AI1612="Projet OCM (NOKIA)","TRAVAUX-NOKIA",
AI1612="ACCESS-ISSUE","ACCESS-ISSUE",
AI1612="Projet OCM (ZTE, NOKIA, autres projets)","TRAVAUX OCM",
AI1612="No root CAuse","No root cause",
AI1612="ODU HS","PDH",
AI1612="IP &amp; VLAN","PDH",
AI1612="Warehouse HUAWEI","SPARE-ISSUE",
AI1612="SPARE-HS","SPARE-ISSUE",
AI1612="Power Telco","BSS",AI1612="no impacts","no impacts"
),"")</f>
        <v>no impacts</v>
      </c>
      <c r="AH1612" s="57" t="str" cm="1">
        <f t="array" ref="AH1612">IFERROR(_xlfn.IFS(
AI1612="MPR ISSUE","TX ISSUE",
AI1612="BSS Hardware Issue","RAN ISSUE",
AI1612="Sites strategiques, MLL, Pylone, etc.","ENVTECH",
AI1612="AKTIVCO DEFAUT GE &amp; POWER Cabinet","POWER ISSUE",
AI1612="AKTIVCO Coupure ENEO &amp; Baisse de tension","POWER ISSUE",
AI1612="Coupure ENEO &amp; Baisse de tension","POWER ISSUE",
AI1612="Defaut GE &amp; POWER Cabinet","POWER ISSUE",
AI1612="Sharing","POWER ISSUE",
AI1612="Sites strategiques &amp; DataCenter","POWER ISSUE",
AI1612="Exclu","Exclu",
AI1612="SAT","TX ISSUE",
AI1612="SPARE-ISSUE","SPARE-ISSUE",
AI1612="Fiber CAmtel","TX ISSUE",
AI1612="Fiber AOF","TX ISSUE",
AI1612="Projet OCM (HUAWEI)","TRAVAUX-HUAWEI",
AI1612="Projet OCM (NOKIA)","TRAVAUX -NOKIA",
AI1612="ACCESS-ISSUE","ACCESS-ISSUE",
AI1612="Projet OCM (ZTE, NOKIA, autres projets)","TRAVAUX OCM",
AI1612="No root CAuse","No root cause",
AI1612="ODU HS","TX ISSUE",
AI1612="IP &amp; VLAN","TX ISSUE",
AI1612="Warehouse HUAWEI","SPARE-ISSUE",
AI1612="SPARE-HS","SPARE-ISSUE",
AI1612="Power Telco","RAN ISSUE",AI1612="no impacts","no impacts"
),"")</f>
        <v>no impacts</v>
      </c>
      <c r="AI1612" s="85" t="s">
        <v>5998</v>
      </c>
      <c r="AJ1612" s="57" t="str" cm="1">
        <f t="array" ref="AJ1612">IFERROR(_xlfn.IFS(
AI1612="MPR ISSUE","ACTIVE",
AI1612="BSS Hardware Issue","ACTIVE",
AI1612="Sites strategiques, MLL, Pylone, etc.","PASSIVE",
AI1612="AKTIVCO DEFAUT GE &amp; POWER Cabinet","PASSIVE",
AI1612="AKTIVCO Coupure ENEO &amp; Baisse de tension","PASSIVE",
AI1612="Coupure ENEO &amp; Baisse de tension","PASSIVE",
AI1612="Defaut GE &amp; POWER Cabinet","PASSIVE",
AI1612="Sharing","PASSIVE",
AI1612="Sites strategiques &amp; DataCenter","PASSIVE",
AI1612="Exclu","Exclu",
AI1612="SAT","ACTIVE",
AI1612="SPARE-ISSUE","SPARE-ISSUE",
AI1612="Fiber CAmtel","ACTIVE",
AI1612="Fiber AOF","ACTIVE",
AI1612="Projet OCM (HUAWEI)","PLANNED WORKS",
AI1612="Projet OCM (NOKIA)","PLANNED WORKS",
AI1612="ACCESS-ISSUE","ACCESS-ISSUE",
AI1612="Projet OCM (ZTE, NOKIA, autres projets)","PLANNED WORKS",
AI1612="No root CAuse","No root cause",
AI1612="ODU HS","ACTIVE",
AI1612="IP &amp; VLAN","ACTIVE",
AI1612="Warehouse HUAWEI","SPARE-ISSUE",
AI1612="SPARE-HS","SPARE-ISSUE",
AI1612="Power Telco","ACTIVE", AI1612="no impacts","no impacts"
),"")</f>
        <v>no impacts</v>
      </c>
      <c r="AK1612" s="23" t="s">
        <v>5537</v>
      </c>
      <c r="AL1612" s="23" t="str">
        <f t="shared" si="41"/>
        <v>LIT_406</v>
      </c>
      <c r="AN1612" s="9" t="s">
        <v>5537</v>
      </c>
      <c r="AO1612" s="23" t="str">
        <f>_xlfn.XLOOKUP(B1612,'INCIDENT-05-03-2026'!E:E,'INCIDENT-05-03-2026'!F:F,"")</f>
        <v/>
      </c>
      <c r="AP1612" s="7" t="s">
        <v>5537</v>
      </c>
      <c r="AQ1612" s="6"/>
      <c r="AR1612" s="7"/>
      <c r="AS1612" s="3" t="str">
        <f>_xlfn.XLOOKUP(B1612,'[3]tt num | region | site id'!$C:$C,'[3]tt num | region | site id'!$Q:$Q,"")</f>
        <v/>
      </c>
      <c r="AT1612" s="24" t="str">
        <f>_xlfn.XLOOKUP(B1612,'[4]Cells Huawei 03052026 12h'!$B:$B,'[4]Cells Huawei 03052026 12h'!$T:$T,"")</f>
        <v/>
      </c>
      <c r="AU1612" s="24" t="str">
        <f>_xlfn.XLOOKUP(B1612,'[5]cells down 02052026 8h50'!$B:$B,'[5]cells down 02052026 8h50'!$R:$R,"")</f>
        <v/>
      </c>
      <c r="AV1612" s="24" t="str">
        <f>_xlfn.XLOOKUP(B1612,'[5]cells down 02052026 13h50'!$B:$B,'[5]cells down 02052026 13h50'!$R:$R,"")</f>
        <v/>
      </c>
      <c r="AW1612" s="24" t="str">
        <f>_xlfn.XLOOKUP(B1612,'[5]cells down 02052026 13h50'!$B:$B,'[5]cells down 02052026 13h50'!$R:$R,"")</f>
        <v/>
      </c>
      <c r="AX1612" s="24" t="str">
        <f>_xlfn.XLOOKUP(B1612,'[6]cell downs 03052026 8h40 '!$B:$B,'[6]cell downs 03052026 8h40 '!$R:$R,"")</f>
        <v/>
      </c>
      <c r="AY1612" s="24" t="str">
        <f>_xlfn.XLOOKUP(B1612,'[7]ALL SITES DOWN'!$D:$D,'[7]ALL SITES DOWN'!$J:$J,"")</f>
        <v/>
      </c>
      <c r="AZ1612" s="24" t="str">
        <f>_xlfn.XLOOKUP(B1612,'[8]ALL SITES DOWN'!$D:$D,'[8]ALL SITES DOWN'!$J:$J,"")</f>
        <v/>
      </c>
      <c r="BA1612" s="9" t="str">
        <f>_xlfn.XLOOKUP(B1612,[9]sheet1!$AC:$AC,[9]sheet1!$AF:$AF,"")</f>
        <v/>
      </c>
      <c r="BB1612" s="14" t="s">
        <v>5537</v>
      </c>
      <c r="BC1612" s="14" t="s">
        <v>5537</v>
      </c>
      <c r="BD1612" s="14" t="str">
        <f>_xlfn.XLOOKUP(B1612,'[10]cell downs 18042026 17h'!$B:$B,'[10]cell downs 18042026 17h'!$B:$B,"")</f>
        <v/>
      </c>
      <c r="BE1612" s="14" t="str">
        <f>_xlfn.XLOOKUP(B1612,'[11]Cells Huawei 19042026 15h'!$B:$B,'[11]Cells Huawei 19042026 15h'!$B:$B,"")</f>
        <v/>
      </c>
      <c r="BF1612" s="9" t="str">
        <f>_xlfn.XLOOKUP(B1612,'[12]cells down 19042026 9H40'!$B:$B,'[12]cells down 19042026 9H40'!$B:$B,"")</f>
        <v/>
      </c>
      <c r="BG1612" s="9" t="s">
        <v>1651</v>
      </c>
      <c r="BH1612" s="9" t="s">
        <v>5537</v>
      </c>
    </row>
    <row r="1613" spans="1:60" s="9" customFormat="1" x14ac:dyDescent="0.3">
      <c r="A1613" s="1" t="s">
        <v>2111</v>
      </c>
      <c r="B1613" s="8" t="s">
        <v>2112</v>
      </c>
      <c r="C1613" s="3" t="str">
        <f>_xlfn.XLOOKUP(B1613,'[1]daily break down'!$D:$D,'[1]daily break down'!$E:$E,"")</f>
        <v>Douala</v>
      </c>
      <c r="D1613" s="1" t="s">
        <v>11</v>
      </c>
      <c r="E1613" s="1" t="s">
        <v>145</v>
      </c>
      <c r="F1613" s="3" t="s">
        <v>31</v>
      </c>
      <c r="G1613" s="1" t="s">
        <v>32</v>
      </c>
      <c r="H1613" s="42" t="str">
        <f>_xlfn.XLOOKUP(B1613,[2]CALCULATION!$B:$B,[2]CALCULATION!$H:$H,"")</f>
        <v>ZTE</v>
      </c>
      <c r="I1613" s="34">
        <v>0</v>
      </c>
      <c r="J1613" s="34">
        <v>0</v>
      </c>
      <c r="K1613" s="34">
        <v>0</v>
      </c>
      <c r="L1613" s="34">
        <v>4.9634666255746458</v>
      </c>
      <c r="M1613" s="34">
        <v>0</v>
      </c>
      <c r="N1613" s="34">
        <v>0</v>
      </c>
      <c r="O1613" s="34">
        <v>0</v>
      </c>
      <c r="P1613" s="34">
        <v>0</v>
      </c>
      <c r="Q1613" s="34">
        <v>0</v>
      </c>
      <c r="R1613" s="34">
        <v>0</v>
      </c>
      <c r="S1613" s="35">
        <v>6.7972515430909812</v>
      </c>
      <c r="T1613" s="35">
        <v>0</v>
      </c>
      <c r="U1613" s="35">
        <v>0</v>
      </c>
      <c r="V1613" s="35">
        <v>0</v>
      </c>
      <c r="W1613" s="35">
        <v>0</v>
      </c>
      <c r="X1613" s="35">
        <v>0</v>
      </c>
      <c r="Y1613" s="35">
        <v>0</v>
      </c>
      <c r="Z1613" s="35">
        <v>0</v>
      </c>
      <c r="AA1613" s="35">
        <v>0</v>
      </c>
      <c r="AB1613" s="35">
        <v>0</v>
      </c>
      <c r="AC1613" s="35">
        <v>0</v>
      </c>
      <c r="AD1613" s="35">
        <v>0</v>
      </c>
      <c r="AE1613" s="58" t="s">
        <v>5560</v>
      </c>
      <c r="AF1613" s="58"/>
      <c r="AG1613" s="57" t="str" cm="1">
        <f t="array" ref="AG1613">IFERROR(_xlfn.IFS(
AI1613="MPR ISSUE","PDH",
AI1613="BSS Hardware Issue","BSS",
AI1613="Sites strategiques, MLL, Pylone, etc.","ENVTECH",
AI1613="AKTIVCO DEFAUT GE &amp; POWER Cabinet","AKTIVCO",
AI1613="AKTIVCO Coupure ENEO &amp; Baisse de tension","AKTIVCO GRID ONLY",
AI1613="Coupure ENEO &amp; Baisse de tension","IHS GRID ONLY",
AI1613="Defaut GE &amp; POWER Cabinet","IHS",
AI1613="Sharing","Partners",
AI1613="Sites strategiques &amp; DataCenter","SST &amp; DC",
AI1613="Exclu","Exclu",
AI1613="SAT","SAT",
AI1613="SPARE-ISSUE","SPARE-ISSUE",
AI1613="Fiber CAmtel","TRANS_FO_CAMTEL",
AI1613="Fiber AOF","Fiber AOF",
AI1613="Projet OCM (HUAWEI)","TRAVAUX-HUAWEI",
AI1613="Projet OCM (NOKIA)","TRAVAUX-NOKIA",
AI1613="ACCESS-ISSUE","ACCESS-ISSUE",
AI1613="Projet OCM (ZTE, NOKIA, autres projets)","TRAVAUX OCM",
AI1613="No root CAuse","No root cause",
AI1613="ODU HS","PDH",
AI1613="IP &amp; VLAN","PDH",
AI1613="Warehouse HUAWEI","SPARE-ISSUE",
AI1613="SPARE-HS","SPARE-ISSUE",
AI1613="Power Telco","BSS",AI1613="no impacts","no impacts"
),"")</f>
        <v>no impacts</v>
      </c>
      <c r="AH1613" s="57" t="str" cm="1">
        <f t="array" ref="AH1613">IFERROR(_xlfn.IFS(
AI1613="MPR ISSUE","TX ISSUE",
AI1613="BSS Hardware Issue","RAN ISSUE",
AI1613="Sites strategiques, MLL, Pylone, etc.","ENVTECH",
AI1613="AKTIVCO DEFAUT GE &amp; POWER Cabinet","POWER ISSUE",
AI1613="AKTIVCO Coupure ENEO &amp; Baisse de tension","POWER ISSUE",
AI1613="Coupure ENEO &amp; Baisse de tension","POWER ISSUE",
AI1613="Defaut GE &amp; POWER Cabinet","POWER ISSUE",
AI1613="Sharing","POWER ISSUE",
AI1613="Sites strategiques &amp; DataCenter","POWER ISSUE",
AI1613="Exclu","Exclu",
AI1613="SAT","TX ISSUE",
AI1613="SPARE-ISSUE","SPARE-ISSUE",
AI1613="Fiber CAmtel","TX ISSUE",
AI1613="Fiber AOF","TX ISSUE",
AI1613="Projet OCM (HUAWEI)","TRAVAUX-HUAWEI",
AI1613="Projet OCM (NOKIA)","TRAVAUX -NOKIA",
AI1613="ACCESS-ISSUE","ACCESS-ISSUE",
AI1613="Projet OCM (ZTE, NOKIA, autres projets)","TRAVAUX OCM",
AI1613="No root CAuse","No root cause",
AI1613="ODU HS","TX ISSUE",
AI1613="IP &amp; VLAN","TX ISSUE",
AI1613="Warehouse HUAWEI","SPARE-ISSUE",
AI1613="SPARE-HS","SPARE-ISSUE",
AI1613="Power Telco","RAN ISSUE",AI1613="no impacts","no impacts"
),"")</f>
        <v>no impacts</v>
      </c>
      <c r="AI1613" s="85" t="s">
        <v>5998</v>
      </c>
      <c r="AJ1613" s="57" t="str" cm="1">
        <f t="array" ref="AJ1613">IFERROR(_xlfn.IFS(
AI1613="MPR ISSUE","ACTIVE",
AI1613="BSS Hardware Issue","ACTIVE",
AI1613="Sites strategiques, MLL, Pylone, etc.","PASSIVE",
AI1613="AKTIVCO DEFAUT GE &amp; POWER Cabinet","PASSIVE",
AI1613="AKTIVCO Coupure ENEO &amp; Baisse de tension","PASSIVE",
AI1613="Coupure ENEO &amp; Baisse de tension","PASSIVE",
AI1613="Defaut GE &amp; POWER Cabinet","PASSIVE",
AI1613="Sharing","PASSIVE",
AI1613="Sites strategiques &amp; DataCenter","PASSIVE",
AI1613="Exclu","Exclu",
AI1613="SAT","ACTIVE",
AI1613="SPARE-ISSUE","SPARE-ISSUE",
AI1613="Fiber CAmtel","ACTIVE",
AI1613="Fiber AOF","ACTIVE",
AI1613="Projet OCM (HUAWEI)","PLANNED WORKS",
AI1613="Projet OCM (NOKIA)","PLANNED WORKS",
AI1613="ACCESS-ISSUE","ACCESS-ISSUE",
AI1613="Projet OCM (ZTE, NOKIA, autres projets)","PLANNED WORKS",
AI1613="No root CAuse","No root cause",
AI1613="ODU HS","ACTIVE",
AI1613="IP &amp; VLAN","ACTIVE",
AI1613="Warehouse HUAWEI","SPARE-ISSUE",
AI1613="SPARE-HS","SPARE-ISSUE",
AI1613="Power Telco","ACTIVE", AI1613="no impacts","no impacts"
),"")</f>
        <v>no impacts</v>
      </c>
      <c r="AK1613" s="23" t="s">
        <v>5537</v>
      </c>
      <c r="AL1613" s="23" t="str">
        <f t="shared" si="41"/>
        <v>LIT_407</v>
      </c>
      <c r="AN1613" s="9" t="s">
        <v>5537</v>
      </c>
      <c r="AO1613" s="23" t="str">
        <f>_xlfn.XLOOKUP(B1613,'INCIDENT-05-03-2026'!E:E,'INCIDENT-05-03-2026'!F:F,"")</f>
        <v/>
      </c>
      <c r="AP1613" s="7" t="s">
        <v>5537</v>
      </c>
      <c r="AQ1613" s="6"/>
      <c r="AR1613" s="7"/>
      <c r="AS1613" s="3" t="str">
        <f>_xlfn.XLOOKUP(B1613,'[3]tt num | region | site id'!$C:$C,'[3]tt num | region | site id'!$Q:$Q,"")</f>
        <v/>
      </c>
      <c r="AT1613" s="24" t="str">
        <f>_xlfn.XLOOKUP(B1613,'[4]Cells Huawei 03052026 12h'!$B:$B,'[4]Cells Huawei 03052026 12h'!$T:$T,"")</f>
        <v/>
      </c>
      <c r="AU1613" s="24" t="str">
        <f>_xlfn.XLOOKUP(B1613,'[5]cells down 02052026 8h50'!$B:$B,'[5]cells down 02052026 8h50'!$R:$R,"")</f>
        <v/>
      </c>
      <c r="AV1613" s="24" t="str">
        <f>_xlfn.XLOOKUP(B1613,'[5]cells down 02052026 13h50'!$B:$B,'[5]cells down 02052026 13h50'!$R:$R,"")</f>
        <v/>
      </c>
      <c r="AW1613" s="24" t="str">
        <f>_xlfn.XLOOKUP(B1613,'[5]cells down 02052026 13h50'!$B:$B,'[5]cells down 02052026 13h50'!$R:$R,"")</f>
        <v/>
      </c>
      <c r="AX1613" s="24" t="str">
        <f>_xlfn.XLOOKUP(B1613,'[6]cell downs 03052026 8h40 '!$B:$B,'[6]cell downs 03052026 8h40 '!$R:$R,"")</f>
        <v/>
      </c>
      <c r="AY1613" s="24" t="str">
        <f>_xlfn.XLOOKUP(B1613,'[7]ALL SITES DOWN'!$D:$D,'[7]ALL SITES DOWN'!$J:$J,"")</f>
        <v/>
      </c>
      <c r="AZ1613" s="24" t="str">
        <f>_xlfn.XLOOKUP(B1613,'[8]ALL SITES DOWN'!$D:$D,'[8]ALL SITES DOWN'!$J:$J,"")</f>
        <v/>
      </c>
      <c r="BA1613" s="9" t="str">
        <f>_xlfn.XLOOKUP(B1613,[9]sheet1!$AC:$AC,[9]sheet1!$AF:$AF,"")</f>
        <v/>
      </c>
      <c r="BB1613" s="14" t="s">
        <v>5537</v>
      </c>
      <c r="BC1613" s="14" t="s">
        <v>5537</v>
      </c>
      <c r="BD1613" s="14" t="str">
        <f>_xlfn.XLOOKUP(B1613,'[10]cell downs 18042026 17h'!$B:$B,'[10]cell downs 18042026 17h'!$B:$B,"")</f>
        <v/>
      </c>
      <c r="BE1613" s="14" t="str">
        <f>_xlfn.XLOOKUP(B1613,'[11]Cells Huawei 19042026 15h'!$B:$B,'[11]Cells Huawei 19042026 15h'!$B:$B,"")</f>
        <v/>
      </c>
      <c r="BF1613" s="9" t="str">
        <f>_xlfn.XLOOKUP(B1613,'[12]cells down 19042026 9H40'!$B:$B,'[12]cells down 19042026 9H40'!$B:$B,"")</f>
        <v/>
      </c>
      <c r="BG1613" s="9" t="s">
        <v>2112</v>
      </c>
      <c r="BH1613" s="9" t="s">
        <v>12</v>
      </c>
    </row>
    <row r="1614" spans="1:60" s="9" customFormat="1" x14ac:dyDescent="0.3">
      <c r="A1614" s="1" t="s">
        <v>4143</v>
      </c>
      <c r="B1614" s="8" t="s">
        <v>4144</v>
      </c>
      <c r="C1614" s="3" t="str">
        <f>_xlfn.XLOOKUP(B1614,'[1]daily break down'!$D:$D,'[1]daily break down'!$E:$E,"")</f>
        <v>CENTRE</v>
      </c>
      <c r="D1614" s="1" t="s">
        <v>11</v>
      </c>
      <c r="E1614" s="1" t="s">
        <v>12</v>
      </c>
      <c r="F1614" s="3" t="s">
        <v>37</v>
      </c>
      <c r="G1614" s="1" t="s">
        <v>4143</v>
      </c>
      <c r="H1614" s="42" t="str">
        <f>_xlfn.XLOOKUP(B1614,[2]CALCULATION!$B:$B,[2]CALCULATION!$H:$H,"")</f>
        <v>ZTE</v>
      </c>
      <c r="I1614" s="34">
        <v>0</v>
      </c>
      <c r="J1614" s="34">
        <v>0</v>
      </c>
      <c r="K1614" s="34">
        <v>0</v>
      </c>
      <c r="L1614" s="34">
        <v>0</v>
      </c>
      <c r="M1614" s="34">
        <v>0</v>
      </c>
      <c r="N1614" s="34">
        <v>0</v>
      </c>
      <c r="O1614" s="34">
        <v>0</v>
      </c>
      <c r="P1614" s="34">
        <v>0</v>
      </c>
      <c r="Q1614" s="34">
        <v>0</v>
      </c>
      <c r="R1614" s="34">
        <v>0</v>
      </c>
      <c r="S1614" s="35">
        <v>0</v>
      </c>
      <c r="T1614" s="35">
        <v>0</v>
      </c>
      <c r="U1614" s="35">
        <v>0</v>
      </c>
      <c r="V1614" s="35">
        <v>0</v>
      </c>
      <c r="W1614" s="35">
        <v>0</v>
      </c>
      <c r="X1614" s="35">
        <v>0</v>
      </c>
      <c r="Y1614" s="35">
        <v>0</v>
      </c>
      <c r="Z1614" s="35">
        <v>0</v>
      </c>
      <c r="AA1614" s="35">
        <v>0</v>
      </c>
      <c r="AB1614" s="35">
        <v>0</v>
      </c>
      <c r="AC1614" s="35">
        <v>0</v>
      </c>
      <c r="AD1614" s="35">
        <v>0</v>
      </c>
      <c r="AE1614" s="58" t="s">
        <v>5559</v>
      </c>
      <c r="AF1614" s="58"/>
      <c r="AG1614" s="57" t="str" cm="1">
        <f t="array" ref="AG1614">IFERROR(_xlfn.IFS(
AI1614="MPR ISSUE","PDH",
AI1614="BSS Hardware Issue","BSS",
AI1614="Sites strategiques, MLL, Pylone, etc.","ENVTECH",
AI1614="AKTIVCO DEFAUT GE &amp; POWER Cabinet","AKTIVCO",
AI1614="AKTIVCO Coupure ENEO &amp; Baisse de tension","AKTIVCO GRID ONLY",
AI1614="Coupure ENEO &amp; Baisse de tension","IHS GRID ONLY",
AI1614="Defaut GE &amp; POWER Cabinet","IHS",
AI1614="Sharing","Partners",
AI1614="Sites strategiques &amp; DataCenter","SST &amp; DC",
AI1614="Exclu","Exclu",
AI1614="SAT","SAT",
AI1614="SPARE-ISSUE","SPARE-ISSUE",
AI1614="Fiber CAmtel","TRANS_FO_CAMTEL",
AI1614="Fiber AOF","Fiber AOF",
AI1614="Projet OCM (HUAWEI)","TRAVAUX-HUAWEI",
AI1614="Projet OCM (NOKIA)","TRAVAUX-NOKIA",
AI1614="ACCESS-ISSUE","ACCESS-ISSUE",
AI1614="Projet OCM (ZTE, NOKIA, autres projets)","TRAVAUX OCM",
AI1614="No root CAuse","No root cause",
AI1614="ODU HS","PDH",
AI1614="IP &amp; VLAN","PDH",
AI1614="Warehouse HUAWEI","SPARE-ISSUE",
AI1614="SPARE-HS","SPARE-ISSUE",
AI1614="Power Telco","BSS",AI1614="no impacts","no impacts"
),"")</f>
        <v>Exclu</v>
      </c>
      <c r="AH1614" s="57" t="str" cm="1">
        <f t="array" ref="AH1614">IFERROR(_xlfn.IFS(
AI1614="MPR ISSUE","TX ISSUE",
AI1614="BSS Hardware Issue","RAN ISSUE",
AI1614="Sites strategiques, MLL, Pylone, etc.","ENVTECH",
AI1614="AKTIVCO DEFAUT GE &amp; POWER Cabinet","POWER ISSUE",
AI1614="AKTIVCO Coupure ENEO &amp; Baisse de tension","POWER ISSUE",
AI1614="Coupure ENEO &amp; Baisse de tension","POWER ISSUE",
AI1614="Defaut GE &amp; POWER Cabinet","POWER ISSUE",
AI1614="Sharing","POWER ISSUE",
AI1614="Sites strategiques &amp; DataCenter","POWER ISSUE",
AI1614="Exclu","Exclu",
AI1614="SAT","TX ISSUE",
AI1614="SPARE-ISSUE","SPARE-ISSUE",
AI1614="Fiber CAmtel","TX ISSUE",
AI1614="Fiber AOF","TX ISSUE",
AI1614="Projet OCM (HUAWEI)","TRAVAUX-HUAWEI",
AI1614="Projet OCM (NOKIA)","TRAVAUX -NOKIA",
AI1614="ACCESS-ISSUE","ACCESS-ISSUE",
AI1614="Projet OCM (ZTE, NOKIA, autres projets)","TRAVAUX OCM",
AI1614="No root CAuse","No root cause",
AI1614="ODU HS","TX ISSUE",
AI1614="IP &amp; VLAN","TX ISSUE",
AI1614="Warehouse HUAWEI","SPARE-ISSUE",
AI1614="SPARE-HS","SPARE-ISSUE",
AI1614="Power Telco","RAN ISSUE",AI1614="no impacts","no impacts"
),"")</f>
        <v>Exclu</v>
      </c>
      <c r="AI1614" s="85" t="s">
        <v>5559</v>
      </c>
      <c r="AJ1614" s="57" t="str" cm="1">
        <f t="array" ref="AJ1614">IFERROR(_xlfn.IFS(
AI1614="MPR ISSUE","ACTIVE",
AI1614="BSS Hardware Issue","ACTIVE",
AI1614="Sites strategiques, MLL, Pylone, etc.","PASSIVE",
AI1614="AKTIVCO DEFAUT GE &amp; POWER Cabinet","PASSIVE",
AI1614="AKTIVCO Coupure ENEO &amp; Baisse de tension","PASSIVE",
AI1614="Coupure ENEO &amp; Baisse de tension","PASSIVE",
AI1614="Defaut GE &amp; POWER Cabinet","PASSIVE",
AI1614="Sharing","PASSIVE",
AI1614="Sites strategiques &amp; DataCenter","PASSIVE",
AI1614="Exclu","Exclu",
AI1614="SAT","ACTIVE",
AI1614="SPARE-ISSUE","SPARE-ISSUE",
AI1614="Fiber CAmtel","ACTIVE",
AI1614="Fiber AOF","ACTIVE",
AI1614="Projet OCM (HUAWEI)","PLANNED WORKS",
AI1614="Projet OCM (NOKIA)","PLANNED WORKS",
AI1614="ACCESS-ISSUE","ACCESS-ISSUE",
AI1614="Projet OCM (ZTE, NOKIA, autres projets)","PLANNED WORKS",
AI1614="No root CAuse","No root cause",
AI1614="ODU HS","ACTIVE",
AI1614="IP &amp; VLAN","ACTIVE",
AI1614="Warehouse HUAWEI","SPARE-ISSUE",
AI1614="SPARE-HS","SPARE-ISSUE",
AI1614="Power Telco","ACTIVE", AI1614="no impacts","no impacts"
),"")</f>
        <v>Exclu</v>
      </c>
      <c r="AK1614" s="23" t="s">
        <v>5537</v>
      </c>
      <c r="AL1614" s="23" t="str">
        <f t="shared" si="41"/>
        <v>CTR_111</v>
      </c>
      <c r="AN1614" s="9" t="s">
        <v>5537</v>
      </c>
      <c r="AO1614" s="23" t="str">
        <f>_xlfn.XLOOKUP(B1614,'INCIDENT-05-03-2026'!E:E,'INCIDENT-05-03-2026'!F:F,"")</f>
        <v/>
      </c>
      <c r="AP1614" s="7" t="s">
        <v>5537</v>
      </c>
      <c r="AQ1614" s="6"/>
      <c r="AR1614" s="7"/>
      <c r="AS1614" s="3" t="str">
        <f>_xlfn.XLOOKUP(B1614,'[3]tt num | region | site id'!$C:$C,'[3]tt num | region | site id'!$Q:$Q,"")</f>
        <v/>
      </c>
      <c r="AT1614" s="24" t="str">
        <f>_xlfn.XLOOKUP(B1614,'[4]Cells Huawei 03052026 12h'!$B:$B,'[4]Cells Huawei 03052026 12h'!$T:$T,"")</f>
        <v/>
      </c>
      <c r="AU1614" s="24" t="str">
        <f>_xlfn.XLOOKUP(B1614,'[5]cells down 02052026 8h50'!$B:$B,'[5]cells down 02052026 8h50'!$R:$R,"")</f>
        <v/>
      </c>
      <c r="AV1614" s="24" t="str">
        <f>_xlfn.XLOOKUP(B1614,'[5]cells down 02052026 13h50'!$B:$B,'[5]cells down 02052026 13h50'!$R:$R,"")</f>
        <v/>
      </c>
      <c r="AW1614" s="24" t="str">
        <f>_xlfn.XLOOKUP(B1614,'[5]cells down 02052026 13h50'!$B:$B,'[5]cells down 02052026 13h50'!$R:$R,"")</f>
        <v/>
      </c>
      <c r="AX1614" s="24" t="str">
        <f>_xlfn.XLOOKUP(B1614,'[6]cell downs 03052026 8h40 '!$B:$B,'[6]cell downs 03052026 8h40 '!$R:$R,"")</f>
        <v/>
      </c>
      <c r="AY1614" s="24" t="str">
        <f>_xlfn.XLOOKUP(B1614,'[7]ALL SITES DOWN'!$D:$D,'[7]ALL SITES DOWN'!$J:$J,"")</f>
        <v/>
      </c>
      <c r="AZ1614" s="24" t="str">
        <f>_xlfn.XLOOKUP(B1614,'[8]ALL SITES DOWN'!$D:$D,'[8]ALL SITES DOWN'!$J:$J,"")</f>
        <v/>
      </c>
      <c r="BA1614" s="9" t="str">
        <f>_xlfn.XLOOKUP(B1614,[9]sheet1!$AC:$AC,[9]sheet1!$AF:$AF,"")</f>
        <v/>
      </c>
      <c r="BB1614" s="14" t="s">
        <v>5537</v>
      </c>
      <c r="BC1614" s="14" t="s">
        <v>5537</v>
      </c>
      <c r="BD1614" s="14" t="str">
        <f>_xlfn.XLOOKUP(B1614,'[10]cell downs 18042026 17h'!$B:$B,'[10]cell downs 18042026 17h'!$B:$B,"")</f>
        <v/>
      </c>
      <c r="BE1614" s="14" t="str">
        <f>_xlfn.XLOOKUP(B1614,'[11]Cells Huawei 19042026 15h'!$B:$B,'[11]Cells Huawei 19042026 15h'!$B:$B,"")</f>
        <v/>
      </c>
      <c r="BF1614" s="9" t="str">
        <f>_xlfn.XLOOKUP(B1614,'[12]cells down 19042026 9H40'!$B:$B,'[12]cells down 19042026 9H40'!$B:$B,"")</f>
        <v>CTR_111</v>
      </c>
      <c r="BG1614" s="9" t="s">
        <v>4144</v>
      </c>
      <c r="BH1614" s="9" t="s">
        <v>5537</v>
      </c>
    </row>
    <row r="1615" spans="1:60" s="9" customFormat="1" x14ac:dyDescent="0.3">
      <c r="A1615" s="1" t="s">
        <v>2695</v>
      </c>
      <c r="B1615" s="8" t="s">
        <v>2696</v>
      </c>
      <c r="C1615" s="3" t="str">
        <f>_xlfn.XLOOKUP(B1615,'[1]daily break down'!$D:$D,'[1]daily break down'!$E:$E,"")</f>
        <v>Douala</v>
      </c>
      <c r="D1615" s="1" t="s">
        <v>11</v>
      </c>
      <c r="E1615" s="1" t="s">
        <v>12</v>
      </c>
      <c r="F1615" s="3" t="s">
        <v>31</v>
      </c>
      <c r="G1615" s="1" t="s">
        <v>32</v>
      </c>
      <c r="H1615" s="42" t="str">
        <f>_xlfn.XLOOKUP(B1615,[2]CALCULATION!$B:$B,[2]CALCULATION!$H:$H,"")</f>
        <v>ZTE</v>
      </c>
      <c r="I1615" s="34">
        <v>3.0819015332460129</v>
      </c>
      <c r="J1615" s="34">
        <v>3.0819015332460129</v>
      </c>
      <c r="K1615" s="34">
        <v>3.0819015332460129</v>
      </c>
      <c r="L1615" s="34">
        <v>3.0819015332460129</v>
      </c>
      <c r="M1615" s="34">
        <v>3.0819015332460129</v>
      </c>
      <c r="N1615" s="34">
        <v>3.0819015332460129</v>
      </c>
      <c r="O1615" s="34">
        <v>3.0819015332460129</v>
      </c>
      <c r="P1615" s="34">
        <v>3.0819015332460129</v>
      </c>
      <c r="Q1615" s="34">
        <v>2.4736005170745905</v>
      </c>
      <c r="R1615" s="34">
        <v>0</v>
      </c>
      <c r="S1615" s="35">
        <v>6.5100711120242662</v>
      </c>
      <c r="T1615" s="35">
        <v>0</v>
      </c>
      <c r="U1615" s="35">
        <v>0</v>
      </c>
      <c r="V1615" s="35">
        <v>0</v>
      </c>
      <c r="W1615" s="35">
        <v>0</v>
      </c>
      <c r="X1615" s="35">
        <v>0</v>
      </c>
      <c r="Y1615" s="35">
        <v>0</v>
      </c>
      <c r="Z1615" s="35">
        <v>0</v>
      </c>
      <c r="AA1615" s="35">
        <v>0</v>
      </c>
      <c r="AB1615" s="35">
        <v>0</v>
      </c>
      <c r="AC1615" s="35">
        <v>0</v>
      </c>
      <c r="AD1615" s="35">
        <v>0</v>
      </c>
      <c r="AE1615" s="58" t="s">
        <v>5560</v>
      </c>
      <c r="AF1615" s="58"/>
      <c r="AG1615" s="57" t="str" cm="1">
        <f t="array" ref="AG1615">IFERROR(_xlfn.IFS(
AI1615="MPR ISSUE","PDH",
AI1615="BSS Hardware Issue","BSS",
AI1615="Sites strategiques, MLL, Pylone, etc.","ENVTECH",
AI1615="AKTIVCO DEFAUT GE &amp; POWER Cabinet","AKTIVCO",
AI1615="AKTIVCO Coupure ENEO &amp; Baisse de tension","AKTIVCO GRID ONLY",
AI1615="Coupure ENEO &amp; Baisse de tension","IHS GRID ONLY",
AI1615="Defaut GE &amp; POWER Cabinet","IHS",
AI1615="Sharing","Partners",
AI1615="Sites strategiques &amp; DataCenter","SST &amp; DC",
AI1615="Exclu","Exclu",
AI1615="SAT","SAT",
AI1615="SPARE-ISSUE","SPARE-ISSUE",
AI1615="Fiber CAmtel","TRANS_FO_CAMTEL",
AI1615="Fiber AOF","Fiber AOF",
AI1615="Projet OCM (HUAWEI)","TRAVAUX-HUAWEI",
AI1615="Projet OCM (NOKIA)","TRAVAUX-NOKIA",
AI1615="ACCESS-ISSUE","ACCESS-ISSUE",
AI1615="Projet OCM (ZTE, NOKIA, autres projets)","TRAVAUX OCM",
AI1615="No root CAuse","No root cause",
AI1615="ODU HS","PDH",
AI1615="IP &amp; VLAN","PDH",
AI1615="Warehouse HUAWEI","SPARE-ISSUE",
AI1615="SPARE-HS","SPARE-ISSUE",
AI1615="Power Telco","BSS",AI1615="no impacts","no impacts"
),"")</f>
        <v>no impacts</v>
      </c>
      <c r="AH1615" s="57" t="str" cm="1">
        <f t="array" ref="AH1615">IFERROR(_xlfn.IFS(
AI1615="MPR ISSUE","TX ISSUE",
AI1615="BSS Hardware Issue","RAN ISSUE",
AI1615="Sites strategiques, MLL, Pylone, etc.","ENVTECH",
AI1615="AKTIVCO DEFAUT GE &amp; POWER Cabinet","POWER ISSUE",
AI1615="AKTIVCO Coupure ENEO &amp; Baisse de tension","POWER ISSUE",
AI1615="Coupure ENEO &amp; Baisse de tension","POWER ISSUE",
AI1615="Defaut GE &amp; POWER Cabinet","POWER ISSUE",
AI1615="Sharing","POWER ISSUE",
AI1615="Sites strategiques &amp; DataCenter","POWER ISSUE",
AI1615="Exclu","Exclu",
AI1615="SAT","TX ISSUE",
AI1615="SPARE-ISSUE","SPARE-ISSUE",
AI1615="Fiber CAmtel","TX ISSUE",
AI1615="Fiber AOF","TX ISSUE",
AI1615="Projet OCM (HUAWEI)","TRAVAUX-HUAWEI",
AI1615="Projet OCM (NOKIA)","TRAVAUX -NOKIA",
AI1615="ACCESS-ISSUE","ACCESS-ISSUE",
AI1615="Projet OCM (ZTE, NOKIA, autres projets)","TRAVAUX OCM",
AI1615="No root CAuse","No root cause",
AI1615="ODU HS","TX ISSUE",
AI1615="IP &amp; VLAN","TX ISSUE",
AI1615="Warehouse HUAWEI","SPARE-ISSUE",
AI1615="SPARE-HS","SPARE-ISSUE",
AI1615="Power Telco","RAN ISSUE",AI1615="no impacts","no impacts"
),"")</f>
        <v>no impacts</v>
      </c>
      <c r="AI1615" s="85" t="s">
        <v>5998</v>
      </c>
      <c r="AJ1615" s="57" t="str" cm="1">
        <f t="array" ref="AJ1615">IFERROR(_xlfn.IFS(
AI1615="MPR ISSUE","ACTIVE",
AI1615="BSS Hardware Issue","ACTIVE",
AI1615="Sites strategiques, MLL, Pylone, etc.","PASSIVE",
AI1615="AKTIVCO DEFAUT GE &amp; POWER Cabinet","PASSIVE",
AI1615="AKTIVCO Coupure ENEO &amp; Baisse de tension","PASSIVE",
AI1615="Coupure ENEO &amp; Baisse de tension","PASSIVE",
AI1615="Defaut GE &amp; POWER Cabinet","PASSIVE",
AI1615="Sharing","PASSIVE",
AI1615="Sites strategiques &amp; DataCenter","PASSIVE",
AI1615="Exclu","Exclu",
AI1615="SAT","ACTIVE",
AI1615="SPARE-ISSUE","SPARE-ISSUE",
AI1615="Fiber CAmtel","ACTIVE",
AI1615="Fiber AOF","ACTIVE",
AI1615="Projet OCM (HUAWEI)","PLANNED WORKS",
AI1615="Projet OCM (NOKIA)","PLANNED WORKS",
AI1615="ACCESS-ISSUE","ACCESS-ISSUE",
AI1615="Projet OCM (ZTE, NOKIA, autres projets)","PLANNED WORKS",
AI1615="No root CAuse","No root cause",
AI1615="ODU HS","ACTIVE",
AI1615="IP &amp; VLAN","ACTIVE",
AI1615="Warehouse HUAWEI","SPARE-ISSUE",
AI1615="SPARE-HS","SPARE-ISSUE",
AI1615="Power Telco","ACTIVE", AI1615="no impacts","no impacts"
),"")</f>
        <v>no impacts</v>
      </c>
      <c r="AK1615" s="23" t="s">
        <v>5537</v>
      </c>
      <c r="AL1615" s="23" t="str">
        <f t="shared" si="41"/>
        <v>LIT_139</v>
      </c>
      <c r="AN1615" s="9" t="s">
        <v>5537</v>
      </c>
      <c r="AO1615" s="23" t="str">
        <f>_xlfn.XLOOKUP(B1615,'INCIDENT-05-03-2026'!E:E,'INCIDENT-05-03-2026'!F:F,"")</f>
        <v/>
      </c>
      <c r="AP1615" s="7" t="s">
        <v>5537</v>
      </c>
      <c r="AQ1615" s="6"/>
      <c r="AR1615" s="7"/>
      <c r="AS1615" s="3" t="str">
        <f>_xlfn.XLOOKUP(B1615,'[3]tt num | region | site id'!$C:$C,'[3]tt num | region | site id'!$Q:$Q,"")</f>
        <v/>
      </c>
      <c r="AT1615" s="24" t="str">
        <f>_xlfn.XLOOKUP(B1615,'[4]Cells Huawei 03052026 12h'!$B:$B,'[4]Cells Huawei 03052026 12h'!$T:$T,"")</f>
        <v/>
      </c>
      <c r="AU1615" s="24" t="str">
        <f>_xlfn.XLOOKUP(B1615,'[5]cells down 02052026 8h50'!$B:$B,'[5]cells down 02052026 8h50'!$R:$R,"")</f>
        <v/>
      </c>
      <c r="AV1615" s="24" t="str">
        <f>_xlfn.XLOOKUP(B1615,'[5]cells down 02052026 13h50'!$B:$B,'[5]cells down 02052026 13h50'!$R:$R,"")</f>
        <v/>
      </c>
      <c r="AW1615" s="24" t="str">
        <f>_xlfn.XLOOKUP(B1615,'[5]cells down 02052026 13h50'!$B:$B,'[5]cells down 02052026 13h50'!$R:$R,"")</f>
        <v/>
      </c>
      <c r="AX1615" s="24" t="str">
        <f>_xlfn.XLOOKUP(B1615,'[6]cell downs 03052026 8h40 '!$B:$B,'[6]cell downs 03052026 8h40 '!$R:$R,"")</f>
        <v/>
      </c>
      <c r="AY1615" s="24" t="str">
        <f>_xlfn.XLOOKUP(B1615,'[7]ALL SITES DOWN'!$D:$D,'[7]ALL SITES DOWN'!$J:$J,"")</f>
        <v/>
      </c>
      <c r="AZ1615" s="24" t="str">
        <f>_xlfn.XLOOKUP(B1615,'[8]ALL SITES DOWN'!$D:$D,'[8]ALL SITES DOWN'!$J:$J,"")</f>
        <v/>
      </c>
      <c r="BA1615" s="9" t="str">
        <f>_xlfn.XLOOKUP(B1615,[9]sheet1!$AC:$AC,[9]sheet1!$AF:$AF,"")</f>
        <v/>
      </c>
      <c r="BB1615" s="14" t="s">
        <v>5537</v>
      </c>
      <c r="BC1615" s="14" t="s">
        <v>5537</v>
      </c>
      <c r="BD1615" s="14" t="str">
        <f>_xlfn.XLOOKUP(B1615,'[10]cell downs 18042026 17h'!$B:$B,'[10]cell downs 18042026 17h'!$B:$B,"")</f>
        <v/>
      </c>
      <c r="BE1615" s="14" t="str">
        <f>_xlfn.XLOOKUP(B1615,'[11]Cells Huawei 19042026 15h'!$B:$B,'[11]Cells Huawei 19042026 15h'!$B:$B,"")</f>
        <v/>
      </c>
      <c r="BF1615" s="9" t="str">
        <f>_xlfn.XLOOKUP(B1615,'[12]cells down 19042026 9H40'!$B:$B,'[12]cells down 19042026 9H40'!$B:$B,"")</f>
        <v>LIT_139</v>
      </c>
      <c r="BG1615" s="9" t="s">
        <v>5537</v>
      </c>
      <c r="BH1615" s="9" t="s">
        <v>594</v>
      </c>
    </row>
    <row r="1616" spans="1:60" s="9" customFormat="1" x14ac:dyDescent="0.3">
      <c r="A1616" s="1" t="s">
        <v>1324</v>
      </c>
      <c r="B1616" s="8" t="s">
        <v>1325</v>
      </c>
      <c r="C1616" s="3" t="str">
        <f>_xlfn.XLOOKUP(B1616,'[1]daily break down'!$D:$D,'[1]daily break down'!$E:$E,"")</f>
        <v>SUD-OUEST</v>
      </c>
      <c r="D1616" s="1" t="s">
        <v>11</v>
      </c>
      <c r="E1616" s="1" t="s">
        <v>66</v>
      </c>
      <c r="F1616" s="3" t="s">
        <v>13</v>
      </c>
      <c r="G1616" s="1" t="s">
        <v>1326</v>
      </c>
      <c r="H1616" s="41" t="str">
        <f>_xlfn.XLOOKUP(B1616,[2]CALCULATION!$B:$B,[2]CALCULATION!$H:$H,"")</f>
        <v>NOKIA</v>
      </c>
      <c r="I1616" s="34">
        <v>0</v>
      </c>
      <c r="J1616" s="34">
        <v>0</v>
      </c>
      <c r="K1616" s="34">
        <v>0</v>
      </c>
      <c r="L1616" s="34">
        <v>0</v>
      </c>
      <c r="M1616" s="34">
        <v>0</v>
      </c>
      <c r="N1616" s="34">
        <v>0</v>
      </c>
      <c r="O1616" s="34">
        <v>0</v>
      </c>
      <c r="P1616" s="34">
        <v>0</v>
      </c>
      <c r="Q1616" s="34">
        <v>0</v>
      </c>
      <c r="R1616" s="34">
        <v>0</v>
      </c>
      <c r="S1616" s="35">
        <v>0</v>
      </c>
      <c r="T1616" s="35">
        <v>0</v>
      </c>
      <c r="U1616" s="35">
        <v>0</v>
      </c>
      <c r="V1616" s="35">
        <v>0</v>
      </c>
      <c r="W1616" s="35">
        <v>0</v>
      </c>
      <c r="X1616" s="35">
        <v>0</v>
      </c>
      <c r="Y1616" s="35">
        <v>0</v>
      </c>
      <c r="Z1616" s="35">
        <v>0</v>
      </c>
      <c r="AA1616" s="35">
        <v>0</v>
      </c>
      <c r="AB1616" s="35">
        <v>0</v>
      </c>
      <c r="AC1616" s="35">
        <v>0</v>
      </c>
      <c r="AD1616" s="35">
        <v>0</v>
      </c>
      <c r="AE1616" s="58" t="s">
        <v>5603</v>
      </c>
      <c r="AF1616" s="58"/>
      <c r="AG1616" s="57" t="str" cm="1">
        <f t="array" ref="AG1616">IFERROR(_xlfn.IFS(
AI1616="MPR ISSUE","PDH",
AI1616="BSS Hardware Issue","BSS",
AI1616="Sites strategiques, MLL, Pylone, etc.","ENVTECH",
AI1616="AKTIVCO DEFAUT GE &amp; POWER Cabinet","AKTIVCO",
AI1616="AKTIVCO Coupure ENEO &amp; Baisse de tension","AKTIVCO GRID ONLY",
AI1616="Coupure ENEO &amp; Baisse de tension","IHS GRID ONLY",
AI1616="Defaut GE &amp; POWER Cabinet","IHS",
AI1616="Sharing","Partners",
AI1616="Sites strategiques &amp; DataCenter","SST &amp; DC",
AI1616="Exclu","Exclu",
AI1616="SAT","SAT",
AI1616="SPARE-ISSUE","SPARE-ISSUE",
AI1616="Fiber CAmtel","TRANS_FO_CAMTEL",
AI1616="Fiber AOF","Fiber AOF",
AI1616="Projet OCM (HUAWEI)","TRAVAUX-HUAWEI",
AI1616="Projet OCM (NOKIA)","TRAVAUX-NOKIA",
AI1616="ACCESS-ISSUE","ACCESS-ISSUE",
AI1616="Projet OCM (ZTE, NOKIA, autres projets)","TRAVAUX OCM",
AI1616="No root CAuse","No root cause",
AI1616="ODU HS","PDH",
AI1616="IP &amp; VLAN","PDH",
AI1616="Warehouse HUAWEI","SPARE-ISSUE",
AI1616="SPARE-HS","SPARE-ISSUE",
AI1616="Power Telco","BSS",AI1616="no impacts","no impacts"
),"")</f>
        <v>AKTIVCO</v>
      </c>
      <c r="AH1616" s="57" t="str" cm="1">
        <f t="array" ref="AH1616">IFERROR(_xlfn.IFS(
AI1616="MPR ISSUE","TX ISSUE",
AI1616="BSS Hardware Issue","RAN ISSUE",
AI1616="Sites strategiques, MLL, Pylone, etc.","ENVTECH",
AI1616="AKTIVCO DEFAUT GE &amp; POWER Cabinet","POWER ISSUE",
AI1616="AKTIVCO Coupure ENEO &amp; Baisse de tension","POWER ISSUE",
AI1616="Coupure ENEO &amp; Baisse de tension","POWER ISSUE",
AI1616="Defaut GE &amp; POWER Cabinet","POWER ISSUE",
AI1616="Sharing","POWER ISSUE",
AI1616="Sites strategiques &amp; DataCenter","POWER ISSUE",
AI1616="Exclu","Exclu",
AI1616="SAT","TX ISSUE",
AI1616="SPARE-ISSUE","SPARE-ISSUE",
AI1616="Fiber CAmtel","TX ISSUE",
AI1616="Fiber AOF","TX ISSUE",
AI1616="Projet OCM (HUAWEI)","TRAVAUX-HUAWEI",
AI1616="Projet OCM (NOKIA)","TRAVAUX -NOKIA",
AI1616="ACCESS-ISSUE","ACCESS-ISSUE",
AI1616="Projet OCM (ZTE, NOKIA, autres projets)","TRAVAUX OCM",
AI1616="No root CAuse","No root cause",
AI1616="ODU HS","TX ISSUE",
AI1616="IP &amp; VLAN","TX ISSUE",
AI1616="Warehouse HUAWEI","SPARE-ISSUE",
AI1616="SPARE-HS","SPARE-ISSUE",
AI1616="Power Telco","RAN ISSUE",AI1616="no impacts","no impacts"
),"")</f>
        <v>POWER ISSUE</v>
      </c>
      <c r="AI1616" s="85" t="s">
        <v>5325</v>
      </c>
      <c r="AJ1616" s="57" t="str" cm="1">
        <f t="array" ref="AJ1616">IFERROR(_xlfn.IFS(
AI1616="MPR ISSUE","ACTIVE",
AI1616="BSS Hardware Issue","ACTIVE",
AI1616="Sites strategiques, MLL, Pylone, etc.","PASSIVE",
AI1616="AKTIVCO DEFAUT GE &amp; POWER Cabinet","PASSIVE",
AI1616="AKTIVCO Coupure ENEO &amp; Baisse de tension","PASSIVE",
AI1616="Coupure ENEO &amp; Baisse de tension","PASSIVE",
AI1616="Defaut GE &amp; POWER Cabinet","PASSIVE",
AI1616="Sharing","PASSIVE",
AI1616="Sites strategiques &amp; DataCenter","PASSIVE",
AI1616="Exclu","Exclu",
AI1616="SAT","ACTIVE",
AI1616="SPARE-ISSUE","SPARE-ISSUE",
AI1616="Fiber CAmtel","ACTIVE",
AI1616="Fiber AOF","ACTIVE",
AI1616="Projet OCM (HUAWEI)","PLANNED WORKS",
AI1616="Projet OCM (NOKIA)","PLANNED WORKS",
AI1616="ACCESS-ISSUE","ACCESS-ISSUE",
AI1616="Projet OCM (ZTE, NOKIA, autres projets)","PLANNED WORKS",
AI1616="No root CAuse","No root cause",
AI1616="ODU HS","ACTIVE",
AI1616="IP &amp; VLAN","ACTIVE",
AI1616="Warehouse HUAWEI","SPARE-ISSUE",
AI1616="SPARE-HS","SPARE-ISSUE",
AI1616="Power Telco","ACTIVE", AI1616="no impacts","no impacts"
),"")</f>
        <v>PASSIVE</v>
      </c>
      <c r="AK1616" s="23" t="s">
        <v>5855</v>
      </c>
      <c r="AL1616" s="127" t="str">
        <f>IFERROR(MID(AM1616, SEARCH("CTR_", AM1616), 7), IFERROR(MID(AM1616, SEARCH("SUO_", AM1616), 7), IFERROR(MID(AM1616, SEARCH("SUD_", AM1616), 7), IFERROR(MID(AM1616, SEARCH("NRO_", AM1616), 7), IFERROR(MID(AM1616, SEARCH("ADM_", AM1616), 7), IFERROR(MID(AM1616, SEARCH("NRD_", AM1616), 7), IFERROR(MID(AM1616, SEARCH("EXN_", AM1616), 7), IFERROR(MID(AM1616, SEARCH("LIT_", AM1616), 7), IFERROR(MID(AM1616, SEARCH("EST_", AM1616), 7), MID(AM1616, SEARCH("OST_",AM1616), 7))))))))))</f>
        <v>SUO_009</v>
      </c>
      <c r="AM1616" s="9" t="s">
        <v>5934</v>
      </c>
      <c r="AN1616" s="9" t="s">
        <v>5537</v>
      </c>
      <c r="AO1616" s="23" t="str">
        <f>_xlfn.XLOOKUP(B1616,'INCIDENT-05-03-2026'!E:E,'INCIDENT-05-03-2026'!F:F,"")</f>
        <v/>
      </c>
      <c r="AP1616" s="7" t="s">
        <v>5537</v>
      </c>
      <c r="AQ1616" s="6"/>
      <c r="AR1616" s="7"/>
      <c r="AS1616" s="3" t="str">
        <f>_xlfn.XLOOKUP(B1616,'[3]tt num | region | site id'!$C:$C,'[3]tt num | region | site id'!$Q:$Q,"")</f>
        <v>(hourly IHS): 03/05/2026 15:54 3:19:01 No comm FME is managing with level 0/Samuel informed</v>
      </c>
      <c r="AT1616" s="24" t="str">
        <f>_xlfn.XLOOKUP(B1616,'[4]Cells Huawei 03052026 12h'!$B:$B,'[4]Cells Huawei 03052026 12h'!$T:$T,"")</f>
        <v/>
      </c>
      <c r="AU1616" s="24" t="str">
        <f>_xlfn.XLOOKUP(B1616,'[5]cells down 02052026 8h50'!$B:$B,'[5]cells down 02052026 8h50'!$R:$R,"")</f>
        <v/>
      </c>
      <c r="AV1616" s="24" t="str">
        <f>_xlfn.XLOOKUP(B1616,'[5]cells down 02052026 13h50'!$B:$B,'[5]cells down 02052026 13h50'!$R:$R,"")</f>
        <v/>
      </c>
      <c r="AW1616" s="24" t="str">
        <f>_xlfn.XLOOKUP(B1616,'[5]cells down 02052026 13h50'!$B:$B,'[5]cells down 02052026 13h50'!$R:$R,"")</f>
        <v/>
      </c>
      <c r="AX1616" s="24" t="str">
        <f>_xlfn.XLOOKUP(B1616,'[6]cell downs 03052026 8h40 '!$B:$B,'[6]cell downs 03052026 8h40 '!$R:$R,"")</f>
        <v/>
      </c>
      <c r="AY1616" s="24" t="str">
        <f>_xlfn.XLOOKUP(B1616,'[7]ALL SITES DOWN'!$D:$D,'[7]ALL SITES DOWN'!$J:$J,"")</f>
        <v>(05/03/2026 com ran 17h): Impacted by SUO_009_H_Mamfe</v>
      </c>
      <c r="AZ1616" s="24" t="str">
        <f>_xlfn.XLOOKUP(B1616,'[8]ALL SITES DOWN'!$D:$D,'[8]ALL SITES DOWN'!$J:$J,"")</f>
        <v/>
      </c>
      <c r="BA1616" s="9" t="str">
        <f>_xlfn.XLOOKUP(B1616,[9]sheet1!$AC:$AC,[9]sheet1!$AF:$AF,"")</f>
        <v/>
      </c>
      <c r="BB1616" s="14" t="s">
        <v>5537</v>
      </c>
      <c r="BC1616" s="14" t="s">
        <v>5537</v>
      </c>
      <c r="BD1616" s="14" t="str">
        <f>_xlfn.XLOOKUP(B1616,'[10]cell downs 18042026 17h'!$B:$B,'[10]cell downs 18042026 17h'!$B:$B,"")</f>
        <v/>
      </c>
      <c r="BE1616" s="14" t="str">
        <f>_xlfn.XLOOKUP(B1616,'[11]Cells Huawei 19042026 15h'!$B:$B,'[11]Cells Huawei 19042026 15h'!$B:$B,"")</f>
        <v/>
      </c>
      <c r="BF1616" s="9" t="str">
        <f>_xlfn.XLOOKUP(B1616,'[12]cells down 19042026 9H40'!$B:$B,'[12]cells down 19042026 9H40'!$B:$B,"")</f>
        <v/>
      </c>
      <c r="BG1616" s="9" t="s">
        <v>1325</v>
      </c>
      <c r="BH1616" s="9" t="s">
        <v>66</v>
      </c>
    </row>
    <row r="1617" spans="1:60" s="9" customFormat="1" x14ac:dyDescent="0.3">
      <c r="A1617" s="1" t="s">
        <v>4370</v>
      </c>
      <c r="B1617" s="8" t="s">
        <v>4371</v>
      </c>
      <c r="C1617" s="3" t="str">
        <f>_xlfn.XLOOKUP(B1617,'[1]daily break down'!$D:$D,'[1]daily break down'!$E:$E,"")</f>
        <v>LITTORAL</v>
      </c>
      <c r="D1617" s="1" t="s">
        <v>11</v>
      </c>
      <c r="E1617" s="1" t="s">
        <v>12</v>
      </c>
      <c r="F1617" s="3" t="s">
        <v>13</v>
      </c>
      <c r="G1617" s="1" t="s">
        <v>4370</v>
      </c>
      <c r="H1617" s="42" t="str">
        <f>_xlfn.XLOOKUP(B1617,[2]CALCULATION!$B:$B,[2]CALCULATION!$H:$H,"")</f>
        <v>ZTE</v>
      </c>
      <c r="I1617" s="34">
        <v>0</v>
      </c>
      <c r="J1617" s="34">
        <v>0</v>
      </c>
      <c r="K1617" s="34">
        <v>0</v>
      </c>
      <c r="L1617" s="34">
        <v>0</v>
      </c>
      <c r="M1617" s="34">
        <v>0</v>
      </c>
      <c r="N1617" s="34">
        <v>0</v>
      </c>
      <c r="O1617" s="34">
        <v>0</v>
      </c>
      <c r="P1617" s="34">
        <v>0</v>
      </c>
      <c r="Q1617" s="34">
        <v>0</v>
      </c>
      <c r="R1617" s="34">
        <v>0</v>
      </c>
      <c r="S1617" s="35">
        <v>0</v>
      </c>
      <c r="T1617" s="35">
        <v>0</v>
      </c>
      <c r="U1617" s="35">
        <v>0</v>
      </c>
      <c r="V1617" s="35">
        <v>0</v>
      </c>
      <c r="W1617" s="35">
        <v>0</v>
      </c>
      <c r="X1617" s="35">
        <v>0</v>
      </c>
      <c r="Y1617" s="35">
        <v>0</v>
      </c>
      <c r="Z1617" s="35">
        <v>0</v>
      </c>
      <c r="AA1617" s="35">
        <v>0</v>
      </c>
      <c r="AB1617" s="35">
        <v>0</v>
      </c>
      <c r="AC1617" s="35">
        <v>0</v>
      </c>
      <c r="AD1617" s="35">
        <v>0</v>
      </c>
      <c r="AE1617" s="58" t="s">
        <v>5603</v>
      </c>
      <c r="AF1617" s="58"/>
      <c r="AG1617" s="57" t="str" cm="1">
        <f t="array" ref="AG1617">IFERROR(_xlfn.IFS(
AI1617="MPR ISSUE","PDH",
AI1617="BSS Hardware Issue","BSS",
AI1617="Sites strategiques, MLL, Pylone, etc.","ENVTECH",
AI1617="AKTIVCO DEFAUT GE &amp; POWER Cabinet","AKTIVCO",
AI1617="AKTIVCO Coupure ENEO &amp; Baisse de tension","AKTIVCO GRID ONLY",
AI1617="Coupure ENEO &amp; Baisse de tension","IHS GRID ONLY",
AI1617="Defaut GE &amp; POWER Cabinet","IHS",
AI1617="Sharing","Partners",
AI1617="Sites strategiques &amp; DataCenter","SST &amp; DC",
AI1617="Exclu","Exclu",
AI1617="SAT","SAT",
AI1617="SPARE-ISSUE","SPARE-ISSUE",
AI1617="Fiber CAmtel","TRANS_FO_CAMTEL",
AI1617="Fiber AOF","Fiber AOF",
AI1617="Projet OCM (HUAWEI)","TRAVAUX-HUAWEI",
AI1617="Projet OCM (NOKIA)","TRAVAUX-NOKIA",
AI1617="ACCESS-ISSUE","ACCESS-ISSUE",
AI1617="Projet OCM (ZTE, NOKIA, autres projets)","TRAVAUX OCM",
AI1617="No root CAuse","No root cause",
AI1617="ODU HS","PDH",
AI1617="IP &amp; VLAN","PDH",
AI1617="Warehouse HUAWEI","SPARE-ISSUE",
AI1617="SPARE-HS","SPARE-ISSUE",
AI1617="Power Telco","BSS",AI1617="no impacts","no impacts"
),"")</f>
        <v>no impacts</v>
      </c>
      <c r="AH1617" s="57" t="str" cm="1">
        <f t="array" ref="AH1617">IFERROR(_xlfn.IFS(
AI1617="MPR ISSUE","TX ISSUE",
AI1617="BSS Hardware Issue","RAN ISSUE",
AI1617="Sites strategiques, MLL, Pylone, etc.","ENVTECH",
AI1617="AKTIVCO DEFAUT GE &amp; POWER Cabinet","POWER ISSUE",
AI1617="AKTIVCO Coupure ENEO &amp; Baisse de tension","POWER ISSUE",
AI1617="Coupure ENEO &amp; Baisse de tension","POWER ISSUE",
AI1617="Defaut GE &amp; POWER Cabinet","POWER ISSUE",
AI1617="Sharing","POWER ISSUE",
AI1617="Sites strategiques &amp; DataCenter","POWER ISSUE",
AI1617="Exclu","Exclu",
AI1617="SAT","TX ISSUE",
AI1617="SPARE-ISSUE","SPARE-ISSUE",
AI1617="Fiber CAmtel","TX ISSUE",
AI1617="Fiber AOF","TX ISSUE",
AI1617="Projet OCM (HUAWEI)","TRAVAUX-HUAWEI",
AI1617="Projet OCM (NOKIA)","TRAVAUX -NOKIA",
AI1617="ACCESS-ISSUE","ACCESS-ISSUE",
AI1617="Projet OCM (ZTE, NOKIA, autres projets)","TRAVAUX OCM",
AI1617="No root CAuse","No root cause",
AI1617="ODU HS","TX ISSUE",
AI1617="IP &amp; VLAN","TX ISSUE",
AI1617="Warehouse HUAWEI","SPARE-ISSUE",
AI1617="SPARE-HS","SPARE-ISSUE",
AI1617="Power Telco","RAN ISSUE",AI1617="no impacts","no impacts"
),"")</f>
        <v>no impacts</v>
      </c>
      <c r="AI1617" s="85" t="s">
        <v>5998</v>
      </c>
      <c r="AJ1617" s="57" t="str" cm="1">
        <f t="array" ref="AJ1617">IFERROR(_xlfn.IFS(
AI1617="MPR ISSUE","ACTIVE",
AI1617="BSS Hardware Issue","ACTIVE",
AI1617="Sites strategiques, MLL, Pylone, etc.","PASSIVE",
AI1617="AKTIVCO DEFAUT GE &amp; POWER Cabinet","PASSIVE",
AI1617="AKTIVCO Coupure ENEO &amp; Baisse de tension","PASSIVE",
AI1617="Coupure ENEO &amp; Baisse de tension","PASSIVE",
AI1617="Defaut GE &amp; POWER Cabinet","PASSIVE",
AI1617="Sharing","PASSIVE",
AI1617="Sites strategiques &amp; DataCenter","PASSIVE",
AI1617="Exclu","Exclu",
AI1617="SAT","ACTIVE",
AI1617="SPARE-ISSUE","SPARE-ISSUE",
AI1617="Fiber CAmtel","ACTIVE",
AI1617="Fiber AOF","ACTIVE",
AI1617="Projet OCM (HUAWEI)","PLANNED WORKS",
AI1617="Projet OCM (NOKIA)","PLANNED WORKS",
AI1617="ACCESS-ISSUE","ACCESS-ISSUE",
AI1617="Projet OCM (ZTE, NOKIA, autres projets)","PLANNED WORKS",
AI1617="No root CAuse","No root cause",
AI1617="ODU HS","ACTIVE",
AI1617="IP &amp; VLAN","ACTIVE",
AI1617="Warehouse HUAWEI","SPARE-ISSUE",
AI1617="SPARE-HS","SPARE-ISSUE",
AI1617="Power Telco","ACTIVE", AI1617="no impacts","no impacts"
),"")</f>
        <v>no impacts</v>
      </c>
      <c r="AK1617" s="23" t="s">
        <v>5537</v>
      </c>
      <c r="AL1617" s="23" t="str">
        <f t="shared" ref="AL1617:AL1631" si="42">B1617</f>
        <v>SUO_037</v>
      </c>
      <c r="AN1617" s="9" t="s">
        <v>5537</v>
      </c>
      <c r="AO1617" s="23" t="str">
        <f>_xlfn.XLOOKUP(B1617,'INCIDENT-05-03-2026'!E:E,'INCIDENT-05-03-2026'!F:F,"")</f>
        <v/>
      </c>
      <c r="AP1617" s="7" t="s">
        <v>5537</v>
      </c>
      <c r="AQ1617" s="6"/>
      <c r="AR1617" s="7"/>
      <c r="AS1617" s="3" t="str">
        <f>_xlfn.XLOOKUP(B1617,'[3]tt num | region | site id'!$C:$C,'[3]tt num | region | site id'!$Q:$Q,"")</f>
        <v/>
      </c>
      <c r="AT1617" s="24" t="str">
        <f>_xlfn.XLOOKUP(B1617,'[4]Cells Huawei 03052026 12h'!$B:$B,'[4]Cells Huawei 03052026 12h'!$T:$T,"")</f>
        <v/>
      </c>
      <c r="AU1617" s="24" t="str">
        <f>_xlfn.XLOOKUP(B1617,'[5]cells down 02052026 8h50'!$B:$B,'[5]cells down 02052026 8h50'!$R:$R,"")</f>
        <v/>
      </c>
      <c r="AV1617" s="24" t="str">
        <f>_xlfn.XLOOKUP(B1617,'[5]cells down 02052026 13h50'!$B:$B,'[5]cells down 02052026 13h50'!$R:$R,"")</f>
        <v/>
      </c>
      <c r="AW1617" s="24" t="str">
        <f>_xlfn.XLOOKUP(B1617,'[5]cells down 02052026 13h50'!$B:$B,'[5]cells down 02052026 13h50'!$R:$R,"")</f>
        <v/>
      </c>
      <c r="AX1617" s="24" t="str">
        <f>_xlfn.XLOOKUP(B1617,'[6]cell downs 03052026 8h40 '!$B:$B,'[6]cell downs 03052026 8h40 '!$R:$R,"")</f>
        <v/>
      </c>
      <c r="AY1617" s="24" t="str">
        <f>_xlfn.XLOOKUP(B1617,'[7]ALL SITES DOWN'!$D:$D,'[7]ALL SITES DOWN'!$J:$J,"")</f>
        <v/>
      </c>
      <c r="AZ1617" s="24" t="str">
        <f>_xlfn.XLOOKUP(B1617,'[8]ALL SITES DOWN'!$D:$D,'[8]ALL SITES DOWN'!$J:$J,"")</f>
        <v/>
      </c>
      <c r="BA1617" s="9" t="str">
        <f>_xlfn.XLOOKUP(B1617,[9]sheet1!$AC:$AC,[9]sheet1!$AF:$AF,"")</f>
        <v/>
      </c>
      <c r="BB1617" s="14" t="s">
        <v>5537</v>
      </c>
      <c r="BC1617" s="14" t="s">
        <v>5537</v>
      </c>
      <c r="BD1617" s="14" t="str">
        <f>_xlfn.XLOOKUP(B1617,'[10]cell downs 18042026 17h'!$B:$B,'[10]cell downs 18042026 17h'!$B:$B,"")</f>
        <v/>
      </c>
      <c r="BE1617" s="14" t="str">
        <f>_xlfn.XLOOKUP(B1617,'[11]Cells Huawei 19042026 15h'!$B:$B,'[11]Cells Huawei 19042026 15h'!$B:$B,"")</f>
        <v/>
      </c>
      <c r="BF1617" s="9" t="str">
        <f>_xlfn.XLOOKUP(B1617,'[12]cells down 19042026 9H40'!$B:$B,'[12]cells down 19042026 9H40'!$B:$B,"")</f>
        <v/>
      </c>
      <c r="BG1617" s="9" t="s">
        <v>5537</v>
      </c>
      <c r="BH1617" s="9" t="s">
        <v>12</v>
      </c>
    </row>
    <row r="1618" spans="1:60" s="9" customFormat="1" x14ac:dyDescent="0.3">
      <c r="A1618" s="1" t="s">
        <v>1614</v>
      </c>
      <c r="B1618" s="8" t="s">
        <v>1615</v>
      </c>
      <c r="C1618" s="3" t="str">
        <f>_xlfn.XLOOKUP(B1618,'[1]daily break down'!$D:$D,'[1]daily break down'!$E:$E,"")</f>
        <v>NORD-OUEST</v>
      </c>
      <c r="D1618" s="1" t="s">
        <v>11</v>
      </c>
      <c r="E1618" s="1" t="s">
        <v>12</v>
      </c>
      <c r="F1618" s="3" t="s">
        <v>51</v>
      </c>
      <c r="G1618" s="1" t="s">
        <v>52</v>
      </c>
      <c r="H1618" s="40" t="str">
        <f>_xlfn.XLOOKUP(B1618,[2]CALCULATION!$B:$B,[2]CALCULATION!$H:$H,"")</f>
        <v>Huawei</v>
      </c>
      <c r="I1618" s="34">
        <v>4.5670998450488396</v>
      </c>
      <c r="J1618" s="34">
        <v>2.3213246184006642</v>
      </c>
      <c r="K1618" s="34">
        <v>0.16452859747797724</v>
      </c>
      <c r="L1618" s="34">
        <v>0</v>
      </c>
      <c r="M1618" s="34">
        <v>0</v>
      </c>
      <c r="N1618" s="34">
        <v>7.3837224234019052E-3</v>
      </c>
      <c r="O1618" s="34">
        <v>0</v>
      </c>
      <c r="P1618" s="34">
        <v>0</v>
      </c>
      <c r="Q1618" s="34">
        <v>0</v>
      </c>
      <c r="R1618" s="34">
        <v>0</v>
      </c>
      <c r="S1618" s="35">
        <v>4.9592932172483764</v>
      </c>
      <c r="T1618" s="35">
        <v>0</v>
      </c>
      <c r="U1618" s="35">
        <v>0</v>
      </c>
      <c r="V1618" s="35">
        <v>0</v>
      </c>
      <c r="W1618" s="35">
        <v>0</v>
      </c>
      <c r="X1618" s="35">
        <v>0</v>
      </c>
      <c r="Y1618" s="35">
        <v>0</v>
      </c>
      <c r="Z1618" s="35">
        <v>0.2626215282236547</v>
      </c>
      <c r="AA1618" s="35">
        <v>0</v>
      </c>
      <c r="AB1618" s="35">
        <v>0</v>
      </c>
      <c r="AC1618" s="35">
        <v>0</v>
      </c>
      <c r="AD1618" s="35">
        <v>0</v>
      </c>
      <c r="AE1618" s="58" t="s">
        <v>5560</v>
      </c>
      <c r="AF1618" s="58"/>
      <c r="AG1618" s="57" t="str" cm="1">
        <f t="array" ref="AG1618">IFERROR(_xlfn.IFS(
AI1618="MPR ISSUE","PDH",
AI1618="BSS Hardware Issue","BSS",
AI1618="Sites strategiques, MLL, Pylone, etc.","ENVTECH",
AI1618="AKTIVCO DEFAUT GE &amp; POWER Cabinet","AKTIVCO",
AI1618="AKTIVCO Coupure ENEO &amp; Baisse de tension","AKTIVCO GRID ONLY",
AI1618="Coupure ENEO &amp; Baisse de tension","IHS GRID ONLY",
AI1618="Defaut GE &amp; POWER Cabinet","IHS",
AI1618="Sharing","Partners",
AI1618="Sites strategiques &amp; DataCenter","SST &amp; DC",
AI1618="Exclu","Exclu",
AI1618="SAT","SAT",
AI1618="SPARE-ISSUE","SPARE-ISSUE",
AI1618="Fiber CAmtel","TRANS_FO_CAMTEL",
AI1618="Fiber AOF","Fiber AOF",
AI1618="Projet OCM (HUAWEI)","TRAVAUX-HUAWEI",
AI1618="Projet OCM (NOKIA)","TRAVAUX-NOKIA",
AI1618="ACCESS-ISSUE","ACCESS-ISSUE",
AI1618="Projet OCM (ZTE, NOKIA, autres projets)","TRAVAUX OCM",
AI1618="No root CAuse","No root cause",
AI1618="ODU HS","PDH",
AI1618="IP &amp; VLAN","PDH",
AI1618="Warehouse HUAWEI","SPARE-ISSUE",
AI1618="SPARE-HS","SPARE-ISSUE",
AI1618="Power Telco","BSS",AI1618="no impacts","no impacts"
),"")</f>
        <v>no impacts</v>
      </c>
      <c r="AH1618" s="57" t="str" cm="1">
        <f t="array" ref="AH1618">IFERROR(_xlfn.IFS(
AI1618="MPR ISSUE","TX ISSUE",
AI1618="BSS Hardware Issue","RAN ISSUE",
AI1618="Sites strategiques, MLL, Pylone, etc.","ENVTECH",
AI1618="AKTIVCO DEFAUT GE &amp; POWER Cabinet","POWER ISSUE",
AI1618="AKTIVCO Coupure ENEO &amp; Baisse de tension","POWER ISSUE",
AI1618="Coupure ENEO &amp; Baisse de tension","POWER ISSUE",
AI1618="Defaut GE &amp; POWER Cabinet","POWER ISSUE",
AI1618="Sharing","POWER ISSUE",
AI1618="Sites strategiques &amp; DataCenter","POWER ISSUE",
AI1618="Exclu","Exclu",
AI1618="SAT","TX ISSUE",
AI1618="SPARE-ISSUE","SPARE-ISSUE",
AI1618="Fiber CAmtel","TX ISSUE",
AI1618="Fiber AOF","TX ISSUE",
AI1618="Projet OCM (HUAWEI)","TRAVAUX-HUAWEI",
AI1618="Projet OCM (NOKIA)","TRAVAUX -NOKIA",
AI1618="ACCESS-ISSUE","ACCESS-ISSUE",
AI1618="Projet OCM (ZTE, NOKIA, autres projets)","TRAVAUX OCM",
AI1618="No root CAuse","No root cause",
AI1618="ODU HS","TX ISSUE",
AI1618="IP &amp; VLAN","TX ISSUE",
AI1618="Warehouse HUAWEI","SPARE-ISSUE",
AI1618="SPARE-HS","SPARE-ISSUE",
AI1618="Power Telco","RAN ISSUE",AI1618="no impacts","no impacts"
),"")</f>
        <v>no impacts</v>
      </c>
      <c r="AI1618" s="85" t="s">
        <v>5998</v>
      </c>
      <c r="AJ1618" s="57" t="str" cm="1">
        <f t="array" ref="AJ1618">IFERROR(_xlfn.IFS(
AI1618="MPR ISSUE","ACTIVE",
AI1618="BSS Hardware Issue","ACTIVE",
AI1618="Sites strategiques, MLL, Pylone, etc.","PASSIVE",
AI1618="AKTIVCO DEFAUT GE &amp; POWER Cabinet","PASSIVE",
AI1618="AKTIVCO Coupure ENEO &amp; Baisse de tension","PASSIVE",
AI1618="Coupure ENEO &amp; Baisse de tension","PASSIVE",
AI1618="Defaut GE &amp; POWER Cabinet","PASSIVE",
AI1618="Sharing","PASSIVE",
AI1618="Sites strategiques &amp; DataCenter","PASSIVE",
AI1618="Exclu","Exclu",
AI1618="SAT","ACTIVE",
AI1618="SPARE-ISSUE","SPARE-ISSUE",
AI1618="Fiber CAmtel","ACTIVE",
AI1618="Fiber AOF","ACTIVE",
AI1618="Projet OCM (HUAWEI)","PLANNED WORKS",
AI1618="Projet OCM (NOKIA)","PLANNED WORKS",
AI1618="ACCESS-ISSUE","ACCESS-ISSUE",
AI1618="Projet OCM (ZTE, NOKIA, autres projets)","PLANNED WORKS",
AI1618="No root CAuse","No root cause",
AI1618="ODU HS","ACTIVE",
AI1618="IP &amp; VLAN","ACTIVE",
AI1618="Warehouse HUAWEI","SPARE-ISSUE",
AI1618="SPARE-HS","SPARE-ISSUE",
AI1618="Power Telco","ACTIVE", AI1618="no impacts","no impacts"
),"")</f>
        <v>no impacts</v>
      </c>
      <c r="AK1618" s="23" t="s">
        <v>5537</v>
      </c>
      <c r="AL1618" s="23" t="str">
        <f t="shared" si="42"/>
        <v>NRO_121</v>
      </c>
      <c r="AN1618" s="9" t="s">
        <v>5537</v>
      </c>
      <c r="AO1618" s="23" t="str">
        <f>_xlfn.XLOOKUP(B1618,'INCIDENT-05-03-2026'!E:E,'INCIDENT-05-03-2026'!F:F,"")</f>
        <v/>
      </c>
      <c r="AP1618" s="7" t="s">
        <v>5537</v>
      </c>
      <c r="AQ1618" s="6"/>
      <c r="AR1618" s="7"/>
      <c r="AS1618" s="3" t="str">
        <f>_xlfn.XLOOKUP(B1618,'[3]tt num | region | site id'!$C:$C,'[3]tt num | region | site id'!$Q:$Q,"")</f>
        <v/>
      </c>
      <c r="AT1618" s="24" t="str">
        <f>_xlfn.XLOOKUP(B1618,'[4]Cells Huawei 03052026 12h'!$B:$B,'[4]Cells Huawei 03052026 12h'!$T:$T,"")</f>
        <v/>
      </c>
      <c r="AU1618" s="24" t="str">
        <f>_xlfn.XLOOKUP(B1618,'[5]cells down 02052026 8h50'!$B:$B,'[5]cells down 02052026 8h50'!$R:$R,"")</f>
        <v/>
      </c>
      <c r="AV1618" s="24" t="str">
        <f>_xlfn.XLOOKUP(B1618,'[5]cells down 02052026 13h50'!$B:$B,'[5]cells down 02052026 13h50'!$R:$R,"")</f>
        <v/>
      </c>
      <c r="AW1618" s="24" t="str">
        <f>_xlfn.XLOOKUP(B1618,'[5]cells down 02052026 13h50'!$B:$B,'[5]cells down 02052026 13h50'!$R:$R,"")</f>
        <v/>
      </c>
      <c r="AX1618" s="24" t="str">
        <f>_xlfn.XLOOKUP(B1618,'[6]cell downs 03052026 8h40 '!$B:$B,'[6]cell downs 03052026 8h40 '!$R:$R,"")</f>
        <v/>
      </c>
      <c r="AY1618" s="24" t="str">
        <f>_xlfn.XLOOKUP(B1618,'[7]ALL SITES DOWN'!$D:$D,'[7]ALL SITES DOWN'!$J:$J,"")</f>
        <v/>
      </c>
      <c r="AZ1618" s="24" t="str">
        <f>_xlfn.XLOOKUP(B1618,'[8]ALL SITES DOWN'!$D:$D,'[8]ALL SITES DOWN'!$J:$J,"")</f>
        <v/>
      </c>
      <c r="BA1618" s="9" t="str">
        <f>_xlfn.XLOOKUP(B1618,[9]sheet1!$AC:$AC,[9]sheet1!$AF:$AF,"")</f>
        <v/>
      </c>
      <c r="BB1618" s="14" t="s">
        <v>5537</v>
      </c>
      <c r="BC1618" s="14" t="s">
        <v>5537</v>
      </c>
      <c r="BD1618" s="14" t="str">
        <f>_xlfn.XLOOKUP(B1618,'[10]cell downs 18042026 17h'!$B:$B,'[10]cell downs 18042026 17h'!$B:$B,"")</f>
        <v/>
      </c>
      <c r="BE1618" s="14" t="str">
        <f>_xlfn.XLOOKUP(B1618,'[11]Cells Huawei 19042026 15h'!$B:$B,'[11]Cells Huawei 19042026 15h'!$B:$B,"")</f>
        <v/>
      </c>
      <c r="BF1618" s="9" t="str">
        <f>_xlfn.XLOOKUP(B1618,'[12]cells down 19042026 9H40'!$B:$B,'[12]cells down 19042026 9H40'!$B:$B,"")</f>
        <v/>
      </c>
      <c r="BG1618" s="9" t="s">
        <v>1615</v>
      </c>
      <c r="BH1618" s="9" t="s">
        <v>12</v>
      </c>
    </row>
    <row r="1619" spans="1:60" s="9" customFormat="1" x14ac:dyDescent="0.3">
      <c r="A1619" s="1" t="s">
        <v>2855</v>
      </c>
      <c r="B1619" s="8" t="s">
        <v>2856</v>
      </c>
      <c r="C1619" s="3" t="str">
        <f>_xlfn.XLOOKUP(B1619,'[1]daily break down'!$D:$D,'[1]daily break down'!$E:$E,"")</f>
        <v>Douala</v>
      </c>
      <c r="D1619" s="1" t="s">
        <v>11</v>
      </c>
      <c r="E1619" s="1" t="s">
        <v>12</v>
      </c>
      <c r="F1619" s="3" t="s">
        <v>31</v>
      </c>
      <c r="G1619" s="1" t="s">
        <v>32</v>
      </c>
      <c r="H1619" s="42" t="str">
        <f>_xlfn.XLOOKUP(B1619,[2]CALCULATION!$B:$B,[2]CALCULATION!$H:$H,"")</f>
        <v>ZTE</v>
      </c>
      <c r="I1619" s="34">
        <v>0</v>
      </c>
      <c r="J1619" s="34">
        <v>0</v>
      </c>
      <c r="K1619" s="34">
        <v>0</v>
      </c>
      <c r="L1619" s="34">
        <v>2.1937146330396977E-3</v>
      </c>
      <c r="M1619" s="34">
        <v>0</v>
      </c>
      <c r="N1619" s="34">
        <v>0</v>
      </c>
      <c r="O1619" s="34">
        <v>0</v>
      </c>
      <c r="P1619" s="34">
        <v>0</v>
      </c>
      <c r="Q1619" s="34">
        <v>0.51728861151774996</v>
      </c>
      <c r="R1619" s="34">
        <v>26.773502352803554</v>
      </c>
      <c r="S1619" s="35">
        <v>4.0995354318799864</v>
      </c>
      <c r="T1619" s="35">
        <v>0</v>
      </c>
      <c r="U1619" s="35">
        <v>0</v>
      </c>
      <c r="V1619" s="35">
        <v>0</v>
      </c>
      <c r="W1619" s="35">
        <v>0</v>
      </c>
      <c r="X1619" s="35">
        <v>0</v>
      </c>
      <c r="Y1619" s="35">
        <v>0</v>
      </c>
      <c r="Z1619" s="35">
        <v>0</v>
      </c>
      <c r="AA1619" s="35">
        <v>0</v>
      </c>
      <c r="AB1619" s="35">
        <v>0</v>
      </c>
      <c r="AC1619" s="35">
        <v>0</v>
      </c>
      <c r="AD1619" s="35">
        <v>0</v>
      </c>
      <c r="AE1619" s="58" t="s">
        <v>5560</v>
      </c>
      <c r="AF1619" s="58"/>
      <c r="AG1619" s="57" t="str" cm="1">
        <f t="array" ref="AG1619">IFERROR(_xlfn.IFS(
AI1619="MPR ISSUE","PDH",
AI1619="BSS Hardware Issue","BSS",
AI1619="Sites strategiques, MLL, Pylone, etc.","ENVTECH",
AI1619="AKTIVCO DEFAUT GE &amp; POWER Cabinet","AKTIVCO",
AI1619="AKTIVCO Coupure ENEO &amp; Baisse de tension","AKTIVCO GRID ONLY",
AI1619="Coupure ENEO &amp; Baisse de tension","IHS GRID ONLY",
AI1619="Defaut GE &amp; POWER Cabinet","IHS",
AI1619="Sharing","Partners",
AI1619="Sites strategiques &amp; DataCenter","SST &amp; DC",
AI1619="Exclu","Exclu",
AI1619="SAT","SAT",
AI1619="SPARE-ISSUE","SPARE-ISSUE",
AI1619="Fiber CAmtel","TRANS_FO_CAMTEL",
AI1619="Fiber AOF","Fiber AOF",
AI1619="Projet OCM (HUAWEI)","TRAVAUX-HUAWEI",
AI1619="Projet OCM (NOKIA)","TRAVAUX-NOKIA",
AI1619="ACCESS-ISSUE","ACCESS-ISSUE",
AI1619="Projet OCM (ZTE, NOKIA, autres projets)","TRAVAUX OCM",
AI1619="No root CAuse","No root cause",
AI1619="ODU HS","PDH",
AI1619="IP &amp; VLAN","PDH",
AI1619="Warehouse HUAWEI","SPARE-ISSUE",
AI1619="SPARE-HS","SPARE-ISSUE",
AI1619="Power Telco","BSS",AI1619="no impacts","no impacts"
),"")</f>
        <v>no impacts</v>
      </c>
      <c r="AH1619" s="57" t="str" cm="1">
        <f t="array" ref="AH1619">IFERROR(_xlfn.IFS(
AI1619="MPR ISSUE","TX ISSUE",
AI1619="BSS Hardware Issue","RAN ISSUE",
AI1619="Sites strategiques, MLL, Pylone, etc.","ENVTECH",
AI1619="AKTIVCO DEFAUT GE &amp; POWER Cabinet","POWER ISSUE",
AI1619="AKTIVCO Coupure ENEO &amp; Baisse de tension","POWER ISSUE",
AI1619="Coupure ENEO &amp; Baisse de tension","POWER ISSUE",
AI1619="Defaut GE &amp; POWER Cabinet","POWER ISSUE",
AI1619="Sharing","POWER ISSUE",
AI1619="Sites strategiques &amp; DataCenter","POWER ISSUE",
AI1619="Exclu","Exclu",
AI1619="SAT","TX ISSUE",
AI1619="SPARE-ISSUE","SPARE-ISSUE",
AI1619="Fiber CAmtel","TX ISSUE",
AI1619="Fiber AOF","TX ISSUE",
AI1619="Projet OCM (HUAWEI)","TRAVAUX-HUAWEI",
AI1619="Projet OCM (NOKIA)","TRAVAUX -NOKIA",
AI1619="ACCESS-ISSUE","ACCESS-ISSUE",
AI1619="Projet OCM (ZTE, NOKIA, autres projets)","TRAVAUX OCM",
AI1619="No root CAuse","No root cause",
AI1619="ODU HS","TX ISSUE",
AI1619="IP &amp; VLAN","TX ISSUE",
AI1619="Warehouse HUAWEI","SPARE-ISSUE",
AI1619="SPARE-HS","SPARE-ISSUE",
AI1619="Power Telco","RAN ISSUE",AI1619="no impacts","no impacts"
),"")</f>
        <v>no impacts</v>
      </c>
      <c r="AI1619" s="85" t="s">
        <v>5998</v>
      </c>
      <c r="AJ1619" s="57" t="str" cm="1">
        <f t="array" ref="AJ1619">IFERROR(_xlfn.IFS(
AI1619="MPR ISSUE","ACTIVE",
AI1619="BSS Hardware Issue","ACTIVE",
AI1619="Sites strategiques, MLL, Pylone, etc.","PASSIVE",
AI1619="AKTIVCO DEFAUT GE &amp; POWER Cabinet","PASSIVE",
AI1619="AKTIVCO Coupure ENEO &amp; Baisse de tension","PASSIVE",
AI1619="Coupure ENEO &amp; Baisse de tension","PASSIVE",
AI1619="Defaut GE &amp; POWER Cabinet","PASSIVE",
AI1619="Sharing","PASSIVE",
AI1619="Sites strategiques &amp; DataCenter","PASSIVE",
AI1619="Exclu","Exclu",
AI1619="SAT","ACTIVE",
AI1619="SPARE-ISSUE","SPARE-ISSUE",
AI1619="Fiber CAmtel","ACTIVE",
AI1619="Fiber AOF","ACTIVE",
AI1619="Projet OCM (HUAWEI)","PLANNED WORKS",
AI1619="Projet OCM (NOKIA)","PLANNED WORKS",
AI1619="ACCESS-ISSUE","ACCESS-ISSUE",
AI1619="Projet OCM (ZTE, NOKIA, autres projets)","PLANNED WORKS",
AI1619="No root CAuse","No root cause",
AI1619="ODU HS","ACTIVE",
AI1619="IP &amp; VLAN","ACTIVE",
AI1619="Warehouse HUAWEI","SPARE-ISSUE",
AI1619="SPARE-HS","SPARE-ISSUE",
AI1619="Power Telco","ACTIVE", AI1619="no impacts","no impacts"
),"")</f>
        <v>no impacts</v>
      </c>
      <c r="AK1619" s="23" t="s">
        <v>5537</v>
      </c>
      <c r="AL1619" s="23" t="str">
        <f t="shared" si="42"/>
        <v>LIT_221</v>
      </c>
      <c r="AN1619" s="9" t="s">
        <v>5537</v>
      </c>
      <c r="AO1619" s="23" t="str">
        <f>_xlfn.XLOOKUP(B1619,'INCIDENT-05-03-2026'!E:E,'INCIDENT-05-03-2026'!F:F,"")</f>
        <v/>
      </c>
      <c r="AP1619" s="7" t="s">
        <v>5537</v>
      </c>
      <c r="AQ1619" s="6"/>
      <c r="AR1619" s="7"/>
      <c r="AS1619" s="3" t="str">
        <f>_xlfn.XLOOKUP(B1619,'[3]tt num | region | site id'!$C:$C,'[3]tt num | region | site id'!$Q:$Q,"")</f>
        <v/>
      </c>
      <c r="AT1619" s="24" t="str">
        <f>_xlfn.XLOOKUP(B1619,'[4]Cells Huawei 03052026 12h'!$B:$B,'[4]Cells Huawei 03052026 12h'!$T:$T,"")</f>
        <v/>
      </c>
      <c r="AU1619" s="24" t="str">
        <f>_xlfn.XLOOKUP(B1619,'[5]cells down 02052026 8h50'!$B:$B,'[5]cells down 02052026 8h50'!$R:$R,"")</f>
        <v/>
      </c>
      <c r="AV1619" s="24" t="str">
        <f>_xlfn.XLOOKUP(B1619,'[5]cells down 02052026 13h50'!$B:$B,'[5]cells down 02052026 13h50'!$R:$R,"")</f>
        <v/>
      </c>
      <c r="AW1619" s="24" t="str">
        <f>_xlfn.XLOOKUP(B1619,'[5]cells down 02052026 13h50'!$B:$B,'[5]cells down 02052026 13h50'!$R:$R,"")</f>
        <v/>
      </c>
      <c r="AX1619" s="24" t="str">
        <f>_xlfn.XLOOKUP(B1619,'[6]cell downs 03052026 8h40 '!$B:$B,'[6]cell downs 03052026 8h40 '!$R:$R,"")</f>
        <v/>
      </c>
      <c r="AY1619" s="24" t="str">
        <f>_xlfn.XLOOKUP(B1619,'[7]ALL SITES DOWN'!$D:$D,'[7]ALL SITES DOWN'!$J:$J,"")</f>
        <v/>
      </c>
      <c r="AZ1619" s="24" t="str">
        <f>_xlfn.XLOOKUP(B1619,'[8]ALL SITES DOWN'!$D:$D,'[8]ALL SITES DOWN'!$J:$J,"")</f>
        <v/>
      </c>
      <c r="BA1619" s="9" t="str">
        <f>_xlfn.XLOOKUP(B1619,[9]sheet1!$AC:$AC,[9]sheet1!$AF:$AF,"")</f>
        <v/>
      </c>
      <c r="BB1619" s="14" t="s">
        <v>5537</v>
      </c>
      <c r="BC1619" s="14" t="s">
        <v>5537</v>
      </c>
      <c r="BD1619" s="14" t="str">
        <f>_xlfn.XLOOKUP(B1619,'[10]cell downs 18042026 17h'!$B:$B,'[10]cell downs 18042026 17h'!$B:$B,"")</f>
        <v/>
      </c>
      <c r="BE1619" s="14" t="str">
        <f>_xlfn.XLOOKUP(B1619,'[11]Cells Huawei 19042026 15h'!$B:$B,'[11]Cells Huawei 19042026 15h'!$B:$B,"")</f>
        <v/>
      </c>
      <c r="BF1619" s="9" t="str">
        <f>_xlfn.XLOOKUP(B1619,'[12]cells down 19042026 9H40'!$B:$B,'[12]cells down 19042026 9H40'!$B:$B,"")</f>
        <v/>
      </c>
      <c r="BG1619" s="9" t="s">
        <v>2856</v>
      </c>
      <c r="BH1619" s="9" t="s">
        <v>5537</v>
      </c>
    </row>
    <row r="1620" spans="1:60" s="9" customFormat="1" x14ac:dyDescent="0.3">
      <c r="A1620" s="1" t="s">
        <v>625</v>
      </c>
      <c r="B1620" s="8" t="s">
        <v>626</v>
      </c>
      <c r="C1620" s="3" t="str">
        <f>_xlfn.XLOOKUP(B1620,'[1]daily break down'!$D:$D,'[1]daily break down'!$E:$E,"")</f>
        <v>SUD-OUEST</v>
      </c>
      <c r="D1620" s="1" t="s">
        <v>11</v>
      </c>
      <c r="E1620" s="1" t="s">
        <v>12</v>
      </c>
      <c r="F1620" s="3" t="s">
        <v>13</v>
      </c>
      <c r="G1620" s="1" t="s">
        <v>627</v>
      </c>
      <c r="H1620" s="41" t="str">
        <f>_xlfn.XLOOKUP(B1620,[2]CALCULATION!$B:$B,[2]CALCULATION!$H:$H,"")</f>
        <v>NOKIA</v>
      </c>
      <c r="I1620" s="34">
        <v>0</v>
      </c>
      <c r="J1620" s="34">
        <v>0</v>
      </c>
      <c r="K1620" s="34">
        <v>0</v>
      </c>
      <c r="L1620" s="34">
        <v>0</v>
      </c>
      <c r="M1620" s="34">
        <v>0</v>
      </c>
      <c r="N1620" s="34">
        <v>0</v>
      </c>
      <c r="O1620" s="34">
        <v>0</v>
      </c>
      <c r="P1620" s="34">
        <v>0</v>
      </c>
      <c r="Q1620" s="34">
        <v>0</v>
      </c>
      <c r="R1620" s="34">
        <v>0</v>
      </c>
      <c r="S1620" s="35">
        <v>0</v>
      </c>
      <c r="T1620" s="35">
        <v>17403.285923414747</v>
      </c>
      <c r="U1620" s="35">
        <v>0</v>
      </c>
      <c r="V1620" s="35">
        <v>0</v>
      </c>
      <c r="W1620" s="35">
        <v>0</v>
      </c>
      <c r="X1620" s="35">
        <v>0</v>
      </c>
      <c r="Y1620" s="35">
        <v>0</v>
      </c>
      <c r="Z1620" s="35">
        <v>0</v>
      </c>
      <c r="AA1620" s="35">
        <v>0</v>
      </c>
      <c r="AB1620" s="35">
        <v>0</v>
      </c>
      <c r="AC1620" s="35">
        <v>0</v>
      </c>
      <c r="AD1620" s="35">
        <v>0</v>
      </c>
      <c r="AE1620" s="58" t="s">
        <v>5603</v>
      </c>
      <c r="AF1620" s="58"/>
      <c r="AG1620" s="57" t="str" cm="1">
        <f t="array" ref="AG1620">IFERROR(_xlfn.IFS(
AI1620="MPR ISSUE","PDH",
AI1620="BSS Hardware Issue","BSS",
AI1620="Sites strategiques, MLL, Pylone, etc.","ENVTECH",
AI1620="AKTIVCO DEFAUT GE &amp; POWER Cabinet","AKTIVCO",
AI1620="AKTIVCO Coupure ENEO &amp; Baisse de tension","AKTIVCO GRID ONLY",
AI1620="Coupure ENEO &amp; Baisse de tension","IHS GRID ONLY",
AI1620="Defaut GE &amp; POWER Cabinet","IHS",
AI1620="Sharing","Partners",
AI1620="Sites strategiques &amp; DataCenter","SST &amp; DC",
AI1620="Exclu","Exclu",
AI1620="SAT","SAT",
AI1620="SPARE-ISSUE","SPARE-ISSUE",
AI1620="Fiber CAmtel","TRANS_FO_CAMTEL",
AI1620="Fiber AOF","Fiber AOF",
AI1620="Projet OCM (HUAWEI)","TRAVAUX-HUAWEI",
AI1620="Projet OCM (NOKIA)","TRAVAUX-NOKIA",
AI1620="ACCESS-ISSUE","ACCESS-ISSUE",
AI1620="Projet OCM (ZTE, NOKIA, autres projets)","TRAVAUX OCM",
AI1620="No root CAuse","No root cause",
AI1620="ODU HS","PDH",
AI1620="IP &amp; VLAN","PDH",
AI1620="Warehouse HUAWEI","SPARE-ISSUE",
AI1620="SPARE-HS","SPARE-ISSUE",
AI1620="Power Telco","BSS",AI1620="no impacts","no impacts"
),"")</f>
        <v>no impacts</v>
      </c>
      <c r="AH1620" s="57" t="str" cm="1">
        <f t="array" ref="AH1620">IFERROR(_xlfn.IFS(
AI1620="MPR ISSUE","TX ISSUE",
AI1620="BSS Hardware Issue","RAN ISSUE",
AI1620="Sites strategiques, MLL, Pylone, etc.","ENVTECH",
AI1620="AKTIVCO DEFAUT GE &amp; POWER Cabinet","POWER ISSUE",
AI1620="AKTIVCO Coupure ENEO &amp; Baisse de tension","POWER ISSUE",
AI1620="Coupure ENEO &amp; Baisse de tension","POWER ISSUE",
AI1620="Defaut GE &amp; POWER Cabinet","POWER ISSUE",
AI1620="Sharing","POWER ISSUE",
AI1620="Sites strategiques &amp; DataCenter","POWER ISSUE",
AI1620="Exclu","Exclu",
AI1620="SAT","TX ISSUE",
AI1620="SPARE-ISSUE","SPARE-ISSUE",
AI1620="Fiber CAmtel","TX ISSUE",
AI1620="Fiber AOF","TX ISSUE",
AI1620="Projet OCM (HUAWEI)","TRAVAUX-HUAWEI",
AI1620="Projet OCM (NOKIA)","TRAVAUX -NOKIA",
AI1620="ACCESS-ISSUE","ACCESS-ISSUE",
AI1620="Projet OCM (ZTE, NOKIA, autres projets)","TRAVAUX OCM",
AI1620="No root CAuse","No root cause",
AI1620="ODU HS","TX ISSUE",
AI1620="IP &amp; VLAN","TX ISSUE",
AI1620="Warehouse HUAWEI","SPARE-ISSUE",
AI1620="SPARE-HS","SPARE-ISSUE",
AI1620="Power Telco","RAN ISSUE",AI1620="no impacts","no impacts"
),"")</f>
        <v>no impacts</v>
      </c>
      <c r="AI1620" s="85" t="s">
        <v>5998</v>
      </c>
      <c r="AJ1620" s="57" t="str" cm="1">
        <f t="array" ref="AJ1620">IFERROR(_xlfn.IFS(
AI1620="MPR ISSUE","ACTIVE",
AI1620="BSS Hardware Issue","ACTIVE",
AI1620="Sites strategiques, MLL, Pylone, etc.","PASSIVE",
AI1620="AKTIVCO DEFAUT GE &amp; POWER Cabinet","PASSIVE",
AI1620="AKTIVCO Coupure ENEO &amp; Baisse de tension","PASSIVE",
AI1620="Coupure ENEO &amp; Baisse de tension","PASSIVE",
AI1620="Defaut GE &amp; POWER Cabinet","PASSIVE",
AI1620="Sharing","PASSIVE",
AI1620="Sites strategiques &amp; DataCenter","PASSIVE",
AI1620="Exclu","Exclu",
AI1620="SAT","ACTIVE",
AI1620="SPARE-ISSUE","SPARE-ISSUE",
AI1620="Fiber CAmtel","ACTIVE",
AI1620="Fiber AOF","ACTIVE",
AI1620="Projet OCM (HUAWEI)","PLANNED WORKS",
AI1620="Projet OCM (NOKIA)","PLANNED WORKS",
AI1620="ACCESS-ISSUE","ACCESS-ISSUE",
AI1620="Projet OCM (ZTE, NOKIA, autres projets)","PLANNED WORKS",
AI1620="No root CAuse","No root cause",
AI1620="ODU HS","ACTIVE",
AI1620="IP &amp; VLAN","ACTIVE",
AI1620="Warehouse HUAWEI","SPARE-ISSUE",
AI1620="SPARE-HS","SPARE-ISSUE",
AI1620="Power Telco","ACTIVE", AI1620="no impacts","no impacts"
),"")</f>
        <v>no impacts</v>
      </c>
      <c r="AK1620" s="23" t="s">
        <v>5537</v>
      </c>
      <c r="AL1620" s="23" t="str">
        <f t="shared" si="42"/>
        <v>SUO_008</v>
      </c>
      <c r="AN1620" s="9" t="s">
        <v>5537</v>
      </c>
      <c r="AO1620" s="23" t="str">
        <f>_xlfn.XLOOKUP(B1620,'INCIDENT-05-03-2026'!E:E,'INCIDENT-05-03-2026'!F:F,"")</f>
        <v/>
      </c>
      <c r="AP1620" s="7" t="s">
        <v>5537</v>
      </c>
      <c r="AQ1620" s="6"/>
      <c r="AR1620" s="7"/>
      <c r="AS1620" s="3" t="str">
        <f>_xlfn.XLOOKUP(B1620,'[3]tt num | region | site id'!$C:$C,'[3]tt num | region | site id'!$Q:$Q,"")</f>
        <v/>
      </c>
      <c r="AT1620" s="24" t="str">
        <f>_xlfn.XLOOKUP(B1620,'[4]Cells Huawei 03052026 12h'!$B:$B,'[4]Cells Huawei 03052026 12h'!$T:$T,"")</f>
        <v/>
      </c>
      <c r="AU1620" s="24" t="str">
        <f>_xlfn.XLOOKUP(B1620,'[5]cells down 02052026 8h50'!$B:$B,'[5]cells down 02052026 8h50'!$R:$R,"")</f>
        <v/>
      </c>
      <c r="AV1620" s="24" t="str">
        <f>_xlfn.XLOOKUP(B1620,'[5]cells down 02052026 13h50'!$B:$B,'[5]cells down 02052026 13h50'!$R:$R,"")</f>
        <v/>
      </c>
      <c r="AW1620" s="24" t="str">
        <f>_xlfn.XLOOKUP(B1620,'[5]cells down 02052026 13h50'!$B:$B,'[5]cells down 02052026 13h50'!$R:$R,"")</f>
        <v/>
      </c>
      <c r="AX1620" s="24" t="str">
        <f>_xlfn.XLOOKUP(B1620,'[6]cell downs 03052026 8h40 '!$B:$B,'[6]cell downs 03052026 8h40 '!$R:$R,"")</f>
        <v/>
      </c>
      <c r="AY1620" s="24" t="str">
        <f>_xlfn.XLOOKUP(B1620,'[7]ALL SITES DOWN'!$D:$D,'[7]ALL SITES DOWN'!$J:$J,"")</f>
        <v/>
      </c>
      <c r="AZ1620" s="24" t="str">
        <f>_xlfn.XLOOKUP(B1620,'[8]ALL SITES DOWN'!$D:$D,'[8]ALL SITES DOWN'!$J:$J,"")</f>
        <v/>
      </c>
      <c r="BA1620" s="9" t="str">
        <f>_xlfn.XLOOKUP(B1620,[9]sheet1!$AC:$AC,[9]sheet1!$AF:$AF,"")</f>
        <v/>
      </c>
      <c r="BB1620" s="14" t="s">
        <v>5537</v>
      </c>
      <c r="BC1620" s="14" t="s">
        <v>5537</v>
      </c>
      <c r="BD1620" s="14" t="str">
        <f>_xlfn.XLOOKUP(B1620,'[10]cell downs 18042026 17h'!$B:$B,'[10]cell downs 18042026 17h'!$B:$B,"")</f>
        <v/>
      </c>
      <c r="BE1620" s="14" t="str">
        <f>_xlfn.XLOOKUP(B1620,'[11]Cells Huawei 19042026 15h'!$B:$B,'[11]Cells Huawei 19042026 15h'!$B:$B,"")</f>
        <v/>
      </c>
      <c r="BF1620" s="9" t="str">
        <f>_xlfn.XLOOKUP(B1620,'[12]cells down 19042026 9H40'!$B:$B,'[12]cells down 19042026 9H40'!$B:$B,"")</f>
        <v/>
      </c>
      <c r="BG1620" s="9" t="s">
        <v>626</v>
      </c>
      <c r="BH1620" s="9" t="s">
        <v>12</v>
      </c>
    </row>
    <row r="1621" spans="1:60" s="9" customFormat="1" x14ac:dyDescent="0.3">
      <c r="A1621" s="3" t="s">
        <v>2438</v>
      </c>
      <c r="B1621" s="31" t="s">
        <v>2439</v>
      </c>
      <c r="C1621" s="3" t="str">
        <f>_xlfn.XLOOKUP(B1621,'[1]daily break down'!$D:$D,'[1]daily break down'!$E:$E,"")</f>
        <v>LITTORAL</v>
      </c>
      <c r="D1621" s="3" t="s">
        <v>11</v>
      </c>
      <c r="E1621" s="3" t="s">
        <v>66</v>
      </c>
      <c r="F1621" s="3" t="s">
        <v>31</v>
      </c>
      <c r="G1621" s="3" t="s">
        <v>2440</v>
      </c>
      <c r="H1621" s="41" t="str">
        <f>_xlfn.XLOOKUP(B1621,[2]CALCULATION!$B:$B,[2]CALCULATION!$H:$H,"")</f>
        <v>NOKIA</v>
      </c>
      <c r="I1621" s="34">
        <v>0</v>
      </c>
      <c r="J1621" s="34">
        <v>2.051034006500451E-3</v>
      </c>
      <c r="K1621" s="34">
        <v>0</v>
      </c>
      <c r="L1621" s="34">
        <v>0</v>
      </c>
      <c r="M1621" s="34">
        <v>0</v>
      </c>
      <c r="N1621" s="34">
        <v>0</v>
      </c>
      <c r="O1621" s="34">
        <v>0</v>
      </c>
      <c r="P1621" s="34">
        <v>0</v>
      </c>
      <c r="Q1621" s="34">
        <v>0</v>
      </c>
      <c r="R1621" s="34">
        <v>0</v>
      </c>
      <c r="S1621" s="35">
        <v>3.3727246817484962</v>
      </c>
      <c r="T1621" s="35">
        <v>11601.519192541798</v>
      </c>
      <c r="U1621" s="35">
        <v>0</v>
      </c>
      <c r="V1621" s="35">
        <v>0</v>
      </c>
      <c r="W1621" s="35">
        <v>0</v>
      </c>
      <c r="X1621" s="35">
        <v>0</v>
      </c>
      <c r="Y1621" s="35">
        <v>0</v>
      </c>
      <c r="Z1621" s="35">
        <v>4.6050172215516293E-2</v>
      </c>
      <c r="AA1621" s="35">
        <v>0</v>
      </c>
      <c r="AB1621" s="35">
        <v>0</v>
      </c>
      <c r="AC1621" s="35">
        <v>0</v>
      </c>
      <c r="AD1621" s="35">
        <v>0</v>
      </c>
      <c r="AE1621" s="58" t="s">
        <v>5560</v>
      </c>
      <c r="AF1621" s="58"/>
      <c r="AG1621" s="57" t="str" cm="1">
        <f t="array" ref="AG1621">IFERROR(_xlfn.IFS(
AI1621="MPR ISSUE","PDH",
AI1621="BSS Hardware Issue","BSS",
AI1621="Sites strategiques, MLL, Pylone, etc.","ENVTECH",
AI1621="AKTIVCO DEFAUT GE &amp; POWER Cabinet","AKTIVCO",
AI1621="AKTIVCO Coupure ENEO &amp; Baisse de tension","AKTIVCO GRID ONLY",
AI1621="Coupure ENEO &amp; Baisse de tension","IHS GRID ONLY",
AI1621="Defaut GE &amp; POWER Cabinet","IHS",
AI1621="Sharing","Partners",
AI1621="Sites strategiques &amp; DataCenter","SST &amp; DC",
AI1621="Exclu","Exclu",
AI1621="SAT","SAT",
AI1621="SPARE-ISSUE","SPARE-ISSUE",
AI1621="Fiber CAmtel","TRANS_FO_CAMTEL",
AI1621="Fiber AOF","Fiber AOF",
AI1621="Projet OCM (HUAWEI)","TRAVAUX-HUAWEI",
AI1621="Projet OCM (NOKIA)","TRAVAUX-NOKIA",
AI1621="ACCESS-ISSUE","ACCESS-ISSUE",
AI1621="Projet OCM (ZTE, NOKIA, autres projets)","TRAVAUX OCM",
AI1621="No root CAuse","No root cause",
AI1621="ODU HS","PDH",
AI1621="IP &amp; VLAN","PDH",
AI1621="Warehouse HUAWEI","SPARE-ISSUE",
AI1621="SPARE-HS","SPARE-ISSUE",
AI1621="Power Telco","BSS",AI1621="no impacts","no impacts"
),"")</f>
        <v>no impacts</v>
      </c>
      <c r="AH1621" s="57" t="str" cm="1">
        <f t="array" ref="AH1621">IFERROR(_xlfn.IFS(
AI1621="MPR ISSUE","TX ISSUE",
AI1621="BSS Hardware Issue","RAN ISSUE",
AI1621="Sites strategiques, MLL, Pylone, etc.","ENVTECH",
AI1621="AKTIVCO DEFAUT GE &amp; POWER Cabinet","POWER ISSUE",
AI1621="AKTIVCO Coupure ENEO &amp; Baisse de tension","POWER ISSUE",
AI1621="Coupure ENEO &amp; Baisse de tension","POWER ISSUE",
AI1621="Defaut GE &amp; POWER Cabinet","POWER ISSUE",
AI1621="Sharing","POWER ISSUE",
AI1621="Sites strategiques &amp; DataCenter","POWER ISSUE",
AI1621="Exclu","Exclu",
AI1621="SAT","TX ISSUE",
AI1621="SPARE-ISSUE","SPARE-ISSUE",
AI1621="Fiber CAmtel","TX ISSUE",
AI1621="Fiber AOF","TX ISSUE",
AI1621="Projet OCM (HUAWEI)","TRAVAUX-HUAWEI",
AI1621="Projet OCM (NOKIA)","TRAVAUX -NOKIA",
AI1621="ACCESS-ISSUE","ACCESS-ISSUE",
AI1621="Projet OCM (ZTE, NOKIA, autres projets)","TRAVAUX OCM",
AI1621="No root CAuse","No root cause",
AI1621="ODU HS","TX ISSUE",
AI1621="IP &amp; VLAN","TX ISSUE",
AI1621="Warehouse HUAWEI","SPARE-ISSUE",
AI1621="SPARE-HS","SPARE-ISSUE",
AI1621="Power Telco","RAN ISSUE",AI1621="no impacts","no impacts"
),"")</f>
        <v>no impacts</v>
      </c>
      <c r="AI1621" s="85" t="s">
        <v>5998</v>
      </c>
      <c r="AJ1621" s="57" t="str" cm="1">
        <f t="array" ref="AJ1621">IFERROR(_xlfn.IFS(
AI1621="MPR ISSUE","ACTIVE",
AI1621="BSS Hardware Issue","ACTIVE",
AI1621="Sites strategiques, MLL, Pylone, etc.","PASSIVE",
AI1621="AKTIVCO DEFAUT GE &amp; POWER Cabinet","PASSIVE",
AI1621="AKTIVCO Coupure ENEO &amp; Baisse de tension","PASSIVE",
AI1621="Coupure ENEO &amp; Baisse de tension","PASSIVE",
AI1621="Defaut GE &amp; POWER Cabinet","PASSIVE",
AI1621="Sharing","PASSIVE",
AI1621="Sites strategiques &amp; DataCenter","PASSIVE",
AI1621="Exclu","Exclu",
AI1621="SAT","ACTIVE",
AI1621="SPARE-ISSUE","SPARE-ISSUE",
AI1621="Fiber CAmtel","ACTIVE",
AI1621="Fiber AOF","ACTIVE",
AI1621="Projet OCM (HUAWEI)","PLANNED WORKS",
AI1621="Projet OCM (NOKIA)","PLANNED WORKS",
AI1621="ACCESS-ISSUE","ACCESS-ISSUE",
AI1621="Projet OCM (ZTE, NOKIA, autres projets)","PLANNED WORKS",
AI1621="No root CAuse","No root cause",
AI1621="ODU HS","ACTIVE",
AI1621="IP &amp; VLAN","ACTIVE",
AI1621="Warehouse HUAWEI","SPARE-ISSUE",
AI1621="SPARE-HS","SPARE-ISSUE",
AI1621="Power Telco","ACTIVE", AI1621="no impacts","no impacts"
),"")</f>
        <v>no impacts</v>
      </c>
      <c r="AK1621" s="23" t="s">
        <v>5537</v>
      </c>
      <c r="AL1621" s="23" t="str">
        <f t="shared" si="42"/>
        <v>LIT_133</v>
      </c>
      <c r="AN1621" s="9" t="s">
        <v>5537</v>
      </c>
      <c r="AO1621" s="23" t="str">
        <f>_xlfn.XLOOKUP(B1621,'INCIDENT-05-03-2026'!E:E,'INCIDENT-05-03-2026'!F:F,"")</f>
        <v/>
      </c>
      <c r="AP1621" s="7" t="s">
        <v>5537</v>
      </c>
      <c r="AQ1621" s="6"/>
      <c r="AR1621" s="7"/>
      <c r="AS1621" s="3" t="str">
        <f>_xlfn.XLOOKUP(B1621,'[3]tt num | region | site id'!$C:$C,'[3]tt num | region | site id'!$Q:$Q,"")</f>
        <v/>
      </c>
      <c r="AT1621" s="24" t="str">
        <f>_xlfn.XLOOKUP(B1621,'[4]Cells Huawei 03052026 12h'!$B:$B,'[4]Cells Huawei 03052026 12h'!$T:$T,"")</f>
        <v/>
      </c>
      <c r="AU1621" s="24" t="str">
        <f>_xlfn.XLOOKUP(B1621,'[5]cells down 02052026 8h50'!$B:$B,'[5]cells down 02052026 8h50'!$R:$R,"")</f>
        <v/>
      </c>
      <c r="AV1621" s="24" t="str">
        <f>_xlfn.XLOOKUP(B1621,'[5]cells down 02052026 13h50'!$B:$B,'[5]cells down 02052026 13h50'!$R:$R,"")</f>
        <v/>
      </c>
      <c r="AW1621" s="24" t="str">
        <f>_xlfn.XLOOKUP(B1621,'[5]cells down 02052026 13h50'!$B:$B,'[5]cells down 02052026 13h50'!$R:$R,"")</f>
        <v/>
      </c>
      <c r="AX1621" s="24" t="str">
        <f>_xlfn.XLOOKUP(B1621,'[6]cell downs 03052026 8h40 '!$B:$B,'[6]cell downs 03052026 8h40 '!$R:$R,"")</f>
        <v/>
      </c>
      <c r="AY1621" s="24" t="str">
        <f>_xlfn.XLOOKUP(B1621,'[7]ALL SITES DOWN'!$D:$D,'[7]ALL SITES DOWN'!$J:$J,"")</f>
        <v/>
      </c>
      <c r="AZ1621" s="24" t="str">
        <f>_xlfn.XLOOKUP(B1621,'[8]ALL SITES DOWN'!$D:$D,'[8]ALL SITES DOWN'!$J:$J,"")</f>
        <v/>
      </c>
      <c r="BA1621" s="9" t="str">
        <f>_xlfn.XLOOKUP(B1621,[9]sheet1!$AC:$AC,[9]sheet1!$AF:$AF,"")</f>
        <v/>
      </c>
      <c r="BB1621" s="14" t="s">
        <v>5537</v>
      </c>
      <c r="BC1621" s="14" t="s">
        <v>5537</v>
      </c>
      <c r="BD1621" s="14" t="str">
        <f>_xlfn.XLOOKUP(B1621,'[10]cell downs 18042026 17h'!$B:$B,'[10]cell downs 18042026 17h'!$B:$B,"")</f>
        <v/>
      </c>
      <c r="BE1621" s="14" t="str">
        <f>_xlfn.XLOOKUP(B1621,'[11]Cells Huawei 19042026 15h'!$B:$B,'[11]Cells Huawei 19042026 15h'!$B:$B,"")</f>
        <v/>
      </c>
      <c r="BF1621" s="9" t="str">
        <f>_xlfn.XLOOKUP(B1621,'[12]cells down 19042026 9H40'!$B:$B,'[12]cells down 19042026 9H40'!$B:$B,"")</f>
        <v/>
      </c>
      <c r="BG1621" s="9" t="s">
        <v>2439</v>
      </c>
      <c r="BH1621" s="9" t="s">
        <v>5459</v>
      </c>
    </row>
    <row r="1622" spans="1:60" s="9" customFormat="1" x14ac:dyDescent="0.3">
      <c r="A1622" s="1" t="s">
        <v>1014</v>
      </c>
      <c r="B1622" s="8" t="s">
        <v>1015</v>
      </c>
      <c r="C1622" s="3" t="str">
        <f>_xlfn.XLOOKUP(B1622,'[1]daily break down'!$D:$D,'[1]daily break down'!$E:$E,"")</f>
        <v>Garoua</v>
      </c>
      <c r="D1622" s="1" t="s">
        <v>11</v>
      </c>
      <c r="E1622" s="1" t="s">
        <v>12</v>
      </c>
      <c r="F1622" s="3" t="s">
        <v>23</v>
      </c>
      <c r="G1622" s="1" t="s">
        <v>24</v>
      </c>
      <c r="H1622" s="40" t="str">
        <f>_xlfn.XLOOKUP(B1622,[2]CALCULATION!$B:$B,[2]CALCULATION!$H:$H,"")</f>
        <v>Huawei</v>
      </c>
      <c r="I1622" s="34">
        <v>0</v>
      </c>
      <c r="J1622" s="34">
        <v>0</v>
      </c>
      <c r="K1622" s="34">
        <v>0</v>
      </c>
      <c r="L1622" s="34">
        <v>0</v>
      </c>
      <c r="M1622" s="34">
        <v>0</v>
      </c>
      <c r="N1622" s="34">
        <v>0</v>
      </c>
      <c r="O1622" s="34">
        <v>0</v>
      </c>
      <c r="P1622" s="34">
        <v>0</v>
      </c>
      <c r="Q1622" s="34">
        <v>0</v>
      </c>
      <c r="R1622" s="34">
        <v>0</v>
      </c>
      <c r="S1622" s="35">
        <v>2.6528073840077848</v>
      </c>
      <c r="T1622" s="35">
        <v>0</v>
      </c>
      <c r="U1622" s="35">
        <v>0</v>
      </c>
      <c r="V1622" s="35">
        <v>0</v>
      </c>
      <c r="W1622" s="35">
        <v>0</v>
      </c>
      <c r="X1622" s="35">
        <v>0</v>
      </c>
      <c r="Y1622" s="35">
        <v>0</v>
      </c>
      <c r="Z1622" s="35">
        <v>0</v>
      </c>
      <c r="AA1622" s="35">
        <v>0</v>
      </c>
      <c r="AB1622" s="35">
        <v>0</v>
      </c>
      <c r="AC1622" s="35">
        <v>0</v>
      </c>
      <c r="AD1622" s="35">
        <v>0</v>
      </c>
      <c r="AE1622" s="58" t="s">
        <v>5560</v>
      </c>
      <c r="AF1622" s="58"/>
      <c r="AG1622" s="57" t="str" cm="1">
        <f t="array" ref="AG1622">IFERROR(_xlfn.IFS(
AI1622="MPR ISSUE","PDH",
AI1622="BSS Hardware Issue","BSS",
AI1622="Sites strategiques, MLL, Pylone, etc.","ENVTECH",
AI1622="AKTIVCO DEFAUT GE &amp; POWER Cabinet","AKTIVCO",
AI1622="AKTIVCO Coupure ENEO &amp; Baisse de tension","AKTIVCO GRID ONLY",
AI1622="Coupure ENEO &amp; Baisse de tension","IHS GRID ONLY",
AI1622="Defaut GE &amp; POWER Cabinet","IHS",
AI1622="Sharing","Partners",
AI1622="Sites strategiques &amp; DataCenter","SST &amp; DC",
AI1622="Exclu","Exclu",
AI1622="SAT","SAT",
AI1622="SPARE-ISSUE","SPARE-ISSUE",
AI1622="Fiber CAmtel","TRANS_FO_CAMTEL",
AI1622="Fiber AOF","Fiber AOF",
AI1622="Projet OCM (HUAWEI)","TRAVAUX-HUAWEI",
AI1622="Projet OCM (NOKIA)","TRAVAUX-NOKIA",
AI1622="ACCESS-ISSUE","ACCESS-ISSUE",
AI1622="Projet OCM (ZTE, NOKIA, autres projets)","TRAVAUX OCM",
AI1622="No root CAuse","No root cause",
AI1622="ODU HS","PDH",
AI1622="IP &amp; VLAN","PDH",
AI1622="Warehouse HUAWEI","SPARE-ISSUE",
AI1622="SPARE-HS","SPARE-ISSUE",
AI1622="Power Telco","BSS",AI1622="no impacts","no impacts"
),"")</f>
        <v>no impacts</v>
      </c>
      <c r="AH1622" s="57" t="str" cm="1">
        <f t="array" ref="AH1622">IFERROR(_xlfn.IFS(
AI1622="MPR ISSUE","TX ISSUE",
AI1622="BSS Hardware Issue","RAN ISSUE",
AI1622="Sites strategiques, MLL, Pylone, etc.","ENVTECH",
AI1622="AKTIVCO DEFAUT GE &amp; POWER Cabinet","POWER ISSUE",
AI1622="AKTIVCO Coupure ENEO &amp; Baisse de tension","POWER ISSUE",
AI1622="Coupure ENEO &amp; Baisse de tension","POWER ISSUE",
AI1622="Defaut GE &amp; POWER Cabinet","POWER ISSUE",
AI1622="Sharing","POWER ISSUE",
AI1622="Sites strategiques &amp; DataCenter","POWER ISSUE",
AI1622="Exclu","Exclu",
AI1622="SAT","TX ISSUE",
AI1622="SPARE-ISSUE","SPARE-ISSUE",
AI1622="Fiber CAmtel","TX ISSUE",
AI1622="Fiber AOF","TX ISSUE",
AI1622="Projet OCM (HUAWEI)","TRAVAUX-HUAWEI",
AI1622="Projet OCM (NOKIA)","TRAVAUX -NOKIA",
AI1622="ACCESS-ISSUE","ACCESS-ISSUE",
AI1622="Projet OCM (ZTE, NOKIA, autres projets)","TRAVAUX OCM",
AI1622="No root CAuse","No root cause",
AI1622="ODU HS","TX ISSUE",
AI1622="IP &amp; VLAN","TX ISSUE",
AI1622="Warehouse HUAWEI","SPARE-ISSUE",
AI1622="SPARE-HS","SPARE-ISSUE",
AI1622="Power Telco","RAN ISSUE",AI1622="no impacts","no impacts"
),"")</f>
        <v>no impacts</v>
      </c>
      <c r="AI1622" s="85" t="s">
        <v>5998</v>
      </c>
      <c r="AJ1622" s="57" t="str" cm="1">
        <f t="array" ref="AJ1622">IFERROR(_xlfn.IFS(
AI1622="MPR ISSUE","ACTIVE",
AI1622="BSS Hardware Issue","ACTIVE",
AI1622="Sites strategiques, MLL, Pylone, etc.","PASSIVE",
AI1622="AKTIVCO DEFAUT GE &amp; POWER Cabinet","PASSIVE",
AI1622="AKTIVCO Coupure ENEO &amp; Baisse de tension","PASSIVE",
AI1622="Coupure ENEO &amp; Baisse de tension","PASSIVE",
AI1622="Defaut GE &amp; POWER Cabinet","PASSIVE",
AI1622="Sharing","PASSIVE",
AI1622="Sites strategiques &amp; DataCenter","PASSIVE",
AI1622="Exclu","Exclu",
AI1622="SAT","ACTIVE",
AI1622="SPARE-ISSUE","SPARE-ISSUE",
AI1622="Fiber CAmtel","ACTIVE",
AI1622="Fiber AOF","ACTIVE",
AI1622="Projet OCM (HUAWEI)","PLANNED WORKS",
AI1622="Projet OCM (NOKIA)","PLANNED WORKS",
AI1622="ACCESS-ISSUE","ACCESS-ISSUE",
AI1622="Projet OCM (ZTE, NOKIA, autres projets)","PLANNED WORKS",
AI1622="No root CAuse","No root cause",
AI1622="ODU HS","ACTIVE",
AI1622="IP &amp; VLAN","ACTIVE",
AI1622="Warehouse HUAWEI","SPARE-ISSUE",
AI1622="SPARE-HS","SPARE-ISSUE",
AI1622="Power Telco","ACTIVE", AI1622="no impacts","no impacts"
),"")</f>
        <v>no impacts</v>
      </c>
      <c r="AK1622" s="23" t="s">
        <v>5537</v>
      </c>
      <c r="AL1622" s="23" t="str">
        <f t="shared" si="42"/>
        <v>NRD_007</v>
      </c>
      <c r="AN1622" s="9" t="s">
        <v>5537</v>
      </c>
      <c r="AO1622" s="23" t="str">
        <f>_xlfn.XLOOKUP(B1622,'INCIDENT-05-03-2026'!E:E,'INCIDENT-05-03-2026'!F:F,"")</f>
        <v/>
      </c>
      <c r="AP1622" s="7" t="s">
        <v>5537</v>
      </c>
      <c r="AQ1622" s="6"/>
      <c r="AR1622" s="7"/>
      <c r="AS1622" s="3" t="str">
        <f>_xlfn.XLOOKUP(B1622,'[3]tt num | region | site id'!$C:$C,'[3]tt num | region | site id'!$Q:$Q,"")</f>
        <v/>
      </c>
      <c r="AT1622" s="24" t="str">
        <f>_xlfn.XLOOKUP(B1622,'[4]Cells Huawei 03052026 12h'!$B:$B,'[4]Cells Huawei 03052026 12h'!$T:$T,"")</f>
        <v/>
      </c>
      <c r="AU1622" s="24" t="str">
        <f>_xlfn.XLOOKUP(B1622,'[5]cells down 02052026 8h50'!$B:$B,'[5]cells down 02052026 8h50'!$R:$R,"")</f>
        <v/>
      </c>
      <c r="AV1622" s="24" t="str">
        <f>_xlfn.XLOOKUP(B1622,'[5]cells down 02052026 13h50'!$B:$B,'[5]cells down 02052026 13h50'!$R:$R,"")</f>
        <v/>
      </c>
      <c r="AW1622" s="24" t="str">
        <f>_xlfn.XLOOKUP(B1622,'[5]cells down 02052026 13h50'!$B:$B,'[5]cells down 02052026 13h50'!$R:$R,"")</f>
        <v/>
      </c>
      <c r="AX1622" s="24" t="str">
        <f>_xlfn.XLOOKUP(B1622,'[6]cell downs 03052026 8h40 '!$B:$B,'[6]cell downs 03052026 8h40 '!$R:$R,"")</f>
        <v/>
      </c>
      <c r="AY1622" s="24" t="str">
        <f>_xlfn.XLOOKUP(B1622,'[7]ALL SITES DOWN'!$D:$D,'[7]ALL SITES DOWN'!$J:$J,"")</f>
        <v/>
      </c>
      <c r="AZ1622" s="24" t="str">
        <f>_xlfn.XLOOKUP(B1622,'[8]ALL SITES DOWN'!$D:$D,'[8]ALL SITES DOWN'!$J:$J,"")</f>
        <v/>
      </c>
      <c r="BA1622" s="9" t="str">
        <f>_xlfn.XLOOKUP(B1622,[9]sheet1!$AC:$AC,[9]sheet1!$AF:$AF,"")</f>
        <v/>
      </c>
      <c r="BB1622" s="14" t="s">
        <v>5537</v>
      </c>
      <c r="BC1622" s="14" t="s">
        <v>5537</v>
      </c>
      <c r="BD1622" s="14" t="str">
        <f>_xlfn.XLOOKUP(B1622,'[10]cell downs 18042026 17h'!$B:$B,'[10]cell downs 18042026 17h'!$B:$B,"")</f>
        <v/>
      </c>
      <c r="BE1622" s="14" t="str">
        <f>_xlfn.XLOOKUP(B1622,'[11]Cells Huawei 19042026 15h'!$B:$B,'[11]Cells Huawei 19042026 15h'!$B:$B,"")</f>
        <v/>
      </c>
      <c r="BF1622" s="9" t="str">
        <f>_xlfn.XLOOKUP(B1622,'[12]cells down 19042026 9H40'!$B:$B,'[12]cells down 19042026 9H40'!$B:$B,"")</f>
        <v/>
      </c>
      <c r="BG1622" s="9" t="s">
        <v>1015</v>
      </c>
      <c r="BH1622" s="9" t="s">
        <v>594</v>
      </c>
    </row>
    <row r="1623" spans="1:60" s="9" customFormat="1" x14ac:dyDescent="0.3">
      <c r="A1623" s="1" t="s">
        <v>1688</v>
      </c>
      <c r="B1623" s="8" t="s">
        <v>1689</v>
      </c>
      <c r="C1623" s="3" t="str">
        <f>_xlfn.XLOOKUP(B1623,'[1]daily break down'!$D:$D,'[1]daily break down'!$E:$E,"")</f>
        <v>NORD-OUEST</v>
      </c>
      <c r="D1623" s="1" t="s">
        <v>11</v>
      </c>
      <c r="E1623" s="1" t="s">
        <v>12</v>
      </c>
      <c r="F1623" s="3" t="s">
        <v>51</v>
      </c>
      <c r="G1623" s="1" t="s">
        <v>52</v>
      </c>
      <c r="H1623" s="40" t="str">
        <f>_xlfn.XLOOKUP(B1623,[2]CALCULATION!$B:$B,[2]CALCULATION!$H:$H,"")</f>
        <v>Huawei</v>
      </c>
      <c r="I1623" s="34">
        <v>0</v>
      </c>
      <c r="J1623" s="34">
        <v>0</v>
      </c>
      <c r="K1623" s="34">
        <v>0</v>
      </c>
      <c r="L1623" s="34">
        <v>1.3401277847691289</v>
      </c>
      <c r="M1623" s="34">
        <v>0</v>
      </c>
      <c r="N1623" s="34">
        <v>0</v>
      </c>
      <c r="O1623" s="34">
        <v>0</v>
      </c>
      <c r="P1623" s="34">
        <v>0</v>
      </c>
      <c r="Q1623" s="34">
        <v>0</v>
      </c>
      <c r="R1623" s="34">
        <v>0</v>
      </c>
      <c r="S1623" s="35">
        <v>2.3148861551280842</v>
      </c>
      <c r="T1623" s="35">
        <v>0</v>
      </c>
      <c r="U1623" s="35">
        <v>0</v>
      </c>
      <c r="V1623" s="35">
        <v>0</v>
      </c>
      <c r="W1623" s="35">
        <v>0</v>
      </c>
      <c r="X1623" s="35">
        <v>0</v>
      </c>
      <c r="Y1623" s="35">
        <v>0</v>
      </c>
      <c r="Z1623" s="35">
        <v>13.788816264449983</v>
      </c>
      <c r="AA1623" s="35">
        <v>0</v>
      </c>
      <c r="AB1623" s="35">
        <v>0</v>
      </c>
      <c r="AC1623" s="35">
        <v>0</v>
      </c>
      <c r="AD1623" s="35">
        <v>0</v>
      </c>
      <c r="AE1623" s="58" t="s">
        <v>5560</v>
      </c>
      <c r="AF1623" s="58"/>
      <c r="AG1623" s="57" t="str" cm="1">
        <f t="array" ref="AG1623">IFERROR(_xlfn.IFS(
AI1623="MPR ISSUE","PDH",
AI1623="BSS Hardware Issue","BSS",
AI1623="Sites strategiques, MLL, Pylone, etc.","ENVTECH",
AI1623="AKTIVCO DEFAUT GE &amp; POWER Cabinet","AKTIVCO",
AI1623="AKTIVCO Coupure ENEO &amp; Baisse de tension","AKTIVCO GRID ONLY",
AI1623="Coupure ENEO &amp; Baisse de tension","IHS GRID ONLY",
AI1623="Defaut GE &amp; POWER Cabinet","IHS",
AI1623="Sharing","Partners",
AI1623="Sites strategiques &amp; DataCenter","SST &amp; DC",
AI1623="Exclu","Exclu",
AI1623="SAT","SAT",
AI1623="SPARE-ISSUE","SPARE-ISSUE",
AI1623="Fiber CAmtel","TRANS_FO_CAMTEL",
AI1623="Fiber AOF","Fiber AOF",
AI1623="Projet OCM (HUAWEI)","TRAVAUX-HUAWEI",
AI1623="Projet OCM (NOKIA)","TRAVAUX-NOKIA",
AI1623="ACCESS-ISSUE","ACCESS-ISSUE",
AI1623="Projet OCM (ZTE, NOKIA, autres projets)","TRAVAUX OCM",
AI1623="No root CAuse","No root cause",
AI1623="ODU HS","PDH",
AI1623="IP &amp; VLAN","PDH",
AI1623="Warehouse HUAWEI","SPARE-ISSUE",
AI1623="SPARE-HS","SPARE-ISSUE",
AI1623="Power Telco","BSS",AI1623="no impacts","no impacts"
),"")</f>
        <v>no impacts</v>
      </c>
      <c r="AH1623" s="57" t="str" cm="1">
        <f t="array" ref="AH1623">IFERROR(_xlfn.IFS(
AI1623="MPR ISSUE","TX ISSUE",
AI1623="BSS Hardware Issue","RAN ISSUE",
AI1623="Sites strategiques, MLL, Pylone, etc.","ENVTECH",
AI1623="AKTIVCO DEFAUT GE &amp; POWER Cabinet","POWER ISSUE",
AI1623="AKTIVCO Coupure ENEO &amp; Baisse de tension","POWER ISSUE",
AI1623="Coupure ENEO &amp; Baisse de tension","POWER ISSUE",
AI1623="Defaut GE &amp; POWER Cabinet","POWER ISSUE",
AI1623="Sharing","POWER ISSUE",
AI1623="Sites strategiques &amp; DataCenter","POWER ISSUE",
AI1623="Exclu","Exclu",
AI1623="SAT","TX ISSUE",
AI1623="SPARE-ISSUE","SPARE-ISSUE",
AI1623="Fiber CAmtel","TX ISSUE",
AI1623="Fiber AOF","TX ISSUE",
AI1623="Projet OCM (HUAWEI)","TRAVAUX-HUAWEI",
AI1623="Projet OCM (NOKIA)","TRAVAUX -NOKIA",
AI1623="ACCESS-ISSUE","ACCESS-ISSUE",
AI1623="Projet OCM (ZTE, NOKIA, autres projets)","TRAVAUX OCM",
AI1623="No root CAuse","No root cause",
AI1623="ODU HS","TX ISSUE",
AI1623="IP &amp; VLAN","TX ISSUE",
AI1623="Warehouse HUAWEI","SPARE-ISSUE",
AI1623="SPARE-HS","SPARE-ISSUE",
AI1623="Power Telco","RAN ISSUE",AI1623="no impacts","no impacts"
),"")</f>
        <v>no impacts</v>
      </c>
      <c r="AI1623" s="85" t="s">
        <v>5998</v>
      </c>
      <c r="AJ1623" s="57" t="str" cm="1">
        <f t="array" ref="AJ1623">IFERROR(_xlfn.IFS(
AI1623="MPR ISSUE","ACTIVE",
AI1623="BSS Hardware Issue","ACTIVE",
AI1623="Sites strategiques, MLL, Pylone, etc.","PASSIVE",
AI1623="AKTIVCO DEFAUT GE &amp; POWER Cabinet","PASSIVE",
AI1623="AKTIVCO Coupure ENEO &amp; Baisse de tension","PASSIVE",
AI1623="Coupure ENEO &amp; Baisse de tension","PASSIVE",
AI1623="Defaut GE &amp; POWER Cabinet","PASSIVE",
AI1623="Sharing","PASSIVE",
AI1623="Sites strategiques &amp; DataCenter","PASSIVE",
AI1623="Exclu","Exclu",
AI1623="SAT","ACTIVE",
AI1623="SPARE-ISSUE","SPARE-ISSUE",
AI1623="Fiber CAmtel","ACTIVE",
AI1623="Fiber AOF","ACTIVE",
AI1623="Projet OCM (HUAWEI)","PLANNED WORKS",
AI1623="Projet OCM (NOKIA)","PLANNED WORKS",
AI1623="ACCESS-ISSUE","ACCESS-ISSUE",
AI1623="Projet OCM (ZTE, NOKIA, autres projets)","PLANNED WORKS",
AI1623="No root CAuse","No root cause",
AI1623="ODU HS","ACTIVE",
AI1623="IP &amp; VLAN","ACTIVE",
AI1623="Warehouse HUAWEI","SPARE-ISSUE",
AI1623="SPARE-HS","SPARE-ISSUE",
AI1623="Power Telco","ACTIVE", AI1623="no impacts","no impacts"
),"")</f>
        <v>no impacts</v>
      </c>
      <c r="AK1623" s="23" t="s">
        <v>5537</v>
      </c>
      <c r="AL1623" s="23" t="str">
        <f t="shared" si="42"/>
        <v>NRO_243</v>
      </c>
      <c r="AN1623" s="9" t="s">
        <v>5537</v>
      </c>
      <c r="AO1623" s="23" t="str">
        <f>_xlfn.XLOOKUP(B1623,'INCIDENT-05-03-2026'!E:E,'INCIDENT-05-03-2026'!F:F,"")</f>
        <v/>
      </c>
      <c r="AP1623" s="7" t="s">
        <v>5537</v>
      </c>
      <c r="AQ1623" s="6"/>
      <c r="AR1623" s="7"/>
      <c r="AS1623" s="3" t="str">
        <f>_xlfn.XLOOKUP(B1623,'[3]tt num | region | site id'!$C:$C,'[3]tt num | region | site id'!$Q:$Q,"")</f>
        <v/>
      </c>
      <c r="AT1623" s="24" t="str">
        <f>_xlfn.XLOOKUP(B1623,'[4]Cells Huawei 03052026 12h'!$B:$B,'[4]Cells Huawei 03052026 12h'!$T:$T,"")</f>
        <v/>
      </c>
      <c r="AU1623" s="24" t="str">
        <f>_xlfn.XLOOKUP(B1623,'[5]cells down 02052026 8h50'!$B:$B,'[5]cells down 02052026 8h50'!$R:$R,"")</f>
        <v/>
      </c>
      <c r="AV1623" s="24" t="str">
        <f>_xlfn.XLOOKUP(B1623,'[5]cells down 02052026 13h50'!$B:$B,'[5]cells down 02052026 13h50'!$R:$R,"")</f>
        <v/>
      </c>
      <c r="AW1623" s="24" t="str">
        <f>_xlfn.XLOOKUP(B1623,'[5]cells down 02052026 13h50'!$B:$B,'[5]cells down 02052026 13h50'!$R:$R,"")</f>
        <v/>
      </c>
      <c r="AX1623" s="24" t="str">
        <f>_xlfn.XLOOKUP(B1623,'[6]cell downs 03052026 8h40 '!$B:$B,'[6]cell downs 03052026 8h40 '!$R:$R,"")</f>
        <v/>
      </c>
      <c r="AY1623" s="24" t="str">
        <f>_xlfn.XLOOKUP(B1623,'[7]ALL SITES DOWN'!$D:$D,'[7]ALL SITES DOWN'!$J:$J,"")</f>
        <v/>
      </c>
      <c r="AZ1623" s="24" t="str">
        <f>_xlfn.XLOOKUP(B1623,'[8]ALL SITES DOWN'!$D:$D,'[8]ALL SITES DOWN'!$J:$J,"")</f>
        <v/>
      </c>
      <c r="BA1623" s="9" t="str">
        <f>_xlfn.XLOOKUP(B1623,[9]sheet1!$AC:$AC,[9]sheet1!$AF:$AF,"")</f>
        <v/>
      </c>
      <c r="BB1623" s="14" t="s">
        <v>5537</v>
      </c>
      <c r="BC1623" s="14" t="s">
        <v>5537</v>
      </c>
      <c r="BD1623" s="14" t="str">
        <f>_xlfn.XLOOKUP(B1623,'[10]cell downs 18042026 17h'!$B:$B,'[10]cell downs 18042026 17h'!$B:$B,"")</f>
        <v/>
      </c>
      <c r="BE1623" s="14" t="str">
        <f>_xlfn.XLOOKUP(B1623,'[11]Cells Huawei 19042026 15h'!$B:$B,'[11]Cells Huawei 19042026 15h'!$B:$B,"")</f>
        <v/>
      </c>
      <c r="BF1623" s="9" t="str">
        <f>_xlfn.XLOOKUP(B1623,'[12]cells down 19042026 9H40'!$B:$B,'[12]cells down 19042026 9H40'!$B:$B,"")</f>
        <v/>
      </c>
      <c r="BG1623" s="9" t="s">
        <v>1689</v>
      </c>
      <c r="BH1623" s="9" t="s">
        <v>12</v>
      </c>
    </row>
    <row r="1624" spans="1:60" s="9" customFormat="1" x14ac:dyDescent="0.3">
      <c r="A1624" s="1" t="s">
        <v>1388</v>
      </c>
      <c r="B1624" s="8" t="s">
        <v>1389</v>
      </c>
      <c r="C1624" s="3" t="str">
        <f>_xlfn.XLOOKUP(B1624,'[1]daily break down'!$D:$D,'[1]daily break down'!$E:$E,"")</f>
        <v>SUD-OUEST</v>
      </c>
      <c r="D1624" s="1" t="s">
        <v>11</v>
      </c>
      <c r="E1624" s="1" t="s">
        <v>12</v>
      </c>
      <c r="F1624" s="3" t="s">
        <v>13</v>
      </c>
      <c r="G1624" s="1" t="s">
        <v>1388</v>
      </c>
      <c r="H1624" s="41" t="str">
        <f>_xlfn.XLOOKUP(B1624,[2]CALCULATION!$B:$B,[2]CALCULATION!$H:$H,"")</f>
        <v>NOKIA</v>
      </c>
      <c r="I1624" s="34">
        <v>0</v>
      </c>
      <c r="J1624" s="34">
        <v>0</v>
      </c>
      <c r="K1624" s="34">
        <v>0</v>
      </c>
      <c r="L1624" s="34">
        <v>0</v>
      </c>
      <c r="M1624" s="34">
        <v>0</v>
      </c>
      <c r="N1624" s="34">
        <v>0</v>
      </c>
      <c r="O1624" s="34">
        <v>0</v>
      </c>
      <c r="P1624" s="34">
        <v>0</v>
      </c>
      <c r="Q1624" s="34">
        <v>0</v>
      </c>
      <c r="R1624" s="34">
        <v>0</v>
      </c>
      <c r="S1624" s="35">
        <v>0</v>
      </c>
      <c r="T1624" s="35">
        <v>0</v>
      </c>
      <c r="U1624" s="35">
        <v>0</v>
      </c>
      <c r="V1624" s="35">
        <v>0</v>
      </c>
      <c r="W1624" s="35">
        <v>0</v>
      </c>
      <c r="X1624" s="35">
        <v>0</v>
      </c>
      <c r="Y1624" s="35">
        <v>0</v>
      </c>
      <c r="Z1624" s="35">
        <v>0</v>
      </c>
      <c r="AA1624" s="35">
        <v>0</v>
      </c>
      <c r="AB1624" s="35">
        <v>0</v>
      </c>
      <c r="AC1624" s="35">
        <v>0</v>
      </c>
      <c r="AD1624" s="35">
        <v>0</v>
      </c>
      <c r="AE1624" s="58" t="s">
        <v>5603</v>
      </c>
      <c r="AF1624" s="58"/>
      <c r="AG1624" s="57" t="str" cm="1">
        <f t="array" ref="AG1624">IFERROR(_xlfn.IFS(
AI1624="MPR ISSUE","PDH",
AI1624="BSS Hardware Issue","BSS",
AI1624="Sites strategiques, MLL, Pylone, etc.","ENVTECH",
AI1624="AKTIVCO DEFAUT GE &amp; POWER Cabinet","AKTIVCO",
AI1624="AKTIVCO Coupure ENEO &amp; Baisse de tension","AKTIVCO GRID ONLY",
AI1624="Coupure ENEO &amp; Baisse de tension","IHS GRID ONLY",
AI1624="Defaut GE &amp; POWER Cabinet","IHS",
AI1624="Sharing","Partners",
AI1624="Sites strategiques &amp; DataCenter","SST &amp; DC",
AI1624="Exclu","Exclu",
AI1624="SAT","SAT",
AI1624="SPARE-ISSUE","SPARE-ISSUE",
AI1624="Fiber CAmtel","TRANS_FO_CAMTEL",
AI1624="Fiber AOF","Fiber AOF",
AI1624="Projet OCM (HUAWEI)","TRAVAUX-HUAWEI",
AI1624="Projet OCM (NOKIA)","TRAVAUX-NOKIA",
AI1624="ACCESS-ISSUE","ACCESS-ISSUE",
AI1624="Projet OCM (ZTE, NOKIA, autres projets)","TRAVAUX OCM",
AI1624="No root CAuse","No root cause",
AI1624="ODU HS","PDH",
AI1624="IP &amp; VLAN","PDH",
AI1624="Warehouse HUAWEI","SPARE-ISSUE",
AI1624="SPARE-HS","SPARE-ISSUE",
AI1624="Power Telco","BSS",AI1624="no impacts","no impacts"
),"")</f>
        <v>no impacts</v>
      </c>
      <c r="AH1624" s="57" t="str" cm="1">
        <f t="array" ref="AH1624">IFERROR(_xlfn.IFS(
AI1624="MPR ISSUE","TX ISSUE",
AI1624="BSS Hardware Issue","RAN ISSUE",
AI1624="Sites strategiques, MLL, Pylone, etc.","ENVTECH",
AI1624="AKTIVCO DEFAUT GE &amp; POWER Cabinet","POWER ISSUE",
AI1624="AKTIVCO Coupure ENEO &amp; Baisse de tension","POWER ISSUE",
AI1624="Coupure ENEO &amp; Baisse de tension","POWER ISSUE",
AI1624="Defaut GE &amp; POWER Cabinet","POWER ISSUE",
AI1624="Sharing","POWER ISSUE",
AI1624="Sites strategiques &amp; DataCenter","POWER ISSUE",
AI1624="Exclu","Exclu",
AI1624="SAT","TX ISSUE",
AI1624="SPARE-ISSUE","SPARE-ISSUE",
AI1624="Fiber CAmtel","TX ISSUE",
AI1624="Fiber AOF","TX ISSUE",
AI1624="Projet OCM (HUAWEI)","TRAVAUX-HUAWEI",
AI1624="Projet OCM (NOKIA)","TRAVAUX -NOKIA",
AI1624="ACCESS-ISSUE","ACCESS-ISSUE",
AI1624="Projet OCM (ZTE, NOKIA, autres projets)","TRAVAUX OCM",
AI1624="No root CAuse","No root cause",
AI1624="ODU HS","TX ISSUE",
AI1624="IP &amp; VLAN","TX ISSUE",
AI1624="Warehouse HUAWEI","SPARE-ISSUE",
AI1624="SPARE-HS","SPARE-ISSUE",
AI1624="Power Telco","RAN ISSUE",AI1624="no impacts","no impacts"
),"")</f>
        <v>no impacts</v>
      </c>
      <c r="AI1624" s="85" t="s">
        <v>5998</v>
      </c>
      <c r="AJ1624" s="57" t="str" cm="1">
        <f t="array" ref="AJ1624">IFERROR(_xlfn.IFS(
AI1624="MPR ISSUE","ACTIVE",
AI1624="BSS Hardware Issue","ACTIVE",
AI1624="Sites strategiques, MLL, Pylone, etc.","PASSIVE",
AI1624="AKTIVCO DEFAUT GE &amp; POWER Cabinet","PASSIVE",
AI1624="AKTIVCO Coupure ENEO &amp; Baisse de tension","PASSIVE",
AI1624="Coupure ENEO &amp; Baisse de tension","PASSIVE",
AI1624="Defaut GE &amp; POWER Cabinet","PASSIVE",
AI1624="Sharing","PASSIVE",
AI1624="Sites strategiques &amp; DataCenter","PASSIVE",
AI1624="Exclu","Exclu",
AI1624="SAT","ACTIVE",
AI1624="SPARE-ISSUE","SPARE-ISSUE",
AI1624="Fiber CAmtel","ACTIVE",
AI1624="Fiber AOF","ACTIVE",
AI1624="Projet OCM (HUAWEI)","PLANNED WORKS",
AI1624="Projet OCM (NOKIA)","PLANNED WORKS",
AI1624="ACCESS-ISSUE","ACCESS-ISSUE",
AI1624="Projet OCM (ZTE, NOKIA, autres projets)","PLANNED WORKS",
AI1624="No root CAuse","No root cause",
AI1624="ODU HS","ACTIVE",
AI1624="IP &amp; VLAN","ACTIVE",
AI1624="Warehouse HUAWEI","SPARE-ISSUE",
AI1624="SPARE-HS","SPARE-ISSUE",
AI1624="Power Telco","ACTIVE", AI1624="no impacts","no impacts"
),"")</f>
        <v>no impacts</v>
      </c>
      <c r="AK1624" s="23" t="s">
        <v>5537</v>
      </c>
      <c r="AL1624" s="23" t="str">
        <f t="shared" si="42"/>
        <v>SUO_136</v>
      </c>
      <c r="AN1624" s="9" t="s">
        <v>5537</v>
      </c>
      <c r="AO1624" s="23" t="str">
        <f>_xlfn.XLOOKUP(B1624,'INCIDENT-05-03-2026'!E:E,'INCIDENT-05-03-2026'!F:F,"")</f>
        <v/>
      </c>
      <c r="AP1624" s="7" t="s">
        <v>5537</v>
      </c>
      <c r="AQ1624" s="6"/>
      <c r="AR1624" s="7"/>
      <c r="AS1624" s="3" t="str">
        <f>_xlfn.XLOOKUP(B1624,'[3]tt num | region | site id'!$C:$C,'[3]tt num | region | site id'!$Q:$Q,"")</f>
        <v/>
      </c>
      <c r="AT1624" s="24" t="str">
        <f>_xlfn.XLOOKUP(B1624,'[4]Cells Huawei 03052026 12h'!$B:$B,'[4]Cells Huawei 03052026 12h'!$T:$T,"")</f>
        <v/>
      </c>
      <c r="AU1624" s="24" t="str">
        <f>_xlfn.XLOOKUP(B1624,'[5]cells down 02052026 8h50'!$B:$B,'[5]cells down 02052026 8h50'!$R:$R,"")</f>
        <v/>
      </c>
      <c r="AV1624" s="24" t="str">
        <f>_xlfn.XLOOKUP(B1624,'[5]cells down 02052026 13h50'!$B:$B,'[5]cells down 02052026 13h50'!$R:$R,"")</f>
        <v/>
      </c>
      <c r="AW1624" s="24" t="str">
        <f>_xlfn.XLOOKUP(B1624,'[5]cells down 02052026 13h50'!$B:$B,'[5]cells down 02052026 13h50'!$R:$R,"")</f>
        <v/>
      </c>
      <c r="AX1624" s="24" t="str">
        <f>_xlfn.XLOOKUP(B1624,'[6]cell downs 03052026 8h40 '!$B:$B,'[6]cell downs 03052026 8h40 '!$R:$R,"")</f>
        <v/>
      </c>
      <c r="AY1624" s="24" t="str">
        <f>_xlfn.XLOOKUP(B1624,'[7]ALL SITES DOWN'!$D:$D,'[7]ALL SITES DOWN'!$J:$J,"")</f>
        <v/>
      </c>
      <c r="AZ1624" s="24" t="str">
        <f>_xlfn.XLOOKUP(B1624,'[8]ALL SITES DOWN'!$D:$D,'[8]ALL SITES DOWN'!$J:$J,"")</f>
        <v/>
      </c>
      <c r="BA1624" s="9" t="str">
        <f>_xlfn.XLOOKUP(B1624,[9]sheet1!$AC:$AC,[9]sheet1!$AF:$AF,"")</f>
        <v/>
      </c>
      <c r="BB1624" s="14" t="s">
        <v>5537</v>
      </c>
      <c r="BC1624" s="14" t="s">
        <v>5537</v>
      </c>
      <c r="BD1624" s="14" t="str">
        <f>_xlfn.XLOOKUP(B1624,'[10]cell downs 18042026 17h'!$B:$B,'[10]cell downs 18042026 17h'!$B:$B,"")</f>
        <v/>
      </c>
      <c r="BE1624" s="14" t="str">
        <f>_xlfn.XLOOKUP(B1624,'[11]Cells Huawei 19042026 15h'!$B:$B,'[11]Cells Huawei 19042026 15h'!$B:$B,"")</f>
        <v/>
      </c>
      <c r="BF1624" s="9" t="str">
        <f>_xlfn.XLOOKUP(B1624,'[12]cells down 19042026 9H40'!$B:$B,'[12]cells down 19042026 9H40'!$B:$B,"")</f>
        <v/>
      </c>
      <c r="BG1624" s="9" t="s">
        <v>1389</v>
      </c>
      <c r="BH1624" s="9" t="s">
        <v>114</v>
      </c>
    </row>
    <row r="1625" spans="1:60" s="9" customFormat="1" x14ac:dyDescent="0.3">
      <c r="A1625" s="1" t="s">
        <v>2617</v>
      </c>
      <c r="B1625" s="8" t="s">
        <v>2618</v>
      </c>
      <c r="C1625" s="3" t="str">
        <f>_xlfn.XLOOKUP(B1625,'[1]daily break down'!$D:$D,'[1]daily break down'!$E:$E,"")</f>
        <v>LITTORAL</v>
      </c>
      <c r="D1625" s="1" t="s">
        <v>11</v>
      </c>
      <c r="E1625" s="1" t="s">
        <v>12</v>
      </c>
      <c r="F1625" s="3" t="s">
        <v>31</v>
      </c>
      <c r="G1625" s="1" t="s">
        <v>484</v>
      </c>
      <c r="H1625" s="42" t="str">
        <f>_xlfn.XLOOKUP(B1625,[2]CALCULATION!$B:$B,[2]CALCULATION!$H:$H,"")</f>
        <v>ZTE</v>
      </c>
      <c r="I1625" s="34">
        <v>0</v>
      </c>
      <c r="J1625" s="34">
        <v>0</v>
      </c>
      <c r="K1625" s="34">
        <v>0</v>
      </c>
      <c r="L1625" s="34">
        <v>0</v>
      </c>
      <c r="M1625" s="34">
        <v>0.4110807201376574</v>
      </c>
      <c r="N1625" s="34">
        <v>4.1577134573513339</v>
      </c>
      <c r="O1625" s="34">
        <v>0</v>
      </c>
      <c r="P1625" s="34">
        <v>2.4190965177366279</v>
      </c>
      <c r="Q1625" s="34">
        <v>3.1977403669174982</v>
      </c>
      <c r="R1625" s="34">
        <v>4.4890357072535991</v>
      </c>
      <c r="S1625" s="35">
        <v>2.2382488235982341</v>
      </c>
      <c r="T1625" s="35">
        <v>0</v>
      </c>
      <c r="U1625" s="35">
        <v>0</v>
      </c>
      <c r="V1625" s="35">
        <v>0</v>
      </c>
      <c r="W1625" s="35">
        <v>0</v>
      </c>
      <c r="X1625" s="35">
        <v>0</v>
      </c>
      <c r="Y1625" s="35">
        <v>0</v>
      </c>
      <c r="Z1625" s="35">
        <v>0</v>
      </c>
      <c r="AA1625" s="35">
        <v>0</v>
      </c>
      <c r="AB1625" s="35">
        <v>0</v>
      </c>
      <c r="AC1625" s="35">
        <v>0</v>
      </c>
      <c r="AD1625" s="35">
        <v>0</v>
      </c>
      <c r="AE1625" s="58" t="s">
        <v>5560</v>
      </c>
      <c r="AF1625" s="58"/>
      <c r="AG1625" s="57" t="str" cm="1">
        <f t="array" ref="AG1625">IFERROR(_xlfn.IFS(
AI1625="MPR ISSUE","PDH",
AI1625="BSS Hardware Issue","BSS",
AI1625="Sites strategiques, MLL, Pylone, etc.","ENVTECH",
AI1625="AKTIVCO DEFAUT GE &amp; POWER Cabinet","AKTIVCO",
AI1625="AKTIVCO Coupure ENEO &amp; Baisse de tension","AKTIVCO GRID ONLY",
AI1625="Coupure ENEO &amp; Baisse de tension","IHS GRID ONLY",
AI1625="Defaut GE &amp; POWER Cabinet","IHS",
AI1625="Sharing","Partners",
AI1625="Sites strategiques &amp; DataCenter","SST &amp; DC",
AI1625="Exclu","Exclu",
AI1625="SAT","SAT",
AI1625="SPARE-ISSUE","SPARE-ISSUE",
AI1625="Fiber CAmtel","TRANS_FO_CAMTEL",
AI1625="Fiber AOF","Fiber AOF",
AI1625="Projet OCM (HUAWEI)","TRAVAUX-HUAWEI",
AI1625="Projet OCM (NOKIA)","TRAVAUX-NOKIA",
AI1625="ACCESS-ISSUE","ACCESS-ISSUE",
AI1625="Projet OCM (ZTE, NOKIA, autres projets)","TRAVAUX OCM",
AI1625="No root CAuse","No root cause",
AI1625="ODU HS","PDH",
AI1625="IP &amp; VLAN","PDH",
AI1625="Warehouse HUAWEI","SPARE-ISSUE",
AI1625="SPARE-HS","SPARE-ISSUE",
AI1625="Power Telco","BSS",AI1625="no impacts","no impacts"
),"")</f>
        <v>no impacts</v>
      </c>
      <c r="AH1625" s="57" t="str" cm="1">
        <f t="array" ref="AH1625">IFERROR(_xlfn.IFS(
AI1625="MPR ISSUE","TX ISSUE",
AI1625="BSS Hardware Issue","RAN ISSUE",
AI1625="Sites strategiques, MLL, Pylone, etc.","ENVTECH",
AI1625="AKTIVCO DEFAUT GE &amp; POWER Cabinet","POWER ISSUE",
AI1625="AKTIVCO Coupure ENEO &amp; Baisse de tension","POWER ISSUE",
AI1625="Coupure ENEO &amp; Baisse de tension","POWER ISSUE",
AI1625="Defaut GE &amp; POWER Cabinet","POWER ISSUE",
AI1625="Sharing","POWER ISSUE",
AI1625="Sites strategiques &amp; DataCenter","POWER ISSUE",
AI1625="Exclu","Exclu",
AI1625="SAT","TX ISSUE",
AI1625="SPARE-ISSUE","SPARE-ISSUE",
AI1625="Fiber CAmtel","TX ISSUE",
AI1625="Fiber AOF","TX ISSUE",
AI1625="Projet OCM (HUAWEI)","TRAVAUX-HUAWEI",
AI1625="Projet OCM (NOKIA)","TRAVAUX -NOKIA",
AI1625="ACCESS-ISSUE","ACCESS-ISSUE",
AI1625="Projet OCM (ZTE, NOKIA, autres projets)","TRAVAUX OCM",
AI1625="No root CAuse","No root cause",
AI1625="ODU HS","TX ISSUE",
AI1625="IP &amp; VLAN","TX ISSUE",
AI1625="Warehouse HUAWEI","SPARE-ISSUE",
AI1625="SPARE-HS","SPARE-ISSUE",
AI1625="Power Telco","RAN ISSUE",AI1625="no impacts","no impacts"
),"")</f>
        <v>no impacts</v>
      </c>
      <c r="AI1625" s="85" t="s">
        <v>5998</v>
      </c>
      <c r="AJ1625" s="57" t="str" cm="1">
        <f t="array" ref="AJ1625">IFERROR(_xlfn.IFS(
AI1625="MPR ISSUE","ACTIVE",
AI1625="BSS Hardware Issue","ACTIVE",
AI1625="Sites strategiques, MLL, Pylone, etc.","PASSIVE",
AI1625="AKTIVCO DEFAUT GE &amp; POWER Cabinet","PASSIVE",
AI1625="AKTIVCO Coupure ENEO &amp; Baisse de tension","PASSIVE",
AI1625="Coupure ENEO &amp; Baisse de tension","PASSIVE",
AI1625="Defaut GE &amp; POWER Cabinet","PASSIVE",
AI1625="Sharing","PASSIVE",
AI1625="Sites strategiques &amp; DataCenter","PASSIVE",
AI1625="Exclu","Exclu",
AI1625="SAT","ACTIVE",
AI1625="SPARE-ISSUE","SPARE-ISSUE",
AI1625="Fiber CAmtel","ACTIVE",
AI1625="Fiber AOF","ACTIVE",
AI1625="Projet OCM (HUAWEI)","PLANNED WORKS",
AI1625="Projet OCM (NOKIA)","PLANNED WORKS",
AI1625="ACCESS-ISSUE","ACCESS-ISSUE",
AI1625="Projet OCM (ZTE, NOKIA, autres projets)","PLANNED WORKS",
AI1625="No root CAuse","No root cause",
AI1625="ODU HS","ACTIVE",
AI1625="IP &amp; VLAN","ACTIVE",
AI1625="Warehouse HUAWEI","SPARE-ISSUE",
AI1625="SPARE-HS","SPARE-ISSUE",
AI1625="Power Telco","ACTIVE", AI1625="no impacts","no impacts"
),"")</f>
        <v>no impacts</v>
      </c>
      <c r="AK1625" s="23" t="s">
        <v>5537</v>
      </c>
      <c r="AL1625" s="23" t="str">
        <f t="shared" si="42"/>
        <v>LIT_314</v>
      </c>
      <c r="AN1625" s="9" t="s">
        <v>5537</v>
      </c>
      <c r="AO1625" s="23" t="str">
        <f>_xlfn.XLOOKUP(B1625,'INCIDENT-05-03-2026'!E:E,'INCIDENT-05-03-2026'!F:F,"")</f>
        <v/>
      </c>
      <c r="AP1625" s="7" t="s">
        <v>5537</v>
      </c>
      <c r="AQ1625" s="6"/>
      <c r="AR1625" s="7"/>
      <c r="AS1625" s="3" t="str">
        <f>_xlfn.XLOOKUP(B1625,'[3]tt num | region | site id'!$C:$C,'[3]tt num | region | site id'!$Q:$Q,"")</f>
        <v/>
      </c>
      <c r="AT1625" s="24" t="str">
        <f>_xlfn.XLOOKUP(B1625,'[4]Cells Huawei 03052026 12h'!$B:$B,'[4]Cells Huawei 03052026 12h'!$T:$T,"")</f>
        <v/>
      </c>
      <c r="AU1625" s="24" t="str">
        <f>_xlfn.XLOOKUP(B1625,'[5]cells down 02052026 8h50'!$B:$B,'[5]cells down 02052026 8h50'!$R:$R,"")</f>
        <v/>
      </c>
      <c r="AV1625" s="24" t="str">
        <f>_xlfn.XLOOKUP(B1625,'[5]cells down 02052026 13h50'!$B:$B,'[5]cells down 02052026 13h50'!$R:$R,"")</f>
        <v/>
      </c>
      <c r="AW1625" s="24" t="str">
        <f>_xlfn.XLOOKUP(B1625,'[5]cells down 02052026 13h50'!$B:$B,'[5]cells down 02052026 13h50'!$R:$R,"")</f>
        <v/>
      </c>
      <c r="AX1625" s="24" t="str">
        <f>_xlfn.XLOOKUP(B1625,'[6]cell downs 03052026 8h40 '!$B:$B,'[6]cell downs 03052026 8h40 '!$R:$R,"")</f>
        <v/>
      </c>
      <c r="AY1625" s="24" t="str">
        <f>_xlfn.XLOOKUP(B1625,'[7]ALL SITES DOWN'!$D:$D,'[7]ALL SITES DOWN'!$J:$J,"")</f>
        <v/>
      </c>
      <c r="AZ1625" s="24" t="str">
        <f>_xlfn.XLOOKUP(B1625,'[8]ALL SITES DOWN'!$D:$D,'[8]ALL SITES DOWN'!$J:$J,"")</f>
        <v/>
      </c>
      <c r="BA1625" s="9" t="str">
        <f>_xlfn.XLOOKUP(B1625,[9]sheet1!$AC:$AC,[9]sheet1!$AF:$AF,"")</f>
        <v/>
      </c>
      <c r="BB1625" s="14" t="s">
        <v>5537</v>
      </c>
      <c r="BC1625" s="14" t="s">
        <v>5537</v>
      </c>
      <c r="BD1625" s="14" t="str">
        <f>_xlfn.XLOOKUP(B1625,'[10]cell downs 18042026 17h'!$B:$B,'[10]cell downs 18042026 17h'!$B:$B,"")</f>
        <v/>
      </c>
      <c r="BE1625" s="14" t="str">
        <f>_xlfn.XLOOKUP(B1625,'[11]Cells Huawei 19042026 15h'!$B:$B,'[11]Cells Huawei 19042026 15h'!$B:$B,"")</f>
        <v/>
      </c>
      <c r="BF1625" s="9" t="str">
        <f>_xlfn.XLOOKUP(B1625,'[12]cells down 19042026 9H40'!$B:$B,'[12]cells down 19042026 9H40'!$B:$B,"")</f>
        <v/>
      </c>
      <c r="BG1625" s="9" t="s">
        <v>2618</v>
      </c>
      <c r="BH1625" s="9" t="s">
        <v>12</v>
      </c>
    </row>
    <row r="1626" spans="1:60" s="9" customFormat="1" x14ac:dyDescent="0.3">
      <c r="A1626" s="1" t="s">
        <v>1584</v>
      </c>
      <c r="B1626" s="8" t="s">
        <v>1585</v>
      </c>
      <c r="C1626" s="3" t="str">
        <f>_xlfn.XLOOKUP(B1626,'[1]daily break down'!$D:$D,'[1]daily break down'!$E:$E,"")</f>
        <v>Douala</v>
      </c>
      <c r="D1626" s="1" t="s">
        <v>21</v>
      </c>
      <c r="E1626" s="1" t="s">
        <v>30</v>
      </c>
      <c r="F1626" s="3" t="s">
        <v>31</v>
      </c>
      <c r="G1626" s="1" t="s">
        <v>32</v>
      </c>
      <c r="H1626" s="42" t="str">
        <f>_xlfn.XLOOKUP(B1626,[2]CALCULATION!$B:$B,[2]CALCULATION!$H:$H,"")</f>
        <v>ZTE</v>
      </c>
      <c r="I1626" s="34">
        <v>0</v>
      </c>
      <c r="J1626" s="34">
        <v>0</v>
      </c>
      <c r="K1626" s="34">
        <v>0</v>
      </c>
      <c r="L1626" s="34">
        <v>0</v>
      </c>
      <c r="M1626" s="34">
        <v>0</v>
      </c>
      <c r="N1626" s="34">
        <v>2.2985492233893474</v>
      </c>
      <c r="O1626" s="34">
        <v>0</v>
      </c>
      <c r="P1626" s="34">
        <v>5.0158125804362053</v>
      </c>
      <c r="Q1626" s="34">
        <v>0</v>
      </c>
      <c r="R1626" s="34">
        <v>0</v>
      </c>
      <c r="S1626" s="35">
        <v>2.1714029500646324</v>
      </c>
      <c r="T1626" s="35">
        <v>0</v>
      </c>
      <c r="U1626" s="35">
        <v>0</v>
      </c>
      <c r="V1626" s="35">
        <v>0</v>
      </c>
      <c r="W1626" s="35">
        <v>0</v>
      </c>
      <c r="X1626" s="35">
        <v>0</v>
      </c>
      <c r="Y1626" s="35">
        <v>0</v>
      </c>
      <c r="Z1626" s="35">
        <v>0</v>
      </c>
      <c r="AA1626" s="35">
        <v>0</v>
      </c>
      <c r="AB1626" s="35">
        <v>0</v>
      </c>
      <c r="AC1626" s="35">
        <v>0</v>
      </c>
      <c r="AD1626" s="35">
        <v>0</v>
      </c>
      <c r="AE1626" s="58" t="s">
        <v>5560</v>
      </c>
      <c r="AF1626" s="58"/>
      <c r="AG1626" s="57" t="str" cm="1">
        <f t="array" ref="AG1626">IFERROR(_xlfn.IFS(
AI1626="MPR ISSUE","PDH",
AI1626="BSS Hardware Issue","BSS",
AI1626="Sites strategiques, MLL, Pylone, etc.","ENVTECH",
AI1626="AKTIVCO DEFAUT GE &amp; POWER Cabinet","AKTIVCO",
AI1626="AKTIVCO Coupure ENEO &amp; Baisse de tension","AKTIVCO GRID ONLY",
AI1626="Coupure ENEO &amp; Baisse de tension","IHS GRID ONLY",
AI1626="Defaut GE &amp; POWER Cabinet","IHS",
AI1626="Sharing","Partners",
AI1626="Sites strategiques &amp; DataCenter","SST &amp; DC",
AI1626="Exclu","Exclu",
AI1626="SAT","SAT",
AI1626="SPARE-ISSUE","SPARE-ISSUE",
AI1626="Fiber CAmtel","TRANS_FO_CAMTEL",
AI1626="Fiber AOF","Fiber AOF",
AI1626="Projet OCM (HUAWEI)","TRAVAUX-HUAWEI",
AI1626="Projet OCM (NOKIA)","TRAVAUX-NOKIA",
AI1626="ACCESS-ISSUE","ACCESS-ISSUE",
AI1626="Projet OCM (ZTE, NOKIA, autres projets)","TRAVAUX OCM",
AI1626="No root CAuse","No root cause",
AI1626="ODU HS","PDH",
AI1626="IP &amp; VLAN","PDH",
AI1626="Warehouse HUAWEI","SPARE-ISSUE",
AI1626="SPARE-HS","SPARE-ISSUE",
AI1626="Power Telco","BSS",AI1626="no impacts","no impacts"
),"")</f>
        <v>no impacts</v>
      </c>
      <c r="AH1626" s="57" t="str" cm="1">
        <f t="array" ref="AH1626">IFERROR(_xlfn.IFS(
AI1626="MPR ISSUE","TX ISSUE",
AI1626="BSS Hardware Issue","RAN ISSUE",
AI1626="Sites strategiques, MLL, Pylone, etc.","ENVTECH",
AI1626="AKTIVCO DEFAUT GE &amp; POWER Cabinet","POWER ISSUE",
AI1626="AKTIVCO Coupure ENEO &amp; Baisse de tension","POWER ISSUE",
AI1626="Coupure ENEO &amp; Baisse de tension","POWER ISSUE",
AI1626="Defaut GE &amp; POWER Cabinet","POWER ISSUE",
AI1626="Sharing","POWER ISSUE",
AI1626="Sites strategiques &amp; DataCenter","POWER ISSUE",
AI1626="Exclu","Exclu",
AI1626="SAT","TX ISSUE",
AI1626="SPARE-ISSUE","SPARE-ISSUE",
AI1626="Fiber CAmtel","TX ISSUE",
AI1626="Fiber AOF","TX ISSUE",
AI1626="Projet OCM (HUAWEI)","TRAVAUX-HUAWEI",
AI1626="Projet OCM (NOKIA)","TRAVAUX -NOKIA",
AI1626="ACCESS-ISSUE","ACCESS-ISSUE",
AI1626="Projet OCM (ZTE, NOKIA, autres projets)","TRAVAUX OCM",
AI1626="No root CAuse","No root cause",
AI1626="ODU HS","TX ISSUE",
AI1626="IP &amp; VLAN","TX ISSUE",
AI1626="Warehouse HUAWEI","SPARE-ISSUE",
AI1626="SPARE-HS","SPARE-ISSUE",
AI1626="Power Telco","RAN ISSUE",AI1626="no impacts","no impacts"
),"")</f>
        <v>no impacts</v>
      </c>
      <c r="AI1626" s="85" t="s">
        <v>5998</v>
      </c>
      <c r="AJ1626" s="57" t="str" cm="1">
        <f t="array" ref="AJ1626">IFERROR(_xlfn.IFS(
AI1626="MPR ISSUE","ACTIVE",
AI1626="BSS Hardware Issue","ACTIVE",
AI1626="Sites strategiques, MLL, Pylone, etc.","PASSIVE",
AI1626="AKTIVCO DEFAUT GE &amp; POWER Cabinet","PASSIVE",
AI1626="AKTIVCO Coupure ENEO &amp; Baisse de tension","PASSIVE",
AI1626="Coupure ENEO &amp; Baisse de tension","PASSIVE",
AI1626="Defaut GE &amp; POWER Cabinet","PASSIVE",
AI1626="Sharing","PASSIVE",
AI1626="Sites strategiques &amp; DataCenter","PASSIVE",
AI1626="Exclu","Exclu",
AI1626="SAT","ACTIVE",
AI1626="SPARE-ISSUE","SPARE-ISSUE",
AI1626="Fiber CAmtel","ACTIVE",
AI1626="Fiber AOF","ACTIVE",
AI1626="Projet OCM (HUAWEI)","PLANNED WORKS",
AI1626="Projet OCM (NOKIA)","PLANNED WORKS",
AI1626="ACCESS-ISSUE","ACCESS-ISSUE",
AI1626="Projet OCM (ZTE, NOKIA, autres projets)","PLANNED WORKS",
AI1626="No root CAuse","No root cause",
AI1626="ODU HS","ACTIVE",
AI1626="IP &amp; VLAN","ACTIVE",
AI1626="Warehouse HUAWEI","SPARE-ISSUE",
AI1626="SPARE-HS","SPARE-ISSUE",
AI1626="Power Telco","ACTIVE", AI1626="no impacts","no impacts"
),"")</f>
        <v>no impacts</v>
      </c>
      <c r="AK1626" s="23" t="s">
        <v>5537</v>
      </c>
      <c r="AL1626" s="23" t="str">
        <f t="shared" si="42"/>
        <v>LIT_765</v>
      </c>
      <c r="AN1626" s="9" t="s">
        <v>5537</v>
      </c>
      <c r="AO1626" s="23" t="str">
        <f>_xlfn.XLOOKUP(B1626,'INCIDENT-05-03-2026'!E:E,'INCIDENT-05-03-2026'!F:F,"")</f>
        <v/>
      </c>
      <c r="AP1626" s="7" t="s">
        <v>5537</v>
      </c>
      <c r="AQ1626" s="6"/>
      <c r="AR1626" s="7"/>
      <c r="AS1626" s="3" t="str">
        <f>_xlfn.XLOOKUP(B1626,'[3]tt num | region | site id'!$C:$C,'[3]tt num | region | site id'!$Q:$Q,"")</f>
        <v/>
      </c>
      <c r="AT1626" s="24" t="str">
        <f>_xlfn.XLOOKUP(B1626,'[4]Cells Huawei 03052026 12h'!$B:$B,'[4]Cells Huawei 03052026 12h'!$T:$T,"")</f>
        <v/>
      </c>
      <c r="AU1626" s="24" t="str">
        <f>_xlfn.XLOOKUP(B1626,'[5]cells down 02052026 8h50'!$B:$B,'[5]cells down 02052026 8h50'!$R:$R,"")</f>
        <v/>
      </c>
      <c r="AV1626" s="24" t="str">
        <f>_xlfn.XLOOKUP(B1626,'[5]cells down 02052026 13h50'!$B:$B,'[5]cells down 02052026 13h50'!$R:$R,"")</f>
        <v/>
      </c>
      <c r="AW1626" s="24" t="str">
        <f>_xlfn.XLOOKUP(B1626,'[5]cells down 02052026 13h50'!$B:$B,'[5]cells down 02052026 13h50'!$R:$R,"")</f>
        <v/>
      </c>
      <c r="AX1626" s="24" t="str">
        <f>_xlfn.XLOOKUP(B1626,'[6]cell downs 03052026 8h40 '!$B:$B,'[6]cell downs 03052026 8h40 '!$R:$R,"")</f>
        <v/>
      </c>
      <c r="AY1626" s="24" t="str">
        <f>_xlfn.XLOOKUP(B1626,'[7]ALL SITES DOWN'!$D:$D,'[7]ALL SITES DOWN'!$J:$J,"")</f>
        <v/>
      </c>
      <c r="AZ1626" s="24" t="str">
        <f>_xlfn.XLOOKUP(B1626,'[8]ALL SITES DOWN'!$D:$D,'[8]ALL SITES DOWN'!$J:$J,"")</f>
        <v/>
      </c>
      <c r="BA1626" s="9" t="str">
        <f>_xlfn.XLOOKUP(B1626,[9]sheet1!$AC:$AC,[9]sheet1!$AF:$AF,"")</f>
        <v/>
      </c>
      <c r="BB1626" s="14" t="s">
        <v>5537</v>
      </c>
      <c r="BC1626" s="14" t="s">
        <v>5537</v>
      </c>
      <c r="BD1626" s="14" t="str">
        <f>_xlfn.XLOOKUP(B1626,'[10]cell downs 18042026 17h'!$B:$B,'[10]cell downs 18042026 17h'!$B:$B,"")</f>
        <v/>
      </c>
      <c r="BE1626" s="14" t="str">
        <f>_xlfn.XLOOKUP(B1626,'[11]Cells Huawei 19042026 15h'!$B:$B,'[11]Cells Huawei 19042026 15h'!$B:$B,"")</f>
        <v/>
      </c>
      <c r="BF1626" s="9" t="str">
        <f>_xlfn.XLOOKUP(B1626,'[12]cells down 19042026 9H40'!$B:$B,'[12]cells down 19042026 9H40'!$B:$B,"")</f>
        <v/>
      </c>
      <c r="BG1626" s="9" t="s">
        <v>5537</v>
      </c>
      <c r="BH1626" s="9" t="s">
        <v>318</v>
      </c>
    </row>
    <row r="1627" spans="1:60" s="9" customFormat="1" x14ac:dyDescent="0.3">
      <c r="A1627" s="1" t="s">
        <v>3721</v>
      </c>
      <c r="B1627" s="8" t="s">
        <v>3722</v>
      </c>
      <c r="C1627" s="3" t="str">
        <f>_xlfn.XLOOKUP(B1627,'[1]daily break down'!$D:$D,'[1]daily break down'!$E:$E,"")</f>
        <v>CENTRE</v>
      </c>
      <c r="D1627" s="1" t="s">
        <v>11</v>
      </c>
      <c r="E1627" s="1" t="s">
        <v>237</v>
      </c>
      <c r="F1627" s="3" t="s">
        <v>37</v>
      </c>
      <c r="G1627" s="1" t="s">
        <v>3721</v>
      </c>
      <c r="H1627" s="42" t="str">
        <f>_xlfn.XLOOKUP(B1627,[2]CALCULATION!$B:$B,[2]CALCULATION!$H:$H,"")</f>
        <v>ZTE</v>
      </c>
      <c r="I1627" s="34">
        <v>0</v>
      </c>
      <c r="J1627" s="34">
        <v>0</v>
      </c>
      <c r="K1627" s="34">
        <v>0</v>
      </c>
      <c r="L1627" s="34">
        <v>0</v>
      </c>
      <c r="M1627" s="34">
        <v>0</v>
      </c>
      <c r="N1627" s="34">
        <v>0</v>
      </c>
      <c r="O1627" s="34">
        <v>0</v>
      </c>
      <c r="P1627" s="34">
        <v>0</v>
      </c>
      <c r="Q1627" s="34">
        <v>0</v>
      </c>
      <c r="R1627" s="34">
        <v>0</v>
      </c>
      <c r="S1627" s="35">
        <v>0</v>
      </c>
      <c r="T1627" s="35">
        <v>0</v>
      </c>
      <c r="U1627" s="35">
        <v>0</v>
      </c>
      <c r="V1627" s="35">
        <v>0</v>
      </c>
      <c r="W1627" s="35">
        <v>0</v>
      </c>
      <c r="X1627" s="35">
        <v>0</v>
      </c>
      <c r="Y1627" s="35">
        <v>0</v>
      </c>
      <c r="Z1627" s="35">
        <v>0</v>
      </c>
      <c r="AA1627" s="35">
        <v>0</v>
      </c>
      <c r="AB1627" s="35">
        <v>0</v>
      </c>
      <c r="AC1627" s="35">
        <v>0</v>
      </c>
      <c r="AD1627" s="35">
        <v>0</v>
      </c>
      <c r="AE1627" s="58" t="s">
        <v>5559</v>
      </c>
      <c r="AF1627" s="58"/>
      <c r="AG1627" s="57" t="str" cm="1">
        <f t="array" ref="AG1627">IFERROR(_xlfn.IFS(
AI1627="MPR ISSUE","PDH",
AI1627="BSS Hardware Issue","BSS",
AI1627="Sites strategiques, MLL, Pylone, etc.","ENVTECH",
AI1627="AKTIVCO DEFAUT GE &amp; POWER Cabinet","AKTIVCO",
AI1627="AKTIVCO Coupure ENEO &amp; Baisse de tension","AKTIVCO GRID ONLY",
AI1627="Coupure ENEO &amp; Baisse de tension","IHS GRID ONLY",
AI1627="Defaut GE &amp; POWER Cabinet","IHS",
AI1627="Sharing","Partners",
AI1627="Sites strategiques &amp; DataCenter","SST &amp; DC",
AI1627="Exclu","Exclu",
AI1627="SAT","SAT",
AI1627="SPARE-ISSUE","SPARE-ISSUE",
AI1627="Fiber CAmtel","TRANS_FO_CAMTEL",
AI1627="Fiber AOF","Fiber AOF",
AI1627="Projet OCM (HUAWEI)","TRAVAUX-HUAWEI",
AI1627="Projet OCM (NOKIA)","TRAVAUX-NOKIA",
AI1627="ACCESS-ISSUE","ACCESS-ISSUE",
AI1627="Projet OCM (ZTE, NOKIA, autres projets)","TRAVAUX OCM",
AI1627="No root CAuse","No root cause",
AI1627="ODU HS","PDH",
AI1627="IP &amp; VLAN","PDH",
AI1627="Warehouse HUAWEI","SPARE-ISSUE",
AI1627="SPARE-HS","SPARE-ISSUE",
AI1627="Power Telco","BSS",AI1627="no impacts","no impacts"
),"")</f>
        <v>Exclu</v>
      </c>
      <c r="AH1627" s="57" t="str" cm="1">
        <f t="array" ref="AH1627">IFERROR(_xlfn.IFS(
AI1627="MPR ISSUE","TX ISSUE",
AI1627="BSS Hardware Issue","RAN ISSUE",
AI1627="Sites strategiques, MLL, Pylone, etc.","ENVTECH",
AI1627="AKTIVCO DEFAUT GE &amp; POWER Cabinet","POWER ISSUE",
AI1627="AKTIVCO Coupure ENEO &amp; Baisse de tension","POWER ISSUE",
AI1627="Coupure ENEO &amp; Baisse de tension","POWER ISSUE",
AI1627="Defaut GE &amp; POWER Cabinet","POWER ISSUE",
AI1627="Sharing","POWER ISSUE",
AI1627="Sites strategiques &amp; DataCenter","POWER ISSUE",
AI1627="Exclu","Exclu",
AI1627="SAT","TX ISSUE",
AI1627="SPARE-ISSUE","SPARE-ISSUE",
AI1627="Fiber CAmtel","TX ISSUE",
AI1627="Fiber AOF","TX ISSUE",
AI1627="Projet OCM (HUAWEI)","TRAVAUX-HUAWEI",
AI1627="Projet OCM (NOKIA)","TRAVAUX -NOKIA",
AI1627="ACCESS-ISSUE","ACCESS-ISSUE",
AI1627="Projet OCM (ZTE, NOKIA, autres projets)","TRAVAUX OCM",
AI1627="No root CAuse","No root cause",
AI1627="ODU HS","TX ISSUE",
AI1627="IP &amp; VLAN","TX ISSUE",
AI1627="Warehouse HUAWEI","SPARE-ISSUE",
AI1627="SPARE-HS","SPARE-ISSUE",
AI1627="Power Telco","RAN ISSUE",AI1627="no impacts","no impacts"
),"")</f>
        <v>Exclu</v>
      </c>
      <c r="AI1627" s="85" t="s">
        <v>5559</v>
      </c>
      <c r="AJ1627" s="57" t="str" cm="1">
        <f t="array" ref="AJ1627">IFERROR(_xlfn.IFS(
AI1627="MPR ISSUE","ACTIVE",
AI1627="BSS Hardware Issue","ACTIVE",
AI1627="Sites strategiques, MLL, Pylone, etc.","PASSIVE",
AI1627="AKTIVCO DEFAUT GE &amp; POWER Cabinet","PASSIVE",
AI1627="AKTIVCO Coupure ENEO &amp; Baisse de tension","PASSIVE",
AI1627="Coupure ENEO &amp; Baisse de tension","PASSIVE",
AI1627="Defaut GE &amp; POWER Cabinet","PASSIVE",
AI1627="Sharing","PASSIVE",
AI1627="Sites strategiques &amp; DataCenter","PASSIVE",
AI1627="Exclu","Exclu",
AI1627="SAT","ACTIVE",
AI1627="SPARE-ISSUE","SPARE-ISSUE",
AI1627="Fiber CAmtel","ACTIVE",
AI1627="Fiber AOF","ACTIVE",
AI1627="Projet OCM (HUAWEI)","PLANNED WORKS",
AI1627="Projet OCM (NOKIA)","PLANNED WORKS",
AI1627="ACCESS-ISSUE","ACCESS-ISSUE",
AI1627="Projet OCM (ZTE, NOKIA, autres projets)","PLANNED WORKS",
AI1627="No root CAuse","No root cause",
AI1627="ODU HS","ACTIVE",
AI1627="IP &amp; VLAN","ACTIVE",
AI1627="Warehouse HUAWEI","SPARE-ISSUE",
AI1627="SPARE-HS","SPARE-ISSUE",
AI1627="Power Telco","ACTIVE", AI1627="no impacts","no impacts"
),"")</f>
        <v>Exclu</v>
      </c>
      <c r="AK1627" s="23" t="s">
        <v>5537</v>
      </c>
      <c r="AL1627" s="23" t="str">
        <f t="shared" si="42"/>
        <v>CTR_225</v>
      </c>
      <c r="AN1627" s="9" t="s">
        <v>5537</v>
      </c>
      <c r="AO1627" s="23" t="str">
        <f>_xlfn.XLOOKUP(B1627,'INCIDENT-05-03-2026'!E:E,'INCIDENT-05-03-2026'!F:F,"")</f>
        <v/>
      </c>
      <c r="AP1627" s="7" t="s">
        <v>5537</v>
      </c>
      <c r="AQ1627" s="6"/>
      <c r="AR1627" s="7"/>
      <c r="AS1627" s="3" t="str">
        <f>_xlfn.XLOOKUP(B1627,'[3]tt num | region | site id'!$C:$C,'[3]tt num | region | site id'!$Q:$Q,"")</f>
        <v/>
      </c>
      <c r="AT1627" s="24" t="str">
        <f>_xlfn.XLOOKUP(B1627,'[4]Cells Huawei 03052026 12h'!$B:$B,'[4]Cells Huawei 03052026 12h'!$T:$T,"")</f>
        <v/>
      </c>
      <c r="AU1627" s="24" t="str">
        <f>_xlfn.XLOOKUP(B1627,'[5]cells down 02052026 8h50'!$B:$B,'[5]cells down 02052026 8h50'!$R:$R,"")</f>
        <v/>
      </c>
      <c r="AV1627" s="24" t="str">
        <f>_xlfn.XLOOKUP(B1627,'[5]cells down 02052026 13h50'!$B:$B,'[5]cells down 02052026 13h50'!$R:$R,"")</f>
        <v/>
      </c>
      <c r="AW1627" s="24" t="str">
        <f>_xlfn.XLOOKUP(B1627,'[5]cells down 02052026 13h50'!$B:$B,'[5]cells down 02052026 13h50'!$R:$R,"")</f>
        <v/>
      </c>
      <c r="AX1627" s="24" t="str">
        <f>_xlfn.XLOOKUP(B1627,'[6]cell downs 03052026 8h40 '!$B:$B,'[6]cell downs 03052026 8h40 '!$R:$R,"")</f>
        <v/>
      </c>
      <c r="AY1627" s="24" t="str">
        <f>_xlfn.XLOOKUP(B1627,'[7]ALL SITES DOWN'!$D:$D,'[7]ALL SITES DOWN'!$J:$J,"")</f>
        <v/>
      </c>
      <c r="AZ1627" s="24" t="str">
        <f>_xlfn.XLOOKUP(B1627,'[8]ALL SITES DOWN'!$D:$D,'[8]ALL SITES DOWN'!$J:$J,"")</f>
        <v/>
      </c>
      <c r="BA1627" s="9" t="str">
        <f>_xlfn.XLOOKUP(B1627,[9]sheet1!$AC:$AC,[9]sheet1!$AF:$AF,"")</f>
        <v/>
      </c>
      <c r="BB1627" s="14" t="s">
        <v>5537</v>
      </c>
      <c r="BC1627" s="14" t="s">
        <v>5537</v>
      </c>
      <c r="BD1627" s="14" t="str">
        <f>_xlfn.XLOOKUP(B1627,'[10]cell downs 18042026 17h'!$B:$B,'[10]cell downs 18042026 17h'!$B:$B,"")</f>
        <v/>
      </c>
      <c r="BE1627" s="14" t="str">
        <f>_xlfn.XLOOKUP(B1627,'[11]Cells Huawei 19042026 15h'!$B:$B,'[11]Cells Huawei 19042026 15h'!$B:$B,"")</f>
        <v/>
      </c>
      <c r="BF1627" s="9" t="str">
        <f>_xlfn.XLOOKUP(B1627,'[12]cells down 19042026 9H40'!$B:$B,'[12]cells down 19042026 9H40'!$B:$B,"")</f>
        <v/>
      </c>
      <c r="BG1627" s="9" t="s">
        <v>3722</v>
      </c>
      <c r="BH1627" s="9" t="s">
        <v>594</v>
      </c>
    </row>
    <row r="1628" spans="1:60" s="9" customFormat="1" x14ac:dyDescent="0.3">
      <c r="A1628" s="1" t="s">
        <v>1176</v>
      </c>
      <c r="B1628" s="8" t="s">
        <v>2055</v>
      </c>
      <c r="C1628" s="3" t="str">
        <f>_xlfn.XLOOKUP(B1628,'[1]daily break down'!$D:$D,'[1]daily break down'!$E:$E,"")</f>
        <v>OUEST</v>
      </c>
      <c r="D1628" s="1" t="s">
        <v>11</v>
      </c>
      <c r="E1628" s="1" t="s">
        <v>12</v>
      </c>
      <c r="F1628" s="3" t="s">
        <v>102</v>
      </c>
      <c r="G1628" s="1" t="s">
        <v>1176</v>
      </c>
      <c r="H1628" s="40" t="str">
        <f>_xlfn.XLOOKUP(B1628,[2]CALCULATION!$B:$B,[2]CALCULATION!$H:$H,"")</f>
        <v>Huawei</v>
      </c>
      <c r="I1628" s="34">
        <v>2.1472007487879283</v>
      </c>
      <c r="J1628" s="34">
        <v>1.1485790436402967</v>
      </c>
      <c r="K1628" s="34">
        <v>0</v>
      </c>
      <c r="L1628" s="34">
        <v>0</v>
      </c>
      <c r="M1628" s="34">
        <v>0</v>
      </c>
      <c r="N1628" s="34">
        <v>3.5247465278669532</v>
      </c>
      <c r="O1628" s="34">
        <v>0</v>
      </c>
      <c r="P1628" s="34">
        <v>0</v>
      </c>
      <c r="Q1628" s="34">
        <v>0</v>
      </c>
      <c r="R1628" s="34">
        <v>0</v>
      </c>
      <c r="S1628" s="35">
        <v>1.7052118379262231</v>
      </c>
      <c r="T1628" s="35">
        <v>0</v>
      </c>
      <c r="U1628" s="35">
        <v>0</v>
      </c>
      <c r="V1628" s="35">
        <v>0</v>
      </c>
      <c r="W1628" s="35">
        <v>0</v>
      </c>
      <c r="X1628" s="35">
        <v>0</v>
      </c>
      <c r="Y1628" s="35">
        <v>0</v>
      </c>
      <c r="Z1628" s="35">
        <v>3.4716871698727001</v>
      </c>
      <c r="AA1628" s="35">
        <v>0</v>
      </c>
      <c r="AB1628" s="35">
        <v>0</v>
      </c>
      <c r="AC1628" s="35">
        <v>0</v>
      </c>
      <c r="AD1628" s="35">
        <v>0</v>
      </c>
      <c r="AE1628" s="58" t="s">
        <v>5560</v>
      </c>
      <c r="AF1628" s="58"/>
      <c r="AG1628" s="57" t="str" cm="1">
        <f t="array" ref="AG1628">IFERROR(_xlfn.IFS(
AI1628="MPR ISSUE","PDH",
AI1628="BSS Hardware Issue","BSS",
AI1628="Sites strategiques, MLL, Pylone, etc.","ENVTECH",
AI1628="AKTIVCO DEFAUT GE &amp; POWER Cabinet","AKTIVCO",
AI1628="AKTIVCO Coupure ENEO &amp; Baisse de tension","AKTIVCO GRID ONLY",
AI1628="Coupure ENEO &amp; Baisse de tension","IHS GRID ONLY",
AI1628="Defaut GE &amp; POWER Cabinet","IHS",
AI1628="Sharing","Partners",
AI1628="Sites strategiques &amp; DataCenter","SST &amp; DC",
AI1628="Exclu","Exclu",
AI1628="SAT","SAT",
AI1628="SPARE-ISSUE","SPARE-ISSUE",
AI1628="Fiber CAmtel","TRANS_FO_CAMTEL",
AI1628="Fiber AOF","Fiber AOF",
AI1628="Projet OCM (HUAWEI)","TRAVAUX-HUAWEI",
AI1628="Projet OCM (NOKIA)","TRAVAUX-NOKIA",
AI1628="ACCESS-ISSUE","ACCESS-ISSUE",
AI1628="Projet OCM (ZTE, NOKIA, autres projets)","TRAVAUX OCM",
AI1628="No root CAuse","No root cause",
AI1628="ODU HS","PDH",
AI1628="IP &amp; VLAN","PDH",
AI1628="Warehouse HUAWEI","SPARE-ISSUE",
AI1628="SPARE-HS","SPARE-ISSUE",
AI1628="Power Telco","BSS",AI1628="no impacts","no impacts"
),"")</f>
        <v>no impacts</v>
      </c>
      <c r="AH1628" s="57" t="str" cm="1">
        <f t="array" ref="AH1628">IFERROR(_xlfn.IFS(
AI1628="MPR ISSUE","TX ISSUE",
AI1628="BSS Hardware Issue","RAN ISSUE",
AI1628="Sites strategiques, MLL, Pylone, etc.","ENVTECH",
AI1628="AKTIVCO DEFAUT GE &amp; POWER Cabinet","POWER ISSUE",
AI1628="AKTIVCO Coupure ENEO &amp; Baisse de tension","POWER ISSUE",
AI1628="Coupure ENEO &amp; Baisse de tension","POWER ISSUE",
AI1628="Defaut GE &amp; POWER Cabinet","POWER ISSUE",
AI1628="Sharing","POWER ISSUE",
AI1628="Sites strategiques &amp; DataCenter","POWER ISSUE",
AI1628="Exclu","Exclu",
AI1628="SAT","TX ISSUE",
AI1628="SPARE-ISSUE","SPARE-ISSUE",
AI1628="Fiber CAmtel","TX ISSUE",
AI1628="Fiber AOF","TX ISSUE",
AI1628="Projet OCM (HUAWEI)","TRAVAUX-HUAWEI",
AI1628="Projet OCM (NOKIA)","TRAVAUX -NOKIA",
AI1628="ACCESS-ISSUE","ACCESS-ISSUE",
AI1628="Projet OCM (ZTE, NOKIA, autres projets)","TRAVAUX OCM",
AI1628="No root CAuse","No root cause",
AI1628="ODU HS","TX ISSUE",
AI1628="IP &amp; VLAN","TX ISSUE",
AI1628="Warehouse HUAWEI","SPARE-ISSUE",
AI1628="SPARE-HS","SPARE-ISSUE",
AI1628="Power Telco","RAN ISSUE",AI1628="no impacts","no impacts"
),"")</f>
        <v>no impacts</v>
      </c>
      <c r="AI1628" s="85" t="s">
        <v>5998</v>
      </c>
      <c r="AJ1628" s="57" t="str" cm="1">
        <f t="array" ref="AJ1628">IFERROR(_xlfn.IFS(
AI1628="MPR ISSUE","ACTIVE",
AI1628="BSS Hardware Issue","ACTIVE",
AI1628="Sites strategiques, MLL, Pylone, etc.","PASSIVE",
AI1628="AKTIVCO DEFAUT GE &amp; POWER Cabinet","PASSIVE",
AI1628="AKTIVCO Coupure ENEO &amp; Baisse de tension","PASSIVE",
AI1628="Coupure ENEO &amp; Baisse de tension","PASSIVE",
AI1628="Defaut GE &amp; POWER Cabinet","PASSIVE",
AI1628="Sharing","PASSIVE",
AI1628="Sites strategiques &amp; DataCenter","PASSIVE",
AI1628="Exclu","Exclu",
AI1628="SAT","ACTIVE",
AI1628="SPARE-ISSUE","SPARE-ISSUE",
AI1628="Fiber CAmtel","ACTIVE",
AI1628="Fiber AOF","ACTIVE",
AI1628="Projet OCM (HUAWEI)","PLANNED WORKS",
AI1628="Projet OCM (NOKIA)","PLANNED WORKS",
AI1628="ACCESS-ISSUE","ACCESS-ISSUE",
AI1628="Projet OCM (ZTE, NOKIA, autres projets)","PLANNED WORKS",
AI1628="No root CAuse","No root cause",
AI1628="ODU HS","ACTIVE",
AI1628="IP &amp; VLAN","ACTIVE",
AI1628="Warehouse HUAWEI","SPARE-ISSUE",
AI1628="SPARE-HS","SPARE-ISSUE",
AI1628="Power Telco","ACTIVE", AI1628="no impacts","no impacts"
),"")</f>
        <v>no impacts</v>
      </c>
      <c r="AK1628" s="23" t="s">
        <v>5537</v>
      </c>
      <c r="AL1628" s="23" t="str">
        <f t="shared" si="42"/>
        <v>OST_005</v>
      </c>
      <c r="AN1628" s="9" t="s">
        <v>5537</v>
      </c>
      <c r="AO1628" s="23" t="str">
        <f>_xlfn.XLOOKUP(B1628,'INCIDENT-05-03-2026'!E:E,'INCIDENT-05-03-2026'!F:F,"")</f>
        <v/>
      </c>
      <c r="AP1628" s="7" t="s">
        <v>5537</v>
      </c>
      <c r="AQ1628" s="6"/>
      <c r="AR1628" s="7"/>
      <c r="AS1628" s="3" t="str">
        <f>_xlfn.XLOOKUP(B1628,'[3]tt num | region | site id'!$C:$C,'[3]tt num | region | site id'!$Q:$Q,"")</f>
        <v/>
      </c>
      <c r="AT1628" s="24" t="str">
        <f>_xlfn.XLOOKUP(B1628,'[4]Cells Huawei 03052026 12h'!$B:$B,'[4]Cells Huawei 03052026 12h'!$T:$T,"")</f>
        <v/>
      </c>
      <c r="AU1628" s="24" t="str">
        <f>_xlfn.XLOOKUP(B1628,'[5]cells down 02052026 8h50'!$B:$B,'[5]cells down 02052026 8h50'!$R:$R,"")</f>
        <v/>
      </c>
      <c r="AV1628" s="24" t="str">
        <f>_xlfn.XLOOKUP(B1628,'[5]cells down 02052026 13h50'!$B:$B,'[5]cells down 02052026 13h50'!$R:$R,"")</f>
        <v/>
      </c>
      <c r="AW1628" s="24" t="str">
        <f>_xlfn.XLOOKUP(B1628,'[5]cells down 02052026 13h50'!$B:$B,'[5]cells down 02052026 13h50'!$R:$R,"")</f>
        <v/>
      </c>
      <c r="AX1628" s="24" t="str">
        <f>_xlfn.XLOOKUP(B1628,'[6]cell downs 03052026 8h40 '!$B:$B,'[6]cell downs 03052026 8h40 '!$R:$R,"")</f>
        <v/>
      </c>
      <c r="AY1628" s="24" t="str">
        <f>_xlfn.XLOOKUP(B1628,'[7]ALL SITES DOWN'!$D:$D,'[7]ALL SITES DOWN'!$J:$J,"")</f>
        <v/>
      </c>
      <c r="AZ1628" s="24" t="str">
        <f>_xlfn.XLOOKUP(B1628,'[8]ALL SITES DOWN'!$D:$D,'[8]ALL SITES DOWN'!$J:$J,"")</f>
        <v/>
      </c>
      <c r="BA1628" s="9" t="str">
        <f>_xlfn.XLOOKUP(B1628,[9]sheet1!$AC:$AC,[9]sheet1!$AF:$AF,"")</f>
        <v/>
      </c>
      <c r="BB1628" s="14" t="s">
        <v>5537</v>
      </c>
      <c r="BC1628" s="14" t="s">
        <v>5537</v>
      </c>
      <c r="BD1628" s="14" t="str">
        <f>_xlfn.XLOOKUP(B1628,'[10]cell downs 18042026 17h'!$B:$B,'[10]cell downs 18042026 17h'!$B:$B,"")</f>
        <v/>
      </c>
      <c r="BE1628" s="14" t="str">
        <f>_xlfn.XLOOKUP(B1628,'[11]Cells Huawei 19042026 15h'!$B:$B,'[11]Cells Huawei 19042026 15h'!$B:$B,"")</f>
        <v/>
      </c>
      <c r="BF1628" s="9" t="str">
        <f>_xlfn.XLOOKUP(B1628,'[12]cells down 19042026 9H40'!$B:$B,'[12]cells down 19042026 9H40'!$B:$B,"")</f>
        <v/>
      </c>
      <c r="BG1628" s="9" t="s">
        <v>2055</v>
      </c>
      <c r="BH1628" s="9" t="s">
        <v>594</v>
      </c>
    </row>
    <row r="1629" spans="1:60" s="9" customFormat="1" x14ac:dyDescent="0.3">
      <c r="A1629" s="1" t="s">
        <v>1995</v>
      </c>
      <c r="B1629" s="8" t="s">
        <v>1996</v>
      </c>
      <c r="C1629" s="3" t="str">
        <f>_xlfn.XLOOKUP(B1629,'[1]daily break down'!$D:$D,'[1]daily break down'!$E:$E,"")</f>
        <v>OUEST</v>
      </c>
      <c r="D1629" s="1" t="s">
        <v>21</v>
      </c>
      <c r="E1629" s="1" t="s">
        <v>987</v>
      </c>
      <c r="F1629" s="3" t="s">
        <v>102</v>
      </c>
      <c r="G1629" s="1" t="s">
        <v>1176</v>
      </c>
      <c r="H1629" s="40" t="str">
        <f>_xlfn.XLOOKUP(B1629,[2]CALCULATION!$B:$B,[2]CALCULATION!$H:$H,"")</f>
        <v>Huawei</v>
      </c>
      <c r="I1629" s="34">
        <v>2.0504989541510077</v>
      </c>
      <c r="J1629" s="34">
        <v>1.049951060545097</v>
      </c>
      <c r="K1629" s="34">
        <v>1.2405367074447897</v>
      </c>
      <c r="L1629" s="34">
        <v>9.9994150094311909</v>
      </c>
      <c r="M1629" s="34">
        <v>0</v>
      </c>
      <c r="N1629" s="34">
        <v>3.0777102898414248</v>
      </c>
      <c r="O1629" s="34">
        <v>0</v>
      </c>
      <c r="P1629" s="34">
        <v>0</v>
      </c>
      <c r="Q1629" s="34">
        <v>0</v>
      </c>
      <c r="R1629" s="34">
        <v>0</v>
      </c>
      <c r="S1629" s="35">
        <v>1.572964732202732</v>
      </c>
      <c r="T1629" s="35">
        <v>0</v>
      </c>
      <c r="U1629" s="35">
        <v>0</v>
      </c>
      <c r="V1629" s="35">
        <v>0</v>
      </c>
      <c r="W1629" s="35">
        <v>0</v>
      </c>
      <c r="X1629" s="35">
        <v>0</v>
      </c>
      <c r="Y1629" s="35">
        <v>0</v>
      </c>
      <c r="Z1629" s="35">
        <v>3.1887871576021665</v>
      </c>
      <c r="AA1629" s="35">
        <v>0</v>
      </c>
      <c r="AB1629" s="35">
        <v>0</v>
      </c>
      <c r="AC1629" s="35">
        <v>0</v>
      </c>
      <c r="AD1629" s="35">
        <v>0</v>
      </c>
      <c r="AE1629" s="58" t="s">
        <v>5560</v>
      </c>
      <c r="AF1629" s="58"/>
      <c r="AG1629" s="57" t="str" cm="1">
        <f t="array" ref="AG1629">IFERROR(_xlfn.IFS(
AI1629="MPR ISSUE","PDH",
AI1629="BSS Hardware Issue","BSS",
AI1629="Sites strategiques, MLL, Pylone, etc.","ENVTECH",
AI1629="AKTIVCO DEFAUT GE &amp; POWER Cabinet","AKTIVCO",
AI1629="AKTIVCO Coupure ENEO &amp; Baisse de tension","AKTIVCO GRID ONLY",
AI1629="Coupure ENEO &amp; Baisse de tension","IHS GRID ONLY",
AI1629="Defaut GE &amp; POWER Cabinet","IHS",
AI1629="Sharing","Partners",
AI1629="Sites strategiques &amp; DataCenter","SST &amp; DC",
AI1629="Exclu","Exclu",
AI1629="SAT","SAT",
AI1629="SPARE-ISSUE","SPARE-ISSUE",
AI1629="Fiber CAmtel","TRANS_FO_CAMTEL",
AI1629="Fiber AOF","Fiber AOF",
AI1629="Projet OCM (HUAWEI)","TRAVAUX-HUAWEI",
AI1629="Projet OCM (NOKIA)","TRAVAUX-NOKIA",
AI1629="ACCESS-ISSUE","ACCESS-ISSUE",
AI1629="Projet OCM (ZTE, NOKIA, autres projets)","TRAVAUX OCM",
AI1629="No root CAuse","No root cause",
AI1629="ODU HS","PDH",
AI1629="IP &amp; VLAN","PDH",
AI1629="Warehouse HUAWEI","SPARE-ISSUE",
AI1629="SPARE-HS","SPARE-ISSUE",
AI1629="Power Telco","BSS",AI1629="no impacts","no impacts"
),"")</f>
        <v>no impacts</v>
      </c>
      <c r="AH1629" s="57" t="str" cm="1">
        <f t="array" ref="AH1629">IFERROR(_xlfn.IFS(
AI1629="MPR ISSUE","TX ISSUE",
AI1629="BSS Hardware Issue","RAN ISSUE",
AI1629="Sites strategiques, MLL, Pylone, etc.","ENVTECH",
AI1629="AKTIVCO DEFAUT GE &amp; POWER Cabinet","POWER ISSUE",
AI1629="AKTIVCO Coupure ENEO &amp; Baisse de tension","POWER ISSUE",
AI1629="Coupure ENEO &amp; Baisse de tension","POWER ISSUE",
AI1629="Defaut GE &amp; POWER Cabinet","POWER ISSUE",
AI1629="Sharing","POWER ISSUE",
AI1629="Sites strategiques &amp; DataCenter","POWER ISSUE",
AI1629="Exclu","Exclu",
AI1629="SAT","TX ISSUE",
AI1629="SPARE-ISSUE","SPARE-ISSUE",
AI1629="Fiber CAmtel","TX ISSUE",
AI1629="Fiber AOF","TX ISSUE",
AI1629="Projet OCM (HUAWEI)","TRAVAUX-HUAWEI",
AI1629="Projet OCM (NOKIA)","TRAVAUX -NOKIA",
AI1629="ACCESS-ISSUE","ACCESS-ISSUE",
AI1629="Projet OCM (ZTE, NOKIA, autres projets)","TRAVAUX OCM",
AI1629="No root CAuse","No root cause",
AI1629="ODU HS","TX ISSUE",
AI1629="IP &amp; VLAN","TX ISSUE",
AI1629="Warehouse HUAWEI","SPARE-ISSUE",
AI1629="SPARE-HS","SPARE-ISSUE",
AI1629="Power Telco","RAN ISSUE",AI1629="no impacts","no impacts"
),"")</f>
        <v>no impacts</v>
      </c>
      <c r="AI1629" s="85" t="s">
        <v>5998</v>
      </c>
      <c r="AJ1629" s="57" t="str" cm="1">
        <f t="array" ref="AJ1629">IFERROR(_xlfn.IFS(
AI1629="MPR ISSUE","ACTIVE",
AI1629="BSS Hardware Issue","ACTIVE",
AI1629="Sites strategiques, MLL, Pylone, etc.","PASSIVE",
AI1629="AKTIVCO DEFAUT GE &amp; POWER Cabinet","PASSIVE",
AI1629="AKTIVCO Coupure ENEO &amp; Baisse de tension","PASSIVE",
AI1629="Coupure ENEO &amp; Baisse de tension","PASSIVE",
AI1629="Defaut GE &amp; POWER Cabinet","PASSIVE",
AI1629="Sharing","PASSIVE",
AI1629="Sites strategiques &amp; DataCenter","PASSIVE",
AI1629="Exclu","Exclu",
AI1629="SAT","ACTIVE",
AI1629="SPARE-ISSUE","SPARE-ISSUE",
AI1629="Fiber CAmtel","ACTIVE",
AI1629="Fiber AOF","ACTIVE",
AI1629="Projet OCM (HUAWEI)","PLANNED WORKS",
AI1629="Projet OCM (NOKIA)","PLANNED WORKS",
AI1629="ACCESS-ISSUE","ACCESS-ISSUE",
AI1629="Projet OCM (ZTE, NOKIA, autres projets)","PLANNED WORKS",
AI1629="No root CAuse","No root cause",
AI1629="ODU HS","ACTIVE",
AI1629="IP &amp; VLAN","ACTIVE",
AI1629="Warehouse HUAWEI","SPARE-ISSUE",
AI1629="SPARE-HS","SPARE-ISSUE",
AI1629="Power Telco","ACTIVE", AI1629="no impacts","no impacts"
),"")</f>
        <v>no impacts</v>
      </c>
      <c r="AK1629" s="23" t="s">
        <v>5537</v>
      </c>
      <c r="AL1629" s="23" t="str">
        <f t="shared" si="42"/>
        <v>OST_228</v>
      </c>
      <c r="AN1629" s="9" t="s">
        <v>5537</v>
      </c>
      <c r="AO1629" s="23" t="str">
        <f>_xlfn.XLOOKUP(B1629,'INCIDENT-05-03-2026'!E:E,'INCIDENT-05-03-2026'!F:F,"")</f>
        <v/>
      </c>
      <c r="AP1629" s="7" t="s">
        <v>5537</v>
      </c>
      <c r="AQ1629" s="6"/>
      <c r="AR1629" s="7"/>
      <c r="AS1629" s="3" t="str">
        <f>_xlfn.XLOOKUP(B1629,'[3]tt num | region | site id'!$C:$C,'[3]tt num | region | site id'!$Q:$Q,"")</f>
        <v/>
      </c>
      <c r="AT1629" s="24" t="str">
        <f>_xlfn.XLOOKUP(B1629,'[4]Cells Huawei 03052026 12h'!$B:$B,'[4]Cells Huawei 03052026 12h'!$T:$T,"")</f>
        <v/>
      </c>
      <c r="AU1629" s="24" t="str">
        <f>_xlfn.XLOOKUP(B1629,'[5]cells down 02052026 8h50'!$B:$B,'[5]cells down 02052026 8h50'!$R:$R,"")</f>
        <v/>
      </c>
      <c r="AV1629" s="24" t="str">
        <f>_xlfn.XLOOKUP(B1629,'[5]cells down 02052026 13h50'!$B:$B,'[5]cells down 02052026 13h50'!$R:$R,"")</f>
        <v/>
      </c>
      <c r="AW1629" s="24" t="str">
        <f>_xlfn.XLOOKUP(B1629,'[5]cells down 02052026 13h50'!$B:$B,'[5]cells down 02052026 13h50'!$R:$R,"")</f>
        <v/>
      </c>
      <c r="AX1629" s="24" t="str">
        <f>_xlfn.XLOOKUP(B1629,'[6]cell downs 03052026 8h40 '!$B:$B,'[6]cell downs 03052026 8h40 '!$R:$R,"")</f>
        <v/>
      </c>
      <c r="AY1629" s="24" t="str">
        <f>_xlfn.XLOOKUP(B1629,'[7]ALL SITES DOWN'!$D:$D,'[7]ALL SITES DOWN'!$J:$J,"")</f>
        <v/>
      </c>
      <c r="AZ1629" s="24" t="str">
        <f>_xlfn.XLOOKUP(B1629,'[8]ALL SITES DOWN'!$D:$D,'[8]ALL SITES DOWN'!$J:$J,"")</f>
        <v/>
      </c>
      <c r="BA1629" s="9" t="str">
        <f>_xlfn.XLOOKUP(B1629,[9]sheet1!$AC:$AC,[9]sheet1!$AF:$AF,"")</f>
        <v/>
      </c>
      <c r="BB1629" s="14" t="s">
        <v>5537</v>
      </c>
      <c r="BC1629" s="14" t="s">
        <v>5537</v>
      </c>
      <c r="BD1629" s="14" t="str">
        <f>_xlfn.XLOOKUP(B1629,'[10]cell downs 18042026 17h'!$B:$B,'[10]cell downs 18042026 17h'!$B:$B,"")</f>
        <v/>
      </c>
      <c r="BE1629" s="14" t="str">
        <f>_xlfn.XLOOKUP(B1629,'[11]Cells Huawei 19042026 15h'!$B:$B,'[11]Cells Huawei 19042026 15h'!$B:$B,"")</f>
        <v/>
      </c>
      <c r="BF1629" s="9" t="str">
        <f>_xlfn.XLOOKUP(B1629,'[12]cells down 19042026 9H40'!$B:$B,'[12]cells down 19042026 9H40'!$B:$B,"")</f>
        <v/>
      </c>
      <c r="BG1629" s="9" t="s">
        <v>5537</v>
      </c>
      <c r="BH1629" s="9" t="s">
        <v>12</v>
      </c>
    </row>
    <row r="1630" spans="1:60" s="9" customFormat="1" x14ac:dyDescent="0.3">
      <c r="A1630" s="1" t="s">
        <v>2294</v>
      </c>
      <c r="B1630" s="8" t="s">
        <v>2295</v>
      </c>
      <c r="C1630" s="3" t="str">
        <f>_xlfn.XLOOKUP(B1630,'[1]daily break down'!$D:$D,'[1]daily break down'!$E:$E,"")</f>
        <v>Douala</v>
      </c>
      <c r="D1630" s="1" t="s">
        <v>21</v>
      </c>
      <c r="E1630" s="1" t="s">
        <v>22</v>
      </c>
      <c r="F1630" s="3" t="s">
        <v>31</v>
      </c>
      <c r="G1630" s="1" t="s">
        <v>32</v>
      </c>
      <c r="H1630" s="42" t="str">
        <f>_xlfn.XLOOKUP(B1630,[2]CALCULATION!$B:$B,[2]CALCULATION!$H:$H,"")</f>
        <v>ZTE</v>
      </c>
      <c r="I1630" s="34">
        <v>5.7727868094614401</v>
      </c>
      <c r="J1630" s="34">
        <v>7.8111400752782982</v>
      </c>
      <c r="K1630" s="34">
        <v>0</v>
      </c>
      <c r="L1630" s="34">
        <v>0</v>
      </c>
      <c r="M1630" s="34">
        <v>0</v>
      </c>
      <c r="N1630" s="34">
        <v>0</v>
      </c>
      <c r="O1630" s="34">
        <v>0</v>
      </c>
      <c r="P1630" s="34">
        <v>0</v>
      </c>
      <c r="Q1630" s="34">
        <v>6.3827464879163784</v>
      </c>
      <c r="R1630" s="34">
        <v>2.2030958842346462</v>
      </c>
      <c r="S1630" s="35">
        <v>1.4613349770141506</v>
      </c>
      <c r="T1630" s="35">
        <v>0</v>
      </c>
      <c r="U1630" s="35">
        <v>0</v>
      </c>
      <c r="V1630" s="35">
        <v>0</v>
      </c>
      <c r="W1630" s="35">
        <v>0</v>
      </c>
      <c r="X1630" s="35">
        <v>0</v>
      </c>
      <c r="Y1630" s="35">
        <v>0</v>
      </c>
      <c r="Z1630" s="35">
        <v>0</v>
      </c>
      <c r="AA1630" s="35">
        <v>0</v>
      </c>
      <c r="AB1630" s="35">
        <v>0</v>
      </c>
      <c r="AC1630" s="35">
        <v>0</v>
      </c>
      <c r="AD1630" s="35">
        <v>0</v>
      </c>
      <c r="AE1630" s="58" t="s">
        <v>5560</v>
      </c>
      <c r="AF1630" s="58"/>
      <c r="AG1630" s="57" t="str" cm="1">
        <f t="array" ref="AG1630">IFERROR(_xlfn.IFS(
AI1630="MPR ISSUE","PDH",
AI1630="BSS Hardware Issue","BSS",
AI1630="Sites strategiques, MLL, Pylone, etc.","ENVTECH",
AI1630="AKTIVCO DEFAUT GE &amp; POWER Cabinet","AKTIVCO",
AI1630="AKTIVCO Coupure ENEO &amp; Baisse de tension","AKTIVCO GRID ONLY",
AI1630="Coupure ENEO &amp; Baisse de tension","IHS GRID ONLY",
AI1630="Defaut GE &amp; POWER Cabinet","IHS",
AI1630="Sharing","Partners",
AI1630="Sites strategiques &amp; DataCenter","SST &amp; DC",
AI1630="Exclu","Exclu",
AI1630="SAT","SAT",
AI1630="SPARE-ISSUE","SPARE-ISSUE",
AI1630="Fiber CAmtel","TRANS_FO_CAMTEL",
AI1630="Fiber AOF","Fiber AOF",
AI1630="Projet OCM (HUAWEI)","TRAVAUX-HUAWEI",
AI1630="Projet OCM (NOKIA)","TRAVAUX-NOKIA",
AI1630="ACCESS-ISSUE","ACCESS-ISSUE",
AI1630="Projet OCM (ZTE, NOKIA, autres projets)","TRAVAUX OCM",
AI1630="No root CAuse","No root cause",
AI1630="ODU HS","PDH",
AI1630="IP &amp; VLAN","PDH",
AI1630="Warehouse HUAWEI","SPARE-ISSUE",
AI1630="SPARE-HS","SPARE-ISSUE",
AI1630="Power Telco","BSS",AI1630="no impacts","no impacts"
),"")</f>
        <v>no impacts</v>
      </c>
      <c r="AH1630" s="57" t="str" cm="1">
        <f t="array" ref="AH1630">IFERROR(_xlfn.IFS(
AI1630="MPR ISSUE","TX ISSUE",
AI1630="BSS Hardware Issue","RAN ISSUE",
AI1630="Sites strategiques, MLL, Pylone, etc.","ENVTECH",
AI1630="AKTIVCO DEFAUT GE &amp; POWER Cabinet","POWER ISSUE",
AI1630="AKTIVCO Coupure ENEO &amp; Baisse de tension","POWER ISSUE",
AI1630="Coupure ENEO &amp; Baisse de tension","POWER ISSUE",
AI1630="Defaut GE &amp; POWER Cabinet","POWER ISSUE",
AI1630="Sharing","POWER ISSUE",
AI1630="Sites strategiques &amp; DataCenter","POWER ISSUE",
AI1630="Exclu","Exclu",
AI1630="SAT","TX ISSUE",
AI1630="SPARE-ISSUE","SPARE-ISSUE",
AI1630="Fiber CAmtel","TX ISSUE",
AI1630="Fiber AOF","TX ISSUE",
AI1630="Projet OCM (HUAWEI)","TRAVAUX-HUAWEI",
AI1630="Projet OCM (NOKIA)","TRAVAUX -NOKIA",
AI1630="ACCESS-ISSUE","ACCESS-ISSUE",
AI1630="Projet OCM (ZTE, NOKIA, autres projets)","TRAVAUX OCM",
AI1630="No root CAuse","No root cause",
AI1630="ODU HS","TX ISSUE",
AI1630="IP &amp; VLAN","TX ISSUE",
AI1630="Warehouse HUAWEI","SPARE-ISSUE",
AI1630="SPARE-HS","SPARE-ISSUE",
AI1630="Power Telco","RAN ISSUE",AI1630="no impacts","no impacts"
),"")</f>
        <v>no impacts</v>
      </c>
      <c r="AI1630" s="85" t="s">
        <v>5998</v>
      </c>
      <c r="AJ1630" s="57" t="str" cm="1">
        <f t="array" ref="AJ1630">IFERROR(_xlfn.IFS(
AI1630="MPR ISSUE","ACTIVE",
AI1630="BSS Hardware Issue","ACTIVE",
AI1630="Sites strategiques, MLL, Pylone, etc.","PASSIVE",
AI1630="AKTIVCO DEFAUT GE &amp; POWER Cabinet","PASSIVE",
AI1630="AKTIVCO Coupure ENEO &amp; Baisse de tension","PASSIVE",
AI1630="Coupure ENEO &amp; Baisse de tension","PASSIVE",
AI1630="Defaut GE &amp; POWER Cabinet","PASSIVE",
AI1630="Sharing","PASSIVE",
AI1630="Sites strategiques &amp; DataCenter","PASSIVE",
AI1630="Exclu","Exclu",
AI1630="SAT","ACTIVE",
AI1630="SPARE-ISSUE","SPARE-ISSUE",
AI1630="Fiber CAmtel","ACTIVE",
AI1630="Fiber AOF","ACTIVE",
AI1630="Projet OCM (HUAWEI)","PLANNED WORKS",
AI1630="Projet OCM (NOKIA)","PLANNED WORKS",
AI1630="ACCESS-ISSUE","ACCESS-ISSUE",
AI1630="Projet OCM (ZTE, NOKIA, autres projets)","PLANNED WORKS",
AI1630="No root CAuse","No root cause",
AI1630="ODU HS","ACTIVE",
AI1630="IP &amp; VLAN","ACTIVE",
AI1630="Warehouse HUAWEI","SPARE-ISSUE",
AI1630="SPARE-HS","SPARE-ISSUE",
AI1630="Power Telco","ACTIVE", AI1630="no impacts","no impacts"
),"")</f>
        <v>no impacts</v>
      </c>
      <c r="AK1630" s="23" t="s">
        <v>5537</v>
      </c>
      <c r="AL1630" s="23" t="str">
        <f t="shared" si="42"/>
        <v>LIT_564</v>
      </c>
      <c r="AN1630" s="9" t="s">
        <v>5537</v>
      </c>
      <c r="AO1630" s="23" t="str">
        <f>_xlfn.XLOOKUP(B1630,'INCIDENT-05-03-2026'!E:E,'INCIDENT-05-03-2026'!F:F,"")</f>
        <v/>
      </c>
      <c r="AP1630" s="7" t="s">
        <v>5537</v>
      </c>
      <c r="AQ1630" s="6"/>
      <c r="AR1630" s="7"/>
      <c r="AS1630" s="3" t="str">
        <f>_xlfn.XLOOKUP(B1630,'[3]tt num | region | site id'!$C:$C,'[3]tt num | region | site id'!$Q:$Q,"")</f>
        <v/>
      </c>
      <c r="AT1630" s="24" t="str">
        <f>_xlfn.XLOOKUP(B1630,'[4]Cells Huawei 03052026 12h'!$B:$B,'[4]Cells Huawei 03052026 12h'!$T:$T,"")</f>
        <v/>
      </c>
      <c r="AU1630" s="24" t="str">
        <f>_xlfn.XLOOKUP(B1630,'[5]cells down 02052026 8h50'!$B:$B,'[5]cells down 02052026 8h50'!$R:$R,"")</f>
        <v/>
      </c>
      <c r="AV1630" s="24" t="str">
        <f>_xlfn.XLOOKUP(B1630,'[5]cells down 02052026 13h50'!$B:$B,'[5]cells down 02052026 13h50'!$R:$R,"")</f>
        <v/>
      </c>
      <c r="AW1630" s="24" t="str">
        <f>_xlfn.XLOOKUP(B1630,'[5]cells down 02052026 13h50'!$B:$B,'[5]cells down 02052026 13h50'!$R:$R,"")</f>
        <v/>
      </c>
      <c r="AX1630" s="24" t="str">
        <f>_xlfn.XLOOKUP(B1630,'[6]cell downs 03052026 8h40 '!$B:$B,'[6]cell downs 03052026 8h40 '!$R:$R,"")</f>
        <v/>
      </c>
      <c r="AY1630" s="24" t="str">
        <f>_xlfn.XLOOKUP(B1630,'[7]ALL SITES DOWN'!$D:$D,'[7]ALL SITES DOWN'!$J:$J,"")</f>
        <v/>
      </c>
      <c r="AZ1630" s="24" t="str">
        <f>_xlfn.XLOOKUP(B1630,'[8]ALL SITES DOWN'!$D:$D,'[8]ALL SITES DOWN'!$J:$J,"")</f>
        <v/>
      </c>
      <c r="BA1630" s="9" t="str">
        <f>_xlfn.XLOOKUP(B1630,[9]sheet1!$AC:$AC,[9]sheet1!$AF:$AF,"")</f>
        <v/>
      </c>
      <c r="BB1630" s="14" t="s">
        <v>5537</v>
      </c>
      <c r="BC1630" s="14" t="s">
        <v>5537</v>
      </c>
      <c r="BD1630" s="14" t="str">
        <f>_xlfn.XLOOKUP(B1630,'[10]cell downs 18042026 17h'!$B:$B,'[10]cell downs 18042026 17h'!$B:$B,"")</f>
        <v/>
      </c>
      <c r="BE1630" s="14" t="str">
        <f>_xlfn.XLOOKUP(B1630,'[11]Cells Huawei 19042026 15h'!$B:$B,'[11]Cells Huawei 19042026 15h'!$B:$B,"")</f>
        <v/>
      </c>
      <c r="BF1630" s="9" t="str">
        <f>_xlfn.XLOOKUP(B1630,'[12]cells down 19042026 9H40'!$B:$B,'[12]cells down 19042026 9H40'!$B:$B,"")</f>
        <v/>
      </c>
      <c r="BG1630" s="9" t="s">
        <v>5537</v>
      </c>
      <c r="BH1630" s="9" t="s">
        <v>12</v>
      </c>
    </row>
    <row r="1631" spans="1:60" s="9" customFormat="1" x14ac:dyDescent="0.3">
      <c r="A1631" s="1" t="s">
        <v>4792</v>
      </c>
      <c r="B1631" s="8" t="s">
        <v>4793</v>
      </c>
      <c r="C1631" s="3" t="str">
        <f>_xlfn.XLOOKUP(B1631,'[1]daily break down'!$D:$D,'[1]daily break down'!$E:$E,"")</f>
        <v>CENTRE</v>
      </c>
      <c r="D1631" s="1" t="s">
        <v>21</v>
      </c>
      <c r="E1631" s="1" t="s">
        <v>80</v>
      </c>
      <c r="F1631" s="3" t="s">
        <v>37</v>
      </c>
      <c r="G1631" s="1" t="s">
        <v>4794</v>
      </c>
      <c r="H1631" s="42" t="str">
        <f>_xlfn.XLOOKUP(B1631,[2]CALCULATION!$B:$B,[2]CALCULATION!$H:$H,"")</f>
        <v>ZTE</v>
      </c>
      <c r="I1631" s="34">
        <v>0</v>
      </c>
      <c r="J1631" s="34">
        <v>0</v>
      </c>
      <c r="K1631" s="34">
        <v>0</v>
      </c>
      <c r="L1631" s="34">
        <v>0</v>
      </c>
      <c r="M1631" s="34">
        <v>0</v>
      </c>
      <c r="N1631" s="34">
        <v>0</v>
      </c>
      <c r="O1631" s="34">
        <v>0</v>
      </c>
      <c r="P1631" s="34">
        <v>0</v>
      </c>
      <c r="Q1631" s="34">
        <v>0</v>
      </c>
      <c r="R1631" s="34">
        <v>0</v>
      </c>
      <c r="S1631" s="35">
        <v>0</v>
      </c>
      <c r="T1631" s="35">
        <v>0</v>
      </c>
      <c r="U1631" s="35">
        <v>0</v>
      </c>
      <c r="V1631" s="35">
        <v>0</v>
      </c>
      <c r="W1631" s="35">
        <v>0</v>
      </c>
      <c r="X1631" s="35">
        <v>0</v>
      </c>
      <c r="Y1631" s="35">
        <v>0</v>
      </c>
      <c r="Z1631" s="35">
        <v>0</v>
      </c>
      <c r="AA1631" s="35">
        <v>0</v>
      </c>
      <c r="AB1631" s="35">
        <v>0</v>
      </c>
      <c r="AC1631" s="35">
        <v>0</v>
      </c>
      <c r="AD1631" s="35">
        <v>0</v>
      </c>
      <c r="AE1631" s="58" t="s">
        <v>5559</v>
      </c>
      <c r="AF1631" s="58"/>
      <c r="AG1631" s="57" t="str" cm="1">
        <f t="array" ref="AG1631">IFERROR(_xlfn.IFS(
AI1631="MPR ISSUE","PDH",
AI1631="BSS Hardware Issue","BSS",
AI1631="Sites strategiques, MLL, Pylone, etc.","ENVTECH",
AI1631="AKTIVCO DEFAUT GE &amp; POWER Cabinet","AKTIVCO",
AI1631="AKTIVCO Coupure ENEO &amp; Baisse de tension","AKTIVCO GRID ONLY",
AI1631="Coupure ENEO &amp; Baisse de tension","IHS GRID ONLY",
AI1631="Defaut GE &amp; POWER Cabinet","IHS",
AI1631="Sharing","Partners",
AI1631="Sites strategiques &amp; DataCenter","SST &amp; DC",
AI1631="Exclu","Exclu",
AI1631="SAT","SAT",
AI1631="SPARE-ISSUE","SPARE-ISSUE",
AI1631="Fiber CAmtel","TRANS_FO_CAMTEL",
AI1631="Fiber AOF","Fiber AOF",
AI1631="Projet OCM (HUAWEI)","TRAVAUX-HUAWEI",
AI1631="Projet OCM (NOKIA)","TRAVAUX-NOKIA",
AI1631="ACCESS-ISSUE","ACCESS-ISSUE",
AI1631="Projet OCM (ZTE, NOKIA, autres projets)","TRAVAUX OCM",
AI1631="No root CAuse","No root cause",
AI1631="ODU HS","PDH",
AI1631="IP &amp; VLAN","PDH",
AI1631="Warehouse HUAWEI","SPARE-ISSUE",
AI1631="SPARE-HS","SPARE-ISSUE",
AI1631="Power Telco","BSS",AI1631="no impacts","no impacts"
),"")</f>
        <v>Exclu</v>
      </c>
      <c r="AH1631" s="57" t="str" cm="1">
        <f t="array" ref="AH1631">IFERROR(_xlfn.IFS(
AI1631="MPR ISSUE","TX ISSUE",
AI1631="BSS Hardware Issue","RAN ISSUE",
AI1631="Sites strategiques, MLL, Pylone, etc.","ENVTECH",
AI1631="AKTIVCO DEFAUT GE &amp; POWER Cabinet","POWER ISSUE",
AI1631="AKTIVCO Coupure ENEO &amp; Baisse de tension","POWER ISSUE",
AI1631="Coupure ENEO &amp; Baisse de tension","POWER ISSUE",
AI1631="Defaut GE &amp; POWER Cabinet","POWER ISSUE",
AI1631="Sharing","POWER ISSUE",
AI1631="Sites strategiques &amp; DataCenter","POWER ISSUE",
AI1631="Exclu","Exclu",
AI1631="SAT","TX ISSUE",
AI1631="SPARE-ISSUE","SPARE-ISSUE",
AI1631="Fiber CAmtel","TX ISSUE",
AI1631="Fiber AOF","TX ISSUE",
AI1631="Projet OCM (HUAWEI)","TRAVAUX-HUAWEI",
AI1631="Projet OCM (NOKIA)","TRAVAUX -NOKIA",
AI1631="ACCESS-ISSUE","ACCESS-ISSUE",
AI1631="Projet OCM (ZTE, NOKIA, autres projets)","TRAVAUX OCM",
AI1631="No root CAuse","No root cause",
AI1631="ODU HS","TX ISSUE",
AI1631="IP &amp; VLAN","TX ISSUE",
AI1631="Warehouse HUAWEI","SPARE-ISSUE",
AI1631="SPARE-HS","SPARE-ISSUE",
AI1631="Power Telco","RAN ISSUE",AI1631="no impacts","no impacts"
),"")</f>
        <v>Exclu</v>
      </c>
      <c r="AI1631" s="85" t="s">
        <v>5559</v>
      </c>
      <c r="AJ1631" s="57" t="str" cm="1">
        <f t="array" ref="AJ1631">IFERROR(_xlfn.IFS(
AI1631="MPR ISSUE","ACTIVE",
AI1631="BSS Hardware Issue","ACTIVE",
AI1631="Sites strategiques, MLL, Pylone, etc.","PASSIVE",
AI1631="AKTIVCO DEFAUT GE &amp; POWER Cabinet","PASSIVE",
AI1631="AKTIVCO Coupure ENEO &amp; Baisse de tension","PASSIVE",
AI1631="Coupure ENEO &amp; Baisse de tension","PASSIVE",
AI1631="Defaut GE &amp; POWER Cabinet","PASSIVE",
AI1631="Sharing","PASSIVE",
AI1631="Sites strategiques &amp; DataCenter","PASSIVE",
AI1631="Exclu","Exclu",
AI1631="SAT","ACTIVE",
AI1631="SPARE-ISSUE","SPARE-ISSUE",
AI1631="Fiber CAmtel","ACTIVE",
AI1631="Fiber AOF","ACTIVE",
AI1631="Projet OCM (HUAWEI)","PLANNED WORKS",
AI1631="Projet OCM (NOKIA)","PLANNED WORKS",
AI1631="ACCESS-ISSUE","ACCESS-ISSUE",
AI1631="Projet OCM (ZTE, NOKIA, autres projets)","PLANNED WORKS",
AI1631="No root CAuse","No root cause",
AI1631="ODU HS","ACTIVE",
AI1631="IP &amp; VLAN","ACTIVE",
AI1631="Warehouse HUAWEI","SPARE-ISSUE",
AI1631="SPARE-HS","SPARE-ISSUE",
AI1631="Power Telco","ACTIVE", AI1631="no impacts","no impacts"
),"")</f>
        <v>Exclu</v>
      </c>
      <c r="AK1631" s="23" t="s">
        <v>5537</v>
      </c>
      <c r="AL1631" s="23" t="str">
        <f t="shared" si="42"/>
        <v>CTR_142</v>
      </c>
      <c r="AN1631" s="9" t="s">
        <v>5537</v>
      </c>
      <c r="AO1631" s="23" t="str">
        <f>_xlfn.XLOOKUP(B1631,'INCIDENT-05-03-2026'!E:E,'INCIDENT-05-03-2026'!F:F,"")</f>
        <v/>
      </c>
      <c r="AP1631" s="7" t="s">
        <v>5537</v>
      </c>
      <c r="AQ1631" s="6"/>
      <c r="AR1631" s="7"/>
      <c r="AS1631" s="3" t="str">
        <f>_xlfn.XLOOKUP(B1631,'[3]tt num | region | site id'!$C:$C,'[3]tt num | region | site id'!$Q:$Q,"")</f>
        <v/>
      </c>
      <c r="AT1631" s="24" t="str">
        <f>_xlfn.XLOOKUP(B1631,'[4]Cells Huawei 03052026 12h'!$B:$B,'[4]Cells Huawei 03052026 12h'!$T:$T,"")</f>
        <v/>
      </c>
      <c r="AU1631" s="24" t="str">
        <f>_xlfn.XLOOKUP(B1631,'[5]cells down 02052026 8h50'!$B:$B,'[5]cells down 02052026 8h50'!$R:$R,"")</f>
        <v/>
      </c>
      <c r="AV1631" s="24" t="str">
        <f>_xlfn.XLOOKUP(B1631,'[5]cells down 02052026 13h50'!$B:$B,'[5]cells down 02052026 13h50'!$R:$R,"")</f>
        <v/>
      </c>
      <c r="AW1631" s="24" t="str">
        <f>_xlfn.XLOOKUP(B1631,'[5]cells down 02052026 13h50'!$B:$B,'[5]cells down 02052026 13h50'!$R:$R,"")</f>
        <v/>
      </c>
      <c r="AX1631" s="24" t="str">
        <f>_xlfn.XLOOKUP(B1631,'[6]cell downs 03052026 8h40 '!$B:$B,'[6]cell downs 03052026 8h40 '!$R:$R,"")</f>
        <v/>
      </c>
      <c r="AY1631" s="24" t="str">
        <f>_xlfn.XLOOKUP(B1631,'[7]ALL SITES DOWN'!$D:$D,'[7]ALL SITES DOWN'!$J:$J,"")</f>
        <v/>
      </c>
      <c r="AZ1631" s="24" t="str">
        <f>_xlfn.XLOOKUP(B1631,'[8]ALL SITES DOWN'!$D:$D,'[8]ALL SITES DOWN'!$J:$J,"")</f>
        <v/>
      </c>
      <c r="BA1631" s="9" t="str">
        <f>_xlfn.XLOOKUP(B1631,[9]sheet1!$AC:$AC,[9]sheet1!$AF:$AF,"")</f>
        <v/>
      </c>
      <c r="BB1631" s="14" t="s">
        <v>5537</v>
      </c>
      <c r="BC1631" s="14" t="s">
        <v>5537</v>
      </c>
      <c r="BD1631" s="14" t="str">
        <f>_xlfn.XLOOKUP(B1631,'[10]cell downs 18042026 17h'!$B:$B,'[10]cell downs 18042026 17h'!$B:$B,"")</f>
        <v/>
      </c>
      <c r="BE1631" s="14" t="str">
        <f>_xlfn.XLOOKUP(B1631,'[11]Cells Huawei 19042026 15h'!$B:$B,'[11]Cells Huawei 19042026 15h'!$B:$B,"")</f>
        <v/>
      </c>
      <c r="BF1631" s="9" t="str">
        <f>_xlfn.XLOOKUP(B1631,'[12]cells down 19042026 9H40'!$B:$B,'[12]cells down 19042026 9H40'!$B:$B,"")</f>
        <v/>
      </c>
      <c r="BG1631" s="9" t="s">
        <v>5537</v>
      </c>
      <c r="BH1631" s="9" t="s">
        <v>12</v>
      </c>
    </row>
    <row r="1632" spans="1:60" s="9" customFormat="1" x14ac:dyDescent="0.3">
      <c r="A1632" s="1" t="s">
        <v>749</v>
      </c>
      <c r="B1632" s="8" t="s">
        <v>750</v>
      </c>
      <c r="C1632" s="3" t="str">
        <f>_xlfn.XLOOKUP(B1632,'[1]daily break down'!$D:$D,'[1]daily break down'!$E:$E,"")</f>
        <v>SUD-OUEST</v>
      </c>
      <c r="D1632" s="1" t="s">
        <v>11</v>
      </c>
      <c r="E1632" s="1" t="s">
        <v>5525</v>
      </c>
      <c r="F1632" s="3" t="s">
        <v>13</v>
      </c>
      <c r="G1632" s="1" t="s">
        <v>78</v>
      </c>
      <c r="H1632" s="41" t="str">
        <f>_xlfn.XLOOKUP(B1632,[2]CALCULATION!$B:$B,[2]CALCULATION!$H:$H,"")</f>
        <v>NOKIA</v>
      </c>
      <c r="I1632" s="34">
        <v>0</v>
      </c>
      <c r="J1632" s="34">
        <v>0</v>
      </c>
      <c r="K1632" s="34">
        <v>0</v>
      </c>
      <c r="L1632" s="34">
        <v>0</v>
      </c>
      <c r="M1632" s="34">
        <v>0</v>
      </c>
      <c r="N1632" s="34">
        <v>0</v>
      </c>
      <c r="O1632" s="34">
        <v>0</v>
      </c>
      <c r="P1632" s="34">
        <v>0</v>
      </c>
      <c r="Q1632" s="34">
        <v>0</v>
      </c>
      <c r="R1632" s="34">
        <v>0</v>
      </c>
      <c r="S1632" s="35">
        <v>0</v>
      </c>
      <c r="T1632" s="35">
        <v>0</v>
      </c>
      <c r="U1632" s="35">
        <v>0</v>
      </c>
      <c r="V1632" s="35">
        <v>0</v>
      </c>
      <c r="W1632" s="35">
        <v>0</v>
      </c>
      <c r="X1632" s="35">
        <v>0</v>
      </c>
      <c r="Y1632" s="35">
        <v>0</v>
      </c>
      <c r="Z1632" s="35">
        <v>0</v>
      </c>
      <c r="AA1632" s="35">
        <v>0</v>
      </c>
      <c r="AB1632" s="35">
        <v>0</v>
      </c>
      <c r="AC1632" s="35">
        <v>0</v>
      </c>
      <c r="AD1632" s="35">
        <v>0</v>
      </c>
      <c r="AE1632" s="58" t="s">
        <v>5603</v>
      </c>
      <c r="AF1632" s="58"/>
      <c r="AG1632" s="57" t="str" cm="1">
        <f t="array" ref="AG1632">IFERROR(_xlfn.IFS(
AI1632="MPR ISSUE","PDH",
AI1632="BSS Hardware Issue","BSS",
AI1632="Sites strategiques, MLL, Pylone, etc.","ENVTECH",
AI1632="AKTIVCO DEFAUT GE &amp; POWER Cabinet","AKTIVCO",
AI1632="AKTIVCO Coupure ENEO &amp; Baisse de tension","AKTIVCO GRID ONLY",
AI1632="Coupure ENEO &amp; Baisse de tension","IHS GRID ONLY",
AI1632="Defaut GE &amp; POWER Cabinet","IHS",
AI1632="Sharing","Partners",
AI1632="Sites strategiques &amp; DataCenter","SST &amp; DC",
AI1632="Exclu","Exclu",
AI1632="SAT","SAT",
AI1632="SPARE-ISSUE","SPARE-ISSUE",
AI1632="Fiber CAmtel","TRANS_FO_CAMTEL",
AI1632="Fiber AOF","Fiber AOF",
AI1632="Projet OCM (HUAWEI)","TRAVAUX-HUAWEI",
AI1632="Projet OCM (NOKIA)","TRAVAUX-NOKIA",
AI1632="ACCESS-ISSUE","ACCESS-ISSUE",
AI1632="Projet OCM (ZTE, NOKIA, autres projets)","TRAVAUX OCM",
AI1632="No root CAuse","No root cause",
AI1632="ODU HS","PDH",
AI1632="IP &amp; VLAN","PDH",
AI1632="Warehouse HUAWEI","SPARE-ISSUE",
AI1632="SPARE-HS","SPARE-ISSUE",
AI1632="Power Telco","BSS",AI1632="no impacts","no impacts"
),"")</f>
        <v>AKTIVCO</v>
      </c>
      <c r="AH1632" s="57" t="str" cm="1">
        <f t="array" ref="AH1632">IFERROR(_xlfn.IFS(
AI1632="MPR ISSUE","TX ISSUE",
AI1632="BSS Hardware Issue","RAN ISSUE",
AI1632="Sites strategiques, MLL, Pylone, etc.","ENVTECH",
AI1632="AKTIVCO DEFAUT GE &amp; POWER Cabinet","POWER ISSUE",
AI1632="AKTIVCO Coupure ENEO &amp; Baisse de tension","POWER ISSUE",
AI1632="Coupure ENEO &amp; Baisse de tension","POWER ISSUE",
AI1632="Defaut GE &amp; POWER Cabinet","POWER ISSUE",
AI1632="Sharing","POWER ISSUE",
AI1632="Sites strategiques &amp; DataCenter","POWER ISSUE",
AI1632="Exclu","Exclu",
AI1632="SAT","TX ISSUE",
AI1632="SPARE-ISSUE","SPARE-ISSUE",
AI1632="Fiber CAmtel","TX ISSUE",
AI1632="Fiber AOF","TX ISSUE",
AI1632="Projet OCM (HUAWEI)","TRAVAUX-HUAWEI",
AI1632="Projet OCM (NOKIA)","TRAVAUX -NOKIA",
AI1632="ACCESS-ISSUE","ACCESS-ISSUE",
AI1632="Projet OCM (ZTE, NOKIA, autres projets)","TRAVAUX OCM",
AI1632="No root CAuse","No root cause",
AI1632="ODU HS","TX ISSUE",
AI1632="IP &amp; VLAN","TX ISSUE",
AI1632="Warehouse HUAWEI","SPARE-ISSUE",
AI1632="SPARE-HS","SPARE-ISSUE",
AI1632="Power Telco","RAN ISSUE",AI1632="no impacts","no impacts"
),"")</f>
        <v>POWER ISSUE</v>
      </c>
      <c r="AI1632" s="85" t="s">
        <v>5325</v>
      </c>
      <c r="AJ1632" s="57" t="str" cm="1">
        <f t="array" ref="AJ1632">IFERROR(_xlfn.IFS(
AI1632="MPR ISSUE","ACTIVE",
AI1632="BSS Hardware Issue","ACTIVE",
AI1632="Sites strategiques, MLL, Pylone, etc.","PASSIVE",
AI1632="AKTIVCO DEFAUT GE &amp; POWER Cabinet","PASSIVE",
AI1632="AKTIVCO Coupure ENEO &amp; Baisse de tension","PASSIVE",
AI1632="Coupure ENEO &amp; Baisse de tension","PASSIVE",
AI1632="Defaut GE &amp; POWER Cabinet","PASSIVE",
AI1632="Sharing","PASSIVE",
AI1632="Sites strategiques &amp; DataCenter","PASSIVE",
AI1632="Exclu","Exclu",
AI1632="SAT","ACTIVE",
AI1632="SPARE-ISSUE","SPARE-ISSUE",
AI1632="Fiber CAmtel","ACTIVE",
AI1632="Fiber AOF","ACTIVE",
AI1632="Projet OCM (HUAWEI)","PLANNED WORKS",
AI1632="Projet OCM (NOKIA)","PLANNED WORKS",
AI1632="ACCESS-ISSUE","ACCESS-ISSUE",
AI1632="Projet OCM (ZTE, NOKIA, autres projets)","PLANNED WORKS",
AI1632="No root CAuse","No root cause",
AI1632="ODU HS","ACTIVE",
AI1632="IP &amp; VLAN","ACTIVE",
AI1632="Warehouse HUAWEI","SPARE-ISSUE",
AI1632="SPARE-HS","SPARE-ISSUE",
AI1632="Power Telco","ACTIVE", AI1632="no impacts","no impacts"
),"")</f>
        <v>PASSIVE</v>
      </c>
      <c r="AK1632" s="23" t="s">
        <v>5745</v>
      </c>
      <c r="AL1632" s="127" t="str">
        <f>IFERROR(MID(AM1632, SEARCH("CTR_", AM1632), 7), IFERROR(MID(AM1632, SEARCH("SUO_", AM1632), 7), IFERROR(MID(AM1632, SEARCH("SUD_", AM1632), 7), IFERROR(MID(AM1632, SEARCH("NRO_", AM1632), 7), IFERROR(MID(AM1632, SEARCH("ADM_", AM1632), 7), IFERROR(MID(AM1632, SEARCH("NRD_", AM1632), 7), IFERROR(MID(AM1632, SEARCH("EXN_", AM1632), 7), IFERROR(MID(AM1632, SEARCH("LIT_", AM1632), 7), IFERROR(MID(AM1632, SEARCH("EST_", AM1632), 7), MID(AM1632, SEARCH("OST_",AM1632), 7))))))))))</f>
        <v>SUO_009</v>
      </c>
      <c r="AM1632" s="9" t="s">
        <v>5937</v>
      </c>
      <c r="AN1632" s="9" t="s">
        <v>5537</v>
      </c>
      <c r="AO1632" s="23" t="str">
        <f>_xlfn.XLOOKUP(B1632,'INCIDENT-05-03-2026'!E:E,'INCIDENT-05-03-2026'!F:F,"")</f>
        <v>(05/03/2026 incident) :impacted by Mamfe_N_SUO_009 , probleme d'energie|| Action : RCA CAMUSAT attendu</v>
      </c>
      <c r="AP1632" s="7" t="s">
        <v>5537</v>
      </c>
      <c r="AQ1632" s="6"/>
      <c r="AR1632" s="7"/>
      <c r="AS1632" s="3" t="str">
        <f>_xlfn.XLOOKUP(B1632,'[3]tt num | region | site id'!$C:$C,'[3]tt num | region | site id'!$Q:$Q,"")</f>
        <v/>
      </c>
      <c r="AT1632" s="24" t="str">
        <f>_xlfn.XLOOKUP(B1632,'[4]Cells Huawei 03052026 12h'!$B:$B,'[4]Cells Huawei 03052026 12h'!$T:$T,"")</f>
        <v/>
      </c>
      <c r="AU1632" s="24" t="str">
        <f>_xlfn.XLOOKUP(B1632,'[5]cells down 02052026 8h50'!$B:$B,'[5]cells down 02052026 8h50'!$R:$R,"")</f>
        <v/>
      </c>
      <c r="AV1632" s="24" t="str">
        <f>_xlfn.XLOOKUP(B1632,'[5]cells down 02052026 13h50'!$B:$B,'[5]cells down 02052026 13h50'!$R:$R,"")</f>
        <v/>
      </c>
      <c r="AW1632" s="24" t="str">
        <f>_xlfn.XLOOKUP(B1632,'[5]cells down 02052026 13h50'!$B:$B,'[5]cells down 02052026 13h50'!$R:$R,"")</f>
        <v/>
      </c>
      <c r="AX1632" s="24" t="str">
        <f>_xlfn.XLOOKUP(B1632,'[6]cell downs 03052026 8h40 '!$B:$B,'[6]cell downs 03052026 8h40 '!$R:$R,"")</f>
        <v/>
      </c>
      <c r="AY1632" s="24" t="str">
        <f>_xlfn.XLOOKUP(B1632,'[7]ALL SITES DOWN'!$D:$D,'[7]ALL SITES DOWN'!$J:$J,"")</f>
        <v>(05/03/2026 com ran 17h): Impacted by SUO_009_H_Mamfe</v>
      </c>
      <c r="AZ1632" s="24" t="str">
        <f>_xlfn.XLOOKUP(B1632,'[8]ALL SITES DOWN'!$D:$D,'[8]ALL SITES DOWN'!$J:$J,"")</f>
        <v/>
      </c>
      <c r="BA1632" s="9" t="str">
        <f>_xlfn.XLOOKUP(B1632,[9]sheet1!$AC:$AC,[9]sheet1!$AF:$AF,"")</f>
        <v/>
      </c>
      <c r="BB1632" s="14" t="s">
        <v>5537</v>
      </c>
      <c r="BC1632" s="14" t="s">
        <v>5537</v>
      </c>
      <c r="BD1632" s="14" t="str">
        <f>_xlfn.XLOOKUP(B1632,'[10]cell downs 18042026 17h'!$B:$B,'[10]cell downs 18042026 17h'!$B:$B,"")</f>
        <v/>
      </c>
      <c r="BE1632" s="14" t="str">
        <f>_xlfn.XLOOKUP(B1632,'[11]Cells Huawei 19042026 15h'!$B:$B,'[11]Cells Huawei 19042026 15h'!$B:$B,"")</f>
        <v>SUO_106</v>
      </c>
      <c r="BF1632" s="9" t="str">
        <f>_xlfn.XLOOKUP(B1632,'[12]cells down 19042026 9H40'!$B:$B,'[12]cells down 19042026 9H40'!$B:$B,"")</f>
        <v/>
      </c>
      <c r="BG1632" s="9" t="s">
        <v>750</v>
      </c>
      <c r="BH1632" s="9" t="s">
        <v>594</v>
      </c>
    </row>
    <row r="1633" spans="1:60" s="9" customFormat="1" x14ac:dyDescent="0.3">
      <c r="A1633" s="1" t="s">
        <v>3086</v>
      </c>
      <c r="B1633" s="8" t="s">
        <v>3930</v>
      </c>
      <c r="C1633" s="3" t="str">
        <f>_xlfn.XLOOKUP(B1633,'[1]daily break down'!$D:$D,'[1]daily break down'!$E:$E,"")</f>
        <v>EXTREME-NORD</v>
      </c>
      <c r="D1633" s="1" t="s">
        <v>11</v>
      </c>
      <c r="E1633" s="1" t="s">
        <v>1303</v>
      </c>
      <c r="F1633" s="3" t="s">
        <v>55</v>
      </c>
      <c r="G1633" s="1" t="s">
        <v>3086</v>
      </c>
      <c r="H1633" s="40" t="str">
        <f>_xlfn.XLOOKUP(B1633,[2]CALCULATION!$B:$B,[2]CALCULATION!$H:$H,"")</f>
        <v>HUAWEI</v>
      </c>
      <c r="I1633" s="34">
        <v>0</v>
      </c>
      <c r="J1633" s="34">
        <v>0</v>
      </c>
      <c r="K1633" s="34">
        <v>0</v>
      </c>
      <c r="L1633" s="34">
        <v>0</v>
      </c>
      <c r="M1633" s="34">
        <v>0</v>
      </c>
      <c r="N1633" s="34">
        <v>0</v>
      </c>
      <c r="O1633" s="34">
        <v>0</v>
      </c>
      <c r="P1633" s="34">
        <v>0</v>
      </c>
      <c r="Q1633" s="34">
        <v>0</v>
      </c>
      <c r="R1633" s="34">
        <v>0</v>
      </c>
      <c r="S1633" s="35">
        <v>0</v>
      </c>
      <c r="T1633" s="35">
        <v>0</v>
      </c>
      <c r="U1633" s="35">
        <v>0</v>
      </c>
      <c r="V1633" s="35">
        <v>0</v>
      </c>
      <c r="W1633" s="35">
        <v>0</v>
      </c>
      <c r="X1633" s="35">
        <v>0</v>
      </c>
      <c r="Y1633" s="35">
        <v>0</v>
      </c>
      <c r="Z1633" s="35">
        <v>0</v>
      </c>
      <c r="AA1633" s="35">
        <v>0</v>
      </c>
      <c r="AB1633" s="35">
        <v>0</v>
      </c>
      <c r="AC1633" s="35">
        <v>0</v>
      </c>
      <c r="AD1633" s="35">
        <v>0</v>
      </c>
      <c r="AE1633" s="58" t="s">
        <v>5603</v>
      </c>
      <c r="AF1633" s="58"/>
      <c r="AG1633" s="57" t="str" cm="1">
        <f t="array" ref="AG1633">IFERROR(_xlfn.IFS(
AI1633="MPR ISSUE","PDH",
AI1633="BSS Hardware Issue","BSS",
AI1633="Sites strategiques, MLL, Pylone, etc.","ENVTECH",
AI1633="AKTIVCO DEFAUT GE &amp; POWER Cabinet","AKTIVCO",
AI1633="AKTIVCO Coupure ENEO &amp; Baisse de tension","AKTIVCO GRID ONLY",
AI1633="Coupure ENEO &amp; Baisse de tension","IHS GRID ONLY",
AI1633="Defaut GE &amp; POWER Cabinet","IHS",
AI1633="Sharing","Partners",
AI1633="Sites strategiques &amp; DataCenter","SST &amp; DC",
AI1633="Exclu","Exclu",
AI1633="SAT","SAT",
AI1633="SPARE-ISSUE","SPARE-ISSUE",
AI1633="Fiber CAmtel","TRANS_FO_CAMTEL",
AI1633="Fiber AOF","Fiber AOF",
AI1633="Projet OCM (HUAWEI)","TRAVAUX-HUAWEI",
AI1633="Projet OCM (NOKIA)","TRAVAUX-NOKIA",
AI1633="ACCESS-ISSUE","ACCESS-ISSUE",
AI1633="Projet OCM (ZTE, NOKIA, autres projets)","TRAVAUX OCM",
AI1633="No root CAuse","No root cause",
AI1633="ODU HS","PDH",
AI1633="IP &amp; VLAN","PDH",
AI1633="Warehouse HUAWEI","SPARE-ISSUE",
AI1633="SPARE-HS","SPARE-ISSUE",
AI1633="Power Telco","BSS",AI1633="no impacts","no impacts"
),"")</f>
        <v>no impacts</v>
      </c>
      <c r="AH1633" s="57" t="str" cm="1">
        <f t="array" ref="AH1633">IFERROR(_xlfn.IFS(
AI1633="MPR ISSUE","TX ISSUE",
AI1633="BSS Hardware Issue","RAN ISSUE",
AI1633="Sites strategiques, MLL, Pylone, etc.","ENVTECH",
AI1633="AKTIVCO DEFAUT GE &amp; POWER Cabinet","POWER ISSUE",
AI1633="AKTIVCO Coupure ENEO &amp; Baisse de tension","POWER ISSUE",
AI1633="Coupure ENEO &amp; Baisse de tension","POWER ISSUE",
AI1633="Defaut GE &amp; POWER Cabinet","POWER ISSUE",
AI1633="Sharing","POWER ISSUE",
AI1633="Sites strategiques &amp; DataCenter","POWER ISSUE",
AI1633="Exclu","Exclu",
AI1633="SAT","TX ISSUE",
AI1633="SPARE-ISSUE","SPARE-ISSUE",
AI1633="Fiber CAmtel","TX ISSUE",
AI1633="Fiber AOF","TX ISSUE",
AI1633="Projet OCM (HUAWEI)","TRAVAUX-HUAWEI",
AI1633="Projet OCM (NOKIA)","TRAVAUX -NOKIA",
AI1633="ACCESS-ISSUE","ACCESS-ISSUE",
AI1633="Projet OCM (ZTE, NOKIA, autres projets)","TRAVAUX OCM",
AI1633="No root CAuse","No root cause",
AI1633="ODU HS","TX ISSUE",
AI1633="IP &amp; VLAN","TX ISSUE",
AI1633="Warehouse HUAWEI","SPARE-ISSUE",
AI1633="SPARE-HS","SPARE-ISSUE",
AI1633="Power Telco","RAN ISSUE",AI1633="no impacts","no impacts"
),"")</f>
        <v>no impacts</v>
      </c>
      <c r="AI1633" s="85" t="s">
        <v>5998</v>
      </c>
      <c r="AJ1633" s="57" t="str" cm="1">
        <f t="array" ref="AJ1633">IFERROR(_xlfn.IFS(
AI1633="MPR ISSUE","ACTIVE",
AI1633="BSS Hardware Issue","ACTIVE",
AI1633="Sites strategiques, MLL, Pylone, etc.","PASSIVE",
AI1633="AKTIVCO DEFAUT GE &amp; POWER Cabinet","PASSIVE",
AI1633="AKTIVCO Coupure ENEO &amp; Baisse de tension","PASSIVE",
AI1633="Coupure ENEO &amp; Baisse de tension","PASSIVE",
AI1633="Defaut GE &amp; POWER Cabinet","PASSIVE",
AI1633="Sharing","PASSIVE",
AI1633="Sites strategiques &amp; DataCenter","PASSIVE",
AI1633="Exclu","Exclu",
AI1633="SAT","ACTIVE",
AI1633="SPARE-ISSUE","SPARE-ISSUE",
AI1633="Fiber CAmtel","ACTIVE",
AI1633="Fiber AOF","ACTIVE",
AI1633="Projet OCM (HUAWEI)","PLANNED WORKS",
AI1633="Projet OCM (NOKIA)","PLANNED WORKS",
AI1633="ACCESS-ISSUE","ACCESS-ISSUE",
AI1633="Projet OCM (ZTE, NOKIA, autres projets)","PLANNED WORKS",
AI1633="No root CAuse","No root cause",
AI1633="ODU HS","ACTIVE",
AI1633="IP &amp; VLAN","ACTIVE",
AI1633="Warehouse HUAWEI","SPARE-ISSUE",
AI1633="SPARE-HS","SPARE-ISSUE",
AI1633="Power Telco","ACTIVE", AI1633="no impacts","no impacts"
),"")</f>
        <v>no impacts</v>
      </c>
      <c r="AK1633" s="23" t="s">
        <v>5537</v>
      </c>
      <c r="AL1633" s="23" t="str">
        <f t="shared" ref="AL1633:AL1664" si="43">B1633</f>
        <v>EXN_075</v>
      </c>
      <c r="AN1633" s="9" t="s">
        <v>5537</v>
      </c>
      <c r="AO1633" s="23" t="str">
        <f>_xlfn.XLOOKUP(B1633,'INCIDENT-05-03-2026'!E:E,'INCIDENT-05-03-2026'!F:F,"")</f>
        <v/>
      </c>
      <c r="AP1633" s="7" t="s">
        <v>5537</v>
      </c>
      <c r="AQ1633" s="6"/>
      <c r="AR1633" s="7"/>
      <c r="AS1633" s="3" t="str">
        <f>_xlfn.XLOOKUP(B1633,'[3]tt num | region | site id'!$C:$C,'[3]tt num | region | site id'!$Q:$Q,"")</f>
        <v/>
      </c>
      <c r="AT1633" s="24" t="str">
        <f>_xlfn.XLOOKUP(B1633,'[4]Cells Huawei 03052026 12h'!$B:$B,'[4]Cells Huawei 03052026 12h'!$T:$T,"")</f>
        <v/>
      </c>
      <c r="AU1633" s="24" t="str">
        <f>_xlfn.XLOOKUP(B1633,'[5]cells down 02052026 8h50'!$B:$B,'[5]cells down 02052026 8h50'!$R:$R,"")</f>
        <v/>
      </c>
      <c r="AV1633" s="24" t="str">
        <f>_xlfn.XLOOKUP(B1633,'[5]cells down 02052026 13h50'!$B:$B,'[5]cells down 02052026 13h50'!$R:$R,"")</f>
        <v/>
      </c>
      <c r="AW1633" s="24" t="str">
        <f>_xlfn.XLOOKUP(B1633,'[5]cells down 02052026 13h50'!$B:$B,'[5]cells down 02052026 13h50'!$R:$R,"")</f>
        <v/>
      </c>
      <c r="AX1633" s="24" t="str">
        <f>_xlfn.XLOOKUP(B1633,'[6]cell downs 03052026 8h40 '!$B:$B,'[6]cell downs 03052026 8h40 '!$R:$R,"")</f>
        <v/>
      </c>
      <c r="AY1633" s="24" t="str">
        <f>_xlfn.XLOOKUP(B1633,'[7]ALL SITES DOWN'!$D:$D,'[7]ALL SITES DOWN'!$J:$J,"")</f>
        <v/>
      </c>
      <c r="AZ1633" s="24" t="str">
        <f>_xlfn.XLOOKUP(B1633,'[8]ALL SITES DOWN'!$D:$D,'[8]ALL SITES DOWN'!$J:$J,"")</f>
        <v/>
      </c>
      <c r="BA1633" s="9" t="str">
        <f>_xlfn.XLOOKUP(B1633,[9]sheet1!$AC:$AC,[9]sheet1!$AF:$AF,"")</f>
        <v/>
      </c>
      <c r="BB1633" s="14" t="s">
        <v>5537</v>
      </c>
      <c r="BC1633" s="14" t="s">
        <v>5537</v>
      </c>
      <c r="BD1633" s="14" t="str">
        <f>_xlfn.XLOOKUP(B1633,'[10]cell downs 18042026 17h'!$B:$B,'[10]cell downs 18042026 17h'!$B:$B,"")</f>
        <v/>
      </c>
      <c r="BE1633" s="14" t="str">
        <f>_xlfn.XLOOKUP(B1633,'[11]Cells Huawei 19042026 15h'!$B:$B,'[11]Cells Huawei 19042026 15h'!$B:$B,"")</f>
        <v/>
      </c>
      <c r="BF1633" s="9" t="str">
        <f>_xlfn.XLOOKUP(B1633,'[12]cells down 19042026 9H40'!$B:$B,'[12]cells down 19042026 9H40'!$B:$B,"")</f>
        <v/>
      </c>
      <c r="BG1633" s="9" t="s">
        <v>3930</v>
      </c>
      <c r="BH1633" s="9" t="s">
        <v>5537</v>
      </c>
    </row>
    <row r="1634" spans="1:60" s="9" customFormat="1" x14ac:dyDescent="0.3">
      <c r="A1634" s="1" t="s">
        <v>3801</v>
      </c>
      <c r="B1634" s="8" t="s">
        <v>3802</v>
      </c>
      <c r="C1634" s="3" t="str">
        <f>_xlfn.XLOOKUP(B1634,'[1]daily break down'!$D:$D,'[1]daily break down'!$E:$E,"")</f>
        <v>EXTREME-NORD</v>
      </c>
      <c r="D1634" s="1" t="s">
        <v>11</v>
      </c>
      <c r="E1634" s="1" t="s">
        <v>66</v>
      </c>
      <c r="F1634" s="3" t="s">
        <v>55</v>
      </c>
      <c r="G1634" s="1" t="s">
        <v>3803</v>
      </c>
      <c r="H1634" s="40" t="str">
        <f>_xlfn.XLOOKUP(B1634,[2]CALCULATION!$B:$B,[2]CALCULATION!$H:$H,"")</f>
        <v>HUAWEI</v>
      </c>
      <c r="I1634" s="34">
        <v>0</v>
      </c>
      <c r="J1634" s="34">
        <v>0</v>
      </c>
      <c r="K1634" s="34">
        <v>0</v>
      </c>
      <c r="L1634" s="34">
        <v>0</v>
      </c>
      <c r="M1634" s="34">
        <v>0</v>
      </c>
      <c r="N1634" s="34">
        <v>0</v>
      </c>
      <c r="O1634" s="34">
        <v>0</v>
      </c>
      <c r="P1634" s="34">
        <v>0</v>
      </c>
      <c r="Q1634" s="34">
        <v>0</v>
      </c>
      <c r="R1634" s="34">
        <v>0</v>
      </c>
      <c r="S1634" s="35">
        <v>0</v>
      </c>
      <c r="T1634" s="35">
        <v>0</v>
      </c>
      <c r="U1634" s="35">
        <v>0</v>
      </c>
      <c r="V1634" s="35">
        <v>0</v>
      </c>
      <c r="W1634" s="35">
        <v>0</v>
      </c>
      <c r="X1634" s="35">
        <v>0</v>
      </c>
      <c r="Y1634" s="35">
        <v>0</v>
      </c>
      <c r="Z1634" s="35">
        <v>0</v>
      </c>
      <c r="AA1634" s="35">
        <v>0</v>
      </c>
      <c r="AB1634" s="35">
        <v>0</v>
      </c>
      <c r="AC1634" s="35">
        <v>0</v>
      </c>
      <c r="AD1634" s="35">
        <v>0</v>
      </c>
      <c r="AE1634" s="58" t="s">
        <v>5603</v>
      </c>
      <c r="AF1634" s="58"/>
      <c r="AG1634" s="57" t="str" cm="1">
        <f t="array" ref="AG1634">IFERROR(_xlfn.IFS(
AI1634="MPR ISSUE","PDH",
AI1634="BSS Hardware Issue","BSS",
AI1634="Sites strategiques, MLL, Pylone, etc.","ENVTECH",
AI1634="AKTIVCO DEFAUT GE &amp; POWER Cabinet","AKTIVCO",
AI1634="AKTIVCO Coupure ENEO &amp; Baisse de tension","AKTIVCO GRID ONLY",
AI1634="Coupure ENEO &amp; Baisse de tension","IHS GRID ONLY",
AI1634="Defaut GE &amp; POWER Cabinet","IHS",
AI1634="Sharing","Partners",
AI1634="Sites strategiques &amp; DataCenter","SST &amp; DC",
AI1634="Exclu","Exclu",
AI1634="SAT","SAT",
AI1634="SPARE-ISSUE","SPARE-ISSUE",
AI1634="Fiber CAmtel","TRANS_FO_CAMTEL",
AI1634="Fiber AOF","Fiber AOF",
AI1634="Projet OCM (HUAWEI)","TRAVAUX-HUAWEI",
AI1634="Projet OCM (NOKIA)","TRAVAUX-NOKIA",
AI1634="ACCESS-ISSUE","ACCESS-ISSUE",
AI1634="Projet OCM (ZTE, NOKIA, autres projets)","TRAVAUX OCM",
AI1634="No root CAuse","No root cause",
AI1634="ODU HS","PDH",
AI1634="IP &amp; VLAN","PDH",
AI1634="Warehouse HUAWEI","SPARE-ISSUE",
AI1634="SPARE-HS","SPARE-ISSUE",
AI1634="Power Telco","BSS",AI1634="no impacts","no impacts"
),"")</f>
        <v>no impacts</v>
      </c>
      <c r="AH1634" s="57" t="str" cm="1">
        <f t="array" ref="AH1634">IFERROR(_xlfn.IFS(
AI1634="MPR ISSUE","TX ISSUE",
AI1634="BSS Hardware Issue","RAN ISSUE",
AI1634="Sites strategiques, MLL, Pylone, etc.","ENVTECH",
AI1634="AKTIVCO DEFAUT GE &amp; POWER Cabinet","POWER ISSUE",
AI1634="AKTIVCO Coupure ENEO &amp; Baisse de tension","POWER ISSUE",
AI1634="Coupure ENEO &amp; Baisse de tension","POWER ISSUE",
AI1634="Defaut GE &amp; POWER Cabinet","POWER ISSUE",
AI1634="Sharing","POWER ISSUE",
AI1634="Sites strategiques &amp; DataCenter","POWER ISSUE",
AI1634="Exclu","Exclu",
AI1634="SAT","TX ISSUE",
AI1634="SPARE-ISSUE","SPARE-ISSUE",
AI1634="Fiber CAmtel","TX ISSUE",
AI1634="Fiber AOF","TX ISSUE",
AI1634="Projet OCM (HUAWEI)","TRAVAUX-HUAWEI",
AI1634="Projet OCM (NOKIA)","TRAVAUX -NOKIA",
AI1634="ACCESS-ISSUE","ACCESS-ISSUE",
AI1634="Projet OCM (ZTE, NOKIA, autres projets)","TRAVAUX OCM",
AI1634="No root CAuse","No root cause",
AI1634="ODU HS","TX ISSUE",
AI1634="IP &amp; VLAN","TX ISSUE",
AI1634="Warehouse HUAWEI","SPARE-ISSUE",
AI1634="SPARE-HS","SPARE-ISSUE",
AI1634="Power Telco","RAN ISSUE",AI1634="no impacts","no impacts"
),"")</f>
        <v>no impacts</v>
      </c>
      <c r="AI1634" s="85" t="s">
        <v>5998</v>
      </c>
      <c r="AJ1634" s="57" t="str" cm="1">
        <f t="array" ref="AJ1634">IFERROR(_xlfn.IFS(
AI1634="MPR ISSUE","ACTIVE",
AI1634="BSS Hardware Issue","ACTIVE",
AI1634="Sites strategiques, MLL, Pylone, etc.","PASSIVE",
AI1634="AKTIVCO DEFAUT GE &amp; POWER Cabinet","PASSIVE",
AI1634="AKTIVCO Coupure ENEO &amp; Baisse de tension","PASSIVE",
AI1634="Coupure ENEO &amp; Baisse de tension","PASSIVE",
AI1634="Defaut GE &amp; POWER Cabinet","PASSIVE",
AI1634="Sharing","PASSIVE",
AI1634="Sites strategiques &amp; DataCenter","PASSIVE",
AI1634="Exclu","Exclu",
AI1634="SAT","ACTIVE",
AI1634="SPARE-ISSUE","SPARE-ISSUE",
AI1634="Fiber CAmtel","ACTIVE",
AI1634="Fiber AOF","ACTIVE",
AI1634="Projet OCM (HUAWEI)","PLANNED WORKS",
AI1634="Projet OCM (NOKIA)","PLANNED WORKS",
AI1634="ACCESS-ISSUE","ACCESS-ISSUE",
AI1634="Projet OCM (ZTE, NOKIA, autres projets)","PLANNED WORKS",
AI1634="No root CAuse","No root cause",
AI1634="ODU HS","ACTIVE",
AI1634="IP &amp; VLAN","ACTIVE",
AI1634="Warehouse HUAWEI","SPARE-ISSUE",
AI1634="SPARE-HS","SPARE-ISSUE",
AI1634="Power Telco","ACTIVE", AI1634="no impacts","no impacts"
),"")</f>
        <v>no impacts</v>
      </c>
      <c r="AK1634" s="23" t="s">
        <v>5537</v>
      </c>
      <c r="AL1634" s="23" t="str">
        <f t="shared" si="43"/>
        <v>EXN_155</v>
      </c>
      <c r="AN1634" s="9" t="s">
        <v>5537</v>
      </c>
      <c r="AO1634" s="23" t="str">
        <f>_xlfn.XLOOKUP(B1634,'INCIDENT-05-03-2026'!E:E,'INCIDENT-05-03-2026'!F:F,"")</f>
        <v/>
      </c>
      <c r="AP1634" s="7" t="s">
        <v>5537</v>
      </c>
      <c r="AQ1634" s="6"/>
      <c r="AR1634" s="7"/>
      <c r="AS1634" s="3" t="str">
        <f>_xlfn.XLOOKUP(B1634,'[3]tt num | region | site id'!$C:$C,'[3]tt num | region | site id'!$Q:$Q,"")</f>
        <v/>
      </c>
      <c r="AT1634" s="24" t="str">
        <f>_xlfn.XLOOKUP(B1634,'[4]Cells Huawei 03052026 12h'!$B:$B,'[4]Cells Huawei 03052026 12h'!$T:$T,"")</f>
        <v/>
      </c>
      <c r="AU1634" s="24" t="str">
        <f>_xlfn.XLOOKUP(B1634,'[5]cells down 02052026 8h50'!$B:$B,'[5]cells down 02052026 8h50'!$R:$R,"")</f>
        <v/>
      </c>
      <c r="AV1634" s="24" t="str">
        <f>_xlfn.XLOOKUP(B1634,'[5]cells down 02052026 13h50'!$B:$B,'[5]cells down 02052026 13h50'!$R:$R,"")</f>
        <v/>
      </c>
      <c r="AW1634" s="24" t="str">
        <f>_xlfn.XLOOKUP(B1634,'[5]cells down 02052026 13h50'!$B:$B,'[5]cells down 02052026 13h50'!$R:$R,"")</f>
        <v/>
      </c>
      <c r="AX1634" s="24" t="str">
        <f>_xlfn.XLOOKUP(B1634,'[6]cell downs 03052026 8h40 '!$B:$B,'[6]cell downs 03052026 8h40 '!$R:$R,"")</f>
        <v/>
      </c>
      <c r="AY1634" s="24" t="str">
        <f>_xlfn.XLOOKUP(B1634,'[7]ALL SITES DOWN'!$D:$D,'[7]ALL SITES DOWN'!$J:$J,"")</f>
        <v/>
      </c>
      <c r="AZ1634" s="24" t="str">
        <f>_xlfn.XLOOKUP(B1634,'[8]ALL SITES DOWN'!$D:$D,'[8]ALL SITES DOWN'!$J:$J,"")</f>
        <v/>
      </c>
      <c r="BA1634" s="9" t="str">
        <f>_xlfn.XLOOKUP(B1634,[9]sheet1!$AC:$AC,[9]sheet1!$AF:$AF,"")</f>
        <v/>
      </c>
      <c r="BB1634" s="14" t="s">
        <v>5537</v>
      </c>
      <c r="BC1634" s="14" t="s">
        <v>5537</v>
      </c>
      <c r="BD1634" s="14" t="str">
        <f>_xlfn.XLOOKUP(B1634,'[10]cell downs 18042026 17h'!$B:$B,'[10]cell downs 18042026 17h'!$B:$B,"")</f>
        <v/>
      </c>
      <c r="BE1634" s="14" t="str">
        <f>_xlfn.XLOOKUP(B1634,'[11]Cells Huawei 19042026 15h'!$B:$B,'[11]Cells Huawei 19042026 15h'!$B:$B,"")</f>
        <v/>
      </c>
      <c r="BF1634" s="9" t="str">
        <f>_xlfn.XLOOKUP(B1634,'[12]cells down 19042026 9H40'!$B:$B,'[12]cells down 19042026 9H40'!$B:$B,"")</f>
        <v/>
      </c>
      <c r="BG1634" s="9" t="s">
        <v>3802</v>
      </c>
      <c r="BH1634" s="9" t="s">
        <v>12</v>
      </c>
    </row>
    <row r="1635" spans="1:60" s="9" customFormat="1" x14ac:dyDescent="0.3">
      <c r="A1635" s="1" t="s">
        <v>4187</v>
      </c>
      <c r="B1635" s="8" t="s">
        <v>4188</v>
      </c>
      <c r="C1635" s="3" t="str">
        <f>_xlfn.XLOOKUP(B1635,'[1]daily break down'!$D:$D,'[1]daily break down'!$E:$E,"")</f>
        <v>CENTRE</v>
      </c>
      <c r="D1635" s="1" t="s">
        <v>21</v>
      </c>
      <c r="E1635" s="1" t="s">
        <v>122</v>
      </c>
      <c r="F1635" s="3" t="s">
        <v>37</v>
      </c>
      <c r="G1635" s="1" t="s">
        <v>1577</v>
      </c>
      <c r="H1635" s="42" t="str">
        <f>_xlfn.XLOOKUP(B1635,[2]CALCULATION!$B:$B,[2]CALCULATION!$H:$H,"")</f>
        <v>ZTE</v>
      </c>
      <c r="I1635" s="34">
        <v>0</v>
      </c>
      <c r="J1635" s="34">
        <v>0</v>
      </c>
      <c r="K1635" s="34">
        <v>0</v>
      </c>
      <c r="L1635" s="34">
        <v>0</v>
      </c>
      <c r="M1635" s="34">
        <v>0</v>
      </c>
      <c r="N1635" s="34">
        <v>0</v>
      </c>
      <c r="O1635" s="34">
        <v>0</v>
      </c>
      <c r="P1635" s="34">
        <v>0</v>
      </c>
      <c r="Q1635" s="34">
        <v>0</v>
      </c>
      <c r="R1635" s="34">
        <v>0</v>
      </c>
      <c r="S1635" s="35">
        <v>0</v>
      </c>
      <c r="T1635" s="35">
        <v>0</v>
      </c>
      <c r="U1635" s="35">
        <v>0</v>
      </c>
      <c r="V1635" s="35">
        <v>0</v>
      </c>
      <c r="W1635" s="35">
        <v>0</v>
      </c>
      <c r="X1635" s="35">
        <v>0</v>
      </c>
      <c r="Y1635" s="35">
        <v>0</v>
      </c>
      <c r="Z1635" s="35">
        <v>0</v>
      </c>
      <c r="AA1635" s="35">
        <v>0</v>
      </c>
      <c r="AB1635" s="35">
        <v>0</v>
      </c>
      <c r="AC1635" s="35">
        <v>0</v>
      </c>
      <c r="AD1635" s="35">
        <v>0</v>
      </c>
      <c r="AE1635" s="58" t="s">
        <v>5559</v>
      </c>
      <c r="AF1635" s="58"/>
      <c r="AG1635" s="57" t="str" cm="1">
        <f t="array" ref="AG1635">IFERROR(_xlfn.IFS(
AI1635="MPR ISSUE","PDH",
AI1635="BSS Hardware Issue","BSS",
AI1635="Sites strategiques, MLL, Pylone, etc.","ENVTECH",
AI1635="AKTIVCO DEFAUT GE &amp; POWER Cabinet","AKTIVCO",
AI1635="AKTIVCO Coupure ENEO &amp; Baisse de tension","AKTIVCO GRID ONLY",
AI1635="Coupure ENEO &amp; Baisse de tension","IHS GRID ONLY",
AI1635="Defaut GE &amp; POWER Cabinet","IHS",
AI1635="Sharing","Partners",
AI1635="Sites strategiques &amp; DataCenter","SST &amp; DC",
AI1635="Exclu","Exclu",
AI1635="SAT","SAT",
AI1635="SPARE-ISSUE","SPARE-ISSUE",
AI1635="Fiber CAmtel","TRANS_FO_CAMTEL",
AI1635="Fiber AOF","Fiber AOF",
AI1635="Projet OCM (HUAWEI)","TRAVAUX-HUAWEI",
AI1635="Projet OCM (NOKIA)","TRAVAUX-NOKIA",
AI1635="ACCESS-ISSUE","ACCESS-ISSUE",
AI1635="Projet OCM (ZTE, NOKIA, autres projets)","TRAVAUX OCM",
AI1635="No root CAuse","No root cause",
AI1635="ODU HS","PDH",
AI1635="IP &amp; VLAN","PDH",
AI1635="Warehouse HUAWEI","SPARE-ISSUE",
AI1635="SPARE-HS","SPARE-ISSUE",
AI1635="Power Telco","BSS",AI1635="no impacts","no impacts"
),"")</f>
        <v>Exclu</v>
      </c>
      <c r="AH1635" s="57" t="str" cm="1">
        <f t="array" ref="AH1635">IFERROR(_xlfn.IFS(
AI1635="MPR ISSUE","TX ISSUE",
AI1635="BSS Hardware Issue","RAN ISSUE",
AI1635="Sites strategiques, MLL, Pylone, etc.","ENVTECH",
AI1635="AKTIVCO DEFAUT GE &amp; POWER Cabinet","POWER ISSUE",
AI1635="AKTIVCO Coupure ENEO &amp; Baisse de tension","POWER ISSUE",
AI1635="Coupure ENEO &amp; Baisse de tension","POWER ISSUE",
AI1635="Defaut GE &amp; POWER Cabinet","POWER ISSUE",
AI1635="Sharing","POWER ISSUE",
AI1635="Sites strategiques &amp; DataCenter","POWER ISSUE",
AI1635="Exclu","Exclu",
AI1635="SAT","TX ISSUE",
AI1635="SPARE-ISSUE","SPARE-ISSUE",
AI1635="Fiber CAmtel","TX ISSUE",
AI1635="Fiber AOF","TX ISSUE",
AI1635="Projet OCM (HUAWEI)","TRAVAUX-HUAWEI",
AI1635="Projet OCM (NOKIA)","TRAVAUX -NOKIA",
AI1635="ACCESS-ISSUE","ACCESS-ISSUE",
AI1635="Projet OCM (ZTE, NOKIA, autres projets)","TRAVAUX OCM",
AI1635="No root CAuse","No root cause",
AI1635="ODU HS","TX ISSUE",
AI1635="IP &amp; VLAN","TX ISSUE",
AI1635="Warehouse HUAWEI","SPARE-ISSUE",
AI1635="SPARE-HS","SPARE-ISSUE",
AI1635="Power Telco","RAN ISSUE",AI1635="no impacts","no impacts"
),"")</f>
        <v>Exclu</v>
      </c>
      <c r="AI1635" s="85" t="s">
        <v>5559</v>
      </c>
      <c r="AJ1635" s="57" t="str" cm="1">
        <f t="array" ref="AJ1635">IFERROR(_xlfn.IFS(
AI1635="MPR ISSUE","ACTIVE",
AI1635="BSS Hardware Issue","ACTIVE",
AI1635="Sites strategiques, MLL, Pylone, etc.","PASSIVE",
AI1635="AKTIVCO DEFAUT GE &amp; POWER Cabinet","PASSIVE",
AI1635="AKTIVCO Coupure ENEO &amp; Baisse de tension","PASSIVE",
AI1635="Coupure ENEO &amp; Baisse de tension","PASSIVE",
AI1635="Defaut GE &amp; POWER Cabinet","PASSIVE",
AI1635="Sharing","PASSIVE",
AI1635="Sites strategiques &amp; DataCenter","PASSIVE",
AI1635="Exclu","Exclu",
AI1635="SAT","ACTIVE",
AI1635="SPARE-ISSUE","SPARE-ISSUE",
AI1635="Fiber CAmtel","ACTIVE",
AI1635="Fiber AOF","ACTIVE",
AI1635="Projet OCM (HUAWEI)","PLANNED WORKS",
AI1635="Projet OCM (NOKIA)","PLANNED WORKS",
AI1635="ACCESS-ISSUE","ACCESS-ISSUE",
AI1635="Projet OCM (ZTE, NOKIA, autres projets)","PLANNED WORKS",
AI1635="No root CAuse","No root cause",
AI1635="ODU HS","ACTIVE",
AI1635="IP &amp; VLAN","ACTIVE",
AI1635="Warehouse HUAWEI","SPARE-ISSUE",
AI1635="SPARE-HS","SPARE-ISSUE",
AI1635="Power Telco","ACTIVE", AI1635="no impacts","no impacts"
),"")</f>
        <v>Exclu</v>
      </c>
      <c r="AK1635" s="23" t="s">
        <v>5537</v>
      </c>
      <c r="AL1635" s="23" t="str">
        <f t="shared" si="43"/>
        <v>CTR_906</v>
      </c>
      <c r="AN1635" s="9" t="s">
        <v>5537</v>
      </c>
      <c r="AO1635" s="23" t="str">
        <f>_xlfn.XLOOKUP(B1635,'INCIDENT-05-03-2026'!E:E,'INCIDENT-05-03-2026'!F:F,"")</f>
        <v/>
      </c>
      <c r="AP1635" s="7" t="s">
        <v>5537</v>
      </c>
      <c r="AQ1635" s="6"/>
      <c r="AR1635" s="7"/>
      <c r="AS1635" s="3" t="str">
        <f>_xlfn.XLOOKUP(B1635,'[3]tt num | region | site id'!$C:$C,'[3]tt num | region | site id'!$Q:$Q,"")</f>
        <v/>
      </c>
      <c r="AT1635" s="24" t="str">
        <f>_xlfn.XLOOKUP(B1635,'[4]Cells Huawei 03052026 12h'!$B:$B,'[4]Cells Huawei 03052026 12h'!$T:$T,"")</f>
        <v/>
      </c>
      <c r="AU1635" s="24" t="str">
        <f>_xlfn.XLOOKUP(B1635,'[5]cells down 02052026 8h50'!$B:$B,'[5]cells down 02052026 8h50'!$R:$R,"")</f>
        <v/>
      </c>
      <c r="AV1635" s="24" t="str">
        <f>_xlfn.XLOOKUP(B1635,'[5]cells down 02052026 13h50'!$B:$B,'[5]cells down 02052026 13h50'!$R:$R,"")</f>
        <v/>
      </c>
      <c r="AW1635" s="24" t="str">
        <f>_xlfn.XLOOKUP(B1635,'[5]cells down 02052026 13h50'!$B:$B,'[5]cells down 02052026 13h50'!$R:$R,"")</f>
        <v/>
      </c>
      <c r="AX1635" s="24" t="str">
        <f>_xlfn.XLOOKUP(B1635,'[6]cell downs 03052026 8h40 '!$B:$B,'[6]cell downs 03052026 8h40 '!$R:$R,"")</f>
        <v/>
      </c>
      <c r="AY1635" s="24" t="str">
        <f>_xlfn.XLOOKUP(B1635,'[7]ALL SITES DOWN'!$D:$D,'[7]ALL SITES DOWN'!$J:$J,"")</f>
        <v/>
      </c>
      <c r="AZ1635" s="24" t="str">
        <f>_xlfn.XLOOKUP(B1635,'[8]ALL SITES DOWN'!$D:$D,'[8]ALL SITES DOWN'!$J:$J,"")</f>
        <v/>
      </c>
      <c r="BA1635" s="9" t="str">
        <f>_xlfn.XLOOKUP(B1635,[9]sheet1!$AC:$AC,[9]sheet1!$AF:$AF,"")</f>
        <v/>
      </c>
      <c r="BB1635" s="14" t="s">
        <v>5537</v>
      </c>
      <c r="BC1635" s="14" t="s">
        <v>5537</v>
      </c>
      <c r="BD1635" s="14" t="str">
        <f>_xlfn.XLOOKUP(B1635,'[10]cell downs 18042026 17h'!$B:$B,'[10]cell downs 18042026 17h'!$B:$B,"")</f>
        <v/>
      </c>
      <c r="BE1635" s="14" t="str">
        <f>_xlfn.XLOOKUP(B1635,'[11]Cells Huawei 19042026 15h'!$B:$B,'[11]Cells Huawei 19042026 15h'!$B:$B,"")</f>
        <v/>
      </c>
      <c r="BF1635" s="9" t="str">
        <f>_xlfn.XLOOKUP(B1635,'[12]cells down 19042026 9H40'!$B:$B,'[12]cells down 19042026 9H40'!$B:$B,"")</f>
        <v/>
      </c>
      <c r="BG1635" s="9" t="s">
        <v>5537</v>
      </c>
      <c r="BH1635" s="9" t="s">
        <v>237</v>
      </c>
    </row>
    <row r="1636" spans="1:60" s="9" customFormat="1" x14ac:dyDescent="0.3">
      <c r="A1636" s="1" t="s">
        <v>958</v>
      </c>
      <c r="B1636" s="8" t="s">
        <v>959</v>
      </c>
      <c r="C1636" s="3" t="str">
        <f>_xlfn.XLOOKUP(B1636,'[1]daily break down'!$D:$D,'[1]daily break down'!$E:$E,"")</f>
        <v>Garoua</v>
      </c>
      <c r="D1636" s="1" t="s">
        <v>11</v>
      </c>
      <c r="E1636" s="1" t="s">
        <v>12</v>
      </c>
      <c r="F1636" s="3" t="s">
        <v>23</v>
      </c>
      <c r="G1636" s="1" t="s">
        <v>24</v>
      </c>
      <c r="H1636" s="40" t="str">
        <f>_xlfn.XLOOKUP(B1636,[2]CALCULATION!$B:$B,[2]CALCULATION!$H:$H,"")</f>
        <v>Huawei</v>
      </c>
      <c r="I1636" s="34">
        <v>0</v>
      </c>
      <c r="J1636" s="34">
        <v>0</v>
      </c>
      <c r="K1636" s="34">
        <v>0.94445657229770019</v>
      </c>
      <c r="L1636" s="34">
        <v>0</v>
      </c>
      <c r="M1636" s="34">
        <v>0</v>
      </c>
      <c r="N1636" s="34">
        <v>0</v>
      </c>
      <c r="O1636" s="34">
        <v>0</v>
      </c>
      <c r="P1636" s="34">
        <v>0</v>
      </c>
      <c r="Q1636" s="34">
        <v>0</v>
      </c>
      <c r="R1636" s="34">
        <v>6.97173211427006E-2</v>
      </c>
      <c r="S1636" s="35">
        <v>1.4040130353020404</v>
      </c>
      <c r="T1636" s="35">
        <v>0</v>
      </c>
      <c r="U1636" s="35">
        <v>0</v>
      </c>
      <c r="V1636" s="35">
        <v>0</v>
      </c>
      <c r="W1636" s="35">
        <v>0</v>
      </c>
      <c r="X1636" s="35">
        <v>0</v>
      </c>
      <c r="Y1636" s="35">
        <v>0</v>
      </c>
      <c r="Z1636" s="35">
        <v>0.14669351916058135</v>
      </c>
      <c r="AA1636" s="35">
        <v>0</v>
      </c>
      <c r="AB1636" s="35">
        <v>0</v>
      </c>
      <c r="AC1636" s="35">
        <v>0</v>
      </c>
      <c r="AD1636" s="35">
        <v>0</v>
      </c>
      <c r="AE1636" s="58" t="s">
        <v>5560</v>
      </c>
      <c r="AF1636" s="58"/>
      <c r="AG1636" s="57" t="str" cm="1">
        <f t="array" ref="AG1636">IFERROR(_xlfn.IFS(
AI1636="MPR ISSUE","PDH",
AI1636="BSS Hardware Issue","BSS",
AI1636="Sites strategiques, MLL, Pylone, etc.","ENVTECH",
AI1636="AKTIVCO DEFAUT GE &amp; POWER Cabinet","AKTIVCO",
AI1636="AKTIVCO Coupure ENEO &amp; Baisse de tension","AKTIVCO GRID ONLY",
AI1636="Coupure ENEO &amp; Baisse de tension","IHS GRID ONLY",
AI1636="Defaut GE &amp; POWER Cabinet","IHS",
AI1636="Sharing","Partners",
AI1636="Sites strategiques &amp; DataCenter","SST &amp; DC",
AI1636="Exclu","Exclu",
AI1636="SAT","SAT",
AI1636="SPARE-ISSUE","SPARE-ISSUE",
AI1636="Fiber CAmtel","TRANS_FO_CAMTEL",
AI1636="Fiber AOF","Fiber AOF",
AI1636="Projet OCM (HUAWEI)","TRAVAUX-HUAWEI",
AI1636="Projet OCM (NOKIA)","TRAVAUX-NOKIA",
AI1636="ACCESS-ISSUE","ACCESS-ISSUE",
AI1636="Projet OCM (ZTE, NOKIA, autres projets)","TRAVAUX OCM",
AI1636="No root CAuse","No root cause",
AI1636="ODU HS","PDH",
AI1636="IP &amp; VLAN","PDH",
AI1636="Warehouse HUAWEI","SPARE-ISSUE",
AI1636="SPARE-HS","SPARE-ISSUE",
AI1636="Power Telco","BSS",AI1636="no impacts","no impacts"
),"")</f>
        <v>no impacts</v>
      </c>
      <c r="AH1636" s="57" t="str" cm="1">
        <f t="array" ref="AH1636">IFERROR(_xlfn.IFS(
AI1636="MPR ISSUE","TX ISSUE",
AI1636="BSS Hardware Issue","RAN ISSUE",
AI1636="Sites strategiques, MLL, Pylone, etc.","ENVTECH",
AI1636="AKTIVCO DEFAUT GE &amp; POWER Cabinet","POWER ISSUE",
AI1636="AKTIVCO Coupure ENEO &amp; Baisse de tension","POWER ISSUE",
AI1636="Coupure ENEO &amp; Baisse de tension","POWER ISSUE",
AI1636="Defaut GE &amp; POWER Cabinet","POWER ISSUE",
AI1636="Sharing","POWER ISSUE",
AI1636="Sites strategiques &amp; DataCenter","POWER ISSUE",
AI1636="Exclu","Exclu",
AI1636="SAT","TX ISSUE",
AI1636="SPARE-ISSUE","SPARE-ISSUE",
AI1636="Fiber CAmtel","TX ISSUE",
AI1636="Fiber AOF","TX ISSUE",
AI1636="Projet OCM (HUAWEI)","TRAVAUX-HUAWEI",
AI1636="Projet OCM (NOKIA)","TRAVAUX -NOKIA",
AI1636="ACCESS-ISSUE","ACCESS-ISSUE",
AI1636="Projet OCM (ZTE, NOKIA, autres projets)","TRAVAUX OCM",
AI1636="No root CAuse","No root cause",
AI1636="ODU HS","TX ISSUE",
AI1636="IP &amp; VLAN","TX ISSUE",
AI1636="Warehouse HUAWEI","SPARE-ISSUE",
AI1636="SPARE-HS","SPARE-ISSUE",
AI1636="Power Telco","RAN ISSUE",AI1636="no impacts","no impacts"
),"")</f>
        <v>no impacts</v>
      </c>
      <c r="AI1636" s="85" t="s">
        <v>5998</v>
      </c>
      <c r="AJ1636" s="57" t="str" cm="1">
        <f t="array" ref="AJ1636">IFERROR(_xlfn.IFS(
AI1636="MPR ISSUE","ACTIVE",
AI1636="BSS Hardware Issue","ACTIVE",
AI1636="Sites strategiques, MLL, Pylone, etc.","PASSIVE",
AI1636="AKTIVCO DEFAUT GE &amp; POWER Cabinet","PASSIVE",
AI1636="AKTIVCO Coupure ENEO &amp; Baisse de tension","PASSIVE",
AI1636="Coupure ENEO &amp; Baisse de tension","PASSIVE",
AI1636="Defaut GE &amp; POWER Cabinet","PASSIVE",
AI1636="Sharing","PASSIVE",
AI1636="Sites strategiques &amp; DataCenter","PASSIVE",
AI1636="Exclu","Exclu",
AI1636="SAT","ACTIVE",
AI1636="SPARE-ISSUE","SPARE-ISSUE",
AI1636="Fiber CAmtel","ACTIVE",
AI1636="Fiber AOF","ACTIVE",
AI1636="Projet OCM (HUAWEI)","PLANNED WORKS",
AI1636="Projet OCM (NOKIA)","PLANNED WORKS",
AI1636="ACCESS-ISSUE","ACCESS-ISSUE",
AI1636="Projet OCM (ZTE, NOKIA, autres projets)","PLANNED WORKS",
AI1636="No root CAuse","No root cause",
AI1636="ODU HS","ACTIVE",
AI1636="IP &amp; VLAN","ACTIVE",
AI1636="Warehouse HUAWEI","SPARE-ISSUE",
AI1636="SPARE-HS","SPARE-ISSUE",
AI1636="Power Telco","ACTIVE", AI1636="no impacts","no impacts"
),"")</f>
        <v>no impacts</v>
      </c>
      <c r="AK1636" s="23" t="s">
        <v>5537</v>
      </c>
      <c r="AL1636" s="23" t="str">
        <f t="shared" si="43"/>
        <v>NRD_053</v>
      </c>
      <c r="AN1636" s="9" t="s">
        <v>5537</v>
      </c>
      <c r="AO1636" s="23" t="str">
        <f>_xlfn.XLOOKUP(B1636,'INCIDENT-05-03-2026'!E:E,'INCIDENT-05-03-2026'!F:F,"")</f>
        <v/>
      </c>
      <c r="AP1636" s="7" t="s">
        <v>5537</v>
      </c>
      <c r="AQ1636" s="6"/>
      <c r="AR1636" s="7"/>
      <c r="AS1636" s="3" t="str">
        <f>_xlfn.XLOOKUP(B1636,'[3]tt num | region | site id'!$C:$C,'[3]tt num | region | site id'!$Q:$Q,"")</f>
        <v/>
      </c>
      <c r="AT1636" s="24" t="str">
        <f>_xlfn.XLOOKUP(B1636,'[4]Cells Huawei 03052026 12h'!$B:$B,'[4]Cells Huawei 03052026 12h'!$T:$T,"")</f>
        <v/>
      </c>
      <c r="AU1636" s="24" t="str">
        <f>_xlfn.XLOOKUP(B1636,'[5]cells down 02052026 8h50'!$B:$B,'[5]cells down 02052026 8h50'!$R:$R,"")</f>
        <v/>
      </c>
      <c r="AV1636" s="24" t="str">
        <f>_xlfn.XLOOKUP(B1636,'[5]cells down 02052026 13h50'!$B:$B,'[5]cells down 02052026 13h50'!$R:$R,"")</f>
        <v/>
      </c>
      <c r="AW1636" s="24" t="str">
        <f>_xlfn.XLOOKUP(B1636,'[5]cells down 02052026 13h50'!$B:$B,'[5]cells down 02052026 13h50'!$R:$R,"")</f>
        <v/>
      </c>
      <c r="AX1636" s="24" t="str">
        <f>_xlfn.XLOOKUP(B1636,'[6]cell downs 03052026 8h40 '!$B:$B,'[6]cell downs 03052026 8h40 '!$R:$R,"")</f>
        <v/>
      </c>
      <c r="AY1636" s="24" t="str">
        <f>_xlfn.XLOOKUP(B1636,'[7]ALL SITES DOWN'!$D:$D,'[7]ALL SITES DOWN'!$J:$J,"")</f>
        <v/>
      </c>
      <c r="AZ1636" s="24" t="str">
        <f>_xlfn.XLOOKUP(B1636,'[8]ALL SITES DOWN'!$D:$D,'[8]ALL SITES DOWN'!$J:$J,"")</f>
        <v/>
      </c>
      <c r="BA1636" s="9" t="str">
        <f>_xlfn.XLOOKUP(B1636,[9]sheet1!$AC:$AC,[9]sheet1!$AF:$AF,"")</f>
        <v/>
      </c>
      <c r="BB1636" s="14" t="s">
        <v>5537</v>
      </c>
      <c r="BC1636" s="14" t="s">
        <v>5537</v>
      </c>
      <c r="BD1636" s="14" t="str">
        <f>_xlfn.XLOOKUP(B1636,'[10]cell downs 18042026 17h'!$B:$B,'[10]cell downs 18042026 17h'!$B:$B,"")</f>
        <v/>
      </c>
      <c r="BE1636" s="14" t="str">
        <f>_xlfn.XLOOKUP(B1636,'[11]Cells Huawei 19042026 15h'!$B:$B,'[11]Cells Huawei 19042026 15h'!$B:$B,"")</f>
        <v/>
      </c>
      <c r="BF1636" s="9" t="str">
        <f>_xlfn.XLOOKUP(B1636,'[12]cells down 19042026 9H40'!$B:$B,'[12]cells down 19042026 9H40'!$B:$B,"")</f>
        <v/>
      </c>
      <c r="BG1636" s="9" t="s">
        <v>959</v>
      </c>
      <c r="BH1636" s="9" t="s">
        <v>318</v>
      </c>
    </row>
    <row r="1637" spans="1:60" s="9" customFormat="1" x14ac:dyDescent="0.3">
      <c r="A1637" s="1" t="s">
        <v>1845</v>
      </c>
      <c r="B1637" s="8" t="s">
        <v>1846</v>
      </c>
      <c r="C1637" s="3" t="str">
        <f>_xlfn.XLOOKUP(B1637,'[1]daily break down'!$D:$D,'[1]daily break down'!$E:$E,"")</f>
        <v>Douala</v>
      </c>
      <c r="D1637" s="1" t="s">
        <v>11</v>
      </c>
      <c r="E1637" s="1" t="s">
        <v>12</v>
      </c>
      <c r="F1637" s="3" t="s">
        <v>31</v>
      </c>
      <c r="G1637" s="1" t="s">
        <v>32</v>
      </c>
      <c r="H1637" s="42" t="str">
        <f>_xlfn.XLOOKUP(B1637,[2]CALCULATION!$B:$B,[2]CALCULATION!$H:$H,"")</f>
        <v>ZTE</v>
      </c>
      <c r="I1637" s="34">
        <v>0</v>
      </c>
      <c r="J1637" s="34">
        <v>0</v>
      </c>
      <c r="K1637" s="34">
        <v>0</v>
      </c>
      <c r="L1637" s="34">
        <v>0</v>
      </c>
      <c r="M1637" s="34">
        <v>0</v>
      </c>
      <c r="N1637" s="34">
        <v>0</v>
      </c>
      <c r="O1637" s="34">
        <v>0</v>
      </c>
      <c r="P1637" s="34">
        <v>0</v>
      </c>
      <c r="Q1637" s="34">
        <v>5.3173502495484168</v>
      </c>
      <c r="R1637" s="34">
        <v>1.579242679770456</v>
      </c>
      <c r="S1637" s="35">
        <v>1.1143891985058487</v>
      </c>
      <c r="T1637" s="35">
        <v>0</v>
      </c>
      <c r="U1637" s="35">
        <v>0</v>
      </c>
      <c r="V1637" s="35">
        <v>0</v>
      </c>
      <c r="W1637" s="35">
        <v>0</v>
      </c>
      <c r="X1637" s="35">
        <v>0</v>
      </c>
      <c r="Y1637" s="35">
        <v>0</v>
      </c>
      <c r="Z1637" s="35">
        <v>0</v>
      </c>
      <c r="AA1637" s="35">
        <v>0</v>
      </c>
      <c r="AB1637" s="35">
        <v>0</v>
      </c>
      <c r="AC1637" s="35">
        <v>0</v>
      </c>
      <c r="AD1637" s="35">
        <v>0</v>
      </c>
      <c r="AE1637" s="58" t="s">
        <v>5560</v>
      </c>
      <c r="AF1637" s="58"/>
      <c r="AG1637" s="57" t="str" cm="1">
        <f t="array" ref="AG1637">IFERROR(_xlfn.IFS(
AI1637="MPR ISSUE","PDH",
AI1637="BSS Hardware Issue","BSS",
AI1637="Sites strategiques, MLL, Pylone, etc.","ENVTECH",
AI1637="AKTIVCO DEFAUT GE &amp; POWER Cabinet","AKTIVCO",
AI1637="AKTIVCO Coupure ENEO &amp; Baisse de tension","AKTIVCO GRID ONLY",
AI1637="Coupure ENEO &amp; Baisse de tension","IHS GRID ONLY",
AI1637="Defaut GE &amp; POWER Cabinet","IHS",
AI1637="Sharing","Partners",
AI1637="Sites strategiques &amp; DataCenter","SST &amp; DC",
AI1637="Exclu","Exclu",
AI1637="SAT","SAT",
AI1637="SPARE-ISSUE","SPARE-ISSUE",
AI1637="Fiber CAmtel","TRANS_FO_CAMTEL",
AI1637="Fiber AOF","Fiber AOF",
AI1637="Projet OCM (HUAWEI)","TRAVAUX-HUAWEI",
AI1637="Projet OCM (NOKIA)","TRAVAUX-NOKIA",
AI1637="ACCESS-ISSUE","ACCESS-ISSUE",
AI1637="Projet OCM (ZTE, NOKIA, autres projets)","TRAVAUX OCM",
AI1637="No root CAuse","No root cause",
AI1637="ODU HS","PDH",
AI1637="IP &amp; VLAN","PDH",
AI1637="Warehouse HUAWEI","SPARE-ISSUE",
AI1637="SPARE-HS","SPARE-ISSUE",
AI1637="Power Telco","BSS",AI1637="no impacts","no impacts"
),"")</f>
        <v>no impacts</v>
      </c>
      <c r="AH1637" s="57" t="str" cm="1">
        <f t="array" ref="AH1637">IFERROR(_xlfn.IFS(
AI1637="MPR ISSUE","TX ISSUE",
AI1637="BSS Hardware Issue","RAN ISSUE",
AI1637="Sites strategiques, MLL, Pylone, etc.","ENVTECH",
AI1637="AKTIVCO DEFAUT GE &amp; POWER Cabinet","POWER ISSUE",
AI1637="AKTIVCO Coupure ENEO &amp; Baisse de tension","POWER ISSUE",
AI1637="Coupure ENEO &amp; Baisse de tension","POWER ISSUE",
AI1637="Defaut GE &amp; POWER Cabinet","POWER ISSUE",
AI1637="Sharing","POWER ISSUE",
AI1637="Sites strategiques &amp; DataCenter","POWER ISSUE",
AI1637="Exclu","Exclu",
AI1637="SAT","TX ISSUE",
AI1637="SPARE-ISSUE","SPARE-ISSUE",
AI1637="Fiber CAmtel","TX ISSUE",
AI1637="Fiber AOF","TX ISSUE",
AI1637="Projet OCM (HUAWEI)","TRAVAUX-HUAWEI",
AI1637="Projet OCM (NOKIA)","TRAVAUX -NOKIA",
AI1637="ACCESS-ISSUE","ACCESS-ISSUE",
AI1637="Projet OCM (ZTE, NOKIA, autres projets)","TRAVAUX OCM",
AI1637="No root CAuse","No root cause",
AI1637="ODU HS","TX ISSUE",
AI1637="IP &amp; VLAN","TX ISSUE",
AI1637="Warehouse HUAWEI","SPARE-ISSUE",
AI1637="SPARE-HS","SPARE-ISSUE",
AI1637="Power Telco","RAN ISSUE",AI1637="no impacts","no impacts"
),"")</f>
        <v>no impacts</v>
      </c>
      <c r="AI1637" s="85" t="s">
        <v>5998</v>
      </c>
      <c r="AJ1637" s="57" t="str" cm="1">
        <f t="array" ref="AJ1637">IFERROR(_xlfn.IFS(
AI1637="MPR ISSUE","ACTIVE",
AI1637="BSS Hardware Issue","ACTIVE",
AI1637="Sites strategiques, MLL, Pylone, etc.","PASSIVE",
AI1637="AKTIVCO DEFAUT GE &amp; POWER Cabinet","PASSIVE",
AI1637="AKTIVCO Coupure ENEO &amp; Baisse de tension","PASSIVE",
AI1637="Coupure ENEO &amp; Baisse de tension","PASSIVE",
AI1637="Defaut GE &amp; POWER Cabinet","PASSIVE",
AI1637="Sharing","PASSIVE",
AI1637="Sites strategiques &amp; DataCenter","PASSIVE",
AI1637="Exclu","Exclu",
AI1637="SAT","ACTIVE",
AI1637="SPARE-ISSUE","SPARE-ISSUE",
AI1637="Fiber CAmtel","ACTIVE",
AI1637="Fiber AOF","ACTIVE",
AI1637="Projet OCM (HUAWEI)","PLANNED WORKS",
AI1637="Projet OCM (NOKIA)","PLANNED WORKS",
AI1637="ACCESS-ISSUE","ACCESS-ISSUE",
AI1637="Projet OCM (ZTE, NOKIA, autres projets)","PLANNED WORKS",
AI1637="No root CAuse","No root cause",
AI1637="ODU HS","ACTIVE",
AI1637="IP &amp; VLAN","ACTIVE",
AI1637="Warehouse HUAWEI","SPARE-ISSUE",
AI1637="SPARE-HS","SPARE-ISSUE",
AI1637="Power Telco","ACTIVE", AI1637="no impacts","no impacts"
),"")</f>
        <v>no impacts</v>
      </c>
      <c r="AK1637" s="23" t="s">
        <v>5537</v>
      </c>
      <c r="AL1637" s="23" t="str">
        <f t="shared" si="43"/>
        <v>LIT_129</v>
      </c>
      <c r="AN1637" s="9" t="s">
        <v>5537</v>
      </c>
      <c r="AO1637" s="23" t="str">
        <f>_xlfn.XLOOKUP(B1637,'INCIDENT-05-03-2026'!E:E,'INCIDENT-05-03-2026'!F:F,"")</f>
        <v/>
      </c>
      <c r="AP1637" s="7" t="s">
        <v>5537</v>
      </c>
      <c r="AQ1637" s="6"/>
      <c r="AR1637" s="7"/>
      <c r="AS1637" s="3" t="str">
        <f>_xlfn.XLOOKUP(B1637,'[3]tt num | region | site id'!$C:$C,'[3]tt num | region | site id'!$Q:$Q,"")</f>
        <v/>
      </c>
      <c r="AT1637" s="24" t="str">
        <f>_xlfn.XLOOKUP(B1637,'[4]Cells Huawei 03052026 12h'!$B:$B,'[4]Cells Huawei 03052026 12h'!$T:$T,"")</f>
        <v/>
      </c>
      <c r="AU1637" s="24" t="str">
        <f>_xlfn.XLOOKUP(B1637,'[5]cells down 02052026 8h50'!$B:$B,'[5]cells down 02052026 8h50'!$R:$R,"")</f>
        <v/>
      </c>
      <c r="AV1637" s="24" t="str">
        <f>_xlfn.XLOOKUP(B1637,'[5]cells down 02052026 13h50'!$B:$B,'[5]cells down 02052026 13h50'!$R:$R,"")</f>
        <v/>
      </c>
      <c r="AW1637" s="24" t="str">
        <f>_xlfn.XLOOKUP(B1637,'[5]cells down 02052026 13h50'!$B:$B,'[5]cells down 02052026 13h50'!$R:$R,"")</f>
        <v/>
      </c>
      <c r="AX1637" s="24" t="str">
        <f>_xlfn.XLOOKUP(B1637,'[6]cell downs 03052026 8h40 '!$B:$B,'[6]cell downs 03052026 8h40 '!$R:$R,"")</f>
        <v/>
      </c>
      <c r="AY1637" s="24" t="str">
        <f>_xlfn.XLOOKUP(B1637,'[7]ALL SITES DOWN'!$D:$D,'[7]ALL SITES DOWN'!$J:$J,"")</f>
        <v/>
      </c>
      <c r="AZ1637" s="24" t="str">
        <f>_xlfn.XLOOKUP(B1637,'[8]ALL SITES DOWN'!$D:$D,'[8]ALL SITES DOWN'!$J:$J,"")</f>
        <v/>
      </c>
      <c r="BA1637" s="9" t="str">
        <f>_xlfn.XLOOKUP(B1637,[9]sheet1!$AC:$AC,[9]sheet1!$AF:$AF,"")</f>
        <v/>
      </c>
      <c r="BB1637" s="14" t="s">
        <v>5537</v>
      </c>
      <c r="BC1637" s="14" t="s">
        <v>5537</v>
      </c>
      <c r="BD1637" s="14" t="str">
        <f>_xlfn.XLOOKUP(B1637,'[10]cell downs 18042026 17h'!$B:$B,'[10]cell downs 18042026 17h'!$B:$B,"")</f>
        <v/>
      </c>
      <c r="BE1637" s="14" t="str">
        <f>_xlfn.XLOOKUP(B1637,'[11]Cells Huawei 19042026 15h'!$B:$B,'[11]Cells Huawei 19042026 15h'!$B:$B,"")</f>
        <v/>
      </c>
      <c r="BF1637" s="9" t="str">
        <f>_xlfn.XLOOKUP(B1637,'[12]cells down 19042026 9H40'!$B:$B,'[12]cells down 19042026 9H40'!$B:$B,"")</f>
        <v/>
      </c>
      <c r="BG1637" s="9" t="s">
        <v>1846</v>
      </c>
      <c r="BH1637" s="9" t="s">
        <v>1129</v>
      </c>
    </row>
    <row r="1638" spans="1:60" s="9" customFormat="1" x14ac:dyDescent="0.3">
      <c r="A1638" s="1" t="s">
        <v>1596</v>
      </c>
      <c r="B1638" s="8" t="s">
        <v>1597</v>
      </c>
      <c r="C1638" s="3" t="str">
        <f>_xlfn.XLOOKUP(B1638,'[1]daily break down'!$D:$D,'[1]daily break down'!$E:$E,"")</f>
        <v>NORD-OUEST</v>
      </c>
      <c r="D1638" s="1" t="s">
        <v>11</v>
      </c>
      <c r="E1638" s="1" t="s">
        <v>12</v>
      </c>
      <c r="F1638" s="3" t="s">
        <v>51</v>
      </c>
      <c r="G1638" s="1" t="s">
        <v>52</v>
      </c>
      <c r="H1638" s="40" t="str">
        <f>_xlfn.XLOOKUP(B1638,[2]CALCULATION!$B:$B,[2]CALCULATION!$H:$H,"")</f>
        <v>Huawei</v>
      </c>
      <c r="I1638" s="34">
        <v>7.9385717098560917</v>
      </c>
      <c r="J1638" s="34">
        <v>4.2600868068931863</v>
      </c>
      <c r="K1638" s="34">
        <v>10.327045398121752</v>
      </c>
      <c r="L1638" s="34">
        <v>24.11382846364355</v>
      </c>
      <c r="M1638" s="34">
        <v>9.7040661124951146</v>
      </c>
      <c r="N1638" s="34">
        <v>0</v>
      </c>
      <c r="O1638" s="34">
        <v>0</v>
      </c>
      <c r="P1638" s="34">
        <v>1.7002536861539868</v>
      </c>
      <c r="Q1638" s="34">
        <v>15.129746627743394</v>
      </c>
      <c r="R1638" s="34">
        <v>0.90992786067522169</v>
      </c>
      <c r="S1638" s="35">
        <v>1.0469726024660919</v>
      </c>
      <c r="T1638" s="35">
        <v>0</v>
      </c>
      <c r="U1638" s="35">
        <v>0</v>
      </c>
      <c r="V1638" s="35">
        <v>0</v>
      </c>
      <c r="W1638" s="35">
        <v>0</v>
      </c>
      <c r="X1638" s="35">
        <v>0</v>
      </c>
      <c r="Y1638" s="35">
        <v>0</v>
      </c>
      <c r="Z1638" s="35">
        <v>2.1061087283446476</v>
      </c>
      <c r="AA1638" s="35">
        <v>0</v>
      </c>
      <c r="AB1638" s="35">
        <v>0</v>
      </c>
      <c r="AC1638" s="35">
        <v>0</v>
      </c>
      <c r="AD1638" s="35">
        <v>0</v>
      </c>
      <c r="AE1638" s="58" t="s">
        <v>5560</v>
      </c>
      <c r="AF1638" s="58"/>
      <c r="AG1638" s="57" t="str" cm="1">
        <f t="array" ref="AG1638">IFERROR(_xlfn.IFS(
AI1638="MPR ISSUE","PDH",
AI1638="BSS Hardware Issue","BSS",
AI1638="Sites strategiques, MLL, Pylone, etc.","ENVTECH",
AI1638="AKTIVCO DEFAUT GE &amp; POWER Cabinet","AKTIVCO",
AI1638="AKTIVCO Coupure ENEO &amp; Baisse de tension","AKTIVCO GRID ONLY",
AI1638="Coupure ENEO &amp; Baisse de tension","IHS GRID ONLY",
AI1638="Defaut GE &amp; POWER Cabinet","IHS",
AI1638="Sharing","Partners",
AI1638="Sites strategiques &amp; DataCenter","SST &amp; DC",
AI1638="Exclu","Exclu",
AI1638="SAT","SAT",
AI1638="SPARE-ISSUE","SPARE-ISSUE",
AI1638="Fiber CAmtel","TRANS_FO_CAMTEL",
AI1638="Fiber AOF","Fiber AOF",
AI1638="Projet OCM (HUAWEI)","TRAVAUX-HUAWEI",
AI1638="Projet OCM (NOKIA)","TRAVAUX-NOKIA",
AI1638="ACCESS-ISSUE","ACCESS-ISSUE",
AI1638="Projet OCM (ZTE, NOKIA, autres projets)","TRAVAUX OCM",
AI1638="No root CAuse","No root cause",
AI1638="ODU HS","PDH",
AI1638="IP &amp; VLAN","PDH",
AI1638="Warehouse HUAWEI","SPARE-ISSUE",
AI1638="SPARE-HS","SPARE-ISSUE",
AI1638="Power Telco","BSS",AI1638="no impacts","no impacts"
),"")</f>
        <v>no impacts</v>
      </c>
      <c r="AH1638" s="57" t="str" cm="1">
        <f t="array" ref="AH1638">IFERROR(_xlfn.IFS(
AI1638="MPR ISSUE","TX ISSUE",
AI1638="BSS Hardware Issue","RAN ISSUE",
AI1638="Sites strategiques, MLL, Pylone, etc.","ENVTECH",
AI1638="AKTIVCO DEFAUT GE &amp; POWER Cabinet","POWER ISSUE",
AI1638="AKTIVCO Coupure ENEO &amp; Baisse de tension","POWER ISSUE",
AI1638="Coupure ENEO &amp; Baisse de tension","POWER ISSUE",
AI1638="Defaut GE &amp; POWER Cabinet","POWER ISSUE",
AI1638="Sharing","POWER ISSUE",
AI1638="Sites strategiques &amp; DataCenter","POWER ISSUE",
AI1638="Exclu","Exclu",
AI1638="SAT","TX ISSUE",
AI1638="SPARE-ISSUE","SPARE-ISSUE",
AI1638="Fiber CAmtel","TX ISSUE",
AI1638="Fiber AOF","TX ISSUE",
AI1638="Projet OCM (HUAWEI)","TRAVAUX-HUAWEI",
AI1638="Projet OCM (NOKIA)","TRAVAUX -NOKIA",
AI1638="ACCESS-ISSUE","ACCESS-ISSUE",
AI1638="Projet OCM (ZTE, NOKIA, autres projets)","TRAVAUX OCM",
AI1638="No root CAuse","No root cause",
AI1638="ODU HS","TX ISSUE",
AI1638="IP &amp; VLAN","TX ISSUE",
AI1638="Warehouse HUAWEI","SPARE-ISSUE",
AI1638="SPARE-HS","SPARE-ISSUE",
AI1638="Power Telco","RAN ISSUE",AI1638="no impacts","no impacts"
),"")</f>
        <v>no impacts</v>
      </c>
      <c r="AI1638" s="85" t="s">
        <v>5998</v>
      </c>
      <c r="AJ1638" s="57" t="str" cm="1">
        <f t="array" ref="AJ1638">IFERROR(_xlfn.IFS(
AI1638="MPR ISSUE","ACTIVE",
AI1638="BSS Hardware Issue","ACTIVE",
AI1638="Sites strategiques, MLL, Pylone, etc.","PASSIVE",
AI1638="AKTIVCO DEFAUT GE &amp; POWER Cabinet","PASSIVE",
AI1638="AKTIVCO Coupure ENEO &amp; Baisse de tension","PASSIVE",
AI1638="Coupure ENEO &amp; Baisse de tension","PASSIVE",
AI1638="Defaut GE &amp; POWER Cabinet","PASSIVE",
AI1638="Sharing","PASSIVE",
AI1638="Sites strategiques &amp; DataCenter","PASSIVE",
AI1638="Exclu","Exclu",
AI1638="SAT","ACTIVE",
AI1638="SPARE-ISSUE","SPARE-ISSUE",
AI1638="Fiber CAmtel","ACTIVE",
AI1638="Fiber AOF","ACTIVE",
AI1638="Projet OCM (HUAWEI)","PLANNED WORKS",
AI1638="Projet OCM (NOKIA)","PLANNED WORKS",
AI1638="ACCESS-ISSUE","ACCESS-ISSUE",
AI1638="Projet OCM (ZTE, NOKIA, autres projets)","PLANNED WORKS",
AI1638="No root CAuse","No root cause",
AI1638="ODU HS","ACTIVE",
AI1638="IP &amp; VLAN","ACTIVE",
AI1638="Warehouse HUAWEI","SPARE-ISSUE",
AI1638="SPARE-HS","SPARE-ISSUE",
AI1638="Power Telco","ACTIVE", AI1638="no impacts","no impacts"
),"")</f>
        <v>no impacts</v>
      </c>
      <c r="AK1638" s="23" t="s">
        <v>5537</v>
      </c>
      <c r="AL1638" s="23" t="str">
        <f t="shared" si="43"/>
        <v>NRO_131</v>
      </c>
      <c r="AN1638" s="9" t="s">
        <v>5537</v>
      </c>
      <c r="AO1638" s="23" t="str">
        <f>_xlfn.XLOOKUP(B1638,'INCIDENT-05-03-2026'!E:E,'INCIDENT-05-03-2026'!F:F,"")</f>
        <v/>
      </c>
      <c r="AP1638" s="7" t="s">
        <v>5537</v>
      </c>
      <c r="AQ1638" s="6"/>
      <c r="AR1638" s="7"/>
      <c r="AS1638" s="3" t="str">
        <f>_xlfn.XLOOKUP(B1638,'[3]tt num | region | site id'!$C:$C,'[3]tt num | region | site id'!$Q:$Q,"")</f>
        <v/>
      </c>
      <c r="AT1638" s="24" t="str">
        <f>_xlfn.XLOOKUP(B1638,'[4]Cells Huawei 03052026 12h'!$B:$B,'[4]Cells Huawei 03052026 12h'!$T:$T,"")</f>
        <v/>
      </c>
      <c r="AU1638" s="24" t="str">
        <f>_xlfn.XLOOKUP(B1638,'[5]cells down 02052026 8h50'!$B:$B,'[5]cells down 02052026 8h50'!$R:$R,"")</f>
        <v/>
      </c>
      <c r="AV1638" s="24" t="str">
        <f>_xlfn.XLOOKUP(B1638,'[5]cells down 02052026 13h50'!$B:$B,'[5]cells down 02052026 13h50'!$R:$R,"")</f>
        <v/>
      </c>
      <c r="AW1638" s="24" t="str">
        <f>_xlfn.XLOOKUP(B1638,'[5]cells down 02052026 13h50'!$B:$B,'[5]cells down 02052026 13h50'!$R:$R,"")</f>
        <v/>
      </c>
      <c r="AX1638" s="24" t="str">
        <f>_xlfn.XLOOKUP(B1638,'[6]cell downs 03052026 8h40 '!$B:$B,'[6]cell downs 03052026 8h40 '!$R:$R,"")</f>
        <v/>
      </c>
      <c r="AY1638" s="24" t="str">
        <f>_xlfn.XLOOKUP(B1638,'[7]ALL SITES DOWN'!$D:$D,'[7]ALL SITES DOWN'!$J:$J,"")</f>
        <v/>
      </c>
      <c r="AZ1638" s="24" t="str">
        <f>_xlfn.XLOOKUP(B1638,'[8]ALL SITES DOWN'!$D:$D,'[8]ALL SITES DOWN'!$J:$J,"")</f>
        <v/>
      </c>
      <c r="BA1638" s="9" t="str">
        <f>_xlfn.XLOOKUP(B1638,[9]sheet1!$AC:$AC,[9]sheet1!$AF:$AF,"")</f>
        <v/>
      </c>
      <c r="BB1638" s="14" t="s">
        <v>5537</v>
      </c>
      <c r="BC1638" s="14" t="s">
        <v>5537</v>
      </c>
      <c r="BD1638" s="14" t="str">
        <f>_xlfn.XLOOKUP(B1638,'[10]cell downs 18042026 17h'!$B:$B,'[10]cell downs 18042026 17h'!$B:$B,"")</f>
        <v/>
      </c>
      <c r="BE1638" s="14" t="str">
        <f>_xlfn.XLOOKUP(B1638,'[11]Cells Huawei 19042026 15h'!$B:$B,'[11]Cells Huawei 19042026 15h'!$B:$B,"")</f>
        <v/>
      </c>
      <c r="BF1638" s="9" t="str">
        <f>_xlfn.XLOOKUP(B1638,'[12]cells down 19042026 9H40'!$B:$B,'[12]cells down 19042026 9H40'!$B:$B,"")</f>
        <v/>
      </c>
      <c r="BG1638" s="9" t="s">
        <v>1597</v>
      </c>
      <c r="BH1638" s="9" t="s">
        <v>594</v>
      </c>
    </row>
    <row r="1639" spans="1:60" s="9" customFormat="1" x14ac:dyDescent="0.3">
      <c r="A1639" s="1" t="s">
        <v>2681</v>
      </c>
      <c r="B1639" s="8" t="s">
        <v>2682</v>
      </c>
      <c r="C1639" s="3" t="str">
        <f>_xlfn.XLOOKUP(B1639,'[1]daily break down'!$D:$D,'[1]daily break down'!$E:$E,"")</f>
        <v>NORD-OUEST</v>
      </c>
      <c r="D1639" s="1" t="s">
        <v>21</v>
      </c>
      <c r="E1639" s="1" t="s">
        <v>22</v>
      </c>
      <c r="F1639" s="3" t="s">
        <v>51</v>
      </c>
      <c r="G1639" s="1" t="s">
        <v>52</v>
      </c>
      <c r="H1639" s="40" t="str">
        <f>_xlfn.XLOOKUP(B1639,[2]CALCULATION!$B:$B,[2]CALCULATION!$H:$H,"")</f>
        <v>Huawei</v>
      </c>
      <c r="I1639" s="34">
        <v>5.6033714005244946</v>
      </c>
      <c r="J1639" s="34">
        <v>2.7837881991707407</v>
      </c>
      <c r="K1639" s="34">
        <v>0</v>
      </c>
      <c r="L1639" s="34">
        <v>0</v>
      </c>
      <c r="M1639" s="34">
        <v>5.8344070050480408</v>
      </c>
      <c r="N1639" s="34">
        <v>0</v>
      </c>
      <c r="O1639" s="34">
        <v>0</v>
      </c>
      <c r="P1639" s="34">
        <v>1.3676829807695052</v>
      </c>
      <c r="Q1639" s="34">
        <v>6.1208383628254186</v>
      </c>
      <c r="R1639" s="34">
        <v>0.48163628996127639</v>
      </c>
      <c r="S1639" s="35">
        <v>0.83591228565802889</v>
      </c>
      <c r="T1639" s="35">
        <v>0</v>
      </c>
      <c r="U1639" s="35">
        <v>0</v>
      </c>
      <c r="V1639" s="35">
        <v>0</v>
      </c>
      <c r="W1639" s="35">
        <v>0</v>
      </c>
      <c r="X1639" s="35">
        <v>0</v>
      </c>
      <c r="Y1639" s="35">
        <v>0</v>
      </c>
      <c r="Z1639" s="35">
        <v>2.3668754084232937</v>
      </c>
      <c r="AA1639" s="35">
        <v>0</v>
      </c>
      <c r="AB1639" s="35">
        <v>0</v>
      </c>
      <c r="AC1639" s="35">
        <v>0</v>
      </c>
      <c r="AD1639" s="35">
        <v>0</v>
      </c>
      <c r="AE1639" s="58" t="s">
        <v>5560</v>
      </c>
      <c r="AF1639" s="58"/>
      <c r="AG1639" s="57" t="str" cm="1">
        <f t="array" ref="AG1639">IFERROR(_xlfn.IFS(
AI1639="MPR ISSUE","PDH",
AI1639="BSS Hardware Issue","BSS",
AI1639="Sites strategiques, MLL, Pylone, etc.","ENVTECH",
AI1639="AKTIVCO DEFAUT GE &amp; POWER Cabinet","AKTIVCO",
AI1639="AKTIVCO Coupure ENEO &amp; Baisse de tension","AKTIVCO GRID ONLY",
AI1639="Coupure ENEO &amp; Baisse de tension","IHS GRID ONLY",
AI1639="Defaut GE &amp; POWER Cabinet","IHS",
AI1639="Sharing","Partners",
AI1639="Sites strategiques &amp; DataCenter","SST &amp; DC",
AI1639="Exclu","Exclu",
AI1639="SAT","SAT",
AI1639="SPARE-ISSUE","SPARE-ISSUE",
AI1639="Fiber CAmtel","TRANS_FO_CAMTEL",
AI1639="Fiber AOF","Fiber AOF",
AI1639="Projet OCM (HUAWEI)","TRAVAUX-HUAWEI",
AI1639="Projet OCM (NOKIA)","TRAVAUX-NOKIA",
AI1639="ACCESS-ISSUE","ACCESS-ISSUE",
AI1639="Projet OCM (ZTE, NOKIA, autres projets)","TRAVAUX OCM",
AI1639="No root CAuse","No root cause",
AI1639="ODU HS","PDH",
AI1639="IP &amp; VLAN","PDH",
AI1639="Warehouse HUAWEI","SPARE-ISSUE",
AI1639="SPARE-HS","SPARE-ISSUE",
AI1639="Power Telco","BSS",AI1639="no impacts","no impacts"
),"")</f>
        <v>no impacts</v>
      </c>
      <c r="AH1639" s="57" t="str" cm="1">
        <f t="array" ref="AH1639">IFERROR(_xlfn.IFS(
AI1639="MPR ISSUE","TX ISSUE",
AI1639="BSS Hardware Issue","RAN ISSUE",
AI1639="Sites strategiques, MLL, Pylone, etc.","ENVTECH",
AI1639="AKTIVCO DEFAUT GE &amp; POWER Cabinet","POWER ISSUE",
AI1639="AKTIVCO Coupure ENEO &amp; Baisse de tension","POWER ISSUE",
AI1639="Coupure ENEO &amp; Baisse de tension","POWER ISSUE",
AI1639="Defaut GE &amp; POWER Cabinet","POWER ISSUE",
AI1639="Sharing","POWER ISSUE",
AI1639="Sites strategiques &amp; DataCenter","POWER ISSUE",
AI1639="Exclu","Exclu",
AI1639="SAT","TX ISSUE",
AI1639="SPARE-ISSUE","SPARE-ISSUE",
AI1639="Fiber CAmtel","TX ISSUE",
AI1639="Fiber AOF","TX ISSUE",
AI1639="Projet OCM (HUAWEI)","TRAVAUX-HUAWEI",
AI1639="Projet OCM (NOKIA)","TRAVAUX -NOKIA",
AI1639="ACCESS-ISSUE","ACCESS-ISSUE",
AI1639="Projet OCM (ZTE, NOKIA, autres projets)","TRAVAUX OCM",
AI1639="No root CAuse","No root cause",
AI1639="ODU HS","TX ISSUE",
AI1639="IP &amp; VLAN","TX ISSUE",
AI1639="Warehouse HUAWEI","SPARE-ISSUE",
AI1639="SPARE-HS","SPARE-ISSUE",
AI1639="Power Telco","RAN ISSUE",AI1639="no impacts","no impacts"
),"")</f>
        <v>no impacts</v>
      </c>
      <c r="AI1639" s="85" t="s">
        <v>5998</v>
      </c>
      <c r="AJ1639" s="57" t="str" cm="1">
        <f t="array" ref="AJ1639">IFERROR(_xlfn.IFS(
AI1639="MPR ISSUE","ACTIVE",
AI1639="BSS Hardware Issue","ACTIVE",
AI1639="Sites strategiques, MLL, Pylone, etc.","PASSIVE",
AI1639="AKTIVCO DEFAUT GE &amp; POWER Cabinet","PASSIVE",
AI1639="AKTIVCO Coupure ENEO &amp; Baisse de tension","PASSIVE",
AI1639="Coupure ENEO &amp; Baisse de tension","PASSIVE",
AI1639="Defaut GE &amp; POWER Cabinet","PASSIVE",
AI1639="Sharing","PASSIVE",
AI1639="Sites strategiques &amp; DataCenter","PASSIVE",
AI1639="Exclu","Exclu",
AI1639="SAT","ACTIVE",
AI1639="SPARE-ISSUE","SPARE-ISSUE",
AI1639="Fiber CAmtel","ACTIVE",
AI1639="Fiber AOF","ACTIVE",
AI1639="Projet OCM (HUAWEI)","PLANNED WORKS",
AI1639="Projet OCM (NOKIA)","PLANNED WORKS",
AI1639="ACCESS-ISSUE","ACCESS-ISSUE",
AI1639="Projet OCM (ZTE, NOKIA, autres projets)","PLANNED WORKS",
AI1639="No root CAuse","No root cause",
AI1639="ODU HS","ACTIVE",
AI1639="IP &amp; VLAN","ACTIVE",
AI1639="Warehouse HUAWEI","SPARE-ISSUE",
AI1639="SPARE-HS","SPARE-ISSUE",
AI1639="Power Telco","ACTIVE", AI1639="no impacts","no impacts"
),"")</f>
        <v>no impacts</v>
      </c>
      <c r="AK1639" s="23" t="s">
        <v>5537</v>
      </c>
      <c r="AL1639" s="23" t="str">
        <f t="shared" si="43"/>
        <v>NRO_016</v>
      </c>
      <c r="AN1639" s="9" t="s">
        <v>5537</v>
      </c>
      <c r="AO1639" s="23" t="str">
        <f>_xlfn.XLOOKUP(B1639,'INCIDENT-05-03-2026'!E:E,'INCIDENT-05-03-2026'!F:F,"")</f>
        <v/>
      </c>
      <c r="AP1639" s="7" t="s">
        <v>5537</v>
      </c>
      <c r="AQ1639" s="6"/>
      <c r="AR1639" s="7"/>
      <c r="AS1639" s="3" t="str">
        <f>_xlfn.XLOOKUP(B1639,'[3]tt num | region | site id'!$C:$C,'[3]tt num | region | site id'!$Q:$Q,"")</f>
        <v/>
      </c>
      <c r="AT1639" s="24" t="str">
        <f>_xlfn.XLOOKUP(B1639,'[4]Cells Huawei 03052026 12h'!$B:$B,'[4]Cells Huawei 03052026 12h'!$T:$T,"")</f>
        <v/>
      </c>
      <c r="AU1639" s="24" t="str">
        <f>_xlfn.XLOOKUP(B1639,'[5]cells down 02052026 8h50'!$B:$B,'[5]cells down 02052026 8h50'!$R:$R,"")</f>
        <v/>
      </c>
      <c r="AV1639" s="24" t="str">
        <f>_xlfn.XLOOKUP(B1639,'[5]cells down 02052026 13h50'!$B:$B,'[5]cells down 02052026 13h50'!$R:$R,"")</f>
        <v/>
      </c>
      <c r="AW1639" s="24" t="str">
        <f>_xlfn.XLOOKUP(B1639,'[5]cells down 02052026 13h50'!$B:$B,'[5]cells down 02052026 13h50'!$R:$R,"")</f>
        <v/>
      </c>
      <c r="AX1639" s="24" t="str">
        <f>_xlfn.XLOOKUP(B1639,'[6]cell downs 03052026 8h40 '!$B:$B,'[6]cell downs 03052026 8h40 '!$R:$R,"")</f>
        <v/>
      </c>
      <c r="AY1639" s="24" t="str">
        <f>_xlfn.XLOOKUP(B1639,'[7]ALL SITES DOWN'!$D:$D,'[7]ALL SITES DOWN'!$J:$J,"")</f>
        <v/>
      </c>
      <c r="AZ1639" s="24" t="str">
        <f>_xlfn.XLOOKUP(B1639,'[8]ALL SITES DOWN'!$D:$D,'[8]ALL SITES DOWN'!$J:$J,"")</f>
        <v/>
      </c>
      <c r="BA1639" s="9" t="str">
        <f>_xlfn.XLOOKUP(B1639,[9]sheet1!$AC:$AC,[9]sheet1!$AF:$AF,"")</f>
        <v/>
      </c>
      <c r="BB1639" s="14" t="s">
        <v>5537</v>
      </c>
      <c r="BC1639" s="14" t="s">
        <v>5537</v>
      </c>
      <c r="BD1639" s="14" t="str">
        <f>_xlfn.XLOOKUP(B1639,'[10]cell downs 18042026 17h'!$B:$B,'[10]cell downs 18042026 17h'!$B:$B,"")</f>
        <v/>
      </c>
      <c r="BE1639" s="14" t="str">
        <f>_xlfn.XLOOKUP(B1639,'[11]Cells Huawei 19042026 15h'!$B:$B,'[11]Cells Huawei 19042026 15h'!$B:$B,"")</f>
        <v/>
      </c>
      <c r="BF1639" s="9" t="str">
        <f>_xlfn.XLOOKUP(B1639,'[12]cells down 19042026 9H40'!$B:$B,'[12]cells down 19042026 9H40'!$B:$B,"")</f>
        <v/>
      </c>
      <c r="BG1639" s="9" t="s">
        <v>5537</v>
      </c>
      <c r="BH1639" s="9" t="s">
        <v>12</v>
      </c>
    </row>
    <row r="1640" spans="1:60" s="9" customFormat="1" x14ac:dyDescent="0.3">
      <c r="A1640" s="1" t="s">
        <v>1947</v>
      </c>
      <c r="B1640" s="8" t="s">
        <v>1948</v>
      </c>
      <c r="C1640" s="3" t="str">
        <f>_xlfn.XLOOKUP(B1640,'[1]daily break down'!$D:$D,'[1]daily break down'!$E:$E,"")</f>
        <v>OUEST</v>
      </c>
      <c r="D1640" s="1" t="s">
        <v>11</v>
      </c>
      <c r="E1640" s="1" t="s">
        <v>12</v>
      </c>
      <c r="F1640" s="3" t="s">
        <v>102</v>
      </c>
      <c r="G1640" s="1" t="s">
        <v>856</v>
      </c>
      <c r="H1640" s="40" t="str">
        <f>_xlfn.XLOOKUP(B1640,[2]CALCULATION!$B:$B,[2]CALCULATION!$H:$H,"")</f>
        <v>Huawei</v>
      </c>
      <c r="I1640" s="34">
        <v>1.6913896522302414</v>
      </c>
      <c r="J1640" s="34">
        <v>1.457036723139659</v>
      </c>
      <c r="K1640" s="34">
        <v>0</v>
      </c>
      <c r="L1640" s="34">
        <v>0</v>
      </c>
      <c r="M1640" s="34">
        <v>0</v>
      </c>
      <c r="N1640" s="34">
        <v>0</v>
      </c>
      <c r="O1640" s="34">
        <v>0</v>
      </c>
      <c r="P1640" s="34">
        <v>0</v>
      </c>
      <c r="Q1640" s="34">
        <v>0</v>
      </c>
      <c r="R1640" s="34">
        <v>0</v>
      </c>
      <c r="S1640" s="35">
        <v>0.66952884003504243</v>
      </c>
      <c r="T1640" s="35">
        <v>0</v>
      </c>
      <c r="U1640" s="35">
        <v>3.4188953380532094</v>
      </c>
      <c r="V1640" s="35">
        <v>0</v>
      </c>
      <c r="W1640" s="35">
        <v>0</v>
      </c>
      <c r="X1640" s="35">
        <v>0</v>
      </c>
      <c r="Y1640" s="35">
        <v>0</v>
      </c>
      <c r="Z1640" s="35">
        <v>0</v>
      </c>
      <c r="AA1640" s="35">
        <v>0</v>
      </c>
      <c r="AB1640" s="35">
        <v>0</v>
      </c>
      <c r="AC1640" s="35">
        <v>0</v>
      </c>
      <c r="AD1640" s="35">
        <v>0</v>
      </c>
      <c r="AE1640" s="58" t="s">
        <v>5560</v>
      </c>
      <c r="AF1640" s="58"/>
      <c r="AG1640" s="57" t="str" cm="1">
        <f t="array" ref="AG1640">IFERROR(_xlfn.IFS(
AI1640="MPR ISSUE","PDH",
AI1640="BSS Hardware Issue","BSS",
AI1640="Sites strategiques, MLL, Pylone, etc.","ENVTECH",
AI1640="AKTIVCO DEFAUT GE &amp; POWER Cabinet","AKTIVCO",
AI1640="AKTIVCO Coupure ENEO &amp; Baisse de tension","AKTIVCO GRID ONLY",
AI1640="Coupure ENEO &amp; Baisse de tension","IHS GRID ONLY",
AI1640="Defaut GE &amp; POWER Cabinet","IHS",
AI1640="Sharing","Partners",
AI1640="Sites strategiques &amp; DataCenter","SST &amp; DC",
AI1640="Exclu","Exclu",
AI1640="SAT","SAT",
AI1640="SPARE-ISSUE","SPARE-ISSUE",
AI1640="Fiber CAmtel","TRANS_FO_CAMTEL",
AI1640="Fiber AOF","Fiber AOF",
AI1640="Projet OCM (HUAWEI)","TRAVAUX-HUAWEI",
AI1640="Projet OCM (NOKIA)","TRAVAUX-NOKIA",
AI1640="ACCESS-ISSUE","ACCESS-ISSUE",
AI1640="Projet OCM (ZTE, NOKIA, autres projets)","TRAVAUX OCM",
AI1640="No root CAuse","No root cause",
AI1640="ODU HS","PDH",
AI1640="IP &amp; VLAN","PDH",
AI1640="Warehouse HUAWEI","SPARE-ISSUE",
AI1640="SPARE-HS","SPARE-ISSUE",
AI1640="Power Telco","BSS",AI1640="no impacts","no impacts"
),"")</f>
        <v>no impacts</v>
      </c>
      <c r="AH1640" s="57" t="str" cm="1">
        <f t="array" ref="AH1640">IFERROR(_xlfn.IFS(
AI1640="MPR ISSUE","TX ISSUE",
AI1640="BSS Hardware Issue","RAN ISSUE",
AI1640="Sites strategiques, MLL, Pylone, etc.","ENVTECH",
AI1640="AKTIVCO DEFAUT GE &amp; POWER Cabinet","POWER ISSUE",
AI1640="AKTIVCO Coupure ENEO &amp; Baisse de tension","POWER ISSUE",
AI1640="Coupure ENEO &amp; Baisse de tension","POWER ISSUE",
AI1640="Defaut GE &amp; POWER Cabinet","POWER ISSUE",
AI1640="Sharing","POWER ISSUE",
AI1640="Sites strategiques &amp; DataCenter","POWER ISSUE",
AI1640="Exclu","Exclu",
AI1640="SAT","TX ISSUE",
AI1640="SPARE-ISSUE","SPARE-ISSUE",
AI1640="Fiber CAmtel","TX ISSUE",
AI1640="Fiber AOF","TX ISSUE",
AI1640="Projet OCM (HUAWEI)","TRAVAUX-HUAWEI",
AI1640="Projet OCM (NOKIA)","TRAVAUX -NOKIA",
AI1640="ACCESS-ISSUE","ACCESS-ISSUE",
AI1640="Projet OCM (ZTE, NOKIA, autres projets)","TRAVAUX OCM",
AI1640="No root CAuse","No root cause",
AI1640="ODU HS","TX ISSUE",
AI1640="IP &amp; VLAN","TX ISSUE",
AI1640="Warehouse HUAWEI","SPARE-ISSUE",
AI1640="SPARE-HS","SPARE-ISSUE",
AI1640="Power Telco","RAN ISSUE",AI1640="no impacts","no impacts"
),"")</f>
        <v>no impacts</v>
      </c>
      <c r="AI1640" s="85" t="s">
        <v>5998</v>
      </c>
      <c r="AJ1640" s="57" t="str" cm="1">
        <f t="array" ref="AJ1640">IFERROR(_xlfn.IFS(
AI1640="MPR ISSUE","ACTIVE",
AI1640="BSS Hardware Issue","ACTIVE",
AI1640="Sites strategiques, MLL, Pylone, etc.","PASSIVE",
AI1640="AKTIVCO DEFAUT GE &amp; POWER Cabinet","PASSIVE",
AI1640="AKTIVCO Coupure ENEO &amp; Baisse de tension","PASSIVE",
AI1640="Coupure ENEO &amp; Baisse de tension","PASSIVE",
AI1640="Defaut GE &amp; POWER Cabinet","PASSIVE",
AI1640="Sharing","PASSIVE",
AI1640="Sites strategiques &amp; DataCenter","PASSIVE",
AI1640="Exclu","Exclu",
AI1640="SAT","ACTIVE",
AI1640="SPARE-ISSUE","SPARE-ISSUE",
AI1640="Fiber CAmtel","ACTIVE",
AI1640="Fiber AOF","ACTIVE",
AI1640="Projet OCM (HUAWEI)","PLANNED WORKS",
AI1640="Projet OCM (NOKIA)","PLANNED WORKS",
AI1640="ACCESS-ISSUE","ACCESS-ISSUE",
AI1640="Projet OCM (ZTE, NOKIA, autres projets)","PLANNED WORKS",
AI1640="No root CAuse","No root cause",
AI1640="ODU HS","ACTIVE",
AI1640="IP &amp; VLAN","ACTIVE",
AI1640="Warehouse HUAWEI","SPARE-ISSUE",
AI1640="SPARE-HS","SPARE-ISSUE",
AI1640="Power Telco","ACTIVE", AI1640="no impacts","no impacts"
),"")</f>
        <v>no impacts</v>
      </c>
      <c r="AK1640" s="23" t="s">
        <v>5537</v>
      </c>
      <c r="AL1640" s="23" t="str">
        <f t="shared" si="43"/>
        <v>OST_177</v>
      </c>
      <c r="AN1640" s="9" t="s">
        <v>5537</v>
      </c>
      <c r="AO1640" s="23" t="str">
        <f>_xlfn.XLOOKUP(B1640,'INCIDENT-05-03-2026'!E:E,'INCIDENT-05-03-2026'!F:F,"")</f>
        <v/>
      </c>
      <c r="AP1640" s="7" t="s">
        <v>5537</v>
      </c>
      <c r="AQ1640" s="6"/>
      <c r="AR1640" s="7"/>
      <c r="AS1640" s="3" t="str">
        <f>_xlfn.XLOOKUP(B1640,'[3]tt num | region | site id'!$C:$C,'[3]tt num | region | site id'!$Q:$Q,"")</f>
        <v/>
      </c>
      <c r="AT1640" s="24" t="str">
        <f>_xlfn.XLOOKUP(B1640,'[4]Cells Huawei 03052026 12h'!$B:$B,'[4]Cells Huawei 03052026 12h'!$T:$T,"")</f>
        <v/>
      </c>
      <c r="AU1640" s="24" t="str">
        <f>_xlfn.XLOOKUP(B1640,'[5]cells down 02052026 8h50'!$B:$B,'[5]cells down 02052026 8h50'!$R:$R,"")</f>
        <v/>
      </c>
      <c r="AV1640" s="24" t="str">
        <f>_xlfn.XLOOKUP(B1640,'[5]cells down 02052026 13h50'!$B:$B,'[5]cells down 02052026 13h50'!$R:$R,"")</f>
        <v/>
      </c>
      <c r="AW1640" s="24" t="str">
        <f>_xlfn.XLOOKUP(B1640,'[5]cells down 02052026 13h50'!$B:$B,'[5]cells down 02052026 13h50'!$R:$R,"")</f>
        <v/>
      </c>
      <c r="AX1640" s="24" t="str">
        <f>_xlfn.XLOOKUP(B1640,'[6]cell downs 03052026 8h40 '!$B:$B,'[6]cell downs 03052026 8h40 '!$R:$R,"")</f>
        <v/>
      </c>
      <c r="AY1640" s="24" t="str">
        <f>_xlfn.XLOOKUP(B1640,'[7]ALL SITES DOWN'!$D:$D,'[7]ALL SITES DOWN'!$J:$J,"")</f>
        <v/>
      </c>
      <c r="AZ1640" s="24" t="str">
        <f>_xlfn.XLOOKUP(B1640,'[8]ALL SITES DOWN'!$D:$D,'[8]ALL SITES DOWN'!$J:$J,"")</f>
        <v/>
      </c>
      <c r="BA1640" s="9" t="str">
        <f>_xlfn.XLOOKUP(B1640,[9]sheet1!$AC:$AC,[9]sheet1!$AF:$AF,"")</f>
        <v/>
      </c>
      <c r="BB1640" s="14" t="s">
        <v>5537</v>
      </c>
      <c r="BC1640" s="14" t="s">
        <v>5537</v>
      </c>
      <c r="BD1640" s="14" t="str">
        <f>_xlfn.XLOOKUP(B1640,'[10]cell downs 18042026 17h'!$B:$B,'[10]cell downs 18042026 17h'!$B:$B,"")</f>
        <v/>
      </c>
      <c r="BE1640" s="14" t="str">
        <f>_xlfn.XLOOKUP(B1640,'[11]Cells Huawei 19042026 15h'!$B:$B,'[11]Cells Huawei 19042026 15h'!$B:$B,"")</f>
        <v/>
      </c>
      <c r="BF1640" s="9" t="str">
        <f>_xlfn.XLOOKUP(B1640,'[12]cells down 19042026 9H40'!$B:$B,'[12]cells down 19042026 9H40'!$B:$B,"")</f>
        <v/>
      </c>
      <c r="BG1640" s="9" t="s">
        <v>1948</v>
      </c>
      <c r="BH1640" s="9" t="s">
        <v>12</v>
      </c>
    </row>
    <row r="1641" spans="1:60" s="9" customFormat="1" x14ac:dyDescent="0.3">
      <c r="A1641" s="1" t="s">
        <v>4328</v>
      </c>
      <c r="B1641" s="8" t="s">
        <v>4329</v>
      </c>
      <c r="C1641" s="3" t="str">
        <f>_xlfn.XLOOKUP(B1641,'[1]daily break down'!$D:$D,'[1]daily break down'!$E:$E,"")</f>
        <v>Douala</v>
      </c>
      <c r="D1641" s="1" t="s">
        <v>11</v>
      </c>
      <c r="E1641" s="1" t="s">
        <v>12</v>
      </c>
      <c r="F1641" s="3" t="s">
        <v>31</v>
      </c>
      <c r="G1641" s="1" t="s">
        <v>32</v>
      </c>
      <c r="H1641" s="42" t="str">
        <f>_xlfn.XLOOKUP(B1641,[2]CALCULATION!$B:$B,[2]CALCULATION!$H:$H,"")</f>
        <v>ZTE</v>
      </c>
      <c r="I1641" s="34">
        <v>0</v>
      </c>
      <c r="J1641" s="34">
        <v>0</v>
      </c>
      <c r="K1641" s="34">
        <v>0</v>
      </c>
      <c r="L1641" s="34">
        <v>0</v>
      </c>
      <c r="M1641" s="34">
        <v>0</v>
      </c>
      <c r="N1641" s="34">
        <v>0</v>
      </c>
      <c r="O1641" s="34">
        <v>0</v>
      </c>
      <c r="P1641" s="34">
        <v>0</v>
      </c>
      <c r="Q1641" s="34">
        <v>0</v>
      </c>
      <c r="R1641" s="34">
        <v>0</v>
      </c>
      <c r="S1641" s="35">
        <v>0.38882254239754799</v>
      </c>
      <c r="T1641" s="35">
        <v>0</v>
      </c>
      <c r="U1641" s="35">
        <v>0</v>
      </c>
      <c r="V1641" s="35">
        <v>0</v>
      </c>
      <c r="W1641" s="35">
        <v>0</v>
      </c>
      <c r="X1641" s="35">
        <v>0</v>
      </c>
      <c r="Y1641" s="35">
        <v>0</v>
      </c>
      <c r="Z1641" s="35">
        <v>0</v>
      </c>
      <c r="AA1641" s="35">
        <v>0</v>
      </c>
      <c r="AB1641" s="35">
        <v>0</v>
      </c>
      <c r="AC1641" s="35">
        <v>0</v>
      </c>
      <c r="AD1641" s="35">
        <v>0</v>
      </c>
      <c r="AE1641" s="58" t="s">
        <v>5560</v>
      </c>
      <c r="AF1641" s="58"/>
      <c r="AG1641" s="57" t="str" cm="1">
        <f t="array" ref="AG1641">IFERROR(_xlfn.IFS(
AI1641="MPR ISSUE","PDH",
AI1641="BSS Hardware Issue","BSS",
AI1641="Sites strategiques, MLL, Pylone, etc.","ENVTECH",
AI1641="AKTIVCO DEFAUT GE &amp; POWER Cabinet","AKTIVCO",
AI1641="AKTIVCO Coupure ENEO &amp; Baisse de tension","AKTIVCO GRID ONLY",
AI1641="Coupure ENEO &amp; Baisse de tension","IHS GRID ONLY",
AI1641="Defaut GE &amp; POWER Cabinet","IHS",
AI1641="Sharing","Partners",
AI1641="Sites strategiques &amp; DataCenter","SST &amp; DC",
AI1641="Exclu","Exclu",
AI1641="SAT","SAT",
AI1641="SPARE-ISSUE","SPARE-ISSUE",
AI1641="Fiber CAmtel","TRANS_FO_CAMTEL",
AI1641="Fiber AOF","Fiber AOF",
AI1641="Projet OCM (HUAWEI)","TRAVAUX-HUAWEI",
AI1641="Projet OCM (NOKIA)","TRAVAUX-NOKIA",
AI1641="ACCESS-ISSUE","ACCESS-ISSUE",
AI1641="Projet OCM (ZTE, NOKIA, autres projets)","TRAVAUX OCM",
AI1641="No root CAuse","No root cause",
AI1641="ODU HS","PDH",
AI1641="IP &amp; VLAN","PDH",
AI1641="Warehouse HUAWEI","SPARE-ISSUE",
AI1641="SPARE-HS","SPARE-ISSUE",
AI1641="Power Telco","BSS",AI1641="no impacts","no impacts"
),"")</f>
        <v>no impacts</v>
      </c>
      <c r="AH1641" s="57" t="str" cm="1">
        <f t="array" ref="AH1641">IFERROR(_xlfn.IFS(
AI1641="MPR ISSUE","TX ISSUE",
AI1641="BSS Hardware Issue","RAN ISSUE",
AI1641="Sites strategiques, MLL, Pylone, etc.","ENVTECH",
AI1641="AKTIVCO DEFAUT GE &amp; POWER Cabinet","POWER ISSUE",
AI1641="AKTIVCO Coupure ENEO &amp; Baisse de tension","POWER ISSUE",
AI1641="Coupure ENEO &amp; Baisse de tension","POWER ISSUE",
AI1641="Defaut GE &amp; POWER Cabinet","POWER ISSUE",
AI1641="Sharing","POWER ISSUE",
AI1641="Sites strategiques &amp; DataCenter","POWER ISSUE",
AI1641="Exclu","Exclu",
AI1641="SAT","TX ISSUE",
AI1641="SPARE-ISSUE","SPARE-ISSUE",
AI1641="Fiber CAmtel","TX ISSUE",
AI1641="Fiber AOF","TX ISSUE",
AI1641="Projet OCM (HUAWEI)","TRAVAUX-HUAWEI",
AI1641="Projet OCM (NOKIA)","TRAVAUX -NOKIA",
AI1641="ACCESS-ISSUE","ACCESS-ISSUE",
AI1641="Projet OCM (ZTE, NOKIA, autres projets)","TRAVAUX OCM",
AI1641="No root CAuse","No root cause",
AI1641="ODU HS","TX ISSUE",
AI1641="IP &amp; VLAN","TX ISSUE",
AI1641="Warehouse HUAWEI","SPARE-ISSUE",
AI1641="SPARE-HS","SPARE-ISSUE",
AI1641="Power Telco","RAN ISSUE",AI1641="no impacts","no impacts"
),"")</f>
        <v>no impacts</v>
      </c>
      <c r="AI1641" s="85" t="s">
        <v>5998</v>
      </c>
      <c r="AJ1641" s="57" t="str" cm="1">
        <f t="array" ref="AJ1641">IFERROR(_xlfn.IFS(
AI1641="MPR ISSUE","ACTIVE",
AI1641="BSS Hardware Issue","ACTIVE",
AI1641="Sites strategiques, MLL, Pylone, etc.","PASSIVE",
AI1641="AKTIVCO DEFAUT GE &amp; POWER Cabinet","PASSIVE",
AI1641="AKTIVCO Coupure ENEO &amp; Baisse de tension","PASSIVE",
AI1641="Coupure ENEO &amp; Baisse de tension","PASSIVE",
AI1641="Defaut GE &amp; POWER Cabinet","PASSIVE",
AI1641="Sharing","PASSIVE",
AI1641="Sites strategiques &amp; DataCenter","PASSIVE",
AI1641="Exclu","Exclu",
AI1641="SAT","ACTIVE",
AI1641="SPARE-ISSUE","SPARE-ISSUE",
AI1641="Fiber CAmtel","ACTIVE",
AI1641="Fiber AOF","ACTIVE",
AI1641="Projet OCM (HUAWEI)","PLANNED WORKS",
AI1641="Projet OCM (NOKIA)","PLANNED WORKS",
AI1641="ACCESS-ISSUE","ACCESS-ISSUE",
AI1641="Projet OCM (ZTE, NOKIA, autres projets)","PLANNED WORKS",
AI1641="No root CAuse","No root cause",
AI1641="ODU HS","ACTIVE",
AI1641="IP &amp; VLAN","ACTIVE",
AI1641="Warehouse HUAWEI","SPARE-ISSUE",
AI1641="SPARE-HS","SPARE-ISSUE",
AI1641="Power Telco","ACTIVE", AI1641="no impacts","no impacts"
),"")</f>
        <v>no impacts</v>
      </c>
      <c r="AK1641" s="23" t="s">
        <v>5537</v>
      </c>
      <c r="AL1641" s="23" t="str">
        <f t="shared" si="43"/>
        <v>LIT_369</v>
      </c>
      <c r="AN1641" s="9" t="s">
        <v>5537</v>
      </c>
      <c r="AO1641" s="23" t="str">
        <f>_xlfn.XLOOKUP(B1641,'INCIDENT-05-03-2026'!E:E,'INCIDENT-05-03-2026'!F:F,"")</f>
        <v/>
      </c>
      <c r="AP1641" s="7" t="s">
        <v>5537</v>
      </c>
      <c r="AQ1641" s="6"/>
      <c r="AR1641" s="7"/>
      <c r="AS1641" s="3" t="str">
        <f>_xlfn.XLOOKUP(B1641,'[3]tt num | region | site id'!$C:$C,'[3]tt num | region | site id'!$Q:$Q,"")</f>
        <v/>
      </c>
      <c r="AT1641" s="24" t="str">
        <f>_xlfn.XLOOKUP(B1641,'[4]Cells Huawei 03052026 12h'!$B:$B,'[4]Cells Huawei 03052026 12h'!$T:$T,"")</f>
        <v/>
      </c>
      <c r="AU1641" s="24" t="str">
        <f>_xlfn.XLOOKUP(B1641,'[5]cells down 02052026 8h50'!$B:$B,'[5]cells down 02052026 8h50'!$R:$R,"")</f>
        <v/>
      </c>
      <c r="AV1641" s="24" t="str">
        <f>_xlfn.XLOOKUP(B1641,'[5]cells down 02052026 13h50'!$B:$B,'[5]cells down 02052026 13h50'!$R:$R,"")</f>
        <v/>
      </c>
      <c r="AW1641" s="24" t="str">
        <f>_xlfn.XLOOKUP(B1641,'[5]cells down 02052026 13h50'!$B:$B,'[5]cells down 02052026 13h50'!$R:$R,"")</f>
        <v/>
      </c>
      <c r="AX1641" s="24" t="str">
        <f>_xlfn.XLOOKUP(B1641,'[6]cell downs 03052026 8h40 '!$B:$B,'[6]cell downs 03052026 8h40 '!$R:$R,"")</f>
        <v/>
      </c>
      <c r="AY1641" s="24" t="str">
        <f>_xlfn.XLOOKUP(B1641,'[7]ALL SITES DOWN'!$D:$D,'[7]ALL SITES DOWN'!$J:$J,"")</f>
        <v/>
      </c>
      <c r="AZ1641" s="24" t="str">
        <f>_xlfn.XLOOKUP(B1641,'[8]ALL SITES DOWN'!$D:$D,'[8]ALL SITES DOWN'!$J:$J,"")</f>
        <v/>
      </c>
      <c r="BA1641" s="9" t="str">
        <f>_xlfn.XLOOKUP(B1641,[9]sheet1!$AC:$AC,[9]sheet1!$AF:$AF,"")</f>
        <v/>
      </c>
      <c r="BB1641" s="14" t="s">
        <v>5537</v>
      </c>
      <c r="BC1641" s="14" t="s">
        <v>5537</v>
      </c>
      <c r="BD1641" s="14" t="str">
        <f>_xlfn.XLOOKUP(B1641,'[10]cell downs 18042026 17h'!$B:$B,'[10]cell downs 18042026 17h'!$B:$B,"")</f>
        <v/>
      </c>
      <c r="BE1641" s="14" t="str">
        <f>_xlfn.XLOOKUP(B1641,'[11]Cells Huawei 19042026 15h'!$B:$B,'[11]Cells Huawei 19042026 15h'!$B:$B,"")</f>
        <v/>
      </c>
      <c r="BF1641" s="9" t="str">
        <f>_xlfn.XLOOKUP(B1641,'[12]cells down 19042026 9H40'!$B:$B,'[12]cells down 19042026 9H40'!$B:$B,"")</f>
        <v/>
      </c>
      <c r="BG1641" s="9" t="s">
        <v>4329</v>
      </c>
      <c r="BH1641" s="9" t="s">
        <v>12</v>
      </c>
    </row>
    <row r="1642" spans="1:60" s="9" customFormat="1" x14ac:dyDescent="0.3">
      <c r="A1642" s="1" t="s">
        <v>2829</v>
      </c>
      <c r="B1642" s="8" t="s">
        <v>2830</v>
      </c>
      <c r="C1642" s="3" t="str">
        <f>_xlfn.XLOOKUP(B1642,'[1]daily break down'!$D:$D,'[1]daily break down'!$E:$E,"")</f>
        <v>CENTRE</v>
      </c>
      <c r="D1642" s="1" t="s">
        <v>11</v>
      </c>
      <c r="E1642" s="1" t="s">
        <v>12</v>
      </c>
      <c r="F1642" s="3" t="s">
        <v>37</v>
      </c>
      <c r="G1642" s="1" t="s">
        <v>1618</v>
      </c>
      <c r="H1642" s="42" t="str">
        <f>_xlfn.XLOOKUP(B1642,[2]CALCULATION!$B:$B,[2]CALCULATION!$H:$H,"")</f>
        <v>ZTE</v>
      </c>
      <c r="I1642" s="34">
        <v>0</v>
      </c>
      <c r="J1642" s="34">
        <v>0</v>
      </c>
      <c r="K1642" s="34">
        <v>0</v>
      </c>
      <c r="L1642" s="34">
        <v>0</v>
      </c>
      <c r="M1642" s="34">
        <v>3.5634486478157215E-2</v>
      </c>
      <c r="N1642" s="34">
        <v>0</v>
      </c>
      <c r="O1642" s="34">
        <v>0</v>
      </c>
      <c r="P1642" s="34">
        <v>0</v>
      </c>
      <c r="Q1642" s="34">
        <v>0.98437147757203203</v>
      </c>
      <c r="R1642" s="34">
        <v>0</v>
      </c>
      <c r="S1642" s="35">
        <v>0.34444886754386711</v>
      </c>
      <c r="T1642" s="35">
        <v>0</v>
      </c>
      <c r="U1642" s="35">
        <v>0</v>
      </c>
      <c r="V1642" s="35">
        <v>0</v>
      </c>
      <c r="W1642" s="35">
        <v>0</v>
      </c>
      <c r="X1642" s="35">
        <v>0</v>
      </c>
      <c r="Y1642" s="35">
        <v>0</v>
      </c>
      <c r="Z1642" s="35">
        <v>0</v>
      </c>
      <c r="AA1642" s="35">
        <v>0</v>
      </c>
      <c r="AB1642" s="35">
        <v>0</v>
      </c>
      <c r="AC1642" s="35">
        <v>0</v>
      </c>
      <c r="AD1642" s="35">
        <v>0</v>
      </c>
      <c r="AE1642" s="58" t="s">
        <v>5560</v>
      </c>
      <c r="AF1642" s="58"/>
      <c r="AG1642" s="57" t="str" cm="1">
        <f t="array" ref="AG1642">IFERROR(_xlfn.IFS(
AI1642="MPR ISSUE","PDH",
AI1642="BSS Hardware Issue","BSS",
AI1642="Sites strategiques, MLL, Pylone, etc.","ENVTECH",
AI1642="AKTIVCO DEFAUT GE &amp; POWER Cabinet","AKTIVCO",
AI1642="AKTIVCO Coupure ENEO &amp; Baisse de tension","AKTIVCO GRID ONLY",
AI1642="Coupure ENEO &amp; Baisse de tension","IHS GRID ONLY",
AI1642="Defaut GE &amp; POWER Cabinet","IHS",
AI1642="Sharing","Partners",
AI1642="Sites strategiques &amp; DataCenter","SST &amp; DC",
AI1642="Exclu","Exclu",
AI1642="SAT","SAT",
AI1642="SPARE-ISSUE","SPARE-ISSUE",
AI1642="Fiber CAmtel","TRANS_FO_CAMTEL",
AI1642="Fiber AOF","Fiber AOF",
AI1642="Projet OCM (HUAWEI)","TRAVAUX-HUAWEI",
AI1642="Projet OCM (NOKIA)","TRAVAUX-NOKIA",
AI1642="ACCESS-ISSUE","ACCESS-ISSUE",
AI1642="Projet OCM (ZTE, NOKIA, autres projets)","TRAVAUX OCM",
AI1642="No root CAuse","No root cause",
AI1642="ODU HS","PDH",
AI1642="IP &amp; VLAN","PDH",
AI1642="Warehouse HUAWEI","SPARE-ISSUE",
AI1642="SPARE-HS","SPARE-ISSUE",
AI1642="Power Telco","BSS",AI1642="no impacts","no impacts"
),"")</f>
        <v>no impacts</v>
      </c>
      <c r="AH1642" s="57" t="str" cm="1">
        <f t="array" ref="AH1642">IFERROR(_xlfn.IFS(
AI1642="MPR ISSUE","TX ISSUE",
AI1642="BSS Hardware Issue","RAN ISSUE",
AI1642="Sites strategiques, MLL, Pylone, etc.","ENVTECH",
AI1642="AKTIVCO DEFAUT GE &amp; POWER Cabinet","POWER ISSUE",
AI1642="AKTIVCO Coupure ENEO &amp; Baisse de tension","POWER ISSUE",
AI1642="Coupure ENEO &amp; Baisse de tension","POWER ISSUE",
AI1642="Defaut GE &amp; POWER Cabinet","POWER ISSUE",
AI1642="Sharing","POWER ISSUE",
AI1642="Sites strategiques &amp; DataCenter","POWER ISSUE",
AI1642="Exclu","Exclu",
AI1642="SAT","TX ISSUE",
AI1642="SPARE-ISSUE","SPARE-ISSUE",
AI1642="Fiber CAmtel","TX ISSUE",
AI1642="Fiber AOF","TX ISSUE",
AI1642="Projet OCM (HUAWEI)","TRAVAUX-HUAWEI",
AI1642="Projet OCM (NOKIA)","TRAVAUX -NOKIA",
AI1642="ACCESS-ISSUE","ACCESS-ISSUE",
AI1642="Projet OCM (ZTE, NOKIA, autres projets)","TRAVAUX OCM",
AI1642="No root CAuse","No root cause",
AI1642="ODU HS","TX ISSUE",
AI1642="IP &amp; VLAN","TX ISSUE",
AI1642="Warehouse HUAWEI","SPARE-ISSUE",
AI1642="SPARE-HS","SPARE-ISSUE",
AI1642="Power Telco","RAN ISSUE",AI1642="no impacts","no impacts"
),"")</f>
        <v>no impacts</v>
      </c>
      <c r="AI1642" s="85" t="s">
        <v>5998</v>
      </c>
      <c r="AJ1642" s="57" t="str" cm="1">
        <f t="array" ref="AJ1642">IFERROR(_xlfn.IFS(
AI1642="MPR ISSUE","ACTIVE",
AI1642="BSS Hardware Issue","ACTIVE",
AI1642="Sites strategiques, MLL, Pylone, etc.","PASSIVE",
AI1642="AKTIVCO DEFAUT GE &amp; POWER Cabinet","PASSIVE",
AI1642="AKTIVCO Coupure ENEO &amp; Baisse de tension","PASSIVE",
AI1642="Coupure ENEO &amp; Baisse de tension","PASSIVE",
AI1642="Defaut GE &amp; POWER Cabinet","PASSIVE",
AI1642="Sharing","PASSIVE",
AI1642="Sites strategiques &amp; DataCenter","PASSIVE",
AI1642="Exclu","Exclu",
AI1642="SAT","ACTIVE",
AI1642="SPARE-ISSUE","SPARE-ISSUE",
AI1642="Fiber CAmtel","ACTIVE",
AI1642="Fiber AOF","ACTIVE",
AI1642="Projet OCM (HUAWEI)","PLANNED WORKS",
AI1642="Projet OCM (NOKIA)","PLANNED WORKS",
AI1642="ACCESS-ISSUE","ACCESS-ISSUE",
AI1642="Projet OCM (ZTE, NOKIA, autres projets)","PLANNED WORKS",
AI1642="No root CAuse","No root cause",
AI1642="ODU HS","ACTIVE",
AI1642="IP &amp; VLAN","ACTIVE",
AI1642="Warehouse HUAWEI","SPARE-ISSUE",
AI1642="SPARE-HS","SPARE-ISSUE",
AI1642="Power Telco","ACTIVE", AI1642="no impacts","no impacts"
),"")</f>
        <v>no impacts</v>
      </c>
      <c r="AK1642" s="23" t="s">
        <v>5537</v>
      </c>
      <c r="AL1642" s="23" t="str">
        <f t="shared" si="43"/>
        <v>CTR_397</v>
      </c>
      <c r="AN1642" s="9" t="s">
        <v>5537</v>
      </c>
      <c r="AO1642" s="23" t="str">
        <f>_xlfn.XLOOKUP(B1642,'INCIDENT-05-03-2026'!E:E,'INCIDENT-05-03-2026'!F:F,"")</f>
        <v/>
      </c>
      <c r="AP1642" s="7" t="s">
        <v>5537</v>
      </c>
      <c r="AQ1642" s="6"/>
      <c r="AR1642" s="7"/>
      <c r="AS1642" s="3" t="str">
        <f>_xlfn.XLOOKUP(B1642,'[3]tt num | region | site id'!$C:$C,'[3]tt num | region | site id'!$Q:$Q,"")</f>
        <v/>
      </c>
      <c r="AT1642" s="24" t="str">
        <f>_xlfn.XLOOKUP(B1642,'[4]Cells Huawei 03052026 12h'!$B:$B,'[4]Cells Huawei 03052026 12h'!$T:$T,"")</f>
        <v/>
      </c>
      <c r="AU1642" s="24" t="str">
        <f>_xlfn.XLOOKUP(B1642,'[5]cells down 02052026 8h50'!$B:$B,'[5]cells down 02052026 8h50'!$R:$R,"")</f>
        <v/>
      </c>
      <c r="AV1642" s="24" t="str">
        <f>_xlfn.XLOOKUP(B1642,'[5]cells down 02052026 13h50'!$B:$B,'[5]cells down 02052026 13h50'!$R:$R,"")</f>
        <v/>
      </c>
      <c r="AW1642" s="24" t="str">
        <f>_xlfn.XLOOKUP(B1642,'[5]cells down 02052026 13h50'!$B:$B,'[5]cells down 02052026 13h50'!$R:$R,"")</f>
        <v/>
      </c>
      <c r="AX1642" s="24" t="str">
        <f>_xlfn.XLOOKUP(B1642,'[6]cell downs 03052026 8h40 '!$B:$B,'[6]cell downs 03052026 8h40 '!$R:$R,"")</f>
        <v/>
      </c>
      <c r="AY1642" s="24" t="str">
        <f>_xlfn.XLOOKUP(B1642,'[7]ALL SITES DOWN'!$D:$D,'[7]ALL SITES DOWN'!$J:$J,"")</f>
        <v/>
      </c>
      <c r="AZ1642" s="24" t="str">
        <f>_xlfn.XLOOKUP(B1642,'[8]ALL SITES DOWN'!$D:$D,'[8]ALL SITES DOWN'!$J:$J,"")</f>
        <v/>
      </c>
      <c r="BA1642" s="9" t="str">
        <f>_xlfn.XLOOKUP(B1642,[9]sheet1!$AC:$AC,[9]sheet1!$AF:$AF,"")</f>
        <v/>
      </c>
      <c r="BB1642" s="14" t="s">
        <v>5537</v>
      </c>
      <c r="BC1642" s="14" t="s">
        <v>5537</v>
      </c>
      <c r="BD1642" s="14" t="str">
        <f>_xlfn.XLOOKUP(B1642,'[10]cell downs 18042026 17h'!$B:$B,'[10]cell downs 18042026 17h'!$B:$B,"")</f>
        <v/>
      </c>
      <c r="BE1642" s="14" t="str">
        <f>_xlfn.XLOOKUP(B1642,'[11]Cells Huawei 19042026 15h'!$B:$B,'[11]Cells Huawei 19042026 15h'!$B:$B,"")</f>
        <v/>
      </c>
      <c r="BF1642" s="9" t="str">
        <f>_xlfn.XLOOKUP(B1642,'[12]cells down 19042026 9H40'!$B:$B,'[12]cells down 19042026 9H40'!$B:$B,"")</f>
        <v/>
      </c>
      <c r="BG1642" s="9" t="s">
        <v>2830</v>
      </c>
      <c r="BH1642" s="9" t="s">
        <v>12</v>
      </c>
    </row>
    <row r="1643" spans="1:60" s="9" customFormat="1" x14ac:dyDescent="0.3">
      <c r="A1643" s="1" t="s">
        <v>2838</v>
      </c>
      <c r="B1643" s="1" t="s">
        <v>2839</v>
      </c>
      <c r="C1643" s="3" t="str">
        <f>_xlfn.XLOOKUP(B1643,'[1]daily break down'!$D:$D,'[1]daily break down'!$E:$E,"")</f>
        <v>Douala</v>
      </c>
      <c r="D1643" s="1" t="s">
        <v>11</v>
      </c>
      <c r="E1643" s="1" t="s">
        <v>12</v>
      </c>
      <c r="F1643" s="3" t="s">
        <v>31</v>
      </c>
      <c r="G1643" s="1" t="s">
        <v>32</v>
      </c>
      <c r="H1643" s="42" t="str">
        <f>_xlfn.XLOOKUP(B1643,[2]CALCULATION!$B:$B,[2]CALCULATION!$H:$H,"")</f>
        <v>ZTE</v>
      </c>
      <c r="I1643" s="34">
        <v>22.520781433255426</v>
      </c>
      <c r="J1643" s="34">
        <v>32.238437875428403</v>
      </c>
      <c r="K1643" s="34">
        <v>0</v>
      </c>
      <c r="L1643" s="34">
        <v>3.6401394845805034E-2</v>
      </c>
      <c r="M1643" s="34">
        <v>0</v>
      </c>
      <c r="N1643" s="34">
        <v>0</v>
      </c>
      <c r="O1643" s="34">
        <v>3.6597580707296649E-2</v>
      </c>
      <c r="P1643" s="34">
        <v>0</v>
      </c>
      <c r="Q1643" s="34">
        <v>0</v>
      </c>
      <c r="R1643" s="34">
        <v>0</v>
      </c>
      <c r="S1643" s="35">
        <v>0.33490710064406037</v>
      </c>
      <c r="T1643" s="35">
        <v>0</v>
      </c>
      <c r="U1643" s="35">
        <v>0</v>
      </c>
      <c r="V1643" s="35">
        <v>0</v>
      </c>
      <c r="W1643" s="35">
        <v>0</v>
      </c>
      <c r="X1643" s="35">
        <v>0</v>
      </c>
      <c r="Y1643" s="35">
        <v>0</v>
      </c>
      <c r="Z1643" s="35">
        <v>0</v>
      </c>
      <c r="AA1643" s="35">
        <v>0</v>
      </c>
      <c r="AB1643" s="35">
        <v>0</v>
      </c>
      <c r="AC1643" s="35">
        <v>0</v>
      </c>
      <c r="AD1643" s="35">
        <v>0</v>
      </c>
      <c r="AE1643" s="58" t="s">
        <v>5560</v>
      </c>
      <c r="AF1643" s="58"/>
      <c r="AG1643" s="57" t="str" cm="1">
        <f t="array" ref="AG1643">IFERROR(_xlfn.IFS(
AI1643="MPR ISSUE","PDH",
AI1643="BSS Hardware Issue","BSS",
AI1643="Sites strategiques, MLL, Pylone, etc.","ENVTECH",
AI1643="AKTIVCO DEFAUT GE &amp; POWER Cabinet","AKTIVCO",
AI1643="AKTIVCO Coupure ENEO &amp; Baisse de tension","AKTIVCO GRID ONLY",
AI1643="Coupure ENEO &amp; Baisse de tension","IHS GRID ONLY",
AI1643="Defaut GE &amp; POWER Cabinet","IHS",
AI1643="Sharing","Partners",
AI1643="Sites strategiques &amp; DataCenter","SST &amp; DC",
AI1643="Exclu","Exclu",
AI1643="SAT","SAT",
AI1643="SPARE-ISSUE","SPARE-ISSUE",
AI1643="Fiber CAmtel","TRANS_FO_CAMTEL",
AI1643="Fiber AOF","Fiber AOF",
AI1643="Projet OCM (HUAWEI)","TRAVAUX-HUAWEI",
AI1643="Projet OCM (NOKIA)","TRAVAUX-NOKIA",
AI1643="ACCESS-ISSUE","ACCESS-ISSUE",
AI1643="Projet OCM (ZTE, NOKIA, autres projets)","TRAVAUX OCM",
AI1643="No root CAuse","No root cause",
AI1643="ODU HS","PDH",
AI1643="IP &amp; VLAN","PDH",
AI1643="Warehouse HUAWEI","SPARE-ISSUE",
AI1643="SPARE-HS","SPARE-ISSUE",
AI1643="Power Telco","BSS",AI1643="no impacts","no impacts"
),"")</f>
        <v>no impacts</v>
      </c>
      <c r="AH1643" s="57" t="str" cm="1">
        <f t="array" ref="AH1643">IFERROR(_xlfn.IFS(
AI1643="MPR ISSUE","TX ISSUE",
AI1643="BSS Hardware Issue","RAN ISSUE",
AI1643="Sites strategiques, MLL, Pylone, etc.","ENVTECH",
AI1643="AKTIVCO DEFAUT GE &amp; POWER Cabinet","POWER ISSUE",
AI1643="AKTIVCO Coupure ENEO &amp; Baisse de tension","POWER ISSUE",
AI1643="Coupure ENEO &amp; Baisse de tension","POWER ISSUE",
AI1643="Defaut GE &amp; POWER Cabinet","POWER ISSUE",
AI1643="Sharing","POWER ISSUE",
AI1643="Sites strategiques &amp; DataCenter","POWER ISSUE",
AI1643="Exclu","Exclu",
AI1643="SAT","TX ISSUE",
AI1643="SPARE-ISSUE","SPARE-ISSUE",
AI1643="Fiber CAmtel","TX ISSUE",
AI1643="Fiber AOF","TX ISSUE",
AI1643="Projet OCM (HUAWEI)","TRAVAUX-HUAWEI",
AI1643="Projet OCM (NOKIA)","TRAVAUX -NOKIA",
AI1643="ACCESS-ISSUE","ACCESS-ISSUE",
AI1643="Projet OCM (ZTE, NOKIA, autres projets)","TRAVAUX OCM",
AI1643="No root CAuse","No root cause",
AI1643="ODU HS","TX ISSUE",
AI1643="IP &amp; VLAN","TX ISSUE",
AI1643="Warehouse HUAWEI","SPARE-ISSUE",
AI1643="SPARE-HS","SPARE-ISSUE",
AI1643="Power Telco","RAN ISSUE",AI1643="no impacts","no impacts"
),"")</f>
        <v>no impacts</v>
      </c>
      <c r="AI1643" s="85" t="s">
        <v>5998</v>
      </c>
      <c r="AJ1643" s="57" t="str" cm="1">
        <f t="array" ref="AJ1643">IFERROR(_xlfn.IFS(
AI1643="MPR ISSUE","ACTIVE",
AI1643="BSS Hardware Issue","ACTIVE",
AI1643="Sites strategiques, MLL, Pylone, etc.","PASSIVE",
AI1643="AKTIVCO DEFAUT GE &amp; POWER Cabinet","PASSIVE",
AI1643="AKTIVCO Coupure ENEO &amp; Baisse de tension","PASSIVE",
AI1643="Coupure ENEO &amp; Baisse de tension","PASSIVE",
AI1643="Defaut GE &amp; POWER Cabinet","PASSIVE",
AI1643="Sharing","PASSIVE",
AI1643="Sites strategiques &amp; DataCenter","PASSIVE",
AI1643="Exclu","Exclu",
AI1643="SAT","ACTIVE",
AI1643="SPARE-ISSUE","SPARE-ISSUE",
AI1643="Fiber CAmtel","ACTIVE",
AI1643="Fiber AOF","ACTIVE",
AI1643="Projet OCM (HUAWEI)","PLANNED WORKS",
AI1643="Projet OCM (NOKIA)","PLANNED WORKS",
AI1643="ACCESS-ISSUE","ACCESS-ISSUE",
AI1643="Projet OCM (ZTE, NOKIA, autres projets)","PLANNED WORKS",
AI1643="No root CAuse","No root cause",
AI1643="ODU HS","ACTIVE",
AI1643="IP &amp; VLAN","ACTIVE",
AI1643="Warehouse HUAWEI","SPARE-ISSUE",
AI1643="SPARE-HS","SPARE-ISSUE",
AI1643="Power Telco","ACTIVE", AI1643="no impacts","no impacts"
),"")</f>
        <v>no impacts</v>
      </c>
      <c r="AK1643" s="23" t="s">
        <v>5537</v>
      </c>
      <c r="AL1643" s="23" t="str">
        <f t="shared" si="43"/>
        <v>LIT_073</v>
      </c>
      <c r="AN1643" s="9" t="s">
        <v>5537</v>
      </c>
      <c r="AO1643" s="23" t="str">
        <f>_xlfn.XLOOKUP(B1643,'INCIDENT-05-03-2026'!E:E,'INCIDENT-05-03-2026'!F:F,"")</f>
        <v/>
      </c>
      <c r="AP1643" s="7" t="s">
        <v>5537</v>
      </c>
      <c r="AQ1643" s="6"/>
      <c r="AR1643" s="7"/>
      <c r="AS1643" s="3" t="str">
        <f>_xlfn.XLOOKUP(B1643,'[3]tt num | region | site id'!$C:$C,'[3]tt num | region | site id'!$Q:$Q,"")</f>
        <v/>
      </c>
      <c r="AT1643" s="24" t="str">
        <f>_xlfn.XLOOKUP(B1643,'[4]Cells Huawei 03052026 12h'!$B:$B,'[4]Cells Huawei 03052026 12h'!$T:$T,"")</f>
        <v/>
      </c>
      <c r="AU1643" s="24" t="str">
        <f>_xlfn.XLOOKUP(B1643,'[5]cells down 02052026 8h50'!$B:$B,'[5]cells down 02052026 8h50'!$R:$R,"")</f>
        <v/>
      </c>
      <c r="AV1643" s="24" t="str">
        <f>_xlfn.XLOOKUP(B1643,'[5]cells down 02052026 13h50'!$B:$B,'[5]cells down 02052026 13h50'!$R:$R,"")</f>
        <v/>
      </c>
      <c r="AW1643" s="24" t="str">
        <f>_xlfn.XLOOKUP(B1643,'[5]cells down 02052026 13h50'!$B:$B,'[5]cells down 02052026 13h50'!$R:$R,"")</f>
        <v/>
      </c>
      <c r="AX1643" s="24" t="str">
        <f>_xlfn.XLOOKUP(B1643,'[6]cell downs 03052026 8h40 '!$B:$B,'[6]cell downs 03052026 8h40 '!$R:$R,"")</f>
        <v/>
      </c>
      <c r="AY1643" s="24" t="str">
        <f>_xlfn.XLOOKUP(B1643,'[7]ALL SITES DOWN'!$D:$D,'[7]ALL SITES DOWN'!$J:$J,"")</f>
        <v/>
      </c>
      <c r="AZ1643" s="24" t="str">
        <f>_xlfn.XLOOKUP(B1643,'[8]ALL SITES DOWN'!$D:$D,'[8]ALL SITES DOWN'!$J:$J,"")</f>
        <v/>
      </c>
      <c r="BA1643" s="9" t="str">
        <f>_xlfn.XLOOKUP(B1643,[9]sheet1!$AC:$AC,[9]sheet1!$AF:$AF,"")</f>
        <v/>
      </c>
      <c r="BB1643" s="14" t="s">
        <v>5537</v>
      </c>
      <c r="BC1643" s="14" t="s">
        <v>5537</v>
      </c>
      <c r="BD1643" s="14" t="str">
        <f>_xlfn.XLOOKUP(B1643,'[10]cell downs 18042026 17h'!$B:$B,'[10]cell downs 18042026 17h'!$B:$B,"")</f>
        <v/>
      </c>
      <c r="BE1643" s="14" t="str">
        <f>_xlfn.XLOOKUP(B1643,'[11]Cells Huawei 19042026 15h'!$B:$B,'[11]Cells Huawei 19042026 15h'!$B:$B,"")</f>
        <v/>
      </c>
      <c r="BF1643" s="9" t="str">
        <f>_xlfn.XLOOKUP(B1643,'[12]cells down 19042026 9H40'!$B:$B,'[12]cells down 19042026 9H40'!$B:$B,"")</f>
        <v/>
      </c>
      <c r="BG1643" s="9" t="s">
        <v>2839</v>
      </c>
      <c r="BH1643" s="9" t="s">
        <v>12</v>
      </c>
    </row>
    <row r="1644" spans="1:60" s="9" customFormat="1" x14ac:dyDescent="0.3">
      <c r="A1644" s="1" t="s">
        <v>2382</v>
      </c>
      <c r="B1644" s="8" t="s">
        <v>2383</v>
      </c>
      <c r="C1644" s="3" t="str">
        <f>_xlfn.XLOOKUP(B1644,'[1]daily break down'!$D:$D,'[1]daily break down'!$E:$E,"")</f>
        <v>Douala</v>
      </c>
      <c r="D1644" s="1" t="s">
        <v>11</v>
      </c>
      <c r="E1644" s="1" t="s">
        <v>12</v>
      </c>
      <c r="F1644" s="3" t="s">
        <v>31</v>
      </c>
      <c r="G1644" s="1" t="s">
        <v>32</v>
      </c>
      <c r="H1644" s="42" t="str">
        <f>_xlfn.XLOOKUP(B1644,[2]CALCULATION!$B:$B,[2]CALCULATION!$H:$H,"")</f>
        <v>ZTE</v>
      </c>
      <c r="I1644" s="34">
        <v>0</v>
      </c>
      <c r="J1644" s="34">
        <v>0</v>
      </c>
      <c r="K1644" s="34">
        <v>9.4882616648546469E-2</v>
      </c>
      <c r="L1644" s="34">
        <v>0</v>
      </c>
      <c r="M1644" s="34">
        <v>0</v>
      </c>
      <c r="N1644" s="34">
        <v>0</v>
      </c>
      <c r="O1644" s="34">
        <v>0</v>
      </c>
      <c r="P1644" s="34">
        <v>2.7735151940599208</v>
      </c>
      <c r="Q1644" s="34">
        <v>3.3368183076365527</v>
      </c>
      <c r="R1644" s="34">
        <v>0</v>
      </c>
      <c r="S1644" s="35">
        <v>0.24860315666618152</v>
      </c>
      <c r="T1644" s="35">
        <v>0</v>
      </c>
      <c r="U1644" s="35">
        <v>0</v>
      </c>
      <c r="V1644" s="35">
        <v>0</v>
      </c>
      <c r="W1644" s="35">
        <v>0</v>
      </c>
      <c r="X1644" s="35">
        <v>0</v>
      </c>
      <c r="Y1644" s="35">
        <v>0</v>
      </c>
      <c r="Z1644" s="35">
        <v>0</v>
      </c>
      <c r="AA1644" s="35">
        <v>0</v>
      </c>
      <c r="AB1644" s="35">
        <v>0</v>
      </c>
      <c r="AC1644" s="35">
        <v>0</v>
      </c>
      <c r="AD1644" s="35">
        <v>0</v>
      </c>
      <c r="AE1644" s="58" t="s">
        <v>5560</v>
      </c>
      <c r="AF1644" s="58"/>
      <c r="AG1644" s="57" t="str" cm="1">
        <f t="array" ref="AG1644">IFERROR(_xlfn.IFS(
AI1644="MPR ISSUE","PDH",
AI1644="BSS Hardware Issue","BSS",
AI1644="Sites strategiques, MLL, Pylone, etc.","ENVTECH",
AI1644="AKTIVCO DEFAUT GE &amp; POWER Cabinet","AKTIVCO",
AI1644="AKTIVCO Coupure ENEO &amp; Baisse de tension","AKTIVCO GRID ONLY",
AI1644="Coupure ENEO &amp; Baisse de tension","IHS GRID ONLY",
AI1644="Defaut GE &amp; POWER Cabinet","IHS",
AI1644="Sharing","Partners",
AI1644="Sites strategiques &amp; DataCenter","SST &amp; DC",
AI1644="Exclu","Exclu",
AI1644="SAT","SAT",
AI1644="SPARE-ISSUE","SPARE-ISSUE",
AI1644="Fiber CAmtel","TRANS_FO_CAMTEL",
AI1644="Fiber AOF","Fiber AOF",
AI1644="Projet OCM (HUAWEI)","TRAVAUX-HUAWEI",
AI1644="Projet OCM (NOKIA)","TRAVAUX-NOKIA",
AI1644="ACCESS-ISSUE","ACCESS-ISSUE",
AI1644="Projet OCM (ZTE, NOKIA, autres projets)","TRAVAUX OCM",
AI1644="No root CAuse","No root cause",
AI1644="ODU HS","PDH",
AI1644="IP &amp; VLAN","PDH",
AI1644="Warehouse HUAWEI","SPARE-ISSUE",
AI1644="SPARE-HS","SPARE-ISSUE",
AI1644="Power Telco","BSS",AI1644="no impacts","no impacts"
),"")</f>
        <v>no impacts</v>
      </c>
      <c r="AH1644" s="57" t="str" cm="1">
        <f t="array" ref="AH1644">IFERROR(_xlfn.IFS(
AI1644="MPR ISSUE","TX ISSUE",
AI1644="BSS Hardware Issue","RAN ISSUE",
AI1644="Sites strategiques, MLL, Pylone, etc.","ENVTECH",
AI1644="AKTIVCO DEFAUT GE &amp; POWER Cabinet","POWER ISSUE",
AI1644="AKTIVCO Coupure ENEO &amp; Baisse de tension","POWER ISSUE",
AI1644="Coupure ENEO &amp; Baisse de tension","POWER ISSUE",
AI1644="Defaut GE &amp; POWER Cabinet","POWER ISSUE",
AI1644="Sharing","POWER ISSUE",
AI1644="Sites strategiques &amp; DataCenter","POWER ISSUE",
AI1644="Exclu","Exclu",
AI1644="SAT","TX ISSUE",
AI1644="SPARE-ISSUE","SPARE-ISSUE",
AI1644="Fiber CAmtel","TX ISSUE",
AI1644="Fiber AOF","TX ISSUE",
AI1644="Projet OCM (HUAWEI)","TRAVAUX-HUAWEI",
AI1644="Projet OCM (NOKIA)","TRAVAUX -NOKIA",
AI1644="ACCESS-ISSUE","ACCESS-ISSUE",
AI1644="Projet OCM (ZTE, NOKIA, autres projets)","TRAVAUX OCM",
AI1644="No root CAuse","No root cause",
AI1644="ODU HS","TX ISSUE",
AI1644="IP &amp; VLAN","TX ISSUE",
AI1644="Warehouse HUAWEI","SPARE-ISSUE",
AI1644="SPARE-HS","SPARE-ISSUE",
AI1644="Power Telco","RAN ISSUE",AI1644="no impacts","no impacts"
),"")</f>
        <v>no impacts</v>
      </c>
      <c r="AI1644" s="85" t="s">
        <v>5998</v>
      </c>
      <c r="AJ1644" s="57" t="str" cm="1">
        <f t="array" ref="AJ1644">IFERROR(_xlfn.IFS(
AI1644="MPR ISSUE","ACTIVE",
AI1644="BSS Hardware Issue","ACTIVE",
AI1644="Sites strategiques, MLL, Pylone, etc.","PASSIVE",
AI1644="AKTIVCO DEFAUT GE &amp; POWER Cabinet","PASSIVE",
AI1644="AKTIVCO Coupure ENEO &amp; Baisse de tension","PASSIVE",
AI1644="Coupure ENEO &amp; Baisse de tension","PASSIVE",
AI1644="Defaut GE &amp; POWER Cabinet","PASSIVE",
AI1644="Sharing","PASSIVE",
AI1644="Sites strategiques &amp; DataCenter","PASSIVE",
AI1644="Exclu","Exclu",
AI1644="SAT","ACTIVE",
AI1644="SPARE-ISSUE","SPARE-ISSUE",
AI1644="Fiber CAmtel","ACTIVE",
AI1644="Fiber AOF","ACTIVE",
AI1644="Projet OCM (HUAWEI)","PLANNED WORKS",
AI1644="Projet OCM (NOKIA)","PLANNED WORKS",
AI1644="ACCESS-ISSUE","ACCESS-ISSUE",
AI1644="Projet OCM (ZTE, NOKIA, autres projets)","PLANNED WORKS",
AI1644="No root CAuse","No root cause",
AI1644="ODU HS","ACTIVE",
AI1644="IP &amp; VLAN","ACTIVE",
AI1644="Warehouse HUAWEI","SPARE-ISSUE",
AI1644="SPARE-HS","SPARE-ISSUE",
AI1644="Power Telco","ACTIVE", AI1644="no impacts","no impacts"
),"")</f>
        <v>no impacts</v>
      </c>
      <c r="AK1644" s="23" t="s">
        <v>5537</v>
      </c>
      <c r="AL1644" s="23" t="str">
        <f t="shared" si="43"/>
        <v>LIT_368</v>
      </c>
      <c r="AN1644" s="9" t="s">
        <v>5537</v>
      </c>
      <c r="AO1644" s="23" t="str">
        <f>_xlfn.XLOOKUP(B1644,'INCIDENT-05-03-2026'!E:E,'INCIDENT-05-03-2026'!F:F,"")</f>
        <v/>
      </c>
      <c r="AP1644" s="7" t="s">
        <v>5537</v>
      </c>
      <c r="AQ1644" s="6"/>
      <c r="AR1644" s="7"/>
      <c r="AS1644" s="3" t="str">
        <f>_xlfn.XLOOKUP(B1644,'[3]tt num | region | site id'!$C:$C,'[3]tt num | region | site id'!$Q:$Q,"")</f>
        <v/>
      </c>
      <c r="AT1644" s="24" t="str">
        <f>_xlfn.XLOOKUP(B1644,'[4]Cells Huawei 03052026 12h'!$B:$B,'[4]Cells Huawei 03052026 12h'!$T:$T,"")</f>
        <v/>
      </c>
      <c r="AU1644" s="24" t="str">
        <f>_xlfn.XLOOKUP(B1644,'[5]cells down 02052026 8h50'!$B:$B,'[5]cells down 02052026 8h50'!$R:$R,"")</f>
        <v/>
      </c>
      <c r="AV1644" s="24" t="str">
        <f>_xlfn.XLOOKUP(B1644,'[5]cells down 02052026 13h50'!$B:$B,'[5]cells down 02052026 13h50'!$R:$R,"")</f>
        <v/>
      </c>
      <c r="AW1644" s="24" t="str">
        <f>_xlfn.XLOOKUP(B1644,'[5]cells down 02052026 13h50'!$B:$B,'[5]cells down 02052026 13h50'!$R:$R,"")</f>
        <v/>
      </c>
      <c r="AX1644" s="24" t="str">
        <f>_xlfn.XLOOKUP(B1644,'[6]cell downs 03052026 8h40 '!$B:$B,'[6]cell downs 03052026 8h40 '!$R:$R,"")</f>
        <v/>
      </c>
      <c r="AY1644" s="24" t="str">
        <f>_xlfn.XLOOKUP(B1644,'[7]ALL SITES DOWN'!$D:$D,'[7]ALL SITES DOWN'!$J:$J,"")</f>
        <v/>
      </c>
      <c r="AZ1644" s="24" t="str">
        <f>_xlfn.XLOOKUP(B1644,'[8]ALL SITES DOWN'!$D:$D,'[8]ALL SITES DOWN'!$J:$J,"")</f>
        <v/>
      </c>
      <c r="BA1644" s="9" t="str">
        <f>_xlfn.XLOOKUP(B1644,[9]sheet1!$AC:$AC,[9]sheet1!$AF:$AF,"")</f>
        <v/>
      </c>
      <c r="BB1644" s="14" t="s">
        <v>5537</v>
      </c>
      <c r="BC1644" s="14" t="s">
        <v>5537</v>
      </c>
      <c r="BD1644" s="14" t="str">
        <f>_xlfn.XLOOKUP(B1644,'[10]cell downs 18042026 17h'!$B:$B,'[10]cell downs 18042026 17h'!$B:$B,"")</f>
        <v/>
      </c>
      <c r="BE1644" s="14" t="str">
        <f>_xlfn.XLOOKUP(B1644,'[11]Cells Huawei 19042026 15h'!$B:$B,'[11]Cells Huawei 19042026 15h'!$B:$B,"")</f>
        <v/>
      </c>
      <c r="BF1644" s="9" t="str">
        <f>_xlfn.XLOOKUP(B1644,'[12]cells down 19042026 9H40'!$B:$B,'[12]cells down 19042026 9H40'!$B:$B,"")</f>
        <v/>
      </c>
      <c r="BG1644" s="9" t="s">
        <v>2383</v>
      </c>
      <c r="BH1644" s="9" t="s">
        <v>5537</v>
      </c>
    </row>
    <row r="1645" spans="1:60" s="9" customFormat="1" x14ac:dyDescent="0.3">
      <c r="A1645" s="1" t="s">
        <v>1405</v>
      </c>
      <c r="B1645" s="8" t="s">
        <v>1406</v>
      </c>
      <c r="C1645" s="3" t="str">
        <f>_xlfn.XLOOKUP(B1645,'[1]daily break down'!$D:$D,'[1]daily break down'!$E:$E,"")</f>
        <v>LITTORAL</v>
      </c>
      <c r="D1645" s="1" t="s">
        <v>11</v>
      </c>
      <c r="E1645" s="1" t="s">
        <v>96</v>
      </c>
      <c r="F1645" s="3" t="s">
        <v>31</v>
      </c>
      <c r="G1645" s="1" t="s">
        <v>1407</v>
      </c>
      <c r="H1645" s="41" t="str">
        <f>_xlfn.XLOOKUP(B1645,[2]CALCULATION!$B:$B,[2]CALCULATION!$H:$H,"")</f>
        <v>NOKIA</v>
      </c>
      <c r="I1645" s="34">
        <v>1.7835078317396415E-3</v>
      </c>
      <c r="J1645" s="34">
        <v>0</v>
      </c>
      <c r="K1645" s="34">
        <v>0</v>
      </c>
      <c r="L1645" s="34">
        <v>0</v>
      </c>
      <c r="M1645" s="34">
        <v>0.13950763103945352</v>
      </c>
      <c r="N1645" s="34">
        <v>0</v>
      </c>
      <c r="O1645" s="34">
        <v>0.34487893737542791</v>
      </c>
      <c r="P1645" s="34">
        <v>0</v>
      </c>
      <c r="Q1645" s="34">
        <v>0</v>
      </c>
      <c r="R1645" s="34">
        <v>1.6841726342038645E-2</v>
      </c>
      <c r="S1645" s="35">
        <v>0.21452130289202126</v>
      </c>
      <c r="T1645" s="35">
        <v>34804.329859345438</v>
      </c>
      <c r="U1645" s="35">
        <v>9.8092930745670003E-4</v>
      </c>
      <c r="V1645" s="35">
        <v>0</v>
      </c>
      <c r="W1645" s="35">
        <v>0</v>
      </c>
      <c r="X1645" s="35">
        <v>0</v>
      </c>
      <c r="Y1645" s="35">
        <v>0</v>
      </c>
      <c r="Z1645" s="35">
        <v>0</v>
      </c>
      <c r="AA1645" s="35">
        <v>0</v>
      </c>
      <c r="AB1645" s="35">
        <v>0</v>
      </c>
      <c r="AC1645" s="35">
        <v>0</v>
      </c>
      <c r="AD1645" s="35">
        <v>0</v>
      </c>
      <c r="AE1645" s="58" t="s">
        <v>5560</v>
      </c>
      <c r="AF1645" s="58"/>
      <c r="AG1645" s="57" t="str" cm="1">
        <f t="array" ref="AG1645">IFERROR(_xlfn.IFS(
AI1645="MPR ISSUE","PDH",
AI1645="BSS Hardware Issue","BSS",
AI1645="Sites strategiques, MLL, Pylone, etc.","ENVTECH",
AI1645="AKTIVCO DEFAUT GE &amp; POWER Cabinet","AKTIVCO",
AI1645="AKTIVCO Coupure ENEO &amp; Baisse de tension","AKTIVCO GRID ONLY",
AI1645="Coupure ENEO &amp; Baisse de tension","IHS GRID ONLY",
AI1645="Defaut GE &amp; POWER Cabinet","IHS",
AI1645="Sharing","Partners",
AI1645="Sites strategiques &amp; DataCenter","SST &amp; DC",
AI1645="Exclu","Exclu",
AI1645="SAT","SAT",
AI1645="SPARE-ISSUE","SPARE-ISSUE",
AI1645="Fiber CAmtel","TRANS_FO_CAMTEL",
AI1645="Fiber AOF","Fiber AOF",
AI1645="Projet OCM (HUAWEI)","TRAVAUX-HUAWEI",
AI1645="Projet OCM (NOKIA)","TRAVAUX-NOKIA",
AI1645="ACCESS-ISSUE","ACCESS-ISSUE",
AI1645="Projet OCM (ZTE, NOKIA, autres projets)","TRAVAUX OCM",
AI1645="No root CAuse","No root cause",
AI1645="ODU HS","PDH",
AI1645="IP &amp; VLAN","PDH",
AI1645="Warehouse HUAWEI","SPARE-ISSUE",
AI1645="SPARE-HS","SPARE-ISSUE",
AI1645="Power Telco","BSS",AI1645="no impacts","no impacts"
),"")</f>
        <v>no impacts</v>
      </c>
      <c r="AH1645" s="57" t="str" cm="1">
        <f t="array" ref="AH1645">IFERROR(_xlfn.IFS(
AI1645="MPR ISSUE","TX ISSUE",
AI1645="BSS Hardware Issue","RAN ISSUE",
AI1645="Sites strategiques, MLL, Pylone, etc.","ENVTECH",
AI1645="AKTIVCO DEFAUT GE &amp; POWER Cabinet","POWER ISSUE",
AI1645="AKTIVCO Coupure ENEO &amp; Baisse de tension","POWER ISSUE",
AI1645="Coupure ENEO &amp; Baisse de tension","POWER ISSUE",
AI1645="Defaut GE &amp; POWER Cabinet","POWER ISSUE",
AI1645="Sharing","POWER ISSUE",
AI1645="Sites strategiques &amp; DataCenter","POWER ISSUE",
AI1645="Exclu","Exclu",
AI1645="SAT","TX ISSUE",
AI1645="SPARE-ISSUE","SPARE-ISSUE",
AI1645="Fiber CAmtel","TX ISSUE",
AI1645="Fiber AOF","TX ISSUE",
AI1645="Projet OCM (HUAWEI)","TRAVAUX-HUAWEI",
AI1645="Projet OCM (NOKIA)","TRAVAUX -NOKIA",
AI1645="ACCESS-ISSUE","ACCESS-ISSUE",
AI1645="Projet OCM (ZTE, NOKIA, autres projets)","TRAVAUX OCM",
AI1645="No root CAuse","No root cause",
AI1645="ODU HS","TX ISSUE",
AI1645="IP &amp; VLAN","TX ISSUE",
AI1645="Warehouse HUAWEI","SPARE-ISSUE",
AI1645="SPARE-HS","SPARE-ISSUE",
AI1645="Power Telco","RAN ISSUE",AI1645="no impacts","no impacts"
),"")</f>
        <v>no impacts</v>
      </c>
      <c r="AI1645" s="85" t="s">
        <v>5998</v>
      </c>
      <c r="AJ1645" s="57" t="str" cm="1">
        <f t="array" ref="AJ1645">IFERROR(_xlfn.IFS(
AI1645="MPR ISSUE","ACTIVE",
AI1645="BSS Hardware Issue","ACTIVE",
AI1645="Sites strategiques, MLL, Pylone, etc.","PASSIVE",
AI1645="AKTIVCO DEFAUT GE &amp; POWER Cabinet","PASSIVE",
AI1645="AKTIVCO Coupure ENEO &amp; Baisse de tension","PASSIVE",
AI1645="Coupure ENEO &amp; Baisse de tension","PASSIVE",
AI1645="Defaut GE &amp; POWER Cabinet","PASSIVE",
AI1645="Sharing","PASSIVE",
AI1645="Sites strategiques &amp; DataCenter","PASSIVE",
AI1645="Exclu","Exclu",
AI1645="SAT","ACTIVE",
AI1645="SPARE-ISSUE","SPARE-ISSUE",
AI1645="Fiber CAmtel","ACTIVE",
AI1645="Fiber AOF","ACTIVE",
AI1645="Projet OCM (HUAWEI)","PLANNED WORKS",
AI1645="Projet OCM (NOKIA)","PLANNED WORKS",
AI1645="ACCESS-ISSUE","ACCESS-ISSUE",
AI1645="Projet OCM (ZTE, NOKIA, autres projets)","PLANNED WORKS",
AI1645="No root CAuse","No root cause",
AI1645="ODU HS","ACTIVE",
AI1645="IP &amp; VLAN","ACTIVE",
AI1645="Warehouse HUAWEI","SPARE-ISSUE",
AI1645="SPARE-HS","SPARE-ISSUE",
AI1645="Power Telco","ACTIVE", AI1645="no impacts","no impacts"
),"")</f>
        <v>no impacts</v>
      </c>
      <c r="AK1645" s="23" t="s">
        <v>5537</v>
      </c>
      <c r="AL1645" s="23" t="str">
        <f t="shared" si="43"/>
        <v>LIT_501</v>
      </c>
      <c r="AN1645" s="9" t="s">
        <v>5537</v>
      </c>
      <c r="AO1645" s="23" t="str">
        <f>_xlfn.XLOOKUP(B1645,'INCIDENT-05-03-2026'!E:E,'INCIDENT-05-03-2026'!F:F,"")</f>
        <v/>
      </c>
      <c r="AP1645" s="7" t="s">
        <v>5537</v>
      </c>
      <c r="AQ1645" s="6"/>
      <c r="AR1645" s="7"/>
      <c r="AS1645" s="3" t="str">
        <f>_xlfn.XLOOKUP(B1645,'[3]tt num | region | site id'!$C:$C,'[3]tt num | region | site id'!$Q:$Q,"")</f>
        <v/>
      </c>
      <c r="AT1645" s="24" t="str">
        <f>_xlfn.XLOOKUP(B1645,'[4]Cells Huawei 03052026 12h'!$B:$B,'[4]Cells Huawei 03052026 12h'!$T:$T,"")</f>
        <v/>
      </c>
      <c r="AU1645" s="24" t="str">
        <f>_xlfn.XLOOKUP(B1645,'[5]cells down 02052026 8h50'!$B:$B,'[5]cells down 02052026 8h50'!$R:$R,"")</f>
        <v/>
      </c>
      <c r="AV1645" s="24" t="str">
        <f>_xlfn.XLOOKUP(B1645,'[5]cells down 02052026 13h50'!$B:$B,'[5]cells down 02052026 13h50'!$R:$R,"")</f>
        <v/>
      </c>
      <c r="AW1645" s="24" t="str">
        <f>_xlfn.XLOOKUP(B1645,'[5]cells down 02052026 13h50'!$B:$B,'[5]cells down 02052026 13h50'!$R:$R,"")</f>
        <v/>
      </c>
      <c r="AX1645" s="24" t="str">
        <f>_xlfn.XLOOKUP(B1645,'[6]cell downs 03052026 8h40 '!$B:$B,'[6]cell downs 03052026 8h40 '!$R:$R,"")</f>
        <v/>
      </c>
      <c r="AY1645" s="24" t="str">
        <f>_xlfn.XLOOKUP(B1645,'[7]ALL SITES DOWN'!$D:$D,'[7]ALL SITES DOWN'!$J:$J,"")</f>
        <v/>
      </c>
      <c r="AZ1645" s="24" t="str">
        <f>_xlfn.XLOOKUP(B1645,'[8]ALL SITES DOWN'!$D:$D,'[8]ALL SITES DOWN'!$J:$J,"")</f>
        <v/>
      </c>
      <c r="BA1645" s="9" t="str">
        <f>_xlfn.XLOOKUP(B1645,[9]sheet1!$AC:$AC,[9]sheet1!$AF:$AF,"")</f>
        <v/>
      </c>
      <c r="BB1645" s="14" t="s">
        <v>5537</v>
      </c>
      <c r="BC1645" s="14" t="s">
        <v>5537</v>
      </c>
      <c r="BD1645" s="14" t="str">
        <f>_xlfn.XLOOKUP(B1645,'[10]cell downs 18042026 17h'!$B:$B,'[10]cell downs 18042026 17h'!$B:$B,"")</f>
        <v/>
      </c>
      <c r="BE1645" s="14" t="str">
        <f>_xlfn.XLOOKUP(B1645,'[11]Cells Huawei 19042026 15h'!$B:$B,'[11]Cells Huawei 19042026 15h'!$B:$B,"")</f>
        <v/>
      </c>
      <c r="BF1645" s="9" t="str">
        <f>_xlfn.XLOOKUP(B1645,'[12]cells down 19042026 9H40'!$B:$B,'[12]cells down 19042026 9H40'!$B:$B,"")</f>
        <v/>
      </c>
      <c r="BG1645" s="9" t="s">
        <v>1406</v>
      </c>
      <c r="BH1645" s="9" t="s">
        <v>12</v>
      </c>
    </row>
    <row r="1646" spans="1:60" s="9" customFormat="1" x14ac:dyDescent="0.3">
      <c r="A1646" s="1" t="s">
        <v>3132</v>
      </c>
      <c r="B1646" s="8" t="s">
        <v>3133</v>
      </c>
      <c r="C1646" s="3" t="str">
        <f>_xlfn.XLOOKUP(B1646,'[1]daily break down'!$D:$D,'[1]daily break down'!$E:$E,"")</f>
        <v>Douala</v>
      </c>
      <c r="D1646" s="1" t="s">
        <v>11</v>
      </c>
      <c r="E1646" s="1" t="s">
        <v>12</v>
      </c>
      <c r="F1646" s="3" t="s">
        <v>31</v>
      </c>
      <c r="G1646" s="1" t="s">
        <v>32</v>
      </c>
      <c r="H1646" s="42" t="str">
        <f>_xlfn.XLOOKUP(B1646,[2]CALCULATION!$B:$B,[2]CALCULATION!$H:$H,"")</f>
        <v>ZTE</v>
      </c>
      <c r="I1646" s="34">
        <v>0</v>
      </c>
      <c r="J1646" s="34">
        <v>0</v>
      </c>
      <c r="K1646" s="34">
        <v>0.13376308738046944</v>
      </c>
      <c r="L1646" s="34">
        <v>0</v>
      </c>
      <c r="M1646" s="34">
        <v>0</v>
      </c>
      <c r="N1646" s="34">
        <v>0</v>
      </c>
      <c r="O1646" s="34">
        <v>0</v>
      </c>
      <c r="P1646" s="34">
        <v>0</v>
      </c>
      <c r="Q1646" s="34">
        <v>0</v>
      </c>
      <c r="R1646" s="34">
        <v>0</v>
      </c>
      <c r="S1646" s="35">
        <v>0.20314154203513884</v>
      </c>
      <c r="T1646" s="35">
        <v>0</v>
      </c>
      <c r="U1646" s="35">
        <v>0</v>
      </c>
      <c r="V1646" s="35">
        <v>0</v>
      </c>
      <c r="W1646" s="35">
        <v>0</v>
      </c>
      <c r="X1646" s="35">
        <v>0</v>
      </c>
      <c r="Y1646" s="35">
        <v>0</v>
      </c>
      <c r="Z1646" s="35">
        <v>0</v>
      </c>
      <c r="AA1646" s="35">
        <v>0</v>
      </c>
      <c r="AB1646" s="35">
        <v>0</v>
      </c>
      <c r="AC1646" s="35">
        <v>0</v>
      </c>
      <c r="AD1646" s="35">
        <v>0</v>
      </c>
      <c r="AE1646" s="58" t="s">
        <v>5560</v>
      </c>
      <c r="AF1646" s="58"/>
      <c r="AG1646" s="57" t="str" cm="1">
        <f t="array" ref="AG1646">IFERROR(_xlfn.IFS(
AI1646="MPR ISSUE","PDH",
AI1646="BSS Hardware Issue","BSS",
AI1646="Sites strategiques, MLL, Pylone, etc.","ENVTECH",
AI1646="AKTIVCO DEFAUT GE &amp; POWER Cabinet","AKTIVCO",
AI1646="AKTIVCO Coupure ENEO &amp; Baisse de tension","AKTIVCO GRID ONLY",
AI1646="Coupure ENEO &amp; Baisse de tension","IHS GRID ONLY",
AI1646="Defaut GE &amp; POWER Cabinet","IHS",
AI1646="Sharing","Partners",
AI1646="Sites strategiques &amp; DataCenter","SST &amp; DC",
AI1646="Exclu","Exclu",
AI1646="SAT","SAT",
AI1646="SPARE-ISSUE","SPARE-ISSUE",
AI1646="Fiber CAmtel","TRANS_FO_CAMTEL",
AI1646="Fiber AOF","Fiber AOF",
AI1646="Projet OCM (HUAWEI)","TRAVAUX-HUAWEI",
AI1646="Projet OCM (NOKIA)","TRAVAUX-NOKIA",
AI1646="ACCESS-ISSUE","ACCESS-ISSUE",
AI1646="Projet OCM (ZTE, NOKIA, autres projets)","TRAVAUX OCM",
AI1646="No root CAuse","No root cause",
AI1646="ODU HS","PDH",
AI1646="IP &amp; VLAN","PDH",
AI1646="Warehouse HUAWEI","SPARE-ISSUE",
AI1646="SPARE-HS","SPARE-ISSUE",
AI1646="Power Telco","BSS",AI1646="no impacts","no impacts"
),"")</f>
        <v>no impacts</v>
      </c>
      <c r="AH1646" s="57" t="str" cm="1">
        <f t="array" ref="AH1646">IFERROR(_xlfn.IFS(
AI1646="MPR ISSUE","TX ISSUE",
AI1646="BSS Hardware Issue","RAN ISSUE",
AI1646="Sites strategiques, MLL, Pylone, etc.","ENVTECH",
AI1646="AKTIVCO DEFAUT GE &amp; POWER Cabinet","POWER ISSUE",
AI1646="AKTIVCO Coupure ENEO &amp; Baisse de tension","POWER ISSUE",
AI1646="Coupure ENEO &amp; Baisse de tension","POWER ISSUE",
AI1646="Defaut GE &amp; POWER Cabinet","POWER ISSUE",
AI1646="Sharing","POWER ISSUE",
AI1646="Sites strategiques &amp; DataCenter","POWER ISSUE",
AI1646="Exclu","Exclu",
AI1646="SAT","TX ISSUE",
AI1646="SPARE-ISSUE","SPARE-ISSUE",
AI1646="Fiber CAmtel","TX ISSUE",
AI1646="Fiber AOF","TX ISSUE",
AI1646="Projet OCM (HUAWEI)","TRAVAUX-HUAWEI",
AI1646="Projet OCM (NOKIA)","TRAVAUX -NOKIA",
AI1646="ACCESS-ISSUE","ACCESS-ISSUE",
AI1646="Projet OCM (ZTE, NOKIA, autres projets)","TRAVAUX OCM",
AI1646="No root CAuse","No root cause",
AI1646="ODU HS","TX ISSUE",
AI1646="IP &amp; VLAN","TX ISSUE",
AI1646="Warehouse HUAWEI","SPARE-ISSUE",
AI1646="SPARE-HS","SPARE-ISSUE",
AI1646="Power Telco","RAN ISSUE",AI1646="no impacts","no impacts"
),"")</f>
        <v>no impacts</v>
      </c>
      <c r="AI1646" s="85" t="s">
        <v>5998</v>
      </c>
      <c r="AJ1646" s="57" t="str" cm="1">
        <f t="array" ref="AJ1646">IFERROR(_xlfn.IFS(
AI1646="MPR ISSUE","ACTIVE",
AI1646="BSS Hardware Issue","ACTIVE",
AI1646="Sites strategiques, MLL, Pylone, etc.","PASSIVE",
AI1646="AKTIVCO DEFAUT GE &amp; POWER Cabinet","PASSIVE",
AI1646="AKTIVCO Coupure ENEO &amp; Baisse de tension","PASSIVE",
AI1646="Coupure ENEO &amp; Baisse de tension","PASSIVE",
AI1646="Defaut GE &amp; POWER Cabinet","PASSIVE",
AI1646="Sharing","PASSIVE",
AI1646="Sites strategiques &amp; DataCenter","PASSIVE",
AI1646="Exclu","Exclu",
AI1646="SAT","ACTIVE",
AI1646="SPARE-ISSUE","SPARE-ISSUE",
AI1646="Fiber CAmtel","ACTIVE",
AI1646="Fiber AOF","ACTIVE",
AI1646="Projet OCM (HUAWEI)","PLANNED WORKS",
AI1646="Projet OCM (NOKIA)","PLANNED WORKS",
AI1646="ACCESS-ISSUE","ACCESS-ISSUE",
AI1646="Projet OCM (ZTE, NOKIA, autres projets)","PLANNED WORKS",
AI1646="No root CAuse","No root cause",
AI1646="ODU HS","ACTIVE",
AI1646="IP &amp; VLAN","ACTIVE",
AI1646="Warehouse HUAWEI","SPARE-ISSUE",
AI1646="SPARE-HS","SPARE-ISSUE",
AI1646="Power Telco","ACTIVE", AI1646="no impacts","no impacts"
),"")</f>
        <v>no impacts</v>
      </c>
      <c r="AK1646" s="23" t="s">
        <v>5537</v>
      </c>
      <c r="AL1646" s="23" t="str">
        <f t="shared" si="43"/>
        <v>LIT_443</v>
      </c>
      <c r="AN1646" s="9" t="s">
        <v>5537</v>
      </c>
      <c r="AO1646" s="23" t="str">
        <f>_xlfn.XLOOKUP(B1646,'INCIDENT-05-03-2026'!E:E,'INCIDENT-05-03-2026'!F:F,"")</f>
        <v/>
      </c>
      <c r="AP1646" s="7" t="s">
        <v>5537</v>
      </c>
      <c r="AQ1646" s="6"/>
      <c r="AR1646" s="7"/>
      <c r="AS1646" s="3" t="str">
        <f>_xlfn.XLOOKUP(B1646,'[3]tt num | region | site id'!$C:$C,'[3]tt num | region | site id'!$Q:$Q,"")</f>
        <v/>
      </c>
      <c r="AT1646" s="24" t="str">
        <f>_xlfn.XLOOKUP(B1646,'[4]Cells Huawei 03052026 12h'!$B:$B,'[4]Cells Huawei 03052026 12h'!$T:$T,"")</f>
        <v/>
      </c>
      <c r="AU1646" s="24" t="str">
        <f>_xlfn.XLOOKUP(B1646,'[5]cells down 02052026 8h50'!$B:$B,'[5]cells down 02052026 8h50'!$R:$R,"")</f>
        <v/>
      </c>
      <c r="AV1646" s="24" t="str">
        <f>_xlfn.XLOOKUP(B1646,'[5]cells down 02052026 13h50'!$B:$B,'[5]cells down 02052026 13h50'!$R:$R,"")</f>
        <v/>
      </c>
      <c r="AW1646" s="24" t="str">
        <f>_xlfn.XLOOKUP(B1646,'[5]cells down 02052026 13h50'!$B:$B,'[5]cells down 02052026 13h50'!$R:$R,"")</f>
        <v/>
      </c>
      <c r="AX1646" s="24" t="str">
        <f>_xlfn.XLOOKUP(B1646,'[6]cell downs 03052026 8h40 '!$B:$B,'[6]cell downs 03052026 8h40 '!$R:$R,"")</f>
        <v/>
      </c>
      <c r="AY1646" s="24" t="str">
        <f>_xlfn.XLOOKUP(B1646,'[7]ALL SITES DOWN'!$D:$D,'[7]ALL SITES DOWN'!$J:$J,"")</f>
        <v/>
      </c>
      <c r="AZ1646" s="24" t="str">
        <f>_xlfn.XLOOKUP(B1646,'[8]ALL SITES DOWN'!$D:$D,'[8]ALL SITES DOWN'!$J:$J,"")</f>
        <v/>
      </c>
      <c r="BA1646" s="9" t="str">
        <f>_xlfn.XLOOKUP(B1646,[9]sheet1!$AC:$AC,[9]sheet1!$AF:$AF,"")</f>
        <v/>
      </c>
      <c r="BB1646" s="14" t="s">
        <v>5537</v>
      </c>
      <c r="BC1646" s="14" t="s">
        <v>5537</v>
      </c>
      <c r="BD1646" s="14" t="str">
        <f>_xlfn.XLOOKUP(B1646,'[10]cell downs 18042026 17h'!$B:$B,'[10]cell downs 18042026 17h'!$B:$B,"")</f>
        <v/>
      </c>
      <c r="BE1646" s="14" t="str">
        <f>_xlfn.XLOOKUP(B1646,'[11]Cells Huawei 19042026 15h'!$B:$B,'[11]Cells Huawei 19042026 15h'!$B:$B,"")</f>
        <v/>
      </c>
      <c r="BF1646" s="9" t="str">
        <f>_xlfn.XLOOKUP(B1646,'[12]cells down 19042026 9H40'!$B:$B,'[12]cells down 19042026 9H40'!$B:$B,"")</f>
        <v/>
      </c>
      <c r="BG1646" s="9" t="s">
        <v>3133</v>
      </c>
      <c r="BH1646" s="9" t="s">
        <v>5537</v>
      </c>
    </row>
    <row r="1647" spans="1:60" s="9" customFormat="1" x14ac:dyDescent="0.3">
      <c r="A1647" s="1" t="s">
        <v>256</v>
      </c>
      <c r="B1647" s="8" t="s">
        <v>257</v>
      </c>
      <c r="C1647" s="3" t="str">
        <f>_xlfn.XLOOKUP(B1647,'[1]daily break down'!$D:$D,'[1]daily break down'!$E:$E,"")</f>
        <v>Douala</v>
      </c>
      <c r="D1647" s="1" t="s">
        <v>11</v>
      </c>
      <c r="E1647" s="1" t="s">
        <v>12</v>
      </c>
      <c r="F1647" s="3" t="s">
        <v>31</v>
      </c>
      <c r="G1647" s="1" t="s">
        <v>32</v>
      </c>
      <c r="H1647" s="42" t="str">
        <f>_xlfn.XLOOKUP(B1647,[2]CALCULATION!$B:$B,[2]CALCULATION!$H:$H,"")</f>
        <v>ZTE</v>
      </c>
      <c r="I1647" s="34">
        <v>0</v>
      </c>
      <c r="J1647" s="34">
        <v>0</v>
      </c>
      <c r="K1647" s="34">
        <v>0</v>
      </c>
      <c r="L1647" s="34">
        <v>1.7193015497969893E-2</v>
      </c>
      <c r="M1647" s="34">
        <v>0</v>
      </c>
      <c r="N1647" s="34">
        <v>0</v>
      </c>
      <c r="O1647" s="34">
        <v>1.747837675104787E-2</v>
      </c>
      <c r="P1647" s="34">
        <v>0</v>
      </c>
      <c r="Q1647" s="34">
        <v>0</v>
      </c>
      <c r="R1647" s="34">
        <v>0</v>
      </c>
      <c r="S1647" s="35">
        <v>0.18678677521808779</v>
      </c>
      <c r="T1647" s="35">
        <v>0</v>
      </c>
      <c r="U1647" s="35">
        <v>0</v>
      </c>
      <c r="V1647" s="35">
        <v>0</v>
      </c>
      <c r="W1647" s="35">
        <v>0</v>
      </c>
      <c r="X1647" s="35">
        <v>0</v>
      </c>
      <c r="Y1647" s="35">
        <v>0</v>
      </c>
      <c r="Z1647" s="35">
        <v>0</v>
      </c>
      <c r="AA1647" s="35">
        <v>0</v>
      </c>
      <c r="AB1647" s="35">
        <v>0</v>
      </c>
      <c r="AC1647" s="35">
        <v>0</v>
      </c>
      <c r="AD1647" s="35">
        <v>0</v>
      </c>
      <c r="AE1647" s="58" t="s">
        <v>5560</v>
      </c>
      <c r="AF1647" s="58"/>
      <c r="AG1647" s="57" t="str" cm="1">
        <f t="array" ref="AG1647">IFERROR(_xlfn.IFS(
AI1647="MPR ISSUE","PDH",
AI1647="BSS Hardware Issue","BSS",
AI1647="Sites strategiques, MLL, Pylone, etc.","ENVTECH",
AI1647="AKTIVCO DEFAUT GE &amp; POWER Cabinet","AKTIVCO",
AI1647="AKTIVCO Coupure ENEO &amp; Baisse de tension","AKTIVCO GRID ONLY",
AI1647="Coupure ENEO &amp; Baisse de tension","IHS GRID ONLY",
AI1647="Defaut GE &amp; POWER Cabinet","IHS",
AI1647="Sharing","Partners",
AI1647="Sites strategiques &amp; DataCenter","SST &amp; DC",
AI1647="Exclu","Exclu",
AI1647="SAT","SAT",
AI1647="SPARE-ISSUE","SPARE-ISSUE",
AI1647="Fiber CAmtel","TRANS_FO_CAMTEL",
AI1647="Fiber AOF","Fiber AOF",
AI1647="Projet OCM (HUAWEI)","TRAVAUX-HUAWEI",
AI1647="Projet OCM (NOKIA)","TRAVAUX-NOKIA",
AI1647="ACCESS-ISSUE","ACCESS-ISSUE",
AI1647="Projet OCM (ZTE, NOKIA, autres projets)","TRAVAUX OCM",
AI1647="No root CAuse","No root cause",
AI1647="ODU HS","PDH",
AI1647="IP &amp; VLAN","PDH",
AI1647="Warehouse HUAWEI","SPARE-ISSUE",
AI1647="SPARE-HS","SPARE-ISSUE",
AI1647="Power Telco","BSS",AI1647="no impacts","no impacts"
),"")</f>
        <v>no impacts</v>
      </c>
      <c r="AH1647" s="57" t="str" cm="1">
        <f t="array" ref="AH1647">IFERROR(_xlfn.IFS(
AI1647="MPR ISSUE","TX ISSUE",
AI1647="BSS Hardware Issue","RAN ISSUE",
AI1647="Sites strategiques, MLL, Pylone, etc.","ENVTECH",
AI1647="AKTIVCO DEFAUT GE &amp; POWER Cabinet","POWER ISSUE",
AI1647="AKTIVCO Coupure ENEO &amp; Baisse de tension","POWER ISSUE",
AI1647="Coupure ENEO &amp; Baisse de tension","POWER ISSUE",
AI1647="Defaut GE &amp; POWER Cabinet","POWER ISSUE",
AI1647="Sharing","POWER ISSUE",
AI1647="Sites strategiques &amp; DataCenter","POWER ISSUE",
AI1647="Exclu","Exclu",
AI1647="SAT","TX ISSUE",
AI1647="SPARE-ISSUE","SPARE-ISSUE",
AI1647="Fiber CAmtel","TX ISSUE",
AI1647="Fiber AOF","TX ISSUE",
AI1647="Projet OCM (HUAWEI)","TRAVAUX-HUAWEI",
AI1647="Projet OCM (NOKIA)","TRAVAUX -NOKIA",
AI1647="ACCESS-ISSUE","ACCESS-ISSUE",
AI1647="Projet OCM (ZTE, NOKIA, autres projets)","TRAVAUX OCM",
AI1647="No root CAuse","No root cause",
AI1647="ODU HS","TX ISSUE",
AI1647="IP &amp; VLAN","TX ISSUE",
AI1647="Warehouse HUAWEI","SPARE-ISSUE",
AI1647="SPARE-HS","SPARE-ISSUE",
AI1647="Power Telco","RAN ISSUE",AI1647="no impacts","no impacts"
),"")</f>
        <v>no impacts</v>
      </c>
      <c r="AI1647" s="85" t="s">
        <v>5998</v>
      </c>
      <c r="AJ1647" s="57" t="str" cm="1">
        <f t="array" ref="AJ1647">IFERROR(_xlfn.IFS(
AI1647="MPR ISSUE","ACTIVE",
AI1647="BSS Hardware Issue","ACTIVE",
AI1647="Sites strategiques, MLL, Pylone, etc.","PASSIVE",
AI1647="AKTIVCO DEFAUT GE &amp; POWER Cabinet","PASSIVE",
AI1647="AKTIVCO Coupure ENEO &amp; Baisse de tension","PASSIVE",
AI1647="Coupure ENEO &amp; Baisse de tension","PASSIVE",
AI1647="Defaut GE &amp; POWER Cabinet","PASSIVE",
AI1647="Sharing","PASSIVE",
AI1647="Sites strategiques &amp; DataCenter","PASSIVE",
AI1647="Exclu","Exclu",
AI1647="SAT","ACTIVE",
AI1647="SPARE-ISSUE","SPARE-ISSUE",
AI1647="Fiber CAmtel","ACTIVE",
AI1647="Fiber AOF","ACTIVE",
AI1647="Projet OCM (HUAWEI)","PLANNED WORKS",
AI1647="Projet OCM (NOKIA)","PLANNED WORKS",
AI1647="ACCESS-ISSUE","ACCESS-ISSUE",
AI1647="Projet OCM (ZTE, NOKIA, autres projets)","PLANNED WORKS",
AI1647="No root CAuse","No root cause",
AI1647="ODU HS","ACTIVE",
AI1647="IP &amp; VLAN","ACTIVE",
AI1647="Warehouse HUAWEI","SPARE-ISSUE",
AI1647="SPARE-HS","SPARE-ISSUE",
AI1647="Power Telco","ACTIVE", AI1647="no impacts","no impacts"
),"")</f>
        <v>no impacts</v>
      </c>
      <c r="AK1647" s="23" t="s">
        <v>5537</v>
      </c>
      <c r="AL1647" s="23" t="str">
        <f t="shared" si="43"/>
        <v>LIT_442</v>
      </c>
      <c r="AN1647" s="9" t="s">
        <v>5537</v>
      </c>
      <c r="AO1647" s="23" t="str">
        <f>_xlfn.XLOOKUP(B1647,'INCIDENT-05-03-2026'!E:E,'INCIDENT-05-03-2026'!F:F,"")</f>
        <v/>
      </c>
      <c r="AP1647" s="7" t="s">
        <v>5537</v>
      </c>
      <c r="AQ1647" s="6"/>
      <c r="AR1647" s="7"/>
      <c r="AS1647" s="3" t="str">
        <f>_xlfn.XLOOKUP(B1647,'[3]tt num | region | site id'!$C:$C,'[3]tt num | region | site id'!$Q:$Q,"")</f>
        <v/>
      </c>
      <c r="AT1647" s="24" t="str">
        <f>_xlfn.XLOOKUP(B1647,'[4]Cells Huawei 03052026 12h'!$B:$B,'[4]Cells Huawei 03052026 12h'!$T:$T,"")</f>
        <v/>
      </c>
      <c r="AU1647" s="24" t="str">
        <f>_xlfn.XLOOKUP(B1647,'[5]cells down 02052026 8h50'!$B:$B,'[5]cells down 02052026 8h50'!$R:$R,"")</f>
        <v/>
      </c>
      <c r="AV1647" s="24" t="str">
        <f>_xlfn.XLOOKUP(B1647,'[5]cells down 02052026 13h50'!$B:$B,'[5]cells down 02052026 13h50'!$R:$R,"")</f>
        <v/>
      </c>
      <c r="AW1647" s="24" t="str">
        <f>_xlfn.XLOOKUP(B1647,'[5]cells down 02052026 13h50'!$B:$B,'[5]cells down 02052026 13h50'!$R:$R,"")</f>
        <v/>
      </c>
      <c r="AX1647" s="24" t="str">
        <f>_xlfn.XLOOKUP(B1647,'[6]cell downs 03052026 8h40 '!$B:$B,'[6]cell downs 03052026 8h40 '!$R:$R,"")</f>
        <v/>
      </c>
      <c r="AY1647" s="24" t="str">
        <f>_xlfn.XLOOKUP(B1647,'[7]ALL SITES DOWN'!$D:$D,'[7]ALL SITES DOWN'!$J:$J,"")</f>
        <v/>
      </c>
      <c r="AZ1647" s="24" t="str">
        <f>_xlfn.XLOOKUP(B1647,'[8]ALL SITES DOWN'!$D:$D,'[8]ALL SITES DOWN'!$J:$J,"")</f>
        <v/>
      </c>
      <c r="BA1647" s="9" t="str">
        <f>_xlfn.XLOOKUP(B1647,[9]sheet1!$AC:$AC,[9]sheet1!$AF:$AF,"")</f>
        <v/>
      </c>
      <c r="BB1647" s="14" t="s">
        <v>5537</v>
      </c>
      <c r="BC1647" s="14" t="s">
        <v>5537</v>
      </c>
      <c r="BD1647" s="14" t="str">
        <f>_xlfn.XLOOKUP(B1647,'[10]cell downs 18042026 17h'!$B:$B,'[10]cell downs 18042026 17h'!$B:$B,"")</f>
        <v/>
      </c>
      <c r="BE1647" s="14" t="str">
        <f>_xlfn.XLOOKUP(B1647,'[11]Cells Huawei 19042026 15h'!$B:$B,'[11]Cells Huawei 19042026 15h'!$B:$B,"")</f>
        <v/>
      </c>
      <c r="BF1647" s="9" t="str">
        <f>_xlfn.XLOOKUP(B1647,'[12]cells down 19042026 9H40'!$B:$B,'[12]cells down 19042026 9H40'!$B:$B,"")</f>
        <v/>
      </c>
      <c r="BG1647" s="9" t="s">
        <v>257</v>
      </c>
      <c r="BH1647" s="9" t="s">
        <v>5537</v>
      </c>
    </row>
    <row r="1648" spans="1:60" s="9" customFormat="1" x14ac:dyDescent="0.3">
      <c r="A1648" s="1" t="s">
        <v>2566</v>
      </c>
      <c r="B1648" s="8" t="s">
        <v>2567</v>
      </c>
      <c r="C1648" s="3" t="str">
        <f>_xlfn.XLOOKUP(B1648,'[1]daily break down'!$D:$D,'[1]daily break down'!$E:$E,"")</f>
        <v>OUEST</v>
      </c>
      <c r="D1648" s="1" t="s">
        <v>11</v>
      </c>
      <c r="E1648" s="1" t="s">
        <v>12</v>
      </c>
      <c r="F1648" s="3" t="s">
        <v>102</v>
      </c>
      <c r="G1648" s="1" t="s">
        <v>856</v>
      </c>
      <c r="H1648" s="40" t="str">
        <f>_xlfn.XLOOKUP(B1648,[2]CALCULATION!$B:$B,[2]CALCULATION!$H:$H,"")</f>
        <v>Huawei</v>
      </c>
      <c r="I1648" s="34">
        <v>0.63173630908048051</v>
      </c>
      <c r="J1648" s="34">
        <v>7.2232067185453414E-2</v>
      </c>
      <c r="K1648" s="34">
        <v>2.1659810862561457</v>
      </c>
      <c r="L1648" s="34">
        <v>0.46825998122322948</v>
      </c>
      <c r="M1648" s="34">
        <v>0</v>
      </c>
      <c r="N1648" s="34">
        <v>0.71789757243182006</v>
      </c>
      <c r="O1648" s="34">
        <v>0</v>
      </c>
      <c r="P1648" s="34">
        <v>0.39576038786301521</v>
      </c>
      <c r="Q1648" s="34">
        <v>0</v>
      </c>
      <c r="R1648" s="34">
        <v>1.0097507940176866</v>
      </c>
      <c r="S1648" s="35">
        <v>0.15487982010826604</v>
      </c>
      <c r="T1648" s="35">
        <v>0</v>
      </c>
      <c r="U1648" s="35">
        <v>0</v>
      </c>
      <c r="V1648" s="35">
        <v>0</v>
      </c>
      <c r="W1648" s="35">
        <v>0</v>
      </c>
      <c r="X1648" s="35">
        <v>0</v>
      </c>
      <c r="Y1648" s="35">
        <v>0</v>
      </c>
      <c r="Z1648" s="35">
        <v>0</v>
      </c>
      <c r="AA1648" s="35">
        <v>0</v>
      </c>
      <c r="AB1648" s="35">
        <v>0</v>
      </c>
      <c r="AC1648" s="35">
        <v>0</v>
      </c>
      <c r="AD1648" s="35">
        <v>0</v>
      </c>
      <c r="AE1648" s="58" t="s">
        <v>5560</v>
      </c>
      <c r="AF1648" s="58"/>
      <c r="AG1648" s="57" t="str" cm="1">
        <f t="array" ref="AG1648">IFERROR(_xlfn.IFS(
AI1648="MPR ISSUE","PDH",
AI1648="BSS Hardware Issue","BSS",
AI1648="Sites strategiques, MLL, Pylone, etc.","ENVTECH",
AI1648="AKTIVCO DEFAUT GE &amp; POWER Cabinet","AKTIVCO",
AI1648="AKTIVCO Coupure ENEO &amp; Baisse de tension","AKTIVCO GRID ONLY",
AI1648="Coupure ENEO &amp; Baisse de tension","IHS GRID ONLY",
AI1648="Defaut GE &amp; POWER Cabinet","IHS",
AI1648="Sharing","Partners",
AI1648="Sites strategiques &amp; DataCenter","SST &amp; DC",
AI1648="Exclu","Exclu",
AI1648="SAT","SAT",
AI1648="SPARE-ISSUE","SPARE-ISSUE",
AI1648="Fiber CAmtel","TRANS_FO_CAMTEL",
AI1648="Fiber AOF","Fiber AOF",
AI1648="Projet OCM (HUAWEI)","TRAVAUX-HUAWEI",
AI1648="Projet OCM (NOKIA)","TRAVAUX-NOKIA",
AI1648="ACCESS-ISSUE","ACCESS-ISSUE",
AI1648="Projet OCM (ZTE, NOKIA, autres projets)","TRAVAUX OCM",
AI1648="No root CAuse","No root cause",
AI1648="ODU HS","PDH",
AI1648="IP &amp; VLAN","PDH",
AI1648="Warehouse HUAWEI","SPARE-ISSUE",
AI1648="SPARE-HS","SPARE-ISSUE",
AI1648="Power Telco","BSS",AI1648="no impacts","no impacts"
),"")</f>
        <v>no impacts</v>
      </c>
      <c r="AH1648" s="57" t="str" cm="1">
        <f t="array" ref="AH1648">IFERROR(_xlfn.IFS(
AI1648="MPR ISSUE","TX ISSUE",
AI1648="BSS Hardware Issue","RAN ISSUE",
AI1648="Sites strategiques, MLL, Pylone, etc.","ENVTECH",
AI1648="AKTIVCO DEFAUT GE &amp; POWER Cabinet","POWER ISSUE",
AI1648="AKTIVCO Coupure ENEO &amp; Baisse de tension","POWER ISSUE",
AI1648="Coupure ENEO &amp; Baisse de tension","POWER ISSUE",
AI1648="Defaut GE &amp; POWER Cabinet","POWER ISSUE",
AI1648="Sharing","POWER ISSUE",
AI1648="Sites strategiques &amp; DataCenter","POWER ISSUE",
AI1648="Exclu","Exclu",
AI1648="SAT","TX ISSUE",
AI1648="SPARE-ISSUE","SPARE-ISSUE",
AI1648="Fiber CAmtel","TX ISSUE",
AI1648="Fiber AOF","TX ISSUE",
AI1648="Projet OCM (HUAWEI)","TRAVAUX-HUAWEI",
AI1648="Projet OCM (NOKIA)","TRAVAUX -NOKIA",
AI1648="ACCESS-ISSUE","ACCESS-ISSUE",
AI1648="Projet OCM (ZTE, NOKIA, autres projets)","TRAVAUX OCM",
AI1648="No root CAuse","No root cause",
AI1648="ODU HS","TX ISSUE",
AI1648="IP &amp; VLAN","TX ISSUE",
AI1648="Warehouse HUAWEI","SPARE-ISSUE",
AI1648="SPARE-HS","SPARE-ISSUE",
AI1648="Power Telco","RAN ISSUE",AI1648="no impacts","no impacts"
),"")</f>
        <v>no impacts</v>
      </c>
      <c r="AI1648" s="85" t="s">
        <v>5998</v>
      </c>
      <c r="AJ1648" s="57" t="str" cm="1">
        <f t="array" ref="AJ1648">IFERROR(_xlfn.IFS(
AI1648="MPR ISSUE","ACTIVE",
AI1648="BSS Hardware Issue","ACTIVE",
AI1648="Sites strategiques, MLL, Pylone, etc.","PASSIVE",
AI1648="AKTIVCO DEFAUT GE &amp; POWER Cabinet","PASSIVE",
AI1648="AKTIVCO Coupure ENEO &amp; Baisse de tension","PASSIVE",
AI1648="Coupure ENEO &amp; Baisse de tension","PASSIVE",
AI1648="Defaut GE &amp; POWER Cabinet","PASSIVE",
AI1648="Sharing","PASSIVE",
AI1648="Sites strategiques &amp; DataCenter","PASSIVE",
AI1648="Exclu","Exclu",
AI1648="SAT","ACTIVE",
AI1648="SPARE-ISSUE","SPARE-ISSUE",
AI1648="Fiber CAmtel","ACTIVE",
AI1648="Fiber AOF","ACTIVE",
AI1648="Projet OCM (HUAWEI)","PLANNED WORKS",
AI1648="Projet OCM (NOKIA)","PLANNED WORKS",
AI1648="ACCESS-ISSUE","ACCESS-ISSUE",
AI1648="Projet OCM (ZTE, NOKIA, autres projets)","PLANNED WORKS",
AI1648="No root CAuse","No root cause",
AI1648="ODU HS","ACTIVE",
AI1648="IP &amp; VLAN","ACTIVE",
AI1648="Warehouse HUAWEI","SPARE-ISSUE",
AI1648="SPARE-HS","SPARE-ISSUE",
AI1648="Power Telco","ACTIVE", AI1648="no impacts","no impacts"
),"")</f>
        <v>no impacts</v>
      </c>
      <c r="AK1648" s="23" t="s">
        <v>5537</v>
      </c>
      <c r="AL1648" s="23" t="str">
        <f t="shared" si="43"/>
        <v>OST_176</v>
      </c>
      <c r="AN1648" s="9" t="s">
        <v>5537</v>
      </c>
      <c r="AO1648" s="23" t="str">
        <f>_xlfn.XLOOKUP(B1648,'INCIDENT-05-03-2026'!E:E,'INCIDENT-05-03-2026'!F:F,"")</f>
        <v/>
      </c>
      <c r="AP1648" s="7" t="s">
        <v>5537</v>
      </c>
      <c r="AQ1648" s="6"/>
      <c r="AR1648" s="7"/>
      <c r="AS1648" s="3" t="str">
        <f>_xlfn.XLOOKUP(B1648,'[3]tt num | region | site id'!$C:$C,'[3]tt num | region | site id'!$Q:$Q,"")</f>
        <v/>
      </c>
      <c r="AT1648" s="24" t="str">
        <f>_xlfn.XLOOKUP(B1648,'[4]Cells Huawei 03052026 12h'!$B:$B,'[4]Cells Huawei 03052026 12h'!$T:$T,"")</f>
        <v/>
      </c>
      <c r="AU1648" s="24" t="str">
        <f>_xlfn.XLOOKUP(B1648,'[5]cells down 02052026 8h50'!$B:$B,'[5]cells down 02052026 8h50'!$R:$R,"")</f>
        <v/>
      </c>
      <c r="AV1648" s="24" t="str">
        <f>_xlfn.XLOOKUP(B1648,'[5]cells down 02052026 13h50'!$B:$B,'[5]cells down 02052026 13h50'!$R:$R,"")</f>
        <v/>
      </c>
      <c r="AW1648" s="24" t="str">
        <f>_xlfn.XLOOKUP(B1648,'[5]cells down 02052026 13h50'!$B:$B,'[5]cells down 02052026 13h50'!$R:$R,"")</f>
        <v/>
      </c>
      <c r="AX1648" s="24" t="str">
        <f>_xlfn.XLOOKUP(B1648,'[6]cell downs 03052026 8h40 '!$B:$B,'[6]cell downs 03052026 8h40 '!$R:$R,"")</f>
        <v/>
      </c>
      <c r="AY1648" s="24" t="str">
        <f>_xlfn.XLOOKUP(B1648,'[7]ALL SITES DOWN'!$D:$D,'[7]ALL SITES DOWN'!$J:$J,"")</f>
        <v/>
      </c>
      <c r="AZ1648" s="24" t="str">
        <f>_xlfn.XLOOKUP(B1648,'[8]ALL SITES DOWN'!$D:$D,'[8]ALL SITES DOWN'!$J:$J,"")</f>
        <v/>
      </c>
      <c r="BA1648" s="9" t="str">
        <f>_xlfn.XLOOKUP(B1648,[9]sheet1!$AC:$AC,[9]sheet1!$AF:$AF,"")</f>
        <v/>
      </c>
      <c r="BB1648" s="14" t="s">
        <v>5537</v>
      </c>
      <c r="BC1648" s="14" t="s">
        <v>5537</v>
      </c>
      <c r="BD1648" s="14" t="str">
        <f>_xlfn.XLOOKUP(B1648,'[10]cell downs 18042026 17h'!$B:$B,'[10]cell downs 18042026 17h'!$B:$B,"")</f>
        <v/>
      </c>
      <c r="BE1648" s="14" t="str">
        <f>_xlfn.XLOOKUP(B1648,'[11]Cells Huawei 19042026 15h'!$B:$B,'[11]Cells Huawei 19042026 15h'!$B:$B,"")</f>
        <v/>
      </c>
      <c r="BF1648" s="9" t="str">
        <f>_xlfn.XLOOKUP(B1648,'[12]cells down 19042026 9H40'!$B:$B,'[12]cells down 19042026 9H40'!$B:$B,"")</f>
        <v/>
      </c>
      <c r="BG1648" s="9" t="s">
        <v>2567</v>
      </c>
      <c r="BH1648" s="9" t="s">
        <v>12</v>
      </c>
    </row>
    <row r="1649" spans="1:60" s="9" customFormat="1" x14ac:dyDescent="0.3">
      <c r="A1649" s="1" t="s">
        <v>4898</v>
      </c>
      <c r="B1649" s="8" t="s">
        <v>4899</v>
      </c>
      <c r="C1649" s="3" t="str">
        <f>_xlfn.XLOOKUP(B1649,'[1]daily break down'!$D:$D,'[1]daily break down'!$E:$E,"")</f>
        <v>Douala</v>
      </c>
      <c r="D1649" s="1"/>
      <c r="E1649" s="1"/>
      <c r="F1649" s="3" t="s">
        <v>31</v>
      </c>
      <c r="G1649" s="1" t="s">
        <v>32</v>
      </c>
      <c r="H1649" s="42" t="str">
        <f>_xlfn.XLOOKUP(B1649,[2]CALCULATION!$B:$B,[2]CALCULATION!$H:$H,"")</f>
        <v>ZTE</v>
      </c>
      <c r="I1649" s="34">
        <v>0</v>
      </c>
      <c r="J1649" s="34">
        <v>0</v>
      </c>
      <c r="K1649" s="34">
        <v>0</v>
      </c>
      <c r="L1649" s="34">
        <v>0</v>
      </c>
      <c r="M1649" s="34">
        <v>0</v>
      </c>
      <c r="N1649" s="34">
        <v>0</v>
      </c>
      <c r="O1649" s="34">
        <v>0</v>
      </c>
      <c r="P1649" s="34">
        <v>0</v>
      </c>
      <c r="Q1649" s="34">
        <v>0</v>
      </c>
      <c r="R1649" s="34">
        <v>0</v>
      </c>
      <c r="S1649" s="35">
        <v>0.14239526528608842</v>
      </c>
      <c r="T1649" s="35">
        <v>0</v>
      </c>
      <c r="U1649" s="35">
        <v>0</v>
      </c>
      <c r="V1649" s="35">
        <v>0</v>
      </c>
      <c r="W1649" s="35">
        <v>0</v>
      </c>
      <c r="X1649" s="35">
        <v>0</v>
      </c>
      <c r="Y1649" s="35">
        <v>0</v>
      </c>
      <c r="Z1649" s="35">
        <v>0</v>
      </c>
      <c r="AA1649" s="35">
        <v>0</v>
      </c>
      <c r="AB1649" s="35">
        <v>0</v>
      </c>
      <c r="AC1649" s="35">
        <v>0</v>
      </c>
      <c r="AD1649" s="35">
        <v>0</v>
      </c>
      <c r="AE1649" s="58" t="s">
        <v>5560</v>
      </c>
      <c r="AF1649" s="58"/>
      <c r="AG1649" s="57" t="str" cm="1">
        <f t="array" ref="AG1649">IFERROR(_xlfn.IFS(
AI1649="MPR ISSUE","PDH",
AI1649="BSS Hardware Issue","BSS",
AI1649="Sites strategiques, MLL, Pylone, etc.","ENVTECH",
AI1649="AKTIVCO DEFAUT GE &amp; POWER Cabinet","AKTIVCO",
AI1649="AKTIVCO Coupure ENEO &amp; Baisse de tension","AKTIVCO GRID ONLY",
AI1649="Coupure ENEO &amp; Baisse de tension","IHS GRID ONLY",
AI1649="Defaut GE &amp; POWER Cabinet","IHS",
AI1649="Sharing","Partners",
AI1649="Sites strategiques &amp; DataCenter","SST &amp; DC",
AI1649="Exclu","Exclu",
AI1649="SAT","SAT",
AI1649="SPARE-ISSUE","SPARE-ISSUE",
AI1649="Fiber CAmtel","TRANS_FO_CAMTEL",
AI1649="Fiber AOF","Fiber AOF",
AI1649="Projet OCM (HUAWEI)","TRAVAUX-HUAWEI",
AI1649="Projet OCM (NOKIA)","TRAVAUX-NOKIA",
AI1649="ACCESS-ISSUE","ACCESS-ISSUE",
AI1649="Projet OCM (ZTE, NOKIA, autres projets)","TRAVAUX OCM",
AI1649="No root CAuse","No root cause",
AI1649="ODU HS","PDH",
AI1649="IP &amp; VLAN","PDH",
AI1649="Warehouse HUAWEI","SPARE-ISSUE",
AI1649="SPARE-HS","SPARE-ISSUE",
AI1649="Power Telco","BSS",AI1649="no impacts","no impacts"
),"")</f>
        <v>no impacts</v>
      </c>
      <c r="AH1649" s="57" t="str" cm="1">
        <f t="array" ref="AH1649">IFERROR(_xlfn.IFS(
AI1649="MPR ISSUE","TX ISSUE",
AI1649="BSS Hardware Issue","RAN ISSUE",
AI1649="Sites strategiques, MLL, Pylone, etc.","ENVTECH",
AI1649="AKTIVCO DEFAUT GE &amp; POWER Cabinet","POWER ISSUE",
AI1649="AKTIVCO Coupure ENEO &amp; Baisse de tension","POWER ISSUE",
AI1649="Coupure ENEO &amp; Baisse de tension","POWER ISSUE",
AI1649="Defaut GE &amp; POWER Cabinet","POWER ISSUE",
AI1649="Sharing","POWER ISSUE",
AI1649="Sites strategiques &amp; DataCenter","POWER ISSUE",
AI1649="Exclu","Exclu",
AI1649="SAT","TX ISSUE",
AI1649="SPARE-ISSUE","SPARE-ISSUE",
AI1649="Fiber CAmtel","TX ISSUE",
AI1649="Fiber AOF","TX ISSUE",
AI1649="Projet OCM (HUAWEI)","TRAVAUX-HUAWEI",
AI1649="Projet OCM (NOKIA)","TRAVAUX -NOKIA",
AI1649="ACCESS-ISSUE","ACCESS-ISSUE",
AI1649="Projet OCM (ZTE, NOKIA, autres projets)","TRAVAUX OCM",
AI1649="No root CAuse","No root cause",
AI1649="ODU HS","TX ISSUE",
AI1649="IP &amp; VLAN","TX ISSUE",
AI1649="Warehouse HUAWEI","SPARE-ISSUE",
AI1649="SPARE-HS","SPARE-ISSUE",
AI1649="Power Telco","RAN ISSUE",AI1649="no impacts","no impacts"
),"")</f>
        <v>no impacts</v>
      </c>
      <c r="AI1649" s="85" t="s">
        <v>5998</v>
      </c>
      <c r="AJ1649" s="57" t="str" cm="1">
        <f t="array" ref="AJ1649">IFERROR(_xlfn.IFS(
AI1649="MPR ISSUE","ACTIVE",
AI1649="BSS Hardware Issue","ACTIVE",
AI1649="Sites strategiques, MLL, Pylone, etc.","PASSIVE",
AI1649="AKTIVCO DEFAUT GE &amp; POWER Cabinet","PASSIVE",
AI1649="AKTIVCO Coupure ENEO &amp; Baisse de tension","PASSIVE",
AI1649="Coupure ENEO &amp; Baisse de tension","PASSIVE",
AI1649="Defaut GE &amp; POWER Cabinet","PASSIVE",
AI1649="Sharing","PASSIVE",
AI1649="Sites strategiques &amp; DataCenter","PASSIVE",
AI1649="Exclu","Exclu",
AI1649="SAT","ACTIVE",
AI1649="SPARE-ISSUE","SPARE-ISSUE",
AI1649="Fiber CAmtel","ACTIVE",
AI1649="Fiber AOF","ACTIVE",
AI1649="Projet OCM (HUAWEI)","PLANNED WORKS",
AI1649="Projet OCM (NOKIA)","PLANNED WORKS",
AI1649="ACCESS-ISSUE","ACCESS-ISSUE",
AI1649="Projet OCM (ZTE, NOKIA, autres projets)","PLANNED WORKS",
AI1649="No root CAuse","No root cause",
AI1649="ODU HS","ACTIVE",
AI1649="IP &amp; VLAN","ACTIVE",
AI1649="Warehouse HUAWEI","SPARE-ISSUE",
AI1649="SPARE-HS","SPARE-ISSUE",
AI1649="Power Telco","ACTIVE", AI1649="no impacts","no impacts"
),"")</f>
        <v>no impacts</v>
      </c>
      <c r="AK1649" s="23" t="s">
        <v>5537</v>
      </c>
      <c r="AL1649" s="23" t="str">
        <f t="shared" si="43"/>
        <v>LIT_100</v>
      </c>
      <c r="AN1649" s="9" t="s">
        <v>5537</v>
      </c>
      <c r="AO1649" s="23" t="str">
        <f>_xlfn.XLOOKUP(B1649,'INCIDENT-05-03-2026'!E:E,'INCIDENT-05-03-2026'!F:F,"")</f>
        <v/>
      </c>
      <c r="AP1649" s="7" t="s">
        <v>5537</v>
      </c>
      <c r="AQ1649" s="6"/>
      <c r="AR1649" s="7"/>
      <c r="AS1649" s="3" t="str">
        <f>_xlfn.XLOOKUP(B1649,'[3]tt num | region | site id'!$C:$C,'[3]tt num | region | site id'!$Q:$Q,"")</f>
        <v/>
      </c>
      <c r="AT1649" s="24" t="str">
        <f>_xlfn.XLOOKUP(B1649,'[4]Cells Huawei 03052026 12h'!$B:$B,'[4]Cells Huawei 03052026 12h'!$T:$T,"")</f>
        <v/>
      </c>
      <c r="AU1649" s="24" t="str">
        <f>_xlfn.XLOOKUP(B1649,'[5]cells down 02052026 8h50'!$B:$B,'[5]cells down 02052026 8h50'!$R:$R,"")</f>
        <v/>
      </c>
      <c r="AV1649" s="24" t="str">
        <f>_xlfn.XLOOKUP(B1649,'[5]cells down 02052026 13h50'!$B:$B,'[5]cells down 02052026 13h50'!$R:$R,"")</f>
        <v/>
      </c>
      <c r="AW1649" s="24" t="str">
        <f>_xlfn.XLOOKUP(B1649,'[5]cells down 02052026 13h50'!$B:$B,'[5]cells down 02052026 13h50'!$R:$R,"")</f>
        <v/>
      </c>
      <c r="AX1649" s="24" t="str">
        <f>_xlfn.XLOOKUP(B1649,'[6]cell downs 03052026 8h40 '!$B:$B,'[6]cell downs 03052026 8h40 '!$R:$R,"")</f>
        <v/>
      </c>
      <c r="AY1649" s="24" t="str">
        <f>_xlfn.XLOOKUP(B1649,'[7]ALL SITES DOWN'!$D:$D,'[7]ALL SITES DOWN'!$J:$J,"")</f>
        <v/>
      </c>
      <c r="AZ1649" s="24" t="str">
        <f>_xlfn.XLOOKUP(B1649,'[8]ALL SITES DOWN'!$D:$D,'[8]ALL SITES DOWN'!$J:$J,"")</f>
        <v/>
      </c>
      <c r="BA1649" s="9" t="str">
        <f>_xlfn.XLOOKUP(B1649,[9]sheet1!$AC:$AC,[9]sheet1!$AF:$AF,"")</f>
        <v/>
      </c>
      <c r="BB1649" s="14" t="s">
        <v>5537</v>
      </c>
      <c r="BC1649" s="14" t="s">
        <v>5537</v>
      </c>
      <c r="BD1649" s="14" t="str">
        <f>_xlfn.XLOOKUP(B1649,'[10]cell downs 18042026 17h'!$B:$B,'[10]cell downs 18042026 17h'!$B:$B,"")</f>
        <v/>
      </c>
      <c r="BE1649" s="14" t="str">
        <f>_xlfn.XLOOKUP(B1649,'[11]Cells Huawei 19042026 15h'!$B:$B,'[11]Cells Huawei 19042026 15h'!$B:$B,"")</f>
        <v/>
      </c>
      <c r="BF1649" s="9" t="str">
        <f>_xlfn.XLOOKUP(B1649,'[12]cells down 19042026 9H40'!$B:$B,'[12]cells down 19042026 9H40'!$B:$B,"")</f>
        <v/>
      </c>
      <c r="BG1649" s="9" t="s">
        <v>5537</v>
      </c>
      <c r="BH1649" s="9" t="s">
        <v>5537</v>
      </c>
    </row>
    <row r="1650" spans="1:60" s="9" customFormat="1" x14ac:dyDescent="0.3">
      <c r="A1650" s="1" t="s">
        <v>1955</v>
      </c>
      <c r="B1650" s="8" t="s">
        <v>1956</v>
      </c>
      <c r="C1650" s="3" t="str">
        <f>_xlfn.XLOOKUP(B1650,'[1]daily break down'!$D:$D,'[1]daily break down'!$E:$E,"")</f>
        <v>OUEST</v>
      </c>
      <c r="D1650" s="1" t="s">
        <v>11</v>
      </c>
      <c r="E1650" s="1" t="s">
        <v>12</v>
      </c>
      <c r="F1650" s="3" t="s">
        <v>102</v>
      </c>
      <c r="G1650" s="1" t="s">
        <v>856</v>
      </c>
      <c r="H1650" s="40" t="str">
        <f>_xlfn.XLOOKUP(B1650,[2]CALCULATION!$B:$B,[2]CALCULATION!$H:$H,"")</f>
        <v>Huawei</v>
      </c>
      <c r="I1650" s="34">
        <v>1.2989109187776264</v>
      </c>
      <c r="J1650" s="34">
        <v>1.0252851472321387</v>
      </c>
      <c r="K1650" s="34">
        <v>0</v>
      </c>
      <c r="L1650" s="34">
        <v>0</v>
      </c>
      <c r="M1650" s="34">
        <v>0</v>
      </c>
      <c r="N1650" s="34">
        <v>0</v>
      </c>
      <c r="O1650" s="34">
        <v>0</v>
      </c>
      <c r="P1650" s="34">
        <v>0</v>
      </c>
      <c r="Q1650" s="34">
        <v>0</v>
      </c>
      <c r="R1650" s="34">
        <v>0.28973084726609649</v>
      </c>
      <c r="S1650" s="35">
        <v>0.10683211912120148</v>
      </c>
      <c r="T1650" s="35">
        <v>0</v>
      </c>
      <c r="U1650" s="35">
        <v>2.7767433432353683</v>
      </c>
      <c r="V1650" s="35">
        <v>0</v>
      </c>
      <c r="W1650" s="35">
        <v>0</v>
      </c>
      <c r="X1650" s="35">
        <v>0</v>
      </c>
      <c r="Y1650" s="35">
        <v>0</v>
      </c>
      <c r="Z1650" s="35">
        <v>1.4413418542203502</v>
      </c>
      <c r="AA1650" s="35">
        <v>0</v>
      </c>
      <c r="AB1650" s="35">
        <v>0</v>
      </c>
      <c r="AC1650" s="35">
        <v>0</v>
      </c>
      <c r="AD1650" s="35">
        <v>0</v>
      </c>
      <c r="AE1650" s="58" t="s">
        <v>5560</v>
      </c>
      <c r="AF1650" s="58"/>
      <c r="AG1650" s="57" t="str" cm="1">
        <f t="array" ref="AG1650">IFERROR(_xlfn.IFS(
AI1650="MPR ISSUE","PDH",
AI1650="BSS Hardware Issue","BSS",
AI1650="Sites strategiques, MLL, Pylone, etc.","ENVTECH",
AI1650="AKTIVCO DEFAUT GE &amp; POWER Cabinet","AKTIVCO",
AI1650="AKTIVCO Coupure ENEO &amp; Baisse de tension","AKTIVCO GRID ONLY",
AI1650="Coupure ENEO &amp; Baisse de tension","IHS GRID ONLY",
AI1650="Defaut GE &amp; POWER Cabinet","IHS",
AI1650="Sharing","Partners",
AI1650="Sites strategiques &amp; DataCenter","SST &amp; DC",
AI1650="Exclu","Exclu",
AI1650="SAT","SAT",
AI1650="SPARE-ISSUE","SPARE-ISSUE",
AI1650="Fiber CAmtel","TRANS_FO_CAMTEL",
AI1650="Fiber AOF","Fiber AOF",
AI1650="Projet OCM (HUAWEI)","TRAVAUX-HUAWEI",
AI1650="Projet OCM (NOKIA)","TRAVAUX-NOKIA",
AI1650="ACCESS-ISSUE","ACCESS-ISSUE",
AI1650="Projet OCM (ZTE, NOKIA, autres projets)","TRAVAUX OCM",
AI1650="No root CAuse","No root cause",
AI1650="ODU HS","PDH",
AI1650="IP &amp; VLAN","PDH",
AI1650="Warehouse HUAWEI","SPARE-ISSUE",
AI1650="SPARE-HS","SPARE-ISSUE",
AI1650="Power Telco","BSS",AI1650="no impacts","no impacts"
),"")</f>
        <v>no impacts</v>
      </c>
      <c r="AH1650" s="57" t="str" cm="1">
        <f t="array" ref="AH1650">IFERROR(_xlfn.IFS(
AI1650="MPR ISSUE","TX ISSUE",
AI1650="BSS Hardware Issue","RAN ISSUE",
AI1650="Sites strategiques, MLL, Pylone, etc.","ENVTECH",
AI1650="AKTIVCO DEFAUT GE &amp; POWER Cabinet","POWER ISSUE",
AI1650="AKTIVCO Coupure ENEO &amp; Baisse de tension","POWER ISSUE",
AI1650="Coupure ENEO &amp; Baisse de tension","POWER ISSUE",
AI1650="Defaut GE &amp; POWER Cabinet","POWER ISSUE",
AI1650="Sharing","POWER ISSUE",
AI1650="Sites strategiques &amp; DataCenter","POWER ISSUE",
AI1650="Exclu","Exclu",
AI1650="SAT","TX ISSUE",
AI1650="SPARE-ISSUE","SPARE-ISSUE",
AI1650="Fiber CAmtel","TX ISSUE",
AI1650="Fiber AOF","TX ISSUE",
AI1650="Projet OCM (HUAWEI)","TRAVAUX-HUAWEI",
AI1650="Projet OCM (NOKIA)","TRAVAUX -NOKIA",
AI1650="ACCESS-ISSUE","ACCESS-ISSUE",
AI1650="Projet OCM (ZTE, NOKIA, autres projets)","TRAVAUX OCM",
AI1650="No root CAuse","No root cause",
AI1650="ODU HS","TX ISSUE",
AI1650="IP &amp; VLAN","TX ISSUE",
AI1650="Warehouse HUAWEI","SPARE-ISSUE",
AI1650="SPARE-HS","SPARE-ISSUE",
AI1650="Power Telco","RAN ISSUE",AI1650="no impacts","no impacts"
),"")</f>
        <v>no impacts</v>
      </c>
      <c r="AI1650" s="85" t="s">
        <v>5998</v>
      </c>
      <c r="AJ1650" s="57" t="str" cm="1">
        <f t="array" ref="AJ1650">IFERROR(_xlfn.IFS(
AI1650="MPR ISSUE","ACTIVE",
AI1650="BSS Hardware Issue","ACTIVE",
AI1650="Sites strategiques, MLL, Pylone, etc.","PASSIVE",
AI1650="AKTIVCO DEFAUT GE &amp; POWER Cabinet","PASSIVE",
AI1650="AKTIVCO Coupure ENEO &amp; Baisse de tension","PASSIVE",
AI1650="Coupure ENEO &amp; Baisse de tension","PASSIVE",
AI1650="Defaut GE &amp; POWER Cabinet","PASSIVE",
AI1650="Sharing","PASSIVE",
AI1650="Sites strategiques &amp; DataCenter","PASSIVE",
AI1650="Exclu","Exclu",
AI1650="SAT","ACTIVE",
AI1650="SPARE-ISSUE","SPARE-ISSUE",
AI1650="Fiber CAmtel","ACTIVE",
AI1650="Fiber AOF","ACTIVE",
AI1650="Projet OCM (HUAWEI)","PLANNED WORKS",
AI1650="Projet OCM (NOKIA)","PLANNED WORKS",
AI1650="ACCESS-ISSUE","ACCESS-ISSUE",
AI1650="Projet OCM (ZTE, NOKIA, autres projets)","PLANNED WORKS",
AI1650="No root CAuse","No root cause",
AI1650="ODU HS","ACTIVE",
AI1650="IP &amp; VLAN","ACTIVE",
AI1650="Warehouse HUAWEI","SPARE-ISSUE",
AI1650="SPARE-HS","SPARE-ISSUE",
AI1650="Power Telco","ACTIVE", AI1650="no impacts","no impacts"
),"")</f>
        <v>no impacts</v>
      </c>
      <c r="AK1650" s="23" t="s">
        <v>5537</v>
      </c>
      <c r="AL1650" s="23" t="str">
        <f t="shared" si="43"/>
        <v>OST_175</v>
      </c>
      <c r="AN1650" s="9" t="s">
        <v>5537</v>
      </c>
      <c r="AO1650" s="23" t="str">
        <f>_xlfn.XLOOKUP(B1650,'INCIDENT-05-03-2026'!E:E,'INCIDENT-05-03-2026'!F:F,"")</f>
        <v/>
      </c>
      <c r="AP1650" s="7" t="s">
        <v>5537</v>
      </c>
      <c r="AQ1650" s="6"/>
      <c r="AR1650" s="7"/>
      <c r="AS1650" s="3" t="str">
        <f>_xlfn.XLOOKUP(B1650,'[3]tt num | region | site id'!$C:$C,'[3]tt num | region | site id'!$Q:$Q,"")</f>
        <v/>
      </c>
      <c r="AT1650" s="24" t="str">
        <f>_xlfn.XLOOKUP(B1650,'[4]Cells Huawei 03052026 12h'!$B:$B,'[4]Cells Huawei 03052026 12h'!$T:$T,"")</f>
        <v/>
      </c>
      <c r="AU1650" s="24" t="str">
        <f>_xlfn.XLOOKUP(B1650,'[5]cells down 02052026 8h50'!$B:$B,'[5]cells down 02052026 8h50'!$R:$R,"")</f>
        <v/>
      </c>
      <c r="AV1650" s="24" t="str">
        <f>_xlfn.XLOOKUP(B1650,'[5]cells down 02052026 13h50'!$B:$B,'[5]cells down 02052026 13h50'!$R:$R,"")</f>
        <v/>
      </c>
      <c r="AW1650" s="24" t="str">
        <f>_xlfn.XLOOKUP(B1650,'[5]cells down 02052026 13h50'!$B:$B,'[5]cells down 02052026 13h50'!$R:$R,"")</f>
        <v/>
      </c>
      <c r="AX1650" s="24" t="str">
        <f>_xlfn.XLOOKUP(B1650,'[6]cell downs 03052026 8h40 '!$B:$B,'[6]cell downs 03052026 8h40 '!$R:$R,"")</f>
        <v/>
      </c>
      <c r="AY1650" s="24" t="str">
        <f>_xlfn.XLOOKUP(B1650,'[7]ALL SITES DOWN'!$D:$D,'[7]ALL SITES DOWN'!$J:$J,"")</f>
        <v/>
      </c>
      <c r="AZ1650" s="24" t="str">
        <f>_xlfn.XLOOKUP(B1650,'[8]ALL SITES DOWN'!$D:$D,'[8]ALL SITES DOWN'!$J:$J,"")</f>
        <v/>
      </c>
      <c r="BA1650" s="9" t="str">
        <f>_xlfn.XLOOKUP(B1650,[9]sheet1!$AC:$AC,[9]sheet1!$AF:$AF,"")</f>
        <v/>
      </c>
      <c r="BB1650" s="14" t="s">
        <v>5537</v>
      </c>
      <c r="BC1650" s="14" t="s">
        <v>5537</v>
      </c>
      <c r="BD1650" s="14" t="str">
        <f>_xlfn.XLOOKUP(B1650,'[10]cell downs 18042026 17h'!$B:$B,'[10]cell downs 18042026 17h'!$B:$B,"")</f>
        <v/>
      </c>
      <c r="BE1650" s="14" t="str">
        <f>_xlfn.XLOOKUP(B1650,'[11]Cells Huawei 19042026 15h'!$B:$B,'[11]Cells Huawei 19042026 15h'!$B:$B,"")</f>
        <v/>
      </c>
      <c r="BF1650" s="9" t="str">
        <f>_xlfn.XLOOKUP(B1650,'[12]cells down 19042026 9H40'!$B:$B,'[12]cells down 19042026 9H40'!$B:$B,"")</f>
        <v/>
      </c>
      <c r="BG1650" s="9" t="s">
        <v>1956</v>
      </c>
      <c r="BH1650" s="9" t="s">
        <v>12</v>
      </c>
    </row>
    <row r="1651" spans="1:60" s="9" customFormat="1" x14ac:dyDescent="0.3">
      <c r="A1651" s="1" t="s">
        <v>1970</v>
      </c>
      <c r="B1651" s="8" t="s">
        <v>1971</v>
      </c>
      <c r="C1651" s="3" t="str">
        <f>_xlfn.XLOOKUP(B1651,'[1]daily break down'!$D:$D,'[1]daily break down'!$E:$E,"")</f>
        <v>OUEST</v>
      </c>
      <c r="D1651" s="1" t="s">
        <v>11</v>
      </c>
      <c r="E1651" s="1" t="s">
        <v>12</v>
      </c>
      <c r="F1651" s="3" t="s">
        <v>102</v>
      </c>
      <c r="G1651" s="1" t="s">
        <v>856</v>
      </c>
      <c r="H1651" s="40" t="str">
        <f>_xlfn.XLOOKUP(B1651,[2]CALCULATION!$B:$B,[2]CALCULATION!$H:$H,"")</f>
        <v>Huawei</v>
      </c>
      <c r="I1651" s="34">
        <v>0.58561479655169457</v>
      </c>
      <c r="J1651" s="34">
        <v>0.3153955249648292</v>
      </c>
      <c r="K1651" s="34">
        <v>0</v>
      </c>
      <c r="L1651" s="34">
        <v>0</v>
      </c>
      <c r="M1651" s="34">
        <v>0</v>
      </c>
      <c r="N1651" s="34">
        <v>0</v>
      </c>
      <c r="O1651" s="34">
        <v>0</v>
      </c>
      <c r="P1651" s="34">
        <v>0</v>
      </c>
      <c r="Q1651" s="34">
        <v>0</v>
      </c>
      <c r="R1651" s="34">
        <v>0</v>
      </c>
      <c r="S1651" s="35">
        <v>9.32774595999806E-2</v>
      </c>
      <c r="T1651" s="35">
        <v>0</v>
      </c>
      <c r="U1651" s="35">
        <v>1.2403405215832983</v>
      </c>
      <c r="V1651" s="35">
        <v>0</v>
      </c>
      <c r="W1651" s="35">
        <v>0</v>
      </c>
      <c r="X1651" s="35">
        <v>0</v>
      </c>
      <c r="Y1651" s="35">
        <v>0</v>
      </c>
      <c r="Z1651" s="35">
        <v>0</v>
      </c>
      <c r="AA1651" s="35">
        <v>0</v>
      </c>
      <c r="AB1651" s="35">
        <v>0</v>
      </c>
      <c r="AC1651" s="35">
        <v>0</v>
      </c>
      <c r="AD1651" s="35">
        <v>0</v>
      </c>
      <c r="AE1651" s="58" t="s">
        <v>5560</v>
      </c>
      <c r="AF1651" s="58"/>
      <c r="AG1651" s="57" t="str" cm="1">
        <f t="array" ref="AG1651">IFERROR(_xlfn.IFS(
AI1651="MPR ISSUE","PDH",
AI1651="BSS Hardware Issue","BSS",
AI1651="Sites strategiques, MLL, Pylone, etc.","ENVTECH",
AI1651="AKTIVCO DEFAUT GE &amp; POWER Cabinet","AKTIVCO",
AI1651="AKTIVCO Coupure ENEO &amp; Baisse de tension","AKTIVCO GRID ONLY",
AI1651="Coupure ENEO &amp; Baisse de tension","IHS GRID ONLY",
AI1651="Defaut GE &amp; POWER Cabinet","IHS",
AI1651="Sharing","Partners",
AI1651="Sites strategiques &amp; DataCenter","SST &amp; DC",
AI1651="Exclu","Exclu",
AI1651="SAT","SAT",
AI1651="SPARE-ISSUE","SPARE-ISSUE",
AI1651="Fiber CAmtel","TRANS_FO_CAMTEL",
AI1651="Fiber AOF","Fiber AOF",
AI1651="Projet OCM (HUAWEI)","TRAVAUX-HUAWEI",
AI1651="Projet OCM (NOKIA)","TRAVAUX-NOKIA",
AI1651="ACCESS-ISSUE","ACCESS-ISSUE",
AI1651="Projet OCM (ZTE, NOKIA, autres projets)","TRAVAUX OCM",
AI1651="No root CAuse","No root cause",
AI1651="ODU HS","PDH",
AI1651="IP &amp; VLAN","PDH",
AI1651="Warehouse HUAWEI","SPARE-ISSUE",
AI1651="SPARE-HS","SPARE-ISSUE",
AI1651="Power Telco","BSS",AI1651="no impacts","no impacts"
),"")</f>
        <v>no impacts</v>
      </c>
      <c r="AH1651" s="57" t="str" cm="1">
        <f t="array" ref="AH1651">IFERROR(_xlfn.IFS(
AI1651="MPR ISSUE","TX ISSUE",
AI1651="BSS Hardware Issue","RAN ISSUE",
AI1651="Sites strategiques, MLL, Pylone, etc.","ENVTECH",
AI1651="AKTIVCO DEFAUT GE &amp; POWER Cabinet","POWER ISSUE",
AI1651="AKTIVCO Coupure ENEO &amp; Baisse de tension","POWER ISSUE",
AI1651="Coupure ENEO &amp; Baisse de tension","POWER ISSUE",
AI1651="Defaut GE &amp; POWER Cabinet","POWER ISSUE",
AI1651="Sharing","POWER ISSUE",
AI1651="Sites strategiques &amp; DataCenter","POWER ISSUE",
AI1651="Exclu","Exclu",
AI1651="SAT","TX ISSUE",
AI1651="SPARE-ISSUE","SPARE-ISSUE",
AI1651="Fiber CAmtel","TX ISSUE",
AI1651="Fiber AOF","TX ISSUE",
AI1651="Projet OCM (HUAWEI)","TRAVAUX-HUAWEI",
AI1651="Projet OCM (NOKIA)","TRAVAUX -NOKIA",
AI1651="ACCESS-ISSUE","ACCESS-ISSUE",
AI1651="Projet OCM (ZTE, NOKIA, autres projets)","TRAVAUX OCM",
AI1651="No root CAuse","No root cause",
AI1651="ODU HS","TX ISSUE",
AI1651="IP &amp; VLAN","TX ISSUE",
AI1651="Warehouse HUAWEI","SPARE-ISSUE",
AI1651="SPARE-HS","SPARE-ISSUE",
AI1651="Power Telco","RAN ISSUE",AI1651="no impacts","no impacts"
),"")</f>
        <v>no impacts</v>
      </c>
      <c r="AI1651" s="85" t="s">
        <v>5998</v>
      </c>
      <c r="AJ1651" s="57" t="str" cm="1">
        <f t="array" ref="AJ1651">IFERROR(_xlfn.IFS(
AI1651="MPR ISSUE","ACTIVE",
AI1651="BSS Hardware Issue","ACTIVE",
AI1651="Sites strategiques, MLL, Pylone, etc.","PASSIVE",
AI1651="AKTIVCO DEFAUT GE &amp; POWER Cabinet","PASSIVE",
AI1651="AKTIVCO Coupure ENEO &amp; Baisse de tension","PASSIVE",
AI1651="Coupure ENEO &amp; Baisse de tension","PASSIVE",
AI1651="Defaut GE &amp; POWER Cabinet","PASSIVE",
AI1651="Sharing","PASSIVE",
AI1651="Sites strategiques &amp; DataCenter","PASSIVE",
AI1651="Exclu","Exclu",
AI1651="SAT","ACTIVE",
AI1651="SPARE-ISSUE","SPARE-ISSUE",
AI1651="Fiber CAmtel","ACTIVE",
AI1651="Fiber AOF","ACTIVE",
AI1651="Projet OCM (HUAWEI)","PLANNED WORKS",
AI1651="Projet OCM (NOKIA)","PLANNED WORKS",
AI1651="ACCESS-ISSUE","ACCESS-ISSUE",
AI1651="Projet OCM (ZTE, NOKIA, autres projets)","PLANNED WORKS",
AI1651="No root CAuse","No root cause",
AI1651="ODU HS","ACTIVE",
AI1651="IP &amp; VLAN","ACTIVE",
AI1651="Warehouse HUAWEI","SPARE-ISSUE",
AI1651="SPARE-HS","SPARE-ISSUE",
AI1651="Power Telco","ACTIVE", AI1651="no impacts","no impacts"
),"")</f>
        <v>no impacts</v>
      </c>
      <c r="AK1651" s="23" t="s">
        <v>5537</v>
      </c>
      <c r="AL1651" s="23" t="str">
        <f t="shared" si="43"/>
        <v>OST_087</v>
      </c>
      <c r="AN1651" s="9" t="s">
        <v>5537</v>
      </c>
      <c r="AO1651" s="23" t="str">
        <f>_xlfn.XLOOKUP(B1651,'INCIDENT-05-03-2026'!E:E,'INCIDENT-05-03-2026'!F:F,"")</f>
        <v/>
      </c>
      <c r="AP1651" s="7" t="s">
        <v>5537</v>
      </c>
      <c r="AQ1651" s="6"/>
      <c r="AR1651" s="7"/>
      <c r="AS1651" s="3" t="str">
        <f>_xlfn.XLOOKUP(B1651,'[3]tt num | region | site id'!$C:$C,'[3]tt num | region | site id'!$Q:$Q,"")</f>
        <v/>
      </c>
      <c r="AT1651" s="24" t="str">
        <f>_xlfn.XLOOKUP(B1651,'[4]Cells Huawei 03052026 12h'!$B:$B,'[4]Cells Huawei 03052026 12h'!$T:$T,"")</f>
        <v/>
      </c>
      <c r="AU1651" s="24" t="str">
        <f>_xlfn.XLOOKUP(B1651,'[5]cells down 02052026 8h50'!$B:$B,'[5]cells down 02052026 8h50'!$R:$R,"")</f>
        <v/>
      </c>
      <c r="AV1651" s="24" t="str">
        <f>_xlfn.XLOOKUP(B1651,'[5]cells down 02052026 13h50'!$B:$B,'[5]cells down 02052026 13h50'!$R:$R,"")</f>
        <v/>
      </c>
      <c r="AW1651" s="24" t="str">
        <f>_xlfn.XLOOKUP(B1651,'[5]cells down 02052026 13h50'!$B:$B,'[5]cells down 02052026 13h50'!$R:$R,"")</f>
        <v/>
      </c>
      <c r="AX1651" s="24" t="str">
        <f>_xlfn.XLOOKUP(B1651,'[6]cell downs 03052026 8h40 '!$B:$B,'[6]cell downs 03052026 8h40 '!$R:$R,"")</f>
        <v/>
      </c>
      <c r="AY1651" s="24" t="str">
        <f>_xlfn.XLOOKUP(B1651,'[7]ALL SITES DOWN'!$D:$D,'[7]ALL SITES DOWN'!$J:$J,"")</f>
        <v/>
      </c>
      <c r="AZ1651" s="24" t="str">
        <f>_xlfn.XLOOKUP(B1651,'[8]ALL SITES DOWN'!$D:$D,'[8]ALL SITES DOWN'!$J:$J,"")</f>
        <v/>
      </c>
      <c r="BA1651" s="9" t="str">
        <f>_xlfn.XLOOKUP(B1651,[9]sheet1!$AC:$AC,[9]sheet1!$AF:$AF,"")</f>
        <v/>
      </c>
      <c r="BB1651" s="14" t="s">
        <v>5537</v>
      </c>
      <c r="BC1651" s="14" t="s">
        <v>5537</v>
      </c>
      <c r="BD1651" s="14" t="str">
        <f>_xlfn.XLOOKUP(B1651,'[10]cell downs 18042026 17h'!$B:$B,'[10]cell downs 18042026 17h'!$B:$B,"")</f>
        <v/>
      </c>
      <c r="BE1651" s="14" t="str">
        <f>_xlfn.XLOOKUP(B1651,'[11]Cells Huawei 19042026 15h'!$B:$B,'[11]Cells Huawei 19042026 15h'!$B:$B,"")</f>
        <v/>
      </c>
      <c r="BF1651" s="9" t="str">
        <f>_xlfn.XLOOKUP(B1651,'[12]cells down 19042026 9H40'!$B:$B,'[12]cells down 19042026 9H40'!$B:$B,"")</f>
        <v/>
      </c>
      <c r="BG1651" s="9" t="s">
        <v>1971</v>
      </c>
      <c r="BH1651" s="9" t="s">
        <v>12</v>
      </c>
    </row>
    <row r="1652" spans="1:60" s="9" customFormat="1" x14ac:dyDescent="0.3">
      <c r="A1652" s="1" t="s">
        <v>889</v>
      </c>
      <c r="B1652" s="8" t="s">
        <v>890</v>
      </c>
      <c r="C1652" s="3" t="str">
        <f>_xlfn.XLOOKUP(B1652,'[1]daily break down'!$D:$D,'[1]daily break down'!$E:$E,"")</f>
        <v>OUEST</v>
      </c>
      <c r="D1652" s="1" t="s">
        <v>11</v>
      </c>
      <c r="E1652" s="1" t="s">
        <v>12</v>
      </c>
      <c r="F1652" s="3" t="s">
        <v>102</v>
      </c>
      <c r="G1652" s="1" t="s">
        <v>103</v>
      </c>
      <c r="H1652" s="40" t="str">
        <f>_xlfn.XLOOKUP(B1652,[2]CALCULATION!$B:$B,[2]CALCULATION!$H:$H,"")</f>
        <v>Huawei</v>
      </c>
      <c r="I1652" s="34">
        <v>0</v>
      </c>
      <c r="J1652" s="34">
        <v>0</v>
      </c>
      <c r="K1652" s="34">
        <v>0</v>
      </c>
      <c r="L1652" s="34">
        <v>0</v>
      </c>
      <c r="M1652" s="34">
        <v>0</v>
      </c>
      <c r="N1652" s="34">
        <v>0</v>
      </c>
      <c r="O1652" s="34">
        <v>0</v>
      </c>
      <c r="P1652" s="34">
        <v>0</v>
      </c>
      <c r="Q1652" s="34">
        <v>0.14455330976249384</v>
      </c>
      <c r="R1652" s="34">
        <v>0</v>
      </c>
      <c r="S1652" s="35">
        <v>4.9866878975438948E-2</v>
      </c>
      <c r="T1652" s="35">
        <v>0</v>
      </c>
      <c r="U1652" s="35">
        <v>0</v>
      </c>
      <c r="V1652" s="35">
        <v>0</v>
      </c>
      <c r="W1652" s="35">
        <v>0</v>
      </c>
      <c r="X1652" s="35">
        <v>0</v>
      </c>
      <c r="Y1652" s="35">
        <v>0</v>
      </c>
      <c r="Z1652" s="35">
        <v>0</v>
      </c>
      <c r="AA1652" s="35">
        <v>0</v>
      </c>
      <c r="AB1652" s="35">
        <v>0</v>
      </c>
      <c r="AC1652" s="35">
        <v>0</v>
      </c>
      <c r="AD1652" s="35">
        <v>0</v>
      </c>
      <c r="AE1652" s="58" t="s">
        <v>5560</v>
      </c>
      <c r="AF1652" s="58"/>
      <c r="AG1652" s="57" t="str" cm="1">
        <f t="array" ref="AG1652">IFERROR(_xlfn.IFS(
AI1652="MPR ISSUE","PDH",
AI1652="BSS Hardware Issue","BSS",
AI1652="Sites strategiques, MLL, Pylone, etc.","ENVTECH",
AI1652="AKTIVCO DEFAUT GE &amp; POWER Cabinet","AKTIVCO",
AI1652="AKTIVCO Coupure ENEO &amp; Baisse de tension","AKTIVCO GRID ONLY",
AI1652="Coupure ENEO &amp; Baisse de tension","IHS GRID ONLY",
AI1652="Defaut GE &amp; POWER Cabinet","IHS",
AI1652="Sharing","Partners",
AI1652="Sites strategiques &amp; DataCenter","SST &amp; DC",
AI1652="Exclu","Exclu",
AI1652="SAT","SAT",
AI1652="SPARE-ISSUE","SPARE-ISSUE",
AI1652="Fiber CAmtel","TRANS_FO_CAMTEL",
AI1652="Fiber AOF","Fiber AOF",
AI1652="Projet OCM (HUAWEI)","TRAVAUX-HUAWEI",
AI1652="Projet OCM (NOKIA)","TRAVAUX-NOKIA",
AI1652="ACCESS-ISSUE","ACCESS-ISSUE",
AI1652="Projet OCM (ZTE, NOKIA, autres projets)","TRAVAUX OCM",
AI1652="No root CAuse","No root cause",
AI1652="ODU HS","PDH",
AI1652="IP &amp; VLAN","PDH",
AI1652="Warehouse HUAWEI","SPARE-ISSUE",
AI1652="SPARE-HS","SPARE-ISSUE",
AI1652="Power Telco","BSS",AI1652="no impacts","no impacts"
),"")</f>
        <v>no impacts</v>
      </c>
      <c r="AH1652" s="57" t="str" cm="1">
        <f t="array" ref="AH1652">IFERROR(_xlfn.IFS(
AI1652="MPR ISSUE","TX ISSUE",
AI1652="BSS Hardware Issue","RAN ISSUE",
AI1652="Sites strategiques, MLL, Pylone, etc.","ENVTECH",
AI1652="AKTIVCO DEFAUT GE &amp; POWER Cabinet","POWER ISSUE",
AI1652="AKTIVCO Coupure ENEO &amp; Baisse de tension","POWER ISSUE",
AI1652="Coupure ENEO &amp; Baisse de tension","POWER ISSUE",
AI1652="Defaut GE &amp; POWER Cabinet","POWER ISSUE",
AI1652="Sharing","POWER ISSUE",
AI1652="Sites strategiques &amp; DataCenter","POWER ISSUE",
AI1652="Exclu","Exclu",
AI1652="SAT","TX ISSUE",
AI1652="SPARE-ISSUE","SPARE-ISSUE",
AI1652="Fiber CAmtel","TX ISSUE",
AI1652="Fiber AOF","TX ISSUE",
AI1652="Projet OCM (HUAWEI)","TRAVAUX-HUAWEI",
AI1652="Projet OCM (NOKIA)","TRAVAUX -NOKIA",
AI1652="ACCESS-ISSUE","ACCESS-ISSUE",
AI1652="Projet OCM (ZTE, NOKIA, autres projets)","TRAVAUX OCM",
AI1652="No root CAuse","No root cause",
AI1652="ODU HS","TX ISSUE",
AI1652="IP &amp; VLAN","TX ISSUE",
AI1652="Warehouse HUAWEI","SPARE-ISSUE",
AI1652="SPARE-HS","SPARE-ISSUE",
AI1652="Power Telco","RAN ISSUE",AI1652="no impacts","no impacts"
),"")</f>
        <v>no impacts</v>
      </c>
      <c r="AI1652" s="85" t="s">
        <v>5998</v>
      </c>
      <c r="AJ1652" s="57" t="str" cm="1">
        <f t="array" ref="AJ1652">IFERROR(_xlfn.IFS(
AI1652="MPR ISSUE","ACTIVE",
AI1652="BSS Hardware Issue","ACTIVE",
AI1652="Sites strategiques, MLL, Pylone, etc.","PASSIVE",
AI1652="AKTIVCO DEFAUT GE &amp; POWER Cabinet","PASSIVE",
AI1652="AKTIVCO Coupure ENEO &amp; Baisse de tension","PASSIVE",
AI1652="Coupure ENEO &amp; Baisse de tension","PASSIVE",
AI1652="Defaut GE &amp; POWER Cabinet","PASSIVE",
AI1652="Sharing","PASSIVE",
AI1652="Sites strategiques &amp; DataCenter","PASSIVE",
AI1652="Exclu","Exclu",
AI1652="SAT","ACTIVE",
AI1652="SPARE-ISSUE","SPARE-ISSUE",
AI1652="Fiber CAmtel","ACTIVE",
AI1652="Fiber AOF","ACTIVE",
AI1652="Projet OCM (HUAWEI)","PLANNED WORKS",
AI1652="Projet OCM (NOKIA)","PLANNED WORKS",
AI1652="ACCESS-ISSUE","ACCESS-ISSUE",
AI1652="Projet OCM (ZTE, NOKIA, autres projets)","PLANNED WORKS",
AI1652="No root CAuse","No root cause",
AI1652="ODU HS","ACTIVE",
AI1652="IP &amp; VLAN","ACTIVE",
AI1652="Warehouse HUAWEI","SPARE-ISSUE",
AI1652="SPARE-HS","SPARE-ISSUE",
AI1652="Power Telco","ACTIVE", AI1652="no impacts","no impacts"
),"")</f>
        <v>no impacts</v>
      </c>
      <c r="AK1652" s="23" t="s">
        <v>5537</v>
      </c>
      <c r="AL1652" s="23" t="str">
        <f t="shared" si="43"/>
        <v>OST_020</v>
      </c>
      <c r="AN1652" s="9" t="s">
        <v>5537</v>
      </c>
      <c r="AO1652" s="23" t="str">
        <f>_xlfn.XLOOKUP(B1652,'INCIDENT-05-03-2026'!E:E,'INCIDENT-05-03-2026'!F:F,"")</f>
        <v/>
      </c>
      <c r="AP1652" s="7" t="s">
        <v>5537</v>
      </c>
      <c r="AQ1652" s="6"/>
      <c r="AR1652" s="7"/>
      <c r="AS1652" s="3" t="str">
        <f>_xlfn.XLOOKUP(B1652,'[3]tt num | region | site id'!$C:$C,'[3]tt num | region | site id'!$Q:$Q,"")</f>
        <v/>
      </c>
      <c r="AT1652" s="24" t="str">
        <f>_xlfn.XLOOKUP(B1652,'[4]Cells Huawei 03052026 12h'!$B:$B,'[4]Cells Huawei 03052026 12h'!$T:$T,"")</f>
        <v/>
      </c>
      <c r="AU1652" s="24" t="str">
        <f>_xlfn.XLOOKUP(B1652,'[5]cells down 02052026 8h50'!$B:$B,'[5]cells down 02052026 8h50'!$R:$R,"")</f>
        <v/>
      </c>
      <c r="AV1652" s="24" t="str">
        <f>_xlfn.XLOOKUP(B1652,'[5]cells down 02052026 13h50'!$B:$B,'[5]cells down 02052026 13h50'!$R:$R,"")</f>
        <v/>
      </c>
      <c r="AW1652" s="24" t="str">
        <f>_xlfn.XLOOKUP(B1652,'[5]cells down 02052026 13h50'!$B:$B,'[5]cells down 02052026 13h50'!$R:$R,"")</f>
        <v/>
      </c>
      <c r="AX1652" s="24" t="str">
        <f>_xlfn.XLOOKUP(B1652,'[6]cell downs 03052026 8h40 '!$B:$B,'[6]cell downs 03052026 8h40 '!$R:$R,"")</f>
        <v/>
      </c>
      <c r="AY1652" s="24" t="str">
        <f>_xlfn.XLOOKUP(B1652,'[7]ALL SITES DOWN'!$D:$D,'[7]ALL SITES DOWN'!$J:$J,"")</f>
        <v/>
      </c>
      <c r="AZ1652" s="24" t="str">
        <f>_xlfn.XLOOKUP(B1652,'[8]ALL SITES DOWN'!$D:$D,'[8]ALL SITES DOWN'!$J:$J,"")</f>
        <v/>
      </c>
      <c r="BA1652" s="9" t="str">
        <f>_xlfn.XLOOKUP(B1652,[9]sheet1!$AC:$AC,[9]sheet1!$AF:$AF,"")</f>
        <v/>
      </c>
      <c r="BB1652" s="14" t="s">
        <v>5537</v>
      </c>
      <c r="BC1652" s="14" t="s">
        <v>5537</v>
      </c>
      <c r="BD1652" s="14" t="str">
        <f>_xlfn.XLOOKUP(B1652,'[10]cell downs 18042026 17h'!$B:$B,'[10]cell downs 18042026 17h'!$B:$B,"")</f>
        <v/>
      </c>
      <c r="BE1652" s="14" t="str">
        <f>_xlfn.XLOOKUP(B1652,'[11]Cells Huawei 19042026 15h'!$B:$B,'[11]Cells Huawei 19042026 15h'!$B:$B,"")</f>
        <v/>
      </c>
      <c r="BF1652" s="9" t="str">
        <f>_xlfn.XLOOKUP(B1652,'[12]cells down 19042026 9H40'!$B:$B,'[12]cells down 19042026 9H40'!$B:$B,"")</f>
        <v/>
      </c>
      <c r="BG1652" s="9" t="s">
        <v>890</v>
      </c>
      <c r="BH1652" s="9" t="s">
        <v>5537</v>
      </c>
    </row>
    <row r="1653" spans="1:60" s="9" customFormat="1" x14ac:dyDescent="0.3">
      <c r="A1653" s="1" t="s">
        <v>3087</v>
      </c>
      <c r="B1653" s="8" t="s">
        <v>3088</v>
      </c>
      <c r="C1653" s="3" t="str">
        <f>_xlfn.XLOOKUP(B1653,'[1]daily break down'!$D:$D,'[1]daily break down'!$E:$E,"")</f>
        <v>NORD</v>
      </c>
      <c r="D1653" s="1" t="s">
        <v>21</v>
      </c>
      <c r="E1653" s="1" t="s">
        <v>36</v>
      </c>
      <c r="F1653" s="3" t="s">
        <v>23</v>
      </c>
      <c r="G1653" s="1" t="s">
        <v>3089</v>
      </c>
      <c r="H1653" s="40" t="str">
        <f>_xlfn.XLOOKUP(B1653,[2]CALCULATION!$B:$B,[2]CALCULATION!$H:$H,"")</f>
        <v>Huawei</v>
      </c>
      <c r="I1653" s="34">
        <v>0</v>
      </c>
      <c r="J1653" s="34">
        <v>0</v>
      </c>
      <c r="K1653" s="34">
        <v>0</v>
      </c>
      <c r="L1653" s="34">
        <v>0</v>
      </c>
      <c r="M1653" s="34">
        <v>0</v>
      </c>
      <c r="N1653" s="34">
        <v>0</v>
      </c>
      <c r="O1653" s="34">
        <v>0</v>
      </c>
      <c r="P1653" s="34">
        <v>0</v>
      </c>
      <c r="Q1653" s="34">
        <v>0</v>
      </c>
      <c r="R1653" s="34">
        <v>0</v>
      </c>
      <c r="S1653" s="35">
        <v>0</v>
      </c>
      <c r="T1653" s="35">
        <v>0</v>
      </c>
      <c r="U1653" s="35">
        <v>0</v>
      </c>
      <c r="V1653" s="35">
        <v>0</v>
      </c>
      <c r="W1653" s="35">
        <v>0</v>
      </c>
      <c r="X1653" s="35">
        <v>0</v>
      </c>
      <c r="Y1653" s="35">
        <v>0</v>
      </c>
      <c r="Z1653" s="35">
        <v>0</v>
      </c>
      <c r="AA1653" s="35">
        <v>0</v>
      </c>
      <c r="AB1653" s="35">
        <v>0</v>
      </c>
      <c r="AC1653" s="35">
        <v>0</v>
      </c>
      <c r="AD1653" s="35">
        <v>0</v>
      </c>
      <c r="AE1653" s="58" t="s">
        <v>5559</v>
      </c>
      <c r="AF1653" s="58"/>
      <c r="AG1653" s="57" t="str" cm="1">
        <f t="array" ref="AG1653">IFERROR(_xlfn.IFS(
AI1653="MPR ISSUE","PDH",
AI1653="BSS Hardware Issue","BSS",
AI1653="Sites strategiques, MLL, Pylone, etc.","ENVTECH",
AI1653="AKTIVCO DEFAUT GE &amp; POWER Cabinet","AKTIVCO",
AI1653="AKTIVCO Coupure ENEO &amp; Baisse de tension","AKTIVCO GRID ONLY",
AI1653="Coupure ENEO &amp; Baisse de tension","IHS GRID ONLY",
AI1653="Defaut GE &amp; POWER Cabinet","IHS",
AI1653="Sharing","Partners",
AI1653="Sites strategiques &amp; DataCenter","SST &amp; DC",
AI1653="Exclu","Exclu",
AI1653="SAT","SAT",
AI1653="SPARE-ISSUE","SPARE-ISSUE",
AI1653="Fiber CAmtel","TRANS_FO_CAMTEL",
AI1653="Fiber AOF","Fiber AOF",
AI1653="Projet OCM (HUAWEI)","TRAVAUX-HUAWEI",
AI1653="Projet OCM (NOKIA)","TRAVAUX-NOKIA",
AI1653="ACCESS-ISSUE","ACCESS-ISSUE",
AI1653="Projet OCM (ZTE, NOKIA, autres projets)","TRAVAUX OCM",
AI1653="No root CAuse","No root cause",
AI1653="ODU HS","PDH",
AI1653="IP &amp; VLAN","PDH",
AI1653="Warehouse HUAWEI","SPARE-ISSUE",
AI1653="SPARE-HS","SPARE-ISSUE",
AI1653="Power Telco","BSS",AI1653="no impacts","no impacts"
),"")</f>
        <v>Exclu</v>
      </c>
      <c r="AH1653" s="57" t="str" cm="1">
        <f t="array" ref="AH1653">IFERROR(_xlfn.IFS(
AI1653="MPR ISSUE","TX ISSUE",
AI1653="BSS Hardware Issue","RAN ISSUE",
AI1653="Sites strategiques, MLL, Pylone, etc.","ENVTECH",
AI1653="AKTIVCO DEFAUT GE &amp; POWER Cabinet","POWER ISSUE",
AI1653="AKTIVCO Coupure ENEO &amp; Baisse de tension","POWER ISSUE",
AI1653="Coupure ENEO &amp; Baisse de tension","POWER ISSUE",
AI1653="Defaut GE &amp; POWER Cabinet","POWER ISSUE",
AI1653="Sharing","POWER ISSUE",
AI1653="Sites strategiques &amp; DataCenter","POWER ISSUE",
AI1653="Exclu","Exclu",
AI1653="SAT","TX ISSUE",
AI1653="SPARE-ISSUE","SPARE-ISSUE",
AI1653="Fiber CAmtel","TX ISSUE",
AI1653="Fiber AOF","TX ISSUE",
AI1653="Projet OCM (HUAWEI)","TRAVAUX-HUAWEI",
AI1653="Projet OCM (NOKIA)","TRAVAUX -NOKIA",
AI1653="ACCESS-ISSUE","ACCESS-ISSUE",
AI1653="Projet OCM (ZTE, NOKIA, autres projets)","TRAVAUX OCM",
AI1653="No root CAuse","No root cause",
AI1653="ODU HS","TX ISSUE",
AI1653="IP &amp; VLAN","TX ISSUE",
AI1653="Warehouse HUAWEI","SPARE-ISSUE",
AI1653="SPARE-HS","SPARE-ISSUE",
AI1653="Power Telco","RAN ISSUE",AI1653="no impacts","no impacts"
),"")</f>
        <v>Exclu</v>
      </c>
      <c r="AI1653" s="85" t="s">
        <v>5559</v>
      </c>
      <c r="AJ1653" s="57" t="str" cm="1">
        <f t="array" ref="AJ1653">IFERROR(_xlfn.IFS(
AI1653="MPR ISSUE","ACTIVE",
AI1653="BSS Hardware Issue","ACTIVE",
AI1653="Sites strategiques, MLL, Pylone, etc.","PASSIVE",
AI1653="AKTIVCO DEFAUT GE &amp; POWER Cabinet","PASSIVE",
AI1653="AKTIVCO Coupure ENEO &amp; Baisse de tension","PASSIVE",
AI1653="Coupure ENEO &amp; Baisse de tension","PASSIVE",
AI1653="Defaut GE &amp; POWER Cabinet","PASSIVE",
AI1653="Sharing","PASSIVE",
AI1653="Sites strategiques &amp; DataCenter","PASSIVE",
AI1653="Exclu","Exclu",
AI1653="SAT","ACTIVE",
AI1653="SPARE-ISSUE","SPARE-ISSUE",
AI1653="Fiber CAmtel","ACTIVE",
AI1653="Fiber AOF","ACTIVE",
AI1653="Projet OCM (HUAWEI)","PLANNED WORKS",
AI1653="Projet OCM (NOKIA)","PLANNED WORKS",
AI1653="ACCESS-ISSUE","ACCESS-ISSUE",
AI1653="Projet OCM (ZTE, NOKIA, autres projets)","PLANNED WORKS",
AI1653="No root CAuse","No root cause",
AI1653="ODU HS","ACTIVE",
AI1653="IP &amp; VLAN","ACTIVE",
AI1653="Warehouse HUAWEI","SPARE-ISSUE",
AI1653="SPARE-HS","SPARE-ISSUE",
AI1653="Power Telco","ACTIVE", AI1653="no impacts","no impacts"
),"")</f>
        <v>Exclu</v>
      </c>
      <c r="AK1653" s="23" t="s">
        <v>5537</v>
      </c>
      <c r="AL1653" s="23" t="str">
        <f t="shared" si="43"/>
        <v>NRD_144</v>
      </c>
      <c r="AN1653" s="9" t="s">
        <v>5537</v>
      </c>
      <c r="AO1653" s="23" t="str">
        <f>_xlfn.XLOOKUP(B1653,'INCIDENT-05-03-2026'!E:E,'INCIDENT-05-03-2026'!F:F,"")</f>
        <v/>
      </c>
      <c r="AP1653" s="7" t="s">
        <v>5537</v>
      </c>
      <c r="AQ1653" s="6"/>
      <c r="AR1653" s="7"/>
      <c r="AS1653" s="3" t="str">
        <f>_xlfn.XLOOKUP(B1653,'[3]tt num | region | site id'!$C:$C,'[3]tt num | region | site id'!$Q:$Q,"")</f>
        <v/>
      </c>
      <c r="AT1653" s="24" t="str">
        <f>_xlfn.XLOOKUP(B1653,'[4]Cells Huawei 03052026 12h'!$B:$B,'[4]Cells Huawei 03052026 12h'!$T:$T,"")</f>
        <v/>
      </c>
      <c r="AU1653" s="24" t="str">
        <f>_xlfn.XLOOKUP(B1653,'[5]cells down 02052026 8h50'!$B:$B,'[5]cells down 02052026 8h50'!$R:$R,"")</f>
        <v/>
      </c>
      <c r="AV1653" s="24" t="str">
        <f>_xlfn.XLOOKUP(B1653,'[5]cells down 02052026 13h50'!$B:$B,'[5]cells down 02052026 13h50'!$R:$R,"")</f>
        <v/>
      </c>
      <c r="AW1653" s="24" t="str">
        <f>_xlfn.XLOOKUP(B1653,'[5]cells down 02052026 13h50'!$B:$B,'[5]cells down 02052026 13h50'!$R:$R,"")</f>
        <v/>
      </c>
      <c r="AX1653" s="24" t="str">
        <f>_xlfn.XLOOKUP(B1653,'[6]cell downs 03052026 8h40 '!$B:$B,'[6]cell downs 03052026 8h40 '!$R:$R,"")</f>
        <v/>
      </c>
      <c r="AY1653" s="24" t="str">
        <f>_xlfn.XLOOKUP(B1653,'[7]ALL SITES DOWN'!$D:$D,'[7]ALL SITES DOWN'!$J:$J,"")</f>
        <v/>
      </c>
      <c r="AZ1653" s="24" t="str">
        <f>_xlfn.XLOOKUP(B1653,'[8]ALL SITES DOWN'!$D:$D,'[8]ALL SITES DOWN'!$J:$J,"")</f>
        <v/>
      </c>
      <c r="BA1653" s="9" t="str">
        <f>_xlfn.XLOOKUP(B1653,[9]sheet1!$AC:$AC,[9]sheet1!$AF:$AF,"")</f>
        <v/>
      </c>
      <c r="BB1653" s="14" t="s">
        <v>5537</v>
      </c>
      <c r="BC1653" s="14" t="s">
        <v>5537</v>
      </c>
      <c r="BD1653" s="14" t="str">
        <f>_xlfn.XLOOKUP(B1653,'[10]cell downs 18042026 17h'!$B:$B,'[10]cell downs 18042026 17h'!$B:$B,"")</f>
        <v/>
      </c>
      <c r="BE1653" s="14" t="str">
        <f>_xlfn.XLOOKUP(B1653,'[11]Cells Huawei 19042026 15h'!$B:$B,'[11]Cells Huawei 19042026 15h'!$B:$B,"")</f>
        <v/>
      </c>
      <c r="BF1653" s="9" t="str">
        <f>_xlfn.XLOOKUP(B1653,'[12]cells down 19042026 9H40'!$B:$B,'[12]cells down 19042026 9H40'!$B:$B,"")</f>
        <v/>
      </c>
      <c r="BG1653" s="9" t="s">
        <v>5537</v>
      </c>
      <c r="BH1653" s="9" t="s">
        <v>12</v>
      </c>
    </row>
    <row r="1654" spans="1:60" s="9" customFormat="1" x14ac:dyDescent="0.3">
      <c r="A1654" s="1" t="s">
        <v>3452</v>
      </c>
      <c r="B1654" s="8" t="s">
        <v>3453</v>
      </c>
      <c r="C1654" s="3" t="str">
        <f>_xlfn.XLOOKUP(B1654,'[1]daily break down'!$D:$D,'[1]daily break down'!$E:$E,"")</f>
        <v>Douala</v>
      </c>
      <c r="D1654" s="1" t="s">
        <v>11</v>
      </c>
      <c r="E1654" s="1" t="s">
        <v>12</v>
      </c>
      <c r="F1654" s="3" t="s">
        <v>31</v>
      </c>
      <c r="G1654" s="1" t="s">
        <v>32</v>
      </c>
      <c r="H1654" s="42" t="str">
        <f>_xlfn.XLOOKUP(B1654,[2]CALCULATION!$B:$B,[2]CALCULATION!$H:$H,"")</f>
        <v>ZTE</v>
      </c>
      <c r="I1654" s="34">
        <v>0</v>
      </c>
      <c r="J1654" s="34">
        <v>0</v>
      </c>
      <c r="K1654" s="34">
        <v>0</v>
      </c>
      <c r="L1654" s="34">
        <v>0</v>
      </c>
      <c r="M1654" s="34">
        <v>0</v>
      </c>
      <c r="N1654" s="34">
        <v>0</v>
      </c>
      <c r="O1654" s="34">
        <v>0</v>
      </c>
      <c r="P1654" s="34">
        <v>0</v>
      </c>
      <c r="Q1654" s="34">
        <v>0.11514326561710836</v>
      </c>
      <c r="R1654" s="34">
        <v>0.39217553712121872</v>
      </c>
      <c r="S1654" s="35">
        <v>1.6996829636478101E-2</v>
      </c>
      <c r="T1654" s="35">
        <v>0</v>
      </c>
      <c r="U1654" s="35">
        <v>0</v>
      </c>
      <c r="V1654" s="35">
        <v>0</v>
      </c>
      <c r="W1654" s="35">
        <v>0</v>
      </c>
      <c r="X1654" s="35">
        <v>0</v>
      </c>
      <c r="Y1654" s="35">
        <v>0</v>
      </c>
      <c r="Z1654" s="35">
        <v>0</v>
      </c>
      <c r="AA1654" s="35">
        <v>0</v>
      </c>
      <c r="AB1654" s="35">
        <v>0</v>
      </c>
      <c r="AC1654" s="35">
        <v>0</v>
      </c>
      <c r="AD1654" s="35">
        <v>0</v>
      </c>
      <c r="AE1654" s="58" t="s">
        <v>5560</v>
      </c>
      <c r="AF1654" s="58"/>
      <c r="AG1654" s="57" t="str" cm="1">
        <f t="array" ref="AG1654">IFERROR(_xlfn.IFS(
AI1654="MPR ISSUE","PDH",
AI1654="BSS Hardware Issue","BSS",
AI1654="Sites strategiques, MLL, Pylone, etc.","ENVTECH",
AI1654="AKTIVCO DEFAUT GE &amp; POWER Cabinet","AKTIVCO",
AI1654="AKTIVCO Coupure ENEO &amp; Baisse de tension","AKTIVCO GRID ONLY",
AI1654="Coupure ENEO &amp; Baisse de tension","IHS GRID ONLY",
AI1654="Defaut GE &amp; POWER Cabinet","IHS",
AI1654="Sharing","Partners",
AI1654="Sites strategiques &amp; DataCenter","SST &amp; DC",
AI1654="Exclu","Exclu",
AI1654="SAT","SAT",
AI1654="SPARE-ISSUE","SPARE-ISSUE",
AI1654="Fiber CAmtel","TRANS_FO_CAMTEL",
AI1654="Fiber AOF","Fiber AOF",
AI1654="Projet OCM (HUAWEI)","TRAVAUX-HUAWEI",
AI1654="Projet OCM (NOKIA)","TRAVAUX-NOKIA",
AI1654="ACCESS-ISSUE","ACCESS-ISSUE",
AI1654="Projet OCM (ZTE, NOKIA, autres projets)","TRAVAUX OCM",
AI1654="No root CAuse","No root cause",
AI1654="ODU HS","PDH",
AI1654="IP &amp; VLAN","PDH",
AI1654="Warehouse HUAWEI","SPARE-ISSUE",
AI1654="SPARE-HS","SPARE-ISSUE",
AI1654="Power Telco","BSS",AI1654="no impacts","no impacts"
),"")</f>
        <v>no impacts</v>
      </c>
      <c r="AH1654" s="57" t="str" cm="1">
        <f t="array" ref="AH1654">IFERROR(_xlfn.IFS(
AI1654="MPR ISSUE","TX ISSUE",
AI1654="BSS Hardware Issue","RAN ISSUE",
AI1654="Sites strategiques, MLL, Pylone, etc.","ENVTECH",
AI1654="AKTIVCO DEFAUT GE &amp; POWER Cabinet","POWER ISSUE",
AI1654="AKTIVCO Coupure ENEO &amp; Baisse de tension","POWER ISSUE",
AI1654="Coupure ENEO &amp; Baisse de tension","POWER ISSUE",
AI1654="Defaut GE &amp; POWER Cabinet","POWER ISSUE",
AI1654="Sharing","POWER ISSUE",
AI1654="Sites strategiques &amp; DataCenter","POWER ISSUE",
AI1654="Exclu","Exclu",
AI1654="SAT","TX ISSUE",
AI1654="SPARE-ISSUE","SPARE-ISSUE",
AI1654="Fiber CAmtel","TX ISSUE",
AI1654="Fiber AOF","TX ISSUE",
AI1654="Projet OCM (HUAWEI)","TRAVAUX-HUAWEI",
AI1654="Projet OCM (NOKIA)","TRAVAUX -NOKIA",
AI1654="ACCESS-ISSUE","ACCESS-ISSUE",
AI1654="Projet OCM (ZTE, NOKIA, autres projets)","TRAVAUX OCM",
AI1654="No root CAuse","No root cause",
AI1654="ODU HS","TX ISSUE",
AI1654="IP &amp; VLAN","TX ISSUE",
AI1654="Warehouse HUAWEI","SPARE-ISSUE",
AI1654="SPARE-HS","SPARE-ISSUE",
AI1654="Power Telco","RAN ISSUE",AI1654="no impacts","no impacts"
),"")</f>
        <v>no impacts</v>
      </c>
      <c r="AI1654" s="85" t="s">
        <v>5998</v>
      </c>
      <c r="AJ1654" s="57" t="str" cm="1">
        <f t="array" ref="AJ1654">IFERROR(_xlfn.IFS(
AI1654="MPR ISSUE","ACTIVE",
AI1654="BSS Hardware Issue","ACTIVE",
AI1654="Sites strategiques, MLL, Pylone, etc.","PASSIVE",
AI1654="AKTIVCO DEFAUT GE &amp; POWER Cabinet","PASSIVE",
AI1654="AKTIVCO Coupure ENEO &amp; Baisse de tension","PASSIVE",
AI1654="Coupure ENEO &amp; Baisse de tension","PASSIVE",
AI1654="Defaut GE &amp; POWER Cabinet","PASSIVE",
AI1654="Sharing","PASSIVE",
AI1654="Sites strategiques &amp; DataCenter","PASSIVE",
AI1654="Exclu","Exclu",
AI1654="SAT","ACTIVE",
AI1654="SPARE-ISSUE","SPARE-ISSUE",
AI1654="Fiber CAmtel","ACTIVE",
AI1654="Fiber AOF","ACTIVE",
AI1654="Projet OCM (HUAWEI)","PLANNED WORKS",
AI1654="Projet OCM (NOKIA)","PLANNED WORKS",
AI1654="ACCESS-ISSUE","ACCESS-ISSUE",
AI1654="Projet OCM (ZTE, NOKIA, autres projets)","PLANNED WORKS",
AI1654="No root CAuse","No root cause",
AI1654="ODU HS","ACTIVE",
AI1654="IP &amp; VLAN","ACTIVE",
AI1654="Warehouse HUAWEI","SPARE-ISSUE",
AI1654="SPARE-HS","SPARE-ISSUE",
AI1654="Power Telco","ACTIVE", AI1654="no impacts","no impacts"
),"")</f>
        <v>no impacts</v>
      </c>
      <c r="AK1654" s="23" t="s">
        <v>5537</v>
      </c>
      <c r="AL1654" s="23" t="str">
        <f t="shared" si="43"/>
        <v>LIT_433</v>
      </c>
      <c r="AN1654" s="9" t="s">
        <v>5537</v>
      </c>
      <c r="AO1654" s="23" t="str">
        <f>_xlfn.XLOOKUP(B1654,'INCIDENT-05-03-2026'!E:E,'INCIDENT-05-03-2026'!F:F,"")</f>
        <v/>
      </c>
      <c r="AP1654" s="7" t="s">
        <v>5537</v>
      </c>
      <c r="AQ1654" s="6"/>
      <c r="AR1654" s="7"/>
      <c r="AS1654" s="3" t="str">
        <f>_xlfn.XLOOKUP(B1654,'[3]tt num | region | site id'!$C:$C,'[3]tt num | region | site id'!$Q:$Q,"")</f>
        <v/>
      </c>
      <c r="AT1654" s="24" t="str">
        <f>_xlfn.XLOOKUP(B1654,'[4]Cells Huawei 03052026 12h'!$B:$B,'[4]Cells Huawei 03052026 12h'!$T:$T,"")</f>
        <v/>
      </c>
      <c r="AU1654" s="24" t="str">
        <f>_xlfn.XLOOKUP(B1654,'[5]cells down 02052026 8h50'!$B:$B,'[5]cells down 02052026 8h50'!$R:$R,"")</f>
        <v/>
      </c>
      <c r="AV1654" s="24" t="str">
        <f>_xlfn.XLOOKUP(B1654,'[5]cells down 02052026 13h50'!$B:$B,'[5]cells down 02052026 13h50'!$R:$R,"")</f>
        <v/>
      </c>
      <c r="AW1654" s="24" t="str">
        <f>_xlfn.XLOOKUP(B1654,'[5]cells down 02052026 13h50'!$B:$B,'[5]cells down 02052026 13h50'!$R:$R,"")</f>
        <v/>
      </c>
      <c r="AX1654" s="24" t="str">
        <f>_xlfn.XLOOKUP(B1654,'[6]cell downs 03052026 8h40 '!$B:$B,'[6]cell downs 03052026 8h40 '!$R:$R,"")</f>
        <v/>
      </c>
      <c r="AY1654" s="24" t="str">
        <f>_xlfn.XLOOKUP(B1654,'[7]ALL SITES DOWN'!$D:$D,'[7]ALL SITES DOWN'!$J:$J,"")</f>
        <v/>
      </c>
      <c r="AZ1654" s="24" t="str">
        <f>_xlfn.XLOOKUP(B1654,'[8]ALL SITES DOWN'!$D:$D,'[8]ALL SITES DOWN'!$J:$J,"")</f>
        <v/>
      </c>
      <c r="BA1654" s="9" t="str">
        <f>_xlfn.XLOOKUP(B1654,[9]sheet1!$AC:$AC,[9]sheet1!$AF:$AF,"")</f>
        <v/>
      </c>
      <c r="BB1654" s="14" t="s">
        <v>5537</v>
      </c>
      <c r="BC1654" s="14" t="s">
        <v>5537</v>
      </c>
      <c r="BD1654" s="14" t="str">
        <f>_xlfn.XLOOKUP(B1654,'[10]cell downs 18042026 17h'!$B:$B,'[10]cell downs 18042026 17h'!$B:$B,"")</f>
        <v/>
      </c>
      <c r="BE1654" s="14" t="str">
        <f>_xlfn.XLOOKUP(B1654,'[11]Cells Huawei 19042026 15h'!$B:$B,'[11]Cells Huawei 19042026 15h'!$B:$B,"")</f>
        <v/>
      </c>
      <c r="BF1654" s="9" t="str">
        <f>_xlfn.XLOOKUP(B1654,'[12]cells down 19042026 9H40'!$B:$B,'[12]cells down 19042026 9H40'!$B:$B,"")</f>
        <v/>
      </c>
      <c r="BG1654" s="9" t="s">
        <v>3453</v>
      </c>
      <c r="BH1654" s="9" t="s">
        <v>12</v>
      </c>
    </row>
    <row r="1655" spans="1:60" s="9" customFormat="1" x14ac:dyDescent="0.3">
      <c r="A1655" s="1" t="s">
        <v>1293</v>
      </c>
      <c r="B1655" s="8" t="s">
        <v>1294</v>
      </c>
      <c r="C1655" s="3" t="str">
        <f>_xlfn.XLOOKUP(B1655,'[1]daily break down'!$D:$D,'[1]daily break down'!$E:$E,"")</f>
        <v>OUEST</v>
      </c>
      <c r="D1655" s="1" t="s">
        <v>11</v>
      </c>
      <c r="E1655" s="1" t="s">
        <v>96</v>
      </c>
      <c r="F1655" s="3" t="s">
        <v>102</v>
      </c>
      <c r="G1655" s="1" t="s">
        <v>1293</v>
      </c>
      <c r="H1655" s="41" t="str">
        <f>_xlfn.XLOOKUP(B1655,[2]CALCULATION!$B:$B,[2]CALCULATION!$H:$H,"")</f>
        <v>NOKIA</v>
      </c>
      <c r="I1655" s="34">
        <v>0</v>
      </c>
      <c r="J1655" s="34">
        <v>0</v>
      </c>
      <c r="K1655" s="34">
        <v>0</v>
      </c>
      <c r="L1655" s="34">
        <v>0</v>
      </c>
      <c r="M1655" s="34">
        <v>0</v>
      </c>
      <c r="N1655" s="34">
        <v>1.005600833642482</v>
      </c>
      <c r="O1655" s="34">
        <v>0</v>
      </c>
      <c r="P1655" s="34">
        <v>0</v>
      </c>
      <c r="Q1655" s="34">
        <v>0</v>
      </c>
      <c r="R1655" s="34">
        <v>0</v>
      </c>
      <c r="S1655" s="35">
        <v>1.3810175627420408E-2</v>
      </c>
      <c r="T1655" s="35">
        <v>69612.471614402748</v>
      </c>
      <c r="U1655" s="35">
        <v>0</v>
      </c>
      <c r="V1655" s="35">
        <v>0</v>
      </c>
      <c r="W1655" s="35">
        <v>0</v>
      </c>
      <c r="X1655" s="35">
        <v>0</v>
      </c>
      <c r="Y1655" s="35">
        <v>0</v>
      </c>
      <c r="Z1655" s="35">
        <v>0</v>
      </c>
      <c r="AA1655" s="35">
        <v>0</v>
      </c>
      <c r="AB1655" s="35">
        <v>0</v>
      </c>
      <c r="AC1655" s="35">
        <v>0</v>
      </c>
      <c r="AD1655" s="35">
        <v>0</v>
      </c>
      <c r="AE1655" s="58" t="s">
        <v>5560</v>
      </c>
      <c r="AF1655" s="58"/>
      <c r="AG1655" s="57" t="str" cm="1">
        <f t="array" ref="AG1655">IFERROR(_xlfn.IFS(
AI1655="MPR ISSUE","PDH",
AI1655="BSS Hardware Issue","BSS",
AI1655="Sites strategiques, MLL, Pylone, etc.","ENVTECH",
AI1655="AKTIVCO DEFAUT GE &amp; POWER Cabinet","AKTIVCO",
AI1655="AKTIVCO Coupure ENEO &amp; Baisse de tension","AKTIVCO GRID ONLY",
AI1655="Coupure ENEO &amp; Baisse de tension","IHS GRID ONLY",
AI1655="Defaut GE &amp; POWER Cabinet","IHS",
AI1655="Sharing","Partners",
AI1655="Sites strategiques &amp; DataCenter","SST &amp; DC",
AI1655="Exclu","Exclu",
AI1655="SAT","SAT",
AI1655="SPARE-ISSUE","SPARE-ISSUE",
AI1655="Fiber CAmtel","TRANS_FO_CAMTEL",
AI1655="Fiber AOF","Fiber AOF",
AI1655="Projet OCM (HUAWEI)","TRAVAUX-HUAWEI",
AI1655="Projet OCM (NOKIA)","TRAVAUX-NOKIA",
AI1655="ACCESS-ISSUE","ACCESS-ISSUE",
AI1655="Projet OCM (ZTE, NOKIA, autres projets)","TRAVAUX OCM",
AI1655="No root CAuse","No root cause",
AI1655="ODU HS","PDH",
AI1655="IP &amp; VLAN","PDH",
AI1655="Warehouse HUAWEI","SPARE-ISSUE",
AI1655="SPARE-HS","SPARE-ISSUE",
AI1655="Power Telco","BSS",AI1655="no impacts","no impacts"
),"")</f>
        <v>no impacts</v>
      </c>
      <c r="AH1655" s="57" t="str" cm="1">
        <f t="array" ref="AH1655">IFERROR(_xlfn.IFS(
AI1655="MPR ISSUE","TX ISSUE",
AI1655="BSS Hardware Issue","RAN ISSUE",
AI1655="Sites strategiques, MLL, Pylone, etc.","ENVTECH",
AI1655="AKTIVCO DEFAUT GE &amp; POWER Cabinet","POWER ISSUE",
AI1655="AKTIVCO Coupure ENEO &amp; Baisse de tension","POWER ISSUE",
AI1655="Coupure ENEO &amp; Baisse de tension","POWER ISSUE",
AI1655="Defaut GE &amp; POWER Cabinet","POWER ISSUE",
AI1655="Sharing","POWER ISSUE",
AI1655="Sites strategiques &amp; DataCenter","POWER ISSUE",
AI1655="Exclu","Exclu",
AI1655="SAT","TX ISSUE",
AI1655="SPARE-ISSUE","SPARE-ISSUE",
AI1655="Fiber CAmtel","TX ISSUE",
AI1655="Fiber AOF","TX ISSUE",
AI1655="Projet OCM (HUAWEI)","TRAVAUX-HUAWEI",
AI1655="Projet OCM (NOKIA)","TRAVAUX -NOKIA",
AI1655="ACCESS-ISSUE","ACCESS-ISSUE",
AI1655="Projet OCM (ZTE, NOKIA, autres projets)","TRAVAUX OCM",
AI1655="No root CAuse","No root cause",
AI1655="ODU HS","TX ISSUE",
AI1655="IP &amp; VLAN","TX ISSUE",
AI1655="Warehouse HUAWEI","SPARE-ISSUE",
AI1655="SPARE-HS","SPARE-ISSUE",
AI1655="Power Telco","RAN ISSUE",AI1655="no impacts","no impacts"
),"")</f>
        <v>no impacts</v>
      </c>
      <c r="AI1655" s="85" t="s">
        <v>5998</v>
      </c>
      <c r="AJ1655" s="57" t="str" cm="1">
        <f t="array" ref="AJ1655">IFERROR(_xlfn.IFS(
AI1655="MPR ISSUE","ACTIVE",
AI1655="BSS Hardware Issue","ACTIVE",
AI1655="Sites strategiques, MLL, Pylone, etc.","PASSIVE",
AI1655="AKTIVCO DEFAUT GE &amp; POWER Cabinet","PASSIVE",
AI1655="AKTIVCO Coupure ENEO &amp; Baisse de tension","PASSIVE",
AI1655="Coupure ENEO &amp; Baisse de tension","PASSIVE",
AI1655="Defaut GE &amp; POWER Cabinet","PASSIVE",
AI1655="Sharing","PASSIVE",
AI1655="Sites strategiques &amp; DataCenter","PASSIVE",
AI1655="Exclu","Exclu",
AI1655="SAT","ACTIVE",
AI1655="SPARE-ISSUE","SPARE-ISSUE",
AI1655="Fiber CAmtel","ACTIVE",
AI1655="Fiber AOF","ACTIVE",
AI1655="Projet OCM (HUAWEI)","PLANNED WORKS",
AI1655="Projet OCM (NOKIA)","PLANNED WORKS",
AI1655="ACCESS-ISSUE","ACCESS-ISSUE",
AI1655="Projet OCM (ZTE, NOKIA, autres projets)","PLANNED WORKS",
AI1655="No root CAuse","No root cause",
AI1655="ODU HS","ACTIVE",
AI1655="IP &amp; VLAN","ACTIVE",
AI1655="Warehouse HUAWEI","SPARE-ISSUE",
AI1655="SPARE-HS","SPARE-ISSUE",
AI1655="Power Telco","ACTIVE", AI1655="no impacts","no impacts"
),"")</f>
        <v>no impacts</v>
      </c>
      <c r="AK1655" s="23" t="s">
        <v>5537</v>
      </c>
      <c r="AL1655" s="23" t="str">
        <f t="shared" si="43"/>
        <v>OST_220</v>
      </c>
      <c r="AN1655" s="9" t="s">
        <v>5537</v>
      </c>
      <c r="AO1655" s="23" t="str">
        <f>_xlfn.XLOOKUP(B1655,'INCIDENT-05-03-2026'!E:E,'INCIDENT-05-03-2026'!F:F,"")</f>
        <v/>
      </c>
      <c r="AP1655" s="7" t="s">
        <v>5537</v>
      </c>
      <c r="AQ1655" s="6"/>
      <c r="AR1655" s="7"/>
      <c r="AS1655" s="3" t="str">
        <f>_xlfn.XLOOKUP(B1655,'[3]tt num | region | site id'!$C:$C,'[3]tt num | region | site id'!$Q:$Q,"")</f>
        <v/>
      </c>
      <c r="AT1655" s="24" t="str">
        <f>_xlfn.XLOOKUP(B1655,'[4]Cells Huawei 03052026 12h'!$B:$B,'[4]Cells Huawei 03052026 12h'!$T:$T,"")</f>
        <v/>
      </c>
      <c r="AU1655" s="24" t="str">
        <f>_xlfn.XLOOKUP(B1655,'[5]cells down 02052026 8h50'!$B:$B,'[5]cells down 02052026 8h50'!$R:$R,"")</f>
        <v/>
      </c>
      <c r="AV1655" s="24" t="str">
        <f>_xlfn.XLOOKUP(B1655,'[5]cells down 02052026 13h50'!$B:$B,'[5]cells down 02052026 13h50'!$R:$R,"")</f>
        <v/>
      </c>
      <c r="AW1655" s="24" t="str">
        <f>_xlfn.XLOOKUP(B1655,'[5]cells down 02052026 13h50'!$B:$B,'[5]cells down 02052026 13h50'!$R:$R,"")</f>
        <v/>
      </c>
      <c r="AX1655" s="24" t="str">
        <f>_xlfn.XLOOKUP(B1655,'[6]cell downs 03052026 8h40 '!$B:$B,'[6]cell downs 03052026 8h40 '!$R:$R,"")</f>
        <v/>
      </c>
      <c r="AY1655" s="24" t="str">
        <f>_xlfn.XLOOKUP(B1655,'[7]ALL SITES DOWN'!$D:$D,'[7]ALL SITES DOWN'!$J:$J,"")</f>
        <v/>
      </c>
      <c r="AZ1655" s="24" t="str">
        <f>_xlfn.XLOOKUP(B1655,'[8]ALL SITES DOWN'!$D:$D,'[8]ALL SITES DOWN'!$J:$J,"")</f>
        <v/>
      </c>
      <c r="BA1655" s="9" t="str">
        <f>_xlfn.XLOOKUP(B1655,[9]sheet1!$AC:$AC,[9]sheet1!$AF:$AF,"")</f>
        <v/>
      </c>
      <c r="BB1655" s="14" t="s">
        <v>5537</v>
      </c>
      <c r="BC1655" s="14" t="s">
        <v>5537</v>
      </c>
      <c r="BD1655" s="14" t="str">
        <f>_xlfn.XLOOKUP(B1655,'[10]cell downs 18042026 17h'!$B:$B,'[10]cell downs 18042026 17h'!$B:$B,"")</f>
        <v/>
      </c>
      <c r="BE1655" s="14" t="str">
        <f>_xlfn.XLOOKUP(B1655,'[11]Cells Huawei 19042026 15h'!$B:$B,'[11]Cells Huawei 19042026 15h'!$B:$B,"")</f>
        <v/>
      </c>
      <c r="BF1655" s="9" t="str">
        <f>_xlfn.XLOOKUP(B1655,'[12]cells down 19042026 9H40'!$B:$B,'[12]cells down 19042026 9H40'!$B:$B,"")</f>
        <v/>
      </c>
      <c r="BG1655" s="9" t="s">
        <v>1294</v>
      </c>
      <c r="BH1655" s="9" t="s">
        <v>5537</v>
      </c>
    </row>
    <row r="1656" spans="1:60" s="9" customFormat="1" x14ac:dyDescent="0.3">
      <c r="A1656" s="1" t="s">
        <v>4647</v>
      </c>
      <c r="B1656" s="8" t="s">
        <v>4648</v>
      </c>
      <c r="C1656" s="3" t="str">
        <f>_xlfn.XLOOKUP(B1656,'[1]daily break down'!$D:$D,'[1]daily break down'!$E:$E,"")</f>
        <v>Yaounde</v>
      </c>
      <c r="D1656" s="1" t="s">
        <v>11</v>
      </c>
      <c r="E1656" s="1" t="s">
        <v>12</v>
      </c>
      <c r="F1656" s="3" t="s">
        <v>37</v>
      </c>
      <c r="G1656" s="1" t="s">
        <v>38</v>
      </c>
      <c r="H1656" s="42" t="str">
        <f>_xlfn.XLOOKUP(B1656,[2]CALCULATION!$B:$B,[2]CALCULATION!$H:$H,"")</f>
        <v>ZTE</v>
      </c>
      <c r="I1656" s="34">
        <v>0</v>
      </c>
      <c r="J1656" s="34">
        <v>0</v>
      </c>
      <c r="K1656" s="34">
        <v>0</v>
      </c>
      <c r="L1656" s="34">
        <v>0.6183421652641149</v>
      </c>
      <c r="M1656" s="34">
        <v>1.1377353160233199</v>
      </c>
      <c r="N1656" s="34">
        <v>0</v>
      </c>
      <c r="O1656" s="34">
        <v>0</v>
      </c>
      <c r="P1656" s="34">
        <v>3.21744812845818E-2</v>
      </c>
      <c r="Q1656" s="34">
        <v>0</v>
      </c>
      <c r="R1656" s="34">
        <v>0</v>
      </c>
      <c r="S1656" s="35">
        <v>1.0968573165198661E-2</v>
      </c>
      <c r="T1656" s="35">
        <v>0</v>
      </c>
      <c r="U1656" s="35">
        <v>0</v>
      </c>
      <c r="V1656" s="35">
        <v>0</v>
      </c>
      <c r="W1656" s="35">
        <v>0</v>
      </c>
      <c r="X1656" s="35">
        <v>0</v>
      </c>
      <c r="Y1656" s="35">
        <v>0</v>
      </c>
      <c r="Z1656" s="35">
        <v>0</v>
      </c>
      <c r="AA1656" s="35">
        <v>0</v>
      </c>
      <c r="AB1656" s="35">
        <v>0</v>
      </c>
      <c r="AC1656" s="35">
        <v>0</v>
      </c>
      <c r="AD1656" s="35">
        <v>0</v>
      </c>
      <c r="AE1656" s="58" t="s">
        <v>5560</v>
      </c>
      <c r="AF1656" s="58"/>
      <c r="AG1656" s="57" t="str" cm="1">
        <f t="array" ref="AG1656">IFERROR(_xlfn.IFS(
AI1656="MPR ISSUE","PDH",
AI1656="BSS Hardware Issue","BSS",
AI1656="Sites strategiques, MLL, Pylone, etc.","ENVTECH",
AI1656="AKTIVCO DEFAUT GE &amp; POWER Cabinet","AKTIVCO",
AI1656="AKTIVCO Coupure ENEO &amp; Baisse de tension","AKTIVCO GRID ONLY",
AI1656="Coupure ENEO &amp; Baisse de tension","IHS GRID ONLY",
AI1656="Defaut GE &amp; POWER Cabinet","IHS",
AI1656="Sharing","Partners",
AI1656="Sites strategiques &amp; DataCenter","SST &amp; DC",
AI1656="Exclu","Exclu",
AI1656="SAT","SAT",
AI1656="SPARE-ISSUE","SPARE-ISSUE",
AI1656="Fiber CAmtel","TRANS_FO_CAMTEL",
AI1656="Fiber AOF","Fiber AOF",
AI1656="Projet OCM (HUAWEI)","TRAVAUX-HUAWEI",
AI1656="Projet OCM (NOKIA)","TRAVAUX-NOKIA",
AI1656="ACCESS-ISSUE","ACCESS-ISSUE",
AI1656="Projet OCM (ZTE, NOKIA, autres projets)","TRAVAUX OCM",
AI1656="No root CAuse","No root cause",
AI1656="ODU HS","PDH",
AI1656="IP &amp; VLAN","PDH",
AI1656="Warehouse HUAWEI","SPARE-ISSUE",
AI1656="SPARE-HS","SPARE-ISSUE",
AI1656="Power Telco","BSS",AI1656="no impacts","no impacts"
),"")</f>
        <v>no impacts</v>
      </c>
      <c r="AH1656" s="57" t="str" cm="1">
        <f t="array" ref="AH1656">IFERROR(_xlfn.IFS(
AI1656="MPR ISSUE","TX ISSUE",
AI1656="BSS Hardware Issue","RAN ISSUE",
AI1656="Sites strategiques, MLL, Pylone, etc.","ENVTECH",
AI1656="AKTIVCO DEFAUT GE &amp; POWER Cabinet","POWER ISSUE",
AI1656="AKTIVCO Coupure ENEO &amp; Baisse de tension","POWER ISSUE",
AI1656="Coupure ENEO &amp; Baisse de tension","POWER ISSUE",
AI1656="Defaut GE &amp; POWER Cabinet","POWER ISSUE",
AI1656="Sharing","POWER ISSUE",
AI1656="Sites strategiques &amp; DataCenter","POWER ISSUE",
AI1656="Exclu","Exclu",
AI1656="SAT","TX ISSUE",
AI1656="SPARE-ISSUE","SPARE-ISSUE",
AI1656="Fiber CAmtel","TX ISSUE",
AI1656="Fiber AOF","TX ISSUE",
AI1656="Projet OCM (HUAWEI)","TRAVAUX-HUAWEI",
AI1656="Projet OCM (NOKIA)","TRAVAUX -NOKIA",
AI1656="ACCESS-ISSUE","ACCESS-ISSUE",
AI1656="Projet OCM (ZTE, NOKIA, autres projets)","TRAVAUX OCM",
AI1656="No root CAuse","No root cause",
AI1656="ODU HS","TX ISSUE",
AI1656="IP &amp; VLAN","TX ISSUE",
AI1656="Warehouse HUAWEI","SPARE-ISSUE",
AI1656="SPARE-HS","SPARE-ISSUE",
AI1656="Power Telco","RAN ISSUE",AI1656="no impacts","no impacts"
),"")</f>
        <v>no impacts</v>
      </c>
      <c r="AI1656" s="85" t="s">
        <v>5998</v>
      </c>
      <c r="AJ1656" s="57" t="str" cm="1">
        <f t="array" ref="AJ1656">IFERROR(_xlfn.IFS(
AI1656="MPR ISSUE","ACTIVE",
AI1656="BSS Hardware Issue","ACTIVE",
AI1656="Sites strategiques, MLL, Pylone, etc.","PASSIVE",
AI1656="AKTIVCO DEFAUT GE &amp; POWER Cabinet","PASSIVE",
AI1656="AKTIVCO Coupure ENEO &amp; Baisse de tension","PASSIVE",
AI1656="Coupure ENEO &amp; Baisse de tension","PASSIVE",
AI1656="Defaut GE &amp; POWER Cabinet","PASSIVE",
AI1656="Sharing","PASSIVE",
AI1656="Sites strategiques &amp; DataCenter","PASSIVE",
AI1656="Exclu","Exclu",
AI1656="SAT","ACTIVE",
AI1656="SPARE-ISSUE","SPARE-ISSUE",
AI1656="Fiber CAmtel","ACTIVE",
AI1656="Fiber AOF","ACTIVE",
AI1656="Projet OCM (HUAWEI)","PLANNED WORKS",
AI1656="Projet OCM (NOKIA)","PLANNED WORKS",
AI1656="ACCESS-ISSUE","ACCESS-ISSUE",
AI1656="Projet OCM (ZTE, NOKIA, autres projets)","PLANNED WORKS",
AI1656="No root CAuse","No root cause",
AI1656="ODU HS","ACTIVE",
AI1656="IP &amp; VLAN","ACTIVE",
AI1656="Warehouse HUAWEI","SPARE-ISSUE",
AI1656="SPARE-HS","SPARE-ISSUE",
AI1656="Power Telco","ACTIVE", AI1656="no impacts","no impacts"
),"")</f>
        <v>no impacts</v>
      </c>
      <c r="AK1656" s="23" t="s">
        <v>5537</v>
      </c>
      <c r="AL1656" s="23" t="str">
        <f t="shared" si="43"/>
        <v>CTR_237</v>
      </c>
      <c r="AN1656" s="9" t="s">
        <v>5537</v>
      </c>
      <c r="AO1656" s="23" t="str">
        <f>_xlfn.XLOOKUP(B1656,'INCIDENT-05-03-2026'!E:E,'INCIDENT-05-03-2026'!F:F,"")</f>
        <v/>
      </c>
      <c r="AP1656" s="7" t="s">
        <v>5537</v>
      </c>
      <c r="AQ1656" s="6"/>
      <c r="AR1656" s="7"/>
      <c r="AS1656" s="3" t="str">
        <f>_xlfn.XLOOKUP(B1656,'[3]tt num | region | site id'!$C:$C,'[3]tt num | region | site id'!$Q:$Q,"")</f>
        <v/>
      </c>
      <c r="AT1656" s="24" t="str">
        <f>_xlfn.XLOOKUP(B1656,'[4]Cells Huawei 03052026 12h'!$B:$B,'[4]Cells Huawei 03052026 12h'!$T:$T,"")</f>
        <v/>
      </c>
      <c r="AU1656" s="24" t="str">
        <f>_xlfn.XLOOKUP(B1656,'[5]cells down 02052026 8h50'!$B:$B,'[5]cells down 02052026 8h50'!$R:$R,"")</f>
        <v/>
      </c>
      <c r="AV1656" s="24" t="str">
        <f>_xlfn.XLOOKUP(B1656,'[5]cells down 02052026 13h50'!$B:$B,'[5]cells down 02052026 13h50'!$R:$R,"")</f>
        <v/>
      </c>
      <c r="AW1656" s="24" t="str">
        <f>_xlfn.XLOOKUP(B1656,'[5]cells down 02052026 13h50'!$B:$B,'[5]cells down 02052026 13h50'!$R:$R,"")</f>
        <v/>
      </c>
      <c r="AX1656" s="24" t="str">
        <f>_xlfn.XLOOKUP(B1656,'[6]cell downs 03052026 8h40 '!$B:$B,'[6]cell downs 03052026 8h40 '!$R:$R,"")</f>
        <v/>
      </c>
      <c r="AY1656" s="24" t="str">
        <f>_xlfn.XLOOKUP(B1656,'[7]ALL SITES DOWN'!$D:$D,'[7]ALL SITES DOWN'!$J:$J,"")</f>
        <v/>
      </c>
      <c r="AZ1656" s="24" t="str">
        <f>_xlfn.XLOOKUP(B1656,'[8]ALL SITES DOWN'!$D:$D,'[8]ALL SITES DOWN'!$J:$J,"")</f>
        <v/>
      </c>
      <c r="BA1656" s="9" t="str">
        <f>_xlfn.XLOOKUP(B1656,[9]sheet1!$AC:$AC,[9]sheet1!$AF:$AF,"")</f>
        <v/>
      </c>
      <c r="BB1656" s="14" t="s">
        <v>5537</v>
      </c>
      <c r="BC1656" s="14" t="s">
        <v>5537</v>
      </c>
      <c r="BD1656" s="14" t="str">
        <f>_xlfn.XLOOKUP(B1656,'[10]cell downs 18042026 17h'!$B:$B,'[10]cell downs 18042026 17h'!$B:$B,"")</f>
        <v/>
      </c>
      <c r="BE1656" s="14" t="str">
        <f>_xlfn.XLOOKUP(B1656,'[11]Cells Huawei 19042026 15h'!$B:$B,'[11]Cells Huawei 19042026 15h'!$B:$B,"")</f>
        <v/>
      </c>
      <c r="BF1656" s="9" t="str">
        <f>_xlfn.XLOOKUP(B1656,'[12]cells down 19042026 9H40'!$B:$B,'[12]cells down 19042026 9H40'!$B:$B,"")</f>
        <v/>
      </c>
      <c r="BG1656" s="9" t="s">
        <v>4648</v>
      </c>
      <c r="BH1656" s="9" t="s">
        <v>12</v>
      </c>
    </row>
    <row r="1657" spans="1:60" s="9" customFormat="1" x14ac:dyDescent="0.3">
      <c r="A1657" s="1" t="s">
        <v>4469</v>
      </c>
      <c r="B1657" s="8" t="s">
        <v>4470</v>
      </c>
      <c r="C1657" s="3" t="str">
        <f>_xlfn.XLOOKUP(B1657,'[1]daily break down'!$D:$D,'[1]daily break down'!$E:$E,"")</f>
        <v>SUD-OUEST</v>
      </c>
      <c r="D1657" s="1" t="s">
        <v>11</v>
      </c>
      <c r="E1657" s="1" t="s">
        <v>12</v>
      </c>
      <c r="F1657" s="3" t="s">
        <v>13</v>
      </c>
      <c r="G1657" s="1" t="s">
        <v>63</v>
      </c>
      <c r="H1657" s="40" t="str">
        <f>_xlfn.XLOOKUP(B1657,[2]CALCULATION!$B:$B,[2]CALCULATION!$H:$H,"")</f>
        <v>Huawei</v>
      </c>
      <c r="I1657" s="34">
        <v>0</v>
      </c>
      <c r="J1657" s="34">
        <v>0</v>
      </c>
      <c r="K1657" s="34">
        <v>0</v>
      </c>
      <c r="L1657" s="34">
        <v>0</v>
      </c>
      <c r="M1657" s="34">
        <v>0</v>
      </c>
      <c r="N1657" s="34">
        <v>0</v>
      </c>
      <c r="O1657" s="34">
        <v>0</v>
      </c>
      <c r="P1657" s="34">
        <v>0</v>
      </c>
      <c r="Q1657" s="34">
        <v>0</v>
      </c>
      <c r="R1657" s="34">
        <v>0</v>
      </c>
      <c r="S1657" s="35">
        <v>7.66908367648024E-3</v>
      </c>
      <c r="T1657" s="35">
        <v>0</v>
      </c>
      <c r="U1657" s="35">
        <v>0</v>
      </c>
      <c r="V1657" s="35">
        <v>0</v>
      </c>
      <c r="W1657" s="35">
        <v>0</v>
      </c>
      <c r="X1657" s="35">
        <v>0</v>
      </c>
      <c r="Y1657" s="35">
        <v>0</v>
      </c>
      <c r="Z1657" s="35">
        <v>0</v>
      </c>
      <c r="AA1657" s="35">
        <v>0</v>
      </c>
      <c r="AB1657" s="35">
        <v>0</v>
      </c>
      <c r="AC1657" s="35">
        <v>0</v>
      </c>
      <c r="AD1657" s="35">
        <v>0</v>
      </c>
      <c r="AE1657" s="58" t="s">
        <v>5560</v>
      </c>
      <c r="AF1657" s="58"/>
      <c r="AG1657" s="57" t="str" cm="1">
        <f t="array" ref="AG1657">IFERROR(_xlfn.IFS(
AI1657="MPR ISSUE","PDH",
AI1657="BSS Hardware Issue","BSS",
AI1657="Sites strategiques, MLL, Pylone, etc.","ENVTECH",
AI1657="AKTIVCO DEFAUT GE &amp; POWER Cabinet","AKTIVCO",
AI1657="AKTIVCO Coupure ENEO &amp; Baisse de tension","AKTIVCO GRID ONLY",
AI1657="Coupure ENEO &amp; Baisse de tension","IHS GRID ONLY",
AI1657="Defaut GE &amp; POWER Cabinet","IHS",
AI1657="Sharing","Partners",
AI1657="Sites strategiques &amp; DataCenter","SST &amp; DC",
AI1657="Exclu","Exclu",
AI1657="SAT","SAT",
AI1657="SPARE-ISSUE","SPARE-ISSUE",
AI1657="Fiber CAmtel","TRANS_FO_CAMTEL",
AI1657="Fiber AOF","Fiber AOF",
AI1657="Projet OCM (HUAWEI)","TRAVAUX-HUAWEI",
AI1657="Projet OCM (NOKIA)","TRAVAUX-NOKIA",
AI1657="ACCESS-ISSUE","ACCESS-ISSUE",
AI1657="Projet OCM (ZTE, NOKIA, autres projets)","TRAVAUX OCM",
AI1657="No root CAuse","No root cause",
AI1657="ODU HS","PDH",
AI1657="IP &amp; VLAN","PDH",
AI1657="Warehouse HUAWEI","SPARE-ISSUE",
AI1657="SPARE-HS","SPARE-ISSUE",
AI1657="Power Telco","BSS",AI1657="no impacts","no impacts"
),"")</f>
        <v>no impacts</v>
      </c>
      <c r="AH1657" s="57" t="str" cm="1">
        <f t="array" ref="AH1657">IFERROR(_xlfn.IFS(
AI1657="MPR ISSUE","TX ISSUE",
AI1657="BSS Hardware Issue","RAN ISSUE",
AI1657="Sites strategiques, MLL, Pylone, etc.","ENVTECH",
AI1657="AKTIVCO DEFAUT GE &amp; POWER Cabinet","POWER ISSUE",
AI1657="AKTIVCO Coupure ENEO &amp; Baisse de tension","POWER ISSUE",
AI1657="Coupure ENEO &amp; Baisse de tension","POWER ISSUE",
AI1657="Defaut GE &amp; POWER Cabinet","POWER ISSUE",
AI1657="Sharing","POWER ISSUE",
AI1657="Sites strategiques &amp; DataCenter","POWER ISSUE",
AI1657="Exclu","Exclu",
AI1657="SAT","TX ISSUE",
AI1657="SPARE-ISSUE","SPARE-ISSUE",
AI1657="Fiber CAmtel","TX ISSUE",
AI1657="Fiber AOF","TX ISSUE",
AI1657="Projet OCM (HUAWEI)","TRAVAUX-HUAWEI",
AI1657="Projet OCM (NOKIA)","TRAVAUX -NOKIA",
AI1657="ACCESS-ISSUE","ACCESS-ISSUE",
AI1657="Projet OCM (ZTE, NOKIA, autres projets)","TRAVAUX OCM",
AI1657="No root CAuse","No root cause",
AI1657="ODU HS","TX ISSUE",
AI1657="IP &amp; VLAN","TX ISSUE",
AI1657="Warehouse HUAWEI","SPARE-ISSUE",
AI1657="SPARE-HS","SPARE-ISSUE",
AI1657="Power Telco","RAN ISSUE",AI1657="no impacts","no impacts"
),"")</f>
        <v>no impacts</v>
      </c>
      <c r="AI1657" s="85" t="s">
        <v>5998</v>
      </c>
      <c r="AJ1657" s="57" t="str" cm="1">
        <f t="array" ref="AJ1657">IFERROR(_xlfn.IFS(
AI1657="MPR ISSUE","ACTIVE",
AI1657="BSS Hardware Issue","ACTIVE",
AI1657="Sites strategiques, MLL, Pylone, etc.","PASSIVE",
AI1657="AKTIVCO DEFAUT GE &amp; POWER Cabinet","PASSIVE",
AI1657="AKTIVCO Coupure ENEO &amp; Baisse de tension","PASSIVE",
AI1657="Coupure ENEO &amp; Baisse de tension","PASSIVE",
AI1657="Defaut GE &amp; POWER Cabinet","PASSIVE",
AI1657="Sharing","PASSIVE",
AI1657="Sites strategiques &amp; DataCenter","PASSIVE",
AI1657="Exclu","Exclu",
AI1657="SAT","ACTIVE",
AI1657="SPARE-ISSUE","SPARE-ISSUE",
AI1657="Fiber CAmtel","ACTIVE",
AI1657="Fiber AOF","ACTIVE",
AI1657="Projet OCM (HUAWEI)","PLANNED WORKS",
AI1657="Projet OCM (NOKIA)","PLANNED WORKS",
AI1657="ACCESS-ISSUE","ACCESS-ISSUE",
AI1657="Projet OCM (ZTE, NOKIA, autres projets)","PLANNED WORKS",
AI1657="No root CAuse","No root cause",
AI1657="ODU HS","ACTIVE",
AI1657="IP &amp; VLAN","ACTIVE",
AI1657="Warehouse HUAWEI","SPARE-ISSUE",
AI1657="SPARE-HS","SPARE-ISSUE",
AI1657="Power Telco","ACTIVE", AI1657="no impacts","no impacts"
),"")</f>
        <v>no impacts</v>
      </c>
      <c r="AK1657" s="23" t="s">
        <v>5537</v>
      </c>
      <c r="AL1657" s="23" t="str">
        <f t="shared" si="43"/>
        <v>SUO_151</v>
      </c>
      <c r="AN1657" s="9" t="s">
        <v>5537</v>
      </c>
      <c r="AO1657" s="23" t="str">
        <f>_xlfn.XLOOKUP(B1657,'INCIDENT-05-03-2026'!E:E,'INCIDENT-05-03-2026'!F:F,"")</f>
        <v/>
      </c>
      <c r="AP1657" s="7" t="s">
        <v>5537</v>
      </c>
      <c r="AQ1657" s="6"/>
      <c r="AR1657" s="7"/>
      <c r="AS1657" s="3" t="str">
        <f>_xlfn.XLOOKUP(B1657,'[3]tt num | region | site id'!$C:$C,'[3]tt num | region | site id'!$Q:$Q,"")</f>
        <v/>
      </c>
      <c r="AT1657" s="24" t="str">
        <f>_xlfn.XLOOKUP(B1657,'[4]Cells Huawei 03052026 12h'!$B:$B,'[4]Cells Huawei 03052026 12h'!$T:$T,"")</f>
        <v/>
      </c>
      <c r="AU1657" s="24" t="str">
        <f>_xlfn.XLOOKUP(B1657,'[5]cells down 02052026 8h50'!$B:$B,'[5]cells down 02052026 8h50'!$R:$R,"")</f>
        <v/>
      </c>
      <c r="AV1657" s="24" t="str">
        <f>_xlfn.XLOOKUP(B1657,'[5]cells down 02052026 13h50'!$B:$B,'[5]cells down 02052026 13h50'!$R:$R,"")</f>
        <v/>
      </c>
      <c r="AW1657" s="24" t="str">
        <f>_xlfn.XLOOKUP(B1657,'[5]cells down 02052026 13h50'!$B:$B,'[5]cells down 02052026 13h50'!$R:$R,"")</f>
        <v/>
      </c>
      <c r="AX1657" s="24" t="str">
        <f>_xlfn.XLOOKUP(B1657,'[6]cell downs 03052026 8h40 '!$B:$B,'[6]cell downs 03052026 8h40 '!$R:$R,"")</f>
        <v/>
      </c>
      <c r="AY1657" s="24" t="str">
        <f>_xlfn.XLOOKUP(B1657,'[7]ALL SITES DOWN'!$D:$D,'[7]ALL SITES DOWN'!$J:$J,"")</f>
        <v/>
      </c>
      <c r="AZ1657" s="24" t="str">
        <f>_xlfn.XLOOKUP(B1657,'[8]ALL SITES DOWN'!$D:$D,'[8]ALL SITES DOWN'!$J:$J,"")</f>
        <v/>
      </c>
      <c r="BA1657" s="9" t="str">
        <f>_xlfn.XLOOKUP(B1657,[9]sheet1!$AC:$AC,[9]sheet1!$AF:$AF,"")</f>
        <v/>
      </c>
      <c r="BB1657" s="14" t="s">
        <v>5537</v>
      </c>
      <c r="BC1657" s="14" t="s">
        <v>5537</v>
      </c>
      <c r="BD1657" s="14" t="str">
        <f>_xlfn.XLOOKUP(B1657,'[10]cell downs 18042026 17h'!$B:$B,'[10]cell downs 18042026 17h'!$B:$B,"")</f>
        <v/>
      </c>
      <c r="BE1657" s="14" t="str">
        <f>_xlfn.XLOOKUP(B1657,'[11]Cells Huawei 19042026 15h'!$B:$B,'[11]Cells Huawei 19042026 15h'!$B:$B,"")</f>
        <v/>
      </c>
      <c r="BF1657" s="9" t="str">
        <f>_xlfn.XLOOKUP(B1657,'[12]cells down 19042026 9H40'!$B:$B,'[12]cells down 19042026 9H40'!$B:$B,"")</f>
        <v/>
      </c>
      <c r="BG1657" s="9" t="s">
        <v>4470</v>
      </c>
      <c r="BH1657" s="9" t="s">
        <v>5537</v>
      </c>
    </row>
    <row r="1658" spans="1:60" s="9" customFormat="1" x14ac:dyDescent="0.3">
      <c r="A1658" s="1" t="s">
        <v>49</v>
      </c>
      <c r="B1658" s="8" t="s">
        <v>50</v>
      </c>
      <c r="C1658" s="3" t="str">
        <f>_xlfn.XLOOKUP(B1658,'[1]daily break down'!$D:$D,'[1]daily break down'!$E:$E,"")</f>
        <v>NORD-OUEST</v>
      </c>
      <c r="D1658" s="1" t="s">
        <v>18</v>
      </c>
      <c r="E1658" s="1"/>
      <c r="F1658" s="3" t="s">
        <v>51</v>
      </c>
      <c r="G1658" s="1" t="s">
        <v>52</v>
      </c>
      <c r="H1658" s="40" t="str">
        <f>_xlfn.XLOOKUP(B1658,[2]CALCULATION!$B:$B,[2]CALCULATION!$H:$H,"")</f>
        <v>Huawei</v>
      </c>
      <c r="I1658" s="34">
        <v>1.6604279562712416</v>
      </c>
      <c r="J1658" s="34">
        <v>7.7047538331150342E-2</v>
      </c>
      <c r="K1658" s="34">
        <v>0</v>
      </c>
      <c r="L1658" s="34">
        <v>0.53926142800478272</v>
      </c>
      <c r="M1658" s="34">
        <v>1.5049239084218669</v>
      </c>
      <c r="N1658" s="34">
        <v>0</v>
      </c>
      <c r="O1658" s="34">
        <v>0</v>
      </c>
      <c r="P1658" s="34">
        <v>0</v>
      </c>
      <c r="Q1658" s="34">
        <v>0</v>
      </c>
      <c r="R1658" s="34">
        <v>0</v>
      </c>
      <c r="S1658" s="35">
        <v>7.3123821101323226E-3</v>
      </c>
      <c r="T1658" s="35">
        <v>0</v>
      </c>
      <c r="U1658" s="35">
        <v>0</v>
      </c>
      <c r="V1658" s="35">
        <v>0</v>
      </c>
      <c r="W1658" s="35">
        <v>0</v>
      </c>
      <c r="X1658" s="35">
        <v>0</v>
      </c>
      <c r="Y1658" s="35">
        <v>0</v>
      </c>
      <c r="Z1658" s="35">
        <v>0.23775942904920483</v>
      </c>
      <c r="AA1658" s="35">
        <v>0</v>
      </c>
      <c r="AB1658" s="35">
        <v>0</v>
      </c>
      <c r="AC1658" s="35">
        <v>0</v>
      </c>
      <c r="AD1658" s="35">
        <v>0</v>
      </c>
      <c r="AE1658" s="58" t="s">
        <v>5560</v>
      </c>
      <c r="AF1658" s="58"/>
      <c r="AG1658" s="57" t="str" cm="1">
        <f t="array" ref="AG1658">IFERROR(_xlfn.IFS(
AI1658="MPR ISSUE","PDH",
AI1658="BSS Hardware Issue","BSS",
AI1658="Sites strategiques, MLL, Pylone, etc.","ENVTECH",
AI1658="AKTIVCO DEFAUT GE &amp; POWER Cabinet","AKTIVCO",
AI1658="AKTIVCO Coupure ENEO &amp; Baisse de tension","AKTIVCO GRID ONLY",
AI1658="Coupure ENEO &amp; Baisse de tension","IHS GRID ONLY",
AI1658="Defaut GE &amp; POWER Cabinet","IHS",
AI1658="Sharing","Partners",
AI1658="Sites strategiques &amp; DataCenter","SST &amp; DC",
AI1658="Exclu","Exclu",
AI1658="SAT","SAT",
AI1658="SPARE-ISSUE","SPARE-ISSUE",
AI1658="Fiber CAmtel","TRANS_FO_CAMTEL",
AI1658="Fiber AOF","Fiber AOF",
AI1658="Projet OCM (HUAWEI)","TRAVAUX-HUAWEI",
AI1658="Projet OCM (NOKIA)","TRAVAUX-NOKIA",
AI1658="ACCESS-ISSUE","ACCESS-ISSUE",
AI1658="Projet OCM (ZTE, NOKIA, autres projets)","TRAVAUX OCM",
AI1658="No root CAuse","No root cause",
AI1658="ODU HS","PDH",
AI1658="IP &amp; VLAN","PDH",
AI1658="Warehouse HUAWEI","SPARE-ISSUE",
AI1658="SPARE-HS","SPARE-ISSUE",
AI1658="Power Telco","BSS",AI1658="no impacts","no impacts"
),"")</f>
        <v>no impacts</v>
      </c>
      <c r="AH1658" s="57" t="str" cm="1">
        <f t="array" ref="AH1658">IFERROR(_xlfn.IFS(
AI1658="MPR ISSUE","TX ISSUE",
AI1658="BSS Hardware Issue","RAN ISSUE",
AI1658="Sites strategiques, MLL, Pylone, etc.","ENVTECH",
AI1658="AKTIVCO DEFAUT GE &amp; POWER Cabinet","POWER ISSUE",
AI1658="AKTIVCO Coupure ENEO &amp; Baisse de tension","POWER ISSUE",
AI1658="Coupure ENEO &amp; Baisse de tension","POWER ISSUE",
AI1658="Defaut GE &amp; POWER Cabinet","POWER ISSUE",
AI1658="Sharing","POWER ISSUE",
AI1658="Sites strategiques &amp; DataCenter","POWER ISSUE",
AI1658="Exclu","Exclu",
AI1658="SAT","TX ISSUE",
AI1658="SPARE-ISSUE","SPARE-ISSUE",
AI1658="Fiber CAmtel","TX ISSUE",
AI1658="Fiber AOF","TX ISSUE",
AI1658="Projet OCM (HUAWEI)","TRAVAUX-HUAWEI",
AI1658="Projet OCM (NOKIA)","TRAVAUX -NOKIA",
AI1658="ACCESS-ISSUE","ACCESS-ISSUE",
AI1658="Projet OCM (ZTE, NOKIA, autres projets)","TRAVAUX OCM",
AI1658="No root CAuse","No root cause",
AI1658="ODU HS","TX ISSUE",
AI1658="IP &amp; VLAN","TX ISSUE",
AI1658="Warehouse HUAWEI","SPARE-ISSUE",
AI1658="SPARE-HS","SPARE-ISSUE",
AI1658="Power Telco","RAN ISSUE",AI1658="no impacts","no impacts"
),"")</f>
        <v>no impacts</v>
      </c>
      <c r="AI1658" s="85" t="s">
        <v>5998</v>
      </c>
      <c r="AJ1658" s="57" t="str" cm="1">
        <f t="array" ref="AJ1658">IFERROR(_xlfn.IFS(
AI1658="MPR ISSUE","ACTIVE",
AI1658="BSS Hardware Issue","ACTIVE",
AI1658="Sites strategiques, MLL, Pylone, etc.","PASSIVE",
AI1658="AKTIVCO DEFAUT GE &amp; POWER Cabinet","PASSIVE",
AI1658="AKTIVCO Coupure ENEO &amp; Baisse de tension","PASSIVE",
AI1658="Coupure ENEO &amp; Baisse de tension","PASSIVE",
AI1658="Defaut GE &amp; POWER Cabinet","PASSIVE",
AI1658="Sharing","PASSIVE",
AI1658="Sites strategiques &amp; DataCenter","PASSIVE",
AI1658="Exclu","Exclu",
AI1658="SAT","ACTIVE",
AI1658="SPARE-ISSUE","SPARE-ISSUE",
AI1658="Fiber CAmtel","ACTIVE",
AI1658="Fiber AOF","ACTIVE",
AI1658="Projet OCM (HUAWEI)","PLANNED WORKS",
AI1658="Projet OCM (NOKIA)","PLANNED WORKS",
AI1658="ACCESS-ISSUE","ACCESS-ISSUE",
AI1658="Projet OCM (ZTE, NOKIA, autres projets)","PLANNED WORKS",
AI1658="No root CAuse","No root cause",
AI1658="ODU HS","ACTIVE",
AI1658="IP &amp; VLAN","ACTIVE",
AI1658="Warehouse HUAWEI","SPARE-ISSUE",
AI1658="SPARE-HS","SPARE-ISSUE",
AI1658="Power Telco","ACTIVE", AI1658="no impacts","no impacts"
),"")</f>
        <v>no impacts</v>
      </c>
      <c r="AK1658" s="23" t="s">
        <v>5537</v>
      </c>
      <c r="AL1658" s="23" t="str">
        <f t="shared" si="43"/>
        <v>NRO_113</v>
      </c>
      <c r="AN1658" s="9" t="s">
        <v>5537</v>
      </c>
      <c r="AO1658" s="23" t="str">
        <f>_xlfn.XLOOKUP(B1658,'INCIDENT-05-03-2026'!E:E,'INCIDENT-05-03-2026'!F:F,"")</f>
        <v/>
      </c>
      <c r="AP1658" s="7" t="s">
        <v>5537</v>
      </c>
      <c r="AQ1658" s="6"/>
      <c r="AR1658" s="7"/>
      <c r="AS1658" s="3" t="str">
        <f>_xlfn.XLOOKUP(B1658,'[3]tt num | region | site id'!$C:$C,'[3]tt num | region | site id'!$Q:$Q,"")</f>
        <v/>
      </c>
      <c r="AT1658" s="24" t="str">
        <f>_xlfn.XLOOKUP(B1658,'[4]Cells Huawei 03052026 12h'!$B:$B,'[4]Cells Huawei 03052026 12h'!$T:$T,"")</f>
        <v/>
      </c>
      <c r="AU1658" s="24" t="str">
        <f>_xlfn.XLOOKUP(B1658,'[5]cells down 02052026 8h50'!$B:$B,'[5]cells down 02052026 8h50'!$R:$R,"")</f>
        <v/>
      </c>
      <c r="AV1658" s="24" t="str">
        <f>_xlfn.XLOOKUP(B1658,'[5]cells down 02052026 13h50'!$B:$B,'[5]cells down 02052026 13h50'!$R:$R,"")</f>
        <v/>
      </c>
      <c r="AW1658" s="24" t="str">
        <f>_xlfn.XLOOKUP(B1658,'[5]cells down 02052026 13h50'!$B:$B,'[5]cells down 02052026 13h50'!$R:$R,"")</f>
        <v/>
      </c>
      <c r="AX1658" s="24" t="str">
        <f>_xlfn.XLOOKUP(B1658,'[6]cell downs 03052026 8h40 '!$B:$B,'[6]cell downs 03052026 8h40 '!$R:$R,"")</f>
        <v/>
      </c>
      <c r="AY1658" s="24" t="str">
        <f>_xlfn.XLOOKUP(B1658,'[7]ALL SITES DOWN'!$D:$D,'[7]ALL SITES DOWN'!$J:$J,"")</f>
        <v/>
      </c>
      <c r="AZ1658" s="24" t="str">
        <f>_xlfn.XLOOKUP(B1658,'[8]ALL SITES DOWN'!$D:$D,'[8]ALL SITES DOWN'!$J:$J,"")</f>
        <v/>
      </c>
      <c r="BA1658" s="9" t="str">
        <f>_xlfn.XLOOKUP(B1658,[9]sheet1!$AC:$AC,[9]sheet1!$AF:$AF,"")</f>
        <v/>
      </c>
      <c r="BB1658" s="14" t="s">
        <v>5537</v>
      </c>
      <c r="BC1658" s="14" t="s">
        <v>5537</v>
      </c>
      <c r="BD1658" s="14" t="str">
        <f>_xlfn.XLOOKUP(B1658,'[10]cell downs 18042026 17h'!$B:$B,'[10]cell downs 18042026 17h'!$B:$B,"")</f>
        <v/>
      </c>
      <c r="BE1658" s="14" t="str">
        <f>_xlfn.XLOOKUP(B1658,'[11]Cells Huawei 19042026 15h'!$B:$B,'[11]Cells Huawei 19042026 15h'!$B:$B,"")</f>
        <v/>
      </c>
      <c r="BF1658" s="9" t="str">
        <f>_xlfn.XLOOKUP(B1658,'[12]cells down 19042026 9H40'!$B:$B,'[12]cells down 19042026 9H40'!$B:$B,"")</f>
        <v/>
      </c>
      <c r="BG1658" s="9" t="s">
        <v>5537</v>
      </c>
      <c r="BH1658" s="9" t="s">
        <v>12</v>
      </c>
    </row>
    <row r="1659" spans="1:60" s="9" customFormat="1" x14ac:dyDescent="0.3">
      <c r="A1659" s="1" t="s">
        <v>2677</v>
      </c>
      <c r="B1659" s="8" t="s">
        <v>2678</v>
      </c>
      <c r="C1659" s="3" t="str">
        <f>_xlfn.XLOOKUP(B1659,'[1]daily break down'!$D:$D,'[1]daily break down'!$E:$E,"")</f>
        <v>NORD-OUEST</v>
      </c>
      <c r="D1659" s="1" t="s">
        <v>11</v>
      </c>
      <c r="E1659" s="1" t="s">
        <v>12</v>
      </c>
      <c r="F1659" s="3" t="s">
        <v>51</v>
      </c>
      <c r="G1659" s="1" t="s">
        <v>52</v>
      </c>
      <c r="H1659" s="40" t="str">
        <f>_xlfn.XLOOKUP(B1659,[2]CALCULATION!$B:$B,[2]CALCULATION!$H:$H,"")</f>
        <v>Huawei</v>
      </c>
      <c r="I1659" s="34">
        <v>0</v>
      </c>
      <c r="J1659" s="34">
        <v>0</v>
      </c>
      <c r="K1659" s="34">
        <v>0</v>
      </c>
      <c r="L1659" s="34">
        <v>0</v>
      </c>
      <c r="M1659" s="34">
        <v>0</v>
      </c>
      <c r="N1659" s="34">
        <v>0</v>
      </c>
      <c r="O1659" s="34">
        <v>0</v>
      </c>
      <c r="P1659" s="34">
        <v>0</v>
      </c>
      <c r="Q1659" s="34">
        <v>0</v>
      </c>
      <c r="R1659" s="34">
        <v>0</v>
      </c>
      <c r="S1659" s="35">
        <v>6.8665051521974241E-3</v>
      </c>
      <c r="T1659" s="35">
        <v>0</v>
      </c>
      <c r="U1659" s="35">
        <v>0</v>
      </c>
      <c r="V1659" s="35">
        <v>0</v>
      </c>
      <c r="W1659" s="35">
        <v>0</v>
      </c>
      <c r="X1659" s="35">
        <v>0</v>
      </c>
      <c r="Y1659" s="35">
        <v>0</v>
      </c>
      <c r="Z1659" s="35">
        <v>0.23791994475406145</v>
      </c>
      <c r="AA1659" s="35">
        <v>0</v>
      </c>
      <c r="AB1659" s="35">
        <v>0</v>
      </c>
      <c r="AC1659" s="35">
        <v>0</v>
      </c>
      <c r="AD1659" s="35">
        <v>0</v>
      </c>
      <c r="AE1659" s="58" t="s">
        <v>5560</v>
      </c>
      <c r="AF1659" s="58"/>
      <c r="AG1659" s="57" t="str" cm="1">
        <f t="array" ref="AG1659">IFERROR(_xlfn.IFS(
AI1659="MPR ISSUE","PDH",
AI1659="BSS Hardware Issue","BSS",
AI1659="Sites strategiques, MLL, Pylone, etc.","ENVTECH",
AI1659="AKTIVCO DEFAUT GE &amp; POWER Cabinet","AKTIVCO",
AI1659="AKTIVCO Coupure ENEO &amp; Baisse de tension","AKTIVCO GRID ONLY",
AI1659="Coupure ENEO &amp; Baisse de tension","IHS GRID ONLY",
AI1659="Defaut GE &amp; POWER Cabinet","IHS",
AI1659="Sharing","Partners",
AI1659="Sites strategiques &amp; DataCenter","SST &amp; DC",
AI1659="Exclu","Exclu",
AI1659="SAT","SAT",
AI1659="SPARE-ISSUE","SPARE-ISSUE",
AI1659="Fiber CAmtel","TRANS_FO_CAMTEL",
AI1659="Fiber AOF","Fiber AOF",
AI1659="Projet OCM (HUAWEI)","TRAVAUX-HUAWEI",
AI1659="Projet OCM (NOKIA)","TRAVAUX-NOKIA",
AI1659="ACCESS-ISSUE","ACCESS-ISSUE",
AI1659="Projet OCM (ZTE, NOKIA, autres projets)","TRAVAUX OCM",
AI1659="No root CAuse","No root cause",
AI1659="ODU HS","PDH",
AI1659="IP &amp; VLAN","PDH",
AI1659="Warehouse HUAWEI","SPARE-ISSUE",
AI1659="SPARE-HS","SPARE-ISSUE",
AI1659="Power Telco","BSS",AI1659="no impacts","no impacts"
),"")</f>
        <v>no impacts</v>
      </c>
      <c r="AH1659" s="57" t="str" cm="1">
        <f t="array" ref="AH1659">IFERROR(_xlfn.IFS(
AI1659="MPR ISSUE","TX ISSUE",
AI1659="BSS Hardware Issue","RAN ISSUE",
AI1659="Sites strategiques, MLL, Pylone, etc.","ENVTECH",
AI1659="AKTIVCO DEFAUT GE &amp; POWER Cabinet","POWER ISSUE",
AI1659="AKTIVCO Coupure ENEO &amp; Baisse de tension","POWER ISSUE",
AI1659="Coupure ENEO &amp; Baisse de tension","POWER ISSUE",
AI1659="Defaut GE &amp; POWER Cabinet","POWER ISSUE",
AI1659="Sharing","POWER ISSUE",
AI1659="Sites strategiques &amp; DataCenter","POWER ISSUE",
AI1659="Exclu","Exclu",
AI1659="SAT","TX ISSUE",
AI1659="SPARE-ISSUE","SPARE-ISSUE",
AI1659="Fiber CAmtel","TX ISSUE",
AI1659="Fiber AOF","TX ISSUE",
AI1659="Projet OCM (HUAWEI)","TRAVAUX-HUAWEI",
AI1659="Projet OCM (NOKIA)","TRAVAUX -NOKIA",
AI1659="ACCESS-ISSUE","ACCESS-ISSUE",
AI1659="Projet OCM (ZTE, NOKIA, autres projets)","TRAVAUX OCM",
AI1659="No root CAuse","No root cause",
AI1659="ODU HS","TX ISSUE",
AI1659="IP &amp; VLAN","TX ISSUE",
AI1659="Warehouse HUAWEI","SPARE-ISSUE",
AI1659="SPARE-HS","SPARE-ISSUE",
AI1659="Power Telco","RAN ISSUE",AI1659="no impacts","no impacts"
),"")</f>
        <v>no impacts</v>
      </c>
      <c r="AI1659" s="85" t="s">
        <v>5998</v>
      </c>
      <c r="AJ1659" s="57" t="str" cm="1">
        <f t="array" ref="AJ1659">IFERROR(_xlfn.IFS(
AI1659="MPR ISSUE","ACTIVE",
AI1659="BSS Hardware Issue","ACTIVE",
AI1659="Sites strategiques, MLL, Pylone, etc.","PASSIVE",
AI1659="AKTIVCO DEFAUT GE &amp; POWER Cabinet","PASSIVE",
AI1659="AKTIVCO Coupure ENEO &amp; Baisse de tension","PASSIVE",
AI1659="Coupure ENEO &amp; Baisse de tension","PASSIVE",
AI1659="Defaut GE &amp; POWER Cabinet","PASSIVE",
AI1659="Sharing","PASSIVE",
AI1659="Sites strategiques &amp; DataCenter","PASSIVE",
AI1659="Exclu","Exclu",
AI1659="SAT","ACTIVE",
AI1659="SPARE-ISSUE","SPARE-ISSUE",
AI1659="Fiber CAmtel","ACTIVE",
AI1659="Fiber AOF","ACTIVE",
AI1659="Projet OCM (HUAWEI)","PLANNED WORKS",
AI1659="Projet OCM (NOKIA)","PLANNED WORKS",
AI1659="ACCESS-ISSUE","ACCESS-ISSUE",
AI1659="Projet OCM (ZTE, NOKIA, autres projets)","PLANNED WORKS",
AI1659="No root CAuse","No root cause",
AI1659="ODU HS","ACTIVE",
AI1659="IP &amp; VLAN","ACTIVE",
AI1659="Warehouse HUAWEI","SPARE-ISSUE",
AI1659="SPARE-HS","SPARE-ISSUE",
AI1659="Power Telco","ACTIVE", AI1659="no impacts","no impacts"
),"")</f>
        <v>no impacts</v>
      </c>
      <c r="AK1659" s="23" t="s">
        <v>5537</v>
      </c>
      <c r="AL1659" s="23" t="str">
        <f t="shared" si="43"/>
        <v>NRO_229</v>
      </c>
      <c r="AN1659" s="9" t="s">
        <v>5537</v>
      </c>
      <c r="AO1659" s="23" t="str">
        <f>_xlfn.XLOOKUP(B1659,'INCIDENT-05-03-2026'!E:E,'INCIDENT-05-03-2026'!F:F,"")</f>
        <v/>
      </c>
      <c r="AP1659" s="7" t="s">
        <v>5537</v>
      </c>
      <c r="AQ1659" s="6"/>
      <c r="AR1659" s="7"/>
      <c r="AS1659" s="3" t="str">
        <f>_xlfn.XLOOKUP(B1659,'[3]tt num | region | site id'!$C:$C,'[3]tt num | region | site id'!$Q:$Q,"")</f>
        <v/>
      </c>
      <c r="AT1659" s="24" t="str">
        <f>_xlfn.XLOOKUP(B1659,'[4]Cells Huawei 03052026 12h'!$B:$B,'[4]Cells Huawei 03052026 12h'!$T:$T,"")</f>
        <v/>
      </c>
      <c r="AU1659" s="24" t="str">
        <f>_xlfn.XLOOKUP(B1659,'[5]cells down 02052026 8h50'!$B:$B,'[5]cells down 02052026 8h50'!$R:$R,"")</f>
        <v/>
      </c>
      <c r="AV1659" s="24" t="str">
        <f>_xlfn.XLOOKUP(B1659,'[5]cells down 02052026 13h50'!$B:$B,'[5]cells down 02052026 13h50'!$R:$R,"")</f>
        <v/>
      </c>
      <c r="AW1659" s="24" t="str">
        <f>_xlfn.XLOOKUP(B1659,'[5]cells down 02052026 13h50'!$B:$B,'[5]cells down 02052026 13h50'!$R:$R,"")</f>
        <v/>
      </c>
      <c r="AX1659" s="24" t="str">
        <f>_xlfn.XLOOKUP(B1659,'[6]cell downs 03052026 8h40 '!$B:$B,'[6]cell downs 03052026 8h40 '!$R:$R,"")</f>
        <v/>
      </c>
      <c r="AY1659" s="24" t="str">
        <f>_xlfn.XLOOKUP(B1659,'[7]ALL SITES DOWN'!$D:$D,'[7]ALL SITES DOWN'!$J:$J,"")</f>
        <v/>
      </c>
      <c r="AZ1659" s="24" t="str">
        <f>_xlfn.XLOOKUP(B1659,'[8]ALL SITES DOWN'!$D:$D,'[8]ALL SITES DOWN'!$J:$J,"")</f>
        <v/>
      </c>
      <c r="BA1659" s="9" t="str">
        <f>_xlfn.XLOOKUP(B1659,[9]sheet1!$AC:$AC,[9]sheet1!$AF:$AF,"")</f>
        <v/>
      </c>
      <c r="BB1659" s="14" t="s">
        <v>5537</v>
      </c>
      <c r="BC1659" s="14" t="s">
        <v>5537</v>
      </c>
      <c r="BD1659" s="14" t="str">
        <f>_xlfn.XLOOKUP(B1659,'[10]cell downs 18042026 17h'!$B:$B,'[10]cell downs 18042026 17h'!$B:$B,"")</f>
        <v/>
      </c>
      <c r="BE1659" s="14" t="str">
        <f>_xlfn.XLOOKUP(B1659,'[11]Cells Huawei 19042026 15h'!$B:$B,'[11]Cells Huawei 19042026 15h'!$B:$B,"")</f>
        <v/>
      </c>
      <c r="BF1659" s="9" t="str">
        <f>_xlfn.XLOOKUP(B1659,'[12]cells down 19042026 9H40'!$B:$B,'[12]cells down 19042026 9H40'!$B:$B,"")</f>
        <v/>
      </c>
      <c r="BG1659" s="9" t="s">
        <v>2678</v>
      </c>
      <c r="BH1659" s="9" t="s">
        <v>12</v>
      </c>
    </row>
    <row r="1660" spans="1:60" s="9" customFormat="1" x14ac:dyDescent="0.3">
      <c r="A1660" s="1" t="s">
        <v>933</v>
      </c>
      <c r="B1660" s="8" t="s">
        <v>934</v>
      </c>
      <c r="C1660" s="3" t="str">
        <f>_xlfn.XLOOKUP(B1660,'[1]daily break down'!$D:$D,'[1]daily break down'!$E:$E,"")</f>
        <v>NORD-OUEST</v>
      </c>
      <c r="D1660" s="1" t="s">
        <v>11</v>
      </c>
      <c r="E1660" s="1" t="s">
        <v>12</v>
      </c>
      <c r="F1660" s="3" t="s">
        <v>51</v>
      </c>
      <c r="G1660" s="1" t="s">
        <v>52</v>
      </c>
      <c r="H1660" s="40" t="str">
        <f>_xlfn.XLOOKUP(B1660,[2]CALCULATION!$B:$B,[2]CALCULATION!$H:$H,"")</f>
        <v>Huawei</v>
      </c>
      <c r="I1660" s="34">
        <v>0</v>
      </c>
      <c r="J1660" s="34">
        <v>0</v>
      </c>
      <c r="K1660" s="34">
        <v>0</v>
      </c>
      <c r="L1660" s="34">
        <v>0</v>
      </c>
      <c r="M1660" s="34">
        <v>3.3321633521957126</v>
      </c>
      <c r="N1660" s="34">
        <v>0</v>
      </c>
      <c r="O1660" s="34">
        <v>1.1231283868813724</v>
      </c>
      <c r="P1660" s="34">
        <v>0</v>
      </c>
      <c r="Q1660" s="34">
        <v>0</v>
      </c>
      <c r="R1660" s="34">
        <v>0</v>
      </c>
      <c r="S1660" s="35">
        <v>4.7084606757925203E-3</v>
      </c>
      <c r="T1660" s="35">
        <v>0</v>
      </c>
      <c r="U1660" s="35">
        <v>2.1451497147814274</v>
      </c>
      <c r="V1660" s="35">
        <v>0</v>
      </c>
      <c r="W1660" s="35">
        <v>0</v>
      </c>
      <c r="X1660" s="35">
        <v>0</v>
      </c>
      <c r="Y1660" s="35">
        <v>0</v>
      </c>
      <c r="Z1660" s="35">
        <v>0.25989276124109317</v>
      </c>
      <c r="AA1660" s="35">
        <v>0</v>
      </c>
      <c r="AB1660" s="35">
        <v>0</v>
      </c>
      <c r="AC1660" s="35">
        <v>0</v>
      </c>
      <c r="AD1660" s="35">
        <v>0</v>
      </c>
      <c r="AE1660" s="58" t="s">
        <v>5560</v>
      </c>
      <c r="AF1660" s="58"/>
      <c r="AG1660" s="57" t="str" cm="1">
        <f t="array" ref="AG1660">IFERROR(_xlfn.IFS(
AI1660="MPR ISSUE","PDH",
AI1660="BSS Hardware Issue","BSS",
AI1660="Sites strategiques, MLL, Pylone, etc.","ENVTECH",
AI1660="AKTIVCO DEFAUT GE &amp; POWER Cabinet","AKTIVCO",
AI1660="AKTIVCO Coupure ENEO &amp; Baisse de tension","AKTIVCO GRID ONLY",
AI1660="Coupure ENEO &amp; Baisse de tension","IHS GRID ONLY",
AI1660="Defaut GE &amp; POWER Cabinet","IHS",
AI1660="Sharing","Partners",
AI1660="Sites strategiques &amp; DataCenter","SST &amp; DC",
AI1660="Exclu","Exclu",
AI1660="SAT","SAT",
AI1660="SPARE-ISSUE","SPARE-ISSUE",
AI1660="Fiber CAmtel","TRANS_FO_CAMTEL",
AI1660="Fiber AOF","Fiber AOF",
AI1660="Projet OCM (HUAWEI)","TRAVAUX-HUAWEI",
AI1660="Projet OCM (NOKIA)","TRAVAUX-NOKIA",
AI1660="ACCESS-ISSUE","ACCESS-ISSUE",
AI1660="Projet OCM (ZTE, NOKIA, autres projets)","TRAVAUX OCM",
AI1660="No root CAuse","No root cause",
AI1660="ODU HS","PDH",
AI1660="IP &amp; VLAN","PDH",
AI1660="Warehouse HUAWEI","SPARE-ISSUE",
AI1660="SPARE-HS","SPARE-ISSUE",
AI1660="Power Telco","BSS",AI1660="no impacts","no impacts"
),"")</f>
        <v>no impacts</v>
      </c>
      <c r="AH1660" s="57" t="str" cm="1">
        <f t="array" ref="AH1660">IFERROR(_xlfn.IFS(
AI1660="MPR ISSUE","TX ISSUE",
AI1660="BSS Hardware Issue","RAN ISSUE",
AI1660="Sites strategiques, MLL, Pylone, etc.","ENVTECH",
AI1660="AKTIVCO DEFAUT GE &amp; POWER Cabinet","POWER ISSUE",
AI1660="AKTIVCO Coupure ENEO &amp; Baisse de tension","POWER ISSUE",
AI1660="Coupure ENEO &amp; Baisse de tension","POWER ISSUE",
AI1660="Defaut GE &amp; POWER Cabinet","POWER ISSUE",
AI1660="Sharing","POWER ISSUE",
AI1660="Sites strategiques &amp; DataCenter","POWER ISSUE",
AI1660="Exclu","Exclu",
AI1660="SAT","TX ISSUE",
AI1660="SPARE-ISSUE","SPARE-ISSUE",
AI1660="Fiber CAmtel","TX ISSUE",
AI1660="Fiber AOF","TX ISSUE",
AI1660="Projet OCM (HUAWEI)","TRAVAUX-HUAWEI",
AI1660="Projet OCM (NOKIA)","TRAVAUX -NOKIA",
AI1660="ACCESS-ISSUE","ACCESS-ISSUE",
AI1660="Projet OCM (ZTE, NOKIA, autres projets)","TRAVAUX OCM",
AI1660="No root CAuse","No root cause",
AI1660="ODU HS","TX ISSUE",
AI1660="IP &amp; VLAN","TX ISSUE",
AI1660="Warehouse HUAWEI","SPARE-ISSUE",
AI1660="SPARE-HS","SPARE-ISSUE",
AI1660="Power Telco","RAN ISSUE",AI1660="no impacts","no impacts"
),"")</f>
        <v>no impacts</v>
      </c>
      <c r="AI1660" s="85" t="s">
        <v>5998</v>
      </c>
      <c r="AJ1660" s="57" t="str" cm="1">
        <f t="array" ref="AJ1660">IFERROR(_xlfn.IFS(
AI1660="MPR ISSUE","ACTIVE",
AI1660="BSS Hardware Issue","ACTIVE",
AI1660="Sites strategiques, MLL, Pylone, etc.","PASSIVE",
AI1660="AKTIVCO DEFAUT GE &amp; POWER Cabinet","PASSIVE",
AI1660="AKTIVCO Coupure ENEO &amp; Baisse de tension","PASSIVE",
AI1660="Coupure ENEO &amp; Baisse de tension","PASSIVE",
AI1660="Defaut GE &amp; POWER Cabinet","PASSIVE",
AI1660="Sharing","PASSIVE",
AI1660="Sites strategiques &amp; DataCenter","PASSIVE",
AI1660="Exclu","Exclu",
AI1660="SAT","ACTIVE",
AI1660="SPARE-ISSUE","SPARE-ISSUE",
AI1660="Fiber CAmtel","ACTIVE",
AI1660="Fiber AOF","ACTIVE",
AI1660="Projet OCM (HUAWEI)","PLANNED WORKS",
AI1660="Projet OCM (NOKIA)","PLANNED WORKS",
AI1660="ACCESS-ISSUE","ACCESS-ISSUE",
AI1660="Projet OCM (ZTE, NOKIA, autres projets)","PLANNED WORKS",
AI1660="No root CAuse","No root cause",
AI1660="ODU HS","ACTIVE",
AI1660="IP &amp; VLAN","ACTIVE",
AI1660="Warehouse HUAWEI","SPARE-ISSUE",
AI1660="SPARE-HS","SPARE-ISSUE",
AI1660="Power Telco","ACTIVE", AI1660="no impacts","no impacts"
),"")</f>
        <v>no impacts</v>
      </c>
      <c r="AK1660" s="23" t="s">
        <v>5537</v>
      </c>
      <c r="AL1660" s="23" t="str">
        <f t="shared" si="43"/>
        <v>NRO_117</v>
      </c>
      <c r="AN1660" s="9" t="s">
        <v>5537</v>
      </c>
      <c r="AO1660" s="23" t="str">
        <f>_xlfn.XLOOKUP(B1660,'INCIDENT-05-03-2026'!E:E,'INCIDENT-05-03-2026'!F:F,"")</f>
        <v/>
      </c>
      <c r="AP1660" s="7" t="s">
        <v>5537</v>
      </c>
      <c r="AQ1660" s="6"/>
      <c r="AR1660" s="7"/>
      <c r="AS1660" s="3" t="str">
        <f>_xlfn.XLOOKUP(B1660,'[3]tt num | region | site id'!$C:$C,'[3]tt num | region | site id'!$Q:$Q,"")</f>
        <v/>
      </c>
      <c r="AT1660" s="24" t="str">
        <f>_xlfn.XLOOKUP(B1660,'[4]Cells Huawei 03052026 12h'!$B:$B,'[4]Cells Huawei 03052026 12h'!$T:$T,"")</f>
        <v/>
      </c>
      <c r="AU1660" s="24" t="str">
        <f>_xlfn.XLOOKUP(B1660,'[5]cells down 02052026 8h50'!$B:$B,'[5]cells down 02052026 8h50'!$R:$R,"")</f>
        <v/>
      </c>
      <c r="AV1660" s="24" t="str">
        <f>_xlfn.XLOOKUP(B1660,'[5]cells down 02052026 13h50'!$B:$B,'[5]cells down 02052026 13h50'!$R:$R,"")</f>
        <v/>
      </c>
      <c r="AW1660" s="24" t="str">
        <f>_xlfn.XLOOKUP(B1660,'[5]cells down 02052026 13h50'!$B:$B,'[5]cells down 02052026 13h50'!$R:$R,"")</f>
        <v/>
      </c>
      <c r="AX1660" s="24" t="str">
        <f>_xlfn.XLOOKUP(B1660,'[6]cell downs 03052026 8h40 '!$B:$B,'[6]cell downs 03052026 8h40 '!$R:$R,"")</f>
        <v/>
      </c>
      <c r="AY1660" s="24" t="str">
        <f>_xlfn.XLOOKUP(B1660,'[7]ALL SITES DOWN'!$D:$D,'[7]ALL SITES DOWN'!$J:$J,"")</f>
        <v/>
      </c>
      <c r="AZ1660" s="24" t="str">
        <f>_xlfn.XLOOKUP(B1660,'[8]ALL SITES DOWN'!$D:$D,'[8]ALL SITES DOWN'!$J:$J,"")</f>
        <v/>
      </c>
      <c r="BA1660" s="9" t="str">
        <f>_xlfn.XLOOKUP(B1660,[9]sheet1!$AC:$AC,[9]sheet1!$AF:$AF,"")</f>
        <v/>
      </c>
      <c r="BB1660" s="14" t="s">
        <v>5537</v>
      </c>
      <c r="BC1660" s="14" t="s">
        <v>5537</v>
      </c>
      <c r="BD1660" s="14" t="str">
        <f>_xlfn.XLOOKUP(B1660,'[10]cell downs 18042026 17h'!$B:$B,'[10]cell downs 18042026 17h'!$B:$B,"")</f>
        <v/>
      </c>
      <c r="BE1660" s="14" t="str">
        <f>_xlfn.XLOOKUP(B1660,'[11]Cells Huawei 19042026 15h'!$B:$B,'[11]Cells Huawei 19042026 15h'!$B:$B,"")</f>
        <v/>
      </c>
      <c r="BF1660" s="9" t="str">
        <f>_xlfn.XLOOKUP(B1660,'[12]cells down 19042026 9H40'!$B:$B,'[12]cells down 19042026 9H40'!$B:$B,"")</f>
        <v/>
      </c>
      <c r="BG1660" s="9" t="s">
        <v>934</v>
      </c>
      <c r="BH1660" s="9" t="s">
        <v>12</v>
      </c>
    </row>
    <row r="1661" spans="1:60" s="9" customFormat="1" x14ac:dyDescent="0.3">
      <c r="A1661" s="1" t="s">
        <v>2506</v>
      </c>
      <c r="B1661" s="8" t="s">
        <v>2507</v>
      </c>
      <c r="C1661" s="3" t="str">
        <f>_xlfn.XLOOKUP(B1661,'[1]daily break down'!$D:$D,'[1]daily break down'!$E:$E,"")</f>
        <v>NORD-OUEST</v>
      </c>
      <c r="D1661" s="1" t="s">
        <v>11</v>
      </c>
      <c r="E1661" s="1" t="s">
        <v>154</v>
      </c>
      <c r="F1661" s="3" t="s">
        <v>51</v>
      </c>
      <c r="G1661" s="1" t="s">
        <v>2508</v>
      </c>
      <c r="H1661" s="41" t="str">
        <f>_xlfn.XLOOKUP(B1661,[2]CALCULATION!$B:$B,[2]CALCULATION!$H:$H,"")</f>
        <v>NOKIA</v>
      </c>
      <c r="I1661" s="34">
        <v>0</v>
      </c>
      <c r="J1661" s="34">
        <v>0</v>
      </c>
      <c r="K1661" s="34">
        <v>0</v>
      </c>
      <c r="L1661" s="34">
        <v>0</v>
      </c>
      <c r="M1661" s="34">
        <v>0</v>
      </c>
      <c r="N1661" s="34">
        <v>0</v>
      </c>
      <c r="O1661" s="34">
        <v>0</v>
      </c>
      <c r="P1661" s="34">
        <v>0</v>
      </c>
      <c r="Q1661" s="34">
        <v>0</v>
      </c>
      <c r="R1661" s="34">
        <v>0</v>
      </c>
      <c r="S1661" s="35">
        <v>0</v>
      </c>
      <c r="T1661" s="35">
        <v>0</v>
      </c>
      <c r="U1661" s="35">
        <v>0</v>
      </c>
      <c r="V1661" s="35">
        <v>0</v>
      </c>
      <c r="W1661" s="35">
        <v>0</v>
      </c>
      <c r="X1661" s="35">
        <v>0</v>
      </c>
      <c r="Y1661" s="35">
        <v>0</v>
      </c>
      <c r="Z1661" s="35">
        <v>0</v>
      </c>
      <c r="AA1661" s="35">
        <v>0</v>
      </c>
      <c r="AB1661" s="35">
        <v>0</v>
      </c>
      <c r="AC1661" s="35">
        <v>0</v>
      </c>
      <c r="AD1661" s="35">
        <v>0</v>
      </c>
      <c r="AE1661" s="58" t="s">
        <v>5603</v>
      </c>
      <c r="AF1661" s="58"/>
      <c r="AG1661" s="57" t="str" cm="1">
        <f t="array" ref="AG1661">IFERROR(_xlfn.IFS(
AI1661="MPR ISSUE","PDH",
AI1661="BSS Hardware Issue","BSS",
AI1661="Sites strategiques, MLL, Pylone, etc.","ENVTECH",
AI1661="AKTIVCO DEFAUT GE &amp; POWER Cabinet","AKTIVCO",
AI1661="AKTIVCO Coupure ENEO &amp; Baisse de tension","AKTIVCO GRID ONLY",
AI1661="Coupure ENEO &amp; Baisse de tension","IHS GRID ONLY",
AI1661="Defaut GE &amp; POWER Cabinet","IHS",
AI1661="Sharing","Partners",
AI1661="Sites strategiques &amp; DataCenter","SST &amp; DC",
AI1661="Exclu","Exclu",
AI1661="SAT","SAT",
AI1661="SPARE-ISSUE","SPARE-ISSUE",
AI1661="Fiber CAmtel","TRANS_FO_CAMTEL",
AI1661="Fiber AOF","Fiber AOF",
AI1661="Projet OCM (HUAWEI)","TRAVAUX-HUAWEI",
AI1661="Projet OCM (NOKIA)","TRAVAUX-NOKIA",
AI1661="ACCESS-ISSUE","ACCESS-ISSUE",
AI1661="Projet OCM (ZTE, NOKIA, autres projets)","TRAVAUX OCM",
AI1661="No root CAuse","No root cause",
AI1661="ODU HS","PDH",
AI1661="IP &amp; VLAN","PDH",
AI1661="Warehouse HUAWEI","SPARE-ISSUE",
AI1661="SPARE-HS","SPARE-ISSUE",
AI1661="Power Telco","BSS",AI1661="no impacts","no impacts"
),"")</f>
        <v>no impacts</v>
      </c>
      <c r="AH1661" s="57" t="str" cm="1">
        <f t="array" ref="AH1661">IFERROR(_xlfn.IFS(
AI1661="MPR ISSUE","TX ISSUE",
AI1661="BSS Hardware Issue","RAN ISSUE",
AI1661="Sites strategiques, MLL, Pylone, etc.","ENVTECH",
AI1661="AKTIVCO DEFAUT GE &amp; POWER Cabinet","POWER ISSUE",
AI1661="AKTIVCO Coupure ENEO &amp; Baisse de tension","POWER ISSUE",
AI1661="Coupure ENEO &amp; Baisse de tension","POWER ISSUE",
AI1661="Defaut GE &amp; POWER Cabinet","POWER ISSUE",
AI1661="Sharing","POWER ISSUE",
AI1661="Sites strategiques &amp; DataCenter","POWER ISSUE",
AI1661="Exclu","Exclu",
AI1661="SAT","TX ISSUE",
AI1661="SPARE-ISSUE","SPARE-ISSUE",
AI1661="Fiber CAmtel","TX ISSUE",
AI1661="Fiber AOF","TX ISSUE",
AI1661="Projet OCM (HUAWEI)","TRAVAUX-HUAWEI",
AI1661="Projet OCM (NOKIA)","TRAVAUX -NOKIA",
AI1661="ACCESS-ISSUE","ACCESS-ISSUE",
AI1661="Projet OCM (ZTE, NOKIA, autres projets)","TRAVAUX OCM",
AI1661="No root CAuse","No root cause",
AI1661="ODU HS","TX ISSUE",
AI1661="IP &amp; VLAN","TX ISSUE",
AI1661="Warehouse HUAWEI","SPARE-ISSUE",
AI1661="SPARE-HS","SPARE-ISSUE",
AI1661="Power Telco","RAN ISSUE",AI1661="no impacts","no impacts"
),"")</f>
        <v>no impacts</v>
      </c>
      <c r="AI1661" s="85" t="s">
        <v>5998</v>
      </c>
      <c r="AJ1661" s="57" t="str" cm="1">
        <f t="array" ref="AJ1661">IFERROR(_xlfn.IFS(
AI1661="MPR ISSUE","ACTIVE",
AI1661="BSS Hardware Issue","ACTIVE",
AI1661="Sites strategiques, MLL, Pylone, etc.","PASSIVE",
AI1661="AKTIVCO DEFAUT GE &amp; POWER Cabinet","PASSIVE",
AI1661="AKTIVCO Coupure ENEO &amp; Baisse de tension","PASSIVE",
AI1661="Coupure ENEO &amp; Baisse de tension","PASSIVE",
AI1661="Defaut GE &amp; POWER Cabinet","PASSIVE",
AI1661="Sharing","PASSIVE",
AI1661="Sites strategiques &amp; DataCenter","PASSIVE",
AI1661="Exclu","Exclu",
AI1661="SAT","ACTIVE",
AI1661="SPARE-ISSUE","SPARE-ISSUE",
AI1661="Fiber CAmtel","ACTIVE",
AI1661="Fiber AOF","ACTIVE",
AI1661="Projet OCM (HUAWEI)","PLANNED WORKS",
AI1661="Projet OCM (NOKIA)","PLANNED WORKS",
AI1661="ACCESS-ISSUE","ACCESS-ISSUE",
AI1661="Projet OCM (ZTE, NOKIA, autres projets)","PLANNED WORKS",
AI1661="No root CAuse","No root cause",
AI1661="ODU HS","ACTIVE",
AI1661="IP &amp; VLAN","ACTIVE",
AI1661="Warehouse HUAWEI","SPARE-ISSUE",
AI1661="SPARE-HS","SPARE-ISSUE",
AI1661="Power Telco","ACTIVE", AI1661="no impacts","no impacts"
),"")</f>
        <v>no impacts</v>
      </c>
      <c r="AK1661" s="23" t="s">
        <v>5537</v>
      </c>
      <c r="AL1661" s="23" t="str">
        <f t="shared" si="43"/>
        <v>NRO_053</v>
      </c>
      <c r="AN1661" s="9" t="s">
        <v>5537</v>
      </c>
      <c r="AO1661" s="23" t="str">
        <f>_xlfn.XLOOKUP(B1661,'INCIDENT-05-03-2026'!E:E,'INCIDENT-05-03-2026'!F:F,"")</f>
        <v/>
      </c>
      <c r="AP1661" s="7" t="s">
        <v>5537</v>
      </c>
      <c r="AQ1661" s="6"/>
      <c r="AR1661" s="7"/>
      <c r="AS1661" s="3" t="str">
        <f>_xlfn.XLOOKUP(B1661,'[3]tt num | region | site id'!$C:$C,'[3]tt num | region | site id'!$Q:$Q,"")</f>
        <v/>
      </c>
      <c r="AT1661" s="24" t="str">
        <f>_xlfn.XLOOKUP(B1661,'[4]Cells Huawei 03052026 12h'!$B:$B,'[4]Cells Huawei 03052026 12h'!$T:$T,"")</f>
        <v/>
      </c>
      <c r="AU1661" s="24" t="str">
        <f>_xlfn.XLOOKUP(B1661,'[5]cells down 02052026 8h50'!$B:$B,'[5]cells down 02052026 8h50'!$R:$R,"")</f>
        <v/>
      </c>
      <c r="AV1661" s="24" t="str">
        <f>_xlfn.XLOOKUP(B1661,'[5]cells down 02052026 13h50'!$B:$B,'[5]cells down 02052026 13h50'!$R:$R,"")</f>
        <v/>
      </c>
      <c r="AW1661" s="24" t="str">
        <f>_xlfn.XLOOKUP(B1661,'[5]cells down 02052026 13h50'!$B:$B,'[5]cells down 02052026 13h50'!$R:$R,"")</f>
        <v/>
      </c>
      <c r="AX1661" s="24" t="str">
        <f>_xlfn.XLOOKUP(B1661,'[6]cell downs 03052026 8h40 '!$B:$B,'[6]cell downs 03052026 8h40 '!$R:$R,"")</f>
        <v/>
      </c>
      <c r="AY1661" s="24" t="str">
        <f>_xlfn.XLOOKUP(B1661,'[7]ALL SITES DOWN'!$D:$D,'[7]ALL SITES DOWN'!$J:$J,"")</f>
        <v/>
      </c>
      <c r="AZ1661" s="24" t="str">
        <f>_xlfn.XLOOKUP(B1661,'[8]ALL SITES DOWN'!$D:$D,'[8]ALL SITES DOWN'!$J:$J,"")</f>
        <v/>
      </c>
      <c r="BA1661" s="9" t="str">
        <f>_xlfn.XLOOKUP(B1661,[9]sheet1!$AC:$AC,[9]sheet1!$AF:$AF,"")</f>
        <v/>
      </c>
      <c r="BB1661" s="14" t="s">
        <v>5537</v>
      </c>
      <c r="BC1661" s="14" t="s">
        <v>5537</v>
      </c>
      <c r="BD1661" s="14" t="str">
        <f>_xlfn.XLOOKUP(B1661,'[10]cell downs 18042026 17h'!$B:$B,'[10]cell downs 18042026 17h'!$B:$B,"")</f>
        <v/>
      </c>
      <c r="BE1661" s="14" t="str">
        <f>_xlfn.XLOOKUP(B1661,'[11]Cells Huawei 19042026 15h'!$B:$B,'[11]Cells Huawei 19042026 15h'!$B:$B,"")</f>
        <v/>
      </c>
      <c r="BF1661" s="9" t="str">
        <f>_xlfn.XLOOKUP(B1661,'[12]cells down 19042026 9H40'!$B:$B,'[12]cells down 19042026 9H40'!$B:$B,"")</f>
        <v/>
      </c>
      <c r="BG1661" s="9" t="s">
        <v>2507</v>
      </c>
      <c r="BH1661" s="9" t="s">
        <v>5537</v>
      </c>
    </row>
    <row r="1662" spans="1:60" s="9" customFormat="1" x14ac:dyDescent="0.3">
      <c r="A1662" s="1" t="s">
        <v>2660</v>
      </c>
      <c r="B1662" s="8" t="s">
        <v>2661</v>
      </c>
      <c r="C1662" s="3" t="str">
        <f>_xlfn.XLOOKUP(B1662,'[1]daily break down'!$D:$D,'[1]daily break down'!$E:$E,"")</f>
        <v>NORD-OUEST</v>
      </c>
      <c r="D1662" s="1" t="s">
        <v>11</v>
      </c>
      <c r="E1662" s="1" t="s">
        <v>12</v>
      </c>
      <c r="F1662" s="3" t="s">
        <v>51</v>
      </c>
      <c r="G1662" s="1" t="s">
        <v>52</v>
      </c>
      <c r="H1662" s="40" t="str">
        <f>_xlfn.XLOOKUP(B1662,[2]CALCULATION!$B:$B,[2]CALCULATION!$H:$H,"")</f>
        <v>Huawei</v>
      </c>
      <c r="I1662" s="34">
        <v>0</v>
      </c>
      <c r="J1662" s="34">
        <v>0</v>
      </c>
      <c r="K1662" s="34">
        <v>0</v>
      </c>
      <c r="L1662" s="34">
        <v>0</v>
      </c>
      <c r="M1662" s="34">
        <v>0</v>
      </c>
      <c r="N1662" s="34">
        <v>0</v>
      </c>
      <c r="O1662" s="34">
        <v>0</v>
      </c>
      <c r="P1662" s="34">
        <v>0</v>
      </c>
      <c r="Q1662" s="34">
        <v>0</v>
      </c>
      <c r="R1662" s="34">
        <v>0</v>
      </c>
      <c r="S1662" s="35">
        <v>3.299489488718243E-3</v>
      </c>
      <c r="T1662" s="35">
        <v>0</v>
      </c>
      <c r="U1662" s="35">
        <v>0</v>
      </c>
      <c r="V1662" s="35">
        <v>0</v>
      </c>
      <c r="W1662" s="35">
        <v>0</v>
      </c>
      <c r="X1662" s="35">
        <v>0</v>
      </c>
      <c r="Y1662" s="35">
        <v>0</v>
      </c>
      <c r="Z1662" s="35">
        <v>0.23727788193463517</v>
      </c>
      <c r="AA1662" s="35">
        <v>0</v>
      </c>
      <c r="AB1662" s="35">
        <v>0</v>
      </c>
      <c r="AC1662" s="35">
        <v>0</v>
      </c>
      <c r="AD1662" s="35">
        <v>0</v>
      </c>
      <c r="AE1662" s="58" t="s">
        <v>5560</v>
      </c>
      <c r="AF1662" s="58"/>
      <c r="AG1662" s="57" t="str" cm="1">
        <f t="array" ref="AG1662">IFERROR(_xlfn.IFS(
AI1662="MPR ISSUE","PDH",
AI1662="BSS Hardware Issue","BSS",
AI1662="Sites strategiques, MLL, Pylone, etc.","ENVTECH",
AI1662="AKTIVCO DEFAUT GE &amp; POWER Cabinet","AKTIVCO",
AI1662="AKTIVCO Coupure ENEO &amp; Baisse de tension","AKTIVCO GRID ONLY",
AI1662="Coupure ENEO &amp; Baisse de tension","IHS GRID ONLY",
AI1662="Defaut GE &amp; POWER Cabinet","IHS",
AI1662="Sharing","Partners",
AI1662="Sites strategiques &amp; DataCenter","SST &amp; DC",
AI1662="Exclu","Exclu",
AI1662="SAT","SAT",
AI1662="SPARE-ISSUE","SPARE-ISSUE",
AI1662="Fiber CAmtel","TRANS_FO_CAMTEL",
AI1662="Fiber AOF","Fiber AOF",
AI1662="Projet OCM (HUAWEI)","TRAVAUX-HUAWEI",
AI1662="Projet OCM (NOKIA)","TRAVAUX-NOKIA",
AI1662="ACCESS-ISSUE","ACCESS-ISSUE",
AI1662="Projet OCM (ZTE, NOKIA, autres projets)","TRAVAUX OCM",
AI1662="No root CAuse","No root cause",
AI1662="ODU HS","PDH",
AI1662="IP &amp; VLAN","PDH",
AI1662="Warehouse HUAWEI","SPARE-ISSUE",
AI1662="SPARE-HS","SPARE-ISSUE",
AI1662="Power Telco","BSS",AI1662="no impacts","no impacts"
),"")</f>
        <v>no impacts</v>
      </c>
      <c r="AH1662" s="57" t="str" cm="1">
        <f t="array" ref="AH1662">IFERROR(_xlfn.IFS(
AI1662="MPR ISSUE","TX ISSUE",
AI1662="BSS Hardware Issue","RAN ISSUE",
AI1662="Sites strategiques, MLL, Pylone, etc.","ENVTECH",
AI1662="AKTIVCO DEFAUT GE &amp; POWER Cabinet","POWER ISSUE",
AI1662="AKTIVCO Coupure ENEO &amp; Baisse de tension","POWER ISSUE",
AI1662="Coupure ENEO &amp; Baisse de tension","POWER ISSUE",
AI1662="Defaut GE &amp; POWER Cabinet","POWER ISSUE",
AI1662="Sharing","POWER ISSUE",
AI1662="Sites strategiques &amp; DataCenter","POWER ISSUE",
AI1662="Exclu","Exclu",
AI1662="SAT","TX ISSUE",
AI1662="SPARE-ISSUE","SPARE-ISSUE",
AI1662="Fiber CAmtel","TX ISSUE",
AI1662="Fiber AOF","TX ISSUE",
AI1662="Projet OCM (HUAWEI)","TRAVAUX-HUAWEI",
AI1662="Projet OCM (NOKIA)","TRAVAUX -NOKIA",
AI1662="ACCESS-ISSUE","ACCESS-ISSUE",
AI1662="Projet OCM (ZTE, NOKIA, autres projets)","TRAVAUX OCM",
AI1662="No root CAuse","No root cause",
AI1662="ODU HS","TX ISSUE",
AI1662="IP &amp; VLAN","TX ISSUE",
AI1662="Warehouse HUAWEI","SPARE-ISSUE",
AI1662="SPARE-HS","SPARE-ISSUE",
AI1662="Power Telco","RAN ISSUE",AI1662="no impacts","no impacts"
),"")</f>
        <v>no impacts</v>
      </c>
      <c r="AI1662" s="85" t="s">
        <v>5998</v>
      </c>
      <c r="AJ1662" s="57" t="str" cm="1">
        <f t="array" ref="AJ1662">IFERROR(_xlfn.IFS(
AI1662="MPR ISSUE","ACTIVE",
AI1662="BSS Hardware Issue","ACTIVE",
AI1662="Sites strategiques, MLL, Pylone, etc.","PASSIVE",
AI1662="AKTIVCO DEFAUT GE &amp; POWER Cabinet","PASSIVE",
AI1662="AKTIVCO Coupure ENEO &amp; Baisse de tension","PASSIVE",
AI1662="Coupure ENEO &amp; Baisse de tension","PASSIVE",
AI1662="Defaut GE &amp; POWER Cabinet","PASSIVE",
AI1662="Sharing","PASSIVE",
AI1662="Sites strategiques &amp; DataCenter","PASSIVE",
AI1662="Exclu","Exclu",
AI1662="SAT","ACTIVE",
AI1662="SPARE-ISSUE","SPARE-ISSUE",
AI1662="Fiber CAmtel","ACTIVE",
AI1662="Fiber AOF","ACTIVE",
AI1662="Projet OCM (HUAWEI)","PLANNED WORKS",
AI1662="Projet OCM (NOKIA)","PLANNED WORKS",
AI1662="ACCESS-ISSUE","ACCESS-ISSUE",
AI1662="Projet OCM (ZTE, NOKIA, autres projets)","PLANNED WORKS",
AI1662="No root CAuse","No root cause",
AI1662="ODU HS","ACTIVE",
AI1662="IP &amp; VLAN","ACTIVE",
AI1662="Warehouse HUAWEI","SPARE-ISSUE",
AI1662="SPARE-HS","SPARE-ISSUE",
AI1662="Power Telco","ACTIVE", AI1662="no impacts","no impacts"
),"")</f>
        <v>no impacts</v>
      </c>
      <c r="AK1662" s="23" t="s">
        <v>5537</v>
      </c>
      <c r="AL1662" s="23" t="str">
        <f t="shared" si="43"/>
        <v>NRO_221</v>
      </c>
      <c r="AN1662" s="9" t="s">
        <v>5537</v>
      </c>
      <c r="AO1662" s="23" t="str">
        <f>_xlfn.XLOOKUP(B1662,'INCIDENT-05-03-2026'!E:E,'INCIDENT-05-03-2026'!F:F,"")</f>
        <v/>
      </c>
      <c r="AP1662" s="7" t="s">
        <v>5537</v>
      </c>
      <c r="AQ1662" s="6"/>
      <c r="AR1662" s="7"/>
      <c r="AS1662" s="3" t="str">
        <f>_xlfn.XLOOKUP(B1662,'[3]tt num | region | site id'!$C:$C,'[3]tt num | region | site id'!$Q:$Q,"")</f>
        <v/>
      </c>
      <c r="AT1662" s="24" t="str">
        <f>_xlfn.XLOOKUP(B1662,'[4]Cells Huawei 03052026 12h'!$B:$B,'[4]Cells Huawei 03052026 12h'!$T:$T,"")</f>
        <v/>
      </c>
      <c r="AU1662" s="24" t="str">
        <f>_xlfn.XLOOKUP(B1662,'[5]cells down 02052026 8h50'!$B:$B,'[5]cells down 02052026 8h50'!$R:$R,"")</f>
        <v/>
      </c>
      <c r="AV1662" s="24" t="str">
        <f>_xlfn.XLOOKUP(B1662,'[5]cells down 02052026 13h50'!$B:$B,'[5]cells down 02052026 13h50'!$R:$R,"")</f>
        <v/>
      </c>
      <c r="AW1662" s="24" t="str">
        <f>_xlfn.XLOOKUP(B1662,'[5]cells down 02052026 13h50'!$B:$B,'[5]cells down 02052026 13h50'!$R:$R,"")</f>
        <v/>
      </c>
      <c r="AX1662" s="24" t="str">
        <f>_xlfn.XLOOKUP(B1662,'[6]cell downs 03052026 8h40 '!$B:$B,'[6]cell downs 03052026 8h40 '!$R:$R,"")</f>
        <v/>
      </c>
      <c r="AY1662" s="24" t="str">
        <f>_xlfn.XLOOKUP(B1662,'[7]ALL SITES DOWN'!$D:$D,'[7]ALL SITES DOWN'!$J:$J,"")</f>
        <v/>
      </c>
      <c r="AZ1662" s="24" t="str">
        <f>_xlfn.XLOOKUP(B1662,'[8]ALL SITES DOWN'!$D:$D,'[8]ALL SITES DOWN'!$J:$J,"")</f>
        <v/>
      </c>
      <c r="BA1662" s="9" t="str">
        <f>_xlfn.XLOOKUP(B1662,[9]sheet1!$AC:$AC,[9]sheet1!$AF:$AF,"")</f>
        <v/>
      </c>
      <c r="BB1662" s="14" t="s">
        <v>5537</v>
      </c>
      <c r="BC1662" s="14" t="s">
        <v>5537</v>
      </c>
      <c r="BD1662" s="14" t="str">
        <f>_xlfn.XLOOKUP(B1662,'[10]cell downs 18042026 17h'!$B:$B,'[10]cell downs 18042026 17h'!$B:$B,"")</f>
        <v/>
      </c>
      <c r="BE1662" s="14" t="str">
        <f>_xlfn.XLOOKUP(B1662,'[11]Cells Huawei 19042026 15h'!$B:$B,'[11]Cells Huawei 19042026 15h'!$B:$B,"")</f>
        <v/>
      </c>
      <c r="BF1662" s="9" t="str">
        <f>_xlfn.XLOOKUP(B1662,'[12]cells down 19042026 9H40'!$B:$B,'[12]cells down 19042026 9H40'!$B:$B,"")</f>
        <v/>
      </c>
      <c r="BG1662" s="9" t="s">
        <v>2661</v>
      </c>
      <c r="BH1662" s="9" t="s">
        <v>302</v>
      </c>
    </row>
    <row r="1663" spans="1:60" s="9" customFormat="1" x14ac:dyDescent="0.3">
      <c r="A1663" s="1" t="s">
        <v>3431</v>
      </c>
      <c r="B1663" s="8" t="s">
        <v>3432</v>
      </c>
      <c r="C1663" s="3" t="str">
        <f>_xlfn.XLOOKUP(B1663,'[1]daily break down'!$D:$D,'[1]daily break down'!$E:$E,"")</f>
        <v>SUD-OUEST</v>
      </c>
      <c r="D1663" s="1" t="s">
        <v>11</v>
      </c>
      <c r="E1663" s="1" t="s">
        <v>96</v>
      </c>
      <c r="F1663" s="3" t="s">
        <v>51</v>
      </c>
      <c r="G1663" s="1" t="s">
        <v>14</v>
      </c>
      <c r="H1663" s="41" t="str">
        <f>_xlfn.XLOOKUP(B1663,[2]CALCULATION!$B:$B,[2]CALCULATION!$H:$H,"")</f>
        <v>NOKIA</v>
      </c>
      <c r="I1663" s="34">
        <v>0</v>
      </c>
      <c r="J1663" s="34">
        <v>0</v>
      </c>
      <c r="K1663" s="34">
        <v>0</v>
      </c>
      <c r="L1663" s="34">
        <v>0</v>
      </c>
      <c r="M1663" s="34">
        <v>0</v>
      </c>
      <c r="N1663" s="34">
        <v>0</v>
      </c>
      <c r="O1663" s="34">
        <v>0</v>
      </c>
      <c r="P1663" s="34">
        <v>0</v>
      </c>
      <c r="Q1663" s="34">
        <v>0</v>
      </c>
      <c r="R1663" s="34">
        <v>0</v>
      </c>
      <c r="S1663" s="35">
        <v>0</v>
      </c>
      <c r="T1663" s="35">
        <v>0</v>
      </c>
      <c r="U1663" s="35">
        <v>0</v>
      </c>
      <c r="V1663" s="35">
        <v>0</v>
      </c>
      <c r="W1663" s="35">
        <v>0</v>
      </c>
      <c r="X1663" s="35">
        <v>0</v>
      </c>
      <c r="Y1663" s="35">
        <v>0</v>
      </c>
      <c r="Z1663" s="35">
        <v>0</v>
      </c>
      <c r="AA1663" s="35">
        <v>0</v>
      </c>
      <c r="AB1663" s="35">
        <v>0</v>
      </c>
      <c r="AC1663" s="35">
        <v>0</v>
      </c>
      <c r="AD1663" s="35">
        <v>0</v>
      </c>
      <c r="AE1663" s="58" t="s">
        <v>5603</v>
      </c>
      <c r="AF1663" s="58"/>
      <c r="AG1663" s="57" t="str" cm="1">
        <f t="array" ref="AG1663">IFERROR(_xlfn.IFS(
AI1663="MPR ISSUE","PDH",
AI1663="BSS Hardware Issue","BSS",
AI1663="Sites strategiques, MLL, Pylone, etc.","ENVTECH",
AI1663="AKTIVCO DEFAUT GE &amp; POWER Cabinet","AKTIVCO",
AI1663="AKTIVCO Coupure ENEO &amp; Baisse de tension","AKTIVCO GRID ONLY",
AI1663="Coupure ENEO &amp; Baisse de tension","IHS GRID ONLY",
AI1663="Defaut GE &amp; POWER Cabinet","IHS",
AI1663="Sharing","Partners",
AI1663="Sites strategiques &amp; DataCenter","SST &amp; DC",
AI1663="Exclu","Exclu",
AI1663="SAT","SAT",
AI1663="SPARE-ISSUE","SPARE-ISSUE",
AI1663="Fiber CAmtel","TRANS_FO_CAMTEL",
AI1663="Fiber AOF","Fiber AOF",
AI1663="Projet OCM (HUAWEI)","TRAVAUX-HUAWEI",
AI1663="Projet OCM (NOKIA)","TRAVAUX-NOKIA",
AI1663="ACCESS-ISSUE","ACCESS-ISSUE",
AI1663="Projet OCM (ZTE, NOKIA, autres projets)","TRAVAUX OCM",
AI1663="No root CAuse","No root cause",
AI1663="ODU HS","PDH",
AI1663="IP &amp; VLAN","PDH",
AI1663="Warehouse HUAWEI","SPARE-ISSUE",
AI1663="SPARE-HS","SPARE-ISSUE",
AI1663="Power Telco","BSS",AI1663="no impacts","no impacts"
),"")</f>
        <v>no impacts</v>
      </c>
      <c r="AH1663" s="57" t="str" cm="1">
        <f t="array" ref="AH1663">IFERROR(_xlfn.IFS(
AI1663="MPR ISSUE","TX ISSUE",
AI1663="BSS Hardware Issue","RAN ISSUE",
AI1663="Sites strategiques, MLL, Pylone, etc.","ENVTECH",
AI1663="AKTIVCO DEFAUT GE &amp; POWER Cabinet","POWER ISSUE",
AI1663="AKTIVCO Coupure ENEO &amp; Baisse de tension","POWER ISSUE",
AI1663="Coupure ENEO &amp; Baisse de tension","POWER ISSUE",
AI1663="Defaut GE &amp; POWER Cabinet","POWER ISSUE",
AI1663="Sharing","POWER ISSUE",
AI1663="Sites strategiques &amp; DataCenter","POWER ISSUE",
AI1663="Exclu","Exclu",
AI1663="SAT","TX ISSUE",
AI1663="SPARE-ISSUE","SPARE-ISSUE",
AI1663="Fiber CAmtel","TX ISSUE",
AI1663="Fiber AOF","TX ISSUE",
AI1663="Projet OCM (HUAWEI)","TRAVAUX-HUAWEI",
AI1663="Projet OCM (NOKIA)","TRAVAUX -NOKIA",
AI1663="ACCESS-ISSUE","ACCESS-ISSUE",
AI1663="Projet OCM (ZTE, NOKIA, autres projets)","TRAVAUX OCM",
AI1663="No root CAuse","No root cause",
AI1663="ODU HS","TX ISSUE",
AI1663="IP &amp; VLAN","TX ISSUE",
AI1663="Warehouse HUAWEI","SPARE-ISSUE",
AI1663="SPARE-HS","SPARE-ISSUE",
AI1663="Power Telco","RAN ISSUE",AI1663="no impacts","no impacts"
),"")</f>
        <v>no impacts</v>
      </c>
      <c r="AI1663" s="85" t="s">
        <v>5998</v>
      </c>
      <c r="AJ1663" s="57" t="str" cm="1">
        <f t="array" ref="AJ1663">IFERROR(_xlfn.IFS(
AI1663="MPR ISSUE","ACTIVE",
AI1663="BSS Hardware Issue","ACTIVE",
AI1663="Sites strategiques, MLL, Pylone, etc.","PASSIVE",
AI1663="AKTIVCO DEFAUT GE &amp; POWER Cabinet","PASSIVE",
AI1663="AKTIVCO Coupure ENEO &amp; Baisse de tension","PASSIVE",
AI1663="Coupure ENEO &amp; Baisse de tension","PASSIVE",
AI1663="Defaut GE &amp; POWER Cabinet","PASSIVE",
AI1663="Sharing","PASSIVE",
AI1663="Sites strategiques &amp; DataCenter","PASSIVE",
AI1663="Exclu","Exclu",
AI1663="SAT","ACTIVE",
AI1663="SPARE-ISSUE","SPARE-ISSUE",
AI1663="Fiber CAmtel","ACTIVE",
AI1663="Fiber AOF","ACTIVE",
AI1663="Projet OCM (HUAWEI)","PLANNED WORKS",
AI1663="Projet OCM (NOKIA)","PLANNED WORKS",
AI1663="ACCESS-ISSUE","ACCESS-ISSUE",
AI1663="Projet OCM (ZTE, NOKIA, autres projets)","PLANNED WORKS",
AI1663="No root CAuse","No root cause",
AI1663="ODU HS","ACTIVE",
AI1663="IP &amp; VLAN","ACTIVE",
AI1663="Warehouse HUAWEI","SPARE-ISSUE",
AI1663="SPARE-HS","SPARE-ISSUE",
AI1663="Power Telco","ACTIVE", AI1663="no impacts","no impacts"
),"")</f>
        <v>no impacts</v>
      </c>
      <c r="AK1663" s="23" t="s">
        <v>5537</v>
      </c>
      <c r="AL1663" s="23" t="str">
        <f t="shared" si="43"/>
        <v>NRO_142</v>
      </c>
      <c r="AN1663" s="9" t="s">
        <v>5537</v>
      </c>
      <c r="AO1663" s="23" t="str">
        <f>_xlfn.XLOOKUP(B1663,'INCIDENT-05-03-2026'!E:E,'INCIDENT-05-03-2026'!F:F,"")</f>
        <v/>
      </c>
      <c r="AP1663" s="7" t="s">
        <v>5537</v>
      </c>
      <c r="AQ1663" s="6"/>
      <c r="AR1663" s="7"/>
      <c r="AS1663" s="3" t="str">
        <f>_xlfn.XLOOKUP(B1663,'[3]tt num | region | site id'!$C:$C,'[3]tt num | region | site id'!$Q:$Q,"")</f>
        <v/>
      </c>
      <c r="AT1663" s="24" t="str">
        <f>_xlfn.XLOOKUP(B1663,'[4]Cells Huawei 03052026 12h'!$B:$B,'[4]Cells Huawei 03052026 12h'!$T:$T,"")</f>
        <v/>
      </c>
      <c r="AU1663" s="24" t="str">
        <f>_xlfn.XLOOKUP(B1663,'[5]cells down 02052026 8h50'!$B:$B,'[5]cells down 02052026 8h50'!$R:$R,"")</f>
        <v/>
      </c>
      <c r="AV1663" s="24" t="str">
        <f>_xlfn.XLOOKUP(B1663,'[5]cells down 02052026 13h50'!$B:$B,'[5]cells down 02052026 13h50'!$R:$R,"")</f>
        <v/>
      </c>
      <c r="AW1663" s="24" t="str">
        <f>_xlfn.XLOOKUP(B1663,'[5]cells down 02052026 13h50'!$B:$B,'[5]cells down 02052026 13h50'!$R:$R,"")</f>
        <v/>
      </c>
      <c r="AX1663" s="24" t="str">
        <f>_xlfn.XLOOKUP(B1663,'[6]cell downs 03052026 8h40 '!$B:$B,'[6]cell downs 03052026 8h40 '!$R:$R,"")</f>
        <v/>
      </c>
      <c r="AY1663" s="24" t="str">
        <f>_xlfn.XLOOKUP(B1663,'[7]ALL SITES DOWN'!$D:$D,'[7]ALL SITES DOWN'!$J:$J,"")</f>
        <v/>
      </c>
      <c r="AZ1663" s="24" t="str">
        <f>_xlfn.XLOOKUP(B1663,'[8]ALL SITES DOWN'!$D:$D,'[8]ALL SITES DOWN'!$J:$J,"")</f>
        <v/>
      </c>
      <c r="BA1663" s="9" t="str">
        <f>_xlfn.XLOOKUP(B1663,[9]sheet1!$AC:$AC,[9]sheet1!$AF:$AF,"")</f>
        <v/>
      </c>
      <c r="BB1663" s="14" t="s">
        <v>5537</v>
      </c>
      <c r="BC1663" s="14" t="s">
        <v>5537</v>
      </c>
      <c r="BD1663" s="14" t="str">
        <f>_xlfn.XLOOKUP(B1663,'[10]cell downs 18042026 17h'!$B:$B,'[10]cell downs 18042026 17h'!$B:$B,"")</f>
        <v/>
      </c>
      <c r="BE1663" s="14" t="str">
        <f>_xlfn.XLOOKUP(B1663,'[11]Cells Huawei 19042026 15h'!$B:$B,'[11]Cells Huawei 19042026 15h'!$B:$B,"")</f>
        <v/>
      </c>
      <c r="BF1663" s="9" t="str">
        <f>_xlfn.XLOOKUP(B1663,'[12]cells down 19042026 9H40'!$B:$B,'[12]cells down 19042026 9H40'!$B:$B,"")</f>
        <v/>
      </c>
      <c r="BG1663" s="9" t="s">
        <v>3432</v>
      </c>
      <c r="BH1663" s="9" t="s">
        <v>5537</v>
      </c>
    </row>
    <row r="1664" spans="1:60" s="9" customFormat="1" x14ac:dyDescent="0.3">
      <c r="A1664" s="1" t="s">
        <v>2992</v>
      </c>
      <c r="B1664" s="8" t="s">
        <v>2993</v>
      </c>
      <c r="C1664" s="3" t="str">
        <f>_xlfn.XLOOKUP(B1664,'[1]daily break down'!$D:$D,'[1]daily break down'!$E:$E,"")</f>
        <v>NORD</v>
      </c>
      <c r="D1664" s="1" t="s">
        <v>11</v>
      </c>
      <c r="E1664" s="1" t="s">
        <v>66</v>
      </c>
      <c r="F1664" s="3" t="s">
        <v>23</v>
      </c>
      <c r="G1664" s="1" t="s">
        <v>2992</v>
      </c>
      <c r="H1664" s="41" t="str">
        <f>_xlfn.XLOOKUP(B1664,[2]CALCULATION!$B:$B,[2]CALCULATION!$H:$H,"")</f>
        <v>NOKIA</v>
      </c>
      <c r="I1664" s="34">
        <v>0</v>
      </c>
      <c r="J1664" s="34">
        <v>0</v>
      </c>
      <c r="K1664" s="34">
        <v>0</v>
      </c>
      <c r="L1664" s="34">
        <v>0</v>
      </c>
      <c r="M1664" s="34">
        <v>0</v>
      </c>
      <c r="N1664" s="34">
        <v>0</v>
      </c>
      <c r="O1664" s="34">
        <v>0</v>
      </c>
      <c r="P1664" s="34">
        <v>0.44536765914319032</v>
      </c>
      <c r="Q1664" s="34">
        <v>0</v>
      </c>
      <c r="R1664" s="34">
        <v>0</v>
      </c>
      <c r="S1664" s="35">
        <v>1.3376308738047311E-3</v>
      </c>
      <c r="T1664" s="35">
        <v>152572.11313660527</v>
      </c>
      <c r="U1664" s="35">
        <v>0</v>
      </c>
      <c r="V1664" s="35">
        <v>0</v>
      </c>
      <c r="W1664" s="35">
        <v>0</v>
      </c>
      <c r="X1664" s="35">
        <v>0</v>
      </c>
      <c r="Y1664" s="35">
        <v>0</v>
      </c>
      <c r="Z1664" s="35">
        <v>0</v>
      </c>
      <c r="AA1664" s="35">
        <v>0</v>
      </c>
      <c r="AB1664" s="35">
        <v>0</v>
      </c>
      <c r="AC1664" s="35">
        <v>0</v>
      </c>
      <c r="AD1664" s="35">
        <v>0</v>
      </c>
      <c r="AE1664" s="58" t="s">
        <v>5560</v>
      </c>
      <c r="AF1664" s="58"/>
      <c r="AG1664" s="57" t="str" cm="1">
        <f t="array" ref="AG1664">IFERROR(_xlfn.IFS(
AI1664="MPR ISSUE","PDH",
AI1664="BSS Hardware Issue","BSS",
AI1664="Sites strategiques, MLL, Pylone, etc.","ENVTECH",
AI1664="AKTIVCO DEFAUT GE &amp; POWER Cabinet","AKTIVCO",
AI1664="AKTIVCO Coupure ENEO &amp; Baisse de tension","AKTIVCO GRID ONLY",
AI1664="Coupure ENEO &amp; Baisse de tension","IHS GRID ONLY",
AI1664="Defaut GE &amp; POWER Cabinet","IHS",
AI1664="Sharing","Partners",
AI1664="Sites strategiques &amp; DataCenter","SST &amp; DC",
AI1664="Exclu","Exclu",
AI1664="SAT","SAT",
AI1664="SPARE-ISSUE","SPARE-ISSUE",
AI1664="Fiber CAmtel","TRANS_FO_CAMTEL",
AI1664="Fiber AOF","Fiber AOF",
AI1664="Projet OCM (HUAWEI)","TRAVAUX-HUAWEI",
AI1664="Projet OCM (NOKIA)","TRAVAUX-NOKIA",
AI1664="ACCESS-ISSUE","ACCESS-ISSUE",
AI1664="Projet OCM (ZTE, NOKIA, autres projets)","TRAVAUX OCM",
AI1664="No root CAuse","No root cause",
AI1664="ODU HS","PDH",
AI1664="IP &amp; VLAN","PDH",
AI1664="Warehouse HUAWEI","SPARE-ISSUE",
AI1664="SPARE-HS","SPARE-ISSUE",
AI1664="Power Telco","BSS",AI1664="no impacts","no impacts"
),"")</f>
        <v>no impacts</v>
      </c>
      <c r="AH1664" s="57" t="str" cm="1">
        <f t="array" ref="AH1664">IFERROR(_xlfn.IFS(
AI1664="MPR ISSUE","TX ISSUE",
AI1664="BSS Hardware Issue","RAN ISSUE",
AI1664="Sites strategiques, MLL, Pylone, etc.","ENVTECH",
AI1664="AKTIVCO DEFAUT GE &amp; POWER Cabinet","POWER ISSUE",
AI1664="AKTIVCO Coupure ENEO &amp; Baisse de tension","POWER ISSUE",
AI1664="Coupure ENEO &amp; Baisse de tension","POWER ISSUE",
AI1664="Defaut GE &amp; POWER Cabinet","POWER ISSUE",
AI1664="Sharing","POWER ISSUE",
AI1664="Sites strategiques &amp; DataCenter","POWER ISSUE",
AI1664="Exclu","Exclu",
AI1664="SAT","TX ISSUE",
AI1664="SPARE-ISSUE","SPARE-ISSUE",
AI1664="Fiber CAmtel","TX ISSUE",
AI1664="Fiber AOF","TX ISSUE",
AI1664="Projet OCM (HUAWEI)","TRAVAUX-HUAWEI",
AI1664="Projet OCM (NOKIA)","TRAVAUX -NOKIA",
AI1664="ACCESS-ISSUE","ACCESS-ISSUE",
AI1664="Projet OCM (ZTE, NOKIA, autres projets)","TRAVAUX OCM",
AI1664="No root CAuse","No root cause",
AI1664="ODU HS","TX ISSUE",
AI1664="IP &amp; VLAN","TX ISSUE",
AI1664="Warehouse HUAWEI","SPARE-ISSUE",
AI1664="SPARE-HS","SPARE-ISSUE",
AI1664="Power Telco","RAN ISSUE",AI1664="no impacts","no impacts"
),"")</f>
        <v>no impacts</v>
      </c>
      <c r="AI1664" s="85" t="s">
        <v>5998</v>
      </c>
      <c r="AJ1664" s="57" t="str" cm="1">
        <f t="array" ref="AJ1664">IFERROR(_xlfn.IFS(
AI1664="MPR ISSUE","ACTIVE",
AI1664="BSS Hardware Issue","ACTIVE",
AI1664="Sites strategiques, MLL, Pylone, etc.","PASSIVE",
AI1664="AKTIVCO DEFAUT GE &amp; POWER Cabinet","PASSIVE",
AI1664="AKTIVCO Coupure ENEO &amp; Baisse de tension","PASSIVE",
AI1664="Coupure ENEO &amp; Baisse de tension","PASSIVE",
AI1664="Defaut GE &amp; POWER Cabinet","PASSIVE",
AI1664="Sharing","PASSIVE",
AI1664="Sites strategiques &amp; DataCenter","PASSIVE",
AI1664="Exclu","Exclu",
AI1664="SAT","ACTIVE",
AI1664="SPARE-ISSUE","SPARE-ISSUE",
AI1664="Fiber CAmtel","ACTIVE",
AI1664="Fiber AOF","ACTIVE",
AI1664="Projet OCM (HUAWEI)","PLANNED WORKS",
AI1664="Projet OCM (NOKIA)","PLANNED WORKS",
AI1664="ACCESS-ISSUE","ACCESS-ISSUE",
AI1664="Projet OCM (ZTE, NOKIA, autres projets)","PLANNED WORKS",
AI1664="No root CAuse","No root cause",
AI1664="ODU HS","ACTIVE",
AI1664="IP &amp; VLAN","ACTIVE",
AI1664="Warehouse HUAWEI","SPARE-ISSUE",
AI1664="SPARE-HS","SPARE-ISSUE",
AI1664="Power Telco","ACTIVE", AI1664="no impacts","no impacts"
),"")</f>
        <v>no impacts</v>
      </c>
      <c r="AK1664" s="23" t="s">
        <v>5537</v>
      </c>
      <c r="AL1664" s="23" t="str">
        <f t="shared" si="43"/>
        <v>NRD_029</v>
      </c>
      <c r="AN1664" s="9" t="s">
        <v>5537</v>
      </c>
      <c r="AO1664" s="23" t="str">
        <f>_xlfn.XLOOKUP(B1664,'INCIDENT-05-03-2026'!E:E,'INCIDENT-05-03-2026'!F:F,"")</f>
        <v/>
      </c>
      <c r="AP1664" s="7" t="s">
        <v>5537</v>
      </c>
      <c r="AQ1664" s="6"/>
      <c r="AR1664" s="7"/>
      <c r="AS1664" s="3" t="str">
        <f>_xlfn.XLOOKUP(B1664,'[3]tt num | region | site id'!$C:$C,'[3]tt num | region | site id'!$Q:$Q,"")</f>
        <v/>
      </c>
      <c r="AT1664" s="24" t="str">
        <f>_xlfn.XLOOKUP(B1664,'[4]Cells Huawei 03052026 12h'!$B:$B,'[4]Cells Huawei 03052026 12h'!$T:$T,"")</f>
        <v/>
      </c>
      <c r="AU1664" s="24" t="str">
        <f>_xlfn.XLOOKUP(B1664,'[5]cells down 02052026 8h50'!$B:$B,'[5]cells down 02052026 8h50'!$R:$R,"")</f>
        <v/>
      </c>
      <c r="AV1664" s="24" t="str">
        <f>_xlfn.XLOOKUP(B1664,'[5]cells down 02052026 13h50'!$B:$B,'[5]cells down 02052026 13h50'!$R:$R,"")</f>
        <v/>
      </c>
      <c r="AW1664" s="24" t="str">
        <f>_xlfn.XLOOKUP(B1664,'[5]cells down 02052026 13h50'!$B:$B,'[5]cells down 02052026 13h50'!$R:$R,"")</f>
        <v/>
      </c>
      <c r="AX1664" s="24" t="str">
        <f>_xlfn.XLOOKUP(B1664,'[6]cell downs 03052026 8h40 '!$B:$B,'[6]cell downs 03052026 8h40 '!$R:$R,"")</f>
        <v/>
      </c>
      <c r="AY1664" s="24" t="str">
        <f>_xlfn.XLOOKUP(B1664,'[7]ALL SITES DOWN'!$D:$D,'[7]ALL SITES DOWN'!$J:$J,"")</f>
        <v/>
      </c>
      <c r="AZ1664" s="24" t="str">
        <f>_xlfn.XLOOKUP(B1664,'[8]ALL SITES DOWN'!$D:$D,'[8]ALL SITES DOWN'!$J:$J,"")</f>
        <v/>
      </c>
      <c r="BA1664" s="9" t="str">
        <f>_xlfn.XLOOKUP(B1664,[9]sheet1!$AC:$AC,[9]sheet1!$AF:$AF,"")</f>
        <v/>
      </c>
      <c r="BB1664" s="14" t="s">
        <v>5537</v>
      </c>
      <c r="BC1664" s="14" t="s">
        <v>5537</v>
      </c>
      <c r="BD1664" s="14" t="str">
        <f>_xlfn.XLOOKUP(B1664,'[10]cell downs 18042026 17h'!$B:$B,'[10]cell downs 18042026 17h'!$B:$B,"")</f>
        <v/>
      </c>
      <c r="BE1664" s="14" t="str">
        <f>_xlfn.XLOOKUP(B1664,'[11]Cells Huawei 19042026 15h'!$B:$B,'[11]Cells Huawei 19042026 15h'!$B:$B,"")</f>
        <v/>
      </c>
      <c r="BF1664" s="9" t="str">
        <f>_xlfn.XLOOKUP(B1664,'[12]cells down 19042026 9H40'!$B:$B,'[12]cells down 19042026 9H40'!$B:$B,"")</f>
        <v/>
      </c>
      <c r="BG1664" s="9" t="s">
        <v>2993</v>
      </c>
      <c r="BH1664" s="9" t="s">
        <v>5537</v>
      </c>
    </row>
    <row r="1665" spans="1:60" s="9" customFormat="1" x14ac:dyDescent="0.3">
      <c r="A1665" s="1" t="s">
        <v>3084</v>
      </c>
      <c r="B1665" s="8" t="s">
        <v>3085</v>
      </c>
      <c r="C1665" s="3" t="str">
        <f>_xlfn.XLOOKUP(B1665,'[1]daily break down'!$D:$D,'[1]daily break down'!$E:$E,"")</f>
        <v>EXTREME-NORD</v>
      </c>
      <c r="D1665" s="1"/>
      <c r="E1665" s="1"/>
      <c r="F1665" s="3" t="s">
        <v>55</v>
      </c>
      <c r="G1665" s="1" t="s">
        <v>3086</v>
      </c>
      <c r="H1665" s="40" t="str">
        <f>_xlfn.XLOOKUP(B1665,[2]CALCULATION!$B:$B,[2]CALCULATION!$H:$H,"")</f>
        <v>HUAWEI</v>
      </c>
      <c r="I1665" s="34">
        <v>0</v>
      </c>
      <c r="J1665" s="34">
        <v>0</v>
      </c>
      <c r="K1665" s="34">
        <v>0</v>
      </c>
      <c r="L1665" s="34">
        <v>0</v>
      </c>
      <c r="M1665" s="34">
        <v>0</v>
      </c>
      <c r="N1665" s="34">
        <v>0</v>
      </c>
      <c r="O1665" s="34">
        <v>0</v>
      </c>
      <c r="P1665" s="34">
        <v>0</v>
      </c>
      <c r="Q1665" s="34">
        <v>0</v>
      </c>
      <c r="R1665" s="34">
        <v>0</v>
      </c>
      <c r="S1665" s="35">
        <v>0</v>
      </c>
      <c r="T1665" s="35">
        <v>0</v>
      </c>
      <c r="U1665" s="35">
        <v>0</v>
      </c>
      <c r="V1665" s="35">
        <v>0</v>
      </c>
      <c r="W1665" s="35">
        <v>0</v>
      </c>
      <c r="X1665" s="35">
        <v>0</v>
      </c>
      <c r="Y1665" s="35">
        <v>0</v>
      </c>
      <c r="Z1665" s="35">
        <v>0</v>
      </c>
      <c r="AA1665" s="35">
        <v>0</v>
      </c>
      <c r="AB1665" s="35">
        <v>0</v>
      </c>
      <c r="AC1665" s="35">
        <v>0</v>
      </c>
      <c r="AD1665" s="35">
        <v>0</v>
      </c>
      <c r="AE1665" s="58" t="s">
        <v>5603</v>
      </c>
      <c r="AF1665" s="58"/>
      <c r="AG1665" s="57" t="str" cm="1">
        <f t="array" ref="AG1665">IFERROR(_xlfn.IFS(
AI1665="MPR ISSUE","PDH",
AI1665="BSS Hardware Issue","BSS",
AI1665="Sites strategiques, MLL, Pylone, etc.","ENVTECH",
AI1665="AKTIVCO DEFAUT GE &amp; POWER Cabinet","AKTIVCO",
AI1665="AKTIVCO Coupure ENEO &amp; Baisse de tension","AKTIVCO GRID ONLY",
AI1665="Coupure ENEO &amp; Baisse de tension","IHS GRID ONLY",
AI1665="Defaut GE &amp; POWER Cabinet","IHS",
AI1665="Sharing","Partners",
AI1665="Sites strategiques &amp; DataCenter","SST &amp; DC",
AI1665="Exclu","Exclu",
AI1665="SAT","SAT",
AI1665="SPARE-ISSUE","SPARE-ISSUE",
AI1665="Fiber CAmtel","TRANS_FO_CAMTEL",
AI1665="Fiber AOF","Fiber AOF",
AI1665="Projet OCM (HUAWEI)","TRAVAUX-HUAWEI",
AI1665="Projet OCM (NOKIA)","TRAVAUX-NOKIA",
AI1665="ACCESS-ISSUE","ACCESS-ISSUE",
AI1665="Projet OCM (ZTE, NOKIA, autres projets)","TRAVAUX OCM",
AI1665="No root CAuse","No root cause",
AI1665="ODU HS","PDH",
AI1665="IP &amp; VLAN","PDH",
AI1665="Warehouse HUAWEI","SPARE-ISSUE",
AI1665="SPARE-HS","SPARE-ISSUE",
AI1665="Power Telco","BSS",AI1665="no impacts","no impacts"
),"")</f>
        <v>no impacts</v>
      </c>
      <c r="AH1665" s="57" t="str" cm="1">
        <f t="array" ref="AH1665">IFERROR(_xlfn.IFS(
AI1665="MPR ISSUE","TX ISSUE",
AI1665="BSS Hardware Issue","RAN ISSUE",
AI1665="Sites strategiques, MLL, Pylone, etc.","ENVTECH",
AI1665="AKTIVCO DEFAUT GE &amp; POWER Cabinet","POWER ISSUE",
AI1665="AKTIVCO Coupure ENEO &amp; Baisse de tension","POWER ISSUE",
AI1665="Coupure ENEO &amp; Baisse de tension","POWER ISSUE",
AI1665="Defaut GE &amp; POWER Cabinet","POWER ISSUE",
AI1665="Sharing","POWER ISSUE",
AI1665="Sites strategiques &amp; DataCenter","POWER ISSUE",
AI1665="Exclu","Exclu",
AI1665="SAT","TX ISSUE",
AI1665="SPARE-ISSUE","SPARE-ISSUE",
AI1665="Fiber CAmtel","TX ISSUE",
AI1665="Fiber AOF","TX ISSUE",
AI1665="Projet OCM (HUAWEI)","TRAVAUX-HUAWEI",
AI1665="Projet OCM (NOKIA)","TRAVAUX -NOKIA",
AI1665="ACCESS-ISSUE","ACCESS-ISSUE",
AI1665="Projet OCM (ZTE, NOKIA, autres projets)","TRAVAUX OCM",
AI1665="No root CAuse","No root cause",
AI1665="ODU HS","TX ISSUE",
AI1665="IP &amp; VLAN","TX ISSUE",
AI1665="Warehouse HUAWEI","SPARE-ISSUE",
AI1665="SPARE-HS","SPARE-ISSUE",
AI1665="Power Telco","RAN ISSUE",AI1665="no impacts","no impacts"
),"")</f>
        <v>no impacts</v>
      </c>
      <c r="AI1665" s="85" t="s">
        <v>5998</v>
      </c>
      <c r="AJ1665" s="57" t="str" cm="1">
        <f t="array" ref="AJ1665">IFERROR(_xlfn.IFS(
AI1665="MPR ISSUE","ACTIVE",
AI1665="BSS Hardware Issue","ACTIVE",
AI1665="Sites strategiques, MLL, Pylone, etc.","PASSIVE",
AI1665="AKTIVCO DEFAUT GE &amp; POWER Cabinet","PASSIVE",
AI1665="AKTIVCO Coupure ENEO &amp; Baisse de tension","PASSIVE",
AI1665="Coupure ENEO &amp; Baisse de tension","PASSIVE",
AI1665="Defaut GE &amp; POWER Cabinet","PASSIVE",
AI1665="Sharing","PASSIVE",
AI1665="Sites strategiques &amp; DataCenter","PASSIVE",
AI1665="Exclu","Exclu",
AI1665="SAT","ACTIVE",
AI1665="SPARE-ISSUE","SPARE-ISSUE",
AI1665="Fiber CAmtel","ACTIVE",
AI1665="Fiber AOF","ACTIVE",
AI1665="Projet OCM (HUAWEI)","PLANNED WORKS",
AI1665="Projet OCM (NOKIA)","PLANNED WORKS",
AI1665="ACCESS-ISSUE","ACCESS-ISSUE",
AI1665="Projet OCM (ZTE, NOKIA, autres projets)","PLANNED WORKS",
AI1665="No root CAuse","No root cause",
AI1665="ODU HS","ACTIVE",
AI1665="IP &amp; VLAN","ACTIVE",
AI1665="Warehouse HUAWEI","SPARE-ISSUE",
AI1665="SPARE-HS","SPARE-ISSUE",
AI1665="Power Telco","ACTIVE", AI1665="no impacts","no impacts"
),"")</f>
        <v>no impacts</v>
      </c>
      <c r="AK1665" s="23" t="s">
        <v>5537</v>
      </c>
      <c r="AL1665" s="23" t="str">
        <f t="shared" ref="AL1665:AL1682" si="44">B1665</f>
        <v>EXN_265</v>
      </c>
      <c r="AN1665" s="9" t="s">
        <v>5537</v>
      </c>
      <c r="AO1665" s="23" t="str">
        <f>_xlfn.XLOOKUP(B1665,'INCIDENT-05-03-2026'!E:E,'INCIDENT-05-03-2026'!F:F,"")</f>
        <v/>
      </c>
      <c r="AP1665" s="7" t="s">
        <v>5537</v>
      </c>
      <c r="AQ1665" s="6"/>
      <c r="AR1665" s="7"/>
      <c r="AS1665" s="3" t="str">
        <f>_xlfn.XLOOKUP(B1665,'[3]tt num | region | site id'!$C:$C,'[3]tt num | region | site id'!$Q:$Q,"")</f>
        <v/>
      </c>
      <c r="AT1665" s="24" t="str">
        <f>_xlfn.XLOOKUP(B1665,'[4]Cells Huawei 03052026 12h'!$B:$B,'[4]Cells Huawei 03052026 12h'!$T:$T,"")</f>
        <v/>
      </c>
      <c r="AU1665" s="24" t="str">
        <f>_xlfn.XLOOKUP(B1665,'[5]cells down 02052026 8h50'!$B:$B,'[5]cells down 02052026 8h50'!$R:$R,"")</f>
        <v/>
      </c>
      <c r="AV1665" s="24" t="str">
        <f>_xlfn.XLOOKUP(B1665,'[5]cells down 02052026 13h50'!$B:$B,'[5]cells down 02052026 13h50'!$R:$R,"")</f>
        <v/>
      </c>
      <c r="AW1665" s="24" t="str">
        <f>_xlfn.XLOOKUP(B1665,'[5]cells down 02052026 13h50'!$B:$B,'[5]cells down 02052026 13h50'!$R:$R,"")</f>
        <v/>
      </c>
      <c r="AX1665" s="24" t="str">
        <f>_xlfn.XLOOKUP(B1665,'[6]cell downs 03052026 8h40 '!$B:$B,'[6]cell downs 03052026 8h40 '!$R:$R,"")</f>
        <v/>
      </c>
      <c r="AY1665" s="24" t="str">
        <f>_xlfn.XLOOKUP(B1665,'[7]ALL SITES DOWN'!$D:$D,'[7]ALL SITES DOWN'!$J:$J,"")</f>
        <v/>
      </c>
      <c r="AZ1665" s="24" t="str">
        <f>_xlfn.XLOOKUP(B1665,'[8]ALL SITES DOWN'!$D:$D,'[8]ALL SITES DOWN'!$J:$J,"")</f>
        <v/>
      </c>
      <c r="BA1665" s="9" t="str">
        <f>_xlfn.XLOOKUP(B1665,[9]sheet1!$AC:$AC,[9]sheet1!$AF:$AF,"")</f>
        <v/>
      </c>
      <c r="BB1665" s="14" t="s">
        <v>5537</v>
      </c>
      <c r="BC1665" s="14" t="s">
        <v>5537</v>
      </c>
      <c r="BD1665" s="14" t="str">
        <f>_xlfn.XLOOKUP(B1665,'[10]cell downs 18042026 17h'!$B:$B,'[10]cell downs 18042026 17h'!$B:$B,"")</f>
        <v/>
      </c>
      <c r="BE1665" s="14" t="str">
        <f>_xlfn.XLOOKUP(B1665,'[11]Cells Huawei 19042026 15h'!$B:$B,'[11]Cells Huawei 19042026 15h'!$B:$B,"")</f>
        <v/>
      </c>
      <c r="BF1665" s="9" t="str">
        <f>_xlfn.XLOOKUP(B1665,'[12]cells down 19042026 9H40'!$B:$B,'[12]cells down 19042026 9H40'!$B:$B,"")</f>
        <v/>
      </c>
      <c r="BG1665" s="9" t="s">
        <v>5537</v>
      </c>
      <c r="BH1665" s="9" t="s">
        <v>5537</v>
      </c>
    </row>
    <row r="1666" spans="1:60" s="9" customFormat="1" x14ac:dyDescent="0.3">
      <c r="A1666" s="76" t="s">
        <v>841</v>
      </c>
      <c r="B1666" s="77" t="s">
        <v>842</v>
      </c>
      <c r="C1666" s="78" t="str">
        <f>_xlfn.XLOOKUP(B1666,'[1]daily break down'!$D:$D,'[1]daily break down'!$E:$E,"")</f>
        <v>NORD</v>
      </c>
      <c r="D1666" s="76" t="s">
        <v>11</v>
      </c>
      <c r="E1666" s="76" t="s">
        <v>66</v>
      </c>
      <c r="F1666" s="78" t="s">
        <v>23</v>
      </c>
      <c r="G1666" s="76" t="s">
        <v>841</v>
      </c>
      <c r="H1666" s="84" t="str">
        <f>_xlfn.XLOOKUP(B1666,[2]CALCULATION!$B:$B,[2]CALCULATION!$H:$H,"")</f>
        <v>NOKIA</v>
      </c>
      <c r="I1666" s="80">
        <v>1.118062274587154</v>
      </c>
      <c r="J1666" s="80">
        <v>0</v>
      </c>
      <c r="K1666" s="80">
        <v>1.4204673877937353</v>
      </c>
      <c r="L1666" s="80">
        <v>1.6082854203479202</v>
      </c>
      <c r="M1666" s="80">
        <v>0</v>
      </c>
      <c r="N1666" s="80">
        <v>0</v>
      </c>
      <c r="O1666" s="80">
        <v>4.2425189959044776</v>
      </c>
      <c r="P1666" s="80">
        <v>9.2961487794130768</v>
      </c>
      <c r="Q1666" s="80">
        <v>9.2962028860272525</v>
      </c>
      <c r="R1666" s="80">
        <v>4.1896352632314127</v>
      </c>
      <c r="S1666" s="81">
        <v>1.2484554822176806E-3</v>
      </c>
      <c r="T1666" s="35">
        <v>17402.278788812699</v>
      </c>
      <c r="U1666" s="35">
        <v>0</v>
      </c>
      <c r="V1666" s="35">
        <v>0</v>
      </c>
      <c r="W1666" s="35">
        <v>0</v>
      </c>
      <c r="X1666" s="35">
        <v>0</v>
      </c>
      <c r="Y1666" s="35">
        <v>0</v>
      </c>
      <c r="Z1666" s="35">
        <v>0</v>
      </c>
      <c r="AA1666" s="35">
        <v>0</v>
      </c>
      <c r="AB1666" s="35">
        <v>0</v>
      </c>
      <c r="AC1666" s="35">
        <v>0</v>
      </c>
      <c r="AD1666" s="35">
        <v>0</v>
      </c>
      <c r="AE1666" s="80" t="s">
        <v>5560</v>
      </c>
      <c r="AF1666" s="80"/>
      <c r="AG1666" s="57" t="str" cm="1">
        <f t="array" ref="AG1666">IFERROR(_xlfn.IFS(
AI1666="MPR ISSUE","PDH",
AI1666="BSS Hardware Issue","BSS",
AI1666="Sites strategiques, MLL, Pylone, etc.","ENVTECH",
AI1666="AKTIVCO DEFAUT GE &amp; POWER Cabinet","AKTIVCO",
AI1666="AKTIVCO Coupure ENEO &amp; Baisse de tension","AKTIVCO GRID ONLY",
AI1666="Coupure ENEO &amp; Baisse de tension","IHS GRID ONLY",
AI1666="Defaut GE &amp; POWER Cabinet","IHS",
AI1666="Sharing","Partners",
AI1666="Sites strategiques &amp; DataCenter","SST &amp; DC",
AI1666="Exclu","Exclu",
AI1666="SAT","SAT",
AI1666="SPARE-ISSUE","SPARE-ISSUE",
AI1666="Fiber CAmtel","TRANS_FO_CAMTEL",
AI1666="Fiber AOF","Fiber AOF",
AI1666="Projet OCM (HUAWEI)","TRAVAUX-HUAWEI",
AI1666="Projet OCM (NOKIA)","TRAVAUX-NOKIA",
AI1666="ACCESS-ISSUE","ACCESS-ISSUE",
AI1666="Projet OCM (ZTE, NOKIA, autres projets)","TRAVAUX OCM",
AI1666="No root CAuse","No root cause",
AI1666="ODU HS","PDH",
AI1666="IP &amp; VLAN","PDH",
AI1666="Warehouse HUAWEI","SPARE-ISSUE",
AI1666="SPARE-HS","SPARE-ISSUE",
AI1666="Power Telco","BSS",AI1666="no impacts","no impacts"
),"")</f>
        <v>TRAVAUX OCM</v>
      </c>
      <c r="AH1666" s="57" t="str" cm="1">
        <f t="array" ref="AH1666">IFERROR(_xlfn.IFS(
AI1666="MPR ISSUE","TX ISSUE",
AI1666="BSS Hardware Issue","RAN ISSUE",
AI1666="Sites strategiques, MLL, Pylone, etc.","ENVTECH",
AI1666="AKTIVCO DEFAUT GE &amp; POWER Cabinet","POWER ISSUE",
AI1666="AKTIVCO Coupure ENEO &amp; Baisse de tension","POWER ISSUE",
AI1666="Coupure ENEO &amp; Baisse de tension","POWER ISSUE",
AI1666="Defaut GE &amp; POWER Cabinet","POWER ISSUE",
AI1666="Sharing","POWER ISSUE",
AI1666="Sites strategiques &amp; DataCenter","POWER ISSUE",
AI1666="Exclu","Exclu",
AI1666="SAT","TX ISSUE",
AI1666="SPARE-ISSUE","SPARE-ISSUE",
AI1666="Fiber CAmtel","TX ISSUE",
AI1666="Fiber AOF","TX ISSUE",
AI1666="Projet OCM (HUAWEI)","TRAVAUX-HUAWEI",
AI1666="Projet OCM (NOKIA)","TRAVAUX -NOKIA",
AI1666="ACCESS-ISSUE","ACCESS-ISSUE",
AI1666="Projet OCM (ZTE, NOKIA, autres projets)","TRAVAUX OCM",
AI1666="No root CAuse","No root cause",
AI1666="ODU HS","TX ISSUE",
AI1666="IP &amp; VLAN","TX ISSUE",
AI1666="Warehouse HUAWEI","SPARE-ISSUE",
AI1666="SPARE-HS","SPARE-ISSUE",
AI1666="Power Telco","RAN ISSUE",AI1666="no impacts","no impacts"
),"")</f>
        <v>TRAVAUX OCM</v>
      </c>
      <c r="AI1666" s="85" t="s">
        <v>5341</v>
      </c>
      <c r="AJ1666" s="57" t="str" cm="1">
        <f t="array" ref="AJ1666">IFERROR(_xlfn.IFS(
AI1666="MPR ISSUE","ACTIVE",
AI1666="BSS Hardware Issue","ACTIVE",
AI1666="Sites strategiques, MLL, Pylone, etc.","PASSIVE",
AI1666="AKTIVCO DEFAUT GE &amp; POWER Cabinet","PASSIVE",
AI1666="AKTIVCO Coupure ENEO &amp; Baisse de tension","PASSIVE",
AI1666="Coupure ENEO &amp; Baisse de tension","PASSIVE",
AI1666="Defaut GE &amp; POWER Cabinet","PASSIVE",
AI1666="Sharing","PASSIVE",
AI1666="Sites strategiques &amp; DataCenter","PASSIVE",
AI1666="Exclu","Exclu",
AI1666="SAT","ACTIVE",
AI1666="SPARE-ISSUE","SPARE-ISSUE",
AI1666="Fiber CAmtel","ACTIVE",
AI1666="Fiber AOF","ACTIVE",
AI1666="Projet OCM (HUAWEI)","PLANNED WORKS",
AI1666="Projet OCM (NOKIA)","PLANNED WORKS",
AI1666="ACCESS-ISSUE","ACCESS-ISSUE",
AI1666="Projet OCM (ZTE, NOKIA, autres projets)","PLANNED WORKS",
AI1666="No root CAuse","No root cause",
AI1666="ODU HS","ACTIVE",
AI1666="IP &amp; VLAN","ACTIVE",
AI1666="Warehouse HUAWEI","SPARE-ISSUE",
AI1666="SPARE-HS","SPARE-ISSUE",
AI1666="Power Telco","ACTIVE", AI1666="no impacts","no impacts"
),"")</f>
        <v>PLANNED WORKS</v>
      </c>
      <c r="AK1666" s="23" t="s">
        <v>5858</v>
      </c>
      <c r="AL1666" s="23" t="str">
        <f t="shared" si="44"/>
        <v>NRD_036</v>
      </c>
      <c r="AN1666" s="9" t="s">
        <v>5537</v>
      </c>
      <c r="AO1666" s="23" t="str">
        <f>_xlfn.XLOOKUP(B1666,'INCIDENT-05-03-2026'!E:E,'INCIDENT-05-03-2026'!F:F,"")</f>
        <v/>
      </c>
      <c r="AP1666" s="7" t="s">
        <v>5537</v>
      </c>
      <c r="AQ1666" s="6"/>
      <c r="AR1666" s="7"/>
      <c r="AS1666" s="3" t="str">
        <f>_xlfn.XLOOKUP(B1666,'[3]tt num | region | site id'!$C:$C,'[3]tt num | region | site id'!$Q:$Q,"")</f>
        <v/>
      </c>
      <c r="AT1666" s="24" t="str">
        <f>_xlfn.XLOOKUP(B1666,'[4]Cells Huawei 03052026 12h'!$B:$B,'[4]Cells Huawei 03052026 12h'!$T:$T,"")</f>
        <v/>
      </c>
      <c r="AU1666" s="24" t="str">
        <f>_xlfn.XLOOKUP(B1666,'[5]cells down 02052026 8h50'!$B:$B,'[5]cells down 02052026 8h50'!$R:$R,"")</f>
        <v/>
      </c>
      <c r="AV1666" s="24" t="str">
        <f>_xlfn.XLOOKUP(B1666,'[5]cells down 02052026 13h50'!$B:$B,'[5]cells down 02052026 13h50'!$R:$R,"")</f>
        <v/>
      </c>
      <c r="AW1666" s="24" t="str">
        <f>_xlfn.XLOOKUP(B1666,'[5]cells down 02052026 13h50'!$B:$B,'[5]cells down 02052026 13h50'!$R:$R,"")</f>
        <v/>
      </c>
      <c r="AX1666" s="24" t="str">
        <f>_xlfn.XLOOKUP(B1666,'[6]cell downs 03052026 8h40 '!$B:$B,'[6]cell downs 03052026 8h40 '!$R:$R,"")</f>
        <v/>
      </c>
      <c r="AY1666" s="24" t="str">
        <f>_xlfn.XLOOKUP(B1666,'[7]ALL SITES DOWN'!$D:$D,'[7]ALL SITES DOWN'!$J:$J,"")</f>
        <v>(05/03/2026 com ran 17h): New BTS installed and not yet accepted</v>
      </c>
      <c r="AZ1666" s="24" t="str">
        <f>_xlfn.XLOOKUP(B1666,'[8]ALL SITES DOWN'!$D:$D,'[8]ALL SITES DOWN'!$J:$J,"")</f>
        <v>(05/03/2026 com ran 10h): New BTS installed and not yet accepted</v>
      </c>
      <c r="BA1666" s="9" t="str">
        <f>_xlfn.XLOOKUP(B1666,[9]sheet1!$AC:$AC,[9]sheet1!$AF:$AF,"")</f>
        <v/>
      </c>
      <c r="BB1666" s="14" t="s">
        <v>5537</v>
      </c>
      <c r="BC1666" s="83" t="s">
        <v>5537</v>
      </c>
      <c r="BD1666" s="83" t="str">
        <f>_xlfn.XLOOKUP(B1666,'[10]cell downs 18042026 17h'!$B:$B,'[10]cell downs 18042026 17h'!$B:$B,"")</f>
        <v/>
      </c>
      <c r="BE1666" s="83" t="str">
        <f>_xlfn.XLOOKUP(B1666,'[11]Cells Huawei 19042026 15h'!$B:$B,'[11]Cells Huawei 19042026 15h'!$B:$B,"")</f>
        <v/>
      </c>
      <c r="BF1666" s="82" t="str">
        <f>_xlfn.XLOOKUP(B1666,'[12]cells down 19042026 9H40'!$B:$B,'[12]cells down 19042026 9H40'!$B:$B,"")</f>
        <v/>
      </c>
      <c r="BG1666" s="9" t="s">
        <v>842</v>
      </c>
      <c r="BH1666" s="9" t="s">
        <v>5537</v>
      </c>
    </row>
    <row r="1667" spans="1:60" s="9" customFormat="1" x14ac:dyDescent="0.3">
      <c r="A1667" s="1" t="s">
        <v>3734</v>
      </c>
      <c r="B1667" s="8" t="s">
        <v>3735</v>
      </c>
      <c r="C1667" s="3" t="str">
        <f>_xlfn.XLOOKUP(B1667,'[1]daily break down'!$D:$D,'[1]daily break down'!$E:$E,"")</f>
        <v>SUD-OUEST</v>
      </c>
      <c r="D1667" s="1" t="s">
        <v>11</v>
      </c>
      <c r="E1667" s="1" t="s">
        <v>12</v>
      </c>
      <c r="F1667" s="3" t="s">
        <v>13</v>
      </c>
      <c r="G1667" s="1" t="s">
        <v>3736</v>
      </c>
      <c r="H1667" s="40" t="str">
        <f>_xlfn.XLOOKUP(B1667,[2]CALCULATION!$B:$B,[2]CALCULATION!$H:$H,"")</f>
        <v>HUAWEI</v>
      </c>
      <c r="I1667" s="34">
        <v>0</v>
      </c>
      <c r="J1667" s="34">
        <v>0</v>
      </c>
      <c r="K1667" s="34">
        <v>0</v>
      </c>
      <c r="L1667" s="34">
        <v>0</v>
      </c>
      <c r="M1667" s="34">
        <v>0</v>
      </c>
      <c r="N1667" s="34">
        <v>0</v>
      </c>
      <c r="O1667" s="34">
        <v>0</v>
      </c>
      <c r="P1667" s="34">
        <v>0</v>
      </c>
      <c r="Q1667" s="34">
        <v>0</v>
      </c>
      <c r="R1667" s="34">
        <v>0</v>
      </c>
      <c r="S1667" s="35">
        <v>0</v>
      </c>
      <c r="T1667" s="35">
        <v>0</v>
      </c>
      <c r="U1667" s="35">
        <v>0</v>
      </c>
      <c r="V1667" s="35">
        <v>0</v>
      </c>
      <c r="W1667" s="35">
        <v>0</v>
      </c>
      <c r="X1667" s="35">
        <v>0</v>
      </c>
      <c r="Y1667" s="35">
        <v>0</v>
      </c>
      <c r="Z1667" s="35">
        <v>0</v>
      </c>
      <c r="AA1667" s="35">
        <v>0</v>
      </c>
      <c r="AB1667" s="35">
        <v>0</v>
      </c>
      <c r="AC1667" s="35">
        <v>0</v>
      </c>
      <c r="AD1667" s="35">
        <v>0</v>
      </c>
      <c r="AE1667" s="58" t="s">
        <v>5603</v>
      </c>
      <c r="AF1667" s="58"/>
      <c r="AG1667" s="57" t="str" cm="1">
        <f t="array" ref="AG1667">IFERROR(_xlfn.IFS(
AI1667="MPR ISSUE","PDH",
AI1667="BSS Hardware Issue","BSS",
AI1667="Sites strategiques, MLL, Pylone, etc.","ENVTECH",
AI1667="AKTIVCO DEFAUT GE &amp; POWER Cabinet","AKTIVCO",
AI1667="AKTIVCO Coupure ENEO &amp; Baisse de tension","AKTIVCO GRID ONLY",
AI1667="Coupure ENEO &amp; Baisse de tension","IHS GRID ONLY",
AI1667="Defaut GE &amp; POWER Cabinet","IHS",
AI1667="Sharing","Partners",
AI1667="Sites strategiques &amp; DataCenter","SST &amp; DC",
AI1667="Exclu","Exclu",
AI1667="SAT","SAT",
AI1667="SPARE-ISSUE","SPARE-ISSUE",
AI1667="Fiber CAmtel","TRANS_FO_CAMTEL",
AI1667="Fiber AOF","Fiber AOF",
AI1667="Projet OCM (HUAWEI)","TRAVAUX-HUAWEI",
AI1667="Projet OCM (NOKIA)","TRAVAUX-NOKIA",
AI1667="ACCESS-ISSUE","ACCESS-ISSUE",
AI1667="Projet OCM (ZTE, NOKIA, autres projets)","TRAVAUX OCM",
AI1667="No root CAuse","No root cause",
AI1667="ODU HS","PDH",
AI1667="IP &amp; VLAN","PDH",
AI1667="Warehouse HUAWEI","SPARE-ISSUE",
AI1667="SPARE-HS","SPARE-ISSUE",
AI1667="Power Telco","BSS",AI1667="no impacts","no impacts"
),"")</f>
        <v>no impacts</v>
      </c>
      <c r="AH1667" s="57" t="str" cm="1">
        <f t="array" ref="AH1667">IFERROR(_xlfn.IFS(
AI1667="MPR ISSUE","TX ISSUE",
AI1667="BSS Hardware Issue","RAN ISSUE",
AI1667="Sites strategiques, MLL, Pylone, etc.","ENVTECH",
AI1667="AKTIVCO DEFAUT GE &amp; POWER Cabinet","POWER ISSUE",
AI1667="AKTIVCO Coupure ENEO &amp; Baisse de tension","POWER ISSUE",
AI1667="Coupure ENEO &amp; Baisse de tension","POWER ISSUE",
AI1667="Defaut GE &amp; POWER Cabinet","POWER ISSUE",
AI1667="Sharing","POWER ISSUE",
AI1667="Sites strategiques &amp; DataCenter","POWER ISSUE",
AI1667="Exclu","Exclu",
AI1667="SAT","TX ISSUE",
AI1667="SPARE-ISSUE","SPARE-ISSUE",
AI1667="Fiber CAmtel","TX ISSUE",
AI1667="Fiber AOF","TX ISSUE",
AI1667="Projet OCM (HUAWEI)","TRAVAUX-HUAWEI",
AI1667="Projet OCM (NOKIA)","TRAVAUX -NOKIA",
AI1667="ACCESS-ISSUE","ACCESS-ISSUE",
AI1667="Projet OCM (ZTE, NOKIA, autres projets)","TRAVAUX OCM",
AI1667="No root CAuse","No root cause",
AI1667="ODU HS","TX ISSUE",
AI1667="IP &amp; VLAN","TX ISSUE",
AI1667="Warehouse HUAWEI","SPARE-ISSUE",
AI1667="SPARE-HS","SPARE-ISSUE",
AI1667="Power Telco","RAN ISSUE",AI1667="no impacts","no impacts"
),"")</f>
        <v>no impacts</v>
      </c>
      <c r="AI1667" s="85" t="s">
        <v>5998</v>
      </c>
      <c r="AJ1667" s="57" t="str" cm="1">
        <f t="array" ref="AJ1667">IFERROR(_xlfn.IFS(
AI1667="MPR ISSUE","ACTIVE",
AI1667="BSS Hardware Issue","ACTIVE",
AI1667="Sites strategiques, MLL, Pylone, etc.","PASSIVE",
AI1667="AKTIVCO DEFAUT GE &amp; POWER Cabinet","PASSIVE",
AI1667="AKTIVCO Coupure ENEO &amp; Baisse de tension","PASSIVE",
AI1667="Coupure ENEO &amp; Baisse de tension","PASSIVE",
AI1667="Defaut GE &amp; POWER Cabinet","PASSIVE",
AI1667="Sharing","PASSIVE",
AI1667="Sites strategiques &amp; DataCenter","PASSIVE",
AI1667="Exclu","Exclu",
AI1667="SAT","ACTIVE",
AI1667="SPARE-ISSUE","SPARE-ISSUE",
AI1667="Fiber CAmtel","ACTIVE",
AI1667="Fiber AOF","ACTIVE",
AI1667="Projet OCM (HUAWEI)","PLANNED WORKS",
AI1667="Projet OCM (NOKIA)","PLANNED WORKS",
AI1667="ACCESS-ISSUE","ACCESS-ISSUE",
AI1667="Projet OCM (ZTE, NOKIA, autres projets)","PLANNED WORKS",
AI1667="No root CAuse","No root cause",
AI1667="ODU HS","ACTIVE",
AI1667="IP &amp; VLAN","ACTIVE",
AI1667="Warehouse HUAWEI","SPARE-ISSUE",
AI1667="SPARE-HS","SPARE-ISSUE",
AI1667="Power Telco","ACTIVE", AI1667="no impacts","no impacts"
),"")</f>
        <v>no impacts</v>
      </c>
      <c r="AK1667" s="23" t="s">
        <v>5537</v>
      </c>
      <c r="AL1667" s="23" t="str">
        <f t="shared" si="44"/>
        <v>SUO_035</v>
      </c>
      <c r="AN1667" s="9" t="s">
        <v>5537</v>
      </c>
      <c r="AO1667" s="23" t="str">
        <f>_xlfn.XLOOKUP(B1667,'INCIDENT-05-03-2026'!E:E,'INCIDENT-05-03-2026'!F:F,"")</f>
        <v/>
      </c>
      <c r="AP1667" s="7" t="s">
        <v>5537</v>
      </c>
      <c r="AQ1667" s="6"/>
      <c r="AR1667" s="7"/>
      <c r="AS1667" s="3" t="str">
        <f>_xlfn.XLOOKUP(B1667,'[3]tt num | region | site id'!$C:$C,'[3]tt num | region | site id'!$Q:$Q,"")</f>
        <v/>
      </c>
      <c r="AT1667" s="24" t="str">
        <f>_xlfn.XLOOKUP(B1667,'[4]Cells Huawei 03052026 12h'!$B:$B,'[4]Cells Huawei 03052026 12h'!$T:$T,"")</f>
        <v/>
      </c>
      <c r="AU1667" s="24" t="str">
        <f>_xlfn.XLOOKUP(B1667,'[5]cells down 02052026 8h50'!$B:$B,'[5]cells down 02052026 8h50'!$R:$R,"")</f>
        <v/>
      </c>
      <c r="AV1667" s="24" t="str">
        <f>_xlfn.XLOOKUP(B1667,'[5]cells down 02052026 13h50'!$B:$B,'[5]cells down 02052026 13h50'!$R:$R,"")</f>
        <v/>
      </c>
      <c r="AW1667" s="24" t="str">
        <f>_xlfn.XLOOKUP(B1667,'[5]cells down 02052026 13h50'!$B:$B,'[5]cells down 02052026 13h50'!$R:$R,"")</f>
        <v/>
      </c>
      <c r="AX1667" s="24" t="str">
        <f>_xlfn.XLOOKUP(B1667,'[6]cell downs 03052026 8h40 '!$B:$B,'[6]cell downs 03052026 8h40 '!$R:$R,"")</f>
        <v/>
      </c>
      <c r="AY1667" s="24" t="str">
        <f>_xlfn.XLOOKUP(B1667,'[7]ALL SITES DOWN'!$D:$D,'[7]ALL SITES DOWN'!$J:$J,"")</f>
        <v/>
      </c>
      <c r="AZ1667" s="24" t="str">
        <f>_xlfn.XLOOKUP(B1667,'[8]ALL SITES DOWN'!$D:$D,'[8]ALL SITES DOWN'!$J:$J,"")</f>
        <v/>
      </c>
      <c r="BA1667" s="9" t="str">
        <f>_xlfn.XLOOKUP(B1667,[9]sheet1!$AC:$AC,[9]sheet1!$AF:$AF,"")</f>
        <v/>
      </c>
      <c r="BB1667" s="14" t="s">
        <v>5537</v>
      </c>
      <c r="BC1667" s="14" t="s">
        <v>5537</v>
      </c>
      <c r="BD1667" s="14" t="str">
        <f>_xlfn.XLOOKUP(B1667,'[10]cell downs 18042026 17h'!$B:$B,'[10]cell downs 18042026 17h'!$B:$B,"")</f>
        <v/>
      </c>
      <c r="BE1667" s="14" t="str">
        <f>_xlfn.XLOOKUP(B1667,'[11]Cells Huawei 19042026 15h'!$B:$B,'[11]Cells Huawei 19042026 15h'!$B:$B,"")</f>
        <v/>
      </c>
      <c r="BF1667" s="9" t="str">
        <f>_xlfn.XLOOKUP(B1667,'[12]cells down 19042026 9H40'!$B:$B,'[12]cells down 19042026 9H40'!$B:$B,"")</f>
        <v/>
      </c>
      <c r="BG1667" s="9" t="s">
        <v>3735</v>
      </c>
      <c r="BH1667" s="9" t="s">
        <v>5537</v>
      </c>
    </row>
    <row r="1668" spans="1:60" s="9" customFormat="1" x14ac:dyDescent="0.3">
      <c r="A1668" s="1" t="s">
        <v>2969</v>
      </c>
      <c r="B1668" s="8" t="s">
        <v>2970</v>
      </c>
      <c r="C1668" s="3" t="str">
        <f>_xlfn.XLOOKUP(B1668,'[1]daily break down'!$D:$D,'[1]daily break down'!$E:$E,"")</f>
        <v>EXTREME-NORD</v>
      </c>
      <c r="D1668" s="1" t="s">
        <v>21</v>
      </c>
      <c r="E1668" s="1" t="s">
        <v>710</v>
      </c>
      <c r="F1668" s="3" t="s">
        <v>23</v>
      </c>
      <c r="G1668" s="1" t="s">
        <v>2971</v>
      </c>
      <c r="H1668" s="40" t="str">
        <f>_xlfn.XLOOKUP(B1668,[2]CALCULATION!$B:$B,[2]CALCULATION!$H:$H,"")</f>
        <v>Huawei</v>
      </c>
      <c r="I1668" s="34">
        <v>0</v>
      </c>
      <c r="J1668" s="34">
        <v>0</v>
      </c>
      <c r="K1668" s="34">
        <v>0</v>
      </c>
      <c r="L1668" s="34">
        <v>0</v>
      </c>
      <c r="M1668" s="34">
        <v>0</v>
      </c>
      <c r="N1668" s="34">
        <v>0</v>
      </c>
      <c r="O1668" s="34">
        <v>0</v>
      </c>
      <c r="P1668" s="34">
        <v>0</v>
      </c>
      <c r="Q1668" s="34">
        <v>0</v>
      </c>
      <c r="R1668" s="34">
        <v>0</v>
      </c>
      <c r="S1668" s="35">
        <v>0</v>
      </c>
      <c r="T1668" s="35">
        <v>0</v>
      </c>
      <c r="U1668" s="35">
        <v>0</v>
      </c>
      <c r="V1668" s="35">
        <v>0</v>
      </c>
      <c r="W1668" s="35">
        <v>0</v>
      </c>
      <c r="X1668" s="35">
        <v>0</v>
      </c>
      <c r="Y1668" s="35">
        <v>0</v>
      </c>
      <c r="Z1668" s="35">
        <v>0</v>
      </c>
      <c r="AA1668" s="35">
        <v>0</v>
      </c>
      <c r="AB1668" s="35">
        <v>0</v>
      </c>
      <c r="AC1668" s="35">
        <v>0</v>
      </c>
      <c r="AD1668" s="35">
        <v>0</v>
      </c>
      <c r="AE1668" s="58" t="s">
        <v>5559</v>
      </c>
      <c r="AF1668" s="58"/>
      <c r="AG1668" s="57" t="str" cm="1">
        <f t="array" ref="AG1668">IFERROR(_xlfn.IFS(
AI1668="MPR ISSUE","PDH",
AI1668="BSS Hardware Issue","BSS",
AI1668="Sites strategiques, MLL, Pylone, etc.","ENVTECH",
AI1668="AKTIVCO DEFAUT GE &amp; POWER Cabinet","AKTIVCO",
AI1668="AKTIVCO Coupure ENEO &amp; Baisse de tension","AKTIVCO GRID ONLY",
AI1668="Coupure ENEO &amp; Baisse de tension","IHS GRID ONLY",
AI1668="Defaut GE &amp; POWER Cabinet","IHS",
AI1668="Sharing","Partners",
AI1668="Sites strategiques &amp; DataCenter","SST &amp; DC",
AI1668="Exclu","Exclu",
AI1668="SAT","SAT",
AI1668="SPARE-ISSUE","SPARE-ISSUE",
AI1668="Fiber CAmtel","TRANS_FO_CAMTEL",
AI1668="Fiber AOF","Fiber AOF",
AI1668="Projet OCM (HUAWEI)","TRAVAUX-HUAWEI",
AI1668="Projet OCM (NOKIA)","TRAVAUX-NOKIA",
AI1668="ACCESS-ISSUE","ACCESS-ISSUE",
AI1668="Projet OCM (ZTE, NOKIA, autres projets)","TRAVAUX OCM",
AI1668="No root CAuse","No root cause",
AI1668="ODU HS","PDH",
AI1668="IP &amp; VLAN","PDH",
AI1668="Warehouse HUAWEI","SPARE-ISSUE",
AI1668="SPARE-HS","SPARE-ISSUE",
AI1668="Power Telco","BSS",AI1668="no impacts","no impacts"
),"")</f>
        <v>Exclu</v>
      </c>
      <c r="AH1668" s="57" t="str" cm="1">
        <f t="array" ref="AH1668">IFERROR(_xlfn.IFS(
AI1668="MPR ISSUE","TX ISSUE",
AI1668="BSS Hardware Issue","RAN ISSUE",
AI1668="Sites strategiques, MLL, Pylone, etc.","ENVTECH",
AI1668="AKTIVCO DEFAUT GE &amp; POWER Cabinet","POWER ISSUE",
AI1668="AKTIVCO Coupure ENEO &amp; Baisse de tension","POWER ISSUE",
AI1668="Coupure ENEO &amp; Baisse de tension","POWER ISSUE",
AI1668="Defaut GE &amp; POWER Cabinet","POWER ISSUE",
AI1668="Sharing","POWER ISSUE",
AI1668="Sites strategiques &amp; DataCenter","POWER ISSUE",
AI1668="Exclu","Exclu",
AI1668="SAT","TX ISSUE",
AI1668="SPARE-ISSUE","SPARE-ISSUE",
AI1668="Fiber CAmtel","TX ISSUE",
AI1668="Fiber AOF","TX ISSUE",
AI1668="Projet OCM (HUAWEI)","TRAVAUX-HUAWEI",
AI1668="Projet OCM (NOKIA)","TRAVAUX -NOKIA",
AI1668="ACCESS-ISSUE","ACCESS-ISSUE",
AI1668="Projet OCM (ZTE, NOKIA, autres projets)","TRAVAUX OCM",
AI1668="No root CAuse","No root cause",
AI1668="ODU HS","TX ISSUE",
AI1668="IP &amp; VLAN","TX ISSUE",
AI1668="Warehouse HUAWEI","SPARE-ISSUE",
AI1668="SPARE-HS","SPARE-ISSUE",
AI1668="Power Telco","RAN ISSUE",AI1668="no impacts","no impacts"
),"")</f>
        <v>Exclu</v>
      </c>
      <c r="AI1668" s="85" t="s">
        <v>5559</v>
      </c>
      <c r="AJ1668" s="57" t="str" cm="1">
        <f t="array" ref="AJ1668">IFERROR(_xlfn.IFS(
AI1668="MPR ISSUE","ACTIVE",
AI1668="BSS Hardware Issue","ACTIVE",
AI1668="Sites strategiques, MLL, Pylone, etc.","PASSIVE",
AI1668="AKTIVCO DEFAUT GE &amp; POWER Cabinet","PASSIVE",
AI1668="AKTIVCO Coupure ENEO &amp; Baisse de tension","PASSIVE",
AI1668="Coupure ENEO &amp; Baisse de tension","PASSIVE",
AI1668="Defaut GE &amp; POWER Cabinet","PASSIVE",
AI1668="Sharing","PASSIVE",
AI1668="Sites strategiques &amp; DataCenter","PASSIVE",
AI1668="Exclu","Exclu",
AI1668="SAT","ACTIVE",
AI1668="SPARE-ISSUE","SPARE-ISSUE",
AI1668="Fiber CAmtel","ACTIVE",
AI1668="Fiber AOF","ACTIVE",
AI1668="Projet OCM (HUAWEI)","PLANNED WORKS",
AI1668="Projet OCM (NOKIA)","PLANNED WORKS",
AI1668="ACCESS-ISSUE","ACCESS-ISSUE",
AI1668="Projet OCM (ZTE, NOKIA, autres projets)","PLANNED WORKS",
AI1668="No root CAuse","No root cause",
AI1668="ODU HS","ACTIVE",
AI1668="IP &amp; VLAN","ACTIVE",
AI1668="Warehouse HUAWEI","SPARE-ISSUE",
AI1668="SPARE-HS","SPARE-ISSUE",
AI1668="Power Telco","ACTIVE", AI1668="no impacts","no impacts"
),"")</f>
        <v>Exclu</v>
      </c>
      <c r="AK1668" s="23" t="s">
        <v>5537</v>
      </c>
      <c r="AL1668" s="23" t="str">
        <f t="shared" si="44"/>
        <v>NRD_135</v>
      </c>
      <c r="AN1668" s="9" t="s">
        <v>5537</v>
      </c>
      <c r="AO1668" s="23" t="str">
        <f>_xlfn.XLOOKUP(B1668,'INCIDENT-05-03-2026'!E:E,'INCIDENT-05-03-2026'!F:F,"")</f>
        <v/>
      </c>
      <c r="AP1668" s="7" t="s">
        <v>5537</v>
      </c>
      <c r="AQ1668" s="6"/>
      <c r="AR1668" s="7"/>
      <c r="AS1668" s="3" t="str">
        <f>_xlfn.XLOOKUP(B1668,'[3]tt num | region | site id'!$C:$C,'[3]tt num | region | site id'!$Q:$Q,"")</f>
        <v/>
      </c>
      <c r="AT1668" s="24" t="str">
        <f>_xlfn.XLOOKUP(B1668,'[4]Cells Huawei 03052026 12h'!$B:$B,'[4]Cells Huawei 03052026 12h'!$T:$T,"")</f>
        <v/>
      </c>
      <c r="AU1668" s="24" t="str">
        <f>_xlfn.XLOOKUP(B1668,'[5]cells down 02052026 8h50'!$B:$B,'[5]cells down 02052026 8h50'!$R:$R,"")</f>
        <v/>
      </c>
      <c r="AV1668" s="24" t="str">
        <f>_xlfn.XLOOKUP(B1668,'[5]cells down 02052026 13h50'!$B:$B,'[5]cells down 02052026 13h50'!$R:$R,"")</f>
        <v/>
      </c>
      <c r="AW1668" s="24" t="str">
        <f>_xlfn.XLOOKUP(B1668,'[5]cells down 02052026 13h50'!$B:$B,'[5]cells down 02052026 13h50'!$R:$R,"")</f>
        <v/>
      </c>
      <c r="AX1668" s="24" t="str">
        <f>_xlfn.XLOOKUP(B1668,'[6]cell downs 03052026 8h40 '!$B:$B,'[6]cell downs 03052026 8h40 '!$R:$R,"")</f>
        <v/>
      </c>
      <c r="AY1668" s="24" t="str">
        <f>_xlfn.XLOOKUP(B1668,'[7]ALL SITES DOWN'!$D:$D,'[7]ALL SITES DOWN'!$J:$J,"")</f>
        <v/>
      </c>
      <c r="AZ1668" s="24" t="str">
        <f>_xlfn.XLOOKUP(B1668,'[8]ALL SITES DOWN'!$D:$D,'[8]ALL SITES DOWN'!$J:$J,"")</f>
        <v/>
      </c>
      <c r="BA1668" s="9" t="str">
        <f>_xlfn.XLOOKUP(B1668,[9]sheet1!$AC:$AC,[9]sheet1!$AF:$AF,"")</f>
        <v/>
      </c>
      <c r="BB1668" s="14" t="s">
        <v>5537</v>
      </c>
      <c r="BC1668" s="14" t="s">
        <v>5537</v>
      </c>
      <c r="BD1668" s="14" t="str">
        <f>_xlfn.XLOOKUP(B1668,'[10]cell downs 18042026 17h'!$B:$B,'[10]cell downs 18042026 17h'!$B:$B,"")</f>
        <v/>
      </c>
      <c r="BE1668" s="14" t="str">
        <f>_xlfn.XLOOKUP(B1668,'[11]Cells Huawei 19042026 15h'!$B:$B,'[11]Cells Huawei 19042026 15h'!$B:$B,"")</f>
        <v/>
      </c>
      <c r="BF1668" s="9" t="str">
        <f>_xlfn.XLOOKUP(B1668,'[12]cells down 19042026 9H40'!$B:$B,'[12]cells down 19042026 9H40'!$B:$B,"")</f>
        <v/>
      </c>
      <c r="BG1668" s="9" t="s">
        <v>5537</v>
      </c>
      <c r="BH1668" s="9" t="s">
        <v>5537</v>
      </c>
    </row>
    <row r="1669" spans="1:60" s="9" customFormat="1" x14ac:dyDescent="0.3">
      <c r="A1669" s="1" t="s">
        <v>3018</v>
      </c>
      <c r="B1669" s="8" t="s">
        <v>3019</v>
      </c>
      <c r="C1669" s="3" t="str">
        <f>_xlfn.XLOOKUP(B1669,'[1]daily break down'!$D:$D,'[1]daily break down'!$E:$E,"")</f>
        <v>NORD-OUEST</v>
      </c>
      <c r="D1669" s="1" t="s">
        <v>11</v>
      </c>
      <c r="E1669" s="1" t="s">
        <v>12</v>
      </c>
      <c r="F1669" s="3" t="s">
        <v>51</v>
      </c>
      <c r="G1669" s="1" t="s">
        <v>3020</v>
      </c>
      <c r="H1669" s="40" t="str">
        <f>_xlfn.XLOOKUP(B1669,[2]CALCULATION!$B:$B,[2]CALCULATION!$H:$H,"")</f>
        <v>Huawei</v>
      </c>
      <c r="I1669" s="34">
        <v>0</v>
      </c>
      <c r="J1669" s="34">
        <v>0</v>
      </c>
      <c r="K1669" s="34">
        <v>0</v>
      </c>
      <c r="L1669" s="34">
        <v>0</v>
      </c>
      <c r="M1669" s="34">
        <v>0</v>
      </c>
      <c r="N1669" s="34">
        <v>0</v>
      </c>
      <c r="O1669" s="34">
        <v>0</v>
      </c>
      <c r="P1669" s="34">
        <v>0</v>
      </c>
      <c r="Q1669" s="34">
        <v>0</v>
      </c>
      <c r="R1669" s="34">
        <v>0</v>
      </c>
      <c r="S1669" s="35">
        <v>0</v>
      </c>
      <c r="T1669" s="35">
        <v>0</v>
      </c>
      <c r="U1669" s="35">
        <v>0</v>
      </c>
      <c r="V1669" s="35">
        <v>0</v>
      </c>
      <c r="W1669" s="35">
        <v>0</v>
      </c>
      <c r="X1669" s="35">
        <v>0</v>
      </c>
      <c r="Y1669" s="35">
        <v>0</v>
      </c>
      <c r="Z1669" s="35">
        <v>0</v>
      </c>
      <c r="AA1669" s="35">
        <v>0</v>
      </c>
      <c r="AB1669" s="35">
        <v>0</v>
      </c>
      <c r="AC1669" s="35">
        <v>0</v>
      </c>
      <c r="AD1669" s="35">
        <v>0</v>
      </c>
      <c r="AE1669" s="58" t="s">
        <v>5603</v>
      </c>
      <c r="AF1669" s="58"/>
      <c r="AG1669" s="57" t="str" cm="1">
        <f t="array" ref="AG1669">IFERROR(_xlfn.IFS(
AI1669="MPR ISSUE","PDH",
AI1669="BSS Hardware Issue","BSS",
AI1669="Sites strategiques, MLL, Pylone, etc.","ENVTECH",
AI1669="AKTIVCO DEFAUT GE &amp; POWER Cabinet","AKTIVCO",
AI1669="AKTIVCO Coupure ENEO &amp; Baisse de tension","AKTIVCO GRID ONLY",
AI1669="Coupure ENEO &amp; Baisse de tension","IHS GRID ONLY",
AI1669="Defaut GE &amp; POWER Cabinet","IHS",
AI1669="Sharing","Partners",
AI1669="Sites strategiques &amp; DataCenter","SST &amp; DC",
AI1669="Exclu","Exclu",
AI1669="SAT","SAT",
AI1669="SPARE-ISSUE","SPARE-ISSUE",
AI1669="Fiber CAmtel","TRANS_FO_CAMTEL",
AI1669="Fiber AOF","Fiber AOF",
AI1669="Projet OCM (HUAWEI)","TRAVAUX-HUAWEI",
AI1669="Projet OCM (NOKIA)","TRAVAUX-NOKIA",
AI1669="ACCESS-ISSUE","ACCESS-ISSUE",
AI1669="Projet OCM (ZTE, NOKIA, autres projets)","TRAVAUX OCM",
AI1669="No root CAuse","No root cause",
AI1669="ODU HS","PDH",
AI1669="IP &amp; VLAN","PDH",
AI1669="Warehouse HUAWEI","SPARE-ISSUE",
AI1669="SPARE-HS","SPARE-ISSUE",
AI1669="Power Telco","BSS",AI1669="no impacts","no impacts"
),"")</f>
        <v>no impacts</v>
      </c>
      <c r="AH1669" s="57" t="str" cm="1">
        <f t="array" ref="AH1669">IFERROR(_xlfn.IFS(
AI1669="MPR ISSUE","TX ISSUE",
AI1669="BSS Hardware Issue","RAN ISSUE",
AI1669="Sites strategiques, MLL, Pylone, etc.","ENVTECH",
AI1669="AKTIVCO DEFAUT GE &amp; POWER Cabinet","POWER ISSUE",
AI1669="AKTIVCO Coupure ENEO &amp; Baisse de tension","POWER ISSUE",
AI1669="Coupure ENEO &amp; Baisse de tension","POWER ISSUE",
AI1669="Defaut GE &amp; POWER Cabinet","POWER ISSUE",
AI1669="Sharing","POWER ISSUE",
AI1669="Sites strategiques &amp; DataCenter","POWER ISSUE",
AI1669="Exclu","Exclu",
AI1669="SAT","TX ISSUE",
AI1669="SPARE-ISSUE","SPARE-ISSUE",
AI1669="Fiber CAmtel","TX ISSUE",
AI1669="Fiber AOF","TX ISSUE",
AI1669="Projet OCM (HUAWEI)","TRAVAUX-HUAWEI",
AI1669="Projet OCM (NOKIA)","TRAVAUX -NOKIA",
AI1669="ACCESS-ISSUE","ACCESS-ISSUE",
AI1669="Projet OCM (ZTE, NOKIA, autres projets)","TRAVAUX OCM",
AI1669="No root CAuse","No root cause",
AI1669="ODU HS","TX ISSUE",
AI1669="IP &amp; VLAN","TX ISSUE",
AI1669="Warehouse HUAWEI","SPARE-ISSUE",
AI1669="SPARE-HS","SPARE-ISSUE",
AI1669="Power Telco","RAN ISSUE",AI1669="no impacts","no impacts"
),"")</f>
        <v>no impacts</v>
      </c>
      <c r="AI1669" s="85" t="s">
        <v>5998</v>
      </c>
      <c r="AJ1669" s="57" t="str" cm="1">
        <f t="array" ref="AJ1669">IFERROR(_xlfn.IFS(
AI1669="MPR ISSUE","ACTIVE",
AI1669="BSS Hardware Issue","ACTIVE",
AI1669="Sites strategiques, MLL, Pylone, etc.","PASSIVE",
AI1669="AKTIVCO DEFAUT GE &amp; POWER Cabinet","PASSIVE",
AI1669="AKTIVCO Coupure ENEO &amp; Baisse de tension","PASSIVE",
AI1669="Coupure ENEO &amp; Baisse de tension","PASSIVE",
AI1669="Defaut GE &amp; POWER Cabinet","PASSIVE",
AI1669="Sharing","PASSIVE",
AI1669="Sites strategiques &amp; DataCenter","PASSIVE",
AI1669="Exclu","Exclu",
AI1669="SAT","ACTIVE",
AI1669="SPARE-ISSUE","SPARE-ISSUE",
AI1669="Fiber CAmtel","ACTIVE",
AI1669="Fiber AOF","ACTIVE",
AI1669="Projet OCM (HUAWEI)","PLANNED WORKS",
AI1669="Projet OCM (NOKIA)","PLANNED WORKS",
AI1669="ACCESS-ISSUE","ACCESS-ISSUE",
AI1669="Projet OCM (ZTE, NOKIA, autres projets)","PLANNED WORKS",
AI1669="No root CAuse","No root cause",
AI1669="ODU HS","ACTIVE",
AI1669="IP &amp; VLAN","ACTIVE",
AI1669="Warehouse HUAWEI","SPARE-ISSUE",
AI1669="SPARE-HS","SPARE-ISSUE",
AI1669="Power Telco","ACTIVE", AI1669="no impacts","no impacts"
),"")</f>
        <v>no impacts</v>
      </c>
      <c r="AK1669" s="23" t="s">
        <v>5537</v>
      </c>
      <c r="AL1669" s="23" t="str">
        <f t="shared" si="44"/>
        <v>NRO_038</v>
      </c>
      <c r="AN1669" s="9" t="s">
        <v>5537</v>
      </c>
      <c r="AO1669" s="23" t="str">
        <f>_xlfn.XLOOKUP(B1669,'INCIDENT-05-03-2026'!E:E,'INCIDENT-05-03-2026'!F:F,"")</f>
        <v/>
      </c>
      <c r="AP1669" s="7" t="s">
        <v>5537</v>
      </c>
      <c r="AQ1669" s="6"/>
      <c r="AR1669" s="7"/>
      <c r="AS1669" s="3" t="str">
        <f>_xlfn.XLOOKUP(B1669,'[3]tt num | region | site id'!$C:$C,'[3]tt num | region | site id'!$Q:$Q,"")</f>
        <v/>
      </c>
      <c r="AT1669" s="24" t="str">
        <f>_xlfn.XLOOKUP(B1669,'[4]Cells Huawei 03052026 12h'!$B:$B,'[4]Cells Huawei 03052026 12h'!$T:$T,"")</f>
        <v/>
      </c>
      <c r="AU1669" s="24" t="str">
        <f>_xlfn.XLOOKUP(B1669,'[5]cells down 02052026 8h50'!$B:$B,'[5]cells down 02052026 8h50'!$R:$R,"")</f>
        <v/>
      </c>
      <c r="AV1669" s="24" t="str">
        <f>_xlfn.XLOOKUP(B1669,'[5]cells down 02052026 13h50'!$B:$B,'[5]cells down 02052026 13h50'!$R:$R,"")</f>
        <v/>
      </c>
      <c r="AW1669" s="24" t="str">
        <f>_xlfn.XLOOKUP(B1669,'[5]cells down 02052026 13h50'!$B:$B,'[5]cells down 02052026 13h50'!$R:$R,"")</f>
        <v/>
      </c>
      <c r="AX1669" s="24" t="str">
        <f>_xlfn.XLOOKUP(B1669,'[6]cell downs 03052026 8h40 '!$B:$B,'[6]cell downs 03052026 8h40 '!$R:$R,"")</f>
        <v/>
      </c>
      <c r="AY1669" s="24" t="str">
        <f>_xlfn.XLOOKUP(B1669,'[7]ALL SITES DOWN'!$D:$D,'[7]ALL SITES DOWN'!$J:$J,"")</f>
        <v/>
      </c>
      <c r="AZ1669" s="24" t="str">
        <f>_xlfn.XLOOKUP(B1669,'[8]ALL SITES DOWN'!$D:$D,'[8]ALL SITES DOWN'!$J:$J,"")</f>
        <v/>
      </c>
      <c r="BA1669" s="9" t="str">
        <f>_xlfn.XLOOKUP(B1669,[9]sheet1!$AC:$AC,[9]sheet1!$AF:$AF,"")</f>
        <v/>
      </c>
      <c r="BB1669" s="14" t="s">
        <v>5537</v>
      </c>
      <c r="BC1669" s="14" t="s">
        <v>5537</v>
      </c>
      <c r="BD1669" s="14" t="str">
        <f>_xlfn.XLOOKUP(B1669,'[10]cell downs 18042026 17h'!$B:$B,'[10]cell downs 18042026 17h'!$B:$B,"")</f>
        <v/>
      </c>
      <c r="BE1669" s="14" t="str">
        <f>_xlfn.XLOOKUP(B1669,'[11]Cells Huawei 19042026 15h'!$B:$B,'[11]Cells Huawei 19042026 15h'!$B:$B,"")</f>
        <v/>
      </c>
      <c r="BF1669" s="9" t="str">
        <f>_xlfn.XLOOKUP(B1669,'[12]cells down 19042026 9H40'!$B:$B,'[12]cells down 19042026 9H40'!$B:$B,"")</f>
        <v/>
      </c>
      <c r="BG1669" s="9" t="s">
        <v>3019</v>
      </c>
      <c r="BH1669" s="9" t="s">
        <v>12</v>
      </c>
    </row>
    <row r="1670" spans="1:60" s="9" customFormat="1" x14ac:dyDescent="0.3">
      <c r="A1670" s="1" t="s">
        <v>699</v>
      </c>
      <c r="B1670" s="8" t="s">
        <v>700</v>
      </c>
      <c r="C1670" s="3" t="str">
        <f>_xlfn.XLOOKUP(B1670,'[1]daily break down'!$D:$D,'[1]daily break down'!$E:$E,"")</f>
        <v>Bafoussam</v>
      </c>
      <c r="D1670" s="1" t="s">
        <v>21</v>
      </c>
      <c r="E1670" s="1" t="s">
        <v>36</v>
      </c>
      <c r="F1670" s="3" t="s">
        <v>102</v>
      </c>
      <c r="G1670" s="1" t="s">
        <v>299</v>
      </c>
      <c r="H1670" s="40" t="str">
        <f>_xlfn.XLOOKUP(B1670,[2]CALCULATION!$B:$B,[2]CALCULATION!$H:$H,"")</f>
        <v>Huawei</v>
      </c>
      <c r="I1670" s="34">
        <v>0</v>
      </c>
      <c r="J1670" s="34">
        <v>0</v>
      </c>
      <c r="K1670" s="34">
        <v>0</v>
      </c>
      <c r="L1670" s="34">
        <v>0</v>
      </c>
      <c r="M1670" s="34">
        <v>0</v>
      </c>
      <c r="N1670" s="34">
        <v>0</v>
      </c>
      <c r="O1670" s="34">
        <v>0</v>
      </c>
      <c r="P1670" s="34">
        <v>0</v>
      </c>
      <c r="Q1670" s="34">
        <v>0</v>
      </c>
      <c r="R1670" s="34">
        <v>0</v>
      </c>
      <c r="S1670" s="35">
        <v>2.675261747609386E-4</v>
      </c>
      <c r="T1670" s="35">
        <v>0</v>
      </c>
      <c r="U1670" s="35">
        <v>0</v>
      </c>
      <c r="V1670" s="35">
        <v>0</v>
      </c>
      <c r="W1670" s="35">
        <v>0</v>
      </c>
      <c r="X1670" s="35">
        <v>0</v>
      </c>
      <c r="Y1670" s="35">
        <v>0</v>
      </c>
      <c r="Z1670" s="35">
        <v>0</v>
      </c>
      <c r="AA1670" s="35">
        <v>0</v>
      </c>
      <c r="AB1670" s="35">
        <v>0</v>
      </c>
      <c r="AC1670" s="35">
        <v>0</v>
      </c>
      <c r="AD1670" s="35">
        <v>0</v>
      </c>
      <c r="AE1670" s="58" t="s">
        <v>5560</v>
      </c>
      <c r="AF1670" s="58"/>
      <c r="AG1670" s="57" t="str" cm="1">
        <f t="array" ref="AG1670">IFERROR(_xlfn.IFS(
AI1670="MPR ISSUE","PDH",
AI1670="BSS Hardware Issue","BSS",
AI1670="Sites strategiques, MLL, Pylone, etc.","ENVTECH",
AI1670="AKTIVCO DEFAUT GE &amp; POWER Cabinet","AKTIVCO",
AI1670="AKTIVCO Coupure ENEO &amp; Baisse de tension","AKTIVCO GRID ONLY",
AI1670="Coupure ENEO &amp; Baisse de tension","IHS GRID ONLY",
AI1670="Defaut GE &amp; POWER Cabinet","IHS",
AI1670="Sharing","Partners",
AI1670="Sites strategiques &amp; DataCenter","SST &amp; DC",
AI1670="Exclu","Exclu",
AI1670="SAT","SAT",
AI1670="SPARE-ISSUE","SPARE-ISSUE",
AI1670="Fiber CAmtel","TRANS_FO_CAMTEL",
AI1670="Fiber AOF","Fiber AOF",
AI1670="Projet OCM (HUAWEI)","TRAVAUX-HUAWEI",
AI1670="Projet OCM (NOKIA)","TRAVAUX-NOKIA",
AI1670="ACCESS-ISSUE","ACCESS-ISSUE",
AI1670="Projet OCM (ZTE, NOKIA, autres projets)","TRAVAUX OCM",
AI1670="No root CAuse","No root cause",
AI1670="ODU HS","PDH",
AI1670="IP &amp; VLAN","PDH",
AI1670="Warehouse HUAWEI","SPARE-ISSUE",
AI1670="SPARE-HS","SPARE-ISSUE",
AI1670="Power Telco","BSS",AI1670="no impacts","no impacts"
),"")</f>
        <v>no impacts</v>
      </c>
      <c r="AH1670" s="57" t="str" cm="1">
        <f t="array" ref="AH1670">IFERROR(_xlfn.IFS(
AI1670="MPR ISSUE","TX ISSUE",
AI1670="BSS Hardware Issue","RAN ISSUE",
AI1670="Sites strategiques, MLL, Pylone, etc.","ENVTECH",
AI1670="AKTIVCO DEFAUT GE &amp; POWER Cabinet","POWER ISSUE",
AI1670="AKTIVCO Coupure ENEO &amp; Baisse de tension","POWER ISSUE",
AI1670="Coupure ENEO &amp; Baisse de tension","POWER ISSUE",
AI1670="Defaut GE &amp; POWER Cabinet","POWER ISSUE",
AI1670="Sharing","POWER ISSUE",
AI1670="Sites strategiques &amp; DataCenter","POWER ISSUE",
AI1670="Exclu","Exclu",
AI1670="SAT","TX ISSUE",
AI1670="SPARE-ISSUE","SPARE-ISSUE",
AI1670="Fiber CAmtel","TX ISSUE",
AI1670="Fiber AOF","TX ISSUE",
AI1670="Projet OCM (HUAWEI)","TRAVAUX-HUAWEI",
AI1670="Projet OCM (NOKIA)","TRAVAUX -NOKIA",
AI1670="ACCESS-ISSUE","ACCESS-ISSUE",
AI1670="Projet OCM (ZTE, NOKIA, autres projets)","TRAVAUX OCM",
AI1670="No root CAuse","No root cause",
AI1670="ODU HS","TX ISSUE",
AI1670="IP &amp; VLAN","TX ISSUE",
AI1670="Warehouse HUAWEI","SPARE-ISSUE",
AI1670="SPARE-HS","SPARE-ISSUE",
AI1670="Power Telco","RAN ISSUE",AI1670="no impacts","no impacts"
),"")</f>
        <v>no impacts</v>
      </c>
      <c r="AI1670" s="85" t="s">
        <v>5998</v>
      </c>
      <c r="AJ1670" s="57" t="str" cm="1">
        <f t="array" ref="AJ1670">IFERROR(_xlfn.IFS(
AI1670="MPR ISSUE","ACTIVE",
AI1670="BSS Hardware Issue","ACTIVE",
AI1670="Sites strategiques, MLL, Pylone, etc.","PASSIVE",
AI1670="AKTIVCO DEFAUT GE &amp; POWER Cabinet","PASSIVE",
AI1670="AKTIVCO Coupure ENEO &amp; Baisse de tension","PASSIVE",
AI1670="Coupure ENEO &amp; Baisse de tension","PASSIVE",
AI1670="Defaut GE &amp; POWER Cabinet","PASSIVE",
AI1670="Sharing","PASSIVE",
AI1670="Sites strategiques &amp; DataCenter","PASSIVE",
AI1670="Exclu","Exclu",
AI1670="SAT","ACTIVE",
AI1670="SPARE-ISSUE","SPARE-ISSUE",
AI1670="Fiber CAmtel","ACTIVE",
AI1670="Fiber AOF","ACTIVE",
AI1670="Projet OCM (HUAWEI)","PLANNED WORKS",
AI1670="Projet OCM (NOKIA)","PLANNED WORKS",
AI1670="ACCESS-ISSUE","ACCESS-ISSUE",
AI1670="Projet OCM (ZTE, NOKIA, autres projets)","PLANNED WORKS",
AI1670="No root CAuse","No root cause",
AI1670="ODU HS","ACTIVE",
AI1670="IP &amp; VLAN","ACTIVE",
AI1670="Warehouse HUAWEI","SPARE-ISSUE",
AI1670="SPARE-HS","SPARE-ISSUE",
AI1670="Power Telco","ACTIVE", AI1670="no impacts","no impacts"
),"")</f>
        <v>no impacts</v>
      </c>
      <c r="AK1670" s="23" t="s">
        <v>5537</v>
      </c>
      <c r="AL1670" s="23" t="str">
        <f t="shared" si="44"/>
        <v>OST_232</v>
      </c>
      <c r="AN1670" s="9" t="s">
        <v>5537</v>
      </c>
      <c r="AO1670" s="23" t="str">
        <f>_xlfn.XLOOKUP(B1670,'INCIDENT-05-03-2026'!E:E,'INCIDENT-05-03-2026'!F:F,"")</f>
        <v/>
      </c>
      <c r="AP1670" s="7" t="s">
        <v>5537</v>
      </c>
      <c r="AQ1670" s="6"/>
      <c r="AR1670" s="7"/>
      <c r="AS1670" s="3" t="str">
        <f>_xlfn.XLOOKUP(B1670,'[3]tt num | region | site id'!$C:$C,'[3]tt num | region | site id'!$Q:$Q,"")</f>
        <v/>
      </c>
      <c r="AT1670" s="24" t="str">
        <f>_xlfn.XLOOKUP(B1670,'[4]Cells Huawei 03052026 12h'!$B:$B,'[4]Cells Huawei 03052026 12h'!$T:$T,"")</f>
        <v/>
      </c>
      <c r="AU1670" s="24" t="str">
        <f>_xlfn.XLOOKUP(B1670,'[5]cells down 02052026 8h50'!$B:$B,'[5]cells down 02052026 8h50'!$R:$R,"")</f>
        <v/>
      </c>
      <c r="AV1670" s="24" t="str">
        <f>_xlfn.XLOOKUP(B1670,'[5]cells down 02052026 13h50'!$B:$B,'[5]cells down 02052026 13h50'!$R:$R,"")</f>
        <v/>
      </c>
      <c r="AW1670" s="24" t="str">
        <f>_xlfn.XLOOKUP(B1670,'[5]cells down 02052026 13h50'!$B:$B,'[5]cells down 02052026 13h50'!$R:$R,"")</f>
        <v/>
      </c>
      <c r="AX1670" s="24" t="str">
        <f>_xlfn.XLOOKUP(B1670,'[6]cell downs 03052026 8h40 '!$B:$B,'[6]cell downs 03052026 8h40 '!$R:$R,"")</f>
        <v/>
      </c>
      <c r="AY1670" s="24" t="str">
        <f>_xlfn.XLOOKUP(B1670,'[7]ALL SITES DOWN'!$D:$D,'[7]ALL SITES DOWN'!$J:$J,"")</f>
        <v/>
      </c>
      <c r="AZ1670" s="24" t="str">
        <f>_xlfn.XLOOKUP(B1670,'[8]ALL SITES DOWN'!$D:$D,'[8]ALL SITES DOWN'!$J:$J,"")</f>
        <v/>
      </c>
      <c r="BA1670" s="9" t="str">
        <f>_xlfn.XLOOKUP(B1670,[9]sheet1!$AC:$AC,[9]sheet1!$AF:$AF,"")</f>
        <v/>
      </c>
      <c r="BB1670" s="14" t="s">
        <v>5537</v>
      </c>
      <c r="BC1670" s="14" t="s">
        <v>5537</v>
      </c>
      <c r="BD1670" s="14" t="str">
        <f>_xlfn.XLOOKUP(B1670,'[10]cell downs 18042026 17h'!$B:$B,'[10]cell downs 18042026 17h'!$B:$B,"")</f>
        <v/>
      </c>
      <c r="BE1670" s="14" t="str">
        <f>_xlfn.XLOOKUP(B1670,'[11]Cells Huawei 19042026 15h'!$B:$B,'[11]Cells Huawei 19042026 15h'!$B:$B,"")</f>
        <v/>
      </c>
      <c r="BF1670" s="9" t="str">
        <f>_xlfn.XLOOKUP(B1670,'[12]cells down 19042026 9H40'!$B:$B,'[12]cells down 19042026 9H40'!$B:$B,"")</f>
        <v/>
      </c>
      <c r="BG1670" s="9" t="s">
        <v>5537</v>
      </c>
      <c r="BH1670" s="9" t="s">
        <v>5537</v>
      </c>
    </row>
    <row r="1671" spans="1:60" s="9" customFormat="1" x14ac:dyDescent="0.3">
      <c r="A1671" s="1" t="s">
        <v>3791</v>
      </c>
      <c r="B1671" s="8" t="s">
        <v>3792</v>
      </c>
      <c r="C1671" s="3" t="str">
        <f>_xlfn.XLOOKUP(B1671,'[1]daily break down'!$D:$D,'[1]daily break down'!$E:$E,"")</f>
        <v>Maroua</v>
      </c>
      <c r="D1671" s="1" t="s">
        <v>11</v>
      </c>
      <c r="E1671" s="1" t="s">
        <v>12</v>
      </c>
      <c r="F1671" s="3" t="s">
        <v>55</v>
      </c>
      <c r="G1671" s="1" t="s">
        <v>84</v>
      </c>
      <c r="H1671" s="40" t="str">
        <f>_xlfn.XLOOKUP(B1671,[2]CALCULATION!$B:$B,[2]CALCULATION!$H:$H,"")</f>
        <v>Huawei</v>
      </c>
      <c r="I1671" s="34">
        <v>0</v>
      </c>
      <c r="J1671" s="34">
        <v>0</v>
      </c>
      <c r="K1671" s="34">
        <v>0</v>
      </c>
      <c r="L1671" s="34">
        <v>0</v>
      </c>
      <c r="M1671" s="34">
        <v>0</v>
      </c>
      <c r="N1671" s="34">
        <v>0</v>
      </c>
      <c r="O1671" s="34">
        <v>0</v>
      </c>
      <c r="P1671" s="34">
        <v>0</v>
      </c>
      <c r="Q1671" s="34">
        <v>0</v>
      </c>
      <c r="R1671" s="34">
        <v>0.36196291445154988</v>
      </c>
      <c r="S1671" s="35">
        <v>8.9175391586979543E-5</v>
      </c>
      <c r="T1671" s="35">
        <v>0</v>
      </c>
      <c r="U1671" s="35">
        <v>0</v>
      </c>
      <c r="V1671" s="35">
        <v>0</v>
      </c>
      <c r="W1671" s="35">
        <v>0</v>
      </c>
      <c r="X1671" s="35">
        <v>0</v>
      </c>
      <c r="Y1671" s="35">
        <v>0</v>
      </c>
      <c r="Z1671" s="35">
        <v>0</v>
      </c>
      <c r="AA1671" s="35">
        <v>0</v>
      </c>
      <c r="AB1671" s="35">
        <v>0</v>
      </c>
      <c r="AC1671" s="35">
        <v>0</v>
      </c>
      <c r="AD1671" s="35">
        <v>0</v>
      </c>
      <c r="AE1671" s="58" t="s">
        <v>5560</v>
      </c>
      <c r="AF1671" s="58"/>
      <c r="AG1671" s="57" t="str" cm="1">
        <f t="array" ref="AG1671">IFERROR(_xlfn.IFS(
AI1671="MPR ISSUE","PDH",
AI1671="BSS Hardware Issue","BSS",
AI1671="Sites strategiques, MLL, Pylone, etc.","ENVTECH",
AI1671="AKTIVCO DEFAUT GE &amp; POWER Cabinet","AKTIVCO",
AI1671="AKTIVCO Coupure ENEO &amp; Baisse de tension","AKTIVCO GRID ONLY",
AI1671="Coupure ENEO &amp; Baisse de tension","IHS GRID ONLY",
AI1671="Defaut GE &amp; POWER Cabinet","IHS",
AI1671="Sharing","Partners",
AI1671="Sites strategiques &amp; DataCenter","SST &amp; DC",
AI1671="Exclu","Exclu",
AI1671="SAT","SAT",
AI1671="SPARE-ISSUE","SPARE-ISSUE",
AI1671="Fiber CAmtel","TRANS_FO_CAMTEL",
AI1671="Fiber AOF","Fiber AOF",
AI1671="Projet OCM (HUAWEI)","TRAVAUX-HUAWEI",
AI1671="Projet OCM (NOKIA)","TRAVAUX-NOKIA",
AI1671="ACCESS-ISSUE","ACCESS-ISSUE",
AI1671="Projet OCM (ZTE, NOKIA, autres projets)","TRAVAUX OCM",
AI1671="No root CAuse","No root cause",
AI1671="ODU HS","PDH",
AI1671="IP &amp; VLAN","PDH",
AI1671="Warehouse HUAWEI","SPARE-ISSUE",
AI1671="SPARE-HS","SPARE-ISSUE",
AI1671="Power Telco","BSS",AI1671="no impacts","no impacts"
),"")</f>
        <v>no impacts</v>
      </c>
      <c r="AH1671" s="57" t="str" cm="1">
        <f t="array" ref="AH1671">IFERROR(_xlfn.IFS(
AI1671="MPR ISSUE","TX ISSUE",
AI1671="BSS Hardware Issue","RAN ISSUE",
AI1671="Sites strategiques, MLL, Pylone, etc.","ENVTECH",
AI1671="AKTIVCO DEFAUT GE &amp; POWER Cabinet","POWER ISSUE",
AI1671="AKTIVCO Coupure ENEO &amp; Baisse de tension","POWER ISSUE",
AI1671="Coupure ENEO &amp; Baisse de tension","POWER ISSUE",
AI1671="Defaut GE &amp; POWER Cabinet","POWER ISSUE",
AI1671="Sharing","POWER ISSUE",
AI1671="Sites strategiques &amp; DataCenter","POWER ISSUE",
AI1671="Exclu","Exclu",
AI1671="SAT","TX ISSUE",
AI1671="SPARE-ISSUE","SPARE-ISSUE",
AI1671="Fiber CAmtel","TX ISSUE",
AI1671="Fiber AOF","TX ISSUE",
AI1671="Projet OCM (HUAWEI)","TRAVAUX-HUAWEI",
AI1671="Projet OCM (NOKIA)","TRAVAUX -NOKIA",
AI1671="ACCESS-ISSUE","ACCESS-ISSUE",
AI1671="Projet OCM (ZTE, NOKIA, autres projets)","TRAVAUX OCM",
AI1671="No root CAuse","No root cause",
AI1671="ODU HS","TX ISSUE",
AI1671="IP &amp; VLAN","TX ISSUE",
AI1671="Warehouse HUAWEI","SPARE-ISSUE",
AI1671="SPARE-HS","SPARE-ISSUE",
AI1671="Power Telco","RAN ISSUE",AI1671="no impacts","no impacts"
),"")</f>
        <v>no impacts</v>
      </c>
      <c r="AI1671" s="85" t="s">
        <v>5998</v>
      </c>
      <c r="AJ1671" s="57" t="str" cm="1">
        <f t="array" ref="AJ1671">IFERROR(_xlfn.IFS(
AI1671="MPR ISSUE","ACTIVE",
AI1671="BSS Hardware Issue","ACTIVE",
AI1671="Sites strategiques, MLL, Pylone, etc.","PASSIVE",
AI1671="AKTIVCO DEFAUT GE &amp; POWER Cabinet","PASSIVE",
AI1671="AKTIVCO Coupure ENEO &amp; Baisse de tension","PASSIVE",
AI1671="Coupure ENEO &amp; Baisse de tension","PASSIVE",
AI1671="Defaut GE &amp; POWER Cabinet","PASSIVE",
AI1671="Sharing","PASSIVE",
AI1671="Sites strategiques &amp; DataCenter","PASSIVE",
AI1671="Exclu","Exclu",
AI1671="SAT","ACTIVE",
AI1671="SPARE-ISSUE","SPARE-ISSUE",
AI1671="Fiber CAmtel","ACTIVE",
AI1671="Fiber AOF","ACTIVE",
AI1671="Projet OCM (HUAWEI)","PLANNED WORKS",
AI1671="Projet OCM (NOKIA)","PLANNED WORKS",
AI1671="ACCESS-ISSUE","ACCESS-ISSUE",
AI1671="Projet OCM (ZTE, NOKIA, autres projets)","PLANNED WORKS",
AI1671="No root CAuse","No root cause",
AI1671="ODU HS","ACTIVE",
AI1671="IP &amp; VLAN","ACTIVE",
AI1671="Warehouse HUAWEI","SPARE-ISSUE",
AI1671="SPARE-HS","SPARE-ISSUE",
AI1671="Power Telco","ACTIVE", AI1671="no impacts","no impacts"
),"")</f>
        <v>no impacts</v>
      </c>
      <c r="AK1671" s="23" t="s">
        <v>5537</v>
      </c>
      <c r="AL1671" s="23" t="str">
        <f t="shared" si="44"/>
        <v>EXN_092</v>
      </c>
      <c r="AN1671" s="9" t="s">
        <v>5537</v>
      </c>
      <c r="AO1671" s="23" t="str">
        <f>_xlfn.XLOOKUP(B1671,'INCIDENT-05-03-2026'!E:E,'INCIDENT-05-03-2026'!F:F,"")</f>
        <v/>
      </c>
      <c r="AP1671" s="7" t="s">
        <v>5537</v>
      </c>
      <c r="AQ1671" s="6"/>
      <c r="AR1671" s="7"/>
      <c r="AS1671" s="3" t="str">
        <f>_xlfn.XLOOKUP(B1671,'[3]tt num | region | site id'!$C:$C,'[3]tt num | region | site id'!$Q:$Q,"")</f>
        <v/>
      </c>
      <c r="AT1671" s="24" t="str">
        <f>_xlfn.XLOOKUP(B1671,'[4]Cells Huawei 03052026 12h'!$B:$B,'[4]Cells Huawei 03052026 12h'!$T:$T,"")</f>
        <v/>
      </c>
      <c r="AU1671" s="24" t="str">
        <f>_xlfn.XLOOKUP(B1671,'[5]cells down 02052026 8h50'!$B:$B,'[5]cells down 02052026 8h50'!$R:$R,"")</f>
        <v/>
      </c>
      <c r="AV1671" s="24" t="str">
        <f>_xlfn.XLOOKUP(B1671,'[5]cells down 02052026 13h50'!$B:$B,'[5]cells down 02052026 13h50'!$R:$R,"")</f>
        <v/>
      </c>
      <c r="AW1671" s="24" t="str">
        <f>_xlfn.XLOOKUP(B1671,'[5]cells down 02052026 13h50'!$B:$B,'[5]cells down 02052026 13h50'!$R:$R,"")</f>
        <v/>
      </c>
      <c r="AX1671" s="24" t="str">
        <f>_xlfn.XLOOKUP(B1671,'[6]cell downs 03052026 8h40 '!$B:$B,'[6]cell downs 03052026 8h40 '!$R:$R,"")</f>
        <v/>
      </c>
      <c r="AY1671" s="24" t="str">
        <f>_xlfn.XLOOKUP(B1671,'[7]ALL SITES DOWN'!$D:$D,'[7]ALL SITES DOWN'!$J:$J,"")</f>
        <v/>
      </c>
      <c r="AZ1671" s="24" t="str">
        <f>_xlfn.XLOOKUP(B1671,'[8]ALL SITES DOWN'!$D:$D,'[8]ALL SITES DOWN'!$J:$J,"")</f>
        <v/>
      </c>
      <c r="BA1671" s="9" t="str">
        <f>_xlfn.XLOOKUP(B1671,[9]sheet1!$AC:$AC,[9]sheet1!$AF:$AF,"")</f>
        <v/>
      </c>
      <c r="BB1671" s="14" t="s">
        <v>5537</v>
      </c>
      <c r="BC1671" s="14" t="s">
        <v>5537</v>
      </c>
      <c r="BD1671" s="14" t="str">
        <f>_xlfn.XLOOKUP(B1671,'[10]cell downs 18042026 17h'!$B:$B,'[10]cell downs 18042026 17h'!$B:$B,"")</f>
        <v/>
      </c>
      <c r="BE1671" s="14" t="str">
        <f>_xlfn.XLOOKUP(B1671,'[11]Cells Huawei 19042026 15h'!$B:$B,'[11]Cells Huawei 19042026 15h'!$B:$B,"")</f>
        <v/>
      </c>
      <c r="BF1671" s="9" t="str">
        <f>_xlfn.XLOOKUP(B1671,'[12]cells down 19042026 9H40'!$B:$B,'[12]cells down 19042026 9H40'!$B:$B,"")</f>
        <v/>
      </c>
      <c r="BG1671" s="9" t="s">
        <v>3792</v>
      </c>
      <c r="BH1671" s="9" t="s">
        <v>5537</v>
      </c>
    </row>
    <row r="1672" spans="1:60" s="9" customFormat="1" x14ac:dyDescent="0.3">
      <c r="A1672" s="1" t="s">
        <v>1664</v>
      </c>
      <c r="B1672" s="8" t="s">
        <v>1665</v>
      </c>
      <c r="C1672" s="3" t="str">
        <f>_xlfn.XLOOKUP(B1672,'[1]daily break down'!$D:$D,'[1]daily break down'!$E:$E,"")</f>
        <v>Douala</v>
      </c>
      <c r="D1672" s="1" t="s">
        <v>21</v>
      </c>
      <c r="E1672" s="1" t="s">
        <v>36</v>
      </c>
      <c r="F1672" s="3" t="s">
        <v>31</v>
      </c>
      <c r="G1672" s="1" t="s">
        <v>32</v>
      </c>
      <c r="H1672" s="42" t="str">
        <f>_xlfn.XLOOKUP(B1672,[2]CALCULATION!$B:$B,[2]CALCULATION!$H:$H,"")</f>
        <v>ZTE</v>
      </c>
      <c r="I1672" s="34">
        <v>0.46107244466131936</v>
      </c>
      <c r="J1672" s="34">
        <v>0</v>
      </c>
      <c r="K1672" s="34">
        <v>0</v>
      </c>
      <c r="L1672" s="34">
        <v>0</v>
      </c>
      <c r="M1672" s="34">
        <v>0</v>
      </c>
      <c r="N1672" s="34">
        <v>0</v>
      </c>
      <c r="O1672" s="34">
        <v>0</v>
      </c>
      <c r="P1672" s="34">
        <v>4.2905312855809798</v>
      </c>
      <c r="Q1672" s="34">
        <v>13.868556899607057</v>
      </c>
      <c r="R1672" s="34">
        <v>29.798884522861723</v>
      </c>
      <c r="S1672" s="35">
        <v>0</v>
      </c>
      <c r="T1672" s="35">
        <v>0</v>
      </c>
      <c r="U1672" s="35">
        <v>0</v>
      </c>
      <c r="V1672" s="35">
        <v>0</v>
      </c>
      <c r="W1672" s="35">
        <v>0</v>
      </c>
      <c r="X1672" s="35">
        <v>0</v>
      </c>
      <c r="Y1672" s="35">
        <v>0</v>
      </c>
      <c r="Z1672" s="35">
        <v>0</v>
      </c>
      <c r="AA1672" s="35">
        <v>0</v>
      </c>
      <c r="AB1672" s="35">
        <v>0</v>
      </c>
      <c r="AC1672" s="35">
        <v>0</v>
      </c>
      <c r="AD1672" s="35">
        <v>0</v>
      </c>
      <c r="AE1672" s="58" t="s">
        <v>5560</v>
      </c>
      <c r="AF1672" s="58"/>
      <c r="AG1672" s="57" t="str" cm="1">
        <f t="array" ref="AG1672">IFERROR(_xlfn.IFS(
AI1672="MPR ISSUE","PDH",
AI1672="BSS Hardware Issue","BSS",
AI1672="Sites strategiques, MLL, Pylone, etc.","ENVTECH",
AI1672="AKTIVCO DEFAUT GE &amp; POWER Cabinet","AKTIVCO",
AI1672="AKTIVCO Coupure ENEO &amp; Baisse de tension","AKTIVCO GRID ONLY",
AI1672="Coupure ENEO &amp; Baisse de tension","IHS GRID ONLY",
AI1672="Defaut GE &amp; POWER Cabinet","IHS",
AI1672="Sharing","Partners",
AI1672="Sites strategiques &amp; DataCenter","SST &amp; DC",
AI1672="Exclu","Exclu",
AI1672="SAT","SAT",
AI1672="SPARE-ISSUE","SPARE-ISSUE",
AI1672="Fiber CAmtel","TRANS_FO_CAMTEL",
AI1672="Fiber AOF","Fiber AOF",
AI1672="Projet OCM (HUAWEI)","TRAVAUX-HUAWEI",
AI1672="Projet OCM (NOKIA)","TRAVAUX-NOKIA",
AI1672="ACCESS-ISSUE","ACCESS-ISSUE",
AI1672="Projet OCM (ZTE, NOKIA, autres projets)","TRAVAUX OCM",
AI1672="No root CAuse","No root cause",
AI1672="ODU HS","PDH",
AI1672="IP &amp; VLAN","PDH",
AI1672="Warehouse HUAWEI","SPARE-ISSUE",
AI1672="SPARE-HS","SPARE-ISSUE",
AI1672="Power Telco","BSS",AI1672="no impacts","no impacts"
),"")</f>
        <v>no impacts</v>
      </c>
      <c r="AH1672" s="57" t="str" cm="1">
        <f t="array" ref="AH1672">IFERROR(_xlfn.IFS(
AI1672="MPR ISSUE","TX ISSUE",
AI1672="BSS Hardware Issue","RAN ISSUE",
AI1672="Sites strategiques, MLL, Pylone, etc.","ENVTECH",
AI1672="AKTIVCO DEFAUT GE &amp; POWER Cabinet","POWER ISSUE",
AI1672="AKTIVCO Coupure ENEO &amp; Baisse de tension","POWER ISSUE",
AI1672="Coupure ENEO &amp; Baisse de tension","POWER ISSUE",
AI1672="Defaut GE &amp; POWER Cabinet","POWER ISSUE",
AI1672="Sharing","POWER ISSUE",
AI1672="Sites strategiques &amp; DataCenter","POWER ISSUE",
AI1672="Exclu","Exclu",
AI1672="SAT","TX ISSUE",
AI1672="SPARE-ISSUE","SPARE-ISSUE",
AI1672="Fiber CAmtel","TX ISSUE",
AI1672="Fiber AOF","TX ISSUE",
AI1672="Projet OCM (HUAWEI)","TRAVAUX-HUAWEI",
AI1672="Projet OCM (NOKIA)","TRAVAUX -NOKIA",
AI1672="ACCESS-ISSUE","ACCESS-ISSUE",
AI1672="Projet OCM (ZTE, NOKIA, autres projets)","TRAVAUX OCM",
AI1672="No root CAuse","No root cause",
AI1672="ODU HS","TX ISSUE",
AI1672="IP &amp; VLAN","TX ISSUE",
AI1672="Warehouse HUAWEI","SPARE-ISSUE",
AI1672="SPARE-HS","SPARE-ISSUE",
AI1672="Power Telco","RAN ISSUE",AI1672="no impacts","no impacts"
),"")</f>
        <v>no impacts</v>
      </c>
      <c r="AI1672" s="85" t="s">
        <v>5998</v>
      </c>
      <c r="AJ1672" s="57" t="str" cm="1">
        <f t="array" ref="AJ1672">IFERROR(_xlfn.IFS(
AI1672="MPR ISSUE","ACTIVE",
AI1672="BSS Hardware Issue","ACTIVE",
AI1672="Sites strategiques, MLL, Pylone, etc.","PASSIVE",
AI1672="AKTIVCO DEFAUT GE &amp; POWER Cabinet","PASSIVE",
AI1672="AKTIVCO Coupure ENEO &amp; Baisse de tension","PASSIVE",
AI1672="Coupure ENEO &amp; Baisse de tension","PASSIVE",
AI1672="Defaut GE &amp; POWER Cabinet","PASSIVE",
AI1672="Sharing","PASSIVE",
AI1672="Sites strategiques &amp; DataCenter","PASSIVE",
AI1672="Exclu","Exclu",
AI1672="SAT","ACTIVE",
AI1672="SPARE-ISSUE","SPARE-ISSUE",
AI1672="Fiber CAmtel","ACTIVE",
AI1672="Fiber AOF","ACTIVE",
AI1672="Projet OCM (HUAWEI)","PLANNED WORKS",
AI1672="Projet OCM (NOKIA)","PLANNED WORKS",
AI1672="ACCESS-ISSUE","ACCESS-ISSUE",
AI1672="Projet OCM (ZTE, NOKIA, autres projets)","PLANNED WORKS",
AI1672="No root CAuse","No root cause",
AI1672="ODU HS","ACTIVE",
AI1672="IP &amp; VLAN","ACTIVE",
AI1672="Warehouse HUAWEI","SPARE-ISSUE",
AI1672="SPARE-HS","SPARE-ISSUE",
AI1672="Power Telco","ACTIVE", AI1672="no impacts","no impacts"
),"")</f>
        <v>no impacts</v>
      </c>
      <c r="AK1672" s="23" t="s">
        <v>5537</v>
      </c>
      <c r="AL1672" s="23" t="str">
        <f t="shared" si="44"/>
        <v>LIT_582</v>
      </c>
      <c r="AN1672" s="9" t="s">
        <v>5537</v>
      </c>
      <c r="AO1672" s="23" t="str">
        <f>_xlfn.XLOOKUP(B1672,'INCIDENT-05-03-2026'!E:E,'INCIDENT-05-03-2026'!F:F,"")</f>
        <v/>
      </c>
      <c r="AP1672" s="7" t="s">
        <v>5537</v>
      </c>
      <c r="AQ1672" s="6"/>
      <c r="AR1672" s="7"/>
      <c r="AS1672" s="3" t="str">
        <f>_xlfn.XLOOKUP(B1672,'[3]tt num | region | site id'!$C:$C,'[3]tt num | region | site id'!$Q:$Q,"")</f>
        <v/>
      </c>
      <c r="AT1672" s="24" t="str">
        <f>_xlfn.XLOOKUP(B1672,'[4]Cells Huawei 03052026 12h'!$B:$B,'[4]Cells Huawei 03052026 12h'!$T:$T,"")</f>
        <v/>
      </c>
      <c r="AU1672" s="24" t="str">
        <f>_xlfn.XLOOKUP(B1672,'[5]cells down 02052026 8h50'!$B:$B,'[5]cells down 02052026 8h50'!$R:$R,"")</f>
        <v/>
      </c>
      <c r="AV1672" s="24" t="str">
        <f>_xlfn.XLOOKUP(B1672,'[5]cells down 02052026 13h50'!$B:$B,'[5]cells down 02052026 13h50'!$R:$R,"")</f>
        <v/>
      </c>
      <c r="AW1672" s="24" t="str">
        <f>_xlfn.XLOOKUP(B1672,'[5]cells down 02052026 13h50'!$B:$B,'[5]cells down 02052026 13h50'!$R:$R,"")</f>
        <v/>
      </c>
      <c r="AX1672" s="24" t="str">
        <f>_xlfn.XLOOKUP(B1672,'[6]cell downs 03052026 8h40 '!$B:$B,'[6]cell downs 03052026 8h40 '!$R:$R,"")</f>
        <v/>
      </c>
      <c r="AY1672" s="24" t="str">
        <f>_xlfn.XLOOKUP(B1672,'[7]ALL SITES DOWN'!$D:$D,'[7]ALL SITES DOWN'!$J:$J,"")</f>
        <v/>
      </c>
      <c r="AZ1672" s="24" t="str">
        <f>_xlfn.XLOOKUP(B1672,'[8]ALL SITES DOWN'!$D:$D,'[8]ALL SITES DOWN'!$J:$J,"")</f>
        <v/>
      </c>
      <c r="BA1672" s="9" t="str">
        <f>_xlfn.XLOOKUP(B1672,[9]sheet1!$AC:$AC,[9]sheet1!$AF:$AF,"")</f>
        <v/>
      </c>
      <c r="BB1672" s="14" t="s">
        <v>5537</v>
      </c>
      <c r="BC1672" s="14" t="s">
        <v>5537</v>
      </c>
      <c r="BD1672" s="14" t="str">
        <f>_xlfn.XLOOKUP(B1672,'[10]cell downs 18042026 17h'!$B:$B,'[10]cell downs 18042026 17h'!$B:$B,"")</f>
        <v/>
      </c>
      <c r="BE1672" s="14" t="str">
        <f>_xlfn.XLOOKUP(B1672,'[11]Cells Huawei 19042026 15h'!$B:$B,'[11]Cells Huawei 19042026 15h'!$B:$B,"")</f>
        <v/>
      </c>
      <c r="BF1672" s="9" t="str">
        <f>_xlfn.XLOOKUP(B1672,'[12]cells down 19042026 9H40'!$B:$B,'[12]cells down 19042026 9H40'!$B:$B,"")</f>
        <v/>
      </c>
      <c r="BG1672" s="9" t="s">
        <v>5537</v>
      </c>
      <c r="BH1672" s="9" t="s">
        <v>318</v>
      </c>
    </row>
    <row r="1673" spans="1:60" s="9" customFormat="1" x14ac:dyDescent="0.3">
      <c r="A1673" s="1" t="s">
        <v>1640</v>
      </c>
      <c r="B1673" s="66" t="s">
        <v>1641</v>
      </c>
      <c r="C1673" s="3" t="str">
        <f>_xlfn.XLOOKUP(B1673,'[1]daily break down'!$D:$D,'[1]daily break down'!$E:$E,"")</f>
        <v>Douala</v>
      </c>
      <c r="D1673" s="1" t="s">
        <v>21</v>
      </c>
      <c r="E1673" s="1" t="s">
        <v>36</v>
      </c>
      <c r="F1673" s="3" t="s">
        <v>31</v>
      </c>
      <c r="G1673" s="1" t="s">
        <v>32</v>
      </c>
      <c r="H1673" s="42" t="str">
        <f>_xlfn.XLOOKUP(B1673,[2]CALCULATION!$B:$B,[2]CALCULATION!$H:$H,"")</f>
        <v>ZTE</v>
      </c>
      <c r="I1673" s="34">
        <v>1.7690079130675482</v>
      </c>
      <c r="J1673" s="34">
        <v>0</v>
      </c>
      <c r="K1673" s="34">
        <v>0</v>
      </c>
      <c r="L1673" s="34">
        <v>0</v>
      </c>
      <c r="M1673" s="34">
        <v>0</v>
      </c>
      <c r="N1673" s="34">
        <v>0</v>
      </c>
      <c r="O1673" s="34">
        <v>0</v>
      </c>
      <c r="P1673" s="34">
        <v>4.2900497384664105</v>
      </c>
      <c r="Q1673" s="34">
        <v>56.485333858398036</v>
      </c>
      <c r="R1673" s="34">
        <v>29.798224624963972</v>
      </c>
      <c r="S1673" s="35">
        <v>0</v>
      </c>
      <c r="T1673" s="35">
        <v>0</v>
      </c>
      <c r="U1673" s="35">
        <v>0</v>
      </c>
      <c r="V1673" s="35">
        <v>0</v>
      </c>
      <c r="W1673" s="35">
        <v>0</v>
      </c>
      <c r="X1673" s="35">
        <v>0</v>
      </c>
      <c r="Y1673" s="35">
        <v>0</v>
      </c>
      <c r="Z1673" s="35">
        <v>0</v>
      </c>
      <c r="AA1673" s="35">
        <v>0</v>
      </c>
      <c r="AB1673" s="35">
        <v>0</v>
      </c>
      <c r="AC1673" s="35">
        <v>0</v>
      </c>
      <c r="AD1673" s="35">
        <v>0</v>
      </c>
      <c r="AE1673" s="58" t="s">
        <v>5560</v>
      </c>
      <c r="AF1673" s="58"/>
      <c r="AG1673" s="57" t="str" cm="1">
        <f t="array" ref="AG1673">IFERROR(_xlfn.IFS(
AI1673="MPR ISSUE","PDH",
AI1673="BSS Hardware Issue","BSS",
AI1673="Sites strategiques, MLL, Pylone, etc.","ENVTECH",
AI1673="AKTIVCO DEFAUT GE &amp; POWER Cabinet","AKTIVCO",
AI1673="AKTIVCO Coupure ENEO &amp; Baisse de tension","AKTIVCO GRID ONLY",
AI1673="Coupure ENEO &amp; Baisse de tension","IHS GRID ONLY",
AI1673="Defaut GE &amp; POWER Cabinet","IHS",
AI1673="Sharing","Partners",
AI1673="Sites strategiques &amp; DataCenter","SST &amp; DC",
AI1673="Exclu","Exclu",
AI1673="SAT","SAT",
AI1673="SPARE-ISSUE","SPARE-ISSUE",
AI1673="Fiber CAmtel","TRANS_FO_CAMTEL",
AI1673="Fiber AOF","Fiber AOF",
AI1673="Projet OCM (HUAWEI)","TRAVAUX-HUAWEI",
AI1673="Projet OCM (NOKIA)","TRAVAUX-NOKIA",
AI1673="ACCESS-ISSUE","ACCESS-ISSUE",
AI1673="Projet OCM (ZTE, NOKIA, autres projets)","TRAVAUX OCM",
AI1673="No root CAuse","No root cause",
AI1673="ODU HS","PDH",
AI1673="IP &amp; VLAN","PDH",
AI1673="Warehouse HUAWEI","SPARE-ISSUE",
AI1673="SPARE-HS","SPARE-ISSUE",
AI1673="Power Telco","BSS",AI1673="no impacts","no impacts"
),"")</f>
        <v>no impacts</v>
      </c>
      <c r="AH1673" s="57" t="str" cm="1">
        <f t="array" ref="AH1673">IFERROR(_xlfn.IFS(
AI1673="MPR ISSUE","TX ISSUE",
AI1673="BSS Hardware Issue","RAN ISSUE",
AI1673="Sites strategiques, MLL, Pylone, etc.","ENVTECH",
AI1673="AKTIVCO DEFAUT GE &amp; POWER Cabinet","POWER ISSUE",
AI1673="AKTIVCO Coupure ENEO &amp; Baisse de tension","POWER ISSUE",
AI1673="Coupure ENEO &amp; Baisse de tension","POWER ISSUE",
AI1673="Defaut GE &amp; POWER Cabinet","POWER ISSUE",
AI1673="Sharing","POWER ISSUE",
AI1673="Sites strategiques &amp; DataCenter","POWER ISSUE",
AI1673="Exclu","Exclu",
AI1673="SAT","TX ISSUE",
AI1673="SPARE-ISSUE","SPARE-ISSUE",
AI1673="Fiber CAmtel","TX ISSUE",
AI1673="Fiber AOF","TX ISSUE",
AI1673="Projet OCM (HUAWEI)","TRAVAUX-HUAWEI",
AI1673="Projet OCM (NOKIA)","TRAVAUX -NOKIA",
AI1673="ACCESS-ISSUE","ACCESS-ISSUE",
AI1673="Projet OCM (ZTE, NOKIA, autres projets)","TRAVAUX OCM",
AI1673="No root CAuse","No root cause",
AI1673="ODU HS","TX ISSUE",
AI1673="IP &amp; VLAN","TX ISSUE",
AI1673="Warehouse HUAWEI","SPARE-ISSUE",
AI1673="SPARE-HS","SPARE-ISSUE",
AI1673="Power Telco","RAN ISSUE",AI1673="no impacts","no impacts"
),"")</f>
        <v>no impacts</v>
      </c>
      <c r="AI1673" s="85" t="s">
        <v>5998</v>
      </c>
      <c r="AJ1673" s="57" t="str" cm="1">
        <f t="array" ref="AJ1673">IFERROR(_xlfn.IFS(
AI1673="MPR ISSUE","ACTIVE",
AI1673="BSS Hardware Issue","ACTIVE",
AI1673="Sites strategiques, MLL, Pylone, etc.","PASSIVE",
AI1673="AKTIVCO DEFAUT GE &amp; POWER Cabinet","PASSIVE",
AI1673="AKTIVCO Coupure ENEO &amp; Baisse de tension","PASSIVE",
AI1673="Coupure ENEO &amp; Baisse de tension","PASSIVE",
AI1673="Defaut GE &amp; POWER Cabinet","PASSIVE",
AI1673="Sharing","PASSIVE",
AI1673="Sites strategiques &amp; DataCenter","PASSIVE",
AI1673="Exclu","Exclu",
AI1673="SAT","ACTIVE",
AI1673="SPARE-ISSUE","SPARE-ISSUE",
AI1673="Fiber CAmtel","ACTIVE",
AI1673="Fiber AOF","ACTIVE",
AI1673="Projet OCM (HUAWEI)","PLANNED WORKS",
AI1673="Projet OCM (NOKIA)","PLANNED WORKS",
AI1673="ACCESS-ISSUE","ACCESS-ISSUE",
AI1673="Projet OCM (ZTE, NOKIA, autres projets)","PLANNED WORKS",
AI1673="No root CAuse","No root cause",
AI1673="ODU HS","ACTIVE",
AI1673="IP &amp; VLAN","ACTIVE",
AI1673="Warehouse HUAWEI","SPARE-ISSUE",
AI1673="SPARE-HS","SPARE-ISSUE",
AI1673="Power Telco","ACTIVE", AI1673="no impacts","no impacts"
),"")</f>
        <v>no impacts</v>
      </c>
      <c r="AK1673" s="23" t="s">
        <v>5537</v>
      </c>
      <c r="AL1673" s="23" t="str">
        <f t="shared" si="44"/>
        <v>LIT_774</v>
      </c>
      <c r="AN1673" s="9" t="s">
        <v>5537</v>
      </c>
      <c r="AO1673" s="23" t="str">
        <f>_xlfn.XLOOKUP(B1673,'INCIDENT-05-03-2026'!E:E,'INCIDENT-05-03-2026'!F:F,"")</f>
        <v/>
      </c>
      <c r="AP1673" s="7" t="s">
        <v>5537</v>
      </c>
      <c r="AQ1673" s="6"/>
      <c r="AR1673" s="7"/>
      <c r="AS1673" s="3" t="str">
        <f>_xlfn.XLOOKUP(B1673,'[3]tt num | region | site id'!$C:$C,'[3]tt num | region | site id'!$Q:$Q,"")</f>
        <v/>
      </c>
      <c r="AT1673" s="24" t="str">
        <f>_xlfn.XLOOKUP(B1673,'[4]Cells Huawei 03052026 12h'!$B:$B,'[4]Cells Huawei 03052026 12h'!$T:$T,"")</f>
        <v/>
      </c>
      <c r="AU1673" s="24" t="str">
        <f>_xlfn.XLOOKUP(B1673,'[5]cells down 02052026 8h50'!$B:$B,'[5]cells down 02052026 8h50'!$R:$R,"")</f>
        <v/>
      </c>
      <c r="AV1673" s="24" t="str">
        <f>_xlfn.XLOOKUP(B1673,'[5]cells down 02052026 13h50'!$B:$B,'[5]cells down 02052026 13h50'!$R:$R,"")</f>
        <v/>
      </c>
      <c r="AW1673" s="24" t="str">
        <f>_xlfn.XLOOKUP(B1673,'[5]cells down 02052026 13h50'!$B:$B,'[5]cells down 02052026 13h50'!$R:$R,"")</f>
        <v/>
      </c>
      <c r="AX1673" s="24" t="str">
        <f>_xlfn.XLOOKUP(B1673,'[6]cell downs 03052026 8h40 '!$B:$B,'[6]cell downs 03052026 8h40 '!$R:$R,"")</f>
        <v/>
      </c>
      <c r="AY1673" s="24" t="str">
        <f>_xlfn.XLOOKUP(B1673,'[7]ALL SITES DOWN'!$D:$D,'[7]ALL SITES DOWN'!$J:$J,"")</f>
        <v/>
      </c>
      <c r="AZ1673" s="24" t="str">
        <f>_xlfn.XLOOKUP(B1673,'[8]ALL SITES DOWN'!$D:$D,'[8]ALL SITES DOWN'!$J:$J,"")</f>
        <v/>
      </c>
      <c r="BA1673" s="9" t="str">
        <f>_xlfn.XLOOKUP(B1673,[9]sheet1!$AC:$AC,[9]sheet1!$AF:$AF,"")</f>
        <v/>
      </c>
      <c r="BB1673" s="14" t="s">
        <v>5537</v>
      </c>
      <c r="BC1673" s="14" t="s">
        <v>5537</v>
      </c>
      <c r="BD1673" s="14" t="str">
        <f>_xlfn.XLOOKUP(B1673,'[10]cell downs 18042026 17h'!$B:$B,'[10]cell downs 18042026 17h'!$B:$B,"")</f>
        <v/>
      </c>
      <c r="BE1673" s="14" t="str">
        <f>_xlfn.XLOOKUP(B1673,'[11]Cells Huawei 19042026 15h'!$B:$B,'[11]Cells Huawei 19042026 15h'!$B:$B,"")</f>
        <v/>
      </c>
      <c r="BF1673" s="9" t="str">
        <f>_xlfn.XLOOKUP(B1673,'[12]cells down 19042026 9H40'!$B:$B,'[12]cells down 19042026 9H40'!$B:$B,"")</f>
        <v/>
      </c>
      <c r="BG1673" s="9" t="s">
        <v>5537</v>
      </c>
      <c r="BH1673" s="9" t="s">
        <v>12</v>
      </c>
    </row>
    <row r="1674" spans="1:60" s="9" customFormat="1" x14ac:dyDescent="0.3">
      <c r="A1674" s="1" t="s">
        <v>661</v>
      </c>
      <c r="B1674" s="1" t="s">
        <v>662</v>
      </c>
      <c r="C1674" s="3" t="str">
        <f>_xlfn.XLOOKUP(B1674,'[1]daily break down'!$D:$D,'[1]daily break down'!$E:$E,"")</f>
        <v>ADAMAOUA</v>
      </c>
      <c r="D1674" s="1" t="s">
        <v>21</v>
      </c>
      <c r="E1674" s="1" t="s">
        <v>122</v>
      </c>
      <c r="F1674" s="3" t="s">
        <v>90</v>
      </c>
      <c r="G1674" s="1" t="s">
        <v>661</v>
      </c>
      <c r="H1674" s="40" t="str">
        <f>_xlfn.XLOOKUP(B1674,[2]CALCULATION!$B:$B,[2]CALCULATION!$H:$H,"")</f>
        <v>Huawei</v>
      </c>
      <c r="I1674" s="34">
        <v>0</v>
      </c>
      <c r="J1674" s="34">
        <v>0</v>
      </c>
      <c r="K1674" s="34">
        <v>0</v>
      </c>
      <c r="L1674" s="34">
        <v>0</v>
      </c>
      <c r="M1674" s="34">
        <v>0</v>
      </c>
      <c r="N1674" s="34">
        <v>0</v>
      </c>
      <c r="O1674" s="34">
        <v>0</v>
      </c>
      <c r="P1674" s="34">
        <v>0</v>
      </c>
      <c r="Q1674" s="34">
        <v>0</v>
      </c>
      <c r="R1674" s="34">
        <v>0</v>
      </c>
      <c r="S1674" s="35">
        <v>0</v>
      </c>
      <c r="T1674" s="35">
        <v>0</v>
      </c>
      <c r="U1674" s="35">
        <v>0</v>
      </c>
      <c r="V1674" s="35">
        <v>0</v>
      </c>
      <c r="W1674" s="35">
        <v>0</v>
      </c>
      <c r="X1674" s="35">
        <v>0</v>
      </c>
      <c r="Y1674" s="35">
        <v>0</v>
      </c>
      <c r="Z1674" s="35">
        <v>0</v>
      </c>
      <c r="AA1674" s="35">
        <v>0</v>
      </c>
      <c r="AB1674" s="35">
        <v>0</v>
      </c>
      <c r="AC1674" s="35">
        <v>0</v>
      </c>
      <c r="AD1674" s="35">
        <v>0</v>
      </c>
      <c r="AE1674" s="58" t="s">
        <v>5559</v>
      </c>
      <c r="AF1674" s="58"/>
      <c r="AG1674" s="57" t="str" cm="1">
        <f t="array" ref="AG1674">IFERROR(_xlfn.IFS(
AI1674="MPR ISSUE","PDH",
AI1674="BSS Hardware Issue","BSS",
AI1674="Sites strategiques, MLL, Pylone, etc.","ENVTECH",
AI1674="AKTIVCO DEFAUT GE &amp; POWER Cabinet","AKTIVCO",
AI1674="AKTIVCO Coupure ENEO &amp; Baisse de tension","AKTIVCO GRID ONLY",
AI1674="Coupure ENEO &amp; Baisse de tension","IHS GRID ONLY",
AI1674="Defaut GE &amp; POWER Cabinet","IHS",
AI1674="Sharing","Partners",
AI1674="Sites strategiques &amp; DataCenter","SST &amp; DC",
AI1674="Exclu","Exclu",
AI1674="SAT","SAT",
AI1674="SPARE-ISSUE","SPARE-ISSUE",
AI1674="Fiber CAmtel","TRANS_FO_CAMTEL",
AI1674="Fiber AOF","Fiber AOF",
AI1674="Projet OCM (HUAWEI)","TRAVAUX-HUAWEI",
AI1674="Projet OCM (NOKIA)","TRAVAUX-NOKIA",
AI1674="ACCESS-ISSUE","ACCESS-ISSUE",
AI1674="Projet OCM (ZTE, NOKIA, autres projets)","TRAVAUX OCM",
AI1674="No root CAuse","No root cause",
AI1674="ODU HS","PDH",
AI1674="IP &amp; VLAN","PDH",
AI1674="Warehouse HUAWEI","SPARE-ISSUE",
AI1674="SPARE-HS","SPARE-ISSUE",
AI1674="Power Telco","BSS",AI1674="no impacts","no impacts"
),"")</f>
        <v>Exclu</v>
      </c>
      <c r="AH1674" s="57" t="str" cm="1">
        <f t="array" ref="AH1674">IFERROR(_xlfn.IFS(
AI1674="MPR ISSUE","TX ISSUE",
AI1674="BSS Hardware Issue","RAN ISSUE",
AI1674="Sites strategiques, MLL, Pylone, etc.","ENVTECH",
AI1674="AKTIVCO DEFAUT GE &amp; POWER Cabinet","POWER ISSUE",
AI1674="AKTIVCO Coupure ENEO &amp; Baisse de tension","POWER ISSUE",
AI1674="Coupure ENEO &amp; Baisse de tension","POWER ISSUE",
AI1674="Defaut GE &amp; POWER Cabinet","POWER ISSUE",
AI1674="Sharing","POWER ISSUE",
AI1674="Sites strategiques &amp; DataCenter","POWER ISSUE",
AI1674="Exclu","Exclu",
AI1674="SAT","TX ISSUE",
AI1674="SPARE-ISSUE","SPARE-ISSUE",
AI1674="Fiber CAmtel","TX ISSUE",
AI1674="Fiber AOF","TX ISSUE",
AI1674="Projet OCM (HUAWEI)","TRAVAUX-HUAWEI",
AI1674="Projet OCM (NOKIA)","TRAVAUX -NOKIA",
AI1674="ACCESS-ISSUE","ACCESS-ISSUE",
AI1674="Projet OCM (ZTE, NOKIA, autres projets)","TRAVAUX OCM",
AI1674="No root CAuse","No root cause",
AI1674="ODU HS","TX ISSUE",
AI1674="IP &amp; VLAN","TX ISSUE",
AI1674="Warehouse HUAWEI","SPARE-ISSUE",
AI1674="SPARE-HS","SPARE-ISSUE",
AI1674="Power Telco","RAN ISSUE",AI1674="no impacts","no impacts"
),"")</f>
        <v>Exclu</v>
      </c>
      <c r="AI1674" s="85" t="s">
        <v>5559</v>
      </c>
      <c r="AJ1674" s="57" t="str" cm="1">
        <f t="array" ref="AJ1674">IFERROR(_xlfn.IFS(
AI1674="MPR ISSUE","ACTIVE",
AI1674="BSS Hardware Issue","ACTIVE",
AI1674="Sites strategiques, MLL, Pylone, etc.","PASSIVE",
AI1674="AKTIVCO DEFAUT GE &amp; POWER Cabinet","PASSIVE",
AI1674="AKTIVCO Coupure ENEO &amp; Baisse de tension","PASSIVE",
AI1674="Coupure ENEO &amp; Baisse de tension","PASSIVE",
AI1674="Defaut GE &amp; POWER Cabinet","PASSIVE",
AI1674="Sharing","PASSIVE",
AI1674="Sites strategiques &amp; DataCenter","PASSIVE",
AI1674="Exclu","Exclu",
AI1674="SAT","ACTIVE",
AI1674="SPARE-ISSUE","SPARE-ISSUE",
AI1674="Fiber CAmtel","ACTIVE",
AI1674="Fiber AOF","ACTIVE",
AI1674="Projet OCM (HUAWEI)","PLANNED WORKS",
AI1674="Projet OCM (NOKIA)","PLANNED WORKS",
AI1674="ACCESS-ISSUE","ACCESS-ISSUE",
AI1674="Projet OCM (ZTE, NOKIA, autres projets)","PLANNED WORKS",
AI1674="No root CAuse","No root cause",
AI1674="ODU HS","ACTIVE",
AI1674="IP &amp; VLAN","ACTIVE",
AI1674="Warehouse HUAWEI","SPARE-ISSUE",
AI1674="SPARE-HS","SPARE-ISSUE",
AI1674="Power Telco","ACTIVE", AI1674="no impacts","no impacts"
),"")</f>
        <v>Exclu</v>
      </c>
      <c r="AK1674" s="23" t="s">
        <v>5537</v>
      </c>
      <c r="AL1674" s="23" t="str">
        <f t="shared" si="44"/>
        <v>ADM_160</v>
      </c>
      <c r="AN1674" s="9" t="s">
        <v>5537</v>
      </c>
      <c r="AO1674" s="23" t="str">
        <f>_xlfn.XLOOKUP(B1674,'INCIDENT-05-03-2026'!E:E,'INCIDENT-05-03-2026'!F:F,"")</f>
        <v/>
      </c>
      <c r="AP1674" s="7" t="s">
        <v>5537</v>
      </c>
      <c r="AQ1674" s="6"/>
      <c r="AR1674" s="7"/>
      <c r="AS1674" s="3" t="str">
        <f>_xlfn.XLOOKUP(B1674,'[3]tt num | region | site id'!$C:$C,'[3]tt num | region | site id'!$Q:$Q,"")</f>
        <v/>
      </c>
      <c r="AT1674" s="24" t="str">
        <f>_xlfn.XLOOKUP(B1674,'[4]Cells Huawei 03052026 12h'!$B:$B,'[4]Cells Huawei 03052026 12h'!$T:$T,"")</f>
        <v/>
      </c>
      <c r="AU1674" s="24" t="str">
        <f>_xlfn.XLOOKUP(B1674,'[5]cells down 02052026 8h50'!$B:$B,'[5]cells down 02052026 8h50'!$R:$R,"")</f>
        <v/>
      </c>
      <c r="AV1674" s="24" t="str">
        <f>_xlfn.XLOOKUP(B1674,'[5]cells down 02052026 13h50'!$B:$B,'[5]cells down 02052026 13h50'!$R:$R,"")</f>
        <v/>
      </c>
      <c r="AW1674" s="24" t="str">
        <f>_xlfn.XLOOKUP(B1674,'[5]cells down 02052026 13h50'!$B:$B,'[5]cells down 02052026 13h50'!$R:$R,"")</f>
        <v/>
      </c>
      <c r="AX1674" s="24" t="str">
        <f>_xlfn.XLOOKUP(B1674,'[6]cell downs 03052026 8h40 '!$B:$B,'[6]cell downs 03052026 8h40 '!$R:$R,"")</f>
        <v/>
      </c>
      <c r="AY1674" s="24" t="str">
        <f>_xlfn.XLOOKUP(B1674,'[7]ALL SITES DOWN'!$D:$D,'[7]ALL SITES DOWN'!$J:$J,"")</f>
        <v/>
      </c>
      <c r="AZ1674" s="24" t="str">
        <f>_xlfn.XLOOKUP(B1674,'[8]ALL SITES DOWN'!$D:$D,'[8]ALL SITES DOWN'!$J:$J,"")</f>
        <v/>
      </c>
      <c r="BA1674" s="9" t="str">
        <f>_xlfn.XLOOKUP(B1674,[9]sheet1!$AC:$AC,[9]sheet1!$AF:$AF,"")</f>
        <v/>
      </c>
      <c r="BB1674" s="14" t="s">
        <v>5537</v>
      </c>
      <c r="BC1674" s="14" t="s">
        <v>5537</v>
      </c>
      <c r="BD1674" s="14" t="str">
        <f>_xlfn.XLOOKUP(B1674,'[10]cell downs 18042026 17h'!$B:$B,'[10]cell downs 18042026 17h'!$B:$B,"")</f>
        <v/>
      </c>
      <c r="BE1674" s="14" t="str">
        <f>_xlfn.XLOOKUP(B1674,'[11]Cells Huawei 19042026 15h'!$B:$B,'[11]Cells Huawei 19042026 15h'!$B:$B,"")</f>
        <v/>
      </c>
      <c r="BF1674" s="9" t="str">
        <f>_xlfn.XLOOKUP(B1674,'[12]cells down 19042026 9H40'!$B:$B,'[12]cells down 19042026 9H40'!$B:$B,"")</f>
        <v/>
      </c>
      <c r="BG1674" s="9" t="s">
        <v>5537</v>
      </c>
      <c r="BH1674" s="9" t="s">
        <v>12</v>
      </c>
    </row>
    <row r="1675" spans="1:60" s="9" customFormat="1" x14ac:dyDescent="0.3">
      <c r="A1675" s="1" t="s">
        <v>2374</v>
      </c>
      <c r="B1675" s="8" t="s">
        <v>2375</v>
      </c>
      <c r="C1675" s="3" t="str">
        <f>_xlfn.XLOOKUP(B1675,'[1]daily break down'!$D:$D,'[1]daily break down'!$E:$E,"")</f>
        <v>Douala</v>
      </c>
      <c r="D1675" s="1" t="s">
        <v>11</v>
      </c>
      <c r="E1675" s="1" t="s">
        <v>12</v>
      </c>
      <c r="F1675" s="3" t="s">
        <v>31</v>
      </c>
      <c r="G1675" s="1" t="s">
        <v>32</v>
      </c>
      <c r="H1675" s="42" t="str">
        <f>_xlfn.XLOOKUP(B1675,[2]CALCULATION!$B:$B,[2]CALCULATION!$H:$H,"")</f>
        <v>ZTE</v>
      </c>
      <c r="I1675" s="34">
        <v>0</v>
      </c>
      <c r="J1675" s="34">
        <v>0</v>
      </c>
      <c r="K1675" s="34">
        <v>0</v>
      </c>
      <c r="L1675" s="34">
        <v>0</v>
      </c>
      <c r="M1675" s="34">
        <v>11.644576138662741</v>
      </c>
      <c r="N1675" s="34">
        <v>0</v>
      </c>
      <c r="O1675" s="34">
        <v>0</v>
      </c>
      <c r="P1675" s="34">
        <v>0</v>
      </c>
      <c r="Q1675" s="34">
        <v>0</v>
      </c>
      <c r="R1675" s="34">
        <v>13.403275376462824</v>
      </c>
      <c r="S1675" s="35">
        <v>0</v>
      </c>
      <c r="T1675" s="35">
        <v>0</v>
      </c>
      <c r="U1675" s="35">
        <v>0</v>
      </c>
      <c r="V1675" s="35">
        <v>0</v>
      </c>
      <c r="W1675" s="35">
        <v>0</v>
      </c>
      <c r="X1675" s="35">
        <v>0</v>
      </c>
      <c r="Y1675" s="35">
        <v>0</v>
      </c>
      <c r="Z1675" s="35">
        <v>0</v>
      </c>
      <c r="AA1675" s="35">
        <v>0</v>
      </c>
      <c r="AB1675" s="35">
        <v>0</v>
      </c>
      <c r="AC1675" s="35">
        <v>0</v>
      </c>
      <c r="AD1675" s="35">
        <v>0</v>
      </c>
      <c r="AE1675" s="58" t="s">
        <v>5560</v>
      </c>
      <c r="AF1675" s="58"/>
      <c r="AG1675" s="57" t="str" cm="1">
        <f t="array" ref="AG1675">IFERROR(_xlfn.IFS(
AI1675="MPR ISSUE","PDH",
AI1675="BSS Hardware Issue","BSS",
AI1675="Sites strategiques, MLL, Pylone, etc.","ENVTECH",
AI1675="AKTIVCO DEFAUT GE &amp; POWER Cabinet","AKTIVCO",
AI1675="AKTIVCO Coupure ENEO &amp; Baisse de tension","AKTIVCO GRID ONLY",
AI1675="Coupure ENEO &amp; Baisse de tension","IHS GRID ONLY",
AI1675="Defaut GE &amp; POWER Cabinet","IHS",
AI1675="Sharing","Partners",
AI1675="Sites strategiques &amp; DataCenter","SST &amp; DC",
AI1675="Exclu","Exclu",
AI1675="SAT","SAT",
AI1675="SPARE-ISSUE","SPARE-ISSUE",
AI1675="Fiber CAmtel","TRANS_FO_CAMTEL",
AI1675="Fiber AOF","Fiber AOF",
AI1675="Projet OCM (HUAWEI)","TRAVAUX-HUAWEI",
AI1675="Projet OCM (NOKIA)","TRAVAUX-NOKIA",
AI1675="ACCESS-ISSUE","ACCESS-ISSUE",
AI1675="Projet OCM (ZTE, NOKIA, autres projets)","TRAVAUX OCM",
AI1675="No root CAuse","No root cause",
AI1675="ODU HS","PDH",
AI1675="IP &amp; VLAN","PDH",
AI1675="Warehouse HUAWEI","SPARE-ISSUE",
AI1675="SPARE-HS","SPARE-ISSUE",
AI1675="Power Telco","BSS",AI1675="no impacts","no impacts"
),"")</f>
        <v>no impacts</v>
      </c>
      <c r="AH1675" s="57" t="str" cm="1">
        <f t="array" ref="AH1675">IFERROR(_xlfn.IFS(
AI1675="MPR ISSUE","TX ISSUE",
AI1675="BSS Hardware Issue","RAN ISSUE",
AI1675="Sites strategiques, MLL, Pylone, etc.","ENVTECH",
AI1675="AKTIVCO DEFAUT GE &amp; POWER Cabinet","POWER ISSUE",
AI1675="AKTIVCO Coupure ENEO &amp; Baisse de tension","POWER ISSUE",
AI1675="Coupure ENEO &amp; Baisse de tension","POWER ISSUE",
AI1675="Defaut GE &amp; POWER Cabinet","POWER ISSUE",
AI1675="Sharing","POWER ISSUE",
AI1675="Sites strategiques &amp; DataCenter","POWER ISSUE",
AI1675="Exclu","Exclu",
AI1675="SAT","TX ISSUE",
AI1675="SPARE-ISSUE","SPARE-ISSUE",
AI1675="Fiber CAmtel","TX ISSUE",
AI1675="Fiber AOF","TX ISSUE",
AI1675="Projet OCM (HUAWEI)","TRAVAUX-HUAWEI",
AI1675="Projet OCM (NOKIA)","TRAVAUX -NOKIA",
AI1675="ACCESS-ISSUE","ACCESS-ISSUE",
AI1675="Projet OCM (ZTE, NOKIA, autres projets)","TRAVAUX OCM",
AI1675="No root CAuse","No root cause",
AI1675="ODU HS","TX ISSUE",
AI1675="IP &amp; VLAN","TX ISSUE",
AI1675="Warehouse HUAWEI","SPARE-ISSUE",
AI1675="SPARE-HS","SPARE-ISSUE",
AI1675="Power Telco","RAN ISSUE",AI1675="no impacts","no impacts"
),"")</f>
        <v>no impacts</v>
      </c>
      <c r="AI1675" s="85" t="s">
        <v>5998</v>
      </c>
      <c r="AJ1675" s="57" t="str" cm="1">
        <f t="array" ref="AJ1675">IFERROR(_xlfn.IFS(
AI1675="MPR ISSUE","ACTIVE",
AI1675="BSS Hardware Issue","ACTIVE",
AI1675="Sites strategiques, MLL, Pylone, etc.","PASSIVE",
AI1675="AKTIVCO DEFAUT GE &amp; POWER Cabinet","PASSIVE",
AI1675="AKTIVCO Coupure ENEO &amp; Baisse de tension","PASSIVE",
AI1675="Coupure ENEO &amp; Baisse de tension","PASSIVE",
AI1675="Defaut GE &amp; POWER Cabinet","PASSIVE",
AI1675="Sharing","PASSIVE",
AI1675="Sites strategiques &amp; DataCenter","PASSIVE",
AI1675="Exclu","Exclu",
AI1675="SAT","ACTIVE",
AI1675="SPARE-ISSUE","SPARE-ISSUE",
AI1675="Fiber CAmtel","ACTIVE",
AI1675="Fiber AOF","ACTIVE",
AI1675="Projet OCM (HUAWEI)","PLANNED WORKS",
AI1675="Projet OCM (NOKIA)","PLANNED WORKS",
AI1675="ACCESS-ISSUE","ACCESS-ISSUE",
AI1675="Projet OCM (ZTE, NOKIA, autres projets)","PLANNED WORKS",
AI1675="No root CAuse","No root cause",
AI1675="ODU HS","ACTIVE",
AI1675="IP &amp; VLAN","ACTIVE",
AI1675="Warehouse HUAWEI","SPARE-ISSUE",
AI1675="SPARE-HS","SPARE-ISSUE",
AI1675="Power Telco","ACTIVE", AI1675="no impacts","no impacts"
),"")</f>
        <v>no impacts</v>
      </c>
      <c r="AK1675" s="23" t="s">
        <v>5537</v>
      </c>
      <c r="AL1675" s="23" t="str">
        <f t="shared" si="44"/>
        <v>LIT_084</v>
      </c>
      <c r="AN1675" s="9" t="s">
        <v>5537</v>
      </c>
      <c r="AO1675" s="23" t="str">
        <f>_xlfn.XLOOKUP(B1675,'INCIDENT-05-03-2026'!E:E,'INCIDENT-05-03-2026'!F:F,"")</f>
        <v/>
      </c>
      <c r="AP1675" s="7" t="s">
        <v>5537</v>
      </c>
      <c r="AQ1675" s="6"/>
      <c r="AR1675" s="7"/>
      <c r="AS1675" s="3" t="str">
        <f>_xlfn.XLOOKUP(B1675,'[3]tt num | region | site id'!$C:$C,'[3]tt num | region | site id'!$Q:$Q,"")</f>
        <v/>
      </c>
      <c r="AT1675" s="24" t="str">
        <f>_xlfn.XLOOKUP(B1675,'[4]Cells Huawei 03052026 12h'!$B:$B,'[4]Cells Huawei 03052026 12h'!$T:$T,"")</f>
        <v/>
      </c>
      <c r="AU1675" s="24" t="str">
        <f>_xlfn.XLOOKUP(B1675,'[5]cells down 02052026 8h50'!$B:$B,'[5]cells down 02052026 8h50'!$R:$R,"")</f>
        <v/>
      </c>
      <c r="AV1675" s="24" t="str">
        <f>_xlfn.XLOOKUP(B1675,'[5]cells down 02052026 13h50'!$B:$B,'[5]cells down 02052026 13h50'!$R:$R,"")</f>
        <v/>
      </c>
      <c r="AW1675" s="24" t="str">
        <f>_xlfn.XLOOKUP(B1675,'[5]cells down 02052026 13h50'!$B:$B,'[5]cells down 02052026 13h50'!$R:$R,"")</f>
        <v/>
      </c>
      <c r="AX1675" s="24" t="str">
        <f>_xlfn.XLOOKUP(B1675,'[6]cell downs 03052026 8h40 '!$B:$B,'[6]cell downs 03052026 8h40 '!$R:$R,"")</f>
        <v/>
      </c>
      <c r="AY1675" s="24" t="str">
        <f>_xlfn.XLOOKUP(B1675,'[7]ALL SITES DOWN'!$D:$D,'[7]ALL SITES DOWN'!$J:$J,"")</f>
        <v/>
      </c>
      <c r="AZ1675" s="24" t="str">
        <f>_xlfn.XLOOKUP(B1675,'[8]ALL SITES DOWN'!$D:$D,'[8]ALL SITES DOWN'!$J:$J,"")</f>
        <v/>
      </c>
      <c r="BA1675" s="9" t="str">
        <f>_xlfn.XLOOKUP(B1675,[9]sheet1!$AC:$AC,[9]sheet1!$AF:$AF,"")</f>
        <v/>
      </c>
      <c r="BB1675" s="14" t="s">
        <v>5537</v>
      </c>
      <c r="BC1675" s="14" t="s">
        <v>5537</v>
      </c>
      <c r="BD1675" s="14" t="str">
        <f>_xlfn.XLOOKUP(B1675,'[10]cell downs 18042026 17h'!$B:$B,'[10]cell downs 18042026 17h'!$B:$B,"")</f>
        <v/>
      </c>
      <c r="BE1675" s="14" t="str">
        <f>_xlfn.XLOOKUP(B1675,'[11]Cells Huawei 19042026 15h'!$B:$B,'[11]Cells Huawei 19042026 15h'!$B:$B,"")</f>
        <v/>
      </c>
      <c r="BF1675" s="9" t="str">
        <f>_xlfn.XLOOKUP(B1675,'[12]cells down 19042026 9H40'!$B:$B,'[12]cells down 19042026 9H40'!$B:$B,"")</f>
        <v/>
      </c>
      <c r="BG1675" s="9" t="s">
        <v>2375</v>
      </c>
      <c r="BH1675" s="9" t="s">
        <v>5537</v>
      </c>
    </row>
    <row r="1676" spans="1:60" s="9" customFormat="1" x14ac:dyDescent="0.3">
      <c r="A1676" s="1" t="s">
        <v>1670</v>
      </c>
      <c r="B1676" s="8" t="s">
        <v>1671</v>
      </c>
      <c r="C1676" s="3" t="str">
        <f>_xlfn.XLOOKUP(B1676,'[1]daily break down'!$D:$D,'[1]daily break down'!$E:$E,"")</f>
        <v>Douala</v>
      </c>
      <c r="D1676" s="1" t="s">
        <v>11</v>
      </c>
      <c r="E1676" s="1" t="s">
        <v>12</v>
      </c>
      <c r="F1676" s="3" t="s">
        <v>31</v>
      </c>
      <c r="G1676" s="1" t="s">
        <v>32</v>
      </c>
      <c r="H1676" s="42" t="str">
        <f>_xlfn.XLOOKUP(B1676,[2]CALCULATION!$B:$B,[2]CALCULATION!$H:$H,"")</f>
        <v>ZTE</v>
      </c>
      <c r="I1676" s="34">
        <v>0</v>
      </c>
      <c r="J1676" s="34">
        <v>0</v>
      </c>
      <c r="K1676" s="34">
        <v>0</v>
      </c>
      <c r="L1676" s="34">
        <v>0</v>
      </c>
      <c r="M1676" s="34">
        <v>0</v>
      </c>
      <c r="N1676" s="34">
        <v>0</v>
      </c>
      <c r="O1676" s="34">
        <v>0</v>
      </c>
      <c r="P1676" s="34">
        <v>0</v>
      </c>
      <c r="Q1676" s="34">
        <v>0</v>
      </c>
      <c r="R1676" s="34">
        <v>9.2236604429377387</v>
      </c>
      <c r="S1676" s="35">
        <v>0</v>
      </c>
      <c r="T1676" s="35">
        <v>0</v>
      </c>
      <c r="U1676" s="35">
        <v>0</v>
      </c>
      <c r="V1676" s="35">
        <v>0</v>
      </c>
      <c r="W1676" s="35">
        <v>0</v>
      </c>
      <c r="X1676" s="35">
        <v>0</v>
      </c>
      <c r="Y1676" s="35">
        <v>0</v>
      </c>
      <c r="Z1676" s="35">
        <v>0</v>
      </c>
      <c r="AA1676" s="35">
        <v>0</v>
      </c>
      <c r="AB1676" s="35">
        <v>0</v>
      </c>
      <c r="AC1676" s="35">
        <v>0</v>
      </c>
      <c r="AD1676" s="35">
        <v>0</v>
      </c>
      <c r="AE1676" s="58" t="s">
        <v>5560</v>
      </c>
      <c r="AF1676" s="58"/>
      <c r="AG1676" s="57" t="str" cm="1">
        <f t="array" ref="AG1676">IFERROR(_xlfn.IFS(
AI1676="MPR ISSUE","PDH",
AI1676="BSS Hardware Issue","BSS",
AI1676="Sites strategiques, MLL, Pylone, etc.","ENVTECH",
AI1676="AKTIVCO DEFAUT GE &amp; POWER Cabinet","AKTIVCO",
AI1676="AKTIVCO Coupure ENEO &amp; Baisse de tension","AKTIVCO GRID ONLY",
AI1676="Coupure ENEO &amp; Baisse de tension","IHS GRID ONLY",
AI1676="Defaut GE &amp; POWER Cabinet","IHS",
AI1676="Sharing","Partners",
AI1676="Sites strategiques &amp; DataCenter","SST &amp; DC",
AI1676="Exclu","Exclu",
AI1676="SAT","SAT",
AI1676="SPARE-ISSUE","SPARE-ISSUE",
AI1676="Fiber CAmtel","TRANS_FO_CAMTEL",
AI1676="Fiber AOF","Fiber AOF",
AI1676="Projet OCM (HUAWEI)","TRAVAUX-HUAWEI",
AI1676="Projet OCM (NOKIA)","TRAVAUX-NOKIA",
AI1676="ACCESS-ISSUE","ACCESS-ISSUE",
AI1676="Projet OCM (ZTE, NOKIA, autres projets)","TRAVAUX OCM",
AI1676="No root CAuse","No root cause",
AI1676="ODU HS","PDH",
AI1676="IP &amp; VLAN","PDH",
AI1676="Warehouse HUAWEI","SPARE-ISSUE",
AI1676="SPARE-HS","SPARE-ISSUE",
AI1676="Power Telco","BSS",AI1676="no impacts","no impacts"
),"")</f>
        <v>no impacts</v>
      </c>
      <c r="AH1676" s="57" t="str" cm="1">
        <f t="array" ref="AH1676">IFERROR(_xlfn.IFS(
AI1676="MPR ISSUE","TX ISSUE",
AI1676="BSS Hardware Issue","RAN ISSUE",
AI1676="Sites strategiques, MLL, Pylone, etc.","ENVTECH",
AI1676="AKTIVCO DEFAUT GE &amp; POWER Cabinet","POWER ISSUE",
AI1676="AKTIVCO Coupure ENEO &amp; Baisse de tension","POWER ISSUE",
AI1676="Coupure ENEO &amp; Baisse de tension","POWER ISSUE",
AI1676="Defaut GE &amp; POWER Cabinet","POWER ISSUE",
AI1676="Sharing","POWER ISSUE",
AI1676="Sites strategiques &amp; DataCenter","POWER ISSUE",
AI1676="Exclu","Exclu",
AI1676="SAT","TX ISSUE",
AI1676="SPARE-ISSUE","SPARE-ISSUE",
AI1676="Fiber CAmtel","TX ISSUE",
AI1676="Fiber AOF","TX ISSUE",
AI1676="Projet OCM (HUAWEI)","TRAVAUX-HUAWEI",
AI1676="Projet OCM (NOKIA)","TRAVAUX -NOKIA",
AI1676="ACCESS-ISSUE","ACCESS-ISSUE",
AI1676="Projet OCM (ZTE, NOKIA, autres projets)","TRAVAUX OCM",
AI1676="No root CAuse","No root cause",
AI1676="ODU HS","TX ISSUE",
AI1676="IP &amp; VLAN","TX ISSUE",
AI1676="Warehouse HUAWEI","SPARE-ISSUE",
AI1676="SPARE-HS","SPARE-ISSUE",
AI1676="Power Telco","RAN ISSUE",AI1676="no impacts","no impacts"
),"")</f>
        <v>no impacts</v>
      </c>
      <c r="AI1676" s="85" t="s">
        <v>5998</v>
      </c>
      <c r="AJ1676" s="57" t="str" cm="1">
        <f t="array" ref="AJ1676">IFERROR(_xlfn.IFS(
AI1676="MPR ISSUE","ACTIVE",
AI1676="BSS Hardware Issue","ACTIVE",
AI1676="Sites strategiques, MLL, Pylone, etc.","PASSIVE",
AI1676="AKTIVCO DEFAUT GE &amp; POWER Cabinet","PASSIVE",
AI1676="AKTIVCO Coupure ENEO &amp; Baisse de tension","PASSIVE",
AI1676="Coupure ENEO &amp; Baisse de tension","PASSIVE",
AI1676="Defaut GE &amp; POWER Cabinet","PASSIVE",
AI1676="Sharing","PASSIVE",
AI1676="Sites strategiques &amp; DataCenter","PASSIVE",
AI1676="Exclu","Exclu",
AI1676="SAT","ACTIVE",
AI1676="SPARE-ISSUE","SPARE-ISSUE",
AI1676="Fiber CAmtel","ACTIVE",
AI1676="Fiber AOF","ACTIVE",
AI1676="Projet OCM (HUAWEI)","PLANNED WORKS",
AI1676="Projet OCM (NOKIA)","PLANNED WORKS",
AI1676="ACCESS-ISSUE","ACCESS-ISSUE",
AI1676="Projet OCM (ZTE, NOKIA, autres projets)","PLANNED WORKS",
AI1676="No root CAuse","No root cause",
AI1676="ODU HS","ACTIVE",
AI1676="IP &amp; VLAN","ACTIVE",
AI1676="Warehouse HUAWEI","SPARE-ISSUE",
AI1676="SPARE-HS","SPARE-ISSUE",
AI1676="Power Telco","ACTIVE", AI1676="no impacts","no impacts"
),"")</f>
        <v>no impacts</v>
      </c>
      <c r="AK1676" s="23" t="s">
        <v>5537</v>
      </c>
      <c r="AL1676" s="23" t="str">
        <f t="shared" si="44"/>
        <v>LIT_358</v>
      </c>
      <c r="AN1676" s="9" t="s">
        <v>5537</v>
      </c>
      <c r="AO1676" s="23" t="str">
        <f>_xlfn.XLOOKUP(B1676,'INCIDENT-05-03-2026'!E:E,'INCIDENT-05-03-2026'!F:F,"")</f>
        <v/>
      </c>
      <c r="AP1676" s="7" t="s">
        <v>5537</v>
      </c>
      <c r="AQ1676" s="6"/>
      <c r="AR1676" s="7"/>
      <c r="AS1676" s="3" t="str">
        <f>_xlfn.XLOOKUP(B1676,'[3]tt num | region | site id'!$C:$C,'[3]tt num | region | site id'!$Q:$Q,"")</f>
        <v/>
      </c>
      <c r="AT1676" s="24" t="str">
        <f>_xlfn.XLOOKUP(B1676,'[4]Cells Huawei 03052026 12h'!$B:$B,'[4]Cells Huawei 03052026 12h'!$T:$T,"")</f>
        <v/>
      </c>
      <c r="AU1676" s="24" t="str">
        <f>_xlfn.XLOOKUP(B1676,'[5]cells down 02052026 8h50'!$B:$B,'[5]cells down 02052026 8h50'!$R:$R,"")</f>
        <v/>
      </c>
      <c r="AV1676" s="24" t="str">
        <f>_xlfn.XLOOKUP(B1676,'[5]cells down 02052026 13h50'!$B:$B,'[5]cells down 02052026 13h50'!$R:$R,"")</f>
        <v/>
      </c>
      <c r="AW1676" s="24" t="str">
        <f>_xlfn.XLOOKUP(B1676,'[5]cells down 02052026 13h50'!$B:$B,'[5]cells down 02052026 13h50'!$R:$R,"")</f>
        <v/>
      </c>
      <c r="AX1676" s="24" t="str">
        <f>_xlfn.XLOOKUP(B1676,'[6]cell downs 03052026 8h40 '!$B:$B,'[6]cell downs 03052026 8h40 '!$R:$R,"")</f>
        <v/>
      </c>
      <c r="AY1676" s="24" t="str">
        <f>_xlfn.XLOOKUP(B1676,'[7]ALL SITES DOWN'!$D:$D,'[7]ALL SITES DOWN'!$J:$J,"")</f>
        <v/>
      </c>
      <c r="AZ1676" s="24" t="str">
        <f>_xlfn.XLOOKUP(B1676,'[8]ALL SITES DOWN'!$D:$D,'[8]ALL SITES DOWN'!$J:$J,"")</f>
        <v/>
      </c>
      <c r="BA1676" s="9" t="str">
        <f>_xlfn.XLOOKUP(B1676,[9]sheet1!$AC:$AC,[9]sheet1!$AF:$AF,"")</f>
        <v/>
      </c>
      <c r="BB1676" s="14" t="s">
        <v>5537</v>
      </c>
      <c r="BC1676" s="14" t="s">
        <v>5537</v>
      </c>
      <c r="BD1676" s="14" t="str">
        <f>_xlfn.XLOOKUP(B1676,'[10]cell downs 18042026 17h'!$B:$B,'[10]cell downs 18042026 17h'!$B:$B,"")</f>
        <v/>
      </c>
      <c r="BE1676" s="14" t="str">
        <f>_xlfn.XLOOKUP(B1676,'[11]Cells Huawei 19042026 15h'!$B:$B,'[11]Cells Huawei 19042026 15h'!$B:$B,"")</f>
        <v/>
      </c>
      <c r="BF1676" s="9" t="str">
        <f>_xlfn.XLOOKUP(B1676,'[12]cells down 19042026 9H40'!$B:$B,'[12]cells down 19042026 9H40'!$B:$B,"")</f>
        <v/>
      </c>
      <c r="BG1676" s="9" t="s">
        <v>1671</v>
      </c>
      <c r="BH1676" s="9" t="s">
        <v>12</v>
      </c>
    </row>
    <row r="1677" spans="1:60" s="9" customFormat="1" x14ac:dyDescent="0.3">
      <c r="A1677" s="1" t="s">
        <v>995</v>
      </c>
      <c r="B1677" s="8" t="s">
        <v>996</v>
      </c>
      <c r="C1677" s="3" t="str">
        <f>_xlfn.XLOOKUP(B1677,'[1]daily break down'!$D:$D,'[1]daily break down'!$E:$E,"")</f>
        <v>NORD</v>
      </c>
      <c r="D1677" s="1" t="s">
        <v>21</v>
      </c>
      <c r="E1677" s="1" t="s">
        <v>22</v>
      </c>
      <c r="F1677" s="3" t="s">
        <v>23</v>
      </c>
      <c r="G1677" s="1" t="s">
        <v>997</v>
      </c>
      <c r="H1677" s="40" t="str">
        <f>_xlfn.XLOOKUP(B1677,[2]CALCULATION!$B:$B,[2]CALCULATION!$H:$H,"")</f>
        <v>Huawei</v>
      </c>
      <c r="I1677" s="34">
        <v>0.30952778419840593</v>
      </c>
      <c r="J1677" s="34">
        <v>0.14036206635790577</v>
      </c>
      <c r="K1677" s="34">
        <v>2.9427879223703247E-3</v>
      </c>
      <c r="L1677" s="34">
        <v>0</v>
      </c>
      <c r="M1677" s="34">
        <v>1.4738908721495978</v>
      </c>
      <c r="N1677" s="34">
        <v>0</v>
      </c>
      <c r="O1677" s="34">
        <v>0</v>
      </c>
      <c r="P1677" s="34">
        <v>0</v>
      </c>
      <c r="Q1677" s="34">
        <v>1.0962330887787397</v>
      </c>
      <c r="R1677" s="34">
        <v>6.5354860986265573</v>
      </c>
      <c r="S1677" s="35">
        <v>0</v>
      </c>
      <c r="T1677" s="35">
        <v>0</v>
      </c>
      <c r="U1677" s="35">
        <v>0</v>
      </c>
      <c r="V1677" s="35">
        <v>0</v>
      </c>
      <c r="W1677" s="35">
        <v>0</v>
      </c>
      <c r="X1677" s="35">
        <v>0</v>
      </c>
      <c r="Y1677" s="35">
        <v>0</v>
      </c>
      <c r="Z1677" s="35">
        <v>0</v>
      </c>
      <c r="AA1677" s="35">
        <v>0</v>
      </c>
      <c r="AB1677" s="35">
        <v>0</v>
      </c>
      <c r="AC1677" s="35">
        <v>0</v>
      </c>
      <c r="AD1677" s="35">
        <v>0</v>
      </c>
      <c r="AE1677" s="58" t="s">
        <v>5560</v>
      </c>
      <c r="AF1677" s="58"/>
      <c r="AG1677" s="57" t="str" cm="1">
        <f t="array" ref="AG1677">IFERROR(_xlfn.IFS(
AI1677="MPR ISSUE","PDH",
AI1677="BSS Hardware Issue","BSS",
AI1677="Sites strategiques, MLL, Pylone, etc.","ENVTECH",
AI1677="AKTIVCO DEFAUT GE &amp; POWER Cabinet","AKTIVCO",
AI1677="AKTIVCO Coupure ENEO &amp; Baisse de tension","AKTIVCO GRID ONLY",
AI1677="Coupure ENEO &amp; Baisse de tension","IHS GRID ONLY",
AI1677="Defaut GE &amp; POWER Cabinet","IHS",
AI1677="Sharing","Partners",
AI1677="Sites strategiques &amp; DataCenter","SST &amp; DC",
AI1677="Exclu","Exclu",
AI1677="SAT","SAT",
AI1677="SPARE-ISSUE","SPARE-ISSUE",
AI1677="Fiber CAmtel","TRANS_FO_CAMTEL",
AI1677="Fiber AOF","Fiber AOF",
AI1677="Projet OCM (HUAWEI)","TRAVAUX-HUAWEI",
AI1677="Projet OCM (NOKIA)","TRAVAUX-NOKIA",
AI1677="ACCESS-ISSUE","ACCESS-ISSUE",
AI1677="Projet OCM (ZTE, NOKIA, autres projets)","TRAVAUX OCM",
AI1677="No root CAuse","No root cause",
AI1677="ODU HS","PDH",
AI1677="IP &amp; VLAN","PDH",
AI1677="Warehouse HUAWEI","SPARE-ISSUE",
AI1677="SPARE-HS","SPARE-ISSUE",
AI1677="Power Telco","BSS",AI1677="no impacts","no impacts"
),"")</f>
        <v>no impacts</v>
      </c>
      <c r="AH1677" s="57" t="str" cm="1">
        <f t="array" ref="AH1677">IFERROR(_xlfn.IFS(
AI1677="MPR ISSUE","TX ISSUE",
AI1677="BSS Hardware Issue","RAN ISSUE",
AI1677="Sites strategiques, MLL, Pylone, etc.","ENVTECH",
AI1677="AKTIVCO DEFAUT GE &amp; POWER Cabinet","POWER ISSUE",
AI1677="AKTIVCO Coupure ENEO &amp; Baisse de tension","POWER ISSUE",
AI1677="Coupure ENEO &amp; Baisse de tension","POWER ISSUE",
AI1677="Defaut GE &amp; POWER Cabinet","POWER ISSUE",
AI1677="Sharing","POWER ISSUE",
AI1677="Sites strategiques &amp; DataCenter","POWER ISSUE",
AI1677="Exclu","Exclu",
AI1677="SAT","TX ISSUE",
AI1677="SPARE-ISSUE","SPARE-ISSUE",
AI1677="Fiber CAmtel","TX ISSUE",
AI1677="Fiber AOF","TX ISSUE",
AI1677="Projet OCM (HUAWEI)","TRAVAUX-HUAWEI",
AI1677="Projet OCM (NOKIA)","TRAVAUX -NOKIA",
AI1677="ACCESS-ISSUE","ACCESS-ISSUE",
AI1677="Projet OCM (ZTE, NOKIA, autres projets)","TRAVAUX OCM",
AI1677="No root CAuse","No root cause",
AI1677="ODU HS","TX ISSUE",
AI1677="IP &amp; VLAN","TX ISSUE",
AI1677="Warehouse HUAWEI","SPARE-ISSUE",
AI1677="SPARE-HS","SPARE-ISSUE",
AI1677="Power Telco","RAN ISSUE",AI1677="no impacts","no impacts"
),"")</f>
        <v>no impacts</v>
      </c>
      <c r="AI1677" s="85" t="s">
        <v>5998</v>
      </c>
      <c r="AJ1677" s="57" t="str" cm="1">
        <f t="array" ref="AJ1677">IFERROR(_xlfn.IFS(
AI1677="MPR ISSUE","ACTIVE",
AI1677="BSS Hardware Issue","ACTIVE",
AI1677="Sites strategiques, MLL, Pylone, etc.","PASSIVE",
AI1677="AKTIVCO DEFAUT GE &amp; POWER Cabinet","PASSIVE",
AI1677="AKTIVCO Coupure ENEO &amp; Baisse de tension","PASSIVE",
AI1677="Coupure ENEO &amp; Baisse de tension","PASSIVE",
AI1677="Defaut GE &amp; POWER Cabinet","PASSIVE",
AI1677="Sharing","PASSIVE",
AI1677="Sites strategiques &amp; DataCenter","PASSIVE",
AI1677="Exclu","Exclu",
AI1677="SAT","ACTIVE",
AI1677="SPARE-ISSUE","SPARE-ISSUE",
AI1677="Fiber CAmtel","ACTIVE",
AI1677="Fiber AOF","ACTIVE",
AI1677="Projet OCM (HUAWEI)","PLANNED WORKS",
AI1677="Projet OCM (NOKIA)","PLANNED WORKS",
AI1677="ACCESS-ISSUE","ACCESS-ISSUE",
AI1677="Projet OCM (ZTE, NOKIA, autres projets)","PLANNED WORKS",
AI1677="No root CAuse","No root cause",
AI1677="ODU HS","ACTIVE",
AI1677="IP &amp; VLAN","ACTIVE",
AI1677="Warehouse HUAWEI","SPARE-ISSUE",
AI1677="SPARE-HS","SPARE-ISSUE",
AI1677="Power Telco","ACTIVE", AI1677="no impacts","no impacts"
),"")</f>
        <v>no impacts</v>
      </c>
      <c r="AK1677" s="23" t="s">
        <v>5537</v>
      </c>
      <c r="AL1677" s="23" t="str">
        <f t="shared" si="44"/>
        <v>NRD_137</v>
      </c>
      <c r="AN1677" s="9" t="s">
        <v>5537</v>
      </c>
      <c r="AO1677" s="23" t="str">
        <f>_xlfn.XLOOKUP(B1677,'INCIDENT-05-03-2026'!E:E,'INCIDENT-05-03-2026'!F:F,"")</f>
        <v/>
      </c>
      <c r="AP1677" s="7" t="s">
        <v>5537</v>
      </c>
      <c r="AQ1677" s="6"/>
      <c r="AR1677" s="7"/>
      <c r="AS1677" s="3" t="str">
        <f>_xlfn.XLOOKUP(B1677,'[3]tt num | region | site id'!$C:$C,'[3]tt num | region | site id'!$Q:$Q,"")</f>
        <v/>
      </c>
      <c r="AT1677" s="24" t="str">
        <f>_xlfn.XLOOKUP(B1677,'[4]Cells Huawei 03052026 12h'!$B:$B,'[4]Cells Huawei 03052026 12h'!$T:$T,"")</f>
        <v/>
      </c>
      <c r="AU1677" s="24" t="str">
        <f>_xlfn.XLOOKUP(B1677,'[5]cells down 02052026 8h50'!$B:$B,'[5]cells down 02052026 8h50'!$R:$R,"")</f>
        <v/>
      </c>
      <c r="AV1677" s="24" t="str">
        <f>_xlfn.XLOOKUP(B1677,'[5]cells down 02052026 13h50'!$B:$B,'[5]cells down 02052026 13h50'!$R:$R,"")</f>
        <v/>
      </c>
      <c r="AW1677" s="24" t="str">
        <f>_xlfn.XLOOKUP(B1677,'[5]cells down 02052026 13h50'!$B:$B,'[5]cells down 02052026 13h50'!$R:$R,"")</f>
        <v/>
      </c>
      <c r="AX1677" s="24" t="str">
        <f>_xlfn.XLOOKUP(B1677,'[6]cell downs 03052026 8h40 '!$B:$B,'[6]cell downs 03052026 8h40 '!$R:$R,"")</f>
        <v/>
      </c>
      <c r="AY1677" s="24" t="str">
        <f>_xlfn.XLOOKUP(B1677,'[7]ALL SITES DOWN'!$D:$D,'[7]ALL SITES DOWN'!$J:$J,"")</f>
        <v/>
      </c>
      <c r="AZ1677" s="24" t="str">
        <f>_xlfn.XLOOKUP(B1677,'[8]ALL SITES DOWN'!$D:$D,'[8]ALL SITES DOWN'!$J:$J,"")</f>
        <v/>
      </c>
      <c r="BA1677" s="9" t="str">
        <f>_xlfn.XLOOKUP(B1677,[9]sheet1!$AC:$AC,[9]sheet1!$AF:$AF,"")</f>
        <v/>
      </c>
      <c r="BB1677" s="14" t="s">
        <v>5537</v>
      </c>
      <c r="BC1677" s="14" t="s">
        <v>5537</v>
      </c>
      <c r="BD1677" s="14" t="str">
        <f>_xlfn.XLOOKUP(B1677,'[10]cell downs 18042026 17h'!$B:$B,'[10]cell downs 18042026 17h'!$B:$B,"")</f>
        <v/>
      </c>
      <c r="BE1677" s="14" t="str">
        <f>_xlfn.XLOOKUP(B1677,'[11]Cells Huawei 19042026 15h'!$B:$B,'[11]Cells Huawei 19042026 15h'!$B:$B,"")</f>
        <v/>
      </c>
      <c r="BF1677" s="9" t="str">
        <f>_xlfn.XLOOKUP(B1677,'[12]cells down 19042026 9H40'!$B:$B,'[12]cells down 19042026 9H40'!$B:$B,"")</f>
        <v/>
      </c>
      <c r="BG1677" s="9" t="s">
        <v>5537</v>
      </c>
      <c r="BH1677" s="9" t="s">
        <v>12</v>
      </c>
    </row>
    <row r="1678" spans="1:60" s="9" customFormat="1" x14ac:dyDescent="0.3">
      <c r="A1678" s="25" t="s">
        <v>5410</v>
      </c>
      <c r="B1678" s="32" t="s">
        <v>5411</v>
      </c>
      <c r="C1678" s="3" t="str">
        <f>_xlfn.XLOOKUP(B1678,'[1]daily break down'!$D:$D,'[1]daily break down'!$E:$E,"")</f>
        <v>CENTRE</v>
      </c>
      <c r="D1678" s="25" t="s">
        <v>357</v>
      </c>
      <c r="E1678" s="25" t="s">
        <v>987</v>
      </c>
      <c r="F1678" s="25" t="s">
        <v>69</v>
      </c>
      <c r="G1678" s="25" t="s">
        <v>70</v>
      </c>
      <c r="H1678" s="42" t="str">
        <f>_xlfn.XLOOKUP(B1678,[2]CALCULATION!$B:$B,[2]CALCULATION!$H:$H,"")</f>
        <v>ZTE</v>
      </c>
      <c r="I1678" s="34">
        <v>0</v>
      </c>
      <c r="J1678" s="34">
        <v>0</v>
      </c>
      <c r="K1678" s="34">
        <v>0</v>
      </c>
      <c r="L1678" s="34">
        <v>0</v>
      </c>
      <c r="M1678" s="34">
        <v>0</v>
      </c>
      <c r="N1678" s="34">
        <v>0</v>
      </c>
      <c r="O1678" s="34">
        <v>0</v>
      </c>
      <c r="P1678" s="34">
        <v>0</v>
      </c>
      <c r="Q1678" s="34">
        <v>0</v>
      </c>
      <c r="R1678" s="34">
        <v>6.0974030699163633</v>
      </c>
      <c r="S1678" s="35">
        <v>0</v>
      </c>
      <c r="T1678" s="35">
        <v>0</v>
      </c>
      <c r="U1678" s="35">
        <v>0</v>
      </c>
      <c r="V1678" s="35">
        <v>0</v>
      </c>
      <c r="W1678" s="35">
        <v>0</v>
      </c>
      <c r="X1678" s="35">
        <v>0</v>
      </c>
      <c r="Y1678" s="35">
        <v>0</v>
      </c>
      <c r="Z1678" s="35">
        <v>0</v>
      </c>
      <c r="AA1678" s="35">
        <v>0</v>
      </c>
      <c r="AB1678" s="35">
        <v>0</v>
      </c>
      <c r="AC1678" s="35">
        <v>0</v>
      </c>
      <c r="AD1678" s="35">
        <v>0</v>
      </c>
      <c r="AE1678" s="58" t="s">
        <v>5560</v>
      </c>
      <c r="AF1678" s="58"/>
      <c r="AG1678" s="57" t="str" cm="1">
        <f t="array" ref="AG1678">IFERROR(_xlfn.IFS(
AI1678="MPR ISSUE","PDH",
AI1678="BSS Hardware Issue","BSS",
AI1678="Sites strategiques, MLL, Pylone, etc.","ENVTECH",
AI1678="AKTIVCO DEFAUT GE &amp; POWER Cabinet","AKTIVCO",
AI1678="AKTIVCO Coupure ENEO &amp; Baisse de tension","AKTIVCO GRID ONLY",
AI1678="Coupure ENEO &amp; Baisse de tension","IHS GRID ONLY",
AI1678="Defaut GE &amp; POWER Cabinet","IHS",
AI1678="Sharing","Partners",
AI1678="Sites strategiques &amp; DataCenter","SST &amp; DC",
AI1678="Exclu","Exclu",
AI1678="SAT","SAT",
AI1678="SPARE-ISSUE","SPARE-ISSUE",
AI1678="Fiber CAmtel","TRANS_FO_CAMTEL",
AI1678="Fiber AOF","Fiber AOF",
AI1678="Projet OCM (HUAWEI)","TRAVAUX-HUAWEI",
AI1678="Projet OCM (NOKIA)","TRAVAUX-NOKIA",
AI1678="ACCESS-ISSUE","ACCESS-ISSUE",
AI1678="Projet OCM (ZTE, NOKIA, autres projets)","TRAVAUX OCM",
AI1678="No root CAuse","No root cause",
AI1678="ODU HS","PDH",
AI1678="IP &amp; VLAN","PDH",
AI1678="Warehouse HUAWEI","SPARE-ISSUE",
AI1678="SPARE-HS","SPARE-ISSUE",
AI1678="Power Telco","BSS",AI1678="no impacts","no impacts"
),"")</f>
        <v>no impacts</v>
      </c>
      <c r="AH1678" s="57" t="str" cm="1">
        <f t="array" ref="AH1678">IFERROR(_xlfn.IFS(
AI1678="MPR ISSUE","TX ISSUE",
AI1678="BSS Hardware Issue","RAN ISSUE",
AI1678="Sites strategiques, MLL, Pylone, etc.","ENVTECH",
AI1678="AKTIVCO DEFAUT GE &amp; POWER Cabinet","POWER ISSUE",
AI1678="AKTIVCO Coupure ENEO &amp; Baisse de tension","POWER ISSUE",
AI1678="Coupure ENEO &amp; Baisse de tension","POWER ISSUE",
AI1678="Defaut GE &amp; POWER Cabinet","POWER ISSUE",
AI1678="Sharing","POWER ISSUE",
AI1678="Sites strategiques &amp; DataCenter","POWER ISSUE",
AI1678="Exclu","Exclu",
AI1678="SAT","TX ISSUE",
AI1678="SPARE-ISSUE","SPARE-ISSUE",
AI1678="Fiber CAmtel","TX ISSUE",
AI1678="Fiber AOF","TX ISSUE",
AI1678="Projet OCM (HUAWEI)","TRAVAUX-HUAWEI",
AI1678="Projet OCM (NOKIA)","TRAVAUX -NOKIA",
AI1678="ACCESS-ISSUE","ACCESS-ISSUE",
AI1678="Projet OCM (ZTE, NOKIA, autres projets)","TRAVAUX OCM",
AI1678="No root CAuse","No root cause",
AI1678="ODU HS","TX ISSUE",
AI1678="IP &amp; VLAN","TX ISSUE",
AI1678="Warehouse HUAWEI","SPARE-ISSUE",
AI1678="SPARE-HS","SPARE-ISSUE",
AI1678="Power Telco","RAN ISSUE",AI1678="no impacts","no impacts"
),"")</f>
        <v>no impacts</v>
      </c>
      <c r="AI1678" s="85" t="s">
        <v>5998</v>
      </c>
      <c r="AJ1678" s="57" t="str" cm="1">
        <f t="array" ref="AJ1678">IFERROR(_xlfn.IFS(
AI1678="MPR ISSUE","ACTIVE",
AI1678="BSS Hardware Issue","ACTIVE",
AI1678="Sites strategiques, MLL, Pylone, etc.","PASSIVE",
AI1678="AKTIVCO DEFAUT GE &amp; POWER Cabinet","PASSIVE",
AI1678="AKTIVCO Coupure ENEO &amp; Baisse de tension","PASSIVE",
AI1678="Coupure ENEO &amp; Baisse de tension","PASSIVE",
AI1678="Defaut GE &amp; POWER Cabinet","PASSIVE",
AI1678="Sharing","PASSIVE",
AI1678="Sites strategiques &amp; DataCenter","PASSIVE",
AI1678="Exclu","Exclu",
AI1678="SAT","ACTIVE",
AI1678="SPARE-ISSUE","SPARE-ISSUE",
AI1678="Fiber CAmtel","ACTIVE",
AI1678="Fiber AOF","ACTIVE",
AI1678="Projet OCM (HUAWEI)","PLANNED WORKS",
AI1678="Projet OCM (NOKIA)","PLANNED WORKS",
AI1678="ACCESS-ISSUE","ACCESS-ISSUE",
AI1678="Projet OCM (ZTE, NOKIA, autres projets)","PLANNED WORKS",
AI1678="No root CAuse","No root cause",
AI1678="ODU HS","ACTIVE",
AI1678="IP &amp; VLAN","ACTIVE",
AI1678="Warehouse HUAWEI","SPARE-ISSUE",
AI1678="SPARE-HS","SPARE-ISSUE",
AI1678="Power Telco","ACTIVE", AI1678="no impacts","no impacts"
),"")</f>
        <v>no impacts</v>
      </c>
      <c r="AK1678" s="23" t="s">
        <v>5537</v>
      </c>
      <c r="AL1678" s="23" t="str">
        <f t="shared" si="44"/>
        <v>SUD_172</v>
      </c>
      <c r="AN1678" s="9" t="s">
        <v>5537</v>
      </c>
      <c r="AO1678" s="23" t="str">
        <f>_xlfn.XLOOKUP(B1678,'INCIDENT-05-03-2026'!E:E,'INCIDENT-05-03-2026'!F:F,"")</f>
        <v/>
      </c>
      <c r="AP1678" s="7" t="s">
        <v>5537</v>
      </c>
      <c r="AQ1678" s="6"/>
      <c r="AR1678" s="7"/>
      <c r="AS1678" s="3" t="str">
        <f>_xlfn.XLOOKUP(B1678,'[3]tt num | region | site id'!$C:$C,'[3]tt num | region | site id'!$Q:$Q,"")</f>
        <v/>
      </c>
      <c r="AT1678" s="24" t="str">
        <f>_xlfn.XLOOKUP(B1678,'[4]Cells Huawei 03052026 12h'!$B:$B,'[4]Cells Huawei 03052026 12h'!$T:$T,"")</f>
        <v/>
      </c>
      <c r="AU1678" s="24" t="str">
        <f>_xlfn.XLOOKUP(B1678,'[5]cells down 02052026 8h50'!$B:$B,'[5]cells down 02052026 8h50'!$R:$R,"")</f>
        <v/>
      </c>
      <c r="AV1678" s="24" t="str">
        <f>_xlfn.XLOOKUP(B1678,'[5]cells down 02052026 13h50'!$B:$B,'[5]cells down 02052026 13h50'!$R:$R,"")</f>
        <v/>
      </c>
      <c r="AW1678" s="24" t="str">
        <f>_xlfn.XLOOKUP(B1678,'[5]cells down 02052026 13h50'!$B:$B,'[5]cells down 02052026 13h50'!$R:$R,"")</f>
        <v/>
      </c>
      <c r="AX1678" s="24" t="str">
        <f>_xlfn.XLOOKUP(B1678,'[6]cell downs 03052026 8h40 '!$B:$B,'[6]cell downs 03052026 8h40 '!$R:$R,"")</f>
        <v/>
      </c>
      <c r="AY1678" s="24" t="str">
        <f>_xlfn.XLOOKUP(B1678,'[7]ALL SITES DOWN'!$D:$D,'[7]ALL SITES DOWN'!$J:$J,"")</f>
        <v/>
      </c>
      <c r="AZ1678" s="24" t="str">
        <f>_xlfn.XLOOKUP(B1678,'[8]ALL SITES DOWN'!$D:$D,'[8]ALL SITES DOWN'!$J:$J,"")</f>
        <v/>
      </c>
      <c r="BA1678" s="9" t="str">
        <f>_xlfn.XLOOKUP(B1678,[9]sheet1!$AC:$AC,[9]sheet1!$AF:$AF,"")</f>
        <v/>
      </c>
      <c r="BB1678" s="14" t="s">
        <v>5537</v>
      </c>
      <c r="BC1678" s="14" t="s">
        <v>5537</v>
      </c>
      <c r="BD1678" s="14" t="str">
        <f>_xlfn.XLOOKUP(B1678,'[10]cell downs 18042026 17h'!$B:$B,'[10]cell downs 18042026 17h'!$B:$B,"")</f>
        <v/>
      </c>
      <c r="BE1678" s="14" t="str">
        <f>_xlfn.XLOOKUP(B1678,'[11]Cells Huawei 19042026 15h'!$B:$B,'[11]Cells Huawei 19042026 15h'!$B:$B,"")</f>
        <v/>
      </c>
      <c r="BF1678" s="9" t="str">
        <f>_xlfn.XLOOKUP(B1678,'[12]cells down 19042026 9H40'!$B:$B,'[12]cells down 19042026 9H40'!$B:$B,"")</f>
        <v/>
      </c>
      <c r="BG1678" s="9" t="s">
        <v>5537</v>
      </c>
      <c r="BH1678" s="9" t="s">
        <v>12</v>
      </c>
    </row>
    <row r="1679" spans="1:60" s="9" customFormat="1" x14ac:dyDescent="0.3">
      <c r="A1679" s="1" t="s">
        <v>4984</v>
      </c>
      <c r="B1679" s="8" t="s">
        <v>4985</v>
      </c>
      <c r="C1679" s="3" t="str">
        <f>_xlfn.XLOOKUP(B1679,'[1]daily break down'!$D:$D,'[1]daily break down'!$E:$E,"")</f>
        <v>Douala</v>
      </c>
      <c r="D1679" s="1" t="s">
        <v>11</v>
      </c>
      <c r="E1679" s="1" t="s">
        <v>12</v>
      </c>
      <c r="F1679" s="3" t="s">
        <v>31</v>
      </c>
      <c r="G1679" s="1" t="s">
        <v>32</v>
      </c>
      <c r="H1679" s="42" t="str">
        <f>_xlfn.XLOOKUP(B1679,[2]CALCULATION!$B:$B,[2]CALCULATION!$H:$H,"")</f>
        <v>ZTE</v>
      </c>
      <c r="I1679" s="34">
        <v>0</v>
      </c>
      <c r="J1679" s="34">
        <v>0</v>
      </c>
      <c r="K1679" s="34">
        <v>0</v>
      </c>
      <c r="L1679" s="34">
        <v>0</v>
      </c>
      <c r="M1679" s="34">
        <v>0</v>
      </c>
      <c r="N1679" s="34">
        <v>0</v>
      </c>
      <c r="O1679" s="34">
        <v>0</v>
      </c>
      <c r="P1679" s="34">
        <v>0</v>
      </c>
      <c r="Q1679" s="34">
        <v>0</v>
      </c>
      <c r="R1679" s="34">
        <v>4.8544764619770371</v>
      </c>
      <c r="S1679" s="35">
        <v>0</v>
      </c>
      <c r="T1679" s="35">
        <v>0</v>
      </c>
      <c r="U1679" s="35">
        <v>0</v>
      </c>
      <c r="V1679" s="35">
        <v>0</v>
      </c>
      <c r="W1679" s="35">
        <v>0</v>
      </c>
      <c r="X1679" s="35">
        <v>0</v>
      </c>
      <c r="Y1679" s="35">
        <v>0</v>
      </c>
      <c r="Z1679" s="35">
        <v>1.9788376094717119</v>
      </c>
      <c r="AA1679" s="35">
        <v>0</v>
      </c>
      <c r="AB1679" s="35">
        <v>0</v>
      </c>
      <c r="AC1679" s="35">
        <v>0</v>
      </c>
      <c r="AD1679" s="35">
        <v>0</v>
      </c>
      <c r="AE1679" s="58" t="s">
        <v>5560</v>
      </c>
      <c r="AF1679" s="58"/>
      <c r="AG1679" s="57" t="str" cm="1">
        <f t="array" ref="AG1679">IFERROR(_xlfn.IFS(
AI1679="MPR ISSUE","PDH",
AI1679="BSS Hardware Issue","BSS",
AI1679="Sites strategiques, MLL, Pylone, etc.","ENVTECH",
AI1679="AKTIVCO DEFAUT GE &amp; POWER Cabinet","AKTIVCO",
AI1679="AKTIVCO Coupure ENEO &amp; Baisse de tension","AKTIVCO GRID ONLY",
AI1679="Coupure ENEO &amp; Baisse de tension","IHS GRID ONLY",
AI1679="Defaut GE &amp; POWER Cabinet","IHS",
AI1679="Sharing","Partners",
AI1679="Sites strategiques &amp; DataCenter","SST &amp; DC",
AI1679="Exclu","Exclu",
AI1679="SAT","SAT",
AI1679="SPARE-ISSUE","SPARE-ISSUE",
AI1679="Fiber CAmtel","TRANS_FO_CAMTEL",
AI1679="Fiber AOF","Fiber AOF",
AI1679="Projet OCM (HUAWEI)","TRAVAUX-HUAWEI",
AI1679="Projet OCM (NOKIA)","TRAVAUX-NOKIA",
AI1679="ACCESS-ISSUE","ACCESS-ISSUE",
AI1679="Projet OCM (ZTE, NOKIA, autres projets)","TRAVAUX OCM",
AI1679="No root CAuse","No root cause",
AI1679="ODU HS","PDH",
AI1679="IP &amp; VLAN","PDH",
AI1679="Warehouse HUAWEI","SPARE-ISSUE",
AI1679="SPARE-HS","SPARE-ISSUE",
AI1679="Power Telco","BSS",AI1679="no impacts","no impacts"
),"")</f>
        <v>no impacts</v>
      </c>
      <c r="AH1679" s="57" t="str" cm="1">
        <f t="array" ref="AH1679">IFERROR(_xlfn.IFS(
AI1679="MPR ISSUE","TX ISSUE",
AI1679="BSS Hardware Issue","RAN ISSUE",
AI1679="Sites strategiques, MLL, Pylone, etc.","ENVTECH",
AI1679="AKTIVCO DEFAUT GE &amp; POWER Cabinet","POWER ISSUE",
AI1679="AKTIVCO Coupure ENEO &amp; Baisse de tension","POWER ISSUE",
AI1679="Coupure ENEO &amp; Baisse de tension","POWER ISSUE",
AI1679="Defaut GE &amp; POWER Cabinet","POWER ISSUE",
AI1679="Sharing","POWER ISSUE",
AI1679="Sites strategiques &amp; DataCenter","POWER ISSUE",
AI1679="Exclu","Exclu",
AI1679="SAT","TX ISSUE",
AI1679="SPARE-ISSUE","SPARE-ISSUE",
AI1679="Fiber CAmtel","TX ISSUE",
AI1679="Fiber AOF","TX ISSUE",
AI1679="Projet OCM (HUAWEI)","TRAVAUX-HUAWEI",
AI1679="Projet OCM (NOKIA)","TRAVAUX -NOKIA",
AI1679="ACCESS-ISSUE","ACCESS-ISSUE",
AI1679="Projet OCM (ZTE, NOKIA, autres projets)","TRAVAUX OCM",
AI1679="No root CAuse","No root cause",
AI1679="ODU HS","TX ISSUE",
AI1679="IP &amp; VLAN","TX ISSUE",
AI1679="Warehouse HUAWEI","SPARE-ISSUE",
AI1679="SPARE-HS","SPARE-ISSUE",
AI1679="Power Telco","RAN ISSUE",AI1679="no impacts","no impacts"
),"")</f>
        <v>no impacts</v>
      </c>
      <c r="AI1679" s="85" t="s">
        <v>5998</v>
      </c>
      <c r="AJ1679" s="57" t="str" cm="1">
        <f t="array" ref="AJ1679">IFERROR(_xlfn.IFS(
AI1679="MPR ISSUE","ACTIVE",
AI1679="BSS Hardware Issue","ACTIVE",
AI1679="Sites strategiques, MLL, Pylone, etc.","PASSIVE",
AI1679="AKTIVCO DEFAUT GE &amp; POWER Cabinet","PASSIVE",
AI1679="AKTIVCO Coupure ENEO &amp; Baisse de tension","PASSIVE",
AI1679="Coupure ENEO &amp; Baisse de tension","PASSIVE",
AI1679="Defaut GE &amp; POWER Cabinet","PASSIVE",
AI1679="Sharing","PASSIVE",
AI1679="Sites strategiques &amp; DataCenter","PASSIVE",
AI1679="Exclu","Exclu",
AI1679="SAT","ACTIVE",
AI1679="SPARE-ISSUE","SPARE-ISSUE",
AI1679="Fiber CAmtel","ACTIVE",
AI1679="Fiber AOF","ACTIVE",
AI1679="Projet OCM (HUAWEI)","PLANNED WORKS",
AI1679="Projet OCM (NOKIA)","PLANNED WORKS",
AI1679="ACCESS-ISSUE","ACCESS-ISSUE",
AI1679="Projet OCM (ZTE, NOKIA, autres projets)","PLANNED WORKS",
AI1679="No root CAuse","No root cause",
AI1679="ODU HS","ACTIVE",
AI1679="IP &amp; VLAN","ACTIVE",
AI1679="Warehouse HUAWEI","SPARE-ISSUE",
AI1679="SPARE-HS","SPARE-ISSUE",
AI1679="Power Telco","ACTIVE", AI1679="no impacts","no impacts"
),"")</f>
        <v>no impacts</v>
      </c>
      <c r="AK1679" s="23" t="s">
        <v>5537</v>
      </c>
      <c r="AL1679" s="23" t="str">
        <f t="shared" si="44"/>
        <v>LIT_579</v>
      </c>
      <c r="AN1679" s="9" t="s">
        <v>5537</v>
      </c>
      <c r="AO1679" s="23" t="str">
        <f>_xlfn.XLOOKUP(B1679,'INCIDENT-05-03-2026'!E:E,'INCIDENT-05-03-2026'!F:F,"")</f>
        <v/>
      </c>
      <c r="AP1679" s="7" t="s">
        <v>5537</v>
      </c>
      <c r="AQ1679" s="6"/>
      <c r="AR1679" s="7"/>
      <c r="AS1679" s="3" t="str">
        <f>_xlfn.XLOOKUP(B1679,'[3]tt num | region | site id'!$C:$C,'[3]tt num | region | site id'!$Q:$Q,"")</f>
        <v/>
      </c>
      <c r="AT1679" s="24" t="str">
        <f>_xlfn.XLOOKUP(B1679,'[4]Cells Huawei 03052026 12h'!$B:$B,'[4]Cells Huawei 03052026 12h'!$T:$T,"")</f>
        <v/>
      </c>
      <c r="AU1679" s="24" t="str">
        <f>_xlfn.XLOOKUP(B1679,'[5]cells down 02052026 8h50'!$B:$B,'[5]cells down 02052026 8h50'!$R:$R,"")</f>
        <v/>
      </c>
      <c r="AV1679" s="24" t="str">
        <f>_xlfn.XLOOKUP(B1679,'[5]cells down 02052026 13h50'!$B:$B,'[5]cells down 02052026 13h50'!$R:$R,"")</f>
        <v/>
      </c>
      <c r="AW1679" s="24" t="str">
        <f>_xlfn.XLOOKUP(B1679,'[5]cells down 02052026 13h50'!$B:$B,'[5]cells down 02052026 13h50'!$R:$R,"")</f>
        <v/>
      </c>
      <c r="AX1679" s="24" t="str">
        <f>_xlfn.XLOOKUP(B1679,'[6]cell downs 03052026 8h40 '!$B:$B,'[6]cell downs 03052026 8h40 '!$R:$R,"")</f>
        <v/>
      </c>
      <c r="AY1679" s="24" t="str">
        <f>_xlfn.XLOOKUP(B1679,'[7]ALL SITES DOWN'!$D:$D,'[7]ALL SITES DOWN'!$J:$J,"")</f>
        <v/>
      </c>
      <c r="AZ1679" s="24" t="str">
        <f>_xlfn.XLOOKUP(B1679,'[8]ALL SITES DOWN'!$D:$D,'[8]ALL SITES DOWN'!$J:$J,"")</f>
        <v/>
      </c>
      <c r="BA1679" s="9" t="str">
        <f>_xlfn.XLOOKUP(B1679,[9]sheet1!$AC:$AC,[9]sheet1!$AF:$AF,"")</f>
        <v/>
      </c>
      <c r="BB1679" s="14" t="s">
        <v>5537</v>
      </c>
      <c r="BC1679" s="14" t="s">
        <v>5537</v>
      </c>
      <c r="BD1679" s="14" t="str">
        <f>_xlfn.XLOOKUP(B1679,'[10]cell downs 18042026 17h'!$B:$B,'[10]cell downs 18042026 17h'!$B:$B,"")</f>
        <v/>
      </c>
      <c r="BE1679" s="14" t="str">
        <f>_xlfn.XLOOKUP(B1679,'[11]Cells Huawei 19042026 15h'!$B:$B,'[11]Cells Huawei 19042026 15h'!$B:$B,"")</f>
        <v/>
      </c>
      <c r="BF1679" s="9" t="str">
        <f>_xlfn.XLOOKUP(B1679,'[12]cells down 19042026 9H40'!$B:$B,'[12]cells down 19042026 9H40'!$B:$B,"")</f>
        <v/>
      </c>
      <c r="BG1679" s="9" t="s">
        <v>4985</v>
      </c>
      <c r="BH1679" s="9" t="s">
        <v>12</v>
      </c>
    </row>
    <row r="1680" spans="1:60" s="9" customFormat="1" x14ac:dyDescent="0.3">
      <c r="A1680" s="1" t="s">
        <v>1668</v>
      </c>
      <c r="B1680" s="8" t="s">
        <v>1669</v>
      </c>
      <c r="C1680" s="3" t="str">
        <f>_xlfn.XLOOKUP(B1680,'[1]daily break down'!$D:$D,'[1]daily break down'!$E:$E,"")</f>
        <v>Douala</v>
      </c>
      <c r="D1680" s="1" t="s">
        <v>11</v>
      </c>
      <c r="E1680" s="1" t="s">
        <v>145</v>
      </c>
      <c r="F1680" s="3" t="s">
        <v>31</v>
      </c>
      <c r="G1680" s="1" t="s">
        <v>32</v>
      </c>
      <c r="H1680" s="42" t="str">
        <f>_xlfn.XLOOKUP(B1680,[2]CALCULATION!$B:$B,[2]CALCULATION!$H:$H,"")</f>
        <v>ZTE</v>
      </c>
      <c r="I1680" s="34">
        <v>0</v>
      </c>
      <c r="J1680" s="34">
        <v>0</v>
      </c>
      <c r="K1680" s="34">
        <v>0</v>
      </c>
      <c r="L1680" s="34">
        <v>0</v>
      </c>
      <c r="M1680" s="34">
        <v>0</v>
      </c>
      <c r="N1680" s="34">
        <v>0</v>
      </c>
      <c r="O1680" s="34">
        <v>0</v>
      </c>
      <c r="P1680" s="34">
        <v>0</v>
      </c>
      <c r="Q1680" s="34">
        <v>0</v>
      </c>
      <c r="R1680" s="34">
        <v>3.8021890061723642</v>
      </c>
      <c r="S1680" s="35">
        <v>0</v>
      </c>
      <c r="T1680" s="35">
        <v>0</v>
      </c>
      <c r="U1680" s="35">
        <v>0</v>
      </c>
      <c r="V1680" s="35">
        <v>0</v>
      </c>
      <c r="W1680" s="35">
        <v>0</v>
      </c>
      <c r="X1680" s="35">
        <v>0</v>
      </c>
      <c r="Y1680" s="35">
        <v>0</v>
      </c>
      <c r="Z1680" s="35">
        <v>0</v>
      </c>
      <c r="AA1680" s="35">
        <v>0</v>
      </c>
      <c r="AB1680" s="35">
        <v>0</v>
      </c>
      <c r="AC1680" s="35">
        <v>0</v>
      </c>
      <c r="AD1680" s="35">
        <v>0</v>
      </c>
      <c r="AE1680" s="58" t="s">
        <v>5560</v>
      </c>
      <c r="AF1680" s="58"/>
      <c r="AG1680" s="57" t="str" cm="1">
        <f t="array" ref="AG1680">IFERROR(_xlfn.IFS(
AI1680="MPR ISSUE","PDH",
AI1680="BSS Hardware Issue","BSS",
AI1680="Sites strategiques, MLL, Pylone, etc.","ENVTECH",
AI1680="AKTIVCO DEFAUT GE &amp; POWER Cabinet","AKTIVCO",
AI1680="AKTIVCO Coupure ENEO &amp; Baisse de tension","AKTIVCO GRID ONLY",
AI1680="Coupure ENEO &amp; Baisse de tension","IHS GRID ONLY",
AI1680="Defaut GE &amp; POWER Cabinet","IHS",
AI1680="Sharing","Partners",
AI1680="Sites strategiques &amp; DataCenter","SST &amp; DC",
AI1680="Exclu","Exclu",
AI1680="SAT","SAT",
AI1680="SPARE-ISSUE","SPARE-ISSUE",
AI1680="Fiber CAmtel","TRANS_FO_CAMTEL",
AI1680="Fiber AOF","Fiber AOF",
AI1680="Projet OCM (HUAWEI)","TRAVAUX-HUAWEI",
AI1680="Projet OCM (NOKIA)","TRAVAUX-NOKIA",
AI1680="ACCESS-ISSUE","ACCESS-ISSUE",
AI1680="Projet OCM (ZTE, NOKIA, autres projets)","TRAVAUX OCM",
AI1680="No root CAuse","No root cause",
AI1680="ODU HS","PDH",
AI1680="IP &amp; VLAN","PDH",
AI1680="Warehouse HUAWEI","SPARE-ISSUE",
AI1680="SPARE-HS","SPARE-ISSUE",
AI1680="Power Telco","BSS",AI1680="no impacts","no impacts"
),"")</f>
        <v>no impacts</v>
      </c>
      <c r="AH1680" s="57" t="str" cm="1">
        <f t="array" ref="AH1680">IFERROR(_xlfn.IFS(
AI1680="MPR ISSUE","TX ISSUE",
AI1680="BSS Hardware Issue","RAN ISSUE",
AI1680="Sites strategiques, MLL, Pylone, etc.","ENVTECH",
AI1680="AKTIVCO DEFAUT GE &amp; POWER Cabinet","POWER ISSUE",
AI1680="AKTIVCO Coupure ENEO &amp; Baisse de tension","POWER ISSUE",
AI1680="Coupure ENEO &amp; Baisse de tension","POWER ISSUE",
AI1680="Defaut GE &amp; POWER Cabinet","POWER ISSUE",
AI1680="Sharing","POWER ISSUE",
AI1680="Sites strategiques &amp; DataCenter","POWER ISSUE",
AI1680="Exclu","Exclu",
AI1680="SAT","TX ISSUE",
AI1680="SPARE-ISSUE","SPARE-ISSUE",
AI1680="Fiber CAmtel","TX ISSUE",
AI1680="Fiber AOF","TX ISSUE",
AI1680="Projet OCM (HUAWEI)","TRAVAUX-HUAWEI",
AI1680="Projet OCM (NOKIA)","TRAVAUX -NOKIA",
AI1680="ACCESS-ISSUE","ACCESS-ISSUE",
AI1680="Projet OCM (ZTE, NOKIA, autres projets)","TRAVAUX OCM",
AI1680="No root CAuse","No root cause",
AI1680="ODU HS","TX ISSUE",
AI1680="IP &amp; VLAN","TX ISSUE",
AI1680="Warehouse HUAWEI","SPARE-ISSUE",
AI1680="SPARE-HS","SPARE-ISSUE",
AI1680="Power Telco","RAN ISSUE",AI1680="no impacts","no impacts"
),"")</f>
        <v>no impacts</v>
      </c>
      <c r="AI1680" s="85" t="s">
        <v>5998</v>
      </c>
      <c r="AJ1680" s="57" t="str" cm="1">
        <f t="array" ref="AJ1680">IFERROR(_xlfn.IFS(
AI1680="MPR ISSUE","ACTIVE",
AI1680="BSS Hardware Issue","ACTIVE",
AI1680="Sites strategiques, MLL, Pylone, etc.","PASSIVE",
AI1680="AKTIVCO DEFAUT GE &amp; POWER Cabinet","PASSIVE",
AI1680="AKTIVCO Coupure ENEO &amp; Baisse de tension","PASSIVE",
AI1680="Coupure ENEO &amp; Baisse de tension","PASSIVE",
AI1680="Defaut GE &amp; POWER Cabinet","PASSIVE",
AI1680="Sharing","PASSIVE",
AI1680="Sites strategiques &amp; DataCenter","PASSIVE",
AI1680="Exclu","Exclu",
AI1680="SAT","ACTIVE",
AI1680="SPARE-ISSUE","SPARE-ISSUE",
AI1680="Fiber CAmtel","ACTIVE",
AI1680="Fiber AOF","ACTIVE",
AI1680="Projet OCM (HUAWEI)","PLANNED WORKS",
AI1680="Projet OCM (NOKIA)","PLANNED WORKS",
AI1680="ACCESS-ISSUE","ACCESS-ISSUE",
AI1680="Projet OCM (ZTE, NOKIA, autres projets)","PLANNED WORKS",
AI1680="No root CAuse","No root cause",
AI1680="ODU HS","ACTIVE",
AI1680="IP &amp; VLAN","ACTIVE",
AI1680="Warehouse HUAWEI","SPARE-ISSUE",
AI1680="SPARE-HS","SPARE-ISSUE",
AI1680="Power Telco","ACTIVE", AI1680="no impacts","no impacts"
),"")</f>
        <v>no impacts</v>
      </c>
      <c r="AK1680" s="23" t="s">
        <v>5537</v>
      </c>
      <c r="AL1680" s="23" t="str">
        <f t="shared" si="44"/>
        <v>LIT_202</v>
      </c>
      <c r="AN1680" s="9" t="s">
        <v>5537</v>
      </c>
      <c r="AO1680" s="23" t="str">
        <f>_xlfn.XLOOKUP(B1680,'INCIDENT-05-03-2026'!E:E,'INCIDENT-05-03-2026'!F:F,"")</f>
        <v/>
      </c>
      <c r="AP1680" s="7" t="s">
        <v>5537</v>
      </c>
      <c r="AQ1680" s="6"/>
      <c r="AR1680" s="7"/>
      <c r="AS1680" s="3" t="str">
        <f>_xlfn.XLOOKUP(B1680,'[3]tt num | region | site id'!$C:$C,'[3]tt num | region | site id'!$Q:$Q,"")</f>
        <v/>
      </c>
      <c r="AT1680" s="24" t="str">
        <f>_xlfn.XLOOKUP(B1680,'[4]Cells Huawei 03052026 12h'!$B:$B,'[4]Cells Huawei 03052026 12h'!$T:$T,"")</f>
        <v/>
      </c>
      <c r="AU1680" s="24" t="str">
        <f>_xlfn.XLOOKUP(B1680,'[5]cells down 02052026 8h50'!$B:$B,'[5]cells down 02052026 8h50'!$R:$R,"")</f>
        <v/>
      </c>
      <c r="AV1680" s="24" t="str">
        <f>_xlfn.XLOOKUP(B1680,'[5]cells down 02052026 13h50'!$B:$B,'[5]cells down 02052026 13h50'!$R:$R,"")</f>
        <v/>
      </c>
      <c r="AW1680" s="24" t="str">
        <f>_xlfn.XLOOKUP(B1680,'[5]cells down 02052026 13h50'!$B:$B,'[5]cells down 02052026 13h50'!$R:$R,"")</f>
        <v/>
      </c>
      <c r="AX1680" s="24" t="str">
        <f>_xlfn.XLOOKUP(B1680,'[6]cell downs 03052026 8h40 '!$B:$B,'[6]cell downs 03052026 8h40 '!$R:$R,"")</f>
        <v/>
      </c>
      <c r="AY1680" s="24" t="str">
        <f>_xlfn.XLOOKUP(B1680,'[7]ALL SITES DOWN'!$D:$D,'[7]ALL SITES DOWN'!$J:$J,"")</f>
        <v/>
      </c>
      <c r="AZ1680" s="24" t="str">
        <f>_xlfn.XLOOKUP(B1680,'[8]ALL SITES DOWN'!$D:$D,'[8]ALL SITES DOWN'!$J:$J,"")</f>
        <v/>
      </c>
      <c r="BA1680" s="9" t="str">
        <f>_xlfn.XLOOKUP(B1680,[9]sheet1!$AC:$AC,[9]sheet1!$AF:$AF,"")</f>
        <v/>
      </c>
      <c r="BB1680" s="14" t="s">
        <v>5537</v>
      </c>
      <c r="BC1680" s="14" t="s">
        <v>5537</v>
      </c>
      <c r="BD1680" s="14" t="str">
        <f>_xlfn.XLOOKUP(B1680,'[10]cell downs 18042026 17h'!$B:$B,'[10]cell downs 18042026 17h'!$B:$B,"")</f>
        <v/>
      </c>
      <c r="BE1680" s="14" t="str">
        <f>_xlfn.XLOOKUP(B1680,'[11]Cells Huawei 19042026 15h'!$B:$B,'[11]Cells Huawei 19042026 15h'!$B:$B,"")</f>
        <v/>
      </c>
      <c r="BF1680" s="9" t="str">
        <f>_xlfn.XLOOKUP(B1680,'[12]cells down 19042026 9H40'!$B:$B,'[12]cells down 19042026 9H40'!$B:$B,"")</f>
        <v/>
      </c>
      <c r="BG1680" s="9" t="s">
        <v>1669</v>
      </c>
      <c r="BH1680" s="9" t="s">
        <v>302</v>
      </c>
    </row>
    <row r="1681" spans="1:60" s="9" customFormat="1" x14ac:dyDescent="0.3">
      <c r="A1681" s="1" t="s">
        <v>3479</v>
      </c>
      <c r="B1681" s="8" t="s">
        <v>3480</v>
      </c>
      <c r="C1681" s="3" t="str">
        <f>_xlfn.XLOOKUP(B1681,'[1]daily break down'!$D:$D,'[1]daily break down'!$E:$E,"")</f>
        <v>CENTRE</v>
      </c>
      <c r="D1681" s="1" t="s">
        <v>21</v>
      </c>
      <c r="E1681" s="1" t="s">
        <v>22</v>
      </c>
      <c r="F1681" s="3" t="s">
        <v>69</v>
      </c>
      <c r="G1681" s="1" t="s">
        <v>70</v>
      </c>
      <c r="H1681" s="42" t="str">
        <f>_xlfn.XLOOKUP(B1681,[2]CALCULATION!$B:$B,[2]CALCULATION!$H:$H,"")</f>
        <v>ZTE</v>
      </c>
      <c r="I1681" s="34">
        <v>0</v>
      </c>
      <c r="J1681" s="34">
        <v>0</v>
      </c>
      <c r="K1681" s="34">
        <v>0</v>
      </c>
      <c r="L1681" s="34">
        <v>0</v>
      </c>
      <c r="M1681" s="34">
        <v>0</v>
      </c>
      <c r="N1681" s="34">
        <v>0</v>
      </c>
      <c r="O1681" s="34">
        <v>0</v>
      </c>
      <c r="P1681" s="34">
        <v>3.5926268359429634</v>
      </c>
      <c r="Q1681" s="34">
        <v>0</v>
      </c>
      <c r="R1681" s="34">
        <v>3.729671577733833</v>
      </c>
      <c r="S1681" s="35">
        <v>0</v>
      </c>
      <c r="T1681" s="35">
        <v>0</v>
      </c>
      <c r="U1681" s="35">
        <v>0</v>
      </c>
      <c r="V1681" s="35">
        <v>0</v>
      </c>
      <c r="W1681" s="35">
        <v>0</v>
      </c>
      <c r="X1681" s="35">
        <v>0</v>
      </c>
      <c r="Y1681" s="35">
        <v>0</v>
      </c>
      <c r="Z1681" s="35">
        <v>0</v>
      </c>
      <c r="AA1681" s="35">
        <v>0</v>
      </c>
      <c r="AB1681" s="35">
        <v>0</v>
      </c>
      <c r="AC1681" s="35">
        <v>0</v>
      </c>
      <c r="AD1681" s="35">
        <v>0</v>
      </c>
      <c r="AE1681" s="58" t="s">
        <v>5560</v>
      </c>
      <c r="AF1681" s="58"/>
      <c r="AG1681" s="57" t="str" cm="1">
        <f t="array" ref="AG1681">IFERROR(_xlfn.IFS(
AI1681="MPR ISSUE","PDH",
AI1681="BSS Hardware Issue","BSS",
AI1681="Sites strategiques, MLL, Pylone, etc.","ENVTECH",
AI1681="AKTIVCO DEFAUT GE &amp; POWER Cabinet","AKTIVCO",
AI1681="AKTIVCO Coupure ENEO &amp; Baisse de tension","AKTIVCO GRID ONLY",
AI1681="Coupure ENEO &amp; Baisse de tension","IHS GRID ONLY",
AI1681="Defaut GE &amp; POWER Cabinet","IHS",
AI1681="Sharing","Partners",
AI1681="Sites strategiques &amp; DataCenter","SST &amp; DC",
AI1681="Exclu","Exclu",
AI1681="SAT","SAT",
AI1681="SPARE-ISSUE","SPARE-ISSUE",
AI1681="Fiber CAmtel","TRANS_FO_CAMTEL",
AI1681="Fiber AOF","Fiber AOF",
AI1681="Projet OCM (HUAWEI)","TRAVAUX-HUAWEI",
AI1681="Projet OCM (NOKIA)","TRAVAUX-NOKIA",
AI1681="ACCESS-ISSUE","ACCESS-ISSUE",
AI1681="Projet OCM (ZTE, NOKIA, autres projets)","TRAVAUX OCM",
AI1681="No root CAuse","No root cause",
AI1681="ODU HS","PDH",
AI1681="IP &amp; VLAN","PDH",
AI1681="Warehouse HUAWEI","SPARE-ISSUE",
AI1681="SPARE-HS","SPARE-ISSUE",
AI1681="Power Telco","BSS",AI1681="no impacts","no impacts"
),"")</f>
        <v>no impacts</v>
      </c>
      <c r="AH1681" s="57" t="str" cm="1">
        <f t="array" ref="AH1681">IFERROR(_xlfn.IFS(
AI1681="MPR ISSUE","TX ISSUE",
AI1681="BSS Hardware Issue","RAN ISSUE",
AI1681="Sites strategiques, MLL, Pylone, etc.","ENVTECH",
AI1681="AKTIVCO DEFAUT GE &amp; POWER Cabinet","POWER ISSUE",
AI1681="AKTIVCO Coupure ENEO &amp; Baisse de tension","POWER ISSUE",
AI1681="Coupure ENEO &amp; Baisse de tension","POWER ISSUE",
AI1681="Defaut GE &amp; POWER Cabinet","POWER ISSUE",
AI1681="Sharing","POWER ISSUE",
AI1681="Sites strategiques &amp; DataCenter","POWER ISSUE",
AI1681="Exclu","Exclu",
AI1681="SAT","TX ISSUE",
AI1681="SPARE-ISSUE","SPARE-ISSUE",
AI1681="Fiber CAmtel","TX ISSUE",
AI1681="Fiber AOF","TX ISSUE",
AI1681="Projet OCM (HUAWEI)","TRAVAUX-HUAWEI",
AI1681="Projet OCM (NOKIA)","TRAVAUX -NOKIA",
AI1681="ACCESS-ISSUE","ACCESS-ISSUE",
AI1681="Projet OCM (ZTE, NOKIA, autres projets)","TRAVAUX OCM",
AI1681="No root CAuse","No root cause",
AI1681="ODU HS","TX ISSUE",
AI1681="IP &amp; VLAN","TX ISSUE",
AI1681="Warehouse HUAWEI","SPARE-ISSUE",
AI1681="SPARE-HS","SPARE-ISSUE",
AI1681="Power Telco","RAN ISSUE",AI1681="no impacts","no impacts"
),"")</f>
        <v>no impacts</v>
      </c>
      <c r="AI1681" s="85" t="s">
        <v>5998</v>
      </c>
      <c r="AJ1681" s="57" t="str" cm="1">
        <f t="array" ref="AJ1681">IFERROR(_xlfn.IFS(
AI1681="MPR ISSUE","ACTIVE",
AI1681="BSS Hardware Issue","ACTIVE",
AI1681="Sites strategiques, MLL, Pylone, etc.","PASSIVE",
AI1681="AKTIVCO DEFAUT GE &amp; POWER Cabinet","PASSIVE",
AI1681="AKTIVCO Coupure ENEO &amp; Baisse de tension","PASSIVE",
AI1681="Coupure ENEO &amp; Baisse de tension","PASSIVE",
AI1681="Defaut GE &amp; POWER Cabinet","PASSIVE",
AI1681="Sharing","PASSIVE",
AI1681="Sites strategiques &amp; DataCenter","PASSIVE",
AI1681="Exclu","Exclu",
AI1681="SAT","ACTIVE",
AI1681="SPARE-ISSUE","SPARE-ISSUE",
AI1681="Fiber CAmtel","ACTIVE",
AI1681="Fiber AOF","ACTIVE",
AI1681="Projet OCM (HUAWEI)","PLANNED WORKS",
AI1681="Projet OCM (NOKIA)","PLANNED WORKS",
AI1681="ACCESS-ISSUE","ACCESS-ISSUE",
AI1681="Projet OCM (ZTE, NOKIA, autres projets)","PLANNED WORKS",
AI1681="No root CAuse","No root cause",
AI1681="ODU HS","ACTIVE",
AI1681="IP &amp; VLAN","ACTIVE",
AI1681="Warehouse HUAWEI","SPARE-ISSUE",
AI1681="SPARE-HS","SPARE-ISSUE",
AI1681="Power Telco","ACTIVE", AI1681="no impacts","no impacts"
),"")</f>
        <v>no impacts</v>
      </c>
      <c r="AK1681" s="23" t="s">
        <v>5537</v>
      </c>
      <c r="AL1681" s="23" t="str">
        <f t="shared" si="44"/>
        <v>SUD_100</v>
      </c>
      <c r="AN1681" s="9" t="s">
        <v>5537</v>
      </c>
      <c r="AO1681" s="23" t="str">
        <f>_xlfn.XLOOKUP(B1681,'INCIDENT-05-03-2026'!E:E,'INCIDENT-05-03-2026'!F:F,"")</f>
        <v/>
      </c>
      <c r="AP1681" s="7" t="s">
        <v>5537</v>
      </c>
      <c r="AQ1681" s="6"/>
      <c r="AR1681" s="7"/>
      <c r="AS1681" s="3" t="str">
        <f>_xlfn.XLOOKUP(B1681,'[3]tt num | region | site id'!$C:$C,'[3]tt num | region | site id'!$Q:$Q,"")</f>
        <v/>
      </c>
      <c r="AT1681" s="24" t="str">
        <f>_xlfn.XLOOKUP(B1681,'[4]Cells Huawei 03052026 12h'!$B:$B,'[4]Cells Huawei 03052026 12h'!$T:$T,"")</f>
        <v/>
      </c>
      <c r="AU1681" s="24" t="str">
        <f>_xlfn.XLOOKUP(B1681,'[5]cells down 02052026 8h50'!$B:$B,'[5]cells down 02052026 8h50'!$R:$R,"")</f>
        <v/>
      </c>
      <c r="AV1681" s="24" t="str">
        <f>_xlfn.XLOOKUP(B1681,'[5]cells down 02052026 13h50'!$B:$B,'[5]cells down 02052026 13h50'!$R:$R,"")</f>
        <v/>
      </c>
      <c r="AW1681" s="24" t="str">
        <f>_xlfn.XLOOKUP(B1681,'[5]cells down 02052026 13h50'!$B:$B,'[5]cells down 02052026 13h50'!$R:$R,"")</f>
        <v/>
      </c>
      <c r="AX1681" s="24" t="str">
        <f>_xlfn.XLOOKUP(B1681,'[6]cell downs 03052026 8h40 '!$B:$B,'[6]cell downs 03052026 8h40 '!$R:$R,"")</f>
        <v/>
      </c>
      <c r="AY1681" s="24" t="str">
        <f>_xlfn.XLOOKUP(B1681,'[7]ALL SITES DOWN'!$D:$D,'[7]ALL SITES DOWN'!$J:$J,"")</f>
        <v/>
      </c>
      <c r="AZ1681" s="24" t="str">
        <f>_xlfn.XLOOKUP(B1681,'[8]ALL SITES DOWN'!$D:$D,'[8]ALL SITES DOWN'!$J:$J,"")</f>
        <v/>
      </c>
      <c r="BA1681" s="9" t="str">
        <f>_xlfn.XLOOKUP(B1681,[9]sheet1!$AC:$AC,[9]sheet1!$AF:$AF,"")</f>
        <v/>
      </c>
      <c r="BB1681" s="14" t="s">
        <v>5537</v>
      </c>
      <c r="BC1681" s="14" t="s">
        <v>5537</v>
      </c>
      <c r="BD1681" s="14" t="str">
        <f>_xlfn.XLOOKUP(B1681,'[10]cell downs 18042026 17h'!$B:$B,'[10]cell downs 18042026 17h'!$B:$B,"")</f>
        <v/>
      </c>
      <c r="BE1681" s="14" t="str">
        <f>_xlfn.XLOOKUP(B1681,'[11]Cells Huawei 19042026 15h'!$B:$B,'[11]Cells Huawei 19042026 15h'!$B:$B,"")</f>
        <v/>
      </c>
      <c r="BF1681" s="9" t="str">
        <f>_xlfn.XLOOKUP(B1681,'[12]cells down 19042026 9H40'!$B:$B,'[12]cells down 19042026 9H40'!$B:$B,"")</f>
        <v/>
      </c>
      <c r="BG1681" s="9" t="s">
        <v>5537</v>
      </c>
      <c r="BH1681" s="9" t="s">
        <v>12</v>
      </c>
    </row>
    <row r="1682" spans="1:60" s="9" customFormat="1" x14ac:dyDescent="0.3">
      <c r="A1682" s="1" t="s">
        <v>1096</v>
      </c>
      <c r="B1682" s="8" t="s">
        <v>1097</v>
      </c>
      <c r="C1682" s="3" t="str">
        <f>_xlfn.XLOOKUP(B1682,'[1]daily break down'!$D:$D,'[1]daily break down'!$E:$E,"")</f>
        <v>SUD-OUEST</v>
      </c>
      <c r="D1682" s="1" t="s">
        <v>11</v>
      </c>
      <c r="E1682" s="1" t="s">
        <v>5459</v>
      </c>
      <c r="F1682" s="3" t="s">
        <v>13</v>
      </c>
      <c r="G1682" s="1" t="s">
        <v>1098</v>
      </c>
      <c r="H1682" s="41" t="str">
        <f>_xlfn.XLOOKUP(B1682,[2]CALCULATION!$B:$B,[2]CALCULATION!$H:$H,"")</f>
        <v>NOKIA</v>
      </c>
      <c r="I1682" s="34">
        <v>0</v>
      </c>
      <c r="J1682" s="34">
        <v>0</v>
      </c>
      <c r="K1682" s="34">
        <v>0</v>
      </c>
      <c r="L1682" s="34">
        <v>0</v>
      </c>
      <c r="M1682" s="34">
        <v>0</v>
      </c>
      <c r="N1682" s="34">
        <v>0</v>
      </c>
      <c r="O1682" s="34">
        <v>0</v>
      </c>
      <c r="P1682" s="34">
        <v>0</v>
      </c>
      <c r="Q1682" s="34">
        <v>0</v>
      </c>
      <c r="R1682" s="34">
        <v>0</v>
      </c>
      <c r="S1682" s="35">
        <v>0</v>
      </c>
      <c r="T1682" s="35">
        <v>0</v>
      </c>
      <c r="U1682" s="35">
        <v>0</v>
      </c>
      <c r="V1682" s="35">
        <v>0</v>
      </c>
      <c r="W1682" s="35">
        <v>0</v>
      </c>
      <c r="X1682" s="35">
        <v>0</v>
      </c>
      <c r="Y1682" s="35">
        <v>0</v>
      </c>
      <c r="Z1682" s="35">
        <v>0</v>
      </c>
      <c r="AA1682" s="35">
        <v>0</v>
      </c>
      <c r="AB1682" s="35">
        <v>0</v>
      </c>
      <c r="AC1682" s="35">
        <v>0</v>
      </c>
      <c r="AD1682" s="35">
        <v>0</v>
      </c>
      <c r="AE1682" s="58" t="s">
        <v>5603</v>
      </c>
      <c r="AF1682" s="58"/>
      <c r="AG1682" s="57" t="str" cm="1">
        <f t="array" ref="AG1682">IFERROR(_xlfn.IFS(
AI1682="MPR ISSUE","PDH",
AI1682="BSS Hardware Issue","BSS",
AI1682="Sites strategiques, MLL, Pylone, etc.","ENVTECH",
AI1682="AKTIVCO DEFAUT GE &amp; POWER Cabinet","AKTIVCO",
AI1682="AKTIVCO Coupure ENEO &amp; Baisse de tension","AKTIVCO GRID ONLY",
AI1682="Coupure ENEO &amp; Baisse de tension","IHS GRID ONLY",
AI1682="Defaut GE &amp; POWER Cabinet","IHS",
AI1682="Sharing","Partners",
AI1682="Sites strategiques &amp; DataCenter","SST &amp; DC",
AI1682="Exclu","Exclu",
AI1682="SAT","SAT",
AI1682="SPARE-ISSUE","SPARE-ISSUE",
AI1682="Fiber CAmtel","TRANS_FO_CAMTEL",
AI1682="Fiber AOF","Fiber AOF",
AI1682="Projet OCM (HUAWEI)","TRAVAUX-HUAWEI",
AI1682="Projet OCM (NOKIA)","TRAVAUX-NOKIA",
AI1682="ACCESS-ISSUE","ACCESS-ISSUE",
AI1682="Projet OCM (ZTE, NOKIA, autres projets)","TRAVAUX OCM",
AI1682="No root CAuse","No root cause",
AI1682="ODU HS","PDH",
AI1682="IP &amp; VLAN","PDH",
AI1682="Warehouse HUAWEI","SPARE-ISSUE",
AI1682="SPARE-HS","SPARE-ISSUE",
AI1682="Power Telco","BSS",AI1682="no impacts","no impacts"
),"")</f>
        <v>ACCESS-ISSUE</v>
      </c>
      <c r="AH1682" s="57" t="str" cm="1">
        <f t="array" ref="AH1682">IFERROR(_xlfn.IFS(
AI1682="MPR ISSUE","TX ISSUE",
AI1682="BSS Hardware Issue","RAN ISSUE",
AI1682="Sites strategiques, MLL, Pylone, etc.","ENVTECH",
AI1682="AKTIVCO DEFAUT GE &amp; POWER Cabinet","POWER ISSUE",
AI1682="AKTIVCO Coupure ENEO &amp; Baisse de tension","POWER ISSUE",
AI1682="Coupure ENEO &amp; Baisse de tension","POWER ISSUE",
AI1682="Defaut GE &amp; POWER Cabinet","POWER ISSUE",
AI1682="Sharing","POWER ISSUE",
AI1682="Sites strategiques &amp; DataCenter","POWER ISSUE",
AI1682="Exclu","Exclu",
AI1682="SAT","TX ISSUE",
AI1682="SPARE-ISSUE","SPARE-ISSUE",
AI1682="Fiber CAmtel","TX ISSUE",
AI1682="Fiber AOF","TX ISSUE",
AI1682="Projet OCM (HUAWEI)","TRAVAUX-HUAWEI",
AI1682="Projet OCM (NOKIA)","TRAVAUX -NOKIA",
AI1682="ACCESS-ISSUE","ACCESS-ISSUE",
AI1682="Projet OCM (ZTE, NOKIA, autres projets)","TRAVAUX OCM",
AI1682="No root CAuse","No root cause",
AI1682="ODU HS","TX ISSUE",
AI1682="IP &amp; VLAN","TX ISSUE",
AI1682="Warehouse HUAWEI","SPARE-ISSUE",
AI1682="SPARE-HS","SPARE-ISSUE",
AI1682="Power Telco","RAN ISSUE",AI1682="no impacts","no impacts"
),"")</f>
        <v>ACCESS-ISSUE</v>
      </c>
      <c r="AI1682" s="85" t="s">
        <v>25</v>
      </c>
      <c r="AJ1682" s="57" t="str" cm="1">
        <f t="array" ref="AJ1682">IFERROR(_xlfn.IFS(
AI1682="MPR ISSUE","ACTIVE",
AI1682="BSS Hardware Issue","ACTIVE",
AI1682="Sites strategiques, MLL, Pylone, etc.","PASSIVE",
AI1682="AKTIVCO DEFAUT GE &amp; POWER Cabinet","PASSIVE",
AI1682="AKTIVCO Coupure ENEO &amp; Baisse de tension","PASSIVE",
AI1682="Coupure ENEO &amp; Baisse de tension","PASSIVE",
AI1682="Defaut GE &amp; POWER Cabinet","PASSIVE",
AI1682="Sharing","PASSIVE",
AI1682="Sites strategiques &amp; DataCenter","PASSIVE",
AI1682="Exclu","Exclu",
AI1682="SAT","ACTIVE",
AI1682="SPARE-ISSUE","SPARE-ISSUE",
AI1682="Fiber CAmtel","ACTIVE",
AI1682="Fiber AOF","ACTIVE",
AI1682="Projet OCM (HUAWEI)","PLANNED WORKS",
AI1682="Projet OCM (NOKIA)","PLANNED WORKS",
AI1682="ACCESS-ISSUE","ACCESS-ISSUE",
AI1682="Projet OCM (ZTE, NOKIA, autres projets)","PLANNED WORKS",
AI1682="No root CAuse","No root cause",
AI1682="ODU HS","ACTIVE",
AI1682="IP &amp; VLAN","ACTIVE",
AI1682="Warehouse HUAWEI","SPARE-ISSUE",
AI1682="SPARE-HS","SPARE-ISSUE",
AI1682="Power Telco","ACTIVE", AI1682="no impacts","no impacts"
),"")</f>
        <v>ACCESS-ISSUE</v>
      </c>
      <c r="AK1682" s="23" t="s">
        <v>5860</v>
      </c>
      <c r="AL1682" s="23" t="str">
        <f t="shared" si="44"/>
        <v>SUO_249</v>
      </c>
      <c r="AN1682" s="9" t="s">
        <v>5537</v>
      </c>
      <c r="AO1682" s="23" t="str">
        <f>_xlfn.XLOOKUP(B1682,'INCIDENT-05-03-2026'!E:E,'INCIDENT-05-03-2026'!F:F,"")</f>
        <v/>
      </c>
      <c r="AP1682" s="7" t="s">
        <v>5537</v>
      </c>
      <c r="AQ1682" s="6"/>
      <c r="AR1682" s="7"/>
      <c r="AS1682" s="3" t="str">
        <f>_xlfn.XLOOKUP(B1682,'[3]tt num | region | site id'!$C:$C,'[3]tt num | region | site id'!$Q:$Q,"")</f>
        <v/>
      </c>
      <c r="AT1682" s="24" t="str">
        <f>_xlfn.XLOOKUP(B1682,'[4]Cells Huawei 03052026 12h'!$B:$B,'[4]Cells Huawei 03052026 12h'!$T:$T,"")</f>
        <v/>
      </c>
      <c r="AU1682" s="24" t="str">
        <f>_xlfn.XLOOKUP(B1682,'[5]cells down 02052026 8h50'!$B:$B,'[5]cells down 02052026 8h50'!$R:$R,"")</f>
        <v/>
      </c>
      <c r="AV1682" s="24" t="str">
        <f>_xlfn.XLOOKUP(B1682,'[5]cells down 02052026 13h50'!$B:$B,'[5]cells down 02052026 13h50'!$R:$R,"")</f>
        <v/>
      </c>
      <c r="AW1682" s="24" t="str">
        <f>_xlfn.XLOOKUP(B1682,'[5]cells down 02052026 13h50'!$B:$B,'[5]cells down 02052026 13h50'!$R:$R,"")</f>
        <v/>
      </c>
      <c r="AX1682" s="24" t="str">
        <f>_xlfn.XLOOKUP(B1682,'[6]cell downs 03052026 8h40 '!$B:$B,'[6]cell downs 03052026 8h40 '!$R:$R,"")</f>
        <v/>
      </c>
      <c r="AY1682" s="24" t="str">
        <f>_xlfn.XLOOKUP(B1682,'[7]ALL SITES DOWN'!$D:$D,'[7]ALL SITES DOWN'!$J:$J,"")</f>
        <v>(05/03/2026 com ran 17h): 02.05.2026: access not granted for this site for now
01.05.2026 Denis: Check ongoing will update asap
30.04.26: Besoin d'un FME sur site pour vérifier le statut du MPR; FME Jeremiah activé pour investigations, update ASAP</v>
      </c>
      <c r="AZ1682" s="24" t="str">
        <f>_xlfn.XLOOKUP(B1682,'[8]ALL SITES DOWN'!$D:$D,'[8]ALL SITES DOWN'!$J:$J,"")</f>
        <v>(05/03/2026 com ran 10h): 02.05.2026: access not granted for this site for now
01.05.2026 Denis: Check ongoing will update asap
30.04.26: Besoin d'un FME sur site pour vérifier le statut du MPR; FME Jeremiah activé pour investigations, update ASAP</v>
      </c>
      <c r="BA1682" s="9" t="str">
        <f>_xlfn.XLOOKUP(B1682,[9]sheet1!$AC:$AC,[9]sheet1!$AF:$AF,"")</f>
        <v/>
      </c>
      <c r="BB1682" s="14" t="s">
        <v>5537</v>
      </c>
      <c r="BC1682" s="14" t="s">
        <v>5537</v>
      </c>
      <c r="BD1682" s="14" t="str">
        <f>_xlfn.XLOOKUP(B1682,'[10]cell downs 18042026 17h'!$B:$B,'[10]cell downs 18042026 17h'!$B:$B,"")</f>
        <v/>
      </c>
      <c r="BE1682" s="14" t="str">
        <f>_xlfn.XLOOKUP(B1682,'[11]Cells Huawei 19042026 15h'!$B:$B,'[11]Cells Huawei 19042026 15h'!$B:$B,"")</f>
        <v/>
      </c>
      <c r="BF1682" s="9" t="str">
        <f>_xlfn.XLOOKUP(B1682,'[12]cells down 19042026 9H40'!$B:$B,'[12]cells down 19042026 9H40'!$B:$B,"")</f>
        <v/>
      </c>
      <c r="BG1682" s="9" t="s">
        <v>5537</v>
      </c>
      <c r="BH1682" s="9" t="s">
        <v>5537</v>
      </c>
    </row>
    <row r="1683" spans="1:60" s="9" customFormat="1" x14ac:dyDescent="0.3">
      <c r="A1683" s="1" t="s">
        <v>1104</v>
      </c>
      <c r="B1683" s="8" t="s">
        <v>1105</v>
      </c>
      <c r="C1683" s="3" t="str">
        <f>_xlfn.XLOOKUP(B1683,'[1]daily break down'!$D:$D,'[1]daily break down'!$E:$E,"")</f>
        <v>SUD-OUEST</v>
      </c>
      <c r="D1683" s="1" t="s">
        <v>11</v>
      </c>
      <c r="E1683" s="1" t="s">
        <v>154</v>
      </c>
      <c r="F1683" s="3" t="s">
        <v>13</v>
      </c>
      <c r="G1683" s="1" t="s">
        <v>78</v>
      </c>
      <c r="H1683" s="41" t="str">
        <f>_xlfn.XLOOKUP(B1683,[2]CALCULATION!$B:$B,[2]CALCULATION!$H:$H,"")</f>
        <v>NOKIA</v>
      </c>
      <c r="I1683" s="34">
        <v>0</v>
      </c>
      <c r="J1683" s="34">
        <v>0</v>
      </c>
      <c r="K1683" s="34">
        <v>0</v>
      </c>
      <c r="L1683" s="34">
        <v>0</v>
      </c>
      <c r="M1683" s="34">
        <v>0</v>
      </c>
      <c r="N1683" s="34">
        <v>0</v>
      </c>
      <c r="O1683" s="34">
        <v>0</v>
      </c>
      <c r="P1683" s="34">
        <v>0</v>
      </c>
      <c r="Q1683" s="34">
        <v>0</v>
      </c>
      <c r="R1683" s="34">
        <v>0</v>
      </c>
      <c r="S1683" s="35">
        <v>0</v>
      </c>
      <c r="T1683" s="35">
        <v>0</v>
      </c>
      <c r="U1683" s="35">
        <v>0</v>
      </c>
      <c r="V1683" s="35">
        <v>0</v>
      </c>
      <c r="W1683" s="35">
        <v>0</v>
      </c>
      <c r="X1683" s="35">
        <v>0</v>
      </c>
      <c r="Y1683" s="35">
        <v>0</v>
      </c>
      <c r="Z1683" s="35">
        <v>0</v>
      </c>
      <c r="AA1683" s="35">
        <v>0</v>
      </c>
      <c r="AB1683" s="35">
        <v>0</v>
      </c>
      <c r="AC1683" s="35">
        <v>0</v>
      </c>
      <c r="AD1683" s="35">
        <v>0</v>
      </c>
      <c r="AE1683" s="58" t="s">
        <v>5603</v>
      </c>
      <c r="AF1683" s="58"/>
      <c r="AG1683" s="57" t="str" cm="1">
        <f t="array" ref="AG1683">IFERROR(_xlfn.IFS(
AI1683="MPR ISSUE","PDH",
AI1683="BSS Hardware Issue","BSS",
AI1683="Sites strategiques, MLL, Pylone, etc.","ENVTECH",
AI1683="AKTIVCO DEFAUT GE &amp; POWER Cabinet","AKTIVCO",
AI1683="AKTIVCO Coupure ENEO &amp; Baisse de tension","AKTIVCO GRID ONLY",
AI1683="Coupure ENEO &amp; Baisse de tension","IHS GRID ONLY",
AI1683="Defaut GE &amp; POWER Cabinet","IHS",
AI1683="Sharing","Partners",
AI1683="Sites strategiques &amp; DataCenter","SST &amp; DC",
AI1683="Exclu","Exclu",
AI1683="SAT","SAT",
AI1683="SPARE-ISSUE","SPARE-ISSUE",
AI1683="Fiber CAmtel","TRANS_FO_CAMTEL",
AI1683="Fiber AOF","Fiber AOF",
AI1683="Projet OCM (HUAWEI)","TRAVAUX-HUAWEI",
AI1683="Projet OCM (NOKIA)","TRAVAUX-NOKIA",
AI1683="ACCESS-ISSUE","ACCESS-ISSUE",
AI1683="Projet OCM (ZTE, NOKIA, autres projets)","TRAVAUX OCM",
AI1683="No root CAuse","No root cause",
AI1683="ODU HS","PDH",
AI1683="IP &amp; VLAN","PDH",
AI1683="Warehouse HUAWEI","SPARE-ISSUE",
AI1683="SPARE-HS","SPARE-ISSUE",
AI1683="Power Telco","BSS",AI1683="no impacts","no impacts"
),"")</f>
        <v>AKTIVCO</v>
      </c>
      <c r="AH1683" s="57" t="str" cm="1">
        <f t="array" ref="AH1683">IFERROR(_xlfn.IFS(
AI1683="MPR ISSUE","TX ISSUE",
AI1683="BSS Hardware Issue","RAN ISSUE",
AI1683="Sites strategiques, MLL, Pylone, etc.","ENVTECH",
AI1683="AKTIVCO DEFAUT GE &amp; POWER Cabinet","POWER ISSUE",
AI1683="AKTIVCO Coupure ENEO &amp; Baisse de tension","POWER ISSUE",
AI1683="Coupure ENEO &amp; Baisse de tension","POWER ISSUE",
AI1683="Defaut GE &amp; POWER Cabinet","POWER ISSUE",
AI1683="Sharing","POWER ISSUE",
AI1683="Sites strategiques &amp; DataCenter","POWER ISSUE",
AI1683="Exclu","Exclu",
AI1683="SAT","TX ISSUE",
AI1683="SPARE-ISSUE","SPARE-ISSUE",
AI1683="Fiber CAmtel","TX ISSUE",
AI1683="Fiber AOF","TX ISSUE",
AI1683="Projet OCM (HUAWEI)","TRAVAUX-HUAWEI",
AI1683="Projet OCM (NOKIA)","TRAVAUX -NOKIA",
AI1683="ACCESS-ISSUE","ACCESS-ISSUE",
AI1683="Projet OCM (ZTE, NOKIA, autres projets)","TRAVAUX OCM",
AI1683="No root CAuse","No root cause",
AI1683="ODU HS","TX ISSUE",
AI1683="IP &amp; VLAN","TX ISSUE",
AI1683="Warehouse HUAWEI","SPARE-ISSUE",
AI1683="SPARE-HS","SPARE-ISSUE",
AI1683="Power Telco","RAN ISSUE",AI1683="no impacts","no impacts"
),"")</f>
        <v>POWER ISSUE</v>
      </c>
      <c r="AI1683" s="85" t="s">
        <v>5325</v>
      </c>
      <c r="AJ1683" s="57" t="str" cm="1">
        <f t="array" ref="AJ1683">IFERROR(_xlfn.IFS(
AI1683="MPR ISSUE","ACTIVE",
AI1683="BSS Hardware Issue","ACTIVE",
AI1683="Sites strategiques, MLL, Pylone, etc.","PASSIVE",
AI1683="AKTIVCO DEFAUT GE &amp; POWER Cabinet","PASSIVE",
AI1683="AKTIVCO Coupure ENEO &amp; Baisse de tension","PASSIVE",
AI1683="Coupure ENEO &amp; Baisse de tension","PASSIVE",
AI1683="Defaut GE &amp; POWER Cabinet","PASSIVE",
AI1683="Sharing","PASSIVE",
AI1683="Sites strategiques &amp; DataCenter","PASSIVE",
AI1683="Exclu","Exclu",
AI1683="SAT","ACTIVE",
AI1683="SPARE-ISSUE","SPARE-ISSUE",
AI1683="Fiber CAmtel","ACTIVE",
AI1683="Fiber AOF","ACTIVE",
AI1683="Projet OCM (HUAWEI)","PLANNED WORKS",
AI1683="Projet OCM (NOKIA)","PLANNED WORKS",
AI1683="ACCESS-ISSUE","ACCESS-ISSUE",
AI1683="Projet OCM (ZTE, NOKIA, autres projets)","PLANNED WORKS",
AI1683="No root CAuse","No root cause",
AI1683="ODU HS","ACTIVE",
AI1683="IP &amp; VLAN","ACTIVE",
AI1683="Warehouse HUAWEI","SPARE-ISSUE",
AI1683="SPARE-HS","SPARE-ISSUE",
AI1683="Power Telco","ACTIVE", AI1683="no impacts","no impacts"
),"")</f>
        <v>PASSIVE</v>
      </c>
      <c r="AK1683" s="23" t="s">
        <v>5861</v>
      </c>
      <c r="AL1683" s="127" t="str">
        <f>IFERROR(MID(AM1683, SEARCH("CTR_", AM1683), 7), IFERROR(MID(AM1683, SEARCH("SUO_", AM1683), 7), IFERROR(MID(AM1683, SEARCH("SUD_", AM1683), 7), IFERROR(MID(AM1683, SEARCH("NRO_", AM1683), 7), IFERROR(MID(AM1683, SEARCH("ADM_", AM1683), 7), IFERROR(MID(AM1683, SEARCH("NRD_", AM1683), 7), IFERROR(MID(AM1683, SEARCH("EXN_", AM1683), 7), IFERROR(MID(AM1683, SEARCH("LIT_", AM1683), 7), IFERROR(MID(AM1683, SEARCH("EST_", AM1683), 7), MID(AM1683, SEARCH("OST_",AM1683), 7))))))))))</f>
        <v>SUO_009</v>
      </c>
      <c r="AM1683" s="9" t="s">
        <v>5937</v>
      </c>
      <c r="AN1683" s="9" t="s">
        <v>5537</v>
      </c>
      <c r="AO1683" s="23" t="str">
        <f>_xlfn.XLOOKUP(B1683,'INCIDENT-05-03-2026'!E:E,'INCIDENT-05-03-2026'!F:F,"")</f>
        <v>(05/03/2026 incident) :impacted by Mamfe_N_SUO_009 , probleme d'energie|| Action : RCA CAMUSAT attendu</v>
      </c>
      <c r="AP1683" s="7" t="s">
        <v>5537</v>
      </c>
      <c r="AQ1683" s="6"/>
      <c r="AR1683" s="7"/>
      <c r="AS1683" s="3" t="str">
        <f>_xlfn.XLOOKUP(B1683,'[3]tt num | region | site id'!$C:$C,'[3]tt num | region | site id'!$Q:$Q,"")</f>
        <v/>
      </c>
      <c r="AT1683" s="24" t="str">
        <f>_xlfn.XLOOKUP(B1683,'[4]Cells Huawei 03052026 12h'!$B:$B,'[4]Cells Huawei 03052026 12h'!$T:$T,"")</f>
        <v/>
      </c>
      <c r="AU1683" s="24" t="str">
        <f>_xlfn.XLOOKUP(B1683,'[5]cells down 02052026 8h50'!$B:$B,'[5]cells down 02052026 8h50'!$R:$R,"")</f>
        <v/>
      </c>
      <c r="AV1683" s="24" t="str">
        <f>_xlfn.XLOOKUP(B1683,'[5]cells down 02052026 13h50'!$B:$B,'[5]cells down 02052026 13h50'!$R:$R,"")</f>
        <v/>
      </c>
      <c r="AW1683" s="24" t="str">
        <f>_xlfn.XLOOKUP(B1683,'[5]cells down 02052026 13h50'!$B:$B,'[5]cells down 02052026 13h50'!$R:$R,"")</f>
        <v/>
      </c>
      <c r="AX1683" s="24" t="str">
        <f>_xlfn.XLOOKUP(B1683,'[6]cell downs 03052026 8h40 '!$B:$B,'[6]cell downs 03052026 8h40 '!$R:$R,"")</f>
        <v/>
      </c>
      <c r="AY1683" s="24" t="str">
        <f>_xlfn.XLOOKUP(B1683,'[7]ALL SITES DOWN'!$D:$D,'[7]ALL SITES DOWN'!$J:$J,"")</f>
        <v>(05/03/2026 com ran 17h): Impacted by SUO_009_H_Mamfe</v>
      </c>
      <c r="AZ1683" s="24" t="str">
        <f>_xlfn.XLOOKUP(B1683,'[8]ALL SITES DOWN'!$D:$D,'[8]ALL SITES DOWN'!$J:$J,"")</f>
        <v>(05/03/2026 com ran 10h): Power status check Ongoing</v>
      </c>
      <c r="BA1683" s="9" t="str">
        <f>_xlfn.XLOOKUP(B1683,[9]sheet1!$AC:$AC,[9]sheet1!$AF:$AF,"")</f>
        <v/>
      </c>
      <c r="BB1683" s="14" t="s">
        <v>5537</v>
      </c>
      <c r="BC1683" s="14" t="s">
        <v>5537</v>
      </c>
      <c r="BD1683" s="14" t="str">
        <f>_xlfn.XLOOKUP(B1683,'[10]cell downs 18042026 17h'!$B:$B,'[10]cell downs 18042026 17h'!$B:$B,"")</f>
        <v/>
      </c>
      <c r="BE1683" s="14" t="str">
        <f>_xlfn.XLOOKUP(B1683,'[11]Cells Huawei 19042026 15h'!$B:$B,'[11]Cells Huawei 19042026 15h'!$B:$B,"")</f>
        <v/>
      </c>
      <c r="BF1683" s="9" t="str">
        <f>_xlfn.XLOOKUP(B1683,'[12]cells down 19042026 9H40'!$B:$B,'[12]cells down 19042026 9H40'!$B:$B,"")</f>
        <v/>
      </c>
      <c r="BG1683" s="9" t="s">
        <v>1105</v>
      </c>
      <c r="BH1683" s="9" t="s">
        <v>1713</v>
      </c>
    </row>
    <row r="1684" spans="1:60" s="9" customFormat="1" x14ac:dyDescent="0.3">
      <c r="A1684" s="1" t="s">
        <v>4905</v>
      </c>
      <c r="B1684" s="8" t="s">
        <v>4906</v>
      </c>
      <c r="C1684" s="3" t="str">
        <f>_xlfn.XLOOKUP(B1684,'[1]daily break down'!$D:$D,'[1]daily break down'!$E:$E,"")</f>
        <v>Douala</v>
      </c>
      <c r="D1684" s="1" t="s">
        <v>11</v>
      </c>
      <c r="E1684" s="1" t="s">
        <v>145</v>
      </c>
      <c r="F1684" s="3" t="s">
        <v>31</v>
      </c>
      <c r="G1684" s="1" t="s">
        <v>32</v>
      </c>
      <c r="H1684" s="42" t="str">
        <f>_xlfn.XLOOKUP(B1684,[2]CALCULATION!$B:$B,[2]CALCULATION!$H:$H,"")</f>
        <v>ZTE</v>
      </c>
      <c r="I1684" s="34">
        <v>0</v>
      </c>
      <c r="J1684" s="34">
        <v>0</v>
      </c>
      <c r="K1684" s="34">
        <v>0</v>
      </c>
      <c r="L1684" s="34">
        <v>0</v>
      </c>
      <c r="M1684" s="34">
        <v>0</v>
      </c>
      <c r="N1684" s="34">
        <v>0</v>
      </c>
      <c r="O1684" s="34">
        <v>0</v>
      </c>
      <c r="P1684" s="34">
        <v>0</v>
      </c>
      <c r="Q1684" s="34">
        <v>8.6275586203354138</v>
      </c>
      <c r="R1684" s="34">
        <v>3.6884725468206478</v>
      </c>
      <c r="S1684" s="35">
        <v>0</v>
      </c>
      <c r="T1684" s="35">
        <v>0</v>
      </c>
      <c r="U1684" s="35">
        <v>0</v>
      </c>
      <c r="V1684" s="35">
        <v>0</v>
      </c>
      <c r="W1684" s="35">
        <v>0</v>
      </c>
      <c r="X1684" s="35">
        <v>0</v>
      </c>
      <c r="Y1684" s="35">
        <v>0</v>
      </c>
      <c r="Z1684" s="35">
        <v>0</v>
      </c>
      <c r="AA1684" s="35">
        <v>0</v>
      </c>
      <c r="AB1684" s="35">
        <v>0</v>
      </c>
      <c r="AC1684" s="35">
        <v>0</v>
      </c>
      <c r="AD1684" s="35">
        <v>0</v>
      </c>
      <c r="AE1684" s="58" t="s">
        <v>5560</v>
      </c>
      <c r="AF1684" s="58"/>
      <c r="AG1684" s="57" t="str" cm="1">
        <f t="array" ref="AG1684">IFERROR(_xlfn.IFS(
AI1684="MPR ISSUE","PDH",
AI1684="BSS Hardware Issue","BSS",
AI1684="Sites strategiques, MLL, Pylone, etc.","ENVTECH",
AI1684="AKTIVCO DEFAUT GE &amp; POWER Cabinet","AKTIVCO",
AI1684="AKTIVCO Coupure ENEO &amp; Baisse de tension","AKTIVCO GRID ONLY",
AI1684="Coupure ENEO &amp; Baisse de tension","IHS GRID ONLY",
AI1684="Defaut GE &amp; POWER Cabinet","IHS",
AI1684="Sharing","Partners",
AI1684="Sites strategiques &amp; DataCenter","SST &amp; DC",
AI1684="Exclu","Exclu",
AI1684="SAT","SAT",
AI1684="SPARE-ISSUE","SPARE-ISSUE",
AI1684="Fiber CAmtel","TRANS_FO_CAMTEL",
AI1684="Fiber AOF","Fiber AOF",
AI1684="Projet OCM (HUAWEI)","TRAVAUX-HUAWEI",
AI1684="Projet OCM (NOKIA)","TRAVAUX-NOKIA",
AI1684="ACCESS-ISSUE","ACCESS-ISSUE",
AI1684="Projet OCM (ZTE, NOKIA, autres projets)","TRAVAUX OCM",
AI1684="No root CAuse","No root cause",
AI1684="ODU HS","PDH",
AI1684="IP &amp; VLAN","PDH",
AI1684="Warehouse HUAWEI","SPARE-ISSUE",
AI1684="SPARE-HS","SPARE-ISSUE",
AI1684="Power Telco","BSS",AI1684="no impacts","no impacts"
),"")</f>
        <v>no impacts</v>
      </c>
      <c r="AH1684" s="57" t="str" cm="1">
        <f t="array" ref="AH1684">IFERROR(_xlfn.IFS(
AI1684="MPR ISSUE","TX ISSUE",
AI1684="BSS Hardware Issue","RAN ISSUE",
AI1684="Sites strategiques, MLL, Pylone, etc.","ENVTECH",
AI1684="AKTIVCO DEFAUT GE &amp; POWER Cabinet","POWER ISSUE",
AI1684="AKTIVCO Coupure ENEO &amp; Baisse de tension","POWER ISSUE",
AI1684="Coupure ENEO &amp; Baisse de tension","POWER ISSUE",
AI1684="Defaut GE &amp; POWER Cabinet","POWER ISSUE",
AI1684="Sharing","POWER ISSUE",
AI1684="Sites strategiques &amp; DataCenter","POWER ISSUE",
AI1684="Exclu","Exclu",
AI1684="SAT","TX ISSUE",
AI1684="SPARE-ISSUE","SPARE-ISSUE",
AI1684="Fiber CAmtel","TX ISSUE",
AI1684="Fiber AOF","TX ISSUE",
AI1684="Projet OCM (HUAWEI)","TRAVAUX-HUAWEI",
AI1684="Projet OCM (NOKIA)","TRAVAUX -NOKIA",
AI1684="ACCESS-ISSUE","ACCESS-ISSUE",
AI1684="Projet OCM (ZTE, NOKIA, autres projets)","TRAVAUX OCM",
AI1684="No root CAuse","No root cause",
AI1684="ODU HS","TX ISSUE",
AI1684="IP &amp; VLAN","TX ISSUE",
AI1684="Warehouse HUAWEI","SPARE-ISSUE",
AI1684="SPARE-HS","SPARE-ISSUE",
AI1684="Power Telco","RAN ISSUE",AI1684="no impacts","no impacts"
),"")</f>
        <v>no impacts</v>
      </c>
      <c r="AI1684" s="85" t="s">
        <v>5998</v>
      </c>
      <c r="AJ1684" s="57" t="str" cm="1">
        <f t="array" ref="AJ1684">IFERROR(_xlfn.IFS(
AI1684="MPR ISSUE","ACTIVE",
AI1684="BSS Hardware Issue","ACTIVE",
AI1684="Sites strategiques, MLL, Pylone, etc.","PASSIVE",
AI1684="AKTIVCO DEFAUT GE &amp; POWER Cabinet","PASSIVE",
AI1684="AKTIVCO Coupure ENEO &amp; Baisse de tension","PASSIVE",
AI1684="Coupure ENEO &amp; Baisse de tension","PASSIVE",
AI1684="Defaut GE &amp; POWER Cabinet","PASSIVE",
AI1684="Sharing","PASSIVE",
AI1684="Sites strategiques &amp; DataCenter","PASSIVE",
AI1684="Exclu","Exclu",
AI1684="SAT","ACTIVE",
AI1684="SPARE-ISSUE","SPARE-ISSUE",
AI1684="Fiber CAmtel","ACTIVE",
AI1684="Fiber AOF","ACTIVE",
AI1684="Projet OCM (HUAWEI)","PLANNED WORKS",
AI1684="Projet OCM (NOKIA)","PLANNED WORKS",
AI1684="ACCESS-ISSUE","ACCESS-ISSUE",
AI1684="Projet OCM (ZTE, NOKIA, autres projets)","PLANNED WORKS",
AI1684="No root CAuse","No root cause",
AI1684="ODU HS","ACTIVE",
AI1684="IP &amp; VLAN","ACTIVE",
AI1684="Warehouse HUAWEI","SPARE-ISSUE",
AI1684="SPARE-HS","SPARE-ISSUE",
AI1684="Power Telco","ACTIVE", AI1684="no impacts","no impacts"
),"")</f>
        <v>no impacts</v>
      </c>
      <c r="AK1684" s="23" t="s">
        <v>5537</v>
      </c>
      <c r="AL1684" s="23" t="str">
        <f t="shared" ref="AL1684:AL1715" si="45">B1684</f>
        <v>LIT_325</v>
      </c>
      <c r="AN1684" s="9" t="s">
        <v>5537</v>
      </c>
      <c r="AO1684" s="23" t="str">
        <f>_xlfn.XLOOKUP(B1684,'INCIDENT-05-03-2026'!E:E,'INCIDENT-05-03-2026'!F:F,"")</f>
        <v/>
      </c>
      <c r="AP1684" s="7" t="s">
        <v>5537</v>
      </c>
      <c r="AQ1684" s="6"/>
      <c r="AR1684" s="7"/>
      <c r="AS1684" s="3" t="str">
        <f>_xlfn.XLOOKUP(B1684,'[3]tt num | region | site id'!$C:$C,'[3]tt num | region | site id'!$Q:$Q,"")</f>
        <v/>
      </c>
      <c r="AT1684" s="24" t="str">
        <f>_xlfn.XLOOKUP(B1684,'[4]Cells Huawei 03052026 12h'!$B:$B,'[4]Cells Huawei 03052026 12h'!$T:$T,"")</f>
        <v/>
      </c>
      <c r="AU1684" s="24" t="str">
        <f>_xlfn.XLOOKUP(B1684,'[5]cells down 02052026 8h50'!$B:$B,'[5]cells down 02052026 8h50'!$R:$R,"")</f>
        <v/>
      </c>
      <c r="AV1684" s="24" t="str">
        <f>_xlfn.XLOOKUP(B1684,'[5]cells down 02052026 13h50'!$B:$B,'[5]cells down 02052026 13h50'!$R:$R,"")</f>
        <v/>
      </c>
      <c r="AW1684" s="24" t="str">
        <f>_xlfn.XLOOKUP(B1684,'[5]cells down 02052026 13h50'!$B:$B,'[5]cells down 02052026 13h50'!$R:$R,"")</f>
        <v/>
      </c>
      <c r="AX1684" s="24" t="str">
        <f>_xlfn.XLOOKUP(B1684,'[6]cell downs 03052026 8h40 '!$B:$B,'[6]cell downs 03052026 8h40 '!$R:$R,"")</f>
        <v/>
      </c>
      <c r="AY1684" s="24" t="str">
        <f>_xlfn.XLOOKUP(B1684,'[7]ALL SITES DOWN'!$D:$D,'[7]ALL SITES DOWN'!$J:$J,"")</f>
        <v/>
      </c>
      <c r="AZ1684" s="24" t="str">
        <f>_xlfn.XLOOKUP(B1684,'[8]ALL SITES DOWN'!$D:$D,'[8]ALL SITES DOWN'!$J:$J,"")</f>
        <v/>
      </c>
      <c r="BA1684" s="9" t="str">
        <f>_xlfn.XLOOKUP(B1684,[9]sheet1!$AC:$AC,[9]sheet1!$AF:$AF,"")</f>
        <v/>
      </c>
      <c r="BB1684" s="14" t="s">
        <v>5537</v>
      </c>
      <c r="BC1684" s="14" t="s">
        <v>5537</v>
      </c>
      <c r="BD1684" s="14" t="str">
        <f>_xlfn.XLOOKUP(B1684,'[10]cell downs 18042026 17h'!$B:$B,'[10]cell downs 18042026 17h'!$B:$B,"")</f>
        <v/>
      </c>
      <c r="BE1684" s="14" t="str">
        <f>_xlfn.XLOOKUP(B1684,'[11]Cells Huawei 19042026 15h'!$B:$B,'[11]Cells Huawei 19042026 15h'!$B:$B,"")</f>
        <v/>
      </c>
      <c r="BF1684" s="9" t="str">
        <f>_xlfn.XLOOKUP(B1684,'[12]cells down 19042026 9H40'!$B:$B,'[12]cells down 19042026 9H40'!$B:$B,"")</f>
        <v/>
      </c>
      <c r="BG1684" s="9" t="s">
        <v>4906</v>
      </c>
      <c r="BH1684" s="9" t="s">
        <v>594</v>
      </c>
    </row>
    <row r="1685" spans="1:60" s="9" customFormat="1" x14ac:dyDescent="0.3">
      <c r="A1685" s="1" t="s">
        <v>2978</v>
      </c>
      <c r="B1685" s="8" t="s">
        <v>2979</v>
      </c>
      <c r="C1685" s="3" t="str">
        <f>_xlfn.XLOOKUP(B1685,'[1]daily break down'!$D:$D,'[1]daily break down'!$E:$E,"")</f>
        <v>Ngaoundere</v>
      </c>
      <c r="D1685" s="1" t="s">
        <v>1022</v>
      </c>
      <c r="E1685" s="1"/>
      <c r="F1685" s="3" t="s">
        <v>90</v>
      </c>
      <c r="G1685" s="1" t="s">
        <v>91</v>
      </c>
      <c r="H1685" s="40" t="str">
        <f>_xlfn.XLOOKUP(B1685,[2]CALCULATION!$B:$B,[2]CALCULATION!$H:$H,"")</f>
        <v>Huawei</v>
      </c>
      <c r="I1685" s="34">
        <v>0</v>
      </c>
      <c r="J1685" s="34">
        <v>2.150910445077946E-2</v>
      </c>
      <c r="K1685" s="34">
        <v>0</v>
      </c>
      <c r="L1685" s="34">
        <v>0</v>
      </c>
      <c r="M1685" s="34">
        <v>0</v>
      </c>
      <c r="N1685" s="34">
        <v>1.7250087748585321</v>
      </c>
      <c r="O1685" s="34">
        <v>4.6227631244774328</v>
      </c>
      <c r="P1685" s="34">
        <v>4.6228522998690194</v>
      </c>
      <c r="Q1685" s="34">
        <v>4.6227631244774328</v>
      </c>
      <c r="R1685" s="34">
        <v>3.3814416735866772</v>
      </c>
      <c r="S1685" s="35">
        <v>0</v>
      </c>
      <c r="T1685" s="35">
        <v>0</v>
      </c>
      <c r="U1685" s="35">
        <v>0</v>
      </c>
      <c r="V1685" s="35">
        <v>0</v>
      </c>
      <c r="W1685" s="35">
        <v>0</v>
      </c>
      <c r="X1685" s="35">
        <v>0</v>
      </c>
      <c r="Y1685" s="35">
        <v>0</v>
      </c>
      <c r="Z1685" s="35">
        <v>0</v>
      </c>
      <c r="AA1685" s="35">
        <v>0</v>
      </c>
      <c r="AB1685" s="35">
        <v>0</v>
      </c>
      <c r="AC1685" s="35">
        <v>0</v>
      </c>
      <c r="AD1685" s="35">
        <v>0</v>
      </c>
      <c r="AE1685" s="58" t="s">
        <v>5560</v>
      </c>
      <c r="AF1685" s="58"/>
      <c r="AG1685" s="57" t="str" cm="1">
        <f t="array" ref="AG1685">IFERROR(_xlfn.IFS(
AI1685="MPR ISSUE","PDH",
AI1685="BSS Hardware Issue","BSS",
AI1685="Sites strategiques, MLL, Pylone, etc.","ENVTECH",
AI1685="AKTIVCO DEFAUT GE &amp; POWER Cabinet","AKTIVCO",
AI1685="AKTIVCO Coupure ENEO &amp; Baisse de tension","AKTIVCO GRID ONLY",
AI1685="Coupure ENEO &amp; Baisse de tension","IHS GRID ONLY",
AI1685="Defaut GE &amp; POWER Cabinet","IHS",
AI1685="Sharing","Partners",
AI1685="Sites strategiques &amp; DataCenter","SST &amp; DC",
AI1685="Exclu","Exclu",
AI1685="SAT","SAT",
AI1685="SPARE-ISSUE","SPARE-ISSUE",
AI1685="Fiber CAmtel","TRANS_FO_CAMTEL",
AI1685="Fiber AOF","Fiber AOF",
AI1685="Projet OCM (HUAWEI)","TRAVAUX-HUAWEI",
AI1685="Projet OCM (NOKIA)","TRAVAUX-NOKIA",
AI1685="ACCESS-ISSUE","ACCESS-ISSUE",
AI1685="Projet OCM (ZTE, NOKIA, autres projets)","TRAVAUX OCM",
AI1685="No root CAuse","No root cause",
AI1685="ODU HS","PDH",
AI1685="IP &amp; VLAN","PDH",
AI1685="Warehouse HUAWEI","SPARE-ISSUE",
AI1685="SPARE-HS","SPARE-ISSUE",
AI1685="Power Telco","BSS",AI1685="no impacts","no impacts"
),"")</f>
        <v>no impacts</v>
      </c>
      <c r="AH1685" s="57" t="str" cm="1">
        <f t="array" ref="AH1685">IFERROR(_xlfn.IFS(
AI1685="MPR ISSUE","TX ISSUE",
AI1685="BSS Hardware Issue","RAN ISSUE",
AI1685="Sites strategiques, MLL, Pylone, etc.","ENVTECH",
AI1685="AKTIVCO DEFAUT GE &amp; POWER Cabinet","POWER ISSUE",
AI1685="AKTIVCO Coupure ENEO &amp; Baisse de tension","POWER ISSUE",
AI1685="Coupure ENEO &amp; Baisse de tension","POWER ISSUE",
AI1685="Defaut GE &amp; POWER Cabinet","POWER ISSUE",
AI1685="Sharing","POWER ISSUE",
AI1685="Sites strategiques &amp; DataCenter","POWER ISSUE",
AI1685="Exclu","Exclu",
AI1685="SAT","TX ISSUE",
AI1685="SPARE-ISSUE","SPARE-ISSUE",
AI1685="Fiber CAmtel","TX ISSUE",
AI1685="Fiber AOF","TX ISSUE",
AI1685="Projet OCM (HUAWEI)","TRAVAUX-HUAWEI",
AI1685="Projet OCM (NOKIA)","TRAVAUX -NOKIA",
AI1685="ACCESS-ISSUE","ACCESS-ISSUE",
AI1685="Projet OCM (ZTE, NOKIA, autres projets)","TRAVAUX OCM",
AI1685="No root CAuse","No root cause",
AI1685="ODU HS","TX ISSUE",
AI1685="IP &amp; VLAN","TX ISSUE",
AI1685="Warehouse HUAWEI","SPARE-ISSUE",
AI1685="SPARE-HS","SPARE-ISSUE",
AI1685="Power Telco","RAN ISSUE",AI1685="no impacts","no impacts"
),"")</f>
        <v>no impacts</v>
      </c>
      <c r="AI1685" s="85" t="s">
        <v>5998</v>
      </c>
      <c r="AJ1685" s="57" t="str" cm="1">
        <f t="array" ref="AJ1685">IFERROR(_xlfn.IFS(
AI1685="MPR ISSUE","ACTIVE",
AI1685="BSS Hardware Issue","ACTIVE",
AI1685="Sites strategiques, MLL, Pylone, etc.","PASSIVE",
AI1685="AKTIVCO DEFAUT GE &amp; POWER Cabinet","PASSIVE",
AI1685="AKTIVCO Coupure ENEO &amp; Baisse de tension","PASSIVE",
AI1685="Coupure ENEO &amp; Baisse de tension","PASSIVE",
AI1685="Defaut GE &amp; POWER Cabinet","PASSIVE",
AI1685="Sharing","PASSIVE",
AI1685="Sites strategiques &amp; DataCenter","PASSIVE",
AI1685="Exclu","Exclu",
AI1685="SAT","ACTIVE",
AI1685="SPARE-ISSUE","SPARE-ISSUE",
AI1685="Fiber CAmtel","ACTIVE",
AI1685="Fiber AOF","ACTIVE",
AI1685="Projet OCM (HUAWEI)","PLANNED WORKS",
AI1685="Projet OCM (NOKIA)","PLANNED WORKS",
AI1685="ACCESS-ISSUE","ACCESS-ISSUE",
AI1685="Projet OCM (ZTE, NOKIA, autres projets)","PLANNED WORKS",
AI1685="No root CAuse","No root cause",
AI1685="ODU HS","ACTIVE",
AI1685="IP &amp; VLAN","ACTIVE",
AI1685="Warehouse HUAWEI","SPARE-ISSUE",
AI1685="SPARE-HS","SPARE-ISSUE",
AI1685="Power Telco","ACTIVE", AI1685="no impacts","no impacts"
),"")</f>
        <v>no impacts</v>
      </c>
      <c r="AK1685" s="23" t="s">
        <v>5537</v>
      </c>
      <c r="AL1685" s="23" t="str">
        <f t="shared" si="45"/>
        <v>ADM_026</v>
      </c>
      <c r="AN1685" s="9" t="s">
        <v>5537</v>
      </c>
      <c r="AO1685" s="23" t="str">
        <f>_xlfn.XLOOKUP(B1685,'INCIDENT-05-03-2026'!E:E,'INCIDENT-05-03-2026'!F:F,"")</f>
        <v/>
      </c>
      <c r="AP1685" s="7" t="s">
        <v>5537</v>
      </c>
      <c r="AQ1685" s="6"/>
      <c r="AR1685" s="7"/>
      <c r="AS1685" s="3" t="str">
        <f>_xlfn.XLOOKUP(B1685,'[3]tt num | region | site id'!$C:$C,'[3]tt num | region | site id'!$Q:$Q,"")</f>
        <v/>
      </c>
      <c r="AT1685" s="24" t="str">
        <f>_xlfn.XLOOKUP(B1685,'[4]Cells Huawei 03052026 12h'!$B:$B,'[4]Cells Huawei 03052026 12h'!$T:$T,"")</f>
        <v/>
      </c>
      <c r="AU1685" s="24" t="str">
        <f>_xlfn.XLOOKUP(B1685,'[5]cells down 02052026 8h50'!$B:$B,'[5]cells down 02052026 8h50'!$R:$R,"")</f>
        <v/>
      </c>
      <c r="AV1685" s="24" t="str">
        <f>_xlfn.XLOOKUP(B1685,'[5]cells down 02052026 13h50'!$B:$B,'[5]cells down 02052026 13h50'!$R:$R,"")</f>
        <v/>
      </c>
      <c r="AW1685" s="24" t="str">
        <f>_xlfn.XLOOKUP(B1685,'[5]cells down 02052026 13h50'!$B:$B,'[5]cells down 02052026 13h50'!$R:$R,"")</f>
        <v/>
      </c>
      <c r="AX1685" s="24" t="str">
        <f>_xlfn.XLOOKUP(B1685,'[6]cell downs 03052026 8h40 '!$B:$B,'[6]cell downs 03052026 8h40 '!$R:$R,"")</f>
        <v/>
      </c>
      <c r="AY1685" s="24" t="str">
        <f>_xlfn.XLOOKUP(B1685,'[7]ALL SITES DOWN'!$D:$D,'[7]ALL SITES DOWN'!$J:$J,"")</f>
        <v/>
      </c>
      <c r="AZ1685" s="24" t="str">
        <f>_xlfn.XLOOKUP(B1685,'[8]ALL SITES DOWN'!$D:$D,'[8]ALL SITES DOWN'!$J:$J,"")</f>
        <v/>
      </c>
      <c r="BA1685" s="9" t="str">
        <f>_xlfn.XLOOKUP(B1685,[9]sheet1!$AC:$AC,[9]sheet1!$AF:$AF,"")</f>
        <v/>
      </c>
      <c r="BB1685" s="14" t="s">
        <v>5537</v>
      </c>
      <c r="BC1685" s="14" t="s">
        <v>5537</v>
      </c>
      <c r="BD1685" s="14" t="str">
        <f>_xlfn.XLOOKUP(B1685,'[10]cell downs 18042026 17h'!$B:$B,'[10]cell downs 18042026 17h'!$B:$B,"")</f>
        <v/>
      </c>
      <c r="BE1685" s="14" t="str">
        <f>_xlfn.XLOOKUP(B1685,'[11]Cells Huawei 19042026 15h'!$B:$B,'[11]Cells Huawei 19042026 15h'!$B:$B,"")</f>
        <v>ADM_026</v>
      </c>
      <c r="BF1685" s="9" t="str">
        <f>_xlfn.XLOOKUP(B1685,'[12]cells down 19042026 9H40'!$B:$B,'[12]cells down 19042026 9H40'!$B:$B,"")</f>
        <v/>
      </c>
      <c r="BG1685" s="9" t="s">
        <v>5537</v>
      </c>
      <c r="BH1685" s="9" t="s">
        <v>12</v>
      </c>
    </row>
    <row r="1686" spans="1:60" s="9" customFormat="1" x14ac:dyDescent="0.3">
      <c r="A1686" s="1" t="s">
        <v>898</v>
      </c>
      <c r="B1686" s="8" t="s">
        <v>899</v>
      </c>
      <c r="C1686" s="3" t="str">
        <f>_xlfn.XLOOKUP(B1686,'[1]daily break down'!$D:$D,'[1]daily break down'!$E:$E,"")</f>
        <v>SUD-OUEST</v>
      </c>
      <c r="D1686" s="1" t="s">
        <v>11</v>
      </c>
      <c r="E1686" s="1" t="s">
        <v>154</v>
      </c>
      <c r="F1686" s="3" t="s">
        <v>13</v>
      </c>
      <c r="G1686" s="1" t="s">
        <v>900</v>
      </c>
      <c r="H1686" s="40" t="str">
        <f>_xlfn.XLOOKUP(B1686,[2]CALCULATION!$B:$B,[2]CALCULATION!$H:$H,"")</f>
        <v>Huawei</v>
      </c>
      <c r="I1686" s="34">
        <v>0</v>
      </c>
      <c r="J1686" s="34">
        <v>0</v>
      </c>
      <c r="K1686" s="34">
        <v>0</v>
      </c>
      <c r="L1686" s="34">
        <v>0</v>
      </c>
      <c r="M1686" s="34">
        <v>0</v>
      </c>
      <c r="N1686" s="34">
        <v>0</v>
      </c>
      <c r="O1686" s="34">
        <v>0</v>
      </c>
      <c r="P1686" s="34">
        <v>0</v>
      </c>
      <c r="Q1686" s="34">
        <v>0</v>
      </c>
      <c r="R1686" s="34">
        <v>0</v>
      </c>
      <c r="S1686" s="35">
        <v>0</v>
      </c>
      <c r="T1686" s="35">
        <v>0</v>
      </c>
      <c r="U1686" s="35">
        <v>0</v>
      </c>
      <c r="V1686" s="35">
        <v>0</v>
      </c>
      <c r="W1686" s="35">
        <v>0</v>
      </c>
      <c r="X1686" s="35">
        <v>0</v>
      </c>
      <c r="Y1686" s="35">
        <v>0</v>
      </c>
      <c r="Z1686" s="35">
        <v>0</v>
      </c>
      <c r="AA1686" s="35">
        <v>0</v>
      </c>
      <c r="AB1686" s="35">
        <v>0</v>
      </c>
      <c r="AC1686" s="35">
        <v>0</v>
      </c>
      <c r="AD1686" s="35">
        <v>0</v>
      </c>
      <c r="AE1686" s="58" t="s">
        <v>5603</v>
      </c>
      <c r="AF1686" s="58"/>
      <c r="AG1686" s="57" t="str" cm="1">
        <f t="array" ref="AG1686">IFERROR(_xlfn.IFS(
AI1686="MPR ISSUE","PDH",
AI1686="BSS Hardware Issue","BSS",
AI1686="Sites strategiques, MLL, Pylone, etc.","ENVTECH",
AI1686="AKTIVCO DEFAUT GE &amp; POWER Cabinet","AKTIVCO",
AI1686="AKTIVCO Coupure ENEO &amp; Baisse de tension","AKTIVCO GRID ONLY",
AI1686="Coupure ENEO &amp; Baisse de tension","IHS GRID ONLY",
AI1686="Defaut GE &amp; POWER Cabinet","IHS",
AI1686="Sharing","Partners",
AI1686="Sites strategiques &amp; DataCenter","SST &amp; DC",
AI1686="Exclu","Exclu",
AI1686="SAT","SAT",
AI1686="SPARE-ISSUE","SPARE-ISSUE",
AI1686="Fiber CAmtel","TRANS_FO_CAMTEL",
AI1686="Fiber AOF","Fiber AOF",
AI1686="Projet OCM (HUAWEI)","TRAVAUX-HUAWEI",
AI1686="Projet OCM (NOKIA)","TRAVAUX-NOKIA",
AI1686="ACCESS-ISSUE","ACCESS-ISSUE",
AI1686="Projet OCM (ZTE, NOKIA, autres projets)","TRAVAUX OCM",
AI1686="No root CAuse","No root cause",
AI1686="ODU HS","PDH",
AI1686="IP &amp; VLAN","PDH",
AI1686="Warehouse HUAWEI","SPARE-ISSUE",
AI1686="SPARE-HS","SPARE-ISSUE",
AI1686="Power Telco","BSS",AI1686="no impacts","no impacts"
),"")</f>
        <v>IHS</v>
      </c>
      <c r="AH1686" s="57" t="str" cm="1">
        <f t="array" ref="AH1686">IFERROR(_xlfn.IFS(
AI1686="MPR ISSUE","TX ISSUE",
AI1686="BSS Hardware Issue","RAN ISSUE",
AI1686="Sites strategiques, MLL, Pylone, etc.","ENVTECH",
AI1686="AKTIVCO DEFAUT GE &amp; POWER Cabinet","POWER ISSUE",
AI1686="AKTIVCO Coupure ENEO &amp; Baisse de tension","POWER ISSUE",
AI1686="Coupure ENEO &amp; Baisse de tension","POWER ISSUE",
AI1686="Defaut GE &amp; POWER Cabinet","POWER ISSUE",
AI1686="Sharing","POWER ISSUE",
AI1686="Sites strategiques &amp; DataCenter","POWER ISSUE",
AI1686="Exclu","Exclu",
AI1686="SAT","TX ISSUE",
AI1686="SPARE-ISSUE","SPARE-ISSUE",
AI1686="Fiber CAmtel","TX ISSUE",
AI1686="Fiber AOF","TX ISSUE",
AI1686="Projet OCM (HUAWEI)","TRAVAUX-HUAWEI",
AI1686="Projet OCM (NOKIA)","TRAVAUX -NOKIA",
AI1686="ACCESS-ISSUE","ACCESS-ISSUE",
AI1686="Projet OCM (ZTE, NOKIA, autres projets)","TRAVAUX OCM",
AI1686="No root CAuse","No root cause",
AI1686="ODU HS","TX ISSUE",
AI1686="IP &amp; VLAN","TX ISSUE",
AI1686="Warehouse HUAWEI","SPARE-ISSUE",
AI1686="SPARE-HS","SPARE-ISSUE",
AI1686="Power Telco","RAN ISSUE",AI1686="no impacts","no impacts"
),"")</f>
        <v>POWER ISSUE</v>
      </c>
      <c r="AI1686" s="85" t="s">
        <v>5330</v>
      </c>
      <c r="AJ1686" s="57" t="str" cm="1">
        <f t="array" ref="AJ1686">IFERROR(_xlfn.IFS(
AI1686="MPR ISSUE","ACTIVE",
AI1686="BSS Hardware Issue","ACTIVE",
AI1686="Sites strategiques, MLL, Pylone, etc.","PASSIVE",
AI1686="AKTIVCO DEFAUT GE &amp; POWER Cabinet","PASSIVE",
AI1686="AKTIVCO Coupure ENEO &amp; Baisse de tension","PASSIVE",
AI1686="Coupure ENEO &amp; Baisse de tension","PASSIVE",
AI1686="Defaut GE &amp; POWER Cabinet","PASSIVE",
AI1686="Sharing","PASSIVE",
AI1686="Sites strategiques &amp; DataCenter","PASSIVE",
AI1686="Exclu","Exclu",
AI1686="SAT","ACTIVE",
AI1686="SPARE-ISSUE","SPARE-ISSUE",
AI1686="Fiber CAmtel","ACTIVE",
AI1686="Fiber AOF","ACTIVE",
AI1686="Projet OCM (HUAWEI)","PLANNED WORKS",
AI1686="Projet OCM (NOKIA)","PLANNED WORKS",
AI1686="ACCESS-ISSUE","ACCESS-ISSUE",
AI1686="Projet OCM (ZTE, NOKIA, autres projets)","PLANNED WORKS",
AI1686="No root CAuse","No root cause",
AI1686="ODU HS","ACTIVE",
AI1686="IP &amp; VLAN","ACTIVE",
AI1686="Warehouse HUAWEI","SPARE-ISSUE",
AI1686="SPARE-HS","SPARE-ISSUE",
AI1686="Power Telco","ACTIVE", AI1686="no impacts","no impacts"
),"")</f>
        <v>PASSIVE</v>
      </c>
      <c r="AK1686" s="23" t="s">
        <v>5862</v>
      </c>
      <c r="AL1686" s="23" t="str">
        <f t="shared" si="45"/>
        <v>SUO_088</v>
      </c>
      <c r="AN1686" s="9" t="s">
        <v>5537</v>
      </c>
      <c r="AO1686" s="23" t="str">
        <f>_xlfn.XLOOKUP(B1686,'INCIDENT-05-03-2026'!E:E,'INCIDENT-05-03-2026'!F:F,"")</f>
        <v/>
      </c>
      <c r="AP1686" s="7" t="s">
        <v>5537</v>
      </c>
      <c r="AQ1686" s="6"/>
      <c r="AR1686" s="7"/>
      <c r="AS1686" s="3" t="str">
        <f>_xlfn.XLOOKUP(B1686,'[3]tt num | region | site id'!$C:$C,'[3]tt num | region | site id'!$Q:$Q,"")</f>
        <v/>
      </c>
      <c r="AT1686" s="24" t="str">
        <f>_xlfn.XLOOKUP(B1686,'[4]Cells Huawei 03052026 12h'!$B:$B,'[4]Cells Huawei 03052026 12h'!$T:$T,"")</f>
        <v/>
      </c>
      <c r="AU1686" s="24" t="str">
        <f>_xlfn.XLOOKUP(B1686,'[5]cells down 02052026 8h50'!$B:$B,'[5]cells down 02052026 8h50'!$R:$R,"")</f>
        <v/>
      </c>
      <c r="AV1686" s="24" t="str">
        <f>_xlfn.XLOOKUP(B1686,'[5]cells down 02052026 13h50'!$B:$B,'[5]cells down 02052026 13h50'!$R:$R,"")</f>
        <v/>
      </c>
      <c r="AW1686" s="24" t="str">
        <f>_xlfn.XLOOKUP(B1686,'[5]cells down 02052026 13h50'!$B:$B,'[5]cells down 02052026 13h50'!$R:$R,"")</f>
        <v/>
      </c>
      <c r="AX1686" s="24" t="str">
        <f>_xlfn.XLOOKUP(B1686,'[6]cell downs 03052026 8h40 '!$B:$B,'[6]cell downs 03052026 8h40 '!$R:$R,"")</f>
        <v/>
      </c>
      <c r="AY1686" s="24" t="str">
        <f>_xlfn.XLOOKUP(B1686,'[7]ALL SITES DOWN'!$D:$D,'[7]ALL SITES DOWN'!$J:$J,"")</f>
        <v/>
      </c>
      <c r="AZ1686" s="24" t="str">
        <f>_xlfn.XLOOKUP(B1686,'[8]ALL SITES DOWN'!$D:$D,'[8]ALL SITES DOWN'!$J:$J,"")</f>
        <v/>
      </c>
      <c r="BA1686" s="9" t="str">
        <f>_xlfn.XLOOKUP(B1686,[9]sheet1!$AC:$AC,[9]sheet1!$AF:$AF,"")</f>
        <v>(05/03/2026 ticket)..INC-20260503-00003407...2026-05-03 09:03:25...Sylvain KAMDEM (671881683/ DTR) is on site to swap GE // Work done...Sylvain KAMDEM (671881683/ DTR) is on site to swap GE // Work done...Others...Sylvain KAMDEM (671881683/ DTR) is on site to swap GE // Work done...user:OCM_NOC.IHS</v>
      </c>
      <c r="BB1686" s="14" t="s">
        <v>5537</v>
      </c>
      <c r="BC1686" s="14" t="s">
        <v>5537</v>
      </c>
      <c r="BD1686" s="14" t="str">
        <f>_xlfn.XLOOKUP(B1686,'[10]cell downs 18042026 17h'!$B:$B,'[10]cell downs 18042026 17h'!$B:$B,"")</f>
        <v/>
      </c>
      <c r="BE1686" s="14" t="str">
        <f>_xlfn.XLOOKUP(B1686,'[11]Cells Huawei 19042026 15h'!$B:$B,'[11]Cells Huawei 19042026 15h'!$B:$B,"")</f>
        <v/>
      </c>
      <c r="BF1686" s="9" t="str">
        <f>_xlfn.XLOOKUP(B1686,'[12]cells down 19042026 9H40'!$B:$B,'[12]cells down 19042026 9H40'!$B:$B,"")</f>
        <v/>
      </c>
      <c r="BG1686" s="9" t="s">
        <v>899</v>
      </c>
      <c r="BH1686" s="9" t="s">
        <v>12</v>
      </c>
    </row>
    <row r="1687" spans="1:60" s="9" customFormat="1" x14ac:dyDescent="0.3">
      <c r="A1687" s="1" t="s">
        <v>2679</v>
      </c>
      <c r="B1687" s="8" t="s">
        <v>2680</v>
      </c>
      <c r="C1687" s="3" t="str">
        <f>_xlfn.XLOOKUP(B1687,'[1]daily break down'!$D:$D,'[1]daily break down'!$E:$E,"")</f>
        <v>NORD-OUEST</v>
      </c>
      <c r="D1687" s="1" t="s">
        <v>11</v>
      </c>
      <c r="E1687" s="1" t="s">
        <v>12</v>
      </c>
      <c r="F1687" s="3" t="s">
        <v>51</v>
      </c>
      <c r="G1687" s="1" t="s">
        <v>52</v>
      </c>
      <c r="H1687" s="40" t="str">
        <f>_xlfn.XLOOKUP(B1687,[2]CALCULATION!$B:$B,[2]CALCULATION!$H:$H,"")</f>
        <v>Huawei</v>
      </c>
      <c r="I1687" s="34">
        <v>1.9927311354809618</v>
      </c>
      <c r="J1687" s="34">
        <v>1.0705505760016893</v>
      </c>
      <c r="K1687" s="34">
        <v>5.5406454300822121</v>
      </c>
      <c r="L1687" s="34">
        <v>0</v>
      </c>
      <c r="M1687" s="34">
        <v>0</v>
      </c>
      <c r="N1687" s="34">
        <v>0</v>
      </c>
      <c r="O1687" s="34">
        <v>0</v>
      </c>
      <c r="P1687" s="34">
        <v>0</v>
      </c>
      <c r="Q1687" s="34">
        <v>0</v>
      </c>
      <c r="R1687" s="34">
        <v>1.1656115434334096</v>
      </c>
      <c r="S1687" s="35">
        <v>0</v>
      </c>
      <c r="T1687" s="35">
        <v>0</v>
      </c>
      <c r="U1687" s="35">
        <v>0</v>
      </c>
      <c r="V1687" s="35">
        <v>0</v>
      </c>
      <c r="W1687" s="35">
        <v>0</v>
      </c>
      <c r="X1687" s="35">
        <v>0</v>
      </c>
      <c r="Y1687" s="35">
        <v>0</v>
      </c>
      <c r="Z1687" s="35">
        <v>0.26271070361524168</v>
      </c>
      <c r="AA1687" s="35">
        <v>0</v>
      </c>
      <c r="AB1687" s="35">
        <v>0</v>
      </c>
      <c r="AC1687" s="35">
        <v>0</v>
      </c>
      <c r="AD1687" s="35">
        <v>0</v>
      </c>
      <c r="AE1687" s="58" t="s">
        <v>5560</v>
      </c>
      <c r="AF1687" s="58"/>
      <c r="AG1687" s="57" t="str" cm="1">
        <f t="array" ref="AG1687">IFERROR(_xlfn.IFS(
AI1687="MPR ISSUE","PDH",
AI1687="BSS Hardware Issue","BSS",
AI1687="Sites strategiques, MLL, Pylone, etc.","ENVTECH",
AI1687="AKTIVCO DEFAUT GE &amp; POWER Cabinet","AKTIVCO",
AI1687="AKTIVCO Coupure ENEO &amp; Baisse de tension","AKTIVCO GRID ONLY",
AI1687="Coupure ENEO &amp; Baisse de tension","IHS GRID ONLY",
AI1687="Defaut GE &amp; POWER Cabinet","IHS",
AI1687="Sharing","Partners",
AI1687="Sites strategiques &amp; DataCenter","SST &amp; DC",
AI1687="Exclu","Exclu",
AI1687="SAT","SAT",
AI1687="SPARE-ISSUE","SPARE-ISSUE",
AI1687="Fiber CAmtel","TRANS_FO_CAMTEL",
AI1687="Fiber AOF","Fiber AOF",
AI1687="Projet OCM (HUAWEI)","TRAVAUX-HUAWEI",
AI1687="Projet OCM (NOKIA)","TRAVAUX-NOKIA",
AI1687="ACCESS-ISSUE","ACCESS-ISSUE",
AI1687="Projet OCM (ZTE, NOKIA, autres projets)","TRAVAUX OCM",
AI1687="No root CAuse","No root cause",
AI1687="ODU HS","PDH",
AI1687="IP &amp; VLAN","PDH",
AI1687="Warehouse HUAWEI","SPARE-ISSUE",
AI1687="SPARE-HS","SPARE-ISSUE",
AI1687="Power Telco","BSS",AI1687="no impacts","no impacts"
),"")</f>
        <v>no impacts</v>
      </c>
      <c r="AH1687" s="57" t="str" cm="1">
        <f t="array" ref="AH1687">IFERROR(_xlfn.IFS(
AI1687="MPR ISSUE","TX ISSUE",
AI1687="BSS Hardware Issue","RAN ISSUE",
AI1687="Sites strategiques, MLL, Pylone, etc.","ENVTECH",
AI1687="AKTIVCO DEFAUT GE &amp; POWER Cabinet","POWER ISSUE",
AI1687="AKTIVCO Coupure ENEO &amp; Baisse de tension","POWER ISSUE",
AI1687="Coupure ENEO &amp; Baisse de tension","POWER ISSUE",
AI1687="Defaut GE &amp; POWER Cabinet","POWER ISSUE",
AI1687="Sharing","POWER ISSUE",
AI1687="Sites strategiques &amp; DataCenter","POWER ISSUE",
AI1687="Exclu","Exclu",
AI1687="SAT","TX ISSUE",
AI1687="SPARE-ISSUE","SPARE-ISSUE",
AI1687="Fiber CAmtel","TX ISSUE",
AI1687="Fiber AOF","TX ISSUE",
AI1687="Projet OCM (HUAWEI)","TRAVAUX-HUAWEI",
AI1687="Projet OCM (NOKIA)","TRAVAUX -NOKIA",
AI1687="ACCESS-ISSUE","ACCESS-ISSUE",
AI1687="Projet OCM (ZTE, NOKIA, autres projets)","TRAVAUX OCM",
AI1687="No root CAuse","No root cause",
AI1687="ODU HS","TX ISSUE",
AI1687="IP &amp; VLAN","TX ISSUE",
AI1687="Warehouse HUAWEI","SPARE-ISSUE",
AI1687="SPARE-HS","SPARE-ISSUE",
AI1687="Power Telco","RAN ISSUE",AI1687="no impacts","no impacts"
),"")</f>
        <v>no impacts</v>
      </c>
      <c r="AI1687" s="85" t="s">
        <v>5998</v>
      </c>
      <c r="AJ1687" s="57" t="str" cm="1">
        <f t="array" ref="AJ1687">IFERROR(_xlfn.IFS(
AI1687="MPR ISSUE","ACTIVE",
AI1687="BSS Hardware Issue","ACTIVE",
AI1687="Sites strategiques, MLL, Pylone, etc.","PASSIVE",
AI1687="AKTIVCO DEFAUT GE &amp; POWER Cabinet","PASSIVE",
AI1687="AKTIVCO Coupure ENEO &amp; Baisse de tension","PASSIVE",
AI1687="Coupure ENEO &amp; Baisse de tension","PASSIVE",
AI1687="Defaut GE &amp; POWER Cabinet","PASSIVE",
AI1687="Sharing","PASSIVE",
AI1687="Sites strategiques &amp; DataCenter","PASSIVE",
AI1687="Exclu","Exclu",
AI1687="SAT","ACTIVE",
AI1687="SPARE-ISSUE","SPARE-ISSUE",
AI1687="Fiber CAmtel","ACTIVE",
AI1687="Fiber AOF","ACTIVE",
AI1687="Projet OCM (HUAWEI)","PLANNED WORKS",
AI1687="Projet OCM (NOKIA)","PLANNED WORKS",
AI1687="ACCESS-ISSUE","ACCESS-ISSUE",
AI1687="Projet OCM (ZTE, NOKIA, autres projets)","PLANNED WORKS",
AI1687="No root CAuse","No root cause",
AI1687="ODU HS","ACTIVE",
AI1687="IP &amp; VLAN","ACTIVE",
AI1687="Warehouse HUAWEI","SPARE-ISSUE",
AI1687="SPARE-HS","SPARE-ISSUE",
AI1687="Power Telco","ACTIVE", AI1687="no impacts","no impacts"
),"")</f>
        <v>no impacts</v>
      </c>
      <c r="AK1687" s="23" t="s">
        <v>5537</v>
      </c>
      <c r="AL1687" s="23" t="str">
        <f t="shared" si="45"/>
        <v>NRO_130</v>
      </c>
      <c r="AN1687" s="9" t="s">
        <v>5537</v>
      </c>
      <c r="AO1687" s="23" t="str">
        <f>_xlfn.XLOOKUP(B1687,'INCIDENT-05-03-2026'!E:E,'INCIDENT-05-03-2026'!F:F,"")</f>
        <v/>
      </c>
      <c r="AP1687" s="7" t="s">
        <v>5537</v>
      </c>
      <c r="AQ1687" s="6"/>
      <c r="AR1687" s="7"/>
      <c r="AS1687" s="3" t="str">
        <f>_xlfn.XLOOKUP(B1687,'[3]tt num | region | site id'!$C:$C,'[3]tt num | region | site id'!$Q:$Q,"")</f>
        <v/>
      </c>
      <c r="AT1687" s="24" t="str">
        <f>_xlfn.XLOOKUP(B1687,'[4]Cells Huawei 03052026 12h'!$B:$B,'[4]Cells Huawei 03052026 12h'!$T:$T,"")</f>
        <v/>
      </c>
      <c r="AU1687" s="24" t="str">
        <f>_xlfn.XLOOKUP(B1687,'[5]cells down 02052026 8h50'!$B:$B,'[5]cells down 02052026 8h50'!$R:$R,"")</f>
        <v/>
      </c>
      <c r="AV1687" s="24" t="str">
        <f>_xlfn.XLOOKUP(B1687,'[5]cells down 02052026 13h50'!$B:$B,'[5]cells down 02052026 13h50'!$R:$R,"")</f>
        <v/>
      </c>
      <c r="AW1687" s="24" t="str">
        <f>_xlfn.XLOOKUP(B1687,'[5]cells down 02052026 13h50'!$B:$B,'[5]cells down 02052026 13h50'!$R:$R,"")</f>
        <v/>
      </c>
      <c r="AX1687" s="24" t="str">
        <f>_xlfn.XLOOKUP(B1687,'[6]cell downs 03052026 8h40 '!$B:$B,'[6]cell downs 03052026 8h40 '!$R:$R,"")</f>
        <v/>
      </c>
      <c r="AY1687" s="24" t="str">
        <f>_xlfn.XLOOKUP(B1687,'[7]ALL SITES DOWN'!$D:$D,'[7]ALL SITES DOWN'!$J:$J,"")</f>
        <v/>
      </c>
      <c r="AZ1687" s="24" t="str">
        <f>_xlfn.XLOOKUP(B1687,'[8]ALL SITES DOWN'!$D:$D,'[8]ALL SITES DOWN'!$J:$J,"")</f>
        <v/>
      </c>
      <c r="BA1687" s="9" t="str">
        <f>_xlfn.XLOOKUP(B1687,[9]sheet1!$AC:$AC,[9]sheet1!$AF:$AF,"")</f>
        <v/>
      </c>
      <c r="BB1687" s="14" t="s">
        <v>5537</v>
      </c>
      <c r="BC1687" s="14" t="s">
        <v>5537</v>
      </c>
      <c r="BD1687" s="14" t="str">
        <f>_xlfn.XLOOKUP(B1687,'[10]cell downs 18042026 17h'!$B:$B,'[10]cell downs 18042026 17h'!$B:$B,"")</f>
        <v/>
      </c>
      <c r="BE1687" s="14" t="str">
        <f>_xlfn.XLOOKUP(B1687,'[11]Cells Huawei 19042026 15h'!$B:$B,'[11]Cells Huawei 19042026 15h'!$B:$B,"")</f>
        <v/>
      </c>
      <c r="BF1687" s="9" t="str">
        <f>_xlfn.XLOOKUP(B1687,'[12]cells down 19042026 9H40'!$B:$B,'[12]cells down 19042026 9H40'!$B:$B,"")</f>
        <v/>
      </c>
      <c r="BG1687" s="9" t="s">
        <v>2680</v>
      </c>
      <c r="BH1687" s="9" t="s">
        <v>5537</v>
      </c>
    </row>
    <row r="1688" spans="1:60" s="9" customFormat="1" x14ac:dyDescent="0.3">
      <c r="A1688" s="1" t="s">
        <v>134</v>
      </c>
      <c r="B1688" s="8" t="s">
        <v>135</v>
      </c>
      <c r="C1688" s="3" t="str">
        <f>_xlfn.XLOOKUP(B1688,'[1]daily break down'!$D:$D,'[1]daily break down'!$E:$E,"")</f>
        <v>Douala</v>
      </c>
      <c r="D1688" s="1" t="s">
        <v>11</v>
      </c>
      <c r="E1688" s="1" t="s">
        <v>12</v>
      </c>
      <c r="F1688" s="3" t="s">
        <v>31</v>
      </c>
      <c r="G1688" s="1" t="s">
        <v>32</v>
      </c>
      <c r="H1688" s="42" t="str">
        <f>_xlfn.XLOOKUP(B1688,[2]CALCULATION!$B:$B,[2]CALCULATION!$H:$H,"")</f>
        <v>ZTE</v>
      </c>
      <c r="I1688" s="34">
        <v>0</v>
      </c>
      <c r="J1688" s="34">
        <v>0</v>
      </c>
      <c r="K1688" s="34">
        <v>0</v>
      </c>
      <c r="L1688" s="34">
        <v>0</v>
      </c>
      <c r="M1688" s="34">
        <v>0</v>
      </c>
      <c r="N1688" s="34">
        <v>0</v>
      </c>
      <c r="O1688" s="34">
        <v>4.071873225409707</v>
      </c>
      <c r="P1688" s="34">
        <v>6.0380479292760656</v>
      </c>
      <c r="Q1688" s="34">
        <v>0</v>
      </c>
      <c r="R1688" s="34">
        <v>0.73817605647869944</v>
      </c>
      <c r="S1688" s="35">
        <v>0</v>
      </c>
      <c r="T1688" s="35">
        <v>0</v>
      </c>
      <c r="U1688" s="35">
        <v>0</v>
      </c>
      <c r="V1688" s="35">
        <v>0</v>
      </c>
      <c r="W1688" s="35">
        <v>0</v>
      </c>
      <c r="X1688" s="35">
        <v>0</v>
      </c>
      <c r="Y1688" s="35">
        <v>0</v>
      </c>
      <c r="Z1688" s="35">
        <v>0</v>
      </c>
      <c r="AA1688" s="35">
        <v>0</v>
      </c>
      <c r="AB1688" s="35">
        <v>0</v>
      </c>
      <c r="AC1688" s="35">
        <v>0</v>
      </c>
      <c r="AD1688" s="35">
        <v>0</v>
      </c>
      <c r="AE1688" s="58" t="s">
        <v>5560</v>
      </c>
      <c r="AF1688" s="58"/>
      <c r="AG1688" s="57" t="str" cm="1">
        <f t="array" ref="AG1688">IFERROR(_xlfn.IFS(
AI1688="MPR ISSUE","PDH",
AI1688="BSS Hardware Issue","BSS",
AI1688="Sites strategiques, MLL, Pylone, etc.","ENVTECH",
AI1688="AKTIVCO DEFAUT GE &amp; POWER Cabinet","AKTIVCO",
AI1688="AKTIVCO Coupure ENEO &amp; Baisse de tension","AKTIVCO GRID ONLY",
AI1688="Coupure ENEO &amp; Baisse de tension","IHS GRID ONLY",
AI1688="Defaut GE &amp; POWER Cabinet","IHS",
AI1688="Sharing","Partners",
AI1688="Sites strategiques &amp; DataCenter","SST &amp; DC",
AI1688="Exclu","Exclu",
AI1688="SAT","SAT",
AI1688="SPARE-ISSUE","SPARE-ISSUE",
AI1688="Fiber CAmtel","TRANS_FO_CAMTEL",
AI1688="Fiber AOF","Fiber AOF",
AI1688="Projet OCM (HUAWEI)","TRAVAUX-HUAWEI",
AI1688="Projet OCM (NOKIA)","TRAVAUX-NOKIA",
AI1688="ACCESS-ISSUE","ACCESS-ISSUE",
AI1688="Projet OCM (ZTE, NOKIA, autres projets)","TRAVAUX OCM",
AI1688="No root CAuse","No root cause",
AI1688="ODU HS","PDH",
AI1688="IP &amp; VLAN","PDH",
AI1688="Warehouse HUAWEI","SPARE-ISSUE",
AI1688="SPARE-HS","SPARE-ISSUE",
AI1688="Power Telco","BSS",AI1688="no impacts","no impacts"
),"")</f>
        <v>no impacts</v>
      </c>
      <c r="AH1688" s="57" t="str" cm="1">
        <f t="array" ref="AH1688">IFERROR(_xlfn.IFS(
AI1688="MPR ISSUE","TX ISSUE",
AI1688="BSS Hardware Issue","RAN ISSUE",
AI1688="Sites strategiques, MLL, Pylone, etc.","ENVTECH",
AI1688="AKTIVCO DEFAUT GE &amp; POWER Cabinet","POWER ISSUE",
AI1688="AKTIVCO Coupure ENEO &amp; Baisse de tension","POWER ISSUE",
AI1688="Coupure ENEO &amp; Baisse de tension","POWER ISSUE",
AI1688="Defaut GE &amp; POWER Cabinet","POWER ISSUE",
AI1688="Sharing","POWER ISSUE",
AI1688="Sites strategiques &amp; DataCenter","POWER ISSUE",
AI1688="Exclu","Exclu",
AI1688="SAT","TX ISSUE",
AI1688="SPARE-ISSUE","SPARE-ISSUE",
AI1688="Fiber CAmtel","TX ISSUE",
AI1688="Fiber AOF","TX ISSUE",
AI1688="Projet OCM (HUAWEI)","TRAVAUX-HUAWEI",
AI1688="Projet OCM (NOKIA)","TRAVAUX -NOKIA",
AI1688="ACCESS-ISSUE","ACCESS-ISSUE",
AI1688="Projet OCM (ZTE, NOKIA, autres projets)","TRAVAUX OCM",
AI1688="No root CAuse","No root cause",
AI1688="ODU HS","TX ISSUE",
AI1688="IP &amp; VLAN","TX ISSUE",
AI1688="Warehouse HUAWEI","SPARE-ISSUE",
AI1688="SPARE-HS","SPARE-ISSUE",
AI1688="Power Telco","RAN ISSUE",AI1688="no impacts","no impacts"
),"")</f>
        <v>no impacts</v>
      </c>
      <c r="AI1688" s="85" t="s">
        <v>5998</v>
      </c>
      <c r="AJ1688" s="57" t="str" cm="1">
        <f t="array" ref="AJ1688">IFERROR(_xlfn.IFS(
AI1688="MPR ISSUE","ACTIVE",
AI1688="BSS Hardware Issue","ACTIVE",
AI1688="Sites strategiques, MLL, Pylone, etc.","PASSIVE",
AI1688="AKTIVCO DEFAUT GE &amp; POWER Cabinet","PASSIVE",
AI1688="AKTIVCO Coupure ENEO &amp; Baisse de tension","PASSIVE",
AI1688="Coupure ENEO &amp; Baisse de tension","PASSIVE",
AI1688="Defaut GE &amp; POWER Cabinet","PASSIVE",
AI1688="Sharing","PASSIVE",
AI1688="Sites strategiques &amp; DataCenter","PASSIVE",
AI1688="Exclu","Exclu",
AI1688="SAT","ACTIVE",
AI1688="SPARE-ISSUE","SPARE-ISSUE",
AI1688="Fiber CAmtel","ACTIVE",
AI1688="Fiber AOF","ACTIVE",
AI1688="Projet OCM (HUAWEI)","PLANNED WORKS",
AI1688="Projet OCM (NOKIA)","PLANNED WORKS",
AI1688="ACCESS-ISSUE","ACCESS-ISSUE",
AI1688="Projet OCM (ZTE, NOKIA, autres projets)","PLANNED WORKS",
AI1688="No root CAuse","No root cause",
AI1688="ODU HS","ACTIVE",
AI1688="IP &amp; VLAN","ACTIVE",
AI1688="Warehouse HUAWEI","SPARE-ISSUE",
AI1688="SPARE-HS","SPARE-ISSUE",
AI1688="Power Telco","ACTIVE", AI1688="no impacts","no impacts"
),"")</f>
        <v>no impacts</v>
      </c>
      <c r="AK1688" s="23" t="s">
        <v>5537</v>
      </c>
      <c r="AL1688" s="23" t="str">
        <f t="shared" si="45"/>
        <v>LIT_047</v>
      </c>
      <c r="AN1688" s="9" t="s">
        <v>5537</v>
      </c>
      <c r="AO1688" s="23" t="str">
        <f>_xlfn.XLOOKUP(B1688,'INCIDENT-05-03-2026'!E:E,'INCIDENT-05-03-2026'!F:F,"")</f>
        <v/>
      </c>
      <c r="AP1688" s="7" t="s">
        <v>5537</v>
      </c>
      <c r="AQ1688" s="6"/>
      <c r="AR1688" s="7"/>
      <c r="AS1688" s="3" t="str">
        <f>_xlfn.XLOOKUP(B1688,'[3]tt num | region | site id'!$C:$C,'[3]tt num | region | site id'!$Q:$Q,"")</f>
        <v/>
      </c>
      <c r="AT1688" s="24" t="str">
        <f>_xlfn.XLOOKUP(B1688,'[4]Cells Huawei 03052026 12h'!$B:$B,'[4]Cells Huawei 03052026 12h'!$T:$T,"")</f>
        <v/>
      </c>
      <c r="AU1688" s="24" t="str">
        <f>_xlfn.XLOOKUP(B1688,'[5]cells down 02052026 8h50'!$B:$B,'[5]cells down 02052026 8h50'!$R:$R,"")</f>
        <v/>
      </c>
      <c r="AV1688" s="24" t="str">
        <f>_xlfn.XLOOKUP(B1688,'[5]cells down 02052026 13h50'!$B:$B,'[5]cells down 02052026 13h50'!$R:$R,"")</f>
        <v/>
      </c>
      <c r="AW1688" s="24" t="str">
        <f>_xlfn.XLOOKUP(B1688,'[5]cells down 02052026 13h50'!$B:$B,'[5]cells down 02052026 13h50'!$R:$R,"")</f>
        <v/>
      </c>
      <c r="AX1688" s="24" t="str">
        <f>_xlfn.XLOOKUP(B1688,'[6]cell downs 03052026 8h40 '!$B:$B,'[6]cell downs 03052026 8h40 '!$R:$R,"")</f>
        <v/>
      </c>
      <c r="AY1688" s="24" t="str">
        <f>_xlfn.XLOOKUP(B1688,'[7]ALL SITES DOWN'!$D:$D,'[7]ALL SITES DOWN'!$J:$J,"")</f>
        <v/>
      </c>
      <c r="AZ1688" s="24" t="str">
        <f>_xlfn.XLOOKUP(B1688,'[8]ALL SITES DOWN'!$D:$D,'[8]ALL SITES DOWN'!$J:$J,"")</f>
        <v/>
      </c>
      <c r="BA1688" s="9" t="str">
        <f>_xlfn.XLOOKUP(B1688,[9]sheet1!$AC:$AC,[9]sheet1!$AF:$AF,"")</f>
        <v/>
      </c>
      <c r="BB1688" s="14" t="s">
        <v>5537</v>
      </c>
      <c r="BC1688" s="14" t="s">
        <v>5537</v>
      </c>
      <c r="BD1688" s="14" t="str">
        <f>_xlfn.XLOOKUP(B1688,'[10]cell downs 18042026 17h'!$B:$B,'[10]cell downs 18042026 17h'!$B:$B,"")</f>
        <v/>
      </c>
      <c r="BE1688" s="14" t="str">
        <f>_xlfn.XLOOKUP(B1688,'[11]Cells Huawei 19042026 15h'!$B:$B,'[11]Cells Huawei 19042026 15h'!$B:$B,"")</f>
        <v/>
      </c>
      <c r="BF1688" s="9" t="str">
        <f>_xlfn.XLOOKUP(B1688,'[12]cells down 19042026 9H40'!$B:$B,'[12]cells down 19042026 9H40'!$B:$B,"")</f>
        <v/>
      </c>
      <c r="BG1688" s="9" t="s">
        <v>135</v>
      </c>
      <c r="BH1688" s="9" t="s">
        <v>12</v>
      </c>
    </row>
    <row r="1689" spans="1:60" s="9" customFormat="1" x14ac:dyDescent="0.3">
      <c r="A1689" s="1" t="s">
        <v>988</v>
      </c>
      <c r="B1689" s="8" t="s">
        <v>989</v>
      </c>
      <c r="C1689" s="3" t="str">
        <f>_xlfn.XLOOKUP(B1689,'[1]daily break down'!$D:$D,'[1]daily break down'!$E:$E,"")</f>
        <v>CENTRE</v>
      </c>
      <c r="D1689" s="1" t="s">
        <v>21</v>
      </c>
      <c r="E1689" s="1" t="s">
        <v>22</v>
      </c>
      <c r="F1689" s="3" t="s">
        <v>69</v>
      </c>
      <c r="G1689" s="1" t="s">
        <v>990</v>
      </c>
      <c r="H1689" s="41" t="str">
        <f>_xlfn.XLOOKUP(B1689,[2]CALCULATION!$B:$B,[2]CALCULATION!$H:$H,"")</f>
        <v>NOKIA</v>
      </c>
      <c r="I1689" s="34">
        <v>0</v>
      </c>
      <c r="J1689" s="34">
        <v>6.8730819832928114E-2</v>
      </c>
      <c r="K1689" s="34">
        <v>0</v>
      </c>
      <c r="L1689" s="34">
        <v>0</v>
      </c>
      <c r="M1689" s="34">
        <v>0</v>
      </c>
      <c r="N1689" s="34">
        <v>0</v>
      </c>
      <c r="O1689" s="34">
        <v>0</v>
      </c>
      <c r="P1689" s="34">
        <v>9.2165764370203004E-2</v>
      </c>
      <c r="Q1689" s="34">
        <v>0</v>
      </c>
      <c r="R1689" s="34">
        <v>0.67916692977687665</v>
      </c>
      <c r="S1689" s="35">
        <v>0</v>
      </c>
      <c r="T1689" s="35">
        <v>152572.11313660527</v>
      </c>
      <c r="U1689" s="35">
        <v>0</v>
      </c>
      <c r="V1689" s="35">
        <v>0</v>
      </c>
      <c r="W1689" s="35">
        <v>0</v>
      </c>
      <c r="X1689" s="35">
        <v>0</v>
      </c>
      <c r="Y1689" s="35">
        <v>0</v>
      </c>
      <c r="Z1689" s="35">
        <v>0</v>
      </c>
      <c r="AA1689" s="35">
        <v>0</v>
      </c>
      <c r="AB1689" s="35">
        <v>0</v>
      </c>
      <c r="AC1689" s="35">
        <v>0</v>
      </c>
      <c r="AD1689" s="35">
        <v>0</v>
      </c>
      <c r="AE1689" s="58" t="s">
        <v>5560</v>
      </c>
      <c r="AF1689" s="58"/>
      <c r="AG1689" s="57" t="str" cm="1">
        <f t="array" ref="AG1689">IFERROR(_xlfn.IFS(
AI1689="MPR ISSUE","PDH",
AI1689="BSS Hardware Issue","BSS",
AI1689="Sites strategiques, MLL, Pylone, etc.","ENVTECH",
AI1689="AKTIVCO DEFAUT GE &amp; POWER Cabinet","AKTIVCO",
AI1689="AKTIVCO Coupure ENEO &amp; Baisse de tension","AKTIVCO GRID ONLY",
AI1689="Coupure ENEO &amp; Baisse de tension","IHS GRID ONLY",
AI1689="Defaut GE &amp; POWER Cabinet","IHS",
AI1689="Sharing","Partners",
AI1689="Sites strategiques &amp; DataCenter","SST &amp; DC",
AI1689="Exclu","Exclu",
AI1689="SAT","SAT",
AI1689="SPARE-ISSUE","SPARE-ISSUE",
AI1689="Fiber CAmtel","TRANS_FO_CAMTEL",
AI1689="Fiber AOF","Fiber AOF",
AI1689="Projet OCM (HUAWEI)","TRAVAUX-HUAWEI",
AI1689="Projet OCM (NOKIA)","TRAVAUX-NOKIA",
AI1689="ACCESS-ISSUE","ACCESS-ISSUE",
AI1689="Projet OCM (ZTE, NOKIA, autres projets)","TRAVAUX OCM",
AI1689="No root CAuse","No root cause",
AI1689="ODU HS","PDH",
AI1689="IP &amp; VLAN","PDH",
AI1689="Warehouse HUAWEI","SPARE-ISSUE",
AI1689="SPARE-HS","SPARE-ISSUE",
AI1689="Power Telco","BSS",AI1689="no impacts","no impacts"
),"")</f>
        <v>no impacts</v>
      </c>
      <c r="AH1689" s="57" t="str" cm="1">
        <f t="array" ref="AH1689">IFERROR(_xlfn.IFS(
AI1689="MPR ISSUE","TX ISSUE",
AI1689="BSS Hardware Issue","RAN ISSUE",
AI1689="Sites strategiques, MLL, Pylone, etc.","ENVTECH",
AI1689="AKTIVCO DEFAUT GE &amp; POWER Cabinet","POWER ISSUE",
AI1689="AKTIVCO Coupure ENEO &amp; Baisse de tension","POWER ISSUE",
AI1689="Coupure ENEO &amp; Baisse de tension","POWER ISSUE",
AI1689="Defaut GE &amp; POWER Cabinet","POWER ISSUE",
AI1689="Sharing","POWER ISSUE",
AI1689="Sites strategiques &amp; DataCenter","POWER ISSUE",
AI1689="Exclu","Exclu",
AI1689="SAT","TX ISSUE",
AI1689="SPARE-ISSUE","SPARE-ISSUE",
AI1689="Fiber CAmtel","TX ISSUE",
AI1689="Fiber AOF","TX ISSUE",
AI1689="Projet OCM (HUAWEI)","TRAVAUX-HUAWEI",
AI1689="Projet OCM (NOKIA)","TRAVAUX -NOKIA",
AI1689="ACCESS-ISSUE","ACCESS-ISSUE",
AI1689="Projet OCM (ZTE, NOKIA, autres projets)","TRAVAUX OCM",
AI1689="No root CAuse","No root cause",
AI1689="ODU HS","TX ISSUE",
AI1689="IP &amp; VLAN","TX ISSUE",
AI1689="Warehouse HUAWEI","SPARE-ISSUE",
AI1689="SPARE-HS","SPARE-ISSUE",
AI1689="Power Telco","RAN ISSUE",AI1689="no impacts","no impacts"
),"")</f>
        <v>no impacts</v>
      </c>
      <c r="AI1689" s="85" t="s">
        <v>5998</v>
      </c>
      <c r="AJ1689" s="57" t="str" cm="1">
        <f t="array" ref="AJ1689">IFERROR(_xlfn.IFS(
AI1689="MPR ISSUE","ACTIVE",
AI1689="BSS Hardware Issue","ACTIVE",
AI1689="Sites strategiques, MLL, Pylone, etc.","PASSIVE",
AI1689="AKTIVCO DEFAUT GE &amp; POWER Cabinet","PASSIVE",
AI1689="AKTIVCO Coupure ENEO &amp; Baisse de tension","PASSIVE",
AI1689="Coupure ENEO &amp; Baisse de tension","PASSIVE",
AI1689="Defaut GE &amp; POWER Cabinet","PASSIVE",
AI1689="Sharing","PASSIVE",
AI1689="Sites strategiques &amp; DataCenter","PASSIVE",
AI1689="Exclu","Exclu",
AI1689="SAT","ACTIVE",
AI1689="SPARE-ISSUE","SPARE-ISSUE",
AI1689="Fiber CAmtel","ACTIVE",
AI1689="Fiber AOF","ACTIVE",
AI1689="Projet OCM (HUAWEI)","PLANNED WORKS",
AI1689="Projet OCM (NOKIA)","PLANNED WORKS",
AI1689="ACCESS-ISSUE","ACCESS-ISSUE",
AI1689="Projet OCM (ZTE, NOKIA, autres projets)","PLANNED WORKS",
AI1689="No root CAuse","No root cause",
AI1689="ODU HS","ACTIVE",
AI1689="IP &amp; VLAN","ACTIVE",
AI1689="Warehouse HUAWEI","SPARE-ISSUE",
AI1689="SPARE-HS","SPARE-ISSUE",
AI1689="Power Telco","ACTIVE", AI1689="no impacts","no impacts"
),"")</f>
        <v>no impacts</v>
      </c>
      <c r="AK1689" s="23" t="s">
        <v>5537</v>
      </c>
      <c r="AL1689" s="23" t="str">
        <f t="shared" si="45"/>
        <v>SUD_088</v>
      </c>
      <c r="AN1689" s="9" t="s">
        <v>5537</v>
      </c>
      <c r="AO1689" s="23" t="str">
        <f>_xlfn.XLOOKUP(B1689,'INCIDENT-05-03-2026'!E:E,'INCIDENT-05-03-2026'!F:F,"")</f>
        <v/>
      </c>
      <c r="AP1689" s="7" t="s">
        <v>5537</v>
      </c>
      <c r="AQ1689" s="6"/>
      <c r="AR1689" s="7"/>
      <c r="AS1689" s="3" t="str">
        <f>_xlfn.XLOOKUP(B1689,'[3]tt num | region | site id'!$C:$C,'[3]tt num | region | site id'!$Q:$Q,"")</f>
        <v/>
      </c>
      <c r="AT1689" s="24" t="str">
        <f>_xlfn.XLOOKUP(B1689,'[4]Cells Huawei 03052026 12h'!$B:$B,'[4]Cells Huawei 03052026 12h'!$T:$T,"")</f>
        <v/>
      </c>
      <c r="AU1689" s="24" t="str">
        <f>_xlfn.XLOOKUP(B1689,'[5]cells down 02052026 8h50'!$B:$B,'[5]cells down 02052026 8h50'!$R:$R,"")</f>
        <v/>
      </c>
      <c r="AV1689" s="24" t="str">
        <f>_xlfn.XLOOKUP(B1689,'[5]cells down 02052026 13h50'!$B:$B,'[5]cells down 02052026 13h50'!$R:$R,"")</f>
        <v/>
      </c>
      <c r="AW1689" s="24" t="str">
        <f>_xlfn.XLOOKUP(B1689,'[5]cells down 02052026 13h50'!$B:$B,'[5]cells down 02052026 13h50'!$R:$R,"")</f>
        <v/>
      </c>
      <c r="AX1689" s="24" t="str">
        <f>_xlfn.XLOOKUP(B1689,'[6]cell downs 03052026 8h40 '!$B:$B,'[6]cell downs 03052026 8h40 '!$R:$R,"")</f>
        <v/>
      </c>
      <c r="AY1689" s="24" t="str">
        <f>_xlfn.XLOOKUP(B1689,'[7]ALL SITES DOWN'!$D:$D,'[7]ALL SITES DOWN'!$J:$J,"")</f>
        <v/>
      </c>
      <c r="AZ1689" s="24" t="str">
        <f>_xlfn.XLOOKUP(B1689,'[8]ALL SITES DOWN'!$D:$D,'[8]ALL SITES DOWN'!$J:$J,"")</f>
        <v/>
      </c>
      <c r="BA1689" s="9" t="str">
        <f>_xlfn.XLOOKUP(B1689,[9]sheet1!$AC:$AC,[9]sheet1!$AF:$AF,"")</f>
        <v/>
      </c>
      <c r="BB1689" s="14" t="s">
        <v>5537</v>
      </c>
      <c r="BC1689" s="14" t="s">
        <v>5537</v>
      </c>
      <c r="BD1689" s="14" t="str">
        <f>_xlfn.XLOOKUP(B1689,'[10]cell downs 18042026 17h'!$B:$B,'[10]cell downs 18042026 17h'!$B:$B,"")</f>
        <v/>
      </c>
      <c r="BE1689" s="14" t="str">
        <f>_xlfn.XLOOKUP(B1689,'[11]Cells Huawei 19042026 15h'!$B:$B,'[11]Cells Huawei 19042026 15h'!$B:$B,"")</f>
        <v/>
      </c>
      <c r="BF1689" s="9" t="str">
        <f>_xlfn.XLOOKUP(B1689,'[12]cells down 19042026 9H40'!$B:$B,'[12]cells down 19042026 9H40'!$B:$B,"")</f>
        <v/>
      </c>
      <c r="BG1689" s="9" t="s">
        <v>5537</v>
      </c>
      <c r="BH1689" s="9" t="s">
        <v>12</v>
      </c>
    </row>
    <row r="1690" spans="1:60" s="9" customFormat="1" x14ac:dyDescent="0.3">
      <c r="A1690" s="1" t="s">
        <v>1551</v>
      </c>
      <c r="B1690" s="8" t="s">
        <v>1552</v>
      </c>
      <c r="C1690" s="3" t="str">
        <f>_xlfn.XLOOKUP(B1690,'[1]daily break down'!$D:$D,'[1]daily break down'!$E:$E,"")</f>
        <v>Maroua</v>
      </c>
      <c r="D1690" s="1" t="s">
        <v>11</v>
      </c>
      <c r="E1690" s="1" t="s">
        <v>12</v>
      </c>
      <c r="F1690" s="3" t="s">
        <v>55</v>
      </c>
      <c r="G1690" s="1" t="s">
        <v>84</v>
      </c>
      <c r="H1690" s="40" t="str">
        <f>_xlfn.XLOOKUP(B1690,[2]CALCULATION!$B:$B,[2]CALCULATION!$H:$H,"")</f>
        <v>Huawei</v>
      </c>
      <c r="I1690" s="34">
        <v>0</v>
      </c>
      <c r="J1690" s="34">
        <v>0</v>
      </c>
      <c r="K1690" s="34">
        <v>0</v>
      </c>
      <c r="L1690" s="34">
        <v>0</v>
      </c>
      <c r="M1690" s="34">
        <v>0</v>
      </c>
      <c r="N1690" s="34">
        <v>0</v>
      </c>
      <c r="O1690" s="34">
        <v>0</v>
      </c>
      <c r="P1690" s="34">
        <v>0</v>
      </c>
      <c r="Q1690" s="34">
        <v>0</v>
      </c>
      <c r="R1690" s="34">
        <v>0.5637668256128846</v>
      </c>
      <c r="S1690" s="35">
        <v>0</v>
      </c>
      <c r="T1690" s="35">
        <v>0</v>
      </c>
      <c r="U1690" s="35">
        <v>0</v>
      </c>
      <c r="V1690" s="35">
        <v>0</v>
      </c>
      <c r="W1690" s="35">
        <v>0</v>
      </c>
      <c r="X1690" s="35">
        <v>0</v>
      </c>
      <c r="Y1690" s="35">
        <v>0</v>
      </c>
      <c r="Z1690" s="35">
        <v>0</v>
      </c>
      <c r="AA1690" s="35">
        <v>0</v>
      </c>
      <c r="AB1690" s="35">
        <v>0</v>
      </c>
      <c r="AC1690" s="35">
        <v>0</v>
      </c>
      <c r="AD1690" s="35">
        <v>0</v>
      </c>
      <c r="AE1690" s="58" t="s">
        <v>5560</v>
      </c>
      <c r="AF1690" s="58"/>
      <c r="AG1690" s="57" t="str" cm="1">
        <f t="array" ref="AG1690">IFERROR(_xlfn.IFS(
AI1690="MPR ISSUE","PDH",
AI1690="BSS Hardware Issue","BSS",
AI1690="Sites strategiques, MLL, Pylone, etc.","ENVTECH",
AI1690="AKTIVCO DEFAUT GE &amp; POWER Cabinet","AKTIVCO",
AI1690="AKTIVCO Coupure ENEO &amp; Baisse de tension","AKTIVCO GRID ONLY",
AI1690="Coupure ENEO &amp; Baisse de tension","IHS GRID ONLY",
AI1690="Defaut GE &amp; POWER Cabinet","IHS",
AI1690="Sharing","Partners",
AI1690="Sites strategiques &amp; DataCenter","SST &amp; DC",
AI1690="Exclu","Exclu",
AI1690="SAT","SAT",
AI1690="SPARE-ISSUE","SPARE-ISSUE",
AI1690="Fiber CAmtel","TRANS_FO_CAMTEL",
AI1690="Fiber AOF","Fiber AOF",
AI1690="Projet OCM (HUAWEI)","TRAVAUX-HUAWEI",
AI1690="Projet OCM (NOKIA)","TRAVAUX-NOKIA",
AI1690="ACCESS-ISSUE","ACCESS-ISSUE",
AI1690="Projet OCM (ZTE, NOKIA, autres projets)","TRAVAUX OCM",
AI1690="No root CAuse","No root cause",
AI1690="ODU HS","PDH",
AI1690="IP &amp; VLAN","PDH",
AI1690="Warehouse HUAWEI","SPARE-ISSUE",
AI1690="SPARE-HS","SPARE-ISSUE",
AI1690="Power Telco","BSS",AI1690="no impacts","no impacts"
),"")</f>
        <v>no impacts</v>
      </c>
      <c r="AH1690" s="57" t="str" cm="1">
        <f t="array" ref="AH1690">IFERROR(_xlfn.IFS(
AI1690="MPR ISSUE","TX ISSUE",
AI1690="BSS Hardware Issue","RAN ISSUE",
AI1690="Sites strategiques, MLL, Pylone, etc.","ENVTECH",
AI1690="AKTIVCO DEFAUT GE &amp; POWER Cabinet","POWER ISSUE",
AI1690="AKTIVCO Coupure ENEO &amp; Baisse de tension","POWER ISSUE",
AI1690="Coupure ENEO &amp; Baisse de tension","POWER ISSUE",
AI1690="Defaut GE &amp; POWER Cabinet","POWER ISSUE",
AI1690="Sharing","POWER ISSUE",
AI1690="Sites strategiques &amp; DataCenter","POWER ISSUE",
AI1690="Exclu","Exclu",
AI1690="SAT","TX ISSUE",
AI1690="SPARE-ISSUE","SPARE-ISSUE",
AI1690="Fiber CAmtel","TX ISSUE",
AI1690="Fiber AOF","TX ISSUE",
AI1690="Projet OCM (HUAWEI)","TRAVAUX-HUAWEI",
AI1690="Projet OCM (NOKIA)","TRAVAUX -NOKIA",
AI1690="ACCESS-ISSUE","ACCESS-ISSUE",
AI1690="Projet OCM (ZTE, NOKIA, autres projets)","TRAVAUX OCM",
AI1690="No root CAuse","No root cause",
AI1690="ODU HS","TX ISSUE",
AI1690="IP &amp; VLAN","TX ISSUE",
AI1690="Warehouse HUAWEI","SPARE-ISSUE",
AI1690="SPARE-HS","SPARE-ISSUE",
AI1690="Power Telco","RAN ISSUE",AI1690="no impacts","no impacts"
),"")</f>
        <v>no impacts</v>
      </c>
      <c r="AI1690" s="85" t="s">
        <v>5998</v>
      </c>
      <c r="AJ1690" s="57" t="str" cm="1">
        <f t="array" ref="AJ1690">IFERROR(_xlfn.IFS(
AI1690="MPR ISSUE","ACTIVE",
AI1690="BSS Hardware Issue","ACTIVE",
AI1690="Sites strategiques, MLL, Pylone, etc.","PASSIVE",
AI1690="AKTIVCO DEFAUT GE &amp; POWER Cabinet","PASSIVE",
AI1690="AKTIVCO Coupure ENEO &amp; Baisse de tension","PASSIVE",
AI1690="Coupure ENEO &amp; Baisse de tension","PASSIVE",
AI1690="Defaut GE &amp; POWER Cabinet","PASSIVE",
AI1690="Sharing","PASSIVE",
AI1690="Sites strategiques &amp; DataCenter","PASSIVE",
AI1690="Exclu","Exclu",
AI1690="SAT","ACTIVE",
AI1690="SPARE-ISSUE","SPARE-ISSUE",
AI1690="Fiber CAmtel","ACTIVE",
AI1690="Fiber AOF","ACTIVE",
AI1690="Projet OCM (HUAWEI)","PLANNED WORKS",
AI1690="Projet OCM (NOKIA)","PLANNED WORKS",
AI1690="ACCESS-ISSUE","ACCESS-ISSUE",
AI1690="Projet OCM (ZTE, NOKIA, autres projets)","PLANNED WORKS",
AI1690="No root CAuse","No root cause",
AI1690="ODU HS","ACTIVE",
AI1690="IP &amp; VLAN","ACTIVE",
AI1690="Warehouse HUAWEI","SPARE-ISSUE",
AI1690="SPARE-HS","SPARE-ISSUE",
AI1690="Power Telco","ACTIVE", AI1690="no impacts","no impacts"
),"")</f>
        <v>no impacts</v>
      </c>
      <c r="AK1690" s="23" t="s">
        <v>5537</v>
      </c>
      <c r="AL1690" s="23" t="str">
        <f t="shared" si="45"/>
        <v>EXN_115</v>
      </c>
      <c r="AN1690" s="9" t="s">
        <v>5537</v>
      </c>
      <c r="AO1690" s="23" t="str">
        <f>_xlfn.XLOOKUP(B1690,'INCIDENT-05-03-2026'!E:E,'INCIDENT-05-03-2026'!F:F,"")</f>
        <v/>
      </c>
      <c r="AP1690" s="7" t="s">
        <v>5537</v>
      </c>
      <c r="AQ1690" s="6"/>
      <c r="AR1690" s="7"/>
      <c r="AS1690" s="3" t="str">
        <f>_xlfn.XLOOKUP(B1690,'[3]tt num | region | site id'!$C:$C,'[3]tt num | region | site id'!$Q:$Q,"")</f>
        <v/>
      </c>
      <c r="AT1690" s="24" t="str">
        <f>_xlfn.XLOOKUP(B1690,'[4]Cells Huawei 03052026 12h'!$B:$B,'[4]Cells Huawei 03052026 12h'!$T:$T,"")</f>
        <v/>
      </c>
      <c r="AU1690" s="24" t="str">
        <f>_xlfn.XLOOKUP(B1690,'[5]cells down 02052026 8h50'!$B:$B,'[5]cells down 02052026 8h50'!$R:$R,"")</f>
        <v/>
      </c>
      <c r="AV1690" s="24" t="str">
        <f>_xlfn.XLOOKUP(B1690,'[5]cells down 02052026 13h50'!$B:$B,'[5]cells down 02052026 13h50'!$R:$R,"")</f>
        <v/>
      </c>
      <c r="AW1690" s="24" t="str">
        <f>_xlfn.XLOOKUP(B1690,'[5]cells down 02052026 13h50'!$B:$B,'[5]cells down 02052026 13h50'!$R:$R,"")</f>
        <v/>
      </c>
      <c r="AX1690" s="24" t="str">
        <f>_xlfn.XLOOKUP(B1690,'[6]cell downs 03052026 8h40 '!$B:$B,'[6]cell downs 03052026 8h40 '!$R:$R,"")</f>
        <v/>
      </c>
      <c r="AY1690" s="24" t="str">
        <f>_xlfn.XLOOKUP(B1690,'[7]ALL SITES DOWN'!$D:$D,'[7]ALL SITES DOWN'!$J:$J,"")</f>
        <v/>
      </c>
      <c r="AZ1690" s="24" t="str">
        <f>_xlfn.XLOOKUP(B1690,'[8]ALL SITES DOWN'!$D:$D,'[8]ALL SITES DOWN'!$J:$J,"")</f>
        <v/>
      </c>
      <c r="BA1690" s="9" t="str">
        <f>_xlfn.XLOOKUP(B1690,[9]sheet1!$AC:$AC,[9]sheet1!$AF:$AF,"")</f>
        <v/>
      </c>
      <c r="BB1690" s="14" t="s">
        <v>5537</v>
      </c>
      <c r="BC1690" s="14" t="s">
        <v>5537</v>
      </c>
      <c r="BD1690" s="14" t="str">
        <f>_xlfn.XLOOKUP(B1690,'[10]cell downs 18042026 17h'!$B:$B,'[10]cell downs 18042026 17h'!$B:$B,"")</f>
        <v/>
      </c>
      <c r="BE1690" s="14" t="str">
        <f>_xlfn.XLOOKUP(B1690,'[11]Cells Huawei 19042026 15h'!$B:$B,'[11]Cells Huawei 19042026 15h'!$B:$B,"")</f>
        <v/>
      </c>
      <c r="BF1690" s="9" t="str">
        <f>_xlfn.XLOOKUP(B1690,'[12]cells down 19042026 9H40'!$B:$B,'[12]cells down 19042026 9H40'!$B:$B,"")</f>
        <v/>
      </c>
      <c r="BG1690" s="9" t="s">
        <v>1552</v>
      </c>
      <c r="BH1690" s="9" t="s">
        <v>12</v>
      </c>
    </row>
    <row r="1691" spans="1:60" s="9" customFormat="1" x14ac:dyDescent="0.3">
      <c r="A1691" s="1" t="s">
        <v>1429</v>
      </c>
      <c r="B1691" s="8" t="s">
        <v>1430</v>
      </c>
      <c r="C1691" s="3" t="str">
        <f>_xlfn.XLOOKUP(B1691,'[1]daily break down'!$D:$D,'[1]daily break down'!$E:$E,"")</f>
        <v>SUD-OUEST</v>
      </c>
      <c r="D1691" s="1" t="s">
        <v>11</v>
      </c>
      <c r="E1691" s="1" t="s">
        <v>154</v>
      </c>
      <c r="F1691" s="3" t="s">
        <v>13</v>
      </c>
      <c r="G1691" s="1" t="s">
        <v>1431</v>
      </c>
      <c r="H1691" s="40" t="str">
        <f>_xlfn.XLOOKUP(B1691,[2]CALCULATION!$B:$B,[2]CALCULATION!$H:$H,"")</f>
        <v>Huawei</v>
      </c>
      <c r="I1691" s="34">
        <v>0</v>
      </c>
      <c r="J1691" s="34">
        <v>0</v>
      </c>
      <c r="K1691" s="34">
        <v>0</v>
      </c>
      <c r="L1691" s="34">
        <v>0</v>
      </c>
      <c r="M1691" s="34">
        <v>0</v>
      </c>
      <c r="N1691" s="34">
        <v>0</v>
      </c>
      <c r="O1691" s="34">
        <v>0</v>
      </c>
      <c r="P1691" s="34">
        <v>0</v>
      </c>
      <c r="Q1691" s="34">
        <v>0</v>
      </c>
      <c r="R1691" s="34">
        <v>0</v>
      </c>
      <c r="S1691" s="35">
        <v>0</v>
      </c>
      <c r="T1691" s="35">
        <v>0</v>
      </c>
      <c r="U1691" s="35">
        <v>0</v>
      </c>
      <c r="V1691" s="35">
        <v>0</v>
      </c>
      <c r="W1691" s="35">
        <v>0</v>
      </c>
      <c r="X1691" s="35">
        <v>0</v>
      </c>
      <c r="Y1691" s="35">
        <v>0</v>
      </c>
      <c r="Z1691" s="35">
        <v>0</v>
      </c>
      <c r="AA1691" s="35">
        <v>0</v>
      </c>
      <c r="AB1691" s="35">
        <v>0</v>
      </c>
      <c r="AC1691" s="35">
        <v>0</v>
      </c>
      <c r="AD1691" s="35">
        <v>0</v>
      </c>
      <c r="AE1691" s="58" t="s">
        <v>5603</v>
      </c>
      <c r="AF1691" s="58"/>
      <c r="AG1691" s="57" t="str" cm="1">
        <f t="array" ref="AG1691">IFERROR(_xlfn.IFS(
AI1691="MPR ISSUE","PDH",
AI1691="BSS Hardware Issue","BSS",
AI1691="Sites strategiques, MLL, Pylone, etc.","ENVTECH",
AI1691="AKTIVCO DEFAUT GE &amp; POWER Cabinet","AKTIVCO",
AI1691="AKTIVCO Coupure ENEO &amp; Baisse de tension","AKTIVCO GRID ONLY",
AI1691="Coupure ENEO &amp; Baisse de tension","IHS GRID ONLY",
AI1691="Defaut GE &amp; POWER Cabinet","IHS",
AI1691="Sharing","Partners",
AI1691="Sites strategiques &amp; DataCenter","SST &amp; DC",
AI1691="Exclu","Exclu",
AI1691="SAT","SAT",
AI1691="SPARE-ISSUE","SPARE-ISSUE",
AI1691="Fiber CAmtel","TRANS_FO_CAMTEL",
AI1691="Fiber AOF","Fiber AOF",
AI1691="Projet OCM (HUAWEI)","TRAVAUX-HUAWEI",
AI1691="Projet OCM (NOKIA)","TRAVAUX-NOKIA",
AI1691="ACCESS-ISSUE","ACCESS-ISSUE",
AI1691="Projet OCM (ZTE, NOKIA, autres projets)","TRAVAUX OCM",
AI1691="No root CAuse","No root cause",
AI1691="ODU HS","PDH",
AI1691="IP &amp; VLAN","PDH",
AI1691="Warehouse HUAWEI","SPARE-ISSUE",
AI1691="SPARE-HS","SPARE-ISSUE",
AI1691="Power Telco","BSS",AI1691="no impacts","no impacts"
),"")</f>
        <v>no impacts</v>
      </c>
      <c r="AH1691" s="57" t="str" cm="1">
        <f t="array" ref="AH1691">IFERROR(_xlfn.IFS(
AI1691="MPR ISSUE","TX ISSUE",
AI1691="BSS Hardware Issue","RAN ISSUE",
AI1691="Sites strategiques, MLL, Pylone, etc.","ENVTECH",
AI1691="AKTIVCO DEFAUT GE &amp; POWER Cabinet","POWER ISSUE",
AI1691="AKTIVCO Coupure ENEO &amp; Baisse de tension","POWER ISSUE",
AI1691="Coupure ENEO &amp; Baisse de tension","POWER ISSUE",
AI1691="Defaut GE &amp; POWER Cabinet","POWER ISSUE",
AI1691="Sharing","POWER ISSUE",
AI1691="Sites strategiques &amp; DataCenter","POWER ISSUE",
AI1691="Exclu","Exclu",
AI1691="SAT","TX ISSUE",
AI1691="SPARE-ISSUE","SPARE-ISSUE",
AI1691="Fiber CAmtel","TX ISSUE",
AI1691="Fiber AOF","TX ISSUE",
AI1691="Projet OCM (HUAWEI)","TRAVAUX-HUAWEI",
AI1691="Projet OCM (NOKIA)","TRAVAUX -NOKIA",
AI1691="ACCESS-ISSUE","ACCESS-ISSUE",
AI1691="Projet OCM (ZTE, NOKIA, autres projets)","TRAVAUX OCM",
AI1691="No root CAuse","No root cause",
AI1691="ODU HS","TX ISSUE",
AI1691="IP &amp; VLAN","TX ISSUE",
AI1691="Warehouse HUAWEI","SPARE-ISSUE",
AI1691="SPARE-HS","SPARE-ISSUE",
AI1691="Power Telco","RAN ISSUE",AI1691="no impacts","no impacts"
),"")</f>
        <v>no impacts</v>
      </c>
      <c r="AI1691" s="85" t="s">
        <v>5998</v>
      </c>
      <c r="AJ1691" s="57" t="str" cm="1">
        <f t="array" ref="AJ1691">IFERROR(_xlfn.IFS(
AI1691="MPR ISSUE","ACTIVE",
AI1691="BSS Hardware Issue","ACTIVE",
AI1691="Sites strategiques, MLL, Pylone, etc.","PASSIVE",
AI1691="AKTIVCO DEFAUT GE &amp; POWER Cabinet","PASSIVE",
AI1691="AKTIVCO Coupure ENEO &amp; Baisse de tension","PASSIVE",
AI1691="Coupure ENEO &amp; Baisse de tension","PASSIVE",
AI1691="Defaut GE &amp; POWER Cabinet","PASSIVE",
AI1691="Sharing","PASSIVE",
AI1691="Sites strategiques &amp; DataCenter","PASSIVE",
AI1691="Exclu","Exclu",
AI1691="SAT","ACTIVE",
AI1691="SPARE-ISSUE","SPARE-ISSUE",
AI1691="Fiber CAmtel","ACTIVE",
AI1691="Fiber AOF","ACTIVE",
AI1691="Projet OCM (HUAWEI)","PLANNED WORKS",
AI1691="Projet OCM (NOKIA)","PLANNED WORKS",
AI1691="ACCESS-ISSUE","ACCESS-ISSUE",
AI1691="Projet OCM (ZTE, NOKIA, autres projets)","PLANNED WORKS",
AI1691="No root CAuse","No root cause",
AI1691="ODU HS","ACTIVE",
AI1691="IP &amp; VLAN","ACTIVE",
AI1691="Warehouse HUAWEI","SPARE-ISSUE",
AI1691="SPARE-HS","SPARE-ISSUE",
AI1691="Power Telco","ACTIVE", AI1691="no impacts","no impacts"
),"")</f>
        <v>no impacts</v>
      </c>
      <c r="AK1691" s="23" t="s">
        <v>5537</v>
      </c>
      <c r="AL1691" s="23" t="str">
        <f t="shared" si="45"/>
        <v>SUO_149</v>
      </c>
      <c r="AN1691" s="9" t="s">
        <v>5537</v>
      </c>
      <c r="AO1691" s="23" t="str">
        <f>_xlfn.XLOOKUP(B1691,'INCIDENT-05-03-2026'!E:E,'INCIDENT-05-03-2026'!F:F,"")</f>
        <v/>
      </c>
      <c r="AP1691" s="7" t="s">
        <v>5537</v>
      </c>
      <c r="AQ1691" s="6"/>
      <c r="AR1691" s="7"/>
      <c r="AS1691" s="3" t="str">
        <f>_xlfn.XLOOKUP(B1691,'[3]tt num | region | site id'!$C:$C,'[3]tt num | region | site id'!$Q:$Q,"")</f>
        <v/>
      </c>
      <c r="AT1691" s="24" t="str">
        <f>_xlfn.XLOOKUP(B1691,'[4]Cells Huawei 03052026 12h'!$B:$B,'[4]Cells Huawei 03052026 12h'!$T:$T,"")</f>
        <v/>
      </c>
      <c r="AU1691" s="24" t="str">
        <f>_xlfn.XLOOKUP(B1691,'[5]cells down 02052026 8h50'!$B:$B,'[5]cells down 02052026 8h50'!$R:$R,"")</f>
        <v/>
      </c>
      <c r="AV1691" s="24" t="str">
        <f>_xlfn.XLOOKUP(B1691,'[5]cells down 02052026 13h50'!$B:$B,'[5]cells down 02052026 13h50'!$R:$R,"")</f>
        <v/>
      </c>
      <c r="AW1691" s="24" t="str">
        <f>_xlfn.XLOOKUP(B1691,'[5]cells down 02052026 13h50'!$B:$B,'[5]cells down 02052026 13h50'!$R:$R,"")</f>
        <v/>
      </c>
      <c r="AX1691" s="24" t="str">
        <f>_xlfn.XLOOKUP(B1691,'[6]cell downs 03052026 8h40 '!$B:$B,'[6]cell downs 03052026 8h40 '!$R:$R,"")</f>
        <v/>
      </c>
      <c r="AY1691" s="24" t="str">
        <f>_xlfn.XLOOKUP(B1691,'[7]ALL SITES DOWN'!$D:$D,'[7]ALL SITES DOWN'!$J:$J,"")</f>
        <v/>
      </c>
      <c r="AZ1691" s="24" t="str">
        <f>_xlfn.XLOOKUP(B1691,'[8]ALL SITES DOWN'!$D:$D,'[8]ALL SITES DOWN'!$J:$J,"")</f>
        <v/>
      </c>
      <c r="BA1691" s="9" t="str">
        <f>_xlfn.XLOOKUP(B1691,[9]sheet1!$AC:$AC,[9]sheet1!$AF:$AF,"")</f>
        <v/>
      </c>
      <c r="BB1691" s="14" t="s">
        <v>5537</v>
      </c>
      <c r="BC1691" s="14" t="s">
        <v>5537</v>
      </c>
      <c r="BD1691" s="14" t="str">
        <f>_xlfn.XLOOKUP(B1691,'[10]cell downs 18042026 17h'!$B:$B,'[10]cell downs 18042026 17h'!$B:$B,"")</f>
        <v/>
      </c>
      <c r="BE1691" s="14" t="str">
        <f>_xlfn.XLOOKUP(B1691,'[11]Cells Huawei 19042026 15h'!$B:$B,'[11]Cells Huawei 19042026 15h'!$B:$B,"")</f>
        <v/>
      </c>
      <c r="BF1691" s="9" t="str">
        <f>_xlfn.XLOOKUP(B1691,'[12]cells down 19042026 9H40'!$B:$B,'[12]cells down 19042026 9H40'!$B:$B,"")</f>
        <v/>
      </c>
      <c r="BG1691" s="9" t="s">
        <v>1430</v>
      </c>
      <c r="BH1691" s="9" t="s">
        <v>12</v>
      </c>
    </row>
    <row r="1692" spans="1:60" s="9" customFormat="1" x14ac:dyDescent="0.3">
      <c r="A1692" s="1" t="s">
        <v>4803</v>
      </c>
      <c r="B1692" s="8" t="s">
        <v>4804</v>
      </c>
      <c r="C1692" s="3" t="str">
        <f>_xlfn.XLOOKUP(B1692,'[1]daily break down'!$D:$D,'[1]daily break down'!$E:$E,"")</f>
        <v>Douala</v>
      </c>
      <c r="D1692" s="1" t="s">
        <v>11</v>
      </c>
      <c r="E1692" s="1" t="s">
        <v>12</v>
      </c>
      <c r="F1692" s="3" t="s">
        <v>31</v>
      </c>
      <c r="G1692" s="1" t="s">
        <v>32</v>
      </c>
      <c r="H1692" s="42" t="str">
        <f>_xlfn.XLOOKUP(B1692,[2]CALCULATION!$B:$B,[2]CALCULATION!$H:$H,"")</f>
        <v>ZTE</v>
      </c>
      <c r="I1692" s="34">
        <v>0</v>
      </c>
      <c r="J1692" s="34">
        <v>0</v>
      </c>
      <c r="K1692" s="34">
        <v>0</v>
      </c>
      <c r="L1692" s="34">
        <v>0</v>
      </c>
      <c r="M1692" s="34">
        <v>0</v>
      </c>
      <c r="N1692" s="34">
        <v>0</v>
      </c>
      <c r="O1692" s="34">
        <v>0</v>
      </c>
      <c r="P1692" s="34">
        <v>0</v>
      </c>
      <c r="Q1692" s="34">
        <v>0</v>
      </c>
      <c r="R1692" s="34">
        <v>0.46121512528785746</v>
      </c>
      <c r="S1692" s="35">
        <v>0</v>
      </c>
      <c r="T1692" s="35">
        <v>0</v>
      </c>
      <c r="U1692" s="35">
        <v>0</v>
      </c>
      <c r="V1692" s="35">
        <v>0</v>
      </c>
      <c r="W1692" s="35">
        <v>0</v>
      </c>
      <c r="X1692" s="35">
        <v>0</v>
      </c>
      <c r="Y1692" s="35">
        <v>0</v>
      </c>
      <c r="Z1692" s="35">
        <v>0</v>
      </c>
      <c r="AA1692" s="35">
        <v>0</v>
      </c>
      <c r="AB1692" s="35">
        <v>0</v>
      </c>
      <c r="AC1692" s="35">
        <v>0</v>
      </c>
      <c r="AD1692" s="35">
        <v>0</v>
      </c>
      <c r="AE1692" s="58" t="s">
        <v>5560</v>
      </c>
      <c r="AF1692" s="58"/>
      <c r="AG1692" s="57" t="str" cm="1">
        <f t="array" ref="AG1692">IFERROR(_xlfn.IFS(
AI1692="MPR ISSUE","PDH",
AI1692="BSS Hardware Issue","BSS",
AI1692="Sites strategiques, MLL, Pylone, etc.","ENVTECH",
AI1692="AKTIVCO DEFAUT GE &amp; POWER Cabinet","AKTIVCO",
AI1692="AKTIVCO Coupure ENEO &amp; Baisse de tension","AKTIVCO GRID ONLY",
AI1692="Coupure ENEO &amp; Baisse de tension","IHS GRID ONLY",
AI1692="Defaut GE &amp; POWER Cabinet","IHS",
AI1692="Sharing","Partners",
AI1692="Sites strategiques &amp; DataCenter","SST &amp; DC",
AI1692="Exclu","Exclu",
AI1692="SAT","SAT",
AI1692="SPARE-ISSUE","SPARE-ISSUE",
AI1692="Fiber CAmtel","TRANS_FO_CAMTEL",
AI1692="Fiber AOF","Fiber AOF",
AI1692="Projet OCM (HUAWEI)","TRAVAUX-HUAWEI",
AI1692="Projet OCM (NOKIA)","TRAVAUX-NOKIA",
AI1692="ACCESS-ISSUE","ACCESS-ISSUE",
AI1692="Projet OCM (ZTE, NOKIA, autres projets)","TRAVAUX OCM",
AI1692="No root CAuse","No root cause",
AI1692="ODU HS","PDH",
AI1692="IP &amp; VLAN","PDH",
AI1692="Warehouse HUAWEI","SPARE-ISSUE",
AI1692="SPARE-HS","SPARE-ISSUE",
AI1692="Power Telco","BSS",AI1692="no impacts","no impacts"
),"")</f>
        <v>no impacts</v>
      </c>
      <c r="AH1692" s="57" t="str" cm="1">
        <f t="array" ref="AH1692">IFERROR(_xlfn.IFS(
AI1692="MPR ISSUE","TX ISSUE",
AI1692="BSS Hardware Issue","RAN ISSUE",
AI1692="Sites strategiques, MLL, Pylone, etc.","ENVTECH",
AI1692="AKTIVCO DEFAUT GE &amp; POWER Cabinet","POWER ISSUE",
AI1692="AKTIVCO Coupure ENEO &amp; Baisse de tension","POWER ISSUE",
AI1692="Coupure ENEO &amp; Baisse de tension","POWER ISSUE",
AI1692="Defaut GE &amp; POWER Cabinet","POWER ISSUE",
AI1692="Sharing","POWER ISSUE",
AI1692="Sites strategiques &amp; DataCenter","POWER ISSUE",
AI1692="Exclu","Exclu",
AI1692="SAT","TX ISSUE",
AI1692="SPARE-ISSUE","SPARE-ISSUE",
AI1692="Fiber CAmtel","TX ISSUE",
AI1692="Fiber AOF","TX ISSUE",
AI1692="Projet OCM (HUAWEI)","TRAVAUX-HUAWEI",
AI1692="Projet OCM (NOKIA)","TRAVAUX -NOKIA",
AI1692="ACCESS-ISSUE","ACCESS-ISSUE",
AI1692="Projet OCM (ZTE, NOKIA, autres projets)","TRAVAUX OCM",
AI1692="No root CAuse","No root cause",
AI1692="ODU HS","TX ISSUE",
AI1692="IP &amp; VLAN","TX ISSUE",
AI1692="Warehouse HUAWEI","SPARE-ISSUE",
AI1692="SPARE-HS","SPARE-ISSUE",
AI1692="Power Telco","RAN ISSUE",AI1692="no impacts","no impacts"
),"")</f>
        <v>no impacts</v>
      </c>
      <c r="AI1692" s="85" t="s">
        <v>5998</v>
      </c>
      <c r="AJ1692" s="57" t="str" cm="1">
        <f t="array" ref="AJ1692">IFERROR(_xlfn.IFS(
AI1692="MPR ISSUE","ACTIVE",
AI1692="BSS Hardware Issue","ACTIVE",
AI1692="Sites strategiques, MLL, Pylone, etc.","PASSIVE",
AI1692="AKTIVCO DEFAUT GE &amp; POWER Cabinet","PASSIVE",
AI1692="AKTIVCO Coupure ENEO &amp; Baisse de tension","PASSIVE",
AI1692="Coupure ENEO &amp; Baisse de tension","PASSIVE",
AI1692="Defaut GE &amp; POWER Cabinet","PASSIVE",
AI1692="Sharing","PASSIVE",
AI1692="Sites strategiques &amp; DataCenter","PASSIVE",
AI1692="Exclu","Exclu",
AI1692="SAT","ACTIVE",
AI1692="SPARE-ISSUE","SPARE-ISSUE",
AI1692="Fiber CAmtel","ACTIVE",
AI1692="Fiber AOF","ACTIVE",
AI1692="Projet OCM (HUAWEI)","PLANNED WORKS",
AI1692="Projet OCM (NOKIA)","PLANNED WORKS",
AI1692="ACCESS-ISSUE","ACCESS-ISSUE",
AI1692="Projet OCM (ZTE, NOKIA, autres projets)","PLANNED WORKS",
AI1692="No root CAuse","No root cause",
AI1692="ODU HS","ACTIVE",
AI1692="IP &amp; VLAN","ACTIVE",
AI1692="Warehouse HUAWEI","SPARE-ISSUE",
AI1692="SPARE-HS","SPARE-ISSUE",
AI1692="Power Telco","ACTIVE", AI1692="no impacts","no impacts"
),"")</f>
        <v>no impacts</v>
      </c>
      <c r="AK1692" s="23" t="s">
        <v>5537</v>
      </c>
      <c r="AL1692" s="23" t="str">
        <f t="shared" si="45"/>
        <v>LIT_294</v>
      </c>
      <c r="AN1692" s="9" t="s">
        <v>5537</v>
      </c>
      <c r="AO1692" s="23" t="str">
        <f>_xlfn.XLOOKUP(B1692,'INCIDENT-05-03-2026'!E:E,'INCIDENT-05-03-2026'!F:F,"")</f>
        <v/>
      </c>
      <c r="AP1692" s="7" t="s">
        <v>5537</v>
      </c>
      <c r="AQ1692" s="6"/>
      <c r="AR1692" s="7"/>
      <c r="AS1692" s="3" t="str">
        <f>_xlfn.XLOOKUP(B1692,'[3]tt num | region | site id'!$C:$C,'[3]tt num | region | site id'!$Q:$Q,"")</f>
        <v/>
      </c>
      <c r="AT1692" s="24" t="str">
        <f>_xlfn.XLOOKUP(B1692,'[4]Cells Huawei 03052026 12h'!$B:$B,'[4]Cells Huawei 03052026 12h'!$T:$T,"")</f>
        <v/>
      </c>
      <c r="AU1692" s="24" t="str">
        <f>_xlfn.XLOOKUP(B1692,'[5]cells down 02052026 8h50'!$B:$B,'[5]cells down 02052026 8h50'!$R:$R,"")</f>
        <v/>
      </c>
      <c r="AV1692" s="24" t="str">
        <f>_xlfn.XLOOKUP(B1692,'[5]cells down 02052026 13h50'!$B:$B,'[5]cells down 02052026 13h50'!$R:$R,"")</f>
        <v/>
      </c>
      <c r="AW1692" s="24" t="str">
        <f>_xlfn.XLOOKUP(B1692,'[5]cells down 02052026 13h50'!$B:$B,'[5]cells down 02052026 13h50'!$R:$R,"")</f>
        <v/>
      </c>
      <c r="AX1692" s="24" t="str">
        <f>_xlfn.XLOOKUP(B1692,'[6]cell downs 03052026 8h40 '!$B:$B,'[6]cell downs 03052026 8h40 '!$R:$R,"")</f>
        <v/>
      </c>
      <c r="AY1692" s="24" t="str">
        <f>_xlfn.XLOOKUP(B1692,'[7]ALL SITES DOWN'!$D:$D,'[7]ALL SITES DOWN'!$J:$J,"")</f>
        <v/>
      </c>
      <c r="AZ1692" s="24" t="str">
        <f>_xlfn.XLOOKUP(B1692,'[8]ALL SITES DOWN'!$D:$D,'[8]ALL SITES DOWN'!$J:$J,"")</f>
        <v/>
      </c>
      <c r="BA1692" s="9" t="str">
        <f>_xlfn.XLOOKUP(B1692,[9]sheet1!$AC:$AC,[9]sheet1!$AF:$AF,"")</f>
        <v/>
      </c>
      <c r="BB1692" s="14" t="s">
        <v>5537</v>
      </c>
      <c r="BC1692" s="14" t="s">
        <v>5537</v>
      </c>
      <c r="BD1692" s="14" t="str">
        <f>_xlfn.XLOOKUP(B1692,'[10]cell downs 18042026 17h'!$B:$B,'[10]cell downs 18042026 17h'!$B:$B,"")</f>
        <v/>
      </c>
      <c r="BE1692" s="14" t="str">
        <f>_xlfn.XLOOKUP(B1692,'[11]Cells Huawei 19042026 15h'!$B:$B,'[11]Cells Huawei 19042026 15h'!$B:$B,"")</f>
        <v/>
      </c>
      <c r="BF1692" s="9" t="str">
        <f>_xlfn.XLOOKUP(B1692,'[12]cells down 19042026 9H40'!$B:$B,'[12]cells down 19042026 9H40'!$B:$B,"")</f>
        <v/>
      </c>
      <c r="BG1692" s="9" t="s">
        <v>4804</v>
      </c>
      <c r="BH1692" s="9" t="s">
        <v>12</v>
      </c>
    </row>
    <row r="1693" spans="1:60" s="9" customFormat="1" x14ac:dyDescent="0.3">
      <c r="A1693" s="1" t="s">
        <v>3073</v>
      </c>
      <c r="B1693" s="8" t="s">
        <v>3074</v>
      </c>
      <c r="C1693" s="3" t="str">
        <f>_xlfn.XLOOKUP(B1693,'[1]daily break down'!$D:$D,'[1]daily break down'!$E:$E,"")</f>
        <v>EXTREME-NORD</v>
      </c>
      <c r="D1693" s="1" t="s">
        <v>11</v>
      </c>
      <c r="E1693" s="1" t="s">
        <v>12</v>
      </c>
      <c r="F1693" s="3" t="s">
        <v>55</v>
      </c>
      <c r="G1693" s="1" t="s">
        <v>84</v>
      </c>
      <c r="H1693" s="40" t="str">
        <f>_xlfn.XLOOKUP(B1693,[2]CALCULATION!$B:$B,[2]CALCULATION!$H:$H,"")</f>
        <v>Huawei</v>
      </c>
      <c r="I1693" s="34">
        <v>0</v>
      </c>
      <c r="J1693" s="34">
        <v>0</v>
      </c>
      <c r="K1693" s="34">
        <v>0</v>
      </c>
      <c r="L1693" s="34">
        <v>0</v>
      </c>
      <c r="M1693" s="34">
        <v>0</v>
      </c>
      <c r="N1693" s="34">
        <v>0</v>
      </c>
      <c r="O1693" s="34">
        <v>0</v>
      </c>
      <c r="P1693" s="34">
        <v>0</v>
      </c>
      <c r="Q1693" s="34">
        <v>0</v>
      </c>
      <c r="R1693" s="34">
        <v>0</v>
      </c>
      <c r="S1693" s="35">
        <v>0</v>
      </c>
      <c r="T1693" s="35">
        <v>0</v>
      </c>
      <c r="U1693" s="35">
        <v>0</v>
      </c>
      <c r="V1693" s="35">
        <v>0</v>
      </c>
      <c r="W1693" s="35">
        <v>0</v>
      </c>
      <c r="X1693" s="35">
        <v>0</v>
      </c>
      <c r="Y1693" s="35">
        <v>0</v>
      </c>
      <c r="Z1693" s="35">
        <v>0</v>
      </c>
      <c r="AA1693" s="35">
        <v>0</v>
      </c>
      <c r="AB1693" s="35">
        <v>0</v>
      </c>
      <c r="AC1693" s="35">
        <v>0</v>
      </c>
      <c r="AD1693" s="35">
        <v>0</v>
      </c>
      <c r="AE1693" s="58" t="s">
        <v>5603</v>
      </c>
      <c r="AF1693" s="58"/>
      <c r="AG1693" s="57" t="str" cm="1">
        <f t="array" ref="AG1693">IFERROR(_xlfn.IFS(
AI1693="MPR ISSUE","PDH",
AI1693="BSS Hardware Issue","BSS",
AI1693="Sites strategiques, MLL, Pylone, etc.","ENVTECH",
AI1693="AKTIVCO DEFAUT GE &amp; POWER Cabinet","AKTIVCO",
AI1693="AKTIVCO Coupure ENEO &amp; Baisse de tension","AKTIVCO GRID ONLY",
AI1693="Coupure ENEO &amp; Baisse de tension","IHS GRID ONLY",
AI1693="Defaut GE &amp; POWER Cabinet","IHS",
AI1693="Sharing","Partners",
AI1693="Sites strategiques &amp; DataCenter","SST &amp; DC",
AI1693="Exclu","Exclu",
AI1693="SAT","SAT",
AI1693="SPARE-ISSUE","SPARE-ISSUE",
AI1693="Fiber CAmtel","TRANS_FO_CAMTEL",
AI1693="Fiber AOF","Fiber AOF",
AI1693="Projet OCM (HUAWEI)","TRAVAUX-HUAWEI",
AI1693="Projet OCM (NOKIA)","TRAVAUX-NOKIA",
AI1693="ACCESS-ISSUE","ACCESS-ISSUE",
AI1693="Projet OCM (ZTE, NOKIA, autres projets)","TRAVAUX OCM",
AI1693="No root CAuse","No root cause",
AI1693="ODU HS","PDH",
AI1693="IP &amp; VLAN","PDH",
AI1693="Warehouse HUAWEI","SPARE-ISSUE",
AI1693="SPARE-HS","SPARE-ISSUE",
AI1693="Power Telco","BSS",AI1693="no impacts","no impacts"
),"")</f>
        <v>no impacts</v>
      </c>
      <c r="AH1693" s="57" t="str" cm="1">
        <f t="array" ref="AH1693">IFERROR(_xlfn.IFS(
AI1693="MPR ISSUE","TX ISSUE",
AI1693="BSS Hardware Issue","RAN ISSUE",
AI1693="Sites strategiques, MLL, Pylone, etc.","ENVTECH",
AI1693="AKTIVCO DEFAUT GE &amp; POWER Cabinet","POWER ISSUE",
AI1693="AKTIVCO Coupure ENEO &amp; Baisse de tension","POWER ISSUE",
AI1693="Coupure ENEO &amp; Baisse de tension","POWER ISSUE",
AI1693="Defaut GE &amp; POWER Cabinet","POWER ISSUE",
AI1693="Sharing","POWER ISSUE",
AI1693="Sites strategiques &amp; DataCenter","POWER ISSUE",
AI1693="Exclu","Exclu",
AI1693="SAT","TX ISSUE",
AI1693="SPARE-ISSUE","SPARE-ISSUE",
AI1693="Fiber CAmtel","TX ISSUE",
AI1693="Fiber AOF","TX ISSUE",
AI1693="Projet OCM (HUAWEI)","TRAVAUX-HUAWEI",
AI1693="Projet OCM (NOKIA)","TRAVAUX -NOKIA",
AI1693="ACCESS-ISSUE","ACCESS-ISSUE",
AI1693="Projet OCM (ZTE, NOKIA, autres projets)","TRAVAUX OCM",
AI1693="No root CAuse","No root cause",
AI1693="ODU HS","TX ISSUE",
AI1693="IP &amp; VLAN","TX ISSUE",
AI1693="Warehouse HUAWEI","SPARE-ISSUE",
AI1693="SPARE-HS","SPARE-ISSUE",
AI1693="Power Telco","RAN ISSUE",AI1693="no impacts","no impacts"
),"")</f>
        <v>no impacts</v>
      </c>
      <c r="AI1693" s="85" t="s">
        <v>5998</v>
      </c>
      <c r="AJ1693" s="57" t="str" cm="1">
        <f t="array" ref="AJ1693">IFERROR(_xlfn.IFS(
AI1693="MPR ISSUE","ACTIVE",
AI1693="BSS Hardware Issue","ACTIVE",
AI1693="Sites strategiques, MLL, Pylone, etc.","PASSIVE",
AI1693="AKTIVCO DEFAUT GE &amp; POWER Cabinet","PASSIVE",
AI1693="AKTIVCO Coupure ENEO &amp; Baisse de tension","PASSIVE",
AI1693="Coupure ENEO &amp; Baisse de tension","PASSIVE",
AI1693="Defaut GE &amp; POWER Cabinet","PASSIVE",
AI1693="Sharing","PASSIVE",
AI1693="Sites strategiques &amp; DataCenter","PASSIVE",
AI1693="Exclu","Exclu",
AI1693="SAT","ACTIVE",
AI1693="SPARE-ISSUE","SPARE-ISSUE",
AI1693="Fiber CAmtel","ACTIVE",
AI1693="Fiber AOF","ACTIVE",
AI1693="Projet OCM (HUAWEI)","PLANNED WORKS",
AI1693="Projet OCM (NOKIA)","PLANNED WORKS",
AI1693="ACCESS-ISSUE","ACCESS-ISSUE",
AI1693="Projet OCM (ZTE, NOKIA, autres projets)","PLANNED WORKS",
AI1693="No root CAuse","No root cause",
AI1693="ODU HS","ACTIVE",
AI1693="IP &amp; VLAN","ACTIVE",
AI1693="Warehouse HUAWEI","SPARE-ISSUE",
AI1693="SPARE-HS","SPARE-ISSUE",
AI1693="Power Telco","ACTIVE", AI1693="no impacts","no impacts"
),"")</f>
        <v>no impacts</v>
      </c>
      <c r="AK1693" s="23" t="s">
        <v>5537</v>
      </c>
      <c r="AL1693" s="23" t="str">
        <f t="shared" si="45"/>
        <v>EXN_026</v>
      </c>
      <c r="AN1693" s="9" t="s">
        <v>5537</v>
      </c>
      <c r="AO1693" s="23" t="str">
        <f>_xlfn.XLOOKUP(B1693,'INCIDENT-05-03-2026'!E:E,'INCIDENT-05-03-2026'!F:F,"")</f>
        <v/>
      </c>
      <c r="AP1693" s="7" t="s">
        <v>5537</v>
      </c>
      <c r="AQ1693" s="6"/>
      <c r="AR1693" s="7"/>
      <c r="AS1693" s="3" t="str">
        <f>_xlfn.XLOOKUP(B1693,'[3]tt num | region | site id'!$C:$C,'[3]tt num | region | site id'!$Q:$Q,"")</f>
        <v/>
      </c>
      <c r="AT1693" s="24" t="str">
        <f>_xlfn.XLOOKUP(B1693,'[4]Cells Huawei 03052026 12h'!$B:$B,'[4]Cells Huawei 03052026 12h'!$T:$T,"")</f>
        <v/>
      </c>
      <c r="AU1693" s="24" t="str">
        <f>_xlfn.XLOOKUP(B1693,'[5]cells down 02052026 8h50'!$B:$B,'[5]cells down 02052026 8h50'!$R:$R,"")</f>
        <v/>
      </c>
      <c r="AV1693" s="24" t="str">
        <f>_xlfn.XLOOKUP(B1693,'[5]cells down 02052026 13h50'!$B:$B,'[5]cells down 02052026 13h50'!$R:$R,"")</f>
        <v/>
      </c>
      <c r="AW1693" s="24" t="str">
        <f>_xlfn.XLOOKUP(B1693,'[5]cells down 02052026 13h50'!$B:$B,'[5]cells down 02052026 13h50'!$R:$R,"")</f>
        <v/>
      </c>
      <c r="AX1693" s="24" t="str">
        <f>_xlfn.XLOOKUP(B1693,'[6]cell downs 03052026 8h40 '!$B:$B,'[6]cell downs 03052026 8h40 '!$R:$R,"")</f>
        <v/>
      </c>
      <c r="AY1693" s="24" t="str">
        <f>_xlfn.XLOOKUP(B1693,'[7]ALL SITES DOWN'!$D:$D,'[7]ALL SITES DOWN'!$J:$J,"")</f>
        <v/>
      </c>
      <c r="AZ1693" s="24" t="str">
        <f>_xlfn.XLOOKUP(B1693,'[8]ALL SITES DOWN'!$D:$D,'[8]ALL SITES DOWN'!$J:$J,"")</f>
        <v/>
      </c>
      <c r="BA1693" s="9" t="str">
        <f>_xlfn.XLOOKUP(B1693,[9]sheet1!$AC:$AC,[9]sheet1!$AF:$AF,"")</f>
        <v/>
      </c>
      <c r="BB1693" s="14" t="s">
        <v>5537</v>
      </c>
      <c r="BC1693" s="14" t="s">
        <v>5537</v>
      </c>
      <c r="BD1693" s="14" t="str">
        <f>_xlfn.XLOOKUP(B1693,'[10]cell downs 18042026 17h'!$B:$B,'[10]cell downs 18042026 17h'!$B:$B,"")</f>
        <v/>
      </c>
      <c r="BE1693" s="14" t="str">
        <f>_xlfn.XLOOKUP(B1693,'[11]Cells Huawei 19042026 15h'!$B:$B,'[11]Cells Huawei 19042026 15h'!$B:$B,"")</f>
        <v/>
      </c>
      <c r="BF1693" s="9" t="str">
        <f>_xlfn.XLOOKUP(B1693,'[12]cells down 19042026 9H40'!$B:$B,'[12]cells down 19042026 9H40'!$B:$B,"")</f>
        <v/>
      </c>
      <c r="BG1693" s="9" t="s">
        <v>3074</v>
      </c>
      <c r="BH1693" s="9" t="s">
        <v>5537</v>
      </c>
    </row>
    <row r="1694" spans="1:60" s="9" customFormat="1" ht="31.05" customHeight="1" x14ac:dyDescent="0.3">
      <c r="A1694" s="1" t="s">
        <v>3159</v>
      </c>
      <c r="B1694" s="8" t="s">
        <v>3160</v>
      </c>
      <c r="C1694" s="3" t="str">
        <f>_xlfn.XLOOKUP(B1694,'[1]daily break down'!$D:$D,'[1]daily break down'!$E:$E,"")</f>
        <v>Douala</v>
      </c>
      <c r="D1694" s="1" t="s">
        <v>21</v>
      </c>
      <c r="E1694" s="1" t="s">
        <v>30</v>
      </c>
      <c r="F1694" s="3" t="s">
        <v>31</v>
      </c>
      <c r="G1694" s="1" t="s">
        <v>32</v>
      </c>
      <c r="H1694" s="42" t="str">
        <f>_xlfn.XLOOKUP(B1694,[2]CALCULATION!$B:$B,[2]CALCULATION!$H:$H,"")</f>
        <v>ZTE</v>
      </c>
      <c r="I1694" s="34">
        <v>0</v>
      </c>
      <c r="J1694" s="34">
        <v>0</v>
      </c>
      <c r="K1694" s="34">
        <v>0</v>
      </c>
      <c r="L1694" s="34">
        <v>0</v>
      </c>
      <c r="M1694" s="34">
        <v>0</v>
      </c>
      <c r="N1694" s="34">
        <v>0</v>
      </c>
      <c r="O1694" s="34">
        <v>12.766242049122086</v>
      </c>
      <c r="P1694" s="34">
        <v>24.490790678960032</v>
      </c>
      <c r="Q1694" s="34">
        <v>18.844490244925563</v>
      </c>
      <c r="R1694" s="34">
        <v>0.33931236498845746</v>
      </c>
      <c r="S1694" s="35">
        <v>0</v>
      </c>
      <c r="T1694" s="35">
        <v>0</v>
      </c>
      <c r="U1694" s="35">
        <v>0</v>
      </c>
      <c r="V1694" s="35">
        <v>0</v>
      </c>
      <c r="W1694" s="35">
        <v>0</v>
      </c>
      <c r="X1694" s="35">
        <v>0</v>
      </c>
      <c r="Y1694" s="35">
        <v>0</v>
      </c>
      <c r="Z1694" s="35">
        <v>0</v>
      </c>
      <c r="AA1694" s="35">
        <v>0</v>
      </c>
      <c r="AB1694" s="35">
        <v>0</v>
      </c>
      <c r="AC1694" s="35">
        <v>0</v>
      </c>
      <c r="AD1694" s="35">
        <v>0</v>
      </c>
      <c r="AE1694" s="58" t="s">
        <v>5560</v>
      </c>
      <c r="AF1694" s="58"/>
      <c r="AG1694" s="57" t="str" cm="1">
        <f t="array" ref="AG1694">IFERROR(_xlfn.IFS(
AI1694="MPR ISSUE","PDH",
AI1694="BSS Hardware Issue","BSS",
AI1694="Sites strategiques, MLL, Pylone, etc.","ENVTECH",
AI1694="AKTIVCO DEFAUT GE &amp; POWER Cabinet","AKTIVCO",
AI1694="AKTIVCO Coupure ENEO &amp; Baisse de tension","AKTIVCO GRID ONLY",
AI1694="Coupure ENEO &amp; Baisse de tension","IHS GRID ONLY",
AI1694="Defaut GE &amp; POWER Cabinet","IHS",
AI1694="Sharing","Partners",
AI1694="Sites strategiques &amp; DataCenter","SST &amp; DC",
AI1694="Exclu","Exclu",
AI1694="SAT","SAT",
AI1694="SPARE-ISSUE","SPARE-ISSUE",
AI1694="Fiber CAmtel","TRANS_FO_CAMTEL",
AI1694="Fiber AOF","Fiber AOF",
AI1694="Projet OCM (HUAWEI)","TRAVAUX-HUAWEI",
AI1694="Projet OCM (NOKIA)","TRAVAUX-NOKIA",
AI1694="ACCESS-ISSUE","ACCESS-ISSUE",
AI1694="Projet OCM (ZTE, NOKIA, autres projets)","TRAVAUX OCM",
AI1694="No root CAuse","No root cause",
AI1694="ODU HS","PDH",
AI1694="IP &amp; VLAN","PDH",
AI1694="Warehouse HUAWEI","SPARE-ISSUE",
AI1694="SPARE-HS","SPARE-ISSUE",
AI1694="Power Telco","BSS",AI1694="no impacts","no impacts"
),"")</f>
        <v>no impacts</v>
      </c>
      <c r="AH1694" s="57" t="str" cm="1">
        <f t="array" ref="AH1694">IFERROR(_xlfn.IFS(
AI1694="MPR ISSUE","TX ISSUE",
AI1694="BSS Hardware Issue","RAN ISSUE",
AI1694="Sites strategiques, MLL, Pylone, etc.","ENVTECH",
AI1694="AKTIVCO DEFAUT GE &amp; POWER Cabinet","POWER ISSUE",
AI1694="AKTIVCO Coupure ENEO &amp; Baisse de tension","POWER ISSUE",
AI1694="Coupure ENEO &amp; Baisse de tension","POWER ISSUE",
AI1694="Defaut GE &amp; POWER Cabinet","POWER ISSUE",
AI1694="Sharing","POWER ISSUE",
AI1694="Sites strategiques &amp; DataCenter","POWER ISSUE",
AI1694="Exclu","Exclu",
AI1694="SAT","TX ISSUE",
AI1694="SPARE-ISSUE","SPARE-ISSUE",
AI1694="Fiber CAmtel","TX ISSUE",
AI1694="Fiber AOF","TX ISSUE",
AI1694="Projet OCM (HUAWEI)","TRAVAUX-HUAWEI",
AI1694="Projet OCM (NOKIA)","TRAVAUX -NOKIA",
AI1694="ACCESS-ISSUE","ACCESS-ISSUE",
AI1694="Projet OCM (ZTE, NOKIA, autres projets)","TRAVAUX OCM",
AI1694="No root CAuse","No root cause",
AI1694="ODU HS","TX ISSUE",
AI1694="IP &amp; VLAN","TX ISSUE",
AI1694="Warehouse HUAWEI","SPARE-ISSUE",
AI1694="SPARE-HS","SPARE-ISSUE",
AI1694="Power Telco","RAN ISSUE",AI1694="no impacts","no impacts"
),"")</f>
        <v>no impacts</v>
      </c>
      <c r="AI1694" s="85" t="s">
        <v>5998</v>
      </c>
      <c r="AJ1694" s="57" t="str" cm="1">
        <f t="array" ref="AJ1694">IFERROR(_xlfn.IFS(
AI1694="MPR ISSUE","ACTIVE",
AI1694="BSS Hardware Issue","ACTIVE",
AI1694="Sites strategiques, MLL, Pylone, etc.","PASSIVE",
AI1694="AKTIVCO DEFAUT GE &amp; POWER Cabinet","PASSIVE",
AI1694="AKTIVCO Coupure ENEO &amp; Baisse de tension","PASSIVE",
AI1694="Coupure ENEO &amp; Baisse de tension","PASSIVE",
AI1694="Defaut GE &amp; POWER Cabinet","PASSIVE",
AI1694="Sharing","PASSIVE",
AI1694="Sites strategiques &amp; DataCenter","PASSIVE",
AI1694="Exclu","Exclu",
AI1694="SAT","ACTIVE",
AI1694="SPARE-ISSUE","SPARE-ISSUE",
AI1694="Fiber CAmtel","ACTIVE",
AI1694="Fiber AOF","ACTIVE",
AI1694="Projet OCM (HUAWEI)","PLANNED WORKS",
AI1694="Projet OCM (NOKIA)","PLANNED WORKS",
AI1694="ACCESS-ISSUE","ACCESS-ISSUE",
AI1694="Projet OCM (ZTE, NOKIA, autres projets)","PLANNED WORKS",
AI1694="No root CAuse","No root cause",
AI1694="ODU HS","ACTIVE",
AI1694="IP &amp; VLAN","ACTIVE",
AI1694="Warehouse HUAWEI","SPARE-ISSUE",
AI1694="SPARE-HS","SPARE-ISSUE",
AI1694="Power Telco","ACTIVE", AI1694="no impacts","no impacts"
),"")</f>
        <v>no impacts</v>
      </c>
      <c r="AK1694" s="23" t="s">
        <v>5537</v>
      </c>
      <c r="AL1694" s="23" t="str">
        <f t="shared" si="45"/>
        <v>LIT_644</v>
      </c>
      <c r="AN1694" s="9" t="s">
        <v>5537</v>
      </c>
      <c r="AO1694" s="23" t="str">
        <f>_xlfn.XLOOKUP(B1694,'INCIDENT-05-03-2026'!E:E,'INCIDENT-05-03-2026'!F:F,"")</f>
        <v/>
      </c>
      <c r="AP1694" s="7" t="s">
        <v>5537</v>
      </c>
      <c r="AQ1694" s="6"/>
      <c r="AR1694" s="7"/>
      <c r="AS1694" s="3" t="str">
        <f>_xlfn.XLOOKUP(B1694,'[3]tt num | region | site id'!$C:$C,'[3]tt num | region | site id'!$Q:$Q,"")</f>
        <v/>
      </c>
      <c r="AT1694" s="24" t="str">
        <f>_xlfn.XLOOKUP(B1694,'[4]Cells Huawei 03052026 12h'!$B:$B,'[4]Cells Huawei 03052026 12h'!$T:$T,"")</f>
        <v/>
      </c>
      <c r="AU1694" s="24" t="str">
        <f>_xlfn.XLOOKUP(B1694,'[5]cells down 02052026 8h50'!$B:$B,'[5]cells down 02052026 8h50'!$R:$R,"")</f>
        <v/>
      </c>
      <c r="AV1694" s="24" t="str">
        <f>_xlfn.XLOOKUP(B1694,'[5]cells down 02052026 13h50'!$B:$B,'[5]cells down 02052026 13h50'!$R:$R,"")</f>
        <v/>
      </c>
      <c r="AW1694" s="24" t="str">
        <f>_xlfn.XLOOKUP(B1694,'[5]cells down 02052026 13h50'!$B:$B,'[5]cells down 02052026 13h50'!$R:$R,"")</f>
        <v/>
      </c>
      <c r="AX1694" s="24" t="str">
        <f>_xlfn.XLOOKUP(B1694,'[6]cell downs 03052026 8h40 '!$B:$B,'[6]cell downs 03052026 8h40 '!$R:$R,"")</f>
        <v/>
      </c>
      <c r="AY1694" s="24" t="str">
        <f>_xlfn.XLOOKUP(B1694,'[7]ALL SITES DOWN'!$D:$D,'[7]ALL SITES DOWN'!$J:$J,"")</f>
        <v/>
      </c>
      <c r="AZ1694" s="24" t="str">
        <f>_xlfn.XLOOKUP(B1694,'[8]ALL SITES DOWN'!$D:$D,'[8]ALL SITES DOWN'!$J:$J,"")</f>
        <v/>
      </c>
      <c r="BA1694" s="9" t="str">
        <f>_xlfn.XLOOKUP(B1694,[9]sheet1!$AC:$AC,[9]sheet1!$AF:$AF,"")</f>
        <v/>
      </c>
      <c r="BB1694" s="14" t="s">
        <v>5537</v>
      </c>
      <c r="BC1694" s="14" t="s">
        <v>5537</v>
      </c>
      <c r="BD1694" s="14" t="str">
        <f>_xlfn.XLOOKUP(B1694,'[10]cell downs 18042026 17h'!$B:$B,'[10]cell downs 18042026 17h'!$B:$B,"")</f>
        <v/>
      </c>
      <c r="BE1694" s="14" t="str">
        <f>_xlfn.XLOOKUP(B1694,'[11]Cells Huawei 19042026 15h'!$B:$B,'[11]Cells Huawei 19042026 15h'!$B:$B,"")</f>
        <v/>
      </c>
      <c r="BF1694" s="9" t="str">
        <f>_xlfn.XLOOKUP(B1694,'[12]cells down 19042026 9H40'!$B:$B,'[12]cells down 19042026 9H40'!$B:$B,"")</f>
        <v/>
      </c>
      <c r="BG1694" s="9" t="s">
        <v>5537</v>
      </c>
      <c r="BH1694" s="9" t="s">
        <v>12</v>
      </c>
    </row>
    <row r="1695" spans="1:60" s="9" customFormat="1" x14ac:dyDescent="0.3">
      <c r="A1695" s="1" t="s">
        <v>3121</v>
      </c>
      <c r="B1695" s="8" t="s">
        <v>3122</v>
      </c>
      <c r="C1695" s="3" t="str">
        <f>_xlfn.XLOOKUP(B1695,'[1]daily break down'!$D:$D,'[1]daily break down'!$E:$E,"")</f>
        <v>Douala</v>
      </c>
      <c r="D1695" s="1" t="s">
        <v>11</v>
      </c>
      <c r="E1695" s="1" t="s">
        <v>302</v>
      </c>
      <c r="F1695" s="3" t="s">
        <v>31</v>
      </c>
      <c r="G1695" s="1" t="s">
        <v>32</v>
      </c>
      <c r="H1695" s="42" t="str">
        <f>_xlfn.XLOOKUP(B1695,[2]CALCULATION!$B:$B,[2]CALCULATION!$H:$H,"")</f>
        <v>ZTE</v>
      </c>
      <c r="I1695" s="34">
        <v>0</v>
      </c>
      <c r="J1695" s="34">
        <v>0</v>
      </c>
      <c r="K1695" s="34">
        <v>0</v>
      </c>
      <c r="L1695" s="34">
        <v>0</v>
      </c>
      <c r="M1695" s="34">
        <v>0</v>
      </c>
      <c r="N1695" s="34">
        <v>0</v>
      </c>
      <c r="O1695" s="34">
        <v>0</v>
      </c>
      <c r="P1695" s="34">
        <v>0</v>
      </c>
      <c r="Q1695" s="34">
        <v>0</v>
      </c>
      <c r="R1695" s="34">
        <v>0.33897349850042668</v>
      </c>
      <c r="S1695" s="35">
        <v>0</v>
      </c>
      <c r="T1695" s="35">
        <v>0</v>
      </c>
      <c r="U1695" s="35">
        <v>0</v>
      </c>
      <c r="V1695" s="35">
        <v>0</v>
      </c>
      <c r="W1695" s="35">
        <v>0</v>
      </c>
      <c r="X1695" s="35">
        <v>0</v>
      </c>
      <c r="Y1695" s="35">
        <v>0</v>
      </c>
      <c r="Z1695" s="35">
        <v>0</v>
      </c>
      <c r="AA1695" s="35">
        <v>0</v>
      </c>
      <c r="AB1695" s="35">
        <v>0</v>
      </c>
      <c r="AC1695" s="35">
        <v>0</v>
      </c>
      <c r="AD1695" s="35">
        <v>0</v>
      </c>
      <c r="AE1695" s="58" t="s">
        <v>5560</v>
      </c>
      <c r="AF1695" s="58"/>
      <c r="AG1695" s="57" t="str" cm="1">
        <f t="array" ref="AG1695">IFERROR(_xlfn.IFS(
AI1695="MPR ISSUE","PDH",
AI1695="BSS Hardware Issue","BSS",
AI1695="Sites strategiques, MLL, Pylone, etc.","ENVTECH",
AI1695="AKTIVCO DEFAUT GE &amp; POWER Cabinet","AKTIVCO",
AI1695="AKTIVCO Coupure ENEO &amp; Baisse de tension","AKTIVCO GRID ONLY",
AI1695="Coupure ENEO &amp; Baisse de tension","IHS GRID ONLY",
AI1695="Defaut GE &amp; POWER Cabinet","IHS",
AI1695="Sharing","Partners",
AI1695="Sites strategiques &amp; DataCenter","SST &amp; DC",
AI1695="Exclu","Exclu",
AI1695="SAT","SAT",
AI1695="SPARE-ISSUE","SPARE-ISSUE",
AI1695="Fiber CAmtel","TRANS_FO_CAMTEL",
AI1695="Fiber AOF","Fiber AOF",
AI1695="Projet OCM (HUAWEI)","TRAVAUX-HUAWEI",
AI1695="Projet OCM (NOKIA)","TRAVAUX-NOKIA",
AI1695="ACCESS-ISSUE","ACCESS-ISSUE",
AI1695="Projet OCM (ZTE, NOKIA, autres projets)","TRAVAUX OCM",
AI1695="No root CAuse","No root cause",
AI1695="ODU HS","PDH",
AI1695="IP &amp; VLAN","PDH",
AI1695="Warehouse HUAWEI","SPARE-ISSUE",
AI1695="SPARE-HS","SPARE-ISSUE",
AI1695="Power Telco","BSS",AI1695="no impacts","no impacts"
),"")</f>
        <v>no impacts</v>
      </c>
      <c r="AH1695" s="57" t="str" cm="1">
        <f t="array" ref="AH1695">IFERROR(_xlfn.IFS(
AI1695="MPR ISSUE","TX ISSUE",
AI1695="BSS Hardware Issue","RAN ISSUE",
AI1695="Sites strategiques, MLL, Pylone, etc.","ENVTECH",
AI1695="AKTIVCO DEFAUT GE &amp; POWER Cabinet","POWER ISSUE",
AI1695="AKTIVCO Coupure ENEO &amp; Baisse de tension","POWER ISSUE",
AI1695="Coupure ENEO &amp; Baisse de tension","POWER ISSUE",
AI1695="Defaut GE &amp; POWER Cabinet","POWER ISSUE",
AI1695="Sharing","POWER ISSUE",
AI1695="Sites strategiques &amp; DataCenter","POWER ISSUE",
AI1695="Exclu","Exclu",
AI1695="SAT","TX ISSUE",
AI1695="SPARE-ISSUE","SPARE-ISSUE",
AI1695="Fiber CAmtel","TX ISSUE",
AI1695="Fiber AOF","TX ISSUE",
AI1695="Projet OCM (HUAWEI)","TRAVAUX-HUAWEI",
AI1695="Projet OCM (NOKIA)","TRAVAUX -NOKIA",
AI1695="ACCESS-ISSUE","ACCESS-ISSUE",
AI1695="Projet OCM (ZTE, NOKIA, autres projets)","TRAVAUX OCM",
AI1695="No root CAuse","No root cause",
AI1695="ODU HS","TX ISSUE",
AI1695="IP &amp; VLAN","TX ISSUE",
AI1695="Warehouse HUAWEI","SPARE-ISSUE",
AI1695="SPARE-HS","SPARE-ISSUE",
AI1695="Power Telco","RAN ISSUE",AI1695="no impacts","no impacts"
),"")</f>
        <v>no impacts</v>
      </c>
      <c r="AI1695" s="85" t="s">
        <v>5998</v>
      </c>
      <c r="AJ1695" s="57" t="str" cm="1">
        <f t="array" ref="AJ1695">IFERROR(_xlfn.IFS(
AI1695="MPR ISSUE","ACTIVE",
AI1695="BSS Hardware Issue","ACTIVE",
AI1695="Sites strategiques, MLL, Pylone, etc.","PASSIVE",
AI1695="AKTIVCO DEFAUT GE &amp; POWER Cabinet","PASSIVE",
AI1695="AKTIVCO Coupure ENEO &amp; Baisse de tension","PASSIVE",
AI1695="Coupure ENEO &amp; Baisse de tension","PASSIVE",
AI1695="Defaut GE &amp; POWER Cabinet","PASSIVE",
AI1695="Sharing","PASSIVE",
AI1695="Sites strategiques &amp; DataCenter","PASSIVE",
AI1695="Exclu","Exclu",
AI1695="SAT","ACTIVE",
AI1695="SPARE-ISSUE","SPARE-ISSUE",
AI1695="Fiber CAmtel","ACTIVE",
AI1695="Fiber AOF","ACTIVE",
AI1695="Projet OCM (HUAWEI)","PLANNED WORKS",
AI1695="Projet OCM (NOKIA)","PLANNED WORKS",
AI1695="ACCESS-ISSUE","ACCESS-ISSUE",
AI1695="Projet OCM (ZTE, NOKIA, autres projets)","PLANNED WORKS",
AI1695="No root CAuse","No root cause",
AI1695="ODU HS","ACTIVE",
AI1695="IP &amp; VLAN","ACTIVE",
AI1695="Warehouse HUAWEI","SPARE-ISSUE",
AI1695="SPARE-HS","SPARE-ISSUE",
AI1695="Power Telco","ACTIVE", AI1695="no impacts","no impacts"
),"")</f>
        <v>no impacts</v>
      </c>
      <c r="AK1695" s="23" t="s">
        <v>5537</v>
      </c>
      <c r="AL1695" s="23" t="str">
        <f t="shared" si="45"/>
        <v>LIT_082</v>
      </c>
      <c r="AN1695" s="9" t="s">
        <v>5537</v>
      </c>
      <c r="AO1695" s="23" t="str">
        <f>_xlfn.XLOOKUP(B1695,'INCIDENT-05-03-2026'!E:E,'INCIDENT-05-03-2026'!F:F,"")</f>
        <v/>
      </c>
      <c r="AP1695" s="7" t="s">
        <v>5537</v>
      </c>
      <c r="AQ1695" s="6"/>
      <c r="AR1695" s="7"/>
      <c r="AS1695" s="3" t="str">
        <f>_xlfn.XLOOKUP(B1695,'[3]tt num | region | site id'!$C:$C,'[3]tt num | region | site id'!$Q:$Q,"")</f>
        <v/>
      </c>
      <c r="AT1695" s="24" t="str">
        <f>_xlfn.XLOOKUP(B1695,'[4]Cells Huawei 03052026 12h'!$B:$B,'[4]Cells Huawei 03052026 12h'!$T:$T,"")</f>
        <v/>
      </c>
      <c r="AU1695" s="24" t="str">
        <f>_xlfn.XLOOKUP(B1695,'[5]cells down 02052026 8h50'!$B:$B,'[5]cells down 02052026 8h50'!$R:$R,"")</f>
        <v/>
      </c>
      <c r="AV1695" s="24" t="str">
        <f>_xlfn.XLOOKUP(B1695,'[5]cells down 02052026 13h50'!$B:$B,'[5]cells down 02052026 13h50'!$R:$R,"")</f>
        <v/>
      </c>
      <c r="AW1695" s="24" t="str">
        <f>_xlfn.XLOOKUP(B1695,'[5]cells down 02052026 13h50'!$B:$B,'[5]cells down 02052026 13h50'!$R:$R,"")</f>
        <v/>
      </c>
      <c r="AX1695" s="24" t="str">
        <f>_xlfn.XLOOKUP(B1695,'[6]cell downs 03052026 8h40 '!$B:$B,'[6]cell downs 03052026 8h40 '!$R:$R,"")</f>
        <v/>
      </c>
      <c r="AY1695" s="24" t="str">
        <f>_xlfn.XLOOKUP(B1695,'[7]ALL SITES DOWN'!$D:$D,'[7]ALL SITES DOWN'!$J:$J,"")</f>
        <v/>
      </c>
      <c r="AZ1695" s="24" t="str">
        <f>_xlfn.XLOOKUP(B1695,'[8]ALL SITES DOWN'!$D:$D,'[8]ALL SITES DOWN'!$J:$J,"")</f>
        <v/>
      </c>
      <c r="BA1695" s="9" t="str">
        <f>_xlfn.XLOOKUP(B1695,[9]sheet1!$AC:$AC,[9]sheet1!$AF:$AF,"")</f>
        <v/>
      </c>
      <c r="BB1695" s="14" t="s">
        <v>5537</v>
      </c>
      <c r="BC1695" s="14" t="s">
        <v>5537</v>
      </c>
      <c r="BD1695" s="14" t="str">
        <f>_xlfn.XLOOKUP(B1695,'[10]cell downs 18042026 17h'!$B:$B,'[10]cell downs 18042026 17h'!$B:$B,"")</f>
        <v/>
      </c>
      <c r="BE1695" s="14" t="str">
        <f>_xlfn.XLOOKUP(B1695,'[11]Cells Huawei 19042026 15h'!$B:$B,'[11]Cells Huawei 19042026 15h'!$B:$B,"")</f>
        <v/>
      </c>
      <c r="BF1695" s="9" t="str">
        <f>_xlfn.XLOOKUP(B1695,'[12]cells down 19042026 9H40'!$B:$B,'[12]cells down 19042026 9H40'!$B:$B,"")</f>
        <v/>
      </c>
      <c r="BG1695" s="9" t="s">
        <v>3122</v>
      </c>
      <c r="BH1695" s="9" t="s">
        <v>594</v>
      </c>
    </row>
    <row r="1696" spans="1:60" s="9" customFormat="1" x14ac:dyDescent="0.3">
      <c r="A1696" s="1" t="s">
        <v>1258</v>
      </c>
      <c r="B1696" s="8" t="s">
        <v>1259</v>
      </c>
      <c r="C1696" s="3" t="str">
        <f>_xlfn.XLOOKUP(B1696,'[1]daily break down'!$D:$D,'[1]daily break down'!$E:$E,"")</f>
        <v>OUEST</v>
      </c>
      <c r="D1696" s="1" t="s">
        <v>21</v>
      </c>
      <c r="E1696" s="1" t="s">
        <v>36</v>
      </c>
      <c r="F1696" s="3" t="s">
        <v>102</v>
      </c>
      <c r="G1696" s="1" t="s">
        <v>1260</v>
      </c>
      <c r="H1696" s="41" t="str">
        <f>_xlfn.XLOOKUP(B1696,[2]CALCULATION!$B:$B,[2]CALCULATION!$H:$H,"")</f>
        <v>NOKIA</v>
      </c>
      <c r="I1696" s="34">
        <v>4.1609237714484597E-2</v>
      </c>
      <c r="J1696" s="34">
        <v>6.297690999420718</v>
      </c>
      <c r="K1696" s="34">
        <v>9.5039078921204627</v>
      </c>
      <c r="L1696" s="34">
        <v>13.868556899607057</v>
      </c>
      <c r="M1696" s="34">
        <v>15.870187739168399</v>
      </c>
      <c r="N1696" s="34">
        <v>18.491409199476074</v>
      </c>
      <c r="O1696" s="34">
        <v>12.047596569181371</v>
      </c>
      <c r="P1696" s="34">
        <v>0</v>
      </c>
      <c r="Q1696" s="34">
        <v>0</v>
      </c>
      <c r="R1696" s="34">
        <v>0.10724810227698071</v>
      </c>
      <c r="S1696" s="35">
        <v>0</v>
      </c>
      <c r="T1696" s="35">
        <v>69612.470740483914</v>
      </c>
      <c r="U1696" s="35">
        <v>0</v>
      </c>
      <c r="V1696" s="35">
        <v>0</v>
      </c>
      <c r="W1696" s="35">
        <v>0</v>
      </c>
      <c r="X1696" s="35">
        <v>0</v>
      </c>
      <c r="Y1696" s="35">
        <v>0</v>
      </c>
      <c r="Z1696" s="35">
        <v>0</v>
      </c>
      <c r="AA1696" s="35">
        <v>0</v>
      </c>
      <c r="AB1696" s="35">
        <v>0</v>
      </c>
      <c r="AC1696" s="35">
        <v>0</v>
      </c>
      <c r="AD1696" s="35">
        <v>0</v>
      </c>
      <c r="AE1696" s="58" t="s">
        <v>5560</v>
      </c>
      <c r="AF1696" s="58"/>
      <c r="AG1696" s="57" t="str" cm="1">
        <f t="array" ref="AG1696">IFERROR(_xlfn.IFS(
AI1696="MPR ISSUE","PDH",
AI1696="BSS Hardware Issue","BSS",
AI1696="Sites strategiques, MLL, Pylone, etc.","ENVTECH",
AI1696="AKTIVCO DEFAUT GE &amp; POWER Cabinet","AKTIVCO",
AI1696="AKTIVCO Coupure ENEO &amp; Baisse de tension","AKTIVCO GRID ONLY",
AI1696="Coupure ENEO &amp; Baisse de tension","IHS GRID ONLY",
AI1696="Defaut GE &amp; POWER Cabinet","IHS",
AI1696="Sharing","Partners",
AI1696="Sites strategiques &amp; DataCenter","SST &amp; DC",
AI1696="Exclu","Exclu",
AI1696="SAT","SAT",
AI1696="SPARE-ISSUE","SPARE-ISSUE",
AI1696="Fiber CAmtel","TRANS_FO_CAMTEL",
AI1696="Fiber AOF","Fiber AOF",
AI1696="Projet OCM (HUAWEI)","TRAVAUX-HUAWEI",
AI1696="Projet OCM (NOKIA)","TRAVAUX-NOKIA",
AI1696="ACCESS-ISSUE","ACCESS-ISSUE",
AI1696="Projet OCM (ZTE, NOKIA, autres projets)","TRAVAUX OCM",
AI1696="No root CAuse","No root cause",
AI1696="ODU HS","PDH",
AI1696="IP &amp; VLAN","PDH",
AI1696="Warehouse HUAWEI","SPARE-ISSUE",
AI1696="SPARE-HS","SPARE-ISSUE",
AI1696="Power Telco","BSS",AI1696="no impacts","no impacts"
),"")</f>
        <v>no impacts</v>
      </c>
      <c r="AH1696" s="57" t="str" cm="1">
        <f t="array" ref="AH1696">IFERROR(_xlfn.IFS(
AI1696="MPR ISSUE","TX ISSUE",
AI1696="BSS Hardware Issue","RAN ISSUE",
AI1696="Sites strategiques, MLL, Pylone, etc.","ENVTECH",
AI1696="AKTIVCO DEFAUT GE &amp; POWER Cabinet","POWER ISSUE",
AI1696="AKTIVCO Coupure ENEO &amp; Baisse de tension","POWER ISSUE",
AI1696="Coupure ENEO &amp; Baisse de tension","POWER ISSUE",
AI1696="Defaut GE &amp; POWER Cabinet","POWER ISSUE",
AI1696="Sharing","POWER ISSUE",
AI1696="Sites strategiques &amp; DataCenter","POWER ISSUE",
AI1696="Exclu","Exclu",
AI1696="SAT","TX ISSUE",
AI1696="SPARE-ISSUE","SPARE-ISSUE",
AI1696="Fiber CAmtel","TX ISSUE",
AI1696="Fiber AOF","TX ISSUE",
AI1696="Projet OCM (HUAWEI)","TRAVAUX-HUAWEI",
AI1696="Projet OCM (NOKIA)","TRAVAUX -NOKIA",
AI1696="ACCESS-ISSUE","ACCESS-ISSUE",
AI1696="Projet OCM (ZTE, NOKIA, autres projets)","TRAVAUX OCM",
AI1696="No root CAuse","No root cause",
AI1696="ODU HS","TX ISSUE",
AI1696="IP &amp; VLAN","TX ISSUE",
AI1696="Warehouse HUAWEI","SPARE-ISSUE",
AI1696="SPARE-HS","SPARE-ISSUE",
AI1696="Power Telco","RAN ISSUE",AI1696="no impacts","no impacts"
),"")</f>
        <v>no impacts</v>
      </c>
      <c r="AI1696" s="85" t="s">
        <v>5998</v>
      </c>
      <c r="AJ1696" s="57" t="str" cm="1">
        <f t="array" ref="AJ1696">IFERROR(_xlfn.IFS(
AI1696="MPR ISSUE","ACTIVE",
AI1696="BSS Hardware Issue","ACTIVE",
AI1696="Sites strategiques, MLL, Pylone, etc.","PASSIVE",
AI1696="AKTIVCO DEFAUT GE &amp; POWER Cabinet","PASSIVE",
AI1696="AKTIVCO Coupure ENEO &amp; Baisse de tension","PASSIVE",
AI1696="Coupure ENEO &amp; Baisse de tension","PASSIVE",
AI1696="Defaut GE &amp; POWER Cabinet","PASSIVE",
AI1696="Sharing","PASSIVE",
AI1696="Sites strategiques &amp; DataCenter","PASSIVE",
AI1696="Exclu","Exclu",
AI1696="SAT","ACTIVE",
AI1696="SPARE-ISSUE","SPARE-ISSUE",
AI1696="Fiber CAmtel","ACTIVE",
AI1696="Fiber AOF","ACTIVE",
AI1696="Projet OCM (HUAWEI)","PLANNED WORKS",
AI1696="Projet OCM (NOKIA)","PLANNED WORKS",
AI1696="ACCESS-ISSUE","ACCESS-ISSUE",
AI1696="Projet OCM (ZTE, NOKIA, autres projets)","PLANNED WORKS",
AI1696="No root CAuse","No root cause",
AI1696="ODU HS","ACTIVE",
AI1696="IP &amp; VLAN","ACTIVE",
AI1696="Warehouse HUAWEI","SPARE-ISSUE",
AI1696="SPARE-HS","SPARE-ISSUE",
AI1696="Power Telco","ACTIVE", AI1696="no impacts","no impacts"
),"")</f>
        <v>no impacts</v>
      </c>
      <c r="AK1696" s="23" t="s">
        <v>5537</v>
      </c>
      <c r="AL1696" s="23" t="str">
        <f t="shared" si="45"/>
        <v>OST_145</v>
      </c>
      <c r="AN1696" s="9" t="s">
        <v>5537</v>
      </c>
      <c r="AO1696" s="23" t="str">
        <f>_xlfn.XLOOKUP(B1696,'INCIDENT-05-03-2026'!E:E,'INCIDENT-05-03-2026'!F:F,"")</f>
        <v/>
      </c>
      <c r="AP1696" s="7" t="s">
        <v>5537</v>
      </c>
      <c r="AQ1696" s="6"/>
      <c r="AR1696" s="7"/>
      <c r="AS1696" s="3" t="str">
        <f>_xlfn.XLOOKUP(B1696,'[3]tt num | region | site id'!$C:$C,'[3]tt num | region | site id'!$Q:$Q,"")</f>
        <v/>
      </c>
      <c r="AT1696" s="24" t="str">
        <f>_xlfn.XLOOKUP(B1696,'[4]Cells Huawei 03052026 12h'!$B:$B,'[4]Cells Huawei 03052026 12h'!$T:$T,"")</f>
        <v/>
      </c>
      <c r="AU1696" s="24" t="str">
        <f>_xlfn.XLOOKUP(B1696,'[5]cells down 02052026 8h50'!$B:$B,'[5]cells down 02052026 8h50'!$R:$R,"")</f>
        <v/>
      </c>
      <c r="AV1696" s="24" t="str">
        <f>_xlfn.XLOOKUP(B1696,'[5]cells down 02052026 13h50'!$B:$B,'[5]cells down 02052026 13h50'!$R:$R,"")</f>
        <v/>
      </c>
      <c r="AW1696" s="24" t="str">
        <f>_xlfn.XLOOKUP(B1696,'[5]cells down 02052026 13h50'!$B:$B,'[5]cells down 02052026 13h50'!$R:$R,"")</f>
        <v/>
      </c>
      <c r="AX1696" s="24" t="str">
        <f>_xlfn.XLOOKUP(B1696,'[6]cell downs 03052026 8h40 '!$B:$B,'[6]cell downs 03052026 8h40 '!$R:$R,"")</f>
        <v/>
      </c>
      <c r="AY1696" s="24" t="str">
        <f>_xlfn.XLOOKUP(B1696,'[7]ALL SITES DOWN'!$D:$D,'[7]ALL SITES DOWN'!$J:$J,"")</f>
        <v/>
      </c>
      <c r="AZ1696" s="24" t="str">
        <f>_xlfn.XLOOKUP(B1696,'[8]ALL SITES DOWN'!$D:$D,'[8]ALL SITES DOWN'!$J:$J,"")</f>
        <v/>
      </c>
      <c r="BA1696" s="9" t="str">
        <f>_xlfn.XLOOKUP(B1696,[9]sheet1!$AC:$AC,[9]sheet1!$AF:$AF,"")</f>
        <v/>
      </c>
      <c r="BB1696" s="14" t="s">
        <v>5537</v>
      </c>
      <c r="BC1696" s="14" t="s">
        <v>5537</v>
      </c>
      <c r="BD1696" s="14" t="str">
        <f>_xlfn.XLOOKUP(B1696,'[10]cell downs 18042026 17h'!$B:$B,'[10]cell downs 18042026 17h'!$B:$B,"")</f>
        <v/>
      </c>
      <c r="BE1696" s="14" t="str">
        <f>_xlfn.XLOOKUP(B1696,'[11]Cells Huawei 19042026 15h'!$B:$B,'[11]Cells Huawei 19042026 15h'!$B:$B,"")</f>
        <v/>
      </c>
      <c r="BF1696" s="9" t="str">
        <f>_xlfn.XLOOKUP(B1696,'[12]cells down 19042026 9H40'!$B:$B,'[12]cells down 19042026 9H40'!$B:$B,"")</f>
        <v/>
      </c>
      <c r="BG1696" s="9" t="s">
        <v>5537</v>
      </c>
      <c r="BH1696" s="9" t="s">
        <v>302</v>
      </c>
    </row>
    <row r="1697" spans="1:60" s="9" customFormat="1" x14ac:dyDescent="0.3">
      <c r="A1697" s="1" t="s">
        <v>3318</v>
      </c>
      <c r="B1697" s="8" t="s">
        <v>3319</v>
      </c>
      <c r="C1697" s="3" t="str">
        <f>_xlfn.XLOOKUP(B1697,'[1]daily break down'!$D:$D,'[1]daily break down'!$E:$E,"")</f>
        <v>Douala</v>
      </c>
      <c r="D1697" s="1" t="s">
        <v>11</v>
      </c>
      <c r="E1697" s="1" t="s">
        <v>12</v>
      </c>
      <c r="F1697" s="3" t="s">
        <v>31</v>
      </c>
      <c r="G1697" s="1" t="s">
        <v>32</v>
      </c>
      <c r="H1697" s="42" t="str">
        <f>_xlfn.XLOOKUP(B1697,[2]CALCULATION!$B:$B,[2]CALCULATION!$H:$H,"")</f>
        <v>ZTE</v>
      </c>
      <c r="I1697" s="34">
        <v>0</v>
      </c>
      <c r="J1697" s="34">
        <v>0</v>
      </c>
      <c r="K1697" s="34">
        <v>0</v>
      </c>
      <c r="L1697" s="34">
        <v>0</v>
      </c>
      <c r="M1697" s="34">
        <v>0</v>
      </c>
      <c r="N1697" s="34">
        <v>0</v>
      </c>
      <c r="O1697" s="34">
        <v>0</v>
      </c>
      <c r="P1697" s="34">
        <v>0</v>
      </c>
      <c r="Q1697" s="34">
        <v>0</v>
      </c>
      <c r="R1697" s="34">
        <v>9.5364163763115767E-2</v>
      </c>
      <c r="S1697" s="35">
        <v>0</v>
      </c>
      <c r="T1697" s="35">
        <v>0</v>
      </c>
      <c r="U1697" s="35">
        <v>0.54190101959575721</v>
      </c>
      <c r="V1697" s="35">
        <v>0</v>
      </c>
      <c r="W1697" s="35">
        <v>0</v>
      </c>
      <c r="X1697" s="35">
        <v>0</v>
      </c>
      <c r="Y1697" s="35">
        <v>0</v>
      </c>
      <c r="Z1697" s="35">
        <v>0</v>
      </c>
      <c r="AA1697" s="35">
        <v>0</v>
      </c>
      <c r="AB1697" s="35">
        <v>0</v>
      </c>
      <c r="AC1697" s="35">
        <v>0</v>
      </c>
      <c r="AD1697" s="35">
        <v>0</v>
      </c>
      <c r="AE1697" s="58" t="s">
        <v>5560</v>
      </c>
      <c r="AF1697" s="58"/>
      <c r="AG1697" s="57" t="str" cm="1">
        <f t="array" ref="AG1697">IFERROR(_xlfn.IFS(
AI1697="MPR ISSUE","PDH",
AI1697="BSS Hardware Issue","BSS",
AI1697="Sites strategiques, MLL, Pylone, etc.","ENVTECH",
AI1697="AKTIVCO DEFAUT GE &amp; POWER Cabinet","AKTIVCO",
AI1697="AKTIVCO Coupure ENEO &amp; Baisse de tension","AKTIVCO GRID ONLY",
AI1697="Coupure ENEO &amp; Baisse de tension","IHS GRID ONLY",
AI1697="Defaut GE &amp; POWER Cabinet","IHS",
AI1697="Sharing","Partners",
AI1697="Sites strategiques &amp; DataCenter","SST &amp; DC",
AI1697="Exclu","Exclu",
AI1697="SAT","SAT",
AI1697="SPARE-ISSUE","SPARE-ISSUE",
AI1697="Fiber CAmtel","TRANS_FO_CAMTEL",
AI1697="Fiber AOF","Fiber AOF",
AI1697="Projet OCM (HUAWEI)","TRAVAUX-HUAWEI",
AI1697="Projet OCM (NOKIA)","TRAVAUX-NOKIA",
AI1697="ACCESS-ISSUE","ACCESS-ISSUE",
AI1697="Projet OCM (ZTE, NOKIA, autres projets)","TRAVAUX OCM",
AI1697="No root CAuse","No root cause",
AI1697="ODU HS","PDH",
AI1697="IP &amp; VLAN","PDH",
AI1697="Warehouse HUAWEI","SPARE-ISSUE",
AI1697="SPARE-HS","SPARE-ISSUE",
AI1697="Power Telco","BSS",AI1697="no impacts","no impacts"
),"")</f>
        <v>no impacts</v>
      </c>
      <c r="AH1697" s="57" t="str" cm="1">
        <f t="array" ref="AH1697">IFERROR(_xlfn.IFS(
AI1697="MPR ISSUE","TX ISSUE",
AI1697="BSS Hardware Issue","RAN ISSUE",
AI1697="Sites strategiques, MLL, Pylone, etc.","ENVTECH",
AI1697="AKTIVCO DEFAUT GE &amp; POWER Cabinet","POWER ISSUE",
AI1697="AKTIVCO Coupure ENEO &amp; Baisse de tension","POWER ISSUE",
AI1697="Coupure ENEO &amp; Baisse de tension","POWER ISSUE",
AI1697="Defaut GE &amp; POWER Cabinet","POWER ISSUE",
AI1697="Sharing","POWER ISSUE",
AI1697="Sites strategiques &amp; DataCenter","POWER ISSUE",
AI1697="Exclu","Exclu",
AI1697="SAT","TX ISSUE",
AI1697="SPARE-ISSUE","SPARE-ISSUE",
AI1697="Fiber CAmtel","TX ISSUE",
AI1697="Fiber AOF","TX ISSUE",
AI1697="Projet OCM (HUAWEI)","TRAVAUX-HUAWEI",
AI1697="Projet OCM (NOKIA)","TRAVAUX -NOKIA",
AI1697="ACCESS-ISSUE","ACCESS-ISSUE",
AI1697="Projet OCM (ZTE, NOKIA, autres projets)","TRAVAUX OCM",
AI1697="No root CAuse","No root cause",
AI1697="ODU HS","TX ISSUE",
AI1697="IP &amp; VLAN","TX ISSUE",
AI1697="Warehouse HUAWEI","SPARE-ISSUE",
AI1697="SPARE-HS","SPARE-ISSUE",
AI1697="Power Telco","RAN ISSUE",AI1697="no impacts","no impacts"
),"")</f>
        <v>no impacts</v>
      </c>
      <c r="AI1697" s="85" t="s">
        <v>5998</v>
      </c>
      <c r="AJ1697" s="57" t="str" cm="1">
        <f t="array" ref="AJ1697">IFERROR(_xlfn.IFS(
AI1697="MPR ISSUE","ACTIVE",
AI1697="BSS Hardware Issue","ACTIVE",
AI1697="Sites strategiques, MLL, Pylone, etc.","PASSIVE",
AI1697="AKTIVCO DEFAUT GE &amp; POWER Cabinet","PASSIVE",
AI1697="AKTIVCO Coupure ENEO &amp; Baisse de tension","PASSIVE",
AI1697="Coupure ENEO &amp; Baisse de tension","PASSIVE",
AI1697="Defaut GE &amp; POWER Cabinet","PASSIVE",
AI1697="Sharing","PASSIVE",
AI1697="Sites strategiques &amp; DataCenter","PASSIVE",
AI1697="Exclu","Exclu",
AI1697="SAT","ACTIVE",
AI1697="SPARE-ISSUE","SPARE-ISSUE",
AI1697="Fiber CAmtel","ACTIVE",
AI1697="Fiber AOF","ACTIVE",
AI1697="Projet OCM (HUAWEI)","PLANNED WORKS",
AI1697="Projet OCM (NOKIA)","PLANNED WORKS",
AI1697="ACCESS-ISSUE","ACCESS-ISSUE",
AI1697="Projet OCM (ZTE, NOKIA, autres projets)","PLANNED WORKS",
AI1697="No root CAuse","No root cause",
AI1697="ODU HS","ACTIVE",
AI1697="IP &amp; VLAN","ACTIVE",
AI1697="Warehouse HUAWEI","SPARE-ISSUE",
AI1697="SPARE-HS","SPARE-ISSUE",
AI1697="Power Telco","ACTIVE", AI1697="no impacts","no impacts"
),"")</f>
        <v>no impacts</v>
      </c>
      <c r="AK1697" s="23" t="s">
        <v>5537</v>
      </c>
      <c r="AL1697" s="23" t="str">
        <f t="shared" si="45"/>
        <v>LIT_303</v>
      </c>
      <c r="AN1697" s="9" t="s">
        <v>5537</v>
      </c>
      <c r="AO1697" s="23" t="str">
        <f>_xlfn.XLOOKUP(B1697,'INCIDENT-05-03-2026'!E:E,'INCIDENT-05-03-2026'!F:F,"")</f>
        <v/>
      </c>
      <c r="AP1697" s="7" t="s">
        <v>5537</v>
      </c>
      <c r="AQ1697" s="6"/>
      <c r="AR1697" s="7"/>
      <c r="AS1697" s="3" t="str">
        <f>_xlfn.XLOOKUP(B1697,'[3]tt num | region | site id'!$C:$C,'[3]tt num | region | site id'!$Q:$Q,"")</f>
        <v/>
      </c>
      <c r="AT1697" s="24" t="str">
        <f>_xlfn.XLOOKUP(B1697,'[4]Cells Huawei 03052026 12h'!$B:$B,'[4]Cells Huawei 03052026 12h'!$T:$T,"")</f>
        <v/>
      </c>
      <c r="AU1697" s="24" t="str">
        <f>_xlfn.XLOOKUP(B1697,'[5]cells down 02052026 8h50'!$B:$B,'[5]cells down 02052026 8h50'!$R:$R,"")</f>
        <v/>
      </c>
      <c r="AV1697" s="24" t="str">
        <f>_xlfn.XLOOKUP(B1697,'[5]cells down 02052026 13h50'!$B:$B,'[5]cells down 02052026 13h50'!$R:$R,"")</f>
        <v/>
      </c>
      <c r="AW1697" s="24" t="str">
        <f>_xlfn.XLOOKUP(B1697,'[5]cells down 02052026 13h50'!$B:$B,'[5]cells down 02052026 13h50'!$R:$R,"")</f>
        <v/>
      </c>
      <c r="AX1697" s="24" t="str">
        <f>_xlfn.XLOOKUP(B1697,'[6]cell downs 03052026 8h40 '!$B:$B,'[6]cell downs 03052026 8h40 '!$R:$R,"")</f>
        <v/>
      </c>
      <c r="AY1697" s="24" t="str">
        <f>_xlfn.XLOOKUP(B1697,'[7]ALL SITES DOWN'!$D:$D,'[7]ALL SITES DOWN'!$J:$J,"")</f>
        <v/>
      </c>
      <c r="AZ1697" s="24" t="str">
        <f>_xlfn.XLOOKUP(B1697,'[8]ALL SITES DOWN'!$D:$D,'[8]ALL SITES DOWN'!$J:$J,"")</f>
        <v/>
      </c>
      <c r="BA1697" s="9" t="str">
        <f>_xlfn.XLOOKUP(B1697,[9]sheet1!$AC:$AC,[9]sheet1!$AF:$AF,"")</f>
        <v/>
      </c>
      <c r="BB1697" s="14" t="s">
        <v>5537</v>
      </c>
      <c r="BC1697" s="14" t="s">
        <v>5537</v>
      </c>
      <c r="BD1697" s="14" t="str">
        <f>_xlfn.XLOOKUP(B1697,'[10]cell downs 18042026 17h'!$B:$B,'[10]cell downs 18042026 17h'!$B:$B,"")</f>
        <v/>
      </c>
      <c r="BE1697" s="14" t="str">
        <f>_xlfn.XLOOKUP(B1697,'[11]Cells Huawei 19042026 15h'!$B:$B,'[11]Cells Huawei 19042026 15h'!$B:$B,"")</f>
        <v/>
      </c>
      <c r="BF1697" s="9" t="str">
        <f>_xlfn.XLOOKUP(B1697,'[12]cells down 19042026 9H40'!$B:$B,'[12]cells down 19042026 9H40'!$B:$B,"")</f>
        <v/>
      </c>
      <c r="BG1697" s="9" t="s">
        <v>3319</v>
      </c>
      <c r="BH1697" s="9" t="s">
        <v>5537</v>
      </c>
    </row>
    <row r="1698" spans="1:60" s="9" customFormat="1" x14ac:dyDescent="0.3">
      <c r="A1698" s="1" t="s">
        <v>1371</v>
      </c>
      <c r="B1698" s="8" t="s">
        <v>1372</v>
      </c>
      <c r="C1698" s="3" t="str">
        <f>_xlfn.XLOOKUP(B1698,'[1]daily break down'!$D:$D,'[1]daily break down'!$E:$E,"")</f>
        <v>Douala</v>
      </c>
      <c r="D1698" s="1"/>
      <c r="E1698" s="1"/>
      <c r="F1698" s="3" t="s">
        <v>31</v>
      </c>
      <c r="G1698" s="1" t="s">
        <v>32</v>
      </c>
      <c r="H1698" s="42" t="str">
        <f>_xlfn.XLOOKUP(B1698,[2]CALCULATION!$B:$B,[2]CALCULATION!$H:$H,"")</f>
        <v>ZTE</v>
      </c>
      <c r="I1698" s="34">
        <v>0.36485219713896794</v>
      </c>
      <c r="J1698" s="34">
        <v>0</v>
      </c>
      <c r="K1698" s="34">
        <v>4.9599352800677725E-2</v>
      </c>
      <c r="L1698" s="34">
        <v>0.30517602508896147</v>
      </c>
      <c r="M1698" s="34">
        <v>0.31038386795764072</v>
      </c>
      <c r="N1698" s="34">
        <v>2.8179423741485372E-3</v>
      </c>
      <c r="O1698" s="34">
        <v>0</v>
      </c>
      <c r="P1698" s="34">
        <v>0</v>
      </c>
      <c r="Q1698" s="34">
        <v>0</v>
      </c>
      <c r="R1698" s="34">
        <v>7.2624438908435979E-2</v>
      </c>
      <c r="S1698" s="35">
        <v>0</v>
      </c>
      <c r="T1698" s="35">
        <v>0</v>
      </c>
      <c r="U1698" s="35">
        <v>0</v>
      </c>
      <c r="V1698" s="35">
        <v>0</v>
      </c>
      <c r="W1698" s="35">
        <v>0</v>
      </c>
      <c r="X1698" s="35">
        <v>0</v>
      </c>
      <c r="Y1698" s="35">
        <v>0</v>
      </c>
      <c r="Z1698" s="35">
        <v>0</v>
      </c>
      <c r="AA1698" s="35">
        <v>0</v>
      </c>
      <c r="AB1698" s="35">
        <v>0</v>
      </c>
      <c r="AC1698" s="35">
        <v>0</v>
      </c>
      <c r="AD1698" s="35">
        <v>0</v>
      </c>
      <c r="AE1698" s="58" t="s">
        <v>5560</v>
      </c>
      <c r="AF1698" s="58"/>
      <c r="AG1698" s="57" t="str" cm="1">
        <f t="array" ref="AG1698">IFERROR(_xlfn.IFS(
AI1698="MPR ISSUE","PDH",
AI1698="BSS Hardware Issue","BSS",
AI1698="Sites strategiques, MLL, Pylone, etc.","ENVTECH",
AI1698="AKTIVCO DEFAUT GE &amp; POWER Cabinet","AKTIVCO",
AI1698="AKTIVCO Coupure ENEO &amp; Baisse de tension","AKTIVCO GRID ONLY",
AI1698="Coupure ENEO &amp; Baisse de tension","IHS GRID ONLY",
AI1698="Defaut GE &amp; POWER Cabinet","IHS",
AI1698="Sharing","Partners",
AI1698="Sites strategiques &amp; DataCenter","SST &amp; DC",
AI1698="Exclu","Exclu",
AI1698="SAT","SAT",
AI1698="SPARE-ISSUE","SPARE-ISSUE",
AI1698="Fiber CAmtel","TRANS_FO_CAMTEL",
AI1698="Fiber AOF","Fiber AOF",
AI1698="Projet OCM (HUAWEI)","TRAVAUX-HUAWEI",
AI1698="Projet OCM (NOKIA)","TRAVAUX-NOKIA",
AI1698="ACCESS-ISSUE","ACCESS-ISSUE",
AI1698="Projet OCM (ZTE, NOKIA, autres projets)","TRAVAUX OCM",
AI1698="No root CAuse","No root cause",
AI1698="ODU HS","PDH",
AI1698="IP &amp; VLAN","PDH",
AI1698="Warehouse HUAWEI","SPARE-ISSUE",
AI1698="SPARE-HS","SPARE-ISSUE",
AI1698="Power Telco","BSS",AI1698="no impacts","no impacts"
),"")</f>
        <v>no impacts</v>
      </c>
      <c r="AH1698" s="57" t="str" cm="1">
        <f t="array" ref="AH1698">IFERROR(_xlfn.IFS(
AI1698="MPR ISSUE","TX ISSUE",
AI1698="BSS Hardware Issue","RAN ISSUE",
AI1698="Sites strategiques, MLL, Pylone, etc.","ENVTECH",
AI1698="AKTIVCO DEFAUT GE &amp; POWER Cabinet","POWER ISSUE",
AI1698="AKTIVCO Coupure ENEO &amp; Baisse de tension","POWER ISSUE",
AI1698="Coupure ENEO &amp; Baisse de tension","POWER ISSUE",
AI1698="Defaut GE &amp; POWER Cabinet","POWER ISSUE",
AI1698="Sharing","POWER ISSUE",
AI1698="Sites strategiques &amp; DataCenter","POWER ISSUE",
AI1698="Exclu","Exclu",
AI1698="SAT","TX ISSUE",
AI1698="SPARE-ISSUE","SPARE-ISSUE",
AI1698="Fiber CAmtel","TX ISSUE",
AI1698="Fiber AOF","TX ISSUE",
AI1698="Projet OCM (HUAWEI)","TRAVAUX-HUAWEI",
AI1698="Projet OCM (NOKIA)","TRAVAUX -NOKIA",
AI1698="ACCESS-ISSUE","ACCESS-ISSUE",
AI1698="Projet OCM (ZTE, NOKIA, autres projets)","TRAVAUX OCM",
AI1698="No root CAuse","No root cause",
AI1698="ODU HS","TX ISSUE",
AI1698="IP &amp; VLAN","TX ISSUE",
AI1698="Warehouse HUAWEI","SPARE-ISSUE",
AI1698="SPARE-HS","SPARE-ISSUE",
AI1698="Power Telco","RAN ISSUE",AI1698="no impacts","no impacts"
),"")</f>
        <v>no impacts</v>
      </c>
      <c r="AI1698" s="85" t="s">
        <v>5998</v>
      </c>
      <c r="AJ1698" s="57" t="str" cm="1">
        <f t="array" ref="AJ1698">IFERROR(_xlfn.IFS(
AI1698="MPR ISSUE","ACTIVE",
AI1698="BSS Hardware Issue","ACTIVE",
AI1698="Sites strategiques, MLL, Pylone, etc.","PASSIVE",
AI1698="AKTIVCO DEFAUT GE &amp; POWER Cabinet","PASSIVE",
AI1698="AKTIVCO Coupure ENEO &amp; Baisse de tension","PASSIVE",
AI1698="Coupure ENEO &amp; Baisse de tension","PASSIVE",
AI1698="Defaut GE &amp; POWER Cabinet","PASSIVE",
AI1698="Sharing","PASSIVE",
AI1698="Sites strategiques &amp; DataCenter","PASSIVE",
AI1698="Exclu","Exclu",
AI1698="SAT","ACTIVE",
AI1698="SPARE-ISSUE","SPARE-ISSUE",
AI1698="Fiber CAmtel","ACTIVE",
AI1698="Fiber AOF","ACTIVE",
AI1698="Projet OCM (HUAWEI)","PLANNED WORKS",
AI1698="Projet OCM (NOKIA)","PLANNED WORKS",
AI1698="ACCESS-ISSUE","ACCESS-ISSUE",
AI1698="Projet OCM (ZTE, NOKIA, autres projets)","PLANNED WORKS",
AI1698="No root CAuse","No root cause",
AI1698="ODU HS","ACTIVE",
AI1698="IP &amp; VLAN","ACTIVE",
AI1698="Warehouse HUAWEI","SPARE-ISSUE",
AI1698="SPARE-HS","SPARE-ISSUE",
AI1698="Power Telco","ACTIVE", AI1698="no impacts","no impacts"
),"")</f>
        <v>no impacts</v>
      </c>
      <c r="AK1698" s="23" t="s">
        <v>5537</v>
      </c>
      <c r="AL1698" s="23" t="str">
        <f t="shared" si="45"/>
        <v>LIT_778</v>
      </c>
      <c r="AN1698" s="9" t="s">
        <v>5537</v>
      </c>
      <c r="AO1698" s="23" t="str">
        <f>_xlfn.XLOOKUP(B1698,'INCIDENT-05-03-2026'!E:E,'INCIDENT-05-03-2026'!F:F,"")</f>
        <v/>
      </c>
      <c r="AP1698" s="7" t="s">
        <v>5537</v>
      </c>
      <c r="AQ1698" s="6"/>
      <c r="AR1698" s="7"/>
      <c r="AS1698" s="3" t="str">
        <f>_xlfn.XLOOKUP(B1698,'[3]tt num | region | site id'!$C:$C,'[3]tt num | region | site id'!$Q:$Q,"")</f>
        <v/>
      </c>
      <c r="AT1698" s="24" t="str">
        <f>_xlfn.XLOOKUP(B1698,'[4]Cells Huawei 03052026 12h'!$B:$B,'[4]Cells Huawei 03052026 12h'!$T:$T,"")</f>
        <v/>
      </c>
      <c r="AU1698" s="24" t="str">
        <f>_xlfn.XLOOKUP(B1698,'[5]cells down 02052026 8h50'!$B:$B,'[5]cells down 02052026 8h50'!$R:$R,"")</f>
        <v/>
      </c>
      <c r="AV1698" s="24" t="str">
        <f>_xlfn.XLOOKUP(B1698,'[5]cells down 02052026 13h50'!$B:$B,'[5]cells down 02052026 13h50'!$R:$R,"")</f>
        <v/>
      </c>
      <c r="AW1698" s="24" t="str">
        <f>_xlfn.XLOOKUP(B1698,'[5]cells down 02052026 13h50'!$B:$B,'[5]cells down 02052026 13h50'!$R:$R,"")</f>
        <v/>
      </c>
      <c r="AX1698" s="24" t="str">
        <f>_xlfn.XLOOKUP(B1698,'[6]cell downs 03052026 8h40 '!$B:$B,'[6]cell downs 03052026 8h40 '!$R:$R,"")</f>
        <v/>
      </c>
      <c r="AY1698" s="24" t="str">
        <f>_xlfn.XLOOKUP(B1698,'[7]ALL SITES DOWN'!$D:$D,'[7]ALL SITES DOWN'!$J:$J,"")</f>
        <v/>
      </c>
      <c r="AZ1698" s="24" t="str">
        <f>_xlfn.XLOOKUP(B1698,'[8]ALL SITES DOWN'!$D:$D,'[8]ALL SITES DOWN'!$J:$J,"")</f>
        <v/>
      </c>
      <c r="BA1698" s="9" t="str">
        <f>_xlfn.XLOOKUP(B1698,[9]sheet1!$AC:$AC,[9]sheet1!$AF:$AF,"")</f>
        <v/>
      </c>
      <c r="BB1698" s="14" t="s">
        <v>5537</v>
      </c>
      <c r="BC1698" s="14" t="s">
        <v>5537</v>
      </c>
      <c r="BD1698" s="14" t="str">
        <f>_xlfn.XLOOKUP(B1698,'[10]cell downs 18042026 17h'!$B:$B,'[10]cell downs 18042026 17h'!$B:$B,"")</f>
        <v/>
      </c>
      <c r="BE1698" s="14" t="str">
        <f>_xlfn.XLOOKUP(B1698,'[11]Cells Huawei 19042026 15h'!$B:$B,'[11]Cells Huawei 19042026 15h'!$B:$B,"")</f>
        <v/>
      </c>
      <c r="BF1698" s="9" t="str">
        <f>_xlfn.XLOOKUP(B1698,'[12]cells down 19042026 9H40'!$B:$B,'[12]cells down 19042026 9H40'!$B:$B,"")</f>
        <v/>
      </c>
      <c r="BG1698" s="9" t="s">
        <v>5537</v>
      </c>
      <c r="BH1698" s="9" t="s">
        <v>12</v>
      </c>
    </row>
    <row r="1699" spans="1:60" s="9" customFormat="1" x14ac:dyDescent="0.3">
      <c r="A1699" s="1" t="s">
        <v>4664</v>
      </c>
      <c r="B1699" s="8" t="s">
        <v>4665</v>
      </c>
      <c r="C1699" s="3" t="str">
        <f>_xlfn.XLOOKUP(B1699,'[1]daily break down'!$D:$D,'[1]daily break down'!$E:$E,"")</f>
        <v>ADAMAOUA</v>
      </c>
      <c r="D1699" s="1" t="s">
        <v>11</v>
      </c>
      <c r="E1699" s="1" t="s">
        <v>237</v>
      </c>
      <c r="F1699" s="3" t="s">
        <v>90</v>
      </c>
      <c r="G1699" s="1" t="s">
        <v>4666</v>
      </c>
      <c r="H1699" s="41" t="str">
        <f>_xlfn.XLOOKUP(B1699,[2]CALCULATION!$B:$B,[2]CALCULATION!$H:$H,"")</f>
        <v>NOKIA</v>
      </c>
      <c r="I1699" s="34">
        <v>0</v>
      </c>
      <c r="J1699" s="34">
        <v>0.25119299185209965</v>
      </c>
      <c r="K1699" s="34">
        <v>0</v>
      </c>
      <c r="L1699" s="34">
        <v>0</v>
      </c>
      <c r="M1699" s="34">
        <v>2.3189627789662859E-3</v>
      </c>
      <c r="N1699" s="34">
        <v>0.31189951313706238</v>
      </c>
      <c r="O1699" s="34">
        <v>0</v>
      </c>
      <c r="P1699" s="34">
        <v>0</v>
      </c>
      <c r="Q1699" s="34">
        <v>0</v>
      </c>
      <c r="R1699" s="34">
        <v>2.4558898721069769E-2</v>
      </c>
      <c r="S1699" s="35">
        <v>0</v>
      </c>
      <c r="T1699" s="35">
        <v>34800.301855989586</v>
      </c>
      <c r="U1699" s="35">
        <v>0</v>
      </c>
      <c r="V1699" s="35">
        <v>0</v>
      </c>
      <c r="W1699" s="35">
        <v>0</v>
      </c>
      <c r="X1699" s="35">
        <v>0</v>
      </c>
      <c r="Y1699" s="35">
        <v>0</v>
      </c>
      <c r="Z1699" s="35">
        <v>0</v>
      </c>
      <c r="AA1699" s="35">
        <v>0</v>
      </c>
      <c r="AB1699" s="35">
        <v>0</v>
      </c>
      <c r="AC1699" s="35">
        <v>0</v>
      </c>
      <c r="AD1699" s="35">
        <v>0</v>
      </c>
      <c r="AE1699" s="58" t="s">
        <v>5560</v>
      </c>
      <c r="AF1699" s="58"/>
      <c r="AG1699" s="57" t="str" cm="1">
        <f t="array" ref="AG1699">IFERROR(_xlfn.IFS(
AI1699="MPR ISSUE","PDH",
AI1699="BSS Hardware Issue","BSS",
AI1699="Sites strategiques, MLL, Pylone, etc.","ENVTECH",
AI1699="AKTIVCO DEFAUT GE &amp; POWER Cabinet","AKTIVCO",
AI1699="AKTIVCO Coupure ENEO &amp; Baisse de tension","AKTIVCO GRID ONLY",
AI1699="Coupure ENEO &amp; Baisse de tension","IHS GRID ONLY",
AI1699="Defaut GE &amp; POWER Cabinet","IHS",
AI1699="Sharing","Partners",
AI1699="Sites strategiques &amp; DataCenter","SST &amp; DC",
AI1699="Exclu","Exclu",
AI1699="SAT","SAT",
AI1699="SPARE-ISSUE","SPARE-ISSUE",
AI1699="Fiber CAmtel","TRANS_FO_CAMTEL",
AI1699="Fiber AOF","Fiber AOF",
AI1699="Projet OCM (HUAWEI)","TRAVAUX-HUAWEI",
AI1699="Projet OCM (NOKIA)","TRAVAUX-NOKIA",
AI1699="ACCESS-ISSUE","ACCESS-ISSUE",
AI1699="Projet OCM (ZTE, NOKIA, autres projets)","TRAVAUX OCM",
AI1699="No root CAuse","No root cause",
AI1699="ODU HS","PDH",
AI1699="IP &amp; VLAN","PDH",
AI1699="Warehouse HUAWEI","SPARE-ISSUE",
AI1699="SPARE-HS","SPARE-ISSUE",
AI1699="Power Telco","BSS",AI1699="no impacts","no impacts"
),"")</f>
        <v>no impacts</v>
      </c>
      <c r="AH1699" s="57" t="str" cm="1">
        <f t="array" ref="AH1699">IFERROR(_xlfn.IFS(
AI1699="MPR ISSUE","TX ISSUE",
AI1699="BSS Hardware Issue","RAN ISSUE",
AI1699="Sites strategiques, MLL, Pylone, etc.","ENVTECH",
AI1699="AKTIVCO DEFAUT GE &amp; POWER Cabinet","POWER ISSUE",
AI1699="AKTIVCO Coupure ENEO &amp; Baisse de tension","POWER ISSUE",
AI1699="Coupure ENEO &amp; Baisse de tension","POWER ISSUE",
AI1699="Defaut GE &amp; POWER Cabinet","POWER ISSUE",
AI1699="Sharing","POWER ISSUE",
AI1699="Sites strategiques &amp; DataCenter","POWER ISSUE",
AI1699="Exclu","Exclu",
AI1699="SAT","TX ISSUE",
AI1699="SPARE-ISSUE","SPARE-ISSUE",
AI1699="Fiber CAmtel","TX ISSUE",
AI1699="Fiber AOF","TX ISSUE",
AI1699="Projet OCM (HUAWEI)","TRAVAUX-HUAWEI",
AI1699="Projet OCM (NOKIA)","TRAVAUX -NOKIA",
AI1699="ACCESS-ISSUE","ACCESS-ISSUE",
AI1699="Projet OCM (ZTE, NOKIA, autres projets)","TRAVAUX OCM",
AI1699="No root CAuse","No root cause",
AI1699="ODU HS","TX ISSUE",
AI1699="IP &amp; VLAN","TX ISSUE",
AI1699="Warehouse HUAWEI","SPARE-ISSUE",
AI1699="SPARE-HS","SPARE-ISSUE",
AI1699="Power Telco","RAN ISSUE",AI1699="no impacts","no impacts"
),"")</f>
        <v>no impacts</v>
      </c>
      <c r="AI1699" s="85" t="s">
        <v>5998</v>
      </c>
      <c r="AJ1699" s="57" t="str" cm="1">
        <f t="array" ref="AJ1699">IFERROR(_xlfn.IFS(
AI1699="MPR ISSUE","ACTIVE",
AI1699="BSS Hardware Issue","ACTIVE",
AI1699="Sites strategiques, MLL, Pylone, etc.","PASSIVE",
AI1699="AKTIVCO DEFAUT GE &amp; POWER Cabinet","PASSIVE",
AI1699="AKTIVCO Coupure ENEO &amp; Baisse de tension","PASSIVE",
AI1699="Coupure ENEO &amp; Baisse de tension","PASSIVE",
AI1699="Defaut GE &amp; POWER Cabinet","PASSIVE",
AI1699="Sharing","PASSIVE",
AI1699="Sites strategiques &amp; DataCenter","PASSIVE",
AI1699="Exclu","Exclu",
AI1699="SAT","ACTIVE",
AI1699="SPARE-ISSUE","SPARE-ISSUE",
AI1699="Fiber CAmtel","ACTIVE",
AI1699="Fiber AOF","ACTIVE",
AI1699="Projet OCM (HUAWEI)","PLANNED WORKS",
AI1699="Projet OCM (NOKIA)","PLANNED WORKS",
AI1699="ACCESS-ISSUE","ACCESS-ISSUE",
AI1699="Projet OCM (ZTE, NOKIA, autres projets)","PLANNED WORKS",
AI1699="No root CAuse","No root cause",
AI1699="ODU HS","ACTIVE",
AI1699="IP &amp; VLAN","ACTIVE",
AI1699="Warehouse HUAWEI","SPARE-ISSUE",
AI1699="SPARE-HS","SPARE-ISSUE",
AI1699="Power Telco","ACTIVE", AI1699="no impacts","no impacts"
),"")</f>
        <v>no impacts</v>
      </c>
      <c r="AK1699" s="23" t="s">
        <v>5537</v>
      </c>
      <c r="AL1699" s="23" t="str">
        <f t="shared" si="45"/>
        <v>ADM_108</v>
      </c>
      <c r="AN1699" s="9" t="s">
        <v>5537</v>
      </c>
      <c r="AO1699" s="23" t="str">
        <f>_xlfn.XLOOKUP(B1699,'INCIDENT-05-03-2026'!E:E,'INCIDENT-05-03-2026'!F:F,"")</f>
        <v/>
      </c>
      <c r="AP1699" s="7" t="s">
        <v>5537</v>
      </c>
      <c r="AQ1699" s="6"/>
      <c r="AR1699" s="7"/>
      <c r="AS1699" s="3" t="str">
        <f>_xlfn.XLOOKUP(B1699,'[3]tt num | region | site id'!$C:$C,'[3]tt num | region | site id'!$Q:$Q,"")</f>
        <v/>
      </c>
      <c r="AT1699" s="24" t="str">
        <f>_xlfn.XLOOKUP(B1699,'[4]Cells Huawei 03052026 12h'!$B:$B,'[4]Cells Huawei 03052026 12h'!$T:$T,"")</f>
        <v/>
      </c>
      <c r="AU1699" s="24" t="str">
        <f>_xlfn.XLOOKUP(B1699,'[5]cells down 02052026 8h50'!$B:$B,'[5]cells down 02052026 8h50'!$R:$R,"")</f>
        <v/>
      </c>
      <c r="AV1699" s="24" t="str">
        <f>_xlfn.XLOOKUP(B1699,'[5]cells down 02052026 13h50'!$B:$B,'[5]cells down 02052026 13h50'!$R:$R,"")</f>
        <v/>
      </c>
      <c r="AW1699" s="24" t="str">
        <f>_xlfn.XLOOKUP(B1699,'[5]cells down 02052026 13h50'!$B:$B,'[5]cells down 02052026 13h50'!$R:$R,"")</f>
        <v/>
      </c>
      <c r="AX1699" s="24" t="str">
        <f>_xlfn.XLOOKUP(B1699,'[6]cell downs 03052026 8h40 '!$B:$B,'[6]cell downs 03052026 8h40 '!$R:$R,"")</f>
        <v/>
      </c>
      <c r="AY1699" s="24" t="str">
        <f>_xlfn.XLOOKUP(B1699,'[7]ALL SITES DOWN'!$D:$D,'[7]ALL SITES DOWN'!$J:$J,"")</f>
        <v/>
      </c>
      <c r="AZ1699" s="24" t="str">
        <f>_xlfn.XLOOKUP(B1699,'[8]ALL SITES DOWN'!$D:$D,'[8]ALL SITES DOWN'!$J:$J,"")</f>
        <v/>
      </c>
      <c r="BA1699" s="9" t="str">
        <f>_xlfn.XLOOKUP(B1699,[9]sheet1!$AC:$AC,[9]sheet1!$AF:$AF,"")</f>
        <v/>
      </c>
      <c r="BB1699" s="14" t="s">
        <v>5537</v>
      </c>
      <c r="BC1699" s="14" t="s">
        <v>5537</v>
      </c>
      <c r="BD1699" s="14" t="str">
        <f>_xlfn.XLOOKUP(B1699,'[10]cell downs 18042026 17h'!$B:$B,'[10]cell downs 18042026 17h'!$B:$B,"")</f>
        <v/>
      </c>
      <c r="BE1699" s="14" t="str">
        <f>_xlfn.XLOOKUP(B1699,'[11]Cells Huawei 19042026 15h'!$B:$B,'[11]Cells Huawei 19042026 15h'!$B:$B,"")</f>
        <v/>
      </c>
      <c r="BF1699" s="9" t="str">
        <f>_xlfn.XLOOKUP(B1699,'[12]cells down 19042026 9H40'!$B:$B,'[12]cells down 19042026 9H40'!$B:$B,"")</f>
        <v/>
      </c>
      <c r="BG1699" s="9" t="s">
        <v>4665</v>
      </c>
      <c r="BH1699" s="9" t="s">
        <v>12</v>
      </c>
    </row>
    <row r="1700" spans="1:60" s="9" customFormat="1" x14ac:dyDescent="0.3">
      <c r="A1700" s="1" t="s">
        <v>64</v>
      </c>
      <c r="B1700" s="8" t="s">
        <v>65</v>
      </c>
      <c r="C1700" s="3" t="str">
        <f>_xlfn.XLOOKUP(B1700,'[1]daily break down'!$D:$D,'[1]daily break down'!$E:$E,"")</f>
        <v>EXTREME-NORD</v>
      </c>
      <c r="D1700" s="1" t="s">
        <v>11</v>
      </c>
      <c r="E1700" s="1" t="s">
        <v>66</v>
      </c>
      <c r="F1700" s="3" t="s">
        <v>55</v>
      </c>
      <c r="G1700" s="1" t="s">
        <v>64</v>
      </c>
      <c r="H1700" s="40" t="str">
        <f>_xlfn.XLOOKUP(B1700,[2]CALCULATION!$B:$B,[2]CALCULATION!$H:$H,"")</f>
        <v>Huawei</v>
      </c>
      <c r="I1700" s="34">
        <v>0</v>
      </c>
      <c r="J1700" s="34">
        <v>0</v>
      </c>
      <c r="K1700" s="34">
        <v>0</v>
      </c>
      <c r="L1700" s="34">
        <v>0</v>
      </c>
      <c r="M1700" s="34">
        <v>0</v>
      </c>
      <c r="N1700" s="34">
        <v>0</v>
      </c>
      <c r="O1700" s="34">
        <v>0</v>
      </c>
      <c r="P1700" s="34">
        <v>0</v>
      </c>
      <c r="Q1700" s="34">
        <v>0</v>
      </c>
      <c r="R1700" s="34">
        <v>0</v>
      </c>
      <c r="S1700" s="35">
        <v>0</v>
      </c>
      <c r="T1700" s="35">
        <v>0</v>
      </c>
      <c r="U1700" s="35">
        <v>0</v>
      </c>
      <c r="V1700" s="35">
        <v>0</v>
      </c>
      <c r="W1700" s="35">
        <v>0</v>
      </c>
      <c r="X1700" s="35">
        <v>0</v>
      </c>
      <c r="Y1700" s="35">
        <v>0</v>
      </c>
      <c r="Z1700" s="35">
        <v>0</v>
      </c>
      <c r="AA1700" s="35">
        <v>0</v>
      </c>
      <c r="AB1700" s="35">
        <v>0</v>
      </c>
      <c r="AC1700" s="35">
        <v>0</v>
      </c>
      <c r="AD1700" s="35">
        <v>0</v>
      </c>
      <c r="AE1700" s="58" t="s">
        <v>5603</v>
      </c>
      <c r="AF1700" s="58"/>
      <c r="AG1700" s="57" t="str" cm="1">
        <f t="array" ref="AG1700">IFERROR(_xlfn.IFS(
AI1700="MPR ISSUE","PDH",
AI1700="BSS Hardware Issue","BSS",
AI1700="Sites strategiques, MLL, Pylone, etc.","ENVTECH",
AI1700="AKTIVCO DEFAUT GE &amp; POWER Cabinet","AKTIVCO",
AI1700="AKTIVCO Coupure ENEO &amp; Baisse de tension","AKTIVCO GRID ONLY",
AI1700="Coupure ENEO &amp; Baisse de tension","IHS GRID ONLY",
AI1700="Defaut GE &amp; POWER Cabinet","IHS",
AI1700="Sharing","Partners",
AI1700="Sites strategiques &amp; DataCenter","SST &amp; DC",
AI1700="Exclu","Exclu",
AI1700="SAT","SAT",
AI1700="SPARE-ISSUE","SPARE-ISSUE",
AI1700="Fiber CAmtel","TRANS_FO_CAMTEL",
AI1700="Fiber AOF","Fiber AOF",
AI1700="Projet OCM (HUAWEI)","TRAVAUX-HUAWEI",
AI1700="Projet OCM (NOKIA)","TRAVAUX-NOKIA",
AI1700="ACCESS-ISSUE","ACCESS-ISSUE",
AI1700="Projet OCM (ZTE, NOKIA, autres projets)","TRAVAUX OCM",
AI1700="No root CAuse","No root cause",
AI1700="ODU HS","PDH",
AI1700="IP &amp; VLAN","PDH",
AI1700="Warehouse HUAWEI","SPARE-ISSUE",
AI1700="SPARE-HS","SPARE-ISSUE",
AI1700="Power Telco","BSS",AI1700="no impacts","no impacts"
),"")</f>
        <v>no impacts</v>
      </c>
      <c r="AH1700" s="57" t="str" cm="1">
        <f t="array" ref="AH1700">IFERROR(_xlfn.IFS(
AI1700="MPR ISSUE","TX ISSUE",
AI1700="BSS Hardware Issue","RAN ISSUE",
AI1700="Sites strategiques, MLL, Pylone, etc.","ENVTECH",
AI1700="AKTIVCO DEFAUT GE &amp; POWER Cabinet","POWER ISSUE",
AI1700="AKTIVCO Coupure ENEO &amp; Baisse de tension","POWER ISSUE",
AI1700="Coupure ENEO &amp; Baisse de tension","POWER ISSUE",
AI1700="Defaut GE &amp; POWER Cabinet","POWER ISSUE",
AI1700="Sharing","POWER ISSUE",
AI1700="Sites strategiques &amp; DataCenter","POWER ISSUE",
AI1700="Exclu","Exclu",
AI1700="SAT","TX ISSUE",
AI1700="SPARE-ISSUE","SPARE-ISSUE",
AI1700="Fiber CAmtel","TX ISSUE",
AI1700="Fiber AOF","TX ISSUE",
AI1700="Projet OCM (HUAWEI)","TRAVAUX-HUAWEI",
AI1700="Projet OCM (NOKIA)","TRAVAUX -NOKIA",
AI1700="ACCESS-ISSUE","ACCESS-ISSUE",
AI1700="Projet OCM (ZTE, NOKIA, autres projets)","TRAVAUX OCM",
AI1700="No root CAuse","No root cause",
AI1700="ODU HS","TX ISSUE",
AI1700="IP &amp; VLAN","TX ISSUE",
AI1700="Warehouse HUAWEI","SPARE-ISSUE",
AI1700="SPARE-HS","SPARE-ISSUE",
AI1700="Power Telco","RAN ISSUE",AI1700="no impacts","no impacts"
),"")</f>
        <v>no impacts</v>
      </c>
      <c r="AI1700" s="85" t="s">
        <v>5998</v>
      </c>
      <c r="AJ1700" s="57" t="str" cm="1">
        <f t="array" ref="AJ1700">IFERROR(_xlfn.IFS(
AI1700="MPR ISSUE","ACTIVE",
AI1700="BSS Hardware Issue","ACTIVE",
AI1700="Sites strategiques, MLL, Pylone, etc.","PASSIVE",
AI1700="AKTIVCO DEFAUT GE &amp; POWER Cabinet","PASSIVE",
AI1700="AKTIVCO Coupure ENEO &amp; Baisse de tension","PASSIVE",
AI1700="Coupure ENEO &amp; Baisse de tension","PASSIVE",
AI1700="Defaut GE &amp; POWER Cabinet","PASSIVE",
AI1700="Sharing","PASSIVE",
AI1700="Sites strategiques &amp; DataCenter","PASSIVE",
AI1700="Exclu","Exclu",
AI1700="SAT","ACTIVE",
AI1700="SPARE-ISSUE","SPARE-ISSUE",
AI1700="Fiber CAmtel","ACTIVE",
AI1700="Fiber AOF","ACTIVE",
AI1700="Projet OCM (HUAWEI)","PLANNED WORKS",
AI1700="Projet OCM (NOKIA)","PLANNED WORKS",
AI1700="ACCESS-ISSUE","ACCESS-ISSUE",
AI1700="Projet OCM (ZTE, NOKIA, autres projets)","PLANNED WORKS",
AI1700="No root CAuse","No root cause",
AI1700="ODU HS","ACTIVE",
AI1700="IP &amp; VLAN","ACTIVE",
AI1700="Warehouse HUAWEI","SPARE-ISSUE",
AI1700="SPARE-HS","SPARE-ISSUE",
AI1700="Power Telco","ACTIVE", AI1700="no impacts","no impacts"
),"")</f>
        <v>no impacts</v>
      </c>
      <c r="AK1700" s="23" t="s">
        <v>5537</v>
      </c>
      <c r="AL1700" s="23" t="str">
        <f t="shared" si="45"/>
        <v>EXN_020</v>
      </c>
      <c r="AN1700" s="9" t="s">
        <v>5537</v>
      </c>
      <c r="AO1700" s="23" t="str">
        <f>_xlfn.XLOOKUP(B1700,'INCIDENT-05-03-2026'!E:E,'INCIDENT-05-03-2026'!F:F,"")</f>
        <v/>
      </c>
      <c r="AP1700" s="7" t="s">
        <v>5537</v>
      </c>
      <c r="AQ1700" s="6"/>
      <c r="AR1700" s="7"/>
      <c r="AS1700" s="3" t="str">
        <f>_xlfn.XLOOKUP(B1700,'[3]tt num | region | site id'!$C:$C,'[3]tt num | region | site id'!$Q:$Q,"")</f>
        <v/>
      </c>
      <c r="AT1700" s="24" t="str">
        <f>_xlfn.XLOOKUP(B1700,'[4]Cells Huawei 03052026 12h'!$B:$B,'[4]Cells Huawei 03052026 12h'!$T:$T,"")</f>
        <v/>
      </c>
      <c r="AU1700" s="24" t="str">
        <f>_xlfn.XLOOKUP(B1700,'[5]cells down 02052026 8h50'!$B:$B,'[5]cells down 02052026 8h50'!$R:$R,"")</f>
        <v/>
      </c>
      <c r="AV1700" s="24" t="str">
        <f>_xlfn.XLOOKUP(B1700,'[5]cells down 02052026 13h50'!$B:$B,'[5]cells down 02052026 13h50'!$R:$R,"")</f>
        <v/>
      </c>
      <c r="AW1700" s="24" t="str">
        <f>_xlfn.XLOOKUP(B1700,'[5]cells down 02052026 13h50'!$B:$B,'[5]cells down 02052026 13h50'!$R:$R,"")</f>
        <v/>
      </c>
      <c r="AX1700" s="24" t="str">
        <f>_xlfn.XLOOKUP(B1700,'[6]cell downs 03052026 8h40 '!$B:$B,'[6]cell downs 03052026 8h40 '!$R:$R,"")</f>
        <v/>
      </c>
      <c r="AY1700" s="24" t="str">
        <f>_xlfn.XLOOKUP(B1700,'[7]ALL SITES DOWN'!$D:$D,'[7]ALL SITES DOWN'!$J:$J,"")</f>
        <v/>
      </c>
      <c r="AZ1700" s="24" t="str">
        <f>_xlfn.XLOOKUP(B1700,'[8]ALL SITES DOWN'!$D:$D,'[8]ALL SITES DOWN'!$J:$J,"")</f>
        <v/>
      </c>
      <c r="BA1700" s="9" t="str">
        <f>_xlfn.XLOOKUP(B1700,[9]sheet1!$AC:$AC,[9]sheet1!$AF:$AF,"")</f>
        <v/>
      </c>
      <c r="BB1700" s="14" t="s">
        <v>5537</v>
      </c>
      <c r="BC1700" s="14" t="s">
        <v>5537</v>
      </c>
      <c r="BD1700" s="14" t="str">
        <f>_xlfn.XLOOKUP(B1700,'[10]cell downs 18042026 17h'!$B:$B,'[10]cell downs 18042026 17h'!$B:$B,"")</f>
        <v/>
      </c>
      <c r="BE1700" s="14" t="str">
        <f>_xlfn.XLOOKUP(B1700,'[11]Cells Huawei 19042026 15h'!$B:$B,'[11]Cells Huawei 19042026 15h'!$B:$B,"")</f>
        <v/>
      </c>
      <c r="BF1700" s="9" t="str">
        <f>_xlfn.XLOOKUP(B1700,'[12]cells down 19042026 9H40'!$B:$B,'[12]cells down 19042026 9H40'!$B:$B,"")</f>
        <v/>
      </c>
      <c r="BG1700" s="9" t="s">
        <v>65</v>
      </c>
      <c r="BH1700" s="9" t="s">
        <v>12</v>
      </c>
    </row>
    <row r="1701" spans="1:60" s="9" customFormat="1" x14ac:dyDescent="0.3">
      <c r="A1701" s="1" t="s">
        <v>268</v>
      </c>
      <c r="B1701" s="8" t="s">
        <v>269</v>
      </c>
      <c r="C1701" s="3" t="str">
        <f>_xlfn.XLOOKUP(B1701,'[1]daily break down'!$D:$D,'[1]daily break down'!$E:$E,"")</f>
        <v>NORD-OUEST</v>
      </c>
      <c r="D1701" s="1" t="s">
        <v>11</v>
      </c>
      <c r="E1701" s="1" t="s">
        <v>12</v>
      </c>
      <c r="F1701" s="3" t="s">
        <v>51</v>
      </c>
      <c r="G1701" s="1" t="s">
        <v>52</v>
      </c>
      <c r="H1701" s="40" t="str">
        <f>_xlfn.XLOOKUP(B1701,[2]CALCULATION!$B:$B,[2]CALCULATION!$H:$H,"")</f>
        <v>Huawei</v>
      </c>
      <c r="I1701" s="34">
        <v>0</v>
      </c>
      <c r="J1701" s="34">
        <v>1.3334396304001053</v>
      </c>
      <c r="K1701" s="34">
        <v>7.6978694928845162</v>
      </c>
      <c r="L1701" s="34">
        <v>0.12110018177511821</v>
      </c>
      <c r="M1701" s="34">
        <v>0</v>
      </c>
      <c r="N1701" s="34">
        <v>0</v>
      </c>
      <c r="O1701" s="34">
        <v>0</v>
      </c>
      <c r="P1701" s="34">
        <v>0</v>
      </c>
      <c r="Q1701" s="34">
        <v>0</v>
      </c>
      <c r="R1701" s="34">
        <v>7.5799082848932607E-3</v>
      </c>
      <c r="S1701" s="35">
        <v>0</v>
      </c>
      <c r="T1701" s="35">
        <v>0</v>
      </c>
      <c r="U1701" s="35">
        <v>0</v>
      </c>
      <c r="V1701" s="35">
        <v>0</v>
      </c>
      <c r="W1701" s="35">
        <v>0</v>
      </c>
      <c r="X1701" s="35">
        <v>0</v>
      </c>
      <c r="Y1701" s="35">
        <v>0</v>
      </c>
      <c r="Z1701" s="35">
        <v>0.23765241857930045</v>
      </c>
      <c r="AA1701" s="35">
        <v>0</v>
      </c>
      <c r="AB1701" s="35">
        <v>0</v>
      </c>
      <c r="AC1701" s="35">
        <v>0</v>
      </c>
      <c r="AD1701" s="35">
        <v>0</v>
      </c>
      <c r="AE1701" s="58" t="s">
        <v>5560</v>
      </c>
      <c r="AF1701" s="58"/>
      <c r="AG1701" s="57" t="str" cm="1">
        <f t="array" ref="AG1701">IFERROR(_xlfn.IFS(
AI1701="MPR ISSUE","PDH",
AI1701="BSS Hardware Issue","BSS",
AI1701="Sites strategiques, MLL, Pylone, etc.","ENVTECH",
AI1701="AKTIVCO DEFAUT GE &amp; POWER Cabinet","AKTIVCO",
AI1701="AKTIVCO Coupure ENEO &amp; Baisse de tension","AKTIVCO GRID ONLY",
AI1701="Coupure ENEO &amp; Baisse de tension","IHS GRID ONLY",
AI1701="Defaut GE &amp; POWER Cabinet","IHS",
AI1701="Sharing","Partners",
AI1701="Sites strategiques &amp; DataCenter","SST &amp; DC",
AI1701="Exclu","Exclu",
AI1701="SAT","SAT",
AI1701="SPARE-ISSUE","SPARE-ISSUE",
AI1701="Fiber CAmtel","TRANS_FO_CAMTEL",
AI1701="Fiber AOF","Fiber AOF",
AI1701="Projet OCM (HUAWEI)","TRAVAUX-HUAWEI",
AI1701="Projet OCM (NOKIA)","TRAVAUX-NOKIA",
AI1701="ACCESS-ISSUE","ACCESS-ISSUE",
AI1701="Projet OCM (ZTE, NOKIA, autres projets)","TRAVAUX OCM",
AI1701="No root CAuse","No root cause",
AI1701="ODU HS","PDH",
AI1701="IP &amp; VLAN","PDH",
AI1701="Warehouse HUAWEI","SPARE-ISSUE",
AI1701="SPARE-HS","SPARE-ISSUE",
AI1701="Power Telco","BSS",AI1701="no impacts","no impacts"
),"")</f>
        <v>no impacts</v>
      </c>
      <c r="AH1701" s="57" t="str" cm="1">
        <f t="array" ref="AH1701">IFERROR(_xlfn.IFS(
AI1701="MPR ISSUE","TX ISSUE",
AI1701="BSS Hardware Issue","RAN ISSUE",
AI1701="Sites strategiques, MLL, Pylone, etc.","ENVTECH",
AI1701="AKTIVCO DEFAUT GE &amp; POWER Cabinet","POWER ISSUE",
AI1701="AKTIVCO Coupure ENEO &amp; Baisse de tension","POWER ISSUE",
AI1701="Coupure ENEO &amp; Baisse de tension","POWER ISSUE",
AI1701="Defaut GE &amp; POWER Cabinet","POWER ISSUE",
AI1701="Sharing","POWER ISSUE",
AI1701="Sites strategiques &amp; DataCenter","POWER ISSUE",
AI1701="Exclu","Exclu",
AI1701="SAT","TX ISSUE",
AI1701="SPARE-ISSUE","SPARE-ISSUE",
AI1701="Fiber CAmtel","TX ISSUE",
AI1701="Fiber AOF","TX ISSUE",
AI1701="Projet OCM (HUAWEI)","TRAVAUX-HUAWEI",
AI1701="Projet OCM (NOKIA)","TRAVAUX -NOKIA",
AI1701="ACCESS-ISSUE","ACCESS-ISSUE",
AI1701="Projet OCM (ZTE, NOKIA, autres projets)","TRAVAUX OCM",
AI1701="No root CAuse","No root cause",
AI1701="ODU HS","TX ISSUE",
AI1701="IP &amp; VLAN","TX ISSUE",
AI1701="Warehouse HUAWEI","SPARE-ISSUE",
AI1701="SPARE-HS","SPARE-ISSUE",
AI1701="Power Telco","RAN ISSUE",AI1701="no impacts","no impacts"
),"")</f>
        <v>no impacts</v>
      </c>
      <c r="AI1701" s="85" t="s">
        <v>5998</v>
      </c>
      <c r="AJ1701" s="57" t="str" cm="1">
        <f t="array" ref="AJ1701">IFERROR(_xlfn.IFS(
AI1701="MPR ISSUE","ACTIVE",
AI1701="BSS Hardware Issue","ACTIVE",
AI1701="Sites strategiques, MLL, Pylone, etc.","PASSIVE",
AI1701="AKTIVCO DEFAUT GE &amp; POWER Cabinet","PASSIVE",
AI1701="AKTIVCO Coupure ENEO &amp; Baisse de tension","PASSIVE",
AI1701="Coupure ENEO &amp; Baisse de tension","PASSIVE",
AI1701="Defaut GE &amp; POWER Cabinet","PASSIVE",
AI1701="Sharing","PASSIVE",
AI1701="Sites strategiques &amp; DataCenter","PASSIVE",
AI1701="Exclu","Exclu",
AI1701="SAT","ACTIVE",
AI1701="SPARE-ISSUE","SPARE-ISSUE",
AI1701="Fiber CAmtel","ACTIVE",
AI1701="Fiber AOF","ACTIVE",
AI1701="Projet OCM (HUAWEI)","PLANNED WORKS",
AI1701="Projet OCM (NOKIA)","PLANNED WORKS",
AI1701="ACCESS-ISSUE","ACCESS-ISSUE",
AI1701="Projet OCM (ZTE, NOKIA, autres projets)","PLANNED WORKS",
AI1701="No root CAuse","No root cause",
AI1701="ODU HS","ACTIVE",
AI1701="IP &amp; VLAN","ACTIVE",
AI1701="Warehouse HUAWEI","SPARE-ISSUE",
AI1701="SPARE-HS","SPARE-ISSUE",
AI1701="Power Telco","ACTIVE", AI1701="no impacts","no impacts"
),"")</f>
        <v>no impacts</v>
      </c>
      <c r="AK1701" s="23" t="s">
        <v>5537</v>
      </c>
      <c r="AL1701" s="23" t="str">
        <f t="shared" si="45"/>
        <v>NRO_123</v>
      </c>
      <c r="AN1701" s="9" t="s">
        <v>5537</v>
      </c>
      <c r="AO1701" s="23" t="str">
        <f>_xlfn.XLOOKUP(B1701,'INCIDENT-05-03-2026'!E:E,'INCIDENT-05-03-2026'!F:F,"")</f>
        <v/>
      </c>
      <c r="AP1701" s="7" t="s">
        <v>5537</v>
      </c>
      <c r="AQ1701" s="6"/>
      <c r="AR1701" s="7"/>
      <c r="AS1701" s="3" t="str">
        <f>_xlfn.XLOOKUP(B1701,'[3]tt num | region | site id'!$C:$C,'[3]tt num | region | site id'!$Q:$Q,"")</f>
        <v/>
      </c>
      <c r="AT1701" s="24" t="str">
        <f>_xlfn.XLOOKUP(B1701,'[4]Cells Huawei 03052026 12h'!$B:$B,'[4]Cells Huawei 03052026 12h'!$T:$T,"")</f>
        <v/>
      </c>
      <c r="AU1701" s="24" t="str">
        <f>_xlfn.XLOOKUP(B1701,'[5]cells down 02052026 8h50'!$B:$B,'[5]cells down 02052026 8h50'!$R:$R,"")</f>
        <v/>
      </c>
      <c r="AV1701" s="24" t="str">
        <f>_xlfn.XLOOKUP(B1701,'[5]cells down 02052026 13h50'!$B:$B,'[5]cells down 02052026 13h50'!$R:$R,"")</f>
        <v/>
      </c>
      <c r="AW1701" s="24" t="str">
        <f>_xlfn.XLOOKUP(B1701,'[5]cells down 02052026 13h50'!$B:$B,'[5]cells down 02052026 13h50'!$R:$R,"")</f>
        <v/>
      </c>
      <c r="AX1701" s="24" t="str">
        <f>_xlfn.XLOOKUP(B1701,'[6]cell downs 03052026 8h40 '!$B:$B,'[6]cell downs 03052026 8h40 '!$R:$R,"")</f>
        <v/>
      </c>
      <c r="AY1701" s="24" t="str">
        <f>_xlfn.XLOOKUP(B1701,'[7]ALL SITES DOWN'!$D:$D,'[7]ALL SITES DOWN'!$J:$J,"")</f>
        <v/>
      </c>
      <c r="AZ1701" s="24" t="str">
        <f>_xlfn.XLOOKUP(B1701,'[8]ALL SITES DOWN'!$D:$D,'[8]ALL SITES DOWN'!$J:$J,"")</f>
        <v/>
      </c>
      <c r="BA1701" s="9" t="str">
        <f>_xlfn.XLOOKUP(B1701,[9]sheet1!$AC:$AC,[9]sheet1!$AF:$AF,"")</f>
        <v/>
      </c>
      <c r="BB1701" s="14" t="s">
        <v>5537</v>
      </c>
      <c r="BC1701" s="14" t="s">
        <v>5537</v>
      </c>
      <c r="BD1701" s="14" t="str">
        <f>_xlfn.XLOOKUP(B1701,'[10]cell downs 18042026 17h'!$B:$B,'[10]cell downs 18042026 17h'!$B:$B,"")</f>
        <v/>
      </c>
      <c r="BE1701" s="14" t="str">
        <f>_xlfn.XLOOKUP(B1701,'[11]Cells Huawei 19042026 15h'!$B:$B,'[11]Cells Huawei 19042026 15h'!$B:$B,"")</f>
        <v/>
      </c>
      <c r="BF1701" s="9" t="str">
        <f>_xlfn.XLOOKUP(B1701,'[12]cells down 19042026 9H40'!$B:$B,'[12]cells down 19042026 9H40'!$B:$B,"")</f>
        <v/>
      </c>
      <c r="BG1701" s="9" t="s">
        <v>269</v>
      </c>
      <c r="BH1701" s="9" t="s">
        <v>594</v>
      </c>
    </row>
    <row r="1702" spans="1:60" s="9" customFormat="1" x14ac:dyDescent="0.3">
      <c r="A1702" s="1" t="s">
        <v>186</v>
      </c>
      <c r="B1702" s="8" t="s">
        <v>187</v>
      </c>
      <c r="C1702" s="3" t="str">
        <f>_xlfn.XLOOKUP(B1702,'[1]daily break down'!$D:$D,'[1]daily break down'!$E:$E,"")</f>
        <v>Garoua</v>
      </c>
      <c r="D1702" s="1" t="s">
        <v>21</v>
      </c>
      <c r="E1702" s="1" t="s">
        <v>188</v>
      </c>
      <c r="F1702" s="3" t="s">
        <v>23</v>
      </c>
      <c r="G1702" s="1" t="s">
        <v>24</v>
      </c>
      <c r="H1702" s="40" t="str">
        <f>_xlfn.XLOOKUP(B1702,[2]CALCULATION!$B:$B,[2]CALCULATION!$H:$H,"")</f>
        <v>Huawei</v>
      </c>
      <c r="I1702" s="34">
        <v>0</v>
      </c>
      <c r="J1702" s="34">
        <v>0</v>
      </c>
      <c r="K1702" s="34">
        <v>0</v>
      </c>
      <c r="L1702" s="34">
        <v>0</v>
      </c>
      <c r="M1702" s="34">
        <v>0</v>
      </c>
      <c r="N1702" s="34">
        <v>0</v>
      </c>
      <c r="O1702" s="34">
        <v>0</v>
      </c>
      <c r="P1702" s="34">
        <v>0</v>
      </c>
      <c r="Q1702" s="34">
        <v>1.0058984171011292E-2</v>
      </c>
      <c r="R1702" s="34">
        <v>6.1531020195015893E-3</v>
      </c>
      <c r="S1702" s="35">
        <v>0</v>
      </c>
      <c r="T1702" s="35">
        <v>0</v>
      </c>
      <c r="U1702" s="35">
        <v>0</v>
      </c>
      <c r="V1702" s="35">
        <v>0</v>
      </c>
      <c r="W1702" s="35">
        <v>0</v>
      </c>
      <c r="X1702" s="35">
        <v>0</v>
      </c>
      <c r="Y1702" s="35">
        <v>0</v>
      </c>
      <c r="Z1702" s="35">
        <v>0</v>
      </c>
      <c r="AA1702" s="35">
        <v>0</v>
      </c>
      <c r="AB1702" s="35">
        <v>0</v>
      </c>
      <c r="AC1702" s="35">
        <v>0</v>
      </c>
      <c r="AD1702" s="35">
        <v>0</v>
      </c>
      <c r="AE1702" s="58" t="s">
        <v>5560</v>
      </c>
      <c r="AF1702" s="58"/>
      <c r="AG1702" s="57" t="str" cm="1">
        <f t="array" ref="AG1702">IFERROR(_xlfn.IFS(
AI1702="MPR ISSUE","PDH",
AI1702="BSS Hardware Issue","BSS",
AI1702="Sites strategiques, MLL, Pylone, etc.","ENVTECH",
AI1702="AKTIVCO DEFAUT GE &amp; POWER Cabinet","AKTIVCO",
AI1702="AKTIVCO Coupure ENEO &amp; Baisse de tension","AKTIVCO GRID ONLY",
AI1702="Coupure ENEO &amp; Baisse de tension","IHS GRID ONLY",
AI1702="Defaut GE &amp; POWER Cabinet","IHS",
AI1702="Sharing","Partners",
AI1702="Sites strategiques &amp; DataCenter","SST &amp; DC",
AI1702="Exclu","Exclu",
AI1702="SAT","SAT",
AI1702="SPARE-ISSUE","SPARE-ISSUE",
AI1702="Fiber CAmtel","TRANS_FO_CAMTEL",
AI1702="Fiber AOF","Fiber AOF",
AI1702="Projet OCM (HUAWEI)","TRAVAUX-HUAWEI",
AI1702="Projet OCM (NOKIA)","TRAVAUX-NOKIA",
AI1702="ACCESS-ISSUE","ACCESS-ISSUE",
AI1702="Projet OCM (ZTE, NOKIA, autres projets)","TRAVAUX OCM",
AI1702="No root CAuse","No root cause",
AI1702="ODU HS","PDH",
AI1702="IP &amp; VLAN","PDH",
AI1702="Warehouse HUAWEI","SPARE-ISSUE",
AI1702="SPARE-HS","SPARE-ISSUE",
AI1702="Power Telco","BSS",AI1702="no impacts","no impacts"
),"")</f>
        <v>no impacts</v>
      </c>
      <c r="AH1702" s="57" t="str" cm="1">
        <f t="array" ref="AH1702">IFERROR(_xlfn.IFS(
AI1702="MPR ISSUE","TX ISSUE",
AI1702="BSS Hardware Issue","RAN ISSUE",
AI1702="Sites strategiques, MLL, Pylone, etc.","ENVTECH",
AI1702="AKTIVCO DEFAUT GE &amp; POWER Cabinet","POWER ISSUE",
AI1702="AKTIVCO Coupure ENEO &amp; Baisse de tension","POWER ISSUE",
AI1702="Coupure ENEO &amp; Baisse de tension","POWER ISSUE",
AI1702="Defaut GE &amp; POWER Cabinet","POWER ISSUE",
AI1702="Sharing","POWER ISSUE",
AI1702="Sites strategiques &amp; DataCenter","POWER ISSUE",
AI1702="Exclu","Exclu",
AI1702="SAT","TX ISSUE",
AI1702="SPARE-ISSUE","SPARE-ISSUE",
AI1702="Fiber CAmtel","TX ISSUE",
AI1702="Fiber AOF","TX ISSUE",
AI1702="Projet OCM (HUAWEI)","TRAVAUX-HUAWEI",
AI1702="Projet OCM (NOKIA)","TRAVAUX -NOKIA",
AI1702="ACCESS-ISSUE","ACCESS-ISSUE",
AI1702="Projet OCM (ZTE, NOKIA, autres projets)","TRAVAUX OCM",
AI1702="No root CAuse","No root cause",
AI1702="ODU HS","TX ISSUE",
AI1702="IP &amp; VLAN","TX ISSUE",
AI1702="Warehouse HUAWEI","SPARE-ISSUE",
AI1702="SPARE-HS","SPARE-ISSUE",
AI1702="Power Telco","RAN ISSUE",AI1702="no impacts","no impacts"
),"")</f>
        <v>no impacts</v>
      </c>
      <c r="AI1702" s="85" t="s">
        <v>5998</v>
      </c>
      <c r="AJ1702" s="57" t="str" cm="1">
        <f t="array" ref="AJ1702">IFERROR(_xlfn.IFS(
AI1702="MPR ISSUE","ACTIVE",
AI1702="BSS Hardware Issue","ACTIVE",
AI1702="Sites strategiques, MLL, Pylone, etc.","PASSIVE",
AI1702="AKTIVCO DEFAUT GE &amp; POWER Cabinet","PASSIVE",
AI1702="AKTIVCO Coupure ENEO &amp; Baisse de tension","PASSIVE",
AI1702="Coupure ENEO &amp; Baisse de tension","PASSIVE",
AI1702="Defaut GE &amp; POWER Cabinet","PASSIVE",
AI1702="Sharing","PASSIVE",
AI1702="Sites strategiques &amp; DataCenter","PASSIVE",
AI1702="Exclu","Exclu",
AI1702="SAT","ACTIVE",
AI1702="SPARE-ISSUE","SPARE-ISSUE",
AI1702="Fiber CAmtel","ACTIVE",
AI1702="Fiber AOF","ACTIVE",
AI1702="Projet OCM (HUAWEI)","PLANNED WORKS",
AI1702="Projet OCM (NOKIA)","PLANNED WORKS",
AI1702="ACCESS-ISSUE","ACCESS-ISSUE",
AI1702="Projet OCM (ZTE, NOKIA, autres projets)","PLANNED WORKS",
AI1702="No root CAuse","No root cause",
AI1702="ODU HS","ACTIVE",
AI1702="IP &amp; VLAN","ACTIVE",
AI1702="Warehouse HUAWEI","SPARE-ISSUE",
AI1702="SPARE-HS","SPARE-ISSUE",
AI1702="Power Telco","ACTIVE", AI1702="no impacts","no impacts"
),"")</f>
        <v>no impacts</v>
      </c>
      <c r="AK1702" s="23" t="s">
        <v>5537</v>
      </c>
      <c r="AL1702" s="23" t="str">
        <f t="shared" si="45"/>
        <v>NRD_018</v>
      </c>
      <c r="AN1702" s="9" t="s">
        <v>5537</v>
      </c>
      <c r="AO1702" s="23" t="str">
        <f>_xlfn.XLOOKUP(B1702,'INCIDENT-05-03-2026'!E:E,'INCIDENT-05-03-2026'!F:F,"")</f>
        <v/>
      </c>
      <c r="AP1702" s="7" t="s">
        <v>5537</v>
      </c>
      <c r="AQ1702" s="6"/>
      <c r="AR1702" s="7"/>
      <c r="AS1702" s="3" t="str">
        <f>_xlfn.XLOOKUP(B1702,'[3]tt num | region | site id'!$C:$C,'[3]tt num | region | site id'!$Q:$Q,"")</f>
        <v/>
      </c>
      <c r="AT1702" s="24" t="str">
        <f>_xlfn.XLOOKUP(B1702,'[4]Cells Huawei 03052026 12h'!$B:$B,'[4]Cells Huawei 03052026 12h'!$T:$T,"")</f>
        <v/>
      </c>
      <c r="AU1702" s="24" t="str">
        <f>_xlfn.XLOOKUP(B1702,'[5]cells down 02052026 8h50'!$B:$B,'[5]cells down 02052026 8h50'!$R:$R,"")</f>
        <v/>
      </c>
      <c r="AV1702" s="24" t="str">
        <f>_xlfn.XLOOKUP(B1702,'[5]cells down 02052026 13h50'!$B:$B,'[5]cells down 02052026 13h50'!$R:$R,"")</f>
        <v/>
      </c>
      <c r="AW1702" s="24" t="str">
        <f>_xlfn.XLOOKUP(B1702,'[5]cells down 02052026 13h50'!$B:$B,'[5]cells down 02052026 13h50'!$R:$R,"")</f>
        <v/>
      </c>
      <c r="AX1702" s="24" t="str">
        <f>_xlfn.XLOOKUP(B1702,'[6]cell downs 03052026 8h40 '!$B:$B,'[6]cell downs 03052026 8h40 '!$R:$R,"")</f>
        <v/>
      </c>
      <c r="AY1702" s="24" t="str">
        <f>_xlfn.XLOOKUP(B1702,'[7]ALL SITES DOWN'!$D:$D,'[7]ALL SITES DOWN'!$J:$J,"")</f>
        <v/>
      </c>
      <c r="AZ1702" s="24" t="str">
        <f>_xlfn.XLOOKUP(B1702,'[8]ALL SITES DOWN'!$D:$D,'[8]ALL SITES DOWN'!$J:$J,"")</f>
        <v/>
      </c>
      <c r="BA1702" s="9" t="str">
        <f>_xlfn.XLOOKUP(B1702,[9]sheet1!$AC:$AC,[9]sheet1!$AF:$AF,"")</f>
        <v/>
      </c>
      <c r="BB1702" s="14" t="s">
        <v>5537</v>
      </c>
      <c r="BC1702" s="14" t="s">
        <v>5537</v>
      </c>
      <c r="BD1702" s="14" t="str">
        <f>_xlfn.XLOOKUP(B1702,'[10]cell downs 18042026 17h'!$B:$B,'[10]cell downs 18042026 17h'!$B:$B,"")</f>
        <v/>
      </c>
      <c r="BE1702" s="14" t="str">
        <f>_xlfn.XLOOKUP(B1702,'[11]Cells Huawei 19042026 15h'!$B:$B,'[11]Cells Huawei 19042026 15h'!$B:$B,"")</f>
        <v/>
      </c>
      <c r="BF1702" s="9" t="str">
        <f>_xlfn.XLOOKUP(B1702,'[12]cells down 19042026 9H40'!$B:$B,'[12]cells down 19042026 9H40'!$B:$B,"")</f>
        <v/>
      </c>
      <c r="BG1702" s="9" t="s">
        <v>5537</v>
      </c>
      <c r="BH1702" s="9" t="s">
        <v>594</v>
      </c>
    </row>
    <row r="1703" spans="1:60" s="9" customFormat="1" x14ac:dyDescent="0.3">
      <c r="A1703" s="1" t="s">
        <v>2662</v>
      </c>
      <c r="B1703" s="8" t="s">
        <v>2663</v>
      </c>
      <c r="C1703" s="3" t="str">
        <f>_xlfn.XLOOKUP(B1703,'[1]daily break down'!$D:$D,'[1]daily break down'!$E:$E,"")</f>
        <v>EXTREME-NORD</v>
      </c>
      <c r="D1703" s="1" t="s">
        <v>11</v>
      </c>
      <c r="E1703" s="1" t="s">
        <v>96</v>
      </c>
      <c r="F1703" s="3" t="s">
        <v>55</v>
      </c>
      <c r="G1703" s="1" t="s">
        <v>2081</v>
      </c>
      <c r="H1703" s="41" t="str">
        <f>_xlfn.XLOOKUP(B1703,[2]CALCULATION!$B:$B,[2]CALCULATION!$H:$H,"")</f>
        <v>NOKIA</v>
      </c>
      <c r="I1703" s="34">
        <v>0</v>
      </c>
      <c r="J1703" s="34">
        <v>0</v>
      </c>
      <c r="K1703" s="34">
        <v>0</v>
      </c>
      <c r="L1703" s="34">
        <v>0</v>
      </c>
      <c r="M1703" s="34">
        <v>0</v>
      </c>
      <c r="N1703" s="34">
        <v>0</v>
      </c>
      <c r="O1703" s="34">
        <v>0</v>
      </c>
      <c r="P1703" s="34">
        <v>0</v>
      </c>
      <c r="Q1703" s="34">
        <v>0</v>
      </c>
      <c r="R1703" s="34">
        <v>0</v>
      </c>
      <c r="S1703" s="35">
        <v>0</v>
      </c>
      <c r="T1703" s="35">
        <v>0</v>
      </c>
      <c r="U1703" s="35">
        <v>0</v>
      </c>
      <c r="V1703" s="35">
        <v>0</v>
      </c>
      <c r="W1703" s="35">
        <v>0</v>
      </c>
      <c r="X1703" s="35">
        <v>0</v>
      </c>
      <c r="Y1703" s="35">
        <v>0</v>
      </c>
      <c r="Z1703" s="35">
        <v>0</v>
      </c>
      <c r="AA1703" s="35">
        <v>0</v>
      </c>
      <c r="AB1703" s="35">
        <v>0</v>
      </c>
      <c r="AC1703" s="35">
        <v>0</v>
      </c>
      <c r="AD1703" s="35">
        <v>0</v>
      </c>
      <c r="AE1703" s="58" t="s">
        <v>5603</v>
      </c>
      <c r="AF1703" s="58"/>
      <c r="AG1703" s="57" t="str" cm="1">
        <f t="array" ref="AG1703">IFERROR(_xlfn.IFS(
AI1703="MPR ISSUE","PDH",
AI1703="BSS Hardware Issue","BSS",
AI1703="Sites strategiques, MLL, Pylone, etc.","ENVTECH",
AI1703="AKTIVCO DEFAUT GE &amp; POWER Cabinet","AKTIVCO",
AI1703="AKTIVCO Coupure ENEO &amp; Baisse de tension","AKTIVCO GRID ONLY",
AI1703="Coupure ENEO &amp; Baisse de tension","IHS GRID ONLY",
AI1703="Defaut GE &amp; POWER Cabinet","IHS",
AI1703="Sharing","Partners",
AI1703="Sites strategiques &amp; DataCenter","SST &amp; DC",
AI1703="Exclu","Exclu",
AI1703="SAT","SAT",
AI1703="SPARE-ISSUE","SPARE-ISSUE",
AI1703="Fiber CAmtel","TRANS_FO_CAMTEL",
AI1703="Fiber AOF","Fiber AOF",
AI1703="Projet OCM (HUAWEI)","TRAVAUX-HUAWEI",
AI1703="Projet OCM (NOKIA)","TRAVAUX-NOKIA",
AI1703="ACCESS-ISSUE","ACCESS-ISSUE",
AI1703="Projet OCM (ZTE, NOKIA, autres projets)","TRAVAUX OCM",
AI1703="No root CAuse","No root cause",
AI1703="ODU HS","PDH",
AI1703="IP &amp; VLAN","PDH",
AI1703="Warehouse HUAWEI","SPARE-ISSUE",
AI1703="SPARE-HS","SPARE-ISSUE",
AI1703="Power Telco","BSS",AI1703="no impacts","no impacts"
),"")</f>
        <v>no impacts</v>
      </c>
      <c r="AH1703" s="57" t="str" cm="1">
        <f t="array" ref="AH1703">IFERROR(_xlfn.IFS(
AI1703="MPR ISSUE","TX ISSUE",
AI1703="BSS Hardware Issue","RAN ISSUE",
AI1703="Sites strategiques, MLL, Pylone, etc.","ENVTECH",
AI1703="AKTIVCO DEFAUT GE &amp; POWER Cabinet","POWER ISSUE",
AI1703="AKTIVCO Coupure ENEO &amp; Baisse de tension","POWER ISSUE",
AI1703="Coupure ENEO &amp; Baisse de tension","POWER ISSUE",
AI1703="Defaut GE &amp; POWER Cabinet","POWER ISSUE",
AI1703="Sharing","POWER ISSUE",
AI1703="Sites strategiques &amp; DataCenter","POWER ISSUE",
AI1703="Exclu","Exclu",
AI1703="SAT","TX ISSUE",
AI1703="SPARE-ISSUE","SPARE-ISSUE",
AI1703="Fiber CAmtel","TX ISSUE",
AI1703="Fiber AOF","TX ISSUE",
AI1703="Projet OCM (HUAWEI)","TRAVAUX-HUAWEI",
AI1703="Projet OCM (NOKIA)","TRAVAUX -NOKIA",
AI1703="ACCESS-ISSUE","ACCESS-ISSUE",
AI1703="Projet OCM (ZTE, NOKIA, autres projets)","TRAVAUX OCM",
AI1703="No root CAuse","No root cause",
AI1703="ODU HS","TX ISSUE",
AI1703="IP &amp; VLAN","TX ISSUE",
AI1703="Warehouse HUAWEI","SPARE-ISSUE",
AI1703="SPARE-HS","SPARE-ISSUE",
AI1703="Power Telco","RAN ISSUE",AI1703="no impacts","no impacts"
),"")</f>
        <v>no impacts</v>
      </c>
      <c r="AI1703" s="85" t="s">
        <v>5998</v>
      </c>
      <c r="AJ1703" s="57" t="str" cm="1">
        <f t="array" ref="AJ1703">IFERROR(_xlfn.IFS(
AI1703="MPR ISSUE","ACTIVE",
AI1703="BSS Hardware Issue","ACTIVE",
AI1703="Sites strategiques, MLL, Pylone, etc.","PASSIVE",
AI1703="AKTIVCO DEFAUT GE &amp; POWER Cabinet","PASSIVE",
AI1703="AKTIVCO Coupure ENEO &amp; Baisse de tension","PASSIVE",
AI1703="Coupure ENEO &amp; Baisse de tension","PASSIVE",
AI1703="Defaut GE &amp; POWER Cabinet","PASSIVE",
AI1703="Sharing","PASSIVE",
AI1703="Sites strategiques &amp; DataCenter","PASSIVE",
AI1703="Exclu","Exclu",
AI1703="SAT","ACTIVE",
AI1703="SPARE-ISSUE","SPARE-ISSUE",
AI1703="Fiber CAmtel","ACTIVE",
AI1703="Fiber AOF","ACTIVE",
AI1703="Projet OCM (HUAWEI)","PLANNED WORKS",
AI1703="Projet OCM (NOKIA)","PLANNED WORKS",
AI1703="ACCESS-ISSUE","ACCESS-ISSUE",
AI1703="Projet OCM (ZTE, NOKIA, autres projets)","PLANNED WORKS",
AI1703="No root CAuse","No root cause",
AI1703="ODU HS","ACTIVE",
AI1703="IP &amp; VLAN","ACTIVE",
AI1703="Warehouse HUAWEI","SPARE-ISSUE",
AI1703="SPARE-HS","SPARE-ISSUE",
AI1703="Power Telco","ACTIVE", AI1703="no impacts","no impacts"
),"")</f>
        <v>no impacts</v>
      </c>
      <c r="AK1703" s="23" t="s">
        <v>5537</v>
      </c>
      <c r="AL1703" s="23" t="str">
        <f t="shared" si="45"/>
        <v>EXN_200</v>
      </c>
      <c r="AN1703" s="9" t="s">
        <v>5537</v>
      </c>
      <c r="AO1703" s="23" t="str">
        <f>_xlfn.XLOOKUP(B1703,'INCIDENT-05-03-2026'!E:E,'INCIDENT-05-03-2026'!F:F,"")</f>
        <v/>
      </c>
      <c r="AP1703" s="7" t="s">
        <v>5537</v>
      </c>
      <c r="AQ1703" s="6"/>
      <c r="AR1703" s="7"/>
      <c r="AS1703" s="3" t="str">
        <f>_xlfn.XLOOKUP(B1703,'[3]tt num | region | site id'!$C:$C,'[3]tt num | region | site id'!$Q:$Q,"")</f>
        <v/>
      </c>
      <c r="AT1703" s="24" t="str">
        <f>_xlfn.XLOOKUP(B1703,'[4]Cells Huawei 03052026 12h'!$B:$B,'[4]Cells Huawei 03052026 12h'!$T:$T,"")</f>
        <v/>
      </c>
      <c r="AU1703" s="24" t="str">
        <f>_xlfn.XLOOKUP(B1703,'[5]cells down 02052026 8h50'!$B:$B,'[5]cells down 02052026 8h50'!$R:$R,"")</f>
        <v/>
      </c>
      <c r="AV1703" s="24" t="str">
        <f>_xlfn.XLOOKUP(B1703,'[5]cells down 02052026 13h50'!$B:$B,'[5]cells down 02052026 13h50'!$R:$R,"")</f>
        <v/>
      </c>
      <c r="AW1703" s="24" t="str">
        <f>_xlfn.XLOOKUP(B1703,'[5]cells down 02052026 13h50'!$B:$B,'[5]cells down 02052026 13h50'!$R:$R,"")</f>
        <v/>
      </c>
      <c r="AX1703" s="24" t="str">
        <f>_xlfn.XLOOKUP(B1703,'[6]cell downs 03052026 8h40 '!$B:$B,'[6]cell downs 03052026 8h40 '!$R:$R,"")</f>
        <v/>
      </c>
      <c r="AY1703" s="24" t="str">
        <f>_xlfn.XLOOKUP(B1703,'[7]ALL SITES DOWN'!$D:$D,'[7]ALL SITES DOWN'!$J:$J,"")</f>
        <v/>
      </c>
      <c r="AZ1703" s="24" t="str">
        <f>_xlfn.XLOOKUP(B1703,'[8]ALL SITES DOWN'!$D:$D,'[8]ALL SITES DOWN'!$J:$J,"")</f>
        <v/>
      </c>
      <c r="BA1703" s="9" t="str">
        <f>_xlfn.XLOOKUP(B1703,[9]sheet1!$AC:$AC,[9]sheet1!$AF:$AF,"")</f>
        <v/>
      </c>
      <c r="BB1703" s="14" t="s">
        <v>5537</v>
      </c>
      <c r="BC1703" s="14" t="s">
        <v>5537</v>
      </c>
      <c r="BD1703" s="14" t="str">
        <f>_xlfn.XLOOKUP(B1703,'[10]cell downs 18042026 17h'!$B:$B,'[10]cell downs 18042026 17h'!$B:$B,"")</f>
        <v/>
      </c>
      <c r="BE1703" s="14" t="str">
        <f>_xlfn.XLOOKUP(B1703,'[11]Cells Huawei 19042026 15h'!$B:$B,'[11]Cells Huawei 19042026 15h'!$B:$B,"")</f>
        <v/>
      </c>
      <c r="BF1703" s="9" t="str">
        <f>_xlfn.XLOOKUP(B1703,'[12]cells down 19042026 9H40'!$B:$B,'[12]cells down 19042026 9H40'!$B:$B,"")</f>
        <v/>
      </c>
      <c r="BG1703" s="9" t="s">
        <v>2663</v>
      </c>
      <c r="BH1703" s="9" t="s">
        <v>12</v>
      </c>
    </row>
    <row r="1704" spans="1:60" s="9" customFormat="1" x14ac:dyDescent="0.3">
      <c r="A1704" s="1" t="s">
        <v>4515</v>
      </c>
      <c r="B1704" s="8" t="s">
        <v>4516</v>
      </c>
      <c r="C1704" s="3" t="str">
        <f>_xlfn.XLOOKUP(B1704,'[1]daily break down'!$D:$D,'[1]daily break down'!$E:$E,"")</f>
        <v>Douala</v>
      </c>
      <c r="D1704" s="1" t="s">
        <v>11</v>
      </c>
      <c r="E1704" s="1" t="s">
        <v>12</v>
      </c>
      <c r="F1704" s="3" t="s">
        <v>31</v>
      </c>
      <c r="G1704" s="1" t="s">
        <v>32</v>
      </c>
      <c r="H1704" s="42" t="str">
        <f>_xlfn.XLOOKUP(B1704,[2]CALCULATION!$B:$B,[2]CALCULATION!$H:$H,"")</f>
        <v>ZTE</v>
      </c>
      <c r="I1704" s="34">
        <v>0</v>
      </c>
      <c r="J1704" s="34">
        <v>1.3911361087568807E-3</v>
      </c>
      <c r="K1704" s="34">
        <v>3.7792530954561962E-2</v>
      </c>
      <c r="L1704" s="34">
        <v>2.2472198679918936E-3</v>
      </c>
      <c r="M1704" s="34">
        <v>0</v>
      </c>
      <c r="N1704" s="34">
        <v>0</v>
      </c>
      <c r="O1704" s="34">
        <v>0</v>
      </c>
      <c r="P1704" s="34">
        <v>0</v>
      </c>
      <c r="Q1704" s="34">
        <v>0</v>
      </c>
      <c r="R1704" s="34">
        <v>2.2293847896745515E-3</v>
      </c>
      <c r="S1704" s="35">
        <v>0</v>
      </c>
      <c r="T1704" s="35">
        <v>0</v>
      </c>
      <c r="U1704" s="35">
        <v>0</v>
      </c>
      <c r="V1704" s="35">
        <v>0</v>
      </c>
      <c r="W1704" s="35">
        <v>0</v>
      </c>
      <c r="X1704" s="35">
        <v>0</v>
      </c>
      <c r="Y1704" s="35">
        <v>0</v>
      </c>
      <c r="Z1704" s="35">
        <v>0</v>
      </c>
      <c r="AA1704" s="35">
        <v>0</v>
      </c>
      <c r="AB1704" s="35">
        <v>0</v>
      </c>
      <c r="AC1704" s="35">
        <v>0</v>
      </c>
      <c r="AD1704" s="35">
        <v>0</v>
      </c>
      <c r="AE1704" s="58" t="s">
        <v>5560</v>
      </c>
      <c r="AF1704" s="58"/>
      <c r="AG1704" s="57" t="str" cm="1">
        <f t="array" ref="AG1704">IFERROR(_xlfn.IFS(
AI1704="MPR ISSUE","PDH",
AI1704="BSS Hardware Issue","BSS",
AI1704="Sites strategiques, MLL, Pylone, etc.","ENVTECH",
AI1704="AKTIVCO DEFAUT GE &amp; POWER Cabinet","AKTIVCO",
AI1704="AKTIVCO Coupure ENEO &amp; Baisse de tension","AKTIVCO GRID ONLY",
AI1704="Coupure ENEO &amp; Baisse de tension","IHS GRID ONLY",
AI1704="Defaut GE &amp; POWER Cabinet","IHS",
AI1704="Sharing","Partners",
AI1704="Sites strategiques &amp; DataCenter","SST &amp; DC",
AI1704="Exclu","Exclu",
AI1704="SAT","SAT",
AI1704="SPARE-ISSUE","SPARE-ISSUE",
AI1704="Fiber CAmtel","TRANS_FO_CAMTEL",
AI1704="Fiber AOF","Fiber AOF",
AI1704="Projet OCM (HUAWEI)","TRAVAUX-HUAWEI",
AI1704="Projet OCM (NOKIA)","TRAVAUX-NOKIA",
AI1704="ACCESS-ISSUE","ACCESS-ISSUE",
AI1704="Projet OCM (ZTE, NOKIA, autres projets)","TRAVAUX OCM",
AI1704="No root CAuse","No root cause",
AI1704="ODU HS","PDH",
AI1704="IP &amp; VLAN","PDH",
AI1704="Warehouse HUAWEI","SPARE-ISSUE",
AI1704="SPARE-HS","SPARE-ISSUE",
AI1704="Power Telco","BSS",AI1704="no impacts","no impacts"
),"")</f>
        <v>no impacts</v>
      </c>
      <c r="AH1704" s="57" t="str" cm="1">
        <f t="array" ref="AH1704">IFERROR(_xlfn.IFS(
AI1704="MPR ISSUE","TX ISSUE",
AI1704="BSS Hardware Issue","RAN ISSUE",
AI1704="Sites strategiques, MLL, Pylone, etc.","ENVTECH",
AI1704="AKTIVCO DEFAUT GE &amp; POWER Cabinet","POWER ISSUE",
AI1704="AKTIVCO Coupure ENEO &amp; Baisse de tension","POWER ISSUE",
AI1704="Coupure ENEO &amp; Baisse de tension","POWER ISSUE",
AI1704="Defaut GE &amp; POWER Cabinet","POWER ISSUE",
AI1704="Sharing","POWER ISSUE",
AI1704="Sites strategiques &amp; DataCenter","POWER ISSUE",
AI1704="Exclu","Exclu",
AI1704="SAT","TX ISSUE",
AI1704="SPARE-ISSUE","SPARE-ISSUE",
AI1704="Fiber CAmtel","TX ISSUE",
AI1704="Fiber AOF","TX ISSUE",
AI1704="Projet OCM (HUAWEI)","TRAVAUX-HUAWEI",
AI1704="Projet OCM (NOKIA)","TRAVAUX -NOKIA",
AI1704="ACCESS-ISSUE","ACCESS-ISSUE",
AI1704="Projet OCM (ZTE, NOKIA, autres projets)","TRAVAUX OCM",
AI1704="No root CAuse","No root cause",
AI1704="ODU HS","TX ISSUE",
AI1704="IP &amp; VLAN","TX ISSUE",
AI1704="Warehouse HUAWEI","SPARE-ISSUE",
AI1704="SPARE-HS","SPARE-ISSUE",
AI1704="Power Telco","RAN ISSUE",AI1704="no impacts","no impacts"
),"")</f>
        <v>no impacts</v>
      </c>
      <c r="AI1704" s="85" t="s">
        <v>5998</v>
      </c>
      <c r="AJ1704" s="57" t="str" cm="1">
        <f t="array" ref="AJ1704">IFERROR(_xlfn.IFS(
AI1704="MPR ISSUE","ACTIVE",
AI1704="BSS Hardware Issue","ACTIVE",
AI1704="Sites strategiques, MLL, Pylone, etc.","PASSIVE",
AI1704="AKTIVCO DEFAUT GE &amp; POWER Cabinet","PASSIVE",
AI1704="AKTIVCO Coupure ENEO &amp; Baisse de tension","PASSIVE",
AI1704="Coupure ENEO &amp; Baisse de tension","PASSIVE",
AI1704="Defaut GE &amp; POWER Cabinet","PASSIVE",
AI1704="Sharing","PASSIVE",
AI1704="Sites strategiques &amp; DataCenter","PASSIVE",
AI1704="Exclu","Exclu",
AI1704="SAT","ACTIVE",
AI1704="SPARE-ISSUE","SPARE-ISSUE",
AI1704="Fiber CAmtel","ACTIVE",
AI1704="Fiber AOF","ACTIVE",
AI1704="Projet OCM (HUAWEI)","PLANNED WORKS",
AI1704="Projet OCM (NOKIA)","PLANNED WORKS",
AI1704="ACCESS-ISSUE","ACCESS-ISSUE",
AI1704="Projet OCM (ZTE, NOKIA, autres projets)","PLANNED WORKS",
AI1704="No root CAuse","No root cause",
AI1704="ODU HS","ACTIVE",
AI1704="IP &amp; VLAN","ACTIVE",
AI1704="Warehouse HUAWEI","SPARE-ISSUE",
AI1704="SPARE-HS","SPARE-ISSUE",
AI1704="Power Telco","ACTIVE", AI1704="no impacts","no impacts"
),"")</f>
        <v>no impacts</v>
      </c>
      <c r="AK1704" s="23" t="s">
        <v>5537</v>
      </c>
      <c r="AL1704" s="23" t="str">
        <f t="shared" si="45"/>
        <v>LIT_365</v>
      </c>
      <c r="AN1704" s="9" t="s">
        <v>5537</v>
      </c>
      <c r="AO1704" s="23" t="str">
        <f>_xlfn.XLOOKUP(B1704,'INCIDENT-05-03-2026'!E:E,'INCIDENT-05-03-2026'!F:F,"")</f>
        <v/>
      </c>
      <c r="AP1704" s="7" t="s">
        <v>5537</v>
      </c>
      <c r="AQ1704" s="6"/>
      <c r="AR1704" s="7"/>
      <c r="AS1704" s="3" t="str">
        <f>_xlfn.XLOOKUP(B1704,'[3]tt num | region | site id'!$C:$C,'[3]tt num | region | site id'!$Q:$Q,"")</f>
        <v/>
      </c>
      <c r="AT1704" s="24" t="str">
        <f>_xlfn.XLOOKUP(B1704,'[4]Cells Huawei 03052026 12h'!$B:$B,'[4]Cells Huawei 03052026 12h'!$T:$T,"")</f>
        <v/>
      </c>
      <c r="AU1704" s="24" t="str">
        <f>_xlfn.XLOOKUP(B1704,'[5]cells down 02052026 8h50'!$B:$B,'[5]cells down 02052026 8h50'!$R:$R,"")</f>
        <v/>
      </c>
      <c r="AV1704" s="24" t="str">
        <f>_xlfn.XLOOKUP(B1704,'[5]cells down 02052026 13h50'!$B:$B,'[5]cells down 02052026 13h50'!$R:$R,"")</f>
        <v/>
      </c>
      <c r="AW1704" s="24" t="str">
        <f>_xlfn.XLOOKUP(B1704,'[5]cells down 02052026 13h50'!$B:$B,'[5]cells down 02052026 13h50'!$R:$R,"")</f>
        <v/>
      </c>
      <c r="AX1704" s="24" t="str">
        <f>_xlfn.XLOOKUP(B1704,'[6]cell downs 03052026 8h40 '!$B:$B,'[6]cell downs 03052026 8h40 '!$R:$R,"")</f>
        <v/>
      </c>
      <c r="AY1704" s="24" t="str">
        <f>_xlfn.XLOOKUP(B1704,'[7]ALL SITES DOWN'!$D:$D,'[7]ALL SITES DOWN'!$J:$J,"")</f>
        <v/>
      </c>
      <c r="AZ1704" s="24" t="str">
        <f>_xlfn.XLOOKUP(B1704,'[8]ALL SITES DOWN'!$D:$D,'[8]ALL SITES DOWN'!$J:$J,"")</f>
        <v/>
      </c>
      <c r="BA1704" s="9" t="str">
        <f>_xlfn.XLOOKUP(B1704,[9]sheet1!$AC:$AC,[9]sheet1!$AF:$AF,"")</f>
        <v/>
      </c>
      <c r="BB1704" s="14" t="s">
        <v>5537</v>
      </c>
      <c r="BC1704" s="14" t="s">
        <v>5537</v>
      </c>
      <c r="BD1704" s="14" t="str">
        <f>_xlfn.XLOOKUP(B1704,'[10]cell downs 18042026 17h'!$B:$B,'[10]cell downs 18042026 17h'!$B:$B,"")</f>
        <v/>
      </c>
      <c r="BE1704" s="14" t="str">
        <f>_xlfn.XLOOKUP(B1704,'[11]Cells Huawei 19042026 15h'!$B:$B,'[11]Cells Huawei 19042026 15h'!$B:$B,"")</f>
        <v/>
      </c>
      <c r="BF1704" s="9" t="str">
        <f>_xlfn.XLOOKUP(B1704,'[12]cells down 19042026 9H40'!$B:$B,'[12]cells down 19042026 9H40'!$B:$B,"")</f>
        <v/>
      </c>
      <c r="BG1704" s="9" t="s">
        <v>4516</v>
      </c>
      <c r="BH1704" s="9" t="s">
        <v>5537</v>
      </c>
    </row>
    <row r="1705" spans="1:60" s="9" customFormat="1" x14ac:dyDescent="0.3">
      <c r="A1705" s="1" t="s">
        <v>3784</v>
      </c>
      <c r="B1705" s="8" t="s">
        <v>3785</v>
      </c>
      <c r="C1705" s="3" t="str">
        <f>_xlfn.XLOOKUP(B1705,'[1]daily break down'!$D:$D,'[1]daily break down'!$E:$E,"")</f>
        <v>Maroua</v>
      </c>
      <c r="D1705" s="1" t="s">
        <v>11</v>
      </c>
      <c r="E1705" s="1" t="s">
        <v>12</v>
      </c>
      <c r="F1705" s="3" t="s">
        <v>55</v>
      </c>
      <c r="G1705" s="1" t="s">
        <v>84</v>
      </c>
      <c r="H1705" s="40" t="str">
        <f>_xlfn.XLOOKUP(B1705,[2]CALCULATION!$B:$B,[2]CALCULATION!$H:$H,"")</f>
        <v>Huawei</v>
      </c>
      <c r="I1705" s="34">
        <v>0</v>
      </c>
      <c r="J1705" s="34">
        <v>0</v>
      </c>
      <c r="K1705" s="34">
        <v>0</v>
      </c>
      <c r="L1705" s="34">
        <v>0</v>
      </c>
      <c r="M1705" s="34">
        <v>0.23524468300645202</v>
      </c>
      <c r="N1705" s="34">
        <v>0</v>
      </c>
      <c r="O1705" s="34">
        <v>4.8154711456968955E-3</v>
      </c>
      <c r="P1705" s="34">
        <v>0</v>
      </c>
      <c r="Q1705" s="34">
        <v>0</v>
      </c>
      <c r="R1705" s="34">
        <v>8.9175391586979543E-5</v>
      </c>
      <c r="S1705" s="35">
        <v>0</v>
      </c>
      <c r="T1705" s="35">
        <v>0</v>
      </c>
      <c r="U1705" s="35">
        <v>0</v>
      </c>
      <c r="V1705" s="35">
        <v>0</v>
      </c>
      <c r="W1705" s="35">
        <v>0</v>
      </c>
      <c r="X1705" s="35">
        <v>0</v>
      </c>
      <c r="Y1705" s="35">
        <v>0</v>
      </c>
      <c r="Z1705" s="35">
        <v>0</v>
      </c>
      <c r="AA1705" s="35">
        <v>0</v>
      </c>
      <c r="AB1705" s="35">
        <v>0</v>
      </c>
      <c r="AC1705" s="35">
        <v>0</v>
      </c>
      <c r="AD1705" s="35">
        <v>0</v>
      </c>
      <c r="AE1705" s="58" t="s">
        <v>5560</v>
      </c>
      <c r="AF1705" s="58"/>
      <c r="AG1705" s="57" t="str" cm="1">
        <f t="array" ref="AG1705">IFERROR(_xlfn.IFS(
AI1705="MPR ISSUE","PDH",
AI1705="BSS Hardware Issue","BSS",
AI1705="Sites strategiques, MLL, Pylone, etc.","ENVTECH",
AI1705="AKTIVCO DEFAUT GE &amp; POWER Cabinet","AKTIVCO",
AI1705="AKTIVCO Coupure ENEO &amp; Baisse de tension","AKTIVCO GRID ONLY",
AI1705="Coupure ENEO &amp; Baisse de tension","IHS GRID ONLY",
AI1705="Defaut GE &amp; POWER Cabinet","IHS",
AI1705="Sharing","Partners",
AI1705="Sites strategiques &amp; DataCenter","SST &amp; DC",
AI1705="Exclu","Exclu",
AI1705="SAT","SAT",
AI1705="SPARE-ISSUE","SPARE-ISSUE",
AI1705="Fiber CAmtel","TRANS_FO_CAMTEL",
AI1705="Fiber AOF","Fiber AOF",
AI1705="Projet OCM (HUAWEI)","TRAVAUX-HUAWEI",
AI1705="Projet OCM (NOKIA)","TRAVAUX-NOKIA",
AI1705="ACCESS-ISSUE","ACCESS-ISSUE",
AI1705="Projet OCM (ZTE, NOKIA, autres projets)","TRAVAUX OCM",
AI1705="No root CAuse","No root cause",
AI1705="ODU HS","PDH",
AI1705="IP &amp; VLAN","PDH",
AI1705="Warehouse HUAWEI","SPARE-ISSUE",
AI1705="SPARE-HS","SPARE-ISSUE",
AI1705="Power Telco","BSS",AI1705="no impacts","no impacts"
),"")</f>
        <v>no impacts</v>
      </c>
      <c r="AH1705" s="57" t="str" cm="1">
        <f t="array" ref="AH1705">IFERROR(_xlfn.IFS(
AI1705="MPR ISSUE","TX ISSUE",
AI1705="BSS Hardware Issue","RAN ISSUE",
AI1705="Sites strategiques, MLL, Pylone, etc.","ENVTECH",
AI1705="AKTIVCO DEFAUT GE &amp; POWER Cabinet","POWER ISSUE",
AI1705="AKTIVCO Coupure ENEO &amp; Baisse de tension","POWER ISSUE",
AI1705="Coupure ENEO &amp; Baisse de tension","POWER ISSUE",
AI1705="Defaut GE &amp; POWER Cabinet","POWER ISSUE",
AI1705="Sharing","POWER ISSUE",
AI1705="Sites strategiques &amp; DataCenter","POWER ISSUE",
AI1705="Exclu","Exclu",
AI1705="SAT","TX ISSUE",
AI1705="SPARE-ISSUE","SPARE-ISSUE",
AI1705="Fiber CAmtel","TX ISSUE",
AI1705="Fiber AOF","TX ISSUE",
AI1705="Projet OCM (HUAWEI)","TRAVAUX-HUAWEI",
AI1705="Projet OCM (NOKIA)","TRAVAUX -NOKIA",
AI1705="ACCESS-ISSUE","ACCESS-ISSUE",
AI1705="Projet OCM (ZTE, NOKIA, autres projets)","TRAVAUX OCM",
AI1705="No root CAuse","No root cause",
AI1705="ODU HS","TX ISSUE",
AI1705="IP &amp; VLAN","TX ISSUE",
AI1705="Warehouse HUAWEI","SPARE-ISSUE",
AI1705="SPARE-HS","SPARE-ISSUE",
AI1705="Power Telco","RAN ISSUE",AI1705="no impacts","no impacts"
),"")</f>
        <v>no impacts</v>
      </c>
      <c r="AI1705" s="85" t="s">
        <v>5998</v>
      </c>
      <c r="AJ1705" s="57" t="str" cm="1">
        <f t="array" ref="AJ1705">IFERROR(_xlfn.IFS(
AI1705="MPR ISSUE","ACTIVE",
AI1705="BSS Hardware Issue","ACTIVE",
AI1705="Sites strategiques, MLL, Pylone, etc.","PASSIVE",
AI1705="AKTIVCO DEFAUT GE &amp; POWER Cabinet","PASSIVE",
AI1705="AKTIVCO Coupure ENEO &amp; Baisse de tension","PASSIVE",
AI1705="Coupure ENEO &amp; Baisse de tension","PASSIVE",
AI1705="Defaut GE &amp; POWER Cabinet","PASSIVE",
AI1705="Sharing","PASSIVE",
AI1705="Sites strategiques &amp; DataCenter","PASSIVE",
AI1705="Exclu","Exclu",
AI1705="SAT","ACTIVE",
AI1705="SPARE-ISSUE","SPARE-ISSUE",
AI1705="Fiber CAmtel","ACTIVE",
AI1705="Fiber AOF","ACTIVE",
AI1705="Projet OCM (HUAWEI)","PLANNED WORKS",
AI1705="Projet OCM (NOKIA)","PLANNED WORKS",
AI1705="ACCESS-ISSUE","ACCESS-ISSUE",
AI1705="Projet OCM (ZTE, NOKIA, autres projets)","PLANNED WORKS",
AI1705="No root CAuse","No root cause",
AI1705="ODU HS","ACTIVE",
AI1705="IP &amp; VLAN","ACTIVE",
AI1705="Warehouse HUAWEI","SPARE-ISSUE",
AI1705="SPARE-HS","SPARE-ISSUE",
AI1705="Power Telco","ACTIVE", AI1705="no impacts","no impacts"
),"")</f>
        <v>no impacts</v>
      </c>
      <c r="AK1705" s="23" t="s">
        <v>5537</v>
      </c>
      <c r="AL1705" s="23" t="str">
        <f t="shared" si="45"/>
        <v>EXN_146</v>
      </c>
      <c r="AN1705" s="9" t="s">
        <v>5537</v>
      </c>
      <c r="AO1705" s="23" t="str">
        <f>_xlfn.XLOOKUP(B1705,'INCIDENT-05-03-2026'!E:E,'INCIDENT-05-03-2026'!F:F,"")</f>
        <v/>
      </c>
      <c r="AP1705" s="7" t="s">
        <v>5537</v>
      </c>
      <c r="AQ1705" s="6"/>
      <c r="AR1705" s="7"/>
      <c r="AS1705" s="3" t="str">
        <f>_xlfn.XLOOKUP(B1705,'[3]tt num | region | site id'!$C:$C,'[3]tt num | region | site id'!$Q:$Q,"")</f>
        <v/>
      </c>
      <c r="AT1705" s="24" t="str">
        <f>_xlfn.XLOOKUP(B1705,'[4]Cells Huawei 03052026 12h'!$B:$B,'[4]Cells Huawei 03052026 12h'!$T:$T,"")</f>
        <v/>
      </c>
      <c r="AU1705" s="24" t="str">
        <f>_xlfn.XLOOKUP(B1705,'[5]cells down 02052026 8h50'!$B:$B,'[5]cells down 02052026 8h50'!$R:$R,"")</f>
        <v/>
      </c>
      <c r="AV1705" s="24" t="str">
        <f>_xlfn.XLOOKUP(B1705,'[5]cells down 02052026 13h50'!$B:$B,'[5]cells down 02052026 13h50'!$R:$R,"")</f>
        <v/>
      </c>
      <c r="AW1705" s="24" t="str">
        <f>_xlfn.XLOOKUP(B1705,'[5]cells down 02052026 13h50'!$B:$B,'[5]cells down 02052026 13h50'!$R:$R,"")</f>
        <v/>
      </c>
      <c r="AX1705" s="24" t="str">
        <f>_xlfn.XLOOKUP(B1705,'[6]cell downs 03052026 8h40 '!$B:$B,'[6]cell downs 03052026 8h40 '!$R:$R,"")</f>
        <v/>
      </c>
      <c r="AY1705" s="24" t="str">
        <f>_xlfn.XLOOKUP(B1705,'[7]ALL SITES DOWN'!$D:$D,'[7]ALL SITES DOWN'!$J:$J,"")</f>
        <v/>
      </c>
      <c r="AZ1705" s="24" t="str">
        <f>_xlfn.XLOOKUP(B1705,'[8]ALL SITES DOWN'!$D:$D,'[8]ALL SITES DOWN'!$J:$J,"")</f>
        <v/>
      </c>
      <c r="BA1705" s="9" t="str">
        <f>_xlfn.XLOOKUP(B1705,[9]sheet1!$AC:$AC,[9]sheet1!$AF:$AF,"")</f>
        <v/>
      </c>
      <c r="BB1705" s="14" t="s">
        <v>5537</v>
      </c>
      <c r="BC1705" s="14" t="s">
        <v>5537</v>
      </c>
      <c r="BD1705" s="14" t="str">
        <f>_xlfn.XLOOKUP(B1705,'[10]cell downs 18042026 17h'!$B:$B,'[10]cell downs 18042026 17h'!$B:$B,"")</f>
        <v/>
      </c>
      <c r="BE1705" s="14" t="str">
        <f>_xlfn.XLOOKUP(B1705,'[11]Cells Huawei 19042026 15h'!$B:$B,'[11]Cells Huawei 19042026 15h'!$B:$B,"")</f>
        <v/>
      </c>
      <c r="BF1705" s="9" t="str">
        <f>_xlfn.XLOOKUP(B1705,'[12]cells down 19042026 9H40'!$B:$B,'[12]cells down 19042026 9H40'!$B:$B,"")</f>
        <v/>
      </c>
      <c r="BG1705" s="9" t="s">
        <v>3785</v>
      </c>
      <c r="BH1705" s="9" t="s">
        <v>5537</v>
      </c>
    </row>
    <row r="1706" spans="1:60" s="9" customFormat="1" x14ac:dyDescent="0.3">
      <c r="A1706" s="1" t="s">
        <v>2511</v>
      </c>
      <c r="B1706" s="8" t="s">
        <v>2512</v>
      </c>
      <c r="C1706" s="3" t="str">
        <f>_xlfn.XLOOKUP(B1706,'[1]daily break down'!$D:$D,'[1]daily break down'!$E:$E,"")</f>
        <v>Bafoussam</v>
      </c>
      <c r="D1706" s="1" t="s">
        <v>11</v>
      </c>
      <c r="E1706" s="1" t="s">
        <v>145</v>
      </c>
      <c r="F1706" s="3" t="s">
        <v>102</v>
      </c>
      <c r="G1706" s="1" t="s">
        <v>299</v>
      </c>
      <c r="H1706" s="40" t="str">
        <f>_xlfn.XLOOKUP(B1706,[2]CALCULATION!$B:$B,[2]CALCULATION!$H:$H,"")</f>
        <v>Huawei</v>
      </c>
      <c r="I1706" s="34">
        <v>18.491409199476081</v>
      </c>
      <c r="J1706" s="34">
        <v>18.491409199476081</v>
      </c>
      <c r="K1706" s="34">
        <v>18.491409199476081</v>
      </c>
      <c r="L1706" s="34">
        <v>18.491409199476081</v>
      </c>
      <c r="M1706" s="34">
        <v>18.491409199476081</v>
      </c>
      <c r="N1706" s="34">
        <v>18.491409199476081</v>
      </c>
      <c r="O1706" s="34">
        <v>18.491409199476081</v>
      </c>
      <c r="P1706" s="34">
        <v>18.491409199476081</v>
      </c>
      <c r="Q1706" s="34">
        <v>18.491409199476081</v>
      </c>
      <c r="R1706" s="34">
        <v>0</v>
      </c>
      <c r="S1706" s="35">
        <v>0</v>
      </c>
      <c r="T1706" s="35">
        <v>0</v>
      </c>
      <c r="U1706" s="35">
        <v>0</v>
      </c>
      <c r="V1706" s="35">
        <v>0</v>
      </c>
      <c r="W1706" s="35">
        <v>0</v>
      </c>
      <c r="X1706" s="35">
        <v>0</v>
      </c>
      <c r="Y1706" s="35">
        <v>0</v>
      </c>
      <c r="Z1706" s="35">
        <v>0</v>
      </c>
      <c r="AA1706" s="35">
        <v>0</v>
      </c>
      <c r="AB1706" s="35">
        <v>0</v>
      </c>
      <c r="AC1706" s="35">
        <v>0</v>
      </c>
      <c r="AD1706" s="35">
        <v>0</v>
      </c>
      <c r="AE1706" s="58" t="s">
        <v>5560</v>
      </c>
      <c r="AF1706" s="58"/>
      <c r="AG1706" s="57" t="str" cm="1">
        <f t="array" ref="AG1706">IFERROR(_xlfn.IFS(
AI1706="MPR ISSUE","PDH",
AI1706="BSS Hardware Issue","BSS",
AI1706="Sites strategiques, MLL, Pylone, etc.","ENVTECH",
AI1706="AKTIVCO DEFAUT GE &amp; POWER Cabinet","AKTIVCO",
AI1706="AKTIVCO Coupure ENEO &amp; Baisse de tension","AKTIVCO GRID ONLY",
AI1706="Coupure ENEO &amp; Baisse de tension","IHS GRID ONLY",
AI1706="Defaut GE &amp; POWER Cabinet","IHS",
AI1706="Sharing","Partners",
AI1706="Sites strategiques &amp; DataCenter","SST &amp; DC",
AI1706="Exclu","Exclu",
AI1706="SAT","SAT",
AI1706="SPARE-ISSUE","SPARE-ISSUE",
AI1706="Fiber CAmtel","TRANS_FO_CAMTEL",
AI1706="Fiber AOF","Fiber AOF",
AI1706="Projet OCM (HUAWEI)","TRAVAUX-HUAWEI",
AI1706="Projet OCM (NOKIA)","TRAVAUX-NOKIA",
AI1706="ACCESS-ISSUE","ACCESS-ISSUE",
AI1706="Projet OCM (ZTE, NOKIA, autres projets)","TRAVAUX OCM",
AI1706="No root CAuse","No root cause",
AI1706="ODU HS","PDH",
AI1706="IP &amp; VLAN","PDH",
AI1706="Warehouse HUAWEI","SPARE-ISSUE",
AI1706="SPARE-HS","SPARE-ISSUE",
AI1706="Power Telco","BSS",AI1706="no impacts","no impacts"
),"")</f>
        <v>no impacts</v>
      </c>
      <c r="AH1706" s="57" t="str" cm="1">
        <f t="array" ref="AH1706">IFERROR(_xlfn.IFS(
AI1706="MPR ISSUE","TX ISSUE",
AI1706="BSS Hardware Issue","RAN ISSUE",
AI1706="Sites strategiques, MLL, Pylone, etc.","ENVTECH",
AI1706="AKTIVCO DEFAUT GE &amp; POWER Cabinet","POWER ISSUE",
AI1706="AKTIVCO Coupure ENEO &amp; Baisse de tension","POWER ISSUE",
AI1706="Coupure ENEO &amp; Baisse de tension","POWER ISSUE",
AI1706="Defaut GE &amp; POWER Cabinet","POWER ISSUE",
AI1706="Sharing","POWER ISSUE",
AI1706="Sites strategiques &amp; DataCenter","POWER ISSUE",
AI1706="Exclu","Exclu",
AI1706="SAT","TX ISSUE",
AI1706="SPARE-ISSUE","SPARE-ISSUE",
AI1706="Fiber CAmtel","TX ISSUE",
AI1706="Fiber AOF","TX ISSUE",
AI1706="Projet OCM (HUAWEI)","TRAVAUX-HUAWEI",
AI1706="Projet OCM (NOKIA)","TRAVAUX -NOKIA",
AI1706="ACCESS-ISSUE","ACCESS-ISSUE",
AI1706="Projet OCM (ZTE, NOKIA, autres projets)","TRAVAUX OCM",
AI1706="No root CAuse","No root cause",
AI1706="ODU HS","TX ISSUE",
AI1706="IP &amp; VLAN","TX ISSUE",
AI1706="Warehouse HUAWEI","SPARE-ISSUE",
AI1706="SPARE-HS","SPARE-ISSUE",
AI1706="Power Telco","RAN ISSUE",AI1706="no impacts","no impacts"
),"")</f>
        <v>no impacts</v>
      </c>
      <c r="AI1706" s="85" t="s">
        <v>5998</v>
      </c>
      <c r="AJ1706" s="57" t="str" cm="1">
        <f t="array" ref="AJ1706">IFERROR(_xlfn.IFS(
AI1706="MPR ISSUE","ACTIVE",
AI1706="BSS Hardware Issue","ACTIVE",
AI1706="Sites strategiques, MLL, Pylone, etc.","PASSIVE",
AI1706="AKTIVCO DEFAUT GE &amp; POWER Cabinet","PASSIVE",
AI1706="AKTIVCO Coupure ENEO &amp; Baisse de tension","PASSIVE",
AI1706="Coupure ENEO &amp; Baisse de tension","PASSIVE",
AI1706="Defaut GE &amp; POWER Cabinet","PASSIVE",
AI1706="Sharing","PASSIVE",
AI1706="Sites strategiques &amp; DataCenter","PASSIVE",
AI1706="Exclu","Exclu",
AI1706="SAT","ACTIVE",
AI1706="SPARE-ISSUE","SPARE-ISSUE",
AI1706="Fiber CAmtel","ACTIVE",
AI1706="Fiber AOF","ACTIVE",
AI1706="Projet OCM (HUAWEI)","PLANNED WORKS",
AI1706="Projet OCM (NOKIA)","PLANNED WORKS",
AI1706="ACCESS-ISSUE","ACCESS-ISSUE",
AI1706="Projet OCM (ZTE, NOKIA, autres projets)","PLANNED WORKS",
AI1706="No root CAuse","No root cause",
AI1706="ODU HS","ACTIVE",
AI1706="IP &amp; VLAN","ACTIVE",
AI1706="Warehouse HUAWEI","SPARE-ISSUE",
AI1706="SPARE-HS","SPARE-ISSUE",
AI1706="Power Telco","ACTIVE", AI1706="no impacts","no impacts"
),"")</f>
        <v>no impacts</v>
      </c>
      <c r="AK1706" s="23" t="s">
        <v>5537</v>
      </c>
      <c r="AL1706" s="23" t="str">
        <f t="shared" si="45"/>
        <v>OST_135</v>
      </c>
      <c r="AN1706" s="9" t="s">
        <v>5537</v>
      </c>
      <c r="AO1706" s="23" t="str">
        <f>_xlfn.XLOOKUP(B1706,'INCIDENT-05-03-2026'!E:E,'INCIDENT-05-03-2026'!F:F,"")</f>
        <v/>
      </c>
      <c r="AP1706" s="7" t="s">
        <v>5537</v>
      </c>
      <c r="AQ1706" s="6"/>
      <c r="AR1706" s="7"/>
      <c r="AS1706" s="3" t="str">
        <f>_xlfn.XLOOKUP(B1706,'[3]tt num | region | site id'!$C:$C,'[3]tt num | region | site id'!$Q:$Q,"")</f>
        <v/>
      </c>
      <c r="AT1706" s="24" t="str">
        <f>_xlfn.XLOOKUP(B1706,'[4]Cells Huawei 03052026 12h'!$B:$B,'[4]Cells Huawei 03052026 12h'!$T:$T,"")</f>
        <v/>
      </c>
      <c r="AU1706" s="24" t="str">
        <f>_xlfn.XLOOKUP(B1706,'[5]cells down 02052026 8h50'!$B:$B,'[5]cells down 02052026 8h50'!$R:$R,"")</f>
        <v/>
      </c>
      <c r="AV1706" s="24" t="str">
        <f>_xlfn.XLOOKUP(B1706,'[5]cells down 02052026 13h50'!$B:$B,'[5]cells down 02052026 13h50'!$R:$R,"")</f>
        <v/>
      </c>
      <c r="AW1706" s="24" t="str">
        <f>_xlfn.XLOOKUP(B1706,'[5]cells down 02052026 13h50'!$B:$B,'[5]cells down 02052026 13h50'!$R:$R,"")</f>
        <v/>
      </c>
      <c r="AX1706" s="24" t="str">
        <f>_xlfn.XLOOKUP(B1706,'[6]cell downs 03052026 8h40 '!$B:$B,'[6]cell downs 03052026 8h40 '!$R:$R,"")</f>
        <v/>
      </c>
      <c r="AY1706" s="24" t="str">
        <f>_xlfn.XLOOKUP(B1706,'[7]ALL SITES DOWN'!$D:$D,'[7]ALL SITES DOWN'!$J:$J,"")</f>
        <v/>
      </c>
      <c r="AZ1706" s="24" t="str">
        <f>_xlfn.XLOOKUP(B1706,'[8]ALL SITES DOWN'!$D:$D,'[8]ALL SITES DOWN'!$J:$J,"")</f>
        <v/>
      </c>
      <c r="BA1706" s="9" t="str">
        <f>_xlfn.XLOOKUP(B1706,[9]sheet1!$AC:$AC,[9]sheet1!$AF:$AF,"")</f>
        <v/>
      </c>
      <c r="BB1706" s="14" t="s">
        <v>5537</v>
      </c>
      <c r="BC1706" s="14" t="s">
        <v>5537</v>
      </c>
      <c r="BD1706" s="14" t="str">
        <f>_xlfn.XLOOKUP(B1706,'[10]cell downs 18042026 17h'!$B:$B,'[10]cell downs 18042026 17h'!$B:$B,"")</f>
        <v/>
      </c>
      <c r="BE1706" s="14" t="str">
        <f>_xlfn.XLOOKUP(B1706,'[11]Cells Huawei 19042026 15h'!$B:$B,'[11]Cells Huawei 19042026 15h'!$B:$B,"")</f>
        <v/>
      </c>
      <c r="BF1706" s="9" t="str">
        <f>_xlfn.XLOOKUP(B1706,'[12]cells down 19042026 9H40'!$B:$B,'[12]cells down 19042026 9H40'!$B:$B,"")</f>
        <v/>
      </c>
      <c r="BG1706" s="9" t="s">
        <v>2512</v>
      </c>
      <c r="BH1706" s="9" t="s">
        <v>5537</v>
      </c>
    </row>
    <row r="1707" spans="1:60" s="9" customFormat="1" x14ac:dyDescent="0.3">
      <c r="A1707" s="1" t="s">
        <v>1699</v>
      </c>
      <c r="B1707" s="8" t="s">
        <v>1700</v>
      </c>
      <c r="C1707" s="3" t="str">
        <f>_xlfn.XLOOKUP(B1707,'[1]daily break down'!$D:$D,'[1]daily break down'!$E:$E,"")</f>
        <v>Ngaoundere</v>
      </c>
      <c r="D1707" s="1" t="s">
        <v>11</v>
      </c>
      <c r="E1707" s="1" t="s">
        <v>12</v>
      </c>
      <c r="F1707" s="3" t="s">
        <v>90</v>
      </c>
      <c r="G1707" s="1" t="s">
        <v>91</v>
      </c>
      <c r="H1707" s="40" t="str">
        <f>_xlfn.XLOOKUP(B1707,[2]CALCULATION!$B:$B,[2]CALCULATION!$H:$H,"")</f>
        <v>Huawei</v>
      </c>
      <c r="I1707" s="34">
        <v>2.9447319459069194</v>
      </c>
      <c r="J1707" s="34">
        <v>2.3069673803551596</v>
      </c>
      <c r="K1707" s="34">
        <v>1.5409507666230065</v>
      </c>
      <c r="L1707" s="34">
        <v>1.5409507666230065</v>
      </c>
      <c r="M1707" s="34">
        <v>1.5409507666230065</v>
      </c>
      <c r="N1707" s="34">
        <v>1.5409507666230065</v>
      </c>
      <c r="O1707" s="34">
        <v>1.5409507666230065</v>
      </c>
      <c r="P1707" s="34">
        <v>1.5408615912314194</v>
      </c>
      <c r="Q1707" s="34">
        <v>1.5409507666230065</v>
      </c>
      <c r="R1707" s="34">
        <v>0</v>
      </c>
      <c r="S1707" s="35">
        <v>0</v>
      </c>
      <c r="T1707" s="35">
        <v>0</v>
      </c>
      <c r="U1707" s="35">
        <v>0</v>
      </c>
      <c r="V1707" s="35">
        <v>0</v>
      </c>
      <c r="W1707" s="35">
        <v>0</v>
      </c>
      <c r="X1707" s="35">
        <v>0</v>
      </c>
      <c r="Y1707" s="35">
        <v>0</v>
      </c>
      <c r="Z1707" s="35">
        <v>0</v>
      </c>
      <c r="AA1707" s="35">
        <v>0</v>
      </c>
      <c r="AB1707" s="35">
        <v>0</v>
      </c>
      <c r="AC1707" s="35">
        <v>0</v>
      </c>
      <c r="AD1707" s="35">
        <v>0</v>
      </c>
      <c r="AE1707" s="58" t="s">
        <v>5560</v>
      </c>
      <c r="AF1707" s="58"/>
      <c r="AG1707" s="57" t="str" cm="1">
        <f t="array" ref="AG1707">IFERROR(_xlfn.IFS(
AI1707="MPR ISSUE","PDH",
AI1707="BSS Hardware Issue","BSS",
AI1707="Sites strategiques, MLL, Pylone, etc.","ENVTECH",
AI1707="AKTIVCO DEFAUT GE &amp; POWER Cabinet","AKTIVCO",
AI1707="AKTIVCO Coupure ENEO &amp; Baisse de tension","AKTIVCO GRID ONLY",
AI1707="Coupure ENEO &amp; Baisse de tension","IHS GRID ONLY",
AI1707="Defaut GE &amp; POWER Cabinet","IHS",
AI1707="Sharing","Partners",
AI1707="Sites strategiques &amp; DataCenter","SST &amp; DC",
AI1707="Exclu","Exclu",
AI1707="SAT","SAT",
AI1707="SPARE-ISSUE","SPARE-ISSUE",
AI1707="Fiber CAmtel","TRANS_FO_CAMTEL",
AI1707="Fiber AOF","Fiber AOF",
AI1707="Projet OCM (HUAWEI)","TRAVAUX-HUAWEI",
AI1707="Projet OCM (NOKIA)","TRAVAUX-NOKIA",
AI1707="ACCESS-ISSUE","ACCESS-ISSUE",
AI1707="Projet OCM (ZTE, NOKIA, autres projets)","TRAVAUX OCM",
AI1707="No root CAuse","No root cause",
AI1707="ODU HS","PDH",
AI1707="IP &amp; VLAN","PDH",
AI1707="Warehouse HUAWEI","SPARE-ISSUE",
AI1707="SPARE-HS","SPARE-ISSUE",
AI1707="Power Telco","BSS",AI1707="no impacts","no impacts"
),"")</f>
        <v>no impacts</v>
      </c>
      <c r="AH1707" s="57" t="str" cm="1">
        <f t="array" ref="AH1707">IFERROR(_xlfn.IFS(
AI1707="MPR ISSUE","TX ISSUE",
AI1707="BSS Hardware Issue","RAN ISSUE",
AI1707="Sites strategiques, MLL, Pylone, etc.","ENVTECH",
AI1707="AKTIVCO DEFAUT GE &amp; POWER Cabinet","POWER ISSUE",
AI1707="AKTIVCO Coupure ENEO &amp; Baisse de tension","POWER ISSUE",
AI1707="Coupure ENEO &amp; Baisse de tension","POWER ISSUE",
AI1707="Defaut GE &amp; POWER Cabinet","POWER ISSUE",
AI1707="Sharing","POWER ISSUE",
AI1707="Sites strategiques &amp; DataCenter","POWER ISSUE",
AI1707="Exclu","Exclu",
AI1707="SAT","TX ISSUE",
AI1707="SPARE-ISSUE","SPARE-ISSUE",
AI1707="Fiber CAmtel","TX ISSUE",
AI1707="Fiber AOF","TX ISSUE",
AI1707="Projet OCM (HUAWEI)","TRAVAUX-HUAWEI",
AI1707="Projet OCM (NOKIA)","TRAVAUX -NOKIA",
AI1707="ACCESS-ISSUE","ACCESS-ISSUE",
AI1707="Projet OCM (ZTE, NOKIA, autres projets)","TRAVAUX OCM",
AI1707="No root CAuse","No root cause",
AI1707="ODU HS","TX ISSUE",
AI1707="IP &amp; VLAN","TX ISSUE",
AI1707="Warehouse HUAWEI","SPARE-ISSUE",
AI1707="SPARE-HS","SPARE-ISSUE",
AI1707="Power Telco","RAN ISSUE",AI1707="no impacts","no impacts"
),"")</f>
        <v>no impacts</v>
      </c>
      <c r="AI1707" s="85" t="s">
        <v>5998</v>
      </c>
      <c r="AJ1707" s="57" t="str" cm="1">
        <f t="array" ref="AJ1707">IFERROR(_xlfn.IFS(
AI1707="MPR ISSUE","ACTIVE",
AI1707="BSS Hardware Issue","ACTIVE",
AI1707="Sites strategiques, MLL, Pylone, etc.","PASSIVE",
AI1707="AKTIVCO DEFAUT GE &amp; POWER Cabinet","PASSIVE",
AI1707="AKTIVCO Coupure ENEO &amp; Baisse de tension","PASSIVE",
AI1707="Coupure ENEO &amp; Baisse de tension","PASSIVE",
AI1707="Defaut GE &amp; POWER Cabinet","PASSIVE",
AI1707="Sharing","PASSIVE",
AI1707="Sites strategiques &amp; DataCenter","PASSIVE",
AI1707="Exclu","Exclu",
AI1707="SAT","ACTIVE",
AI1707="SPARE-ISSUE","SPARE-ISSUE",
AI1707="Fiber CAmtel","ACTIVE",
AI1707="Fiber AOF","ACTIVE",
AI1707="Projet OCM (HUAWEI)","PLANNED WORKS",
AI1707="Projet OCM (NOKIA)","PLANNED WORKS",
AI1707="ACCESS-ISSUE","ACCESS-ISSUE",
AI1707="Projet OCM (ZTE, NOKIA, autres projets)","PLANNED WORKS",
AI1707="No root CAuse","No root cause",
AI1707="ODU HS","ACTIVE",
AI1707="IP &amp; VLAN","ACTIVE",
AI1707="Warehouse HUAWEI","SPARE-ISSUE",
AI1707="SPARE-HS","SPARE-ISSUE",
AI1707="Power Telco","ACTIVE", AI1707="no impacts","no impacts"
),"")</f>
        <v>no impacts</v>
      </c>
      <c r="AK1707" s="23" t="s">
        <v>5537</v>
      </c>
      <c r="AL1707" s="23" t="str">
        <f t="shared" si="45"/>
        <v>ADM_071</v>
      </c>
      <c r="AN1707" s="9" t="s">
        <v>5537</v>
      </c>
      <c r="AO1707" s="23" t="str">
        <f>_xlfn.XLOOKUP(B1707,'INCIDENT-05-03-2026'!E:E,'INCIDENT-05-03-2026'!F:F,"")</f>
        <v/>
      </c>
      <c r="AP1707" s="7" t="s">
        <v>5537</v>
      </c>
      <c r="AQ1707" s="6"/>
      <c r="AR1707" s="7"/>
      <c r="AS1707" s="3" t="str">
        <f>_xlfn.XLOOKUP(B1707,'[3]tt num | region | site id'!$C:$C,'[3]tt num | region | site id'!$Q:$Q,"")</f>
        <v/>
      </c>
      <c r="AT1707" s="24" t="str">
        <f>_xlfn.XLOOKUP(B1707,'[4]Cells Huawei 03052026 12h'!$B:$B,'[4]Cells Huawei 03052026 12h'!$T:$T,"")</f>
        <v/>
      </c>
      <c r="AU1707" s="24" t="str">
        <f>_xlfn.XLOOKUP(B1707,'[5]cells down 02052026 8h50'!$B:$B,'[5]cells down 02052026 8h50'!$R:$R,"")</f>
        <v/>
      </c>
      <c r="AV1707" s="24" t="str">
        <f>_xlfn.XLOOKUP(B1707,'[5]cells down 02052026 13h50'!$B:$B,'[5]cells down 02052026 13h50'!$R:$R,"")</f>
        <v/>
      </c>
      <c r="AW1707" s="24" t="str">
        <f>_xlfn.XLOOKUP(B1707,'[5]cells down 02052026 13h50'!$B:$B,'[5]cells down 02052026 13h50'!$R:$R,"")</f>
        <v/>
      </c>
      <c r="AX1707" s="24" t="str">
        <f>_xlfn.XLOOKUP(B1707,'[6]cell downs 03052026 8h40 '!$B:$B,'[6]cell downs 03052026 8h40 '!$R:$R,"")</f>
        <v/>
      </c>
      <c r="AY1707" s="24" t="str">
        <f>_xlfn.XLOOKUP(B1707,'[7]ALL SITES DOWN'!$D:$D,'[7]ALL SITES DOWN'!$J:$J,"")</f>
        <v/>
      </c>
      <c r="AZ1707" s="24" t="str">
        <f>_xlfn.XLOOKUP(B1707,'[8]ALL SITES DOWN'!$D:$D,'[8]ALL SITES DOWN'!$J:$J,"")</f>
        <v/>
      </c>
      <c r="BA1707" s="9" t="str">
        <f>_xlfn.XLOOKUP(B1707,[9]sheet1!$AC:$AC,[9]sheet1!$AF:$AF,"")</f>
        <v/>
      </c>
      <c r="BB1707" s="14" t="s">
        <v>5537</v>
      </c>
      <c r="BC1707" s="14" t="s">
        <v>5537</v>
      </c>
      <c r="BD1707" s="14" t="str">
        <f>_xlfn.XLOOKUP(B1707,'[10]cell downs 18042026 17h'!$B:$B,'[10]cell downs 18042026 17h'!$B:$B,"")</f>
        <v/>
      </c>
      <c r="BE1707" s="14" t="str">
        <f>_xlfn.XLOOKUP(B1707,'[11]Cells Huawei 19042026 15h'!$B:$B,'[11]Cells Huawei 19042026 15h'!$B:$B,"")</f>
        <v/>
      </c>
      <c r="BF1707" s="9" t="str">
        <f>_xlfn.XLOOKUP(B1707,'[12]cells down 19042026 9H40'!$B:$B,'[12]cells down 19042026 9H40'!$B:$B,"")</f>
        <v/>
      </c>
      <c r="BG1707" s="9" t="s">
        <v>1700</v>
      </c>
      <c r="BH1707" s="9" t="s">
        <v>1129</v>
      </c>
    </row>
    <row r="1708" spans="1:60" s="9" customFormat="1" x14ac:dyDescent="0.3">
      <c r="A1708" s="1" t="s">
        <v>1776</v>
      </c>
      <c r="B1708" s="1" t="s">
        <v>1777</v>
      </c>
      <c r="C1708" s="3" t="str">
        <f>_xlfn.XLOOKUP(B1708,'[1]daily break down'!$D:$D,'[1]daily break down'!$E:$E,"")</f>
        <v>CENTRE</v>
      </c>
      <c r="D1708" s="1" t="s">
        <v>11</v>
      </c>
      <c r="E1708" s="1" t="s">
        <v>154</v>
      </c>
      <c r="F1708" s="3" t="s">
        <v>37</v>
      </c>
      <c r="G1708" s="1" t="s">
        <v>109</v>
      </c>
      <c r="H1708" s="41" t="str">
        <f>_xlfn.XLOOKUP(B1708,[2]CALCULATION!$B:$B,[2]CALCULATION!$H:$H,"")</f>
        <v>NOKIA</v>
      </c>
      <c r="I1708" s="34">
        <v>4.4562260760913377</v>
      </c>
      <c r="J1708" s="34">
        <v>13.9196503586522</v>
      </c>
      <c r="K1708" s="34">
        <v>12.487068982410355</v>
      </c>
      <c r="L1708" s="34">
        <v>6.2675347254003846</v>
      </c>
      <c r="M1708" s="34">
        <v>0</v>
      </c>
      <c r="N1708" s="34">
        <v>0</v>
      </c>
      <c r="O1708" s="34">
        <v>5.3671432231043852</v>
      </c>
      <c r="P1708" s="34">
        <v>13.9196503586522</v>
      </c>
      <c r="Q1708" s="34">
        <v>0</v>
      </c>
      <c r="R1708" s="34">
        <v>0</v>
      </c>
      <c r="S1708" s="35">
        <v>0</v>
      </c>
      <c r="T1708" s="35">
        <v>0</v>
      </c>
      <c r="U1708" s="35">
        <v>0</v>
      </c>
      <c r="V1708" s="35">
        <v>0</v>
      </c>
      <c r="W1708" s="35">
        <v>0</v>
      </c>
      <c r="X1708" s="35">
        <v>0</v>
      </c>
      <c r="Y1708" s="35">
        <v>0</v>
      </c>
      <c r="Z1708" s="35">
        <v>0</v>
      </c>
      <c r="AA1708" s="35">
        <v>0</v>
      </c>
      <c r="AB1708" s="35">
        <v>0</v>
      </c>
      <c r="AC1708" s="35">
        <v>0</v>
      </c>
      <c r="AD1708" s="35">
        <v>0</v>
      </c>
      <c r="AE1708" s="58" t="s">
        <v>5560</v>
      </c>
      <c r="AF1708" s="58"/>
      <c r="AG1708" s="57" t="str" cm="1">
        <f t="array" ref="AG1708">IFERROR(_xlfn.IFS(
AI1708="MPR ISSUE","PDH",
AI1708="BSS Hardware Issue","BSS",
AI1708="Sites strategiques, MLL, Pylone, etc.","ENVTECH",
AI1708="AKTIVCO DEFAUT GE &amp; POWER Cabinet","AKTIVCO",
AI1708="AKTIVCO Coupure ENEO &amp; Baisse de tension","AKTIVCO GRID ONLY",
AI1708="Coupure ENEO &amp; Baisse de tension","IHS GRID ONLY",
AI1708="Defaut GE &amp; POWER Cabinet","IHS",
AI1708="Sharing","Partners",
AI1708="Sites strategiques &amp; DataCenter","SST &amp; DC",
AI1708="Exclu","Exclu",
AI1708="SAT","SAT",
AI1708="SPARE-ISSUE","SPARE-ISSUE",
AI1708="Fiber CAmtel","TRANS_FO_CAMTEL",
AI1708="Fiber AOF","Fiber AOF",
AI1708="Projet OCM (HUAWEI)","TRAVAUX-HUAWEI",
AI1708="Projet OCM (NOKIA)","TRAVAUX-NOKIA",
AI1708="ACCESS-ISSUE","ACCESS-ISSUE",
AI1708="Projet OCM (ZTE, NOKIA, autres projets)","TRAVAUX OCM",
AI1708="No root CAuse","No root cause",
AI1708="ODU HS","PDH",
AI1708="IP &amp; VLAN","PDH",
AI1708="Warehouse HUAWEI","SPARE-ISSUE",
AI1708="SPARE-HS","SPARE-ISSUE",
AI1708="Power Telco","BSS",AI1708="no impacts","no impacts"
),"")</f>
        <v>no impacts</v>
      </c>
      <c r="AH1708" s="57" t="str" cm="1">
        <f t="array" ref="AH1708">IFERROR(_xlfn.IFS(
AI1708="MPR ISSUE","TX ISSUE",
AI1708="BSS Hardware Issue","RAN ISSUE",
AI1708="Sites strategiques, MLL, Pylone, etc.","ENVTECH",
AI1708="AKTIVCO DEFAUT GE &amp; POWER Cabinet","POWER ISSUE",
AI1708="AKTIVCO Coupure ENEO &amp; Baisse de tension","POWER ISSUE",
AI1708="Coupure ENEO &amp; Baisse de tension","POWER ISSUE",
AI1708="Defaut GE &amp; POWER Cabinet","POWER ISSUE",
AI1708="Sharing","POWER ISSUE",
AI1708="Sites strategiques &amp; DataCenter","POWER ISSUE",
AI1708="Exclu","Exclu",
AI1708="SAT","TX ISSUE",
AI1708="SPARE-ISSUE","SPARE-ISSUE",
AI1708="Fiber CAmtel","TX ISSUE",
AI1708="Fiber AOF","TX ISSUE",
AI1708="Projet OCM (HUAWEI)","TRAVAUX-HUAWEI",
AI1708="Projet OCM (NOKIA)","TRAVAUX -NOKIA",
AI1708="ACCESS-ISSUE","ACCESS-ISSUE",
AI1708="Projet OCM (ZTE, NOKIA, autres projets)","TRAVAUX OCM",
AI1708="No root CAuse","No root cause",
AI1708="ODU HS","TX ISSUE",
AI1708="IP &amp; VLAN","TX ISSUE",
AI1708="Warehouse HUAWEI","SPARE-ISSUE",
AI1708="SPARE-HS","SPARE-ISSUE",
AI1708="Power Telco","RAN ISSUE",AI1708="no impacts","no impacts"
),"")</f>
        <v>no impacts</v>
      </c>
      <c r="AI1708" s="85" t="s">
        <v>5998</v>
      </c>
      <c r="AJ1708" s="57" t="str" cm="1">
        <f t="array" ref="AJ1708">IFERROR(_xlfn.IFS(
AI1708="MPR ISSUE","ACTIVE",
AI1708="BSS Hardware Issue","ACTIVE",
AI1708="Sites strategiques, MLL, Pylone, etc.","PASSIVE",
AI1708="AKTIVCO DEFAUT GE &amp; POWER Cabinet","PASSIVE",
AI1708="AKTIVCO Coupure ENEO &amp; Baisse de tension","PASSIVE",
AI1708="Coupure ENEO &amp; Baisse de tension","PASSIVE",
AI1708="Defaut GE &amp; POWER Cabinet","PASSIVE",
AI1708="Sharing","PASSIVE",
AI1708="Sites strategiques &amp; DataCenter","PASSIVE",
AI1708="Exclu","Exclu",
AI1708="SAT","ACTIVE",
AI1708="SPARE-ISSUE","SPARE-ISSUE",
AI1708="Fiber CAmtel","ACTIVE",
AI1708="Fiber AOF","ACTIVE",
AI1708="Projet OCM (HUAWEI)","PLANNED WORKS",
AI1708="Projet OCM (NOKIA)","PLANNED WORKS",
AI1708="ACCESS-ISSUE","ACCESS-ISSUE",
AI1708="Projet OCM (ZTE, NOKIA, autres projets)","PLANNED WORKS",
AI1708="No root CAuse","No root cause",
AI1708="ODU HS","ACTIVE",
AI1708="IP &amp; VLAN","ACTIVE",
AI1708="Warehouse HUAWEI","SPARE-ISSUE",
AI1708="SPARE-HS","SPARE-ISSUE",
AI1708="Power Telco","ACTIVE", AI1708="no impacts","no impacts"
),"")</f>
        <v>no impacts</v>
      </c>
      <c r="AK1708" s="23" t="s">
        <v>5537</v>
      </c>
      <c r="AL1708" s="23" t="str">
        <f t="shared" si="45"/>
        <v>CTR_532</v>
      </c>
      <c r="AN1708" s="9" t="s">
        <v>5537</v>
      </c>
      <c r="AO1708" s="23" t="str">
        <f>_xlfn.XLOOKUP(B1708,'INCIDENT-05-03-2026'!E:E,'INCIDENT-05-03-2026'!F:F,"")</f>
        <v/>
      </c>
      <c r="AP1708" s="7" t="s">
        <v>5537</v>
      </c>
      <c r="AQ1708" s="6"/>
      <c r="AR1708" s="7"/>
      <c r="AS1708" s="3" t="str">
        <f>_xlfn.XLOOKUP(B1708,'[3]tt num | region | site id'!$C:$C,'[3]tt num | region | site id'!$Q:$Q,"")</f>
        <v/>
      </c>
      <c r="AT1708" s="24" t="str">
        <f>_xlfn.XLOOKUP(B1708,'[4]Cells Huawei 03052026 12h'!$B:$B,'[4]Cells Huawei 03052026 12h'!$T:$T,"")</f>
        <v/>
      </c>
      <c r="AU1708" s="24" t="str">
        <f>_xlfn.XLOOKUP(B1708,'[5]cells down 02052026 8h50'!$B:$B,'[5]cells down 02052026 8h50'!$R:$R,"")</f>
        <v/>
      </c>
      <c r="AV1708" s="24" t="str">
        <f>_xlfn.XLOOKUP(B1708,'[5]cells down 02052026 13h50'!$B:$B,'[5]cells down 02052026 13h50'!$R:$R,"")</f>
        <v/>
      </c>
      <c r="AW1708" s="24" t="str">
        <f>_xlfn.XLOOKUP(B1708,'[5]cells down 02052026 13h50'!$B:$B,'[5]cells down 02052026 13h50'!$R:$R,"")</f>
        <v/>
      </c>
      <c r="AX1708" s="24" t="str">
        <f>_xlfn.XLOOKUP(B1708,'[6]cell downs 03052026 8h40 '!$B:$B,'[6]cell downs 03052026 8h40 '!$R:$R,"")</f>
        <v/>
      </c>
      <c r="AY1708" s="24" t="str">
        <f>_xlfn.XLOOKUP(B1708,'[7]ALL SITES DOWN'!$D:$D,'[7]ALL SITES DOWN'!$J:$J,"")</f>
        <v/>
      </c>
      <c r="AZ1708" s="24" t="str">
        <f>_xlfn.XLOOKUP(B1708,'[8]ALL SITES DOWN'!$D:$D,'[8]ALL SITES DOWN'!$J:$J,"")</f>
        <v/>
      </c>
      <c r="BA1708" s="9" t="str">
        <f>_xlfn.XLOOKUP(B1708,[9]sheet1!$AC:$AC,[9]sheet1!$AF:$AF,"")</f>
        <v/>
      </c>
      <c r="BB1708" s="14" t="s">
        <v>5537</v>
      </c>
      <c r="BC1708" s="14" t="s">
        <v>5537</v>
      </c>
      <c r="BD1708" s="14" t="str">
        <f>_xlfn.XLOOKUP(B1708,'[10]cell downs 18042026 17h'!$B:$B,'[10]cell downs 18042026 17h'!$B:$B,"")</f>
        <v/>
      </c>
      <c r="BE1708" s="14" t="str">
        <f>_xlfn.XLOOKUP(B1708,'[11]Cells Huawei 19042026 15h'!$B:$B,'[11]Cells Huawei 19042026 15h'!$B:$B,"")</f>
        <v/>
      </c>
      <c r="BF1708" s="9" t="str">
        <f>_xlfn.XLOOKUP(B1708,'[12]cells down 19042026 9H40'!$B:$B,'[12]cells down 19042026 9H40'!$B:$B,"")</f>
        <v/>
      </c>
      <c r="BG1708" s="9" t="s">
        <v>1777</v>
      </c>
      <c r="BH1708" s="9" t="s">
        <v>5537</v>
      </c>
    </row>
    <row r="1709" spans="1:60" s="9" customFormat="1" x14ac:dyDescent="0.3">
      <c r="A1709" s="1" t="s">
        <v>350</v>
      </c>
      <c r="B1709" s="8" t="s">
        <v>351</v>
      </c>
      <c r="C1709" s="3" t="str">
        <f>_xlfn.XLOOKUP(B1709,'[1]daily break down'!$D:$D,'[1]daily break down'!$E:$E,"")</f>
        <v>Douala</v>
      </c>
      <c r="D1709" s="1" t="s">
        <v>11</v>
      </c>
      <c r="E1709" s="1" t="s">
        <v>12</v>
      </c>
      <c r="F1709" s="3" t="s">
        <v>31</v>
      </c>
      <c r="G1709" s="1" t="s">
        <v>32</v>
      </c>
      <c r="H1709" s="42" t="str">
        <f>_xlfn.XLOOKUP(B1709,[2]CALCULATION!$B:$B,[2]CALCULATION!$H:$H,"")</f>
        <v>ZTE</v>
      </c>
      <c r="I1709" s="34">
        <v>0</v>
      </c>
      <c r="J1709" s="34">
        <v>0</v>
      </c>
      <c r="K1709" s="34">
        <v>0</v>
      </c>
      <c r="L1709" s="34">
        <v>0</v>
      </c>
      <c r="M1709" s="34">
        <v>0</v>
      </c>
      <c r="N1709" s="34">
        <v>0</v>
      </c>
      <c r="O1709" s="34">
        <v>2.6654881246914499</v>
      </c>
      <c r="P1709" s="34">
        <v>10.698157707750122</v>
      </c>
      <c r="Q1709" s="34">
        <v>52.750989490145024</v>
      </c>
      <c r="R1709" s="34">
        <v>0</v>
      </c>
      <c r="S1709" s="35">
        <v>0</v>
      </c>
      <c r="T1709" s="35">
        <v>0</v>
      </c>
      <c r="U1709" s="35">
        <v>0</v>
      </c>
      <c r="V1709" s="35">
        <v>0</v>
      </c>
      <c r="W1709" s="35">
        <v>0</v>
      </c>
      <c r="X1709" s="35">
        <v>0</v>
      </c>
      <c r="Y1709" s="35">
        <v>0</v>
      </c>
      <c r="Z1709" s="35">
        <v>1.0701046990439218E-3</v>
      </c>
      <c r="AA1709" s="35">
        <v>0</v>
      </c>
      <c r="AB1709" s="35">
        <v>0</v>
      </c>
      <c r="AC1709" s="35">
        <v>0</v>
      </c>
      <c r="AD1709" s="35">
        <v>0</v>
      </c>
      <c r="AE1709" s="58" t="s">
        <v>5560</v>
      </c>
      <c r="AF1709" s="58"/>
      <c r="AG1709" s="57" t="str" cm="1">
        <f t="array" ref="AG1709">IFERROR(_xlfn.IFS(
AI1709="MPR ISSUE","PDH",
AI1709="BSS Hardware Issue","BSS",
AI1709="Sites strategiques, MLL, Pylone, etc.","ENVTECH",
AI1709="AKTIVCO DEFAUT GE &amp; POWER Cabinet","AKTIVCO",
AI1709="AKTIVCO Coupure ENEO &amp; Baisse de tension","AKTIVCO GRID ONLY",
AI1709="Coupure ENEO &amp; Baisse de tension","IHS GRID ONLY",
AI1709="Defaut GE &amp; POWER Cabinet","IHS",
AI1709="Sharing","Partners",
AI1709="Sites strategiques &amp; DataCenter","SST &amp; DC",
AI1709="Exclu","Exclu",
AI1709="SAT","SAT",
AI1709="SPARE-ISSUE","SPARE-ISSUE",
AI1709="Fiber CAmtel","TRANS_FO_CAMTEL",
AI1709="Fiber AOF","Fiber AOF",
AI1709="Projet OCM (HUAWEI)","TRAVAUX-HUAWEI",
AI1709="Projet OCM (NOKIA)","TRAVAUX-NOKIA",
AI1709="ACCESS-ISSUE","ACCESS-ISSUE",
AI1709="Projet OCM (ZTE, NOKIA, autres projets)","TRAVAUX OCM",
AI1709="No root CAuse","No root cause",
AI1709="ODU HS","PDH",
AI1709="IP &amp; VLAN","PDH",
AI1709="Warehouse HUAWEI","SPARE-ISSUE",
AI1709="SPARE-HS","SPARE-ISSUE",
AI1709="Power Telco","BSS",AI1709="no impacts","no impacts"
),"")</f>
        <v>no impacts</v>
      </c>
      <c r="AH1709" s="57" t="str" cm="1">
        <f t="array" ref="AH1709">IFERROR(_xlfn.IFS(
AI1709="MPR ISSUE","TX ISSUE",
AI1709="BSS Hardware Issue","RAN ISSUE",
AI1709="Sites strategiques, MLL, Pylone, etc.","ENVTECH",
AI1709="AKTIVCO DEFAUT GE &amp; POWER Cabinet","POWER ISSUE",
AI1709="AKTIVCO Coupure ENEO &amp; Baisse de tension","POWER ISSUE",
AI1709="Coupure ENEO &amp; Baisse de tension","POWER ISSUE",
AI1709="Defaut GE &amp; POWER Cabinet","POWER ISSUE",
AI1709="Sharing","POWER ISSUE",
AI1709="Sites strategiques &amp; DataCenter","POWER ISSUE",
AI1709="Exclu","Exclu",
AI1709="SAT","TX ISSUE",
AI1709="SPARE-ISSUE","SPARE-ISSUE",
AI1709="Fiber CAmtel","TX ISSUE",
AI1709="Fiber AOF","TX ISSUE",
AI1709="Projet OCM (HUAWEI)","TRAVAUX-HUAWEI",
AI1709="Projet OCM (NOKIA)","TRAVAUX -NOKIA",
AI1709="ACCESS-ISSUE","ACCESS-ISSUE",
AI1709="Projet OCM (ZTE, NOKIA, autres projets)","TRAVAUX OCM",
AI1709="No root CAuse","No root cause",
AI1709="ODU HS","TX ISSUE",
AI1709="IP &amp; VLAN","TX ISSUE",
AI1709="Warehouse HUAWEI","SPARE-ISSUE",
AI1709="SPARE-HS","SPARE-ISSUE",
AI1709="Power Telco","RAN ISSUE",AI1709="no impacts","no impacts"
),"")</f>
        <v>no impacts</v>
      </c>
      <c r="AI1709" s="85" t="s">
        <v>5998</v>
      </c>
      <c r="AJ1709" s="57" t="str" cm="1">
        <f t="array" ref="AJ1709">IFERROR(_xlfn.IFS(
AI1709="MPR ISSUE","ACTIVE",
AI1709="BSS Hardware Issue","ACTIVE",
AI1709="Sites strategiques, MLL, Pylone, etc.","PASSIVE",
AI1709="AKTIVCO DEFAUT GE &amp; POWER Cabinet","PASSIVE",
AI1709="AKTIVCO Coupure ENEO &amp; Baisse de tension","PASSIVE",
AI1709="Coupure ENEO &amp; Baisse de tension","PASSIVE",
AI1709="Defaut GE &amp; POWER Cabinet","PASSIVE",
AI1709="Sharing","PASSIVE",
AI1709="Sites strategiques &amp; DataCenter","PASSIVE",
AI1709="Exclu","Exclu",
AI1709="SAT","ACTIVE",
AI1709="SPARE-ISSUE","SPARE-ISSUE",
AI1709="Fiber CAmtel","ACTIVE",
AI1709="Fiber AOF","ACTIVE",
AI1709="Projet OCM (HUAWEI)","PLANNED WORKS",
AI1709="Projet OCM (NOKIA)","PLANNED WORKS",
AI1709="ACCESS-ISSUE","ACCESS-ISSUE",
AI1709="Projet OCM (ZTE, NOKIA, autres projets)","PLANNED WORKS",
AI1709="No root CAuse","No root cause",
AI1709="ODU HS","ACTIVE",
AI1709="IP &amp; VLAN","ACTIVE",
AI1709="Warehouse HUAWEI","SPARE-ISSUE",
AI1709="SPARE-HS","SPARE-ISSUE",
AI1709="Power Telco","ACTIVE", AI1709="no impacts","no impacts"
),"")</f>
        <v>no impacts</v>
      </c>
      <c r="AK1709" s="23" t="s">
        <v>5537</v>
      </c>
      <c r="AL1709" s="23" t="str">
        <f t="shared" si="45"/>
        <v>LIT_340</v>
      </c>
      <c r="AN1709" s="9" t="s">
        <v>5537</v>
      </c>
      <c r="AO1709" s="23" t="str">
        <f>_xlfn.XLOOKUP(B1709,'INCIDENT-05-03-2026'!E:E,'INCIDENT-05-03-2026'!F:F,"")</f>
        <v/>
      </c>
      <c r="AP1709" s="7" t="s">
        <v>5537</v>
      </c>
      <c r="AQ1709" s="6"/>
      <c r="AR1709" s="7"/>
      <c r="AS1709" s="3" t="str">
        <f>_xlfn.XLOOKUP(B1709,'[3]tt num | region | site id'!$C:$C,'[3]tt num | region | site id'!$Q:$Q,"")</f>
        <v/>
      </c>
      <c r="AT1709" s="24" t="str">
        <f>_xlfn.XLOOKUP(B1709,'[4]Cells Huawei 03052026 12h'!$B:$B,'[4]Cells Huawei 03052026 12h'!$T:$T,"")</f>
        <v/>
      </c>
      <c r="AU1709" s="24" t="str">
        <f>_xlfn.XLOOKUP(B1709,'[5]cells down 02052026 8h50'!$B:$B,'[5]cells down 02052026 8h50'!$R:$R,"")</f>
        <v/>
      </c>
      <c r="AV1709" s="24" t="str">
        <f>_xlfn.XLOOKUP(B1709,'[5]cells down 02052026 13h50'!$B:$B,'[5]cells down 02052026 13h50'!$R:$R,"")</f>
        <v/>
      </c>
      <c r="AW1709" s="24" t="str">
        <f>_xlfn.XLOOKUP(B1709,'[5]cells down 02052026 13h50'!$B:$B,'[5]cells down 02052026 13h50'!$R:$R,"")</f>
        <v/>
      </c>
      <c r="AX1709" s="24" t="str">
        <f>_xlfn.XLOOKUP(B1709,'[6]cell downs 03052026 8h40 '!$B:$B,'[6]cell downs 03052026 8h40 '!$R:$R,"")</f>
        <v/>
      </c>
      <c r="AY1709" s="24" t="str">
        <f>_xlfn.XLOOKUP(B1709,'[7]ALL SITES DOWN'!$D:$D,'[7]ALL SITES DOWN'!$J:$J,"")</f>
        <v/>
      </c>
      <c r="AZ1709" s="24" t="str">
        <f>_xlfn.XLOOKUP(B1709,'[8]ALL SITES DOWN'!$D:$D,'[8]ALL SITES DOWN'!$J:$J,"")</f>
        <v/>
      </c>
      <c r="BA1709" s="9" t="str">
        <f>_xlfn.XLOOKUP(B1709,[9]sheet1!$AC:$AC,[9]sheet1!$AF:$AF,"")</f>
        <v/>
      </c>
      <c r="BB1709" s="14" t="s">
        <v>5537</v>
      </c>
      <c r="BC1709" s="14" t="s">
        <v>5537</v>
      </c>
      <c r="BD1709" s="14" t="str">
        <f>_xlfn.XLOOKUP(B1709,'[10]cell downs 18042026 17h'!$B:$B,'[10]cell downs 18042026 17h'!$B:$B,"")</f>
        <v/>
      </c>
      <c r="BE1709" s="14" t="str">
        <f>_xlfn.XLOOKUP(B1709,'[11]Cells Huawei 19042026 15h'!$B:$B,'[11]Cells Huawei 19042026 15h'!$B:$B,"")</f>
        <v/>
      </c>
      <c r="BF1709" s="9" t="str">
        <f>_xlfn.XLOOKUP(B1709,'[12]cells down 19042026 9H40'!$B:$B,'[12]cells down 19042026 9H40'!$B:$B,"")</f>
        <v/>
      </c>
      <c r="BG1709" s="9" t="s">
        <v>351</v>
      </c>
      <c r="BH1709" s="9" t="s">
        <v>12</v>
      </c>
    </row>
    <row r="1710" spans="1:60" s="9" customFormat="1" x14ac:dyDescent="0.3">
      <c r="A1710" s="1" t="s">
        <v>4204</v>
      </c>
      <c r="B1710" s="8" t="s">
        <v>4205</v>
      </c>
      <c r="C1710" s="3" t="str">
        <f>_xlfn.XLOOKUP(B1710,'[1]daily break down'!$D:$D,'[1]daily break down'!$E:$E,"")</f>
        <v>Douala</v>
      </c>
      <c r="D1710" s="1" t="s">
        <v>11</v>
      </c>
      <c r="E1710" s="1" t="s">
        <v>12</v>
      </c>
      <c r="F1710" s="3" t="s">
        <v>31</v>
      </c>
      <c r="G1710" s="1" t="s">
        <v>32</v>
      </c>
      <c r="H1710" s="42" t="str">
        <f>_xlfn.XLOOKUP(B1710,[2]CALCULATION!$B:$B,[2]CALCULATION!$H:$H,"")</f>
        <v>ZTE</v>
      </c>
      <c r="I1710" s="34">
        <v>0</v>
      </c>
      <c r="J1710" s="34">
        <v>0</v>
      </c>
      <c r="K1710" s="34">
        <v>0</v>
      </c>
      <c r="L1710" s="34">
        <v>0</v>
      </c>
      <c r="M1710" s="34">
        <v>0</v>
      </c>
      <c r="N1710" s="34">
        <v>0</v>
      </c>
      <c r="O1710" s="34">
        <v>0</v>
      </c>
      <c r="P1710" s="34">
        <v>4.9882038792008743</v>
      </c>
      <c r="Q1710" s="34">
        <v>0</v>
      </c>
      <c r="R1710" s="34">
        <v>0</v>
      </c>
      <c r="S1710" s="35">
        <v>0</v>
      </c>
      <c r="T1710" s="35">
        <v>0</v>
      </c>
      <c r="U1710" s="35">
        <v>0</v>
      </c>
      <c r="V1710" s="35">
        <v>0</v>
      </c>
      <c r="W1710" s="35">
        <v>0</v>
      </c>
      <c r="X1710" s="35">
        <v>0</v>
      </c>
      <c r="Y1710" s="35">
        <v>0</v>
      </c>
      <c r="Z1710" s="35">
        <v>0</v>
      </c>
      <c r="AA1710" s="35">
        <v>0</v>
      </c>
      <c r="AB1710" s="35">
        <v>0</v>
      </c>
      <c r="AC1710" s="35">
        <v>0</v>
      </c>
      <c r="AD1710" s="35">
        <v>0</v>
      </c>
      <c r="AE1710" s="58" t="s">
        <v>5560</v>
      </c>
      <c r="AF1710" s="58"/>
      <c r="AG1710" s="57" t="str" cm="1">
        <f t="array" ref="AG1710">IFERROR(_xlfn.IFS(
AI1710="MPR ISSUE","PDH",
AI1710="BSS Hardware Issue","BSS",
AI1710="Sites strategiques, MLL, Pylone, etc.","ENVTECH",
AI1710="AKTIVCO DEFAUT GE &amp; POWER Cabinet","AKTIVCO",
AI1710="AKTIVCO Coupure ENEO &amp; Baisse de tension","AKTIVCO GRID ONLY",
AI1710="Coupure ENEO &amp; Baisse de tension","IHS GRID ONLY",
AI1710="Defaut GE &amp; POWER Cabinet","IHS",
AI1710="Sharing","Partners",
AI1710="Sites strategiques &amp; DataCenter","SST &amp; DC",
AI1710="Exclu","Exclu",
AI1710="SAT","SAT",
AI1710="SPARE-ISSUE","SPARE-ISSUE",
AI1710="Fiber CAmtel","TRANS_FO_CAMTEL",
AI1710="Fiber AOF","Fiber AOF",
AI1710="Projet OCM (HUAWEI)","TRAVAUX-HUAWEI",
AI1710="Projet OCM (NOKIA)","TRAVAUX-NOKIA",
AI1710="ACCESS-ISSUE","ACCESS-ISSUE",
AI1710="Projet OCM (ZTE, NOKIA, autres projets)","TRAVAUX OCM",
AI1710="No root CAuse","No root cause",
AI1710="ODU HS","PDH",
AI1710="IP &amp; VLAN","PDH",
AI1710="Warehouse HUAWEI","SPARE-ISSUE",
AI1710="SPARE-HS","SPARE-ISSUE",
AI1710="Power Telco","BSS",AI1710="no impacts","no impacts"
),"")</f>
        <v>no impacts</v>
      </c>
      <c r="AH1710" s="57" t="str" cm="1">
        <f t="array" ref="AH1710">IFERROR(_xlfn.IFS(
AI1710="MPR ISSUE","TX ISSUE",
AI1710="BSS Hardware Issue","RAN ISSUE",
AI1710="Sites strategiques, MLL, Pylone, etc.","ENVTECH",
AI1710="AKTIVCO DEFAUT GE &amp; POWER Cabinet","POWER ISSUE",
AI1710="AKTIVCO Coupure ENEO &amp; Baisse de tension","POWER ISSUE",
AI1710="Coupure ENEO &amp; Baisse de tension","POWER ISSUE",
AI1710="Defaut GE &amp; POWER Cabinet","POWER ISSUE",
AI1710="Sharing","POWER ISSUE",
AI1710="Sites strategiques &amp; DataCenter","POWER ISSUE",
AI1710="Exclu","Exclu",
AI1710="SAT","TX ISSUE",
AI1710="SPARE-ISSUE","SPARE-ISSUE",
AI1710="Fiber CAmtel","TX ISSUE",
AI1710="Fiber AOF","TX ISSUE",
AI1710="Projet OCM (HUAWEI)","TRAVAUX-HUAWEI",
AI1710="Projet OCM (NOKIA)","TRAVAUX -NOKIA",
AI1710="ACCESS-ISSUE","ACCESS-ISSUE",
AI1710="Projet OCM (ZTE, NOKIA, autres projets)","TRAVAUX OCM",
AI1710="No root CAuse","No root cause",
AI1710="ODU HS","TX ISSUE",
AI1710="IP &amp; VLAN","TX ISSUE",
AI1710="Warehouse HUAWEI","SPARE-ISSUE",
AI1710="SPARE-HS","SPARE-ISSUE",
AI1710="Power Telco","RAN ISSUE",AI1710="no impacts","no impacts"
),"")</f>
        <v>no impacts</v>
      </c>
      <c r="AI1710" s="85" t="s">
        <v>5998</v>
      </c>
      <c r="AJ1710" s="57" t="str" cm="1">
        <f t="array" ref="AJ1710">IFERROR(_xlfn.IFS(
AI1710="MPR ISSUE","ACTIVE",
AI1710="BSS Hardware Issue","ACTIVE",
AI1710="Sites strategiques, MLL, Pylone, etc.","PASSIVE",
AI1710="AKTIVCO DEFAUT GE &amp; POWER Cabinet","PASSIVE",
AI1710="AKTIVCO Coupure ENEO &amp; Baisse de tension","PASSIVE",
AI1710="Coupure ENEO &amp; Baisse de tension","PASSIVE",
AI1710="Defaut GE &amp; POWER Cabinet","PASSIVE",
AI1710="Sharing","PASSIVE",
AI1710="Sites strategiques &amp; DataCenter","PASSIVE",
AI1710="Exclu","Exclu",
AI1710="SAT","ACTIVE",
AI1710="SPARE-ISSUE","SPARE-ISSUE",
AI1710="Fiber CAmtel","ACTIVE",
AI1710="Fiber AOF","ACTIVE",
AI1710="Projet OCM (HUAWEI)","PLANNED WORKS",
AI1710="Projet OCM (NOKIA)","PLANNED WORKS",
AI1710="ACCESS-ISSUE","ACCESS-ISSUE",
AI1710="Projet OCM (ZTE, NOKIA, autres projets)","PLANNED WORKS",
AI1710="No root CAuse","No root cause",
AI1710="ODU HS","ACTIVE",
AI1710="IP &amp; VLAN","ACTIVE",
AI1710="Warehouse HUAWEI","SPARE-ISSUE",
AI1710="SPARE-HS","SPARE-ISSUE",
AI1710="Power Telco","ACTIVE", AI1710="no impacts","no impacts"
),"")</f>
        <v>no impacts</v>
      </c>
      <c r="AK1710" s="23" t="s">
        <v>5537</v>
      </c>
      <c r="AL1710" s="23" t="str">
        <f t="shared" si="45"/>
        <v>LIT_488</v>
      </c>
      <c r="AN1710" s="9" t="s">
        <v>5537</v>
      </c>
      <c r="AO1710" s="23" t="str">
        <f>_xlfn.XLOOKUP(B1710,'INCIDENT-05-03-2026'!E:E,'INCIDENT-05-03-2026'!F:F,"")</f>
        <v/>
      </c>
      <c r="AP1710" s="7" t="s">
        <v>5537</v>
      </c>
      <c r="AQ1710" s="6"/>
      <c r="AR1710" s="7"/>
      <c r="AS1710" s="3" t="str">
        <f>_xlfn.XLOOKUP(B1710,'[3]tt num | region | site id'!$C:$C,'[3]tt num | region | site id'!$Q:$Q,"")</f>
        <v/>
      </c>
      <c r="AT1710" s="24" t="str">
        <f>_xlfn.XLOOKUP(B1710,'[4]Cells Huawei 03052026 12h'!$B:$B,'[4]Cells Huawei 03052026 12h'!$T:$T,"")</f>
        <v/>
      </c>
      <c r="AU1710" s="24" t="str">
        <f>_xlfn.XLOOKUP(B1710,'[5]cells down 02052026 8h50'!$B:$B,'[5]cells down 02052026 8h50'!$R:$R,"")</f>
        <v/>
      </c>
      <c r="AV1710" s="24" t="str">
        <f>_xlfn.XLOOKUP(B1710,'[5]cells down 02052026 13h50'!$B:$B,'[5]cells down 02052026 13h50'!$R:$R,"")</f>
        <v/>
      </c>
      <c r="AW1710" s="24" t="str">
        <f>_xlfn.XLOOKUP(B1710,'[5]cells down 02052026 13h50'!$B:$B,'[5]cells down 02052026 13h50'!$R:$R,"")</f>
        <v/>
      </c>
      <c r="AX1710" s="24" t="str">
        <f>_xlfn.XLOOKUP(B1710,'[6]cell downs 03052026 8h40 '!$B:$B,'[6]cell downs 03052026 8h40 '!$R:$R,"")</f>
        <v/>
      </c>
      <c r="AY1710" s="24" t="str">
        <f>_xlfn.XLOOKUP(B1710,'[7]ALL SITES DOWN'!$D:$D,'[7]ALL SITES DOWN'!$J:$J,"")</f>
        <v/>
      </c>
      <c r="AZ1710" s="24" t="str">
        <f>_xlfn.XLOOKUP(B1710,'[8]ALL SITES DOWN'!$D:$D,'[8]ALL SITES DOWN'!$J:$J,"")</f>
        <v/>
      </c>
      <c r="BA1710" s="9" t="str">
        <f>_xlfn.XLOOKUP(B1710,[9]sheet1!$AC:$AC,[9]sheet1!$AF:$AF,"")</f>
        <v/>
      </c>
      <c r="BB1710" s="14" t="s">
        <v>5537</v>
      </c>
      <c r="BC1710" s="14" t="s">
        <v>5537</v>
      </c>
      <c r="BD1710" s="14" t="str">
        <f>_xlfn.XLOOKUP(B1710,'[10]cell downs 18042026 17h'!$B:$B,'[10]cell downs 18042026 17h'!$B:$B,"")</f>
        <v/>
      </c>
      <c r="BE1710" s="14" t="str">
        <f>_xlfn.XLOOKUP(B1710,'[11]Cells Huawei 19042026 15h'!$B:$B,'[11]Cells Huawei 19042026 15h'!$B:$B,"")</f>
        <v/>
      </c>
      <c r="BF1710" s="9" t="str">
        <f>_xlfn.XLOOKUP(B1710,'[12]cells down 19042026 9H40'!$B:$B,'[12]cells down 19042026 9H40'!$B:$B,"")</f>
        <v>LIT_488</v>
      </c>
      <c r="BG1710" s="9" t="s">
        <v>4205</v>
      </c>
      <c r="BH1710" s="9" t="s">
        <v>5537</v>
      </c>
    </row>
    <row r="1711" spans="1:60" s="9" customFormat="1" x14ac:dyDescent="0.3">
      <c r="A1711" s="1" t="s">
        <v>3054</v>
      </c>
      <c r="B1711" s="8" t="s">
        <v>3055</v>
      </c>
      <c r="C1711" s="3" t="str">
        <f>_xlfn.XLOOKUP(B1711,'[1]daily break down'!$D:$D,'[1]daily break down'!$E:$E,"")</f>
        <v>EXTREME-NORD</v>
      </c>
      <c r="D1711" s="1" t="s">
        <v>11</v>
      </c>
      <c r="E1711" s="1" t="s">
        <v>12</v>
      </c>
      <c r="F1711" s="3" t="s">
        <v>55</v>
      </c>
      <c r="G1711" s="1" t="s">
        <v>3054</v>
      </c>
      <c r="H1711" s="40" t="str">
        <f>_xlfn.XLOOKUP(B1711,[2]CALCULATION!$B:$B,[2]CALCULATION!$H:$H,"")</f>
        <v>Huawei</v>
      </c>
      <c r="I1711" s="34">
        <v>0</v>
      </c>
      <c r="J1711" s="34">
        <v>0</v>
      </c>
      <c r="K1711" s="34">
        <v>0</v>
      </c>
      <c r="L1711" s="34">
        <v>0</v>
      </c>
      <c r="M1711" s="34">
        <v>0</v>
      </c>
      <c r="N1711" s="34">
        <v>0</v>
      </c>
      <c r="O1711" s="34">
        <v>0</v>
      </c>
      <c r="P1711" s="34">
        <v>0</v>
      </c>
      <c r="Q1711" s="34">
        <v>0</v>
      </c>
      <c r="R1711" s="34">
        <v>0</v>
      </c>
      <c r="S1711" s="35">
        <v>0</v>
      </c>
      <c r="T1711" s="35">
        <v>0</v>
      </c>
      <c r="U1711" s="35">
        <v>0</v>
      </c>
      <c r="V1711" s="35">
        <v>0</v>
      </c>
      <c r="W1711" s="35">
        <v>0</v>
      </c>
      <c r="X1711" s="35">
        <v>0</v>
      </c>
      <c r="Y1711" s="35">
        <v>0</v>
      </c>
      <c r="Z1711" s="35">
        <v>0</v>
      </c>
      <c r="AA1711" s="35">
        <v>0</v>
      </c>
      <c r="AB1711" s="35">
        <v>0</v>
      </c>
      <c r="AC1711" s="35">
        <v>0</v>
      </c>
      <c r="AD1711" s="35">
        <v>0</v>
      </c>
      <c r="AE1711" s="58" t="s">
        <v>5603</v>
      </c>
      <c r="AF1711" s="58"/>
      <c r="AG1711" s="57" t="str" cm="1">
        <f t="array" ref="AG1711">IFERROR(_xlfn.IFS(
AI1711="MPR ISSUE","PDH",
AI1711="BSS Hardware Issue","BSS",
AI1711="Sites strategiques, MLL, Pylone, etc.","ENVTECH",
AI1711="AKTIVCO DEFAUT GE &amp; POWER Cabinet","AKTIVCO",
AI1711="AKTIVCO Coupure ENEO &amp; Baisse de tension","AKTIVCO GRID ONLY",
AI1711="Coupure ENEO &amp; Baisse de tension","IHS GRID ONLY",
AI1711="Defaut GE &amp; POWER Cabinet","IHS",
AI1711="Sharing","Partners",
AI1711="Sites strategiques &amp; DataCenter","SST &amp; DC",
AI1711="Exclu","Exclu",
AI1711="SAT","SAT",
AI1711="SPARE-ISSUE","SPARE-ISSUE",
AI1711="Fiber CAmtel","TRANS_FO_CAMTEL",
AI1711="Fiber AOF","Fiber AOF",
AI1711="Projet OCM (HUAWEI)","TRAVAUX-HUAWEI",
AI1711="Projet OCM (NOKIA)","TRAVAUX-NOKIA",
AI1711="ACCESS-ISSUE","ACCESS-ISSUE",
AI1711="Projet OCM (ZTE, NOKIA, autres projets)","TRAVAUX OCM",
AI1711="No root CAuse","No root cause",
AI1711="ODU HS","PDH",
AI1711="IP &amp; VLAN","PDH",
AI1711="Warehouse HUAWEI","SPARE-ISSUE",
AI1711="SPARE-HS","SPARE-ISSUE",
AI1711="Power Telco","BSS",AI1711="no impacts","no impacts"
),"")</f>
        <v>no impacts</v>
      </c>
      <c r="AH1711" s="57" t="str" cm="1">
        <f t="array" ref="AH1711">IFERROR(_xlfn.IFS(
AI1711="MPR ISSUE","TX ISSUE",
AI1711="BSS Hardware Issue","RAN ISSUE",
AI1711="Sites strategiques, MLL, Pylone, etc.","ENVTECH",
AI1711="AKTIVCO DEFAUT GE &amp; POWER Cabinet","POWER ISSUE",
AI1711="AKTIVCO Coupure ENEO &amp; Baisse de tension","POWER ISSUE",
AI1711="Coupure ENEO &amp; Baisse de tension","POWER ISSUE",
AI1711="Defaut GE &amp; POWER Cabinet","POWER ISSUE",
AI1711="Sharing","POWER ISSUE",
AI1711="Sites strategiques &amp; DataCenter","POWER ISSUE",
AI1711="Exclu","Exclu",
AI1711="SAT","TX ISSUE",
AI1711="SPARE-ISSUE","SPARE-ISSUE",
AI1711="Fiber CAmtel","TX ISSUE",
AI1711="Fiber AOF","TX ISSUE",
AI1711="Projet OCM (HUAWEI)","TRAVAUX-HUAWEI",
AI1711="Projet OCM (NOKIA)","TRAVAUX -NOKIA",
AI1711="ACCESS-ISSUE","ACCESS-ISSUE",
AI1711="Projet OCM (ZTE, NOKIA, autres projets)","TRAVAUX OCM",
AI1711="No root CAuse","No root cause",
AI1711="ODU HS","TX ISSUE",
AI1711="IP &amp; VLAN","TX ISSUE",
AI1711="Warehouse HUAWEI","SPARE-ISSUE",
AI1711="SPARE-HS","SPARE-ISSUE",
AI1711="Power Telco","RAN ISSUE",AI1711="no impacts","no impacts"
),"")</f>
        <v>no impacts</v>
      </c>
      <c r="AI1711" s="85" t="s">
        <v>5998</v>
      </c>
      <c r="AJ1711" s="57" t="str" cm="1">
        <f t="array" ref="AJ1711">IFERROR(_xlfn.IFS(
AI1711="MPR ISSUE","ACTIVE",
AI1711="BSS Hardware Issue","ACTIVE",
AI1711="Sites strategiques, MLL, Pylone, etc.","PASSIVE",
AI1711="AKTIVCO DEFAUT GE &amp; POWER Cabinet","PASSIVE",
AI1711="AKTIVCO Coupure ENEO &amp; Baisse de tension","PASSIVE",
AI1711="Coupure ENEO &amp; Baisse de tension","PASSIVE",
AI1711="Defaut GE &amp; POWER Cabinet","PASSIVE",
AI1711="Sharing","PASSIVE",
AI1711="Sites strategiques &amp; DataCenter","PASSIVE",
AI1711="Exclu","Exclu",
AI1711="SAT","ACTIVE",
AI1711="SPARE-ISSUE","SPARE-ISSUE",
AI1711="Fiber CAmtel","ACTIVE",
AI1711="Fiber AOF","ACTIVE",
AI1711="Projet OCM (HUAWEI)","PLANNED WORKS",
AI1711="Projet OCM (NOKIA)","PLANNED WORKS",
AI1711="ACCESS-ISSUE","ACCESS-ISSUE",
AI1711="Projet OCM (ZTE, NOKIA, autres projets)","PLANNED WORKS",
AI1711="No root CAuse","No root cause",
AI1711="ODU HS","ACTIVE",
AI1711="IP &amp; VLAN","ACTIVE",
AI1711="Warehouse HUAWEI","SPARE-ISSUE",
AI1711="SPARE-HS","SPARE-ISSUE",
AI1711="Power Telco","ACTIVE", AI1711="no impacts","no impacts"
),"")</f>
        <v>no impacts</v>
      </c>
      <c r="AK1711" s="23" t="s">
        <v>5537</v>
      </c>
      <c r="AL1711" s="23" t="str">
        <f t="shared" si="45"/>
        <v>EXN_102</v>
      </c>
      <c r="AN1711" s="9" t="s">
        <v>5537</v>
      </c>
      <c r="AO1711" s="23" t="str">
        <f>_xlfn.XLOOKUP(B1711,'INCIDENT-05-03-2026'!E:E,'INCIDENT-05-03-2026'!F:F,"")</f>
        <v/>
      </c>
      <c r="AP1711" s="7" t="s">
        <v>5537</v>
      </c>
      <c r="AQ1711" s="6"/>
      <c r="AR1711" s="7"/>
      <c r="AS1711" s="3" t="str">
        <f>_xlfn.XLOOKUP(B1711,'[3]tt num | region | site id'!$C:$C,'[3]tt num | region | site id'!$Q:$Q,"")</f>
        <v/>
      </c>
      <c r="AT1711" s="24" t="str">
        <f>_xlfn.XLOOKUP(B1711,'[4]Cells Huawei 03052026 12h'!$B:$B,'[4]Cells Huawei 03052026 12h'!$T:$T,"")</f>
        <v/>
      </c>
      <c r="AU1711" s="24" t="str">
        <f>_xlfn.XLOOKUP(B1711,'[5]cells down 02052026 8h50'!$B:$B,'[5]cells down 02052026 8h50'!$R:$R,"")</f>
        <v/>
      </c>
      <c r="AV1711" s="24" t="str">
        <f>_xlfn.XLOOKUP(B1711,'[5]cells down 02052026 13h50'!$B:$B,'[5]cells down 02052026 13h50'!$R:$R,"")</f>
        <v/>
      </c>
      <c r="AW1711" s="24" t="str">
        <f>_xlfn.XLOOKUP(B1711,'[5]cells down 02052026 13h50'!$B:$B,'[5]cells down 02052026 13h50'!$R:$R,"")</f>
        <v/>
      </c>
      <c r="AX1711" s="24" t="str">
        <f>_xlfn.XLOOKUP(B1711,'[6]cell downs 03052026 8h40 '!$B:$B,'[6]cell downs 03052026 8h40 '!$R:$R,"")</f>
        <v/>
      </c>
      <c r="AY1711" s="24" t="str">
        <f>_xlfn.XLOOKUP(B1711,'[7]ALL SITES DOWN'!$D:$D,'[7]ALL SITES DOWN'!$J:$J,"")</f>
        <v/>
      </c>
      <c r="AZ1711" s="24" t="str">
        <f>_xlfn.XLOOKUP(B1711,'[8]ALL SITES DOWN'!$D:$D,'[8]ALL SITES DOWN'!$J:$J,"")</f>
        <v/>
      </c>
      <c r="BA1711" s="9" t="str">
        <f>_xlfn.XLOOKUP(B1711,[9]sheet1!$AC:$AC,[9]sheet1!$AF:$AF,"")</f>
        <v/>
      </c>
      <c r="BB1711" s="14" t="s">
        <v>5537</v>
      </c>
      <c r="BC1711" s="14" t="s">
        <v>5537</v>
      </c>
      <c r="BD1711" s="14" t="str">
        <f>_xlfn.XLOOKUP(B1711,'[10]cell downs 18042026 17h'!$B:$B,'[10]cell downs 18042026 17h'!$B:$B,"")</f>
        <v/>
      </c>
      <c r="BE1711" s="14" t="str">
        <f>_xlfn.XLOOKUP(B1711,'[11]Cells Huawei 19042026 15h'!$B:$B,'[11]Cells Huawei 19042026 15h'!$B:$B,"")</f>
        <v/>
      </c>
      <c r="BF1711" s="9" t="str">
        <f>_xlfn.XLOOKUP(B1711,'[12]cells down 19042026 9H40'!$B:$B,'[12]cells down 19042026 9H40'!$B:$B,"")</f>
        <v/>
      </c>
      <c r="BG1711" s="9" t="s">
        <v>3055</v>
      </c>
      <c r="BH1711" s="9" t="s">
        <v>5537</v>
      </c>
    </row>
    <row r="1712" spans="1:60" s="9" customFormat="1" x14ac:dyDescent="0.3">
      <c r="A1712" s="1" t="s">
        <v>677</v>
      </c>
      <c r="B1712" s="8" t="s">
        <v>3114</v>
      </c>
      <c r="C1712" s="3" t="str">
        <f>_xlfn.XLOOKUP(B1712,'[1]daily break down'!$D:$D,'[1]daily break down'!$E:$E,"")</f>
        <v>EXTREME-NORD</v>
      </c>
      <c r="D1712" s="1" t="s">
        <v>11</v>
      </c>
      <c r="E1712" s="1" t="s">
        <v>237</v>
      </c>
      <c r="F1712" s="3" t="s">
        <v>55</v>
      </c>
      <c r="G1712" s="1" t="s">
        <v>677</v>
      </c>
      <c r="H1712" s="41" t="str">
        <f>_xlfn.XLOOKUP(B1712,[2]CALCULATION!$B:$B,[2]CALCULATION!$H:$H,"")</f>
        <v>NOKIA</v>
      </c>
      <c r="I1712" s="34">
        <v>0</v>
      </c>
      <c r="J1712" s="34">
        <v>0</v>
      </c>
      <c r="K1712" s="34">
        <v>0</v>
      </c>
      <c r="L1712" s="34">
        <v>0</v>
      </c>
      <c r="M1712" s="34">
        <v>0</v>
      </c>
      <c r="N1712" s="34">
        <v>0</v>
      </c>
      <c r="O1712" s="34">
        <v>0</v>
      </c>
      <c r="P1712" s="34">
        <v>0</v>
      </c>
      <c r="Q1712" s="34">
        <v>0</v>
      </c>
      <c r="R1712" s="34">
        <v>0</v>
      </c>
      <c r="S1712" s="35">
        <v>0</v>
      </c>
      <c r="T1712" s="35">
        <v>0</v>
      </c>
      <c r="U1712" s="35">
        <v>0</v>
      </c>
      <c r="V1712" s="35">
        <v>0</v>
      </c>
      <c r="W1712" s="35">
        <v>0</v>
      </c>
      <c r="X1712" s="35">
        <v>0</v>
      </c>
      <c r="Y1712" s="35">
        <v>0</v>
      </c>
      <c r="Z1712" s="35">
        <v>0</v>
      </c>
      <c r="AA1712" s="35">
        <v>0</v>
      </c>
      <c r="AB1712" s="35">
        <v>0</v>
      </c>
      <c r="AC1712" s="35">
        <v>0</v>
      </c>
      <c r="AD1712" s="35">
        <v>0</v>
      </c>
      <c r="AE1712" s="58" t="s">
        <v>5603</v>
      </c>
      <c r="AF1712" s="58"/>
      <c r="AG1712" s="57" t="str" cm="1">
        <f t="array" ref="AG1712">IFERROR(_xlfn.IFS(
AI1712="MPR ISSUE","PDH",
AI1712="BSS Hardware Issue","BSS",
AI1712="Sites strategiques, MLL, Pylone, etc.","ENVTECH",
AI1712="AKTIVCO DEFAUT GE &amp; POWER Cabinet","AKTIVCO",
AI1712="AKTIVCO Coupure ENEO &amp; Baisse de tension","AKTIVCO GRID ONLY",
AI1712="Coupure ENEO &amp; Baisse de tension","IHS GRID ONLY",
AI1712="Defaut GE &amp; POWER Cabinet","IHS",
AI1712="Sharing","Partners",
AI1712="Sites strategiques &amp; DataCenter","SST &amp; DC",
AI1712="Exclu","Exclu",
AI1712="SAT","SAT",
AI1712="SPARE-ISSUE","SPARE-ISSUE",
AI1712="Fiber CAmtel","TRANS_FO_CAMTEL",
AI1712="Fiber AOF","Fiber AOF",
AI1712="Projet OCM (HUAWEI)","TRAVAUX-HUAWEI",
AI1712="Projet OCM (NOKIA)","TRAVAUX-NOKIA",
AI1712="ACCESS-ISSUE","ACCESS-ISSUE",
AI1712="Projet OCM (ZTE, NOKIA, autres projets)","TRAVAUX OCM",
AI1712="No root CAuse","No root cause",
AI1712="ODU HS","PDH",
AI1712="IP &amp; VLAN","PDH",
AI1712="Warehouse HUAWEI","SPARE-ISSUE",
AI1712="SPARE-HS","SPARE-ISSUE",
AI1712="Power Telco","BSS",AI1712="no impacts","no impacts"
),"")</f>
        <v>no impacts</v>
      </c>
      <c r="AH1712" s="57" t="str" cm="1">
        <f t="array" ref="AH1712">IFERROR(_xlfn.IFS(
AI1712="MPR ISSUE","TX ISSUE",
AI1712="BSS Hardware Issue","RAN ISSUE",
AI1712="Sites strategiques, MLL, Pylone, etc.","ENVTECH",
AI1712="AKTIVCO DEFAUT GE &amp; POWER Cabinet","POWER ISSUE",
AI1712="AKTIVCO Coupure ENEO &amp; Baisse de tension","POWER ISSUE",
AI1712="Coupure ENEO &amp; Baisse de tension","POWER ISSUE",
AI1712="Defaut GE &amp; POWER Cabinet","POWER ISSUE",
AI1712="Sharing","POWER ISSUE",
AI1712="Sites strategiques &amp; DataCenter","POWER ISSUE",
AI1712="Exclu","Exclu",
AI1712="SAT","TX ISSUE",
AI1712="SPARE-ISSUE","SPARE-ISSUE",
AI1712="Fiber CAmtel","TX ISSUE",
AI1712="Fiber AOF","TX ISSUE",
AI1712="Projet OCM (HUAWEI)","TRAVAUX-HUAWEI",
AI1712="Projet OCM (NOKIA)","TRAVAUX -NOKIA",
AI1712="ACCESS-ISSUE","ACCESS-ISSUE",
AI1712="Projet OCM (ZTE, NOKIA, autres projets)","TRAVAUX OCM",
AI1712="No root CAuse","No root cause",
AI1712="ODU HS","TX ISSUE",
AI1712="IP &amp; VLAN","TX ISSUE",
AI1712="Warehouse HUAWEI","SPARE-ISSUE",
AI1712="SPARE-HS","SPARE-ISSUE",
AI1712="Power Telco","RAN ISSUE",AI1712="no impacts","no impacts"
),"")</f>
        <v>no impacts</v>
      </c>
      <c r="AI1712" s="85" t="s">
        <v>5998</v>
      </c>
      <c r="AJ1712" s="57" t="str" cm="1">
        <f t="array" ref="AJ1712">IFERROR(_xlfn.IFS(
AI1712="MPR ISSUE","ACTIVE",
AI1712="BSS Hardware Issue","ACTIVE",
AI1712="Sites strategiques, MLL, Pylone, etc.","PASSIVE",
AI1712="AKTIVCO DEFAUT GE &amp; POWER Cabinet","PASSIVE",
AI1712="AKTIVCO Coupure ENEO &amp; Baisse de tension","PASSIVE",
AI1712="Coupure ENEO &amp; Baisse de tension","PASSIVE",
AI1712="Defaut GE &amp; POWER Cabinet","PASSIVE",
AI1712="Sharing","PASSIVE",
AI1712="Sites strategiques &amp; DataCenter","PASSIVE",
AI1712="Exclu","Exclu",
AI1712="SAT","ACTIVE",
AI1712="SPARE-ISSUE","SPARE-ISSUE",
AI1712="Fiber CAmtel","ACTIVE",
AI1712="Fiber AOF","ACTIVE",
AI1712="Projet OCM (HUAWEI)","PLANNED WORKS",
AI1712="Projet OCM (NOKIA)","PLANNED WORKS",
AI1712="ACCESS-ISSUE","ACCESS-ISSUE",
AI1712="Projet OCM (ZTE, NOKIA, autres projets)","PLANNED WORKS",
AI1712="No root CAuse","No root cause",
AI1712="ODU HS","ACTIVE",
AI1712="IP &amp; VLAN","ACTIVE",
AI1712="Warehouse HUAWEI","SPARE-ISSUE",
AI1712="SPARE-HS","SPARE-ISSUE",
AI1712="Power Telco","ACTIVE", AI1712="no impacts","no impacts"
),"")</f>
        <v>no impacts</v>
      </c>
      <c r="AK1712" s="23" t="s">
        <v>5537</v>
      </c>
      <c r="AL1712" s="23" t="str">
        <f t="shared" si="45"/>
        <v>EXN_033</v>
      </c>
      <c r="AN1712" s="9" t="s">
        <v>5537</v>
      </c>
      <c r="AO1712" s="23" t="str">
        <f>_xlfn.XLOOKUP(B1712,'INCIDENT-05-03-2026'!E:E,'INCIDENT-05-03-2026'!F:F,"")</f>
        <v/>
      </c>
      <c r="AP1712" s="7" t="s">
        <v>5537</v>
      </c>
      <c r="AQ1712" s="6"/>
      <c r="AR1712" s="7"/>
      <c r="AS1712" s="3" t="str">
        <f>_xlfn.XLOOKUP(B1712,'[3]tt num | region | site id'!$C:$C,'[3]tt num | region | site id'!$Q:$Q,"")</f>
        <v/>
      </c>
      <c r="AT1712" s="24" t="str">
        <f>_xlfn.XLOOKUP(B1712,'[4]Cells Huawei 03052026 12h'!$B:$B,'[4]Cells Huawei 03052026 12h'!$T:$T,"")</f>
        <v/>
      </c>
      <c r="AU1712" s="24" t="str">
        <f>_xlfn.XLOOKUP(B1712,'[5]cells down 02052026 8h50'!$B:$B,'[5]cells down 02052026 8h50'!$R:$R,"")</f>
        <v/>
      </c>
      <c r="AV1712" s="24" t="str">
        <f>_xlfn.XLOOKUP(B1712,'[5]cells down 02052026 13h50'!$B:$B,'[5]cells down 02052026 13h50'!$R:$R,"")</f>
        <v/>
      </c>
      <c r="AW1712" s="24" t="str">
        <f>_xlfn.XLOOKUP(B1712,'[5]cells down 02052026 13h50'!$B:$B,'[5]cells down 02052026 13h50'!$R:$R,"")</f>
        <v/>
      </c>
      <c r="AX1712" s="24" t="str">
        <f>_xlfn.XLOOKUP(B1712,'[6]cell downs 03052026 8h40 '!$B:$B,'[6]cell downs 03052026 8h40 '!$R:$R,"")</f>
        <v/>
      </c>
      <c r="AY1712" s="24" t="str">
        <f>_xlfn.XLOOKUP(B1712,'[7]ALL SITES DOWN'!$D:$D,'[7]ALL SITES DOWN'!$J:$J,"")</f>
        <v/>
      </c>
      <c r="AZ1712" s="24" t="str">
        <f>_xlfn.XLOOKUP(B1712,'[8]ALL SITES DOWN'!$D:$D,'[8]ALL SITES DOWN'!$J:$J,"")</f>
        <v/>
      </c>
      <c r="BA1712" s="9" t="str">
        <f>_xlfn.XLOOKUP(B1712,[9]sheet1!$AC:$AC,[9]sheet1!$AF:$AF,"")</f>
        <v/>
      </c>
      <c r="BB1712" s="14" t="s">
        <v>5537</v>
      </c>
      <c r="BC1712" s="14" t="s">
        <v>5537</v>
      </c>
      <c r="BD1712" s="14" t="str">
        <f>_xlfn.XLOOKUP(B1712,'[10]cell downs 18042026 17h'!$B:$B,'[10]cell downs 18042026 17h'!$B:$B,"")</f>
        <v/>
      </c>
      <c r="BE1712" s="14" t="str">
        <f>_xlfn.XLOOKUP(B1712,'[11]Cells Huawei 19042026 15h'!$B:$B,'[11]Cells Huawei 19042026 15h'!$B:$B,"")</f>
        <v/>
      </c>
      <c r="BF1712" s="9" t="str">
        <f>_xlfn.XLOOKUP(B1712,'[12]cells down 19042026 9H40'!$B:$B,'[12]cells down 19042026 9H40'!$B:$B,"")</f>
        <v/>
      </c>
      <c r="BG1712" s="9" t="s">
        <v>3114</v>
      </c>
      <c r="BH1712" s="9" t="s">
        <v>594</v>
      </c>
    </row>
    <row r="1713" spans="1:60" s="9" customFormat="1" x14ac:dyDescent="0.3">
      <c r="A1713" s="1" t="s">
        <v>485</v>
      </c>
      <c r="B1713" s="8" t="s">
        <v>486</v>
      </c>
      <c r="C1713" s="3" t="str">
        <f>_xlfn.XLOOKUP(B1713,'[1]daily break down'!$D:$D,'[1]daily break down'!$E:$E,"")</f>
        <v>Douala</v>
      </c>
      <c r="D1713" s="1" t="s">
        <v>21</v>
      </c>
      <c r="E1713" s="1" t="s">
        <v>30</v>
      </c>
      <c r="F1713" s="3" t="s">
        <v>31</v>
      </c>
      <c r="G1713" s="1" t="s">
        <v>32</v>
      </c>
      <c r="H1713" s="42" t="str">
        <f>_xlfn.XLOOKUP(B1713,[2]CALCULATION!$B:$B,[2]CALCULATION!$H:$H,"")</f>
        <v>ZTE</v>
      </c>
      <c r="I1713" s="34">
        <v>0</v>
      </c>
      <c r="J1713" s="34">
        <v>0</v>
      </c>
      <c r="K1713" s="34">
        <v>0</v>
      </c>
      <c r="L1713" s="34">
        <v>0</v>
      </c>
      <c r="M1713" s="34">
        <v>0</v>
      </c>
      <c r="N1713" s="34">
        <v>0</v>
      </c>
      <c r="O1713" s="34">
        <v>0</v>
      </c>
      <c r="P1713" s="34">
        <v>4.8246383759520368</v>
      </c>
      <c r="Q1713" s="34">
        <v>0</v>
      </c>
      <c r="R1713" s="34">
        <v>0</v>
      </c>
      <c r="S1713" s="35">
        <v>0</v>
      </c>
      <c r="T1713" s="35">
        <v>0</v>
      </c>
      <c r="U1713" s="35">
        <v>0</v>
      </c>
      <c r="V1713" s="35">
        <v>0</v>
      </c>
      <c r="W1713" s="35">
        <v>0</v>
      </c>
      <c r="X1713" s="35">
        <v>0</v>
      </c>
      <c r="Y1713" s="35">
        <v>0</v>
      </c>
      <c r="Z1713" s="35">
        <v>0</v>
      </c>
      <c r="AA1713" s="35">
        <v>0</v>
      </c>
      <c r="AB1713" s="35">
        <v>0</v>
      </c>
      <c r="AC1713" s="35">
        <v>0</v>
      </c>
      <c r="AD1713" s="35">
        <v>0</v>
      </c>
      <c r="AE1713" s="58" t="s">
        <v>5560</v>
      </c>
      <c r="AF1713" s="58"/>
      <c r="AG1713" s="57" t="str" cm="1">
        <f t="array" ref="AG1713">IFERROR(_xlfn.IFS(
AI1713="MPR ISSUE","PDH",
AI1713="BSS Hardware Issue","BSS",
AI1713="Sites strategiques, MLL, Pylone, etc.","ENVTECH",
AI1713="AKTIVCO DEFAUT GE &amp; POWER Cabinet","AKTIVCO",
AI1713="AKTIVCO Coupure ENEO &amp; Baisse de tension","AKTIVCO GRID ONLY",
AI1713="Coupure ENEO &amp; Baisse de tension","IHS GRID ONLY",
AI1713="Defaut GE &amp; POWER Cabinet","IHS",
AI1713="Sharing","Partners",
AI1713="Sites strategiques &amp; DataCenter","SST &amp; DC",
AI1713="Exclu","Exclu",
AI1713="SAT","SAT",
AI1713="SPARE-ISSUE","SPARE-ISSUE",
AI1713="Fiber CAmtel","TRANS_FO_CAMTEL",
AI1713="Fiber AOF","Fiber AOF",
AI1713="Projet OCM (HUAWEI)","TRAVAUX-HUAWEI",
AI1713="Projet OCM (NOKIA)","TRAVAUX-NOKIA",
AI1713="ACCESS-ISSUE","ACCESS-ISSUE",
AI1713="Projet OCM (ZTE, NOKIA, autres projets)","TRAVAUX OCM",
AI1713="No root CAuse","No root cause",
AI1713="ODU HS","PDH",
AI1713="IP &amp; VLAN","PDH",
AI1713="Warehouse HUAWEI","SPARE-ISSUE",
AI1713="SPARE-HS","SPARE-ISSUE",
AI1713="Power Telco","BSS",AI1713="no impacts","no impacts"
),"")</f>
        <v>no impacts</v>
      </c>
      <c r="AH1713" s="57" t="str" cm="1">
        <f t="array" ref="AH1713">IFERROR(_xlfn.IFS(
AI1713="MPR ISSUE","TX ISSUE",
AI1713="BSS Hardware Issue","RAN ISSUE",
AI1713="Sites strategiques, MLL, Pylone, etc.","ENVTECH",
AI1713="AKTIVCO DEFAUT GE &amp; POWER Cabinet","POWER ISSUE",
AI1713="AKTIVCO Coupure ENEO &amp; Baisse de tension","POWER ISSUE",
AI1713="Coupure ENEO &amp; Baisse de tension","POWER ISSUE",
AI1713="Defaut GE &amp; POWER Cabinet","POWER ISSUE",
AI1713="Sharing","POWER ISSUE",
AI1713="Sites strategiques &amp; DataCenter","POWER ISSUE",
AI1713="Exclu","Exclu",
AI1713="SAT","TX ISSUE",
AI1713="SPARE-ISSUE","SPARE-ISSUE",
AI1713="Fiber CAmtel","TX ISSUE",
AI1713="Fiber AOF","TX ISSUE",
AI1713="Projet OCM (HUAWEI)","TRAVAUX-HUAWEI",
AI1713="Projet OCM (NOKIA)","TRAVAUX -NOKIA",
AI1713="ACCESS-ISSUE","ACCESS-ISSUE",
AI1713="Projet OCM (ZTE, NOKIA, autres projets)","TRAVAUX OCM",
AI1713="No root CAuse","No root cause",
AI1713="ODU HS","TX ISSUE",
AI1713="IP &amp; VLAN","TX ISSUE",
AI1713="Warehouse HUAWEI","SPARE-ISSUE",
AI1713="SPARE-HS","SPARE-ISSUE",
AI1713="Power Telco","RAN ISSUE",AI1713="no impacts","no impacts"
),"")</f>
        <v>no impacts</v>
      </c>
      <c r="AI1713" s="85" t="s">
        <v>5998</v>
      </c>
      <c r="AJ1713" s="57" t="str" cm="1">
        <f t="array" ref="AJ1713">IFERROR(_xlfn.IFS(
AI1713="MPR ISSUE","ACTIVE",
AI1713="BSS Hardware Issue","ACTIVE",
AI1713="Sites strategiques, MLL, Pylone, etc.","PASSIVE",
AI1713="AKTIVCO DEFAUT GE &amp; POWER Cabinet","PASSIVE",
AI1713="AKTIVCO Coupure ENEO &amp; Baisse de tension","PASSIVE",
AI1713="Coupure ENEO &amp; Baisse de tension","PASSIVE",
AI1713="Defaut GE &amp; POWER Cabinet","PASSIVE",
AI1713="Sharing","PASSIVE",
AI1713="Sites strategiques &amp; DataCenter","PASSIVE",
AI1713="Exclu","Exclu",
AI1713="SAT","ACTIVE",
AI1713="SPARE-ISSUE","SPARE-ISSUE",
AI1713="Fiber CAmtel","ACTIVE",
AI1713="Fiber AOF","ACTIVE",
AI1713="Projet OCM (HUAWEI)","PLANNED WORKS",
AI1713="Projet OCM (NOKIA)","PLANNED WORKS",
AI1713="ACCESS-ISSUE","ACCESS-ISSUE",
AI1713="Projet OCM (ZTE, NOKIA, autres projets)","PLANNED WORKS",
AI1713="No root CAuse","No root cause",
AI1713="ODU HS","ACTIVE",
AI1713="IP &amp; VLAN","ACTIVE",
AI1713="Warehouse HUAWEI","SPARE-ISSUE",
AI1713="SPARE-HS","SPARE-ISSUE",
AI1713="Power Telco","ACTIVE", AI1713="no impacts","no impacts"
),"")</f>
        <v>no impacts</v>
      </c>
      <c r="AK1713" s="23" t="s">
        <v>5537</v>
      </c>
      <c r="AL1713" s="23" t="str">
        <f t="shared" si="45"/>
        <v>LIT_694</v>
      </c>
      <c r="AN1713" s="9" t="s">
        <v>5537</v>
      </c>
      <c r="AO1713" s="23" t="str">
        <f>_xlfn.XLOOKUP(B1713,'INCIDENT-05-03-2026'!E:E,'INCIDENT-05-03-2026'!F:F,"")</f>
        <v/>
      </c>
      <c r="AP1713" s="7" t="s">
        <v>5537</v>
      </c>
      <c r="AQ1713" s="6"/>
      <c r="AR1713" s="7"/>
      <c r="AS1713" s="3" t="str">
        <f>_xlfn.XLOOKUP(B1713,'[3]tt num | region | site id'!$C:$C,'[3]tt num | region | site id'!$Q:$Q,"")</f>
        <v/>
      </c>
      <c r="AT1713" s="24" t="str">
        <f>_xlfn.XLOOKUP(B1713,'[4]Cells Huawei 03052026 12h'!$B:$B,'[4]Cells Huawei 03052026 12h'!$T:$T,"")</f>
        <v/>
      </c>
      <c r="AU1713" s="24" t="str">
        <f>_xlfn.XLOOKUP(B1713,'[5]cells down 02052026 8h50'!$B:$B,'[5]cells down 02052026 8h50'!$R:$R,"")</f>
        <v/>
      </c>
      <c r="AV1713" s="24" t="str">
        <f>_xlfn.XLOOKUP(B1713,'[5]cells down 02052026 13h50'!$B:$B,'[5]cells down 02052026 13h50'!$R:$R,"")</f>
        <v/>
      </c>
      <c r="AW1713" s="24" t="str">
        <f>_xlfn.XLOOKUP(B1713,'[5]cells down 02052026 13h50'!$B:$B,'[5]cells down 02052026 13h50'!$R:$R,"")</f>
        <v/>
      </c>
      <c r="AX1713" s="24" t="str">
        <f>_xlfn.XLOOKUP(B1713,'[6]cell downs 03052026 8h40 '!$B:$B,'[6]cell downs 03052026 8h40 '!$R:$R,"")</f>
        <v/>
      </c>
      <c r="AY1713" s="24" t="str">
        <f>_xlfn.XLOOKUP(B1713,'[7]ALL SITES DOWN'!$D:$D,'[7]ALL SITES DOWN'!$J:$J,"")</f>
        <v/>
      </c>
      <c r="AZ1713" s="24" t="str">
        <f>_xlfn.XLOOKUP(B1713,'[8]ALL SITES DOWN'!$D:$D,'[8]ALL SITES DOWN'!$J:$J,"")</f>
        <v/>
      </c>
      <c r="BA1713" s="9" t="str">
        <f>_xlfn.XLOOKUP(B1713,[9]sheet1!$AC:$AC,[9]sheet1!$AF:$AF,"")</f>
        <v/>
      </c>
      <c r="BB1713" s="14" t="s">
        <v>5537</v>
      </c>
      <c r="BC1713" s="14" t="s">
        <v>5537</v>
      </c>
      <c r="BD1713" s="14" t="str">
        <f>_xlfn.XLOOKUP(B1713,'[10]cell downs 18042026 17h'!$B:$B,'[10]cell downs 18042026 17h'!$B:$B,"")</f>
        <v/>
      </c>
      <c r="BE1713" s="14" t="str">
        <f>_xlfn.XLOOKUP(B1713,'[11]Cells Huawei 19042026 15h'!$B:$B,'[11]Cells Huawei 19042026 15h'!$B:$B,"")</f>
        <v/>
      </c>
      <c r="BF1713" s="9" t="str">
        <f>_xlfn.XLOOKUP(B1713,'[12]cells down 19042026 9H40'!$B:$B,'[12]cells down 19042026 9H40'!$B:$B,"")</f>
        <v/>
      </c>
      <c r="BG1713" s="9" t="s">
        <v>5537</v>
      </c>
      <c r="BH1713" s="9" t="s">
        <v>5537</v>
      </c>
    </row>
    <row r="1714" spans="1:60" s="9" customFormat="1" x14ac:dyDescent="0.3">
      <c r="A1714" s="1" t="s">
        <v>264</v>
      </c>
      <c r="B1714" s="8" t="s">
        <v>265</v>
      </c>
      <c r="C1714" s="3" t="str">
        <f>_xlfn.XLOOKUP(B1714,'[1]daily break down'!$D:$D,'[1]daily break down'!$E:$E,"")</f>
        <v>Douala</v>
      </c>
      <c r="D1714" s="1" t="s">
        <v>21</v>
      </c>
      <c r="E1714" s="1" t="s">
        <v>12</v>
      </c>
      <c r="F1714" s="3" t="s">
        <v>31</v>
      </c>
      <c r="G1714" s="1" t="s">
        <v>32</v>
      </c>
      <c r="H1714" s="42" t="str">
        <f>_xlfn.XLOOKUP(B1714,[2]CALCULATION!$B:$B,[2]CALCULATION!$H:$H,"")</f>
        <v>ZTE</v>
      </c>
      <c r="I1714" s="34">
        <v>0</v>
      </c>
      <c r="J1714" s="34">
        <v>0</v>
      </c>
      <c r="K1714" s="34">
        <v>0</v>
      </c>
      <c r="L1714" s="34">
        <v>0</v>
      </c>
      <c r="M1714" s="34">
        <v>0</v>
      </c>
      <c r="N1714" s="34">
        <v>0</v>
      </c>
      <c r="O1714" s="34">
        <v>0</v>
      </c>
      <c r="P1714" s="34">
        <v>4.684900537335241</v>
      </c>
      <c r="Q1714" s="34">
        <v>0</v>
      </c>
      <c r="R1714" s="34">
        <v>0</v>
      </c>
      <c r="S1714" s="35">
        <v>0</v>
      </c>
      <c r="T1714" s="35">
        <v>0</v>
      </c>
      <c r="U1714" s="35">
        <v>0</v>
      </c>
      <c r="V1714" s="35">
        <v>0</v>
      </c>
      <c r="W1714" s="35">
        <v>0</v>
      </c>
      <c r="X1714" s="35">
        <v>0</v>
      </c>
      <c r="Y1714" s="35">
        <v>0</v>
      </c>
      <c r="Z1714" s="35">
        <v>0</v>
      </c>
      <c r="AA1714" s="35">
        <v>0</v>
      </c>
      <c r="AB1714" s="35">
        <v>0</v>
      </c>
      <c r="AC1714" s="35">
        <v>0</v>
      </c>
      <c r="AD1714" s="35">
        <v>0</v>
      </c>
      <c r="AE1714" s="58" t="s">
        <v>5560</v>
      </c>
      <c r="AF1714" s="58"/>
      <c r="AG1714" s="57" t="str" cm="1">
        <f t="array" ref="AG1714">IFERROR(_xlfn.IFS(
AI1714="MPR ISSUE","PDH",
AI1714="BSS Hardware Issue","BSS",
AI1714="Sites strategiques, MLL, Pylone, etc.","ENVTECH",
AI1714="AKTIVCO DEFAUT GE &amp; POWER Cabinet","AKTIVCO",
AI1714="AKTIVCO Coupure ENEO &amp; Baisse de tension","AKTIVCO GRID ONLY",
AI1714="Coupure ENEO &amp; Baisse de tension","IHS GRID ONLY",
AI1714="Defaut GE &amp; POWER Cabinet","IHS",
AI1714="Sharing","Partners",
AI1714="Sites strategiques &amp; DataCenter","SST &amp; DC",
AI1714="Exclu","Exclu",
AI1714="SAT","SAT",
AI1714="SPARE-ISSUE","SPARE-ISSUE",
AI1714="Fiber CAmtel","TRANS_FO_CAMTEL",
AI1714="Fiber AOF","Fiber AOF",
AI1714="Projet OCM (HUAWEI)","TRAVAUX-HUAWEI",
AI1714="Projet OCM (NOKIA)","TRAVAUX-NOKIA",
AI1714="ACCESS-ISSUE","ACCESS-ISSUE",
AI1714="Projet OCM (ZTE, NOKIA, autres projets)","TRAVAUX OCM",
AI1714="No root CAuse","No root cause",
AI1714="ODU HS","PDH",
AI1714="IP &amp; VLAN","PDH",
AI1714="Warehouse HUAWEI","SPARE-ISSUE",
AI1714="SPARE-HS","SPARE-ISSUE",
AI1714="Power Telco","BSS",AI1714="no impacts","no impacts"
),"")</f>
        <v>no impacts</v>
      </c>
      <c r="AH1714" s="57" t="str" cm="1">
        <f t="array" ref="AH1714">IFERROR(_xlfn.IFS(
AI1714="MPR ISSUE","TX ISSUE",
AI1714="BSS Hardware Issue","RAN ISSUE",
AI1714="Sites strategiques, MLL, Pylone, etc.","ENVTECH",
AI1714="AKTIVCO DEFAUT GE &amp; POWER Cabinet","POWER ISSUE",
AI1714="AKTIVCO Coupure ENEO &amp; Baisse de tension","POWER ISSUE",
AI1714="Coupure ENEO &amp; Baisse de tension","POWER ISSUE",
AI1714="Defaut GE &amp; POWER Cabinet","POWER ISSUE",
AI1714="Sharing","POWER ISSUE",
AI1714="Sites strategiques &amp; DataCenter","POWER ISSUE",
AI1714="Exclu","Exclu",
AI1714="SAT","TX ISSUE",
AI1714="SPARE-ISSUE","SPARE-ISSUE",
AI1714="Fiber CAmtel","TX ISSUE",
AI1714="Fiber AOF","TX ISSUE",
AI1714="Projet OCM (HUAWEI)","TRAVAUX-HUAWEI",
AI1714="Projet OCM (NOKIA)","TRAVAUX -NOKIA",
AI1714="ACCESS-ISSUE","ACCESS-ISSUE",
AI1714="Projet OCM (ZTE, NOKIA, autres projets)","TRAVAUX OCM",
AI1714="No root CAuse","No root cause",
AI1714="ODU HS","TX ISSUE",
AI1714="IP &amp; VLAN","TX ISSUE",
AI1714="Warehouse HUAWEI","SPARE-ISSUE",
AI1714="SPARE-HS","SPARE-ISSUE",
AI1714="Power Telco","RAN ISSUE",AI1714="no impacts","no impacts"
),"")</f>
        <v>no impacts</v>
      </c>
      <c r="AI1714" s="85" t="s">
        <v>5998</v>
      </c>
      <c r="AJ1714" s="57" t="str" cm="1">
        <f t="array" ref="AJ1714">IFERROR(_xlfn.IFS(
AI1714="MPR ISSUE","ACTIVE",
AI1714="BSS Hardware Issue","ACTIVE",
AI1714="Sites strategiques, MLL, Pylone, etc.","PASSIVE",
AI1714="AKTIVCO DEFAUT GE &amp; POWER Cabinet","PASSIVE",
AI1714="AKTIVCO Coupure ENEO &amp; Baisse de tension","PASSIVE",
AI1714="Coupure ENEO &amp; Baisse de tension","PASSIVE",
AI1714="Defaut GE &amp; POWER Cabinet","PASSIVE",
AI1714="Sharing","PASSIVE",
AI1714="Sites strategiques &amp; DataCenter","PASSIVE",
AI1714="Exclu","Exclu",
AI1714="SAT","ACTIVE",
AI1714="SPARE-ISSUE","SPARE-ISSUE",
AI1714="Fiber CAmtel","ACTIVE",
AI1714="Fiber AOF","ACTIVE",
AI1714="Projet OCM (HUAWEI)","PLANNED WORKS",
AI1714="Projet OCM (NOKIA)","PLANNED WORKS",
AI1714="ACCESS-ISSUE","ACCESS-ISSUE",
AI1714="Projet OCM (ZTE, NOKIA, autres projets)","PLANNED WORKS",
AI1714="No root CAuse","No root cause",
AI1714="ODU HS","ACTIVE",
AI1714="IP &amp; VLAN","ACTIVE",
AI1714="Warehouse HUAWEI","SPARE-ISSUE",
AI1714="SPARE-HS","SPARE-ISSUE",
AI1714="Power Telco","ACTIVE", AI1714="no impacts","no impacts"
),"")</f>
        <v>no impacts</v>
      </c>
      <c r="AK1714" s="23" t="s">
        <v>5537</v>
      </c>
      <c r="AL1714" s="23" t="str">
        <f t="shared" si="45"/>
        <v>LIT_405</v>
      </c>
      <c r="AN1714" s="9" t="s">
        <v>5537</v>
      </c>
      <c r="AO1714" s="23" t="str">
        <f>_xlfn.XLOOKUP(B1714,'INCIDENT-05-03-2026'!E:E,'INCIDENT-05-03-2026'!F:F,"")</f>
        <v/>
      </c>
      <c r="AP1714" s="7" t="s">
        <v>5537</v>
      </c>
      <c r="AQ1714" s="6"/>
      <c r="AR1714" s="7"/>
      <c r="AS1714" s="3" t="str">
        <f>_xlfn.XLOOKUP(B1714,'[3]tt num | region | site id'!$C:$C,'[3]tt num | region | site id'!$Q:$Q,"")</f>
        <v/>
      </c>
      <c r="AT1714" s="24" t="str">
        <f>_xlfn.XLOOKUP(B1714,'[4]Cells Huawei 03052026 12h'!$B:$B,'[4]Cells Huawei 03052026 12h'!$T:$T,"")</f>
        <v/>
      </c>
      <c r="AU1714" s="24" t="str">
        <f>_xlfn.XLOOKUP(B1714,'[5]cells down 02052026 8h50'!$B:$B,'[5]cells down 02052026 8h50'!$R:$R,"")</f>
        <v/>
      </c>
      <c r="AV1714" s="24" t="str">
        <f>_xlfn.XLOOKUP(B1714,'[5]cells down 02052026 13h50'!$B:$B,'[5]cells down 02052026 13h50'!$R:$R,"")</f>
        <v/>
      </c>
      <c r="AW1714" s="24" t="str">
        <f>_xlfn.XLOOKUP(B1714,'[5]cells down 02052026 13h50'!$B:$B,'[5]cells down 02052026 13h50'!$R:$R,"")</f>
        <v/>
      </c>
      <c r="AX1714" s="24" t="str">
        <f>_xlfn.XLOOKUP(B1714,'[6]cell downs 03052026 8h40 '!$B:$B,'[6]cell downs 03052026 8h40 '!$R:$R,"")</f>
        <v/>
      </c>
      <c r="AY1714" s="24" t="str">
        <f>_xlfn.XLOOKUP(B1714,'[7]ALL SITES DOWN'!$D:$D,'[7]ALL SITES DOWN'!$J:$J,"")</f>
        <v/>
      </c>
      <c r="AZ1714" s="24" t="str">
        <f>_xlfn.XLOOKUP(B1714,'[8]ALL SITES DOWN'!$D:$D,'[8]ALL SITES DOWN'!$J:$J,"")</f>
        <v/>
      </c>
      <c r="BA1714" s="9" t="str">
        <f>_xlfn.XLOOKUP(B1714,[9]sheet1!$AC:$AC,[9]sheet1!$AF:$AF,"")</f>
        <v/>
      </c>
      <c r="BB1714" s="14" t="s">
        <v>5537</v>
      </c>
      <c r="BC1714" s="14" t="s">
        <v>5537</v>
      </c>
      <c r="BD1714" s="14" t="str">
        <f>_xlfn.XLOOKUP(B1714,'[10]cell downs 18042026 17h'!$B:$B,'[10]cell downs 18042026 17h'!$B:$B,"")</f>
        <v/>
      </c>
      <c r="BE1714" s="14" t="str">
        <f>_xlfn.XLOOKUP(B1714,'[11]Cells Huawei 19042026 15h'!$B:$B,'[11]Cells Huawei 19042026 15h'!$B:$B,"")</f>
        <v/>
      </c>
      <c r="BF1714" s="9" t="str">
        <f>_xlfn.XLOOKUP(B1714,'[12]cells down 19042026 9H40'!$B:$B,'[12]cells down 19042026 9H40'!$B:$B,"")</f>
        <v/>
      </c>
      <c r="BG1714" s="9" t="s">
        <v>265</v>
      </c>
      <c r="BH1714" s="9" t="s">
        <v>5537</v>
      </c>
    </row>
    <row r="1715" spans="1:60" s="9" customFormat="1" x14ac:dyDescent="0.3">
      <c r="A1715" s="1" t="s">
        <v>3294</v>
      </c>
      <c r="B1715" s="8" t="s">
        <v>3295</v>
      </c>
      <c r="C1715" s="3" t="str">
        <f>_xlfn.XLOOKUP(B1715,'[1]daily break down'!$D:$D,'[1]daily break down'!$E:$E,"")</f>
        <v>EXTREME-NORD</v>
      </c>
      <c r="D1715" s="1" t="s">
        <v>11</v>
      </c>
      <c r="E1715" s="1" t="s">
        <v>96</v>
      </c>
      <c r="F1715" s="3" t="s">
        <v>55</v>
      </c>
      <c r="G1715" s="1" t="s">
        <v>3296</v>
      </c>
      <c r="H1715" s="40" t="str">
        <f>_xlfn.XLOOKUP(B1715,[2]CALCULATION!$B:$B,[2]CALCULATION!$H:$H,"")</f>
        <v>HUAWEI</v>
      </c>
      <c r="I1715" s="34">
        <v>0</v>
      </c>
      <c r="J1715" s="34">
        <v>0</v>
      </c>
      <c r="K1715" s="34">
        <v>0</v>
      </c>
      <c r="L1715" s="34">
        <v>0</v>
      </c>
      <c r="M1715" s="34">
        <v>0</v>
      </c>
      <c r="N1715" s="34">
        <v>0</v>
      </c>
      <c r="O1715" s="34">
        <v>0</v>
      </c>
      <c r="P1715" s="34">
        <v>0</v>
      </c>
      <c r="Q1715" s="34">
        <v>0</v>
      </c>
      <c r="R1715" s="34">
        <v>0</v>
      </c>
      <c r="S1715" s="35">
        <v>0</v>
      </c>
      <c r="T1715" s="35">
        <v>0</v>
      </c>
      <c r="U1715" s="35">
        <v>0</v>
      </c>
      <c r="V1715" s="35">
        <v>0</v>
      </c>
      <c r="W1715" s="35">
        <v>0</v>
      </c>
      <c r="X1715" s="35">
        <v>0</v>
      </c>
      <c r="Y1715" s="35">
        <v>0</v>
      </c>
      <c r="Z1715" s="35">
        <v>0</v>
      </c>
      <c r="AA1715" s="35">
        <v>0</v>
      </c>
      <c r="AB1715" s="35">
        <v>0</v>
      </c>
      <c r="AC1715" s="35">
        <v>0</v>
      </c>
      <c r="AD1715" s="35">
        <v>0</v>
      </c>
      <c r="AE1715" s="58" t="s">
        <v>5603</v>
      </c>
      <c r="AF1715" s="58"/>
      <c r="AG1715" s="57" t="str" cm="1">
        <f t="array" ref="AG1715">IFERROR(_xlfn.IFS(
AI1715="MPR ISSUE","PDH",
AI1715="BSS Hardware Issue","BSS",
AI1715="Sites strategiques, MLL, Pylone, etc.","ENVTECH",
AI1715="AKTIVCO DEFAUT GE &amp; POWER Cabinet","AKTIVCO",
AI1715="AKTIVCO Coupure ENEO &amp; Baisse de tension","AKTIVCO GRID ONLY",
AI1715="Coupure ENEO &amp; Baisse de tension","IHS GRID ONLY",
AI1715="Defaut GE &amp; POWER Cabinet","IHS",
AI1715="Sharing","Partners",
AI1715="Sites strategiques &amp; DataCenter","SST &amp; DC",
AI1715="Exclu","Exclu",
AI1715="SAT","SAT",
AI1715="SPARE-ISSUE","SPARE-ISSUE",
AI1715="Fiber CAmtel","TRANS_FO_CAMTEL",
AI1715="Fiber AOF","Fiber AOF",
AI1715="Projet OCM (HUAWEI)","TRAVAUX-HUAWEI",
AI1715="Projet OCM (NOKIA)","TRAVAUX-NOKIA",
AI1715="ACCESS-ISSUE","ACCESS-ISSUE",
AI1715="Projet OCM (ZTE, NOKIA, autres projets)","TRAVAUX OCM",
AI1715="No root CAuse","No root cause",
AI1715="ODU HS","PDH",
AI1715="IP &amp; VLAN","PDH",
AI1715="Warehouse HUAWEI","SPARE-ISSUE",
AI1715="SPARE-HS","SPARE-ISSUE",
AI1715="Power Telco","BSS",AI1715="no impacts","no impacts"
),"")</f>
        <v>no impacts</v>
      </c>
      <c r="AH1715" s="57" t="str" cm="1">
        <f t="array" ref="AH1715">IFERROR(_xlfn.IFS(
AI1715="MPR ISSUE","TX ISSUE",
AI1715="BSS Hardware Issue","RAN ISSUE",
AI1715="Sites strategiques, MLL, Pylone, etc.","ENVTECH",
AI1715="AKTIVCO DEFAUT GE &amp; POWER Cabinet","POWER ISSUE",
AI1715="AKTIVCO Coupure ENEO &amp; Baisse de tension","POWER ISSUE",
AI1715="Coupure ENEO &amp; Baisse de tension","POWER ISSUE",
AI1715="Defaut GE &amp; POWER Cabinet","POWER ISSUE",
AI1715="Sharing","POWER ISSUE",
AI1715="Sites strategiques &amp; DataCenter","POWER ISSUE",
AI1715="Exclu","Exclu",
AI1715="SAT","TX ISSUE",
AI1715="SPARE-ISSUE","SPARE-ISSUE",
AI1715="Fiber CAmtel","TX ISSUE",
AI1715="Fiber AOF","TX ISSUE",
AI1715="Projet OCM (HUAWEI)","TRAVAUX-HUAWEI",
AI1715="Projet OCM (NOKIA)","TRAVAUX -NOKIA",
AI1715="ACCESS-ISSUE","ACCESS-ISSUE",
AI1715="Projet OCM (ZTE, NOKIA, autres projets)","TRAVAUX OCM",
AI1715="No root CAuse","No root cause",
AI1715="ODU HS","TX ISSUE",
AI1715="IP &amp; VLAN","TX ISSUE",
AI1715="Warehouse HUAWEI","SPARE-ISSUE",
AI1715="SPARE-HS","SPARE-ISSUE",
AI1715="Power Telco","RAN ISSUE",AI1715="no impacts","no impacts"
),"")</f>
        <v>no impacts</v>
      </c>
      <c r="AI1715" s="85" t="s">
        <v>5998</v>
      </c>
      <c r="AJ1715" s="57" t="str" cm="1">
        <f t="array" ref="AJ1715">IFERROR(_xlfn.IFS(
AI1715="MPR ISSUE","ACTIVE",
AI1715="BSS Hardware Issue","ACTIVE",
AI1715="Sites strategiques, MLL, Pylone, etc.","PASSIVE",
AI1715="AKTIVCO DEFAUT GE &amp; POWER Cabinet","PASSIVE",
AI1715="AKTIVCO Coupure ENEO &amp; Baisse de tension","PASSIVE",
AI1715="Coupure ENEO &amp; Baisse de tension","PASSIVE",
AI1715="Defaut GE &amp; POWER Cabinet","PASSIVE",
AI1715="Sharing","PASSIVE",
AI1715="Sites strategiques &amp; DataCenter","PASSIVE",
AI1715="Exclu","Exclu",
AI1715="SAT","ACTIVE",
AI1715="SPARE-ISSUE","SPARE-ISSUE",
AI1715="Fiber CAmtel","ACTIVE",
AI1715="Fiber AOF","ACTIVE",
AI1715="Projet OCM (HUAWEI)","PLANNED WORKS",
AI1715="Projet OCM (NOKIA)","PLANNED WORKS",
AI1715="ACCESS-ISSUE","ACCESS-ISSUE",
AI1715="Projet OCM (ZTE, NOKIA, autres projets)","PLANNED WORKS",
AI1715="No root CAuse","No root cause",
AI1715="ODU HS","ACTIVE",
AI1715="IP &amp; VLAN","ACTIVE",
AI1715="Warehouse HUAWEI","SPARE-ISSUE",
AI1715="SPARE-HS","SPARE-ISSUE",
AI1715="Power Telco","ACTIVE", AI1715="no impacts","no impacts"
),"")</f>
        <v>no impacts</v>
      </c>
      <c r="AK1715" s="23" t="s">
        <v>5537</v>
      </c>
      <c r="AL1715" s="23" t="str">
        <f t="shared" si="45"/>
        <v>EXN_162</v>
      </c>
      <c r="AN1715" s="9" t="s">
        <v>5537</v>
      </c>
      <c r="AO1715" s="23" t="str">
        <f>_xlfn.XLOOKUP(B1715,'INCIDENT-05-03-2026'!E:E,'INCIDENT-05-03-2026'!F:F,"")</f>
        <v/>
      </c>
      <c r="AP1715" s="7" t="s">
        <v>5537</v>
      </c>
      <c r="AQ1715" s="6"/>
      <c r="AR1715" s="7"/>
      <c r="AS1715" s="3" t="str">
        <f>_xlfn.XLOOKUP(B1715,'[3]tt num | region | site id'!$C:$C,'[3]tt num | region | site id'!$Q:$Q,"")</f>
        <v/>
      </c>
      <c r="AT1715" s="24" t="str">
        <f>_xlfn.XLOOKUP(B1715,'[4]Cells Huawei 03052026 12h'!$B:$B,'[4]Cells Huawei 03052026 12h'!$T:$T,"")</f>
        <v/>
      </c>
      <c r="AU1715" s="24" t="str">
        <f>_xlfn.XLOOKUP(B1715,'[5]cells down 02052026 8h50'!$B:$B,'[5]cells down 02052026 8h50'!$R:$R,"")</f>
        <v/>
      </c>
      <c r="AV1715" s="24" t="str">
        <f>_xlfn.XLOOKUP(B1715,'[5]cells down 02052026 13h50'!$B:$B,'[5]cells down 02052026 13h50'!$R:$R,"")</f>
        <v/>
      </c>
      <c r="AW1715" s="24" t="str">
        <f>_xlfn.XLOOKUP(B1715,'[5]cells down 02052026 13h50'!$B:$B,'[5]cells down 02052026 13h50'!$R:$R,"")</f>
        <v/>
      </c>
      <c r="AX1715" s="24" t="str">
        <f>_xlfn.XLOOKUP(B1715,'[6]cell downs 03052026 8h40 '!$B:$B,'[6]cell downs 03052026 8h40 '!$R:$R,"")</f>
        <v/>
      </c>
      <c r="AY1715" s="24" t="str">
        <f>_xlfn.XLOOKUP(B1715,'[7]ALL SITES DOWN'!$D:$D,'[7]ALL SITES DOWN'!$J:$J,"")</f>
        <v/>
      </c>
      <c r="AZ1715" s="24" t="str">
        <f>_xlfn.XLOOKUP(B1715,'[8]ALL SITES DOWN'!$D:$D,'[8]ALL SITES DOWN'!$J:$J,"")</f>
        <v/>
      </c>
      <c r="BA1715" s="9" t="str">
        <f>_xlfn.XLOOKUP(B1715,[9]sheet1!$AC:$AC,[9]sheet1!$AF:$AF,"")</f>
        <v/>
      </c>
      <c r="BB1715" s="14" t="s">
        <v>5537</v>
      </c>
      <c r="BC1715" s="14" t="s">
        <v>5537</v>
      </c>
      <c r="BD1715" s="14" t="str">
        <f>_xlfn.XLOOKUP(B1715,'[10]cell downs 18042026 17h'!$B:$B,'[10]cell downs 18042026 17h'!$B:$B,"")</f>
        <v/>
      </c>
      <c r="BE1715" s="14" t="str">
        <f>_xlfn.XLOOKUP(B1715,'[11]Cells Huawei 19042026 15h'!$B:$B,'[11]Cells Huawei 19042026 15h'!$B:$B,"")</f>
        <v/>
      </c>
      <c r="BF1715" s="9" t="str">
        <f>_xlfn.XLOOKUP(B1715,'[12]cells down 19042026 9H40'!$B:$B,'[12]cells down 19042026 9H40'!$B:$B,"")</f>
        <v/>
      </c>
      <c r="BG1715" s="9" t="s">
        <v>3295</v>
      </c>
      <c r="BH1715" s="9" t="s">
        <v>154</v>
      </c>
    </row>
    <row r="1716" spans="1:60" s="9" customFormat="1" x14ac:dyDescent="0.3">
      <c r="A1716" s="1" t="s">
        <v>3303</v>
      </c>
      <c r="B1716" s="8" t="s">
        <v>3304</v>
      </c>
      <c r="C1716" s="3" t="str">
        <f>_xlfn.XLOOKUP(B1716,'[1]daily break down'!$D:$D,'[1]daily break down'!$E:$E,"")</f>
        <v>EXTREME-NORD</v>
      </c>
      <c r="D1716" s="1" t="s">
        <v>11</v>
      </c>
      <c r="E1716" s="1" t="s">
        <v>96</v>
      </c>
      <c r="F1716" s="3" t="s">
        <v>55</v>
      </c>
      <c r="G1716" s="1" t="s">
        <v>3069</v>
      </c>
      <c r="H1716" s="40" t="str">
        <f>_xlfn.XLOOKUP(B1716,[2]CALCULATION!$B:$B,[2]CALCULATION!$H:$H,"")</f>
        <v>HUAWEI</v>
      </c>
      <c r="I1716" s="34">
        <v>0</v>
      </c>
      <c r="J1716" s="34">
        <v>0</v>
      </c>
      <c r="K1716" s="34">
        <v>0</v>
      </c>
      <c r="L1716" s="34">
        <v>0</v>
      </c>
      <c r="M1716" s="34">
        <v>0</v>
      </c>
      <c r="N1716" s="34">
        <v>0</v>
      </c>
      <c r="O1716" s="34">
        <v>0</v>
      </c>
      <c r="P1716" s="34">
        <v>0</v>
      </c>
      <c r="Q1716" s="34">
        <v>0</v>
      </c>
      <c r="R1716" s="34">
        <v>0</v>
      </c>
      <c r="S1716" s="35">
        <v>0</v>
      </c>
      <c r="T1716" s="35">
        <v>0</v>
      </c>
      <c r="U1716" s="35">
        <v>0</v>
      </c>
      <c r="V1716" s="35">
        <v>0</v>
      </c>
      <c r="W1716" s="35">
        <v>0</v>
      </c>
      <c r="X1716" s="35">
        <v>0</v>
      </c>
      <c r="Y1716" s="35">
        <v>0</v>
      </c>
      <c r="Z1716" s="35">
        <v>0</v>
      </c>
      <c r="AA1716" s="35">
        <v>0</v>
      </c>
      <c r="AB1716" s="35">
        <v>0</v>
      </c>
      <c r="AC1716" s="35">
        <v>0</v>
      </c>
      <c r="AD1716" s="35">
        <v>0</v>
      </c>
      <c r="AE1716" s="58" t="s">
        <v>5603</v>
      </c>
      <c r="AF1716" s="58"/>
      <c r="AG1716" s="57" t="str" cm="1">
        <f t="array" ref="AG1716">IFERROR(_xlfn.IFS(
AI1716="MPR ISSUE","PDH",
AI1716="BSS Hardware Issue","BSS",
AI1716="Sites strategiques, MLL, Pylone, etc.","ENVTECH",
AI1716="AKTIVCO DEFAUT GE &amp; POWER Cabinet","AKTIVCO",
AI1716="AKTIVCO Coupure ENEO &amp; Baisse de tension","AKTIVCO GRID ONLY",
AI1716="Coupure ENEO &amp; Baisse de tension","IHS GRID ONLY",
AI1716="Defaut GE &amp; POWER Cabinet","IHS",
AI1716="Sharing","Partners",
AI1716="Sites strategiques &amp; DataCenter","SST &amp; DC",
AI1716="Exclu","Exclu",
AI1716="SAT","SAT",
AI1716="SPARE-ISSUE","SPARE-ISSUE",
AI1716="Fiber CAmtel","TRANS_FO_CAMTEL",
AI1716="Fiber AOF","Fiber AOF",
AI1716="Projet OCM (HUAWEI)","TRAVAUX-HUAWEI",
AI1716="Projet OCM (NOKIA)","TRAVAUX-NOKIA",
AI1716="ACCESS-ISSUE","ACCESS-ISSUE",
AI1716="Projet OCM (ZTE, NOKIA, autres projets)","TRAVAUX OCM",
AI1716="No root CAuse","No root cause",
AI1716="ODU HS","PDH",
AI1716="IP &amp; VLAN","PDH",
AI1716="Warehouse HUAWEI","SPARE-ISSUE",
AI1716="SPARE-HS","SPARE-ISSUE",
AI1716="Power Telco","BSS",AI1716="no impacts","no impacts"
),"")</f>
        <v>no impacts</v>
      </c>
      <c r="AH1716" s="57" t="str" cm="1">
        <f t="array" ref="AH1716">IFERROR(_xlfn.IFS(
AI1716="MPR ISSUE","TX ISSUE",
AI1716="BSS Hardware Issue","RAN ISSUE",
AI1716="Sites strategiques, MLL, Pylone, etc.","ENVTECH",
AI1716="AKTIVCO DEFAUT GE &amp; POWER Cabinet","POWER ISSUE",
AI1716="AKTIVCO Coupure ENEO &amp; Baisse de tension","POWER ISSUE",
AI1716="Coupure ENEO &amp; Baisse de tension","POWER ISSUE",
AI1716="Defaut GE &amp; POWER Cabinet","POWER ISSUE",
AI1716="Sharing","POWER ISSUE",
AI1716="Sites strategiques &amp; DataCenter","POWER ISSUE",
AI1716="Exclu","Exclu",
AI1716="SAT","TX ISSUE",
AI1716="SPARE-ISSUE","SPARE-ISSUE",
AI1716="Fiber CAmtel","TX ISSUE",
AI1716="Fiber AOF","TX ISSUE",
AI1716="Projet OCM (HUAWEI)","TRAVAUX-HUAWEI",
AI1716="Projet OCM (NOKIA)","TRAVAUX -NOKIA",
AI1716="ACCESS-ISSUE","ACCESS-ISSUE",
AI1716="Projet OCM (ZTE, NOKIA, autres projets)","TRAVAUX OCM",
AI1716="No root CAuse","No root cause",
AI1716="ODU HS","TX ISSUE",
AI1716="IP &amp; VLAN","TX ISSUE",
AI1716="Warehouse HUAWEI","SPARE-ISSUE",
AI1716="SPARE-HS","SPARE-ISSUE",
AI1716="Power Telco","RAN ISSUE",AI1716="no impacts","no impacts"
),"")</f>
        <v>no impacts</v>
      </c>
      <c r="AI1716" s="85" t="s">
        <v>5998</v>
      </c>
      <c r="AJ1716" s="57" t="str" cm="1">
        <f t="array" ref="AJ1716">IFERROR(_xlfn.IFS(
AI1716="MPR ISSUE","ACTIVE",
AI1716="BSS Hardware Issue","ACTIVE",
AI1716="Sites strategiques, MLL, Pylone, etc.","PASSIVE",
AI1716="AKTIVCO DEFAUT GE &amp; POWER Cabinet","PASSIVE",
AI1716="AKTIVCO Coupure ENEO &amp; Baisse de tension","PASSIVE",
AI1716="Coupure ENEO &amp; Baisse de tension","PASSIVE",
AI1716="Defaut GE &amp; POWER Cabinet","PASSIVE",
AI1716="Sharing","PASSIVE",
AI1716="Sites strategiques &amp; DataCenter","PASSIVE",
AI1716="Exclu","Exclu",
AI1716="SAT","ACTIVE",
AI1716="SPARE-ISSUE","SPARE-ISSUE",
AI1716="Fiber CAmtel","ACTIVE",
AI1716="Fiber AOF","ACTIVE",
AI1716="Projet OCM (HUAWEI)","PLANNED WORKS",
AI1716="Projet OCM (NOKIA)","PLANNED WORKS",
AI1716="ACCESS-ISSUE","ACCESS-ISSUE",
AI1716="Projet OCM (ZTE, NOKIA, autres projets)","PLANNED WORKS",
AI1716="No root CAuse","No root cause",
AI1716="ODU HS","ACTIVE",
AI1716="IP &amp; VLAN","ACTIVE",
AI1716="Warehouse HUAWEI","SPARE-ISSUE",
AI1716="SPARE-HS","SPARE-ISSUE",
AI1716="Power Telco","ACTIVE", AI1716="no impacts","no impacts"
),"")</f>
        <v>no impacts</v>
      </c>
      <c r="AK1716" s="23" t="s">
        <v>5537</v>
      </c>
      <c r="AL1716" s="23" t="str">
        <f t="shared" ref="AL1716:AL1747" si="46">B1716</f>
        <v>EXN_165</v>
      </c>
      <c r="AN1716" s="9" t="s">
        <v>5537</v>
      </c>
      <c r="AO1716" s="23" t="str">
        <f>_xlfn.XLOOKUP(B1716,'INCIDENT-05-03-2026'!E:E,'INCIDENT-05-03-2026'!F:F,"")</f>
        <v/>
      </c>
      <c r="AP1716" s="7" t="s">
        <v>5537</v>
      </c>
      <c r="AQ1716" s="6"/>
      <c r="AR1716" s="7"/>
      <c r="AS1716" s="3" t="str">
        <f>_xlfn.XLOOKUP(B1716,'[3]tt num | region | site id'!$C:$C,'[3]tt num | region | site id'!$Q:$Q,"")</f>
        <v/>
      </c>
      <c r="AT1716" s="24" t="str">
        <f>_xlfn.XLOOKUP(B1716,'[4]Cells Huawei 03052026 12h'!$B:$B,'[4]Cells Huawei 03052026 12h'!$T:$T,"")</f>
        <v/>
      </c>
      <c r="AU1716" s="24" t="str">
        <f>_xlfn.XLOOKUP(B1716,'[5]cells down 02052026 8h50'!$B:$B,'[5]cells down 02052026 8h50'!$R:$R,"")</f>
        <v/>
      </c>
      <c r="AV1716" s="24" t="str">
        <f>_xlfn.XLOOKUP(B1716,'[5]cells down 02052026 13h50'!$B:$B,'[5]cells down 02052026 13h50'!$R:$R,"")</f>
        <v/>
      </c>
      <c r="AW1716" s="24" t="str">
        <f>_xlfn.XLOOKUP(B1716,'[5]cells down 02052026 13h50'!$B:$B,'[5]cells down 02052026 13h50'!$R:$R,"")</f>
        <v/>
      </c>
      <c r="AX1716" s="24" t="str">
        <f>_xlfn.XLOOKUP(B1716,'[6]cell downs 03052026 8h40 '!$B:$B,'[6]cell downs 03052026 8h40 '!$R:$R,"")</f>
        <v/>
      </c>
      <c r="AY1716" s="24" t="str">
        <f>_xlfn.XLOOKUP(B1716,'[7]ALL SITES DOWN'!$D:$D,'[7]ALL SITES DOWN'!$J:$J,"")</f>
        <v/>
      </c>
      <c r="AZ1716" s="24" t="str">
        <f>_xlfn.XLOOKUP(B1716,'[8]ALL SITES DOWN'!$D:$D,'[8]ALL SITES DOWN'!$J:$J,"")</f>
        <v/>
      </c>
      <c r="BA1716" s="9" t="str">
        <f>_xlfn.XLOOKUP(B1716,[9]sheet1!$AC:$AC,[9]sheet1!$AF:$AF,"")</f>
        <v/>
      </c>
      <c r="BB1716" s="14" t="s">
        <v>5537</v>
      </c>
      <c r="BC1716" s="14" t="s">
        <v>5537</v>
      </c>
      <c r="BD1716" s="14" t="str">
        <f>_xlfn.XLOOKUP(B1716,'[10]cell downs 18042026 17h'!$B:$B,'[10]cell downs 18042026 17h'!$B:$B,"")</f>
        <v/>
      </c>
      <c r="BE1716" s="14" t="str">
        <f>_xlfn.XLOOKUP(B1716,'[11]Cells Huawei 19042026 15h'!$B:$B,'[11]Cells Huawei 19042026 15h'!$B:$B,"")</f>
        <v/>
      </c>
      <c r="BF1716" s="9" t="str">
        <f>_xlfn.XLOOKUP(B1716,'[12]cells down 19042026 9H40'!$B:$B,'[12]cells down 19042026 9H40'!$B:$B,"")</f>
        <v/>
      </c>
      <c r="BG1716" s="9" t="s">
        <v>3304</v>
      </c>
      <c r="BH1716" s="9" t="s">
        <v>12</v>
      </c>
    </row>
    <row r="1717" spans="1:60" s="9" customFormat="1" x14ac:dyDescent="0.3">
      <c r="A1717" s="1" t="s">
        <v>3358</v>
      </c>
      <c r="B1717" s="8" t="s">
        <v>3359</v>
      </c>
      <c r="C1717" s="3" t="str">
        <f>_xlfn.XLOOKUP(B1717,'[1]daily break down'!$D:$D,'[1]daily break down'!$E:$E,"")</f>
        <v>EXTREME-NORD</v>
      </c>
      <c r="D1717" s="1" t="s">
        <v>11</v>
      </c>
      <c r="E1717" s="1" t="s">
        <v>66</v>
      </c>
      <c r="F1717" s="3" t="s">
        <v>55</v>
      </c>
      <c r="G1717" s="1" t="s">
        <v>3358</v>
      </c>
      <c r="H1717" s="41" t="str">
        <f>_xlfn.XLOOKUP(B1717,[2]CALCULATION!$B:$B,[2]CALCULATION!$H:$H,"")</f>
        <v>NOKIA</v>
      </c>
      <c r="I1717" s="34">
        <v>0</v>
      </c>
      <c r="J1717" s="34">
        <v>0</v>
      </c>
      <c r="K1717" s="34">
        <v>0</v>
      </c>
      <c r="L1717" s="34">
        <v>0</v>
      </c>
      <c r="M1717" s="34">
        <v>0</v>
      </c>
      <c r="N1717" s="34">
        <v>0</v>
      </c>
      <c r="O1717" s="34">
        <v>0</v>
      </c>
      <c r="P1717" s="34">
        <v>0</v>
      </c>
      <c r="Q1717" s="34">
        <v>0</v>
      </c>
      <c r="R1717" s="34">
        <v>0</v>
      </c>
      <c r="S1717" s="35">
        <v>0</v>
      </c>
      <c r="T1717" s="35">
        <v>0</v>
      </c>
      <c r="U1717" s="35">
        <v>0</v>
      </c>
      <c r="V1717" s="35">
        <v>0</v>
      </c>
      <c r="W1717" s="35">
        <v>0</v>
      </c>
      <c r="X1717" s="35">
        <v>0</v>
      </c>
      <c r="Y1717" s="35">
        <v>0</v>
      </c>
      <c r="Z1717" s="35">
        <v>0</v>
      </c>
      <c r="AA1717" s="35">
        <v>0</v>
      </c>
      <c r="AB1717" s="35">
        <v>0</v>
      </c>
      <c r="AC1717" s="35">
        <v>0</v>
      </c>
      <c r="AD1717" s="35">
        <v>0</v>
      </c>
      <c r="AE1717" s="58" t="s">
        <v>5603</v>
      </c>
      <c r="AF1717" s="58"/>
      <c r="AG1717" s="57" t="str" cm="1">
        <f t="array" ref="AG1717">IFERROR(_xlfn.IFS(
AI1717="MPR ISSUE","PDH",
AI1717="BSS Hardware Issue","BSS",
AI1717="Sites strategiques, MLL, Pylone, etc.","ENVTECH",
AI1717="AKTIVCO DEFAUT GE &amp; POWER Cabinet","AKTIVCO",
AI1717="AKTIVCO Coupure ENEO &amp; Baisse de tension","AKTIVCO GRID ONLY",
AI1717="Coupure ENEO &amp; Baisse de tension","IHS GRID ONLY",
AI1717="Defaut GE &amp; POWER Cabinet","IHS",
AI1717="Sharing","Partners",
AI1717="Sites strategiques &amp; DataCenter","SST &amp; DC",
AI1717="Exclu","Exclu",
AI1717="SAT","SAT",
AI1717="SPARE-ISSUE","SPARE-ISSUE",
AI1717="Fiber CAmtel","TRANS_FO_CAMTEL",
AI1717="Fiber AOF","Fiber AOF",
AI1717="Projet OCM (HUAWEI)","TRAVAUX-HUAWEI",
AI1717="Projet OCM (NOKIA)","TRAVAUX-NOKIA",
AI1717="ACCESS-ISSUE","ACCESS-ISSUE",
AI1717="Projet OCM (ZTE, NOKIA, autres projets)","TRAVAUX OCM",
AI1717="No root CAuse","No root cause",
AI1717="ODU HS","PDH",
AI1717="IP &amp; VLAN","PDH",
AI1717="Warehouse HUAWEI","SPARE-ISSUE",
AI1717="SPARE-HS","SPARE-ISSUE",
AI1717="Power Telco","BSS",AI1717="no impacts","no impacts"
),"")</f>
        <v>no impacts</v>
      </c>
      <c r="AH1717" s="57" t="str" cm="1">
        <f t="array" ref="AH1717">IFERROR(_xlfn.IFS(
AI1717="MPR ISSUE","TX ISSUE",
AI1717="BSS Hardware Issue","RAN ISSUE",
AI1717="Sites strategiques, MLL, Pylone, etc.","ENVTECH",
AI1717="AKTIVCO DEFAUT GE &amp; POWER Cabinet","POWER ISSUE",
AI1717="AKTIVCO Coupure ENEO &amp; Baisse de tension","POWER ISSUE",
AI1717="Coupure ENEO &amp; Baisse de tension","POWER ISSUE",
AI1717="Defaut GE &amp; POWER Cabinet","POWER ISSUE",
AI1717="Sharing","POWER ISSUE",
AI1717="Sites strategiques &amp; DataCenter","POWER ISSUE",
AI1717="Exclu","Exclu",
AI1717="SAT","TX ISSUE",
AI1717="SPARE-ISSUE","SPARE-ISSUE",
AI1717="Fiber CAmtel","TX ISSUE",
AI1717="Fiber AOF","TX ISSUE",
AI1717="Projet OCM (HUAWEI)","TRAVAUX-HUAWEI",
AI1717="Projet OCM (NOKIA)","TRAVAUX -NOKIA",
AI1717="ACCESS-ISSUE","ACCESS-ISSUE",
AI1717="Projet OCM (ZTE, NOKIA, autres projets)","TRAVAUX OCM",
AI1717="No root CAuse","No root cause",
AI1717="ODU HS","TX ISSUE",
AI1717="IP &amp; VLAN","TX ISSUE",
AI1717="Warehouse HUAWEI","SPARE-ISSUE",
AI1717="SPARE-HS","SPARE-ISSUE",
AI1717="Power Telco","RAN ISSUE",AI1717="no impacts","no impacts"
),"")</f>
        <v>no impacts</v>
      </c>
      <c r="AI1717" s="85" t="s">
        <v>5998</v>
      </c>
      <c r="AJ1717" s="57" t="str" cm="1">
        <f t="array" ref="AJ1717">IFERROR(_xlfn.IFS(
AI1717="MPR ISSUE","ACTIVE",
AI1717="BSS Hardware Issue","ACTIVE",
AI1717="Sites strategiques, MLL, Pylone, etc.","PASSIVE",
AI1717="AKTIVCO DEFAUT GE &amp; POWER Cabinet","PASSIVE",
AI1717="AKTIVCO Coupure ENEO &amp; Baisse de tension","PASSIVE",
AI1717="Coupure ENEO &amp; Baisse de tension","PASSIVE",
AI1717="Defaut GE &amp; POWER Cabinet","PASSIVE",
AI1717="Sharing","PASSIVE",
AI1717="Sites strategiques &amp; DataCenter","PASSIVE",
AI1717="Exclu","Exclu",
AI1717="SAT","ACTIVE",
AI1717="SPARE-ISSUE","SPARE-ISSUE",
AI1717="Fiber CAmtel","ACTIVE",
AI1717="Fiber AOF","ACTIVE",
AI1717="Projet OCM (HUAWEI)","PLANNED WORKS",
AI1717="Projet OCM (NOKIA)","PLANNED WORKS",
AI1717="ACCESS-ISSUE","ACCESS-ISSUE",
AI1717="Projet OCM (ZTE, NOKIA, autres projets)","PLANNED WORKS",
AI1717="No root CAuse","No root cause",
AI1717="ODU HS","ACTIVE",
AI1717="IP &amp; VLAN","ACTIVE",
AI1717="Warehouse HUAWEI","SPARE-ISSUE",
AI1717="SPARE-HS","SPARE-ISSUE",
AI1717="Power Telco","ACTIVE", AI1717="no impacts","no impacts"
),"")</f>
        <v>no impacts</v>
      </c>
      <c r="AK1717" s="23" t="s">
        <v>5537</v>
      </c>
      <c r="AL1717" s="23" t="str">
        <f t="shared" si="46"/>
        <v>EXN_035</v>
      </c>
      <c r="AN1717" s="9" t="s">
        <v>5537</v>
      </c>
      <c r="AO1717" s="23" t="str">
        <f>_xlfn.XLOOKUP(B1717,'INCIDENT-05-03-2026'!E:E,'INCIDENT-05-03-2026'!F:F,"")</f>
        <v/>
      </c>
      <c r="AP1717" s="7" t="s">
        <v>5537</v>
      </c>
      <c r="AQ1717" s="6"/>
      <c r="AR1717" s="7"/>
      <c r="AS1717" s="3" t="str">
        <f>_xlfn.XLOOKUP(B1717,'[3]tt num | region | site id'!$C:$C,'[3]tt num | region | site id'!$Q:$Q,"")</f>
        <v/>
      </c>
      <c r="AT1717" s="24" t="str">
        <f>_xlfn.XLOOKUP(B1717,'[4]Cells Huawei 03052026 12h'!$B:$B,'[4]Cells Huawei 03052026 12h'!$T:$T,"")</f>
        <v/>
      </c>
      <c r="AU1717" s="24" t="str">
        <f>_xlfn.XLOOKUP(B1717,'[5]cells down 02052026 8h50'!$B:$B,'[5]cells down 02052026 8h50'!$R:$R,"")</f>
        <v/>
      </c>
      <c r="AV1717" s="24" t="str">
        <f>_xlfn.XLOOKUP(B1717,'[5]cells down 02052026 13h50'!$B:$B,'[5]cells down 02052026 13h50'!$R:$R,"")</f>
        <v/>
      </c>
      <c r="AW1717" s="24" t="str">
        <f>_xlfn.XLOOKUP(B1717,'[5]cells down 02052026 13h50'!$B:$B,'[5]cells down 02052026 13h50'!$R:$R,"")</f>
        <v/>
      </c>
      <c r="AX1717" s="24" t="str">
        <f>_xlfn.XLOOKUP(B1717,'[6]cell downs 03052026 8h40 '!$B:$B,'[6]cell downs 03052026 8h40 '!$R:$R,"")</f>
        <v/>
      </c>
      <c r="AY1717" s="24" t="str">
        <f>_xlfn.XLOOKUP(B1717,'[7]ALL SITES DOWN'!$D:$D,'[7]ALL SITES DOWN'!$J:$J,"")</f>
        <v/>
      </c>
      <c r="AZ1717" s="24" t="str">
        <f>_xlfn.XLOOKUP(B1717,'[8]ALL SITES DOWN'!$D:$D,'[8]ALL SITES DOWN'!$J:$J,"")</f>
        <v/>
      </c>
      <c r="BA1717" s="9" t="str">
        <f>_xlfn.XLOOKUP(B1717,[9]sheet1!$AC:$AC,[9]sheet1!$AF:$AF,"")</f>
        <v/>
      </c>
      <c r="BB1717" s="14" t="s">
        <v>5537</v>
      </c>
      <c r="BC1717" s="14" t="s">
        <v>5537</v>
      </c>
      <c r="BD1717" s="14" t="str">
        <f>_xlfn.XLOOKUP(B1717,'[10]cell downs 18042026 17h'!$B:$B,'[10]cell downs 18042026 17h'!$B:$B,"")</f>
        <v/>
      </c>
      <c r="BE1717" s="14" t="str">
        <f>_xlfn.XLOOKUP(B1717,'[11]Cells Huawei 19042026 15h'!$B:$B,'[11]Cells Huawei 19042026 15h'!$B:$B,"")</f>
        <v/>
      </c>
      <c r="BF1717" s="9" t="str">
        <f>_xlfn.XLOOKUP(B1717,'[12]cells down 19042026 9H40'!$B:$B,'[12]cells down 19042026 9H40'!$B:$B,"")</f>
        <v/>
      </c>
      <c r="BG1717" s="9" t="s">
        <v>3359</v>
      </c>
      <c r="BH1717" s="9" t="s">
        <v>12</v>
      </c>
    </row>
    <row r="1718" spans="1:60" s="9" customFormat="1" x14ac:dyDescent="0.3">
      <c r="A1718" s="1" t="s">
        <v>2490</v>
      </c>
      <c r="B1718" s="8" t="s">
        <v>2491</v>
      </c>
      <c r="C1718" s="3" t="str">
        <f>_xlfn.XLOOKUP(B1718,'[1]daily break down'!$D:$D,'[1]daily break down'!$E:$E,"")</f>
        <v>Douala</v>
      </c>
      <c r="D1718" s="1" t="s">
        <v>11</v>
      </c>
      <c r="E1718" s="1" t="s">
        <v>12</v>
      </c>
      <c r="F1718" s="3" t="s">
        <v>31</v>
      </c>
      <c r="G1718" s="1" t="s">
        <v>32</v>
      </c>
      <c r="H1718" s="42" t="str">
        <f>_xlfn.XLOOKUP(B1718,[2]CALCULATION!$B:$B,[2]CALCULATION!$H:$H,"")</f>
        <v>ZTE</v>
      </c>
      <c r="I1718" s="34">
        <v>0</v>
      </c>
      <c r="J1718" s="34">
        <v>0</v>
      </c>
      <c r="K1718" s="34">
        <v>0</v>
      </c>
      <c r="L1718" s="34">
        <v>0</v>
      </c>
      <c r="M1718" s="34">
        <v>0</v>
      </c>
      <c r="N1718" s="34">
        <v>0</v>
      </c>
      <c r="O1718" s="34">
        <v>0</v>
      </c>
      <c r="P1718" s="34">
        <v>3.6937517300025968</v>
      </c>
      <c r="Q1718" s="34">
        <v>0</v>
      </c>
      <c r="R1718" s="34">
        <v>0</v>
      </c>
      <c r="S1718" s="35">
        <v>0</v>
      </c>
      <c r="T1718" s="35">
        <v>0</v>
      </c>
      <c r="U1718" s="35">
        <v>0</v>
      </c>
      <c r="V1718" s="35">
        <v>0</v>
      </c>
      <c r="W1718" s="35">
        <v>0</v>
      </c>
      <c r="X1718" s="35">
        <v>0</v>
      </c>
      <c r="Y1718" s="35">
        <v>0</v>
      </c>
      <c r="Z1718" s="35">
        <v>0</v>
      </c>
      <c r="AA1718" s="35">
        <v>0</v>
      </c>
      <c r="AB1718" s="35">
        <v>0</v>
      </c>
      <c r="AC1718" s="35">
        <v>0</v>
      </c>
      <c r="AD1718" s="35">
        <v>0</v>
      </c>
      <c r="AE1718" s="58" t="s">
        <v>5560</v>
      </c>
      <c r="AF1718" s="58"/>
      <c r="AG1718" s="57" t="str" cm="1">
        <f t="array" ref="AG1718">IFERROR(_xlfn.IFS(
AI1718="MPR ISSUE","PDH",
AI1718="BSS Hardware Issue","BSS",
AI1718="Sites strategiques, MLL, Pylone, etc.","ENVTECH",
AI1718="AKTIVCO DEFAUT GE &amp; POWER Cabinet","AKTIVCO",
AI1718="AKTIVCO Coupure ENEO &amp; Baisse de tension","AKTIVCO GRID ONLY",
AI1718="Coupure ENEO &amp; Baisse de tension","IHS GRID ONLY",
AI1718="Defaut GE &amp; POWER Cabinet","IHS",
AI1718="Sharing","Partners",
AI1718="Sites strategiques &amp; DataCenter","SST &amp; DC",
AI1718="Exclu","Exclu",
AI1718="SAT","SAT",
AI1718="SPARE-ISSUE","SPARE-ISSUE",
AI1718="Fiber CAmtel","TRANS_FO_CAMTEL",
AI1718="Fiber AOF","Fiber AOF",
AI1718="Projet OCM (HUAWEI)","TRAVAUX-HUAWEI",
AI1718="Projet OCM (NOKIA)","TRAVAUX-NOKIA",
AI1718="ACCESS-ISSUE","ACCESS-ISSUE",
AI1718="Projet OCM (ZTE, NOKIA, autres projets)","TRAVAUX OCM",
AI1718="No root CAuse","No root cause",
AI1718="ODU HS","PDH",
AI1718="IP &amp; VLAN","PDH",
AI1718="Warehouse HUAWEI","SPARE-ISSUE",
AI1718="SPARE-HS","SPARE-ISSUE",
AI1718="Power Telco","BSS",AI1718="no impacts","no impacts"
),"")</f>
        <v>no impacts</v>
      </c>
      <c r="AH1718" s="57" t="str" cm="1">
        <f t="array" ref="AH1718">IFERROR(_xlfn.IFS(
AI1718="MPR ISSUE","TX ISSUE",
AI1718="BSS Hardware Issue","RAN ISSUE",
AI1718="Sites strategiques, MLL, Pylone, etc.","ENVTECH",
AI1718="AKTIVCO DEFAUT GE &amp; POWER Cabinet","POWER ISSUE",
AI1718="AKTIVCO Coupure ENEO &amp; Baisse de tension","POWER ISSUE",
AI1718="Coupure ENEO &amp; Baisse de tension","POWER ISSUE",
AI1718="Defaut GE &amp; POWER Cabinet","POWER ISSUE",
AI1718="Sharing","POWER ISSUE",
AI1718="Sites strategiques &amp; DataCenter","POWER ISSUE",
AI1718="Exclu","Exclu",
AI1718="SAT","TX ISSUE",
AI1718="SPARE-ISSUE","SPARE-ISSUE",
AI1718="Fiber CAmtel","TX ISSUE",
AI1718="Fiber AOF","TX ISSUE",
AI1718="Projet OCM (HUAWEI)","TRAVAUX-HUAWEI",
AI1718="Projet OCM (NOKIA)","TRAVAUX -NOKIA",
AI1718="ACCESS-ISSUE","ACCESS-ISSUE",
AI1718="Projet OCM (ZTE, NOKIA, autres projets)","TRAVAUX OCM",
AI1718="No root CAuse","No root cause",
AI1718="ODU HS","TX ISSUE",
AI1718="IP &amp; VLAN","TX ISSUE",
AI1718="Warehouse HUAWEI","SPARE-ISSUE",
AI1718="SPARE-HS","SPARE-ISSUE",
AI1718="Power Telco","RAN ISSUE",AI1718="no impacts","no impacts"
),"")</f>
        <v>no impacts</v>
      </c>
      <c r="AI1718" s="85" t="s">
        <v>5998</v>
      </c>
      <c r="AJ1718" s="57" t="str" cm="1">
        <f t="array" ref="AJ1718">IFERROR(_xlfn.IFS(
AI1718="MPR ISSUE","ACTIVE",
AI1718="BSS Hardware Issue","ACTIVE",
AI1718="Sites strategiques, MLL, Pylone, etc.","PASSIVE",
AI1718="AKTIVCO DEFAUT GE &amp; POWER Cabinet","PASSIVE",
AI1718="AKTIVCO Coupure ENEO &amp; Baisse de tension","PASSIVE",
AI1718="Coupure ENEO &amp; Baisse de tension","PASSIVE",
AI1718="Defaut GE &amp; POWER Cabinet","PASSIVE",
AI1718="Sharing","PASSIVE",
AI1718="Sites strategiques &amp; DataCenter","PASSIVE",
AI1718="Exclu","Exclu",
AI1718="SAT","ACTIVE",
AI1718="SPARE-ISSUE","SPARE-ISSUE",
AI1718="Fiber CAmtel","ACTIVE",
AI1718="Fiber AOF","ACTIVE",
AI1718="Projet OCM (HUAWEI)","PLANNED WORKS",
AI1718="Projet OCM (NOKIA)","PLANNED WORKS",
AI1718="ACCESS-ISSUE","ACCESS-ISSUE",
AI1718="Projet OCM (ZTE, NOKIA, autres projets)","PLANNED WORKS",
AI1718="No root CAuse","No root cause",
AI1718="ODU HS","ACTIVE",
AI1718="IP &amp; VLAN","ACTIVE",
AI1718="Warehouse HUAWEI","SPARE-ISSUE",
AI1718="SPARE-HS","SPARE-ISSUE",
AI1718="Power Telco","ACTIVE", AI1718="no impacts","no impacts"
),"")</f>
        <v>no impacts</v>
      </c>
      <c r="AK1718" s="23" t="s">
        <v>5537</v>
      </c>
      <c r="AL1718" s="23" t="str">
        <f t="shared" si="46"/>
        <v>LIT_089</v>
      </c>
      <c r="AN1718" s="9" t="s">
        <v>5537</v>
      </c>
      <c r="AO1718" s="23" t="str">
        <f>_xlfn.XLOOKUP(B1718,'INCIDENT-05-03-2026'!E:E,'INCIDENT-05-03-2026'!F:F,"")</f>
        <v/>
      </c>
      <c r="AP1718" s="7" t="s">
        <v>5537</v>
      </c>
      <c r="AQ1718" s="6"/>
      <c r="AR1718" s="7"/>
      <c r="AS1718" s="3" t="str">
        <f>_xlfn.XLOOKUP(B1718,'[3]tt num | region | site id'!$C:$C,'[3]tt num | region | site id'!$Q:$Q,"")</f>
        <v/>
      </c>
      <c r="AT1718" s="24" t="str">
        <f>_xlfn.XLOOKUP(B1718,'[4]Cells Huawei 03052026 12h'!$B:$B,'[4]Cells Huawei 03052026 12h'!$T:$T,"")</f>
        <v/>
      </c>
      <c r="AU1718" s="24" t="str">
        <f>_xlfn.XLOOKUP(B1718,'[5]cells down 02052026 8h50'!$B:$B,'[5]cells down 02052026 8h50'!$R:$R,"")</f>
        <v/>
      </c>
      <c r="AV1718" s="24" t="str">
        <f>_xlfn.XLOOKUP(B1718,'[5]cells down 02052026 13h50'!$B:$B,'[5]cells down 02052026 13h50'!$R:$R,"")</f>
        <v/>
      </c>
      <c r="AW1718" s="24" t="str">
        <f>_xlfn.XLOOKUP(B1718,'[5]cells down 02052026 13h50'!$B:$B,'[5]cells down 02052026 13h50'!$R:$R,"")</f>
        <v/>
      </c>
      <c r="AX1718" s="24" t="str">
        <f>_xlfn.XLOOKUP(B1718,'[6]cell downs 03052026 8h40 '!$B:$B,'[6]cell downs 03052026 8h40 '!$R:$R,"")</f>
        <v/>
      </c>
      <c r="AY1718" s="24" t="str">
        <f>_xlfn.XLOOKUP(B1718,'[7]ALL SITES DOWN'!$D:$D,'[7]ALL SITES DOWN'!$J:$J,"")</f>
        <v/>
      </c>
      <c r="AZ1718" s="24" t="str">
        <f>_xlfn.XLOOKUP(B1718,'[8]ALL SITES DOWN'!$D:$D,'[8]ALL SITES DOWN'!$J:$J,"")</f>
        <v/>
      </c>
      <c r="BA1718" s="9" t="str">
        <f>_xlfn.XLOOKUP(B1718,[9]sheet1!$AC:$AC,[9]sheet1!$AF:$AF,"")</f>
        <v/>
      </c>
      <c r="BB1718" s="14" t="s">
        <v>5537</v>
      </c>
      <c r="BC1718" s="14" t="s">
        <v>5537</v>
      </c>
      <c r="BD1718" s="14" t="str">
        <f>_xlfn.XLOOKUP(B1718,'[10]cell downs 18042026 17h'!$B:$B,'[10]cell downs 18042026 17h'!$B:$B,"")</f>
        <v/>
      </c>
      <c r="BE1718" s="14" t="str">
        <f>_xlfn.XLOOKUP(B1718,'[11]Cells Huawei 19042026 15h'!$B:$B,'[11]Cells Huawei 19042026 15h'!$B:$B,"")</f>
        <v/>
      </c>
      <c r="BF1718" s="9" t="str">
        <f>_xlfn.XLOOKUP(B1718,'[12]cells down 19042026 9H40'!$B:$B,'[12]cells down 19042026 9H40'!$B:$B,"")</f>
        <v/>
      </c>
      <c r="BG1718" s="9" t="s">
        <v>2491</v>
      </c>
      <c r="BH1718" s="9" t="s">
        <v>12</v>
      </c>
    </row>
    <row r="1719" spans="1:60" s="9" customFormat="1" x14ac:dyDescent="0.3">
      <c r="A1719" s="1" t="s">
        <v>3459</v>
      </c>
      <c r="B1719" s="8" t="s">
        <v>3460</v>
      </c>
      <c r="C1719" s="3" t="str">
        <f>_xlfn.XLOOKUP(B1719,'[1]daily break down'!$D:$D,'[1]daily break down'!$E:$E,"")</f>
        <v>SUD-OUEST</v>
      </c>
      <c r="D1719" s="1" t="s">
        <v>11</v>
      </c>
      <c r="E1719" s="1" t="s">
        <v>12</v>
      </c>
      <c r="F1719" s="3" t="s">
        <v>13</v>
      </c>
      <c r="G1719" s="1" t="s">
        <v>3459</v>
      </c>
      <c r="H1719" s="40" t="str">
        <f>_xlfn.XLOOKUP(B1719,[2]CALCULATION!$B:$B,[2]CALCULATION!$H:$H,"")</f>
        <v>Huawei</v>
      </c>
      <c r="I1719" s="34">
        <v>0</v>
      </c>
      <c r="J1719" s="34">
        <v>0</v>
      </c>
      <c r="K1719" s="34">
        <v>0</v>
      </c>
      <c r="L1719" s="34">
        <v>0</v>
      </c>
      <c r="M1719" s="34">
        <v>0</v>
      </c>
      <c r="N1719" s="34">
        <v>0</v>
      </c>
      <c r="O1719" s="34">
        <v>0</v>
      </c>
      <c r="P1719" s="34">
        <v>0</v>
      </c>
      <c r="Q1719" s="34">
        <v>0</v>
      </c>
      <c r="R1719" s="34">
        <v>0</v>
      </c>
      <c r="S1719" s="35">
        <v>0</v>
      </c>
      <c r="T1719" s="35">
        <v>0</v>
      </c>
      <c r="U1719" s="35">
        <v>0</v>
      </c>
      <c r="V1719" s="35">
        <v>0</v>
      </c>
      <c r="W1719" s="35">
        <v>0</v>
      </c>
      <c r="X1719" s="35">
        <v>0</v>
      </c>
      <c r="Y1719" s="35">
        <v>0</v>
      </c>
      <c r="Z1719" s="35">
        <v>0</v>
      </c>
      <c r="AA1719" s="35">
        <v>0</v>
      </c>
      <c r="AB1719" s="35">
        <v>0</v>
      </c>
      <c r="AC1719" s="35">
        <v>0</v>
      </c>
      <c r="AD1719" s="35">
        <v>0</v>
      </c>
      <c r="AE1719" s="58" t="s">
        <v>5603</v>
      </c>
      <c r="AF1719" s="58"/>
      <c r="AG1719" s="57" t="str" cm="1">
        <f t="array" ref="AG1719">IFERROR(_xlfn.IFS(
AI1719="MPR ISSUE","PDH",
AI1719="BSS Hardware Issue","BSS",
AI1719="Sites strategiques, MLL, Pylone, etc.","ENVTECH",
AI1719="AKTIVCO DEFAUT GE &amp; POWER Cabinet","AKTIVCO",
AI1719="AKTIVCO Coupure ENEO &amp; Baisse de tension","AKTIVCO GRID ONLY",
AI1719="Coupure ENEO &amp; Baisse de tension","IHS GRID ONLY",
AI1719="Defaut GE &amp; POWER Cabinet","IHS",
AI1719="Sharing","Partners",
AI1719="Sites strategiques &amp; DataCenter","SST &amp; DC",
AI1719="Exclu","Exclu",
AI1719="SAT","SAT",
AI1719="SPARE-ISSUE","SPARE-ISSUE",
AI1719="Fiber CAmtel","TRANS_FO_CAMTEL",
AI1719="Fiber AOF","Fiber AOF",
AI1719="Projet OCM (HUAWEI)","TRAVAUX-HUAWEI",
AI1719="Projet OCM (NOKIA)","TRAVAUX-NOKIA",
AI1719="ACCESS-ISSUE","ACCESS-ISSUE",
AI1719="Projet OCM (ZTE, NOKIA, autres projets)","TRAVAUX OCM",
AI1719="No root CAuse","No root cause",
AI1719="ODU HS","PDH",
AI1719="IP &amp; VLAN","PDH",
AI1719="Warehouse HUAWEI","SPARE-ISSUE",
AI1719="SPARE-HS","SPARE-ISSUE",
AI1719="Power Telco","BSS",AI1719="no impacts","no impacts"
),"")</f>
        <v>no impacts</v>
      </c>
      <c r="AH1719" s="57" t="str" cm="1">
        <f t="array" ref="AH1719">IFERROR(_xlfn.IFS(
AI1719="MPR ISSUE","TX ISSUE",
AI1719="BSS Hardware Issue","RAN ISSUE",
AI1719="Sites strategiques, MLL, Pylone, etc.","ENVTECH",
AI1719="AKTIVCO DEFAUT GE &amp; POWER Cabinet","POWER ISSUE",
AI1719="AKTIVCO Coupure ENEO &amp; Baisse de tension","POWER ISSUE",
AI1719="Coupure ENEO &amp; Baisse de tension","POWER ISSUE",
AI1719="Defaut GE &amp; POWER Cabinet","POWER ISSUE",
AI1719="Sharing","POWER ISSUE",
AI1719="Sites strategiques &amp; DataCenter","POWER ISSUE",
AI1719="Exclu","Exclu",
AI1719="SAT","TX ISSUE",
AI1719="SPARE-ISSUE","SPARE-ISSUE",
AI1719="Fiber CAmtel","TX ISSUE",
AI1719="Fiber AOF","TX ISSUE",
AI1719="Projet OCM (HUAWEI)","TRAVAUX-HUAWEI",
AI1719="Projet OCM (NOKIA)","TRAVAUX -NOKIA",
AI1719="ACCESS-ISSUE","ACCESS-ISSUE",
AI1719="Projet OCM (ZTE, NOKIA, autres projets)","TRAVAUX OCM",
AI1719="No root CAuse","No root cause",
AI1719="ODU HS","TX ISSUE",
AI1719="IP &amp; VLAN","TX ISSUE",
AI1719="Warehouse HUAWEI","SPARE-ISSUE",
AI1719="SPARE-HS","SPARE-ISSUE",
AI1719="Power Telco","RAN ISSUE",AI1719="no impacts","no impacts"
),"")</f>
        <v>no impacts</v>
      </c>
      <c r="AI1719" s="85" t="s">
        <v>5998</v>
      </c>
      <c r="AJ1719" s="57" t="str" cm="1">
        <f t="array" ref="AJ1719">IFERROR(_xlfn.IFS(
AI1719="MPR ISSUE","ACTIVE",
AI1719="BSS Hardware Issue","ACTIVE",
AI1719="Sites strategiques, MLL, Pylone, etc.","PASSIVE",
AI1719="AKTIVCO DEFAUT GE &amp; POWER Cabinet","PASSIVE",
AI1719="AKTIVCO Coupure ENEO &amp; Baisse de tension","PASSIVE",
AI1719="Coupure ENEO &amp; Baisse de tension","PASSIVE",
AI1719="Defaut GE &amp; POWER Cabinet","PASSIVE",
AI1719="Sharing","PASSIVE",
AI1719="Sites strategiques &amp; DataCenter","PASSIVE",
AI1719="Exclu","Exclu",
AI1719="SAT","ACTIVE",
AI1719="SPARE-ISSUE","SPARE-ISSUE",
AI1719="Fiber CAmtel","ACTIVE",
AI1719="Fiber AOF","ACTIVE",
AI1719="Projet OCM (HUAWEI)","PLANNED WORKS",
AI1719="Projet OCM (NOKIA)","PLANNED WORKS",
AI1719="ACCESS-ISSUE","ACCESS-ISSUE",
AI1719="Projet OCM (ZTE, NOKIA, autres projets)","PLANNED WORKS",
AI1719="No root CAuse","No root cause",
AI1719="ODU HS","ACTIVE",
AI1719="IP &amp; VLAN","ACTIVE",
AI1719="Warehouse HUAWEI","SPARE-ISSUE",
AI1719="SPARE-HS","SPARE-ISSUE",
AI1719="Power Telco","ACTIVE", AI1719="no impacts","no impacts"
),"")</f>
        <v>no impacts</v>
      </c>
      <c r="AK1719" s="23" t="s">
        <v>5537</v>
      </c>
      <c r="AL1719" s="23" t="str">
        <f t="shared" si="46"/>
        <v>SUO_004</v>
      </c>
      <c r="AN1719" s="9" t="s">
        <v>5537</v>
      </c>
      <c r="AO1719" s="23" t="str">
        <f>_xlfn.XLOOKUP(B1719,'INCIDENT-05-03-2026'!E:E,'INCIDENT-05-03-2026'!F:F,"")</f>
        <v/>
      </c>
      <c r="AP1719" s="7" t="s">
        <v>5537</v>
      </c>
      <c r="AQ1719" s="6"/>
      <c r="AR1719" s="7"/>
      <c r="AS1719" s="3" t="str">
        <f>_xlfn.XLOOKUP(B1719,'[3]tt num | region | site id'!$C:$C,'[3]tt num | region | site id'!$Q:$Q,"")</f>
        <v/>
      </c>
      <c r="AT1719" s="24" t="str">
        <f>_xlfn.XLOOKUP(B1719,'[4]Cells Huawei 03052026 12h'!$B:$B,'[4]Cells Huawei 03052026 12h'!$T:$T,"")</f>
        <v/>
      </c>
      <c r="AU1719" s="24" t="str">
        <f>_xlfn.XLOOKUP(B1719,'[5]cells down 02052026 8h50'!$B:$B,'[5]cells down 02052026 8h50'!$R:$R,"")</f>
        <v/>
      </c>
      <c r="AV1719" s="24" t="str">
        <f>_xlfn.XLOOKUP(B1719,'[5]cells down 02052026 13h50'!$B:$B,'[5]cells down 02052026 13h50'!$R:$R,"")</f>
        <v/>
      </c>
      <c r="AW1719" s="24" t="str">
        <f>_xlfn.XLOOKUP(B1719,'[5]cells down 02052026 13h50'!$B:$B,'[5]cells down 02052026 13h50'!$R:$R,"")</f>
        <v/>
      </c>
      <c r="AX1719" s="24" t="str">
        <f>_xlfn.XLOOKUP(B1719,'[6]cell downs 03052026 8h40 '!$B:$B,'[6]cell downs 03052026 8h40 '!$R:$R,"")</f>
        <v/>
      </c>
      <c r="AY1719" s="24" t="str">
        <f>_xlfn.XLOOKUP(B1719,'[7]ALL SITES DOWN'!$D:$D,'[7]ALL SITES DOWN'!$J:$J,"")</f>
        <v/>
      </c>
      <c r="AZ1719" s="24" t="str">
        <f>_xlfn.XLOOKUP(B1719,'[8]ALL SITES DOWN'!$D:$D,'[8]ALL SITES DOWN'!$J:$J,"")</f>
        <v/>
      </c>
      <c r="BA1719" s="9" t="str">
        <f>_xlfn.XLOOKUP(B1719,[9]sheet1!$AC:$AC,[9]sheet1!$AF:$AF,"")</f>
        <v/>
      </c>
      <c r="BB1719" s="14" t="s">
        <v>5537</v>
      </c>
      <c r="BC1719" s="14" t="s">
        <v>5537</v>
      </c>
      <c r="BD1719" s="14" t="str">
        <f>_xlfn.XLOOKUP(B1719,'[10]cell downs 18042026 17h'!$B:$B,'[10]cell downs 18042026 17h'!$B:$B,"")</f>
        <v/>
      </c>
      <c r="BE1719" s="14" t="str">
        <f>_xlfn.XLOOKUP(B1719,'[11]Cells Huawei 19042026 15h'!$B:$B,'[11]Cells Huawei 19042026 15h'!$B:$B,"")</f>
        <v/>
      </c>
      <c r="BF1719" s="9" t="str">
        <f>_xlfn.XLOOKUP(B1719,'[12]cells down 19042026 9H40'!$B:$B,'[12]cells down 19042026 9H40'!$B:$B,"")</f>
        <v/>
      </c>
      <c r="BG1719" s="9" t="s">
        <v>3460</v>
      </c>
      <c r="BH1719" s="9" t="s">
        <v>5583</v>
      </c>
    </row>
    <row r="1720" spans="1:60" s="9" customFormat="1" x14ac:dyDescent="0.3">
      <c r="A1720" s="1" t="s">
        <v>2532</v>
      </c>
      <c r="B1720" s="8" t="s">
        <v>2533</v>
      </c>
      <c r="C1720" s="3" t="str">
        <f>_xlfn.XLOOKUP(B1720,'[1]daily break down'!$D:$D,'[1]daily break down'!$E:$E,"")</f>
        <v>Douala</v>
      </c>
      <c r="D1720" s="1" t="s">
        <v>11</v>
      </c>
      <c r="E1720" s="1" t="s">
        <v>12</v>
      </c>
      <c r="F1720" s="3" t="s">
        <v>31</v>
      </c>
      <c r="G1720" s="1" t="s">
        <v>32</v>
      </c>
      <c r="H1720" s="42" t="str">
        <f>_xlfn.XLOOKUP(B1720,[2]CALCULATION!$B:$B,[2]CALCULATION!$H:$H,"")</f>
        <v>ZTE</v>
      </c>
      <c r="I1720" s="34">
        <v>0</v>
      </c>
      <c r="J1720" s="34">
        <v>0</v>
      </c>
      <c r="K1720" s="34">
        <v>0</v>
      </c>
      <c r="L1720" s="34">
        <v>0</v>
      </c>
      <c r="M1720" s="34">
        <v>4.7833680047256112E-2</v>
      </c>
      <c r="N1720" s="34">
        <v>0.68549123512911292</v>
      </c>
      <c r="O1720" s="34">
        <v>0</v>
      </c>
      <c r="P1720" s="34">
        <v>3.4248522542112192</v>
      </c>
      <c r="Q1720" s="34">
        <v>0.34776619211090154</v>
      </c>
      <c r="R1720" s="34">
        <v>0</v>
      </c>
      <c r="S1720" s="35">
        <v>0</v>
      </c>
      <c r="T1720" s="35">
        <v>0</v>
      </c>
      <c r="U1720" s="35">
        <v>0</v>
      </c>
      <c r="V1720" s="35">
        <v>0</v>
      </c>
      <c r="W1720" s="35">
        <v>0</v>
      </c>
      <c r="X1720" s="35">
        <v>0</v>
      </c>
      <c r="Y1720" s="35">
        <v>0</v>
      </c>
      <c r="Z1720" s="35">
        <v>0</v>
      </c>
      <c r="AA1720" s="35">
        <v>0</v>
      </c>
      <c r="AB1720" s="35">
        <v>0</v>
      </c>
      <c r="AC1720" s="35">
        <v>0</v>
      </c>
      <c r="AD1720" s="35">
        <v>0</v>
      </c>
      <c r="AE1720" s="58" t="s">
        <v>5560</v>
      </c>
      <c r="AF1720" s="58"/>
      <c r="AG1720" s="57" t="str" cm="1">
        <f t="array" ref="AG1720">IFERROR(_xlfn.IFS(
AI1720="MPR ISSUE","PDH",
AI1720="BSS Hardware Issue","BSS",
AI1720="Sites strategiques, MLL, Pylone, etc.","ENVTECH",
AI1720="AKTIVCO DEFAUT GE &amp; POWER Cabinet","AKTIVCO",
AI1720="AKTIVCO Coupure ENEO &amp; Baisse de tension","AKTIVCO GRID ONLY",
AI1720="Coupure ENEO &amp; Baisse de tension","IHS GRID ONLY",
AI1720="Defaut GE &amp; POWER Cabinet","IHS",
AI1720="Sharing","Partners",
AI1720="Sites strategiques &amp; DataCenter","SST &amp; DC",
AI1720="Exclu","Exclu",
AI1720="SAT","SAT",
AI1720="SPARE-ISSUE","SPARE-ISSUE",
AI1720="Fiber CAmtel","TRANS_FO_CAMTEL",
AI1720="Fiber AOF","Fiber AOF",
AI1720="Projet OCM (HUAWEI)","TRAVAUX-HUAWEI",
AI1720="Projet OCM (NOKIA)","TRAVAUX-NOKIA",
AI1720="ACCESS-ISSUE","ACCESS-ISSUE",
AI1720="Projet OCM (ZTE, NOKIA, autres projets)","TRAVAUX OCM",
AI1720="No root CAuse","No root cause",
AI1720="ODU HS","PDH",
AI1720="IP &amp; VLAN","PDH",
AI1720="Warehouse HUAWEI","SPARE-ISSUE",
AI1720="SPARE-HS","SPARE-ISSUE",
AI1720="Power Telco","BSS",AI1720="no impacts","no impacts"
),"")</f>
        <v>no impacts</v>
      </c>
      <c r="AH1720" s="57" t="str" cm="1">
        <f t="array" ref="AH1720">IFERROR(_xlfn.IFS(
AI1720="MPR ISSUE","TX ISSUE",
AI1720="BSS Hardware Issue","RAN ISSUE",
AI1720="Sites strategiques, MLL, Pylone, etc.","ENVTECH",
AI1720="AKTIVCO DEFAUT GE &amp; POWER Cabinet","POWER ISSUE",
AI1720="AKTIVCO Coupure ENEO &amp; Baisse de tension","POWER ISSUE",
AI1720="Coupure ENEO &amp; Baisse de tension","POWER ISSUE",
AI1720="Defaut GE &amp; POWER Cabinet","POWER ISSUE",
AI1720="Sharing","POWER ISSUE",
AI1720="Sites strategiques &amp; DataCenter","POWER ISSUE",
AI1720="Exclu","Exclu",
AI1720="SAT","TX ISSUE",
AI1720="SPARE-ISSUE","SPARE-ISSUE",
AI1720="Fiber CAmtel","TX ISSUE",
AI1720="Fiber AOF","TX ISSUE",
AI1720="Projet OCM (HUAWEI)","TRAVAUX-HUAWEI",
AI1720="Projet OCM (NOKIA)","TRAVAUX -NOKIA",
AI1720="ACCESS-ISSUE","ACCESS-ISSUE",
AI1720="Projet OCM (ZTE, NOKIA, autres projets)","TRAVAUX OCM",
AI1720="No root CAuse","No root cause",
AI1720="ODU HS","TX ISSUE",
AI1720="IP &amp; VLAN","TX ISSUE",
AI1720="Warehouse HUAWEI","SPARE-ISSUE",
AI1720="SPARE-HS","SPARE-ISSUE",
AI1720="Power Telco","RAN ISSUE",AI1720="no impacts","no impacts"
),"")</f>
        <v>no impacts</v>
      </c>
      <c r="AI1720" s="85" t="s">
        <v>5998</v>
      </c>
      <c r="AJ1720" s="57" t="str" cm="1">
        <f t="array" ref="AJ1720">IFERROR(_xlfn.IFS(
AI1720="MPR ISSUE","ACTIVE",
AI1720="BSS Hardware Issue","ACTIVE",
AI1720="Sites strategiques, MLL, Pylone, etc.","PASSIVE",
AI1720="AKTIVCO DEFAUT GE &amp; POWER Cabinet","PASSIVE",
AI1720="AKTIVCO Coupure ENEO &amp; Baisse de tension","PASSIVE",
AI1720="Coupure ENEO &amp; Baisse de tension","PASSIVE",
AI1720="Defaut GE &amp; POWER Cabinet","PASSIVE",
AI1720="Sharing","PASSIVE",
AI1720="Sites strategiques &amp; DataCenter","PASSIVE",
AI1720="Exclu","Exclu",
AI1720="SAT","ACTIVE",
AI1720="SPARE-ISSUE","SPARE-ISSUE",
AI1720="Fiber CAmtel","ACTIVE",
AI1720="Fiber AOF","ACTIVE",
AI1720="Projet OCM (HUAWEI)","PLANNED WORKS",
AI1720="Projet OCM (NOKIA)","PLANNED WORKS",
AI1720="ACCESS-ISSUE","ACCESS-ISSUE",
AI1720="Projet OCM (ZTE, NOKIA, autres projets)","PLANNED WORKS",
AI1720="No root CAuse","No root cause",
AI1720="ODU HS","ACTIVE",
AI1720="IP &amp; VLAN","ACTIVE",
AI1720="Warehouse HUAWEI","SPARE-ISSUE",
AI1720="SPARE-HS","SPARE-ISSUE",
AI1720="Power Telco","ACTIVE", AI1720="no impacts","no impacts"
),"")</f>
        <v>no impacts</v>
      </c>
      <c r="AK1720" s="23" t="s">
        <v>5537</v>
      </c>
      <c r="AL1720" s="23" t="str">
        <f t="shared" si="46"/>
        <v>LIT_418</v>
      </c>
      <c r="AN1720" s="9" t="s">
        <v>5537</v>
      </c>
      <c r="AO1720" s="23" t="str">
        <f>_xlfn.XLOOKUP(B1720,'INCIDENT-05-03-2026'!E:E,'INCIDENT-05-03-2026'!F:F,"")</f>
        <v/>
      </c>
      <c r="AP1720" s="7" t="s">
        <v>5537</v>
      </c>
      <c r="AQ1720" s="6"/>
      <c r="AR1720" s="7"/>
      <c r="AS1720" s="3" t="str">
        <f>_xlfn.XLOOKUP(B1720,'[3]tt num | region | site id'!$C:$C,'[3]tt num | region | site id'!$Q:$Q,"")</f>
        <v/>
      </c>
      <c r="AT1720" s="24" t="str">
        <f>_xlfn.XLOOKUP(B1720,'[4]Cells Huawei 03052026 12h'!$B:$B,'[4]Cells Huawei 03052026 12h'!$T:$T,"")</f>
        <v/>
      </c>
      <c r="AU1720" s="24" t="str">
        <f>_xlfn.XLOOKUP(B1720,'[5]cells down 02052026 8h50'!$B:$B,'[5]cells down 02052026 8h50'!$R:$R,"")</f>
        <v/>
      </c>
      <c r="AV1720" s="24" t="str">
        <f>_xlfn.XLOOKUP(B1720,'[5]cells down 02052026 13h50'!$B:$B,'[5]cells down 02052026 13h50'!$R:$R,"")</f>
        <v/>
      </c>
      <c r="AW1720" s="24" t="str">
        <f>_xlfn.XLOOKUP(B1720,'[5]cells down 02052026 13h50'!$B:$B,'[5]cells down 02052026 13h50'!$R:$R,"")</f>
        <v/>
      </c>
      <c r="AX1720" s="24" t="str">
        <f>_xlfn.XLOOKUP(B1720,'[6]cell downs 03052026 8h40 '!$B:$B,'[6]cell downs 03052026 8h40 '!$R:$R,"")</f>
        <v/>
      </c>
      <c r="AY1720" s="24" t="str">
        <f>_xlfn.XLOOKUP(B1720,'[7]ALL SITES DOWN'!$D:$D,'[7]ALL SITES DOWN'!$J:$J,"")</f>
        <v/>
      </c>
      <c r="AZ1720" s="24" t="str">
        <f>_xlfn.XLOOKUP(B1720,'[8]ALL SITES DOWN'!$D:$D,'[8]ALL SITES DOWN'!$J:$J,"")</f>
        <v/>
      </c>
      <c r="BA1720" s="9" t="str">
        <f>_xlfn.XLOOKUP(B1720,[9]sheet1!$AC:$AC,[9]sheet1!$AF:$AF,"")</f>
        <v/>
      </c>
      <c r="BB1720" s="14" t="s">
        <v>5537</v>
      </c>
      <c r="BC1720" s="14" t="s">
        <v>5537</v>
      </c>
      <c r="BD1720" s="14" t="str">
        <f>_xlfn.XLOOKUP(B1720,'[10]cell downs 18042026 17h'!$B:$B,'[10]cell downs 18042026 17h'!$B:$B,"")</f>
        <v/>
      </c>
      <c r="BE1720" s="14" t="str">
        <f>_xlfn.XLOOKUP(B1720,'[11]Cells Huawei 19042026 15h'!$B:$B,'[11]Cells Huawei 19042026 15h'!$B:$B,"")</f>
        <v/>
      </c>
      <c r="BF1720" s="9" t="str">
        <f>_xlfn.XLOOKUP(B1720,'[12]cells down 19042026 9H40'!$B:$B,'[12]cells down 19042026 9H40'!$B:$B,"")</f>
        <v/>
      </c>
      <c r="BG1720" s="9" t="s">
        <v>2533</v>
      </c>
      <c r="BH1720" s="9" t="s">
        <v>66</v>
      </c>
    </row>
    <row r="1721" spans="1:60" s="9" customFormat="1" x14ac:dyDescent="0.3">
      <c r="A1721" s="1" t="s">
        <v>3271</v>
      </c>
      <c r="B1721" s="8" t="s">
        <v>3272</v>
      </c>
      <c r="C1721" s="3" t="str">
        <f>_xlfn.XLOOKUP(B1721,'[1]daily break down'!$D:$D,'[1]daily break down'!$E:$E,"")</f>
        <v>LITTORAL</v>
      </c>
      <c r="D1721" s="1" t="s">
        <v>11</v>
      </c>
      <c r="E1721" s="1" t="s">
        <v>12</v>
      </c>
      <c r="F1721" s="3" t="s">
        <v>31</v>
      </c>
      <c r="G1721" s="1" t="s">
        <v>354</v>
      </c>
      <c r="H1721" s="42" t="str">
        <f>_xlfn.XLOOKUP(B1721,[2]CALCULATION!$B:$B,[2]CALCULATION!$H:$H,"")</f>
        <v>ZTE</v>
      </c>
      <c r="I1721" s="34">
        <v>4.4000743366064263</v>
      </c>
      <c r="J1721" s="34">
        <v>0</v>
      </c>
      <c r="K1721" s="34">
        <v>0</v>
      </c>
      <c r="L1721" s="34">
        <v>0</v>
      </c>
      <c r="M1721" s="34">
        <v>0</v>
      </c>
      <c r="N1721" s="34">
        <v>0</v>
      </c>
      <c r="O1721" s="34">
        <v>0</v>
      </c>
      <c r="P1721" s="34">
        <v>3.3426860484029746</v>
      </c>
      <c r="Q1721" s="34">
        <v>1.909691010835165</v>
      </c>
      <c r="R1721" s="34">
        <v>0</v>
      </c>
      <c r="S1721" s="35">
        <v>0</v>
      </c>
      <c r="T1721" s="35">
        <v>0</v>
      </c>
      <c r="U1721" s="35">
        <v>0</v>
      </c>
      <c r="V1721" s="35">
        <v>0</v>
      </c>
      <c r="W1721" s="35">
        <v>0</v>
      </c>
      <c r="X1721" s="35">
        <v>0</v>
      </c>
      <c r="Y1721" s="35">
        <v>0</v>
      </c>
      <c r="Z1721" s="35">
        <v>0</v>
      </c>
      <c r="AA1721" s="35">
        <v>0</v>
      </c>
      <c r="AB1721" s="35">
        <v>0</v>
      </c>
      <c r="AC1721" s="35">
        <v>0</v>
      </c>
      <c r="AD1721" s="35">
        <v>0</v>
      </c>
      <c r="AE1721" s="58" t="s">
        <v>5560</v>
      </c>
      <c r="AF1721" s="58"/>
      <c r="AG1721" s="57" t="str" cm="1">
        <f t="array" ref="AG1721">IFERROR(_xlfn.IFS(
AI1721="MPR ISSUE","PDH",
AI1721="BSS Hardware Issue","BSS",
AI1721="Sites strategiques, MLL, Pylone, etc.","ENVTECH",
AI1721="AKTIVCO DEFAUT GE &amp; POWER Cabinet","AKTIVCO",
AI1721="AKTIVCO Coupure ENEO &amp; Baisse de tension","AKTIVCO GRID ONLY",
AI1721="Coupure ENEO &amp; Baisse de tension","IHS GRID ONLY",
AI1721="Defaut GE &amp; POWER Cabinet","IHS",
AI1721="Sharing","Partners",
AI1721="Sites strategiques &amp; DataCenter","SST &amp; DC",
AI1721="Exclu","Exclu",
AI1721="SAT","SAT",
AI1721="SPARE-ISSUE","SPARE-ISSUE",
AI1721="Fiber CAmtel","TRANS_FO_CAMTEL",
AI1721="Fiber AOF","Fiber AOF",
AI1721="Projet OCM (HUAWEI)","TRAVAUX-HUAWEI",
AI1721="Projet OCM (NOKIA)","TRAVAUX-NOKIA",
AI1721="ACCESS-ISSUE","ACCESS-ISSUE",
AI1721="Projet OCM (ZTE, NOKIA, autres projets)","TRAVAUX OCM",
AI1721="No root CAuse","No root cause",
AI1721="ODU HS","PDH",
AI1721="IP &amp; VLAN","PDH",
AI1721="Warehouse HUAWEI","SPARE-ISSUE",
AI1721="SPARE-HS","SPARE-ISSUE",
AI1721="Power Telco","BSS",AI1721="no impacts","no impacts"
),"")</f>
        <v>no impacts</v>
      </c>
      <c r="AH1721" s="57" t="str" cm="1">
        <f t="array" ref="AH1721">IFERROR(_xlfn.IFS(
AI1721="MPR ISSUE","TX ISSUE",
AI1721="BSS Hardware Issue","RAN ISSUE",
AI1721="Sites strategiques, MLL, Pylone, etc.","ENVTECH",
AI1721="AKTIVCO DEFAUT GE &amp; POWER Cabinet","POWER ISSUE",
AI1721="AKTIVCO Coupure ENEO &amp; Baisse de tension","POWER ISSUE",
AI1721="Coupure ENEO &amp; Baisse de tension","POWER ISSUE",
AI1721="Defaut GE &amp; POWER Cabinet","POWER ISSUE",
AI1721="Sharing","POWER ISSUE",
AI1721="Sites strategiques &amp; DataCenter","POWER ISSUE",
AI1721="Exclu","Exclu",
AI1721="SAT","TX ISSUE",
AI1721="SPARE-ISSUE","SPARE-ISSUE",
AI1721="Fiber CAmtel","TX ISSUE",
AI1721="Fiber AOF","TX ISSUE",
AI1721="Projet OCM (HUAWEI)","TRAVAUX-HUAWEI",
AI1721="Projet OCM (NOKIA)","TRAVAUX -NOKIA",
AI1721="ACCESS-ISSUE","ACCESS-ISSUE",
AI1721="Projet OCM (ZTE, NOKIA, autres projets)","TRAVAUX OCM",
AI1721="No root CAuse","No root cause",
AI1721="ODU HS","TX ISSUE",
AI1721="IP &amp; VLAN","TX ISSUE",
AI1721="Warehouse HUAWEI","SPARE-ISSUE",
AI1721="SPARE-HS","SPARE-ISSUE",
AI1721="Power Telco","RAN ISSUE",AI1721="no impacts","no impacts"
),"")</f>
        <v>no impacts</v>
      </c>
      <c r="AI1721" s="85" t="s">
        <v>5998</v>
      </c>
      <c r="AJ1721" s="57" t="str" cm="1">
        <f t="array" ref="AJ1721">IFERROR(_xlfn.IFS(
AI1721="MPR ISSUE","ACTIVE",
AI1721="BSS Hardware Issue","ACTIVE",
AI1721="Sites strategiques, MLL, Pylone, etc.","PASSIVE",
AI1721="AKTIVCO DEFAUT GE &amp; POWER Cabinet","PASSIVE",
AI1721="AKTIVCO Coupure ENEO &amp; Baisse de tension","PASSIVE",
AI1721="Coupure ENEO &amp; Baisse de tension","PASSIVE",
AI1721="Defaut GE &amp; POWER Cabinet","PASSIVE",
AI1721="Sharing","PASSIVE",
AI1721="Sites strategiques &amp; DataCenter","PASSIVE",
AI1721="Exclu","Exclu",
AI1721="SAT","ACTIVE",
AI1721="SPARE-ISSUE","SPARE-ISSUE",
AI1721="Fiber CAmtel","ACTIVE",
AI1721="Fiber AOF","ACTIVE",
AI1721="Projet OCM (HUAWEI)","PLANNED WORKS",
AI1721="Projet OCM (NOKIA)","PLANNED WORKS",
AI1721="ACCESS-ISSUE","ACCESS-ISSUE",
AI1721="Projet OCM (ZTE, NOKIA, autres projets)","PLANNED WORKS",
AI1721="No root CAuse","No root cause",
AI1721="ODU HS","ACTIVE",
AI1721="IP &amp; VLAN","ACTIVE",
AI1721="Warehouse HUAWEI","SPARE-ISSUE",
AI1721="SPARE-HS","SPARE-ISSUE",
AI1721="Power Telco","ACTIVE", AI1721="no impacts","no impacts"
),"")</f>
        <v>no impacts</v>
      </c>
      <c r="AK1721" s="23" t="s">
        <v>5537</v>
      </c>
      <c r="AL1721" s="23" t="str">
        <f t="shared" si="46"/>
        <v>LIT_735</v>
      </c>
      <c r="AN1721" s="9" t="s">
        <v>5537</v>
      </c>
      <c r="AO1721" s="23" t="str">
        <f>_xlfn.XLOOKUP(B1721,'INCIDENT-05-03-2026'!E:E,'INCIDENT-05-03-2026'!F:F,"")</f>
        <v/>
      </c>
      <c r="AP1721" s="7" t="s">
        <v>5537</v>
      </c>
      <c r="AQ1721" s="6"/>
      <c r="AR1721" s="7"/>
      <c r="AS1721" s="3" t="str">
        <f>_xlfn.XLOOKUP(B1721,'[3]tt num | region | site id'!$C:$C,'[3]tt num | region | site id'!$Q:$Q,"")</f>
        <v/>
      </c>
      <c r="AT1721" s="24" t="str">
        <f>_xlfn.XLOOKUP(B1721,'[4]Cells Huawei 03052026 12h'!$B:$B,'[4]Cells Huawei 03052026 12h'!$T:$T,"")</f>
        <v/>
      </c>
      <c r="AU1721" s="24" t="str">
        <f>_xlfn.XLOOKUP(B1721,'[5]cells down 02052026 8h50'!$B:$B,'[5]cells down 02052026 8h50'!$R:$R,"")</f>
        <v/>
      </c>
      <c r="AV1721" s="24" t="str">
        <f>_xlfn.XLOOKUP(B1721,'[5]cells down 02052026 13h50'!$B:$B,'[5]cells down 02052026 13h50'!$R:$R,"")</f>
        <v/>
      </c>
      <c r="AW1721" s="24" t="str">
        <f>_xlfn.XLOOKUP(B1721,'[5]cells down 02052026 13h50'!$B:$B,'[5]cells down 02052026 13h50'!$R:$R,"")</f>
        <v/>
      </c>
      <c r="AX1721" s="24" t="str">
        <f>_xlfn.XLOOKUP(B1721,'[6]cell downs 03052026 8h40 '!$B:$B,'[6]cell downs 03052026 8h40 '!$R:$R,"")</f>
        <v/>
      </c>
      <c r="AY1721" s="24" t="str">
        <f>_xlfn.XLOOKUP(B1721,'[7]ALL SITES DOWN'!$D:$D,'[7]ALL SITES DOWN'!$J:$J,"")</f>
        <v/>
      </c>
      <c r="AZ1721" s="24" t="str">
        <f>_xlfn.XLOOKUP(B1721,'[8]ALL SITES DOWN'!$D:$D,'[8]ALL SITES DOWN'!$J:$J,"")</f>
        <v/>
      </c>
      <c r="BA1721" s="9" t="str">
        <f>_xlfn.XLOOKUP(B1721,[9]sheet1!$AC:$AC,[9]sheet1!$AF:$AF,"")</f>
        <v/>
      </c>
      <c r="BB1721" s="14" t="s">
        <v>5537</v>
      </c>
      <c r="BC1721" s="14" t="s">
        <v>5537</v>
      </c>
      <c r="BD1721" s="14" t="str">
        <f>_xlfn.XLOOKUP(B1721,'[10]cell downs 18042026 17h'!$B:$B,'[10]cell downs 18042026 17h'!$B:$B,"")</f>
        <v/>
      </c>
      <c r="BE1721" s="14" t="str">
        <f>_xlfn.XLOOKUP(B1721,'[11]Cells Huawei 19042026 15h'!$B:$B,'[11]Cells Huawei 19042026 15h'!$B:$B,"")</f>
        <v/>
      </c>
      <c r="BF1721" s="9" t="str">
        <f>_xlfn.XLOOKUP(B1721,'[12]cells down 19042026 9H40'!$B:$B,'[12]cells down 19042026 9H40'!$B:$B,"")</f>
        <v/>
      </c>
      <c r="BG1721" s="9" t="s">
        <v>3272</v>
      </c>
      <c r="BH1721" s="9" t="s">
        <v>5537</v>
      </c>
    </row>
    <row r="1722" spans="1:60" s="9" customFormat="1" x14ac:dyDescent="0.3">
      <c r="A1722" s="1" t="s">
        <v>2292</v>
      </c>
      <c r="B1722" s="8" t="s">
        <v>2293</v>
      </c>
      <c r="C1722" s="3" t="str">
        <f>_xlfn.XLOOKUP(B1722,'[1]daily break down'!$D:$D,'[1]daily break down'!$E:$E,"")</f>
        <v>Douala</v>
      </c>
      <c r="D1722" s="1" t="s">
        <v>11</v>
      </c>
      <c r="E1722" s="1" t="s">
        <v>12</v>
      </c>
      <c r="F1722" s="3" t="s">
        <v>31</v>
      </c>
      <c r="G1722" s="1" t="s">
        <v>32</v>
      </c>
      <c r="H1722" s="42" t="str">
        <f>_xlfn.XLOOKUP(B1722,[2]CALCULATION!$B:$B,[2]CALCULATION!$H:$H,"")</f>
        <v>ZTE</v>
      </c>
      <c r="I1722" s="34">
        <v>0</v>
      </c>
      <c r="J1722" s="34">
        <v>0</v>
      </c>
      <c r="K1722" s="34">
        <v>0</v>
      </c>
      <c r="L1722" s="34">
        <v>0</v>
      </c>
      <c r="M1722" s="34">
        <v>0</v>
      </c>
      <c r="N1722" s="34">
        <v>0</v>
      </c>
      <c r="O1722" s="34">
        <v>0</v>
      </c>
      <c r="P1722" s="34">
        <v>2.8809893760005476</v>
      </c>
      <c r="Q1722" s="34">
        <v>0</v>
      </c>
      <c r="R1722" s="34">
        <v>0</v>
      </c>
      <c r="S1722" s="35">
        <v>0</v>
      </c>
      <c r="T1722" s="35">
        <v>0</v>
      </c>
      <c r="U1722" s="35">
        <v>0</v>
      </c>
      <c r="V1722" s="35">
        <v>0</v>
      </c>
      <c r="W1722" s="35">
        <v>0</v>
      </c>
      <c r="X1722" s="35">
        <v>0</v>
      </c>
      <c r="Y1722" s="35">
        <v>0</v>
      </c>
      <c r="Z1722" s="35">
        <v>0</v>
      </c>
      <c r="AA1722" s="35">
        <v>0</v>
      </c>
      <c r="AB1722" s="35">
        <v>0</v>
      </c>
      <c r="AC1722" s="35">
        <v>0</v>
      </c>
      <c r="AD1722" s="35">
        <v>0</v>
      </c>
      <c r="AE1722" s="58" t="s">
        <v>5560</v>
      </c>
      <c r="AF1722" s="58"/>
      <c r="AG1722" s="57" t="str" cm="1">
        <f t="array" ref="AG1722">IFERROR(_xlfn.IFS(
AI1722="MPR ISSUE","PDH",
AI1722="BSS Hardware Issue","BSS",
AI1722="Sites strategiques, MLL, Pylone, etc.","ENVTECH",
AI1722="AKTIVCO DEFAUT GE &amp; POWER Cabinet","AKTIVCO",
AI1722="AKTIVCO Coupure ENEO &amp; Baisse de tension","AKTIVCO GRID ONLY",
AI1722="Coupure ENEO &amp; Baisse de tension","IHS GRID ONLY",
AI1722="Defaut GE &amp; POWER Cabinet","IHS",
AI1722="Sharing","Partners",
AI1722="Sites strategiques &amp; DataCenter","SST &amp; DC",
AI1722="Exclu","Exclu",
AI1722="SAT","SAT",
AI1722="SPARE-ISSUE","SPARE-ISSUE",
AI1722="Fiber CAmtel","TRANS_FO_CAMTEL",
AI1722="Fiber AOF","Fiber AOF",
AI1722="Projet OCM (HUAWEI)","TRAVAUX-HUAWEI",
AI1722="Projet OCM (NOKIA)","TRAVAUX-NOKIA",
AI1722="ACCESS-ISSUE","ACCESS-ISSUE",
AI1722="Projet OCM (ZTE, NOKIA, autres projets)","TRAVAUX OCM",
AI1722="No root CAuse","No root cause",
AI1722="ODU HS","PDH",
AI1722="IP &amp; VLAN","PDH",
AI1722="Warehouse HUAWEI","SPARE-ISSUE",
AI1722="SPARE-HS","SPARE-ISSUE",
AI1722="Power Telco","BSS",AI1722="no impacts","no impacts"
),"")</f>
        <v>no impacts</v>
      </c>
      <c r="AH1722" s="57" t="str" cm="1">
        <f t="array" ref="AH1722">IFERROR(_xlfn.IFS(
AI1722="MPR ISSUE","TX ISSUE",
AI1722="BSS Hardware Issue","RAN ISSUE",
AI1722="Sites strategiques, MLL, Pylone, etc.","ENVTECH",
AI1722="AKTIVCO DEFAUT GE &amp; POWER Cabinet","POWER ISSUE",
AI1722="AKTIVCO Coupure ENEO &amp; Baisse de tension","POWER ISSUE",
AI1722="Coupure ENEO &amp; Baisse de tension","POWER ISSUE",
AI1722="Defaut GE &amp; POWER Cabinet","POWER ISSUE",
AI1722="Sharing","POWER ISSUE",
AI1722="Sites strategiques &amp; DataCenter","POWER ISSUE",
AI1722="Exclu","Exclu",
AI1722="SAT","TX ISSUE",
AI1722="SPARE-ISSUE","SPARE-ISSUE",
AI1722="Fiber CAmtel","TX ISSUE",
AI1722="Fiber AOF","TX ISSUE",
AI1722="Projet OCM (HUAWEI)","TRAVAUX-HUAWEI",
AI1722="Projet OCM (NOKIA)","TRAVAUX -NOKIA",
AI1722="ACCESS-ISSUE","ACCESS-ISSUE",
AI1722="Projet OCM (ZTE, NOKIA, autres projets)","TRAVAUX OCM",
AI1722="No root CAuse","No root cause",
AI1722="ODU HS","TX ISSUE",
AI1722="IP &amp; VLAN","TX ISSUE",
AI1722="Warehouse HUAWEI","SPARE-ISSUE",
AI1722="SPARE-HS","SPARE-ISSUE",
AI1722="Power Telco","RAN ISSUE",AI1722="no impacts","no impacts"
),"")</f>
        <v>no impacts</v>
      </c>
      <c r="AI1722" s="85" t="s">
        <v>5998</v>
      </c>
      <c r="AJ1722" s="57" t="str" cm="1">
        <f t="array" ref="AJ1722">IFERROR(_xlfn.IFS(
AI1722="MPR ISSUE","ACTIVE",
AI1722="BSS Hardware Issue","ACTIVE",
AI1722="Sites strategiques, MLL, Pylone, etc.","PASSIVE",
AI1722="AKTIVCO DEFAUT GE &amp; POWER Cabinet","PASSIVE",
AI1722="AKTIVCO Coupure ENEO &amp; Baisse de tension","PASSIVE",
AI1722="Coupure ENEO &amp; Baisse de tension","PASSIVE",
AI1722="Defaut GE &amp; POWER Cabinet","PASSIVE",
AI1722="Sharing","PASSIVE",
AI1722="Sites strategiques &amp; DataCenter","PASSIVE",
AI1722="Exclu","Exclu",
AI1722="SAT","ACTIVE",
AI1722="SPARE-ISSUE","SPARE-ISSUE",
AI1722="Fiber CAmtel","ACTIVE",
AI1722="Fiber AOF","ACTIVE",
AI1722="Projet OCM (HUAWEI)","PLANNED WORKS",
AI1722="Projet OCM (NOKIA)","PLANNED WORKS",
AI1722="ACCESS-ISSUE","ACCESS-ISSUE",
AI1722="Projet OCM (ZTE, NOKIA, autres projets)","PLANNED WORKS",
AI1722="No root CAuse","No root cause",
AI1722="ODU HS","ACTIVE",
AI1722="IP &amp; VLAN","ACTIVE",
AI1722="Warehouse HUAWEI","SPARE-ISSUE",
AI1722="SPARE-HS","SPARE-ISSUE",
AI1722="Power Telco","ACTIVE", AI1722="no impacts","no impacts"
),"")</f>
        <v>no impacts</v>
      </c>
      <c r="AK1722" s="23" t="s">
        <v>5537</v>
      </c>
      <c r="AL1722" s="23" t="str">
        <f t="shared" si="46"/>
        <v>LIT_076</v>
      </c>
      <c r="AN1722" s="9" t="s">
        <v>5537</v>
      </c>
      <c r="AO1722" s="23" t="str">
        <f>_xlfn.XLOOKUP(B1722,'INCIDENT-05-03-2026'!E:E,'INCIDENT-05-03-2026'!F:F,"")</f>
        <v/>
      </c>
      <c r="AP1722" s="7" t="s">
        <v>5537</v>
      </c>
      <c r="AQ1722" s="6"/>
      <c r="AR1722" s="7"/>
      <c r="AS1722" s="3" t="str">
        <f>_xlfn.XLOOKUP(B1722,'[3]tt num | region | site id'!$C:$C,'[3]tt num | region | site id'!$Q:$Q,"")</f>
        <v/>
      </c>
      <c r="AT1722" s="24" t="str">
        <f>_xlfn.XLOOKUP(B1722,'[4]Cells Huawei 03052026 12h'!$B:$B,'[4]Cells Huawei 03052026 12h'!$T:$T,"")</f>
        <v/>
      </c>
      <c r="AU1722" s="24" t="str">
        <f>_xlfn.XLOOKUP(B1722,'[5]cells down 02052026 8h50'!$B:$B,'[5]cells down 02052026 8h50'!$R:$R,"")</f>
        <v/>
      </c>
      <c r="AV1722" s="24" t="str">
        <f>_xlfn.XLOOKUP(B1722,'[5]cells down 02052026 13h50'!$B:$B,'[5]cells down 02052026 13h50'!$R:$R,"")</f>
        <v/>
      </c>
      <c r="AW1722" s="24" t="str">
        <f>_xlfn.XLOOKUP(B1722,'[5]cells down 02052026 13h50'!$B:$B,'[5]cells down 02052026 13h50'!$R:$R,"")</f>
        <v/>
      </c>
      <c r="AX1722" s="24" t="str">
        <f>_xlfn.XLOOKUP(B1722,'[6]cell downs 03052026 8h40 '!$B:$B,'[6]cell downs 03052026 8h40 '!$R:$R,"")</f>
        <v/>
      </c>
      <c r="AY1722" s="24" t="str">
        <f>_xlfn.XLOOKUP(B1722,'[7]ALL SITES DOWN'!$D:$D,'[7]ALL SITES DOWN'!$J:$J,"")</f>
        <v/>
      </c>
      <c r="AZ1722" s="24" t="str">
        <f>_xlfn.XLOOKUP(B1722,'[8]ALL SITES DOWN'!$D:$D,'[8]ALL SITES DOWN'!$J:$J,"")</f>
        <v/>
      </c>
      <c r="BA1722" s="9" t="str">
        <f>_xlfn.XLOOKUP(B1722,[9]sheet1!$AC:$AC,[9]sheet1!$AF:$AF,"")</f>
        <v/>
      </c>
      <c r="BB1722" s="14" t="s">
        <v>5537</v>
      </c>
      <c r="BC1722" s="14" t="s">
        <v>5537</v>
      </c>
      <c r="BD1722" s="14" t="str">
        <f>_xlfn.XLOOKUP(B1722,'[10]cell downs 18042026 17h'!$B:$B,'[10]cell downs 18042026 17h'!$B:$B,"")</f>
        <v/>
      </c>
      <c r="BE1722" s="14" t="str">
        <f>_xlfn.XLOOKUP(B1722,'[11]Cells Huawei 19042026 15h'!$B:$B,'[11]Cells Huawei 19042026 15h'!$B:$B,"")</f>
        <v/>
      </c>
      <c r="BF1722" s="9" t="str">
        <f>_xlfn.XLOOKUP(B1722,'[12]cells down 19042026 9H40'!$B:$B,'[12]cells down 19042026 9H40'!$B:$B,"")</f>
        <v/>
      </c>
      <c r="BG1722" s="9" t="s">
        <v>2293</v>
      </c>
      <c r="BH1722" s="9" t="s">
        <v>318</v>
      </c>
    </row>
    <row r="1723" spans="1:60" s="9" customFormat="1" x14ac:dyDescent="0.3">
      <c r="A1723" s="1" t="s">
        <v>3977</v>
      </c>
      <c r="B1723" s="8" t="s">
        <v>3978</v>
      </c>
      <c r="C1723" s="3" t="str">
        <f>_xlfn.XLOOKUP(B1723,'[1]daily break down'!$D:$D,'[1]daily break down'!$E:$E,"")</f>
        <v>SUD-OUEST</v>
      </c>
      <c r="D1723" s="1" t="s">
        <v>11</v>
      </c>
      <c r="E1723" s="1" t="s">
        <v>12</v>
      </c>
      <c r="F1723" s="3" t="s">
        <v>13</v>
      </c>
      <c r="G1723" s="1" t="s">
        <v>63</v>
      </c>
      <c r="H1723" s="40" t="str">
        <f>_xlfn.XLOOKUP(B1723,[2]CALCULATION!$B:$B,[2]CALCULATION!$H:$H,"")</f>
        <v>Huawei</v>
      </c>
      <c r="I1723" s="34">
        <v>0</v>
      </c>
      <c r="J1723" s="34">
        <v>0</v>
      </c>
      <c r="K1723" s="34">
        <v>0</v>
      </c>
      <c r="L1723" s="34">
        <v>0</v>
      </c>
      <c r="M1723" s="34">
        <v>0</v>
      </c>
      <c r="N1723" s="34">
        <v>0</v>
      </c>
      <c r="O1723" s="34">
        <v>0</v>
      </c>
      <c r="P1723" s="34">
        <v>1.6541500087035181</v>
      </c>
      <c r="Q1723" s="34">
        <v>0.39593873864618917</v>
      </c>
      <c r="R1723" s="34">
        <v>0</v>
      </c>
      <c r="S1723" s="35">
        <v>0</v>
      </c>
      <c r="T1723" s="35">
        <v>0</v>
      </c>
      <c r="U1723" s="35">
        <v>1.4183346031909092</v>
      </c>
      <c r="V1723" s="35">
        <v>0</v>
      </c>
      <c r="W1723" s="35">
        <v>0</v>
      </c>
      <c r="X1723" s="35">
        <v>0</v>
      </c>
      <c r="Y1723" s="35">
        <v>0</v>
      </c>
      <c r="Z1723" s="35">
        <v>0</v>
      </c>
      <c r="AA1723" s="35">
        <v>0</v>
      </c>
      <c r="AB1723" s="35">
        <v>0</v>
      </c>
      <c r="AC1723" s="35">
        <v>0</v>
      </c>
      <c r="AD1723" s="35">
        <v>0</v>
      </c>
      <c r="AE1723" s="58" t="s">
        <v>5560</v>
      </c>
      <c r="AF1723" s="58"/>
      <c r="AG1723" s="57" t="str" cm="1">
        <f t="array" ref="AG1723">IFERROR(_xlfn.IFS(
AI1723="MPR ISSUE","PDH",
AI1723="BSS Hardware Issue","BSS",
AI1723="Sites strategiques, MLL, Pylone, etc.","ENVTECH",
AI1723="AKTIVCO DEFAUT GE &amp; POWER Cabinet","AKTIVCO",
AI1723="AKTIVCO Coupure ENEO &amp; Baisse de tension","AKTIVCO GRID ONLY",
AI1723="Coupure ENEO &amp; Baisse de tension","IHS GRID ONLY",
AI1723="Defaut GE &amp; POWER Cabinet","IHS",
AI1723="Sharing","Partners",
AI1723="Sites strategiques &amp; DataCenter","SST &amp; DC",
AI1723="Exclu","Exclu",
AI1723="SAT","SAT",
AI1723="SPARE-ISSUE","SPARE-ISSUE",
AI1723="Fiber CAmtel","TRANS_FO_CAMTEL",
AI1723="Fiber AOF","Fiber AOF",
AI1723="Projet OCM (HUAWEI)","TRAVAUX-HUAWEI",
AI1723="Projet OCM (NOKIA)","TRAVAUX-NOKIA",
AI1723="ACCESS-ISSUE","ACCESS-ISSUE",
AI1723="Projet OCM (ZTE, NOKIA, autres projets)","TRAVAUX OCM",
AI1723="No root CAuse","No root cause",
AI1723="ODU HS","PDH",
AI1723="IP &amp; VLAN","PDH",
AI1723="Warehouse HUAWEI","SPARE-ISSUE",
AI1723="SPARE-HS","SPARE-ISSUE",
AI1723="Power Telco","BSS",AI1723="no impacts","no impacts"
),"")</f>
        <v>no impacts</v>
      </c>
      <c r="AH1723" s="57" t="str" cm="1">
        <f t="array" ref="AH1723">IFERROR(_xlfn.IFS(
AI1723="MPR ISSUE","TX ISSUE",
AI1723="BSS Hardware Issue","RAN ISSUE",
AI1723="Sites strategiques, MLL, Pylone, etc.","ENVTECH",
AI1723="AKTIVCO DEFAUT GE &amp; POWER Cabinet","POWER ISSUE",
AI1723="AKTIVCO Coupure ENEO &amp; Baisse de tension","POWER ISSUE",
AI1723="Coupure ENEO &amp; Baisse de tension","POWER ISSUE",
AI1723="Defaut GE &amp; POWER Cabinet","POWER ISSUE",
AI1723="Sharing","POWER ISSUE",
AI1723="Sites strategiques &amp; DataCenter","POWER ISSUE",
AI1723="Exclu","Exclu",
AI1723="SAT","TX ISSUE",
AI1723="SPARE-ISSUE","SPARE-ISSUE",
AI1723="Fiber CAmtel","TX ISSUE",
AI1723="Fiber AOF","TX ISSUE",
AI1723="Projet OCM (HUAWEI)","TRAVAUX-HUAWEI",
AI1723="Projet OCM (NOKIA)","TRAVAUX -NOKIA",
AI1723="ACCESS-ISSUE","ACCESS-ISSUE",
AI1723="Projet OCM (ZTE, NOKIA, autres projets)","TRAVAUX OCM",
AI1723="No root CAuse","No root cause",
AI1723="ODU HS","TX ISSUE",
AI1723="IP &amp; VLAN","TX ISSUE",
AI1723="Warehouse HUAWEI","SPARE-ISSUE",
AI1723="SPARE-HS","SPARE-ISSUE",
AI1723="Power Telco","RAN ISSUE",AI1723="no impacts","no impacts"
),"")</f>
        <v>no impacts</v>
      </c>
      <c r="AI1723" s="85" t="s">
        <v>5998</v>
      </c>
      <c r="AJ1723" s="57" t="str" cm="1">
        <f t="array" ref="AJ1723">IFERROR(_xlfn.IFS(
AI1723="MPR ISSUE","ACTIVE",
AI1723="BSS Hardware Issue","ACTIVE",
AI1723="Sites strategiques, MLL, Pylone, etc.","PASSIVE",
AI1723="AKTIVCO DEFAUT GE &amp; POWER Cabinet","PASSIVE",
AI1723="AKTIVCO Coupure ENEO &amp; Baisse de tension","PASSIVE",
AI1723="Coupure ENEO &amp; Baisse de tension","PASSIVE",
AI1723="Defaut GE &amp; POWER Cabinet","PASSIVE",
AI1723="Sharing","PASSIVE",
AI1723="Sites strategiques &amp; DataCenter","PASSIVE",
AI1723="Exclu","Exclu",
AI1723="SAT","ACTIVE",
AI1723="SPARE-ISSUE","SPARE-ISSUE",
AI1723="Fiber CAmtel","ACTIVE",
AI1723="Fiber AOF","ACTIVE",
AI1723="Projet OCM (HUAWEI)","PLANNED WORKS",
AI1723="Projet OCM (NOKIA)","PLANNED WORKS",
AI1723="ACCESS-ISSUE","ACCESS-ISSUE",
AI1723="Projet OCM (ZTE, NOKIA, autres projets)","PLANNED WORKS",
AI1723="No root CAuse","No root cause",
AI1723="ODU HS","ACTIVE",
AI1723="IP &amp; VLAN","ACTIVE",
AI1723="Warehouse HUAWEI","SPARE-ISSUE",
AI1723="SPARE-HS","SPARE-ISSUE",
AI1723="Power Telco","ACTIVE", AI1723="no impacts","no impacts"
),"")</f>
        <v>no impacts</v>
      </c>
      <c r="AK1723" s="23" t="s">
        <v>5537</v>
      </c>
      <c r="AL1723" s="23" t="str">
        <f t="shared" si="46"/>
        <v>SUO_003</v>
      </c>
      <c r="AN1723" s="9" t="s">
        <v>5537</v>
      </c>
      <c r="AO1723" s="23" t="str">
        <f>_xlfn.XLOOKUP(B1723,'INCIDENT-05-03-2026'!E:E,'INCIDENT-05-03-2026'!F:F,"")</f>
        <v/>
      </c>
      <c r="AP1723" s="7" t="s">
        <v>5537</v>
      </c>
      <c r="AQ1723" s="6"/>
      <c r="AR1723" s="7"/>
      <c r="AS1723" s="3" t="str">
        <f>_xlfn.XLOOKUP(B1723,'[3]tt num | region | site id'!$C:$C,'[3]tt num | region | site id'!$Q:$Q,"")</f>
        <v/>
      </c>
      <c r="AT1723" s="24" t="str">
        <f>_xlfn.XLOOKUP(B1723,'[4]Cells Huawei 03052026 12h'!$B:$B,'[4]Cells Huawei 03052026 12h'!$T:$T,"")</f>
        <v/>
      </c>
      <c r="AU1723" s="24" t="str">
        <f>_xlfn.XLOOKUP(B1723,'[5]cells down 02052026 8h50'!$B:$B,'[5]cells down 02052026 8h50'!$R:$R,"")</f>
        <v/>
      </c>
      <c r="AV1723" s="24" t="str">
        <f>_xlfn.XLOOKUP(B1723,'[5]cells down 02052026 13h50'!$B:$B,'[5]cells down 02052026 13h50'!$R:$R,"")</f>
        <v/>
      </c>
      <c r="AW1723" s="24" t="str">
        <f>_xlfn.XLOOKUP(B1723,'[5]cells down 02052026 13h50'!$B:$B,'[5]cells down 02052026 13h50'!$R:$R,"")</f>
        <v/>
      </c>
      <c r="AX1723" s="24" t="str">
        <f>_xlfn.XLOOKUP(B1723,'[6]cell downs 03052026 8h40 '!$B:$B,'[6]cell downs 03052026 8h40 '!$R:$R,"")</f>
        <v/>
      </c>
      <c r="AY1723" s="24" t="str">
        <f>_xlfn.XLOOKUP(B1723,'[7]ALL SITES DOWN'!$D:$D,'[7]ALL SITES DOWN'!$J:$J,"")</f>
        <v/>
      </c>
      <c r="AZ1723" s="24" t="str">
        <f>_xlfn.XLOOKUP(B1723,'[8]ALL SITES DOWN'!$D:$D,'[8]ALL SITES DOWN'!$J:$J,"")</f>
        <v/>
      </c>
      <c r="BA1723" s="9" t="str">
        <f>_xlfn.XLOOKUP(B1723,[9]sheet1!$AC:$AC,[9]sheet1!$AF:$AF,"")</f>
        <v/>
      </c>
      <c r="BB1723" s="14" t="s">
        <v>5537</v>
      </c>
      <c r="BC1723" s="14" t="s">
        <v>5537</v>
      </c>
      <c r="BD1723" s="14" t="str">
        <f>_xlfn.XLOOKUP(B1723,'[10]cell downs 18042026 17h'!$B:$B,'[10]cell downs 18042026 17h'!$B:$B,"")</f>
        <v/>
      </c>
      <c r="BE1723" s="14" t="str">
        <f>_xlfn.XLOOKUP(B1723,'[11]Cells Huawei 19042026 15h'!$B:$B,'[11]Cells Huawei 19042026 15h'!$B:$B,"")</f>
        <v/>
      </c>
      <c r="BF1723" s="9" t="str">
        <f>_xlfn.XLOOKUP(B1723,'[12]cells down 19042026 9H40'!$B:$B,'[12]cells down 19042026 9H40'!$B:$B,"")</f>
        <v/>
      </c>
      <c r="BG1723" s="9" t="s">
        <v>5537</v>
      </c>
      <c r="BH1723" s="9" t="s">
        <v>12</v>
      </c>
    </row>
    <row r="1724" spans="1:60" s="9" customFormat="1" x14ac:dyDescent="0.3">
      <c r="A1724" s="1" t="s">
        <v>603</v>
      </c>
      <c r="B1724" s="8" t="s">
        <v>604</v>
      </c>
      <c r="C1724" s="3" t="str">
        <f>_xlfn.XLOOKUP(B1724,'[1]daily break down'!$D:$D,'[1]daily break down'!$E:$E,"")</f>
        <v>Maroua</v>
      </c>
      <c r="D1724" s="1" t="s">
        <v>11</v>
      </c>
      <c r="E1724" s="1" t="s">
        <v>12</v>
      </c>
      <c r="F1724" s="3" t="s">
        <v>55</v>
      </c>
      <c r="G1724" s="1" t="s">
        <v>84</v>
      </c>
      <c r="H1724" s="40" t="str">
        <f>_xlfn.XLOOKUP(B1724,[2]CALCULATION!$B:$B,[2]CALCULATION!$H:$H,"")</f>
        <v>Huawei</v>
      </c>
      <c r="I1724" s="34">
        <v>0</v>
      </c>
      <c r="J1724" s="34">
        <v>0</v>
      </c>
      <c r="K1724" s="34">
        <v>0</v>
      </c>
      <c r="L1724" s="34">
        <v>0</v>
      </c>
      <c r="M1724" s="34">
        <v>0</v>
      </c>
      <c r="N1724" s="34">
        <v>0</v>
      </c>
      <c r="O1724" s="34">
        <v>0</v>
      </c>
      <c r="P1724" s="34">
        <v>1.0170631761278193</v>
      </c>
      <c r="Q1724" s="34">
        <v>0</v>
      </c>
      <c r="R1724" s="34">
        <v>0</v>
      </c>
      <c r="S1724" s="35">
        <v>0</v>
      </c>
      <c r="T1724" s="35">
        <v>0</v>
      </c>
      <c r="U1724" s="35">
        <v>0</v>
      </c>
      <c r="V1724" s="35">
        <v>0</v>
      </c>
      <c r="W1724" s="35">
        <v>0</v>
      </c>
      <c r="X1724" s="35">
        <v>0</v>
      </c>
      <c r="Y1724" s="35">
        <v>0</v>
      </c>
      <c r="Z1724" s="35">
        <v>1.7775865857382154</v>
      </c>
      <c r="AA1724" s="35">
        <v>0</v>
      </c>
      <c r="AB1724" s="35">
        <v>0</v>
      </c>
      <c r="AC1724" s="35">
        <v>0</v>
      </c>
      <c r="AD1724" s="35">
        <v>0</v>
      </c>
      <c r="AE1724" s="58" t="s">
        <v>5560</v>
      </c>
      <c r="AF1724" s="58"/>
      <c r="AG1724" s="57" t="str" cm="1">
        <f t="array" ref="AG1724">IFERROR(_xlfn.IFS(
AI1724="MPR ISSUE","PDH",
AI1724="BSS Hardware Issue","BSS",
AI1724="Sites strategiques, MLL, Pylone, etc.","ENVTECH",
AI1724="AKTIVCO DEFAUT GE &amp; POWER Cabinet","AKTIVCO",
AI1724="AKTIVCO Coupure ENEO &amp; Baisse de tension","AKTIVCO GRID ONLY",
AI1724="Coupure ENEO &amp; Baisse de tension","IHS GRID ONLY",
AI1724="Defaut GE &amp; POWER Cabinet","IHS",
AI1724="Sharing","Partners",
AI1724="Sites strategiques &amp; DataCenter","SST &amp; DC",
AI1724="Exclu","Exclu",
AI1724="SAT","SAT",
AI1724="SPARE-ISSUE","SPARE-ISSUE",
AI1724="Fiber CAmtel","TRANS_FO_CAMTEL",
AI1724="Fiber AOF","Fiber AOF",
AI1724="Projet OCM (HUAWEI)","TRAVAUX-HUAWEI",
AI1724="Projet OCM (NOKIA)","TRAVAUX-NOKIA",
AI1724="ACCESS-ISSUE","ACCESS-ISSUE",
AI1724="Projet OCM (ZTE, NOKIA, autres projets)","TRAVAUX OCM",
AI1724="No root CAuse","No root cause",
AI1724="ODU HS","PDH",
AI1724="IP &amp; VLAN","PDH",
AI1724="Warehouse HUAWEI","SPARE-ISSUE",
AI1724="SPARE-HS","SPARE-ISSUE",
AI1724="Power Telco","BSS",AI1724="no impacts","no impacts"
),"")</f>
        <v>no impacts</v>
      </c>
      <c r="AH1724" s="57" t="str" cm="1">
        <f t="array" ref="AH1724">IFERROR(_xlfn.IFS(
AI1724="MPR ISSUE","TX ISSUE",
AI1724="BSS Hardware Issue","RAN ISSUE",
AI1724="Sites strategiques, MLL, Pylone, etc.","ENVTECH",
AI1724="AKTIVCO DEFAUT GE &amp; POWER Cabinet","POWER ISSUE",
AI1724="AKTIVCO Coupure ENEO &amp; Baisse de tension","POWER ISSUE",
AI1724="Coupure ENEO &amp; Baisse de tension","POWER ISSUE",
AI1724="Defaut GE &amp; POWER Cabinet","POWER ISSUE",
AI1724="Sharing","POWER ISSUE",
AI1724="Sites strategiques &amp; DataCenter","POWER ISSUE",
AI1724="Exclu","Exclu",
AI1724="SAT","TX ISSUE",
AI1724="SPARE-ISSUE","SPARE-ISSUE",
AI1724="Fiber CAmtel","TX ISSUE",
AI1724="Fiber AOF","TX ISSUE",
AI1724="Projet OCM (HUAWEI)","TRAVAUX-HUAWEI",
AI1724="Projet OCM (NOKIA)","TRAVAUX -NOKIA",
AI1724="ACCESS-ISSUE","ACCESS-ISSUE",
AI1724="Projet OCM (ZTE, NOKIA, autres projets)","TRAVAUX OCM",
AI1724="No root CAuse","No root cause",
AI1724="ODU HS","TX ISSUE",
AI1724="IP &amp; VLAN","TX ISSUE",
AI1724="Warehouse HUAWEI","SPARE-ISSUE",
AI1724="SPARE-HS","SPARE-ISSUE",
AI1724="Power Telco","RAN ISSUE",AI1724="no impacts","no impacts"
),"")</f>
        <v>no impacts</v>
      </c>
      <c r="AI1724" s="85" t="s">
        <v>5998</v>
      </c>
      <c r="AJ1724" s="57" t="str" cm="1">
        <f t="array" ref="AJ1724">IFERROR(_xlfn.IFS(
AI1724="MPR ISSUE","ACTIVE",
AI1724="BSS Hardware Issue","ACTIVE",
AI1724="Sites strategiques, MLL, Pylone, etc.","PASSIVE",
AI1724="AKTIVCO DEFAUT GE &amp; POWER Cabinet","PASSIVE",
AI1724="AKTIVCO Coupure ENEO &amp; Baisse de tension","PASSIVE",
AI1724="Coupure ENEO &amp; Baisse de tension","PASSIVE",
AI1724="Defaut GE &amp; POWER Cabinet","PASSIVE",
AI1724="Sharing","PASSIVE",
AI1724="Sites strategiques &amp; DataCenter","PASSIVE",
AI1724="Exclu","Exclu",
AI1724="SAT","ACTIVE",
AI1724="SPARE-ISSUE","SPARE-ISSUE",
AI1724="Fiber CAmtel","ACTIVE",
AI1724="Fiber AOF","ACTIVE",
AI1724="Projet OCM (HUAWEI)","PLANNED WORKS",
AI1724="Projet OCM (NOKIA)","PLANNED WORKS",
AI1724="ACCESS-ISSUE","ACCESS-ISSUE",
AI1724="Projet OCM (ZTE, NOKIA, autres projets)","PLANNED WORKS",
AI1724="No root CAuse","No root cause",
AI1724="ODU HS","ACTIVE",
AI1724="IP &amp; VLAN","ACTIVE",
AI1724="Warehouse HUAWEI","SPARE-ISSUE",
AI1724="SPARE-HS","SPARE-ISSUE",
AI1724="Power Telco","ACTIVE", AI1724="no impacts","no impacts"
),"")</f>
        <v>no impacts</v>
      </c>
      <c r="AK1724" s="23" t="s">
        <v>5537</v>
      </c>
      <c r="AL1724" s="23" t="str">
        <f t="shared" si="46"/>
        <v>EXN_116</v>
      </c>
      <c r="AN1724" s="9" t="s">
        <v>5537</v>
      </c>
      <c r="AO1724" s="23" t="str">
        <f>_xlfn.XLOOKUP(B1724,'INCIDENT-05-03-2026'!E:E,'INCIDENT-05-03-2026'!F:F,"")</f>
        <v/>
      </c>
      <c r="AP1724" s="7" t="s">
        <v>5537</v>
      </c>
      <c r="AQ1724" s="6"/>
      <c r="AR1724" s="7"/>
      <c r="AS1724" s="3" t="str">
        <f>_xlfn.XLOOKUP(B1724,'[3]tt num | region | site id'!$C:$C,'[3]tt num | region | site id'!$Q:$Q,"")</f>
        <v/>
      </c>
      <c r="AT1724" s="24" t="str">
        <f>_xlfn.XLOOKUP(B1724,'[4]Cells Huawei 03052026 12h'!$B:$B,'[4]Cells Huawei 03052026 12h'!$T:$T,"")</f>
        <v/>
      </c>
      <c r="AU1724" s="24" t="str">
        <f>_xlfn.XLOOKUP(B1724,'[5]cells down 02052026 8h50'!$B:$B,'[5]cells down 02052026 8h50'!$R:$R,"")</f>
        <v/>
      </c>
      <c r="AV1724" s="24" t="str">
        <f>_xlfn.XLOOKUP(B1724,'[5]cells down 02052026 13h50'!$B:$B,'[5]cells down 02052026 13h50'!$R:$R,"")</f>
        <v/>
      </c>
      <c r="AW1724" s="24" t="str">
        <f>_xlfn.XLOOKUP(B1724,'[5]cells down 02052026 13h50'!$B:$B,'[5]cells down 02052026 13h50'!$R:$R,"")</f>
        <v/>
      </c>
      <c r="AX1724" s="24" t="str">
        <f>_xlfn.XLOOKUP(B1724,'[6]cell downs 03052026 8h40 '!$B:$B,'[6]cell downs 03052026 8h40 '!$R:$R,"")</f>
        <v/>
      </c>
      <c r="AY1724" s="24" t="str">
        <f>_xlfn.XLOOKUP(B1724,'[7]ALL SITES DOWN'!$D:$D,'[7]ALL SITES DOWN'!$J:$J,"")</f>
        <v/>
      </c>
      <c r="AZ1724" s="24" t="str">
        <f>_xlfn.XLOOKUP(B1724,'[8]ALL SITES DOWN'!$D:$D,'[8]ALL SITES DOWN'!$J:$J,"")</f>
        <v/>
      </c>
      <c r="BA1724" s="9" t="str">
        <f>_xlfn.XLOOKUP(B1724,[9]sheet1!$AC:$AC,[9]sheet1!$AF:$AF,"")</f>
        <v/>
      </c>
      <c r="BB1724" s="14" t="s">
        <v>5537</v>
      </c>
      <c r="BC1724" s="14" t="s">
        <v>5537</v>
      </c>
      <c r="BD1724" s="14" t="str">
        <f>_xlfn.XLOOKUP(B1724,'[10]cell downs 18042026 17h'!$B:$B,'[10]cell downs 18042026 17h'!$B:$B,"")</f>
        <v/>
      </c>
      <c r="BE1724" s="14" t="str">
        <f>_xlfn.XLOOKUP(B1724,'[11]Cells Huawei 19042026 15h'!$B:$B,'[11]Cells Huawei 19042026 15h'!$B:$B,"")</f>
        <v/>
      </c>
      <c r="BF1724" s="9" t="str">
        <f>_xlfn.XLOOKUP(B1724,'[12]cells down 19042026 9H40'!$B:$B,'[12]cells down 19042026 9H40'!$B:$B,"")</f>
        <v/>
      </c>
      <c r="BG1724" s="9" t="s">
        <v>604</v>
      </c>
      <c r="BH1724" s="9" t="s">
        <v>5537</v>
      </c>
    </row>
    <row r="1725" spans="1:60" s="9" customFormat="1" x14ac:dyDescent="0.3">
      <c r="A1725" s="1" t="s">
        <v>3522</v>
      </c>
      <c r="B1725" s="8" t="s">
        <v>3523</v>
      </c>
      <c r="C1725" s="3" t="str">
        <f>_xlfn.XLOOKUP(B1725,'[1]daily break down'!$D:$D,'[1]daily break down'!$E:$E,"")</f>
        <v>CENTRE</v>
      </c>
      <c r="D1725" s="1" t="s">
        <v>21</v>
      </c>
      <c r="E1725" s="1" t="s">
        <v>3524</v>
      </c>
      <c r="F1725" s="3" t="s">
        <v>226</v>
      </c>
      <c r="G1725" s="1" t="s">
        <v>3522</v>
      </c>
      <c r="H1725" s="42" t="str">
        <f>_xlfn.XLOOKUP(B1725,[2]CALCULATION!$B:$B,[2]CALCULATION!$H:$H,"")</f>
        <v>ZTE</v>
      </c>
      <c r="I1725" s="34">
        <v>0</v>
      </c>
      <c r="J1725" s="34">
        <v>0</v>
      </c>
      <c r="K1725" s="34">
        <v>0</v>
      </c>
      <c r="L1725" s="34">
        <v>0</v>
      </c>
      <c r="M1725" s="34">
        <v>0</v>
      </c>
      <c r="N1725" s="34">
        <v>0</v>
      </c>
      <c r="O1725" s="34">
        <v>0</v>
      </c>
      <c r="P1725" s="34">
        <v>0</v>
      </c>
      <c r="Q1725" s="34">
        <v>0</v>
      </c>
      <c r="R1725" s="34">
        <v>0</v>
      </c>
      <c r="S1725" s="35">
        <v>0</v>
      </c>
      <c r="T1725" s="35">
        <v>0</v>
      </c>
      <c r="U1725" s="35">
        <v>0</v>
      </c>
      <c r="V1725" s="35">
        <v>0</v>
      </c>
      <c r="W1725" s="35">
        <v>0</v>
      </c>
      <c r="X1725" s="35">
        <v>0</v>
      </c>
      <c r="Y1725" s="35">
        <v>0</v>
      </c>
      <c r="Z1725" s="35">
        <v>0</v>
      </c>
      <c r="AA1725" s="35">
        <v>0</v>
      </c>
      <c r="AB1725" s="35">
        <v>0</v>
      </c>
      <c r="AC1725" s="35">
        <v>0</v>
      </c>
      <c r="AD1725" s="35">
        <v>0</v>
      </c>
      <c r="AE1725" s="58" t="s">
        <v>5559</v>
      </c>
      <c r="AF1725" s="58"/>
      <c r="AG1725" s="57" t="str" cm="1">
        <f t="array" ref="AG1725">IFERROR(_xlfn.IFS(
AI1725="MPR ISSUE","PDH",
AI1725="BSS Hardware Issue","BSS",
AI1725="Sites strategiques, MLL, Pylone, etc.","ENVTECH",
AI1725="AKTIVCO DEFAUT GE &amp; POWER Cabinet","AKTIVCO",
AI1725="AKTIVCO Coupure ENEO &amp; Baisse de tension","AKTIVCO GRID ONLY",
AI1725="Coupure ENEO &amp; Baisse de tension","IHS GRID ONLY",
AI1725="Defaut GE &amp; POWER Cabinet","IHS",
AI1725="Sharing","Partners",
AI1725="Sites strategiques &amp; DataCenter","SST &amp; DC",
AI1725="Exclu","Exclu",
AI1725="SAT","SAT",
AI1725="SPARE-ISSUE","SPARE-ISSUE",
AI1725="Fiber CAmtel","TRANS_FO_CAMTEL",
AI1725="Fiber AOF","Fiber AOF",
AI1725="Projet OCM (HUAWEI)","TRAVAUX-HUAWEI",
AI1725="Projet OCM (NOKIA)","TRAVAUX-NOKIA",
AI1725="ACCESS-ISSUE","ACCESS-ISSUE",
AI1725="Projet OCM (ZTE, NOKIA, autres projets)","TRAVAUX OCM",
AI1725="No root CAuse","No root cause",
AI1725="ODU HS","PDH",
AI1725="IP &amp; VLAN","PDH",
AI1725="Warehouse HUAWEI","SPARE-ISSUE",
AI1725="SPARE-HS","SPARE-ISSUE",
AI1725="Power Telco","BSS",AI1725="no impacts","no impacts"
),"")</f>
        <v>Exclu</v>
      </c>
      <c r="AH1725" s="57" t="str" cm="1">
        <f t="array" ref="AH1725">IFERROR(_xlfn.IFS(
AI1725="MPR ISSUE","TX ISSUE",
AI1725="BSS Hardware Issue","RAN ISSUE",
AI1725="Sites strategiques, MLL, Pylone, etc.","ENVTECH",
AI1725="AKTIVCO DEFAUT GE &amp; POWER Cabinet","POWER ISSUE",
AI1725="AKTIVCO Coupure ENEO &amp; Baisse de tension","POWER ISSUE",
AI1725="Coupure ENEO &amp; Baisse de tension","POWER ISSUE",
AI1725="Defaut GE &amp; POWER Cabinet","POWER ISSUE",
AI1725="Sharing","POWER ISSUE",
AI1725="Sites strategiques &amp; DataCenter","POWER ISSUE",
AI1725="Exclu","Exclu",
AI1725="SAT","TX ISSUE",
AI1725="SPARE-ISSUE","SPARE-ISSUE",
AI1725="Fiber CAmtel","TX ISSUE",
AI1725="Fiber AOF","TX ISSUE",
AI1725="Projet OCM (HUAWEI)","TRAVAUX-HUAWEI",
AI1725="Projet OCM (NOKIA)","TRAVAUX -NOKIA",
AI1725="ACCESS-ISSUE","ACCESS-ISSUE",
AI1725="Projet OCM (ZTE, NOKIA, autres projets)","TRAVAUX OCM",
AI1725="No root CAuse","No root cause",
AI1725="ODU HS","TX ISSUE",
AI1725="IP &amp; VLAN","TX ISSUE",
AI1725="Warehouse HUAWEI","SPARE-ISSUE",
AI1725="SPARE-HS","SPARE-ISSUE",
AI1725="Power Telco","RAN ISSUE",AI1725="no impacts","no impacts"
),"")</f>
        <v>Exclu</v>
      </c>
      <c r="AI1725" s="85" t="s">
        <v>5559</v>
      </c>
      <c r="AJ1725" s="57" t="str" cm="1">
        <f t="array" ref="AJ1725">IFERROR(_xlfn.IFS(
AI1725="MPR ISSUE","ACTIVE",
AI1725="BSS Hardware Issue","ACTIVE",
AI1725="Sites strategiques, MLL, Pylone, etc.","PASSIVE",
AI1725="AKTIVCO DEFAUT GE &amp; POWER Cabinet","PASSIVE",
AI1725="AKTIVCO Coupure ENEO &amp; Baisse de tension","PASSIVE",
AI1725="Coupure ENEO &amp; Baisse de tension","PASSIVE",
AI1725="Defaut GE &amp; POWER Cabinet","PASSIVE",
AI1725="Sharing","PASSIVE",
AI1725="Sites strategiques &amp; DataCenter","PASSIVE",
AI1725="Exclu","Exclu",
AI1725="SAT","ACTIVE",
AI1725="SPARE-ISSUE","SPARE-ISSUE",
AI1725="Fiber CAmtel","ACTIVE",
AI1725="Fiber AOF","ACTIVE",
AI1725="Projet OCM (HUAWEI)","PLANNED WORKS",
AI1725="Projet OCM (NOKIA)","PLANNED WORKS",
AI1725="ACCESS-ISSUE","ACCESS-ISSUE",
AI1725="Projet OCM (ZTE, NOKIA, autres projets)","PLANNED WORKS",
AI1725="No root CAuse","No root cause",
AI1725="ODU HS","ACTIVE",
AI1725="IP &amp; VLAN","ACTIVE",
AI1725="Warehouse HUAWEI","SPARE-ISSUE",
AI1725="SPARE-HS","SPARE-ISSUE",
AI1725="Power Telco","ACTIVE", AI1725="no impacts","no impacts"
),"")</f>
        <v>Exclu</v>
      </c>
      <c r="AK1725" s="23" t="s">
        <v>5537</v>
      </c>
      <c r="AL1725" s="23" t="str">
        <f t="shared" si="46"/>
        <v>EST_123</v>
      </c>
      <c r="AN1725" s="9" t="s">
        <v>5537</v>
      </c>
      <c r="AO1725" s="23" t="str">
        <f>_xlfn.XLOOKUP(B1725,'INCIDENT-05-03-2026'!E:E,'INCIDENT-05-03-2026'!F:F,"")</f>
        <v/>
      </c>
      <c r="AP1725" s="7" t="s">
        <v>5537</v>
      </c>
      <c r="AQ1725" s="6"/>
      <c r="AR1725" s="7"/>
      <c r="AS1725" s="3" t="str">
        <f>_xlfn.XLOOKUP(B1725,'[3]tt num | region | site id'!$C:$C,'[3]tt num | region | site id'!$Q:$Q,"")</f>
        <v/>
      </c>
      <c r="AT1725" s="24" t="str">
        <f>_xlfn.XLOOKUP(B1725,'[4]Cells Huawei 03052026 12h'!$B:$B,'[4]Cells Huawei 03052026 12h'!$T:$T,"")</f>
        <v/>
      </c>
      <c r="AU1725" s="24" t="str">
        <f>_xlfn.XLOOKUP(B1725,'[5]cells down 02052026 8h50'!$B:$B,'[5]cells down 02052026 8h50'!$R:$R,"")</f>
        <v/>
      </c>
      <c r="AV1725" s="24" t="str">
        <f>_xlfn.XLOOKUP(B1725,'[5]cells down 02052026 13h50'!$B:$B,'[5]cells down 02052026 13h50'!$R:$R,"")</f>
        <v/>
      </c>
      <c r="AW1725" s="24" t="str">
        <f>_xlfn.XLOOKUP(B1725,'[5]cells down 02052026 13h50'!$B:$B,'[5]cells down 02052026 13h50'!$R:$R,"")</f>
        <v/>
      </c>
      <c r="AX1725" s="24" t="str">
        <f>_xlfn.XLOOKUP(B1725,'[6]cell downs 03052026 8h40 '!$B:$B,'[6]cell downs 03052026 8h40 '!$R:$R,"")</f>
        <v/>
      </c>
      <c r="AY1725" s="24" t="str">
        <f>_xlfn.XLOOKUP(B1725,'[7]ALL SITES DOWN'!$D:$D,'[7]ALL SITES DOWN'!$J:$J,"")</f>
        <v/>
      </c>
      <c r="AZ1725" s="24" t="str">
        <f>_xlfn.XLOOKUP(B1725,'[8]ALL SITES DOWN'!$D:$D,'[8]ALL SITES DOWN'!$J:$J,"")</f>
        <v/>
      </c>
      <c r="BA1725" s="9" t="str">
        <f>_xlfn.XLOOKUP(B1725,[9]sheet1!$AC:$AC,[9]sheet1!$AF:$AF,"")</f>
        <v/>
      </c>
      <c r="BB1725" s="14" t="s">
        <v>5537</v>
      </c>
      <c r="BC1725" s="14" t="s">
        <v>5537</v>
      </c>
      <c r="BD1725" s="14" t="str">
        <f>_xlfn.XLOOKUP(B1725,'[10]cell downs 18042026 17h'!$B:$B,'[10]cell downs 18042026 17h'!$B:$B,"")</f>
        <v/>
      </c>
      <c r="BE1725" s="14" t="str">
        <f>_xlfn.XLOOKUP(B1725,'[11]Cells Huawei 19042026 15h'!$B:$B,'[11]Cells Huawei 19042026 15h'!$B:$B,"")</f>
        <v/>
      </c>
      <c r="BF1725" s="9" t="str">
        <f>_xlfn.XLOOKUP(B1725,'[12]cells down 19042026 9H40'!$B:$B,'[12]cells down 19042026 9H40'!$B:$B,"")</f>
        <v/>
      </c>
      <c r="BG1725" s="9" t="s">
        <v>5537</v>
      </c>
      <c r="BH1725" s="9" t="s">
        <v>12</v>
      </c>
    </row>
    <row r="1726" spans="1:60" s="9" customFormat="1" x14ac:dyDescent="0.3">
      <c r="A1726" s="1" t="s">
        <v>3037</v>
      </c>
      <c r="B1726" s="22" t="s">
        <v>3038</v>
      </c>
      <c r="C1726" s="3" t="str">
        <f>_xlfn.XLOOKUP(B1726,'[1]daily break down'!$D:$D,'[1]daily break down'!$E:$E,"")</f>
        <v>Douala</v>
      </c>
      <c r="D1726" s="1"/>
      <c r="E1726" s="1"/>
      <c r="F1726" s="3" t="s">
        <v>31</v>
      </c>
      <c r="G1726" s="1" t="s">
        <v>32</v>
      </c>
      <c r="H1726" s="42" t="str">
        <f>_xlfn.XLOOKUP(B1726,[2]CALCULATION!$B:$B,[2]CALCULATION!$H:$H,"")</f>
        <v>ZTE</v>
      </c>
      <c r="I1726" s="34">
        <v>0</v>
      </c>
      <c r="J1726" s="34">
        <v>7.4586297523349707E-2</v>
      </c>
      <c r="K1726" s="34">
        <v>0</v>
      </c>
      <c r="L1726" s="34">
        <v>0</v>
      </c>
      <c r="M1726" s="34">
        <v>0</v>
      </c>
      <c r="N1726" s="34">
        <v>0</v>
      </c>
      <c r="O1726" s="34">
        <v>0</v>
      </c>
      <c r="P1726" s="34">
        <v>0.46028770121535362</v>
      </c>
      <c r="Q1726" s="34">
        <v>0</v>
      </c>
      <c r="R1726" s="34">
        <v>0</v>
      </c>
      <c r="S1726" s="35">
        <v>0</v>
      </c>
      <c r="T1726" s="35">
        <v>0</v>
      </c>
      <c r="U1726" s="35">
        <v>0</v>
      </c>
      <c r="V1726" s="35">
        <v>0</v>
      </c>
      <c r="W1726" s="35">
        <v>0</v>
      </c>
      <c r="X1726" s="35">
        <v>0</v>
      </c>
      <c r="Y1726" s="35">
        <v>0</v>
      </c>
      <c r="Z1726" s="35">
        <v>0</v>
      </c>
      <c r="AA1726" s="35">
        <v>0</v>
      </c>
      <c r="AB1726" s="35">
        <v>0</v>
      </c>
      <c r="AC1726" s="35">
        <v>0</v>
      </c>
      <c r="AD1726" s="35">
        <v>0</v>
      </c>
      <c r="AE1726" s="58" t="s">
        <v>5560</v>
      </c>
      <c r="AF1726" s="58"/>
      <c r="AG1726" s="57" t="str" cm="1">
        <f t="array" ref="AG1726">IFERROR(_xlfn.IFS(
AI1726="MPR ISSUE","PDH",
AI1726="BSS Hardware Issue","BSS",
AI1726="Sites strategiques, MLL, Pylone, etc.","ENVTECH",
AI1726="AKTIVCO DEFAUT GE &amp; POWER Cabinet","AKTIVCO",
AI1726="AKTIVCO Coupure ENEO &amp; Baisse de tension","AKTIVCO GRID ONLY",
AI1726="Coupure ENEO &amp; Baisse de tension","IHS GRID ONLY",
AI1726="Defaut GE &amp; POWER Cabinet","IHS",
AI1726="Sharing","Partners",
AI1726="Sites strategiques &amp; DataCenter","SST &amp; DC",
AI1726="Exclu","Exclu",
AI1726="SAT","SAT",
AI1726="SPARE-ISSUE","SPARE-ISSUE",
AI1726="Fiber CAmtel","TRANS_FO_CAMTEL",
AI1726="Fiber AOF","Fiber AOF",
AI1726="Projet OCM (HUAWEI)","TRAVAUX-HUAWEI",
AI1726="Projet OCM (NOKIA)","TRAVAUX-NOKIA",
AI1726="ACCESS-ISSUE","ACCESS-ISSUE",
AI1726="Projet OCM (ZTE, NOKIA, autres projets)","TRAVAUX OCM",
AI1726="No root CAuse","No root cause",
AI1726="ODU HS","PDH",
AI1726="IP &amp; VLAN","PDH",
AI1726="Warehouse HUAWEI","SPARE-ISSUE",
AI1726="SPARE-HS","SPARE-ISSUE",
AI1726="Power Telco","BSS",AI1726="no impacts","no impacts"
),"")</f>
        <v>no impacts</v>
      </c>
      <c r="AH1726" s="57" t="str" cm="1">
        <f t="array" ref="AH1726">IFERROR(_xlfn.IFS(
AI1726="MPR ISSUE","TX ISSUE",
AI1726="BSS Hardware Issue","RAN ISSUE",
AI1726="Sites strategiques, MLL, Pylone, etc.","ENVTECH",
AI1726="AKTIVCO DEFAUT GE &amp; POWER Cabinet","POWER ISSUE",
AI1726="AKTIVCO Coupure ENEO &amp; Baisse de tension","POWER ISSUE",
AI1726="Coupure ENEO &amp; Baisse de tension","POWER ISSUE",
AI1726="Defaut GE &amp; POWER Cabinet","POWER ISSUE",
AI1726="Sharing","POWER ISSUE",
AI1726="Sites strategiques &amp; DataCenter","POWER ISSUE",
AI1726="Exclu","Exclu",
AI1726="SAT","TX ISSUE",
AI1726="SPARE-ISSUE","SPARE-ISSUE",
AI1726="Fiber CAmtel","TX ISSUE",
AI1726="Fiber AOF","TX ISSUE",
AI1726="Projet OCM (HUAWEI)","TRAVAUX-HUAWEI",
AI1726="Projet OCM (NOKIA)","TRAVAUX -NOKIA",
AI1726="ACCESS-ISSUE","ACCESS-ISSUE",
AI1726="Projet OCM (ZTE, NOKIA, autres projets)","TRAVAUX OCM",
AI1726="No root CAuse","No root cause",
AI1726="ODU HS","TX ISSUE",
AI1726="IP &amp; VLAN","TX ISSUE",
AI1726="Warehouse HUAWEI","SPARE-ISSUE",
AI1726="SPARE-HS","SPARE-ISSUE",
AI1726="Power Telco","RAN ISSUE",AI1726="no impacts","no impacts"
),"")</f>
        <v>no impacts</v>
      </c>
      <c r="AI1726" s="85" t="s">
        <v>5998</v>
      </c>
      <c r="AJ1726" s="57" t="str" cm="1">
        <f t="array" ref="AJ1726">IFERROR(_xlfn.IFS(
AI1726="MPR ISSUE","ACTIVE",
AI1726="BSS Hardware Issue","ACTIVE",
AI1726="Sites strategiques, MLL, Pylone, etc.","PASSIVE",
AI1726="AKTIVCO DEFAUT GE &amp; POWER Cabinet","PASSIVE",
AI1726="AKTIVCO Coupure ENEO &amp; Baisse de tension","PASSIVE",
AI1726="Coupure ENEO &amp; Baisse de tension","PASSIVE",
AI1726="Defaut GE &amp; POWER Cabinet","PASSIVE",
AI1726="Sharing","PASSIVE",
AI1726="Sites strategiques &amp; DataCenter","PASSIVE",
AI1726="Exclu","Exclu",
AI1726="SAT","ACTIVE",
AI1726="SPARE-ISSUE","SPARE-ISSUE",
AI1726="Fiber CAmtel","ACTIVE",
AI1726="Fiber AOF","ACTIVE",
AI1726="Projet OCM (HUAWEI)","PLANNED WORKS",
AI1726="Projet OCM (NOKIA)","PLANNED WORKS",
AI1726="ACCESS-ISSUE","ACCESS-ISSUE",
AI1726="Projet OCM (ZTE, NOKIA, autres projets)","PLANNED WORKS",
AI1726="No root CAuse","No root cause",
AI1726="ODU HS","ACTIVE",
AI1726="IP &amp; VLAN","ACTIVE",
AI1726="Warehouse HUAWEI","SPARE-ISSUE",
AI1726="SPARE-HS","SPARE-ISSUE",
AI1726="Power Telco","ACTIVE", AI1726="no impacts","no impacts"
),"")</f>
        <v>no impacts</v>
      </c>
      <c r="AK1726" s="23" t="s">
        <v>5537</v>
      </c>
      <c r="AL1726" s="23" t="str">
        <f t="shared" si="46"/>
        <v>LIT_727</v>
      </c>
      <c r="AN1726" s="9" t="s">
        <v>5537</v>
      </c>
      <c r="AO1726" s="23" t="str">
        <f>_xlfn.XLOOKUP(B1726,'INCIDENT-05-03-2026'!E:E,'INCIDENT-05-03-2026'!F:F,"")</f>
        <v/>
      </c>
      <c r="AP1726" s="7" t="s">
        <v>5537</v>
      </c>
      <c r="AQ1726" s="6"/>
      <c r="AR1726" s="7"/>
      <c r="AS1726" s="3" t="str">
        <f>_xlfn.XLOOKUP(B1726,'[3]tt num | region | site id'!$C:$C,'[3]tt num | region | site id'!$Q:$Q,"")</f>
        <v/>
      </c>
      <c r="AT1726" s="24" t="str">
        <f>_xlfn.XLOOKUP(B1726,'[4]Cells Huawei 03052026 12h'!$B:$B,'[4]Cells Huawei 03052026 12h'!$T:$T,"")</f>
        <v/>
      </c>
      <c r="AU1726" s="24" t="str">
        <f>_xlfn.XLOOKUP(B1726,'[5]cells down 02052026 8h50'!$B:$B,'[5]cells down 02052026 8h50'!$R:$R,"")</f>
        <v/>
      </c>
      <c r="AV1726" s="24" t="str">
        <f>_xlfn.XLOOKUP(B1726,'[5]cells down 02052026 13h50'!$B:$B,'[5]cells down 02052026 13h50'!$R:$R,"")</f>
        <v/>
      </c>
      <c r="AW1726" s="24" t="str">
        <f>_xlfn.XLOOKUP(B1726,'[5]cells down 02052026 13h50'!$B:$B,'[5]cells down 02052026 13h50'!$R:$R,"")</f>
        <v/>
      </c>
      <c r="AX1726" s="24" t="str">
        <f>_xlfn.XLOOKUP(B1726,'[6]cell downs 03052026 8h40 '!$B:$B,'[6]cell downs 03052026 8h40 '!$R:$R,"")</f>
        <v/>
      </c>
      <c r="AY1726" s="24" t="str">
        <f>_xlfn.XLOOKUP(B1726,'[7]ALL SITES DOWN'!$D:$D,'[7]ALL SITES DOWN'!$J:$J,"")</f>
        <v/>
      </c>
      <c r="AZ1726" s="24" t="str">
        <f>_xlfn.XLOOKUP(B1726,'[8]ALL SITES DOWN'!$D:$D,'[8]ALL SITES DOWN'!$J:$J,"")</f>
        <v/>
      </c>
      <c r="BA1726" s="9" t="str">
        <f>_xlfn.XLOOKUP(B1726,[9]sheet1!$AC:$AC,[9]sheet1!$AF:$AF,"")</f>
        <v/>
      </c>
      <c r="BB1726" s="14" t="s">
        <v>5537</v>
      </c>
      <c r="BC1726" s="14" t="s">
        <v>5537</v>
      </c>
      <c r="BD1726" s="14" t="str">
        <f>_xlfn.XLOOKUP(B1726,'[10]cell downs 18042026 17h'!$B:$B,'[10]cell downs 18042026 17h'!$B:$B,"")</f>
        <v/>
      </c>
      <c r="BE1726" s="14" t="str">
        <f>_xlfn.XLOOKUP(B1726,'[11]Cells Huawei 19042026 15h'!$B:$B,'[11]Cells Huawei 19042026 15h'!$B:$B,"")</f>
        <v/>
      </c>
      <c r="BF1726" s="9" t="str">
        <f>_xlfn.XLOOKUP(B1726,'[12]cells down 19042026 9H40'!$B:$B,'[12]cells down 19042026 9H40'!$B:$B,"")</f>
        <v/>
      </c>
      <c r="BG1726" s="9" t="s">
        <v>5537</v>
      </c>
      <c r="BH1726" s="9" t="s">
        <v>12</v>
      </c>
    </row>
    <row r="1727" spans="1:60" s="9" customFormat="1" x14ac:dyDescent="0.3">
      <c r="A1727" s="1" t="s">
        <v>4703</v>
      </c>
      <c r="B1727" s="8" t="s">
        <v>4704</v>
      </c>
      <c r="C1727" s="3" t="str">
        <f>_xlfn.XLOOKUP(B1727,'[1]daily break down'!$D:$D,'[1]daily break down'!$E:$E,"")</f>
        <v>CENTRE</v>
      </c>
      <c r="D1727" s="1" t="s">
        <v>11</v>
      </c>
      <c r="E1727" s="1" t="s">
        <v>12</v>
      </c>
      <c r="F1727" s="3" t="s">
        <v>37</v>
      </c>
      <c r="G1727" s="1" t="s">
        <v>1515</v>
      </c>
      <c r="H1727" s="42" t="str">
        <f>_xlfn.XLOOKUP(B1727,[2]CALCULATION!$B:$B,[2]CALCULATION!$H:$H,"")</f>
        <v>ZTE</v>
      </c>
      <c r="I1727" s="34">
        <v>0</v>
      </c>
      <c r="J1727" s="34">
        <v>8.4609611537726184E-2</v>
      </c>
      <c r="K1727" s="34">
        <v>0</v>
      </c>
      <c r="L1727" s="34">
        <v>0</v>
      </c>
      <c r="M1727" s="34">
        <v>0</v>
      </c>
      <c r="N1727" s="34">
        <v>0</v>
      </c>
      <c r="O1727" s="34">
        <v>0</v>
      </c>
      <c r="P1727" s="34">
        <v>0.41680578027754239</v>
      </c>
      <c r="Q1727" s="34">
        <v>0.10340778408426146</v>
      </c>
      <c r="R1727" s="34">
        <v>0</v>
      </c>
      <c r="S1727" s="35">
        <v>0</v>
      </c>
      <c r="T1727" s="35">
        <v>0</v>
      </c>
      <c r="U1727" s="35">
        <v>0.24701583469593336</v>
      </c>
      <c r="V1727" s="35">
        <v>0</v>
      </c>
      <c r="W1727" s="35">
        <v>0</v>
      </c>
      <c r="X1727" s="35">
        <v>0</v>
      </c>
      <c r="Y1727" s="35">
        <v>0</v>
      </c>
      <c r="Z1727" s="35">
        <v>0</v>
      </c>
      <c r="AA1727" s="35">
        <v>0</v>
      </c>
      <c r="AB1727" s="35">
        <v>0</v>
      </c>
      <c r="AC1727" s="35">
        <v>0</v>
      </c>
      <c r="AD1727" s="35">
        <v>0</v>
      </c>
      <c r="AE1727" s="58" t="s">
        <v>5560</v>
      </c>
      <c r="AF1727" s="58"/>
      <c r="AG1727" s="57" t="str" cm="1">
        <f t="array" ref="AG1727">IFERROR(_xlfn.IFS(
AI1727="MPR ISSUE","PDH",
AI1727="BSS Hardware Issue","BSS",
AI1727="Sites strategiques, MLL, Pylone, etc.","ENVTECH",
AI1727="AKTIVCO DEFAUT GE &amp; POWER Cabinet","AKTIVCO",
AI1727="AKTIVCO Coupure ENEO &amp; Baisse de tension","AKTIVCO GRID ONLY",
AI1727="Coupure ENEO &amp; Baisse de tension","IHS GRID ONLY",
AI1727="Defaut GE &amp; POWER Cabinet","IHS",
AI1727="Sharing","Partners",
AI1727="Sites strategiques &amp; DataCenter","SST &amp; DC",
AI1727="Exclu","Exclu",
AI1727="SAT","SAT",
AI1727="SPARE-ISSUE","SPARE-ISSUE",
AI1727="Fiber CAmtel","TRANS_FO_CAMTEL",
AI1727="Fiber AOF","Fiber AOF",
AI1727="Projet OCM (HUAWEI)","TRAVAUX-HUAWEI",
AI1727="Projet OCM (NOKIA)","TRAVAUX-NOKIA",
AI1727="ACCESS-ISSUE","ACCESS-ISSUE",
AI1727="Projet OCM (ZTE, NOKIA, autres projets)","TRAVAUX OCM",
AI1727="No root CAuse","No root cause",
AI1727="ODU HS","PDH",
AI1727="IP &amp; VLAN","PDH",
AI1727="Warehouse HUAWEI","SPARE-ISSUE",
AI1727="SPARE-HS","SPARE-ISSUE",
AI1727="Power Telco","BSS",AI1727="no impacts","no impacts"
),"")</f>
        <v>no impacts</v>
      </c>
      <c r="AH1727" s="57" t="str" cm="1">
        <f t="array" ref="AH1727">IFERROR(_xlfn.IFS(
AI1727="MPR ISSUE","TX ISSUE",
AI1727="BSS Hardware Issue","RAN ISSUE",
AI1727="Sites strategiques, MLL, Pylone, etc.","ENVTECH",
AI1727="AKTIVCO DEFAUT GE &amp; POWER Cabinet","POWER ISSUE",
AI1727="AKTIVCO Coupure ENEO &amp; Baisse de tension","POWER ISSUE",
AI1727="Coupure ENEO &amp; Baisse de tension","POWER ISSUE",
AI1727="Defaut GE &amp; POWER Cabinet","POWER ISSUE",
AI1727="Sharing","POWER ISSUE",
AI1727="Sites strategiques &amp; DataCenter","POWER ISSUE",
AI1727="Exclu","Exclu",
AI1727="SAT","TX ISSUE",
AI1727="SPARE-ISSUE","SPARE-ISSUE",
AI1727="Fiber CAmtel","TX ISSUE",
AI1727="Fiber AOF","TX ISSUE",
AI1727="Projet OCM (HUAWEI)","TRAVAUX-HUAWEI",
AI1727="Projet OCM (NOKIA)","TRAVAUX -NOKIA",
AI1727="ACCESS-ISSUE","ACCESS-ISSUE",
AI1727="Projet OCM (ZTE, NOKIA, autres projets)","TRAVAUX OCM",
AI1727="No root CAuse","No root cause",
AI1727="ODU HS","TX ISSUE",
AI1727="IP &amp; VLAN","TX ISSUE",
AI1727="Warehouse HUAWEI","SPARE-ISSUE",
AI1727="SPARE-HS","SPARE-ISSUE",
AI1727="Power Telco","RAN ISSUE",AI1727="no impacts","no impacts"
),"")</f>
        <v>no impacts</v>
      </c>
      <c r="AI1727" s="85" t="s">
        <v>5998</v>
      </c>
      <c r="AJ1727" s="57" t="str" cm="1">
        <f t="array" ref="AJ1727">IFERROR(_xlfn.IFS(
AI1727="MPR ISSUE","ACTIVE",
AI1727="BSS Hardware Issue","ACTIVE",
AI1727="Sites strategiques, MLL, Pylone, etc.","PASSIVE",
AI1727="AKTIVCO DEFAUT GE &amp; POWER Cabinet","PASSIVE",
AI1727="AKTIVCO Coupure ENEO &amp; Baisse de tension","PASSIVE",
AI1727="Coupure ENEO &amp; Baisse de tension","PASSIVE",
AI1727="Defaut GE &amp; POWER Cabinet","PASSIVE",
AI1727="Sharing","PASSIVE",
AI1727="Sites strategiques &amp; DataCenter","PASSIVE",
AI1727="Exclu","Exclu",
AI1727="SAT","ACTIVE",
AI1727="SPARE-ISSUE","SPARE-ISSUE",
AI1727="Fiber CAmtel","ACTIVE",
AI1727="Fiber AOF","ACTIVE",
AI1727="Projet OCM (HUAWEI)","PLANNED WORKS",
AI1727="Projet OCM (NOKIA)","PLANNED WORKS",
AI1727="ACCESS-ISSUE","ACCESS-ISSUE",
AI1727="Projet OCM (ZTE, NOKIA, autres projets)","PLANNED WORKS",
AI1727="No root CAuse","No root cause",
AI1727="ODU HS","ACTIVE",
AI1727="IP &amp; VLAN","ACTIVE",
AI1727="Warehouse HUAWEI","SPARE-ISSUE",
AI1727="SPARE-HS","SPARE-ISSUE",
AI1727="Power Telco","ACTIVE", AI1727="no impacts","no impacts"
),"")</f>
        <v>no impacts</v>
      </c>
      <c r="AK1727" s="23" t="s">
        <v>5537</v>
      </c>
      <c r="AL1727" s="23" t="str">
        <f t="shared" si="46"/>
        <v>CTR_464</v>
      </c>
      <c r="AN1727" s="9" t="s">
        <v>5537</v>
      </c>
      <c r="AO1727" s="23" t="str">
        <f>_xlfn.XLOOKUP(B1727,'INCIDENT-05-03-2026'!E:E,'INCIDENT-05-03-2026'!F:F,"")</f>
        <v/>
      </c>
      <c r="AP1727" s="7" t="s">
        <v>5537</v>
      </c>
      <c r="AQ1727" s="6"/>
      <c r="AR1727" s="7"/>
      <c r="AS1727" s="3" t="str">
        <f>_xlfn.XLOOKUP(B1727,'[3]tt num | region | site id'!$C:$C,'[3]tt num | region | site id'!$Q:$Q,"")</f>
        <v/>
      </c>
      <c r="AT1727" s="24" t="str">
        <f>_xlfn.XLOOKUP(B1727,'[4]Cells Huawei 03052026 12h'!$B:$B,'[4]Cells Huawei 03052026 12h'!$T:$T,"")</f>
        <v/>
      </c>
      <c r="AU1727" s="24" t="str">
        <f>_xlfn.XLOOKUP(B1727,'[5]cells down 02052026 8h50'!$B:$B,'[5]cells down 02052026 8h50'!$R:$R,"")</f>
        <v/>
      </c>
      <c r="AV1727" s="24" t="str">
        <f>_xlfn.XLOOKUP(B1727,'[5]cells down 02052026 13h50'!$B:$B,'[5]cells down 02052026 13h50'!$R:$R,"")</f>
        <v/>
      </c>
      <c r="AW1727" s="24" t="str">
        <f>_xlfn.XLOOKUP(B1727,'[5]cells down 02052026 13h50'!$B:$B,'[5]cells down 02052026 13h50'!$R:$R,"")</f>
        <v/>
      </c>
      <c r="AX1727" s="24" t="str">
        <f>_xlfn.XLOOKUP(B1727,'[6]cell downs 03052026 8h40 '!$B:$B,'[6]cell downs 03052026 8h40 '!$R:$R,"")</f>
        <v/>
      </c>
      <c r="AY1727" s="24" t="str">
        <f>_xlfn.XLOOKUP(B1727,'[7]ALL SITES DOWN'!$D:$D,'[7]ALL SITES DOWN'!$J:$J,"")</f>
        <v/>
      </c>
      <c r="AZ1727" s="24" t="str">
        <f>_xlfn.XLOOKUP(B1727,'[8]ALL SITES DOWN'!$D:$D,'[8]ALL SITES DOWN'!$J:$J,"")</f>
        <v/>
      </c>
      <c r="BA1727" s="9" t="str">
        <f>_xlfn.XLOOKUP(B1727,[9]sheet1!$AC:$AC,[9]sheet1!$AF:$AF,"")</f>
        <v/>
      </c>
      <c r="BB1727" s="14" t="s">
        <v>5537</v>
      </c>
      <c r="BC1727" s="14" t="s">
        <v>5537</v>
      </c>
      <c r="BD1727" s="14" t="str">
        <f>_xlfn.XLOOKUP(B1727,'[10]cell downs 18042026 17h'!$B:$B,'[10]cell downs 18042026 17h'!$B:$B,"")</f>
        <v/>
      </c>
      <c r="BE1727" s="14" t="str">
        <f>_xlfn.XLOOKUP(B1727,'[11]Cells Huawei 19042026 15h'!$B:$B,'[11]Cells Huawei 19042026 15h'!$B:$B,"")</f>
        <v/>
      </c>
      <c r="BF1727" s="9" t="str">
        <f>_xlfn.XLOOKUP(B1727,'[12]cells down 19042026 9H40'!$B:$B,'[12]cells down 19042026 9H40'!$B:$B,"")</f>
        <v/>
      </c>
      <c r="BG1727" s="9" t="s">
        <v>4704</v>
      </c>
      <c r="BH1727" s="9" t="s">
        <v>12</v>
      </c>
    </row>
    <row r="1728" spans="1:60" s="9" customFormat="1" x14ac:dyDescent="0.3">
      <c r="A1728" s="1" t="s">
        <v>4433</v>
      </c>
      <c r="B1728" s="8" t="s">
        <v>4434</v>
      </c>
      <c r="C1728" s="3" t="str">
        <f>_xlfn.XLOOKUP(B1728,'[1]daily break down'!$D:$D,'[1]daily break down'!$E:$E,"")</f>
        <v>Douala</v>
      </c>
      <c r="D1728" s="1"/>
      <c r="E1728" s="1"/>
      <c r="F1728" s="3" t="s">
        <v>31</v>
      </c>
      <c r="G1728" s="1" t="s">
        <v>32</v>
      </c>
      <c r="H1728" s="42" t="str">
        <f>_xlfn.XLOOKUP(B1728,[2]CALCULATION!$B:$B,[2]CALCULATION!$H:$H,"")</f>
        <v>ZTE</v>
      </c>
      <c r="I1728" s="34">
        <v>0</v>
      </c>
      <c r="J1728" s="34">
        <v>0</v>
      </c>
      <c r="K1728" s="34">
        <v>0</v>
      </c>
      <c r="L1728" s="34">
        <v>1.4803115003436352E-3</v>
      </c>
      <c r="M1728" s="34">
        <v>0</v>
      </c>
      <c r="N1728" s="34">
        <v>0</v>
      </c>
      <c r="O1728" s="34">
        <v>0</v>
      </c>
      <c r="P1728" s="34">
        <v>0.38200954248030305</v>
      </c>
      <c r="Q1728" s="34">
        <v>0</v>
      </c>
      <c r="R1728" s="34">
        <v>0</v>
      </c>
      <c r="S1728" s="35">
        <v>0</v>
      </c>
      <c r="T1728" s="35">
        <v>0</v>
      </c>
      <c r="U1728" s="35">
        <v>0</v>
      </c>
      <c r="V1728" s="35">
        <v>0</v>
      </c>
      <c r="W1728" s="35">
        <v>0</v>
      </c>
      <c r="X1728" s="35">
        <v>0</v>
      </c>
      <c r="Y1728" s="35">
        <v>0</v>
      </c>
      <c r="Z1728" s="35">
        <v>0</v>
      </c>
      <c r="AA1728" s="35">
        <v>0</v>
      </c>
      <c r="AB1728" s="35">
        <v>0</v>
      </c>
      <c r="AC1728" s="35">
        <v>0</v>
      </c>
      <c r="AD1728" s="35">
        <v>0</v>
      </c>
      <c r="AE1728" s="58" t="s">
        <v>5560</v>
      </c>
      <c r="AF1728" s="58"/>
      <c r="AG1728" s="57" t="str" cm="1">
        <f t="array" ref="AG1728">IFERROR(_xlfn.IFS(
AI1728="MPR ISSUE","PDH",
AI1728="BSS Hardware Issue","BSS",
AI1728="Sites strategiques, MLL, Pylone, etc.","ENVTECH",
AI1728="AKTIVCO DEFAUT GE &amp; POWER Cabinet","AKTIVCO",
AI1728="AKTIVCO Coupure ENEO &amp; Baisse de tension","AKTIVCO GRID ONLY",
AI1728="Coupure ENEO &amp; Baisse de tension","IHS GRID ONLY",
AI1728="Defaut GE &amp; POWER Cabinet","IHS",
AI1728="Sharing","Partners",
AI1728="Sites strategiques &amp; DataCenter","SST &amp; DC",
AI1728="Exclu","Exclu",
AI1728="SAT","SAT",
AI1728="SPARE-ISSUE","SPARE-ISSUE",
AI1728="Fiber CAmtel","TRANS_FO_CAMTEL",
AI1728="Fiber AOF","Fiber AOF",
AI1728="Projet OCM (HUAWEI)","TRAVAUX-HUAWEI",
AI1728="Projet OCM (NOKIA)","TRAVAUX-NOKIA",
AI1728="ACCESS-ISSUE","ACCESS-ISSUE",
AI1728="Projet OCM (ZTE, NOKIA, autres projets)","TRAVAUX OCM",
AI1728="No root CAuse","No root cause",
AI1728="ODU HS","PDH",
AI1728="IP &amp; VLAN","PDH",
AI1728="Warehouse HUAWEI","SPARE-ISSUE",
AI1728="SPARE-HS","SPARE-ISSUE",
AI1728="Power Telco","BSS",AI1728="no impacts","no impacts"
),"")</f>
        <v>no impacts</v>
      </c>
      <c r="AH1728" s="57" t="str" cm="1">
        <f t="array" ref="AH1728">IFERROR(_xlfn.IFS(
AI1728="MPR ISSUE","TX ISSUE",
AI1728="BSS Hardware Issue","RAN ISSUE",
AI1728="Sites strategiques, MLL, Pylone, etc.","ENVTECH",
AI1728="AKTIVCO DEFAUT GE &amp; POWER Cabinet","POWER ISSUE",
AI1728="AKTIVCO Coupure ENEO &amp; Baisse de tension","POWER ISSUE",
AI1728="Coupure ENEO &amp; Baisse de tension","POWER ISSUE",
AI1728="Defaut GE &amp; POWER Cabinet","POWER ISSUE",
AI1728="Sharing","POWER ISSUE",
AI1728="Sites strategiques &amp; DataCenter","POWER ISSUE",
AI1728="Exclu","Exclu",
AI1728="SAT","TX ISSUE",
AI1728="SPARE-ISSUE","SPARE-ISSUE",
AI1728="Fiber CAmtel","TX ISSUE",
AI1728="Fiber AOF","TX ISSUE",
AI1728="Projet OCM (HUAWEI)","TRAVAUX-HUAWEI",
AI1728="Projet OCM (NOKIA)","TRAVAUX -NOKIA",
AI1728="ACCESS-ISSUE","ACCESS-ISSUE",
AI1728="Projet OCM (ZTE, NOKIA, autres projets)","TRAVAUX OCM",
AI1728="No root CAuse","No root cause",
AI1728="ODU HS","TX ISSUE",
AI1728="IP &amp; VLAN","TX ISSUE",
AI1728="Warehouse HUAWEI","SPARE-ISSUE",
AI1728="SPARE-HS","SPARE-ISSUE",
AI1728="Power Telco","RAN ISSUE",AI1728="no impacts","no impacts"
),"")</f>
        <v>no impacts</v>
      </c>
      <c r="AI1728" s="85" t="s">
        <v>5998</v>
      </c>
      <c r="AJ1728" s="57" t="str" cm="1">
        <f t="array" ref="AJ1728">IFERROR(_xlfn.IFS(
AI1728="MPR ISSUE","ACTIVE",
AI1728="BSS Hardware Issue","ACTIVE",
AI1728="Sites strategiques, MLL, Pylone, etc.","PASSIVE",
AI1728="AKTIVCO DEFAUT GE &amp; POWER Cabinet","PASSIVE",
AI1728="AKTIVCO Coupure ENEO &amp; Baisse de tension","PASSIVE",
AI1728="Coupure ENEO &amp; Baisse de tension","PASSIVE",
AI1728="Defaut GE &amp; POWER Cabinet","PASSIVE",
AI1728="Sharing","PASSIVE",
AI1728="Sites strategiques &amp; DataCenter","PASSIVE",
AI1728="Exclu","Exclu",
AI1728="SAT","ACTIVE",
AI1728="SPARE-ISSUE","SPARE-ISSUE",
AI1728="Fiber CAmtel","ACTIVE",
AI1728="Fiber AOF","ACTIVE",
AI1728="Projet OCM (HUAWEI)","PLANNED WORKS",
AI1728="Projet OCM (NOKIA)","PLANNED WORKS",
AI1728="ACCESS-ISSUE","ACCESS-ISSUE",
AI1728="Projet OCM (ZTE, NOKIA, autres projets)","PLANNED WORKS",
AI1728="No root CAuse","No root cause",
AI1728="ODU HS","ACTIVE",
AI1728="IP &amp; VLAN","ACTIVE",
AI1728="Warehouse HUAWEI","SPARE-ISSUE",
AI1728="SPARE-HS","SPARE-ISSUE",
AI1728="Power Telco","ACTIVE", AI1728="no impacts","no impacts"
),"")</f>
        <v>no impacts</v>
      </c>
      <c r="AK1728" s="23" t="s">
        <v>5537</v>
      </c>
      <c r="AL1728" s="23" t="str">
        <f t="shared" si="46"/>
        <v>LIT_010</v>
      </c>
      <c r="AN1728" s="9" t="s">
        <v>5537</v>
      </c>
      <c r="AO1728" s="23" t="str">
        <f>_xlfn.XLOOKUP(B1728,'INCIDENT-05-03-2026'!E:E,'INCIDENT-05-03-2026'!F:F,"")</f>
        <v/>
      </c>
      <c r="AP1728" s="7" t="s">
        <v>5537</v>
      </c>
      <c r="AQ1728" s="6"/>
      <c r="AR1728" s="7"/>
      <c r="AS1728" s="3" t="str">
        <f>_xlfn.XLOOKUP(B1728,'[3]tt num | region | site id'!$C:$C,'[3]tt num | region | site id'!$Q:$Q,"")</f>
        <v/>
      </c>
      <c r="AT1728" s="24" t="str">
        <f>_xlfn.XLOOKUP(B1728,'[4]Cells Huawei 03052026 12h'!$B:$B,'[4]Cells Huawei 03052026 12h'!$T:$T,"")</f>
        <v/>
      </c>
      <c r="AU1728" s="24" t="str">
        <f>_xlfn.XLOOKUP(B1728,'[5]cells down 02052026 8h50'!$B:$B,'[5]cells down 02052026 8h50'!$R:$R,"")</f>
        <v/>
      </c>
      <c r="AV1728" s="24" t="str">
        <f>_xlfn.XLOOKUP(B1728,'[5]cells down 02052026 13h50'!$B:$B,'[5]cells down 02052026 13h50'!$R:$R,"")</f>
        <v/>
      </c>
      <c r="AW1728" s="24" t="str">
        <f>_xlfn.XLOOKUP(B1728,'[5]cells down 02052026 13h50'!$B:$B,'[5]cells down 02052026 13h50'!$R:$R,"")</f>
        <v/>
      </c>
      <c r="AX1728" s="24" t="str">
        <f>_xlfn.XLOOKUP(B1728,'[6]cell downs 03052026 8h40 '!$B:$B,'[6]cell downs 03052026 8h40 '!$R:$R,"")</f>
        <v/>
      </c>
      <c r="AY1728" s="24" t="str">
        <f>_xlfn.XLOOKUP(B1728,'[7]ALL SITES DOWN'!$D:$D,'[7]ALL SITES DOWN'!$J:$J,"")</f>
        <v/>
      </c>
      <c r="AZ1728" s="24" t="str">
        <f>_xlfn.XLOOKUP(B1728,'[8]ALL SITES DOWN'!$D:$D,'[8]ALL SITES DOWN'!$J:$J,"")</f>
        <v/>
      </c>
      <c r="BA1728" s="9" t="str">
        <f>_xlfn.XLOOKUP(B1728,[9]sheet1!$AC:$AC,[9]sheet1!$AF:$AF,"")</f>
        <v/>
      </c>
      <c r="BB1728" s="14" t="s">
        <v>5537</v>
      </c>
      <c r="BC1728" s="14" t="s">
        <v>5537</v>
      </c>
      <c r="BD1728" s="14" t="str">
        <f>_xlfn.XLOOKUP(B1728,'[10]cell downs 18042026 17h'!$B:$B,'[10]cell downs 18042026 17h'!$B:$B,"")</f>
        <v/>
      </c>
      <c r="BE1728" s="14" t="str">
        <f>_xlfn.XLOOKUP(B1728,'[11]Cells Huawei 19042026 15h'!$B:$B,'[11]Cells Huawei 19042026 15h'!$B:$B,"")</f>
        <v/>
      </c>
      <c r="BF1728" s="9" t="str">
        <f>_xlfn.XLOOKUP(B1728,'[12]cells down 19042026 9H40'!$B:$B,'[12]cells down 19042026 9H40'!$B:$B,"")</f>
        <v/>
      </c>
      <c r="BG1728" s="9" t="s">
        <v>5537</v>
      </c>
      <c r="BH1728" s="9" t="s">
        <v>5537</v>
      </c>
    </row>
    <row r="1729" spans="1:60" s="9" customFormat="1" x14ac:dyDescent="0.3">
      <c r="A1729" s="1" t="s">
        <v>5180</v>
      </c>
      <c r="B1729" s="8" t="s">
        <v>5181</v>
      </c>
      <c r="C1729" s="3" t="str">
        <f>_xlfn.XLOOKUP(B1729,'[1]daily break down'!$D:$D,'[1]daily break down'!$E:$E,"")</f>
        <v>SUD-OUEST</v>
      </c>
      <c r="D1729" s="1" t="s">
        <v>11</v>
      </c>
      <c r="E1729" s="1" t="s">
        <v>12</v>
      </c>
      <c r="F1729" s="3" t="s">
        <v>13</v>
      </c>
      <c r="G1729" s="1" t="s">
        <v>63</v>
      </c>
      <c r="H1729" s="40" t="str">
        <f>_xlfn.XLOOKUP(B1729,[2]CALCULATION!$B:$B,[2]CALCULATION!$H:$H,"")</f>
        <v>Huawei</v>
      </c>
      <c r="I1729" s="34">
        <v>0</v>
      </c>
      <c r="J1729" s="34">
        <v>0</v>
      </c>
      <c r="K1729" s="34">
        <v>0</v>
      </c>
      <c r="L1729" s="34">
        <v>0</v>
      </c>
      <c r="M1729" s="34">
        <v>0</v>
      </c>
      <c r="N1729" s="34">
        <v>0</v>
      </c>
      <c r="O1729" s="34">
        <v>0</v>
      </c>
      <c r="P1729" s="34">
        <v>0.10950738086881087</v>
      </c>
      <c r="Q1729" s="34">
        <v>0</v>
      </c>
      <c r="R1729" s="34">
        <v>0</v>
      </c>
      <c r="S1729" s="35">
        <v>0</v>
      </c>
      <c r="T1729" s="35">
        <v>0</v>
      </c>
      <c r="U1729" s="35">
        <v>0</v>
      </c>
      <c r="V1729" s="35">
        <v>0</v>
      </c>
      <c r="W1729" s="35">
        <v>0</v>
      </c>
      <c r="X1729" s="35">
        <v>0</v>
      </c>
      <c r="Y1729" s="35">
        <v>0</v>
      </c>
      <c r="Z1729" s="35">
        <v>0</v>
      </c>
      <c r="AA1729" s="35">
        <v>0</v>
      </c>
      <c r="AB1729" s="35">
        <v>0</v>
      </c>
      <c r="AC1729" s="35">
        <v>0</v>
      </c>
      <c r="AD1729" s="35">
        <v>0</v>
      </c>
      <c r="AE1729" s="58" t="s">
        <v>5560</v>
      </c>
      <c r="AF1729" s="58"/>
      <c r="AG1729" s="57" t="str" cm="1">
        <f t="array" ref="AG1729">IFERROR(_xlfn.IFS(
AI1729="MPR ISSUE","PDH",
AI1729="BSS Hardware Issue","BSS",
AI1729="Sites strategiques, MLL, Pylone, etc.","ENVTECH",
AI1729="AKTIVCO DEFAUT GE &amp; POWER Cabinet","AKTIVCO",
AI1729="AKTIVCO Coupure ENEO &amp; Baisse de tension","AKTIVCO GRID ONLY",
AI1729="Coupure ENEO &amp; Baisse de tension","IHS GRID ONLY",
AI1729="Defaut GE &amp; POWER Cabinet","IHS",
AI1729="Sharing","Partners",
AI1729="Sites strategiques &amp; DataCenter","SST &amp; DC",
AI1729="Exclu","Exclu",
AI1729="SAT","SAT",
AI1729="SPARE-ISSUE","SPARE-ISSUE",
AI1729="Fiber CAmtel","TRANS_FO_CAMTEL",
AI1729="Fiber AOF","Fiber AOF",
AI1729="Projet OCM (HUAWEI)","TRAVAUX-HUAWEI",
AI1729="Projet OCM (NOKIA)","TRAVAUX-NOKIA",
AI1729="ACCESS-ISSUE","ACCESS-ISSUE",
AI1729="Projet OCM (ZTE, NOKIA, autres projets)","TRAVAUX OCM",
AI1729="No root CAuse","No root cause",
AI1729="ODU HS","PDH",
AI1729="IP &amp; VLAN","PDH",
AI1729="Warehouse HUAWEI","SPARE-ISSUE",
AI1729="SPARE-HS","SPARE-ISSUE",
AI1729="Power Telco","BSS",AI1729="no impacts","no impacts"
),"")</f>
        <v>no impacts</v>
      </c>
      <c r="AH1729" s="57" t="str" cm="1">
        <f t="array" ref="AH1729">IFERROR(_xlfn.IFS(
AI1729="MPR ISSUE","TX ISSUE",
AI1729="BSS Hardware Issue","RAN ISSUE",
AI1729="Sites strategiques, MLL, Pylone, etc.","ENVTECH",
AI1729="AKTIVCO DEFAUT GE &amp; POWER Cabinet","POWER ISSUE",
AI1729="AKTIVCO Coupure ENEO &amp; Baisse de tension","POWER ISSUE",
AI1729="Coupure ENEO &amp; Baisse de tension","POWER ISSUE",
AI1729="Defaut GE &amp; POWER Cabinet","POWER ISSUE",
AI1729="Sharing","POWER ISSUE",
AI1729="Sites strategiques &amp; DataCenter","POWER ISSUE",
AI1729="Exclu","Exclu",
AI1729="SAT","TX ISSUE",
AI1729="SPARE-ISSUE","SPARE-ISSUE",
AI1729="Fiber CAmtel","TX ISSUE",
AI1729="Fiber AOF","TX ISSUE",
AI1729="Projet OCM (HUAWEI)","TRAVAUX-HUAWEI",
AI1729="Projet OCM (NOKIA)","TRAVAUX -NOKIA",
AI1729="ACCESS-ISSUE","ACCESS-ISSUE",
AI1729="Projet OCM (ZTE, NOKIA, autres projets)","TRAVAUX OCM",
AI1729="No root CAuse","No root cause",
AI1729="ODU HS","TX ISSUE",
AI1729="IP &amp; VLAN","TX ISSUE",
AI1729="Warehouse HUAWEI","SPARE-ISSUE",
AI1729="SPARE-HS","SPARE-ISSUE",
AI1729="Power Telco","RAN ISSUE",AI1729="no impacts","no impacts"
),"")</f>
        <v>no impacts</v>
      </c>
      <c r="AI1729" s="85" t="s">
        <v>5998</v>
      </c>
      <c r="AJ1729" s="57" t="str" cm="1">
        <f t="array" ref="AJ1729">IFERROR(_xlfn.IFS(
AI1729="MPR ISSUE","ACTIVE",
AI1729="BSS Hardware Issue","ACTIVE",
AI1729="Sites strategiques, MLL, Pylone, etc.","PASSIVE",
AI1729="AKTIVCO DEFAUT GE &amp; POWER Cabinet","PASSIVE",
AI1729="AKTIVCO Coupure ENEO &amp; Baisse de tension","PASSIVE",
AI1729="Coupure ENEO &amp; Baisse de tension","PASSIVE",
AI1729="Defaut GE &amp; POWER Cabinet","PASSIVE",
AI1729="Sharing","PASSIVE",
AI1729="Sites strategiques &amp; DataCenter","PASSIVE",
AI1729="Exclu","Exclu",
AI1729="SAT","ACTIVE",
AI1729="SPARE-ISSUE","SPARE-ISSUE",
AI1729="Fiber CAmtel","ACTIVE",
AI1729="Fiber AOF","ACTIVE",
AI1729="Projet OCM (HUAWEI)","PLANNED WORKS",
AI1729="Projet OCM (NOKIA)","PLANNED WORKS",
AI1729="ACCESS-ISSUE","ACCESS-ISSUE",
AI1729="Projet OCM (ZTE, NOKIA, autres projets)","PLANNED WORKS",
AI1729="No root CAuse","No root cause",
AI1729="ODU HS","ACTIVE",
AI1729="IP &amp; VLAN","ACTIVE",
AI1729="Warehouse HUAWEI","SPARE-ISSUE",
AI1729="SPARE-HS","SPARE-ISSUE",
AI1729="Power Telco","ACTIVE", AI1729="no impacts","no impacts"
),"")</f>
        <v>no impacts</v>
      </c>
      <c r="AK1729" s="23" t="s">
        <v>5537</v>
      </c>
      <c r="AL1729" s="23" t="str">
        <f t="shared" si="46"/>
        <v>SUO_167</v>
      </c>
      <c r="AN1729" s="9" t="s">
        <v>5537</v>
      </c>
      <c r="AO1729" s="23" t="str">
        <f>_xlfn.XLOOKUP(B1729,'INCIDENT-05-03-2026'!E:E,'INCIDENT-05-03-2026'!F:F,"")</f>
        <v/>
      </c>
      <c r="AP1729" s="7" t="s">
        <v>5537</v>
      </c>
      <c r="AQ1729" s="6"/>
      <c r="AR1729" s="7"/>
      <c r="AS1729" s="3" t="str">
        <f>_xlfn.XLOOKUP(B1729,'[3]tt num | region | site id'!$C:$C,'[3]tt num | region | site id'!$Q:$Q,"")</f>
        <v/>
      </c>
      <c r="AT1729" s="24" t="str">
        <f>_xlfn.XLOOKUP(B1729,'[4]Cells Huawei 03052026 12h'!$B:$B,'[4]Cells Huawei 03052026 12h'!$T:$T,"")</f>
        <v/>
      </c>
      <c r="AU1729" s="24" t="str">
        <f>_xlfn.XLOOKUP(B1729,'[5]cells down 02052026 8h50'!$B:$B,'[5]cells down 02052026 8h50'!$R:$R,"")</f>
        <v/>
      </c>
      <c r="AV1729" s="24" t="str">
        <f>_xlfn.XLOOKUP(B1729,'[5]cells down 02052026 13h50'!$B:$B,'[5]cells down 02052026 13h50'!$R:$R,"")</f>
        <v/>
      </c>
      <c r="AW1729" s="24" t="str">
        <f>_xlfn.XLOOKUP(B1729,'[5]cells down 02052026 13h50'!$B:$B,'[5]cells down 02052026 13h50'!$R:$R,"")</f>
        <v/>
      </c>
      <c r="AX1729" s="24" t="str">
        <f>_xlfn.XLOOKUP(B1729,'[6]cell downs 03052026 8h40 '!$B:$B,'[6]cell downs 03052026 8h40 '!$R:$R,"")</f>
        <v/>
      </c>
      <c r="AY1729" s="24" t="str">
        <f>_xlfn.XLOOKUP(B1729,'[7]ALL SITES DOWN'!$D:$D,'[7]ALL SITES DOWN'!$J:$J,"")</f>
        <v/>
      </c>
      <c r="AZ1729" s="24" t="str">
        <f>_xlfn.XLOOKUP(B1729,'[8]ALL SITES DOWN'!$D:$D,'[8]ALL SITES DOWN'!$J:$J,"")</f>
        <v/>
      </c>
      <c r="BA1729" s="9" t="str">
        <f>_xlfn.XLOOKUP(B1729,[9]sheet1!$AC:$AC,[9]sheet1!$AF:$AF,"")</f>
        <v/>
      </c>
      <c r="BB1729" s="14" t="s">
        <v>5537</v>
      </c>
      <c r="BC1729" s="14" t="s">
        <v>5537</v>
      </c>
      <c r="BD1729" s="14" t="str">
        <f>_xlfn.XLOOKUP(B1729,'[10]cell downs 18042026 17h'!$B:$B,'[10]cell downs 18042026 17h'!$B:$B,"")</f>
        <v/>
      </c>
      <c r="BE1729" s="14" t="str">
        <f>_xlfn.XLOOKUP(B1729,'[11]Cells Huawei 19042026 15h'!$B:$B,'[11]Cells Huawei 19042026 15h'!$B:$B,"")</f>
        <v/>
      </c>
      <c r="BF1729" s="9" t="str">
        <f>_xlfn.XLOOKUP(B1729,'[12]cells down 19042026 9H40'!$B:$B,'[12]cells down 19042026 9H40'!$B:$B,"")</f>
        <v/>
      </c>
      <c r="BG1729" s="9" t="s">
        <v>5181</v>
      </c>
      <c r="BH1729" s="9" t="s">
        <v>5537</v>
      </c>
    </row>
    <row r="1730" spans="1:60" s="9" customFormat="1" x14ac:dyDescent="0.3">
      <c r="A1730" s="1" t="s">
        <v>3663</v>
      </c>
      <c r="B1730" s="8" t="s">
        <v>3664</v>
      </c>
      <c r="C1730" s="3" t="str">
        <f>_xlfn.XLOOKUP(B1730,'[1]daily break down'!$D:$D,'[1]daily break down'!$E:$E,"")</f>
        <v>LITTORAL</v>
      </c>
      <c r="D1730" s="1" t="s">
        <v>11</v>
      </c>
      <c r="E1730" s="1" t="s">
        <v>12</v>
      </c>
      <c r="F1730" s="3" t="s">
        <v>31</v>
      </c>
      <c r="G1730" s="1" t="s">
        <v>484</v>
      </c>
      <c r="H1730" s="42" t="str">
        <f>_xlfn.XLOOKUP(B1730,[2]CALCULATION!$B:$B,[2]CALCULATION!$H:$H,"")</f>
        <v>ZTE</v>
      </c>
      <c r="I1730" s="34">
        <v>16.1305977176807</v>
      </c>
      <c r="J1730" s="34">
        <v>35.310030733406947</v>
      </c>
      <c r="K1730" s="34">
        <v>0</v>
      </c>
      <c r="L1730" s="34">
        <v>0</v>
      </c>
      <c r="M1730" s="34">
        <v>0</v>
      </c>
      <c r="N1730" s="34">
        <v>1.9391545602155045</v>
      </c>
      <c r="O1730" s="34">
        <v>0</v>
      </c>
      <c r="P1730" s="34">
        <v>6.3421538496659741E-2</v>
      </c>
      <c r="Q1730" s="34">
        <v>0</v>
      </c>
      <c r="R1730" s="34">
        <v>0</v>
      </c>
      <c r="S1730" s="35">
        <v>0</v>
      </c>
      <c r="T1730" s="35">
        <v>0</v>
      </c>
      <c r="U1730" s="35">
        <v>0</v>
      </c>
      <c r="V1730" s="35">
        <v>0</v>
      </c>
      <c r="W1730" s="35">
        <v>0</v>
      </c>
      <c r="X1730" s="35">
        <v>0</v>
      </c>
      <c r="Y1730" s="35">
        <v>0</v>
      </c>
      <c r="Z1730" s="35">
        <v>0</v>
      </c>
      <c r="AA1730" s="35">
        <v>0</v>
      </c>
      <c r="AB1730" s="35">
        <v>0</v>
      </c>
      <c r="AC1730" s="35">
        <v>0</v>
      </c>
      <c r="AD1730" s="35">
        <v>0</v>
      </c>
      <c r="AE1730" s="58" t="s">
        <v>5560</v>
      </c>
      <c r="AF1730" s="58"/>
      <c r="AG1730" s="57" t="str" cm="1">
        <f t="array" ref="AG1730">IFERROR(_xlfn.IFS(
AI1730="MPR ISSUE","PDH",
AI1730="BSS Hardware Issue","BSS",
AI1730="Sites strategiques, MLL, Pylone, etc.","ENVTECH",
AI1730="AKTIVCO DEFAUT GE &amp; POWER Cabinet","AKTIVCO",
AI1730="AKTIVCO Coupure ENEO &amp; Baisse de tension","AKTIVCO GRID ONLY",
AI1730="Coupure ENEO &amp; Baisse de tension","IHS GRID ONLY",
AI1730="Defaut GE &amp; POWER Cabinet","IHS",
AI1730="Sharing","Partners",
AI1730="Sites strategiques &amp; DataCenter","SST &amp; DC",
AI1730="Exclu","Exclu",
AI1730="SAT","SAT",
AI1730="SPARE-ISSUE","SPARE-ISSUE",
AI1730="Fiber CAmtel","TRANS_FO_CAMTEL",
AI1730="Fiber AOF","Fiber AOF",
AI1730="Projet OCM (HUAWEI)","TRAVAUX-HUAWEI",
AI1730="Projet OCM (NOKIA)","TRAVAUX-NOKIA",
AI1730="ACCESS-ISSUE","ACCESS-ISSUE",
AI1730="Projet OCM (ZTE, NOKIA, autres projets)","TRAVAUX OCM",
AI1730="No root CAuse","No root cause",
AI1730="ODU HS","PDH",
AI1730="IP &amp; VLAN","PDH",
AI1730="Warehouse HUAWEI","SPARE-ISSUE",
AI1730="SPARE-HS","SPARE-ISSUE",
AI1730="Power Telco","BSS",AI1730="no impacts","no impacts"
),"")</f>
        <v>no impacts</v>
      </c>
      <c r="AH1730" s="57" t="str" cm="1">
        <f t="array" ref="AH1730">IFERROR(_xlfn.IFS(
AI1730="MPR ISSUE","TX ISSUE",
AI1730="BSS Hardware Issue","RAN ISSUE",
AI1730="Sites strategiques, MLL, Pylone, etc.","ENVTECH",
AI1730="AKTIVCO DEFAUT GE &amp; POWER Cabinet","POWER ISSUE",
AI1730="AKTIVCO Coupure ENEO &amp; Baisse de tension","POWER ISSUE",
AI1730="Coupure ENEO &amp; Baisse de tension","POWER ISSUE",
AI1730="Defaut GE &amp; POWER Cabinet","POWER ISSUE",
AI1730="Sharing","POWER ISSUE",
AI1730="Sites strategiques &amp; DataCenter","POWER ISSUE",
AI1730="Exclu","Exclu",
AI1730="SAT","TX ISSUE",
AI1730="SPARE-ISSUE","SPARE-ISSUE",
AI1730="Fiber CAmtel","TX ISSUE",
AI1730="Fiber AOF","TX ISSUE",
AI1730="Projet OCM (HUAWEI)","TRAVAUX-HUAWEI",
AI1730="Projet OCM (NOKIA)","TRAVAUX -NOKIA",
AI1730="ACCESS-ISSUE","ACCESS-ISSUE",
AI1730="Projet OCM (ZTE, NOKIA, autres projets)","TRAVAUX OCM",
AI1730="No root CAuse","No root cause",
AI1730="ODU HS","TX ISSUE",
AI1730="IP &amp; VLAN","TX ISSUE",
AI1730="Warehouse HUAWEI","SPARE-ISSUE",
AI1730="SPARE-HS","SPARE-ISSUE",
AI1730="Power Telco","RAN ISSUE",AI1730="no impacts","no impacts"
),"")</f>
        <v>no impacts</v>
      </c>
      <c r="AI1730" s="85" t="s">
        <v>5998</v>
      </c>
      <c r="AJ1730" s="57" t="str" cm="1">
        <f t="array" ref="AJ1730">IFERROR(_xlfn.IFS(
AI1730="MPR ISSUE","ACTIVE",
AI1730="BSS Hardware Issue","ACTIVE",
AI1730="Sites strategiques, MLL, Pylone, etc.","PASSIVE",
AI1730="AKTIVCO DEFAUT GE &amp; POWER Cabinet","PASSIVE",
AI1730="AKTIVCO Coupure ENEO &amp; Baisse de tension","PASSIVE",
AI1730="Coupure ENEO &amp; Baisse de tension","PASSIVE",
AI1730="Defaut GE &amp; POWER Cabinet","PASSIVE",
AI1730="Sharing","PASSIVE",
AI1730="Sites strategiques &amp; DataCenter","PASSIVE",
AI1730="Exclu","Exclu",
AI1730="SAT","ACTIVE",
AI1730="SPARE-ISSUE","SPARE-ISSUE",
AI1730="Fiber CAmtel","ACTIVE",
AI1730="Fiber AOF","ACTIVE",
AI1730="Projet OCM (HUAWEI)","PLANNED WORKS",
AI1730="Projet OCM (NOKIA)","PLANNED WORKS",
AI1730="ACCESS-ISSUE","ACCESS-ISSUE",
AI1730="Projet OCM (ZTE, NOKIA, autres projets)","PLANNED WORKS",
AI1730="No root CAuse","No root cause",
AI1730="ODU HS","ACTIVE",
AI1730="IP &amp; VLAN","ACTIVE",
AI1730="Warehouse HUAWEI","SPARE-ISSUE",
AI1730="SPARE-HS","SPARE-ISSUE",
AI1730="Power Telco","ACTIVE", AI1730="no impacts","no impacts"
),"")</f>
        <v>no impacts</v>
      </c>
      <c r="AK1730" s="23" t="s">
        <v>5537</v>
      </c>
      <c r="AL1730" s="23" t="str">
        <f t="shared" si="46"/>
        <v>LIT_186</v>
      </c>
      <c r="AN1730" s="9" t="s">
        <v>5537</v>
      </c>
      <c r="AO1730" s="23" t="str">
        <f>_xlfn.XLOOKUP(B1730,'INCIDENT-05-03-2026'!E:E,'INCIDENT-05-03-2026'!F:F,"")</f>
        <v/>
      </c>
      <c r="AP1730" s="7" t="s">
        <v>5537</v>
      </c>
      <c r="AQ1730" s="6"/>
      <c r="AR1730" s="7"/>
      <c r="AS1730" s="3" t="str">
        <f>_xlfn.XLOOKUP(B1730,'[3]tt num | region | site id'!$C:$C,'[3]tt num | region | site id'!$Q:$Q,"")</f>
        <v/>
      </c>
      <c r="AT1730" s="24" t="str">
        <f>_xlfn.XLOOKUP(B1730,'[4]Cells Huawei 03052026 12h'!$B:$B,'[4]Cells Huawei 03052026 12h'!$T:$T,"")</f>
        <v/>
      </c>
      <c r="AU1730" s="24" t="str">
        <f>_xlfn.XLOOKUP(B1730,'[5]cells down 02052026 8h50'!$B:$B,'[5]cells down 02052026 8h50'!$R:$R,"")</f>
        <v/>
      </c>
      <c r="AV1730" s="24" t="str">
        <f>_xlfn.XLOOKUP(B1730,'[5]cells down 02052026 13h50'!$B:$B,'[5]cells down 02052026 13h50'!$R:$R,"")</f>
        <v/>
      </c>
      <c r="AW1730" s="24" t="str">
        <f>_xlfn.XLOOKUP(B1730,'[5]cells down 02052026 13h50'!$B:$B,'[5]cells down 02052026 13h50'!$R:$R,"")</f>
        <v/>
      </c>
      <c r="AX1730" s="24" t="str">
        <f>_xlfn.XLOOKUP(B1730,'[6]cell downs 03052026 8h40 '!$B:$B,'[6]cell downs 03052026 8h40 '!$R:$R,"")</f>
        <v/>
      </c>
      <c r="AY1730" s="24" t="str">
        <f>_xlfn.XLOOKUP(B1730,'[7]ALL SITES DOWN'!$D:$D,'[7]ALL SITES DOWN'!$J:$J,"")</f>
        <v/>
      </c>
      <c r="AZ1730" s="24" t="str">
        <f>_xlfn.XLOOKUP(B1730,'[8]ALL SITES DOWN'!$D:$D,'[8]ALL SITES DOWN'!$J:$J,"")</f>
        <v/>
      </c>
      <c r="BA1730" s="9" t="str">
        <f>_xlfn.XLOOKUP(B1730,[9]sheet1!$AC:$AC,[9]sheet1!$AF:$AF,"")</f>
        <v/>
      </c>
      <c r="BB1730" s="14" t="s">
        <v>5537</v>
      </c>
      <c r="BC1730" s="14" t="s">
        <v>5537</v>
      </c>
      <c r="BD1730" s="14" t="str">
        <f>_xlfn.XLOOKUP(B1730,'[10]cell downs 18042026 17h'!$B:$B,'[10]cell downs 18042026 17h'!$B:$B,"")</f>
        <v/>
      </c>
      <c r="BE1730" s="14" t="str">
        <f>_xlfn.XLOOKUP(B1730,'[11]Cells Huawei 19042026 15h'!$B:$B,'[11]Cells Huawei 19042026 15h'!$B:$B,"")</f>
        <v/>
      </c>
      <c r="BF1730" s="9" t="str">
        <f>_xlfn.XLOOKUP(B1730,'[12]cells down 19042026 9H40'!$B:$B,'[12]cells down 19042026 9H40'!$B:$B,"")</f>
        <v/>
      </c>
      <c r="BG1730" s="9" t="s">
        <v>5537</v>
      </c>
      <c r="BH1730" s="9" t="s">
        <v>12</v>
      </c>
    </row>
    <row r="1731" spans="1:60" s="9" customFormat="1" x14ac:dyDescent="0.3">
      <c r="A1731" s="1" t="s">
        <v>4756</v>
      </c>
      <c r="B1731" s="8" t="s">
        <v>4757</v>
      </c>
      <c r="C1731" s="3" t="str">
        <f>_xlfn.XLOOKUP(B1731,'[1]daily break down'!$D:$D,'[1]daily break down'!$E:$E,"")</f>
        <v>SUD-OUEST</v>
      </c>
      <c r="D1731" s="1" t="s">
        <v>11</v>
      </c>
      <c r="E1731" s="1" t="s">
        <v>12</v>
      </c>
      <c r="F1731" s="3" t="s">
        <v>13</v>
      </c>
      <c r="G1731" s="1" t="s">
        <v>63</v>
      </c>
      <c r="H1731" s="40" t="str">
        <f>_xlfn.XLOOKUP(B1731,[2]CALCULATION!$B:$B,[2]CALCULATION!$H:$H,"")</f>
        <v>Huawei</v>
      </c>
      <c r="I1731" s="34">
        <v>0</v>
      </c>
      <c r="J1731" s="34">
        <v>0</v>
      </c>
      <c r="K1731" s="34">
        <v>0.33535297760199523</v>
      </c>
      <c r="L1731" s="34">
        <v>0</v>
      </c>
      <c r="M1731" s="34">
        <v>0.66505223537737601</v>
      </c>
      <c r="N1731" s="34">
        <v>0</v>
      </c>
      <c r="O1731" s="34">
        <v>0</v>
      </c>
      <c r="P1731" s="34">
        <v>4.7887185282208006E-2</v>
      </c>
      <c r="Q1731" s="34">
        <v>0</v>
      </c>
      <c r="R1731" s="34">
        <v>0</v>
      </c>
      <c r="S1731" s="35">
        <v>0</v>
      </c>
      <c r="T1731" s="35">
        <v>0</v>
      </c>
      <c r="U1731" s="35">
        <v>0</v>
      </c>
      <c r="V1731" s="35">
        <v>0</v>
      </c>
      <c r="W1731" s="35">
        <v>0</v>
      </c>
      <c r="X1731" s="35">
        <v>0</v>
      </c>
      <c r="Y1731" s="35">
        <v>0</v>
      </c>
      <c r="Z1731" s="35">
        <v>0</v>
      </c>
      <c r="AA1731" s="35">
        <v>0</v>
      </c>
      <c r="AB1731" s="35">
        <v>0</v>
      </c>
      <c r="AC1731" s="35">
        <v>0</v>
      </c>
      <c r="AD1731" s="35">
        <v>0</v>
      </c>
      <c r="AE1731" s="58" t="s">
        <v>5560</v>
      </c>
      <c r="AF1731" s="58"/>
      <c r="AG1731" s="57" t="str" cm="1">
        <f t="array" ref="AG1731">IFERROR(_xlfn.IFS(
AI1731="MPR ISSUE","PDH",
AI1731="BSS Hardware Issue","BSS",
AI1731="Sites strategiques, MLL, Pylone, etc.","ENVTECH",
AI1731="AKTIVCO DEFAUT GE &amp; POWER Cabinet","AKTIVCO",
AI1731="AKTIVCO Coupure ENEO &amp; Baisse de tension","AKTIVCO GRID ONLY",
AI1731="Coupure ENEO &amp; Baisse de tension","IHS GRID ONLY",
AI1731="Defaut GE &amp; POWER Cabinet","IHS",
AI1731="Sharing","Partners",
AI1731="Sites strategiques &amp; DataCenter","SST &amp; DC",
AI1731="Exclu","Exclu",
AI1731="SAT","SAT",
AI1731="SPARE-ISSUE","SPARE-ISSUE",
AI1731="Fiber CAmtel","TRANS_FO_CAMTEL",
AI1731="Fiber AOF","Fiber AOF",
AI1731="Projet OCM (HUAWEI)","TRAVAUX-HUAWEI",
AI1731="Projet OCM (NOKIA)","TRAVAUX-NOKIA",
AI1731="ACCESS-ISSUE","ACCESS-ISSUE",
AI1731="Projet OCM (ZTE, NOKIA, autres projets)","TRAVAUX OCM",
AI1731="No root CAuse","No root cause",
AI1731="ODU HS","PDH",
AI1731="IP &amp; VLAN","PDH",
AI1731="Warehouse HUAWEI","SPARE-ISSUE",
AI1731="SPARE-HS","SPARE-ISSUE",
AI1731="Power Telco","BSS",AI1731="no impacts","no impacts"
),"")</f>
        <v>no impacts</v>
      </c>
      <c r="AH1731" s="57" t="str" cm="1">
        <f t="array" ref="AH1731">IFERROR(_xlfn.IFS(
AI1731="MPR ISSUE","TX ISSUE",
AI1731="BSS Hardware Issue","RAN ISSUE",
AI1731="Sites strategiques, MLL, Pylone, etc.","ENVTECH",
AI1731="AKTIVCO DEFAUT GE &amp; POWER Cabinet","POWER ISSUE",
AI1731="AKTIVCO Coupure ENEO &amp; Baisse de tension","POWER ISSUE",
AI1731="Coupure ENEO &amp; Baisse de tension","POWER ISSUE",
AI1731="Defaut GE &amp; POWER Cabinet","POWER ISSUE",
AI1731="Sharing","POWER ISSUE",
AI1731="Sites strategiques &amp; DataCenter","POWER ISSUE",
AI1731="Exclu","Exclu",
AI1731="SAT","TX ISSUE",
AI1731="SPARE-ISSUE","SPARE-ISSUE",
AI1731="Fiber CAmtel","TX ISSUE",
AI1731="Fiber AOF","TX ISSUE",
AI1731="Projet OCM (HUAWEI)","TRAVAUX-HUAWEI",
AI1731="Projet OCM (NOKIA)","TRAVAUX -NOKIA",
AI1731="ACCESS-ISSUE","ACCESS-ISSUE",
AI1731="Projet OCM (ZTE, NOKIA, autres projets)","TRAVAUX OCM",
AI1731="No root CAuse","No root cause",
AI1731="ODU HS","TX ISSUE",
AI1731="IP &amp; VLAN","TX ISSUE",
AI1731="Warehouse HUAWEI","SPARE-ISSUE",
AI1731="SPARE-HS","SPARE-ISSUE",
AI1731="Power Telco","RAN ISSUE",AI1731="no impacts","no impacts"
),"")</f>
        <v>no impacts</v>
      </c>
      <c r="AI1731" s="85" t="s">
        <v>5998</v>
      </c>
      <c r="AJ1731" s="57" t="str" cm="1">
        <f t="array" ref="AJ1731">IFERROR(_xlfn.IFS(
AI1731="MPR ISSUE","ACTIVE",
AI1731="BSS Hardware Issue","ACTIVE",
AI1731="Sites strategiques, MLL, Pylone, etc.","PASSIVE",
AI1731="AKTIVCO DEFAUT GE &amp; POWER Cabinet","PASSIVE",
AI1731="AKTIVCO Coupure ENEO &amp; Baisse de tension","PASSIVE",
AI1731="Coupure ENEO &amp; Baisse de tension","PASSIVE",
AI1731="Defaut GE &amp; POWER Cabinet","PASSIVE",
AI1731="Sharing","PASSIVE",
AI1731="Sites strategiques &amp; DataCenter","PASSIVE",
AI1731="Exclu","Exclu",
AI1731="SAT","ACTIVE",
AI1731="SPARE-ISSUE","SPARE-ISSUE",
AI1731="Fiber CAmtel","ACTIVE",
AI1731="Fiber AOF","ACTIVE",
AI1731="Projet OCM (HUAWEI)","PLANNED WORKS",
AI1731="Projet OCM (NOKIA)","PLANNED WORKS",
AI1731="ACCESS-ISSUE","ACCESS-ISSUE",
AI1731="Projet OCM (ZTE, NOKIA, autres projets)","PLANNED WORKS",
AI1731="No root CAuse","No root cause",
AI1731="ODU HS","ACTIVE",
AI1731="IP &amp; VLAN","ACTIVE",
AI1731="Warehouse HUAWEI","SPARE-ISSUE",
AI1731="SPARE-HS","SPARE-ISSUE",
AI1731="Power Telco","ACTIVE", AI1731="no impacts","no impacts"
),"")</f>
        <v>no impacts</v>
      </c>
      <c r="AK1731" s="23" t="s">
        <v>5537</v>
      </c>
      <c r="AL1731" s="23" t="str">
        <f t="shared" si="46"/>
        <v>SUO_208</v>
      </c>
      <c r="AN1731" s="9" t="s">
        <v>5537</v>
      </c>
      <c r="AO1731" s="23" t="str">
        <f>_xlfn.XLOOKUP(B1731,'INCIDENT-05-03-2026'!E:E,'INCIDENT-05-03-2026'!F:F,"")</f>
        <v/>
      </c>
      <c r="AP1731" s="7" t="s">
        <v>5537</v>
      </c>
      <c r="AQ1731" s="6"/>
      <c r="AR1731" s="7"/>
      <c r="AS1731" s="3" t="str">
        <f>_xlfn.XLOOKUP(B1731,'[3]tt num | region | site id'!$C:$C,'[3]tt num | region | site id'!$Q:$Q,"")</f>
        <v/>
      </c>
      <c r="AT1731" s="24" t="str">
        <f>_xlfn.XLOOKUP(B1731,'[4]Cells Huawei 03052026 12h'!$B:$B,'[4]Cells Huawei 03052026 12h'!$T:$T,"")</f>
        <v/>
      </c>
      <c r="AU1731" s="24" t="str">
        <f>_xlfn.XLOOKUP(B1731,'[5]cells down 02052026 8h50'!$B:$B,'[5]cells down 02052026 8h50'!$R:$R,"")</f>
        <v/>
      </c>
      <c r="AV1731" s="24" t="str">
        <f>_xlfn.XLOOKUP(B1731,'[5]cells down 02052026 13h50'!$B:$B,'[5]cells down 02052026 13h50'!$R:$R,"")</f>
        <v/>
      </c>
      <c r="AW1731" s="24" t="str">
        <f>_xlfn.XLOOKUP(B1731,'[5]cells down 02052026 13h50'!$B:$B,'[5]cells down 02052026 13h50'!$R:$R,"")</f>
        <v/>
      </c>
      <c r="AX1731" s="24" t="str">
        <f>_xlfn.XLOOKUP(B1731,'[6]cell downs 03052026 8h40 '!$B:$B,'[6]cell downs 03052026 8h40 '!$R:$R,"")</f>
        <v/>
      </c>
      <c r="AY1731" s="24" t="str">
        <f>_xlfn.XLOOKUP(B1731,'[7]ALL SITES DOWN'!$D:$D,'[7]ALL SITES DOWN'!$J:$J,"")</f>
        <v/>
      </c>
      <c r="AZ1731" s="24" t="str">
        <f>_xlfn.XLOOKUP(B1731,'[8]ALL SITES DOWN'!$D:$D,'[8]ALL SITES DOWN'!$J:$J,"")</f>
        <v/>
      </c>
      <c r="BA1731" s="9" t="str">
        <f>_xlfn.XLOOKUP(B1731,[9]sheet1!$AC:$AC,[9]sheet1!$AF:$AF,"")</f>
        <v/>
      </c>
      <c r="BB1731" s="14" t="s">
        <v>5537</v>
      </c>
      <c r="BC1731" s="14" t="s">
        <v>5537</v>
      </c>
      <c r="BD1731" s="14" t="str">
        <f>_xlfn.XLOOKUP(B1731,'[10]cell downs 18042026 17h'!$B:$B,'[10]cell downs 18042026 17h'!$B:$B,"")</f>
        <v/>
      </c>
      <c r="BE1731" s="14" t="str">
        <f>_xlfn.XLOOKUP(B1731,'[11]Cells Huawei 19042026 15h'!$B:$B,'[11]Cells Huawei 19042026 15h'!$B:$B,"")</f>
        <v/>
      </c>
      <c r="BF1731" s="9" t="str">
        <f>_xlfn.XLOOKUP(B1731,'[12]cells down 19042026 9H40'!$B:$B,'[12]cells down 19042026 9H40'!$B:$B,"")</f>
        <v/>
      </c>
      <c r="BG1731" s="9" t="s">
        <v>4757</v>
      </c>
      <c r="BH1731" s="9" t="s">
        <v>12</v>
      </c>
    </row>
    <row r="1732" spans="1:60" s="9" customFormat="1" x14ac:dyDescent="0.3">
      <c r="A1732" s="1" t="s">
        <v>3292</v>
      </c>
      <c r="B1732" s="8" t="s">
        <v>3293</v>
      </c>
      <c r="C1732" s="3" t="str">
        <f>_xlfn.XLOOKUP(B1732,'[1]daily break down'!$D:$D,'[1]daily break down'!$E:$E,"")</f>
        <v>SUD-OUEST</v>
      </c>
      <c r="D1732" s="1" t="s">
        <v>11</v>
      </c>
      <c r="E1732" s="1" t="s">
        <v>12</v>
      </c>
      <c r="F1732" s="3" t="s">
        <v>13</v>
      </c>
      <c r="G1732" s="1" t="s">
        <v>63</v>
      </c>
      <c r="H1732" s="40" t="str">
        <f>_xlfn.XLOOKUP(B1732,[2]CALCULATION!$B:$B,[2]CALCULATION!$H:$H,"")</f>
        <v>Huawei</v>
      </c>
      <c r="I1732" s="34">
        <v>0</v>
      </c>
      <c r="J1732" s="34">
        <v>1.0242507126897296</v>
      </c>
      <c r="K1732" s="34">
        <v>0.19021111025502735</v>
      </c>
      <c r="L1732" s="34">
        <v>0</v>
      </c>
      <c r="M1732" s="34">
        <v>0</v>
      </c>
      <c r="N1732" s="34">
        <v>0</v>
      </c>
      <c r="O1732" s="34">
        <v>0</v>
      </c>
      <c r="P1732" s="34">
        <v>4.3339240311272058E-2</v>
      </c>
      <c r="Q1732" s="34">
        <v>0</v>
      </c>
      <c r="R1732" s="34">
        <v>0</v>
      </c>
      <c r="S1732" s="35">
        <v>0</v>
      </c>
      <c r="T1732" s="35">
        <v>0</v>
      </c>
      <c r="U1732" s="35">
        <v>0</v>
      </c>
      <c r="V1732" s="35">
        <v>0</v>
      </c>
      <c r="W1732" s="35">
        <v>0</v>
      </c>
      <c r="X1732" s="35">
        <v>0</v>
      </c>
      <c r="Y1732" s="35">
        <v>0</v>
      </c>
      <c r="Z1732" s="35">
        <v>0</v>
      </c>
      <c r="AA1732" s="35">
        <v>0</v>
      </c>
      <c r="AB1732" s="35">
        <v>0</v>
      </c>
      <c r="AC1732" s="35">
        <v>0</v>
      </c>
      <c r="AD1732" s="35">
        <v>0</v>
      </c>
      <c r="AE1732" s="58" t="s">
        <v>5560</v>
      </c>
      <c r="AF1732" s="58"/>
      <c r="AG1732" s="57" t="str" cm="1">
        <f t="array" ref="AG1732">IFERROR(_xlfn.IFS(
AI1732="MPR ISSUE","PDH",
AI1732="BSS Hardware Issue","BSS",
AI1732="Sites strategiques, MLL, Pylone, etc.","ENVTECH",
AI1732="AKTIVCO DEFAUT GE &amp; POWER Cabinet","AKTIVCO",
AI1732="AKTIVCO Coupure ENEO &amp; Baisse de tension","AKTIVCO GRID ONLY",
AI1732="Coupure ENEO &amp; Baisse de tension","IHS GRID ONLY",
AI1732="Defaut GE &amp; POWER Cabinet","IHS",
AI1732="Sharing","Partners",
AI1732="Sites strategiques &amp; DataCenter","SST &amp; DC",
AI1732="Exclu","Exclu",
AI1732="SAT","SAT",
AI1732="SPARE-ISSUE","SPARE-ISSUE",
AI1732="Fiber CAmtel","TRANS_FO_CAMTEL",
AI1732="Fiber AOF","Fiber AOF",
AI1732="Projet OCM (HUAWEI)","TRAVAUX-HUAWEI",
AI1732="Projet OCM (NOKIA)","TRAVAUX-NOKIA",
AI1732="ACCESS-ISSUE","ACCESS-ISSUE",
AI1732="Projet OCM (ZTE, NOKIA, autres projets)","TRAVAUX OCM",
AI1732="No root CAuse","No root cause",
AI1732="ODU HS","PDH",
AI1732="IP &amp; VLAN","PDH",
AI1732="Warehouse HUAWEI","SPARE-ISSUE",
AI1732="SPARE-HS","SPARE-ISSUE",
AI1732="Power Telco","BSS",AI1732="no impacts","no impacts"
),"")</f>
        <v>no impacts</v>
      </c>
      <c r="AH1732" s="57" t="str" cm="1">
        <f t="array" ref="AH1732">IFERROR(_xlfn.IFS(
AI1732="MPR ISSUE","TX ISSUE",
AI1732="BSS Hardware Issue","RAN ISSUE",
AI1732="Sites strategiques, MLL, Pylone, etc.","ENVTECH",
AI1732="AKTIVCO DEFAUT GE &amp; POWER Cabinet","POWER ISSUE",
AI1732="AKTIVCO Coupure ENEO &amp; Baisse de tension","POWER ISSUE",
AI1732="Coupure ENEO &amp; Baisse de tension","POWER ISSUE",
AI1732="Defaut GE &amp; POWER Cabinet","POWER ISSUE",
AI1732="Sharing","POWER ISSUE",
AI1732="Sites strategiques &amp; DataCenter","POWER ISSUE",
AI1732="Exclu","Exclu",
AI1732="SAT","TX ISSUE",
AI1732="SPARE-ISSUE","SPARE-ISSUE",
AI1732="Fiber CAmtel","TX ISSUE",
AI1732="Fiber AOF","TX ISSUE",
AI1732="Projet OCM (HUAWEI)","TRAVAUX-HUAWEI",
AI1732="Projet OCM (NOKIA)","TRAVAUX -NOKIA",
AI1732="ACCESS-ISSUE","ACCESS-ISSUE",
AI1732="Projet OCM (ZTE, NOKIA, autres projets)","TRAVAUX OCM",
AI1732="No root CAuse","No root cause",
AI1732="ODU HS","TX ISSUE",
AI1732="IP &amp; VLAN","TX ISSUE",
AI1732="Warehouse HUAWEI","SPARE-ISSUE",
AI1732="SPARE-HS","SPARE-ISSUE",
AI1732="Power Telco","RAN ISSUE",AI1732="no impacts","no impacts"
),"")</f>
        <v>no impacts</v>
      </c>
      <c r="AI1732" s="85" t="s">
        <v>5998</v>
      </c>
      <c r="AJ1732" s="57" t="str" cm="1">
        <f t="array" ref="AJ1732">IFERROR(_xlfn.IFS(
AI1732="MPR ISSUE","ACTIVE",
AI1732="BSS Hardware Issue","ACTIVE",
AI1732="Sites strategiques, MLL, Pylone, etc.","PASSIVE",
AI1732="AKTIVCO DEFAUT GE &amp; POWER Cabinet","PASSIVE",
AI1732="AKTIVCO Coupure ENEO &amp; Baisse de tension","PASSIVE",
AI1732="Coupure ENEO &amp; Baisse de tension","PASSIVE",
AI1732="Defaut GE &amp; POWER Cabinet","PASSIVE",
AI1732="Sharing","PASSIVE",
AI1732="Sites strategiques &amp; DataCenter","PASSIVE",
AI1732="Exclu","Exclu",
AI1732="SAT","ACTIVE",
AI1732="SPARE-ISSUE","SPARE-ISSUE",
AI1732="Fiber CAmtel","ACTIVE",
AI1732="Fiber AOF","ACTIVE",
AI1732="Projet OCM (HUAWEI)","PLANNED WORKS",
AI1732="Projet OCM (NOKIA)","PLANNED WORKS",
AI1732="ACCESS-ISSUE","ACCESS-ISSUE",
AI1732="Projet OCM (ZTE, NOKIA, autres projets)","PLANNED WORKS",
AI1732="No root CAuse","No root cause",
AI1732="ODU HS","ACTIVE",
AI1732="IP &amp; VLAN","ACTIVE",
AI1732="Warehouse HUAWEI","SPARE-ISSUE",
AI1732="SPARE-HS","SPARE-ISSUE",
AI1732="Power Telco","ACTIVE", AI1732="no impacts","no impacts"
),"")</f>
        <v>no impacts</v>
      </c>
      <c r="AK1732" s="23" t="s">
        <v>5537</v>
      </c>
      <c r="AL1732" s="23" t="str">
        <f t="shared" si="46"/>
        <v>SUO_080</v>
      </c>
      <c r="AN1732" s="9" t="s">
        <v>5537</v>
      </c>
      <c r="AO1732" s="23" t="str">
        <f>_xlfn.XLOOKUP(B1732,'INCIDENT-05-03-2026'!E:E,'INCIDENT-05-03-2026'!F:F,"")</f>
        <v/>
      </c>
      <c r="AP1732" s="7" t="s">
        <v>5537</v>
      </c>
      <c r="AQ1732" s="6"/>
      <c r="AR1732" s="7"/>
      <c r="AS1732" s="3" t="str">
        <f>_xlfn.XLOOKUP(B1732,'[3]tt num | region | site id'!$C:$C,'[3]tt num | region | site id'!$Q:$Q,"")</f>
        <v/>
      </c>
      <c r="AT1732" s="24" t="str">
        <f>_xlfn.XLOOKUP(B1732,'[4]Cells Huawei 03052026 12h'!$B:$B,'[4]Cells Huawei 03052026 12h'!$T:$T,"")</f>
        <v/>
      </c>
      <c r="AU1732" s="24" t="str">
        <f>_xlfn.XLOOKUP(B1732,'[5]cells down 02052026 8h50'!$B:$B,'[5]cells down 02052026 8h50'!$R:$R,"")</f>
        <v/>
      </c>
      <c r="AV1732" s="24" t="str">
        <f>_xlfn.XLOOKUP(B1732,'[5]cells down 02052026 13h50'!$B:$B,'[5]cells down 02052026 13h50'!$R:$R,"")</f>
        <v/>
      </c>
      <c r="AW1732" s="24" t="str">
        <f>_xlfn.XLOOKUP(B1732,'[5]cells down 02052026 13h50'!$B:$B,'[5]cells down 02052026 13h50'!$R:$R,"")</f>
        <v/>
      </c>
      <c r="AX1732" s="24" t="str">
        <f>_xlfn.XLOOKUP(B1732,'[6]cell downs 03052026 8h40 '!$B:$B,'[6]cell downs 03052026 8h40 '!$R:$R,"")</f>
        <v/>
      </c>
      <c r="AY1732" s="24" t="str">
        <f>_xlfn.XLOOKUP(B1732,'[7]ALL SITES DOWN'!$D:$D,'[7]ALL SITES DOWN'!$J:$J,"")</f>
        <v/>
      </c>
      <c r="AZ1732" s="24" t="str">
        <f>_xlfn.XLOOKUP(B1732,'[8]ALL SITES DOWN'!$D:$D,'[8]ALL SITES DOWN'!$J:$J,"")</f>
        <v/>
      </c>
      <c r="BA1732" s="9" t="str">
        <f>_xlfn.XLOOKUP(B1732,[9]sheet1!$AC:$AC,[9]sheet1!$AF:$AF,"")</f>
        <v/>
      </c>
      <c r="BB1732" s="14" t="s">
        <v>5537</v>
      </c>
      <c r="BC1732" s="14" t="s">
        <v>5537</v>
      </c>
      <c r="BD1732" s="14" t="str">
        <f>_xlfn.XLOOKUP(B1732,'[10]cell downs 18042026 17h'!$B:$B,'[10]cell downs 18042026 17h'!$B:$B,"")</f>
        <v/>
      </c>
      <c r="BE1732" s="14" t="str">
        <f>_xlfn.XLOOKUP(B1732,'[11]Cells Huawei 19042026 15h'!$B:$B,'[11]Cells Huawei 19042026 15h'!$B:$B,"")</f>
        <v/>
      </c>
      <c r="BF1732" s="9" t="str">
        <f>_xlfn.XLOOKUP(B1732,'[12]cells down 19042026 9H40'!$B:$B,'[12]cells down 19042026 9H40'!$B:$B,"")</f>
        <v/>
      </c>
      <c r="BG1732" s="9" t="s">
        <v>3293</v>
      </c>
      <c r="BH1732" s="9" t="s">
        <v>12</v>
      </c>
    </row>
    <row r="1733" spans="1:60" s="9" customFormat="1" x14ac:dyDescent="0.3">
      <c r="A1733" s="1" t="s">
        <v>5223</v>
      </c>
      <c r="B1733" s="8" t="s">
        <v>5224</v>
      </c>
      <c r="C1733" s="3" t="str">
        <f>_xlfn.XLOOKUP(B1733,'[1]daily break down'!$D:$D,'[1]daily break down'!$E:$E,"")</f>
        <v>SUD-OUEST</v>
      </c>
      <c r="D1733" s="1" t="s">
        <v>21</v>
      </c>
      <c r="E1733" s="1" t="s">
        <v>30</v>
      </c>
      <c r="F1733" s="3" t="s">
        <v>13</v>
      </c>
      <c r="G1733" s="1" t="s">
        <v>63</v>
      </c>
      <c r="H1733" s="40" t="str">
        <f>_xlfn.XLOOKUP(B1733,[2]CALCULATION!$B:$B,[2]CALCULATION!$H:$H,"")</f>
        <v>Huawei</v>
      </c>
      <c r="I1733" s="34">
        <v>0</v>
      </c>
      <c r="J1733" s="34">
        <v>0</v>
      </c>
      <c r="K1733" s="34">
        <v>0</v>
      </c>
      <c r="L1733" s="34">
        <v>0</v>
      </c>
      <c r="M1733" s="34">
        <v>0</v>
      </c>
      <c r="N1733" s="34">
        <v>0</v>
      </c>
      <c r="O1733" s="34">
        <v>0</v>
      </c>
      <c r="P1733" s="34">
        <v>3.7542839858118383E-2</v>
      </c>
      <c r="Q1733" s="34">
        <v>0</v>
      </c>
      <c r="R1733" s="34">
        <v>0</v>
      </c>
      <c r="S1733" s="35">
        <v>0</v>
      </c>
      <c r="T1733" s="35">
        <v>0</v>
      </c>
      <c r="U1733" s="35">
        <v>0</v>
      </c>
      <c r="V1733" s="35">
        <v>0</v>
      </c>
      <c r="W1733" s="35">
        <v>0</v>
      </c>
      <c r="X1733" s="35">
        <v>0</v>
      </c>
      <c r="Y1733" s="35">
        <v>0</v>
      </c>
      <c r="Z1733" s="35">
        <v>0</v>
      </c>
      <c r="AA1733" s="35">
        <v>0</v>
      </c>
      <c r="AB1733" s="35">
        <v>0</v>
      </c>
      <c r="AC1733" s="35">
        <v>0</v>
      </c>
      <c r="AD1733" s="35">
        <v>0</v>
      </c>
      <c r="AE1733" s="58" t="s">
        <v>5560</v>
      </c>
      <c r="AF1733" s="58"/>
      <c r="AG1733" s="57" t="str" cm="1">
        <f t="array" ref="AG1733">IFERROR(_xlfn.IFS(
AI1733="MPR ISSUE","PDH",
AI1733="BSS Hardware Issue","BSS",
AI1733="Sites strategiques, MLL, Pylone, etc.","ENVTECH",
AI1733="AKTIVCO DEFAUT GE &amp; POWER Cabinet","AKTIVCO",
AI1733="AKTIVCO Coupure ENEO &amp; Baisse de tension","AKTIVCO GRID ONLY",
AI1733="Coupure ENEO &amp; Baisse de tension","IHS GRID ONLY",
AI1733="Defaut GE &amp; POWER Cabinet","IHS",
AI1733="Sharing","Partners",
AI1733="Sites strategiques &amp; DataCenter","SST &amp; DC",
AI1733="Exclu","Exclu",
AI1733="SAT","SAT",
AI1733="SPARE-ISSUE","SPARE-ISSUE",
AI1733="Fiber CAmtel","TRANS_FO_CAMTEL",
AI1733="Fiber AOF","Fiber AOF",
AI1733="Projet OCM (HUAWEI)","TRAVAUX-HUAWEI",
AI1733="Projet OCM (NOKIA)","TRAVAUX-NOKIA",
AI1733="ACCESS-ISSUE","ACCESS-ISSUE",
AI1733="Projet OCM (ZTE, NOKIA, autres projets)","TRAVAUX OCM",
AI1733="No root CAuse","No root cause",
AI1733="ODU HS","PDH",
AI1733="IP &amp; VLAN","PDH",
AI1733="Warehouse HUAWEI","SPARE-ISSUE",
AI1733="SPARE-HS","SPARE-ISSUE",
AI1733="Power Telco","BSS",AI1733="no impacts","no impacts"
),"")</f>
        <v>no impacts</v>
      </c>
      <c r="AH1733" s="57" t="str" cm="1">
        <f t="array" ref="AH1733">IFERROR(_xlfn.IFS(
AI1733="MPR ISSUE","TX ISSUE",
AI1733="BSS Hardware Issue","RAN ISSUE",
AI1733="Sites strategiques, MLL, Pylone, etc.","ENVTECH",
AI1733="AKTIVCO DEFAUT GE &amp; POWER Cabinet","POWER ISSUE",
AI1733="AKTIVCO Coupure ENEO &amp; Baisse de tension","POWER ISSUE",
AI1733="Coupure ENEO &amp; Baisse de tension","POWER ISSUE",
AI1733="Defaut GE &amp; POWER Cabinet","POWER ISSUE",
AI1733="Sharing","POWER ISSUE",
AI1733="Sites strategiques &amp; DataCenter","POWER ISSUE",
AI1733="Exclu","Exclu",
AI1733="SAT","TX ISSUE",
AI1733="SPARE-ISSUE","SPARE-ISSUE",
AI1733="Fiber CAmtel","TX ISSUE",
AI1733="Fiber AOF","TX ISSUE",
AI1733="Projet OCM (HUAWEI)","TRAVAUX-HUAWEI",
AI1733="Projet OCM (NOKIA)","TRAVAUX -NOKIA",
AI1733="ACCESS-ISSUE","ACCESS-ISSUE",
AI1733="Projet OCM (ZTE, NOKIA, autres projets)","TRAVAUX OCM",
AI1733="No root CAuse","No root cause",
AI1733="ODU HS","TX ISSUE",
AI1733="IP &amp; VLAN","TX ISSUE",
AI1733="Warehouse HUAWEI","SPARE-ISSUE",
AI1733="SPARE-HS","SPARE-ISSUE",
AI1733="Power Telco","RAN ISSUE",AI1733="no impacts","no impacts"
),"")</f>
        <v>no impacts</v>
      </c>
      <c r="AI1733" s="85" t="s">
        <v>5998</v>
      </c>
      <c r="AJ1733" s="57" t="str" cm="1">
        <f t="array" ref="AJ1733">IFERROR(_xlfn.IFS(
AI1733="MPR ISSUE","ACTIVE",
AI1733="BSS Hardware Issue","ACTIVE",
AI1733="Sites strategiques, MLL, Pylone, etc.","PASSIVE",
AI1733="AKTIVCO DEFAUT GE &amp; POWER Cabinet","PASSIVE",
AI1733="AKTIVCO Coupure ENEO &amp; Baisse de tension","PASSIVE",
AI1733="Coupure ENEO &amp; Baisse de tension","PASSIVE",
AI1733="Defaut GE &amp; POWER Cabinet","PASSIVE",
AI1733="Sharing","PASSIVE",
AI1733="Sites strategiques &amp; DataCenter","PASSIVE",
AI1733="Exclu","Exclu",
AI1733="SAT","ACTIVE",
AI1733="SPARE-ISSUE","SPARE-ISSUE",
AI1733="Fiber CAmtel","ACTIVE",
AI1733="Fiber AOF","ACTIVE",
AI1733="Projet OCM (HUAWEI)","PLANNED WORKS",
AI1733="Projet OCM (NOKIA)","PLANNED WORKS",
AI1733="ACCESS-ISSUE","ACCESS-ISSUE",
AI1733="Projet OCM (ZTE, NOKIA, autres projets)","PLANNED WORKS",
AI1733="No root CAuse","No root cause",
AI1733="ODU HS","ACTIVE",
AI1733="IP &amp; VLAN","ACTIVE",
AI1733="Warehouse HUAWEI","SPARE-ISSUE",
AI1733="SPARE-HS","SPARE-ISSUE",
AI1733="Power Telco","ACTIVE", AI1733="no impacts","no impacts"
),"")</f>
        <v>no impacts</v>
      </c>
      <c r="AK1733" s="23" t="s">
        <v>5537</v>
      </c>
      <c r="AL1733" s="23" t="str">
        <f t="shared" si="46"/>
        <v>SUO_227</v>
      </c>
      <c r="AN1733" s="9" t="s">
        <v>5537</v>
      </c>
      <c r="AO1733" s="23" t="str">
        <f>_xlfn.XLOOKUP(B1733,'INCIDENT-05-03-2026'!E:E,'INCIDENT-05-03-2026'!F:F,"")</f>
        <v/>
      </c>
      <c r="AP1733" s="7" t="s">
        <v>5537</v>
      </c>
      <c r="AQ1733" s="6"/>
      <c r="AR1733" s="7"/>
      <c r="AS1733" s="3" t="str">
        <f>_xlfn.XLOOKUP(B1733,'[3]tt num | region | site id'!$C:$C,'[3]tt num | region | site id'!$Q:$Q,"")</f>
        <v/>
      </c>
      <c r="AT1733" s="24" t="str">
        <f>_xlfn.XLOOKUP(B1733,'[4]Cells Huawei 03052026 12h'!$B:$B,'[4]Cells Huawei 03052026 12h'!$T:$T,"")</f>
        <v/>
      </c>
      <c r="AU1733" s="24" t="str">
        <f>_xlfn.XLOOKUP(B1733,'[5]cells down 02052026 8h50'!$B:$B,'[5]cells down 02052026 8h50'!$R:$R,"")</f>
        <v/>
      </c>
      <c r="AV1733" s="24" t="str">
        <f>_xlfn.XLOOKUP(B1733,'[5]cells down 02052026 13h50'!$B:$B,'[5]cells down 02052026 13h50'!$R:$R,"")</f>
        <v/>
      </c>
      <c r="AW1733" s="24" t="str">
        <f>_xlfn.XLOOKUP(B1733,'[5]cells down 02052026 13h50'!$B:$B,'[5]cells down 02052026 13h50'!$R:$R,"")</f>
        <v/>
      </c>
      <c r="AX1733" s="24" t="str">
        <f>_xlfn.XLOOKUP(B1733,'[6]cell downs 03052026 8h40 '!$B:$B,'[6]cell downs 03052026 8h40 '!$R:$R,"")</f>
        <v/>
      </c>
      <c r="AY1733" s="24" t="str">
        <f>_xlfn.XLOOKUP(B1733,'[7]ALL SITES DOWN'!$D:$D,'[7]ALL SITES DOWN'!$J:$J,"")</f>
        <v/>
      </c>
      <c r="AZ1733" s="24" t="str">
        <f>_xlfn.XLOOKUP(B1733,'[8]ALL SITES DOWN'!$D:$D,'[8]ALL SITES DOWN'!$J:$J,"")</f>
        <v/>
      </c>
      <c r="BA1733" s="9" t="str">
        <f>_xlfn.XLOOKUP(B1733,[9]sheet1!$AC:$AC,[9]sheet1!$AF:$AF,"")</f>
        <v/>
      </c>
      <c r="BB1733" s="14" t="s">
        <v>5537</v>
      </c>
      <c r="BC1733" s="14" t="s">
        <v>5537</v>
      </c>
      <c r="BD1733" s="14" t="str">
        <f>_xlfn.XLOOKUP(B1733,'[10]cell downs 18042026 17h'!$B:$B,'[10]cell downs 18042026 17h'!$B:$B,"")</f>
        <v/>
      </c>
      <c r="BE1733" s="14" t="str">
        <f>_xlfn.XLOOKUP(B1733,'[11]Cells Huawei 19042026 15h'!$B:$B,'[11]Cells Huawei 19042026 15h'!$B:$B,"")</f>
        <v/>
      </c>
      <c r="BF1733" s="9" t="str">
        <f>_xlfn.XLOOKUP(B1733,'[12]cells down 19042026 9H40'!$B:$B,'[12]cells down 19042026 9H40'!$B:$B,"")</f>
        <v/>
      </c>
      <c r="BG1733" s="9" t="s">
        <v>5537</v>
      </c>
      <c r="BH1733" s="9" t="s">
        <v>12</v>
      </c>
    </row>
    <row r="1734" spans="1:60" s="9" customFormat="1" x14ac:dyDescent="0.3">
      <c r="A1734" s="1" t="s">
        <v>5211</v>
      </c>
      <c r="B1734" s="8" t="s">
        <v>5212</v>
      </c>
      <c r="C1734" s="3" t="str">
        <f>_xlfn.XLOOKUP(B1734,'[1]daily break down'!$D:$D,'[1]daily break down'!$E:$E,"")</f>
        <v>SUD-OUEST</v>
      </c>
      <c r="D1734" s="1" t="s">
        <v>11</v>
      </c>
      <c r="E1734" s="1" t="s">
        <v>12</v>
      </c>
      <c r="F1734" s="3" t="s">
        <v>13</v>
      </c>
      <c r="G1734" s="1" t="s">
        <v>63</v>
      </c>
      <c r="H1734" s="40" t="str">
        <f>_xlfn.XLOOKUP(B1734,[2]CALCULATION!$B:$B,[2]CALCULATION!$H:$H,"")</f>
        <v>Huawei</v>
      </c>
      <c r="I1734" s="34">
        <v>0</v>
      </c>
      <c r="J1734" s="34">
        <v>0</v>
      </c>
      <c r="K1734" s="34">
        <v>0</v>
      </c>
      <c r="L1734" s="34">
        <v>0</v>
      </c>
      <c r="M1734" s="34">
        <v>0</v>
      </c>
      <c r="N1734" s="34">
        <v>0</v>
      </c>
      <c r="O1734" s="34">
        <v>0</v>
      </c>
      <c r="P1734" s="34">
        <v>3.7453664466531408E-2</v>
      </c>
      <c r="Q1734" s="34">
        <v>0</v>
      </c>
      <c r="R1734" s="34">
        <v>0</v>
      </c>
      <c r="S1734" s="35">
        <v>0</v>
      </c>
      <c r="T1734" s="35">
        <v>0</v>
      </c>
      <c r="U1734" s="35">
        <v>0</v>
      </c>
      <c r="V1734" s="35">
        <v>0</v>
      </c>
      <c r="W1734" s="35">
        <v>0</v>
      </c>
      <c r="X1734" s="35">
        <v>0</v>
      </c>
      <c r="Y1734" s="35">
        <v>0</v>
      </c>
      <c r="Z1734" s="35">
        <v>0</v>
      </c>
      <c r="AA1734" s="35">
        <v>0</v>
      </c>
      <c r="AB1734" s="35">
        <v>0</v>
      </c>
      <c r="AC1734" s="35">
        <v>0</v>
      </c>
      <c r="AD1734" s="35">
        <v>0</v>
      </c>
      <c r="AE1734" s="58" t="s">
        <v>5560</v>
      </c>
      <c r="AF1734" s="58"/>
      <c r="AG1734" s="57" t="str" cm="1">
        <f t="array" ref="AG1734">IFERROR(_xlfn.IFS(
AI1734="MPR ISSUE","PDH",
AI1734="BSS Hardware Issue","BSS",
AI1734="Sites strategiques, MLL, Pylone, etc.","ENVTECH",
AI1734="AKTIVCO DEFAUT GE &amp; POWER Cabinet","AKTIVCO",
AI1734="AKTIVCO Coupure ENEO &amp; Baisse de tension","AKTIVCO GRID ONLY",
AI1734="Coupure ENEO &amp; Baisse de tension","IHS GRID ONLY",
AI1734="Defaut GE &amp; POWER Cabinet","IHS",
AI1734="Sharing","Partners",
AI1734="Sites strategiques &amp; DataCenter","SST &amp; DC",
AI1734="Exclu","Exclu",
AI1734="SAT","SAT",
AI1734="SPARE-ISSUE","SPARE-ISSUE",
AI1734="Fiber CAmtel","TRANS_FO_CAMTEL",
AI1734="Fiber AOF","Fiber AOF",
AI1734="Projet OCM (HUAWEI)","TRAVAUX-HUAWEI",
AI1734="Projet OCM (NOKIA)","TRAVAUX-NOKIA",
AI1734="ACCESS-ISSUE","ACCESS-ISSUE",
AI1734="Projet OCM (ZTE, NOKIA, autres projets)","TRAVAUX OCM",
AI1734="No root CAuse","No root cause",
AI1734="ODU HS","PDH",
AI1734="IP &amp; VLAN","PDH",
AI1734="Warehouse HUAWEI","SPARE-ISSUE",
AI1734="SPARE-HS","SPARE-ISSUE",
AI1734="Power Telco","BSS",AI1734="no impacts","no impacts"
),"")</f>
        <v>no impacts</v>
      </c>
      <c r="AH1734" s="57" t="str" cm="1">
        <f t="array" ref="AH1734">IFERROR(_xlfn.IFS(
AI1734="MPR ISSUE","TX ISSUE",
AI1734="BSS Hardware Issue","RAN ISSUE",
AI1734="Sites strategiques, MLL, Pylone, etc.","ENVTECH",
AI1734="AKTIVCO DEFAUT GE &amp; POWER Cabinet","POWER ISSUE",
AI1734="AKTIVCO Coupure ENEO &amp; Baisse de tension","POWER ISSUE",
AI1734="Coupure ENEO &amp; Baisse de tension","POWER ISSUE",
AI1734="Defaut GE &amp; POWER Cabinet","POWER ISSUE",
AI1734="Sharing","POWER ISSUE",
AI1734="Sites strategiques &amp; DataCenter","POWER ISSUE",
AI1734="Exclu","Exclu",
AI1734="SAT","TX ISSUE",
AI1734="SPARE-ISSUE","SPARE-ISSUE",
AI1734="Fiber CAmtel","TX ISSUE",
AI1734="Fiber AOF","TX ISSUE",
AI1734="Projet OCM (HUAWEI)","TRAVAUX-HUAWEI",
AI1734="Projet OCM (NOKIA)","TRAVAUX -NOKIA",
AI1734="ACCESS-ISSUE","ACCESS-ISSUE",
AI1734="Projet OCM (ZTE, NOKIA, autres projets)","TRAVAUX OCM",
AI1734="No root CAuse","No root cause",
AI1734="ODU HS","TX ISSUE",
AI1734="IP &amp; VLAN","TX ISSUE",
AI1734="Warehouse HUAWEI","SPARE-ISSUE",
AI1734="SPARE-HS","SPARE-ISSUE",
AI1734="Power Telco","RAN ISSUE",AI1734="no impacts","no impacts"
),"")</f>
        <v>no impacts</v>
      </c>
      <c r="AI1734" s="85" t="s">
        <v>5998</v>
      </c>
      <c r="AJ1734" s="57" t="str" cm="1">
        <f t="array" ref="AJ1734">IFERROR(_xlfn.IFS(
AI1734="MPR ISSUE","ACTIVE",
AI1734="BSS Hardware Issue","ACTIVE",
AI1734="Sites strategiques, MLL, Pylone, etc.","PASSIVE",
AI1734="AKTIVCO DEFAUT GE &amp; POWER Cabinet","PASSIVE",
AI1734="AKTIVCO Coupure ENEO &amp; Baisse de tension","PASSIVE",
AI1734="Coupure ENEO &amp; Baisse de tension","PASSIVE",
AI1734="Defaut GE &amp; POWER Cabinet","PASSIVE",
AI1734="Sharing","PASSIVE",
AI1734="Sites strategiques &amp; DataCenter","PASSIVE",
AI1734="Exclu","Exclu",
AI1734="SAT","ACTIVE",
AI1734="SPARE-ISSUE","SPARE-ISSUE",
AI1734="Fiber CAmtel","ACTIVE",
AI1734="Fiber AOF","ACTIVE",
AI1734="Projet OCM (HUAWEI)","PLANNED WORKS",
AI1734="Projet OCM (NOKIA)","PLANNED WORKS",
AI1734="ACCESS-ISSUE","ACCESS-ISSUE",
AI1734="Projet OCM (ZTE, NOKIA, autres projets)","PLANNED WORKS",
AI1734="No root CAuse","No root cause",
AI1734="ODU HS","ACTIVE",
AI1734="IP &amp; VLAN","ACTIVE",
AI1734="Warehouse HUAWEI","SPARE-ISSUE",
AI1734="SPARE-HS","SPARE-ISSUE",
AI1734="Power Telco","ACTIVE", AI1734="no impacts","no impacts"
),"")</f>
        <v>no impacts</v>
      </c>
      <c r="AK1734" s="23" t="s">
        <v>5537</v>
      </c>
      <c r="AL1734" s="23" t="str">
        <f t="shared" si="46"/>
        <v>SUO_011</v>
      </c>
      <c r="AN1734" s="9" t="s">
        <v>5537</v>
      </c>
      <c r="AO1734" s="23" t="str">
        <f>_xlfn.XLOOKUP(B1734,'INCIDENT-05-03-2026'!E:E,'INCIDENT-05-03-2026'!F:F,"")</f>
        <v/>
      </c>
      <c r="AP1734" s="7" t="s">
        <v>5537</v>
      </c>
      <c r="AQ1734" s="6"/>
      <c r="AR1734" s="7"/>
      <c r="AS1734" s="3" t="str">
        <f>_xlfn.XLOOKUP(B1734,'[3]tt num | region | site id'!$C:$C,'[3]tt num | region | site id'!$Q:$Q,"")</f>
        <v/>
      </c>
      <c r="AT1734" s="24" t="str">
        <f>_xlfn.XLOOKUP(B1734,'[4]Cells Huawei 03052026 12h'!$B:$B,'[4]Cells Huawei 03052026 12h'!$T:$T,"")</f>
        <v/>
      </c>
      <c r="AU1734" s="24" t="str">
        <f>_xlfn.XLOOKUP(B1734,'[5]cells down 02052026 8h50'!$B:$B,'[5]cells down 02052026 8h50'!$R:$R,"")</f>
        <v/>
      </c>
      <c r="AV1734" s="24" t="str">
        <f>_xlfn.XLOOKUP(B1734,'[5]cells down 02052026 13h50'!$B:$B,'[5]cells down 02052026 13h50'!$R:$R,"")</f>
        <v/>
      </c>
      <c r="AW1734" s="24" t="str">
        <f>_xlfn.XLOOKUP(B1734,'[5]cells down 02052026 13h50'!$B:$B,'[5]cells down 02052026 13h50'!$R:$R,"")</f>
        <v/>
      </c>
      <c r="AX1734" s="24" t="str">
        <f>_xlfn.XLOOKUP(B1734,'[6]cell downs 03052026 8h40 '!$B:$B,'[6]cell downs 03052026 8h40 '!$R:$R,"")</f>
        <v/>
      </c>
      <c r="AY1734" s="24" t="str">
        <f>_xlfn.XLOOKUP(B1734,'[7]ALL SITES DOWN'!$D:$D,'[7]ALL SITES DOWN'!$J:$J,"")</f>
        <v/>
      </c>
      <c r="AZ1734" s="24" t="str">
        <f>_xlfn.XLOOKUP(B1734,'[8]ALL SITES DOWN'!$D:$D,'[8]ALL SITES DOWN'!$J:$J,"")</f>
        <v/>
      </c>
      <c r="BA1734" s="9" t="str">
        <f>_xlfn.XLOOKUP(B1734,[9]sheet1!$AC:$AC,[9]sheet1!$AF:$AF,"")</f>
        <v/>
      </c>
      <c r="BB1734" s="14" t="s">
        <v>5537</v>
      </c>
      <c r="BC1734" s="14" t="s">
        <v>5537</v>
      </c>
      <c r="BD1734" s="14" t="str">
        <f>_xlfn.XLOOKUP(B1734,'[10]cell downs 18042026 17h'!$B:$B,'[10]cell downs 18042026 17h'!$B:$B,"")</f>
        <v/>
      </c>
      <c r="BE1734" s="14" t="str">
        <f>_xlfn.XLOOKUP(B1734,'[11]Cells Huawei 19042026 15h'!$B:$B,'[11]Cells Huawei 19042026 15h'!$B:$B,"")</f>
        <v/>
      </c>
      <c r="BF1734" s="9" t="str">
        <f>_xlfn.XLOOKUP(B1734,'[12]cells down 19042026 9H40'!$B:$B,'[12]cells down 19042026 9H40'!$B:$B,"")</f>
        <v/>
      </c>
      <c r="BG1734" s="9" t="s">
        <v>5212</v>
      </c>
      <c r="BH1734" s="9" t="s">
        <v>5537</v>
      </c>
    </row>
    <row r="1735" spans="1:60" s="9" customFormat="1" x14ac:dyDescent="0.3">
      <c r="A1735" s="3" t="s">
        <v>3730</v>
      </c>
      <c r="B1735" s="31" t="s">
        <v>3731</v>
      </c>
      <c r="C1735" s="3" t="str">
        <f>_xlfn.XLOOKUP(B1735,'[1]daily break down'!$D:$D,'[1]daily break down'!$E:$E,"")</f>
        <v>Douala</v>
      </c>
      <c r="D1735" s="3" t="s">
        <v>357</v>
      </c>
      <c r="E1735" s="3" t="s">
        <v>5528</v>
      </c>
      <c r="F1735" s="3" t="s">
        <v>31</v>
      </c>
      <c r="G1735" s="3" t="s">
        <v>32</v>
      </c>
      <c r="H1735" s="42" t="str">
        <f>_xlfn.XLOOKUP(B1735,[2]CALCULATION!$B:$B,[2]CALCULATION!$H:$H,"")</f>
        <v>ZTE</v>
      </c>
      <c r="I1735" s="34">
        <v>0</v>
      </c>
      <c r="J1735" s="34">
        <v>0</v>
      </c>
      <c r="K1735" s="34">
        <v>0</v>
      </c>
      <c r="L1735" s="34">
        <v>0</v>
      </c>
      <c r="M1735" s="34">
        <v>0</v>
      </c>
      <c r="N1735" s="34">
        <v>7.1433234027617267</v>
      </c>
      <c r="O1735" s="34">
        <v>0</v>
      </c>
      <c r="P1735" s="34">
        <v>1.0183829719233059E-2</v>
      </c>
      <c r="Q1735" s="34">
        <v>0</v>
      </c>
      <c r="R1735" s="34">
        <v>0</v>
      </c>
      <c r="S1735" s="35">
        <v>0</v>
      </c>
      <c r="T1735" s="35">
        <v>0</v>
      </c>
      <c r="U1735" s="35">
        <v>0</v>
      </c>
      <c r="V1735" s="35">
        <v>0</v>
      </c>
      <c r="W1735" s="35">
        <v>0</v>
      </c>
      <c r="X1735" s="35">
        <v>0</v>
      </c>
      <c r="Y1735" s="35">
        <v>0</v>
      </c>
      <c r="Z1735" s="35">
        <v>0</v>
      </c>
      <c r="AA1735" s="35">
        <v>0</v>
      </c>
      <c r="AB1735" s="35">
        <v>0</v>
      </c>
      <c r="AC1735" s="35">
        <v>0</v>
      </c>
      <c r="AD1735" s="35">
        <v>0</v>
      </c>
      <c r="AE1735" s="58" t="s">
        <v>5560</v>
      </c>
      <c r="AF1735" s="58"/>
      <c r="AG1735" s="57" t="str" cm="1">
        <f t="array" ref="AG1735">IFERROR(_xlfn.IFS(
AI1735="MPR ISSUE","PDH",
AI1735="BSS Hardware Issue","BSS",
AI1735="Sites strategiques, MLL, Pylone, etc.","ENVTECH",
AI1735="AKTIVCO DEFAUT GE &amp; POWER Cabinet","AKTIVCO",
AI1735="AKTIVCO Coupure ENEO &amp; Baisse de tension","AKTIVCO GRID ONLY",
AI1735="Coupure ENEO &amp; Baisse de tension","IHS GRID ONLY",
AI1735="Defaut GE &amp; POWER Cabinet","IHS",
AI1735="Sharing","Partners",
AI1735="Sites strategiques &amp; DataCenter","SST &amp; DC",
AI1735="Exclu","Exclu",
AI1735="SAT","SAT",
AI1735="SPARE-ISSUE","SPARE-ISSUE",
AI1735="Fiber CAmtel","TRANS_FO_CAMTEL",
AI1735="Fiber AOF","Fiber AOF",
AI1735="Projet OCM (HUAWEI)","TRAVAUX-HUAWEI",
AI1735="Projet OCM (NOKIA)","TRAVAUX-NOKIA",
AI1735="ACCESS-ISSUE","ACCESS-ISSUE",
AI1735="Projet OCM (ZTE, NOKIA, autres projets)","TRAVAUX OCM",
AI1735="No root CAuse","No root cause",
AI1735="ODU HS","PDH",
AI1735="IP &amp; VLAN","PDH",
AI1735="Warehouse HUAWEI","SPARE-ISSUE",
AI1735="SPARE-HS","SPARE-ISSUE",
AI1735="Power Telco","BSS",AI1735="no impacts","no impacts"
),"")</f>
        <v>no impacts</v>
      </c>
      <c r="AH1735" s="57" t="str" cm="1">
        <f t="array" ref="AH1735">IFERROR(_xlfn.IFS(
AI1735="MPR ISSUE","TX ISSUE",
AI1735="BSS Hardware Issue","RAN ISSUE",
AI1735="Sites strategiques, MLL, Pylone, etc.","ENVTECH",
AI1735="AKTIVCO DEFAUT GE &amp; POWER Cabinet","POWER ISSUE",
AI1735="AKTIVCO Coupure ENEO &amp; Baisse de tension","POWER ISSUE",
AI1735="Coupure ENEO &amp; Baisse de tension","POWER ISSUE",
AI1735="Defaut GE &amp; POWER Cabinet","POWER ISSUE",
AI1735="Sharing","POWER ISSUE",
AI1735="Sites strategiques &amp; DataCenter","POWER ISSUE",
AI1735="Exclu","Exclu",
AI1735="SAT","TX ISSUE",
AI1735="SPARE-ISSUE","SPARE-ISSUE",
AI1735="Fiber CAmtel","TX ISSUE",
AI1735="Fiber AOF","TX ISSUE",
AI1735="Projet OCM (HUAWEI)","TRAVAUX-HUAWEI",
AI1735="Projet OCM (NOKIA)","TRAVAUX -NOKIA",
AI1735="ACCESS-ISSUE","ACCESS-ISSUE",
AI1735="Projet OCM (ZTE, NOKIA, autres projets)","TRAVAUX OCM",
AI1735="No root CAuse","No root cause",
AI1735="ODU HS","TX ISSUE",
AI1735="IP &amp; VLAN","TX ISSUE",
AI1735="Warehouse HUAWEI","SPARE-ISSUE",
AI1735="SPARE-HS","SPARE-ISSUE",
AI1735="Power Telco","RAN ISSUE",AI1735="no impacts","no impacts"
),"")</f>
        <v>no impacts</v>
      </c>
      <c r="AI1735" s="85" t="s">
        <v>5998</v>
      </c>
      <c r="AJ1735" s="57" t="str" cm="1">
        <f t="array" ref="AJ1735">IFERROR(_xlfn.IFS(
AI1735="MPR ISSUE","ACTIVE",
AI1735="BSS Hardware Issue","ACTIVE",
AI1735="Sites strategiques, MLL, Pylone, etc.","PASSIVE",
AI1735="AKTIVCO DEFAUT GE &amp; POWER Cabinet","PASSIVE",
AI1735="AKTIVCO Coupure ENEO &amp; Baisse de tension","PASSIVE",
AI1735="Coupure ENEO &amp; Baisse de tension","PASSIVE",
AI1735="Defaut GE &amp; POWER Cabinet","PASSIVE",
AI1735="Sharing","PASSIVE",
AI1735="Sites strategiques &amp; DataCenter","PASSIVE",
AI1735="Exclu","Exclu",
AI1735="SAT","ACTIVE",
AI1735="SPARE-ISSUE","SPARE-ISSUE",
AI1735="Fiber CAmtel","ACTIVE",
AI1735="Fiber AOF","ACTIVE",
AI1735="Projet OCM (HUAWEI)","PLANNED WORKS",
AI1735="Projet OCM (NOKIA)","PLANNED WORKS",
AI1735="ACCESS-ISSUE","ACCESS-ISSUE",
AI1735="Projet OCM (ZTE, NOKIA, autres projets)","PLANNED WORKS",
AI1735="No root CAuse","No root cause",
AI1735="ODU HS","ACTIVE",
AI1735="IP &amp; VLAN","ACTIVE",
AI1735="Warehouse HUAWEI","SPARE-ISSUE",
AI1735="SPARE-HS","SPARE-ISSUE",
AI1735="Power Telco","ACTIVE", AI1735="no impacts","no impacts"
),"")</f>
        <v>no impacts</v>
      </c>
      <c r="AK1735" s="23" t="s">
        <v>5537</v>
      </c>
      <c r="AL1735" s="23" t="str">
        <f t="shared" si="46"/>
        <v>LIT_839</v>
      </c>
      <c r="AN1735" s="9" t="s">
        <v>5537</v>
      </c>
      <c r="AO1735" s="23" t="str">
        <f>_xlfn.XLOOKUP(B1735,'INCIDENT-05-03-2026'!E:E,'INCIDENT-05-03-2026'!F:F,"")</f>
        <v/>
      </c>
      <c r="AP1735" s="7" t="s">
        <v>5537</v>
      </c>
      <c r="AQ1735" s="6"/>
      <c r="AR1735" s="7"/>
      <c r="AS1735" s="3" t="str">
        <f>_xlfn.XLOOKUP(B1735,'[3]tt num | region | site id'!$C:$C,'[3]tt num | region | site id'!$Q:$Q,"")</f>
        <v/>
      </c>
      <c r="AT1735" s="24" t="str">
        <f>_xlfn.XLOOKUP(B1735,'[4]Cells Huawei 03052026 12h'!$B:$B,'[4]Cells Huawei 03052026 12h'!$T:$T,"")</f>
        <v/>
      </c>
      <c r="AU1735" s="24" t="str">
        <f>_xlfn.XLOOKUP(B1735,'[5]cells down 02052026 8h50'!$B:$B,'[5]cells down 02052026 8h50'!$R:$R,"")</f>
        <v/>
      </c>
      <c r="AV1735" s="24" t="str">
        <f>_xlfn.XLOOKUP(B1735,'[5]cells down 02052026 13h50'!$B:$B,'[5]cells down 02052026 13h50'!$R:$R,"")</f>
        <v/>
      </c>
      <c r="AW1735" s="24" t="str">
        <f>_xlfn.XLOOKUP(B1735,'[5]cells down 02052026 13h50'!$B:$B,'[5]cells down 02052026 13h50'!$R:$R,"")</f>
        <v/>
      </c>
      <c r="AX1735" s="24" t="str">
        <f>_xlfn.XLOOKUP(B1735,'[6]cell downs 03052026 8h40 '!$B:$B,'[6]cell downs 03052026 8h40 '!$R:$R,"")</f>
        <v/>
      </c>
      <c r="AY1735" s="24" t="str">
        <f>_xlfn.XLOOKUP(B1735,'[7]ALL SITES DOWN'!$D:$D,'[7]ALL SITES DOWN'!$J:$J,"")</f>
        <v/>
      </c>
      <c r="AZ1735" s="24" t="str">
        <f>_xlfn.XLOOKUP(B1735,'[8]ALL SITES DOWN'!$D:$D,'[8]ALL SITES DOWN'!$J:$J,"")</f>
        <v/>
      </c>
      <c r="BA1735" s="9" t="str">
        <f>_xlfn.XLOOKUP(B1735,[9]sheet1!$AC:$AC,[9]sheet1!$AF:$AF,"")</f>
        <v/>
      </c>
      <c r="BB1735" s="14" t="s">
        <v>5537</v>
      </c>
      <c r="BC1735" s="14" t="s">
        <v>5537</v>
      </c>
      <c r="BD1735" s="14" t="str">
        <f>_xlfn.XLOOKUP(B1735,'[10]cell downs 18042026 17h'!$B:$B,'[10]cell downs 18042026 17h'!$B:$B,"")</f>
        <v/>
      </c>
      <c r="BE1735" s="14" t="str">
        <f>_xlfn.XLOOKUP(B1735,'[11]Cells Huawei 19042026 15h'!$B:$B,'[11]Cells Huawei 19042026 15h'!$B:$B,"")</f>
        <v/>
      </c>
      <c r="BF1735" s="9" t="str">
        <f>_xlfn.XLOOKUP(B1735,'[12]cells down 19042026 9H40'!$B:$B,'[12]cells down 19042026 9H40'!$B:$B,"")</f>
        <v/>
      </c>
      <c r="BG1735" s="9" t="s">
        <v>5537</v>
      </c>
      <c r="BH1735" s="9" t="s">
        <v>12</v>
      </c>
    </row>
    <row r="1736" spans="1:60" s="9" customFormat="1" x14ac:dyDescent="0.3">
      <c r="A1736" s="1" t="s">
        <v>937</v>
      </c>
      <c r="B1736" s="8" t="s">
        <v>938</v>
      </c>
      <c r="C1736" s="3" t="str">
        <f>_xlfn.XLOOKUP(B1736,'[1]daily break down'!$D:$D,'[1]daily break down'!$E:$E,"")</f>
        <v>NORD-OUEST</v>
      </c>
      <c r="D1736" s="1" t="s">
        <v>11</v>
      </c>
      <c r="E1736" s="1" t="s">
        <v>12</v>
      </c>
      <c r="F1736" s="3" t="s">
        <v>51</v>
      </c>
      <c r="G1736" s="1" t="s">
        <v>52</v>
      </c>
      <c r="H1736" s="40" t="str">
        <f>_xlfn.XLOOKUP(B1736,[2]CALCULATION!$B:$B,[2]CALCULATION!$H:$H,"")</f>
        <v>Huawei</v>
      </c>
      <c r="I1736" s="34">
        <v>0</v>
      </c>
      <c r="J1736" s="34">
        <v>0</v>
      </c>
      <c r="K1736" s="34">
        <v>7.8474344596542005E-3</v>
      </c>
      <c r="L1736" s="34">
        <v>7.8474344596542005E-3</v>
      </c>
      <c r="M1736" s="34">
        <v>0</v>
      </c>
      <c r="N1736" s="34">
        <v>0</v>
      </c>
      <c r="O1736" s="34">
        <v>0</v>
      </c>
      <c r="P1736" s="34">
        <v>8.9175391586979543E-5</v>
      </c>
      <c r="Q1736" s="34">
        <v>0</v>
      </c>
      <c r="R1736" s="34">
        <v>0</v>
      </c>
      <c r="S1736" s="35">
        <v>0</v>
      </c>
      <c r="T1736" s="35">
        <v>0</v>
      </c>
      <c r="U1736" s="35">
        <v>0</v>
      </c>
      <c r="V1736" s="35">
        <v>0</v>
      </c>
      <c r="W1736" s="35">
        <v>0</v>
      </c>
      <c r="X1736" s="35">
        <v>0</v>
      </c>
      <c r="Y1736" s="35">
        <v>0</v>
      </c>
      <c r="Z1736" s="35">
        <v>0.23679633482006543</v>
      </c>
      <c r="AA1736" s="35">
        <v>0</v>
      </c>
      <c r="AB1736" s="35">
        <v>0</v>
      </c>
      <c r="AC1736" s="35">
        <v>0</v>
      </c>
      <c r="AD1736" s="35">
        <v>0</v>
      </c>
      <c r="AE1736" s="58" t="s">
        <v>5560</v>
      </c>
      <c r="AF1736" s="58"/>
      <c r="AG1736" s="57" t="str" cm="1">
        <f t="array" ref="AG1736">IFERROR(_xlfn.IFS(
AI1736="MPR ISSUE","PDH",
AI1736="BSS Hardware Issue","BSS",
AI1736="Sites strategiques, MLL, Pylone, etc.","ENVTECH",
AI1736="AKTIVCO DEFAUT GE &amp; POWER Cabinet","AKTIVCO",
AI1736="AKTIVCO Coupure ENEO &amp; Baisse de tension","AKTIVCO GRID ONLY",
AI1736="Coupure ENEO &amp; Baisse de tension","IHS GRID ONLY",
AI1736="Defaut GE &amp; POWER Cabinet","IHS",
AI1736="Sharing","Partners",
AI1736="Sites strategiques &amp; DataCenter","SST &amp; DC",
AI1736="Exclu","Exclu",
AI1736="SAT","SAT",
AI1736="SPARE-ISSUE","SPARE-ISSUE",
AI1736="Fiber CAmtel","TRANS_FO_CAMTEL",
AI1736="Fiber AOF","Fiber AOF",
AI1736="Projet OCM (HUAWEI)","TRAVAUX-HUAWEI",
AI1736="Projet OCM (NOKIA)","TRAVAUX-NOKIA",
AI1736="ACCESS-ISSUE","ACCESS-ISSUE",
AI1736="Projet OCM (ZTE, NOKIA, autres projets)","TRAVAUX OCM",
AI1736="No root CAuse","No root cause",
AI1736="ODU HS","PDH",
AI1736="IP &amp; VLAN","PDH",
AI1736="Warehouse HUAWEI","SPARE-ISSUE",
AI1736="SPARE-HS","SPARE-ISSUE",
AI1736="Power Telco","BSS",AI1736="no impacts","no impacts"
),"")</f>
        <v>no impacts</v>
      </c>
      <c r="AH1736" s="57" t="str" cm="1">
        <f t="array" ref="AH1736">IFERROR(_xlfn.IFS(
AI1736="MPR ISSUE","TX ISSUE",
AI1736="BSS Hardware Issue","RAN ISSUE",
AI1736="Sites strategiques, MLL, Pylone, etc.","ENVTECH",
AI1736="AKTIVCO DEFAUT GE &amp; POWER Cabinet","POWER ISSUE",
AI1736="AKTIVCO Coupure ENEO &amp; Baisse de tension","POWER ISSUE",
AI1736="Coupure ENEO &amp; Baisse de tension","POWER ISSUE",
AI1736="Defaut GE &amp; POWER Cabinet","POWER ISSUE",
AI1736="Sharing","POWER ISSUE",
AI1736="Sites strategiques &amp; DataCenter","POWER ISSUE",
AI1736="Exclu","Exclu",
AI1736="SAT","TX ISSUE",
AI1736="SPARE-ISSUE","SPARE-ISSUE",
AI1736="Fiber CAmtel","TX ISSUE",
AI1736="Fiber AOF","TX ISSUE",
AI1736="Projet OCM (HUAWEI)","TRAVAUX-HUAWEI",
AI1736="Projet OCM (NOKIA)","TRAVAUX -NOKIA",
AI1736="ACCESS-ISSUE","ACCESS-ISSUE",
AI1736="Projet OCM (ZTE, NOKIA, autres projets)","TRAVAUX OCM",
AI1736="No root CAuse","No root cause",
AI1736="ODU HS","TX ISSUE",
AI1736="IP &amp; VLAN","TX ISSUE",
AI1736="Warehouse HUAWEI","SPARE-ISSUE",
AI1736="SPARE-HS","SPARE-ISSUE",
AI1736="Power Telco","RAN ISSUE",AI1736="no impacts","no impacts"
),"")</f>
        <v>no impacts</v>
      </c>
      <c r="AI1736" s="85" t="s">
        <v>5998</v>
      </c>
      <c r="AJ1736" s="57" t="str" cm="1">
        <f t="array" ref="AJ1736">IFERROR(_xlfn.IFS(
AI1736="MPR ISSUE","ACTIVE",
AI1736="BSS Hardware Issue","ACTIVE",
AI1736="Sites strategiques, MLL, Pylone, etc.","PASSIVE",
AI1736="AKTIVCO DEFAUT GE &amp; POWER Cabinet","PASSIVE",
AI1736="AKTIVCO Coupure ENEO &amp; Baisse de tension","PASSIVE",
AI1736="Coupure ENEO &amp; Baisse de tension","PASSIVE",
AI1736="Defaut GE &amp; POWER Cabinet","PASSIVE",
AI1736="Sharing","PASSIVE",
AI1736="Sites strategiques &amp; DataCenter","PASSIVE",
AI1736="Exclu","Exclu",
AI1736="SAT","ACTIVE",
AI1736="SPARE-ISSUE","SPARE-ISSUE",
AI1736="Fiber CAmtel","ACTIVE",
AI1736="Fiber AOF","ACTIVE",
AI1736="Projet OCM (HUAWEI)","PLANNED WORKS",
AI1736="Projet OCM (NOKIA)","PLANNED WORKS",
AI1736="ACCESS-ISSUE","ACCESS-ISSUE",
AI1736="Projet OCM (ZTE, NOKIA, autres projets)","PLANNED WORKS",
AI1736="No root CAuse","No root cause",
AI1736="ODU HS","ACTIVE",
AI1736="IP &amp; VLAN","ACTIVE",
AI1736="Warehouse HUAWEI","SPARE-ISSUE",
AI1736="SPARE-HS","SPARE-ISSUE",
AI1736="Power Telco","ACTIVE", AI1736="no impacts","no impacts"
),"")</f>
        <v>no impacts</v>
      </c>
      <c r="AK1736" s="23" t="s">
        <v>5537</v>
      </c>
      <c r="AL1736" s="23" t="str">
        <f t="shared" si="46"/>
        <v>NRO_253</v>
      </c>
      <c r="AN1736" s="9" t="s">
        <v>5537</v>
      </c>
      <c r="AO1736" s="23" t="str">
        <f>_xlfn.XLOOKUP(B1736,'INCIDENT-05-03-2026'!E:E,'INCIDENT-05-03-2026'!F:F,"")</f>
        <v/>
      </c>
      <c r="AP1736" s="7" t="s">
        <v>5537</v>
      </c>
      <c r="AQ1736" s="6"/>
      <c r="AR1736" s="7"/>
      <c r="AS1736" s="3" t="str">
        <f>_xlfn.XLOOKUP(B1736,'[3]tt num | region | site id'!$C:$C,'[3]tt num | region | site id'!$Q:$Q,"")</f>
        <v/>
      </c>
      <c r="AT1736" s="24" t="str">
        <f>_xlfn.XLOOKUP(B1736,'[4]Cells Huawei 03052026 12h'!$B:$B,'[4]Cells Huawei 03052026 12h'!$T:$T,"")</f>
        <v/>
      </c>
      <c r="AU1736" s="24" t="str">
        <f>_xlfn.XLOOKUP(B1736,'[5]cells down 02052026 8h50'!$B:$B,'[5]cells down 02052026 8h50'!$R:$R,"")</f>
        <v/>
      </c>
      <c r="AV1736" s="24" t="str">
        <f>_xlfn.XLOOKUP(B1736,'[5]cells down 02052026 13h50'!$B:$B,'[5]cells down 02052026 13h50'!$R:$R,"")</f>
        <v/>
      </c>
      <c r="AW1736" s="24" t="str">
        <f>_xlfn.XLOOKUP(B1736,'[5]cells down 02052026 13h50'!$B:$B,'[5]cells down 02052026 13h50'!$R:$R,"")</f>
        <v/>
      </c>
      <c r="AX1736" s="24" t="str">
        <f>_xlfn.XLOOKUP(B1736,'[6]cell downs 03052026 8h40 '!$B:$B,'[6]cell downs 03052026 8h40 '!$R:$R,"")</f>
        <v/>
      </c>
      <c r="AY1736" s="24" t="str">
        <f>_xlfn.XLOOKUP(B1736,'[7]ALL SITES DOWN'!$D:$D,'[7]ALL SITES DOWN'!$J:$J,"")</f>
        <v/>
      </c>
      <c r="AZ1736" s="24" t="str">
        <f>_xlfn.XLOOKUP(B1736,'[8]ALL SITES DOWN'!$D:$D,'[8]ALL SITES DOWN'!$J:$J,"")</f>
        <v/>
      </c>
      <c r="BA1736" s="9" t="str">
        <f>_xlfn.XLOOKUP(B1736,[9]sheet1!$AC:$AC,[9]sheet1!$AF:$AF,"")</f>
        <v/>
      </c>
      <c r="BB1736" s="14" t="s">
        <v>5537</v>
      </c>
      <c r="BC1736" s="14" t="s">
        <v>5537</v>
      </c>
      <c r="BD1736" s="14" t="str">
        <f>_xlfn.XLOOKUP(B1736,'[10]cell downs 18042026 17h'!$B:$B,'[10]cell downs 18042026 17h'!$B:$B,"")</f>
        <v/>
      </c>
      <c r="BE1736" s="14" t="str">
        <f>_xlfn.XLOOKUP(B1736,'[11]Cells Huawei 19042026 15h'!$B:$B,'[11]Cells Huawei 19042026 15h'!$B:$B,"")</f>
        <v/>
      </c>
      <c r="BF1736" s="9" t="str">
        <f>_xlfn.XLOOKUP(B1736,'[12]cells down 19042026 9H40'!$B:$B,'[12]cells down 19042026 9H40'!$B:$B,"")</f>
        <v/>
      </c>
      <c r="BG1736" s="9" t="s">
        <v>938</v>
      </c>
      <c r="BH1736" s="9" t="s">
        <v>12</v>
      </c>
    </row>
    <row r="1737" spans="1:60" s="9" customFormat="1" x14ac:dyDescent="0.3">
      <c r="A1737" s="1" t="s">
        <v>2060</v>
      </c>
      <c r="B1737" s="8" t="s">
        <v>2061</v>
      </c>
      <c r="C1737" s="3" t="str">
        <f>_xlfn.XLOOKUP(B1737,'[1]daily break down'!$D:$D,'[1]daily break down'!$E:$E,"")</f>
        <v>NORD-OUEST</v>
      </c>
      <c r="D1737" s="1" t="s">
        <v>11</v>
      </c>
      <c r="E1737" s="1" t="s">
        <v>12</v>
      </c>
      <c r="F1737" s="3" t="s">
        <v>51</v>
      </c>
      <c r="G1737" s="1" t="s">
        <v>52</v>
      </c>
      <c r="H1737" s="40" t="str">
        <f>_xlfn.XLOOKUP(B1737,[2]CALCULATION!$B:$B,[2]CALCULATION!$H:$H,"")</f>
        <v>Huawei</v>
      </c>
      <c r="I1737" s="34">
        <v>0</v>
      </c>
      <c r="J1737" s="34">
        <v>0</v>
      </c>
      <c r="K1737" s="34">
        <v>0</v>
      </c>
      <c r="L1737" s="34">
        <v>0</v>
      </c>
      <c r="M1737" s="34">
        <v>0</v>
      </c>
      <c r="N1737" s="34">
        <v>0</v>
      </c>
      <c r="O1737" s="34">
        <v>0</v>
      </c>
      <c r="P1737" s="34">
        <v>8.9175391586979543E-5</v>
      </c>
      <c r="Q1737" s="34">
        <v>0</v>
      </c>
      <c r="R1737" s="34">
        <v>0</v>
      </c>
      <c r="S1737" s="35">
        <v>0</v>
      </c>
      <c r="T1737" s="35">
        <v>0</v>
      </c>
      <c r="U1737" s="35">
        <v>0</v>
      </c>
      <c r="V1737" s="35">
        <v>0</v>
      </c>
      <c r="W1737" s="35">
        <v>0</v>
      </c>
      <c r="X1737" s="35">
        <v>0</v>
      </c>
      <c r="Y1737" s="35">
        <v>0</v>
      </c>
      <c r="Z1737" s="35">
        <v>0.25978575077118882</v>
      </c>
      <c r="AA1737" s="35">
        <v>0</v>
      </c>
      <c r="AB1737" s="35">
        <v>0</v>
      </c>
      <c r="AC1737" s="35">
        <v>0</v>
      </c>
      <c r="AD1737" s="35">
        <v>0</v>
      </c>
      <c r="AE1737" s="58" t="s">
        <v>5560</v>
      </c>
      <c r="AF1737" s="58"/>
      <c r="AG1737" s="57" t="str" cm="1">
        <f t="array" ref="AG1737">IFERROR(_xlfn.IFS(
AI1737="MPR ISSUE","PDH",
AI1737="BSS Hardware Issue","BSS",
AI1737="Sites strategiques, MLL, Pylone, etc.","ENVTECH",
AI1737="AKTIVCO DEFAUT GE &amp; POWER Cabinet","AKTIVCO",
AI1737="AKTIVCO Coupure ENEO &amp; Baisse de tension","AKTIVCO GRID ONLY",
AI1737="Coupure ENEO &amp; Baisse de tension","IHS GRID ONLY",
AI1737="Defaut GE &amp; POWER Cabinet","IHS",
AI1737="Sharing","Partners",
AI1737="Sites strategiques &amp; DataCenter","SST &amp; DC",
AI1737="Exclu","Exclu",
AI1737="SAT","SAT",
AI1737="SPARE-ISSUE","SPARE-ISSUE",
AI1737="Fiber CAmtel","TRANS_FO_CAMTEL",
AI1737="Fiber AOF","Fiber AOF",
AI1737="Projet OCM (HUAWEI)","TRAVAUX-HUAWEI",
AI1737="Projet OCM (NOKIA)","TRAVAUX-NOKIA",
AI1737="ACCESS-ISSUE","ACCESS-ISSUE",
AI1737="Projet OCM (ZTE, NOKIA, autres projets)","TRAVAUX OCM",
AI1737="No root CAuse","No root cause",
AI1737="ODU HS","PDH",
AI1737="IP &amp; VLAN","PDH",
AI1737="Warehouse HUAWEI","SPARE-ISSUE",
AI1737="SPARE-HS","SPARE-ISSUE",
AI1737="Power Telco","BSS",AI1737="no impacts","no impacts"
),"")</f>
        <v>no impacts</v>
      </c>
      <c r="AH1737" s="57" t="str" cm="1">
        <f t="array" ref="AH1737">IFERROR(_xlfn.IFS(
AI1737="MPR ISSUE","TX ISSUE",
AI1737="BSS Hardware Issue","RAN ISSUE",
AI1737="Sites strategiques, MLL, Pylone, etc.","ENVTECH",
AI1737="AKTIVCO DEFAUT GE &amp; POWER Cabinet","POWER ISSUE",
AI1737="AKTIVCO Coupure ENEO &amp; Baisse de tension","POWER ISSUE",
AI1737="Coupure ENEO &amp; Baisse de tension","POWER ISSUE",
AI1737="Defaut GE &amp; POWER Cabinet","POWER ISSUE",
AI1737="Sharing","POWER ISSUE",
AI1737="Sites strategiques &amp; DataCenter","POWER ISSUE",
AI1737="Exclu","Exclu",
AI1737="SAT","TX ISSUE",
AI1737="SPARE-ISSUE","SPARE-ISSUE",
AI1737="Fiber CAmtel","TX ISSUE",
AI1737="Fiber AOF","TX ISSUE",
AI1737="Projet OCM (HUAWEI)","TRAVAUX-HUAWEI",
AI1737="Projet OCM (NOKIA)","TRAVAUX -NOKIA",
AI1737="ACCESS-ISSUE","ACCESS-ISSUE",
AI1737="Projet OCM (ZTE, NOKIA, autres projets)","TRAVAUX OCM",
AI1737="No root CAuse","No root cause",
AI1737="ODU HS","TX ISSUE",
AI1737="IP &amp; VLAN","TX ISSUE",
AI1737="Warehouse HUAWEI","SPARE-ISSUE",
AI1737="SPARE-HS","SPARE-ISSUE",
AI1737="Power Telco","RAN ISSUE",AI1737="no impacts","no impacts"
),"")</f>
        <v>no impacts</v>
      </c>
      <c r="AI1737" s="85" t="s">
        <v>5998</v>
      </c>
      <c r="AJ1737" s="57" t="str" cm="1">
        <f t="array" ref="AJ1737">IFERROR(_xlfn.IFS(
AI1737="MPR ISSUE","ACTIVE",
AI1737="BSS Hardware Issue","ACTIVE",
AI1737="Sites strategiques, MLL, Pylone, etc.","PASSIVE",
AI1737="AKTIVCO DEFAUT GE &amp; POWER Cabinet","PASSIVE",
AI1737="AKTIVCO Coupure ENEO &amp; Baisse de tension","PASSIVE",
AI1737="Coupure ENEO &amp; Baisse de tension","PASSIVE",
AI1737="Defaut GE &amp; POWER Cabinet","PASSIVE",
AI1737="Sharing","PASSIVE",
AI1737="Sites strategiques &amp; DataCenter","PASSIVE",
AI1737="Exclu","Exclu",
AI1737="SAT","ACTIVE",
AI1737="SPARE-ISSUE","SPARE-ISSUE",
AI1737="Fiber CAmtel","ACTIVE",
AI1737="Fiber AOF","ACTIVE",
AI1737="Projet OCM (HUAWEI)","PLANNED WORKS",
AI1737="Projet OCM (NOKIA)","PLANNED WORKS",
AI1737="ACCESS-ISSUE","ACCESS-ISSUE",
AI1737="Projet OCM (ZTE, NOKIA, autres projets)","PLANNED WORKS",
AI1737="No root CAuse","No root cause",
AI1737="ODU HS","ACTIVE",
AI1737="IP &amp; VLAN","ACTIVE",
AI1737="Warehouse HUAWEI","SPARE-ISSUE",
AI1737="SPARE-HS","SPARE-ISSUE",
AI1737="Power Telco","ACTIVE", AI1737="no impacts","no impacts"
),"")</f>
        <v>no impacts</v>
      </c>
      <c r="AK1737" s="23" t="s">
        <v>5537</v>
      </c>
      <c r="AL1737" s="23" t="str">
        <f t="shared" si="46"/>
        <v>NRO_063</v>
      </c>
      <c r="AN1737" s="9" t="s">
        <v>5537</v>
      </c>
      <c r="AO1737" s="23" t="str">
        <f>_xlfn.XLOOKUP(B1737,'INCIDENT-05-03-2026'!E:E,'INCIDENT-05-03-2026'!F:F,"")</f>
        <v/>
      </c>
      <c r="AP1737" s="7" t="s">
        <v>5537</v>
      </c>
      <c r="AQ1737" s="6"/>
      <c r="AR1737" s="7"/>
      <c r="AS1737" s="3" t="str">
        <f>_xlfn.XLOOKUP(B1737,'[3]tt num | region | site id'!$C:$C,'[3]tt num | region | site id'!$Q:$Q,"")</f>
        <v/>
      </c>
      <c r="AT1737" s="24" t="str">
        <f>_xlfn.XLOOKUP(B1737,'[4]Cells Huawei 03052026 12h'!$B:$B,'[4]Cells Huawei 03052026 12h'!$T:$T,"")</f>
        <v/>
      </c>
      <c r="AU1737" s="24" t="str">
        <f>_xlfn.XLOOKUP(B1737,'[5]cells down 02052026 8h50'!$B:$B,'[5]cells down 02052026 8h50'!$R:$R,"")</f>
        <v/>
      </c>
      <c r="AV1737" s="24" t="str">
        <f>_xlfn.XLOOKUP(B1737,'[5]cells down 02052026 13h50'!$B:$B,'[5]cells down 02052026 13h50'!$R:$R,"")</f>
        <v/>
      </c>
      <c r="AW1737" s="24" t="str">
        <f>_xlfn.XLOOKUP(B1737,'[5]cells down 02052026 13h50'!$B:$B,'[5]cells down 02052026 13h50'!$R:$R,"")</f>
        <v/>
      </c>
      <c r="AX1737" s="24" t="str">
        <f>_xlfn.XLOOKUP(B1737,'[6]cell downs 03052026 8h40 '!$B:$B,'[6]cell downs 03052026 8h40 '!$R:$R,"")</f>
        <v/>
      </c>
      <c r="AY1737" s="24" t="str">
        <f>_xlfn.XLOOKUP(B1737,'[7]ALL SITES DOWN'!$D:$D,'[7]ALL SITES DOWN'!$J:$J,"")</f>
        <v/>
      </c>
      <c r="AZ1737" s="24" t="str">
        <f>_xlfn.XLOOKUP(B1737,'[8]ALL SITES DOWN'!$D:$D,'[8]ALL SITES DOWN'!$J:$J,"")</f>
        <v/>
      </c>
      <c r="BA1737" s="9" t="str">
        <f>_xlfn.XLOOKUP(B1737,[9]sheet1!$AC:$AC,[9]sheet1!$AF:$AF,"")</f>
        <v/>
      </c>
      <c r="BB1737" s="14" t="s">
        <v>5537</v>
      </c>
      <c r="BC1737" s="14" t="s">
        <v>5537</v>
      </c>
      <c r="BD1737" s="14" t="str">
        <f>_xlfn.XLOOKUP(B1737,'[10]cell downs 18042026 17h'!$B:$B,'[10]cell downs 18042026 17h'!$B:$B,"")</f>
        <v/>
      </c>
      <c r="BE1737" s="14" t="str">
        <f>_xlfn.XLOOKUP(B1737,'[11]Cells Huawei 19042026 15h'!$B:$B,'[11]Cells Huawei 19042026 15h'!$B:$B,"")</f>
        <v/>
      </c>
      <c r="BF1737" s="9" t="str">
        <f>_xlfn.XLOOKUP(B1737,'[12]cells down 19042026 9H40'!$B:$B,'[12]cells down 19042026 9H40'!$B:$B,"")</f>
        <v/>
      </c>
      <c r="BG1737" s="9" t="s">
        <v>2061</v>
      </c>
      <c r="BH1737" s="9" t="s">
        <v>594</v>
      </c>
    </row>
    <row r="1738" spans="1:60" s="9" customFormat="1" x14ac:dyDescent="0.3">
      <c r="A1738" s="1" t="s">
        <v>196</v>
      </c>
      <c r="B1738" s="8" t="s">
        <v>197</v>
      </c>
      <c r="C1738" s="3" t="str">
        <f>_xlfn.XLOOKUP(B1738,'[1]daily break down'!$D:$D,'[1]daily break down'!$E:$E,"")</f>
        <v>Douala</v>
      </c>
      <c r="D1738" s="1" t="s">
        <v>11</v>
      </c>
      <c r="E1738" s="1" t="s">
        <v>12</v>
      </c>
      <c r="F1738" s="3" t="s">
        <v>31</v>
      </c>
      <c r="G1738" s="1" t="s">
        <v>32</v>
      </c>
      <c r="H1738" s="42" t="str">
        <f>_xlfn.XLOOKUP(B1738,[2]CALCULATION!$B:$B,[2]CALCULATION!$H:$H,"")</f>
        <v>ZTE</v>
      </c>
      <c r="I1738" s="34">
        <v>0</v>
      </c>
      <c r="J1738" s="34">
        <v>0</v>
      </c>
      <c r="K1738" s="34">
        <v>0</v>
      </c>
      <c r="L1738" s="34">
        <v>0</v>
      </c>
      <c r="M1738" s="34">
        <v>26.782633912902032</v>
      </c>
      <c r="N1738" s="34">
        <v>43.476499074002732</v>
      </c>
      <c r="O1738" s="34">
        <v>0</v>
      </c>
      <c r="P1738" s="34">
        <v>0</v>
      </c>
      <c r="Q1738" s="34">
        <v>0</v>
      </c>
      <c r="R1738" s="34">
        <v>0</v>
      </c>
      <c r="S1738" s="35">
        <v>0</v>
      </c>
      <c r="T1738" s="35">
        <v>0</v>
      </c>
      <c r="U1738" s="35">
        <v>0</v>
      </c>
      <c r="V1738" s="35">
        <v>0</v>
      </c>
      <c r="W1738" s="35">
        <v>0</v>
      </c>
      <c r="X1738" s="35">
        <v>0</v>
      </c>
      <c r="Y1738" s="35">
        <v>0</v>
      </c>
      <c r="Z1738" s="35">
        <v>0</v>
      </c>
      <c r="AA1738" s="35">
        <v>0</v>
      </c>
      <c r="AB1738" s="35">
        <v>0</v>
      </c>
      <c r="AC1738" s="35">
        <v>0</v>
      </c>
      <c r="AD1738" s="35">
        <v>0</v>
      </c>
      <c r="AE1738" s="58" t="s">
        <v>5560</v>
      </c>
      <c r="AF1738" s="58"/>
      <c r="AG1738" s="57" t="str" cm="1">
        <f t="array" ref="AG1738">IFERROR(_xlfn.IFS(
AI1738="MPR ISSUE","PDH",
AI1738="BSS Hardware Issue","BSS",
AI1738="Sites strategiques, MLL, Pylone, etc.","ENVTECH",
AI1738="AKTIVCO DEFAUT GE &amp; POWER Cabinet","AKTIVCO",
AI1738="AKTIVCO Coupure ENEO &amp; Baisse de tension","AKTIVCO GRID ONLY",
AI1738="Coupure ENEO &amp; Baisse de tension","IHS GRID ONLY",
AI1738="Defaut GE &amp; POWER Cabinet","IHS",
AI1738="Sharing","Partners",
AI1738="Sites strategiques &amp; DataCenter","SST &amp; DC",
AI1738="Exclu","Exclu",
AI1738="SAT","SAT",
AI1738="SPARE-ISSUE","SPARE-ISSUE",
AI1738="Fiber CAmtel","TRANS_FO_CAMTEL",
AI1738="Fiber AOF","Fiber AOF",
AI1738="Projet OCM (HUAWEI)","TRAVAUX-HUAWEI",
AI1738="Projet OCM (NOKIA)","TRAVAUX-NOKIA",
AI1738="ACCESS-ISSUE","ACCESS-ISSUE",
AI1738="Projet OCM (ZTE, NOKIA, autres projets)","TRAVAUX OCM",
AI1738="No root CAuse","No root cause",
AI1738="ODU HS","PDH",
AI1738="IP &amp; VLAN","PDH",
AI1738="Warehouse HUAWEI","SPARE-ISSUE",
AI1738="SPARE-HS","SPARE-ISSUE",
AI1738="Power Telco","BSS",AI1738="no impacts","no impacts"
),"")</f>
        <v>no impacts</v>
      </c>
      <c r="AH1738" s="57" t="str" cm="1">
        <f t="array" ref="AH1738">IFERROR(_xlfn.IFS(
AI1738="MPR ISSUE","TX ISSUE",
AI1738="BSS Hardware Issue","RAN ISSUE",
AI1738="Sites strategiques, MLL, Pylone, etc.","ENVTECH",
AI1738="AKTIVCO DEFAUT GE &amp; POWER Cabinet","POWER ISSUE",
AI1738="AKTIVCO Coupure ENEO &amp; Baisse de tension","POWER ISSUE",
AI1738="Coupure ENEO &amp; Baisse de tension","POWER ISSUE",
AI1738="Defaut GE &amp; POWER Cabinet","POWER ISSUE",
AI1738="Sharing","POWER ISSUE",
AI1738="Sites strategiques &amp; DataCenter","POWER ISSUE",
AI1738="Exclu","Exclu",
AI1738="SAT","TX ISSUE",
AI1738="SPARE-ISSUE","SPARE-ISSUE",
AI1738="Fiber CAmtel","TX ISSUE",
AI1738="Fiber AOF","TX ISSUE",
AI1738="Projet OCM (HUAWEI)","TRAVAUX-HUAWEI",
AI1738="Projet OCM (NOKIA)","TRAVAUX -NOKIA",
AI1738="ACCESS-ISSUE","ACCESS-ISSUE",
AI1738="Projet OCM (ZTE, NOKIA, autres projets)","TRAVAUX OCM",
AI1738="No root CAuse","No root cause",
AI1738="ODU HS","TX ISSUE",
AI1738="IP &amp; VLAN","TX ISSUE",
AI1738="Warehouse HUAWEI","SPARE-ISSUE",
AI1738="SPARE-HS","SPARE-ISSUE",
AI1738="Power Telco","RAN ISSUE",AI1738="no impacts","no impacts"
),"")</f>
        <v>no impacts</v>
      </c>
      <c r="AI1738" s="85" t="s">
        <v>5998</v>
      </c>
      <c r="AJ1738" s="57" t="str" cm="1">
        <f t="array" ref="AJ1738">IFERROR(_xlfn.IFS(
AI1738="MPR ISSUE","ACTIVE",
AI1738="BSS Hardware Issue","ACTIVE",
AI1738="Sites strategiques, MLL, Pylone, etc.","PASSIVE",
AI1738="AKTIVCO DEFAUT GE &amp; POWER Cabinet","PASSIVE",
AI1738="AKTIVCO Coupure ENEO &amp; Baisse de tension","PASSIVE",
AI1738="Coupure ENEO &amp; Baisse de tension","PASSIVE",
AI1738="Defaut GE &amp; POWER Cabinet","PASSIVE",
AI1738="Sharing","PASSIVE",
AI1738="Sites strategiques &amp; DataCenter","PASSIVE",
AI1738="Exclu","Exclu",
AI1738="SAT","ACTIVE",
AI1738="SPARE-ISSUE","SPARE-ISSUE",
AI1738="Fiber CAmtel","ACTIVE",
AI1738="Fiber AOF","ACTIVE",
AI1738="Projet OCM (HUAWEI)","PLANNED WORKS",
AI1738="Projet OCM (NOKIA)","PLANNED WORKS",
AI1738="ACCESS-ISSUE","ACCESS-ISSUE",
AI1738="Projet OCM (ZTE, NOKIA, autres projets)","PLANNED WORKS",
AI1738="No root CAuse","No root cause",
AI1738="ODU HS","ACTIVE",
AI1738="IP &amp; VLAN","ACTIVE",
AI1738="Warehouse HUAWEI","SPARE-ISSUE",
AI1738="SPARE-HS","SPARE-ISSUE",
AI1738="Power Telco","ACTIVE", AI1738="no impacts","no impacts"
),"")</f>
        <v>no impacts</v>
      </c>
      <c r="AK1738" s="23" t="s">
        <v>5537</v>
      </c>
      <c r="AL1738" s="23" t="str">
        <f t="shared" si="46"/>
        <v>LIT_074</v>
      </c>
      <c r="AN1738" s="9" t="s">
        <v>5537</v>
      </c>
      <c r="AO1738" s="23" t="str">
        <f>_xlfn.XLOOKUP(B1738,'INCIDENT-05-03-2026'!E:E,'INCIDENT-05-03-2026'!F:F,"")</f>
        <v/>
      </c>
      <c r="AP1738" s="7" t="s">
        <v>5537</v>
      </c>
      <c r="AQ1738" s="6"/>
      <c r="AR1738" s="7"/>
      <c r="AS1738" s="3" t="str">
        <f>_xlfn.XLOOKUP(B1738,'[3]tt num | region | site id'!$C:$C,'[3]tt num | region | site id'!$Q:$Q,"")</f>
        <v/>
      </c>
      <c r="AT1738" s="24" t="str">
        <f>_xlfn.XLOOKUP(B1738,'[4]Cells Huawei 03052026 12h'!$B:$B,'[4]Cells Huawei 03052026 12h'!$T:$T,"")</f>
        <v/>
      </c>
      <c r="AU1738" s="24" t="str">
        <f>_xlfn.XLOOKUP(B1738,'[5]cells down 02052026 8h50'!$B:$B,'[5]cells down 02052026 8h50'!$R:$R,"")</f>
        <v/>
      </c>
      <c r="AV1738" s="24" t="str">
        <f>_xlfn.XLOOKUP(B1738,'[5]cells down 02052026 13h50'!$B:$B,'[5]cells down 02052026 13h50'!$R:$R,"")</f>
        <v/>
      </c>
      <c r="AW1738" s="24" t="str">
        <f>_xlfn.XLOOKUP(B1738,'[5]cells down 02052026 13h50'!$B:$B,'[5]cells down 02052026 13h50'!$R:$R,"")</f>
        <v/>
      </c>
      <c r="AX1738" s="24" t="str">
        <f>_xlfn.XLOOKUP(B1738,'[6]cell downs 03052026 8h40 '!$B:$B,'[6]cell downs 03052026 8h40 '!$R:$R,"")</f>
        <v/>
      </c>
      <c r="AY1738" s="24" t="str">
        <f>_xlfn.XLOOKUP(B1738,'[7]ALL SITES DOWN'!$D:$D,'[7]ALL SITES DOWN'!$J:$J,"")</f>
        <v/>
      </c>
      <c r="AZ1738" s="24" t="str">
        <f>_xlfn.XLOOKUP(B1738,'[8]ALL SITES DOWN'!$D:$D,'[8]ALL SITES DOWN'!$J:$J,"")</f>
        <v/>
      </c>
      <c r="BA1738" s="9" t="str">
        <f>_xlfn.XLOOKUP(B1738,[9]sheet1!$AC:$AC,[9]sheet1!$AF:$AF,"")</f>
        <v/>
      </c>
      <c r="BB1738" s="14" t="s">
        <v>5537</v>
      </c>
      <c r="BC1738" s="14" t="s">
        <v>5537</v>
      </c>
      <c r="BD1738" s="14" t="str">
        <f>_xlfn.XLOOKUP(B1738,'[10]cell downs 18042026 17h'!$B:$B,'[10]cell downs 18042026 17h'!$B:$B,"")</f>
        <v/>
      </c>
      <c r="BE1738" s="14" t="str">
        <f>_xlfn.XLOOKUP(B1738,'[11]Cells Huawei 19042026 15h'!$B:$B,'[11]Cells Huawei 19042026 15h'!$B:$B,"")</f>
        <v/>
      </c>
      <c r="BF1738" s="9" t="str">
        <f>_xlfn.XLOOKUP(B1738,'[12]cells down 19042026 9H40'!$B:$B,'[12]cells down 19042026 9H40'!$B:$B,"")</f>
        <v/>
      </c>
      <c r="BG1738" s="9" t="s">
        <v>197</v>
      </c>
      <c r="BH1738" s="9" t="s">
        <v>5537</v>
      </c>
    </row>
    <row r="1739" spans="1:60" s="9" customFormat="1" x14ac:dyDescent="0.3">
      <c r="A1739" s="1" t="s">
        <v>168</v>
      </c>
      <c r="B1739" s="8" t="s">
        <v>169</v>
      </c>
      <c r="C1739" s="3" t="str">
        <f>_xlfn.XLOOKUP(B1739,'[1]daily break down'!$D:$D,'[1]daily break down'!$E:$E,"")</f>
        <v>Douala</v>
      </c>
      <c r="D1739" s="1" t="s">
        <v>11</v>
      </c>
      <c r="E1739" s="1" t="s">
        <v>145</v>
      </c>
      <c r="F1739" s="3" t="s">
        <v>31</v>
      </c>
      <c r="G1739" s="1" t="s">
        <v>32</v>
      </c>
      <c r="H1739" s="42" t="str">
        <f>_xlfn.XLOOKUP(B1739,[2]CALCULATION!$B:$B,[2]CALCULATION!$H:$H,"")</f>
        <v>ZTE</v>
      </c>
      <c r="I1739" s="34">
        <v>0</v>
      </c>
      <c r="J1739" s="34">
        <v>0</v>
      </c>
      <c r="K1739" s="34">
        <v>0</v>
      </c>
      <c r="L1739" s="34">
        <v>0</v>
      </c>
      <c r="M1739" s="34">
        <v>22.641917285187176</v>
      </c>
      <c r="N1739" s="34">
        <v>36.680460316237351</v>
      </c>
      <c r="O1739" s="34">
        <v>0</v>
      </c>
      <c r="P1739" s="34">
        <v>0</v>
      </c>
      <c r="Q1739" s="34">
        <v>0</v>
      </c>
      <c r="R1739" s="34">
        <v>0</v>
      </c>
      <c r="S1739" s="35">
        <v>0</v>
      </c>
      <c r="T1739" s="35">
        <v>0</v>
      </c>
      <c r="U1739" s="35">
        <v>0</v>
      </c>
      <c r="V1739" s="35">
        <v>0</v>
      </c>
      <c r="W1739" s="35">
        <v>0</v>
      </c>
      <c r="X1739" s="35">
        <v>0</v>
      </c>
      <c r="Y1739" s="35">
        <v>0</v>
      </c>
      <c r="Z1739" s="35">
        <v>0</v>
      </c>
      <c r="AA1739" s="35">
        <v>0</v>
      </c>
      <c r="AB1739" s="35">
        <v>0</v>
      </c>
      <c r="AC1739" s="35">
        <v>0</v>
      </c>
      <c r="AD1739" s="35">
        <v>0</v>
      </c>
      <c r="AE1739" s="58" t="s">
        <v>5560</v>
      </c>
      <c r="AF1739" s="58"/>
      <c r="AG1739" s="57" t="str" cm="1">
        <f t="array" ref="AG1739">IFERROR(_xlfn.IFS(
AI1739="MPR ISSUE","PDH",
AI1739="BSS Hardware Issue","BSS",
AI1739="Sites strategiques, MLL, Pylone, etc.","ENVTECH",
AI1739="AKTIVCO DEFAUT GE &amp; POWER Cabinet","AKTIVCO",
AI1739="AKTIVCO Coupure ENEO &amp; Baisse de tension","AKTIVCO GRID ONLY",
AI1739="Coupure ENEO &amp; Baisse de tension","IHS GRID ONLY",
AI1739="Defaut GE &amp; POWER Cabinet","IHS",
AI1739="Sharing","Partners",
AI1739="Sites strategiques &amp; DataCenter","SST &amp; DC",
AI1739="Exclu","Exclu",
AI1739="SAT","SAT",
AI1739="SPARE-ISSUE","SPARE-ISSUE",
AI1739="Fiber CAmtel","TRANS_FO_CAMTEL",
AI1739="Fiber AOF","Fiber AOF",
AI1739="Projet OCM (HUAWEI)","TRAVAUX-HUAWEI",
AI1739="Projet OCM (NOKIA)","TRAVAUX-NOKIA",
AI1739="ACCESS-ISSUE","ACCESS-ISSUE",
AI1739="Projet OCM (ZTE, NOKIA, autres projets)","TRAVAUX OCM",
AI1739="No root CAuse","No root cause",
AI1739="ODU HS","PDH",
AI1739="IP &amp; VLAN","PDH",
AI1739="Warehouse HUAWEI","SPARE-ISSUE",
AI1739="SPARE-HS","SPARE-ISSUE",
AI1739="Power Telco","BSS",AI1739="no impacts","no impacts"
),"")</f>
        <v>no impacts</v>
      </c>
      <c r="AH1739" s="57" t="str" cm="1">
        <f t="array" ref="AH1739">IFERROR(_xlfn.IFS(
AI1739="MPR ISSUE","TX ISSUE",
AI1739="BSS Hardware Issue","RAN ISSUE",
AI1739="Sites strategiques, MLL, Pylone, etc.","ENVTECH",
AI1739="AKTIVCO DEFAUT GE &amp; POWER Cabinet","POWER ISSUE",
AI1739="AKTIVCO Coupure ENEO &amp; Baisse de tension","POWER ISSUE",
AI1739="Coupure ENEO &amp; Baisse de tension","POWER ISSUE",
AI1739="Defaut GE &amp; POWER Cabinet","POWER ISSUE",
AI1739="Sharing","POWER ISSUE",
AI1739="Sites strategiques &amp; DataCenter","POWER ISSUE",
AI1739="Exclu","Exclu",
AI1739="SAT","TX ISSUE",
AI1739="SPARE-ISSUE","SPARE-ISSUE",
AI1739="Fiber CAmtel","TX ISSUE",
AI1739="Fiber AOF","TX ISSUE",
AI1739="Projet OCM (HUAWEI)","TRAVAUX-HUAWEI",
AI1739="Projet OCM (NOKIA)","TRAVAUX -NOKIA",
AI1739="ACCESS-ISSUE","ACCESS-ISSUE",
AI1739="Projet OCM (ZTE, NOKIA, autres projets)","TRAVAUX OCM",
AI1739="No root CAuse","No root cause",
AI1739="ODU HS","TX ISSUE",
AI1739="IP &amp; VLAN","TX ISSUE",
AI1739="Warehouse HUAWEI","SPARE-ISSUE",
AI1739="SPARE-HS","SPARE-ISSUE",
AI1739="Power Telco","RAN ISSUE",AI1739="no impacts","no impacts"
),"")</f>
        <v>no impacts</v>
      </c>
      <c r="AI1739" s="85" t="s">
        <v>5998</v>
      </c>
      <c r="AJ1739" s="57" t="str" cm="1">
        <f t="array" ref="AJ1739">IFERROR(_xlfn.IFS(
AI1739="MPR ISSUE","ACTIVE",
AI1739="BSS Hardware Issue","ACTIVE",
AI1739="Sites strategiques, MLL, Pylone, etc.","PASSIVE",
AI1739="AKTIVCO DEFAUT GE &amp; POWER Cabinet","PASSIVE",
AI1739="AKTIVCO Coupure ENEO &amp; Baisse de tension","PASSIVE",
AI1739="Coupure ENEO &amp; Baisse de tension","PASSIVE",
AI1739="Defaut GE &amp; POWER Cabinet","PASSIVE",
AI1739="Sharing","PASSIVE",
AI1739="Sites strategiques &amp; DataCenter","PASSIVE",
AI1739="Exclu","Exclu",
AI1739="SAT","ACTIVE",
AI1739="SPARE-ISSUE","SPARE-ISSUE",
AI1739="Fiber CAmtel","ACTIVE",
AI1739="Fiber AOF","ACTIVE",
AI1739="Projet OCM (HUAWEI)","PLANNED WORKS",
AI1739="Projet OCM (NOKIA)","PLANNED WORKS",
AI1739="ACCESS-ISSUE","ACCESS-ISSUE",
AI1739="Projet OCM (ZTE, NOKIA, autres projets)","PLANNED WORKS",
AI1739="No root CAuse","No root cause",
AI1739="ODU HS","ACTIVE",
AI1739="IP &amp; VLAN","ACTIVE",
AI1739="Warehouse HUAWEI","SPARE-ISSUE",
AI1739="SPARE-HS","SPARE-ISSUE",
AI1739="Power Telco","ACTIVE", AI1739="no impacts","no impacts"
),"")</f>
        <v>no impacts</v>
      </c>
      <c r="AK1739" s="23" t="s">
        <v>5537</v>
      </c>
      <c r="AL1739" s="23" t="str">
        <f t="shared" si="46"/>
        <v>LIT_379</v>
      </c>
      <c r="AN1739" s="9" t="s">
        <v>5537</v>
      </c>
      <c r="AO1739" s="23" t="str">
        <f>_xlfn.XLOOKUP(B1739,'INCIDENT-05-03-2026'!E:E,'INCIDENT-05-03-2026'!F:F,"")</f>
        <v/>
      </c>
      <c r="AP1739" s="7" t="s">
        <v>5537</v>
      </c>
      <c r="AQ1739" s="6"/>
      <c r="AR1739" s="7"/>
      <c r="AS1739" s="3" t="str">
        <f>_xlfn.XLOOKUP(B1739,'[3]tt num | region | site id'!$C:$C,'[3]tt num | region | site id'!$Q:$Q,"")</f>
        <v/>
      </c>
      <c r="AT1739" s="24" t="str">
        <f>_xlfn.XLOOKUP(B1739,'[4]Cells Huawei 03052026 12h'!$B:$B,'[4]Cells Huawei 03052026 12h'!$T:$T,"")</f>
        <v/>
      </c>
      <c r="AU1739" s="24" t="str">
        <f>_xlfn.XLOOKUP(B1739,'[5]cells down 02052026 8h50'!$B:$B,'[5]cells down 02052026 8h50'!$R:$R,"")</f>
        <v/>
      </c>
      <c r="AV1739" s="24" t="str">
        <f>_xlfn.XLOOKUP(B1739,'[5]cells down 02052026 13h50'!$B:$B,'[5]cells down 02052026 13h50'!$R:$R,"")</f>
        <v/>
      </c>
      <c r="AW1739" s="24" t="str">
        <f>_xlfn.XLOOKUP(B1739,'[5]cells down 02052026 13h50'!$B:$B,'[5]cells down 02052026 13h50'!$R:$R,"")</f>
        <v/>
      </c>
      <c r="AX1739" s="24" t="str">
        <f>_xlfn.XLOOKUP(B1739,'[6]cell downs 03052026 8h40 '!$B:$B,'[6]cell downs 03052026 8h40 '!$R:$R,"")</f>
        <v/>
      </c>
      <c r="AY1739" s="24" t="str">
        <f>_xlfn.XLOOKUP(B1739,'[7]ALL SITES DOWN'!$D:$D,'[7]ALL SITES DOWN'!$J:$J,"")</f>
        <v/>
      </c>
      <c r="AZ1739" s="24" t="str">
        <f>_xlfn.XLOOKUP(B1739,'[8]ALL SITES DOWN'!$D:$D,'[8]ALL SITES DOWN'!$J:$J,"")</f>
        <v/>
      </c>
      <c r="BA1739" s="9" t="str">
        <f>_xlfn.XLOOKUP(B1739,[9]sheet1!$AC:$AC,[9]sheet1!$AF:$AF,"")</f>
        <v/>
      </c>
      <c r="BB1739" s="14" t="s">
        <v>5537</v>
      </c>
      <c r="BC1739" s="14" t="s">
        <v>5537</v>
      </c>
      <c r="BD1739" s="14" t="str">
        <f>_xlfn.XLOOKUP(B1739,'[10]cell downs 18042026 17h'!$B:$B,'[10]cell downs 18042026 17h'!$B:$B,"")</f>
        <v/>
      </c>
      <c r="BE1739" s="14" t="str">
        <f>_xlfn.XLOOKUP(B1739,'[11]Cells Huawei 19042026 15h'!$B:$B,'[11]Cells Huawei 19042026 15h'!$B:$B,"")</f>
        <v/>
      </c>
      <c r="BF1739" s="9" t="str">
        <f>_xlfn.XLOOKUP(B1739,'[12]cells down 19042026 9H40'!$B:$B,'[12]cells down 19042026 9H40'!$B:$B,"")</f>
        <v/>
      </c>
      <c r="BG1739" s="9" t="s">
        <v>5537</v>
      </c>
      <c r="BH1739" s="9" t="s">
        <v>5537</v>
      </c>
    </row>
    <row r="1740" spans="1:60" s="9" customFormat="1" x14ac:dyDescent="0.3">
      <c r="A1740" s="1" t="s">
        <v>3177</v>
      </c>
      <c r="B1740" s="8" t="s">
        <v>3178</v>
      </c>
      <c r="C1740" s="3" t="str">
        <f>_xlfn.XLOOKUP(B1740,'[1]daily break down'!$D:$D,'[1]daily break down'!$E:$E,"")</f>
        <v>Douala</v>
      </c>
      <c r="D1740" s="1" t="s">
        <v>11</v>
      </c>
      <c r="E1740" s="1" t="s">
        <v>145</v>
      </c>
      <c r="F1740" s="3" t="s">
        <v>31</v>
      </c>
      <c r="G1740" s="1" t="s">
        <v>32</v>
      </c>
      <c r="H1740" s="42" t="str">
        <f>_xlfn.XLOOKUP(B1740,[2]CALCULATION!$B:$B,[2]CALCULATION!$H:$H,"")</f>
        <v>ZTE</v>
      </c>
      <c r="I1740" s="34">
        <v>0</v>
      </c>
      <c r="J1740" s="34">
        <v>0</v>
      </c>
      <c r="K1740" s="34">
        <v>0</v>
      </c>
      <c r="L1740" s="34">
        <v>0</v>
      </c>
      <c r="M1740" s="34">
        <v>0</v>
      </c>
      <c r="N1740" s="34">
        <v>27.216454357894367</v>
      </c>
      <c r="O1740" s="34">
        <v>0</v>
      </c>
      <c r="P1740" s="34">
        <v>0</v>
      </c>
      <c r="Q1740" s="34">
        <v>0</v>
      </c>
      <c r="R1740" s="34">
        <v>0</v>
      </c>
      <c r="S1740" s="35">
        <v>0</v>
      </c>
      <c r="T1740" s="35">
        <v>0</v>
      </c>
      <c r="U1740" s="35">
        <v>0</v>
      </c>
      <c r="V1740" s="35">
        <v>0</v>
      </c>
      <c r="W1740" s="35">
        <v>0</v>
      </c>
      <c r="X1740" s="35">
        <v>0</v>
      </c>
      <c r="Y1740" s="35">
        <v>0</v>
      </c>
      <c r="Z1740" s="35">
        <v>0</v>
      </c>
      <c r="AA1740" s="35">
        <v>0</v>
      </c>
      <c r="AB1740" s="35">
        <v>0</v>
      </c>
      <c r="AC1740" s="35">
        <v>0</v>
      </c>
      <c r="AD1740" s="35">
        <v>0</v>
      </c>
      <c r="AE1740" s="58" t="s">
        <v>5560</v>
      </c>
      <c r="AF1740" s="58"/>
      <c r="AG1740" s="57" t="str" cm="1">
        <f t="array" ref="AG1740">IFERROR(_xlfn.IFS(
AI1740="MPR ISSUE","PDH",
AI1740="BSS Hardware Issue","BSS",
AI1740="Sites strategiques, MLL, Pylone, etc.","ENVTECH",
AI1740="AKTIVCO DEFAUT GE &amp; POWER Cabinet","AKTIVCO",
AI1740="AKTIVCO Coupure ENEO &amp; Baisse de tension","AKTIVCO GRID ONLY",
AI1740="Coupure ENEO &amp; Baisse de tension","IHS GRID ONLY",
AI1740="Defaut GE &amp; POWER Cabinet","IHS",
AI1740="Sharing","Partners",
AI1740="Sites strategiques &amp; DataCenter","SST &amp; DC",
AI1740="Exclu","Exclu",
AI1740="SAT","SAT",
AI1740="SPARE-ISSUE","SPARE-ISSUE",
AI1740="Fiber CAmtel","TRANS_FO_CAMTEL",
AI1740="Fiber AOF","Fiber AOF",
AI1740="Projet OCM (HUAWEI)","TRAVAUX-HUAWEI",
AI1740="Projet OCM (NOKIA)","TRAVAUX-NOKIA",
AI1740="ACCESS-ISSUE","ACCESS-ISSUE",
AI1740="Projet OCM (ZTE, NOKIA, autres projets)","TRAVAUX OCM",
AI1740="No root CAuse","No root cause",
AI1740="ODU HS","PDH",
AI1740="IP &amp; VLAN","PDH",
AI1740="Warehouse HUAWEI","SPARE-ISSUE",
AI1740="SPARE-HS","SPARE-ISSUE",
AI1740="Power Telco","BSS",AI1740="no impacts","no impacts"
),"")</f>
        <v>no impacts</v>
      </c>
      <c r="AH1740" s="57" t="str" cm="1">
        <f t="array" ref="AH1740">IFERROR(_xlfn.IFS(
AI1740="MPR ISSUE","TX ISSUE",
AI1740="BSS Hardware Issue","RAN ISSUE",
AI1740="Sites strategiques, MLL, Pylone, etc.","ENVTECH",
AI1740="AKTIVCO DEFAUT GE &amp; POWER Cabinet","POWER ISSUE",
AI1740="AKTIVCO Coupure ENEO &amp; Baisse de tension","POWER ISSUE",
AI1740="Coupure ENEO &amp; Baisse de tension","POWER ISSUE",
AI1740="Defaut GE &amp; POWER Cabinet","POWER ISSUE",
AI1740="Sharing","POWER ISSUE",
AI1740="Sites strategiques &amp; DataCenter","POWER ISSUE",
AI1740="Exclu","Exclu",
AI1740="SAT","TX ISSUE",
AI1740="SPARE-ISSUE","SPARE-ISSUE",
AI1740="Fiber CAmtel","TX ISSUE",
AI1740="Fiber AOF","TX ISSUE",
AI1740="Projet OCM (HUAWEI)","TRAVAUX-HUAWEI",
AI1740="Projet OCM (NOKIA)","TRAVAUX -NOKIA",
AI1740="ACCESS-ISSUE","ACCESS-ISSUE",
AI1740="Projet OCM (ZTE, NOKIA, autres projets)","TRAVAUX OCM",
AI1740="No root CAuse","No root cause",
AI1740="ODU HS","TX ISSUE",
AI1740="IP &amp; VLAN","TX ISSUE",
AI1740="Warehouse HUAWEI","SPARE-ISSUE",
AI1740="SPARE-HS","SPARE-ISSUE",
AI1740="Power Telco","RAN ISSUE",AI1740="no impacts","no impacts"
),"")</f>
        <v>no impacts</v>
      </c>
      <c r="AI1740" s="85" t="s">
        <v>5998</v>
      </c>
      <c r="AJ1740" s="57" t="str" cm="1">
        <f t="array" ref="AJ1740">IFERROR(_xlfn.IFS(
AI1740="MPR ISSUE","ACTIVE",
AI1740="BSS Hardware Issue","ACTIVE",
AI1740="Sites strategiques, MLL, Pylone, etc.","PASSIVE",
AI1740="AKTIVCO DEFAUT GE &amp; POWER Cabinet","PASSIVE",
AI1740="AKTIVCO Coupure ENEO &amp; Baisse de tension","PASSIVE",
AI1740="Coupure ENEO &amp; Baisse de tension","PASSIVE",
AI1740="Defaut GE &amp; POWER Cabinet","PASSIVE",
AI1740="Sharing","PASSIVE",
AI1740="Sites strategiques &amp; DataCenter","PASSIVE",
AI1740="Exclu","Exclu",
AI1740="SAT","ACTIVE",
AI1740="SPARE-ISSUE","SPARE-ISSUE",
AI1740="Fiber CAmtel","ACTIVE",
AI1740="Fiber AOF","ACTIVE",
AI1740="Projet OCM (HUAWEI)","PLANNED WORKS",
AI1740="Projet OCM (NOKIA)","PLANNED WORKS",
AI1740="ACCESS-ISSUE","ACCESS-ISSUE",
AI1740="Projet OCM (ZTE, NOKIA, autres projets)","PLANNED WORKS",
AI1740="No root CAuse","No root cause",
AI1740="ODU HS","ACTIVE",
AI1740="IP &amp; VLAN","ACTIVE",
AI1740="Warehouse HUAWEI","SPARE-ISSUE",
AI1740="SPARE-HS","SPARE-ISSUE",
AI1740="Power Telco","ACTIVE", AI1740="no impacts","no impacts"
),"")</f>
        <v>no impacts</v>
      </c>
      <c r="AK1740" s="23" t="s">
        <v>5537</v>
      </c>
      <c r="AL1740" s="23" t="str">
        <f t="shared" si="46"/>
        <v>LIT_486</v>
      </c>
      <c r="AN1740" s="9" t="s">
        <v>5537</v>
      </c>
      <c r="AO1740" s="23" t="str">
        <f>_xlfn.XLOOKUP(B1740,'INCIDENT-05-03-2026'!E:E,'INCIDENT-05-03-2026'!F:F,"")</f>
        <v/>
      </c>
      <c r="AP1740" s="7" t="s">
        <v>5537</v>
      </c>
      <c r="AQ1740" s="6"/>
      <c r="AR1740" s="7"/>
      <c r="AS1740" s="3" t="str">
        <f>_xlfn.XLOOKUP(B1740,'[3]tt num | region | site id'!$C:$C,'[3]tt num | region | site id'!$Q:$Q,"")</f>
        <v/>
      </c>
      <c r="AT1740" s="24" t="str">
        <f>_xlfn.XLOOKUP(B1740,'[4]Cells Huawei 03052026 12h'!$B:$B,'[4]Cells Huawei 03052026 12h'!$T:$T,"")</f>
        <v/>
      </c>
      <c r="AU1740" s="24" t="str">
        <f>_xlfn.XLOOKUP(B1740,'[5]cells down 02052026 8h50'!$B:$B,'[5]cells down 02052026 8h50'!$R:$R,"")</f>
        <v/>
      </c>
      <c r="AV1740" s="24" t="str">
        <f>_xlfn.XLOOKUP(B1740,'[5]cells down 02052026 13h50'!$B:$B,'[5]cells down 02052026 13h50'!$R:$R,"")</f>
        <v/>
      </c>
      <c r="AW1740" s="24" t="str">
        <f>_xlfn.XLOOKUP(B1740,'[5]cells down 02052026 13h50'!$B:$B,'[5]cells down 02052026 13h50'!$R:$R,"")</f>
        <v/>
      </c>
      <c r="AX1740" s="24" t="str">
        <f>_xlfn.XLOOKUP(B1740,'[6]cell downs 03052026 8h40 '!$B:$B,'[6]cell downs 03052026 8h40 '!$R:$R,"")</f>
        <v/>
      </c>
      <c r="AY1740" s="24" t="str">
        <f>_xlfn.XLOOKUP(B1740,'[7]ALL SITES DOWN'!$D:$D,'[7]ALL SITES DOWN'!$J:$J,"")</f>
        <v/>
      </c>
      <c r="AZ1740" s="24" t="str">
        <f>_xlfn.XLOOKUP(B1740,'[8]ALL SITES DOWN'!$D:$D,'[8]ALL SITES DOWN'!$J:$J,"")</f>
        <v/>
      </c>
      <c r="BA1740" s="9" t="str">
        <f>_xlfn.XLOOKUP(B1740,[9]sheet1!$AC:$AC,[9]sheet1!$AF:$AF,"")</f>
        <v/>
      </c>
      <c r="BB1740" s="14" t="s">
        <v>5537</v>
      </c>
      <c r="BC1740" s="14" t="s">
        <v>5537</v>
      </c>
      <c r="BD1740" s="14" t="str">
        <f>_xlfn.XLOOKUP(B1740,'[10]cell downs 18042026 17h'!$B:$B,'[10]cell downs 18042026 17h'!$B:$B,"")</f>
        <v/>
      </c>
      <c r="BE1740" s="14" t="str">
        <f>_xlfn.XLOOKUP(B1740,'[11]Cells Huawei 19042026 15h'!$B:$B,'[11]Cells Huawei 19042026 15h'!$B:$B,"")</f>
        <v/>
      </c>
      <c r="BF1740" s="9" t="str">
        <f>_xlfn.XLOOKUP(B1740,'[12]cells down 19042026 9H40'!$B:$B,'[12]cells down 19042026 9H40'!$B:$B,"")</f>
        <v/>
      </c>
      <c r="BG1740" s="9" t="s">
        <v>3178</v>
      </c>
      <c r="BH1740" s="9" t="s">
        <v>1713</v>
      </c>
    </row>
    <row r="1741" spans="1:60" s="9" customFormat="1" x14ac:dyDescent="0.3">
      <c r="A1741" s="1" t="s">
        <v>3155</v>
      </c>
      <c r="B1741" s="1" t="s">
        <v>3156</v>
      </c>
      <c r="C1741" s="3" t="str">
        <f>_xlfn.XLOOKUP(B1741,'[1]daily break down'!$D:$D,'[1]daily break down'!$E:$E,"")</f>
        <v>Douala</v>
      </c>
      <c r="D1741" s="1" t="s">
        <v>21</v>
      </c>
      <c r="E1741" s="1" t="s">
        <v>12</v>
      </c>
      <c r="F1741" s="3" t="s">
        <v>31</v>
      </c>
      <c r="G1741" s="1" t="s">
        <v>32</v>
      </c>
      <c r="H1741" s="42" t="str">
        <f>_xlfn.XLOOKUP(B1741,[2]CALCULATION!$B:$B,[2]CALCULATION!$H:$H,"")</f>
        <v>ZTE</v>
      </c>
      <c r="I1741" s="34">
        <v>0</v>
      </c>
      <c r="J1741" s="34">
        <v>31.170865757505716</v>
      </c>
      <c r="K1741" s="34">
        <v>53.219071120585099</v>
      </c>
      <c r="L1741" s="34">
        <v>22.29885955375207</v>
      </c>
      <c r="M1741" s="34">
        <v>49.418023559425087</v>
      </c>
      <c r="N1741" s="34">
        <v>20.376006255118671</v>
      </c>
      <c r="O1741" s="34">
        <v>0</v>
      </c>
      <c r="P1741" s="34">
        <v>0</v>
      </c>
      <c r="Q1741" s="34">
        <v>12.850976506208037</v>
      </c>
      <c r="R1741" s="34">
        <v>0</v>
      </c>
      <c r="S1741" s="35">
        <v>0</v>
      </c>
      <c r="T1741" s="35">
        <v>0</v>
      </c>
      <c r="U1741" s="35">
        <v>0</v>
      </c>
      <c r="V1741" s="35">
        <v>0</v>
      </c>
      <c r="W1741" s="35">
        <v>0</v>
      </c>
      <c r="X1741" s="35">
        <v>0</v>
      </c>
      <c r="Y1741" s="35">
        <v>0</v>
      </c>
      <c r="Z1741" s="35">
        <v>0</v>
      </c>
      <c r="AA1741" s="35">
        <v>0</v>
      </c>
      <c r="AB1741" s="35">
        <v>0</v>
      </c>
      <c r="AC1741" s="35">
        <v>0</v>
      </c>
      <c r="AD1741" s="35">
        <v>0</v>
      </c>
      <c r="AE1741" s="58" t="s">
        <v>5560</v>
      </c>
      <c r="AF1741" s="58"/>
      <c r="AG1741" s="57" t="str" cm="1">
        <f t="array" ref="AG1741">IFERROR(_xlfn.IFS(
AI1741="MPR ISSUE","PDH",
AI1741="BSS Hardware Issue","BSS",
AI1741="Sites strategiques, MLL, Pylone, etc.","ENVTECH",
AI1741="AKTIVCO DEFAUT GE &amp; POWER Cabinet","AKTIVCO",
AI1741="AKTIVCO Coupure ENEO &amp; Baisse de tension","AKTIVCO GRID ONLY",
AI1741="Coupure ENEO &amp; Baisse de tension","IHS GRID ONLY",
AI1741="Defaut GE &amp; POWER Cabinet","IHS",
AI1741="Sharing","Partners",
AI1741="Sites strategiques &amp; DataCenter","SST &amp; DC",
AI1741="Exclu","Exclu",
AI1741="SAT","SAT",
AI1741="SPARE-ISSUE","SPARE-ISSUE",
AI1741="Fiber CAmtel","TRANS_FO_CAMTEL",
AI1741="Fiber AOF","Fiber AOF",
AI1741="Projet OCM (HUAWEI)","TRAVAUX-HUAWEI",
AI1741="Projet OCM (NOKIA)","TRAVAUX-NOKIA",
AI1741="ACCESS-ISSUE","ACCESS-ISSUE",
AI1741="Projet OCM (ZTE, NOKIA, autres projets)","TRAVAUX OCM",
AI1741="No root CAuse","No root cause",
AI1741="ODU HS","PDH",
AI1741="IP &amp; VLAN","PDH",
AI1741="Warehouse HUAWEI","SPARE-ISSUE",
AI1741="SPARE-HS","SPARE-ISSUE",
AI1741="Power Telco","BSS",AI1741="no impacts","no impacts"
),"")</f>
        <v>no impacts</v>
      </c>
      <c r="AH1741" s="57" t="str" cm="1">
        <f t="array" ref="AH1741">IFERROR(_xlfn.IFS(
AI1741="MPR ISSUE","TX ISSUE",
AI1741="BSS Hardware Issue","RAN ISSUE",
AI1741="Sites strategiques, MLL, Pylone, etc.","ENVTECH",
AI1741="AKTIVCO DEFAUT GE &amp; POWER Cabinet","POWER ISSUE",
AI1741="AKTIVCO Coupure ENEO &amp; Baisse de tension","POWER ISSUE",
AI1741="Coupure ENEO &amp; Baisse de tension","POWER ISSUE",
AI1741="Defaut GE &amp; POWER Cabinet","POWER ISSUE",
AI1741="Sharing","POWER ISSUE",
AI1741="Sites strategiques &amp; DataCenter","POWER ISSUE",
AI1741="Exclu","Exclu",
AI1741="SAT","TX ISSUE",
AI1741="SPARE-ISSUE","SPARE-ISSUE",
AI1741="Fiber CAmtel","TX ISSUE",
AI1741="Fiber AOF","TX ISSUE",
AI1741="Projet OCM (HUAWEI)","TRAVAUX-HUAWEI",
AI1741="Projet OCM (NOKIA)","TRAVAUX -NOKIA",
AI1741="ACCESS-ISSUE","ACCESS-ISSUE",
AI1741="Projet OCM (ZTE, NOKIA, autres projets)","TRAVAUX OCM",
AI1741="No root CAuse","No root cause",
AI1741="ODU HS","TX ISSUE",
AI1741="IP &amp; VLAN","TX ISSUE",
AI1741="Warehouse HUAWEI","SPARE-ISSUE",
AI1741="SPARE-HS","SPARE-ISSUE",
AI1741="Power Telco","RAN ISSUE",AI1741="no impacts","no impacts"
),"")</f>
        <v>no impacts</v>
      </c>
      <c r="AI1741" s="85" t="s">
        <v>5998</v>
      </c>
      <c r="AJ1741" s="57" t="str" cm="1">
        <f t="array" ref="AJ1741">IFERROR(_xlfn.IFS(
AI1741="MPR ISSUE","ACTIVE",
AI1741="BSS Hardware Issue","ACTIVE",
AI1741="Sites strategiques, MLL, Pylone, etc.","PASSIVE",
AI1741="AKTIVCO DEFAUT GE &amp; POWER Cabinet","PASSIVE",
AI1741="AKTIVCO Coupure ENEO &amp; Baisse de tension","PASSIVE",
AI1741="Coupure ENEO &amp; Baisse de tension","PASSIVE",
AI1741="Defaut GE &amp; POWER Cabinet","PASSIVE",
AI1741="Sharing","PASSIVE",
AI1741="Sites strategiques &amp; DataCenter","PASSIVE",
AI1741="Exclu","Exclu",
AI1741="SAT","ACTIVE",
AI1741="SPARE-ISSUE","SPARE-ISSUE",
AI1741="Fiber CAmtel","ACTIVE",
AI1741="Fiber AOF","ACTIVE",
AI1741="Projet OCM (HUAWEI)","PLANNED WORKS",
AI1741="Projet OCM (NOKIA)","PLANNED WORKS",
AI1741="ACCESS-ISSUE","ACCESS-ISSUE",
AI1741="Projet OCM (ZTE, NOKIA, autres projets)","PLANNED WORKS",
AI1741="No root CAuse","No root cause",
AI1741="ODU HS","ACTIVE",
AI1741="IP &amp; VLAN","ACTIVE",
AI1741="Warehouse HUAWEI","SPARE-ISSUE",
AI1741="SPARE-HS","SPARE-ISSUE",
AI1741="Power Telco","ACTIVE", AI1741="no impacts","no impacts"
),"")</f>
        <v>no impacts</v>
      </c>
      <c r="AK1741" s="23" t="s">
        <v>5537</v>
      </c>
      <c r="AL1741" s="23" t="str">
        <f t="shared" si="46"/>
        <v>LIT_371</v>
      </c>
      <c r="AN1741" s="9" t="s">
        <v>5537</v>
      </c>
      <c r="AO1741" s="23" t="str">
        <f>_xlfn.XLOOKUP(B1741,'INCIDENT-05-03-2026'!E:E,'INCIDENT-05-03-2026'!F:F,"")</f>
        <v/>
      </c>
      <c r="AP1741" s="7" t="s">
        <v>5537</v>
      </c>
      <c r="AQ1741" s="6"/>
      <c r="AR1741" s="7"/>
      <c r="AS1741" s="3" t="str">
        <f>_xlfn.XLOOKUP(B1741,'[3]tt num | region | site id'!$C:$C,'[3]tt num | region | site id'!$Q:$Q,"")</f>
        <v/>
      </c>
      <c r="AT1741" s="24" t="str">
        <f>_xlfn.XLOOKUP(B1741,'[4]Cells Huawei 03052026 12h'!$B:$B,'[4]Cells Huawei 03052026 12h'!$T:$T,"")</f>
        <v/>
      </c>
      <c r="AU1741" s="24" t="str">
        <f>_xlfn.XLOOKUP(B1741,'[5]cells down 02052026 8h50'!$B:$B,'[5]cells down 02052026 8h50'!$R:$R,"")</f>
        <v/>
      </c>
      <c r="AV1741" s="24" t="str">
        <f>_xlfn.XLOOKUP(B1741,'[5]cells down 02052026 13h50'!$B:$B,'[5]cells down 02052026 13h50'!$R:$R,"")</f>
        <v/>
      </c>
      <c r="AW1741" s="24" t="str">
        <f>_xlfn.XLOOKUP(B1741,'[5]cells down 02052026 13h50'!$B:$B,'[5]cells down 02052026 13h50'!$R:$R,"")</f>
        <v/>
      </c>
      <c r="AX1741" s="24" t="str">
        <f>_xlfn.XLOOKUP(B1741,'[6]cell downs 03052026 8h40 '!$B:$B,'[6]cell downs 03052026 8h40 '!$R:$R,"")</f>
        <v/>
      </c>
      <c r="AY1741" s="24" t="str">
        <f>_xlfn.XLOOKUP(B1741,'[7]ALL SITES DOWN'!$D:$D,'[7]ALL SITES DOWN'!$J:$J,"")</f>
        <v/>
      </c>
      <c r="AZ1741" s="24" t="str">
        <f>_xlfn.XLOOKUP(B1741,'[8]ALL SITES DOWN'!$D:$D,'[8]ALL SITES DOWN'!$J:$J,"")</f>
        <v/>
      </c>
      <c r="BA1741" s="9" t="str">
        <f>_xlfn.XLOOKUP(B1741,[9]sheet1!$AC:$AC,[9]sheet1!$AF:$AF,"")</f>
        <v/>
      </c>
      <c r="BB1741" s="14" t="s">
        <v>5537</v>
      </c>
      <c r="BC1741" s="14" t="s">
        <v>5537</v>
      </c>
      <c r="BD1741" s="14" t="str">
        <f>_xlfn.XLOOKUP(B1741,'[10]cell downs 18042026 17h'!$B:$B,'[10]cell downs 18042026 17h'!$B:$B,"")</f>
        <v/>
      </c>
      <c r="BE1741" s="14" t="str">
        <f>_xlfn.XLOOKUP(B1741,'[11]Cells Huawei 19042026 15h'!$B:$B,'[11]Cells Huawei 19042026 15h'!$B:$B,"")</f>
        <v/>
      </c>
      <c r="BF1741" s="9" t="str">
        <f>_xlfn.XLOOKUP(B1741,'[12]cells down 19042026 9H40'!$B:$B,'[12]cells down 19042026 9H40'!$B:$B,"")</f>
        <v/>
      </c>
      <c r="BG1741" s="9" t="s">
        <v>5537</v>
      </c>
      <c r="BH1741" s="9" t="s">
        <v>12</v>
      </c>
    </row>
    <row r="1742" spans="1:60" s="9" customFormat="1" x14ac:dyDescent="0.3">
      <c r="A1742" s="1" t="s">
        <v>4525</v>
      </c>
      <c r="B1742" s="1" t="s">
        <v>4526</v>
      </c>
      <c r="C1742" s="3" t="str">
        <f>_xlfn.XLOOKUP(B1742,'[1]daily break down'!$D:$D,'[1]daily break down'!$E:$E,"")</f>
        <v>Douala</v>
      </c>
      <c r="D1742" s="1" t="s">
        <v>21</v>
      </c>
      <c r="E1742" s="1" t="s">
        <v>36</v>
      </c>
      <c r="F1742" s="3" t="s">
        <v>31</v>
      </c>
      <c r="G1742" s="1" t="s">
        <v>32</v>
      </c>
      <c r="H1742" s="42" t="str">
        <f>_xlfn.XLOOKUP(B1742,[2]CALCULATION!$B:$B,[2]CALCULATION!$H:$H,"")</f>
        <v>ZTE</v>
      </c>
      <c r="I1742" s="34">
        <v>0</v>
      </c>
      <c r="J1742" s="34">
        <v>21.539923466111926</v>
      </c>
      <c r="K1742" s="34">
        <v>37.281234929358817</v>
      </c>
      <c r="L1742" s="34">
        <v>16.289436925175426</v>
      </c>
      <c r="M1742" s="34">
        <v>34.200974223318021</v>
      </c>
      <c r="N1742" s="34">
        <v>14.24482354686916</v>
      </c>
      <c r="O1742" s="34">
        <v>0</v>
      </c>
      <c r="P1742" s="34">
        <v>0</v>
      </c>
      <c r="Q1742" s="34">
        <v>8.2024238584836482</v>
      </c>
      <c r="R1742" s="34">
        <v>0</v>
      </c>
      <c r="S1742" s="35">
        <v>0</v>
      </c>
      <c r="T1742" s="35">
        <v>0</v>
      </c>
      <c r="U1742" s="35">
        <v>0</v>
      </c>
      <c r="V1742" s="35">
        <v>0</v>
      </c>
      <c r="W1742" s="35">
        <v>0</v>
      </c>
      <c r="X1742" s="35">
        <v>0</v>
      </c>
      <c r="Y1742" s="35">
        <v>0</v>
      </c>
      <c r="Z1742" s="35">
        <v>0</v>
      </c>
      <c r="AA1742" s="35">
        <v>0</v>
      </c>
      <c r="AB1742" s="35">
        <v>0</v>
      </c>
      <c r="AC1742" s="35">
        <v>0</v>
      </c>
      <c r="AD1742" s="35">
        <v>0</v>
      </c>
      <c r="AE1742" s="58" t="s">
        <v>5560</v>
      </c>
      <c r="AF1742" s="58"/>
      <c r="AG1742" s="57" t="str" cm="1">
        <f t="array" ref="AG1742">IFERROR(_xlfn.IFS(
AI1742="MPR ISSUE","PDH",
AI1742="BSS Hardware Issue","BSS",
AI1742="Sites strategiques, MLL, Pylone, etc.","ENVTECH",
AI1742="AKTIVCO DEFAUT GE &amp; POWER Cabinet","AKTIVCO",
AI1742="AKTIVCO Coupure ENEO &amp; Baisse de tension","AKTIVCO GRID ONLY",
AI1742="Coupure ENEO &amp; Baisse de tension","IHS GRID ONLY",
AI1742="Defaut GE &amp; POWER Cabinet","IHS",
AI1742="Sharing","Partners",
AI1742="Sites strategiques &amp; DataCenter","SST &amp; DC",
AI1742="Exclu","Exclu",
AI1742="SAT","SAT",
AI1742="SPARE-ISSUE","SPARE-ISSUE",
AI1742="Fiber CAmtel","TRANS_FO_CAMTEL",
AI1742="Fiber AOF","Fiber AOF",
AI1742="Projet OCM (HUAWEI)","TRAVAUX-HUAWEI",
AI1742="Projet OCM (NOKIA)","TRAVAUX-NOKIA",
AI1742="ACCESS-ISSUE","ACCESS-ISSUE",
AI1742="Projet OCM (ZTE, NOKIA, autres projets)","TRAVAUX OCM",
AI1742="No root CAuse","No root cause",
AI1742="ODU HS","PDH",
AI1742="IP &amp; VLAN","PDH",
AI1742="Warehouse HUAWEI","SPARE-ISSUE",
AI1742="SPARE-HS","SPARE-ISSUE",
AI1742="Power Telco","BSS",AI1742="no impacts","no impacts"
),"")</f>
        <v>no impacts</v>
      </c>
      <c r="AH1742" s="57" t="str" cm="1">
        <f t="array" ref="AH1742">IFERROR(_xlfn.IFS(
AI1742="MPR ISSUE","TX ISSUE",
AI1742="BSS Hardware Issue","RAN ISSUE",
AI1742="Sites strategiques, MLL, Pylone, etc.","ENVTECH",
AI1742="AKTIVCO DEFAUT GE &amp; POWER Cabinet","POWER ISSUE",
AI1742="AKTIVCO Coupure ENEO &amp; Baisse de tension","POWER ISSUE",
AI1742="Coupure ENEO &amp; Baisse de tension","POWER ISSUE",
AI1742="Defaut GE &amp; POWER Cabinet","POWER ISSUE",
AI1742="Sharing","POWER ISSUE",
AI1742="Sites strategiques &amp; DataCenter","POWER ISSUE",
AI1742="Exclu","Exclu",
AI1742="SAT","TX ISSUE",
AI1742="SPARE-ISSUE","SPARE-ISSUE",
AI1742="Fiber CAmtel","TX ISSUE",
AI1742="Fiber AOF","TX ISSUE",
AI1742="Projet OCM (HUAWEI)","TRAVAUX-HUAWEI",
AI1742="Projet OCM (NOKIA)","TRAVAUX -NOKIA",
AI1742="ACCESS-ISSUE","ACCESS-ISSUE",
AI1742="Projet OCM (ZTE, NOKIA, autres projets)","TRAVAUX OCM",
AI1742="No root CAuse","No root cause",
AI1742="ODU HS","TX ISSUE",
AI1742="IP &amp; VLAN","TX ISSUE",
AI1742="Warehouse HUAWEI","SPARE-ISSUE",
AI1742="SPARE-HS","SPARE-ISSUE",
AI1742="Power Telco","RAN ISSUE",AI1742="no impacts","no impacts"
),"")</f>
        <v>no impacts</v>
      </c>
      <c r="AI1742" s="85" t="s">
        <v>5998</v>
      </c>
      <c r="AJ1742" s="57" t="str" cm="1">
        <f t="array" ref="AJ1742">IFERROR(_xlfn.IFS(
AI1742="MPR ISSUE","ACTIVE",
AI1742="BSS Hardware Issue","ACTIVE",
AI1742="Sites strategiques, MLL, Pylone, etc.","PASSIVE",
AI1742="AKTIVCO DEFAUT GE &amp; POWER Cabinet","PASSIVE",
AI1742="AKTIVCO Coupure ENEO &amp; Baisse de tension","PASSIVE",
AI1742="Coupure ENEO &amp; Baisse de tension","PASSIVE",
AI1742="Defaut GE &amp; POWER Cabinet","PASSIVE",
AI1742="Sharing","PASSIVE",
AI1742="Sites strategiques &amp; DataCenter","PASSIVE",
AI1742="Exclu","Exclu",
AI1742="SAT","ACTIVE",
AI1742="SPARE-ISSUE","SPARE-ISSUE",
AI1742="Fiber CAmtel","ACTIVE",
AI1742="Fiber AOF","ACTIVE",
AI1742="Projet OCM (HUAWEI)","PLANNED WORKS",
AI1742="Projet OCM (NOKIA)","PLANNED WORKS",
AI1742="ACCESS-ISSUE","ACCESS-ISSUE",
AI1742="Projet OCM (ZTE, NOKIA, autres projets)","PLANNED WORKS",
AI1742="No root CAuse","No root cause",
AI1742="ODU HS","ACTIVE",
AI1742="IP &amp; VLAN","ACTIVE",
AI1742="Warehouse HUAWEI","SPARE-ISSUE",
AI1742="SPARE-HS","SPARE-ISSUE",
AI1742="Power Telco","ACTIVE", AI1742="no impacts","no impacts"
),"")</f>
        <v>no impacts</v>
      </c>
      <c r="AK1742" s="23" t="s">
        <v>5537</v>
      </c>
      <c r="AL1742" s="23" t="str">
        <f t="shared" si="46"/>
        <v>LIT_036</v>
      </c>
      <c r="AN1742" s="9" t="s">
        <v>5537</v>
      </c>
      <c r="AO1742" s="23" t="str">
        <f>_xlfn.XLOOKUP(B1742,'INCIDENT-05-03-2026'!E:E,'INCIDENT-05-03-2026'!F:F,"")</f>
        <v/>
      </c>
      <c r="AP1742" s="7" t="s">
        <v>5537</v>
      </c>
      <c r="AQ1742" s="6"/>
      <c r="AR1742" s="7"/>
      <c r="AS1742" s="3" t="str">
        <f>_xlfn.XLOOKUP(B1742,'[3]tt num | region | site id'!$C:$C,'[3]tt num | region | site id'!$Q:$Q,"")</f>
        <v/>
      </c>
      <c r="AT1742" s="24" t="str">
        <f>_xlfn.XLOOKUP(B1742,'[4]Cells Huawei 03052026 12h'!$B:$B,'[4]Cells Huawei 03052026 12h'!$T:$T,"")</f>
        <v/>
      </c>
      <c r="AU1742" s="24" t="str">
        <f>_xlfn.XLOOKUP(B1742,'[5]cells down 02052026 8h50'!$B:$B,'[5]cells down 02052026 8h50'!$R:$R,"")</f>
        <v/>
      </c>
      <c r="AV1742" s="24" t="str">
        <f>_xlfn.XLOOKUP(B1742,'[5]cells down 02052026 13h50'!$B:$B,'[5]cells down 02052026 13h50'!$R:$R,"")</f>
        <v/>
      </c>
      <c r="AW1742" s="24" t="str">
        <f>_xlfn.XLOOKUP(B1742,'[5]cells down 02052026 13h50'!$B:$B,'[5]cells down 02052026 13h50'!$R:$R,"")</f>
        <v/>
      </c>
      <c r="AX1742" s="24" t="str">
        <f>_xlfn.XLOOKUP(B1742,'[6]cell downs 03052026 8h40 '!$B:$B,'[6]cell downs 03052026 8h40 '!$R:$R,"")</f>
        <v/>
      </c>
      <c r="AY1742" s="24" t="str">
        <f>_xlfn.XLOOKUP(B1742,'[7]ALL SITES DOWN'!$D:$D,'[7]ALL SITES DOWN'!$J:$J,"")</f>
        <v/>
      </c>
      <c r="AZ1742" s="24" t="str">
        <f>_xlfn.XLOOKUP(B1742,'[8]ALL SITES DOWN'!$D:$D,'[8]ALL SITES DOWN'!$J:$J,"")</f>
        <v/>
      </c>
      <c r="BA1742" s="9" t="str">
        <f>_xlfn.XLOOKUP(B1742,[9]sheet1!$AC:$AC,[9]sheet1!$AF:$AF,"")</f>
        <v/>
      </c>
      <c r="BB1742" s="14" t="s">
        <v>5537</v>
      </c>
      <c r="BC1742" s="14" t="s">
        <v>5537</v>
      </c>
      <c r="BD1742" s="14" t="str">
        <f>_xlfn.XLOOKUP(B1742,'[10]cell downs 18042026 17h'!$B:$B,'[10]cell downs 18042026 17h'!$B:$B,"")</f>
        <v/>
      </c>
      <c r="BE1742" s="14" t="str">
        <f>_xlfn.XLOOKUP(B1742,'[11]Cells Huawei 19042026 15h'!$B:$B,'[11]Cells Huawei 19042026 15h'!$B:$B,"")</f>
        <v/>
      </c>
      <c r="BF1742" s="9" t="str">
        <f>_xlfn.XLOOKUP(B1742,'[12]cells down 19042026 9H40'!$B:$B,'[12]cells down 19042026 9H40'!$B:$B,"")</f>
        <v/>
      </c>
      <c r="BG1742" s="9" t="s">
        <v>5537</v>
      </c>
      <c r="BH1742" s="9" t="s">
        <v>5537</v>
      </c>
    </row>
    <row r="1743" spans="1:60" s="9" customFormat="1" x14ac:dyDescent="0.3">
      <c r="A1743" s="1" t="s">
        <v>569</v>
      </c>
      <c r="B1743" s="8" t="s">
        <v>570</v>
      </c>
      <c r="C1743" s="3" t="str">
        <f>_xlfn.XLOOKUP(B1743,'[1]daily break down'!$D:$D,'[1]daily break down'!$E:$E,"")</f>
        <v>Douala</v>
      </c>
      <c r="D1743" s="1" t="s">
        <v>21</v>
      </c>
      <c r="E1743" s="1" t="s">
        <v>30</v>
      </c>
      <c r="F1743" s="3" t="s">
        <v>31</v>
      </c>
      <c r="G1743" s="1" t="s">
        <v>32</v>
      </c>
      <c r="H1743" s="42" t="str">
        <f>_xlfn.XLOOKUP(B1743,[2]CALCULATION!$B:$B,[2]CALCULATION!$H:$H,"")</f>
        <v>ZTE</v>
      </c>
      <c r="I1743" s="34">
        <v>0</v>
      </c>
      <c r="J1743" s="34">
        <v>0</v>
      </c>
      <c r="K1743" s="34">
        <v>0</v>
      </c>
      <c r="L1743" s="34">
        <v>2.1402093980875015E-3</v>
      </c>
      <c r="M1743" s="34">
        <v>0</v>
      </c>
      <c r="N1743" s="34">
        <v>6.3239620697822421</v>
      </c>
      <c r="O1743" s="34">
        <v>0</v>
      </c>
      <c r="P1743" s="34">
        <v>0</v>
      </c>
      <c r="Q1743" s="34">
        <v>0</v>
      </c>
      <c r="R1743" s="34">
        <v>0</v>
      </c>
      <c r="S1743" s="35">
        <v>0</v>
      </c>
      <c r="T1743" s="35">
        <v>0</v>
      </c>
      <c r="U1743" s="35">
        <v>0</v>
      </c>
      <c r="V1743" s="35">
        <v>0</v>
      </c>
      <c r="W1743" s="35">
        <v>0</v>
      </c>
      <c r="X1743" s="35">
        <v>0</v>
      </c>
      <c r="Y1743" s="35">
        <v>0</v>
      </c>
      <c r="Z1743" s="35">
        <v>0</v>
      </c>
      <c r="AA1743" s="35">
        <v>0</v>
      </c>
      <c r="AB1743" s="35">
        <v>0</v>
      </c>
      <c r="AC1743" s="35">
        <v>0</v>
      </c>
      <c r="AD1743" s="35">
        <v>0</v>
      </c>
      <c r="AE1743" s="58" t="s">
        <v>5560</v>
      </c>
      <c r="AF1743" s="58"/>
      <c r="AG1743" s="57" t="str" cm="1">
        <f t="array" ref="AG1743">IFERROR(_xlfn.IFS(
AI1743="MPR ISSUE","PDH",
AI1743="BSS Hardware Issue","BSS",
AI1743="Sites strategiques, MLL, Pylone, etc.","ENVTECH",
AI1743="AKTIVCO DEFAUT GE &amp; POWER Cabinet","AKTIVCO",
AI1743="AKTIVCO Coupure ENEO &amp; Baisse de tension","AKTIVCO GRID ONLY",
AI1743="Coupure ENEO &amp; Baisse de tension","IHS GRID ONLY",
AI1743="Defaut GE &amp; POWER Cabinet","IHS",
AI1743="Sharing","Partners",
AI1743="Sites strategiques &amp; DataCenter","SST &amp; DC",
AI1743="Exclu","Exclu",
AI1743="SAT","SAT",
AI1743="SPARE-ISSUE","SPARE-ISSUE",
AI1743="Fiber CAmtel","TRANS_FO_CAMTEL",
AI1743="Fiber AOF","Fiber AOF",
AI1743="Projet OCM (HUAWEI)","TRAVAUX-HUAWEI",
AI1743="Projet OCM (NOKIA)","TRAVAUX-NOKIA",
AI1743="ACCESS-ISSUE","ACCESS-ISSUE",
AI1743="Projet OCM (ZTE, NOKIA, autres projets)","TRAVAUX OCM",
AI1743="No root CAuse","No root cause",
AI1743="ODU HS","PDH",
AI1743="IP &amp; VLAN","PDH",
AI1743="Warehouse HUAWEI","SPARE-ISSUE",
AI1743="SPARE-HS","SPARE-ISSUE",
AI1743="Power Telco","BSS",AI1743="no impacts","no impacts"
),"")</f>
        <v>no impacts</v>
      </c>
      <c r="AH1743" s="57" t="str" cm="1">
        <f t="array" ref="AH1743">IFERROR(_xlfn.IFS(
AI1743="MPR ISSUE","TX ISSUE",
AI1743="BSS Hardware Issue","RAN ISSUE",
AI1743="Sites strategiques, MLL, Pylone, etc.","ENVTECH",
AI1743="AKTIVCO DEFAUT GE &amp; POWER Cabinet","POWER ISSUE",
AI1743="AKTIVCO Coupure ENEO &amp; Baisse de tension","POWER ISSUE",
AI1743="Coupure ENEO &amp; Baisse de tension","POWER ISSUE",
AI1743="Defaut GE &amp; POWER Cabinet","POWER ISSUE",
AI1743="Sharing","POWER ISSUE",
AI1743="Sites strategiques &amp; DataCenter","POWER ISSUE",
AI1743="Exclu","Exclu",
AI1743="SAT","TX ISSUE",
AI1743="SPARE-ISSUE","SPARE-ISSUE",
AI1743="Fiber CAmtel","TX ISSUE",
AI1743="Fiber AOF","TX ISSUE",
AI1743="Projet OCM (HUAWEI)","TRAVAUX-HUAWEI",
AI1743="Projet OCM (NOKIA)","TRAVAUX -NOKIA",
AI1743="ACCESS-ISSUE","ACCESS-ISSUE",
AI1743="Projet OCM (ZTE, NOKIA, autres projets)","TRAVAUX OCM",
AI1743="No root CAuse","No root cause",
AI1743="ODU HS","TX ISSUE",
AI1743="IP &amp; VLAN","TX ISSUE",
AI1743="Warehouse HUAWEI","SPARE-ISSUE",
AI1743="SPARE-HS","SPARE-ISSUE",
AI1743="Power Telco","RAN ISSUE",AI1743="no impacts","no impacts"
),"")</f>
        <v>no impacts</v>
      </c>
      <c r="AI1743" s="85" t="s">
        <v>5998</v>
      </c>
      <c r="AJ1743" s="57" t="str" cm="1">
        <f t="array" ref="AJ1743">IFERROR(_xlfn.IFS(
AI1743="MPR ISSUE","ACTIVE",
AI1743="BSS Hardware Issue","ACTIVE",
AI1743="Sites strategiques, MLL, Pylone, etc.","PASSIVE",
AI1743="AKTIVCO DEFAUT GE &amp; POWER Cabinet","PASSIVE",
AI1743="AKTIVCO Coupure ENEO &amp; Baisse de tension","PASSIVE",
AI1743="Coupure ENEO &amp; Baisse de tension","PASSIVE",
AI1743="Defaut GE &amp; POWER Cabinet","PASSIVE",
AI1743="Sharing","PASSIVE",
AI1743="Sites strategiques &amp; DataCenter","PASSIVE",
AI1743="Exclu","Exclu",
AI1743="SAT","ACTIVE",
AI1743="SPARE-ISSUE","SPARE-ISSUE",
AI1743="Fiber CAmtel","ACTIVE",
AI1743="Fiber AOF","ACTIVE",
AI1743="Projet OCM (HUAWEI)","PLANNED WORKS",
AI1743="Projet OCM (NOKIA)","PLANNED WORKS",
AI1743="ACCESS-ISSUE","ACCESS-ISSUE",
AI1743="Projet OCM (ZTE, NOKIA, autres projets)","PLANNED WORKS",
AI1743="No root CAuse","No root cause",
AI1743="ODU HS","ACTIVE",
AI1743="IP &amp; VLAN","ACTIVE",
AI1743="Warehouse HUAWEI","SPARE-ISSUE",
AI1743="SPARE-HS","SPARE-ISSUE",
AI1743="Power Telco","ACTIVE", AI1743="no impacts","no impacts"
),"")</f>
        <v>no impacts</v>
      </c>
      <c r="AK1743" s="23" t="s">
        <v>5537</v>
      </c>
      <c r="AL1743" s="23" t="str">
        <f t="shared" si="46"/>
        <v>LIT_730</v>
      </c>
      <c r="AN1743" s="9" t="s">
        <v>5537</v>
      </c>
      <c r="AO1743" s="23" t="str">
        <f>_xlfn.XLOOKUP(B1743,'INCIDENT-05-03-2026'!E:E,'INCIDENT-05-03-2026'!F:F,"")</f>
        <v/>
      </c>
      <c r="AP1743" s="7" t="s">
        <v>5537</v>
      </c>
      <c r="AQ1743" s="6"/>
      <c r="AR1743" s="7"/>
      <c r="AS1743" s="3" t="str">
        <f>_xlfn.XLOOKUP(B1743,'[3]tt num | region | site id'!$C:$C,'[3]tt num | region | site id'!$Q:$Q,"")</f>
        <v/>
      </c>
      <c r="AT1743" s="24" t="str">
        <f>_xlfn.XLOOKUP(B1743,'[4]Cells Huawei 03052026 12h'!$B:$B,'[4]Cells Huawei 03052026 12h'!$T:$T,"")</f>
        <v/>
      </c>
      <c r="AU1743" s="24" t="str">
        <f>_xlfn.XLOOKUP(B1743,'[5]cells down 02052026 8h50'!$B:$B,'[5]cells down 02052026 8h50'!$R:$R,"")</f>
        <v/>
      </c>
      <c r="AV1743" s="24" t="str">
        <f>_xlfn.XLOOKUP(B1743,'[5]cells down 02052026 13h50'!$B:$B,'[5]cells down 02052026 13h50'!$R:$R,"")</f>
        <v/>
      </c>
      <c r="AW1743" s="24" t="str">
        <f>_xlfn.XLOOKUP(B1743,'[5]cells down 02052026 13h50'!$B:$B,'[5]cells down 02052026 13h50'!$R:$R,"")</f>
        <v/>
      </c>
      <c r="AX1743" s="24" t="str">
        <f>_xlfn.XLOOKUP(B1743,'[6]cell downs 03052026 8h40 '!$B:$B,'[6]cell downs 03052026 8h40 '!$R:$R,"")</f>
        <v/>
      </c>
      <c r="AY1743" s="24" t="str">
        <f>_xlfn.XLOOKUP(B1743,'[7]ALL SITES DOWN'!$D:$D,'[7]ALL SITES DOWN'!$J:$J,"")</f>
        <v/>
      </c>
      <c r="AZ1743" s="24" t="str">
        <f>_xlfn.XLOOKUP(B1743,'[8]ALL SITES DOWN'!$D:$D,'[8]ALL SITES DOWN'!$J:$J,"")</f>
        <v/>
      </c>
      <c r="BA1743" s="9" t="str">
        <f>_xlfn.XLOOKUP(B1743,[9]sheet1!$AC:$AC,[9]sheet1!$AF:$AF,"")</f>
        <v/>
      </c>
      <c r="BB1743" s="14" t="s">
        <v>5537</v>
      </c>
      <c r="BC1743" s="14" t="s">
        <v>5537</v>
      </c>
      <c r="BD1743" s="14" t="str">
        <f>_xlfn.XLOOKUP(B1743,'[10]cell downs 18042026 17h'!$B:$B,'[10]cell downs 18042026 17h'!$B:$B,"")</f>
        <v/>
      </c>
      <c r="BE1743" s="14" t="str">
        <f>_xlfn.XLOOKUP(B1743,'[11]Cells Huawei 19042026 15h'!$B:$B,'[11]Cells Huawei 19042026 15h'!$B:$B,"")</f>
        <v/>
      </c>
      <c r="BF1743" s="9" t="str">
        <f>_xlfn.XLOOKUP(B1743,'[12]cells down 19042026 9H40'!$B:$B,'[12]cells down 19042026 9H40'!$B:$B,"")</f>
        <v/>
      </c>
      <c r="BG1743" s="9" t="s">
        <v>5537</v>
      </c>
      <c r="BH1743" s="9" t="s">
        <v>5583</v>
      </c>
    </row>
    <row r="1744" spans="1:60" s="9" customFormat="1" x14ac:dyDescent="0.3">
      <c r="A1744" s="1" t="s">
        <v>3008</v>
      </c>
      <c r="B1744" s="8" t="s">
        <v>3009</v>
      </c>
      <c r="C1744" s="3" t="str">
        <f>_xlfn.XLOOKUP(B1744,'[1]daily break down'!$D:$D,'[1]daily break down'!$E:$E,"")</f>
        <v>Douala</v>
      </c>
      <c r="D1744" s="1" t="s">
        <v>21</v>
      </c>
      <c r="E1744" s="1" t="s">
        <v>30</v>
      </c>
      <c r="F1744" s="3" t="s">
        <v>31</v>
      </c>
      <c r="G1744" s="1" t="s">
        <v>32</v>
      </c>
      <c r="H1744" s="42" t="str">
        <f>_xlfn.XLOOKUP(B1744,[2]CALCULATION!$B:$B,[2]CALCULATION!$H:$H,"")</f>
        <v>ZTE</v>
      </c>
      <c r="I1744" s="34">
        <v>0</v>
      </c>
      <c r="J1744" s="34">
        <v>0</v>
      </c>
      <c r="K1744" s="34">
        <v>0</v>
      </c>
      <c r="L1744" s="34">
        <v>16.766846301575484</v>
      </c>
      <c r="M1744" s="34">
        <v>0</v>
      </c>
      <c r="N1744" s="34">
        <v>4.7960487454092497</v>
      </c>
      <c r="O1744" s="34">
        <v>0</v>
      </c>
      <c r="P1744" s="34">
        <v>0</v>
      </c>
      <c r="Q1744" s="34">
        <v>0</v>
      </c>
      <c r="R1744" s="34">
        <v>0</v>
      </c>
      <c r="S1744" s="35">
        <v>0</v>
      </c>
      <c r="T1744" s="35">
        <v>0</v>
      </c>
      <c r="U1744" s="35">
        <v>0</v>
      </c>
      <c r="V1744" s="35">
        <v>0</v>
      </c>
      <c r="W1744" s="35">
        <v>0</v>
      </c>
      <c r="X1744" s="35">
        <v>0</v>
      </c>
      <c r="Y1744" s="35">
        <v>0</v>
      </c>
      <c r="Z1744" s="35">
        <v>0</v>
      </c>
      <c r="AA1744" s="35">
        <v>0</v>
      </c>
      <c r="AB1744" s="35">
        <v>0</v>
      </c>
      <c r="AC1744" s="35">
        <v>0</v>
      </c>
      <c r="AD1744" s="35">
        <v>0</v>
      </c>
      <c r="AE1744" s="58" t="s">
        <v>5560</v>
      </c>
      <c r="AF1744" s="58"/>
      <c r="AG1744" s="57" t="str" cm="1">
        <f t="array" ref="AG1744">IFERROR(_xlfn.IFS(
AI1744="MPR ISSUE","PDH",
AI1744="BSS Hardware Issue","BSS",
AI1744="Sites strategiques, MLL, Pylone, etc.","ENVTECH",
AI1744="AKTIVCO DEFAUT GE &amp; POWER Cabinet","AKTIVCO",
AI1744="AKTIVCO Coupure ENEO &amp; Baisse de tension","AKTIVCO GRID ONLY",
AI1744="Coupure ENEO &amp; Baisse de tension","IHS GRID ONLY",
AI1744="Defaut GE &amp; POWER Cabinet","IHS",
AI1744="Sharing","Partners",
AI1744="Sites strategiques &amp; DataCenter","SST &amp; DC",
AI1744="Exclu","Exclu",
AI1744="SAT","SAT",
AI1744="SPARE-ISSUE","SPARE-ISSUE",
AI1744="Fiber CAmtel","TRANS_FO_CAMTEL",
AI1744="Fiber AOF","Fiber AOF",
AI1744="Projet OCM (HUAWEI)","TRAVAUX-HUAWEI",
AI1744="Projet OCM (NOKIA)","TRAVAUX-NOKIA",
AI1744="ACCESS-ISSUE","ACCESS-ISSUE",
AI1744="Projet OCM (ZTE, NOKIA, autres projets)","TRAVAUX OCM",
AI1744="No root CAuse","No root cause",
AI1744="ODU HS","PDH",
AI1744="IP &amp; VLAN","PDH",
AI1744="Warehouse HUAWEI","SPARE-ISSUE",
AI1744="SPARE-HS","SPARE-ISSUE",
AI1744="Power Telco","BSS",AI1744="no impacts","no impacts"
),"")</f>
        <v>no impacts</v>
      </c>
      <c r="AH1744" s="57" t="str" cm="1">
        <f t="array" ref="AH1744">IFERROR(_xlfn.IFS(
AI1744="MPR ISSUE","TX ISSUE",
AI1744="BSS Hardware Issue","RAN ISSUE",
AI1744="Sites strategiques, MLL, Pylone, etc.","ENVTECH",
AI1744="AKTIVCO DEFAUT GE &amp; POWER Cabinet","POWER ISSUE",
AI1744="AKTIVCO Coupure ENEO &amp; Baisse de tension","POWER ISSUE",
AI1744="Coupure ENEO &amp; Baisse de tension","POWER ISSUE",
AI1744="Defaut GE &amp; POWER Cabinet","POWER ISSUE",
AI1744="Sharing","POWER ISSUE",
AI1744="Sites strategiques &amp; DataCenter","POWER ISSUE",
AI1744="Exclu","Exclu",
AI1744="SAT","TX ISSUE",
AI1744="SPARE-ISSUE","SPARE-ISSUE",
AI1744="Fiber CAmtel","TX ISSUE",
AI1744="Fiber AOF","TX ISSUE",
AI1744="Projet OCM (HUAWEI)","TRAVAUX-HUAWEI",
AI1744="Projet OCM (NOKIA)","TRAVAUX -NOKIA",
AI1744="ACCESS-ISSUE","ACCESS-ISSUE",
AI1744="Projet OCM (ZTE, NOKIA, autres projets)","TRAVAUX OCM",
AI1744="No root CAuse","No root cause",
AI1744="ODU HS","TX ISSUE",
AI1744="IP &amp; VLAN","TX ISSUE",
AI1744="Warehouse HUAWEI","SPARE-ISSUE",
AI1744="SPARE-HS","SPARE-ISSUE",
AI1744="Power Telco","RAN ISSUE",AI1744="no impacts","no impacts"
),"")</f>
        <v>no impacts</v>
      </c>
      <c r="AI1744" s="85" t="s">
        <v>5998</v>
      </c>
      <c r="AJ1744" s="57" t="str" cm="1">
        <f t="array" ref="AJ1744">IFERROR(_xlfn.IFS(
AI1744="MPR ISSUE","ACTIVE",
AI1744="BSS Hardware Issue","ACTIVE",
AI1744="Sites strategiques, MLL, Pylone, etc.","PASSIVE",
AI1744="AKTIVCO DEFAUT GE &amp; POWER Cabinet","PASSIVE",
AI1744="AKTIVCO Coupure ENEO &amp; Baisse de tension","PASSIVE",
AI1744="Coupure ENEO &amp; Baisse de tension","PASSIVE",
AI1744="Defaut GE &amp; POWER Cabinet","PASSIVE",
AI1744="Sharing","PASSIVE",
AI1744="Sites strategiques &amp; DataCenter","PASSIVE",
AI1744="Exclu","Exclu",
AI1744="SAT","ACTIVE",
AI1744="SPARE-ISSUE","SPARE-ISSUE",
AI1744="Fiber CAmtel","ACTIVE",
AI1744="Fiber AOF","ACTIVE",
AI1744="Projet OCM (HUAWEI)","PLANNED WORKS",
AI1744="Projet OCM (NOKIA)","PLANNED WORKS",
AI1744="ACCESS-ISSUE","ACCESS-ISSUE",
AI1744="Projet OCM (ZTE, NOKIA, autres projets)","PLANNED WORKS",
AI1744="No root CAuse","No root cause",
AI1744="ODU HS","ACTIVE",
AI1744="IP &amp; VLAN","ACTIVE",
AI1744="Warehouse HUAWEI","SPARE-ISSUE",
AI1744="SPARE-HS","SPARE-ISSUE",
AI1744="Power Telco","ACTIVE", AI1744="no impacts","no impacts"
),"")</f>
        <v>no impacts</v>
      </c>
      <c r="AK1744" s="23" t="s">
        <v>5537</v>
      </c>
      <c r="AL1744" s="23" t="str">
        <f t="shared" si="46"/>
        <v>LIT_676</v>
      </c>
      <c r="AN1744" s="9" t="s">
        <v>5537</v>
      </c>
      <c r="AO1744" s="23" t="str">
        <f>_xlfn.XLOOKUP(B1744,'INCIDENT-05-03-2026'!E:E,'INCIDENT-05-03-2026'!F:F,"")</f>
        <v/>
      </c>
      <c r="AP1744" s="7" t="s">
        <v>5537</v>
      </c>
      <c r="AQ1744" s="6"/>
      <c r="AR1744" s="7"/>
      <c r="AS1744" s="3" t="str">
        <f>_xlfn.XLOOKUP(B1744,'[3]tt num | region | site id'!$C:$C,'[3]tt num | region | site id'!$Q:$Q,"")</f>
        <v/>
      </c>
      <c r="AT1744" s="24" t="str">
        <f>_xlfn.XLOOKUP(B1744,'[4]Cells Huawei 03052026 12h'!$B:$B,'[4]Cells Huawei 03052026 12h'!$T:$T,"")</f>
        <v/>
      </c>
      <c r="AU1744" s="24" t="str">
        <f>_xlfn.XLOOKUP(B1744,'[5]cells down 02052026 8h50'!$B:$B,'[5]cells down 02052026 8h50'!$R:$R,"")</f>
        <v/>
      </c>
      <c r="AV1744" s="24" t="str">
        <f>_xlfn.XLOOKUP(B1744,'[5]cells down 02052026 13h50'!$B:$B,'[5]cells down 02052026 13h50'!$R:$R,"")</f>
        <v/>
      </c>
      <c r="AW1744" s="24" t="str">
        <f>_xlfn.XLOOKUP(B1744,'[5]cells down 02052026 13h50'!$B:$B,'[5]cells down 02052026 13h50'!$R:$R,"")</f>
        <v/>
      </c>
      <c r="AX1744" s="24" t="str">
        <f>_xlfn.XLOOKUP(B1744,'[6]cell downs 03052026 8h40 '!$B:$B,'[6]cell downs 03052026 8h40 '!$R:$R,"")</f>
        <v/>
      </c>
      <c r="AY1744" s="24" t="str">
        <f>_xlfn.XLOOKUP(B1744,'[7]ALL SITES DOWN'!$D:$D,'[7]ALL SITES DOWN'!$J:$J,"")</f>
        <v/>
      </c>
      <c r="AZ1744" s="24" t="str">
        <f>_xlfn.XLOOKUP(B1744,'[8]ALL SITES DOWN'!$D:$D,'[8]ALL SITES DOWN'!$J:$J,"")</f>
        <v/>
      </c>
      <c r="BA1744" s="9" t="str">
        <f>_xlfn.XLOOKUP(B1744,[9]sheet1!$AC:$AC,[9]sheet1!$AF:$AF,"")</f>
        <v/>
      </c>
      <c r="BB1744" s="14" t="s">
        <v>5537</v>
      </c>
      <c r="BC1744" s="14" t="s">
        <v>5537</v>
      </c>
      <c r="BD1744" s="14" t="str">
        <f>_xlfn.XLOOKUP(B1744,'[10]cell downs 18042026 17h'!$B:$B,'[10]cell downs 18042026 17h'!$B:$B,"")</f>
        <v/>
      </c>
      <c r="BE1744" s="14" t="str">
        <f>_xlfn.XLOOKUP(B1744,'[11]Cells Huawei 19042026 15h'!$B:$B,'[11]Cells Huawei 19042026 15h'!$B:$B,"")</f>
        <v/>
      </c>
      <c r="BF1744" s="9" t="str">
        <f>_xlfn.XLOOKUP(B1744,'[12]cells down 19042026 9H40'!$B:$B,'[12]cells down 19042026 9H40'!$B:$B,"")</f>
        <v/>
      </c>
      <c r="BG1744" s="9" t="s">
        <v>5537</v>
      </c>
      <c r="BH1744" s="9" t="s">
        <v>5537</v>
      </c>
    </row>
    <row r="1745" spans="1:60" s="9" customFormat="1" x14ac:dyDescent="0.3">
      <c r="A1745" s="1" t="s">
        <v>3130</v>
      </c>
      <c r="B1745" s="8" t="s">
        <v>3131</v>
      </c>
      <c r="C1745" s="3" t="str">
        <f>_xlfn.XLOOKUP(B1745,'[1]daily break down'!$D:$D,'[1]daily break down'!$E:$E,"")</f>
        <v>Bafoussam</v>
      </c>
      <c r="D1745" s="1" t="s">
        <v>21</v>
      </c>
      <c r="E1745" s="1" t="s">
        <v>30</v>
      </c>
      <c r="F1745" s="3" t="s">
        <v>102</v>
      </c>
      <c r="G1745" s="1" t="s">
        <v>299</v>
      </c>
      <c r="H1745" s="40" t="str">
        <f>_xlfn.XLOOKUP(B1745,[2]CALCULATION!$B:$B,[2]CALCULATION!$H:$H,"")</f>
        <v>Huawei</v>
      </c>
      <c r="I1745" s="34">
        <v>0</v>
      </c>
      <c r="J1745" s="34">
        <v>0</v>
      </c>
      <c r="K1745" s="34">
        <v>0</v>
      </c>
      <c r="L1745" s="34">
        <v>0</v>
      </c>
      <c r="M1745" s="34">
        <v>0</v>
      </c>
      <c r="N1745" s="34">
        <v>4.4385267654587333</v>
      </c>
      <c r="O1745" s="34">
        <v>0</v>
      </c>
      <c r="P1745" s="34">
        <v>0</v>
      </c>
      <c r="Q1745" s="34">
        <v>0</v>
      </c>
      <c r="R1745" s="34">
        <v>0</v>
      </c>
      <c r="S1745" s="35">
        <v>0</v>
      </c>
      <c r="T1745" s="35">
        <v>0</v>
      </c>
      <c r="U1745" s="35">
        <v>0</v>
      </c>
      <c r="V1745" s="35">
        <v>0</v>
      </c>
      <c r="W1745" s="35">
        <v>0</v>
      </c>
      <c r="X1745" s="35">
        <v>0</v>
      </c>
      <c r="Y1745" s="35">
        <v>0</v>
      </c>
      <c r="Z1745" s="35">
        <v>0</v>
      </c>
      <c r="AA1745" s="35">
        <v>0</v>
      </c>
      <c r="AB1745" s="35">
        <v>0</v>
      </c>
      <c r="AC1745" s="35">
        <v>0</v>
      </c>
      <c r="AD1745" s="35">
        <v>0</v>
      </c>
      <c r="AE1745" s="58" t="s">
        <v>5560</v>
      </c>
      <c r="AF1745" s="58"/>
      <c r="AG1745" s="57" t="str" cm="1">
        <f t="array" ref="AG1745">IFERROR(_xlfn.IFS(
AI1745="MPR ISSUE","PDH",
AI1745="BSS Hardware Issue","BSS",
AI1745="Sites strategiques, MLL, Pylone, etc.","ENVTECH",
AI1745="AKTIVCO DEFAUT GE &amp; POWER Cabinet","AKTIVCO",
AI1745="AKTIVCO Coupure ENEO &amp; Baisse de tension","AKTIVCO GRID ONLY",
AI1745="Coupure ENEO &amp; Baisse de tension","IHS GRID ONLY",
AI1745="Defaut GE &amp; POWER Cabinet","IHS",
AI1745="Sharing","Partners",
AI1745="Sites strategiques &amp; DataCenter","SST &amp; DC",
AI1745="Exclu","Exclu",
AI1745="SAT","SAT",
AI1745="SPARE-ISSUE","SPARE-ISSUE",
AI1745="Fiber CAmtel","TRANS_FO_CAMTEL",
AI1745="Fiber AOF","Fiber AOF",
AI1745="Projet OCM (HUAWEI)","TRAVAUX-HUAWEI",
AI1745="Projet OCM (NOKIA)","TRAVAUX-NOKIA",
AI1745="ACCESS-ISSUE","ACCESS-ISSUE",
AI1745="Projet OCM (ZTE, NOKIA, autres projets)","TRAVAUX OCM",
AI1745="No root CAuse","No root cause",
AI1745="ODU HS","PDH",
AI1745="IP &amp; VLAN","PDH",
AI1745="Warehouse HUAWEI","SPARE-ISSUE",
AI1745="SPARE-HS","SPARE-ISSUE",
AI1745="Power Telco","BSS",AI1745="no impacts","no impacts"
),"")</f>
        <v>no impacts</v>
      </c>
      <c r="AH1745" s="57" t="str" cm="1">
        <f t="array" ref="AH1745">IFERROR(_xlfn.IFS(
AI1745="MPR ISSUE","TX ISSUE",
AI1745="BSS Hardware Issue","RAN ISSUE",
AI1745="Sites strategiques, MLL, Pylone, etc.","ENVTECH",
AI1745="AKTIVCO DEFAUT GE &amp; POWER Cabinet","POWER ISSUE",
AI1745="AKTIVCO Coupure ENEO &amp; Baisse de tension","POWER ISSUE",
AI1745="Coupure ENEO &amp; Baisse de tension","POWER ISSUE",
AI1745="Defaut GE &amp; POWER Cabinet","POWER ISSUE",
AI1745="Sharing","POWER ISSUE",
AI1745="Sites strategiques &amp; DataCenter","POWER ISSUE",
AI1745="Exclu","Exclu",
AI1745="SAT","TX ISSUE",
AI1745="SPARE-ISSUE","SPARE-ISSUE",
AI1745="Fiber CAmtel","TX ISSUE",
AI1745="Fiber AOF","TX ISSUE",
AI1745="Projet OCM (HUAWEI)","TRAVAUX-HUAWEI",
AI1745="Projet OCM (NOKIA)","TRAVAUX -NOKIA",
AI1745="ACCESS-ISSUE","ACCESS-ISSUE",
AI1745="Projet OCM (ZTE, NOKIA, autres projets)","TRAVAUX OCM",
AI1745="No root CAuse","No root cause",
AI1745="ODU HS","TX ISSUE",
AI1745="IP &amp; VLAN","TX ISSUE",
AI1745="Warehouse HUAWEI","SPARE-ISSUE",
AI1745="SPARE-HS","SPARE-ISSUE",
AI1745="Power Telco","RAN ISSUE",AI1745="no impacts","no impacts"
),"")</f>
        <v>no impacts</v>
      </c>
      <c r="AI1745" s="85" t="s">
        <v>5998</v>
      </c>
      <c r="AJ1745" s="57" t="str" cm="1">
        <f t="array" ref="AJ1745">IFERROR(_xlfn.IFS(
AI1745="MPR ISSUE","ACTIVE",
AI1745="BSS Hardware Issue","ACTIVE",
AI1745="Sites strategiques, MLL, Pylone, etc.","PASSIVE",
AI1745="AKTIVCO DEFAUT GE &amp; POWER Cabinet","PASSIVE",
AI1745="AKTIVCO Coupure ENEO &amp; Baisse de tension","PASSIVE",
AI1745="Coupure ENEO &amp; Baisse de tension","PASSIVE",
AI1745="Defaut GE &amp; POWER Cabinet","PASSIVE",
AI1745="Sharing","PASSIVE",
AI1745="Sites strategiques &amp; DataCenter","PASSIVE",
AI1745="Exclu","Exclu",
AI1745="SAT","ACTIVE",
AI1745="SPARE-ISSUE","SPARE-ISSUE",
AI1745="Fiber CAmtel","ACTIVE",
AI1745="Fiber AOF","ACTIVE",
AI1745="Projet OCM (HUAWEI)","PLANNED WORKS",
AI1745="Projet OCM (NOKIA)","PLANNED WORKS",
AI1745="ACCESS-ISSUE","ACCESS-ISSUE",
AI1745="Projet OCM (ZTE, NOKIA, autres projets)","PLANNED WORKS",
AI1745="No root CAuse","No root cause",
AI1745="ODU HS","ACTIVE",
AI1745="IP &amp; VLAN","ACTIVE",
AI1745="Warehouse HUAWEI","SPARE-ISSUE",
AI1745="SPARE-HS","SPARE-ISSUE",
AI1745="Power Telco","ACTIVE", AI1745="no impacts","no impacts"
),"")</f>
        <v>no impacts</v>
      </c>
      <c r="AK1745" s="23" t="s">
        <v>5537</v>
      </c>
      <c r="AL1745" s="23" t="str">
        <f t="shared" si="46"/>
        <v>OST_291</v>
      </c>
      <c r="AN1745" s="9" t="s">
        <v>5537</v>
      </c>
      <c r="AO1745" s="23" t="str">
        <f>_xlfn.XLOOKUP(B1745,'INCIDENT-05-03-2026'!E:E,'INCIDENT-05-03-2026'!F:F,"")</f>
        <v/>
      </c>
      <c r="AP1745" s="7" t="s">
        <v>5537</v>
      </c>
      <c r="AQ1745" s="6"/>
      <c r="AR1745" s="7"/>
      <c r="AS1745" s="3" t="str">
        <f>_xlfn.XLOOKUP(B1745,'[3]tt num | region | site id'!$C:$C,'[3]tt num | region | site id'!$Q:$Q,"")</f>
        <v/>
      </c>
      <c r="AT1745" s="24" t="str">
        <f>_xlfn.XLOOKUP(B1745,'[4]Cells Huawei 03052026 12h'!$B:$B,'[4]Cells Huawei 03052026 12h'!$T:$T,"")</f>
        <v/>
      </c>
      <c r="AU1745" s="24" t="str">
        <f>_xlfn.XLOOKUP(B1745,'[5]cells down 02052026 8h50'!$B:$B,'[5]cells down 02052026 8h50'!$R:$R,"")</f>
        <v/>
      </c>
      <c r="AV1745" s="24" t="str">
        <f>_xlfn.XLOOKUP(B1745,'[5]cells down 02052026 13h50'!$B:$B,'[5]cells down 02052026 13h50'!$R:$R,"")</f>
        <v/>
      </c>
      <c r="AW1745" s="24" t="str">
        <f>_xlfn.XLOOKUP(B1745,'[5]cells down 02052026 13h50'!$B:$B,'[5]cells down 02052026 13h50'!$R:$R,"")</f>
        <v/>
      </c>
      <c r="AX1745" s="24" t="str">
        <f>_xlfn.XLOOKUP(B1745,'[6]cell downs 03052026 8h40 '!$B:$B,'[6]cell downs 03052026 8h40 '!$R:$R,"")</f>
        <v/>
      </c>
      <c r="AY1745" s="24" t="str">
        <f>_xlfn.XLOOKUP(B1745,'[7]ALL SITES DOWN'!$D:$D,'[7]ALL SITES DOWN'!$J:$J,"")</f>
        <v/>
      </c>
      <c r="AZ1745" s="24" t="str">
        <f>_xlfn.XLOOKUP(B1745,'[8]ALL SITES DOWN'!$D:$D,'[8]ALL SITES DOWN'!$J:$J,"")</f>
        <v/>
      </c>
      <c r="BA1745" s="9" t="str">
        <f>_xlfn.XLOOKUP(B1745,[9]sheet1!$AC:$AC,[9]sheet1!$AF:$AF,"")</f>
        <v/>
      </c>
      <c r="BB1745" s="14" t="s">
        <v>5537</v>
      </c>
      <c r="BC1745" s="14" t="s">
        <v>5537</v>
      </c>
      <c r="BD1745" s="14" t="str">
        <f>_xlfn.XLOOKUP(B1745,'[10]cell downs 18042026 17h'!$B:$B,'[10]cell downs 18042026 17h'!$B:$B,"")</f>
        <v/>
      </c>
      <c r="BE1745" s="14" t="str">
        <f>_xlfn.XLOOKUP(B1745,'[11]Cells Huawei 19042026 15h'!$B:$B,'[11]Cells Huawei 19042026 15h'!$B:$B,"")</f>
        <v/>
      </c>
      <c r="BF1745" s="9" t="str">
        <f>_xlfn.XLOOKUP(B1745,'[12]cells down 19042026 9H40'!$B:$B,'[12]cells down 19042026 9H40'!$B:$B,"")</f>
        <v/>
      </c>
      <c r="BG1745" s="9" t="s">
        <v>5537</v>
      </c>
      <c r="BH1745" s="9" t="s">
        <v>12</v>
      </c>
    </row>
    <row r="1746" spans="1:60" s="9" customFormat="1" x14ac:dyDescent="0.3">
      <c r="A1746" s="1" t="s">
        <v>2502</v>
      </c>
      <c r="B1746" s="8" t="s">
        <v>2503</v>
      </c>
      <c r="C1746" s="3" t="str">
        <f>_xlfn.XLOOKUP(B1746,'[1]daily break down'!$D:$D,'[1]daily break down'!$E:$E,"")</f>
        <v>Bafoussam</v>
      </c>
      <c r="D1746" s="1" t="s">
        <v>11</v>
      </c>
      <c r="E1746" s="1" t="s">
        <v>12</v>
      </c>
      <c r="F1746" s="3" t="s">
        <v>102</v>
      </c>
      <c r="G1746" s="1" t="s">
        <v>299</v>
      </c>
      <c r="H1746" s="40" t="str">
        <f>_xlfn.XLOOKUP(B1746,[2]CALCULATION!$B:$B,[2]CALCULATION!$H:$H,"")</f>
        <v>Huawei</v>
      </c>
      <c r="I1746" s="34">
        <v>0</v>
      </c>
      <c r="J1746" s="34">
        <v>0</v>
      </c>
      <c r="K1746" s="34">
        <v>0</v>
      </c>
      <c r="L1746" s="34">
        <v>0</v>
      </c>
      <c r="M1746" s="34">
        <v>0</v>
      </c>
      <c r="N1746" s="34">
        <v>4.131674243007935</v>
      </c>
      <c r="O1746" s="34">
        <v>0</v>
      </c>
      <c r="P1746" s="34">
        <v>0</v>
      </c>
      <c r="Q1746" s="34">
        <v>0</v>
      </c>
      <c r="R1746" s="34">
        <v>0</v>
      </c>
      <c r="S1746" s="35">
        <v>0</v>
      </c>
      <c r="T1746" s="35">
        <v>0</v>
      </c>
      <c r="U1746" s="35">
        <v>0</v>
      </c>
      <c r="V1746" s="35">
        <v>0</v>
      </c>
      <c r="W1746" s="35">
        <v>0</v>
      </c>
      <c r="X1746" s="35">
        <v>0</v>
      </c>
      <c r="Y1746" s="35">
        <v>0</v>
      </c>
      <c r="Z1746" s="35">
        <v>0</v>
      </c>
      <c r="AA1746" s="35">
        <v>0</v>
      </c>
      <c r="AB1746" s="35">
        <v>0</v>
      </c>
      <c r="AC1746" s="35">
        <v>0</v>
      </c>
      <c r="AD1746" s="35">
        <v>0</v>
      </c>
      <c r="AE1746" s="58" t="s">
        <v>5560</v>
      </c>
      <c r="AF1746" s="58"/>
      <c r="AG1746" s="57" t="str" cm="1">
        <f t="array" ref="AG1746">IFERROR(_xlfn.IFS(
AI1746="MPR ISSUE","PDH",
AI1746="BSS Hardware Issue","BSS",
AI1746="Sites strategiques, MLL, Pylone, etc.","ENVTECH",
AI1746="AKTIVCO DEFAUT GE &amp; POWER Cabinet","AKTIVCO",
AI1746="AKTIVCO Coupure ENEO &amp; Baisse de tension","AKTIVCO GRID ONLY",
AI1746="Coupure ENEO &amp; Baisse de tension","IHS GRID ONLY",
AI1746="Defaut GE &amp; POWER Cabinet","IHS",
AI1746="Sharing","Partners",
AI1746="Sites strategiques &amp; DataCenter","SST &amp; DC",
AI1746="Exclu","Exclu",
AI1746="SAT","SAT",
AI1746="SPARE-ISSUE","SPARE-ISSUE",
AI1746="Fiber CAmtel","TRANS_FO_CAMTEL",
AI1746="Fiber AOF","Fiber AOF",
AI1746="Projet OCM (HUAWEI)","TRAVAUX-HUAWEI",
AI1746="Projet OCM (NOKIA)","TRAVAUX-NOKIA",
AI1746="ACCESS-ISSUE","ACCESS-ISSUE",
AI1746="Projet OCM (ZTE, NOKIA, autres projets)","TRAVAUX OCM",
AI1746="No root CAuse","No root cause",
AI1746="ODU HS","PDH",
AI1746="IP &amp; VLAN","PDH",
AI1746="Warehouse HUAWEI","SPARE-ISSUE",
AI1746="SPARE-HS","SPARE-ISSUE",
AI1746="Power Telco","BSS",AI1746="no impacts","no impacts"
),"")</f>
        <v>no impacts</v>
      </c>
      <c r="AH1746" s="57" t="str" cm="1">
        <f t="array" ref="AH1746">IFERROR(_xlfn.IFS(
AI1746="MPR ISSUE","TX ISSUE",
AI1746="BSS Hardware Issue","RAN ISSUE",
AI1746="Sites strategiques, MLL, Pylone, etc.","ENVTECH",
AI1746="AKTIVCO DEFAUT GE &amp; POWER Cabinet","POWER ISSUE",
AI1746="AKTIVCO Coupure ENEO &amp; Baisse de tension","POWER ISSUE",
AI1746="Coupure ENEO &amp; Baisse de tension","POWER ISSUE",
AI1746="Defaut GE &amp; POWER Cabinet","POWER ISSUE",
AI1746="Sharing","POWER ISSUE",
AI1746="Sites strategiques &amp; DataCenter","POWER ISSUE",
AI1746="Exclu","Exclu",
AI1746="SAT","TX ISSUE",
AI1746="SPARE-ISSUE","SPARE-ISSUE",
AI1746="Fiber CAmtel","TX ISSUE",
AI1746="Fiber AOF","TX ISSUE",
AI1746="Projet OCM (HUAWEI)","TRAVAUX-HUAWEI",
AI1746="Projet OCM (NOKIA)","TRAVAUX -NOKIA",
AI1746="ACCESS-ISSUE","ACCESS-ISSUE",
AI1746="Projet OCM (ZTE, NOKIA, autres projets)","TRAVAUX OCM",
AI1746="No root CAuse","No root cause",
AI1746="ODU HS","TX ISSUE",
AI1746="IP &amp; VLAN","TX ISSUE",
AI1746="Warehouse HUAWEI","SPARE-ISSUE",
AI1746="SPARE-HS","SPARE-ISSUE",
AI1746="Power Telco","RAN ISSUE",AI1746="no impacts","no impacts"
),"")</f>
        <v>no impacts</v>
      </c>
      <c r="AI1746" s="85" t="s">
        <v>5998</v>
      </c>
      <c r="AJ1746" s="57" t="str" cm="1">
        <f t="array" ref="AJ1746">IFERROR(_xlfn.IFS(
AI1746="MPR ISSUE","ACTIVE",
AI1746="BSS Hardware Issue","ACTIVE",
AI1746="Sites strategiques, MLL, Pylone, etc.","PASSIVE",
AI1746="AKTIVCO DEFAUT GE &amp; POWER Cabinet","PASSIVE",
AI1746="AKTIVCO Coupure ENEO &amp; Baisse de tension","PASSIVE",
AI1746="Coupure ENEO &amp; Baisse de tension","PASSIVE",
AI1746="Defaut GE &amp; POWER Cabinet","PASSIVE",
AI1746="Sharing","PASSIVE",
AI1746="Sites strategiques &amp; DataCenter","PASSIVE",
AI1746="Exclu","Exclu",
AI1746="SAT","ACTIVE",
AI1746="SPARE-ISSUE","SPARE-ISSUE",
AI1746="Fiber CAmtel","ACTIVE",
AI1746="Fiber AOF","ACTIVE",
AI1746="Projet OCM (HUAWEI)","PLANNED WORKS",
AI1746="Projet OCM (NOKIA)","PLANNED WORKS",
AI1746="ACCESS-ISSUE","ACCESS-ISSUE",
AI1746="Projet OCM (ZTE, NOKIA, autres projets)","PLANNED WORKS",
AI1746="No root CAuse","No root cause",
AI1746="ODU HS","ACTIVE",
AI1746="IP &amp; VLAN","ACTIVE",
AI1746="Warehouse HUAWEI","SPARE-ISSUE",
AI1746="SPARE-HS","SPARE-ISSUE",
AI1746="Power Telco","ACTIVE", AI1746="no impacts","no impacts"
),"")</f>
        <v>no impacts</v>
      </c>
      <c r="AK1746" s="23" t="s">
        <v>5537</v>
      </c>
      <c r="AL1746" s="23" t="str">
        <f t="shared" si="46"/>
        <v>OST_213</v>
      </c>
      <c r="AN1746" s="9" t="s">
        <v>5537</v>
      </c>
      <c r="AO1746" s="23" t="str">
        <f>_xlfn.XLOOKUP(B1746,'INCIDENT-05-03-2026'!E:E,'INCIDENT-05-03-2026'!F:F,"")</f>
        <v/>
      </c>
      <c r="AP1746" s="7" t="s">
        <v>5537</v>
      </c>
      <c r="AQ1746" s="6"/>
      <c r="AR1746" s="7"/>
      <c r="AS1746" s="3" t="str">
        <f>_xlfn.XLOOKUP(B1746,'[3]tt num | region | site id'!$C:$C,'[3]tt num | region | site id'!$Q:$Q,"")</f>
        <v/>
      </c>
      <c r="AT1746" s="24" t="str">
        <f>_xlfn.XLOOKUP(B1746,'[4]Cells Huawei 03052026 12h'!$B:$B,'[4]Cells Huawei 03052026 12h'!$T:$T,"")</f>
        <v/>
      </c>
      <c r="AU1746" s="24" t="str">
        <f>_xlfn.XLOOKUP(B1746,'[5]cells down 02052026 8h50'!$B:$B,'[5]cells down 02052026 8h50'!$R:$R,"")</f>
        <v/>
      </c>
      <c r="AV1746" s="24" t="str">
        <f>_xlfn.XLOOKUP(B1746,'[5]cells down 02052026 13h50'!$B:$B,'[5]cells down 02052026 13h50'!$R:$R,"")</f>
        <v/>
      </c>
      <c r="AW1746" s="24" t="str">
        <f>_xlfn.XLOOKUP(B1746,'[5]cells down 02052026 13h50'!$B:$B,'[5]cells down 02052026 13h50'!$R:$R,"")</f>
        <v/>
      </c>
      <c r="AX1746" s="24" t="str">
        <f>_xlfn.XLOOKUP(B1746,'[6]cell downs 03052026 8h40 '!$B:$B,'[6]cell downs 03052026 8h40 '!$R:$R,"")</f>
        <v/>
      </c>
      <c r="AY1746" s="24" t="str">
        <f>_xlfn.XLOOKUP(B1746,'[7]ALL SITES DOWN'!$D:$D,'[7]ALL SITES DOWN'!$J:$J,"")</f>
        <v/>
      </c>
      <c r="AZ1746" s="24" t="str">
        <f>_xlfn.XLOOKUP(B1746,'[8]ALL SITES DOWN'!$D:$D,'[8]ALL SITES DOWN'!$J:$J,"")</f>
        <v/>
      </c>
      <c r="BA1746" s="9" t="str">
        <f>_xlfn.XLOOKUP(B1746,[9]sheet1!$AC:$AC,[9]sheet1!$AF:$AF,"")</f>
        <v/>
      </c>
      <c r="BB1746" s="14" t="s">
        <v>5537</v>
      </c>
      <c r="BC1746" s="14" t="s">
        <v>5537</v>
      </c>
      <c r="BD1746" s="14" t="str">
        <f>_xlfn.XLOOKUP(B1746,'[10]cell downs 18042026 17h'!$B:$B,'[10]cell downs 18042026 17h'!$B:$B,"")</f>
        <v/>
      </c>
      <c r="BE1746" s="14" t="str">
        <f>_xlfn.XLOOKUP(B1746,'[11]Cells Huawei 19042026 15h'!$B:$B,'[11]Cells Huawei 19042026 15h'!$B:$B,"")</f>
        <v/>
      </c>
      <c r="BF1746" s="9" t="str">
        <f>_xlfn.XLOOKUP(B1746,'[12]cells down 19042026 9H40'!$B:$B,'[12]cells down 19042026 9H40'!$B:$B,"")</f>
        <v/>
      </c>
      <c r="BG1746" s="9" t="s">
        <v>2503</v>
      </c>
      <c r="BH1746" s="9" t="s">
        <v>302</v>
      </c>
    </row>
    <row r="1747" spans="1:60" s="9" customFormat="1" x14ac:dyDescent="0.3">
      <c r="A1747" s="1" t="s">
        <v>3395</v>
      </c>
      <c r="B1747" s="8" t="s">
        <v>3396</v>
      </c>
      <c r="C1747" s="3" t="str">
        <f>_xlfn.XLOOKUP(B1747,'[1]daily break down'!$D:$D,'[1]daily break down'!$E:$E,"")</f>
        <v>LITTORAL</v>
      </c>
      <c r="D1747" s="1"/>
      <c r="E1747" s="1"/>
      <c r="F1747" s="3" t="s">
        <v>31</v>
      </c>
      <c r="G1747" s="1" t="s">
        <v>484</v>
      </c>
      <c r="H1747" s="42" t="str">
        <f>_xlfn.XLOOKUP(B1747,[2]CALCULATION!$B:$B,[2]CALCULATION!$H:$H,"")</f>
        <v>ZTE</v>
      </c>
      <c r="I1747" s="34">
        <v>0</v>
      </c>
      <c r="J1747" s="34">
        <v>0</v>
      </c>
      <c r="K1747" s="34">
        <v>0</v>
      </c>
      <c r="L1747" s="34">
        <v>0</v>
      </c>
      <c r="M1747" s="34">
        <v>0</v>
      </c>
      <c r="N1747" s="34">
        <v>1.9424005444692714</v>
      </c>
      <c r="O1747" s="34">
        <v>0</v>
      </c>
      <c r="P1747" s="34">
        <v>0</v>
      </c>
      <c r="Q1747" s="34">
        <v>0</v>
      </c>
      <c r="R1747" s="34">
        <v>0</v>
      </c>
      <c r="S1747" s="35">
        <v>0</v>
      </c>
      <c r="T1747" s="35">
        <v>0</v>
      </c>
      <c r="U1747" s="35">
        <v>0</v>
      </c>
      <c r="V1747" s="35">
        <v>0</v>
      </c>
      <c r="W1747" s="35">
        <v>0</v>
      </c>
      <c r="X1747" s="35">
        <v>0</v>
      </c>
      <c r="Y1747" s="35">
        <v>0</v>
      </c>
      <c r="Z1747" s="35">
        <v>0</v>
      </c>
      <c r="AA1747" s="35">
        <v>0</v>
      </c>
      <c r="AB1747" s="35">
        <v>0</v>
      </c>
      <c r="AC1747" s="35">
        <v>0</v>
      </c>
      <c r="AD1747" s="35">
        <v>0</v>
      </c>
      <c r="AE1747" s="58" t="s">
        <v>5560</v>
      </c>
      <c r="AF1747" s="58"/>
      <c r="AG1747" s="57" t="str" cm="1">
        <f t="array" ref="AG1747">IFERROR(_xlfn.IFS(
AI1747="MPR ISSUE","PDH",
AI1747="BSS Hardware Issue","BSS",
AI1747="Sites strategiques, MLL, Pylone, etc.","ENVTECH",
AI1747="AKTIVCO DEFAUT GE &amp; POWER Cabinet","AKTIVCO",
AI1747="AKTIVCO Coupure ENEO &amp; Baisse de tension","AKTIVCO GRID ONLY",
AI1747="Coupure ENEO &amp; Baisse de tension","IHS GRID ONLY",
AI1747="Defaut GE &amp; POWER Cabinet","IHS",
AI1747="Sharing","Partners",
AI1747="Sites strategiques &amp; DataCenter","SST &amp; DC",
AI1747="Exclu","Exclu",
AI1747="SAT","SAT",
AI1747="SPARE-ISSUE","SPARE-ISSUE",
AI1747="Fiber CAmtel","TRANS_FO_CAMTEL",
AI1747="Fiber AOF","Fiber AOF",
AI1747="Projet OCM (HUAWEI)","TRAVAUX-HUAWEI",
AI1747="Projet OCM (NOKIA)","TRAVAUX-NOKIA",
AI1747="ACCESS-ISSUE","ACCESS-ISSUE",
AI1747="Projet OCM (ZTE, NOKIA, autres projets)","TRAVAUX OCM",
AI1747="No root CAuse","No root cause",
AI1747="ODU HS","PDH",
AI1747="IP &amp; VLAN","PDH",
AI1747="Warehouse HUAWEI","SPARE-ISSUE",
AI1747="SPARE-HS","SPARE-ISSUE",
AI1747="Power Telco","BSS",AI1747="no impacts","no impacts"
),"")</f>
        <v>no impacts</v>
      </c>
      <c r="AH1747" s="57" t="str" cm="1">
        <f t="array" ref="AH1747">IFERROR(_xlfn.IFS(
AI1747="MPR ISSUE","TX ISSUE",
AI1747="BSS Hardware Issue","RAN ISSUE",
AI1747="Sites strategiques, MLL, Pylone, etc.","ENVTECH",
AI1747="AKTIVCO DEFAUT GE &amp; POWER Cabinet","POWER ISSUE",
AI1747="AKTIVCO Coupure ENEO &amp; Baisse de tension","POWER ISSUE",
AI1747="Coupure ENEO &amp; Baisse de tension","POWER ISSUE",
AI1747="Defaut GE &amp; POWER Cabinet","POWER ISSUE",
AI1747="Sharing","POWER ISSUE",
AI1747="Sites strategiques &amp; DataCenter","POWER ISSUE",
AI1747="Exclu","Exclu",
AI1747="SAT","TX ISSUE",
AI1747="SPARE-ISSUE","SPARE-ISSUE",
AI1747="Fiber CAmtel","TX ISSUE",
AI1747="Fiber AOF","TX ISSUE",
AI1747="Projet OCM (HUAWEI)","TRAVAUX-HUAWEI",
AI1747="Projet OCM (NOKIA)","TRAVAUX -NOKIA",
AI1747="ACCESS-ISSUE","ACCESS-ISSUE",
AI1747="Projet OCM (ZTE, NOKIA, autres projets)","TRAVAUX OCM",
AI1747="No root CAuse","No root cause",
AI1747="ODU HS","TX ISSUE",
AI1747="IP &amp; VLAN","TX ISSUE",
AI1747="Warehouse HUAWEI","SPARE-ISSUE",
AI1747="SPARE-HS","SPARE-ISSUE",
AI1747="Power Telco","RAN ISSUE",AI1747="no impacts","no impacts"
),"")</f>
        <v>no impacts</v>
      </c>
      <c r="AI1747" s="85" t="s">
        <v>5998</v>
      </c>
      <c r="AJ1747" s="57" t="str" cm="1">
        <f t="array" ref="AJ1747">IFERROR(_xlfn.IFS(
AI1747="MPR ISSUE","ACTIVE",
AI1747="BSS Hardware Issue","ACTIVE",
AI1747="Sites strategiques, MLL, Pylone, etc.","PASSIVE",
AI1747="AKTIVCO DEFAUT GE &amp; POWER Cabinet","PASSIVE",
AI1747="AKTIVCO Coupure ENEO &amp; Baisse de tension","PASSIVE",
AI1747="Coupure ENEO &amp; Baisse de tension","PASSIVE",
AI1747="Defaut GE &amp; POWER Cabinet","PASSIVE",
AI1747="Sharing","PASSIVE",
AI1747="Sites strategiques &amp; DataCenter","PASSIVE",
AI1747="Exclu","Exclu",
AI1747="SAT","ACTIVE",
AI1747="SPARE-ISSUE","SPARE-ISSUE",
AI1747="Fiber CAmtel","ACTIVE",
AI1747="Fiber AOF","ACTIVE",
AI1747="Projet OCM (HUAWEI)","PLANNED WORKS",
AI1747="Projet OCM (NOKIA)","PLANNED WORKS",
AI1747="ACCESS-ISSUE","ACCESS-ISSUE",
AI1747="Projet OCM (ZTE, NOKIA, autres projets)","PLANNED WORKS",
AI1747="No root CAuse","No root cause",
AI1747="ODU HS","ACTIVE",
AI1747="IP &amp; VLAN","ACTIVE",
AI1747="Warehouse HUAWEI","SPARE-ISSUE",
AI1747="SPARE-HS","SPARE-ISSUE",
AI1747="Power Telco","ACTIVE", AI1747="no impacts","no impacts"
),"")</f>
        <v>no impacts</v>
      </c>
      <c r="AK1747" s="23" t="s">
        <v>5537</v>
      </c>
      <c r="AL1747" s="23" t="str">
        <f t="shared" si="46"/>
        <v>LIT_749</v>
      </c>
      <c r="AN1747" s="9" t="s">
        <v>5537</v>
      </c>
      <c r="AO1747" s="23" t="str">
        <f>_xlfn.XLOOKUP(B1747,'INCIDENT-05-03-2026'!E:E,'INCIDENT-05-03-2026'!F:F,"")</f>
        <v/>
      </c>
      <c r="AP1747" s="7" t="s">
        <v>5537</v>
      </c>
      <c r="AQ1747" s="6"/>
      <c r="AR1747" s="7"/>
      <c r="AS1747" s="3" t="str">
        <f>_xlfn.XLOOKUP(B1747,'[3]tt num | region | site id'!$C:$C,'[3]tt num | region | site id'!$Q:$Q,"")</f>
        <v/>
      </c>
      <c r="AT1747" s="24" t="str">
        <f>_xlfn.XLOOKUP(B1747,'[4]Cells Huawei 03052026 12h'!$B:$B,'[4]Cells Huawei 03052026 12h'!$T:$T,"")</f>
        <v/>
      </c>
      <c r="AU1747" s="24" t="str">
        <f>_xlfn.XLOOKUP(B1747,'[5]cells down 02052026 8h50'!$B:$B,'[5]cells down 02052026 8h50'!$R:$R,"")</f>
        <v/>
      </c>
      <c r="AV1747" s="24" t="str">
        <f>_xlfn.XLOOKUP(B1747,'[5]cells down 02052026 13h50'!$B:$B,'[5]cells down 02052026 13h50'!$R:$R,"")</f>
        <v/>
      </c>
      <c r="AW1747" s="24" t="str">
        <f>_xlfn.XLOOKUP(B1747,'[5]cells down 02052026 13h50'!$B:$B,'[5]cells down 02052026 13h50'!$R:$R,"")</f>
        <v/>
      </c>
      <c r="AX1747" s="24" t="str">
        <f>_xlfn.XLOOKUP(B1747,'[6]cell downs 03052026 8h40 '!$B:$B,'[6]cell downs 03052026 8h40 '!$R:$R,"")</f>
        <v/>
      </c>
      <c r="AY1747" s="24" t="str">
        <f>_xlfn.XLOOKUP(B1747,'[7]ALL SITES DOWN'!$D:$D,'[7]ALL SITES DOWN'!$J:$J,"")</f>
        <v/>
      </c>
      <c r="AZ1747" s="24" t="str">
        <f>_xlfn.XLOOKUP(B1747,'[8]ALL SITES DOWN'!$D:$D,'[8]ALL SITES DOWN'!$J:$J,"")</f>
        <v/>
      </c>
      <c r="BA1747" s="9" t="str">
        <f>_xlfn.XLOOKUP(B1747,[9]sheet1!$AC:$AC,[9]sheet1!$AF:$AF,"")</f>
        <v/>
      </c>
      <c r="BB1747" s="14" t="s">
        <v>5537</v>
      </c>
      <c r="BC1747" s="14" t="s">
        <v>5537</v>
      </c>
      <c r="BD1747" s="14" t="str">
        <f>_xlfn.XLOOKUP(B1747,'[10]cell downs 18042026 17h'!$B:$B,'[10]cell downs 18042026 17h'!$B:$B,"")</f>
        <v/>
      </c>
      <c r="BE1747" s="14" t="str">
        <f>_xlfn.XLOOKUP(B1747,'[11]Cells Huawei 19042026 15h'!$B:$B,'[11]Cells Huawei 19042026 15h'!$B:$B,"")</f>
        <v/>
      </c>
      <c r="BF1747" s="9" t="str">
        <f>_xlfn.XLOOKUP(B1747,'[12]cells down 19042026 9H40'!$B:$B,'[12]cells down 19042026 9H40'!$B:$B,"")</f>
        <v/>
      </c>
      <c r="BG1747" s="9" t="s">
        <v>5537</v>
      </c>
      <c r="BH1747" s="9" t="s">
        <v>12</v>
      </c>
    </row>
    <row r="1748" spans="1:60" s="9" customFormat="1" x14ac:dyDescent="0.3">
      <c r="A1748" s="1" t="s">
        <v>3167</v>
      </c>
      <c r="B1748" s="8" t="s">
        <v>3168</v>
      </c>
      <c r="C1748" s="3" t="str">
        <f>_xlfn.XLOOKUP(B1748,'[1]daily break down'!$D:$D,'[1]daily break down'!$E:$E,"")</f>
        <v>LITTORAL</v>
      </c>
      <c r="D1748" s="1" t="s">
        <v>11</v>
      </c>
      <c r="E1748" s="1" t="s">
        <v>318</v>
      </c>
      <c r="F1748" s="3" t="s">
        <v>31</v>
      </c>
      <c r="G1748" s="1" t="s">
        <v>484</v>
      </c>
      <c r="H1748" s="42" t="str">
        <f>_xlfn.XLOOKUP(B1748,[2]CALCULATION!$B:$B,[2]CALCULATION!$H:$H,"")</f>
        <v>ZTE</v>
      </c>
      <c r="I1748" s="34">
        <v>1.2925616308966335</v>
      </c>
      <c r="J1748" s="34">
        <v>0</v>
      </c>
      <c r="K1748" s="34">
        <v>0</v>
      </c>
      <c r="L1748" s="34">
        <v>0</v>
      </c>
      <c r="M1748" s="34">
        <v>0</v>
      </c>
      <c r="N1748" s="34">
        <v>1.9417763167281628</v>
      </c>
      <c r="O1748" s="34">
        <v>1.777586585738214</v>
      </c>
      <c r="P1748" s="34">
        <v>0</v>
      </c>
      <c r="Q1748" s="34">
        <v>0</v>
      </c>
      <c r="R1748" s="34">
        <v>0</v>
      </c>
      <c r="S1748" s="35">
        <v>0</v>
      </c>
      <c r="T1748" s="35">
        <v>0</v>
      </c>
      <c r="U1748" s="35">
        <v>0</v>
      </c>
      <c r="V1748" s="35">
        <v>0</v>
      </c>
      <c r="W1748" s="35">
        <v>0</v>
      </c>
      <c r="X1748" s="35">
        <v>0</v>
      </c>
      <c r="Y1748" s="35">
        <v>0</v>
      </c>
      <c r="Z1748" s="35">
        <v>0</v>
      </c>
      <c r="AA1748" s="35">
        <v>0</v>
      </c>
      <c r="AB1748" s="35">
        <v>0</v>
      </c>
      <c r="AC1748" s="35">
        <v>0</v>
      </c>
      <c r="AD1748" s="35">
        <v>0</v>
      </c>
      <c r="AE1748" s="58" t="s">
        <v>5560</v>
      </c>
      <c r="AF1748" s="58"/>
      <c r="AG1748" s="57" t="str" cm="1">
        <f t="array" ref="AG1748">IFERROR(_xlfn.IFS(
AI1748="MPR ISSUE","PDH",
AI1748="BSS Hardware Issue","BSS",
AI1748="Sites strategiques, MLL, Pylone, etc.","ENVTECH",
AI1748="AKTIVCO DEFAUT GE &amp; POWER Cabinet","AKTIVCO",
AI1748="AKTIVCO Coupure ENEO &amp; Baisse de tension","AKTIVCO GRID ONLY",
AI1748="Coupure ENEO &amp; Baisse de tension","IHS GRID ONLY",
AI1748="Defaut GE &amp; POWER Cabinet","IHS",
AI1748="Sharing","Partners",
AI1748="Sites strategiques &amp; DataCenter","SST &amp; DC",
AI1748="Exclu","Exclu",
AI1748="SAT","SAT",
AI1748="SPARE-ISSUE","SPARE-ISSUE",
AI1748="Fiber CAmtel","TRANS_FO_CAMTEL",
AI1748="Fiber AOF","Fiber AOF",
AI1748="Projet OCM (HUAWEI)","TRAVAUX-HUAWEI",
AI1748="Projet OCM (NOKIA)","TRAVAUX-NOKIA",
AI1748="ACCESS-ISSUE","ACCESS-ISSUE",
AI1748="Projet OCM (ZTE, NOKIA, autres projets)","TRAVAUX OCM",
AI1748="No root CAuse","No root cause",
AI1748="ODU HS","PDH",
AI1748="IP &amp; VLAN","PDH",
AI1748="Warehouse HUAWEI","SPARE-ISSUE",
AI1748="SPARE-HS","SPARE-ISSUE",
AI1748="Power Telco","BSS",AI1748="no impacts","no impacts"
),"")</f>
        <v>no impacts</v>
      </c>
      <c r="AH1748" s="57" t="str" cm="1">
        <f t="array" ref="AH1748">IFERROR(_xlfn.IFS(
AI1748="MPR ISSUE","TX ISSUE",
AI1748="BSS Hardware Issue","RAN ISSUE",
AI1748="Sites strategiques, MLL, Pylone, etc.","ENVTECH",
AI1748="AKTIVCO DEFAUT GE &amp; POWER Cabinet","POWER ISSUE",
AI1748="AKTIVCO Coupure ENEO &amp; Baisse de tension","POWER ISSUE",
AI1748="Coupure ENEO &amp; Baisse de tension","POWER ISSUE",
AI1748="Defaut GE &amp; POWER Cabinet","POWER ISSUE",
AI1748="Sharing","POWER ISSUE",
AI1748="Sites strategiques &amp; DataCenter","POWER ISSUE",
AI1748="Exclu","Exclu",
AI1748="SAT","TX ISSUE",
AI1748="SPARE-ISSUE","SPARE-ISSUE",
AI1748="Fiber CAmtel","TX ISSUE",
AI1748="Fiber AOF","TX ISSUE",
AI1748="Projet OCM (HUAWEI)","TRAVAUX-HUAWEI",
AI1748="Projet OCM (NOKIA)","TRAVAUX -NOKIA",
AI1748="ACCESS-ISSUE","ACCESS-ISSUE",
AI1748="Projet OCM (ZTE, NOKIA, autres projets)","TRAVAUX OCM",
AI1748="No root CAuse","No root cause",
AI1748="ODU HS","TX ISSUE",
AI1748="IP &amp; VLAN","TX ISSUE",
AI1748="Warehouse HUAWEI","SPARE-ISSUE",
AI1748="SPARE-HS","SPARE-ISSUE",
AI1748="Power Telco","RAN ISSUE",AI1748="no impacts","no impacts"
),"")</f>
        <v>no impacts</v>
      </c>
      <c r="AI1748" s="85" t="s">
        <v>5998</v>
      </c>
      <c r="AJ1748" s="57" t="str" cm="1">
        <f t="array" ref="AJ1748">IFERROR(_xlfn.IFS(
AI1748="MPR ISSUE","ACTIVE",
AI1748="BSS Hardware Issue","ACTIVE",
AI1748="Sites strategiques, MLL, Pylone, etc.","PASSIVE",
AI1748="AKTIVCO DEFAUT GE &amp; POWER Cabinet","PASSIVE",
AI1748="AKTIVCO Coupure ENEO &amp; Baisse de tension","PASSIVE",
AI1748="Coupure ENEO &amp; Baisse de tension","PASSIVE",
AI1748="Defaut GE &amp; POWER Cabinet","PASSIVE",
AI1748="Sharing","PASSIVE",
AI1748="Sites strategiques &amp; DataCenter","PASSIVE",
AI1748="Exclu","Exclu",
AI1748="SAT","ACTIVE",
AI1748="SPARE-ISSUE","SPARE-ISSUE",
AI1748="Fiber CAmtel","ACTIVE",
AI1748="Fiber AOF","ACTIVE",
AI1748="Projet OCM (HUAWEI)","PLANNED WORKS",
AI1748="Projet OCM (NOKIA)","PLANNED WORKS",
AI1748="ACCESS-ISSUE","ACCESS-ISSUE",
AI1748="Projet OCM (ZTE, NOKIA, autres projets)","PLANNED WORKS",
AI1748="No root CAuse","No root cause",
AI1748="ODU HS","ACTIVE",
AI1748="IP &amp; VLAN","ACTIVE",
AI1748="Warehouse HUAWEI","SPARE-ISSUE",
AI1748="SPARE-HS","SPARE-ISSUE",
AI1748="Power Telco","ACTIVE", AI1748="no impacts","no impacts"
),"")</f>
        <v>no impacts</v>
      </c>
      <c r="AK1748" s="23" t="s">
        <v>5537</v>
      </c>
      <c r="AL1748" s="23" t="str">
        <f t="shared" ref="AL1748:AL1779" si="47">B1748</f>
        <v>LIT_456</v>
      </c>
      <c r="AN1748" s="9" t="s">
        <v>5537</v>
      </c>
      <c r="AO1748" s="23" t="str">
        <f>_xlfn.XLOOKUP(B1748,'INCIDENT-05-03-2026'!E:E,'INCIDENT-05-03-2026'!F:F,"")</f>
        <v/>
      </c>
      <c r="AP1748" s="7" t="s">
        <v>5537</v>
      </c>
      <c r="AQ1748" s="6"/>
      <c r="AR1748" s="7"/>
      <c r="AS1748" s="3" t="str">
        <f>_xlfn.XLOOKUP(B1748,'[3]tt num | region | site id'!$C:$C,'[3]tt num | region | site id'!$Q:$Q,"")</f>
        <v/>
      </c>
      <c r="AT1748" s="24" t="str">
        <f>_xlfn.XLOOKUP(B1748,'[4]Cells Huawei 03052026 12h'!$B:$B,'[4]Cells Huawei 03052026 12h'!$T:$T,"")</f>
        <v/>
      </c>
      <c r="AU1748" s="24" t="str">
        <f>_xlfn.XLOOKUP(B1748,'[5]cells down 02052026 8h50'!$B:$B,'[5]cells down 02052026 8h50'!$R:$R,"")</f>
        <v/>
      </c>
      <c r="AV1748" s="24" t="str">
        <f>_xlfn.XLOOKUP(B1748,'[5]cells down 02052026 13h50'!$B:$B,'[5]cells down 02052026 13h50'!$R:$R,"")</f>
        <v/>
      </c>
      <c r="AW1748" s="24" t="str">
        <f>_xlfn.XLOOKUP(B1748,'[5]cells down 02052026 13h50'!$B:$B,'[5]cells down 02052026 13h50'!$R:$R,"")</f>
        <v/>
      </c>
      <c r="AX1748" s="24" t="str">
        <f>_xlfn.XLOOKUP(B1748,'[6]cell downs 03052026 8h40 '!$B:$B,'[6]cell downs 03052026 8h40 '!$R:$R,"")</f>
        <v/>
      </c>
      <c r="AY1748" s="24" t="str">
        <f>_xlfn.XLOOKUP(B1748,'[7]ALL SITES DOWN'!$D:$D,'[7]ALL SITES DOWN'!$J:$J,"")</f>
        <v/>
      </c>
      <c r="AZ1748" s="24" t="str">
        <f>_xlfn.XLOOKUP(B1748,'[8]ALL SITES DOWN'!$D:$D,'[8]ALL SITES DOWN'!$J:$J,"")</f>
        <v/>
      </c>
      <c r="BA1748" s="9" t="str">
        <f>_xlfn.XLOOKUP(B1748,[9]sheet1!$AC:$AC,[9]sheet1!$AF:$AF,"")</f>
        <v/>
      </c>
      <c r="BB1748" s="14" t="s">
        <v>5537</v>
      </c>
      <c r="BC1748" s="14" t="s">
        <v>5537</v>
      </c>
      <c r="BD1748" s="14" t="str">
        <f>_xlfn.XLOOKUP(B1748,'[10]cell downs 18042026 17h'!$B:$B,'[10]cell downs 18042026 17h'!$B:$B,"")</f>
        <v/>
      </c>
      <c r="BE1748" s="14" t="str">
        <f>_xlfn.XLOOKUP(B1748,'[11]Cells Huawei 19042026 15h'!$B:$B,'[11]Cells Huawei 19042026 15h'!$B:$B,"")</f>
        <v/>
      </c>
      <c r="BF1748" s="9" t="str">
        <f>_xlfn.XLOOKUP(B1748,'[12]cells down 19042026 9H40'!$B:$B,'[12]cells down 19042026 9H40'!$B:$B,"")</f>
        <v/>
      </c>
      <c r="BG1748" s="9" t="s">
        <v>3168</v>
      </c>
      <c r="BH1748" s="9" t="s">
        <v>12</v>
      </c>
    </row>
    <row r="1749" spans="1:60" s="9" customFormat="1" x14ac:dyDescent="0.3">
      <c r="A1749" s="1" t="s">
        <v>1561</v>
      </c>
      <c r="B1749" s="8" t="s">
        <v>1562</v>
      </c>
      <c r="C1749" s="3" t="str">
        <f>_xlfn.XLOOKUP(B1749,'[1]daily break down'!$D:$D,'[1]daily break down'!$E:$E,"")</f>
        <v>LITTORAL</v>
      </c>
      <c r="D1749" s="1" t="s">
        <v>11</v>
      </c>
      <c r="E1749" s="1" t="s">
        <v>12</v>
      </c>
      <c r="F1749" s="3" t="s">
        <v>31</v>
      </c>
      <c r="G1749" s="1" t="s">
        <v>484</v>
      </c>
      <c r="H1749" s="42" t="str">
        <f>_xlfn.XLOOKUP(B1749,[2]CALCULATION!$B:$B,[2]CALCULATION!$H:$H,"")</f>
        <v>ZTE</v>
      </c>
      <c r="I1749" s="34">
        <v>0</v>
      </c>
      <c r="J1749" s="34">
        <v>0</v>
      </c>
      <c r="K1749" s="34">
        <v>5.7896860465928885E-17</v>
      </c>
      <c r="L1749" s="34">
        <v>0</v>
      </c>
      <c r="M1749" s="34">
        <v>0</v>
      </c>
      <c r="N1749" s="34">
        <v>1.8243501610864274</v>
      </c>
      <c r="O1749" s="34">
        <v>0</v>
      </c>
      <c r="P1749" s="34">
        <v>0</v>
      </c>
      <c r="Q1749" s="34">
        <v>0</v>
      </c>
      <c r="R1749" s="34">
        <v>0</v>
      </c>
      <c r="S1749" s="35">
        <v>0</v>
      </c>
      <c r="T1749" s="35">
        <v>0</v>
      </c>
      <c r="U1749" s="35">
        <v>0</v>
      </c>
      <c r="V1749" s="35">
        <v>0</v>
      </c>
      <c r="W1749" s="35">
        <v>0</v>
      </c>
      <c r="X1749" s="35">
        <v>0</v>
      </c>
      <c r="Y1749" s="35">
        <v>0</v>
      </c>
      <c r="Z1749" s="35">
        <v>0</v>
      </c>
      <c r="AA1749" s="35">
        <v>0</v>
      </c>
      <c r="AB1749" s="35">
        <v>0</v>
      </c>
      <c r="AC1749" s="35">
        <v>0</v>
      </c>
      <c r="AD1749" s="35">
        <v>0</v>
      </c>
      <c r="AE1749" s="58" t="s">
        <v>5560</v>
      </c>
      <c r="AF1749" s="58"/>
      <c r="AG1749" s="57" t="str" cm="1">
        <f t="array" ref="AG1749">IFERROR(_xlfn.IFS(
AI1749="MPR ISSUE","PDH",
AI1749="BSS Hardware Issue","BSS",
AI1749="Sites strategiques, MLL, Pylone, etc.","ENVTECH",
AI1749="AKTIVCO DEFAUT GE &amp; POWER Cabinet","AKTIVCO",
AI1749="AKTIVCO Coupure ENEO &amp; Baisse de tension","AKTIVCO GRID ONLY",
AI1749="Coupure ENEO &amp; Baisse de tension","IHS GRID ONLY",
AI1749="Defaut GE &amp; POWER Cabinet","IHS",
AI1749="Sharing","Partners",
AI1749="Sites strategiques &amp; DataCenter","SST &amp; DC",
AI1749="Exclu","Exclu",
AI1749="SAT","SAT",
AI1749="SPARE-ISSUE","SPARE-ISSUE",
AI1749="Fiber CAmtel","TRANS_FO_CAMTEL",
AI1749="Fiber AOF","Fiber AOF",
AI1749="Projet OCM (HUAWEI)","TRAVAUX-HUAWEI",
AI1749="Projet OCM (NOKIA)","TRAVAUX-NOKIA",
AI1749="ACCESS-ISSUE","ACCESS-ISSUE",
AI1749="Projet OCM (ZTE, NOKIA, autres projets)","TRAVAUX OCM",
AI1749="No root CAuse","No root cause",
AI1749="ODU HS","PDH",
AI1749="IP &amp; VLAN","PDH",
AI1749="Warehouse HUAWEI","SPARE-ISSUE",
AI1749="SPARE-HS","SPARE-ISSUE",
AI1749="Power Telco","BSS",AI1749="no impacts","no impacts"
),"")</f>
        <v>no impacts</v>
      </c>
      <c r="AH1749" s="57" t="str" cm="1">
        <f t="array" ref="AH1749">IFERROR(_xlfn.IFS(
AI1749="MPR ISSUE","TX ISSUE",
AI1749="BSS Hardware Issue","RAN ISSUE",
AI1749="Sites strategiques, MLL, Pylone, etc.","ENVTECH",
AI1749="AKTIVCO DEFAUT GE &amp; POWER Cabinet","POWER ISSUE",
AI1749="AKTIVCO Coupure ENEO &amp; Baisse de tension","POWER ISSUE",
AI1749="Coupure ENEO &amp; Baisse de tension","POWER ISSUE",
AI1749="Defaut GE &amp; POWER Cabinet","POWER ISSUE",
AI1749="Sharing","POWER ISSUE",
AI1749="Sites strategiques &amp; DataCenter","POWER ISSUE",
AI1749="Exclu","Exclu",
AI1749="SAT","TX ISSUE",
AI1749="SPARE-ISSUE","SPARE-ISSUE",
AI1749="Fiber CAmtel","TX ISSUE",
AI1749="Fiber AOF","TX ISSUE",
AI1749="Projet OCM (HUAWEI)","TRAVAUX-HUAWEI",
AI1749="Projet OCM (NOKIA)","TRAVAUX -NOKIA",
AI1749="ACCESS-ISSUE","ACCESS-ISSUE",
AI1749="Projet OCM (ZTE, NOKIA, autres projets)","TRAVAUX OCM",
AI1749="No root CAuse","No root cause",
AI1749="ODU HS","TX ISSUE",
AI1749="IP &amp; VLAN","TX ISSUE",
AI1749="Warehouse HUAWEI","SPARE-ISSUE",
AI1749="SPARE-HS","SPARE-ISSUE",
AI1749="Power Telco","RAN ISSUE",AI1749="no impacts","no impacts"
),"")</f>
        <v>no impacts</v>
      </c>
      <c r="AI1749" s="85" t="s">
        <v>5998</v>
      </c>
      <c r="AJ1749" s="57" t="str" cm="1">
        <f t="array" ref="AJ1749">IFERROR(_xlfn.IFS(
AI1749="MPR ISSUE","ACTIVE",
AI1749="BSS Hardware Issue","ACTIVE",
AI1749="Sites strategiques, MLL, Pylone, etc.","PASSIVE",
AI1749="AKTIVCO DEFAUT GE &amp; POWER Cabinet","PASSIVE",
AI1749="AKTIVCO Coupure ENEO &amp; Baisse de tension","PASSIVE",
AI1749="Coupure ENEO &amp; Baisse de tension","PASSIVE",
AI1749="Defaut GE &amp; POWER Cabinet","PASSIVE",
AI1749="Sharing","PASSIVE",
AI1749="Sites strategiques &amp; DataCenter","PASSIVE",
AI1749="Exclu","Exclu",
AI1749="SAT","ACTIVE",
AI1749="SPARE-ISSUE","SPARE-ISSUE",
AI1749="Fiber CAmtel","ACTIVE",
AI1749="Fiber AOF","ACTIVE",
AI1749="Projet OCM (HUAWEI)","PLANNED WORKS",
AI1749="Projet OCM (NOKIA)","PLANNED WORKS",
AI1749="ACCESS-ISSUE","ACCESS-ISSUE",
AI1749="Projet OCM (ZTE, NOKIA, autres projets)","PLANNED WORKS",
AI1749="No root CAuse","No root cause",
AI1749="ODU HS","ACTIVE",
AI1749="IP &amp; VLAN","ACTIVE",
AI1749="Warehouse HUAWEI","SPARE-ISSUE",
AI1749="SPARE-HS","SPARE-ISSUE",
AI1749="Power Telco","ACTIVE", AI1749="no impacts","no impacts"
),"")</f>
        <v>no impacts</v>
      </c>
      <c r="AK1749" s="23" t="s">
        <v>5537</v>
      </c>
      <c r="AL1749" s="23" t="str">
        <f t="shared" si="47"/>
        <v>LIT_313</v>
      </c>
      <c r="AN1749" s="9" t="s">
        <v>5537</v>
      </c>
      <c r="AO1749" s="23" t="str">
        <f>_xlfn.XLOOKUP(B1749,'INCIDENT-05-03-2026'!E:E,'INCIDENT-05-03-2026'!F:F,"")</f>
        <v/>
      </c>
      <c r="AP1749" s="7" t="s">
        <v>5537</v>
      </c>
      <c r="AQ1749" s="6"/>
      <c r="AR1749" s="7"/>
      <c r="AS1749" s="3" t="str">
        <f>_xlfn.XLOOKUP(B1749,'[3]tt num | region | site id'!$C:$C,'[3]tt num | region | site id'!$Q:$Q,"")</f>
        <v/>
      </c>
      <c r="AT1749" s="24" t="str">
        <f>_xlfn.XLOOKUP(B1749,'[4]Cells Huawei 03052026 12h'!$B:$B,'[4]Cells Huawei 03052026 12h'!$T:$T,"")</f>
        <v/>
      </c>
      <c r="AU1749" s="24" t="str">
        <f>_xlfn.XLOOKUP(B1749,'[5]cells down 02052026 8h50'!$B:$B,'[5]cells down 02052026 8h50'!$R:$R,"")</f>
        <v/>
      </c>
      <c r="AV1749" s="24" t="str">
        <f>_xlfn.XLOOKUP(B1749,'[5]cells down 02052026 13h50'!$B:$B,'[5]cells down 02052026 13h50'!$R:$R,"")</f>
        <v/>
      </c>
      <c r="AW1749" s="24" t="str">
        <f>_xlfn.XLOOKUP(B1749,'[5]cells down 02052026 13h50'!$B:$B,'[5]cells down 02052026 13h50'!$R:$R,"")</f>
        <v/>
      </c>
      <c r="AX1749" s="24" t="str">
        <f>_xlfn.XLOOKUP(B1749,'[6]cell downs 03052026 8h40 '!$B:$B,'[6]cell downs 03052026 8h40 '!$R:$R,"")</f>
        <v/>
      </c>
      <c r="AY1749" s="24" t="str">
        <f>_xlfn.XLOOKUP(B1749,'[7]ALL SITES DOWN'!$D:$D,'[7]ALL SITES DOWN'!$J:$J,"")</f>
        <v/>
      </c>
      <c r="AZ1749" s="24" t="str">
        <f>_xlfn.XLOOKUP(B1749,'[8]ALL SITES DOWN'!$D:$D,'[8]ALL SITES DOWN'!$J:$J,"")</f>
        <v/>
      </c>
      <c r="BA1749" s="9" t="str">
        <f>_xlfn.XLOOKUP(B1749,[9]sheet1!$AC:$AC,[9]sheet1!$AF:$AF,"")</f>
        <v/>
      </c>
      <c r="BB1749" s="14" t="s">
        <v>5537</v>
      </c>
      <c r="BC1749" s="14" t="s">
        <v>5537</v>
      </c>
      <c r="BD1749" s="14" t="str">
        <f>_xlfn.XLOOKUP(B1749,'[10]cell downs 18042026 17h'!$B:$B,'[10]cell downs 18042026 17h'!$B:$B,"")</f>
        <v/>
      </c>
      <c r="BE1749" s="14" t="str">
        <f>_xlfn.XLOOKUP(B1749,'[11]Cells Huawei 19042026 15h'!$B:$B,'[11]Cells Huawei 19042026 15h'!$B:$B,"")</f>
        <v/>
      </c>
      <c r="BF1749" s="9" t="str">
        <f>_xlfn.XLOOKUP(B1749,'[12]cells down 19042026 9H40'!$B:$B,'[12]cells down 19042026 9H40'!$B:$B,"")</f>
        <v/>
      </c>
      <c r="BG1749" s="9" t="s">
        <v>1562</v>
      </c>
      <c r="BH1749" s="9" t="s">
        <v>12</v>
      </c>
    </row>
    <row r="1750" spans="1:60" s="9" customFormat="1" x14ac:dyDescent="0.3">
      <c r="A1750" s="1" t="s">
        <v>2219</v>
      </c>
      <c r="B1750" s="8" t="s">
        <v>2220</v>
      </c>
      <c r="C1750" s="3" t="str">
        <f>_xlfn.XLOOKUP(B1750,'[1]daily break down'!$D:$D,'[1]daily break down'!$E:$E,"")</f>
        <v>LITTORAL</v>
      </c>
      <c r="D1750" s="1" t="s">
        <v>11</v>
      </c>
      <c r="E1750" s="1" t="s">
        <v>12</v>
      </c>
      <c r="F1750" s="3" t="s">
        <v>31</v>
      </c>
      <c r="G1750" s="1" t="s">
        <v>484</v>
      </c>
      <c r="H1750" s="42" t="str">
        <f>_xlfn.XLOOKUP(B1750,[2]CALCULATION!$B:$B,[2]CALCULATION!$H:$H,"")</f>
        <v>ZTE</v>
      </c>
      <c r="I1750" s="34">
        <v>0</v>
      </c>
      <c r="J1750" s="34">
        <v>0</v>
      </c>
      <c r="K1750" s="34">
        <v>0</v>
      </c>
      <c r="L1750" s="34">
        <v>0</v>
      </c>
      <c r="M1750" s="34">
        <v>0</v>
      </c>
      <c r="N1750" s="34">
        <v>1.7637108948072817</v>
      </c>
      <c r="O1750" s="34">
        <v>0</v>
      </c>
      <c r="P1750" s="34">
        <v>0</v>
      </c>
      <c r="Q1750" s="34">
        <v>0</v>
      </c>
      <c r="R1750" s="34">
        <v>0</v>
      </c>
      <c r="S1750" s="35">
        <v>0</v>
      </c>
      <c r="T1750" s="35">
        <v>0</v>
      </c>
      <c r="U1750" s="35">
        <v>0</v>
      </c>
      <c r="V1750" s="35">
        <v>0</v>
      </c>
      <c r="W1750" s="35">
        <v>0</v>
      </c>
      <c r="X1750" s="35">
        <v>0</v>
      </c>
      <c r="Y1750" s="35">
        <v>0</v>
      </c>
      <c r="Z1750" s="35">
        <v>0</v>
      </c>
      <c r="AA1750" s="35">
        <v>0</v>
      </c>
      <c r="AB1750" s="35">
        <v>0</v>
      </c>
      <c r="AC1750" s="35">
        <v>0</v>
      </c>
      <c r="AD1750" s="35">
        <v>0</v>
      </c>
      <c r="AE1750" s="58" t="s">
        <v>5560</v>
      </c>
      <c r="AF1750" s="58"/>
      <c r="AG1750" s="57" t="str" cm="1">
        <f t="array" ref="AG1750">IFERROR(_xlfn.IFS(
AI1750="MPR ISSUE","PDH",
AI1750="BSS Hardware Issue","BSS",
AI1750="Sites strategiques, MLL, Pylone, etc.","ENVTECH",
AI1750="AKTIVCO DEFAUT GE &amp; POWER Cabinet","AKTIVCO",
AI1750="AKTIVCO Coupure ENEO &amp; Baisse de tension","AKTIVCO GRID ONLY",
AI1750="Coupure ENEO &amp; Baisse de tension","IHS GRID ONLY",
AI1750="Defaut GE &amp; POWER Cabinet","IHS",
AI1750="Sharing","Partners",
AI1750="Sites strategiques &amp; DataCenter","SST &amp; DC",
AI1750="Exclu","Exclu",
AI1750="SAT","SAT",
AI1750="SPARE-ISSUE","SPARE-ISSUE",
AI1750="Fiber CAmtel","TRANS_FO_CAMTEL",
AI1750="Fiber AOF","Fiber AOF",
AI1750="Projet OCM (HUAWEI)","TRAVAUX-HUAWEI",
AI1750="Projet OCM (NOKIA)","TRAVAUX-NOKIA",
AI1750="ACCESS-ISSUE","ACCESS-ISSUE",
AI1750="Projet OCM (ZTE, NOKIA, autres projets)","TRAVAUX OCM",
AI1750="No root CAuse","No root cause",
AI1750="ODU HS","PDH",
AI1750="IP &amp; VLAN","PDH",
AI1750="Warehouse HUAWEI","SPARE-ISSUE",
AI1750="SPARE-HS","SPARE-ISSUE",
AI1750="Power Telco","BSS",AI1750="no impacts","no impacts"
),"")</f>
        <v>no impacts</v>
      </c>
      <c r="AH1750" s="57" t="str" cm="1">
        <f t="array" ref="AH1750">IFERROR(_xlfn.IFS(
AI1750="MPR ISSUE","TX ISSUE",
AI1750="BSS Hardware Issue","RAN ISSUE",
AI1750="Sites strategiques, MLL, Pylone, etc.","ENVTECH",
AI1750="AKTIVCO DEFAUT GE &amp; POWER Cabinet","POWER ISSUE",
AI1750="AKTIVCO Coupure ENEO &amp; Baisse de tension","POWER ISSUE",
AI1750="Coupure ENEO &amp; Baisse de tension","POWER ISSUE",
AI1750="Defaut GE &amp; POWER Cabinet","POWER ISSUE",
AI1750="Sharing","POWER ISSUE",
AI1750="Sites strategiques &amp; DataCenter","POWER ISSUE",
AI1750="Exclu","Exclu",
AI1750="SAT","TX ISSUE",
AI1750="SPARE-ISSUE","SPARE-ISSUE",
AI1750="Fiber CAmtel","TX ISSUE",
AI1750="Fiber AOF","TX ISSUE",
AI1750="Projet OCM (HUAWEI)","TRAVAUX-HUAWEI",
AI1750="Projet OCM (NOKIA)","TRAVAUX -NOKIA",
AI1750="ACCESS-ISSUE","ACCESS-ISSUE",
AI1750="Projet OCM (ZTE, NOKIA, autres projets)","TRAVAUX OCM",
AI1750="No root CAuse","No root cause",
AI1750="ODU HS","TX ISSUE",
AI1750="IP &amp; VLAN","TX ISSUE",
AI1750="Warehouse HUAWEI","SPARE-ISSUE",
AI1750="SPARE-HS","SPARE-ISSUE",
AI1750="Power Telco","RAN ISSUE",AI1750="no impacts","no impacts"
),"")</f>
        <v>no impacts</v>
      </c>
      <c r="AI1750" s="85" t="s">
        <v>5998</v>
      </c>
      <c r="AJ1750" s="57" t="str" cm="1">
        <f t="array" ref="AJ1750">IFERROR(_xlfn.IFS(
AI1750="MPR ISSUE","ACTIVE",
AI1750="BSS Hardware Issue","ACTIVE",
AI1750="Sites strategiques, MLL, Pylone, etc.","PASSIVE",
AI1750="AKTIVCO DEFAUT GE &amp; POWER Cabinet","PASSIVE",
AI1750="AKTIVCO Coupure ENEO &amp; Baisse de tension","PASSIVE",
AI1750="Coupure ENEO &amp; Baisse de tension","PASSIVE",
AI1750="Defaut GE &amp; POWER Cabinet","PASSIVE",
AI1750="Sharing","PASSIVE",
AI1750="Sites strategiques &amp; DataCenter","PASSIVE",
AI1750="Exclu","Exclu",
AI1750="SAT","ACTIVE",
AI1750="SPARE-ISSUE","SPARE-ISSUE",
AI1750="Fiber CAmtel","ACTIVE",
AI1750="Fiber AOF","ACTIVE",
AI1750="Projet OCM (HUAWEI)","PLANNED WORKS",
AI1750="Projet OCM (NOKIA)","PLANNED WORKS",
AI1750="ACCESS-ISSUE","ACCESS-ISSUE",
AI1750="Projet OCM (ZTE, NOKIA, autres projets)","PLANNED WORKS",
AI1750="No root CAuse","No root cause",
AI1750="ODU HS","ACTIVE",
AI1750="IP &amp; VLAN","ACTIVE",
AI1750="Warehouse HUAWEI","SPARE-ISSUE",
AI1750="SPARE-HS","SPARE-ISSUE",
AI1750="Power Telco","ACTIVE", AI1750="no impacts","no impacts"
),"")</f>
        <v>no impacts</v>
      </c>
      <c r="AK1750" s="23" t="s">
        <v>5537</v>
      </c>
      <c r="AL1750" s="23" t="str">
        <f t="shared" si="47"/>
        <v>LIT_323</v>
      </c>
      <c r="AN1750" s="9" t="s">
        <v>5537</v>
      </c>
      <c r="AO1750" s="23" t="str">
        <f>_xlfn.XLOOKUP(B1750,'INCIDENT-05-03-2026'!E:E,'INCIDENT-05-03-2026'!F:F,"")</f>
        <v/>
      </c>
      <c r="AP1750" s="7" t="s">
        <v>5537</v>
      </c>
      <c r="AQ1750" s="6"/>
      <c r="AR1750" s="7"/>
      <c r="AS1750" s="3" t="str">
        <f>_xlfn.XLOOKUP(B1750,'[3]tt num | region | site id'!$C:$C,'[3]tt num | region | site id'!$Q:$Q,"")</f>
        <v/>
      </c>
      <c r="AT1750" s="24" t="str">
        <f>_xlfn.XLOOKUP(B1750,'[4]Cells Huawei 03052026 12h'!$B:$B,'[4]Cells Huawei 03052026 12h'!$T:$T,"")</f>
        <v/>
      </c>
      <c r="AU1750" s="24" t="str">
        <f>_xlfn.XLOOKUP(B1750,'[5]cells down 02052026 8h50'!$B:$B,'[5]cells down 02052026 8h50'!$R:$R,"")</f>
        <v/>
      </c>
      <c r="AV1750" s="24" t="str">
        <f>_xlfn.XLOOKUP(B1750,'[5]cells down 02052026 13h50'!$B:$B,'[5]cells down 02052026 13h50'!$R:$R,"")</f>
        <v/>
      </c>
      <c r="AW1750" s="24" t="str">
        <f>_xlfn.XLOOKUP(B1750,'[5]cells down 02052026 13h50'!$B:$B,'[5]cells down 02052026 13h50'!$R:$R,"")</f>
        <v/>
      </c>
      <c r="AX1750" s="24" t="str">
        <f>_xlfn.XLOOKUP(B1750,'[6]cell downs 03052026 8h40 '!$B:$B,'[6]cell downs 03052026 8h40 '!$R:$R,"")</f>
        <v/>
      </c>
      <c r="AY1750" s="24" t="str">
        <f>_xlfn.XLOOKUP(B1750,'[7]ALL SITES DOWN'!$D:$D,'[7]ALL SITES DOWN'!$J:$J,"")</f>
        <v/>
      </c>
      <c r="AZ1750" s="24" t="str">
        <f>_xlfn.XLOOKUP(B1750,'[8]ALL SITES DOWN'!$D:$D,'[8]ALL SITES DOWN'!$J:$J,"")</f>
        <v/>
      </c>
      <c r="BA1750" s="9" t="str">
        <f>_xlfn.XLOOKUP(B1750,[9]sheet1!$AC:$AC,[9]sheet1!$AF:$AF,"")</f>
        <v/>
      </c>
      <c r="BB1750" s="14" t="s">
        <v>5537</v>
      </c>
      <c r="BC1750" s="14" t="s">
        <v>5537</v>
      </c>
      <c r="BD1750" s="14" t="str">
        <f>_xlfn.XLOOKUP(B1750,'[10]cell downs 18042026 17h'!$B:$B,'[10]cell downs 18042026 17h'!$B:$B,"")</f>
        <v/>
      </c>
      <c r="BE1750" s="14" t="str">
        <f>_xlfn.XLOOKUP(B1750,'[11]Cells Huawei 19042026 15h'!$B:$B,'[11]Cells Huawei 19042026 15h'!$B:$B,"")</f>
        <v/>
      </c>
      <c r="BF1750" s="9" t="str">
        <f>_xlfn.XLOOKUP(B1750,'[12]cells down 19042026 9H40'!$B:$B,'[12]cells down 19042026 9H40'!$B:$B,"")</f>
        <v/>
      </c>
      <c r="BG1750" s="9" t="s">
        <v>2220</v>
      </c>
      <c r="BH1750" s="9" t="s">
        <v>5579</v>
      </c>
    </row>
    <row r="1751" spans="1:60" s="9" customFormat="1" x14ac:dyDescent="0.3">
      <c r="A1751" s="1" t="s">
        <v>484</v>
      </c>
      <c r="B1751" s="8" t="s">
        <v>4625</v>
      </c>
      <c r="C1751" s="3" t="str">
        <f>_xlfn.XLOOKUP(B1751,'[1]daily break down'!$D:$D,'[1]daily break down'!$E:$E,"")</f>
        <v>LITTORAL</v>
      </c>
      <c r="D1751" s="1" t="s">
        <v>1022</v>
      </c>
      <c r="E1751" s="1"/>
      <c r="F1751" s="3" t="s">
        <v>31</v>
      </c>
      <c r="G1751" s="1" t="s">
        <v>484</v>
      </c>
      <c r="H1751" s="42" t="str">
        <f>_xlfn.XLOOKUP(B1751,[2]CALCULATION!$B:$B,[2]CALCULATION!$H:$H,"")</f>
        <v>ZTE</v>
      </c>
      <c r="I1751" s="34">
        <v>0</v>
      </c>
      <c r="J1751" s="34">
        <v>0</v>
      </c>
      <c r="K1751" s="34">
        <v>0</v>
      </c>
      <c r="L1751" s="34">
        <v>0</v>
      </c>
      <c r="M1751" s="34">
        <v>0</v>
      </c>
      <c r="N1751" s="34">
        <v>1.4424476290760286</v>
      </c>
      <c r="O1751" s="34">
        <v>0</v>
      </c>
      <c r="P1751" s="34">
        <v>0</v>
      </c>
      <c r="Q1751" s="34">
        <v>0</v>
      </c>
      <c r="R1751" s="34">
        <v>0</v>
      </c>
      <c r="S1751" s="35">
        <v>0</v>
      </c>
      <c r="T1751" s="35">
        <v>0</v>
      </c>
      <c r="U1751" s="35">
        <v>0</v>
      </c>
      <c r="V1751" s="35">
        <v>0</v>
      </c>
      <c r="W1751" s="35">
        <v>0</v>
      </c>
      <c r="X1751" s="35">
        <v>0</v>
      </c>
      <c r="Y1751" s="35">
        <v>0</v>
      </c>
      <c r="Z1751" s="35">
        <v>0</v>
      </c>
      <c r="AA1751" s="35">
        <v>0</v>
      </c>
      <c r="AB1751" s="35">
        <v>0</v>
      </c>
      <c r="AC1751" s="35">
        <v>0</v>
      </c>
      <c r="AD1751" s="35">
        <v>0</v>
      </c>
      <c r="AE1751" s="58" t="s">
        <v>5560</v>
      </c>
      <c r="AF1751" s="58"/>
      <c r="AG1751" s="57" t="str" cm="1">
        <f t="array" ref="AG1751">IFERROR(_xlfn.IFS(
AI1751="MPR ISSUE","PDH",
AI1751="BSS Hardware Issue","BSS",
AI1751="Sites strategiques, MLL, Pylone, etc.","ENVTECH",
AI1751="AKTIVCO DEFAUT GE &amp; POWER Cabinet","AKTIVCO",
AI1751="AKTIVCO Coupure ENEO &amp; Baisse de tension","AKTIVCO GRID ONLY",
AI1751="Coupure ENEO &amp; Baisse de tension","IHS GRID ONLY",
AI1751="Defaut GE &amp; POWER Cabinet","IHS",
AI1751="Sharing","Partners",
AI1751="Sites strategiques &amp; DataCenter","SST &amp; DC",
AI1751="Exclu","Exclu",
AI1751="SAT","SAT",
AI1751="SPARE-ISSUE","SPARE-ISSUE",
AI1751="Fiber CAmtel","TRANS_FO_CAMTEL",
AI1751="Fiber AOF","Fiber AOF",
AI1751="Projet OCM (HUAWEI)","TRAVAUX-HUAWEI",
AI1751="Projet OCM (NOKIA)","TRAVAUX-NOKIA",
AI1751="ACCESS-ISSUE","ACCESS-ISSUE",
AI1751="Projet OCM (ZTE, NOKIA, autres projets)","TRAVAUX OCM",
AI1751="No root CAuse","No root cause",
AI1751="ODU HS","PDH",
AI1751="IP &amp; VLAN","PDH",
AI1751="Warehouse HUAWEI","SPARE-ISSUE",
AI1751="SPARE-HS","SPARE-ISSUE",
AI1751="Power Telco","BSS",AI1751="no impacts","no impacts"
),"")</f>
        <v>no impacts</v>
      </c>
      <c r="AH1751" s="57" t="str" cm="1">
        <f t="array" ref="AH1751">IFERROR(_xlfn.IFS(
AI1751="MPR ISSUE","TX ISSUE",
AI1751="BSS Hardware Issue","RAN ISSUE",
AI1751="Sites strategiques, MLL, Pylone, etc.","ENVTECH",
AI1751="AKTIVCO DEFAUT GE &amp; POWER Cabinet","POWER ISSUE",
AI1751="AKTIVCO Coupure ENEO &amp; Baisse de tension","POWER ISSUE",
AI1751="Coupure ENEO &amp; Baisse de tension","POWER ISSUE",
AI1751="Defaut GE &amp; POWER Cabinet","POWER ISSUE",
AI1751="Sharing","POWER ISSUE",
AI1751="Sites strategiques &amp; DataCenter","POWER ISSUE",
AI1751="Exclu","Exclu",
AI1751="SAT","TX ISSUE",
AI1751="SPARE-ISSUE","SPARE-ISSUE",
AI1751="Fiber CAmtel","TX ISSUE",
AI1751="Fiber AOF","TX ISSUE",
AI1751="Projet OCM (HUAWEI)","TRAVAUX-HUAWEI",
AI1751="Projet OCM (NOKIA)","TRAVAUX -NOKIA",
AI1751="ACCESS-ISSUE","ACCESS-ISSUE",
AI1751="Projet OCM (ZTE, NOKIA, autres projets)","TRAVAUX OCM",
AI1751="No root CAuse","No root cause",
AI1751="ODU HS","TX ISSUE",
AI1751="IP &amp; VLAN","TX ISSUE",
AI1751="Warehouse HUAWEI","SPARE-ISSUE",
AI1751="SPARE-HS","SPARE-ISSUE",
AI1751="Power Telco","RAN ISSUE",AI1751="no impacts","no impacts"
),"")</f>
        <v>no impacts</v>
      </c>
      <c r="AI1751" s="85" t="s">
        <v>5998</v>
      </c>
      <c r="AJ1751" s="57" t="str" cm="1">
        <f t="array" ref="AJ1751">IFERROR(_xlfn.IFS(
AI1751="MPR ISSUE","ACTIVE",
AI1751="BSS Hardware Issue","ACTIVE",
AI1751="Sites strategiques, MLL, Pylone, etc.","PASSIVE",
AI1751="AKTIVCO DEFAUT GE &amp; POWER Cabinet","PASSIVE",
AI1751="AKTIVCO Coupure ENEO &amp; Baisse de tension","PASSIVE",
AI1751="Coupure ENEO &amp; Baisse de tension","PASSIVE",
AI1751="Defaut GE &amp; POWER Cabinet","PASSIVE",
AI1751="Sharing","PASSIVE",
AI1751="Sites strategiques &amp; DataCenter","PASSIVE",
AI1751="Exclu","Exclu",
AI1751="SAT","ACTIVE",
AI1751="SPARE-ISSUE","SPARE-ISSUE",
AI1751="Fiber CAmtel","ACTIVE",
AI1751="Fiber AOF","ACTIVE",
AI1751="Projet OCM (HUAWEI)","PLANNED WORKS",
AI1751="Projet OCM (NOKIA)","PLANNED WORKS",
AI1751="ACCESS-ISSUE","ACCESS-ISSUE",
AI1751="Projet OCM (ZTE, NOKIA, autres projets)","PLANNED WORKS",
AI1751="No root CAuse","No root cause",
AI1751="ODU HS","ACTIVE",
AI1751="IP &amp; VLAN","ACTIVE",
AI1751="Warehouse HUAWEI","SPARE-ISSUE",
AI1751="SPARE-HS","SPARE-ISSUE",
AI1751="Power Telco","ACTIVE", AI1751="no impacts","no impacts"
),"")</f>
        <v>no impacts</v>
      </c>
      <c r="AK1751" s="23" t="s">
        <v>5537</v>
      </c>
      <c r="AL1751" s="23" t="str">
        <f t="shared" si="47"/>
        <v>LIT_005</v>
      </c>
      <c r="AN1751" s="9" t="s">
        <v>5537</v>
      </c>
      <c r="AO1751" s="23" t="str">
        <f>_xlfn.XLOOKUP(B1751,'INCIDENT-05-03-2026'!E:E,'INCIDENT-05-03-2026'!F:F,"")</f>
        <v/>
      </c>
      <c r="AP1751" s="7" t="s">
        <v>5537</v>
      </c>
      <c r="AQ1751" s="6"/>
      <c r="AR1751" s="7"/>
      <c r="AS1751" s="3" t="str">
        <f>_xlfn.XLOOKUP(B1751,'[3]tt num | region | site id'!$C:$C,'[3]tt num | region | site id'!$Q:$Q,"")</f>
        <v/>
      </c>
      <c r="AT1751" s="24" t="str">
        <f>_xlfn.XLOOKUP(B1751,'[4]Cells Huawei 03052026 12h'!$B:$B,'[4]Cells Huawei 03052026 12h'!$T:$T,"")</f>
        <v/>
      </c>
      <c r="AU1751" s="24" t="str">
        <f>_xlfn.XLOOKUP(B1751,'[5]cells down 02052026 8h50'!$B:$B,'[5]cells down 02052026 8h50'!$R:$R,"")</f>
        <v/>
      </c>
      <c r="AV1751" s="24" t="str">
        <f>_xlfn.XLOOKUP(B1751,'[5]cells down 02052026 13h50'!$B:$B,'[5]cells down 02052026 13h50'!$R:$R,"")</f>
        <v/>
      </c>
      <c r="AW1751" s="24" t="str">
        <f>_xlfn.XLOOKUP(B1751,'[5]cells down 02052026 13h50'!$B:$B,'[5]cells down 02052026 13h50'!$R:$R,"")</f>
        <v/>
      </c>
      <c r="AX1751" s="24" t="str">
        <f>_xlfn.XLOOKUP(B1751,'[6]cell downs 03052026 8h40 '!$B:$B,'[6]cell downs 03052026 8h40 '!$R:$R,"")</f>
        <v/>
      </c>
      <c r="AY1751" s="24" t="str">
        <f>_xlfn.XLOOKUP(B1751,'[7]ALL SITES DOWN'!$D:$D,'[7]ALL SITES DOWN'!$J:$J,"")</f>
        <v/>
      </c>
      <c r="AZ1751" s="24" t="str">
        <f>_xlfn.XLOOKUP(B1751,'[8]ALL SITES DOWN'!$D:$D,'[8]ALL SITES DOWN'!$J:$J,"")</f>
        <v/>
      </c>
      <c r="BA1751" s="9" t="str">
        <f>_xlfn.XLOOKUP(B1751,[9]sheet1!$AC:$AC,[9]sheet1!$AF:$AF,"")</f>
        <v/>
      </c>
      <c r="BB1751" s="14" t="s">
        <v>5537</v>
      </c>
      <c r="BC1751" s="14" t="s">
        <v>5537</v>
      </c>
      <c r="BD1751" s="14" t="str">
        <f>_xlfn.XLOOKUP(B1751,'[10]cell downs 18042026 17h'!$B:$B,'[10]cell downs 18042026 17h'!$B:$B,"")</f>
        <v/>
      </c>
      <c r="BE1751" s="14" t="str">
        <f>_xlfn.XLOOKUP(B1751,'[11]Cells Huawei 19042026 15h'!$B:$B,'[11]Cells Huawei 19042026 15h'!$B:$B,"")</f>
        <v/>
      </c>
      <c r="BF1751" s="9" t="str">
        <f>_xlfn.XLOOKUP(B1751,'[12]cells down 19042026 9H40'!$B:$B,'[12]cells down 19042026 9H40'!$B:$B,"")</f>
        <v/>
      </c>
      <c r="BG1751" s="9" t="s">
        <v>5537</v>
      </c>
      <c r="BH1751" s="9" t="s">
        <v>12</v>
      </c>
    </row>
    <row r="1752" spans="1:60" s="9" customFormat="1" x14ac:dyDescent="0.3">
      <c r="A1752" s="1" t="s">
        <v>867</v>
      </c>
      <c r="B1752" s="8" t="s">
        <v>868</v>
      </c>
      <c r="C1752" s="3" t="str">
        <f>_xlfn.XLOOKUP(B1752,'[1]daily break down'!$D:$D,'[1]daily break down'!$E:$E,"")</f>
        <v>Douala</v>
      </c>
      <c r="D1752" s="1" t="s">
        <v>11</v>
      </c>
      <c r="E1752" s="1" t="s">
        <v>12</v>
      </c>
      <c r="F1752" s="3" t="s">
        <v>31</v>
      </c>
      <c r="G1752" s="1" t="s">
        <v>32</v>
      </c>
      <c r="H1752" s="42" t="str">
        <f>_xlfn.XLOOKUP(B1752,[2]CALCULATION!$B:$B,[2]CALCULATION!$H:$H,"")</f>
        <v>ZTE</v>
      </c>
      <c r="I1752" s="34">
        <v>0</v>
      </c>
      <c r="J1752" s="34">
        <v>0</v>
      </c>
      <c r="K1752" s="34">
        <v>0</v>
      </c>
      <c r="L1752" s="34">
        <v>4.4846304429092019</v>
      </c>
      <c r="M1752" s="34">
        <v>0.96300505374779155</v>
      </c>
      <c r="N1752" s="34">
        <v>1.2719264452834067</v>
      </c>
      <c r="O1752" s="34">
        <v>0</v>
      </c>
      <c r="P1752" s="34">
        <v>0</v>
      </c>
      <c r="Q1752" s="34">
        <v>0</v>
      </c>
      <c r="R1752" s="34">
        <v>0</v>
      </c>
      <c r="S1752" s="35">
        <v>0</v>
      </c>
      <c r="T1752" s="35">
        <v>0</v>
      </c>
      <c r="U1752" s="35">
        <v>0</v>
      </c>
      <c r="V1752" s="35">
        <v>0</v>
      </c>
      <c r="W1752" s="35">
        <v>0</v>
      </c>
      <c r="X1752" s="35">
        <v>0</v>
      </c>
      <c r="Y1752" s="35">
        <v>0</v>
      </c>
      <c r="Z1752" s="35">
        <v>0</v>
      </c>
      <c r="AA1752" s="35">
        <v>0</v>
      </c>
      <c r="AB1752" s="35">
        <v>0</v>
      </c>
      <c r="AC1752" s="35">
        <v>0</v>
      </c>
      <c r="AD1752" s="35">
        <v>0</v>
      </c>
      <c r="AE1752" s="58" t="s">
        <v>5560</v>
      </c>
      <c r="AF1752" s="58"/>
      <c r="AG1752" s="57" t="str" cm="1">
        <f t="array" ref="AG1752">IFERROR(_xlfn.IFS(
AI1752="MPR ISSUE","PDH",
AI1752="BSS Hardware Issue","BSS",
AI1752="Sites strategiques, MLL, Pylone, etc.","ENVTECH",
AI1752="AKTIVCO DEFAUT GE &amp; POWER Cabinet","AKTIVCO",
AI1752="AKTIVCO Coupure ENEO &amp; Baisse de tension","AKTIVCO GRID ONLY",
AI1752="Coupure ENEO &amp; Baisse de tension","IHS GRID ONLY",
AI1752="Defaut GE &amp; POWER Cabinet","IHS",
AI1752="Sharing","Partners",
AI1752="Sites strategiques &amp; DataCenter","SST &amp; DC",
AI1752="Exclu","Exclu",
AI1752="SAT","SAT",
AI1752="SPARE-ISSUE","SPARE-ISSUE",
AI1752="Fiber CAmtel","TRANS_FO_CAMTEL",
AI1752="Fiber AOF","Fiber AOF",
AI1752="Projet OCM (HUAWEI)","TRAVAUX-HUAWEI",
AI1752="Projet OCM (NOKIA)","TRAVAUX-NOKIA",
AI1752="ACCESS-ISSUE","ACCESS-ISSUE",
AI1752="Projet OCM (ZTE, NOKIA, autres projets)","TRAVAUX OCM",
AI1752="No root CAuse","No root cause",
AI1752="ODU HS","PDH",
AI1752="IP &amp; VLAN","PDH",
AI1752="Warehouse HUAWEI","SPARE-ISSUE",
AI1752="SPARE-HS","SPARE-ISSUE",
AI1752="Power Telco","BSS",AI1752="no impacts","no impacts"
),"")</f>
        <v>no impacts</v>
      </c>
      <c r="AH1752" s="57" t="str" cm="1">
        <f t="array" ref="AH1752">IFERROR(_xlfn.IFS(
AI1752="MPR ISSUE","TX ISSUE",
AI1752="BSS Hardware Issue","RAN ISSUE",
AI1752="Sites strategiques, MLL, Pylone, etc.","ENVTECH",
AI1752="AKTIVCO DEFAUT GE &amp; POWER Cabinet","POWER ISSUE",
AI1752="AKTIVCO Coupure ENEO &amp; Baisse de tension","POWER ISSUE",
AI1752="Coupure ENEO &amp; Baisse de tension","POWER ISSUE",
AI1752="Defaut GE &amp; POWER Cabinet","POWER ISSUE",
AI1752="Sharing","POWER ISSUE",
AI1752="Sites strategiques &amp; DataCenter","POWER ISSUE",
AI1752="Exclu","Exclu",
AI1752="SAT","TX ISSUE",
AI1752="SPARE-ISSUE","SPARE-ISSUE",
AI1752="Fiber CAmtel","TX ISSUE",
AI1752="Fiber AOF","TX ISSUE",
AI1752="Projet OCM (HUAWEI)","TRAVAUX-HUAWEI",
AI1752="Projet OCM (NOKIA)","TRAVAUX -NOKIA",
AI1752="ACCESS-ISSUE","ACCESS-ISSUE",
AI1752="Projet OCM (ZTE, NOKIA, autres projets)","TRAVAUX OCM",
AI1752="No root CAuse","No root cause",
AI1752="ODU HS","TX ISSUE",
AI1752="IP &amp; VLAN","TX ISSUE",
AI1752="Warehouse HUAWEI","SPARE-ISSUE",
AI1752="SPARE-HS","SPARE-ISSUE",
AI1752="Power Telco","RAN ISSUE",AI1752="no impacts","no impacts"
),"")</f>
        <v>no impacts</v>
      </c>
      <c r="AI1752" s="85" t="s">
        <v>5998</v>
      </c>
      <c r="AJ1752" s="57" t="str" cm="1">
        <f t="array" ref="AJ1752">IFERROR(_xlfn.IFS(
AI1752="MPR ISSUE","ACTIVE",
AI1752="BSS Hardware Issue","ACTIVE",
AI1752="Sites strategiques, MLL, Pylone, etc.","PASSIVE",
AI1752="AKTIVCO DEFAUT GE &amp; POWER Cabinet","PASSIVE",
AI1752="AKTIVCO Coupure ENEO &amp; Baisse de tension","PASSIVE",
AI1752="Coupure ENEO &amp; Baisse de tension","PASSIVE",
AI1752="Defaut GE &amp; POWER Cabinet","PASSIVE",
AI1752="Sharing","PASSIVE",
AI1752="Sites strategiques &amp; DataCenter","PASSIVE",
AI1752="Exclu","Exclu",
AI1752="SAT","ACTIVE",
AI1752="SPARE-ISSUE","SPARE-ISSUE",
AI1752="Fiber CAmtel","ACTIVE",
AI1752="Fiber AOF","ACTIVE",
AI1752="Projet OCM (HUAWEI)","PLANNED WORKS",
AI1752="Projet OCM (NOKIA)","PLANNED WORKS",
AI1752="ACCESS-ISSUE","ACCESS-ISSUE",
AI1752="Projet OCM (ZTE, NOKIA, autres projets)","PLANNED WORKS",
AI1752="No root CAuse","No root cause",
AI1752="ODU HS","ACTIVE",
AI1752="IP &amp; VLAN","ACTIVE",
AI1752="Warehouse HUAWEI","SPARE-ISSUE",
AI1752="SPARE-HS","SPARE-ISSUE",
AI1752="Power Telco","ACTIVE", AI1752="no impacts","no impacts"
),"")</f>
        <v>no impacts</v>
      </c>
      <c r="AK1752" s="23" t="s">
        <v>5537</v>
      </c>
      <c r="AL1752" s="23" t="str">
        <f t="shared" si="47"/>
        <v>LIT_578</v>
      </c>
      <c r="AN1752" s="9" t="s">
        <v>5537</v>
      </c>
      <c r="AO1752" s="23" t="str">
        <f>_xlfn.XLOOKUP(B1752,'INCIDENT-05-03-2026'!E:E,'INCIDENT-05-03-2026'!F:F,"")</f>
        <v/>
      </c>
      <c r="AP1752" s="7" t="s">
        <v>5537</v>
      </c>
      <c r="AQ1752" s="6"/>
      <c r="AR1752" s="7"/>
      <c r="AS1752" s="3" t="str">
        <f>_xlfn.XLOOKUP(B1752,'[3]tt num | region | site id'!$C:$C,'[3]tt num | region | site id'!$Q:$Q,"")</f>
        <v/>
      </c>
      <c r="AT1752" s="24" t="str">
        <f>_xlfn.XLOOKUP(B1752,'[4]Cells Huawei 03052026 12h'!$B:$B,'[4]Cells Huawei 03052026 12h'!$T:$T,"")</f>
        <v/>
      </c>
      <c r="AU1752" s="24" t="str">
        <f>_xlfn.XLOOKUP(B1752,'[5]cells down 02052026 8h50'!$B:$B,'[5]cells down 02052026 8h50'!$R:$R,"")</f>
        <v/>
      </c>
      <c r="AV1752" s="24" t="str">
        <f>_xlfn.XLOOKUP(B1752,'[5]cells down 02052026 13h50'!$B:$B,'[5]cells down 02052026 13h50'!$R:$R,"")</f>
        <v/>
      </c>
      <c r="AW1752" s="24" t="str">
        <f>_xlfn.XLOOKUP(B1752,'[5]cells down 02052026 13h50'!$B:$B,'[5]cells down 02052026 13h50'!$R:$R,"")</f>
        <v/>
      </c>
      <c r="AX1752" s="24" t="str">
        <f>_xlfn.XLOOKUP(B1752,'[6]cell downs 03052026 8h40 '!$B:$B,'[6]cell downs 03052026 8h40 '!$R:$R,"")</f>
        <v/>
      </c>
      <c r="AY1752" s="24" t="str">
        <f>_xlfn.XLOOKUP(B1752,'[7]ALL SITES DOWN'!$D:$D,'[7]ALL SITES DOWN'!$J:$J,"")</f>
        <v/>
      </c>
      <c r="AZ1752" s="24" t="str">
        <f>_xlfn.XLOOKUP(B1752,'[8]ALL SITES DOWN'!$D:$D,'[8]ALL SITES DOWN'!$J:$J,"")</f>
        <v/>
      </c>
      <c r="BA1752" s="9" t="str">
        <f>_xlfn.XLOOKUP(B1752,[9]sheet1!$AC:$AC,[9]sheet1!$AF:$AF,"")</f>
        <v/>
      </c>
      <c r="BB1752" s="14" t="s">
        <v>5537</v>
      </c>
      <c r="BC1752" s="14" t="s">
        <v>5537</v>
      </c>
      <c r="BD1752" s="14" t="str">
        <f>_xlfn.XLOOKUP(B1752,'[10]cell downs 18042026 17h'!$B:$B,'[10]cell downs 18042026 17h'!$B:$B,"")</f>
        <v/>
      </c>
      <c r="BE1752" s="14" t="str">
        <f>_xlfn.XLOOKUP(B1752,'[11]Cells Huawei 19042026 15h'!$B:$B,'[11]Cells Huawei 19042026 15h'!$B:$B,"")</f>
        <v/>
      </c>
      <c r="BF1752" s="9" t="str">
        <f>_xlfn.XLOOKUP(B1752,'[12]cells down 19042026 9H40'!$B:$B,'[12]cells down 19042026 9H40'!$B:$B,"")</f>
        <v/>
      </c>
      <c r="BG1752" s="9" t="s">
        <v>868</v>
      </c>
      <c r="BH1752" s="9" t="s">
        <v>12</v>
      </c>
    </row>
    <row r="1753" spans="1:60" s="9" customFormat="1" x14ac:dyDescent="0.3">
      <c r="A1753" s="1" t="s">
        <v>2631</v>
      </c>
      <c r="B1753" s="8" t="s">
        <v>2632</v>
      </c>
      <c r="C1753" s="3" t="str">
        <f>_xlfn.XLOOKUP(B1753,'[1]daily break down'!$D:$D,'[1]daily break down'!$E:$E,"")</f>
        <v>Douala</v>
      </c>
      <c r="D1753" s="1" t="s">
        <v>11</v>
      </c>
      <c r="E1753" s="1" t="s">
        <v>12</v>
      </c>
      <c r="F1753" s="3" t="s">
        <v>31</v>
      </c>
      <c r="G1753" s="1" t="s">
        <v>32</v>
      </c>
      <c r="H1753" s="42" t="str">
        <f>_xlfn.XLOOKUP(B1753,[2]CALCULATION!$B:$B,[2]CALCULATION!$H:$H,"")</f>
        <v>ZTE</v>
      </c>
      <c r="I1753" s="34">
        <v>0</v>
      </c>
      <c r="J1753" s="34">
        <v>0</v>
      </c>
      <c r="K1753" s="34">
        <v>0</v>
      </c>
      <c r="L1753" s="34">
        <v>2.4612408078006779E-3</v>
      </c>
      <c r="M1753" s="34">
        <v>0</v>
      </c>
      <c r="N1753" s="34">
        <v>1.2678957175836765</v>
      </c>
      <c r="O1753" s="34">
        <v>0</v>
      </c>
      <c r="P1753" s="34">
        <v>0</v>
      </c>
      <c r="Q1753" s="34">
        <v>0</v>
      </c>
      <c r="R1753" s="34">
        <v>0</v>
      </c>
      <c r="S1753" s="35">
        <v>0</v>
      </c>
      <c r="T1753" s="35">
        <v>0</v>
      </c>
      <c r="U1753" s="35">
        <v>0</v>
      </c>
      <c r="V1753" s="35">
        <v>0</v>
      </c>
      <c r="W1753" s="35">
        <v>0</v>
      </c>
      <c r="X1753" s="35">
        <v>0</v>
      </c>
      <c r="Y1753" s="35">
        <v>0</v>
      </c>
      <c r="Z1753" s="35">
        <v>0</v>
      </c>
      <c r="AA1753" s="35">
        <v>0</v>
      </c>
      <c r="AB1753" s="35">
        <v>0</v>
      </c>
      <c r="AC1753" s="35">
        <v>0</v>
      </c>
      <c r="AD1753" s="35">
        <v>0</v>
      </c>
      <c r="AE1753" s="58" t="s">
        <v>5560</v>
      </c>
      <c r="AF1753" s="58"/>
      <c r="AG1753" s="57" t="str" cm="1">
        <f t="array" ref="AG1753">IFERROR(_xlfn.IFS(
AI1753="MPR ISSUE","PDH",
AI1753="BSS Hardware Issue","BSS",
AI1753="Sites strategiques, MLL, Pylone, etc.","ENVTECH",
AI1753="AKTIVCO DEFAUT GE &amp; POWER Cabinet","AKTIVCO",
AI1753="AKTIVCO Coupure ENEO &amp; Baisse de tension","AKTIVCO GRID ONLY",
AI1753="Coupure ENEO &amp; Baisse de tension","IHS GRID ONLY",
AI1753="Defaut GE &amp; POWER Cabinet","IHS",
AI1753="Sharing","Partners",
AI1753="Sites strategiques &amp; DataCenter","SST &amp; DC",
AI1753="Exclu","Exclu",
AI1753="SAT","SAT",
AI1753="SPARE-ISSUE","SPARE-ISSUE",
AI1753="Fiber CAmtel","TRANS_FO_CAMTEL",
AI1753="Fiber AOF","Fiber AOF",
AI1753="Projet OCM (HUAWEI)","TRAVAUX-HUAWEI",
AI1753="Projet OCM (NOKIA)","TRAVAUX-NOKIA",
AI1753="ACCESS-ISSUE","ACCESS-ISSUE",
AI1753="Projet OCM (ZTE, NOKIA, autres projets)","TRAVAUX OCM",
AI1753="No root CAuse","No root cause",
AI1753="ODU HS","PDH",
AI1753="IP &amp; VLAN","PDH",
AI1753="Warehouse HUAWEI","SPARE-ISSUE",
AI1753="SPARE-HS","SPARE-ISSUE",
AI1753="Power Telco","BSS",AI1753="no impacts","no impacts"
),"")</f>
        <v>no impacts</v>
      </c>
      <c r="AH1753" s="57" t="str" cm="1">
        <f t="array" ref="AH1753">IFERROR(_xlfn.IFS(
AI1753="MPR ISSUE","TX ISSUE",
AI1753="BSS Hardware Issue","RAN ISSUE",
AI1753="Sites strategiques, MLL, Pylone, etc.","ENVTECH",
AI1753="AKTIVCO DEFAUT GE &amp; POWER Cabinet","POWER ISSUE",
AI1753="AKTIVCO Coupure ENEO &amp; Baisse de tension","POWER ISSUE",
AI1753="Coupure ENEO &amp; Baisse de tension","POWER ISSUE",
AI1753="Defaut GE &amp; POWER Cabinet","POWER ISSUE",
AI1753="Sharing","POWER ISSUE",
AI1753="Sites strategiques &amp; DataCenter","POWER ISSUE",
AI1753="Exclu","Exclu",
AI1753="SAT","TX ISSUE",
AI1753="SPARE-ISSUE","SPARE-ISSUE",
AI1753="Fiber CAmtel","TX ISSUE",
AI1753="Fiber AOF","TX ISSUE",
AI1753="Projet OCM (HUAWEI)","TRAVAUX-HUAWEI",
AI1753="Projet OCM (NOKIA)","TRAVAUX -NOKIA",
AI1753="ACCESS-ISSUE","ACCESS-ISSUE",
AI1753="Projet OCM (ZTE, NOKIA, autres projets)","TRAVAUX OCM",
AI1753="No root CAuse","No root cause",
AI1753="ODU HS","TX ISSUE",
AI1753="IP &amp; VLAN","TX ISSUE",
AI1753="Warehouse HUAWEI","SPARE-ISSUE",
AI1753="SPARE-HS","SPARE-ISSUE",
AI1753="Power Telco","RAN ISSUE",AI1753="no impacts","no impacts"
),"")</f>
        <v>no impacts</v>
      </c>
      <c r="AI1753" s="85" t="s">
        <v>5998</v>
      </c>
      <c r="AJ1753" s="57" t="str" cm="1">
        <f t="array" ref="AJ1753">IFERROR(_xlfn.IFS(
AI1753="MPR ISSUE","ACTIVE",
AI1753="BSS Hardware Issue","ACTIVE",
AI1753="Sites strategiques, MLL, Pylone, etc.","PASSIVE",
AI1753="AKTIVCO DEFAUT GE &amp; POWER Cabinet","PASSIVE",
AI1753="AKTIVCO Coupure ENEO &amp; Baisse de tension","PASSIVE",
AI1753="Coupure ENEO &amp; Baisse de tension","PASSIVE",
AI1753="Defaut GE &amp; POWER Cabinet","PASSIVE",
AI1753="Sharing","PASSIVE",
AI1753="Sites strategiques &amp; DataCenter","PASSIVE",
AI1753="Exclu","Exclu",
AI1753="SAT","ACTIVE",
AI1753="SPARE-ISSUE","SPARE-ISSUE",
AI1753="Fiber CAmtel","ACTIVE",
AI1753="Fiber AOF","ACTIVE",
AI1753="Projet OCM (HUAWEI)","PLANNED WORKS",
AI1753="Projet OCM (NOKIA)","PLANNED WORKS",
AI1753="ACCESS-ISSUE","ACCESS-ISSUE",
AI1753="Projet OCM (ZTE, NOKIA, autres projets)","PLANNED WORKS",
AI1753="No root CAuse","No root cause",
AI1753="ODU HS","ACTIVE",
AI1753="IP &amp; VLAN","ACTIVE",
AI1753="Warehouse HUAWEI","SPARE-ISSUE",
AI1753="SPARE-HS","SPARE-ISSUE",
AI1753="Power Telco","ACTIVE", AI1753="no impacts","no impacts"
),"")</f>
        <v>no impacts</v>
      </c>
      <c r="AK1753" s="23" t="s">
        <v>5537</v>
      </c>
      <c r="AL1753" s="23" t="str">
        <f t="shared" si="47"/>
        <v>LIT_037</v>
      </c>
      <c r="AN1753" s="9" t="s">
        <v>5537</v>
      </c>
      <c r="AO1753" s="23" t="str">
        <f>_xlfn.XLOOKUP(B1753,'INCIDENT-05-03-2026'!E:E,'INCIDENT-05-03-2026'!F:F,"")</f>
        <v/>
      </c>
      <c r="AP1753" s="7" t="s">
        <v>5537</v>
      </c>
      <c r="AQ1753" s="6"/>
      <c r="AR1753" s="7"/>
      <c r="AS1753" s="3" t="str">
        <f>_xlfn.XLOOKUP(B1753,'[3]tt num | region | site id'!$C:$C,'[3]tt num | region | site id'!$Q:$Q,"")</f>
        <v/>
      </c>
      <c r="AT1753" s="24" t="str">
        <f>_xlfn.XLOOKUP(B1753,'[4]Cells Huawei 03052026 12h'!$B:$B,'[4]Cells Huawei 03052026 12h'!$T:$T,"")</f>
        <v/>
      </c>
      <c r="AU1753" s="24" t="str">
        <f>_xlfn.XLOOKUP(B1753,'[5]cells down 02052026 8h50'!$B:$B,'[5]cells down 02052026 8h50'!$R:$R,"")</f>
        <v/>
      </c>
      <c r="AV1753" s="24" t="str">
        <f>_xlfn.XLOOKUP(B1753,'[5]cells down 02052026 13h50'!$B:$B,'[5]cells down 02052026 13h50'!$R:$R,"")</f>
        <v/>
      </c>
      <c r="AW1753" s="24" t="str">
        <f>_xlfn.XLOOKUP(B1753,'[5]cells down 02052026 13h50'!$B:$B,'[5]cells down 02052026 13h50'!$R:$R,"")</f>
        <v/>
      </c>
      <c r="AX1753" s="24" t="str">
        <f>_xlfn.XLOOKUP(B1753,'[6]cell downs 03052026 8h40 '!$B:$B,'[6]cell downs 03052026 8h40 '!$R:$R,"")</f>
        <v/>
      </c>
      <c r="AY1753" s="24" t="str">
        <f>_xlfn.XLOOKUP(B1753,'[7]ALL SITES DOWN'!$D:$D,'[7]ALL SITES DOWN'!$J:$J,"")</f>
        <v/>
      </c>
      <c r="AZ1753" s="24" t="str">
        <f>_xlfn.XLOOKUP(B1753,'[8]ALL SITES DOWN'!$D:$D,'[8]ALL SITES DOWN'!$J:$J,"")</f>
        <v/>
      </c>
      <c r="BA1753" s="9" t="str">
        <f>_xlfn.XLOOKUP(B1753,[9]sheet1!$AC:$AC,[9]sheet1!$AF:$AF,"")</f>
        <v/>
      </c>
      <c r="BB1753" s="14" t="s">
        <v>5537</v>
      </c>
      <c r="BC1753" s="14" t="s">
        <v>5537</v>
      </c>
      <c r="BD1753" s="14" t="str">
        <f>_xlfn.XLOOKUP(B1753,'[10]cell downs 18042026 17h'!$B:$B,'[10]cell downs 18042026 17h'!$B:$B,"")</f>
        <v/>
      </c>
      <c r="BE1753" s="14" t="str">
        <f>_xlfn.XLOOKUP(B1753,'[11]Cells Huawei 19042026 15h'!$B:$B,'[11]Cells Huawei 19042026 15h'!$B:$B,"")</f>
        <v/>
      </c>
      <c r="BF1753" s="9" t="str">
        <f>_xlfn.XLOOKUP(B1753,'[12]cells down 19042026 9H40'!$B:$B,'[12]cells down 19042026 9H40'!$B:$B,"")</f>
        <v/>
      </c>
      <c r="BG1753" s="9" t="s">
        <v>2632</v>
      </c>
      <c r="BH1753" s="9" t="s">
        <v>12</v>
      </c>
    </row>
    <row r="1754" spans="1:60" s="9" customFormat="1" x14ac:dyDescent="0.3">
      <c r="A1754" s="1" t="s">
        <v>807</v>
      </c>
      <c r="B1754" s="8" t="s">
        <v>808</v>
      </c>
      <c r="C1754" s="3" t="str">
        <f>_xlfn.XLOOKUP(B1754,'[1]daily break down'!$D:$D,'[1]daily break down'!$E:$E,"")</f>
        <v>Douala</v>
      </c>
      <c r="D1754" s="1" t="s">
        <v>11</v>
      </c>
      <c r="E1754" s="1" t="s">
        <v>12</v>
      </c>
      <c r="F1754" s="3" t="s">
        <v>31</v>
      </c>
      <c r="G1754" s="1" t="s">
        <v>32</v>
      </c>
      <c r="H1754" s="42" t="str">
        <f>_xlfn.XLOOKUP(B1754,[2]CALCULATION!$B:$B,[2]CALCULATION!$H:$H,"")</f>
        <v>ZTE</v>
      </c>
      <c r="I1754" s="34">
        <v>0</v>
      </c>
      <c r="J1754" s="34">
        <v>0</v>
      </c>
      <c r="K1754" s="34">
        <v>0</v>
      </c>
      <c r="L1754" s="34">
        <v>0</v>
      </c>
      <c r="M1754" s="34">
        <v>0</v>
      </c>
      <c r="N1754" s="34">
        <v>1.0448502281463237</v>
      </c>
      <c r="O1754" s="34">
        <v>0</v>
      </c>
      <c r="P1754" s="34">
        <v>0</v>
      </c>
      <c r="Q1754" s="34">
        <v>0</v>
      </c>
      <c r="R1754" s="34">
        <v>0</v>
      </c>
      <c r="S1754" s="35">
        <v>0</v>
      </c>
      <c r="T1754" s="35">
        <v>0</v>
      </c>
      <c r="U1754" s="35">
        <v>0</v>
      </c>
      <c r="V1754" s="35">
        <v>0</v>
      </c>
      <c r="W1754" s="35">
        <v>0</v>
      </c>
      <c r="X1754" s="35">
        <v>0</v>
      </c>
      <c r="Y1754" s="35">
        <v>0</v>
      </c>
      <c r="Z1754" s="35">
        <v>0</v>
      </c>
      <c r="AA1754" s="35">
        <v>0</v>
      </c>
      <c r="AB1754" s="35">
        <v>0</v>
      </c>
      <c r="AC1754" s="35">
        <v>0</v>
      </c>
      <c r="AD1754" s="35">
        <v>0</v>
      </c>
      <c r="AE1754" s="58" t="s">
        <v>5560</v>
      </c>
      <c r="AF1754" s="58"/>
      <c r="AG1754" s="57" t="str" cm="1">
        <f t="array" ref="AG1754">IFERROR(_xlfn.IFS(
AI1754="MPR ISSUE","PDH",
AI1754="BSS Hardware Issue","BSS",
AI1754="Sites strategiques, MLL, Pylone, etc.","ENVTECH",
AI1754="AKTIVCO DEFAUT GE &amp; POWER Cabinet","AKTIVCO",
AI1754="AKTIVCO Coupure ENEO &amp; Baisse de tension","AKTIVCO GRID ONLY",
AI1754="Coupure ENEO &amp; Baisse de tension","IHS GRID ONLY",
AI1754="Defaut GE &amp; POWER Cabinet","IHS",
AI1754="Sharing","Partners",
AI1754="Sites strategiques &amp; DataCenter","SST &amp; DC",
AI1754="Exclu","Exclu",
AI1754="SAT","SAT",
AI1754="SPARE-ISSUE","SPARE-ISSUE",
AI1754="Fiber CAmtel","TRANS_FO_CAMTEL",
AI1754="Fiber AOF","Fiber AOF",
AI1754="Projet OCM (HUAWEI)","TRAVAUX-HUAWEI",
AI1754="Projet OCM (NOKIA)","TRAVAUX-NOKIA",
AI1754="ACCESS-ISSUE","ACCESS-ISSUE",
AI1754="Projet OCM (ZTE, NOKIA, autres projets)","TRAVAUX OCM",
AI1754="No root CAuse","No root cause",
AI1754="ODU HS","PDH",
AI1754="IP &amp; VLAN","PDH",
AI1754="Warehouse HUAWEI","SPARE-ISSUE",
AI1754="SPARE-HS","SPARE-ISSUE",
AI1754="Power Telco","BSS",AI1754="no impacts","no impacts"
),"")</f>
        <v>no impacts</v>
      </c>
      <c r="AH1754" s="57" t="str" cm="1">
        <f t="array" ref="AH1754">IFERROR(_xlfn.IFS(
AI1754="MPR ISSUE","TX ISSUE",
AI1754="BSS Hardware Issue","RAN ISSUE",
AI1754="Sites strategiques, MLL, Pylone, etc.","ENVTECH",
AI1754="AKTIVCO DEFAUT GE &amp; POWER Cabinet","POWER ISSUE",
AI1754="AKTIVCO Coupure ENEO &amp; Baisse de tension","POWER ISSUE",
AI1754="Coupure ENEO &amp; Baisse de tension","POWER ISSUE",
AI1754="Defaut GE &amp; POWER Cabinet","POWER ISSUE",
AI1754="Sharing","POWER ISSUE",
AI1754="Sites strategiques &amp; DataCenter","POWER ISSUE",
AI1754="Exclu","Exclu",
AI1754="SAT","TX ISSUE",
AI1754="SPARE-ISSUE","SPARE-ISSUE",
AI1754="Fiber CAmtel","TX ISSUE",
AI1754="Fiber AOF","TX ISSUE",
AI1754="Projet OCM (HUAWEI)","TRAVAUX-HUAWEI",
AI1754="Projet OCM (NOKIA)","TRAVAUX -NOKIA",
AI1754="ACCESS-ISSUE","ACCESS-ISSUE",
AI1754="Projet OCM (ZTE, NOKIA, autres projets)","TRAVAUX OCM",
AI1754="No root CAuse","No root cause",
AI1754="ODU HS","TX ISSUE",
AI1754="IP &amp; VLAN","TX ISSUE",
AI1754="Warehouse HUAWEI","SPARE-ISSUE",
AI1754="SPARE-HS","SPARE-ISSUE",
AI1754="Power Telco","RAN ISSUE",AI1754="no impacts","no impacts"
),"")</f>
        <v>no impacts</v>
      </c>
      <c r="AI1754" s="85" t="s">
        <v>5998</v>
      </c>
      <c r="AJ1754" s="57" t="str" cm="1">
        <f t="array" ref="AJ1754">IFERROR(_xlfn.IFS(
AI1754="MPR ISSUE","ACTIVE",
AI1754="BSS Hardware Issue","ACTIVE",
AI1754="Sites strategiques, MLL, Pylone, etc.","PASSIVE",
AI1754="AKTIVCO DEFAUT GE &amp; POWER Cabinet","PASSIVE",
AI1754="AKTIVCO Coupure ENEO &amp; Baisse de tension","PASSIVE",
AI1754="Coupure ENEO &amp; Baisse de tension","PASSIVE",
AI1754="Defaut GE &amp; POWER Cabinet","PASSIVE",
AI1754="Sharing","PASSIVE",
AI1754="Sites strategiques &amp; DataCenter","PASSIVE",
AI1754="Exclu","Exclu",
AI1754="SAT","ACTIVE",
AI1754="SPARE-ISSUE","SPARE-ISSUE",
AI1754="Fiber CAmtel","ACTIVE",
AI1754="Fiber AOF","ACTIVE",
AI1754="Projet OCM (HUAWEI)","PLANNED WORKS",
AI1754="Projet OCM (NOKIA)","PLANNED WORKS",
AI1754="ACCESS-ISSUE","ACCESS-ISSUE",
AI1754="Projet OCM (ZTE, NOKIA, autres projets)","PLANNED WORKS",
AI1754="No root CAuse","No root cause",
AI1754="ODU HS","ACTIVE",
AI1754="IP &amp; VLAN","ACTIVE",
AI1754="Warehouse HUAWEI","SPARE-ISSUE",
AI1754="SPARE-HS","SPARE-ISSUE",
AI1754="Power Telco","ACTIVE", AI1754="no impacts","no impacts"
),"")</f>
        <v>no impacts</v>
      </c>
      <c r="AK1754" s="23" t="s">
        <v>5537</v>
      </c>
      <c r="AL1754" s="23" t="str">
        <f t="shared" si="47"/>
        <v>LIT_235</v>
      </c>
      <c r="AN1754" s="9" t="s">
        <v>5537</v>
      </c>
      <c r="AO1754" s="23" t="str">
        <f>_xlfn.XLOOKUP(B1754,'INCIDENT-05-03-2026'!E:E,'INCIDENT-05-03-2026'!F:F,"")</f>
        <v/>
      </c>
      <c r="AP1754" s="7" t="s">
        <v>5537</v>
      </c>
      <c r="AQ1754" s="6"/>
      <c r="AR1754" s="7"/>
      <c r="AS1754" s="3" t="str">
        <f>_xlfn.XLOOKUP(B1754,'[3]tt num | region | site id'!$C:$C,'[3]tt num | region | site id'!$Q:$Q,"")</f>
        <v/>
      </c>
      <c r="AT1754" s="24" t="str">
        <f>_xlfn.XLOOKUP(B1754,'[4]Cells Huawei 03052026 12h'!$B:$B,'[4]Cells Huawei 03052026 12h'!$T:$T,"")</f>
        <v/>
      </c>
      <c r="AU1754" s="24" t="str">
        <f>_xlfn.XLOOKUP(B1754,'[5]cells down 02052026 8h50'!$B:$B,'[5]cells down 02052026 8h50'!$R:$R,"")</f>
        <v/>
      </c>
      <c r="AV1754" s="24" t="str">
        <f>_xlfn.XLOOKUP(B1754,'[5]cells down 02052026 13h50'!$B:$B,'[5]cells down 02052026 13h50'!$R:$R,"")</f>
        <v/>
      </c>
      <c r="AW1754" s="24" t="str">
        <f>_xlfn.XLOOKUP(B1754,'[5]cells down 02052026 13h50'!$B:$B,'[5]cells down 02052026 13h50'!$R:$R,"")</f>
        <v/>
      </c>
      <c r="AX1754" s="24" t="str">
        <f>_xlfn.XLOOKUP(B1754,'[6]cell downs 03052026 8h40 '!$B:$B,'[6]cell downs 03052026 8h40 '!$R:$R,"")</f>
        <v/>
      </c>
      <c r="AY1754" s="24" t="str">
        <f>_xlfn.XLOOKUP(B1754,'[7]ALL SITES DOWN'!$D:$D,'[7]ALL SITES DOWN'!$J:$J,"")</f>
        <v/>
      </c>
      <c r="AZ1754" s="24" t="str">
        <f>_xlfn.XLOOKUP(B1754,'[8]ALL SITES DOWN'!$D:$D,'[8]ALL SITES DOWN'!$J:$J,"")</f>
        <v/>
      </c>
      <c r="BA1754" s="9" t="str">
        <f>_xlfn.XLOOKUP(B1754,[9]sheet1!$AC:$AC,[9]sheet1!$AF:$AF,"")</f>
        <v/>
      </c>
      <c r="BB1754" s="14" t="s">
        <v>5537</v>
      </c>
      <c r="BC1754" s="14" t="s">
        <v>5537</v>
      </c>
      <c r="BD1754" s="14" t="str">
        <f>_xlfn.XLOOKUP(B1754,'[10]cell downs 18042026 17h'!$B:$B,'[10]cell downs 18042026 17h'!$B:$B,"")</f>
        <v/>
      </c>
      <c r="BE1754" s="14" t="str">
        <f>_xlfn.XLOOKUP(B1754,'[11]Cells Huawei 19042026 15h'!$B:$B,'[11]Cells Huawei 19042026 15h'!$B:$B,"")</f>
        <v/>
      </c>
      <c r="BF1754" s="9" t="str">
        <f>_xlfn.XLOOKUP(B1754,'[12]cells down 19042026 9H40'!$B:$B,'[12]cells down 19042026 9H40'!$B:$B,"")</f>
        <v/>
      </c>
      <c r="BG1754" s="9" t="s">
        <v>808</v>
      </c>
      <c r="BH1754" s="9" t="s">
        <v>302</v>
      </c>
    </row>
    <row r="1755" spans="1:60" s="9" customFormat="1" x14ac:dyDescent="0.3">
      <c r="A1755" s="1" t="s">
        <v>4147</v>
      </c>
      <c r="B1755" s="8" t="s">
        <v>4663</v>
      </c>
      <c r="C1755" s="3" t="str">
        <f>_xlfn.XLOOKUP(B1755,'[1]daily break down'!$D:$D,'[1]daily break down'!$E:$E,"")</f>
        <v>CENTRE</v>
      </c>
      <c r="D1755" s="1" t="s">
        <v>11</v>
      </c>
      <c r="E1755" s="1" t="s">
        <v>12</v>
      </c>
      <c r="F1755" s="3" t="s">
        <v>37</v>
      </c>
      <c r="G1755" s="1" t="s">
        <v>4147</v>
      </c>
      <c r="H1755" s="42" t="str">
        <f>_xlfn.XLOOKUP(B1755,[2]CALCULATION!$B:$B,[2]CALCULATION!$H:$H,"")</f>
        <v>ZTE</v>
      </c>
      <c r="I1755" s="34">
        <v>0</v>
      </c>
      <c r="J1755" s="34">
        <v>0</v>
      </c>
      <c r="K1755" s="34">
        <v>0</v>
      </c>
      <c r="L1755" s="34">
        <v>0</v>
      </c>
      <c r="M1755" s="34">
        <v>0.22400858366649262</v>
      </c>
      <c r="N1755" s="34">
        <v>0.79960006620381086</v>
      </c>
      <c r="O1755" s="34">
        <v>0.18885564430290563</v>
      </c>
      <c r="P1755" s="34">
        <v>0</v>
      </c>
      <c r="Q1755" s="34">
        <v>0</v>
      </c>
      <c r="R1755" s="34">
        <v>0</v>
      </c>
      <c r="S1755" s="35">
        <v>0</v>
      </c>
      <c r="T1755" s="35">
        <v>0</v>
      </c>
      <c r="U1755" s="35">
        <v>0</v>
      </c>
      <c r="V1755" s="35">
        <v>0</v>
      </c>
      <c r="W1755" s="35">
        <v>0</v>
      </c>
      <c r="X1755" s="35">
        <v>0</v>
      </c>
      <c r="Y1755" s="35">
        <v>0</v>
      </c>
      <c r="Z1755" s="35">
        <v>0</v>
      </c>
      <c r="AA1755" s="35">
        <v>0</v>
      </c>
      <c r="AB1755" s="35">
        <v>0</v>
      </c>
      <c r="AC1755" s="35">
        <v>0</v>
      </c>
      <c r="AD1755" s="35">
        <v>0</v>
      </c>
      <c r="AE1755" s="58" t="s">
        <v>5560</v>
      </c>
      <c r="AF1755" s="58"/>
      <c r="AG1755" s="57" t="str" cm="1">
        <f t="array" ref="AG1755">IFERROR(_xlfn.IFS(
AI1755="MPR ISSUE","PDH",
AI1755="BSS Hardware Issue","BSS",
AI1755="Sites strategiques, MLL, Pylone, etc.","ENVTECH",
AI1755="AKTIVCO DEFAUT GE &amp; POWER Cabinet","AKTIVCO",
AI1755="AKTIVCO Coupure ENEO &amp; Baisse de tension","AKTIVCO GRID ONLY",
AI1755="Coupure ENEO &amp; Baisse de tension","IHS GRID ONLY",
AI1755="Defaut GE &amp; POWER Cabinet","IHS",
AI1755="Sharing","Partners",
AI1755="Sites strategiques &amp; DataCenter","SST &amp; DC",
AI1755="Exclu","Exclu",
AI1755="SAT","SAT",
AI1755="SPARE-ISSUE","SPARE-ISSUE",
AI1755="Fiber CAmtel","TRANS_FO_CAMTEL",
AI1755="Fiber AOF","Fiber AOF",
AI1755="Projet OCM (HUAWEI)","TRAVAUX-HUAWEI",
AI1755="Projet OCM (NOKIA)","TRAVAUX-NOKIA",
AI1755="ACCESS-ISSUE","ACCESS-ISSUE",
AI1755="Projet OCM (ZTE, NOKIA, autres projets)","TRAVAUX OCM",
AI1755="No root CAuse","No root cause",
AI1755="ODU HS","PDH",
AI1755="IP &amp; VLAN","PDH",
AI1755="Warehouse HUAWEI","SPARE-ISSUE",
AI1755="SPARE-HS","SPARE-ISSUE",
AI1755="Power Telco","BSS",AI1755="no impacts","no impacts"
),"")</f>
        <v>no impacts</v>
      </c>
      <c r="AH1755" s="57" t="str" cm="1">
        <f t="array" ref="AH1755">IFERROR(_xlfn.IFS(
AI1755="MPR ISSUE","TX ISSUE",
AI1755="BSS Hardware Issue","RAN ISSUE",
AI1755="Sites strategiques, MLL, Pylone, etc.","ENVTECH",
AI1755="AKTIVCO DEFAUT GE &amp; POWER Cabinet","POWER ISSUE",
AI1755="AKTIVCO Coupure ENEO &amp; Baisse de tension","POWER ISSUE",
AI1755="Coupure ENEO &amp; Baisse de tension","POWER ISSUE",
AI1755="Defaut GE &amp; POWER Cabinet","POWER ISSUE",
AI1755="Sharing","POWER ISSUE",
AI1755="Sites strategiques &amp; DataCenter","POWER ISSUE",
AI1755="Exclu","Exclu",
AI1755="SAT","TX ISSUE",
AI1755="SPARE-ISSUE","SPARE-ISSUE",
AI1755="Fiber CAmtel","TX ISSUE",
AI1755="Fiber AOF","TX ISSUE",
AI1755="Projet OCM (HUAWEI)","TRAVAUX-HUAWEI",
AI1755="Projet OCM (NOKIA)","TRAVAUX -NOKIA",
AI1755="ACCESS-ISSUE","ACCESS-ISSUE",
AI1755="Projet OCM (ZTE, NOKIA, autres projets)","TRAVAUX OCM",
AI1755="No root CAuse","No root cause",
AI1755="ODU HS","TX ISSUE",
AI1755="IP &amp; VLAN","TX ISSUE",
AI1755="Warehouse HUAWEI","SPARE-ISSUE",
AI1755="SPARE-HS","SPARE-ISSUE",
AI1755="Power Telco","RAN ISSUE",AI1755="no impacts","no impacts"
),"")</f>
        <v>no impacts</v>
      </c>
      <c r="AI1755" s="85" t="s">
        <v>5998</v>
      </c>
      <c r="AJ1755" s="57" t="str" cm="1">
        <f t="array" ref="AJ1755">IFERROR(_xlfn.IFS(
AI1755="MPR ISSUE","ACTIVE",
AI1755="BSS Hardware Issue","ACTIVE",
AI1755="Sites strategiques, MLL, Pylone, etc.","PASSIVE",
AI1755="AKTIVCO DEFAUT GE &amp; POWER Cabinet","PASSIVE",
AI1755="AKTIVCO Coupure ENEO &amp; Baisse de tension","PASSIVE",
AI1755="Coupure ENEO &amp; Baisse de tension","PASSIVE",
AI1755="Defaut GE &amp; POWER Cabinet","PASSIVE",
AI1755="Sharing","PASSIVE",
AI1755="Sites strategiques &amp; DataCenter","PASSIVE",
AI1755="Exclu","Exclu",
AI1755="SAT","ACTIVE",
AI1755="SPARE-ISSUE","SPARE-ISSUE",
AI1755="Fiber CAmtel","ACTIVE",
AI1755="Fiber AOF","ACTIVE",
AI1755="Projet OCM (HUAWEI)","PLANNED WORKS",
AI1755="Projet OCM (NOKIA)","PLANNED WORKS",
AI1755="ACCESS-ISSUE","ACCESS-ISSUE",
AI1755="Projet OCM (ZTE, NOKIA, autres projets)","PLANNED WORKS",
AI1755="No root CAuse","No root cause",
AI1755="ODU HS","ACTIVE",
AI1755="IP &amp; VLAN","ACTIVE",
AI1755="Warehouse HUAWEI","SPARE-ISSUE",
AI1755="SPARE-HS","SPARE-ISSUE",
AI1755="Power Telco","ACTIVE", AI1755="no impacts","no impacts"
),"")</f>
        <v>no impacts</v>
      </c>
      <c r="AK1755" s="23" t="s">
        <v>5537</v>
      </c>
      <c r="AL1755" s="23" t="str">
        <f t="shared" si="47"/>
        <v>CTR_062</v>
      </c>
      <c r="AN1755" s="9" t="s">
        <v>5537</v>
      </c>
      <c r="AO1755" s="23" t="str">
        <f>_xlfn.XLOOKUP(B1755,'INCIDENT-05-03-2026'!E:E,'INCIDENT-05-03-2026'!F:F,"")</f>
        <v/>
      </c>
      <c r="AP1755" s="7" t="s">
        <v>5537</v>
      </c>
      <c r="AQ1755" s="6"/>
      <c r="AR1755" s="7"/>
      <c r="AS1755" s="3" t="str">
        <f>_xlfn.XLOOKUP(B1755,'[3]tt num | region | site id'!$C:$C,'[3]tt num | region | site id'!$Q:$Q,"")</f>
        <v/>
      </c>
      <c r="AT1755" s="24" t="str">
        <f>_xlfn.XLOOKUP(B1755,'[4]Cells Huawei 03052026 12h'!$B:$B,'[4]Cells Huawei 03052026 12h'!$T:$T,"")</f>
        <v/>
      </c>
      <c r="AU1755" s="24" t="str">
        <f>_xlfn.XLOOKUP(B1755,'[5]cells down 02052026 8h50'!$B:$B,'[5]cells down 02052026 8h50'!$R:$R,"")</f>
        <v/>
      </c>
      <c r="AV1755" s="24" t="str">
        <f>_xlfn.XLOOKUP(B1755,'[5]cells down 02052026 13h50'!$B:$B,'[5]cells down 02052026 13h50'!$R:$R,"")</f>
        <v/>
      </c>
      <c r="AW1755" s="24" t="str">
        <f>_xlfn.XLOOKUP(B1755,'[5]cells down 02052026 13h50'!$B:$B,'[5]cells down 02052026 13h50'!$R:$R,"")</f>
        <v/>
      </c>
      <c r="AX1755" s="24" t="str">
        <f>_xlfn.XLOOKUP(B1755,'[6]cell downs 03052026 8h40 '!$B:$B,'[6]cell downs 03052026 8h40 '!$R:$R,"")</f>
        <v/>
      </c>
      <c r="AY1755" s="24" t="str">
        <f>_xlfn.XLOOKUP(B1755,'[7]ALL SITES DOWN'!$D:$D,'[7]ALL SITES DOWN'!$J:$J,"")</f>
        <v/>
      </c>
      <c r="AZ1755" s="24" t="str">
        <f>_xlfn.XLOOKUP(B1755,'[8]ALL SITES DOWN'!$D:$D,'[8]ALL SITES DOWN'!$J:$J,"")</f>
        <v/>
      </c>
      <c r="BA1755" s="9" t="str">
        <f>_xlfn.XLOOKUP(B1755,[9]sheet1!$AC:$AC,[9]sheet1!$AF:$AF,"")</f>
        <v/>
      </c>
      <c r="BB1755" s="14" t="s">
        <v>5537</v>
      </c>
      <c r="BC1755" s="14" t="s">
        <v>5537</v>
      </c>
      <c r="BD1755" s="14" t="str">
        <f>_xlfn.XLOOKUP(B1755,'[10]cell downs 18042026 17h'!$B:$B,'[10]cell downs 18042026 17h'!$B:$B,"")</f>
        <v/>
      </c>
      <c r="BE1755" s="14" t="str">
        <f>_xlfn.XLOOKUP(B1755,'[11]Cells Huawei 19042026 15h'!$B:$B,'[11]Cells Huawei 19042026 15h'!$B:$B,"")</f>
        <v/>
      </c>
      <c r="BF1755" s="9" t="str">
        <f>_xlfn.XLOOKUP(B1755,'[12]cells down 19042026 9H40'!$B:$B,'[12]cells down 19042026 9H40'!$B:$B,"")</f>
        <v/>
      </c>
      <c r="BG1755" s="9" t="s">
        <v>4663</v>
      </c>
      <c r="BH1755" s="9" t="s">
        <v>12</v>
      </c>
    </row>
    <row r="1756" spans="1:60" s="9" customFormat="1" x14ac:dyDescent="0.3">
      <c r="A1756" s="1" t="s">
        <v>3195</v>
      </c>
      <c r="B1756" s="8" t="s">
        <v>3196</v>
      </c>
      <c r="C1756" s="3" t="str">
        <f>_xlfn.XLOOKUP(B1756,'[1]daily break down'!$D:$D,'[1]daily break down'!$E:$E,"")</f>
        <v>Douala</v>
      </c>
      <c r="D1756" s="1" t="s">
        <v>11</v>
      </c>
      <c r="E1756" s="1" t="s">
        <v>757</v>
      </c>
      <c r="F1756" s="3" t="s">
        <v>31</v>
      </c>
      <c r="G1756" s="1" t="s">
        <v>32</v>
      </c>
      <c r="H1756" s="42" t="str">
        <f>_xlfn.XLOOKUP(B1756,[2]CALCULATION!$B:$B,[2]CALCULATION!$H:$H,"")</f>
        <v>ZTE</v>
      </c>
      <c r="I1756" s="34">
        <v>0</v>
      </c>
      <c r="J1756" s="34">
        <v>0</v>
      </c>
      <c r="K1756" s="34">
        <v>0</v>
      </c>
      <c r="L1756" s="34">
        <v>0</v>
      </c>
      <c r="M1756" s="34">
        <v>0</v>
      </c>
      <c r="N1756" s="34">
        <v>0.38170634614890758</v>
      </c>
      <c r="O1756" s="34">
        <v>0</v>
      </c>
      <c r="P1756" s="34">
        <v>0</v>
      </c>
      <c r="Q1756" s="34">
        <v>0</v>
      </c>
      <c r="R1756" s="34">
        <v>0</v>
      </c>
      <c r="S1756" s="35">
        <v>0</v>
      </c>
      <c r="T1756" s="35">
        <v>0</v>
      </c>
      <c r="U1756" s="35">
        <v>0</v>
      </c>
      <c r="V1756" s="35">
        <v>0</v>
      </c>
      <c r="W1756" s="35">
        <v>0</v>
      </c>
      <c r="X1756" s="35">
        <v>0</v>
      </c>
      <c r="Y1756" s="35">
        <v>0</v>
      </c>
      <c r="Z1756" s="35">
        <v>0</v>
      </c>
      <c r="AA1756" s="35">
        <v>0</v>
      </c>
      <c r="AB1756" s="35">
        <v>0</v>
      </c>
      <c r="AC1756" s="35">
        <v>0</v>
      </c>
      <c r="AD1756" s="35">
        <v>0</v>
      </c>
      <c r="AE1756" s="58" t="s">
        <v>5560</v>
      </c>
      <c r="AF1756" s="58"/>
      <c r="AG1756" s="57" t="str" cm="1">
        <f t="array" ref="AG1756">IFERROR(_xlfn.IFS(
AI1756="MPR ISSUE","PDH",
AI1756="BSS Hardware Issue","BSS",
AI1756="Sites strategiques, MLL, Pylone, etc.","ENVTECH",
AI1756="AKTIVCO DEFAUT GE &amp; POWER Cabinet","AKTIVCO",
AI1756="AKTIVCO Coupure ENEO &amp; Baisse de tension","AKTIVCO GRID ONLY",
AI1756="Coupure ENEO &amp; Baisse de tension","IHS GRID ONLY",
AI1756="Defaut GE &amp; POWER Cabinet","IHS",
AI1756="Sharing","Partners",
AI1756="Sites strategiques &amp; DataCenter","SST &amp; DC",
AI1756="Exclu","Exclu",
AI1756="SAT","SAT",
AI1756="SPARE-ISSUE","SPARE-ISSUE",
AI1756="Fiber CAmtel","TRANS_FO_CAMTEL",
AI1756="Fiber AOF","Fiber AOF",
AI1756="Projet OCM (HUAWEI)","TRAVAUX-HUAWEI",
AI1756="Projet OCM (NOKIA)","TRAVAUX-NOKIA",
AI1756="ACCESS-ISSUE","ACCESS-ISSUE",
AI1756="Projet OCM (ZTE, NOKIA, autres projets)","TRAVAUX OCM",
AI1756="No root CAuse","No root cause",
AI1756="ODU HS","PDH",
AI1756="IP &amp; VLAN","PDH",
AI1756="Warehouse HUAWEI","SPARE-ISSUE",
AI1756="SPARE-HS","SPARE-ISSUE",
AI1756="Power Telco","BSS",AI1756="no impacts","no impacts"
),"")</f>
        <v>no impacts</v>
      </c>
      <c r="AH1756" s="57" t="str" cm="1">
        <f t="array" ref="AH1756">IFERROR(_xlfn.IFS(
AI1756="MPR ISSUE","TX ISSUE",
AI1756="BSS Hardware Issue","RAN ISSUE",
AI1756="Sites strategiques, MLL, Pylone, etc.","ENVTECH",
AI1756="AKTIVCO DEFAUT GE &amp; POWER Cabinet","POWER ISSUE",
AI1756="AKTIVCO Coupure ENEO &amp; Baisse de tension","POWER ISSUE",
AI1756="Coupure ENEO &amp; Baisse de tension","POWER ISSUE",
AI1756="Defaut GE &amp; POWER Cabinet","POWER ISSUE",
AI1756="Sharing","POWER ISSUE",
AI1756="Sites strategiques &amp; DataCenter","POWER ISSUE",
AI1756="Exclu","Exclu",
AI1756="SAT","TX ISSUE",
AI1756="SPARE-ISSUE","SPARE-ISSUE",
AI1756="Fiber CAmtel","TX ISSUE",
AI1756="Fiber AOF","TX ISSUE",
AI1756="Projet OCM (HUAWEI)","TRAVAUX-HUAWEI",
AI1756="Projet OCM (NOKIA)","TRAVAUX -NOKIA",
AI1756="ACCESS-ISSUE","ACCESS-ISSUE",
AI1756="Projet OCM (ZTE, NOKIA, autres projets)","TRAVAUX OCM",
AI1756="No root CAuse","No root cause",
AI1756="ODU HS","TX ISSUE",
AI1756="IP &amp; VLAN","TX ISSUE",
AI1756="Warehouse HUAWEI","SPARE-ISSUE",
AI1756="SPARE-HS","SPARE-ISSUE",
AI1756="Power Telco","RAN ISSUE",AI1756="no impacts","no impacts"
),"")</f>
        <v>no impacts</v>
      </c>
      <c r="AI1756" s="85" t="s">
        <v>5998</v>
      </c>
      <c r="AJ1756" s="57" t="str" cm="1">
        <f t="array" ref="AJ1756">IFERROR(_xlfn.IFS(
AI1756="MPR ISSUE","ACTIVE",
AI1756="BSS Hardware Issue","ACTIVE",
AI1756="Sites strategiques, MLL, Pylone, etc.","PASSIVE",
AI1756="AKTIVCO DEFAUT GE &amp; POWER Cabinet","PASSIVE",
AI1756="AKTIVCO Coupure ENEO &amp; Baisse de tension","PASSIVE",
AI1756="Coupure ENEO &amp; Baisse de tension","PASSIVE",
AI1756="Defaut GE &amp; POWER Cabinet","PASSIVE",
AI1756="Sharing","PASSIVE",
AI1756="Sites strategiques &amp; DataCenter","PASSIVE",
AI1756="Exclu","Exclu",
AI1756="SAT","ACTIVE",
AI1756="SPARE-ISSUE","SPARE-ISSUE",
AI1756="Fiber CAmtel","ACTIVE",
AI1756="Fiber AOF","ACTIVE",
AI1756="Projet OCM (HUAWEI)","PLANNED WORKS",
AI1756="Projet OCM (NOKIA)","PLANNED WORKS",
AI1756="ACCESS-ISSUE","ACCESS-ISSUE",
AI1756="Projet OCM (ZTE, NOKIA, autres projets)","PLANNED WORKS",
AI1756="No root CAuse","No root cause",
AI1756="ODU HS","ACTIVE",
AI1756="IP &amp; VLAN","ACTIVE",
AI1756="Warehouse HUAWEI","SPARE-ISSUE",
AI1756="SPARE-HS","SPARE-ISSUE",
AI1756="Power Telco","ACTIVE", AI1756="no impacts","no impacts"
),"")</f>
        <v>no impacts</v>
      </c>
      <c r="AK1756" s="23" t="s">
        <v>5537</v>
      </c>
      <c r="AL1756" s="23" t="str">
        <f t="shared" si="47"/>
        <v>LIT_065</v>
      </c>
      <c r="AN1756" s="9" t="s">
        <v>5537</v>
      </c>
      <c r="AO1756" s="23" t="str">
        <f>_xlfn.XLOOKUP(B1756,'INCIDENT-05-03-2026'!E:E,'INCIDENT-05-03-2026'!F:F,"")</f>
        <v/>
      </c>
      <c r="AP1756" s="7" t="s">
        <v>5537</v>
      </c>
      <c r="AQ1756" s="6"/>
      <c r="AR1756" s="7"/>
      <c r="AS1756" s="3" t="str">
        <f>_xlfn.XLOOKUP(B1756,'[3]tt num | region | site id'!$C:$C,'[3]tt num | region | site id'!$Q:$Q,"")</f>
        <v/>
      </c>
      <c r="AT1756" s="24" t="str">
        <f>_xlfn.XLOOKUP(B1756,'[4]Cells Huawei 03052026 12h'!$B:$B,'[4]Cells Huawei 03052026 12h'!$T:$T,"")</f>
        <v/>
      </c>
      <c r="AU1756" s="24" t="str">
        <f>_xlfn.XLOOKUP(B1756,'[5]cells down 02052026 8h50'!$B:$B,'[5]cells down 02052026 8h50'!$R:$R,"")</f>
        <v/>
      </c>
      <c r="AV1756" s="24" t="str">
        <f>_xlfn.XLOOKUP(B1756,'[5]cells down 02052026 13h50'!$B:$B,'[5]cells down 02052026 13h50'!$R:$R,"")</f>
        <v/>
      </c>
      <c r="AW1756" s="24" t="str">
        <f>_xlfn.XLOOKUP(B1756,'[5]cells down 02052026 13h50'!$B:$B,'[5]cells down 02052026 13h50'!$R:$R,"")</f>
        <v/>
      </c>
      <c r="AX1756" s="24" t="str">
        <f>_xlfn.XLOOKUP(B1756,'[6]cell downs 03052026 8h40 '!$B:$B,'[6]cell downs 03052026 8h40 '!$R:$R,"")</f>
        <v/>
      </c>
      <c r="AY1756" s="24" t="str">
        <f>_xlfn.XLOOKUP(B1756,'[7]ALL SITES DOWN'!$D:$D,'[7]ALL SITES DOWN'!$J:$J,"")</f>
        <v/>
      </c>
      <c r="AZ1756" s="24" t="str">
        <f>_xlfn.XLOOKUP(B1756,'[8]ALL SITES DOWN'!$D:$D,'[8]ALL SITES DOWN'!$J:$J,"")</f>
        <v/>
      </c>
      <c r="BA1756" s="9" t="str">
        <f>_xlfn.XLOOKUP(B1756,[9]sheet1!$AC:$AC,[9]sheet1!$AF:$AF,"")</f>
        <v/>
      </c>
      <c r="BB1756" s="14" t="s">
        <v>5537</v>
      </c>
      <c r="BC1756" s="14" t="s">
        <v>5537</v>
      </c>
      <c r="BD1756" s="14" t="str">
        <f>_xlfn.XLOOKUP(B1756,'[10]cell downs 18042026 17h'!$B:$B,'[10]cell downs 18042026 17h'!$B:$B,"")</f>
        <v/>
      </c>
      <c r="BE1756" s="14" t="str">
        <f>_xlfn.XLOOKUP(B1756,'[11]Cells Huawei 19042026 15h'!$B:$B,'[11]Cells Huawei 19042026 15h'!$B:$B,"")</f>
        <v/>
      </c>
      <c r="BF1756" s="9" t="str">
        <f>_xlfn.XLOOKUP(B1756,'[12]cells down 19042026 9H40'!$B:$B,'[12]cells down 19042026 9H40'!$B:$B,"")</f>
        <v/>
      </c>
      <c r="BG1756" s="9" t="s">
        <v>3196</v>
      </c>
      <c r="BH1756" s="9" t="s">
        <v>5537</v>
      </c>
    </row>
    <row r="1757" spans="1:60" s="9" customFormat="1" x14ac:dyDescent="0.3">
      <c r="A1757" s="1" t="s">
        <v>2105</v>
      </c>
      <c r="B1757" s="8" t="s">
        <v>2106</v>
      </c>
      <c r="C1757" s="3" t="str">
        <f>_xlfn.XLOOKUP(B1757,'[1]daily break down'!$D:$D,'[1]daily break down'!$E:$E,"")</f>
        <v>Douala</v>
      </c>
      <c r="D1757" s="1" t="s">
        <v>11</v>
      </c>
      <c r="E1757" s="1" t="s">
        <v>12</v>
      </c>
      <c r="F1757" s="3" t="s">
        <v>31</v>
      </c>
      <c r="G1757" s="1" t="s">
        <v>32</v>
      </c>
      <c r="H1757" s="42" t="str">
        <f>_xlfn.XLOOKUP(B1757,[2]CALCULATION!$B:$B,[2]CALCULATION!$H:$H,"")</f>
        <v>ZTE</v>
      </c>
      <c r="I1757" s="34">
        <v>0</v>
      </c>
      <c r="J1757" s="34">
        <v>0</v>
      </c>
      <c r="K1757" s="34">
        <v>0</v>
      </c>
      <c r="L1757" s="34">
        <v>2.0153638498657677E-3</v>
      </c>
      <c r="M1757" s="34">
        <v>0</v>
      </c>
      <c r="N1757" s="34">
        <v>0.23071457311383381</v>
      </c>
      <c r="O1757" s="34">
        <v>3.9897070196013802E-2</v>
      </c>
      <c r="P1757" s="34">
        <v>0</v>
      </c>
      <c r="Q1757" s="34">
        <v>0</v>
      </c>
      <c r="R1757" s="34">
        <v>0</v>
      </c>
      <c r="S1757" s="35">
        <v>0</v>
      </c>
      <c r="T1757" s="35">
        <v>0</v>
      </c>
      <c r="U1757" s="35">
        <v>0</v>
      </c>
      <c r="V1757" s="35">
        <v>0</v>
      </c>
      <c r="W1757" s="35">
        <v>0</v>
      </c>
      <c r="X1757" s="35">
        <v>0</v>
      </c>
      <c r="Y1757" s="35">
        <v>0</v>
      </c>
      <c r="Z1757" s="35">
        <v>0</v>
      </c>
      <c r="AA1757" s="35">
        <v>0</v>
      </c>
      <c r="AB1757" s="35">
        <v>0</v>
      </c>
      <c r="AC1757" s="35">
        <v>0</v>
      </c>
      <c r="AD1757" s="35">
        <v>0</v>
      </c>
      <c r="AE1757" s="58" t="s">
        <v>5560</v>
      </c>
      <c r="AF1757" s="58"/>
      <c r="AG1757" s="57" t="str" cm="1">
        <f t="array" ref="AG1757">IFERROR(_xlfn.IFS(
AI1757="MPR ISSUE","PDH",
AI1757="BSS Hardware Issue","BSS",
AI1757="Sites strategiques, MLL, Pylone, etc.","ENVTECH",
AI1757="AKTIVCO DEFAUT GE &amp; POWER Cabinet","AKTIVCO",
AI1757="AKTIVCO Coupure ENEO &amp; Baisse de tension","AKTIVCO GRID ONLY",
AI1757="Coupure ENEO &amp; Baisse de tension","IHS GRID ONLY",
AI1757="Defaut GE &amp; POWER Cabinet","IHS",
AI1757="Sharing","Partners",
AI1757="Sites strategiques &amp; DataCenter","SST &amp; DC",
AI1757="Exclu","Exclu",
AI1757="SAT","SAT",
AI1757="SPARE-ISSUE","SPARE-ISSUE",
AI1757="Fiber CAmtel","TRANS_FO_CAMTEL",
AI1757="Fiber AOF","Fiber AOF",
AI1757="Projet OCM (HUAWEI)","TRAVAUX-HUAWEI",
AI1757="Projet OCM (NOKIA)","TRAVAUX-NOKIA",
AI1757="ACCESS-ISSUE","ACCESS-ISSUE",
AI1757="Projet OCM (ZTE, NOKIA, autres projets)","TRAVAUX OCM",
AI1757="No root CAuse","No root cause",
AI1757="ODU HS","PDH",
AI1757="IP &amp; VLAN","PDH",
AI1757="Warehouse HUAWEI","SPARE-ISSUE",
AI1757="SPARE-HS","SPARE-ISSUE",
AI1757="Power Telco","BSS",AI1757="no impacts","no impacts"
),"")</f>
        <v>no impacts</v>
      </c>
      <c r="AH1757" s="57" t="str" cm="1">
        <f t="array" ref="AH1757">IFERROR(_xlfn.IFS(
AI1757="MPR ISSUE","TX ISSUE",
AI1757="BSS Hardware Issue","RAN ISSUE",
AI1757="Sites strategiques, MLL, Pylone, etc.","ENVTECH",
AI1757="AKTIVCO DEFAUT GE &amp; POWER Cabinet","POWER ISSUE",
AI1757="AKTIVCO Coupure ENEO &amp; Baisse de tension","POWER ISSUE",
AI1757="Coupure ENEO &amp; Baisse de tension","POWER ISSUE",
AI1757="Defaut GE &amp; POWER Cabinet","POWER ISSUE",
AI1757="Sharing","POWER ISSUE",
AI1757="Sites strategiques &amp; DataCenter","POWER ISSUE",
AI1757="Exclu","Exclu",
AI1757="SAT","TX ISSUE",
AI1757="SPARE-ISSUE","SPARE-ISSUE",
AI1757="Fiber CAmtel","TX ISSUE",
AI1757="Fiber AOF","TX ISSUE",
AI1757="Projet OCM (HUAWEI)","TRAVAUX-HUAWEI",
AI1757="Projet OCM (NOKIA)","TRAVAUX -NOKIA",
AI1757="ACCESS-ISSUE","ACCESS-ISSUE",
AI1757="Projet OCM (ZTE, NOKIA, autres projets)","TRAVAUX OCM",
AI1757="No root CAuse","No root cause",
AI1757="ODU HS","TX ISSUE",
AI1757="IP &amp; VLAN","TX ISSUE",
AI1757="Warehouse HUAWEI","SPARE-ISSUE",
AI1757="SPARE-HS","SPARE-ISSUE",
AI1757="Power Telco","RAN ISSUE",AI1757="no impacts","no impacts"
),"")</f>
        <v>no impacts</v>
      </c>
      <c r="AI1757" s="85" t="s">
        <v>5998</v>
      </c>
      <c r="AJ1757" s="57" t="str" cm="1">
        <f t="array" ref="AJ1757">IFERROR(_xlfn.IFS(
AI1757="MPR ISSUE","ACTIVE",
AI1757="BSS Hardware Issue","ACTIVE",
AI1757="Sites strategiques, MLL, Pylone, etc.","PASSIVE",
AI1757="AKTIVCO DEFAUT GE &amp; POWER Cabinet","PASSIVE",
AI1757="AKTIVCO Coupure ENEO &amp; Baisse de tension","PASSIVE",
AI1757="Coupure ENEO &amp; Baisse de tension","PASSIVE",
AI1757="Defaut GE &amp; POWER Cabinet","PASSIVE",
AI1757="Sharing","PASSIVE",
AI1757="Sites strategiques &amp; DataCenter","PASSIVE",
AI1757="Exclu","Exclu",
AI1757="SAT","ACTIVE",
AI1757="SPARE-ISSUE","SPARE-ISSUE",
AI1757="Fiber CAmtel","ACTIVE",
AI1757="Fiber AOF","ACTIVE",
AI1757="Projet OCM (HUAWEI)","PLANNED WORKS",
AI1757="Projet OCM (NOKIA)","PLANNED WORKS",
AI1757="ACCESS-ISSUE","ACCESS-ISSUE",
AI1757="Projet OCM (ZTE, NOKIA, autres projets)","PLANNED WORKS",
AI1757="No root CAuse","No root cause",
AI1757="ODU HS","ACTIVE",
AI1757="IP &amp; VLAN","ACTIVE",
AI1757="Warehouse HUAWEI","SPARE-ISSUE",
AI1757="SPARE-HS","SPARE-ISSUE",
AI1757="Power Telco","ACTIVE", AI1757="no impacts","no impacts"
),"")</f>
        <v>no impacts</v>
      </c>
      <c r="AK1757" s="23" t="s">
        <v>5537</v>
      </c>
      <c r="AL1757" s="23" t="str">
        <f t="shared" si="47"/>
        <v>LIT_080</v>
      </c>
      <c r="AN1757" s="9" t="s">
        <v>5537</v>
      </c>
      <c r="AO1757" s="23" t="str">
        <f>_xlfn.XLOOKUP(B1757,'INCIDENT-05-03-2026'!E:E,'INCIDENT-05-03-2026'!F:F,"")</f>
        <v/>
      </c>
      <c r="AP1757" s="7" t="s">
        <v>5537</v>
      </c>
      <c r="AQ1757" s="6"/>
      <c r="AR1757" s="7"/>
      <c r="AS1757" s="3" t="str">
        <f>_xlfn.XLOOKUP(B1757,'[3]tt num | region | site id'!$C:$C,'[3]tt num | region | site id'!$Q:$Q,"")</f>
        <v/>
      </c>
      <c r="AT1757" s="24" t="str">
        <f>_xlfn.XLOOKUP(B1757,'[4]Cells Huawei 03052026 12h'!$B:$B,'[4]Cells Huawei 03052026 12h'!$T:$T,"")</f>
        <v/>
      </c>
      <c r="AU1757" s="24" t="str">
        <f>_xlfn.XLOOKUP(B1757,'[5]cells down 02052026 8h50'!$B:$B,'[5]cells down 02052026 8h50'!$R:$R,"")</f>
        <v/>
      </c>
      <c r="AV1757" s="24" t="str">
        <f>_xlfn.XLOOKUP(B1757,'[5]cells down 02052026 13h50'!$B:$B,'[5]cells down 02052026 13h50'!$R:$R,"")</f>
        <v/>
      </c>
      <c r="AW1757" s="24" t="str">
        <f>_xlfn.XLOOKUP(B1757,'[5]cells down 02052026 13h50'!$B:$B,'[5]cells down 02052026 13h50'!$R:$R,"")</f>
        <v/>
      </c>
      <c r="AX1757" s="24" t="str">
        <f>_xlfn.XLOOKUP(B1757,'[6]cell downs 03052026 8h40 '!$B:$B,'[6]cell downs 03052026 8h40 '!$R:$R,"")</f>
        <v/>
      </c>
      <c r="AY1757" s="24" t="str">
        <f>_xlfn.XLOOKUP(B1757,'[7]ALL SITES DOWN'!$D:$D,'[7]ALL SITES DOWN'!$J:$J,"")</f>
        <v/>
      </c>
      <c r="AZ1757" s="24" t="str">
        <f>_xlfn.XLOOKUP(B1757,'[8]ALL SITES DOWN'!$D:$D,'[8]ALL SITES DOWN'!$J:$J,"")</f>
        <v/>
      </c>
      <c r="BA1757" s="9" t="str">
        <f>_xlfn.XLOOKUP(B1757,[9]sheet1!$AC:$AC,[9]sheet1!$AF:$AF,"")</f>
        <v/>
      </c>
      <c r="BB1757" s="14" t="s">
        <v>5537</v>
      </c>
      <c r="BC1757" s="14" t="s">
        <v>5537</v>
      </c>
      <c r="BD1757" s="14" t="str">
        <f>_xlfn.XLOOKUP(B1757,'[10]cell downs 18042026 17h'!$B:$B,'[10]cell downs 18042026 17h'!$B:$B,"")</f>
        <v/>
      </c>
      <c r="BE1757" s="14" t="str">
        <f>_xlfn.XLOOKUP(B1757,'[11]Cells Huawei 19042026 15h'!$B:$B,'[11]Cells Huawei 19042026 15h'!$B:$B,"")</f>
        <v/>
      </c>
      <c r="BF1757" s="9" t="str">
        <f>_xlfn.XLOOKUP(B1757,'[12]cells down 19042026 9H40'!$B:$B,'[12]cells down 19042026 9H40'!$B:$B,"")</f>
        <v/>
      </c>
      <c r="BG1757" s="9" t="s">
        <v>2106</v>
      </c>
      <c r="BH1757" s="9" t="s">
        <v>12</v>
      </c>
    </row>
    <row r="1758" spans="1:60" s="9" customFormat="1" x14ac:dyDescent="0.3">
      <c r="A1758" s="1" t="s">
        <v>1930</v>
      </c>
      <c r="B1758" s="8" t="s">
        <v>1931</v>
      </c>
      <c r="C1758" s="3" t="str">
        <f>_xlfn.XLOOKUP(B1758,'[1]daily break down'!$D:$D,'[1]daily break down'!$E:$E,"")</f>
        <v>Douala</v>
      </c>
      <c r="D1758" s="1" t="s">
        <v>21</v>
      </c>
      <c r="E1758" s="1" t="s">
        <v>30</v>
      </c>
      <c r="F1758" s="3" t="s">
        <v>31</v>
      </c>
      <c r="G1758" s="1" t="s">
        <v>32</v>
      </c>
      <c r="H1758" s="42" t="str">
        <f>_xlfn.XLOOKUP(B1758,[2]CALCULATION!$B:$B,[2]CALCULATION!$H:$H,"")</f>
        <v>ZTE</v>
      </c>
      <c r="I1758" s="34">
        <v>0</v>
      </c>
      <c r="J1758" s="34">
        <v>0</v>
      </c>
      <c r="K1758" s="34">
        <v>0</v>
      </c>
      <c r="L1758" s="34">
        <v>2.0510340065006218E-3</v>
      </c>
      <c r="M1758" s="34">
        <v>0</v>
      </c>
      <c r="N1758" s="34">
        <v>0.20822453935559734</v>
      </c>
      <c r="O1758" s="34">
        <v>6.6168140557538904E-2</v>
      </c>
      <c r="P1758" s="34">
        <v>0</v>
      </c>
      <c r="Q1758" s="34">
        <v>0</v>
      </c>
      <c r="R1758" s="34">
        <v>0</v>
      </c>
      <c r="S1758" s="35">
        <v>0</v>
      </c>
      <c r="T1758" s="35">
        <v>0</v>
      </c>
      <c r="U1758" s="35">
        <v>0</v>
      </c>
      <c r="V1758" s="35">
        <v>0</v>
      </c>
      <c r="W1758" s="35">
        <v>0</v>
      </c>
      <c r="X1758" s="35">
        <v>0</v>
      </c>
      <c r="Y1758" s="35">
        <v>0</v>
      </c>
      <c r="Z1758" s="35">
        <v>0</v>
      </c>
      <c r="AA1758" s="35">
        <v>0</v>
      </c>
      <c r="AB1758" s="35">
        <v>0</v>
      </c>
      <c r="AC1758" s="35">
        <v>0</v>
      </c>
      <c r="AD1758" s="35">
        <v>0</v>
      </c>
      <c r="AE1758" s="58" t="s">
        <v>5560</v>
      </c>
      <c r="AF1758" s="58"/>
      <c r="AG1758" s="57" t="str" cm="1">
        <f t="array" ref="AG1758">IFERROR(_xlfn.IFS(
AI1758="MPR ISSUE","PDH",
AI1758="BSS Hardware Issue","BSS",
AI1758="Sites strategiques, MLL, Pylone, etc.","ENVTECH",
AI1758="AKTIVCO DEFAUT GE &amp; POWER Cabinet","AKTIVCO",
AI1758="AKTIVCO Coupure ENEO &amp; Baisse de tension","AKTIVCO GRID ONLY",
AI1758="Coupure ENEO &amp; Baisse de tension","IHS GRID ONLY",
AI1758="Defaut GE &amp; POWER Cabinet","IHS",
AI1758="Sharing","Partners",
AI1758="Sites strategiques &amp; DataCenter","SST &amp; DC",
AI1758="Exclu","Exclu",
AI1758="SAT","SAT",
AI1758="SPARE-ISSUE","SPARE-ISSUE",
AI1758="Fiber CAmtel","TRANS_FO_CAMTEL",
AI1758="Fiber AOF","Fiber AOF",
AI1758="Projet OCM (HUAWEI)","TRAVAUX-HUAWEI",
AI1758="Projet OCM (NOKIA)","TRAVAUX-NOKIA",
AI1758="ACCESS-ISSUE","ACCESS-ISSUE",
AI1758="Projet OCM (ZTE, NOKIA, autres projets)","TRAVAUX OCM",
AI1758="No root CAuse","No root cause",
AI1758="ODU HS","PDH",
AI1758="IP &amp; VLAN","PDH",
AI1758="Warehouse HUAWEI","SPARE-ISSUE",
AI1758="SPARE-HS","SPARE-ISSUE",
AI1758="Power Telco","BSS",AI1758="no impacts","no impacts"
),"")</f>
        <v>no impacts</v>
      </c>
      <c r="AH1758" s="57" t="str" cm="1">
        <f t="array" ref="AH1758">IFERROR(_xlfn.IFS(
AI1758="MPR ISSUE","TX ISSUE",
AI1758="BSS Hardware Issue","RAN ISSUE",
AI1758="Sites strategiques, MLL, Pylone, etc.","ENVTECH",
AI1758="AKTIVCO DEFAUT GE &amp; POWER Cabinet","POWER ISSUE",
AI1758="AKTIVCO Coupure ENEO &amp; Baisse de tension","POWER ISSUE",
AI1758="Coupure ENEO &amp; Baisse de tension","POWER ISSUE",
AI1758="Defaut GE &amp; POWER Cabinet","POWER ISSUE",
AI1758="Sharing","POWER ISSUE",
AI1758="Sites strategiques &amp; DataCenter","POWER ISSUE",
AI1758="Exclu","Exclu",
AI1758="SAT","TX ISSUE",
AI1758="SPARE-ISSUE","SPARE-ISSUE",
AI1758="Fiber CAmtel","TX ISSUE",
AI1758="Fiber AOF","TX ISSUE",
AI1758="Projet OCM (HUAWEI)","TRAVAUX-HUAWEI",
AI1758="Projet OCM (NOKIA)","TRAVAUX -NOKIA",
AI1758="ACCESS-ISSUE","ACCESS-ISSUE",
AI1758="Projet OCM (ZTE, NOKIA, autres projets)","TRAVAUX OCM",
AI1758="No root CAuse","No root cause",
AI1758="ODU HS","TX ISSUE",
AI1758="IP &amp; VLAN","TX ISSUE",
AI1758="Warehouse HUAWEI","SPARE-ISSUE",
AI1758="SPARE-HS","SPARE-ISSUE",
AI1758="Power Telco","RAN ISSUE",AI1758="no impacts","no impacts"
),"")</f>
        <v>no impacts</v>
      </c>
      <c r="AI1758" s="85" t="s">
        <v>5998</v>
      </c>
      <c r="AJ1758" s="57" t="str" cm="1">
        <f t="array" ref="AJ1758">IFERROR(_xlfn.IFS(
AI1758="MPR ISSUE","ACTIVE",
AI1758="BSS Hardware Issue","ACTIVE",
AI1758="Sites strategiques, MLL, Pylone, etc.","PASSIVE",
AI1758="AKTIVCO DEFAUT GE &amp; POWER Cabinet","PASSIVE",
AI1758="AKTIVCO Coupure ENEO &amp; Baisse de tension","PASSIVE",
AI1758="Coupure ENEO &amp; Baisse de tension","PASSIVE",
AI1758="Defaut GE &amp; POWER Cabinet","PASSIVE",
AI1758="Sharing","PASSIVE",
AI1758="Sites strategiques &amp; DataCenter","PASSIVE",
AI1758="Exclu","Exclu",
AI1758="SAT","ACTIVE",
AI1758="SPARE-ISSUE","SPARE-ISSUE",
AI1758="Fiber CAmtel","ACTIVE",
AI1758="Fiber AOF","ACTIVE",
AI1758="Projet OCM (HUAWEI)","PLANNED WORKS",
AI1758="Projet OCM (NOKIA)","PLANNED WORKS",
AI1758="ACCESS-ISSUE","ACCESS-ISSUE",
AI1758="Projet OCM (ZTE, NOKIA, autres projets)","PLANNED WORKS",
AI1758="No root CAuse","No root cause",
AI1758="ODU HS","ACTIVE",
AI1758="IP &amp; VLAN","ACTIVE",
AI1758="Warehouse HUAWEI","SPARE-ISSUE",
AI1758="SPARE-HS","SPARE-ISSUE",
AI1758="Power Telco","ACTIVE", AI1758="no impacts","no impacts"
),"")</f>
        <v>no impacts</v>
      </c>
      <c r="AK1758" s="23" t="s">
        <v>5537</v>
      </c>
      <c r="AL1758" s="23" t="str">
        <f t="shared" si="47"/>
        <v>LIT_732</v>
      </c>
      <c r="AN1758" s="9" t="s">
        <v>5537</v>
      </c>
      <c r="AO1758" s="23" t="str">
        <f>_xlfn.XLOOKUP(B1758,'INCIDENT-05-03-2026'!E:E,'INCIDENT-05-03-2026'!F:F,"")</f>
        <v/>
      </c>
      <c r="AP1758" s="7" t="s">
        <v>5537</v>
      </c>
      <c r="AQ1758" s="6"/>
      <c r="AR1758" s="7"/>
      <c r="AS1758" s="3" t="str">
        <f>_xlfn.XLOOKUP(B1758,'[3]tt num | region | site id'!$C:$C,'[3]tt num | region | site id'!$Q:$Q,"")</f>
        <v/>
      </c>
      <c r="AT1758" s="24" t="str">
        <f>_xlfn.XLOOKUP(B1758,'[4]Cells Huawei 03052026 12h'!$B:$B,'[4]Cells Huawei 03052026 12h'!$T:$T,"")</f>
        <v/>
      </c>
      <c r="AU1758" s="24" t="str">
        <f>_xlfn.XLOOKUP(B1758,'[5]cells down 02052026 8h50'!$B:$B,'[5]cells down 02052026 8h50'!$R:$R,"")</f>
        <v/>
      </c>
      <c r="AV1758" s="24" t="str">
        <f>_xlfn.XLOOKUP(B1758,'[5]cells down 02052026 13h50'!$B:$B,'[5]cells down 02052026 13h50'!$R:$R,"")</f>
        <v/>
      </c>
      <c r="AW1758" s="24" t="str">
        <f>_xlfn.XLOOKUP(B1758,'[5]cells down 02052026 13h50'!$B:$B,'[5]cells down 02052026 13h50'!$R:$R,"")</f>
        <v/>
      </c>
      <c r="AX1758" s="24" t="str">
        <f>_xlfn.XLOOKUP(B1758,'[6]cell downs 03052026 8h40 '!$B:$B,'[6]cell downs 03052026 8h40 '!$R:$R,"")</f>
        <v/>
      </c>
      <c r="AY1758" s="24" t="str">
        <f>_xlfn.XLOOKUP(B1758,'[7]ALL SITES DOWN'!$D:$D,'[7]ALL SITES DOWN'!$J:$J,"")</f>
        <v/>
      </c>
      <c r="AZ1758" s="24" t="str">
        <f>_xlfn.XLOOKUP(B1758,'[8]ALL SITES DOWN'!$D:$D,'[8]ALL SITES DOWN'!$J:$J,"")</f>
        <v/>
      </c>
      <c r="BA1758" s="9" t="str">
        <f>_xlfn.XLOOKUP(B1758,[9]sheet1!$AC:$AC,[9]sheet1!$AF:$AF,"")</f>
        <v/>
      </c>
      <c r="BB1758" s="14" t="s">
        <v>5537</v>
      </c>
      <c r="BC1758" s="14" t="s">
        <v>5537</v>
      </c>
      <c r="BD1758" s="14" t="str">
        <f>_xlfn.XLOOKUP(B1758,'[10]cell downs 18042026 17h'!$B:$B,'[10]cell downs 18042026 17h'!$B:$B,"")</f>
        <v/>
      </c>
      <c r="BE1758" s="14" t="str">
        <f>_xlfn.XLOOKUP(B1758,'[11]Cells Huawei 19042026 15h'!$B:$B,'[11]Cells Huawei 19042026 15h'!$B:$B,"")</f>
        <v/>
      </c>
      <c r="BF1758" s="9" t="str">
        <f>_xlfn.XLOOKUP(B1758,'[12]cells down 19042026 9H40'!$B:$B,'[12]cells down 19042026 9H40'!$B:$B,"")</f>
        <v/>
      </c>
      <c r="BG1758" s="9" t="s">
        <v>5537</v>
      </c>
      <c r="BH1758" s="9" t="s">
        <v>5537</v>
      </c>
    </row>
    <row r="1759" spans="1:60" s="9" customFormat="1" x14ac:dyDescent="0.3">
      <c r="A1759" s="1" t="s">
        <v>4592</v>
      </c>
      <c r="B1759" s="8" t="s">
        <v>4593</v>
      </c>
      <c r="C1759" s="3" t="str">
        <f>_xlfn.XLOOKUP(B1759,'[1]daily break down'!$D:$D,'[1]daily break down'!$E:$E,"")</f>
        <v>ADAMAOUA</v>
      </c>
      <c r="D1759" s="1" t="s">
        <v>11</v>
      </c>
      <c r="E1759" s="1" t="s">
        <v>83</v>
      </c>
      <c r="F1759" s="3" t="s">
        <v>90</v>
      </c>
      <c r="G1759" s="1" t="s">
        <v>4594</v>
      </c>
      <c r="H1759" s="41" t="str">
        <f>_xlfn.XLOOKUP(B1759,[2]CALCULATION!$B:$B,[2]CALCULATION!$H:$H,"")</f>
        <v>NOKIA</v>
      </c>
      <c r="I1759" s="34">
        <v>0</v>
      </c>
      <c r="J1759" s="34">
        <v>0.16811878838417238</v>
      </c>
      <c r="K1759" s="34">
        <v>0</v>
      </c>
      <c r="L1759" s="34">
        <v>0</v>
      </c>
      <c r="M1759" s="34">
        <v>1.4270540178252754E-3</v>
      </c>
      <c r="N1759" s="34">
        <v>0.20710079855808464</v>
      </c>
      <c r="O1759" s="34">
        <v>0</v>
      </c>
      <c r="P1759" s="34">
        <v>0</v>
      </c>
      <c r="Q1759" s="34">
        <v>0</v>
      </c>
      <c r="R1759" s="34">
        <v>0</v>
      </c>
      <c r="S1759" s="35">
        <v>0</v>
      </c>
      <c r="T1759" s="35">
        <v>23200.200773614357</v>
      </c>
      <c r="U1759" s="35">
        <v>0</v>
      </c>
      <c r="V1759" s="35">
        <v>0</v>
      </c>
      <c r="W1759" s="35">
        <v>0</v>
      </c>
      <c r="X1759" s="35">
        <v>0</v>
      </c>
      <c r="Y1759" s="35">
        <v>0</v>
      </c>
      <c r="Z1759" s="35">
        <v>0</v>
      </c>
      <c r="AA1759" s="35">
        <v>0</v>
      </c>
      <c r="AB1759" s="35">
        <v>0</v>
      </c>
      <c r="AC1759" s="35">
        <v>0</v>
      </c>
      <c r="AD1759" s="35">
        <v>0</v>
      </c>
      <c r="AE1759" s="58" t="s">
        <v>5560</v>
      </c>
      <c r="AF1759" s="58"/>
      <c r="AG1759" s="57" t="str" cm="1">
        <f t="array" ref="AG1759">IFERROR(_xlfn.IFS(
AI1759="MPR ISSUE","PDH",
AI1759="BSS Hardware Issue","BSS",
AI1759="Sites strategiques, MLL, Pylone, etc.","ENVTECH",
AI1759="AKTIVCO DEFAUT GE &amp; POWER Cabinet","AKTIVCO",
AI1759="AKTIVCO Coupure ENEO &amp; Baisse de tension","AKTIVCO GRID ONLY",
AI1759="Coupure ENEO &amp; Baisse de tension","IHS GRID ONLY",
AI1759="Defaut GE &amp; POWER Cabinet","IHS",
AI1759="Sharing","Partners",
AI1759="Sites strategiques &amp; DataCenter","SST &amp; DC",
AI1759="Exclu","Exclu",
AI1759="SAT","SAT",
AI1759="SPARE-ISSUE","SPARE-ISSUE",
AI1759="Fiber CAmtel","TRANS_FO_CAMTEL",
AI1759="Fiber AOF","Fiber AOF",
AI1759="Projet OCM (HUAWEI)","TRAVAUX-HUAWEI",
AI1759="Projet OCM (NOKIA)","TRAVAUX-NOKIA",
AI1759="ACCESS-ISSUE","ACCESS-ISSUE",
AI1759="Projet OCM (ZTE, NOKIA, autres projets)","TRAVAUX OCM",
AI1759="No root CAuse","No root cause",
AI1759="ODU HS","PDH",
AI1759="IP &amp; VLAN","PDH",
AI1759="Warehouse HUAWEI","SPARE-ISSUE",
AI1759="SPARE-HS","SPARE-ISSUE",
AI1759="Power Telco","BSS",AI1759="no impacts","no impacts"
),"")</f>
        <v>no impacts</v>
      </c>
      <c r="AH1759" s="57" t="str" cm="1">
        <f t="array" ref="AH1759">IFERROR(_xlfn.IFS(
AI1759="MPR ISSUE","TX ISSUE",
AI1759="BSS Hardware Issue","RAN ISSUE",
AI1759="Sites strategiques, MLL, Pylone, etc.","ENVTECH",
AI1759="AKTIVCO DEFAUT GE &amp; POWER Cabinet","POWER ISSUE",
AI1759="AKTIVCO Coupure ENEO &amp; Baisse de tension","POWER ISSUE",
AI1759="Coupure ENEO &amp; Baisse de tension","POWER ISSUE",
AI1759="Defaut GE &amp; POWER Cabinet","POWER ISSUE",
AI1759="Sharing","POWER ISSUE",
AI1759="Sites strategiques &amp; DataCenter","POWER ISSUE",
AI1759="Exclu","Exclu",
AI1759="SAT","TX ISSUE",
AI1759="SPARE-ISSUE","SPARE-ISSUE",
AI1759="Fiber CAmtel","TX ISSUE",
AI1759="Fiber AOF","TX ISSUE",
AI1759="Projet OCM (HUAWEI)","TRAVAUX-HUAWEI",
AI1759="Projet OCM (NOKIA)","TRAVAUX -NOKIA",
AI1759="ACCESS-ISSUE","ACCESS-ISSUE",
AI1759="Projet OCM (ZTE, NOKIA, autres projets)","TRAVAUX OCM",
AI1759="No root CAuse","No root cause",
AI1759="ODU HS","TX ISSUE",
AI1759="IP &amp; VLAN","TX ISSUE",
AI1759="Warehouse HUAWEI","SPARE-ISSUE",
AI1759="SPARE-HS","SPARE-ISSUE",
AI1759="Power Telco","RAN ISSUE",AI1759="no impacts","no impacts"
),"")</f>
        <v>no impacts</v>
      </c>
      <c r="AI1759" s="85" t="s">
        <v>5998</v>
      </c>
      <c r="AJ1759" s="57" t="str" cm="1">
        <f t="array" ref="AJ1759">IFERROR(_xlfn.IFS(
AI1759="MPR ISSUE","ACTIVE",
AI1759="BSS Hardware Issue","ACTIVE",
AI1759="Sites strategiques, MLL, Pylone, etc.","PASSIVE",
AI1759="AKTIVCO DEFAUT GE &amp; POWER Cabinet","PASSIVE",
AI1759="AKTIVCO Coupure ENEO &amp; Baisse de tension","PASSIVE",
AI1759="Coupure ENEO &amp; Baisse de tension","PASSIVE",
AI1759="Defaut GE &amp; POWER Cabinet","PASSIVE",
AI1759="Sharing","PASSIVE",
AI1759="Sites strategiques &amp; DataCenter","PASSIVE",
AI1759="Exclu","Exclu",
AI1759="SAT","ACTIVE",
AI1759="SPARE-ISSUE","SPARE-ISSUE",
AI1759="Fiber CAmtel","ACTIVE",
AI1759="Fiber AOF","ACTIVE",
AI1759="Projet OCM (HUAWEI)","PLANNED WORKS",
AI1759="Projet OCM (NOKIA)","PLANNED WORKS",
AI1759="ACCESS-ISSUE","ACCESS-ISSUE",
AI1759="Projet OCM (ZTE, NOKIA, autres projets)","PLANNED WORKS",
AI1759="No root CAuse","No root cause",
AI1759="ODU HS","ACTIVE",
AI1759="IP &amp; VLAN","ACTIVE",
AI1759="Warehouse HUAWEI","SPARE-ISSUE",
AI1759="SPARE-HS","SPARE-ISSUE",
AI1759="Power Telco","ACTIVE", AI1759="no impacts","no impacts"
),"")</f>
        <v>no impacts</v>
      </c>
      <c r="AK1759" s="23" t="s">
        <v>5537</v>
      </c>
      <c r="AL1759" s="23" t="str">
        <f t="shared" si="47"/>
        <v>ADM_094</v>
      </c>
      <c r="AN1759" s="9" t="s">
        <v>5537</v>
      </c>
      <c r="AO1759" s="23" t="str">
        <f>_xlfn.XLOOKUP(B1759,'INCIDENT-05-03-2026'!E:E,'INCIDENT-05-03-2026'!F:F,"")</f>
        <v/>
      </c>
      <c r="AP1759" s="7" t="s">
        <v>5537</v>
      </c>
      <c r="AQ1759" s="6"/>
      <c r="AR1759" s="7"/>
      <c r="AS1759" s="3" t="str">
        <f>_xlfn.XLOOKUP(B1759,'[3]tt num | region | site id'!$C:$C,'[3]tt num | region | site id'!$Q:$Q,"")</f>
        <v/>
      </c>
      <c r="AT1759" s="24" t="str">
        <f>_xlfn.XLOOKUP(B1759,'[4]Cells Huawei 03052026 12h'!$B:$B,'[4]Cells Huawei 03052026 12h'!$T:$T,"")</f>
        <v/>
      </c>
      <c r="AU1759" s="24" t="str">
        <f>_xlfn.XLOOKUP(B1759,'[5]cells down 02052026 8h50'!$B:$B,'[5]cells down 02052026 8h50'!$R:$R,"")</f>
        <v/>
      </c>
      <c r="AV1759" s="24" t="str">
        <f>_xlfn.XLOOKUP(B1759,'[5]cells down 02052026 13h50'!$B:$B,'[5]cells down 02052026 13h50'!$R:$R,"")</f>
        <v/>
      </c>
      <c r="AW1759" s="24" t="str">
        <f>_xlfn.XLOOKUP(B1759,'[5]cells down 02052026 13h50'!$B:$B,'[5]cells down 02052026 13h50'!$R:$R,"")</f>
        <v/>
      </c>
      <c r="AX1759" s="24" t="str">
        <f>_xlfn.XLOOKUP(B1759,'[6]cell downs 03052026 8h40 '!$B:$B,'[6]cell downs 03052026 8h40 '!$R:$R,"")</f>
        <v/>
      </c>
      <c r="AY1759" s="24" t="str">
        <f>_xlfn.XLOOKUP(B1759,'[7]ALL SITES DOWN'!$D:$D,'[7]ALL SITES DOWN'!$J:$J,"")</f>
        <v/>
      </c>
      <c r="AZ1759" s="24" t="str">
        <f>_xlfn.XLOOKUP(B1759,'[8]ALL SITES DOWN'!$D:$D,'[8]ALL SITES DOWN'!$J:$J,"")</f>
        <v/>
      </c>
      <c r="BA1759" s="9" t="str">
        <f>_xlfn.XLOOKUP(B1759,[9]sheet1!$AC:$AC,[9]sheet1!$AF:$AF,"")</f>
        <v/>
      </c>
      <c r="BB1759" s="14" t="s">
        <v>5537</v>
      </c>
      <c r="BC1759" s="14" t="s">
        <v>5537</v>
      </c>
      <c r="BD1759" s="14" t="str">
        <f>_xlfn.XLOOKUP(B1759,'[10]cell downs 18042026 17h'!$B:$B,'[10]cell downs 18042026 17h'!$B:$B,"")</f>
        <v/>
      </c>
      <c r="BE1759" s="14" t="str">
        <f>_xlfn.XLOOKUP(B1759,'[11]Cells Huawei 19042026 15h'!$B:$B,'[11]Cells Huawei 19042026 15h'!$B:$B,"")</f>
        <v/>
      </c>
      <c r="BF1759" s="9" t="str">
        <f>_xlfn.XLOOKUP(B1759,'[12]cells down 19042026 9H40'!$B:$B,'[12]cells down 19042026 9H40'!$B:$B,"")</f>
        <v/>
      </c>
      <c r="BG1759" s="9" t="s">
        <v>4593</v>
      </c>
      <c r="BH1759" s="9" t="s">
        <v>12</v>
      </c>
    </row>
    <row r="1760" spans="1:60" s="9" customFormat="1" x14ac:dyDescent="0.3">
      <c r="A1760" s="1" t="s">
        <v>2123</v>
      </c>
      <c r="B1760" s="8" t="s">
        <v>2124</v>
      </c>
      <c r="C1760" s="3" t="str">
        <f>_xlfn.XLOOKUP(B1760,'[1]daily break down'!$D:$D,'[1]daily break down'!$E:$E,"")</f>
        <v>Douala</v>
      </c>
      <c r="D1760" s="1" t="s">
        <v>11</v>
      </c>
      <c r="E1760" s="1" t="s">
        <v>302</v>
      </c>
      <c r="F1760" s="3" t="s">
        <v>31</v>
      </c>
      <c r="G1760" s="1" t="s">
        <v>32</v>
      </c>
      <c r="H1760" s="42" t="str">
        <f>_xlfn.XLOOKUP(B1760,[2]CALCULATION!$B:$B,[2]CALCULATION!$H:$H,"")</f>
        <v>ZTE</v>
      </c>
      <c r="I1760" s="34">
        <v>0</v>
      </c>
      <c r="J1760" s="34">
        <v>0</v>
      </c>
      <c r="K1760" s="34">
        <v>0</v>
      </c>
      <c r="L1760" s="34">
        <v>2.3542303378962857E-3</v>
      </c>
      <c r="M1760" s="34">
        <v>0</v>
      </c>
      <c r="N1760" s="34">
        <v>0.19896813370886871</v>
      </c>
      <c r="O1760" s="34">
        <v>0</v>
      </c>
      <c r="P1760" s="34">
        <v>0</v>
      </c>
      <c r="Q1760" s="34">
        <v>0</v>
      </c>
      <c r="R1760" s="34">
        <v>0</v>
      </c>
      <c r="S1760" s="35">
        <v>0</v>
      </c>
      <c r="T1760" s="35">
        <v>0</v>
      </c>
      <c r="U1760" s="35">
        <v>0</v>
      </c>
      <c r="V1760" s="35">
        <v>0</v>
      </c>
      <c r="W1760" s="35">
        <v>0</v>
      </c>
      <c r="X1760" s="35">
        <v>0</v>
      </c>
      <c r="Y1760" s="35">
        <v>0</v>
      </c>
      <c r="Z1760" s="35">
        <v>0</v>
      </c>
      <c r="AA1760" s="35">
        <v>0</v>
      </c>
      <c r="AB1760" s="35">
        <v>0</v>
      </c>
      <c r="AC1760" s="35">
        <v>0</v>
      </c>
      <c r="AD1760" s="35">
        <v>0</v>
      </c>
      <c r="AE1760" s="58" t="s">
        <v>5560</v>
      </c>
      <c r="AF1760" s="58"/>
      <c r="AG1760" s="57" t="str" cm="1">
        <f t="array" ref="AG1760">IFERROR(_xlfn.IFS(
AI1760="MPR ISSUE","PDH",
AI1760="BSS Hardware Issue","BSS",
AI1760="Sites strategiques, MLL, Pylone, etc.","ENVTECH",
AI1760="AKTIVCO DEFAUT GE &amp; POWER Cabinet","AKTIVCO",
AI1760="AKTIVCO Coupure ENEO &amp; Baisse de tension","AKTIVCO GRID ONLY",
AI1760="Coupure ENEO &amp; Baisse de tension","IHS GRID ONLY",
AI1760="Defaut GE &amp; POWER Cabinet","IHS",
AI1760="Sharing","Partners",
AI1760="Sites strategiques &amp; DataCenter","SST &amp; DC",
AI1760="Exclu","Exclu",
AI1760="SAT","SAT",
AI1760="SPARE-ISSUE","SPARE-ISSUE",
AI1760="Fiber CAmtel","TRANS_FO_CAMTEL",
AI1760="Fiber AOF","Fiber AOF",
AI1760="Projet OCM (HUAWEI)","TRAVAUX-HUAWEI",
AI1760="Projet OCM (NOKIA)","TRAVAUX-NOKIA",
AI1760="ACCESS-ISSUE","ACCESS-ISSUE",
AI1760="Projet OCM (ZTE, NOKIA, autres projets)","TRAVAUX OCM",
AI1760="No root CAuse","No root cause",
AI1760="ODU HS","PDH",
AI1760="IP &amp; VLAN","PDH",
AI1760="Warehouse HUAWEI","SPARE-ISSUE",
AI1760="SPARE-HS","SPARE-ISSUE",
AI1760="Power Telco","BSS",AI1760="no impacts","no impacts"
),"")</f>
        <v>no impacts</v>
      </c>
      <c r="AH1760" s="57" t="str" cm="1">
        <f t="array" ref="AH1760">IFERROR(_xlfn.IFS(
AI1760="MPR ISSUE","TX ISSUE",
AI1760="BSS Hardware Issue","RAN ISSUE",
AI1760="Sites strategiques, MLL, Pylone, etc.","ENVTECH",
AI1760="AKTIVCO DEFAUT GE &amp; POWER Cabinet","POWER ISSUE",
AI1760="AKTIVCO Coupure ENEO &amp; Baisse de tension","POWER ISSUE",
AI1760="Coupure ENEO &amp; Baisse de tension","POWER ISSUE",
AI1760="Defaut GE &amp; POWER Cabinet","POWER ISSUE",
AI1760="Sharing","POWER ISSUE",
AI1760="Sites strategiques &amp; DataCenter","POWER ISSUE",
AI1760="Exclu","Exclu",
AI1760="SAT","TX ISSUE",
AI1760="SPARE-ISSUE","SPARE-ISSUE",
AI1760="Fiber CAmtel","TX ISSUE",
AI1760="Fiber AOF","TX ISSUE",
AI1760="Projet OCM (HUAWEI)","TRAVAUX-HUAWEI",
AI1760="Projet OCM (NOKIA)","TRAVAUX -NOKIA",
AI1760="ACCESS-ISSUE","ACCESS-ISSUE",
AI1760="Projet OCM (ZTE, NOKIA, autres projets)","TRAVAUX OCM",
AI1760="No root CAuse","No root cause",
AI1760="ODU HS","TX ISSUE",
AI1760="IP &amp; VLAN","TX ISSUE",
AI1760="Warehouse HUAWEI","SPARE-ISSUE",
AI1760="SPARE-HS","SPARE-ISSUE",
AI1760="Power Telco","RAN ISSUE",AI1760="no impacts","no impacts"
),"")</f>
        <v>no impacts</v>
      </c>
      <c r="AI1760" s="85" t="s">
        <v>5998</v>
      </c>
      <c r="AJ1760" s="57" t="str" cm="1">
        <f t="array" ref="AJ1760">IFERROR(_xlfn.IFS(
AI1760="MPR ISSUE","ACTIVE",
AI1760="BSS Hardware Issue","ACTIVE",
AI1760="Sites strategiques, MLL, Pylone, etc.","PASSIVE",
AI1760="AKTIVCO DEFAUT GE &amp; POWER Cabinet","PASSIVE",
AI1760="AKTIVCO Coupure ENEO &amp; Baisse de tension","PASSIVE",
AI1760="Coupure ENEO &amp; Baisse de tension","PASSIVE",
AI1760="Defaut GE &amp; POWER Cabinet","PASSIVE",
AI1760="Sharing","PASSIVE",
AI1760="Sites strategiques &amp; DataCenter","PASSIVE",
AI1760="Exclu","Exclu",
AI1760="SAT","ACTIVE",
AI1760="SPARE-ISSUE","SPARE-ISSUE",
AI1760="Fiber CAmtel","ACTIVE",
AI1760="Fiber AOF","ACTIVE",
AI1760="Projet OCM (HUAWEI)","PLANNED WORKS",
AI1760="Projet OCM (NOKIA)","PLANNED WORKS",
AI1760="ACCESS-ISSUE","ACCESS-ISSUE",
AI1760="Projet OCM (ZTE, NOKIA, autres projets)","PLANNED WORKS",
AI1760="No root CAuse","No root cause",
AI1760="ODU HS","ACTIVE",
AI1760="IP &amp; VLAN","ACTIVE",
AI1760="Warehouse HUAWEI","SPARE-ISSUE",
AI1760="SPARE-HS","SPARE-ISSUE",
AI1760="Power Telco","ACTIVE", AI1760="no impacts","no impacts"
),"")</f>
        <v>no impacts</v>
      </c>
      <c r="AK1760" s="23" t="s">
        <v>5537</v>
      </c>
      <c r="AL1760" s="23" t="str">
        <f t="shared" si="47"/>
        <v>LIT_398</v>
      </c>
      <c r="AN1760" s="9" t="s">
        <v>5537</v>
      </c>
      <c r="AO1760" s="23" t="str">
        <f>_xlfn.XLOOKUP(B1760,'INCIDENT-05-03-2026'!E:E,'INCIDENT-05-03-2026'!F:F,"")</f>
        <v/>
      </c>
      <c r="AP1760" s="7" t="s">
        <v>5537</v>
      </c>
      <c r="AQ1760" s="6"/>
      <c r="AR1760" s="7"/>
      <c r="AS1760" s="3" t="str">
        <f>_xlfn.XLOOKUP(B1760,'[3]tt num | region | site id'!$C:$C,'[3]tt num | region | site id'!$Q:$Q,"")</f>
        <v/>
      </c>
      <c r="AT1760" s="24" t="str">
        <f>_xlfn.XLOOKUP(B1760,'[4]Cells Huawei 03052026 12h'!$B:$B,'[4]Cells Huawei 03052026 12h'!$T:$T,"")</f>
        <v/>
      </c>
      <c r="AU1760" s="24" t="str">
        <f>_xlfn.XLOOKUP(B1760,'[5]cells down 02052026 8h50'!$B:$B,'[5]cells down 02052026 8h50'!$R:$R,"")</f>
        <v/>
      </c>
      <c r="AV1760" s="24" t="str">
        <f>_xlfn.XLOOKUP(B1760,'[5]cells down 02052026 13h50'!$B:$B,'[5]cells down 02052026 13h50'!$R:$R,"")</f>
        <v/>
      </c>
      <c r="AW1760" s="24" t="str">
        <f>_xlfn.XLOOKUP(B1760,'[5]cells down 02052026 13h50'!$B:$B,'[5]cells down 02052026 13h50'!$R:$R,"")</f>
        <v/>
      </c>
      <c r="AX1760" s="24" t="str">
        <f>_xlfn.XLOOKUP(B1760,'[6]cell downs 03052026 8h40 '!$B:$B,'[6]cell downs 03052026 8h40 '!$R:$R,"")</f>
        <v/>
      </c>
      <c r="AY1760" s="24" t="str">
        <f>_xlfn.XLOOKUP(B1760,'[7]ALL SITES DOWN'!$D:$D,'[7]ALL SITES DOWN'!$J:$J,"")</f>
        <v/>
      </c>
      <c r="AZ1760" s="24" t="str">
        <f>_xlfn.XLOOKUP(B1760,'[8]ALL SITES DOWN'!$D:$D,'[8]ALL SITES DOWN'!$J:$J,"")</f>
        <v/>
      </c>
      <c r="BA1760" s="9" t="str">
        <f>_xlfn.XLOOKUP(B1760,[9]sheet1!$AC:$AC,[9]sheet1!$AF:$AF,"")</f>
        <v/>
      </c>
      <c r="BB1760" s="14" t="s">
        <v>5537</v>
      </c>
      <c r="BC1760" s="14" t="s">
        <v>5537</v>
      </c>
      <c r="BD1760" s="14" t="str">
        <f>_xlfn.XLOOKUP(B1760,'[10]cell downs 18042026 17h'!$B:$B,'[10]cell downs 18042026 17h'!$B:$B,"")</f>
        <v/>
      </c>
      <c r="BE1760" s="14" t="str">
        <f>_xlfn.XLOOKUP(B1760,'[11]Cells Huawei 19042026 15h'!$B:$B,'[11]Cells Huawei 19042026 15h'!$B:$B,"")</f>
        <v/>
      </c>
      <c r="BF1760" s="9" t="str">
        <f>_xlfn.XLOOKUP(B1760,'[12]cells down 19042026 9H40'!$B:$B,'[12]cells down 19042026 9H40'!$B:$B,"")</f>
        <v/>
      </c>
      <c r="BG1760" s="9" t="s">
        <v>2124</v>
      </c>
      <c r="BH1760" s="9" t="s">
        <v>12</v>
      </c>
    </row>
    <row r="1761" spans="1:60" s="9" customFormat="1" x14ac:dyDescent="0.3">
      <c r="A1761" s="1" t="s">
        <v>3005</v>
      </c>
      <c r="B1761" s="8" t="s">
        <v>3006</v>
      </c>
      <c r="C1761" s="3" t="str">
        <f>_xlfn.XLOOKUP(B1761,'[1]daily break down'!$D:$D,'[1]daily break down'!$E:$E,"")</f>
        <v>Garoua</v>
      </c>
      <c r="D1761" s="1" t="s">
        <v>11</v>
      </c>
      <c r="E1761" s="1" t="s">
        <v>12</v>
      </c>
      <c r="F1761" s="3" t="s">
        <v>23</v>
      </c>
      <c r="G1761" s="1" t="s">
        <v>24</v>
      </c>
      <c r="H1761" s="40" t="str">
        <f>_xlfn.XLOOKUP(B1761,[2]CALCULATION!$B:$B,[2]CALCULATION!$H:$H,"")</f>
        <v>Huawei</v>
      </c>
      <c r="I1761" s="34">
        <v>0</v>
      </c>
      <c r="J1761" s="34">
        <v>0</v>
      </c>
      <c r="K1761" s="34">
        <v>3.4690654133600431</v>
      </c>
      <c r="L1761" s="34">
        <v>0</v>
      </c>
      <c r="M1761" s="34">
        <v>0</v>
      </c>
      <c r="N1761" s="34">
        <v>2.9160353048942312E-2</v>
      </c>
      <c r="O1761" s="34">
        <v>0</v>
      </c>
      <c r="P1761" s="34">
        <v>0</v>
      </c>
      <c r="Q1761" s="34">
        <v>0</v>
      </c>
      <c r="R1761" s="34">
        <v>0</v>
      </c>
      <c r="S1761" s="35">
        <v>0</v>
      </c>
      <c r="T1761" s="35">
        <v>0</v>
      </c>
      <c r="U1761" s="35">
        <v>2.9267185168063508</v>
      </c>
      <c r="V1761" s="35">
        <v>0</v>
      </c>
      <c r="W1761" s="35">
        <v>0</v>
      </c>
      <c r="X1761" s="35">
        <v>0</v>
      </c>
      <c r="Y1761" s="35">
        <v>0</v>
      </c>
      <c r="Z1761" s="35">
        <v>0</v>
      </c>
      <c r="AA1761" s="35">
        <v>0</v>
      </c>
      <c r="AB1761" s="35">
        <v>0</v>
      </c>
      <c r="AC1761" s="35">
        <v>0</v>
      </c>
      <c r="AD1761" s="35">
        <v>0</v>
      </c>
      <c r="AE1761" s="58" t="s">
        <v>5560</v>
      </c>
      <c r="AF1761" s="58"/>
      <c r="AG1761" s="57" t="str" cm="1">
        <f t="array" ref="AG1761">IFERROR(_xlfn.IFS(
AI1761="MPR ISSUE","PDH",
AI1761="BSS Hardware Issue","BSS",
AI1761="Sites strategiques, MLL, Pylone, etc.","ENVTECH",
AI1761="AKTIVCO DEFAUT GE &amp; POWER Cabinet","AKTIVCO",
AI1761="AKTIVCO Coupure ENEO &amp; Baisse de tension","AKTIVCO GRID ONLY",
AI1761="Coupure ENEO &amp; Baisse de tension","IHS GRID ONLY",
AI1761="Defaut GE &amp; POWER Cabinet","IHS",
AI1761="Sharing","Partners",
AI1761="Sites strategiques &amp; DataCenter","SST &amp; DC",
AI1761="Exclu","Exclu",
AI1761="SAT","SAT",
AI1761="SPARE-ISSUE","SPARE-ISSUE",
AI1761="Fiber CAmtel","TRANS_FO_CAMTEL",
AI1761="Fiber AOF","Fiber AOF",
AI1761="Projet OCM (HUAWEI)","TRAVAUX-HUAWEI",
AI1761="Projet OCM (NOKIA)","TRAVAUX-NOKIA",
AI1761="ACCESS-ISSUE","ACCESS-ISSUE",
AI1761="Projet OCM (ZTE, NOKIA, autres projets)","TRAVAUX OCM",
AI1761="No root CAuse","No root cause",
AI1761="ODU HS","PDH",
AI1761="IP &amp; VLAN","PDH",
AI1761="Warehouse HUAWEI","SPARE-ISSUE",
AI1761="SPARE-HS","SPARE-ISSUE",
AI1761="Power Telco","BSS",AI1761="no impacts","no impacts"
),"")</f>
        <v>no impacts</v>
      </c>
      <c r="AH1761" s="57" t="str" cm="1">
        <f t="array" ref="AH1761">IFERROR(_xlfn.IFS(
AI1761="MPR ISSUE","TX ISSUE",
AI1761="BSS Hardware Issue","RAN ISSUE",
AI1761="Sites strategiques, MLL, Pylone, etc.","ENVTECH",
AI1761="AKTIVCO DEFAUT GE &amp; POWER Cabinet","POWER ISSUE",
AI1761="AKTIVCO Coupure ENEO &amp; Baisse de tension","POWER ISSUE",
AI1761="Coupure ENEO &amp; Baisse de tension","POWER ISSUE",
AI1761="Defaut GE &amp; POWER Cabinet","POWER ISSUE",
AI1761="Sharing","POWER ISSUE",
AI1761="Sites strategiques &amp; DataCenter","POWER ISSUE",
AI1761="Exclu","Exclu",
AI1761="SAT","TX ISSUE",
AI1761="SPARE-ISSUE","SPARE-ISSUE",
AI1761="Fiber CAmtel","TX ISSUE",
AI1761="Fiber AOF","TX ISSUE",
AI1761="Projet OCM (HUAWEI)","TRAVAUX-HUAWEI",
AI1761="Projet OCM (NOKIA)","TRAVAUX -NOKIA",
AI1761="ACCESS-ISSUE","ACCESS-ISSUE",
AI1761="Projet OCM (ZTE, NOKIA, autres projets)","TRAVAUX OCM",
AI1761="No root CAuse","No root cause",
AI1761="ODU HS","TX ISSUE",
AI1761="IP &amp; VLAN","TX ISSUE",
AI1761="Warehouse HUAWEI","SPARE-ISSUE",
AI1761="SPARE-HS","SPARE-ISSUE",
AI1761="Power Telco","RAN ISSUE",AI1761="no impacts","no impacts"
),"")</f>
        <v>no impacts</v>
      </c>
      <c r="AI1761" s="85" t="s">
        <v>5998</v>
      </c>
      <c r="AJ1761" s="57" t="str" cm="1">
        <f t="array" ref="AJ1761">IFERROR(_xlfn.IFS(
AI1761="MPR ISSUE","ACTIVE",
AI1761="BSS Hardware Issue","ACTIVE",
AI1761="Sites strategiques, MLL, Pylone, etc.","PASSIVE",
AI1761="AKTIVCO DEFAUT GE &amp; POWER Cabinet","PASSIVE",
AI1761="AKTIVCO Coupure ENEO &amp; Baisse de tension","PASSIVE",
AI1761="Coupure ENEO &amp; Baisse de tension","PASSIVE",
AI1761="Defaut GE &amp; POWER Cabinet","PASSIVE",
AI1761="Sharing","PASSIVE",
AI1761="Sites strategiques &amp; DataCenter","PASSIVE",
AI1761="Exclu","Exclu",
AI1761="SAT","ACTIVE",
AI1761="SPARE-ISSUE","SPARE-ISSUE",
AI1761="Fiber CAmtel","ACTIVE",
AI1761="Fiber AOF","ACTIVE",
AI1761="Projet OCM (HUAWEI)","PLANNED WORKS",
AI1761="Projet OCM (NOKIA)","PLANNED WORKS",
AI1761="ACCESS-ISSUE","ACCESS-ISSUE",
AI1761="Projet OCM (ZTE, NOKIA, autres projets)","PLANNED WORKS",
AI1761="No root CAuse","No root cause",
AI1761="ODU HS","ACTIVE",
AI1761="IP &amp; VLAN","ACTIVE",
AI1761="Warehouse HUAWEI","SPARE-ISSUE",
AI1761="SPARE-HS","SPARE-ISSUE",
AI1761="Power Telco","ACTIVE", AI1761="no impacts","no impacts"
),"")</f>
        <v>no impacts</v>
      </c>
      <c r="AK1761" s="23" t="s">
        <v>5537</v>
      </c>
      <c r="AL1761" s="23" t="str">
        <f t="shared" si="47"/>
        <v>NRD_084</v>
      </c>
      <c r="AN1761" s="9" t="s">
        <v>5537</v>
      </c>
      <c r="AO1761" s="23" t="str">
        <f>_xlfn.XLOOKUP(B1761,'INCIDENT-05-03-2026'!E:E,'INCIDENT-05-03-2026'!F:F,"")</f>
        <v/>
      </c>
      <c r="AP1761" s="7" t="s">
        <v>5537</v>
      </c>
      <c r="AQ1761" s="6"/>
      <c r="AR1761" s="7"/>
      <c r="AS1761" s="3" t="str">
        <f>_xlfn.XLOOKUP(B1761,'[3]tt num | region | site id'!$C:$C,'[3]tt num | region | site id'!$Q:$Q,"")</f>
        <v/>
      </c>
      <c r="AT1761" s="24" t="str">
        <f>_xlfn.XLOOKUP(B1761,'[4]Cells Huawei 03052026 12h'!$B:$B,'[4]Cells Huawei 03052026 12h'!$T:$T,"")</f>
        <v/>
      </c>
      <c r="AU1761" s="24" t="str">
        <f>_xlfn.XLOOKUP(B1761,'[5]cells down 02052026 8h50'!$B:$B,'[5]cells down 02052026 8h50'!$R:$R,"")</f>
        <v/>
      </c>
      <c r="AV1761" s="24" t="str">
        <f>_xlfn.XLOOKUP(B1761,'[5]cells down 02052026 13h50'!$B:$B,'[5]cells down 02052026 13h50'!$R:$R,"")</f>
        <v/>
      </c>
      <c r="AW1761" s="24" t="str">
        <f>_xlfn.XLOOKUP(B1761,'[5]cells down 02052026 13h50'!$B:$B,'[5]cells down 02052026 13h50'!$R:$R,"")</f>
        <v/>
      </c>
      <c r="AX1761" s="24" t="str">
        <f>_xlfn.XLOOKUP(B1761,'[6]cell downs 03052026 8h40 '!$B:$B,'[6]cell downs 03052026 8h40 '!$R:$R,"")</f>
        <v/>
      </c>
      <c r="AY1761" s="24" t="str">
        <f>_xlfn.XLOOKUP(B1761,'[7]ALL SITES DOWN'!$D:$D,'[7]ALL SITES DOWN'!$J:$J,"")</f>
        <v/>
      </c>
      <c r="AZ1761" s="24" t="str">
        <f>_xlfn.XLOOKUP(B1761,'[8]ALL SITES DOWN'!$D:$D,'[8]ALL SITES DOWN'!$J:$J,"")</f>
        <v/>
      </c>
      <c r="BA1761" s="9" t="str">
        <f>_xlfn.XLOOKUP(B1761,[9]sheet1!$AC:$AC,[9]sheet1!$AF:$AF,"")</f>
        <v/>
      </c>
      <c r="BB1761" s="14" t="s">
        <v>5537</v>
      </c>
      <c r="BC1761" s="14" t="s">
        <v>5537</v>
      </c>
      <c r="BD1761" s="14" t="str">
        <f>_xlfn.XLOOKUP(B1761,'[10]cell downs 18042026 17h'!$B:$B,'[10]cell downs 18042026 17h'!$B:$B,"")</f>
        <v/>
      </c>
      <c r="BE1761" s="14" t="str">
        <f>_xlfn.XLOOKUP(B1761,'[11]Cells Huawei 19042026 15h'!$B:$B,'[11]Cells Huawei 19042026 15h'!$B:$B,"")</f>
        <v/>
      </c>
      <c r="BF1761" s="9" t="str">
        <f>_xlfn.XLOOKUP(B1761,'[12]cells down 19042026 9H40'!$B:$B,'[12]cells down 19042026 9H40'!$B:$B,"")</f>
        <v/>
      </c>
      <c r="BG1761" s="9" t="s">
        <v>3006</v>
      </c>
      <c r="BH1761" s="9" t="s">
        <v>5537</v>
      </c>
    </row>
    <row r="1762" spans="1:60" s="9" customFormat="1" x14ac:dyDescent="0.3">
      <c r="A1762" s="1" t="s">
        <v>3056</v>
      </c>
      <c r="B1762" s="8" t="s">
        <v>3057</v>
      </c>
      <c r="C1762" s="3" t="str">
        <f>_xlfn.XLOOKUP(B1762,'[1]daily break down'!$D:$D,'[1]daily break down'!$E:$E,"")</f>
        <v>NORD-OUEST</v>
      </c>
      <c r="D1762" s="1" t="s">
        <v>1022</v>
      </c>
      <c r="E1762" s="1"/>
      <c r="F1762" s="3" t="s">
        <v>51</v>
      </c>
      <c r="G1762" s="1" t="s">
        <v>52</v>
      </c>
      <c r="H1762" s="40" t="str">
        <f>_xlfn.XLOOKUP(B1762,[2]CALCULATION!$B:$B,[2]CALCULATION!$H:$H,"")</f>
        <v>Huawei</v>
      </c>
      <c r="I1762" s="34">
        <v>0</v>
      </c>
      <c r="J1762" s="34">
        <v>0</v>
      </c>
      <c r="K1762" s="34">
        <v>0</v>
      </c>
      <c r="L1762" s="34">
        <v>0</v>
      </c>
      <c r="M1762" s="34">
        <v>0</v>
      </c>
      <c r="N1762" s="34">
        <v>7.936609851241179E-3</v>
      </c>
      <c r="O1762" s="34">
        <v>0</v>
      </c>
      <c r="P1762" s="34">
        <v>0</v>
      </c>
      <c r="Q1762" s="34">
        <v>0</v>
      </c>
      <c r="R1762" s="34">
        <v>0</v>
      </c>
      <c r="S1762" s="35">
        <v>0</v>
      </c>
      <c r="T1762" s="35">
        <v>0</v>
      </c>
      <c r="U1762" s="35">
        <v>0</v>
      </c>
      <c r="V1762" s="35">
        <v>0</v>
      </c>
      <c r="W1762" s="35">
        <v>0</v>
      </c>
      <c r="X1762" s="35">
        <v>0</v>
      </c>
      <c r="Y1762" s="35">
        <v>0</v>
      </c>
      <c r="Z1762" s="35">
        <v>0.41639557347624223</v>
      </c>
      <c r="AA1762" s="35">
        <v>0</v>
      </c>
      <c r="AB1762" s="35">
        <v>0</v>
      </c>
      <c r="AC1762" s="35">
        <v>0</v>
      </c>
      <c r="AD1762" s="35">
        <v>0</v>
      </c>
      <c r="AE1762" s="58" t="s">
        <v>5560</v>
      </c>
      <c r="AF1762" s="58"/>
      <c r="AG1762" s="57" t="str" cm="1">
        <f t="array" ref="AG1762">IFERROR(_xlfn.IFS(
AI1762="MPR ISSUE","PDH",
AI1762="BSS Hardware Issue","BSS",
AI1762="Sites strategiques, MLL, Pylone, etc.","ENVTECH",
AI1762="AKTIVCO DEFAUT GE &amp; POWER Cabinet","AKTIVCO",
AI1762="AKTIVCO Coupure ENEO &amp; Baisse de tension","AKTIVCO GRID ONLY",
AI1762="Coupure ENEO &amp; Baisse de tension","IHS GRID ONLY",
AI1762="Defaut GE &amp; POWER Cabinet","IHS",
AI1762="Sharing","Partners",
AI1762="Sites strategiques &amp; DataCenter","SST &amp; DC",
AI1762="Exclu","Exclu",
AI1762="SAT","SAT",
AI1762="SPARE-ISSUE","SPARE-ISSUE",
AI1762="Fiber CAmtel","TRANS_FO_CAMTEL",
AI1762="Fiber AOF","Fiber AOF",
AI1762="Projet OCM (HUAWEI)","TRAVAUX-HUAWEI",
AI1762="Projet OCM (NOKIA)","TRAVAUX-NOKIA",
AI1762="ACCESS-ISSUE","ACCESS-ISSUE",
AI1762="Projet OCM (ZTE, NOKIA, autres projets)","TRAVAUX OCM",
AI1762="No root CAuse","No root cause",
AI1762="ODU HS","PDH",
AI1762="IP &amp; VLAN","PDH",
AI1762="Warehouse HUAWEI","SPARE-ISSUE",
AI1762="SPARE-HS","SPARE-ISSUE",
AI1762="Power Telco","BSS",AI1762="no impacts","no impacts"
),"")</f>
        <v>no impacts</v>
      </c>
      <c r="AH1762" s="57" t="str" cm="1">
        <f t="array" ref="AH1762">IFERROR(_xlfn.IFS(
AI1762="MPR ISSUE","TX ISSUE",
AI1762="BSS Hardware Issue","RAN ISSUE",
AI1762="Sites strategiques, MLL, Pylone, etc.","ENVTECH",
AI1762="AKTIVCO DEFAUT GE &amp; POWER Cabinet","POWER ISSUE",
AI1762="AKTIVCO Coupure ENEO &amp; Baisse de tension","POWER ISSUE",
AI1762="Coupure ENEO &amp; Baisse de tension","POWER ISSUE",
AI1762="Defaut GE &amp; POWER Cabinet","POWER ISSUE",
AI1762="Sharing","POWER ISSUE",
AI1762="Sites strategiques &amp; DataCenter","POWER ISSUE",
AI1762="Exclu","Exclu",
AI1762="SAT","TX ISSUE",
AI1762="SPARE-ISSUE","SPARE-ISSUE",
AI1762="Fiber CAmtel","TX ISSUE",
AI1762="Fiber AOF","TX ISSUE",
AI1762="Projet OCM (HUAWEI)","TRAVAUX-HUAWEI",
AI1762="Projet OCM (NOKIA)","TRAVAUX -NOKIA",
AI1762="ACCESS-ISSUE","ACCESS-ISSUE",
AI1762="Projet OCM (ZTE, NOKIA, autres projets)","TRAVAUX OCM",
AI1762="No root CAuse","No root cause",
AI1762="ODU HS","TX ISSUE",
AI1762="IP &amp; VLAN","TX ISSUE",
AI1762="Warehouse HUAWEI","SPARE-ISSUE",
AI1762="SPARE-HS","SPARE-ISSUE",
AI1762="Power Telco","RAN ISSUE",AI1762="no impacts","no impacts"
),"")</f>
        <v>no impacts</v>
      </c>
      <c r="AI1762" s="85" t="s">
        <v>5998</v>
      </c>
      <c r="AJ1762" s="57" t="str" cm="1">
        <f t="array" ref="AJ1762">IFERROR(_xlfn.IFS(
AI1762="MPR ISSUE","ACTIVE",
AI1762="BSS Hardware Issue","ACTIVE",
AI1762="Sites strategiques, MLL, Pylone, etc.","PASSIVE",
AI1762="AKTIVCO DEFAUT GE &amp; POWER Cabinet","PASSIVE",
AI1762="AKTIVCO Coupure ENEO &amp; Baisse de tension","PASSIVE",
AI1762="Coupure ENEO &amp; Baisse de tension","PASSIVE",
AI1762="Defaut GE &amp; POWER Cabinet","PASSIVE",
AI1762="Sharing","PASSIVE",
AI1762="Sites strategiques &amp; DataCenter","PASSIVE",
AI1762="Exclu","Exclu",
AI1762="SAT","ACTIVE",
AI1762="SPARE-ISSUE","SPARE-ISSUE",
AI1762="Fiber CAmtel","ACTIVE",
AI1762="Fiber AOF","ACTIVE",
AI1762="Projet OCM (HUAWEI)","PLANNED WORKS",
AI1762="Projet OCM (NOKIA)","PLANNED WORKS",
AI1762="ACCESS-ISSUE","ACCESS-ISSUE",
AI1762="Projet OCM (ZTE, NOKIA, autres projets)","PLANNED WORKS",
AI1762="No root CAuse","No root cause",
AI1762="ODU HS","ACTIVE",
AI1762="IP &amp; VLAN","ACTIVE",
AI1762="Warehouse HUAWEI","SPARE-ISSUE",
AI1762="SPARE-HS","SPARE-ISSUE",
AI1762="Power Telco","ACTIVE", AI1762="no impacts","no impacts"
),"")</f>
        <v>no impacts</v>
      </c>
      <c r="AK1762" s="23" t="s">
        <v>5537</v>
      </c>
      <c r="AL1762" s="23" t="str">
        <f t="shared" si="47"/>
        <v>NRO_028</v>
      </c>
      <c r="AN1762" s="9" t="s">
        <v>5537</v>
      </c>
      <c r="AO1762" s="23" t="str">
        <f>_xlfn.XLOOKUP(B1762,'INCIDENT-05-03-2026'!E:E,'INCIDENT-05-03-2026'!F:F,"")</f>
        <v/>
      </c>
      <c r="AP1762" s="7" t="s">
        <v>5537</v>
      </c>
      <c r="AQ1762" s="6"/>
      <c r="AR1762" s="7"/>
      <c r="AS1762" s="3" t="str">
        <f>_xlfn.XLOOKUP(B1762,'[3]tt num | region | site id'!$C:$C,'[3]tt num | region | site id'!$Q:$Q,"")</f>
        <v/>
      </c>
      <c r="AT1762" s="24" t="str">
        <f>_xlfn.XLOOKUP(B1762,'[4]Cells Huawei 03052026 12h'!$B:$B,'[4]Cells Huawei 03052026 12h'!$T:$T,"")</f>
        <v/>
      </c>
      <c r="AU1762" s="24" t="str">
        <f>_xlfn.XLOOKUP(B1762,'[5]cells down 02052026 8h50'!$B:$B,'[5]cells down 02052026 8h50'!$R:$R,"")</f>
        <v/>
      </c>
      <c r="AV1762" s="24" t="str">
        <f>_xlfn.XLOOKUP(B1762,'[5]cells down 02052026 13h50'!$B:$B,'[5]cells down 02052026 13h50'!$R:$R,"")</f>
        <v/>
      </c>
      <c r="AW1762" s="24" t="str">
        <f>_xlfn.XLOOKUP(B1762,'[5]cells down 02052026 13h50'!$B:$B,'[5]cells down 02052026 13h50'!$R:$R,"")</f>
        <v/>
      </c>
      <c r="AX1762" s="24" t="str">
        <f>_xlfn.XLOOKUP(B1762,'[6]cell downs 03052026 8h40 '!$B:$B,'[6]cell downs 03052026 8h40 '!$R:$R,"")</f>
        <v/>
      </c>
      <c r="AY1762" s="24" t="str">
        <f>_xlfn.XLOOKUP(B1762,'[7]ALL SITES DOWN'!$D:$D,'[7]ALL SITES DOWN'!$J:$J,"")</f>
        <v/>
      </c>
      <c r="AZ1762" s="24" t="str">
        <f>_xlfn.XLOOKUP(B1762,'[8]ALL SITES DOWN'!$D:$D,'[8]ALL SITES DOWN'!$J:$J,"")</f>
        <v/>
      </c>
      <c r="BA1762" s="9" t="str">
        <f>_xlfn.XLOOKUP(B1762,[9]sheet1!$AC:$AC,[9]sheet1!$AF:$AF,"")</f>
        <v/>
      </c>
      <c r="BB1762" s="14" t="s">
        <v>5537</v>
      </c>
      <c r="BC1762" s="14" t="s">
        <v>5537</v>
      </c>
      <c r="BD1762" s="14" t="str">
        <f>_xlfn.XLOOKUP(B1762,'[10]cell downs 18042026 17h'!$B:$B,'[10]cell downs 18042026 17h'!$B:$B,"")</f>
        <v/>
      </c>
      <c r="BE1762" s="14" t="str">
        <f>_xlfn.XLOOKUP(B1762,'[11]Cells Huawei 19042026 15h'!$B:$B,'[11]Cells Huawei 19042026 15h'!$B:$B,"")</f>
        <v/>
      </c>
      <c r="BF1762" s="9" t="str">
        <f>_xlfn.XLOOKUP(B1762,'[12]cells down 19042026 9H40'!$B:$B,'[12]cells down 19042026 9H40'!$B:$B,"")</f>
        <v/>
      </c>
      <c r="BG1762" s="9" t="s">
        <v>5537</v>
      </c>
      <c r="BH1762" s="9" t="s">
        <v>12</v>
      </c>
    </row>
    <row r="1763" spans="1:60" s="9" customFormat="1" x14ac:dyDescent="0.3">
      <c r="A1763" s="1" t="s">
        <v>4896</v>
      </c>
      <c r="B1763" s="8" t="s">
        <v>4897</v>
      </c>
      <c r="C1763" s="3" t="str">
        <f>_xlfn.XLOOKUP(B1763,'[1]daily break down'!$D:$D,'[1]daily break down'!$E:$E,"")</f>
        <v>Douala</v>
      </c>
      <c r="D1763" s="1" t="s">
        <v>11</v>
      </c>
      <c r="E1763" s="1" t="s">
        <v>12</v>
      </c>
      <c r="F1763" s="3" t="s">
        <v>31</v>
      </c>
      <c r="G1763" s="1" t="s">
        <v>32</v>
      </c>
      <c r="H1763" s="42" t="str">
        <f>_xlfn.XLOOKUP(B1763,[2]CALCULATION!$B:$B,[2]CALCULATION!$H:$H,"")</f>
        <v>ZTE</v>
      </c>
      <c r="I1763" s="34">
        <v>0</v>
      </c>
      <c r="J1763" s="34">
        <v>0</v>
      </c>
      <c r="K1763" s="34">
        <v>0</v>
      </c>
      <c r="L1763" s="34">
        <v>0</v>
      </c>
      <c r="M1763" s="34">
        <v>0</v>
      </c>
      <c r="N1763" s="34">
        <v>4.5657800492534956E-3</v>
      </c>
      <c r="O1763" s="34">
        <v>0</v>
      </c>
      <c r="P1763" s="34">
        <v>0</v>
      </c>
      <c r="Q1763" s="34">
        <v>0</v>
      </c>
      <c r="R1763" s="34">
        <v>0</v>
      </c>
      <c r="S1763" s="35">
        <v>0</v>
      </c>
      <c r="T1763" s="35">
        <v>0</v>
      </c>
      <c r="U1763" s="35">
        <v>0</v>
      </c>
      <c r="V1763" s="35">
        <v>0</v>
      </c>
      <c r="W1763" s="35">
        <v>0</v>
      </c>
      <c r="X1763" s="35">
        <v>0</v>
      </c>
      <c r="Y1763" s="35">
        <v>0</v>
      </c>
      <c r="Z1763" s="35">
        <v>0</v>
      </c>
      <c r="AA1763" s="35">
        <v>0</v>
      </c>
      <c r="AB1763" s="35">
        <v>0</v>
      </c>
      <c r="AC1763" s="35">
        <v>0</v>
      </c>
      <c r="AD1763" s="35">
        <v>0</v>
      </c>
      <c r="AE1763" s="58" t="s">
        <v>5560</v>
      </c>
      <c r="AF1763" s="58"/>
      <c r="AG1763" s="57" t="str" cm="1">
        <f t="array" ref="AG1763">IFERROR(_xlfn.IFS(
AI1763="MPR ISSUE","PDH",
AI1763="BSS Hardware Issue","BSS",
AI1763="Sites strategiques, MLL, Pylone, etc.","ENVTECH",
AI1763="AKTIVCO DEFAUT GE &amp; POWER Cabinet","AKTIVCO",
AI1763="AKTIVCO Coupure ENEO &amp; Baisse de tension","AKTIVCO GRID ONLY",
AI1763="Coupure ENEO &amp; Baisse de tension","IHS GRID ONLY",
AI1763="Defaut GE &amp; POWER Cabinet","IHS",
AI1763="Sharing","Partners",
AI1763="Sites strategiques &amp; DataCenter","SST &amp; DC",
AI1763="Exclu","Exclu",
AI1763="SAT","SAT",
AI1763="SPARE-ISSUE","SPARE-ISSUE",
AI1763="Fiber CAmtel","TRANS_FO_CAMTEL",
AI1763="Fiber AOF","Fiber AOF",
AI1763="Projet OCM (HUAWEI)","TRAVAUX-HUAWEI",
AI1763="Projet OCM (NOKIA)","TRAVAUX-NOKIA",
AI1763="ACCESS-ISSUE","ACCESS-ISSUE",
AI1763="Projet OCM (ZTE, NOKIA, autres projets)","TRAVAUX OCM",
AI1763="No root CAuse","No root cause",
AI1763="ODU HS","PDH",
AI1763="IP &amp; VLAN","PDH",
AI1763="Warehouse HUAWEI","SPARE-ISSUE",
AI1763="SPARE-HS","SPARE-ISSUE",
AI1763="Power Telco","BSS",AI1763="no impacts","no impacts"
),"")</f>
        <v>no impacts</v>
      </c>
      <c r="AH1763" s="57" t="str" cm="1">
        <f t="array" ref="AH1763">IFERROR(_xlfn.IFS(
AI1763="MPR ISSUE","TX ISSUE",
AI1763="BSS Hardware Issue","RAN ISSUE",
AI1763="Sites strategiques, MLL, Pylone, etc.","ENVTECH",
AI1763="AKTIVCO DEFAUT GE &amp; POWER Cabinet","POWER ISSUE",
AI1763="AKTIVCO Coupure ENEO &amp; Baisse de tension","POWER ISSUE",
AI1763="Coupure ENEO &amp; Baisse de tension","POWER ISSUE",
AI1763="Defaut GE &amp; POWER Cabinet","POWER ISSUE",
AI1763="Sharing","POWER ISSUE",
AI1763="Sites strategiques &amp; DataCenter","POWER ISSUE",
AI1763="Exclu","Exclu",
AI1763="SAT","TX ISSUE",
AI1763="SPARE-ISSUE","SPARE-ISSUE",
AI1763="Fiber CAmtel","TX ISSUE",
AI1763="Fiber AOF","TX ISSUE",
AI1763="Projet OCM (HUAWEI)","TRAVAUX-HUAWEI",
AI1763="Projet OCM (NOKIA)","TRAVAUX -NOKIA",
AI1763="ACCESS-ISSUE","ACCESS-ISSUE",
AI1763="Projet OCM (ZTE, NOKIA, autres projets)","TRAVAUX OCM",
AI1763="No root CAuse","No root cause",
AI1763="ODU HS","TX ISSUE",
AI1763="IP &amp; VLAN","TX ISSUE",
AI1763="Warehouse HUAWEI","SPARE-ISSUE",
AI1763="SPARE-HS","SPARE-ISSUE",
AI1763="Power Telco","RAN ISSUE",AI1763="no impacts","no impacts"
),"")</f>
        <v>no impacts</v>
      </c>
      <c r="AI1763" s="85" t="s">
        <v>5998</v>
      </c>
      <c r="AJ1763" s="57" t="str" cm="1">
        <f t="array" ref="AJ1763">IFERROR(_xlfn.IFS(
AI1763="MPR ISSUE","ACTIVE",
AI1763="BSS Hardware Issue","ACTIVE",
AI1763="Sites strategiques, MLL, Pylone, etc.","PASSIVE",
AI1763="AKTIVCO DEFAUT GE &amp; POWER Cabinet","PASSIVE",
AI1763="AKTIVCO Coupure ENEO &amp; Baisse de tension","PASSIVE",
AI1763="Coupure ENEO &amp; Baisse de tension","PASSIVE",
AI1763="Defaut GE &amp; POWER Cabinet","PASSIVE",
AI1763="Sharing","PASSIVE",
AI1763="Sites strategiques &amp; DataCenter","PASSIVE",
AI1763="Exclu","Exclu",
AI1763="SAT","ACTIVE",
AI1763="SPARE-ISSUE","SPARE-ISSUE",
AI1763="Fiber CAmtel","ACTIVE",
AI1763="Fiber AOF","ACTIVE",
AI1763="Projet OCM (HUAWEI)","PLANNED WORKS",
AI1763="Projet OCM (NOKIA)","PLANNED WORKS",
AI1763="ACCESS-ISSUE","ACCESS-ISSUE",
AI1763="Projet OCM (ZTE, NOKIA, autres projets)","PLANNED WORKS",
AI1763="No root CAuse","No root cause",
AI1763="ODU HS","ACTIVE",
AI1763="IP &amp; VLAN","ACTIVE",
AI1763="Warehouse HUAWEI","SPARE-ISSUE",
AI1763="SPARE-HS","SPARE-ISSUE",
AI1763="Power Telco","ACTIVE", AI1763="no impacts","no impacts"
),"")</f>
        <v>no impacts</v>
      </c>
      <c r="AK1763" s="23" t="s">
        <v>5537</v>
      </c>
      <c r="AL1763" s="23" t="str">
        <f t="shared" si="47"/>
        <v>LIT_439</v>
      </c>
      <c r="AN1763" s="9" t="s">
        <v>5537</v>
      </c>
      <c r="AO1763" s="23" t="str">
        <f>_xlfn.XLOOKUP(B1763,'INCIDENT-05-03-2026'!E:E,'INCIDENT-05-03-2026'!F:F,"")</f>
        <v/>
      </c>
      <c r="AP1763" s="7" t="s">
        <v>5537</v>
      </c>
      <c r="AQ1763" s="6"/>
      <c r="AR1763" s="7"/>
      <c r="AS1763" s="3" t="str">
        <f>_xlfn.XLOOKUP(B1763,'[3]tt num | region | site id'!$C:$C,'[3]tt num | region | site id'!$Q:$Q,"")</f>
        <v/>
      </c>
      <c r="AT1763" s="24" t="str">
        <f>_xlfn.XLOOKUP(B1763,'[4]Cells Huawei 03052026 12h'!$B:$B,'[4]Cells Huawei 03052026 12h'!$T:$T,"")</f>
        <v/>
      </c>
      <c r="AU1763" s="24" t="str">
        <f>_xlfn.XLOOKUP(B1763,'[5]cells down 02052026 8h50'!$B:$B,'[5]cells down 02052026 8h50'!$R:$R,"")</f>
        <v/>
      </c>
      <c r="AV1763" s="24" t="str">
        <f>_xlfn.XLOOKUP(B1763,'[5]cells down 02052026 13h50'!$B:$B,'[5]cells down 02052026 13h50'!$R:$R,"")</f>
        <v/>
      </c>
      <c r="AW1763" s="24" t="str">
        <f>_xlfn.XLOOKUP(B1763,'[5]cells down 02052026 13h50'!$B:$B,'[5]cells down 02052026 13h50'!$R:$R,"")</f>
        <v/>
      </c>
      <c r="AX1763" s="24" t="str">
        <f>_xlfn.XLOOKUP(B1763,'[6]cell downs 03052026 8h40 '!$B:$B,'[6]cell downs 03052026 8h40 '!$R:$R,"")</f>
        <v/>
      </c>
      <c r="AY1763" s="24" t="str">
        <f>_xlfn.XLOOKUP(B1763,'[7]ALL SITES DOWN'!$D:$D,'[7]ALL SITES DOWN'!$J:$J,"")</f>
        <v/>
      </c>
      <c r="AZ1763" s="24" t="str">
        <f>_xlfn.XLOOKUP(B1763,'[8]ALL SITES DOWN'!$D:$D,'[8]ALL SITES DOWN'!$J:$J,"")</f>
        <v/>
      </c>
      <c r="BA1763" s="9" t="str">
        <f>_xlfn.XLOOKUP(B1763,[9]sheet1!$AC:$AC,[9]sheet1!$AF:$AF,"")</f>
        <v/>
      </c>
      <c r="BB1763" s="14" t="s">
        <v>5537</v>
      </c>
      <c r="BC1763" s="14" t="s">
        <v>5537</v>
      </c>
      <c r="BD1763" s="14" t="str">
        <f>_xlfn.XLOOKUP(B1763,'[10]cell downs 18042026 17h'!$B:$B,'[10]cell downs 18042026 17h'!$B:$B,"")</f>
        <v/>
      </c>
      <c r="BE1763" s="14" t="str">
        <f>_xlfn.XLOOKUP(B1763,'[11]Cells Huawei 19042026 15h'!$B:$B,'[11]Cells Huawei 19042026 15h'!$B:$B,"")</f>
        <v/>
      </c>
      <c r="BF1763" s="9" t="str">
        <f>_xlfn.XLOOKUP(B1763,'[12]cells down 19042026 9H40'!$B:$B,'[12]cells down 19042026 9H40'!$B:$B,"")</f>
        <v/>
      </c>
      <c r="BG1763" s="9" t="s">
        <v>4897</v>
      </c>
      <c r="BH1763" s="9" t="s">
        <v>12</v>
      </c>
    </row>
    <row r="1764" spans="1:60" s="9" customFormat="1" x14ac:dyDescent="0.3">
      <c r="A1764" s="1" t="s">
        <v>440</v>
      </c>
      <c r="B1764" s="8" t="s">
        <v>441</v>
      </c>
      <c r="C1764" s="3" t="str">
        <f>_xlfn.XLOOKUP(B1764,'[1]daily break down'!$D:$D,'[1]daily break down'!$E:$E,"")</f>
        <v>Douala</v>
      </c>
      <c r="D1764" s="1" t="s">
        <v>11</v>
      </c>
      <c r="E1764" s="1" t="s">
        <v>12</v>
      </c>
      <c r="F1764" s="3" t="s">
        <v>31</v>
      </c>
      <c r="G1764" s="1" t="s">
        <v>32</v>
      </c>
      <c r="H1764" s="42" t="str">
        <f>_xlfn.XLOOKUP(B1764,[2]CALCULATION!$B:$B,[2]CALCULATION!$H:$H,"")</f>
        <v>ZTE</v>
      </c>
      <c r="I1764" s="34">
        <v>12.115582721946847</v>
      </c>
      <c r="J1764" s="34">
        <v>4.1024425496457244</v>
      </c>
      <c r="K1764" s="34">
        <v>4.9759868505535512E-3</v>
      </c>
      <c r="L1764" s="34">
        <v>0</v>
      </c>
      <c r="M1764" s="34">
        <v>0</v>
      </c>
      <c r="N1764" s="34">
        <v>2.7287669825616584E-3</v>
      </c>
      <c r="O1764" s="34">
        <v>0</v>
      </c>
      <c r="P1764" s="34">
        <v>0</v>
      </c>
      <c r="Q1764" s="34">
        <v>0</v>
      </c>
      <c r="R1764" s="34">
        <v>0</v>
      </c>
      <c r="S1764" s="35">
        <v>0</v>
      </c>
      <c r="T1764" s="35">
        <v>0</v>
      </c>
      <c r="U1764" s="35">
        <v>0</v>
      </c>
      <c r="V1764" s="35">
        <v>0</v>
      </c>
      <c r="W1764" s="35">
        <v>0</v>
      </c>
      <c r="X1764" s="35">
        <v>0</v>
      </c>
      <c r="Y1764" s="35">
        <v>0</v>
      </c>
      <c r="Z1764" s="35">
        <v>0</v>
      </c>
      <c r="AA1764" s="35">
        <v>0</v>
      </c>
      <c r="AB1764" s="35">
        <v>0</v>
      </c>
      <c r="AC1764" s="35">
        <v>0</v>
      </c>
      <c r="AD1764" s="35">
        <v>0</v>
      </c>
      <c r="AE1764" s="58" t="s">
        <v>5560</v>
      </c>
      <c r="AF1764" s="58"/>
      <c r="AG1764" s="57" t="str" cm="1">
        <f t="array" ref="AG1764">IFERROR(_xlfn.IFS(
AI1764="MPR ISSUE","PDH",
AI1764="BSS Hardware Issue","BSS",
AI1764="Sites strategiques, MLL, Pylone, etc.","ENVTECH",
AI1764="AKTIVCO DEFAUT GE &amp; POWER Cabinet","AKTIVCO",
AI1764="AKTIVCO Coupure ENEO &amp; Baisse de tension","AKTIVCO GRID ONLY",
AI1764="Coupure ENEO &amp; Baisse de tension","IHS GRID ONLY",
AI1764="Defaut GE &amp; POWER Cabinet","IHS",
AI1764="Sharing","Partners",
AI1764="Sites strategiques &amp; DataCenter","SST &amp; DC",
AI1764="Exclu","Exclu",
AI1764="SAT","SAT",
AI1764="SPARE-ISSUE","SPARE-ISSUE",
AI1764="Fiber CAmtel","TRANS_FO_CAMTEL",
AI1764="Fiber AOF","Fiber AOF",
AI1764="Projet OCM (HUAWEI)","TRAVAUX-HUAWEI",
AI1764="Projet OCM (NOKIA)","TRAVAUX-NOKIA",
AI1764="ACCESS-ISSUE","ACCESS-ISSUE",
AI1764="Projet OCM (ZTE, NOKIA, autres projets)","TRAVAUX OCM",
AI1764="No root CAuse","No root cause",
AI1764="ODU HS","PDH",
AI1764="IP &amp; VLAN","PDH",
AI1764="Warehouse HUAWEI","SPARE-ISSUE",
AI1764="SPARE-HS","SPARE-ISSUE",
AI1764="Power Telco","BSS",AI1764="no impacts","no impacts"
),"")</f>
        <v>no impacts</v>
      </c>
      <c r="AH1764" s="57" t="str" cm="1">
        <f t="array" ref="AH1764">IFERROR(_xlfn.IFS(
AI1764="MPR ISSUE","TX ISSUE",
AI1764="BSS Hardware Issue","RAN ISSUE",
AI1764="Sites strategiques, MLL, Pylone, etc.","ENVTECH",
AI1764="AKTIVCO DEFAUT GE &amp; POWER Cabinet","POWER ISSUE",
AI1764="AKTIVCO Coupure ENEO &amp; Baisse de tension","POWER ISSUE",
AI1764="Coupure ENEO &amp; Baisse de tension","POWER ISSUE",
AI1764="Defaut GE &amp; POWER Cabinet","POWER ISSUE",
AI1764="Sharing","POWER ISSUE",
AI1764="Sites strategiques &amp; DataCenter","POWER ISSUE",
AI1764="Exclu","Exclu",
AI1764="SAT","TX ISSUE",
AI1764="SPARE-ISSUE","SPARE-ISSUE",
AI1764="Fiber CAmtel","TX ISSUE",
AI1764="Fiber AOF","TX ISSUE",
AI1764="Projet OCM (HUAWEI)","TRAVAUX-HUAWEI",
AI1764="Projet OCM (NOKIA)","TRAVAUX -NOKIA",
AI1764="ACCESS-ISSUE","ACCESS-ISSUE",
AI1764="Projet OCM (ZTE, NOKIA, autres projets)","TRAVAUX OCM",
AI1764="No root CAuse","No root cause",
AI1764="ODU HS","TX ISSUE",
AI1764="IP &amp; VLAN","TX ISSUE",
AI1764="Warehouse HUAWEI","SPARE-ISSUE",
AI1764="SPARE-HS","SPARE-ISSUE",
AI1764="Power Telco","RAN ISSUE",AI1764="no impacts","no impacts"
),"")</f>
        <v>no impacts</v>
      </c>
      <c r="AI1764" s="85" t="s">
        <v>5998</v>
      </c>
      <c r="AJ1764" s="57" t="str" cm="1">
        <f t="array" ref="AJ1764">IFERROR(_xlfn.IFS(
AI1764="MPR ISSUE","ACTIVE",
AI1764="BSS Hardware Issue","ACTIVE",
AI1764="Sites strategiques, MLL, Pylone, etc.","PASSIVE",
AI1764="AKTIVCO DEFAUT GE &amp; POWER Cabinet","PASSIVE",
AI1764="AKTIVCO Coupure ENEO &amp; Baisse de tension","PASSIVE",
AI1764="Coupure ENEO &amp; Baisse de tension","PASSIVE",
AI1764="Defaut GE &amp; POWER Cabinet","PASSIVE",
AI1764="Sharing","PASSIVE",
AI1764="Sites strategiques &amp; DataCenter","PASSIVE",
AI1764="Exclu","Exclu",
AI1764="SAT","ACTIVE",
AI1764="SPARE-ISSUE","SPARE-ISSUE",
AI1764="Fiber CAmtel","ACTIVE",
AI1764="Fiber AOF","ACTIVE",
AI1764="Projet OCM (HUAWEI)","PLANNED WORKS",
AI1764="Projet OCM (NOKIA)","PLANNED WORKS",
AI1764="ACCESS-ISSUE","ACCESS-ISSUE",
AI1764="Projet OCM (ZTE, NOKIA, autres projets)","PLANNED WORKS",
AI1764="No root CAuse","No root cause",
AI1764="ODU HS","ACTIVE",
AI1764="IP &amp; VLAN","ACTIVE",
AI1764="Warehouse HUAWEI","SPARE-ISSUE",
AI1764="SPARE-HS","SPARE-ISSUE",
AI1764="Power Telco","ACTIVE", AI1764="no impacts","no impacts"
),"")</f>
        <v>no impacts</v>
      </c>
      <c r="AK1764" s="23" t="s">
        <v>5537</v>
      </c>
      <c r="AL1764" s="23" t="str">
        <f t="shared" si="47"/>
        <v>LIT_275</v>
      </c>
      <c r="AN1764" s="9" t="s">
        <v>5537</v>
      </c>
      <c r="AO1764" s="23" t="str">
        <f>_xlfn.XLOOKUP(B1764,'INCIDENT-05-03-2026'!E:E,'INCIDENT-05-03-2026'!F:F,"")</f>
        <v/>
      </c>
      <c r="AP1764" s="7" t="s">
        <v>5537</v>
      </c>
      <c r="AQ1764" s="6"/>
      <c r="AR1764" s="7"/>
      <c r="AS1764" s="3" t="str">
        <f>_xlfn.XLOOKUP(B1764,'[3]tt num | region | site id'!$C:$C,'[3]tt num | region | site id'!$Q:$Q,"")</f>
        <v/>
      </c>
      <c r="AT1764" s="24" t="str">
        <f>_xlfn.XLOOKUP(B1764,'[4]Cells Huawei 03052026 12h'!$B:$B,'[4]Cells Huawei 03052026 12h'!$T:$T,"")</f>
        <v/>
      </c>
      <c r="AU1764" s="24" t="str">
        <f>_xlfn.XLOOKUP(B1764,'[5]cells down 02052026 8h50'!$B:$B,'[5]cells down 02052026 8h50'!$R:$R,"")</f>
        <v/>
      </c>
      <c r="AV1764" s="24" t="str">
        <f>_xlfn.XLOOKUP(B1764,'[5]cells down 02052026 13h50'!$B:$B,'[5]cells down 02052026 13h50'!$R:$R,"")</f>
        <v/>
      </c>
      <c r="AW1764" s="24" t="str">
        <f>_xlfn.XLOOKUP(B1764,'[5]cells down 02052026 13h50'!$B:$B,'[5]cells down 02052026 13h50'!$R:$R,"")</f>
        <v/>
      </c>
      <c r="AX1764" s="24" t="str">
        <f>_xlfn.XLOOKUP(B1764,'[6]cell downs 03052026 8h40 '!$B:$B,'[6]cell downs 03052026 8h40 '!$R:$R,"")</f>
        <v/>
      </c>
      <c r="AY1764" s="24" t="str">
        <f>_xlfn.XLOOKUP(B1764,'[7]ALL SITES DOWN'!$D:$D,'[7]ALL SITES DOWN'!$J:$J,"")</f>
        <v/>
      </c>
      <c r="AZ1764" s="24" t="str">
        <f>_xlfn.XLOOKUP(B1764,'[8]ALL SITES DOWN'!$D:$D,'[8]ALL SITES DOWN'!$J:$J,"")</f>
        <v/>
      </c>
      <c r="BA1764" s="9" t="str">
        <f>_xlfn.XLOOKUP(B1764,[9]sheet1!$AC:$AC,[9]sheet1!$AF:$AF,"")</f>
        <v/>
      </c>
      <c r="BB1764" s="14" t="s">
        <v>5537</v>
      </c>
      <c r="BC1764" s="14" t="s">
        <v>5537</v>
      </c>
      <c r="BD1764" s="14" t="str">
        <f>_xlfn.XLOOKUP(B1764,'[10]cell downs 18042026 17h'!$B:$B,'[10]cell downs 18042026 17h'!$B:$B,"")</f>
        <v/>
      </c>
      <c r="BE1764" s="14" t="str">
        <f>_xlfn.XLOOKUP(B1764,'[11]Cells Huawei 19042026 15h'!$B:$B,'[11]Cells Huawei 19042026 15h'!$B:$B,"")</f>
        <v/>
      </c>
      <c r="BF1764" s="9" t="str">
        <f>_xlfn.XLOOKUP(B1764,'[12]cells down 19042026 9H40'!$B:$B,'[12]cells down 19042026 9H40'!$B:$B,"")</f>
        <v/>
      </c>
      <c r="BG1764" s="9" t="s">
        <v>441</v>
      </c>
      <c r="BH1764" s="9" t="s">
        <v>12</v>
      </c>
    </row>
    <row r="1765" spans="1:60" s="9" customFormat="1" x14ac:dyDescent="0.3">
      <c r="A1765" s="1" t="s">
        <v>3691</v>
      </c>
      <c r="B1765" s="8" t="s">
        <v>3692</v>
      </c>
      <c r="C1765" s="3" t="str">
        <f>_xlfn.XLOOKUP(B1765,'[1]daily break down'!$D:$D,'[1]daily break down'!$E:$E,"")</f>
        <v>CENTRE</v>
      </c>
      <c r="D1765" s="1" t="s">
        <v>11</v>
      </c>
      <c r="E1765" s="1" t="s">
        <v>12</v>
      </c>
      <c r="F1765" s="3" t="s">
        <v>37</v>
      </c>
      <c r="G1765" s="1" t="s">
        <v>1577</v>
      </c>
      <c r="H1765" s="42" t="str">
        <f>_xlfn.XLOOKUP(B1765,[2]CALCULATION!$B:$B,[2]CALCULATION!$H:$H,"")</f>
        <v>ZTE</v>
      </c>
      <c r="I1765" s="34">
        <v>0</v>
      </c>
      <c r="J1765" s="34">
        <v>0</v>
      </c>
      <c r="K1765" s="34">
        <v>0</v>
      </c>
      <c r="L1765" s="34">
        <v>0</v>
      </c>
      <c r="M1765" s="34">
        <v>0</v>
      </c>
      <c r="N1765" s="34">
        <v>0</v>
      </c>
      <c r="O1765" s="34">
        <v>0</v>
      </c>
      <c r="P1765" s="34">
        <v>0</v>
      </c>
      <c r="Q1765" s="34">
        <v>0</v>
      </c>
      <c r="R1765" s="34">
        <v>0</v>
      </c>
      <c r="S1765" s="35">
        <v>0</v>
      </c>
      <c r="T1765" s="35">
        <v>0</v>
      </c>
      <c r="U1765" s="35">
        <v>0</v>
      </c>
      <c r="V1765" s="35">
        <v>0</v>
      </c>
      <c r="W1765" s="35">
        <v>0</v>
      </c>
      <c r="X1765" s="35">
        <v>0</v>
      </c>
      <c r="Y1765" s="35">
        <v>0</v>
      </c>
      <c r="Z1765" s="35">
        <v>0</v>
      </c>
      <c r="AA1765" s="35">
        <v>0</v>
      </c>
      <c r="AB1765" s="35">
        <v>0</v>
      </c>
      <c r="AC1765" s="35">
        <v>0</v>
      </c>
      <c r="AD1765" s="35">
        <v>0</v>
      </c>
      <c r="AE1765" s="58" t="s">
        <v>5559</v>
      </c>
      <c r="AF1765" s="58"/>
      <c r="AG1765" s="57" t="str" cm="1">
        <f t="array" ref="AG1765">IFERROR(_xlfn.IFS(
AI1765="MPR ISSUE","PDH",
AI1765="BSS Hardware Issue","BSS",
AI1765="Sites strategiques, MLL, Pylone, etc.","ENVTECH",
AI1765="AKTIVCO DEFAUT GE &amp; POWER Cabinet","AKTIVCO",
AI1765="AKTIVCO Coupure ENEO &amp; Baisse de tension","AKTIVCO GRID ONLY",
AI1765="Coupure ENEO &amp; Baisse de tension","IHS GRID ONLY",
AI1765="Defaut GE &amp; POWER Cabinet","IHS",
AI1765="Sharing","Partners",
AI1765="Sites strategiques &amp; DataCenter","SST &amp; DC",
AI1765="Exclu","Exclu",
AI1765="SAT","SAT",
AI1765="SPARE-ISSUE","SPARE-ISSUE",
AI1765="Fiber CAmtel","TRANS_FO_CAMTEL",
AI1765="Fiber AOF","Fiber AOF",
AI1765="Projet OCM (HUAWEI)","TRAVAUX-HUAWEI",
AI1765="Projet OCM (NOKIA)","TRAVAUX-NOKIA",
AI1765="ACCESS-ISSUE","ACCESS-ISSUE",
AI1765="Projet OCM (ZTE, NOKIA, autres projets)","TRAVAUX OCM",
AI1765="No root CAuse","No root cause",
AI1765="ODU HS","PDH",
AI1765="IP &amp; VLAN","PDH",
AI1765="Warehouse HUAWEI","SPARE-ISSUE",
AI1765="SPARE-HS","SPARE-ISSUE",
AI1765="Power Telco","BSS",AI1765="no impacts","no impacts"
),"")</f>
        <v>Exclu</v>
      </c>
      <c r="AH1765" s="57" t="str" cm="1">
        <f t="array" ref="AH1765">IFERROR(_xlfn.IFS(
AI1765="MPR ISSUE","TX ISSUE",
AI1765="BSS Hardware Issue","RAN ISSUE",
AI1765="Sites strategiques, MLL, Pylone, etc.","ENVTECH",
AI1765="AKTIVCO DEFAUT GE &amp; POWER Cabinet","POWER ISSUE",
AI1765="AKTIVCO Coupure ENEO &amp; Baisse de tension","POWER ISSUE",
AI1765="Coupure ENEO &amp; Baisse de tension","POWER ISSUE",
AI1765="Defaut GE &amp; POWER Cabinet","POWER ISSUE",
AI1765="Sharing","POWER ISSUE",
AI1765="Sites strategiques &amp; DataCenter","POWER ISSUE",
AI1765="Exclu","Exclu",
AI1765="SAT","TX ISSUE",
AI1765="SPARE-ISSUE","SPARE-ISSUE",
AI1765="Fiber CAmtel","TX ISSUE",
AI1765="Fiber AOF","TX ISSUE",
AI1765="Projet OCM (HUAWEI)","TRAVAUX-HUAWEI",
AI1765="Projet OCM (NOKIA)","TRAVAUX -NOKIA",
AI1765="ACCESS-ISSUE","ACCESS-ISSUE",
AI1765="Projet OCM (ZTE, NOKIA, autres projets)","TRAVAUX OCM",
AI1765="No root CAuse","No root cause",
AI1765="ODU HS","TX ISSUE",
AI1765="IP &amp; VLAN","TX ISSUE",
AI1765="Warehouse HUAWEI","SPARE-ISSUE",
AI1765="SPARE-HS","SPARE-ISSUE",
AI1765="Power Telco","RAN ISSUE",AI1765="no impacts","no impacts"
),"")</f>
        <v>Exclu</v>
      </c>
      <c r="AI1765" s="85" t="s">
        <v>5559</v>
      </c>
      <c r="AJ1765" s="57" t="str" cm="1">
        <f t="array" ref="AJ1765">IFERROR(_xlfn.IFS(
AI1765="MPR ISSUE","ACTIVE",
AI1765="BSS Hardware Issue","ACTIVE",
AI1765="Sites strategiques, MLL, Pylone, etc.","PASSIVE",
AI1765="AKTIVCO DEFAUT GE &amp; POWER Cabinet","PASSIVE",
AI1765="AKTIVCO Coupure ENEO &amp; Baisse de tension","PASSIVE",
AI1765="Coupure ENEO &amp; Baisse de tension","PASSIVE",
AI1765="Defaut GE &amp; POWER Cabinet","PASSIVE",
AI1765="Sharing","PASSIVE",
AI1765="Sites strategiques &amp; DataCenter","PASSIVE",
AI1765="Exclu","Exclu",
AI1765="SAT","ACTIVE",
AI1765="SPARE-ISSUE","SPARE-ISSUE",
AI1765="Fiber CAmtel","ACTIVE",
AI1765="Fiber AOF","ACTIVE",
AI1765="Projet OCM (HUAWEI)","PLANNED WORKS",
AI1765="Projet OCM (NOKIA)","PLANNED WORKS",
AI1765="ACCESS-ISSUE","ACCESS-ISSUE",
AI1765="Projet OCM (ZTE, NOKIA, autres projets)","PLANNED WORKS",
AI1765="No root CAuse","No root cause",
AI1765="ODU HS","ACTIVE",
AI1765="IP &amp; VLAN","ACTIVE",
AI1765="Warehouse HUAWEI","SPARE-ISSUE",
AI1765="SPARE-HS","SPARE-ISSUE",
AI1765="Power Telco","ACTIVE", AI1765="no impacts","no impacts"
),"")</f>
        <v>Exclu</v>
      </c>
      <c r="AK1765" s="23" t="s">
        <v>5537</v>
      </c>
      <c r="AL1765" s="23" t="str">
        <f t="shared" si="47"/>
        <v>CTR_222</v>
      </c>
      <c r="AN1765" s="9" t="s">
        <v>5537</v>
      </c>
      <c r="AO1765" s="23" t="str">
        <f>_xlfn.XLOOKUP(B1765,'INCIDENT-05-03-2026'!E:E,'INCIDENT-05-03-2026'!F:F,"")</f>
        <v/>
      </c>
      <c r="AP1765" s="7" t="s">
        <v>5537</v>
      </c>
      <c r="AQ1765" s="6"/>
      <c r="AR1765" s="7"/>
      <c r="AS1765" s="3" t="str">
        <f>_xlfn.XLOOKUP(B1765,'[3]tt num | region | site id'!$C:$C,'[3]tt num | region | site id'!$Q:$Q,"")</f>
        <v/>
      </c>
      <c r="AT1765" s="24" t="str">
        <f>_xlfn.XLOOKUP(B1765,'[4]Cells Huawei 03052026 12h'!$B:$B,'[4]Cells Huawei 03052026 12h'!$T:$T,"")</f>
        <v/>
      </c>
      <c r="AU1765" s="24" t="str">
        <f>_xlfn.XLOOKUP(B1765,'[5]cells down 02052026 8h50'!$B:$B,'[5]cells down 02052026 8h50'!$R:$R,"")</f>
        <v/>
      </c>
      <c r="AV1765" s="24" t="str">
        <f>_xlfn.XLOOKUP(B1765,'[5]cells down 02052026 13h50'!$B:$B,'[5]cells down 02052026 13h50'!$R:$R,"")</f>
        <v/>
      </c>
      <c r="AW1765" s="24" t="str">
        <f>_xlfn.XLOOKUP(B1765,'[5]cells down 02052026 13h50'!$B:$B,'[5]cells down 02052026 13h50'!$R:$R,"")</f>
        <v/>
      </c>
      <c r="AX1765" s="24" t="str">
        <f>_xlfn.XLOOKUP(B1765,'[6]cell downs 03052026 8h40 '!$B:$B,'[6]cell downs 03052026 8h40 '!$R:$R,"")</f>
        <v/>
      </c>
      <c r="AY1765" s="24" t="str">
        <f>_xlfn.XLOOKUP(B1765,'[7]ALL SITES DOWN'!$D:$D,'[7]ALL SITES DOWN'!$J:$J,"")</f>
        <v/>
      </c>
      <c r="AZ1765" s="24" t="str">
        <f>_xlfn.XLOOKUP(B1765,'[8]ALL SITES DOWN'!$D:$D,'[8]ALL SITES DOWN'!$J:$J,"")</f>
        <v/>
      </c>
      <c r="BA1765" s="9" t="str">
        <f>_xlfn.XLOOKUP(B1765,[9]sheet1!$AC:$AC,[9]sheet1!$AF:$AF,"")</f>
        <v/>
      </c>
      <c r="BB1765" s="14" t="s">
        <v>5537</v>
      </c>
      <c r="BC1765" s="14" t="s">
        <v>5537</v>
      </c>
      <c r="BD1765" s="14" t="str">
        <f>_xlfn.XLOOKUP(B1765,'[10]cell downs 18042026 17h'!$B:$B,'[10]cell downs 18042026 17h'!$B:$B,"")</f>
        <v/>
      </c>
      <c r="BE1765" s="14" t="str">
        <f>_xlfn.XLOOKUP(B1765,'[11]Cells Huawei 19042026 15h'!$B:$B,'[11]Cells Huawei 19042026 15h'!$B:$B,"")</f>
        <v/>
      </c>
      <c r="BF1765" s="9" t="str">
        <f>_xlfn.XLOOKUP(B1765,'[12]cells down 19042026 9H40'!$B:$B,'[12]cells down 19042026 9H40'!$B:$B,"")</f>
        <v/>
      </c>
      <c r="BG1765" s="9" t="s">
        <v>3692</v>
      </c>
      <c r="BH1765" s="9" t="s">
        <v>5537</v>
      </c>
    </row>
    <row r="1766" spans="1:60" s="9" customFormat="1" x14ac:dyDescent="0.3">
      <c r="A1766" s="1" t="s">
        <v>2416</v>
      </c>
      <c r="B1766" s="1" t="s">
        <v>2417</v>
      </c>
      <c r="C1766" s="3" t="str">
        <f>_xlfn.XLOOKUP(B1766,'[1]daily break down'!$D:$D,'[1]daily break down'!$E:$E,"")</f>
        <v>Douala</v>
      </c>
      <c r="D1766" s="1" t="s">
        <v>11</v>
      </c>
      <c r="E1766" s="1" t="s">
        <v>12</v>
      </c>
      <c r="F1766" s="3" t="s">
        <v>31</v>
      </c>
      <c r="G1766" s="1" t="s">
        <v>32</v>
      </c>
      <c r="H1766" s="42" t="str">
        <f>_xlfn.XLOOKUP(B1766,[2]CALCULATION!$B:$B,[2]CALCULATION!$H:$H,"")</f>
        <v>ZTE</v>
      </c>
      <c r="I1766" s="34">
        <v>0</v>
      </c>
      <c r="J1766" s="34">
        <v>57.767140937069307</v>
      </c>
      <c r="K1766" s="34">
        <v>13.868556899607057</v>
      </c>
      <c r="L1766" s="34">
        <v>13.868556899607057</v>
      </c>
      <c r="M1766" s="34">
        <v>43.311488929410174</v>
      </c>
      <c r="N1766" s="34">
        <v>0</v>
      </c>
      <c r="O1766" s="34">
        <v>0</v>
      </c>
      <c r="P1766" s="34">
        <v>0</v>
      </c>
      <c r="Q1766" s="34">
        <v>0</v>
      </c>
      <c r="R1766" s="34">
        <v>0</v>
      </c>
      <c r="S1766" s="35">
        <v>0</v>
      </c>
      <c r="T1766" s="35">
        <v>0</v>
      </c>
      <c r="U1766" s="35">
        <v>0</v>
      </c>
      <c r="V1766" s="35">
        <v>0</v>
      </c>
      <c r="W1766" s="35">
        <v>0</v>
      </c>
      <c r="X1766" s="35">
        <v>0</v>
      </c>
      <c r="Y1766" s="35">
        <v>0</v>
      </c>
      <c r="Z1766" s="35">
        <v>0</v>
      </c>
      <c r="AA1766" s="35">
        <v>0</v>
      </c>
      <c r="AB1766" s="35">
        <v>0</v>
      </c>
      <c r="AC1766" s="35">
        <v>0</v>
      </c>
      <c r="AD1766" s="35">
        <v>0</v>
      </c>
      <c r="AE1766" s="58" t="s">
        <v>5560</v>
      </c>
      <c r="AF1766" s="58"/>
      <c r="AG1766" s="57" t="str" cm="1">
        <f t="array" ref="AG1766">IFERROR(_xlfn.IFS(
AI1766="MPR ISSUE","PDH",
AI1766="BSS Hardware Issue","BSS",
AI1766="Sites strategiques, MLL, Pylone, etc.","ENVTECH",
AI1766="AKTIVCO DEFAUT GE &amp; POWER Cabinet","AKTIVCO",
AI1766="AKTIVCO Coupure ENEO &amp; Baisse de tension","AKTIVCO GRID ONLY",
AI1766="Coupure ENEO &amp; Baisse de tension","IHS GRID ONLY",
AI1766="Defaut GE &amp; POWER Cabinet","IHS",
AI1766="Sharing","Partners",
AI1766="Sites strategiques &amp; DataCenter","SST &amp; DC",
AI1766="Exclu","Exclu",
AI1766="SAT","SAT",
AI1766="SPARE-ISSUE","SPARE-ISSUE",
AI1766="Fiber CAmtel","TRANS_FO_CAMTEL",
AI1766="Fiber AOF","Fiber AOF",
AI1766="Projet OCM (HUAWEI)","TRAVAUX-HUAWEI",
AI1766="Projet OCM (NOKIA)","TRAVAUX-NOKIA",
AI1766="ACCESS-ISSUE","ACCESS-ISSUE",
AI1766="Projet OCM (ZTE, NOKIA, autres projets)","TRAVAUX OCM",
AI1766="No root CAuse","No root cause",
AI1766="ODU HS","PDH",
AI1766="IP &amp; VLAN","PDH",
AI1766="Warehouse HUAWEI","SPARE-ISSUE",
AI1766="SPARE-HS","SPARE-ISSUE",
AI1766="Power Telco","BSS",AI1766="no impacts","no impacts"
),"")</f>
        <v>no impacts</v>
      </c>
      <c r="AH1766" s="57" t="str" cm="1">
        <f t="array" ref="AH1766">IFERROR(_xlfn.IFS(
AI1766="MPR ISSUE","TX ISSUE",
AI1766="BSS Hardware Issue","RAN ISSUE",
AI1766="Sites strategiques, MLL, Pylone, etc.","ENVTECH",
AI1766="AKTIVCO DEFAUT GE &amp; POWER Cabinet","POWER ISSUE",
AI1766="AKTIVCO Coupure ENEO &amp; Baisse de tension","POWER ISSUE",
AI1766="Coupure ENEO &amp; Baisse de tension","POWER ISSUE",
AI1766="Defaut GE &amp; POWER Cabinet","POWER ISSUE",
AI1766="Sharing","POWER ISSUE",
AI1766="Sites strategiques &amp; DataCenter","POWER ISSUE",
AI1766="Exclu","Exclu",
AI1766="SAT","TX ISSUE",
AI1766="SPARE-ISSUE","SPARE-ISSUE",
AI1766="Fiber CAmtel","TX ISSUE",
AI1766="Fiber AOF","TX ISSUE",
AI1766="Projet OCM (HUAWEI)","TRAVAUX-HUAWEI",
AI1766="Projet OCM (NOKIA)","TRAVAUX -NOKIA",
AI1766="ACCESS-ISSUE","ACCESS-ISSUE",
AI1766="Projet OCM (ZTE, NOKIA, autres projets)","TRAVAUX OCM",
AI1766="No root CAuse","No root cause",
AI1766="ODU HS","TX ISSUE",
AI1766="IP &amp; VLAN","TX ISSUE",
AI1766="Warehouse HUAWEI","SPARE-ISSUE",
AI1766="SPARE-HS","SPARE-ISSUE",
AI1766="Power Telco","RAN ISSUE",AI1766="no impacts","no impacts"
),"")</f>
        <v>no impacts</v>
      </c>
      <c r="AI1766" s="85" t="s">
        <v>5998</v>
      </c>
      <c r="AJ1766" s="57" t="str" cm="1">
        <f t="array" ref="AJ1766">IFERROR(_xlfn.IFS(
AI1766="MPR ISSUE","ACTIVE",
AI1766="BSS Hardware Issue","ACTIVE",
AI1766="Sites strategiques, MLL, Pylone, etc.","PASSIVE",
AI1766="AKTIVCO DEFAUT GE &amp; POWER Cabinet","PASSIVE",
AI1766="AKTIVCO Coupure ENEO &amp; Baisse de tension","PASSIVE",
AI1766="Coupure ENEO &amp; Baisse de tension","PASSIVE",
AI1766="Defaut GE &amp; POWER Cabinet","PASSIVE",
AI1766="Sharing","PASSIVE",
AI1766="Sites strategiques &amp; DataCenter","PASSIVE",
AI1766="Exclu","Exclu",
AI1766="SAT","ACTIVE",
AI1766="SPARE-ISSUE","SPARE-ISSUE",
AI1766="Fiber CAmtel","ACTIVE",
AI1766="Fiber AOF","ACTIVE",
AI1766="Projet OCM (HUAWEI)","PLANNED WORKS",
AI1766="Projet OCM (NOKIA)","PLANNED WORKS",
AI1766="ACCESS-ISSUE","ACCESS-ISSUE",
AI1766="Projet OCM (ZTE, NOKIA, autres projets)","PLANNED WORKS",
AI1766="No root CAuse","No root cause",
AI1766="ODU HS","ACTIVE",
AI1766="IP &amp; VLAN","ACTIVE",
AI1766="Warehouse HUAWEI","SPARE-ISSUE",
AI1766="SPARE-HS","SPARE-ISSUE",
AI1766="Power Telco","ACTIVE", AI1766="no impacts","no impacts"
),"")</f>
        <v>no impacts</v>
      </c>
      <c r="AK1766" s="23" t="s">
        <v>5537</v>
      </c>
      <c r="AL1766" s="23" t="str">
        <f t="shared" si="47"/>
        <v>LIT_441</v>
      </c>
      <c r="AN1766" s="9" t="s">
        <v>5537</v>
      </c>
      <c r="AO1766" s="23" t="str">
        <f>_xlfn.XLOOKUP(B1766,'INCIDENT-05-03-2026'!E:E,'INCIDENT-05-03-2026'!F:F,"")</f>
        <v/>
      </c>
      <c r="AP1766" s="7" t="s">
        <v>5537</v>
      </c>
      <c r="AQ1766" s="6"/>
      <c r="AR1766" s="7"/>
      <c r="AS1766" s="3" t="str">
        <f>_xlfn.XLOOKUP(B1766,'[3]tt num | region | site id'!$C:$C,'[3]tt num | region | site id'!$Q:$Q,"")</f>
        <v/>
      </c>
      <c r="AT1766" s="24" t="str">
        <f>_xlfn.XLOOKUP(B1766,'[4]Cells Huawei 03052026 12h'!$B:$B,'[4]Cells Huawei 03052026 12h'!$T:$T,"")</f>
        <v/>
      </c>
      <c r="AU1766" s="24" t="str">
        <f>_xlfn.XLOOKUP(B1766,'[5]cells down 02052026 8h50'!$B:$B,'[5]cells down 02052026 8h50'!$R:$R,"")</f>
        <v/>
      </c>
      <c r="AV1766" s="24" t="str">
        <f>_xlfn.XLOOKUP(B1766,'[5]cells down 02052026 13h50'!$B:$B,'[5]cells down 02052026 13h50'!$R:$R,"")</f>
        <v/>
      </c>
      <c r="AW1766" s="24" t="str">
        <f>_xlfn.XLOOKUP(B1766,'[5]cells down 02052026 13h50'!$B:$B,'[5]cells down 02052026 13h50'!$R:$R,"")</f>
        <v/>
      </c>
      <c r="AX1766" s="24" t="str">
        <f>_xlfn.XLOOKUP(B1766,'[6]cell downs 03052026 8h40 '!$B:$B,'[6]cell downs 03052026 8h40 '!$R:$R,"")</f>
        <v/>
      </c>
      <c r="AY1766" s="24" t="str">
        <f>_xlfn.XLOOKUP(B1766,'[7]ALL SITES DOWN'!$D:$D,'[7]ALL SITES DOWN'!$J:$J,"")</f>
        <v/>
      </c>
      <c r="AZ1766" s="24" t="str">
        <f>_xlfn.XLOOKUP(B1766,'[8]ALL SITES DOWN'!$D:$D,'[8]ALL SITES DOWN'!$J:$J,"")</f>
        <v/>
      </c>
      <c r="BA1766" s="9" t="str">
        <f>_xlfn.XLOOKUP(B1766,[9]sheet1!$AC:$AC,[9]sheet1!$AF:$AF,"")</f>
        <v/>
      </c>
      <c r="BB1766" s="14" t="s">
        <v>5537</v>
      </c>
      <c r="BC1766" s="14" t="s">
        <v>5537</v>
      </c>
      <c r="BD1766" s="14" t="str">
        <f>_xlfn.XLOOKUP(B1766,'[10]cell downs 18042026 17h'!$B:$B,'[10]cell downs 18042026 17h'!$B:$B,"")</f>
        <v/>
      </c>
      <c r="BE1766" s="14" t="str">
        <f>_xlfn.XLOOKUP(B1766,'[11]Cells Huawei 19042026 15h'!$B:$B,'[11]Cells Huawei 19042026 15h'!$B:$B,"")</f>
        <v/>
      </c>
      <c r="BF1766" s="9" t="str">
        <f>_xlfn.XLOOKUP(B1766,'[12]cells down 19042026 9H40'!$B:$B,'[12]cells down 19042026 9H40'!$B:$B,"")</f>
        <v/>
      </c>
      <c r="BG1766" s="9" t="s">
        <v>2417</v>
      </c>
      <c r="BH1766" s="9" t="s">
        <v>5537</v>
      </c>
    </row>
    <row r="1767" spans="1:60" s="9" customFormat="1" x14ac:dyDescent="0.3">
      <c r="A1767" s="1" t="s">
        <v>2466</v>
      </c>
      <c r="B1767" s="1" t="s">
        <v>2467</v>
      </c>
      <c r="C1767" s="3" t="str">
        <f>_xlfn.XLOOKUP(B1767,'[1]daily break down'!$D:$D,'[1]daily break down'!$E:$E,"")</f>
        <v>Douala</v>
      </c>
      <c r="D1767" s="1" t="s">
        <v>21</v>
      </c>
      <c r="E1767" s="1" t="s">
        <v>36</v>
      </c>
      <c r="F1767" s="3" t="s">
        <v>31</v>
      </c>
      <c r="G1767" s="1" t="s">
        <v>32</v>
      </c>
      <c r="H1767" s="42" t="str">
        <f>_xlfn.XLOOKUP(B1767,[2]CALCULATION!$B:$B,[2]CALCULATION!$H:$H,"")</f>
        <v>ZTE</v>
      </c>
      <c r="I1767" s="34">
        <v>18.008702804815758</v>
      </c>
      <c r="J1767" s="34">
        <v>21.816527695736418</v>
      </c>
      <c r="K1767" s="34">
        <v>23.606866362471571</v>
      </c>
      <c r="L1767" s="34">
        <v>28.974939574754661</v>
      </c>
      <c r="M1767" s="34">
        <v>21.169221363284851</v>
      </c>
      <c r="N1767" s="34">
        <v>0</v>
      </c>
      <c r="O1767" s="34">
        <v>0</v>
      </c>
      <c r="P1767" s="34">
        <v>0</v>
      </c>
      <c r="Q1767" s="34">
        <v>0</v>
      </c>
      <c r="R1767" s="34">
        <v>0</v>
      </c>
      <c r="S1767" s="35">
        <v>0</v>
      </c>
      <c r="T1767" s="35">
        <v>0</v>
      </c>
      <c r="U1767" s="35">
        <v>0</v>
      </c>
      <c r="V1767" s="35">
        <v>0</v>
      </c>
      <c r="W1767" s="35">
        <v>0</v>
      </c>
      <c r="X1767" s="35">
        <v>0</v>
      </c>
      <c r="Y1767" s="35">
        <v>0</v>
      </c>
      <c r="Z1767" s="35">
        <v>0</v>
      </c>
      <c r="AA1767" s="35">
        <v>0</v>
      </c>
      <c r="AB1767" s="35">
        <v>0</v>
      </c>
      <c r="AC1767" s="35">
        <v>0</v>
      </c>
      <c r="AD1767" s="35">
        <v>0</v>
      </c>
      <c r="AE1767" s="58" t="s">
        <v>5560</v>
      </c>
      <c r="AF1767" s="58"/>
      <c r="AG1767" s="57" t="str" cm="1">
        <f t="array" ref="AG1767">IFERROR(_xlfn.IFS(
AI1767="MPR ISSUE","PDH",
AI1767="BSS Hardware Issue","BSS",
AI1767="Sites strategiques, MLL, Pylone, etc.","ENVTECH",
AI1767="AKTIVCO DEFAUT GE &amp; POWER Cabinet","AKTIVCO",
AI1767="AKTIVCO Coupure ENEO &amp; Baisse de tension","AKTIVCO GRID ONLY",
AI1767="Coupure ENEO &amp; Baisse de tension","IHS GRID ONLY",
AI1767="Defaut GE &amp; POWER Cabinet","IHS",
AI1767="Sharing","Partners",
AI1767="Sites strategiques &amp; DataCenter","SST &amp; DC",
AI1767="Exclu","Exclu",
AI1767="SAT","SAT",
AI1767="SPARE-ISSUE","SPARE-ISSUE",
AI1767="Fiber CAmtel","TRANS_FO_CAMTEL",
AI1767="Fiber AOF","Fiber AOF",
AI1767="Projet OCM (HUAWEI)","TRAVAUX-HUAWEI",
AI1767="Projet OCM (NOKIA)","TRAVAUX-NOKIA",
AI1767="ACCESS-ISSUE","ACCESS-ISSUE",
AI1767="Projet OCM (ZTE, NOKIA, autres projets)","TRAVAUX OCM",
AI1767="No root CAuse","No root cause",
AI1767="ODU HS","PDH",
AI1767="IP &amp; VLAN","PDH",
AI1767="Warehouse HUAWEI","SPARE-ISSUE",
AI1767="SPARE-HS","SPARE-ISSUE",
AI1767="Power Telco","BSS",AI1767="no impacts","no impacts"
),"")</f>
        <v>no impacts</v>
      </c>
      <c r="AH1767" s="57" t="str" cm="1">
        <f t="array" ref="AH1767">IFERROR(_xlfn.IFS(
AI1767="MPR ISSUE","TX ISSUE",
AI1767="BSS Hardware Issue","RAN ISSUE",
AI1767="Sites strategiques, MLL, Pylone, etc.","ENVTECH",
AI1767="AKTIVCO DEFAUT GE &amp; POWER Cabinet","POWER ISSUE",
AI1767="AKTIVCO Coupure ENEO &amp; Baisse de tension","POWER ISSUE",
AI1767="Coupure ENEO &amp; Baisse de tension","POWER ISSUE",
AI1767="Defaut GE &amp; POWER Cabinet","POWER ISSUE",
AI1767="Sharing","POWER ISSUE",
AI1767="Sites strategiques &amp; DataCenter","POWER ISSUE",
AI1767="Exclu","Exclu",
AI1767="SAT","TX ISSUE",
AI1767="SPARE-ISSUE","SPARE-ISSUE",
AI1767="Fiber CAmtel","TX ISSUE",
AI1767="Fiber AOF","TX ISSUE",
AI1767="Projet OCM (HUAWEI)","TRAVAUX-HUAWEI",
AI1767="Projet OCM (NOKIA)","TRAVAUX -NOKIA",
AI1767="ACCESS-ISSUE","ACCESS-ISSUE",
AI1767="Projet OCM (ZTE, NOKIA, autres projets)","TRAVAUX OCM",
AI1767="No root CAuse","No root cause",
AI1767="ODU HS","TX ISSUE",
AI1767="IP &amp; VLAN","TX ISSUE",
AI1767="Warehouse HUAWEI","SPARE-ISSUE",
AI1767="SPARE-HS","SPARE-ISSUE",
AI1767="Power Telco","RAN ISSUE",AI1767="no impacts","no impacts"
),"")</f>
        <v>no impacts</v>
      </c>
      <c r="AI1767" s="85" t="s">
        <v>5998</v>
      </c>
      <c r="AJ1767" s="57" t="str" cm="1">
        <f t="array" ref="AJ1767">IFERROR(_xlfn.IFS(
AI1767="MPR ISSUE","ACTIVE",
AI1767="BSS Hardware Issue","ACTIVE",
AI1767="Sites strategiques, MLL, Pylone, etc.","PASSIVE",
AI1767="AKTIVCO DEFAUT GE &amp; POWER Cabinet","PASSIVE",
AI1767="AKTIVCO Coupure ENEO &amp; Baisse de tension","PASSIVE",
AI1767="Coupure ENEO &amp; Baisse de tension","PASSIVE",
AI1767="Defaut GE &amp; POWER Cabinet","PASSIVE",
AI1767="Sharing","PASSIVE",
AI1767="Sites strategiques &amp; DataCenter","PASSIVE",
AI1767="Exclu","Exclu",
AI1767="SAT","ACTIVE",
AI1767="SPARE-ISSUE","SPARE-ISSUE",
AI1767="Fiber CAmtel","ACTIVE",
AI1767="Fiber AOF","ACTIVE",
AI1767="Projet OCM (HUAWEI)","PLANNED WORKS",
AI1767="Projet OCM (NOKIA)","PLANNED WORKS",
AI1767="ACCESS-ISSUE","ACCESS-ISSUE",
AI1767="Projet OCM (ZTE, NOKIA, autres projets)","PLANNED WORKS",
AI1767="No root CAuse","No root cause",
AI1767="ODU HS","ACTIVE",
AI1767="IP &amp; VLAN","ACTIVE",
AI1767="Warehouse HUAWEI","SPARE-ISSUE",
AI1767="SPARE-HS","SPARE-ISSUE",
AI1767="Power Telco","ACTIVE", AI1767="no impacts","no impacts"
),"")</f>
        <v>no impacts</v>
      </c>
      <c r="AK1767" s="23" t="s">
        <v>5537</v>
      </c>
      <c r="AL1767" s="23" t="str">
        <f t="shared" si="47"/>
        <v>LIT_363</v>
      </c>
      <c r="AN1767" s="9" t="s">
        <v>5537</v>
      </c>
      <c r="AO1767" s="23" t="str">
        <f>_xlfn.XLOOKUP(B1767,'INCIDENT-05-03-2026'!E:E,'INCIDENT-05-03-2026'!F:F,"")</f>
        <v/>
      </c>
      <c r="AP1767" s="7" t="s">
        <v>5537</v>
      </c>
      <c r="AQ1767" s="6"/>
      <c r="AR1767" s="7"/>
      <c r="AS1767" s="3" t="str">
        <f>_xlfn.XLOOKUP(B1767,'[3]tt num | region | site id'!$C:$C,'[3]tt num | region | site id'!$Q:$Q,"")</f>
        <v/>
      </c>
      <c r="AT1767" s="24" t="str">
        <f>_xlfn.XLOOKUP(B1767,'[4]Cells Huawei 03052026 12h'!$B:$B,'[4]Cells Huawei 03052026 12h'!$T:$T,"")</f>
        <v/>
      </c>
      <c r="AU1767" s="24" t="str">
        <f>_xlfn.XLOOKUP(B1767,'[5]cells down 02052026 8h50'!$B:$B,'[5]cells down 02052026 8h50'!$R:$R,"")</f>
        <v/>
      </c>
      <c r="AV1767" s="24" t="str">
        <f>_xlfn.XLOOKUP(B1767,'[5]cells down 02052026 13h50'!$B:$B,'[5]cells down 02052026 13h50'!$R:$R,"")</f>
        <v/>
      </c>
      <c r="AW1767" s="24" t="str">
        <f>_xlfn.XLOOKUP(B1767,'[5]cells down 02052026 13h50'!$B:$B,'[5]cells down 02052026 13h50'!$R:$R,"")</f>
        <v/>
      </c>
      <c r="AX1767" s="24" t="str">
        <f>_xlfn.XLOOKUP(B1767,'[6]cell downs 03052026 8h40 '!$B:$B,'[6]cell downs 03052026 8h40 '!$R:$R,"")</f>
        <v/>
      </c>
      <c r="AY1767" s="24" t="str">
        <f>_xlfn.XLOOKUP(B1767,'[7]ALL SITES DOWN'!$D:$D,'[7]ALL SITES DOWN'!$J:$J,"")</f>
        <v/>
      </c>
      <c r="AZ1767" s="24" t="str">
        <f>_xlfn.XLOOKUP(B1767,'[8]ALL SITES DOWN'!$D:$D,'[8]ALL SITES DOWN'!$J:$J,"")</f>
        <v/>
      </c>
      <c r="BA1767" s="9" t="str">
        <f>_xlfn.XLOOKUP(B1767,[9]sheet1!$AC:$AC,[9]sheet1!$AF:$AF,"")</f>
        <v/>
      </c>
      <c r="BB1767" s="14" t="s">
        <v>5537</v>
      </c>
      <c r="BC1767" s="14" t="s">
        <v>5537</v>
      </c>
      <c r="BD1767" s="14" t="str">
        <f>_xlfn.XLOOKUP(B1767,'[10]cell downs 18042026 17h'!$B:$B,'[10]cell downs 18042026 17h'!$B:$B,"")</f>
        <v/>
      </c>
      <c r="BE1767" s="14" t="str">
        <f>_xlfn.XLOOKUP(B1767,'[11]Cells Huawei 19042026 15h'!$B:$B,'[11]Cells Huawei 19042026 15h'!$B:$B,"")</f>
        <v/>
      </c>
      <c r="BF1767" s="9" t="str">
        <f>_xlfn.XLOOKUP(B1767,'[12]cells down 19042026 9H40'!$B:$B,'[12]cells down 19042026 9H40'!$B:$B,"")</f>
        <v/>
      </c>
      <c r="BG1767" s="9" t="s">
        <v>5537</v>
      </c>
      <c r="BH1767" s="9" t="s">
        <v>5537</v>
      </c>
    </row>
    <row r="1768" spans="1:60" s="9" customFormat="1" x14ac:dyDescent="0.3">
      <c r="A1768" s="1" t="s">
        <v>4318</v>
      </c>
      <c r="B1768" s="1" t="s">
        <v>4319</v>
      </c>
      <c r="C1768" s="3" t="str">
        <f>_xlfn.XLOOKUP(B1768,'[1]daily break down'!$D:$D,'[1]daily break down'!$E:$E,"")</f>
        <v>Douala</v>
      </c>
      <c r="D1768" s="1" t="s">
        <v>11</v>
      </c>
      <c r="E1768" s="1" t="s">
        <v>12</v>
      </c>
      <c r="F1768" s="3" t="s">
        <v>31</v>
      </c>
      <c r="G1768" s="1" t="s">
        <v>32</v>
      </c>
      <c r="H1768" s="42" t="str">
        <f>_xlfn.XLOOKUP(B1768,[2]CALCULATION!$B:$B,[2]CALCULATION!$H:$H,"")</f>
        <v>ZTE</v>
      </c>
      <c r="I1768" s="34">
        <v>0</v>
      </c>
      <c r="J1768" s="34">
        <v>7.0248271424209499</v>
      </c>
      <c r="K1768" s="34">
        <v>0</v>
      </c>
      <c r="L1768" s="34">
        <v>7.0918335316594057</v>
      </c>
      <c r="M1768" s="34">
        <v>10.879148082515059</v>
      </c>
      <c r="N1768" s="34">
        <v>0</v>
      </c>
      <c r="O1768" s="34">
        <v>6.384904532392782</v>
      </c>
      <c r="P1768" s="34">
        <v>0</v>
      </c>
      <c r="Q1768" s="34">
        <v>0.13230061095844323</v>
      </c>
      <c r="R1768" s="34">
        <v>0</v>
      </c>
      <c r="S1768" s="35">
        <v>0</v>
      </c>
      <c r="T1768" s="35">
        <v>0</v>
      </c>
      <c r="U1768" s="35">
        <v>0</v>
      </c>
      <c r="V1768" s="35">
        <v>0</v>
      </c>
      <c r="W1768" s="35">
        <v>0</v>
      </c>
      <c r="X1768" s="35">
        <v>0</v>
      </c>
      <c r="Y1768" s="35">
        <v>0</v>
      </c>
      <c r="Z1768" s="35">
        <v>0</v>
      </c>
      <c r="AA1768" s="35">
        <v>0</v>
      </c>
      <c r="AB1768" s="35">
        <v>0</v>
      </c>
      <c r="AC1768" s="35">
        <v>0</v>
      </c>
      <c r="AD1768" s="35">
        <v>0</v>
      </c>
      <c r="AE1768" s="58" t="s">
        <v>5560</v>
      </c>
      <c r="AF1768" s="58"/>
      <c r="AG1768" s="57" t="str" cm="1">
        <f t="array" ref="AG1768">IFERROR(_xlfn.IFS(
AI1768="MPR ISSUE","PDH",
AI1768="BSS Hardware Issue","BSS",
AI1768="Sites strategiques, MLL, Pylone, etc.","ENVTECH",
AI1768="AKTIVCO DEFAUT GE &amp; POWER Cabinet","AKTIVCO",
AI1768="AKTIVCO Coupure ENEO &amp; Baisse de tension","AKTIVCO GRID ONLY",
AI1768="Coupure ENEO &amp; Baisse de tension","IHS GRID ONLY",
AI1768="Defaut GE &amp; POWER Cabinet","IHS",
AI1768="Sharing","Partners",
AI1768="Sites strategiques &amp; DataCenter","SST &amp; DC",
AI1768="Exclu","Exclu",
AI1768="SAT","SAT",
AI1768="SPARE-ISSUE","SPARE-ISSUE",
AI1768="Fiber CAmtel","TRANS_FO_CAMTEL",
AI1768="Fiber AOF","Fiber AOF",
AI1768="Projet OCM (HUAWEI)","TRAVAUX-HUAWEI",
AI1768="Projet OCM (NOKIA)","TRAVAUX-NOKIA",
AI1768="ACCESS-ISSUE","ACCESS-ISSUE",
AI1768="Projet OCM (ZTE, NOKIA, autres projets)","TRAVAUX OCM",
AI1768="No root CAuse","No root cause",
AI1768="ODU HS","PDH",
AI1768="IP &amp; VLAN","PDH",
AI1768="Warehouse HUAWEI","SPARE-ISSUE",
AI1768="SPARE-HS","SPARE-ISSUE",
AI1768="Power Telco","BSS",AI1768="no impacts","no impacts"
),"")</f>
        <v>no impacts</v>
      </c>
      <c r="AH1768" s="57" t="str" cm="1">
        <f t="array" ref="AH1768">IFERROR(_xlfn.IFS(
AI1768="MPR ISSUE","TX ISSUE",
AI1768="BSS Hardware Issue","RAN ISSUE",
AI1768="Sites strategiques, MLL, Pylone, etc.","ENVTECH",
AI1768="AKTIVCO DEFAUT GE &amp; POWER Cabinet","POWER ISSUE",
AI1768="AKTIVCO Coupure ENEO &amp; Baisse de tension","POWER ISSUE",
AI1768="Coupure ENEO &amp; Baisse de tension","POWER ISSUE",
AI1768="Defaut GE &amp; POWER Cabinet","POWER ISSUE",
AI1768="Sharing","POWER ISSUE",
AI1768="Sites strategiques &amp; DataCenter","POWER ISSUE",
AI1768="Exclu","Exclu",
AI1768="SAT","TX ISSUE",
AI1768="SPARE-ISSUE","SPARE-ISSUE",
AI1768="Fiber CAmtel","TX ISSUE",
AI1768="Fiber AOF","TX ISSUE",
AI1768="Projet OCM (HUAWEI)","TRAVAUX-HUAWEI",
AI1768="Projet OCM (NOKIA)","TRAVAUX -NOKIA",
AI1768="ACCESS-ISSUE","ACCESS-ISSUE",
AI1768="Projet OCM (ZTE, NOKIA, autres projets)","TRAVAUX OCM",
AI1768="No root CAuse","No root cause",
AI1768="ODU HS","TX ISSUE",
AI1768="IP &amp; VLAN","TX ISSUE",
AI1768="Warehouse HUAWEI","SPARE-ISSUE",
AI1768="SPARE-HS","SPARE-ISSUE",
AI1768="Power Telco","RAN ISSUE",AI1768="no impacts","no impacts"
),"")</f>
        <v>no impacts</v>
      </c>
      <c r="AI1768" s="85" t="s">
        <v>5998</v>
      </c>
      <c r="AJ1768" s="57" t="str" cm="1">
        <f t="array" ref="AJ1768">IFERROR(_xlfn.IFS(
AI1768="MPR ISSUE","ACTIVE",
AI1768="BSS Hardware Issue","ACTIVE",
AI1768="Sites strategiques, MLL, Pylone, etc.","PASSIVE",
AI1768="AKTIVCO DEFAUT GE &amp; POWER Cabinet","PASSIVE",
AI1768="AKTIVCO Coupure ENEO &amp; Baisse de tension","PASSIVE",
AI1768="Coupure ENEO &amp; Baisse de tension","PASSIVE",
AI1768="Defaut GE &amp; POWER Cabinet","PASSIVE",
AI1768="Sharing","PASSIVE",
AI1768="Sites strategiques &amp; DataCenter","PASSIVE",
AI1768="Exclu","Exclu",
AI1768="SAT","ACTIVE",
AI1768="SPARE-ISSUE","SPARE-ISSUE",
AI1768="Fiber CAmtel","ACTIVE",
AI1768="Fiber AOF","ACTIVE",
AI1768="Projet OCM (HUAWEI)","PLANNED WORKS",
AI1768="Projet OCM (NOKIA)","PLANNED WORKS",
AI1768="ACCESS-ISSUE","ACCESS-ISSUE",
AI1768="Projet OCM (ZTE, NOKIA, autres projets)","PLANNED WORKS",
AI1768="No root CAuse","No root cause",
AI1768="ODU HS","ACTIVE",
AI1768="IP &amp; VLAN","ACTIVE",
AI1768="Warehouse HUAWEI","SPARE-ISSUE",
AI1768="SPARE-HS","SPARE-ISSUE",
AI1768="Power Telco","ACTIVE", AI1768="no impacts","no impacts"
),"")</f>
        <v>no impacts</v>
      </c>
      <c r="AK1768" s="23" t="s">
        <v>5537</v>
      </c>
      <c r="AL1768" s="23" t="str">
        <f t="shared" si="47"/>
        <v>LIT_621</v>
      </c>
      <c r="AN1768" s="9" t="s">
        <v>5537</v>
      </c>
      <c r="AO1768" s="23" t="str">
        <f>_xlfn.XLOOKUP(B1768,'INCIDENT-05-03-2026'!E:E,'INCIDENT-05-03-2026'!F:F,"")</f>
        <v/>
      </c>
      <c r="AP1768" s="7" t="s">
        <v>5537</v>
      </c>
      <c r="AQ1768" s="6"/>
      <c r="AR1768" s="7"/>
      <c r="AS1768" s="3" t="str">
        <f>_xlfn.XLOOKUP(B1768,'[3]tt num | region | site id'!$C:$C,'[3]tt num | region | site id'!$Q:$Q,"")</f>
        <v/>
      </c>
      <c r="AT1768" s="24" t="str">
        <f>_xlfn.XLOOKUP(B1768,'[4]Cells Huawei 03052026 12h'!$B:$B,'[4]Cells Huawei 03052026 12h'!$T:$T,"")</f>
        <v/>
      </c>
      <c r="AU1768" s="24" t="str">
        <f>_xlfn.XLOOKUP(B1768,'[5]cells down 02052026 8h50'!$B:$B,'[5]cells down 02052026 8h50'!$R:$R,"")</f>
        <v/>
      </c>
      <c r="AV1768" s="24" t="str">
        <f>_xlfn.XLOOKUP(B1768,'[5]cells down 02052026 13h50'!$B:$B,'[5]cells down 02052026 13h50'!$R:$R,"")</f>
        <v/>
      </c>
      <c r="AW1768" s="24" t="str">
        <f>_xlfn.XLOOKUP(B1768,'[5]cells down 02052026 13h50'!$B:$B,'[5]cells down 02052026 13h50'!$R:$R,"")</f>
        <v/>
      </c>
      <c r="AX1768" s="24" t="str">
        <f>_xlfn.XLOOKUP(B1768,'[6]cell downs 03052026 8h40 '!$B:$B,'[6]cell downs 03052026 8h40 '!$R:$R,"")</f>
        <v/>
      </c>
      <c r="AY1768" s="24" t="str">
        <f>_xlfn.XLOOKUP(B1768,'[7]ALL SITES DOWN'!$D:$D,'[7]ALL SITES DOWN'!$J:$J,"")</f>
        <v/>
      </c>
      <c r="AZ1768" s="24" t="str">
        <f>_xlfn.XLOOKUP(B1768,'[8]ALL SITES DOWN'!$D:$D,'[8]ALL SITES DOWN'!$J:$J,"")</f>
        <v/>
      </c>
      <c r="BA1768" s="9" t="str">
        <f>_xlfn.XLOOKUP(B1768,[9]sheet1!$AC:$AC,[9]sheet1!$AF:$AF,"")</f>
        <v/>
      </c>
      <c r="BB1768" s="14" t="s">
        <v>5537</v>
      </c>
      <c r="BC1768" s="14" t="s">
        <v>5537</v>
      </c>
      <c r="BD1768" s="14" t="str">
        <f>_xlfn.XLOOKUP(B1768,'[10]cell downs 18042026 17h'!$B:$B,'[10]cell downs 18042026 17h'!$B:$B,"")</f>
        <v/>
      </c>
      <c r="BE1768" s="14" t="str">
        <f>_xlfn.XLOOKUP(B1768,'[11]Cells Huawei 19042026 15h'!$B:$B,'[11]Cells Huawei 19042026 15h'!$B:$B,"")</f>
        <v/>
      </c>
      <c r="BF1768" s="9" t="str">
        <f>_xlfn.XLOOKUP(B1768,'[12]cells down 19042026 9H40'!$B:$B,'[12]cells down 19042026 9H40'!$B:$B,"")</f>
        <v/>
      </c>
      <c r="BG1768" s="9" t="s">
        <v>4319</v>
      </c>
      <c r="BH1768" s="9" t="s">
        <v>5537</v>
      </c>
    </row>
    <row r="1769" spans="1:60" s="9" customFormat="1" x14ac:dyDescent="0.3">
      <c r="A1769" s="1" t="s">
        <v>2459</v>
      </c>
      <c r="B1769" s="1" t="s">
        <v>2460</v>
      </c>
      <c r="C1769" s="3" t="str">
        <f>_xlfn.XLOOKUP(B1769,'[1]daily break down'!$D:$D,'[1]daily break down'!$E:$E,"")</f>
        <v>LITTORAL</v>
      </c>
      <c r="D1769" s="1" t="s">
        <v>11</v>
      </c>
      <c r="E1769" s="1" t="s">
        <v>96</v>
      </c>
      <c r="F1769" s="3" t="s">
        <v>31</v>
      </c>
      <c r="G1769" s="1" t="s">
        <v>2461</v>
      </c>
      <c r="H1769" s="42" t="str">
        <f>_xlfn.XLOOKUP(B1769,[2]CALCULATION!$B:$B,[2]CALCULATION!$H:$H,"")</f>
        <v>ZTE</v>
      </c>
      <c r="I1769" s="34">
        <v>5.1944665599415574</v>
      </c>
      <c r="J1769" s="34">
        <v>10.797017546863454</v>
      </c>
      <c r="K1769" s="34">
        <v>4.4570039065955553</v>
      </c>
      <c r="L1769" s="34">
        <v>0.57985406625517599</v>
      </c>
      <c r="M1769" s="34">
        <v>8.9089426509489673</v>
      </c>
      <c r="N1769" s="34">
        <v>0</v>
      </c>
      <c r="O1769" s="34">
        <v>0</v>
      </c>
      <c r="P1769" s="34">
        <v>0</v>
      </c>
      <c r="Q1769" s="34">
        <v>0</v>
      </c>
      <c r="R1769" s="34">
        <v>0</v>
      </c>
      <c r="S1769" s="35">
        <v>0</v>
      </c>
      <c r="T1769" s="35">
        <v>0</v>
      </c>
      <c r="U1769" s="35">
        <v>0</v>
      </c>
      <c r="V1769" s="35">
        <v>0</v>
      </c>
      <c r="W1769" s="35">
        <v>0</v>
      </c>
      <c r="X1769" s="35">
        <v>0</v>
      </c>
      <c r="Y1769" s="35">
        <v>0</v>
      </c>
      <c r="Z1769" s="35">
        <v>0</v>
      </c>
      <c r="AA1769" s="35">
        <v>0</v>
      </c>
      <c r="AB1769" s="35">
        <v>0</v>
      </c>
      <c r="AC1769" s="35">
        <v>0</v>
      </c>
      <c r="AD1769" s="35">
        <v>0</v>
      </c>
      <c r="AE1769" s="58" t="s">
        <v>5560</v>
      </c>
      <c r="AF1769" s="58"/>
      <c r="AG1769" s="57" t="str" cm="1">
        <f t="array" ref="AG1769">IFERROR(_xlfn.IFS(
AI1769="MPR ISSUE","PDH",
AI1769="BSS Hardware Issue","BSS",
AI1769="Sites strategiques, MLL, Pylone, etc.","ENVTECH",
AI1769="AKTIVCO DEFAUT GE &amp; POWER Cabinet","AKTIVCO",
AI1769="AKTIVCO Coupure ENEO &amp; Baisse de tension","AKTIVCO GRID ONLY",
AI1769="Coupure ENEO &amp; Baisse de tension","IHS GRID ONLY",
AI1769="Defaut GE &amp; POWER Cabinet","IHS",
AI1769="Sharing","Partners",
AI1769="Sites strategiques &amp; DataCenter","SST &amp; DC",
AI1769="Exclu","Exclu",
AI1769="SAT","SAT",
AI1769="SPARE-ISSUE","SPARE-ISSUE",
AI1769="Fiber CAmtel","TRANS_FO_CAMTEL",
AI1769="Fiber AOF","Fiber AOF",
AI1769="Projet OCM (HUAWEI)","TRAVAUX-HUAWEI",
AI1769="Projet OCM (NOKIA)","TRAVAUX-NOKIA",
AI1769="ACCESS-ISSUE","ACCESS-ISSUE",
AI1769="Projet OCM (ZTE, NOKIA, autres projets)","TRAVAUX OCM",
AI1769="No root CAuse","No root cause",
AI1769="ODU HS","PDH",
AI1769="IP &amp; VLAN","PDH",
AI1769="Warehouse HUAWEI","SPARE-ISSUE",
AI1769="SPARE-HS","SPARE-ISSUE",
AI1769="Power Telco","BSS",AI1769="no impacts","no impacts"
),"")</f>
        <v>no impacts</v>
      </c>
      <c r="AH1769" s="57" t="str" cm="1">
        <f t="array" ref="AH1769">IFERROR(_xlfn.IFS(
AI1769="MPR ISSUE","TX ISSUE",
AI1769="BSS Hardware Issue","RAN ISSUE",
AI1769="Sites strategiques, MLL, Pylone, etc.","ENVTECH",
AI1769="AKTIVCO DEFAUT GE &amp; POWER Cabinet","POWER ISSUE",
AI1769="AKTIVCO Coupure ENEO &amp; Baisse de tension","POWER ISSUE",
AI1769="Coupure ENEO &amp; Baisse de tension","POWER ISSUE",
AI1769="Defaut GE &amp; POWER Cabinet","POWER ISSUE",
AI1769="Sharing","POWER ISSUE",
AI1769="Sites strategiques &amp; DataCenter","POWER ISSUE",
AI1769="Exclu","Exclu",
AI1769="SAT","TX ISSUE",
AI1769="SPARE-ISSUE","SPARE-ISSUE",
AI1769="Fiber CAmtel","TX ISSUE",
AI1769="Fiber AOF","TX ISSUE",
AI1769="Projet OCM (HUAWEI)","TRAVAUX-HUAWEI",
AI1769="Projet OCM (NOKIA)","TRAVAUX -NOKIA",
AI1769="ACCESS-ISSUE","ACCESS-ISSUE",
AI1769="Projet OCM (ZTE, NOKIA, autres projets)","TRAVAUX OCM",
AI1769="No root CAuse","No root cause",
AI1769="ODU HS","TX ISSUE",
AI1769="IP &amp; VLAN","TX ISSUE",
AI1769="Warehouse HUAWEI","SPARE-ISSUE",
AI1769="SPARE-HS","SPARE-ISSUE",
AI1769="Power Telco","RAN ISSUE",AI1769="no impacts","no impacts"
),"")</f>
        <v>no impacts</v>
      </c>
      <c r="AI1769" s="85" t="s">
        <v>5998</v>
      </c>
      <c r="AJ1769" s="57" t="str" cm="1">
        <f t="array" ref="AJ1769">IFERROR(_xlfn.IFS(
AI1769="MPR ISSUE","ACTIVE",
AI1769="BSS Hardware Issue","ACTIVE",
AI1769="Sites strategiques, MLL, Pylone, etc.","PASSIVE",
AI1769="AKTIVCO DEFAUT GE &amp; POWER Cabinet","PASSIVE",
AI1769="AKTIVCO Coupure ENEO &amp; Baisse de tension","PASSIVE",
AI1769="Coupure ENEO &amp; Baisse de tension","PASSIVE",
AI1769="Defaut GE &amp; POWER Cabinet","PASSIVE",
AI1769="Sharing","PASSIVE",
AI1769="Sites strategiques &amp; DataCenter","PASSIVE",
AI1769="Exclu","Exclu",
AI1769="SAT","ACTIVE",
AI1769="SPARE-ISSUE","SPARE-ISSUE",
AI1769="Fiber CAmtel","ACTIVE",
AI1769="Fiber AOF","ACTIVE",
AI1769="Projet OCM (HUAWEI)","PLANNED WORKS",
AI1769="Projet OCM (NOKIA)","PLANNED WORKS",
AI1769="ACCESS-ISSUE","ACCESS-ISSUE",
AI1769="Projet OCM (ZTE, NOKIA, autres projets)","PLANNED WORKS",
AI1769="No root CAuse","No root cause",
AI1769="ODU HS","ACTIVE",
AI1769="IP &amp; VLAN","ACTIVE",
AI1769="Warehouse HUAWEI","SPARE-ISSUE",
AI1769="SPARE-HS","SPARE-ISSUE",
AI1769="Power Telco","ACTIVE", AI1769="no impacts","no impacts"
),"")</f>
        <v>no impacts</v>
      </c>
      <c r="AK1769" s="23" t="s">
        <v>5537</v>
      </c>
      <c r="AL1769" s="23" t="str">
        <f t="shared" si="47"/>
        <v>LIT_598</v>
      </c>
      <c r="AN1769" s="9" t="s">
        <v>5537</v>
      </c>
      <c r="AO1769" s="23" t="str">
        <f>_xlfn.XLOOKUP(B1769,'INCIDENT-05-03-2026'!E:E,'INCIDENT-05-03-2026'!F:F,"")</f>
        <v/>
      </c>
      <c r="AP1769" s="7" t="s">
        <v>5537</v>
      </c>
      <c r="AQ1769" s="6"/>
      <c r="AR1769" s="7"/>
      <c r="AS1769" s="3" t="str">
        <f>_xlfn.XLOOKUP(B1769,'[3]tt num | region | site id'!$C:$C,'[3]tt num | region | site id'!$Q:$Q,"")</f>
        <v/>
      </c>
      <c r="AT1769" s="24" t="str">
        <f>_xlfn.XLOOKUP(B1769,'[4]Cells Huawei 03052026 12h'!$B:$B,'[4]Cells Huawei 03052026 12h'!$T:$T,"")</f>
        <v/>
      </c>
      <c r="AU1769" s="24" t="str">
        <f>_xlfn.XLOOKUP(B1769,'[5]cells down 02052026 8h50'!$B:$B,'[5]cells down 02052026 8h50'!$R:$R,"")</f>
        <v/>
      </c>
      <c r="AV1769" s="24" t="str">
        <f>_xlfn.XLOOKUP(B1769,'[5]cells down 02052026 13h50'!$B:$B,'[5]cells down 02052026 13h50'!$R:$R,"")</f>
        <v/>
      </c>
      <c r="AW1769" s="24" t="str">
        <f>_xlfn.XLOOKUP(B1769,'[5]cells down 02052026 13h50'!$B:$B,'[5]cells down 02052026 13h50'!$R:$R,"")</f>
        <v/>
      </c>
      <c r="AX1769" s="24" t="str">
        <f>_xlfn.XLOOKUP(B1769,'[6]cell downs 03052026 8h40 '!$B:$B,'[6]cell downs 03052026 8h40 '!$R:$R,"")</f>
        <v/>
      </c>
      <c r="AY1769" s="24" t="str">
        <f>_xlfn.XLOOKUP(B1769,'[7]ALL SITES DOWN'!$D:$D,'[7]ALL SITES DOWN'!$J:$J,"")</f>
        <v/>
      </c>
      <c r="AZ1769" s="24" t="str">
        <f>_xlfn.XLOOKUP(B1769,'[8]ALL SITES DOWN'!$D:$D,'[8]ALL SITES DOWN'!$J:$J,"")</f>
        <v/>
      </c>
      <c r="BA1769" s="9" t="str">
        <f>_xlfn.XLOOKUP(B1769,[9]sheet1!$AC:$AC,[9]sheet1!$AF:$AF,"")</f>
        <v/>
      </c>
      <c r="BB1769" s="14" t="s">
        <v>5537</v>
      </c>
      <c r="BC1769" s="14" t="s">
        <v>5537</v>
      </c>
      <c r="BD1769" s="14" t="str">
        <f>_xlfn.XLOOKUP(B1769,'[10]cell downs 18042026 17h'!$B:$B,'[10]cell downs 18042026 17h'!$B:$B,"")</f>
        <v/>
      </c>
      <c r="BE1769" s="14" t="str">
        <f>_xlfn.XLOOKUP(B1769,'[11]Cells Huawei 19042026 15h'!$B:$B,'[11]Cells Huawei 19042026 15h'!$B:$B,"")</f>
        <v/>
      </c>
      <c r="BF1769" s="9" t="str">
        <f>_xlfn.XLOOKUP(B1769,'[12]cells down 19042026 9H40'!$B:$B,'[12]cells down 19042026 9H40'!$B:$B,"")</f>
        <v/>
      </c>
      <c r="BG1769" s="9" t="s">
        <v>2460</v>
      </c>
      <c r="BH1769" s="9" t="s">
        <v>5537</v>
      </c>
    </row>
    <row r="1770" spans="1:60" s="9" customFormat="1" x14ac:dyDescent="0.3">
      <c r="A1770" s="1" t="s">
        <v>2115</v>
      </c>
      <c r="B1770" s="8" t="s">
        <v>2116</v>
      </c>
      <c r="C1770" s="3" t="str">
        <f>_xlfn.XLOOKUP(B1770,'[1]daily break down'!$D:$D,'[1]daily break down'!$E:$E,"")</f>
        <v>Yaounde</v>
      </c>
      <c r="D1770" s="1" t="s">
        <v>11</v>
      </c>
      <c r="E1770" s="1" t="s">
        <v>145</v>
      </c>
      <c r="F1770" s="3" t="s">
        <v>37</v>
      </c>
      <c r="G1770" s="1" t="s">
        <v>38</v>
      </c>
      <c r="H1770" s="42" t="str">
        <f>_xlfn.XLOOKUP(B1770,[2]CALCULATION!$B:$B,[2]CALCULATION!$H:$H,"")</f>
        <v>ZTE</v>
      </c>
      <c r="I1770" s="34">
        <v>8.4020340550119421</v>
      </c>
      <c r="J1770" s="34">
        <v>0</v>
      </c>
      <c r="K1770" s="34">
        <v>2.6205793974882505</v>
      </c>
      <c r="L1770" s="34">
        <v>13.791687712059083</v>
      </c>
      <c r="M1770" s="34">
        <v>8.7669932626208151</v>
      </c>
      <c r="N1770" s="34">
        <v>0</v>
      </c>
      <c r="O1770" s="34">
        <v>0</v>
      </c>
      <c r="P1770" s="34">
        <v>0</v>
      </c>
      <c r="Q1770" s="34">
        <v>0</v>
      </c>
      <c r="R1770" s="34">
        <v>0</v>
      </c>
      <c r="S1770" s="35">
        <v>0</v>
      </c>
      <c r="T1770" s="35">
        <v>0</v>
      </c>
      <c r="U1770" s="35">
        <v>0</v>
      </c>
      <c r="V1770" s="35">
        <v>0</v>
      </c>
      <c r="W1770" s="35">
        <v>0</v>
      </c>
      <c r="X1770" s="35">
        <v>0</v>
      </c>
      <c r="Y1770" s="35">
        <v>0</v>
      </c>
      <c r="Z1770" s="35">
        <v>0</v>
      </c>
      <c r="AA1770" s="35">
        <v>0</v>
      </c>
      <c r="AB1770" s="35">
        <v>0</v>
      </c>
      <c r="AC1770" s="35">
        <v>0</v>
      </c>
      <c r="AD1770" s="35">
        <v>0</v>
      </c>
      <c r="AE1770" s="58" t="s">
        <v>5560</v>
      </c>
      <c r="AF1770" s="58"/>
      <c r="AG1770" s="57" t="str" cm="1">
        <f t="array" ref="AG1770">IFERROR(_xlfn.IFS(
AI1770="MPR ISSUE","PDH",
AI1770="BSS Hardware Issue","BSS",
AI1770="Sites strategiques, MLL, Pylone, etc.","ENVTECH",
AI1770="AKTIVCO DEFAUT GE &amp; POWER Cabinet","AKTIVCO",
AI1770="AKTIVCO Coupure ENEO &amp; Baisse de tension","AKTIVCO GRID ONLY",
AI1770="Coupure ENEO &amp; Baisse de tension","IHS GRID ONLY",
AI1770="Defaut GE &amp; POWER Cabinet","IHS",
AI1770="Sharing","Partners",
AI1770="Sites strategiques &amp; DataCenter","SST &amp; DC",
AI1770="Exclu","Exclu",
AI1770="SAT","SAT",
AI1770="SPARE-ISSUE","SPARE-ISSUE",
AI1770="Fiber CAmtel","TRANS_FO_CAMTEL",
AI1770="Fiber AOF","Fiber AOF",
AI1770="Projet OCM (HUAWEI)","TRAVAUX-HUAWEI",
AI1770="Projet OCM (NOKIA)","TRAVAUX-NOKIA",
AI1770="ACCESS-ISSUE","ACCESS-ISSUE",
AI1770="Projet OCM (ZTE, NOKIA, autres projets)","TRAVAUX OCM",
AI1770="No root CAuse","No root cause",
AI1770="ODU HS","PDH",
AI1770="IP &amp; VLAN","PDH",
AI1770="Warehouse HUAWEI","SPARE-ISSUE",
AI1770="SPARE-HS","SPARE-ISSUE",
AI1770="Power Telco","BSS",AI1770="no impacts","no impacts"
),"")</f>
        <v>no impacts</v>
      </c>
      <c r="AH1770" s="57" t="str" cm="1">
        <f t="array" ref="AH1770">IFERROR(_xlfn.IFS(
AI1770="MPR ISSUE","TX ISSUE",
AI1770="BSS Hardware Issue","RAN ISSUE",
AI1770="Sites strategiques, MLL, Pylone, etc.","ENVTECH",
AI1770="AKTIVCO DEFAUT GE &amp; POWER Cabinet","POWER ISSUE",
AI1770="AKTIVCO Coupure ENEO &amp; Baisse de tension","POWER ISSUE",
AI1770="Coupure ENEO &amp; Baisse de tension","POWER ISSUE",
AI1770="Defaut GE &amp; POWER Cabinet","POWER ISSUE",
AI1770="Sharing","POWER ISSUE",
AI1770="Sites strategiques &amp; DataCenter","POWER ISSUE",
AI1770="Exclu","Exclu",
AI1770="SAT","TX ISSUE",
AI1770="SPARE-ISSUE","SPARE-ISSUE",
AI1770="Fiber CAmtel","TX ISSUE",
AI1770="Fiber AOF","TX ISSUE",
AI1770="Projet OCM (HUAWEI)","TRAVAUX-HUAWEI",
AI1770="Projet OCM (NOKIA)","TRAVAUX -NOKIA",
AI1770="ACCESS-ISSUE","ACCESS-ISSUE",
AI1770="Projet OCM (ZTE, NOKIA, autres projets)","TRAVAUX OCM",
AI1770="No root CAuse","No root cause",
AI1770="ODU HS","TX ISSUE",
AI1770="IP &amp; VLAN","TX ISSUE",
AI1770="Warehouse HUAWEI","SPARE-ISSUE",
AI1770="SPARE-HS","SPARE-ISSUE",
AI1770="Power Telco","RAN ISSUE",AI1770="no impacts","no impacts"
),"")</f>
        <v>no impacts</v>
      </c>
      <c r="AI1770" s="85" t="s">
        <v>5998</v>
      </c>
      <c r="AJ1770" s="57" t="str" cm="1">
        <f t="array" ref="AJ1770">IFERROR(_xlfn.IFS(
AI1770="MPR ISSUE","ACTIVE",
AI1770="BSS Hardware Issue","ACTIVE",
AI1770="Sites strategiques, MLL, Pylone, etc.","PASSIVE",
AI1770="AKTIVCO DEFAUT GE &amp; POWER Cabinet","PASSIVE",
AI1770="AKTIVCO Coupure ENEO &amp; Baisse de tension","PASSIVE",
AI1770="Coupure ENEO &amp; Baisse de tension","PASSIVE",
AI1770="Defaut GE &amp; POWER Cabinet","PASSIVE",
AI1770="Sharing","PASSIVE",
AI1770="Sites strategiques &amp; DataCenter","PASSIVE",
AI1770="Exclu","Exclu",
AI1770="SAT","ACTIVE",
AI1770="SPARE-ISSUE","SPARE-ISSUE",
AI1770="Fiber CAmtel","ACTIVE",
AI1770="Fiber AOF","ACTIVE",
AI1770="Projet OCM (HUAWEI)","PLANNED WORKS",
AI1770="Projet OCM (NOKIA)","PLANNED WORKS",
AI1770="ACCESS-ISSUE","ACCESS-ISSUE",
AI1770="Projet OCM (ZTE, NOKIA, autres projets)","PLANNED WORKS",
AI1770="No root CAuse","No root cause",
AI1770="ODU HS","ACTIVE",
AI1770="IP &amp; VLAN","ACTIVE",
AI1770="Warehouse HUAWEI","SPARE-ISSUE",
AI1770="SPARE-HS","SPARE-ISSUE",
AI1770="Power Telco","ACTIVE", AI1770="no impacts","no impacts"
),"")</f>
        <v>no impacts</v>
      </c>
      <c r="AK1770" s="23" t="s">
        <v>5537</v>
      </c>
      <c r="AL1770" s="23" t="str">
        <f t="shared" si="47"/>
        <v>CTR_070</v>
      </c>
      <c r="AN1770" s="9" t="s">
        <v>5537</v>
      </c>
      <c r="AO1770" s="23" t="str">
        <f>_xlfn.XLOOKUP(B1770,'INCIDENT-05-03-2026'!E:E,'INCIDENT-05-03-2026'!F:F,"")</f>
        <v/>
      </c>
      <c r="AP1770" s="7" t="s">
        <v>5537</v>
      </c>
      <c r="AQ1770" s="6"/>
      <c r="AR1770" s="7"/>
      <c r="AS1770" s="3" t="str">
        <f>_xlfn.XLOOKUP(B1770,'[3]tt num | region | site id'!$C:$C,'[3]tt num | region | site id'!$Q:$Q,"")</f>
        <v/>
      </c>
      <c r="AT1770" s="24" t="str">
        <f>_xlfn.XLOOKUP(B1770,'[4]Cells Huawei 03052026 12h'!$B:$B,'[4]Cells Huawei 03052026 12h'!$T:$T,"")</f>
        <v/>
      </c>
      <c r="AU1770" s="24" t="str">
        <f>_xlfn.XLOOKUP(B1770,'[5]cells down 02052026 8h50'!$B:$B,'[5]cells down 02052026 8h50'!$R:$R,"")</f>
        <v/>
      </c>
      <c r="AV1770" s="24" t="str">
        <f>_xlfn.XLOOKUP(B1770,'[5]cells down 02052026 13h50'!$B:$B,'[5]cells down 02052026 13h50'!$R:$R,"")</f>
        <v/>
      </c>
      <c r="AW1770" s="24" t="str">
        <f>_xlfn.XLOOKUP(B1770,'[5]cells down 02052026 13h50'!$B:$B,'[5]cells down 02052026 13h50'!$R:$R,"")</f>
        <v/>
      </c>
      <c r="AX1770" s="24" t="str">
        <f>_xlfn.XLOOKUP(B1770,'[6]cell downs 03052026 8h40 '!$B:$B,'[6]cell downs 03052026 8h40 '!$R:$R,"")</f>
        <v/>
      </c>
      <c r="AY1770" s="24" t="str">
        <f>_xlfn.XLOOKUP(B1770,'[7]ALL SITES DOWN'!$D:$D,'[7]ALL SITES DOWN'!$J:$J,"")</f>
        <v/>
      </c>
      <c r="AZ1770" s="24" t="str">
        <f>_xlfn.XLOOKUP(B1770,'[8]ALL SITES DOWN'!$D:$D,'[8]ALL SITES DOWN'!$J:$J,"")</f>
        <v/>
      </c>
      <c r="BA1770" s="9" t="str">
        <f>_xlfn.XLOOKUP(B1770,[9]sheet1!$AC:$AC,[9]sheet1!$AF:$AF,"")</f>
        <v/>
      </c>
      <c r="BB1770" s="14" t="s">
        <v>5537</v>
      </c>
      <c r="BC1770" s="14" t="s">
        <v>5537</v>
      </c>
      <c r="BD1770" s="14" t="str">
        <f>_xlfn.XLOOKUP(B1770,'[10]cell downs 18042026 17h'!$B:$B,'[10]cell downs 18042026 17h'!$B:$B,"")</f>
        <v/>
      </c>
      <c r="BE1770" s="14" t="str">
        <f>_xlfn.XLOOKUP(B1770,'[11]Cells Huawei 19042026 15h'!$B:$B,'[11]Cells Huawei 19042026 15h'!$B:$B,"")</f>
        <v/>
      </c>
      <c r="BF1770" s="9" t="str">
        <f>_xlfn.XLOOKUP(B1770,'[12]cells down 19042026 9H40'!$B:$B,'[12]cells down 19042026 9H40'!$B:$B,"")</f>
        <v/>
      </c>
      <c r="BG1770" s="9" t="s">
        <v>2116</v>
      </c>
      <c r="BH1770" s="9" t="s">
        <v>5537</v>
      </c>
    </row>
    <row r="1771" spans="1:60" s="9" customFormat="1" x14ac:dyDescent="0.3">
      <c r="A1771" s="1" t="s">
        <v>4760</v>
      </c>
      <c r="B1771" s="8" t="s">
        <v>4761</v>
      </c>
      <c r="C1771" s="3" t="str">
        <f>_xlfn.XLOOKUP(B1771,'[1]daily break down'!$D:$D,'[1]daily break down'!$E:$E,"")</f>
        <v>SUD-OUEST</v>
      </c>
      <c r="D1771" s="1" t="s">
        <v>11</v>
      </c>
      <c r="E1771" s="1"/>
      <c r="F1771" s="3" t="s">
        <v>13</v>
      </c>
      <c r="G1771" s="1" t="s">
        <v>63</v>
      </c>
      <c r="H1771" s="40" t="str">
        <f>_xlfn.XLOOKUP(B1771,[2]CALCULATION!$B:$B,[2]CALCULATION!$H:$H,"")</f>
        <v>Huawei</v>
      </c>
      <c r="I1771" s="34">
        <v>0</v>
      </c>
      <c r="J1771" s="34">
        <v>4.6460379016816343E-2</v>
      </c>
      <c r="K1771" s="34">
        <v>0</v>
      </c>
      <c r="L1771" s="34">
        <v>0</v>
      </c>
      <c r="M1771" s="34">
        <v>3.8175985138385951</v>
      </c>
      <c r="N1771" s="34">
        <v>0</v>
      </c>
      <c r="O1771" s="34">
        <v>0</v>
      </c>
      <c r="P1771" s="34">
        <v>0</v>
      </c>
      <c r="Q1771" s="34">
        <v>0</v>
      </c>
      <c r="R1771" s="34">
        <v>0</v>
      </c>
      <c r="S1771" s="35">
        <v>0</v>
      </c>
      <c r="T1771" s="35">
        <v>0</v>
      </c>
      <c r="U1771" s="35">
        <v>0</v>
      </c>
      <c r="V1771" s="35">
        <v>0</v>
      </c>
      <c r="W1771" s="35">
        <v>0</v>
      </c>
      <c r="X1771" s="35">
        <v>0</v>
      </c>
      <c r="Y1771" s="35">
        <v>0</v>
      </c>
      <c r="Z1771" s="35">
        <v>0</v>
      </c>
      <c r="AA1771" s="35">
        <v>0</v>
      </c>
      <c r="AB1771" s="35">
        <v>0</v>
      </c>
      <c r="AC1771" s="35">
        <v>0</v>
      </c>
      <c r="AD1771" s="35">
        <v>0</v>
      </c>
      <c r="AE1771" s="58" t="s">
        <v>5560</v>
      </c>
      <c r="AF1771" s="58"/>
      <c r="AG1771" s="57" t="str" cm="1">
        <f t="array" ref="AG1771">IFERROR(_xlfn.IFS(
AI1771="MPR ISSUE","PDH",
AI1771="BSS Hardware Issue","BSS",
AI1771="Sites strategiques, MLL, Pylone, etc.","ENVTECH",
AI1771="AKTIVCO DEFAUT GE &amp; POWER Cabinet","AKTIVCO",
AI1771="AKTIVCO Coupure ENEO &amp; Baisse de tension","AKTIVCO GRID ONLY",
AI1771="Coupure ENEO &amp; Baisse de tension","IHS GRID ONLY",
AI1771="Defaut GE &amp; POWER Cabinet","IHS",
AI1771="Sharing","Partners",
AI1771="Sites strategiques &amp; DataCenter","SST &amp; DC",
AI1771="Exclu","Exclu",
AI1771="SAT","SAT",
AI1771="SPARE-ISSUE","SPARE-ISSUE",
AI1771="Fiber CAmtel","TRANS_FO_CAMTEL",
AI1771="Fiber AOF","Fiber AOF",
AI1771="Projet OCM (HUAWEI)","TRAVAUX-HUAWEI",
AI1771="Projet OCM (NOKIA)","TRAVAUX-NOKIA",
AI1771="ACCESS-ISSUE","ACCESS-ISSUE",
AI1771="Projet OCM (ZTE, NOKIA, autres projets)","TRAVAUX OCM",
AI1771="No root CAuse","No root cause",
AI1771="ODU HS","PDH",
AI1771="IP &amp; VLAN","PDH",
AI1771="Warehouse HUAWEI","SPARE-ISSUE",
AI1771="SPARE-HS","SPARE-ISSUE",
AI1771="Power Telco","BSS",AI1771="no impacts","no impacts"
),"")</f>
        <v>no impacts</v>
      </c>
      <c r="AH1771" s="57" t="str" cm="1">
        <f t="array" ref="AH1771">IFERROR(_xlfn.IFS(
AI1771="MPR ISSUE","TX ISSUE",
AI1771="BSS Hardware Issue","RAN ISSUE",
AI1771="Sites strategiques, MLL, Pylone, etc.","ENVTECH",
AI1771="AKTIVCO DEFAUT GE &amp; POWER Cabinet","POWER ISSUE",
AI1771="AKTIVCO Coupure ENEO &amp; Baisse de tension","POWER ISSUE",
AI1771="Coupure ENEO &amp; Baisse de tension","POWER ISSUE",
AI1771="Defaut GE &amp; POWER Cabinet","POWER ISSUE",
AI1771="Sharing","POWER ISSUE",
AI1771="Sites strategiques &amp; DataCenter","POWER ISSUE",
AI1771="Exclu","Exclu",
AI1771="SAT","TX ISSUE",
AI1771="SPARE-ISSUE","SPARE-ISSUE",
AI1771="Fiber CAmtel","TX ISSUE",
AI1771="Fiber AOF","TX ISSUE",
AI1771="Projet OCM (HUAWEI)","TRAVAUX-HUAWEI",
AI1771="Projet OCM (NOKIA)","TRAVAUX -NOKIA",
AI1771="ACCESS-ISSUE","ACCESS-ISSUE",
AI1771="Projet OCM (ZTE, NOKIA, autres projets)","TRAVAUX OCM",
AI1771="No root CAuse","No root cause",
AI1771="ODU HS","TX ISSUE",
AI1771="IP &amp; VLAN","TX ISSUE",
AI1771="Warehouse HUAWEI","SPARE-ISSUE",
AI1771="SPARE-HS","SPARE-ISSUE",
AI1771="Power Telco","RAN ISSUE",AI1771="no impacts","no impacts"
),"")</f>
        <v>no impacts</v>
      </c>
      <c r="AI1771" s="85" t="s">
        <v>5998</v>
      </c>
      <c r="AJ1771" s="57" t="str" cm="1">
        <f t="array" ref="AJ1771">IFERROR(_xlfn.IFS(
AI1771="MPR ISSUE","ACTIVE",
AI1771="BSS Hardware Issue","ACTIVE",
AI1771="Sites strategiques, MLL, Pylone, etc.","PASSIVE",
AI1771="AKTIVCO DEFAUT GE &amp; POWER Cabinet","PASSIVE",
AI1771="AKTIVCO Coupure ENEO &amp; Baisse de tension","PASSIVE",
AI1771="Coupure ENEO &amp; Baisse de tension","PASSIVE",
AI1771="Defaut GE &amp; POWER Cabinet","PASSIVE",
AI1771="Sharing","PASSIVE",
AI1771="Sites strategiques &amp; DataCenter","PASSIVE",
AI1771="Exclu","Exclu",
AI1771="SAT","ACTIVE",
AI1771="SPARE-ISSUE","SPARE-ISSUE",
AI1771="Fiber CAmtel","ACTIVE",
AI1771="Fiber AOF","ACTIVE",
AI1771="Projet OCM (HUAWEI)","PLANNED WORKS",
AI1771="Projet OCM (NOKIA)","PLANNED WORKS",
AI1771="ACCESS-ISSUE","ACCESS-ISSUE",
AI1771="Projet OCM (ZTE, NOKIA, autres projets)","PLANNED WORKS",
AI1771="No root CAuse","No root cause",
AI1771="ODU HS","ACTIVE",
AI1771="IP &amp; VLAN","ACTIVE",
AI1771="Warehouse HUAWEI","SPARE-ISSUE",
AI1771="SPARE-HS","SPARE-ISSUE",
AI1771="Power Telco","ACTIVE", AI1771="no impacts","no impacts"
),"")</f>
        <v>no impacts</v>
      </c>
      <c r="AK1771" s="23" t="s">
        <v>5537</v>
      </c>
      <c r="AL1771" s="23" t="str">
        <f t="shared" si="47"/>
        <v>SUO_193</v>
      </c>
      <c r="AN1771" s="9" t="s">
        <v>5537</v>
      </c>
      <c r="AO1771" s="23" t="str">
        <f>_xlfn.XLOOKUP(B1771,'INCIDENT-05-03-2026'!E:E,'INCIDENT-05-03-2026'!F:F,"")</f>
        <v/>
      </c>
      <c r="AP1771" s="7" t="s">
        <v>5537</v>
      </c>
      <c r="AQ1771" s="6"/>
      <c r="AR1771" s="7"/>
      <c r="AS1771" s="3" t="str">
        <f>_xlfn.XLOOKUP(B1771,'[3]tt num | region | site id'!$C:$C,'[3]tt num | region | site id'!$Q:$Q,"")</f>
        <v/>
      </c>
      <c r="AT1771" s="24" t="str">
        <f>_xlfn.XLOOKUP(B1771,'[4]Cells Huawei 03052026 12h'!$B:$B,'[4]Cells Huawei 03052026 12h'!$T:$T,"")</f>
        <v/>
      </c>
      <c r="AU1771" s="24" t="str">
        <f>_xlfn.XLOOKUP(B1771,'[5]cells down 02052026 8h50'!$B:$B,'[5]cells down 02052026 8h50'!$R:$R,"")</f>
        <v/>
      </c>
      <c r="AV1771" s="24" t="str">
        <f>_xlfn.XLOOKUP(B1771,'[5]cells down 02052026 13h50'!$B:$B,'[5]cells down 02052026 13h50'!$R:$R,"")</f>
        <v/>
      </c>
      <c r="AW1771" s="24" t="str">
        <f>_xlfn.XLOOKUP(B1771,'[5]cells down 02052026 13h50'!$B:$B,'[5]cells down 02052026 13h50'!$R:$R,"")</f>
        <v/>
      </c>
      <c r="AX1771" s="24" t="str">
        <f>_xlfn.XLOOKUP(B1771,'[6]cell downs 03052026 8h40 '!$B:$B,'[6]cell downs 03052026 8h40 '!$R:$R,"")</f>
        <v/>
      </c>
      <c r="AY1771" s="24" t="str">
        <f>_xlfn.XLOOKUP(B1771,'[7]ALL SITES DOWN'!$D:$D,'[7]ALL SITES DOWN'!$J:$J,"")</f>
        <v/>
      </c>
      <c r="AZ1771" s="24" t="str">
        <f>_xlfn.XLOOKUP(B1771,'[8]ALL SITES DOWN'!$D:$D,'[8]ALL SITES DOWN'!$J:$J,"")</f>
        <v/>
      </c>
      <c r="BA1771" s="9" t="str">
        <f>_xlfn.XLOOKUP(B1771,[9]sheet1!$AC:$AC,[9]sheet1!$AF:$AF,"")</f>
        <v/>
      </c>
      <c r="BB1771" s="14" t="s">
        <v>5537</v>
      </c>
      <c r="BC1771" s="14" t="s">
        <v>5537</v>
      </c>
      <c r="BD1771" s="14" t="str">
        <f>_xlfn.XLOOKUP(B1771,'[10]cell downs 18042026 17h'!$B:$B,'[10]cell downs 18042026 17h'!$B:$B,"")</f>
        <v/>
      </c>
      <c r="BE1771" s="14" t="str">
        <f>_xlfn.XLOOKUP(B1771,'[11]Cells Huawei 19042026 15h'!$B:$B,'[11]Cells Huawei 19042026 15h'!$B:$B,"")</f>
        <v/>
      </c>
      <c r="BF1771" s="9" t="str">
        <f>_xlfn.XLOOKUP(B1771,'[12]cells down 19042026 9H40'!$B:$B,'[12]cells down 19042026 9H40'!$B:$B,"")</f>
        <v/>
      </c>
      <c r="BG1771" s="9" t="s">
        <v>5537</v>
      </c>
      <c r="BH1771" s="9" t="s">
        <v>5537</v>
      </c>
    </row>
    <row r="1772" spans="1:60" s="9" customFormat="1" x14ac:dyDescent="0.3">
      <c r="A1772" s="1" t="s">
        <v>3817</v>
      </c>
      <c r="B1772" s="8" t="s">
        <v>3818</v>
      </c>
      <c r="C1772" s="3" t="str">
        <f>_xlfn.XLOOKUP(B1772,'[1]daily break down'!$D:$D,'[1]daily break down'!$E:$E,"")</f>
        <v>EXTREME-NORD</v>
      </c>
      <c r="D1772" s="1" t="s">
        <v>11</v>
      </c>
      <c r="E1772" s="1" t="s">
        <v>12</v>
      </c>
      <c r="F1772" s="3" t="s">
        <v>55</v>
      </c>
      <c r="G1772" s="1" t="s">
        <v>3819</v>
      </c>
      <c r="H1772" s="40" t="str">
        <f>_xlfn.XLOOKUP(B1772,[2]CALCULATION!$B:$B,[2]CALCULATION!$H:$H,"")</f>
        <v>HUAWEI</v>
      </c>
      <c r="I1772" s="34">
        <v>0</v>
      </c>
      <c r="J1772" s="34">
        <v>0</v>
      </c>
      <c r="K1772" s="34">
        <v>0</v>
      </c>
      <c r="L1772" s="34">
        <v>0</v>
      </c>
      <c r="M1772" s="34">
        <v>0</v>
      </c>
      <c r="N1772" s="34">
        <v>0</v>
      </c>
      <c r="O1772" s="34">
        <v>0</v>
      </c>
      <c r="P1772" s="34">
        <v>0</v>
      </c>
      <c r="Q1772" s="34">
        <v>0</v>
      </c>
      <c r="R1772" s="34">
        <v>0</v>
      </c>
      <c r="S1772" s="35">
        <v>0</v>
      </c>
      <c r="T1772" s="35">
        <v>0</v>
      </c>
      <c r="U1772" s="35">
        <v>0</v>
      </c>
      <c r="V1772" s="35">
        <v>0</v>
      </c>
      <c r="W1772" s="35">
        <v>0</v>
      </c>
      <c r="X1772" s="35">
        <v>0</v>
      </c>
      <c r="Y1772" s="35">
        <v>0</v>
      </c>
      <c r="Z1772" s="35">
        <v>0</v>
      </c>
      <c r="AA1772" s="35">
        <v>0</v>
      </c>
      <c r="AB1772" s="35">
        <v>0</v>
      </c>
      <c r="AC1772" s="35">
        <v>0</v>
      </c>
      <c r="AD1772" s="35">
        <v>0</v>
      </c>
      <c r="AE1772" s="58" t="s">
        <v>5603</v>
      </c>
      <c r="AF1772" s="58"/>
      <c r="AG1772" s="57" t="str" cm="1">
        <f t="array" ref="AG1772">IFERROR(_xlfn.IFS(
AI1772="MPR ISSUE","PDH",
AI1772="BSS Hardware Issue","BSS",
AI1772="Sites strategiques, MLL, Pylone, etc.","ENVTECH",
AI1772="AKTIVCO DEFAUT GE &amp; POWER Cabinet","AKTIVCO",
AI1772="AKTIVCO Coupure ENEO &amp; Baisse de tension","AKTIVCO GRID ONLY",
AI1772="Coupure ENEO &amp; Baisse de tension","IHS GRID ONLY",
AI1772="Defaut GE &amp; POWER Cabinet","IHS",
AI1772="Sharing","Partners",
AI1772="Sites strategiques &amp; DataCenter","SST &amp; DC",
AI1772="Exclu","Exclu",
AI1772="SAT","SAT",
AI1772="SPARE-ISSUE","SPARE-ISSUE",
AI1772="Fiber CAmtel","TRANS_FO_CAMTEL",
AI1772="Fiber AOF","Fiber AOF",
AI1772="Projet OCM (HUAWEI)","TRAVAUX-HUAWEI",
AI1772="Projet OCM (NOKIA)","TRAVAUX-NOKIA",
AI1772="ACCESS-ISSUE","ACCESS-ISSUE",
AI1772="Projet OCM (ZTE, NOKIA, autres projets)","TRAVAUX OCM",
AI1772="No root CAuse","No root cause",
AI1772="ODU HS","PDH",
AI1772="IP &amp; VLAN","PDH",
AI1772="Warehouse HUAWEI","SPARE-ISSUE",
AI1772="SPARE-HS","SPARE-ISSUE",
AI1772="Power Telco","BSS",AI1772="no impacts","no impacts"
),"")</f>
        <v>no impacts</v>
      </c>
      <c r="AH1772" s="57" t="str" cm="1">
        <f t="array" ref="AH1772">IFERROR(_xlfn.IFS(
AI1772="MPR ISSUE","TX ISSUE",
AI1772="BSS Hardware Issue","RAN ISSUE",
AI1772="Sites strategiques, MLL, Pylone, etc.","ENVTECH",
AI1772="AKTIVCO DEFAUT GE &amp; POWER Cabinet","POWER ISSUE",
AI1772="AKTIVCO Coupure ENEO &amp; Baisse de tension","POWER ISSUE",
AI1772="Coupure ENEO &amp; Baisse de tension","POWER ISSUE",
AI1772="Defaut GE &amp; POWER Cabinet","POWER ISSUE",
AI1772="Sharing","POWER ISSUE",
AI1772="Sites strategiques &amp; DataCenter","POWER ISSUE",
AI1772="Exclu","Exclu",
AI1772="SAT","TX ISSUE",
AI1772="SPARE-ISSUE","SPARE-ISSUE",
AI1772="Fiber CAmtel","TX ISSUE",
AI1772="Fiber AOF","TX ISSUE",
AI1772="Projet OCM (HUAWEI)","TRAVAUX-HUAWEI",
AI1772="Projet OCM (NOKIA)","TRAVAUX -NOKIA",
AI1772="ACCESS-ISSUE","ACCESS-ISSUE",
AI1772="Projet OCM (ZTE, NOKIA, autres projets)","TRAVAUX OCM",
AI1772="No root CAuse","No root cause",
AI1772="ODU HS","TX ISSUE",
AI1772="IP &amp; VLAN","TX ISSUE",
AI1772="Warehouse HUAWEI","SPARE-ISSUE",
AI1772="SPARE-HS","SPARE-ISSUE",
AI1772="Power Telco","RAN ISSUE",AI1772="no impacts","no impacts"
),"")</f>
        <v>no impacts</v>
      </c>
      <c r="AI1772" s="85" t="s">
        <v>5998</v>
      </c>
      <c r="AJ1772" s="57" t="str" cm="1">
        <f t="array" ref="AJ1772">IFERROR(_xlfn.IFS(
AI1772="MPR ISSUE","ACTIVE",
AI1772="BSS Hardware Issue","ACTIVE",
AI1772="Sites strategiques, MLL, Pylone, etc.","PASSIVE",
AI1772="AKTIVCO DEFAUT GE &amp; POWER Cabinet","PASSIVE",
AI1772="AKTIVCO Coupure ENEO &amp; Baisse de tension","PASSIVE",
AI1772="Coupure ENEO &amp; Baisse de tension","PASSIVE",
AI1772="Defaut GE &amp; POWER Cabinet","PASSIVE",
AI1772="Sharing","PASSIVE",
AI1772="Sites strategiques &amp; DataCenter","PASSIVE",
AI1772="Exclu","Exclu",
AI1772="SAT","ACTIVE",
AI1772="SPARE-ISSUE","SPARE-ISSUE",
AI1772="Fiber CAmtel","ACTIVE",
AI1772="Fiber AOF","ACTIVE",
AI1772="Projet OCM (HUAWEI)","PLANNED WORKS",
AI1772="Projet OCM (NOKIA)","PLANNED WORKS",
AI1772="ACCESS-ISSUE","ACCESS-ISSUE",
AI1772="Projet OCM (ZTE, NOKIA, autres projets)","PLANNED WORKS",
AI1772="No root CAuse","No root cause",
AI1772="ODU HS","ACTIVE",
AI1772="IP &amp; VLAN","ACTIVE",
AI1772="Warehouse HUAWEI","SPARE-ISSUE",
AI1772="SPARE-HS","SPARE-ISSUE",
AI1772="Power Telco","ACTIVE", AI1772="no impacts","no impacts"
),"")</f>
        <v>no impacts</v>
      </c>
      <c r="AK1772" s="23" t="s">
        <v>5537</v>
      </c>
      <c r="AL1772" s="23" t="str">
        <f t="shared" si="47"/>
        <v>EXN_130</v>
      </c>
      <c r="AN1772" s="9" t="s">
        <v>5537</v>
      </c>
      <c r="AO1772" s="23" t="str">
        <f>_xlfn.XLOOKUP(B1772,'INCIDENT-05-03-2026'!E:E,'INCIDENT-05-03-2026'!F:F,"")</f>
        <v/>
      </c>
      <c r="AP1772" s="7" t="s">
        <v>5537</v>
      </c>
      <c r="AQ1772" s="6"/>
      <c r="AR1772" s="7"/>
      <c r="AS1772" s="3" t="str">
        <f>_xlfn.XLOOKUP(B1772,'[3]tt num | region | site id'!$C:$C,'[3]tt num | region | site id'!$Q:$Q,"")</f>
        <v/>
      </c>
      <c r="AT1772" s="24" t="str">
        <f>_xlfn.XLOOKUP(B1772,'[4]Cells Huawei 03052026 12h'!$B:$B,'[4]Cells Huawei 03052026 12h'!$T:$T,"")</f>
        <v/>
      </c>
      <c r="AU1772" s="24" t="str">
        <f>_xlfn.XLOOKUP(B1772,'[5]cells down 02052026 8h50'!$B:$B,'[5]cells down 02052026 8h50'!$R:$R,"")</f>
        <v/>
      </c>
      <c r="AV1772" s="24" t="str">
        <f>_xlfn.XLOOKUP(B1772,'[5]cells down 02052026 13h50'!$B:$B,'[5]cells down 02052026 13h50'!$R:$R,"")</f>
        <v/>
      </c>
      <c r="AW1772" s="24" t="str">
        <f>_xlfn.XLOOKUP(B1772,'[5]cells down 02052026 13h50'!$B:$B,'[5]cells down 02052026 13h50'!$R:$R,"")</f>
        <v/>
      </c>
      <c r="AX1772" s="24" t="str">
        <f>_xlfn.XLOOKUP(B1772,'[6]cell downs 03052026 8h40 '!$B:$B,'[6]cell downs 03052026 8h40 '!$R:$R,"")</f>
        <v/>
      </c>
      <c r="AY1772" s="24" t="str">
        <f>_xlfn.XLOOKUP(B1772,'[7]ALL SITES DOWN'!$D:$D,'[7]ALL SITES DOWN'!$J:$J,"")</f>
        <v/>
      </c>
      <c r="AZ1772" s="24" t="str">
        <f>_xlfn.XLOOKUP(B1772,'[8]ALL SITES DOWN'!$D:$D,'[8]ALL SITES DOWN'!$J:$J,"")</f>
        <v/>
      </c>
      <c r="BA1772" s="9" t="str">
        <f>_xlfn.XLOOKUP(B1772,[9]sheet1!$AC:$AC,[9]sheet1!$AF:$AF,"")</f>
        <v/>
      </c>
      <c r="BB1772" s="14" t="s">
        <v>5537</v>
      </c>
      <c r="BC1772" s="14" t="s">
        <v>5537</v>
      </c>
      <c r="BD1772" s="14" t="str">
        <f>_xlfn.XLOOKUP(B1772,'[10]cell downs 18042026 17h'!$B:$B,'[10]cell downs 18042026 17h'!$B:$B,"")</f>
        <v/>
      </c>
      <c r="BE1772" s="14" t="str">
        <f>_xlfn.XLOOKUP(B1772,'[11]Cells Huawei 19042026 15h'!$B:$B,'[11]Cells Huawei 19042026 15h'!$B:$B,"")</f>
        <v/>
      </c>
      <c r="BF1772" s="9" t="str">
        <f>_xlfn.XLOOKUP(B1772,'[12]cells down 19042026 9H40'!$B:$B,'[12]cells down 19042026 9H40'!$B:$B,"")</f>
        <v/>
      </c>
      <c r="BG1772" s="9" t="s">
        <v>3818</v>
      </c>
      <c r="BH1772" s="9" t="s">
        <v>5537</v>
      </c>
    </row>
    <row r="1773" spans="1:60" s="9" customFormat="1" x14ac:dyDescent="0.3">
      <c r="A1773" s="1" t="s">
        <v>4673</v>
      </c>
      <c r="B1773" s="8" t="s">
        <v>4674</v>
      </c>
      <c r="C1773" s="3" t="str">
        <f>_xlfn.XLOOKUP(B1773,'[1]daily break down'!$D:$D,'[1]daily break down'!$E:$E,"")</f>
        <v>Bafoussam</v>
      </c>
      <c r="D1773" s="1" t="s">
        <v>11</v>
      </c>
      <c r="E1773" s="1" t="s">
        <v>12</v>
      </c>
      <c r="F1773" s="3" t="s">
        <v>102</v>
      </c>
      <c r="G1773" s="1" t="s">
        <v>299</v>
      </c>
      <c r="H1773" s="40" t="str">
        <f>_xlfn.XLOOKUP(B1773,[2]CALCULATION!$B:$B,[2]CALCULATION!$H:$H,"")</f>
        <v>Huawei</v>
      </c>
      <c r="I1773" s="34">
        <v>5.4664515042818447E-2</v>
      </c>
      <c r="J1773" s="34">
        <v>4.4498520401902782E-2</v>
      </c>
      <c r="K1773" s="34">
        <v>0</v>
      </c>
      <c r="L1773" s="34">
        <v>2.2153129128820632</v>
      </c>
      <c r="M1773" s="34">
        <v>2.8583209914591374</v>
      </c>
      <c r="N1773" s="34">
        <v>0</v>
      </c>
      <c r="O1773" s="34">
        <v>0</v>
      </c>
      <c r="P1773" s="34">
        <v>0</v>
      </c>
      <c r="Q1773" s="34">
        <v>0</v>
      </c>
      <c r="R1773" s="34">
        <v>0</v>
      </c>
      <c r="S1773" s="35">
        <v>0</v>
      </c>
      <c r="T1773" s="35">
        <v>0</v>
      </c>
      <c r="U1773" s="35">
        <v>0</v>
      </c>
      <c r="V1773" s="35">
        <v>0</v>
      </c>
      <c r="W1773" s="35">
        <v>0</v>
      </c>
      <c r="X1773" s="35">
        <v>0</v>
      </c>
      <c r="Y1773" s="35">
        <v>0</v>
      </c>
      <c r="Z1773" s="35">
        <v>0</v>
      </c>
      <c r="AA1773" s="35">
        <v>0</v>
      </c>
      <c r="AB1773" s="35">
        <v>0</v>
      </c>
      <c r="AC1773" s="35">
        <v>0</v>
      </c>
      <c r="AD1773" s="35">
        <v>0</v>
      </c>
      <c r="AE1773" s="58" t="s">
        <v>5560</v>
      </c>
      <c r="AF1773" s="58"/>
      <c r="AG1773" s="57" t="str" cm="1">
        <f t="array" ref="AG1773">IFERROR(_xlfn.IFS(
AI1773="MPR ISSUE","PDH",
AI1773="BSS Hardware Issue","BSS",
AI1773="Sites strategiques, MLL, Pylone, etc.","ENVTECH",
AI1773="AKTIVCO DEFAUT GE &amp; POWER Cabinet","AKTIVCO",
AI1773="AKTIVCO Coupure ENEO &amp; Baisse de tension","AKTIVCO GRID ONLY",
AI1773="Coupure ENEO &amp; Baisse de tension","IHS GRID ONLY",
AI1773="Defaut GE &amp; POWER Cabinet","IHS",
AI1773="Sharing","Partners",
AI1773="Sites strategiques &amp; DataCenter","SST &amp; DC",
AI1773="Exclu","Exclu",
AI1773="SAT","SAT",
AI1773="SPARE-ISSUE","SPARE-ISSUE",
AI1773="Fiber CAmtel","TRANS_FO_CAMTEL",
AI1773="Fiber AOF","Fiber AOF",
AI1773="Projet OCM (HUAWEI)","TRAVAUX-HUAWEI",
AI1773="Projet OCM (NOKIA)","TRAVAUX-NOKIA",
AI1773="ACCESS-ISSUE","ACCESS-ISSUE",
AI1773="Projet OCM (ZTE, NOKIA, autres projets)","TRAVAUX OCM",
AI1773="No root CAuse","No root cause",
AI1773="ODU HS","PDH",
AI1773="IP &amp; VLAN","PDH",
AI1773="Warehouse HUAWEI","SPARE-ISSUE",
AI1773="SPARE-HS","SPARE-ISSUE",
AI1773="Power Telco","BSS",AI1773="no impacts","no impacts"
),"")</f>
        <v>no impacts</v>
      </c>
      <c r="AH1773" s="57" t="str" cm="1">
        <f t="array" ref="AH1773">IFERROR(_xlfn.IFS(
AI1773="MPR ISSUE","TX ISSUE",
AI1773="BSS Hardware Issue","RAN ISSUE",
AI1773="Sites strategiques, MLL, Pylone, etc.","ENVTECH",
AI1773="AKTIVCO DEFAUT GE &amp; POWER Cabinet","POWER ISSUE",
AI1773="AKTIVCO Coupure ENEO &amp; Baisse de tension","POWER ISSUE",
AI1773="Coupure ENEO &amp; Baisse de tension","POWER ISSUE",
AI1773="Defaut GE &amp; POWER Cabinet","POWER ISSUE",
AI1773="Sharing","POWER ISSUE",
AI1773="Sites strategiques &amp; DataCenter","POWER ISSUE",
AI1773="Exclu","Exclu",
AI1773="SAT","TX ISSUE",
AI1773="SPARE-ISSUE","SPARE-ISSUE",
AI1773="Fiber CAmtel","TX ISSUE",
AI1773="Fiber AOF","TX ISSUE",
AI1773="Projet OCM (HUAWEI)","TRAVAUX-HUAWEI",
AI1773="Projet OCM (NOKIA)","TRAVAUX -NOKIA",
AI1773="ACCESS-ISSUE","ACCESS-ISSUE",
AI1773="Projet OCM (ZTE, NOKIA, autres projets)","TRAVAUX OCM",
AI1773="No root CAuse","No root cause",
AI1773="ODU HS","TX ISSUE",
AI1773="IP &amp; VLAN","TX ISSUE",
AI1773="Warehouse HUAWEI","SPARE-ISSUE",
AI1773="SPARE-HS","SPARE-ISSUE",
AI1773="Power Telco","RAN ISSUE",AI1773="no impacts","no impacts"
),"")</f>
        <v>no impacts</v>
      </c>
      <c r="AI1773" s="85" t="s">
        <v>5998</v>
      </c>
      <c r="AJ1773" s="57" t="str" cm="1">
        <f t="array" ref="AJ1773">IFERROR(_xlfn.IFS(
AI1773="MPR ISSUE","ACTIVE",
AI1773="BSS Hardware Issue","ACTIVE",
AI1773="Sites strategiques, MLL, Pylone, etc.","PASSIVE",
AI1773="AKTIVCO DEFAUT GE &amp; POWER Cabinet","PASSIVE",
AI1773="AKTIVCO Coupure ENEO &amp; Baisse de tension","PASSIVE",
AI1773="Coupure ENEO &amp; Baisse de tension","PASSIVE",
AI1773="Defaut GE &amp; POWER Cabinet","PASSIVE",
AI1773="Sharing","PASSIVE",
AI1773="Sites strategiques &amp; DataCenter","PASSIVE",
AI1773="Exclu","Exclu",
AI1773="SAT","ACTIVE",
AI1773="SPARE-ISSUE","SPARE-ISSUE",
AI1773="Fiber CAmtel","ACTIVE",
AI1773="Fiber AOF","ACTIVE",
AI1773="Projet OCM (HUAWEI)","PLANNED WORKS",
AI1773="Projet OCM (NOKIA)","PLANNED WORKS",
AI1773="ACCESS-ISSUE","ACCESS-ISSUE",
AI1773="Projet OCM (ZTE, NOKIA, autres projets)","PLANNED WORKS",
AI1773="No root CAuse","No root cause",
AI1773="ODU HS","ACTIVE",
AI1773="IP &amp; VLAN","ACTIVE",
AI1773="Warehouse HUAWEI","SPARE-ISSUE",
AI1773="SPARE-HS","SPARE-ISSUE",
AI1773="Power Telco","ACTIVE", AI1773="no impacts","no impacts"
),"")</f>
        <v>no impacts</v>
      </c>
      <c r="AK1773" s="23" t="s">
        <v>5537</v>
      </c>
      <c r="AL1773" s="23" t="str">
        <f t="shared" si="47"/>
        <v>OST_169</v>
      </c>
      <c r="AN1773" s="9" t="s">
        <v>5537</v>
      </c>
      <c r="AO1773" s="23" t="str">
        <f>_xlfn.XLOOKUP(B1773,'INCIDENT-05-03-2026'!E:E,'INCIDENT-05-03-2026'!F:F,"")</f>
        <v/>
      </c>
      <c r="AP1773" s="7" t="s">
        <v>5537</v>
      </c>
      <c r="AQ1773" s="6"/>
      <c r="AR1773" s="7"/>
      <c r="AS1773" s="3" t="str">
        <f>_xlfn.XLOOKUP(B1773,'[3]tt num | region | site id'!$C:$C,'[3]tt num | region | site id'!$Q:$Q,"")</f>
        <v/>
      </c>
      <c r="AT1773" s="24" t="str">
        <f>_xlfn.XLOOKUP(B1773,'[4]Cells Huawei 03052026 12h'!$B:$B,'[4]Cells Huawei 03052026 12h'!$T:$T,"")</f>
        <v/>
      </c>
      <c r="AU1773" s="24" t="str">
        <f>_xlfn.XLOOKUP(B1773,'[5]cells down 02052026 8h50'!$B:$B,'[5]cells down 02052026 8h50'!$R:$R,"")</f>
        <v/>
      </c>
      <c r="AV1773" s="24" t="str">
        <f>_xlfn.XLOOKUP(B1773,'[5]cells down 02052026 13h50'!$B:$B,'[5]cells down 02052026 13h50'!$R:$R,"")</f>
        <v/>
      </c>
      <c r="AW1773" s="24" t="str">
        <f>_xlfn.XLOOKUP(B1773,'[5]cells down 02052026 13h50'!$B:$B,'[5]cells down 02052026 13h50'!$R:$R,"")</f>
        <v/>
      </c>
      <c r="AX1773" s="24" t="str">
        <f>_xlfn.XLOOKUP(B1773,'[6]cell downs 03052026 8h40 '!$B:$B,'[6]cell downs 03052026 8h40 '!$R:$R,"")</f>
        <v/>
      </c>
      <c r="AY1773" s="24" t="str">
        <f>_xlfn.XLOOKUP(B1773,'[7]ALL SITES DOWN'!$D:$D,'[7]ALL SITES DOWN'!$J:$J,"")</f>
        <v/>
      </c>
      <c r="AZ1773" s="24" t="str">
        <f>_xlfn.XLOOKUP(B1773,'[8]ALL SITES DOWN'!$D:$D,'[8]ALL SITES DOWN'!$J:$J,"")</f>
        <v/>
      </c>
      <c r="BA1773" s="9" t="str">
        <f>_xlfn.XLOOKUP(B1773,[9]sheet1!$AC:$AC,[9]sheet1!$AF:$AF,"")</f>
        <v/>
      </c>
      <c r="BB1773" s="14" t="s">
        <v>5537</v>
      </c>
      <c r="BC1773" s="14" t="s">
        <v>5537</v>
      </c>
      <c r="BD1773" s="14" t="str">
        <f>_xlfn.XLOOKUP(B1773,'[10]cell downs 18042026 17h'!$B:$B,'[10]cell downs 18042026 17h'!$B:$B,"")</f>
        <v/>
      </c>
      <c r="BE1773" s="14" t="str">
        <f>_xlfn.XLOOKUP(B1773,'[11]Cells Huawei 19042026 15h'!$B:$B,'[11]Cells Huawei 19042026 15h'!$B:$B,"")</f>
        <v/>
      </c>
      <c r="BF1773" s="9" t="str">
        <f>_xlfn.XLOOKUP(B1773,'[12]cells down 19042026 9H40'!$B:$B,'[12]cells down 19042026 9H40'!$B:$B,"")</f>
        <v/>
      </c>
      <c r="BG1773" s="9" t="s">
        <v>4674</v>
      </c>
      <c r="BH1773" s="9" t="s">
        <v>12</v>
      </c>
    </row>
    <row r="1774" spans="1:60" s="9" customFormat="1" x14ac:dyDescent="0.3">
      <c r="A1774" s="1" t="s">
        <v>4586</v>
      </c>
      <c r="B1774" s="8" t="s">
        <v>4587</v>
      </c>
      <c r="C1774" s="3" t="str">
        <f>_xlfn.XLOOKUP(B1774,'[1]daily break down'!$D:$D,'[1]daily break down'!$E:$E,"")</f>
        <v>Douala</v>
      </c>
      <c r="D1774" s="1" t="s">
        <v>11</v>
      </c>
      <c r="E1774" s="1" t="s">
        <v>12</v>
      </c>
      <c r="F1774" s="3" t="s">
        <v>31</v>
      </c>
      <c r="G1774" s="1" t="s">
        <v>32</v>
      </c>
      <c r="H1774" s="42" t="str">
        <f>_xlfn.XLOOKUP(B1774,[2]CALCULATION!$B:$B,[2]CALCULATION!$H:$H,"")</f>
        <v>ZTE</v>
      </c>
      <c r="I1774" s="34">
        <v>0</v>
      </c>
      <c r="J1774" s="34">
        <v>0</v>
      </c>
      <c r="K1774" s="34">
        <v>0</v>
      </c>
      <c r="L1774" s="34">
        <v>5.0362159100313049</v>
      </c>
      <c r="M1774" s="34">
        <v>2.7981454372162435</v>
      </c>
      <c r="N1774" s="34">
        <v>0</v>
      </c>
      <c r="O1774" s="34">
        <v>0</v>
      </c>
      <c r="P1774" s="34">
        <v>0</v>
      </c>
      <c r="Q1774" s="34">
        <v>0</v>
      </c>
      <c r="R1774" s="34">
        <v>0</v>
      </c>
      <c r="S1774" s="35">
        <v>0</v>
      </c>
      <c r="T1774" s="35">
        <v>0</v>
      </c>
      <c r="U1774" s="35">
        <v>0</v>
      </c>
      <c r="V1774" s="35">
        <v>0</v>
      </c>
      <c r="W1774" s="35">
        <v>0</v>
      </c>
      <c r="X1774" s="35">
        <v>0</v>
      </c>
      <c r="Y1774" s="35">
        <v>0</v>
      </c>
      <c r="Z1774" s="35">
        <v>0</v>
      </c>
      <c r="AA1774" s="35">
        <v>0</v>
      </c>
      <c r="AB1774" s="35">
        <v>0</v>
      </c>
      <c r="AC1774" s="35">
        <v>0</v>
      </c>
      <c r="AD1774" s="35">
        <v>0</v>
      </c>
      <c r="AE1774" s="58" t="s">
        <v>5560</v>
      </c>
      <c r="AF1774" s="58"/>
      <c r="AG1774" s="57" t="str" cm="1">
        <f t="array" ref="AG1774">IFERROR(_xlfn.IFS(
AI1774="MPR ISSUE","PDH",
AI1774="BSS Hardware Issue","BSS",
AI1774="Sites strategiques, MLL, Pylone, etc.","ENVTECH",
AI1774="AKTIVCO DEFAUT GE &amp; POWER Cabinet","AKTIVCO",
AI1774="AKTIVCO Coupure ENEO &amp; Baisse de tension","AKTIVCO GRID ONLY",
AI1774="Coupure ENEO &amp; Baisse de tension","IHS GRID ONLY",
AI1774="Defaut GE &amp; POWER Cabinet","IHS",
AI1774="Sharing","Partners",
AI1774="Sites strategiques &amp; DataCenter","SST &amp; DC",
AI1774="Exclu","Exclu",
AI1774="SAT","SAT",
AI1774="SPARE-ISSUE","SPARE-ISSUE",
AI1774="Fiber CAmtel","TRANS_FO_CAMTEL",
AI1774="Fiber AOF","Fiber AOF",
AI1774="Projet OCM (HUAWEI)","TRAVAUX-HUAWEI",
AI1774="Projet OCM (NOKIA)","TRAVAUX-NOKIA",
AI1774="ACCESS-ISSUE","ACCESS-ISSUE",
AI1774="Projet OCM (ZTE, NOKIA, autres projets)","TRAVAUX OCM",
AI1774="No root CAuse","No root cause",
AI1774="ODU HS","PDH",
AI1774="IP &amp; VLAN","PDH",
AI1774="Warehouse HUAWEI","SPARE-ISSUE",
AI1774="SPARE-HS","SPARE-ISSUE",
AI1774="Power Telco","BSS",AI1774="no impacts","no impacts"
),"")</f>
        <v>no impacts</v>
      </c>
      <c r="AH1774" s="57" t="str" cm="1">
        <f t="array" ref="AH1774">IFERROR(_xlfn.IFS(
AI1774="MPR ISSUE","TX ISSUE",
AI1774="BSS Hardware Issue","RAN ISSUE",
AI1774="Sites strategiques, MLL, Pylone, etc.","ENVTECH",
AI1774="AKTIVCO DEFAUT GE &amp; POWER Cabinet","POWER ISSUE",
AI1774="AKTIVCO Coupure ENEO &amp; Baisse de tension","POWER ISSUE",
AI1774="Coupure ENEO &amp; Baisse de tension","POWER ISSUE",
AI1774="Defaut GE &amp; POWER Cabinet","POWER ISSUE",
AI1774="Sharing","POWER ISSUE",
AI1774="Sites strategiques &amp; DataCenter","POWER ISSUE",
AI1774="Exclu","Exclu",
AI1774="SAT","TX ISSUE",
AI1774="SPARE-ISSUE","SPARE-ISSUE",
AI1774="Fiber CAmtel","TX ISSUE",
AI1774="Fiber AOF","TX ISSUE",
AI1774="Projet OCM (HUAWEI)","TRAVAUX-HUAWEI",
AI1774="Projet OCM (NOKIA)","TRAVAUX -NOKIA",
AI1774="ACCESS-ISSUE","ACCESS-ISSUE",
AI1774="Projet OCM (ZTE, NOKIA, autres projets)","TRAVAUX OCM",
AI1774="No root CAuse","No root cause",
AI1774="ODU HS","TX ISSUE",
AI1774="IP &amp; VLAN","TX ISSUE",
AI1774="Warehouse HUAWEI","SPARE-ISSUE",
AI1774="SPARE-HS","SPARE-ISSUE",
AI1774="Power Telco","RAN ISSUE",AI1774="no impacts","no impacts"
),"")</f>
        <v>no impacts</v>
      </c>
      <c r="AI1774" s="85" t="s">
        <v>5998</v>
      </c>
      <c r="AJ1774" s="57" t="str" cm="1">
        <f t="array" ref="AJ1774">IFERROR(_xlfn.IFS(
AI1774="MPR ISSUE","ACTIVE",
AI1774="BSS Hardware Issue","ACTIVE",
AI1774="Sites strategiques, MLL, Pylone, etc.","PASSIVE",
AI1774="AKTIVCO DEFAUT GE &amp; POWER Cabinet","PASSIVE",
AI1774="AKTIVCO Coupure ENEO &amp; Baisse de tension","PASSIVE",
AI1774="Coupure ENEO &amp; Baisse de tension","PASSIVE",
AI1774="Defaut GE &amp; POWER Cabinet","PASSIVE",
AI1774="Sharing","PASSIVE",
AI1774="Sites strategiques &amp; DataCenter","PASSIVE",
AI1774="Exclu","Exclu",
AI1774="SAT","ACTIVE",
AI1774="SPARE-ISSUE","SPARE-ISSUE",
AI1774="Fiber CAmtel","ACTIVE",
AI1774="Fiber AOF","ACTIVE",
AI1774="Projet OCM (HUAWEI)","PLANNED WORKS",
AI1774="Projet OCM (NOKIA)","PLANNED WORKS",
AI1774="ACCESS-ISSUE","ACCESS-ISSUE",
AI1774="Projet OCM (ZTE, NOKIA, autres projets)","PLANNED WORKS",
AI1774="No root CAuse","No root cause",
AI1774="ODU HS","ACTIVE",
AI1774="IP &amp; VLAN","ACTIVE",
AI1774="Warehouse HUAWEI","SPARE-ISSUE",
AI1774="SPARE-HS","SPARE-ISSUE",
AI1774="Power Telco","ACTIVE", AI1774="no impacts","no impacts"
),"")</f>
        <v>no impacts</v>
      </c>
      <c r="AK1774" s="23" t="s">
        <v>5537</v>
      </c>
      <c r="AL1774" s="23" t="str">
        <f t="shared" si="47"/>
        <v>LIT_247</v>
      </c>
      <c r="AN1774" s="9" t="s">
        <v>5537</v>
      </c>
      <c r="AO1774" s="23" t="str">
        <f>_xlfn.XLOOKUP(B1774,'INCIDENT-05-03-2026'!E:E,'INCIDENT-05-03-2026'!F:F,"")</f>
        <v/>
      </c>
      <c r="AP1774" s="7" t="s">
        <v>5537</v>
      </c>
      <c r="AQ1774" s="6"/>
      <c r="AR1774" s="7"/>
      <c r="AS1774" s="3" t="str">
        <f>_xlfn.XLOOKUP(B1774,'[3]tt num | region | site id'!$C:$C,'[3]tt num | region | site id'!$Q:$Q,"")</f>
        <v/>
      </c>
      <c r="AT1774" s="24" t="str">
        <f>_xlfn.XLOOKUP(B1774,'[4]Cells Huawei 03052026 12h'!$B:$B,'[4]Cells Huawei 03052026 12h'!$T:$T,"")</f>
        <v/>
      </c>
      <c r="AU1774" s="24" t="str">
        <f>_xlfn.XLOOKUP(B1774,'[5]cells down 02052026 8h50'!$B:$B,'[5]cells down 02052026 8h50'!$R:$R,"")</f>
        <v/>
      </c>
      <c r="AV1774" s="24" t="str">
        <f>_xlfn.XLOOKUP(B1774,'[5]cells down 02052026 13h50'!$B:$B,'[5]cells down 02052026 13h50'!$R:$R,"")</f>
        <v/>
      </c>
      <c r="AW1774" s="24" t="str">
        <f>_xlfn.XLOOKUP(B1774,'[5]cells down 02052026 13h50'!$B:$B,'[5]cells down 02052026 13h50'!$R:$R,"")</f>
        <v/>
      </c>
      <c r="AX1774" s="24" t="str">
        <f>_xlfn.XLOOKUP(B1774,'[6]cell downs 03052026 8h40 '!$B:$B,'[6]cell downs 03052026 8h40 '!$R:$R,"")</f>
        <v/>
      </c>
      <c r="AY1774" s="24" t="str">
        <f>_xlfn.XLOOKUP(B1774,'[7]ALL SITES DOWN'!$D:$D,'[7]ALL SITES DOWN'!$J:$J,"")</f>
        <v/>
      </c>
      <c r="AZ1774" s="24" t="str">
        <f>_xlfn.XLOOKUP(B1774,'[8]ALL SITES DOWN'!$D:$D,'[8]ALL SITES DOWN'!$J:$J,"")</f>
        <v/>
      </c>
      <c r="BA1774" s="9" t="str">
        <f>_xlfn.XLOOKUP(B1774,[9]sheet1!$AC:$AC,[9]sheet1!$AF:$AF,"")</f>
        <v/>
      </c>
      <c r="BB1774" s="14" t="s">
        <v>5537</v>
      </c>
      <c r="BC1774" s="14" t="s">
        <v>5537</v>
      </c>
      <c r="BD1774" s="14" t="str">
        <f>_xlfn.XLOOKUP(B1774,'[10]cell downs 18042026 17h'!$B:$B,'[10]cell downs 18042026 17h'!$B:$B,"")</f>
        <v/>
      </c>
      <c r="BE1774" s="14" t="str">
        <f>_xlfn.XLOOKUP(B1774,'[11]Cells Huawei 19042026 15h'!$B:$B,'[11]Cells Huawei 19042026 15h'!$B:$B,"")</f>
        <v/>
      </c>
      <c r="BF1774" s="9" t="str">
        <f>_xlfn.XLOOKUP(B1774,'[12]cells down 19042026 9H40'!$B:$B,'[12]cells down 19042026 9H40'!$B:$B,"")</f>
        <v/>
      </c>
      <c r="BG1774" s="9" t="s">
        <v>4587</v>
      </c>
      <c r="BH1774" s="9" t="s">
        <v>5537</v>
      </c>
    </row>
    <row r="1775" spans="1:60" s="9" customFormat="1" x14ac:dyDescent="0.3">
      <c r="A1775" s="1" t="s">
        <v>3837</v>
      </c>
      <c r="B1775" s="8" t="s">
        <v>3838</v>
      </c>
      <c r="C1775" s="3" t="str">
        <f>_xlfn.XLOOKUP(B1775,'[1]daily break down'!$D:$D,'[1]daily break down'!$E:$E,"")</f>
        <v>EXTREME-NORD</v>
      </c>
      <c r="D1775" s="1" t="s">
        <v>11</v>
      </c>
      <c r="E1775" s="1" t="s">
        <v>12</v>
      </c>
      <c r="F1775" s="3" t="s">
        <v>55</v>
      </c>
      <c r="G1775" s="1" t="s">
        <v>3839</v>
      </c>
      <c r="H1775" s="40" t="str">
        <f>_xlfn.XLOOKUP(B1775,[2]CALCULATION!$B:$B,[2]CALCULATION!$H:$H,"")</f>
        <v>HUAWEI</v>
      </c>
      <c r="I1775" s="34">
        <v>0</v>
      </c>
      <c r="J1775" s="34">
        <v>0</v>
      </c>
      <c r="K1775" s="34">
        <v>0</v>
      </c>
      <c r="L1775" s="34">
        <v>0</v>
      </c>
      <c r="M1775" s="34">
        <v>0</v>
      </c>
      <c r="N1775" s="34">
        <v>0</v>
      </c>
      <c r="O1775" s="34">
        <v>0</v>
      </c>
      <c r="P1775" s="34">
        <v>0</v>
      </c>
      <c r="Q1775" s="34">
        <v>0</v>
      </c>
      <c r="R1775" s="34">
        <v>0</v>
      </c>
      <c r="S1775" s="35">
        <v>0</v>
      </c>
      <c r="T1775" s="35">
        <v>0</v>
      </c>
      <c r="U1775" s="35">
        <v>0</v>
      </c>
      <c r="V1775" s="35">
        <v>0</v>
      </c>
      <c r="W1775" s="35">
        <v>0</v>
      </c>
      <c r="X1775" s="35">
        <v>0</v>
      </c>
      <c r="Y1775" s="35">
        <v>0</v>
      </c>
      <c r="Z1775" s="35">
        <v>0</v>
      </c>
      <c r="AA1775" s="35">
        <v>0</v>
      </c>
      <c r="AB1775" s="35">
        <v>0</v>
      </c>
      <c r="AC1775" s="35">
        <v>0</v>
      </c>
      <c r="AD1775" s="35">
        <v>0</v>
      </c>
      <c r="AE1775" s="58" t="s">
        <v>5603</v>
      </c>
      <c r="AF1775" s="58"/>
      <c r="AG1775" s="57" t="str" cm="1">
        <f t="array" ref="AG1775">IFERROR(_xlfn.IFS(
AI1775="MPR ISSUE","PDH",
AI1775="BSS Hardware Issue","BSS",
AI1775="Sites strategiques, MLL, Pylone, etc.","ENVTECH",
AI1775="AKTIVCO DEFAUT GE &amp; POWER Cabinet","AKTIVCO",
AI1775="AKTIVCO Coupure ENEO &amp; Baisse de tension","AKTIVCO GRID ONLY",
AI1775="Coupure ENEO &amp; Baisse de tension","IHS GRID ONLY",
AI1775="Defaut GE &amp; POWER Cabinet","IHS",
AI1775="Sharing","Partners",
AI1775="Sites strategiques &amp; DataCenter","SST &amp; DC",
AI1775="Exclu","Exclu",
AI1775="SAT","SAT",
AI1775="SPARE-ISSUE","SPARE-ISSUE",
AI1775="Fiber CAmtel","TRANS_FO_CAMTEL",
AI1775="Fiber AOF","Fiber AOF",
AI1775="Projet OCM (HUAWEI)","TRAVAUX-HUAWEI",
AI1775="Projet OCM (NOKIA)","TRAVAUX-NOKIA",
AI1775="ACCESS-ISSUE","ACCESS-ISSUE",
AI1775="Projet OCM (ZTE, NOKIA, autres projets)","TRAVAUX OCM",
AI1775="No root CAuse","No root cause",
AI1775="ODU HS","PDH",
AI1775="IP &amp; VLAN","PDH",
AI1775="Warehouse HUAWEI","SPARE-ISSUE",
AI1775="SPARE-HS","SPARE-ISSUE",
AI1775="Power Telco","BSS",AI1775="no impacts","no impacts"
),"")</f>
        <v>no impacts</v>
      </c>
      <c r="AH1775" s="57" t="str" cm="1">
        <f t="array" ref="AH1775">IFERROR(_xlfn.IFS(
AI1775="MPR ISSUE","TX ISSUE",
AI1775="BSS Hardware Issue","RAN ISSUE",
AI1775="Sites strategiques, MLL, Pylone, etc.","ENVTECH",
AI1775="AKTIVCO DEFAUT GE &amp; POWER Cabinet","POWER ISSUE",
AI1775="AKTIVCO Coupure ENEO &amp; Baisse de tension","POWER ISSUE",
AI1775="Coupure ENEO &amp; Baisse de tension","POWER ISSUE",
AI1775="Defaut GE &amp; POWER Cabinet","POWER ISSUE",
AI1775="Sharing","POWER ISSUE",
AI1775="Sites strategiques &amp; DataCenter","POWER ISSUE",
AI1775="Exclu","Exclu",
AI1775="SAT","TX ISSUE",
AI1775="SPARE-ISSUE","SPARE-ISSUE",
AI1775="Fiber CAmtel","TX ISSUE",
AI1775="Fiber AOF","TX ISSUE",
AI1775="Projet OCM (HUAWEI)","TRAVAUX-HUAWEI",
AI1775="Projet OCM (NOKIA)","TRAVAUX -NOKIA",
AI1775="ACCESS-ISSUE","ACCESS-ISSUE",
AI1775="Projet OCM (ZTE, NOKIA, autres projets)","TRAVAUX OCM",
AI1775="No root CAuse","No root cause",
AI1775="ODU HS","TX ISSUE",
AI1775="IP &amp; VLAN","TX ISSUE",
AI1775="Warehouse HUAWEI","SPARE-ISSUE",
AI1775="SPARE-HS","SPARE-ISSUE",
AI1775="Power Telco","RAN ISSUE",AI1775="no impacts","no impacts"
),"")</f>
        <v>no impacts</v>
      </c>
      <c r="AI1775" s="85" t="s">
        <v>5998</v>
      </c>
      <c r="AJ1775" s="57" t="str" cm="1">
        <f t="array" ref="AJ1775">IFERROR(_xlfn.IFS(
AI1775="MPR ISSUE","ACTIVE",
AI1775="BSS Hardware Issue","ACTIVE",
AI1775="Sites strategiques, MLL, Pylone, etc.","PASSIVE",
AI1775="AKTIVCO DEFAUT GE &amp; POWER Cabinet","PASSIVE",
AI1775="AKTIVCO Coupure ENEO &amp; Baisse de tension","PASSIVE",
AI1775="Coupure ENEO &amp; Baisse de tension","PASSIVE",
AI1775="Defaut GE &amp; POWER Cabinet","PASSIVE",
AI1775="Sharing","PASSIVE",
AI1775="Sites strategiques &amp; DataCenter","PASSIVE",
AI1775="Exclu","Exclu",
AI1775="SAT","ACTIVE",
AI1775="SPARE-ISSUE","SPARE-ISSUE",
AI1775="Fiber CAmtel","ACTIVE",
AI1775="Fiber AOF","ACTIVE",
AI1775="Projet OCM (HUAWEI)","PLANNED WORKS",
AI1775="Projet OCM (NOKIA)","PLANNED WORKS",
AI1775="ACCESS-ISSUE","ACCESS-ISSUE",
AI1775="Projet OCM (ZTE, NOKIA, autres projets)","PLANNED WORKS",
AI1775="No root CAuse","No root cause",
AI1775="ODU HS","ACTIVE",
AI1775="IP &amp; VLAN","ACTIVE",
AI1775="Warehouse HUAWEI","SPARE-ISSUE",
AI1775="SPARE-HS","SPARE-ISSUE",
AI1775="Power Telco","ACTIVE", AI1775="no impacts","no impacts"
),"")</f>
        <v>no impacts</v>
      </c>
      <c r="AK1775" s="23" t="s">
        <v>5537</v>
      </c>
      <c r="AL1775" s="23" t="str">
        <f t="shared" si="47"/>
        <v>EXN_027</v>
      </c>
      <c r="AN1775" s="9" t="s">
        <v>5537</v>
      </c>
      <c r="AO1775" s="23" t="str">
        <f>_xlfn.XLOOKUP(B1775,'INCIDENT-05-03-2026'!E:E,'INCIDENT-05-03-2026'!F:F,"")</f>
        <v/>
      </c>
      <c r="AP1775" s="7" t="s">
        <v>5537</v>
      </c>
      <c r="AQ1775" s="6"/>
      <c r="AR1775" s="7"/>
      <c r="AS1775" s="3" t="str">
        <f>_xlfn.XLOOKUP(B1775,'[3]tt num | region | site id'!$C:$C,'[3]tt num | region | site id'!$Q:$Q,"")</f>
        <v/>
      </c>
      <c r="AT1775" s="24" t="str">
        <f>_xlfn.XLOOKUP(B1775,'[4]Cells Huawei 03052026 12h'!$B:$B,'[4]Cells Huawei 03052026 12h'!$T:$T,"")</f>
        <v/>
      </c>
      <c r="AU1775" s="24" t="str">
        <f>_xlfn.XLOOKUP(B1775,'[5]cells down 02052026 8h50'!$B:$B,'[5]cells down 02052026 8h50'!$R:$R,"")</f>
        <v/>
      </c>
      <c r="AV1775" s="24" t="str">
        <f>_xlfn.XLOOKUP(B1775,'[5]cells down 02052026 13h50'!$B:$B,'[5]cells down 02052026 13h50'!$R:$R,"")</f>
        <v/>
      </c>
      <c r="AW1775" s="24" t="str">
        <f>_xlfn.XLOOKUP(B1775,'[5]cells down 02052026 13h50'!$B:$B,'[5]cells down 02052026 13h50'!$R:$R,"")</f>
        <v/>
      </c>
      <c r="AX1775" s="24" t="str">
        <f>_xlfn.XLOOKUP(B1775,'[6]cell downs 03052026 8h40 '!$B:$B,'[6]cell downs 03052026 8h40 '!$R:$R,"")</f>
        <v/>
      </c>
      <c r="AY1775" s="24" t="str">
        <f>_xlfn.XLOOKUP(B1775,'[7]ALL SITES DOWN'!$D:$D,'[7]ALL SITES DOWN'!$J:$J,"")</f>
        <v/>
      </c>
      <c r="AZ1775" s="24" t="str">
        <f>_xlfn.XLOOKUP(B1775,'[8]ALL SITES DOWN'!$D:$D,'[8]ALL SITES DOWN'!$J:$J,"")</f>
        <v/>
      </c>
      <c r="BA1775" s="9" t="str">
        <f>_xlfn.XLOOKUP(B1775,[9]sheet1!$AC:$AC,[9]sheet1!$AF:$AF,"")</f>
        <v/>
      </c>
      <c r="BB1775" s="14" t="s">
        <v>5537</v>
      </c>
      <c r="BC1775" s="14" t="s">
        <v>5537</v>
      </c>
      <c r="BD1775" s="14" t="str">
        <f>_xlfn.XLOOKUP(B1775,'[10]cell downs 18042026 17h'!$B:$B,'[10]cell downs 18042026 17h'!$B:$B,"")</f>
        <v/>
      </c>
      <c r="BE1775" s="14" t="str">
        <f>_xlfn.XLOOKUP(B1775,'[11]Cells Huawei 19042026 15h'!$B:$B,'[11]Cells Huawei 19042026 15h'!$B:$B,"")</f>
        <v/>
      </c>
      <c r="BF1775" s="9" t="str">
        <f>_xlfn.XLOOKUP(B1775,'[12]cells down 19042026 9H40'!$B:$B,'[12]cells down 19042026 9H40'!$B:$B,"")</f>
        <v/>
      </c>
      <c r="BG1775" s="9" t="s">
        <v>3838</v>
      </c>
      <c r="BH1775" s="9" t="s">
        <v>5537</v>
      </c>
    </row>
    <row r="1776" spans="1:60" s="9" customFormat="1" x14ac:dyDescent="0.3">
      <c r="A1776" s="1" t="s">
        <v>3840</v>
      </c>
      <c r="B1776" s="8" t="s">
        <v>3841</v>
      </c>
      <c r="C1776" s="3" t="str">
        <f>_xlfn.XLOOKUP(B1776,'[1]daily break down'!$D:$D,'[1]daily break down'!$E:$E,"")</f>
        <v>EXTREME-NORD</v>
      </c>
      <c r="D1776" s="1" t="s">
        <v>11</v>
      </c>
      <c r="E1776" s="1" t="s">
        <v>96</v>
      </c>
      <c r="F1776" s="3" t="s">
        <v>55</v>
      </c>
      <c r="G1776" s="1" t="s">
        <v>3842</v>
      </c>
      <c r="H1776" s="40" t="str">
        <f>_xlfn.XLOOKUP(B1776,[2]CALCULATION!$B:$B,[2]CALCULATION!$H:$H,"")</f>
        <v>HUAWEI</v>
      </c>
      <c r="I1776" s="34">
        <v>0</v>
      </c>
      <c r="J1776" s="34">
        <v>0</v>
      </c>
      <c r="K1776" s="34">
        <v>0</v>
      </c>
      <c r="L1776" s="34">
        <v>0</v>
      </c>
      <c r="M1776" s="34">
        <v>0</v>
      </c>
      <c r="N1776" s="34">
        <v>0</v>
      </c>
      <c r="O1776" s="34">
        <v>0</v>
      </c>
      <c r="P1776" s="34">
        <v>0</v>
      </c>
      <c r="Q1776" s="34">
        <v>0</v>
      </c>
      <c r="R1776" s="34">
        <v>0</v>
      </c>
      <c r="S1776" s="35">
        <v>0</v>
      </c>
      <c r="T1776" s="35">
        <v>0</v>
      </c>
      <c r="U1776" s="35">
        <v>0</v>
      </c>
      <c r="V1776" s="35">
        <v>0</v>
      </c>
      <c r="W1776" s="35">
        <v>0</v>
      </c>
      <c r="X1776" s="35">
        <v>0</v>
      </c>
      <c r="Y1776" s="35">
        <v>0</v>
      </c>
      <c r="Z1776" s="35">
        <v>0</v>
      </c>
      <c r="AA1776" s="35">
        <v>0</v>
      </c>
      <c r="AB1776" s="35">
        <v>0</v>
      </c>
      <c r="AC1776" s="35">
        <v>0</v>
      </c>
      <c r="AD1776" s="35">
        <v>0</v>
      </c>
      <c r="AE1776" s="58" t="s">
        <v>5603</v>
      </c>
      <c r="AF1776" s="58"/>
      <c r="AG1776" s="57" t="str" cm="1">
        <f t="array" ref="AG1776">IFERROR(_xlfn.IFS(
AI1776="MPR ISSUE","PDH",
AI1776="BSS Hardware Issue","BSS",
AI1776="Sites strategiques, MLL, Pylone, etc.","ENVTECH",
AI1776="AKTIVCO DEFAUT GE &amp; POWER Cabinet","AKTIVCO",
AI1776="AKTIVCO Coupure ENEO &amp; Baisse de tension","AKTIVCO GRID ONLY",
AI1776="Coupure ENEO &amp; Baisse de tension","IHS GRID ONLY",
AI1776="Defaut GE &amp; POWER Cabinet","IHS",
AI1776="Sharing","Partners",
AI1776="Sites strategiques &amp; DataCenter","SST &amp; DC",
AI1776="Exclu","Exclu",
AI1776="SAT","SAT",
AI1776="SPARE-ISSUE","SPARE-ISSUE",
AI1776="Fiber CAmtel","TRANS_FO_CAMTEL",
AI1776="Fiber AOF","Fiber AOF",
AI1776="Projet OCM (HUAWEI)","TRAVAUX-HUAWEI",
AI1776="Projet OCM (NOKIA)","TRAVAUX-NOKIA",
AI1776="ACCESS-ISSUE","ACCESS-ISSUE",
AI1776="Projet OCM (ZTE, NOKIA, autres projets)","TRAVAUX OCM",
AI1776="No root CAuse","No root cause",
AI1776="ODU HS","PDH",
AI1776="IP &amp; VLAN","PDH",
AI1776="Warehouse HUAWEI","SPARE-ISSUE",
AI1776="SPARE-HS","SPARE-ISSUE",
AI1776="Power Telco","BSS",AI1776="no impacts","no impacts"
),"")</f>
        <v>no impacts</v>
      </c>
      <c r="AH1776" s="57" t="str" cm="1">
        <f t="array" ref="AH1776">IFERROR(_xlfn.IFS(
AI1776="MPR ISSUE","TX ISSUE",
AI1776="BSS Hardware Issue","RAN ISSUE",
AI1776="Sites strategiques, MLL, Pylone, etc.","ENVTECH",
AI1776="AKTIVCO DEFAUT GE &amp; POWER Cabinet","POWER ISSUE",
AI1776="AKTIVCO Coupure ENEO &amp; Baisse de tension","POWER ISSUE",
AI1776="Coupure ENEO &amp; Baisse de tension","POWER ISSUE",
AI1776="Defaut GE &amp; POWER Cabinet","POWER ISSUE",
AI1776="Sharing","POWER ISSUE",
AI1776="Sites strategiques &amp; DataCenter","POWER ISSUE",
AI1776="Exclu","Exclu",
AI1776="SAT","TX ISSUE",
AI1776="SPARE-ISSUE","SPARE-ISSUE",
AI1776="Fiber CAmtel","TX ISSUE",
AI1776="Fiber AOF","TX ISSUE",
AI1776="Projet OCM (HUAWEI)","TRAVAUX-HUAWEI",
AI1776="Projet OCM (NOKIA)","TRAVAUX -NOKIA",
AI1776="ACCESS-ISSUE","ACCESS-ISSUE",
AI1776="Projet OCM (ZTE, NOKIA, autres projets)","TRAVAUX OCM",
AI1776="No root CAuse","No root cause",
AI1776="ODU HS","TX ISSUE",
AI1776="IP &amp; VLAN","TX ISSUE",
AI1776="Warehouse HUAWEI","SPARE-ISSUE",
AI1776="SPARE-HS","SPARE-ISSUE",
AI1776="Power Telco","RAN ISSUE",AI1776="no impacts","no impacts"
),"")</f>
        <v>no impacts</v>
      </c>
      <c r="AI1776" s="85" t="s">
        <v>5998</v>
      </c>
      <c r="AJ1776" s="57" t="str" cm="1">
        <f t="array" ref="AJ1776">IFERROR(_xlfn.IFS(
AI1776="MPR ISSUE","ACTIVE",
AI1776="BSS Hardware Issue","ACTIVE",
AI1776="Sites strategiques, MLL, Pylone, etc.","PASSIVE",
AI1776="AKTIVCO DEFAUT GE &amp; POWER Cabinet","PASSIVE",
AI1776="AKTIVCO Coupure ENEO &amp; Baisse de tension","PASSIVE",
AI1776="Coupure ENEO &amp; Baisse de tension","PASSIVE",
AI1776="Defaut GE &amp; POWER Cabinet","PASSIVE",
AI1776="Sharing","PASSIVE",
AI1776="Sites strategiques &amp; DataCenter","PASSIVE",
AI1776="Exclu","Exclu",
AI1776="SAT","ACTIVE",
AI1776="SPARE-ISSUE","SPARE-ISSUE",
AI1776="Fiber CAmtel","ACTIVE",
AI1776="Fiber AOF","ACTIVE",
AI1776="Projet OCM (HUAWEI)","PLANNED WORKS",
AI1776="Projet OCM (NOKIA)","PLANNED WORKS",
AI1776="ACCESS-ISSUE","ACCESS-ISSUE",
AI1776="Projet OCM (ZTE, NOKIA, autres projets)","PLANNED WORKS",
AI1776="No root CAuse","No root cause",
AI1776="ODU HS","ACTIVE",
AI1776="IP &amp; VLAN","ACTIVE",
AI1776="Warehouse HUAWEI","SPARE-ISSUE",
AI1776="SPARE-HS","SPARE-ISSUE",
AI1776="Power Telco","ACTIVE", AI1776="no impacts","no impacts"
),"")</f>
        <v>no impacts</v>
      </c>
      <c r="AK1776" s="23" t="s">
        <v>5537</v>
      </c>
      <c r="AL1776" s="23" t="str">
        <f t="shared" si="47"/>
        <v>EXN_186</v>
      </c>
      <c r="AN1776" s="9" t="s">
        <v>5537</v>
      </c>
      <c r="AO1776" s="23" t="str">
        <f>_xlfn.XLOOKUP(B1776,'INCIDENT-05-03-2026'!E:E,'INCIDENT-05-03-2026'!F:F,"")</f>
        <v/>
      </c>
      <c r="AP1776" s="7" t="s">
        <v>5537</v>
      </c>
      <c r="AQ1776" s="6"/>
      <c r="AR1776" s="7"/>
      <c r="AS1776" s="3" t="str">
        <f>_xlfn.XLOOKUP(B1776,'[3]tt num | region | site id'!$C:$C,'[3]tt num | region | site id'!$Q:$Q,"")</f>
        <v/>
      </c>
      <c r="AT1776" s="24" t="str">
        <f>_xlfn.XLOOKUP(B1776,'[4]Cells Huawei 03052026 12h'!$B:$B,'[4]Cells Huawei 03052026 12h'!$T:$T,"")</f>
        <v/>
      </c>
      <c r="AU1776" s="24" t="str">
        <f>_xlfn.XLOOKUP(B1776,'[5]cells down 02052026 8h50'!$B:$B,'[5]cells down 02052026 8h50'!$R:$R,"")</f>
        <v/>
      </c>
      <c r="AV1776" s="24" t="str">
        <f>_xlfn.XLOOKUP(B1776,'[5]cells down 02052026 13h50'!$B:$B,'[5]cells down 02052026 13h50'!$R:$R,"")</f>
        <v/>
      </c>
      <c r="AW1776" s="24" t="str">
        <f>_xlfn.XLOOKUP(B1776,'[5]cells down 02052026 13h50'!$B:$B,'[5]cells down 02052026 13h50'!$R:$R,"")</f>
        <v/>
      </c>
      <c r="AX1776" s="24" t="str">
        <f>_xlfn.XLOOKUP(B1776,'[6]cell downs 03052026 8h40 '!$B:$B,'[6]cell downs 03052026 8h40 '!$R:$R,"")</f>
        <v/>
      </c>
      <c r="AY1776" s="24" t="str">
        <f>_xlfn.XLOOKUP(B1776,'[7]ALL SITES DOWN'!$D:$D,'[7]ALL SITES DOWN'!$J:$J,"")</f>
        <v/>
      </c>
      <c r="AZ1776" s="24" t="str">
        <f>_xlfn.XLOOKUP(B1776,'[8]ALL SITES DOWN'!$D:$D,'[8]ALL SITES DOWN'!$J:$J,"")</f>
        <v/>
      </c>
      <c r="BA1776" s="9" t="str">
        <f>_xlfn.XLOOKUP(B1776,[9]sheet1!$AC:$AC,[9]sheet1!$AF:$AF,"")</f>
        <v/>
      </c>
      <c r="BB1776" s="14" t="s">
        <v>5537</v>
      </c>
      <c r="BC1776" s="14" t="s">
        <v>5537</v>
      </c>
      <c r="BD1776" s="14" t="str">
        <f>_xlfn.XLOOKUP(B1776,'[10]cell downs 18042026 17h'!$B:$B,'[10]cell downs 18042026 17h'!$B:$B,"")</f>
        <v/>
      </c>
      <c r="BE1776" s="14" t="str">
        <f>_xlfn.XLOOKUP(B1776,'[11]Cells Huawei 19042026 15h'!$B:$B,'[11]Cells Huawei 19042026 15h'!$B:$B,"")</f>
        <v/>
      </c>
      <c r="BF1776" s="9" t="str">
        <f>_xlfn.XLOOKUP(B1776,'[12]cells down 19042026 9H40'!$B:$B,'[12]cells down 19042026 9H40'!$B:$B,"")</f>
        <v/>
      </c>
      <c r="BG1776" s="9" t="s">
        <v>3841</v>
      </c>
      <c r="BH1776" s="9" t="s">
        <v>5537</v>
      </c>
    </row>
    <row r="1777" spans="1:60" s="9" customFormat="1" x14ac:dyDescent="0.3">
      <c r="A1777" s="1" t="s">
        <v>939</v>
      </c>
      <c r="B1777" s="8" t="s">
        <v>940</v>
      </c>
      <c r="C1777" s="3" t="str">
        <f>_xlfn.XLOOKUP(B1777,'[1]daily break down'!$D:$D,'[1]daily break down'!$E:$E,"")</f>
        <v>Garoua</v>
      </c>
      <c r="D1777" s="1" t="s">
        <v>11</v>
      </c>
      <c r="E1777" s="1" t="s">
        <v>12</v>
      </c>
      <c r="F1777" s="3" t="s">
        <v>23</v>
      </c>
      <c r="G1777" s="1" t="s">
        <v>24</v>
      </c>
      <c r="H1777" s="40" t="str">
        <f>_xlfn.XLOOKUP(B1777,[2]CALCULATION!$B:$B,[2]CALCULATION!$H:$H,"")</f>
        <v>Huawei</v>
      </c>
      <c r="I1777" s="34">
        <v>0</v>
      </c>
      <c r="J1777" s="34">
        <v>1.974575025753853</v>
      </c>
      <c r="K1777" s="34">
        <v>3.7553897606675171</v>
      </c>
      <c r="L1777" s="34">
        <v>9.5297638920992025</v>
      </c>
      <c r="M1777" s="34">
        <v>1.194468700150956</v>
      </c>
      <c r="N1777" s="34">
        <v>0</v>
      </c>
      <c r="O1777" s="34">
        <v>0</v>
      </c>
      <c r="P1777" s="34">
        <v>0</v>
      </c>
      <c r="Q1777" s="34">
        <v>0.81194194039944867</v>
      </c>
      <c r="R1777" s="34">
        <v>0</v>
      </c>
      <c r="S1777" s="35">
        <v>0</v>
      </c>
      <c r="T1777" s="35">
        <v>0</v>
      </c>
      <c r="U1777" s="35">
        <v>0</v>
      </c>
      <c r="V1777" s="35">
        <v>0</v>
      </c>
      <c r="W1777" s="35">
        <v>0</v>
      </c>
      <c r="X1777" s="35">
        <v>0</v>
      </c>
      <c r="Y1777" s="35">
        <v>0</v>
      </c>
      <c r="Z1777" s="35">
        <v>0</v>
      </c>
      <c r="AA1777" s="35">
        <v>0</v>
      </c>
      <c r="AB1777" s="35">
        <v>0</v>
      </c>
      <c r="AC1777" s="35">
        <v>0</v>
      </c>
      <c r="AD1777" s="35">
        <v>0</v>
      </c>
      <c r="AE1777" s="58" t="s">
        <v>5560</v>
      </c>
      <c r="AF1777" s="58"/>
      <c r="AG1777" s="57" t="str" cm="1">
        <f t="array" ref="AG1777">IFERROR(_xlfn.IFS(
AI1777="MPR ISSUE","PDH",
AI1777="BSS Hardware Issue","BSS",
AI1777="Sites strategiques, MLL, Pylone, etc.","ENVTECH",
AI1777="AKTIVCO DEFAUT GE &amp; POWER Cabinet","AKTIVCO",
AI1777="AKTIVCO Coupure ENEO &amp; Baisse de tension","AKTIVCO GRID ONLY",
AI1777="Coupure ENEO &amp; Baisse de tension","IHS GRID ONLY",
AI1777="Defaut GE &amp; POWER Cabinet","IHS",
AI1777="Sharing","Partners",
AI1777="Sites strategiques &amp; DataCenter","SST &amp; DC",
AI1777="Exclu","Exclu",
AI1777="SAT","SAT",
AI1777="SPARE-ISSUE","SPARE-ISSUE",
AI1777="Fiber CAmtel","TRANS_FO_CAMTEL",
AI1777="Fiber AOF","Fiber AOF",
AI1777="Projet OCM (HUAWEI)","TRAVAUX-HUAWEI",
AI1777="Projet OCM (NOKIA)","TRAVAUX-NOKIA",
AI1777="ACCESS-ISSUE","ACCESS-ISSUE",
AI1777="Projet OCM (ZTE, NOKIA, autres projets)","TRAVAUX OCM",
AI1777="No root CAuse","No root cause",
AI1777="ODU HS","PDH",
AI1777="IP &amp; VLAN","PDH",
AI1777="Warehouse HUAWEI","SPARE-ISSUE",
AI1777="SPARE-HS","SPARE-ISSUE",
AI1777="Power Telco","BSS",AI1777="no impacts","no impacts"
),"")</f>
        <v>no impacts</v>
      </c>
      <c r="AH1777" s="57" t="str" cm="1">
        <f t="array" ref="AH1777">IFERROR(_xlfn.IFS(
AI1777="MPR ISSUE","TX ISSUE",
AI1777="BSS Hardware Issue","RAN ISSUE",
AI1777="Sites strategiques, MLL, Pylone, etc.","ENVTECH",
AI1777="AKTIVCO DEFAUT GE &amp; POWER Cabinet","POWER ISSUE",
AI1777="AKTIVCO Coupure ENEO &amp; Baisse de tension","POWER ISSUE",
AI1777="Coupure ENEO &amp; Baisse de tension","POWER ISSUE",
AI1777="Defaut GE &amp; POWER Cabinet","POWER ISSUE",
AI1777="Sharing","POWER ISSUE",
AI1777="Sites strategiques &amp; DataCenter","POWER ISSUE",
AI1777="Exclu","Exclu",
AI1777="SAT","TX ISSUE",
AI1777="SPARE-ISSUE","SPARE-ISSUE",
AI1777="Fiber CAmtel","TX ISSUE",
AI1777="Fiber AOF","TX ISSUE",
AI1777="Projet OCM (HUAWEI)","TRAVAUX-HUAWEI",
AI1777="Projet OCM (NOKIA)","TRAVAUX -NOKIA",
AI1777="ACCESS-ISSUE","ACCESS-ISSUE",
AI1777="Projet OCM (ZTE, NOKIA, autres projets)","TRAVAUX OCM",
AI1777="No root CAuse","No root cause",
AI1777="ODU HS","TX ISSUE",
AI1777="IP &amp; VLAN","TX ISSUE",
AI1777="Warehouse HUAWEI","SPARE-ISSUE",
AI1777="SPARE-HS","SPARE-ISSUE",
AI1777="Power Telco","RAN ISSUE",AI1777="no impacts","no impacts"
),"")</f>
        <v>no impacts</v>
      </c>
      <c r="AI1777" s="85" t="s">
        <v>5998</v>
      </c>
      <c r="AJ1777" s="57" t="str" cm="1">
        <f t="array" ref="AJ1777">IFERROR(_xlfn.IFS(
AI1777="MPR ISSUE","ACTIVE",
AI1777="BSS Hardware Issue","ACTIVE",
AI1777="Sites strategiques, MLL, Pylone, etc.","PASSIVE",
AI1777="AKTIVCO DEFAUT GE &amp; POWER Cabinet","PASSIVE",
AI1777="AKTIVCO Coupure ENEO &amp; Baisse de tension","PASSIVE",
AI1777="Coupure ENEO &amp; Baisse de tension","PASSIVE",
AI1777="Defaut GE &amp; POWER Cabinet","PASSIVE",
AI1777="Sharing","PASSIVE",
AI1777="Sites strategiques &amp; DataCenter","PASSIVE",
AI1777="Exclu","Exclu",
AI1777="SAT","ACTIVE",
AI1777="SPARE-ISSUE","SPARE-ISSUE",
AI1777="Fiber CAmtel","ACTIVE",
AI1777="Fiber AOF","ACTIVE",
AI1777="Projet OCM (HUAWEI)","PLANNED WORKS",
AI1777="Projet OCM (NOKIA)","PLANNED WORKS",
AI1777="ACCESS-ISSUE","ACCESS-ISSUE",
AI1777="Projet OCM (ZTE, NOKIA, autres projets)","PLANNED WORKS",
AI1777="No root CAuse","No root cause",
AI1777="ODU HS","ACTIVE",
AI1777="IP &amp; VLAN","ACTIVE",
AI1777="Warehouse HUAWEI","SPARE-ISSUE",
AI1777="SPARE-HS","SPARE-ISSUE",
AI1777="Power Telco","ACTIVE", AI1777="no impacts","no impacts"
),"")</f>
        <v>no impacts</v>
      </c>
      <c r="AK1777" s="23" t="s">
        <v>5537</v>
      </c>
      <c r="AL1777" s="23" t="str">
        <f t="shared" si="47"/>
        <v>NRD_118</v>
      </c>
      <c r="AN1777" s="9" t="s">
        <v>5537</v>
      </c>
      <c r="AO1777" s="23" t="str">
        <f>_xlfn.XLOOKUP(B1777,'INCIDENT-05-03-2026'!E:E,'INCIDENT-05-03-2026'!F:F,"")</f>
        <v/>
      </c>
      <c r="AP1777" s="7" t="s">
        <v>5537</v>
      </c>
      <c r="AQ1777" s="6"/>
      <c r="AR1777" s="7"/>
      <c r="AS1777" s="3" t="str">
        <f>_xlfn.XLOOKUP(B1777,'[3]tt num | region | site id'!$C:$C,'[3]tt num | region | site id'!$Q:$Q,"")</f>
        <v/>
      </c>
      <c r="AT1777" s="24" t="str">
        <f>_xlfn.XLOOKUP(B1777,'[4]Cells Huawei 03052026 12h'!$B:$B,'[4]Cells Huawei 03052026 12h'!$T:$T,"")</f>
        <v/>
      </c>
      <c r="AU1777" s="24" t="str">
        <f>_xlfn.XLOOKUP(B1777,'[5]cells down 02052026 8h50'!$B:$B,'[5]cells down 02052026 8h50'!$R:$R,"")</f>
        <v/>
      </c>
      <c r="AV1777" s="24" t="str">
        <f>_xlfn.XLOOKUP(B1777,'[5]cells down 02052026 13h50'!$B:$B,'[5]cells down 02052026 13h50'!$R:$R,"")</f>
        <v/>
      </c>
      <c r="AW1777" s="24" t="str">
        <f>_xlfn.XLOOKUP(B1777,'[5]cells down 02052026 13h50'!$B:$B,'[5]cells down 02052026 13h50'!$R:$R,"")</f>
        <v/>
      </c>
      <c r="AX1777" s="24" t="str">
        <f>_xlfn.XLOOKUP(B1777,'[6]cell downs 03052026 8h40 '!$B:$B,'[6]cell downs 03052026 8h40 '!$R:$R,"")</f>
        <v/>
      </c>
      <c r="AY1777" s="24" t="str">
        <f>_xlfn.XLOOKUP(B1777,'[7]ALL SITES DOWN'!$D:$D,'[7]ALL SITES DOWN'!$J:$J,"")</f>
        <v/>
      </c>
      <c r="AZ1777" s="24" t="str">
        <f>_xlfn.XLOOKUP(B1777,'[8]ALL SITES DOWN'!$D:$D,'[8]ALL SITES DOWN'!$J:$J,"")</f>
        <v/>
      </c>
      <c r="BA1777" s="9" t="str">
        <f>_xlfn.XLOOKUP(B1777,[9]sheet1!$AC:$AC,[9]sheet1!$AF:$AF,"")</f>
        <v/>
      </c>
      <c r="BB1777" s="14" t="s">
        <v>5537</v>
      </c>
      <c r="BC1777" s="14" t="s">
        <v>5537</v>
      </c>
      <c r="BD1777" s="14" t="str">
        <f>_xlfn.XLOOKUP(B1777,'[10]cell downs 18042026 17h'!$B:$B,'[10]cell downs 18042026 17h'!$B:$B,"")</f>
        <v/>
      </c>
      <c r="BE1777" s="14" t="str">
        <f>_xlfn.XLOOKUP(B1777,'[11]Cells Huawei 19042026 15h'!$B:$B,'[11]Cells Huawei 19042026 15h'!$B:$B,"")</f>
        <v/>
      </c>
      <c r="BF1777" s="9" t="str">
        <f>_xlfn.XLOOKUP(B1777,'[12]cells down 19042026 9H40'!$B:$B,'[12]cells down 19042026 9H40'!$B:$B,"")</f>
        <v/>
      </c>
      <c r="BG1777" s="9" t="s">
        <v>940</v>
      </c>
      <c r="BH1777" s="9" t="s">
        <v>302</v>
      </c>
    </row>
    <row r="1778" spans="1:60" s="9" customFormat="1" x14ac:dyDescent="0.3">
      <c r="A1778" s="1" t="s">
        <v>3279</v>
      </c>
      <c r="B1778" s="8" t="s">
        <v>3280</v>
      </c>
      <c r="C1778" s="3" t="str">
        <f>_xlfn.XLOOKUP(B1778,'[1]daily break down'!$D:$D,'[1]daily break down'!$E:$E,"")</f>
        <v>NORD</v>
      </c>
      <c r="D1778" s="1" t="s">
        <v>21</v>
      </c>
      <c r="E1778" s="1" t="s">
        <v>188</v>
      </c>
      <c r="F1778" s="3" t="s">
        <v>23</v>
      </c>
      <c r="G1778" s="1" t="s">
        <v>732</v>
      </c>
      <c r="H1778" s="40" t="str">
        <f>_xlfn.XLOOKUP(B1778,[2]CALCULATION!$B:$B,[2]CALCULATION!$H:$H,"")</f>
        <v>Huawei</v>
      </c>
      <c r="I1778" s="34">
        <v>6.1966196105960352</v>
      </c>
      <c r="J1778" s="34">
        <v>3.331235928123208</v>
      </c>
      <c r="K1778" s="34">
        <v>0</v>
      </c>
      <c r="L1778" s="34">
        <v>0</v>
      </c>
      <c r="M1778" s="34">
        <v>1.1197397220010674</v>
      </c>
      <c r="N1778" s="34">
        <v>0</v>
      </c>
      <c r="O1778" s="34">
        <v>0</v>
      </c>
      <c r="P1778" s="34">
        <v>0</v>
      </c>
      <c r="Q1778" s="34">
        <v>0</v>
      </c>
      <c r="R1778" s="34">
        <v>0</v>
      </c>
      <c r="S1778" s="35">
        <v>0</v>
      </c>
      <c r="T1778" s="35">
        <v>0</v>
      </c>
      <c r="U1778" s="35">
        <v>0</v>
      </c>
      <c r="V1778" s="35">
        <v>0</v>
      </c>
      <c r="W1778" s="35">
        <v>0</v>
      </c>
      <c r="X1778" s="35">
        <v>0</v>
      </c>
      <c r="Y1778" s="35">
        <v>0</v>
      </c>
      <c r="Z1778" s="35">
        <v>3.3099230095339198</v>
      </c>
      <c r="AA1778" s="35">
        <v>0</v>
      </c>
      <c r="AB1778" s="35">
        <v>0</v>
      </c>
      <c r="AC1778" s="35">
        <v>0</v>
      </c>
      <c r="AD1778" s="35">
        <v>0</v>
      </c>
      <c r="AE1778" s="58" t="s">
        <v>5560</v>
      </c>
      <c r="AF1778" s="58"/>
      <c r="AG1778" s="57" t="str" cm="1">
        <f t="array" ref="AG1778">IFERROR(_xlfn.IFS(
AI1778="MPR ISSUE","PDH",
AI1778="BSS Hardware Issue","BSS",
AI1778="Sites strategiques, MLL, Pylone, etc.","ENVTECH",
AI1778="AKTIVCO DEFAUT GE &amp; POWER Cabinet","AKTIVCO",
AI1778="AKTIVCO Coupure ENEO &amp; Baisse de tension","AKTIVCO GRID ONLY",
AI1778="Coupure ENEO &amp; Baisse de tension","IHS GRID ONLY",
AI1778="Defaut GE &amp; POWER Cabinet","IHS",
AI1778="Sharing","Partners",
AI1778="Sites strategiques &amp; DataCenter","SST &amp; DC",
AI1778="Exclu","Exclu",
AI1778="SAT","SAT",
AI1778="SPARE-ISSUE","SPARE-ISSUE",
AI1778="Fiber CAmtel","TRANS_FO_CAMTEL",
AI1778="Fiber AOF","Fiber AOF",
AI1778="Projet OCM (HUAWEI)","TRAVAUX-HUAWEI",
AI1778="Projet OCM (NOKIA)","TRAVAUX-NOKIA",
AI1778="ACCESS-ISSUE","ACCESS-ISSUE",
AI1778="Projet OCM (ZTE, NOKIA, autres projets)","TRAVAUX OCM",
AI1778="No root CAuse","No root cause",
AI1778="ODU HS","PDH",
AI1778="IP &amp; VLAN","PDH",
AI1778="Warehouse HUAWEI","SPARE-ISSUE",
AI1778="SPARE-HS","SPARE-ISSUE",
AI1778="Power Telco","BSS",AI1778="no impacts","no impacts"
),"")</f>
        <v>no impacts</v>
      </c>
      <c r="AH1778" s="57" t="str" cm="1">
        <f t="array" ref="AH1778">IFERROR(_xlfn.IFS(
AI1778="MPR ISSUE","TX ISSUE",
AI1778="BSS Hardware Issue","RAN ISSUE",
AI1778="Sites strategiques, MLL, Pylone, etc.","ENVTECH",
AI1778="AKTIVCO DEFAUT GE &amp; POWER Cabinet","POWER ISSUE",
AI1778="AKTIVCO Coupure ENEO &amp; Baisse de tension","POWER ISSUE",
AI1778="Coupure ENEO &amp; Baisse de tension","POWER ISSUE",
AI1778="Defaut GE &amp; POWER Cabinet","POWER ISSUE",
AI1778="Sharing","POWER ISSUE",
AI1778="Sites strategiques &amp; DataCenter","POWER ISSUE",
AI1778="Exclu","Exclu",
AI1778="SAT","TX ISSUE",
AI1778="SPARE-ISSUE","SPARE-ISSUE",
AI1778="Fiber CAmtel","TX ISSUE",
AI1778="Fiber AOF","TX ISSUE",
AI1778="Projet OCM (HUAWEI)","TRAVAUX-HUAWEI",
AI1778="Projet OCM (NOKIA)","TRAVAUX -NOKIA",
AI1778="ACCESS-ISSUE","ACCESS-ISSUE",
AI1778="Projet OCM (ZTE, NOKIA, autres projets)","TRAVAUX OCM",
AI1778="No root CAuse","No root cause",
AI1778="ODU HS","TX ISSUE",
AI1778="IP &amp; VLAN","TX ISSUE",
AI1778="Warehouse HUAWEI","SPARE-ISSUE",
AI1778="SPARE-HS","SPARE-ISSUE",
AI1778="Power Telco","RAN ISSUE",AI1778="no impacts","no impacts"
),"")</f>
        <v>no impacts</v>
      </c>
      <c r="AI1778" s="85" t="s">
        <v>5998</v>
      </c>
      <c r="AJ1778" s="57" t="str" cm="1">
        <f t="array" ref="AJ1778">IFERROR(_xlfn.IFS(
AI1778="MPR ISSUE","ACTIVE",
AI1778="BSS Hardware Issue","ACTIVE",
AI1778="Sites strategiques, MLL, Pylone, etc.","PASSIVE",
AI1778="AKTIVCO DEFAUT GE &amp; POWER Cabinet","PASSIVE",
AI1778="AKTIVCO Coupure ENEO &amp; Baisse de tension","PASSIVE",
AI1778="Coupure ENEO &amp; Baisse de tension","PASSIVE",
AI1778="Defaut GE &amp; POWER Cabinet","PASSIVE",
AI1778="Sharing","PASSIVE",
AI1778="Sites strategiques &amp; DataCenter","PASSIVE",
AI1778="Exclu","Exclu",
AI1778="SAT","ACTIVE",
AI1778="SPARE-ISSUE","SPARE-ISSUE",
AI1778="Fiber CAmtel","ACTIVE",
AI1778="Fiber AOF","ACTIVE",
AI1778="Projet OCM (HUAWEI)","PLANNED WORKS",
AI1778="Projet OCM (NOKIA)","PLANNED WORKS",
AI1778="ACCESS-ISSUE","ACCESS-ISSUE",
AI1778="Projet OCM (ZTE, NOKIA, autres projets)","PLANNED WORKS",
AI1778="No root CAuse","No root cause",
AI1778="ODU HS","ACTIVE",
AI1778="IP &amp; VLAN","ACTIVE",
AI1778="Warehouse HUAWEI","SPARE-ISSUE",
AI1778="SPARE-HS","SPARE-ISSUE",
AI1778="Power Telco","ACTIVE", AI1778="no impacts","no impacts"
),"")</f>
        <v>no impacts</v>
      </c>
      <c r="AK1778" s="23" t="s">
        <v>5537</v>
      </c>
      <c r="AL1778" s="23" t="str">
        <f t="shared" si="47"/>
        <v>NRD_100</v>
      </c>
      <c r="AN1778" s="9" t="s">
        <v>5537</v>
      </c>
      <c r="AO1778" s="23" t="str">
        <f>_xlfn.XLOOKUP(B1778,'INCIDENT-05-03-2026'!E:E,'INCIDENT-05-03-2026'!F:F,"")</f>
        <v/>
      </c>
      <c r="AP1778" s="7" t="s">
        <v>5537</v>
      </c>
      <c r="AQ1778" s="6"/>
      <c r="AR1778" s="7"/>
      <c r="AS1778" s="3" t="str">
        <f>_xlfn.XLOOKUP(B1778,'[3]tt num | region | site id'!$C:$C,'[3]tt num | region | site id'!$Q:$Q,"")</f>
        <v/>
      </c>
      <c r="AT1778" s="24" t="str">
        <f>_xlfn.XLOOKUP(B1778,'[4]Cells Huawei 03052026 12h'!$B:$B,'[4]Cells Huawei 03052026 12h'!$T:$T,"")</f>
        <v/>
      </c>
      <c r="AU1778" s="24" t="str">
        <f>_xlfn.XLOOKUP(B1778,'[5]cells down 02052026 8h50'!$B:$B,'[5]cells down 02052026 8h50'!$R:$R,"")</f>
        <v/>
      </c>
      <c r="AV1778" s="24" t="str">
        <f>_xlfn.XLOOKUP(B1778,'[5]cells down 02052026 13h50'!$B:$B,'[5]cells down 02052026 13h50'!$R:$R,"")</f>
        <v/>
      </c>
      <c r="AW1778" s="24" t="str">
        <f>_xlfn.XLOOKUP(B1778,'[5]cells down 02052026 13h50'!$B:$B,'[5]cells down 02052026 13h50'!$R:$R,"")</f>
        <v/>
      </c>
      <c r="AX1778" s="24" t="str">
        <f>_xlfn.XLOOKUP(B1778,'[6]cell downs 03052026 8h40 '!$B:$B,'[6]cell downs 03052026 8h40 '!$R:$R,"")</f>
        <v/>
      </c>
      <c r="AY1778" s="24" t="str">
        <f>_xlfn.XLOOKUP(B1778,'[7]ALL SITES DOWN'!$D:$D,'[7]ALL SITES DOWN'!$J:$J,"")</f>
        <v/>
      </c>
      <c r="AZ1778" s="24" t="str">
        <f>_xlfn.XLOOKUP(B1778,'[8]ALL SITES DOWN'!$D:$D,'[8]ALL SITES DOWN'!$J:$J,"")</f>
        <v/>
      </c>
      <c r="BA1778" s="9" t="str">
        <f>_xlfn.XLOOKUP(B1778,[9]sheet1!$AC:$AC,[9]sheet1!$AF:$AF,"")</f>
        <v/>
      </c>
      <c r="BB1778" s="14" t="s">
        <v>5537</v>
      </c>
      <c r="BC1778" s="14" t="s">
        <v>5537</v>
      </c>
      <c r="BD1778" s="14" t="str">
        <f>_xlfn.XLOOKUP(B1778,'[10]cell downs 18042026 17h'!$B:$B,'[10]cell downs 18042026 17h'!$B:$B,"")</f>
        <v/>
      </c>
      <c r="BE1778" s="14" t="str">
        <f>_xlfn.XLOOKUP(B1778,'[11]Cells Huawei 19042026 15h'!$B:$B,'[11]Cells Huawei 19042026 15h'!$B:$B,"")</f>
        <v/>
      </c>
      <c r="BF1778" s="9" t="str">
        <f>_xlfn.XLOOKUP(B1778,'[12]cells down 19042026 9H40'!$B:$B,'[12]cells down 19042026 9H40'!$B:$B,"")</f>
        <v/>
      </c>
      <c r="BG1778" s="9" t="s">
        <v>5537</v>
      </c>
      <c r="BH1778" s="9" t="s">
        <v>12</v>
      </c>
    </row>
    <row r="1779" spans="1:60" s="9" customFormat="1" x14ac:dyDescent="0.3">
      <c r="A1779" s="1" t="s">
        <v>3854</v>
      </c>
      <c r="B1779" s="8" t="s">
        <v>3855</v>
      </c>
      <c r="C1779" s="3" t="str">
        <f>_xlfn.XLOOKUP(B1779,'[1]daily break down'!$D:$D,'[1]daily break down'!$E:$E,"")</f>
        <v>EXTREME-NORD</v>
      </c>
      <c r="D1779" s="1" t="s">
        <v>21</v>
      </c>
      <c r="E1779" s="1" t="s">
        <v>122</v>
      </c>
      <c r="F1779" s="3" t="s">
        <v>55</v>
      </c>
      <c r="G1779" s="1" t="s">
        <v>3856</v>
      </c>
      <c r="H1779" s="40" t="str">
        <f>_xlfn.XLOOKUP(B1779,[2]CALCULATION!$B:$B,[2]CALCULATION!$H:$H,"")</f>
        <v>HUAWEI</v>
      </c>
      <c r="I1779" s="34">
        <v>0</v>
      </c>
      <c r="J1779" s="34">
        <v>0</v>
      </c>
      <c r="K1779" s="34">
        <v>0</v>
      </c>
      <c r="L1779" s="34">
        <v>0</v>
      </c>
      <c r="M1779" s="34">
        <v>0</v>
      </c>
      <c r="N1779" s="34">
        <v>0</v>
      </c>
      <c r="O1779" s="34">
        <v>0</v>
      </c>
      <c r="P1779" s="34">
        <v>0</v>
      </c>
      <c r="Q1779" s="34">
        <v>0</v>
      </c>
      <c r="R1779" s="34">
        <v>0</v>
      </c>
      <c r="S1779" s="35">
        <v>0</v>
      </c>
      <c r="T1779" s="35">
        <v>0</v>
      </c>
      <c r="U1779" s="35">
        <v>0</v>
      </c>
      <c r="V1779" s="35">
        <v>0</v>
      </c>
      <c r="W1779" s="35">
        <v>0</v>
      </c>
      <c r="X1779" s="35">
        <v>0</v>
      </c>
      <c r="Y1779" s="35">
        <v>0</v>
      </c>
      <c r="Z1779" s="35">
        <v>0</v>
      </c>
      <c r="AA1779" s="35">
        <v>0</v>
      </c>
      <c r="AB1779" s="35">
        <v>0</v>
      </c>
      <c r="AC1779" s="35">
        <v>0</v>
      </c>
      <c r="AD1779" s="35">
        <v>0</v>
      </c>
      <c r="AE1779" s="58" t="s">
        <v>5603</v>
      </c>
      <c r="AF1779" s="58"/>
      <c r="AG1779" s="57" t="str" cm="1">
        <f t="array" ref="AG1779">IFERROR(_xlfn.IFS(
AI1779="MPR ISSUE","PDH",
AI1779="BSS Hardware Issue","BSS",
AI1779="Sites strategiques, MLL, Pylone, etc.","ENVTECH",
AI1779="AKTIVCO DEFAUT GE &amp; POWER Cabinet","AKTIVCO",
AI1779="AKTIVCO Coupure ENEO &amp; Baisse de tension","AKTIVCO GRID ONLY",
AI1779="Coupure ENEO &amp; Baisse de tension","IHS GRID ONLY",
AI1779="Defaut GE &amp; POWER Cabinet","IHS",
AI1779="Sharing","Partners",
AI1779="Sites strategiques &amp; DataCenter","SST &amp; DC",
AI1779="Exclu","Exclu",
AI1779="SAT","SAT",
AI1779="SPARE-ISSUE","SPARE-ISSUE",
AI1779="Fiber CAmtel","TRANS_FO_CAMTEL",
AI1779="Fiber AOF","Fiber AOF",
AI1779="Projet OCM (HUAWEI)","TRAVAUX-HUAWEI",
AI1779="Projet OCM (NOKIA)","TRAVAUX-NOKIA",
AI1779="ACCESS-ISSUE","ACCESS-ISSUE",
AI1779="Projet OCM (ZTE, NOKIA, autres projets)","TRAVAUX OCM",
AI1779="No root CAuse","No root cause",
AI1779="ODU HS","PDH",
AI1779="IP &amp; VLAN","PDH",
AI1779="Warehouse HUAWEI","SPARE-ISSUE",
AI1779="SPARE-HS","SPARE-ISSUE",
AI1779="Power Telco","BSS",AI1779="no impacts","no impacts"
),"")</f>
        <v>no impacts</v>
      </c>
      <c r="AH1779" s="57" t="str" cm="1">
        <f t="array" ref="AH1779">IFERROR(_xlfn.IFS(
AI1779="MPR ISSUE","TX ISSUE",
AI1779="BSS Hardware Issue","RAN ISSUE",
AI1779="Sites strategiques, MLL, Pylone, etc.","ENVTECH",
AI1779="AKTIVCO DEFAUT GE &amp; POWER Cabinet","POWER ISSUE",
AI1779="AKTIVCO Coupure ENEO &amp; Baisse de tension","POWER ISSUE",
AI1779="Coupure ENEO &amp; Baisse de tension","POWER ISSUE",
AI1779="Defaut GE &amp; POWER Cabinet","POWER ISSUE",
AI1779="Sharing","POWER ISSUE",
AI1779="Sites strategiques &amp; DataCenter","POWER ISSUE",
AI1779="Exclu","Exclu",
AI1779="SAT","TX ISSUE",
AI1779="SPARE-ISSUE","SPARE-ISSUE",
AI1779="Fiber CAmtel","TX ISSUE",
AI1779="Fiber AOF","TX ISSUE",
AI1779="Projet OCM (HUAWEI)","TRAVAUX-HUAWEI",
AI1779="Projet OCM (NOKIA)","TRAVAUX -NOKIA",
AI1779="ACCESS-ISSUE","ACCESS-ISSUE",
AI1779="Projet OCM (ZTE, NOKIA, autres projets)","TRAVAUX OCM",
AI1779="No root CAuse","No root cause",
AI1779="ODU HS","TX ISSUE",
AI1779="IP &amp; VLAN","TX ISSUE",
AI1779="Warehouse HUAWEI","SPARE-ISSUE",
AI1779="SPARE-HS","SPARE-ISSUE",
AI1779="Power Telco","RAN ISSUE",AI1779="no impacts","no impacts"
),"")</f>
        <v>no impacts</v>
      </c>
      <c r="AI1779" s="85" t="s">
        <v>5998</v>
      </c>
      <c r="AJ1779" s="57" t="str" cm="1">
        <f t="array" ref="AJ1779">IFERROR(_xlfn.IFS(
AI1779="MPR ISSUE","ACTIVE",
AI1779="BSS Hardware Issue","ACTIVE",
AI1779="Sites strategiques, MLL, Pylone, etc.","PASSIVE",
AI1779="AKTIVCO DEFAUT GE &amp; POWER Cabinet","PASSIVE",
AI1779="AKTIVCO Coupure ENEO &amp; Baisse de tension","PASSIVE",
AI1779="Coupure ENEO &amp; Baisse de tension","PASSIVE",
AI1779="Defaut GE &amp; POWER Cabinet","PASSIVE",
AI1779="Sharing","PASSIVE",
AI1779="Sites strategiques &amp; DataCenter","PASSIVE",
AI1779="Exclu","Exclu",
AI1779="SAT","ACTIVE",
AI1779="SPARE-ISSUE","SPARE-ISSUE",
AI1779="Fiber CAmtel","ACTIVE",
AI1779="Fiber AOF","ACTIVE",
AI1779="Projet OCM (HUAWEI)","PLANNED WORKS",
AI1779="Projet OCM (NOKIA)","PLANNED WORKS",
AI1779="ACCESS-ISSUE","ACCESS-ISSUE",
AI1779="Projet OCM (ZTE, NOKIA, autres projets)","PLANNED WORKS",
AI1779="No root CAuse","No root cause",
AI1779="ODU HS","ACTIVE",
AI1779="IP &amp; VLAN","ACTIVE",
AI1779="Warehouse HUAWEI","SPARE-ISSUE",
AI1779="SPARE-HS","SPARE-ISSUE",
AI1779="Power Telco","ACTIVE", AI1779="no impacts","no impacts"
),"")</f>
        <v>no impacts</v>
      </c>
      <c r="AK1779" s="23" t="s">
        <v>5537</v>
      </c>
      <c r="AL1779" s="23" t="str">
        <f t="shared" si="47"/>
        <v>EXN_239</v>
      </c>
      <c r="AN1779" s="9" t="s">
        <v>5537</v>
      </c>
      <c r="AO1779" s="23" t="str">
        <f>_xlfn.XLOOKUP(B1779,'INCIDENT-05-03-2026'!E:E,'INCIDENT-05-03-2026'!F:F,"")</f>
        <v/>
      </c>
      <c r="AP1779" s="7" t="s">
        <v>5537</v>
      </c>
      <c r="AQ1779" s="6"/>
      <c r="AR1779" s="7"/>
      <c r="AS1779" s="3" t="str">
        <f>_xlfn.XLOOKUP(B1779,'[3]tt num | region | site id'!$C:$C,'[3]tt num | region | site id'!$Q:$Q,"")</f>
        <v/>
      </c>
      <c r="AT1779" s="24" t="str">
        <f>_xlfn.XLOOKUP(B1779,'[4]Cells Huawei 03052026 12h'!$B:$B,'[4]Cells Huawei 03052026 12h'!$T:$T,"")</f>
        <v/>
      </c>
      <c r="AU1779" s="24" t="str">
        <f>_xlfn.XLOOKUP(B1779,'[5]cells down 02052026 8h50'!$B:$B,'[5]cells down 02052026 8h50'!$R:$R,"")</f>
        <v/>
      </c>
      <c r="AV1779" s="24" t="str">
        <f>_xlfn.XLOOKUP(B1779,'[5]cells down 02052026 13h50'!$B:$B,'[5]cells down 02052026 13h50'!$R:$R,"")</f>
        <v/>
      </c>
      <c r="AW1779" s="24" t="str">
        <f>_xlfn.XLOOKUP(B1779,'[5]cells down 02052026 13h50'!$B:$B,'[5]cells down 02052026 13h50'!$R:$R,"")</f>
        <v/>
      </c>
      <c r="AX1779" s="24" t="str">
        <f>_xlfn.XLOOKUP(B1779,'[6]cell downs 03052026 8h40 '!$B:$B,'[6]cell downs 03052026 8h40 '!$R:$R,"")</f>
        <v/>
      </c>
      <c r="AY1779" s="24" t="str">
        <f>_xlfn.XLOOKUP(B1779,'[7]ALL SITES DOWN'!$D:$D,'[7]ALL SITES DOWN'!$J:$J,"")</f>
        <v/>
      </c>
      <c r="AZ1779" s="24" t="str">
        <f>_xlfn.XLOOKUP(B1779,'[8]ALL SITES DOWN'!$D:$D,'[8]ALL SITES DOWN'!$J:$J,"")</f>
        <v/>
      </c>
      <c r="BA1779" s="9" t="str">
        <f>_xlfn.XLOOKUP(B1779,[9]sheet1!$AC:$AC,[9]sheet1!$AF:$AF,"")</f>
        <v/>
      </c>
      <c r="BB1779" s="14" t="s">
        <v>5537</v>
      </c>
      <c r="BC1779" s="14" t="s">
        <v>5537</v>
      </c>
      <c r="BD1779" s="14" t="str">
        <f>_xlfn.XLOOKUP(B1779,'[10]cell downs 18042026 17h'!$B:$B,'[10]cell downs 18042026 17h'!$B:$B,"")</f>
        <v/>
      </c>
      <c r="BE1779" s="14" t="str">
        <f>_xlfn.XLOOKUP(B1779,'[11]Cells Huawei 19042026 15h'!$B:$B,'[11]Cells Huawei 19042026 15h'!$B:$B,"")</f>
        <v/>
      </c>
      <c r="BF1779" s="9" t="str">
        <f>_xlfn.XLOOKUP(B1779,'[12]cells down 19042026 9H40'!$B:$B,'[12]cells down 19042026 9H40'!$B:$B,"")</f>
        <v/>
      </c>
      <c r="BG1779" s="9" t="s">
        <v>5537</v>
      </c>
      <c r="BH1779" s="9" t="s">
        <v>5537</v>
      </c>
    </row>
    <row r="1780" spans="1:60" s="9" customFormat="1" x14ac:dyDescent="0.3">
      <c r="A1780" s="1" t="s">
        <v>2868</v>
      </c>
      <c r="B1780" s="8" t="s">
        <v>2869</v>
      </c>
      <c r="C1780" s="3" t="str">
        <f>_xlfn.XLOOKUP(B1780,'[1]daily break down'!$D:$D,'[1]daily break down'!$E:$E,"")</f>
        <v>Douala</v>
      </c>
      <c r="D1780" s="1"/>
      <c r="E1780" s="1"/>
      <c r="F1780" s="3" t="s">
        <v>31</v>
      </c>
      <c r="G1780" s="1" t="s">
        <v>32</v>
      </c>
      <c r="H1780" s="42" t="str">
        <f>_xlfn.XLOOKUP(B1780,[2]CALCULATION!$B:$B,[2]CALCULATION!$H:$H,"")</f>
        <v>ZTE</v>
      </c>
      <c r="I1780" s="34">
        <v>0</v>
      </c>
      <c r="J1780" s="34">
        <v>0</v>
      </c>
      <c r="K1780" s="34">
        <v>0</v>
      </c>
      <c r="L1780" s="34">
        <v>0</v>
      </c>
      <c r="M1780" s="34">
        <v>0.70953292070096141</v>
      </c>
      <c r="N1780" s="34">
        <v>0</v>
      </c>
      <c r="O1780" s="34">
        <v>0</v>
      </c>
      <c r="P1780" s="34">
        <v>0</v>
      </c>
      <c r="Q1780" s="34">
        <v>0</v>
      </c>
      <c r="R1780" s="34">
        <v>0</v>
      </c>
      <c r="S1780" s="35">
        <v>0</v>
      </c>
      <c r="T1780" s="35">
        <v>0</v>
      </c>
      <c r="U1780" s="35">
        <v>0</v>
      </c>
      <c r="V1780" s="35">
        <v>0</v>
      </c>
      <c r="W1780" s="35">
        <v>0</v>
      </c>
      <c r="X1780" s="35">
        <v>0</v>
      </c>
      <c r="Y1780" s="35">
        <v>0</v>
      </c>
      <c r="Z1780" s="35">
        <v>0</v>
      </c>
      <c r="AA1780" s="35">
        <v>0</v>
      </c>
      <c r="AB1780" s="35">
        <v>0</v>
      </c>
      <c r="AC1780" s="35">
        <v>0</v>
      </c>
      <c r="AD1780" s="35">
        <v>0</v>
      </c>
      <c r="AE1780" s="58" t="s">
        <v>5560</v>
      </c>
      <c r="AF1780" s="58"/>
      <c r="AG1780" s="57" t="str" cm="1">
        <f t="array" ref="AG1780">IFERROR(_xlfn.IFS(
AI1780="MPR ISSUE","PDH",
AI1780="BSS Hardware Issue","BSS",
AI1780="Sites strategiques, MLL, Pylone, etc.","ENVTECH",
AI1780="AKTIVCO DEFAUT GE &amp; POWER Cabinet","AKTIVCO",
AI1780="AKTIVCO Coupure ENEO &amp; Baisse de tension","AKTIVCO GRID ONLY",
AI1780="Coupure ENEO &amp; Baisse de tension","IHS GRID ONLY",
AI1780="Defaut GE &amp; POWER Cabinet","IHS",
AI1780="Sharing","Partners",
AI1780="Sites strategiques &amp; DataCenter","SST &amp; DC",
AI1780="Exclu","Exclu",
AI1780="SAT","SAT",
AI1780="SPARE-ISSUE","SPARE-ISSUE",
AI1780="Fiber CAmtel","TRANS_FO_CAMTEL",
AI1780="Fiber AOF","Fiber AOF",
AI1780="Projet OCM (HUAWEI)","TRAVAUX-HUAWEI",
AI1780="Projet OCM (NOKIA)","TRAVAUX-NOKIA",
AI1780="ACCESS-ISSUE","ACCESS-ISSUE",
AI1780="Projet OCM (ZTE, NOKIA, autres projets)","TRAVAUX OCM",
AI1780="No root CAuse","No root cause",
AI1780="ODU HS","PDH",
AI1780="IP &amp; VLAN","PDH",
AI1780="Warehouse HUAWEI","SPARE-ISSUE",
AI1780="SPARE-HS","SPARE-ISSUE",
AI1780="Power Telco","BSS",AI1780="no impacts","no impacts"
),"")</f>
        <v>no impacts</v>
      </c>
      <c r="AH1780" s="57" t="str" cm="1">
        <f t="array" ref="AH1780">IFERROR(_xlfn.IFS(
AI1780="MPR ISSUE","TX ISSUE",
AI1780="BSS Hardware Issue","RAN ISSUE",
AI1780="Sites strategiques, MLL, Pylone, etc.","ENVTECH",
AI1780="AKTIVCO DEFAUT GE &amp; POWER Cabinet","POWER ISSUE",
AI1780="AKTIVCO Coupure ENEO &amp; Baisse de tension","POWER ISSUE",
AI1780="Coupure ENEO &amp; Baisse de tension","POWER ISSUE",
AI1780="Defaut GE &amp; POWER Cabinet","POWER ISSUE",
AI1780="Sharing","POWER ISSUE",
AI1780="Sites strategiques &amp; DataCenter","POWER ISSUE",
AI1780="Exclu","Exclu",
AI1780="SAT","TX ISSUE",
AI1780="SPARE-ISSUE","SPARE-ISSUE",
AI1780="Fiber CAmtel","TX ISSUE",
AI1780="Fiber AOF","TX ISSUE",
AI1780="Projet OCM (HUAWEI)","TRAVAUX-HUAWEI",
AI1780="Projet OCM (NOKIA)","TRAVAUX -NOKIA",
AI1780="ACCESS-ISSUE","ACCESS-ISSUE",
AI1780="Projet OCM (ZTE, NOKIA, autres projets)","TRAVAUX OCM",
AI1780="No root CAuse","No root cause",
AI1780="ODU HS","TX ISSUE",
AI1780="IP &amp; VLAN","TX ISSUE",
AI1780="Warehouse HUAWEI","SPARE-ISSUE",
AI1780="SPARE-HS","SPARE-ISSUE",
AI1780="Power Telco","RAN ISSUE",AI1780="no impacts","no impacts"
),"")</f>
        <v>no impacts</v>
      </c>
      <c r="AI1780" s="85" t="s">
        <v>5998</v>
      </c>
      <c r="AJ1780" s="57" t="str" cm="1">
        <f t="array" ref="AJ1780">IFERROR(_xlfn.IFS(
AI1780="MPR ISSUE","ACTIVE",
AI1780="BSS Hardware Issue","ACTIVE",
AI1780="Sites strategiques, MLL, Pylone, etc.","PASSIVE",
AI1780="AKTIVCO DEFAUT GE &amp; POWER Cabinet","PASSIVE",
AI1780="AKTIVCO Coupure ENEO &amp; Baisse de tension","PASSIVE",
AI1780="Coupure ENEO &amp; Baisse de tension","PASSIVE",
AI1780="Defaut GE &amp; POWER Cabinet","PASSIVE",
AI1780="Sharing","PASSIVE",
AI1780="Sites strategiques &amp; DataCenter","PASSIVE",
AI1780="Exclu","Exclu",
AI1780="SAT","ACTIVE",
AI1780="SPARE-ISSUE","SPARE-ISSUE",
AI1780="Fiber CAmtel","ACTIVE",
AI1780="Fiber AOF","ACTIVE",
AI1780="Projet OCM (HUAWEI)","PLANNED WORKS",
AI1780="Projet OCM (NOKIA)","PLANNED WORKS",
AI1780="ACCESS-ISSUE","ACCESS-ISSUE",
AI1780="Projet OCM (ZTE, NOKIA, autres projets)","PLANNED WORKS",
AI1780="No root CAuse","No root cause",
AI1780="ODU HS","ACTIVE",
AI1780="IP &amp; VLAN","ACTIVE",
AI1780="Warehouse HUAWEI","SPARE-ISSUE",
AI1780="SPARE-HS","SPARE-ISSUE",
AI1780="Power Telco","ACTIVE", AI1780="no impacts","no impacts"
),"")</f>
        <v>no impacts</v>
      </c>
      <c r="AK1780" s="23" t="s">
        <v>5537</v>
      </c>
      <c r="AL1780" s="23" t="str">
        <f t="shared" ref="AL1780:AL1788" si="48">B1780</f>
        <v>LIT_814</v>
      </c>
      <c r="AN1780" s="9" t="s">
        <v>5537</v>
      </c>
      <c r="AO1780" s="23" t="str">
        <f>_xlfn.XLOOKUP(B1780,'INCIDENT-05-03-2026'!E:E,'INCIDENT-05-03-2026'!F:F,"")</f>
        <v/>
      </c>
      <c r="AP1780" s="7" t="s">
        <v>5537</v>
      </c>
      <c r="AQ1780" s="6"/>
      <c r="AR1780" s="7"/>
      <c r="AS1780" s="3" t="str">
        <f>_xlfn.XLOOKUP(B1780,'[3]tt num | region | site id'!$C:$C,'[3]tt num | region | site id'!$Q:$Q,"")</f>
        <v/>
      </c>
      <c r="AT1780" s="24" t="str">
        <f>_xlfn.XLOOKUP(B1780,'[4]Cells Huawei 03052026 12h'!$B:$B,'[4]Cells Huawei 03052026 12h'!$T:$T,"")</f>
        <v/>
      </c>
      <c r="AU1780" s="24" t="str">
        <f>_xlfn.XLOOKUP(B1780,'[5]cells down 02052026 8h50'!$B:$B,'[5]cells down 02052026 8h50'!$R:$R,"")</f>
        <v/>
      </c>
      <c r="AV1780" s="24" t="str">
        <f>_xlfn.XLOOKUP(B1780,'[5]cells down 02052026 13h50'!$B:$B,'[5]cells down 02052026 13h50'!$R:$R,"")</f>
        <v/>
      </c>
      <c r="AW1780" s="24" t="str">
        <f>_xlfn.XLOOKUP(B1780,'[5]cells down 02052026 13h50'!$B:$B,'[5]cells down 02052026 13h50'!$R:$R,"")</f>
        <v/>
      </c>
      <c r="AX1780" s="24" t="str">
        <f>_xlfn.XLOOKUP(B1780,'[6]cell downs 03052026 8h40 '!$B:$B,'[6]cell downs 03052026 8h40 '!$R:$R,"")</f>
        <v/>
      </c>
      <c r="AY1780" s="24" t="str">
        <f>_xlfn.XLOOKUP(B1780,'[7]ALL SITES DOWN'!$D:$D,'[7]ALL SITES DOWN'!$J:$J,"")</f>
        <v/>
      </c>
      <c r="AZ1780" s="24" t="str">
        <f>_xlfn.XLOOKUP(B1780,'[8]ALL SITES DOWN'!$D:$D,'[8]ALL SITES DOWN'!$J:$J,"")</f>
        <v/>
      </c>
      <c r="BA1780" s="9" t="str">
        <f>_xlfn.XLOOKUP(B1780,[9]sheet1!$AC:$AC,[9]sheet1!$AF:$AF,"")</f>
        <v/>
      </c>
      <c r="BB1780" s="14" t="s">
        <v>5537</v>
      </c>
      <c r="BC1780" s="14" t="s">
        <v>5537</v>
      </c>
      <c r="BD1780" s="14" t="str">
        <f>_xlfn.XLOOKUP(B1780,'[10]cell downs 18042026 17h'!$B:$B,'[10]cell downs 18042026 17h'!$B:$B,"")</f>
        <v/>
      </c>
      <c r="BE1780" s="14" t="str">
        <f>_xlfn.XLOOKUP(B1780,'[11]Cells Huawei 19042026 15h'!$B:$B,'[11]Cells Huawei 19042026 15h'!$B:$B,"")</f>
        <v/>
      </c>
      <c r="BF1780" s="9" t="str">
        <f>_xlfn.XLOOKUP(B1780,'[12]cells down 19042026 9H40'!$B:$B,'[12]cells down 19042026 9H40'!$B:$B,"")</f>
        <v/>
      </c>
      <c r="BG1780" s="9" t="s">
        <v>5537</v>
      </c>
      <c r="BH1780" s="9" t="s">
        <v>5537</v>
      </c>
    </row>
    <row r="1781" spans="1:60" s="9" customFormat="1" x14ac:dyDescent="0.3">
      <c r="A1781" s="1" t="s">
        <v>3897</v>
      </c>
      <c r="B1781" s="8" t="s">
        <v>3898</v>
      </c>
      <c r="C1781" s="3" t="str">
        <f>_xlfn.XLOOKUP(B1781,'[1]daily break down'!$D:$D,'[1]daily break down'!$E:$E,"")</f>
        <v>EXTREME-NORD</v>
      </c>
      <c r="D1781" s="1" t="s">
        <v>11</v>
      </c>
      <c r="E1781" s="1" t="s">
        <v>66</v>
      </c>
      <c r="F1781" s="3" t="s">
        <v>55</v>
      </c>
      <c r="G1781" s="1" t="s">
        <v>3899</v>
      </c>
      <c r="H1781" s="40" t="str">
        <f>_xlfn.XLOOKUP(B1781,[2]CALCULATION!$B:$B,[2]CALCULATION!$H:$H,"")</f>
        <v>HUAWEI</v>
      </c>
      <c r="I1781" s="34">
        <v>0</v>
      </c>
      <c r="J1781" s="34">
        <v>0</v>
      </c>
      <c r="K1781" s="34">
        <v>0</v>
      </c>
      <c r="L1781" s="34">
        <v>0</v>
      </c>
      <c r="M1781" s="34">
        <v>0</v>
      </c>
      <c r="N1781" s="34">
        <v>0</v>
      </c>
      <c r="O1781" s="34">
        <v>0</v>
      </c>
      <c r="P1781" s="34">
        <v>0</v>
      </c>
      <c r="Q1781" s="34">
        <v>0</v>
      </c>
      <c r="R1781" s="34">
        <v>0</v>
      </c>
      <c r="S1781" s="35">
        <v>0</v>
      </c>
      <c r="T1781" s="35">
        <v>0</v>
      </c>
      <c r="U1781" s="35">
        <v>0</v>
      </c>
      <c r="V1781" s="35">
        <v>0</v>
      </c>
      <c r="W1781" s="35">
        <v>0</v>
      </c>
      <c r="X1781" s="35">
        <v>0</v>
      </c>
      <c r="Y1781" s="35">
        <v>0</v>
      </c>
      <c r="Z1781" s="35">
        <v>0</v>
      </c>
      <c r="AA1781" s="35">
        <v>0</v>
      </c>
      <c r="AB1781" s="35">
        <v>0</v>
      </c>
      <c r="AC1781" s="35">
        <v>0</v>
      </c>
      <c r="AD1781" s="35">
        <v>0</v>
      </c>
      <c r="AE1781" s="58" t="s">
        <v>5603</v>
      </c>
      <c r="AF1781" s="58"/>
      <c r="AG1781" s="57" t="str" cm="1">
        <f t="array" ref="AG1781">IFERROR(_xlfn.IFS(
AI1781="MPR ISSUE","PDH",
AI1781="BSS Hardware Issue","BSS",
AI1781="Sites strategiques, MLL, Pylone, etc.","ENVTECH",
AI1781="AKTIVCO DEFAUT GE &amp; POWER Cabinet","AKTIVCO",
AI1781="AKTIVCO Coupure ENEO &amp; Baisse de tension","AKTIVCO GRID ONLY",
AI1781="Coupure ENEO &amp; Baisse de tension","IHS GRID ONLY",
AI1781="Defaut GE &amp; POWER Cabinet","IHS",
AI1781="Sharing","Partners",
AI1781="Sites strategiques &amp; DataCenter","SST &amp; DC",
AI1781="Exclu","Exclu",
AI1781="SAT","SAT",
AI1781="SPARE-ISSUE","SPARE-ISSUE",
AI1781="Fiber CAmtel","TRANS_FO_CAMTEL",
AI1781="Fiber AOF","Fiber AOF",
AI1781="Projet OCM (HUAWEI)","TRAVAUX-HUAWEI",
AI1781="Projet OCM (NOKIA)","TRAVAUX-NOKIA",
AI1781="ACCESS-ISSUE","ACCESS-ISSUE",
AI1781="Projet OCM (ZTE, NOKIA, autres projets)","TRAVAUX OCM",
AI1781="No root CAuse","No root cause",
AI1781="ODU HS","PDH",
AI1781="IP &amp; VLAN","PDH",
AI1781="Warehouse HUAWEI","SPARE-ISSUE",
AI1781="SPARE-HS","SPARE-ISSUE",
AI1781="Power Telco","BSS",AI1781="no impacts","no impacts"
),"")</f>
        <v>no impacts</v>
      </c>
      <c r="AH1781" s="57" t="str" cm="1">
        <f t="array" ref="AH1781">IFERROR(_xlfn.IFS(
AI1781="MPR ISSUE","TX ISSUE",
AI1781="BSS Hardware Issue","RAN ISSUE",
AI1781="Sites strategiques, MLL, Pylone, etc.","ENVTECH",
AI1781="AKTIVCO DEFAUT GE &amp; POWER Cabinet","POWER ISSUE",
AI1781="AKTIVCO Coupure ENEO &amp; Baisse de tension","POWER ISSUE",
AI1781="Coupure ENEO &amp; Baisse de tension","POWER ISSUE",
AI1781="Defaut GE &amp; POWER Cabinet","POWER ISSUE",
AI1781="Sharing","POWER ISSUE",
AI1781="Sites strategiques &amp; DataCenter","POWER ISSUE",
AI1781="Exclu","Exclu",
AI1781="SAT","TX ISSUE",
AI1781="SPARE-ISSUE","SPARE-ISSUE",
AI1781="Fiber CAmtel","TX ISSUE",
AI1781="Fiber AOF","TX ISSUE",
AI1781="Projet OCM (HUAWEI)","TRAVAUX-HUAWEI",
AI1781="Projet OCM (NOKIA)","TRAVAUX -NOKIA",
AI1781="ACCESS-ISSUE","ACCESS-ISSUE",
AI1781="Projet OCM (ZTE, NOKIA, autres projets)","TRAVAUX OCM",
AI1781="No root CAuse","No root cause",
AI1781="ODU HS","TX ISSUE",
AI1781="IP &amp; VLAN","TX ISSUE",
AI1781="Warehouse HUAWEI","SPARE-ISSUE",
AI1781="SPARE-HS","SPARE-ISSUE",
AI1781="Power Telco","RAN ISSUE",AI1781="no impacts","no impacts"
),"")</f>
        <v>no impacts</v>
      </c>
      <c r="AI1781" s="85" t="s">
        <v>5998</v>
      </c>
      <c r="AJ1781" s="57" t="str" cm="1">
        <f t="array" ref="AJ1781">IFERROR(_xlfn.IFS(
AI1781="MPR ISSUE","ACTIVE",
AI1781="BSS Hardware Issue","ACTIVE",
AI1781="Sites strategiques, MLL, Pylone, etc.","PASSIVE",
AI1781="AKTIVCO DEFAUT GE &amp; POWER Cabinet","PASSIVE",
AI1781="AKTIVCO Coupure ENEO &amp; Baisse de tension","PASSIVE",
AI1781="Coupure ENEO &amp; Baisse de tension","PASSIVE",
AI1781="Defaut GE &amp; POWER Cabinet","PASSIVE",
AI1781="Sharing","PASSIVE",
AI1781="Sites strategiques &amp; DataCenter","PASSIVE",
AI1781="Exclu","Exclu",
AI1781="SAT","ACTIVE",
AI1781="SPARE-ISSUE","SPARE-ISSUE",
AI1781="Fiber CAmtel","ACTIVE",
AI1781="Fiber AOF","ACTIVE",
AI1781="Projet OCM (HUAWEI)","PLANNED WORKS",
AI1781="Projet OCM (NOKIA)","PLANNED WORKS",
AI1781="ACCESS-ISSUE","ACCESS-ISSUE",
AI1781="Projet OCM (ZTE, NOKIA, autres projets)","PLANNED WORKS",
AI1781="No root CAuse","No root cause",
AI1781="ODU HS","ACTIVE",
AI1781="IP &amp; VLAN","ACTIVE",
AI1781="Warehouse HUAWEI","SPARE-ISSUE",
AI1781="SPARE-HS","SPARE-ISSUE",
AI1781="Power Telco","ACTIVE", AI1781="no impacts","no impacts"
),"")</f>
        <v>no impacts</v>
      </c>
      <c r="AK1781" s="23" t="s">
        <v>5537</v>
      </c>
      <c r="AL1781" s="23" t="str">
        <f t="shared" si="48"/>
        <v>EXN_163</v>
      </c>
      <c r="AN1781" s="9" t="s">
        <v>5537</v>
      </c>
      <c r="AO1781" s="23" t="str">
        <f>_xlfn.XLOOKUP(B1781,'INCIDENT-05-03-2026'!E:E,'INCIDENT-05-03-2026'!F:F,"")</f>
        <v/>
      </c>
      <c r="AP1781" s="7" t="s">
        <v>5537</v>
      </c>
      <c r="AQ1781" s="6"/>
      <c r="AR1781" s="7"/>
      <c r="AS1781" s="3" t="str">
        <f>_xlfn.XLOOKUP(B1781,'[3]tt num | region | site id'!$C:$C,'[3]tt num | region | site id'!$Q:$Q,"")</f>
        <v/>
      </c>
      <c r="AT1781" s="24" t="str">
        <f>_xlfn.XLOOKUP(B1781,'[4]Cells Huawei 03052026 12h'!$B:$B,'[4]Cells Huawei 03052026 12h'!$T:$T,"")</f>
        <v/>
      </c>
      <c r="AU1781" s="24" t="str">
        <f>_xlfn.XLOOKUP(B1781,'[5]cells down 02052026 8h50'!$B:$B,'[5]cells down 02052026 8h50'!$R:$R,"")</f>
        <v/>
      </c>
      <c r="AV1781" s="24" t="str">
        <f>_xlfn.XLOOKUP(B1781,'[5]cells down 02052026 13h50'!$B:$B,'[5]cells down 02052026 13h50'!$R:$R,"")</f>
        <v/>
      </c>
      <c r="AW1781" s="24" t="str">
        <f>_xlfn.XLOOKUP(B1781,'[5]cells down 02052026 13h50'!$B:$B,'[5]cells down 02052026 13h50'!$R:$R,"")</f>
        <v/>
      </c>
      <c r="AX1781" s="24" t="str">
        <f>_xlfn.XLOOKUP(B1781,'[6]cell downs 03052026 8h40 '!$B:$B,'[6]cell downs 03052026 8h40 '!$R:$R,"")</f>
        <v/>
      </c>
      <c r="AY1781" s="24" t="str">
        <f>_xlfn.XLOOKUP(B1781,'[7]ALL SITES DOWN'!$D:$D,'[7]ALL SITES DOWN'!$J:$J,"")</f>
        <v/>
      </c>
      <c r="AZ1781" s="24" t="str">
        <f>_xlfn.XLOOKUP(B1781,'[8]ALL SITES DOWN'!$D:$D,'[8]ALL SITES DOWN'!$J:$J,"")</f>
        <v/>
      </c>
      <c r="BA1781" s="9" t="str">
        <f>_xlfn.XLOOKUP(B1781,[9]sheet1!$AC:$AC,[9]sheet1!$AF:$AF,"")</f>
        <v/>
      </c>
      <c r="BB1781" s="14" t="s">
        <v>5537</v>
      </c>
      <c r="BC1781" s="14" t="s">
        <v>5537</v>
      </c>
      <c r="BD1781" s="14" t="str">
        <f>_xlfn.XLOOKUP(B1781,'[10]cell downs 18042026 17h'!$B:$B,'[10]cell downs 18042026 17h'!$B:$B,"")</f>
        <v/>
      </c>
      <c r="BE1781" s="14" t="str">
        <f>_xlfn.XLOOKUP(B1781,'[11]Cells Huawei 19042026 15h'!$B:$B,'[11]Cells Huawei 19042026 15h'!$B:$B,"")</f>
        <v/>
      </c>
      <c r="BF1781" s="9" t="str">
        <f>_xlfn.XLOOKUP(B1781,'[12]cells down 19042026 9H40'!$B:$B,'[12]cells down 19042026 9H40'!$B:$B,"")</f>
        <v/>
      </c>
      <c r="BG1781" s="9" t="s">
        <v>3898</v>
      </c>
      <c r="BH1781" s="9" t="s">
        <v>12</v>
      </c>
    </row>
    <row r="1782" spans="1:60" s="9" customFormat="1" x14ac:dyDescent="0.3">
      <c r="A1782" s="1" t="s">
        <v>3928</v>
      </c>
      <c r="B1782" s="8" t="s">
        <v>3929</v>
      </c>
      <c r="C1782" s="3" t="str">
        <f>_xlfn.XLOOKUP(B1782,'[1]daily break down'!$D:$D,'[1]daily break down'!$E:$E,"")</f>
        <v>SUD-OUEST</v>
      </c>
      <c r="D1782" s="1" t="s">
        <v>11</v>
      </c>
      <c r="E1782" s="1" t="s">
        <v>12</v>
      </c>
      <c r="F1782" s="3" t="s">
        <v>13</v>
      </c>
      <c r="G1782" s="1" t="s">
        <v>3459</v>
      </c>
      <c r="H1782" s="40" t="str">
        <f>_xlfn.XLOOKUP(B1782,[2]CALCULATION!$B:$B,[2]CALCULATION!$H:$H,"")</f>
        <v>HUAWEI</v>
      </c>
      <c r="I1782" s="34">
        <v>0</v>
      </c>
      <c r="J1782" s="34">
        <v>0</v>
      </c>
      <c r="K1782" s="34">
        <v>0</v>
      </c>
      <c r="L1782" s="34">
        <v>0</v>
      </c>
      <c r="M1782" s="34">
        <v>0</v>
      </c>
      <c r="N1782" s="34">
        <v>0</v>
      </c>
      <c r="O1782" s="34">
        <v>0</v>
      </c>
      <c r="P1782" s="34">
        <v>0</v>
      </c>
      <c r="Q1782" s="34">
        <v>0</v>
      </c>
      <c r="R1782" s="34">
        <v>0</v>
      </c>
      <c r="S1782" s="35">
        <v>0</v>
      </c>
      <c r="T1782" s="35">
        <v>0</v>
      </c>
      <c r="U1782" s="35">
        <v>0</v>
      </c>
      <c r="V1782" s="35">
        <v>0</v>
      </c>
      <c r="W1782" s="35">
        <v>0</v>
      </c>
      <c r="X1782" s="35">
        <v>0</v>
      </c>
      <c r="Y1782" s="35">
        <v>0</v>
      </c>
      <c r="Z1782" s="35">
        <v>0</v>
      </c>
      <c r="AA1782" s="35">
        <v>0</v>
      </c>
      <c r="AB1782" s="35">
        <v>0</v>
      </c>
      <c r="AC1782" s="35">
        <v>0</v>
      </c>
      <c r="AD1782" s="35">
        <v>0</v>
      </c>
      <c r="AE1782" s="58" t="s">
        <v>5603</v>
      </c>
      <c r="AF1782" s="58"/>
      <c r="AG1782" s="57" t="str" cm="1">
        <f t="array" ref="AG1782">IFERROR(_xlfn.IFS(
AI1782="MPR ISSUE","PDH",
AI1782="BSS Hardware Issue","BSS",
AI1782="Sites strategiques, MLL, Pylone, etc.","ENVTECH",
AI1782="AKTIVCO DEFAUT GE &amp; POWER Cabinet","AKTIVCO",
AI1782="AKTIVCO Coupure ENEO &amp; Baisse de tension","AKTIVCO GRID ONLY",
AI1782="Coupure ENEO &amp; Baisse de tension","IHS GRID ONLY",
AI1782="Defaut GE &amp; POWER Cabinet","IHS",
AI1782="Sharing","Partners",
AI1782="Sites strategiques &amp; DataCenter","SST &amp; DC",
AI1782="Exclu","Exclu",
AI1782="SAT","SAT",
AI1782="SPARE-ISSUE","SPARE-ISSUE",
AI1782="Fiber CAmtel","TRANS_FO_CAMTEL",
AI1782="Fiber AOF","Fiber AOF",
AI1782="Projet OCM (HUAWEI)","TRAVAUX-HUAWEI",
AI1782="Projet OCM (NOKIA)","TRAVAUX-NOKIA",
AI1782="ACCESS-ISSUE","ACCESS-ISSUE",
AI1782="Projet OCM (ZTE, NOKIA, autres projets)","TRAVAUX OCM",
AI1782="No root CAuse","No root cause",
AI1782="ODU HS","PDH",
AI1782="IP &amp; VLAN","PDH",
AI1782="Warehouse HUAWEI","SPARE-ISSUE",
AI1782="SPARE-HS","SPARE-ISSUE",
AI1782="Power Telco","BSS",AI1782="no impacts","no impacts"
),"")</f>
        <v>no impacts</v>
      </c>
      <c r="AH1782" s="57" t="str" cm="1">
        <f t="array" ref="AH1782">IFERROR(_xlfn.IFS(
AI1782="MPR ISSUE","TX ISSUE",
AI1782="BSS Hardware Issue","RAN ISSUE",
AI1782="Sites strategiques, MLL, Pylone, etc.","ENVTECH",
AI1782="AKTIVCO DEFAUT GE &amp; POWER Cabinet","POWER ISSUE",
AI1782="AKTIVCO Coupure ENEO &amp; Baisse de tension","POWER ISSUE",
AI1782="Coupure ENEO &amp; Baisse de tension","POWER ISSUE",
AI1782="Defaut GE &amp; POWER Cabinet","POWER ISSUE",
AI1782="Sharing","POWER ISSUE",
AI1782="Sites strategiques &amp; DataCenter","POWER ISSUE",
AI1782="Exclu","Exclu",
AI1782="SAT","TX ISSUE",
AI1782="SPARE-ISSUE","SPARE-ISSUE",
AI1782="Fiber CAmtel","TX ISSUE",
AI1782="Fiber AOF","TX ISSUE",
AI1782="Projet OCM (HUAWEI)","TRAVAUX-HUAWEI",
AI1782="Projet OCM (NOKIA)","TRAVAUX -NOKIA",
AI1782="ACCESS-ISSUE","ACCESS-ISSUE",
AI1782="Projet OCM (ZTE, NOKIA, autres projets)","TRAVAUX OCM",
AI1782="No root CAuse","No root cause",
AI1782="ODU HS","TX ISSUE",
AI1782="IP &amp; VLAN","TX ISSUE",
AI1782="Warehouse HUAWEI","SPARE-ISSUE",
AI1782="SPARE-HS","SPARE-ISSUE",
AI1782="Power Telco","RAN ISSUE",AI1782="no impacts","no impacts"
),"")</f>
        <v>no impacts</v>
      </c>
      <c r="AI1782" s="85" t="s">
        <v>5998</v>
      </c>
      <c r="AJ1782" s="57" t="str" cm="1">
        <f t="array" ref="AJ1782">IFERROR(_xlfn.IFS(
AI1782="MPR ISSUE","ACTIVE",
AI1782="BSS Hardware Issue","ACTIVE",
AI1782="Sites strategiques, MLL, Pylone, etc.","PASSIVE",
AI1782="AKTIVCO DEFAUT GE &amp; POWER Cabinet","PASSIVE",
AI1782="AKTIVCO Coupure ENEO &amp; Baisse de tension","PASSIVE",
AI1782="Coupure ENEO &amp; Baisse de tension","PASSIVE",
AI1782="Defaut GE &amp; POWER Cabinet","PASSIVE",
AI1782="Sharing","PASSIVE",
AI1782="Sites strategiques &amp; DataCenter","PASSIVE",
AI1782="Exclu","Exclu",
AI1782="SAT","ACTIVE",
AI1782="SPARE-ISSUE","SPARE-ISSUE",
AI1782="Fiber CAmtel","ACTIVE",
AI1782="Fiber AOF","ACTIVE",
AI1782="Projet OCM (HUAWEI)","PLANNED WORKS",
AI1782="Projet OCM (NOKIA)","PLANNED WORKS",
AI1782="ACCESS-ISSUE","ACCESS-ISSUE",
AI1782="Projet OCM (ZTE, NOKIA, autres projets)","PLANNED WORKS",
AI1782="No root CAuse","No root cause",
AI1782="ODU HS","ACTIVE",
AI1782="IP &amp; VLAN","ACTIVE",
AI1782="Warehouse HUAWEI","SPARE-ISSUE",
AI1782="SPARE-HS","SPARE-ISSUE",
AI1782="Power Telco","ACTIVE", AI1782="no impacts","no impacts"
),"")</f>
        <v>no impacts</v>
      </c>
      <c r="AK1782" s="23" t="s">
        <v>5537</v>
      </c>
      <c r="AL1782" s="23" t="str">
        <f t="shared" si="48"/>
        <v>SUO_209</v>
      </c>
      <c r="AN1782" s="9" t="s">
        <v>5537</v>
      </c>
      <c r="AO1782" s="23" t="str">
        <f>_xlfn.XLOOKUP(B1782,'INCIDENT-05-03-2026'!E:E,'INCIDENT-05-03-2026'!F:F,"")</f>
        <v/>
      </c>
      <c r="AP1782" s="7" t="s">
        <v>5537</v>
      </c>
      <c r="AQ1782" s="6"/>
      <c r="AR1782" s="7"/>
      <c r="AS1782" s="3" t="str">
        <f>_xlfn.XLOOKUP(B1782,'[3]tt num | region | site id'!$C:$C,'[3]tt num | region | site id'!$Q:$Q,"")</f>
        <v/>
      </c>
      <c r="AT1782" s="24" t="str">
        <f>_xlfn.XLOOKUP(B1782,'[4]Cells Huawei 03052026 12h'!$B:$B,'[4]Cells Huawei 03052026 12h'!$T:$T,"")</f>
        <v/>
      </c>
      <c r="AU1782" s="24" t="str">
        <f>_xlfn.XLOOKUP(B1782,'[5]cells down 02052026 8h50'!$B:$B,'[5]cells down 02052026 8h50'!$R:$R,"")</f>
        <v/>
      </c>
      <c r="AV1782" s="24" t="str">
        <f>_xlfn.XLOOKUP(B1782,'[5]cells down 02052026 13h50'!$B:$B,'[5]cells down 02052026 13h50'!$R:$R,"")</f>
        <v/>
      </c>
      <c r="AW1782" s="24" t="str">
        <f>_xlfn.XLOOKUP(B1782,'[5]cells down 02052026 13h50'!$B:$B,'[5]cells down 02052026 13h50'!$R:$R,"")</f>
        <v/>
      </c>
      <c r="AX1782" s="24" t="str">
        <f>_xlfn.XLOOKUP(B1782,'[6]cell downs 03052026 8h40 '!$B:$B,'[6]cell downs 03052026 8h40 '!$R:$R,"")</f>
        <v/>
      </c>
      <c r="AY1782" s="24" t="str">
        <f>_xlfn.XLOOKUP(B1782,'[7]ALL SITES DOWN'!$D:$D,'[7]ALL SITES DOWN'!$J:$J,"")</f>
        <v/>
      </c>
      <c r="AZ1782" s="24" t="str">
        <f>_xlfn.XLOOKUP(B1782,'[8]ALL SITES DOWN'!$D:$D,'[8]ALL SITES DOWN'!$J:$J,"")</f>
        <v/>
      </c>
      <c r="BA1782" s="9" t="str">
        <f>_xlfn.XLOOKUP(B1782,[9]sheet1!$AC:$AC,[9]sheet1!$AF:$AF,"")</f>
        <v/>
      </c>
      <c r="BB1782" s="14" t="s">
        <v>5537</v>
      </c>
      <c r="BC1782" s="14" t="s">
        <v>5537</v>
      </c>
      <c r="BD1782" s="14" t="str">
        <f>_xlfn.XLOOKUP(B1782,'[10]cell downs 18042026 17h'!$B:$B,'[10]cell downs 18042026 17h'!$B:$B,"")</f>
        <v/>
      </c>
      <c r="BE1782" s="14" t="str">
        <f>_xlfn.XLOOKUP(B1782,'[11]Cells Huawei 19042026 15h'!$B:$B,'[11]Cells Huawei 19042026 15h'!$B:$B,"")</f>
        <v/>
      </c>
      <c r="BF1782" s="9" t="str">
        <f>_xlfn.XLOOKUP(B1782,'[12]cells down 19042026 9H40'!$B:$B,'[12]cells down 19042026 9H40'!$B:$B,"")</f>
        <v/>
      </c>
      <c r="BG1782" s="9" t="s">
        <v>3929</v>
      </c>
      <c r="BH1782" s="9" t="s">
        <v>318</v>
      </c>
    </row>
    <row r="1783" spans="1:60" s="9" customFormat="1" x14ac:dyDescent="0.3">
      <c r="A1783" s="1" t="s">
        <v>2870</v>
      </c>
      <c r="B1783" s="8" t="s">
        <v>2871</v>
      </c>
      <c r="C1783" s="3" t="str">
        <f>_xlfn.XLOOKUP(B1783,'[1]daily break down'!$D:$D,'[1]daily break down'!$E:$E,"")</f>
        <v>Douala</v>
      </c>
      <c r="D1783" s="1" t="s">
        <v>21</v>
      </c>
      <c r="E1783" s="1" t="s">
        <v>36</v>
      </c>
      <c r="F1783" s="3" t="s">
        <v>31</v>
      </c>
      <c r="G1783" s="1" t="s">
        <v>32</v>
      </c>
      <c r="H1783" s="42" t="str">
        <f>_xlfn.XLOOKUP(B1783,[2]CALCULATION!$B:$B,[2]CALCULATION!$H:$H,"")</f>
        <v>ZTE</v>
      </c>
      <c r="I1783" s="34">
        <v>0</v>
      </c>
      <c r="J1783" s="34">
        <v>0</v>
      </c>
      <c r="K1783" s="34">
        <v>0</v>
      </c>
      <c r="L1783" s="34">
        <v>2.3167766734297483E-2</v>
      </c>
      <c r="M1783" s="34">
        <v>7.1643509600980121E-2</v>
      </c>
      <c r="N1783" s="34">
        <v>0</v>
      </c>
      <c r="O1783" s="34">
        <v>2.4344881903245626E-2</v>
      </c>
      <c r="P1783" s="34">
        <v>0</v>
      </c>
      <c r="Q1783" s="34">
        <v>0</v>
      </c>
      <c r="R1783" s="34">
        <v>0</v>
      </c>
      <c r="S1783" s="35">
        <v>0</v>
      </c>
      <c r="T1783" s="35">
        <v>0</v>
      </c>
      <c r="U1783" s="35">
        <v>0</v>
      </c>
      <c r="V1783" s="35">
        <v>0</v>
      </c>
      <c r="W1783" s="35">
        <v>0</v>
      </c>
      <c r="X1783" s="35">
        <v>0</v>
      </c>
      <c r="Y1783" s="35">
        <v>0</v>
      </c>
      <c r="Z1783" s="35">
        <v>0</v>
      </c>
      <c r="AA1783" s="35">
        <v>0</v>
      </c>
      <c r="AB1783" s="35">
        <v>0</v>
      </c>
      <c r="AC1783" s="35">
        <v>0</v>
      </c>
      <c r="AD1783" s="35">
        <v>0</v>
      </c>
      <c r="AE1783" s="58" t="s">
        <v>5560</v>
      </c>
      <c r="AF1783" s="58"/>
      <c r="AG1783" s="57" t="str" cm="1">
        <f t="array" ref="AG1783">IFERROR(_xlfn.IFS(
AI1783="MPR ISSUE","PDH",
AI1783="BSS Hardware Issue","BSS",
AI1783="Sites strategiques, MLL, Pylone, etc.","ENVTECH",
AI1783="AKTIVCO DEFAUT GE &amp; POWER Cabinet","AKTIVCO",
AI1783="AKTIVCO Coupure ENEO &amp; Baisse de tension","AKTIVCO GRID ONLY",
AI1783="Coupure ENEO &amp; Baisse de tension","IHS GRID ONLY",
AI1783="Defaut GE &amp; POWER Cabinet","IHS",
AI1783="Sharing","Partners",
AI1783="Sites strategiques &amp; DataCenter","SST &amp; DC",
AI1783="Exclu","Exclu",
AI1783="SAT","SAT",
AI1783="SPARE-ISSUE","SPARE-ISSUE",
AI1783="Fiber CAmtel","TRANS_FO_CAMTEL",
AI1783="Fiber AOF","Fiber AOF",
AI1783="Projet OCM (HUAWEI)","TRAVAUX-HUAWEI",
AI1783="Projet OCM (NOKIA)","TRAVAUX-NOKIA",
AI1783="ACCESS-ISSUE","ACCESS-ISSUE",
AI1783="Projet OCM (ZTE, NOKIA, autres projets)","TRAVAUX OCM",
AI1783="No root CAuse","No root cause",
AI1783="ODU HS","PDH",
AI1783="IP &amp; VLAN","PDH",
AI1783="Warehouse HUAWEI","SPARE-ISSUE",
AI1783="SPARE-HS","SPARE-ISSUE",
AI1783="Power Telco","BSS",AI1783="no impacts","no impacts"
),"")</f>
        <v>no impacts</v>
      </c>
      <c r="AH1783" s="57" t="str" cm="1">
        <f t="array" ref="AH1783">IFERROR(_xlfn.IFS(
AI1783="MPR ISSUE","TX ISSUE",
AI1783="BSS Hardware Issue","RAN ISSUE",
AI1783="Sites strategiques, MLL, Pylone, etc.","ENVTECH",
AI1783="AKTIVCO DEFAUT GE &amp; POWER Cabinet","POWER ISSUE",
AI1783="AKTIVCO Coupure ENEO &amp; Baisse de tension","POWER ISSUE",
AI1783="Coupure ENEO &amp; Baisse de tension","POWER ISSUE",
AI1783="Defaut GE &amp; POWER Cabinet","POWER ISSUE",
AI1783="Sharing","POWER ISSUE",
AI1783="Sites strategiques &amp; DataCenter","POWER ISSUE",
AI1783="Exclu","Exclu",
AI1783="SAT","TX ISSUE",
AI1783="SPARE-ISSUE","SPARE-ISSUE",
AI1783="Fiber CAmtel","TX ISSUE",
AI1783="Fiber AOF","TX ISSUE",
AI1783="Projet OCM (HUAWEI)","TRAVAUX-HUAWEI",
AI1783="Projet OCM (NOKIA)","TRAVAUX -NOKIA",
AI1783="ACCESS-ISSUE","ACCESS-ISSUE",
AI1783="Projet OCM (ZTE, NOKIA, autres projets)","TRAVAUX OCM",
AI1783="No root CAuse","No root cause",
AI1783="ODU HS","TX ISSUE",
AI1783="IP &amp; VLAN","TX ISSUE",
AI1783="Warehouse HUAWEI","SPARE-ISSUE",
AI1783="SPARE-HS","SPARE-ISSUE",
AI1783="Power Telco","RAN ISSUE",AI1783="no impacts","no impacts"
),"")</f>
        <v>no impacts</v>
      </c>
      <c r="AI1783" s="85" t="s">
        <v>5998</v>
      </c>
      <c r="AJ1783" s="57" t="str" cm="1">
        <f t="array" ref="AJ1783">IFERROR(_xlfn.IFS(
AI1783="MPR ISSUE","ACTIVE",
AI1783="BSS Hardware Issue","ACTIVE",
AI1783="Sites strategiques, MLL, Pylone, etc.","PASSIVE",
AI1783="AKTIVCO DEFAUT GE &amp; POWER Cabinet","PASSIVE",
AI1783="AKTIVCO Coupure ENEO &amp; Baisse de tension","PASSIVE",
AI1783="Coupure ENEO &amp; Baisse de tension","PASSIVE",
AI1783="Defaut GE &amp; POWER Cabinet","PASSIVE",
AI1783="Sharing","PASSIVE",
AI1783="Sites strategiques &amp; DataCenter","PASSIVE",
AI1783="Exclu","Exclu",
AI1783="SAT","ACTIVE",
AI1783="SPARE-ISSUE","SPARE-ISSUE",
AI1783="Fiber CAmtel","ACTIVE",
AI1783="Fiber AOF","ACTIVE",
AI1783="Projet OCM (HUAWEI)","PLANNED WORKS",
AI1783="Projet OCM (NOKIA)","PLANNED WORKS",
AI1783="ACCESS-ISSUE","ACCESS-ISSUE",
AI1783="Projet OCM (ZTE, NOKIA, autres projets)","PLANNED WORKS",
AI1783="No root CAuse","No root cause",
AI1783="ODU HS","ACTIVE",
AI1783="IP &amp; VLAN","ACTIVE",
AI1783="Warehouse HUAWEI","SPARE-ISSUE",
AI1783="SPARE-HS","SPARE-ISSUE",
AI1783="Power Telco","ACTIVE", AI1783="no impacts","no impacts"
),"")</f>
        <v>no impacts</v>
      </c>
      <c r="AK1783" s="23" t="s">
        <v>5537</v>
      </c>
      <c r="AL1783" s="23" t="str">
        <f t="shared" si="48"/>
        <v>LIT_642</v>
      </c>
      <c r="AN1783" s="9" t="s">
        <v>5537</v>
      </c>
      <c r="AO1783" s="23" t="str">
        <f>_xlfn.XLOOKUP(B1783,'INCIDENT-05-03-2026'!E:E,'INCIDENT-05-03-2026'!F:F,"")</f>
        <v/>
      </c>
      <c r="AP1783" s="7" t="s">
        <v>5537</v>
      </c>
      <c r="AQ1783" s="6"/>
      <c r="AR1783" s="7"/>
      <c r="AS1783" s="3" t="str">
        <f>_xlfn.XLOOKUP(B1783,'[3]tt num | region | site id'!$C:$C,'[3]tt num | region | site id'!$Q:$Q,"")</f>
        <v/>
      </c>
      <c r="AT1783" s="24" t="str">
        <f>_xlfn.XLOOKUP(B1783,'[4]Cells Huawei 03052026 12h'!$B:$B,'[4]Cells Huawei 03052026 12h'!$T:$T,"")</f>
        <v/>
      </c>
      <c r="AU1783" s="24" t="str">
        <f>_xlfn.XLOOKUP(B1783,'[5]cells down 02052026 8h50'!$B:$B,'[5]cells down 02052026 8h50'!$R:$R,"")</f>
        <v/>
      </c>
      <c r="AV1783" s="24" t="str">
        <f>_xlfn.XLOOKUP(B1783,'[5]cells down 02052026 13h50'!$B:$B,'[5]cells down 02052026 13h50'!$R:$R,"")</f>
        <v/>
      </c>
      <c r="AW1783" s="24" t="str">
        <f>_xlfn.XLOOKUP(B1783,'[5]cells down 02052026 13h50'!$B:$B,'[5]cells down 02052026 13h50'!$R:$R,"")</f>
        <v/>
      </c>
      <c r="AX1783" s="24" t="str">
        <f>_xlfn.XLOOKUP(B1783,'[6]cell downs 03052026 8h40 '!$B:$B,'[6]cell downs 03052026 8h40 '!$R:$R,"")</f>
        <v/>
      </c>
      <c r="AY1783" s="24" t="str">
        <f>_xlfn.XLOOKUP(B1783,'[7]ALL SITES DOWN'!$D:$D,'[7]ALL SITES DOWN'!$J:$J,"")</f>
        <v/>
      </c>
      <c r="AZ1783" s="24" t="str">
        <f>_xlfn.XLOOKUP(B1783,'[8]ALL SITES DOWN'!$D:$D,'[8]ALL SITES DOWN'!$J:$J,"")</f>
        <v/>
      </c>
      <c r="BA1783" s="9" t="str">
        <f>_xlfn.XLOOKUP(B1783,[9]sheet1!$AC:$AC,[9]sheet1!$AF:$AF,"")</f>
        <v/>
      </c>
      <c r="BB1783" s="14" t="s">
        <v>5537</v>
      </c>
      <c r="BC1783" s="14" t="s">
        <v>5537</v>
      </c>
      <c r="BD1783" s="14" t="str">
        <f>_xlfn.XLOOKUP(B1783,'[10]cell downs 18042026 17h'!$B:$B,'[10]cell downs 18042026 17h'!$B:$B,"")</f>
        <v/>
      </c>
      <c r="BE1783" s="14" t="str">
        <f>_xlfn.XLOOKUP(B1783,'[11]Cells Huawei 19042026 15h'!$B:$B,'[11]Cells Huawei 19042026 15h'!$B:$B,"")</f>
        <v/>
      </c>
      <c r="BF1783" s="9" t="str">
        <f>_xlfn.XLOOKUP(B1783,'[12]cells down 19042026 9H40'!$B:$B,'[12]cells down 19042026 9H40'!$B:$B,"")</f>
        <v/>
      </c>
      <c r="BG1783" s="9" t="s">
        <v>5537</v>
      </c>
      <c r="BH1783" s="9" t="s">
        <v>5537</v>
      </c>
    </row>
    <row r="1784" spans="1:60" s="9" customFormat="1" x14ac:dyDescent="0.3">
      <c r="A1784" s="1" t="s">
        <v>3947</v>
      </c>
      <c r="B1784" s="8" t="s">
        <v>3948</v>
      </c>
      <c r="C1784" s="3" t="str">
        <f>_xlfn.XLOOKUP(B1784,'[1]daily break down'!$D:$D,'[1]daily break down'!$E:$E,"")</f>
        <v>LITTORAL</v>
      </c>
      <c r="D1784" s="1" t="s">
        <v>11</v>
      </c>
      <c r="E1784" s="1" t="s">
        <v>237</v>
      </c>
      <c r="F1784" s="3" t="s">
        <v>13</v>
      </c>
      <c r="G1784" s="1" t="s">
        <v>3947</v>
      </c>
      <c r="H1784" s="42" t="str">
        <f>_xlfn.XLOOKUP(B1784,[2]CALCULATION!$B:$B,[2]CALCULATION!$H:$H,"")</f>
        <v>ZTE</v>
      </c>
      <c r="I1784" s="34">
        <v>0</v>
      </c>
      <c r="J1784" s="34">
        <v>0</v>
      </c>
      <c r="K1784" s="34">
        <v>0</v>
      </c>
      <c r="L1784" s="34">
        <v>0</v>
      </c>
      <c r="M1784" s="34">
        <v>0</v>
      </c>
      <c r="N1784" s="34">
        <v>0</v>
      </c>
      <c r="O1784" s="34">
        <v>0</v>
      </c>
      <c r="P1784" s="34">
        <v>0</v>
      </c>
      <c r="Q1784" s="34">
        <v>0</v>
      </c>
      <c r="R1784" s="34">
        <v>0</v>
      </c>
      <c r="S1784" s="35">
        <v>0</v>
      </c>
      <c r="T1784" s="35">
        <v>0</v>
      </c>
      <c r="U1784" s="35">
        <v>0</v>
      </c>
      <c r="V1784" s="35">
        <v>0</v>
      </c>
      <c r="W1784" s="35">
        <v>0</v>
      </c>
      <c r="X1784" s="35">
        <v>0</v>
      </c>
      <c r="Y1784" s="35">
        <v>0</v>
      </c>
      <c r="Z1784" s="35">
        <v>0</v>
      </c>
      <c r="AA1784" s="35">
        <v>0</v>
      </c>
      <c r="AB1784" s="35">
        <v>0</v>
      </c>
      <c r="AC1784" s="35">
        <v>0</v>
      </c>
      <c r="AD1784" s="35">
        <v>0</v>
      </c>
      <c r="AE1784" s="58" t="s">
        <v>5603</v>
      </c>
      <c r="AF1784" s="58"/>
      <c r="AG1784" s="57" t="str" cm="1">
        <f t="array" ref="AG1784">IFERROR(_xlfn.IFS(
AI1784="MPR ISSUE","PDH",
AI1784="BSS Hardware Issue","BSS",
AI1784="Sites strategiques, MLL, Pylone, etc.","ENVTECH",
AI1784="AKTIVCO DEFAUT GE &amp; POWER Cabinet","AKTIVCO",
AI1784="AKTIVCO Coupure ENEO &amp; Baisse de tension","AKTIVCO GRID ONLY",
AI1784="Coupure ENEO &amp; Baisse de tension","IHS GRID ONLY",
AI1784="Defaut GE &amp; POWER Cabinet","IHS",
AI1784="Sharing","Partners",
AI1784="Sites strategiques &amp; DataCenter","SST &amp; DC",
AI1784="Exclu","Exclu",
AI1784="SAT","SAT",
AI1784="SPARE-ISSUE","SPARE-ISSUE",
AI1784="Fiber CAmtel","TRANS_FO_CAMTEL",
AI1784="Fiber AOF","Fiber AOF",
AI1784="Projet OCM (HUAWEI)","TRAVAUX-HUAWEI",
AI1784="Projet OCM (NOKIA)","TRAVAUX-NOKIA",
AI1784="ACCESS-ISSUE","ACCESS-ISSUE",
AI1784="Projet OCM (ZTE, NOKIA, autres projets)","TRAVAUX OCM",
AI1784="No root CAuse","No root cause",
AI1784="ODU HS","PDH",
AI1784="IP &amp; VLAN","PDH",
AI1784="Warehouse HUAWEI","SPARE-ISSUE",
AI1784="SPARE-HS","SPARE-ISSUE",
AI1784="Power Telco","BSS",AI1784="no impacts","no impacts"
),"")</f>
        <v>no impacts</v>
      </c>
      <c r="AH1784" s="57" t="str" cm="1">
        <f t="array" ref="AH1784">IFERROR(_xlfn.IFS(
AI1784="MPR ISSUE","TX ISSUE",
AI1784="BSS Hardware Issue","RAN ISSUE",
AI1784="Sites strategiques, MLL, Pylone, etc.","ENVTECH",
AI1784="AKTIVCO DEFAUT GE &amp; POWER Cabinet","POWER ISSUE",
AI1784="AKTIVCO Coupure ENEO &amp; Baisse de tension","POWER ISSUE",
AI1784="Coupure ENEO &amp; Baisse de tension","POWER ISSUE",
AI1784="Defaut GE &amp; POWER Cabinet","POWER ISSUE",
AI1784="Sharing","POWER ISSUE",
AI1784="Sites strategiques &amp; DataCenter","POWER ISSUE",
AI1784="Exclu","Exclu",
AI1784="SAT","TX ISSUE",
AI1784="SPARE-ISSUE","SPARE-ISSUE",
AI1784="Fiber CAmtel","TX ISSUE",
AI1784="Fiber AOF","TX ISSUE",
AI1784="Projet OCM (HUAWEI)","TRAVAUX-HUAWEI",
AI1784="Projet OCM (NOKIA)","TRAVAUX -NOKIA",
AI1784="ACCESS-ISSUE","ACCESS-ISSUE",
AI1784="Projet OCM (ZTE, NOKIA, autres projets)","TRAVAUX OCM",
AI1784="No root CAuse","No root cause",
AI1784="ODU HS","TX ISSUE",
AI1784="IP &amp; VLAN","TX ISSUE",
AI1784="Warehouse HUAWEI","SPARE-ISSUE",
AI1784="SPARE-HS","SPARE-ISSUE",
AI1784="Power Telco","RAN ISSUE",AI1784="no impacts","no impacts"
),"")</f>
        <v>no impacts</v>
      </c>
      <c r="AI1784" s="85" t="s">
        <v>5998</v>
      </c>
      <c r="AJ1784" s="57" t="str" cm="1">
        <f t="array" ref="AJ1784">IFERROR(_xlfn.IFS(
AI1784="MPR ISSUE","ACTIVE",
AI1784="BSS Hardware Issue","ACTIVE",
AI1784="Sites strategiques, MLL, Pylone, etc.","PASSIVE",
AI1784="AKTIVCO DEFAUT GE &amp; POWER Cabinet","PASSIVE",
AI1784="AKTIVCO Coupure ENEO &amp; Baisse de tension","PASSIVE",
AI1784="Coupure ENEO &amp; Baisse de tension","PASSIVE",
AI1784="Defaut GE &amp; POWER Cabinet","PASSIVE",
AI1784="Sharing","PASSIVE",
AI1784="Sites strategiques &amp; DataCenter","PASSIVE",
AI1784="Exclu","Exclu",
AI1784="SAT","ACTIVE",
AI1784="SPARE-ISSUE","SPARE-ISSUE",
AI1784="Fiber CAmtel","ACTIVE",
AI1784="Fiber AOF","ACTIVE",
AI1784="Projet OCM (HUAWEI)","PLANNED WORKS",
AI1784="Projet OCM (NOKIA)","PLANNED WORKS",
AI1784="ACCESS-ISSUE","ACCESS-ISSUE",
AI1784="Projet OCM (ZTE, NOKIA, autres projets)","PLANNED WORKS",
AI1784="No root CAuse","No root cause",
AI1784="ODU HS","ACTIVE",
AI1784="IP &amp; VLAN","ACTIVE",
AI1784="Warehouse HUAWEI","SPARE-ISSUE",
AI1784="SPARE-HS","SPARE-ISSUE",
AI1784="Power Telco","ACTIVE", AI1784="no impacts","no impacts"
),"")</f>
        <v>no impacts</v>
      </c>
      <c r="AK1784" s="23" t="s">
        <v>5537</v>
      </c>
      <c r="AL1784" s="23" t="str">
        <f t="shared" si="48"/>
        <v>SUO_029</v>
      </c>
      <c r="AN1784" s="9" t="s">
        <v>5537</v>
      </c>
      <c r="AO1784" s="23" t="str">
        <f>_xlfn.XLOOKUP(B1784,'INCIDENT-05-03-2026'!E:E,'INCIDENT-05-03-2026'!F:F,"")</f>
        <v/>
      </c>
      <c r="AP1784" s="7" t="s">
        <v>5537</v>
      </c>
      <c r="AQ1784" s="6"/>
      <c r="AR1784" s="7"/>
      <c r="AS1784" s="3" t="str">
        <f>_xlfn.XLOOKUP(B1784,'[3]tt num | region | site id'!$C:$C,'[3]tt num | region | site id'!$Q:$Q,"")</f>
        <v/>
      </c>
      <c r="AT1784" s="24" t="str">
        <f>_xlfn.XLOOKUP(B1784,'[4]Cells Huawei 03052026 12h'!$B:$B,'[4]Cells Huawei 03052026 12h'!$T:$T,"")</f>
        <v/>
      </c>
      <c r="AU1784" s="24" t="str">
        <f>_xlfn.XLOOKUP(B1784,'[5]cells down 02052026 8h50'!$B:$B,'[5]cells down 02052026 8h50'!$R:$R,"")</f>
        <v/>
      </c>
      <c r="AV1784" s="24" t="str">
        <f>_xlfn.XLOOKUP(B1784,'[5]cells down 02052026 13h50'!$B:$B,'[5]cells down 02052026 13h50'!$R:$R,"")</f>
        <v/>
      </c>
      <c r="AW1784" s="24" t="str">
        <f>_xlfn.XLOOKUP(B1784,'[5]cells down 02052026 13h50'!$B:$B,'[5]cells down 02052026 13h50'!$R:$R,"")</f>
        <v/>
      </c>
      <c r="AX1784" s="24" t="str">
        <f>_xlfn.XLOOKUP(B1784,'[6]cell downs 03052026 8h40 '!$B:$B,'[6]cell downs 03052026 8h40 '!$R:$R,"")</f>
        <v/>
      </c>
      <c r="AY1784" s="24" t="str">
        <f>_xlfn.XLOOKUP(B1784,'[7]ALL SITES DOWN'!$D:$D,'[7]ALL SITES DOWN'!$J:$J,"")</f>
        <v/>
      </c>
      <c r="AZ1784" s="24" t="str">
        <f>_xlfn.XLOOKUP(B1784,'[8]ALL SITES DOWN'!$D:$D,'[8]ALL SITES DOWN'!$J:$J,"")</f>
        <v/>
      </c>
      <c r="BA1784" s="9" t="str">
        <f>_xlfn.XLOOKUP(B1784,[9]sheet1!$AC:$AC,[9]sheet1!$AF:$AF,"")</f>
        <v/>
      </c>
      <c r="BB1784" s="14" t="s">
        <v>5537</v>
      </c>
      <c r="BC1784" s="14" t="s">
        <v>5537</v>
      </c>
      <c r="BD1784" s="14" t="str">
        <f>_xlfn.XLOOKUP(B1784,'[10]cell downs 18042026 17h'!$B:$B,'[10]cell downs 18042026 17h'!$B:$B,"")</f>
        <v/>
      </c>
      <c r="BE1784" s="14" t="str">
        <f>_xlfn.XLOOKUP(B1784,'[11]Cells Huawei 19042026 15h'!$B:$B,'[11]Cells Huawei 19042026 15h'!$B:$B,"")</f>
        <v/>
      </c>
      <c r="BF1784" s="9" t="str">
        <f>_xlfn.XLOOKUP(B1784,'[12]cells down 19042026 9H40'!$B:$B,'[12]cells down 19042026 9H40'!$B:$B,"")</f>
        <v/>
      </c>
      <c r="BG1784" s="9" t="s">
        <v>3948</v>
      </c>
      <c r="BH1784" s="9" t="s">
        <v>302</v>
      </c>
    </row>
    <row r="1785" spans="1:60" s="9" customFormat="1" x14ac:dyDescent="0.3">
      <c r="A1785" s="1" t="s">
        <v>2462</v>
      </c>
      <c r="B1785" s="8" t="s">
        <v>2463</v>
      </c>
      <c r="C1785" s="3" t="str">
        <f>_xlfn.XLOOKUP(B1785,'[1]daily break down'!$D:$D,'[1]daily break down'!$E:$E,"")</f>
        <v>Douala</v>
      </c>
      <c r="D1785" s="1" t="s">
        <v>21</v>
      </c>
      <c r="E1785" s="1" t="s">
        <v>36</v>
      </c>
      <c r="F1785" s="3" t="s">
        <v>31</v>
      </c>
      <c r="G1785" s="1" t="s">
        <v>32</v>
      </c>
      <c r="H1785" s="42" t="str">
        <f>_xlfn.XLOOKUP(B1785,[2]CALCULATION!$B:$B,[2]CALCULATION!$H:$H,"")</f>
        <v>ZTE</v>
      </c>
      <c r="I1785" s="34">
        <v>0</v>
      </c>
      <c r="J1785" s="34">
        <v>0</v>
      </c>
      <c r="K1785" s="34">
        <v>0</v>
      </c>
      <c r="L1785" s="34">
        <v>0</v>
      </c>
      <c r="M1785" s="34">
        <v>6.7042059395090808E-2</v>
      </c>
      <c r="N1785" s="34">
        <v>0</v>
      </c>
      <c r="O1785" s="34">
        <v>0</v>
      </c>
      <c r="P1785" s="34">
        <v>0</v>
      </c>
      <c r="Q1785" s="34">
        <v>0</v>
      </c>
      <c r="R1785" s="34">
        <v>0</v>
      </c>
      <c r="S1785" s="35">
        <v>0</v>
      </c>
      <c r="T1785" s="35">
        <v>0</v>
      </c>
      <c r="U1785" s="35">
        <v>0</v>
      </c>
      <c r="V1785" s="35">
        <v>0</v>
      </c>
      <c r="W1785" s="35">
        <v>0</v>
      </c>
      <c r="X1785" s="35">
        <v>0</v>
      </c>
      <c r="Y1785" s="35">
        <v>0</v>
      </c>
      <c r="Z1785" s="35">
        <v>0</v>
      </c>
      <c r="AA1785" s="35">
        <v>0</v>
      </c>
      <c r="AB1785" s="35">
        <v>0</v>
      </c>
      <c r="AC1785" s="35">
        <v>0</v>
      </c>
      <c r="AD1785" s="35">
        <v>0</v>
      </c>
      <c r="AE1785" s="58" t="s">
        <v>5560</v>
      </c>
      <c r="AF1785" s="58"/>
      <c r="AG1785" s="57" t="str" cm="1">
        <f t="array" ref="AG1785">IFERROR(_xlfn.IFS(
AI1785="MPR ISSUE","PDH",
AI1785="BSS Hardware Issue","BSS",
AI1785="Sites strategiques, MLL, Pylone, etc.","ENVTECH",
AI1785="AKTIVCO DEFAUT GE &amp; POWER Cabinet","AKTIVCO",
AI1785="AKTIVCO Coupure ENEO &amp; Baisse de tension","AKTIVCO GRID ONLY",
AI1785="Coupure ENEO &amp; Baisse de tension","IHS GRID ONLY",
AI1785="Defaut GE &amp; POWER Cabinet","IHS",
AI1785="Sharing","Partners",
AI1785="Sites strategiques &amp; DataCenter","SST &amp; DC",
AI1785="Exclu","Exclu",
AI1785="SAT","SAT",
AI1785="SPARE-ISSUE","SPARE-ISSUE",
AI1785="Fiber CAmtel","TRANS_FO_CAMTEL",
AI1785="Fiber AOF","Fiber AOF",
AI1785="Projet OCM (HUAWEI)","TRAVAUX-HUAWEI",
AI1785="Projet OCM (NOKIA)","TRAVAUX-NOKIA",
AI1785="ACCESS-ISSUE","ACCESS-ISSUE",
AI1785="Projet OCM (ZTE, NOKIA, autres projets)","TRAVAUX OCM",
AI1785="No root CAuse","No root cause",
AI1785="ODU HS","PDH",
AI1785="IP &amp; VLAN","PDH",
AI1785="Warehouse HUAWEI","SPARE-ISSUE",
AI1785="SPARE-HS","SPARE-ISSUE",
AI1785="Power Telco","BSS",AI1785="no impacts","no impacts"
),"")</f>
        <v>no impacts</v>
      </c>
      <c r="AH1785" s="57" t="str" cm="1">
        <f t="array" ref="AH1785">IFERROR(_xlfn.IFS(
AI1785="MPR ISSUE","TX ISSUE",
AI1785="BSS Hardware Issue","RAN ISSUE",
AI1785="Sites strategiques, MLL, Pylone, etc.","ENVTECH",
AI1785="AKTIVCO DEFAUT GE &amp; POWER Cabinet","POWER ISSUE",
AI1785="AKTIVCO Coupure ENEO &amp; Baisse de tension","POWER ISSUE",
AI1785="Coupure ENEO &amp; Baisse de tension","POWER ISSUE",
AI1785="Defaut GE &amp; POWER Cabinet","POWER ISSUE",
AI1785="Sharing","POWER ISSUE",
AI1785="Sites strategiques &amp; DataCenter","POWER ISSUE",
AI1785="Exclu","Exclu",
AI1785="SAT","TX ISSUE",
AI1785="SPARE-ISSUE","SPARE-ISSUE",
AI1785="Fiber CAmtel","TX ISSUE",
AI1785="Fiber AOF","TX ISSUE",
AI1785="Projet OCM (HUAWEI)","TRAVAUX-HUAWEI",
AI1785="Projet OCM (NOKIA)","TRAVAUX -NOKIA",
AI1785="ACCESS-ISSUE","ACCESS-ISSUE",
AI1785="Projet OCM (ZTE, NOKIA, autres projets)","TRAVAUX OCM",
AI1785="No root CAuse","No root cause",
AI1785="ODU HS","TX ISSUE",
AI1785="IP &amp; VLAN","TX ISSUE",
AI1785="Warehouse HUAWEI","SPARE-ISSUE",
AI1785="SPARE-HS","SPARE-ISSUE",
AI1785="Power Telco","RAN ISSUE",AI1785="no impacts","no impacts"
),"")</f>
        <v>no impacts</v>
      </c>
      <c r="AI1785" s="85" t="s">
        <v>5998</v>
      </c>
      <c r="AJ1785" s="57" t="str" cm="1">
        <f t="array" ref="AJ1785">IFERROR(_xlfn.IFS(
AI1785="MPR ISSUE","ACTIVE",
AI1785="BSS Hardware Issue","ACTIVE",
AI1785="Sites strategiques, MLL, Pylone, etc.","PASSIVE",
AI1785="AKTIVCO DEFAUT GE &amp; POWER Cabinet","PASSIVE",
AI1785="AKTIVCO Coupure ENEO &amp; Baisse de tension","PASSIVE",
AI1785="Coupure ENEO &amp; Baisse de tension","PASSIVE",
AI1785="Defaut GE &amp; POWER Cabinet","PASSIVE",
AI1785="Sharing","PASSIVE",
AI1785="Sites strategiques &amp; DataCenter","PASSIVE",
AI1785="Exclu","Exclu",
AI1785="SAT","ACTIVE",
AI1785="SPARE-ISSUE","SPARE-ISSUE",
AI1785="Fiber CAmtel","ACTIVE",
AI1785="Fiber AOF","ACTIVE",
AI1785="Projet OCM (HUAWEI)","PLANNED WORKS",
AI1785="Projet OCM (NOKIA)","PLANNED WORKS",
AI1785="ACCESS-ISSUE","ACCESS-ISSUE",
AI1785="Projet OCM (ZTE, NOKIA, autres projets)","PLANNED WORKS",
AI1785="No root CAuse","No root cause",
AI1785="ODU HS","ACTIVE",
AI1785="IP &amp; VLAN","ACTIVE",
AI1785="Warehouse HUAWEI","SPARE-ISSUE",
AI1785="SPARE-HS","SPARE-ISSUE",
AI1785="Power Telco","ACTIVE", AI1785="no impacts","no impacts"
),"")</f>
        <v>no impacts</v>
      </c>
      <c r="AK1785" s="23" t="s">
        <v>5537</v>
      </c>
      <c r="AL1785" s="23" t="str">
        <f t="shared" si="48"/>
        <v>LIT_639</v>
      </c>
      <c r="AN1785" s="9" t="s">
        <v>5537</v>
      </c>
      <c r="AO1785" s="23" t="str">
        <f>_xlfn.XLOOKUP(B1785,'INCIDENT-05-03-2026'!E:E,'INCIDENT-05-03-2026'!F:F,"")</f>
        <v/>
      </c>
      <c r="AP1785" s="7" t="s">
        <v>5537</v>
      </c>
      <c r="AQ1785" s="6"/>
      <c r="AR1785" s="7"/>
      <c r="AS1785" s="3" t="str">
        <f>_xlfn.XLOOKUP(B1785,'[3]tt num | region | site id'!$C:$C,'[3]tt num | region | site id'!$Q:$Q,"")</f>
        <v/>
      </c>
      <c r="AT1785" s="24" t="str">
        <f>_xlfn.XLOOKUP(B1785,'[4]Cells Huawei 03052026 12h'!$B:$B,'[4]Cells Huawei 03052026 12h'!$T:$T,"")</f>
        <v/>
      </c>
      <c r="AU1785" s="24" t="str">
        <f>_xlfn.XLOOKUP(B1785,'[5]cells down 02052026 8h50'!$B:$B,'[5]cells down 02052026 8h50'!$R:$R,"")</f>
        <v/>
      </c>
      <c r="AV1785" s="24" t="str">
        <f>_xlfn.XLOOKUP(B1785,'[5]cells down 02052026 13h50'!$B:$B,'[5]cells down 02052026 13h50'!$R:$R,"")</f>
        <v/>
      </c>
      <c r="AW1785" s="24" t="str">
        <f>_xlfn.XLOOKUP(B1785,'[5]cells down 02052026 13h50'!$B:$B,'[5]cells down 02052026 13h50'!$R:$R,"")</f>
        <v/>
      </c>
      <c r="AX1785" s="24" t="str">
        <f>_xlfn.XLOOKUP(B1785,'[6]cell downs 03052026 8h40 '!$B:$B,'[6]cell downs 03052026 8h40 '!$R:$R,"")</f>
        <v/>
      </c>
      <c r="AY1785" s="24" t="str">
        <f>_xlfn.XLOOKUP(B1785,'[7]ALL SITES DOWN'!$D:$D,'[7]ALL SITES DOWN'!$J:$J,"")</f>
        <v/>
      </c>
      <c r="AZ1785" s="24" t="str">
        <f>_xlfn.XLOOKUP(B1785,'[8]ALL SITES DOWN'!$D:$D,'[8]ALL SITES DOWN'!$J:$J,"")</f>
        <v/>
      </c>
      <c r="BA1785" s="9" t="str">
        <f>_xlfn.XLOOKUP(B1785,[9]sheet1!$AC:$AC,[9]sheet1!$AF:$AF,"")</f>
        <v/>
      </c>
      <c r="BB1785" s="14" t="s">
        <v>5537</v>
      </c>
      <c r="BC1785" s="14" t="s">
        <v>5537</v>
      </c>
      <c r="BD1785" s="14" t="str">
        <f>_xlfn.XLOOKUP(B1785,'[10]cell downs 18042026 17h'!$B:$B,'[10]cell downs 18042026 17h'!$B:$B,"")</f>
        <v/>
      </c>
      <c r="BE1785" s="14" t="str">
        <f>_xlfn.XLOOKUP(B1785,'[11]Cells Huawei 19042026 15h'!$B:$B,'[11]Cells Huawei 19042026 15h'!$B:$B,"")</f>
        <v/>
      </c>
      <c r="BF1785" s="9" t="str">
        <f>_xlfn.XLOOKUP(B1785,'[12]cells down 19042026 9H40'!$B:$B,'[12]cells down 19042026 9H40'!$B:$B,"")</f>
        <v/>
      </c>
      <c r="BG1785" s="9" t="s">
        <v>5537</v>
      </c>
      <c r="BH1785" s="9" t="s">
        <v>302</v>
      </c>
    </row>
    <row r="1786" spans="1:60" s="9" customFormat="1" x14ac:dyDescent="0.3">
      <c r="A1786" s="1" t="s">
        <v>4739</v>
      </c>
      <c r="B1786" s="8" t="s">
        <v>4740</v>
      </c>
      <c r="C1786" s="3" t="str">
        <f>_xlfn.XLOOKUP(B1786,'[1]daily break down'!$D:$D,'[1]daily break down'!$E:$E,"")</f>
        <v>Douala</v>
      </c>
      <c r="D1786" s="1" t="s">
        <v>11</v>
      </c>
      <c r="E1786" s="1" t="s">
        <v>12</v>
      </c>
      <c r="F1786" s="3" t="s">
        <v>31</v>
      </c>
      <c r="G1786" s="1" t="s">
        <v>32</v>
      </c>
      <c r="H1786" s="42" t="str">
        <f>_xlfn.XLOOKUP(B1786,[2]CALCULATION!$B:$B,[2]CALCULATION!$H:$H,"")</f>
        <v>ZTE</v>
      </c>
      <c r="I1786" s="34">
        <v>0</v>
      </c>
      <c r="J1786" s="34">
        <v>0</v>
      </c>
      <c r="K1786" s="34">
        <v>0</v>
      </c>
      <c r="L1786" s="34">
        <v>0</v>
      </c>
      <c r="M1786" s="34">
        <v>1.4803115003438603E-3</v>
      </c>
      <c r="N1786" s="34">
        <v>0</v>
      </c>
      <c r="O1786" s="34">
        <v>0</v>
      </c>
      <c r="P1786" s="34">
        <v>0</v>
      </c>
      <c r="Q1786" s="34">
        <v>0</v>
      </c>
      <c r="R1786" s="34">
        <v>0</v>
      </c>
      <c r="S1786" s="35">
        <v>0</v>
      </c>
      <c r="T1786" s="35">
        <v>0</v>
      </c>
      <c r="U1786" s="35">
        <v>0</v>
      </c>
      <c r="V1786" s="35">
        <v>0</v>
      </c>
      <c r="W1786" s="35">
        <v>0</v>
      </c>
      <c r="X1786" s="35">
        <v>0</v>
      </c>
      <c r="Y1786" s="35">
        <v>0</v>
      </c>
      <c r="Z1786" s="35">
        <v>0</v>
      </c>
      <c r="AA1786" s="35">
        <v>0</v>
      </c>
      <c r="AB1786" s="35">
        <v>0</v>
      </c>
      <c r="AC1786" s="35">
        <v>0</v>
      </c>
      <c r="AD1786" s="35">
        <v>0</v>
      </c>
      <c r="AE1786" s="58" t="s">
        <v>5560</v>
      </c>
      <c r="AF1786" s="58"/>
      <c r="AG1786" s="57" t="str" cm="1">
        <f t="array" ref="AG1786">IFERROR(_xlfn.IFS(
AI1786="MPR ISSUE","PDH",
AI1786="BSS Hardware Issue","BSS",
AI1786="Sites strategiques, MLL, Pylone, etc.","ENVTECH",
AI1786="AKTIVCO DEFAUT GE &amp; POWER Cabinet","AKTIVCO",
AI1786="AKTIVCO Coupure ENEO &amp; Baisse de tension","AKTIVCO GRID ONLY",
AI1786="Coupure ENEO &amp; Baisse de tension","IHS GRID ONLY",
AI1786="Defaut GE &amp; POWER Cabinet","IHS",
AI1786="Sharing","Partners",
AI1786="Sites strategiques &amp; DataCenter","SST &amp; DC",
AI1786="Exclu","Exclu",
AI1786="SAT","SAT",
AI1786="SPARE-ISSUE","SPARE-ISSUE",
AI1786="Fiber CAmtel","TRANS_FO_CAMTEL",
AI1786="Fiber AOF","Fiber AOF",
AI1786="Projet OCM (HUAWEI)","TRAVAUX-HUAWEI",
AI1786="Projet OCM (NOKIA)","TRAVAUX-NOKIA",
AI1786="ACCESS-ISSUE","ACCESS-ISSUE",
AI1786="Projet OCM (ZTE, NOKIA, autres projets)","TRAVAUX OCM",
AI1786="No root CAuse","No root cause",
AI1786="ODU HS","PDH",
AI1786="IP &amp; VLAN","PDH",
AI1786="Warehouse HUAWEI","SPARE-ISSUE",
AI1786="SPARE-HS","SPARE-ISSUE",
AI1786="Power Telco","BSS",AI1786="no impacts","no impacts"
),"")</f>
        <v>no impacts</v>
      </c>
      <c r="AH1786" s="57" t="str" cm="1">
        <f t="array" ref="AH1786">IFERROR(_xlfn.IFS(
AI1786="MPR ISSUE","TX ISSUE",
AI1786="BSS Hardware Issue","RAN ISSUE",
AI1786="Sites strategiques, MLL, Pylone, etc.","ENVTECH",
AI1786="AKTIVCO DEFAUT GE &amp; POWER Cabinet","POWER ISSUE",
AI1786="AKTIVCO Coupure ENEO &amp; Baisse de tension","POWER ISSUE",
AI1786="Coupure ENEO &amp; Baisse de tension","POWER ISSUE",
AI1786="Defaut GE &amp; POWER Cabinet","POWER ISSUE",
AI1786="Sharing","POWER ISSUE",
AI1786="Sites strategiques &amp; DataCenter","POWER ISSUE",
AI1786="Exclu","Exclu",
AI1786="SAT","TX ISSUE",
AI1786="SPARE-ISSUE","SPARE-ISSUE",
AI1786="Fiber CAmtel","TX ISSUE",
AI1786="Fiber AOF","TX ISSUE",
AI1786="Projet OCM (HUAWEI)","TRAVAUX-HUAWEI",
AI1786="Projet OCM (NOKIA)","TRAVAUX -NOKIA",
AI1786="ACCESS-ISSUE","ACCESS-ISSUE",
AI1786="Projet OCM (ZTE, NOKIA, autres projets)","TRAVAUX OCM",
AI1786="No root CAuse","No root cause",
AI1786="ODU HS","TX ISSUE",
AI1786="IP &amp; VLAN","TX ISSUE",
AI1786="Warehouse HUAWEI","SPARE-ISSUE",
AI1786="SPARE-HS","SPARE-ISSUE",
AI1786="Power Telco","RAN ISSUE",AI1786="no impacts","no impacts"
),"")</f>
        <v>no impacts</v>
      </c>
      <c r="AI1786" s="85" t="s">
        <v>5998</v>
      </c>
      <c r="AJ1786" s="57" t="str" cm="1">
        <f t="array" ref="AJ1786">IFERROR(_xlfn.IFS(
AI1786="MPR ISSUE","ACTIVE",
AI1786="BSS Hardware Issue","ACTIVE",
AI1786="Sites strategiques, MLL, Pylone, etc.","PASSIVE",
AI1786="AKTIVCO DEFAUT GE &amp; POWER Cabinet","PASSIVE",
AI1786="AKTIVCO Coupure ENEO &amp; Baisse de tension","PASSIVE",
AI1786="Coupure ENEO &amp; Baisse de tension","PASSIVE",
AI1786="Defaut GE &amp; POWER Cabinet","PASSIVE",
AI1786="Sharing","PASSIVE",
AI1786="Sites strategiques &amp; DataCenter","PASSIVE",
AI1786="Exclu","Exclu",
AI1786="SAT","ACTIVE",
AI1786="SPARE-ISSUE","SPARE-ISSUE",
AI1786="Fiber CAmtel","ACTIVE",
AI1786="Fiber AOF","ACTIVE",
AI1786="Projet OCM (HUAWEI)","PLANNED WORKS",
AI1786="Projet OCM (NOKIA)","PLANNED WORKS",
AI1786="ACCESS-ISSUE","ACCESS-ISSUE",
AI1786="Projet OCM (ZTE, NOKIA, autres projets)","PLANNED WORKS",
AI1786="No root CAuse","No root cause",
AI1786="ODU HS","ACTIVE",
AI1786="IP &amp; VLAN","ACTIVE",
AI1786="Warehouse HUAWEI","SPARE-ISSUE",
AI1786="SPARE-HS","SPARE-ISSUE",
AI1786="Power Telco","ACTIVE", AI1786="no impacts","no impacts"
),"")</f>
        <v>no impacts</v>
      </c>
      <c r="AK1786" s="23" t="s">
        <v>5537</v>
      </c>
      <c r="AL1786" s="23" t="str">
        <f t="shared" si="48"/>
        <v>LIT_046</v>
      </c>
      <c r="AN1786" s="9" t="s">
        <v>5537</v>
      </c>
      <c r="AO1786" s="23" t="str">
        <f>_xlfn.XLOOKUP(B1786,'INCIDENT-05-03-2026'!E:E,'INCIDENT-05-03-2026'!F:F,"")</f>
        <v/>
      </c>
      <c r="AP1786" s="7" t="s">
        <v>5537</v>
      </c>
      <c r="AQ1786" s="6"/>
      <c r="AR1786" s="7"/>
      <c r="AS1786" s="3" t="str">
        <f>_xlfn.XLOOKUP(B1786,'[3]tt num | region | site id'!$C:$C,'[3]tt num | region | site id'!$Q:$Q,"")</f>
        <v/>
      </c>
      <c r="AT1786" s="24" t="str">
        <f>_xlfn.XLOOKUP(B1786,'[4]Cells Huawei 03052026 12h'!$B:$B,'[4]Cells Huawei 03052026 12h'!$T:$T,"")</f>
        <v/>
      </c>
      <c r="AU1786" s="24" t="str">
        <f>_xlfn.XLOOKUP(B1786,'[5]cells down 02052026 8h50'!$B:$B,'[5]cells down 02052026 8h50'!$R:$R,"")</f>
        <v/>
      </c>
      <c r="AV1786" s="24" t="str">
        <f>_xlfn.XLOOKUP(B1786,'[5]cells down 02052026 13h50'!$B:$B,'[5]cells down 02052026 13h50'!$R:$R,"")</f>
        <v/>
      </c>
      <c r="AW1786" s="24" t="str">
        <f>_xlfn.XLOOKUP(B1786,'[5]cells down 02052026 13h50'!$B:$B,'[5]cells down 02052026 13h50'!$R:$R,"")</f>
        <v/>
      </c>
      <c r="AX1786" s="24" t="str">
        <f>_xlfn.XLOOKUP(B1786,'[6]cell downs 03052026 8h40 '!$B:$B,'[6]cell downs 03052026 8h40 '!$R:$R,"")</f>
        <v/>
      </c>
      <c r="AY1786" s="24" t="str">
        <f>_xlfn.XLOOKUP(B1786,'[7]ALL SITES DOWN'!$D:$D,'[7]ALL SITES DOWN'!$J:$J,"")</f>
        <v/>
      </c>
      <c r="AZ1786" s="24" t="str">
        <f>_xlfn.XLOOKUP(B1786,'[8]ALL SITES DOWN'!$D:$D,'[8]ALL SITES DOWN'!$J:$J,"")</f>
        <v/>
      </c>
      <c r="BA1786" s="9" t="str">
        <f>_xlfn.XLOOKUP(B1786,[9]sheet1!$AC:$AC,[9]sheet1!$AF:$AF,"")</f>
        <v/>
      </c>
      <c r="BB1786" s="14" t="s">
        <v>5537</v>
      </c>
      <c r="BC1786" s="14" t="s">
        <v>5537</v>
      </c>
      <c r="BD1786" s="14" t="str">
        <f>_xlfn.XLOOKUP(B1786,'[10]cell downs 18042026 17h'!$B:$B,'[10]cell downs 18042026 17h'!$B:$B,"")</f>
        <v/>
      </c>
      <c r="BE1786" s="14" t="str">
        <f>_xlfn.XLOOKUP(B1786,'[11]Cells Huawei 19042026 15h'!$B:$B,'[11]Cells Huawei 19042026 15h'!$B:$B,"")</f>
        <v/>
      </c>
      <c r="BF1786" s="9" t="str">
        <f>_xlfn.XLOOKUP(B1786,'[12]cells down 19042026 9H40'!$B:$B,'[12]cells down 19042026 9H40'!$B:$B,"")</f>
        <v/>
      </c>
      <c r="BG1786" s="9" t="s">
        <v>4740</v>
      </c>
      <c r="BH1786" s="9" t="s">
        <v>12</v>
      </c>
    </row>
    <row r="1787" spans="1:60" s="9" customFormat="1" x14ac:dyDescent="0.3">
      <c r="A1787" s="1" t="s">
        <v>3983</v>
      </c>
      <c r="B1787" s="8" t="s">
        <v>3984</v>
      </c>
      <c r="C1787" s="3" t="str">
        <f>_xlfn.XLOOKUP(B1787,'[1]daily break down'!$D:$D,'[1]daily break down'!$E:$E,"")</f>
        <v>SUD-OUEST</v>
      </c>
      <c r="D1787" s="1" t="s">
        <v>11</v>
      </c>
      <c r="E1787" s="1" t="s">
        <v>12</v>
      </c>
      <c r="F1787" s="3" t="s">
        <v>13</v>
      </c>
      <c r="G1787" s="1" t="s">
        <v>3459</v>
      </c>
      <c r="H1787" s="40" t="str">
        <f>_xlfn.XLOOKUP(B1787,[2]CALCULATION!$B:$B,[2]CALCULATION!$H:$H,"")</f>
        <v>HUAWEI</v>
      </c>
      <c r="I1787" s="34">
        <v>0</v>
      </c>
      <c r="J1787" s="34">
        <v>0</v>
      </c>
      <c r="K1787" s="34">
        <v>0</v>
      </c>
      <c r="L1787" s="34">
        <v>0</v>
      </c>
      <c r="M1787" s="34">
        <v>0</v>
      </c>
      <c r="N1787" s="34">
        <v>0</v>
      </c>
      <c r="O1787" s="34">
        <v>0</v>
      </c>
      <c r="P1787" s="34">
        <v>0</v>
      </c>
      <c r="Q1787" s="34">
        <v>0</v>
      </c>
      <c r="R1787" s="34">
        <v>0</v>
      </c>
      <c r="S1787" s="35">
        <v>0</v>
      </c>
      <c r="T1787" s="35">
        <v>0</v>
      </c>
      <c r="U1787" s="35">
        <v>0</v>
      </c>
      <c r="V1787" s="35">
        <v>0</v>
      </c>
      <c r="W1787" s="35">
        <v>0</v>
      </c>
      <c r="X1787" s="35">
        <v>0</v>
      </c>
      <c r="Y1787" s="35">
        <v>0</v>
      </c>
      <c r="Z1787" s="35">
        <v>0</v>
      </c>
      <c r="AA1787" s="35">
        <v>0</v>
      </c>
      <c r="AB1787" s="35">
        <v>0</v>
      </c>
      <c r="AC1787" s="35">
        <v>0</v>
      </c>
      <c r="AD1787" s="35">
        <v>0</v>
      </c>
      <c r="AE1787" s="58" t="s">
        <v>5603</v>
      </c>
      <c r="AF1787" s="58"/>
      <c r="AG1787" s="57" t="str" cm="1">
        <f t="array" ref="AG1787">IFERROR(_xlfn.IFS(
AI1787="MPR ISSUE","PDH",
AI1787="BSS Hardware Issue","BSS",
AI1787="Sites strategiques, MLL, Pylone, etc.","ENVTECH",
AI1787="AKTIVCO DEFAUT GE &amp; POWER Cabinet","AKTIVCO",
AI1787="AKTIVCO Coupure ENEO &amp; Baisse de tension","AKTIVCO GRID ONLY",
AI1787="Coupure ENEO &amp; Baisse de tension","IHS GRID ONLY",
AI1787="Defaut GE &amp; POWER Cabinet","IHS",
AI1787="Sharing","Partners",
AI1787="Sites strategiques &amp; DataCenter","SST &amp; DC",
AI1787="Exclu","Exclu",
AI1787="SAT","SAT",
AI1787="SPARE-ISSUE","SPARE-ISSUE",
AI1787="Fiber CAmtel","TRANS_FO_CAMTEL",
AI1787="Fiber AOF","Fiber AOF",
AI1787="Projet OCM (HUAWEI)","TRAVAUX-HUAWEI",
AI1787="Projet OCM (NOKIA)","TRAVAUX-NOKIA",
AI1787="ACCESS-ISSUE","ACCESS-ISSUE",
AI1787="Projet OCM (ZTE, NOKIA, autres projets)","TRAVAUX OCM",
AI1787="No root CAuse","No root cause",
AI1787="ODU HS","PDH",
AI1787="IP &amp; VLAN","PDH",
AI1787="Warehouse HUAWEI","SPARE-ISSUE",
AI1787="SPARE-HS","SPARE-ISSUE",
AI1787="Power Telco","BSS",AI1787="no impacts","no impacts"
),"")</f>
        <v>no impacts</v>
      </c>
      <c r="AH1787" s="57" t="str" cm="1">
        <f t="array" ref="AH1787">IFERROR(_xlfn.IFS(
AI1787="MPR ISSUE","TX ISSUE",
AI1787="BSS Hardware Issue","RAN ISSUE",
AI1787="Sites strategiques, MLL, Pylone, etc.","ENVTECH",
AI1787="AKTIVCO DEFAUT GE &amp; POWER Cabinet","POWER ISSUE",
AI1787="AKTIVCO Coupure ENEO &amp; Baisse de tension","POWER ISSUE",
AI1787="Coupure ENEO &amp; Baisse de tension","POWER ISSUE",
AI1787="Defaut GE &amp; POWER Cabinet","POWER ISSUE",
AI1787="Sharing","POWER ISSUE",
AI1787="Sites strategiques &amp; DataCenter","POWER ISSUE",
AI1787="Exclu","Exclu",
AI1787="SAT","TX ISSUE",
AI1787="SPARE-ISSUE","SPARE-ISSUE",
AI1787="Fiber CAmtel","TX ISSUE",
AI1787="Fiber AOF","TX ISSUE",
AI1787="Projet OCM (HUAWEI)","TRAVAUX-HUAWEI",
AI1787="Projet OCM (NOKIA)","TRAVAUX -NOKIA",
AI1787="ACCESS-ISSUE","ACCESS-ISSUE",
AI1787="Projet OCM (ZTE, NOKIA, autres projets)","TRAVAUX OCM",
AI1787="No root CAuse","No root cause",
AI1787="ODU HS","TX ISSUE",
AI1787="IP &amp; VLAN","TX ISSUE",
AI1787="Warehouse HUAWEI","SPARE-ISSUE",
AI1787="SPARE-HS","SPARE-ISSUE",
AI1787="Power Telco","RAN ISSUE",AI1787="no impacts","no impacts"
),"")</f>
        <v>no impacts</v>
      </c>
      <c r="AI1787" s="85" t="s">
        <v>5998</v>
      </c>
      <c r="AJ1787" s="57" t="str" cm="1">
        <f t="array" ref="AJ1787">IFERROR(_xlfn.IFS(
AI1787="MPR ISSUE","ACTIVE",
AI1787="BSS Hardware Issue","ACTIVE",
AI1787="Sites strategiques, MLL, Pylone, etc.","PASSIVE",
AI1787="AKTIVCO DEFAUT GE &amp; POWER Cabinet","PASSIVE",
AI1787="AKTIVCO Coupure ENEO &amp; Baisse de tension","PASSIVE",
AI1787="Coupure ENEO &amp; Baisse de tension","PASSIVE",
AI1787="Defaut GE &amp; POWER Cabinet","PASSIVE",
AI1787="Sharing","PASSIVE",
AI1787="Sites strategiques &amp; DataCenter","PASSIVE",
AI1787="Exclu","Exclu",
AI1787="SAT","ACTIVE",
AI1787="SPARE-ISSUE","SPARE-ISSUE",
AI1787="Fiber CAmtel","ACTIVE",
AI1787="Fiber AOF","ACTIVE",
AI1787="Projet OCM (HUAWEI)","PLANNED WORKS",
AI1787="Projet OCM (NOKIA)","PLANNED WORKS",
AI1787="ACCESS-ISSUE","ACCESS-ISSUE",
AI1787="Projet OCM (ZTE, NOKIA, autres projets)","PLANNED WORKS",
AI1787="No root CAuse","No root cause",
AI1787="ODU HS","ACTIVE",
AI1787="IP &amp; VLAN","ACTIVE",
AI1787="Warehouse HUAWEI","SPARE-ISSUE",
AI1787="SPARE-HS","SPARE-ISSUE",
AI1787="Power Telco","ACTIVE", AI1787="no impacts","no impacts"
),"")</f>
        <v>no impacts</v>
      </c>
      <c r="AK1787" s="23" t="s">
        <v>5537</v>
      </c>
      <c r="AL1787" s="23" t="str">
        <f t="shared" si="48"/>
        <v>SUO_104</v>
      </c>
      <c r="AN1787" s="9" t="s">
        <v>5537</v>
      </c>
      <c r="AO1787" s="23" t="str">
        <f>_xlfn.XLOOKUP(B1787,'INCIDENT-05-03-2026'!E:E,'INCIDENT-05-03-2026'!F:F,"")</f>
        <v/>
      </c>
      <c r="AP1787" s="7" t="s">
        <v>5537</v>
      </c>
      <c r="AQ1787" s="6"/>
      <c r="AR1787" s="7"/>
      <c r="AS1787" s="3" t="str">
        <f>_xlfn.XLOOKUP(B1787,'[3]tt num | region | site id'!$C:$C,'[3]tt num | region | site id'!$Q:$Q,"")</f>
        <v/>
      </c>
      <c r="AT1787" s="24" t="str">
        <f>_xlfn.XLOOKUP(B1787,'[4]Cells Huawei 03052026 12h'!$B:$B,'[4]Cells Huawei 03052026 12h'!$T:$T,"")</f>
        <v/>
      </c>
      <c r="AU1787" s="24" t="str">
        <f>_xlfn.XLOOKUP(B1787,'[5]cells down 02052026 8h50'!$B:$B,'[5]cells down 02052026 8h50'!$R:$R,"")</f>
        <v/>
      </c>
      <c r="AV1787" s="24" t="str">
        <f>_xlfn.XLOOKUP(B1787,'[5]cells down 02052026 13h50'!$B:$B,'[5]cells down 02052026 13h50'!$R:$R,"")</f>
        <v/>
      </c>
      <c r="AW1787" s="24" t="str">
        <f>_xlfn.XLOOKUP(B1787,'[5]cells down 02052026 13h50'!$B:$B,'[5]cells down 02052026 13h50'!$R:$R,"")</f>
        <v/>
      </c>
      <c r="AX1787" s="24" t="str">
        <f>_xlfn.XLOOKUP(B1787,'[6]cell downs 03052026 8h40 '!$B:$B,'[6]cell downs 03052026 8h40 '!$R:$R,"")</f>
        <v/>
      </c>
      <c r="AY1787" s="24" t="str">
        <f>_xlfn.XLOOKUP(B1787,'[7]ALL SITES DOWN'!$D:$D,'[7]ALL SITES DOWN'!$J:$J,"")</f>
        <v/>
      </c>
      <c r="AZ1787" s="24" t="str">
        <f>_xlfn.XLOOKUP(B1787,'[8]ALL SITES DOWN'!$D:$D,'[8]ALL SITES DOWN'!$J:$J,"")</f>
        <v/>
      </c>
      <c r="BA1787" s="9" t="str">
        <f>_xlfn.XLOOKUP(B1787,[9]sheet1!$AC:$AC,[9]sheet1!$AF:$AF,"")</f>
        <v/>
      </c>
      <c r="BB1787" s="14" t="s">
        <v>5537</v>
      </c>
      <c r="BC1787" s="14" t="s">
        <v>5537</v>
      </c>
      <c r="BD1787" s="14" t="str">
        <f>_xlfn.XLOOKUP(B1787,'[10]cell downs 18042026 17h'!$B:$B,'[10]cell downs 18042026 17h'!$B:$B,"")</f>
        <v/>
      </c>
      <c r="BE1787" s="14" t="str">
        <f>_xlfn.XLOOKUP(B1787,'[11]Cells Huawei 19042026 15h'!$B:$B,'[11]Cells Huawei 19042026 15h'!$B:$B,"")</f>
        <v/>
      </c>
      <c r="BF1787" s="9" t="str">
        <f>_xlfn.XLOOKUP(B1787,'[12]cells down 19042026 9H40'!$B:$B,'[12]cells down 19042026 9H40'!$B:$B,"")</f>
        <v/>
      </c>
      <c r="BG1787" s="9" t="s">
        <v>3984</v>
      </c>
      <c r="BH1787" s="9" t="s">
        <v>12</v>
      </c>
    </row>
    <row r="1788" spans="1:60" s="9" customFormat="1" x14ac:dyDescent="0.3">
      <c r="A1788" s="1" t="s">
        <v>3987</v>
      </c>
      <c r="B1788" s="8" t="s">
        <v>3988</v>
      </c>
      <c r="C1788" s="3" t="str">
        <f>_xlfn.XLOOKUP(B1788,'[1]daily break down'!$D:$D,'[1]daily break down'!$E:$E,"")</f>
        <v>CENTRE</v>
      </c>
      <c r="D1788" s="1" t="s">
        <v>11</v>
      </c>
      <c r="E1788" s="1" t="s">
        <v>66</v>
      </c>
      <c r="F1788" s="3" t="s">
        <v>226</v>
      </c>
      <c r="G1788" s="1" t="s">
        <v>3987</v>
      </c>
      <c r="H1788" s="42" t="str">
        <f>_xlfn.XLOOKUP(B1788,[2]CALCULATION!$B:$B,[2]CALCULATION!$H:$H,"")</f>
        <v>ZTE</v>
      </c>
      <c r="I1788" s="34">
        <v>0</v>
      </c>
      <c r="J1788" s="34">
        <v>0</v>
      </c>
      <c r="K1788" s="34">
        <v>0</v>
      </c>
      <c r="L1788" s="34">
        <v>0</v>
      </c>
      <c r="M1788" s="34">
        <v>0</v>
      </c>
      <c r="N1788" s="34">
        <v>0</v>
      </c>
      <c r="O1788" s="34">
        <v>0</v>
      </c>
      <c r="P1788" s="34">
        <v>0</v>
      </c>
      <c r="Q1788" s="34">
        <v>0</v>
      </c>
      <c r="R1788" s="34">
        <v>0</v>
      </c>
      <c r="S1788" s="35">
        <v>0</v>
      </c>
      <c r="T1788" s="35">
        <v>0</v>
      </c>
      <c r="U1788" s="35">
        <v>0</v>
      </c>
      <c r="V1788" s="35">
        <v>0</v>
      </c>
      <c r="W1788" s="35">
        <v>0</v>
      </c>
      <c r="X1788" s="35">
        <v>0</v>
      </c>
      <c r="Y1788" s="35">
        <v>0</v>
      </c>
      <c r="Z1788" s="35">
        <v>0</v>
      </c>
      <c r="AA1788" s="35">
        <v>0</v>
      </c>
      <c r="AB1788" s="35">
        <v>0</v>
      </c>
      <c r="AC1788" s="35">
        <v>0</v>
      </c>
      <c r="AD1788" s="35">
        <v>0</v>
      </c>
      <c r="AE1788" s="58" t="s">
        <v>5559</v>
      </c>
      <c r="AF1788" s="58"/>
      <c r="AG1788" s="57" t="str" cm="1">
        <f t="array" ref="AG1788">IFERROR(_xlfn.IFS(
AI1788="MPR ISSUE","PDH",
AI1788="BSS Hardware Issue","BSS",
AI1788="Sites strategiques, MLL, Pylone, etc.","ENVTECH",
AI1788="AKTIVCO DEFAUT GE &amp; POWER Cabinet","AKTIVCO",
AI1788="AKTIVCO Coupure ENEO &amp; Baisse de tension","AKTIVCO GRID ONLY",
AI1788="Coupure ENEO &amp; Baisse de tension","IHS GRID ONLY",
AI1788="Defaut GE &amp; POWER Cabinet","IHS",
AI1788="Sharing","Partners",
AI1788="Sites strategiques &amp; DataCenter","SST &amp; DC",
AI1788="Exclu","Exclu",
AI1788="SAT","SAT",
AI1788="SPARE-ISSUE","SPARE-ISSUE",
AI1788="Fiber CAmtel","TRANS_FO_CAMTEL",
AI1788="Fiber AOF","Fiber AOF",
AI1788="Projet OCM (HUAWEI)","TRAVAUX-HUAWEI",
AI1788="Projet OCM (NOKIA)","TRAVAUX-NOKIA",
AI1788="ACCESS-ISSUE","ACCESS-ISSUE",
AI1788="Projet OCM (ZTE, NOKIA, autres projets)","TRAVAUX OCM",
AI1788="No root CAuse","No root cause",
AI1788="ODU HS","PDH",
AI1788="IP &amp; VLAN","PDH",
AI1788="Warehouse HUAWEI","SPARE-ISSUE",
AI1788="SPARE-HS","SPARE-ISSUE",
AI1788="Power Telco","BSS",AI1788="no impacts","no impacts"
),"")</f>
        <v>Exclu</v>
      </c>
      <c r="AH1788" s="57" t="str" cm="1">
        <f t="array" ref="AH1788">IFERROR(_xlfn.IFS(
AI1788="MPR ISSUE","TX ISSUE",
AI1788="BSS Hardware Issue","RAN ISSUE",
AI1788="Sites strategiques, MLL, Pylone, etc.","ENVTECH",
AI1788="AKTIVCO DEFAUT GE &amp; POWER Cabinet","POWER ISSUE",
AI1788="AKTIVCO Coupure ENEO &amp; Baisse de tension","POWER ISSUE",
AI1788="Coupure ENEO &amp; Baisse de tension","POWER ISSUE",
AI1788="Defaut GE &amp; POWER Cabinet","POWER ISSUE",
AI1788="Sharing","POWER ISSUE",
AI1788="Sites strategiques &amp; DataCenter","POWER ISSUE",
AI1788="Exclu","Exclu",
AI1788="SAT","TX ISSUE",
AI1788="SPARE-ISSUE","SPARE-ISSUE",
AI1788="Fiber CAmtel","TX ISSUE",
AI1788="Fiber AOF","TX ISSUE",
AI1788="Projet OCM (HUAWEI)","TRAVAUX-HUAWEI",
AI1788="Projet OCM (NOKIA)","TRAVAUX -NOKIA",
AI1788="ACCESS-ISSUE","ACCESS-ISSUE",
AI1788="Projet OCM (ZTE, NOKIA, autres projets)","TRAVAUX OCM",
AI1788="No root CAuse","No root cause",
AI1788="ODU HS","TX ISSUE",
AI1788="IP &amp; VLAN","TX ISSUE",
AI1788="Warehouse HUAWEI","SPARE-ISSUE",
AI1788="SPARE-HS","SPARE-ISSUE",
AI1788="Power Telco","RAN ISSUE",AI1788="no impacts","no impacts"
),"")</f>
        <v>Exclu</v>
      </c>
      <c r="AI1788" s="85" t="s">
        <v>5559</v>
      </c>
      <c r="AJ1788" s="57" t="str" cm="1">
        <f t="array" ref="AJ1788">IFERROR(_xlfn.IFS(
AI1788="MPR ISSUE","ACTIVE",
AI1788="BSS Hardware Issue","ACTIVE",
AI1788="Sites strategiques, MLL, Pylone, etc.","PASSIVE",
AI1788="AKTIVCO DEFAUT GE &amp; POWER Cabinet","PASSIVE",
AI1788="AKTIVCO Coupure ENEO &amp; Baisse de tension","PASSIVE",
AI1788="Coupure ENEO &amp; Baisse de tension","PASSIVE",
AI1788="Defaut GE &amp; POWER Cabinet","PASSIVE",
AI1788="Sharing","PASSIVE",
AI1788="Sites strategiques &amp; DataCenter","PASSIVE",
AI1788="Exclu","Exclu",
AI1788="SAT","ACTIVE",
AI1788="SPARE-ISSUE","SPARE-ISSUE",
AI1788="Fiber CAmtel","ACTIVE",
AI1788="Fiber AOF","ACTIVE",
AI1788="Projet OCM (HUAWEI)","PLANNED WORKS",
AI1788="Projet OCM (NOKIA)","PLANNED WORKS",
AI1788="ACCESS-ISSUE","ACCESS-ISSUE",
AI1788="Projet OCM (ZTE, NOKIA, autres projets)","PLANNED WORKS",
AI1788="No root CAuse","No root cause",
AI1788="ODU HS","ACTIVE",
AI1788="IP &amp; VLAN","ACTIVE",
AI1788="Warehouse HUAWEI","SPARE-ISSUE",
AI1788="SPARE-HS","SPARE-ISSUE",
AI1788="Power Telco","ACTIVE", AI1788="no impacts","no impacts"
),"")</f>
        <v>Exclu</v>
      </c>
      <c r="AK1788" s="23" t="s">
        <v>5537</v>
      </c>
      <c r="AL1788" s="23" t="str">
        <f t="shared" si="48"/>
        <v>EST_046</v>
      </c>
      <c r="AN1788" s="9" t="s">
        <v>5537</v>
      </c>
      <c r="AO1788" s="23" t="str">
        <f>_xlfn.XLOOKUP(B1788,'INCIDENT-05-03-2026'!E:E,'INCIDENT-05-03-2026'!F:F,"")</f>
        <v/>
      </c>
      <c r="AP1788" s="7" t="s">
        <v>5537</v>
      </c>
      <c r="AQ1788" s="6"/>
      <c r="AR1788" s="7"/>
      <c r="AS1788" s="3" t="str">
        <f>_xlfn.XLOOKUP(B1788,'[3]tt num | region | site id'!$C:$C,'[3]tt num | region | site id'!$Q:$Q,"")</f>
        <v/>
      </c>
      <c r="AT1788" s="24" t="str">
        <f>_xlfn.XLOOKUP(B1788,'[4]Cells Huawei 03052026 12h'!$B:$B,'[4]Cells Huawei 03052026 12h'!$T:$T,"")</f>
        <v/>
      </c>
      <c r="AU1788" s="24" t="str">
        <f>_xlfn.XLOOKUP(B1788,'[5]cells down 02052026 8h50'!$B:$B,'[5]cells down 02052026 8h50'!$R:$R,"")</f>
        <v/>
      </c>
      <c r="AV1788" s="24" t="str">
        <f>_xlfn.XLOOKUP(B1788,'[5]cells down 02052026 13h50'!$B:$B,'[5]cells down 02052026 13h50'!$R:$R,"")</f>
        <v/>
      </c>
      <c r="AW1788" s="24" t="str">
        <f>_xlfn.XLOOKUP(B1788,'[5]cells down 02052026 13h50'!$B:$B,'[5]cells down 02052026 13h50'!$R:$R,"")</f>
        <v/>
      </c>
      <c r="AX1788" s="24" t="str">
        <f>_xlfn.XLOOKUP(B1788,'[6]cell downs 03052026 8h40 '!$B:$B,'[6]cell downs 03052026 8h40 '!$R:$R,"")</f>
        <v/>
      </c>
      <c r="AY1788" s="24" t="str">
        <f>_xlfn.XLOOKUP(B1788,'[7]ALL SITES DOWN'!$D:$D,'[7]ALL SITES DOWN'!$J:$J,"")</f>
        <v/>
      </c>
      <c r="AZ1788" s="24" t="str">
        <f>_xlfn.XLOOKUP(B1788,'[8]ALL SITES DOWN'!$D:$D,'[8]ALL SITES DOWN'!$J:$J,"")</f>
        <v/>
      </c>
      <c r="BA1788" s="9" t="str">
        <f>_xlfn.XLOOKUP(B1788,[9]sheet1!$AC:$AC,[9]sheet1!$AF:$AF,"")</f>
        <v/>
      </c>
      <c r="BB1788" s="14" t="s">
        <v>5537</v>
      </c>
      <c r="BC1788" s="14" t="s">
        <v>5537</v>
      </c>
      <c r="BD1788" s="14" t="str">
        <f>_xlfn.XLOOKUP(B1788,'[10]cell downs 18042026 17h'!$B:$B,'[10]cell downs 18042026 17h'!$B:$B,"")</f>
        <v/>
      </c>
      <c r="BE1788" s="14" t="str">
        <f>_xlfn.XLOOKUP(B1788,'[11]Cells Huawei 19042026 15h'!$B:$B,'[11]Cells Huawei 19042026 15h'!$B:$B,"")</f>
        <v/>
      </c>
      <c r="BF1788" s="9" t="str">
        <f>_xlfn.XLOOKUP(B1788,'[12]cells down 19042026 9H40'!$B:$B,'[12]cells down 19042026 9H40'!$B:$B,"")</f>
        <v/>
      </c>
      <c r="BG1788" s="9" t="s">
        <v>3988</v>
      </c>
      <c r="BH1788" s="9" t="s">
        <v>5537</v>
      </c>
    </row>
    <row r="1789" spans="1:60" s="9" customFormat="1" x14ac:dyDescent="0.3">
      <c r="A1789" s="1" t="s">
        <v>3989</v>
      </c>
      <c r="B1789" s="8" t="s">
        <v>3990</v>
      </c>
      <c r="C1789" s="3" t="str">
        <f>_xlfn.XLOOKUP(B1789,'[1]daily break down'!$D:$D,'[1]daily break down'!$E:$E,"")</f>
        <v>CENTRE</v>
      </c>
      <c r="D1789" s="1" t="s">
        <v>21</v>
      </c>
      <c r="E1789" s="1" t="s">
        <v>122</v>
      </c>
      <c r="F1789" s="3" t="s">
        <v>37</v>
      </c>
      <c r="G1789" s="1" t="s">
        <v>3991</v>
      </c>
      <c r="H1789" s="42" t="str">
        <f>_xlfn.XLOOKUP(B1789,[2]CALCULATION!$B:$B,[2]CALCULATION!$H:$H,"")</f>
        <v>ZTE</v>
      </c>
      <c r="I1789" s="34">
        <v>0</v>
      </c>
      <c r="J1789" s="34">
        <v>0</v>
      </c>
      <c r="K1789" s="34">
        <v>0</v>
      </c>
      <c r="L1789" s="34">
        <v>0</v>
      </c>
      <c r="M1789" s="34">
        <v>0</v>
      </c>
      <c r="N1789" s="34">
        <v>0</v>
      </c>
      <c r="O1789" s="34">
        <v>0</v>
      </c>
      <c r="P1789" s="34">
        <v>0</v>
      </c>
      <c r="Q1789" s="34">
        <v>0</v>
      </c>
      <c r="R1789" s="34">
        <v>0</v>
      </c>
      <c r="S1789" s="35">
        <v>0</v>
      </c>
      <c r="T1789" s="35">
        <v>0</v>
      </c>
      <c r="U1789" s="35">
        <v>0</v>
      </c>
      <c r="V1789" s="35">
        <v>0</v>
      </c>
      <c r="W1789" s="35">
        <v>0</v>
      </c>
      <c r="X1789" s="35">
        <v>0</v>
      </c>
      <c r="Y1789" s="35">
        <v>0</v>
      </c>
      <c r="Z1789" s="35">
        <v>0</v>
      </c>
      <c r="AA1789" s="35">
        <v>0</v>
      </c>
      <c r="AB1789" s="35">
        <v>0</v>
      </c>
      <c r="AC1789" s="35">
        <v>0</v>
      </c>
      <c r="AD1789" s="35">
        <v>0</v>
      </c>
      <c r="AE1789" s="58" t="s">
        <v>5559</v>
      </c>
      <c r="AF1789" s="58"/>
      <c r="AG1789" s="57" t="str" cm="1">
        <f t="array" ref="AG1789">IFERROR(_xlfn.IFS(
AI1789="MPR ISSUE","PDH",
AI1789="BSS Hardware Issue","BSS",
AI1789="Sites strategiques, MLL, Pylone, etc.","ENVTECH",
AI1789="AKTIVCO DEFAUT GE &amp; POWER Cabinet","AKTIVCO",
AI1789="AKTIVCO Coupure ENEO &amp; Baisse de tension","AKTIVCO GRID ONLY",
AI1789="Coupure ENEO &amp; Baisse de tension","IHS GRID ONLY",
AI1789="Defaut GE &amp; POWER Cabinet","IHS",
AI1789="Sharing","Partners",
AI1789="Sites strategiques &amp; DataCenter","SST &amp; DC",
AI1789="Exclu","Exclu",
AI1789="SAT","SAT",
AI1789="SPARE-ISSUE","SPARE-ISSUE",
AI1789="Fiber CAmtel","TRANS_FO_CAMTEL",
AI1789="Fiber AOF","Fiber AOF",
AI1789="Projet OCM (HUAWEI)","TRAVAUX-HUAWEI",
AI1789="Projet OCM (NOKIA)","TRAVAUX-NOKIA",
AI1789="ACCESS-ISSUE","ACCESS-ISSUE",
AI1789="Projet OCM (ZTE, NOKIA, autres projets)","TRAVAUX OCM",
AI1789="No root CAuse","No root cause",
AI1789="ODU HS","PDH",
AI1789="IP &amp; VLAN","PDH",
AI1789="Warehouse HUAWEI","SPARE-ISSUE",
AI1789="SPARE-HS","SPARE-ISSUE",
AI1789="Power Telco","BSS",AI1789="no impacts","no impacts"
),"")</f>
        <v>Exclu</v>
      </c>
      <c r="AH1789" s="57" t="str" cm="1">
        <f t="array" ref="AH1789">IFERROR(_xlfn.IFS(
AI1789="MPR ISSUE","TX ISSUE",
AI1789="BSS Hardware Issue","RAN ISSUE",
AI1789="Sites strategiques, MLL, Pylone, etc.","ENVTECH",
AI1789="AKTIVCO DEFAUT GE &amp; POWER Cabinet","POWER ISSUE",
AI1789="AKTIVCO Coupure ENEO &amp; Baisse de tension","POWER ISSUE",
AI1789="Coupure ENEO &amp; Baisse de tension","POWER ISSUE",
AI1789="Defaut GE &amp; POWER Cabinet","POWER ISSUE",
AI1789="Sharing","POWER ISSUE",
AI1789="Sites strategiques &amp; DataCenter","POWER ISSUE",
AI1789="Exclu","Exclu",
AI1789="SAT","TX ISSUE",
AI1789="SPARE-ISSUE","SPARE-ISSUE",
AI1789="Fiber CAmtel","TX ISSUE",
AI1789="Fiber AOF","TX ISSUE",
AI1789="Projet OCM (HUAWEI)","TRAVAUX-HUAWEI",
AI1789="Projet OCM (NOKIA)","TRAVAUX -NOKIA",
AI1789="ACCESS-ISSUE","ACCESS-ISSUE",
AI1789="Projet OCM (ZTE, NOKIA, autres projets)","TRAVAUX OCM",
AI1789="No root CAuse","No root cause",
AI1789="ODU HS","TX ISSUE",
AI1789="IP &amp; VLAN","TX ISSUE",
AI1789="Warehouse HUAWEI","SPARE-ISSUE",
AI1789="SPARE-HS","SPARE-ISSUE",
AI1789="Power Telco","RAN ISSUE",AI1789="no impacts","no impacts"
),"")</f>
        <v>Exclu</v>
      </c>
      <c r="AI1789" s="85" t="s">
        <v>5559</v>
      </c>
      <c r="AJ1789" s="57" t="str" cm="1">
        <f t="array" ref="AJ1789">IFERROR(_xlfn.IFS(
AI1789="MPR ISSUE","ACTIVE",
AI1789="BSS Hardware Issue","ACTIVE",
AI1789="Sites strategiques, MLL, Pylone, etc.","PASSIVE",
AI1789="AKTIVCO DEFAUT GE &amp; POWER Cabinet","PASSIVE",
AI1789="AKTIVCO Coupure ENEO &amp; Baisse de tension","PASSIVE",
AI1789="Coupure ENEO &amp; Baisse de tension","PASSIVE",
AI1789="Defaut GE &amp; POWER Cabinet","PASSIVE",
AI1789="Sharing","PASSIVE",
AI1789="Sites strategiques &amp; DataCenter","PASSIVE",
AI1789="Exclu","Exclu",
AI1789="SAT","ACTIVE",
AI1789="SPARE-ISSUE","SPARE-ISSUE",
AI1789="Fiber CAmtel","ACTIVE",
AI1789="Fiber AOF","ACTIVE",
AI1789="Projet OCM (HUAWEI)","PLANNED WORKS",
AI1789="Projet OCM (NOKIA)","PLANNED WORKS",
AI1789="ACCESS-ISSUE","ACCESS-ISSUE",
AI1789="Projet OCM (ZTE, NOKIA, autres projets)","PLANNED WORKS",
AI1789="No root CAuse","No root cause",
AI1789="ODU HS","ACTIVE",
AI1789="IP &amp; VLAN","ACTIVE",
AI1789="Warehouse HUAWEI","SPARE-ISSUE",
AI1789="SPARE-HS","SPARE-ISSUE",
AI1789="Power Telco","ACTIVE", AI1789="no impacts","no impacts"
),"")</f>
        <v>Exclu</v>
      </c>
      <c r="AK1789" s="23" t="s">
        <v>5863</v>
      </c>
      <c r="AL1789" s="127" t="str">
        <f>IFERROR(MID(AM1789, SEARCH("CTR_", AM1789), 7), IFERROR(MID(AM1789, SEARCH("SUO_", AM1789), 7), IFERROR(MID(AM1789, SEARCH("SUD_", AM1789), 7), IFERROR(MID(AM1789, SEARCH("NRO_", AM1789), 7), IFERROR(MID(AM1789, SEARCH("ADM_", AM1789), 7), IFERROR(MID(AM1789, SEARCH("NRD_", AM1789), 7), IFERROR(MID(AM1789, SEARCH("EXN_", AM1789), 7), IFERROR(MID(AM1789, SEARCH("LIT_", AM1789), 7), IFERROR(MID(AM1789, SEARCH("EST_", AM1789), 7), MID(AM1789, SEARCH("OST_",AM1789), 7))))))))))</f>
        <v>SUO_009</v>
      </c>
      <c r="AM1789" s="9" t="s">
        <v>6004</v>
      </c>
      <c r="AN1789" s="9" t="s">
        <v>5537</v>
      </c>
      <c r="AO1789" s="23" t="str">
        <f>_xlfn.XLOOKUP(B1789,'INCIDENT-05-03-2026'!E:E,'INCIDENT-05-03-2026'!F:F,"")</f>
        <v xml:space="preserve">(05/03/2026   groupe whatsapp ): impacted by EST_076_N_Diang-MTN , Diang-MTN_G9U9L8L7_EST_076 -{ P1 en cours  } </v>
      </c>
      <c r="AP1789" s="7" t="s">
        <v>5537</v>
      </c>
      <c r="AQ1789" s="6"/>
      <c r="AR1789" s="7"/>
      <c r="AS1789" s="3" t="str">
        <f>_xlfn.XLOOKUP(B1789,'[3]tt num | region | site id'!$C:$C,'[3]tt num | region | site id'!$Q:$Q,"")</f>
        <v/>
      </c>
      <c r="AT1789" s="24" t="str">
        <f>_xlfn.XLOOKUP(B1789,'[4]Cells Huawei 03052026 12h'!$B:$B,'[4]Cells Huawei 03052026 12h'!$T:$T,"")</f>
        <v/>
      </c>
      <c r="AU1789" s="24" t="str">
        <f>_xlfn.XLOOKUP(B1789,'[5]cells down 02052026 8h50'!$B:$B,'[5]cells down 02052026 8h50'!$R:$R,"")</f>
        <v/>
      </c>
      <c r="AV1789" s="24" t="str">
        <f>_xlfn.XLOOKUP(B1789,'[5]cells down 02052026 13h50'!$B:$B,'[5]cells down 02052026 13h50'!$R:$R,"")</f>
        <v/>
      </c>
      <c r="AW1789" s="24" t="str">
        <f>_xlfn.XLOOKUP(B1789,'[5]cells down 02052026 13h50'!$B:$B,'[5]cells down 02052026 13h50'!$R:$R,"")</f>
        <v/>
      </c>
      <c r="AX1789" s="24" t="str">
        <f>_xlfn.XLOOKUP(B1789,'[6]cell downs 03052026 8h40 '!$B:$B,'[6]cell downs 03052026 8h40 '!$R:$R,"")</f>
        <v/>
      </c>
      <c r="AY1789" s="24" t="str">
        <f>_xlfn.XLOOKUP(B1789,'[7]ALL SITES DOWN'!$D:$D,'[7]ALL SITES DOWN'!$J:$J,"")</f>
        <v>(05/03/2026 com ran 17h): Indisponibilités des services mobiles Voix &amp; Data dans la localité de Mamfe_N_SUO_009 et environs</v>
      </c>
      <c r="AZ1789" s="24" t="str">
        <f>_xlfn.XLOOKUP(B1789,'[8]ALL SITES DOWN'!$D:$D,'[8]ALL SITES DOWN'!$J:$J,"")</f>
        <v/>
      </c>
      <c r="BA1789" s="9" t="str">
        <f>_xlfn.XLOOKUP(B1789,[9]sheet1!$AC:$AC,[9]sheet1!$AF:$AF,"")</f>
        <v/>
      </c>
      <c r="BB1789" s="14" t="s">
        <v>5537</v>
      </c>
      <c r="BC1789" s="14" t="s">
        <v>5537</v>
      </c>
      <c r="BD1789" s="14" t="str">
        <f>_xlfn.XLOOKUP(B1789,'[10]cell downs 18042026 17h'!$B:$B,'[10]cell downs 18042026 17h'!$B:$B,"")</f>
        <v/>
      </c>
      <c r="BE1789" s="14" t="str">
        <f>_xlfn.XLOOKUP(B1789,'[11]Cells Huawei 19042026 15h'!$B:$B,'[11]Cells Huawei 19042026 15h'!$B:$B,"")</f>
        <v/>
      </c>
      <c r="BF1789" s="9" t="str">
        <f>_xlfn.XLOOKUP(B1789,'[12]cells down 19042026 9H40'!$B:$B,'[12]cells down 19042026 9H40'!$B:$B,"")</f>
        <v/>
      </c>
      <c r="BG1789" s="9" t="s">
        <v>5537</v>
      </c>
      <c r="BH1789" s="9" t="s">
        <v>5537</v>
      </c>
    </row>
    <row r="1790" spans="1:60" s="9" customFormat="1" x14ac:dyDescent="0.3">
      <c r="A1790" s="1" t="s">
        <v>3992</v>
      </c>
      <c r="B1790" s="8" t="s">
        <v>3993</v>
      </c>
      <c r="C1790" s="3" t="str">
        <f>_xlfn.XLOOKUP(B1790,'[1]daily break down'!$D:$D,'[1]daily break down'!$E:$E,"")</f>
        <v>CENTRE</v>
      </c>
      <c r="D1790" s="1" t="s">
        <v>11</v>
      </c>
      <c r="E1790" s="1" t="s">
        <v>705</v>
      </c>
      <c r="F1790" s="3" t="s">
        <v>226</v>
      </c>
      <c r="G1790" s="1" t="s">
        <v>3994</v>
      </c>
      <c r="H1790" s="42" t="str">
        <f>_xlfn.XLOOKUP(B1790,[2]CALCULATION!$B:$B,[2]CALCULATION!$H:$H,"")</f>
        <v>ZTE</v>
      </c>
      <c r="I1790" s="34">
        <v>0</v>
      </c>
      <c r="J1790" s="34">
        <v>0</v>
      </c>
      <c r="K1790" s="34">
        <v>0</v>
      </c>
      <c r="L1790" s="34">
        <v>0</v>
      </c>
      <c r="M1790" s="34">
        <v>0</v>
      </c>
      <c r="N1790" s="34">
        <v>0</v>
      </c>
      <c r="O1790" s="34">
        <v>0</v>
      </c>
      <c r="P1790" s="34">
        <v>0</v>
      </c>
      <c r="Q1790" s="34">
        <v>0</v>
      </c>
      <c r="R1790" s="34">
        <v>0</v>
      </c>
      <c r="S1790" s="35">
        <v>0</v>
      </c>
      <c r="T1790" s="35">
        <v>0</v>
      </c>
      <c r="U1790" s="35">
        <v>0</v>
      </c>
      <c r="V1790" s="35">
        <v>0</v>
      </c>
      <c r="W1790" s="35">
        <v>0</v>
      </c>
      <c r="X1790" s="35">
        <v>0</v>
      </c>
      <c r="Y1790" s="35">
        <v>0</v>
      </c>
      <c r="Z1790" s="35">
        <v>0</v>
      </c>
      <c r="AA1790" s="35">
        <v>0</v>
      </c>
      <c r="AB1790" s="35">
        <v>0</v>
      </c>
      <c r="AC1790" s="35">
        <v>0</v>
      </c>
      <c r="AD1790" s="35">
        <v>0</v>
      </c>
      <c r="AE1790" s="58" t="s">
        <v>5559</v>
      </c>
      <c r="AF1790" s="58"/>
      <c r="AG1790" s="57" t="str" cm="1">
        <f t="array" ref="AG1790">IFERROR(_xlfn.IFS(
AI1790="MPR ISSUE","PDH",
AI1790="BSS Hardware Issue","BSS",
AI1790="Sites strategiques, MLL, Pylone, etc.","ENVTECH",
AI1790="AKTIVCO DEFAUT GE &amp; POWER Cabinet","AKTIVCO",
AI1790="AKTIVCO Coupure ENEO &amp; Baisse de tension","AKTIVCO GRID ONLY",
AI1790="Coupure ENEO &amp; Baisse de tension","IHS GRID ONLY",
AI1790="Defaut GE &amp; POWER Cabinet","IHS",
AI1790="Sharing","Partners",
AI1790="Sites strategiques &amp; DataCenter","SST &amp; DC",
AI1790="Exclu","Exclu",
AI1790="SAT","SAT",
AI1790="SPARE-ISSUE","SPARE-ISSUE",
AI1790="Fiber CAmtel","TRANS_FO_CAMTEL",
AI1790="Fiber AOF","Fiber AOF",
AI1790="Projet OCM (HUAWEI)","TRAVAUX-HUAWEI",
AI1790="Projet OCM (NOKIA)","TRAVAUX-NOKIA",
AI1790="ACCESS-ISSUE","ACCESS-ISSUE",
AI1790="Projet OCM (ZTE, NOKIA, autres projets)","TRAVAUX OCM",
AI1790="No root CAuse","No root cause",
AI1790="ODU HS","PDH",
AI1790="IP &amp; VLAN","PDH",
AI1790="Warehouse HUAWEI","SPARE-ISSUE",
AI1790="SPARE-HS","SPARE-ISSUE",
AI1790="Power Telco","BSS",AI1790="no impacts","no impacts"
),"")</f>
        <v>Exclu</v>
      </c>
      <c r="AH1790" s="57" t="str" cm="1">
        <f t="array" ref="AH1790">IFERROR(_xlfn.IFS(
AI1790="MPR ISSUE","TX ISSUE",
AI1790="BSS Hardware Issue","RAN ISSUE",
AI1790="Sites strategiques, MLL, Pylone, etc.","ENVTECH",
AI1790="AKTIVCO DEFAUT GE &amp; POWER Cabinet","POWER ISSUE",
AI1790="AKTIVCO Coupure ENEO &amp; Baisse de tension","POWER ISSUE",
AI1790="Coupure ENEO &amp; Baisse de tension","POWER ISSUE",
AI1790="Defaut GE &amp; POWER Cabinet","POWER ISSUE",
AI1790="Sharing","POWER ISSUE",
AI1790="Sites strategiques &amp; DataCenter","POWER ISSUE",
AI1790="Exclu","Exclu",
AI1790="SAT","TX ISSUE",
AI1790="SPARE-ISSUE","SPARE-ISSUE",
AI1790="Fiber CAmtel","TX ISSUE",
AI1790="Fiber AOF","TX ISSUE",
AI1790="Projet OCM (HUAWEI)","TRAVAUX-HUAWEI",
AI1790="Projet OCM (NOKIA)","TRAVAUX -NOKIA",
AI1790="ACCESS-ISSUE","ACCESS-ISSUE",
AI1790="Projet OCM (ZTE, NOKIA, autres projets)","TRAVAUX OCM",
AI1790="No root CAuse","No root cause",
AI1790="ODU HS","TX ISSUE",
AI1790="IP &amp; VLAN","TX ISSUE",
AI1790="Warehouse HUAWEI","SPARE-ISSUE",
AI1790="SPARE-HS","SPARE-ISSUE",
AI1790="Power Telco","RAN ISSUE",AI1790="no impacts","no impacts"
),"")</f>
        <v>Exclu</v>
      </c>
      <c r="AI1790" s="85" t="s">
        <v>5559</v>
      </c>
      <c r="AJ1790" s="57" t="str" cm="1">
        <f t="array" ref="AJ1790">IFERROR(_xlfn.IFS(
AI1790="MPR ISSUE","ACTIVE",
AI1790="BSS Hardware Issue","ACTIVE",
AI1790="Sites strategiques, MLL, Pylone, etc.","PASSIVE",
AI1790="AKTIVCO DEFAUT GE &amp; POWER Cabinet","PASSIVE",
AI1790="AKTIVCO Coupure ENEO &amp; Baisse de tension","PASSIVE",
AI1790="Coupure ENEO &amp; Baisse de tension","PASSIVE",
AI1790="Defaut GE &amp; POWER Cabinet","PASSIVE",
AI1790="Sharing","PASSIVE",
AI1790="Sites strategiques &amp; DataCenter","PASSIVE",
AI1790="Exclu","Exclu",
AI1790="SAT","ACTIVE",
AI1790="SPARE-ISSUE","SPARE-ISSUE",
AI1790="Fiber CAmtel","ACTIVE",
AI1790="Fiber AOF","ACTIVE",
AI1790="Projet OCM (HUAWEI)","PLANNED WORKS",
AI1790="Projet OCM (NOKIA)","PLANNED WORKS",
AI1790="ACCESS-ISSUE","ACCESS-ISSUE",
AI1790="Projet OCM (ZTE, NOKIA, autres projets)","PLANNED WORKS",
AI1790="No root CAuse","No root cause",
AI1790="ODU HS","ACTIVE",
AI1790="IP &amp; VLAN","ACTIVE",
AI1790="Warehouse HUAWEI","SPARE-ISSUE",
AI1790="SPARE-HS","SPARE-ISSUE",
AI1790="Power Telco","ACTIVE", AI1790="no impacts","no impacts"
),"")</f>
        <v>Exclu</v>
      </c>
      <c r="AK1790" s="23" t="s">
        <v>5863</v>
      </c>
      <c r="AL1790" s="127" t="str">
        <f>IFERROR(MID(AM1790, SEARCH("CTR_", AM1790), 7), IFERROR(MID(AM1790, SEARCH("SUO_", AM1790), 7), IFERROR(MID(AM1790, SEARCH("SUD_", AM1790), 7), IFERROR(MID(AM1790, SEARCH("NRO_", AM1790), 7), IFERROR(MID(AM1790, SEARCH("ADM_", AM1790), 7), IFERROR(MID(AM1790, SEARCH("NRD_", AM1790), 7), IFERROR(MID(AM1790, SEARCH("EXN_", AM1790), 7), IFERROR(MID(AM1790, SEARCH("LIT_", AM1790), 7), IFERROR(MID(AM1790, SEARCH("EST_", AM1790), 7), MID(AM1790, SEARCH("OST_",AM1790), 7))))))))))</f>
        <v>SUO_009</v>
      </c>
      <c r="AM1790" s="9" t="s">
        <v>6004</v>
      </c>
      <c r="AN1790" s="9" t="s">
        <v>5537</v>
      </c>
      <c r="AO1790" s="23" t="str">
        <f>_xlfn.XLOOKUP(B1790,'INCIDENT-05-03-2026'!E:E,'INCIDENT-05-03-2026'!F:F,"")</f>
        <v xml:space="preserve">(05/03/2026   groupe whatsapp ): impacted by EST_076_N_Diang-MTN , Diang-MTN_G9U9L8L7_EST_076 -{ P1 en cours  } </v>
      </c>
      <c r="AP1790" s="7" t="s">
        <v>5537</v>
      </c>
      <c r="AQ1790" s="6"/>
      <c r="AR1790" s="7"/>
      <c r="AS1790" s="3" t="str">
        <f>_xlfn.XLOOKUP(B1790,'[3]tt num | region | site id'!$C:$C,'[3]tt num | region | site id'!$Q:$Q,"")</f>
        <v/>
      </c>
      <c r="AT1790" s="24" t="str">
        <f>_xlfn.XLOOKUP(B1790,'[4]Cells Huawei 03052026 12h'!$B:$B,'[4]Cells Huawei 03052026 12h'!$T:$T,"")</f>
        <v/>
      </c>
      <c r="AU1790" s="24" t="str">
        <f>_xlfn.XLOOKUP(B1790,'[5]cells down 02052026 8h50'!$B:$B,'[5]cells down 02052026 8h50'!$R:$R,"")</f>
        <v/>
      </c>
      <c r="AV1790" s="24" t="str">
        <f>_xlfn.XLOOKUP(B1790,'[5]cells down 02052026 13h50'!$B:$B,'[5]cells down 02052026 13h50'!$R:$R,"")</f>
        <v/>
      </c>
      <c r="AW1790" s="24" t="str">
        <f>_xlfn.XLOOKUP(B1790,'[5]cells down 02052026 13h50'!$B:$B,'[5]cells down 02052026 13h50'!$R:$R,"")</f>
        <v/>
      </c>
      <c r="AX1790" s="24" t="str">
        <f>_xlfn.XLOOKUP(B1790,'[6]cell downs 03052026 8h40 '!$B:$B,'[6]cell downs 03052026 8h40 '!$R:$R,"")</f>
        <v/>
      </c>
      <c r="AY1790" s="24" t="str">
        <f>_xlfn.XLOOKUP(B1790,'[7]ALL SITES DOWN'!$D:$D,'[7]ALL SITES DOWN'!$J:$J,"")</f>
        <v>(05/03/2026 com ran 17h): Indisponibilités des services mobiles Voix &amp; Data dans la localité de Mamfe_N_SUO_009 et environs</v>
      </c>
      <c r="AZ1790" s="24" t="str">
        <f>_xlfn.XLOOKUP(B1790,'[8]ALL SITES DOWN'!$D:$D,'[8]ALL SITES DOWN'!$J:$J,"")</f>
        <v/>
      </c>
      <c r="BA1790" s="9" t="str">
        <f>_xlfn.XLOOKUP(B1790,[9]sheet1!$AC:$AC,[9]sheet1!$AF:$AF,"")</f>
        <v/>
      </c>
      <c r="BB1790" s="14" t="s">
        <v>5537</v>
      </c>
      <c r="BC1790" s="14" t="s">
        <v>5537</v>
      </c>
      <c r="BD1790" s="14" t="str">
        <f>_xlfn.XLOOKUP(B1790,'[10]cell downs 18042026 17h'!$B:$B,'[10]cell downs 18042026 17h'!$B:$B,"")</f>
        <v/>
      </c>
      <c r="BE1790" s="14" t="str">
        <f>_xlfn.XLOOKUP(B1790,'[11]Cells Huawei 19042026 15h'!$B:$B,'[11]Cells Huawei 19042026 15h'!$B:$B,"")</f>
        <v/>
      </c>
      <c r="BF1790" s="9" t="str">
        <f>_xlfn.XLOOKUP(B1790,'[12]cells down 19042026 9H40'!$B:$B,'[12]cells down 19042026 9H40'!$B:$B,"")</f>
        <v/>
      </c>
      <c r="BG1790" s="9" t="s">
        <v>3993</v>
      </c>
      <c r="BH1790" s="9" t="s">
        <v>12</v>
      </c>
    </row>
    <row r="1791" spans="1:60" s="9" customFormat="1" x14ac:dyDescent="0.3">
      <c r="A1791" s="1" t="s">
        <v>3995</v>
      </c>
      <c r="B1791" s="8" t="s">
        <v>3996</v>
      </c>
      <c r="C1791" s="3" t="str">
        <f>_xlfn.XLOOKUP(B1791,'[1]daily break down'!$D:$D,'[1]daily break down'!$E:$E,"")</f>
        <v>CENTRE</v>
      </c>
      <c r="D1791" s="1" t="s">
        <v>11</v>
      </c>
      <c r="E1791" s="1" t="s">
        <v>12</v>
      </c>
      <c r="F1791" s="3" t="s">
        <v>226</v>
      </c>
      <c r="G1791" s="1" t="s">
        <v>3997</v>
      </c>
      <c r="H1791" s="42" t="str">
        <f>_xlfn.XLOOKUP(B1791,[2]CALCULATION!$B:$B,[2]CALCULATION!$H:$H,"")</f>
        <v>ZTE</v>
      </c>
      <c r="I1791" s="34">
        <v>0</v>
      </c>
      <c r="J1791" s="34">
        <v>0</v>
      </c>
      <c r="K1791" s="34">
        <v>0</v>
      </c>
      <c r="L1791" s="34">
        <v>0</v>
      </c>
      <c r="M1791" s="34">
        <v>0</v>
      </c>
      <c r="N1791" s="34">
        <v>0</v>
      </c>
      <c r="O1791" s="34">
        <v>0</v>
      </c>
      <c r="P1791" s="34">
        <v>0</v>
      </c>
      <c r="Q1791" s="34">
        <v>0</v>
      </c>
      <c r="R1791" s="34">
        <v>0</v>
      </c>
      <c r="S1791" s="35">
        <v>0</v>
      </c>
      <c r="T1791" s="35">
        <v>0</v>
      </c>
      <c r="U1791" s="35">
        <v>0</v>
      </c>
      <c r="V1791" s="35">
        <v>0</v>
      </c>
      <c r="W1791" s="35">
        <v>0</v>
      </c>
      <c r="X1791" s="35">
        <v>0</v>
      </c>
      <c r="Y1791" s="35">
        <v>0</v>
      </c>
      <c r="Z1791" s="35">
        <v>0</v>
      </c>
      <c r="AA1791" s="35">
        <v>0</v>
      </c>
      <c r="AB1791" s="35">
        <v>0</v>
      </c>
      <c r="AC1791" s="35">
        <v>0</v>
      </c>
      <c r="AD1791" s="35">
        <v>0</v>
      </c>
      <c r="AE1791" s="58" t="s">
        <v>5559</v>
      </c>
      <c r="AF1791" s="58"/>
      <c r="AG1791" s="57" t="str" cm="1">
        <f t="array" ref="AG1791">IFERROR(_xlfn.IFS(
AI1791="MPR ISSUE","PDH",
AI1791="BSS Hardware Issue","BSS",
AI1791="Sites strategiques, MLL, Pylone, etc.","ENVTECH",
AI1791="AKTIVCO DEFAUT GE &amp; POWER Cabinet","AKTIVCO",
AI1791="AKTIVCO Coupure ENEO &amp; Baisse de tension","AKTIVCO GRID ONLY",
AI1791="Coupure ENEO &amp; Baisse de tension","IHS GRID ONLY",
AI1791="Defaut GE &amp; POWER Cabinet","IHS",
AI1791="Sharing","Partners",
AI1791="Sites strategiques &amp; DataCenter","SST &amp; DC",
AI1791="Exclu","Exclu",
AI1791="SAT","SAT",
AI1791="SPARE-ISSUE","SPARE-ISSUE",
AI1791="Fiber CAmtel","TRANS_FO_CAMTEL",
AI1791="Fiber AOF","Fiber AOF",
AI1791="Projet OCM (HUAWEI)","TRAVAUX-HUAWEI",
AI1791="Projet OCM (NOKIA)","TRAVAUX-NOKIA",
AI1791="ACCESS-ISSUE","ACCESS-ISSUE",
AI1791="Projet OCM (ZTE, NOKIA, autres projets)","TRAVAUX OCM",
AI1791="No root CAuse","No root cause",
AI1791="ODU HS","PDH",
AI1791="IP &amp; VLAN","PDH",
AI1791="Warehouse HUAWEI","SPARE-ISSUE",
AI1791="SPARE-HS","SPARE-ISSUE",
AI1791="Power Telco","BSS",AI1791="no impacts","no impacts"
),"")</f>
        <v>Exclu</v>
      </c>
      <c r="AH1791" s="57" t="str" cm="1">
        <f t="array" ref="AH1791">IFERROR(_xlfn.IFS(
AI1791="MPR ISSUE","TX ISSUE",
AI1791="BSS Hardware Issue","RAN ISSUE",
AI1791="Sites strategiques, MLL, Pylone, etc.","ENVTECH",
AI1791="AKTIVCO DEFAUT GE &amp; POWER Cabinet","POWER ISSUE",
AI1791="AKTIVCO Coupure ENEO &amp; Baisse de tension","POWER ISSUE",
AI1791="Coupure ENEO &amp; Baisse de tension","POWER ISSUE",
AI1791="Defaut GE &amp; POWER Cabinet","POWER ISSUE",
AI1791="Sharing","POWER ISSUE",
AI1791="Sites strategiques &amp; DataCenter","POWER ISSUE",
AI1791="Exclu","Exclu",
AI1791="SAT","TX ISSUE",
AI1791="SPARE-ISSUE","SPARE-ISSUE",
AI1791="Fiber CAmtel","TX ISSUE",
AI1791="Fiber AOF","TX ISSUE",
AI1791="Projet OCM (HUAWEI)","TRAVAUX-HUAWEI",
AI1791="Projet OCM (NOKIA)","TRAVAUX -NOKIA",
AI1791="ACCESS-ISSUE","ACCESS-ISSUE",
AI1791="Projet OCM (ZTE, NOKIA, autres projets)","TRAVAUX OCM",
AI1791="No root CAuse","No root cause",
AI1791="ODU HS","TX ISSUE",
AI1791="IP &amp; VLAN","TX ISSUE",
AI1791="Warehouse HUAWEI","SPARE-ISSUE",
AI1791="SPARE-HS","SPARE-ISSUE",
AI1791="Power Telco","RAN ISSUE",AI1791="no impacts","no impacts"
),"")</f>
        <v>Exclu</v>
      </c>
      <c r="AI1791" s="85" t="s">
        <v>5559</v>
      </c>
      <c r="AJ1791" s="57" t="str" cm="1">
        <f t="array" ref="AJ1791">IFERROR(_xlfn.IFS(
AI1791="MPR ISSUE","ACTIVE",
AI1791="BSS Hardware Issue","ACTIVE",
AI1791="Sites strategiques, MLL, Pylone, etc.","PASSIVE",
AI1791="AKTIVCO DEFAUT GE &amp; POWER Cabinet","PASSIVE",
AI1791="AKTIVCO Coupure ENEO &amp; Baisse de tension","PASSIVE",
AI1791="Coupure ENEO &amp; Baisse de tension","PASSIVE",
AI1791="Defaut GE &amp; POWER Cabinet","PASSIVE",
AI1791="Sharing","PASSIVE",
AI1791="Sites strategiques &amp; DataCenter","PASSIVE",
AI1791="Exclu","Exclu",
AI1791="SAT","ACTIVE",
AI1791="SPARE-ISSUE","SPARE-ISSUE",
AI1791="Fiber CAmtel","ACTIVE",
AI1791="Fiber AOF","ACTIVE",
AI1791="Projet OCM (HUAWEI)","PLANNED WORKS",
AI1791="Projet OCM (NOKIA)","PLANNED WORKS",
AI1791="ACCESS-ISSUE","ACCESS-ISSUE",
AI1791="Projet OCM (ZTE, NOKIA, autres projets)","PLANNED WORKS",
AI1791="No root CAuse","No root cause",
AI1791="ODU HS","ACTIVE",
AI1791="IP &amp; VLAN","ACTIVE",
AI1791="Warehouse HUAWEI","SPARE-ISSUE",
AI1791="SPARE-HS","SPARE-ISSUE",
AI1791="Power Telco","ACTIVE", AI1791="no impacts","no impacts"
),"")</f>
        <v>Exclu</v>
      </c>
      <c r="AK1791" s="23" t="s">
        <v>5863</v>
      </c>
      <c r="AL1791" s="127" t="str">
        <f>IFERROR(MID(AM1791, SEARCH("CTR_", AM1791), 7), IFERROR(MID(AM1791, SEARCH("SUO_", AM1791), 7), IFERROR(MID(AM1791, SEARCH("SUD_", AM1791), 7), IFERROR(MID(AM1791, SEARCH("NRO_", AM1791), 7), IFERROR(MID(AM1791, SEARCH("ADM_", AM1791), 7), IFERROR(MID(AM1791, SEARCH("NRD_", AM1791), 7), IFERROR(MID(AM1791, SEARCH("EXN_", AM1791), 7), IFERROR(MID(AM1791, SEARCH("LIT_", AM1791), 7), IFERROR(MID(AM1791, SEARCH("EST_", AM1791), 7), MID(AM1791, SEARCH("OST_",AM1791), 7))))))))))</f>
        <v>SUO_009</v>
      </c>
      <c r="AM1791" s="9" t="s">
        <v>6004</v>
      </c>
      <c r="AN1791" s="9" t="s">
        <v>5537</v>
      </c>
      <c r="AO1791" s="23" t="str">
        <f>_xlfn.XLOOKUP(B1791,'INCIDENT-05-03-2026'!E:E,'INCIDENT-05-03-2026'!F:F,"")</f>
        <v xml:space="preserve">(05/03/2026   groupe whatsapp ): impacted by EST_076_N_Diang-MTN , Diang-MTN_G9U9L8L7_EST_076 -{ P1 en cours  } </v>
      </c>
      <c r="AP1791" s="7" t="s">
        <v>5537</v>
      </c>
      <c r="AQ1791" s="6"/>
      <c r="AR1791" s="7"/>
      <c r="AS1791" s="3" t="str">
        <f>_xlfn.XLOOKUP(B1791,'[3]tt num | region | site id'!$C:$C,'[3]tt num | region | site id'!$Q:$Q,"")</f>
        <v/>
      </c>
      <c r="AT1791" s="24" t="str">
        <f>_xlfn.XLOOKUP(B1791,'[4]Cells Huawei 03052026 12h'!$B:$B,'[4]Cells Huawei 03052026 12h'!$T:$T,"")</f>
        <v/>
      </c>
      <c r="AU1791" s="24" t="str">
        <f>_xlfn.XLOOKUP(B1791,'[5]cells down 02052026 8h50'!$B:$B,'[5]cells down 02052026 8h50'!$R:$R,"")</f>
        <v/>
      </c>
      <c r="AV1791" s="24" t="str">
        <f>_xlfn.XLOOKUP(B1791,'[5]cells down 02052026 13h50'!$B:$B,'[5]cells down 02052026 13h50'!$R:$R,"")</f>
        <v/>
      </c>
      <c r="AW1791" s="24" t="str">
        <f>_xlfn.XLOOKUP(B1791,'[5]cells down 02052026 13h50'!$B:$B,'[5]cells down 02052026 13h50'!$R:$R,"")</f>
        <v/>
      </c>
      <c r="AX1791" s="24" t="str">
        <f>_xlfn.XLOOKUP(B1791,'[6]cell downs 03052026 8h40 '!$B:$B,'[6]cell downs 03052026 8h40 '!$R:$R,"")</f>
        <v/>
      </c>
      <c r="AY1791" s="24" t="str">
        <f>_xlfn.XLOOKUP(B1791,'[7]ALL SITES DOWN'!$D:$D,'[7]ALL SITES DOWN'!$J:$J,"")</f>
        <v>(05/03/2026 com ran 17h): Indisponibilités des services mobiles Voix &amp; Data dans la localité de Mamfe_N_SUO_009 et environs</v>
      </c>
      <c r="AZ1791" s="24" t="str">
        <f>_xlfn.XLOOKUP(B1791,'[8]ALL SITES DOWN'!$D:$D,'[8]ALL SITES DOWN'!$J:$J,"")</f>
        <v/>
      </c>
      <c r="BA1791" s="9" t="str">
        <f>_xlfn.XLOOKUP(B1791,[9]sheet1!$AC:$AC,[9]sheet1!$AF:$AF,"")</f>
        <v/>
      </c>
      <c r="BB1791" s="14" t="s">
        <v>5537</v>
      </c>
      <c r="BC1791" s="14" t="s">
        <v>5537</v>
      </c>
      <c r="BD1791" s="14" t="str">
        <f>_xlfn.XLOOKUP(B1791,'[10]cell downs 18042026 17h'!$B:$B,'[10]cell downs 18042026 17h'!$B:$B,"")</f>
        <v/>
      </c>
      <c r="BE1791" s="14" t="str">
        <f>_xlfn.XLOOKUP(B1791,'[11]Cells Huawei 19042026 15h'!$B:$B,'[11]Cells Huawei 19042026 15h'!$B:$B,"")</f>
        <v/>
      </c>
      <c r="BF1791" s="9" t="str">
        <f>_xlfn.XLOOKUP(B1791,'[12]cells down 19042026 9H40'!$B:$B,'[12]cells down 19042026 9H40'!$B:$B,"")</f>
        <v/>
      </c>
      <c r="BG1791" s="9" t="s">
        <v>3996</v>
      </c>
      <c r="BH1791" s="9" t="s">
        <v>5537</v>
      </c>
    </row>
    <row r="1792" spans="1:60" s="9" customFormat="1" x14ac:dyDescent="0.3">
      <c r="A1792" s="1" t="s">
        <v>150</v>
      </c>
      <c r="B1792" s="8" t="s">
        <v>151</v>
      </c>
      <c r="C1792" s="3" t="str">
        <f>_xlfn.XLOOKUP(B1792,'[1]daily break down'!$D:$D,'[1]daily break down'!$E:$E,"")</f>
        <v>Douala</v>
      </c>
      <c r="D1792" s="1" t="s">
        <v>21</v>
      </c>
      <c r="E1792" s="1" t="s">
        <v>30</v>
      </c>
      <c r="F1792" s="3" t="s">
        <v>31</v>
      </c>
      <c r="G1792" s="1" t="s">
        <v>32</v>
      </c>
      <c r="H1792" s="42" t="str">
        <f>_xlfn.XLOOKUP(B1792,[2]CALCULATION!$B:$B,[2]CALCULATION!$H:$H,"")</f>
        <v>ZTE</v>
      </c>
      <c r="I1792" s="34">
        <v>0</v>
      </c>
      <c r="J1792" s="34">
        <v>0</v>
      </c>
      <c r="K1792" s="34">
        <v>0</v>
      </c>
      <c r="L1792" s="34">
        <v>10.211349245076804</v>
      </c>
      <c r="M1792" s="34">
        <v>0</v>
      </c>
      <c r="N1792" s="34">
        <v>0</v>
      </c>
      <c r="O1792" s="34">
        <v>0</v>
      </c>
      <c r="P1792" s="34">
        <v>0</v>
      </c>
      <c r="Q1792" s="34">
        <v>0</v>
      </c>
      <c r="R1792" s="34">
        <v>0</v>
      </c>
      <c r="S1792" s="35">
        <v>0</v>
      </c>
      <c r="T1792" s="35">
        <v>0</v>
      </c>
      <c r="U1792" s="35">
        <v>0</v>
      </c>
      <c r="V1792" s="35">
        <v>0</v>
      </c>
      <c r="W1792" s="35">
        <v>0</v>
      </c>
      <c r="X1792" s="35">
        <v>0</v>
      </c>
      <c r="Y1792" s="35">
        <v>0</v>
      </c>
      <c r="Z1792" s="35">
        <v>0</v>
      </c>
      <c r="AA1792" s="35">
        <v>0</v>
      </c>
      <c r="AB1792" s="35">
        <v>0</v>
      </c>
      <c r="AC1792" s="35">
        <v>0</v>
      </c>
      <c r="AD1792" s="35">
        <v>0</v>
      </c>
      <c r="AE1792" s="58" t="s">
        <v>5560</v>
      </c>
      <c r="AF1792" s="58"/>
      <c r="AG1792" s="57" t="str" cm="1">
        <f t="array" ref="AG1792">IFERROR(_xlfn.IFS(
AI1792="MPR ISSUE","PDH",
AI1792="BSS Hardware Issue","BSS",
AI1792="Sites strategiques, MLL, Pylone, etc.","ENVTECH",
AI1792="AKTIVCO DEFAUT GE &amp; POWER Cabinet","AKTIVCO",
AI1792="AKTIVCO Coupure ENEO &amp; Baisse de tension","AKTIVCO GRID ONLY",
AI1792="Coupure ENEO &amp; Baisse de tension","IHS GRID ONLY",
AI1792="Defaut GE &amp; POWER Cabinet","IHS",
AI1792="Sharing","Partners",
AI1792="Sites strategiques &amp; DataCenter","SST &amp; DC",
AI1792="Exclu","Exclu",
AI1792="SAT","SAT",
AI1792="SPARE-ISSUE","SPARE-ISSUE",
AI1792="Fiber CAmtel","TRANS_FO_CAMTEL",
AI1792="Fiber AOF","Fiber AOF",
AI1792="Projet OCM (HUAWEI)","TRAVAUX-HUAWEI",
AI1792="Projet OCM (NOKIA)","TRAVAUX-NOKIA",
AI1792="ACCESS-ISSUE","ACCESS-ISSUE",
AI1792="Projet OCM (ZTE, NOKIA, autres projets)","TRAVAUX OCM",
AI1792="No root CAuse","No root cause",
AI1792="ODU HS","PDH",
AI1792="IP &amp; VLAN","PDH",
AI1792="Warehouse HUAWEI","SPARE-ISSUE",
AI1792="SPARE-HS","SPARE-ISSUE",
AI1792="Power Telco","BSS",AI1792="no impacts","no impacts"
),"")</f>
        <v>no impacts</v>
      </c>
      <c r="AH1792" s="57" t="str" cm="1">
        <f t="array" ref="AH1792">IFERROR(_xlfn.IFS(
AI1792="MPR ISSUE","TX ISSUE",
AI1792="BSS Hardware Issue","RAN ISSUE",
AI1792="Sites strategiques, MLL, Pylone, etc.","ENVTECH",
AI1792="AKTIVCO DEFAUT GE &amp; POWER Cabinet","POWER ISSUE",
AI1792="AKTIVCO Coupure ENEO &amp; Baisse de tension","POWER ISSUE",
AI1792="Coupure ENEO &amp; Baisse de tension","POWER ISSUE",
AI1792="Defaut GE &amp; POWER Cabinet","POWER ISSUE",
AI1792="Sharing","POWER ISSUE",
AI1792="Sites strategiques &amp; DataCenter","POWER ISSUE",
AI1792="Exclu","Exclu",
AI1792="SAT","TX ISSUE",
AI1792="SPARE-ISSUE","SPARE-ISSUE",
AI1792="Fiber CAmtel","TX ISSUE",
AI1792="Fiber AOF","TX ISSUE",
AI1792="Projet OCM (HUAWEI)","TRAVAUX-HUAWEI",
AI1792="Projet OCM (NOKIA)","TRAVAUX -NOKIA",
AI1792="ACCESS-ISSUE","ACCESS-ISSUE",
AI1792="Projet OCM (ZTE, NOKIA, autres projets)","TRAVAUX OCM",
AI1792="No root CAuse","No root cause",
AI1792="ODU HS","TX ISSUE",
AI1792="IP &amp; VLAN","TX ISSUE",
AI1792="Warehouse HUAWEI","SPARE-ISSUE",
AI1792="SPARE-HS","SPARE-ISSUE",
AI1792="Power Telco","RAN ISSUE",AI1792="no impacts","no impacts"
),"")</f>
        <v>no impacts</v>
      </c>
      <c r="AI1792" s="85" t="s">
        <v>5998</v>
      </c>
      <c r="AJ1792" s="57" t="str" cm="1">
        <f t="array" ref="AJ1792">IFERROR(_xlfn.IFS(
AI1792="MPR ISSUE","ACTIVE",
AI1792="BSS Hardware Issue","ACTIVE",
AI1792="Sites strategiques, MLL, Pylone, etc.","PASSIVE",
AI1792="AKTIVCO DEFAUT GE &amp; POWER Cabinet","PASSIVE",
AI1792="AKTIVCO Coupure ENEO &amp; Baisse de tension","PASSIVE",
AI1792="Coupure ENEO &amp; Baisse de tension","PASSIVE",
AI1792="Defaut GE &amp; POWER Cabinet","PASSIVE",
AI1792="Sharing","PASSIVE",
AI1792="Sites strategiques &amp; DataCenter","PASSIVE",
AI1792="Exclu","Exclu",
AI1792="SAT","ACTIVE",
AI1792="SPARE-ISSUE","SPARE-ISSUE",
AI1792="Fiber CAmtel","ACTIVE",
AI1792="Fiber AOF","ACTIVE",
AI1792="Projet OCM (HUAWEI)","PLANNED WORKS",
AI1792="Projet OCM (NOKIA)","PLANNED WORKS",
AI1792="ACCESS-ISSUE","ACCESS-ISSUE",
AI1792="Projet OCM (ZTE, NOKIA, autres projets)","PLANNED WORKS",
AI1792="No root CAuse","No root cause",
AI1792="ODU HS","ACTIVE",
AI1792="IP &amp; VLAN","ACTIVE",
AI1792="Warehouse HUAWEI","SPARE-ISSUE",
AI1792="SPARE-HS","SPARE-ISSUE",
AI1792="Power Telco","ACTIVE", AI1792="no impacts","no impacts"
),"")</f>
        <v>no impacts</v>
      </c>
      <c r="AK1792" s="23" t="s">
        <v>5537</v>
      </c>
      <c r="AL1792" s="23" t="str">
        <f>B1792</f>
        <v>LIT_693</v>
      </c>
      <c r="AN1792" s="9" t="s">
        <v>5537</v>
      </c>
      <c r="AO1792" s="23" t="str">
        <f>_xlfn.XLOOKUP(B1792,'INCIDENT-05-03-2026'!E:E,'INCIDENT-05-03-2026'!F:F,"")</f>
        <v/>
      </c>
      <c r="AP1792" s="7" t="s">
        <v>5537</v>
      </c>
      <c r="AQ1792" s="6"/>
      <c r="AR1792" s="7"/>
      <c r="AS1792" s="3" t="str">
        <f>_xlfn.XLOOKUP(B1792,'[3]tt num | region | site id'!$C:$C,'[3]tt num | region | site id'!$Q:$Q,"")</f>
        <v/>
      </c>
      <c r="AT1792" s="24" t="str">
        <f>_xlfn.XLOOKUP(B1792,'[4]Cells Huawei 03052026 12h'!$B:$B,'[4]Cells Huawei 03052026 12h'!$T:$T,"")</f>
        <v/>
      </c>
      <c r="AU1792" s="24" t="str">
        <f>_xlfn.XLOOKUP(B1792,'[5]cells down 02052026 8h50'!$B:$B,'[5]cells down 02052026 8h50'!$R:$R,"")</f>
        <v/>
      </c>
      <c r="AV1792" s="24" t="str">
        <f>_xlfn.XLOOKUP(B1792,'[5]cells down 02052026 13h50'!$B:$B,'[5]cells down 02052026 13h50'!$R:$R,"")</f>
        <v/>
      </c>
      <c r="AW1792" s="24" t="str">
        <f>_xlfn.XLOOKUP(B1792,'[5]cells down 02052026 13h50'!$B:$B,'[5]cells down 02052026 13h50'!$R:$R,"")</f>
        <v/>
      </c>
      <c r="AX1792" s="24" t="str">
        <f>_xlfn.XLOOKUP(B1792,'[6]cell downs 03052026 8h40 '!$B:$B,'[6]cell downs 03052026 8h40 '!$R:$R,"")</f>
        <v/>
      </c>
      <c r="AY1792" s="24" t="str">
        <f>_xlfn.XLOOKUP(B1792,'[7]ALL SITES DOWN'!$D:$D,'[7]ALL SITES DOWN'!$J:$J,"")</f>
        <v/>
      </c>
      <c r="AZ1792" s="24" t="str">
        <f>_xlfn.XLOOKUP(B1792,'[8]ALL SITES DOWN'!$D:$D,'[8]ALL SITES DOWN'!$J:$J,"")</f>
        <v/>
      </c>
      <c r="BA1792" s="9" t="str">
        <f>_xlfn.XLOOKUP(B1792,[9]sheet1!$AC:$AC,[9]sheet1!$AF:$AF,"")</f>
        <v/>
      </c>
      <c r="BB1792" s="14" t="s">
        <v>5537</v>
      </c>
      <c r="BC1792" s="14" t="s">
        <v>5537</v>
      </c>
      <c r="BD1792" s="14" t="str">
        <f>_xlfn.XLOOKUP(B1792,'[10]cell downs 18042026 17h'!$B:$B,'[10]cell downs 18042026 17h'!$B:$B,"")</f>
        <v/>
      </c>
      <c r="BE1792" s="14" t="str">
        <f>_xlfn.XLOOKUP(B1792,'[11]Cells Huawei 19042026 15h'!$B:$B,'[11]Cells Huawei 19042026 15h'!$B:$B,"")</f>
        <v/>
      </c>
      <c r="BF1792" s="9" t="str">
        <f>_xlfn.XLOOKUP(B1792,'[12]cells down 19042026 9H40'!$B:$B,'[12]cells down 19042026 9H40'!$B:$B,"")</f>
        <v/>
      </c>
      <c r="BG1792" s="9" t="s">
        <v>5537</v>
      </c>
      <c r="BH1792" s="9" t="s">
        <v>5537</v>
      </c>
    </row>
    <row r="1793" spans="1:60" s="9" customFormat="1" x14ac:dyDescent="0.3">
      <c r="A1793" s="1" t="s">
        <v>2372</v>
      </c>
      <c r="B1793" s="8" t="s">
        <v>2373</v>
      </c>
      <c r="C1793" s="3" t="str">
        <f>_xlfn.XLOOKUP(B1793,'[1]daily break down'!$D:$D,'[1]daily break down'!$E:$E,"")</f>
        <v>Douala</v>
      </c>
      <c r="D1793" s="1" t="s">
        <v>11</v>
      </c>
      <c r="E1793" s="1" t="s">
        <v>12</v>
      </c>
      <c r="F1793" s="3" t="s">
        <v>31</v>
      </c>
      <c r="G1793" s="1" t="s">
        <v>32</v>
      </c>
      <c r="H1793" s="42" t="str">
        <f>_xlfn.XLOOKUP(B1793,[2]CALCULATION!$B:$B,[2]CALCULATION!$H:$H,"")</f>
        <v>ZTE</v>
      </c>
      <c r="I1793" s="34">
        <v>0</v>
      </c>
      <c r="J1793" s="34">
        <v>0</v>
      </c>
      <c r="K1793" s="34">
        <v>0</v>
      </c>
      <c r="L1793" s="34">
        <v>5.3193299432416499</v>
      </c>
      <c r="M1793" s="34">
        <v>0</v>
      </c>
      <c r="N1793" s="34">
        <v>0</v>
      </c>
      <c r="O1793" s="34">
        <v>0</v>
      </c>
      <c r="P1793" s="34">
        <v>0</v>
      </c>
      <c r="Q1793" s="34">
        <v>0</v>
      </c>
      <c r="R1793" s="34">
        <v>0</v>
      </c>
      <c r="S1793" s="35">
        <v>0</v>
      </c>
      <c r="T1793" s="35">
        <v>0</v>
      </c>
      <c r="U1793" s="35">
        <v>0</v>
      </c>
      <c r="V1793" s="35">
        <v>0</v>
      </c>
      <c r="W1793" s="35">
        <v>0</v>
      </c>
      <c r="X1793" s="35">
        <v>0</v>
      </c>
      <c r="Y1793" s="35">
        <v>0</v>
      </c>
      <c r="Z1793" s="35">
        <v>0</v>
      </c>
      <c r="AA1793" s="35">
        <v>0</v>
      </c>
      <c r="AB1793" s="35">
        <v>0</v>
      </c>
      <c r="AC1793" s="35">
        <v>0</v>
      </c>
      <c r="AD1793" s="35">
        <v>0</v>
      </c>
      <c r="AE1793" s="58" t="s">
        <v>5560</v>
      </c>
      <c r="AF1793" s="58"/>
      <c r="AG1793" s="57" t="str" cm="1">
        <f t="array" ref="AG1793">IFERROR(_xlfn.IFS(
AI1793="MPR ISSUE","PDH",
AI1793="BSS Hardware Issue","BSS",
AI1793="Sites strategiques, MLL, Pylone, etc.","ENVTECH",
AI1793="AKTIVCO DEFAUT GE &amp; POWER Cabinet","AKTIVCO",
AI1793="AKTIVCO Coupure ENEO &amp; Baisse de tension","AKTIVCO GRID ONLY",
AI1793="Coupure ENEO &amp; Baisse de tension","IHS GRID ONLY",
AI1793="Defaut GE &amp; POWER Cabinet","IHS",
AI1793="Sharing","Partners",
AI1793="Sites strategiques &amp; DataCenter","SST &amp; DC",
AI1793="Exclu","Exclu",
AI1793="SAT","SAT",
AI1793="SPARE-ISSUE","SPARE-ISSUE",
AI1793="Fiber CAmtel","TRANS_FO_CAMTEL",
AI1793="Fiber AOF","Fiber AOF",
AI1793="Projet OCM (HUAWEI)","TRAVAUX-HUAWEI",
AI1793="Projet OCM (NOKIA)","TRAVAUX-NOKIA",
AI1793="ACCESS-ISSUE","ACCESS-ISSUE",
AI1793="Projet OCM (ZTE, NOKIA, autres projets)","TRAVAUX OCM",
AI1793="No root CAuse","No root cause",
AI1793="ODU HS","PDH",
AI1793="IP &amp; VLAN","PDH",
AI1793="Warehouse HUAWEI","SPARE-ISSUE",
AI1793="SPARE-HS","SPARE-ISSUE",
AI1793="Power Telco","BSS",AI1793="no impacts","no impacts"
),"")</f>
        <v>no impacts</v>
      </c>
      <c r="AH1793" s="57" t="str" cm="1">
        <f t="array" ref="AH1793">IFERROR(_xlfn.IFS(
AI1793="MPR ISSUE","TX ISSUE",
AI1793="BSS Hardware Issue","RAN ISSUE",
AI1793="Sites strategiques, MLL, Pylone, etc.","ENVTECH",
AI1793="AKTIVCO DEFAUT GE &amp; POWER Cabinet","POWER ISSUE",
AI1793="AKTIVCO Coupure ENEO &amp; Baisse de tension","POWER ISSUE",
AI1793="Coupure ENEO &amp; Baisse de tension","POWER ISSUE",
AI1793="Defaut GE &amp; POWER Cabinet","POWER ISSUE",
AI1793="Sharing","POWER ISSUE",
AI1793="Sites strategiques &amp; DataCenter","POWER ISSUE",
AI1793="Exclu","Exclu",
AI1793="SAT","TX ISSUE",
AI1793="SPARE-ISSUE","SPARE-ISSUE",
AI1793="Fiber CAmtel","TX ISSUE",
AI1793="Fiber AOF","TX ISSUE",
AI1793="Projet OCM (HUAWEI)","TRAVAUX-HUAWEI",
AI1793="Projet OCM (NOKIA)","TRAVAUX -NOKIA",
AI1793="ACCESS-ISSUE","ACCESS-ISSUE",
AI1793="Projet OCM (ZTE, NOKIA, autres projets)","TRAVAUX OCM",
AI1793="No root CAuse","No root cause",
AI1793="ODU HS","TX ISSUE",
AI1793="IP &amp; VLAN","TX ISSUE",
AI1793="Warehouse HUAWEI","SPARE-ISSUE",
AI1793="SPARE-HS","SPARE-ISSUE",
AI1793="Power Telco","RAN ISSUE",AI1793="no impacts","no impacts"
),"")</f>
        <v>no impacts</v>
      </c>
      <c r="AI1793" s="85" t="s">
        <v>5998</v>
      </c>
      <c r="AJ1793" s="57" t="str" cm="1">
        <f t="array" ref="AJ1793">IFERROR(_xlfn.IFS(
AI1793="MPR ISSUE","ACTIVE",
AI1793="BSS Hardware Issue","ACTIVE",
AI1793="Sites strategiques, MLL, Pylone, etc.","PASSIVE",
AI1793="AKTIVCO DEFAUT GE &amp; POWER Cabinet","PASSIVE",
AI1793="AKTIVCO Coupure ENEO &amp; Baisse de tension","PASSIVE",
AI1793="Coupure ENEO &amp; Baisse de tension","PASSIVE",
AI1793="Defaut GE &amp; POWER Cabinet","PASSIVE",
AI1793="Sharing","PASSIVE",
AI1793="Sites strategiques &amp; DataCenter","PASSIVE",
AI1793="Exclu","Exclu",
AI1793="SAT","ACTIVE",
AI1793="SPARE-ISSUE","SPARE-ISSUE",
AI1793="Fiber CAmtel","ACTIVE",
AI1793="Fiber AOF","ACTIVE",
AI1793="Projet OCM (HUAWEI)","PLANNED WORKS",
AI1793="Projet OCM (NOKIA)","PLANNED WORKS",
AI1793="ACCESS-ISSUE","ACCESS-ISSUE",
AI1793="Projet OCM (ZTE, NOKIA, autres projets)","PLANNED WORKS",
AI1793="No root CAuse","No root cause",
AI1793="ODU HS","ACTIVE",
AI1793="IP &amp; VLAN","ACTIVE",
AI1793="Warehouse HUAWEI","SPARE-ISSUE",
AI1793="SPARE-HS","SPARE-ISSUE",
AI1793="Power Telco","ACTIVE", AI1793="no impacts","no impacts"
),"")</f>
        <v>no impacts</v>
      </c>
      <c r="AK1793" s="23" t="s">
        <v>5537</v>
      </c>
      <c r="AL1793" s="23" t="str">
        <f>B1793</f>
        <v>LIT_409</v>
      </c>
      <c r="AN1793" s="9" t="s">
        <v>5537</v>
      </c>
      <c r="AO1793" s="23" t="str">
        <f>_xlfn.XLOOKUP(B1793,'INCIDENT-05-03-2026'!E:E,'INCIDENT-05-03-2026'!F:F,"")</f>
        <v/>
      </c>
      <c r="AP1793" s="7" t="s">
        <v>5537</v>
      </c>
      <c r="AQ1793" s="6"/>
      <c r="AR1793" s="7"/>
      <c r="AS1793" s="3" t="str">
        <f>_xlfn.XLOOKUP(B1793,'[3]tt num | region | site id'!$C:$C,'[3]tt num | region | site id'!$Q:$Q,"")</f>
        <v/>
      </c>
      <c r="AT1793" s="24" t="str">
        <f>_xlfn.XLOOKUP(B1793,'[4]Cells Huawei 03052026 12h'!$B:$B,'[4]Cells Huawei 03052026 12h'!$T:$T,"")</f>
        <v/>
      </c>
      <c r="AU1793" s="24" t="str">
        <f>_xlfn.XLOOKUP(B1793,'[5]cells down 02052026 8h50'!$B:$B,'[5]cells down 02052026 8h50'!$R:$R,"")</f>
        <v/>
      </c>
      <c r="AV1793" s="24" t="str">
        <f>_xlfn.XLOOKUP(B1793,'[5]cells down 02052026 13h50'!$B:$B,'[5]cells down 02052026 13h50'!$R:$R,"")</f>
        <v/>
      </c>
      <c r="AW1793" s="24" t="str">
        <f>_xlfn.XLOOKUP(B1793,'[5]cells down 02052026 13h50'!$B:$B,'[5]cells down 02052026 13h50'!$R:$R,"")</f>
        <v/>
      </c>
      <c r="AX1793" s="24" t="str">
        <f>_xlfn.XLOOKUP(B1793,'[6]cell downs 03052026 8h40 '!$B:$B,'[6]cell downs 03052026 8h40 '!$R:$R,"")</f>
        <v/>
      </c>
      <c r="AY1793" s="24" t="str">
        <f>_xlfn.XLOOKUP(B1793,'[7]ALL SITES DOWN'!$D:$D,'[7]ALL SITES DOWN'!$J:$J,"")</f>
        <v/>
      </c>
      <c r="AZ1793" s="24" t="str">
        <f>_xlfn.XLOOKUP(B1793,'[8]ALL SITES DOWN'!$D:$D,'[8]ALL SITES DOWN'!$J:$J,"")</f>
        <v/>
      </c>
      <c r="BA1793" s="9" t="str">
        <f>_xlfn.XLOOKUP(B1793,[9]sheet1!$AC:$AC,[9]sheet1!$AF:$AF,"")</f>
        <v/>
      </c>
      <c r="BB1793" s="14" t="s">
        <v>5537</v>
      </c>
      <c r="BC1793" s="14" t="s">
        <v>5537</v>
      </c>
      <c r="BD1793" s="14" t="str">
        <f>_xlfn.XLOOKUP(B1793,'[10]cell downs 18042026 17h'!$B:$B,'[10]cell downs 18042026 17h'!$B:$B,"")</f>
        <v/>
      </c>
      <c r="BE1793" s="14" t="str">
        <f>_xlfn.XLOOKUP(B1793,'[11]Cells Huawei 19042026 15h'!$B:$B,'[11]Cells Huawei 19042026 15h'!$B:$B,"")</f>
        <v/>
      </c>
      <c r="BF1793" s="9" t="str">
        <f>_xlfn.XLOOKUP(B1793,'[12]cells down 19042026 9H40'!$B:$B,'[12]cells down 19042026 9H40'!$B:$B,"")</f>
        <v/>
      </c>
      <c r="BG1793" s="9" t="s">
        <v>2373</v>
      </c>
      <c r="BH1793" s="9" t="s">
        <v>12</v>
      </c>
    </row>
    <row r="1794" spans="1:60" s="9" customFormat="1" x14ac:dyDescent="0.3">
      <c r="A1794" s="1" t="s">
        <v>4707</v>
      </c>
      <c r="B1794" s="8" t="s">
        <v>4708</v>
      </c>
      <c r="C1794" s="3" t="str">
        <f>_xlfn.XLOOKUP(B1794,'[1]daily break down'!$D:$D,'[1]daily break down'!$E:$E,"")</f>
        <v>OUEST</v>
      </c>
      <c r="D1794" s="1" t="s">
        <v>11</v>
      </c>
      <c r="E1794" s="1" t="s">
        <v>12</v>
      </c>
      <c r="F1794" s="3" t="s">
        <v>102</v>
      </c>
      <c r="G1794" s="1" t="s">
        <v>1365</v>
      </c>
      <c r="H1794" s="40" t="str">
        <f>_xlfn.XLOOKUP(B1794,[2]CALCULATION!$B:$B,[2]CALCULATION!$H:$H,"")</f>
        <v>Huawei</v>
      </c>
      <c r="I1794" s="34">
        <v>0</v>
      </c>
      <c r="J1794" s="34">
        <v>0</v>
      </c>
      <c r="K1794" s="34">
        <v>0</v>
      </c>
      <c r="L1794" s="34">
        <v>4.9775028322104369</v>
      </c>
      <c r="M1794" s="34">
        <v>0</v>
      </c>
      <c r="N1794" s="34">
        <v>0</v>
      </c>
      <c r="O1794" s="34">
        <v>0</v>
      </c>
      <c r="P1794" s="34">
        <v>0</v>
      </c>
      <c r="Q1794" s="34">
        <v>0</v>
      </c>
      <c r="R1794" s="34">
        <v>0</v>
      </c>
      <c r="S1794" s="35">
        <v>0</v>
      </c>
      <c r="T1794" s="35">
        <v>0</v>
      </c>
      <c r="U1794" s="35">
        <v>0</v>
      </c>
      <c r="V1794" s="35">
        <v>0</v>
      </c>
      <c r="W1794" s="35">
        <v>0</v>
      </c>
      <c r="X1794" s="35">
        <v>0</v>
      </c>
      <c r="Y1794" s="35">
        <v>0</v>
      </c>
      <c r="Z1794" s="35">
        <v>0</v>
      </c>
      <c r="AA1794" s="35">
        <v>0</v>
      </c>
      <c r="AB1794" s="35">
        <v>0</v>
      </c>
      <c r="AC1794" s="35">
        <v>0</v>
      </c>
      <c r="AD1794" s="35">
        <v>0</v>
      </c>
      <c r="AE1794" s="58" t="s">
        <v>5560</v>
      </c>
      <c r="AF1794" s="58"/>
      <c r="AG1794" s="57" t="str" cm="1">
        <f t="array" ref="AG1794">IFERROR(_xlfn.IFS(
AI1794="MPR ISSUE","PDH",
AI1794="BSS Hardware Issue","BSS",
AI1794="Sites strategiques, MLL, Pylone, etc.","ENVTECH",
AI1794="AKTIVCO DEFAUT GE &amp; POWER Cabinet","AKTIVCO",
AI1794="AKTIVCO Coupure ENEO &amp; Baisse de tension","AKTIVCO GRID ONLY",
AI1794="Coupure ENEO &amp; Baisse de tension","IHS GRID ONLY",
AI1794="Defaut GE &amp; POWER Cabinet","IHS",
AI1794="Sharing","Partners",
AI1794="Sites strategiques &amp; DataCenter","SST &amp; DC",
AI1794="Exclu","Exclu",
AI1794="SAT","SAT",
AI1794="SPARE-ISSUE","SPARE-ISSUE",
AI1794="Fiber CAmtel","TRANS_FO_CAMTEL",
AI1794="Fiber AOF","Fiber AOF",
AI1794="Projet OCM (HUAWEI)","TRAVAUX-HUAWEI",
AI1794="Projet OCM (NOKIA)","TRAVAUX-NOKIA",
AI1794="ACCESS-ISSUE","ACCESS-ISSUE",
AI1794="Projet OCM (ZTE, NOKIA, autres projets)","TRAVAUX OCM",
AI1794="No root CAuse","No root cause",
AI1794="ODU HS","PDH",
AI1794="IP &amp; VLAN","PDH",
AI1794="Warehouse HUAWEI","SPARE-ISSUE",
AI1794="SPARE-HS","SPARE-ISSUE",
AI1794="Power Telco","BSS",AI1794="no impacts","no impacts"
),"")</f>
        <v>no impacts</v>
      </c>
      <c r="AH1794" s="57" t="str" cm="1">
        <f t="array" ref="AH1794">IFERROR(_xlfn.IFS(
AI1794="MPR ISSUE","TX ISSUE",
AI1794="BSS Hardware Issue","RAN ISSUE",
AI1794="Sites strategiques, MLL, Pylone, etc.","ENVTECH",
AI1794="AKTIVCO DEFAUT GE &amp; POWER Cabinet","POWER ISSUE",
AI1794="AKTIVCO Coupure ENEO &amp; Baisse de tension","POWER ISSUE",
AI1794="Coupure ENEO &amp; Baisse de tension","POWER ISSUE",
AI1794="Defaut GE &amp; POWER Cabinet","POWER ISSUE",
AI1794="Sharing","POWER ISSUE",
AI1794="Sites strategiques &amp; DataCenter","POWER ISSUE",
AI1794="Exclu","Exclu",
AI1794="SAT","TX ISSUE",
AI1794="SPARE-ISSUE","SPARE-ISSUE",
AI1794="Fiber CAmtel","TX ISSUE",
AI1794="Fiber AOF","TX ISSUE",
AI1794="Projet OCM (HUAWEI)","TRAVAUX-HUAWEI",
AI1794="Projet OCM (NOKIA)","TRAVAUX -NOKIA",
AI1794="ACCESS-ISSUE","ACCESS-ISSUE",
AI1794="Projet OCM (ZTE, NOKIA, autres projets)","TRAVAUX OCM",
AI1794="No root CAuse","No root cause",
AI1794="ODU HS","TX ISSUE",
AI1794="IP &amp; VLAN","TX ISSUE",
AI1794="Warehouse HUAWEI","SPARE-ISSUE",
AI1794="SPARE-HS","SPARE-ISSUE",
AI1794="Power Telco","RAN ISSUE",AI1794="no impacts","no impacts"
),"")</f>
        <v>no impacts</v>
      </c>
      <c r="AI1794" s="85" t="s">
        <v>5998</v>
      </c>
      <c r="AJ1794" s="57" t="str" cm="1">
        <f t="array" ref="AJ1794">IFERROR(_xlfn.IFS(
AI1794="MPR ISSUE","ACTIVE",
AI1794="BSS Hardware Issue","ACTIVE",
AI1794="Sites strategiques, MLL, Pylone, etc.","PASSIVE",
AI1794="AKTIVCO DEFAUT GE &amp; POWER Cabinet","PASSIVE",
AI1794="AKTIVCO Coupure ENEO &amp; Baisse de tension","PASSIVE",
AI1794="Coupure ENEO &amp; Baisse de tension","PASSIVE",
AI1794="Defaut GE &amp; POWER Cabinet","PASSIVE",
AI1794="Sharing","PASSIVE",
AI1794="Sites strategiques &amp; DataCenter","PASSIVE",
AI1794="Exclu","Exclu",
AI1794="SAT","ACTIVE",
AI1794="SPARE-ISSUE","SPARE-ISSUE",
AI1794="Fiber CAmtel","ACTIVE",
AI1794="Fiber AOF","ACTIVE",
AI1794="Projet OCM (HUAWEI)","PLANNED WORKS",
AI1794="Projet OCM (NOKIA)","PLANNED WORKS",
AI1794="ACCESS-ISSUE","ACCESS-ISSUE",
AI1794="Projet OCM (ZTE, NOKIA, autres projets)","PLANNED WORKS",
AI1794="No root CAuse","No root cause",
AI1794="ODU HS","ACTIVE",
AI1794="IP &amp; VLAN","ACTIVE",
AI1794="Warehouse HUAWEI","SPARE-ISSUE",
AI1794="SPARE-HS","SPARE-ISSUE",
AI1794="Power Telco","ACTIVE", AI1794="no impacts","no impacts"
),"")</f>
        <v>no impacts</v>
      </c>
      <c r="AK1794" s="23" t="s">
        <v>5537</v>
      </c>
      <c r="AL1794" s="23" t="str">
        <f>B1794</f>
        <v>OST_071</v>
      </c>
      <c r="AN1794" s="9" t="s">
        <v>5537</v>
      </c>
      <c r="AO1794" s="23" t="str">
        <f>_xlfn.XLOOKUP(B1794,'INCIDENT-05-03-2026'!E:E,'INCIDENT-05-03-2026'!F:F,"")</f>
        <v/>
      </c>
      <c r="AP1794" s="7" t="s">
        <v>5537</v>
      </c>
      <c r="AQ1794" s="6"/>
      <c r="AR1794" s="7"/>
      <c r="AS1794" s="3" t="str">
        <f>_xlfn.XLOOKUP(B1794,'[3]tt num | region | site id'!$C:$C,'[3]tt num | region | site id'!$Q:$Q,"")</f>
        <v/>
      </c>
      <c r="AT1794" s="24" t="str">
        <f>_xlfn.XLOOKUP(B1794,'[4]Cells Huawei 03052026 12h'!$B:$B,'[4]Cells Huawei 03052026 12h'!$T:$T,"")</f>
        <v/>
      </c>
      <c r="AU1794" s="24" t="str">
        <f>_xlfn.XLOOKUP(B1794,'[5]cells down 02052026 8h50'!$B:$B,'[5]cells down 02052026 8h50'!$R:$R,"")</f>
        <v/>
      </c>
      <c r="AV1794" s="24" t="str">
        <f>_xlfn.XLOOKUP(B1794,'[5]cells down 02052026 13h50'!$B:$B,'[5]cells down 02052026 13h50'!$R:$R,"")</f>
        <v/>
      </c>
      <c r="AW1794" s="24" t="str">
        <f>_xlfn.XLOOKUP(B1794,'[5]cells down 02052026 13h50'!$B:$B,'[5]cells down 02052026 13h50'!$R:$R,"")</f>
        <v/>
      </c>
      <c r="AX1794" s="24" t="str">
        <f>_xlfn.XLOOKUP(B1794,'[6]cell downs 03052026 8h40 '!$B:$B,'[6]cell downs 03052026 8h40 '!$R:$R,"")</f>
        <v/>
      </c>
      <c r="AY1794" s="24" t="str">
        <f>_xlfn.XLOOKUP(B1794,'[7]ALL SITES DOWN'!$D:$D,'[7]ALL SITES DOWN'!$J:$J,"")</f>
        <v/>
      </c>
      <c r="AZ1794" s="24" t="str">
        <f>_xlfn.XLOOKUP(B1794,'[8]ALL SITES DOWN'!$D:$D,'[8]ALL SITES DOWN'!$J:$J,"")</f>
        <v/>
      </c>
      <c r="BA1794" s="9" t="str">
        <f>_xlfn.XLOOKUP(B1794,[9]sheet1!$AC:$AC,[9]sheet1!$AF:$AF,"")</f>
        <v/>
      </c>
      <c r="BB1794" s="14" t="s">
        <v>5537</v>
      </c>
      <c r="BC1794" s="14" t="s">
        <v>5537</v>
      </c>
      <c r="BD1794" s="14" t="str">
        <f>_xlfn.XLOOKUP(B1794,'[10]cell downs 18042026 17h'!$B:$B,'[10]cell downs 18042026 17h'!$B:$B,"")</f>
        <v/>
      </c>
      <c r="BE1794" s="14" t="str">
        <f>_xlfn.XLOOKUP(B1794,'[11]Cells Huawei 19042026 15h'!$B:$B,'[11]Cells Huawei 19042026 15h'!$B:$B,"")</f>
        <v/>
      </c>
      <c r="BF1794" s="9" t="str">
        <f>_xlfn.XLOOKUP(B1794,'[12]cells down 19042026 9H40'!$B:$B,'[12]cells down 19042026 9H40'!$B:$B,"")</f>
        <v/>
      </c>
      <c r="BG1794" s="9" t="s">
        <v>4708</v>
      </c>
      <c r="BH1794" s="9" t="s">
        <v>12</v>
      </c>
    </row>
    <row r="1795" spans="1:60" s="9" customFormat="1" x14ac:dyDescent="0.3">
      <c r="A1795" s="1" t="s">
        <v>2197</v>
      </c>
      <c r="B1795" s="8" t="s">
        <v>2198</v>
      </c>
      <c r="C1795" s="3" t="str">
        <f>_xlfn.XLOOKUP(B1795,'[1]daily break down'!$D:$D,'[1]daily break down'!$E:$E,"")</f>
        <v>OUEST</v>
      </c>
      <c r="D1795" s="1" t="s">
        <v>11</v>
      </c>
      <c r="E1795" s="1" t="s">
        <v>12</v>
      </c>
      <c r="F1795" s="3" t="s">
        <v>102</v>
      </c>
      <c r="G1795" s="1" t="s">
        <v>103</v>
      </c>
      <c r="H1795" s="40" t="str">
        <f>_xlfn.XLOOKUP(B1795,[2]CALCULATION!$B:$B,[2]CALCULATION!$H:$H,"")</f>
        <v>Huawei</v>
      </c>
      <c r="I1795" s="34">
        <v>0</v>
      </c>
      <c r="J1795" s="34">
        <v>0</v>
      </c>
      <c r="K1795" s="34">
        <v>0</v>
      </c>
      <c r="L1795" s="34">
        <v>4.6290054018885218</v>
      </c>
      <c r="M1795" s="34">
        <v>0</v>
      </c>
      <c r="N1795" s="34">
        <v>0</v>
      </c>
      <c r="O1795" s="34">
        <v>0</v>
      </c>
      <c r="P1795" s="34">
        <v>0</v>
      </c>
      <c r="Q1795" s="34">
        <v>0</v>
      </c>
      <c r="R1795" s="34">
        <v>0</v>
      </c>
      <c r="S1795" s="35">
        <v>0</v>
      </c>
      <c r="T1795" s="35">
        <v>0</v>
      </c>
      <c r="U1795" s="35">
        <v>0</v>
      </c>
      <c r="V1795" s="35">
        <v>0</v>
      </c>
      <c r="W1795" s="35">
        <v>0</v>
      </c>
      <c r="X1795" s="35">
        <v>0</v>
      </c>
      <c r="Y1795" s="35">
        <v>0</v>
      </c>
      <c r="Z1795" s="35">
        <v>0</v>
      </c>
      <c r="AA1795" s="35">
        <v>0</v>
      </c>
      <c r="AB1795" s="35">
        <v>0</v>
      </c>
      <c r="AC1795" s="35">
        <v>0</v>
      </c>
      <c r="AD1795" s="35">
        <v>0</v>
      </c>
      <c r="AE1795" s="58" t="s">
        <v>5560</v>
      </c>
      <c r="AF1795" s="58"/>
      <c r="AG1795" s="57" t="str" cm="1">
        <f t="array" ref="AG1795">IFERROR(_xlfn.IFS(
AI1795="MPR ISSUE","PDH",
AI1795="BSS Hardware Issue","BSS",
AI1795="Sites strategiques, MLL, Pylone, etc.","ENVTECH",
AI1795="AKTIVCO DEFAUT GE &amp; POWER Cabinet","AKTIVCO",
AI1795="AKTIVCO Coupure ENEO &amp; Baisse de tension","AKTIVCO GRID ONLY",
AI1795="Coupure ENEO &amp; Baisse de tension","IHS GRID ONLY",
AI1795="Defaut GE &amp; POWER Cabinet","IHS",
AI1795="Sharing","Partners",
AI1795="Sites strategiques &amp; DataCenter","SST &amp; DC",
AI1795="Exclu","Exclu",
AI1795="SAT","SAT",
AI1795="SPARE-ISSUE","SPARE-ISSUE",
AI1795="Fiber CAmtel","TRANS_FO_CAMTEL",
AI1795="Fiber AOF","Fiber AOF",
AI1795="Projet OCM (HUAWEI)","TRAVAUX-HUAWEI",
AI1795="Projet OCM (NOKIA)","TRAVAUX-NOKIA",
AI1795="ACCESS-ISSUE","ACCESS-ISSUE",
AI1795="Projet OCM (ZTE, NOKIA, autres projets)","TRAVAUX OCM",
AI1795="No root CAuse","No root cause",
AI1795="ODU HS","PDH",
AI1795="IP &amp; VLAN","PDH",
AI1795="Warehouse HUAWEI","SPARE-ISSUE",
AI1795="SPARE-HS","SPARE-ISSUE",
AI1795="Power Telco","BSS",AI1795="no impacts","no impacts"
),"")</f>
        <v>no impacts</v>
      </c>
      <c r="AH1795" s="57" t="str" cm="1">
        <f t="array" ref="AH1795">IFERROR(_xlfn.IFS(
AI1795="MPR ISSUE","TX ISSUE",
AI1795="BSS Hardware Issue","RAN ISSUE",
AI1795="Sites strategiques, MLL, Pylone, etc.","ENVTECH",
AI1795="AKTIVCO DEFAUT GE &amp; POWER Cabinet","POWER ISSUE",
AI1795="AKTIVCO Coupure ENEO &amp; Baisse de tension","POWER ISSUE",
AI1795="Coupure ENEO &amp; Baisse de tension","POWER ISSUE",
AI1795="Defaut GE &amp; POWER Cabinet","POWER ISSUE",
AI1795="Sharing","POWER ISSUE",
AI1795="Sites strategiques &amp; DataCenter","POWER ISSUE",
AI1795="Exclu","Exclu",
AI1795="SAT","TX ISSUE",
AI1795="SPARE-ISSUE","SPARE-ISSUE",
AI1795="Fiber CAmtel","TX ISSUE",
AI1795="Fiber AOF","TX ISSUE",
AI1795="Projet OCM (HUAWEI)","TRAVAUX-HUAWEI",
AI1795="Projet OCM (NOKIA)","TRAVAUX -NOKIA",
AI1795="ACCESS-ISSUE","ACCESS-ISSUE",
AI1795="Projet OCM (ZTE, NOKIA, autres projets)","TRAVAUX OCM",
AI1795="No root CAuse","No root cause",
AI1795="ODU HS","TX ISSUE",
AI1795="IP &amp; VLAN","TX ISSUE",
AI1795="Warehouse HUAWEI","SPARE-ISSUE",
AI1795="SPARE-HS","SPARE-ISSUE",
AI1795="Power Telco","RAN ISSUE",AI1795="no impacts","no impacts"
),"")</f>
        <v>no impacts</v>
      </c>
      <c r="AI1795" s="85" t="s">
        <v>5998</v>
      </c>
      <c r="AJ1795" s="57" t="str" cm="1">
        <f t="array" ref="AJ1795">IFERROR(_xlfn.IFS(
AI1795="MPR ISSUE","ACTIVE",
AI1795="BSS Hardware Issue","ACTIVE",
AI1795="Sites strategiques, MLL, Pylone, etc.","PASSIVE",
AI1795="AKTIVCO DEFAUT GE &amp; POWER Cabinet","PASSIVE",
AI1795="AKTIVCO Coupure ENEO &amp; Baisse de tension","PASSIVE",
AI1795="Coupure ENEO &amp; Baisse de tension","PASSIVE",
AI1795="Defaut GE &amp; POWER Cabinet","PASSIVE",
AI1795="Sharing","PASSIVE",
AI1795="Sites strategiques &amp; DataCenter","PASSIVE",
AI1795="Exclu","Exclu",
AI1795="SAT","ACTIVE",
AI1795="SPARE-ISSUE","SPARE-ISSUE",
AI1795="Fiber CAmtel","ACTIVE",
AI1795="Fiber AOF","ACTIVE",
AI1795="Projet OCM (HUAWEI)","PLANNED WORKS",
AI1795="Projet OCM (NOKIA)","PLANNED WORKS",
AI1795="ACCESS-ISSUE","ACCESS-ISSUE",
AI1795="Projet OCM (ZTE, NOKIA, autres projets)","PLANNED WORKS",
AI1795="No root CAuse","No root cause",
AI1795="ODU HS","ACTIVE",
AI1795="IP &amp; VLAN","ACTIVE",
AI1795="Warehouse HUAWEI","SPARE-ISSUE",
AI1795="SPARE-HS","SPARE-ISSUE",
AI1795="Power Telco","ACTIVE", AI1795="no impacts","no impacts"
),"")</f>
        <v>no impacts</v>
      </c>
      <c r="AK1795" s="23" t="s">
        <v>5537</v>
      </c>
      <c r="AL1795" s="23" t="str">
        <f>B1795</f>
        <v>OST_112</v>
      </c>
      <c r="AN1795" s="9" t="s">
        <v>5537</v>
      </c>
      <c r="AO1795" s="23" t="str">
        <f>_xlfn.XLOOKUP(B1795,'INCIDENT-05-03-2026'!E:E,'INCIDENT-05-03-2026'!F:F,"")</f>
        <v/>
      </c>
      <c r="AP1795" s="7" t="s">
        <v>5537</v>
      </c>
      <c r="AQ1795" s="6"/>
      <c r="AR1795" s="7"/>
      <c r="AS1795" s="3" t="str">
        <f>_xlfn.XLOOKUP(B1795,'[3]tt num | region | site id'!$C:$C,'[3]tt num | region | site id'!$Q:$Q,"")</f>
        <v/>
      </c>
      <c r="AT1795" s="24" t="str">
        <f>_xlfn.XLOOKUP(B1795,'[4]Cells Huawei 03052026 12h'!$B:$B,'[4]Cells Huawei 03052026 12h'!$T:$T,"")</f>
        <v/>
      </c>
      <c r="AU1795" s="24" t="str">
        <f>_xlfn.XLOOKUP(B1795,'[5]cells down 02052026 8h50'!$B:$B,'[5]cells down 02052026 8h50'!$R:$R,"")</f>
        <v/>
      </c>
      <c r="AV1795" s="24" t="str">
        <f>_xlfn.XLOOKUP(B1795,'[5]cells down 02052026 13h50'!$B:$B,'[5]cells down 02052026 13h50'!$R:$R,"")</f>
        <v/>
      </c>
      <c r="AW1795" s="24" t="str">
        <f>_xlfn.XLOOKUP(B1795,'[5]cells down 02052026 13h50'!$B:$B,'[5]cells down 02052026 13h50'!$R:$R,"")</f>
        <v/>
      </c>
      <c r="AX1795" s="24" t="str">
        <f>_xlfn.XLOOKUP(B1795,'[6]cell downs 03052026 8h40 '!$B:$B,'[6]cell downs 03052026 8h40 '!$R:$R,"")</f>
        <v/>
      </c>
      <c r="AY1795" s="24" t="str">
        <f>_xlfn.XLOOKUP(B1795,'[7]ALL SITES DOWN'!$D:$D,'[7]ALL SITES DOWN'!$J:$J,"")</f>
        <v/>
      </c>
      <c r="AZ1795" s="24" t="str">
        <f>_xlfn.XLOOKUP(B1795,'[8]ALL SITES DOWN'!$D:$D,'[8]ALL SITES DOWN'!$J:$J,"")</f>
        <v/>
      </c>
      <c r="BA1795" s="9" t="str">
        <f>_xlfn.XLOOKUP(B1795,[9]sheet1!$AC:$AC,[9]sheet1!$AF:$AF,"")</f>
        <v/>
      </c>
      <c r="BB1795" s="14" t="s">
        <v>5537</v>
      </c>
      <c r="BC1795" s="14" t="s">
        <v>5537</v>
      </c>
      <c r="BD1795" s="14" t="str">
        <f>_xlfn.XLOOKUP(B1795,'[10]cell downs 18042026 17h'!$B:$B,'[10]cell downs 18042026 17h'!$B:$B,"")</f>
        <v/>
      </c>
      <c r="BE1795" s="14" t="str">
        <f>_xlfn.XLOOKUP(B1795,'[11]Cells Huawei 19042026 15h'!$B:$B,'[11]Cells Huawei 19042026 15h'!$B:$B,"")</f>
        <v/>
      </c>
      <c r="BF1795" s="9" t="str">
        <f>_xlfn.XLOOKUP(B1795,'[12]cells down 19042026 9H40'!$B:$B,'[12]cells down 19042026 9H40'!$B:$B,"")</f>
        <v/>
      </c>
      <c r="BG1795" s="9" t="s">
        <v>2198</v>
      </c>
      <c r="BH1795" s="9" t="s">
        <v>5537</v>
      </c>
    </row>
    <row r="1796" spans="1:60" s="9" customFormat="1" x14ac:dyDescent="0.3">
      <c r="A1796" s="1" t="s">
        <v>3615</v>
      </c>
      <c r="B1796" s="8" t="s">
        <v>4009</v>
      </c>
      <c r="C1796" s="3" t="str">
        <f>_xlfn.XLOOKUP(B1796,'[1]daily break down'!$D:$D,'[1]daily break down'!$E:$E,"")</f>
        <v>CENTRE</v>
      </c>
      <c r="D1796" s="1" t="s">
        <v>21</v>
      </c>
      <c r="E1796" s="1"/>
      <c r="F1796" s="3" t="s">
        <v>226</v>
      </c>
      <c r="G1796" s="1" t="s">
        <v>3615</v>
      </c>
      <c r="H1796" s="42" t="str">
        <f>_xlfn.XLOOKUP(B1796,[2]CALCULATION!$B:$B,[2]CALCULATION!$H:$H,"")</f>
        <v>ZTE</v>
      </c>
      <c r="I1796" s="34">
        <v>0</v>
      </c>
      <c r="J1796" s="34">
        <v>0</v>
      </c>
      <c r="K1796" s="34">
        <v>0</v>
      </c>
      <c r="L1796" s="34">
        <v>0</v>
      </c>
      <c r="M1796" s="34">
        <v>0</v>
      </c>
      <c r="N1796" s="34">
        <v>0</v>
      </c>
      <c r="O1796" s="34">
        <v>0</v>
      </c>
      <c r="P1796" s="34">
        <v>0</v>
      </c>
      <c r="Q1796" s="34">
        <v>0</v>
      </c>
      <c r="R1796" s="34">
        <v>0</v>
      </c>
      <c r="S1796" s="35">
        <v>0</v>
      </c>
      <c r="T1796" s="35">
        <v>0</v>
      </c>
      <c r="U1796" s="35">
        <v>0</v>
      </c>
      <c r="V1796" s="35">
        <v>0</v>
      </c>
      <c r="W1796" s="35">
        <v>0</v>
      </c>
      <c r="X1796" s="35">
        <v>0</v>
      </c>
      <c r="Y1796" s="35">
        <v>0</v>
      </c>
      <c r="Z1796" s="35">
        <v>0</v>
      </c>
      <c r="AA1796" s="35">
        <v>0</v>
      </c>
      <c r="AB1796" s="35">
        <v>0</v>
      </c>
      <c r="AC1796" s="35">
        <v>0</v>
      </c>
      <c r="AD1796" s="35">
        <v>0</v>
      </c>
      <c r="AE1796" s="58" t="s">
        <v>5559</v>
      </c>
      <c r="AF1796" s="58"/>
      <c r="AG1796" s="57" t="str" cm="1">
        <f t="array" ref="AG1796">IFERROR(_xlfn.IFS(
AI1796="MPR ISSUE","PDH",
AI1796="BSS Hardware Issue","BSS",
AI1796="Sites strategiques, MLL, Pylone, etc.","ENVTECH",
AI1796="AKTIVCO DEFAUT GE &amp; POWER Cabinet","AKTIVCO",
AI1796="AKTIVCO Coupure ENEO &amp; Baisse de tension","AKTIVCO GRID ONLY",
AI1796="Coupure ENEO &amp; Baisse de tension","IHS GRID ONLY",
AI1796="Defaut GE &amp; POWER Cabinet","IHS",
AI1796="Sharing","Partners",
AI1796="Sites strategiques &amp; DataCenter","SST &amp; DC",
AI1796="Exclu","Exclu",
AI1796="SAT","SAT",
AI1796="SPARE-ISSUE","SPARE-ISSUE",
AI1796="Fiber CAmtel","TRANS_FO_CAMTEL",
AI1796="Fiber AOF","Fiber AOF",
AI1796="Projet OCM (HUAWEI)","TRAVAUX-HUAWEI",
AI1796="Projet OCM (NOKIA)","TRAVAUX-NOKIA",
AI1796="ACCESS-ISSUE","ACCESS-ISSUE",
AI1796="Projet OCM (ZTE, NOKIA, autres projets)","TRAVAUX OCM",
AI1796="No root CAuse","No root cause",
AI1796="ODU HS","PDH",
AI1796="IP &amp; VLAN","PDH",
AI1796="Warehouse HUAWEI","SPARE-ISSUE",
AI1796="SPARE-HS","SPARE-ISSUE",
AI1796="Power Telco","BSS",AI1796="no impacts","no impacts"
),"")</f>
        <v>Exclu</v>
      </c>
      <c r="AH1796" s="57" t="str" cm="1">
        <f t="array" ref="AH1796">IFERROR(_xlfn.IFS(
AI1796="MPR ISSUE","TX ISSUE",
AI1796="BSS Hardware Issue","RAN ISSUE",
AI1796="Sites strategiques, MLL, Pylone, etc.","ENVTECH",
AI1796="AKTIVCO DEFAUT GE &amp; POWER Cabinet","POWER ISSUE",
AI1796="AKTIVCO Coupure ENEO &amp; Baisse de tension","POWER ISSUE",
AI1796="Coupure ENEO &amp; Baisse de tension","POWER ISSUE",
AI1796="Defaut GE &amp; POWER Cabinet","POWER ISSUE",
AI1796="Sharing","POWER ISSUE",
AI1796="Sites strategiques &amp; DataCenter","POWER ISSUE",
AI1796="Exclu","Exclu",
AI1796="SAT","TX ISSUE",
AI1796="SPARE-ISSUE","SPARE-ISSUE",
AI1796="Fiber CAmtel","TX ISSUE",
AI1796="Fiber AOF","TX ISSUE",
AI1796="Projet OCM (HUAWEI)","TRAVAUX-HUAWEI",
AI1796="Projet OCM (NOKIA)","TRAVAUX -NOKIA",
AI1796="ACCESS-ISSUE","ACCESS-ISSUE",
AI1796="Projet OCM (ZTE, NOKIA, autres projets)","TRAVAUX OCM",
AI1796="No root CAuse","No root cause",
AI1796="ODU HS","TX ISSUE",
AI1796="IP &amp; VLAN","TX ISSUE",
AI1796="Warehouse HUAWEI","SPARE-ISSUE",
AI1796="SPARE-HS","SPARE-ISSUE",
AI1796="Power Telco","RAN ISSUE",AI1796="no impacts","no impacts"
),"")</f>
        <v>Exclu</v>
      </c>
      <c r="AI1796" s="85" t="s">
        <v>5559</v>
      </c>
      <c r="AJ1796" s="57" t="str" cm="1">
        <f t="array" ref="AJ1796">IFERROR(_xlfn.IFS(
AI1796="MPR ISSUE","ACTIVE",
AI1796="BSS Hardware Issue","ACTIVE",
AI1796="Sites strategiques, MLL, Pylone, etc.","PASSIVE",
AI1796="AKTIVCO DEFAUT GE &amp; POWER Cabinet","PASSIVE",
AI1796="AKTIVCO Coupure ENEO &amp; Baisse de tension","PASSIVE",
AI1796="Coupure ENEO &amp; Baisse de tension","PASSIVE",
AI1796="Defaut GE &amp; POWER Cabinet","PASSIVE",
AI1796="Sharing","PASSIVE",
AI1796="Sites strategiques &amp; DataCenter","PASSIVE",
AI1796="Exclu","Exclu",
AI1796="SAT","ACTIVE",
AI1796="SPARE-ISSUE","SPARE-ISSUE",
AI1796="Fiber CAmtel","ACTIVE",
AI1796="Fiber AOF","ACTIVE",
AI1796="Projet OCM (HUAWEI)","PLANNED WORKS",
AI1796="Projet OCM (NOKIA)","PLANNED WORKS",
AI1796="ACCESS-ISSUE","ACCESS-ISSUE",
AI1796="Projet OCM (ZTE, NOKIA, autres projets)","PLANNED WORKS",
AI1796="No root CAuse","No root cause",
AI1796="ODU HS","ACTIVE",
AI1796="IP &amp; VLAN","ACTIVE",
AI1796="Warehouse HUAWEI","SPARE-ISSUE",
AI1796="SPARE-HS","SPARE-ISSUE",
AI1796="Power Telco","ACTIVE", AI1796="no impacts","no impacts"
),"")</f>
        <v>Exclu</v>
      </c>
      <c r="AK1796" s="23" t="s">
        <v>5863</v>
      </c>
      <c r="AL1796" s="127" t="str">
        <f>IFERROR(MID(AM1796, SEARCH("CTR_", AM1796), 7), IFERROR(MID(AM1796, SEARCH("SUO_", AM1796), 7), IFERROR(MID(AM1796, SEARCH("SUD_", AM1796), 7), IFERROR(MID(AM1796, SEARCH("NRO_", AM1796), 7), IFERROR(MID(AM1796, SEARCH("ADM_", AM1796), 7), IFERROR(MID(AM1796, SEARCH("NRD_", AM1796), 7), IFERROR(MID(AM1796, SEARCH("EXN_", AM1796), 7), IFERROR(MID(AM1796, SEARCH("LIT_", AM1796), 7), IFERROR(MID(AM1796, SEARCH("EST_", AM1796), 7), MID(AM1796, SEARCH("OST_",AM1796), 7))))))))))</f>
        <v>SUO_009</v>
      </c>
      <c r="AM1796" s="9" t="s">
        <v>6004</v>
      </c>
      <c r="AN1796" s="9" t="s">
        <v>5537</v>
      </c>
      <c r="AO1796" s="23" t="str">
        <f>_xlfn.XLOOKUP(B1796,'INCIDENT-05-03-2026'!E:E,'INCIDENT-05-03-2026'!F:F,"")</f>
        <v xml:space="preserve">(05/03/2026   groupe whatsapp ): impacted by EST_076_N_Diang-MTN , Diang-MTN_G9U9L8L7_EST_076 -{ P1 en cours  } </v>
      </c>
      <c r="AP1796" s="7" t="s">
        <v>5537</v>
      </c>
      <c r="AQ1796" s="6"/>
      <c r="AR1796" s="7"/>
      <c r="AS1796" s="3" t="str">
        <f>_xlfn.XLOOKUP(B1796,'[3]tt num | region | site id'!$C:$C,'[3]tt num | region | site id'!$Q:$Q,"")</f>
        <v/>
      </c>
      <c r="AT1796" s="24" t="str">
        <f>_xlfn.XLOOKUP(B1796,'[4]Cells Huawei 03052026 12h'!$B:$B,'[4]Cells Huawei 03052026 12h'!$T:$T,"")</f>
        <v/>
      </c>
      <c r="AU1796" s="24" t="str">
        <f>_xlfn.XLOOKUP(B1796,'[5]cells down 02052026 8h50'!$B:$B,'[5]cells down 02052026 8h50'!$R:$R,"")</f>
        <v/>
      </c>
      <c r="AV1796" s="24" t="str">
        <f>_xlfn.XLOOKUP(B1796,'[5]cells down 02052026 13h50'!$B:$B,'[5]cells down 02052026 13h50'!$R:$R,"")</f>
        <v/>
      </c>
      <c r="AW1796" s="24" t="str">
        <f>_xlfn.XLOOKUP(B1796,'[5]cells down 02052026 13h50'!$B:$B,'[5]cells down 02052026 13h50'!$R:$R,"")</f>
        <v/>
      </c>
      <c r="AX1796" s="24" t="str">
        <f>_xlfn.XLOOKUP(B1796,'[6]cell downs 03052026 8h40 '!$B:$B,'[6]cell downs 03052026 8h40 '!$R:$R,"")</f>
        <v/>
      </c>
      <c r="AY1796" s="24" t="str">
        <f>_xlfn.XLOOKUP(B1796,'[7]ALL SITES DOWN'!$D:$D,'[7]ALL SITES DOWN'!$J:$J,"")</f>
        <v>(05/03/2026 com ran 17h): Indisponibilités des services mobiles Voix &amp; Data dans la localité de Mamfe_N_SUO_009 et environs</v>
      </c>
      <c r="AZ1796" s="24" t="str">
        <f>_xlfn.XLOOKUP(B1796,'[8]ALL SITES DOWN'!$D:$D,'[8]ALL SITES DOWN'!$J:$J,"")</f>
        <v/>
      </c>
      <c r="BA1796" s="9" t="str">
        <f>_xlfn.XLOOKUP(B1796,[9]sheet1!$AC:$AC,[9]sheet1!$AF:$AF,"")</f>
        <v/>
      </c>
      <c r="BB1796" s="14" t="s">
        <v>5537</v>
      </c>
      <c r="BC1796" s="14" t="s">
        <v>5537</v>
      </c>
      <c r="BD1796" s="14" t="str">
        <f>_xlfn.XLOOKUP(B1796,'[10]cell downs 18042026 17h'!$B:$B,'[10]cell downs 18042026 17h'!$B:$B,"")</f>
        <v/>
      </c>
      <c r="BE1796" s="14" t="str">
        <f>_xlfn.XLOOKUP(B1796,'[11]Cells Huawei 19042026 15h'!$B:$B,'[11]Cells Huawei 19042026 15h'!$B:$B,"")</f>
        <v/>
      </c>
      <c r="BF1796" s="9" t="str">
        <f>_xlfn.XLOOKUP(B1796,'[12]cells down 19042026 9H40'!$B:$B,'[12]cells down 19042026 9H40'!$B:$B,"")</f>
        <v/>
      </c>
      <c r="BG1796" s="9" t="s">
        <v>5537</v>
      </c>
      <c r="BH1796" s="9" t="s">
        <v>12</v>
      </c>
    </row>
    <row r="1797" spans="1:60" s="9" customFormat="1" x14ac:dyDescent="0.3">
      <c r="A1797" s="1" t="s">
        <v>4010</v>
      </c>
      <c r="B1797" s="8" t="s">
        <v>4011</v>
      </c>
      <c r="C1797" s="3" t="str">
        <f>_xlfn.XLOOKUP(B1797,'[1]daily break down'!$D:$D,'[1]daily break down'!$E:$E,"")</f>
        <v>CENTRE</v>
      </c>
      <c r="D1797" s="1" t="s">
        <v>21</v>
      </c>
      <c r="E1797" s="1" t="s">
        <v>122</v>
      </c>
      <c r="F1797" s="3" t="s">
        <v>37</v>
      </c>
      <c r="G1797" s="1" t="s">
        <v>4012</v>
      </c>
      <c r="H1797" s="42" t="str">
        <f>_xlfn.XLOOKUP(B1797,[2]CALCULATION!$B:$B,[2]CALCULATION!$H:$H,"")</f>
        <v>ZTE</v>
      </c>
      <c r="I1797" s="34">
        <v>0</v>
      </c>
      <c r="J1797" s="34">
        <v>0</v>
      </c>
      <c r="K1797" s="34">
        <v>0</v>
      </c>
      <c r="L1797" s="34">
        <v>0</v>
      </c>
      <c r="M1797" s="34">
        <v>0</v>
      </c>
      <c r="N1797" s="34">
        <v>0</v>
      </c>
      <c r="O1797" s="34">
        <v>0</v>
      </c>
      <c r="P1797" s="34">
        <v>0</v>
      </c>
      <c r="Q1797" s="34">
        <v>0</v>
      </c>
      <c r="R1797" s="34">
        <v>0</v>
      </c>
      <c r="S1797" s="35">
        <v>0</v>
      </c>
      <c r="T1797" s="35">
        <v>0</v>
      </c>
      <c r="U1797" s="35">
        <v>0</v>
      </c>
      <c r="V1797" s="35">
        <v>0</v>
      </c>
      <c r="W1797" s="35">
        <v>0</v>
      </c>
      <c r="X1797" s="35">
        <v>0</v>
      </c>
      <c r="Y1797" s="35">
        <v>0</v>
      </c>
      <c r="Z1797" s="35">
        <v>0</v>
      </c>
      <c r="AA1797" s="35">
        <v>0</v>
      </c>
      <c r="AB1797" s="35">
        <v>0</v>
      </c>
      <c r="AC1797" s="35">
        <v>0</v>
      </c>
      <c r="AD1797" s="35">
        <v>0</v>
      </c>
      <c r="AE1797" s="58" t="s">
        <v>5559</v>
      </c>
      <c r="AF1797" s="58"/>
      <c r="AG1797" s="57" t="str" cm="1">
        <f t="array" ref="AG1797">IFERROR(_xlfn.IFS(
AI1797="MPR ISSUE","PDH",
AI1797="BSS Hardware Issue","BSS",
AI1797="Sites strategiques, MLL, Pylone, etc.","ENVTECH",
AI1797="AKTIVCO DEFAUT GE &amp; POWER Cabinet","AKTIVCO",
AI1797="AKTIVCO Coupure ENEO &amp; Baisse de tension","AKTIVCO GRID ONLY",
AI1797="Coupure ENEO &amp; Baisse de tension","IHS GRID ONLY",
AI1797="Defaut GE &amp; POWER Cabinet","IHS",
AI1797="Sharing","Partners",
AI1797="Sites strategiques &amp; DataCenter","SST &amp; DC",
AI1797="Exclu","Exclu",
AI1797="SAT","SAT",
AI1797="SPARE-ISSUE","SPARE-ISSUE",
AI1797="Fiber CAmtel","TRANS_FO_CAMTEL",
AI1797="Fiber AOF","Fiber AOF",
AI1797="Projet OCM (HUAWEI)","TRAVAUX-HUAWEI",
AI1797="Projet OCM (NOKIA)","TRAVAUX-NOKIA",
AI1797="ACCESS-ISSUE","ACCESS-ISSUE",
AI1797="Projet OCM (ZTE, NOKIA, autres projets)","TRAVAUX OCM",
AI1797="No root CAuse","No root cause",
AI1797="ODU HS","PDH",
AI1797="IP &amp; VLAN","PDH",
AI1797="Warehouse HUAWEI","SPARE-ISSUE",
AI1797="SPARE-HS","SPARE-ISSUE",
AI1797="Power Telco","BSS",AI1797="no impacts","no impacts"
),"")</f>
        <v>Exclu</v>
      </c>
      <c r="AH1797" s="57" t="str" cm="1">
        <f t="array" ref="AH1797">IFERROR(_xlfn.IFS(
AI1797="MPR ISSUE","TX ISSUE",
AI1797="BSS Hardware Issue","RAN ISSUE",
AI1797="Sites strategiques, MLL, Pylone, etc.","ENVTECH",
AI1797="AKTIVCO DEFAUT GE &amp; POWER Cabinet","POWER ISSUE",
AI1797="AKTIVCO Coupure ENEO &amp; Baisse de tension","POWER ISSUE",
AI1797="Coupure ENEO &amp; Baisse de tension","POWER ISSUE",
AI1797="Defaut GE &amp; POWER Cabinet","POWER ISSUE",
AI1797="Sharing","POWER ISSUE",
AI1797="Sites strategiques &amp; DataCenter","POWER ISSUE",
AI1797="Exclu","Exclu",
AI1797="SAT","TX ISSUE",
AI1797="SPARE-ISSUE","SPARE-ISSUE",
AI1797="Fiber CAmtel","TX ISSUE",
AI1797="Fiber AOF","TX ISSUE",
AI1797="Projet OCM (HUAWEI)","TRAVAUX-HUAWEI",
AI1797="Projet OCM (NOKIA)","TRAVAUX -NOKIA",
AI1797="ACCESS-ISSUE","ACCESS-ISSUE",
AI1797="Projet OCM (ZTE, NOKIA, autres projets)","TRAVAUX OCM",
AI1797="No root CAuse","No root cause",
AI1797="ODU HS","TX ISSUE",
AI1797="IP &amp; VLAN","TX ISSUE",
AI1797="Warehouse HUAWEI","SPARE-ISSUE",
AI1797="SPARE-HS","SPARE-ISSUE",
AI1797="Power Telco","RAN ISSUE",AI1797="no impacts","no impacts"
),"")</f>
        <v>Exclu</v>
      </c>
      <c r="AI1797" s="85" t="s">
        <v>5559</v>
      </c>
      <c r="AJ1797" s="57" t="str" cm="1">
        <f t="array" ref="AJ1797">IFERROR(_xlfn.IFS(
AI1797="MPR ISSUE","ACTIVE",
AI1797="BSS Hardware Issue","ACTIVE",
AI1797="Sites strategiques, MLL, Pylone, etc.","PASSIVE",
AI1797="AKTIVCO DEFAUT GE &amp; POWER Cabinet","PASSIVE",
AI1797="AKTIVCO Coupure ENEO &amp; Baisse de tension","PASSIVE",
AI1797="Coupure ENEO &amp; Baisse de tension","PASSIVE",
AI1797="Defaut GE &amp; POWER Cabinet","PASSIVE",
AI1797="Sharing","PASSIVE",
AI1797="Sites strategiques &amp; DataCenter","PASSIVE",
AI1797="Exclu","Exclu",
AI1797="SAT","ACTIVE",
AI1797="SPARE-ISSUE","SPARE-ISSUE",
AI1797="Fiber CAmtel","ACTIVE",
AI1797="Fiber AOF","ACTIVE",
AI1797="Projet OCM (HUAWEI)","PLANNED WORKS",
AI1797="Projet OCM (NOKIA)","PLANNED WORKS",
AI1797="ACCESS-ISSUE","ACCESS-ISSUE",
AI1797="Projet OCM (ZTE, NOKIA, autres projets)","PLANNED WORKS",
AI1797="No root CAuse","No root cause",
AI1797="ODU HS","ACTIVE",
AI1797="IP &amp; VLAN","ACTIVE",
AI1797="Warehouse HUAWEI","SPARE-ISSUE",
AI1797="SPARE-HS","SPARE-ISSUE",
AI1797="Power Telco","ACTIVE", AI1797="no impacts","no impacts"
),"")</f>
        <v>Exclu</v>
      </c>
      <c r="AK1797" s="23" t="s">
        <v>5863</v>
      </c>
      <c r="AL1797" s="127" t="str">
        <f>IFERROR(MID(AM1797, SEARCH("CTR_", AM1797), 7), IFERROR(MID(AM1797, SEARCH("SUO_", AM1797), 7), IFERROR(MID(AM1797, SEARCH("SUD_", AM1797), 7), IFERROR(MID(AM1797, SEARCH("NRO_", AM1797), 7), IFERROR(MID(AM1797, SEARCH("ADM_", AM1797), 7), IFERROR(MID(AM1797, SEARCH("NRD_", AM1797), 7), IFERROR(MID(AM1797, SEARCH("EXN_", AM1797), 7), IFERROR(MID(AM1797, SEARCH("LIT_", AM1797), 7), IFERROR(MID(AM1797, SEARCH("EST_", AM1797), 7), MID(AM1797, SEARCH("OST_",AM1797), 7))))))))))</f>
        <v>SUO_009</v>
      </c>
      <c r="AM1797" s="9" t="s">
        <v>6004</v>
      </c>
      <c r="AN1797" s="9" t="s">
        <v>5537</v>
      </c>
      <c r="AO1797" s="23" t="str">
        <f>_xlfn.XLOOKUP(B1797,'INCIDENT-05-03-2026'!E:E,'INCIDENT-05-03-2026'!F:F,"")</f>
        <v xml:space="preserve">(05/03/2026   groupe whatsapp ): impacted by EST_076_N_Diang-MTN , Diang-MTN_G9U9L8L7_EST_076 -{ P1 en cours  } </v>
      </c>
      <c r="AP1797" s="7" t="s">
        <v>5537</v>
      </c>
      <c r="AQ1797" s="6"/>
      <c r="AR1797" s="7"/>
      <c r="AS1797" s="3" t="str">
        <f>_xlfn.XLOOKUP(B1797,'[3]tt num | region | site id'!$C:$C,'[3]tt num | region | site id'!$Q:$Q,"")</f>
        <v/>
      </c>
      <c r="AT1797" s="24" t="str">
        <f>_xlfn.XLOOKUP(B1797,'[4]Cells Huawei 03052026 12h'!$B:$B,'[4]Cells Huawei 03052026 12h'!$T:$T,"")</f>
        <v/>
      </c>
      <c r="AU1797" s="24" t="str">
        <f>_xlfn.XLOOKUP(B1797,'[5]cells down 02052026 8h50'!$B:$B,'[5]cells down 02052026 8h50'!$R:$R,"")</f>
        <v/>
      </c>
      <c r="AV1797" s="24" t="str">
        <f>_xlfn.XLOOKUP(B1797,'[5]cells down 02052026 13h50'!$B:$B,'[5]cells down 02052026 13h50'!$R:$R,"")</f>
        <v/>
      </c>
      <c r="AW1797" s="24" t="str">
        <f>_xlfn.XLOOKUP(B1797,'[5]cells down 02052026 13h50'!$B:$B,'[5]cells down 02052026 13h50'!$R:$R,"")</f>
        <v/>
      </c>
      <c r="AX1797" s="24" t="str">
        <f>_xlfn.XLOOKUP(B1797,'[6]cell downs 03052026 8h40 '!$B:$B,'[6]cell downs 03052026 8h40 '!$R:$R,"")</f>
        <v/>
      </c>
      <c r="AY1797" s="24" t="str">
        <f>_xlfn.XLOOKUP(B1797,'[7]ALL SITES DOWN'!$D:$D,'[7]ALL SITES DOWN'!$J:$J,"")</f>
        <v>(05/03/2026 com ran 17h): Indisponibilités des services mobiles Voix &amp; Data dans la localité de Mamfe_N_SUO_009 et environs</v>
      </c>
      <c r="AZ1797" s="24" t="str">
        <f>_xlfn.XLOOKUP(B1797,'[8]ALL SITES DOWN'!$D:$D,'[8]ALL SITES DOWN'!$J:$J,"")</f>
        <v/>
      </c>
      <c r="BA1797" s="9" t="str">
        <f>_xlfn.XLOOKUP(B1797,[9]sheet1!$AC:$AC,[9]sheet1!$AF:$AF,"")</f>
        <v/>
      </c>
      <c r="BB1797" s="14" t="s">
        <v>5537</v>
      </c>
      <c r="BC1797" s="14" t="s">
        <v>5537</v>
      </c>
      <c r="BD1797" s="14" t="str">
        <f>_xlfn.XLOOKUP(B1797,'[10]cell downs 18042026 17h'!$B:$B,'[10]cell downs 18042026 17h'!$B:$B,"")</f>
        <v/>
      </c>
      <c r="BE1797" s="14" t="str">
        <f>_xlfn.XLOOKUP(B1797,'[11]Cells Huawei 19042026 15h'!$B:$B,'[11]Cells Huawei 19042026 15h'!$B:$B,"")</f>
        <v/>
      </c>
      <c r="BF1797" s="9" t="str">
        <f>_xlfn.XLOOKUP(B1797,'[12]cells down 19042026 9H40'!$B:$B,'[12]cells down 19042026 9H40'!$B:$B,"")</f>
        <v/>
      </c>
      <c r="BG1797" s="9" t="s">
        <v>5537</v>
      </c>
      <c r="BH1797" s="9" t="s">
        <v>5537</v>
      </c>
    </row>
    <row r="1798" spans="1:60" s="9" customFormat="1" x14ac:dyDescent="0.3">
      <c r="A1798" s="1" t="s">
        <v>4140</v>
      </c>
      <c r="B1798" s="8" t="s">
        <v>4141</v>
      </c>
      <c r="C1798" s="3" t="str">
        <f>_xlfn.XLOOKUP(B1798,'[1]daily break down'!$D:$D,'[1]daily break down'!$E:$E,"")</f>
        <v>OUEST</v>
      </c>
      <c r="D1798" s="1" t="s">
        <v>11</v>
      </c>
      <c r="E1798" s="1" t="s">
        <v>12</v>
      </c>
      <c r="F1798" s="3" t="s">
        <v>102</v>
      </c>
      <c r="G1798" s="1" t="s">
        <v>1365</v>
      </c>
      <c r="H1798" s="40" t="str">
        <f>_xlfn.XLOOKUP(B1798,[2]CALCULATION!$B:$B,[2]CALCULATION!$H:$H,"")</f>
        <v>Huawei</v>
      </c>
      <c r="I1798" s="34">
        <v>0</v>
      </c>
      <c r="J1798" s="34">
        <v>0</v>
      </c>
      <c r="K1798" s="34">
        <v>0</v>
      </c>
      <c r="L1798" s="34">
        <v>3.5224814729206435</v>
      </c>
      <c r="M1798" s="34">
        <v>0</v>
      </c>
      <c r="N1798" s="34">
        <v>0</v>
      </c>
      <c r="O1798" s="34">
        <v>0</v>
      </c>
      <c r="P1798" s="34">
        <v>0</v>
      </c>
      <c r="Q1798" s="34">
        <v>0</v>
      </c>
      <c r="R1798" s="34">
        <v>0</v>
      </c>
      <c r="S1798" s="35">
        <v>0</v>
      </c>
      <c r="T1798" s="35">
        <v>0</v>
      </c>
      <c r="U1798" s="35">
        <v>0</v>
      </c>
      <c r="V1798" s="35">
        <v>0</v>
      </c>
      <c r="W1798" s="35">
        <v>0</v>
      </c>
      <c r="X1798" s="35">
        <v>0</v>
      </c>
      <c r="Y1798" s="35">
        <v>0</v>
      </c>
      <c r="Z1798" s="35">
        <v>0</v>
      </c>
      <c r="AA1798" s="35">
        <v>0</v>
      </c>
      <c r="AB1798" s="35">
        <v>0</v>
      </c>
      <c r="AC1798" s="35">
        <v>0</v>
      </c>
      <c r="AD1798" s="35">
        <v>0</v>
      </c>
      <c r="AE1798" s="58" t="s">
        <v>5560</v>
      </c>
      <c r="AF1798" s="58"/>
      <c r="AG1798" s="57" t="str" cm="1">
        <f t="array" ref="AG1798">IFERROR(_xlfn.IFS(
AI1798="MPR ISSUE","PDH",
AI1798="BSS Hardware Issue","BSS",
AI1798="Sites strategiques, MLL, Pylone, etc.","ENVTECH",
AI1798="AKTIVCO DEFAUT GE &amp; POWER Cabinet","AKTIVCO",
AI1798="AKTIVCO Coupure ENEO &amp; Baisse de tension","AKTIVCO GRID ONLY",
AI1798="Coupure ENEO &amp; Baisse de tension","IHS GRID ONLY",
AI1798="Defaut GE &amp; POWER Cabinet","IHS",
AI1798="Sharing","Partners",
AI1798="Sites strategiques &amp; DataCenter","SST &amp; DC",
AI1798="Exclu","Exclu",
AI1798="SAT","SAT",
AI1798="SPARE-ISSUE","SPARE-ISSUE",
AI1798="Fiber CAmtel","TRANS_FO_CAMTEL",
AI1798="Fiber AOF","Fiber AOF",
AI1798="Projet OCM (HUAWEI)","TRAVAUX-HUAWEI",
AI1798="Projet OCM (NOKIA)","TRAVAUX-NOKIA",
AI1798="ACCESS-ISSUE","ACCESS-ISSUE",
AI1798="Projet OCM (ZTE, NOKIA, autres projets)","TRAVAUX OCM",
AI1798="No root CAuse","No root cause",
AI1798="ODU HS","PDH",
AI1798="IP &amp; VLAN","PDH",
AI1798="Warehouse HUAWEI","SPARE-ISSUE",
AI1798="SPARE-HS","SPARE-ISSUE",
AI1798="Power Telco","BSS",AI1798="no impacts","no impacts"
),"")</f>
        <v>no impacts</v>
      </c>
      <c r="AH1798" s="57" t="str" cm="1">
        <f t="array" ref="AH1798">IFERROR(_xlfn.IFS(
AI1798="MPR ISSUE","TX ISSUE",
AI1798="BSS Hardware Issue","RAN ISSUE",
AI1798="Sites strategiques, MLL, Pylone, etc.","ENVTECH",
AI1798="AKTIVCO DEFAUT GE &amp; POWER Cabinet","POWER ISSUE",
AI1798="AKTIVCO Coupure ENEO &amp; Baisse de tension","POWER ISSUE",
AI1798="Coupure ENEO &amp; Baisse de tension","POWER ISSUE",
AI1798="Defaut GE &amp; POWER Cabinet","POWER ISSUE",
AI1798="Sharing","POWER ISSUE",
AI1798="Sites strategiques &amp; DataCenter","POWER ISSUE",
AI1798="Exclu","Exclu",
AI1798="SAT","TX ISSUE",
AI1798="SPARE-ISSUE","SPARE-ISSUE",
AI1798="Fiber CAmtel","TX ISSUE",
AI1798="Fiber AOF","TX ISSUE",
AI1798="Projet OCM (HUAWEI)","TRAVAUX-HUAWEI",
AI1798="Projet OCM (NOKIA)","TRAVAUX -NOKIA",
AI1798="ACCESS-ISSUE","ACCESS-ISSUE",
AI1798="Projet OCM (ZTE, NOKIA, autres projets)","TRAVAUX OCM",
AI1798="No root CAuse","No root cause",
AI1798="ODU HS","TX ISSUE",
AI1798="IP &amp; VLAN","TX ISSUE",
AI1798="Warehouse HUAWEI","SPARE-ISSUE",
AI1798="SPARE-HS","SPARE-ISSUE",
AI1798="Power Telco","RAN ISSUE",AI1798="no impacts","no impacts"
),"")</f>
        <v>no impacts</v>
      </c>
      <c r="AI1798" s="85" t="s">
        <v>5998</v>
      </c>
      <c r="AJ1798" s="57" t="str" cm="1">
        <f t="array" ref="AJ1798">IFERROR(_xlfn.IFS(
AI1798="MPR ISSUE","ACTIVE",
AI1798="BSS Hardware Issue","ACTIVE",
AI1798="Sites strategiques, MLL, Pylone, etc.","PASSIVE",
AI1798="AKTIVCO DEFAUT GE &amp; POWER Cabinet","PASSIVE",
AI1798="AKTIVCO Coupure ENEO &amp; Baisse de tension","PASSIVE",
AI1798="Coupure ENEO &amp; Baisse de tension","PASSIVE",
AI1798="Defaut GE &amp; POWER Cabinet","PASSIVE",
AI1798="Sharing","PASSIVE",
AI1798="Sites strategiques &amp; DataCenter","PASSIVE",
AI1798="Exclu","Exclu",
AI1798="SAT","ACTIVE",
AI1798="SPARE-ISSUE","SPARE-ISSUE",
AI1798="Fiber CAmtel","ACTIVE",
AI1798="Fiber AOF","ACTIVE",
AI1798="Projet OCM (HUAWEI)","PLANNED WORKS",
AI1798="Projet OCM (NOKIA)","PLANNED WORKS",
AI1798="ACCESS-ISSUE","ACCESS-ISSUE",
AI1798="Projet OCM (ZTE, NOKIA, autres projets)","PLANNED WORKS",
AI1798="No root CAuse","No root cause",
AI1798="ODU HS","ACTIVE",
AI1798="IP &amp; VLAN","ACTIVE",
AI1798="Warehouse HUAWEI","SPARE-ISSUE",
AI1798="SPARE-HS","SPARE-ISSUE",
AI1798="Power Telco","ACTIVE", AI1798="no impacts","no impacts"
),"")</f>
        <v>no impacts</v>
      </c>
      <c r="AK1798" s="23" t="s">
        <v>5537</v>
      </c>
      <c r="AL1798" s="23" t="str">
        <f t="shared" ref="AL1798:AL1829" si="49">B1798</f>
        <v>OST_142</v>
      </c>
      <c r="AN1798" s="9" t="s">
        <v>5537</v>
      </c>
      <c r="AO1798" s="23" t="str">
        <f>_xlfn.XLOOKUP(B1798,'INCIDENT-05-03-2026'!E:E,'INCIDENT-05-03-2026'!F:F,"")</f>
        <v/>
      </c>
      <c r="AP1798" s="7" t="s">
        <v>5537</v>
      </c>
      <c r="AQ1798" s="6"/>
      <c r="AR1798" s="7"/>
      <c r="AS1798" s="3" t="str">
        <f>_xlfn.XLOOKUP(B1798,'[3]tt num | region | site id'!$C:$C,'[3]tt num | region | site id'!$Q:$Q,"")</f>
        <v/>
      </c>
      <c r="AT1798" s="24" t="str">
        <f>_xlfn.XLOOKUP(B1798,'[4]Cells Huawei 03052026 12h'!$B:$B,'[4]Cells Huawei 03052026 12h'!$T:$T,"")</f>
        <v/>
      </c>
      <c r="AU1798" s="24" t="str">
        <f>_xlfn.XLOOKUP(B1798,'[5]cells down 02052026 8h50'!$B:$B,'[5]cells down 02052026 8h50'!$R:$R,"")</f>
        <v/>
      </c>
      <c r="AV1798" s="24" t="str">
        <f>_xlfn.XLOOKUP(B1798,'[5]cells down 02052026 13h50'!$B:$B,'[5]cells down 02052026 13h50'!$R:$R,"")</f>
        <v/>
      </c>
      <c r="AW1798" s="24" t="str">
        <f>_xlfn.XLOOKUP(B1798,'[5]cells down 02052026 13h50'!$B:$B,'[5]cells down 02052026 13h50'!$R:$R,"")</f>
        <v/>
      </c>
      <c r="AX1798" s="24" t="str">
        <f>_xlfn.XLOOKUP(B1798,'[6]cell downs 03052026 8h40 '!$B:$B,'[6]cell downs 03052026 8h40 '!$R:$R,"")</f>
        <v/>
      </c>
      <c r="AY1798" s="24" t="str">
        <f>_xlfn.XLOOKUP(B1798,'[7]ALL SITES DOWN'!$D:$D,'[7]ALL SITES DOWN'!$J:$J,"")</f>
        <v/>
      </c>
      <c r="AZ1798" s="24" t="str">
        <f>_xlfn.XLOOKUP(B1798,'[8]ALL SITES DOWN'!$D:$D,'[8]ALL SITES DOWN'!$J:$J,"")</f>
        <v/>
      </c>
      <c r="BA1798" s="9" t="str">
        <f>_xlfn.XLOOKUP(B1798,[9]sheet1!$AC:$AC,[9]sheet1!$AF:$AF,"")</f>
        <v/>
      </c>
      <c r="BB1798" s="14" t="s">
        <v>5537</v>
      </c>
      <c r="BC1798" s="14" t="s">
        <v>5537</v>
      </c>
      <c r="BD1798" s="14" t="str">
        <f>_xlfn.XLOOKUP(B1798,'[10]cell downs 18042026 17h'!$B:$B,'[10]cell downs 18042026 17h'!$B:$B,"")</f>
        <v/>
      </c>
      <c r="BE1798" s="14" t="str">
        <f>_xlfn.XLOOKUP(B1798,'[11]Cells Huawei 19042026 15h'!$B:$B,'[11]Cells Huawei 19042026 15h'!$B:$B,"")</f>
        <v/>
      </c>
      <c r="BF1798" s="9" t="str">
        <f>_xlfn.XLOOKUP(B1798,'[12]cells down 19042026 9H40'!$B:$B,'[12]cells down 19042026 9H40'!$B:$B,"")</f>
        <v/>
      </c>
      <c r="BG1798" s="9" t="s">
        <v>4141</v>
      </c>
      <c r="BH1798" s="9" t="s">
        <v>594</v>
      </c>
    </row>
    <row r="1799" spans="1:60" s="9" customFormat="1" x14ac:dyDescent="0.3">
      <c r="A1799" s="1" t="s">
        <v>4030</v>
      </c>
      <c r="B1799" s="8" t="s">
        <v>4031</v>
      </c>
      <c r="C1799" s="3" t="str">
        <f>_xlfn.XLOOKUP(B1799,'[1]daily break down'!$D:$D,'[1]daily break down'!$E:$E,"")</f>
        <v>CENTRE</v>
      </c>
      <c r="D1799" s="1" t="s">
        <v>11</v>
      </c>
      <c r="E1799" s="1" t="s">
        <v>12</v>
      </c>
      <c r="F1799" s="3" t="s">
        <v>37</v>
      </c>
      <c r="G1799" s="1" t="s">
        <v>4030</v>
      </c>
      <c r="H1799" s="42" t="str">
        <f>_xlfn.XLOOKUP(B1799,[2]CALCULATION!$B:$B,[2]CALCULATION!$H:$H,"")</f>
        <v>ZTE</v>
      </c>
      <c r="I1799" s="34">
        <v>0</v>
      </c>
      <c r="J1799" s="34">
        <v>0</v>
      </c>
      <c r="K1799" s="34">
        <v>0</v>
      </c>
      <c r="L1799" s="34">
        <v>0</v>
      </c>
      <c r="M1799" s="34">
        <v>0</v>
      </c>
      <c r="N1799" s="34">
        <v>0</v>
      </c>
      <c r="O1799" s="34">
        <v>0</v>
      </c>
      <c r="P1799" s="34">
        <v>0</v>
      </c>
      <c r="Q1799" s="34">
        <v>0</v>
      </c>
      <c r="R1799" s="34">
        <v>0</v>
      </c>
      <c r="S1799" s="35">
        <v>0</v>
      </c>
      <c r="T1799" s="35">
        <v>0</v>
      </c>
      <c r="U1799" s="35">
        <v>0</v>
      </c>
      <c r="V1799" s="35">
        <v>0</v>
      </c>
      <c r="W1799" s="35">
        <v>0</v>
      </c>
      <c r="X1799" s="35">
        <v>0</v>
      </c>
      <c r="Y1799" s="35">
        <v>0</v>
      </c>
      <c r="Z1799" s="35">
        <v>0</v>
      </c>
      <c r="AA1799" s="35">
        <v>0</v>
      </c>
      <c r="AB1799" s="35">
        <v>0</v>
      </c>
      <c r="AC1799" s="35">
        <v>0</v>
      </c>
      <c r="AD1799" s="35">
        <v>0</v>
      </c>
      <c r="AE1799" s="58" t="s">
        <v>5559</v>
      </c>
      <c r="AF1799" s="58"/>
      <c r="AG1799" s="57" t="str" cm="1">
        <f t="array" ref="AG1799">IFERROR(_xlfn.IFS(
AI1799="MPR ISSUE","PDH",
AI1799="BSS Hardware Issue","BSS",
AI1799="Sites strategiques, MLL, Pylone, etc.","ENVTECH",
AI1799="AKTIVCO DEFAUT GE &amp; POWER Cabinet","AKTIVCO",
AI1799="AKTIVCO Coupure ENEO &amp; Baisse de tension","AKTIVCO GRID ONLY",
AI1799="Coupure ENEO &amp; Baisse de tension","IHS GRID ONLY",
AI1799="Defaut GE &amp; POWER Cabinet","IHS",
AI1799="Sharing","Partners",
AI1799="Sites strategiques &amp; DataCenter","SST &amp; DC",
AI1799="Exclu","Exclu",
AI1799="SAT","SAT",
AI1799="SPARE-ISSUE","SPARE-ISSUE",
AI1799="Fiber CAmtel","TRANS_FO_CAMTEL",
AI1799="Fiber AOF","Fiber AOF",
AI1799="Projet OCM (HUAWEI)","TRAVAUX-HUAWEI",
AI1799="Projet OCM (NOKIA)","TRAVAUX-NOKIA",
AI1799="ACCESS-ISSUE","ACCESS-ISSUE",
AI1799="Projet OCM (ZTE, NOKIA, autres projets)","TRAVAUX OCM",
AI1799="No root CAuse","No root cause",
AI1799="ODU HS","PDH",
AI1799="IP &amp; VLAN","PDH",
AI1799="Warehouse HUAWEI","SPARE-ISSUE",
AI1799="SPARE-HS","SPARE-ISSUE",
AI1799="Power Telco","BSS",AI1799="no impacts","no impacts"
),"")</f>
        <v>Exclu</v>
      </c>
      <c r="AH1799" s="57" t="str" cm="1">
        <f t="array" ref="AH1799">IFERROR(_xlfn.IFS(
AI1799="MPR ISSUE","TX ISSUE",
AI1799="BSS Hardware Issue","RAN ISSUE",
AI1799="Sites strategiques, MLL, Pylone, etc.","ENVTECH",
AI1799="AKTIVCO DEFAUT GE &amp; POWER Cabinet","POWER ISSUE",
AI1799="AKTIVCO Coupure ENEO &amp; Baisse de tension","POWER ISSUE",
AI1799="Coupure ENEO &amp; Baisse de tension","POWER ISSUE",
AI1799="Defaut GE &amp; POWER Cabinet","POWER ISSUE",
AI1799="Sharing","POWER ISSUE",
AI1799="Sites strategiques &amp; DataCenter","POWER ISSUE",
AI1799="Exclu","Exclu",
AI1799="SAT","TX ISSUE",
AI1799="SPARE-ISSUE","SPARE-ISSUE",
AI1799="Fiber CAmtel","TX ISSUE",
AI1799="Fiber AOF","TX ISSUE",
AI1799="Projet OCM (HUAWEI)","TRAVAUX-HUAWEI",
AI1799="Projet OCM (NOKIA)","TRAVAUX -NOKIA",
AI1799="ACCESS-ISSUE","ACCESS-ISSUE",
AI1799="Projet OCM (ZTE, NOKIA, autres projets)","TRAVAUX OCM",
AI1799="No root CAuse","No root cause",
AI1799="ODU HS","TX ISSUE",
AI1799="IP &amp; VLAN","TX ISSUE",
AI1799="Warehouse HUAWEI","SPARE-ISSUE",
AI1799="SPARE-HS","SPARE-ISSUE",
AI1799="Power Telco","RAN ISSUE",AI1799="no impacts","no impacts"
),"")</f>
        <v>Exclu</v>
      </c>
      <c r="AI1799" s="85" t="s">
        <v>5559</v>
      </c>
      <c r="AJ1799" s="57" t="str" cm="1">
        <f t="array" ref="AJ1799">IFERROR(_xlfn.IFS(
AI1799="MPR ISSUE","ACTIVE",
AI1799="BSS Hardware Issue","ACTIVE",
AI1799="Sites strategiques, MLL, Pylone, etc.","PASSIVE",
AI1799="AKTIVCO DEFAUT GE &amp; POWER Cabinet","PASSIVE",
AI1799="AKTIVCO Coupure ENEO &amp; Baisse de tension","PASSIVE",
AI1799="Coupure ENEO &amp; Baisse de tension","PASSIVE",
AI1799="Defaut GE &amp; POWER Cabinet","PASSIVE",
AI1799="Sharing","PASSIVE",
AI1799="Sites strategiques &amp; DataCenter","PASSIVE",
AI1799="Exclu","Exclu",
AI1799="SAT","ACTIVE",
AI1799="SPARE-ISSUE","SPARE-ISSUE",
AI1799="Fiber CAmtel","ACTIVE",
AI1799="Fiber AOF","ACTIVE",
AI1799="Projet OCM (HUAWEI)","PLANNED WORKS",
AI1799="Projet OCM (NOKIA)","PLANNED WORKS",
AI1799="ACCESS-ISSUE","ACCESS-ISSUE",
AI1799="Projet OCM (ZTE, NOKIA, autres projets)","PLANNED WORKS",
AI1799="No root CAuse","No root cause",
AI1799="ODU HS","ACTIVE",
AI1799="IP &amp; VLAN","ACTIVE",
AI1799="Warehouse HUAWEI","SPARE-ISSUE",
AI1799="SPARE-HS","SPARE-ISSUE",
AI1799="Power Telco","ACTIVE", AI1799="no impacts","no impacts"
),"")</f>
        <v>Exclu</v>
      </c>
      <c r="AK1799" s="23" t="s">
        <v>5537</v>
      </c>
      <c r="AL1799" s="23" t="str">
        <f t="shared" si="49"/>
        <v>CTR_335</v>
      </c>
      <c r="AN1799" s="9" t="s">
        <v>5537</v>
      </c>
      <c r="AO1799" s="23" t="str">
        <f>_xlfn.XLOOKUP(B1799,'INCIDENT-05-03-2026'!E:E,'INCIDENT-05-03-2026'!F:F,"")</f>
        <v/>
      </c>
      <c r="AP1799" s="7" t="s">
        <v>5537</v>
      </c>
      <c r="AQ1799" s="6"/>
      <c r="AR1799" s="7"/>
      <c r="AS1799" s="3" t="str">
        <f>_xlfn.XLOOKUP(B1799,'[3]tt num | region | site id'!$C:$C,'[3]tt num | region | site id'!$Q:$Q,"")</f>
        <v/>
      </c>
      <c r="AT1799" s="24" t="str">
        <f>_xlfn.XLOOKUP(B1799,'[4]Cells Huawei 03052026 12h'!$B:$B,'[4]Cells Huawei 03052026 12h'!$T:$T,"")</f>
        <v/>
      </c>
      <c r="AU1799" s="24" t="str">
        <f>_xlfn.XLOOKUP(B1799,'[5]cells down 02052026 8h50'!$B:$B,'[5]cells down 02052026 8h50'!$R:$R,"")</f>
        <v/>
      </c>
      <c r="AV1799" s="24" t="str">
        <f>_xlfn.XLOOKUP(B1799,'[5]cells down 02052026 13h50'!$B:$B,'[5]cells down 02052026 13h50'!$R:$R,"")</f>
        <v/>
      </c>
      <c r="AW1799" s="24" t="str">
        <f>_xlfn.XLOOKUP(B1799,'[5]cells down 02052026 13h50'!$B:$B,'[5]cells down 02052026 13h50'!$R:$R,"")</f>
        <v/>
      </c>
      <c r="AX1799" s="24" t="str">
        <f>_xlfn.XLOOKUP(B1799,'[6]cell downs 03052026 8h40 '!$B:$B,'[6]cell downs 03052026 8h40 '!$R:$R,"")</f>
        <v/>
      </c>
      <c r="AY1799" s="24" t="str">
        <f>_xlfn.XLOOKUP(B1799,'[7]ALL SITES DOWN'!$D:$D,'[7]ALL SITES DOWN'!$J:$J,"")</f>
        <v/>
      </c>
      <c r="AZ1799" s="24" t="str">
        <f>_xlfn.XLOOKUP(B1799,'[8]ALL SITES DOWN'!$D:$D,'[8]ALL SITES DOWN'!$J:$J,"")</f>
        <v/>
      </c>
      <c r="BA1799" s="9" t="str">
        <f>_xlfn.XLOOKUP(B1799,[9]sheet1!$AC:$AC,[9]sheet1!$AF:$AF,"")</f>
        <v/>
      </c>
      <c r="BB1799" s="14" t="s">
        <v>5537</v>
      </c>
      <c r="BC1799" s="14" t="s">
        <v>5537</v>
      </c>
      <c r="BD1799" s="14" t="str">
        <f>_xlfn.XLOOKUP(B1799,'[10]cell downs 18042026 17h'!$B:$B,'[10]cell downs 18042026 17h'!$B:$B,"")</f>
        <v/>
      </c>
      <c r="BE1799" s="14" t="str">
        <f>_xlfn.XLOOKUP(B1799,'[11]Cells Huawei 19042026 15h'!$B:$B,'[11]Cells Huawei 19042026 15h'!$B:$B,"")</f>
        <v/>
      </c>
      <c r="BF1799" s="9" t="str">
        <f>_xlfn.XLOOKUP(B1799,'[12]cells down 19042026 9H40'!$B:$B,'[12]cells down 19042026 9H40'!$B:$B,"")</f>
        <v/>
      </c>
      <c r="BG1799" s="9" t="s">
        <v>4031</v>
      </c>
      <c r="BH1799" s="9" t="s">
        <v>12</v>
      </c>
    </row>
    <row r="1800" spans="1:60" s="9" customFormat="1" x14ac:dyDescent="0.3">
      <c r="A1800" s="1" t="s">
        <v>3419</v>
      </c>
      <c r="B1800" s="8" t="s">
        <v>3420</v>
      </c>
      <c r="C1800" s="3" t="str">
        <f>_xlfn.XLOOKUP(B1800,'[1]daily break down'!$D:$D,'[1]daily break down'!$E:$E,"")</f>
        <v>Douala</v>
      </c>
      <c r="D1800" s="1" t="s">
        <v>11</v>
      </c>
      <c r="E1800" s="1" t="s">
        <v>12</v>
      </c>
      <c r="F1800" s="3" t="s">
        <v>31</v>
      </c>
      <c r="G1800" s="1" t="s">
        <v>32</v>
      </c>
      <c r="H1800" s="42" t="str">
        <f>_xlfn.XLOOKUP(B1800,[2]CALCULATION!$B:$B,[2]CALCULATION!$H:$H,"")</f>
        <v>ZTE</v>
      </c>
      <c r="I1800" s="34">
        <v>0</v>
      </c>
      <c r="J1800" s="34">
        <v>4.1730337896259782</v>
      </c>
      <c r="K1800" s="34">
        <v>0</v>
      </c>
      <c r="L1800" s="34">
        <v>2.9638868200198045</v>
      </c>
      <c r="M1800" s="34">
        <v>0</v>
      </c>
      <c r="N1800" s="34">
        <v>0</v>
      </c>
      <c r="O1800" s="34">
        <v>0</v>
      </c>
      <c r="P1800" s="34">
        <v>0</v>
      </c>
      <c r="Q1800" s="34">
        <v>0</v>
      </c>
      <c r="R1800" s="34">
        <v>0</v>
      </c>
      <c r="S1800" s="35">
        <v>0</v>
      </c>
      <c r="T1800" s="35">
        <v>0</v>
      </c>
      <c r="U1800" s="35">
        <v>0</v>
      </c>
      <c r="V1800" s="35">
        <v>0</v>
      </c>
      <c r="W1800" s="35">
        <v>0</v>
      </c>
      <c r="X1800" s="35">
        <v>0</v>
      </c>
      <c r="Y1800" s="35">
        <v>0</v>
      </c>
      <c r="Z1800" s="35">
        <v>1.8905183016438626E-3</v>
      </c>
      <c r="AA1800" s="35">
        <v>0</v>
      </c>
      <c r="AB1800" s="35">
        <v>0</v>
      </c>
      <c r="AC1800" s="35">
        <v>0</v>
      </c>
      <c r="AD1800" s="35">
        <v>0</v>
      </c>
      <c r="AE1800" s="58" t="s">
        <v>5560</v>
      </c>
      <c r="AF1800" s="58"/>
      <c r="AG1800" s="57" t="str" cm="1">
        <f t="array" ref="AG1800">IFERROR(_xlfn.IFS(
AI1800="MPR ISSUE","PDH",
AI1800="BSS Hardware Issue","BSS",
AI1800="Sites strategiques, MLL, Pylone, etc.","ENVTECH",
AI1800="AKTIVCO DEFAUT GE &amp; POWER Cabinet","AKTIVCO",
AI1800="AKTIVCO Coupure ENEO &amp; Baisse de tension","AKTIVCO GRID ONLY",
AI1800="Coupure ENEO &amp; Baisse de tension","IHS GRID ONLY",
AI1800="Defaut GE &amp; POWER Cabinet","IHS",
AI1800="Sharing","Partners",
AI1800="Sites strategiques &amp; DataCenter","SST &amp; DC",
AI1800="Exclu","Exclu",
AI1800="SAT","SAT",
AI1800="SPARE-ISSUE","SPARE-ISSUE",
AI1800="Fiber CAmtel","TRANS_FO_CAMTEL",
AI1800="Fiber AOF","Fiber AOF",
AI1800="Projet OCM (HUAWEI)","TRAVAUX-HUAWEI",
AI1800="Projet OCM (NOKIA)","TRAVAUX-NOKIA",
AI1800="ACCESS-ISSUE","ACCESS-ISSUE",
AI1800="Projet OCM (ZTE, NOKIA, autres projets)","TRAVAUX OCM",
AI1800="No root CAuse","No root cause",
AI1800="ODU HS","PDH",
AI1800="IP &amp; VLAN","PDH",
AI1800="Warehouse HUAWEI","SPARE-ISSUE",
AI1800="SPARE-HS","SPARE-ISSUE",
AI1800="Power Telco","BSS",AI1800="no impacts","no impacts"
),"")</f>
        <v>no impacts</v>
      </c>
      <c r="AH1800" s="57" t="str" cm="1">
        <f t="array" ref="AH1800">IFERROR(_xlfn.IFS(
AI1800="MPR ISSUE","TX ISSUE",
AI1800="BSS Hardware Issue","RAN ISSUE",
AI1800="Sites strategiques, MLL, Pylone, etc.","ENVTECH",
AI1800="AKTIVCO DEFAUT GE &amp; POWER Cabinet","POWER ISSUE",
AI1800="AKTIVCO Coupure ENEO &amp; Baisse de tension","POWER ISSUE",
AI1800="Coupure ENEO &amp; Baisse de tension","POWER ISSUE",
AI1800="Defaut GE &amp; POWER Cabinet","POWER ISSUE",
AI1800="Sharing","POWER ISSUE",
AI1800="Sites strategiques &amp; DataCenter","POWER ISSUE",
AI1800="Exclu","Exclu",
AI1800="SAT","TX ISSUE",
AI1800="SPARE-ISSUE","SPARE-ISSUE",
AI1800="Fiber CAmtel","TX ISSUE",
AI1800="Fiber AOF","TX ISSUE",
AI1800="Projet OCM (HUAWEI)","TRAVAUX-HUAWEI",
AI1800="Projet OCM (NOKIA)","TRAVAUX -NOKIA",
AI1800="ACCESS-ISSUE","ACCESS-ISSUE",
AI1800="Projet OCM (ZTE, NOKIA, autres projets)","TRAVAUX OCM",
AI1800="No root CAuse","No root cause",
AI1800="ODU HS","TX ISSUE",
AI1800="IP &amp; VLAN","TX ISSUE",
AI1800="Warehouse HUAWEI","SPARE-ISSUE",
AI1800="SPARE-HS","SPARE-ISSUE",
AI1800="Power Telco","RAN ISSUE",AI1800="no impacts","no impacts"
),"")</f>
        <v>no impacts</v>
      </c>
      <c r="AI1800" s="85" t="s">
        <v>5998</v>
      </c>
      <c r="AJ1800" s="57" t="str" cm="1">
        <f t="array" ref="AJ1800">IFERROR(_xlfn.IFS(
AI1800="MPR ISSUE","ACTIVE",
AI1800="BSS Hardware Issue","ACTIVE",
AI1800="Sites strategiques, MLL, Pylone, etc.","PASSIVE",
AI1800="AKTIVCO DEFAUT GE &amp; POWER Cabinet","PASSIVE",
AI1800="AKTIVCO Coupure ENEO &amp; Baisse de tension","PASSIVE",
AI1800="Coupure ENEO &amp; Baisse de tension","PASSIVE",
AI1800="Defaut GE &amp; POWER Cabinet","PASSIVE",
AI1800="Sharing","PASSIVE",
AI1800="Sites strategiques &amp; DataCenter","PASSIVE",
AI1800="Exclu","Exclu",
AI1800="SAT","ACTIVE",
AI1800="SPARE-ISSUE","SPARE-ISSUE",
AI1800="Fiber CAmtel","ACTIVE",
AI1800="Fiber AOF","ACTIVE",
AI1800="Projet OCM (HUAWEI)","PLANNED WORKS",
AI1800="Projet OCM (NOKIA)","PLANNED WORKS",
AI1800="ACCESS-ISSUE","ACCESS-ISSUE",
AI1800="Projet OCM (ZTE, NOKIA, autres projets)","PLANNED WORKS",
AI1800="No root CAuse","No root cause",
AI1800="ODU HS","ACTIVE",
AI1800="IP &amp; VLAN","ACTIVE",
AI1800="Warehouse HUAWEI","SPARE-ISSUE",
AI1800="SPARE-HS","SPARE-ISSUE",
AI1800="Power Telco","ACTIVE", AI1800="no impacts","no impacts"
),"")</f>
        <v>no impacts</v>
      </c>
      <c r="AK1800" s="23" t="s">
        <v>5537</v>
      </c>
      <c r="AL1800" s="23" t="str">
        <f t="shared" si="49"/>
        <v>LIT_531</v>
      </c>
      <c r="AN1800" s="9" t="s">
        <v>5537</v>
      </c>
      <c r="AO1800" s="23" t="str">
        <f>_xlfn.XLOOKUP(B1800,'INCIDENT-05-03-2026'!E:E,'INCIDENT-05-03-2026'!F:F,"")</f>
        <v/>
      </c>
      <c r="AP1800" s="7" t="s">
        <v>5537</v>
      </c>
      <c r="AQ1800" s="6"/>
      <c r="AR1800" s="7"/>
      <c r="AS1800" s="3" t="str">
        <f>_xlfn.XLOOKUP(B1800,'[3]tt num | region | site id'!$C:$C,'[3]tt num | region | site id'!$Q:$Q,"")</f>
        <v/>
      </c>
      <c r="AT1800" s="24" t="str">
        <f>_xlfn.XLOOKUP(B1800,'[4]Cells Huawei 03052026 12h'!$B:$B,'[4]Cells Huawei 03052026 12h'!$T:$T,"")</f>
        <v/>
      </c>
      <c r="AU1800" s="24" t="str">
        <f>_xlfn.XLOOKUP(B1800,'[5]cells down 02052026 8h50'!$B:$B,'[5]cells down 02052026 8h50'!$R:$R,"")</f>
        <v/>
      </c>
      <c r="AV1800" s="24" t="str">
        <f>_xlfn.XLOOKUP(B1800,'[5]cells down 02052026 13h50'!$B:$B,'[5]cells down 02052026 13h50'!$R:$R,"")</f>
        <v/>
      </c>
      <c r="AW1800" s="24" t="str">
        <f>_xlfn.XLOOKUP(B1800,'[5]cells down 02052026 13h50'!$B:$B,'[5]cells down 02052026 13h50'!$R:$R,"")</f>
        <v/>
      </c>
      <c r="AX1800" s="24" t="str">
        <f>_xlfn.XLOOKUP(B1800,'[6]cell downs 03052026 8h40 '!$B:$B,'[6]cell downs 03052026 8h40 '!$R:$R,"")</f>
        <v/>
      </c>
      <c r="AY1800" s="24" t="str">
        <f>_xlfn.XLOOKUP(B1800,'[7]ALL SITES DOWN'!$D:$D,'[7]ALL SITES DOWN'!$J:$J,"")</f>
        <v/>
      </c>
      <c r="AZ1800" s="24" t="str">
        <f>_xlfn.XLOOKUP(B1800,'[8]ALL SITES DOWN'!$D:$D,'[8]ALL SITES DOWN'!$J:$J,"")</f>
        <v/>
      </c>
      <c r="BA1800" s="9" t="str">
        <f>_xlfn.XLOOKUP(B1800,[9]sheet1!$AC:$AC,[9]sheet1!$AF:$AF,"")</f>
        <v/>
      </c>
      <c r="BB1800" s="14" t="s">
        <v>5537</v>
      </c>
      <c r="BC1800" s="14" t="s">
        <v>5537</v>
      </c>
      <c r="BD1800" s="14" t="str">
        <f>_xlfn.XLOOKUP(B1800,'[10]cell downs 18042026 17h'!$B:$B,'[10]cell downs 18042026 17h'!$B:$B,"")</f>
        <v/>
      </c>
      <c r="BE1800" s="14" t="str">
        <f>_xlfn.XLOOKUP(B1800,'[11]Cells Huawei 19042026 15h'!$B:$B,'[11]Cells Huawei 19042026 15h'!$B:$B,"")</f>
        <v/>
      </c>
      <c r="BF1800" s="9" t="str">
        <f>_xlfn.XLOOKUP(B1800,'[12]cells down 19042026 9H40'!$B:$B,'[12]cells down 19042026 9H40'!$B:$B,"")</f>
        <v/>
      </c>
      <c r="BG1800" s="9" t="s">
        <v>3420</v>
      </c>
      <c r="BH1800" s="9" t="s">
        <v>5537</v>
      </c>
    </row>
    <row r="1801" spans="1:60" s="9" customFormat="1" x14ac:dyDescent="0.3">
      <c r="A1801" s="1" t="s">
        <v>382</v>
      </c>
      <c r="B1801" s="8" t="s">
        <v>383</v>
      </c>
      <c r="C1801" s="3" t="str">
        <f>_xlfn.XLOOKUP(B1801,'[1]daily break down'!$D:$D,'[1]daily break down'!$E:$E,"")</f>
        <v>Douala</v>
      </c>
      <c r="D1801" s="1" t="s">
        <v>21</v>
      </c>
      <c r="E1801" s="1" t="s">
        <v>30</v>
      </c>
      <c r="F1801" s="3" t="s">
        <v>31</v>
      </c>
      <c r="G1801" s="1" t="s">
        <v>32</v>
      </c>
      <c r="H1801" s="42" t="str">
        <f>_xlfn.XLOOKUP(B1801,[2]CALCULATION!$B:$B,[2]CALCULATION!$H:$H,"")</f>
        <v>ZTE</v>
      </c>
      <c r="I1801" s="34">
        <v>0</v>
      </c>
      <c r="J1801" s="34">
        <v>0</v>
      </c>
      <c r="K1801" s="34">
        <v>0</v>
      </c>
      <c r="L1801" s="34">
        <v>2.1085521340741318</v>
      </c>
      <c r="M1801" s="34">
        <v>0</v>
      </c>
      <c r="N1801" s="34">
        <v>0</v>
      </c>
      <c r="O1801" s="34">
        <v>0</v>
      </c>
      <c r="P1801" s="34">
        <v>0</v>
      </c>
      <c r="Q1801" s="34">
        <v>0</v>
      </c>
      <c r="R1801" s="34">
        <v>0</v>
      </c>
      <c r="S1801" s="35">
        <v>0</v>
      </c>
      <c r="T1801" s="35">
        <v>0</v>
      </c>
      <c r="U1801" s="35">
        <v>0</v>
      </c>
      <c r="V1801" s="35">
        <v>0</v>
      </c>
      <c r="W1801" s="35">
        <v>0</v>
      </c>
      <c r="X1801" s="35">
        <v>0</v>
      </c>
      <c r="Y1801" s="35">
        <v>0</v>
      </c>
      <c r="Z1801" s="35">
        <v>0</v>
      </c>
      <c r="AA1801" s="35">
        <v>0</v>
      </c>
      <c r="AB1801" s="35">
        <v>0</v>
      </c>
      <c r="AC1801" s="35">
        <v>0</v>
      </c>
      <c r="AD1801" s="35">
        <v>0</v>
      </c>
      <c r="AE1801" s="58" t="s">
        <v>5560</v>
      </c>
      <c r="AF1801" s="58"/>
      <c r="AG1801" s="57" t="str" cm="1">
        <f t="array" ref="AG1801">IFERROR(_xlfn.IFS(
AI1801="MPR ISSUE","PDH",
AI1801="BSS Hardware Issue","BSS",
AI1801="Sites strategiques, MLL, Pylone, etc.","ENVTECH",
AI1801="AKTIVCO DEFAUT GE &amp; POWER Cabinet","AKTIVCO",
AI1801="AKTIVCO Coupure ENEO &amp; Baisse de tension","AKTIVCO GRID ONLY",
AI1801="Coupure ENEO &amp; Baisse de tension","IHS GRID ONLY",
AI1801="Defaut GE &amp; POWER Cabinet","IHS",
AI1801="Sharing","Partners",
AI1801="Sites strategiques &amp; DataCenter","SST &amp; DC",
AI1801="Exclu","Exclu",
AI1801="SAT","SAT",
AI1801="SPARE-ISSUE","SPARE-ISSUE",
AI1801="Fiber CAmtel","TRANS_FO_CAMTEL",
AI1801="Fiber AOF","Fiber AOF",
AI1801="Projet OCM (HUAWEI)","TRAVAUX-HUAWEI",
AI1801="Projet OCM (NOKIA)","TRAVAUX-NOKIA",
AI1801="ACCESS-ISSUE","ACCESS-ISSUE",
AI1801="Projet OCM (ZTE, NOKIA, autres projets)","TRAVAUX OCM",
AI1801="No root CAuse","No root cause",
AI1801="ODU HS","PDH",
AI1801="IP &amp; VLAN","PDH",
AI1801="Warehouse HUAWEI","SPARE-ISSUE",
AI1801="SPARE-HS","SPARE-ISSUE",
AI1801="Power Telco","BSS",AI1801="no impacts","no impacts"
),"")</f>
        <v>no impacts</v>
      </c>
      <c r="AH1801" s="57" t="str" cm="1">
        <f t="array" ref="AH1801">IFERROR(_xlfn.IFS(
AI1801="MPR ISSUE","TX ISSUE",
AI1801="BSS Hardware Issue","RAN ISSUE",
AI1801="Sites strategiques, MLL, Pylone, etc.","ENVTECH",
AI1801="AKTIVCO DEFAUT GE &amp; POWER Cabinet","POWER ISSUE",
AI1801="AKTIVCO Coupure ENEO &amp; Baisse de tension","POWER ISSUE",
AI1801="Coupure ENEO &amp; Baisse de tension","POWER ISSUE",
AI1801="Defaut GE &amp; POWER Cabinet","POWER ISSUE",
AI1801="Sharing","POWER ISSUE",
AI1801="Sites strategiques &amp; DataCenter","POWER ISSUE",
AI1801="Exclu","Exclu",
AI1801="SAT","TX ISSUE",
AI1801="SPARE-ISSUE","SPARE-ISSUE",
AI1801="Fiber CAmtel","TX ISSUE",
AI1801="Fiber AOF","TX ISSUE",
AI1801="Projet OCM (HUAWEI)","TRAVAUX-HUAWEI",
AI1801="Projet OCM (NOKIA)","TRAVAUX -NOKIA",
AI1801="ACCESS-ISSUE","ACCESS-ISSUE",
AI1801="Projet OCM (ZTE, NOKIA, autres projets)","TRAVAUX OCM",
AI1801="No root CAuse","No root cause",
AI1801="ODU HS","TX ISSUE",
AI1801="IP &amp; VLAN","TX ISSUE",
AI1801="Warehouse HUAWEI","SPARE-ISSUE",
AI1801="SPARE-HS","SPARE-ISSUE",
AI1801="Power Telco","RAN ISSUE",AI1801="no impacts","no impacts"
),"")</f>
        <v>no impacts</v>
      </c>
      <c r="AI1801" s="85" t="s">
        <v>5998</v>
      </c>
      <c r="AJ1801" s="57" t="str" cm="1">
        <f t="array" ref="AJ1801">IFERROR(_xlfn.IFS(
AI1801="MPR ISSUE","ACTIVE",
AI1801="BSS Hardware Issue","ACTIVE",
AI1801="Sites strategiques, MLL, Pylone, etc.","PASSIVE",
AI1801="AKTIVCO DEFAUT GE &amp; POWER Cabinet","PASSIVE",
AI1801="AKTIVCO Coupure ENEO &amp; Baisse de tension","PASSIVE",
AI1801="Coupure ENEO &amp; Baisse de tension","PASSIVE",
AI1801="Defaut GE &amp; POWER Cabinet","PASSIVE",
AI1801="Sharing","PASSIVE",
AI1801="Sites strategiques &amp; DataCenter","PASSIVE",
AI1801="Exclu","Exclu",
AI1801="SAT","ACTIVE",
AI1801="SPARE-ISSUE","SPARE-ISSUE",
AI1801="Fiber CAmtel","ACTIVE",
AI1801="Fiber AOF","ACTIVE",
AI1801="Projet OCM (HUAWEI)","PLANNED WORKS",
AI1801="Projet OCM (NOKIA)","PLANNED WORKS",
AI1801="ACCESS-ISSUE","ACCESS-ISSUE",
AI1801="Projet OCM (ZTE, NOKIA, autres projets)","PLANNED WORKS",
AI1801="No root CAuse","No root cause",
AI1801="ODU HS","ACTIVE",
AI1801="IP &amp; VLAN","ACTIVE",
AI1801="Warehouse HUAWEI","SPARE-ISSUE",
AI1801="SPARE-HS","SPARE-ISSUE",
AI1801="Power Telco","ACTIVE", AI1801="no impacts","no impacts"
),"")</f>
        <v>no impacts</v>
      </c>
      <c r="AK1801" s="23" t="s">
        <v>5537</v>
      </c>
      <c r="AL1801" s="23" t="str">
        <f t="shared" si="49"/>
        <v>LIT_596</v>
      </c>
      <c r="AN1801" s="9" t="s">
        <v>5537</v>
      </c>
      <c r="AO1801" s="23" t="str">
        <f>_xlfn.XLOOKUP(B1801,'INCIDENT-05-03-2026'!E:E,'INCIDENT-05-03-2026'!F:F,"")</f>
        <v/>
      </c>
      <c r="AP1801" s="7" t="s">
        <v>5537</v>
      </c>
      <c r="AQ1801" s="6"/>
      <c r="AR1801" s="7"/>
      <c r="AS1801" s="3" t="str">
        <f>_xlfn.XLOOKUP(B1801,'[3]tt num | region | site id'!$C:$C,'[3]tt num | region | site id'!$Q:$Q,"")</f>
        <v/>
      </c>
      <c r="AT1801" s="24" t="str">
        <f>_xlfn.XLOOKUP(B1801,'[4]Cells Huawei 03052026 12h'!$B:$B,'[4]Cells Huawei 03052026 12h'!$T:$T,"")</f>
        <v/>
      </c>
      <c r="AU1801" s="24" t="str">
        <f>_xlfn.XLOOKUP(B1801,'[5]cells down 02052026 8h50'!$B:$B,'[5]cells down 02052026 8h50'!$R:$R,"")</f>
        <v/>
      </c>
      <c r="AV1801" s="24" t="str">
        <f>_xlfn.XLOOKUP(B1801,'[5]cells down 02052026 13h50'!$B:$B,'[5]cells down 02052026 13h50'!$R:$R,"")</f>
        <v/>
      </c>
      <c r="AW1801" s="24" t="str">
        <f>_xlfn.XLOOKUP(B1801,'[5]cells down 02052026 13h50'!$B:$B,'[5]cells down 02052026 13h50'!$R:$R,"")</f>
        <v/>
      </c>
      <c r="AX1801" s="24" t="str">
        <f>_xlfn.XLOOKUP(B1801,'[6]cell downs 03052026 8h40 '!$B:$B,'[6]cell downs 03052026 8h40 '!$R:$R,"")</f>
        <v/>
      </c>
      <c r="AY1801" s="24" t="str">
        <f>_xlfn.XLOOKUP(B1801,'[7]ALL SITES DOWN'!$D:$D,'[7]ALL SITES DOWN'!$J:$J,"")</f>
        <v/>
      </c>
      <c r="AZ1801" s="24" t="str">
        <f>_xlfn.XLOOKUP(B1801,'[8]ALL SITES DOWN'!$D:$D,'[8]ALL SITES DOWN'!$J:$J,"")</f>
        <v/>
      </c>
      <c r="BA1801" s="9" t="str">
        <f>_xlfn.XLOOKUP(B1801,[9]sheet1!$AC:$AC,[9]sheet1!$AF:$AF,"")</f>
        <v/>
      </c>
      <c r="BB1801" s="14" t="s">
        <v>5537</v>
      </c>
      <c r="BC1801" s="14" t="s">
        <v>5537</v>
      </c>
      <c r="BD1801" s="14" t="str">
        <f>_xlfn.XLOOKUP(B1801,'[10]cell downs 18042026 17h'!$B:$B,'[10]cell downs 18042026 17h'!$B:$B,"")</f>
        <v/>
      </c>
      <c r="BE1801" s="14" t="str">
        <f>_xlfn.XLOOKUP(B1801,'[11]Cells Huawei 19042026 15h'!$B:$B,'[11]Cells Huawei 19042026 15h'!$B:$B,"")</f>
        <v/>
      </c>
      <c r="BF1801" s="9" t="str">
        <f>_xlfn.XLOOKUP(B1801,'[12]cells down 19042026 9H40'!$B:$B,'[12]cells down 19042026 9H40'!$B:$B,"")</f>
        <v/>
      </c>
      <c r="BG1801" s="9" t="s">
        <v>5537</v>
      </c>
      <c r="BH1801" s="9" t="s">
        <v>12</v>
      </c>
    </row>
    <row r="1802" spans="1:60" s="9" customFormat="1" x14ac:dyDescent="0.3">
      <c r="A1802" s="1" t="s">
        <v>3878</v>
      </c>
      <c r="B1802" s="8" t="s">
        <v>3879</v>
      </c>
      <c r="C1802" s="3" t="str">
        <f>_xlfn.XLOOKUP(B1802,'[1]daily break down'!$D:$D,'[1]daily break down'!$E:$E,"")</f>
        <v>Garoua</v>
      </c>
      <c r="D1802" s="1" t="s">
        <v>11</v>
      </c>
      <c r="E1802" s="1" t="s">
        <v>12</v>
      </c>
      <c r="F1802" s="3" t="s">
        <v>23</v>
      </c>
      <c r="G1802" s="1" t="s">
        <v>24</v>
      </c>
      <c r="H1802" s="40" t="str">
        <f>_xlfn.XLOOKUP(B1802,[2]CALCULATION!$B:$B,[2]CALCULATION!$H:$H,"")</f>
        <v>Huawei</v>
      </c>
      <c r="I1802" s="34">
        <v>0</v>
      </c>
      <c r="J1802" s="34">
        <v>0</v>
      </c>
      <c r="K1802" s="34">
        <v>0</v>
      </c>
      <c r="L1802" s="34">
        <v>1.5103636073086726</v>
      </c>
      <c r="M1802" s="34">
        <v>0</v>
      </c>
      <c r="N1802" s="34">
        <v>0</v>
      </c>
      <c r="O1802" s="34">
        <v>0</v>
      </c>
      <c r="P1802" s="34">
        <v>0</v>
      </c>
      <c r="Q1802" s="34">
        <v>0</v>
      </c>
      <c r="R1802" s="34">
        <v>0</v>
      </c>
      <c r="S1802" s="35">
        <v>0</v>
      </c>
      <c r="T1802" s="35">
        <v>0</v>
      </c>
      <c r="U1802" s="35">
        <v>0</v>
      </c>
      <c r="V1802" s="35">
        <v>0</v>
      </c>
      <c r="W1802" s="35">
        <v>0</v>
      </c>
      <c r="X1802" s="35">
        <v>0</v>
      </c>
      <c r="Y1802" s="35">
        <v>0</v>
      </c>
      <c r="Z1802" s="35">
        <v>0</v>
      </c>
      <c r="AA1802" s="35">
        <v>0</v>
      </c>
      <c r="AB1802" s="35">
        <v>0</v>
      </c>
      <c r="AC1802" s="35">
        <v>0</v>
      </c>
      <c r="AD1802" s="35">
        <v>0</v>
      </c>
      <c r="AE1802" s="58" t="s">
        <v>5560</v>
      </c>
      <c r="AF1802" s="58"/>
      <c r="AG1802" s="57" t="str" cm="1">
        <f t="array" ref="AG1802">IFERROR(_xlfn.IFS(
AI1802="MPR ISSUE","PDH",
AI1802="BSS Hardware Issue","BSS",
AI1802="Sites strategiques, MLL, Pylone, etc.","ENVTECH",
AI1802="AKTIVCO DEFAUT GE &amp; POWER Cabinet","AKTIVCO",
AI1802="AKTIVCO Coupure ENEO &amp; Baisse de tension","AKTIVCO GRID ONLY",
AI1802="Coupure ENEO &amp; Baisse de tension","IHS GRID ONLY",
AI1802="Defaut GE &amp; POWER Cabinet","IHS",
AI1802="Sharing","Partners",
AI1802="Sites strategiques &amp; DataCenter","SST &amp; DC",
AI1802="Exclu","Exclu",
AI1802="SAT","SAT",
AI1802="SPARE-ISSUE","SPARE-ISSUE",
AI1802="Fiber CAmtel","TRANS_FO_CAMTEL",
AI1802="Fiber AOF","Fiber AOF",
AI1802="Projet OCM (HUAWEI)","TRAVAUX-HUAWEI",
AI1802="Projet OCM (NOKIA)","TRAVAUX-NOKIA",
AI1802="ACCESS-ISSUE","ACCESS-ISSUE",
AI1802="Projet OCM (ZTE, NOKIA, autres projets)","TRAVAUX OCM",
AI1802="No root CAuse","No root cause",
AI1802="ODU HS","PDH",
AI1802="IP &amp; VLAN","PDH",
AI1802="Warehouse HUAWEI","SPARE-ISSUE",
AI1802="SPARE-HS","SPARE-ISSUE",
AI1802="Power Telco","BSS",AI1802="no impacts","no impacts"
),"")</f>
        <v>no impacts</v>
      </c>
      <c r="AH1802" s="57" t="str" cm="1">
        <f t="array" ref="AH1802">IFERROR(_xlfn.IFS(
AI1802="MPR ISSUE","TX ISSUE",
AI1802="BSS Hardware Issue","RAN ISSUE",
AI1802="Sites strategiques, MLL, Pylone, etc.","ENVTECH",
AI1802="AKTIVCO DEFAUT GE &amp; POWER Cabinet","POWER ISSUE",
AI1802="AKTIVCO Coupure ENEO &amp; Baisse de tension","POWER ISSUE",
AI1802="Coupure ENEO &amp; Baisse de tension","POWER ISSUE",
AI1802="Defaut GE &amp; POWER Cabinet","POWER ISSUE",
AI1802="Sharing","POWER ISSUE",
AI1802="Sites strategiques &amp; DataCenter","POWER ISSUE",
AI1802="Exclu","Exclu",
AI1802="SAT","TX ISSUE",
AI1802="SPARE-ISSUE","SPARE-ISSUE",
AI1802="Fiber CAmtel","TX ISSUE",
AI1802="Fiber AOF","TX ISSUE",
AI1802="Projet OCM (HUAWEI)","TRAVAUX-HUAWEI",
AI1802="Projet OCM (NOKIA)","TRAVAUX -NOKIA",
AI1802="ACCESS-ISSUE","ACCESS-ISSUE",
AI1802="Projet OCM (ZTE, NOKIA, autres projets)","TRAVAUX OCM",
AI1802="No root CAuse","No root cause",
AI1802="ODU HS","TX ISSUE",
AI1802="IP &amp; VLAN","TX ISSUE",
AI1802="Warehouse HUAWEI","SPARE-ISSUE",
AI1802="SPARE-HS","SPARE-ISSUE",
AI1802="Power Telco","RAN ISSUE",AI1802="no impacts","no impacts"
),"")</f>
        <v>no impacts</v>
      </c>
      <c r="AI1802" s="85" t="s">
        <v>5998</v>
      </c>
      <c r="AJ1802" s="57" t="str" cm="1">
        <f t="array" ref="AJ1802">IFERROR(_xlfn.IFS(
AI1802="MPR ISSUE","ACTIVE",
AI1802="BSS Hardware Issue","ACTIVE",
AI1802="Sites strategiques, MLL, Pylone, etc.","PASSIVE",
AI1802="AKTIVCO DEFAUT GE &amp; POWER Cabinet","PASSIVE",
AI1802="AKTIVCO Coupure ENEO &amp; Baisse de tension","PASSIVE",
AI1802="Coupure ENEO &amp; Baisse de tension","PASSIVE",
AI1802="Defaut GE &amp; POWER Cabinet","PASSIVE",
AI1802="Sharing","PASSIVE",
AI1802="Sites strategiques &amp; DataCenter","PASSIVE",
AI1802="Exclu","Exclu",
AI1802="SAT","ACTIVE",
AI1802="SPARE-ISSUE","SPARE-ISSUE",
AI1802="Fiber CAmtel","ACTIVE",
AI1802="Fiber AOF","ACTIVE",
AI1802="Projet OCM (HUAWEI)","PLANNED WORKS",
AI1802="Projet OCM (NOKIA)","PLANNED WORKS",
AI1802="ACCESS-ISSUE","ACCESS-ISSUE",
AI1802="Projet OCM (ZTE, NOKIA, autres projets)","PLANNED WORKS",
AI1802="No root CAuse","No root cause",
AI1802="ODU HS","ACTIVE",
AI1802="IP &amp; VLAN","ACTIVE",
AI1802="Warehouse HUAWEI","SPARE-ISSUE",
AI1802="SPARE-HS","SPARE-ISSUE",
AI1802="Power Telco","ACTIVE", AI1802="no impacts","no impacts"
),"")</f>
        <v>no impacts</v>
      </c>
      <c r="AK1802" s="23" t="s">
        <v>5537</v>
      </c>
      <c r="AL1802" s="23" t="str">
        <f t="shared" si="49"/>
        <v>NRD_072</v>
      </c>
      <c r="AN1802" s="9" t="s">
        <v>5537</v>
      </c>
      <c r="AO1802" s="23" t="str">
        <f>_xlfn.XLOOKUP(B1802,'INCIDENT-05-03-2026'!E:E,'INCIDENT-05-03-2026'!F:F,"")</f>
        <v/>
      </c>
      <c r="AP1802" s="7" t="s">
        <v>5537</v>
      </c>
      <c r="AQ1802" s="6"/>
      <c r="AR1802" s="7"/>
      <c r="AS1802" s="3" t="str">
        <f>_xlfn.XLOOKUP(B1802,'[3]tt num | region | site id'!$C:$C,'[3]tt num | region | site id'!$Q:$Q,"")</f>
        <v/>
      </c>
      <c r="AT1802" s="24" t="str">
        <f>_xlfn.XLOOKUP(B1802,'[4]Cells Huawei 03052026 12h'!$B:$B,'[4]Cells Huawei 03052026 12h'!$T:$T,"")</f>
        <v/>
      </c>
      <c r="AU1802" s="24" t="str">
        <f>_xlfn.XLOOKUP(B1802,'[5]cells down 02052026 8h50'!$B:$B,'[5]cells down 02052026 8h50'!$R:$R,"")</f>
        <v/>
      </c>
      <c r="AV1802" s="24" t="str">
        <f>_xlfn.XLOOKUP(B1802,'[5]cells down 02052026 13h50'!$B:$B,'[5]cells down 02052026 13h50'!$R:$R,"")</f>
        <v/>
      </c>
      <c r="AW1802" s="24" t="str">
        <f>_xlfn.XLOOKUP(B1802,'[5]cells down 02052026 13h50'!$B:$B,'[5]cells down 02052026 13h50'!$R:$R,"")</f>
        <v/>
      </c>
      <c r="AX1802" s="24" t="str">
        <f>_xlfn.XLOOKUP(B1802,'[6]cell downs 03052026 8h40 '!$B:$B,'[6]cell downs 03052026 8h40 '!$R:$R,"")</f>
        <v/>
      </c>
      <c r="AY1802" s="24" t="str">
        <f>_xlfn.XLOOKUP(B1802,'[7]ALL SITES DOWN'!$D:$D,'[7]ALL SITES DOWN'!$J:$J,"")</f>
        <v/>
      </c>
      <c r="AZ1802" s="24" t="str">
        <f>_xlfn.XLOOKUP(B1802,'[8]ALL SITES DOWN'!$D:$D,'[8]ALL SITES DOWN'!$J:$J,"")</f>
        <v/>
      </c>
      <c r="BA1802" s="9" t="str">
        <f>_xlfn.XLOOKUP(B1802,[9]sheet1!$AC:$AC,[9]sheet1!$AF:$AF,"")</f>
        <v/>
      </c>
      <c r="BB1802" s="14" t="s">
        <v>5537</v>
      </c>
      <c r="BC1802" s="14" t="s">
        <v>5537</v>
      </c>
      <c r="BD1802" s="14" t="str">
        <f>_xlfn.XLOOKUP(B1802,'[10]cell downs 18042026 17h'!$B:$B,'[10]cell downs 18042026 17h'!$B:$B,"")</f>
        <v/>
      </c>
      <c r="BE1802" s="14" t="str">
        <f>_xlfn.XLOOKUP(B1802,'[11]Cells Huawei 19042026 15h'!$B:$B,'[11]Cells Huawei 19042026 15h'!$B:$B,"")</f>
        <v/>
      </c>
      <c r="BF1802" s="9" t="str">
        <f>_xlfn.XLOOKUP(B1802,'[12]cells down 19042026 9H40'!$B:$B,'[12]cells down 19042026 9H40'!$B:$B,"")</f>
        <v/>
      </c>
      <c r="BG1802" s="9" t="s">
        <v>3879</v>
      </c>
      <c r="BH1802" s="9" t="s">
        <v>12</v>
      </c>
    </row>
    <row r="1803" spans="1:60" s="9" customFormat="1" x14ac:dyDescent="0.3">
      <c r="A1803" s="1" t="s">
        <v>2165</v>
      </c>
      <c r="B1803" s="8" t="s">
        <v>2166</v>
      </c>
      <c r="C1803" s="3" t="str">
        <f>_xlfn.XLOOKUP(B1803,'[1]daily break down'!$D:$D,'[1]daily break down'!$E:$E,"")</f>
        <v>Douala</v>
      </c>
      <c r="D1803" s="1" t="s">
        <v>11</v>
      </c>
      <c r="E1803" s="1" t="s">
        <v>12</v>
      </c>
      <c r="F1803" s="3" t="s">
        <v>31</v>
      </c>
      <c r="G1803" s="1" t="s">
        <v>32</v>
      </c>
      <c r="H1803" s="42" t="str">
        <f>_xlfn.XLOOKUP(B1803,[2]CALCULATION!$B:$B,[2]CALCULATION!$H:$H,"")</f>
        <v>ZTE</v>
      </c>
      <c r="I1803" s="34">
        <v>0</v>
      </c>
      <c r="J1803" s="34">
        <v>0</v>
      </c>
      <c r="K1803" s="34">
        <v>0</v>
      </c>
      <c r="L1803" s="34">
        <v>0.92453478981716974</v>
      </c>
      <c r="M1803" s="34">
        <v>0</v>
      </c>
      <c r="N1803" s="34">
        <v>0</v>
      </c>
      <c r="O1803" s="34">
        <v>0</v>
      </c>
      <c r="P1803" s="34">
        <v>0</v>
      </c>
      <c r="Q1803" s="34">
        <v>0</v>
      </c>
      <c r="R1803" s="34">
        <v>0</v>
      </c>
      <c r="S1803" s="35">
        <v>0</v>
      </c>
      <c r="T1803" s="35">
        <v>0</v>
      </c>
      <c r="U1803" s="35">
        <v>0</v>
      </c>
      <c r="V1803" s="35">
        <v>0</v>
      </c>
      <c r="W1803" s="35">
        <v>0</v>
      </c>
      <c r="X1803" s="35">
        <v>0</v>
      </c>
      <c r="Y1803" s="35">
        <v>0</v>
      </c>
      <c r="Z1803" s="35">
        <v>26.778799371063798</v>
      </c>
      <c r="AA1803" s="35">
        <v>0</v>
      </c>
      <c r="AB1803" s="35">
        <v>0</v>
      </c>
      <c r="AC1803" s="35">
        <v>0</v>
      </c>
      <c r="AD1803" s="35">
        <v>0</v>
      </c>
      <c r="AE1803" s="58" t="s">
        <v>5560</v>
      </c>
      <c r="AF1803" s="58"/>
      <c r="AG1803" s="57" t="str" cm="1">
        <f t="array" ref="AG1803">IFERROR(_xlfn.IFS(
AI1803="MPR ISSUE","PDH",
AI1803="BSS Hardware Issue","BSS",
AI1803="Sites strategiques, MLL, Pylone, etc.","ENVTECH",
AI1803="AKTIVCO DEFAUT GE &amp; POWER Cabinet","AKTIVCO",
AI1803="AKTIVCO Coupure ENEO &amp; Baisse de tension","AKTIVCO GRID ONLY",
AI1803="Coupure ENEO &amp; Baisse de tension","IHS GRID ONLY",
AI1803="Defaut GE &amp; POWER Cabinet","IHS",
AI1803="Sharing","Partners",
AI1803="Sites strategiques &amp; DataCenter","SST &amp; DC",
AI1803="Exclu","Exclu",
AI1803="SAT","SAT",
AI1803="SPARE-ISSUE","SPARE-ISSUE",
AI1803="Fiber CAmtel","TRANS_FO_CAMTEL",
AI1803="Fiber AOF","Fiber AOF",
AI1803="Projet OCM (HUAWEI)","TRAVAUX-HUAWEI",
AI1803="Projet OCM (NOKIA)","TRAVAUX-NOKIA",
AI1803="ACCESS-ISSUE","ACCESS-ISSUE",
AI1803="Projet OCM (ZTE, NOKIA, autres projets)","TRAVAUX OCM",
AI1803="No root CAuse","No root cause",
AI1803="ODU HS","PDH",
AI1803="IP &amp; VLAN","PDH",
AI1803="Warehouse HUAWEI","SPARE-ISSUE",
AI1803="SPARE-HS","SPARE-ISSUE",
AI1803="Power Telco","BSS",AI1803="no impacts","no impacts"
),"")</f>
        <v>no impacts</v>
      </c>
      <c r="AH1803" s="57" t="str" cm="1">
        <f t="array" ref="AH1803">IFERROR(_xlfn.IFS(
AI1803="MPR ISSUE","TX ISSUE",
AI1803="BSS Hardware Issue","RAN ISSUE",
AI1803="Sites strategiques, MLL, Pylone, etc.","ENVTECH",
AI1803="AKTIVCO DEFAUT GE &amp; POWER Cabinet","POWER ISSUE",
AI1803="AKTIVCO Coupure ENEO &amp; Baisse de tension","POWER ISSUE",
AI1803="Coupure ENEO &amp; Baisse de tension","POWER ISSUE",
AI1803="Defaut GE &amp; POWER Cabinet","POWER ISSUE",
AI1803="Sharing","POWER ISSUE",
AI1803="Sites strategiques &amp; DataCenter","POWER ISSUE",
AI1803="Exclu","Exclu",
AI1803="SAT","TX ISSUE",
AI1803="SPARE-ISSUE","SPARE-ISSUE",
AI1803="Fiber CAmtel","TX ISSUE",
AI1803="Fiber AOF","TX ISSUE",
AI1803="Projet OCM (HUAWEI)","TRAVAUX-HUAWEI",
AI1803="Projet OCM (NOKIA)","TRAVAUX -NOKIA",
AI1803="ACCESS-ISSUE","ACCESS-ISSUE",
AI1803="Projet OCM (ZTE, NOKIA, autres projets)","TRAVAUX OCM",
AI1803="No root CAuse","No root cause",
AI1803="ODU HS","TX ISSUE",
AI1803="IP &amp; VLAN","TX ISSUE",
AI1803="Warehouse HUAWEI","SPARE-ISSUE",
AI1803="SPARE-HS","SPARE-ISSUE",
AI1803="Power Telco","RAN ISSUE",AI1803="no impacts","no impacts"
),"")</f>
        <v>no impacts</v>
      </c>
      <c r="AI1803" s="85" t="s">
        <v>5998</v>
      </c>
      <c r="AJ1803" s="57" t="str" cm="1">
        <f t="array" ref="AJ1803">IFERROR(_xlfn.IFS(
AI1803="MPR ISSUE","ACTIVE",
AI1803="BSS Hardware Issue","ACTIVE",
AI1803="Sites strategiques, MLL, Pylone, etc.","PASSIVE",
AI1803="AKTIVCO DEFAUT GE &amp; POWER Cabinet","PASSIVE",
AI1803="AKTIVCO Coupure ENEO &amp; Baisse de tension","PASSIVE",
AI1803="Coupure ENEO &amp; Baisse de tension","PASSIVE",
AI1803="Defaut GE &amp; POWER Cabinet","PASSIVE",
AI1803="Sharing","PASSIVE",
AI1803="Sites strategiques &amp; DataCenter","PASSIVE",
AI1803="Exclu","Exclu",
AI1803="SAT","ACTIVE",
AI1803="SPARE-ISSUE","SPARE-ISSUE",
AI1803="Fiber CAmtel","ACTIVE",
AI1803="Fiber AOF","ACTIVE",
AI1803="Projet OCM (HUAWEI)","PLANNED WORKS",
AI1803="Projet OCM (NOKIA)","PLANNED WORKS",
AI1803="ACCESS-ISSUE","ACCESS-ISSUE",
AI1803="Projet OCM (ZTE, NOKIA, autres projets)","PLANNED WORKS",
AI1803="No root CAuse","No root cause",
AI1803="ODU HS","ACTIVE",
AI1803="IP &amp; VLAN","ACTIVE",
AI1803="Warehouse HUAWEI","SPARE-ISSUE",
AI1803="SPARE-HS","SPARE-ISSUE",
AI1803="Power Telco","ACTIVE", AI1803="no impacts","no impacts"
),"")</f>
        <v>no impacts</v>
      </c>
      <c r="AK1803" s="23" t="s">
        <v>5537</v>
      </c>
      <c r="AL1803" s="23" t="str">
        <f t="shared" si="49"/>
        <v>LIT_267</v>
      </c>
      <c r="AN1803" s="9" t="s">
        <v>5537</v>
      </c>
      <c r="AO1803" s="23" t="str">
        <f>_xlfn.XLOOKUP(B1803,'INCIDENT-05-03-2026'!E:E,'INCIDENT-05-03-2026'!F:F,"")</f>
        <v/>
      </c>
      <c r="AP1803" s="7" t="s">
        <v>5537</v>
      </c>
      <c r="AQ1803" s="6"/>
      <c r="AR1803" s="7"/>
      <c r="AS1803" s="3" t="str">
        <f>_xlfn.XLOOKUP(B1803,'[3]tt num | region | site id'!$C:$C,'[3]tt num | region | site id'!$Q:$Q,"")</f>
        <v/>
      </c>
      <c r="AT1803" s="24" t="str">
        <f>_xlfn.XLOOKUP(B1803,'[4]Cells Huawei 03052026 12h'!$B:$B,'[4]Cells Huawei 03052026 12h'!$T:$T,"")</f>
        <v/>
      </c>
      <c r="AU1803" s="24" t="str">
        <f>_xlfn.XLOOKUP(B1803,'[5]cells down 02052026 8h50'!$B:$B,'[5]cells down 02052026 8h50'!$R:$R,"")</f>
        <v/>
      </c>
      <c r="AV1803" s="24" t="str">
        <f>_xlfn.XLOOKUP(B1803,'[5]cells down 02052026 13h50'!$B:$B,'[5]cells down 02052026 13h50'!$R:$R,"")</f>
        <v/>
      </c>
      <c r="AW1803" s="24" t="str">
        <f>_xlfn.XLOOKUP(B1803,'[5]cells down 02052026 13h50'!$B:$B,'[5]cells down 02052026 13h50'!$R:$R,"")</f>
        <v/>
      </c>
      <c r="AX1803" s="24" t="str">
        <f>_xlfn.XLOOKUP(B1803,'[6]cell downs 03052026 8h40 '!$B:$B,'[6]cell downs 03052026 8h40 '!$R:$R,"")</f>
        <v/>
      </c>
      <c r="AY1803" s="24" t="str">
        <f>_xlfn.XLOOKUP(B1803,'[7]ALL SITES DOWN'!$D:$D,'[7]ALL SITES DOWN'!$J:$J,"")</f>
        <v/>
      </c>
      <c r="AZ1803" s="24" t="str">
        <f>_xlfn.XLOOKUP(B1803,'[8]ALL SITES DOWN'!$D:$D,'[8]ALL SITES DOWN'!$J:$J,"")</f>
        <v/>
      </c>
      <c r="BA1803" s="9" t="str">
        <f>_xlfn.XLOOKUP(B1803,[9]sheet1!$AC:$AC,[9]sheet1!$AF:$AF,"")</f>
        <v/>
      </c>
      <c r="BB1803" s="14" t="s">
        <v>5537</v>
      </c>
      <c r="BC1803" s="14" t="s">
        <v>5537</v>
      </c>
      <c r="BD1803" s="14" t="str">
        <f>_xlfn.XLOOKUP(B1803,'[10]cell downs 18042026 17h'!$B:$B,'[10]cell downs 18042026 17h'!$B:$B,"")</f>
        <v/>
      </c>
      <c r="BE1803" s="14" t="str">
        <f>_xlfn.XLOOKUP(B1803,'[11]Cells Huawei 19042026 15h'!$B:$B,'[11]Cells Huawei 19042026 15h'!$B:$B,"")</f>
        <v/>
      </c>
      <c r="BF1803" s="9" t="str">
        <f>_xlfn.XLOOKUP(B1803,'[12]cells down 19042026 9H40'!$B:$B,'[12]cells down 19042026 9H40'!$B:$B,"")</f>
        <v/>
      </c>
      <c r="BG1803" s="9" t="s">
        <v>2166</v>
      </c>
      <c r="BH1803" s="9" t="s">
        <v>5537</v>
      </c>
    </row>
    <row r="1804" spans="1:60" s="9" customFormat="1" x14ac:dyDescent="0.3">
      <c r="A1804" s="1" t="s">
        <v>4059</v>
      </c>
      <c r="B1804" s="8" t="s">
        <v>4060</v>
      </c>
      <c r="C1804" s="3" t="str">
        <f>_xlfn.XLOOKUP(B1804,'[1]daily break down'!$D:$D,'[1]daily break down'!$E:$E,"")</f>
        <v>CENTRE</v>
      </c>
      <c r="D1804" s="1" t="s">
        <v>11</v>
      </c>
      <c r="E1804" s="1" t="s">
        <v>12</v>
      </c>
      <c r="F1804" s="3" t="s">
        <v>226</v>
      </c>
      <c r="G1804" s="1" t="s">
        <v>4061</v>
      </c>
      <c r="H1804" s="42" t="str">
        <f>_xlfn.XLOOKUP(B1804,[2]CALCULATION!$B:$B,[2]CALCULATION!$H:$H,"")</f>
        <v>ZTE</v>
      </c>
      <c r="I1804" s="34">
        <v>0</v>
      </c>
      <c r="J1804" s="34">
        <v>0</v>
      </c>
      <c r="K1804" s="34">
        <v>0</v>
      </c>
      <c r="L1804" s="34">
        <v>0</v>
      </c>
      <c r="M1804" s="34">
        <v>0</v>
      </c>
      <c r="N1804" s="34">
        <v>0</v>
      </c>
      <c r="O1804" s="34">
        <v>0</v>
      </c>
      <c r="P1804" s="34">
        <v>0</v>
      </c>
      <c r="Q1804" s="34">
        <v>0</v>
      </c>
      <c r="R1804" s="34">
        <v>0</v>
      </c>
      <c r="S1804" s="35">
        <v>0</v>
      </c>
      <c r="T1804" s="35">
        <v>0</v>
      </c>
      <c r="U1804" s="35">
        <v>0</v>
      </c>
      <c r="V1804" s="35">
        <v>0</v>
      </c>
      <c r="W1804" s="35">
        <v>0</v>
      </c>
      <c r="X1804" s="35">
        <v>0</v>
      </c>
      <c r="Y1804" s="35">
        <v>0</v>
      </c>
      <c r="Z1804" s="35">
        <v>0</v>
      </c>
      <c r="AA1804" s="35">
        <v>0</v>
      </c>
      <c r="AB1804" s="35">
        <v>0</v>
      </c>
      <c r="AC1804" s="35">
        <v>0</v>
      </c>
      <c r="AD1804" s="35">
        <v>0</v>
      </c>
      <c r="AE1804" s="58" t="s">
        <v>5559</v>
      </c>
      <c r="AF1804" s="58"/>
      <c r="AG1804" s="57" t="str" cm="1">
        <f t="array" ref="AG1804">IFERROR(_xlfn.IFS(
AI1804="MPR ISSUE","PDH",
AI1804="BSS Hardware Issue","BSS",
AI1804="Sites strategiques, MLL, Pylone, etc.","ENVTECH",
AI1804="AKTIVCO DEFAUT GE &amp; POWER Cabinet","AKTIVCO",
AI1804="AKTIVCO Coupure ENEO &amp; Baisse de tension","AKTIVCO GRID ONLY",
AI1804="Coupure ENEO &amp; Baisse de tension","IHS GRID ONLY",
AI1804="Defaut GE &amp; POWER Cabinet","IHS",
AI1804="Sharing","Partners",
AI1804="Sites strategiques &amp; DataCenter","SST &amp; DC",
AI1804="Exclu","Exclu",
AI1804="SAT","SAT",
AI1804="SPARE-ISSUE","SPARE-ISSUE",
AI1804="Fiber CAmtel","TRANS_FO_CAMTEL",
AI1804="Fiber AOF","Fiber AOF",
AI1804="Projet OCM (HUAWEI)","TRAVAUX-HUAWEI",
AI1804="Projet OCM (NOKIA)","TRAVAUX-NOKIA",
AI1804="ACCESS-ISSUE","ACCESS-ISSUE",
AI1804="Projet OCM (ZTE, NOKIA, autres projets)","TRAVAUX OCM",
AI1804="No root CAuse","No root cause",
AI1804="ODU HS","PDH",
AI1804="IP &amp; VLAN","PDH",
AI1804="Warehouse HUAWEI","SPARE-ISSUE",
AI1804="SPARE-HS","SPARE-ISSUE",
AI1804="Power Telco","BSS",AI1804="no impacts","no impacts"
),"")</f>
        <v>Exclu</v>
      </c>
      <c r="AH1804" s="57" t="str" cm="1">
        <f t="array" ref="AH1804">IFERROR(_xlfn.IFS(
AI1804="MPR ISSUE","TX ISSUE",
AI1804="BSS Hardware Issue","RAN ISSUE",
AI1804="Sites strategiques, MLL, Pylone, etc.","ENVTECH",
AI1804="AKTIVCO DEFAUT GE &amp; POWER Cabinet","POWER ISSUE",
AI1804="AKTIVCO Coupure ENEO &amp; Baisse de tension","POWER ISSUE",
AI1804="Coupure ENEO &amp; Baisse de tension","POWER ISSUE",
AI1804="Defaut GE &amp; POWER Cabinet","POWER ISSUE",
AI1804="Sharing","POWER ISSUE",
AI1804="Sites strategiques &amp; DataCenter","POWER ISSUE",
AI1804="Exclu","Exclu",
AI1804="SAT","TX ISSUE",
AI1804="SPARE-ISSUE","SPARE-ISSUE",
AI1804="Fiber CAmtel","TX ISSUE",
AI1804="Fiber AOF","TX ISSUE",
AI1804="Projet OCM (HUAWEI)","TRAVAUX-HUAWEI",
AI1804="Projet OCM (NOKIA)","TRAVAUX -NOKIA",
AI1804="ACCESS-ISSUE","ACCESS-ISSUE",
AI1804="Projet OCM (ZTE, NOKIA, autres projets)","TRAVAUX OCM",
AI1804="No root CAuse","No root cause",
AI1804="ODU HS","TX ISSUE",
AI1804="IP &amp; VLAN","TX ISSUE",
AI1804="Warehouse HUAWEI","SPARE-ISSUE",
AI1804="SPARE-HS","SPARE-ISSUE",
AI1804="Power Telco","RAN ISSUE",AI1804="no impacts","no impacts"
),"")</f>
        <v>Exclu</v>
      </c>
      <c r="AI1804" s="85" t="s">
        <v>5559</v>
      </c>
      <c r="AJ1804" s="57" t="str" cm="1">
        <f t="array" ref="AJ1804">IFERROR(_xlfn.IFS(
AI1804="MPR ISSUE","ACTIVE",
AI1804="BSS Hardware Issue","ACTIVE",
AI1804="Sites strategiques, MLL, Pylone, etc.","PASSIVE",
AI1804="AKTIVCO DEFAUT GE &amp; POWER Cabinet","PASSIVE",
AI1804="AKTIVCO Coupure ENEO &amp; Baisse de tension","PASSIVE",
AI1804="Coupure ENEO &amp; Baisse de tension","PASSIVE",
AI1804="Defaut GE &amp; POWER Cabinet","PASSIVE",
AI1804="Sharing","PASSIVE",
AI1804="Sites strategiques &amp; DataCenter","PASSIVE",
AI1804="Exclu","Exclu",
AI1804="SAT","ACTIVE",
AI1804="SPARE-ISSUE","SPARE-ISSUE",
AI1804="Fiber CAmtel","ACTIVE",
AI1804="Fiber AOF","ACTIVE",
AI1804="Projet OCM (HUAWEI)","PLANNED WORKS",
AI1804="Projet OCM (NOKIA)","PLANNED WORKS",
AI1804="ACCESS-ISSUE","ACCESS-ISSUE",
AI1804="Projet OCM (ZTE, NOKIA, autres projets)","PLANNED WORKS",
AI1804="No root CAuse","No root cause",
AI1804="ODU HS","ACTIVE",
AI1804="IP &amp; VLAN","ACTIVE",
AI1804="Warehouse HUAWEI","SPARE-ISSUE",
AI1804="SPARE-HS","SPARE-ISSUE",
AI1804="Power Telco","ACTIVE", AI1804="no impacts","no impacts"
),"")</f>
        <v>Exclu</v>
      </c>
      <c r="AK1804" s="23" t="s">
        <v>5537</v>
      </c>
      <c r="AL1804" s="23" t="str">
        <f t="shared" si="49"/>
        <v>EST_036</v>
      </c>
      <c r="AN1804" s="9" t="s">
        <v>5537</v>
      </c>
      <c r="AO1804" s="23" t="str">
        <f>_xlfn.XLOOKUP(B1804,'INCIDENT-05-03-2026'!E:E,'INCIDENT-05-03-2026'!F:F,"")</f>
        <v/>
      </c>
      <c r="AP1804" s="7" t="s">
        <v>5537</v>
      </c>
      <c r="AQ1804" s="6"/>
      <c r="AR1804" s="7"/>
      <c r="AS1804" s="3" t="str">
        <f>_xlfn.XLOOKUP(B1804,'[3]tt num | region | site id'!$C:$C,'[3]tt num | region | site id'!$Q:$Q,"")</f>
        <v/>
      </c>
      <c r="AT1804" s="24" t="str">
        <f>_xlfn.XLOOKUP(B1804,'[4]Cells Huawei 03052026 12h'!$B:$B,'[4]Cells Huawei 03052026 12h'!$T:$T,"")</f>
        <v/>
      </c>
      <c r="AU1804" s="24" t="str">
        <f>_xlfn.XLOOKUP(B1804,'[5]cells down 02052026 8h50'!$B:$B,'[5]cells down 02052026 8h50'!$R:$R,"")</f>
        <v/>
      </c>
      <c r="AV1804" s="24" t="str">
        <f>_xlfn.XLOOKUP(B1804,'[5]cells down 02052026 13h50'!$B:$B,'[5]cells down 02052026 13h50'!$R:$R,"")</f>
        <v/>
      </c>
      <c r="AW1804" s="24" t="str">
        <f>_xlfn.XLOOKUP(B1804,'[5]cells down 02052026 13h50'!$B:$B,'[5]cells down 02052026 13h50'!$R:$R,"")</f>
        <v/>
      </c>
      <c r="AX1804" s="24" t="str">
        <f>_xlfn.XLOOKUP(B1804,'[6]cell downs 03052026 8h40 '!$B:$B,'[6]cell downs 03052026 8h40 '!$R:$R,"")</f>
        <v/>
      </c>
      <c r="AY1804" s="24" t="str">
        <f>_xlfn.XLOOKUP(B1804,'[7]ALL SITES DOWN'!$D:$D,'[7]ALL SITES DOWN'!$J:$J,"")</f>
        <v/>
      </c>
      <c r="AZ1804" s="24" t="str">
        <f>_xlfn.XLOOKUP(B1804,'[8]ALL SITES DOWN'!$D:$D,'[8]ALL SITES DOWN'!$J:$J,"")</f>
        <v/>
      </c>
      <c r="BA1804" s="9" t="str">
        <f>_xlfn.XLOOKUP(B1804,[9]sheet1!$AC:$AC,[9]sheet1!$AF:$AF,"")</f>
        <v/>
      </c>
      <c r="BB1804" s="14" t="s">
        <v>5537</v>
      </c>
      <c r="BC1804" s="14" t="s">
        <v>5537</v>
      </c>
      <c r="BD1804" s="14" t="str">
        <f>_xlfn.XLOOKUP(B1804,'[10]cell downs 18042026 17h'!$B:$B,'[10]cell downs 18042026 17h'!$B:$B,"")</f>
        <v/>
      </c>
      <c r="BE1804" s="14" t="str">
        <f>_xlfn.XLOOKUP(B1804,'[11]Cells Huawei 19042026 15h'!$B:$B,'[11]Cells Huawei 19042026 15h'!$B:$B,"")</f>
        <v/>
      </c>
      <c r="BF1804" s="9" t="str">
        <f>_xlfn.XLOOKUP(B1804,'[12]cells down 19042026 9H40'!$B:$B,'[12]cells down 19042026 9H40'!$B:$B,"")</f>
        <v/>
      </c>
      <c r="BG1804" s="9" t="s">
        <v>4060</v>
      </c>
      <c r="BH1804" s="9" t="s">
        <v>12</v>
      </c>
    </row>
    <row r="1805" spans="1:60" s="9" customFormat="1" x14ac:dyDescent="0.3">
      <c r="A1805" s="25" t="s">
        <v>5446</v>
      </c>
      <c r="B1805" s="32" t="s">
        <v>5447</v>
      </c>
      <c r="C1805" s="3" t="str">
        <f>_xlfn.XLOOKUP(B1805,'[1]daily break down'!$D:$D,'[1]daily break down'!$E:$E,"")</f>
        <v>CENTRE</v>
      </c>
      <c r="D1805" s="25" t="s">
        <v>357</v>
      </c>
      <c r="E1805" s="25" t="s">
        <v>987</v>
      </c>
      <c r="F1805" s="25" t="s">
        <v>226</v>
      </c>
      <c r="G1805" s="25" t="s">
        <v>489</v>
      </c>
      <c r="H1805" s="42" t="str">
        <f>_xlfn.XLOOKUP(B1805,[2]CALCULATION!$B:$B,[2]CALCULATION!$H:$H,"")</f>
        <v>ZTE</v>
      </c>
      <c r="I1805" s="34">
        <v>0</v>
      </c>
      <c r="J1805" s="34">
        <v>0</v>
      </c>
      <c r="K1805" s="34">
        <v>0</v>
      </c>
      <c r="L1805" s="34">
        <v>0.68887990000941646</v>
      </c>
      <c r="M1805" s="34">
        <v>0</v>
      </c>
      <c r="N1805" s="34">
        <v>0</v>
      </c>
      <c r="O1805" s="34">
        <v>0</v>
      </c>
      <c r="P1805" s="34">
        <v>0</v>
      </c>
      <c r="Q1805" s="34">
        <v>0</v>
      </c>
      <c r="R1805" s="34">
        <v>0</v>
      </c>
      <c r="S1805" s="35">
        <v>0</v>
      </c>
      <c r="T1805" s="35">
        <v>0</v>
      </c>
      <c r="U1805" s="35">
        <v>0</v>
      </c>
      <c r="V1805" s="35">
        <v>0</v>
      </c>
      <c r="W1805" s="35">
        <v>0</v>
      </c>
      <c r="X1805" s="35">
        <v>0</v>
      </c>
      <c r="Y1805" s="35">
        <v>0</v>
      </c>
      <c r="Z1805" s="35">
        <v>0</v>
      </c>
      <c r="AA1805" s="35">
        <v>0</v>
      </c>
      <c r="AB1805" s="35">
        <v>0</v>
      </c>
      <c r="AC1805" s="35">
        <v>0</v>
      </c>
      <c r="AD1805" s="35">
        <v>0</v>
      </c>
      <c r="AE1805" s="58" t="s">
        <v>5560</v>
      </c>
      <c r="AF1805" s="58"/>
      <c r="AG1805" s="57" t="str" cm="1">
        <f t="array" ref="AG1805">IFERROR(_xlfn.IFS(
AI1805="MPR ISSUE","PDH",
AI1805="BSS Hardware Issue","BSS",
AI1805="Sites strategiques, MLL, Pylone, etc.","ENVTECH",
AI1805="AKTIVCO DEFAUT GE &amp; POWER Cabinet","AKTIVCO",
AI1805="AKTIVCO Coupure ENEO &amp; Baisse de tension","AKTIVCO GRID ONLY",
AI1805="Coupure ENEO &amp; Baisse de tension","IHS GRID ONLY",
AI1805="Defaut GE &amp; POWER Cabinet","IHS",
AI1805="Sharing","Partners",
AI1805="Sites strategiques &amp; DataCenter","SST &amp; DC",
AI1805="Exclu","Exclu",
AI1805="SAT","SAT",
AI1805="SPARE-ISSUE","SPARE-ISSUE",
AI1805="Fiber CAmtel","TRANS_FO_CAMTEL",
AI1805="Fiber AOF","Fiber AOF",
AI1805="Projet OCM (HUAWEI)","TRAVAUX-HUAWEI",
AI1805="Projet OCM (NOKIA)","TRAVAUX-NOKIA",
AI1805="ACCESS-ISSUE","ACCESS-ISSUE",
AI1805="Projet OCM (ZTE, NOKIA, autres projets)","TRAVAUX OCM",
AI1805="No root CAuse","No root cause",
AI1805="ODU HS","PDH",
AI1805="IP &amp; VLAN","PDH",
AI1805="Warehouse HUAWEI","SPARE-ISSUE",
AI1805="SPARE-HS","SPARE-ISSUE",
AI1805="Power Telco","BSS",AI1805="no impacts","no impacts"
),"")</f>
        <v>no impacts</v>
      </c>
      <c r="AH1805" s="57" t="str" cm="1">
        <f t="array" ref="AH1805">IFERROR(_xlfn.IFS(
AI1805="MPR ISSUE","TX ISSUE",
AI1805="BSS Hardware Issue","RAN ISSUE",
AI1805="Sites strategiques, MLL, Pylone, etc.","ENVTECH",
AI1805="AKTIVCO DEFAUT GE &amp; POWER Cabinet","POWER ISSUE",
AI1805="AKTIVCO Coupure ENEO &amp; Baisse de tension","POWER ISSUE",
AI1805="Coupure ENEO &amp; Baisse de tension","POWER ISSUE",
AI1805="Defaut GE &amp; POWER Cabinet","POWER ISSUE",
AI1805="Sharing","POWER ISSUE",
AI1805="Sites strategiques &amp; DataCenter","POWER ISSUE",
AI1805="Exclu","Exclu",
AI1805="SAT","TX ISSUE",
AI1805="SPARE-ISSUE","SPARE-ISSUE",
AI1805="Fiber CAmtel","TX ISSUE",
AI1805="Fiber AOF","TX ISSUE",
AI1805="Projet OCM (HUAWEI)","TRAVAUX-HUAWEI",
AI1805="Projet OCM (NOKIA)","TRAVAUX -NOKIA",
AI1805="ACCESS-ISSUE","ACCESS-ISSUE",
AI1805="Projet OCM (ZTE, NOKIA, autres projets)","TRAVAUX OCM",
AI1805="No root CAuse","No root cause",
AI1805="ODU HS","TX ISSUE",
AI1805="IP &amp; VLAN","TX ISSUE",
AI1805="Warehouse HUAWEI","SPARE-ISSUE",
AI1805="SPARE-HS","SPARE-ISSUE",
AI1805="Power Telco","RAN ISSUE",AI1805="no impacts","no impacts"
),"")</f>
        <v>no impacts</v>
      </c>
      <c r="AI1805" s="85" t="s">
        <v>5998</v>
      </c>
      <c r="AJ1805" s="57" t="str" cm="1">
        <f t="array" ref="AJ1805">IFERROR(_xlfn.IFS(
AI1805="MPR ISSUE","ACTIVE",
AI1805="BSS Hardware Issue","ACTIVE",
AI1805="Sites strategiques, MLL, Pylone, etc.","PASSIVE",
AI1805="AKTIVCO DEFAUT GE &amp; POWER Cabinet","PASSIVE",
AI1805="AKTIVCO Coupure ENEO &amp; Baisse de tension","PASSIVE",
AI1805="Coupure ENEO &amp; Baisse de tension","PASSIVE",
AI1805="Defaut GE &amp; POWER Cabinet","PASSIVE",
AI1805="Sharing","PASSIVE",
AI1805="Sites strategiques &amp; DataCenter","PASSIVE",
AI1805="Exclu","Exclu",
AI1805="SAT","ACTIVE",
AI1805="SPARE-ISSUE","SPARE-ISSUE",
AI1805="Fiber CAmtel","ACTIVE",
AI1805="Fiber AOF","ACTIVE",
AI1805="Projet OCM (HUAWEI)","PLANNED WORKS",
AI1805="Projet OCM (NOKIA)","PLANNED WORKS",
AI1805="ACCESS-ISSUE","ACCESS-ISSUE",
AI1805="Projet OCM (ZTE, NOKIA, autres projets)","PLANNED WORKS",
AI1805="No root CAuse","No root cause",
AI1805="ODU HS","ACTIVE",
AI1805="IP &amp; VLAN","ACTIVE",
AI1805="Warehouse HUAWEI","SPARE-ISSUE",
AI1805="SPARE-HS","SPARE-ISSUE",
AI1805="Power Telco","ACTIVE", AI1805="no impacts","no impacts"
),"")</f>
        <v>no impacts</v>
      </c>
      <c r="AK1805" s="23" t="s">
        <v>5537</v>
      </c>
      <c r="AL1805" s="23" t="str">
        <f t="shared" si="49"/>
        <v>EST_201</v>
      </c>
      <c r="AN1805" s="9" t="s">
        <v>5537</v>
      </c>
      <c r="AO1805" s="23" t="str">
        <f>_xlfn.XLOOKUP(B1805,'INCIDENT-05-03-2026'!E:E,'INCIDENT-05-03-2026'!F:F,"")</f>
        <v/>
      </c>
      <c r="AP1805" s="7" t="s">
        <v>5537</v>
      </c>
      <c r="AQ1805" s="6"/>
      <c r="AR1805" s="7"/>
      <c r="AS1805" s="3" t="str">
        <f>_xlfn.XLOOKUP(B1805,'[3]tt num | region | site id'!$C:$C,'[3]tt num | region | site id'!$Q:$Q,"")</f>
        <v/>
      </c>
      <c r="AT1805" s="24" t="str">
        <f>_xlfn.XLOOKUP(B1805,'[4]Cells Huawei 03052026 12h'!$B:$B,'[4]Cells Huawei 03052026 12h'!$T:$T,"")</f>
        <v/>
      </c>
      <c r="AU1805" s="24" t="str">
        <f>_xlfn.XLOOKUP(B1805,'[5]cells down 02052026 8h50'!$B:$B,'[5]cells down 02052026 8h50'!$R:$R,"")</f>
        <v/>
      </c>
      <c r="AV1805" s="24" t="str">
        <f>_xlfn.XLOOKUP(B1805,'[5]cells down 02052026 13h50'!$B:$B,'[5]cells down 02052026 13h50'!$R:$R,"")</f>
        <v/>
      </c>
      <c r="AW1805" s="24" t="str">
        <f>_xlfn.XLOOKUP(B1805,'[5]cells down 02052026 13h50'!$B:$B,'[5]cells down 02052026 13h50'!$R:$R,"")</f>
        <v/>
      </c>
      <c r="AX1805" s="24" t="str">
        <f>_xlfn.XLOOKUP(B1805,'[6]cell downs 03052026 8h40 '!$B:$B,'[6]cell downs 03052026 8h40 '!$R:$R,"")</f>
        <v/>
      </c>
      <c r="AY1805" s="24" t="str">
        <f>_xlfn.XLOOKUP(B1805,'[7]ALL SITES DOWN'!$D:$D,'[7]ALL SITES DOWN'!$J:$J,"")</f>
        <v/>
      </c>
      <c r="AZ1805" s="24" t="str">
        <f>_xlfn.XLOOKUP(B1805,'[8]ALL SITES DOWN'!$D:$D,'[8]ALL SITES DOWN'!$J:$J,"")</f>
        <v/>
      </c>
      <c r="BA1805" s="9" t="str">
        <f>_xlfn.XLOOKUP(B1805,[9]sheet1!$AC:$AC,[9]sheet1!$AF:$AF,"")</f>
        <v/>
      </c>
      <c r="BB1805" s="14" t="s">
        <v>5537</v>
      </c>
      <c r="BC1805" s="14" t="s">
        <v>5537</v>
      </c>
      <c r="BD1805" s="14" t="str">
        <f>_xlfn.XLOOKUP(B1805,'[10]cell downs 18042026 17h'!$B:$B,'[10]cell downs 18042026 17h'!$B:$B,"")</f>
        <v/>
      </c>
      <c r="BE1805" s="14" t="str">
        <f>_xlfn.XLOOKUP(B1805,'[11]Cells Huawei 19042026 15h'!$B:$B,'[11]Cells Huawei 19042026 15h'!$B:$B,"")</f>
        <v/>
      </c>
      <c r="BF1805" s="9" t="str">
        <f>_xlfn.XLOOKUP(B1805,'[12]cells down 19042026 9H40'!$B:$B,'[12]cells down 19042026 9H40'!$B:$B,"")</f>
        <v/>
      </c>
      <c r="BG1805" s="9" t="s">
        <v>5537</v>
      </c>
      <c r="BH1805" s="9" t="s">
        <v>594</v>
      </c>
    </row>
    <row r="1806" spans="1:60" s="9" customFormat="1" x14ac:dyDescent="0.3">
      <c r="A1806" s="1" t="s">
        <v>320</v>
      </c>
      <c r="B1806" s="8" t="s">
        <v>321</v>
      </c>
      <c r="C1806" s="3" t="str">
        <f>_xlfn.XLOOKUP(B1806,'[1]daily break down'!$D:$D,'[1]daily break down'!$E:$E,"")</f>
        <v>Douala</v>
      </c>
      <c r="D1806" s="1" t="s">
        <v>21</v>
      </c>
      <c r="E1806" s="1" t="s">
        <v>30</v>
      </c>
      <c r="F1806" s="3" t="s">
        <v>31</v>
      </c>
      <c r="G1806" s="1" t="s">
        <v>32</v>
      </c>
      <c r="H1806" s="42" t="str">
        <f>_xlfn.XLOOKUP(B1806,[2]CALCULATION!$B:$B,[2]CALCULATION!$H:$H,"")</f>
        <v>ZTE</v>
      </c>
      <c r="I1806" s="34">
        <v>0</v>
      </c>
      <c r="J1806" s="34">
        <v>0.29117548860980513</v>
      </c>
      <c r="K1806" s="34">
        <v>0</v>
      </c>
      <c r="L1806" s="34">
        <v>0.33929452991013997</v>
      </c>
      <c r="M1806" s="34">
        <v>0</v>
      </c>
      <c r="N1806" s="34">
        <v>0</v>
      </c>
      <c r="O1806" s="34">
        <v>0</v>
      </c>
      <c r="P1806" s="34">
        <v>0</v>
      </c>
      <c r="Q1806" s="34">
        <v>0</v>
      </c>
      <c r="R1806" s="34">
        <v>0</v>
      </c>
      <c r="S1806" s="35">
        <v>0</v>
      </c>
      <c r="T1806" s="35">
        <v>0</v>
      </c>
      <c r="U1806" s="35">
        <v>0</v>
      </c>
      <c r="V1806" s="35">
        <v>0</v>
      </c>
      <c r="W1806" s="35">
        <v>0</v>
      </c>
      <c r="X1806" s="35">
        <v>0</v>
      </c>
      <c r="Y1806" s="35">
        <v>0</v>
      </c>
      <c r="Z1806" s="35">
        <v>0</v>
      </c>
      <c r="AA1806" s="35">
        <v>0</v>
      </c>
      <c r="AB1806" s="35">
        <v>0</v>
      </c>
      <c r="AC1806" s="35">
        <v>0</v>
      </c>
      <c r="AD1806" s="35">
        <v>0</v>
      </c>
      <c r="AE1806" s="58" t="s">
        <v>5560</v>
      </c>
      <c r="AF1806" s="58"/>
      <c r="AG1806" s="57" t="str" cm="1">
        <f t="array" ref="AG1806">IFERROR(_xlfn.IFS(
AI1806="MPR ISSUE","PDH",
AI1806="BSS Hardware Issue","BSS",
AI1806="Sites strategiques, MLL, Pylone, etc.","ENVTECH",
AI1806="AKTIVCO DEFAUT GE &amp; POWER Cabinet","AKTIVCO",
AI1806="AKTIVCO Coupure ENEO &amp; Baisse de tension","AKTIVCO GRID ONLY",
AI1806="Coupure ENEO &amp; Baisse de tension","IHS GRID ONLY",
AI1806="Defaut GE &amp; POWER Cabinet","IHS",
AI1806="Sharing","Partners",
AI1806="Sites strategiques &amp; DataCenter","SST &amp; DC",
AI1806="Exclu","Exclu",
AI1806="SAT","SAT",
AI1806="SPARE-ISSUE","SPARE-ISSUE",
AI1806="Fiber CAmtel","TRANS_FO_CAMTEL",
AI1806="Fiber AOF","Fiber AOF",
AI1806="Projet OCM (HUAWEI)","TRAVAUX-HUAWEI",
AI1806="Projet OCM (NOKIA)","TRAVAUX-NOKIA",
AI1806="ACCESS-ISSUE","ACCESS-ISSUE",
AI1806="Projet OCM (ZTE, NOKIA, autres projets)","TRAVAUX OCM",
AI1806="No root CAuse","No root cause",
AI1806="ODU HS","PDH",
AI1806="IP &amp; VLAN","PDH",
AI1806="Warehouse HUAWEI","SPARE-ISSUE",
AI1806="SPARE-HS","SPARE-ISSUE",
AI1806="Power Telco","BSS",AI1806="no impacts","no impacts"
),"")</f>
        <v>no impacts</v>
      </c>
      <c r="AH1806" s="57" t="str" cm="1">
        <f t="array" ref="AH1806">IFERROR(_xlfn.IFS(
AI1806="MPR ISSUE","TX ISSUE",
AI1806="BSS Hardware Issue","RAN ISSUE",
AI1806="Sites strategiques, MLL, Pylone, etc.","ENVTECH",
AI1806="AKTIVCO DEFAUT GE &amp; POWER Cabinet","POWER ISSUE",
AI1806="AKTIVCO Coupure ENEO &amp; Baisse de tension","POWER ISSUE",
AI1806="Coupure ENEO &amp; Baisse de tension","POWER ISSUE",
AI1806="Defaut GE &amp; POWER Cabinet","POWER ISSUE",
AI1806="Sharing","POWER ISSUE",
AI1806="Sites strategiques &amp; DataCenter","POWER ISSUE",
AI1806="Exclu","Exclu",
AI1806="SAT","TX ISSUE",
AI1806="SPARE-ISSUE","SPARE-ISSUE",
AI1806="Fiber CAmtel","TX ISSUE",
AI1806="Fiber AOF","TX ISSUE",
AI1806="Projet OCM (HUAWEI)","TRAVAUX-HUAWEI",
AI1806="Projet OCM (NOKIA)","TRAVAUX -NOKIA",
AI1806="ACCESS-ISSUE","ACCESS-ISSUE",
AI1806="Projet OCM (ZTE, NOKIA, autres projets)","TRAVAUX OCM",
AI1806="No root CAuse","No root cause",
AI1806="ODU HS","TX ISSUE",
AI1806="IP &amp; VLAN","TX ISSUE",
AI1806="Warehouse HUAWEI","SPARE-ISSUE",
AI1806="SPARE-HS","SPARE-ISSUE",
AI1806="Power Telco","RAN ISSUE",AI1806="no impacts","no impacts"
),"")</f>
        <v>no impacts</v>
      </c>
      <c r="AI1806" s="85" t="s">
        <v>5998</v>
      </c>
      <c r="AJ1806" s="57" t="str" cm="1">
        <f t="array" ref="AJ1806">IFERROR(_xlfn.IFS(
AI1806="MPR ISSUE","ACTIVE",
AI1806="BSS Hardware Issue","ACTIVE",
AI1806="Sites strategiques, MLL, Pylone, etc.","PASSIVE",
AI1806="AKTIVCO DEFAUT GE &amp; POWER Cabinet","PASSIVE",
AI1806="AKTIVCO Coupure ENEO &amp; Baisse de tension","PASSIVE",
AI1806="Coupure ENEO &amp; Baisse de tension","PASSIVE",
AI1806="Defaut GE &amp; POWER Cabinet","PASSIVE",
AI1806="Sharing","PASSIVE",
AI1806="Sites strategiques &amp; DataCenter","PASSIVE",
AI1806="Exclu","Exclu",
AI1806="SAT","ACTIVE",
AI1806="SPARE-ISSUE","SPARE-ISSUE",
AI1806="Fiber CAmtel","ACTIVE",
AI1806="Fiber AOF","ACTIVE",
AI1806="Projet OCM (HUAWEI)","PLANNED WORKS",
AI1806="Projet OCM (NOKIA)","PLANNED WORKS",
AI1806="ACCESS-ISSUE","ACCESS-ISSUE",
AI1806="Projet OCM (ZTE, NOKIA, autres projets)","PLANNED WORKS",
AI1806="No root CAuse","No root cause",
AI1806="ODU HS","ACTIVE",
AI1806="IP &amp; VLAN","ACTIVE",
AI1806="Warehouse HUAWEI","SPARE-ISSUE",
AI1806="SPARE-HS","SPARE-ISSUE",
AI1806="Power Telco","ACTIVE", AI1806="no impacts","no impacts"
),"")</f>
        <v>no impacts</v>
      </c>
      <c r="AK1806" s="23" t="s">
        <v>5537</v>
      </c>
      <c r="AL1806" s="23" t="str">
        <f t="shared" si="49"/>
        <v>LIT_733</v>
      </c>
      <c r="AN1806" s="9" t="s">
        <v>5537</v>
      </c>
      <c r="AO1806" s="23" t="str">
        <f>_xlfn.XLOOKUP(B1806,'INCIDENT-05-03-2026'!E:E,'INCIDENT-05-03-2026'!F:F,"")</f>
        <v/>
      </c>
      <c r="AP1806" s="7" t="s">
        <v>5537</v>
      </c>
      <c r="AQ1806" s="6"/>
      <c r="AR1806" s="7"/>
      <c r="AS1806" s="3" t="str">
        <f>_xlfn.XLOOKUP(B1806,'[3]tt num | region | site id'!$C:$C,'[3]tt num | region | site id'!$Q:$Q,"")</f>
        <v/>
      </c>
      <c r="AT1806" s="24" t="str">
        <f>_xlfn.XLOOKUP(B1806,'[4]Cells Huawei 03052026 12h'!$B:$B,'[4]Cells Huawei 03052026 12h'!$T:$T,"")</f>
        <v/>
      </c>
      <c r="AU1806" s="24" t="str">
        <f>_xlfn.XLOOKUP(B1806,'[5]cells down 02052026 8h50'!$B:$B,'[5]cells down 02052026 8h50'!$R:$R,"")</f>
        <v/>
      </c>
      <c r="AV1806" s="24" t="str">
        <f>_xlfn.XLOOKUP(B1806,'[5]cells down 02052026 13h50'!$B:$B,'[5]cells down 02052026 13h50'!$R:$R,"")</f>
        <v/>
      </c>
      <c r="AW1806" s="24" t="str">
        <f>_xlfn.XLOOKUP(B1806,'[5]cells down 02052026 13h50'!$B:$B,'[5]cells down 02052026 13h50'!$R:$R,"")</f>
        <v/>
      </c>
      <c r="AX1806" s="24" t="str">
        <f>_xlfn.XLOOKUP(B1806,'[6]cell downs 03052026 8h40 '!$B:$B,'[6]cell downs 03052026 8h40 '!$R:$R,"")</f>
        <v/>
      </c>
      <c r="AY1806" s="24" t="str">
        <f>_xlfn.XLOOKUP(B1806,'[7]ALL SITES DOWN'!$D:$D,'[7]ALL SITES DOWN'!$J:$J,"")</f>
        <v/>
      </c>
      <c r="AZ1806" s="24" t="str">
        <f>_xlfn.XLOOKUP(B1806,'[8]ALL SITES DOWN'!$D:$D,'[8]ALL SITES DOWN'!$J:$J,"")</f>
        <v/>
      </c>
      <c r="BA1806" s="9" t="str">
        <f>_xlfn.XLOOKUP(B1806,[9]sheet1!$AC:$AC,[9]sheet1!$AF:$AF,"")</f>
        <v/>
      </c>
      <c r="BB1806" s="14" t="s">
        <v>5537</v>
      </c>
      <c r="BC1806" s="14" t="s">
        <v>5537</v>
      </c>
      <c r="BD1806" s="14" t="str">
        <f>_xlfn.XLOOKUP(B1806,'[10]cell downs 18042026 17h'!$B:$B,'[10]cell downs 18042026 17h'!$B:$B,"")</f>
        <v/>
      </c>
      <c r="BE1806" s="14" t="str">
        <f>_xlfn.XLOOKUP(B1806,'[11]Cells Huawei 19042026 15h'!$B:$B,'[11]Cells Huawei 19042026 15h'!$B:$B,"")</f>
        <v/>
      </c>
      <c r="BF1806" s="9" t="str">
        <f>_xlfn.XLOOKUP(B1806,'[12]cells down 19042026 9H40'!$B:$B,'[12]cells down 19042026 9H40'!$B:$B,"")</f>
        <v/>
      </c>
      <c r="BG1806" s="9" t="s">
        <v>5537</v>
      </c>
      <c r="BH1806" s="9" t="s">
        <v>5537</v>
      </c>
    </row>
    <row r="1807" spans="1:60" s="9" customFormat="1" x14ac:dyDescent="0.3">
      <c r="A1807" s="1" t="s">
        <v>1287</v>
      </c>
      <c r="B1807" s="8" t="s">
        <v>1288</v>
      </c>
      <c r="C1807" s="3" t="str">
        <f>_xlfn.XLOOKUP(B1807,'[1]daily break down'!$D:$D,'[1]daily break down'!$E:$E,"")</f>
        <v>OUEST</v>
      </c>
      <c r="D1807" s="1" t="s">
        <v>11</v>
      </c>
      <c r="E1807" s="1" t="s">
        <v>154</v>
      </c>
      <c r="F1807" s="3" t="s">
        <v>102</v>
      </c>
      <c r="G1807" s="1" t="s">
        <v>1289</v>
      </c>
      <c r="H1807" s="41" t="str">
        <f>_xlfn.XLOOKUP(B1807,[2]CALCULATION!$B:$B,[2]CALCULATION!$H:$H,"")</f>
        <v>NOKIA</v>
      </c>
      <c r="I1807" s="34">
        <v>0</v>
      </c>
      <c r="J1807" s="34">
        <v>0</v>
      </c>
      <c r="K1807" s="34">
        <v>0</v>
      </c>
      <c r="L1807" s="34">
        <v>0.28512029463099731</v>
      </c>
      <c r="M1807" s="34">
        <v>0</v>
      </c>
      <c r="N1807" s="34">
        <v>0</v>
      </c>
      <c r="O1807" s="34">
        <v>0</v>
      </c>
      <c r="P1807" s="34">
        <v>0</v>
      </c>
      <c r="Q1807" s="34">
        <v>0</v>
      </c>
      <c r="R1807" s="34">
        <v>0</v>
      </c>
      <c r="S1807" s="35">
        <v>0</v>
      </c>
      <c r="T1807" s="35">
        <v>17403.285923414747</v>
      </c>
      <c r="U1807" s="35">
        <v>0</v>
      </c>
      <c r="V1807" s="35">
        <v>0</v>
      </c>
      <c r="W1807" s="35">
        <v>0</v>
      </c>
      <c r="X1807" s="35">
        <v>0</v>
      </c>
      <c r="Y1807" s="35">
        <v>0</v>
      </c>
      <c r="Z1807" s="35">
        <v>0</v>
      </c>
      <c r="AA1807" s="35">
        <v>0</v>
      </c>
      <c r="AB1807" s="35">
        <v>0</v>
      </c>
      <c r="AC1807" s="35">
        <v>0</v>
      </c>
      <c r="AD1807" s="35">
        <v>0</v>
      </c>
      <c r="AE1807" s="58" t="s">
        <v>5560</v>
      </c>
      <c r="AF1807" s="58"/>
      <c r="AG1807" s="57" t="str" cm="1">
        <f t="array" ref="AG1807">IFERROR(_xlfn.IFS(
AI1807="MPR ISSUE","PDH",
AI1807="BSS Hardware Issue","BSS",
AI1807="Sites strategiques, MLL, Pylone, etc.","ENVTECH",
AI1807="AKTIVCO DEFAUT GE &amp; POWER Cabinet","AKTIVCO",
AI1807="AKTIVCO Coupure ENEO &amp; Baisse de tension","AKTIVCO GRID ONLY",
AI1807="Coupure ENEO &amp; Baisse de tension","IHS GRID ONLY",
AI1807="Defaut GE &amp; POWER Cabinet","IHS",
AI1807="Sharing","Partners",
AI1807="Sites strategiques &amp; DataCenter","SST &amp; DC",
AI1807="Exclu","Exclu",
AI1807="SAT","SAT",
AI1807="SPARE-ISSUE","SPARE-ISSUE",
AI1807="Fiber CAmtel","TRANS_FO_CAMTEL",
AI1807="Fiber AOF","Fiber AOF",
AI1807="Projet OCM (HUAWEI)","TRAVAUX-HUAWEI",
AI1807="Projet OCM (NOKIA)","TRAVAUX-NOKIA",
AI1807="ACCESS-ISSUE","ACCESS-ISSUE",
AI1807="Projet OCM (ZTE, NOKIA, autres projets)","TRAVAUX OCM",
AI1807="No root CAuse","No root cause",
AI1807="ODU HS","PDH",
AI1807="IP &amp; VLAN","PDH",
AI1807="Warehouse HUAWEI","SPARE-ISSUE",
AI1807="SPARE-HS","SPARE-ISSUE",
AI1807="Power Telco","BSS",AI1807="no impacts","no impacts"
),"")</f>
        <v>no impacts</v>
      </c>
      <c r="AH1807" s="57" t="str" cm="1">
        <f t="array" ref="AH1807">IFERROR(_xlfn.IFS(
AI1807="MPR ISSUE","TX ISSUE",
AI1807="BSS Hardware Issue","RAN ISSUE",
AI1807="Sites strategiques, MLL, Pylone, etc.","ENVTECH",
AI1807="AKTIVCO DEFAUT GE &amp; POWER Cabinet","POWER ISSUE",
AI1807="AKTIVCO Coupure ENEO &amp; Baisse de tension","POWER ISSUE",
AI1807="Coupure ENEO &amp; Baisse de tension","POWER ISSUE",
AI1807="Defaut GE &amp; POWER Cabinet","POWER ISSUE",
AI1807="Sharing","POWER ISSUE",
AI1807="Sites strategiques &amp; DataCenter","POWER ISSUE",
AI1807="Exclu","Exclu",
AI1807="SAT","TX ISSUE",
AI1807="SPARE-ISSUE","SPARE-ISSUE",
AI1807="Fiber CAmtel","TX ISSUE",
AI1807="Fiber AOF","TX ISSUE",
AI1807="Projet OCM (HUAWEI)","TRAVAUX-HUAWEI",
AI1807="Projet OCM (NOKIA)","TRAVAUX -NOKIA",
AI1807="ACCESS-ISSUE","ACCESS-ISSUE",
AI1807="Projet OCM (ZTE, NOKIA, autres projets)","TRAVAUX OCM",
AI1807="No root CAuse","No root cause",
AI1807="ODU HS","TX ISSUE",
AI1807="IP &amp; VLAN","TX ISSUE",
AI1807="Warehouse HUAWEI","SPARE-ISSUE",
AI1807="SPARE-HS","SPARE-ISSUE",
AI1807="Power Telco","RAN ISSUE",AI1807="no impacts","no impacts"
),"")</f>
        <v>no impacts</v>
      </c>
      <c r="AI1807" s="85" t="s">
        <v>5998</v>
      </c>
      <c r="AJ1807" s="57" t="str" cm="1">
        <f t="array" ref="AJ1807">IFERROR(_xlfn.IFS(
AI1807="MPR ISSUE","ACTIVE",
AI1807="BSS Hardware Issue","ACTIVE",
AI1807="Sites strategiques, MLL, Pylone, etc.","PASSIVE",
AI1807="AKTIVCO DEFAUT GE &amp; POWER Cabinet","PASSIVE",
AI1807="AKTIVCO Coupure ENEO &amp; Baisse de tension","PASSIVE",
AI1807="Coupure ENEO &amp; Baisse de tension","PASSIVE",
AI1807="Defaut GE &amp; POWER Cabinet","PASSIVE",
AI1807="Sharing","PASSIVE",
AI1807="Sites strategiques &amp; DataCenter","PASSIVE",
AI1807="Exclu","Exclu",
AI1807="SAT","ACTIVE",
AI1807="SPARE-ISSUE","SPARE-ISSUE",
AI1807="Fiber CAmtel","ACTIVE",
AI1807="Fiber AOF","ACTIVE",
AI1807="Projet OCM (HUAWEI)","PLANNED WORKS",
AI1807="Projet OCM (NOKIA)","PLANNED WORKS",
AI1807="ACCESS-ISSUE","ACCESS-ISSUE",
AI1807="Projet OCM (ZTE, NOKIA, autres projets)","PLANNED WORKS",
AI1807="No root CAuse","No root cause",
AI1807="ODU HS","ACTIVE",
AI1807="IP &amp; VLAN","ACTIVE",
AI1807="Warehouse HUAWEI","SPARE-ISSUE",
AI1807="SPARE-HS","SPARE-ISSUE",
AI1807="Power Telco","ACTIVE", AI1807="no impacts","no impacts"
),"")</f>
        <v>no impacts</v>
      </c>
      <c r="AK1807" s="23" t="s">
        <v>5537</v>
      </c>
      <c r="AL1807" s="23" t="str">
        <f t="shared" si="49"/>
        <v>OST_167</v>
      </c>
      <c r="AN1807" s="9" t="s">
        <v>5537</v>
      </c>
      <c r="AO1807" s="23" t="str">
        <f>_xlfn.XLOOKUP(B1807,'INCIDENT-05-03-2026'!E:E,'INCIDENT-05-03-2026'!F:F,"")</f>
        <v/>
      </c>
      <c r="AP1807" s="7" t="s">
        <v>5537</v>
      </c>
      <c r="AQ1807" s="6"/>
      <c r="AR1807" s="7"/>
      <c r="AS1807" s="3" t="str">
        <f>_xlfn.XLOOKUP(B1807,'[3]tt num | region | site id'!$C:$C,'[3]tt num | region | site id'!$Q:$Q,"")</f>
        <v/>
      </c>
      <c r="AT1807" s="24" t="str">
        <f>_xlfn.XLOOKUP(B1807,'[4]Cells Huawei 03052026 12h'!$B:$B,'[4]Cells Huawei 03052026 12h'!$T:$T,"")</f>
        <v/>
      </c>
      <c r="AU1807" s="24" t="str">
        <f>_xlfn.XLOOKUP(B1807,'[5]cells down 02052026 8h50'!$B:$B,'[5]cells down 02052026 8h50'!$R:$R,"")</f>
        <v/>
      </c>
      <c r="AV1807" s="24" t="str">
        <f>_xlfn.XLOOKUP(B1807,'[5]cells down 02052026 13h50'!$B:$B,'[5]cells down 02052026 13h50'!$R:$R,"")</f>
        <v/>
      </c>
      <c r="AW1807" s="24" t="str">
        <f>_xlfn.XLOOKUP(B1807,'[5]cells down 02052026 13h50'!$B:$B,'[5]cells down 02052026 13h50'!$R:$R,"")</f>
        <v/>
      </c>
      <c r="AX1807" s="24" t="str">
        <f>_xlfn.XLOOKUP(B1807,'[6]cell downs 03052026 8h40 '!$B:$B,'[6]cell downs 03052026 8h40 '!$R:$R,"")</f>
        <v/>
      </c>
      <c r="AY1807" s="24" t="str">
        <f>_xlfn.XLOOKUP(B1807,'[7]ALL SITES DOWN'!$D:$D,'[7]ALL SITES DOWN'!$J:$J,"")</f>
        <v/>
      </c>
      <c r="AZ1807" s="24" t="str">
        <f>_xlfn.XLOOKUP(B1807,'[8]ALL SITES DOWN'!$D:$D,'[8]ALL SITES DOWN'!$J:$J,"")</f>
        <v/>
      </c>
      <c r="BA1807" s="9" t="str">
        <f>_xlfn.XLOOKUP(B1807,[9]sheet1!$AC:$AC,[9]sheet1!$AF:$AF,"")</f>
        <v/>
      </c>
      <c r="BB1807" s="14" t="s">
        <v>5537</v>
      </c>
      <c r="BC1807" s="14" t="s">
        <v>5537</v>
      </c>
      <c r="BD1807" s="14" t="str">
        <f>_xlfn.XLOOKUP(B1807,'[10]cell downs 18042026 17h'!$B:$B,'[10]cell downs 18042026 17h'!$B:$B,"")</f>
        <v/>
      </c>
      <c r="BE1807" s="14" t="str">
        <f>_xlfn.XLOOKUP(B1807,'[11]Cells Huawei 19042026 15h'!$B:$B,'[11]Cells Huawei 19042026 15h'!$B:$B,"")</f>
        <v/>
      </c>
      <c r="BF1807" s="9" t="str">
        <f>_xlfn.XLOOKUP(B1807,'[12]cells down 19042026 9H40'!$B:$B,'[12]cells down 19042026 9H40'!$B:$B,"")</f>
        <v/>
      </c>
      <c r="BG1807" s="9" t="s">
        <v>1288</v>
      </c>
      <c r="BH1807" s="9" t="s">
        <v>594</v>
      </c>
    </row>
    <row r="1808" spans="1:60" s="9" customFormat="1" x14ac:dyDescent="0.3">
      <c r="A1808" s="1" t="s">
        <v>4437</v>
      </c>
      <c r="B1808" s="8" t="s">
        <v>4438</v>
      </c>
      <c r="C1808" s="3" t="str">
        <f>_xlfn.XLOOKUP(B1808,'[1]daily break down'!$D:$D,'[1]daily break down'!$E:$E,"")</f>
        <v>CENTRE</v>
      </c>
      <c r="D1808" s="1" t="s">
        <v>21</v>
      </c>
      <c r="E1808" s="1" t="s">
        <v>122</v>
      </c>
      <c r="F1808" s="3" t="s">
        <v>226</v>
      </c>
      <c r="G1808" s="1" t="s">
        <v>2236</v>
      </c>
      <c r="H1808" s="42" t="str">
        <f>_xlfn.XLOOKUP(B1808,[2]CALCULATION!$B:$B,[2]CALCULATION!$H:$H,"")</f>
        <v>ZTE</v>
      </c>
      <c r="I1808" s="34">
        <v>0</v>
      </c>
      <c r="J1808" s="34">
        <v>0</v>
      </c>
      <c r="K1808" s="34">
        <v>0</v>
      </c>
      <c r="L1808" s="34">
        <v>0.15388105572249197</v>
      </c>
      <c r="M1808" s="34">
        <v>0</v>
      </c>
      <c r="N1808" s="34">
        <v>0</v>
      </c>
      <c r="O1808" s="34">
        <v>0</v>
      </c>
      <c r="P1808" s="34">
        <v>0</v>
      </c>
      <c r="Q1808" s="34">
        <v>0</v>
      </c>
      <c r="R1808" s="34">
        <v>0</v>
      </c>
      <c r="S1808" s="35">
        <v>0</v>
      </c>
      <c r="T1808" s="35">
        <v>0</v>
      </c>
      <c r="U1808" s="35">
        <v>0</v>
      </c>
      <c r="V1808" s="35">
        <v>0</v>
      </c>
      <c r="W1808" s="35">
        <v>0</v>
      </c>
      <c r="X1808" s="35">
        <v>0</v>
      </c>
      <c r="Y1808" s="35">
        <v>0</v>
      </c>
      <c r="Z1808" s="35">
        <v>0</v>
      </c>
      <c r="AA1808" s="35">
        <v>0</v>
      </c>
      <c r="AB1808" s="35">
        <v>0</v>
      </c>
      <c r="AC1808" s="35">
        <v>0</v>
      </c>
      <c r="AD1808" s="35">
        <v>0</v>
      </c>
      <c r="AE1808" s="58" t="s">
        <v>5560</v>
      </c>
      <c r="AF1808" s="58"/>
      <c r="AG1808" s="57" t="str" cm="1">
        <f t="array" ref="AG1808">IFERROR(_xlfn.IFS(
AI1808="MPR ISSUE","PDH",
AI1808="BSS Hardware Issue","BSS",
AI1808="Sites strategiques, MLL, Pylone, etc.","ENVTECH",
AI1808="AKTIVCO DEFAUT GE &amp; POWER Cabinet","AKTIVCO",
AI1808="AKTIVCO Coupure ENEO &amp; Baisse de tension","AKTIVCO GRID ONLY",
AI1808="Coupure ENEO &amp; Baisse de tension","IHS GRID ONLY",
AI1808="Defaut GE &amp; POWER Cabinet","IHS",
AI1808="Sharing","Partners",
AI1808="Sites strategiques &amp; DataCenter","SST &amp; DC",
AI1808="Exclu","Exclu",
AI1808="SAT","SAT",
AI1808="SPARE-ISSUE","SPARE-ISSUE",
AI1808="Fiber CAmtel","TRANS_FO_CAMTEL",
AI1808="Fiber AOF","Fiber AOF",
AI1808="Projet OCM (HUAWEI)","TRAVAUX-HUAWEI",
AI1808="Projet OCM (NOKIA)","TRAVAUX-NOKIA",
AI1808="ACCESS-ISSUE","ACCESS-ISSUE",
AI1808="Projet OCM (ZTE, NOKIA, autres projets)","TRAVAUX OCM",
AI1808="No root CAuse","No root cause",
AI1808="ODU HS","PDH",
AI1808="IP &amp; VLAN","PDH",
AI1808="Warehouse HUAWEI","SPARE-ISSUE",
AI1808="SPARE-HS","SPARE-ISSUE",
AI1808="Power Telco","BSS",AI1808="no impacts","no impacts"
),"")</f>
        <v>no impacts</v>
      </c>
      <c r="AH1808" s="57" t="str" cm="1">
        <f t="array" ref="AH1808">IFERROR(_xlfn.IFS(
AI1808="MPR ISSUE","TX ISSUE",
AI1808="BSS Hardware Issue","RAN ISSUE",
AI1808="Sites strategiques, MLL, Pylone, etc.","ENVTECH",
AI1808="AKTIVCO DEFAUT GE &amp; POWER Cabinet","POWER ISSUE",
AI1808="AKTIVCO Coupure ENEO &amp; Baisse de tension","POWER ISSUE",
AI1808="Coupure ENEO &amp; Baisse de tension","POWER ISSUE",
AI1808="Defaut GE &amp; POWER Cabinet","POWER ISSUE",
AI1808="Sharing","POWER ISSUE",
AI1808="Sites strategiques &amp; DataCenter","POWER ISSUE",
AI1808="Exclu","Exclu",
AI1808="SAT","TX ISSUE",
AI1808="SPARE-ISSUE","SPARE-ISSUE",
AI1808="Fiber CAmtel","TX ISSUE",
AI1808="Fiber AOF","TX ISSUE",
AI1808="Projet OCM (HUAWEI)","TRAVAUX-HUAWEI",
AI1808="Projet OCM (NOKIA)","TRAVAUX -NOKIA",
AI1808="ACCESS-ISSUE","ACCESS-ISSUE",
AI1808="Projet OCM (ZTE, NOKIA, autres projets)","TRAVAUX OCM",
AI1808="No root CAuse","No root cause",
AI1808="ODU HS","TX ISSUE",
AI1808="IP &amp; VLAN","TX ISSUE",
AI1808="Warehouse HUAWEI","SPARE-ISSUE",
AI1808="SPARE-HS","SPARE-ISSUE",
AI1808="Power Telco","RAN ISSUE",AI1808="no impacts","no impacts"
),"")</f>
        <v>no impacts</v>
      </c>
      <c r="AI1808" s="85" t="s">
        <v>5998</v>
      </c>
      <c r="AJ1808" s="57" t="str" cm="1">
        <f t="array" ref="AJ1808">IFERROR(_xlfn.IFS(
AI1808="MPR ISSUE","ACTIVE",
AI1808="BSS Hardware Issue","ACTIVE",
AI1808="Sites strategiques, MLL, Pylone, etc.","PASSIVE",
AI1808="AKTIVCO DEFAUT GE &amp; POWER Cabinet","PASSIVE",
AI1808="AKTIVCO Coupure ENEO &amp; Baisse de tension","PASSIVE",
AI1808="Coupure ENEO &amp; Baisse de tension","PASSIVE",
AI1808="Defaut GE &amp; POWER Cabinet","PASSIVE",
AI1808="Sharing","PASSIVE",
AI1808="Sites strategiques &amp; DataCenter","PASSIVE",
AI1808="Exclu","Exclu",
AI1808="SAT","ACTIVE",
AI1808="SPARE-ISSUE","SPARE-ISSUE",
AI1808="Fiber CAmtel","ACTIVE",
AI1808="Fiber AOF","ACTIVE",
AI1808="Projet OCM (HUAWEI)","PLANNED WORKS",
AI1808="Projet OCM (NOKIA)","PLANNED WORKS",
AI1808="ACCESS-ISSUE","ACCESS-ISSUE",
AI1808="Projet OCM (ZTE, NOKIA, autres projets)","PLANNED WORKS",
AI1808="No root CAuse","No root cause",
AI1808="ODU HS","ACTIVE",
AI1808="IP &amp; VLAN","ACTIVE",
AI1808="Warehouse HUAWEI","SPARE-ISSUE",
AI1808="SPARE-HS","SPARE-ISSUE",
AI1808="Power Telco","ACTIVE", AI1808="no impacts","no impacts"
),"")</f>
        <v>no impacts</v>
      </c>
      <c r="AK1808" s="23" t="s">
        <v>5537</v>
      </c>
      <c r="AL1808" s="23" t="str">
        <f t="shared" si="49"/>
        <v>EST_144</v>
      </c>
      <c r="AN1808" s="9" t="s">
        <v>5537</v>
      </c>
      <c r="AO1808" s="23" t="str">
        <f>_xlfn.XLOOKUP(B1808,'INCIDENT-05-03-2026'!E:E,'INCIDENT-05-03-2026'!F:F,"")</f>
        <v/>
      </c>
      <c r="AP1808" s="7" t="s">
        <v>5537</v>
      </c>
      <c r="AQ1808" s="6"/>
      <c r="AR1808" s="7"/>
      <c r="AS1808" s="3" t="str">
        <f>_xlfn.XLOOKUP(B1808,'[3]tt num | region | site id'!$C:$C,'[3]tt num | region | site id'!$Q:$Q,"")</f>
        <v/>
      </c>
      <c r="AT1808" s="24" t="str">
        <f>_xlfn.XLOOKUP(B1808,'[4]Cells Huawei 03052026 12h'!$B:$B,'[4]Cells Huawei 03052026 12h'!$T:$T,"")</f>
        <v/>
      </c>
      <c r="AU1808" s="24" t="str">
        <f>_xlfn.XLOOKUP(B1808,'[5]cells down 02052026 8h50'!$B:$B,'[5]cells down 02052026 8h50'!$R:$R,"")</f>
        <v/>
      </c>
      <c r="AV1808" s="24" t="str">
        <f>_xlfn.XLOOKUP(B1808,'[5]cells down 02052026 13h50'!$B:$B,'[5]cells down 02052026 13h50'!$R:$R,"")</f>
        <v/>
      </c>
      <c r="AW1808" s="24" t="str">
        <f>_xlfn.XLOOKUP(B1808,'[5]cells down 02052026 13h50'!$B:$B,'[5]cells down 02052026 13h50'!$R:$R,"")</f>
        <v/>
      </c>
      <c r="AX1808" s="24" t="str">
        <f>_xlfn.XLOOKUP(B1808,'[6]cell downs 03052026 8h40 '!$B:$B,'[6]cell downs 03052026 8h40 '!$R:$R,"")</f>
        <v/>
      </c>
      <c r="AY1808" s="24" t="str">
        <f>_xlfn.XLOOKUP(B1808,'[7]ALL SITES DOWN'!$D:$D,'[7]ALL SITES DOWN'!$J:$J,"")</f>
        <v/>
      </c>
      <c r="AZ1808" s="24" t="str">
        <f>_xlfn.XLOOKUP(B1808,'[8]ALL SITES DOWN'!$D:$D,'[8]ALL SITES DOWN'!$J:$J,"")</f>
        <v/>
      </c>
      <c r="BA1808" s="9" t="str">
        <f>_xlfn.XLOOKUP(B1808,[9]sheet1!$AC:$AC,[9]sheet1!$AF:$AF,"")</f>
        <v/>
      </c>
      <c r="BB1808" s="14" t="s">
        <v>5537</v>
      </c>
      <c r="BC1808" s="14" t="s">
        <v>5537</v>
      </c>
      <c r="BD1808" s="14" t="str">
        <f>_xlfn.XLOOKUP(B1808,'[10]cell downs 18042026 17h'!$B:$B,'[10]cell downs 18042026 17h'!$B:$B,"")</f>
        <v/>
      </c>
      <c r="BE1808" s="14" t="str">
        <f>_xlfn.XLOOKUP(B1808,'[11]Cells Huawei 19042026 15h'!$B:$B,'[11]Cells Huawei 19042026 15h'!$B:$B,"")</f>
        <v/>
      </c>
      <c r="BF1808" s="9" t="str">
        <f>_xlfn.XLOOKUP(B1808,'[12]cells down 19042026 9H40'!$B:$B,'[12]cells down 19042026 9H40'!$B:$B,"")</f>
        <v/>
      </c>
      <c r="BG1808" s="9" t="s">
        <v>5537</v>
      </c>
      <c r="BH1808" s="9" t="s">
        <v>5537</v>
      </c>
    </row>
    <row r="1809" spans="1:60" s="9" customFormat="1" x14ac:dyDescent="0.3">
      <c r="A1809" s="1" t="s">
        <v>4153</v>
      </c>
      <c r="B1809" s="8" t="s">
        <v>4154</v>
      </c>
      <c r="C1809" s="3" t="str">
        <f>_xlfn.XLOOKUP(B1809,'[1]daily break down'!$D:$D,'[1]daily break down'!$E:$E,"")</f>
        <v>Douala</v>
      </c>
      <c r="D1809" s="1" t="s">
        <v>11</v>
      </c>
      <c r="E1809" s="1" t="s">
        <v>757</v>
      </c>
      <c r="F1809" s="3" t="s">
        <v>31</v>
      </c>
      <c r="G1809" s="1" t="s">
        <v>32</v>
      </c>
      <c r="H1809" s="42" t="str">
        <f>_xlfn.XLOOKUP(B1809,[2]CALCULATION!$B:$B,[2]CALCULATION!$H:$H,"")</f>
        <v>ZTE</v>
      </c>
      <c r="I1809" s="34">
        <v>0</v>
      </c>
      <c r="J1809" s="34">
        <v>0</v>
      </c>
      <c r="K1809" s="34">
        <v>0</v>
      </c>
      <c r="L1809" s="34">
        <v>2.5307976132384814E-2</v>
      </c>
      <c r="M1809" s="34">
        <v>0</v>
      </c>
      <c r="N1809" s="34">
        <v>0</v>
      </c>
      <c r="O1809" s="34">
        <v>2.751952584374202E-2</v>
      </c>
      <c r="P1809" s="34">
        <v>0</v>
      </c>
      <c r="Q1809" s="34">
        <v>0</v>
      </c>
      <c r="R1809" s="34">
        <v>0</v>
      </c>
      <c r="S1809" s="35">
        <v>0</v>
      </c>
      <c r="T1809" s="35">
        <v>0</v>
      </c>
      <c r="U1809" s="35">
        <v>0</v>
      </c>
      <c r="V1809" s="35">
        <v>0</v>
      </c>
      <c r="W1809" s="35">
        <v>0</v>
      </c>
      <c r="X1809" s="35">
        <v>0</v>
      </c>
      <c r="Y1809" s="35">
        <v>0</v>
      </c>
      <c r="Z1809" s="35">
        <v>0</v>
      </c>
      <c r="AA1809" s="35">
        <v>0</v>
      </c>
      <c r="AB1809" s="35">
        <v>0</v>
      </c>
      <c r="AC1809" s="35">
        <v>0</v>
      </c>
      <c r="AD1809" s="35">
        <v>0</v>
      </c>
      <c r="AE1809" s="58" t="s">
        <v>5560</v>
      </c>
      <c r="AF1809" s="58"/>
      <c r="AG1809" s="57" t="str" cm="1">
        <f t="array" ref="AG1809">IFERROR(_xlfn.IFS(
AI1809="MPR ISSUE","PDH",
AI1809="BSS Hardware Issue","BSS",
AI1809="Sites strategiques, MLL, Pylone, etc.","ENVTECH",
AI1809="AKTIVCO DEFAUT GE &amp; POWER Cabinet","AKTIVCO",
AI1809="AKTIVCO Coupure ENEO &amp; Baisse de tension","AKTIVCO GRID ONLY",
AI1809="Coupure ENEO &amp; Baisse de tension","IHS GRID ONLY",
AI1809="Defaut GE &amp; POWER Cabinet","IHS",
AI1809="Sharing","Partners",
AI1809="Sites strategiques &amp; DataCenter","SST &amp; DC",
AI1809="Exclu","Exclu",
AI1809="SAT","SAT",
AI1809="SPARE-ISSUE","SPARE-ISSUE",
AI1809="Fiber CAmtel","TRANS_FO_CAMTEL",
AI1809="Fiber AOF","Fiber AOF",
AI1809="Projet OCM (HUAWEI)","TRAVAUX-HUAWEI",
AI1809="Projet OCM (NOKIA)","TRAVAUX-NOKIA",
AI1809="ACCESS-ISSUE","ACCESS-ISSUE",
AI1809="Projet OCM (ZTE, NOKIA, autres projets)","TRAVAUX OCM",
AI1809="No root CAuse","No root cause",
AI1809="ODU HS","PDH",
AI1809="IP &amp; VLAN","PDH",
AI1809="Warehouse HUAWEI","SPARE-ISSUE",
AI1809="SPARE-HS","SPARE-ISSUE",
AI1809="Power Telco","BSS",AI1809="no impacts","no impacts"
),"")</f>
        <v>no impacts</v>
      </c>
      <c r="AH1809" s="57" t="str" cm="1">
        <f t="array" ref="AH1809">IFERROR(_xlfn.IFS(
AI1809="MPR ISSUE","TX ISSUE",
AI1809="BSS Hardware Issue","RAN ISSUE",
AI1809="Sites strategiques, MLL, Pylone, etc.","ENVTECH",
AI1809="AKTIVCO DEFAUT GE &amp; POWER Cabinet","POWER ISSUE",
AI1809="AKTIVCO Coupure ENEO &amp; Baisse de tension","POWER ISSUE",
AI1809="Coupure ENEO &amp; Baisse de tension","POWER ISSUE",
AI1809="Defaut GE &amp; POWER Cabinet","POWER ISSUE",
AI1809="Sharing","POWER ISSUE",
AI1809="Sites strategiques &amp; DataCenter","POWER ISSUE",
AI1809="Exclu","Exclu",
AI1809="SAT","TX ISSUE",
AI1809="SPARE-ISSUE","SPARE-ISSUE",
AI1809="Fiber CAmtel","TX ISSUE",
AI1809="Fiber AOF","TX ISSUE",
AI1809="Projet OCM (HUAWEI)","TRAVAUX-HUAWEI",
AI1809="Projet OCM (NOKIA)","TRAVAUX -NOKIA",
AI1809="ACCESS-ISSUE","ACCESS-ISSUE",
AI1809="Projet OCM (ZTE, NOKIA, autres projets)","TRAVAUX OCM",
AI1809="No root CAuse","No root cause",
AI1809="ODU HS","TX ISSUE",
AI1809="IP &amp; VLAN","TX ISSUE",
AI1809="Warehouse HUAWEI","SPARE-ISSUE",
AI1809="SPARE-HS","SPARE-ISSUE",
AI1809="Power Telco","RAN ISSUE",AI1809="no impacts","no impacts"
),"")</f>
        <v>no impacts</v>
      </c>
      <c r="AI1809" s="85" t="s">
        <v>5998</v>
      </c>
      <c r="AJ1809" s="57" t="str" cm="1">
        <f t="array" ref="AJ1809">IFERROR(_xlfn.IFS(
AI1809="MPR ISSUE","ACTIVE",
AI1809="BSS Hardware Issue","ACTIVE",
AI1809="Sites strategiques, MLL, Pylone, etc.","PASSIVE",
AI1809="AKTIVCO DEFAUT GE &amp; POWER Cabinet","PASSIVE",
AI1809="AKTIVCO Coupure ENEO &amp; Baisse de tension","PASSIVE",
AI1809="Coupure ENEO &amp; Baisse de tension","PASSIVE",
AI1809="Defaut GE &amp; POWER Cabinet","PASSIVE",
AI1809="Sharing","PASSIVE",
AI1809="Sites strategiques &amp; DataCenter","PASSIVE",
AI1809="Exclu","Exclu",
AI1809="SAT","ACTIVE",
AI1809="SPARE-ISSUE","SPARE-ISSUE",
AI1809="Fiber CAmtel","ACTIVE",
AI1809="Fiber AOF","ACTIVE",
AI1809="Projet OCM (HUAWEI)","PLANNED WORKS",
AI1809="Projet OCM (NOKIA)","PLANNED WORKS",
AI1809="ACCESS-ISSUE","ACCESS-ISSUE",
AI1809="Projet OCM (ZTE, NOKIA, autres projets)","PLANNED WORKS",
AI1809="No root CAuse","No root cause",
AI1809="ODU HS","ACTIVE",
AI1809="IP &amp; VLAN","ACTIVE",
AI1809="Warehouse HUAWEI","SPARE-ISSUE",
AI1809="SPARE-HS","SPARE-ISSUE",
AI1809="Power Telco","ACTIVE", AI1809="no impacts","no impacts"
),"")</f>
        <v>no impacts</v>
      </c>
      <c r="AK1809" s="23" t="s">
        <v>5537</v>
      </c>
      <c r="AL1809" s="23" t="str">
        <f t="shared" si="49"/>
        <v>LIT_033</v>
      </c>
      <c r="AN1809" s="9" t="s">
        <v>5537</v>
      </c>
      <c r="AO1809" s="23" t="str">
        <f>_xlfn.XLOOKUP(B1809,'INCIDENT-05-03-2026'!E:E,'INCIDENT-05-03-2026'!F:F,"")</f>
        <v/>
      </c>
      <c r="AP1809" s="7" t="s">
        <v>5537</v>
      </c>
      <c r="AQ1809" s="6"/>
      <c r="AR1809" s="7"/>
      <c r="AS1809" s="3" t="str">
        <f>_xlfn.XLOOKUP(B1809,'[3]tt num | region | site id'!$C:$C,'[3]tt num | region | site id'!$Q:$Q,"")</f>
        <v/>
      </c>
      <c r="AT1809" s="24" t="str">
        <f>_xlfn.XLOOKUP(B1809,'[4]Cells Huawei 03052026 12h'!$B:$B,'[4]Cells Huawei 03052026 12h'!$T:$T,"")</f>
        <v/>
      </c>
      <c r="AU1809" s="24" t="str">
        <f>_xlfn.XLOOKUP(B1809,'[5]cells down 02052026 8h50'!$B:$B,'[5]cells down 02052026 8h50'!$R:$R,"")</f>
        <v/>
      </c>
      <c r="AV1809" s="24" t="str">
        <f>_xlfn.XLOOKUP(B1809,'[5]cells down 02052026 13h50'!$B:$B,'[5]cells down 02052026 13h50'!$R:$R,"")</f>
        <v/>
      </c>
      <c r="AW1809" s="24" t="str">
        <f>_xlfn.XLOOKUP(B1809,'[5]cells down 02052026 13h50'!$B:$B,'[5]cells down 02052026 13h50'!$R:$R,"")</f>
        <v/>
      </c>
      <c r="AX1809" s="24" t="str">
        <f>_xlfn.XLOOKUP(B1809,'[6]cell downs 03052026 8h40 '!$B:$B,'[6]cell downs 03052026 8h40 '!$R:$R,"")</f>
        <v/>
      </c>
      <c r="AY1809" s="24" t="str">
        <f>_xlfn.XLOOKUP(B1809,'[7]ALL SITES DOWN'!$D:$D,'[7]ALL SITES DOWN'!$J:$J,"")</f>
        <v/>
      </c>
      <c r="AZ1809" s="24" t="str">
        <f>_xlfn.XLOOKUP(B1809,'[8]ALL SITES DOWN'!$D:$D,'[8]ALL SITES DOWN'!$J:$J,"")</f>
        <v/>
      </c>
      <c r="BA1809" s="9" t="str">
        <f>_xlfn.XLOOKUP(B1809,[9]sheet1!$AC:$AC,[9]sheet1!$AF:$AF,"")</f>
        <v/>
      </c>
      <c r="BB1809" s="14" t="s">
        <v>5537</v>
      </c>
      <c r="BC1809" s="14" t="s">
        <v>5537</v>
      </c>
      <c r="BD1809" s="14" t="str">
        <f>_xlfn.XLOOKUP(B1809,'[10]cell downs 18042026 17h'!$B:$B,'[10]cell downs 18042026 17h'!$B:$B,"")</f>
        <v/>
      </c>
      <c r="BE1809" s="14" t="str">
        <f>_xlfn.XLOOKUP(B1809,'[11]Cells Huawei 19042026 15h'!$B:$B,'[11]Cells Huawei 19042026 15h'!$B:$B,"")</f>
        <v/>
      </c>
      <c r="BF1809" s="9" t="str">
        <f>_xlfn.XLOOKUP(B1809,'[12]cells down 19042026 9H40'!$B:$B,'[12]cells down 19042026 9H40'!$B:$B,"")</f>
        <v/>
      </c>
      <c r="BG1809" s="9" t="s">
        <v>4154</v>
      </c>
      <c r="BH1809" s="9" t="s">
        <v>5537</v>
      </c>
    </row>
    <row r="1810" spans="1:60" s="9" customFormat="1" x14ac:dyDescent="0.3">
      <c r="A1810" s="1" t="s">
        <v>4081</v>
      </c>
      <c r="B1810" s="8" t="s">
        <v>4082</v>
      </c>
      <c r="C1810" s="3" t="str">
        <f>_xlfn.XLOOKUP(B1810,'[1]daily break down'!$D:$D,'[1]daily break down'!$E:$E,"")</f>
        <v>CENTRE</v>
      </c>
      <c r="D1810" s="1" t="s">
        <v>11</v>
      </c>
      <c r="E1810" s="1" t="s">
        <v>12</v>
      </c>
      <c r="F1810" s="3" t="s">
        <v>37</v>
      </c>
      <c r="G1810" s="1" t="s">
        <v>4081</v>
      </c>
      <c r="H1810" s="42" t="str">
        <f>_xlfn.XLOOKUP(B1810,[2]CALCULATION!$B:$B,[2]CALCULATION!$H:$H,"")</f>
        <v>ZTE</v>
      </c>
      <c r="I1810" s="34">
        <v>0</v>
      </c>
      <c r="J1810" s="34">
        <v>0</v>
      </c>
      <c r="K1810" s="34">
        <v>0</v>
      </c>
      <c r="L1810" s="34">
        <v>0</v>
      </c>
      <c r="M1810" s="34">
        <v>0</v>
      </c>
      <c r="N1810" s="34">
        <v>0</v>
      </c>
      <c r="O1810" s="34">
        <v>0</v>
      </c>
      <c r="P1810" s="34">
        <v>0</v>
      </c>
      <c r="Q1810" s="34">
        <v>0</v>
      </c>
      <c r="R1810" s="34">
        <v>0</v>
      </c>
      <c r="S1810" s="35">
        <v>0</v>
      </c>
      <c r="T1810" s="35">
        <v>0</v>
      </c>
      <c r="U1810" s="35">
        <v>0</v>
      </c>
      <c r="V1810" s="35">
        <v>0</v>
      </c>
      <c r="W1810" s="35">
        <v>0</v>
      </c>
      <c r="X1810" s="35">
        <v>0</v>
      </c>
      <c r="Y1810" s="35">
        <v>0</v>
      </c>
      <c r="Z1810" s="35">
        <v>0</v>
      </c>
      <c r="AA1810" s="35">
        <v>0</v>
      </c>
      <c r="AB1810" s="35">
        <v>0</v>
      </c>
      <c r="AC1810" s="35">
        <v>0</v>
      </c>
      <c r="AD1810" s="35">
        <v>0</v>
      </c>
      <c r="AE1810" s="58" t="s">
        <v>5559</v>
      </c>
      <c r="AF1810" s="58"/>
      <c r="AG1810" s="57" t="str" cm="1">
        <f t="array" ref="AG1810">IFERROR(_xlfn.IFS(
AI1810="MPR ISSUE","PDH",
AI1810="BSS Hardware Issue","BSS",
AI1810="Sites strategiques, MLL, Pylone, etc.","ENVTECH",
AI1810="AKTIVCO DEFAUT GE &amp; POWER Cabinet","AKTIVCO",
AI1810="AKTIVCO Coupure ENEO &amp; Baisse de tension","AKTIVCO GRID ONLY",
AI1810="Coupure ENEO &amp; Baisse de tension","IHS GRID ONLY",
AI1810="Defaut GE &amp; POWER Cabinet","IHS",
AI1810="Sharing","Partners",
AI1810="Sites strategiques &amp; DataCenter","SST &amp; DC",
AI1810="Exclu","Exclu",
AI1810="SAT","SAT",
AI1810="SPARE-ISSUE","SPARE-ISSUE",
AI1810="Fiber CAmtel","TRANS_FO_CAMTEL",
AI1810="Fiber AOF","Fiber AOF",
AI1810="Projet OCM (HUAWEI)","TRAVAUX-HUAWEI",
AI1810="Projet OCM (NOKIA)","TRAVAUX-NOKIA",
AI1810="ACCESS-ISSUE","ACCESS-ISSUE",
AI1810="Projet OCM (ZTE, NOKIA, autres projets)","TRAVAUX OCM",
AI1810="No root CAuse","No root cause",
AI1810="ODU HS","PDH",
AI1810="IP &amp; VLAN","PDH",
AI1810="Warehouse HUAWEI","SPARE-ISSUE",
AI1810="SPARE-HS","SPARE-ISSUE",
AI1810="Power Telco","BSS",AI1810="no impacts","no impacts"
),"")</f>
        <v>Exclu</v>
      </c>
      <c r="AH1810" s="57" t="str" cm="1">
        <f t="array" ref="AH1810">IFERROR(_xlfn.IFS(
AI1810="MPR ISSUE","TX ISSUE",
AI1810="BSS Hardware Issue","RAN ISSUE",
AI1810="Sites strategiques, MLL, Pylone, etc.","ENVTECH",
AI1810="AKTIVCO DEFAUT GE &amp; POWER Cabinet","POWER ISSUE",
AI1810="AKTIVCO Coupure ENEO &amp; Baisse de tension","POWER ISSUE",
AI1810="Coupure ENEO &amp; Baisse de tension","POWER ISSUE",
AI1810="Defaut GE &amp; POWER Cabinet","POWER ISSUE",
AI1810="Sharing","POWER ISSUE",
AI1810="Sites strategiques &amp; DataCenter","POWER ISSUE",
AI1810="Exclu","Exclu",
AI1810="SAT","TX ISSUE",
AI1810="SPARE-ISSUE","SPARE-ISSUE",
AI1810="Fiber CAmtel","TX ISSUE",
AI1810="Fiber AOF","TX ISSUE",
AI1810="Projet OCM (HUAWEI)","TRAVAUX-HUAWEI",
AI1810="Projet OCM (NOKIA)","TRAVAUX -NOKIA",
AI1810="ACCESS-ISSUE","ACCESS-ISSUE",
AI1810="Projet OCM (ZTE, NOKIA, autres projets)","TRAVAUX OCM",
AI1810="No root CAuse","No root cause",
AI1810="ODU HS","TX ISSUE",
AI1810="IP &amp; VLAN","TX ISSUE",
AI1810="Warehouse HUAWEI","SPARE-ISSUE",
AI1810="SPARE-HS","SPARE-ISSUE",
AI1810="Power Telco","RAN ISSUE",AI1810="no impacts","no impacts"
),"")</f>
        <v>Exclu</v>
      </c>
      <c r="AI1810" s="85" t="s">
        <v>5559</v>
      </c>
      <c r="AJ1810" s="57" t="str" cm="1">
        <f t="array" ref="AJ1810">IFERROR(_xlfn.IFS(
AI1810="MPR ISSUE","ACTIVE",
AI1810="BSS Hardware Issue","ACTIVE",
AI1810="Sites strategiques, MLL, Pylone, etc.","PASSIVE",
AI1810="AKTIVCO DEFAUT GE &amp; POWER Cabinet","PASSIVE",
AI1810="AKTIVCO Coupure ENEO &amp; Baisse de tension","PASSIVE",
AI1810="Coupure ENEO &amp; Baisse de tension","PASSIVE",
AI1810="Defaut GE &amp; POWER Cabinet","PASSIVE",
AI1810="Sharing","PASSIVE",
AI1810="Sites strategiques &amp; DataCenter","PASSIVE",
AI1810="Exclu","Exclu",
AI1810="SAT","ACTIVE",
AI1810="SPARE-ISSUE","SPARE-ISSUE",
AI1810="Fiber CAmtel","ACTIVE",
AI1810="Fiber AOF","ACTIVE",
AI1810="Projet OCM (HUAWEI)","PLANNED WORKS",
AI1810="Projet OCM (NOKIA)","PLANNED WORKS",
AI1810="ACCESS-ISSUE","ACCESS-ISSUE",
AI1810="Projet OCM (ZTE, NOKIA, autres projets)","PLANNED WORKS",
AI1810="No root CAuse","No root cause",
AI1810="ODU HS","ACTIVE",
AI1810="IP &amp; VLAN","ACTIVE",
AI1810="Warehouse HUAWEI","SPARE-ISSUE",
AI1810="SPARE-HS","SPARE-ISSUE",
AI1810="Power Telco","ACTIVE", AI1810="no impacts","no impacts"
),"")</f>
        <v>Exclu</v>
      </c>
      <c r="AK1810" s="23" t="s">
        <v>5537</v>
      </c>
      <c r="AL1810" s="23" t="str">
        <f t="shared" si="49"/>
        <v>CTR_067</v>
      </c>
      <c r="AN1810" s="9" t="s">
        <v>5537</v>
      </c>
      <c r="AO1810" s="23" t="str">
        <f>_xlfn.XLOOKUP(B1810,'INCIDENT-05-03-2026'!E:E,'INCIDENT-05-03-2026'!F:F,"")</f>
        <v/>
      </c>
      <c r="AP1810" s="7" t="s">
        <v>5537</v>
      </c>
      <c r="AQ1810" s="6"/>
      <c r="AR1810" s="7"/>
      <c r="AS1810" s="3" t="str">
        <f>_xlfn.XLOOKUP(B1810,'[3]tt num | region | site id'!$C:$C,'[3]tt num | region | site id'!$Q:$Q,"")</f>
        <v/>
      </c>
      <c r="AT1810" s="24" t="str">
        <f>_xlfn.XLOOKUP(B1810,'[4]Cells Huawei 03052026 12h'!$B:$B,'[4]Cells Huawei 03052026 12h'!$T:$T,"")</f>
        <v/>
      </c>
      <c r="AU1810" s="24" t="str">
        <f>_xlfn.XLOOKUP(B1810,'[5]cells down 02052026 8h50'!$B:$B,'[5]cells down 02052026 8h50'!$R:$R,"")</f>
        <v/>
      </c>
      <c r="AV1810" s="24" t="str">
        <f>_xlfn.XLOOKUP(B1810,'[5]cells down 02052026 13h50'!$B:$B,'[5]cells down 02052026 13h50'!$R:$R,"")</f>
        <v/>
      </c>
      <c r="AW1810" s="24" t="str">
        <f>_xlfn.XLOOKUP(B1810,'[5]cells down 02052026 13h50'!$B:$B,'[5]cells down 02052026 13h50'!$R:$R,"")</f>
        <v/>
      </c>
      <c r="AX1810" s="24" t="str">
        <f>_xlfn.XLOOKUP(B1810,'[6]cell downs 03052026 8h40 '!$B:$B,'[6]cell downs 03052026 8h40 '!$R:$R,"")</f>
        <v/>
      </c>
      <c r="AY1810" s="24" t="str">
        <f>_xlfn.XLOOKUP(B1810,'[7]ALL SITES DOWN'!$D:$D,'[7]ALL SITES DOWN'!$J:$J,"")</f>
        <v/>
      </c>
      <c r="AZ1810" s="24" t="str">
        <f>_xlfn.XLOOKUP(B1810,'[8]ALL SITES DOWN'!$D:$D,'[8]ALL SITES DOWN'!$J:$J,"")</f>
        <v/>
      </c>
      <c r="BA1810" s="9" t="str">
        <f>_xlfn.XLOOKUP(B1810,[9]sheet1!$AC:$AC,[9]sheet1!$AF:$AF,"")</f>
        <v/>
      </c>
      <c r="BB1810" s="14" t="s">
        <v>5537</v>
      </c>
      <c r="BC1810" s="14" t="s">
        <v>5537</v>
      </c>
      <c r="BD1810" s="14" t="str">
        <f>_xlfn.XLOOKUP(B1810,'[10]cell downs 18042026 17h'!$B:$B,'[10]cell downs 18042026 17h'!$B:$B,"")</f>
        <v/>
      </c>
      <c r="BE1810" s="14" t="str">
        <f>_xlfn.XLOOKUP(B1810,'[11]Cells Huawei 19042026 15h'!$B:$B,'[11]Cells Huawei 19042026 15h'!$B:$B,"")</f>
        <v/>
      </c>
      <c r="BF1810" s="9" t="str">
        <f>_xlfn.XLOOKUP(B1810,'[12]cells down 19042026 9H40'!$B:$B,'[12]cells down 19042026 9H40'!$B:$B,"")</f>
        <v/>
      </c>
      <c r="BG1810" s="9" t="s">
        <v>5537</v>
      </c>
      <c r="BH1810" s="9" t="s">
        <v>12</v>
      </c>
    </row>
    <row r="1811" spans="1:60" s="9" customFormat="1" x14ac:dyDescent="0.3">
      <c r="A1811" s="1" t="s">
        <v>2443</v>
      </c>
      <c r="B1811" s="1" t="s">
        <v>2444</v>
      </c>
      <c r="C1811" s="3" t="str">
        <f>_xlfn.XLOOKUP(B1811,'[1]daily break down'!$D:$D,'[1]daily break down'!$E:$E,"")</f>
        <v>Douala</v>
      </c>
      <c r="D1811" s="1" t="s">
        <v>11</v>
      </c>
      <c r="E1811" s="1" t="s">
        <v>12</v>
      </c>
      <c r="F1811" s="3" t="s">
        <v>31</v>
      </c>
      <c r="G1811" s="1" t="s">
        <v>32</v>
      </c>
      <c r="H1811" s="42" t="str">
        <f>_xlfn.XLOOKUP(B1811,[2]CALCULATION!$B:$B,[2]CALCULATION!$H:$H,"")</f>
        <v>ZTE</v>
      </c>
      <c r="I1811" s="34">
        <v>0</v>
      </c>
      <c r="J1811" s="34">
        <v>6.2966743999566264</v>
      </c>
      <c r="K1811" s="34">
        <v>0</v>
      </c>
      <c r="L1811" s="34">
        <v>2.3185601812614315E-3</v>
      </c>
      <c r="M1811" s="34">
        <v>0</v>
      </c>
      <c r="N1811" s="34">
        <v>0</v>
      </c>
      <c r="O1811" s="34">
        <v>0</v>
      </c>
      <c r="P1811" s="34">
        <v>0</v>
      </c>
      <c r="Q1811" s="34">
        <v>0</v>
      </c>
      <c r="R1811" s="34">
        <v>0</v>
      </c>
      <c r="S1811" s="35">
        <v>0</v>
      </c>
      <c r="T1811" s="35">
        <v>0</v>
      </c>
      <c r="U1811" s="35">
        <v>0</v>
      </c>
      <c r="V1811" s="35">
        <v>0</v>
      </c>
      <c r="W1811" s="35">
        <v>0</v>
      </c>
      <c r="X1811" s="35">
        <v>0</v>
      </c>
      <c r="Y1811" s="35">
        <v>0</v>
      </c>
      <c r="Z1811" s="35">
        <v>0</v>
      </c>
      <c r="AA1811" s="35">
        <v>0</v>
      </c>
      <c r="AB1811" s="35">
        <v>0</v>
      </c>
      <c r="AC1811" s="35">
        <v>0</v>
      </c>
      <c r="AD1811" s="35">
        <v>0</v>
      </c>
      <c r="AE1811" s="58" t="s">
        <v>5560</v>
      </c>
      <c r="AF1811" s="58"/>
      <c r="AG1811" s="57" t="str" cm="1">
        <f t="array" ref="AG1811">IFERROR(_xlfn.IFS(
AI1811="MPR ISSUE","PDH",
AI1811="BSS Hardware Issue","BSS",
AI1811="Sites strategiques, MLL, Pylone, etc.","ENVTECH",
AI1811="AKTIVCO DEFAUT GE &amp; POWER Cabinet","AKTIVCO",
AI1811="AKTIVCO Coupure ENEO &amp; Baisse de tension","AKTIVCO GRID ONLY",
AI1811="Coupure ENEO &amp; Baisse de tension","IHS GRID ONLY",
AI1811="Defaut GE &amp; POWER Cabinet","IHS",
AI1811="Sharing","Partners",
AI1811="Sites strategiques &amp; DataCenter","SST &amp; DC",
AI1811="Exclu","Exclu",
AI1811="SAT","SAT",
AI1811="SPARE-ISSUE","SPARE-ISSUE",
AI1811="Fiber CAmtel","TRANS_FO_CAMTEL",
AI1811="Fiber AOF","Fiber AOF",
AI1811="Projet OCM (HUAWEI)","TRAVAUX-HUAWEI",
AI1811="Projet OCM (NOKIA)","TRAVAUX-NOKIA",
AI1811="ACCESS-ISSUE","ACCESS-ISSUE",
AI1811="Projet OCM (ZTE, NOKIA, autres projets)","TRAVAUX OCM",
AI1811="No root CAuse","No root cause",
AI1811="ODU HS","PDH",
AI1811="IP &amp; VLAN","PDH",
AI1811="Warehouse HUAWEI","SPARE-ISSUE",
AI1811="SPARE-HS","SPARE-ISSUE",
AI1811="Power Telco","BSS",AI1811="no impacts","no impacts"
),"")</f>
        <v>no impacts</v>
      </c>
      <c r="AH1811" s="57" t="str" cm="1">
        <f t="array" ref="AH1811">IFERROR(_xlfn.IFS(
AI1811="MPR ISSUE","TX ISSUE",
AI1811="BSS Hardware Issue","RAN ISSUE",
AI1811="Sites strategiques, MLL, Pylone, etc.","ENVTECH",
AI1811="AKTIVCO DEFAUT GE &amp; POWER Cabinet","POWER ISSUE",
AI1811="AKTIVCO Coupure ENEO &amp; Baisse de tension","POWER ISSUE",
AI1811="Coupure ENEO &amp; Baisse de tension","POWER ISSUE",
AI1811="Defaut GE &amp; POWER Cabinet","POWER ISSUE",
AI1811="Sharing","POWER ISSUE",
AI1811="Sites strategiques &amp; DataCenter","POWER ISSUE",
AI1811="Exclu","Exclu",
AI1811="SAT","TX ISSUE",
AI1811="SPARE-ISSUE","SPARE-ISSUE",
AI1811="Fiber CAmtel","TX ISSUE",
AI1811="Fiber AOF","TX ISSUE",
AI1811="Projet OCM (HUAWEI)","TRAVAUX-HUAWEI",
AI1811="Projet OCM (NOKIA)","TRAVAUX -NOKIA",
AI1811="ACCESS-ISSUE","ACCESS-ISSUE",
AI1811="Projet OCM (ZTE, NOKIA, autres projets)","TRAVAUX OCM",
AI1811="No root CAuse","No root cause",
AI1811="ODU HS","TX ISSUE",
AI1811="IP &amp; VLAN","TX ISSUE",
AI1811="Warehouse HUAWEI","SPARE-ISSUE",
AI1811="SPARE-HS","SPARE-ISSUE",
AI1811="Power Telco","RAN ISSUE",AI1811="no impacts","no impacts"
),"")</f>
        <v>no impacts</v>
      </c>
      <c r="AI1811" s="85" t="s">
        <v>5998</v>
      </c>
      <c r="AJ1811" s="57" t="str" cm="1">
        <f t="array" ref="AJ1811">IFERROR(_xlfn.IFS(
AI1811="MPR ISSUE","ACTIVE",
AI1811="BSS Hardware Issue","ACTIVE",
AI1811="Sites strategiques, MLL, Pylone, etc.","PASSIVE",
AI1811="AKTIVCO DEFAUT GE &amp; POWER Cabinet","PASSIVE",
AI1811="AKTIVCO Coupure ENEO &amp; Baisse de tension","PASSIVE",
AI1811="Coupure ENEO &amp; Baisse de tension","PASSIVE",
AI1811="Defaut GE &amp; POWER Cabinet","PASSIVE",
AI1811="Sharing","PASSIVE",
AI1811="Sites strategiques &amp; DataCenter","PASSIVE",
AI1811="Exclu","Exclu",
AI1811="SAT","ACTIVE",
AI1811="SPARE-ISSUE","SPARE-ISSUE",
AI1811="Fiber CAmtel","ACTIVE",
AI1811="Fiber AOF","ACTIVE",
AI1811="Projet OCM (HUAWEI)","PLANNED WORKS",
AI1811="Projet OCM (NOKIA)","PLANNED WORKS",
AI1811="ACCESS-ISSUE","ACCESS-ISSUE",
AI1811="Projet OCM (ZTE, NOKIA, autres projets)","PLANNED WORKS",
AI1811="No root CAuse","No root cause",
AI1811="ODU HS","ACTIVE",
AI1811="IP &amp; VLAN","ACTIVE",
AI1811="Warehouse HUAWEI","SPARE-ISSUE",
AI1811="SPARE-HS","SPARE-ISSUE",
AI1811="Power Telco","ACTIVE", AI1811="no impacts","no impacts"
),"")</f>
        <v>no impacts</v>
      </c>
      <c r="AK1811" s="23" t="s">
        <v>5537</v>
      </c>
      <c r="AL1811" s="23" t="str">
        <f t="shared" si="49"/>
        <v>LIT_344</v>
      </c>
      <c r="AN1811" s="9" t="s">
        <v>5537</v>
      </c>
      <c r="AO1811" s="23" t="str">
        <f>_xlfn.XLOOKUP(B1811,'INCIDENT-05-03-2026'!E:E,'INCIDENT-05-03-2026'!F:F,"")</f>
        <v/>
      </c>
      <c r="AP1811" s="7" t="s">
        <v>5537</v>
      </c>
      <c r="AQ1811" s="6"/>
      <c r="AR1811" s="7"/>
      <c r="AS1811" s="3" t="str">
        <f>_xlfn.XLOOKUP(B1811,'[3]tt num | region | site id'!$C:$C,'[3]tt num | region | site id'!$Q:$Q,"")</f>
        <v/>
      </c>
      <c r="AT1811" s="24" t="str">
        <f>_xlfn.XLOOKUP(B1811,'[4]Cells Huawei 03052026 12h'!$B:$B,'[4]Cells Huawei 03052026 12h'!$T:$T,"")</f>
        <v/>
      </c>
      <c r="AU1811" s="24" t="str">
        <f>_xlfn.XLOOKUP(B1811,'[5]cells down 02052026 8h50'!$B:$B,'[5]cells down 02052026 8h50'!$R:$R,"")</f>
        <v/>
      </c>
      <c r="AV1811" s="24" t="str">
        <f>_xlfn.XLOOKUP(B1811,'[5]cells down 02052026 13h50'!$B:$B,'[5]cells down 02052026 13h50'!$R:$R,"")</f>
        <v/>
      </c>
      <c r="AW1811" s="24" t="str">
        <f>_xlfn.XLOOKUP(B1811,'[5]cells down 02052026 13h50'!$B:$B,'[5]cells down 02052026 13h50'!$R:$R,"")</f>
        <v/>
      </c>
      <c r="AX1811" s="24" t="str">
        <f>_xlfn.XLOOKUP(B1811,'[6]cell downs 03052026 8h40 '!$B:$B,'[6]cell downs 03052026 8h40 '!$R:$R,"")</f>
        <v/>
      </c>
      <c r="AY1811" s="24" t="str">
        <f>_xlfn.XLOOKUP(B1811,'[7]ALL SITES DOWN'!$D:$D,'[7]ALL SITES DOWN'!$J:$J,"")</f>
        <v/>
      </c>
      <c r="AZ1811" s="24" t="str">
        <f>_xlfn.XLOOKUP(B1811,'[8]ALL SITES DOWN'!$D:$D,'[8]ALL SITES DOWN'!$J:$J,"")</f>
        <v/>
      </c>
      <c r="BA1811" s="9" t="str">
        <f>_xlfn.XLOOKUP(B1811,[9]sheet1!$AC:$AC,[9]sheet1!$AF:$AF,"")</f>
        <v/>
      </c>
      <c r="BB1811" s="14" t="s">
        <v>5537</v>
      </c>
      <c r="BC1811" s="14" t="s">
        <v>5537</v>
      </c>
      <c r="BD1811" s="14" t="str">
        <f>_xlfn.XLOOKUP(B1811,'[10]cell downs 18042026 17h'!$B:$B,'[10]cell downs 18042026 17h'!$B:$B,"")</f>
        <v/>
      </c>
      <c r="BE1811" s="14" t="str">
        <f>_xlfn.XLOOKUP(B1811,'[11]Cells Huawei 19042026 15h'!$B:$B,'[11]Cells Huawei 19042026 15h'!$B:$B,"")</f>
        <v/>
      </c>
      <c r="BF1811" s="9" t="str">
        <f>_xlfn.XLOOKUP(B1811,'[12]cells down 19042026 9H40'!$B:$B,'[12]cells down 19042026 9H40'!$B:$B,"")</f>
        <v/>
      </c>
      <c r="BG1811" s="9" t="s">
        <v>2444</v>
      </c>
      <c r="BH1811" s="9" t="s">
        <v>12</v>
      </c>
    </row>
    <row r="1812" spans="1:60" s="9" customFormat="1" x14ac:dyDescent="0.3">
      <c r="A1812" s="1" t="s">
        <v>2191</v>
      </c>
      <c r="B1812" s="8" t="s">
        <v>2192</v>
      </c>
      <c r="C1812" s="3" t="str">
        <f>_xlfn.XLOOKUP(B1812,'[1]daily break down'!$D:$D,'[1]daily break down'!$E:$E,"")</f>
        <v>Douala</v>
      </c>
      <c r="D1812" s="1" t="s">
        <v>11</v>
      </c>
      <c r="E1812" s="1" t="s">
        <v>145</v>
      </c>
      <c r="F1812" s="3" t="s">
        <v>31</v>
      </c>
      <c r="G1812" s="1" t="s">
        <v>32</v>
      </c>
      <c r="H1812" s="42" t="str">
        <f>_xlfn.XLOOKUP(B1812,[2]CALCULATION!$B:$B,[2]CALCULATION!$H:$H,"")</f>
        <v>ZTE</v>
      </c>
      <c r="I1812" s="34">
        <v>0</v>
      </c>
      <c r="J1812" s="34">
        <v>0</v>
      </c>
      <c r="K1812" s="34">
        <v>0</v>
      </c>
      <c r="L1812" s="34">
        <v>2.2472198679918932E-3</v>
      </c>
      <c r="M1812" s="34">
        <v>0</v>
      </c>
      <c r="N1812" s="34">
        <v>0</v>
      </c>
      <c r="O1812" s="34">
        <v>0</v>
      </c>
      <c r="P1812" s="34">
        <v>0</v>
      </c>
      <c r="Q1812" s="34">
        <v>0</v>
      </c>
      <c r="R1812" s="34">
        <v>0</v>
      </c>
      <c r="S1812" s="35">
        <v>0</v>
      </c>
      <c r="T1812" s="35">
        <v>0</v>
      </c>
      <c r="U1812" s="35">
        <v>0</v>
      </c>
      <c r="V1812" s="35">
        <v>0</v>
      </c>
      <c r="W1812" s="35">
        <v>0</v>
      </c>
      <c r="X1812" s="35">
        <v>0</v>
      </c>
      <c r="Y1812" s="35">
        <v>0</v>
      </c>
      <c r="Z1812" s="35">
        <v>0</v>
      </c>
      <c r="AA1812" s="35">
        <v>0</v>
      </c>
      <c r="AB1812" s="35">
        <v>0</v>
      </c>
      <c r="AC1812" s="35">
        <v>0</v>
      </c>
      <c r="AD1812" s="35">
        <v>0</v>
      </c>
      <c r="AE1812" s="58" t="s">
        <v>5560</v>
      </c>
      <c r="AF1812" s="58"/>
      <c r="AG1812" s="57" t="str" cm="1">
        <f t="array" ref="AG1812">IFERROR(_xlfn.IFS(
AI1812="MPR ISSUE","PDH",
AI1812="BSS Hardware Issue","BSS",
AI1812="Sites strategiques, MLL, Pylone, etc.","ENVTECH",
AI1812="AKTIVCO DEFAUT GE &amp; POWER Cabinet","AKTIVCO",
AI1812="AKTIVCO Coupure ENEO &amp; Baisse de tension","AKTIVCO GRID ONLY",
AI1812="Coupure ENEO &amp; Baisse de tension","IHS GRID ONLY",
AI1812="Defaut GE &amp; POWER Cabinet","IHS",
AI1812="Sharing","Partners",
AI1812="Sites strategiques &amp; DataCenter","SST &amp; DC",
AI1812="Exclu","Exclu",
AI1812="SAT","SAT",
AI1812="SPARE-ISSUE","SPARE-ISSUE",
AI1812="Fiber CAmtel","TRANS_FO_CAMTEL",
AI1812="Fiber AOF","Fiber AOF",
AI1812="Projet OCM (HUAWEI)","TRAVAUX-HUAWEI",
AI1812="Projet OCM (NOKIA)","TRAVAUX-NOKIA",
AI1812="ACCESS-ISSUE","ACCESS-ISSUE",
AI1812="Projet OCM (ZTE, NOKIA, autres projets)","TRAVAUX OCM",
AI1812="No root CAuse","No root cause",
AI1812="ODU HS","PDH",
AI1812="IP &amp; VLAN","PDH",
AI1812="Warehouse HUAWEI","SPARE-ISSUE",
AI1812="SPARE-HS","SPARE-ISSUE",
AI1812="Power Telco","BSS",AI1812="no impacts","no impacts"
),"")</f>
        <v>no impacts</v>
      </c>
      <c r="AH1812" s="57" t="str" cm="1">
        <f t="array" ref="AH1812">IFERROR(_xlfn.IFS(
AI1812="MPR ISSUE","TX ISSUE",
AI1812="BSS Hardware Issue","RAN ISSUE",
AI1812="Sites strategiques, MLL, Pylone, etc.","ENVTECH",
AI1812="AKTIVCO DEFAUT GE &amp; POWER Cabinet","POWER ISSUE",
AI1812="AKTIVCO Coupure ENEO &amp; Baisse de tension","POWER ISSUE",
AI1812="Coupure ENEO &amp; Baisse de tension","POWER ISSUE",
AI1812="Defaut GE &amp; POWER Cabinet","POWER ISSUE",
AI1812="Sharing","POWER ISSUE",
AI1812="Sites strategiques &amp; DataCenter","POWER ISSUE",
AI1812="Exclu","Exclu",
AI1812="SAT","TX ISSUE",
AI1812="SPARE-ISSUE","SPARE-ISSUE",
AI1812="Fiber CAmtel","TX ISSUE",
AI1812="Fiber AOF","TX ISSUE",
AI1812="Projet OCM (HUAWEI)","TRAVAUX-HUAWEI",
AI1812="Projet OCM (NOKIA)","TRAVAUX -NOKIA",
AI1812="ACCESS-ISSUE","ACCESS-ISSUE",
AI1812="Projet OCM (ZTE, NOKIA, autres projets)","TRAVAUX OCM",
AI1812="No root CAuse","No root cause",
AI1812="ODU HS","TX ISSUE",
AI1812="IP &amp; VLAN","TX ISSUE",
AI1812="Warehouse HUAWEI","SPARE-ISSUE",
AI1812="SPARE-HS","SPARE-ISSUE",
AI1812="Power Telco","RAN ISSUE",AI1812="no impacts","no impacts"
),"")</f>
        <v>no impacts</v>
      </c>
      <c r="AI1812" s="85" t="s">
        <v>5998</v>
      </c>
      <c r="AJ1812" s="57" t="str" cm="1">
        <f t="array" ref="AJ1812">IFERROR(_xlfn.IFS(
AI1812="MPR ISSUE","ACTIVE",
AI1812="BSS Hardware Issue","ACTIVE",
AI1812="Sites strategiques, MLL, Pylone, etc.","PASSIVE",
AI1812="AKTIVCO DEFAUT GE &amp; POWER Cabinet","PASSIVE",
AI1812="AKTIVCO Coupure ENEO &amp; Baisse de tension","PASSIVE",
AI1812="Coupure ENEO &amp; Baisse de tension","PASSIVE",
AI1812="Defaut GE &amp; POWER Cabinet","PASSIVE",
AI1812="Sharing","PASSIVE",
AI1812="Sites strategiques &amp; DataCenter","PASSIVE",
AI1812="Exclu","Exclu",
AI1812="SAT","ACTIVE",
AI1812="SPARE-ISSUE","SPARE-ISSUE",
AI1812="Fiber CAmtel","ACTIVE",
AI1812="Fiber AOF","ACTIVE",
AI1812="Projet OCM (HUAWEI)","PLANNED WORKS",
AI1812="Projet OCM (NOKIA)","PLANNED WORKS",
AI1812="ACCESS-ISSUE","ACCESS-ISSUE",
AI1812="Projet OCM (ZTE, NOKIA, autres projets)","PLANNED WORKS",
AI1812="No root CAuse","No root cause",
AI1812="ODU HS","ACTIVE",
AI1812="IP &amp; VLAN","ACTIVE",
AI1812="Warehouse HUAWEI","SPARE-ISSUE",
AI1812="SPARE-HS","SPARE-ISSUE",
AI1812="Power Telco","ACTIVE", AI1812="no impacts","no impacts"
),"")</f>
        <v>no impacts</v>
      </c>
      <c r="AK1812" s="23" t="s">
        <v>5537</v>
      </c>
      <c r="AL1812" s="23" t="str">
        <f t="shared" si="49"/>
        <v>LIT_056</v>
      </c>
      <c r="AN1812" s="9" t="s">
        <v>5537</v>
      </c>
      <c r="AO1812" s="23" t="str">
        <f>_xlfn.XLOOKUP(B1812,'INCIDENT-05-03-2026'!E:E,'INCIDENT-05-03-2026'!F:F,"")</f>
        <v/>
      </c>
      <c r="AP1812" s="7" t="s">
        <v>5537</v>
      </c>
      <c r="AQ1812" s="6"/>
      <c r="AR1812" s="7"/>
      <c r="AS1812" s="3" t="str">
        <f>_xlfn.XLOOKUP(B1812,'[3]tt num | region | site id'!$C:$C,'[3]tt num | region | site id'!$Q:$Q,"")</f>
        <v/>
      </c>
      <c r="AT1812" s="24" t="str">
        <f>_xlfn.XLOOKUP(B1812,'[4]Cells Huawei 03052026 12h'!$B:$B,'[4]Cells Huawei 03052026 12h'!$T:$T,"")</f>
        <v/>
      </c>
      <c r="AU1812" s="24" t="str">
        <f>_xlfn.XLOOKUP(B1812,'[5]cells down 02052026 8h50'!$B:$B,'[5]cells down 02052026 8h50'!$R:$R,"")</f>
        <v/>
      </c>
      <c r="AV1812" s="24" t="str">
        <f>_xlfn.XLOOKUP(B1812,'[5]cells down 02052026 13h50'!$B:$B,'[5]cells down 02052026 13h50'!$R:$R,"")</f>
        <v/>
      </c>
      <c r="AW1812" s="24" t="str">
        <f>_xlfn.XLOOKUP(B1812,'[5]cells down 02052026 13h50'!$B:$B,'[5]cells down 02052026 13h50'!$R:$R,"")</f>
        <v/>
      </c>
      <c r="AX1812" s="24" t="str">
        <f>_xlfn.XLOOKUP(B1812,'[6]cell downs 03052026 8h40 '!$B:$B,'[6]cell downs 03052026 8h40 '!$R:$R,"")</f>
        <v/>
      </c>
      <c r="AY1812" s="24" t="str">
        <f>_xlfn.XLOOKUP(B1812,'[7]ALL SITES DOWN'!$D:$D,'[7]ALL SITES DOWN'!$J:$J,"")</f>
        <v/>
      </c>
      <c r="AZ1812" s="24" t="str">
        <f>_xlfn.XLOOKUP(B1812,'[8]ALL SITES DOWN'!$D:$D,'[8]ALL SITES DOWN'!$J:$J,"")</f>
        <v/>
      </c>
      <c r="BA1812" s="9" t="str">
        <f>_xlfn.XLOOKUP(B1812,[9]sheet1!$AC:$AC,[9]sheet1!$AF:$AF,"")</f>
        <v/>
      </c>
      <c r="BB1812" s="14" t="s">
        <v>5537</v>
      </c>
      <c r="BC1812" s="14" t="s">
        <v>5537</v>
      </c>
      <c r="BD1812" s="14" t="str">
        <f>_xlfn.XLOOKUP(B1812,'[10]cell downs 18042026 17h'!$B:$B,'[10]cell downs 18042026 17h'!$B:$B,"")</f>
        <v/>
      </c>
      <c r="BE1812" s="14" t="str">
        <f>_xlfn.XLOOKUP(B1812,'[11]Cells Huawei 19042026 15h'!$B:$B,'[11]Cells Huawei 19042026 15h'!$B:$B,"")</f>
        <v/>
      </c>
      <c r="BF1812" s="9" t="str">
        <f>_xlfn.XLOOKUP(B1812,'[12]cells down 19042026 9H40'!$B:$B,'[12]cells down 19042026 9H40'!$B:$B,"")</f>
        <v/>
      </c>
      <c r="BG1812" s="9" t="s">
        <v>2192</v>
      </c>
      <c r="BH1812" s="9" t="s">
        <v>5537</v>
      </c>
    </row>
    <row r="1813" spans="1:60" s="9" customFormat="1" x14ac:dyDescent="0.3">
      <c r="A1813" s="1" t="s">
        <v>4157</v>
      </c>
      <c r="B1813" s="8" t="s">
        <v>4158</v>
      </c>
      <c r="C1813" s="3" t="str">
        <f>_xlfn.XLOOKUP(B1813,'[1]daily break down'!$D:$D,'[1]daily break down'!$E:$E,"")</f>
        <v>Douala</v>
      </c>
      <c r="D1813" s="1" t="s">
        <v>11</v>
      </c>
      <c r="E1813" s="1" t="s">
        <v>12</v>
      </c>
      <c r="F1813" s="3" t="s">
        <v>31</v>
      </c>
      <c r="G1813" s="1" t="s">
        <v>32</v>
      </c>
      <c r="H1813" s="42" t="str">
        <f>_xlfn.XLOOKUP(B1813,[2]CALCULATION!$B:$B,[2]CALCULATION!$H:$H,"")</f>
        <v>ZTE</v>
      </c>
      <c r="I1813" s="34">
        <v>0</v>
      </c>
      <c r="J1813" s="34">
        <v>0</v>
      </c>
      <c r="K1813" s="34">
        <v>0</v>
      </c>
      <c r="L1813" s="34">
        <v>2.2115497113572098E-3</v>
      </c>
      <c r="M1813" s="34">
        <v>0</v>
      </c>
      <c r="N1813" s="34">
        <v>0</v>
      </c>
      <c r="O1813" s="34">
        <v>0</v>
      </c>
      <c r="P1813" s="34">
        <v>0</v>
      </c>
      <c r="Q1813" s="34">
        <v>0</v>
      </c>
      <c r="R1813" s="34">
        <v>0</v>
      </c>
      <c r="S1813" s="35">
        <v>0</v>
      </c>
      <c r="T1813" s="35">
        <v>0</v>
      </c>
      <c r="U1813" s="35">
        <v>0</v>
      </c>
      <c r="V1813" s="35">
        <v>0</v>
      </c>
      <c r="W1813" s="35">
        <v>0</v>
      </c>
      <c r="X1813" s="35">
        <v>0</v>
      </c>
      <c r="Y1813" s="35">
        <v>0</v>
      </c>
      <c r="Z1813" s="35">
        <v>0</v>
      </c>
      <c r="AA1813" s="35">
        <v>0</v>
      </c>
      <c r="AB1813" s="35">
        <v>0</v>
      </c>
      <c r="AC1813" s="35">
        <v>0</v>
      </c>
      <c r="AD1813" s="35">
        <v>0</v>
      </c>
      <c r="AE1813" s="58" t="s">
        <v>5560</v>
      </c>
      <c r="AF1813" s="58"/>
      <c r="AG1813" s="57" t="str" cm="1">
        <f t="array" ref="AG1813">IFERROR(_xlfn.IFS(
AI1813="MPR ISSUE","PDH",
AI1813="BSS Hardware Issue","BSS",
AI1813="Sites strategiques, MLL, Pylone, etc.","ENVTECH",
AI1813="AKTIVCO DEFAUT GE &amp; POWER Cabinet","AKTIVCO",
AI1813="AKTIVCO Coupure ENEO &amp; Baisse de tension","AKTIVCO GRID ONLY",
AI1813="Coupure ENEO &amp; Baisse de tension","IHS GRID ONLY",
AI1813="Defaut GE &amp; POWER Cabinet","IHS",
AI1813="Sharing","Partners",
AI1813="Sites strategiques &amp; DataCenter","SST &amp; DC",
AI1813="Exclu","Exclu",
AI1813="SAT","SAT",
AI1813="SPARE-ISSUE","SPARE-ISSUE",
AI1813="Fiber CAmtel","TRANS_FO_CAMTEL",
AI1813="Fiber AOF","Fiber AOF",
AI1813="Projet OCM (HUAWEI)","TRAVAUX-HUAWEI",
AI1813="Projet OCM (NOKIA)","TRAVAUX-NOKIA",
AI1813="ACCESS-ISSUE","ACCESS-ISSUE",
AI1813="Projet OCM (ZTE, NOKIA, autres projets)","TRAVAUX OCM",
AI1813="No root CAuse","No root cause",
AI1813="ODU HS","PDH",
AI1813="IP &amp; VLAN","PDH",
AI1813="Warehouse HUAWEI","SPARE-ISSUE",
AI1813="SPARE-HS","SPARE-ISSUE",
AI1813="Power Telco","BSS",AI1813="no impacts","no impacts"
),"")</f>
        <v>no impacts</v>
      </c>
      <c r="AH1813" s="57" t="str" cm="1">
        <f t="array" ref="AH1813">IFERROR(_xlfn.IFS(
AI1813="MPR ISSUE","TX ISSUE",
AI1813="BSS Hardware Issue","RAN ISSUE",
AI1813="Sites strategiques, MLL, Pylone, etc.","ENVTECH",
AI1813="AKTIVCO DEFAUT GE &amp; POWER Cabinet","POWER ISSUE",
AI1813="AKTIVCO Coupure ENEO &amp; Baisse de tension","POWER ISSUE",
AI1813="Coupure ENEO &amp; Baisse de tension","POWER ISSUE",
AI1813="Defaut GE &amp; POWER Cabinet","POWER ISSUE",
AI1813="Sharing","POWER ISSUE",
AI1813="Sites strategiques &amp; DataCenter","POWER ISSUE",
AI1813="Exclu","Exclu",
AI1813="SAT","TX ISSUE",
AI1813="SPARE-ISSUE","SPARE-ISSUE",
AI1813="Fiber CAmtel","TX ISSUE",
AI1813="Fiber AOF","TX ISSUE",
AI1813="Projet OCM (HUAWEI)","TRAVAUX-HUAWEI",
AI1813="Projet OCM (NOKIA)","TRAVAUX -NOKIA",
AI1813="ACCESS-ISSUE","ACCESS-ISSUE",
AI1813="Projet OCM (ZTE, NOKIA, autres projets)","TRAVAUX OCM",
AI1813="No root CAuse","No root cause",
AI1813="ODU HS","TX ISSUE",
AI1813="IP &amp; VLAN","TX ISSUE",
AI1813="Warehouse HUAWEI","SPARE-ISSUE",
AI1813="SPARE-HS","SPARE-ISSUE",
AI1813="Power Telco","RAN ISSUE",AI1813="no impacts","no impacts"
),"")</f>
        <v>no impacts</v>
      </c>
      <c r="AI1813" s="85" t="s">
        <v>5998</v>
      </c>
      <c r="AJ1813" s="57" t="str" cm="1">
        <f t="array" ref="AJ1813">IFERROR(_xlfn.IFS(
AI1813="MPR ISSUE","ACTIVE",
AI1813="BSS Hardware Issue","ACTIVE",
AI1813="Sites strategiques, MLL, Pylone, etc.","PASSIVE",
AI1813="AKTIVCO DEFAUT GE &amp; POWER Cabinet","PASSIVE",
AI1813="AKTIVCO Coupure ENEO &amp; Baisse de tension","PASSIVE",
AI1813="Coupure ENEO &amp; Baisse de tension","PASSIVE",
AI1813="Defaut GE &amp; POWER Cabinet","PASSIVE",
AI1813="Sharing","PASSIVE",
AI1813="Sites strategiques &amp; DataCenter","PASSIVE",
AI1813="Exclu","Exclu",
AI1813="SAT","ACTIVE",
AI1813="SPARE-ISSUE","SPARE-ISSUE",
AI1813="Fiber CAmtel","ACTIVE",
AI1813="Fiber AOF","ACTIVE",
AI1813="Projet OCM (HUAWEI)","PLANNED WORKS",
AI1813="Projet OCM (NOKIA)","PLANNED WORKS",
AI1813="ACCESS-ISSUE","ACCESS-ISSUE",
AI1813="Projet OCM (ZTE, NOKIA, autres projets)","PLANNED WORKS",
AI1813="No root CAuse","No root cause",
AI1813="ODU HS","ACTIVE",
AI1813="IP &amp; VLAN","ACTIVE",
AI1813="Warehouse HUAWEI","SPARE-ISSUE",
AI1813="SPARE-HS","SPARE-ISSUE",
AI1813="Power Telco","ACTIVE", AI1813="no impacts","no impacts"
),"")</f>
        <v>no impacts</v>
      </c>
      <c r="AK1813" s="23" t="s">
        <v>5537</v>
      </c>
      <c r="AL1813" s="23" t="str">
        <f t="shared" si="49"/>
        <v>LIT_024</v>
      </c>
      <c r="AN1813" s="9" t="s">
        <v>5537</v>
      </c>
      <c r="AO1813" s="23" t="str">
        <f>_xlfn.XLOOKUP(B1813,'INCIDENT-05-03-2026'!E:E,'INCIDENT-05-03-2026'!F:F,"")</f>
        <v/>
      </c>
      <c r="AP1813" s="7" t="s">
        <v>5537</v>
      </c>
      <c r="AQ1813" s="6"/>
      <c r="AR1813" s="7"/>
      <c r="AS1813" s="3" t="str">
        <f>_xlfn.XLOOKUP(B1813,'[3]tt num | region | site id'!$C:$C,'[3]tt num | region | site id'!$Q:$Q,"")</f>
        <v/>
      </c>
      <c r="AT1813" s="24" t="str">
        <f>_xlfn.XLOOKUP(B1813,'[4]Cells Huawei 03052026 12h'!$B:$B,'[4]Cells Huawei 03052026 12h'!$T:$T,"")</f>
        <v/>
      </c>
      <c r="AU1813" s="24" t="str">
        <f>_xlfn.XLOOKUP(B1813,'[5]cells down 02052026 8h50'!$B:$B,'[5]cells down 02052026 8h50'!$R:$R,"")</f>
        <v/>
      </c>
      <c r="AV1813" s="24" t="str">
        <f>_xlfn.XLOOKUP(B1813,'[5]cells down 02052026 13h50'!$B:$B,'[5]cells down 02052026 13h50'!$R:$R,"")</f>
        <v/>
      </c>
      <c r="AW1813" s="24" t="str">
        <f>_xlfn.XLOOKUP(B1813,'[5]cells down 02052026 13h50'!$B:$B,'[5]cells down 02052026 13h50'!$R:$R,"")</f>
        <v/>
      </c>
      <c r="AX1813" s="24" t="str">
        <f>_xlfn.XLOOKUP(B1813,'[6]cell downs 03052026 8h40 '!$B:$B,'[6]cell downs 03052026 8h40 '!$R:$R,"")</f>
        <v/>
      </c>
      <c r="AY1813" s="24" t="str">
        <f>_xlfn.XLOOKUP(B1813,'[7]ALL SITES DOWN'!$D:$D,'[7]ALL SITES DOWN'!$J:$J,"")</f>
        <v/>
      </c>
      <c r="AZ1813" s="24" t="str">
        <f>_xlfn.XLOOKUP(B1813,'[8]ALL SITES DOWN'!$D:$D,'[8]ALL SITES DOWN'!$J:$J,"")</f>
        <v/>
      </c>
      <c r="BA1813" s="9" t="str">
        <f>_xlfn.XLOOKUP(B1813,[9]sheet1!$AC:$AC,[9]sheet1!$AF:$AF,"")</f>
        <v/>
      </c>
      <c r="BB1813" s="14" t="s">
        <v>5537</v>
      </c>
      <c r="BC1813" s="14" t="s">
        <v>5537</v>
      </c>
      <c r="BD1813" s="14" t="str">
        <f>_xlfn.XLOOKUP(B1813,'[10]cell downs 18042026 17h'!$B:$B,'[10]cell downs 18042026 17h'!$B:$B,"")</f>
        <v/>
      </c>
      <c r="BE1813" s="14" t="str">
        <f>_xlfn.XLOOKUP(B1813,'[11]Cells Huawei 19042026 15h'!$B:$B,'[11]Cells Huawei 19042026 15h'!$B:$B,"")</f>
        <v/>
      </c>
      <c r="BF1813" s="9" t="str">
        <f>_xlfn.XLOOKUP(B1813,'[12]cells down 19042026 9H40'!$B:$B,'[12]cells down 19042026 9H40'!$B:$B,"")</f>
        <v/>
      </c>
      <c r="BG1813" s="9" t="s">
        <v>4158</v>
      </c>
      <c r="BH1813" s="9" t="s">
        <v>594</v>
      </c>
    </row>
    <row r="1814" spans="1:60" s="9" customFormat="1" x14ac:dyDescent="0.3">
      <c r="A1814" s="1" t="s">
        <v>2843</v>
      </c>
      <c r="B1814" s="8" t="s">
        <v>2844</v>
      </c>
      <c r="C1814" s="3" t="str">
        <f>_xlfn.XLOOKUP(B1814,'[1]daily break down'!$D:$D,'[1]daily break down'!$E:$E,"")</f>
        <v>Douala</v>
      </c>
      <c r="D1814" s="1" t="s">
        <v>11</v>
      </c>
      <c r="E1814" s="1" t="s">
        <v>12</v>
      </c>
      <c r="F1814" s="3" t="s">
        <v>31</v>
      </c>
      <c r="G1814" s="1" t="s">
        <v>32</v>
      </c>
      <c r="H1814" s="42" t="str">
        <f>_xlfn.XLOOKUP(B1814,[2]CALCULATION!$B:$B,[2]CALCULATION!$H:$H,"")</f>
        <v>ZTE</v>
      </c>
      <c r="I1814" s="34">
        <v>0</v>
      </c>
      <c r="J1814" s="34">
        <v>0</v>
      </c>
      <c r="K1814" s="34">
        <v>0</v>
      </c>
      <c r="L1814" s="34">
        <v>2.211549711357039E-3</v>
      </c>
      <c r="M1814" s="34">
        <v>0</v>
      </c>
      <c r="N1814" s="34">
        <v>0</v>
      </c>
      <c r="O1814" s="34">
        <v>0</v>
      </c>
      <c r="P1814" s="34">
        <v>0</v>
      </c>
      <c r="Q1814" s="34">
        <v>0</v>
      </c>
      <c r="R1814" s="34">
        <v>0</v>
      </c>
      <c r="S1814" s="35">
        <v>0</v>
      </c>
      <c r="T1814" s="35">
        <v>0</v>
      </c>
      <c r="U1814" s="35">
        <v>0</v>
      </c>
      <c r="V1814" s="35">
        <v>0</v>
      </c>
      <c r="W1814" s="35">
        <v>0</v>
      </c>
      <c r="X1814" s="35">
        <v>0</v>
      </c>
      <c r="Y1814" s="35">
        <v>0</v>
      </c>
      <c r="Z1814" s="35">
        <v>0</v>
      </c>
      <c r="AA1814" s="35">
        <v>0</v>
      </c>
      <c r="AB1814" s="35">
        <v>0</v>
      </c>
      <c r="AC1814" s="35">
        <v>0</v>
      </c>
      <c r="AD1814" s="35">
        <v>0</v>
      </c>
      <c r="AE1814" s="58" t="s">
        <v>5560</v>
      </c>
      <c r="AF1814" s="58"/>
      <c r="AG1814" s="57" t="str" cm="1">
        <f t="array" ref="AG1814">IFERROR(_xlfn.IFS(
AI1814="MPR ISSUE","PDH",
AI1814="BSS Hardware Issue","BSS",
AI1814="Sites strategiques, MLL, Pylone, etc.","ENVTECH",
AI1814="AKTIVCO DEFAUT GE &amp; POWER Cabinet","AKTIVCO",
AI1814="AKTIVCO Coupure ENEO &amp; Baisse de tension","AKTIVCO GRID ONLY",
AI1814="Coupure ENEO &amp; Baisse de tension","IHS GRID ONLY",
AI1814="Defaut GE &amp; POWER Cabinet","IHS",
AI1814="Sharing","Partners",
AI1814="Sites strategiques &amp; DataCenter","SST &amp; DC",
AI1814="Exclu","Exclu",
AI1814="SAT","SAT",
AI1814="SPARE-ISSUE","SPARE-ISSUE",
AI1814="Fiber CAmtel","TRANS_FO_CAMTEL",
AI1814="Fiber AOF","Fiber AOF",
AI1814="Projet OCM (HUAWEI)","TRAVAUX-HUAWEI",
AI1814="Projet OCM (NOKIA)","TRAVAUX-NOKIA",
AI1814="ACCESS-ISSUE","ACCESS-ISSUE",
AI1814="Projet OCM (ZTE, NOKIA, autres projets)","TRAVAUX OCM",
AI1814="No root CAuse","No root cause",
AI1814="ODU HS","PDH",
AI1814="IP &amp; VLAN","PDH",
AI1814="Warehouse HUAWEI","SPARE-ISSUE",
AI1814="SPARE-HS","SPARE-ISSUE",
AI1814="Power Telco","BSS",AI1814="no impacts","no impacts"
),"")</f>
        <v>no impacts</v>
      </c>
      <c r="AH1814" s="57" t="str" cm="1">
        <f t="array" ref="AH1814">IFERROR(_xlfn.IFS(
AI1814="MPR ISSUE","TX ISSUE",
AI1814="BSS Hardware Issue","RAN ISSUE",
AI1814="Sites strategiques, MLL, Pylone, etc.","ENVTECH",
AI1814="AKTIVCO DEFAUT GE &amp; POWER Cabinet","POWER ISSUE",
AI1814="AKTIVCO Coupure ENEO &amp; Baisse de tension","POWER ISSUE",
AI1814="Coupure ENEO &amp; Baisse de tension","POWER ISSUE",
AI1814="Defaut GE &amp; POWER Cabinet","POWER ISSUE",
AI1814="Sharing","POWER ISSUE",
AI1814="Sites strategiques &amp; DataCenter","POWER ISSUE",
AI1814="Exclu","Exclu",
AI1814="SAT","TX ISSUE",
AI1814="SPARE-ISSUE","SPARE-ISSUE",
AI1814="Fiber CAmtel","TX ISSUE",
AI1814="Fiber AOF","TX ISSUE",
AI1814="Projet OCM (HUAWEI)","TRAVAUX-HUAWEI",
AI1814="Projet OCM (NOKIA)","TRAVAUX -NOKIA",
AI1814="ACCESS-ISSUE","ACCESS-ISSUE",
AI1814="Projet OCM (ZTE, NOKIA, autres projets)","TRAVAUX OCM",
AI1814="No root CAuse","No root cause",
AI1814="ODU HS","TX ISSUE",
AI1814="IP &amp; VLAN","TX ISSUE",
AI1814="Warehouse HUAWEI","SPARE-ISSUE",
AI1814="SPARE-HS","SPARE-ISSUE",
AI1814="Power Telco","RAN ISSUE",AI1814="no impacts","no impacts"
),"")</f>
        <v>no impacts</v>
      </c>
      <c r="AI1814" s="85" t="s">
        <v>5998</v>
      </c>
      <c r="AJ1814" s="57" t="str" cm="1">
        <f t="array" ref="AJ1814">IFERROR(_xlfn.IFS(
AI1814="MPR ISSUE","ACTIVE",
AI1814="BSS Hardware Issue","ACTIVE",
AI1814="Sites strategiques, MLL, Pylone, etc.","PASSIVE",
AI1814="AKTIVCO DEFAUT GE &amp; POWER Cabinet","PASSIVE",
AI1814="AKTIVCO Coupure ENEO &amp; Baisse de tension","PASSIVE",
AI1814="Coupure ENEO &amp; Baisse de tension","PASSIVE",
AI1814="Defaut GE &amp; POWER Cabinet","PASSIVE",
AI1814="Sharing","PASSIVE",
AI1814="Sites strategiques &amp; DataCenter","PASSIVE",
AI1814="Exclu","Exclu",
AI1814="SAT","ACTIVE",
AI1814="SPARE-ISSUE","SPARE-ISSUE",
AI1814="Fiber CAmtel","ACTIVE",
AI1814="Fiber AOF","ACTIVE",
AI1814="Projet OCM (HUAWEI)","PLANNED WORKS",
AI1814="Projet OCM (NOKIA)","PLANNED WORKS",
AI1814="ACCESS-ISSUE","ACCESS-ISSUE",
AI1814="Projet OCM (ZTE, NOKIA, autres projets)","PLANNED WORKS",
AI1814="No root CAuse","No root cause",
AI1814="ODU HS","ACTIVE",
AI1814="IP &amp; VLAN","ACTIVE",
AI1814="Warehouse HUAWEI","SPARE-ISSUE",
AI1814="SPARE-HS","SPARE-ISSUE",
AI1814="Power Telco","ACTIVE", AI1814="no impacts","no impacts"
),"")</f>
        <v>no impacts</v>
      </c>
      <c r="AK1814" s="23" t="s">
        <v>5537</v>
      </c>
      <c r="AL1814" s="23" t="str">
        <f t="shared" si="49"/>
        <v>LIT_160</v>
      </c>
      <c r="AN1814" s="9" t="s">
        <v>5537</v>
      </c>
      <c r="AO1814" s="23" t="str">
        <f>_xlfn.XLOOKUP(B1814,'INCIDENT-05-03-2026'!E:E,'INCIDENT-05-03-2026'!F:F,"")</f>
        <v/>
      </c>
      <c r="AP1814" s="7" t="s">
        <v>5537</v>
      </c>
      <c r="AQ1814" s="6"/>
      <c r="AR1814" s="7"/>
      <c r="AS1814" s="3" t="str">
        <f>_xlfn.XLOOKUP(B1814,'[3]tt num | region | site id'!$C:$C,'[3]tt num | region | site id'!$Q:$Q,"")</f>
        <v/>
      </c>
      <c r="AT1814" s="24" t="str">
        <f>_xlfn.XLOOKUP(B1814,'[4]Cells Huawei 03052026 12h'!$B:$B,'[4]Cells Huawei 03052026 12h'!$T:$T,"")</f>
        <v/>
      </c>
      <c r="AU1814" s="24" t="str">
        <f>_xlfn.XLOOKUP(B1814,'[5]cells down 02052026 8h50'!$B:$B,'[5]cells down 02052026 8h50'!$R:$R,"")</f>
        <v/>
      </c>
      <c r="AV1814" s="24" t="str">
        <f>_xlfn.XLOOKUP(B1814,'[5]cells down 02052026 13h50'!$B:$B,'[5]cells down 02052026 13h50'!$R:$R,"")</f>
        <v/>
      </c>
      <c r="AW1814" s="24" t="str">
        <f>_xlfn.XLOOKUP(B1814,'[5]cells down 02052026 13h50'!$B:$B,'[5]cells down 02052026 13h50'!$R:$R,"")</f>
        <v/>
      </c>
      <c r="AX1814" s="24" t="str">
        <f>_xlfn.XLOOKUP(B1814,'[6]cell downs 03052026 8h40 '!$B:$B,'[6]cell downs 03052026 8h40 '!$R:$R,"")</f>
        <v/>
      </c>
      <c r="AY1814" s="24" t="str">
        <f>_xlfn.XLOOKUP(B1814,'[7]ALL SITES DOWN'!$D:$D,'[7]ALL SITES DOWN'!$J:$J,"")</f>
        <v/>
      </c>
      <c r="AZ1814" s="24" t="str">
        <f>_xlfn.XLOOKUP(B1814,'[8]ALL SITES DOWN'!$D:$D,'[8]ALL SITES DOWN'!$J:$J,"")</f>
        <v/>
      </c>
      <c r="BA1814" s="9" t="str">
        <f>_xlfn.XLOOKUP(B1814,[9]sheet1!$AC:$AC,[9]sheet1!$AF:$AF,"")</f>
        <v/>
      </c>
      <c r="BB1814" s="14" t="s">
        <v>5537</v>
      </c>
      <c r="BC1814" s="14" t="s">
        <v>5537</v>
      </c>
      <c r="BD1814" s="14" t="str">
        <f>_xlfn.XLOOKUP(B1814,'[10]cell downs 18042026 17h'!$B:$B,'[10]cell downs 18042026 17h'!$B:$B,"")</f>
        <v/>
      </c>
      <c r="BE1814" s="14" t="str">
        <f>_xlfn.XLOOKUP(B1814,'[11]Cells Huawei 19042026 15h'!$B:$B,'[11]Cells Huawei 19042026 15h'!$B:$B,"")</f>
        <v/>
      </c>
      <c r="BF1814" s="9" t="str">
        <f>_xlfn.XLOOKUP(B1814,'[12]cells down 19042026 9H40'!$B:$B,'[12]cells down 19042026 9H40'!$B:$B,"")</f>
        <v/>
      </c>
      <c r="BG1814" s="9" t="s">
        <v>2844</v>
      </c>
      <c r="BH1814" s="9" t="s">
        <v>5537</v>
      </c>
    </row>
    <row r="1815" spans="1:60" s="9" customFormat="1" x14ac:dyDescent="0.3">
      <c r="A1815" s="1" t="s">
        <v>4107</v>
      </c>
      <c r="B1815" s="8" t="s">
        <v>4108</v>
      </c>
      <c r="C1815" s="3" t="str">
        <f>_xlfn.XLOOKUP(B1815,'[1]daily break down'!$D:$D,'[1]daily break down'!$E:$E,"")</f>
        <v>NORD-OUEST</v>
      </c>
      <c r="D1815" s="1" t="s">
        <v>11</v>
      </c>
      <c r="E1815" s="1" t="s">
        <v>12</v>
      </c>
      <c r="F1815" s="3" t="s">
        <v>51</v>
      </c>
      <c r="G1815" s="1" t="s">
        <v>4109</v>
      </c>
      <c r="H1815" s="40" t="str">
        <f>_xlfn.XLOOKUP(B1815,[2]CALCULATION!$B:$B,[2]CALCULATION!$H:$H,"")</f>
        <v>HUAWEI</v>
      </c>
      <c r="I1815" s="34">
        <v>0</v>
      </c>
      <c r="J1815" s="34">
        <v>0</v>
      </c>
      <c r="K1815" s="34">
        <v>0</v>
      </c>
      <c r="L1815" s="34">
        <v>0</v>
      </c>
      <c r="M1815" s="34">
        <v>0</v>
      </c>
      <c r="N1815" s="34">
        <v>0</v>
      </c>
      <c r="O1815" s="34">
        <v>0</v>
      </c>
      <c r="P1815" s="34">
        <v>0</v>
      </c>
      <c r="Q1815" s="34">
        <v>0</v>
      </c>
      <c r="R1815" s="34">
        <v>0</v>
      </c>
      <c r="S1815" s="35">
        <v>0</v>
      </c>
      <c r="T1815" s="35">
        <v>0</v>
      </c>
      <c r="U1815" s="35">
        <v>0</v>
      </c>
      <c r="V1815" s="35">
        <v>0</v>
      </c>
      <c r="W1815" s="35">
        <v>0</v>
      </c>
      <c r="X1815" s="35">
        <v>0</v>
      </c>
      <c r="Y1815" s="35">
        <v>0</v>
      </c>
      <c r="Z1815" s="35">
        <v>0</v>
      </c>
      <c r="AA1815" s="35">
        <v>0</v>
      </c>
      <c r="AB1815" s="35">
        <v>0</v>
      </c>
      <c r="AC1815" s="35">
        <v>0</v>
      </c>
      <c r="AD1815" s="35">
        <v>0</v>
      </c>
      <c r="AE1815" s="58" t="s">
        <v>5603</v>
      </c>
      <c r="AF1815" s="58"/>
      <c r="AG1815" s="57" t="str" cm="1">
        <f t="array" ref="AG1815">IFERROR(_xlfn.IFS(
AI1815="MPR ISSUE","PDH",
AI1815="BSS Hardware Issue","BSS",
AI1815="Sites strategiques, MLL, Pylone, etc.","ENVTECH",
AI1815="AKTIVCO DEFAUT GE &amp; POWER Cabinet","AKTIVCO",
AI1815="AKTIVCO Coupure ENEO &amp; Baisse de tension","AKTIVCO GRID ONLY",
AI1815="Coupure ENEO &amp; Baisse de tension","IHS GRID ONLY",
AI1815="Defaut GE &amp; POWER Cabinet","IHS",
AI1815="Sharing","Partners",
AI1815="Sites strategiques &amp; DataCenter","SST &amp; DC",
AI1815="Exclu","Exclu",
AI1815="SAT","SAT",
AI1815="SPARE-ISSUE","SPARE-ISSUE",
AI1815="Fiber CAmtel","TRANS_FO_CAMTEL",
AI1815="Fiber AOF","Fiber AOF",
AI1815="Projet OCM (HUAWEI)","TRAVAUX-HUAWEI",
AI1815="Projet OCM (NOKIA)","TRAVAUX-NOKIA",
AI1815="ACCESS-ISSUE","ACCESS-ISSUE",
AI1815="Projet OCM (ZTE, NOKIA, autres projets)","TRAVAUX OCM",
AI1815="No root CAuse","No root cause",
AI1815="ODU HS","PDH",
AI1815="IP &amp; VLAN","PDH",
AI1815="Warehouse HUAWEI","SPARE-ISSUE",
AI1815="SPARE-HS","SPARE-ISSUE",
AI1815="Power Telco","BSS",AI1815="no impacts","no impacts"
),"")</f>
        <v>no impacts</v>
      </c>
      <c r="AH1815" s="57" t="str" cm="1">
        <f t="array" ref="AH1815">IFERROR(_xlfn.IFS(
AI1815="MPR ISSUE","TX ISSUE",
AI1815="BSS Hardware Issue","RAN ISSUE",
AI1815="Sites strategiques, MLL, Pylone, etc.","ENVTECH",
AI1815="AKTIVCO DEFAUT GE &amp; POWER Cabinet","POWER ISSUE",
AI1815="AKTIVCO Coupure ENEO &amp; Baisse de tension","POWER ISSUE",
AI1815="Coupure ENEO &amp; Baisse de tension","POWER ISSUE",
AI1815="Defaut GE &amp; POWER Cabinet","POWER ISSUE",
AI1815="Sharing","POWER ISSUE",
AI1815="Sites strategiques &amp; DataCenter","POWER ISSUE",
AI1815="Exclu","Exclu",
AI1815="SAT","TX ISSUE",
AI1815="SPARE-ISSUE","SPARE-ISSUE",
AI1815="Fiber CAmtel","TX ISSUE",
AI1815="Fiber AOF","TX ISSUE",
AI1815="Projet OCM (HUAWEI)","TRAVAUX-HUAWEI",
AI1815="Projet OCM (NOKIA)","TRAVAUX -NOKIA",
AI1815="ACCESS-ISSUE","ACCESS-ISSUE",
AI1815="Projet OCM (ZTE, NOKIA, autres projets)","TRAVAUX OCM",
AI1815="No root CAuse","No root cause",
AI1815="ODU HS","TX ISSUE",
AI1815="IP &amp; VLAN","TX ISSUE",
AI1815="Warehouse HUAWEI","SPARE-ISSUE",
AI1815="SPARE-HS","SPARE-ISSUE",
AI1815="Power Telco","RAN ISSUE",AI1815="no impacts","no impacts"
),"")</f>
        <v>no impacts</v>
      </c>
      <c r="AI1815" s="85" t="s">
        <v>5998</v>
      </c>
      <c r="AJ1815" s="57" t="str" cm="1">
        <f t="array" ref="AJ1815">IFERROR(_xlfn.IFS(
AI1815="MPR ISSUE","ACTIVE",
AI1815="BSS Hardware Issue","ACTIVE",
AI1815="Sites strategiques, MLL, Pylone, etc.","PASSIVE",
AI1815="AKTIVCO DEFAUT GE &amp; POWER Cabinet","PASSIVE",
AI1815="AKTIVCO Coupure ENEO &amp; Baisse de tension","PASSIVE",
AI1815="Coupure ENEO &amp; Baisse de tension","PASSIVE",
AI1815="Defaut GE &amp; POWER Cabinet","PASSIVE",
AI1815="Sharing","PASSIVE",
AI1815="Sites strategiques &amp; DataCenter","PASSIVE",
AI1815="Exclu","Exclu",
AI1815="SAT","ACTIVE",
AI1815="SPARE-ISSUE","SPARE-ISSUE",
AI1815="Fiber CAmtel","ACTIVE",
AI1815="Fiber AOF","ACTIVE",
AI1815="Projet OCM (HUAWEI)","PLANNED WORKS",
AI1815="Projet OCM (NOKIA)","PLANNED WORKS",
AI1815="ACCESS-ISSUE","ACCESS-ISSUE",
AI1815="Projet OCM (ZTE, NOKIA, autres projets)","PLANNED WORKS",
AI1815="No root CAuse","No root cause",
AI1815="ODU HS","ACTIVE",
AI1815="IP &amp; VLAN","ACTIVE",
AI1815="Warehouse HUAWEI","SPARE-ISSUE",
AI1815="SPARE-HS","SPARE-ISSUE",
AI1815="Power Telco","ACTIVE", AI1815="no impacts","no impacts"
),"")</f>
        <v>no impacts</v>
      </c>
      <c r="AK1815" s="23" t="s">
        <v>5537</v>
      </c>
      <c r="AL1815" s="23" t="str">
        <f t="shared" si="49"/>
        <v>NRO_104</v>
      </c>
      <c r="AN1815" s="9" t="s">
        <v>5537</v>
      </c>
      <c r="AO1815" s="23" t="str">
        <f>_xlfn.XLOOKUP(B1815,'INCIDENT-05-03-2026'!E:E,'INCIDENT-05-03-2026'!F:F,"")</f>
        <v/>
      </c>
      <c r="AP1815" s="7" t="s">
        <v>5537</v>
      </c>
      <c r="AQ1815" s="6"/>
      <c r="AR1815" s="7"/>
      <c r="AS1815" s="3" t="str">
        <f>_xlfn.XLOOKUP(B1815,'[3]tt num | region | site id'!$C:$C,'[3]tt num | region | site id'!$Q:$Q,"")</f>
        <v/>
      </c>
      <c r="AT1815" s="24" t="str">
        <f>_xlfn.XLOOKUP(B1815,'[4]Cells Huawei 03052026 12h'!$B:$B,'[4]Cells Huawei 03052026 12h'!$T:$T,"")</f>
        <v/>
      </c>
      <c r="AU1815" s="24" t="str">
        <f>_xlfn.XLOOKUP(B1815,'[5]cells down 02052026 8h50'!$B:$B,'[5]cells down 02052026 8h50'!$R:$R,"")</f>
        <v/>
      </c>
      <c r="AV1815" s="24" t="str">
        <f>_xlfn.XLOOKUP(B1815,'[5]cells down 02052026 13h50'!$B:$B,'[5]cells down 02052026 13h50'!$R:$R,"")</f>
        <v/>
      </c>
      <c r="AW1815" s="24" t="str">
        <f>_xlfn.XLOOKUP(B1815,'[5]cells down 02052026 13h50'!$B:$B,'[5]cells down 02052026 13h50'!$R:$R,"")</f>
        <v/>
      </c>
      <c r="AX1815" s="24" t="str">
        <f>_xlfn.XLOOKUP(B1815,'[6]cell downs 03052026 8h40 '!$B:$B,'[6]cell downs 03052026 8h40 '!$R:$R,"")</f>
        <v/>
      </c>
      <c r="AY1815" s="24" t="str">
        <f>_xlfn.XLOOKUP(B1815,'[7]ALL SITES DOWN'!$D:$D,'[7]ALL SITES DOWN'!$J:$J,"")</f>
        <v/>
      </c>
      <c r="AZ1815" s="24" t="str">
        <f>_xlfn.XLOOKUP(B1815,'[8]ALL SITES DOWN'!$D:$D,'[8]ALL SITES DOWN'!$J:$J,"")</f>
        <v/>
      </c>
      <c r="BA1815" s="9" t="str">
        <f>_xlfn.XLOOKUP(B1815,[9]sheet1!$AC:$AC,[9]sheet1!$AF:$AF,"")</f>
        <v/>
      </c>
      <c r="BB1815" s="14" t="s">
        <v>5537</v>
      </c>
      <c r="BC1815" s="14" t="s">
        <v>5537</v>
      </c>
      <c r="BD1815" s="14" t="str">
        <f>_xlfn.XLOOKUP(B1815,'[10]cell downs 18042026 17h'!$B:$B,'[10]cell downs 18042026 17h'!$B:$B,"")</f>
        <v/>
      </c>
      <c r="BE1815" s="14" t="str">
        <f>_xlfn.XLOOKUP(B1815,'[11]Cells Huawei 19042026 15h'!$B:$B,'[11]Cells Huawei 19042026 15h'!$B:$B,"")</f>
        <v/>
      </c>
      <c r="BF1815" s="9" t="str">
        <f>_xlfn.XLOOKUP(B1815,'[12]cells down 19042026 9H40'!$B:$B,'[12]cells down 19042026 9H40'!$B:$B,"")</f>
        <v/>
      </c>
      <c r="BG1815" s="9" t="s">
        <v>4108</v>
      </c>
      <c r="BH1815" s="9" t="s">
        <v>594</v>
      </c>
    </row>
    <row r="1816" spans="1:60" s="9" customFormat="1" x14ac:dyDescent="0.3">
      <c r="A1816" s="1" t="s">
        <v>4112</v>
      </c>
      <c r="B1816" s="8" t="s">
        <v>4113</v>
      </c>
      <c r="C1816" s="3" t="str">
        <f>_xlfn.XLOOKUP(B1816,'[1]daily break down'!$D:$D,'[1]daily break down'!$E:$E,"")</f>
        <v>CENTRE</v>
      </c>
      <c r="D1816" s="1" t="s">
        <v>11</v>
      </c>
      <c r="E1816" s="1" t="s">
        <v>1129</v>
      </c>
      <c r="F1816" s="3" t="s">
        <v>226</v>
      </c>
      <c r="G1816" s="1" t="s">
        <v>4112</v>
      </c>
      <c r="H1816" s="42" t="str">
        <f>_xlfn.XLOOKUP(B1816,[2]CALCULATION!$B:$B,[2]CALCULATION!$H:$H,"")</f>
        <v>ZTE</v>
      </c>
      <c r="I1816" s="34">
        <v>0</v>
      </c>
      <c r="J1816" s="34">
        <v>0</v>
      </c>
      <c r="K1816" s="34">
        <v>0</v>
      </c>
      <c r="L1816" s="34">
        <v>0</v>
      </c>
      <c r="M1816" s="34">
        <v>0</v>
      </c>
      <c r="N1816" s="34">
        <v>0</v>
      </c>
      <c r="O1816" s="34">
        <v>0</v>
      </c>
      <c r="P1816" s="34">
        <v>0</v>
      </c>
      <c r="Q1816" s="34">
        <v>0</v>
      </c>
      <c r="R1816" s="34">
        <v>0</v>
      </c>
      <c r="S1816" s="35">
        <v>0</v>
      </c>
      <c r="T1816" s="35">
        <v>0</v>
      </c>
      <c r="U1816" s="35">
        <v>0</v>
      </c>
      <c r="V1816" s="35">
        <v>0</v>
      </c>
      <c r="W1816" s="35">
        <v>0</v>
      </c>
      <c r="X1816" s="35">
        <v>0</v>
      </c>
      <c r="Y1816" s="35">
        <v>0</v>
      </c>
      <c r="Z1816" s="35">
        <v>0</v>
      </c>
      <c r="AA1816" s="35">
        <v>0</v>
      </c>
      <c r="AB1816" s="35">
        <v>0</v>
      </c>
      <c r="AC1816" s="35">
        <v>0</v>
      </c>
      <c r="AD1816" s="35">
        <v>0</v>
      </c>
      <c r="AE1816" s="58" t="s">
        <v>5559</v>
      </c>
      <c r="AF1816" s="58"/>
      <c r="AG1816" s="57" t="str" cm="1">
        <f t="array" ref="AG1816">IFERROR(_xlfn.IFS(
AI1816="MPR ISSUE","PDH",
AI1816="BSS Hardware Issue","BSS",
AI1816="Sites strategiques, MLL, Pylone, etc.","ENVTECH",
AI1816="AKTIVCO DEFAUT GE &amp; POWER Cabinet","AKTIVCO",
AI1816="AKTIVCO Coupure ENEO &amp; Baisse de tension","AKTIVCO GRID ONLY",
AI1816="Coupure ENEO &amp; Baisse de tension","IHS GRID ONLY",
AI1816="Defaut GE &amp; POWER Cabinet","IHS",
AI1816="Sharing","Partners",
AI1816="Sites strategiques &amp; DataCenter","SST &amp; DC",
AI1816="Exclu","Exclu",
AI1816="SAT","SAT",
AI1816="SPARE-ISSUE","SPARE-ISSUE",
AI1816="Fiber CAmtel","TRANS_FO_CAMTEL",
AI1816="Fiber AOF","Fiber AOF",
AI1816="Projet OCM (HUAWEI)","TRAVAUX-HUAWEI",
AI1816="Projet OCM (NOKIA)","TRAVAUX-NOKIA",
AI1816="ACCESS-ISSUE","ACCESS-ISSUE",
AI1816="Projet OCM (ZTE, NOKIA, autres projets)","TRAVAUX OCM",
AI1816="No root CAuse","No root cause",
AI1816="ODU HS","PDH",
AI1816="IP &amp; VLAN","PDH",
AI1816="Warehouse HUAWEI","SPARE-ISSUE",
AI1816="SPARE-HS","SPARE-ISSUE",
AI1816="Power Telco","BSS",AI1816="no impacts","no impacts"
),"")</f>
        <v>Exclu</v>
      </c>
      <c r="AH1816" s="57" t="str" cm="1">
        <f t="array" ref="AH1816">IFERROR(_xlfn.IFS(
AI1816="MPR ISSUE","TX ISSUE",
AI1816="BSS Hardware Issue","RAN ISSUE",
AI1816="Sites strategiques, MLL, Pylone, etc.","ENVTECH",
AI1816="AKTIVCO DEFAUT GE &amp; POWER Cabinet","POWER ISSUE",
AI1816="AKTIVCO Coupure ENEO &amp; Baisse de tension","POWER ISSUE",
AI1816="Coupure ENEO &amp; Baisse de tension","POWER ISSUE",
AI1816="Defaut GE &amp; POWER Cabinet","POWER ISSUE",
AI1816="Sharing","POWER ISSUE",
AI1816="Sites strategiques &amp; DataCenter","POWER ISSUE",
AI1816="Exclu","Exclu",
AI1816="SAT","TX ISSUE",
AI1816="SPARE-ISSUE","SPARE-ISSUE",
AI1816="Fiber CAmtel","TX ISSUE",
AI1816="Fiber AOF","TX ISSUE",
AI1816="Projet OCM (HUAWEI)","TRAVAUX-HUAWEI",
AI1816="Projet OCM (NOKIA)","TRAVAUX -NOKIA",
AI1816="ACCESS-ISSUE","ACCESS-ISSUE",
AI1816="Projet OCM (ZTE, NOKIA, autres projets)","TRAVAUX OCM",
AI1816="No root CAuse","No root cause",
AI1816="ODU HS","TX ISSUE",
AI1816="IP &amp; VLAN","TX ISSUE",
AI1816="Warehouse HUAWEI","SPARE-ISSUE",
AI1816="SPARE-HS","SPARE-ISSUE",
AI1816="Power Telco","RAN ISSUE",AI1816="no impacts","no impacts"
),"")</f>
        <v>Exclu</v>
      </c>
      <c r="AI1816" s="85" t="s">
        <v>5559</v>
      </c>
      <c r="AJ1816" s="57" t="str" cm="1">
        <f t="array" ref="AJ1816">IFERROR(_xlfn.IFS(
AI1816="MPR ISSUE","ACTIVE",
AI1816="BSS Hardware Issue","ACTIVE",
AI1816="Sites strategiques, MLL, Pylone, etc.","PASSIVE",
AI1816="AKTIVCO DEFAUT GE &amp; POWER Cabinet","PASSIVE",
AI1816="AKTIVCO Coupure ENEO &amp; Baisse de tension","PASSIVE",
AI1816="Coupure ENEO &amp; Baisse de tension","PASSIVE",
AI1816="Defaut GE &amp; POWER Cabinet","PASSIVE",
AI1816="Sharing","PASSIVE",
AI1816="Sites strategiques &amp; DataCenter","PASSIVE",
AI1816="Exclu","Exclu",
AI1816="SAT","ACTIVE",
AI1816="SPARE-ISSUE","SPARE-ISSUE",
AI1816="Fiber CAmtel","ACTIVE",
AI1816="Fiber AOF","ACTIVE",
AI1816="Projet OCM (HUAWEI)","PLANNED WORKS",
AI1816="Projet OCM (NOKIA)","PLANNED WORKS",
AI1816="ACCESS-ISSUE","ACCESS-ISSUE",
AI1816="Projet OCM (ZTE, NOKIA, autres projets)","PLANNED WORKS",
AI1816="No root CAuse","No root cause",
AI1816="ODU HS","ACTIVE",
AI1816="IP &amp; VLAN","ACTIVE",
AI1816="Warehouse HUAWEI","SPARE-ISSUE",
AI1816="SPARE-HS","SPARE-ISSUE",
AI1816="Power Telco","ACTIVE", AI1816="no impacts","no impacts"
),"")</f>
        <v>Exclu</v>
      </c>
      <c r="AK1816" s="23" t="s">
        <v>5537</v>
      </c>
      <c r="AL1816" s="23" t="str">
        <f t="shared" si="49"/>
        <v>EST_045</v>
      </c>
      <c r="AN1816" s="9" t="s">
        <v>5537</v>
      </c>
      <c r="AO1816" s="23" t="str">
        <f>_xlfn.XLOOKUP(B1816,'INCIDENT-05-03-2026'!E:E,'INCIDENT-05-03-2026'!F:F,"")</f>
        <v/>
      </c>
      <c r="AP1816" s="7" t="s">
        <v>5537</v>
      </c>
      <c r="AQ1816" s="6"/>
      <c r="AR1816" s="7"/>
      <c r="AS1816" s="3" t="str">
        <f>_xlfn.XLOOKUP(B1816,'[3]tt num | region | site id'!$C:$C,'[3]tt num | region | site id'!$Q:$Q,"")</f>
        <v/>
      </c>
      <c r="AT1816" s="24" t="str">
        <f>_xlfn.XLOOKUP(B1816,'[4]Cells Huawei 03052026 12h'!$B:$B,'[4]Cells Huawei 03052026 12h'!$T:$T,"")</f>
        <v/>
      </c>
      <c r="AU1816" s="24" t="str">
        <f>_xlfn.XLOOKUP(B1816,'[5]cells down 02052026 8h50'!$B:$B,'[5]cells down 02052026 8h50'!$R:$R,"")</f>
        <v/>
      </c>
      <c r="AV1816" s="24" t="str">
        <f>_xlfn.XLOOKUP(B1816,'[5]cells down 02052026 13h50'!$B:$B,'[5]cells down 02052026 13h50'!$R:$R,"")</f>
        <v/>
      </c>
      <c r="AW1816" s="24" t="str">
        <f>_xlfn.XLOOKUP(B1816,'[5]cells down 02052026 13h50'!$B:$B,'[5]cells down 02052026 13h50'!$R:$R,"")</f>
        <v/>
      </c>
      <c r="AX1816" s="24" t="str">
        <f>_xlfn.XLOOKUP(B1816,'[6]cell downs 03052026 8h40 '!$B:$B,'[6]cell downs 03052026 8h40 '!$R:$R,"")</f>
        <v/>
      </c>
      <c r="AY1816" s="24" t="str">
        <f>_xlfn.XLOOKUP(B1816,'[7]ALL SITES DOWN'!$D:$D,'[7]ALL SITES DOWN'!$J:$J,"")</f>
        <v/>
      </c>
      <c r="AZ1816" s="24" t="str">
        <f>_xlfn.XLOOKUP(B1816,'[8]ALL SITES DOWN'!$D:$D,'[8]ALL SITES DOWN'!$J:$J,"")</f>
        <v/>
      </c>
      <c r="BA1816" s="9" t="str">
        <f>_xlfn.XLOOKUP(B1816,[9]sheet1!$AC:$AC,[9]sheet1!$AF:$AF,"")</f>
        <v/>
      </c>
      <c r="BB1816" s="14" t="s">
        <v>5537</v>
      </c>
      <c r="BC1816" s="14" t="s">
        <v>5537</v>
      </c>
      <c r="BD1816" s="14" t="str">
        <f>_xlfn.XLOOKUP(B1816,'[10]cell downs 18042026 17h'!$B:$B,'[10]cell downs 18042026 17h'!$B:$B,"")</f>
        <v/>
      </c>
      <c r="BE1816" s="14" t="str">
        <f>_xlfn.XLOOKUP(B1816,'[11]Cells Huawei 19042026 15h'!$B:$B,'[11]Cells Huawei 19042026 15h'!$B:$B,"")</f>
        <v/>
      </c>
      <c r="BF1816" s="9" t="str">
        <f>_xlfn.XLOOKUP(B1816,'[12]cells down 19042026 9H40'!$B:$B,'[12]cells down 19042026 9H40'!$B:$B,"")</f>
        <v/>
      </c>
      <c r="BG1816" s="9" t="s">
        <v>4113</v>
      </c>
      <c r="BH1816" s="9" t="s">
        <v>5537</v>
      </c>
    </row>
    <row r="1817" spans="1:60" s="9" customFormat="1" x14ac:dyDescent="0.3">
      <c r="A1817" s="1" t="s">
        <v>4114</v>
      </c>
      <c r="B1817" s="8" t="s">
        <v>4115</v>
      </c>
      <c r="C1817" s="3" t="str">
        <f>_xlfn.XLOOKUP(B1817,'[1]daily break down'!$D:$D,'[1]daily break down'!$E:$E,"")</f>
        <v>CENTRE</v>
      </c>
      <c r="D1817" s="1" t="s">
        <v>11</v>
      </c>
      <c r="E1817" s="1" t="s">
        <v>12</v>
      </c>
      <c r="F1817" s="3" t="s">
        <v>37</v>
      </c>
      <c r="G1817" s="1" t="s">
        <v>4081</v>
      </c>
      <c r="H1817" s="42" t="str">
        <f>_xlfn.XLOOKUP(B1817,[2]CALCULATION!$B:$B,[2]CALCULATION!$H:$H,"")</f>
        <v>ZTE</v>
      </c>
      <c r="I1817" s="34">
        <v>0</v>
      </c>
      <c r="J1817" s="34">
        <v>0</v>
      </c>
      <c r="K1817" s="34">
        <v>0</v>
      </c>
      <c r="L1817" s="34">
        <v>0</v>
      </c>
      <c r="M1817" s="34">
        <v>0</v>
      </c>
      <c r="N1817" s="34">
        <v>0</v>
      </c>
      <c r="O1817" s="34">
        <v>0</v>
      </c>
      <c r="P1817" s="34">
        <v>0</v>
      </c>
      <c r="Q1817" s="34">
        <v>0</v>
      </c>
      <c r="R1817" s="34">
        <v>0</v>
      </c>
      <c r="S1817" s="35">
        <v>0</v>
      </c>
      <c r="T1817" s="35">
        <v>0</v>
      </c>
      <c r="U1817" s="35">
        <v>0</v>
      </c>
      <c r="V1817" s="35">
        <v>0</v>
      </c>
      <c r="W1817" s="35">
        <v>0</v>
      </c>
      <c r="X1817" s="35">
        <v>0</v>
      </c>
      <c r="Y1817" s="35">
        <v>0</v>
      </c>
      <c r="Z1817" s="35">
        <v>0</v>
      </c>
      <c r="AA1817" s="35">
        <v>0</v>
      </c>
      <c r="AB1817" s="35">
        <v>0</v>
      </c>
      <c r="AC1817" s="35">
        <v>0</v>
      </c>
      <c r="AD1817" s="35">
        <v>0</v>
      </c>
      <c r="AE1817" s="58" t="s">
        <v>5559</v>
      </c>
      <c r="AF1817" s="58"/>
      <c r="AG1817" s="57" t="str" cm="1">
        <f t="array" ref="AG1817">IFERROR(_xlfn.IFS(
AI1817="MPR ISSUE","PDH",
AI1817="BSS Hardware Issue","BSS",
AI1817="Sites strategiques, MLL, Pylone, etc.","ENVTECH",
AI1817="AKTIVCO DEFAUT GE &amp; POWER Cabinet","AKTIVCO",
AI1817="AKTIVCO Coupure ENEO &amp; Baisse de tension","AKTIVCO GRID ONLY",
AI1817="Coupure ENEO &amp; Baisse de tension","IHS GRID ONLY",
AI1817="Defaut GE &amp; POWER Cabinet","IHS",
AI1817="Sharing","Partners",
AI1817="Sites strategiques &amp; DataCenter","SST &amp; DC",
AI1817="Exclu","Exclu",
AI1817="SAT","SAT",
AI1817="SPARE-ISSUE","SPARE-ISSUE",
AI1817="Fiber CAmtel","TRANS_FO_CAMTEL",
AI1817="Fiber AOF","Fiber AOF",
AI1817="Projet OCM (HUAWEI)","TRAVAUX-HUAWEI",
AI1817="Projet OCM (NOKIA)","TRAVAUX-NOKIA",
AI1817="ACCESS-ISSUE","ACCESS-ISSUE",
AI1817="Projet OCM (ZTE, NOKIA, autres projets)","TRAVAUX OCM",
AI1817="No root CAuse","No root cause",
AI1817="ODU HS","PDH",
AI1817="IP &amp; VLAN","PDH",
AI1817="Warehouse HUAWEI","SPARE-ISSUE",
AI1817="SPARE-HS","SPARE-ISSUE",
AI1817="Power Telco","BSS",AI1817="no impacts","no impacts"
),"")</f>
        <v>Exclu</v>
      </c>
      <c r="AH1817" s="57" t="str" cm="1">
        <f t="array" ref="AH1817">IFERROR(_xlfn.IFS(
AI1817="MPR ISSUE","TX ISSUE",
AI1817="BSS Hardware Issue","RAN ISSUE",
AI1817="Sites strategiques, MLL, Pylone, etc.","ENVTECH",
AI1817="AKTIVCO DEFAUT GE &amp; POWER Cabinet","POWER ISSUE",
AI1817="AKTIVCO Coupure ENEO &amp; Baisse de tension","POWER ISSUE",
AI1817="Coupure ENEO &amp; Baisse de tension","POWER ISSUE",
AI1817="Defaut GE &amp; POWER Cabinet","POWER ISSUE",
AI1817="Sharing","POWER ISSUE",
AI1817="Sites strategiques &amp; DataCenter","POWER ISSUE",
AI1817="Exclu","Exclu",
AI1817="SAT","TX ISSUE",
AI1817="SPARE-ISSUE","SPARE-ISSUE",
AI1817="Fiber CAmtel","TX ISSUE",
AI1817="Fiber AOF","TX ISSUE",
AI1817="Projet OCM (HUAWEI)","TRAVAUX-HUAWEI",
AI1817="Projet OCM (NOKIA)","TRAVAUX -NOKIA",
AI1817="ACCESS-ISSUE","ACCESS-ISSUE",
AI1817="Projet OCM (ZTE, NOKIA, autres projets)","TRAVAUX OCM",
AI1817="No root CAuse","No root cause",
AI1817="ODU HS","TX ISSUE",
AI1817="IP &amp; VLAN","TX ISSUE",
AI1817="Warehouse HUAWEI","SPARE-ISSUE",
AI1817="SPARE-HS","SPARE-ISSUE",
AI1817="Power Telco","RAN ISSUE",AI1817="no impacts","no impacts"
),"")</f>
        <v>Exclu</v>
      </c>
      <c r="AI1817" s="85" t="s">
        <v>5559</v>
      </c>
      <c r="AJ1817" s="57" t="str" cm="1">
        <f t="array" ref="AJ1817">IFERROR(_xlfn.IFS(
AI1817="MPR ISSUE","ACTIVE",
AI1817="BSS Hardware Issue","ACTIVE",
AI1817="Sites strategiques, MLL, Pylone, etc.","PASSIVE",
AI1817="AKTIVCO DEFAUT GE &amp; POWER Cabinet","PASSIVE",
AI1817="AKTIVCO Coupure ENEO &amp; Baisse de tension","PASSIVE",
AI1817="Coupure ENEO &amp; Baisse de tension","PASSIVE",
AI1817="Defaut GE &amp; POWER Cabinet","PASSIVE",
AI1817="Sharing","PASSIVE",
AI1817="Sites strategiques &amp; DataCenter","PASSIVE",
AI1817="Exclu","Exclu",
AI1817="SAT","ACTIVE",
AI1817="SPARE-ISSUE","SPARE-ISSUE",
AI1817="Fiber CAmtel","ACTIVE",
AI1817="Fiber AOF","ACTIVE",
AI1817="Projet OCM (HUAWEI)","PLANNED WORKS",
AI1817="Projet OCM (NOKIA)","PLANNED WORKS",
AI1817="ACCESS-ISSUE","ACCESS-ISSUE",
AI1817="Projet OCM (ZTE, NOKIA, autres projets)","PLANNED WORKS",
AI1817="No root CAuse","No root cause",
AI1817="ODU HS","ACTIVE",
AI1817="IP &amp; VLAN","ACTIVE",
AI1817="Warehouse HUAWEI","SPARE-ISSUE",
AI1817="SPARE-HS","SPARE-ISSUE",
AI1817="Power Telco","ACTIVE", AI1817="no impacts","no impacts"
),"")</f>
        <v>Exclu</v>
      </c>
      <c r="AK1817" s="23" t="s">
        <v>5537</v>
      </c>
      <c r="AL1817" s="23" t="str">
        <f t="shared" si="49"/>
        <v>CTR_185</v>
      </c>
      <c r="AN1817" s="9" t="s">
        <v>5537</v>
      </c>
      <c r="AO1817" s="23" t="str">
        <f>_xlfn.XLOOKUP(B1817,'INCIDENT-05-03-2026'!E:E,'INCIDENT-05-03-2026'!F:F,"")</f>
        <v/>
      </c>
      <c r="AP1817" s="7" t="s">
        <v>5537</v>
      </c>
      <c r="AQ1817" s="6"/>
      <c r="AR1817" s="7"/>
      <c r="AS1817" s="3" t="str">
        <f>_xlfn.XLOOKUP(B1817,'[3]tt num | region | site id'!$C:$C,'[3]tt num | region | site id'!$Q:$Q,"")</f>
        <v/>
      </c>
      <c r="AT1817" s="24" t="str">
        <f>_xlfn.XLOOKUP(B1817,'[4]Cells Huawei 03052026 12h'!$B:$B,'[4]Cells Huawei 03052026 12h'!$T:$T,"")</f>
        <v/>
      </c>
      <c r="AU1817" s="24" t="str">
        <f>_xlfn.XLOOKUP(B1817,'[5]cells down 02052026 8h50'!$B:$B,'[5]cells down 02052026 8h50'!$R:$R,"")</f>
        <v/>
      </c>
      <c r="AV1817" s="24" t="str">
        <f>_xlfn.XLOOKUP(B1817,'[5]cells down 02052026 13h50'!$B:$B,'[5]cells down 02052026 13h50'!$R:$R,"")</f>
        <v/>
      </c>
      <c r="AW1817" s="24" t="str">
        <f>_xlfn.XLOOKUP(B1817,'[5]cells down 02052026 13h50'!$B:$B,'[5]cells down 02052026 13h50'!$R:$R,"")</f>
        <v/>
      </c>
      <c r="AX1817" s="24" t="str">
        <f>_xlfn.XLOOKUP(B1817,'[6]cell downs 03052026 8h40 '!$B:$B,'[6]cell downs 03052026 8h40 '!$R:$R,"")</f>
        <v/>
      </c>
      <c r="AY1817" s="24" t="str">
        <f>_xlfn.XLOOKUP(B1817,'[7]ALL SITES DOWN'!$D:$D,'[7]ALL SITES DOWN'!$J:$J,"")</f>
        <v/>
      </c>
      <c r="AZ1817" s="24" t="str">
        <f>_xlfn.XLOOKUP(B1817,'[8]ALL SITES DOWN'!$D:$D,'[8]ALL SITES DOWN'!$J:$J,"")</f>
        <v/>
      </c>
      <c r="BA1817" s="9" t="str">
        <f>_xlfn.XLOOKUP(B1817,[9]sheet1!$AC:$AC,[9]sheet1!$AF:$AF,"")</f>
        <v/>
      </c>
      <c r="BB1817" s="14" t="s">
        <v>5537</v>
      </c>
      <c r="BC1817" s="14" t="s">
        <v>5537</v>
      </c>
      <c r="BD1817" s="14" t="str">
        <f>_xlfn.XLOOKUP(B1817,'[10]cell downs 18042026 17h'!$B:$B,'[10]cell downs 18042026 17h'!$B:$B,"")</f>
        <v/>
      </c>
      <c r="BE1817" s="14" t="str">
        <f>_xlfn.XLOOKUP(B1817,'[11]Cells Huawei 19042026 15h'!$B:$B,'[11]Cells Huawei 19042026 15h'!$B:$B,"")</f>
        <v/>
      </c>
      <c r="BF1817" s="9" t="str">
        <f>_xlfn.XLOOKUP(B1817,'[12]cells down 19042026 9H40'!$B:$B,'[12]cells down 19042026 9H40'!$B:$B,"")</f>
        <v/>
      </c>
      <c r="BG1817" s="9" t="s">
        <v>4115</v>
      </c>
      <c r="BH1817" s="9" t="s">
        <v>12</v>
      </c>
    </row>
    <row r="1818" spans="1:60" s="9" customFormat="1" x14ac:dyDescent="0.3">
      <c r="A1818" s="1" t="s">
        <v>4948</v>
      </c>
      <c r="B1818" s="8" t="s">
        <v>4949</v>
      </c>
      <c r="C1818" s="3" t="str">
        <f>_xlfn.XLOOKUP(B1818,'[1]daily break down'!$D:$D,'[1]daily break down'!$E:$E,"")</f>
        <v>Douala</v>
      </c>
      <c r="D1818" s="1" t="s">
        <v>11</v>
      </c>
      <c r="E1818" s="1" t="s">
        <v>12</v>
      </c>
      <c r="F1818" s="3" t="s">
        <v>31</v>
      </c>
      <c r="G1818" s="1" t="s">
        <v>32</v>
      </c>
      <c r="H1818" s="42" t="str">
        <f>_xlfn.XLOOKUP(B1818,[2]CALCULATION!$B:$B,[2]CALCULATION!$H:$H,"")</f>
        <v>ZTE</v>
      </c>
      <c r="I1818" s="34">
        <v>0</v>
      </c>
      <c r="J1818" s="34">
        <v>0</v>
      </c>
      <c r="K1818" s="34">
        <v>0</v>
      </c>
      <c r="L1818" s="34">
        <v>2.0331989281831089E-3</v>
      </c>
      <c r="M1818" s="34">
        <v>0</v>
      </c>
      <c r="N1818" s="34">
        <v>0</v>
      </c>
      <c r="O1818" s="34">
        <v>0</v>
      </c>
      <c r="P1818" s="34">
        <v>0</v>
      </c>
      <c r="Q1818" s="34">
        <v>0</v>
      </c>
      <c r="R1818" s="34">
        <v>0</v>
      </c>
      <c r="S1818" s="35">
        <v>0</v>
      </c>
      <c r="T1818" s="35">
        <v>0</v>
      </c>
      <c r="U1818" s="35">
        <v>0</v>
      </c>
      <c r="V1818" s="35">
        <v>0</v>
      </c>
      <c r="W1818" s="35">
        <v>0</v>
      </c>
      <c r="X1818" s="35">
        <v>0</v>
      </c>
      <c r="Y1818" s="35">
        <v>0</v>
      </c>
      <c r="Z1818" s="35">
        <v>0</v>
      </c>
      <c r="AA1818" s="35">
        <v>0</v>
      </c>
      <c r="AB1818" s="35">
        <v>0</v>
      </c>
      <c r="AC1818" s="35">
        <v>0</v>
      </c>
      <c r="AD1818" s="35">
        <v>0</v>
      </c>
      <c r="AE1818" s="58" t="s">
        <v>5560</v>
      </c>
      <c r="AF1818" s="58"/>
      <c r="AG1818" s="57" t="str" cm="1">
        <f t="array" ref="AG1818">IFERROR(_xlfn.IFS(
AI1818="MPR ISSUE","PDH",
AI1818="BSS Hardware Issue","BSS",
AI1818="Sites strategiques, MLL, Pylone, etc.","ENVTECH",
AI1818="AKTIVCO DEFAUT GE &amp; POWER Cabinet","AKTIVCO",
AI1818="AKTIVCO Coupure ENEO &amp; Baisse de tension","AKTIVCO GRID ONLY",
AI1818="Coupure ENEO &amp; Baisse de tension","IHS GRID ONLY",
AI1818="Defaut GE &amp; POWER Cabinet","IHS",
AI1818="Sharing","Partners",
AI1818="Sites strategiques &amp; DataCenter","SST &amp; DC",
AI1818="Exclu","Exclu",
AI1818="SAT","SAT",
AI1818="SPARE-ISSUE","SPARE-ISSUE",
AI1818="Fiber CAmtel","TRANS_FO_CAMTEL",
AI1818="Fiber AOF","Fiber AOF",
AI1818="Projet OCM (HUAWEI)","TRAVAUX-HUAWEI",
AI1818="Projet OCM (NOKIA)","TRAVAUX-NOKIA",
AI1818="ACCESS-ISSUE","ACCESS-ISSUE",
AI1818="Projet OCM (ZTE, NOKIA, autres projets)","TRAVAUX OCM",
AI1818="No root CAuse","No root cause",
AI1818="ODU HS","PDH",
AI1818="IP &amp; VLAN","PDH",
AI1818="Warehouse HUAWEI","SPARE-ISSUE",
AI1818="SPARE-HS","SPARE-ISSUE",
AI1818="Power Telco","BSS",AI1818="no impacts","no impacts"
),"")</f>
        <v>no impacts</v>
      </c>
      <c r="AH1818" s="57" t="str" cm="1">
        <f t="array" ref="AH1818">IFERROR(_xlfn.IFS(
AI1818="MPR ISSUE","TX ISSUE",
AI1818="BSS Hardware Issue","RAN ISSUE",
AI1818="Sites strategiques, MLL, Pylone, etc.","ENVTECH",
AI1818="AKTIVCO DEFAUT GE &amp; POWER Cabinet","POWER ISSUE",
AI1818="AKTIVCO Coupure ENEO &amp; Baisse de tension","POWER ISSUE",
AI1818="Coupure ENEO &amp; Baisse de tension","POWER ISSUE",
AI1818="Defaut GE &amp; POWER Cabinet","POWER ISSUE",
AI1818="Sharing","POWER ISSUE",
AI1818="Sites strategiques &amp; DataCenter","POWER ISSUE",
AI1818="Exclu","Exclu",
AI1818="SAT","TX ISSUE",
AI1818="SPARE-ISSUE","SPARE-ISSUE",
AI1818="Fiber CAmtel","TX ISSUE",
AI1818="Fiber AOF","TX ISSUE",
AI1818="Projet OCM (HUAWEI)","TRAVAUX-HUAWEI",
AI1818="Projet OCM (NOKIA)","TRAVAUX -NOKIA",
AI1818="ACCESS-ISSUE","ACCESS-ISSUE",
AI1818="Projet OCM (ZTE, NOKIA, autres projets)","TRAVAUX OCM",
AI1818="No root CAuse","No root cause",
AI1818="ODU HS","TX ISSUE",
AI1818="IP &amp; VLAN","TX ISSUE",
AI1818="Warehouse HUAWEI","SPARE-ISSUE",
AI1818="SPARE-HS","SPARE-ISSUE",
AI1818="Power Telco","RAN ISSUE",AI1818="no impacts","no impacts"
),"")</f>
        <v>no impacts</v>
      </c>
      <c r="AI1818" s="85" t="s">
        <v>5998</v>
      </c>
      <c r="AJ1818" s="57" t="str" cm="1">
        <f t="array" ref="AJ1818">IFERROR(_xlfn.IFS(
AI1818="MPR ISSUE","ACTIVE",
AI1818="BSS Hardware Issue","ACTIVE",
AI1818="Sites strategiques, MLL, Pylone, etc.","PASSIVE",
AI1818="AKTIVCO DEFAUT GE &amp; POWER Cabinet","PASSIVE",
AI1818="AKTIVCO Coupure ENEO &amp; Baisse de tension","PASSIVE",
AI1818="Coupure ENEO &amp; Baisse de tension","PASSIVE",
AI1818="Defaut GE &amp; POWER Cabinet","PASSIVE",
AI1818="Sharing","PASSIVE",
AI1818="Sites strategiques &amp; DataCenter","PASSIVE",
AI1818="Exclu","Exclu",
AI1818="SAT","ACTIVE",
AI1818="SPARE-ISSUE","SPARE-ISSUE",
AI1818="Fiber CAmtel","ACTIVE",
AI1818="Fiber AOF","ACTIVE",
AI1818="Projet OCM (HUAWEI)","PLANNED WORKS",
AI1818="Projet OCM (NOKIA)","PLANNED WORKS",
AI1818="ACCESS-ISSUE","ACCESS-ISSUE",
AI1818="Projet OCM (ZTE, NOKIA, autres projets)","PLANNED WORKS",
AI1818="No root CAuse","No root cause",
AI1818="ODU HS","ACTIVE",
AI1818="IP &amp; VLAN","ACTIVE",
AI1818="Warehouse HUAWEI","SPARE-ISSUE",
AI1818="SPARE-HS","SPARE-ISSUE",
AI1818="Power Telco","ACTIVE", AI1818="no impacts","no impacts"
),"")</f>
        <v>no impacts</v>
      </c>
      <c r="AK1818" s="23" t="s">
        <v>5537</v>
      </c>
      <c r="AL1818" s="23" t="str">
        <f t="shared" si="49"/>
        <v>LIT_397</v>
      </c>
      <c r="AN1818" s="9" t="s">
        <v>5537</v>
      </c>
      <c r="AO1818" s="23" t="str">
        <f>_xlfn.XLOOKUP(B1818,'INCIDENT-05-03-2026'!E:E,'INCIDENT-05-03-2026'!F:F,"")</f>
        <v/>
      </c>
      <c r="AP1818" s="7" t="s">
        <v>5537</v>
      </c>
      <c r="AQ1818" s="6"/>
      <c r="AR1818" s="7"/>
      <c r="AS1818" s="3" t="str">
        <f>_xlfn.XLOOKUP(B1818,'[3]tt num | region | site id'!$C:$C,'[3]tt num | region | site id'!$Q:$Q,"")</f>
        <v/>
      </c>
      <c r="AT1818" s="24" t="str">
        <f>_xlfn.XLOOKUP(B1818,'[4]Cells Huawei 03052026 12h'!$B:$B,'[4]Cells Huawei 03052026 12h'!$T:$T,"")</f>
        <v/>
      </c>
      <c r="AU1818" s="24" t="str">
        <f>_xlfn.XLOOKUP(B1818,'[5]cells down 02052026 8h50'!$B:$B,'[5]cells down 02052026 8h50'!$R:$R,"")</f>
        <v/>
      </c>
      <c r="AV1818" s="24" t="str">
        <f>_xlfn.XLOOKUP(B1818,'[5]cells down 02052026 13h50'!$B:$B,'[5]cells down 02052026 13h50'!$R:$R,"")</f>
        <v/>
      </c>
      <c r="AW1818" s="24" t="str">
        <f>_xlfn.XLOOKUP(B1818,'[5]cells down 02052026 13h50'!$B:$B,'[5]cells down 02052026 13h50'!$R:$R,"")</f>
        <v/>
      </c>
      <c r="AX1818" s="24" t="str">
        <f>_xlfn.XLOOKUP(B1818,'[6]cell downs 03052026 8h40 '!$B:$B,'[6]cell downs 03052026 8h40 '!$R:$R,"")</f>
        <v/>
      </c>
      <c r="AY1818" s="24" t="str">
        <f>_xlfn.XLOOKUP(B1818,'[7]ALL SITES DOWN'!$D:$D,'[7]ALL SITES DOWN'!$J:$J,"")</f>
        <v/>
      </c>
      <c r="AZ1818" s="24" t="str">
        <f>_xlfn.XLOOKUP(B1818,'[8]ALL SITES DOWN'!$D:$D,'[8]ALL SITES DOWN'!$J:$J,"")</f>
        <v/>
      </c>
      <c r="BA1818" s="9" t="str">
        <f>_xlfn.XLOOKUP(B1818,[9]sheet1!$AC:$AC,[9]sheet1!$AF:$AF,"")</f>
        <v/>
      </c>
      <c r="BB1818" s="14" t="s">
        <v>5537</v>
      </c>
      <c r="BC1818" s="14" t="s">
        <v>5537</v>
      </c>
      <c r="BD1818" s="14" t="str">
        <f>_xlfn.XLOOKUP(B1818,'[10]cell downs 18042026 17h'!$B:$B,'[10]cell downs 18042026 17h'!$B:$B,"")</f>
        <v/>
      </c>
      <c r="BE1818" s="14" t="str">
        <f>_xlfn.XLOOKUP(B1818,'[11]Cells Huawei 19042026 15h'!$B:$B,'[11]Cells Huawei 19042026 15h'!$B:$B,"")</f>
        <v/>
      </c>
      <c r="BF1818" s="9" t="str">
        <f>_xlfn.XLOOKUP(B1818,'[12]cells down 19042026 9H40'!$B:$B,'[12]cells down 19042026 9H40'!$B:$B,"")</f>
        <v/>
      </c>
      <c r="BG1818" s="9" t="s">
        <v>4949</v>
      </c>
      <c r="BH1818" s="9" t="s">
        <v>5537</v>
      </c>
    </row>
    <row r="1819" spans="1:60" s="9" customFormat="1" x14ac:dyDescent="0.3">
      <c r="A1819" s="1" t="s">
        <v>3297</v>
      </c>
      <c r="B1819" s="8" t="s">
        <v>3298</v>
      </c>
      <c r="C1819" s="3" t="str">
        <f>_xlfn.XLOOKUP(B1819,'[1]daily break down'!$D:$D,'[1]daily break down'!$E:$E,"")</f>
        <v>Douala</v>
      </c>
      <c r="D1819" s="1" t="s">
        <v>11</v>
      </c>
      <c r="E1819" s="1" t="s">
        <v>145</v>
      </c>
      <c r="F1819" s="3" t="s">
        <v>31</v>
      </c>
      <c r="G1819" s="1" t="s">
        <v>32</v>
      </c>
      <c r="H1819" s="42" t="str">
        <f>_xlfn.XLOOKUP(B1819,[2]CALCULATION!$B:$B,[2]CALCULATION!$H:$H,"")</f>
        <v>ZTE</v>
      </c>
      <c r="I1819" s="34">
        <v>0</v>
      </c>
      <c r="J1819" s="34">
        <v>0</v>
      </c>
      <c r="K1819" s="34">
        <v>0</v>
      </c>
      <c r="L1819" s="34">
        <v>1.926188458278717E-3</v>
      </c>
      <c r="M1819" s="34">
        <v>0</v>
      </c>
      <c r="N1819" s="34">
        <v>0</v>
      </c>
      <c r="O1819" s="34">
        <v>0</v>
      </c>
      <c r="P1819" s="34">
        <v>0</v>
      </c>
      <c r="Q1819" s="34">
        <v>0</v>
      </c>
      <c r="R1819" s="34">
        <v>0</v>
      </c>
      <c r="S1819" s="35">
        <v>0</v>
      </c>
      <c r="T1819" s="35">
        <v>0</v>
      </c>
      <c r="U1819" s="35">
        <v>0</v>
      </c>
      <c r="V1819" s="35">
        <v>0</v>
      </c>
      <c r="W1819" s="35">
        <v>0</v>
      </c>
      <c r="X1819" s="35">
        <v>0</v>
      </c>
      <c r="Y1819" s="35">
        <v>0</v>
      </c>
      <c r="Z1819" s="35">
        <v>0</v>
      </c>
      <c r="AA1819" s="35">
        <v>0</v>
      </c>
      <c r="AB1819" s="35">
        <v>0</v>
      </c>
      <c r="AC1819" s="35">
        <v>0</v>
      </c>
      <c r="AD1819" s="35">
        <v>0</v>
      </c>
      <c r="AE1819" s="58" t="s">
        <v>5560</v>
      </c>
      <c r="AF1819" s="58"/>
      <c r="AG1819" s="57" t="str" cm="1">
        <f t="array" ref="AG1819">IFERROR(_xlfn.IFS(
AI1819="MPR ISSUE","PDH",
AI1819="BSS Hardware Issue","BSS",
AI1819="Sites strategiques, MLL, Pylone, etc.","ENVTECH",
AI1819="AKTIVCO DEFAUT GE &amp; POWER Cabinet","AKTIVCO",
AI1819="AKTIVCO Coupure ENEO &amp; Baisse de tension","AKTIVCO GRID ONLY",
AI1819="Coupure ENEO &amp; Baisse de tension","IHS GRID ONLY",
AI1819="Defaut GE &amp; POWER Cabinet","IHS",
AI1819="Sharing","Partners",
AI1819="Sites strategiques &amp; DataCenter","SST &amp; DC",
AI1819="Exclu","Exclu",
AI1819="SAT","SAT",
AI1819="SPARE-ISSUE","SPARE-ISSUE",
AI1819="Fiber CAmtel","TRANS_FO_CAMTEL",
AI1819="Fiber AOF","Fiber AOF",
AI1819="Projet OCM (HUAWEI)","TRAVAUX-HUAWEI",
AI1819="Projet OCM (NOKIA)","TRAVAUX-NOKIA",
AI1819="ACCESS-ISSUE","ACCESS-ISSUE",
AI1819="Projet OCM (ZTE, NOKIA, autres projets)","TRAVAUX OCM",
AI1819="No root CAuse","No root cause",
AI1819="ODU HS","PDH",
AI1819="IP &amp; VLAN","PDH",
AI1819="Warehouse HUAWEI","SPARE-ISSUE",
AI1819="SPARE-HS","SPARE-ISSUE",
AI1819="Power Telco","BSS",AI1819="no impacts","no impacts"
),"")</f>
        <v>no impacts</v>
      </c>
      <c r="AH1819" s="57" t="str" cm="1">
        <f t="array" ref="AH1819">IFERROR(_xlfn.IFS(
AI1819="MPR ISSUE","TX ISSUE",
AI1819="BSS Hardware Issue","RAN ISSUE",
AI1819="Sites strategiques, MLL, Pylone, etc.","ENVTECH",
AI1819="AKTIVCO DEFAUT GE &amp; POWER Cabinet","POWER ISSUE",
AI1819="AKTIVCO Coupure ENEO &amp; Baisse de tension","POWER ISSUE",
AI1819="Coupure ENEO &amp; Baisse de tension","POWER ISSUE",
AI1819="Defaut GE &amp; POWER Cabinet","POWER ISSUE",
AI1819="Sharing","POWER ISSUE",
AI1819="Sites strategiques &amp; DataCenter","POWER ISSUE",
AI1819="Exclu","Exclu",
AI1819="SAT","TX ISSUE",
AI1819="SPARE-ISSUE","SPARE-ISSUE",
AI1819="Fiber CAmtel","TX ISSUE",
AI1819="Fiber AOF","TX ISSUE",
AI1819="Projet OCM (HUAWEI)","TRAVAUX-HUAWEI",
AI1819="Projet OCM (NOKIA)","TRAVAUX -NOKIA",
AI1819="ACCESS-ISSUE","ACCESS-ISSUE",
AI1819="Projet OCM (ZTE, NOKIA, autres projets)","TRAVAUX OCM",
AI1819="No root CAuse","No root cause",
AI1819="ODU HS","TX ISSUE",
AI1819="IP &amp; VLAN","TX ISSUE",
AI1819="Warehouse HUAWEI","SPARE-ISSUE",
AI1819="SPARE-HS","SPARE-ISSUE",
AI1819="Power Telco","RAN ISSUE",AI1819="no impacts","no impacts"
),"")</f>
        <v>no impacts</v>
      </c>
      <c r="AI1819" s="85" t="s">
        <v>5998</v>
      </c>
      <c r="AJ1819" s="57" t="str" cm="1">
        <f t="array" ref="AJ1819">IFERROR(_xlfn.IFS(
AI1819="MPR ISSUE","ACTIVE",
AI1819="BSS Hardware Issue","ACTIVE",
AI1819="Sites strategiques, MLL, Pylone, etc.","PASSIVE",
AI1819="AKTIVCO DEFAUT GE &amp; POWER Cabinet","PASSIVE",
AI1819="AKTIVCO Coupure ENEO &amp; Baisse de tension","PASSIVE",
AI1819="Coupure ENEO &amp; Baisse de tension","PASSIVE",
AI1819="Defaut GE &amp; POWER Cabinet","PASSIVE",
AI1819="Sharing","PASSIVE",
AI1819="Sites strategiques &amp; DataCenter","PASSIVE",
AI1819="Exclu","Exclu",
AI1819="SAT","ACTIVE",
AI1819="SPARE-ISSUE","SPARE-ISSUE",
AI1819="Fiber CAmtel","ACTIVE",
AI1819="Fiber AOF","ACTIVE",
AI1819="Projet OCM (HUAWEI)","PLANNED WORKS",
AI1819="Projet OCM (NOKIA)","PLANNED WORKS",
AI1819="ACCESS-ISSUE","ACCESS-ISSUE",
AI1819="Projet OCM (ZTE, NOKIA, autres projets)","PLANNED WORKS",
AI1819="No root CAuse","No root cause",
AI1819="ODU HS","ACTIVE",
AI1819="IP &amp; VLAN","ACTIVE",
AI1819="Warehouse HUAWEI","SPARE-ISSUE",
AI1819="SPARE-HS","SPARE-ISSUE",
AI1819="Power Telco","ACTIVE", AI1819="no impacts","no impacts"
),"")</f>
        <v>no impacts</v>
      </c>
      <c r="AK1819" s="23" t="s">
        <v>5537</v>
      </c>
      <c r="AL1819" s="23" t="str">
        <f t="shared" si="49"/>
        <v>LIT_285</v>
      </c>
      <c r="AN1819" s="9" t="s">
        <v>5537</v>
      </c>
      <c r="AO1819" s="23" t="str">
        <f>_xlfn.XLOOKUP(B1819,'INCIDENT-05-03-2026'!E:E,'INCIDENT-05-03-2026'!F:F,"")</f>
        <v/>
      </c>
      <c r="AP1819" s="7" t="s">
        <v>5537</v>
      </c>
      <c r="AQ1819" s="6"/>
      <c r="AR1819" s="7"/>
      <c r="AS1819" s="3" t="str">
        <f>_xlfn.XLOOKUP(B1819,'[3]tt num | region | site id'!$C:$C,'[3]tt num | region | site id'!$Q:$Q,"")</f>
        <v/>
      </c>
      <c r="AT1819" s="24" t="str">
        <f>_xlfn.XLOOKUP(B1819,'[4]Cells Huawei 03052026 12h'!$B:$B,'[4]Cells Huawei 03052026 12h'!$T:$T,"")</f>
        <v/>
      </c>
      <c r="AU1819" s="24" t="str">
        <f>_xlfn.XLOOKUP(B1819,'[5]cells down 02052026 8h50'!$B:$B,'[5]cells down 02052026 8h50'!$R:$R,"")</f>
        <v/>
      </c>
      <c r="AV1819" s="24" t="str">
        <f>_xlfn.XLOOKUP(B1819,'[5]cells down 02052026 13h50'!$B:$B,'[5]cells down 02052026 13h50'!$R:$R,"")</f>
        <v/>
      </c>
      <c r="AW1819" s="24" t="str">
        <f>_xlfn.XLOOKUP(B1819,'[5]cells down 02052026 13h50'!$B:$B,'[5]cells down 02052026 13h50'!$R:$R,"")</f>
        <v/>
      </c>
      <c r="AX1819" s="24" t="str">
        <f>_xlfn.XLOOKUP(B1819,'[6]cell downs 03052026 8h40 '!$B:$B,'[6]cell downs 03052026 8h40 '!$R:$R,"")</f>
        <v/>
      </c>
      <c r="AY1819" s="24" t="str">
        <f>_xlfn.XLOOKUP(B1819,'[7]ALL SITES DOWN'!$D:$D,'[7]ALL SITES DOWN'!$J:$J,"")</f>
        <v/>
      </c>
      <c r="AZ1819" s="24" t="str">
        <f>_xlfn.XLOOKUP(B1819,'[8]ALL SITES DOWN'!$D:$D,'[8]ALL SITES DOWN'!$J:$J,"")</f>
        <v/>
      </c>
      <c r="BA1819" s="9" t="str">
        <f>_xlfn.XLOOKUP(B1819,[9]sheet1!$AC:$AC,[9]sheet1!$AF:$AF,"")</f>
        <v/>
      </c>
      <c r="BB1819" s="14" t="s">
        <v>5537</v>
      </c>
      <c r="BC1819" s="14" t="s">
        <v>5537</v>
      </c>
      <c r="BD1819" s="14" t="str">
        <f>_xlfn.XLOOKUP(B1819,'[10]cell downs 18042026 17h'!$B:$B,'[10]cell downs 18042026 17h'!$B:$B,"")</f>
        <v/>
      </c>
      <c r="BE1819" s="14" t="str">
        <f>_xlfn.XLOOKUP(B1819,'[11]Cells Huawei 19042026 15h'!$B:$B,'[11]Cells Huawei 19042026 15h'!$B:$B,"")</f>
        <v/>
      </c>
      <c r="BF1819" s="9" t="str">
        <f>_xlfn.XLOOKUP(B1819,'[12]cells down 19042026 9H40'!$B:$B,'[12]cells down 19042026 9H40'!$B:$B,"")</f>
        <v/>
      </c>
      <c r="BG1819" s="9" t="s">
        <v>3298</v>
      </c>
      <c r="BH1819" s="9" t="s">
        <v>12</v>
      </c>
    </row>
    <row r="1820" spans="1:60" s="9" customFormat="1" x14ac:dyDescent="0.3">
      <c r="A1820" s="1" t="s">
        <v>780</v>
      </c>
      <c r="B1820" s="8" t="s">
        <v>781</v>
      </c>
      <c r="C1820" s="3" t="str">
        <f>_xlfn.XLOOKUP(B1820,'[1]daily break down'!$D:$D,'[1]daily break down'!$E:$E,"")</f>
        <v>Douala</v>
      </c>
      <c r="D1820" s="1" t="s">
        <v>11</v>
      </c>
      <c r="E1820" s="1" t="s">
        <v>12</v>
      </c>
      <c r="F1820" s="3" t="s">
        <v>31</v>
      </c>
      <c r="G1820" s="1" t="s">
        <v>32</v>
      </c>
      <c r="H1820" s="42" t="str">
        <f>_xlfn.XLOOKUP(B1820,[2]CALCULATION!$B:$B,[2]CALCULATION!$H:$H,"")</f>
        <v>ZTE</v>
      </c>
      <c r="I1820" s="34">
        <v>0</v>
      </c>
      <c r="J1820" s="34">
        <v>0</v>
      </c>
      <c r="K1820" s="34">
        <v>0</v>
      </c>
      <c r="L1820" s="34">
        <v>1.9083533799613751E-3</v>
      </c>
      <c r="M1820" s="34">
        <v>0</v>
      </c>
      <c r="N1820" s="34">
        <v>0</v>
      </c>
      <c r="O1820" s="34">
        <v>0</v>
      </c>
      <c r="P1820" s="34">
        <v>0</v>
      </c>
      <c r="Q1820" s="34">
        <v>0</v>
      </c>
      <c r="R1820" s="34">
        <v>0</v>
      </c>
      <c r="S1820" s="35">
        <v>0</v>
      </c>
      <c r="T1820" s="35">
        <v>0</v>
      </c>
      <c r="U1820" s="35">
        <v>0</v>
      </c>
      <c r="V1820" s="35">
        <v>0</v>
      </c>
      <c r="W1820" s="35">
        <v>0</v>
      </c>
      <c r="X1820" s="35">
        <v>0</v>
      </c>
      <c r="Y1820" s="35">
        <v>0</v>
      </c>
      <c r="Z1820" s="35">
        <v>0</v>
      </c>
      <c r="AA1820" s="35">
        <v>0</v>
      </c>
      <c r="AB1820" s="35">
        <v>0</v>
      </c>
      <c r="AC1820" s="35">
        <v>0</v>
      </c>
      <c r="AD1820" s="35">
        <v>0</v>
      </c>
      <c r="AE1820" s="58" t="s">
        <v>5560</v>
      </c>
      <c r="AF1820" s="58"/>
      <c r="AG1820" s="57" t="str" cm="1">
        <f t="array" ref="AG1820">IFERROR(_xlfn.IFS(
AI1820="MPR ISSUE","PDH",
AI1820="BSS Hardware Issue","BSS",
AI1820="Sites strategiques, MLL, Pylone, etc.","ENVTECH",
AI1820="AKTIVCO DEFAUT GE &amp; POWER Cabinet","AKTIVCO",
AI1820="AKTIVCO Coupure ENEO &amp; Baisse de tension","AKTIVCO GRID ONLY",
AI1820="Coupure ENEO &amp; Baisse de tension","IHS GRID ONLY",
AI1820="Defaut GE &amp; POWER Cabinet","IHS",
AI1820="Sharing","Partners",
AI1820="Sites strategiques &amp; DataCenter","SST &amp; DC",
AI1820="Exclu","Exclu",
AI1820="SAT","SAT",
AI1820="SPARE-ISSUE","SPARE-ISSUE",
AI1820="Fiber CAmtel","TRANS_FO_CAMTEL",
AI1820="Fiber AOF","Fiber AOF",
AI1820="Projet OCM (HUAWEI)","TRAVAUX-HUAWEI",
AI1820="Projet OCM (NOKIA)","TRAVAUX-NOKIA",
AI1820="ACCESS-ISSUE","ACCESS-ISSUE",
AI1820="Projet OCM (ZTE, NOKIA, autres projets)","TRAVAUX OCM",
AI1820="No root CAuse","No root cause",
AI1820="ODU HS","PDH",
AI1820="IP &amp; VLAN","PDH",
AI1820="Warehouse HUAWEI","SPARE-ISSUE",
AI1820="SPARE-HS","SPARE-ISSUE",
AI1820="Power Telco","BSS",AI1820="no impacts","no impacts"
),"")</f>
        <v>no impacts</v>
      </c>
      <c r="AH1820" s="57" t="str" cm="1">
        <f t="array" ref="AH1820">IFERROR(_xlfn.IFS(
AI1820="MPR ISSUE","TX ISSUE",
AI1820="BSS Hardware Issue","RAN ISSUE",
AI1820="Sites strategiques, MLL, Pylone, etc.","ENVTECH",
AI1820="AKTIVCO DEFAUT GE &amp; POWER Cabinet","POWER ISSUE",
AI1820="AKTIVCO Coupure ENEO &amp; Baisse de tension","POWER ISSUE",
AI1820="Coupure ENEO &amp; Baisse de tension","POWER ISSUE",
AI1820="Defaut GE &amp; POWER Cabinet","POWER ISSUE",
AI1820="Sharing","POWER ISSUE",
AI1820="Sites strategiques &amp; DataCenter","POWER ISSUE",
AI1820="Exclu","Exclu",
AI1820="SAT","TX ISSUE",
AI1820="SPARE-ISSUE","SPARE-ISSUE",
AI1820="Fiber CAmtel","TX ISSUE",
AI1820="Fiber AOF","TX ISSUE",
AI1820="Projet OCM (HUAWEI)","TRAVAUX-HUAWEI",
AI1820="Projet OCM (NOKIA)","TRAVAUX -NOKIA",
AI1820="ACCESS-ISSUE","ACCESS-ISSUE",
AI1820="Projet OCM (ZTE, NOKIA, autres projets)","TRAVAUX OCM",
AI1820="No root CAuse","No root cause",
AI1820="ODU HS","TX ISSUE",
AI1820="IP &amp; VLAN","TX ISSUE",
AI1820="Warehouse HUAWEI","SPARE-ISSUE",
AI1820="SPARE-HS","SPARE-ISSUE",
AI1820="Power Telco","RAN ISSUE",AI1820="no impacts","no impacts"
),"")</f>
        <v>no impacts</v>
      </c>
      <c r="AI1820" s="85" t="s">
        <v>5998</v>
      </c>
      <c r="AJ1820" s="57" t="str" cm="1">
        <f t="array" ref="AJ1820">IFERROR(_xlfn.IFS(
AI1820="MPR ISSUE","ACTIVE",
AI1820="BSS Hardware Issue","ACTIVE",
AI1820="Sites strategiques, MLL, Pylone, etc.","PASSIVE",
AI1820="AKTIVCO DEFAUT GE &amp; POWER Cabinet","PASSIVE",
AI1820="AKTIVCO Coupure ENEO &amp; Baisse de tension","PASSIVE",
AI1820="Coupure ENEO &amp; Baisse de tension","PASSIVE",
AI1820="Defaut GE &amp; POWER Cabinet","PASSIVE",
AI1820="Sharing","PASSIVE",
AI1820="Sites strategiques &amp; DataCenter","PASSIVE",
AI1820="Exclu","Exclu",
AI1820="SAT","ACTIVE",
AI1820="SPARE-ISSUE","SPARE-ISSUE",
AI1820="Fiber CAmtel","ACTIVE",
AI1820="Fiber AOF","ACTIVE",
AI1820="Projet OCM (HUAWEI)","PLANNED WORKS",
AI1820="Projet OCM (NOKIA)","PLANNED WORKS",
AI1820="ACCESS-ISSUE","ACCESS-ISSUE",
AI1820="Projet OCM (ZTE, NOKIA, autres projets)","PLANNED WORKS",
AI1820="No root CAuse","No root cause",
AI1820="ODU HS","ACTIVE",
AI1820="IP &amp; VLAN","ACTIVE",
AI1820="Warehouse HUAWEI","SPARE-ISSUE",
AI1820="SPARE-HS","SPARE-ISSUE",
AI1820="Power Telco","ACTIVE", AI1820="no impacts","no impacts"
),"")</f>
        <v>no impacts</v>
      </c>
      <c r="AK1820" s="23" t="s">
        <v>5537</v>
      </c>
      <c r="AL1820" s="23" t="str">
        <f t="shared" si="49"/>
        <v>LIT_276</v>
      </c>
      <c r="AN1820" s="9" t="s">
        <v>5537</v>
      </c>
      <c r="AO1820" s="23" t="str">
        <f>_xlfn.XLOOKUP(B1820,'INCIDENT-05-03-2026'!E:E,'INCIDENT-05-03-2026'!F:F,"")</f>
        <v/>
      </c>
      <c r="AP1820" s="7" t="s">
        <v>5537</v>
      </c>
      <c r="AQ1820" s="6"/>
      <c r="AR1820" s="7"/>
      <c r="AS1820" s="3" t="str">
        <f>_xlfn.XLOOKUP(B1820,'[3]tt num | region | site id'!$C:$C,'[3]tt num | region | site id'!$Q:$Q,"")</f>
        <v/>
      </c>
      <c r="AT1820" s="24" t="str">
        <f>_xlfn.XLOOKUP(B1820,'[4]Cells Huawei 03052026 12h'!$B:$B,'[4]Cells Huawei 03052026 12h'!$T:$T,"")</f>
        <v/>
      </c>
      <c r="AU1820" s="24" t="str">
        <f>_xlfn.XLOOKUP(B1820,'[5]cells down 02052026 8h50'!$B:$B,'[5]cells down 02052026 8h50'!$R:$R,"")</f>
        <v/>
      </c>
      <c r="AV1820" s="24" t="str">
        <f>_xlfn.XLOOKUP(B1820,'[5]cells down 02052026 13h50'!$B:$B,'[5]cells down 02052026 13h50'!$R:$R,"")</f>
        <v/>
      </c>
      <c r="AW1820" s="24" t="str">
        <f>_xlfn.XLOOKUP(B1820,'[5]cells down 02052026 13h50'!$B:$B,'[5]cells down 02052026 13h50'!$R:$R,"")</f>
        <v/>
      </c>
      <c r="AX1820" s="24" t="str">
        <f>_xlfn.XLOOKUP(B1820,'[6]cell downs 03052026 8h40 '!$B:$B,'[6]cell downs 03052026 8h40 '!$R:$R,"")</f>
        <v/>
      </c>
      <c r="AY1820" s="24" t="str">
        <f>_xlfn.XLOOKUP(B1820,'[7]ALL SITES DOWN'!$D:$D,'[7]ALL SITES DOWN'!$J:$J,"")</f>
        <v/>
      </c>
      <c r="AZ1820" s="24" t="str">
        <f>_xlfn.XLOOKUP(B1820,'[8]ALL SITES DOWN'!$D:$D,'[8]ALL SITES DOWN'!$J:$J,"")</f>
        <v/>
      </c>
      <c r="BA1820" s="9" t="str">
        <f>_xlfn.XLOOKUP(B1820,[9]sheet1!$AC:$AC,[9]sheet1!$AF:$AF,"")</f>
        <v/>
      </c>
      <c r="BB1820" s="14" t="s">
        <v>5537</v>
      </c>
      <c r="BC1820" s="14" t="s">
        <v>5537</v>
      </c>
      <c r="BD1820" s="14" t="str">
        <f>_xlfn.XLOOKUP(B1820,'[10]cell downs 18042026 17h'!$B:$B,'[10]cell downs 18042026 17h'!$B:$B,"")</f>
        <v/>
      </c>
      <c r="BE1820" s="14" t="str">
        <f>_xlfn.XLOOKUP(B1820,'[11]Cells Huawei 19042026 15h'!$B:$B,'[11]Cells Huawei 19042026 15h'!$B:$B,"")</f>
        <v/>
      </c>
      <c r="BF1820" s="9" t="str">
        <f>_xlfn.XLOOKUP(B1820,'[12]cells down 19042026 9H40'!$B:$B,'[12]cells down 19042026 9H40'!$B:$B,"")</f>
        <v/>
      </c>
      <c r="BG1820" s="9" t="s">
        <v>781</v>
      </c>
      <c r="BH1820" s="9" t="s">
        <v>12</v>
      </c>
    </row>
    <row r="1821" spans="1:60" s="9" customFormat="1" x14ac:dyDescent="0.3">
      <c r="A1821" s="1" t="s">
        <v>3963</v>
      </c>
      <c r="B1821" s="8" t="s">
        <v>4125</v>
      </c>
      <c r="C1821" s="3" t="str">
        <f>_xlfn.XLOOKUP(B1821,'[1]daily break down'!$D:$D,'[1]daily break down'!$E:$E,"")</f>
        <v>NORD-OUEST</v>
      </c>
      <c r="D1821" s="1" t="s">
        <v>21</v>
      </c>
      <c r="E1821" s="1" t="s">
        <v>188</v>
      </c>
      <c r="F1821" s="3" t="s">
        <v>51</v>
      </c>
      <c r="G1821" s="1" t="s">
        <v>3963</v>
      </c>
      <c r="H1821" s="40" t="str">
        <f>_xlfn.XLOOKUP(B1821,[2]CALCULATION!$B:$B,[2]CALCULATION!$H:$H,"")</f>
        <v>HUAWEI</v>
      </c>
      <c r="I1821" s="34">
        <v>0</v>
      </c>
      <c r="J1821" s="34">
        <v>0</v>
      </c>
      <c r="K1821" s="34">
        <v>0</v>
      </c>
      <c r="L1821" s="34">
        <v>0</v>
      </c>
      <c r="M1821" s="34">
        <v>0</v>
      </c>
      <c r="N1821" s="34">
        <v>0</v>
      </c>
      <c r="O1821" s="34">
        <v>0</v>
      </c>
      <c r="P1821" s="34">
        <v>0</v>
      </c>
      <c r="Q1821" s="34">
        <v>0</v>
      </c>
      <c r="R1821" s="34">
        <v>0</v>
      </c>
      <c r="S1821" s="35">
        <v>0</v>
      </c>
      <c r="T1821" s="35">
        <v>0</v>
      </c>
      <c r="U1821" s="35">
        <v>0</v>
      </c>
      <c r="V1821" s="35">
        <v>0</v>
      </c>
      <c r="W1821" s="35">
        <v>0</v>
      </c>
      <c r="X1821" s="35">
        <v>0</v>
      </c>
      <c r="Y1821" s="35">
        <v>0</v>
      </c>
      <c r="Z1821" s="35">
        <v>0</v>
      </c>
      <c r="AA1821" s="35">
        <v>0</v>
      </c>
      <c r="AB1821" s="35">
        <v>0</v>
      </c>
      <c r="AC1821" s="35">
        <v>0</v>
      </c>
      <c r="AD1821" s="35">
        <v>0</v>
      </c>
      <c r="AE1821" s="58" t="s">
        <v>5603</v>
      </c>
      <c r="AF1821" s="58"/>
      <c r="AG1821" s="57" t="str" cm="1">
        <f t="array" ref="AG1821">IFERROR(_xlfn.IFS(
AI1821="MPR ISSUE","PDH",
AI1821="BSS Hardware Issue","BSS",
AI1821="Sites strategiques, MLL, Pylone, etc.","ENVTECH",
AI1821="AKTIVCO DEFAUT GE &amp; POWER Cabinet","AKTIVCO",
AI1821="AKTIVCO Coupure ENEO &amp; Baisse de tension","AKTIVCO GRID ONLY",
AI1821="Coupure ENEO &amp; Baisse de tension","IHS GRID ONLY",
AI1821="Defaut GE &amp; POWER Cabinet","IHS",
AI1821="Sharing","Partners",
AI1821="Sites strategiques &amp; DataCenter","SST &amp; DC",
AI1821="Exclu","Exclu",
AI1821="SAT","SAT",
AI1821="SPARE-ISSUE","SPARE-ISSUE",
AI1821="Fiber CAmtel","TRANS_FO_CAMTEL",
AI1821="Fiber AOF","Fiber AOF",
AI1821="Projet OCM (HUAWEI)","TRAVAUX-HUAWEI",
AI1821="Projet OCM (NOKIA)","TRAVAUX-NOKIA",
AI1821="ACCESS-ISSUE","ACCESS-ISSUE",
AI1821="Projet OCM (ZTE, NOKIA, autres projets)","TRAVAUX OCM",
AI1821="No root CAuse","No root cause",
AI1821="ODU HS","PDH",
AI1821="IP &amp; VLAN","PDH",
AI1821="Warehouse HUAWEI","SPARE-ISSUE",
AI1821="SPARE-HS","SPARE-ISSUE",
AI1821="Power Telco","BSS",AI1821="no impacts","no impacts"
),"")</f>
        <v>no impacts</v>
      </c>
      <c r="AH1821" s="57" t="str" cm="1">
        <f t="array" ref="AH1821">IFERROR(_xlfn.IFS(
AI1821="MPR ISSUE","TX ISSUE",
AI1821="BSS Hardware Issue","RAN ISSUE",
AI1821="Sites strategiques, MLL, Pylone, etc.","ENVTECH",
AI1821="AKTIVCO DEFAUT GE &amp; POWER Cabinet","POWER ISSUE",
AI1821="AKTIVCO Coupure ENEO &amp; Baisse de tension","POWER ISSUE",
AI1821="Coupure ENEO &amp; Baisse de tension","POWER ISSUE",
AI1821="Defaut GE &amp; POWER Cabinet","POWER ISSUE",
AI1821="Sharing","POWER ISSUE",
AI1821="Sites strategiques &amp; DataCenter","POWER ISSUE",
AI1821="Exclu","Exclu",
AI1821="SAT","TX ISSUE",
AI1821="SPARE-ISSUE","SPARE-ISSUE",
AI1821="Fiber CAmtel","TX ISSUE",
AI1821="Fiber AOF","TX ISSUE",
AI1821="Projet OCM (HUAWEI)","TRAVAUX-HUAWEI",
AI1821="Projet OCM (NOKIA)","TRAVAUX -NOKIA",
AI1821="ACCESS-ISSUE","ACCESS-ISSUE",
AI1821="Projet OCM (ZTE, NOKIA, autres projets)","TRAVAUX OCM",
AI1821="No root CAuse","No root cause",
AI1821="ODU HS","TX ISSUE",
AI1821="IP &amp; VLAN","TX ISSUE",
AI1821="Warehouse HUAWEI","SPARE-ISSUE",
AI1821="SPARE-HS","SPARE-ISSUE",
AI1821="Power Telco","RAN ISSUE",AI1821="no impacts","no impacts"
),"")</f>
        <v>no impacts</v>
      </c>
      <c r="AI1821" s="85" t="s">
        <v>5998</v>
      </c>
      <c r="AJ1821" s="57" t="str" cm="1">
        <f t="array" ref="AJ1821">IFERROR(_xlfn.IFS(
AI1821="MPR ISSUE","ACTIVE",
AI1821="BSS Hardware Issue","ACTIVE",
AI1821="Sites strategiques, MLL, Pylone, etc.","PASSIVE",
AI1821="AKTIVCO DEFAUT GE &amp; POWER Cabinet","PASSIVE",
AI1821="AKTIVCO Coupure ENEO &amp; Baisse de tension","PASSIVE",
AI1821="Coupure ENEO &amp; Baisse de tension","PASSIVE",
AI1821="Defaut GE &amp; POWER Cabinet","PASSIVE",
AI1821="Sharing","PASSIVE",
AI1821="Sites strategiques &amp; DataCenter","PASSIVE",
AI1821="Exclu","Exclu",
AI1821="SAT","ACTIVE",
AI1821="SPARE-ISSUE","SPARE-ISSUE",
AI1821="Fiber CAmtel","ACTIVE",
AI1821="Fiber AOF","ACTIVE",
AI1821="Projet OCM (HUAWEI)","PLANNED WORKS",
AI1821="Projet OCM (NOKIA)","PLANNED WORKS",
AI1821="ACCESS-ISSUE","ACCESS-ISSUE",
AI1821="Projet OCM (ZTE, NOKIA, autres projets)","PLANNED WORKS",
AI1821="No root CAuse","No root cause",
AI1821="ODU HS","ACTIVE",
AI1821="IP &amp; VLAN","ACTIVE",
AI1821="Warehouse HUAWEI","SPARE-ISSUE",
AI1821="SPARE-HS","SPARE-ISSUE",
AI1821="Power Telco","ACTIVE", AI1821="no impacts","no impacts"
),"")</f>
        <v>no impacts</v>
      </c>
      <c r="AK1821" s="23" t="s">
        <v>5537</v>
      </c>
      <c r="AL1821" s="23" t="str">
        <f t="shared" si="49"/>
        <v>NRO_001</v>
      </c>
      <c r="AN1821" s="9" t="s">
        <v>5537</v>
      </c>
      <c r="AO1821" s="23" t="str">
        <f>_xlfn.XLOOKUP(B1821,'INCIDENT-05-03-2026'!E:E,'INCIDENT-05-03-2026'!F:F,"")</f>
        <v/>
      </c>
      <c r="AP1821" s="7" t="s">
        <v>5537</v>
      </c>
      <c r="AQ1821" s="6"/>
      <c r="AR1821" s="7"/>
      <c r="AS1821" s="3" t="str">
        <f>_xlfn.XLOOKUP(B1821,'[3]tt num | region | site id'!$C:$C,'[3]tt num | region | site id'!$Q:$Q,"")</f>
        <v/>
      </c>
      <c r="AT1821" s="24" t="str">
        <f>_xlfn.XLOOKUP(B1821,'[4]Cells Huawei 03052026 12h'!$B:$B,'[4]Cells Huawei 03052026 12h'!$T:$T,"")</f>
        <v/>
      </c>
      <c r="AU1821" s="24" t="str">
        <f>_xlfn.XLOOKUP(B1821,'[5]cells down 02052026 8h50'!$B:$B,'[5]cells down 02052026 8h50'!$R:$R,"")</f>
        <v/>
      </c>
      <c r="AV1821" s="24" t="str">
        <f>_xlfn.XLOOKUP(B1821,'[5]cells down 02052026 13h50'!$B:$B,'[5]cells down 02052026 13h50'!$R:$R,"")</f>
        <v/>
      </c>
      <c r="AW1821" s="24" t="str">
        <f>_xlfn.XLOOKUP(B1821,'[5]cells down 02052026 13h50'!$B:$B,'[5]cells down 02052026 13h50'!$R:$R,"")</f>
        <v/>
      </c>
      <c r="AX1821" s="24" t="str">
        <f>_xlfn.XLOOKUP(B1821,'[6]cell downs 03052026 8h40 '!$B:$B,'[6]cell downs 03052026 8h40 '!$R:$R,"")</f>
        <v/>
      </c>
      <c r="AY1821" s="24" t="str">
        <f>_xlfn.XLOOKUP(B1821,'[7]ALL SITES DOWN'!$D:$D,'[7]ALL SITES DOWN'!$J:$J,"")</f>
        <v/>
      </c>
      <c r="AZ1821" s="24" t="str">
        <f>_xlfn.XLOOKUP(B1821,'[8]ALL SITES DOWN'!$D:$D,'[8]ALL SITES DOWN'!$J:$J,"")</f>
        <v/>
      </c>
      <c r="BA1821" s="9" t="str">
        <f>_xlfn.XLOOKUP(B1821,[9]sheet1!$AC:$AC,[9]sheet1!$AF:$AF,"")</f>
        <v/>
      </c>
      <c r="BB1821" s="14" t="s">
        <v>5537</v>
      </c>
      <c r="BC1821" s="14" t="s">
        <v>5537</v>
      </c>
      <c r="BD1821" s="14" t="str">
        <f>_xlfn.XLOOKUP(B1821,'[10]cell downs 18042026 17h'!$B:$B,'[10]cell downs 18042026 17h'!$B:$B,"")</f>
        <v/>
      </c>
      <c r="BE1821" s="14" t="str">
        <f>_xlfn.XLOOKUP(B1821,'[11]Cells Huawei 19042026 15h'!$B:$B,'[11]Cells Huawei 19042026 15h'!$B:$B,"")</f>
        <v/>
      </c>
      <c r="BF1821" s="9" t="str">
        <f>_xlfn.XLOOKUP(B1821,'[12]cells down 19042026 9H40'!$B:$B,'[12]cells down 19042026 9H40'!$B:$B,"")</f>
        <v/>
      </c>
      <c r="BG1821" s="9" t="s">
        <v>5537</v>
      </c>
      <c r="BH1821" s="9" t="s">
        <v>5537</v>
      </c>
    </row>
    <row r="1822" spans="1:60" s="9" customFormat="1" x14ac:dyDescent="0.3">
      <c r="A1822" s="1" t="s">
        <v>3191</v>
      </c>
      <c r="B1822" s="8" t="s">
        <v>3192</v>
      </c>
      <c r="C1822" s="3" t="str">
        <f>_xlfn.XLOOKUP(B1822,'[1]daily break down'!$D:$D,'[1]daily break down'!$E:$E,"")</f>
        <v>Douala</v>
      </c>
      <c r="D1822" s="1" t="s">
        <v>11</v>
      </c>
      <c r="E1822" s="1" t="s">
        <v>12</v>
      </c>
      <c r="F1822" s="3" t="s">
        <v>31</v>
      </c>
      <c r="G1822" s="1" t="s">
        <v>32</v>
      </c>
      <c r="H1822" s="42" t="str">
        <f>_xlfn.XLOOKUP(B1822,[2]CALCULATION!$B:$B,[2]CALCULATION!$H:$H,"")</f>
        <v>ZTE</v>
      </c>
      <c r="I1822" s="34">
        <v>0</v>
      </c>
      <c r="J1822" s="34">
        <v>0</v>
      </c>
      <c r="K1822" s="34">
        <v>0</v>
      </c>
      <c r="L1822" s="34">
        <v>1.6408272052003947E-3</v>
      </c>
      <c r="M1822" s="34">
        <v>0</v>
      </c>
      <c r="N1822" s="34">
        <v>0</v>
      </c>
      <c r="O1822" s="34">
        <v>0</v>
      </c>
      <c r="P1822" s="34">
        <v>0</v>
      </c>
      <c r="Q1822" s="34">
        <v>0</v>
      </c>
      <c r="R1822" s="34">
        <v>0</v>
      </c>
      <c r="S1822" s="35">
        <v>0</v>
      </c>
      <c r="T1822" s="35">
        <v>0</v>
      </c>
      <c r="U1822" s="35">
        <v>0</v>
      </c>
      <c r="V1822" s="35">
        <v>0</v>
      </c>
      <c r="W1822" s="35">
        <v>0</v>
      </c>
      <c r="X1822" s="35">
        <v>0</v>
      </c>
      <c r="Y1822" s="35">
        <v>0</v>
      </c>
      <c r="Z1822" s="35">
        <v>0</v>
      </c>
      <c r="AA1822" s="35">
        <v>0</v>
      </c>
      <c r="AB1822" s="35">
        <v>0</v>
      </c>
      <c r="AC1822" s="35">
        <v>0</v>
      </c>
      <c r="AD1822" s="35">
        <v>0</v>
      </c>
      <c r="AE1822" s="58" t="s">
        <v>5560</v>
      </c>
      <c r="AF1822" s="58"/>
      <c r="AG1822" s="57" t="str" cm="1">
        <f t="array" ref="AG1822">IFERROR(_xlfn.IFS(
AI1822="MPR ISSUE","PDH",
AI1822="BSS Hardware Issue","BSS",
AI1822="Sites strategiques, MLL, Pylone, etc.","ENVTECH",
AI1822="AKTIVCO DEFAUT GE &amp; POWER Cabinet","AKTIVCO",
AI1822="AKTIVCO Coupure ENEO &amp; Baisse de tension","AKTIVCO GRID ONLY",
AI1822="Coupure ENEO &amp; Baisse de tension","IHS GRID ONLY",
AI1822="Defaut GE &amp; POWER Cabinet","IHS",
AI1822="Sharing","Partners",
AI1822="Sites strategiques &amp; DataCenter","SST &amp; DC",
AI1822="Exclu","Exclu",
AI1822="SAT","SAT",
AI1822="SPARE-ISSUE","SPARE-ISSUE",
AI1822="Fiber CAmtel","TRANS_FO_CAMTEL",
AI1822="Fiber AOF","Fiber AOF",
AI1822="Projet OCM (HUAWEI)","TRAVAUX-HUAWEI",
AI1822="Projet OCM (NOKIA)","TRAVAUX-NOKIA",
AI1822="ACCESS-ISSUE","ACCESS-ISSUE",
AI1822="Projet OCM (ZTE, NOKIA, autres projets)","TRAVAUX OCM",
AI1822="No root CAuse","No root cause",
AI1822="ODU HS","PDH",
AI1822="IP &amp; VLAN","PDH",
AI1822="Warehouse HUAWEI","SPARE-ISSUE",
AI1822="SPARE-HS","SPARE-ISSUE",
AI1822="Power Telco","BSS",AI1822="no impacts","no impacts"
),"")</f>
        <v>no impacts</v>
      </c>
      <c r="AH1822" s="57" t="str" cm="1">
        <f t="array" ref="AH1822">IFERROR(_xlfn.IFS(
AI1822="MPR ISSUE","TX ISSUE",
AI1822="BSS Hardware Issue","RAN ISSUE",
AI1822="Sites strategiques, MLL, Pylone, etc.","ENVTECH",
AI1822="AKTIVCO DEFAUT GE &amp; POWER Cabinet","POWER ISSUE",
AI1822="AKTIVCO Coupure ENEO &amp; Baisse de tension","POWER ISSUE",
AI1822="Coupure ENEO &amp; Baisse de tension","POWER ISSUE",
AI1822="Defaut GE &amp; POWER Cabinet","POWER ISSUE",
AI1822="Sharing","POWER ISSUE",
AI1822="Sites strategiques &amp; DataCenter","POWER ISSUE",
AI1822="Exclu","Exclu",
AI1822="SAT","TX ISSUE",
AI1822="SPARE-ISSUE","SPARE-ISSUE",
AI1822="Fiber CAmtel","TX ISSUE",
AI1822="Fiber AOF","TX ISSUE",
AI1822="Projet OCM (HUAWEI)","TRAVAUX-HUAWEI",
AI1822="Projet OCM (NOKIA)","TRAVAUX -NOKIA",
AI1822="ACCESS-ISSUE","ACCESS-ISSUE",
AI1822="Projet OCM (ZTE, NOKIA, autres projets)","TRAVAUX OCM",
AI1822="No root CAuse","No root cause",
AI1822="ODU HS","TX ISSUE",
AI1822="IP &amp; VLAN","TX ISSUE",
AI1822="Warehouse HUAWEI","SPARE-ISSUE",
AI1822="SPARE-HS","SPARE-ISSUE",
AI1822="Power Telco","RAN ISSUE",AI1822="no impacts","no impacts"
),"")</f>
        <v>no impacts</v>
      </c>
      <c r="AI1822" s="85" t="s">
        <v>5998</v>
      </c>
      <c r="AJ1822" s="57" t="str" cm="1">
        <f t="array" ref="AJ1822">IFERROR(_xlfn.IFS(
AI1822="MPR ISSUE","ACTIVE",
AI1822="BSS Hardware Issue","ACTIVE",
AI1822="Sites strategiques, MLL, Pylone, etc.","PASSIVE",
AI1822="AKTIVCO DEFAUT GE &amp; POWER Cabinet","PASSIVE",
AI1822="AKTIVCO Coupure ENEO &amp; Baisse de tension","PASSIVE",
AI1822="Coupure ENEO &amp; Baisse de tension","PASSIVE",
AI1822="Defaut GE &amp; POWER Cabinet","PASSIVE",
AI1822="Sharing","PASSIVE",
AI1822="Sites strategiques &amp; DataCenter","PASSIVE",
AI1822="Exclu","Exclu",
AI1822="SAT","ACTIVE",
AI1822="SPARE-ISSUE","SPARE-ISSUE",
AI1822="Fiber CAmtel","ACTIVE",
AI1822="Fiber AOF","ACTIVE",
AI1822="Projet OCM (HUAWEI)","PLANNED WORKS",
AI1822="Projet OCM (NOKIA)","PLANNED WORKS",
AI1822="ACCESS-ISSUE","ACCESS-ISSUE",
AI1822="Projet OCM (ZTE, NOKIA, autres projets)","PLANNED WORKS",
AI1822="No root CAuse","No root cause",
AI1822="ODU HS","ACTIVE",
AI1822="IP &amp; VLAN","ACTIVE",
AI1822="Warehouse HUAWEI","SPARE-ISSUE",
AI1822="SPARE-HS","SPARE-ISSUE",
AI1822="Power Telco","ACTIVE", AI1822="no impacts","no impacts"
),"")</f>
        <v>no impacts</v>
      </c>
      <c r="AK1822" s="23" t="s">
        <v>5537</v>
      </c>
      <c r="AL1822" s="23" t="str">
        <f t="shared" si="49"/>
        <v>LIT_432</v>
      </c>
      <c r="AN1822" s="9" t="s">
        <v>5537</v>
      </c>
      <c r="AO1822" s="23" t="str">
        <f>_xlfn.XLOOKUP(B1822,'INCIDENT-05-03-2026'!E:E,'INCIDENT-05-03-2026'!F:F,"")</f>
        <v/>
      </c>
      <c r="AP1822" s="7" t="s">
        <v>5537</v>
      </c>
      <c r="AQ1822" s="6"/>
      <c r="AR1822" s="7"/>
      <c r="AS1822" s="3" t="str">
        <f>_xlfn.XLOOKUP(B1822,'[3]tt num | region | site id'!$C:$C,'[3]tt num | region | site id'!$Q:$Q,"")</f>
        <v/>
      </c>
      <c r="AT1822" s="24" t="str">
        <f>_xlfn.XLOOKUP(B1822,'[4]Cells Huawei 03052026 12h'!$B:$B,'[4]Cells Huawei 03052026 12h'!$T:$T,"")</f>
        <v/>
      </c>
      <c r="AU1822" s="24" t="str">
        <f>_xlfn.XLOOKUP(B1822,'[5]cells down 02052026 8h50'!$B:$B,'[5]cells down 02052026 8h50'!$R:$R,"")</f>
        <v/>
      </c>
      <c r="AV1822" s="24" t="str">
        <f>_xlfn.XLOOKUP(B1822,'[5]cells down 02052026 13h50'!$B:$B,'[5]cells down 02052026 13h50'!$R:$R,"")</f>
        <v/>
      </c>
      <c r="AW1822" s="24" t="str">
        <f>_xlfn.XLOOKUP(B1822,'[5]cells down 02052026 13h50'!$B:$B,'[5]cells down 02052026 13h50'!$R:$R,"")</f>
        <v/>
      </c>
      <c r="AX1822" s="24" t="str">
        <f>_xlfn.XLOOKUP(B1822,'[6]cell downs 03052026 8h40 '!$B:$B,'[6]cell downs 03052026 8h40 '!$R:$R,"")</f>
        <v/>
      </c>
      <c r="AY1822" s="24" t="str">
        <f>_xlfn.XLOOKUP(B1822,'[7]ALL SITES DOWN'!$D:$D,'[7]ALL SITES DOWN'!$J:$J,"")</f>
        <v/>
      </c>
      <c r="AZ1822" s="24" t="str">
        <f>_xlfn.XLOOKUP(B1822,'[8]ALL SITES DOWN'!$D:$D,'[8]ALL SITES DOWN'!$J:$J,"")</f>
        <v/>
      </c>
      <c r="BA1822" s="9" t="str">
        <f>_xlfn.XLOOKUP(B1822,[9]sheet1!$AC:$AC,[9]sheet1!$AF:$AF,"")</f>
        <v/>
      </c>
      <c r="BB1822" s="14" t="s">
        <v>5537</v>
      </c>
      <c r="BC1822" s="14" t="s">
        <v>5537</v>
      </c>
      <c r="BD1822" s="14" t="str">
        <f>_xlfn.XLOOKUP(B1822,'[10]cell downs 18042026 17h'!$B:$B,'[10]cell downs 18042026 17h'!$B:$B,"")</f>
        <v/>
      </c>
      <c r="BE1822" s="14" t="str">
        <f>_xlfn.XLOOKUP(B1822,'[11]Cells Huawei 19042026 15h'!$B:$B,'[11]Cells Huawei 19042026 15h'!$B:$B,"")</f>
        <v/>
      </c>
      <c r="BF1822" s="9" t="str">
        <f>_xlfn.XLOOKUP(B1822,'[12]cells down 19042026 9H40'!$B:$B,'[12]cells down 19042026 9H40'!$B:$B,"")</f>
        <v/>
      </c>
      <c r="BG1822" s="9" t="s">
        <v>3192</v>
      </c>
      <c r="BH1822" s="9" t="s">
        <v>12</v>
      </c>
    </row>
    <row r="1823" spans="1:60" s="9" customFormat="1" x14ac:dyDescent="0.3">
      <c r="A1823" s="1" t="s">
        <v>4165</v>
      </c>
      <c r="B1823" s="8" t="s">
        <v>4166</v>
      </c>
      <c r="C1823" s="3" t="str">
        <f>_xlfn.XLOOKUP(B1823,'[1]daily break down'!$D:$D,'[1]daily break down'!$E:$E,"")</f>
        <v>Douala</v>
      </c>
      <c r="D1823" s="1" t="s">
        <v>21</v>
      </c>
      <c r="E1823" s="1" t="s">
        <v>125</v>
      </c>
      <c r="F1823" s="3" t="s">
        <v>31</v>
      </c>
      <c r="G1823" s="1" t="s">
        <v>32</v>
      </c>
      <c r="H1823" s="42" t="str">
        <f>_xlfn.XLOOKUP(B1823,[2]CALCULATION!$B:$B,[2]CALCULATION!$H:$H,"")</f>
        <v>ZTE</v>
      </c>
      <c r="I1823" s="34">
        <v>0</v>
      </c>
      <c r="J1823" s="34">
        <v>0</v>
      </c>
      <c r="K1823" s="34">
        <v>0</v>
      </c>
      <c r="L1823" s="34">
        <v>1.6051570485655401E-3</v>
      </c>
      <c r="M1823" s="34">
        <v>0</v>
      </c>
      <c r="N1823" s="34">
        <v>0</v>
      </c>
      <c r="O1823" s="34">
        <v>0</v>
      </c>
      <c r="P1823" s="34">
        <v>0</v>
      </c>
      <c r="Q1823" s="34">
        <v>0</v>
      </c>
      <c r="R1823" s="34">
        <v>0</v>
      </c>
      <c r="S1823" s="35">
        <v>0</v>
      </c>
      <c r="T1823" s="35">
        <v>0</v>
      </c>
      <c r="U1823" s="35">
        <v>0</v>
      </c>
      <c r="V1823" s="35">
        <v>0</v>
      </c>
      <c r="W1823" s="35">
        <v>0</v>
      </c>
      <c r="X1823" s="35">
        <v>0</v>
      </c>
      <c r="Y1823" s="35">
        <v>0</v>
      </c>
      <c r="Z1823" s="35">
        <v>0</v>
      </c>
      <c r="AA1823" s="35">
        <v>0</v>
      </c>
      <c r="AB1823" s="35">
        <v>0</v>
      </c>
      <c r="AC1823" s="35">
        <v>0</v>
      </c>
      <c r="AD1823" s="35">
        <v>0</v>
      </c>
      <c r="AE1823" s="58" t="s">
        <v>5560</v>
      </c>
      <c r="AF1823" s="58"/>
      <c r="AG1823" s="57" t="str" cm="1">
        <f t="array" ref="AG1823">IFERROR(_xlfn.IFS(
AI1823="MPR ISSUE","PDH",
AI1823="BSS Hardware Issue","BSS",
AI1823="Sites strategiques, MLL, Pylone, etc.","ENVTECH",
AI1823="AKTIVCO DEFAUT GE &amp; POWER Cabinet","AKTIVCO",
AI1823="AKTIVCO Coupure ENEO &amp; Baisse de tension","AKTIVCO GRID ONLY",
AI1823="Coupure ENEO &amp; Baisse de tension","IHS GRID ONLY",
AI1823="Defaut GE &amp; POWER Cabinet","IHS",
AI1823="Sharing","Partners",
AI1823="Sites strategiques &amp; DataCenter","SST &amp; DC",
AI1823="Exclu","Exclu",
AI1823="SAT","SAT",
AI1823="SPARE-ISSUE","SPARE-ISSUE",
AI1823="Fiber CAmtel","TRANS_FO_CAMTEL",
AI1823="Fiber AOF","Fiber AOF",
AI1823="Projet OCM (HUAWEI)","TRAVAUX-HUAWEI",
AI1823="Projet OCM (NOKIA)","TRAVAUX-NOKIA",
AI1823="ACCESS-ISSUE","ACCESS-ISSUE",
AI1823="Projet OCM (ZTE, NOKIA, autres projets)","TRAVAUX OCM",
AI1823="No root CAuse","No root cause",
AI1823="ODU HS","PDH",
AI1823="IP &amp; VLAN","PDH",
AI1823="Warehouse HUAWEI","SPARE-ISSUE",
AI1823="SPARE-HS","SPARE-ISSUE",
AI1823="Power Telco","BSS",AI1823="no impacts","no impacts"
),"")</f>
        <v>no impacts</v>
      </c>
      <c r="AH1823" s="57" t="str" cm="1">
        <f t="array" ref="AH1823">IFERROR(_xlfn.IFS(
AI1823="MPR ISSUE","TX ISSUE",
AI1823="BSS Hardware Issue","RAN ISSUE",
AI1823="Sites strategiques, MLL, Pylone, etc.","ENVTECH",
AI1823="AKTIVCO DEFAUT GE &amp; POWER Cabinet","POWER ISSUE",
AI1823="AKTIVCO Coupure ENEO &amp; Baisse de tension","POWER ISSUE",
AI1823="Coupure ENEO &amp; Baisse de tension","POWER ISSUE",
AI1823="Defaut GE &amp; POWER Cabinet","POWER ISSUE",
AI1823="Sharing","POWER ISSUE",
AI1823="Sites strategiques &amp; DataCenter","POWER ISSUE",
AI1823="Exclu","Exclu",
AI1823="SAT","TX ISSUE",
AI1823="SPARE-ISSUE","SPARE-ISSUE",
AI1823="Fiber CAmtel","TX ISSUE",
AI1823="Fiber AOF","TX ISSUE",
AI1823="Projet OCM (HUAWEI)","TRAVAUX-HUAWEI",
AI1823="Projet OCM (NOKIA)","TRAVAUX -NOKIA",
AI1823="ACCESS-ISSUE","ACCESS-ISSUE",
AI1823="Projet OCM (ZTE, NOKIA, autres projets)","TRAVAUX OCM",
AI1823="No root CAuse","No root cause",
AI1823="ODU HS","TX ISSUE",
AI1823="IP &amp; VLAN","TX ISSUE",
AI1823="Warehouse HUAWEI","SPARE-ISSUE",
AI1823="SPARE-HS","SPARE-ISSUE",
AI1823="Power Telco","RAN ISSUE",AI1823="no impacts","no impacts"
),"")</f>
        <v>no impacts</v>
      </c>
      <c r="AI1823" s="85" t="s">
        <v>5998</v>
      </c>
      <c r="AJ1823" s="57" t="str" cm="1">
        <f t="array" ref="AJ1823">IFERROR(_xlfn.IFS(
AI1823="MPR ISSUE","ACTIVE",
AI1823="BSS Hardware Issue","ACTIVE",
AI1823="Sites strategiques, MLL, Pylone, etc.","PASSIVE",
AI1823="AKTIVCO DEFAUT GE &amp; POWER Cabinet","PASSIVE",
AI1823="AKTIVCO Coupure ENEO &amp; Baisse de tension","PASSIVE",
AI1823="Coupure ENEO &amp; Baisse de tension","PASSIVE",
AI1823="Defaut GE &amp; POWER Cabinet","PASSIVE",
AI1823="Sharing","PASSIVE",
AI1823="Sites strategiques &amp; DataCenter","PASSIVE",
AI1823="Exclu","Exclu",
AI1823="SAT","ACTIVE",
AI1823="SPARE-ISSUE","SPARE-ISSUE",
AI1823="Fiber CAmtel","ACTIVE",
AI1823="Fiber AOF","ACTIVE",
AI1823="Projet OCM (HUAWEI)","PLANNED WORKS",
AI1823="Projet OCM (NOKIA)","PLANNED WORKS",
AI1823="ACCESS-ISSUE","ACCESS-ISSUE",
AI1823="Projet OCM (ZTE, NOKIA, autres projets)","PLANNED WORKS",
AI1823="No root CAuse","No root cause",
AI1823="ODU HS","ACTIVE",
AI1823="IP &amp; VLAN","ACTIVE",
AI1823="Warehouse HUAWEI","SPARE-ISSUE",
AI1823="SPARE-HS","SPARE-ISSUE",
AI1823="Power Telco","ACTIVE", AI1823="no impacts","no impacts"
),"")</f>
        <v>no impacts</v>
      </c>
      <c r="AK1823" s="23" t="s">
        <v>5537</v>
      </c>
      <c r="AL1823" s="23" t="str">
        <f t="shared" si="49"/>
        <v>LIT_619</v>
      </c>
      <c r="AN1823" s="9" t="s">
        <v>5537</v>
      </c>
      <c r="AO1823" s="23" t="str">
        <f>_xlfn.XLOOKUP(B1823,'INCIDENT-05-03-2026'!E:E,'INCIDENT-05-03-2026'!F:F,"")</f>
        <v/>
      </c>
      <c r="AP1823" s="7" t="s">
        <v>5537</v>
      </c>
      <c r="AQ1823" s="6"/>
      <c r="AR1823" s="7"/>
      <c r="AS1823" s="3" t="str">
        <f>_xlfn.XLOOKUP(B1823,'[3]tt num | region | site id'!$C:$C,'[3]tt num | region | site id'!$Q:$Q,"")</f>
        <v/>
      </c>
      <c r="AT1823" s="24" t="str">
        <f>_xlfn.XLOOKUP(B1823,'[4]Cells Huawei 03052026 12h'!$B:$B,'[4]Cells Huawei 03052026 12h'!$T:$T,"")</f>
        <v/>
      </c>
      <c r="AU1823" s="24" t="str">
        <f>_xlfn.XLOOKUP(B1823,'[5]cells down 02052026 8h50'!$B:$B,'[5]cells down 02052026 8h50'!$R:$R,"")</f>
        <v/>
      </c>
      <c r="AV1823" s="24" t="str">
        <f>_xlfn.XLOOKUP(B1823,'[5]cells down 02052026 13h50'!$B:$B,'[5]cells down 02052026 13h50'!$R:$R,"")</f>
        <v/>
      </c>
      <c r="AW1823" s="24" t="str">
        <f>_xlfn.XLOOKUP(B1823,'[5]cells down 02052026 13h50'!$B:$B,'[5]cells down 02052026 13h50'!$R:$R,"")</f>
        <v/>
      </c>
      <c r="AX1823" s="24" t="str">
        <f>_xlfn.XLOOKUP(B1823,'[6]cell downs 03052026 8h40 '!$B:$B,'[6]cell downs 03052026 8h40 '!$R:$R,"")</f>
        <v/>
      </c>
      <c r="AY1823" s="24" t="str">
        <f>_xlfn.XLOOKUP(B1823,'[7]ALL SITES DOWN'!$D:$D,'[7]ALL SITES DOWN'!$J:$J,"")</f>
        <v/>
      </c>
      <c r="AZ1823" s="24" t="str">
        <f>_xlfn.XLOOKUP(B1823,'[8]ALL SITES DOWN'!$D:$D,'[8]ALL SITES DOWN'!$J:$J,"")</f>
        <v/>
      </c>
      <c r="BA1823" s="9" t="str">
        <f>_xlfn.XLOOKUP(B1823,[9]sheet1!$AC:$AC,[9]sheet1!$AF:$AF,"")</f>
        <v/>
      </c>
      <c r="BB1823" s="14" t="s">
        <v>5537</v>
      </c>
      <c r="BC1823" s="14" t="s">
        <v>5537</v>
      </c>
      <c r="BD1823" s="14" t="str">
        <f>_xlfn.XLOOKUP(B1823,'[10]cell downs 18042026 17h'!$B:$B,'[10]cell downs 18042026 17h'!$B:$B,"")</f>
        <v/>
      </c>
      <c r="BE1823" s="14" t="str">
        <f>_xlfn.XLOOKUP(B1823,'[11]Cells Huawei 19042026 15h'!$B:$B,'[11]Cells Huawei 19042026 15h'!$B:$B,"")</f>
        <v/>
      </c>
      <c r="BF1823" s="9" t="str">
        <f>_xlfn.XLOOKUP(B1823,'[12]cells down 19042026 9H40'!$B:$B,'[12]cells down 19042026 9H40'!$B:$B,"")</f>
        <v/>
      </c>
      <c r="BG1823" s="9" t="s">
        <v>5537</v>
      </c>
      <c r="BH1823" s="9" t="s">
        <v>5537</v>
      </c>
    </row>
    <row r="1824" spans="1:60" s="9" customFormat="1" x14ac:dyDescent="0.3">
      <c r="A1824" s="1" t="s">
        <v>645</v>
      </c>
      <c r="B1824" s="8" t="s">
        <v>646</v>
      </c>
      <c r="C1824" s="3" t="str">
        <f>_xlfn.XLOOKUP(B1824,'[1]daily break down'!$D:$D,'[1]daily break down'!$E:$E,"")</f>
        <v>Douala</v>
      </c>
      <c r="D1824" s="1" t="s">
        <v>11</v>
      </c>
      <c r="E1824" s="1" t="s">
        <v>12</v>
      </c>
      <c r="F1824" s="3" t="s">
        <v>31</v>
      </c>
      <c r="G1824" s="1" t="s">
        <v>32</v>
      </c>
      <c r="H1824" s="42" t="str">
        <f>_xlfn.XLOOKUP(B1824,[2]CALCULATION!$B:$B,[2]CALCULATION!$H:$H,"")</f>
        <v>ZTE</v>
      </c>
      <c r="I1824" s="34">
        <v>0</v>
      </c>
      <c r="J1824" s="34">
        <v>0</v>
      </c>
      <c r="K1824" s="34">
        <v>0</v>
      </c>
      <c r="L1824" s="34">
        <v>1.5873219702480276E-3</v>
      </c>
      <c r="M1824" s="34">
        <v>0</v>
      </c>
      <c r="N1824" s="34">
        <v>0</v>
      </c>
      <c r="O1824" s="34">
        <v>0</v>
      </c>
      <c r="P1824" s="34">
        <v>0</v>
      </c>
      <c r="Q1824" s="34">
        <v>0</v>
      </c>
      <c r="R1824" s="34">
        <v>0</v>
      </c>
      <c r="S1824" s="35">
        <v>0</v>
      </c>
      <c r="T1824" s="35">
        <v>0</v>
      </c>
      <c r="U1824" s="35">
        <v>0</v>
      </c>
      <c r="V1824" s="35">
        <v>0</v>
      </c>
      <c r="W1824" s="35">
        <v>0</v>
      </c>
      <c r="X1824" s="35">
        <v>0</v>
      </c>
      <c r="Y1824" s="35">
        <v>0</v>
      </c>
      <c r="Z1824" s="35">
        <v>0</v>
      </c>
      <c r="AA1824" s="35">
        <v>0</v>
      </c>
      <c r="AB1824" s="35">
        <v>0</v>
      </c>
      <c r="AC1824" s="35">
        <v>0</v>
      </c>
      <c r="AD1824" s="35">
        <v>0</v>
      </c>
      <c r="AE1824" s="58" t="s">
        <v>5560</v>
      </c>
      <c r="AF1824" s="58"/>
      <c r="AG1824" s="57" t="str" cm="1">
        <f t="array" ref="AG1824">IFERROR(_xlfn.IFS(
AI1824="MPR ISSUE","PDH",
AI1824="BSS Hardware Issue","BSS",
AI1824="Sites strategiques, MLL, Pylone, etc.","ENVTECH",
AI1824="AKTIVCO DEFAUT GE &amp; POWER Cabinet","AKTIVCO",
AI1824="AKTIVCO Coupure ENEO &amp; Baisse de tension","AKTIVCO GRID ONLY",
AI1824="Coupure ENEO &amp; Baisse de tension","IHS GRID ONLY",
AI1824="Defaut GE &amp; POWER Cabinet","IHS",
AI1824="Sharing","Partners",
AI1824="Sites strategiques &amp; DataCenter","SST &amp; DC",
AI1824="Exclu","Exclu",
AI1824="SAT","SAT",
AI1824="SPARE-ISSUE","SPARE-ISSUE",
AI1824="Fiber CAmtel","TRANS_FO_CAMTEL",
AI1824="Fiber AOF","Fiber AOF",
AI1824="Projet OCM (HUAWEI)","TRAVAUX-HUAWEI",
AI1824="Projet OCM (NOKIA)","TRAVAUX-NOKIA",
AI1824="ACCESS-ISSUE","ACCESS-ISSUE",
AI1824="Projet OCM (ZTE, NOKIA, autres projets)","TRAVAUX OCM",
AI1824="No root CAuse","No root cause",
AI1824="ODU HS","PDH",
AI1824="IP &amp; VLAN","PDH",
AI1824="Warehouse HUAWEI","SPARE-ISSUE",
AI1824="SPARE-HS","SPARE-ISSUE",
AI1824="Power Telco","BSS",AI1824="no impacts","no impacts"
),"")</f>
        <v>no impacts</v>
      </c>
      <c r="AH1824" s="57" t="str" cm="1">
        <f t="array" ref="AH1824">IFERROR(_xlfn.IFS(
AI1824="MPR ISSUE","TX ISSUE",
AI1824="BSS Hardware Issue","RAN ISSUE",
AI1824="Sites strategiques, MLL, Pylone, etc.","ENVTECH",
AI1824="AKTIVCO DEFAUT GE &amp; POWER Cabinet","POWER ISSUE",
AI1824="AKTIVCO Coupure ENEO &amp; Baisse de tension","POWER ISSUE",
AI1824="Coupure ENEO &amp; Baisse de tension","POWER ISSUE",
AI1824="Defaut GE &amp; POWER Cabinet","POWER ISSUE",
AI1824="Sharing","POWER ISSUE",
AI1824="Sites strategiques &amp; DataCenter","POWER ISSUE",
AI1824="Exclu","Exclu",
AI1824="SAT","TX ISSUE",
AI1824="SPARE-ISSUE","SPARE-ISSUE",
AI1824="Fiber CAmtel","TX ISSUE",
AI1824="Fiber AOF","TX ISSUE",
AI1824="Projet OCM (HUAWEI)","TRAVAUX-HUAWEI",
AI1824="Projet OCM (NOKIA)","TRAVAUX -NOKIA",
AI1824="ACCESS-ISSUE","ACCESS-ISSUE",
AI1824="Projet OCM (ZTE, NOKIA, autres projets)","TRAVAUX OCM",
AI1824="No root CAuse","No root cause",
AI1824="ODU HS","TX ISSUE",
AI1824="IP &amp; VLAN","TX ISSUE",
AI1824="Warehouse HUAWEI","SPARE-ISSUE",
AI1824="SPARE-HS","SPARE-ISSUE",
AI1824="Power Telco","RAN ISSUE",AI1824="no impacts","no impacts"
),"")</f>
        <v>no impacts</v>
      </c>
      <c r="AI1824" s="85" t="s">
        <v>5998</v>
      </c>
      <c r="AJ1824" s="57" t="str" cm="1">
        <f t="array" ref="AJ1824">IFERROR(_xlfn.IFS(
AI1824="MPR ISSUE","ACTIVE",
AI1824="BSS Hardware Issue","ACTIVE",
AI1824="Sites strategiques, MLL, Pylone, etc.","PASSIVE",
AI1824="AKTIVCO DEFAUT GE &amp; POWER Cabinet","PASSIVE",
AI1824="AKTIVCO Coupure ENEO &amp; Baisse de tension","PASSIVE",
AI1824="Coupure ENEO &amp; Baisse de tension","PASSIVE",
AI1824="Defaut GE &amp; POWER Cabinet","PASSIVE",
AI1824="Sharing","PASSIVE",
AI1824="Sites strategiques &amp; DataCenter","PASSIVE",
AI1824="Exclu","Exclu",
AI1824="SAT","ACTIVE",
AI1824="SPARE-ISSUE","SPARE-ISSUE",
AI1824="Fiber CAmtel","ACTIVE",
AI1824="Fiber AOF","ACTIVE",
AI1824="Projet OCM (HUAWEI)","PLANNED WORKS",
AI1824="Projet OCM (NOKIA)","PLANNED WORKS",
AI1824="ACCESS-ISSUE","ACCESS-ISSUE",
AI1824="Projet OCM (ZTE, NOKIA, autres projets)","PLANNED WORKS",
AI1824="No root CAuse","No root cause",
AI1824="ODU HS","ACTIVE",
AI1824="IP &amp; VLAN","ACTIVE",
AI1824="Warehouse HUAWEI","SPARE-ISSUE",
AI1824="SPARE-HS","SPARE-ISSUE",
AI1824="Power Telco","ACTIVE", AI1824="no impacts","no impacts"
),"")</f>
        <v>no impacts</v>
      </c>
      <c r="AK1824" s="23" t="s">
        <v>5537</v>
      </c>
      <c r="AL1824" s="23" t="str">
        <f t="shared" si="49"/>
        <v>LIT_210</v>
      </c>
      <c r="AN1824" s="9" t="s">
        <v>5537</v>
      </c>
      <c r="AO1824" s="23" t="str">
        <f>_xlfn.XLOOKUP(B1824,'INCIDENT-05-03-2026'!E:E,'INCIDENT-05-03-2026'!F:F,"")</f>
        <v/>
      </c>
      <c r="AP1824" s="7" t="s">
        <v>5537</v>
      </c>
      <c r="AQ1824" s="6"/>
      <c r="AR1824" s="7"/>
      <c r="AS1824" s="3" t="str">
        <f>_xlfn.XLOOKUP(B1824,'[3]tt num | region | site id'!$C:$C,'[3]tt num | region | site id'!$Q:$Q,"")</f>
        <v/>
      </c>
      <c r="AT1824" s="24" t="str">
        <f>_xlfn.XLOOKUP(B1824,'[4]Cells Huawei 03052026 12h'!$B:$B,'[4]Cells Huawei 03052026 12h'!$T:$T,"")</f>
        <v/>
      </c>
      <c r="AU1824" s="24" t="str">
        <f>_xlfn.XLOOKUP(B1824,'[5]cells down 02052026 8h50'!$B:$B,'[5]cells down 02052026 8h50'!$R:$R,"")</f>
        <v/>
      </c>
      <c r="AV1824" s="24" t="str">
        <f>_xlfn.XLOOKUP(B1824,'[5]cells down 02052026 13h50'!$B:$B,'[5]cells down 02052026 13h50'!$R:$R,"")</f>
        <v/>
      </c>
      <c r="AW1824" s="24" t="str">
        <f>_xlfn.XLOOKUP(B1824,'[5]cells down 02052026 13h50'!$B:$B,'[5]cells down 02052026 13h50'!$R:$R,"")</f>
        <v/>
      </c>
      <c r="AX1824" s="24" t="str">
        <f>_xlfn.XLOOKUP(B1824,'[6]cell downs 03052026 8h40 '!$B:$B,'[6]cell downs 03052026 8h40 '!$R:$R,"")</f>
        <v/>
      </c>
      <c r="AY1824" s="24" t="str">
        <f>_xlfn.XLOOKUP(B1824,'[7]ALL SITES DOWN'!$D:$D,'[7]ALL SITES DOWN'!$J:$J,"")</f>
        <v/>
      </c>
      <c r="AZ1824" s="24" t="str">
        <f>_xlfn.XLOOKUP(B1824,'[8]ALL SITES DOWN'!$D:$D,'[8]ALL SITES DOWN'!$J:$J,"")</f>
        <v/>
      </c>
      <c r="BA1824" s="9" t="str">
        <f>_xlfn.XLOOKUP(B1824,[9]sheet1!$AC:$AC,[9]sheet1!$AF:$AF,"")</f>
        <v/>
      </c>
      <c r="BB1824" s="14" t="s">
        <v>5537</v>
      </c>
      <c r="BC1824" s="14" t="s">
        <v>5537</v>
      </c>
      <c r="BD1824" s="14" t="str">
        <f>_xlfn.XLOOKUP(B1824,'[10]cell downs 18042026 17h'!$B:$B,'[10]cell downs 18042026 17h'!$B:$B,"")</f>
        <v/>
      </c>
      <c r="BE1824" s="14" t="str">
        <f>_xlfn.XLOOKUP(B1824,'[11]Cells Huawei 19042026 15h'!$B:$B,'[11]Cells Huawei 19042026 15h'!$B:$B,"")</f>
        <v/>
      </c>
      <c r="BF1824" s="9" t="str">
        <f>_xlfn.XLOOKUP(B1824,'[12]cells down 19042026 9H40'!$B:$B,'[12]cells down 19042026 9H40'!$B:$B,"")</f>
        <v/>
      </c>
      <c r="BG1824" s="9" t="s">
        <v>646</v>
      </c>
      <c r="BH1824" s="9" t="s">
        <v>318</v>
      </c>
    </row>
    <row r="1825" spans="1:60" s="9" customFormat="1" x14ac:dyDescent="0.3">
      <c r="A1825" s="1" t="s">
        <v>795</v>
      </c>
      <c r="B1825" s="8" t="s">
        <v>796</v>
      </c>
      <c r="C1825" s="3" t="str">
        <f>_xlfn.XLOOKUP(B1825,'[1]daily break down'!$D:$D,'[1]daily break down'!$E:$E,"")</f>
        <v>Douala</v>
      </c>
      <c r="D1825" s="1" t="s">
        <v>11</v>
      </c>
      <c r="E1825" s="1" t="s">
        <v>12</v>
      </c>
      <c r="F1825" s="3" t="s">
        <v>31</v>
      </c>
      <c r="G1825" s="1" t="s">
        <v>32</v>
      </c>
      <c r="H1825" s="42" t="str">
        <f>_xlfn.XLOOKUP(B1825,[2]CALCULATION!$B:$B,[2]CALCULATION!$H:$H,"")</f>
        <v>ZTE</v>
      </c>
      <c r="I1825" s="34">
        <v>0</v>
      </c>
      <c r="J1825" s="34">
        <v>0</v>
      </c>
      <c r="K1825" s="34">
        <v>0</v>
      </c>
      <c r="L1825" s="34">
        <v>1.5694868919306861E-3</v>
      </c>
      <c r="M1825" s="34">
        <v>0</v>
      </c>
      <c r="N1825" s="34">
        <v>0</v>
      </c>
      <c r="O1825" s="34">
        <v>0</v>
      </c>
      <c r="P1825" s="34">
        <v>0</v>
      </c>
      <c r="Q1825" s="34">
        <v>0</v>
      </c>
      <c r="R1825" s="34">
        <v>0</v>
      </c>
      <c r="S1825" s="35">
        <v>0</v>
      </c>
      <c r="T1825" s="35">
        <v>0</v>
      </c>
      <c r="U1825" s="35">
        <v>0</v>
      </c>
      <c r="V1825" s="35">
        <v>0</v>
      </c>
      <c r="W1825" s="35">
        <v>0</v>
      </c>
      <c r="X1825" s="35">
        <v>0</v>
      </c>
      <c r="Y1825" s="35">
        <v>0</v>
      </c>
      <c r="Z1825" s="35">
        <v>0</v>
      </c>
      <c r="AA1825" s="35">
        <v>0</v>
      </c>
      <c r="AB1825" s="35">
        <v>0</v>
      </c>
      <c r="AC1825" s="35">
        <v>0</v>
      </c>
      <c r="AD1825" s="35">
        <v>0</v>
      </c>
      <c r="AE1825" s="58" t="s">
        <v>5560</v>
      </c>
      <c r="AF1825" s="58"/>
      <c r="AG1825" s="57" t="str" cm="1">
        <f t="array" ref="AG1825">IFERROR(_xlfn.IFS(
AI1825="MPR ISSUE","PDH",
AI1825="BSS Hardware Issue","BSS",
AI1825="Sites strategiques, MLL, Pylone, etc.","ENVTECH",
AI1825="AKTIVCO DEFAUT GE &amp; POWER Cabinet","AKTIVCO",
AI1825="AKTIVCO Coupure ENEO &amp; Baisse de tension","AKTIVCO GRID ONLY",
AI1825="Coupure ENEO &amp; Baisse de tension","IHS GRID ONLY",
AI1825="Defaut GE &amp; POWER Cabinet","IHS",
AI1825="Sharing","Partners",
AI1825="Sites strategiques &amp; DataCenter","SST &amp; DC",
AI1825="Exclu","Exclu",
AI1825="SAT","SAT",
AI1825="SPARE-ISSUE","SPARE-ISSUE",
AI1825="Fiber CAmtel","TRANS_FO_CAMTEL",
AI1825="Fiber AOF","Fiber AOF",
AI1825="Projet OCM (HUAWEI)","TRAVAUX-HUAWEI",
AI1825="Projet OCM (NOKIA)","TRAVAUX-NOKIA",
AI1825="ACCESS-ISSUE","ACCESS-ISSUE",
AI1825="Projet OCM (ZTE, NOKIA, autres projets)","TRAVAUX OCM",
AI1825="No root CAuse","No root cause",
AI1825="ODU HS","PDH",
AI1825="IP &amp; VLAN","PDH",
AI1825="Warehouse HUAWEI","SPARE-ISSUE",
AI1825="SPARE-HS","SPARE-ISSUE",
AI1825="Power Telco","BSS",AI1825="no impacts","no impacts"
),"")</f>
        <v>no impacts</v>
      </c>
      <c r="AH1825" s="57" t="str" cm="1">
        <f t="array" ref="AH1825">IFERROR(_xlfn.IFS(
AI1825="MPR ISSUE","TX ISSUE",
AI1825="BSS Hardware Issue","RAN ISSUE",
AI1825="Sites strategiques, MLL, Pylone, etc.","ENVTECH",
AI1825="AKTIVCO DEFAUT GE &amp; POWER Cabinet","POWER ISSUE",
AI1825="AKTIVCO Coupure ENEO &amp; Baisse de tension","POWER ISSUE",
AI1825="Coupure ENEO &amp; Baisse de tension","POWER ISSUE",
AI1825="Defaut GE &amp; POWER Cabinet","POWER ISSUE",
AI1825="Sharing","POWER ISSUE",
AI1825="Sites strategiques &amp; DataCenter","POWER ISSUE",
AI1825="Exclu","Exclu",
AI1825="SAT","TX ISSUE",
AI1825="SPARE-ISSUE","SPARE-ISSUE",
AI1825="Fiber CAmtel","TX ISSUE",
AI1825="Fiber AOF","TX ISSUE",
AI1825="Projet OCM (HUAWEI)","TRAVAUX-HUAWEI",
AI1825="Projet OCM (NOKIA)","TRAVAUX -NOKIA",
AI1825="ACCESS-ISSUE","ACCESS-ISSUE",
AI1825="Projet OCM (ZTE, NOKIA, autres projets)","TRAVAUX OCM",
AI1825="No root CAuse","No root cause",
AI1825="ODU HS","TX ISSUE",
AI1825="IP &amp; VLAN","TX ISSUE",
AI1825="Warehouse HUAWEI","SPARE-ISSUE",
AI1825="SPARE-HS","SPARE-ISSUE",
AI1825="Power Telco","RAN ISSUE",AI1825="no impacts","no impacts"
),"")</f>
        <v>no impacts</v>
      </c>
      <c r="AI1825" s="85" t="s">
        <v>5998</v>
      </c>
      <c r="AJ1825" s="57" t="str" cm="1">
        <f t="array" ref="AJ1825">IFERROR(_xlfn.IFS(
AI1825="MPR ISSUE","ACTIVE",
AI1825="BSS Hardware Issue","ACTIVE",
AI1825="Sites strategiques, MLL, Pylone, etc.","PASSIVE",
AI1825="AKTIVCO DEFAUT GE &amp; POWER Cabinet","PASSIVE",
AI1825="AKTIVCO Coupure ENEO &amp; Baisse de tension","PASSIVE",
AI1825="Coupure ENEO &amp; Baisse de tension","PASSIVE",
AI1825="Defaut GE &amp; POWER Cabinet","PASSIVE",
AI1825="Sharing","PASSIVE",
AI1825="Sites strategiques &amp; DataCenter","PASSIVE",
AI1825="Exclu","Exclu",
AI1825="SAT","ACTIVE",
AI1825="SPARE-ISSUE","SPARE-ISSUE",
AI1825="Fiber CAmtel","ACTIVE",
AI1825="Fiber AOF","ACTIVE",
AI1825="Projet OCM (HUAWEI)","PLANNED WORKS",
AI1825="Projet OCM (NOKIA)","PLANNED WORKS",
AI1825="ACCESS-ISSUE","ACCESS-ISSUE",
AI1825="Projet OCM (ZTE, NOKIA, autres projets)","PLANNED WORKS",
AI1825="No root CAuse","No root cause",
AI1825="ODU HS","ACTIVE",
AI1825="IP &amp; VLAN","ACTIVE",
AI1825="Warehouse HUAWEI","SPARE-ISSUE",
AI1825="SPARE-HS","SPARE-ISSUE",
AI1825="Power Telco","ACTIVE", AI1825="no impacts","no impacts"
),"")</f>
        <v>no impacts</v>
      </c>
      <c r="AK1825" s="23" t="s">
        <v>5537</v>
      </c>
      <c r="AL1825" s="23" t="str">
        <f t="shared" si="49"/>
        <v>LIT_376</v>
      </c>
      <c r="AN1825" s="9" t="s">
        <v>5537</v>
      </c>
      <c r="AO1825" s="23" t="str">
        <f>_xlfn.XLOOKUP(B1825,'INCIDENT-05-03-2026'!E:E,'INCIDENT-05-03-2026'!F:F,"")</f>
        <v/>
      </c>
      <c r="AP1825" s="7" t="s">
        <v>5537</v>
      </c>
      <c r="AQ1825" s="6"/>
      <c r="AR1825" s="7"/>
      <c r="AS1825" s="3" t="str">
        <f>_xlfn.XLOOKUP(B1825,'[3]tt num | region | site id'!$C:$C,'[3]tt num | region | site id'!$Q:$Q,"")</f>
        <v/>
      </c>
      <c r="AT1825" s="24" t="str">
        <f>_xlfn.XLOOKUP(B1825,'[4]Cells Huawei 03052026 12h'!$B:$B,'[4]Cells Huawei 03052026 12h'!$T:$T,"")</f>
        <v/>
      </c>
      <c r="AU1825" s="24" t="str">
        <f>_xlfn.XLOOKUP(B1825,'[5]cells down 02052026 8h50'!$B:$B,'[5]cells down 02052026 8h50'!$R:$R,"")</f>
        <v/>
      </c>
      <c r="AV1825" s="24" t="str">
        <f>_xlfn.XLOOKUP(B1825,'[5]cells down 02052026 13h50'!$B:$B,'[5]cells down 02052026 13h50'!$R:$R,"")</f>
        <v/>
      </c>
      <c r="AW1825" s="24" t="str">
        <f>_xlfn.XLOOKUP(B1825,'[5]cells down 02052026 13h50'!$B:$B,'[5]cells down 02052026 13h50'!$R:$R,"")</f>
        <v/>
      </c>
      <c r="AX1825" s="24" t="str">
        <f>_xlfn.XLOOKUP(B1825,'[6]cell downs 03052026 8h40 '!$B:$B,'[6]cell downs 03052026 8h40 '!$R:$R,"")</f>
        <v/>
      </c>
      <c r="AY1825" s="24" t="str">
        <f>_xlfn.XLOOKUP(B1825,'[7]ALL SITES DOWN'!$D:$D,'[7]ALL SITES DOWN'!$J:$J,"")</f>
        <v/>
      </c>
      <c r="AZ1825" s="24" t="str">
        <f>_xlfn.XLOOKUP(B1825,'[8]ALL SITES DOWN'!$D:$D,'[8]ALL SITES DOWN'!$J:$J,"")</f>
        <v/>
      </c>
      <c r="BA1825" s="9" t="str">
        <f>_xlfn.XLOOKUP(B1825,[9]sheet1!$AC:$AC,[9]sheet1!$AF:$AF,"")</f>
        <v/>
      </c>
      <c r="BB1825" s="14" t="s">
        <v>5537</v>
      </c>
      <c r="BC1825" s="14" t="s">
        <v>5537</v>
      </c>
      <c r="BD1825" s="14" t="str">
        <f>_xlfn.XLOOKUP(B1825,'[10]cell downs 18042026 17h'!$B:$B,'[10]cell downs 18042026 17h'!$B:$B,"")</f>
        <v/>
      </c>
      <c r="BE1825" s="14" t="str">
        <f>_xlfn.XLOOKUP(B1825,'[11]Cells Huawei 19042026 15h'!$B:$B,'[11]Cells Huawei 19042026 15h'!$B:$B,"")</f>
        <v/>
      </c>
      <c r="BF1825" s="9" t="str">
        <f>_xlfn.XLOOKUP(B1825,'[12]cells down 19042026 9H40'!$B:$B,'[12]cells down 19042026 9H40'!$B:$B,"")</f>
        <v/>
      </c>
      <c r="BG1825" s="9" t="s">
        <v>796</v>
      </c>
      <c r="BH1825" s="9" t="s">
        <v>5537</v>
      </c>
    </row>
    <row r="1826" spans="1:60" s="9" customFormat="1" x14ac:dyDescent="0.3">
      <c r="A1826" s="1" t="s">
        <v>1957</v>
      </c>
      <c r="B1826" s="8" t="s">
        <v>1958</v>
      </c>
      <c r="C1826" s="3" t="str">
        <f>_xlfn.XLOOKUP(B1826,'[1]daily break down'!$D:$D,'[1]daily break down'!$E:$E,"")</f>
        <v>Douala</v>
      </c>
      <c r="D1826" s="1" t="s">
        <v>21</v>
      </c>
      <c r="E1826" s="1" t="s">
        <v>30</v>
      </c>
      <c r="F1826" s="3" t="s">
        <v>31</v>
      </c>
      <c r="G1826" s="1" t="s">
        <v>32</v>
      </c>
      <c r="H1826" s="42" t="str">
        <f>_xlfn.XLOOKUP(B1826,[2]CALCULATION!$B:$B,[2]CALCULATION!$H:$H,"")</f>
        <v>ZTE</v>
      </c>
      <c r="I1826" s="34">
        <v>0</v>
      </c>
      <c r="J1826" s="34">
        <v>0</v>
      </c>
      <c r="K1826" s="34">
        <v>0</v>
      </c>
      <c r="L1826" s="34">
        <v>1.5159816569784899E-3</v>
      </c>
      <c r="M1826" s="34">
        <v>0</v>
      </c>
      <c r="N1826" s="34">
        <v>0</v>
      </c>
      <c r="O1826" s="34">
        <v>0</v>
      </c>
      <c r="P1826" s="34">
        <v>0</v>
      </c>
      <c r="Q1826" s="34">
        <v>0</v>
      </c>
      <c r="R1826" s="34">
        <v>0</v>
      </c>
      <c r="S1826" s="35">
        <v>0</v>
      </c>
      <c r="T1826" s="35">
        <v>0</v>
      </c>
      <c r="U1826" s="35">
        <v>0</v>
      </c>
      <c r="V1826" s="35">
        <v>0</v>
      </c>
      <c r="W1826" s="35">
        <v>0</v>
      </c>
      <c r="X1826" s="35">
        <v>0</v>
      </c>
      <c r="Y1826" s="35">
        <v>0</v>
      </c>
      <c r="Z1826" s="35">
        <v>0</v>
      </c>
      <c r="AA1826" s="35">
        <v>0</v>
      </c>
      <c r="AB1826" s="35">
        <v>0</v>
      </c>
      <c r="AC1826" s="35">
        <v>0</v>
      </c>
      <c r="AD1826" s="35">
        <v>0</v>
      </c>
      <c r="AE1826" s="58" t="s">
        <v>5560</v>
      </c>
      <c r="AF1826" s="58"/>
      <c r="AG1826" s="57" t="str" cm="1">
        <f t="array" ref="AG1826">IFERROR(_xlfn.IFS(
AI1826="MPR ISSUE","PDH",
AI1826="BSS Hardware Issue","BSS",
AI1826="Sites strategiques, MLL, Pylone, etc.","ENVTECH",
AI1826="AKTIVCO DEFAUT GE &amp; POWER Cabinet","AKTIVCO",
AI1826="AKTIVCO Coupure ENEO &amp; Baisse de tension","AKTIVCO GRID ONLY",
AI1826="Coupure ENEO &amp; Baisse de tension","IHS GRID ONLY",
AI1826="Defaut GE &amp; POWER Cabinet","IHS",
AI1826="Sharing","Partners",
AI1826="Sites strategiques &amp; DataCenter","SST &amp; DC",
AI1826="Exclu","Exclu",
AI1826="SAT","SAT",
AI1826="SPARE-ISSUE","SPARE-ISSUE",
AI1826="Fiber CAmtel","TRANS_FO_CAMTEL",
AI1826="Fiber AOF","Fiber AOF",
AI1826="Projet OCM (HUAWEI)","TRAVAUX-HUAWEI",
AI1826="Projet OCM (NOKIA)","TRAVAUX-NOKIA",
AI1826="ACCESS-ISSUE","ACCESS-ISSUE",
AI1826="Projet OCM (ZTE, NOKIA, autres projets)","TRAVAUX OCM",
AI1826="No root CAuse","No root cause",
AI1826="ODU HS","PDH",
AI1826="IP &amp; VLAN","PDH",
AI1826="Warehouse HUAWEI","SPARE-ISSUE",
AI1826="SPARE-HS","SPARE-ISSUE",
AI1826="Power Telco","BSS",AI1826="no impacts","no impacts"
),"")</f>
        <v>no impacts</v>
      </c>
      <c r="AH1826" s="57" t="str" cm="1">
        <f t="array" ref="AH1826">IFERROR(_xlfn.IFS(
AI1826="MPR ISSUE","TX ISSUE",
AI1826="BSS Hardware Issue","RAN ISSUE",
AI1826="Sites strategiques, MLL, Pylone, etc.","ENVTECH",
AI1826="AKTIVCO DEFAUT GE &amp; POWER Cabinet","POWER ISSUE",
AI1826="AKTIVCO Coupure ENEO &amp; Baisse de tension","POWER ISSUE",
AI1826="Coupure ENEO &amp; Baisse de tension","POWER ISSUE",
AI1826="Defaut GE &amp; POWER Cabinet","POWER ISSUE",
AI1826="Sharing","POWER ISSUE",
AI1826="Sites strategiques &amp; DataCenter","POWER ISSUE",
AI1826="Exclu","Exclu",
AI1826="SAT","TX ISSUE",
AI1826="SPARE-ISSUE","SPARE-ISSUE",
AI1826="Fiber CAmtel","TX ISSUE",
AI1826="Fiber AOF","TX ISSUE",
AI1826="Projet OCM (HUAWEI)","TRAVAUX-HUAWEI",
AI1826="Projet OCM (NOKIA)","TRAVAUX -NOKIA",
AI1826="ACCESS-ISSUE","ACCESS-ISSUE",
AI1826="Projet OCM (ZTE, NOKIA, autres projets)","TRAVAUX OCM",
AI1826="No root CAuse","No root cause",
AI1826="ODU HS","TX ISSUE",
AI1826="IP &amp; VLAN","TX ISSUE",
AI1826="Warehouse HUAWEI","SPARE-ISSUE",
AI1826="SPARE-HS","SPARE-ISSUE",
AI1826="Power Telco","RAN ISSUE",AI1826="no impacts","no impacts"
),"")</f>
        <v>no impacts</v>
      </c>
      <c r="AI1826" s="85" t="s">
        <v>5998</v>
      </c>
      <c r="AJ1826" s="57" t="str" cm="1">
        <f t="array" ref="AJ1826">IFERROR(_xlfn.IFS(
AI1826="MPR ISSUE","ACTIVE",
AI1826="BSS Hardware Issue","ACTIVE",
AI1826="Sites strategiques, MLL, Pylone, etc.","PASSIVE",
AI1826="AKTIVCO DEFAUT GE &amp; POWER Cabinet","PASSIVE",
AI1826="AKTIVCO Coupure ENEO &amp; Baisse de tension","PASSIVE",
AI1826="Coupure ENEO &amp; Baisse de tension","PASSIVE",
AI1826="Defaut GE &amp; POWER Cabinet","PASSIVE",
AI1826="Sharing","PASSIVE",
AI1826="Sites strategiques &amp; DataCenter","PASSIVE",
AI1826="Exclu","Exclu",
AI1826="SAT","ACTIVE",
AI1826="SPARE-ISSUE","SPARE-ISSUE",
AI1826="Fiber CAmtel","ACTIVE",
AI1826="Fiber AOF","ACTIVE",
AI1826="Projet OCM (HUAWEI)","PLANNED WORKS",
AI1826="Projet OCM (NOKIA)","PLANNED WORKS",
AI1826="ACCESS-ISSUE","ACCESS-ISSUE",
AI1826="Projet OCM (ZTE, NOKIA, autres projets)","PLANNED WORKS",
AI1826="No root CAuse","No root cause",
AI1826="ODU HS","ACTIVE",
AI1826="IP &amp; VLAN","ACTIVE",
AI1826="Warehouse HUAWEI","SPARE-ISSUE",
AI1826="SPARE-HS","SPARE-ISSUE",
AI1826="Power Telco","ACTIVE", AI1826="no impacts","no impacts"
),"")</f>
        <v>no impacts</v>
      </c>
      <c r="AK1826" s="23" t="s">
        <v>5537</v>
      </c>
      <c r="AL1826" s="23" t="str">
        <f t="shared" si="49"/>
        <v>LIT_652</v>
      </c>
      <c r="AN1826" s="9" t="s">
        <v>5537</v>
      </c>
      <c r="AO1826" s="23" t="str">
        <f>_xlfn.XLOOKUP(B1826,'INCIDENT-05-03-2026'!E:E,'INCIDENT-05-03-2026'!F:F,"")</f>
        <v/>
      </c>
      <c r="AP1826" s="7" t="s">
        <v>5537</v>
      </c>
      <c r="AQ1826" s="6"/>
      <c r="AR1826" s="7"/>
      <c r="AS1826" s="3" t="str">
        <f>_xlfn.XLOOKUP(B1826,'[3]tt num | region | site id'!$C:$C,'[3]tt num | region | site id'!$Q:$Q,"")</f>
        <v/>
      </c>
      <c r="AT1826" s="24" t="str">
        <f>_xlfn.XLOOKUP(B1826,'[4]Cells Huawei 03052026 12h'!$B:$B,'[4]Cells Huawei 03052026 12h'!$T:$T,"")</f>
        <v/>
      </c>
      <c r="AU1826" s="24" t="str">
        <f>_xlfn.XLOOKUP(B1826,'[5]cells down 02052026 8h50'!$B:$B,'[5]cells down 02052026 8h50'!$R:$R,"")</f>
        <v/>
      </c>
      <c r="AV1826" s="24" t="str">
        <f>_xlfn.XLOOKUP(B1826,'[5]cells down 02052026 13h50'!$B:$B,'[5]cells down 02052026 13h50'!$R:$R,"")</f>
        <v/>
      </c>
      <c r="AW1826" s="24" t="str">
        <f>_xlfn.XLOOKUP(B1826,'[5]cells down 02052026 13h50'!$B:$B,'[5]cells down 02052026 13h50'!$R:$R,"")</f>
        <v/>
      </c>
      <c r="AX1826" s="24" t="str">
        <f>_xlfn.XLOOKUP(B1826,'[6]cell downs 03052026 8h40 '!$B:$B,'[6]cell downs 03052026 8h40 '!$R:$R,"")</f>
        <v/>
      </c>
      <c r="AY1826" s="24" t="str">
        <f>_xlfn.XLOOKUP(B1826,'[7]ALL SITES DOWN'!$D:$D,'[7]ALL SITES DOWN'!$J:$J,"")</f>
        <v/>
      </c>
      <c r="AZ1826" s="24" t="str">
        <f>_xlfn.XLOOKUP(B1826,'[8]ALL SITES DOWN'!$D:$D,'[8]ALL SITES DOWN'!$J:$J,"")</f>
        <v/>
      </c>
      <c r="BA1826" s="9" t="str">
        <f>_xlfn.XLOOKUP(B1826,[9]sheet1!$AC:$AC,[9]sheet1!$AF:$AF,"")</f>
        <v/>
      </c>
      <c r="BB1826" s="14" t="s">
        <v>5537</v>
      </c>
      <c r="BC1826" s="14" t="s">
        <v>5537</v>
      </c>
      <c r="BD1826" s="14" t="str">
        <f>_xlfn.XLOOKUP(B1826,'[10]cell downs 18042026 17h'!$B:$B,'[10]cell downs 18042026 17h'!$B:$B,"")</f>
        <v/>
      </c>
      <c r="BE1826" s="14" t="str">
        <f>_xlfn.XLOOKUP(B1826,'[11]Cells Huawei 19042026 15h'!$B:$B,'[11]Cells Huawei 19042026 15h'!$B:$B,"")</f>
        <v/>
      </c>
      <c r="BF1826" s="9" t="str">
        <f>_xlfn.XLOOKUP(B1826,'[12]cells down 19042026 9H40'!$B:$B,'[12]cells down 19042026 9H40'!$B:$B,"")</f>
        <v/>
      </c>
      <c r="BG1826" s="9" t="s">
        <v>5537</v>
      </c>
      <c r="BH1826" s="9" t="s">
        <v>594</v>
      </c>
    </row>
    <row r="1827" spans="1:60" s="9" customFormat="1" x14ac:dyDescent="0.3">
      <c r="A1827" s="1" t="s">
        <v>4569</v>
      </c>
      <c r="B1827" s="8" t="s">
        <v>4570</v>
      </c>
      <c r="C1827" s="3" t="str">
        <f>_xlfn.XLOOKUP(B1827,'[1]daily break down'!$D:$D,'[1]daily break down'!$E:$E,"")</f>
        <v>Douala</v>
      </c>
      <c r="D1827" s="1" t="s">
        <v>11</v>
      </c>
      <c r="E1827" s="1" t="s">
        <v>12</v>
      </c>
      <c r="F1827" s="3" t="s">
        <v>31</v>
      </c>
      <c r="G1827" s="1" t="s">
        <v>32</v>
      </c>
      <c r="H1827" s="42" t="str">
        <f>_xlfn.XLOOKUP(B1827,[2]CALCULATION!$B:$B,[2]CALCULATION!$H:$H,"")</f>
        <v>ZTE</v>
      </c>
      <c r="I1827" s="34">
        <v>0</v>
      </c>
      <c r="J1827" s="34">
        <v>0</v>
      </c>
      <c r="K1827" s="34">
        <v>0</v>
      </c>
      <c r="L1827" s="34">
        <v>1.3733010304392435E-3</v>
      </c>
      <c r="M1827" s="34">
        <v>0</v>
      </c>
      <c r="N1827" s="34">
        <v>0</v>
      </c>
      <c r="O1827" s="34">
        <v>0</v>
      </c>
      <c r="P1827" s="34">
        <v>0</v>
      </c>
      <c r="Q1827" s="34">
        <v>0</v>
      </c>
      <c r="R1827" s="34">
        <v>0</v>
      </c>
      <c r="S1827" s="35">
        <v>0</v>
      </c>
      <c r="T1827" s="35">
        <v>0</v>
      </c>
      <c r="U1827" s="35">
        <v>0</v>
      </c>
      <c r="V1827" s="35">
        <v>0</v>
      </c>
      <c r="W1827" s="35">
        <v>0</v>
      </c>
      <c r="X1827" s="35">
        <v>0</v>
      </c>
      <c r="Y1827" s="35">
        <v>0</v>
      </c>
      <c r="Z1827" s="35">
        <v>0</v>
      </c>
      <c r="AA1827" s="35">
        <v>0</v>
      </c>
      <c r="AB1827" s="35">
        <v>0</v>
      </c>
      <c r="AC1827" s="35">
        <v>0</v>
      </c>
      <c r="AD1827" s="35">
        <v>0</v>
      </c>
      <c r="AE1827" s="58" t="s">
        <v>5560</v>
      </c>
      <c r="AF1827" s="58"/>
      <c r="AG1827" s="57" t="str" cm="1">
        <f t="array" ref="AG1827">IFERROR(_xlfn.IFS(
AI1827="MPR ISSUE","PDH",
AI1827="BSS Hardware Issue","BSS",
AI1827="Sites strategiques, MLL, Pylone, etc.","ENVTECH",
AI1827="AKTIVCO DEFAUT GE &amp; POWER Cabinet","AKTIVCO",
AI1827="AKTIVCO Coupure ENEO &amp; Baisse de tension","AKTIVCO GRID ONLY",
AI1827="Coupure ENEO &amp; Baisse de tension","IHS GRID ONLY",
AI1827="Defaut GE &amp; POWER Cabinet","IHS",
AI1827="Sharing","Partners",
AI1827="Sites strategiques &amp; DataCenter","SST &amp; DC",
AI1827="Exclu","Exclu",
AI1827="SAT","SAT",
AI1827="SPARE-ISSUE","SPARE-ISSUE",
AI1827="Fiber CAmtel","TRANS_FO_CAMTEL",
AI1827="Fiber AOF","Fiber AOF",
AI1827="Projet OCM (HUAWEI)","TRAVAUX-HUAWEI",
AI1827="Projet OCM (NOKIA)","TRAVAUX-NOKIA",
AI1827="ACCESS-ISSUE","ACCESS-ISSUE",
AI1827="Projet OCM (ZTE, NOKIA, autres projets)","TRAVAUX OCM",
AI1827="No root CAuse","No root cause",
AI1827="ODU HS","PDH",
AI1827="IP &amp; VLAN","PDH",
AI1827="Warehouse HUAWEI","SPARE-ISSUE",
AI1827="SPARE-HS","SPARE-ISSUE",
AI1827="Power Telco","BSS",AI1827="no impacts","no impacts"
),"")</f>
        <v>no impacts</v>
      </c>
      <c r="AH1827" s="57" t="str" cm="1">
        <f t="array" ref="AH1827">IFERROR(_xlfn.IFS(
AI1827="MPR ISSUE","TX ISSUE",
AI1827="BSS Hardware Issue","RAN ISSUE",
AI1827="Sites strategiques, MLL, Pylone, etc.","ENVTECH",
AI1827="AKTIVCO DEFAUT GE &amp; POWER Cabinet","POWER ISSUE",
AI1827="AKTIVCO Coupure ENEO &amp; Baisse de tension","POWER ISSUE",
AI1827="Coupure ENEO &amp; Baisse de tension","POWER ISSUE",
AI1827="Defaut GE &amp; POWER Cabinet","POWER ISSUE",
AI1827="Sharing","POWER ISSUE",
AI1827="Sites strategiques &amp; DataCenter","POWER ISSUE",
AI1827="Exclu","Exclu",
AI1827="SAT","TX ISSUE",
AI1827="SPARE-ISSUE","SPARE-ISSUE",
AI1827="Fiber CAmtel","TX ISSUE",
AI1827="Fiber AOF","TX ISSUE",
AI1827="Projet OCM (HUAWEI)","TRAVAUX-HUAWEI",
AI1827="Projet OCM (NOKIA)","TRAVAUX -NOKIA",
AI1827="ACCESS-ISSUE","ACCESS-ISSUE",
AI1827="Projet OCM (ZTE, NOKIA, autres projets)","TRAVAUX OCM",
AI1827="No root CAuse","No root cause",
AI1827="ODU HS","TX ISSUE",
AI1827="IP &amp; VLAN","TX ISSUE",
AI1827="Warehouse HUAWEI","SPARE-ISSUE",
AI1827="SPARE-HS","SPARE-ISSUE",
AI1827="Power Telco","RAN ISSUE",AI1827="no impacts","no impacts"
),"")</f>
        <v>no impacts</v>
      </c>
      <c r="AI1827" s="85" t="s">
        <v>5998</v>
      </c>
      <c r="AJ1827" s="57" t="str" cm="1">
        <f t="array" ref="AJ1827">IFERROR(_xlfn.IFS(
AI1827="MPR ISSUE","ACTIVE",
AI1827="BSS Hardware Issue","ACTIVE",
AI1827="Sites strategiques, MLL, Pylone, etc.","PASSIVE",
AI1827="AKTIVCO DEFAUT GE &amp; POWER Cabinet","PASSIVE",
AI1827="AKTIVCO Coupure ENEO &amp; Baisse de tension","PASSIVE",
AI1827="Coupure ENEO &amp; Baisse de tension","PASSIVE",
AI1827="Defaut GE &amp; POWER Cabinet","PASSIVE",
AI1827="Sharing","PASSIVE",
AI1827="Sites strategiques &amp; DataCenter","PASSIVE",
AI1827="Exclu","Exclu",
AI1827="SAT","ACTIVE",
AI1827="SPARE-ISSUE","SPARE-ISSUE",
AI1827="Fiber CAmtel","ACTIVE",
AI1827="Fiber AOF","ACTIVE",
AI1827="Projet OCM (HUAWEI)","PLANNED WORKS",
AI1827="Projet OCM (NOKIA)","PLANNED WORKS",
AI1827="ACCESS-ISSUE","ACCESS-ISSUE",
AI1827="Projet OCM (ZTE, NOKIA, autres projets)","PLANNED WORKS",
AI1827="No root CAuse","No root cause",
AI1827="ODU HS","ACTIVE",
AI1827="IP &amp; VLAN","ACTIVE",
AI1827="Warehouse HUAWEI","SPARE-ISSUE",
AI1827="SPARE-HS","SPARE-ISSUE",
AI1827="Power Telco","ACTIVE", AI1827="no impacts","no impacts"
),"")</f>
        <v>no impacts</v>
      </c>
      <c r="AK1827" s="23" t="s">
        <v>5537</v>
      </c>
      <c r="AL1827" s="23" t="str">
        <f t="shared" si="49"/>
        <v>LIT_224</v>
      </c>
      <c r="AN1827" s="9" t="s">
        <v>5537</v>
      </c>
      <c r="AO1827" s="23" t="str">
        <f>_xlfn.XLOOKUP(B1827,'INCIDENT-05-03-2026'!E:E,'INCIDENT-05-03-2026'!F:F,"")</f>
        <v/>
      </c>
      <c r="AP1827" s="7" t="s">
        <v>5537</v>
      </c>
      <c r="AQ1827" s="6"/>
      <c r="AR1827" s="7"/>
      <c r="AS1827" s="3" t="str">
        <f>_xlfn.XLOOKUP(B1827,'[3]tt num | region | site id'!$C:$C,'[3]tt num | region | site id'!$Q:$Q,"")</f>
        <v/>
      </c>
      <c r="AT1827" s="24" t="str">
        <f>_xlfn.XLOOKUP(B1827,'[4]Cells Huawei 03052026 12h'!$B:$B,'[4]Cells Huawei 03052026 12h'!$T:$T,"")</f>
        <v/>
      </c>
      <c r="AU1827" s="24" t="str">
        <f>_xlfn.XLOOKUP(B1827,'[5]cells down 02052026 8h50'!$B:$B,'[5]cells down 02052026 8h50'!$R:$R,"")</f>
        <v/>
      </c>
      <c r="AV1827" s="24" t="str">
        <f>_xlfn.XLOOKUP(B1827,'[5]cells down 02052026 13h50'!$B:$B,'[5]cells down 02052026 13h50'!$R:$R,"")</f>
        <v/>
      </c>
      <c r="AW1827" s="24" t="str">
        <f>_xlfn.XLOOKUP(B1827,'[5]cells down 02052026 13h50'!$B:$B,'[5]cells down 02052026 13h50'!$R:$R,"")</f>
        <v/>
      </c>
      <c r="AX1827" s="24" t="str">
        <f>_xlfn.XLOOKUP(B1827,'[6]cell downs 03052026 8h40 '!$B:$B,'[6]cell downs 03052026 8h40 '!$R:$R,"")</f>
        <v/>
      </c>
      <c r="AY1827" s="24" t="str">
        <f>_xlfn.XLOOKUP(B1827,'[7]ALL SITES DOWN'!$D:$D,'[7]ALL SITES DOWN'!$J:$J,"")</f>
        <v/>
      </c>
      <c r="AZ1827" s="24" t="str">
        <f>_xlfn.XLOOKUP(B1827,'[8]ALL SITES DOWN'!$D:$D,'[8]ALL SITES DOWN'!$J:$J,"")</f>
        <v/>
      </c>
      <c r="BA1827" s="9" t="str">
        <f>_xlfn.XLOOKUP(B1827,[9]sheet1!$AC:$AC,[9]sheet1!$AF:$AF,"")</f>
        <v/>
      </c>
      <c r="BB1827" s="14" t="s">
        <v>5537</v>
      </c>
      <c r="BC1827" s="14" t="s">
        <v>5537</v>
      </c>
      <c r="BD1827" s="14" t="str">
        <f>_xlfn.XLOOKUP(B1827,'[10]cell downs 18042026 17h'!$B:$B,'[10]cell downs 18042026 17h'!$B:$B,"")</f>
        <v/>
      </c>
      <c r="BE1827" s="14" t="str">
        <f>_xlfn.XLOOKUP(B1827,'[11]Cells Huawei 19042026 15h'!$B:$B,'[11]Cells Huawei 19042026 15h'!$B:$B,"")</f>
        <v/>
      </c>
      <c r="BF1827" s="9" t="str">
        <f>_xlfn.XLOOKUP(B1827,'[12]cells down 19042026 9H40'!$B:$B,'[12]cells down 19042026 9H40'!$B:$B,"")</f>
        <v/>
      </c>
      <c r="BG1827" s="9" t="s">
        <v>4570</v>
      </c>
      <c r="BH1827" s="9" t="s">
        <v>1129</v>
      </c>
    </row>
    <row r="1828" spans="1:60" s="9" customFormat="1" x14ac:dyDescent="0.3">
      <c r="A1828" s="1" t="s">
        <v>998</v>
      </c>
      <c r="B1828" s="8" t="s">
        <v>999</v>
      </c>
      <c r="C1828" s="3" t="str">
        <f>_xlfn.XLOOKUP(B1828,'[1]daily break down'!$D:$D,'[1]daily break down'!$E:$E,"")</f>
        <v>OUEST</v>
      </c>
      <c r="D1828" s="1" t="s">
        <v>11</v>
      </c>
      <c r="E1828" s="1" t="s">
        <v>12</v>
      </c>
      <c r="F1828" s="3" t="s">
        <v>102</v>
      </c>
      <c r="G1828" s="1" t="s">
        <v>856</v>
      </c>
      <c r="H1828" s="40" t="str">
        <f>_xlfn.XLOOKUP(B1828,[2]CALCULATION!$B:$B,[2]CALCULATION!$H:$H,"")</f>
        <v>Huawei</v>
      </c>
      <c r="I1828" s="34">
        <v>0</v>
      </c>
      <c r="J1828" s="34">
        <v>0</v>
      </c>
      <c r="K1828" s="34">
        <v>0</v>
      </c>
      <c r="L1828" s="34">
        <v>8.9175391586979543E-5</v>
      </c>
      <c r="M1828" s="34">
        <v>0</v>
      </c>
      <c r="N1828" s="34">
        <v>0</v>
      </c>
      <c r="O1828" s="34">
        <v>0</v>
      </c>
      <c r="P1828" s="34">
        <v>0</v>
      </c>
      <c r="Q1828" s="34">
        <v>0</v>
      </c>
      <c r="R1828" s="34">
        <v>0</v>
      </c>
      <c r="S1828" s="35">
        <v>0</v>
      </c>
      <c r="T1828" s="35">
        <v>0</v>
      </c>
      <c r="U1828" s="35">
        <v>0</v>
      </c>
      <c r="V1828" s="35">
        <v>0</v>
      </c>
      <c r="W1828" s="35">
        <v>0</v>
      </c>
      <c r="X1828" s="35">
        <v>0</v>
      </c>
      <c r="Y1828" s="35">
        <v>0</v>
      </c>
      <c r="Z1828" s="35">
        <v>0</v>
      </c>
      <c r="AA1828" s="35">
        <v>0</v>
      </c>
      <c r="AB1828" s="35">
        <v>0</v>
      </c>
      <c r="AC1828" s="35">
        <v>0</v>
      </c>
      <c r="AD1828" s="35">
        <v>0</v>
      </c>
      <c r="AE1828" s="58" t="s">
        <v>5560</v>
      </c>
      <c r="AF1828" s="58"/>
      <c r="AG1828" s="57" t="str" cm="1">
        <f t="array" ref="AG1828">IFERROR(_xlfn.IFS(
AI1828="MPR ISSUE","PDH",
AI1828="BSS Hardware Issue","BSS",
AI1828="Sites strategiques, MLL, Pylone, etc.","ENVTECH",
AI1828="AKTIVCO DEFAUT GE &amp; POWER Cabinet","AKTIVCO",
AI1828="AKTIVCO Coupure ENEO &amp; Baisse de tension","AKTIVCO GRID ONLY",
AI1828="Coupure ENEO &amp; Baisse de tension","IHS GRID ONLY",
AI1828="Defaut GE &amp; POWER Cabinet","IHS",
AI1828="Sharing","Partners",
AI1828="Sites strategiques &amp; DataCenter","SST &amp; DC",
AI1828="Exclu","Exclu",
AI1828="SAT","SAT",
AI1828="SPARE-ISSUE","SPARE-ISSUE",
AI1828="Fiber CAmtel","TRANS_FO_CAMTEL",
AI1828="Fiber AOF","Fiber AOF",
AI1828="Projet OCM (HUAWEI)","TRAVAUX-HUAWEI",
AI1828="Projet OCM (NOKIA)","TRAVAUX-NOKIA",
AI1828="ACCESS-ISSUE","ACCESS-ISSUE",
AI1828="Projet OCM (ZTE, NOKIA, autres projets)","TRAVAUX OCM",
AI1828="No root CAuse","No root cause",
AI1828="ODU HS","PDH",
AI1828="IP &amp; VLAN","PDH",
AI1828="Warehouse HUAWEI","SPARE-ISSUE",
AI1828="SPARE-HS","SPARE-ISSUE",
AI1828="Power Telco","BSS",AI1828="no impacts","no impacts"
),"")</f>
        <v>no impacts</v>
      </c>
      <c r="AH1828" s="57" t="str" cm="1">
        <f t="array" ref="AH1828">IFERROR(_xlfn.IFS(
AI1828="MPR ISSUE","TX ISSUE",
AI1828="BSS Hardware Issue","RAN ISSUE",
AI1828="Sites strategiques, MLL, Pylone, etc.","ENVTECH",
AI1828="AKTIVCO DEFAUT GE &amp; POWER Cabinet","POWER ISSUE",
AI1828="AKTIVCO Coupure ENEO &amp; Baisse de tension","POWER ISSUE",
AI1828="Coupure ENEO &amp; Baisse de tension","POWER ISSUE",
AI1828="Defaut GE &amp; POWER Cabinet","POWER ISSUE",
AI1828="Sharing","POWER ISSUE",
AI1828="Sites strategiques &amp; DataCenter","POWER ISSUE",
AI1828="Exclu","Exclu",
AI1828="SAT","TX ISSUE",
AI1828="SPARE-ISSUE","SPARE-ISSUE",
AI1828="Fiber CAmtel","TX ISSUE",
AI1828="Fiber AOF","TX ISSUE",
AI1828="Projet OCM (HUAWEI)","TRAVAUX-HUAWEI",
AI1828="Projet OCM (NOKIA)","TRAVAUX -NOKIA",
AI1828="ACCESS-ISSUE","ACCESS-ISSUE",
AI1828="Projet OCM (ZTE, NOKIA, autres projets)","TRAVAUX OCM",
AI1828="No root CAuse","No root cause",
AI1828="ODU HS","TX ISSUE",
AI1828="IP &amp; VLAN","TX ISSUE",
AI1828="Warehouse HUAWEI","SPARE-ISSUE",
AI1828="SPARE-HS","SPARE-ISSUE",
AI1828="Power Telco","RAN ISSUE",AI1828="no impacts","no impacts"
),"")</f>
        <v>no impacts</v>
      </c>
      <c r="AI1828" s="85" t="s">
        <v>5998</v>
      </c>
      <c r="AJ1828" s="57" t="str" cm="1">
        <f t="array" ref="AJ1828">IFERROR(_xlfn.IFS(
AI1828="MPR ISSUE","ACTIVE",
AI1828="BSS Hardware Issue","ACTIVE",
AI1828="Sites strategiques, MLL, Pylone, etc.","PASSIVE",
AI1828="AKTIVCO DEFAUT GE &amp; POWER Cabinet","PASSIVE",
AI1828="AKTIVCO Coupure ENEO &amp; Baisse de tension","PASSIVE",
AI1828="Coupure ENEO &amp; Baisse de tension","PASSIVE",
AI1828="Defaut GE &amp; POWER Cabinet","PASSIVE",
AI1828="Sharing","PASSIVE",
AI1828="Sites strategiques &amp; DataCenter","PASSIVE",
AI1828="Exclu","Exclu",
AI1828="SAT","ACTIVE",
AI1828="SPARE-ISSUE","SPARE-ISSUE",
AI1828="Fiber CAmtel","ACTIVE",
AI1828="Fiber AOF","ACTIVE",
AI1828="Projet OCM (HUAWEI)","PLANNED WORKS",
AI1828="Projet OCM (NOKIA)","PLANNED WORKS",
AI1828="ACCESS-ISSUE","ACCESS-ISSUE",
AI1828="Projet OCM (ZTE, NOKIA, autres projets)","PLANNED WORKS",
AI1828="No root CAuse","No root cause",
AI1828="ODU HS","ACTIVE",
AI1828="IP &amp; VLAN","ACTIVE",
AI1828="Warehouse HUAWEI","SPARE-ISSUE",
AI1828="SPARE-HS","SPARE-ISSUE",
AI1828="Power Telco","ACTIVE", AI1828="no impacts","no impacts"
),"")</f>
        <v>no impacts</v>
      </c>
      <c r="AK1828" s="23" t="s">
        <v>5537</v>
      </c>
      <c r="AL1828" s="23" t="str">
        <f t="shared" si="49"/>
        <v>OST_082</v>
      </c>
      <c r="AN1828" s="9" t="s">
        <v>5537</v>
      </c>
      <c r="AO1828" s="23" t="str">
        <f>_xlfn.XLOOKUP(B1828,'INCIDENT-05-03-2026'!E:E,'INCIDENT-05-03-2026'!F:F,"")</f>
        <v/>
      </c>
      <c r="AP1828" s="7" t="s">
        <v>5537</v>
      </c>
      <c r="AQ1828" s="6"/>
      <c r="AR1828" s="7"/>
      <c r="AS1828" s="3" t="str">
        <f>_xlfn.XLOOKUP(B1828,'[3]tt num | region | site id'!$C:$C,'[3]tt num | region | site id'!$Q:$Q,"")</f>
        <v/>
      </c>
      <c r="AT1828" s="24" t="str">
        <f>_xlfn.XLOOKUP(B1828,'[4]Cells Huawei 03052026 12h'!$B:$B,'[4]Cells Huawei 03052026 12h'!$T:$T,"")</f>
        <v/>
      </c>
      <c r="AU1828" s="24" t="str">
        <f>_xlfn.XLOOKUP(B1828,'[5]cells down 02052026 8h50'!$B:$B,'[5]cells down 02052026 8h50'!$R:$R,"")</f>
        <v/>
      </c>
      <c r="AV1828" s="24" t="str">
        <f>_xlfn.XLOOKUP(B1828,'[5]cells down 02052026 13h50'!$B:$B,'[5]cells down 02052026 13h50'!$R:$R,"")</f>
        <v/>
      </c>
      <c r="AW1828" s="24" t="str">
        <f>_xlfn.XLOOKUP(B1828,'[5]cells down 02052026 13h50'!$B:$B,'[5]cells down 02052026 13h50'!$R:$R,"")</f>
        <v/>
      </c>
      <c r="AX1828" s="24" t="str">
        <f>_xlfn.XLOOKUP(B1828,'[6]cell downs 03052026 8h40 '!$B:$B,'[6]cell downs 03052026 8h40 '!$R:$R,"")</f>
        <v/>
      </c>
      <c r="AY1828" s="24" t="str">
        <f>_xlfn.XLOOKUP(B1828,'[7]ALL SITES DOWN'!$D:$D,'[7]ALL SITES DOWN'!$J:$J,"")</f>
        <v/>
      </c>
      <c r="AZ1828" s="24" t="str">
        <f>_xlfn.XLOOKUP(B1828,'[8]ALL SITES DOWN'!$D:$D,'[8]ALL SITES DOWN'!$J:$J,"")</f>
        <v/>
      </c>
      <c r="BA1828" s="9" t="str">
        <f>_xlfn.XLOOKUP(B1828,[9]sheet1!$AC:$AC,[9]sheet1!$AF:$AF,"")</f>
        <v/>
      </c>
      <c r="BB1828" s="14" t="s">
        <v>5537</v>
      </c>
      <c r="BC1828" s="14" t="s">
        <v>5537</v>
      </c>
      <c r="BD1828" s="14" t="str">
        <f>_xlfn.XLOOKUP(B1828,'[10]cell downs 18042026 17h'!$B:$B,'[10]cell downs 18042026 17h'!$B:$B,"")</f>
        <v/>
      </c>
      <c r="BE1828" s="14" t="str">
        <f>_xlfn.XLOOKUP(B1828,'[11]Cells Huawei 19042026 15h'!$B:$B,'[11]Cells Huawei 19042026 15h'!$B:$B,"")</f>
        <v/>
      </c>
      <c r="BF1828" s="9" t="str">
        <f>_xlfn.XLOOKUP(B1828,'[12]cells down 19042026 9H40'!$B:$B,'[12]cells down 19042026 9H40'!$B:$B,"")</f>
        <v/>
      </c>
      <c r="BG1828" s="9" t="s">
        <v>999</v>
      </c>
      <c r="BH1828" s="9" t="s">
        <v>12</v>
      </c>
    </row>
    <row r="1829" spans="1:60" s="9" customFormat="1" x14ac:dyDescent="0.3">
      <c r="A1829" s="4" t="s">
        <v>297</v>
      </c>
      <c r="B1829" s="5" t="s">
        <v>298</v>
      </c>
      <c r="C1829" s="3" t="str">
        <f>_xlfn.XLOOKUP(B1829,'[1]daily break down'!$D:$D,'[1]daily break down'!$E:$E,"")</f>
        <v>Bafoussam</v>
      </c>
      <c r="D1829" s="3" t="s">
        <v>21</v>
      </c>
      <c r="E1829" s="3" t="s">
        <v>22</v>
      </c>
      <c r="F1829" s="3" t="s">
        <v>102</v>
      </c>
      <c r="G1829" s="4" t="s">
        <v>299</v>
      </c>
      <c r="H1829" s="40" t="str">
        <f>_xlfn.XLOOKUP(B1829,[2]CALCULATION!$B:$B,[2]CALCULATION!$H:$H,"")</f>
        <v>Huawei</v>
      </c>
      <c r="I1829" s="34">
        <v>18.491409199476074</v>
      </c>
      <c r="J1829" s="34">
        <v>18.491409199476074</v>
      </c>
      <c r="K1829" s="34">
        <v>18.491409199476074</v>
      </c>
      <c r="L1829" s="34">
        <v>18.491409199476074</v>
      </c>
      <c r="M1829" s="34">
        <v>0</v>
      </c>
      <c r="N1829" s="34">
        <v>0</v>
      </c>
      <c r="O1829" s="34">
        <v>0</v>
      </c>
      <c r="P1829" s="34">
        <v>0</v>
      </c>
      <c r="Q1829" s="34">
        <v>0</v>
      </c>
      <c r="R1829" s="34">
        <v>0</v>
      </c>
      <c r="S1829" s="35">
        <v>0</v>
      </c>
      <c r="T1829" s="35">
        <v>0</v>
      </c>
      <c r="U1829" s="35">
        <v>0</v>
      </c>
      <c r="V1829" s="35">
        <v>0</v>
      </c>
      <c r="W1829" s="35">
        <v>0</v>
      </c>
      <c r="X1829" s="35">
        <v>0</v>
      </c>
      <c r="Y1829" s="35">
        <v>0</v>
      </c>
      <c r="Z1829" s="35">
        <v>0</v>
      </c>
      <c r="AA1829" s="35">
        <v>0</v>
      </c>
      <c r="AB1829" s="35">
        <v>0</v>
      </c>
      <c r="AC1829" s="35">
        <v>0</v>
      </c>
      <c r="AD1829" s="35">
        <v>0</v>
      </c>
      <c r="AE1829" s="58" t="s">
        <v>5560</v>
      </c>
      <c r="AF1829" s="58"/>
      <c r="AG1829" s="57" t="str" cm="1">
        <f t="array" ref="AG1829">IFERROR(_xlfn.IFS(
AI1829="MPR ISSUE","PDH",
AI1829="BSS Hardware Issue","BSS",
AI1829="Sites strategiques, MLL, Pylone, etc.","ENVTECH",
AI1829="AKTIVCO DEFAUT GE &amp; POWER Cabinet","AKTIVCO",
AI1829="AKTIVCO Coupure ENEO &amp; Baisse de tension","AKTIVCO GRID ONLY",
AI1829="Coupure ENEO &amp; Baisse de tension","IHS GRID ONLY",
AI1829="Defaut GE &amp; POWER Cabinet","IHS",
AI1829="Sharing","Partners",
AI1829="Sites strategiques &amp; DataCenter","SST &amp; DC",
AI1829="Exclu","Exclu",
AI1829="SAT","SAT",
AI1829="SPARE-ISSUE","SPARE-ISSUE",
AI1829="Fiber CAmtel","TRANS_FO_CAMTEL",
AI1829="Fiber AOF","Fiber AOF",
AI1829="Projet OCM (HUAWEI)","TRAVAUX-HUAWEI",
AI1829="Projet OCM (NOKIA)","TRAVAUX-NOKIA",
AI1829="ACCESS-ISSUE","ACCESS-ISSUE",
AI1829="Projet OCM (ZTE, NOKIA, autres projets)","TRAVAUX OCM",
AI1829="No root CAuse","No root cause",
AI1829="ODU HS","PDH",
AI1829="IP &amp; VLAN","PDH",
AI1829="Warehouse HUAWEI","SPARE-ISSUE",
AI1829="SPARE-HS","SPARE-ISSUE",
AI1829="Power Telco","BSS",AI1829="no impacts","no impacts"
),"")</f>
        <v>TRAVAUX-HUAWEI</v>
      </c>
      <c r="AH1829" s="57" t="str" cm="1">
        <f t="array" ref="AH1829">IFERROR(_xlfn.IFS(
AI1829="MPR ISSUE","TX ISSUE",
AI1829="BSS Hardware Issue","RAN ISSUE",
AI1829="Sites strategiques, MLL, Pylone, etc.","ENVTECH",
AI1829="AKTIVCO DEFAUT GE &amp; POWER Cabinet","POWER ISSUE",
AI1829="AKTIVCO Coupure ENEO &amp; Baisse de tension","POWER ISSUE",
AI1829="Coupure ENEO &amp; Baisse de tension","POWER ISSUE",
AI1829="Defaut GE &amp; POWER Cabinet","POWER ISSUE",
AI1829="Sharing","POWER ISSUE",
AI1829="Sites strategiques &amp; DataCenter","POWER ISSUE",
AI1829="Exclu","Exclu",
AI1829="SAT","TX ISSUE",
AI1829="SPARE-ISSUE","SPARE-ISSUE",
AI1829="Fiber CAmtel","TX ISSUE",
AI1829="Fiber AOF","TX ISSUE",
AI1829="Projet OCM (HUAWEI)","TRAVAUX-HUAWEI",
AI1829="Projet OCM (NOKIA)","TRAVAUX -NOKIA",
AI1829="ACCESS-ISSUE","ACCESS-ISSUE",
AI1829="Projet OCM (ZTE, NOKIA, autres projets)","TRAVAUX OCM",
AI1829="No root CAuse","No root cause",
AI1829="ODU HS","TX ISSUE",
AI1829="IP &amp; VLAN","TX ISSUE",
AI1829="Warehouse HUAWEI","SPARE-ISSUE",
AI1829="SPARE-HS","SPARE-ISSUE",
AI1829="Power Telco","RAN ISSUE",AI1829="no impacts","no impacts"
),"")</f>
        <v>TRAVAUX-HUAWEI</v>
      </c>
      <c r="AI1829" s="85" t="s">
        <v>5349</v>
      </c>
      <c r="AJ1829" s="57" t="str" cm="1">
        <f t="array" ref="AJ1829">IFERROR(_xlfn.IFS(
AI1829="MPR ISSUE","ACTIVE",
AI1829="BSS Hardware Issue","ACTIVE",
AI1829="Sites strategiques, MLL, Pylone, etc.","PASSIVE",
AI1829="AKTIVCO DEFAUT GE &amp; POWER Cabinet","PASSIVE",
AI1829="AKTIVCO Coupure ENEO &amp; Baisse de tension","PASSIVE",
AI1829="Coupure ENEO &amp; Baisse de tension","PASSIVE",
AI1829="Defaut GE &amp; POWER Cabinet","PASSIVE",
AI1829="Sharing","PASSIVE",
AI1829="Sites strategiques &amp; DataCenter","PASSIVE",
AI1829="Exclu","Exclu",
AI1829="SAT","ACTIVE",
AI1829="SPARE-ISSUE","SPARE-ISSUE",
AI1829="Fiber CAmtel","ACTIVE",
AI1829="Fiber AOF","ACTIVE",
AI1829="Projet OCM (HUAWEI)","PLANNED WORKS",
AI1829="Projet OCM (NOKIA)","PLANNED WORKS",
AI1829="ACCESS-ISSUE","ACCESS-ISSUE",
AI1829="Projet OCM (ZTE, NOKIA, autres projets)","PLANNED WORKS",
AI1829="No root CAuse","No root cause",
AI1829="ODU HS","ACTIVE",
AI1829="IP &amp; VLAN","ACTIVE",
AI1829="Warehouse HUAWEI","SPARE-ISSUE",
AI1829="SPARE-HS","SPARE-ISSUE",
AI1829="Power Telco","ACTIVE", AI1829="no impacts","no impacts"
),"")</f>
        <v>PLANNED WORKS</v>
      </c>
      <c r="AK1829" s="23" t="s">
        <v>5864</v>
      </c>
      <c r="AL1829" s="23" t="str">
        <f t="shared" si="49"/>
        <v>OST_306</v>
      </c>
      <c r="AN1829" s="9" t="s">
        <v>5537</v>
      </c>
      <c r="AO1829" s="23" t="str">
        <f>_xlfn.XLOOKUP(B1829,'INCIDENT-05-03-2026'!E:E,'INCIDENT-05-03-2026'!F:F,"")</f>
        <v/>
      </c>
      <c r="AP1829" s="7" t="s">
        <v>5537</v>
      </c>
      <c r="AQ1829" s="6"/>
      <c r="AR1829" s="7"/>
      <c r="AS1829" s="3" t="str">
        <f>_xlfn.XLOOKUP(B1829,'[3]tt num | region | site id'!$C:$C,'[3]tt num | region | site id'!$Q:$Q,"")</f>
        <v/>
      </c>
      <c r="AT1829" s="24" t="str">
        <f>_xlfn.XLOOKUP(B1829,'[4]Cells Huawei 03052026 12h'!$B:$B,'[4]Cells Huawei 03052026 12h'!$T:$T,"")</f>
        <v/>
      </c>
      <c r="AU1829" s="24" t="str">
        <f>_xlfn.XLOOKUP(B1829,'[5]cells down 02052026 8h50'!$B:$B,'[5]cells down 02052026 8h50'!$R:$R,"")</f>
        <v/>
      </c>
      <c r="AV1829" s="24" t="str">
        <f>_xlfn.XLOOKUP(B1829,'[5]cells down 02052026 13h50'!$B:$B,'[5]cells down 02052026 13h50'!$R:$R,"")</f>
        <v/>
      </c>
      <c r="AW1829" s="24" t="str">
        <f>_xlfn.XLOOKUP(B1829,'[5]cells down 02052026 13h50'!$B:$B,'[5]cells down 02052026 13h50'!$R:$R,"")</f>
        <v/>
      </c>
      <c r="AX1829" s="24" t="str">
        <f>_xlfn.XLOOKUP(B1829,'[6]cell downs 03052026 8h40 '!$B:$B,'[6]cell downs 03052026 8h40 '!$R:$R,"")</f>
        <v/>
      </c>
      <c r="AY1829" s="24" t="str">
        <f>_xlfn.XLOOKUP(B1829,'[7]ALL SITES DOWN'!$D:$D,'[7]ALL SITES DOWN'!$J:$J,"")</f>
        <v>(05/03/2026 com ran 17h): Site en cours de démentelement</v>
      </c>
      <c r="AZ1829" s="24" t="str">
        <f>_xlfn.XLOOKUP(B1829,'[8]ALL SITES DOWN'!$D:$D,'[8]ALL SITES DOWN'!$J:$J,"")</f>
        <v>(05/03/2026 com ran 10h): Site en cours de démentelement</v>
      </c>
      <c r="BA1829" s="9" t="str">
        <f>_xlfn.XLOOKUP(B1829,[9]sheet1!$AC:$AC,[9]sheet1!$AF:$AF,"")</f>
        <v/>
      </c>
      <c r="BB1829" s="14" t="s">
        <v>5537</v>
      </c>
      <c r="BC1829" s="14" t="s">
        <v>5537</v>
      </c>
      <c r="BD1829" s="14" t="str">
        <f>_xlfn.XLOOKUP(B1829,'[10]cell downs 18042026 17h'!$B:$B,'[10]cell downs 18042026 17h'!$B:$B,"")</f>
        <v/>
      </c>
      <c r="BE1829" s="14" t="str">
        <f>_xlfn.XLOOKUP(B1829,'[11]Cells Huawei 19042026 15h'!$B:$B,'[11]Cells Huawei 19042026 15h'!$B:$B,"")</f>
        <v/>
      </c>
      <c r="BF1829" s="9" t="str">
        <f>_xlfn.XLOOKUP(B1829,'[12]cells down 19042026 9H40'!$B:$B,'[12]cells down 19042026 9H40'!$B:$B,"")</f>
        <v/>
      </c>
      <c r="BG1829" s="9" t="s">
        <v>5537</v>
      </c>
      <c r="BH1829" s="9" t="s">
        <v>12</v>
      </c>
    </row>
    <row r="1830" spans="1:60" s="9" customFormat="1" x14ac:dyDescent="0.3">
      <c r="A1830" s="1" t="s">
        <v>4179</v>
      </c>
      <c r="B1830" s="8" t="s">
        <v>4180</v>
      </c>
      <c r="C1830" s="3" t="str">
        <f>_xlfn.XLOOKUP(B1830,'[1]daily break down'!$D:$D,'[1]daily break down'!$E:$E,"")</f>
        <v>CENTRE</v>
      </c>
      <c r="D1830" s="1" t="s">
        <v>21</v>
      </c>
      <c r="E1830" s="1" t="s">
        <v>563</v>
      </c>
      <c r="F1830" s="3" t="s">
        <v>37</v>
      </c>
      <c r="G1830" s="1" t="s">
        <v>4179</v>
      </c>
      <c r="H1830" s="42" t="str">
        <f>_xlfn.XLOOKUP(B1830,[2]CALCULATION!$B:$B,[2]CALCULATION!$H:$H,"")</f>
        <v>ZTE</v>
      </c>
      <c r="I1830" s="34">
        <v>0</v>
      </c>
      <c r="J1830" s="34">
        <v>0</v>
      </c>
      <c r="K1830" s="34">
        <v>0</v>
      </c>
      <c r="L1830" s="34">
        <v>0</v>
      </c>
      <c r="M1830" s="34">
        <v>0</v>
      </c>
      <c r="N1830" s="34">
        <v>0</v>
      </c>
      <c r="O1830" s="34">
        <v>0</v>
      </c>
      <c r="P1830" s="34">
        <v>0</v>
      </c>
      <c r="Q1830" s="34">
        <v>0</v>
      </c>
      <c r="R1830" s="34">
        <v>0</v>
      </c>
      <c r="S1830" s="35">
        <v>0</v>
      </c>
      <c r="T1830" s="35">
        <v>0</v>
      </c>
      <c r="U1830" s="35">
        <v>0</v>
      </c>
      <c r="V1830" s="35">
        <v>0</v>
      </c>
      <c r="W1830" s="35">
        <v>0</v>
      </c>
      <c r="X1830" s="35">
        <v>0</v>
      </c>
      <c r="Y1830" s="35">
        <v>0</v>
      </c>
      <c r="Z1830" s="35">
        <v>0</v>
      </c>
      <c r="AA1830" s="35">
        <v>0</v>
      </c>
      <c r="AB1830" s="35">
        <v>0</v>
      </c>
      <c r="AC1830" s="35">
        <v>0</v>
      </c>
      <c r="AD1830" s="35">
        <v>0</v>
      </c>
      <c r="AE1830" s="58" t="s">
        <v>5559</v>
      </c>
      <c r="AF1830" s="58"/>
      <c r="AG1830" s="57" t="str" cm="1">
        <f t="array" ref="AG1830">IFERROR(_xlfn.IFS(
AI1830="MPR ISSUE","PDH",
AI1830="BSS Hardware Issue","BSS",
AI1830="Sites strategiques, MLL, Pylone, etc.","ENVTECH",
AI1830="AKTIVCO DEFAUT GE &amp; POWER Cabinet","AKTIVCO",
AI1830="AKTIVCO Coupure ENEO &amp; Baisse de tension","AKTIVCO GRID ONLY",
AI1830="Coupure ENEO &amp; Baisse de tension","IHS GRID ONLY",
AI1830="Defaut GE &amp; POWER Cabinet","IHS",
AI1830="Sharing","Partners",
AI1830="Sites strategiques &amp; DataCenter","SST &amp; DC",
AI1830="Exclu","Exclu",
AI1830="SAT","SAT",
AI1830="SPARE-ISSUE","SPARE-ISSUE",
AI1830="Fiber CAmtel","TRANS_FO_CAMTEL",
AI1830="Fiber AOF","Fiber AOF",
AI1830="Projet OCM (HUAWEI)","TRAVAUX-HUAWEI",
AI1830="Projet OCM (NOKIA)","TRAVAUX-NOKIA",
AI1830="ACCESS-ISSUE","ACCESS-ISSUE",
AI1830="Projet OCM (ZTE, NOKIA, autres projets)","TRAVAUX OCM",
AI1830="No root CAuse","No root cause",
AI1830="ODU HS","PDH",
AI1830="IP &amp; VLAN","PDH",
AI1830="Warehouse HUAWEI","SPARE-ISSUE",
AI1830="SPARE-HS","SPARE-ISSUE",
AI1830="Power Telco","BSS",AI1830="no impacts","no impacts"
),"")</f>
        <v>Exclu</v>
      </c>
      <c r="AH1830" s="57" t="str" cm="1">
        <f t="array" ref="AH1830">IFERROR(_xlfn.IFS(
AI1830="MPR ISSUE","TX ISSUE",
AI1830="BSS Hardware Issue","RAN ISSUE",
AI1830="Sites strategiques, MLL, Pylone, etc.","ENVTECH",
AI1830="AKTIVCO DEFAUT GE &amp; POWER Cabinet","POWER ISSUE",
AI1830="AKTIVCO Coupure ENEO &amp; Baisse de tension","POWER ISSUE",
AI1830="Coupure ENEO &amp; Baisse de tension","POWER ISSUE",
AI1830="Defaut GE &amp; POWER Cabinet","POWER ISSUE",
AI1830="Sharing","POWER ISSUE",
AI1830="Sites strategiques &amp; DataCenter","POWER ISSUE",
AI1830="Exclu","Exclu",
AI1830="SAT","TX ISSUE",
AI1830="SPARE-ISSUE","SPARE-ISSUE",
AI1830="Fiber CAmtel","TX ISSUE",
AI1830="Fiber AOF","TX ISSUE",
AI1830="Projet OCM (HUAWEI)","TRAVAUX-HUAWEI",
AI1830="Projet OCM (NOKIA)","TRAVAUX -NOKIA",
AI1830="ACCESS-ISSUE","ACCESS-ISSUE",
AI1830="Projet OCM (ZTE, NOKIA, autres projets)","TRAVAUX OCM",
AI1830="No root CAuse","No root cause",
AI1830="ODU HS","TX ISSUE",
AI1830="IP &amp; VLAN","TX ISSUE",
AI1830="Warehouse HUAWEI","SPARE-ISSUE",
AI1830="SPARE-HS","SPARE-ISSUE",
AI1830="Power Telco","RAN ISSUE",AI1830="no impacts","no impacts"
),"")</f>
        <v>Exclu</v>
      </c>
      <c r="AI1830" s="85" t="s">
        <v>5559</v>
      </c>
      <c r="AJ1830" s="57" t="str" cm="1">
        <f t="array" ref="AJ1830">IFERROR(_xlfn.IFS(
AI1830="MPR ISSUE","ACTIVE",
AI1830="BSS Hardware Issue","ACTIVE",
AI1830="Sites strategiques, MLL, Pylone, etc.","PASSIVE",
AI1830="AKTIVCO DEFAUT GE &amp; POWER Cabinet","PASSIVE",
AI1830="AKTIVCO Coupure ENEO &amp; Baisse de tension","PASSIVE",
AI1830="Coupure ENEO &amp; Baisse de tension","PASSIVE",
AI1830="Defaut GE &amp; POWER Cabinet","PASSIVE",
AI1830="Sharing","PASSIVE",
AI1830="Sites strategiques &amp; DataCenter","PASSIVE",
AI1830="Exclu","Exclu",
AI1830="SAT","ACTIVE",
AI1830="SPARE-ISSUE","SPARE-ISSUE",
AI1830="Fiber CAmtel","ACTIVE",
AI1830="Fiber AOF","ACTIVE",
AI1830="Projet OCM (HUAWEI)","PLANNED WORKS",
AI1830="Projet OCM (NOKIA)","PLANNED WORKS",
AI1830="ACCESS-ISSUE","ACCESS-ISSUE",
AI1830="Projet OCM (ZTE, NOKIA, autres projets)","PLANNED WORKS",
AI1830="No root CAuse","No root cause",
AI1830="ODU HS","ACTIVE",
AI1830="IP &amp; VLAN","ACTIVE",
AI1830="Warehouse HUAWEI","SPARE-ISSUE",
AI1830="SPARE-HS","SPARE-ISSUE",
AI1830="Power Telco","ACTIVE", AI1830="no impacts","no impacts"
),"")</f>
        <v>Exclu</v>
      </c>
      <c r="AK1830" s="23" t="s">
        <v>5537</v>
      </c>
      <c r="AL1830" s="23" t="str">
        <f t="shared" ref="AL1830:AL1861" si="50">B1830</f>
        <v>CTR_855</v>
      </c>
      <c r="AN1830" s="9" t="s">
        <v>5537</v>
      </c>
      <c r="AO1830" s="23" t="str">
        <f>_xlfn.XLOOKUP(B1830,'INCIDENT-05-03-2026'!E:E,'INCIDENT-05-03-2026'!F:F,"")</f>
        <v/>
      </c>
      <c r="AP1830" s="7" t="s">
        <v>5537</v>
      </c>
      <c r="AQ1830" s="6"/>
      <c r="AR1830" s="7"/>
      <c r="AS1830" s="3" t="str">
        <f>_xlfn.XLOOKUP(B1830,'[3]tt num | region | site id'!$C:$C,'[3]tt num | region | site id'!$Q:$Q,"")</f>
        <v/>
      </c>
      <c r="AT1830" s="24" t="str">
        <f>_xlfn.XLOOKUP(B1830,'[4]Cells Huawei 03052026 12h'!$B:$B,'[4]Cells Huawei 03052026 12h'!$T:$T,"")</f>
        <v/>
      </c>
      <c r="AU1830" s="24" t="str">
        <f>_xlfn.XLOOKUP(B1830,'[5]cells down 02052026 8h50'!$B:$B,'[5]cells down 02052026 8h50'!$R:$R,"")</f>
        <v/>
      </c>
      <c r="AV1830" s="24" t="str">
        <f>_xlfn.XLOOKUP(B1830,'[5]cells down 02052026 13h50'!$B:$B,'[5]cells down 02052026 13h50'!$R:$R,"")</f>
        <v/>
      </c>
      <c r="AW1830" s="24" t="str">
        <f>_xlfn.XLOOKUP(B1830,'[5]cells down 02052026 13h50'!$B:$B,'[5]cells down 02052026 13h50'!$R:$R,"")</f>
        <v/>
      </c>
      <c r="AX1830" s="24" t="str">
        <f>_xlfn.XLOOKUP(B1830,'[6]cell downs 03052026 8h40 '!$B:$B,'[6]cell downs 03052026 8h40 '!$R:$R,"")</f>
        <v/>
      </c>
      <c r="AY1830" s="24" t="str">
        <f>_xlfn.XLOOKUP(B1830,'[7]ALL SITES DOWN'!$D:$D,'[7]ALL SITES DOWN'!$J:$J,"")</f>
        <v/>
      </c>
      <c r="AZ1830" s="24" t="str">
        <f>_xlfn.XLOOKUP(B1830,'[8]ALL SITES DOWN'!$D:$D,'[8]ALL SITES DOWN'!$J:$J,"")</f>
        <v/>
      </c>
      <c r="BA1830" s="9" t="str">
        <f>_xlfn.XLOOKUP(B1830,[9]sheet1!$AC:$AC,[9]sheet1!$AF:$AF,"")</f>
        <v/>
      </c>
      <c r="BB1830" s="14" t="s">
        <v>5537</v>
      </c>
      <c r="BC1830" s="14" t="s">
        <v>5537</v>
      </c>
      <c r="BD1830" s="14" t="str">
        <f>_xlfn.XLOOKUP(B1830,'[10]cell downs 18042026 17h'!$B:$B,'[10]cell downs 18042026 17h'!$B:$B,"")</f>
        <v/>
      </c>
      <c r="BE1830" s="14" t="str">
        <f>_xlfn.XLOOKUP(B1830,'[11]Cells Huawei 19042026 15h'!$B:$B,'[11]Cells Huawei 19042026 15h'!$B:$B,"")</f>
        <v/>
      </c>
      <c r="BF1830" s="9" t="str">
        <f>_xlfn.XLOOKUP(B1830,'[12]cells down 19042026 9H40'!$B:$B,'[12]cells down 19042026 9H40'!$B:$B,"")</f>
        <v/>
      </c>
      <c r="BG1830" s="9" t="s">
        <v>5537</v>
      </c>
      <c r="BH1830" s="9" t="s">
        <v>12</v>
      </c>
    </row>
    <row r="1831" spans="1:60" s="9" customFormat="1" x14ac:dyDescent="0.3">
      <c r="A1831" s="1" t="s">
        <v>4946</v>
      </c>
      <c r="B1831" s="1" t="s">
        <v>4947</v>
      </c>
      <c r="C1831" s="3" t="str">
        <f>_xlfn.XLOOKUP(B1831,'[1]daily break down'!$D:$D,'[1]daily break down'!$E:$E,"")</f>
        <v>Yaounde</v>
      </c>
      <c r="D1831" s="1" t="s">
        <v>21</v>
      </c>
      <c r="E1831" s="1" t="s">
        <v>30</v>
      </c>
      <c r="F1831" s="3" t="s">
        <v>37</v>
      </c>
      <c r="G1831" s="1" t="s">
        <v>38</v>
      </c>
      <c r="H1831" s="42" t="str">
        <f>_xlfn.XLOOKUP(B1831,[2]CALCULATION!$B:$B,[2]CALCULATION!$H:$H,"")</f>
        <v>ZTE</v>
      </c>
      <c r="I1831" s="34">
        <v>13.868556899607057</v>
      </c>
      <c r="J1831" s="34">
        <v>13.868556899607057</v>
      </c>
      <c r="K1831" s="34">
        <v>13.868556899607057</v>
      </c>
      <c r="L1831" s="34">
        <v>13.868556899607057</v>
      </c>
      <c r="M1831" s="34">
        <v>0</v>
      </c>
      <c r="N1831" s="34">
        <v>0</v>
      </c>
      <c r="O1831" s="34">
        <v>0</v>
      </c>
      <c r="P1831" s="34">
        <v>0</v>
      </c>
      <c r="Q1831" s="34">
        <v>0</v>
      </c>
      <c r="R1831" s="34">
        <v>0</v>
      </c>
      <c r="S1831" s="35">
        <v>0</v>
      </c>
      <c r="T1831" s="35">
        <v>0</v>
      </c>
      <c r="U1831" s="35">
        <v>0</v>
      </c>
      <c r="V1831" s="35">
        <v>0</v>
      </c>
      <c r="W1831" s="35">
        <v>0</v>
      </c>
      <c r="X1831" s="35">
        <v>0</v>
      </c>
      <c r="Y1831" s="35">
        <v>0</v>
      </c>
      <c r="Z1831" s="35">
        <v>0</v>
      </c>
      <c r="AA1831" s="35">
        <v>0</v>
      </c>
      <c r="AB1831" s="35">
        <v>0</v>
      </c>
      <c r="AC1831" s="35">
        <v>0</v>
      </c>
      <c r="AD1831" s="35">
        <v>0</v>
      </c>
      <c r="AE1831" s="58" t="s">
        <v>5560</v>
      </c>
      <c r="AF1831" s="58"/>
      <c r="AG1831" s="57" t="str" cm="1">
        <f t="array" ref="AG1831">IFERROR(_xlfn.IFS(
AI1831="MPR ISSUE","PDH",
AI1831="BSS Hardware Issue","BSS",
AI1831="Sites strategiques, MLL, Pylone, etc.","ENVTECH",
AI1831="AKTIVCO DEFAUT GE &amp; POWER Cabinet","AKTIVCO",
AI1831="AKTIVCO Coupure ENEO &amp; Baisse de tension","AKTIVCO GRID ONLY",
AI1831="Coupure ENEO &amp; Baisse de tension","IHS GRID ONLY",
AI1831="Defaut GE &amp; POWER Cabinet","IHS",
AI1831="Sharing","Partners",
AI1831="Sites strategiques &amp; DataCenter","SST &amp; DC",
AI1831="Exclu","Exclu",
AI1831="SAT","SAT",
AI1831="SPARE-ISSUE","SPARE-ISSUE",
AI1831="Fiber CAmtel","TRANS_FO_CAMTEL",
AI1831="Fiber AOF","Fiber AOF",
AI1831="Projet OCM (HUAWEI)","TRAVAUX-HUAWEI",
AI1831="Projet OCM (NOKIA)","TRAVAUX-NOKIA",
AI1831="ACCESS-ISSUE","ACCESS-ISSUE",
AI1831="Projet OCM (ZTE, NOKIA, autres projets)","TRAVAUX OCM",
AI1831="No root CAuse","No root cause",
AI1831="ODU HS","PDH",
AI1831="IP &amp; VLAN","PDH",
AI1831="Warehouse HUAWEI","SPARE-ISSUE",
AI1831="SPARE-HS","SPARE-ISSUE",
AI1831="Power Telco","BSS",AI1831="no impacts","no impacts"
),"")</f>
        <v>ACCESS-ISSUE</v>
      </c>
      <c r="AH1831" s="57" t="str" cm="1">
        <f t="array" ref="AH1831">IFERROR(_xlfn.IFS(
AI1831="MPR ISSUE","TX ISSUE",
AI1831="BSS Hardware Issue","RAN ISSUE",
AI1831="Sites strategiques, MLL, Pylone, etc.","ENVTECH",
AI1831="AKTIVCO DEFAUT GE &amp; POWER Cabinet","POWER ISSUE",
AI1831="AKTIVCO Coupure ENEO &amp; Baisse de tension","POWER ISSUE",
AI1831="Coupure ENEO &amp; Baisse de tension","POWER ISSUE",
AI1831="Defaut GE &amp; POWER Cabinet","POWER ISSUE",
AI1831="Sharing","POWER ISSUE",
AI1831="Sites strategiques &amp; DataCenter","POWER ISSUE",
AI1831="Exclu","Exclu",
AI1831="SAT","TX ISSUE",
AI1831="SPARE-ISSUE","SPARE-ISSUE",
AI1831="Fiber CAmtel","TX ISSUE",
AI1831="Fiber AOF","TX ISSUE",
AI1831="Projet OCM (HUAWEI)","TRAVAUX-HUAWEI",
AI1831="Projet OCM (NOKIA)","TRAVAUX -NOKIA",
AI1831="ACCESS-ISSUE","ACCESS-ISSUE",
AI1831="Projet OCM (ZTE, NOKIA, autres projets)","TRAVAUX OCM",
AI1831="No root CAuse","No root cause",
AI1831="ODU HS","TX ISSUE",
AI1831="IP &amp; VLAN","TX ISSUE",
AI1831="Warehouse HUAWEI","SPARE-ISSUE",
AI1831="SPARE-HS","SPARE-ISSUE",
AI1831="Power Telco","RAN ISSUE",AI1831="no impacts","no impacts"
),"")</f>
        <v>ACCESS-ISSUE</v>
      </c>
      <c r="AI1831" s="85" t="s">
        <v>25</v>
      </c>
      <c r="AJ1831" s="57" t="str" cm="1">
        <f t="array" ref="AJ1831">IFERROR(_xlfn.IFS(
AI1831="MPR ISSUE","ACTIVE",
AI1831="BSS Hardware Issue","ACTIVE",
AI1831="Sites strategiques, MLL, Pylone, etc.","PASSIVE",
AI1831="AKTIVCO DEFAUT GE &amp; POWER Cabinet","PASSIVE",
AI1831="AKTIVCO Coupure ENEO &amp; Baisse de tension","PASSIVE",
AI1831="Coupure ENEO &amp; Baisse de tension","PASSIVE",
AI1831="Defaut GE &amp; POWER Cabinet","PASSIVE",
AI1831="Sharing","PASSIVE",
AI1831="Sites strategiques &amp; DataCenter","PASSIVE",
AI1831="Exclu","Exclu",
AI1831="SAT","ACTIVE",
AI1831="SPARE-ISSUE","SPARE-ISSUE",
AI1831="Fiber CAmtel","ACTIVE",
AI1831="Fiber AOF","ACTIVE",
AI1831="Projet OCM (HUAWEI)","PLANNED WORKS",
AI1831="Projet OCM (NOKIA)","PLANNED WORKS",
AI1831="ACCESS-ISSUE","ACCESS-ISSUE",
AI1831="Projet OCM (ZTE, NOKIA, autres projets)","PLANNED WORKS",
AI1831="No root CAuse","No root cause",
AI1831="ODU HS","ACTIVE",
AI1831="IP &amp; VLAN","ACTIVE",
AI1831="Warehouse HUAWEI","SPARE-ISSUE",
AI1831="SPARE-HS","SPARE-ISSUE",
AI1831="Power Telco","ACTIVE", AI1831="no impacts","no impacts"
),"")</f>
        <v>ACCESS-ISSUE</v>
      </c>
      <c r="AK1831" s="23" t="s">
        <v>5865</v>
      </c>
      <c r="AL1831" s="23" t="str">
        <f t="shared" si="50"/>
        <v>CTR_878</v>
      </c>
      <c r="AN1831" s="9" t="s">
        <v>5537</v>
      </c>
      <c r="AO1831" s="23" t="str">
        <f>_xlfn.XLOOKUP(B1831,'INCIDENT-05-03-2026'!E:E,'INCIDENT-05-03-2026'!F:F,"")</f>
        <v/>
      </c>
      <c r="AP1831" s="7" t="s">
        <v>5537</v>
      </c>
      <c r="AQ1831" s="6"/>
      <c r="AR1831" s="7"/>
      <c r="AS1831" s="3" t="str">
        <f>_xlfn.XLOOKUP(B1831,'[3]tt num | region | site id'!$C:$C,'[3]tt num | region | site id'!$Q:$Q,"")</f>
        <v/>
      </c>
      <c r="AT1831" s="24" t="str">
        <f>_xlfn.XLOOKUP(B1831,'[4]Cells Huawei 03052026 12h'!$B:$B,'[4]Cells Huawei 03052026 12h'!$T:$T,"")</f>
        <v/>
      </c>
      <c r="AU1831" s="24" t="str">
        <f>_xlfn.XLOOKUP(B1831,'[5]cells down 02052026 8h50'!$B:$B,'[5]cells down 02052026 8h50'!$R:$R,"")</f>
        <v>(05/03/2026 cell zte): 02/05/2026 : Need BO RAN analysis</v>
      </c>
      <c r="AV1831" s="24" t="str">
        <f>_xlfn.XLOOKUP(B1831,'[5]cells down 02052026 13h50'!$B:$B,'[5]cells down 02052026 13h50'!$R:$R,"")</f>
        <v>(05/03/2026 cell zte): 02/05/2026 : Need BO RAN analysis || FME should check and clean jumper, port 2 of RRU 51 || Probeme d'access</v>
      </c>
      <c r="AW1831" s="24" t="str">
        <f>_xlfn.XLOOKUP(B1831,'[5]cells down 02052026 13h50'!$B:$B,'[5]cells down 02052026 13h50'!$R:$R,"")</f>
        <v>(05/03/2026 cell zte): 02/05/2026 : Need BO RAN analysis || FME should check and clean jumper, port 2 of RRU 51 || Probeme d'access</v>
      </c>
      <c r="AX1831" s="24" t="str">
        <f>_xlfn.XLOOKUP(B1831,'[6]cell downs 03052026 8h40 '!$B:$B,'[6]cell downs 03052026 8h40 '!$R:$R,"")</f>
        <v/>
      </c>
      <c r="AY1831" s="24" t="str">
        <f>_xlfn.XLOOKUP(B1831,'[7]ALL SITES DOWN'!$D:$D,'[7]ALL SITES DOWN'!$J:$J,"")</f>
        <v/>
      </c>
      <c r="AZ1831" s="24" t="str">
        <f>_xlfn.XLOOKUP(B1831,'[8]ALL SITES DOWN'!$D:$D,'[8]ALL SITES DOWN'!$J:$J,"")</f>
        <v/>
      </c>
      <c r="BA1831" s="9" t="str">
        <f>_xlfn.XLOOKUP(B1831,[9]sheet1!$AC:$AC,[9]sheet1!$AF:$AF,"")</f>
        <v/>
      </c>
      <c r="BB1831" s="14" t="s">
        <v>5537</v>
      </c>
      <c r="BC1831" s="14" t="s">
        <v>5537</v>
      </c>
      <c r="BD1831" s="14" t="str">
        <f>_xlfn.XLOOKUP(B1831,'[10]cell downs 18042026 17h'!$B:$B,'[10]cell downs 18042026 17h'!$B:$B,"")</f>
        <v/>
      </c>
      <c r="BE1831" s="14" t="str">
        <f>_xlfn.XLOOKUP(B1831,'[11]Cells Huawei 19042026 15h'!$B:$B,'[11]Cells Huawei 19042026 15h'!$B:$B,"")</f>
        <v/>
      </c>
      <c r="BF1831" s="9" t="str">
        <f>_xlfn.XLOOKUP(B1831,'[12]cells down 19042026 9H40'!$B:$B,'[12]cells down 19042026 9H40'!$B:$B,"")</f>
        <v/>
      </c>
      <c r="BG1831" s="9" t="s">
        <v>5537</v>
      </c>
      <c r="BH1831" s="9" t="s">
        <v>302</v>
      </c>
    </row>
    <row r="1832" spans="1:60" s="9" customFormat="1" x14ac:dyDescent="0.3">
      <c r="A1832" s="1" t="s">
        <v>4185</v>
      </c>
      <c r="B1832" s="8" t="s">
        <v>4186</v>
      </c>
      <c r="C1832" s="3" t="str">
        <f>_xlfn.XLOOKUP(B1832,'[1]daily break down'!$D:$D,'[1]daily break down'!$E:$E,"")</f>
        <v>CENTRE</v>
      </c>
      <c r="D1832" s="1" t="s">
        <v>21</v>
      </c>
      <c r="E1832" s="1" t="s">
        <v>22</v>
      </c>
      <c r="F1832" s="3" t="s">
        <v>37</v>
      </c>
      <c r="G1832" s="1" t="s">
        <v>3954</v>
      </c>
      <c r="H1832" s="42" t="str">
        <f>_xlfn.XLOOKUP(B1832,[2]CALCULATION!$B:$B,[2]CALCULATION!$H:$H,"")</f>
        <v>ZTE</v>
      </c>
      <c r="I1832" s="34">
        <v>0</v>
      </c>
      <c r="J1832" s="34">
        <v>0</v>
      </c>
      <c r="K1832" s="34">
        <v>0</v>
      </c>
      <c r="L1832" s="34">
        <v>0</v>
      </c>
      <c r="M1832" s="34">
        <v>0</v>
      </c>
      <c r="N1832" s="34">
        <v>0</v>
      </c>
      <c r="O1832" s="34">
        <v>0</v>
      </c>
      <c r="P1832" s="34">
        <v>0</v>
      </c>
      <c r="Q1832" s="34">
        <v>0</v>
      </c>
      <c r="R1832" s="34">
        <v>0</v>
      </c>
      <c r="S1832" s="35">
        <v>0</v>
      </c>
      <c r="T1832" s="35">
        <v>0</v>
      </c>
      <c r="U1832" s="35">
        <v>0</v>
      </c>
      <c r="V1832" s="35">
        <v>0</v>
      </c>
      <c r="W1832" s="35">
        <v>0</v>
      </c>
      <c r="X1832" s="35">
        <v>0</v>
      </c>
      <c r="Y1832" s="35">
        <v>0</v>
      </c>
      <c r="Z1832" s="35">
        <v>0</v>
      </c>
      <c r="AA1832" s="35">
        <v>0</v>
      </c>
      <c r="AB1832" s="35">
        <v>0</v>
      </c>
      <c r="AC1832" s="35">
        <v>0</v>
      </c>
      <c r="AD1832" s="35">
        <v>0</v>
      </c>
      <c r="AE1832" s="58" t="s">
        <v>5559</v>
      </c>
      <c r="AF1832" s="58"/>
      <c r="AG1832" s="57" t="str" cm="1">
        <f t="array" ref="AG1832">IFERROR(_xlfn.IFS(
AI1832="MPR ISSUE","PDH",
AI1832="BSS Hardware Issue","BSS",
AI1832="Sites strategiques, MLL, Pylone, etc.","ENVTECH",
AI1832="AKTIVCO DEFAUT GE &amp; POWER Cabinet","AKTIVCO",
AI1832="AKTIVCO Coupure ENEO &amp; Baisse de tension","AKTIVCO GRID ONLY",
AI1832="Coupure ENEO &amp; Baisse de tension","IHS GRID ONLY",
AI1832="Defaut GE &amp; POWER Cabinet","IHS",
AI1832="Sharing","Partners",
AI1832="Sites strategiques &amp; DataCenter","SST &amp; DC",
AI1832="Exclu","Exclu",
AI1832="SAT","SAT",
AI1832="SPARE-ISSUE","SPARE-ISSUE",
AI1832="Fiber CAmtel","TRANS_FO_CAMTEL",
AI1832="Fiber AOF","Fiber AOF",
AI1832="Projet OCM (HUAWEI)","TRAVAUX-HUAWEI",
AI1832="Projet OCM (NOKIA)","TRAVAUX-NOKIA",
AI1832="ACCESS-ISSUE","ACCESS-ISSUE",
AI1832="Projet OCM (ZTE, NOKIA, autres projets)","TRAVAUX OCM",
AI1832="No root CAuse","No root cause",
AI1832="ODU HS","PDH",
AI1832="IP &amp; VLAN","PDH",
AI1832="Warehouse HUAWEI","SPARE-ISSUE",
AI1832="SPARE-HS","SPARE-ISSUE",
AI1832="Power Telco","BSS",AI1832="no impacts","no impacts"
),"")</f>
        <v>Exclu</v>
      </c>
      <c r="AH1832" s="57" t="str" cm="1">
        <f t="array" ref="AH1832">IFERROR(_xlfn.IFS(
AI1832="MPR ISSUE","TX ISSUE",
AI1832="BSS Hardware Issue","RAN ISSUE",
AI1832="Sites strategiques, MLL, Pylone, etc.","ENVTECH",
AI1832="AKTIVCO DEFAUT GE &amp; POWER Cabinet","POWER ISSUE",
AI1832="AKTIVCO Coupure ENEO &amp; Baisse de tension","POWER ISSUE",
AI1832="Coupure ENEO &amp; Baisse de tension","POWER ISSUE",
AI1832="Defaut GE &amp; POWER Cabinet","POWER ISSUE",
AI1832="Sharing","POWER ISSUE",
AI1832="Sites strategiques &amp; DataCenter","POWER ISSUE",
AI1832="Exclu","Exclu",
AI1832="SAT","TX ISSUE",
AI1832="SPARE-ISSUE","SPARE-ISSUE",
AI1832="Fiber CAmtel","TX ISSUE",
AI1832="Fiber AOF","TX ISSUE",
AI1832="Projet OCM (HUAWEI)","TRAVAUX-HUAWEI",
AI1832="Projet OCM (NOKIA)","TRAVAUX -NOKIA",
AI1832="ACCESS-ISSUE","ACCESS-ISSUE",
AI1832="Projet OCM (ZTE, NOKIA, autres projets)","TRAVAUX OCM",
AI1832="No root CAuse","No root cause",
AI1832="ODU HS","TX ISSUE",
AI1832="IP &amp; VLAN","TX ISSUE",
AI1832="Warehouse HUAWEI","SPARE-ISSUE",
AI1832="SPARE-HS","SPARE-ISSUE",
AI1832="Power Telco","RAN ISSUE",AI1832="no impacts","no impacts"
),"")</f>
        <v>Exclu</v>
      </c>
      <c r="AI1832" s="85" t="s">
        <v>5559</v>
      </c>
      <c r="AJ1832" s="57" t="str" cm="1">
        <f t="array" ref="AJ1832">IFERROR(_xlfn.IFS(
AI1832="MPR ISSUE","ACTIVE",
AI1832="BSS Hardware Issue","ACTIVE",
AI1832="Sites strategiques, MLL, Pylone, etc.","PASSIVE",
AI1832="AKTIVCO DEFAUT GE &amp; POWER Cabinet","PASSIVE",
AI1832="AKTIVCO Coupure ENEO &amp; Baisse de tension","PASSIVE",
AI1832="Coupure ENEO &amp; Baisse de tension","PASSIVE",
AI1832="Defaut GE &amp; POWER Cabinet","PASSIVE",
AI1832="Sharing","PASSIVE",
AI1832="Sites strategiques &amp; DataCenter","PASSIVE",
AI1832="Exclu","Exclu",
AI1832="SAT","ACTIVE",
AI1832="SPARE-ISSUE","SPARE-ISSUE",
AI1832="Fiber CAmtel","ACTIVE",
AI1832="Fiber AOF","ACTIVE",
AI1832="Projet OCM (HUAWEI)","PLANNED WORKS",
AI1832="Projet OCM (NOKIA)","PLANNED WORKS",
AI1832="ACCESS-ISSUE","ACCESS-ISSUE",
AI1832="Projet OCM (ZTE, NOKIA, autres projets)","PLANNED WORKS",
AI1832="No root CAuse","No root cause",
AI1832="ODU HS","ACTIVE",
AI1832="IP &amp; VLAN","ACTIVE",
AI1832="Warehouse HUAWEI","SPARE-ISSUE",
AI1832="SPARE-HS","SPARE-ISSUE",
AI1832="Power Telco","ACTIVE", AI1832="no impacts","no impacts"
),"")</f>
        <v>Exclu</v>
      </c>
      <c r="AK1832" s="23" t="s">
        <v>5537</v>
      </c>
      <c r="AL1832" s="23" t="str">
        <f t="shared" si="50"/>
        <v>CTR_577</v>
      </c>
      <c r="AN1832" s="9" t="s">
        <v>5537</v>
      </c>
      <c r="AO1832" s="23" t="str">
        <f>_xlfn.XLOOKUP(B1832,'INCIDENT-05-03-2026'!E:E,'INCIDENT-05-03-2026'!F:F,"")</f>
        <v/>
      </c>
      <c r="AP1832" s="7" t="s">
        <v>5537</v>
      </c>
      <c r="AQ1832" s="6"/>
      <c r="AR1832" s="7"/>
      <c r="AS1832" s="3" t="str">
        <f>_xlfn.XLOOKUP(B1832,'[3]tt num | region | site id'!$C:$C,'[3]tt num | region | site id'!$Q:$Q,"")</f>
        <v/>
      </c>
      <c r="AT1832" s="24" t="str">
        <f>_xlfn.XLOOKUP(B1832,'[4]Cells Huawei 03052026 12h'!$B:$B,'[4]Cells Huawei 03052026 12h'!$T:$T,"")</f>
        <v/>
      </c>
      <c r="AU1832" s="24" t="str">
        <f>_xlfn.XLOOKUP(B1832,'[5]cells down 02052026 8h50'!$B:$B,'[5]cells down 02052026 8h50'!$R:$R,"")</f>
        <v/>
      </c>
      <c r="AV1832" s="24" t="str">
        <f>_xlfn.XLOOKUP(B1832,'[5]cells down 02052026 13h50'!$B:$B,'[5]cells down 02052026 13h50'!$R:$R,"")</f>
        <v/>
      </c>
      <c r="AW1832" s="24" t="str">
        <f>_xlfn.XLOOKUP(B1832,'[5]cells down 02052026 13h50'!$B:$B,'[5]cells down 02052026 13h50'!$R:$R,"")</f>
        <v/>
      </c>
      <c r="AX1832" s="24" t="str">
        <f>_xlfn.XLOOKUP(B1832,'[6]cell downs 03052026 8h40 '!$B:$B,'[6]cell downs 03052026 8h40 '!$R:$R,"")</f>
        <v/>
      </c>
      <c r="AY1832" s="24" t="str">
        <f>_xlfn.XLOOKUP(B1832,'[7]ALL SITES DOWN'!$D:$D,'[7]ALL SITES DOWN'!$J:$J,"")</f>
        <v/>
      </c>
      <c r="AZ1832" s="24" t="str">
        <f>_xlfn.XLOOKUP(B1832,'[8]ALL SITES DOWN'!$D:$D,'[8]ALL SITES DOWN'!$J:$J,"")</f>
        <v/>
      </c>
      <c r="BA1832" s="9" t="str">
        <f>_xlfn.XLOOKUP(B1832,[9]sheet1!$AC:$AC,[9]sheet1!$AF:$AF,"")</f>
        <v/>
      </c>
      <c r="BB1832" s="14" t="s">
        <v>5537</v>
      </c>
      <c r="BC1832" s="14" t="s">
        <v>5537</v>
      </c>
      <c r="BD1832" s="14" t="str">
        <f>_xlfn.XLOOKUP(B1832,'[10]cell downs 18042026 17h'!$B:$B,'[10]cell downs 18042026 17h'!$B:$B,"")</f>
        <v/>
      </c>
      <c r="BE1832" s="14" t="str">
        <f>_xlfn.XLOOKUP(B1832,'[11]Cells Huawei 19042026 15h'!$B:$B,'[11]Cells Huawei 19042026 15h'!$B:$B,"")</f>
        <v/>
      </c>
      <c r="BF1832" s="9" t="str">
        <f>_xlfn.XLOOKUP(B1832,'[12]cells down 19042026 9H40'!$B:$B,'[12]cells down 19042026 9H40'!$B:$B,"")</f>
        <v/>
      </c>
      <c r="BG1832" s="9" t="s">
        <v>5537</v>
      </c>
      <c r="BH1832" s="9" t="s">
        <v>12</v>
      </c>
    </row>
    <row r="1833" spans="1:60" s="9" customFormat="1" x14ac:dyDescent="0.3">
      <c r="A1833" s="1" t="s">
        <v>5088</v>
      </c>
      <c r="B1833" s="1" t="s">
        <v>5089</v>
      </c>
      <c r="C1833" s="3" t="str">
        <f>_xlfn.XLOOKUP(B1833,'[1]daily break down'!$D:$D,'[1]daily break down'!$E:$E,"")</f>
        <v>Douala</v>
      </c>
      <c r="D1833" s="1" t="s">
        <v>21</v>
      </c>
      <c r="E1833" s="1" t="s">
        <v>30</v>
      </c>
      <c r="F1833" s="3" t="s">
        <v>31</v>
      </c>
      <c r="G1833" s="1" t="s">
        <v>32</v>
      </c>
      <c r="H1833" s="42" t="str">
        <f>_xlfn.XLOOKUP(B1833,[2]CALCULATION!$B:$B,[2]CALCULATION!$H:$H,"")</f>
        <v>ZTE</v>
      </c>
      <c r="I1833" s="34">
        <v>2.1888991618939992</v>
      </c>
      <c r="J1833" s="34">
        <v>2.6853385668587149</v>
      </c>
      <c r="K1833" s="34">
        <v>2.1821218321333893</v>
      </c>
      <c r="L1833" s="34">
        <v>2.155547565440469</v>
      </c>
      <c r="M1833" s="34">
        <v>0</v>
      </c>
      <c r="N1833" s="34">
        <v>0</v>
      </c>
      <c r="O1833" s="34">
        <v>0</v>
      </c>
      <c r="P1833" s="34">
        <v>0</v>
      </c>
      <c r="Q1833" s="34">
        <v>0</v>
      </c>
      <c r="R1833" s="34">
        <v>0</v>
      </c>
      <c r="S1833" s="35">
        <v>0</v>
      </c>
      <c r="T1833" s="35">
        <v>0</v>
      </c>
      <c r="U1833" s="35">
        <v>0</v>
      </c>
      <c r="V1833" s="35">
        <v>0</v>
      </c>
      <c r="W1833" s="35">
        <v>0</v>
      </c>
      <c r="X1833" s="35">
        <v>0</v>
      </c>
      <c r="Y1833" s="35">
        <v>0</v>
      </c>
      <c r="Z1833" s="35">
        <v>0</v>
      </c>
      <c r="AA1833" s="35">
        <v>0</v>
      </c>
      <c r="AB1833" s="35">
        <v>0</v>
      </c>
      <c r="AC1833" s="35">
        <v>0</v>
      </c>
      <c r="AD1833" s="35">
        <v>0</v>
      </c>
      <c r="AE1833" s="58" t="s">
        <v>5560</v>
      </c>
      <c r="AF1833" s="58"/>
      <c r="AG1833" s="57" t="str" cm="1">
        <f t="array" ref="AG1833">IFERROR(_xlfn.IFS(
AI1833="MPR ISSUE","PDH",
AI1833="BSS Hardware Issue","BSS",
AI1833="Sites strategiques, MLL, Pylone, etc.","ENVTECH",
AI1833="AKTIVCO DEFAUT GE &amp; POWER Cabinet","AKTIVCO",
AI1833="AKTIVCO Coupure ENEO &amp; Baisse de tension","AKTIVCO GRID ONLY",
AI1833="Coupure ENEO &amp; Baisse de tension","IHS GRID ONLY",
AI1833="Defaut GE &amp; POWER Cabinet","IHS",
AI1833="Sharing","Partners",
AI1833="Sites strategiques &amp; DataCenter","SST &amp; DC",
AI1833="Exclu","Exclu",
AI1833="SAT","SAT",
AI1833="SPARE-ISSUE","SPARE-ISSUE",
AI1833="Fiber CAmtel","TRANS_FO_CAMTEL",
AI1833="Fiber AOF","Fiber AOF",
AI1833="Projet OCM (HUAWEI)","TRAVAUX-HUAWEI",
AI1833="Projet OCM (NOKIA)","TRAVAUX-NOKIA",
AI1833="ACCESS-ISSUE","ACCESS-ISSUE",
AI1833="Projet OCM (ZTE, NOKIA, autres projets)","TRAVAUX OCM",
AI1833="No root CAuse","No root cause",
AI1833="ODU HS","PDH",
AI1833="IP &amp; VLAN","PDH",
AI1833="Warehouse HUAWEI","SPARE-ISSUE",
AI1833="SPARE-HS","SPARE-ISSUE",
AI1833="Power Telco","BSS",AI1833="no impacts","no impacts"
),"")</f>
        <v>no impacts</v>
      </c>
      <c r="AH1833" s="57" t="str" cm="1">
        <f t="array" ref="AH1833">IFERROR(_xlfn.IFS(
AI1833="MPR ISSUE","TX ISSUE",
AI1833="BSS Hardware Issue","RAN ISSUE",
AI1833="Sites strategiques, MLL, Pylone, etc.","ENVTECH",
AI1833="AKTIVCO DEFAUT GE &amp; POWER Cabinet","POWER ISSUE",
AI1833="AKTIVCO Coupure ENEO &amp; Baisse de tension","POWER ISSUE",
AI1833="Coupure ENEO &amp; Baisse de tension","POWER ISSUE",
AI1833="Defaut GE &amp; POWER Cabinet","POWER ISSUE",
AI1833="Sharing","POWER ISSUE",
AI1833="Sites strategiques &amp; DataCenter","POWER ISSUE",
AI1833="Exclu","Exclu",
AI1833="SAT","TX ISSUE",
AI1833="SPARE-ISSUE","SPARE-ISSUE",
AI1833="Fiber CAmtel","TX ISSUE",
AI1833="Fiber AOF","TX ISSUE",
AI1833="Projet OCM (HUAWEI)","TRAVAUX-HUAWEI",
AI1833="Projet OCM (NOKIA)","TRAVAUX -NOKIA",
AI1833="ACCESS-ISSUE","ACCESS-ISSUE",
AI1833="Projet OCM (ZTE, NOKIA, autres projets)","TRAVAUX OCM",
AI1833="No root CAuse","No root cause",
AI1833="ODU HS","TX ISSUE",
AI1833="IP &amp; VLAN","TX ISSUE",
AI1833="Warehouse HUAWEI","SPARE-ISSUE",
AI1833="SPARE-HS","SPARE-ISSUE",
AI1833="Power Telco","RAN ISSUE",AI1833="no impacts","no impacts"
),"")</f>
        <v>no impacts</v>
      </c>
      <c r="AI1833" s="85" t="s">
        <v>5998</v>
      </c>
      <c r="AJ1833" s="57" t="str" cm="1">
        <f t="array" ref="AJ1833">IFERROR(_xlfn.IFS(
AI1833="MPR ISSUE","ACTIVE",
AI1833="BSS Hardware Issue","ACTIVE",
AI1833="Sites strategiques, MLL, Pylone, etc.","PASSIVE",
AI1833="AKTIVCO DEFAUT GE &amp; POWER Cabinet","PASSIVE",
AI1833="AKTIVCO Coupure ENEO &amp; Baisse de tension","PASSIVE",
AI1833="Coupure ENEO &amp; Baisse de tension","PASSIVE",
AI1833="Defaut GE &amp; POWER Cabinet","PASSIVE",
AI1833="Sharing","PASSIVE",
AI1833="Sites strategiques &amp; DataCenter","PASSIVE",
AI1833="Exclu","Exclu",
AI1833="SAT","ACTIVE",
AI1833="SPARE-ISSUE","SPARE-ISSUE",
AI1833="Fiber CAmtel","ACTIVE",
AI1833="Fiber AOF","ACTIVE",
AI1833="Projet OCM (HUAWEI)","PLANNED WORKS",
AI1833="Projet OCM (NOKIA)","PLANNED WORKS",
AI1833="ACCESS-ISSUE","ACCESS-ISSUE",
AI1833="Projet OCM (ZTE, NOKIA, autres projets)","PLANNED WORKS",
AI1833="No root CAuse","No root cause",
AI1833="ODU HS","ACTIVE",
AI1833="IP &amp; VLAN","ACTIVE",
AI1833="Warehouse HUAWEI","SPARE-ISSUE",
AI1833="SPARE-HS","SPARE-ISSUE",
AI1833="Power Telco","ACTIVE", AI1833="no impacts","no impacts"
),"")</f>
        <v>no impacts</v>
      </c>
      <c r="AK1833" s="23" t="s">
        <v>5866</v>
      </c>
      <c r="AL1833" s="23" t="str">
        <f t="shared" si="50"/>
        <v>LIT_663</v>
      </c>
      <c r="AN1833" s="9" t="s">
        <v>5537</v>
      </c>
      <c r="AO1833" s="23" t="str">
        <f>_xlfn.XLOOKUP(B1833,'INCIDENT-05-03-2026'!E:E,'INCIDENT-05-03-2026'!F:F,"")</f>
        <v/>
      </c>
      <c r="AP1833" s="7" t="s">
        <v>5537</v>
      </c>
      <c r="AQ1833" s="6"/>
      <c r="AR1833" s="7"/>
      <c r="AS1833" s="3" t="str">
        <f>_xlfn.XLOOKUP(B1833,'[3]tt num | region | site id'!$C:$C,'[3]tt num | region | site id'!$Q:$Q,"")</f>
        <v/>
      </c>
      <c r="AT1833" s="24" t="str">
        <f>_xlfn.XLOOKUP(B1833,'[4]Cells Huawei 03052026 12h'!$B:$B,'[4]Cells Huawei 03052026 12h'!$T:$T,"")</f>
        <v/>
      </c>
      <c r="AU1833" s="24" t="str">
        <f>_xlfn.XLOOKUP(B1833,'[5]cells down 02052026 8h50'!$B:$B,'[5]cells down 02052026 8h50'!$R:$R,"")</f>
        <v/>
      </c>
      <c r="AV1833" s="24" t="str">
        <f>_xlfn.XLOOKUP(B1833,'[5]cells down 02052026 13h50'!$B:$B,'[5]cells down 02052026 13h50'!$R:$R,"")</f>
        <v/>
      </c>
      <c r="AW1833" s="24" t="str">
        <f>_xlfn.XLOOKUP(B1833,'[5]cells down 02052026 13h50'!$B:$B,'[5]cells down 02052026 13h50'!$R:$R,"")</f>
        <v/>
      </c>
      <c r="AX1833" s="24" t="str">
        <f>_xlfn.XLOOKUP(B1833,'[6]cell downs 03052026 8h40 '!$B:$B,'[6]cell downs 03052026 8h40 '!$R:$R,"")</f>
        <v/>
      </c>
      <c r="AY1833" s="24" t="str">
        <f>_xlfn.XLOOKUP(B1833,'[7]ALL SITES DOWN'!$D:$D,'[7]ALL SITES DOWN'!$J:$J,"")</f>
        <v/>
      </c>
      <c r="AZ1833" s="24" t="str">
        <f>_xlfn.XLOOKUP(B1833,'[8]ALL SITES DOWN'!$D:$D,'[8]ALL SITES DOWN'!$J:$J,"")</f>
        <v/>
      </c>
      <c r="BA1833" s="9" t="str">
        <f>_xlfn.XLOOKUP(B1833,[9]sheet1!$AC:$AC,[9]sheet1!$AF:$AF,"")</f>
        <v>(05/03/2026 ticket)..INC-20260503-00011039</v>
      </c>
      <c r="BB1833" s="14" t="s">
        <v>5537</v>
      </c>
      <c r="BC1833" s="14" t="s">
        <v>5537</v>
      </c>
      <c r="BD1833" s="14" t="str">
        <f>_xlfn.XLOOKUP(B1833,'[10]cell downs 18042026 17h'!$B:$B,'[10]cell downs 18042026 17h'!$B:$B,"")</f>
        <v/>
      </c>
      <c r="BE1833" s="14" t="str">
        <f>_xlfn.XLOOKUP(B1833,'[11]Cells Huawei 19042026 15h'!$B:$B,'[11]Cells Huawei 19042026 15h'!$B:$B,"")</f>
        <v/>
      </c>
      <c r="BF1833" s="9" t="str">
        <f>_xlfn.XLOOKUP(B1833,'[12]cells down 19042026 9H40'!$B:$B,'[12]cells down 19042026 9H40'!$B:$B,"")</f>
        <v/>
      </c>
      <c r="BG1833" s="9" t="s">
        <v>5537</v>
      </c>
      <c r="BH1833" s="9" t="s">
        <v>12</v>
      </c>
    </row>
    <row r="1834" spans="1:60" s="9" customFormat="1" x14ac:dyDescent="0.3">
      <c r="A1834" s="1" t="s">
        <v>5102</v>
      </c>
      <c r="B1834" s="1" t="s">
        <v>5103</v>
      </c>
      <c r="C1834" s="3" t="str">
        <f>_xlfn.XLOOKUP(B1834,'[1]daily break down'!$D:$D,'[1]daily break down'!$E:$E,"")</f>
        <v>Douala</v>
      </c>
      <c r="D1834" s="1" t="s">
        <v>21</v>
      </c>
      <c r="E1834" s="1" t="s">
        <v>30</v>
      </c>
      <c r="F1834" s="3" t="s">
        <v>31</v>
      </c>
      <c r="G1834" s="1" t="s">
        <v>32</v>
      </c>
      <c r="H1834" s="42" t="str">
        <f>_xlfn.XLOOKUP(B1834,[2]CALCULATION!$B:$B,[2]CALCULATION!$H:$H,"")</f>
        <v>ZTE</v>
      </c>
      <c r="I1834" s="34">
        <v>9.363416116632774E-3</v>
      </c>
      <c r="J1834" s="34">
        <v>3.4288473117543155</v>
      </c>
      <c r="K1834" s="34">
        <v>0</v>
      </c>
      <c r="L1834" s="34">
        <v>3.4778402718922325E-3</v>
      </c>
      <c r="M1834" s="34">
        <v>0</v>
      </c>
      <c r="N1834" s="34">
        <v>0</v>
      </c>
      <c r="O1834" s="34">
        <v>0</v>
      </c>
      <c r="P1834" s="34">
        <v>0</v>
      </c>
      <c r="Q1834" s="34">
        <v>0</v>
      </c>
      <c r="R1834" s="34">
        <v>0</v>
      </c>
      <c r="S1834" s="35">
        <v>0</v>
      </c>
      <c r="T1834" s="35">
        <v>0</v>
      </c>
      <c r="U1834" s="35">
        <v>0</v>
      </c>
      <c r="V1834" s="35">
        <v>0</v>
      </c>
      <c r="W1834" s="35">
        <v>0</v>
      </c>
      <c r="X1834" s="35">
        <v>0</v>
      </c>
      <c r="Y1834" s="35">
        <v>0</v>
      </c>
      <c r="Z1834" s="35">
        <v>0</v>
      </c>
      <c r="AA1834" s="35">
        <v>0</v>
      </c>
      <c r="AB1834" s="35">
        <v>0</v>
      </c>
      <c r="AC1834" s="35">
        <v>0</v>
      </c>
      <c r="AD1834" s="35">
        <v>0</v>
      </c>
      <c r="AE1834" s="58" t="s">
        <v>5560</v>
      </c>
      <c r="AF1834" s="58"/>
      <c r="AG1834" s="57" t="str" cm="1">
        <f t="array" ref="AG1834">IFERROR(_xlfn.IFS(
AI1834="MPR ISSUE","PDH",
AI1834="BSS Hardware Issue","BSS",
AI1834="Sites strategiques, MLL, Pylone, etc.","ENVTECH",
AI1834="AKTIVCO DEFAUT GE &amp; POWER Cabinet","AKTIVCO",
AI1834="AKTIVCO Coupure ENEO &amp; Baisse de tension","AKTIVCO GRID ONLY",
AI1834="Coupure ENEO &amp; Baisse de tension","IHS GRID ONLY",
AI1834="Defaut GE &amp; POWER Cabinet","IHS",
AI1834="Sharing","Partners",
AI1834="Sites strategiques &amp; DataCenter","SST &amp; DC",
AI1834="Exclu","Exclu",
AI1834="SAT","SAT",
AI1834="SPARE-ISSUE","SPARE-ISSUE",
AI1834="Fiber CAmtel","TRANS_FO_CAMTEL",
AI1834="Fiber AOF","Fiber AOF",
AI1834="Projet OCM (HUAWEI)","TRAVAUX-HUAWEI",
AI1834="Projet OCM (NOKIA)","TRAVAUX-NOKIA",
AI1834="ACCESS-ISSUE","ACCESS-ISSUE",
AI1834="Projet OCM (ZTE, NOKIA, autres projets)","TRAVAUX OCM",
AI1834="No root CAuse","No root cause",
AI1834="ODU HS","PDH",
AI1834="IP &amp; VLAN","PDH",
AI1834="Warehouse HUAWEI","SPARE-ISSUE",
AI1834="SPARE-HS","SPARE-ISSUE",
AI1834="Power Telco","BSS",AI1834="no impacts","no impacts"
),"")</f>
        <v>AKTIVCO GRID ONLY</v>
      </c>
      <c r="AH1834" s="57" t="str" cm="1">
        <f t="array" ref="AH1834">IFERROR(_xlfn.IFS(
AI1834="MPR ISSUE","TX ISSUE",
AI1834="BSS Hardware Issue","RAN ISSUE",
AI1834="Sites strategiques, MLL, Pylone, etc.","ENVTECH",
AI1834="AKTIVCO DEFAUT GE &amp; POWER Cabinet","POWER ISSUE",
AI1834="AKTIVCO Coupure ENEO &amp; Baisse de tension","POWER ISSUE",
AI1834="Coupure ENEO &amp; Baisse de tension","POWER ISSUE",
AI1834="Defaut GE &amp; POWER Cabinet","POWER ISSUE",
AI1834="Sharing","POWER ISSUE",
AI1834="Sites strategiques &amp; DataCenter","POWER ISSUE",
AI1834="Exclu","Exclu",
AI1834="SAT","TX ISSUE",
AI1834="SPARE-ISSUE","SPARE-ISSUE",
AI1834="Fiber CAmtel","TX ISSUE",
AI1834="Fiber AOF","TX ISSUE",
AI1834="Projet OCM (HUAWEI)","TRAVAUX-HUAWEI",
AI1834="Projet OCM (NOKIA)","TRAVAUX -NOKIA",
AI1834="ACCESS-ISSUE","ACCESS-ISSUE",
AI1834="Projet OCM (ZTE, NOKIA, autres projets)","TRAVAUX OCM",
AI1834="No root CAuse","No root cause",
AI1834="ODU HS","TX ISSUE",
AI1834="IP &amp; VLAN","TX ISSUE",
AI1834="Warehouse HUAWEI","SPARE-ISSUE",
AI1834="SPARE-HS","SPARE-ISSUE",
AI1834="Power Telco","RAN ISSUE",AI1834="no impacts","no impacts"
),"")</f>
        <v>POWER ISSUE</v>
      </c>
      <c r="AI1834" s="85" t="s">
        <v>5327</v>
      </c>
      <c r="AJ1834" s="57" t="str" cm="1">
        <f t="array" ref="AJ1834">IFERROR(_xlfn.IFS(
AI1834="MPR ISSUE","ACTIVE",
AI1834="BSS Hardware Issue","ACTIVE",
AI1834="Sites strategiques, MLL, Pylone, etc.","PASSIVE",
AI1834="AKTIVCO DEFAUT GE &amp; POWER Cabinet","PASSIVE",
AI1834="AKTIVCO Coupure ENEO &amp; Baisse de tension","PASSIVE",
AI1834="Coupure ENEO &amp; Baisse de tension","PASSIVE",
AI1834="Defaut GE &amp; POWER Cabinet","PASSIVE",
AI1834="Sharing","PASSIVE",
AI1834="Sites strategiques &amp; DataCenter","PASSIVE",
AI1834="Exclu","Exclu",
AI1834="SAT","ACTIVE",
AI1834="SPARE-ISSUE","SPARE-ISSUE",
AI1834="Fiber CAmtel","ACTIVE",
AI1834="Fiber AOF","ACTIVE",
AI1834="Projet OCM (HUAWEI)","PLANNED WORKS",
AI1834="Projet OCM (NOKIA)","PLANNED WORKS",
AI1834="ACCESS-ISSUE","ACCESS-ISSUE",
AI1834="Projet OCM (ZTE, NOKIA, autres projets)","PLANNED WORKS",
AI1834="No root CAuse","No root cause",
AI1834="ODU HS","ACTIVE",
AI1834="IP &amp; VLAN","ACTIVE",
AI1834="Warehouse HUAWEI","SPARE-ISSUE",
AI1834="SPARE-HS","SPARE-ISSUE",
AI1834="Power Telco","ACTIVE", AI1834="no impacts","no impacts"
),"")</f>
        <v>PASSIVE</v>
      </c>
      <c r="AK1834" s="23" t="s">
        <v>5867</v>
      </c>
      <c r="AL1834" s="23" t="str">
        <f t="shared" si="50"/>
        <v>LIT_630</v>
      </c>
      <c r="AN1834" s="9" t="s">
        <v>5537</v>
      </c>
      <c r="AO1834" s="23" t="str">
        <f>_xlfn.XLOOKUP(B1834,'INCIDENT-05-03-2026'!E:E,'INCIDENT-05-03-2026'!F:F,"")</f>
        <v/>
      </c>
      <c r="AP1834" s="7" t="s">
        <v>5537</v>
      </c>
      <c r="AQ1834" s="6"/>
      <c r="AR1834" s="7"/>
      <c r="AS1834" s="3" t="str">
        <f>_xlfn.XLOOKUP(B1834,'[3]tt num | region | site id'!$C:$C,'[3]tt num | region | site id'!$Q:$Q,"")</f>
        <v/>
      </c>
      <c r="AT1834" s="24" t="str">
        <f>_xlfn.XLOOKUP(B1834,'[4]Cells Huawei 03052026 12h'!$B:$B,'[4]Cells Huawei 03052026 12h'!$T:$T,"")</f>
        <v/>
      </c>
      <c r="AU1834" s="24" t="str">
        <f>_xlfn.XLOOKUP(B1834,'[5]cells down 02052026 8h50'!$B:$B,'[5]cells down 02052026 8h50'!$R:$R,"")</f>
        <v/>
      </c>
      <c r="AV1834" s="24" t="str">
        <f>_xlfn.XLOOKUP(B1834,'[5]cells down 02052026 13h50'!$B:$B,'[5]cells down 02052026 13h50'!$R:$R,"")</f>
        <v/>
      </c>
      <c r="AW1834" s="24" t="str">
        <f>_xlfn.XLOOKUP(B1834,'[5]cells down 02052026 13h50'!$B:$B,'[5]cells down 02052026 13h50'!$R:$R,"")</f>
        <v/>
      </c>
      <c r="AX1834" s="24" t="str">
        <f>_xlfn.XLOOKUP(B1834,'[6]cell downs 03052026 8h40 '!$B:$B,'[6]cell downs 03052026 8h40 '!$R:$R,"")</f>
        <v/>
      </c>
      <c r="AY1834" s="24" t="str">
        <f>_xlfn.XLOOKUP(B1834,'[7]ALL SITES DOWN'!$D:$D,'[7]ALL SITES DOWN'!$J:$J,"")</f>
        <v>(05/03/2026 com ran 17h): 02.05.2026:  grid only site probable grid outage / FME will check</v>
      </c>
      <c r="AZ1834" s="24" t="str">
        <f>_xlfn.XLOOKUP(B1834,'[8]ALL SITES DOWN'!$D:$D,'[8]ALL SITES DOWN'!$J:$J,"")</f>
        <v>(05/03/2026 com ran 10h): 02.05.2026:  grid only site probable grid outage / FME will check</v>
      </c>
      <c r="BA1834" s="9" t="str">
        <f>_xlfn.XLOOKUP(B1834,[9]sheet1!$AC:$AC,[9]sheet1!$AF:$AF,"")</f>
        <v/>
      </c>
      <c r="BB1834" s="14" t="s">
        <v>5537</v>
      </c>
      <c r="BC1834" s="14" t="s">
        <v>5537</v>
      </c>
      <c r="BD1834" s="14" t="str">
        <f>_xlfn.XLOOKUP(B1834,'[10]cell downs 18042026 17h'!$B:$B,'[10]cell downs 18042026 17h'!$B:$B,"")</f>
        <v/>
      </c>
      <c r="BE1834" s="14" t="str">
        <f>_xlfn.XLOOKUP(B1834,'[11]Cells Huawei 19042026 15h'!$B:$B,'[11]Cells Huawei 19042026 15h'!$B:$B,"")</f>
        <v/>
      </c>
      <c r="BF1834" s="9" t="str">
        <f>_xlfn.XLOOKUP(B1834,'[12]cells down 19042026 9H40'!$B:$B,'[12]cells down 19042026 9H40'!$B:$B,"")</f>
        <v/>
      </c>
      <c r="BG1834" s="9" t="s">
        <v>5537</v>
      </c>
      <c r="BH1834" s="9" t="s">
        <v>5581</v>
      </c>
    </row>
    <row r="1835" spans="1:60" s="9" customFormat="1" x14ac:dyDescent="0.3">
      <c r="A1835" s="1" t="s">
        <v>5050</v>
      </c>
      <c r="B1835" s="8" t="s">
        <v>5051</v>
      </c>
      <c r="C1835" s="3" t="str">
        <f>_xlfn.XLOOKUP(B1835,'[1]daily break down'!$D:$D,'[1]daily break down'!$E:$E,"")</f>
        <v>Yaounde</v>
      </c>
      <c r="D1835" s="1"/>
      <c r="E1835" s="1"/>
      <c r="F1835" s="3" t="s">
        <v>37</v>
      </c>
      <c r="G1835" s="1" t="s">
        <v>38</v>
      </c>
      <c r="H1835" s="42" t="str">
        <f>_xlfn.XLOOKUP(B1835,[2]CALCULATION!$B:$B,[2]CALCULATION!$H:$H,"")</f>
        <v>ZTE</v>
      </c>
      <c r="I1835" s="34">
        <v>1.7335696124508495E-2</v>
      </c>
      <c r="J1835" s="34">
        <v>8.9175391586828202E-5</v>
      </c>
      <c r="K1835" s="34">
        <v>7.134031326964783E-5</v>
      </c>
      <c r="L1835" s="34">
        <v>7.1340313269474141E-5</v>
      </c>
      <c r="M1835" s="34">
        <v>0</v>
      </c>
      <c r="N1835" s="34">
        <v>0</v>
      </c>
      <c r="O1835" s="34">
        <v>0</v>
      </c>
      <c r="P1835" s="34">
        <v>0</v>
      </c>
      <c r="Q1835" s="34">
        <v>0</v>
      </c>
      <c r="R1835" s="34">
        <v>0</v>
      </c>
      <c r="S1835" s="35">
        <v>0</v>
      </c>
      <c r="T1835" s="35">
        <v>0</v>
      </c>
      <c r="U1835" s="35">
        <v>0</v>
      </c>
      <c r="V1835" s="35">
        <v>0</v>
      </c>
      <c r="W1835" s="35">
        <v>0</v>
      </c>
      <c r="X1835" s="35">
        <v>0</v>
      </c>
      <c r="Y1835" s="35">
        <v>0</v>
      </c>
      <c r="Z1835" s="35">
        <v>0</v>
      </c>
      <c r="AA1835" s="35">
        <v>0</v>
      </c>
      <c r="AB1835" s="35">
        <v>0</v>
      </c>
      <c r="AC1835" s="35">
        <v>0</v>
      </c>
      <c r="AD1835" s="35">
        <v>0</v>
      </c>
      <c r="AE1835" s="58" t="s">
        <v>5560</v>
      </c>
      <c r="AF1835" s="58"/>
      <c r="AG1835" s="57" t="str" cm="1">
        <f t="array" ref="AG1835">IFERROR(_xlfn.IFS(
AI1835="MPR ISSUE","PDH",
AI1835="BSS Hardware Issue","BSS",
AI1835="Sites strategiques, MLL, Pylone, etc.","ENVTECH",
AI1835="AKTIVCO DEFAUT GE &amp; POWER Cabinet","AKTIVCO",
AI1835="AKTIVCO Coupure ENEO &amp; Baisse de tension","AKTIVCO GRID ONLY",
AI1835="Coupure ENEO &amp; Baisse de tension","IHS GRID ONLY",
AI1835="Defaut GE &amp; POWER Cabinet","IHS",
AI1835="Sharing","Partners",
AI1835="Sites strategiques &amp; DataCenter","SST &amp; DC",
AI1835="Exclu","Exclu",
AI1835="SAT","SAT",
AI1835="SPARE-ISSUE","SPARE-ISSUE",
AI1835="Fiber CAmtel","TRANS_FO_CAMTEL",
AI1835="Fiber AOF","Fiber AOF",
AI1835="Projet OCM (HUAWEI)","TRAVAUX-HUAWEI",
AI1835="Projet OCM (NOKIA)","TRAVAUX-NOKIA",
AI1835="ACCESS-ISSUE","ACCESS-ISSUE",
AI1835="Projet OCM (ZTE, NOKIA, autres projets)","TRAVAUX OCM",
AI1835="No root CAuse","No root cause",
AI1835="ODU HS","PDH",
AI1835="IP &amp; VLAN","PDH",
AI1835="Warehouse HUAWEI","SPARE-ISSUE",
AI1835="SPARE-HS","SPARE-ISSUE",
AI1835="Power Telco","BSS",AI1835="no impacts","no impacts"
),"")</f>
        <v>no impacts</v>
      </c>
      <c r="AH1835" s="57" t="str" cm="1">
        <f t="array" ref="AH1835">IFERROR(_xlfn.IFS(
AI1835="MPR ISSUE","TX ISSUE",
AI1835="BSS Hardware Issue","RAN ISSUE",
AI1835="Sites strategiques, MLL, Pylone, etc.","ENVTECH",
AI1835="AKTIVCO DEFAUT GE &amp; POWER Cabinet","POWER ISSUE",
AI1835="AKTIVCO Coupure ENEO &amp; Baisse de tension","POWER ISSUE",
AI1835="Coupure ENEO &amp; Baisse de tension","POWER ISSUE",
AI1835="Defaut GE &amp; POWER Cabinet","POWER ISSUE",
AI1835="Sharing","POWER ISSUE",
AI1835="Sites strategiques &amp; DataCenter","POWER ISSUE",
AI1835="Exclu","Exclu",
AI1835="SAT","TX ISSUE",
AI1835="SPARE-ISSUE","SPARE-ISSUE",
AI1835="Fiber CAmtel","TX ISSUE",
AI1835="Fiber AOF","TX ISSUE",
AI1835="Projet OCM (HUAWEI)","TRAVAUX-HUAWEI",
AI1835="Projet OCM (NOKIA)","TRAVAUX -NOKIA",
AI1835="ACCESS-ISSUE","ACCESS-ISSUE",
AI1835="Projet OCM (ZTE, NOKIA, autres projets)","TRAVAUX OCM",
AI1835="No root CAuse","No root cause",
AI1835="ODU HS","TX ISSUE",
AI1835="IP &amp; VLAN","TX ISSUE",
AI1835="Warehouse HUAWEI","SPARE-ISSUE",
AI1835="SPARE-HS","SPARE-ISSUE",
AI1835="Power Telco","RAN ISSUE",AI1835="no impacts","no impacts"
),"")</f>
        <v>no impacts</v>
      </c>
      <c r="AI1835" s="85" t="s">
        <v>5998</v>
      </c>
      <c r="AJ1835" s="57" t="str" cm="1">
        <f t="array" ref="AJ1835">IFERROR(_xlfn.IFS(
AI1835="MPR ISSUE","ACTIVE",
AI1835="BSS Hardware Issue","ACTIVE",
AI1835="Sites strategiques, MLL, Pylone, etc.","PASSIVE",
AI1835="AKTIVCO DEFAUT GE &amp; POWER Cabinet","PASSIVE",
AI1835="AKTIVCO Coupure ENEO &amp; Baisse de tension","PASSIVE",
AI1835="Coupure ENEO &amp; Baisse de tension","PASSIVE",
AI1835="Defaut GE &amp; POWER Cabinet","PASSIVE",
AI1835="Sharing","PASSIVE",
AI1835="Sites strategiques &amp; DataCenter","PASSIVE",
AI1835="Exclu","Exclu",
AI1835="SAT","ACTIVE",
AI1835="SPARE-ISSUE","SPARE-ISSUE",
AI1835="Fiber CAmtel","ACTIVE",
AI1835="Fiber AOF","ACTIVE",
AI1835="Projet OCM (HUAWEI)","PLANNED WORKS",
AI1835="Projet OCM (NOKIA)","PLANNED WORKS",
AI1835="ACCESS-ISSUE","ACCESS-ISSUE",
AI1835="Projet OCM (ZTE, NOKIA, autres projets)","PLANNED WORKS",
AI1835="No root CAuse","No root cause",
AI1835="ODU HS","ACTIVE",
AI1835="IP &amp; VLAN","ACTIVE",
AI1835="Warehouse HUAWEI","SPARE-ISSUE",
AI1835="SPARE-HS","SPARE-ISSUE",
AI1835="Power Telco","ACTIVE", AI1835="no impacts","no impacts"
),"")</f>
        <v>no impacts</v>
      </c>
      <c r="AK1835" s="23" t="s">
        <v>5537</v>
      </c>
      <c r="AL1835" s="23" t="str">
        <f t="shared" si="50"/>
        <v>CTR_805</v>
      </c>
      <c r="AN1835" s="9" t="s">
        <v>5537</v>
      </c>
      <c r="AO1835" s="23" t="str">
        <f>_xlfn.XLOOKUP(B1835,'INCIDENT-05-03-2026'!E:E,'INCIDENT-05-03-2026'!F:F,"")</f>
        <v/>
      </c>
      <c r="AP1835" s="7" t="s">
        <v>5537</v>
      </c>
      <c r="AQ1835" s="6"/>
      <c r="AR1835" s="7"/>
      <c r="AS1835" s="3" t="str">
        <f>_xlfn.XLOOKUP(B1835,'[3]tt num | region | site id'!$C:$C,'[3]tt num | region | site id'!$Q:$Q,"")</f>
        <v/>
      </c>
      <c r="AT1835" s="24" t="str">
        <f>_xlfn.XLOOKUP(B1835,'[4]Cells Huawei 03052026 12h'!$B:$B,'[4]Cells Huawei 03052026 12h'!$T:$T,"")</f>
        <v/>
      </c>
      <c r="AU1835" s="24" t="str">
        <f>_xlfn.XLOOKUP(B1835,'[5]cells down 02052026 8h50'!$B:$B,'[5]cells down 02052026 8h50'!$R:$R,"")</f>
        <v/>
      </c>
      <c r="AV1835" s="24" t="str">
        <f>_xlfn.XLOOKUP(B1835,'[5]cells down 02052026 13h50'!$B:$B,'[5]cells down 02052026 13h50'!$R:$R,"")</f>
        <v/>
      </c>
      <c r="AW1835" s="24" t="str">
        <f>_xlfn.XLOOKUP(B1835,'[5]cells down 02052026 13h50'!$B:$B,'[5]cells down 02052026 13h50'!$R:$R,"")</f>
        <v/>
      </c>
      <c r="AX1835" s="24" t="str">
        <f>_xlfn.XLOOKUP(B1835,'[6]cell downs 03052026 8h40 '!$B:$B,'[6]cell downs 03052026 8h40 '!$R:$R,"")</f>
        <v/>
      </c>
      <c r="AY1835" s="24" t="str">
        <f>_xlfn.XLOOKUP(B1835,'[7]ALL SITES DOWN'!$D:$D,'[7]ALL SITES DOWN'!$J:$J,"")</f>
        <v/>
      </c>
      <c r="AZ1835" s="24" t="str">
        <f>_xlfn.XLOOKUP(B1835,'[8]ALL SITES DOWN'!$D:$D,'[8]ALL SITES DOWN'!$J:$J,"")</f>
        <v/>
      </c>
      <c r="BA1835" s="9" t="str">
        <f>_xlfn.XLOOKUP(B1835,[9]sheet1!$AC:$AC,[9]sheet1!$AF:$AF,"")</f>
        <v/>
      </c>
      <c r="BB1835" s="14" t="s">
        <v>5537</v>
      </c>
      <c r="BC1835" s="14" t="s">
        <v>5537</v>
      </c>
      <c r="BD1835" s="14" t="str">
        <f>_xlfn.XLOOKUP(B1835,'[10]cell downs 18042026 17h'!$B:$B,'[10]cell downs 18042026 17h'!$B:$B,"")</f>
        <v/>
      </c>
      <c r="BE1835" s="14" t="str">
        <f>_xlfn.XLOOKUP(B1835,'[11]Cells Huawei 19042026 15h'!$B:$B,'[11]Cells Huawei 19042026 15h'!$B:$B,"")</f>
        <v/>
      </c>
      <c r="BF1835" s="9" t="str">
        <f>_xlfn.XLOOKUP(B1835,'[12]cells down 19042026 9H40'!$B:$B,'[12]cells down 19042026 9H40'!$B:$B,"")</f>
        <v/>
      </c>
      <c r="BG1835" s="9" t="s">
        <v>5537</v>
      </c>
      <c r="BH1835" s="9" t="s">
        <v>12</v>
      </c>
    </row>
    <row r="1836" spans="1:60" s="9" customFormat="1" x14ac:dyDescent="0.3">
      <c r="A1836" s="1" t="s">
        <v>3265</v>
      </c>
      <c r="B1836" s="8" t="s">
        <v>3266</v>
      </c>
      <c r="C1836" s="3" t="str">
        <f>_xlfn.XLOOKUP(B1836,'[1]daily break down'!$D:$D,'[1]daily break down'!$E:$E,"")</f>
        <v>OUEST</v>
      </c>
      <c r="D1836" s="1" t="s">
        <v>21</v>
      </c>
      <c r="E1836" s="1" t="s">
        <v>36</v>
      </c>
      <c r="F1836" s="3" t="s">
        <v>102</v>
      </c>
      <c r="G1836" s="1" t="s">
        <v>1475</v>
      </c>
      <c r="H1836" s="40" t="str">
        <f>_xlfn.XLOOKUP(B1836,[2]CALCULATION!$B:$B,[2]CALCULATION!$H:$H,"")</f>
        <v>Huawei</v>
      </c>
      <c r="I1836" s="34">
        <v>4.2917262358282464</v>
      </c>
      <c r="J1836" s="34">
        <v>2.4090910388005695</v>
      </c>
      <c r="K1836" s="34">
        <v>3.3723992888797576</v>
      </c>
      <c r="L1836" s="34">
        <v>0</v>
      </c>
      <c r="M1836" s="34">
        <v>0</v>
      </c>
      <c r="N1836" s="34">
        <v>0</v>
      </c>
      <c r="O1836" s="34">
        <v>0</v>
      </c>
      <c r="P1836" s="34">
        <v>0</v>
      </c>
      <c r="Q1836" s="34">
        <v>0</v>
      </c>
      <c r="R1836" s="34">
        <v>0</v>
      </c>
      <c r="S1836" s="35">
        <v>0</v>
      </c>
      <c r="T1836" s="35">
        <v>0</v>
      </c>
      <c r="U1836" s="35">
        <v>0</v>
      </c>
      <c r="V1836" s="35">
        <v>0</v>
      </c>
      <c r="W1836" s="35">
        <v>0</v>
      </c>
      <c r="X1836" s="35">
        <v>0</v>
      </c>
      <c r="Y1836" s="35">
        <v>0</v>
      </c>
      <c r="Z1836" s="35">
        <v>0</v>
      </c>
      <c r="AA1836" s="35">
        <v>0</v>
      </c>
      <c r="AB1836" s="35">
        <v>0</v>
      </c>
      <c r="AC1836" s="35">
        <v>0</v>
      </c>
      <c r="AD1836" s="35">
        <v>0</v>
      </c>
      <c r="AE1836" s="58" t="s">
        <v>5560</v>
      </c>
      <c r="AF1836" s="58"/>
      <c r="AG1836" s="57" t="str" cm="1">
        <f t="array" ref="AG1836">IFERROR(_xlfn.IFS(
AI1836="MPR ISSUE","PDH",
AI1836="BSS Hardware Issue","BSS",
AI1836="Sites strategiques, MLL, Pylone, etc.","ENVTECH",
AI1836="AKTIVCO DEFAUT GE &amp; POWER Cabinet","AKTIVCO",
AI1836="AKTIVCO Coupure ENEO &amp; Baisse de tension","AKTIVCO GRID ONLY",
AI1836="Coupure ENEO &amp; Baisse de tension","IHS GRID ONLY",
AI1836="Defaut GE &amp; POWER Cabinet","IHS",
AI1836="Sharing","Partners",
AI1836="Sites strategiques &amp; DataCenter","SST &amp; DC",
AI1836="Exclu","Exclu",
AI1836="SAT","SAT",
AI1836="SPARE-ISSUE","SPARE-ISSUE",
AI1836="Fiber CAmtel","TRANS_FO_CAMTEL",
AI1836="Fiber AOF","Fiber AOF",
AI1836="Projet OCM (HUAWEI)","TRAVAUX-HUAWEI",
AI1836="Projet OCM (NOKIA)","TRAVAUX-NOKIA",
AI1836="ACCESS-ISSUE","ACCESS-ISSUE",
AI1836="Projet OCM (ZTE, NOKIA, autres projets)","TRAVAUX OCM",
AI1836="No root CAuse","No root cause",
AI1836="ODU HS","PDH",
AI1836="IP &amp; VLAN","PDH",
AI1836="Warehouse HUAWEI","SPARE-ISSUE",
AI1836="SPARE-HS","SPARE-ISSUE",
AI1836="Power Telco","BSS",AI1836="no impacts","no impacts"
),"")</f>
        <v>no impacts</v>
      </c>
      <c r="AH1836" s="57" t="str" cm="1">
        <f t="array" ref="AH1836">IFERROR(_xlfn.IFS(
AI1836="MPR ISSUE","TX ISSUE",
AI1836="BSS Hardware Issue","RAN ISSUE",
AI1836="Sites strategiques, MLL, Pylone, etc.","ENVTECH",
AI1836="AKTIVCO DEFAUT GE &amp; POWER Cabinet","POWER ISSUE",
AI1836="AKTIVCO Coupure ENEO &amp; Baisse de tension","POWER ISSUE",
AI1836="Coupure ENEO &amp; Baisse de tension","POWER ISSUE",
AI1836="Defaut GE &amp; POWER Cabinet","POWER ISSUE",
AI1836="Sharing","POWER ISSUE",
AI1836="Sites strategiques &amp; DataCenter","POWER ISSUE",
AI1836="Exclu","Exclu",
AI1836="SAT","TX ISSUE",
AI1836="SPARE-ISSUE","SPARE-ISSUE",
AI1836="Fiber CAmtel","TX ISSUE",
AI1836="Fiber AOF","TX ISSUE",
AI1836="Projet OCM (HUAWEI)","TRAVAUX-HUAWEI",
AI1836="Projet OCM (NOKIA)","TRAVAUX -NOKIA",
AI1836="ACCESS-ISSUE","ACCESS-ISSUE",
AI1836="Projet OCM (ZTE, NOKIA, autres projets)","TRAVAUX OCM",
AI1836="No root CAuse","No root cause",
AI1836="ODU HS","TX ISSUE",
AI1836="IP &amp; VLAN","TX ISSUE",
AI1836="Warehouse HUAWEI","SPARE-ISSUE",
AI1836="SPARE-HS","SPARE-ISSUE",
AI1836="Power Telco","RAN ISSUE",AI1836="no impacts","no impacts"
),"")</f>
        <v>no impacts</v>
      </c>
      <c r="AI1836" s="85" t="s">
        <v>5998</v>
      </c>
      <c r="AJ1836" s="57" t="str" cm="1">
        <f t="array" ref="AJ1836">IFERROR(_xlfn.IFS(
AI1836="MPR ISSUE","ACTIVE",
AI1836="BSS Hardware Issue","ACTIVE",
AI1836="Sites strategiques, MLL, Pylone, etc.","PASSIVE",
AI1836="AKTIVCO DEFAUT GE &amp; POWER Cabinet","PASSIVE",
AI1836="AKTIVCO Coupure ENEO &amp; Baisse de tension","PASSIVE",
AI1836="Coupure ENEO &amp; Baisse de tension","PASSIVE",
AI1836="Defaut GE &amp; POWER Cabinet","PASSIVE",
AI1836="Sharing","PASSIVE",
AI1836="Sites strategiques &amp; DataCenter","PASSIVE",
AI1836="Exclu","Exclu",
AI1836="SAT","ACTIVE",
AI1836="SPARE-ISSUE","SPARE-ISSUE",
AI1836="Fiber CAmtel","ACTIVE",
AI1836="Fiber AOF","ACTIVE",
AI1836="Projet OCM (HUAWEI)","PLANNED WORKS",
AI1836="Projet OCM (NOKIA)","PLANNED WORKS",
AI1836="ACCESS-ISSUE","ACCESS-ISSUE",
AI1836="Projet OCM (ZTE, NOKIA, autres projets)","PLANNED WORKS",
AI1836="No root CAuse","No root cause",
AI1836="ODU HS","ACTIVE",
AI1836="IP &amp; VLAN","ACTIVE",
AI1836="Warehouse HUAWEI","SPARE-ISSUE",
AI1836="SPARE-HS","SPARE-ISSUE",
AI1836="Power Telco","ACTIVE", AI1836="no impacts","no impacts"
),"")</f>
        <v>no impacts</v>
      </c>
      <c r="AK1836" s="23" t="s">
        <v>5537</v>
      </c>
      <c r="AL1836" s="23" t="str">
        <f t="shared" si="50"/>
        <v>OST_239</v>
      </c>
      <c r="AN1836" s="9" t="s">
        <v>5537</v>
      </c>
      <c r="AO1836" s="23" t="str">
        <f>_xlfn.XLOOKUP(B1836,'INCIDENT-05-03-2026'!E:E,'INCIDENT-05-03-2026'!F:F,"")</f>
        <v/>
      </c>
      <c r="AP1836" s="7" t="s">
        <v>5537</v>
      </c>
      <c r="AQ1836" s="6"/>
      <c r="AR1836" s="7"/>
      <c r="AS1836" s="3" t="str">
        <f>_xlfn.XLOOKUP(B1836,'[3]tt num | region | site id'!$C:$C,'[3]tt num | region | site id'!$Q:$Q,"")</f>
        <v/>
      </c>
      <c r="AT1836" s="24" t="str">
        <f>_xlfn.XLOOKUP(B1836,'[4]Cells Huawei 03052026 12h'!$B:$B,'[4]Cells Huawei 03052026 12h'!$T:$T,"")</f>
        <v/>
      </c>
      <c r="AU1836" s="24" t="str">
        <f>_xlfn.XLOOKUP(B1836,'[5]cells down 02052026 8h50'!$B:$B,'[5]cells down 02052026 8h50'!$R:$R,"")</f>
        <v/>
      </c>
      <c r="AV1836" s="24" t="str">
        <f>_xlfn.XLOOKUP(B1836,'[5]cells down 02052026 13h50'!$B:$B,'[5]cells down 02052026 13h50'!$R:$R,"")</f>
        <v/>
      </c>
      <c r="AW1836" s="24" t="str">
        <f>_xlfn.XLOOKUP(B1836,'[5]cells down 02052026 13h50'!$B:$B,'[5]cells down 02052026 13h50'!$R:$R,"")</f>
        <v/>
      </c>
      <c r="AX1836" s="24" t="str">
        <f>_xlfn.XLOOKUP(B1836,'[6]cell downs 03052026 8h40 '!$B:$B,'[6]cell downs 03052026 8h40 '!$R:$R,"")</f>
        <v/>
      </c>
      <c r="AY1836" s="24" t="str">
        <f>_xlfn.XLOOKUP(B1836,'[7]ALL SITES DOWN'!$D:$D,'[7]ALL SITES DOWN'!$J:$J,"")</f>
        <v/>
      </c>
      <c r="AZ1836" s="24" t="str">
        <f>_xlfn.XLOOKUP(B1836,'[8]ALL SITES DOWN'!$D:$D,'[8]ALL SITES DOWN'!$J:$J,"")</f>
        <v/>
      </c>
      <c r="BA1836" s="9" t="str">
        <f>_xlfn.XLOOKUP(B1836,[9]sheet1!$AC:$AC,[9]sheet1!$AF:$AF,"")</f>
        <v/>
      </c>
      <c r="BB1836" s="14" t="s">
        <v>5537</v>
      </c>
      <c r="BC1836" s="14" t="s">
        <v>5537</v>
      </c>
      <c r="BD1836" s="14" t="str">
        <f>_xlfn.XLOOKUP(B1836,'[10]cell downs 18042026 17h'!$B:$B,'[10]cell downs 18042026 17h'!$B:$B,"")</f>
        <v/>
      </c>
      <c r="BE1836" s="14" t="str">
        <f>_xlfn.XLOOKUP(B1836,'[11]Cells Huawei 19042026 15h'!$B:$B,'[11]Cells Huawei 19042026 15h'!$B:$B,"")</f>
        <v/>
      </c>
      <c r="BF1836" s="9" t="str">
        <f>_xlfn.XLOOKUP(B1836,'[12]cells down 19042026 9H40'!$B:$B,'[12]cells down 19042026 9H40'!$B:$B,"")</f>
        <v/>
      </c>
      <c r="BG1836" s="9" t="s">
        <v>5537</v>
      </c>
      <c r="BH1836" s="9" t="s">
        <v>12</v>
      </c>
    </row>
    <row r="1837" spans="1:60" s="9" customFormat="1" x14ac:dyDescent="0.3">
      <c r="A1837" s="1" t="s">
        <v>1812</v>
      </c>
      <c r="B1837" s="8" t="s">
        <v>1813</v>
      </c>
      <c r="C1837" s="3" t="str">
        <f>_xlfn.XLOOKUP(B1837,'[1]daily break down'!$D:$D,'[1]daily break down'!$E:$E,"")</f>
        <v>Maroua</v>
      </c>
      <c r="D1837" s="1" t="s">
        <v>11</v>
      </c>
      <c r="E1837" s="1" t="s">
        <v>12</v>
      </c>
      <c r="F1837" s="3" t="s">
        <v>55</v>
      </c>
      <c r="G1837" s="1" t="s">
        <v>84</v>
      </c>
      <c r="H1837" s="40" t="str">
        <f>_xlfn.XLOOKUP(B1837,[2]CALCULATION!$B:$B,[2]CALCULATION!$H:$H,"")</f>
        <v>Huawei</v>
      </c>
      <c r="I1837" s="34">
        <v>0</v>
      </c>
      <c r="J1837" s="34">
        <v>0</v>
      </c>
      <c r="K1837" s="34">
        <v>0</v>
      </c>
      <c r="L1837" s="34">
        <v>0</v>
      </c>
      <c r="M1837" s="34">
        <v>0</v>
      </c>
      <c r="N1837" s="34">
        <v>0</v>
      </c>
      <c r="O1837" s="34">
        <v>0</v>
      </c>
      <c r="P1837" s="34">
        <v>0</v>
      </c>
      <c r="Q1837" s="34">
        <v>0</v>
      </c>
      <c r="R1837" s="34">
        <v>0</v>
      </c>
      <c r="S1837" s="35">
        <v>0</v>
      </c>
      <c r="T1837" s="35">
        <v>0</v>
      </c>
      <c r="U1837" s="35">
        <v>0</v>
      </c>
      <c r="V1837" s="35">
        <v>0</v>
      </c>
      <c r="W1837" s="35">
        <v>0</v>
      </c>
      <c r="X1837" s="35">
        <v>0</v>
      </c>
      <c r="Y1837" s="35">
        <v>0</v>
      </c>
      <c r="Z1837" s="35">
        <v>0</v>
      </c>
      <c r="AA1837" s="35">
        <v>0</v>
      </c>
      <c r="AB1837" s="35">
        <v>0</v>
      </c>
      <c r="AC1837" s="35">
        <v>0</v>
      </c>
      <c r="AD1837" s="35">
        <v>0</v>
      </c>
      <c r="AE1837" s="58" t="s">
        <v>5560</v>
      </c>
      <c r="AF1837" s="58"/>
      <c r="AG1837" s="57" t="str" cm="1">
        <f t="array" ref="AG1837">IFERROR(_xlfn.IFS(
AI1837="MPR ISSUE","PDH",
AI1837="BSS Hardware Issue","BSS",
AI1837="Sites strategiques, MLL, Pylone, etc.","ENVTECH",
AI1837="AKTIVCO DEFAUT GE &amp; POWER Cabinet","AKTIVCO",
AI1837="AKTIVCO Coupure ENEO &amp; Baisse de tension","AKTIVCO GRID ONLY",
AI1837="Coupure ENEO &amp; Baisse de tension","IHS GRID ONLY",
AI1837="Defaut GE &amp; POWER Cabinet","IHS",
AI1837="Sharing","Partners",
AI1837="Sites strategiques &amp; DataCenter","SST &amp; DC",
AI1837="Exclu","Exclu",
AI1837="SAT","SAT",
AI1837="SPARE-ISSUE","SPARE-ISSUE",
AI1837="Fiber CAmtel","TRANS_FO_CAMTEL",
AI1837="Fiber AOF","Fiber AOF",
AI1837="Projet OCM (HUAWEI)","TRAVAUX-HUAWEI",
AI1837="Projet OCM (NOKIA)","TRAVAUX-NOKIA",
AI1837="ACCESS-ISSUE","ACCESS-ISSUE",
AI1837="Projet OCM (ZTE, NOKIA, autres projets)","TRAVAUX OCM",
AI1837="No root CAuse","No root cause",
AI1837="ODU HS","PDH",
AI1837="IP &amp; VLAN","PDH",
AI1837="Warehouse HUAWEI","SPARE-ISSUE",
AI1837="SPARE-HS","SPARE-ISSUE",
AI1837="Power Telco","BSS",AI1837="no impacts","no impacts"
),"")</f>
        <v>no impacts</v>
      </c>
      <c r="AH1837" s="57" t="str" cm="1">
        <f t="array" ref="AH1837">IFERROR(_xlfn.IFS(
AI1837="MPR ISSUE","TX ISSUE",
AI1837="BSS Hardware Issue","RAN ISSUE",
AI1837="Sites strategiques, MLL, Pylone, etc.","ENVTECH",
AI1837="AKTIVCO DEFAUT GE &amp; POWER Cabinet","POWER ISSUE",
AI1837="AKTIVCO Coupure ENEO &amp; Baisse de tension","POWER ISSUE",
AI1837="Coupure ENEO &amp; Baisse de tension","POWER ISSUE",
AI1837="Defaut GE &amp; POWER Cabinet","POWER ISSUE",
AI1837="Sharing","POWER ISSUE",
AI1837="Sites strategiques &amp; DataCenter","POWER ISSUE",
AI1837="Exclu","Exclu",
AI1837="SAT","TX ISSUE",
AI1837="SPARE-ISSUE","SPARE-ISSUE",
AI1837="Fiber CAmtel","TX ISSUE",
AI1837="Fiber AOF","TX ISSUE",
AI1837="Projet OCM (HUAWEI)","TRAVAUX-HUAWEI",
AI1837="Projet OCM (NOKIA)","TRAVAUX -NOKIA",
AI1837="ACCESS-ISSUE","ACCESS-ISSUE",
AI1837="Projet OCM (ZTE, NOKIA, autres projets)","TRAVAUX OCM",
AI1837="No root CAuse","No root cause",
AI1837="ODU HS","TX ISSUE",
AI1837="IP &amp; VLAN","TX ISSUE",
AI1837="Warehouse HUAWEI","SPARE-ISSUE",
AI1837="SPARE-HS","SPARE-ISSUE",
AI1837="Power Telco","RAN ISSUE",AI1837="no impacts","no impacts"
),"")</f>
        <v>no impacts</v>
      </c>
      <c r="AI1837" s="85" t="s">
        <v>5998</v>
      </c>
      <c r="AJ1837" s="57" t="str" cm="1">
        <f t="array" ref="AJ1837">IFERROR(_xlfn.IFS(
AI1837="MPR ISSUE","ACTIVE",
AI1837="BSS Hardware Issue","ACTIVE",
AI1837="Sites strategiques, MLL, Pylone, etc.","PASSIVE",
AI1837="AKTIVCO DEFAUT GE &amp; POWER Cabinet","PASSIVE",
AI1837="AKTIVCO Coupure ENEO &amp; Baisse de tension","PASSIVE",
AI1837="Coupure ENEO &amp; Baisse de tension","PASSIVE",
AI1837="Defaut GE &amp; POWER Cabinet","PASSIVE",
AI1837="Sharing","PASSIVE",
AI1837="Sites strategiques &amp; DataCenter","PASSIVE",
AI1837="Exclu","Exclu",
AI1837="SAT","ACTIVE",
AI1837="SPARE-ISSUE","SPARE-ISSUE",
AI1837="Fiber CAmtel","ACTIVE",
AI1837="Fiber AOF","ACTIVE",
AI1837="Projet OCM (HUAWEI)","PLANNED WORKS",
AI1837="Projet OCM (NOKIA)","PLANNED WORKS",
AI1837="ACCESS-ISSUE","ACCESS-ISSUE",
AI1837="Projet OCM (ZTE, NOKIA, autres projets)","PLANNED WORKS",
AI1837="No root CAuse","No root cause",
AI1837="ODU HS","ACTIVE",
AI1837="IP &amp; VLAN","ACTIVE",
AI1837="Warehouse HUAWEI","SPARE-ISSUE",
AI1837="SPARE-HS","SPARE-ISSUE",
AI1837="Power Telco","ACTIVE", AI1837="no impacts","no impacts"
),"")</f>
        <v>no impacts</v>
      </c>
      <c r="AK1837" s="23" t="s">
        <v>5537</v>
      </c>
      <c r="AL1837" s="23" t="str">
        <f t="shared" si="50"/>
        <v>EXN_114</v>
      </c>
      <c r="AN1837" s="9" t="s">
        <v>5537</v>
      </c>
      <c r="AO1837" s="23" t="str">
        <f>_xlfn.XLOOKUP(B1837,'INCIDENT-05-03-2026'!E:E,'INCIDENT-05-03-2026'!F:F,"")</f>
        <v/>
      </c>
      <c r="AP1837" s="7" t="s">
        <v>5537</v>
      </c>
      <c r="AQ1837" s="6"/>
      <c r="AR1837" s="7"/>
      <c r="AS1837" s="3" t="str">
        <f>_xlfn.XLOOKUP(B1837,'[3]tt num | region | site id'!$C:$C,'[3]tt num | region | site id'!$Q:$Q,"")</f>
        <v/>
      </c>
      <c r="AT1837" s="24" t="str">
        <f>_xlfn.XLOOKUP(B1837,'[4]Cells Huawei 03052026 12h'!$B:$B,'[4]Cells Huawei 03052026 12h'!$T:$T,"")</f>
        <v/>
      </c>
      <c r="AU1837" s="24" t="str">
        <f>_xlfn.XLOOKUP(B1837,'[5]cells down 02052026 8h50'!$B:$B,'[5]cells down 02052026 8h50'!$R:$R,"")</f>
        <v/>
      </c>
      <c r="AV1837" s="24" t="str">
        <f>_xlfn.XLOOKUP(B1837,'[5]cells down 02052026 13h50'!$B:$B,'[5]cells down 02052026 13h50'!$R:$R,"")</f>
        <v/>
      </c>
      <c r="AW1837" s="24" t="str">
        <f>_xlfn.XLOOKUP(B1837,'[5]cells down 02052026 13h50'!$B:$B,'[5]cells down 02052026 13h50'!$R:$R,"")</f>
        <v/>
      </c>
      <c r="AX1837" s="24" t="str">
        <f>_xlfn.XLOOKUP(B1837,'[6]cell downs 03052026 8h40 '!$B:$B,'[6]cell downs 03052026 8h40 '!$R:$R,"")</f>
        <v/>
      </c>
      <c r="AY1837" s="24" t="str">
        <f>_xlfn.XLOOKUP(B1837,'[7]ALL SITES DOWN'!$D:$D,'[7]ALL SITES DOWN'!$J:$J,"")</f>
        <v/>
      </c>
      <c r="AZ1837" s="24" t="str">
        <f>_xlfn.XLOOKUP(B1837,'[8]ALL SITES DOWN'!$D:$D,'[8]ALL SITES DOWN'!$J:$J,"")</f>
        <v/>
      </c>
      <c r="BA1837" s="9" t="str">
        <f>_xlfn.XLOOKUP(B1837,[9]sheet1!$AC:$AC,[9]sheet1!$AF:$AF,"")</f>
        <v/>
      </c>
      <c r="BB1837" s="14" t="s">
        <v>5537</v>
      </c>
      <c r="BC1837" s="14" t="s">
        <v>5537</v>
      </c>
      <c r="BD1837" s="14" t="str">
        <f>_xlfn.XLOOKUP(B1837,'[10]cell downs 18042026 17h'!$B:$B,'[10]cell downs 18042026 17h'!$B:$B,"")</f>
        <v/>
      </c>
      <c r="BE1837" s="14" t="str">
        <f>_xlfn.XLOOKUP(B1837,'[11]Cells Huawei 19042026 15h'!$B:$B,'[11]Cells Huawei 19042026 15h'!$B:$B,"")</f>
        <v/>
      </c>
      <c r="BF1837" s="9" t="str">
        <f>_xlfn.XLOOKUP(B1837,'[12]cells down 19042026 9H40'!$B:$B,'[12]cells down 19042026 9H40'!$B:$B,"")</f>
        <v/>
      </c>
      <c r="BG1837" s="9" t="s">
        <v>1813</v>
      </c>
      <c r="BH1837" s="9" t="s">
        <v>302</v>
      </c>
    </row>
    <row r="1838" spans="1:60" s="9" customFormat="1" x14ac:dyDescent="0.3">
      <c r="A1838" s="1" t="s">
        <v>3829</v>
      </c>
      <c r="B1838" s="8" t="s">
        <v>3830</v>
      </c>
      <c r="C1838" s="3" t="str">
        <f>_xlfn.XLOOKUP(B1838,'[1]daily break down'!$D:$D,'[1]daily break down'!$E:$E,"")</f>
        <v>Maroua</v>
      </c>
      <c r="D1838" s="1" t="s">
        <v>21</v>
      </c>
      <c r="E1838" s="1" t="s">
        <v>36</v>
      </c>
      <c r="F1838" s="3" t="s">
        <v>55</v>
      </c>
      <c r="G1838" s="1" t="s">
        <v>84</v>
      </c>
      <c r="H1838" s="40" t="str">
        <f>_xlfn.XLOOKUP(B1838,[2]CALCULATION!$B:$B,[2]CALCULATION!$H:$H,"")</f>
        <v>Huawei</v>
      </c>
      <c r="I1838" s="34">
        <v>0</v>
      </c>
      <c r="J1838" s="34">
        <v>0</v>
      </c>
      <c r="K1838" s="34">
        <v>0</v>
      </c>
      <c r="L1838" s="34">
        <v>0</v>
      </c>
      <c r="M1838" s="34">
        <v>0</v>
      </c>
      <c r="N1838" s="34">
        <v>0</v>
      </c>
      <c r="O1838" s="34">
        <v>0</v>
      </c>
      <c r="P1838" s="34">
        <v>0</v>
      </c>
      <c r="Q1838" s="34">
        <v>0</v>
      </c>
      <c r="R1838" s="34">
        <v>0</v>
      </c>
      <c r="S1838" s="35">
        <v>0</v>
      </c>
      <c r="T1838" s="35">
        <v>0</v>
      </c>
      <c r="U1838" s="35">
        <v>0</v>
      </c>
      <c r="V1838" s="35">
        <v>0</v>
      </c>
      <c r="W1838" s="35">
        <v>0</v>
      </c>
      <c r="X1838" s="35">
        <v>0</v>
      </c>
      <c r="Y1838" s="35">
        <v>0</v>
      </c>
      <c r="Z1838" s="35">
        <v>0</v>
      </c>
      <c r="AA1838" s="35">
        <v>0</v>
      </c>
      <c r="AB1838" s="35">
        <v>0</v>
      </c>
      <c r="AC1838" s="35">
        <v>0</v>
      </c>
      <c r="AD1838" s="35">
        <v>0</v>
      </c>
      <c r="AE1838" s="58" t="s">
        <v>5560</v>
      </c>
      <c r="AF1838" s="58"/>
      <c r="AG1838" s="57" t="str" cm="1">
        <f t="array" ref="AG1838">IFERROR(_xlfn.IFS(
AI1838="MPR ISSUE","PDH",
AI1838="BSS Hardware Issue","BSS",
AI1838="Sites strategiques, MLL, Pylone, etc.","ENVTECH",
AI1838="AKTIVCO DEFAUT GE &amp; POWER Cabinet","AKTIVCO",
AI1838="AKTIVCO Coupure ENEO &amp; Baisse de tension","AKTIVCO GRID ONLY",
AI1838="Coupure ENEO &amp; Baisse de tension","IHS GRID ONLY",
AI1838="Defaut GE &amp; POWER Cabinet","IHS",
AI1838="Sharing","Partners",
AI1838="Sites strategiques &amp; DataCenter","SST &amp; DC",
AI1838="Exclu","Exclu",
AI1838="SAT","SAT",
AI1838="SPARE-ISSUE","SPARE-ISSUE",
AI1838="Fiber CAmtel","TRANS_FO_CAMTEL",
AI1838="Fiber AOF","Fiber AOF",
AI1838="Projet OCM (HUAWEI)","TRAVAUX-HUAWEI",
AI1838="Projet OCM (NOKIA)","TRAVAUX-NOKIA",
AI1838="ACCESS-ISSUE","ACCESS-ISSUE",
AI1838="Projet OCM (ZTE, NOKIA, autres projets)","TRAVAUX OCM",
AI1838="No root CAuse","No root cause",
AI1838="ODU HS","PDH",
AI1838="IP &amp; VLAN","PDH",
AI1838="Warehouse HUAWEI","SPARE-ISSUE",
AI1838="SPARE-HS","SPARE-ISSUE",
AI1838="Power Telco","BSS",AI1838="no impacts","no impacts"
),"")</f>
        <v>no impacts</v>
      </c>
      <c r="AH1838" s="57" t="str" cm="1">
        <f t="array" ref="AH1838">IFERROR(_xlfn.IFS(
AI1838="MPR ISSUE","TX ISSUE",
AI1838="BSS Hardware Issue","RAN ISSUE",
AI1838="Sites strategiques, MLL, Pylone, etc.","ENVTECH",
AI1838="AKTIVCO DEFAUT GE &amp; POWER Cabinet","POWER ISSUE",
AI1838="AKTIVCO Coupure ENEO &amp; Baisse de tension","POWER ISSUE",
AI1838="Coupure ENEO &amp; Baisse de tension","POWER ISSUE",
AI1838="Defaut GE &amp; POWER Cabinet","POWER ISSUE",
AI1838="Sharing","POWER ISSUE",
AI1838="Sites strategiques &amp; DataCenter","POWER ISSUE",
AI1838="Exclu","Exclu",
AI1838="SAT","TX ISSUE",
AI1838="SPARE-ISSUE","SPARE-ISSUE",
AI1838="Fiber CAmtel","TX ISSUE",
AI1838="Fiber AOF","TX ISSUE",
AI1838="Projet OCM (HUAWEI)","TRAVAUX-HUAWEI",
AI1838="Projet OCM (NOKIA)","TRAVAUX -NOKIA",
AI1838="ACCESS-ISSUE","ACCESS-ISSUE",
AI1838="Projet OCM (ZTE, NOKIA, autres projets)","TRAVAUX OCM",
AI1838="No root CAuse","No root cause",
AI1838="ODU HS","TX ISSUE",
AI1838="IP &amp; VLAN","TX ISSUE",
AI1838="Warehouse HUAWEI","SPARE-ISSUE",
AI1838="SPARE-HS","SPARE-ISSUE",
AI1838="Power Telco","RAN ISSUE",AI1838="no impacts","no impacts"
),"")</f>
        <v>no impacts</v>
      </c>
      <c r="AI1838" s="85" t="s">
        <v>5998</v>
      </c>
      <c r="AJ1838" s="57" t="str" cm="1">
        <f t="array" ref="AJ1838">IFERROR(_xlfn.IFS(
AI1838="MPR ISSUE","ACTIVE",
AI1838="BSS Hardware Issue","ACTIVE",
AI1838="Sites strategiques, MLL, Pylone, etc.","PASSIVE",
AI1838="AKTIVCO DEFAUT GE &amp; POWER Cabinet","PASSIVE",
AI1838="AKTIVCO Coupure ENEO &amp; Baisse de tension","PASSIVE",
AI1838="Coupure ENEO &amp; Baisse de tension","PASSIVE",
AI1838="Defaut GE &amp; POWER Cabinet","PASSIVE",
AI1838="Sharing","PASSIVE",
AI1838="Sites strategiques &amp; DataCenter","PASSIVE",
AI1838="Exclu","Exclu",
AI1838="SAT","ACTIVE",
AI1838="SPARE-ISSUE","SPARE-ISSUE",
AI1838="Fiber CAmtel","ACTIVE",
AI1838="Fiber AOF","ACTIVE",
AI1838="Projet OCM (HUAWEI)","PLANNED WORKS",
AI1838="Projet OCM (NOKIA)","PLANNED WORKS",
AI1838="ACCESS-ISSUE","ACCESS-ISSUE",
AI1838="Projet OCM (ZTE, NOKIA, autres projets)","PLANNED WORKS",
AI1838="No root CAuse","No root cause",
AI1838="ODU HS","ACTIVE",
AI1838="IP &amp; VLAN","ACTIVE",
AI1838="Warehouse HUAWEI","SPARE-ISSUE",
AI1838="SPARE-HS","SPARE-ISSUE",
AI1838="Power Telco","ACTIVE", AI1838="no impacts","no impacts"
),"")</f>
        <v>no impacts</v>
      </c>
      <c r="AK1838" s="23" t="s">
        <v>5537</v>
      </c>
      <c r="AL1838" s="23" t="str">
        <f t="shared" si="50"/>
        <v>EXN_196</v>
      </c>
      <c r="AN1838" s="9" t="s">
        <v>5537</v>
      </c>
      <c r="AO1838" s="23" t="str">
        <f>_xlfn.XLOOKUP(B1838,'INCIDENT-05-03-2026'!E:E,'INCIDENT-05-03-2026'!F:F,"")</f>
        <v/>
      </c>
      <c r="AP1838" s="7" t="s">
        <v>5537</v>
      </c>
      <c r="AQ1838" s="6"/>
      <c r="AR1838" s="7"/>
      <c r="AS1838" s="3" t="str">
        <f>_xlfn.XLOOKUP(B1838,'[3]tt num | region | site id'!$C:$C,'[3]tt num | region | site id'!$Q:$Q,"")</f>
        <v/>
      </c>
      <c r="AT1838" s="24" t="str">
        <f>_xlfn.XLOOKUP(B1838,'[4]Cells Huawei 03052026 12h'!$B:$B,'[4]Cells Huawei 03052026 12h'!$T:$T,"")</f>
        <v/>
      </c>
      <c r="AU1838" s="24" t="str">
        <f>_xlfn.XLOOKUP(B1838,'[5]cells down 02052026 8h50'!$B:$B,'[5]cells down 02052026 8h50'!$R:$R,"")</f>
        <v/>
      </c>
      <c r="AV1838" s="24" t="str">
        <f>_xlfn.XLOOKUP(B1838,'[5]cells down 02052026 13h50'!$B:$B,'[5]cells down 02052026 13h50'!$R:$R,"")</f>
        <v/>
      </c>
      <c r="AW1838" s="24" t="str">
        <f>_xlfn.XLOOKUP(B1838,'[5]cells down 02052026 13h50'!$B:$B,'[5]cells down 02052026 13h50'!$R:$R,"")</f>
        <v/>
      </c>
      <c r="AX1838" s="24" t="str">
        <f>_xlfn.XLOOKUP(B1838,'[6]cell downs 03052026 8h40 '!$B:$B,'[6]cell downs 03052026 8h40 '!$R:$R,"")</f>
        <v/>
      </c>
      <c r="AY1838" s="24" t="str">
        <f>_xlfn.XLOOKUP(B1838,'[7]ALL SITES DOWN'!$D:$D,'[7]ALL SITES DOWN'!$J:$J,"")</f>
        <v/>
      </c>
      <c r="AZ1838" s="24" t="str">
        <f>_xlfn.XLOOKUP(B1838,'[8]ALL SITES DOWN'!$D:$D,'[8]ALL SITES DOWN'!$J:$J,"")</f>
        <v/>
      </c>
      <c r="BA1838" s="9" t="str">
        <f>_xlfn.XLOOKUP(B1838,[9]sheet1!$AC:$AC,[9]sheet1!$AF:$AF,"")</f>
        <v/>
      </c>
      <c r="BB1838" s="14" t="s">
        <v>5537</v>
      </c>
      <c r="BC1838" s="14" t="s">
        <v>5537</v>
      </c>
      <c r="BD1838" s="14" t="str">
        <f>_xlfn.XLOOKUP(B1838,'[10]cell downs 18042026 17h'!$B:$B,'[10]cell downs 18042026 17h'!$B:$B,"")</f>
        <v/>
      </c>
      <c r="BE1838" s="14" t="str">
        <f>_xlfn.XLOOKUP(B1838,'[11]Cells Huawei 19042026 15h'!$B:$B,'[11]Cells Huawei 19042026 15h'!$B:$B,"")</f>
        <v/>
      </c>
      <c r="BF1838" s="9" t="str">
        <f>_xlfn.XLOOKUP(B1838,'[12]cells down 19042026 9H40'!$B:$B,'[12]cells down 19042026 9H40'!$B:$B,"")</f>
        <v/>
      </c>
      <c r="BG1838" s="9" t="s">
        <v>5537</v>
      </c>
      <c r="BH1838" s="9" t="s">
        <v>5537</v>
      </c>
    </row>
    <row r="1839" spans="1:60" s="9" customFormat="1" x14ac:dyDescent="0.3">
      <c r="A1839" s="1" t="s">
        <v>4503</v>
      </c>
      <c r="B1839" s="8" t="s">
        <v>4504</v>
      </c>
      <c r="C1839" s="3" t="str">
        <f>_xlfn.XLOOKUP(B1839,'[1]daily break down'!$D:$D,'[1]daily break down'!$E:$E,"")</f>
        <v>Douala</v>
      </c>
      <c r="D1839" s="1" t="s">
        <v>11</v>
      </c>
      <c r="E1839" s="1" t="s">
        <v>145</v>
      </c>
      <c r="F1839" s="3" t="s">
        <v>31</v>
      </c>
      <c r="G1839" s="1" t="s">
        <v>32</v>
      </c>
      <c r="H1839" s="42" t="str">
        <f>_xlfn.XLOOKUP(B1839,[2]CALCULATION!$B:$B,[2]CALCULATION!$H:$H,"")</f>
        <v>ZTE</v>
      </c>
      <c r="I1839" s="34">
        <v>0</v>
      </c>
      <c r="J1839" s="34">
        <v>0</v>
      </c>
      <c r="K1839" s="34">
        <v>0</v>
      </c>
      <c r="L1839" s="34">
        <v>0</v>
      </c>
      <c r="M1839" s="34">
        <v>0</v>
      </c>
      <c r="N1839" s="34">
        <v>0</v>
      </c>
      <c r="O1839" s="34">
        <v>0</v>
      </c>
      <c r="P1839" s="34">
        <v>0</v>
      </c>
      <c r="Q1839" s="34">
        <v>0</v>
      </c>
      <c r="R1839" s="34">
        <v>0</v>
      </c>
      <c r="S1839" s="35">
        <v>0</v>
      </c>
      <c r="T1839" s="35">
        <v>0</v>
      </c>
      <c r="U1839" s="35">
        <v>0</v>
      </c>
      <c r="V1839" s="35">
        <v>0</v>
      </c>
      <c r="W1839" s="35">
        <v>0</v>
      </c>
      <c r="X1839" s="35">
        <v>0</v>
      </c>
      <c r="Y1839" s="35">
        <v>0</v>
      </c>
      <c r="Z1839" s="35">
        <v>0</v>
      </c>
      <c r="AA1839" s="35">
        <v>0</v>
      </c>
      <c r="AB1839" s="35">
        <v>0</v>
      </c>
      <c r="AC1839" s="35">
        <v>0</v>
      </c>
      <c r="AD1839" s="35">
        <v>0</v>
      </c>
      <c r="AE1839" s="58" t="s">
        <v>5560</v>
      </c>
      <c r="AF1839" s="58"/>
      <c r="AG1839" s="57" t="str" cm="1">
        <f t="array" ref="AG1839">IFERROR(_xlfn.IFS(
AI1839="MPR ISSUE","PDH",
AI1839="BSS Hardware Issue","BSS",
AI1839="Sites strategiques, MLL, Pylone, etc.","ENVTECH",
AI1839="AKTIVCO DEFAUT GE &amp; POWER Cabinet","AKTIVCO",
AI1839="AKTIVCO Coupure ENEO &amp; Baisse de tension","AKTIVCO GRID ONLY",
AI1839="Coupure ENEO &amp; Baisse de tension","IHS GRID ONLY",
AI1839="Defaut GE &amp; POWER Cabinet","IHS",
AI1839="Sharing","Partners",
AI1839="Sites strategiques &amp; DataCenter","SST &amp; DC",
AI1839="Exclu","Exclu",
AI1839="SAT","SAT",
AI1839="SPARE-ISSUE","SPARE-ISSUE",
AI1839="Fiber CAmtel","TRANS_FO_CAMTEL",
AI1839="Fiber AOF","Fiber AOF",
AI1839="Projet OCM (HUAWEI)","TRAVAUX-HUAWEI",
AI1839="Projet OCM (NOKIA)","TRAVAUX-NOKIA",
AI1839="ACCESS-ISSUE","ACCESS-ISSUE",
AI1839="Projet OCM (ZTE, NOKIA, autres projets)","TRAVAUX OCM",
AI1839="No root CAuse","No root cause",
AI1839="ODU HS","PDH",
AI1839="IP &amp; VLAN","PDH",
AI1839="Warehouse HUAWEI","SPARE-ISSUE",
AI1839="SPARE-HS","SPARE-ISSUE",
AI1839="Power Telco","BSS",AI1839="no impacts","no impacts"
),"")</f>
        <v>no impacts</v>
      </c>
      <c r="AH1839" s="57" t="str" cm="1">
        <f t="array" ref="AH1839">IFERROR(_xlfn.IFS(
AI1839="MPR ISSUE","TX ISSUE",
AI1839="BSS Hardware Issue","RAN ISSUE",
AI1839="Sites strategiques, MLL, Pylone, etc.","ENVTECH",
AI1839="AKTIVCO DEFAUT GE &amp; POWER Cabinet","POWER ISSUE",
AI1839="AKTIVCO Coupure ENEO &amp; Baisse de tension","POWER ISSUE",
AI1839="Coupure ENEO &amp; Baisse de tension","POWER ISSUE",
AI1839="Defaut GE &amp; POWER Cabinet","POWER ISSUE",
AI1839="Sharing","POWER ISSUE",
AI1839="Sites strategiques &amp; DataCenter","POWER ISSUE",
AI1839="Exclu","Exclu",
AI1839="SAT","TX ISSUE",
AI1839="SPARE-ISSUE","SPARE-ISSUE",
AI1839="Fiber CAmtel","TX ISSUE",
AI1839="Fiber AOF","TX ISSUE",
AI1839="Projet OCM (HUAWEI)","TRAVAUX-HUAWEI",
AI1839="Projet OCM (NOKIA)","TRAVAUX -NOKIA",
AI1839="ACCESS-ISSUE","ACCESS-ISSUE",
AI1839="Projet OCM (ZTE, NOKIA, autres projets)","TRAVAUX OCM",
AI1839="No root CAuse","No root cause",
AI1839="ODU HS","TX ISSUE",
AI1839="IP &amp; VLAN","TX ISSUE",
AI1839="Warehouse HUAWEI","SPARE-ISSUE",
AI1839="SPARE-HS","SPARE-ISSUE",
AI1839="Power Telco","RAN ISSUE",AI1839="no impacts","no impacts"
),"")</f>
        <v>no impacts</v>
      </c>
      <c r="AI1839" s="85" t="s">
        <v>5998</v>
      </c>
      <c r="AJ1839" s="57" t="str" cm="1">
        <f t="array" ref="AJ1839">IFERROR(_xlfn.IFS(
AI1839="MPR ISSUE","ACTIVE",
AI1839="BSS Hardware Issue","ACTIVE",
AI1839="Sites strategiques, MLL, Pylone, etc.","PASSIVE",
AI1839="AKTIVCO DEFAUT GE &amp; POWER Cabinet","PASSIVE",
AI1839="AKTIVCO Coupure ENEO &amp; Baisse de tension","PASSIVE",
AI1839="Coupure ENEO &amp; Baisse de tension","PASSIVE",
AI1839="Defaut GE &amp; POWER Cabinet","PASSIVE",
AI1839="Sharing","PASSIVE",
AI1839="Sites strategiques &amp; DataCenter","PASSIVE",
AI1839="Exclu","Exclu",
AI1839="SAT","ACTIVE",
AI1839="SPARE-ISSUE","SPARE-ISSUE",
AI1839="Fiber CAmtel","ACTIVE",
AI1839="Fiber AOF","ACTIVE",
AI1839="Projet OCM (HUAWEI)","PLANNED WORKS",
AI1839="Projet OCM (NOKIA)","PLANNED WORKS",
AI1839="ACCESS-ISSUE","ACCESS-ISSUE",
AI1839="Projet OCM (ZTE, NOKIA, autres projets)","PLANNED WORKS",
AI1839="No root CAuse","No root cause",
AI1839="ODU HS","ACTIVE",
AI1839="IP &amp; VLAN","ACTIVE",
AI1839="Warehouse HUAWEI","SPARE-ISSUE",
AI1839="SPARE-HS","SPARE-ISSUE",
AI1839="Power Telco","ACTIVE", AI1839="no impacts","no impacts"
),"")</f>
        <v>no impacts</v>
      </c>
      <c r="AK1839" s="23" t="s">
        <v>5537</v>
      </c>
      <c r="AL1839" s="23" t="str">
        <f t="shared" si="50"/>
        <v>LIT_014</v>
      </c>
      <c r="AN1839" s="9" t="s">
        <v>5537</v>
      </c>
      <c r="AO1839" s="23" t="str">
        <f>_xlfn.XLOOKUP(B1839,'INCIDENT-05-03-2026'!E:E,'INCIDENT-05-03-2026'!F:F,"")</f>
        <v/>
      </c>
      <c r="AP1839" s="7" t="s">
        <v>5537</v>
      </c>
      <c r="AQ1839" s="6"/>
      <c r="AR1839" s="7"/>
      <c r="AS1839" s="3" t="str">
        <f>_xlfn.XLOOKUP(B1839,'[3]tt num | region | site id'!$C:$C,'[3]tt num | region | site id'!$Q:$Q,"")</f>
        <v/>
      </c>
      <c r="AT1839" s="24" t="str">
        <f>_xlfn.XLOOKUP(B1839,'[4]Cells Huawei 03052026 12h'!$B:$B,'[4]Cells Huawei 03052026 12h'!$T:$T,"")</f>
        <v/>
      </c>
      <c r="AU1839" s="24" t="str">
        <f>_xlfn.XLOOKUP(B1839,'[5]cells down 02052026 8h50'!$B:$B,'[5]cells down 02052026 8h50'!$R:$R,"")</f>
        <v/>
      </c>
      <c r="AV1839" s="24" t="str">
        <f>_xlfn.XLOOKUP(B1839,'[5]cells down 02052026 13h50'!$B:$B,'[5]cells down 02052026 13h50'!$R:$R,"")</f>
        <v/>
      </c>
      <c r="AW1839" s="24" t="str">
        <f>_xlfn.XLOOKUP(B1839,'[5]cells down 02052026 13h50'!$B:$B,'[5]cells down 02052026 13h50'!$R:$R,"")</f>
        <v/>
      </c>
      <c r="AX1839" s="24" t="str">
        <f>_xlfn.XLOOKUP(B1839,'[6]cell downs 03052026 8h40 '!$B:$B,'[6]cell downs 03052026 8h40 '!$R:$R,"")</f>
        <v/>
      </c>
      <c r="AY1839" s="24" t="str">
        <f>_xlfn.XLOOKUP(B1839,'[7]ALL SITES DOWN'!$D:$D,'[7]ALL SITES DOWN'!$J:$J,"")</f>
        <v/>
      </c>
      <c r="AZ1839" s="24" t="str">
        <f>_xlfn.XLOOKUP(B1839,'[8]ALL SITES DOWN'!$D:$D,'[8]ALL SITES DOWN'!$J:$J,"")</f>
        <v/>
      </c>
      <c r="BA1839" s="9" t="str">
        <f>_xlfn.XLOOKUP(B1839,[9]sheet1!$AC:$AC,[9]sheet1!$AF:$AF,"")</f>
        <v/>
      </c>
      <c r="BB1839" s="14" t="s">
        <v>5537</v>
      </c>
      <c r="BC1839" s="14" t="s">
        <v>5537</v>
      </c>
      <c r="BD1839" s="14" t="str">
        <f>_xlfn.XLOOKUP(B1839,'[10]cell downs 18042026 17h'!$B:$B,'[10]cell downs 18042026 17h'!$B:$B,"")</f>
        <v/>
      </c>
      <c r="BE1839" s="14" t="str">
        <f>_xlfn.XLOOKUP(B1839,'[11]Cells Huawei 19042026 15h'!$B:$B,'[11]Cells Huawei 19042026 15h'!$B:$B,"")</f>
        <v/>
      </c>
      <c r="BF1839" s="9" t="str">
        <f>_xlfn.XLOOKUP(B1839,'[12]cells down 19042026 9H40'!$B:$B,'[12]cells down 19042026 9H40'!$B:$B,"")</f>
        <v/>
      </c>
      <c r="BG1839" s="9" t="s">
        <v>4504</v>
      </c>
      <c r="BH1839" s="9" t="s">
        <v>594</v>
      </c>
    </row>
    <row r="1840" spans="1:60" s="9" customFormat="1" x14ac:dyDescent="0.3">
      <c r="A1840" s="1" t="s">
        <v>1654</v>
      </c>
      <c r="B1840" s="8" t="s">
        <v>1655</v>
      </c>
      <c r="C1840" s="3" t="str">
        <f>_xlfn.XLOOKUP(B1840,'[1]daily break down'!$D:$D,'[1]daily break down'!$E:$E,"")</f>
        <v>OUEST</v>
      </c>
      <c r="D1840" s="1" t="s">
        <v>11</v>
      </c>
      <c r="E1840" s="1" t="s">
        <v>12</v>
      </c>
      <c r="F1840" s="3" t="s">
        <v>102</v>
      </c>
      <c r="G1840" s="1" t="s">
        <v>856</v>
      </c>
      <c r="H1840" s="40" t="str">
        <f>_xlfn.XLOOKUP(B1840,[2]CALCULATION!$B:$B,[2]CALCULATION!$H:$H,"")</f>
        <v>Huawei</v>
      </c>
      <c r="I1840" s="34">
        <v>0.45531171436480011</v>
      </c>
      <c r="J1840" s="34">
        <v>3.0587159314333982E-2</v>
      </c>
      <c r="K1840" s="34">
        <v>0</v>
      </c>
      <c r="L1840" s="34">
        <v>0</v>
      </c>
      <c r="M1840" s="34">
        <v>0</v>
      </c>
      <c r="N1840" s="34">
        <v>0</v>
      </c>
      <c r="O1840" s="34">
        <v>0</v>
      </c>
      <c r="P1840" s="34">
        <v>0</v>
      </c>
      <c r="Q1840" s="34">
        <v>0</v>
      </c>
      <c r="R1840" s="34">
        <v>0</v>
      </c>
      <c r="S1840" s="35">
        <v>0</v>
      </c>
      <c r="T1840" s="35">
        <v>0</v>
      </c>
      <c r="U1840" s="35">
        <v>0</v>
      </c>
      <c r="V1840" s="35">
        <v>0</v>
      </c>
      <c r="W1840" s="35">
        <v>0</v>
      </c>
      <c r="X1840" s="35">
        <v>0</v>
      </c>
      <c r="Y1840" s="35">
        <v>0</v>
      </c>
      <c r="Z1840" s="35">
        <v>0</v>
      </c>
      <c r="AA1840" s="35">
        <v>0</v>
      </c>
      <c r="AB1840" s="35">
        <v>0</v>
      </c>
      <c r="AC1840" s="35">
        <v>0</v>
      </c>
      <c r="AD1840" s="35">
        <v>0</v>
      </c>
      <c r="AE1840" s="58" t="s">
        <v>5560</v>
      </c>
      <c r="AF1840" s="58"/>
      <c r="AG1840" s="57" t="str" cm="1">
        <f t="array" ref="AG1840">IFERROR(_xlfn.IFS(
AI1840="MPR ISSUE","PDH",
AI1840="BSS Hardware Issue","BSS",
AI1840="Sites strategiques, MLL, Pylone, etc.","ENVTECH",
AI1840="AKTIVCO DEFAUT GE &amp; POWER Cabinet","AKTIVCO",
AI1840="AKTIVCO Coupure ENEO &amp; Baisse de tension","AKTIVCO GRID ONLY",
AI1840="Coupure ENEO &amp; Baisse de tension","IHS GRID ONLY",
AI1840="Defaut GE &amp; POWER Cabinet","IHS",
AI1840="Sharing","Partners",
AI1840="Sites strategiques &amp; DataCenter","SST &amp; DC",
AI1840="Exclu","Exclu",
AI1840="SAT","SAT",
AI1840="SPARE-ISSUE","SPARE-ISSUE",
AI1840="Fiber CAmtel","TRANS_FO_CAMTEL",
AI1840="Fiber AOF","Fiber AOF",
AI1840="Projet OCM (HUAWEI)","TRAVAUX-HUAWEI",
AI1840="Projet OCM (NOKIA)","TRAVAUX-NOKIA",
AI1840="ACCESS-ISSUE","ACCESS-ISSUE",
AI1840="Projet OCM (ZTE, NOKIA, autres projets)","TRAVAUX OCM",
AI1840="No root CAuse","No root cause",
AI1840="ODU HS","PDH",
AI1840="IP &amp; VLAN","PDH",
AI1840="Warehouse HUAWEI","SPARE-ISSUE",
AI1840="SPARE-HS","SPARE-ISSUE",
AI1840="Power Telco","BSS",AI1840="no impacts","no impacts"
),"")</f>
        <v>no impacts</v>
      </c>
      <c r="AH1840" s="57" t="str" cm="1">
        <f t="array" ref="AH1840">IFERROR(_xlfn.IFS(
AI1840="MPR ISSUE","TX ISSUE",
AI1840="BSS Hardware Issue","RAN ISSUE",
AI1840="Sites strategiques, MLL, Pylone, etc.","ENVTECH",
AI1840="AKTIVCO DEFAUT GE &amp; POWER Cabinet","POWER ISSUE",
AI1840="AKTIVCO Coupure ENEO &amp; Baisse de tension","POWER ISSUE",
AI1840="Coupure ENEO &amp; Baisse de tension","POWER ISSUE",
AI1840="Defaut GE &amp; POWER Cabinet","POWER ISSUE",
AI1840="Sharing","POWER ISSUE",
AI1840="Sites strategiques &amp; DataCenter","POWER ISSUE",
AI1840="Exclu","Exclu",
AI1840="SAT","TX ISSUE",
AI1840="SPARE-ISSUE","SPARE-ISSUE",
AI1840="Fiber CAmtel","TX ISSUE",
AI1840="Fiber AOF","TX ISSUE",
AI1840="Projet OCM (HUAWEI)","TRAVAUX-HUAWEI",
AI1840="Projet OCM (NOKIA)","TRAVAUX -NOKIA",
AI1840="ACCESS-ISSUE","ACCESS-ISSUE",
AI1840="Projet OCM (ZTE, NOKIA, autres projets)","TRAVAUX OCM",
AI1840="No root CAuse","No root cause",
AI1840="ODU HS","TX ISSUE",
AI1840="IP &amp; VLAN","TX ISSUE",
AI1840="Warehouse HUAWEI","SPARE-ISSUE",
AI1840="SPARE-HS","SPARE-ISSUE",
AI1840="Power Telco","RAN ISSUE",AI1840="no impacts","no impacts"
),"")</f>
        <v>no impacts</v>
      </c>
      <c r="AI1840" s="85" t="s">
        <v>5998</v>
      </c>
      <c r="AJ1840" s="57" t="str" cm="1">
        <f t="array" ref="AJ1840">IFERROR(_xlfn.IFS(
AI1840="MPR ISSUE","ACTIVE",
AI1840="BSS Hardware Issue","ACTIVE",
AI1840="Sites strategiques, MLL, Pylone, etc.","PASSIVE",
AI1840="AKTIVCO DEFAUT GE &amp; POWER Cabinet","PASSIVE",
AI1840="AKTIVCO Coupure ENEO &amp; Baisse de tension","PASSIVE",
AI1840="Coupure ENEO &amp; Baisse de tension","PASSIVE",
AI1840="Defaut GE &amp; POWER Cabinet","PASSIVE",
AI1840="Sharing","PASSIVE",
AI1840="Sites strategiques &amp; DataCenter","PASSIVE",
AI1840="Exclu","Exclu",
AI1840="SAT","ACTIVE",
AI1840="SPARE-ISSUE","SPARE-ISSUE",
AI1840="Fiber CAmtel","ACTIVE",
AI1840="Fiber AOF","ACTIVE",
AI1840="Projet OCM (HUAWEI)","PLANNED WORKS",
AI1840="Projet OCM (NOKIA)","PLANNED WORKS",
AI1840="ACCESS-ISSUE","ACCESS-ISSUE",
AI1840="Projet OCM (ZTE, NOKIA, autres projets)","PLANNED WORKS",
AI1840="No root CAuse","No root cause",
AI1840="ODU HS","ACTIVE",
AI1840="IP &amp; VLAN","ACTIVE",
AI1840="Warehouse HUAWEI","SPARE-ISSUE",
AI1840="SPARE-HS","SPARE-ISSUE",
AI1840="Power Telco","ACTIVE", AI1840="no impacts","no impacts"
),"")</f>
        <v>no impacts</v>
      </c>
      <c r="AK1840" s="23" t="s">
        <v>5537</v>
      </c>
      <c r="AL1840" s="23" t="str">
        <f t="shared" si="50"/>
        <v>OST_101</v>
      </c>
      <c r="AN1840" s="9" t="s">
        <v>5537</v>
      </c>
      <c r="AO1840" s="23" t="str">
        <f>_xlfn.XLOOKUP(B1840,'INCIDENT-05-03-2026'!E:E,'INCIDENT-05-03-2026'!F:F,"")</f>
        <v/>
      </c>
      <c r="AP1840" s="7" t="s">
        <v>5537</v>
      </c>
      <c r="AQ1840" s="6"/>
      <c r="AR1840" s="7"/>
      <c r="AS1840" s="3" t="str">
        <f>_xlfn.XLOOKUP(B1840,'[3]tt num | region | site id'!$C:$C,'[3]tt num | region | site id'!$Q:$Q,"")</f>
        <v/>
      </c>
      <c r="AT1840" s="24" t="str">
        <f>_xlfn.XLOOKUP(B1840,'[4]Cells Huawei 03052026 12h'!$B:$B,'[4]Cells Huawei 03052026 12h'!$T:$T,"")</f>
        <v/>
      </c>
      <c r="AU1840" s="24" t="str">
        <f>_xlfn.XLOOKUP(B1840,'[5]cells down 02052026 8h50'!$B:$B,'[5]cells down 02052026 8h50'!$R:$R,"")</f>
        <v/>
      </c>
      <c r="AV1840" s="24" t="str">
        <f>_xlfn.XLOOKUP(B1840,'[5]cells down 02052026 13h50'!$B:$B,'[5]cells down 02052026 13h50'!$R:$R,"")</f>
        <v/>
      </c>
      <c r="AW1840" s="24" t="str">
        <f>_xlfn.XLOOKUP(B1840,'[5]cells down 02052026 13h50'!$B:$B,'[5]cells down 02052026 13h50'!$R:$R,"")</f>
        <v/>
      </c>
      <c r="AX1840" s="24" t="str">
        <f>_xlfn.XLOOKUP(B1840,'[6]cell downs 03052026 8h40 '!$B:$B,'[6]cell downs 03052026 8h40 '!$R:$R,"")</f>
        <v/>
      </c>
      <c r="AY1840" s="24" t="str">
        <f>_xlfn.XLOOKUP(B1840,'[7]ALL SITES DOWN'!$D:$D,'[7]ALL SITES DOWN'!$J:$J,"")</f>
        <v/>
      </c>
      <c r="AZ1840" s="24" t="str">
        <f>_xlfn.XLOOKUP(B1840,'[8]ALL SITES DOWN'!$D:$D,'[8]ALL SITES DOWN'!$J:$J,"")</f>
        <v/>
      </c>
      <c r="BA1840" s="9" t="str">
        <f>_xlfn.XLOOKUP(B1840,[9]sheet1!$AC:$AC,[9]sheet1!$AF:$AF,"")</f>
        <v/>
      </c>
      <c r="BB1840" s="14" t="s">
        <v>5537</v>
      </c>
      <c r="BC1840" s="14" t="s">
        <v>5537</v>
      </c>
      <c r="BD1840" s="14" t="str">
        <f>_xlfn.XLOOKUP(B1840,'[10]cell downs 18042026 17h'!$B:$B,'[10]cell downs 18042026 17h'!$B:$B,"")</f>
        <v/>
      </c>
      <c r="BE1840" s="14" t="str">
        <f>_xlfn.XLOOKUP(B1840,'[11]Cells Huawei 19042026 15h'!$B:$B,'[11]Cells Huawei 19042026 15h'!$B:$B,"")</f>
        <v/>
      </c>
      <c r="BF1840" s="9" t="str">
        <f>_xlfn.XLOOKUP(B1840,'[12]cells down 19042026 9H40'!$B:$B,'[12]cells down 19042026 9H40'!$B:$B,"")</f>
        <v/>
      </c>
      <c r="BG1840" s="9" t="s">
        <v>1655</v>
      </c>
      <c r="BH1840" s="9" t="s">
        <v>12</v>
      </c>
    </row>
    <row r="1841" spans="1:60" s="9" customFormat="1" x14ac:dyDescent="0.3">
      <c r="A1841" s="1" t="s">
        <v>1187</v>
      </c>
      <c r="B1841" s="8" t="s">
        <v>1188</v>
      </c>
      <c r="C1841" s="3" t="str">
        <f>_xlfn.XLOOKUP(B1841,'[1]daily break down'!$D:$D,'[1]daily break down'!$E:$E,"")</f>
        <v>Ngaoundere</v>
      </c>
      <c r="D1841" s="1" t="s">
        <v>21</v>
      </c>
      <c r="E1841" s="1" t="s">
        <v>188</v>
      </c>
      <c r="F1841" s="3" t="s">
        <v>90</v>
      </c>
      <c r="G1841" s="1" t="s">
        <v>91</v>
      </c>
      <c r="H1841" s="40" t="str">
        <f>_xlfn.XLOOKUP(B1841,[2]CALCULATION!$B:$B,[2]CALCULATION!$H:$H,"")</f>
        <v>Huawei</v>
      </c>
      <c r="I1841" s="34">
        <v>0.15775126771736681</v>
      </c>
      <c r="J1841" s="34">
        <v>6.7416596039756513E-2</v>
      </c>
      <c r="K1841" s="34">
        <v>0</v>
      </c>
      <c r="L1841" s="34">
        <v>0</v>
      </c>
      <c r="M1841" s="34">
        <v>0</v>
      </c>
      <c r="N1841" s="34">
        <v>0</v>
      </c>
      <c r="O1841" s="34">
        <v>0</v>
      </c>
      <c r="P1841" s="34">
        <v>0</v>
      </c>
      <c r="Q1841" s="34">
        <v>0</v>
      </c>
      <c r="R1841" s="34">
        <v>0</v>
      </c>
      <c r="S1841" s="35">
        <v>0</v>
      </c>
      <c r="T1841" s="35">
        <v>0</v>
      </c>
      <c r="U1841" s="35">
        <v>0</v>
      </c>
      <c r="V1841" s="35">
        <v>0</v>
      </c>
      <c r="W1841" s="35">
        <v>0</v>
      </c>
      <c r="X1841" s="35">
        <v>0</v>
      </c>
      <c r="Y1841" s="35">
        <v>0</v>
      </c>
      <c r="Z1841" s="35">
        <v>0</v>
      </c>
      <c r="AA1841" s="35">
        <v>0</v>
      </c>
      <c r="AB1841" s="35">
        <v>0</v>
      </c>
      <c r="AC1841" s="35">
        <v>0</v>
      </c>
      <c r="AD1841" s="35">
        <v>0</v>
      </c>
      <c r="AE1841" s="58" t="s">
        <v>5560</v>
      </c>
      <c r="AF1841" s="58"/>
      <c r="AG1841" s="57" t="str" cm="1">
        <f t="array" ref="AG1841">IFERROR(_xlfn.IFS(
AI1841="MPR ISSUE","PDH",
AI1841="BSS Hardware Issue","BSS",
AI1841="Sites strategiques, MLL, Pylone, etc.","ENVTECH",
AI1841="AKTIVCO DEFAUT GE &amp; POWER Cabinet","AKTIVCO",
AI1841="AKTIVCO Coupure ENEO &amp; Baisse de tension","AKTIVCO GRID ONLY",
AI1841="Coupure ENEO &amp; Baisse de tension","IHS GRID ONLY",
AI1841="Defaut GE &amp; POWER Cabinet","IHS",
AI1841="Sharing","Partners",
AI1841="Sites strategiques &amp; DataCenter","SST &amp; DC",
AI1841="Exclu","Exclu",
AI1841="SAT","SAT",
AI1841="SPARE-ISSUE","SPARE-ISSUE",
AI1841="Fiber CAmtel","TRANS_FO_CAMTEL",
AI1841="Fiber AOF","Fiber AOF",
AI1841="Projet OCM (HUAWEI)","TRAVAUX-HUAWEI",
AI1841="Projet OCM (NOKIA)","TRAVAUX-NOKIA",
AI1841="ACCESS-ISSUE","ACCESS-ISSUE",
AI1841="Projet OCM (ZTE, NOKIA, autres projets)","TRAVAUX OCM",
AI1841="No root CAuse","No root cause",
AI1841="ODU HS","PDH",
AI1841="IP &amp; VLAN","PDH",
AI1841="Warehouse HUAWEI","SPARE-ISSUE",
AI1841="SPARE-HS","SPARE-ISSUE",
AI1841="Power Telco","BSS",AI1841="no impacts","no impacts"
),"")</f>
        <v>no impacts</v>
      </c>
      <c r="AH1841" s="57" t="str" cm="1">
        <f t="array" ref="AH1841">IFERROR(_xlfn.IFS(
AI1841="MPR ISSUE","TX ISSUE",
AI1841="BSS Hardware Issue","RAN ISSUE",
AI1841="Sites strategiques, MLL, Pylone, etc.","ENVTECH",
AI1841="AKTIVCO DEFAUT GE &amp; POWER Cabinet","POWER ISSUE",
AI1841="AKTIVCO Coupure ENEO &amp; Baisse de tension","POWER ISSUE",
AI1841="Coupure ENEO &amp; Baisse de tension","POWER ISSUE",
AI1841="Defaut GE &amp; POWER Cabinet","POWER ISSUE",
AI1841="Sharing","POWER ISSUE",
AI1841="Sites strategiques &amp; DataCenter","POWER ISSUE",
AI1841="Exclu","Exclu",
AI1841="SAT","TX ISSUE",
AI1841="SPARE-ISSUE","SPARE-ISSUE",
AI1841="Fiber CAmtel","TX ISSUE",
AI1841="Fiber AOF","TX ISSUE",
AI1841="Projet OCM (HUAWEI)","TRAVAUX-HUAWEI",
AI1841="Projet OCM (NOKIA)","TRAVAUX -NOKIA",
AI1841="ACCESS-ISSUE","ACCESS-ISSUE",
AI1841="Projet OCM (ZTE, NOKIA, autres projets)","TRAVAUX OCM",
AI1841="No root CAuse","No root cause",
AI1841="ODU HS","TX ISSUE",
AI1841="IP &amp; VLAN","TX ISSUE",
AI1841="Warehouse HUAWEI","SPARE-ISSUE",
AI1841="SPARE-HS","SPARE-ISSUE",
AI1841="Power Telco","RAN ISSUE",AI1841="no impacts","no impacts"
),"")</f>
        <v>no impacts</v>
      </c>
      <c r="AI1841" s="85" t="s">
        <v>5998</v>
      </c>
      <c r="AJ1841" s="57" t="str" cm="1">
        <f t="array" ref="AJ1841">IFERROR(_xlfn.IFS(
AI1841="MPR ISSUE","ACTIVE",
AI1841="BSS Hardware Issue","ACTIVE",
AI1841="Sites strategiques, MLL, Pylone, etc.","PASSIVE",
AI1841="AKTIVCO DEFAUT GE &amp; POWER Cabinet","PASSIVE",
AI1841="AKTIVCO Coupure ENEO &amp; Baisse de tension","PASSIVE",
AI1841="Coupure ENEO &amp; Baisse de tension","PASSIVE",
AI1841="Defaut GE &amp; POWER Cabinet","PASSIVE",
AI1841="Sharing","PASSIVE",
AI1841="Sites strategiques &amp; DataCenter","PASSIVE",
AI1841="Exclu","Exclu",
AI1841="SAT","ACTIVE",
AI1841="SPARE-ISSUE","SPARE-ISSUE",
AI1841="Fiber CAmtel","ACTIVE",
AI1841="Fiber AOF","ACTIVE",
AI1841="Projet OCM (HUAWEI)","PLANNED WORKS",
AI1841="Projet OCM (NOKIA)","PLANNED WORKS",
AI1841="ACCESS-ISSUE","ACCESS-ISSUE",
AI1841="Projet OCM (ZTE, NOKIA, autres projets)","PLANNED WORKS",
AI1841="No root CAuse","No root cause",
AI1841="ODU HS","ACTIVE",
AI1841="IP &amp; VLAN","ACTIVE",
AI1841="Warehouse HUAWEI","SPARE-ISSUE",
AI1841="SPARE-HS","SPARE-ISSUE",
AI1841="Power Telco","ACTIVE", AI1841="no impacts","no impacts"
),"")</f>
        <v>no impacts</v>
      </c>
      <c r="AK1841" s="23" t="s">
        <v>5537</v>
      </c>
      <c r="AL1841" s="23" t="str">
        <f t="shared" si="50"/>
        <v>ADM_151</v>
      </c>
      <c r="AN1841" s="9" t="s">
        <v>5537</v>
      </c>
      <c r="AO1841" s="23" t="str">
        <f>_xlfn.XLOOKUP(B1841,'INCIDENT-05-03-2026'!E:E,'INCIDENT-05-03-2026'!F:F,"")</f>
        <v/>
      </c>
      <c r="AP1841" s="7" t="s">
        <v>5537</v>
      </c>
      <c r="AQ1841" s="6"/>
      <c r="AR1841" s="7"/>
      <c r="AS1841" s="3" t="str">
        <f>_xlfn.XLOOKUP(B1841,'[3]tt num | region | site id'!$C:$C,'[3]tt num | region | site id'!$Q:$Q,"")</f>
        <v/>
      </c>
      <c r="AT1841" s="24" t="str">
        <f>_xlfn.XLOOKUP(B1841,'[4]Cells Huawei 03052026 12h'!$B:$B,'[4]Cells Huawei 03052026 12h'!$T:$T,"")</f>
        <v/>
      </c>
      <c r="AU1841" s="24" t="str">
        <f>_xlfn.XLOOKUP(B1841,'[5]cells down 02052026 8h50'!$B:$B,'[5]cells down 02052026 8h50'!$R:$R,"")</f>
        <v/>
      </c>
      <c r="AV1841" s="24" t="str">
        <f>_xlfn.XLOOKUP(B1841,'[5]cells down 02052026 13h50'!$B:$B,'[5]cells down 02052026 13h50'!$R:$R,"")</f>
        <v/>
      </c>
      <c r="AW1841" s="24" t="str">
        <f>_xlfn.XLOOKUP(B1841,'[5]cells down 02052026 13h50'!$B:$B,'[5]cells down 02052026 13h50'!$R:$R,"")</f>
        <v/>
      </c>
      <c r="AX1841" s="24" t="str">
        <f>_xlfn.XLOOKUP(B1841,'[6]cell downs 03052026 8h40 '!$B:$B,'[6]cell downs 03052026 8h40 '!$R:$R,"")</f>
        <v/>
      </c>
      <c r="AY1841" s="24" t="str">
        <f>_xlfn.XLOOKUP(B1841,'[7]ALL SITES DOWN'!$D:$D,'[7]ALL SITES DOWN'!$J:$J,"")</f>
        <v/>
      </c>
      <c r="AZ1841" s="24" t="str">
        <f>_xlfn.XLOOKUP(B1841,'[8]ALL SITES DOWN'!$D:$D,'[8]ALL SITES DOWN'!$J:$J,"")</f>
        <v/>
      </c>
      <c r="BA1841" s="9" t="str">
        <f>_xlfn.XLOOKUP(B1841,[9]sheet1!$AC:$AC,[9]sheet1!$AF:$AF,"")</f>
        <v/>
      </c>
      <c r="BB1841" s="14" t="s">
        <v>5537</v>
      </c>
      <c r="BC1841" s="14" t="s">
        <v>5537</v>
      </c>
      <c r="BD1841" s="14" t="str">
        <f>_xlfn.XLOOKUP(B1841,'[10]cell downs 18042026 17h'!$B:$B,'[10]cell downs 18042026 17h'!$B:$B,"")</f>
        <v/>
      </c>
      <c r="BE1841" s="14" t="str">
        <f>_xlfn.XLOOKUP(B1841,'[11]Cells Huawei 19042026 15h'!$B:$B,'[11]Cells Huawei 19042026 15h'!$B:$B,"")</f>
        <v/>
      </c>
      <c r="BF1841" s="9" t="str">
        <f>_xlfn.XLOOKUP(B1841,'[12]cells down 19042026 9H40'!$B:$B,'[12]cells down 19042026 9H40'!$B:$B,"")</f>
        <v/>
      </c>
      <c r="BG1841" s="9" t="s">
        <v>5537</v>
      </c>
      <c r="BH1841" s="9" t="s">
        <v>12</v>
      </c>
    </row>
    <row r="1842" spans="1:60" s="9" customFormat="1" x14ac:dyDescent="0.3">
      <c r="A1842" s="1" t="s">
        <v>4181</v>
      </c>
      <c r="B1842" s="8" t="s">
        <v>4182</v>
      </c>
      <c r="C1842" s="3" t="str">
        <f>_xlfn.XLOOKUP(B1842,'[1]daily break down'!$D:$D,'[1]daily break down'!$E:$E,"")</f>
        <v>CENTRE</v>
      </c>
      <c r="D1842" s="1" t="s">
        <v>21</v>
      </c>
      <c r="E1842" s="1" t="s">
        <v>188</v>
      </c>
      <c r="F1842" s="3" t="s">
        <v>37</v>
      </c>
      <c r="G1842" s="1" t="s">
        <v>3954</v>
      </c>
      <c r="H1842" s="41" t="str">
        <f>_xlfn.XLOOKUP(B1842,[2]CALCULATION!$B:$B,[2]CALCULATION!$H:$H,"")</f>
        <v>NOKIA</v>
      </c>
      <c r="I1842" s="34">
        <v>0</v>
      </c>
      <c r="J1842" s="34">
        <v>0</v>
      </c>
      <c r="K1842" s="34">
        <v>0</v>
      </c>
      <c r="L1842" s="34">
        <v>0</v>
      </c>
      <c r="M1842" s="34">
        <v>0</v>
      </c>
      <c r="N1842" s="34">
        <v>0</v>
      </c>
      <c r="O1842" s="34">
        <v>0</v>
      </c>
      <c r="P1842" s="34">
        <v>0</v>
      </c>
      <c r="Q1842" s="34">
        <v>0</v>
      </c>
      <c r="R1842" s="34">
        <v>0</v>
      </c>
      <c r="S1842" s="35">
        <v>0</v>
      </c>
      <c r="T1842" s="35">
        <v>0</v>
      </c>
      <c r="U1842" s="35">
        <v>0</v>
      </c>
      <c r="V1842" s="35">
        <v>0</v>
      </c>
      <c r="W1842" s="35">
        <v>0</v>
      </c>
      <c r="X1842" s="35">
        <v>0</v>
      </c>
      <c r="Y1842" s="35">
        <v>0</v>
      </c>
      <c r="Z1842" s="35">
        <v>0</v>
      </c>
      <c r="AA1842" s="35">
        <v>0</v>
      </c>
      <c r="AB1842" s="35">
        <v>0</v>
      </c>
      <c r="AC1842" s="35">
        <v>0</v>
      </c>
      <c r="AD1842" s="35">
        <v>0</v>
      </c>
      <c r="AE1842" s="58" t="s">
        <v>5560</v>
      </c>
      <c r="AF1842" s="58"/>
      <c r="AG1842" s="57" t="str" cm="1">
        <f t="array" ref="AG1842">IFERROR(_xlfn.IFS(
AI1842="MPR ISSUE","PDH",
AI1842="BSS Hardware Issue","BSS",
AI1842="Sites strategiques, MLL, Pylone, etc.","ENVTECH",
AI1842="AKTIVCO DEFAUT GE &amp; POWER Cabinet","AKTIVCO",
AI1842="AKTIVCO Coupure ENEO &amp; Baisse de tension","AKTIVCO GRID ONLY",
AI1842="Coupure ENEO &amp; Baisse de tension","IHS GRID ONLY",
AI1842="Defaut GE &amp; POWER Cabinet","IHS",
AI1842="Sharing","Partners",
AI1842="Sites strategiques &amp; DataCenter","SST &amp; DC",
AI1842="Exclu","Exclu",
AI1842="SAT","SAT",
AI1842="SPARE-ISSUE","SPARE-ISSUE",
AI1842="Fiber CAmtel","TRANS_FO_CAMTEL",
AI1842="Fiber AOF","Fiber AOF",
AI1842="Projet OCM (HUAWEI)","TRAVAUX-HUAWEI",
AI1842="Projet OCM (NOKIA)","TRAVAUX-NOKIA",
AI1842="ACCESS-ISSUE","ACCESS-ISSUE",
AI1842="Projet OCM (ZTE, NOKIA, autres projets)","TRAVAUX OCM",
AI1842="No root CAuse","No root cause",
AI1842="ODU HS","PDH",
AI1842="IP &amp; VLAN","PDH",
AI1842="Warehouse HUAWEI","SPARE-ISSUE",
AI1842="SPARE-HS","SPARE-ISSUE",
AI1842="Power Telco","BSS",AI1842="no impacts","no impacts"
),"")</f>
        <v>no impacts</v>
      </c>
      <c r="AH1842" s="57" t="str" cm="1">
        <f t="array" ref="AH1842">IFERROR(_xlfn.IFS(
AI1842="MPR ISSUE","TX ISSUE",
AI1842="BSS Hardware Issue","RAN ISSUE",
AI1842="Sites strategiques, MLL, Pylone, etc.","ENVTECH",
AI1842="AKTIVCO DEFAUT GE &amp; POWER Cabinet","POWER ISSUE",
AI1842="AKTIVCO Coupure ENEO &amp; Baisse de tension","POWER ISSUE",
AI1842="Coupure ENEO &amp; Baisse de tension","POWER ISSUE",
AI1842="Defaut GE &amp; POWER Cabinet","POWER ISSUE",
AI1842="Sharing","POWER ISSUE",
AI1842="Sites strategiques &amp; DataCenter","POWER ISSUE",
AI1842="Exclu","Exclu",
AI1842="SAT","TX ISSUE",
AI1842="SPARE-ISSUE","SPARE-ISSUE",
AI1842="Fiber CAmtel","TX ISSUE",
AI1842="Fiber AOF","TX ISSUE",
AI1842="Projet OCM (HUAWEI)","TRAVAUX-HUAWEI",
AI1842="Projet OCM (NOKIA)","TRAVAUX -NOKIA",
AI1842="ACCESS-ISSUE","ACCESS-ISSUE",
AI1842="Projet OCM (ZTE, NOKIA, autres projets)","TRAVAUX OCM",
AI1842="No root CAuse","No root cause",
AI1842="ODU HS","TX ISSUE",
AI1842="IP &amp; VLAN","TX ISSUE",
AI1842="Warehouse HUAWEI","SPARE-ISSUE",
AI1842="SPARE-HS","SPARE-ISSUE",
AI1842="Power Telco","RAN ISSUE",AI1842="no impacts","no impacts"
),"")</f>
        <v>no impacts</v>
      </c>
      <c r="AI1842" s="85" t="s">
        <v>5998</v>
      </c>
      <c r="AJ1842" s="57" t="str" cm="1">
        <f t="array" ref="AJ1842">IFERROR(_xlfn.IFS(
AI1842="MPR ISSUE","ACTIVE",
AI1842="BSS Hardware Issue","ACTIVE",
AI1842="Sites strategiques, MLL, Pylone, etc.","PASSIVE",
AI1842="AKTIVCO DEFAUT GE &amp; POWER Cabinet","PASSIVE",
AI1842="AKTIVCO Coupure ENEO &amp; Baisse de tension","PASSIVE",
AI1842="Coupure ENEO &amp; Baisse de tension","PASSIVE",
AI1842="Defaut GE &amp; POWER Cabinet","PASSIVE",
AI1842="Sharing","PASSIVE",
AI1842="Sites strategiques &amp; DataCenter","PASSIVE",
AI1842="Exclu","Exclu",
AI1842="SAT","ACTIVE",
AI1842="SPARE-ISSUE","SPARE-ISSUE",
AI1842="Fiber CAmtel","ACTIVE",
AI1842="Fiber AOF","ACTIVE",
AI1842="Projet OCM (HUAWEI)","PLANNED WORKS",
AI1842="Projet OCM (NOKIA)","PLANNED WORKS",
AI1842="ACCESS-ISSUE","ACCESS-ISSUE",
AI1842="Projet OCM (ZTE, NOKIA, autres projets)","PLANNED WORKS",
AI1842="No root CAuse","No root cause",
AI1842="ODU HS","ACTIVE",
AI1842="IP &amp; VLAN","ACTIVE",
AI1842="Warehouse HUAWEI","SPARE-ISSUE",
AI1842="SPARE-HS","SPARE-ISSUE",
AI1842="Power Telco","ACTIVE", AI1842="no impacts","no impacts"
),"")</f>
        <v>no impacts</v>
      </c>
      <c r="AK1842" s="23" t="s">
        <v>5537</v>
      </c>
      <c r="AL1842" s="23" t="str">
        <f t="shared" si="50"/>
        <v>CTR_098</v>
      </c>
      <c r="AN1842" s="9" t="s">
        <v>5537</v>
      </c>
      <c r="AO1842" s="23" t="str">
        <f>_xlfn.XLOOKUP(B1842,'INCIDENT-05-03-2026'!E:E,'INCIDENT-05-03-2026'!F:F,"")</f>
        <v/>
      </c>
      <c r="AP1842" s="7" t="s">
        <v>5537</v>
      </c>
      <c r="AQ1842" s="6"/>
      <c r="AR1842" s="7"/>
      <c r="AS1842" s="3" t="str">
        <f>_xlfn.XLOOKUP(B1842,'[3]tt num | region | site id'!$C:$C,'[3]tt num | region | site id'!$Q:$Q,"")</f>
        <v/>
      </c>
      <c r="AT1842" s="24" t="str">
        <f>_xlfn.XLOOKUP(B1842,'[4]Cells Huawei 03052026 12h'!$B:$B,'[4]Cells Huawei 03052026 12h'!$T:$T,"")</f>
        <v/>
      </c>
      <c r="AU1842" s="24" t="str">
        <f>_xlfn.XLOOKUP(B1842,'[5]cells down 02052026 8h50'!$B:$B,'[5]cells down 02052026 8h50'!$R:$R,"")</f>
        <v/>
      </c>
      <c r="AV1842" s="24" t="str">
        <f>_xlfn.XLOOKUP(B1842,'[5]cells down 02052026 13h50'!$B:$B,'[5]cells down 02052026 13h50'!$R:$R,"")</f>
        <v/>
      </c>
      <c r="AW1842" s="24" t="str">
        <f>_xlfn.XLOOKUP(B1842,'[5]cells down 02052026 13h50'!$B:$B,'[5]cells down 02052026 13h50'!$R:$R,"")</f>
        <v/>
      </c>
      <c r="AX1842" s="24" t="str">
        <f>_xlfn.XLOOKUP(B1842,'[6]cell downs 03052026 8h40 '!$B:$B,'[6]cell downs 03052026 8h40 '!$R:$R,"")</f>
        <v/>
      </c>
      <c r="AY1842" s="24" t="str">
        <f>_xlfn.XLOOKUP(B1842,'[7]ALL SITES DOWN'!$D:$D,'[7]ALL SITES DOWN'!$J:$J,"")</f>
        <v/>
      </c>
      <c r="AZ1842" s="24" t="str">
        <f>_xlfn.XLOOKUP(B1842,'[8]ALL SITES DOWN'!$D:$D,'[8]ALL SITES DOWN'!$J:$J,"")</f>
        <v/>
      </c>
      <c r="BA1842" s="9" t="str">
        <f>_xlfn.XLOOKUP(B1842,[9]sheet1!$AC:$AC,[9]sheet1!$AF:$AF,"")</f>
        <v/>
      </c>
      <c r="BB1842" s="14" t="s">
        <v>5537</v>
      </c>
      <c r="BC1842" s="14" t="s">
        <v>5537</v>
      </c>
      <c r="BD1842" s="14" t="str">
        <f>_xlfn.XLOOKUP(B1842,'[10]cell downs 18042026 17h'!$B:$B,'[10]cell downs 18042026 17h'!$B:$B,"")</f>
        <v/>
      </c>
      <c r="BE1842" s="14" t="str">
        <f>_xlfn.XLOOKUP(B1842,'[11]Cells Huawei 19042026 15h'!$B:$B,'[11]Cells Huawei 19042026 15h'!$B:$B,"")</f>
        <v/>
      </c>
      <c r="BF1842" s="9" t="str">
        <f>_xlfn.XLOOKUP(B1842,'[12]cells down 19042026 9H40'!$B:$B,'[12]cells down 19042026 9H40'!$B:$B,"")</f>
        <v/>
      </c>
      <c r="BG1842" s="9" t="s">
        <v>5537</v>
      </c>
      <c r="BH1842" s="9" t="s">
        <v>5537</v>
      </c>
    </row>
    <row r="1843" spans="1:60" s="9" customFormat="1" x14ac:dyDescent="0.3">
      <c r="A1843" s="1" t="s">
        <v>2449</v>
      </c>
      <c r="B1843" s="8" t="s">
        <v>2450</v>
      </c>
      <c r="C1843" s="3" t="str">
        <f>_xlfn.XLOOKUP(B1843,'[1]daily break down'!$D:$D,'[1]daily break down'!$E:$E,"")</f>
        <v>Douala</v>
      </c>
      <c r="D1843" s="1" t="s">
        <v>11</v>
      </c>
      <c r="E1843" s="1" t="s">
        <v>12</v>
      </c>
      <c r="F1843" s="3" t="s">
        <v>31</v>
      </c>
      <c r="G1843" s="1" t="s">
        <v>32</v>
      </c>
      <c r="H1843" s="42" t="str">
        <f>_xlfn.XLOOKUP(B1843,[2]CALCULATION!$B:$B,[2]CALCULATION!$H:$H,"")</f>
        <v>ZTE</v>
      </c>
      <c r="I1843" s="34">
        <v>0</v>
      </c>
      <c r="J1843" s="34">
        <v>0</v>
      </c>
      <c r="K1843" s="34">
        <v>0</v>
      </c>
      <c r="L1843" s="34">
        <v>0</v>
      </c>
      <c r="M1843" s="34">
        <v>0</v>
      </c>
      <c r="N1843" s="34">
        <v>0</v>
      </c>
      <c r="O1843" s="34">
        <v>0</v>
      </c>
      <c r="P1843" s="34">
        <v>0</v>
      </c>
      <c r="Q1843" s="34">
        <v>0</v>
      </c>
      <c r="R1843" s="34">
        <v>0</v>
      </c>
      <c r="S1843" s="35">
        <v>0</v>
      </c>
      <c r="T1843" s="35">
        <v>0</v>
      </c>
      <c r="U1843" s="35">
        <v>0</v>
      </c>
      <c r="V1843" s="35">
        <v>0</v>
      </c>
      <c r="W1843" s="35">
        <v>0</v>
      </c>
      <c r="X1843" s="35">
        <v>0</v>
      </c>
      <c r="Y1843" s="35">
        <v>0</v>
      </c>
      <c r="Z1843" s="35">
        <v>0</v>
      </c>
      <c r="AA1843" s="35">
        <v>0</v>
      </c>
      <c r="AB1843" s="35">
        <v>0</v>
      </c>
      <c r="AC1843" s="35">
        <v>0</v>
      </c>
      <c r="AD1843" s="35">
        <v>0</v>
      </c>
      <c r="AE1843" s="58" t="s">
        <v>5560</v>
      </c>
      <c r="AF1843" s="58"/>
      <c r="AG1843" s="57" t="str" cm="1">
        <f t="array" ref="AG1843">IFERROR(_xlfn.IFS(
AI1843="MPR ISSUE","PDH",
AI1843="BSS Hardware Issue","BSS",
AI1843="Sites strategiques, MLL, Pylone, etc.","ENVTECH",
AI1843="AKTIVCO DEFAUT GE &amp; POWER Cabinet","AKTIVCO",
AI1843="AKTIVCO Coupure ENEO &amp; Baisse de tension","AKTIVCO GRID ONLY",
AI1843="Coupure ENEO &amp; Baisse de tension","IHS GRID ONLY",
AI1843="Defaut GE &amp; POWER Cabinet","IHS",
AI1843="Sharing","Partners",
AI1843="Sites strategiques &amp; DataCenter","SST &amp; DC",
AI1843="Exclu","Exclu",
AI1843="SAT","SAT",
AI1843="SPARE-ISSUE","SPARE-ISSUE",
AI1843="Fiber CAmtel","TRANS_FO_CAMTEL",
AI1843="Fiber AOF","Fiber AOF",
AI1843="Projet OCM (HUAWEI)","TRAVAUX-HUAWEI",
AI1843="Projet OCM (NOKIA)","TRAVAUX-NOKIA",
AI1843="ACCESS-ISSUE","ACCESS-ISSUE",
AI1843="Projet OCM (ZTE, NOKIA, autres projets)","TRAVAUX OCM",
AI1843="No root CAuse","No root cause",
AI1843="ODU HS","PDH",
AI1843="IP &amp; VLAN","PDH",
AI1843="Warehouse HUAWEI","SPARE-ISSUE",
AI1843="SPARE-HS","SPARE-ISSUE",
AI1843="Power Telco","BSS",AI1843="no impacts","no impacts"
),"")</f>
        <v>no impacts</v>
      </c>
      <c r="AH1843" s="57" t="str" cm="1">
        <f t="array" ref="AH1843">IFERROR(_xlfn.IFS(
AI1843="MPR ISSUE","TX ISSUE",
AI1843="BSS Hardware Issue","RAN ISSUE",
AI1843="Sites strategiques, MLL, Pylone, etc.","ENVTECH",
AI1843="AKTIVCO DEFAUT GE &amp; POWER Cabinet","POWER ISSUE",
AI1843="AKTIVCO Coupure ENEO &amp; Baisse de tension","POWER ISSUE",
AI1843="Coupure ENEO &amp; Baisse de tension","POWER ISSUE",
AI1843="Defaut GE &amp; POWER Cabinet","POWER ISSUE",
AI1843="Sharing","POWER ISSUE",
AI1843="Sites strategiques &amp; DataCenter","POWER ISSUE",
AI1843="Exclu","Exclu",
AI1843="SAT","TX ISSUE",
AI1843="SPARE-ISSUE","SPARE-ISSUE",
AI1843="Fiber CAmtel","TX ISSUE",
AI1843="Fiber AOF","TX ISSUE",
AI1843="Projet OCM (HUAWEI)","TRAVAUX-HUAWEI",
AI1843="Projet OCM (NOKIA)","TRAVAUX -NOKIA",
AI1843="ACCESS-ISSUE","ACCESS-ISSUE",
AI1843="Projet OCM (ZTE, NOKIA, autres projets)","TRAVAUX OCM",
AI1843="No root CAuse","No root cause",
AI1843="ODU HS","TX ISSUE",
AI1843="IP &amp; VLAN","TX ISSUE",
AI1843="Warehouse HUAWEI","SPARE-ISSUE",
AI1843="SPARE-HS","SPARE-ISSUE",
AI1843="Power Telco","RAN ISSUE",AI1843="no impacts","no impacts"
),"")</f>
        <v>no impacts</v>
      </c>
      <c r="AI1843" s="85" t="s">
        <v>5998</v>
      </c>
      <c r="AJ1843" s="57" t="str" cm="1">
        <f t="array" ref="AJ1843">IFERROR(_xlfn.IFS(
AI1843="MPR ISSUE","ACTIVE",
AI1843="BSS Hardware Issue","ACTIVE",
AI1843="Sites strategiques, MLL, Pylone, etc.","PASSIVE",
AI1843="AKTIVCO DEFAUT GE &amp; POWER Cabinet","PASSIVE",
AI1843="AKTIVCO Coupure ENEO &amp; Baisse de tension","PASSIVE",
AI1843="Coupure ENEO &amp; Baisse de tension","PASSIVE",
AI1843="Defaut GE &amp; POWER Cabinet","PASSIVE",
AI1843="Sharing","PASSIVE",
AI1843="Sites strategiques &amp; DataCenter","PASSIVE",
AI1843="Exclu","Exclu",
AI1843="SAT","ACTIVE",
AI1843="SPARE-ISSUE","SPARE-ISSUE",
AI1843="Fiber CAmtel","ACTIVE",
AI1843="Fiber AOF","ACTIVE",
AI1843="Projet OCM (HUAWEI)","PLANNED WORKS",
AI1843="Projet OCM (NOKIA)","PLANNED WORKS",
AI1843="ACCESS-ISSUE","ACCESS-ISSUE",
AI1843="Projet OCM (ZTE, NOKIA, autres projets)","PLANNED WORKS",
AI1843="No root CAuse","No root cause",
AI1843="ODU HS","ACTIVE",
AI1843="IP &amp; VLAN","ACTIVE",
AI1843="Warehouse HUAWEI","SPARE-ISSUE",
AI1843="SPARE-HS","SPARE-ISSUE",
AI1843="Power Telco","ACTIVE", AI1843="no impacts","no impacts"
),"")</f>
        <v>no impacts</v>
      </c>
      <c r="AK1843" s="23" t="s">
        <v>5537</v>
      </c>
      <c r="AL1843" s="23" t="str">
        <f t="shared" si="50"/>
        <v>LIT_198</v>
      </c>
      <c r="AN1843" s="9" t="s">
        <v>5537</v>
      </c>
      <c r="AO1843" s="23" t="str">
        <f>_xlfn.XLOOKUP(B1843,'INCIDENT-05-03-2026'!E:E,'INCIDENT-05-03-2026'!F:F,"")</f>
        <v/>
      </c>
      <c r="AP1843" s="7" t="s">
        <v>5537</v>
      </c>
      <c r="AQ1843" s="6"/>
      <c r="AR1843" s="7"/>
      <c r="AS1843" s="3" t="str">
        <f>_xlfn.XLOOKUP(B1843,'[3]tt num | region | site id'!$C:$C,'[3]tt num | region | site id'!$Q:$Q,"")</f>
        <v/>
      </c>
      <c r="AT1843" s="24" t="str">
        <f>_xlfn.XLOOKUP(B1843,'[4]Cells Huawei 03052026 12h'!$B:$B,'[4]Cells Huawei 03052026 12h'!$T:$T,"")</f>
        <v/>
      </c>
      <c r="AU1843" s="24" t="str">
        <f>_xlfn.XLOOKUP(B1843,'[5]cells down 02052026 8h50'!$B:$B,'[5]cells down 02052026 8h50'!$R:$R,"")</f>
        <v/>
      </c>
      <c r="AV1843" s="24" t="str">
        <f>_xlfn.XLOOKUP(B1843,'[5]cells down 02052026 13h50'!$B:$B,'[5]cells down 02052026 13h50'!$R:$R,"")</f>
        <v/>
      </c>
      <c r="AW1843" s="24" t="str">
        <f>_xlfn.XLOOKUP(B1843,'[5]cells down 02052026 13h50'!$B:$B,'[5]cells down 02052026 13h50'!$R:$R,"")</f>
        <v/>
      </c>
      <c r="AX1843" s="24" t="str">
        <f>_xlfn.XLOOKUP(B1843,'[6]cell downs 03052026 8h40 '!$B:$B,'[6]cell downs 03052026 8h40 '!$R:$R,"")</f>
        <v/>
      </c>
      <c r="AY1843" s="24" t="str">
        <f>_xlfn.XLOOKUP(B1843,'[7]ALL SITES DOWN'!$D:$D,'[7]ALL SITES DOWN'!$J:$J,"")</f>
        <v/>
      </c>
      <c r="AZ1843" s="24" t="str">
        <f>_xlfn.XLOOKUP(B1843,'[8]ALL SITES DOWN'!$D:$D,'[8]ALL SITES DOWN'!$J:$J,"")</f>
        <v/>
      </c>
      <c r="BA1843" s="9" t="str">
        <f>_xlfn.XLOOKUP(B1843,[9]sheet1!$AC:$AC,[9]sheet1!$AF:$AF,"")</f>
        <v/>
      </c>
      <c r="BB1843" s="14" t="s">
        <v>5537</v>
      </c>
      <c r="BC1843" s="14" t="s">
        <v>5537</v>
      </c>
      <c r="BD1843" s="14" t="str">
        <f>_xlfn.XLOOKUP(B1843,'[10]cell downs 18042026 17h'!$B:$B,'[10]cell downs 18042026 17h'!$B:$B,"")</f>
        <v/>
      </c>
      <c r="BE1843" s="14" t="str">
        <f>_xlfn.XLOOKUP(B1843,'[11]Cells Huawei 19042026 15h'!$B:$B,'[11]Cells Huawei 19042026 15h'!$B:$B,"")</f>
        <v/>
      </c>
      <c r="BF1843" s="9" t="str">
        <f>_xlfn.XLOOKUP(B1843,'[12]cells down 19042026 9H40'!$B:$B,'[12]cells down 19042026 9H40'!$B:$B,"")</f>
        <v/>
      </c>
      <c r="BG1843" s="9" t="s">
        <v>2450</v>
      </c>
      <c r="BH1843" s="9" t="s">
        <v>114</v>
      </c>
    </row>
    <row r="1844" spans="1:60" s="9" customFormat="1" x14ac:dyDescent="0.3">
      <c r="A1844" s="1" t="s">
        <v>316</v>
      </c>
      <c r="B1844" s="8" t="s">
        <v>317</v>
      </c>
      <c r="C1844" s="3" t="str">
        <f>_xlfn.XLOOKUP(B1844,'[1]daily break down'!$D:$D,'[1]daily break down'!$E:$E,"")</f>
        <v>CENTRE</v>
      </c>
      <c r="D1844" s="1" t="s">
        <v>11</v>
      </c>
      <c r="E1844" s="1" t="s">
        <v>318</v>
      </c>
      <c r="F1844" s="3" t="s">
        <v>69</v>
      </c>
      <c r="G1844" s="1" t="s">
        <v>319</v>
      </c>
      <c r="H1844" s="42" t="str">
        <f>_xlfn.XLOOKUP(B1844,[2]CALCULATION!$B:$B,[2]CALCULATION!$H:$H,"")</f>
        <v>ZTE</v>
      </c>
      <c r="I1844" s="34">
        <v>0</v>
      </c>
      <c r="J1844" s="34">
        <v>0</v>
      </c>
      <c r="K1844" s="34">
        <v>0</v>
      </c>
      <c r="L1844" s="34">
        <v>0</v>
      </c>
      <c r="M1844" s="34">
        <v>0</v>
      </c>
      <c r="N1844" s="34">
        <v>0</v>
      </c>
      <c r="O1844" s="34">
        <v>0</v>
      </c>
      <c r="P1844" s="34">
        <v>0</v>
      </c>
      <c r="Q1844" s="34">
        <v>0</v>
      </c>
      <c r="R1844" s="34">
        <v>0</v>
      </c>
      <c r="S1844" s="35">
        <v>0</v>
      </c>
      <c r="T1844" s="35">
        <v>0</v>
      </c>
      <c r="U1844" s="35">
        <v>0</v>
      </c>
      <c r="V1844" s="35">
        <v>0</v>
      </c>
      <c r="W1844" s="35">
        <v>0</v>
      </c>
      <c r="X1844" s="35">
        <v>0</v>
      </c>
      <c r="Y1844" s="35">
        <v>0</v>
      </c>
      <c r="Z1844" s="35">
        <v>0</v>
      </c>
      <c r="AA1844" s="35">
        <v>0</v>
      </c>
      <c r="AB1844" s="35">
        <v>0</v>
      </c>
      <c r="AC1844" s="35">
        <v>0</v>
      </c>
      <c r="AD1844" s="35">
        <v>0</v>
      </c>
      <c r="AE1844" s="58" t="s">
        <v>5560</v>
      </c>
      <c r="AF1844" s="58"/>
      <c r="AG1844" s="57" t="str" cm="1">
        <f t="array" ref="AG1844">IFERROR(_xlfn.IFS(
AI1844="MPR ISSUE","PDH",
AI1844="BSS Hardware Issue","BSS",
AI1844="Sites strategiques, MLL, Pylone, etc.","ENVTECH",
AI1844="AKTIVCO DEFAUT GE &amp; POWER Cabinet","AKTIVCO",
AI1844="AKTIVCO Coupure ENEO &amp; Baisse de tension","AKTIVCO GRID ONLY",
AI1844="Coupure ENEO &amp; Baisse de tension","IHS GRID ONLY",
AI1844="Defaut GE &amp; POWER Cabinet","IHS",
AI1844="Sharing","Partners",
AI1844="Sites strategiques &amp; DataCenter","SST &amp; DC",
AI1844="Exclu","Exclu",
AI1844="SAT","SAT",
AI1844="SPARE-ISSUE","SPARE-ISSUE",
AI1844="Fiber CAmtel","TRANS_FO_CAMTEL",
AI1844="Fiber AOF","Fiber AOF",
AI1844="Projet OCM (HUAWEI)","TRAVAUX-HUAWEI",
AI1844="Projet OCM (NOKIA)","TRAVAUX-NOKIA",
AI1844="ACCESS-ISSUE","ACCESS-ISSUE",
AI1844="Projet OCM (ZTE, NOKIA, autres projets)","TRAVAUX OCM",
AI1844="No root CAuse","No root cause",
AI1844="ODU HS","PDH",
AI1844="IP &amp; VLAN","PDH",
AI1844="Warehouse HUAWEI","SPARE-ISSUE",
AI1844="SPARE-HS","SPARE-ISSUE",
AI1844="Power Telco","BSS",AI1844="no impacts","no impacts"
),"")</f>
        <v>no impacts</v>
      </c>
      <c r="AH1844" s="57" t="str" cm="1">
        <f t="array" ref="AH1844">IFERROR(_xlfn.IFS(
AI1844="MPR ISSUE","TX ISSUE",
AI1844="BSS Hardware Issue","RAN ISSUE",
AI1844="Sites strategiques, MLL, Pylone, etc.","ENVTECH",
AI1844="AKTIVCO DEFAUT GE &amp; POWER Cabinet","POWER ISSUE",
AI1844="AKTIVCO Coupure ENEO &amp; Baisse de tension","POWER ISSUE",
AI1844="Coupure ENEO &amp; Baisse de tension","POWER ISSUE",
AI1844="Defaut GE &amp; POWER Cabinet","POWER ISSUE",
AI1844="Sharing","POWER ISSUE",
AI1844="Sites strategiques &amp; DataCenter","POWER ISSUE",
AI1844="Exclu","Exclu",
AI1844="SAT","TX ISSUE",
AI1844="SPARE-ISSUE","SPARE-ISSUE",
AI1844="Fiber CAmtel","TX ISSUE",
AI1844="Fiber AOF","TX ISSUE",
AI1844="Projet OCM (HUAWEI)","TRAVAUX-HUAWEI",
AI1844="Projet OCM (NOKIA)","TRAVAUX -NOKIA",
AI1844="ACCESS-ISSUE","ACCESS-ISSUE",
AI1844="Projet OCM (ZTE, NOKIA, autres projets)","TRAVAUX OCM",
AI1844="No root CAuse","No root cause",
AI1844="ODU HS","TX ISSUE",
AI1844="IP &amp; VLAN","TX ISSUE",
AI1844="Warehouse HUAWEI","SPARE-ISSUE",
AI1844="SPARE-HS","SPARE-ISSUE",
AI1844="Power Telco","RAN ISSUE",AI1844="no impacts","no impacts"
),"")</f>
        <v>no impacts</v>
      </c>
      <c r="AI1844" s="85" t="s">
        <v>5998</v>
      </c>
      <c r="AJ1844" s="57" t="str" cm="1">
        <f t="array" ref="AJ1844">IFERROR(_xlfn.IFS(
AI1844="MPR ISSUE","ACTIVE",
AI1844="BSS Hardware Issue","ACTIVE",
AI1844="Sites strategiques, MLL, Pylone, etc.","PASSIVE",
AI1844="AKTIVCO DEFAUT GE &amp; POWER Cabinet","PASSIVE",
AI1844="AKTIVCO Coupure ENEO &amp; Baisse de tension","PASSIVE",
AI1844="Coupure ENEO &amp; Baisse de tension","PASSIVE",
AI1844="Defaut GE &amp; POWER Cabinet","PASSIVE",
AI1844="Sharing","PASSIVE",
AI1844="Sites strategiques &amp; DataCenter","PASSIVE",
AI1844="Exclu","Exclu",
AI1844="SAT","ACTIVE",
AI1844="SPARE-ISSUE","SPARE-ISSUE",
AI1844="Fiber CAmtel","ACTIVE",
AI1844="Fiber AOF","ACTIVE",
AI1844="Projet OCM (HUAWEI)","PLANNED WORKS",
AI1844="Projet OCM (NOKIA)","PLANNED WORKS",
AI1844="ACCESS-ISSUE","ACCESS-ISSUE",
AI1844="Projet OCM (ZTE, NOKIA, autres projets)","PLANNED WORKS",
AI1844="No root CAuse","No root cause",
AI1844="ODU HS","ACTIVE",
AI1844="IP &amp; VLAN","ACTIVE",
AI1844="Warehouse HUAWEI","SPARE-ISSUE",
AI1844="SPARE-HS","SPARE-ISSUE",
AI1844="Power Telco","ACTIVE", AI1844="no impacts","no impacts"
),"")</f>
        <v>no impacts</v>
      </c>
      <c r="AK1844" s="23" t="s">
        <v>5537</v>
      </c>
      <c r="AL1844" s="23" t="str">
        <f t="shared" si="50"/>
        <v>SUD_111</v>
      </c>
      <c r="AN1844" s="9" t="s">
        <v>5537</v>
      </c>
      <c r="AO1844" s="23" t="str">
        <f>_xlfn.XLOOKUP(B1844,'INCIDENT-05-03-2026'!E:E,'INCIDENT-05-03-2026'!F:F,"")</f>
        <v/>
      </c>
      <c r="AP1844" s="7" t="s">
        <v>5537</v>
      </c>
      <c r="AQ1844" s="6"/>
      <c r="AR1844" s="7"/>
      <c r="AS1844" s="3" t="str">
        <f>_xlfn.XLOOKUP(B1844,'[3]tt num | region | site id'!$C:$C,'[3]tt num | region | site id'!$Q:$Q,"")</f>
        <v/>
      </c>
      <c r="AT1844" s="24" t="str">
        <f>_xlfn.XLOOKUP(B1844,'[4]Cells Huawei 03052026 12h'!$B:$B,'[4]Cells Huawei 03052026 12h'!$T:$T,"")</f>
        <v/>
      </c>
      <c r="AU1844" s="24" t="str">
        <f>_xlfn.XLOOKUP(B1844,'[5]cells down 02052026 8h50'!$B:$B,'[5]cells down 02052026 8h50'!$R:$R,"")</f>
        <v/>
      </c>
      <c r="AV1844" s="24" t="str">
        <f>_xlfn.XLOOKUP(B1844,'[5]cells down 02052026 13h50'!$B:$B,'[5]cells down 02052026 13h50'!$R:$R,"")</f>
        <v/>
      </c>
      <c r="AW1844" s="24" t="str">
        <f>_xlfn.XLOOKUP(B1844,'[5]cells down 02052026 13h50'!$B:$B,'[5]cells down 02052026 13h50'!$R:$R,"")</f>
        <v/>
      </c>
      <c r="AX1844" s="24" t="str">
        <f>_xlfn.XLOOKUP(B1844,'[6]cell downs 03052026 8h40 '!$B:$B,'[6]cell downs 03052026 8h40 '!$R:$R,"")</f>
        <v/>
      </c>
      <c r="AY1844" s="24" t="str">
        <f>_xlfn.XLOOKUP(B1844,'[7]ALL SITES DOWN'!$D:$D,'[7]ALL SITES DOWN'!$J:$J,"")</f>
        <v/>
      </c>
      <c r="AZ1844" s="24" t="str">
        <f>_xlfn.XLOOKUP(B1844,'[8]ALL SITES DOWN'!$D:$D,'[8]ALL SITES DOWN'!$J:$J,"")</f>
        <v/>
      </c>
      <c r="BA1844" s="9" t="str">
        <f>_xlfn.XLOOKUP(B1844,[9]sheet1!$AC:$AC,[9]sheet1!$AF:$AF,"")</f>
        <v/>
      </c>
      <c r="BB1844" s="14" t="s">
        <v>5537</v>
      </c>
      <c r="BC1844" s="14" t="s">
        <v>5537</v>
      </c>
      <c r="BD1844" s="14" t="str">
        <f>_xlfn.XLOOKUP(B1844,'[10]cell downs 18042026 17h'!$B:$B,'[10]cell downs 18042026 17h'!$B:$B,"")</f>
        <v/>
      </c>
      <c r="BE1844" s="14" t="str">
        <f>_xlfn.XLOOKUP(B1844,'[11]Cells Huawei 19042026 15h'!$B:$B,'[11]Cells Huawei 19042026 15h'!$B:$B,"")</f>
        <v/>
      </c>
      <c r="BF1844" s="9" t="str">
        <f>_xlfn.XLOOKUP(B1844,'[12]cells down 19042026 9H40'!$B:$B,'[12]cells down 19042026 9H40'!$B:$B,"")</f>
        <v/>
      </c>
      <c r="BG1844" s="9" t="s">
        <v>317</v>
      </c>
      <c r="BH1844" s="9" t="s">
        <v>12</v>
      </c>
    </row>
    <row r="1845" spans="1:60" s="9" customFormat="1" x14ac:dyDescent="0.3">
      <c r="A1845" s="1" t="s">
        <v>4353</v>
      </c>
      <c r="B1845" s="8" t="s">
        <v>4354</v>
      </c>
      <c r="C1845" s="3" t="str">
        <f>_xlfn.XLOOKUP(B1845,'[1]daily break down'!$D:$D,'[1]daily break down'!$E:$E,"")</f>
        <v>CENTRE</v>
      </c>
      <c r="D1845" s="1" t="s">
        <v>21</v>
      </c>
      <c r="E1845" s="1" t="s">
        <v>122</v>
      </c>
      <c r="F1845" s="3" t="s">
        <v>69</v>
      </c>
      <c r="G1845" s="1" t="s">
        <v>1392</v>
      </c>
      <c r="H1845" s="42" t="str">
        <f>_xlfn.XLOOKUP(B1845,[2]CALCULATION!$B:$B,[2]CALCULATION!$H:$H,"")</f>
        <v>ZTE</v>
      </c>
      <c r="I1845" s="34">
        <v>0</v>
      </c>
      <c r="J1845" s="34">
        <v>0</v>
      </c>
      <c r="K1845" s="34">
        <v>0</v>
      </c>
      <c r="L1845" s="34">
        <v>0</v>
      </c>
      <c r="M1845" s="34">
        <v>0</v>
      </c>
      <c r="N1845" s="34">
        <v>0</v>
      </c>
      <c r="O1845" s="34">
        <v>0</v>
      </c>
      <c r="P1845" s="34">
        <v>0</v>
      </c>
      <c r="Q1845" s="34">
        <v>0</v>
      </c>
      <c r="R1845" s="34">
        <v>0</v>
      </c>
      <c r="S1845" s="35">
        <v>0</v>
      </c>
      <c r="T1845" s="35">
        <v>0</v>
      </c>
      <c r="U1845" s="35">
        <v>0</v>
      </c>
      <c r="V1845" s="35">
        <v>0</v>
      </c>
      <c r="W1845" s="35">
        <v>0</v>
      </c>
      <c r="X1845" s="35">
        <v>0</v>
      </c>
      <c r="Y1845" s="35">
        <v>0</v>
      </c>
      <c r="Z1845" s="35">
        <v>0</v>
      </c>
      <c r="AA1845" s="35">
        <v>0</v>
      </c>
      <c r="AB1845" s="35">
        <v>0</v>
      </c>
      <c r="AC1845" s="35">
        <v>0</v>
      </c>
      <c r="AD1845" s="35">
        <v>0</v>
      </c>
      <c r="AE1845" s="58" t="s">
        <v>5560</v>
      </c>
      <c r="AF1845" s="58"/>
      <c r="AG1845" s="57" t="str" cm="1">
        <f t="array" ref="AG1845">IFERROR(_xlfn.IFS(
AI1845="MPR ISSUE","PDH",
AI1845="BSS Hardware Issue","BSS",
AI1845="Sites strategiques, MLL, Pylone, etc.","ENVTECH",
AI1845="AKTIVCO DEFAUT GE &amp; POWER Cabinet","AKTIVCO",
AI1845="AKTIVCO Coupure ENEO &amp; Baisse de tension","AKTIVCO GRID ONLY",
AI1845="Coupure ENEO &amp; Baisse de tension","IHS GRID ONLY",
AI1845="Defaut GE &amp; POWER Cabinet","IHS",
AI1845="Sharing","Partners",
AI1845="Sites strategiques &amp; DataCenter","SST &amp; DC",
AI1845="Exclu","Exclu",
AI1845="SAT","SAT",
AI1845="SPARE-ISSUE","SPARE-ISSUE",
AI1845="Fiber CAmtel","TRANS_FO_CAMTEL",
AI1845="Fiber AOF","Fiber AOF",
AI1845="Projet OCM (HUAWEI)","TRAVAUX-HUAWEI",
AI1845="Projet OCM (NOKIA)","TRAVAUX-NOKIA",
AI1845="ACCESS-ISSUE","ACCESS-ISSUE",
AI1845="Projet OCM (ZTE, NOKIA, autres projets)","TRAVAUX OCM",
AI1845="No root CAuse","No root cause",
AI1845="ODU HS","PDH",
AI1845="IP &amp; VLAN","PDH",
AI1845="Warehouse HUAWEI","SPARE-ISSUE",
AI1845="SPARE-HS","SPARE-ISSUE",
AI1845="Power Telco","BSS",AI1845="no impacts","no impacts"
),"")</f>
        <v>no impacts</v>
      </c>
      <c r="AH1845" s="57" t="str" cm="1">
        <f t="array" ref="AH1845">IFERROR(_xlfn.IFS(
AI1845="MPR ISSUE","TX ISSUE",
AI1845="BSS Hardware Issue","RAN ISSUE",
AI1845="Sites strategiques, MLL, Pylone, etc.","ENVTECH",
AI1845="AKTIVCO DEFAUT GE &amp; POWER Cabinet","POWER ISSUE",
AI1845="AKTIVCO Coupure ENEO &amp; Baisse de tension","POWER ISSUE",
AI1845="Coupure ENEO &amp; Baisse de tension","POWER ISSUE",
AI1845="Defaut GE &amp; POWER Cabinet","POWER ISSUE",
AI1845="Sharing","POWER ISSUE",
AI1845="Sites strategiques &amp; DataCenter","POWER ISSUE",
AI1845="Exclu","Exclu",
AI1845="SAT","TX ISSUE",
AI1845="SPARE-ISSUE","SPARE-ISSUE",
AI1845="Fiber CAmtel","TX ISSUE",
AI1845="Fiber AOF","TX ISSUE",
AI1845="Projet OCM (HUAWEI)","TRAVAUX-HUAWEI",
AI1845="Projet OCM (NOKIA)","TRAVAUX -NOKIA",
AI1845="ACCESS-ISSUE","ACCESS-ISSUE",
AI1845="Projet OCM (ZTE, NOKIA, autres projets)","TRAVAUX OCM",
AI1845="No root CAuse","No root cause",
AI1845="ODU HS","TX ISSUE",
AI1845="IP &amp; VLAN","TX ISSUE",
AI1845="Warehouse HUAWEI","SPARE-ISSUE",
AI1845="SPARE-HS","SPARE-ISSUE",
AI1845="Power Telco","RAN ISSUE",AI1845="no impacts","no impacts"
),"")</f>
        <v>no impacts</v>
      </c>
      <c r="AI1845" s="85" t="s">
        <v>5998</v>
      </c>
      <c r="AJ1845" s="57" t="str" cm="1">
        <f t="array" ref="AJ1845">IFERROR(_xlfn.IFS(
AI1845="MPR ISSUE","ACTIVE",
AI1845="BSS Hardware Issue","ACTIVE",
AI1845="Sites strategiques, MLL, Pylone, etc.","PASSIVE",
AI1845="AKTIVCO DEFAUT GE &amp; POWER Cabinet","PASSIVE",
AI1845="AKTIVCO Coupure ENEO &amp; Baisse de tension","PASSIVE",
AI1845="Coupure ENEO &amp; Baisse de tension","PASSIVE",
AI1845="Defaut GE &amp; POWER Cabinet","PASSIVE",
AI1845="Sharing","PASSIVE",
AI1845="Sites strategiques &amp; DataCenter","PASSIVE",
AI1845="Exclu","Exclu",
AI1845="SAT","ACTIVE",
AI1845="SPARE-ISSUE","SPARE-ISSUE",
AI1845="Fiber CAmtel","ACTIVE",
AI1845="Fiber AOF","ACTIVE",
AI1845="Projet OCM (HUAWEI)","PLANNED WORKS",
AI1845="Projet OCM (NOKIA)","PLANNED WORKS",
AI1845="ACCESS-ISSUE","ACCESS-ISSUE",
AI1845="Projet OCM (ZTE, NOKIA, autres projets)","PLANNED WORKS",
AI1845="No root CAuse","No root cause",
AI1845="ODU HS","ACTIVE",
AI1845="IP &amp; VLAN","ACTIVE",
AI1845="Warehouse HUAWEI","SPARE-ISSUE",
AI1845="SPARE-HS","SPARE-ISSUE",
AI1845="Power Telco","ACTIVE", AI1845="no impacts","no impacts"
),"")</f>
        <v>no impacts</v>
      </c>
      <c r="AK1845" s="23" t="s">
        <v>5537</v>
      </c>
      <c r="AL1845" s="23" t="str">
        <f t="shared" si="50"/>
        <v>SUD_124</v>
      </c>
      <c r="AN1845" s="9" t="s">
        <v>5537</v>
      </c>
      <c r="AO1845" s="23" t="str">
        <f>_xlfn.XLOOKUP(B1845,'INCIDENT-05-03-2026'!E:E,'INCIDENT-05-03-2026'!F:F,"")</f>
        <v/>
      </c>
      <c r="AP1845" s="7" t="s">
        <v>5537</v>
      </c>
      <c r="AQ1845" s="6"/>
      <c r="AR1845" s="7"/>
      <c r="AS1845" s="3" t="str">
        <f>_xlfn.XLOOKUP(B1845,'[3]tt num | region | site id'!$C:$C,'[3]tt num | region | site id'!$Q:$Q,"")</f>
        <v/>
      </c>
      <c r="AT1845" s="24" t="str">
        <f>_xlfn.XLOOKUP(B1845,'[4]Cells Huawei 03052026 12h'!$B:$B,'[4]Cells Huawei 03052026 12h'!$T:$T,"")</f>
        <v/>
      </c>
      <c r="AU1845" s="24" t="str">
        <f>_xlfn.XLOOKUP(B1845,'[5]cells down 02052026 8h50'!$B:$B,'[5]cells down 02052026 8h50'!$R:$R,"")</f>
        <v/>
      </c>
      <c r="AV1845" s="24" t="str">
        <f>_xlfn.XLOOKUP(B1845,'[5]cells down 02052026 13h50'!$B:$B,'[5]cells down 02052026 13h50'!$R:$R,"")</f>
        <v/>
      </c>
      <c r="AW1845" s="24" t="str">
        <f>_xlfn.XLOOKUP(B1845,'[5]cells down 02052026 13h50'!$B:$B,'[5]cells down 02052026 13h50'!$R:$R,"")</f>
        <v/>
      </c>
      <c r="AX1845" s="24" t="str">
        <f>_xlfn.XLOOKUP(B1845,'[6]cell downs 03052026 8h40 '!$B:$B,'[6]cell downs 03052026 8h40 '!$R:$R,"")</f>
        <v/>
      </c>
      <c r="AY1845" s="24" t="str">
        <f>_xlfn.XLOOKUP(B1845,'[7]ALL SITES DOWN'!$D:$D,'[7]ALL SITES DOWN'!$J:$J,"")</f>
        <v/>
      </c>
      <c r="AZ1845" s="24" t="str">
        <f>_xlfn.XLOOKUP(B1845,'[8]ALL SITES DOWN'!$D:$D,'[8]ALL SITES DOWN'!$J:$J,"")</f>
        <v/>
      </c>
      <c r="BA1845" s="9" t="str">
        <f>_xlfn.XLOOKUP(B1845,[9]sheet1!$AC:$AC,[9]sheet1!$AF:$AF,"")</f>
        <v/>
      </c>
      <c r="BB1845" s="14" t="s">
        <v>5537</v>
      </c>
      <c r="BC1845" s="14" t="s">
        <v>5537</v>
      </c>
      <c r="BD1845" s="14" t="str">
        <f>_xlfn.XLOOKUP(B1845,'[10]cell downs 18042026 17h'!$B:$B,'[10]cell downs 18042026 17h'!$B:$B,"")</f>
        <v/>
      </c>
      <c r="BE1845" s="14" t="str">
        <f>_xlfn.XLOOKUP(B1845,'[11]Cells Huawei 19042026 15h'!$B:$B,'[11]Cells Huawei 19042026 15h'!$B:$B,"")</f>
        <v/>
      </c>
      <c r="BF1845" s="9" t="str">
        <f>_xlfn.XLOOKUP(B1845,'[12]cells down 19042026 9H40'!$B:$B,'[12]cells down 19042026 9H40'!$B:$B,"")</f>
        <v/>
      </c>
      <c r="BG1845" s="9" t="s">
        <v>5537</v>
      </c>
      <c r="BH1845" s="9" t="s">
        <v>12</v>
      </c>
    </row>
    <row r="1846" spans="1:60" s="9" customFormat="1" x14ac:dyDescent="0.3">
      <c r="A1846" s="1" t="s">
        <v>1569</v>
      </c>
      <c r="B1846" s="8" t="s">
        <v>1570</v>
      </c>
      <c r="C1846" s="3" t="str">
        <f>_xlfn.XLOOKUP(B1846,'[1]daily break down'!$D:$D,'[1]daily break down'!$E:$E,"")</f>
        <v>Douala</v>
      </c>
      <c r="D1846" s="1" t="s">
        <v>11</v>
      </c>
      <c r="E1846" s="1" t="s">
        <v>145</v>
      </c>
      <c r="F1846" s="3" t="s">
        <v>31</v>
      </c>
      <c r="G1846" s="1" t="s">
        <v>32</v>
      </c>
      <c r="H1846" s="42" t="str">
        <f>_xlfn.XLOOKUP(B1846,[2]CALCULATION!$B:$B,[2]CALCULATION!$H:$H,"")</f>
        <v>ZTE</v>
      </c>
      <c r="I1846" s="34">
        <v>0</v>
      </c>
      <c r="J1846" s="34">
        <v>0</v>
      </c>
      <c r="K1846" s="34">
        <v>5.0308653865360862</v>
      </c>
      <c r="L1846" s="34">
        <v>0</v>
      </c>
      <c r="M1846" s="34">
        <v>0</v>
      </c>
      <c r="N1846" s="34">
        <v>0</v>
      </c>
      <c r="O1846" s="34">
        <v>0</v>
      </c>
      <c r="P1846" s="34">
        <v>0</v>
      </c>
      <c r="Q1846" s="34">
        <v>1.0041684145043421</v>
      </c>
      <c r="R1846" s="34">
        <v>0</v>
      </c>
      <c r="S1846" s="35">
        <v>0</v>
      </c>
      <c r="T1846" s="35">
        <v>0</v>
      </c>
      <c r="U1846" s="35">
        <v>0</v>
      </c>
      <c r="V1846" s="35">
        <v>0</v>
      </c>
      <c r="W1846" s="35">
        <v>0</v>
      </c>
      <c r="X1846" s="35">
        <v>0</v>
      </c>
      <c r="Y1846" s="35">
        <v>0</v>
      </c>
      <c r="Z1846" s="35">
        <v>0</v>
      </c>
      <c r="AA1846" s="35">
        <v>0</v>
      </c>
      <c r="AB1846" s="35">
        <v>0</v>
      </c>
      <c r="AC1846" s="35">
        <v>0</v>
      </c>
      <c r="AD1846" s="35">
        <v>0</v>
      </c>
      <c r="AE1846" s="58" t="s">
        <v>5560</v>
      </c>
      <c r="AF1846" s="58"/>
      <c r="AG1846" s="57" t="str" cm="1">
        <f t="array" ref="AG1846">IFERROR(_xlfn.IFS(
AI1846="MPR ISSUE","PDH",
AI1846="BSS Hardware Issue","BSS",
AI1846="Sites strategiques, MLL, Pylone, etc.","ENVTECH",
AI1846="AKTIVCO DEFAUT GE &amp; POWER Cabinet","AKTIVCO",
AI1846="AKTIVCO Coupure ENEO &amp; Baisse de tension","AKTIVCO GRID ONLY",
AI1846="Coupure ENEO &amp; Baisse de tension","IHS GRID ONLY",
AI1846="Defaut GE &amp; POWER Cabinet","IHS",
AI1846="Sharing","Partners",
AI1846="Sites strategiques &amp; DataCenter","SST &amp; DC",
AI1846="Exclu","Exclu",
AI1846="SAT","SAT",
AI1846="SPARE-ISSUE","SPARE-ISSUE",
AI1846="Fiber CAmtel","TRANS_FO_CAMTEL",
AI1846="Fiber AOF","Fiber AOF",
AI1846="Projet OCM (HUAWEI)","TRAVAUX-HUAWEI",
AI1846="Projet OCM (NOKIA)","TRAVAUX-NOKIA",
AI1846="ACCESS-ISSUE","ACCESS-ISSUE",
AI1846="Projet OCM (ZTE, NOKIA, autres projets)","TRAVAUX OCM",
AI1846="No root CAuse","No root cause",
AI1846="ODU HS","PDH",
AI1846="IP &amp; VLAN","PDH",
AI1846="Warehouse HUAWEI","SPARE-ISSUE",
AI1846="SPARE-HS","SPARE-ISSUE",
AI1846="Power Telco","BSS",AI1846="no impacts","no impacts"
),"")</f>
        <v>no impacts</v>
      </c>
      <c r="AH1846" s="57" t="str" cm="1">
        <f t="array" ref="AH1846">IFERROR(_xlfn.IFS(
AI1846="MPR ISSUE","TX ISSUE",
AI1846="BSS Hardware Issue","RAN ISSUE",
AI1846="Sites strategiques, MLL, Pylone, etc.","ENVTECH",
AI1846="AKTIVCO DEFAUT GE &amp; POWER Cabinet","POWER ISSUE",
AI1846="AKTIVCO Coupure ENEO &amp; Baisse de tension","POWER ISSUE",
AI1846="Coupure ENEO &amp; Baisse de tension","POWER ISSUE",
AI1846="Defaut GE &amp; POWER Cabinet","POWER ISSUE",
AI1846="Sharing","POWER ISSUE",
AI1846="Sites strategiques &amp; DataCenter","POWER ISSUE",
AI1846="Exclu","Exclu",
AI1846="SAT","TX ISSUE",
AI1846="SPARE-ISSUE","SPARE-ISSUE",
AI1846="Fiber CAmtel","TX ISSUE",
AI1846="Fiber AOF","TX ISSUE",
AI1846="Projet OCM (HUAWEI)","TRAVAUX-HUAWEI",
AI1846="Projet OCM (NOKIA)","TRAVAUX -NOKIA",
AI1846="ACCESS-ISSUE","ACCESS-ISSUE",
AI1846="Projet OCM (ZTE, NOKIA, autres projets)","TRAVAUX OCM",
AI1846="No root CAuse","No root cause",
AI1846="ODU HS","TX ISSUE",
AI1846="IP &amp; VLAN","TX ISSUE",
AI1846="Warehouse HUAWEI","SPARE-ISSUE",
AI1846="SPARE-HS","SPARE-ISSUE",
AI1846="Power Telco","RAN ISSUE",AI1846="no impacts","no impacts"
),"")</f>
        <v>no impacts</v>
      </c>
      <c r="AI1846" s="85" t="s">
        <v>5998</v>
      </c>
      <c r="AJ1846" s="57" t="str" cm="1">
        <f t="array" ref="AJ1846">IFERROR(_xlfn.IFS(
AI1846="MPR ISSUE","ACTIVE",
AI1846="BSS Hardware Issue","ACTIVE",
AI1846="Sites strategiques, MLL, Pylone, etc.","PASSIVE",
AI1846="AKTIVCO DEFAUT GE &amp; POWER Cabinet","PASSIVE",
AI1846="AKTIVCO Coupure ENEO &amp; Baisse de tension","PASSIVE",
AI1846="Coupure ENEO &amp; Baisse de tension","PASSIVE",
AI1846="Defaut GE &amp; POWER Cabinet","PASSIVE",
AI1846="Sharing","PASSIVE",
AI1846="Sites strategiques &amp; DataCenter","PASSIVE",
AI1846="Exclu","Exclu",
AI1846="SAT","ACTIVE",
AI1846="SPARE-ISSUE","SPARE-ISSUE",
AI1846="Fiber CAmtel","ACTIVE",
AI1846="Fiber AOF","ACTIVE",
AI1846="Projet OCM (HUAWEI)","PLANNED WORKS",
AI1846="Projet OCM (NOKIA)","PLANNED WORKS",
AI1846="ACCESS-ISSUE","ACCESS-ISSUE",
AI1846="Projet OCM (ZTE, NOKIA, autres projets)","PLANNED WORKS",
AI1846="No root CAuse","No root cause",
AI1846="ODU HS","ACTIVE",
AI1846="IP &amp; VLAN","ACTIVE",
AI1846="Warehouse HUAWEI","SPARE-ISSUE",
AI1846="SPARE-HS","SPARE-ISSUE",
AI1846="Power Telco","ACTIVE", AI1846="no impacts","no impacts"
),"")</f>
        <v>no impacts</v>
      </c>
      <c r="AK1846" s="23" t="s">
        <v>5537</v>
      </c>
      <c r="AL1846" s="23" t="str">
        <f t="shared" si="50"/>
        <v>LIT_008</v>
      </c>
      <c r="AN1846" s="9" t="s">
        <v>5537</v>
      </c>
      <c r="AO1846" s="23" t="str">
        <f>_xlfn.XLOOKUP(B1846,'INCIDENT-05-03-2026'!E:E,'INCIDENT-05-03-2026'!F:F,"")</f>
        <v/>
      </c>
      <c r="AP1846" s="7" t="s">
        <v>5537</v>
      </c>
      <c r="AQ1846" s="6"/>
      <c r="AR1846" s="7"/>
      <c r="AS1846" s="3" t="str">
        <f>_xlfn.XLOOKUP(B1846,'[3]tt num | region | site id'!$C:$C,'[3]tt num | region | site id'!$Q:$Q,"")</f>
        <v/>
      </c>
      <c r="AT1846" s="24" t="str">
        <f>_xlfn.XLOOKUP(B1846,'[4]Cells Huawei 03052026 12h'!$B:$B,'[4]Cells Huawei 03052026 12h'!$T:$T,"")</f>
        <v/>
      </c>
      <c r="AU1846" s="24" t="str">
        <f>_xlfn.XLOOKUP(B1846,'[5]cells down 02052026 8h50'!$B:$B,'[5]cells down 02052026 8h50'!$R:$R,"")</f>
        <v/>
      </c>
      <c r="AV1846" s="24" t="str">
        <f>_xlfn.XLOOKUP(B1846,'[5]cells down 02052026 13h50'!$B:$B,'[5]cells down 02052026 13h50'!$R:$R,"")</f>
        <v/>
      </c>
      <c r="AW1846" s="24" t="str">
        <f>_xlfn.XLOOKUP(B1846,'[5]cells down 02052026 13h50'!$B:$B,'[5]cells down 02052026 13h50'!$R:$R,"")</f>
        <v/>
      </c>
      <c r="AX1846" s="24" t="str">
        <f>_xlfn.XLOOKUP(B1846,'[6]cell downs 03052026 8h40 '!$B:$B,'[6]cell downs 03052026 8h40 '!$R:$R,"")</f>
        <v/>
      </c>
      <c r="AY1846" s="24" t="str">
        <f>_xlfn.XLOOKUP(B1846,'[7]ALL SITES DOWN'!$D:$D,'[7]ALL SITES DOWN'!$J:$J,"")</f>
        <v/>
      </c>
      <c r="AZ1846" s="24" t="str">
        <f>_xlfn.XLOOKUP(B1846,'[8]ALL SITES DOWN'!$D:$D,'[8]ALL SITES DOWN'!$J:$J,"")</f>
        <v/>
      </c>
      <c r="BA1846" s="9" t="str">
        <f>_xlfn.XLOOKUP(B1846,[9]sheet1!$AC:$AC,[9]sheet1!$AF:$AF,"")</f>
        <v/>
      </c>
      <c r="BB1846" s="14" t="s">
        <v>5537</v>
      </c>
      <c r="BC1846" s="14" t="s">
        <v>5537</v>
      </c>
      <c r="BD1846" s="14" t="str">
        <f>_xlfn.XLOOKUP(B1846,'[10]cell downs 18042026 17h'!$B:$B,'[10]cell downs 18042026 17h'!$B:$B,"")</f>
        <v/>
      </c>
      <c r="BE1846" s="14" t="str">
        <f>_xlfn.XLOOKUP(B1846,'[11]Cells Huawei 19042026 15h'!$B:$B,'[11]Cells Huawei 19042026 15h'!$B:$B,"")</f>
        <v/>
      </c>
      <c r="BF1846" s="9" t="str">
        <f>_xlfn.XLOOKUP(B1846,'[12]cells down 19042026 9H40'!$B:$B,'[12]cells down 19042026 9H40'!$B:$B,"")</f>
        <v/>
      </c>
      <c r="BG1846" s="9" t="s">
        <v>1570</v>
      </c>
      <c r="BH1846" s="9" t="s">
        <v>5537</v>
      </c>
    </row>
    <row r="1847" spans="1:60" s="9" customFormat="1" x14ac:dyDescent="0.3">
      <c r="A1847" s="1" t="s">
        <v>2827</v>
      </c>
      <c r="B1847" s="8" t="s">
        <v>2828</v>
      </c>
      <c r="C1847" s="3" t="str">
        <f>_xlfn.XLOOKUP(B1847,'[1]daily break down'!$D:$D,'[1]daily break down'!$E:$E,"")</f>
        <v>Douala</v>
      </c>
      <c r="D1847" s="1" t="s">
        <v>11</v>
      </c>
      <c r="E1847" s="1" t="s">
        <v>145</v>
      </c>
      <c r="F1847" s="3" t="s">
        <v>31</v>
      </c>
      <c r="G1847" s="1" t="s">
        <v>32</v>
      </c>
      <c r="H1847" s="42" t="str">
        <f>_xlfn.XLOOKUP(B1847,[2]CALCULATION!$B:$B,[2]CALCULATION!$H:$H,"")</f>
        <v>ZTE</v>
      </c>
      <c r="I1847" s="34">
        <v>0</v>
      </c>
      <c r="J1847" s="34">
        <v>0</v>
      </c>
      <c r="K1847" s="34">
        <v>0</v>
      </c>
      <c r="L1847" s="34">
        <v>0</v>
      </c>
      <c r="M1847" s="34">
        <v>0</v>
      </c>
      <c r="N1847" s="34">
        <v>0</v>
      </c>
      <c r="O1847" s="34">
        <v>0</v>
      </c>
      <c r="P1847" s="34">
        <v>0</v>
      </c>
      <c r="Q1847" s="34">
        <v>0</v>
      </c>
      <c r="R1847" s="34">
        <v>0</v>
      </c>
      <c r="S1847" s="35">
        <v>0</v>
      </c>
      <c r="T1847" s="35">
        <v>0</v>
      </c>
      <c r="U1847" s="35">
        <v>0</v>
      </c>
      <c r="V1847" s="35">
        <v>0</v>
      </c>
      <c r="W1847" s="35">
        <v>0</v>
      </c>
      <c r="X1847" s="35">
        <v>0</v>
      </c>
      <c r="Y1847" s="35">
        <v>0</v>
      </c>
      <c r="Z1847" s="35">
        <v>0</v>
      </c>
      <c r="AA1847" s="35">
        <v>0</v>
      </c>
      <c r="AB1847" s="35">
        <v>0</v>
      </c>
      <c r="AC1847" s="35">
        <v>0</v>
      </c>
      <c r="AD1847" s="35">
        <v>0</v>
      </c>
      <c r="AE1847" s="58" t="s">
        <v>5560</v>
      </c>
      <c r="AF1847" s="58"/>
      <c r="AG1847" s="57" t="str" cm="1">
        <f t="array" ref="AG1847">IFERROR(_xlfn.IFS(
AI1847="MPR ISSUE","PDH",
AI1847="BSS Hardware Issue","BSS",
AI1847="Sites strategiques, MLL, Pylone, etc.","ENVTECH",
AI1847="AKTIVCO DEFAUT GE &amp; POWER Cabinet","AKTIVCO",
AI1847="AKTIVCO Coupure ENEO &amp; Baisse de tension","AKTIVCO GRID ONLY",
AI1847="Coupure ENEO &amp; Baisse de tension","IHS GRID ONLY",
AI1847="Defaut GE &amp; POWER Cabinet","IHS",
AI1847="Sharing","Partners",
AI1847="Sites strategiques &amp; DataCenter","SST &amp; DC",
AI1847="Exclu","Exclu",
AI1847="SAT","SAT",
AI1847="SPARE-ISSUE","SPARE-ISSUE",
AI1847="Fiber CAmtel","TRANS_FO_CAMTEL",
AI1847="Fiber AOF","Fiber AOF",
AI1847="Projet OCM (HUAWEI)","TRAVAUX-HUAWEI",
AI1847="Projet OCM (NOKIA)","TRAVAUX-NOKIA",
AI1847="ACCESS-ISSUE","ACCESS-ISSUE",
AI1847="Projet OCM (ZTE, NOKIA, autres projets)","TRAVAUX OCM",
AI1847="No root CAuse","No root cause",
AI1847="ODU HS","PDH",
AI1847="IP &amp; VLAN","PDH",
AI1847="Warehouse HUAWEI","SPARE-ISSUE",
AI1847="SPARE-HS","SPARE-ISSUE",
AI1847="Power Telco","BSS",AI1847="no impacts","no impacts"
),"")</f>
        <v>no impacts</v>
      </c>
      <c r="AH1847" s="57" t="str" cm="1">
        <f t="array" ref="AH1847">IFERROR(_xlfn.IFS(
AI1847="MPR ISSUE","TX ISSUE",
AI1847="BSS Hardware Issue","RAN ISSUE",
AI1847="Sites strategiques, MLL, Pylone, etc.","ENVTECH",
AI1847="AKTIVCO DEFAUT GE &amp; POWER Cabinet","POWER ISSUE",
AI1847="AKTIVCO Coupure ENEO &amp; Baisse de tension","POWER ISSUE",
AI1847="Coupure ENEO &amp; Baisse de tension","POWER ISSUE",
AI1847="Defaut GE &amp; POWER Cabinet","POWER ISSUE",
AI1847="Sharing","POWER ISSUE",
AI1847="Sites strategiques &amp; DataCenter","POWER ISSUE",
AI1847="Exclu","Exclu",
AI1847="SAT","TX ISSUE",
AI1847="SPARE-ISSUE","SPARE-ISSUE",
AI1847="Fiber CAmtel","TX ISSUE",
AI1847="Fiber AOF","TX ISSUE",
AI1847="Projet OCM (HUAWEI)","TRAVAUX-HUAWEI",
AI1847="Projet OCM (NOKIA)","TRAVAUX -NOKIA",
AI1847="ACCESS-ISSUE","ACCESS-ISSUE",
AI1847="Projet OCM (ZTE, NOKIA, autres projets)","TRAVAUX OCM",
AI1847="No root CAuse","No root cause",
AI1847="ODU HS","TX ISSUE",
AI1847="IP &amp; VLAN","TX ISSUE",
AI1847="Warehouse HUAWEI","SPARE-ISSUE",
AI1847="SPARE-HS","SPARE-ISSUE",
AI1847="Power Telco","RAN ISSUE",AI1847="no impacts","no impacts"
),"")</f>
        <v>no impacts</v>
      </c>
      <c r="AI1847" s="85" t="s">
        <v>5998</v>
      </c>
      <c r="AJ1847" s="57" t="str" cm="1">
        <f t="array" ref="AJ1847">IFERROR(_xlfn.IFS(
AI1847="MPR ISSUE","ACTIVE",
AI1847="BSS Hardware Issue","ACTIVE",
AI1847="Sites strategiques, MLL, Pylone, etc.","PASSIVE",
AI1847="AKTIVCO DEFAUT GE &amp; POWER Cabinet","PASSIVE",
AI1847="AKTIVCO Coupure ENEO &amp; Baisse de tension","PASSIVE",
AI1847="Coupure ENEO &amp; Baisse de tension","PASSIVE",
AI1847="Defaut GE &amp; POWER Cabinet","PASSIVE",
AI1847="Sharing","PASSIVE",
AI1847="Sites strategiques &amp; DataCenter","PASSIVE",
AI1847="Exclu","Exclu",
AI1847="SAT","ACTIVE",
AI1847="SPARE-ISSUE","SPARE-ISSUE",
AI1847="Fiber CAmtel","ACTIVE",
AI1847="Fiber AOF","ACTIVE",
AI1847="Projet OCM (HUAWEI)","PLANNED WORKS",
AI1847="Projet OCM (NOKIA)","PLANNED WORKS",
AI1847="ACCESS-ISSUE","ACCESS-ISSUE",
AI1847="Projet OCM (ZTE, NOKIA, autres projets)","PLANNED WORKS",
AI1847="No root CAuse","No root cause",
AI1847="ODU HS","ACTIVE",
AI1847="IP &amp; VLAN","ACTIVE",
AI1847="Warehouse HUAWEI","SPARE-ISSUE",
AI1847="SPARE-HS","SPARE-ISSUE",
AI1847="Power Telco","ACTIVE", AI1847="no impacts","no impacts"
),"")</f>
        <v>no impacts</v>
      </c>
      <c r="AK1847" s="23" t="s">
        <v>5537</v>
      </c>
      <c r="AL1847" s="23" t="str">
        <f t="shared" si="50"/>
        <v>LIT_382</v>
      </c>
      <c r="AN1847" s="9" t="s">
        <v>5537</v>
      </c>
      <c r="AO1847" s="23" t="str">
        <f>_xlfn.XLOOKUP(B1847,'INCIDENT-05-03-2026'!E:E,'INCIDENT-05-03-2026'!F:F,"")</f>
        <v/>
      </c>
      <c r="AP1847" s="7" t="s">
        <v>5537</v>
      </c>
      <c r="AQ1847" s="6"/>
      <c r="AR1847" s="7"/>
      <c r="AS1847" s="3" t="str">
        <f>_xlfn.XLOOKUP(B1847,'[3]tt num | region | site id'!$C:$C,'[3]tt num | region | site id'!$Q:$Q,"")</f>
        <v/>
      </c>
      <c r="AT1847" s="24" t="str">
        <f>_xlfn.XLOOKUP(B1847,'[4]Cells Huawei 03052026 12h'!$B:$B,'[4]Cells Huawei 03052026 12h'!$T:$T,"")</f>
        <v/>
      </c>
      <c r="AU1847" s="24" t="str">
        <f>_xlfn.XLOOKUP(B1847,'[5]cells down 02052026 8h50'!$B:$B,'[5]cells down 02052026 8h50'!$R:$R,"")</f>
        <v/>
      </c>
      <c r="AV1847" s="24" t="str">
        <f>_xlfn.XLOOKUP(B1847,'[5]cells down 02052026 13h50'!$B:$B,'[5]cells down 02052026 13h50'!$R:$R,"")</f>
        <v/>
      </c>
      <c r="AW1847" s="24" t="str">
        <f>_xlfn.XLOOKUP(B1847,'[5]cells down 02052026 13h50'!$B:$B,'[5]cells down 02052026 13h50'!$R:$R,"")</f>
        <v/>
      </c>
      <c r="AX1847" s="24" t="str">
        <f>_xlfn.XLOOKUP(B1847,'[6]cell downs 03052026 8h40 '!$B:$B,'[6]cell downs 03052026 8h40 '!$R:$R,"")</f>
        <v/>
      </c>
      <c r="AY1847" s="24" t="str">
        <f>_xlfn.XLOOKUP(B1847,'[7]ALL SITES DOWN'!$D:$D,'[7]ALL SITES DOWN'!$J:$J,"")</f>
        <v/>
      </c>
      <c r="AZ1847" s="24" t="str">
        <f>_xlfn.XLOOKUP(B1847,'[8]ALL SITES DOWN'!$D:$D,'[8]ALL SITES DOWN'!$J:$J,"")</f>
        <v/>
      </c>
      <c r="BA1847" s="9" t="str">
        <f>_xlfn.XLOOKUP(B1847,[9]sheet1!$AC:$AC,[9]sheet1!$AF:$AF,"")</f>
        <v/>
      </c>
      <c r="BB1847" s="14" t="s">
        <v>5537</v>
      </c>
      <c r="BC1847" s="14" t="s">
        <v>5537</v>
      </c>
      <c r="BD1847" s="14" t="str">
        <f>_xlfn.XLOOKUP(B1847,'[10]cell downs 18042026 17h'!$B:$B,'[10]cell downs 18042026 17h'!$B:$B,"")</f>
        <v/>
      </c>
      <c r="BE1847" s="14" t="str">
        <f>_xlfn.XLOOKUP(B1847,'[11]Cells Huawei 19042026 15h'!$B:$B,'[11]Cells Huawei 19042026 15h'!$B:$B,"")</f>
        <v/>
      </c>
      <c r="BF1847" s="9" t="str">
        <f>_xlfn.XLOOKUP(B1847,'[12]cells down 19042026 9H40'!$B:$B,'[12]cells down 19042026 9H40'!$B:$B,"")</f>
        <v/>
      </c>
      <c r="BG1847" s="9" t="s">
        <v>2828</v>
      </c>
      <c r="BH1847" s="9" t="s">
        <v>12</v>
      </c>
    </row>
    <row r="1848" spans="1:60" s="9" customFormat="1" x14ac:dyDescent="0.3">
      <c r="A1848" s="1" t="s">
        <v>2770</v>
      </c>
      <c r="B1848" s="8" t="s">
        <v>2771</v>
      </c>
      <c r="C1848" s="3" t="str">
        <f>_xlfn.XLOOKUP(B1848,'[1]daily break down'!$D:$D,'[1]daily break down'!$E:$E,"")</f>
        <v>Douala</v>
      </c>
      <c r="D1848" s="1" t="s">
        <v>11</v>
      </c>
      <c r="E1848" s="1" t="s">
        <v>12</v>
      </c>
      <c r="F1848" s="3" t="s">
        <v>31</v>
      </c>
      <c r="G1848" s="1" t="s">
        <v>32</v>
      </c>
      <c r="H1848" s="42" t="str">
        <f>_xlfn.XLOOKUP(B1848,[2]CALCULATION!$B:$B,[2]CALCULATION!$H:$H,"")</f>
        <v>ZTE</v>
      </c>
      <c r="I1848" s="34">
        <v>0</v>
      </c>
      <c r="J1848" s="34">
        <v>0</v>
      </c>
      <c r="K1848" s="34">
        <v>0</v>
      </c>
      <c r="L1848" s="34">
        <v>0</v>
      </c>
      <c r="M1848" s="34">
        <v>0</v>
      </c>
      <c r="N1848" s="34">
        <v>0</v>
      </c>
      <c r="O1848" s="34">
        <v>0</v>
      </c>
      <c r="P1848" s="34">
        <v>0</v>
      </c>
      <c r="Q1848" s="34">
        <v>0</v>
      </c>
      <c r="R1848" s="34">
        <v>0</v>
      </c>
      <c r="S1848" s="35">
        <v>0</v>
      </c>
      <c r="T1848" s="35">
        <v>0</v>
      </c>
      <c r="U1848" s="35">
        <v>0</v>
      </c>
      <c r="V1848" s="35">
        <v>0</v>
      </c>
      <c r="W1848" s="35">
        <v>0</v>
      </c>
      <c r="X1848" s="35">
        <v>0</v>
      </c>
      <c r="Y1848" s="35">
        <v>0</v>
      </c>
      <c r="Z1848" s="35">
        <v>0</v>
      </c>
      <c r="AA1848" s="35">
        <v>0</v>
      </c>
      <c r="AB1848" s="35">
        <v>0</v>
      </c>
      <c r="AC1848" s="35">
        <v>0</v>
      </c>
      <c r="AD1848" s="35">
        <v>0</v>
      </c>
      <c r="AE1848" s="58" t="s">
        <v>5560</v>
      </c>
      <c r="AF1848" s="58"/>
      <c r="AG1848" s="57" t="str" cm="1">
        <f t="array" ref="AG1848">IFERROR(_xlfn.IFS(
AI1848="MPR ISSUE","PDH",
AI1848="BSS Hardware Issue","BSS",
AI1848="Sites strategiques, MLL, Pylone, etc.","ENVTECH",
AI1848="AKTIVCO DEFAUT GE &amp; POWER Cabinet","AKTIVCO",
AI1848="AKTIVCO Coupure ENEO &amp; Baisse de tension","AKTIVCO GRID ONLY",
AI1848="Coupure ENEO &amp; Baisse de tension","IHS GRID ONLY",
AI1848="Defaut GE &amp; POWER Cabinet","IHS",
AI1848="Sharing","Partners",
AI1848="Sites strategiques &amp; DataCenter","SST &amp; DC",
AI1848="Exclu","Exclu",
AI1848="SAT","SAT",
AI1848="SPARE-ISSUE","SPARE-ISSUE",
AI1848="Fiber CAmtel","TRANS_FO_CAMTEL",
AI1848="Fiber AOF","Fiber AOF",
AI1848="Projet OCM (HUAWEI)","TRAVAUX-HUAWEI",
AI1848="Projet OCM (NOKIA)","TRAVAUX-NOKIA",
AI1848="ACCESS-ISSUE","ACCESS-ISSUE",
AI1848="Projet OCM (ZTE, NOKIA, autres projets)","TRAVAUX OCM",
AI1848="No root CAuse","No root cause",
AI1848="ODU HS","PDH",
AI1848="IP &amp; VLAN","PDH",
AI1848="Warehouse HUAWEI","SPARE-ISSUE",
AI1848="SPARE-HS","SPARE-ISSUE",
AI1848="Power Telco","BSS",AI1848="no impacts","no impacts"
),"")</f>
        <v>no impacts</v>
      </c>
      <c r="AH1848" s="57" t="str" cm="1">
        <f t="array" ref="AH1848">IFERROR(_xlfn.IFS(
AI1848="MPR ISSUE","TX ISSUE",
AI1848="BSS Hardware Issue","RAN ISSUE",
AI1848="Sites strategiques, MLL, Pylone, etc.","ENVTECH",
AI1848="AKTIVCO DEFAUT GE &amp; POWER Cabinet","POWER ISSUE",
AI1848="AKTIVCO Coupure ENEO &amp; Baisse de tension","POWER ISSUE",
AI1848="Coupure ENEO &amp; Baisse de tension","POWER ISSUE",
AI1848="Defaut GE &amp; POWER Cabinet","POWER ISSUE",
AI1848="Sharing","POWER ISSUE",
AI1848="Sites strategiques &amp; DataCenter","POWER ISSUE",
AI1848="Exclu","Exclu",
AI1848="SAT","TX ISSUE",
AI1848="SPARE-ISSUE","SPARE-ISSUE",
AI1848="Fiber CAmtel","TX ISSUE",
AI1848="Fiber AOF","TX ISSUE",
AI1848="Projet OCM (HUAWEI)","TRAVAUX-HUAWEI",
AI1848="Projet OCM (NOKIA)","TRAVAUX -NOKIA",
AI1848="ACCESS-ISSUE","ACCESS-ISSUE",
AI1848="Projet OCM (ZTE, NOKIA, autres projets)","TRAVAUX OCM",
AI1848="No root CAuse","No root cause",
AI1848="ODU HS","TX ISSUE",
AI1848="IP &amp; VLAN","TX ISSUE",
AI1848="Warehouse HUAWEI","SPARE-ISSUE",
AI1848="SPARE-HS","SPARE-ISSUE",
AI1848="Power Telco","RAN ISSUE",AI1848="no impacts","no impacts"
),"")</f>
        <v>no impacts</v>
      </c>
      <c r="AI1848" s="85" t="s">
        <v>5998</v>
      </c>
      <c r="AJ1848" s="57" t="str" cm="1">
        <f t="array" ref="AJ1848">IFERROR(_xlfn.IFS(
AI1848="MPR ISSUE","ACTIVE",
AI1848="BSS Hardware Issue","ACTIVE",
AI1848="Sites strategiques, MLL, Pylone, etc.","PASSIVE",
AI1848="AKTIVCO DEFAUT GE &amp; POWER Cabinet","PASSIVE",
AI1848="AKTIVCO Coupure ENEO &amp; Baisse de tension","PASSIVE",
AI1848="Coupure ENEO &amp; Baisse de tension","PASSIVE",
AI1848="Defaut GE &amp; POWER Cabinet","PASSIVE",
AI1848="Sharing","PASSIVE",
AI1848="Sites strategiques &amp; DataCenter","PASSIVE",
AI1848="Exclu","Exclu",
AI1848="SAT","ACTIVE",
AI1848="SPARE-ISSUE","SPARE-ISSUE",
AI1848="Fiber CAmtel","ACTIVE",
AI1848="Fiber AOF","ACTIVE",
AI1848="Projet OCM (HUAWEI)","PLANNED WORKS",
AI1848="Projet OCM (NOKIA)","PLANNED WORKS",
AI1848="ACCESS-ISSUE","ACCESS-ISSUE",
AI1848="Projet OCM (ZTE, NOKIA, autres projets)","PLANNED WORKS",
AI1848="No root CAuse","No root cause",
AI1848="ODU HS","ACTIVE",
AI1848="IP &amp; VLAN","ACTIVE",
AI1848="Warehouse HUAWEI","SPARE-ISSUE",
AI1848="SPARE-HS","SPARE-ISSUE",
AI1848="Power Telco","ACTIVE", AI1848="no impacts","no impacts"
),"")</f>
        <v>no impacts</v>
      </c>
      <c r="AK1848" s="23" t="s">
        <v>5537</v>
      </c>
      <c r="AL1848" s="23" t="str">
        <f t="shared" si="50"/>
        <v>LIT_427</v>
      </c>
      <c r="AN1848" s="9" t="s">
        <v>5537</v>
      </c>
      <c r="AO1848" s="23" t="str">
        <f>_xlfn.XLOOKUP(B1848,'INCIDENT-05-03-2026'!E:E,'INCIDENT-05-03-2026'!F:F,"")</f>
        <v/>
      </c>
      <c r="AP1848" s="7" t="s">
        <v>5537</v>
      </c>
      <c r="AQ1848" s="6"/>
      <c r="AR1848" s="7"/>
      <c r="AS1848" s="3" t="str">
        <f>_xlfn.XLOOKUP(B1848,'[3]tt num | region | site id'!$C:$C,'[3]tt num | region | site id'!$Q:$Q,"")</f>
        <v/>
      </c>
      <c r="AT1848" s="24" t="str">
        <f>_xlfn.XLOOKUP(B1848,'[4]Cells Huawei 03052026 12h'!$B:$B,'[4]Cells Huawei 03052026 12h'!$T:$T,"")</f>
        <v/>
      </c>
      <c r="AU1848" s="24" t="str">
        <f>_xlfn.XLOOKUP(B1848,'[5]cells down 02052026 8h50'!$B:$B,'[5]cells down 02052026 8h50'!$R:$R,"")</f>
        <v/>
      </c>
      <c r="AV1848" s="24" t="str">
        <f>_xlfn.XLOOKUP(B1848,'[5]cells down 02052026 13h50'!$B:$B,'[5]cells down 02052026 13h50'!$R:$R,"")</f>
        <v/>
      </c>
      <c r="AW1848" s="24" t="str">
        <f>_xlfn.XLOOKUP(B1848,'[5]cells down 02052026 13h50'!$B:$B,'[5]cells down 02052026 13h50'!$R:$R,"")</f>
        <v/>
      </c>
      <c r="AX1848" s="24" t="str">
        <f>_xlfn.XLOOKUP(B1848,'[6]cell downs 03052026 8h40 '!$B:$B,'[6]cell downs 03052026 8h40 '!$R:$R,"")</f>
        <v/>
      </c>
      <c r="AY1848" s="24" t="str">
        <f>_xlfn.XLOOKUP(B1848,'[7]ALL SITES DOWN'!$D:$D,'[7]ALL SITES DOWN'!$J:$J,"")</f>
        <v/>
      </c>
      <c r="AZ1848" s="24" t="str">
        <f>_xlfn.XLOOKUP(B1848,'[8]ALL SITES DOWN'!$D:$D,'[8]ALL SITES DOWN'!$J:$J,"")</f>
        <v/>
      </c>
      <c r="BA1848" s="9" t="str">
        <f>_xlfn.XLOOKUP(B1848,[9]sheet1!$AC:$AC,[9]sheet1!$AF:$AF,"")</f>
        <v/>
      </c>
      <c r="BB1848" s="14" t="s">
        <v>5537</v>
      </c>
      <c r="BC1848" s="14" t="s">
        <v>5537</v>
      </c>
      <c r="BD1848" s="14" t="str">
        <f>_xlfn.XLOOKUP(B1848,'[10]cell downs 18042026 17h'!$B:$B,'[10]cell downs 18042026 17h'!$B:$B,"")</f>
        <v/>
      </c>
      <c r="BE1848" s="14" t="str">
        <f>_xlfn.XLOOKUP(B1848,'[11]Cells Huawei 19042026 15h'!$B:$B,'[11]Cells Huawei 19042026 15h'!$B:$B,"")</f>
        <v/>
      </c>
      <c r="BF1848" s="9" t="str">
        <f>_xlfn.XLOOKUP(B1848,'[12]cells down 19042026 9H40'!$B:$B,'[12]cells down 19042026 9H40'!$B:$B,"")</f>
        <v/>
      </c>
      <c r="BG1848" s="9" t="s">
        <v>2771</v>
      </c>
      <c r="BH1848" s="9" t="s">
        <v>5537</v>
      </c>
    </row>
    <row r="1849" spans="1:60" s="9" customFormat="1" x14ac:dyDescent="0.3">
      <c r="A1849" s="1" t="s">
        <v>825</v>
      </c>
      <c r="B1849" s="8" t="s">
        <v>826</v>
      </c>
      <c r="C1849" s="3" t="str">
        <f>_xlfn.XLOOKUP(B1849,'[1]daily break down'!$D:$D,'[1]daily break down'!$E:$E,"")</f>
        <v>Douala</v>
      </c>
      <c r="D1849" s="1" t="s">
        <v>21</v>
      </c>
      <c r="E1849" s="1" t="s">
        <v>36</v>
      </c>
      <c r="F1849" s="3" t="s">
        <v>31</v>
      </c>
      <c r="G1849" s="1" t="s">
        <v>32</v>
      </c>
      <c r="H1849" s="42" t="str">
        <f>_xlfn.XLOOKUP(B1849,[2]CALCULATION!$B:$B,[2]CALCULATION!$H:$H,"")</f>
        <v>ZTE</v>
      </c>
      <c r="I1849" s="34">
        <v>0</v>
      </c>
      <c r="J1849" s="34">
        <v>0</v>
      </c>
      <c r="K1849" s="34">
        <v>0</v>
      </c>
      <c r="L1849" s="34">
        <v>0</v>
      </c>
      <c r="M1849" s="34">
        <v>0</v>
      </c>
      <c r="N1849" s="34">
        <v>0</v>
      </c>
      <c r="O1849" s="34">
        <v>0</v>
      </c>
      <c r="P1849" s="34">
        <v>0</v>
      </c>
      <c r="Q1849" s="34">
        <v>0</v>
      </c>
      <c r="R1849" s="34">
        <v>0</v>
      </c>
      <c r="S1849" s="35">
        <v>0</v>
      </c>
      <c r="T1849" s="35">
        <v>0</v>
      </c>
      <c r="U1849" s="35">
        <v>0</v>
      </c>
      <c r="V1849" s="35">
        <v>0</v>
      </c>
      <c r="W1849" s="35">
        <v>0</v>
      </c>
      <c r="X1849" s="35">
        <v>0</v>
      </c>
      <c r="Y1849" s="35">
        <v>0</v>
      </c>
      <c r="Z1849" s="35">
        <v>0</v>
      </c>
      <c r="AA1849" s="35">
        <v>0</v>
      </c>
      <c r="AB1849" s="35">
        <v>0</v>
      </c>
      <c r="AC1849" s="35">
        <v>0</v>
      </c>
      <c r="AD1849" s="35">
        <v>0</v>
      </c>
      <c r="AE1849" s="58" t="s">
        <v>5560</v>
      </c>
      <c r="AF1849" s="58"/>
      <c r="AG1849" s="57" t="str" cm="1">
        <f t="array" ref="AG1849">IFERROR(_xlfn.IFS(
AI1849="MPR ISSUE","PDH",
AI1849="BSS Hardware Issue","BSS",
AI1849="Sites strategiques, MLL, Pylone, etc.","ENVTECH",
AI1849="AKTIVCO DEFAUT GE &amp; POWER Cabinet","AKTIVCO",
AI1849="AKTIVCO Coupure ENEO &amp; Baisse de tension","AKTIVCO GRID ONLY",
AI1849="Coupure ENEO &amp; Baisse de tension","IHS GRID ONLY",
AI1849="Defaut GE &amp; POWER Cabinet","IHS",
AI1849="Sharing","Partners",
AI1849="Sites strategiques &amp; DataCenter","SST &amp; DC",
AI1849="Exclu","Exclu",
AI1849="SAT","SAT",
AI1849="SPARE-ISSUE","SPARE-ISSUE",
AI1849="Fiber CAmtel","TRANS_FO_CAMTEL",
AI1849="Fiber AOF","Fiber AOF",
AI1849="Projet OCM (HUAWEI)","TRAVAUX-HUAWEI",
AI1849="Projet OCM (NOKIA)","TRAVAUX-NOKIA",
AI1849="ACCESS-ISSUE","ACCESS-ISSUE",
AI1849="Projet OCM (ZTE, NOKIA, autres projets)","TRAVAUX OCM",
AI1849="No root CAuse","No root cause",
AI1849="ODU HS","PDH",
AI1849="IP &amp; VLAN","PDH",
AI1849="Warehouse HUAWEI","SPARE-ISSUE",
AI1849="SPARE-HS","SPARE-ISSUE",
AI1849="Power Telco","BSS",AI1849="no impacts","no impacts"
),"")</f>
        <v>no impacts</v>
      </c>
      <c r="AH1849" s="57" t="str" cm="1">
        <f t="array" ref="AH1849">IFERROR(_xlfn.IFS(
AI1849="MPR ISSUE","TX ISSUE",
AI1849="BSS Hardware Issue","RAN ISSUE",
AI1849="Sites strategiques, MLL, Pylone, etc.","ENVTECH",
AI1849="AKTIVCO DEFAUT GE &amp; POWER Cabinet","POWER ISSUE",
AI1849="AKTIVCO Coupure ENEO &amp; Baisse de tension","POWER ISSUE",
AI1849="Coupure ENEO &amp; Baisse de tension","POWER ISSUE",
AI1849="Defaut GE &amp; POWER Cabinet","POWER ISSUE",
AI1849="Sharing","POWER ISSUE",
AI1849="Sites strategiques &amp; DataCenter","POWER ISSUE",
AI1849="Exclu","Exclu",
AI1849="SAT","TX ISSUE",
AI1849="SPARE-ISSUE","SPARE-ISSUE",
AI1849="Fiber CAmtel","TX ISSUE",
AI1849="Fiber AOF","TX ISSUE",
AI1849="Projet OCM (HUAWEI)","TRAVAUX-HUAWEI",
AI1849="Projet OCM (NOKIA)","TRAVAUX -NOKIA",
AI1849="ACCESS-ISSUE","ACCESS-ISSUE",
AI1849="Projet OCM (ZTE, NOKIA, autres projets)","TRAVAUX OCM",
AI1849="No root CAuse","No root cause",
AI1849="ODU HS","TX ISSUE",
AI1849="IP &amp; VLAN","TX ISSUE",
AI1849="Warehouse HUAWEI","SPARE-ISSUE",
AI1849="SPARE-HS","SPARE-ISSUE",
AI1849="Power Telco","RAN ISSUE",AI1849="no impacts","no impacts"
),"")</f>
        <v>no impacts</v>
      </c>
      <c r="AI1849" s="85" t="s">
        <v>5998</v>
      </c>
      <c r="AJ1849" s="57" t="str" cm="1">
        <f t="array" ref="AJ1849">IFERROR(_xlfn.IFS(
AI1849="MPR ISSUE","ACTIVE",
AI1849="BSS Hardware Issue","ACTIVE",
AI1849="Sites strategiques, MLL, Pylone, etc.","PASSIVE",
AI1849="AKTIVCO DEFAUT GE &amp; POWER Cabinet","PASSIVE",
AI1849="AKTIVCO Coupure ENEO &amp; Baisse de tension","PASSIVE",
AI1849="Coupure ENEO &amp; Baisse de tension","PASSIVE",
AI1849="Defaut GE &amp; POWER Cabinet","PASSIVE",
AI1849="Sharing","PASSIVE",
AI1849="Sites strategiques &amp; DataCenter","PASSIVE",
AI1849="Exclu","Exclu",
AI1849="SAT","ACTIVE",
AI1849="SPARE-ISSUE","SPARE-ISSUE",
AI1849="Fiber CAmtel","ACTIVE",
AI1849="Fiber AOF","ACTIVE",
AI1849="Projet OCM (HUAWEI)","PLANNED WORKS",
AI1849="Projet OCM (NOKIA)","PLANNED WORKS",
AI1849="ACCESS-ISSUE","ACCESS-ISSUE",
AI1849="Projet OCM (ZTE, NOKIA, autres projets)","PLANNED WORKS",
AI1849="No root CAuse","No root cause",
AI1849="ODU HS","ACTIVE",
AI1849="IP &amp; VLAN","ACTIVE",
AI1849="Warehouse HUAWEI","SPARE-ISSUE",
AI1849="SPARE-HS","SPARE-ISSUE",
AI1849="Power Telco","ACTIVE", AI1849="no impacts","no impacts"
),"")</f>
        <v>no impacts</v>
      </c>
      <c r="AK1849" s="23" t="s">
        <v>5537</v>
      </c>
      <c r="AL1849" s="23" t="str">
        <f t="shared" si="50"/>
        <v>LIT_731</v>
      </c>
      <c r="AN1849" s="9" t="s">
        <v>5537</v>
      </c>
      <c r="AO1849" s="23" t="str">
        <f>_xlfn.XLOOKUP(B1849,'INCIDENT-05-03-2026'!E:E,'INCIDENT-05-03-2026'!F:F,"")</f>
        <v/>
      </c>
      <c r="AP1849" s="7" t="s">
        <v>5537</v>
      </c>
      <c r="AQ1849" s="6"/>
      <c r="AR1849" s="7"/>
      <c r="AS1849" s="3" t="str">
        <f>_xlfn.XLOOKUP(B1849,'[3]tt num | region | site id'!$C:$C,'[3]tt num | region | site id'!$Q:$Q,"")</f>
        <v/>
      </c>
      <c r="AT1849" s="24" t="str">
        <f>_xlfn.XLOOKUP(B1849,'[4]Cells Huawei 03052026 12h'!$B:$B,'[4]Cells Huawei 03052026 12h'!$T:$T,"")</f>
        <v/>
      </c>
      <c r="AU1849" s="24" t="str">
        <f>_xlfn.XLOOKUP(B1849,'[5]cells down 02052026 8h50'!$B:$B,'[5]cells down 02052026 8h50'!$R:$R,"")</f>
        <v/>
      </c>
      <c r="AV1849" s="24" t="str">
        <f>_xlfn.XLOOKUP(B1849,'[5]cells down 02052026 13h50'!$B:$B,'[5]cells down 02052026 13h50'!$R:$R,"")</f>
        <v/>
      </c>
      <c r="AW1849" s="24" t="str">
        <f>_xlfn.XLOOKUP(B1849,'[5]cells down 02052026 13h50'!$B:$B,'[5]cells down 02052026 13h50'!$R:$R,"")</f>
        <v/>
      </c>
      <c r="AX1849" s="24" t="str">
        <f>_xlfn.XLOOKUP(B1849,'[6]cell downs 03052026 8h40 '!$B:$B,'[6]cell downs 03052026 8h40 '!$R:$R,"")</f>
        <v/>
      </c>
      <c r="AY1849" s="24" t="str">
        <f>_xlfn.XLOOKUP(B1849,'[7]ALL SITES DOWN'!$D:$D,'[7]ALL SITES DOWN'!$J:$J,"")</f>
        <v/>
      </c>
      <c r="AZ1849" s="24" t="str">
        <f>_xlfn.XLOOKUP(B1849,'[8]ALL SITES DOWN'!$D:$D,'[8]ALL SITES DOWN'!$J:$J,"")</f>
        <v/>
      </c>
      <c r="BA1849" s="9" t="str">
        <f>_xlfn.XLOOKUP(B1849,[9]sheet1!$AC:$AC,[9]sheet1!$AF:$AF,"")</f>
        <v/>
      </c>
      <c r="BB1849" s="14" t="s">
        <v>5537</v>
      </c>
      <c r="BC1849" s="14" t="s">
        <v>5537</v>
      </c>
      <c r="BD1849" s="14" t="str">
        <f>_xlfn.XLOOKUP(B1849,'[10]cell downs 18042026 17h'!$B:$B,'[10]cell downs 18042026 17h'!$B:$B,"")</f>
        <v/>
      </c>
      <c r="BE1849" s="14" t="str">
        <f>_xlfn.XLOOKUP(B1849,'[11]Cells Huawei 19042026 15h'!$B:$B,'[11]Cells Huawei 19042026 15h'!$B:$B,"")</f>
        <v/>
      </c>
      <c r="BF1849" s="9" t="str">
        <f>_xlfn.XLOOKUP(B1849,'[12]cells down 19042026 9H40'!$B:$B,'[12]cells down 19042026 9H40'!$B:$B,"")</f>
        <v/>
      </c>
      <c r="BG1849" s="9" t="s">
        <v>5537</v>
      </c>
      <c r="BH1849" s="9" t="s">
        <v>12</v>
      </c>
    </row>
    <row r="1850" spans="1:60" s="9" customFormat="1" x14ac:dyDescent="0.3">
      <c r="A1850" s="25" t="s">
        <v>5414</v>
      </c>
      <c r="B1850" s="32" t="s">
        <v>5415</v>
      </c>
      <c r="C1850" s="3" t="str">
        <f>_xlfn.XLOOKUP(B1850,'[1]daily break down'!$D:$D,'[1]daily break down'!$E:$E,"")</f>
        <v>Garoua</v>
      </c>
      <c r="D1850" s="25" t="s">
        <v>357</v>
      </c>
      <c r="E1850" s="25" t="s">
        <v>987</v>
      </c>
      <c r="F1850" s="25" t="s">
        <v>5403</v>
      </c>
      <c r="G1850" s="25" t="s">
        <v>24</v>
      </c>
      <c r="H1850" s="40" t="str">
        <f>_xlfn.XLOOKUP(B1850,[2]CALCULATION!$B:$B,[2]CALCULATION!$H:$H,"")</f>
        <v>Huawei</v>
      </c>
      <c r="I1850" s="34">
        <v>0</v>
      </c>
      <c r="J1850" s="34">
        <v>0</v>
      </c>
      <c r="K1850" s="34">
        <v>0</v>
      </c>
      <c r="L1850" s="34">
        <v>0</v>
      </c>
      <c r="M1850" s="34">
        <v>0</v>
      </c>
      <c r="N1850" s="34">
        <v>0</v>
      </c>
      <c r="O1850" s="34">
        <v>0</v>
      </c>
      <c r="P1850" s="34">
        <v>0</v>
      </c>
      <c r="Q1850" s="34">
        <v>8.9175391586979543E-5</v>
      </c>
      <c r="R1850" s="34">
        <v>0</v>
      </c>
      <c r="S1850" s="35">
        <v>0</v>
      </c>
      <c r="T1850" s="35">
        <v>0</v>
      </c>
      <c r="U1850" s="35">
        <v>0</v>
      </c>
      <c r="V1850" s="35">
        <v>0</v>
      </c>
      <c r="W1850" s="35">
        <v>0</v>
      </c>
      <c r="X1850" s="35">
        <v>0</v>
      </c>
      <c r="Y1850" s="35">
        <v>0</v>
      </c>
      <c r="Z1850" s="35">
        <v>0</v>
      </c>
      <c r="AA1850" s="35">
        <v>0</v>
      </c>
      <c r="AB1850" s="35">
        <v>0</v>
      </c>
      <c r="AC1850" s="35">
        <v>0</v>
      </c>
      <c r="AD1850" s="35">
        <v>0</v>
      </c>
      <c r="AE1850" s="58" t="s">
        <v>5560</v>
      </c>
      <c r="AF1850" s="58"/>
      <c r="AG1850" s="57" t="str" cm="1">
        <f t="array" ref="AG1850">IFERROR(_xlfn.IFS(
AI1850="MPR ISSUE","PDH",
AI1850="BSS Hardware Issue","BSS",
AI1850="Sites strategiques, MLL, Pylone, etc.","ENVTECH",
AI1850="AKTIVCO DEFAUT GE &amp; POWER Cabinet","AKTIVCO",
AI1850="AKTIVCO Coupure ENEO &amp; Baisse de tension","AKTIVCO GRID ONLY",
AI1850="Coupure ENEO &amp; Baisse de tension","IHS GRID ONLY",
AI1850="Defaut GE &amp; POWER Cabinet","IHS",
AI1850="Sharing","Partners",
AI1850="Sites strategiques &amp; DataCenter","SST &amp; DC",
AI1850="Exclu","Exclu",
AI1850="SAT","SAT",
AI1850="SPARE-ISSUE","SPARE-ISSUE",
AI1850="Fiber CAmtel","TRANS_FO_CAMTEL",
AI1850="Fiber AOF","Fiber AOF",
AI1850="Projet OCM (HUAWEI)","TRAVAUX-HUAWEI",
AI1850="Projet OCM (NOKIA)","TRAVAUX-NOKIA",
AI1850="ACCESS-ISSUE","ACCESS-ISSUE",
AI1850="Projet OCM (ZTE, NOKIA, autres projets)","TRAVAUX OCM",
AI1850="No root CAuse","No root cause",
AI1850="ODU HS","PDH",
AI1850="IP &amp; VLAN","PDH",
AI1850="Warehouse HUAWEI","SPARE-ISSUE",
AI1850="SPARE-HS","SPARE-ISSUE",
AI1850="Power Telco","BSS",AI1850="no impacts","no impacts"
),"")</f>
        <v>no impacts</v>
      </c>
      <c r="AH1850" s="57" t="str" cm="1">
        <f t="array" ref="AH1850">IFERROR(_xlfn.IFS(
AI1850="MPR ISSUE","TX ISSUE",
AI1850="BSS Hardware Issue","RAN ISSUE",
AI1850="Sites strategiques, MLL, Pylone, etc.","ENVTECH",
AI1850="AKTIVCO DEFAUT GE &amp; POWER Cabinet","POWER ISSUE",
AI1850="AKTIVCO Coupure ENEO &amp; Baisse de tension","POWER ISSUE",
AI1850="Coupure ENEO &amp; Baisse de tension","POWER ISSUE",
AI1850="Defaut GE &amp; POWER Cabinet","POWER ISSUE",
AI1850="Sharing","POWER ISSUE",
AI1850="Sites strategiques &amp; DataCenter","POWER ISSUE",
AI1850="Exclu","Exclu",
AI1850="SAT","TX ISSUE",
AI1850="SPARE-ISSUE","SPARE-ISSUE",
AI1850="Fiber CAmtel","TX ISSUE",
AI1850="Fiber AOF","TX ISSUE",
AI1850="Projet OCM (HUAWEI)","TRAVAUX-HUAWEI",
AI1850="Projet OCM (NOKIA)","TRAVAUX -NOKIA",
AI1850="ACCESS-ISSUE","ACCESS-ISSUE",
AI1850="Projet OCM (ZTE, NOKIA, autres projets)","TRAVAUX OCM",
AI1850="No root CAuse","No root cause",
AI1850="ODU HS","TX ISSUE",
AI1850="IP &amp; VLAN","TX ISSUE",
AI1850="Warehouse HUAWEI","SPARE-ISSUE",
AI1850="SPARE-HS","SPARE-ISSUE",
AI1850="Power Telco","RAN ISSUE",AI1850="no impacts","no impacts"
),"")</f>
        <v>no impacts</v>
      </c>
      <c r="AI1850" s="85" t="s">
        <v>5998</v>
      </c>
      <c r="AJ1850" s="57" t="str" cm="1">
        <f t="array" ref="AJ1850">IFERROR(_xlfn.IFS(
AI1850="MPR ISSUE","ACTIVE",
AI1850="BSS Hardware Issue","ACTIVE",
AI1850="Sites strategiques, MLL, Pylone, etc.","PASSIVE",
AI1850="AKTIVCO DEFAUT GE &amp; POWER Cabinet","PASSIVE",
AI1850="AKTIVCO Coupure ENEO &amp; Baisse de tension","PASSIVE",
AI1850="Coupure ENEO &amp; Baisse de tension","PASSIVE",
AI1850="Defaut GE &amp; POWER Cabinet","PASSIVE",
AI1850="Sharing","PASSIVE",
AI1850="Sites strategiques &amp; DataCenter","PASSIVE",
AI1850="Exclu","Exclu",
AI1850="SAT","ACTIVE",
AI1850="SPARE-ISSUE","SPARE-ISSUE",
AI1850="Fiber CAmtel","ACTIVE",
AI1850="Fiber AOF","ACTIVE",
AI1850="Projet OCM (HUAWEI)","PLANNED WORKS",
AI1850="Projet OCM (NOKIA)","PLANNED WORKS",
AI1850="ACCESS-ISSUE","ACCESS-ISSUE",
AI1850="Projet OCM (ZTE, NOKIA, autres projets)","PLANNED WORKS",
AI1850="No root CAuse","No root cause",
AI1850="ODU HS","ACTIVE",
AI1850="IP &amp; VLAN","ACTIVE",
AI1850="Warehouse HUAWEI","SPARE-ISSUE",
AI1850="SPARE-HS","SPARE-ISSUE",
AI1850="Power Telco","ACTIVE", AI1850="no impacts","no impacts"
),"")</f>
        <v>no impacts</v>
      </c>
      <c r="AK1850" s="23" t="s">
        <v>5537</v>
      </c>
      <c r="AL1850" s="23" t="str">
        <f t="shared" si="50"/>
        <v>NRD_260</v>
      </c>
      <c r="AN1850" s="9" t="s">
        <v>5537</v>
      </c>
      <c r="AO1850" s="23" t="str">
        <f>_xlfn.XLOOKUP(B1850,'INCIDENT-05-03-2026'!E:E,'INCIDENT-05-03-2026'!F:F,"")</f>
        <v/>
      </c>
      <c r="AP1850" s="7" t="s">
        <v>5537</v>
      </c>
      <c r="AQ1850" s="6"/>
      <c r="AR1850" s="7"/>
      <c r="AS1850" s="3" t="str">
        <f>_xlfn.XLOOKUP(B1850,'[3]tt num | region | site id'!$C:$C,'[3]tt num | region | site id'!$Q:$Q,"")</f>
        <v/>
      </c>
      <c r="AT1850" s="24" t="str">
        <f>_xlfn.XLOOKUP(B1850,'[4]Cells Huawei 03052026 12h'!$B:$B,'[4]Cells Huawei 03052026 12h'!$T:$T,"")</f>
        <v/>
      </c>
      <c r="AU1850" s="24" t="str">
        <f>_xlfn.XLOOKUP(B1850,'[5]cells down 02052026 8h50'!$B:$B,'[5]cells down 02052026 8h50'!$R:$R,"")</f>
        <v/>
      </c>
      <c r="AV1850" s="24" t="str">
        <f>_xlfn.XLOOKUP(B1850,'[5]cells down 02052026 13h50'!$B:$B,'[5]cells down 02052026 13h50'!$R:$R,"")</f>
        <v/>
      </c>
      <c r="AW1850" s="24" t="str">
        <f>_xlfn.XLOOKUP(B1850,'[5]cells down 02052026 13h50'!$B:$B,'[5]cells down 02052026 13h50'!$R:$R,"")</f>
        <v/>
      </c>
      <c r="AX1850" s="24" t="str">
        <f>_xlfn.XLOOKUP(B1850,'[6]cell downs 03052026 8h40 '!$B:$B,'[6]cell downs 03052026 8h40 '!$R:$R,"")</f>
        <v/>
      </c>
      <c r="AY1850" s="24" t="str">
        <f>_xlfn.XLOOKUP(B1850,'[7]ALL SITES DOWN'!$D:$D,'[7]ALL SITES DOWN'!$J:$J,"")</f>
        <v/>
      </c>
      <c r="AZ1850" s="24" t="str">
        <f>_xlfn.XLOOKUP(B1850,'[8]ALL SITES DOWN'!$D:$D,'[8]ALL SITES DOWN'!$J:$J,"")</f>
        <v/>
      </c>
      <c r="BA1850" s="9" t="str">
        <f>_xlfn.XLOOKUP(B1850,[9]sheet1!$AC:$AC,[9]sheet1!$AF:$AF,"")</f>
        <v/>
      </c>
      <c r="BB1850" s="14" t="s">
        <v>5537</v>
      </c>
      <c r="BC1850" s="14" t="s">
        <v>5537</v>
      </c>
      <c r="BD1850" s="14" t="str">
        <f>_xlfn.XLOOKUP(B1850,'[10]cell downs 18042026 17h'!$B:$B,'[10]cell downs 18042026 17h'!$B:$B,"")</f>
        <v/>
      </c>
      <c r="BE1850" s="14" t="str">
        <f>_xlfn.XLOOKUP(B1850,'[11]Cells Huawei 19042026 15h'!$B:$B,'[11]Cells Huawei 19042026 15h'!$B:$B,"")</f>
        <v/>
      </c>
      <c r="BF1850" s="9" t="str">
        <f>_xlfn.XLOOKUP(B1850,'[12]cells down 19042026 9H40'!$B:$B,'[12]cells down 19042026 9H40'!$B:$B,"")</f>
        <v/>
      </c>
      <c r="BG1850" s="9" t="s">
        <v>5537</v>
      </c>
      <c r="BH1850" s="9" t="s">
        <v>12</v>
      </c>
    </row>
    <row r="1851" spans="1:60" s="9" customFormat="1" x14ac:dyDescent="0.3">
      <c r="A1851" s="1" t="s">
        <v>2740</v>
      </c>
      <c r="B1851" s="8" t="s">
        <v>2741</v>
      </c>
      <c r="C1851" s="3" t="str">
        <f>_xlfn.XLOOKUP(B1851,'[1]daily break down'!$D:$D,'[1]daily break down'!$E:$E,"")</f>
        <v>Douala</v>
      </c>
      <c r="D1851" s="1" t="s">
        <v>11</v>
      </c>
      <c r="E1851" s="1" t="s">
        <v>12</v>
      </c>
      <c r="F1851" s="3" t="s">
        <v>31</v>
      </c>
      <c r="G1851" s="1" t="s">
        <v>32</v>
      </c>
      <c r="H1851" s="42" t="str">
        <f>_xlfn.XLOOKUP(B1851,[2]CALCULATION!$B:$B,[2]CALCULATION!$H:$H,"")</f>
        <v>ZTE</v>
      </c>
      <c r="I1851" s="34">
        <v>0</v>
      </c>
      <c r="J1851" s="34">
        <v>0</v>
      </c>
      <c r="K1851" s="34">
        <v>0</v>
      </c>
      <c r="L1851" s="34">
        <v>0</v>
      </c>
      <c r="M1851" s="34">
        <v>0</v>
      </c>
      <c r="N1851" s="34">
        <v>0</v>
      </c>
      <c r="O1851" s="34">
        <v>0</v>
      </c>
      <c r="P1851" s="34">
        <v>0</v>
      </c>
      <c r="Q1851" s="34">
        <v>0</v>
      </c>
      <c r="R1851" s="34">
        <v>0</v>
      </c>
      <c r="S1851" s="35">
        <v>0</v>
      </c>
      <c r="T1851" s="35">
        <v>0</v>
      </c>
      <c r="U1851" s="35">
        <v>0</v>
      </c>
      <c r="V1851" s="35">
        <v>0</v>
      </c>
      <c r="W1851" s="35">
        <v>0</v>
      </c>
      <c r="X1851" s="35">
        <v>0</v>
      </c>
      <c r="Y1851" s="35">
        <v>0</v>
      </c>
      <c r="Z1851" s="35">
        <v>0</v>
      </c>
      <c r="AA1851" s="35">
        <v>0</v>
      </c>
      <c r="AB1851" s="35">
        <v>0</v>
      </c>
      <c r="AC1851" s="35">
        <v>0</v>
      </c>
      <c r="AD1851" s="35">
        <v>0</v>
      </c>
      <c r="AE1851" s="58" t="s">
        <v>5560</v>
      </c>
      <c r="AF1851" s="58"/>
      <c r="AG1851" s="57" t="str" cm="1">
        <f t="array" ref="AG1851">IFERROR(_xlfn.IFS(
AI1851="MPR ISSUE","PDH",
AI1851="BSS Hardware Issue","BSS",
AI1851="Sites strategiques, MLL, Pylone, etc.","ENVTECH",
AI1851="AKTIVCO DEFAUT GE &amp; POWER Cabinet","AKTIVCO",
AI1851="AKTIVCO Coupure ENEO &amp; Baisse de tension","AKTIVCO GRID ONLY",
AI1851="Coupure ENEO &amp; Baisse de tension","IHS GRID ONLY",
AI1851="Defaut GE &amp; POWER Cabinet","IHS",
AI1851="Sharing","Partners",
AI1851="Sites strategiques &amp; DataCenter","SST &amp; DC",
AI1851="Exclu","Exclu",
AI1851="SAT","SAT",
AI1851="SPARE-ISSUE","SPARE-ISSUE",
AI1851="Fiber CAmtel","TRANS_FO_CAMTEL",
AI1851="Fiber AOF","Fiber AOF",
AI1851="Projet OCM (HUAWEI)","TRAVAUX-HUAWEI",
AI1851="Projet OCM (NOKIA)","TRAVAUX-NOKIA",
AI1851="ACCESS-ISSUE","ACCESS-ISSUE",
AI1851="Projet OCM (ZTE, NOKIA, autres projets)","TRAVAUX OCM",
AI1851="No root CAuse","No root cause",
AI1851="ODU HS","PDH",
AI1851="IP &amp; VLAN","PDH",
AI1851="Warehouse HUAWEI","SPARE-ISSUE",
AI1851="SPARE-HS","SPARE-ISSUE",
AI1851="Power Telco","BSS",AI1851="no impacts","no impacts"
),"")</f>
        <v>no impacts</v>
      </c>
      <c r="AH1851" s="57" t="str" cm="1">
        <f t="array" ref="AH1851">IFERROR(_xlfn.IFS(
AI1851="MPR ISSUE","TX ISSUE",
AI1851="BSS Hardware Issue","RAN ISSUE",
AI1851="Sites strategiques, MLL, Pylone, etc.","ENVTECH",
AI1851="AKTIVCO DEFAUT GE &amp; POWER Cabinet","POWER ISSUE",
AI1851="AKTIVCO Coupure ENEO &amp; Baisse de tension","POWER ISSUE",
AI1851="Coupure ENEO &amp; Baisse de tension","POWER ISSUE",
AI1851="Defaut GE &amp; POWER Cabinet","POWER ISSUE",
AI1851="Sharing","POWER ISSUE",
AI1851="Sites strategiques &amp; DataCenter","POWER ISSUE",
AI1851="Exclu","Exclu",
AI1851="SAT","TX ISSUE",
AI1851="SPARE-ISSUE","SPARE-ISSUE",
AI1851="Fiber CAmtel","TX ISSUE",
AI1851="Fiber AOF","TX ISSUE",
AI1851="Projet OCM (HUAWEI)","TRAVAUX-HUAWEI",
AI1851="Projet OCM (NOKIA)","TRAVAUX -NOKIA",
AI1851="ACCESS-ISSUE","ACCESS-ISSUE",
AI1851="Projet OCM (ZTE, NOKIA, autres projets)","TRAVAUX OCM",
AI1851="No root CAuse","No root cause",
AI1851="ODU HS","TX ISSUE",
AI1851="IP &amp; VLAN","TX ISSUE",
AI1851="Warehouse HUAWEI","SPARE-ISSUE",
AI1851="SPARE-HS","SPARE-ISSUE",
AI1851="Power Telco","RAN ISSUE",AI1851="no impacts","no impacts"
),"")</f>
        <v>no impacts</v>
      </c>
      <c r="AI1851" s="85" t="s">
        <v>5998</v>
      </c>
      <c r="AJ1851" s="57" t="str" cm="1">
        <f t="array" ref="AJ1851">IFERROR(_xlfn.IFS(
AI1851="MPR ISSUE","ACTIVE",
AI1851="BSS Hardware Issue","ACTIVE",
AI1851="Sites strategiques, MLL, Pylone, etc.","PASSIVE",
AI1851="AKTIVCO DEFAUT GE &amp; POWER Cabinet","PASSIVE",
AI1851="AKTIVCO Coupure ENEO &amp; Baisse de tension","PASSIVE",
AI1851="Coupure ENEO &amp; Baisse de tension","PASSIVE",
AI1851="Defaut GE &amp; POWER Cabinet","PASSIVE",
AI1851="Sharing","PASSIVE",
AI1851="Sites strategiques &amp; DataCenter","PASSIVE",
AI1851="Exclu","Exclu",
AI1851="SAT","ACTIVE",
AI1851="SPARE-ISSUE","SPARE-ISSUE",
AI1851="Fiber CAmtel","ACTIVE",
AI1851="Fiber AOF","ACTIVE",
AI1851="Projet OCM (HUAWEI)","PLANNED WORKS",
AI1851="Projet OCM (NOKIA)","PLANNED WORKS",
AI1851="ACCESS-ISSUE","ACCESS-ISSUE",
AI1851="Projet OCM (ZTE, NOKIA, autres projets)","PLANNED WORKS",
AI1851="No root CAuse","No root cause",
AI1851="ODU HS","ACTIVE",
AI1851="IP &amp; VLAN","ACTIVE",
AI1851="Warehouse HUAWEI","SPARE-ISSUE",
AI1851="SPARE-HS","SPARE-ISSUE",
AI1851="Power Telco","ACTIVE", AI1851="no impacts","no impacts"
),"")</f>
        <v>no impacts</v>
      </c>
      <c r="AK1851" s="23" t="s">
        <v>5537</v>
      </c>
      <c r="AL1851" s="23" t="str">
        <f t="shared" si="50"/>
        <v>LIT_525</v>
      </c>
      <c r="AN1851" s="9" t="s">
        <v>5537</v>
      </c>
      <c r="AO1851" s="23" t="str">
        <f>_xlfn.XLOOKUP(B1851,'INCIDENT-05-03-2026'!E:E,'INCIDENT-05-03-2026'!F:F,"")</f>
        <v/>
      </c>
      <c r="AP1851" s="7" t="s">
        <v>5537</v>
      </c>
      <c r="AQ1851" s="6"/>
      <c r="AR1851" s="7"/>
      <c r="AS1851" s="3" t="str">
        <f>_xlfn.XLOOKUP(B1851,'[3]tt num | region | site id'!$C:$C,'[3]tt num | region | site id'!$Q:$Q,"")</f>
        <v/>
      </c>
      <c r="AT1851" s="24" t="str">
        <f>_xlfn.XLOOKUP(B1851,'[4]Cells Huawei 03052026 12h'!$B:$B,'[4]Cells Huawei 03052026 12h'!$T:$T,"")</f>
        <v/>
      </c>
      <c r="AU1851" s="24" t="str">
        <f>_xlfn.XLOOKUP(B1851,'[5]cells down 02052026 8h50'!$B:$B,'[5]cells down 02052026 8h50'!$R:$R,"")</f>
        <v/>
      </c>
      <c r="AV1851" s="24" t="str">
        <f>_xlfn.XLOOKUP(B1851,'[5]cells down 02052026 13h50'!$B:$B,'[5]cells down 02052026 13h50'!$R:$R,"")</f>
        <v/>
      </c>
      <c r="AW1851" s="24" t="str">
        <f>_xlfn.XLOOKUP(B1851,'[5]cells down 02052026 13h50'!$B:$B,'[5]cells down 02052026 13h50'!$R:$R,"")</f>
        <v/>
      </c>
      <c r="AX1851" s="24" t="str">
        <f>_xlfn.XLOOKUP(B1851,'[6]cell downs 03052026 8h40 '!$B:$B,'[6]cell downs 03052026 8h40 '!$R:$R,"")</f>
        <v/>
      </c>
      <c r="AY1851" s="24" t="str">
        <f>_xlfn.XLOOKUP(B1851,'[7]ALL SITES DOWN'!$D:$D,'[7]ALL SITES DOWN'!$J:$J,"")</f>
        <v/>
      </c>
      <c r="AZ1851" s="24" t="str">
        <f>_xlfn.XLOOKUP(B1851,'[8]ALL SITES DOWN'!$D:$D,'[8]ALL SITES DOWN'!$J:$J,"")</f>
        <v/>
      </c>
      <c r="BA1851" s="9" t="str">
        <f>_xlfn.XLOOKUP(B1851,[9]sheet1!$AC:$AC,[9]sheet1!$AF:$AF,"")</f>
        <v/>
      </c>
      <c r="BB1851" s="14" t="s">
        <v>5537</v>
      </c>
      <c r="BC1851" s="14" t="s">
        <v>5537</v>
      </c>
      <c r="BD1851" s="14" t="str">
        <f>_xlfn.XLOOKUP(B1851,'[10]cell downs 18042026 17h'!$B:$B,'[10]cell downs 18042026 17h'!$B:$B,"")</f>
        <v/>
      </c>
      <c r="BE1851" s="14" t="str">
        <f>_xlfn.XLOOKUP(B1851,'[11]Cells Huawei 19042026 15h'!$B:$B,'[11]Cells Huawei 19042026 15h'!$B:$B,"")</f>
        <v/>
      </c>
      <c r="BF1851" s="9" t="str">
        <f>_xlfn.XLOOKUP(B1851,'[12]cells down 19042026 9H40'!$B:$B,'[12]cells down 19042026 9H40'!$B:$B,"")</f>
        <v/>
      </c>
      <c r="BG1851" s="9" t="s">
        <v>2741</v>
      </c>
      <c r="BH1851" s="9" t="s">
        <v>12</v>
      </c>
    </row>
    <row r="1852" spans="1:60" s="9" customFormat="1" x14ac:dyDescent="0.3">
      <c r="A1852" s="1" t="s">
        <v>3374</v>
      </c>
      <c r="B1852" s="8" t="s">
        <v>3375</v>
      </c>
      <c r="C1852" s="3" t="str">
        <f>_xlfn.XLOOKUP(B1852,'[1]daily break down'!$D:$D,'[1]daily break down'!$E:$E,"")</f>
        <v>Douala</v>
      </c>
      <c r="D1852" s="1"/>
      <c r="E1852" s="1"/>
      <c r="F1852" s="3" t="s">
        <v>31</v>
      </c>
      <c r="G1852" s="1" t="s">
        <v>32</v>
      </c>
      <c r="H1852" s="42" t="str">
        <f>_xlfn.XLOOKUP(B1852,[2]CALCULATION!$B:$B,[2]CALCULATION!$H:$H,"")</f>
        <v>ZTE</v>
      </c>
      <c r="I1852" s="34">
        <v>0</v>
      </c>
      <c r="J1852" s="34">
        <v>0</v>
      </c>
      <c r="K1852" s="34">
        <v>0</v>
      </c>
      <c r="L1852" s="34">
        <v>0</v>
      </c>
      <c r="M1852" s="34">
        <v>0</v>
      </c>
      <c r="N1852" s="34">
        <v>0</v>
      </c>
      <c r="O1852" s="34">
        <v>0</v>
      </c>
      <c r="P1852" s="34">
        <v>0</v>
      </c>
      <c r="Q1852" s="34">
        <v>0</v>
      </c>
      <c r="R1852" s="34">
        <v>0</v>
      </c>
      <c r="S1852" s="35">
        <v>0</v>
      </c>
      <c r="T1852" s="35">
        <v>0</v>
      </c>
      <c r="U1852" s="35">
        <v>0</v>
      </c>
      <c r="V1852" s="35">
        <v>0</v>
      </c>
      <c r="W1852" s="35">
        <v>0</v>
      </c>
      <c r="X1852" s="35">
        <v>0</v>
      </c>
      <c r="Y1852" s="35">
        <v>0</v>
      </c>
      <c r="Z1852" s="35">
        <v>0</v>
      </c>
      <c r="AA1852" s="35">
        <v>0</v>
      </c>
      <c r="AB1852" s="35">
        <v>0</v>
      </c>
      <c r="AC1852" s="35">
        <v>0</v>
      </c>
      <c r="AD1852" s="35">
        <v>0</v>
      </c>
      <c r="AE1852" s="58" t="s">
        <v>5560</v>
      </c>
      <c r="AF1852" s="58"/>
      <c r="AG1852" s="57" t="str" cm="1">
        <f t="array" ref="AG1852">IFERROR(_xlfn.IFS(
AI1852="MPR ISSUE","PDH",
AI1852="BSS Hardware Issue","BSS",
AI1852="Sites strategiques, MLL, Pylone, etc.","ENVTECH",
AI1852="AKTIVCO DEFAUT GE &amp; POWER Cabinet","AKTIVCO",
AI1852="AKTIVCO Coupure ENEO &amp; Baisse de tension","AKTIVCO GRID ONLY",
AI1852="Coupure ENEO &amp; Baisse de tension","IHS GRID ONLY",
AI1852="Defaut GE &amp; POWER Cabinet","IHS",
AI1852="Sharing","Partners",
AI1852="Sites strategiques &amp; DataCenter","SST &amp; DC",
AI1852="Exclu","Exclu",
AI1852="SAT","SAT",
AI1852="SPARE-ISSUE","SPARE-ISSUE",
AI1852="Fiber CAmtel","TRANS_FO_CAMTEL",
AI1852="Fiber AOF","Fiber AOF",
AI1852="Projet OCM (HUAWEI)","TRAVAUX-HUAWEI",
AI1852="Projet OCM (NOKIA)","TRAVAUX-NOKIA",
AI1852="ACCESS-ISSUE","ACCESS-ISSUE",
AI1852="Projet OCM (ZTE, NOKIA, autres projets)","TRAVAUX OCM",
AI1852="No root CAuse","No root cause",
AI1852="ODU HS","PDH",
AI1852="IP &amp; VLAN","PDH",
AI1852="Warehouse HUAWEI","SPARE-ISSUE",
AI1852="SPARE-HS","SPARE-ISSUE",
AI1852="Power Telco","BSS",AI1852="no impacts","no impacts"
),"")</f>
        <v>no impacts</v>
      </c>
      <c r="AH1852" s="57" t="str" cm="1">
        <f t="array" ref="AH1852">IFERROR(_xlfn.IFS(
AI1852="MPR ISSUE","TX ISSUE",
AI1852="BSS Hardware Issue","RAN ISSUE",
AI1852="Sites strategiques, MLL, Pylone, etc.","ENVTECH",
AI1852="AKTIVCO DEFAUT GE &amp; POWER Cabinet","POWER ISSUE",
AI1852="AKTIVCO Coupure ENEO &amp; Baisse de tension","POWER ISSUE",
AI1852="Coupure ENEO &amp; Baisse de tension","POWER ISSUE",
AI1852="Defaut GE &amp; POWER Cabinet","POWER ISSUE",
AI1852="Sharing","POWER ISSUE",
AI1852="Sites strategiques &amp; DataCenter","POWER ISSUE",
AI1852="Exclu","Exclu",
AI1852="SAT","TX ISSUE",
AI1852="SPARE-ISSUE","SPARE-ISSUE",
AI1852="Fiber CAmtel","TX ISSUE",
AI1852="Fiber AOF","TX ISSUE",
AI1852="Projet OCM (HUAWEI)","TRAVAUX-HUAWEI",
AI1852="Projet OCM (NOKIA)","TRAVAUX -NOKIA",
AI1852="ACCESS-ISSUE","ACCESS-ISSUE",
AI1852="Projet OCM (ZTE, NOKIA, autres projets)","TRAVAUX OCM",
AI1852="No root CAuse","No root cause",
AI1852="ODU HS","TX ISSUE",
AI1852="IP &amp; VLAN","TX ISSUE",
AI1852="Warehouse HUAWEI","SPARE-ISSUE",
AI1852="SPARE-HS","SPARE-ISSUE",
AI1852="Power Telco","RAN ISSUE",AI1852="no impacts","no impacts"
),"")</f>
        <v>no impacts</v>
      </c>
      <c r="AI1852" s="85" t="s">
        <v>5998</v>
      </c>
      <c r="AJ1852" s="57" t="str" cm="1">
        <f t="array" ref="AJ1852">IFERROR(_xlfn.IFS(
AI1852="MPR ISSUE","ACTIVE",
AI1852="BSS Hardware Issue","ACTIVE",
AI1852="Sites strategiques, MLL, Pylone, etc.","PASSIVE",
AI1852="AKTIVCO DEFAUT GE &amp; POWER Cabinet","PASSIVE",
AI1852="AKTIVCO Coupure ENEO &amp; Baisse de tension","PASSIVE",
AI1852="Coupure ENEO &amp; Baisse de tension","PASSIVE",
AI1852="Defaut GE &amp; POWER Cabinet","PASSIVE",
AI1852="Sharing","PASSIVE",
AI1852="Sites strategiques &amp; DataCenter","PASSIVE",
AI1852="Exclu","Exclu",
AI1852="SAT","ACTIVE",
AI1852="SPARE-ISSUE","SPARE-ISSUE",
AI1852="Fiber CAmtel","ACTIVE",
AI1852="Fiber AOF","ACTIVE",
AI1852="Projet OCM (HUAWEI)","PLANNED WORKS",
AI1852="Projet OCM (NOKIA)","PLANNED WORKS",
AI1852="ACCESS-ISSUE","ACCESS-ISSUE",
AI1852="Projet OCM (ZTE, NOKIA, autres projets)","PLANNED WORKS",
AI1852="No root CAuse","No root cause",
AI1852="ODU HS","ACTIVE",
AI1852="IP &amp; VLAN","ACTIVE",
AI1852="Warehouse HUAWEI","SPARE-ISSUE",
AI1852="SPARE-HS","SPARE-ISSUE",
AI1852="Power Telco","ACTIVE", AI1852="no impacts","no impacts"
),"")</f>
        <v>no impacts</v>
      </c>
      <c r="AK1852" s="23" t="s">
        <v>5537</v>
      </c>
      <c r="AL1852" s="23" t="str">
        <f t="shared" si="50"/>
        <v>LIT_703</v>
      </c>
      <c r="AN1852" s="9" t="s">
        <v>5537</v>
      </c>
      <c r="AO1852" s="23" t="str">
        <f>_xlfn.XLOOKUP(B1852,'INCIDENT-05-03-2026'!E:E,'INCIDENT-05-03-2026'!F:F,"")</f>
        <v/>
      </c>
      <c r="AP1852" s="7" t="s">
        <v>5537</v>
      </c>
      <c r="AQ1852" s="6"/>
      <c r="AR1852" s="7"/>
      <c r="AS1852" s="3" t="str">
        <f>_xlfn.XLOOKUP(B1852,'[3]tt num | region | site id'!$C:$C,'[3]tt num | region | site id'!$Q:$Q,"")</f>
        <v/>
      </c>
      <c r="AT1852" s="24" t="str">
        <f>_xlfn.XLOOKUP(B1852,'[4]Cells Huawei 03052026 12h'!$B:$B,'[4]Cells Huawei 03052026 12h'!$T:$T,"")</f>
        <v/>
      </c>
      <c r="AU1852" s="24" t="str">
        <f>_xlfn.XLOOKUP(B1852,'[5]cells down 02052026 8h50'!$B:$B,'[5]cells down 02052026 8h50'!$R:$R,"")</f>
        <v/>
      </c>
      <c r="AV1852" s="24" t="str">
        <f>_xlfn.XLOOKUP(B1852,'[5]cells down 02052026 13h50'!$B:$B,'[5]cells down 02052026 13h50'!$R:$R,"")</f>
        <v/>
      </c>
      <c r="AW1852" s="24" t="str">
        <f>_xlfn.XLOOKUP(B1852,'[5]cells down 02052026 13h50'!$B:$B,'[5]cells down 02052026 13h50'!$R:$R,"")</f>
        <v/>
      </c>
      <c r="AX1852" s="24" t="str">
        <f>_xlfn.XLOOKUP(B1852,'[6]cell downs 03052026 8h40 '!$B:$B,'[6]cell downs 03052026 8h40 '!$R:$R,"")</f>
        <v/>
      </c>
      <c r="AY1852" s="24" t="str">
        <f>_xlfn.XLOOKUP(B1852,'[7]ALL SITES DOWN'!$D:$D,'[7]ALL SITES DOWN'!$J:$J,"")</f>
        <v/>
      </c>
      <c r="AZ1852" s="24" t="str">
        <f>_xlfn.XLOOKUP(B1852,'[8]ALL SITES DOWN'!$D:$D,'[8]ALL SITES DOWN'!$J:$J,"")</f>
        <v/>
      </c>
      <c r="BA1852" s="9" t="str">
        <f>_xlfn.XLOOKUP(B1852,[9]sheet1!$AC:$AC,[9]sheet1!$AF:$AF,"")</f>
        <v/>
      </c>
      <c r="BB1852" s="14" t="s">
        <v>5537</v>
      </c>
      <c r="BC1852" s="14" t="s">
        <v>5537</v>
      </c>
      <c r="BD1852" s="14" t="str">
        <f>_xlfn.XLOOKUP(B1852,'[10]cell downs 18042026 17h'!$B:$B,'[10]cell downs 18042026 17h'!$B:$B,"")</f>
        <v/>
      </c>
      <c r="BE1852" s="14" t="str">
        <f>_xlfn.XLOOKUP(B1852,'[11]Cells Huawei 19042026 15h'!$B:$B,'[11]Cells Huawei 19042026 15h'!$B:$B,"")</f>
        <v/>
      </c>
      <c r="BF1852" s="9" t="str">
        <f>_xlfn.XLOOKUP(B1852,'[12]cells down 19042026 9H40'!$B:$B,'[12]cells down 19042026 9H40'!$B:$B,"")</f>
        <v/>
      </c>
      <c r="BG1852" s="9" t="s">
        <v>5537</v>
      </c>
      <c r="BH1852" s="9" t="s">
        <v>5537</v>
      </c>
    </row>
    <row r="1853" spans="1:60" s="9" customFormat="1" x14ac:dyDescent="0.3">
      <c r="A1853" s="1" t="s">
        <v>3263</v>
      </c>
      <c r="B1853" s="8" t="s">
        <v>3264</v>
      </c>
      <c r="C1853" s="3" t="str">
        <f>_xlfn.XLOOKUP(B1853,'[1]daily break down'!$D:$D,'[1]daily break down'!$E:$E,"")</f>
        <v>LITTORAL</v>
      </c>
      <c r="D1853" s="1" t="s">
        <v>11</v>
      </c>
      <c r="E1853" s="1" t="s">
        <v>12</v>
      </c>
      <c r="F1853" s="3" t="s">
        <v>31</v>
      </c>
      <c r="G1853" s="1" t="s">
        <v>354</v>
      </c>
      <c r="H1853" s="42" t="str">
        <f>_xlfn.XLOOKUP(B1853,[2]CALCULATION!$B:$B,[2]CALCULATION!$H:$H,"")</f>
        <v>ZTE</v>
      </c>
      <c r="I1853" s="34">
        <v>0</v>
      </c>
      <c r="J1853" s="34">
        <v>0</v>
      </c>
      <c r="K1853" s="34">
        <v>0</v>
      </c>
      <c r="L1853" s="34">
        <v>0</v>
      </c>
      <c r="M1853" s="34">
        <v>0</v>
      </c>
      <c r="N1853" s="34">
        <v>0</v>
      </c>
      <c r="O1853" s="34">
        <v>0</v>
      </c>
      <c r="P1853" s="34">
        <v>0</v>
      </c>
      <c r="Q1853" s="34">
        <v>3.7453664466531404E-4</v>
      </c>
      <c r="R1853" s="34">
        <v>0</v>
      </c>
      <c r="S1853" s="35">
        <v>0</v>
      </c>
      <c r="T1853" s="35">
        <v>0</v>
      </c>
      <c r="U1853" s="35">
        <v>0</v>
      </c>
      <c r="V1853" s="35">
        <v>0</v>
      </c>
      <c r="W1853" s="35">
        <v>0</v>
      </c>
      <c r="X1853" s="35">
        <v>0</v>
      </c>
      <c r="Y1853" s="35">
        <v>0</v>
      </c>
      <c r="Z1853" s="35">
        <v>0</v>
      </c>
      <c r="AA1853" s="35">
        <v>0</v>
      </c>
      <c r="AB1853" s="35">
        <v>0</v>
      </c>
      <c r="AC1853" s="35">
        <v>0</v>
      </c>
      <c r="AD1853" s="35">
        <v>0</v>
      </c>
      <c r="AE1853" s="58" t="s">
        <v>5560</v>
      </c>
      <c r="AF1853" s="58"/>
      <c r="AG1853" s="57" t="str" cm="1">
        <f t="array" ref="AG1853">IFERROR(_xlfn.IFS(
AI1853="MPR ISSUE","PDH",
AI1853="BSS Hardware Issue","BSS",
AI1853="Sites strategiques, MLL, Pylone, etc.","ENVTECH",
AI1853="AKTIVCO DEFAUT GE &amp; POWER Cabinet","AKTIVCO",
AI1853="AKTIVCO Coupure ENEO &amp; Baisse de tension","AKTIVCO GRID ONLY",
AI1853="Coupure ENEO &amp; Baisse de tension","IHS GRID ONLY",
AI1853="Defaut GE &amp; POWER Cabinet","IHS",
AI1853="Sharing","Partners",
AI1853="Sites strategiques &amp; DataCenter","SST &amp; DC",
AI1853="Exclu","Exclu",
AI1853="SAT","SAT",
AI1853="SPARE-ISSUE","SPARE-ISSUE",
AI1853="Fiber CAmtel","TRANS_FO_CAMTEL",
AI1853="Fiber AOF","Fiber AOF",
AI1853="Projet OCM (HUAWEI)","TRAVAUX-HUAWEI",
AI1853="Projet OCM (NOKIA)","TRAVAUX-NOKIA",
AI1853="ACCESS-ISSUE","ACCESS-ISSUE",
AI1853="Projet OCM (ZTE, NOKIA, autres projets)","TRAVAUX OCM",
AI1853="No root CAuse","No root cause",
AI1853="ODU HS","PDH",
AI1853="IP &amp; VLAN","PDH",
AI1853="Warehouse HUAWEI","SPARE-ISSUE",
AI1853="SPARE-HS","SPARE-ISSUE",
AI1853="Power Telco","BSS",AI1853="no impacts","no impacts"
),"")</f>
        <v>no impacts</v>
      </c>
      <c r="AH1853" s="57" t="str" cm="1">
        <f t="array" ref="AH1853">IFERROR(_xlfn.IFS(
AI1853="MPR ISSUE","TX ISSUE",
AI1853="BSS Hardware Issue","RAN ISSUE",
AI1853="Sites strategiques, MLL, Pylone, etc.","ENVTECH",
AI1853="AKTIVCO DEFAUT GE &amp; POWER Cabinet","POWER ISSUE",
AI1853="AKTIVCO Coupure ENEO &amp; Baisse de tension","POWER ISSUE",
AI1853="Coupure ENEO &amp; Baisse de tension","POWER ISSUE",
AI1853="Defaut GE &amp; POWER Cabinet","POWER ISSUE",
AI1853="Sharing","POWER ISSUE",
AI1853="Sites strategiques &amp; DataCenter","POWER ISSUE",
AI1853="Exclu","Exclu",
AI1853="SAT","TX ISSUE",
AI1853="SPARE-ISSUE","SPARE-ISSUE",
AI1853="Fiber CAmtel","TX ISSUE",
AI1853="Fiber AOF","TX ISSUE",
AI1853="Projet OCM (HUAWEI)","TRAVAUX-HUAWEI",
AI1853="Projet OCM (NOKIA)","TRAVAUX -NOKIA",
AI1853="ACCESS-ISSUE","ACCESS-ISSUE",
AI1853="Projet OCM (ZTE, NOKIA, autres projets)","TRAVAUX OCM",
AI1853="No root CAuse","No root cause",
AI1853="ODU HS","TX ISSUE",
AI1853="IP &amp; VLAN","TX ISSUE",
AI1853="Warehouse HUAWEI","SPARE-ISSUE",
AI1853="SPARE-HS","SPARE-ISSUE",
AI1853="Power Telco","RAN ISSUE",AI1853="no impacts","no impacts"
),"")</f>
        <v>no impacts</v>
      </c>
      <c r="AI1853" s="85" t="s">
        <v>5998</v>
      </c>
      <c r="AJ1853" s="57" t="str" cm="1">
        <f t="array" ref="AJ1853">IFERROR(_xlfn.IFS(
AI1853="MPR ISSUE","ACTIVE",
AI1853="BSS Hardware Issue","ACTIVE",
AI1853="Sites strategiques, MLL, Pylone, etc.","PASSIVE",
AI1853="AKTIVCO DEFAUT GE &amp; POWER Cabinet","PASSIVE",
AI1853="AKTIVCO Coupure ENEO &amp; Baisse de tension","PASSIVE",
AI1853="Coupure ENEO &amp; Baisse de tension","PASSIVE",
AI1853="Defaut GE &amp; POWER Cabinet","PASSIVE",
AI1853="Sharing","PASSIVE",
AI1853="Sites strategiques &amp; DataCenter","PASSIVE",
AI1853="Exclu","Exclu",
AI1853="SAT","ACTIVE",
AI1853="SPARE-ISSUE","SPARE-ISSUE",
AI1853="Fiber CAmtel","ACTIVE",
AI1853="Fiber AOF","ACTIVE",
AI1853="Projet OCM (HUAWEI)","PLANNED WORKS",
AI1853="Projet OCM (NOKIA)","PLANNED WORKS",
AI1853="ACCESS-ISSUE","ACCESS-ISSUE",
AI1853="Projet OCM (ZTE, NOKIA, autres projets)","PLANNED WORKS",
AI1853="No root CAuse","No root cause",
AI1853="ODU HS","ACTIVE",
AI1853="IP &amp; VLAN","ACTIVE",
AI1853="Warehouse HUAWEI","SPARE-ISSUE",
AI1853="SPARE-HS","SPARE-ISSUE",
AI1853="Power Telco","ACTIVE", AI1853="no impacts","no impacts"
),"")</f>
        <v>no impacts</v>
      </c>
      <c r="AK1853" s="23" t="s">
        <v>5537</v>
      </c>
      <c r="AL1853" s="23" t="str">
        <f t="shared" si="50"/>
        <v>LIT_071</v>
      </c>
      <c r="AN1853" s="9" t="s">
        <v>5537</v>
      </c>
      <c r="AO1853" s="23" t="str">
        <f>_xlfn.XLOOKUP(B1853,'INCIDENT-05-03-2026'!E:E,'INCIDENT-05-03-2026'!F:F,"")</f>
        <v/>
      </c>
      <c r="AP1853" s="7" t="s">
        <v>5537</v>
      </c>
      <c r="AQ1853" s="6"/>
      <c r="AR1853" s="7"/>
      <c r="AS1853" s="3" t="str">
        <f>_xlfn.XLOOKUP(B1853,'[3]tt num | region | site id'!$C:$C,'[3]tt num | region | site id'!$Q:$Q,"")</f>
        <v/>
      </c>
      <c r="AT1853" s="24" t="str">
        <f>_xlfn.XLOOKUP(B1853,'[4]Cells Huawei 03052026 12h'!$B:$B,'[4]Cells Huawei 03052026 12h'!$T:$T,"")</f>
        <v/>
      </c>
      <c r="AU1853" s="24" t="str">
        <f>_xlfn.XLOOKUP(B1853,'[5]cells down 02052026 8h50'!$B:$B,'[5]cells down 02052026 8h50'!$R:$R,"")</f>
        <v/>
      </c>
      <c r="AV1853" s="24" t="str">
        <f>_xlfn.XLOOKUP(B1853,'[5]cells down 02052026 13h50'!$B:$B,'[5]cells down 02052026 13h50'!$R:$R,"")</f>
        <v/>
      </c>
      <c r="AW1853" s="24" t="str">
        <f>_xlfn.XLOOKUP(B1853,'[5]cells down 02052026 13h50'!$B:$B,'[5]cells down 02052026 13h50'!$R:$R,"")</f>
        <v/>
      </c>
      <c r="AX1853" s="24" t="str">
        <f>_xlfn.XLOOKUP(B1853,'[6]cell downs 03052026 8h40 '!$B:$B,'[6]cell downs 03052026 8h40 '!$R:$R,"")</f>
        <v/>
      </c>
      <c r="AY1853" s="24" t="str">
        <f>_xlfn.XLOOKUP(B1853,'[7]ALL SITES DOWN'!$D:$D,'[7]ALL SITES DOWN'!$J:$J,"")</f>
        <v/>
      </c>
      <c r="AZ1853" s="24" t="str">
        <f>_xlfn.XLOOKUP(B1853,'[8]ALL SITES DOWN'!$D:$D,'[8]ALL SITES DOWN'!$J:$J,"")</f>
        <v/>
      </c>
      <c r="BA1853" s="9" t="str">
        <f>_xlfn.XLOOKUP(B1853,[9]sheet1!$AC:$AC,[9]sheet1!$AF:$AF,"")</f>
        <v/>
      </c>
      <c r="BB1853" s="14" t="s">
        <v>5537</v>
      </c>
      <c r="BC1853" s="14" t="s">
        <v>5537</v>
      </c>
      <c r="BD1853" s="14" t="str">
        <f>_xlfn.XLOOKUP(B1853,'[10]cell downs 18042026 17h'!$B:$B,'[10]cell downs 18042026 17h'!$B:$B,"")</f>
        <v/>
      </c>
      <c r="BE1853" s="14" t="str">
        <f>_xlfn.XLOOKUP(B1853,'[11]Cells Huawei 19042026 15h'!$B:$B,'[11]Cells Huawei 19042026 15h'!$B:$B,"")</f>
        <v/>
      </c>
      <c r="BF1853" s="9" t="str">
        <f>_xlfn.XLOOKUP(B1853,'[12]cells down 19042026 9H40'!$B:$B,'[12]cells down 19042026 9H40'!$B:$B,"")</f>
        <v/>
      </c>
      <c r="BG1853" s="9" t="s">
        <v>3264</v>
      </c>
      <c r="BH1853" s="9" t="s">
        <v>5537</v>
      </c>
    </row>
    <row r="1854" spans="1:60" s="9" customFormat="1" x14ac:dyDescent="0.3">
      <c r="A1854" s="1" t="s">
        <v>722</v>
      </c>
      <c r="B1854" s="8" t="s">
        <v>723</v>
      </c>
      <c r="C1854" s="3" t="str">
        <f>_xlfn.XLOOKUP(B1854,'[1]daily break down'!$D:$D,'[1]daily break down'!$E:$E,"")</f>
        <v>Douala</v>
      </c>
      <c r="D1854" s="1" t="s">
        <v>11</v>
      </c>
      <c r="E1854" s="1" t="s">
        <v>12</v>
      </c>
      <c r="F1854" s="3" t="s">
        <v>31</v>
      </c>
      <c r="G1854" s="1" t="s">
        <v>32</v>
      </c>
      <c r="H1854" s="42" t="str">
        <f>_xlfn.XLOOKUP(B1854,[2]CALCULATION!$B:$B,[2]CALCULATION!$H:$H,"")</f>
        <v>ZTE</v>
      </c>
      <c r="I1854" s="34">
        <v>0</v>
      </c>
      <c r="J1854" s="34">
        <v>0</v>
      </c>
      <c r="K1854" s="34">
        <v>0</v>
      </c>
      <c r="L1854" s="34">
        <v>0</v>
      </c>
      <c r="M1854" s="34">
        <v>0</v>
      </c>
      <c r="N1854" s="34">
        <v>0</v>
      </c>
      <c r="O1854" s="34">
        <v>0</v>
      </c>
      <c r="P1854" s="34">
        <v>0</v>
      </c>
      <c r="Q1854" s="34">
        <v>0</v>
      </c>
      <c r="R1854" s="34">
        <v>0</v>
      </c>
      <c r="S1854" s="35">
        <v>0</v>
      </c>
      <c r="T1854" s="35">
        <v>0</v>
      </c>
      <c r="U1854" s="35">
        <v>0</v>
      </c>
      <c r="V1854" s="35">
        <v>0</v>
      </c>
      <c r="W1854" s="35">
        <v>0</v>
      </c>
      <c r="X1854" s="35">
        <v>0</v>
      </c>
      <c r="Y1854" s="35">
        <v>0</v>
      </c>
      <c r="Z1854" s="35">
        <v>0</v>
      </c>
      <c r="AA1854" s="35">
        <v>0</v>
      </c>
      <c r="AB1854" s="35">
        <v>0</v>
      </c>
      <c r="AC1854" s="35">
        <v>0</v>
      </c>
      <c r="AD1854" s="35">
        <v>0</v>
      </c>
      <c r="AE1854" s="58" t="s">
        <v>5560</v>
      </c>
      <c r="AF1854" s="58"/>
      <c r="AG1854" s="57" t="str" cm="1">
        <f t="array" ref="AG1854">IFERROR(_xlfn.IFS(
AI1854="MPR ISSUE","PDH",
AI1854="BSS Hardware Issue","BSS",
AI1854="Sites strategiques, MLL, Pylone, etc.","ENVTECH",
AI1854="AKTIVCO DEFAUT GE &amp; POWER Cabinet","AKTIVCO",
AI1854="AKTIVCO Coupure ENEO &amp; Baisse de tension","AKTIVCO GRID ONLY",
AI1854="Coupure ENEO &amp; Baisse de tension","IHS GRID ONLY",
AI1854="Defaut GE &amp; POWER Cabinet","IHS",
AI1854="Sharing","Partners",
AI1854="Sites strategiques &amp; DataCenter","SST &amp; DC",
AI1854="Exclu","Exclu",
AI1854="SAT","SAT",
AI1854="SPARE-ISSUE","SPARE-ISSUE",
AI1854="Fiber CAmtel","TRANS_FO_CAMTEL",
AI1854="Fiber AOF","Fiber AOF",
AI1854="Projet OCM (HUAWEI)","TRAVAUX-HUAWEI",
AI1854="Projet OCM (NOKIA)","TRAVAUX-NOKIA",
AI1854="ACCESS-ISSUE","ACCESS-ISSUE",
AI1854="Projet OCM (ZTE, NOKIA, autres projets)","TRAVAUX OCM",
AI1854="No root CAuse","No root cause",
AI1854="ODU HS","PDH",
AI1854="IP &amp; VLAN","PDH",
AI1854="Warehouse HUAWEI","SPARE-ISSUE",
AI1854="SPARE-HS","SPARE-ISSUE",
AI1854="Power Telco","BSS",AI1854="no impacts","no impacts"
),"")</f>
        <v>no impacts</v>
      </c>
      <c r="AH1854" s="57" t="str" cm="1">
        <f t="array" ref="AH1854">IFERROR(_xlfn.IFS(
AI1854="MPR ISSUE","TX ISSUE",
AI1854="BSS Hardware Issue","RAN ISSUE",
AI1854="Sites strategiques, MLL, Pylone, etc.","ENVTECH",
AI1854="AKTIVCO DEFAUT GE &amp; POWER Cabinet","POWER ISSUE",
AI1854="AKTIVCO Coupure ENEO &amp; Baisse de tension","POWER ISSUE",
AI1854="Coupure ENEO &amp; Baisse de tension","POWER ISSUE",
AI1854="Defaut GE &amp; POWER Cabinet","POWER ISSUE",
AI1854="Sharing","POWER ISSUE",
AI1854="Sites strategiques &amp; DataCenter","POWER ISSUE",
AI1854="Exclu","Exclu",
AI1854="SAT","TX ISSUE",
AI1854="SPARE-ISSUE","SPARE-ISSUE",
AI1854="Fiber CAmtel","TX ISSUE",
AI1854="Fiber AOF","TX ISSUE",
AI1854="Projet OCM (HUAWEI)","TRAVAUX-HUAWEI",
AI1854="Projet OCM (NOKIA)","TRAVAUX -NOKIA",
AI1854="ACCESS-ISSUE","ACCESS-ISSUE",
AI1854="Projet OCM (ZTE, NOKIA, autres projets)","TRAVAUX OCM",
AI1854="No root CAuse","No root cause",
AI1854="ODU HS","TX ISSUE",
AI1854="IP &amp; VLAN","TX ISSUE",
AI1854="Warehouse HUAWEI","SPARE-ISSUE",
AI1854="SPARE-HS","SPARE-ISSUE",
AI1854="Power Telco","RAN ISSUE",AI1854="no impacts","no impacts"
),"")</f>
        <v>no impacts</v>
      </c>
      <c r="AI1854" s="85" t="s">
        <v>5998</v>
      </c>
      <c r="AJ1854" s="57" t="str" cm="1">
        <f t="array" ref="AJ1854">IFERROR(_xlfn.IFS(
AI1854="MPR ISSUE","ACTIVE",
AI1854="BSS Hardware Issue","ACTIVE",
AI1854="Sites strategiques, MLL, Pylone, etc.","PASSIVE",
AI1854="AKTIVCO DEFAUT GE &amp; POWER Cabinet","PASSIVE",
AI1854="AKTIVCO Coupure ENEO &amp; Baisse de tension","PASSIVE",
AI1854="Coupure ENEO &amp; Baisse de tension","PASSIVE",
AI1854="Defaut GE &amp; POWER Cabinet","PASSIVE",
AI1854="Sharing","PASSIVE",
AI1854="Sites strategiques &amp; DataCenter","PASSIVE",
AI1854="Exclu","Exclu",
AI1854="SAT","ACTIVE",
AI1854="SPARE-ISSUE","SPARE-ISSUE",
AI1854="Fiber CAmtel","ACTIVE",
AI1854="Fiber AOF","ACTIVE",
AI1854="Projet OCM (HUAWEI)","PLANNED WORKS",
AI1854="Projet OCM (NOKIA)","PLANNED WORKS",
AI1854="ACCESS-ISSUE","ACCESS-ISSUE",
AI1854="Projet OCM (ZTE, NOKIA, autres projets)","PLANNED WORKS",
AI1854="No root CAuse","No root cause",
AI1854="ODU HS","ACTIVE",
AI1854="IP &amp; VLAN","ACTIVE",
AI1854="Warehouse HUAWEI","SPARE-ISSUE",
AI1854="SPARE-HS","SPARE-ISSUE",
AI1854="Power Telco","ACTIVE", AI1854="no impacts","no impacts"
),"")</f>
        <v>no impacts</v>
      </c>
      <c r="AK1854" s="23" t="s">
        <v>5537</v>
      </c>
      <c r="AL1854" s="23" t="str">
        <f t="shared" si="50"/>
        <v>LIT_392</v>
      </c>
      <c r="AN1854" s="9" t="s">
        <v>5537</v>
      </c>
      <c r="AO1854" s="23" t="str">
        <f>_xlfn.XLOOKUP(B1854,'INCIDENT-05-03-2026'!E:E,'INCIDENT-05-03-2026'!F:F,"")</f>
        <v/>
      </c>
      <c r="AP1854" s="7" t="s">
        <v>5537</v>
      </c>
      <c r="AQ1854" s="6"/>
      <c r="AR1854" s="7"/>
      <c r="AS1854" s="3" t="str">
        <f>_xlfn.XLOOKUP(B1854,'[3]tt num | region | site id'!$C:$C,'[3]tt num | region | site id'!$Q:$Q,"")</f>
        <v/>
      </c>
      <c r="AT1854" s="24" t="str">
        <f>_xlfn.XLOOKUP(B1854,'[4]Cells Huawei 03052026 12h'!$B:$B,'[4]Cells Huawei 03052026 12h'!$T:$T,"")</f>
        <v/>
      </c>
      <c r="AU1854" s="24" t="str">
        <f>_xlfn.XLOOKUP(B1854,'[5]cells down 02052026 8h50'!$B:$B,'[5]cells down 02052026 8h50'!$R:$R,"")</f>
        <v/>
      </c>
      <c r="AV1854" s="24" t="str">
        <f>_xlfn.XLOOKUP(B1854,'[5]cells down 02052026 13h50'!$B:$B,'[5]cells down 02052026 13h50'!$R:$R,"")</f>
        <v/>
      </c>
      <c r="AW1854" s="24" t="str">
        <f>_xlfn.XLOOKUP(B1854,'[5]cells down 02052026 13h50'!$B:$B,'[5]cells down 02052026 13h50'!$R:$R,"")</f>
        <v/>
      </c>
      <c r="AX1854" s="24" t="str">
        <f>_xlfn.XLOOKUP(B1854,'[6]cell downs 03052026 8h40 '!$B:$B,'[6]cell downs 03052026 8h40 '!$R:$R,"")</f>
        <v/>
      </c>
      <c r="AY1854" s="24" t="str">
        <f>_xlfn.XLOOKUP(B1854,'[7]ALL SITES DOWN'!$D:$D,'[7]ALL SITES DOWN'!$J:$J,"")</f>
        <v/>
      </c>
      <c r="AZ1854" s="24" t="str">
        <f>_xlfn.XLOOKUP(B1854,'[8]ALL SITES DOWN'!$D:$D,'[8]ALL SITES DOWN'!$J:$J,"")</f>
        <v/>
      </c>
      <c r="BA1854" s="9" t="str">
        <f>_xlfn.XLOOKUP(B1854,[9]sheet1!$AC:$AC,[9]sheet1!$AF:$AF,"")</f>
        <v/>
      </c>
      <c r="BB1854" s="14" t="s">
        <v>5537</v>
      </c>
      <c r="BC1854" s="14" t="s">
        <v>5537</v>
      </c>
      <c r="BD1854" s="14" t="str">
        <f>_xlfn.XLOOKUP(B1854,'[10]cell downs 18042026 17h'!$B:$B,'[10]cell downs 18042026 17h'!$B:$B,"")</f>
        <v/>
      </c>
      <c r="BE1854" s="14" t="str">
        <f>_xlfn.XLOOKUP(B1854,'[11]Cells Huawei 19042026 15h'!$B:$B,'[11]Cells Huawei 19042026 15h'!$B:$B,"")</f>
        <v/>
      </c>
      <c r="BF1854" s="9" t="str">
        <f>_xlfn.XLOOKUP(B1854,'[12]cells down 19042026 9H40'!$B:$B,'[12]cells down 19042026 9H40'!$B:$B,"")</f>
        <v/>
      </c>
      <c r="BG1854" s="9" t="s">
        <v>723</v>
      </c>
      <c r="BH1854" s="9" t="s">
        <v>12</v>
      </c>
    </row>
    <row r="1855" spans="1:60" s="9" customFormat="1" x14ac:dyDescent="0.3">
      <c r="A1855" s="1" t="s">
        <v>3219</v>
      </c>
      <c r="B1855" s="8" t="s">
        <v>3220</v>
      </c>
      <c r="C1855" s="3" t="str">
        <f>_xlfn.XLOOKUP(B1855,'[1]daily break down'!$D:$D,'[1]daily break down'!$E:$E,"")</f>
        <v>LITTORAL</v>
      </c>
      <c r="D1855" s="1" t="s">
        <v>11</v>
      </c>
      <c r="E1855" s="1" t="s">
        <v>12</v>
      </c>
      <c r="F1855" s="3" t="s">
        <v>31</v>
      </c>
      <c r="G1855" s="1" t="s">
        <v>354</v>
      </c>
      <c r="H1855" s="42" t="str">
        <f>_xlfn.XLOOKUP(B1855,[2]CALCULATION!$B:$B,[2]CALCULATION!$H:$H,"")</f>
        <v>ZTE</v>
      </c>
      <c r="I1855" s="34">
        <v>0</v>
      </c>
      <c r="J1855" s="34">
        <v>0</v>
      </c>
      <c r="K1855" s="34">
        <v>0</v>
      </c>
      <c r="L1855" s="34">
        <v>0</v>
      </c>
      <c r="M1855" s="34">
        <v>0</v>
      </c>
      <c r="N1855" s="34">
        <v>0</v>
      </c>
      <c r="O1855" s="34">
        <v>0</v>
      </c>
      <c r="P1855" s="34">
        <v>0</v>
      </c>
      <c r="Q1855" s="34">
        <v>3.7453664466531404E-4</v>
      </c>
      <c r="R1855" s="34">
        <v>0</v>
      </c>
      <c r="S1855" s="35">
        <v>0</v>
      </c>
      <c r="T1855" s="35">
        <v>0</v>
      </c>
      <c r="U1855" s="35">
        <v>0</v>
      </c>
      <c r="V1855" s="35">
        <v>0</v>
      </c>
      <c r="W1855" s="35">
        <v>0</v>
      </c>
      <c r="X1855" s="35">
        <v>0</v>
      </c>
      <c r="Y1855" s="35">
        <v>0</v>
      </c>
      <c r="Z1855" s="35">
        <v>0</v>
      </c>
      <c r="AA1855" s="35">
        <v>0</v>
      </c>
      <c r="AB1855" s="35">
        <v>0</v>
      </c>
      <c r="AC1855" s="35">
        <v>0</v>
      </c>
      <c r="AD1855" s="35">
        <v>0</v>
      </c>
      <c r="AE1855" s="58" t="s">
        <v>5560</v>
      </c>
      <c r="AF1855" s="58"/>
      <c r="AG1855" s="57" t="str" cm="1">
        <f t="array" ref="AG1855">IFERROR(_xlfn.IFS(
AI1855="MPR ISSUE","PDH",
AI1855="BSS Hardware Issue","BSS",
AI1855="Sites strategiques, MLL, Pylone, etc.","ENVTECH",
AI1855="AKTIVCO DEFAUT GE &amp; POWER Cabinet","AKTIVCO",
AI1855="AKTIVCO Coupure ENEO &amp; Baisse de tension","AKTIVCO GRID ONLY",
AI1855="Coupure ENEO &amp; Baisse de tension","IHS GRID ONLY",
AI1855="Defaut GE &amp; POWER Cabinet","IHS",
AI1855="Sharing","Partners",
AI1855="Sites strategiques &amp; DataCenter","SST &amp; DC",
AI1855="Exclu","Exclu",
AI1855="SAT","SAT",
AI1855="SPARE-ISSUE","SPARE-ISSUE",
AI1855="Fiber CAmtel","TRANS_FO_CAMTEL",
AI1855="Fiber AOF","Fiber AOF",
AI1855="Projet OCM (HUAWEI)","TRAVAUX-HUAWEI",
AI1855="Projet OCM (NOKIA)","TRAVAUX-NOKIA",
AI1855="ACCESS-ISSUE","ACCESS-ISSUE",
AI1855="Projet OCM (ZTE, NOKIA, autres projets)","TRAVAUX OCM",
AI1855="No root CAuse","No root cause",
AI1855="ODU HS","PDH",
AI1855="IP &amp; VLAN","PDH",
AI1855="Warehouse HUAWEI","SPARE-ISSUE",
AI1855="SPARE-HS","SPARE-ISSUE",
AI1855="Power Telco","BSS",AI1855="no impacts","no impacts"
),"")</f>
        <v>no impacts</v>
      </c>
      <c r="AH1855" s="57" t="str" cm="1">
        <f t="array" ref="AH1855">IFERROR(_xlfn.IFS(
AI1855="MPR ISSUE","TX ISSUE",
AI1855="BSS Hardware Issue","RAN ISSUE",
AI1855="Sites strategiques, MLL, Pylone, etc.","ENVTECH",
AI1855="AKTIVCO DEFAUT GE &amp; POWER Cabinet","POWER ISSUE",
AI1855="AKTIVCO Coupure ENEO &amp; Baisse de tension","POWER ISSUE",
AI1855="Coupure ENEO &amp; Baisse de tension","POWER ISSUE",
AI1855="Defaut GE &amp; POWER Cabinet","POWER ISSUE",
AI1855="Sharing","POWER ISSUE",
AI1855="Sites strategiques &amp; DataCenter","POWER ISSUE",
AI1855="Exclu","Exclu",
AI1855="SAT","TX ISSUE",
AI1855="SPARE-ISSUE","SPARE-ISSUE",
AI1855="Fiber CAmtel","TX ISSUE",
AI1855="Fiber AOF","TX ISSUE",
AI1855="Projet OCM (HUAWEI)","TRAVAUX-HUAWEI",
AI1855="Projet OCM (NOKIA)","TRAVAUX -NOKIA",
AI1855="ACCESS-ISSUE","ACCESS-ISSUE",
AI1855="Projet OCM (ZTE, NOKIA, autres projets)","TRAVAUX OCM",
AI1855="No root CAuse","No root cause",
AI1855="ODU HS","TX ISSUE",
AI1855="IP &amp; VLAN","TX ISSUE",
AI1855="Warehouse HUAWEI","SPARE-ISSUE",
AI1855="SPARE-HS","SPARE-ISSUE",
AI1855="Power Telco","RAN ISSUE",AI1855="no impacts","no impacts"
),"")</f>
        <v>no impacts</v>
      </c>
      <c r="AI1855" s="85" t="s">
        <v>5998</v>
      </c>
      <c r="AJ1855" s="57" t="str" cm="1">
        <f t="array" ref="AJ1855">IFERROR(_xlfn.IFS(
AI1855="MPR ISSUE","ACTIVE",
AI1855="BSS Hardware Issue","ACTIVE",
AI1855="Sites strategiques, MLL, Pylone, etc.","PASSIVE",
AI1855="AKTIVCO DEFAUT GE &amp; POWER Cabinet","PASSIVE",
AI1855="AKTIVCO Coupure ENEO &amp; Baisse de tension","PASSIVE",
AI1855="Coupure ENEO &amp; Baisse de tension","PASSIVE",
AI1855="Defaut GE &amp; POWER Cabinet","PASSIVE",
AI1855="Sharing","PASSIVE",
AI1855="Sites strategiques &amp; DataCenter","PASSIVE",
AI1855="Exclu","Exclu",
AI1855="SAT","ACTIVE",
AI1855="SPARE-ISSUE","SPARE-ISSUE",
AI1855="Fiber CAmtel","ACTIVE",
AI1855="Fiber AOF","ACTIVE",
AI1855="Projet OCM (HUAWEI)","PLANNED WORKS",
AI1855="Projet OCM (NOKIA)","PLANNED WORKS",
AI1855="ACCESS-ISSUE","ACCESS-ISSUE",
AI1855="Projet OCM (ZTE, NOKIA, autres projets)","PLANNED WORKS",
AI1855="No root CAuse","No root cause",
AI1855="ODU HS","ACTIVE",
AI1855="IP &amp; VLAN","ACTIVE",
AI1855="Warehouse HUAWEI","SPARE-ISSUE",
AI1855="SPARE-HS","SPARE-ISSUE",
AI1855="Power Telco","ACTIVE", AI1855="no impacts","no impacts"
),"")</f>
        <v>no impacts</v>
      </c>
      <c r="AK1855" s="23" t="s">
        <v>5537</v>
      </c>
      <c r="AL1855" s="23" t="str">
        <f t="shared" si="50"/>
        <v>LIT_021</v>
      </c>
      <c r="AN1855" s="9" t="s">
        <v>5537</v>
      </c>
      <c r="AO1855" s="23" t="str">
        <f>_xlfn.XLOOKUP(B1855,'INCIDENT-05-03-2026'!E:E,'INCIDENT-05-03-2026'!F:F,"")</f>
        <v/>
      </c>
      <c r="AP1855" s="7" t="s">
        <v>5537</v>
      </c>
      <c r="AQ1855" s="6"/>
      <c r="AR1855" s="7"/>
      <c r="AS1855" s="3" t="str">
        <f>_xlfn.XLOOKUP(B1855,'[3]tt num | region | site id'!$C:$C,'[3]tt num | region | site id'!$Q:$Q,"")</f>
        <v/>
      </c>
      <c r="AT1855" s="24" t="str">
        <f>_xlfn.XLOOKUP(B1855,'[4]Cells Huawei 03052026 12h'!$B:$B,'[4]Cells Huawei 03052026 12h'!$T:$T,"")</f>
        <v/>
      </c>
      <c r="AU1855" s="24" t="str">
        <f>_xlfn.XLOOKUP(B1855,'[5]cells down 02052026 8h50'!$B:$B,'[5]cells down 02052026 8h50'!$R:$R,"")</f>
        <v/>
      </c>
      <c r="AV1855" s="24" t="str">
        <f>_xlfn.XLOOKUP(B1855,'[5]cells down 02052026 13h50'!$B:$B,'[5]cells down 02052026 13h50'!$R:$R,"")</f>
        <v/>
      </c>
      <c r="AW1855" s="24" t="str">
        <f>_xlfn.XLOOKUP(B1855,'[5]cells down 02052026 13h50'!$B:$B,'[5]cells down 02052026 13h50'!$R:$R,"")</f>
        <v/>
      </c>
      <c r="AX1855" s="24" t="str">
        <f>_xlfn.XLOOKUP(B1855,'[6]cell downs 03052026 8h40 '!$B:$B,'[6]cell downs 03052026 8h40 '!$R:$R,"")</f>
        <v/>
      </c>
      <c r="AY1855" s="24" t="str">
        <f>_xlfn.XLOOKUP(B1855,'[7]ALL SITES DOWN'!$D:$D,'[7]ALL SITES DOWN'!$J:$J,"")</f>
        <v/>
      </c>
      <c r="AZ1855" s="24" t="str">
        <f>_xlfn.XLOOKUP(B1855,'[8]ALL SITES DOWN'!$D:$D,'[8]ALL SITES DOWN'!$J:$J,"")</f>
        <v/>
      </c>
      <c r="BA1855" s="9" t="str">
        <f>_xlfn.XLOOKUP(B1855,[9]sheet1!$AC:$AC,[9]sheet1!$AF:$AF,"")</f>
        <v/>
      </c>
      <c r="BB1855" s="14" t="s">
        <v>5537</v>
      </c>
      <c r="BC1855" s="14" t="s">
        <v>5537</v>
      </c>
      <c r="BD1855" s="14" t="str">
        <f>_xlfn.XLOOKUP(B1855,'[10]cell downs 18042026 17h'!$B:$B,'[10]cell downs 18042026 17h'!$B:$B,"")</f>
        <v/>
      </c>
      <c r="BE1855" s="14" t="str">
        <f>_xlfn.XLOOKUP(B1855,'[11]Cells Huawei 19042026 15h'!$B:$B,'[11]Cells Huawei 19042026 15h'!$B:$B,"")</f>
        <v/>
      </c>
      <c r="BF1855" s="9" t="str">
        <f>_xlfn.XLOOKUP(B1855,'[12]cells down 19042026 9H40'!$B:$B,'[12]cells down 19042026 9H40'!$B:$B,"")</f>
        <v/>
      </c>
      <c r="BG1855" s="9" t="s">
        <v>5537</v>
      </c>
      <c r="BH1855" s="9" t="s">
        <v>594</v>
      </c>
    </row>
    <row r="1856" spans="1:60" s="9" customFormat="1" x14ac:dyDescent="0.3">
      <c r="A1856" s="1" t="s">
        <v>3277</v>
      </c>
      <c r="B1856" s="8" t="s">
        <v>3278</v>
      </c>
      <c r="C1856" s="3" t="str">
        <f>_xlfn.XLOOKUP(B1856,'[1]daily break down'!$D:$D,'[1]daily break down'!$E:$E,"")</f>
        <v>Douala</v>
      </c>
      <c r="D1856" s="1" t="s">
        <v>11</v>
      </c>
      <c r="E1856" s="1" t="s">
        <v>12</v>
      </c>
      <c r="F1856" s="3" t="s">
        <v>31</v>
      </c>
      <c r="G1856" s="1" t="s">
        <v>32</v>
      </c>
      <c r="H1856" s="42" t="str">
        <f>_xlfn.XLOOKUP(B1856,[2]CALCULATION!$B:$B,[2]CALCULATION!$H:$H,"")</f>
        <v>ZTE</v>
      </c>
      <c r="I1856" s="34">
        <v>0</v>
      </c>
      <c r="J1856" s="34">
        <v>0</v>
      </c>
      <c r="K1856" s="34">
        <v>0</v>
      </c>
      <c r="L1856" s="34">
        <v>0</v>
      </c>
      <c r="M1856" s="34">
        <v>0</v>
      </c>
      <c r="N1856" s="34">
        <v>0</v>
      </c>
      <c r="O1856" s="34">
        <v>0</v>
      </c>
      <c r="P1856" s="34">
        <v>0</v>
      </c>
      <c r="Q1856" s="34">
        <v>0</v>
      </c>
      <c r="R1856" s="34">
        <v>0</v>
      </c>
      <c r="S1856" s="35">
        <v>0</v>
      </c>
      <c r="T1856" s="35">
        <v>0</v>
      </c>
      <c r="U1856" s="35">
        <v>0</v>
      </c>
      <c r="V1856" s="35">
        <v>0</v>
      </c>
      <c r="W1856" s="35">
        <v>0</v>
      </c>
      <c r="X1856" s="35">
        <v>0</v>
      </c>
      <c r="Y1856" s="35">
        <v>0</v>
      </c>
      <c r="Z1856" s="35">
        <v>0</v>
      </c>
      <c r="AA1856" s="35">
        <v>0</v>
      </c>
      <c r="AB1856" s="35">
        <v>0</v>
      </c>
      <c r="AC1856" s="35">
        <v>0</v>
      </c>
      <c r="AD1856" s="35">
        <v>0</v>
      </c>
      <c r="AE1856" s="58" t="s">
        <v>5560</v>
      </c>
      <c r="AF1856" s="58"/>
      <c r="AG1856" s="57" t="str" cm="1">
        <f t="array" ref="AG1856">IFERROR(_xlfn.IFS(
AI1856="MPR ISSUE","PDH",
AI1856="BSS Hardware Issue","BSS",
AI1856="Sites strategiques, MLL, Pylone, etc.","ENVTECH",
AI1856="AKTIVCO DEFAUT GE &amp; POWER Cabinet","AKTIVCO",
AI1856="AKTIVCO Coupure ENEO &amp; Baisse de tension","AKTIVCO GRID ONLY",
AI1856="Coupure ENEO &amp; Baisse de tension","IHS GRID ONLY",
AI1856="Defaut GE &amp; POWER Cabinet","IHS",
AI1856="Sharing","Partners",
AI1856="Sites strategiques &amp; DataCenter","SST &amp; DC",
AI1856="Exclu","Exclu",
AI1856="SAT","SAT",
AI1856="SPARE-ISSUE","SPARE-ISSUE",
AI1856="Fiber CAmtel","TRANS_FO_CAMTEL",
AI1856="Fiber AOF","Fiber AOF",
AI1856="Projet OCM (HUAWEI)","TRAVAUX-HUAWEI",
AI1856="Projet OCM (NOKIA)","TRAVAUX-NOKIA",
AI1856="ACCESS-ISSUE","ACCESS-ISSUE",
AI1856="Projet OCM (ZTE, NOKIA, autres projets)","TRAVAUX OCM",
AI1856="No root CAuse","No root cause",
AI1856="ODU HS","PDH",
AI1856="IP &amp; VLAN","PDH",
AI1856="Warehouse HUAWEI","SPARE-ISSUE",
AI1856="SPARE-HS","SPARE-ISSUE",
AI1856="Power Telco","BSS",AI1856="no impacts","no impacts"
),"")</f>
        <v>no impacts</v>
      </c>
      <c r="AH1856" s="57" t="str" cm="1">
        <f t="array" ref="AH1856">IFERROR(_xlfn.IFS(
AI1856="MPR ISSUE","TX ISSUE",
AI1856="BSS Hardware Issue","RAN ISSUE",
AI1856="Sites strategiques, MLL, Pylone, etc.","ENVTECH",
AI1856="AKTIVCO DEFAUT GE &amp; POWER Cabinet","POWER ISSUE",
AI1856="AKTIVCO Coupure ENEO &amp; Baisse de tension","POWER ISSUE",
AI1856="Coupure ENEO &amp; Baisse de tension","POWER ISSUE",
AI1856="Defaut GE &amp; POWER Cabinet","POWER ISSUE",
AI1856="Sharing","POWER ISSUE",
AI1856="Sites strategiques &amp; DataCenter","POWER ISSUE",
AI1856="Exclu","Exclu",
AI1856="SAT","TX ISSUE",
AI1856="SPARE-ISSUE","SPARE-ISSUE",
AI1856="Fiber CAmtel","TX ISSUE",
AI1856="Fiber AOF","TX ISSUE",
AI1856="Projet OCM (HUAWEI)","TRAVAUX-HUAWEI",
AI1856="Projet OCM (NOKIA)","TRAVAUX -NOKIA",
AI1856="ACCESS-ISSUE","ACCESS-ISSUE",
AI1856="Projet OCM (ZTE, NOKIA, autres projets)","TRAVAUX OCM",
AI1856="No root CAuse","No root cause",
AI1856="ODU HS","TX ISSUE",
AI1856="IP &amp; VLAN","TX ISSUE",
AI1856="Warehouse HUAWEI","SPARE-ISSUE",
AI1856="SPARE-HS","SPARE-ISSUE",
AI1856="Power Telco","RAN ISSUE",AI1856="no impacts","no impacts"
),"")</f>
        <v>no impacts</v>
      </c>
      <c r="AI1856" s="85" t="s">
        <v>5998</v>
      </c>
      <c r="AJ1856" s="57" t="str" cm="1">
        <f t="array" ref="AJ1856">IFERROR(_xlfn.IFS(
AI1856="MPR ISSUE","ACTIVE",
AI1856="BSS Hardware Issue","ACTIVE",
AI1856="Sites strategiques, MLL, Pylone, etc.","PASSIVE",
AI1856="AKTIVCO DEFAUT GE &amp; POWER Cabinet","PASSIVE",
AI1856="AKTIVCO Coupure ENEO &amp; Baisse de tension","PASSIVE",
AI1856="Coupure ENEO &amp; Baisse de tension","PASSIVE",
AI1856="Defaut GE &amp; POWER Cabinet","PASSIVE",
AI1856="Sharing","PASSIVE",
AI1856="Sites strategiques &amp; DataCenter","PASSIVE",
AI1856="Exclu","Exclu",
AI1856="SAT","ACTIVE",
AI1856="SPARE-ISSUE","SPARE-ISSUE",
AI1856="Fiber CAmtel","ACTIVE",
AI1856="Fiber AOF","ACTIVE",
AI1856="Projet OCM (HUAWEI)","PLANNED WORKS",
AI1856="Projet OCM (NOKIA)","PLANNED WORKS",
AI1856="ACCESS-ISSUE","ACCESS-ISSUE",
AI1856="Projet OCM (ZTE, NOKIA, autres projets)","PLANNED WORKS",
AI1856="No root CAuse","No root cause",
AI1856="ODU HS","ACTIVE",
AI1856="IP &amp; VLAN","ACTIVE",
AI1856="Warehouse HUAWEI","SPARE-ISSUE",
AI1856="SPARE-HS","SPARE-ISSUE",
AI1856="Power Telco","ACTIVE", AI1856="no impacts","no impacts"
),"")</f>
        <v>no impacts</v>
      </c>
      <c r="AK1856" s="23" t="s">
        <v>5537</v>
      </c>
      <c r="AL1856" s="23" t="str">
        <f t="shared" si="50"/>
        <v>LIT_137</v>
      </c>
      <c r="AN1856" s="9" t="s">
        <v>5537</v>
      </c>
      <c r="AO1856" s="23" t="str">
        <f>_xlfn.XLOOKUP(B1856,'INCIDENT-05-03-2026'!E:E,'INCIDENT-05-03-2026'!F:F,"")</f>
        <v/>
      </c>
      <c r="AP1856" s="7" t="s">
        <v>5537</v>
      </c>
      <c r="AQ1856" s="6"/>
      <c r="AR1856" s="7"/>
      <c r="AS1856" s="3" t="str">
        <f>_xlfn.XLOOKUP(B1856,'[3]tt num | region | site id'!$C:$C,'[3]tt num | region | site id'!$Q:$Q,"")</f>
        <v/>
      </c>
      <c r="AT1856" s="24" t="str">
        <f>_xlfn.XLOOKUP(B1856,'[4]Cells Huawei 03052026 12h'!$B:$B,'[4]Cells Huawei 03052026 12h'!$T:$T,"")</f>
        <v/>
      </c>
      <c r="AU1856" s="24" t="str">
        <f>_xlfn.XLOOKUP(B1856,'[5]cells down 02052026 8h50'!$B:$B,'[5]cells down 02052026 8h50'!$R:$R,"")</f>
        <v/>
      </c>
      <c r="AV1856" s="24" t="str">
        <f>_xlfn.XLOOKUP(B1856,'[5]cells down 02052026 13h50'!$B:$B,'[5]cells down 02052026 13h50'!$R:$R,"")</f>
        <v/>
      </c>
      <c r="AW1856" s="24" t="str">
        <f>_xlfn.XLOOKUP(B1856,'[5]cells down 02052026 13h50'!$B:$B,'[5]cells down 02052026 13h50'!$R:$R,"")</f>
        <v/>
      </c>
      <c r="AX1856" s="24" t="str">
        <f>_xlfn.XLOOKUP(B1856,'[6]cell downs 03052026 8h40 '!$B:$B,'[6]cell downs 03052026 8h40 '!$R:$R,"")</f>
        <v/>
      </c>
      <c r="AY1856" s="24" t="str">
        <f>_xlfn.XLOOKUP(B1856,'[7]ALL SITES DOWN'!$D:$D,'[7]ALL SITES DOWN'!$J:$J,"")</f>
        <v/>
      </c>
      <c r="AZ1856" s="24" t="str">
        <f>_xlfn.XLOOKUP(B1856,'[8]ALL SITES DOWN'!$D:$D,'[8]ALL SITES DOWN'!$J:$J,"")</f>
        <v/>
      </c>
      <c r="BA1856" s="9" t="str">
        <f>_xlfn.XLOOKUP(B1856,[9]sheet1!$AC:$AC,[9]sheet1!$AF:$AF,"")</f>
        <v/>
      </c>
      <c r="BB1856" s="14" t="s">
        <v>5537</v>
      </c>
      <c r="BC1856" s="14" t="s">
        <v>5537</v>
      </c>
      <c r="BD1856" s="14" t="str">
        <f>_xlfn.XLOOKUP(B1856,'[10]cell downs 18042026 17h'!$B:$B,'[10]cell downs 18042026 17h'!$B:$B,"")</f>
        <v/>
      </c>
      <c r="BE1856" s="14" t="str">
        <f>_xlfn.XLOOKUP(B1856,'[11]Cells Huawei 19042026 15h'!$B:$B,'[11]Cells Huawei 19042026 15h'!$B:$B,"")</f>
        <v/>
      </c>
      <c r="BF1856" s="9" t="str">
        <f>_xlfn.XLOOKUP(B1856,'[12]cells down 19042026 9H40'!$B:$B,'[12]cells down 19042026 9H40'!$B:$B,"")</f>
        <v/>
      </c>
      <c r="BG1856" s="9" t="s">
        <v>3278</v>
      </c>
      <c r="BH1856" s="9" t="s">
        <v>12</v>
      </c>
    </row>
    <row r="1857" spans="1:60" s="9" customFormat="1" x14ac:dyDescent="0.3">
      <c r="A1857" s="1" t="s">
        <v>3161</v>
      </c>
      <c r="B1857" s="1" t="s">
        <v>3162</v>
      </c>
      <c r="C1857" s="3" t="str">
        <f>_xlfn.XLOOKUP(B1857,'[1]daily break down'!$D:$D,'[1]daily break down'!$E:$E,"")</f>
        <v>Douala</v>
      </c>
      <c r="D1857" s="1" t="s">
        <v>21</v>
      </c>
      <c r="E1857" s="1" t="s">
        <v>30</v>
      </c>
      <c r="F1857" s="3" t="s">
        <v>31</v>
      </c>
      <c r="G1857" s="1" t="s">
        <v>32</v>
      </c>
      <c r="H1857" s="42" t="str">
        <f>_xlfn.XLOOKUP(B1857,[2]CALCULATION!$B:$B,[2]CALCULATION!$H:$H,"")</f>
        <v>ZTE</v>
      </c>
      <c r="I1857" s="34">
        <v>0</v>
      </c>
      <c r="J1857" s="34">
        <v>2.9659200189479873</v>
      </c>
      <c r="K1857" s="34">
        <v>0.53389306943124704</v>
      </c>
      <c r="L1857" s="34">
        <v>0</v>
      </c>
      <c r="M1857" s="34">
        <v>0</v>
      </c>
      <c r="N1857" s="34">
        <v>0</v>
      </c>
      <c r="O1857" s="34">
        <v>0</v>
      </c>
      <c r="P1857" s="34">
        <v>0</v>
      </c>
      <c r="Q1857" s="34">
        <v>0</v>
      </c>
      <c r="R1857" s="34">
        <v>0</v>
      </c>
      <c r="S1857" s="35">
        <v>0</v>
      </c>
      <c r="T1857" s="35">
        <v>0</v>
      </c>
      <c r="U1857" s="35">
        <v>0</v>
      </c>
      <c r="V1857" s="35">
        <v>0</v>
      </c>
      <c r="W1857" s="35">
        <v>0</v>
      </c>
      <c r="X1857" s="35">
        <v>0</v>
      </c>
      <c r="Y1857" s="35">
        <v>0</v>
      </c>
      <c r="Z1857" s="35">
        <v>0</v>
      </c>
      <c r="AA1857" s="35">
        <v>0</v>
      </c>
      <c r="AB1857" s="35">
        <v>0</v>
      </c>
      <c r="AC1857" s="35">
        <v>0</v>
      </c>
      <c r="AD1857" s="35">
        <v>0</v>
      </c>
      <c r="AE1857" s="58" t="s">
        <v>5560</v>
      </c>
      <c r="AF1857" s="58"/>
      <c r="AG1857" s="57" t="str" cm="1">
        <f t="array" ref="AG1857">IFERROR(_xlfn.IFS(
AI1857="MPR ISSUE","PDH",
AI1857="BSS Hardware Issue","BSS",
AI1857="Sites strategiques, MLL, Pylone, etc.","ENVTECH",
AI1857="AKTIVCO DEFAUT GE &amp; POWER Cabinet","AKTIVCO",
AI1857="AKTIVCO Coupure ENEO &amp; Baisse de tension","AKTIVCO GRID ONLY",
AI1857="Coupure ENEO &amp; Baisse de tension","IHS GRID ONLY",
AI1857="Defaut GE &amp; POWER Cabinet","IHS",
AI1857="Sharing","Partners",
AI1857="Sites strategiques &amp; DataCenter","SST &amp; DC",
AI1857="Exclu","Exclu",
AI1857="SAT","SAT",
AI1857="SPARE-ISSUE","SPARE-ISSUE",
AI1857="Fiber CAmtel","TRANS_FO_CAMTEL",
AI1857="Fiber AOF","Fiber AOF",
AI1857="Projet OCM (HUAWEI)","TRAVAUX-HUAWEI",
AI1857="Projet OCM (NOKIA)","TRAVAUX-NOKIA",
AI1857="ACCESS-ISSUE","ACCESS-ISSUE",
AI1857="Projet OCM (ZTE, NOKIA, autres projets)","TRAVAUX OCM",
AI1857="No root CAuse","No root cause",
AI1857="ODU HS","PDH",
AI1857="IP &amp; VLAN","PDH",
AI1857="Warehouse HUAWEI","SPARE-ISSUE",
AI1857="SPARE-HS","SPARE-ISSUE",
AI1857="Power Telco","BSS",AI1857="no impacts","no impacts"
),"")</f>
        <v>no impacts</v>
      </c>
      <c r="AH1857" s="57" t="str" cm="1">
        <f t="array" ref="AH1857">IFERROR(_xlfn.IFS(
AI1857="MPR ISSUE","TX ISSUE",
AI1857="BSS Hardware Issue","RAN ISSUE",
AI1857="Sites strategiques, MLL, Pylone, etc.","ENVTECH",
AI1857="AKTIVCO DEFAUT GE &amp; POWER Cabinet","POWER ISSUE",
AI1857="AKTIVCO Coupure ENEO &amp; Baisse de tension","POWER ISSUE",
AI1857="Coupure ENEO &amp; Baisse de tension","POWER ISSUE",
AI1857="Defaut GE &amp; POWER Cabinet","POWER ISSUE",
AI1857="Sharing","POWER ISSUE",
AI1857="Sites strategiques &amp; DataCenter","POWER ISSUE",
AI1857="Exclu","Exclu",
AI1857="SAT","TX ISSUE",
AI1857="SPARE-ISSUE","SPARE-ISSUE",
AI1857="Fiber CAmtel","TX ISSUE",
AI1857="Fiber AOF","TX ISSUE",
AI1857="Projet OCM (HUAWEI)","TRAVAUX-HUAWEI",
AI1857="Projet OCM (NOKIA)","TRAVAUX -NOKIA",
AI1857="ACCESS-ISSUE","ACCESS-ISSUE",
AI1857="Projet OCM (ZTE, NOKIA, autres projets)","TRAVAUX OCM",
AI1857="No root CAuse","No root cause",
AI1857="ODU HS","TX ISSUE",
AI1857="IP &amp; VLAN","TX ISSUE",
AI1857="Warehouse HUAWEI","SPARE-ISSUE",
AI1857="SPARE-HS","SPARE-ISSUE",
AI1857="Power Telco","RAN ISSUE",AI1857="no impacts","no impacts"
),"")</f>
        <v>no impacts</v>
      </c>
      <c r="AI1857" s="85" t="s">
        <v>5998</v>
      </c>
      <c r="AJ1857" s="57" t="str" cm="1">
        <f t="array" ref="AJ1857">IFERROR(_xlfn.IFS(
AI1857="MPR ISSUE","ACTIVE",
AI1857="BSS Hardware Issue","ACTIVE",
AI1857="Sites strategiques, MLL, Pylone, etc.","PASSIVE",
AI1857="AKTIVCO DEFAUT GE &amp; POWER Cabinet","PASSIVE",
AI1857="AKTIVCO Coupure ENEO &amp; Baisse de tension","PASSIVE",
AI1857="Coupure ENEO &amp; Baisse de tension","PASSIVE",
AI1857="Defaut GE &amp; POWER Cabinet","PASSIVE",
AI1857="Sharing","PASSIVE",
AI1857="Sites strategiques &amp; DataCenter","PASSIVE",
AI1857="Exclu","Exclu",
AI1857="SAT","ACTIVE",
AI1857="SPARE-ISSUE","SPARE-ISSUE",
AI1857="Fiber CAmtel","ACTIVE",
AI1857="Fiber AOF","ACTIVE",
AI1857="Projet OCM (HUAWEI)","PLANNED WORKS",
AI1857="Projet OCM (NOKIA)","PLANNED WORKS",
AI1857="ACCESS-ISSUE","ACCESS-ISSUE",
AI1857="Projet OCM (ZTE, NOKIA, autres projets)","PLANNED WORKS",
AI1857="No root CAuse","No root cause",
AI1857="ODU HS","ACTIVE",
AI1857="IP &amp; VLAN","ACTIVE",
AI1857="Warehouse HUAWEI","SPARE-ISSUE",
AI1857="SPARE-HS","SPARE-ISSUE",
AI1857="Power Telco","ACTIVE", AI1857="no impacts","no impacts"
),"")</f>
        <v>no impacts</v>
      </c>
      <c r="AK1857" s="23" t="s">
        <v>5537</v>
      </c>
      <c r="AL1857" s="23" t="str">
        <f t="shared" si="50"/>
        <v>LIT_686</v>
      </c>
      <c r="AN1857" s="9" t="s">
        <v>5537</v>
      </c>
      <c r="AO1857" s="23" t="str">
        <f>_xlfn.XLOOKUP(B1857,'INCIDENT-05-03-2026'!E:E,'INCIDENT-05-03-2026'!F:F,"")</f>
        <v/>
      </c>
      <c r="AP1857" s="7" t="s">
        <v>5537</v>
      </c>
      <c r="AQ1857" s="6"/>
      <c r="AR1857" s="7"/>
      <c r="AS1857" s="3" t="str">
        <f>_xlfn.XLOOKUP(B1857,'[3]tt num | region | site id'!$C:$C,'[3]tt num | region | site id'!$Q:$Q,"")</f>
        <v/>
      </c>
      <c r="AT1857" s="24" t="str">
        <f>_xlfn.XLOOKUP(B1857,'[4]Cells Huawei 03052026 12h'!$B:$B,'[4]Cells Huawei 03052026 12h'!$T:$T,"")</f>
        <v/>
      </c>
      <c r="AU1857" s="24" t="str">
        <f>_xlfn.XLOOKUP(B1857,'[5]cells down 02052026 8h50'!$B:$B,'[5]cells down 02052026 8h50'!$R:$R,"")</f>
        <v/>
      </c>
      <c r="AV1857" s="24" t="str">
        <f>_xlfn.XLOOKUP(B1857,'[5]cells down 02052026 13h50'!$B:$B,'[5]cells down 02052026 13h50'!$R:$R,"")</f>
        <v/>
      </c>
      <c r="AW1857" s="24" t="str">
        <f>_xlfn.XLOOKUP(B1857,'[5]cells down 02052026 13h50'!$B:$B,'[5]cells down 02052026 13h50'!$R:$R,"")</f>
        <v/>
      </c>
      <c r="AX1857" s="24" t="str">
        <f>_xlfn.XLOOKUP(B1857,'[6]cell downs 03052026 8h40 '!$B:$B,'[6]cell downs 03052026 8h40 '!$R:$R,"")</f>
        <v/>
      </c>
      <c r="AY1857" s="24" t="str">
        <f>_xlfn.XLOOKUP(B1857,'[7]ALL SITES DOWN'!$D:$D,'[7]ALL SITES DOWN'!$J:$J,"")</f>
        <v/>
      </c>
      <c r="AZ1857" s="24" t="str">
        <f>_xlfn.XLOOKUP(B1857,'[8]ALL SITES DOWN'!$D:$D,'[8]ALL SITES DOWN'!$J:$J,"")</f>
        <v/>
      </c>
      <c r="BA1857" s="9" t="str">
        <f>_xlfn.XLOOKUP(B1857,[9]sheet1!$AC:$AC,[9]sheet1!$AF:$AF,"")</f>
        <v/>
      </c>
      <c r="BB1857" s="14" t="s">
        <v>5537</v>
      </c>
      <c r="BC1857" s="14" t="s">
        <v>5537</v>
      </c>
      <c r="BD1857" s="14" t="str">
        <f>_xlfn.XLOOKUP(B1857,'[10]cell downs 18042026 17h'!$B:$B,'[10]cell downs 18042026 17h'!$B:$B,"")</f>
        <v/>
      </c>
      <c r="BE1857" s="14" t="str">
        <f>_xlfn.XLOOKUP(B1857,'[11]Cells Huawei 19042026 15h'!$B:$B,'[11]Cells Huawei 19042026 15h'!$B:$B,"")</f>
        <v/>
      </c>
      <c r="BF1857" s="9" t="str">
        <f>_xlfn.XLOOKUP(B1857,'[12]cells down 19042026 9H40'!$B:$B,'[12]cells down 19042026 9H40'!$B:$B,"")</f>
        <v/>
      </c>
      <c r="BG1857" s="9" t="s">
        <v>5537</v>
      </c>
      <c r="BH1857" s="9" t="s">
        <v>5537</v>
      </c>
    </row>
    <row r="1858" spans="1:60" s="9" customFormat="1" x14ac:dyDescent="0.3">
      <c r="A1858" s="1" t="s">
        <v>4410</v>
      </c>
      <c r="B1858" s="8" t="s">
        <v>4411</v>
      </c>
      <c r="C1858" s="3" t="str">
        <f>_xlfn.XLOOKUP(B1858,'[1]daily break down'!$D:$D,'[1]daily break down'!$E:$E,"")</f>
        <v>CENTRE</v>
      </c>
      <c r="D1858" s="1" t="s">
        <v>11</v>
      </c>
      <c r="E1858" s="1" t="s">
        <v>96</v>
      </c>
      <c r="F1858" s="3" t="s">
        <v>37</v>
      </c>
      <c r="G1858" s="1" t="s">
        <v>4152</v>
      </c>
      <c r="H1858" s="42" t="str">
        <f>_xlfn.XLOOKUP(B1858,[2]CALCULATION!$B:$B,[2]CALCULATION!$H:$H,"")</f>
        <v>ZTE</v>
      </c>
      <c r="I1858" s="34">
        <v>0</v>
      </c>
      <c r="J1858" s="34">
        <v>0</v>
      </c>
      <c r="K1858" s="34">
        <v>0</v>
      </c>
      <c r="L1858" s="34">
        <v>0</v>
      </c>
      <c r="M1858" s="34">
        <v>0</v>
      </c>
      <c r="N1858" s="34">
        <v>0</v>
      </c>
      <c r="O1858" s="34">
        <v>0</v>
      </c>
      <c r="P1858" s="34">
        <v>0</v>
      </c>
      <c r="Q1858" s="34">
        <v>0</v>
      </c>
      <c r="R1858" s="34">
        <v>0</v>
      </c>
      <c r="S1858" s="35">
        <v>0</v>
      </c>
      <c r="T1858" s="35">
        <v>0</v>
      </c>
      <c r="U1858" s="35">
        <v>0</v>
      </c>
      <c r="V1858" s="35">
        <v>0</v>
      </c>
      <c r="W1858" s="35">
        <v>0</v>
      </c>
      <c r="X1858" s="35">
        <v>0</v>
      </c>
      <c r="Y1858" s="35">
        <v>0</v>
      </c>
      <c r="Z1858" s="35">
        <v>0</v>
      </c>
      <c r="AA1858" s="35">
        <v>0</v>
      </c>
      <c r="AB1858" s="35">
        <v>0</v>
      </c>
      <c r="AC1858" s="35">
        <v>0</v>
      </c>
      <c r="AD1858" s="35">
        <v>0</v>
      </c>
      <c r="AE1858" s="58" t="s">
        <v>5559</v>
      </c>
      <c r="AF1858" s="58"/>
      <c r="AG1858" s="57" t="str" cm="1">
        <f t="array" ref="AG1858">IFERROR(_xlfn.IFS(
AI1858="MPR ISSUE","PDH",
AI1858="BSS Hardware Issue","BSS",
AI1858="Sites strategiques, MLL, Pylone, etc.","ENVTECH",
AI1858="AKTIVCO DEFAUT GE &amp; POWER Cabinet","AKTIVCO",
AI1858="AKTIVCO Coupure ENEO &amp; Baisse de tension","AKTIVCO GRID ONLY",
AI1858="Coupure ENEO &amp; Baisse de tension","IHS GRID ONLY",
AI1858="Defaut GE &amp; POWER Cabinet","IHS",
AI1858="Sharing","Partners",
AI1858="Sites strategiques &amp; DataCenter","SST &amp; DC",
AI1858="Exclu","Exclu",
AI1858="SAT","SAT",
AI1858="SPARE-ISSUE","SPARE-ISSUE",
AI1858="Fiber CAmtel","TRANS_FO_CAMTEL",
AI1858="Fiber AOF","Fiber AOF",
AI1858="Projet OCM (HUAWEI)","TRAVAUX-HUAWEI",
AI1858="Projet OCM (NOKIA)","TRAVAUX-NOKIA",
AI1858="ACCESS-ISSUE","ACCESS-ISSUE",
AI1858="Projet OCM (ZTE, NOKIA, autres projets)","TRAVAUX OCM",
AI1858="No root CAuse","No root cause",
AI1858="ODU HS","PDH",
AI1858="IP &amp; VLAN","PDH",
AI1858="Warehouse HUAWEI","SPARE-ISSUE",
AI1858="SPARE-HS","SPARE-ISSUE",
AI1858="Power Telco","BSS",AI1858="no impacts","no impacts"
),"")</f>
        <v>Exclu</v>
      </c>
      <c r="AH1858" s="57" t="str" cm="1">
        <f t="array" ref="AH1858">IFERROR(_xlfn.IFS(
AI1858="MPR ISSUE","TX ISSUE",
AI1858="BSS Hardware Issue","RAN ISSUE",
AI1858="Sites strategiques, MLL, Pylone, etc.","ENVTECH",
AI1858="AKTIVCO DEFAUT GE &amp; POWER Cabinet","POWER ISSUE",
AI1858="AKTIVCO Coupure ENEO &amp; Baisse de tension","POWER ISSUE",
AI1858="Coupure ENEO &amp; Baisse de tension","POWER ISSUE",
AI1858="Defaut GE &amp; POWER Cabinet","POWER ISSUE",
AI1858="Sharing","POWER ISSUE",
AI1858="Sites strategiques &amp; DataCenter","POWER ISSUE",
AI1858="Exclu","Exclu",
AI1858="SAT","TX ISSUE",
AI1858="SPARE-ISSUE","SPARE-ISSUE",
AI1858="Fiber CAmtel","TX ISSUE",
AI1858="Fiber AOF","TX ISSUE",
AI1858="Projet OCM (HUAWEI)","TRAVAUX-HUAWEI",
AI1858="Projet OCM (NOKIA)","TRAVAUX -NOKIA",
AI1858="ACCESS-ISSUE","ACCESS-ISSUE",
AI1858="Projet OCM (ZTE, NOKIA, autres projets)","TRAVAUX OCM",
AI1858="No root CAuse","No root cause",
AI1858="ODU HS","TX ISSUE",
AI1858="IP &amp; VLAN","TX ISSUE",
AI1858="Warehouse HUAWEI","SPARE-ISSUE",
AI1858="SPARE-HS","SPARE-ISSUE",
AI1858="Power Telco","RAN ISSUE",AI1858="no impacts","no impacts"
),"")</f>
        <v>Exclu</v>
      </c>
      <c r="AI1858" s="85" t="s">
        <v>5559</v>
      </c>
      <c r="AJ1858" s="57" t="str" cm="1">
        <f t="array" ref="AJ1858">IFERROR(_xlfn.IFS(
AI1858="MPR ISSUE","ACTIVE",
AI1858="BSS Hardware Issue","ACTIVE",
AI1858="Sites strategiques, MLL, Pylone, etc.","PASSIVE",
AI1858="AKTIVCO DEFAUT GE &amp; POWER Cabinet","PASSIVE",
AI1858="AKTIVCO Coupure ENEO &amp; Baisse de tension","PASSIVE",
AI1858="Coupure ENEO &amp; Baisse de tension","PASSIVE",
AI1858="Defaut GE &amp; POWER Cabinet","PASSIVE",
AI1858="Sharing","PASSIVE",
AI1858="Sites strategiques &amp; DataCenter","PASSIVE",
AI1858="Exclu","Exclu",
AI1858="SAT","ACTIVE",
AI1858="SPARE-ISSUE","SPARE-ISSUE",
AI1858="Fiber CAmtel","ACTIVE",
AI1858="Fiber AOF","ACTIVE",
AI1858="Projet OCM (HUAWEI)","PLANNED WORKS",
AI1858="Projet OCM (NOKIA)","PLANNED WORKS",
AI1858="ACCESS-ISSUE","ACCESS-ISSUE",
AI1858="Projet OCM (ZTE, NOKIA, autres projets)","PLANNED WORKS",
AI1858="No root CAuse","No root cause",
AI1858="ODU HS","ACTIVE",
AI1858="IP &amp; VLAN","ACTIVE",
AI1858="Warehouse HUAWEI","SPARE-ISSUE",
AI1858="SPARE-HS","SPARE-ISSUE",
AI1858="Power Telco","ACTIVE", AI1858="no impacts","no impacts"
),"")</f>
        <v>Exclu</v>
      </c>
      <c r="AK1858" s="23" t="s">
        <v>5537</v>
      </c>
      <c r="AL1858" s="23" t="str">
        <f t="shared" si="50"/>
        <v>CTR_910</v>
      </c>
      <c r="AN1858" s="9" t="s">
        <v>5537</v>
      </c>
      <c r="AO1858" s="23" t="str">
        <f>_xlfn.XLOOKUP(B1858,'INCIDENT-05-03-2026'!E:E,'INCIDENT-05-03-2026'!F:F,"")</f>
        <v/>
      </c>
      <c r="AP1858" s="7" t="s">
        <v>5537</v>
      </c>
      <c r="AQ1858" s="6"/>
      <c r="AR1858" s="7"/>
      <c r="AS1858" s="3" t="str">
        <f>_xlfn.XLOOKUP(B1858,'[3]tt num | region | site id'!$C:$C,'[3]tt num | region | site id'!$Q:$Q,"")</f>
        <v/>
      </c>
      <c r="AT1858" s="24" t="str">
        <f>_xlfn.XLOOKUP(B1858,'[4]Cells Huawei 03052026 12h'!$B:$B,'[4]Cells Huawei 03052026 12h'!$T:$T,"")</f>
        <v/>
      </c>
      <c r="AU1858" s="24" t="str">
        <f>_xlfn.XLOOKUP(B1858,'[5]cells down 02052026 8h50'!$B:$B,'[5]cells down 02052026 8h50'!$R:$R,"")</f>
        <v/>
      </c>
      <c r="AV1858" s="24" t="str">
        <f>_xlfn.XLOOKUP(B1858,'[5]cells down 02052026 13h50'!$B:$B,'[5]cells down 02052026 13h50'!$R:$R,"")</f>
        <v/>
      </c>
      <c r="AW1858" s="24" t="str">
        <f>_xlfn.XLOOKUP(B1858,'[5]cells down 02052026 13h50'!$B:$B,'[5]cells down 02052026 13h50'!$R:$R,"")</f>
        <v/>
      </c>
      <c r="AX1858" s="24" t="str">
        <f>_xlfn.XLOOKUP(B1858,'[6]cell downs 03052026 8h40 '!$B:$B,'[6]cell downs 03052026 8h40 '!$R:$R,"")</f>
        <v/>
      </c>
      <c r="AY1858" s="24" t="str">
        <f>_xlfn.XLOOKUP(B1858,'[7]ALL SITES DOWN'!$D:$D,'[7]ALL SITES DOWN'!$J:$J,"")</f>
        <v/>
      </c>
      <c r="AZ1858" s="24" t="str">
        <f>_xlfn.XLOOKUP(B1858,'[8]ALL SITES DOWN'!$D:$D,'[8]ALL SITES DOWN'!$J:$J,"")</f>
        <v/>
      </c>
      <c r="BA1858" s="9" t="str">
        <f>_xlfn.XLOOKUP(B1858,[9]sheet1!$AC:$AC,[9]sheet1!$AF:$AF,"")</f>
        <v/>
      </c>
      <c r="BB1858" s="14" t="s">
        <v>5537</v>
      </c>
      <c r="BC1858" s="14" t="s">
        <v>5537</v>
      </c>
      <c r="BD1858" s="14" t="str">
        <f>_xlfn.XLOOKUP(B1858,'[10]cell downs 18042026 17h'!$B:$B,'[10]cell downs 18042026 17h'!$B:$B,"")</f>
        <v/>
      </c>
      <c r="BE1858" s="14" t="str">
        <f>_xlfn.XLOOKUP(B1858,'[11]Cells Huawei 19042026 15h'!$B:$B,'[11]Cells Huawei 19042026 15h'!$B:$B,"")</f>
        <v/>
      </c>
      <c r="BF1858" s="9" t="str">
        <f>_xlfn.XLOOKUP(B1858,'[12]cells down 19042026 9H40'!$B:$B,'[12]cells down 19042026 9H40'!$B:$B,"")</f>
        <v/>
      </c>
      <c r="BG1858" s="9" t="s">
        <v>4411</v>
      </c>
      <c r="BH1858" s="9" t="s">
        <v>5537</v>
      </c>
    </row>
    <row r="1859" spans="1:60" s="9" customFormat="1" x14ac:dyDescent="0.3">
      <c r="A1859" s="3" t="s">
        <v>4894</v>
      </c>
      <c r="B1859" s="31" t="s">
        <v>4895</v>
      </c>
      <c r="C1859" s="3" t="str">
        <f>_xlfn.XLOOKUP(B1859,'[1]daily break down'!$D:$D,'[1]daily break down'!$E:$E,"")</f>
        <v>Douala</v>
      </c>
      <c r="D1859" s="3" t="s">
        <v>113</v>
      </c>
      <c r="E1859" s="3" t="s">
        <v>12</v>
      </c>
      <c r="F1859" s="3" t="s">
        <v>31</v>
      </c>
      <c r="G1859" s="3" t="s">
        <v>32</v>
      </c>
      <c r="H1859" s="42" t="str">
        <f>_xlfn.XLOOKUP(B1859,[2]CALCULATION!$B:$B,[2]CALCULATION!$H:$H,"")</f>
        <v>ZTE</v>
      </c>
      <c r="I1859" s="34">
        <v>0</v>
      </c>
      <c r="J1859" s="34">
        <v>0</v>
      </c>
      <c r="K1859" s="34">
        <v>0</v>
      </c>
      <c r="L1859" s="34">
        <v>0</v>
      </c>
      <c r="M1859" s="34">
        <v>0</v>
      </c>
      <c r="N1859" s="34">
        <v>0</v>
      </c>
      <c r="O1859" s="34">
        <v>0</v>
      </c>
      <c r="P1859" s="34">
        <v>0</v>
      </c>
      <c r="Q1859" s="34">
        <v>0</v>
      </c>
      <c r="R1859" s="34">
        <v>0</v>
      </c>
      <c r="S1859" s="35">
        <v>0</v>
      </c>
      <c r="T1859" s="35">
        <v>0</v>
      </c>
      <c r="U1859" s="35">
        <v>0</v>
      </c>
      <c r="V1859" s="35">
        <v>0</v>
      </c>
      <c r="W1859" s="35">
        <v>0</v>
      </c>
      <c r="X1859" s="35">
        <v>0</v>
      </c>
      <c r="Y1859" s="35">
        <v>0</v>
      </c>
      <c r="Z1859" s="35">
        <v>0</v>
      </c>
      <c r="AA1859" s="35">
        <v>0</v>
      </c>
      <c r="AB1859" s="35">
        <v>0</v>
      </c>
      <c r="AC1859" s="35">
        <v>0</v>
      </c>
      <c r="AD1859" s="35">
        <v>0</v>
      </c>
      <c r="AE1859" s="58" t="s">
        <v>5560</v>
      </c>
      <c r="AF1859" s="58"/>
      <c r="AG1859" s="57" t="str" cm="1">
        <f t="array" ref="AG1859">IFERROR(_xlfn.IFS(
AI1859="MPR ISSUE","PDH",
AI1859="BSS Hardware Issue","BSS",
AI1859="Sites strategiques, MLL, Pylone, etc.","ENVTECH",
AI1859="AKTIVCO DEFAUT GE &amp; POWER Cabinet","AKTIVCO",
AI1859="AKTIVCO Coupure ENEO &amp; Baisse de tension","AKTIVCO GRID ONLY",
AI1859="Coupure ENEO &amp; Baisse de tension","IHS GRID ONLY",
AI1859="Defaut GE &amp; POWER Cabinet","IHS",
AI1859="Sharing","Partners",
AI1859="Sites strategiques &amp; DataCenter","SST &amp; DC",
AI1859="Exclu","Exclu",
AI1859="SAT","SAT",
AI1859="SPARE-ISSUE","SPARE-ISSUE",
AI1859="Fiber CAmtel","TRANS_FO_CAMTEL",
AI1859="Fiber AOF","Fiber AOF",
AI1859="Projet OCM (HUAWEI)","TRAVAUX-HUAWEI",
AI1859="Projet OCM (NOKIA)","TRAVAUX-NOKIA",
AI1859="ACCESS-ISSUE","ACCESS-ISSUE",
AI1859="Projet OCM (ZTE, NOKIA, autres projets)","TRAVAUX OCM",
AI1859="No root CAuse","No root cause",
AI1859="ODU HS","PDH",
AI1859="IP &amp; VLAN","PDH",
AI1859="Warehouse HUAWEI","SPARE-ISSUE",
AI1859="SPARE-HS","SPARE-ISSUE",
AI1859="Power Telco","BSS",AI1859="no impacts","no impacts"
),"")</f>
        <v>no impacts</v>
      </c>
      <c r="AH1859" s="57" t="str" cm="1">
        <f t="array" ref="AH1859">IFERROR(_xlfn.IFS(
AI1859="MPR ISSUE","TX ISSUE",
AI1859="BSS Hardware Issue","RAN ISSUE",
AI1859="Sites strategiques, MLL, Pylone, etc.","ENVTECH",
AI1859="AKTIVCO DEFAUT GE &amp; POWER Cabinet","POWER ISSUE",
AI1859="AKTIVCO Coupure ENEO &amp; Baisse de tension","POWER ISSUE",
AI1859="Coupure ENEO &amp; Baisse de tension","POWER ISSUE",
AI1859="Defaut GE &amp; POWER Cabinet","POWER ISSUE",
AI1859="Sharing","POWER ISSUE",
AI1859="Sites strategiques &amp; DataCenter","POWER ISSUE",
AI1859="Exclu","Exclu",
AI1859="SAT","TX ISSUE",
AI1859="SPARE-ISSUE","SPARE-ISSUE",
AI1859="Fiber CAmtel","TX ISSUE",
AI1859="Fiber AOF","TX ISSUE",
AI1859="Projet OCM (HUAWEI)","TRAVAUX-HUAWEI",
AI1859="Projet OCM (NOKIA)","TRAVAUX -NOKIA",
AI1859="ACCESS-ISSUE","ACCESS-ISSUE",
AI1859="Projet OCM (ZTE, NOKIA, autres projets)","TRAVAUX OCM",
AI1859="No root CAuse","No root cause",
AI1859="ODU HS","TX ISSUE",
AI1859="IP &amp; VLAN","TX ISSUE",
AI1859="Warehouse HUAWEI","SPARE-ISSUE",
AI1859="SPARE-HS","SPARE-ISSUE",
AI1859="Power Telco","RAN ISSUE",AI1859="no impacts","no impacts"
),"")</f>
        <v>no impacts</v>
      </c>
      <c r="AI1859" s="85" t="s">
        <v>5998</v>
      </c>
      <c r="AJ1859" s="57" t="str" cm="1">
        <f t="array" ref="AJ1859">IFERROR(_xlfn.IFS(
AI1859="MPR ISSUE","ACTIVE",
AI1859="BSS Hardware Issue","ACTIVE",
AI1859="Sites strategiques, MLL, Pylone, etc.","PASSIVE",
AI1859="AKTIVCO DEFAUT GE &amp; POWER Cabinet","PASSIVE",
AI1859="AKTIVCO Coupure ENEO &amp; Baisse de tension","PASSIVE",
AI1859="Coupure ENEO &amp; Baisse de tension","PASSIVE",
AI1859="Defaut GE &amp; POWER Cabinet","PASSIVE",
AI1859="Sharing","PASSIVE",
AI1859="Sites strategiques &amp; DataCenter","PASSIVE",
AI1859="Exclu","Exclu",
AI1859="SAT","ACTIVE",
AI1859="SPARE-ISSUE","SPARE-ISSUE",
AI1859="Fiber CAmtel","ACTIVE",
AI1859="Fiber AOF","ACTIVE",
AI1859="Projet OCM (HUAWEI)","PLANNED WORKS",
AI1859="Projet OCM (NOKIA)","PLANNED WORKS",
AI1859="ACCESS-ISSUE","ACCESS-ISSUE",
AI1859="Projet OCM (ZTE, NOKIA, autres projets)","PLANNED WORKS",
AI1859="No root CAuse","No root cause",
AI1859="ODU HS","ACTIVE",
AI1859="IP &amp; VLAN","ACTIVE",
AI1859="Warehouse HUAWEI","SPARE-ISSUE",
AI1859="SPARE-HS","SPARE-ISSUE",
AI1859="Power Telco","ACTIVE", AI1859="no impacts","no impacts"
),"")</f>
        <v>no impacts</v>
      </c>
      <c r="AK1859" s="23" t="s">
        <v>5537</v>
      </c>
      <c r="AL1859" s="23" t="str">
        <f t="shared" si="50"/>
        <v>LIT_869</v>
      </c>
      <c r="AN1859" s="9" t="s">
        <v>5537</v>
      </c>
      <c r="AO1859" s="23" t="str">
        <f>_xlfn.XLOOKUP(B1859,'INCIDENT-05-03-2026'!E:E,'INCIDENT-05-03-2026'!F:F,"")</f>
        <v/>
      </c>
      <c r="AP1859" s="7" t="s">
        <v>5537</v>
      </c>
      <c r="AQ1859" s="6"/>
      <c r="AR1859" s="7"/>
      <c r="AS1859" s="3" t="str">
        <f>_xlfn.XLOOKUP(B1859,'[3]tt num | region | site id'!$C:$C,'[3]tt num | region | site id'!$Q:$Q,"")</f>
        <v/>
      </c>
      <c r="AT1859" s="24" t="str">
        <f>_xlfn.XLOOKUP(B1859,'[4]Cells Huawei 03052026 12h'!$B:$B,'[4]Cells Huawei 03052026 12h'!$T:$T,"")</f>
        <v/>
      </c>
      <c r="AU1859" s="24" t="str">
        <f>_xlfn.XLOOKUP(B1859,'[5]cells down 02052026 8h50'!$B:$B,'[5]cells down 02052026 8h50'!$R:$R,"")</f>
        <v/>
      </c>
      <c r="AV1859" s="24" t="str">
        <f>_xlfn.XLOOKUP(B1859,'[5]cells down 02052026 13h50'!$B:$B,'[5]cells down 02052026 13h50'!$R:$R,"")</f>
        <v/>
      </c>
      <c r="AW1859" s="24" t="str">
        <f>_xlfn.XLOOKUP(B1859,'[5]cells down 02052026 13h50'!$B:$B,'[5]cells down 02052026 13h50'!$R:$R,"")</f>
        <v/>
      </c>
      <c r="AX1859" s="24" t="str">
        <f>_xlfn.XLOOKUP(B1859,'[6]cell downs 03052026 8h40 '!$B:$B,'[6]cell downs 03052026 8h40 '!$R:$R,"")</f>
        <v/>
      </c>
      <c r="AY1859" s="24" t="str">
        <f>_xlfn.XLOOKUP(B1859,'[7]ALL SITES DOWN'!$D:$D,'[7]ALL SITES DOWN'!$J:$J,"")</f>
        <v/>
      </c>
      <c r="AZ1859" s="24" t="str">
        <f>_xlfn.XLOOKUP(B1859,'[8]ALL SITES DOWN'!$D:$D,'[8]ALL SITES DOWN'!$J:$J,"")</f>
        <v/>
      </c>
      <c r="BA1859" s="9" t="str">
        <f>_xlfn.XLOOKUP(B1859,[9]sheet1!$AC:$AC,[9]sheet1!$AF:$AF,"")</f>
        <v/>
      </c>
      <c r="BB1859" s="14" t="s">
        <v>5537</v>
      </c>
      <c r="BC1859" s="14" t="s">
        <v>5537</v>
      </c>
      <c r="BD1859" s="14" t="str">
        <f>_xlfn.XLOOKUP(B1859,'[10]cell downs 18042026 17h'!$B:$B,'[10]cell downs 18042026 17h'!$B:$B,"")</f>
        <v/>
      </c>
      <c r="BE1859" s="14" t="str">
        <f>_xlfn.XLOOKUP(B1859,'[11]Cells Huawei 19042026 15h'!$B:$B,'[11]Cells Huawei 19042026 15h'!$B:$B,"")</f>
        <v/>
      </c>
      <c r="BF1859" s="9" t="str">
        <f>_xlfn.XLOOKUP(B1859,'[12]cells down 19042026 9H40'!$B:$B,'[12]cells down 19042026 9H40'!$B:$B,"")</f>
        <v/>
      </c>
      <c r="BG1859" s="9" t="s">
        <v>4895</v>
      </c>
      <c r="BH1859" s="9" t="s">
        <v>594</v>
      </c>
    </row>
    <row r="1860" spans="1:60" s="9" customFormat="1" x14ac:dyDescent="0.3">
      <c r="A1860" s="1" t="s">
        <v>2738</v>
      </c>
      <c r="B1860" s="8" t="s">
        <v>2739</v>
      </c>
      <c r="C1860" s="3" t="str">
        <f>_xlfn.XLOOKUP(B1860,'[1]daily break down'!$D:$D,'[1]daily break down'!$E:$E,"")</f>
        <v>LITTORAL</v>
      </c>
      <c r="D1860" s="1" t="s">
        <v>11</v>
      </c>
      <c r="E1860" s="1" t="s">
        <v>12</v>
      </c>
      <c r="F1860" s="3" t="s">
        <v>31</v>
      </c>
      <c r="G1860" s="1" t="s">
        <v>502</v>
      </c>
      <c r="H1860" s="42" t="str">
        <f>_xlfn.XLOOKUP(B1860,[2]CALCULATION!$B:$B,[2]CALCULATION!$H:$H,"")</f>
        <v>ZTE</v>
      </c>
      <c r="I1860" s="34">
        <v>0</v>
      </c>
      <c r="J1860" s="34">
        <v>2.389900494531037E-2</v>
      </c>
      <c r="K1860" s="34">
        <v>0</v>
      </c>
      <c r="L1860" s="34">
        <v>0</v>
      </c>
      <c r="M1860" s="34">
        <v>0</v>
      </c>
      <c r="N1860" s="34">
        <v>0</v>
      </c>
      <c r="O1860" s="34">
        <v>0</v>
      </c>
      <c r="P1860" s="34">
        <v>0</v>
      </c>
      <c r="Q1860" s="34">
        <v>0</v>
      </c>
      <c r="R1860" s="34">
        <v>0</v>
      </c>
      <c r="S1860" s="35">
        <v>0</v>
      </c>
      <c r="T1860" s="35">
        <v>0</v>
      </c>
      <c r="U1860" s="35">
        <v>0</v>
      </c>
      <c r="V1860" s="35">
        <v>0</v>
      </c>
      <c r="W1860" s="35">
        <v>0</v>
      </c>
      <c r="X1860" s="35">
        <v>0</v>
      </c>
      <c r="Y1860" s="35">
        <v>0</v>
      </c>
      <c r="Z1860" s="35">
        <v>0</v>
      </c>
      <c r="AA1860" s="35">
        <v>0</v>
      </c>
      <c r="AB1860" s="35">
        <v>0</v>
      </c>
      <c r="AC1860" s="35">
        <v>0</v>
      </c>
      <c r="AD1860" s="35">
        <v>0</v>
      </c>
      <c r="AE1860" s="58" t="s">
        <v>5560</v>
      </c>
      <c r="AF1860" s="58"/>
      <c r="AG1860" s="57" t="str" cm="1">
        <f t="array" ref="AG1860">IFERROR(_xlfn.IFS(
AI1860="MPR ISSUE","PDH",
AI1860="BSS Hardware Issue","BSS",
AI1860="Sites strategiques, MLL, Pylone, etc.","ENVTECH",
AI1860="AKTIVCO DEFAUT GE &amp; POWER Cabinet","AKTIVCO",
AI1860="AKTIVCO Coupure ENEO &amp; Baisse de tension","AKTIVCO GRID ONLY",
AI1860="Coupure ENEO &amp; Baisse de tension","IHS GRID ONLY",
AI1860="Defaut GE &amp; POWER Cabinet","IHS",
AI1860="Sharing","Partners",
AI1860="Sites strategiques &amp; DataCenter","SST &amp; DC",
AI1860="Exclu","Exclu",
AI1860="SAT","SAT",
AI1860="SPARE-ISSUE","SPARE-ISSUE",
AI1860="Fiber CAmtel","TRANS_FO_CAMTEL",
AI1860="Fiber AOF","Fiber AOF",
AI1860="Projet OCM (HUAWEI)","TRAVAUX-HUAWEI",
AI1860="Projet OCM (NOKIA)","TRAVAUX-NOKIA",
AI1860="ACCESS-ISSUE","ACCESS-ISSUE",
AI1860="Projet OCM (ZTE, NOKIA, autres projets)","TRAVAUX OCM",
AI1860="No root CAuse","No root cause",
AI1860="ODU HS","PDH",
AI1860="IP &amp; VLAN","PDH",
AI1860="Warehouse HUAWEI","SPARE-ISSUE",
AI1860="SPARE-HS","SPARE-ISSUE",
AI1860="Power Telco","BSS",AI1860="no impacts","no impacts"
),"")</f>
        <v>no impacts</v>
      </c>
      <c r="AH1860" s="57" t="str" cm="1">
        <f t="array" ref="AH1860">IFERROR(_xlfn.IFS(
AI1860="MPR ISSUE","TX ISSUE",
AI1860="BSS Hardware Issue","RAN ISSUE",
AI1860="Sites strategiques, MLL, Pylone, etc.","ENVTECH",
AI1860="AKTIVCO DEFAUT GE &amp; POWER Cabinet","POWER ISSUE",
AI1860="AKTIVCO Coupure ENEO &amp; Baisse de tension","POWER ISSUE",
AI1860="Coupure ENEO &amp; Baisse de tension","POWER ISSUE",
AI1860="Defaut GE &amp; POWER Cabinet","POWER ISSUE",
AI1860="Sharing","POWER ISSUE",
AI1860="Sites strategiques &amp; DataCenter","POWER ISSUE",
AI1860="Exclu","Exclu",
AI1860="SAT","TX ISSUE",
AI1860="SPARE-ISSUE","SPARE-ISSUE",
AI1860="Fiber CAmtel","TX ISSUE",
AI1860="Fiber AOF","TX ISSUE",
AI1860="Projet OCM (HUAWEI)","TRAVAUX-HUAWEI",
AI1860="Projet OCM (NOKIA)","TRAVAUX -NOKIA",
AI1860="ACCESS-ISSUE","ACCESS-ISSUE",
AI1860="Projet OCM (ZTE, NOKIA, autres projets)","TRAVAUX OCM",
AI1860="No root CAuse","No root cause",
AI1860="ODU HS","TX ISSUE",
AI1860="IP &amp; VLAN","TX ISSUE",
AI1860="Warehouse HUAWEI","SPARE-ISSUE",
AI1860="SPARE-HS","SPARE-ISSUE",
AI1860="Power Telco","RAN ISSUE",AI1860="no impacts","no impacts"
),"")</f>
        <v>no impacts</v>
      </c>
      <c r="AI1860" s="85" t="s">
        <v>5998</v>
      </c>
      <c r="AJ1860" s="57" t="str" cm="1">
        <f t="array" ref="AJ1860">IFERROR(_xlfn.IFS(
AI1860="MPR ISSUE","ACTIVE",
AI1860="BSS Hardware Issue","ACTIVE",
AI1860="Sites strategiques, MLL, Pylone, etc.","PASSIVE",
AI1860="AKTIVCO DEFAUT GE &amp; POWER Cabinet","PASSIVE",
AI1860="AKTIVCO Coupure ENEO &amp; Baisse de tension","PASSIVE",
AI1860="Coupure ENEO &amp; Baisse de tension","PASSIVE",
AI1860="Defaut GE &amp; POWER Cabinet","PASSIVE",
AI1860="Sharing","PASSIVE",
AI1860="Sites strategiques &amp; DataCenter","PASSIVE",
AI1860="Exclu","Exclu",
AI1860="SAT","ACTIVE",
AI1860="SPARE-ISSUE","SPARE-ISSUE",
AI1860="Fiber CAmtel","ACTIVE",
AI1860="Fiber AOF","ACTIVE",
AI1860="Projet OCM (HUAWEI)","PLANNED WORKS",
AI1860="Projet OCM (NOKIA)","PLANNED WORKS",
AI1860="ACCESS-ISSUE","ACCESS-ISSUE",
AI1860="Projet OCM (ZTE, NOKIA, autres projets)","PLANNED WORKS",
AI1860="No root CAuse","No root cause",
AI1860="ODU HS","ACTIVE",
AI1860="IP &amp; VLAN","ACTIVE",
AI1860="Warehouse HUAWEI","SPARE-ISSUE",
AI1860="SPARE-HS","SPARE-ISSUE",
AI1860="Power Telco","ACTIVE", AI1860="no impacts","no impacts"
),"")</f>
        <v>no impacts</v>
      </c>
      <c r="AK1860" s="23" t="s">
        <v>5537</v>
      </c>
      <c r="AL1860" s="23" t="str">
        <f t="shared" si="50"/>
        <v>LIT_107</v>
      </c>
      <c r="AN1860" s="9" t="s">
        <v>5537</v>
      </c>
      <c r="AO1860" s="23" t="str">
        <f>_xlfn.XLOOKUP(B1860,'INCIDENT-05-03-2026'!E:E,'INCIDENT-05-03-2026'!F:F,"")</f>
        <v/>
      </c>
      <c r="AP1860" s="7" t="s">
        <v>5537</v>
      </c>
      <c r="AQ1860" s="6"/>
      <c r="AR1860" s="7"/>
      <c r="AS1860" s="3" t="str">
        <f>_xlfn.XLOOKUP(B1860,'[3]tt num | region | site id'!$C:$C,'[3]tt num | region | site id'!$Q:$Q,"")</f>
        <v/>
      </c>
      <c r="AT1860" s="24" t="str">
        <f>_xlfn.XLOOKUP(B1860,'[4]Cells Huawei 03052026 12h'!$B:$B,'[4]Cells Huawei 03052026 12h'!$T:$T,"")</f>
        <v/>
      </c>
      <c r="AU1860" s="24" t="str">
        <f>_xlfn.XLOOKUP(B1860,'[5]cells down 02052026 8h50'!$B:$B,'[5]cells down 02052026 8h50'!$R:$R,"")</f>
        <v/>
      </c>
      <c r="AV1860" s="24" t="str">
        <f>_xlfn.XLOOKUP(B1860,'[5]cells down 02052026 13h50'!$B:$B,'[5]cells down 02052026 13h50'!$R:$R,"")</f>
        <v/>
      </c>
      <c r="AW1860" s="24" t="str">
        <f>_xlfn.XLOOKUP(B1860,'[5]cells down 02052026 13h50'!$B:$B,'[5]cells down 02052026 13h50'!$R:$R,"")</f>
        <v/>
      </c>
      <c r="AX1860" s="24" t="str">
        <f>_xlfn.XLOOKUP(B1860,'[6]cell downs 03052026 8h40 '!$B:$B,'[6]cell downs 03052026 8h40 '!$R:$R,"")</f>
        <v/>
      </c>
      <c r="AY1860" s="24" t="str">
        <f>_xlfn.XLOOKUP(B1860,'[7]ALL SITES DOWN'!$D:$D,'[7]ALL SITES DOWN'!$J:$J,"")</f>
        <v/>
      </c>
      <c r="AZ1860" s="24" t="str">
        <f>_xlfn.XLOOKUP(B1860,'[8]ALL SITES DOWN'!$D:$D,'[8]ALL SITES DOWN'!$J:$J,"")</f>
        <v/>
      </c>
      <c r="BA1860" s="9" t="str">
        <f>_xlfn.XLOOKUP(B1860,[9]sheet1!$AC:$AC,[9]sheet1!$AF:$AF,"")</f>
        <v/>
      </c>
      <c r="BB1860" s="14" t="s">
        <v>5537</v>
      </c>
      <c r="BC1860" s="14" t="s">
        <v>5537</v>
      </c>
      <c r="BD1860" s="14" t="str">
        <f>_xlfn.XLOOKUP(B1860,'[10]cell downs 18042026 17h'!$B:$B,'[10]cell downs 18042026 17h'!$B:$B,"")</f>
        <v/>
      </c>
      <c r="BE1860" s="14" t="str">
        <f>_xlfn.XLOOKUP(B1860,'[11]Cells Huawei 19042026 15h'!$B:$B,'[11]Cells Huawei 19042026 15h'!$B:$B,"")</f>
        <v/>
      </c>
      <c r="BF1860" s="9" t="str">
        <f>_xlfn.XLOOKUP(B1860,'[12]cells down 19042026 9H40'!$B:$B,'[12]cells down 19042026 9H40'!$B:$B,"")</f>
        <v/>
      </c>
      <c r="BG1860" s="9" t="s">
        <v>2739</v>
      </c>
      <c r="BH1860" s="9" t="s">
        <v>12</v>
      </c>
    </row>
    <row r="1861" spans="1:60" s="9" customFormat="1" x14ac:dyDescent="0.3">
      <c r="A1861" s="1" t="s">
        <v>4429</v>
      </c>
      <c r="B1861" s="8" t="s">
        <v>4430</v>
      </c>
      <c r="C1861" s="3" t="str">
        <f>_xlfn.XLOOKUP(B1861,'[1]daily break down'!$D:$D,'[1]daily break down'!$E:$E,"")</f>
        <v>CENTRE</v>
      </c>
      <c r="D1861" s="1" t="s">
        <v>11</v>
      </c>
      <c r="E1861" s="1" t="s">
        <v>12</v>
      </c>
      <c r="F1861" s="3" t="s">
        <v>226</v>
      </c>
      <c r="G1861" s="1" t="s">
        <v>4429</v>
      </c>
      <c r="H1861" s="42" t="str">
        <f>_xlfn.XLOOKUP(B1861,[2]CALCULATION!$B:$B,[2]CALCULATION!$H:$H,"")</f>
        <v>ZTE</v>
      </c>
      <c r="I1861" s="34">
        <v>0</v>
      </c>
      <c r="J1861" s="34">
        <v>0</v>
      </c>
      <c r="K1861" s="34">
        <v>0</v>
      </c>
      <c r="L1861" s="34">
        <v>0</v>
      </c>
      <c r="M1861" s="34">
        <v>0</v>
      </c>
      <c r="N1861" s="34">
        <v>0</v>
      </c>
      <c r="O1861" s="34">
        <v>0</v>
      </c>
      <c r="P1861" s="34">
        <v>0</v>
      </c>
      <c r="Q1861" s="34">
        <v>0</v>
      </c>
      <c r="R1861" s="34">
        <v>0</v>
      </c>
      <c r="S1861" s="35">
        <v>0</v>
      </c>
      <c r="T1861" s="35">
        <v>0</v>
      </c>
      <c r="U1861" s="35">
        <v>0</v>
      </c>
      <c r="V1861" s="35">
        <v>0</v>
      </c>
      <c r="W1861" s="35">
        <v>0</v>
      </c>
      <c r="X1861" s="35">
        <v>0</v>
      </c>
      <c r="Y1861" s="35">
        <v>0</v>
      </c>
      <c r="Z1861" s="35">
        <v>0</v>
      </c>
      <c r="AA1861" s="35">
        <v>0</v>
      </c>
      <c r="AB1861" s="35">
        <v>0</v>
      </c>
      <c r="AC1861" s="35">
        <v>0</v>
      </c>
      <c r="AD1861" s="35">
        <v>0</v>
      </c>
      <c r="AE1861" s="58" t="s">
        <v>5559</v>
      </c>
      <c r="AF1861" s="58"/>
      <c r="AG1861" s="57" t="str" cm="1">
        <f t="array" ref="AG1861">IFERROR(_xlfn.IFS(
AI1861="MPR ISSUE","PDH",
AI1861="BSS Hardware Issue","BSS",
AI1861="Sites strategiques, MLL, Pylone, etc.","ENVTECH",
AI1861="AKTIVCO DEFAUT GE &amp; POWER Cabinet","AKTIVCO",
AI1861="AKTIVCO Coupure ENEO &amp; Baisse de tension","AKTIVCO GRID ONLY",
AI1861="Coupure ENEO &amp; Baisse de tension","IHS GRID ONLY",
AI1861="Defaut GE &amp; POWER Cabinet","IHS",
AI1861="Sharing","Partners",
AI1861="Sites strategiques &amp; DataCenter","SST &amp; DC",
AI1861="Exclu","Exclu",
AI1861="SAT","SAT",
AI1861="SPARE-ISSUE","SPARE-ISSUE",
AI1861="Fiber CAmtel","TRANS_FO_CAMTEL",
AI1861="Fiber AOF","Fiber AOF",
AI1861="Projet OCM (HUAWEI)","TRAVAUX-HUAWEI",
AI1861="Projet OCM (NOKIA)","TRAVAUX-NOKIA",
AI1861="ACCESS-ISSUE","ACCESS-ISSUE",
AI1861="Projet OCM (ZTE, NOKIA, autres projets)","TRAVAUX OCM",
AI1861="No root CAuse","No root cause",
AI1861="ODU HS","PDH",
AI1861="IP &amp; VLAN","PDH",
AI1861="Warehouse HUAWEI","SPARE-ISSUE",
AI1861="SPARE-HS","SPARE-ISSUE",
AI1861="Power Telco","BSS",AI1861="no impacts","no impacts"
),"")</f>
        <v>Exclu</v>
      </c>
      <c r="AH1861" s="57" t="str" cm="1">
        <f t="array" ref="AH1861">IFERROR(_xlfn.IFS(
AI1861="MPR ISSUE","TX ISSUE",
AI1861="BSS Hardware Issue","RAN ISSUE",
AI1861="Sites strategiques, MLL, Pylone, etc.","ENVTECH",
AI1861="AKTIVCO DEFAUT GE &amp; POWER Cabinet","POWER ISSUE",
AI1861="AKTIVCO Coupure ENEO &amp; Baisse de tension","POWER ISSUE",
AI1861="Coupure ENEO &amp; Baisse de tension","POWER ISSUE",
AI1861="Defaut GE &amp; POWER Cabinet","POWER ISSUE",
AI1861="Sharing","POWER ISSUE",
AI1861="Sites strategiques &amp; DataCenter","POWER ISSUE",
AI1861="Exclu","Exclu",
AI1861="SAT","TX ISSUE",
AI1861="SPARE-ISSUE","SPARE-ISSUE",
AI1861="Fiber CAmtel","TX ISSUE",
AI1861="Fiber AOF","TX ISSUE",
AI1861="Projet OCM (HUAWEI)","TRAVAUX-HUAWEI",
AI1861="Projet OCM (NOKIA)","TRAVAUX -NOKIA",
AI1861="ACCESS-ISSUE","ACCESS-ISSUE",
AI1861="Projet OCM (ZTE, NOKIA, autres projets)","TRAVAUX OCM",
AI1861="No root CAuse","No root cause",
AI1861="ODU HS","TX ISSUE",
AI1861="IP &amp; VLAN","TX ISSUE",
AI1861="Warehouse HUAWEI","SPARE-ISSUE",
AI1861="SPARE-HS","SPARE-ISSUE",
AI1861="Power Telco","RAN ISSUE",AI1861="no impacts","no impacts"
),"")</f>
        <v>Exclu</v>
      </c>
      <c r="AI1861" s="85" t="s">
        <v>5559</v>
      </c>
      <c r="AJ1861" s="57" t="str" cm="1">
        <f t="array" ref="AJ1861">IFERROR(_xlfn.IFS(
AI1861="MPR ISSUE","ACTIVE",
AI1861="BSS Hardware Issue","ACTIVE",
AI1861="Sites strategiques, MLL, Pylone, etc.","PASSIVE",
AI1861="AKTIVCO DEFAUT GE &amp; POWER Cabinet","PASSIVE",
AI1861="AKTIVCO Coupure ENEO &amp; Baisse de tension","PASSIVE",
AI1861="Coupure ENEO &amp; Baisse de tension","PASSIVE",
AI1861="Defaut GE &amp; POWER Cabinet","PASSIVE",
AI1861="Sharing","PASSIVE",
AI1861="Sites strategiques &amp; DataCenter","PASSIVE",
AI1861="Exclu","Exclu",
AI1861="SAT","ACTIVE",
AI1861="SPARE-ISSUE","SPARE-ISSUE",
AI1861="Fiber CAmtel","ACTIVE",
AI1861="Fiber AOF","ACTIVE",
AI1861="Projet OCM (HUAWEI)","PLANNED WORKS",
AI1861="Projet OCM (NOKIA)","PLANNED WORKS",
AI1861="ACCESS-ISSUE","ACCESS-ISSUE",
AI1861="Projet OCM (ZTE, NOKIA, autres projets)","PLANNED WORKS",
AI1861="No root CAuse","No root cause",
AI1861="ODU HS","ACTIVE",
AI1861="IP &amp; VLAN","ACTIVE",
AI1861="Warehouse HUAWEI","SPARE-ISSUE",
AI1861="SPARE-HS","SPARE-ISSUE",
AI1861="Power Telco","ACTIVE", AI1861="no impacts","no impacts"
),"")</f>
        <v>Exclu</v>
      </c>
      <c r="AK1861" s="23" t="s">
        <v>5537</v>
      </c>
      <c r="AL1861" s="23" t="str">
        <f t="shared" si="50"/>
        <v>EST_003</v>
      </c>
      <c r="AN1861" s="9" t="s">
        <v>5537</v>
      </c>
      <c r="AO1861" s="23" t="str">
        <f>_xlfn.XLOOKUP(B1861,'INCIDENT-05-03-2026'!E:E,'INCIDENT-05-03-2026'!F:F,"")</f>
        <v/>
      </c>
      <c r="AP1861" s="7" t="s">
        <v>5537</v>
      </c>
      <c r="AQ1861" s="6"/>
      <c r="AR1861" s="7"/>
      <c r="AS1861" s="3" t="str">
        <f>_xlfn.XLOOKUP(B1861,'[3]tt num | region | site id'!$C:$C,'[3]tt num | region | site id'!$Q:$Q,"")</f>
        <v/>
      </c>
      <c r="AT1861" s="24" t="str">
        <f>_xlfn.XLOOKUP(B1861,'[4]Cells Huawei 03052026 12h'!$B:$B,'[4]Cells Huawei 03052026 12h'!$T:$T,"")</f>
        <v/>
      </c>
      <c r="AU1861" s="24" t="str">
        <f>_xlfn.XLOOKUP(B1861,'[5]cells down 02052026 8h50'!$B:$B,'[5]cells down 02052026 8h50'!$R:$R,"")</f>
        <v/>
      </c>
      <c r="AV1861" s="24" t="str">
        <f>_xlfn.XLOOKUP(B1861,'[5]cells down 02052026 13h50'!$B:$B,'[5]cells down 02052026 13h50'!$R:$R,"")</f>
        <v/>
      </c>
      <c r="AW1861" s="24" t="str">
        <f>_xlfn.XLOOKUP(B1861,'[5]cells down 02052026 13h50'!$B:$B,'[5]cells down 02052026 13h50'!$R:$R,"")</f>
        <v/>
      </c>
      <c r="AX1861" s="24" t="str">
        <f>_xlfn.XLOOKUP(B1861,'[6]cell downs 03052026 8h40 '!$B:$B,'[6]cell downs 03052026 8h40 '!$R:$R,"")</f>
        <v/>
      </c>
      <c r="AY1861" s="24" t="str">
        <f>_xlfn.XLOOKUP(B1861,'[7]ALL SITES DOWN'!$D:$D,'[7]ALL SITES DOWN'!$J:$J,"")</f>
        <v/>
      </c>
      <c r="AZ1861" s="24" t="str">
        <f>_xlfn.XLOOKUP(B1861,'[8]ALL SITES DOWN'!$D:$D,'[8]ALL SITES DOWN'!$J:$J,"")</f>
        <v/>
      </c>
      <c r="BA1861" s="9" t="str">
        <f>_xlfn.XLOOKUP(B1861,[9]sheet1!$AC:$AC,[9]sheet1!$AF:$AF,"")</f>
        <v/>
      </c>
      <c r="BB1861" s="14" t="s">
        <v>5537</v>
      </c>
      <c r="BC1861" s="14" t="s">
        <v>5537</v>
      </c>
      <c r="BD1861" s="14" t="str">
        <f>_xlfn.XLOOKUP(B1861,'[10]cell downs 18042026 17h'!$B:$B,'[10]cell downs 18042026 17h'!$B:$B,"")</f>
        <v/>
      </c>
      <c r="BE1861" s="14" t="str">
        <f>_xlfn.XLOOKUP(B1861,'[11]Cells Huawei 19042026 15h'!$B:$B,'[11]Cells Huawei 19042026 15h'!$B:$B,"")</f>
        <v/>
      </c>
      <c r="BF1861" s="9" t="str">
        <f>_xlfn.XLOOKUP(B1861,'[12]cells down 19042026 9H40'!$B:$B,'[12]cells down 19042026 9H40'!$B:$B,"")</f>
        <v/>
      </c>
      <c r="BG1861" s="9" t="s">
        <v>4430</v>
      </c>
      <c r="BH1861" s="9" t="s">
        <v>5537</v>
      </c>
    </row>
    <row r="1862" spans="1:60" s="9" customFormat="1" ht="19.5" customHeight="1" x14ac:dyDescent="0.3">
      <c r="A1862" s="1" t="s">
        <v>4556</v>
      </c>
      <c r="B1862" s="8" t="s">
        <v>4557</v>
      </c>
      <c r="C1862" s="3" t="str">
        <f>_xlfn.XLOOKUP(B1862,'[1]daily break down'!$D:$D,'[1]daily break down'!$E:$E,"")</f>
        <v>CENTRE</v>
      </c>
      <c r="D1862" s="1" t="s">
        <v>21</v>
      </c>
      <c r="E1862" s="1" t="s">
        <v>188</v>
      </c>
      <c r="F1862" s="3" t="s">
        <v>37</v>
      </c>
      <c r="G1862" s="1" t="s">
        <v>4556</v>
      </c>
      <c r="H1862" s="41" t="str">
        <f>_xlfn.XLOOKUP(B1862,[2]CALCULATION!$B:$B,[2]CALCULATION!$H:$H,"")</f>
        <v>NOKIA</v>
      </c>
      <c r="I1862" s="34">
        <v>0</v>
      </c>
      <c r="J1862" s="34">
        <v>0</v>
      </c>
      <c r="K1862" s="34">
        <v>0</v>
      </c>
      <c r="L1862" s="34">
        <v>0</v>
      </c>
      <c r="M1862" s="34">
        <v>0</v>
      </c>
      <c r="N1862" s="34">
        <v>0</v>
      </c>
      <c r="O1862" s="34">
        <v>0</v>
      </c>
      <c r="P1862" s="34">
        <v>0</v>
      </c>
      <c r="Q1862" s="34">
        <v>0</v>
      </c>
      <c r="R1862" s="34">
        <v>0</v>
      </c>
      <c r="S1862" s="35">
        <v>0</v>
      </c>
      <c r="T1862" s="35">
        <v>0</v>
      </c>
      <c r="U1862" s="35">
        <v>0</v>
      </c>
      <c r="V1862" s="35">
        <v>0</v>
      </c>
      <c r="W1862" s="35">
        <v>0</v>
      </c>
      <c r="X1862" s="35">
        <v>0</v>
      </c>
      <c r="Y1862" s="35">
        <v>0</v>
      </c>
      <c r="Z1862" s="35">
        <v>0</v>
      </c>
      <c r="AA1862" s="35">
        <v>0</v>
      </c>
      <c r="AB1862" s="35">
        <v>0</v>
      </c>
      <c r="AC1862" s="35">
        <v>0</v>
      </c>
      <c r="AD1862" s="35">
        <v>0</v>
      </c>
      <c r="AE1862" s="58" t="s">
        <v>5559</v>
      </c>
      <c r="AF1862" s="58"/>
      <c r="AG1862" s="57" t="str" cm="1">
        <f t="array" ref="AG1862">IFERROR(_xlfn.IFS(
AI1862="MPR ISSUE","PDH",
AI1862="BSS Hardware Issue","BSS",
AI1862="Sites strategiques, MLL, Pylone, etc.","ENVTECH",
AI1862="AKTIVCO DEFAUT GE &amp; POWER Cabinet","AKTIVCO",
AI1862="AKTIVCO Coupure ENEO &amp; Baisse de tension","AKTIVCO GRID ONLY",
AI1862="Coupure ENEO &amp; Baisse de tension","IHS GRID ONLY",
AI1862="Defaut GE &amp; POWER Cabinet","IHS",
AI1862="Sharing","Partners",
AI1862="Sites strategiques &amp; DataCenter","SST &amp; DC",
AI1862="Exclu","Exclu",
AI1862="SAT","SAT",
AI1862="SPARE-ISSUE","SPARE-ISSUE",
AI1862="Fiber CAmtel","TRANS_FO_CAMTEL",
AI1862="Fiber AOF","Fiber AOF",
AI1862="Projet OCM (HUAWEI)","TRAVAUX-HUAWEI",
AI1862="Projet OCM (NOKIA)","TRAVAUX-NOKIA",
AI1862="ACCESS-ISSUE","ACCESS-ISSUE",
AI1862="Projet OCM (ZTE, NOKIA, autres projets)","TRAVAUX OCM",
AI1862="No root CAuse","No root cause",
AI1862="ODU HS","PDH",
AI1862="IP &amp; VLAN","PDH",
AI1862="Warehouse HUAWEI","SPARE-ISSUE",
AI1862="SPARE-HS","SPARE-ISSUE",
AI1862="Power Telco","BSS",AI1862="no impacts","no impacts"
),"")</f>
        <v>Exclu</v>
      </c>
      <c r="AH1862" s="57" t="str" cm="1">
        <f t="array" ref="AH1862">IFERROR(_xlfn.IFS(
AI1862="MPR ISSUE","TX ISSUE",
AI1862="BSS Hardware Issue","RAN ISSUE",
AI1862="Sites strategiques, MLL, Pylone, etc.","ENVTECH",
AI1862="AKTIVCO DEFAUT GE &amp; POWER Cabinet","POWER ISSUE",
AI1862="AKTIVCO Coupure ENEO &amp; Baisse de tension","POWER ISSUE",
AI1862="Coupure ENEO &amp; Baisse de tension","POWER ISSUE",
AI1862="Defaut GE &amp; POWER Cabinet","POWER ISSUE",
AI1862="Sharing","POWER ISSUE",
AI1862="Sites strategiques &amp; DataCenter","POWER ISSUE",
AI1862="Exclu","Exclu",
AI1862="SAT","TX ISSUE",
AI1862="SPARE-ISSUE","SPARE-ISSUE",
AI1862="Fiber CAmtel","TX ISSUE",
AI1862="Fiber AOF","TX ISSUE",
AI1862="Projet OCM (HUAWEI)","TRAVAUX-HUAWEI",
AI1862="Projet OCM (NOKIA)","TRAVAUX -NOKIA",
AI1862="ACCESS-ISSUE","ACCESS-ISSUE",
AI1862="Projet OCM (ZTE, NOKIA, autres projets)","TRAVAUX OCM",
AI1862="No root CAuse","No root cause",
AI1862="ODU HS","TX ISSUE",
AI1862="IP &amp; VLAN","TX ISSUE",
AI1862="Warehouse HUAWEI","SPARE-ISSUE",
AI1862="SPARE-HS","SPARE-ISSUE",
AI1862="Power Telco","RAN ISSUE",AI1862="no impacts","no impacts"
),"")</f>
        <v>Exclu</v>
      </c>
      <c r="AI1862" s="85" t="s">
        <v>5559</v>
      </c>
      <c r="AJ1862" s="57" t="str" cm="1">
        <f t="array" ref="AJ1862">IFERROR(_xlfn.IFS(
AI1862="MPR ISSUE","ACTIVE",
AI1862="BSS Hardware Issue","ACTIVE",
AI1862="Sites strategiques, MLL, Pylone, etc.","PASSIVE",
AI1862="AKTIVCO DEFAUT GE &amp; POWER Cabinet","PASSIVE",
AI1862="AKTIVCO Coupure ENEO &amp; Baisse de tension","PASSIVE",
AI1862="Coupure ENEO &amp; Baisse de tension","PASSIVE",
AI1862="Defaut GE &amp; POWER Cabinet","PASSIVE",
AI1862="Sharing","PASSIVE",
AI1862="Sites strategiques &amp; DataCenter","PASSIVE",
AI1862="Exclu","Exclu",
AI1862="SAT","ACTIVE",
AI1862="SPARE-ISSUE","SPARE-ISSUE",
AI1862="Fiber CAmtel","ACTIVE",
AI1862="Fiber AOF","ACTIVE",
AI1862="Projet OCM (HUAWEI)","PLANNED WORKS",
AI1862="Projet OCM (NOKIA)","PLANNED WORKS",
AI1862="ACCESS-ISSUE","ACCESS-ISSUE",
AI1862="Projet OCM (ZTE, NOKIA, autres projets)","PLANNED WORKS",
AI1862="No root CAuse","No root cause",
AI1862="ODU HS","ACTIVE",
AI1862="IP &amp; VLAN","ACTIVE",
AI1862="Warehouse HUAWEI","SPARE-ISSUE",
AI1862="SPARE-HS","SPARE-ISSUE",
AI1862="Power Telco","ACTIVE", AI1862="no impacts","no impacts"
),"")</f>
        <v>Exclu</v>
      </c>
      <c r="AK1862" s="23" t="s">
        <v>5537</v>
      </c>
      <c r="AL1862" s="23" t="str">
        <f t="shared" ref="AL1862:AL1893" si="51">B1862</f>
        <v>CTR_057</v>
      </c>
      <c r="AN1862" s="9" t="s">
        <v>5537</v>
      </c>
      <c r="AO1862" s="23" t="str">
        <f>_xlfn.XLOOKUP(B1862,'INCIDENT-05-03-2026'!E:E,'INCIDENT-05-03-2026'!F:F,"")</f>
        <v/>
      </c>
      <c r="AP1862" s="7" t="s">
        <v>5537</v>
      </c>
      <c r="AQ1862" s="6"/>
      <c r="AR1862" s="7"/>
      <c r="AS1862" s="3" t="str">
        <f>_xlfn.XLOOKUP(B1862,'[3]tt num | region | site id'!$C:$C,'[3]tt num | region | site id'!$Q:$Q,"")</f>
        <v/>
      </c>
      <c r="AT1862" s="24" t="str">
        <f>_xlfn.XLOOKUP(B1862,'[4]Cells Huawei 03052026 12h'!$B:$B,'[4]Cells Huawei 03052026 12h'!$T:$T,"")</f>
        <v/>
      </c>
      <c r="AU1862" s="24" t="str">
        <f>_xlfn.XLOOKUP(B1862,'[5]cells down 02052026 8h50'!$B:$B,'[5]cells down 02052026 8h50'!$R:$R,"")</f>
        <v/>
      </c>
      <c r="AV1862" s="24" t="str">
        <f>_xlfn.XLOOKUP(B1862,'[5]cells down 02052026 13h50'!$B:$B,'[5]cells down 02052026 13h50'!$R:$R,"")</f>
        <v/>
      </c>
      <c r="AW1862" s="24" t="str">
        <f>_xlfn.XLOOKUP(B1862,'[5]cells down 02052026 13h50'!$B:$B,'[5]cells down 02052026 13h50'!$R:$R,"")</f>
        <v/>
      </c>
      <c r="AX1862" s="24" t="str">
        <f>_xlfn.XLOOKUP(B1862,'[6]cell downs 03052026 8h40 '!$B:$B,'[6]cell downs 03052026 8h40 '!$R:$R,"")</f>
        <v/>
      </c>
      <c r="AY1862" s="24" t="str">
        <f>_xlfn.XLOOKUP(B1862,'[7]ALL SITES DOWN'!$D:$D,'[7]ALL SITES DOWN'!$J:$J,"")</f>
        <v/>
      </c>
      <c r="AZ1862" s="24" t="str">
        <f>_xlfn.XLOOKUP(B1862,'[8]ALL SITES DOWN'!$D:$D,'[8]ALL SITES DOWN'!$J:$J,"")</f>
        <v/>
      </c>
      <c r="BA1862" s="9" t="str">
        <f>_xlfn.XLOOKUP(B1862,[9]sheet1!$AC:$AC,[9]sheet1!$AF:$AF,"")</f>
        <v/>
      </c>
      <c r="BB1862" s="14" t="s">
        <v>5537</v>
      </c>
      <c r="BC1862" s="14" t="s">
        <v>5537</v>
      </c>
      <c r="BD1862" s="14" t="str">
        <f>_xlfn.XLOOKUP(B1862,'[10]cell downs 18042026 17h'!$B:$B,'[10]cell downs 18042026 17h'!$B:$B,"")</f>
        <v/>
      </c>
      <c r="BE1862" s="14" t="str">
        <f>_xlfn.XLOOKUP(B1862,'[11]Cells Huawei 19042026 15h'!$B:$B,'[11]Cells Huawei 19042026 15h'!$B:$B,"")</f>
        <v/>
      </c>
      <c r="BF1862" s="9" t="str">
        <f>_xlfn.XLOOKUP(B1862,'[12]cells down 19042026 9H40'!$B:$B,'[12]cells down 19042026 9H40'!$B:$B,"")</f>
        <v/>
      </c>
      <c r="BG1862" s="9" t="s">
        <v>5537</v>
      </c>
      <c r="BH1862" s="9" t="s">
        <v>5537</v>
      </c>
    </row>
    <row r="1863" spans="1:60" s="9" customFormat="1" x14ac:dyDescent="0.3">
      <c r="A1863" s="1" t="s">
        <v>2397</v>
      </c>
      <c r="B1863" s="1" t="s">
        <v>2398</v>
      </c>
      <c r="C1863" s="3" t="str">
        <f>_xlfn.XLOOKUP(B1863,'[1]daily break down'!$D:$D,'[1]daily break down'!$E:$E,"")</f>
        <v>Douala</v>
      </c>
      <c r="D1863" s="1" t="s">
        <v>18</v>
      </c>
      <c r="E1863" s="30" t="s">
        <v>18</v>
      </c>
      <c r="F1863" s="3" t="s">
        <v>31</v>
      </c>
      <c r="G1863" s="1" t="s">
        <v>32</v>
      </c>
      <c r="H1863" s="42" t="str">
        <f>_xlfn.XLOOKUP(B1863,[2]CALCULATION!$B:$B,[2]CALCULATION!$H:$H,"")</f>
        <v>ZTE</v>
      </c>
      <c r="I1863" s="34">
        <v>0</v>
      </c>
      <c r="J1863" s="34">
        <v>4.337651562495541</v>
      </c>
      <c r="K1863" s="34">
        <v>0</v>
      </c>
      <c r="L1863" s="34">
        <v>0</v>
      </c>
      <c r="M1863" s="34">
        <v>0</v>
      </c>
      <c r="N1863" s="34">
        <v>0</v>
      </c>
      <c r="O1863" s="34">
        <v>0</v>
      </c>
      <c r="P1863" s="34">
        <v>0</v>
      </c>
      <c r="Q1863" s="34">
        <v>0</v>
      </c>
      <c r="R1863" s="34">
        <v>0</v>
      </c>
      <c r="S1863" s="35">
        <v>0</v>
      </c>
      <c r="T1863" s="35">
        <v>0</v>
      </c>
      <c r="U1863" s="35">
        <v>0</v>
      </c>
      <c r="V1863" s="35">
        <v>0</v>
      </c>
      <c r="W1863" s="35">
        <v>0</v>
      </c>
      <c r="X1863" s="35">
        <v>0</v>
      </c>
      <c r="Y1863" s="35">
        <v>0</v>
      </c>
      <c r="Z1863" s="35">
        <v>0</v>
      </c>
      <c r="AA1863" s="35">
        <v>0</v>
      </c>
      <c r="AB1863" s="35">
        <v>0</v>
      </c>
      <c r="AC1863" s="35">
        <v>0</v>
      </c>
      <c r="AD1863" s="35">
        <v>0</v>
      </c>
      <c r="AE1863" s="58" t="s">
        <v>5560</v>
      </c>
      <c r="AF1863" s="58"/>
      <c r="AG1863" s="57" t="str" cm="1">
        <f t="array" ref="AG1863">IFERROR(_xlfn.IFS(
AI1863="MPR ISSUE","PDH",
AI1863="BSS Hardware Issue","BSS",
AI1863="Sites strategiques, MLL, Pylone, etc.","ENVTECH",
AI1863="AKTIVCO DEFAUT GE &amp; POWER Cabinet","AKTIVCO",
AI1863="AKTIVCO Coupure ENEO &amp; Baisse de tension","AKTIVCO GRID ONLY",
AI1863="Coupure ENEO &amp; Baisse de tension","IHS GRID ONLY",
AI1863="Defaut GE &amp; POWER Cabinet","IHS",
AI1863="Sharing","Partners",
AI1863="Sites strategiques &amp; DataCenter","SST &amp; DC",
AI1863="Exclu","Exclu",
AI1863="SAT","SAT",
AI1863="SPARE-ISSUE","SPARE-ISSUE",
AI1863="Fiber CAmtel","TRANS_FO_CAMTEL",
AI1863="Fiber AOF","Fiber AOF",
AI1863="Projet OCM (HUAWEI)","TRAVAUX-HUAWEI",
AI1863="Projet OCM (NOKIA)","TRAVAUX-NOKIA",
AI1863="ACCESS-ISSUE","ACCESS-ISSUE",
AI1863="Projet OCM (ZTE, NOKIA, autres projets)","TRAVAUX OCM",
AI1863="No root CAuse","No root cause",
AI1863="ODU HS","PDH",
AI1863="IP &amp; VLAN","PDH",
AI1863="Warehouse HUAWEI","SPARE-ISSUE",
AI1863="SPARE-HS","SPARE-ISSUE",
AI1863="Power Telco","BSS",AI1863="no impacts","no impacts"
),"")</f>
        <v>no impacts</v>
      </c>
      <c r="AH1863" s="57" t="str" cm="1">
        <f t="array" ref="AH1863">IFERROR(_xlfn.IFS(
AI1863="MPR ISSUE","TX ISSUE",
AI1863="BSS Hardware Issue","RAN ISSUE",
AI1863="Sites strategiques, MLL, Pylone, etc.","ENVTECH",
AI1863="AKTIVCO DEFAUT GE &amp; POWER Cabinet","POWER ISSUE",
AI1863="AKTIVCO Coupure ENEO &amp; Baisse de tension","POWER ISSUE",
AI1863="Coupure ENEO &amp; Baisse de tension","POWER ISSUE",
AI1863="Defaut GE &amp; POWER Cabinet","POWER ISSUE",
AI1863="Sharing","POWER ISSUE",
AI1863="Sites strategiques &amp; DataCenter","POWER ISSUE",
AI1863="Exclu","Exclu",
AI1863="SAT","TX ISSUE",
AI1863="SPARE-ISSUE","SPARE-ISSUE",
AI1863="Fiber CAmtel","TX ISSUE",
AI1863="Fiber AOF","TX ISSUE",
AI1863="Projet OCM (HUAWEI)","TRAVAUX-HUAWEI",
AI1863="Projet OCM (NOKIA)","TRAVAUX -NOKIA",
AI1863="ACCESS-ISSUE","ACCESS-ISSUE",
AI1863="Projet OCM (ZTE, NOKIA, autres projets)","TRAVAUX OCM",
AI1863="No root CAuse","No root cause",
AI1863="ODU HS","TX ISSUE",
AI1863="IP &amp; VLAN","TX ISSUE",
AI1863="Warehouse HUAWEI","SPARE-ISSUE",
AI1863="SPARE-HS","SPARE-ISSUE",
AI1863="Power Telco","RAN ISSUE",AI1863="no impacts","no impacts"
),"")</f>
        <v>no impacts</v>
      </c>
      <c r="AI1863" s="85" t="s">
        <v>5998</v>
      </c>
      <c r="AJ1863" s="57" t="str" cm="1">
        <f t="array" ref="AJ1863">IFERROR(_xlfn.IFS(
AI1863="MPR ISSUE","ACTIVE",
AI1863="BSS Hardware Issue","ACTIVE",
AI1863="Sites strategiques, MLL, Pylone, etc.","PASSIVE",
AI1863="AKTIVCO DEFAUT GE &amp; POWER Cabinet","PASSIVE",
AI1863="AKTIVCO Coupure ENEO &amp; Baisse de tension","PASSIVE",
AI1863="Coupure ENEO &amp; Baisse de tension","PASSIVE",
AI1863="Defaut GE &amp; POWER Cabinet","PASSIVE",
AI1863="Sharing","PASSIVE",
AI1863="Sites strategiques &amp; DataCenter","PASSIVE",
AI1863="Exclu","Exclu",
AI1863="SAT","ACTIVE",
AI1863="SPARE-ISSUE","SPARE-ISSUE",
AI1863="Fiber CAmtel","ACTIVE",
AI1863="Fiber AOF","ACTIVE",
AI1863="Projet OCM (HUAWEI)","PLANNED WORKS",
AI1863="Projet OCM (NOKIA)","PLANNED WORKS",
AI1863="ACCESS-ISSUE","ACCESS-ISSUE",
AI1863="Projet OCM (ZTE, NOKIA, autres projets)","PLANNED WORKS",
AI1863="No root CAuse","No root cause",
AI1863="ODU HS","ACTIVE",
AI1863="IP &amp; VLAN","ACTIVE",
AI1863="Warehouse HUAWEI","SPARE-ISSUE",
AI1863="SPARE-HS","SPARE-ISSUE",
AI1863="Power Telco","ACTIVE", AI1863="no impacts","no impacts"
),"")</f>
        <v>no impacts</v>
      </c>
      <c r="AK1863" s="23" t="s">
        <v>5537</v>
      </c>
      <c r="AL1863" s="23" t="str">
        <f t="shared" si="51"/>
        <v>LIT_683</v>
      </c>
      <c r="AN1863" s="9" t="s">
        <v>5537</v>
      </c>
      <c r="AO1863" s="23" t="str">
        <f>_xlfn.XLOOKUP(B1863,'INCIDENT-05-03-2026'!E:E,'INCIDENT-05-03-2026'!F:F,"")</f>
        <v/>
      </c>
      <c r="AP1863" s="7" t="s">
        <v>5537</v>
      </c>
      <c r="AQ1863" s="6"/>
      <c r="AR1863" s="7"/>
      <c r="AS1863" s="3" t="str">
        <f>_xlfn.XLOOKUP(B1863,'[3]tt num | region | site id'!$C:$C,'[3]tt num | region | site id'!$Q:$Q,"")</f>
        <v/>
      </c>
      <c r="AT1863" s="24" t="str">
        <f>_xlfn.XLOOKUP(B1863,'[4]Cells Huawei 03052026 12h'!$B:$B,'[4]Cells Huawei 03052026 12h'!$T:$T,"")</f>
        <v/>
      </c>
      <c r="AU1863" s="24" t="str">
        <f>_xlfn.XLOOKUP(B1863,'[5]cells down 02052026 8h50'!$B:$B,'[5]cells down 02052026 8h50'!$R:$R,"")</f>
        <v/>
      </c>
      <c r="AV1863" s="24" t="str">
        <f>_xlfn.XLOOKUP(B1863,'[5]cells down 02052026 13h50'!$B:$B,'[5]cells down 02052026 13h50'!$R:$R,"")</f>
        <v/>
      </c>
      <c r="AW1863" s="24" t="str">
        <f>_xlfn.XLOOKUP(B1863,'[5]cells down 02052026 13h50'!$B:$B,'[5]cells down 02052026 13h50'!$R:$R,"")</f>
        <v/>
      </c>
      <c r="AX1863" s="24" t="str">
        <f>_xlfn.XLOOKUP(B1863,'[6]cell downs 03052026 8h40 '!$B:$B,'[6]cell downs 03052026 8h40 '!$R:$R,"")</f>
        <v/>
      </c>
      <c r="AY1863" s="24" t="str">
        <f>_xlfn.XLOOKUP(B1863,'[7]ALL SITES DOWN'!$D:$D,'[7]ALL SITES DOWN'!$J:$J,"")</f>
        <v/>
      </c>
      <c r="AZ1863" s="24" t="str">
        <f>_xlfn.XLOOKUP(B1863,'[8]ALL SITES DOWN'!$D:$D,'[8]ALL SITES DOWN'!$J:$J,"")</f>
        <v/>
      </c>
      <c r="BA1863" s="9" t="str">
        <f>_xlfn.XLOOKUP(B1863,[9]sheet1!$AC:$AC,[9]sheet1!$AF:$AF,"")</f>
        <v/>
      </c>
      <c r="BB1863" s="14" t="s">
        <v>5537</v>
      </c>
      <c r="BC1863" s="14" t="s">
        <v>5537</v>
      </c>
      <c r="BD1863" s="14" t="str">
        <f>_xlfn.XLOOKUP(B1863,'[10]cell downs 18042026 17h'!$B:$B,'[10]cell downs 18042026 17h'!$B:$B,"")</f>
        <v/>
      </c>
      <c r="BE1863" s="14" t="str">
        <f>_xlfn.XLOOKUP(B1863,'[11]Cells Huawei 19042026 15h'!$B:$B,'[11]Cells Huawei 19042026 15h'!$B:$B,"")</f>
        <v/>
      </c>
      <c r="BF1863" s="9" t="str">
        <f>_xlfn.XLOOKUP(B1863,'[12]cells down 19042026 9H40'!$B:$B,'[12]cells down 19042026 9H40'!$B:$B,"")</f>
        <v/>
      </c>
      <c r="BG1863" s="9" t="s">
        <v>5537</v>
      </c>
      <c r="BH1863" s="9" t="s">
        <v>594</v>
      </c>
    </row>
    <row r="1864" spans="1:60" s="9" customFormat="1" x14ac:dyDescent="0.3">
      <c r="A1864" s="1" t="s">
        <v>4616</v>
      </c>
      <c r="B1864" s="1" t="s">
        <v>4617</v>
      </c>
      <c r="C1864" s="3" t="str">
        <f>_xlfn.XLOOKUP(B1864,'[1]daily break down'!$D:$D,'[1]daily break down'!$E:$E,"")</f>
        <v>CENTRE</v>
      </c>
      <c r="D1864" s="1" t="s">
        <v>21</v>
      </c>
      <c r="E1864" s="1" t="s">
        <v>122</v>
      </c>
      <c r="F1864" s="3" t="s">
        <v>37</v>
      </c>
      <c r="G1864" s="1" t="s">
        <v>4081</v>
      </c>
      <c r="H1864" s="41" t="str">
        <f>_xlfn.XLOOKUP(B1864,[2]CALCULATION!$B:$B,[2]CALCULATION!$H:$H,"")</f>
        <v>NOKIA</v>
      </c>
      <c r="I1864" s="34">
        <v>0</v>
      </c>
      <c r="J1864" s="34">
        <v>0</v>
      </c>
      <c r="K1864" s="34">
        <v>0</v>
      </c>
      <c r="L1864" s="34">
        <v>0</v>
      </c>
      <c r="M1864" s="34">
        <v>0</v>
      </c>
      <c r="N1864" s="34">
        <v>0</v>
      </c>
      <c r="O1864" s="34">
        <v>0</v>
      </c>
      <c r="P1864" s="34">
        <v>0</v>
      </c>
      <c r="Q1864" s="34">
        <v>0</v>
      </c>
      <c r="R1864" s="34">
        <v>0</v>
      </c>
      <c r="S1864" s="35">
        <v>0</v>
      </c>
      <c r="T1864" s="35">
        <v>0</v>
      </c>
      <c r="U1864" s="35">
        <v>0</v>
      </c>
      <c r="V1864" s="35">
        <v>0</v>
      </c>
      <c r="W1864" s="35">
        <v>0</v>
      </c>
      <c r="X1864" s="35">
        <v>0</v>
      </c>
      <c r="Y1864" s="35">
        <v>0</v>
      </c>
      <c r="Z1864" s="35">
        <v>0</v>
      </c>
      <c r="AA1864" s="35">
        <v>0</v>
      </c>
      <c r="AB1864" s="35">
        <v>0</v>
      </c>
      <c r="AC1864" s="35">
        <v>0</v>
      </c>
      <c r="AD1864" s="35">
        <v>0</v>
      </c>
      <c r="AE1864" s="58" t="s">
        <v>5560</v>
      </c>
      <c r="AF1864" s="58"/>
      <c r="AG1864" s="57" t="str" cm="1">
        <f t="array" ref="AG1864">IFERROR(_xlfn.IFS(
AI1864="MPR ISSUE","PDH",
AI1864="BSS Hardware Issue","BSS",
AI1864="Sites strategiques, MLL, Pylone, etc.","ENVTECH",
AI1864="AKTIVCO DEFAUT GE &amp; POWER Cabinet","AKTIVCO",
AI1864="AKTIVCO Coupure ENEO &amp; Baisse de tension","AKTIVCO GRID ONLY",
AI1864="Coupure ENEO &amp; Baisse de tension","IHS GRID ONLY",
AI1864="Defaut GE &amp; POWER Cabinet","IHS",
AI1864="Sharing","Partners",
AI1864="Sites strategiques &amp; DataCenter","SST &amp; DC",
AI1864="Exclu","Exclu",
AI1864="SAT","SAT",
AI1864="SPARE-ISSUE","SPARE-ISSUE",
AI1864="Fiber CAmtel","TRANS_FO_CAMTEL",
AI1864="Fiber AOF","Fiber AOF",
AI1864="Projet OCM (HUAWEI)","TRAVAUX-HUAWEI",
AI1864="Projet OCM (NOKIA)","TRAVAUX-NOKIA",
AI1864="ACCESS-ISSUE","ACCESS-ISSUE",
AI1864="Projet OCM (ZTE, NOKIA, autres projets)","TRAVAUX OCM",
AI1864="No root CAuse","No root cause",
AI1864="ODU HS","PDH",
AI1864="IP &amp; VLAN","PDH",
AI1864="Warehouse HUAWEI","SPARE-ISSUE",
AI1864="SPARE-HS","SPARE-ISSUE",
AI1864="Power Telco","BSS",AI1864="no impacts","no impacts"
),"")</f>
        <v>no impacts</v>
      </c>
      <c r="AH1864" s="57" t="str" cm="1">
        <f t="array" ref="AH1864">IFERROR(_xlfn.IFS(
AI1864="MPR ISSUE","TX ISSUE",
AI1864="BSS Hardware Issue","RAN ISSUE",
AI1864="Sites strategiques, MLL, Pylone, etc.","ENVTECH",
AI1864="AKTIVCO DEFAUT GE &amp; POWER Cabinet","POWER ISSUE",
AI1864="AKTIVCO Coupure ENEO &amp; Baisse de tension","POWER ISSUE",
AI1864="Coupure ENEO &amp; Baisse de tension","POWER ISSUE",
AI1864="Defaut GE &amp; POWER Cabinet","POWER ISSUE",
AI1864="Sharing","POWER ISSUE",
AI1864="Sites strategiques &amp; DataCenter","POWER ISSUE",
AI1864="Exclu","Exclu",
AI1864="SAT","TX ISSUE",
AI1864="SPARE-ISSUE","SPARE-ISSUE",
AI1864="Fiber CAmtel","TX ISSUE",
AI1864="Fiber AOF","TX ISSUE",
AI1864="Projet OCM (HUAWEI)","TRAVAUX-HUAWEI",
AI1864="Projet OCM (NOKIA)","TRAVAUX -NOKIA",
AI1864="ACCESS-ISSUE","ACCESS-ISSUE",
AI1864="Projet OCM (ZTE, NOKIA, autres projets)","TRAVAUX OCM",
AI1864="No root CAuse","No root cause",
AI1864="ODU HS","TX ISSUE",
AI1864="IP &amp; VLAN","TX ISSUE",
AI1864="Warehouse HUAWEI","SPARE-ISSUE",
AI1864="SPARE-HS","SPARE-ISSUE",
AI1864="Power Telco","RAN ISSUE",AI1864="no impacts","no impacts"
),"")</f>
        <v>no impacts</v>
      </c>
      <c r="AI1864" s="85" t="s">
        <v>5998</v>
      </c>
      <c r="AJ1864" s="57" t="str" cm="1">
        <f t="array" ref="AJ1864">IFERROR(_xlfn.IFS(
AI1864="MPR ISSUE","ACTIVE",
AI1864="BSS Hardware Issue","ACTIVE",
AI1864="Sites strategiques, MLL, Pylone, etc.","PASSIVE",
AI1864="AKTIVCO DEFAUT GE &amp; POWER Cabinet","PASSIVE",
AI1864="AKTIVCO Coupure ENEO &amp; Baisse de tension","PASSIVE",
AI1864="Coupure ENEO &amp; Baisse de tension","PASSIVE",
AI1864="Defaut GE &amp; POWER Cabinet","PASSIVE",
AI1864="Sharing","PASSIVE",
AI1864="Sites strategiques &amp; DataCenter","PASSIVE",
AI1864="Exclu","Exclu",
AI1864="SAT","ACTIVE",
AI1864="SPARE-ISSUE","SPARE-ISSUE",
AI1864="Fiber CAmtel","ACTIVE",
AI1864="Fiber AOF","ACTIVE",
AI1864="Projet OCM (HUAWEI)","PLANNED WORKS",
AI1864="Projet OCM (NOKIA)","PLANNED WORKS",
AI1864="ACCESS-ISSUE","ACCESS-ISSUE",
AI1864="Projet OCM (ZTE, NOKIA, autres projets)","PLANNED WORKS",
AI1864="No root CAuse","No root cause",
AI1864="ODU HS","ACTIVE",
AI1864="IP &amp; VLAN","ACTIVE",
AI1864="Warehouse HUAWEI","SPARE-ISSUE",
AI1864="SPARE-HS","SPARE-ISSUE",
AI1864="Power Telco","ACTIVE", AI1864="no impacts","no impacts"
),"")</f>
        <v>no impacts</v>
      </c>
      <c r="AK1864" s="23" t="s">
        <v>5537</v>
      </c>
      <c r="AL1864" s="23" t="str">
        <f t="shared" si="51"/>
        <v>CTR_451</v>
      </c>
      <c r="AN1864" s="9" t="s">
        <v>5537</v>
      </c>
      <c r="AO1864" s="23" t="str">
        <f>_xlfn.XLOOKUP(B1864,'INCIDENT-05-03-2026'!E:E,'INCIDENT-05-03-2026'!F:F,"")</f>
        <v/>
      </c>
      <c r="AP1864" s="7" t="s">
        <v>5537</v>
      </c>
      <c r="AQ1864" s="6"/>
      <c r="AR1864" s="7"/>
      <c r="AS1864" s="3" t="str">
        <f>_xlfn.XLOOKUP(B1864,'[3]tt num | region | site id'!$C:$C,'[3]tt num | region | site id'!$Q:$Q,"")</f>
        <v/>
      </c>
      <c r="AT1864" s="24" t="str">
        <f>_xlfn.XLOOKUP(B1864,'[4]Cells Huawei 03052026 12h'!$B:$B,'[4]Cells Huawei 03052026 12h'!$T:$T,"")</f>
        <v/>
      </c>
      <c r="AU1864" s="24" t="str">
        <f>_xlfn.XLOOKUP(B1864,'[5]cells down 02052026 8h50'!$B:$B,'[5]cells down 02052026 8h50'!$R:$R,"")</f>
        <v/>
      </c>
      <c r="AV1864" s="24" t="str">
        <f>_xlfn.XLOOKUP(B1864,'[5]cells down 02052026 13h50'!$B:$B,'[5]cells down 02052026 13h50'!$R:$R,"")</f>
        <v/>
      </c>
      <c r="AW1864" s="24" t="str">
        <f>_xlfn.XLOOKUP(B1864,'[5]cells down 02052026 13h50'!$B:$B,'[5]cells down 02052026 13h50'!$R:$R,"")</f>
        <v/>
      </c>
      <c r="AX1864" s="24" t="str">
        <f>_xlfn.XLOOKUP(B1864,'[6]cell downs 03052026 8h40 '!$B:$B,'[6]cell downs 03052026 8h40 '!$R:$R,"")</f>
        <v/>
      </c>
      <c r="AY1864" s="24" t="str">
        <f>_xlfn.XLOOKUP(B1864,'[7]ALL SITES DOWN'!$D:$D,'[7]ALL SITES DOWN'!$J:$J,"")</f>
        <v/>
      </c>
      <c r="AZ1864" s="24" t="str">
        <f>_xlfn.XLOOKUP(B1864,'[8]ALL SITES DOWN'!$D:$D,'[8]ALL SITES DOWN'!$J:$J,"")</f>
        <v/>
      </c>
      <c r="BA1864" s="9" t="str">
        <f>_xlfn.XLOOKUP(B1864,[9]sheet1!$AC:$AC,[9]sheet1!$AF:$AF,"")</f>
        <v/>
      </c>
      <c r="BB1864" s="14" t="s">
        <v>5537</v>
      </c>
      <c r="BC1864" s="14" t="s">
        <v>5537</v>
      </c>
      <c r="BD1864" s="14" t="str">
        <f>_xlfn.XLOOKUP(B1864,'[10]cell downs 18042026 17h'!$B:$B,'[10]cell downs 18042026 17h'!$B:$B,"")</f>
        <v/>
      </c>
      <c r="BE1864" s="14" t="str">
        <f>_xlfn.XLOOKUP(B1864,'[11]Cells Huawei 19042026 15h'!$B:$B,'[11]Cells Huawei 19042026 15h'!$B:$B,"")</f>
        <v/>
      </c>
      <c r="BF1864" s="9" t="str">
        <f>_xlfn.XLOOKUP(B1864,'[12]cells down 19042026 9H40'!$B:$B,'[12]cells down 19042026 9H40'!$B:$B,"")</f>
        <v/>
      </c>
      <c r="BG1864" s="9" t="s">
        <v>5537</v>
      </c>
      <c r="BH1864" s="9" t="s">
        <v>12</v>
      </c>
    </row>
    <row r="1865" spans="1:60" s="9" customFormat="1" x14ac:dyDescent="0.3">
      <c r="A1865" s="1" t="s">
        <v>1369</v>
      </c>
      <c r="B1865" s="8" t="s">
        <v>1370</v>
      </c>
      <c r="C1865" s="3" t="str">
        <f>_xlfn.XLOOKUP(B1865,'[1]daily break down'!$D:$D,'[1]daily break down'!$E:$E,"")</f>
        <v>Douala</v>
      </c>
      <c r="D1865" s="1" t="s">
        <v>11</v>
      </c>
      <c r="E1865" s="1" t="s">
        <v>12</v>
      </c>
      <c r="F1865" s="3" t="s">
        <v>31</v>
      </c>
      <c r="G1865" s="1" t="s">
        <v>32</v>
      </c>
      <c r="H1865" s="42" t="str">
        <f>_xlfn.XLOOKUP(B1865,[2]CALCULATION!$B:$B,[2]CALCULATION!$H:$H,"")</f>
        <v>ZTE</v>
      </c>
      <c r="I1865" s="34">
        <v>0</v>
      </c>
      <c r="J1865" s="34">
        <v>0</v>
      </c>
      <c r="K1865" s="34">
        <v>0</v>
      </c>
      <c r="L1865" s="34">
        <v>0</v>
      </c>
      <c r="M1865" s="34">
        <v>0</v>
      </c>
      <c r="N1865" s="34">
        <v>0</v>
      </c>
      <c r="O1865" s="34">
        <v>0</v>
      </c>
      <c r="P1865" s="34">
        <v>0</v>
      </c>
      <c r="Q1865" s="34">
        <v>0</v>
      </c>
      <c r="R1865" s="34">
        <v>0</v>
      </c>
      <c r="S1865" s="35">
        <v>0</v>
      </c>
      <c r="T1865" s="35">
        <v>0</v>
      </c>
      <c r="U1865" s="35">
        <v>0</v>
      </c>
      <c r="V1865" s="35">
        <v>0</v>
      </c>
      <c r="W1865" s="35">
        <v>0</v>
      </c>
      <c r="X1865" s="35">
        <v>0</v>
      </c>
      <c r="Y1865" s="35">
        <v>0</v>
      </c>
      <c r="Z1865" s="35">
        <v>0</v>
      </c>
      <c r="AA1865" s="35">
        <v>0</v>
      </c>
      <c r="AB1865" s="35">
        <v>0</v>
      </c>
      <c r="AC1865" s="35">
        <v>0</v>
      </c>
      <c r="AD1865" s="35">
        <v>0</v>
      </c>
      <c r="AE1865" s="58" t="s">
        <v>5560</v>
      </c>
      <c r="AF1865" s="58"/>
      <c r="AG1865" s="57" t="str" cm="1">
        <f t="array" ref="AG1865">IFERROR(_xlfn.IFS(
AI1865="MPR ISSUE","PDH",
AI1865="BSS Hardware Issue","BSS",
AI1865="Sites strategiques, MLL, Pylone, etc.","ENVTECH",
AI1865="AKTIVCO DEFAUT GE &amp; POWER Cabinet","AKTIVCO",
AI1865="AKTIVCO Coupure ENEO &amp; Baisse de tension","AKTIVCO GRID ONLY",
AI1865="Coupure ENEO &amp; Baisse de tension","IHS GRID ONLY",
AI1865="Defaut GE &amp; POWER Cabinet","IHS",
AI1865="Sharing","Partners",
AI1865="Sites strategiques &amp; DataCenter","SST &amp; DC",
AI1865="Exclu","Exclu",
AI1865="SAT","SAT",
AI1865="SPARE-ISSUE","SPARE-ISSUE",
AI1865="Fiber CAmtel","TRANS_FO_CAMTEL",
AI1865="Fiber AOF","Fiber AOF",
AI1865="Projet OCM (HUAWEI)","TRAVAUX-HUAWEI",
AI1865="Projet OCM (NOKIA)","TRAVAUX-NOKIA",
AI1865="ACCESS-ISSUE","ACCESS-ISSUE",
AI1865="Projet OCM (ZTE, NOKIA, autres projets)","TRAVAUX OCM",
AI1865="No root CAuse","No root cause",
AI1865="ODU HS","PDH",
AI1865="IP &amp; VLAN","PDH",
AI1865="Warehouse HUAWEI","SPARE-ISSUE",
AI1865="SPARE-HS","SPARE-ISSUE",
AI1865="Power Telco","BSS",AI1865="no impacts","no impacts"
),"")</f>
        <v>no impacts</v>
      </c>
      <c r="AH1865" s="57" t="str" cm="1">
        <f t="array" ref="AH1865">IFERROR(_xlfn.IFS(
AI1865="MPR ISSUE","TX ISSUE",
AI1865="BSS Hardware Issue","RAN ISSUE",
AI1865="Sites strategiques, MLL, Pylone, etc.","ENVTECH",
AI1865="AKTIVCO DEFAUT GE &amp; POWER Cabinet","POWER ISSUE",
AI1865="AKTIVCO Coupure ENEO &amp; Baisse de tension","POWER ISSUE",
AI1865="Coupure ENEO &amp; Baisse de tension","POWER ISSUE",
AI1865="Defaut GE &amp; POWER Cabinet","POWER ISSUE",
AI1865="Sharing","POWER ISSUE",
AI1865="Sites strategiques &amp; DataCenter","POWER ISSUE",
AI1865="Exclu","Exclu",
AI1865="SAT","TX ISSUE",
AI1865="SPARE-ISSUE","SPARE-ISSUE",
AI1865="Fiber CAmtel","TX ISSUE",
AI1865="Fiber AOF","TX ISSUE",
AI1865="Projet OCM (HUAWEI)","TRAVAUX-HUAWEI",
AI1865="Projet OCM (NOKIA)","TRAVAUX -NOKIA",
AI1865="ACCESS-ISSUE","ACCESS-ISSUE",
AI1865="Projet OCM (ZTE, NOKIA, autres projets)","TRAVAUX OCM",
AI1865="No root CAuse","No root cause",
AI1865="ODU HS","TX ISSUE",
AI1865="IP &amp; VLAN","TX ISSUE",
AI1865="Warehouse HUAWEI","SPARE-ISSUE",
AI1865="SPARE-HS","SPARE-ISSUE",
AI1865="Power Telco","RAN ISSUE",AI1865="no impacts","no impacts"
),"")</f>
        <v>no impacts</v>
      </c>
      <c r="AI1865" s="85" t="s">
        <v>5998</v>
      </c>
      <c r="AJ1865" s="57" t="str" cm="1">
        <f t="array" ref="AJ1865">IFERROR(_xlfn.IFS(
AI1865="MPR ISSUE","ACTIVE",
AI1865="BSS Hardware Issue","ACTIVE",
AI1865="Sites strategiques, MLL, Pylone, etc.","PASSIVE",
AI1865="AKTIVCO DEFAUT GE &amp; POWER Cabinet","PASSIVE",
AI1865="AKTIVCO Coupure ENEO &amp; Baisse de tension","PASSIVE",
AI1865="Coupure ENEO &amp; Baisse de tension","PASSIVE",
AI1865="Defaut GE &amp; POWER Cabinet","PASSIVE",
AI1865="Sharing","PASSIVE",
AI1865="Sites strategiques &amp; DataCenter","PASSIVE",
AI1865="Exclu","Exclu",
AI1865="SAT","ACTIVE",
AI1865="SPARE-ISSUE","SPARE-ISSUE",
AI1865="Fiber CAmtel","ACTIVE",
AI1865="Fiber AOF","ACTIVE",
AI1865="Projet OCM (HUAWEI)","PLANNED WORKS",
AI1865="Projet OCM (NOKIA)","PLANNED WORKS",
AI1865="ACCESS-ISSUE","ACCESS-ISSUE",
AI1865="Projet OCM (ZTE, NOKIA, autres projets)","PLANNED WORKS",
AI1865="No root CAuse","No root cause",
AI1865="ODU HS","ACTIVE",
AI1865="IP &amp; VLAN","ACTIVE",
AI1865="Warehouse HUAWEI","SPARE-ISSUE",
AI1865="SPARE-HS","SPARE-ISSUE",
AI1865="Power Telco","ACTIVE", AI1865="no impacts","no impacts"
),"")</f>
        <v>no impacts</v>
      </c>
      <c r="AK1865" s="23" t="s">
        <v>5537</v>
      </c>
      <c r="AL1865" s="23" t="str">
        <f t="shared" si="51"/>
        <v>LIT_345</v>
      </c>
      <c r="AN1865" s="9" t="s">
        <v>5537</v>
      </c>
      <c r="AO1865" s="23" t="str">
        <f>_xlfn.XLOOKUP(B1865,'INCIDENT-05-03-2026'!E:E,'INCIDENT-05-03-2026'!F:F,"")</f>
        <v/>
      </c>
      <c r="AP1865" s="7" t="s">
        <v>5537</v>
      </c>
      <c r="AQ1865" s="6"/>
      <c r="AR1865" s="7"/>
      <c r="AS1865" s="3" t="str">
        <f>_xlfn.XLOOKUP(B1865,'[3]tt num | region | site id'!$C:$C,'[3]tt num | region | site id'!$Q:$Q,"")</f>
        <v/>
      </c>
      <c r="AT1865" s="24" t="str">
        <f>_xlfn.XLOOKUP(B1865,'[4]Cells Huawei 03052026 12h'!$B:$B,'[4]Cells Huawei 03052026 12h'!$T:$T,"")</f>
        <v/>
      </c>
      <c r="AU1865" s="24" t="str">
        <f>_xlfn.XLOOKUP(B1865,'[5]cells down 02052026 8h50'!$B:$B,'[5]cells down 02052026 8h50'!$R:$R,"")</f>
        <v/>
      </c>
      <c r="AV1865" s="24" t="str">
        <f>_xlfn.XLOOKUP(B1865,'[5]cells down 02052026 13h50'!$B:$B,'[5]cells down 02052026 13h50'!$R:$R,"")</f>
        <v/>
      </c>
      <c r="AW1865" s="24" t="str">
        <f>_xlfn.XLOOKUP(B1865,'[5]cells down 02052026 13h50'!$B:$B,'[5]cells down 02052026 13h50'!$R:$R,"")</f>
        <v/>
      </c>
      <c r="AX1865" s="24" t="str">
        <f>_xlfn.XLOOKUP(B1865,'[6]cell downs 03052026 8h40 '!$B:$B,'[6]cell downs 03052026 8h40 '!$R:$R,"")</f>
        <v/>
      </c>
      <c r="AY1865" s="24" t="str">
        <f>_xlfn.XLOOKUP(B1865,'[7]ALL SITES DOWN'!$D:$D,'[7]ALL SITES DOWN'!$J:$J,"")</f>
        <v/>
      </c>
      <c r="AZ1865" s="24" t="str">
        <f>_xlfn.XLOOKUP(B1865,'[8]ALL SITES DOWN'!$D:$D,'[8]ALL SITES DOWN'!$J:$J,"")</f>
        <v/>
      </c>
      <c r="BA1865" s="9" t="str">
        <f>_xlfn.XLOOKUP(B1865,[9]sheet1!$AC:$AC,[9]sheet1!$AF:$AF,"")</f>
        <v/>
      </c>
      <c r="BB1865" s="14" t="s">
        <v>5537</v>
      </c>
      <c r="BC1865" s="14" t="s">
        <v>5537</v>
      </c>
      <c r="BD1865" s="14" t="str">
        <f>_xlfn.XLOOKUP(B1865,'[10]cell downs 18042026 17h'!$B:$B,'[10]cell downs 18042026 17h'!$B:$B,"")</f>
        <v/>
      </c>
      <c r="BE1865" s="14" t="str">
        <f>_xlfn.XLOOKUP(B1865,'[11]Cells Huawei 19042026 15h'!$B:$B,'[11]Cells Huawei 19042026 15h'!$B:$B,"")</f>
        <v/>
      </c>
      <c r="BF1865" s="9" t="str">
        <f>_xlfn.XLOOKUP(B1865,'[12]cells down 19042026 9H40'!$B:$B,'[12]cells down 19042026 9H40'!$B:$B,"")</f>
        <v/>
      </c>
      <c r="BG1865" s="9" t="s">
        <v>1370</v>
      </c>
      <c r="BH1865" s="9" t="s">
        <v>5537</v>
      </c>
    </row>
    <row r="1866" spans="1:60" s="9" customFormat="1" x14ac:dyDescent="0.3">
      <c r="A1866" s="1" t="s">
        <v>3269</v>
      </c>
      <c r="B1866" s="8" t="s">
        <v>3270</v>
      </c>
      <c r="C1866" s="3" t="str">
        <f>_xlfn.XLOOKUP(B1866,'[1]daily break down'!$D:$D,'[1]daily break down'!$E:$E,"")</f>
        <v>LITTORAL</v>
      </c>
      <c r="D1866" s="1" t="s">
        <v>11</v>
      </c>
      <c r="E1866" s="1" t="s">
        <v>12</v>
      </c>
      <c r="F1866" s="3" t="s">
        <v>31</v>
      </c>
      <c r="G1866" s="1" t="s">
        <v>354</v>
      </c>
      <c r="H1866" s="42" t="str">
        <f>_xlfn.XLOOKUP(B1866,[2]CALCULATION!$B:$B,[2]CALCULATION!$H:$H,"")</f>
        <v>ZTE</v>
      </c>
      <c r="I1866" s="34">
        <v>0</v>
      </c>
      <c r="J1866" s="34">
        <v>0</v>
      </c>
      <c r="K1866" s="34">
        <v>0</v>
      </c>
      <c r="L1866" s="34">
        <v>0</v>
      </c>
      <c r="M1866" s="34">
        <v>0</v>
      </c>
      <c r="N1866" s="34">
        <v>0</v>
      </c>
      <c r="O1866" s="34">
        <v>0</v>
      </c>
      <c r="P1866" s="34">
        <v>0</v>
      </c>
      <c r="Q1866" s="34">
        <v>4.2804187961750177E-4</v>
      </c>
      <c r="R1866" s="34">
        <v>0</v>
      </c>
      <c r="S1866" s="35">
        <v>0</v>
      </c>
      <c r="T1866" s="35">
        <v>0</v>
      </c>
      <c r="U1866" s="35">
        <v>0</v>
      </c>
      <c r="V1866" s="35">
        <v>0</v>
      </c>
      <c r="W1866" s="35">
        <v>0</v>
      </c>
      <c r="X1866" s="35">
        <v>0</v>
      </c>
      <c r="Y1866" s="35">
        <v>0</v>
      </c>
      <c r="Z1866" s="35">
        <v>0</v>
      </c>
      <c r="AA1866" s="35">
        <v>0</v>
      </c>
      <c r="AB1866" s="35">
        <v>0</v>
      </c>
      <c r="AC1866" s="35">
        <v>0</v>
      </c>
      <c r="AD1866" s="35">
        <v>0</v>
      </c>
      <c r="AE1866" s="58" t="s">
        <v>5560</v>
      </c>
      <c r="AF1866" s="58"/>
      <c r="AG1866" s="57" t="str" cm="1">
        <f t="array" ref="AG1866">IFERROR(_xlfn.IFS(
AI1866="MPR ISSUE","PDH",
AI1866="BSS Hardware Issue","BSS",
AI1866="Sites strategiques, MLL, Pylone, etc.","ENVTECH",
AI1866="AKTIVCO DEFAUT GE &amp; POWER Cabinet","AKTIVCO",
AI1866="AKTIVCO Coupure ENEO &amp; Baisse de tension","AKTIVCO GRID ONLY",
AI1866="Coupure ENEO &amp; Baisse de tension","IHS GRID ONLY",
AI1866="Defaut GE &amp; POWER Cabinet","IHS",
AI1866="Sharing","Partners",
AI1866="Sites strategiques &amp; DataCenter","SST &amp; DC",
AI1866="Exclu","Exclu",
AI1866="SAT","SAT",
AI1866="SPARE-ISSUE","SPARE-ISSUE",
AI1866="Fiber CAmtel","TRANS_FO_CAMTEL",
AI1866="Fiber AOF","Fiber AOF",
AI1866="Projet OCM (HUAWEI)","TRAVAUX-HUAWEI",
AI1866="Projet OCM (NOKIA)","TRAVAUX-NOKIA",
AI1866="ACCESS-ISSUE","ACCESS-ISSUE",
AI1866="Projet OCM (ZTE, NOKIA, autres projets)","TRAVAUX OCM",
AI1866="No root CAuse","No root cause",
AI1866="ODU HS","PDH",
AI1866="IP &amp; VLAN","PDH",
AI1866="Warehouse HUAWEI","SPARE-ISSUE",
AI1866="SPARE-HS","SPARE-ISSUE",
AI1866="Power Telco","BSS",AI1866="no impacts","no impacts"
),"")</f>
        <v>no impacts</v>
      </c>
      <c r="AH1866" s="57" t="str" cm="1">
        <f t="array" ref="AH1866">IFERROR(_xlfn.IFS(
AI1866="MPR ISSUE","TX ISSUE",
AI1866="BSS Hardware Issue","RAN ISSUE",
AI1866="Sites strategiques, MLL, Pylone, etc.","ENVTECH",
AI1866="AKTIVCO DEFAUT GE &amp; POWER Cabinet","POWER ISSUE",
AI1866="AKTIVCO Coupure ENEO &amp; Baisse de tension","POWER ISSUE",
AI1866="Coupure ENEO &amp; Baisse de tension","POWER ISSUE",
AI1866="Defaut GE &amp; POWER Cabinet","POWER ISSUE",
AI1866="Sharing","POWER ISSUE",
AI1866="Sites strategiques &amp; DataCenter","POWER ISSUE",
AI1866="Exclu","Exclu",
AI1866="SAT","TX ISSUE",
AI1866="SPARE-ISSUE","SPARE-ISSUE",
AI1866="Fiber CAmtel","TX ISSUE",
AI1866="Fiber AOF","TX ISSUE",
AI1866="Projet OCM (HUAWEI)","TRAVAUX-HUAWEI",
AI1866="Projet OCM (NOKIA)","TRAVAUX -NOKIA",
AI1866="ACCESS-ISSUE","ACCESS-ISSUE",
AI1866="Projet OCM (ZTE, NOKIA, autres projets)","TRAVAUX OCM",
AI1866="No root CAuse","No root cause",
AI1866="ODU HS","TX ISSUE",
AI1866="IP &amp; VLAN","TX ISSUE",
AI1866="Warehouse HUAWEI","SPARE-ISSUE",
AI1866="SPARE-HS","SPARE-ISSUE",
AI1866="Power Telco","RAN ISSUE",AI1866="no impacts","no impacts"
),"")</f>
        <v>no impacts</v>
      </c>
      <c r="AI1866" s="85" t="s">
        <v>5998</v>
      </c>
      <c r="AJ1866" s="57" t="str" cm="1">
        <f t="array" ref="AJ1866">IFERROR(_xlfn.IFS(
AI1866="MPR ISSUE","ACTIVE",
AI1866="BSS Hardware Issue","ACTIVE",
AI1866="Sites strategiques, MLL, Pylone, etc.","PASSIVE",
AI1866="AKTIVCO DEFAUT GE &amp; POWER Cabinet","PASSIVE",
AI1866="AKTIVCO Coupure ENEO &amp; Baisse de tension","PASSIVE",
AI1866="Coupure ENEO &amp; Baisse de tension","PASSIVE",
AI1866="Defaut GE &amp; POWER Cabinet","PASSIVE",
AI1866="Sharing","PASSIVE",
AI1866="Sites strategiques &amp; DataCenter","PASSIVE",
AI1866="Exclu","Exclu",
AI1866="SAT","ACTIVE",
AI1866="SPARE-ISSUE","SPARE-ISSUE",
AI1866="Fiber CAmtel","ACTIVE",
AI1866="Fiber AOF","ACTIVE",
AI1866="Projet OCM (HUAWEI)","PLANNED WORKS",
AI1866="Projet OCM (NOKIA)","PLANNED WORKS",
AI1866="ACCESS-ISSUE","ACCESS-ISSUE",
AI1866="Projet OCM (ZTE, NOKIA, autres projets)","PLANNED WORKS",
AI1866="No root CAuse","No root cause",
AI1866="ODU HS","ACTIVE",
AI1866="IP &amp; VLAN","ACTIVE",
AI1866="Warehouse HUAWEI","SPARE-ISSUE",
AI1866="SPARE-HS","SPARE-ISSUE",
AI1866="Power Telco","ACTIVE", AI1866="no impacts","no impacts"
),"")</f>
        <v>no impacts</v>
      </c>
      <c r="AK1866" s="23" t="s">
        <v>5537</v>
      </c>
      <c r="AL1866" s="23" t="str">
        <f t="shared" si="51"/>
        <v>LIT_558</v>
      </c>
      <c r="AN1866" s="9" t="s">
        <v>5537</v>
      </c>
      <c r="AO1866" s="23" t="str">
        <f>_xlfn.XLOOKUP(B1866,'INCIDENT-05-03-2026'!E:E,'INCIDENT-05-03-2026'!F:F,"")</f>
        <v/>
      </c>
      <c r="AP1866" s="7" t="s">
        <v>5537</v>
      </c>
      <c r="AQ1866" s="6"/>
      <c r="AR1866" s="7"/>
      <c r="AS1866" s="3" t="str">
        <f>_xlfn.XLOOKUP(B1866,'[3]tt num | region | site id'!$C:$C,'[3]tt num | region | site id'!$Q:$Q,"")</f>
        <v/>
      </c>
      <c r="AT1866" s="24" t="str">
        <f>_xlfn.XLOOKUP(B1866,'[4]Cells Huawei 03052026 12h'!$B:$B,'[4]Cells Huawei 03052026 12h'!$T:$T,"")</f>
        <v/>
      </c>
      <c r="AU1866" s="24" t="str">
        <f>_xlfn.XLOOKUP(B1866,'[5]cells down 02052026 8h50'!$B:$B,'[5]cells down 02052026 8h50'!$R:$R,"")</f>
        <v/>
      </c>
      <c r="AV1866" s="24" t="str">
        <f>_xlfn.XLOOKUP(B1866,'[5]cells down 02052026 13h50'!$B:$B,'[5]cells down 02052026 13h50'!$R:$R,"")</f>
        <v/>
      </c>
      <c r="AW1866" s="24" t="str">
        <f>_xlfn.XLOOKUP(B1866,'[5]cells down 02052026 13h50'!$B:$B,'[5]cells down 02052026 13h50'!$R:$R,"")</f>
        <v/>
      </c>
      <c r="AX1866" s="24" t="str">
        <f>_xlfn.XLOOKUP(B1866,'[6]cell downs 03052026 8h40 '!$B:$B,'[6]cell downs 03052026 8h40 '!$R:$R,"")</f>
        <v/>
      </c>
      <c r="AY1866" s="24" t="str">
        <f>_xlfn.XLOOKUP(B1866,'[7]ALL SITES DOWN'!$D:$D,'[7]ALL SITES DOWN'!$J:$J,"")</f>
        <v/>
      </c>
      <c r="AZ1866" s="24" t="str">
        <f>_xlfn.XLOOKUP(B1866,'[8]ALL SITES DOWN'!$D:$D,'[8]ALL SITES DOWN'!$J:$J,"")</f>
        <v/>
      </c>
      <c r="BA1866" s="9" t="str">
        <f>_xlfn.XLOOKUP(B1866,[9]sheet1!$AC:$AC,[9]sheet1!$AF:$AF,"")</f>
        <v/>
      </c>
      <c r="BB1866" s="14" t="s">
        <v>5537</v>
      </c>
      <c r="BC1866" s="14" t="s">
        <v>5537</v>
      </c>
      <c r="BD1866" s="14" t="str">
        <f>_xlfn.XLOOKUP(B1866,'[10]cell downs 18042026 17h'!$B:$B,'[10]cell downs 18042026 17h'!$B:$B,"")</f>
        <v/>
      </c>
      <c r="BE1866" s="14" t="str">
        <f>_xlfn.XLOOKUP(B1866,'[11]Cells Huawei 19042026 15h'!$B:$B,'[11]Cells Huawei 19042026 15h'!$B:$B,"")</f>
        <v/>
      </c>
      <c r="BF1866" s="9" t="str">
        <f>_xlfn.XLOOKUP(B1866,'[12]cells down 19042026 9H40'!$B:$B,'[12]cells down 19042026 9H40'!$B:$B,"")</f>
        <v/>
      </c>
      <c r="BG1866" s="9" t="s">
        <v>3270</v>
      </c>
      <c r="BH1866" s="9" t="s">
        <v>302</v>
      </c>
    </row>
    <row r="1867" spans="1:60" s="9" customFormat="1" x14ac:dyDescent="0.3">
      <c r="A1867" s="1" t="s">
        <v>3193</v>
      </c>
      <c r="B1867" s="8" t="s">
        <v>3194</v>
      </c>
      <c r="C1867" s="3" t="str">
        <f>_xlfn.XLOOKUP(B1867,'[1]daily break down'!$D:$D,'[1]daily break down'!$E:$E,"")</f>
        <v>Douala</v>
      </c>
      <c r="D1867" s="1" t="s">
        <v>21</v>
      </c>
      <c r="E1867" s="1" t="s">
        <v>36</v>
      </c>
      <c r="F1867" s="3" t="s">
        <v>31</v>
      </c>
      <c r="G1867" s="1" t="s">
        <v>32</v>
      </c>
      <c r="H1867" s="42" t="str">
        <f>_xlfn.XLOOKUP(B1867,[2]CALCULATION!$B:$B,[2]CALCULATION!$H:$H,"")</f>
        <v>ZTE</v>
      </c>
      <c r="I1867" s="34">
        <v>0</v>
      </c>
      <c r="J1867" s="34">
        <v>0</v>
      </c>
      <c r="K1867" s="34">
        <v>0</v>
      </c>
      <c r="L1867" s="34">
        <v>0</v>
      </c>
      <c r="M1867" s="34">
        <v>0</v>
      </c>
      <c r="N1867" s="34">
        <v>0</v>
      </c>
      <c r="O1867" s="34">
        <v>0</v>
      </c>
      <c r="P1867" s="34">
        <v>0</v>
      </c>
      <c r="Q1867" s="34">
        <v>0</v>
      </c>
      <c r="R1867" s="34">
        <v>0</v>
      </c>
      <c r="S1867" s="35">
        <v>0</v>
      </c>
      <c r="T1867" s="35">
        <v>0</v>
      </c>
      <c r="U1867" s="35">
        <v>0</v>
      </c>
      <c r="V1867" s="35">
        <v>0</v>
      </c>
      <c r="W1867" s="35">
        <v>0</v>
      </c>
      <c r="X1867" s="35">
        <v>0</v>
      </c>
      <c r="Y1867" s="35">
        <v>0</v>
      </c>
      <c r="Z1867" s="35">
        <v>0</v>
      </c>
      <c r="AA1867" s="35">
        <v>0</v>
      </c>
      <c r="AB1867" s="35">
        <v>0</v>
      </c>
      <c r="AC1867" s="35">
        <v>0</v>
      </c>
      <c r="AD1867" s="35">
        <v>0</v>
      </c>
      <c r="AE1867" s="58" t="s">
        <v>5560</v>
      </c>
      <c r="AF1867" s="58"/>
      <c r="AG1867" s="57" t="str" cm="1">
        <f t="array" ref="AG1867">IFERROR(_xlfn.IFS(
AI1867="MPR ISSUE","PDH",
AI1867="BSS Hardware Issue","BSS",
AI1867="Sites strategiques, MLL, Pylone, etc.","ENVTECH",
AI1867="AKTIVCO DEFAUT GE &amp; POWER Cabinet","AKTIVCO",
AI1867="AKTIVCO Coupure ENEO &amp; Baisse de tension","AKTIVCO GRID ONLY",
AI1867="Coupure ENEO &amp; Baisse de tension","IHS GRID ONLY",
AI1867="Defaut GE &amp; POWER Cabinet","IHS",
AI1867="Sharing","Partners",
AI1867="Sites strategiques &amp; DataCenter","SST &amp; DC",
AI1867="Exclu","Exclu",
AI1867="SAT","SAT",
AI1867="SPARE-ISSUE","SPARE-ISSUE",
AI1867="Fiber CAmtel","TRANS_FO_CAMTEL",
AI1867="Fiber AOF","Fiber AOF",
AI1867="Projet OCM (HUAWEI)","TRAVAUX-HUAWEI",
AI1867="Projet OCM (NOKIA)","TRAVAUX-NOKIA",
AI1867="ACCESS-ISSUE","ACCESS-ISSUE",
AI1867="Projet OCM (ZTE, NOKIA, autres projets)","TRAVAUX OCM",
AI1867="No root CAuse","No root cause",
AI1867="ODU HS","PDH",
AI1867="IP &amp; VLAN","PDH",
AI1867="Warehouse HUAWEI","SPARE-ISSUE",
AI1867="SPARE-HS","SPARE-ISSUE",
AI1867="Power Telco","BSS",AI1867="no impacts","no impacts"
),"")</f>
        <v>no impacts</v>
      </c>
      <c r="AH1867" s="57" t="str" cm="1">
        <f t="array" ref="AH1867">IFERROR(_xlfn.IFS(
AI1867="MPR ISSUE","TX ISSUE",
AI1867="BSS Hardware Issue","RAN ISSUE",
AI1867="Sites strategiques, MLL, Pylone, etc.","ENVTECH",
AI1867="AKTIVCO DEFAUT GE &amp; POWER Cabinet","POWER ISSUE",
AI1867="AKTIVCO Coupure ENEO &amp; Baisse de tension","POWER ISSUE",
AI1867="Coupure ENEO &amp; Baisse de tension","POWER ISSUE",
AI1867="Defaut GE &amp; POWER Cabinet","POWER ISSUE",
AI1867="Sharing","POWER ISSUE",
AI1867="Sites strategiques &amp; DataCenter","POWER ISSUE",
AI1867="Exclu","Exclu",
AI1867="SAT","TX ISSUE",
AI1867="SPARE-ISSUE","SPARE-ISSUE",
AI1867="Fiber CAmtel","TX ISSUE",
AI1867="Fiber AOF","TX ISSUE",
AI1867="Projet OCM (HUAWEI)","TRAVAUX-HUAWEI",
AI1867="Projet OCM (NOKIA)","TRAVAUX -NOKIA",
AI1867="ACCESS-ISSUE","ACCESS-ISSUE",
AI1867="Projet OCM (ZTE, NOKIA, autres projets)","TRAVAUX OCM",
AI1867="No root CAuse","No root cause",
AI1867="ODU HS","TX ISSUE",
AI1867="IP &amp; VLAN","TX ISSUE",
AI1867="Warehouse HUAWEI","SPARE-ISSUE",
AI1867="SPARE-HS","SPARE-ISSUE",
AI1867="Power Telco","RAN ISSUE",AI1867="no impacts","no impacts"
),"")</f>
        <v>no impacts</v>
      </c>
      <c r="AI1867" s="85" t="s">
        <v>5998</v>
      </c>
      <c r="AJ1867" s="57" t="str" cm="1">
        <f t="array" ref="AJ1867">IFERROR(_xlfn.IFS(
AI1867="MPR ISSUE","ACTIVE",
AI1867="BSS Hardware Issue","ACTIVE",
AI1867="Sites strategiques, MLL, Pylone, etc.","PASSIVE",
AI1867="AKTIVCO DEFAUT GE &amp; POWER Cabinet","PASSIVE",
AI1867="AKTIVCO Coupure ENEO &amp; Baisse de tension","PASSIVE",
AI1867="Coupure ENEO &amp; Baisse de tension","PASSIVE",
AI1867="Defaut GE &amp; POWER Cabinet","PASSIVE",
AI1867="Sharing","PASSIVE",
AI1867="Sites strategiques &amp; DataCenter","PASSIVE",
AI1867="Exclu","Exclu",
AI1867="SAT","ACTIVE",
AI1867="SPARE-ISSUE","SPARE-ISSUE",
AI1867="Fiber CAmtel","ACTIVE",
AI1867="Fiber AOF","ACTIVE",
AI1867="Projet OCM (HUAWEI)","PLANNED WORKS",
AI1867="Projet OCM (NOKIA)","PLANNED WORKS",
AI1867="ACCESS-ISSUE","ACCESS-ISSUE",
AI1867="Projet OCM (ZTE, NOKIA, autres projets)","PLANNED WORKS",
AI1867="No root CAuse","No root cause",
AI1867="ODU HS","ACTIVE",
AI1867="IP &amp; VLAN","ACTIVE",
AI1867="Warehouse HUAWEI","SPARE-ISSUE",
AI1867="SPARE-HS","SPARE-ISSUE",
AI1867="Power Telco","ACTIVE", AI1867="no impacts","no impacts"
),"")</f>
        <v>no impacts</v>
      </c>
      <c r="AK1867" s="23" t="s">
        <v>5537</v>
      </c>
      <c r="AL1867" s="23" t="str">
        <f t="shared" si="51"/>
        <v>LIT_752</v>
      </c>
      <c r="AN1867" s="9" t="s">
        <v>5537</v>
      </c>
      <c r="AO1867" s="23" t="str">
        <f>_xlfn.XLOOKUP(B1867,'INCIDENT-05-03-2026'!E:E,'INCIDENT-05-03-2026'!F:F,"")</f>
        <v/>
      </c>
      <c r="AP1867" s="7" t="s">
        <v>5537</v>
      </c>
      <c r="AQ1867" s="6"/>
      <c r="AR1867" s="7"/>
      <c r="AS1867" s="3" t="str">
        <f>_xlfn.XLOOKUP(B1867,'[3]tt num | region | site id'!$C:$C,'[3]tt num | region | site id'!$Q:$Q,"")</f>
        <v/>
      </c>
      <c r="AT1867" s="24" t="str">
        <f>_xlfn.XLOOKUP(B1867,'[4]Cells Huawei 03052026 12h'!$B:$B,'[4]Cells Huawei 03052026 12h'!$T:$T,"")</f>
        <v/>
      </c>
      <c r="AU1867" s="24" t="str">
        <f>_xlfn.XLOOKUP(B1867,'[5]cells down 02052026 8h50'!$B:$B,'[5]cells down 02052026 8h50'!$R:$R,"")</f>
        <v/>
      </c>
      <c r="AV1867" s="24" t="str">
        <f>_xlfn.XLOOKUP(B1867,'[5]cells down 02052026 13h50'!$B:$B,'[5]cells down 02052026 13h50'!$R:$R,"")</f>
        <v/>
      </c>
      <c r="AW1867" s="24" t="str">
        <f>_xlfn.XLOOKUP(B1867,'[5]cells down 02052026 13h50'!$B:$B,'[5]cells down 02052026 13h50'!$R:$R,"")</f>
        <v/>
      </c>
      <c r="AX1867" s="24" t="str">
        <f>_xlfn.XLOOKUP(B1867,'[6]cell downs 03052026 8h40 '!$B:$B,'[6]cell downs 03052026 8h40 '!$R:$R,"")</f>
        <v/>
      </c>
      <c r="AY1867" s="24" t="str">
        <f>_xlfn.XLOOKUP(B1867,'[7]ALL SITES DOWN'!$D:$D,'[7]ALL SITES DOWN'!$J:$J,"")</f>
        <v/>
      </c>
      <c r="AZ1867" s="24" t="str">
        <f>_xlfn.XLOOKUP(B1867,'[8]ALL SITES DOWN'!$D:$D,'[8]ALL SITES DOWN'!$J:$J,"")</f>
        <v/>
      </c>
      <c r="BA1867" s="9" t="str">
        <f>_xlfn.XLOOKUP(B1867,[9]sheet1!$AC:$AC,[9]sheet1!$AF:$AF,"")</f>
        <v/>
      </c>
      <c r="BB1867" s="14" t="s">
        <v>5537</v>
      </c>
      <c r="BC1867" s="14" t="s">
        <v>5537</v>
      </c>
      <c r="BD1867" s="14" t="str">
        <f>_xlfn.XLOOKUP(B1867,'[10]cell downs 18042026 17h'!$B:$B,'[10]cell downs 18042026 17h'!$B:$B,"")</f>
        <v/>
      </c>
      <c r="BE1867" s="14" t="str">
        <f>_xlfn.XLOOKUP(B1867,'[11]Cells Huawei 19042026 15h'!$B:$B,'[11]Cells Huawei 19042026 15h'!$B:$B,"")</f>
        <v/>
      </c>
      <c r="BF1867" s="9" t="str">
        <f>_xlfn.XLOOKUP(B1867,'[12]cells down 19042026 9H40'!$B:$B,'[12]cells down 19042026 9H40'!$B:$B,"")</f>
        <v/>
      </c>
      <c r="BG1867" s="9" t="s">
        <v>5537</v>
      </c>
      <c r="BH1867" s="9" t="s">
        <v>12</v>
      </c>
    </row>
    <row r="1868" spans="1:60" s="9" customFormat="1" x14ac:dyDescent="0.3">
      <c r="A1868" s="1" t="s">
        <v>921</v>
      </c>
      <c r="B1868" s="8" t="s">
        <v>922</v>
      </c>
      <c r="C1868" s="3" t="str">
        <f>_xlfn.XLOOKUP(B1868,'[1]daily break down'!$D:$D,'[1]daily break down'!$E:$E,"")</f>
        <v>Yaounde</v>
      </c>
      <c r="D1868" s="1" t="s">
        <v>11</v>
      </c>
      <c r="E1868" s="1" t="s">
        <v>12</v>
      </c>
      <c r="F1868" s="3" t="s">
        <v>37</v>
      </c>
      <c r="G1868" s="1" t="s">
        <v>38</v>
      </c>
      <c r="H1868" s="42" t="str">
        <f>_xlfn.XLOOKUP(B1868,[2]CALCULATION!$B:$B,[2]CALCULATION!$H:$H,"")</f>
        <v>ZTE</v>
      </c>
      <c r="I1868" s="34">
        <v>0</v>
      </c>
      <c r="J1868" s="34">
        <v>0</v>
      </c>
      <c r="K1868" s="34">
        <v>0</v>
      </c>
      <c r="L1868" s="34">
        <v>0</v>
      </c>
      <c r="M1868" s="34">
        <v>0</v>
      </c>
      <c r="N1868" s="34">
        <v>0</v>
      </c>
      <c r="O1868" s="34">
        <v>0</v>
      </c>
      <c r="P1868" s="34">
        <v>0</v>
      </c>
      <c r="Q1868" s="34">
        <v>0</v>
      </c>
      <c r="R1868" s="34">
        <v>0</v>
      </c>
      <c r="S1868" s="35">
        <v>0</v>
      </c>
      <c r="T1868" s="35">
        <v>0</v>
      </c>
      <c r="U1868" s="35">
        <v>0</v>
      </c>
      <c r="V1868" s="35">
        <v>0</v>
      </c>
      <c r="W1868" s="35">
        <v>0</v>
      </c>
      <c r="X1868" s="35">
        <v>0</v>
      </c>
      <c r="Y1868" s="35">
        <v>0</v>
      </c>
      <c r="Z1868" s="35">
        <v>0</v>
      </c>
      <c r="AA1868" s="35">
        <v>0</v>
      </c>
      <c r="AB1868" s="35">
        <v>0</v>
      </c>
      <c r="AC1868" s="35">
        <v>0</v>
      </c>
      <c r="AD1868" s="35">
        <v>0</v>
      </c>
      <c r="AE1868" s="58" t="s">
        <v>5560</v>
      </c>
      <c r="AF1868" s="58"/>
      <c r="AG1868" s="57" t="str" cm="1">
        <f t="array" ref="AG1868">IFERROR(_xlfn.IFS(
AI1868="MPR ISSUE","PDH",
AI1868="BSS Hardware Issue","BSS",
AI1868="Sites strategiques, MLL, Pylone, etc.","ENVTECH",
AI1868="AKTIVCO DEFAUT GE &amp; POWER Cabinet","AKTIVCO",
AI1868="AKTIVCO Coupure ENEO &amp; Baisse de tension","AKTIVCO GRID ONLY",
AI1868="Coupure ENEO &amp; Baisse de tension","IHS GRID ONLY",
AI1868="Defaut GE &amp; POWER Cabinet","IHS",
AI1868="Sharing","Partners",
AI1868="Sites strategiques &amp; DataCenter","SST &amp; DC",
AI1868="Exclu","Exclu",
AI1868="SAT","SAT",
AI1868="SPARE-ISSUE","SPARE-ISSUE",
AI1868="Fiber CAmtel","TRANS_FO_CAMTEL",
AI1868="Fiber AOF","Fiber AOF",
AI1868="Projet OCM (HUAWEI)","TRAVAUX-HUAWEI",
AI1868="Projet OCM (NOKIA)","TRAVAUX-NOKIA",
AI1868="ACCESS-ISSUE","ACCESS-ISSUE",
AI1868="Projet OCM (ZTE, NOKIA, autres projets)","TRAVAUX OCM",
AI1868="No root CAuse","No root cause",
AI1868="ODU HS","PDH",
AI1868="IP &amp; VLAN","PDH",
AI1868="Warehouse HUAWEI","SPARE-ISSUE",
AI1868="SPARE-HS","SPARE-ISSUE",
AI1868="Power Telco","BSS",AI1868="no impacts","no impacts"
),"")</f>
        <v>no impacts</v>
      </c>
      <c r="AH1868" s="57" t="str" cm="1">
        <f t="array" ref="AH1868">IFERROR(_xlfn.IFS(
AI1868="MPR ISSUE","TX ISSUE",
AI1868="BSS Hardware Issue","RAN ISSUE",
AI1868="Sites strategiques, MLL, Pylone, etc.","ENVTECH",
AI1868="AKTIVCO DEFAUT GE &amp; POWER Cabinet","POWER ISSUE",
AI1868="AKTIVCO Coupure ENEO &amp; Baisse de tension","POWER ISSUE",
AI1868="Coupure ENEO &amp; Baisse de tension","POWER ISSUE",
AI1868="Defaut GE &amp; POWER Cabinet","POWER ISSUE",
AI1868="Sharing","POWER ISSUE",
AI1868="Sites strategiques &amp; DataCenter","POWER ISSUE",
AI1868="Exclu","Exclu",
AI1868="SAT","TX ISSUE",
AI1868="SPARE-ISSUE","SPARE-ISSUE",
AI1868="Fiber CAmtel","TX ISSUE",
AI1868="Fiber AOF","TX ISSUE",
AI1868="Projet OCM (HUAWEI)","TRAVAUX-HUAWEI",
AI1868="Projet OCM (NOKIA)","TRAVAUX -NOKIA",
AI1868="ACCESS-ISSUE","ACCESS-ISSUE",
AI1868="Projet OCM (ZTE, NOKIA, autres projets)","TRAVAUX OCM",
AI1868="No root CAuse","No root cause",
AI1868="ODU HS","TX ISSUE",
AI1868="IP &amp; VLAN","TX ISSUE",
AI1868="Warehouse HUAWEI","SPARE-ISSUE",
AI1868="SPARE-HS","SPARE-ISSUE",
AI1868="Power Telco","RAN ISSUE",AI1868="no impacts","no impacts"
),"")</f>
        <v>no impacts</v>
      </c>
      <c r="AI1868" s="85" t="s">
        <v>5998</v>
      </c>
      <c r="AJ1868" s="57" t="str" cm="1">
        <f t="array" ref="AJ1868">IFERROR(_xlfn.IFS(
AI1868="MPR ISSUE","ACTIVE",
AI1868="BSS Hardware Issue","ACTIVE",
AI1868="Sites strategiques, MLL, Pylone, etc.","PASSIVE",
AI1868="AKTIVCO DEFAUT GE &amp; POWER Cabinet","PASSIVE",
AI1868="AKTIVCO Coupure ENEO &amp; Baisse de tension","PASSIVE",
AI1868="Coupure ENEO &amp; Baisse de tension","PASSIVE",
AI1868="Defaut GE &amp; POWER Cabinet","PASSIVE",
AI1868="Sharing","PASSIVE",
AI1868="Sites strategiques &amp; DataCenter","PASSIVE",
AI1868="Exclu","Exclu",
AI1868="SAT","ACTIVE",
AI1868="SPARE-ISSUE","SPARE-ISSUE",
AI1868="Fiber CAmtel","ACTIVE",
AI1868="Fiber AOF","ACTIVE",
AI1868="Projet OCM (HUAWEI)","PLANNED WORKS",
AI1868="Projet OCM (NOKIA)","PLANNED WORKS",
AI1868="ACCESS-ISSUE","ACCESS-ISSUE",
AI1868="Projet OCM (ZTE, NOKIA, autres projets)","PLANNED WORKS",
AI1868="No root CAuse","No root cause",
AI1868="ODU HS","ACTIVE",
AI1868="IP &amp; VLAN","ACTIVE",
AI1868="Warehouse HUAWEI","SPARE-ISSUE",
AI1868="SPARE-HS","SPARE-ISSUE",
AI1868="Power Telco","ACTIVE", AI1868="no impacts","no impacts"
),"")</f>
        <v>no impacts</v>
      </c>
      <c r="AK1868" s="23" t="s">
        <v>5537</v>
      </c>
      <c r="AL1868" s="23" t="str">
        <f t="shared" si="51"/>
        <v>CTR_526</v>
      </c>
      <c r="AN1868" s="9" t="s">
        <v>5537</v>
      </c>
      <c r="AO1868" s="23" t="str">
        <f>_xlfn.XLOOKUP(B1868,'INCIDENT-05-03-2026'!E:E,'INCIDENT-05-03-2026'!F:F,"")</f>
        <v/>
      </c>
      <c r="AP1868" s="7" t="s">
        <v>5537</v>
      </c>
      <c r="AQ1868" s="6"/>
      <c r="AR1868" s="7"/>
      <c r="AS1868" s="3" t="str">
        <f>_xlfn.XLOOKUP(B1868,'[3]tt num | region | site id'!$C:$C,'[3]tt num | region | site id'!$Q:$Q,"")</f>
        <v/>
      </c>
      <c r="AT1868" s="24" t="str">
        <f>_xlfn.XLOOKUP(B1868,'[4]Cells Huawei 03052026 12h'!$B:$B,'[4]Cells Huawei 03052026 12h'!$T:$T,"")</f>
        <v/>
      </c>
      <c r="AU1868" s="24" t="str">
        <f>_xlfn.XLOOKUP(B1868,'[5]cells down 02052026 8h50'!$B:$B,'[5]cells down 02052026 8h50'!$R:$R,"")</f>
        <v/>
      </c>
      <c r="AV1868" s="24" t="str">
        <f>_xlfn.XLOOKUP(B1868,'[5]cells down 02052026 13h50'!$B:$B,'[5]cells down 02052026 13h50'!$R:$R,"")</f>
        <v/>
      </c>
      <c r="AW1868" s="24" t="str">
        <f>_xlfn.XLOOKUP(B1868,'[5]cells down 02052026 13h50'!$B:$B,'[5]cells down 02052026 13h50'!$R:$R,"")</f>
        <v/>
      </c>
      <c r="AX1868" s="24" t="str">
        <f>_xlfn.XLOOKUP(B1868,'[6]cell downs 03052026 8h40 '!$B:$B,'[6]cell downs 03052026 8h40 '!$R:$R,"")</f>
        <v/>
      </c>
      <c r="AY1868" s="24" t="str">
        <f>_xlfn.XLOOKUP(B1868,'[7]ALL SITES DOWN'!$D:$D,'[7]ALL SITES DOWN'!$J:$J,"")</f>
        <v/>
      </c>
      <c r="AZ1868" s="24" t="str">
        <f>_xlfn.XLOOKUP(B1868,'[8]ALL SITES DOWN'!$D:$D,'[8]ALL SITES DOWN'!$J:$J,"")</f>
        <v/>
      </c>
      <c r="BA1868" s="9" t="str">
        <f>_xlfn.XLOOKUP(B1868,[9]sheet1!$AC:$AC,[9]sheet1!$AF:$AF,"")</f>
        <v/>
      </c>
      <c r="BB1868" s="14" t="s">
        <v>5537</v>
      </c>
      <c r="BC1868" s="14" t="s">
        <v>5537</v>
      </c>
      <c r="BD1868" s="14" t="str">
        <f>_xlfn.XLOOKUP(B1868,'[10]cell downs 18042026 17h'!$B:$B,'[10]cell downs 18042026 17h'!$B:$B,"")</f>
        <v/>
      </c>
      <c r="BE1868" s="14" t="str">
        <f>_xlfn.XLOOKUP(B1868,'[11]Cells Huawei 19042026 15h'!$B:$B,'[11]Cells Huawei 19042026 15h'!$B:$B,"")</f>
        <v/>
      </c>
      <c r="BF1868" s="9" t="str">
        <f>_xlfn.XLOOKUP(B1868,'[12]cells down 19042026 9H40'!$B:$B,'[12]cells down 19042026 9H40'!$B:$B,"")</f>
        <v/>
      </c>
      <c r="BG1868" s="9" t="s">
        <v>922</v>
      </c>
      <c r="BH1868" s="9" t="s">
        <v>5537</v>
      </c>
    </row>
    <row r="1869" spans="1:60" s="9" customFormat="1" x14ac:dyDescent="0.3">
      <c r="A1869" s="1" t="s">
        <v>2761</v>
      </c>
      <c r="B1869" s="8" t="s">
        <v>2762</v>
      </c>
      <c r="C1869" s="3" t="str">
        <f>_xlfn.XLOOKUP(B1869,'[1]daily break down'!$D:$D,'[1]daily break down'!$E:$E,"")</f>
        <v>Douala</v>
      </c>
      <c r="D1869" s="1"/>
      <c r="E1869" s="1"/>
      <c r="F1869" s="3" t="s">
        <v>31</v>
      </c>
      <c r="G1869" s="1" t="s">
        <v>32</v>
      </c>
      <c r="H1869" s="42" t="str">
        <f>_xlfn.XLOOKUP(B1869,[2]CALCULATION!$B:$B,[2]CALCULATION!$H:$H,"")</f>
        <v>ZTE</v>
      </c>
      <c r="I1869" s="34">
        <v>0</v>
      </c>
      <c r="J1869" s="34">
        <v>0</v>
      </c>
      <c r="K1869" s="34">
        <v>0</v>
      </c>
      <c r="L1869" s="34">
        <v>0</v>
      </c>
      <c r="M1869" s="34">
        <v>0</v>
      </c>
      <c r="N1869" s="34">
        <v>0</v>
      </c>
      <c r="O1869" s="34">
        <v>0</v>
      </c>
      <c r="P1869" s="34">
        <v>0</v>
      </c>
      <c r="Q1869" s="34">
        <v>0</v>
      </c>
      <c r="R1869" s="34">
        <v>0</v>
      </c>
      <c r="S1869" s="35">
        <v>0</v>
      </c>
      <c r="T1869" s="35">
        <v>0</v>
      </c>
      <c r="U1869" s="35">
        <v>0</v>
      </c>
      <c r="V1869" s="35">
        <v>0</v>
      </c>
      <c r="W1869" s="35">
        <v>0</v>
      </c>
      <c r="X1869" s="35">
        <v>0</v>
      </c>
      <c r="Y1869" s="35">
        <v>0</v>
      </c>
      <c r="Z1869" s="35">
        <v>0</v>
      </c>
      <c r="AA1869" s="35">
        <v>0</v>
      </c>
      <c r="AB1869" s="35">
        <v>0</v>
      </c>
      <c r="AC1869" s="35">
        <v>0</v>
      </c>
      <c r="AD1869" s="35">
        <v>0</v>
      </c>
      <c r="AE1869" s="58" t="s">
        <v>5560</v>
      </c>
      <c r="AF1869" s="58"/>
      <c r="AG1869" s="57" t="str" cm="1">
        <f t="array" ref="AG1869">IFERROR(_xlfn.IFS(
AI1869="MPR ISSUE","PDH",
AI1869="BSS Hardware Issue","BSS",
AI1869="Sites strategiques, MLL, Pylone, etc.","ENVTECH",
AI1869="AKTIVCO DEFAUT GE &amp; POWER Cabinet","AKTIVCO",
AI1869="AKTIVCO Coupure ENEO &amp; Baisse de tension","AKTIVCO GRID ONLY",
AI1869="Coupure ENEO &amp; Baisse de tension","IHS GRID ONLY",
AI1869="Defaut GE &amp; POWER Cabinet","IHS",
AI1869="Sharing","Partners",
AI1869="Sites strategiques &amp; DataCenter","SST &amp; DC",
AI1869="Exclu","Exclu",
AI1869="SAT","SAT",
AI1869="SPARE-ISSUE","SPARE-ISSUE",
AI1869="Fiber CAmtel","TRANS_FO_CAMTEL",
AI1869="Fiber AOF","Fiber AOF",
AI1869="Projet OCM (HUAWEI)","TRAVAUX-HUAWEI",
AI1869="Projet OCM (NOKIA)","TRAVAUX-NOKIA",
AI1869="ACCESS-ISSUE","ACCESS-ISSUE",
AI1869="Projet OCM (ZTE, NOKIA, autres projets)","TRAVAUX OCM",
AI1869="No root CAuse","No root cause",
AI1869="ODU HS","PDH",
AI1869="IP &amp; VLAN","PDH",
AI1869="Warehouse HUAWEI","SPARE-ISSUE",
AI1869="SPARE-HS","SPARE-ISSUE",
AI1869="Power Telco","BSS",AI1869="no impacts","no impacts"
),"")</f>
        <v>no impacts</v>
      </c>
      <c r="AH1869" s="57" t="str" cm="1">
        <f t="array" ref="AH1869">IFERROR(_xlfn.IFS(
AI1869="MPR ISSUE","TX ISSUE",
AI1869="BSS Hardware Issue","RAN ISSUE",
AI1869="Sites strategiques, MLL, Pylone, etc.","ENVTECH",
AI1869="AKTIVCO DEFAUT GE &amp; POWER Cabinet","POWER ISSUE",
AI1869="AKTIVCO Coupure ENEO &amp; Baisse de tension","POWER ISSUE",
AI1869="Coupure ENEO &amp; Baisse de tension","POWER ISSUE",
AI1869="Defaut GE &amp; POWER Cabinet","POWER ISSUE",
AI1869="Sharing","POWER ISSUE",
AI1869="Sites strategiques &amp; DataCenter","POWER ISSUE",
AI1869="Exclu","Exclu",
AI1869="SAT","TX ISSUE",
AI1869="SPARE-ISSUE","SPARE-ISSUE",
AI1869="Fiber CAmtel","TX ISSUE",
AI1869="Fiber AOF","TX ISSUE",
AI1869="Projet OCM (HUAWEI)","TRAVAUX-HUAWEI",
AI1869="Projet OCM (NOKIA)","TRAVAUX -NOKIA",
AI1869="ACCESS-ISSUE","ACCESS-ISSUE",
AI1869="Projet OCM (ZTE, NOKIA, autres projets)","TRAVAUX OCM",
AI1869="No root CAuse","No root cause",
AI1869="ODU HS","TX ISSUE",
AI1869="IP &amp; VLAN","TX ISSUE",
AI1869="Warehouse HUAWEI","SPARE-ISSUE",
AI1869="SPARE-HS","SPARE-ISSUE",
AI1869="Power Telco","RAN ISSUE",AI1869="no impacts","no impacts"
),"")</f>
        <v>no impacts</v>
      </c>
      <c r="AI1869" s="85" t="s">
        <v>5998</v>
      </c>
      <c r="AJ1869" s="57" t="str" cm="1">
        <f t="array" ref="AJ1869">IFERROR(_xlfn.IFS(
AI1869="MPR ISSUE","ACTIVE",
AI1869="BSS Hardware Issue","ACTIVE",
AI1869="Sites strategiques, MLL, Pylone, etc.","PASSIVE",
AI1869="AKTIVCO DEFAUT GE &amp; POWER Cabinet","PASSIVE",
AI1869="AKTIVCO Coupure ENEO &amp; Baisse de tension","PASSIVE",
AI1869="Coupure ENEO &amp; Baisse de tension","PASSIVE",
AI1869="Defaut GE &amp; POWER Cabinet","PASSIVE",
AI1869="Sharing","PASSIVE",
AI1869="Sites strategiques &amp; DataCenter","PASSIVE",
AI1869="Exclu","Exclu",
AI1869="SAT","ACTIVE",
AI1869="SPARE-ISSUE","SPARE-ISSUE",
AI1869="Fiber CAmtel","ACTIVE",
AI1869="Fiber AOF","ACTIVE",
AI1869="Projet OCM (HUAWEI)","PLANNED WORKS",
AI1869="Projet OCM (NOKIA)","PLANNED WORKS",
AI1869="ACCESS-ISSUE","ACCESS-ISSUE",
AI1869="Projet OCM (ZTE, NOKIA, autres projets)","PLANNED WORKS",
AI1869="No root CAuse","No root cause",
AI1869="ODU HS","ACTIVE",
AI1869="IP &amp; VLAN","ACTIVE",
AI1869="Warehouse HUAWEI","SPARE-ISSUE",
AI1869="SPARE-HS","SPARE-ISSUE",
AI1869="Power Telco","ACTIVE", AI1869="no impacts","no impacts"
),"")</f>
        <v>no impacts</v>
      </c>
      <c r="AK1869" s="23" t="s">
        <v>5537</v>
      </c>
      <c r="AL1869" s="23" t="str">
        <f t="shared" si="51"/>
        <v>LIT_104</v>
      </c>
      <c r="AN1869" s="9" t="s">
        <v>5537</v>
      </c>
      <c r="AO1869" s="23" t="str">
        <f>_xlfn.XLOOKUP(B1869,'INCIDENT-05-03-2026'!E:E,'INCIDENT-05-03-2026'!F:F,"")</f>
        <v/>
      </c>
      <c r="AP1869" s="7" t="s">
        <v>5537</v>
      </c>
      <c r="AQ1869" s="6"/>
      <c r="AR1869" s="7"/>
      <c r="AS1869" s="3" t="str">
        <f>_xlfn.XLOOKUP(B1869,'[3]tt num | region | site id'!$C:$C,'[3]tt num | region | site id'!$Q:$Q,"")</f>
        <v/>
      </c>
      <c r="AT1869" s="24" t="str">
        <f>_xlfn.XLOOKUP(B1869,'[4]Cells Huawei 03052026 12h'!$B:$B,'[4]Cells Huawei 03052026 12h'!$T:$T,"")</f>
        <v/>
      </c>
      <c r="AU1869" s="24" t="str">
        <f>_xlfn.XLOOKUP(B1869,'[5]cells down 02052026 8h50'!$B:$B,'[5]cells down 02052026 8h50'!$R:$R,"")</f>
        <v/>
      </c>
      <c r="AV1869" s="24" t="str">
        <f>_xlfn.XLOOKUP(B1869,'[5]cells down 02052026 13h50'!$B:$B,'[5]cells down 02052026 13h50'!$R:$R,"")</f>
        <v/>
      </c>
      <c r="AW1869" s="24" t="str">
        <f>_xlfn.XLOOKUP(B1869,'[5]cells down 02052026 13h50'!$B:$B,'[5]cells down 02052026 13h50'!$R:$R,"")</f>
        <v/>
      </c>
      <c r="AX1869" s="24" t="str">
        <f>_xlfn.XLOOKUP(B1869,'[6]cell downs 03052026 8h40 '!$B:$B,'[6]cell downs 03052026 8h40 '!$R:$R,"")</f>
        <v/>
      </c>
      <c r="AY1869" s="24" t="str">
        <f>_xlfn.XLOOKUP(B1869,'[7]ALL SITES DOWN'!$D:$D,'[7]ALL SITES DOWN'!$J:$J,"")</f>
        <v/>
      </c>
      <c r="AZ1869" s="24" t="str">
        <f>_xlfn.XLOOKUP(B1869,'[8]ALL SITES DOWN'!$D:$D,'[8]ALL SITES DOWN'!$J:$J,"")</f>
        <v/>
      </c>
      <c r="BA1869" s="9" t="str">
        <f>_xlfn.XLOOKUP(B1869,[9]sheet1!$AC:$AC,[9]sheet1!$AF:$AF,"")</f>
        <v/>
      </c>
      <c r="BB1869" s="14" t="s">
        <v>5537</v>
      </c>
      <c r="BC1869" s="14" t="s">
        <v>5537</v>
      </c>
      <c r="BD1869" s="14" t="str">
        <f>_xlfn.XLOOKUP(B1869,'[10]cell downs 18042026 17h'!$B:$B,'[10]cell downs 18042026 17h'!$B:$B,"")</f>
        <v/>
      </c>
      <c r="BE1869" s="14" t="str">
        <f>_xlfn.XLOOKUP(B1869,'[11]Cells Huawei 19042026 15h'!$B:$B,'[11]Cells Huawei 19042026 15h'!$B:$B,"")</f>
        <v/>
      </c>
      <c r="BF1869" s="9" t="str">
        <f>_xlfn.XLOOKUP(B1869,'[12]cells down 19042026 9H40'!$B:$B,'[12]cells down 19042026 9H40'!$B:$B,"")</f>
        <v/>
      </c>
      <c r="BG1869" s="9" t="s">
        <v>5537</v>
      </c>
      <c r="BH1869" s="9" t="s">
        <v>12</v>
      </c>
    </row>
    <row r="1870" spans="1:60" s="9" customFormat="1" x14ac:dyDescent="0.3">
      <c r="A1870" s="1" t="s">
        <v>3952</v>
      </c>
      <c r="B1870" s="8" t="s">
        <v>3953</v>
      </c>
      <c r="C1870" s="3" t="str">
        <f>_xlfn.XLOOKUP(B1870,'[1]daily break down'!$D:$D,'[1]daily break down'!$E:$E,"")</f>
        <v>CENTRE</v>
      </c>
      <c r="D1870" s="1" t="s">
        <v>21</v>
      </c>
      <c r="E1870" s="1" t="s">
        <v>188</v>
      </c>
      <c r="F1870" s="3" t="s">
        <v>37</v>
      </c>
      <c r="G1870" s="1" t="s">
        <v>3954</v>
      </c>
      <c r="H1870" s="41" t="str">
        <f>_xlfn.XLOOKUP(B1870,[2]CALCULATION!$B:$B,[2]CALCULATION!$H:$H,"")</f>
        <v>NOKIA</v>
      </c>
      <c r="I1870" s="34">
        <v>0</v>
      </c>
      <c r="J1870" s="34">
        <v>0</v>
      </c>
      <c r="K1870" s="34">
        <v>0</v>
      </c>
      <c r="L1870" s="34">
        <v>0</v>
      </c>
      <c r="M1870" s="34">
        <v>0</v>
      </c>
      <c r="N1870" s="34">
        <v>0</v>
      </c>
      <c r="O1870" s="34">
        <v>0</v>
      </c>
      <c r="P1870" s="34">
        <v>0</v>
      </c>
      <c r="Q1870" s="34">
        <v>0</v>
      </c>
      <c r="R1870" s="34">
        <v>0</v>
      </c>
      <c r="S1870" s="35">
        <v>0</v>
      </c>
      <c r="T1870" s="35">
        <v>0</v>
      </c>
      <c r="U1870" s="35">
        <v>0</v>
      </c>
      <c r="V1870" s="35">
        <v>0</v>
      </c>
      <c r="W1870" s="35">
        <v>0</v>
      </c>
      <c r="X1870" s="35">
        <v>0</v>
      </c>
      <c r="Y1870" s="35">
        <v>0</v>
      </c>
      <c r="Z1870" s="35">
        <v>0</v>
      </c>
      <c r="AA1870" s="35">
        <v>0</v>
      </c>
      <c r="AB1870" s="35">
        <v>0</v>
      </c>
      <c r="AC1870" s="35">
        <v>0</v>
      </c>
      <c r="AD1870" s="35">
        <v>0</v>
      </c>
      <c r="AE1870" s="58" t="s">
        <v>5560</v>
      </c>
      <c r="AF1870" s="58"/>
      <c r="AG1870" s="57" t="str" cm="1">
        <f t="array" ref="AG1870">IFERROR(_xlfn.IFS(
AI1870="MPR ISSUE","PDH",
AI1870="BSS Hardware Issue","BSS",
AI1870="Sites strategiques, MLL, Pylone, etc.","ENVTECH",
AI1870="AKTIVCO DEFAUT GE &amp; POWER Cabinet","AKTIVCO",
AI1870="AKTIVCO Coupure ENEO &amp; Baisse de tension","AKTIVCO GRID ONLY",
AI1870="Coupure ENEO &amp; Baisse de tension","IHS GRID ONLY",
AI1870="Defaut GE &amp; POWER Cabinet","IHS",
AI1870="Sharing","Partners",
AI1870="Sites strategiques &amp; DataCenter","SST &amp; DC",
AI1870="Exclu","Exclu",
AI1870="SAT","SAT",
AI1870="SPARE-ISSUE","SPARE-ISSUE",
AI1870="Fiber CAmtel","TRANS_FO_CAMTEL",
AI1870="Fiber AOF","Fiber AOF",
AI1870="Projet OCM (HUAWEI)","TRAVAUX-HUAWEI",
AI1870="Projet OCM (NOKIA)","TRAVAUX-NOKIA",
AI1870="ACCESS-ISSUE","ACCESS-ISSUE",
AI1870="Projet OCM (ZTE, NOKIA, autres projets)","TRAVAUX OCM",
AI1870="No root CAuse","No root cause",
AI1870="ODU HS","PDH",
AI1870="IP &amp; VLAN","PDH",
AI1870="Warehouse HUAWEI","SPARE-ISSUE",
AI1870="SPARE-HS","SPARE-ISSUE",
AI1870="Power Telco","BSS",AI1870="no impacts","no impacts"
),"")</f>
        <v>no impacts</v>
      </c>
      <c r="AH1870" s="57" t="str" cm="1">
        <f t="array" ref="AH1870">IFERROR(_xlfn.IFS(
AI1870="MPR ISSUE","TX ISSUE",
AI1870="BSS Hardware Issue","RAN ISSUE",
AI1870="Sites strategiques, MLL, Pylone, etc.","ENVTECH",
AI1870="AKTIVCO DEFAUT GE &amp; POWER Cabinet","POWER ISSUE",
AI1870="AKTIVCO Coupure ENEO &amp; Baisse de tension","POWER ISSUE",
AI1870="Coupure ENEO &amp; Baisse de tension","POWER ISSUE",
AI1870="Defaut GE &amp; POWER Cabinet","POWER ISSUE",
AI1870="Sharing","POWER ISSUE",
AI1870="Sites strategiques &amp; DataCenter","POWER ISSUE",
AI1870="Exclu","Exclu",
AI1870="SAT","TX ISSUE",
AI1870="SPARE-ISSUE","SPARE-ISSUE",
AI1870="Fiber CAmtel","TX ISSUE",
AI1870="Fiber AOF","TX ISSUE",
AI1870="Projet OCM (HUAWEI)","TRAVAUX-HUAWEI",
AI1870="Projet OCM (NOKIA)","TRAVAUX -NOKIA",
AI1870="ACCESS-ISSUE","ACCESS-ISSUE",
AI1870="Projet OCM (ZTE, NOKIA, autres projets)","TRAVAUX OCM",
AI1870="No root CAuse","No root cause",
AI1870="ODU HS","TX ISSUE",
AI1870="IP &amp; VLAN","TX ISSUE",
AI1870="Warehouse HUAWEI","SPARE-ISSUE",
AI1870="SPARE-HS","SPARE-ISSUE",
AI1870="Power Telco","RAN ISSUE",AI1870="no impacts","no impacts"
),"")</f>
        <v>no impacts</v>
      </c>
      <c r="AI1870" s="85" t="s">
        <v>5998</v>
      </c>
      <c r="AJ1870" s="57" t="str" cm="1">
        <f t="array" ref="AJ1870">IFERROR(_xlfn.IFS(
AI1870="MPR ISSUE","ACTIVE",
AI1870="BSS Hardware Issue","ACTIVE",
AI1870="Sites strategiques, MLL, Pylone, etc.","PASSIVE",
AI1870="AKTIVCO DEFAUT GE &amp; POWER Cabinet","PASSIVE",
AI1870="AKTIVCO Coupure ENEO &amp; Baisse de tension","PASSIVE",
AI1870="Coupure ENEO &amp; Baisse de tension","PASSIVE",
AI1870="Defaut GE &amp; POWER Cabinet","PASSIVE",
AI1870="Sharing","PASSIVE",
AI1870="Sites strategiques &amp; DataCenter","PASSIVE",
AI1870="Exclu","Exclu",
AI1870="SAT","ACTIVE",
AI1870="SPARE-ISSUE","SPARE-ISSUE",
AI1870="Fiber CAmtel","ACTIVE",
AI1870="Fiber AOF","ACTIVE",
AI1870="Projet OCM (HUAWEI)","PLANNED WORKS",
AI1870="Projet OCM (NOKIA)","PLANNED WORKS",
AI1870="ACCESS-ISSUE","ACCESS-ISSUE",
AI1870="Projet OCM (ZTE, NOKIA, autres projets)","PLANNED WORKS",
AI1870="No root CAuse","No root cause",
AI1870="ODU HS","ACTIVE",
AI1870="IP &amp; VLAN","ACTIVE",
AI1870="Warehouse HUAWEI","SPARE-ISSUE",
AI1870="SPARE-HS","SPARE-ISSUE",
AI1870="Power Telco","ACTIVE", AI1870="no impacts","no impacts"
),"")</f>
        <v>no impacts</v>
      </c>
      <c r="AK1870" s="23" t="s">
        <v>5537</v>
      </c>
      <c r="AL1870" s="23" t="str">
        <f t="shared" si="51"/>
        <v>CTR_452</v>
      </c>
      <c r="AN1870" s="9" t="s">
        <v>5537</v>
      </c>
      <c r="AO1870" s="23" t="str">
        <f>_xlfn.XLOOKUP(B1870,'INCIDENT-05-03-2026'!E:E,'INCIDENT-05-03-2026'!F:F,"")</f>
        <v/>
      </c>
      <c r="AP1870" s="7" t="s">
        <v>5537</v>
      </c>
      <c r="AQ1870" s="6"/>
      <c r="AR1870" s="7"/>
      <c r="AS1870" s="3" t="str">
        <f>_xlfn.XLOOKUP(B1870,'[3]tt num | region | site id'!$C:$C,'[3]tt num | region | site id'!$Q:$Q,"")</f>
        <v/>
      </c>
      <c r="AT1870" s="24" t="str">
        <f>_xlfn.XLOOKUP(B1870,'[4]Cells Huawei 03052026 12h'!$B:$B,'[4]Cells Huawei 03052026 12h'!$T:$T,"")</f>
        <v/>
      </c>
      <c r="AU1870" s="24" t="str">
        <f>_xlfn.XLOOKUP(B1870,'[5]cells down 02052026 8h50'!$B:$B,'[5]cells down 02052026 8h50'!$R:$R,"")</f>
        <v/>
      </c>
      <c r="AV1870" s="24" t="str">
        <f>_xlfn.XLOOKUP(B1870,'[5]cells down 02052026 13h50'!$B:$B,'[5]cells down 02052026 13h50'!$R:$R,"")</f>
        <v/>
      </c>
      <c r="AW1870" s="24" t="str">
        <f>_xlfn.XLOOKUP(B1870,'[5]cells down 02052026 13h50'!$B:$B,'[5]cells down 02052026 13h50'!$R:$R,"")</f>
        <v/>
      </c>
      <c r="AX1870" s="24" t="str">
        <f>_xlfn.XLOOKUP(B1870,'[6]cell downs 03052026 8h40 '!$B:$B,'[6]cell downs 03052026 8h40 '!$R:$R,"")</f>
        <v/>
      </c>
      <c r="AY1870" s="24" t="str">
        <f>_xlfn.XLOOKUP(B1870,'[7]ALL SITES DOWN'!$D:$D,'[7]ALL SITES DOWN'!$J:$J,"")</f>
        <v/>
      </c>
      <c r="AZ1870" s="24" t="str">
        <f>_xlfn.XLOOKUP(B1870,'[8]ALL SITES DOWN'!$D:$D,'[8]ALL SITES DOWN'!$J:$J,"")</f>
        <v/>
      </c>
      <c r="BA1870" s="9" t="str">
        <f>_xlfn.XLOOKUP(B1870,[9]sheet1!$AC:$AC,[9]sheet1!$AF:$AF,"")</f>
        <v/>
      </c>
      <c r="BB1870" s="14" t="s">
        <v>5537</v>
      </c>
      <c r="BC1870" s="14" t="s">
        <v>5537</v>
      </c>
      <c r="BD1870" s="14" t="str">
        <f>_xlfn.XLOOKUP(B1870,'[10]cell downs 18042026 17h'!$B:$B,'[10]cell downs 18042026 17h'!$B:$B,"")</f>
        <v/>
      </c>
      <c r="BE1870" s="14" t="str">
        <f>_xlfn.XLOOKUP(B1870,'[11]Cells Huawei 19042026 15h'!$B:$B,'[11]Cells Huawei 19042026 15h'!$B:$B,"")</f>
        <v/>
      </c>
      <c r="BF1870" s="9" t="str">
        <f>_xlfn.XLOOKUP(B1870,'[12]cells down 19042026 9H40'!$B:$B,'[12]cells down 19042026 9H40'!$B:$B,"")</f>
        <v/>
      </c>
      <c r="BG1870" s="9" t="s">
        <v>5537</v>
      </c>
      <c r="BH1870" s="9" t="s">
        <v>5537</v>
      </c>
    </row>
    <row r="1871" spans="1:60" s="9" customFormat="1" x14ac:dyDescent="0.3">
      <c r="A1871" s="1" t="s">
        <v>2509</v>
      </c>
      <c r="B1871" s="8" t="s">
        <v>2510</v>
      </c>
      <c r="C1871" s="3" t="str">
        <f>_xlfn.XLOOKUP(B1871,'[1]daily break down'!$D:$D,'[1]daily break down'!$E:$E,"")</f>
        <v>SUD-OUEST</v>
      </c>
      <c r="D1871" s="1" t="s">
        <v>11</v>
      </c>
      <c r="E1871" s="1" t="s">
        <v>12</v>
      </c>
      <c r="F1871" s="3" t="s">
        <v>13</v>
      </c>
      <c r="G1871" s="1" t="s">
        <v>63</v>
      </c>
      <c r="H1871" s="40" t="str">
        <f>_xlfn.XLOOKUP(B1871,[2]CALCULATION!$B:$B,[2]CALCULATION!$H:$H,"")</f>
        <v>Huawei</v>
      </c>
      <c r="I1871" s="34">
        <v>0</v>
      </c>
      <c r="J1871" s="34">
        <v>0</v>
      </c>
      <c r="K1871" s="34">
        <v>0</v>
      </c>
      <c r="L1871" s="34">
        <v>0</v>
      </c>
      <c r="M1871" s="34">
        <v>0</v>
      </c>
      <c r="N1871" s="34">
        <v>0</v>
      </c>
      <c r="O1871" s="34">
        <v>0</v>
      </c>
      <c r="P1871" s="34">
        <v>0</v>
      </c>
      <c r="Q1871" s="34">
        <v>0</v>
      </c>
      <c r="R1871" s="34">
        <v>0</v>
      </c>
      <c r="S1871" s="35">
        <v>0</v>
      </c>
      <c r="T1871" s="35">
        <v>0</v>
      </c>
      <c r="U1871" s="35">
        <v>0</v>
      </c>
      <c r="V1871" s="35">
        <v>0</v>
      </c>
      <c r="W1871" s="35">
        <v>0</v>
      </c>
      <c r="X1871" s="35">
        <v>0</v>
      </c>
      <c r="Y1871" s="35">
        <v>0</v>
      </c>
      <c r="Z1871" s="35">
        <v>0</v>
      </c>
      <c r="AA1871" s="35">
        <v>0</v>
      </c>
      <c r="AB1871" s="35">
        <v>0</v>
      </c>
      <c r="AC1871" s="35">
        <v>0</v>
      </c>
      <c r="AD1871" s="35">
        <v>0</v>
      </c>
      <c r="AE1871" s="58" t="s">
        <v>5560</v>
      </c>
      <c r="AF1871" s="58"/>
      <c r="AG1871" s="57" t="str" cm="1">
        <f t="array" ref="AG1871">IFERROR(_xlfn.IFS(
AI1871="MPR ISSUE","PDH",
AI1871="BSS Hardware Issue","BSS",
AI1871="Sites strategiques, MLL, Pylone, etc.","ENVTECH",
AI1871="AKTIVCO DEFAUT GE &amp; POWER Cabinet","AKTIVCO",
AI1871="AKTIVCO Coupure ENEO &amp; Baisse de tension","AKTIVCO GRID ONLY",
AI1871="Coupure ENEO &amp; Baisse de tension","IHS GRID ONLY",
AI1871="Defaut GE &amp; POWER Cabinet","IHS",
AI1871="Sharing","Partners",
AI1871="Sites strategiques &amp; DataCenter","SST &amp; DC",
AI1871="Exclu","Exclu",
AI1871="SAT","SAT",
AI1871="SPARE-ISSUE","SPARE-ISSUE",
AI1871="Fiber CAmtel","TRANS_FO_CAMTEL",
AI1871="Fiber AOF","Fiber AOF",
AI1871="Projet OCM (HUAWEI)","TRAVAUX-HUAWEI",
AI1871="Projet OCM (NOKIA)","TRAVAUX-NOKIA",
AI1871="ACCESS-ISSUE","ACCESS-ISSUE",
AI1871="Projet OCM (ZTE, NOKIA, autres projets)","TRAVAUX OCM",
AI1871="No root CAuse","No root cause",
AI1871="ODU HS","PDH",
AI1871="IP &amp; VLAN","PDH",
AI1871="Warehouse HUAWEI","SPARE-ISSUE",
AI1871="SPARE-HS","SPARE-ISSUE",
AI1871="Power Telco","BSS",AI1871="no impacts","no impacts"
),"")</f>
        <v>no impacts</v>
      </c>
      <c r="AH1871" s="57" t="str" cm="1">
        <f t="array" ref="AH1871">IFERROR(_xlfn.IFS(
AI1871="MPR ISSUE","TX ISSUE",
AI1871="BSS Hardware Issue","RAN ISSUE",
AI1871="Sites strategiques, MLL, Pylone, etc.","ENVTECH",
AI1871="AKTIVCO DEFAUT GE &amp; POWER Cabinet","POWER ISSUE",
AI1871="AKTIVCO Coupure ENEO &amp; Baisse de tension","POWER ISSUE",
AI1871="Coupure ENEO &amp; Baisse de tension","POWER ISSUE",
AI1871="Defaut GE &amp; POWER Cabinet","POWER ISSUE",
AI1871="Sharing","POWER ISSUE",
AI1871="Sites strategiques &amp; DataCenter","POWER ISSUE",
AI1871="Exclu","Exclu",
AI1871="SAT","TX ISSUE",
AI1871="SPARE-ISSUE","SPARE-ISSUE",
AI1871="Fiber CAmtel","TX ISSUE",
AI1871="Fiber AOF","TX ISSUE",
AI1871="Projet OCM (HUAWEI)","TRAVAUX-HUAWEI",
AI1871="Projet OCM (NOKIA)","TRAVAUX -NOKIA",
AI1871="ACCESS-ISSUE","ACCESS-ISSUE",
AI1871="Projet OCM (ZTE, NOKIA, autres projets)","TRAVAUX OCM",
AI1871="No root CAuse","No root cause",
AI1871="ODU HS","TX ISSUE",
AI1871="IP &amp; VLAN","TX ISSUE",
AI1871="Warehouse HUAWEI","SPARE-ISSUE",
AI1871="SPARE-HS","SPARE-ISSUE",
AI1871="Power Telco","RAN ISSUE",AI1871="no impacts","no impacts"
),"")</f>
        <v>no impacts</v>
      </c>
      <c r="AI1871" s="85" t="s">
        <v>5998</v>
      </c>
      <c r="AJ1871" s="57" t="str" cm="1">
        <f t="array" ref="AJ1871">IFERROR(_xlfn.IFS(
AI1871="MPR ISSUE","ACTIVE",
AI1871="BSS Hardware Issue","ACTIVE",
AI1871="Sites strategiques, MLL, Pylone, etc.","PASSIVE",
AI1871="AKTIVCO DEFAUT GE &amp; POWER Cabinet","PASSIVE",
AI1871="AKTIVCO Coupure ENEO &amp; Baisse de tension","PASSIVE",
AI1871="Coupure ENEO &amp; Baisse de tension","PASSIVE",
AI1871="Defaut GE &amp; POWER Cabinet","PASSIVE",
AI1871="Sharing","PASSIVE",
AI1871="Sites strategiques &amp; DataCenter","PASSIVE",
AI1871="Exclu","Exclu",
AI1871="SAT","ACTIVE",
AI1871="SPARE-ISSUE","SPARE-ISSUE",
AI1871="Fiber CAmtel","ACTIVE",
AI1871="Fiber AOF","ACTIVE",
AI1871="Projet OCM (HUAWEI)","PLANNED WORKS",
AI1871="Projet OCM (NOKIA)","PLANNED WORKS",
AI1871="ACCESS-ISSUE","ACCESS-ISSUE",
AI1871="Projet OCM (ZTE, NOKIA, autres projets)","PLANNED WORKS",
AI1871="No root CAuse","No root cause",
AI1871="ODU HS","ACTIVE",
AI1871="IP &amp; VLAN","ACTIVE",
AI1871="Warehouse HUAWEI","SPARE-ISSUE",
AI1871="SPARE-HS","SPARE-ISSUE",
AI1871="Power Telco","ACTIVE", AI1871="no impacts","no impacts"
),"")</f>
        <v>no impacts</v>
      </c>
      <c r="AK1871" s="23" t="s">
        <v>5537</v>
      </c>
      <c r="AL1871" s="23" t="str">
        <f t="shared" si="51"/>
        <v>SUO_014</v>
      </c>
      <c r="AN1871" s="9" t="s">
        <v>5537</v>
      </c>
      <c r="AO1871" s="23" t="str">
        <f>_xlfn.XLOOKUP(B1871,'INCIDENT-05-03-2026'!E:E,'INCIDENT-05-03-2026'!F:F,"")</f>
        <v/>
      </c>
      <c r="AP1871" s="7" t="s">
        <v>5537</v>
      </c>
      <c r="AQ1871" s="6"/>
      <c r="AR1871" s="7"/>
      <c r="AS1871" s="3" t="str">
        <f>_xlfn.XLOOKUP(B1871,'[3]tt num | region | site id'!$C:$C,'[3]tt num | region | site id'!$Q:$Q,"")</f>
        <v/>
      </c>
      <c r="AT1871" s="24" t="str">
        <f>_xlfn.XLOOKUP(B1871,'[4]Cells Huawei 03052026 12h'!$B:$B,'[4]Cells Huawei 03052026 12h'!$T:$T,"")</f>
        <v/>
      </c>
      <c r="AU1871" s="24" t="str">
        <f>_xlfn.XLOOKUP(B1871,'[5]cells down 02052026 8h50'!$B:$B,'[5]cells down 02052026 8h50'!$R:$R,"")</f>
        <v/>
      </c>
      <c r="AV1871" s="24" t="str">
        <f>_xlfn.XLOOKUP(B1871,'[5]cells down 02052026 13h50'!$B:$B,'[5]cells down 02052026 13h50'!$R:$R,"")</f>
        <v/>
      </c>
      <c r="AW1871" s="24" t="str">
        <f>_xlfn.XLOOKUP(B1871,'[5]cells down 02052026 13h50'!$B:$B,'[5]cells down 02052026 13h50'!$R:$R,"")</f>
        <v/>
      </c>
      <c r="AX1871" s="24" t="str">
        <f>_xlfn.XLOOKUP(B1871,'[6]cell downs 03052026 8h40 '!$B:$B,'[6]cell downs 03052026 8h40 '!$R:$R,"")</f>
        <v/>
      </c>
      <c r="AY1871" s="24" t="str">
        <f>_xlfn.XLOOKUP(B1871,'[7]ALL SITES DOWN'!$D:$D,'[7]ALL SITES DOWN'!$J:$J,"")</f>
        <v/>
      </c>
      <c r="AZ1871" s="24" t="str">
        <f>_xlfn.XLOOKUP(B1871,'[8]ALL SITES DOWN'!$D:$D,'[8]ALL SITES DOWN'!$J:$J,"")</f>
        <v/>
      </c>
      <c r="BA1871" s="9" t="str">
        <f>_xlfn.XLOOKUP(B1871,[9]sheet1!$AC:$AC,[9]sheet1!$AF:$AF,"")</f>
        <v/>
      </c>
      <c r="BB1871" s="14" t="s">
        <v>5537</v>
      </c>
      <c r="BC1871" s="14" t="s">
        <v>5537</v>
      </c>
      <c r="BD1871" s="14" t="str">
        <f>_xlfn.XLOOKUP(B1871,'[10]cell downs 18042026 17h'!$B:$B,'[10]cell downs 18042026 17h'!$B:$B,"")</f>
        <v/>
      </c>
      <c r="BE1871" s="14" t="str">
        <f>_xlfn.XLOOKUP(B1871,'[11]Cells Huawei 19042026 15h'!$B:$B,'[11]Cells Huawei 19042026 15h'!$B:$B,"")</f>
        <v/>
      </c>
      <c r="BF1871" s="9" t="str">
        <f>_xlfn.XLOOKUP(B1871,'[12]cells down 19042026 9H40'!$B:$B,'[12]cells down 19042026 9H40'!$B:$B,"")</f>
        <v/>
      </c>
      <c r="BG1871" s="9" t="s">
        <v>2510</v>
      </c>
      <c r="BH1871" s="9" t="s">
        <v>12</v>
      </c>
    </row>
    <row r="1872" spans="1:60" s="9" customFormat="1" x14ac:dyDescent="0.3">
      <c r="A1872" s="1" t="s">
        <v>4553</v>
      </c>
      <c r="B1872" s="8" t="s">
        <v>4554</v>
      </c>
      <c r="C1872" s="3" t="str">
        <f>_xlfn.XLOOKUP(B1872,'[1]daily break down'!$D:$D,'[1]daily break down'!$E:$E,"")</f>
        <v>CENTRE</v>
      </c>
      <c r="D1872" s="1"/>
      <c r="E1872" s="1"/>
      <c r="F1872" s="3" t="s">
        <v>226</v>
      </c>
      <c r="G1872" s="1" t="s">
        <v>4555</v>
      </c>
      <c r="H1872" s="42" t="str">
        <f>_xlfn.XLOOKUP(B1872,[2]CALCULATION!$B:$B,[2]CALCULATION!$H:$H,"")</f>
        <v>ZTE</v>
      </c>
      <c r="I1872" s="34">
        <v>0</v>
      </c>
      <c r="J1872" s="34">
        <v>0</v>
      </c>
      <c r="K1872" s="34">
        <v>0</v>
      </c>
      <c r="L1872" s="34">
        <v>0</v>
      </c>
      <c r="M1872" s="34">
        <v>0</v>
      </c>
      <c r="N1872" s="34">
        <v>0</v>
      </c>
      <c r="O1872" s="34">
        <v>0</v>
      </c>
      <c r="P1872" s="34">
        <v>0</v>
      </c>
      <c r="Q1872" s="34">
        <v>0</v>
      </c>
      <c r="R1872" s="34">
        <v>0</v>
      </c>
      <c r="S1872" s="35">
        <v>0</v>
      </c>
      <c r="T1872" s="35">
        <v>0</v>
      </c>
      <c r="U1872" s="35">
        <v>0</v>
      </c>
      <c r="V1872" s="35">
        <v>0</v>
      </c>
      <c r="W1872" s="35">
        <v>0</v>
      </c>
      <c r="X1872" s="35">
        <v>0</v>
      </c>
      <c r="Y1872" s="35">
        <v>0</v>
      </c>
      <c r="Z1872" s="35">
        <v>0</v>
      </c>
      <c r="AA1872" s="35">
        <v>0</v>
      </c>
      <c r="AB1872" s="35">
        <v>0</v>
      </c>
      <c r="AC1872" s="35">
        <v>0</v>
      </c>
      <c r="AD1872" s="35">
        <v>0</v>
      </c>
      <c r="AE1872" s="58" t="s">
        <v>5559</v>
      </c>
      <c r="AF1872" s="58"/>
      <c r="AG1872" s="57" t="str" cm="1">
        <f t="array" ref="AG1872">IFERROR(_xlfn.IFS(
AI1872="MPR ISSUE","PDH",
AI1872="BSS Hardware Issue","BSS",
AI1872="Sites strategiques, MLL, Pylone, etc.","ENVTECH",
AI1872="AKTIVCO DEFAUT GE &amp; POWER Cabinet","AKTIVCO",
AI1872="AKTIVCO Coupure ENEO &amp; Baisse de tension","AKTIVCO GRID ONLY",
AI1872="Coupure ENEO &amp; Baisse de tension","IHS GRID ONLY",
AI1872="Defaut GE &amp; POWER Cabinet","IHS",
AI1872="Sharing","Partners",
AI1872="Sites strategiques &amp; DataCenter","SST &amp; DC",
AI1872="Exclu","Exclu",
AI1872="SAT","SAT",
AI1872="SPARE-ISSUE","SPARE-ISSUE",
AI1872="Fiber CAmtel","TRANS_FO_CAMTEL",
AI1872="Fiber AOF","Fiber AOF",
AI1872="Projet OCM (HUAWEI)","TRAVAUX-HUAWEI",
AI1872="Projet OCM (NOKIA)","TRAVAUX-NOKIA",
AI1872="ACCESS-ISSUE","ACCESS-ISSUE",
AI1872="Projet OCM (ZTE, NOKIA, autres projets)","TRAVAUX OCM",
AI1872="No root CAuse","No root cause",
AI1872="ODU HS","PDH",
AI1872="IP &amp; VLAN","PDH",
AI1872="Warehouse HUAWEI","SPARE-ISSUE",
AI1872="SPARE-HS","SPARE-ISSUE",
AI1872="Power Telco","BSS",AI1872="no impacts","no impacts"
),"")</f>
        <v>Exclu</v>
      </c>
      <c r="AH1872" s="57" t="str" cm="1">
        <f t="array" ref="AH1872">IFERROR(_xlfn.IFS(
AI1872="MPR ISSUE","TX ISSUE",
AI1872="BSS Hardware Issue","RAN ISSUE",
AI1872="Sites strategiques, MLL, Pylone, etc.","ENVTECH",
AI1872="AKTIVCO DEFAUT GE &amp; POWER Cabinet","POWER ISSUE",
AI1872="AKTIVCO Coupure ENEO &amp; Baisse de tension","POWER ISSUE",
AI1872="Coupure ENEO &amp; Baisse de tension","POWER ISSUE",
AI1872="Defaut GE &amp; POWER Cabinet","POWER ISSUE",
AI1872="Sharing","POWER ISSUE",
AI1872="Sites strategiques &amp; DataCenter","POWER ISSUE",
AI1872="Exclu","Exclu",
AI1872="SAT","TX ISSUE",
AI1872="SPARE-ISSUE","SPARE-ISSUE",
AI1872="Fiber CAmtel","TX ISSUE",
AI1872="Fiber AOF","TX ISSUE",
AI1872="Projet OCM (HUAWEI)","TRAVAUX-HUAWEI",
AI1872="Projet OCM (NOKIA)","TRAVAUX -NOKIA",
AI1872="ACCESS-ISSUE","ACCESS-ISSUE",
AI1872="Projet OCM (ZTE, NOKIA, autres projets)","TRAVAUX OCM",
AI1872="No root CAuse","No root cause",
AI1872="ODU HS","TX ISSUE",
AI1872="IP &amp; VLAN","TX ISSUE",
AI1872="Warehouse HUAWEI","SPARE-ISSUE",
AI1872="SPARE-HS","SPARE-ISSUE",
AI1872="Power Telco","RAN ISSUE",AI1872="no impacts","no impacts"
),"")</f>
        <v>Exclu</v>
      </c>
      <c r="AI1872" s="85" t="s">
        <v>5559</v>
      </c>
      <c r="AJ1872" s="57" t="str" cm="1">
        <f t="array" ref="AJ1872">IFERROR(_xlfn.IFS(
AI1872="MPR ISSUE","ACTIVE",
AI1872="BSS Hardware Issue","ACTIVE",
AI1872="Sites strategiques, MLL, Pylone, etc.","PASSIVE",
AI1872="AKTIVCO DEFAUT GE &amp; POWER Cabinet","PASSIVE",
AI1872="AKTIVCO Coupure ENEO &amp; Baisse de tension","PASSIVE",
AI1872="Coupure ENEO &amp; Baisse de tension","PASSIVE",
AI1872="Defaut GE &amp; POWER Cabinet","PASSIVE",
AI1872="Sharing","PASSIVE",
AI1872="Sites strategiques &amp; DataCenter","PASSIVE",
AI1872="Exclu","Exclu",
AI1872="SAT","ACTIVE",
AI1872="SPARE-ISSUE","SPARE-ISSUE",
AI1872="Fiber CAmtel","ACTIVE",
AI1872="Fiber AOF","ACTIVE",
AI1872="Projet OCM (HUAWEI)","PLANNED WORKS",
AI1872="Projet OCM (NOKIA)","PLANNED WORKS",
AI1872="ACCESS-ISSUE","ACCESS-ISSUE",
AI1872="Projet OCM (ZTE, NOKIA, autres projets)","PLANNED WORKS",
AI1872="No root CAuse","No root cause",
AI1872="ODU HS","ACTIVE",
AI1872="IP &amp; VLAN","ACTIVE",
AI1872="Warehouse HUAWEI","SPARE-ISSUE",
AI1872="SPARE-HS","SPARE-ISSUE",
AI1872="Power Telco","ACTIVE", AI1872="no impacts","no impacts"
),"")</f>
        <v>Exclu</v>
      </c>
      <c r="AK1872" s="23" t="s">
        <v>5537</v>
      </c>
      <c r="AL1872" s="23" t="str">
        <f t="shared" si="51"/>
        <v>EST_154</v>
      </c>
      <c r="AN1872" s="9" t="s">
        <v>5537</v>
      </c>
      <c r="AO1872" s="23" t="str">
        <f>_xlfn.XLOOKUP(B1872,'INCIDENT-05-03-2026'!E:E,'INCIDENT-05-03-2026'!F:F,"")</f>
        <v/>
      </c>
      <c r="AP1872" s="7" t="s">
        <v>5537</v>
      </c>
      <c r="AQ1872" s="6"/>
      <c r="AR1872" s="7"/>
      <c r="AS1872" s="3" t="str">
        <f>_xlfn.XLOOKUP(B1872,'[3]tt num | region | site id'!$C:$C,'[3]tt num | region | site id'!$Q:$Q,"")</f>
        <v/>
      </c>
      <c r="AT1872" s="24" t="str">
        <f>_xlfn.XLOOKUP(B1872,'[4]Cells Huawei 03052026 12h'!$B:$B,'[4]Cells Huawei 03052026 12h'!$T:$T,"")</f>
        <v/>
      </c>
      <c r="AU1872" s="24" t="str">
        <f>_xlfn.XLOOKUP(B1872,'[5]cells down 02052026 8h50'!$B:$B,'[5]cells down 02052026 8h50'!$R:$R,"")</f>
        <v/>
      </c>
      <c r="AV1872" s="24" t="str">
        <f>_xlfn.XLOOKUP(B1872,'[5]cells down 02052026 13h50'!$B:$B,'[5]cells down 02052026 13h50'!$R:$R,"")</f>
        <v/>
      </c>
      <c r="AW1872" s="24" t="str">
        <f>_xlfn.XLOOKUP(B1872,'[5]cells down 02052026 13h50'!$B:$B,'[5]cells down 02052026 13h50'!$R:$R,"")</f>
        <v/>
      </c>
      <c r="AX1872" s="24" t="str">
        <f>_xlfn.XLOOKUP(B1872,'[6]cell downs 03052026 8h40 '!$B:$B,'[6]cell downs 03052026 8h40 '!$R:$R,"")</f>
        <v/>
      </c>
      <c r="AY1872" s="24" t="str">
        <f>_xlfn.XLOOKUP(B1872,'[7]ALL SITES DOWN'!$D:$D,'[7]ALL SITES DOWN'!$J:$J,"")</f>
        <v/>
      </c>
      <c r="AZ1872" s="24" t="str">
        <f>_xlfn.XLOOKUP(B1872,'[8]ALL SITES DOWN'!$D:$D,'[8]ALL SITES DOWN'!$J:$J,"")</f>
        <v/>
      </c>
      <c r="BA1872" s="9" t="str">
        <f>_xlfn.XLOOKUP(B1872,[9]sheet1!$AC:$AC,[9]sheet1!$AF:$AF,"")</f>
        <v/>
      </c>
      <c r="BB1872" s="14" t="s">
        <v>5537</v>
      </c>
      <c r="BC1872" s="14" t="s">
        <v>5537</v>
      </c>
      <c r="BD1872" s="14" t="str">
        <f>_xlfn.XLOOKUP(B1872,'[10]cell downs 18042026 17h'!$B:$B,'[10]cell downs 18042026 17h'!$B:$B,"")</f>
        <v/>
      </c>
      <c r="BE1872" s="14" t="str">
        <f>_xlfn.XLOOKUP(B1872,'[11]Cells Huawei 19042026 15h'!$B:$B,'[11]Cells Huawei 19042026 15h'!$B:$B,"")</f>
        <v/>
      </c>
      <c r="BF1872" s="9" t="str">
        <f>_xlfn.XLOOKUP(B1872,'[12]cells down 19042026 9H40'!$B:$B,'[12]cells down 19042026 9H40'!$B:$B,"")</f>
        <v/>
      </c>
      <c r="BG1872" s="9" t="s">
        <v>5537</v>
      </c>
      <c r="BH1872" s="9" t="s">
        <v>5537</v>
      </c>
    </row>
    <row r="1873" spans="1:60" s="9" customFormat="1" x14ac:dyDescent="0.3">
      <c r="A1873" s="1" t="s">
        <v>2356</v>
      </c>
      <c r="B1873" s="8" t="s">
        <v>2357</v>
      </c>
      <c r="C1873" s="3" t="str">
        <f>_xlfn.XLOOKUP(B1873,'[1]daily break down'!$D:$D,'[1]daily break down'!$E:$E,"")</f>
        <v>Douala</v>
      </c>
      <c r="D1873" s="1" t="s">
        <v>11</v>
      </c>
      <c r="E1873" s="1" t="s">
        <v>12</v>
      </c>
      <c r="F1873" s="3" t="s">
        <v>31</v>
      </c>
      <c r="G1873" s="1" t="s">
        <v>32</v>
      </c>
      <c r="H1873" s="42" t="str">
        <f>_xlfn.XLOOKUP(B1873,[2]CALCULATION!$B:$B,[2]CALCULATION!$H:$H,"")</f>
        <v>ZTE</v>
      </c>
      <c r="I1873" s="34">
        <v>0</v>
      </c>
      <c r="J1873" s="34">
        <v>0</v>
      </c>
      <c r="K1873" s="34">
        <v>0</v>
      </c>
      <c r="L1873" s="34">
        <v>0</v>
      </c>
      <c r="M1873" s="34">
        <v>0</v>
      </c>
      <c r="N1873" s="34">
        <v>0</v>
      </c>
      <c r="O1873" s="34">
        <v>0</v>
      </c>
      <c r="P1873" s="34">
        <v>0</v>
      </c>
      <c r="Q1873" s="34">
        <v>0</v>
      </c>
      <c r="R1873" s="34">
        <v>0</v>
      </c>
      <c r="S1873" s="35">
        <v>0</v>
      </c>
      <c r="T1873" s="35">
        <v>0</v>
      </c>
      <c r="U1873" s="35">
        <v>0</v>
      </c>
      <c r="V1873" s="35">
        <v>0</v>
      </c>
      <c r="W1873" s="35">
        <v>0</v>
      </c>
      <c r="X1873" s="35">
        <v>0</v>
      </c>
      <c r="Y1873" s="35">
        <v>0</v>
      </c>
      <c r="Z1873" s="35">
        <v>0</v>
      </c>
      <c r="AA1873" s="35">
        <v>0</v>
      </c>
      <c r="AB1873" s="35">
        <v>0</v>
      </c>
      <c r="AC1873" s="35">
        <v>0</v>
      </c>
      <c r="AD1873" s="35">
        <v>0</v>
      </c>
      <c r="AE1873" s="58" t="s">
        <v>5560</v>
      </c>
      <c r="AF1873" s="58"/>
      <c r="AG1873" s="57" t="str" cm="1">
        <f t="array" ref="AG1873">IFERROR(_xlfn.IFS(
AI1873="MPR ISSUE","PDH",
AI1873="BSS Hardware Issue","BSS",
AI1873="Sites strategiques, MLL, Pylone, etc.","ENVTECH",
AI1873="AKTIVCO DEFAUT GE &amp; POWER Cabinet","AKTIVCO",
AI1873="AKTIVCO Coupure ENEO &amp; Baisse de tension","AKTIVCO GRID ONLY",
AI1873="Coupure ENEO &amp; Baisse de tension","IHS GRID ONLY",
AI1873="Defaut GE &amp; POWER Cabinet","IHS",
AI1873="Sharing","Partners",
AI1873="Sites strategiques &amp; DataCenter","SST &amp; DC",
AI1873="Exclu","Exclu",
AI1873="SAT","SAT",
AI1873="SPARE-ISSUE","SPARE-ISSUE",
AI1873="Fiber CAmtel","TRANS_FO_CAMTEL",
AI1873="Fiber AOF","Fiber AOF",
AI1873="Projet OCM (HUAWEI)","TRAVAUX-HUAWEI",
AI1873="Projet OCM (NOKIA)","TRAVAUX-NOKIA",
AI1873="ACCESS-ISSUE","ACCESS-ISSUE",
AI1873="Projet OCM (ZTE, NOKIA, autres projets)","TRAVAUX OCM",
AI1873="No root CAuse","No root cause",
AI1873="ODU HS","PDH",
AI1873="IP &amp; VLAN","PDH",
AI1873="Warehouse HUAWEI","SPARE-ISSUE",
AI1873="SPARE-HS","SPARE-ISSUE",
AI1873="Power Telco","BSS",AI1873="no impacts","no impacts"
),"")</f>
        <v>no impacts</v>
      </c>
      <c r="AH1873" s="57" t="str" cm="1">
        <f t="array" ref="AH1873">IFERROR(_xlfn.IFS(
AI1873="MPR ISSUE","TX ISSUE",
AI1873="BSS Hardware Issue","RAN ISSUE",
AI1873="Sites strategiques, MLL, Pylone, etc.","ENVTECH",
AI1873="AKTIVCO DEFAUT GE &amp; POWER Cabinet","POWER ISSUE",
AI1873="AKTIVCO Coupure ENEO &amp; Baisse de tension","POWER ISSUE",
AI1873="Coupure ENEO &amp; Baisse de tension","POWER ISSUE",
AI1873="Defaut GE &amp; POWER Cabinet","POWER ISSUE",
AI1873="Sharing","POWER ISSUE",
AI1873="Sites strategiques &amp; DataCenter","POWER ISSUE",
AI1873="Exclu","Exclu",
AI1873="SAT","TX ISSUE",
AI1873="SPARE-ISSUE","SPARE-ISSUE",
AI1873="Fiber CAmtel","TX ISSUE",
AI1873="Fiber AOF","TX ISSUE",
AI1873="Projet OCM (HUAWEI)","TRAVAUX-HUAWEI",
AI1873="Projet OCM (NOKIA)","TRAVAUX -NOKIA",
AI1873="ACCESS-ISSUE","ACCESS-ISSUE",
AI1873="Projet OCM (ZTE, NOKIA, autres projets)","TRAVAUX OCM",
AI1873="No root CAuse","No root cause",
AI1873="ODU HS","TX ISSUE",
AI1873="IP &amp; VLAN","TX ISSUE",
AI1873="Warehouse HUAWEI","SPARE-ISSUE",
AI1873="SPARE-HS","SPARE-ISSUE",
AI1873="Power Telco","RAN ISSUE",AI1873="no impacts","no impacts"
),"")</f>
        <v>no impacts</v>
      </c>
      <c r="AI1873" s="85" t="s">
        <v>5998</v>
      </c>
      <c r="AJ1873" s="57" t="str" cm="1">
        <f t="array" ref="AJ1873">IFERROR(_xlfn.IFS(
AI1873="MPR ISSUE","ACTIVE",
AI1873="BSS Hardware Issue","ACTIVE",
AI1873="Sites strategiques, MLL, Pylone, etc.","PASSIVE",
AI1873="AKTIVCO DEFAUT GE &amp; POWER Cabinet","PASSIVE",
AI1873="AKTIVCO Coupure ENEO &amp; Baisse de tension","PASSIVE",
AI1873="Coupure ENEO &amp; Baisse de tension","PASSIVE",
AI1873="Defaut GE &amp; POWER Cabinet","PASSIVE",
AI1873="Sharing","PASSIVE",
AI1873="Sites strategiques &amp; DataCenter","PASSIVE",
AI1873="Exclu","Exclu",
AI1873="SAT","ACTIVE",
AI1873="SPARE-ISSUE","SPARE-ISSUE",
AI1873="Fiber CAmtel","ACTIVE",
AI1873="Fiber AOF","ACTIVE",
AI1873="Projet OCM (HUAWEI)","PLANNED WORKS",
AI1873="Projet OCM (NOKIA)","PLANNED WORKS",
AI1873="ACCESS-ISSUE","ACCESS-ISSUE",
AI1873="Projet OCM (ZTE, NOKIA, autres projets)","PLANNED WORKS",
AI1873="No root CAuse","No root cause",
AI1873="ODU HS","ACTIVE",
AI1873="IP &amp; VLAN","ACTIVE",
AI1873="Warehouse HUAWEI","SPARE-ISSUE",
AI1873="SPARE-HS","SPARE-ISSUE",
AI1873="Power Telco","ACTIVE", AI1873="no impacts","no impacts"
),"")</f>
        <v>no impacts</v>
      </c>
      <c r="AK1873" s="23" t="s">
        <v>5537</v>
      </c>
      <c r="AL1873" s="23" t="str">
        <f t="shared" si="51"/>
        <v>LIT_575</v>
      </c>
      <c r="AN1873" s="9" t="s">
        <v>5537</v>
      </c>
      <c r="AO1873" s="23" t="str">
        <f>_xlfn.XLOOKUP(B1873,'INCIDENT-05-03-2026'!E:E,'INCIDENT-05-03-2026'!F:F,"")</f>
        <v/>
      </c>
      <c r="AP1873" s="7" t="s">
        <v>5537</v>
      </c>
      <c r="AQ1873" s="6"/>
      <c r="AR1873" s="7"/>
      <c r="AS1873" s="3" t="str">
        <f>_xlfn.XLOOKUP(B1873,'[3]tt num | region | site id'!$C:$C,'[3]tt num | region | site id'!$Q:$Q,"")</f>
        <v/>
      </c>
      <c r="AT1873" s="24" t="str">
        <f>_xlfn.XLOOKUP(B1873,'[4]Cells Huawei 03052026 12h'!$B:$B,'[4]Cells Huawei 03052026 12h'!$T:$T,"")</f>
        <v/>
      </c>
      <c r="AU1873" s="24" t="str">
        <f>_xlfn.XLOOKUP(B1873,'[5]cells down 02052026 8h50'!$B:$B,'[5]cells down 02052026 8h50'!$R:$R,"")</f>
        <v/>
      </c>
      <c r="AV1873" s="24" t="str">
        <f>_xlfn.XLOOKUP(B1873,'[5]cells down 02052026 13h50'!$B:$B,'[5]cells down 02052026 13h50'!$R:$R,"")</f>
        <v/>
      </c>
      <c r="AW1873" s="24" t="str">
        <f>_xlfn.XLOOKUP(B1873,'[5]cells down 02052026 13h50'!$B:$B,'[5]cells down 02052026 13h50'!$R:$R,"")</f>
        <v/>
      </c>
      <c r="AX1873" s="24" t="str">
        <f>_xlfn.XLOOKUP(B1873,'[6]cell downs 03052026 8h40 '!$B:$B,'[6]cell downs 03052026 8h40 '!$R:$R,"")</f>
        <v/>
      </c>
      <c r="AY1873" s="24" t="str">
        <f>_xlfn.XLOOKUP(B1873,'[7]ALL SITES DOWN'!$D:$D,'[7]ALL SITES DOWN'!$J:$J,"")</f>
        <v/>
      </c>
      <c r="AZ1873" s="24" t="str">
        <f>_xlfn.XLOOKUP(B1873,'[8]ALL SITES DOWN'!$D:$D,'[8]ALL SITES DOWN'!$J:$J,"")</f>
        <v/>
      </c>
      <c r="BA1873" s="9" t="str">
        <f>_xlfn.XLOOKUP(B1873,[9]sheet1!$AC:$AC,[9]sheet1!$AF:$AF,"")</f>
        <v/>
      </c>
      <c r="BB1873" s="14" t="s">
        <v>5537</v>
      </c>
      <c r="BC1873" s="14" t="s">
        <v>5537</v>
      </c>
      <c r="BD1873" s="14" t="str">
        <f>_xlfn.XLOOKUP(B1873,'[10]cell downs 18042026 17h'!$B:$B,'[10]cell downs 18042026 17h'!$B:$B,"")</f>
        <v/>
      </c>
      <c r="BE1873" s="14" t="str">
        <f>_xlfn.XLOOKUP(B1873,'[11]Cells Huawei 19042026 15h'!$B:$B,'[11]Cells Huawei 19042026 15h'!$B:$B,"")</f>
        <v/>
      </c>
      <c r="BF1873" s="9" t="str">
        <f>_xlfn.XLOOKUP(B1873,'[12]cells down 19042026 9H40'!$B:$B,'[12]cells down 19042026 9H40'!$B:$B,"")</f>
        <v/>
      </c>
      <c r="BG1873" s="9" t="s">
        <v>2357</v>
      </c>
      <c r="BH1873" s="9" t="s">
        <v>5537</v>
      </c>
    </row>
    <row r="1874" spans="1:60" s="9" customFormat="1" x14ac:dyDescent="0.3">
      <c r="A1874" s="1" t="s">
        <v>4558</v>
      </c>
      <c r="B1874" s="8" t="s">
        <v>4559</v>
      </c>
      <c r="C1874" s="3" t="str">
        <f>_xlfn.XLOOKUP(B1874,'[1]daily break down'!$D:$D,'[1]daily break down'!$E:$E,"")</f>
        <v>CENTRE</v>
      </c>
      <c r="D1874" s="1" t="s">
        <v>11</v>
      </c>
      <c r="E1874" s="1" t="s">
        <v>12</v>
      </c>
      <c r="F1874" s="3" t="s">
        <v>226</v>
      </c>
      <c r="G1874" s="1" t="s">
        <v>1761</v>
      </c>
      <c r="H1874" s="42" t="str">
        <f>_xlfn.XLOOKUP(B1874,[2]CALCULATION!$B:$B,[2]CALCULATION!$H:$H,"")</f>
        <v>ZTE</v>
      </c>
      <c r="I1874" s="34">
        <v>0</v>
      </c>
      <c r="J1874" s="34">
        <v>0</v>
      </c>
      <c r="K1874" s="34">
        <v>0</v>
      </c>
      <c r="L1874" s="34">
        <v>0</v>
      </c>
      <c r="M1874" s="34">
        <v>0</v>
      </c>
      <c r="N1874" s="34">
        <v>0</v>
      </c>
      <c r="O1874" s="34">
        <v>0</v>
      </c>
      <c r="P1874" s="34">
        <v>0</v>
      </c>
      <c r="Q1874" s="34">
        <v>0</v>
      </c>
      <c r="R1874" s="34">
        <v>0</v>
      </c>
      <c r="S1874" s="35">
        <v>0</v>
      </c>
      <c r="T1874" s="35">
        <v>0</v>
      </c>
      <c r="U1874" s="35">
        <v>0</v>
      </c>
      <c r="V1874" s="35">
        <v>0</v>
      </c>
      <c r="W1874" s="35">
        <v>0</v>
      </c>
      <c r="X1874" s="35">
        <v>0</v>
      </c>
      <c r="Y1874" s="35">
        <v>0</v>
      </c>
      <c r="Z1874" s="35">
        <v>0</v>
      </c>
      <c r="AA1874" s="35">
        <v>0</v>
      </c>
      <c r="AB1874" s="35">
        <v>0</v>
      </c>
      <c r="AC1874" s="35">
        <v>0</v>
      </c>
      <c r="AD1874" s="35">
        <v>0</v>
      </c>
      <c r="AE1874" s="58" t="s">
        <v>5559</v>
      </c>
      <c r="AF1874" s="58"/>
      <c r="AG1874" s="57" t="str" cm="1">
        <f t="array" ref="AG1874">IFERROR(_xlfn.IFS(
AI1874="MPR ISSUE","PDH",
AI1874="BSS Hardware Issue","BSS",
AI1874="Sites strategiques, MLL, Pylone, etc.","ENVTECH",
AI1874="AKTIVCO DEFAUT GE &amp; POWER Cabinet","AKTIVCO",
AI1874="AKTIVCO Coupure ENEO &amp; Baisse de tension","AKTIVCO GRID ONLY",
AI1874="Coupure ENEO &amp; Baisse de tension","IHS GRID ONLY",
AI1874="Defaut GE &amp; POWER Cabinet","IHS",
AI1874="Sharing","Partners",
AI1874="Sites strategiques &amp; DataCenter","SST &amp; DC",
AI1874="Exclu","Exclu",
AI1874="SAT","SAT",
AI1874="SPARE-ISSUE","SPARE-ISSUE",
AI1874="Fiber CAmtel","TRANS_FO_CAMTEL",
AI1874="Fiber AOF","Fiber AOF",
AI1874="Projet OCM (HUAWEI)","TRAVAUX-HUAWEI",
AI1874="Projet OCM (NOKIA)","TRAVAUX-NOKIA",
AI1874="ACCESS-ISSUE","ACCESS-ISSUE",
AI1874="Projet OCM (ZTE, NOKIA, autres projets)","TRAVAUX OCM",
AI1874="No root CAuse","No root cause",
AI1874="ODU HS","PDH",
AI1874="IP &amp; VLAN","PDH",
AI1874="Warehouse HUAWEI","SPARE-ISSUE",
AI1874="SPARE-HS","SPARE-ISSUE",
AI1874="Power Telco","BSS",AI1874="no impacts","no impacts"
),"")</f>
        <v>Exclu</v>
      </c>
      <c r="AH1874" s="57" t="str" cm="1">
        <f t="array" ref="AH1874">IFERROR(_xlfn.IFS(
AI1874="MPR ISSUE","TX ISSUE",
AI1874="BSS Hardware Issue","RAN ISSUE",
AI1874="Sites strategiques, MLL, Pylone, etc.","ENVTECH",
AI1874="AKTIVCO DEFAUT GE &amp; POWER Cabinet","POWER ISSUE",
AI1874="AKTIVCO Coupure ENEO &amp; Baisse de tension","POWER ISSUE",
AI1874="Coupure ENEO &amp; Baisse de tension","POWER ISSUE",
AI1874="Defaut GE &amp; POWER Cabinet","POWER ISSUE",
AI1874="Sharing","POWER ISSUE",
AI1874="Sites strategiques &amp; DataCenter","POWER ISSUE",
AI1874="Exclu","Exclu",
AI1874="SAT","TX ISSUE",
AI1874="SPARE-ISSUE","SPARE-ISSUE",
AI1874="Fiber CAmtel","TX ISSUE",
AI1874="Fiber AOF","TX ISSUE",
AI1874="Projet OCM (HUAWEI)","TRAVAUX-HUAWEI",
AI1874="Projet OCM (NOKIA)","TRAVAUX -NOKIA",
AI1874="ACCESS-ISSUE","ACCESS-ISSUE",
AI1874="Projet OCM (ZTE, NOKIA, autres projets)","TRAVAUX OCM",
AI1874="No root CAuse","No root cause",
AI1874="ODU HS","TX ISSUE",
AI1874="IP &amp; VLAN","TX ISSUE",
AI1874="Warehouse HUAWEI","SPARE-ISSUE",
AI1874="SPARE-HS","SPARE-ISSUE",
AI1874="Power Telco","RAN ISSUE",AI1874="no impacts","no impacts"
),"")</f>
        <v>Exclu</v>
      </c>
      <c r="AI1874" s="85" t="s">
        <v>5559</v>
      </c>
      <c r="AJ1874" s="57" t="str" cm="1">
        <f t="array" ref="AJ1874">IFERROR(_xlfn.IFS(
AI1874="MPR ISSUE","ACTIVE",
AI1874="BSS Hardware Issue","ACTIVE",
AI1874="Sites strategiques, MLL, Pylone, etc.","PASSIVE",
AI1874="AKTIVCO DEFAUT GE &amp; POWER Cabinet","PASSIVE",
AI1874="AKTIVCO Coupure ENEO &amp; Baisse de tension","PASSIVE",
AI1874="Coupure ENEO &amp; Baisse de tension","PASSIVE",
AI1874="Defaut GE &amp; POWER Cabinet","PASSIVE",
AI1874="Sharing","PASSIVE",
AI1874="Sites strategiques &amp; DataCenter","PASSIVE",
AI1874="Exclu","Exclu",
AI1874="SAT","ACTIVE",
AI1874="SPARE-ISSUE","SPARE-ISSUE",
AI1874="Fiber CAmtel","ACTIVE",
AI1874="Fiber AOF","ACTIVE",
AI1874="Projet OCM (HUAWEI)","PLANNED WORKS",
AI1874="Projet OCM (NOKIA)","PLANNED WORKS",
AI1874="ACCESS-ISSUE","ACCESS-ISSUE",
AI1874="Projet OCM (ZTE, NOKIA, autres projets)","PLANNED WORKS",
AI1874="No root CAuse","No root cause",
AI1874="ODU HS","ACTIVE",
AI1874="IP &amp; VLAN","ACTIVE",
AI1874="Warehouse HUAWEI","SPARE-ISSUE",
AI1874="SPARE-HS","SPARE-ISSUE",
AI1874="Power Telco","ACTIVE", AI1874="no impacts","no impacts"
),"")</f>
        <v>Exclu</v>
      </c>
      <c r="AK1874" s="23" t="s">
        <v>5537</v>
      </c>
      <c r="AL1874" s="23" t="str">
        <f t="shared" si="51"/>
        <v>EST_092</v>
      </c>
      <c r="AN1874" s="9" t="s">
        <v>5537</v>
      </c>
      <c r="AO1874" s="23" t="str">
        <f>_xlfn.XLOOKUP(B1874,'INCIDENT-05-03-2026'!E:E,'INCIDENT-05-03-2026'!F:F,"")</f>
        <v/>
      </c>
      <c r="AP1874" s="7" t="s">
        <v>5537</v>
      </c>
      <c r="AQ1874" s="6"/>
      <c r="AR1874" s="7"/>
      <c r="AS1874" s="3" t="str">
        <f>_xlfn.XLOOKUP(B1874,'[3]tt num | region | site id'!$C:$C,'[3]tt num | region | site id'!$Q:$Q,"")</f>
        <v/>
      </c>
      <c r="AT1874" s="24" t="str">
        <f>_xlfn.XLOOKUP(B1874,'[4]Cells Huawei 03052026 12h'!$B:$B,'[4]Cells Huawei 03052026 12h'!$T:$T,"")</f>
        <v/>
      </c>
      <c r="AU1874" s="24" t="str">
        <f>_xlfn.XLOOKUP(B1874,'[5]cells down 02052026 8h50'!$B:$B,'[5]cells down 02052026 8h50'!$R:$R,"")</f>
        <v/>
      </c>
      <c r="AV1874" s="24" t="str">
        <f>_xlfn.XLOOKUP(B1874,'[5]cells down 02052026 13h50'!$B:$B,'[5]cells down 02052026 13h50'!$R:$R,"")</f>
        <v/>
      </c>
      <c r="AW1874" s="24" t="str">
        <f>_xlfn.XLOOKUP(B1874,'[5]cells down 02052026 13h50'!$B:$B,'[5]cells down 02052026 13h50'!$R:$R,"")</f>
        <v/>
      </c>
      <c r="AX1874" s="24" t="str">
        <f>_xlfn.XLOOKUP(B1874,'[6]cell downs 03052026 8h40 '!$B:$B,'[6]cell downs 03052026 8h40 '!$R:$R,"")</f>
        <v/>
      </c>
      <c r="AY1874" s="24" t="str">
        <f>_xlfn.XLOOKUP(B1874,'[7]ALL SITES DOWN'!$D:$D,'[7]ALL SITES DOWN'!$J:$J,"")</f>
        <v/>
      </c>
      <c r="AZ1874" s="24" t="str">
        <f>_xlfn.XLOOKUP(B1874,'[8]ALL SITES DOWN'!$D:$D,'[8]ALL SITES DOWN'!$J:$J,"")</f>
        <v/>
      </c>
      <c r="BA1874" s="9" t="str">
        <f>_xlfn.XLOOKUP(B1874,[9]sheet1!$AC:$AC,[9]sheet1!$AF:$AF,"")</f>
        <v/>
      </c>
      <c r="BB1874" s="14" t="s">
        <v>5537</v>
      </c>
      <c r="BC1874" s="14" t="s">
        <v>5537</v>
      </c>
      <c r="BD1874" s="14" t="str">
        <f>_xlfn.XLOOKUP(B1874,'[10]cell downs 18042026 17h'!$B:$B,'[10]cell downs 18042026 17h'!$B:$B,"")</f>
        <v/>
      </c>
      <c r="BE1874" s="14" t="str">
        <f>_xlfn.XLOOKUP(B1874,'[11]Cells Huawei 19042026 15h'!$B:$B,'[11]Cells Huawei 19042026 15h'!$B:$B,"")</f>
        <v/>
      </c>
      <c r="BF1874" s="9" t="str">
        <f>_xlfn.XLOOKUP(B1874,'[12]cells down 19042026 9H40'!$B:$B,'[12]cells down 19042026 9H40'!$B:$B,"")</f>
        <v/>
      </c>
      <c r="BG1874" s="9" t="s">
        <v>4559</v>
      </c>
      <c r="BH1874" s="9" t="s">
        <v>12</v>
      </c>
    </row>
    <row r="1875" spans="1:60" s="9" customFormat="1" x14ac:dyDescent="0.3">
      <c r="A1875" s="1" t="s">
        <v>1007</v>
      </c>
      <c r="B1875" s="8" t="s">
        <v>1008</v>
      </c>
      <c r="C1875" s="3" t="str">
        <f>_xlfn.XLOOKUP(B1875,'[1]daily break down'!$D:$D,'[1]daily break down'!$E:$E,"")</f>
        <v>Douala</v>
      </c>
      <c r="D1875" s="1"/>
      <c r="E1875" s="1"/>
      <c r="F1875" s="3" t="s">
        <v>31</v>
      </c>
      <c r="G1875" s="1" t="s">
        <v>32</v>
      </c>
      <c r="H1875" s="42" t="str">
        <f>_xlfn.XLOOKUP(B1875,[2]CALCULATION!$B:$B,[2]CALCULATION!$H:$H,"")</f>
        <v>ZTE</v>
      </c>
      <c r="I1875" s="34">
        <v>0</v>
      </c>
      <c r="J1875" s="34">
        <v>0</v>
      </c>
      <c r="K1875" s="34">
        <v>0</v>
      </c>
      <c r="L1875" s="34">
        <v>0</v>
      </c>
      <c r="M1875" s="34">
        <v>0</v>
      </c>
      <c r="N1875" s="34">
        <v>0</v>
      </c>
      <c r="O1875" s="34">
        <v>0</v>
      </c>
      <c r="P1875" s="34">
        <v>0</v>
      </c>
      <c r="Q1875" s="34">
        <v>0</v>
      </c>
      <c r="R1875" s="34">
        <v>0</v>
      </c>
      <c r="S1875" s="35">
        <v>0</v>
      </c>
      <c r="T1875" s="35">
        <v>0</v>
      </c>
      <c r="U1875" s="35">
        <v>0</v>
      </c>
      <c r="V1875" s="35">
        <v>0</v>
      </c>
      <c r="W1875" s="35">
        <v>0</v>
      </c>
      <c r="X1875" s="35">
        <v>0</v>
      </c>
      <c r="Y1875" s="35">
        <v>0</v>
      </c>
      <c r="Z1875" s="35">
        <v>0</v>
      </c>
      <c r="AA1875" s="35">
        <v>0</v>
      </c>
      <c r="AB1875" s="35">
        <v>0</v>
      </c>
      <c r="AC1875" s="35">
        <v>0</v>
      </c>
      <c r="AD1875" s="35">
        <v>0</v>
      </c>
      <c r="AE1875" s="58" t="s">
        <v>5560</v>
      </c>
      <c r="AF1875" s="58"/>
      <c r="AG1875" s="57" t="str" cm="1">
        <f t="array" ref="AG1875">IFERROR(_xlfn.IFS(
AI1875="MPR ISSUE","PDH",
AI1875="BSS Hardware Issue","BSS",
AI1875="Sites strategiques, MLL, Pylone, etc.","ENVTECH",
AI1875="AKTIVCO DEFAUT GE &amp; POWER Cabinet","AKTIVCO",
AI1875="AKTIVCO Coupure ENEO &amp; Baisse de tension","AKTIVCO GRID ONLY",
AI1875="Coupure ENEO &amp; Baisse de tension","IHS GRID ONLY",
AI1875="Defaut GE &amp; POWER Cabinet","IHS",
AI1875="Sharing","Partners",
AI1875="Sites strategiques &amp; DataCenter","SST &amp; DC",
AI1875="Exclu","Exclu",
AI1875="SAT","SAT",
AI1875="SPARE-ISSUE","SPARE-ISSUE",
AI1875="Fiber CAmtel","TRANS_FO_CAMTEL",
AI1875="Fiber AOF","Fiber AOF",
AI1875="Projet OCM (HUAWEI)","TRAVAUX-HUAWEI",
AI1875="Projet OCM (NOKIA)","TRAVAUX-NOKIA",
AI1875="ACCESS-ISSUE","ACCESS-ISSUE",
AI1875="Projet OCM (ZTE, NOKIA, autres projets)","TRAVAUX OCM",
AI1875="No root CAuse","No root cause",
AI1875="ODU HS","PDH",
AI1875="IP &amp; VLAN","PDH",
AI1875="Warehouse HUAWEI","SPARE-ISSUE",
AI1875="SPARE-HS","SPARE-ISSUE",
AI1875="Power Telco","BSS",AI1875="no impacts","no impacts"
),"")</f>
        <v>no impacts</v>
      </c>
      <c r="AH1875" s="57" t="str" cm="1">
        <f t="array" ref="AH1875">IFERROR(_xlfn.IFS(
AI1875="MPR ISSUE","TX ISSUE",
AI1875="BSS Hardware Issue","RAN ISSUE",
AI1875="Sites strategiques, MLL, Pylone, etc.","ENVTECH",
AI1875="AKTIVCO DEFAUT GE &amp; POWER Cabinet","POWER ISSUE",
AI1875="AKTIVCO Coupure ENEO &amp; Baisse de tension","POWER ISSUE",
AI1875="Coupure ENEO &amp; Baisse de tension","POWER ISSUE",
AI1875="Defaut GE &amp; POWER Cabinet","POWER ISSUE",
AI1875="Sharing","POWER ISSUE",
AI1875="Sites strategiques &amp; DataCenter","POWER ISSUE",
AI1875="Exclu","Exclu",
AI1875="SAT","TX ISSUE",
AI1875="SPARE-ISSUE","SPARE-ISSUE",
AI1875="Fiber CAmtel","TX ISSUE",
AI1875="Fiber AOF","TX ISSUE",
AI1875="Projet OCM (HUAWEI)","TRAVAUX-HUAWEI",
AI1875="Projet OCM (NOKIA)","TRAVAUX -NOKIA",
AI1875="ACCESS-ISSUE","ACCESS-ISSUE",
AI1875="Projet OCM (ZTE, NOKIA, autres projets)","TRAVAUX OCM",
AI1875="No root CAuse","No root cause",
AI1875="ODU HS","TX ISSUE",
AI1875="IP &amp; VLAN","TX ISSUE",
AI1875="Warehouse HUAWEI","SPARE-ISSUE",
AI1875="SPARE-HS","SPARE-ISSUE",
AI1875="Power Telco","RAN ISSUE",AI1875="no impacts","no impacts"
),"")</f>
        <v>no impacts</v>
      </c>
      <c r="AI1875" s="85" t="s">
        <v>5998</v>
      </c>
      <c r="AJ1875" s="57" t="str" cm="1">
        <f t="array" ref="AJ1875">IFERROR(_xlfn.IFS(
AI1875="MPR ISSUE","ACTIVE",
AI1875="BSS Hardware Issue","ACTIVE",
AI1875="Sites strategiques, MLL, Pylone, etc.","PASSIVE",
AI1875="AKTIVCO DEFAUT GE &amp; POWER Cabinet","PASSIVE",
AI1875="AKTIVCO Coupure ENEO &amp; Baisse de tension","PASSIVE",
AI1875="Coupure ENEO &amp; Baisse de tension","PASSIVE",
AI1875="Defaut GE &amp; POWER Cabinet","PASSIVE",
AI1875="Sharing","PASSIVE",
AI1875="Sites strategiques &amp; DataCenter","PASSIVE",
AI1875="Exclu","Exclu",
AI1875="SAT","ACTIVE",
AI1875="SPARE-ISSUE","SPARE-ISSUE",
AI1875="Fiber CAmtel","ACTIVE",
AI1875="Fiber AOF","ACTIVE",
AI1875="Projet OCM (HUAWEI)","PLANNED WORKS",
AI1875="Projet OCM (NOKIA)","PLANNED WORKS",
AI1875="ACCESS-ISSUE","ACCESS-ISSUE",
AI1875="Projet OCM (ZTE, NOKIA, autres projets)","PLANNED WORKS",
AI1875="No root CAuse","No root cause",
AI1875="ODU HS","ACTIVE",
AI1875="IP &amp; VLAN","ACTIVE",
AI1875="Warehouse HUAWEI","SPARE-ISSUE",
AI1875="SPARE-HS","SPARE-ISSUE",
AI1875="Power Telco","ACTIVE", AI1875="no impacts","no impacts"
),"")</f>
        <v>no impacts</v>
      </c>
      <c r="AK1875" s="23" t="s">
        <v>5537</v>
      </c>
      <c r="AL1875" s="23" t="str">
        <f t="shared" si="51"/>
        <v>LIT_599</v>
      </c>
      <c r="AN1875" s="9" t="s">
        <v>5537</v>
      </c>
      <c r="AO1875" s="23" t="str">
        <f>_xlfn.XLOOKUP(B1875,'INCIDENT-05-03-2026'!E:E,'INCIDENT-05-03-2026'!F:F,"")</f>
        <v/>
      </c>
      <c r="AP1875" s="7" t="s">
        <v>5537</v>
      </c>
      <c r="AQ1875" s="6"/>
      <c r="AR1875" s="7"/>
      <c r="AS1875" s="3" t="str">
        <f>_xlfn.XLOOKUP(B1875,'[3]tt num | region | site id'!$C:$C,'[3]tt num | region | site id'!$Q:$Q,"")</f>
        <v/>
      </c>
      <c r="AT1875" s="24" t="str">
        <f>_xlfn.XLOOKUP(B1875,'[4]Cells Huawei 03052026 12h'!$B:$B,'[4]Cells Huawei 03052026 12h'!$T:$T,"")</f>
        <v/>
      </c>
      <c r="AU1875" s="24" t="str">
        <f>_xlfn.XLOOKUP(B1875,'[5]cells down 02052026 8h50'!$B:$B,'[5]cells down 02052026 8h50'!$R:$R,"")</f>
        <v/>
      </c>
      <c r="AV1875" s="24" t="str">
        <f>_xlfn.XLOOKUP(B1875,'[5]cells down 02052026 13h50'!$B:$B,'[5]cells down 02052026 13h50'!$R:$R,"")</f>
        <v/>
      </c>
      <c r="AW1875" s="24" t="str">
        <f>_xlfn.XLOOKUP(B1875,'[5]cells down 02052026 13h50'!$B:$B,'[5]cells down 02052026 13h50'!$R:$R,"")</f>
        <v/>
      </c>
      <c r="AX1875" s="24" t="str">
        <f>_xlfn.XLOOKUP(B1875,'[6]cell downs 03052026 8h40 '!$B:$B,'[6]cell downs 03052026 8h40 '!$R:$R,"")</f>
        <v/>
      </c>
      <c r="AY1875" s="24" t="str">
        <f>_xlfn.XLOOKUP(B1875,'[7]ALL SITES DOWN'!$D:$D,'[7]ALL SITES DOWN'!$J:$J,"")</f>
        <v/>
      </c>
      <c r="AZ1875" s="24" t="str">
        <f>_xlfn.XLOOKUP(B1875,'[8]ALL SITES DOWN'!$D:$D,'[8]ALL SITES DOWN'!$J:$J,"")</f>
        <v/>
      </c>
      <c r="BA1875" s="9" t="str">
        <f>_xlfn.XLOOKUP(B1875,[9]sheet1!$AC:$AC,[9]sheet1!$AF:$AF,"")</f>
        <v/>
      </c>
      <c r="BB1875" s="14" t="s">
        <v>5537</v>
      </c>
      <c r="BC1875" s="14" t="s">
        <v>5537</v>
      </c>
      <c r="BD1875" s="14" t="str">
        <f>_xlfn.XLOOKUP(B1875,'[10]cell downs 18042026 17h'!$B:$B,'[10]cell downs 18042026 17h'!$B:$B,"")</f>
        <v/>
      </c>
      <c r="BE1875" s="14" t="str">
        <f>_xlfn.XLOOKUP(B1875,'[11]Cells Huawei 19042026 15h'!$B:$B,'[11]Cells Huawei 19042026 15h'!$B:$B,"")</f>
        <v/>
      </c>
      <c r="BF1875" s="9" t="str">
        <f>_xlfn.XLOOKUP(B1875,'[12]cells down 19042026 9H40'!$B:$B,'[12]cells down 19042026 9H40'!$B:$B,"")</f>
        <v/>
      </c>
      <c r="BG1875" s="9" t="s">
        <v>5537</v>
      </c>
      <c r="BH1875" s="9" t="s">
        <v>12</v>
      </c>
    </row>
    <row r="1876" spans="1:60" s="9" customFormat="1" x14ac:dyDescent="0.3">
      <c r="A1876" s="1" t="s">
        <v>4758</v>
      </c>
      <c r="B1876" s="8" t="s">
        <v>4759</v>
      </c>
      <c r="C1876" s="3" t="str">
        <f>_xlfn.XLOOKUP(B1876,'[1]daily break down'!$D:$D,'[1]daily break down'!$E:$E,"")</f>
        <v>Douala</v>
      </c>
      <c r="D1876" s="1" t="s">
        <v>11</v>
      </c>
      <c r="E1876" s="1" t="s">
        <v>12</v>
      </c>
      <c r="F1876" s="3" t="s">
        <v>31</v>
      </c>
      <c r="G1876" s="1" t="s">
        <v>32</v>
      </c>
      <c r="H1876" s="42" t="str">
        <f>_xlfn.XLOOKUP(B1876,[2]CALCULATION!$B:$B,[2]CALCULATION!$H:$H,"")</f>
        <v>ZTE</v>
      </c>
      <c r="I1876" s="34">
        <v>0</v>
      </c>
      <c r="J1876" s="34">
        <v>0</v>
      </c>
      <c r="K1876" s="34">
        <v>0</v>
      </c>
      <c r="L1876" s="34">
        <v>0</v>
      </c>
      <c r="M1876" s="34">
        <v>0</v>
      </c>
      <c r="N1876" s="34">
        <v>0</v>
      </c>
      <c r="O1876" s="34">
        <v>0</v>
      </c>
      <c r="P1876" s="34">
        <v>0</v>
      </c>
      <c r="Q1876" s="34">
        <v>0</v>
      </c>
      <c r="R1876" s="34">
        <v>0</v>
      </c>
      <c r="S1876" s="35">
        <v>0</v>
      </c>
      <c r="T1876" s="35">
        <v>0</v>
      </c>
      <c r="U1876" s="35">
        <v>0</v>
      </c>
      <c r="V1876" s="35">
        <v>0</v>
      </c>
      <c r="W1876" s="35">
        <v>0</v>
      </c>
      <c r="X1876" s="35">
        <v>0</v>
      </c>
      <c r="Y1876" s="35">
        <v>0</v>
      </c>
      <c r="Z1876" s="35">
        <v>0</v>
      </c>
      <c r="AA1876" s="35">
        <v>0</v>
      </c>
      <c r="AB1876" s="35">
        <v>0</v>
      </c>
      <c r="AC1876" s="35">
        <v>0</v>
      </c>
      <c r="AD1876" s="35">
        <v>0</v>
      </c>
      <c r="AE1876" s="58" t="s">
        <v>5560</v>
      </c>
      <c r="AF1876" s="58"/>
      <c r="AG1876" s="57" t="str" cm="1">
        <f t="array" ref="AG1876">IFERROR(_xlfn.IFS(
AI1876="MPR ISSUE","PDH",
AI1876="BSS Hardware Issue","BSS",
AI1876="Sites strategiques, MLL, Pylone, etc.","ENVTECH",
AI1876="AKTIVCO DEFAUT GE &amp; POWER Cabinet","AKTIVCO",
AI1876="AKTIVCO Coupure ENEO &amp; Baisse de tension","AKTIVCO GRID ONLY",
AI1876="Coupure ENEO &amp; Baisse de tension","IHS GRID ONLY",
AI1876="Defaut GE &amp; POWER Cabinet","IHS",
AI1876="Sharing","Partners",
AI1876="Sites strategiques &amp; DataCenter","SST &amp; DC",
AI1876="Exclu","Exclu",
AI1876="SAT","SAT",
AI1876="SPARE-ISSUE","SPARE-ISSUE",
AI1876="Fiber CAmtel","TRANS_FO_CAMTEL",
AI1876="Fiber AOF","Fiber AOF",
AI1876="Projet OCM (HUAWEI)","TRAVAUX-HUAWEI",
AI1876="Projet OCM (NOKIA)","TRAVAUX-NOKIA",
AI1876="ACCESS-ISSUE","ACCESS-ISSUE",
AI1876="Projet OCM (ZTE, NOKIA, autres projets)","TRAVAUX OCM",
AI1876="No root CAuse","No root cause",
AI1876="ODU HS","PDH",
AI1876="IP &amp; VLAN","PDH",
AI1876="Warehouse HUAWEI","SPARE-ISSUE",
AI1876="SPARE-HS","SPARE-ISSUE",
AI1876="Power Telco","BSS",AI1876="no impacts","no impacts"
),"")</f>
        <v>no impacts</v>
      </c>
      <c r="AH1876" s="57" t="str" cm="1">
        <f t="array" ref="AH1876">IFERROR(_xlfn.IFS(
AI1876="MPR ISSUE","TX ISSUE",
AI1876="BSS Hardware Issue","RAN ISSUE",
AI1876="Sites strategiques, MLL, Pylone, etc.","ENVTECH",
AI1876="AKTIVCO DEFAUT GE &amp; POWER Cabinet","POWER ISSUE",
AI1876="AKTIVCO Coupure ENEO &amp; Baisse de tension","POWER ISSUE",
AI1876="Coupure ENEO &amp; Baisse de tension","POWER ISSUE",
AI1876="Defaut GE &amp; POWER Cabinet","POWER ISSUE",
AI1876="Sharing","POWER ISSUE",
AI1876="Sites strategiques &amp; DataCenter","POWER ISSUE",
AI1876="Exclu","Exclu",
AI1876="SAT","TX ISSUE",
AI1876="SPARE-ISSUE","SPARE-ISSUE",
AI1876="Fiber CAmtel","TX ISSUE",
AI1876="Fiber AOF","TX ISSUE",
AI1876="Projet OCM (HUAWEI)","TRAVAUX-HUAWEI",
AI1876="Projet OCM (NOKIA)","TRAVAUX -NOKIA",
AI1876="ACCESS-ISSUE","ACCESS-ISSUE",
AI1876="Projet OCM (ZTE, NOKIA, autres projets)","TRAVAUX OCM",
AI1876="No root CAuse","No root cause",
AI1876="ODU HS","TX ISSUE",
AI1876="IP &amp; VLAN","TX ISSUE",
AI1876="Warehouse HUAWEI","SPARE-ISSUE",
AI1876="SPARE-HS","SPARE-ISSUE",
AI1876="Power Telco","RAN ISSUE",AI1876="no impacts","no impacts"
),"")</f>
        <v>no impacts</v>
      </c>
      <c r="AI1876" s="85" t="s">
        <v>5998</v>
      </c>
      <c r="AJ1876" s="57" t="str" cm="1">
        <f t="array" ref="AJ1876">IFERROR(_xlfn.IFS(
AI1876="MPR ISSUE","ACTIVE",
AI1876="BSS Hardware Issue","ACTIVE",
AI1876="Sites strategiques, MLL, Pylone, etc.","PASSIVE",
AI1876="AKTIVCO DEFAUT GE &amp; POWER Cabinet","PASSIVE",
AI1876="AKTIVCO Coupure ENEO &amp; Baisse de tension","PASSIVE",
AI1876="Coupure ENEO &amp; Baisse de tension","PASSIVE",
AI1876="Defaut GE &amp; POWER Cabinet","PASSIVE",
AI1876="Sharing","PASSIVE",
AI1876="Sites strategiques &amp; DataCenter","PASSIVE",
AI1876="Exclu","Exclu",
AI1876="SAT","ACTIVE",
AI1876="SPARE-ISSUE","SPARE-ISSUE",
AI1876="Fiber CAmtel","ACTIVE",
AI1876="Fiber AOF","ACTIVE",
AI1876="Projet OCM (HUAWEI)","PLANNED WORKS",
AI1876="Projet OCM (NOKIA)","PLANNED WORKS",
AI1876="ACCESS-ISSUE","ACCESS-ISSUE",
AI1876="Projet OCM (ZTE, NOKIA, autres projets)","PLANNED WORKS",
AI1876="No root CAuse","No root cause",
AI1876="ODU HS","ACTIVE",
AI1876="IP &amp; VLAN","ACTIVE",
AI1876="Warehouse HUAWEI","SPARE-ISSUE",
AI1876="SPARE-HS","SPARE-ISSUE",
AI1876="Power Telco","ACTIVE", AI1876="no impacts","no impacts"
),"")</f>
        <v>no impacts</v>
      </c>
      <c r="AK1876" s="23" t="s">
        <v>5537</v>
      </c>
      <c r="AL1876" s="23" t="str">
        <f t="shared" si="51"/>
        <v>LIT_256</v>
      </c>
      <c r="AN1876" s="9" t="s">
        <v>5537</v>
      </c>
      <c r="AO1876" s="23" t="str">
        <f>_xlfn.XLOOKUP(B1876,'INCIDENT-05-03-2026'!E:E,'INCIDENT-05-03-2026'!F:F,"")</f>
        <v/>
      </c>
      <c r="AP1876" s="7" t="s">
        <v>5537</v>
      </c>
      <c r="AQ1876" s="6"/>
      <c r="AR1876" s="7"/>
      <c r="AS1876" s="3" t="str">
        <f>_xlfn.XLOOKUP(B1876,'[3]tt num | region | site id'!$C:$C,'[3]tt num | region | site id'!$Q:$Q,"")</f>
        <v/>
      </c>
      <c r="AT1876" s="24" t="str">
        <f>_xlfn.XLOOKUP(B1876,'[4]Cells Huawei 03052026 12h'!$B:$B,'[4]Cells Huawei 03052026 12h'!$T:$T,"")</f>
        <v/>
      </c>
      <c r="AU1876" s="24" t="str">
        <f>_xlfn.XLOOKUP(B1876,'[5]cells down 02052026 8h50'!$B:$B,'[5]cells down 02052026 8h50'!$R:$R,"")</f>
        <v/>
      </c>
      <c r="AV1876" s="24" t="str">
        <f>_xlfn.XLOOKUP(B1876,'[5]cells down 02052026 13h50'!$B:$B,'[5]cells down 02052026 13h50'!$R:$R,"")</f>
        <v/>
      </c>
      <c r="AW1876" s="24" t="str">
        <f>_xlfn.XLOOKUP(B1876,'[5]cells down 02052026 13h50'!$B:$B,'[5]cells down 02052026 13h50'!$R:$R,"")</f>
        <v/>
      </c>
      <c r="AX1876" s="24" t="str">
        <f>_xlfn.XLOOKUP(B1876,'[6]cell downs 03052026 8h40 '!$B:$B,'[6]cell downs 03052026 8h40 '!$R:$R,"")</f>
        <v/>
      </c>
      <c r="AY1876" s="24" t="str">
        <f>_xlfn.XLOOKUP(B1876,'[7]ALL SITES DOWN'!$D:$D,'[7]ALL SITES DOWN'!$J:$J,"")</f>
        <v/>
      </c>
      <c r="AZ1876" s="24" t="str">
        <f>_xlfn.XLOOKUP(B1876,'[8]ALL SITES DOWN'!$D:$D,'[8]ALL SITES DOWN'!$J:$J,"")</f>
        <v/>
      </c>
      <c r="BA1876" s="9" t="str">
        <f>_xlfn.XLOOKUP(B1876,[9]sheet1!$AC:$AC,[9]sheet1!$AF:$AF,"")</f>
        <v/>
      </c>
      <c r="BB1876" s="14" t="s">
        <v>5537</v>
      </c>
      <c r="BC1876" s="14" t="s">
        <v>5537</v>
      </c>
      <c r="BD1876" s="14" t="str">
        <f>_xlfn.XLOOKUP(B1876,'[10]cell downs 18042026 17h'!$B:$B,'[10]cell downs 18042026 17h'!$B:$B,"")</f>
        <v/>
      </c>
      <c r="BE1876" s="14" t="str">
        <f>_xlfn.XLOOKUP(B1876,'[11]Cells Huawei 19042026 15h'!$B:$B,'[11]Cells Huawei 19042026 15h'!$B:$B,"")</f>
        <v/>
      </c>
      <c r="BF1876" s="9" t="str">
        <f>_xlfn.XLOOKUP(B1876,'[12]cells down 19042026 9H40'!$B:$B,'[12]cells down 19042026 9H40'!$B:$B,"")</f>
        <v/>
      </c>
      <c r="BG1876" s="9" t="s">
        <v>4759</v>
      </c>
      <c r="BH1876" s="9" t="s">
        <v>66</v>
      </c>
    </row>
    <row r="1877" spans="1:60" s="9" customFormat="1" x14ac:dyDescent="0.3">
      <c r="A1877" s="1" t="s">
        <v>2009</v>
      </c>
      <c r="B1877" s="8" t="s">
        <v>2010</v>
      </c>
      <c r="C1877" s="3" t="str">
        <f>_xlfn.XLOOKUP(B1877,'[1]daily break down'!$D:$D,'[1]daily break down'!$E:$E,"")</f>
        <v>Douala</v>
      </c>
      <c r="D1877" s="1" t="s">
        <v>1022</v>
      </c>
      <c r="E1877" s="1" t="s">
        <v>12</v>
      </c>
      <c r="F1877" s="3" t="s">
        <v>31</v>
      </c>
      <c r="G1877" s="1" t="s">
        <v>32</v>
      </c>
      <c r="H1877" s="42" t="str">
        <f>_xlfn.XLOOKUP(B1877,[2]CALCULATION!$B:$B,[2]CALCULATION!$H:$H,"")</f>
        <v>ZTE</v>
      </c>
      <c r="I1877" s="34">
        <v>0</v>
      </c>
      <c r="J1877" s="34">
        <v>0</v>
      </c>
      <c r="K1877" s="34">
        <v>0</v>
      </c>
      <c r="L1877" s="34">
        <v>0</v>
      </c>
      <c r="M1877" s="34">
        <v>0</v>
      </c>
      <c r="N1877" s="34">
        <v>0</v>
      </c>
      <c r="O1877" s="34">
        <v>0</v>
      </c>
      <c r="P1877" s="34">
        <v>0</v>
      </c>
      <c r="Q1877" s="34">
        <v>0</v>
      </c>
      <c r="R1877" s="34">
        <v>0</v>
      </c>
      <c r="S1877" s="35">
        <v>0</v>
      </c>
      <c r="T1877" s="35">
        <v>0</v>
      </c>
      <c r="U1877" s="35">
        <v>0</v>
      </c>
      <c r="V1877" s="35">
        <v>0</v>
      </c>
      <c r="W1877" s="35">
        <v>0</v>
      </c>
      <c r="X1877" s="35">
        <v>0</v>
      </c>
      <c r="Y1877" s="35">
        <v>0</v>
      </c>
      <c r="Z1877" s="35">
        <v>0</v>
      </c>
      <c r="AA1877" s="35">
        <v>0</v>
      </c>
      <c r="AB1877" s="35">
        <v>0</v>
      </c>
      <c r="AC1877" s="35">
        <v>0</v>
      </c>
      <c r="AD1877" s="35">
        <v>0</v>
      </c>
      <c r="AE1877" s="58" t="s">
        <v>5560</v>
      </c>
      <c r="AF1877" s="58"/>
      <c r="AG1877" s="57" t="str" cm="1">
        <f t="array" ref="AG1877">IFERROR(_xlfn.IFS(
AI1877="MPR ISSUE","PDH",
AI1877="BSS Hardware Issue","BSS",
AI1877="Sites strategiques, MLL, Pylone, etc.","ENVTECH",
AI1877="AKTIVCO DEFAUT GE &amp; POWER Cabinet","AKTIVCO",
AI1877="AKTIVCO Coupure ENEO &amp; Baisse de tension","AKTIVCO GRID ONLY",
AI1877="Coupure ENEO &amp; Baisse de tension","IHS GRID ONLY",
AI1877="Defaut GE &amp; POWER Cabinet","IHS",
AI1877="Sharing","Partners",
AI1877="Sites strategiques &amp; DataCenter","SST &amp; DC",
AI1877="Exclu","Exclu",
AI1877="SAT","SAT",
AI1877="SPARE-ISSUE","SPARE-ISSUE",
AI1877="Fiber CAmtel","TRANS_FO_CAMTEL",
AI1877="Fiber AOF","Fiber AOF",
AI1877="Projet OCM (HUAWEI)","TRAVAUX-HUAWEI",
AI1877="Projet OCM (NOKIA)","TRAVAUX-NOKIA",
AI1877="ACCESS-ISSUE","ACCESS-ISSUE",
AI1877="Projet OCM (ZTE, NOKIA, autres projets)","TRAVAUX OCM",
AI1877="No root CAuse","No root cause",
AI1877="ODU HS","PDH",
AI1877="IP &amp; VLAN","PDH",
AI1877="Warehouse HUAWEI","SPARE-ISSUE",
AI1877="SPARE-HS","SPARE-ISSUE",
AI1877="Power Telco","BSS",AI1877="no impacts","no impacts"
),"")</f>
        <v>no impacts</v>
      </c>
      <c r="AH1877" s="57" t="str" cm="1">
        <f t="array" ref="AH1877">IFERROR(_xlfn.IFS(
AI1877="MPR ISSUE","TX ISSUE",
AI1877="BSS Hardware Issue","RAN ISSUE",
AI1877="Sites strategiques, MLL, Pylone, etc.","ENVTECH",
AI1877="AKTIVCO DEFAUT GE &amp; POWER Cabinet","POWER ISSUE",
AI1877="AKTIVCO Coupure ENEO &amp; Baisse de tension","POWER ISSUE",
AI1877="Coupure ENEO &amp; Baisse de tension","POWER ISSUE",
AI1877="Defaut GE &amp; POWER Cabinet","POWER ISSUE",
AI1877="Sharing","POWER ISSUE",
AI1877="Sites strategiques &amp; DataCenter","POWER ISSUE",
AI1877="Exclu","Exclu",
AI1877="SAT","TX ISSUE",
AI1877="SPARE-ISSUE","SPARE-ISSUE",
AI1877="Fiber CAmtel","TX ISSUE",
AI1877="Fiber AOF","TX ISSUE",
AI1877="Projet OCM (HUAWEI)","TRAVAUX-HUAWEI",
AI1877="Projet OCM (NOKIA)","TRAVAUX -NOKIA",
AI1877="ACCESS-ISSUE","ACCESS-ISSUE",
AI1877="Projet OCM (ZTE, NOKIA, autres projets)","TRAVAUX OCM",
AI1877="No root CAuse","No root cause",
AI1877="ODU HS","TX ISSUE",
AI1877="IP &amp; VLAN","TX ISSUE",
AI1877="Warehouse HUAWEI","SPARE-ISSUE",
AI1877="SPARE-HS","SPARE-ISSUE",
AI1877="Power Telco","RAN ISSUE",AI1877="no impacts","no impacts"
),"")</f>
        <v>no impacts</v>
      </c>
      <c r="AI1877" s="85" t="s">
        <v>5998</v>
      </c>
      <c r="AJ1877" s="57" t="str" cm="1">
        <f t="array" ref="AJ1877">IFERROR(_xlfn.IFS(
AI1877="MPR ISSUE","ACTIVE",
AI1877="BSS Hardware Issue","ACTIVE",
AI1877="Sites strategiques, MLL, Pylone, etc.","PASSIVE",
AI1877="AKTIVCO DEFAUT GE &amp; POWER Cabinet","PASSIVE",
AI1877="AKTIVCO Coupure ENEO &amp; Baisse de tension","PASSIVE",
AI1877="Coupure ENEO &amp; Baisse de tension","PASSIVE",
AI1877="Defaut GE &amp; POWER Cabinet","PASSIVE",
AI1877="Sharing","PASSIVE",
AI1877="Sites strategiques &amp; DataCenter","PASSIVE",
AI1877="Exclu","Exclu",
AI1877="SAT","ACTIVE",
AI1877="SPARE-ISSUE","SPARE-ISSUE",
AI1877="Fiber CAmtel","ACTIVE",
AI1877="Fiber AOF","ACTIVE",
AI1877="Projet OCM (HUAWEI)","PLANNED WORKS",
AI1877="Projet OCM (NOKIA)","PLANNED WORKS",
AI1877="ACCESS-ISSUE","ACCESS-ISSUE",
AI1877="Projet OCM (ZTE, NOKIA, autres projets)","PLANNED WORKS",
AI1877="No root CAuse","No root cause",
AI1877="ODU HS","ACTIVE",
AI1877="IP &amp; VLAN","ACTIVE",
AI1877="Warehouse HUAWEI","SPARE-ISSUE",
AI1877="SPARE-HS","SPARE-ISSUE",
AI1877="Power Telco","ACTIVE", AI1877="no impacts","no impacts"
),"")</f>
        <v>no impacts</v>
      </c>
      <c r="AK1877" s="23" t="s">
        <v>5537</v>
      </c>
      <c r="AL1877" s="23" t="str">
        <f t="shared" si="51"/>
        <v>LIT_258</v>
      </c>
      <c r="AN1877" s="9" t="s">
        <v>5537</v>
      </c>
      <c r="AO1877" s="23" t="str">
        <f>_xlfn.XLOOKUP(B1877,'INCIDENT-05-03-2026'!E:E,'INCIDENT-05-03-2026'!F:F,"")</f>
        <v/>
      </c>
      <c r="AP1877" s="7" t="s">
        <v>5537</v>
      </c>
      <c r="AQ1877" s="6"/>
      <c r="AR1877" s="7"/>
      <c r="AS1877" s="3" t="str">
        <f>_xlfn.XLOOKUP(B1877,'[3]tt num | region | site id'!$C:$C,'[3]tt num | region | site id'!$Q:$Q,"")</f>
        <v/>
      </c>
      <c r="AT1877" s="24" t="str">
        <f>_xlfn.XLOOKUP(B1877,'[4]Cells Huawei 03052026 12h'!$B:$B,'[4]Cells Huawei 03052026 12h'!$T:$T,"")</f>
        <v/>
      </c>
      <c r="AU1877" s="24" t="str">
        <f>_xlfn.XLOOKUP(B1877,'[5]cells down 02052026 8h50'!$B:$B,'[5]cells down 02052026 8h50'!$R:$R,"")</f>
        <v/>
      </c>
      <c r="AV1877" s="24" t="str">
        <f>_xlfn.XLOOKUP(B1877,'[5]cells down 02052026 13h50'!$B:$B,'[5]cells down 02052026 13h50'!$R:$R,"")</f>
        <v/>
      </c>
      <c r="AW1877" s="24" t="str">
        <f>_xlfn.XLOOKUP(B1877,'[5]cells down 02052026 13h50'!$B:$B,'[5]cells down 02052026 13h50'!$R:$R,"")</f>
        <v/>
      </c>
      <c r="AX1877" s="24" t="str">
        <f>_xlfn.XLOOKUP(B1877,'[6]cell downs 03052026 8h40 '!$B:$B,'[6]cell downs 03052026 8h40 '!$R:$R,"")</f>
        <v/>
      </c>
      <c r="AY1877" s="24" t="str">
        <f>_xlfn.XLOOKUP(B1877,'[7]ALL SITES DOWN'!$D:$D,'[7]ALL SITES DOWN'!$J:$J,"")</f>
        <v/>
      </c>
      <c r="AZ1877" s="24" t="str">
        <f>_xlfn.XLOOKUP(B1877,'[8]ALL SITES DOWN'!$D:$D,'[8]ALL SITES DOWN'!$J:$J,"")</f>
        <v/>
      </c>
      <c r="BA1877" s="9" t="str">
        <f>_xlfn.XLOOKUP(B1877,[9]sheet1!$AC:$AC,[9]sheet1!$AF:$AF,"")</f>
        <v/>
      </c>
      <c r="BB1877" s="14" t="s">
        <v>5537</v>
      </c>
      <c r="BC1877" s="14" t="s">
        <v>5537</v>
      </c>
      <c r="BD1877" s="14" t="str">
        <f>_xlfn.XLOOKUP(B1877,'[10]cell downs 18042026 17h'!$B:$B,'[10]cell downs 18042026 17h'!$B:$B,"")</f>
        <v/>
      </c>
      <c r="BE1877" s="14" t="str">
        <f>_xlfn.XLOOKUP(B1877,'[11]Cells Huawei 19042026 15h'!$B:$B,'[11]Cells Huawei 19042026 15h'!$B:$B,"")</f>
        <v/>
      </c>
      <c r="BF1877" s="9" t="str">
        <f>_xlfn.XLOOKUP(B1877,'[12]cells down 19042026 9H40'!$B:$B,'[12]cells down 19042026 9H40'!$B:$B,"")</f>
        <v/>
      </c>
      <c r="BG1877" s="9" t="s">
        <v>5537</v>
      </c>
      <c r="BH1877" s="9" t="s">
        <v>12</v>
      </c>
    </row>
    <row r="1878" spans="1:60" s="9" customFormat="1" x14ac:dyDescent="0.3">
      <c r="A1878" s="1" t="s">
        <v>4595</v>
      </c>
      <c r="B1878" s="8" t="s">
        <v>4596</v>
      </c>
      <c r="C1878" s="3" t="str">
        <f>_xlfn.XLOOKUP(B1878,'[1]daily break down'!$D:$D,'[1]daily break down'!$E:$E,"")</f>
        <v>CENTRE</v>
      </c>
      <c r="D1878" s="1" t="s">
        <v>11</v>
      </c>
      <c r="E1878" s="1" t="s">
        <v>318</v>
      </c>
      <c r="F1878" s="3" t="s">
        <v>69</v>
      </c>
      <c r="G1878" s="1" t="s">
        <v>3536</v>
      </c>
      <c r="H1878" s="42" t="str">
        <f>_xlfn.XLOOKUP(B1878,[2]CALCULATION!$B:$B,[2]CALCULATION!$H:$H,"")</f>
        <v>ZTE</v>
      </c>
      <c r="I1878" s="34">
        <v>0</v>
      </c>
      <c r="J1878" s="34">
        <v>0</v>
      </c>
      <c r="K1878" s="34">
        <v>0</v>
      </c>
      <c r="L1878" s="34">
        <v>0</v>
      </c>
      <c r="M1878" s="34">
        <v>0</v>
      </c>
      <c r="N1878" s="34">
        <v>0</v>
      </c>
      <c r="O1878" s="34">
        <v>0</v>
      </c>
      <c r="P1878" s="34">
        <v>0</v>
      </c>
      <c r="Q1878" s="34">
        <v>0</v>
      </c>
      <c r="R1878" s="34">
        <v>0</v>
      </c>
      <c r="S1878" s="35">
        <v>0</v>
      </c>
      <c r="T1878" s="35">
        <v>0</v>
      </c>
      <c r="U1878" s="35">
        <v>0</v>
      </c>
      <c r="V1878" s="35">
        <v>0</v>
      </c>
      <c r="W1878" s="35">
        <v>0</v>
      </c>
      <c r="X1878" s="35">
        <v>0</v>
      </c>
      <c r="Y1878" s="35">
        <v>0</v>
      </c>
      <c r="Z1878" s="35">
        <v>0</v>
      </c>
      <c r="AA1878" s="35">
        <v>0</v>
      </c>
      <c r="AB1878" s="35">
        <v>0</v>
      </c>
      <c r="AC1878" s="35">
        <v>0</v>
      </c>
      <c r="AD1878" s="35">
        <v>0</v>
      </c>
      <c r="AE1878" s="58" t="s">
        <v>5559</v>
      </c>
      <c r="AF1878" s="58"/>
      <c r="AG1878" s="57" t="str" cm="1">
        <f t="array" ref="AG1878">IFERROR(_xlfn.IFS(
AI1878="MPR ISSUE","PDH",
AI1878="BSS Hardware Issue","BSS",
AI1878="Sites strategiques, MLL, Pylone, etc.","ENVTECH",
AI1878="AKTIVCO DEFAUT GE &amp; POWER Cabinet","AKTIVCO",
AI1878="AKTIVCO Coupure ENEO &amp; Baisse de tension","AKTIVCO GRID ONLY",
AI1878="Coupure ENEO &amp; Baisse de tension","IHS GRID ONLY",
AI1878="Defaut GE &amp; POWER Cabinet","IHS",
AI1878="Sharing","Partners",
AI1878="Sites strategiques &amp; DataCenter","SST &amp; DC",
AI1878="Exclu","Exclu",
AI1878="SAT","SAT",
AI1878="SPARE-ISSUE","SPARE-ISSUE",
AI1878="Fiber CAmtel","TRANS_FO_CAMTEL",
AI1878="Fiber AOF","Fiber AOF",
AI1878="Projet OCM (HUAWEI)","TRAVAUX-HUAWEI",
AI1878="Projet OCM (NOKIA)","TRAVAUX-NOKIA",
AI1878="ACCESS-ISSUE","ACCESS-ISSUE",
AI1878="Projet OCM (ZTE, NOKIA, autres projets)","TRAVAUX OCM",
AI1878="No root CAuse","No root cause",
AI1878="ODU HS","PDH",
AI1878="IP &amp; VLAN","PDH",
AI1878="Warehouse HUAWEI","SPARE-ISSUE",
AI1878="SPARE-HS","SPARE-ISSUE",
AI1878="Power Telco","BSS",AI1878="no impacts","no impacts"
),"")</f>
        <v>Exclu</v>
      </c>
      <c r="AH1878" s="57" t="str" cm="1">
        <f t="array" ref="AH1878">IFERROR(_xlfn.IFS(
AI1878="MPR ISSUE","TX ISSUE",
AI1878="BSS Hardware Issue","RAN ISSUE",
AI1878="Sites strategiques, MLL, Pylone, etc.","ENVTECH",
AI1878="AKTIVCO DEFAUT GE &amp; POWER Cabinet","POWER ISSUE",
AI1878="AKTIVCO Coupure ENEO &amp; Baisse de tension","POWER ISSUE",
AI1878="Coupure ENEO &amp; Baisse de tension","POWER ISSUE",
AI1878="Defaut GE &amp; POWER Cabinet","POWER ISSUE",
AI1878="Sharing","POWER ISSUE",
AI1878="Sites strategiques &amp; DataCenter","POWER ISSUE",
AI1878="Exclu","Exclu",
AI1878="SAT","TX ISSUE",
AI1878="SPARE-ISSUE","SPARE-ISSUE",
AI1878="Fiber CAmtel","TX ISSUE",
AI1878="Fiber AOF","TX ISSUE",
AI1878="Projet OCM (HUAWEI)","TRAVAUX-HUAWEI",
AI1878="Projet OCM (NOKIA)","TRAVAUX -NOKIA",
AI1878="ACCESS-ISSUE","ACCESS-ISSUE",
AI1878="Projet OCM (ZTE, NOKIA, autres projets)","TRAVAUX OCM",
AI1878="No root CAuse","No root cause",
AI1878="ODU HS","TX ISSUE",
AI1878="IP &amp; VLAN","TX ISSUE",
AI1878="Warehouse HUAWEI","SPARE-ISSUE",
AI1878="SPARE-HS","SPARE-ISSUE",
AI1878="Power Telco","RAN ISSUE",AI1878="no impacts","no impacts"
),"")</f>
        <v>Exclu</v>
      </c>
      <c r="AI1878" s="85" t="s">
        <v>5559</v>
      </c>
      <c r="AJ1878" s="57" t="str" cm="1">
        <f t="array" ref="AJ1878">IFERROR(_xlfn.IFS(
AI1878="MPR ISSUE","ACTIVE",
AI1878="BSS Hardware Issue","ACTIVE",
AI1878="Sites strategiques, MLL, Pylone, etc.","PASSIVE",
AI1878="AKTIVCO DEFAUT GE &amp; POWER Cabinet","PASSIVE",
AI1878="AKTIVCO Coupure ENEO &amp; Baisse de tension","PASSIVE",
AI1878="Coupure ENEO &amp; Baisse de tension","PASSIVE",
AI1878="Defaut GE &amp; POWER Cabinet","PASSIVE",
AI1878="Sharing","PASSIVE",
AI1878="Sites strategiques &amp; DataCenter","PASSIVE",
AI1878="Exclu","Exclu",
AI1878="SAT","ACTIVE",
AI1878="SPARE-ISSUE","SPARE-ISSUE",
AI1878="Fiber CAmtel","ACTIVE",
AI1878="Fiber AOF","ACTIVE",
AI1878="Projet OCM (HUAWEI)","PLANNED WORKS",
AI1878="Projet OCM (NOKIA)","PLANNED WORKS",
AI1878="ACCESS-ISSUE","ACCESS-ISSUE",
AI1878="Projet OCM (ZTE, NOKIA, autres projets)","PLANNED WORKS",
AI1878="No root CAuse","No root cause",
AI1878="ODU HS","ACTIVE",
AI1878="IP &amp; VLAN","ACTIVE",
AI1878="Warehouse HUAWEI","SPARE-ISSUE",
AI1878="SPARE-HS","SPARE-ISSUE",
AI1878="Power Telco","ACTIVE", AI1878="no impacts","no impacts"
),"")</f>
        <v>Exclu</v>
      </c>
      <c r="AK1878" s="23" t="s">
        <v>5870</v>
      </c>
      <c r="AL1878" s="23" t="str">
        <f t="shared" si="51"/>
        <v>SUD_252</v>
      </c>
      <c r="AN1878" s="9" t="s">
        <v>5537</v>
      </c>
      <c r="AO1878" s="23" t="str">
        <f>_xlfn.XLOOKUP(B1878,'INCIDENT-05-03-2026'!E:E,'INCIDENT-05-03-2026'!F:F,"")</f>
        <v/>
      </c>
      <c r="AP1878" s="7" t="s">
        <v>5537</v>
      </c>
      <c r="AQ1878" s="6"/>
      <c r="AR1878" s="7"/>
      <c r="AS1878" s="3" t="str">
        <f>_xlfn.XLOOKUP(B1878,'[3]tt num | region | site id'!$C:$C,'[3]tt num | region | site id'!$Q:$Q,"")</f>
        <v>(hourly IHS): 03/05/2026 14:10 1:02:05 48.1V Sylvain KAMDEM (671881683/ DTR) is on site to swap GE/Serge informed</v>
      </c>
      <c r="AT1878" s="24" t="str">
        <f>_xlfn.XLOOKUP(B1878,'[4]Cells Huawei 03052026 12h'!$B:$B,'[4]Cells Huawei 03052026 12h'!$T:$T,"")</f>
        <v/>
      </c>
      <c r="AU1878" s="24" t="str">
        <f>_xlfn.XLOOKUP(B1878,'[5]cells down 02052026 8h50'!$B:$B,'[5]cells down 02052026 8h50'!$R:$R,"")</f>
        <v/>
      </c>
      <c r="AV1878" s="24" t="str">
        <f>_xlfn.XLOOKUP(B1878,'[5]cells down 02052026 13h50'!$B:$B,'[5]cells down 02052026 13h50'!$R:$R,"")</f>
        <v/>
      </c>
      <c r="AW1878" s="24" t="str">
        <f>_xlfn.XLOOKUP(B1878,'[5]cells down 02052026 13h50'!$B:$B,'[5]cells down 02052026 13h50'!$R:$R,"")</f>
        <v/>
      </c>
      <c r="AX1878" s="24" t="str">
        <f>_xlfn.XLOOKUP(B1878,'[6]cell downs 03052026 8h40 '!$B:$B,'[6]cell downs 03052026 8h40 '!$R:$R,"")</f>
        <v/>
      </c>
      <c r="AY1878" s="24" t="str">
        <f>_xlfn.XLOOKUP(B1878,'[7]ALL SITES DOWN'!$D:$D,'[7]ALL SITES DOWN'!$J:$J,"")</f>
        <v/>
      </c>
      <c r="AZ1878" s="24" t="str">
        <f>_xlfn.XLOOKUP(B1878,'[8]ALL SITES DOWN'!$D:$D,'[8]ALL SITES DOWN'!$J:$J,"")</f>
        <v/>
      </c>
      <c r="BA1878" s="9" t="str">
        <f>_xlfn.XLOOKUP(B1878,[9]sheet1!$AC:$AC,[9]sheet1!$AF:$AF,"")</f>
        <v/>
      </c>
      <c r="BB1878" s="14" t="s">
        <v>5537</v>
      </c>
      <c r="BC1878" s="14" t="s">
        <v>5537</v>
      </c>
      <c r="BD1878" s="14" t="str">
        <f>_xlfn.XLOOKUP(B1878,'[10]cell downs 18042026 17h'!$B:$B,'[10]cell downs 18042026 17h'!$B:$B,"")</f>
        <v/>
      </c>
      <c r="BE1878" s="14" t="str">
        <f>_xlfn.XLOOKUP(B1878,'[11]Cells Huawei 19042026 15h'!$B:$B,'[11]Cells Huawei 19042026 15h'!$B:$B,"")</f>
        <v/>
      </c>
      <c r="BF1878" s="9" t="str">
        <f>_xlfn.XLOOKUP(B1878,'[12]cells down 19042026 9H40'!$B:$B,'[12]cells down 19042026 9H40'!$B:$B,"")</f>
        <v/>
      </c>
      <c r="BG1878" s="9" t="s">
        <v>4596</v>
      </c>
      <c r="BH1878" s="9" t="s">
        <v>5537</v>
      </c>
    </row>
    <row r="1879" spans="1:60" s="9" customFormat="1" x14ac:dyDescent="0.3">
      <c r="A1879" s="1" t="s">
        <v>4705</v>
      </c>
      <c r="B1879" s="1" t="s">
        <v>4706</v>
      </c>
      <c r="C1879" s="3" t="str">
        <f>_xlfn.XLOOKUP(B1879,'[1]daily break down'!$D:$D,'[1]daily break down'!$E:$E,"")</f>
        <v>Yaounde</v>
      </c>
      <c r="D1879" s="1" t="s">
        <v>21</v>
      </c>
      <c r="E1879" s="1" t="s">
        <v>30</v>
      </c>
      <c r="F1879" s="3" t="s">
        <v>37</v>
      </c>
      <c r="G1879" s="1" t="s">
        <v>38</v>
      </c>
      <c r="H1879" s="41" t="str">
        <f>_xlfn.XLOOKUP(B1879,[2]CALCULATION!$B:$B,[2]CALCULATION!$H:$H,"")</f>
        <v>NOKIA</v>
      </c>
      <c r="I1879" s="34">
        <v>0</v>
      </c>
      <c r="J1879" s="34">
        <v>0</v>
      </c>
      <c r="K1879" s="34">
        <v>0</v>
      </c>
      <c r="L1879" s="34">
        <v>0</v>
      </c>
      <c r="M1879" s="34">
        <v>0</v>
      </c>
      <c r="N1879" s="34">
        <v>0</v>
      </c>
      <c r="O1879" s="34">
        <v>0</v>
      </c>
      <c r="P1879" s="34">
        <v>0</v>
      </c>
      <c r="Q1879" s="34">
        <v>0</v>
      </c>
      <c r="R1879" s="34">
        <v>0</v>
      </c>
      <c r="S1879" s="35">
        <v>0</v>
      </c>
      <c r="T1879" s="35">
        <v>0</v>
      </c>
      <c r="U1879" s="35">
        <v>0</v>
      </c>
      <c r="V1879" s="35">
        <v>0</v>
      </c>
      <c r="W1879" s="35">
        <v>0</v>
      </c>
      <c r="X1879" s="35">
        <v>0</v>
      </c>
      <c r="Y1879" s="35">
        <v>0</v>
      </c>
      <c r="Z1879" s="35">
        <v>0</v>
      </c>
      <c r="AA1879" s="35">
        <v>0</v>
      </c>
      <c r="AB1879" s="35">
        <v>0</v>
      </c>
      <c r="AC1879" s="35">
        <v>0</v>
      </c>
      <c r="AD1879" s="35">
        <v>0</v>
      </c>
      <c r="AE1879" s="58" t="s">
        <v>5559</v>
      </c>
      <c r="AF1879" s="58"/>
      <c r="AG1879" s="57" t="str" cm="1">
        <f t="array" ref="AG1879">IFERROR(_xlfn.IFS(
AI1879="MPR ISSUE","PDH",
AI1879="BSS Hardware Issue","BSS",
AI1879="Sites strategiques, MLL, Pylone, etc.","ENVTECH",
AI1879="AKTIVCO DEFAUT GE &amp; POWER Cabinet","AKTIVCO",
AI1879="AKTIVCO Coupure ENEO &amp; Baisse de tension","AKTIVCO GRID ONLY",
AI1879="Coupure ENEO &amp; Baisse de tension","IHS GRID ONLY",
AI1879="Defaut GE &amp; POWER Cabinet","IHS",
AI1879="Sharing","Partners",
AI1879="Sites strategiques &amp; DataCenter","SST &amp; DC",
AI1879="Exclu","Exclu",
AI1879="SAT","SAT",
AI1879="SPARE-ISSUE","SPARE-ISSUE",
AI1879="Fiber CAmtel","TRANS_FO_CAMTEL",
AI1879="Fiber AOF","Fiber AOF",
AI1879="Projet OCM (HUAWEI)","TRAVAUX-HUAWEI",
AI1879="Projet OCM (NOKIA)","TRAVAUX-NOKIA",
AI1879="ACCESS-ISSUE","ACCESS-ISSUE",
AI1879="Projet OCM (ZTE, NOKIA, autres projets)","TRAVAUX OCM",
AI1879="No root CAuse","No root cause",
AI1879="ODU HS","PDH",
AI1879="IP &amp; VLAN","PDH",
AI1879="Warehouse HUAWEI","SPARE-ISSUE",
AI1879="SPARE-HS","SPARE-ISSUE",
AI1879="Power Telco","BSS",AI1879="no impacts","no impacts"
),"")</f>
        <v>Exclu</v>
      </c>
      <c r="AH1879" s="57" t="str" cm="1">
        <f t="array" ref="AH1879">IFERROR(_xlfn.IFS(
AI1879="MPR ISSUE","TX ISSUE",
AI1879="BSS Hardware Issue","RAN ISSUE",
AI1879="Sites strategiques, MLL, Pylone, etc.","ENVTECH",
AI1879="AKTIVCO DEFAUT GE &amp; POWER Cabinet","POWER ISSUE",
AI1879="AKTIVCO Coupure ENEO &amp; Baisse de tension","POWER ISSUE",
AI1879="Coupure ENEO &amp; Baisse de tension","POWER ISSUE",
AI1879="Defaut GE &amp; POWER Cabinet","POWER ISSUE",
AI1879="Sharing","POWER ISSUE",
AI1879="Sites strategiques &amp; DataCenter","POWER ISSUE",
AI1879="Exclu","Exclu",
AI1879="SAT","TX ISSUE",
AI1879="SPARE-ISSUE","SPARE-ISSUE",
AI1879="Fiber CAmtel","TX ISSUE",
AI1879="Fiber AOF","TX ISSUE",
AI1879="Projet OCM (HUAWEI)","TRAVAUX-HUAWEI",
AI1879="Projet OCM (NOKIA)","TRAVAUX -NOKIA",
AI1879="ACCESS-ISSUE","ACCESS-ISSUE",
AI1879="Projet OCM (ZTE, NOKIA, autres projets)","TRAVAUX OCM",
AI1879="No root CAuse","No root cause",
AI1879="ODU HS","TX ISSUE",
AI1879="IP &amp; VLAN","TX ISSUE",
AI1879="Warehouse HUAWEI","SPARE-ISSUE",
AI1879="SPARE-HS","SPARE-ISSUE",
AI1879="Power Telco","RAN ISSUE",AI1879="no impacts","no impacts"
),"")</f>
        <v>Exclu</v>
      </c>
      <c r="AI1879" s="85" t="s">
        <v>5559</v>
      </c>
      <c r="AJ1879" s="57" t="str" cm="1">
        <f t="array" ref="AJ1879">IFERROR(_xlfn.IFS(
AI1879="MPR ISSUE","ACTIVE",
AI1879="BSS Hardware Issue","ACTIVE",
AI1879="Sites strategiques, MLL, Pylone, etc.","PASSIVE",
AI1879="AKTIVCO DEFAUT GE &amp; POWER Cabinet","PASSIVE",
AI1879="AKTIVCO Coupure ENEO &amp; Baisse de tension","PASSIVE",
AI1879="Coupure ENEO &amp; Baisse de tension","PASSIVE",
AI1879="Defaut GE &amp; POWER Cabinet","PASSIVE",
AI1879="Sharing","PASSIVE",
AI1879="Sites strategiques &amp; DataCenter","PASSIVE",
AI1879="Exclu","Exclu",
AI1879="SAT","ACTIVE",
AI1879="SPARE-ISSUE","SPARE-ISSUE",
AI1879="Fiber CAmtel","ACTIVE",
AI1879="Fiber AOF","ACTIVE",
AI1879="Projet OCM (HUAWEI)","PLANNED WORKS",
AI1879="Projet OCM (NOKIA)","PLANNED WORKS",
AI1879="ACCESS-ISSUE","ACCESS-ISSUE",
AI1879="Projet OCM (ZTE, NOKIA, autres projets)","PLANNED WORKS",
AI1879="No root CAuse","No root cause",
AI1879="ODU HS","ACTIVE",
AI1879="IP &amp; VLAN","ACTIVE",
AI1879="Warehouse HUAWEI","SPARE-ISSUE",
AI1879="SPARE-HS","SPARE-ISSUE",
AI1879="Power Telco","ACTIVE", AI1879="no impacts","no impacts"
),"")</f>
        <v>Exclu</v>
      </c>
      <c r="AK1879" s="23" t="s">
        <v>5537</v>
      </c>
      <c r="AL1879" s="23" t="str">
        <f t="shared" si="51"/>
        <v>CTR_689</v>
      </c>
      <c r="AN1879" s="9" t="s">
        <v>5537</v>
      </c>
      <c r="AO1879" s="23" t="str">
        <f>_xlfn.XLOOKUP(B1879,'INCIDENT-05-03-2026'!E:E,'INCIDENT-05-03-2026'!F:F,"")</f>
        <v/>
      </c>
      <c r="AP1879" s="7" t="s">
        <v>5537</v>
      </c>
      <c r="AQ1879" s="6"/>
      <c r="AR1879" s="7"/>
      <c r="AS1879" s="3" t="str">
        <f>_xlfn.XLOOKUP(B1879,'[3]tt num | region | site id'!$C:$C,'[3]tt num | region | site id'!$Q:$Q,"")</f>
        <v/>
      </c>
      <c r="AT1879" s="24" t="str">
        <f>_xlfn.XLOOKUP(B1879,'[4]Cells Huawei 03052026 12h'!$B:$B,'[4]Cells Huawei 03052026 12h'!$T:$T,"")</f>
        <v/>
      </c>
      <c r="AU1879" s="24" t="str">
        <f>_xlfn.XLOOKUP(B1879,'[5]cells down 02052026 8h50'!$B:$B,'[5]cells down 02052026 8h50'!$R:$R,"")</f>
        <v/>
      </c>
      <c r="AV1879" s="24" t="str">
        <f>_xlfn.XLOOKUP(B1879,'[5]cells down 02052026 13h50'!$B:$B,'[5]cells down 02052026 13h50'!$R:$R,"")</f>
        <v/>
      </c>
      <c r="AW1879" s="24" t="str">
        <f>_xlfn.XLOOKUP(B1879,'[5]cells down 02052026 13h50'!$B:$B,'[5]cells down 02052026 13h50'!$R:$R,"")</f>
        <v/>
      </c>
      <c r="AX1879" s="24" t="str">
        <f>_xlfn.XLOOKUP(B1879,'[6]cell downs 03052026 8h40 '!$B:$B,'[6]cell downs 03052026 8h40 '!$R:$R,"")</f>
        <v/>
      </c>
      <c r="AY1879" s="24" t="str">
        <f>_xlfn.XLOOKUP(B1879,'[7]ALL SITES DOWN'!$D:$D,'[7]ALL SITES DOWN'!$J:$J,"")</f>
        <v/>
      </c>
      <c r="AZ1879" s="24" t="str">
        <f>_xlfn.XLOOKUP(B1879,'[8]ALL SITES DOWN'!$D:$D,'[8]ALL SITES DOWN'!$J:$J,"")</f>
        <v/>
      </c>
      <c r="BA1879" s="9" t="str">
        <f>_xlfn.XLOOKUP(B1879,[9]sheet1!$AC:$AC,[9]sheet1!$AF:$AF,"")</f>
        <v/>
      </c>
      <c r="BB1879" s="14" t="s">
        <v>5537</v>
      </c>
      <c r="BC1879" s="14" t="s">
        <v>5537</v>
      </c>
      <c r="BD1879" s="14" t="str">
        <f>_xlfn.XLOOKUP(B1879,'[10]cell downs 18042026 17h'!$B:$B,'[10]cell downs 18042026 17h'!$B:$B,"")</f>
        <v/>
      </c>
      <c r="BE1879" s="14" t="str">
        <f>_xlfn.XLOOKUP(B1879,'[11]Cells Huawei 19042026 15h'!$B:$B,'[11]Cells Huawei 19042026 15h'!$B:$B,"")</f>
        <v/>
      </c>
      <c r="BF1879" s="9" t="str">
        <f>_xlfn.XLOOKUP(B1879,'[12]cells down 19042026 9H40'!$B:$B,'[12]cells down 19042026 9H40'!$B:$B,"")</f>
        <v/>
      </c>
      <c r="BG1879" s="9" t="s">
        <v>5537</v>
      </c>
      <c r="BH1879" s="9" t="s">
        <v>594</v>
      </c>
    </row>
    <row r="1880" spans="1:60" s="9" customFormat="1" x14ac:dyDescent="0.3">
      <c r="A1880" s="1" t="s">
        <v>511</v>
      </c>
      <c r="B1880" s="8" t="s">
        <v>512</v>
      </c>
      <c r="C1880" s="3" t="str">
        <f>_xlfn.XLOOKUP(B1880,'[1]daily break down'!$D:$D,'[1]daily break down'!$E:$E,"")</f>
        <v>Douala</v>
      </c>
      <c r="D1880" s="1" t="s">
        <v>11</v>
      </c>
      <c r="E1880" s="1" t="s">
        <v>12</v>
      </c>
      <c r="F1880" s="3" t="s">
        <v>31</v>
      </c>
      <c r="G1880" s="1" t="s">
        <v>32</v>
      </c>
      <c r="H1880" s="42" t="str">
        <f>_xlfn.XLOOKUP(B1880,[2]CALCULATION!$B:$B,[2]CALCULATION!$H:$H,"")</f>
        <v>ZTE</v>
      </c>
      <c r="I1880" s="34">
        <v>0</v>
      </c>
      <c r="J1880" s="34">
        <v>0</v>
      </c>
      <c r="K1880" s="34">
        <v>0</v>
      </c>
      <c r="L1880" s="34">
        <v>0</v>
      </c>
      <c r="M1880" s="34">
        <v>0</v>
      </c>
      <c r="N1880" s="34">
        <v>0</v>
      </c>
      <c r="O1880" s="34">
        <v>0</v>
      </c>
      <c r="P1880" s="34">
        <v>0</v>
      </c>
      <c r="Q1880" s="34">
        <v>0</v>
      </c>
      <c r="R1880" s="34">
        <v>0</v>
      </c>
      <c r="S1880" s="35">
        <v>0</v>
      </c>
      <c r="T1880" s="35">
        <v>0</v>
      </c>
      <c r="U1880" s="35">
        <v>0</v>
      </c>
      <c r="V1880" s="35">
        <v>0</v>
      </c>
      <c r="W1880" s="35">
        <v>0</v>
      </c>
      <c r="X1880" s="35">
        <v>0</v>
      </c>
      <c r="Y1880" s="35">
        <v>0</v>
      </c>
      <c r="Z1880" s="35">
        <v>0</v>
      </c>
      <c r="AA1880" s="35">
        <v>0</v>
      </c>
      <c r="AB1880" s="35">
        <v>0</v>
      </c>
      <c r="AC1880" s="35">
        <v>0</v>
      </c>
      <c r="AD1880" s="35">
        <v>0</v>
      </c>
      <c r="AE1880" s="58" t="s">
        <v>5560</v>
      </c>
      <c r="AF1880" s="58"/>
      <c r="AG1880" s="57" t="str" cm="1">
        <f t="array" ref="AG1880">IFERROR(_xlfn.IFS(
AI1880="MPR ISSUE","PDH",
AI1880="BSS Hardware Issue","BSS",
AI1880="Sites strategiques, MLL, Pylone, etc.","ENVTECH",
AI1880="AKTIVCO DEFAUT GE &amp; POWER Cabinet","AKTIVCO",
AI1880="AKTIVCO Coupure ENEO &amp; Baisse de tension","AKTIVCO GRID ONLY",
AI1880="Coupure ENEO &amp; Baisse de tension","IHS GRID ONLY",
AI1880="Defaut GE &amp; POWER Cabinet","IHS",
AI1880="Sharing","Partners",
AI1880="Sites strategiques &amp; DataCenter","SST &amp; DC",
AI1880="Exclu","Exclu",
AI1880="SAT","SAT",
AI1880="SPARE-ISSUE","SPARE-ISSUE",
AI1880="Fiber CAmtel","TRANS_FO_CAMTEL",
AI1880="Fiber AOF","Fiber AOF",
AI1880="Projet OCM (HUAWEI)","TRAVAUX-HUAWEI",
AI1880="Projet OCM (NOKIA)","TRAVAUX-NOKIA",
AI1880="ACCESS-ISSUE","ACCESS-ISSUE",
AI1880="Projet OCM (ZTE, NOKIA, autres projets)","TRAVAUX OCM",
AI1880="No root CAuse","No root cause",
AI1880="ODU HS","PDH",
AI1880="IP &amp; VLAN","PDH",
AI1880="Warehouse HUAWEI","SPARE-ISSUE",
AI1880="SPARE-HS","SPARE-ISSUE",
AI1880="Power Telco","BSS",AI1880="no impacts","no impacts"
),"")</f>
        <v>no impacts</v>
      </c>
      <c r="AH1880" s="57" t="str" cm="1">
        <f t="array" ref="AH1880">IFERROR(_xlfn.IFS(
AI1880="MPR ISSUE","TX ISSUE",
AI1880="BSS Hardware Issue","RAN ISSUE",
AI1880="Sites strategiques, MLL, Pylone, etc.","ENVTECH",
AI1880="AKTIVCO DEFAUT GE &amp; POWER Cabinet","POWER ISSUE",
AI1880="AKTIVCO Coupure ENEO &amp; Baisse de tension","POWER ISSUE",
AI1880="Coupure ENEO &amp; Baisse de tension","POWER ISSUE",
AI1880="Defaut GE &amp; POWER Cabinet","POWER ISSUE",
AI1880="Sharing","POWER ISSUE",
AI1880="Sites strategiques &amp; DataCenter","POWER ISSUE",
AI1880="Exclu","Exclu",
AI1880="SAT","TX ISSUE",
AI1880="SPARE-ISSUE","SPARE-ISSUE",
AI1880="Fiber CAmtel","TX ISSUE",
AI1880="Fiber AOF","TX ISSUE",
AI1880="Projet OCM (HUAWEI)","TRAVAUX-HUAWEI",
AI1880="Projet OCM (NOKIA)","TRAVAUX -NOKIA",
AI1880="ACCESS-ISSUE","ACCESS-ISSUE",
AI1880="Projet OCM (ZTE, NOKIA, autres projets)","TRAVAUX OCM",
AI1880="No root CAuse","No root cause",
AI1880="ODU HS","TX ISSUE",
AI1880="IP &amp; VLAN","TX ISSUE",
AI1880="Warehouse HUAWEI","SPARE-ISSUE",
AI1880="SPARE-HS","SPARE-ISSUE",
AI1880="Power Telco","RAN ISSUE",AI1880="no impacts","no impacts"
),"")</f>
        <v>no impacts</v>
      </c>
      <c r="AI1880" s="85" t="s">
        <v>5998</v>
      </c>
      <c r="AJ1880" s="57" t="str" cm="1">
        <f t="array" ref="AJ1880">IFERROR(_xlfn.IFS(
AI1880="MPR ISSUE","ACTIVE",
AI1880="BSS Hardware Issue","ACTIVE",
AI1880="Sites strategiques, MLL, Pylone, etc.","PASSIVE",
AI1880="AKTIVCO DEFAUT GE &amp; POWER Cabinet","PASSIVE",
AI1880="AKTIVCO Coupure ENEO &amp; Baisse de tension","PASSIVE",
AI1880="Coupure ENEO &amp; Baisse de tension","PASSIVE",
AI1880="Defaut GE &amp; POWER Cabinet","PASSIVE",
AI1880="Sharing","PASSIVE",
AI1880="Sites strategiques &amp; DataCenter","PASSIVE",
AI1880="Exclu","Exclu",
AI1880="SAT","ACTIVE",
AI1880="SPARE-ISSUE","SPARE-ISSUE",
AI1880="Fiber CAmtel","ACTIVE",
AI1880="Fiber AOF","ACTIVE",
AI1880="Projet OCM (HUAWEI)","PLANNED WORKS",
AI1880="Projet OCM (NOKIA)","PLANNED WORKS",
AI1880="ACCESS-ISSUE","ACCESS-ISSUE",
AI1880="Projet OCM (ZTE, NOKIA, autres projets)","PLANNED WORKS",
AI1880="No root CAuse","No root cause",
AI1880="ODU HS","ACTIVE",
AI1880="IP &amp; VLAN","ACTIVE",
AI1880="Warehouse HUAWEI","SPARE-ISSUE",
AI1880="SPARE-HS","SPARE-ISSUE",
AI1880="Power Telco","ACTIVE", AI1880="no impacts","no impacts"
),"")</f>
        <v>no impacts</v>
      </c>
      <c r="AK1880" s="23" t="s">
        <v>5537</v>
      </c>
      <c r="AL1880" s="23" t="str">
        <f t="shared" si="51"/>
        <v>LIT_140</v>
      </c>
      <c r="AN1880" s="9" t="s">
        <v>5537</v>
      </c>
      <c r="AO1880" s="23" t="str">
        <f>_xlfn.XLOOKUP(B1880,'INCIDENT-05-03-2026'!E:E,'INCIDENT-05-03-2026'!F:F,"")</f>
        <v/>
      </c>
      <c r="AP1880" s="7" t="s">
        <v>5537</v>
      </c>
      <c r="AQ1880" s="6"/>
      <c r="AR1880" s="7"/>
      <c r="AS1880" s="3" t="str">
        <f>_xlfn.XLOOKUP(B1880,'[3]tt num | region | site id'!$C:$C,'[3]tt num | region | site id'!$Q:$Q,"")</f>
        <v/>
      </c>
      <c r="AT1880" s="24" t="str">
        <f>_xlfn.XLOOKUP(B1880,'[4]Cells Huawei 03052026 12h'!$B:$B,'[4]Cells Huawei 03052026 12h'!$T:$T,"")</f>
        <v/>
      </c>
      <c r="AU1880" s="24" t="str">
        <f>_xlfn.XLOOKUP(B1880,'[5]cells down 02052026 8h50'!$B:$B,'[5]cells down 02052026 8h50'!$R:$R,"")</f>
        <v/>
      </c>
      <c r="AV1880" s="24" t="str">
        <f>_xlfn.XLOOKUP(B1880,'[5]cells down 02052026 13h50'!$B:$B,'[5]cells down 02052026 13h50'!$R:$R,"")</f>
        <v/>
      </c>
      <c r="AW1880" s="24" t="str">
        <f>_xlfn.XLOOKUP(B1880,'[5]cells down 02052026 13h50'!$B:$B,'[5]cells down 02052026 13h50'!$R:$R,"")</f>
        <v/>
      </c>
      <c r="AX1880" s="24" t="str">
        <f>_xlfn.XLOOKUP(B1880,'[6]cell downs 03052026 8h40 '!$B:$B,'[6]cell downs 03052026 8h40 '!$R:$R,"")</f>
        <v/>
      </c>
      <c r="AY1880" s="24" t="str">
        <f>_xlfn.XLOOKUP(B1880,'[7]ALL SITES DOWN'!$D:$D,'[7]ALL SITES DOWN'!$J:$J,"")</f>
        <v/>
      </c>
      <c r="AZ1880" s="24" t="str">
        <f>_xlfn.XLOOKUP(B1880,'[8]ALL SITES DOWN'!$D:$D,'[8]ALL SITES DOWN'!$J:$J,"")</f>
        <v/>
      </c>
      <c r="BA1880" s="9" t="str">
        <f>_xlfn.XLOOKUP(B1880,[9]sheet1!$AC:$AC,[9]sheet1!$AF:$AF,"")</f>
        <v/>
      </c>
      <c r="BB1880" s="14" t="s">
        <v>5537</v>
      </c>
      <c r="BC1880" s="14" t="s">
        <v>5537</v>
      </c>
      <c r="BD1880" s="14" t="str">
        <f>_xlfn.XLOOKUP(B1880,'[10]cell downs 18042026 17h'!$B:$B,'[10]cell downs 18042026 17h'!$B:$B,"")</f>
        <v/>
      </c>
      <c r="BE1880" s="14" t="str">
        <f>_xlfn.XLOOKUP(B1880,'[11]Cells Huawei 19042026 15h'!$B:$B,'[11]Cells Huawei 19042026 15h'!$B:$B,"")</f>
        <v/>
      </c>
      <c r="BF1880" s="9" t="str">
        <f>_xlfn.XLOOKUP(B1880,'[12]cells down 19042026 9H40'!$B:$B,'[12]cells down 19042026 9H40'!$B:$B,"")</f>
        <v/>
      </c>
      <c r="BG1880" s="9" t="s">
        <v>512</v>
      </c>
      <c r="BH1880" s="9" t="s">
        <v>5537</v>
      </c>
    </row>
    <row r="1881" spans="1:60" s="9" customFormat="1" x14ac:dyDescent="0.3">
      <c r="A1881" s="1" t="s">
        <v>4766</v>
      </c>
      <c r="B1881" s="8" t="s">
        <v>4767</v>
      </c>
      <c r="C1881" s="3" t="str">
        <f>_xlfn.XLOOKUP(B1881,'[1]daily break down'!$D:$D,'[1]daily break down'!$E:$E,"")</f>
        <v>ADAMAOUA</v>
      </c>
      <c r="D1881" s="1" t="s">
        <v>11</v>
      </c>
      <c r="E1881" s="1" t="s">
        <v>96</v>
      </c>
      <c r="F1881" s="3" t="s">
        <v>90</v>
      </c>
      <c r="G1881" s="1" t="s">
        <v>4768</v>
      </c>
      <c r="H1881" s="41" t="str">
        <f>_xlfn.XLOOKUP(B1881,[2]CALCULATION!$B:$B,[2]CALCULATION!$H:$H,"")</f>
        <v>NOKIA</v>
      </c>
      <c r="I1881" s="34">
        <v>0</v>
      </c>
      <c r="J1881" s="34">
        <v>0</v>
      </c>
      <c r="K1881" s="34">
        <v>0</v>
      </c>
      <c r="L1881" s="34">
        <v>0</v>
      </c>
      <c r="M1881" s="34">
        <v>0</v>
      </c>
      <c r="N1881" s="34">
        <v>0</v>
      </c>
      <c r="O1881" s="34">
        <v>0</v>
      </c>
      <c r="P1881" s="34">
        <v>0</v>
      </c>
      <c r="Q1881" s="34">
        <v>0</v>
      </c>
      <c r="R1881" s="34">
        <v>0</v>
      </c>
      <c r="S1881" s="35">
        <v>0</v>
      </c>
      <c r="T1881" s="35">
        <v>23200.200916294987</v>
      </c>
      <c r="U1881" s="35">
        <v>0</v>
      </c>
      <c r="V1881" s="35">
        <v>0</v>
      </c>
      <c r="W1881" s="35">
        <v>0</v>
      </c>
      <c r="X1881" s="35">
        <v>0</v>
      </c>
      <c r="Y1881" s="35">
        <v>0</v>
      </c>
      <c r="Z1881" s="35">
        <v>0</v>
      </c>
      <c r="AA1881" s="35">
        <v>0</v>
      </c>
      <c r="AB1881" s="35">
        <v>0</v>
      </c>
      <c r="AC1881" s="35">
        <v>0</v>
      </c>
      <c r="AD1881" s="35">
        <v>0</v>
      </c>
      <c r="AE1881" s="58" t="s">
        <v>5560</v>
      </c>
      <c r="AF1881" s="58"/>
      <c r="AG1881" s="57" t="str" cm="1">
        <f t="array" ref="AG1881">IFERROR(_xlfn.IFS(
AI1881="MPR ISSUE","PDH",
AI1881="BSS Hardware Issue","BSS",
AI1881="Sites strategiques, MLL, Pylone, etc.","ENVTECH",
AI1881="AKTIVCO DEFAUT GE &amp; POWER Cabinet","AKTIVCO",
AI1881="AKTIVCO Coupure ENEO &amp; Baisse de tension","AKTIVCO GRID ONLY",
AI1881="Coupure ENEO &amp; Baisse de tension","IHS GRID ONLY",
AI1881="Defaut GE &amp; POWER Cabinet","IHS",
AI1881="Sharing","Partners",
AI1881="Sites strategiques &amp; DataCenter","SST &amp; DC",
AI1881="Exclu","Exclu",
AI1881="SAT","SAT",
AI1881="SPARE-ISSUE","SPARE-ISSUE",
AI1881="Fiber CAmtel","TRANS_FO_CAMTEL",
AI1881="Fiber AOF","Fiber AOF",
AI1881="Projet OCM (HUAWEI)","TRAVAUX-HUAWEI",
AI1881="Projet OCM (NOKIA)","TRAVAUX-NOKIA",
AI1881="ACCESS-ISSUE","ACCESS-ISSUE",
AI1881="Projet OCM (ZTE, NOKIA, autres projets)","TRAVAUX OCM",
AI1881="No root CAuse","No root cause",
AI1881="ODU HS","PDH",
AI1881="IP &amp; VLAN","PDH",
AI1881="Warehouse HUAWEI","SPARE-ISSUE",
AI1881="SPARE-HS","SPARE-ISSUE",
AI1881="Power Telco","BSS",AI1881="no impacts","no impacts"
),"")</f>
        <v>no impacts</v>
      </c>
      <c r="AH1881" s="57" t="str" cm="1">
        <f t="array" ref="AH1881">IFERROR(_xlfn.IFS(
AI1881="MPR ISSUE","TX ISSUE",
AI1881="BSS Hardware Issue","RAN ISSUE",
AI1881="Sites strategiques, MLL, Pylone, etc.","ENVTECH",
AI1881="AKTIVCO DEFAUT GE &amp; POWER Cabinet","POWER ISSUE",
AI1881="AKTIVCO Coupure ENEO &amp; Baisse de tension","POWER ISSUE",
AI1881="Coupure ENEO &amp; Baisse de tension","POWER ISSUE",
AI1881="Defaut GE &amp; POWER Cabinet","POWER ISSUE",
AI1881="Sharing","POWER ISSUE",
AI1881="Sites strategiques &amp; DataCenter","POWER ISSUE",
AI1881="Exclu","Exclu",
AI1881="SAT","TX ISSUE",
AI1881="SPARE-ISSUE","SPARE-ISSUE",
AI1881="Fiber CAmtel","TX ISSUE",
AI1881="Fiber AOF","TX ISSUE",
AI1881="Projet OCM (HUAWEI)","TRAVAUX-HUAWEI",
AI1881="Projet OCM (NOKIA)","TRAVAUX -NOKIA",
AI1881="ACCESS-ISSUE","ACCESS-ISSUE",
AI1881="Projet OCM (ZTE, NOKIA, autres projets)","TRAVAUX OCM",
AI1881="No root CAuse","No root cause",
AI1881="ODU HS","TX ISSUE",
AI1881="IP &amp; VLAN","TX ISSUE",
AI1881="Warehouse HUAWEI","SPARE-ISSUE",
AI1881="SPARE-HS","SPARE-ISSUE",
AI1881="Power Telco","RAN ISSUE",AI1881="no impacts","no impacts"
),"")</f>
        <v>no impacts</v>
      </c>
      <c r="AI1881" s="85" t="s">
        <v>5998</v>
      </c>
      <c r="AJ1881" s="57" t="str" cm="1">
        <f t="array" ref="AJ1881">IFERROR(_xlfn.IFS(
AI1881="MPR ISSUE","ACTIVE",
AI1881="BSS Hardware Issue","ACTIVE",
AI1881="Sites strategiques, MLL, Pylone, etc.","PASSIVE",
AI1881="AKTIVCO DEFAUT GE &amp; POWER Cabinet","PASSIVE",
AI1881="AKTIVCO Coupure ENEO &amp; Baisse de tension","PASSIVE",
AI1881="Coupure ENEO &amp; Baisse de tension","PASSIVE",
AI1881="Defaut GE &amp; POWER Cabinet","PASSIVE",
AI1881="Sharing","PASSIVE",
AI1881="Sites strategiques &amp; DataCenter","PASSIVE",
AI1881="Exclu","Exclu",
AI1881="SAT","ACTIVE",
AI1881="SPARE-ISSUE","SPARE-ISSUE",
AI1881="Fiber CAmtel","ACTIVE",
AI1881="Fiber AOF","ACTIVE",
AI1881="Projet OCM (HUAWEI)","PLANNED WORKS",
AI1881="Projet OCM (NOKIA)","PLANNED WORKS",
AI1881="ACCESS-ISSUE","ACCESS-ISSUE",
AI1881="Projet OCM (ZTE, NOKIA, autres projets)","PLANNED WORKS",
AI1881="No root CAuse","No root cause",
AI1881="ODU HS","ACTIVE",
AI1881="IP &amp; VLAN","ACTIVE",
AI1881="Warehouse HUAWEI","SPARE-ISSUE",
AI1881="SPARE-HS","SPARE-ISSUE",
AI1881="Power Telco","ACTIVE", AI1881="no impacts","no impacts"
),"")</f>
        <v>no impacts</v>
      </c>
      <c r="AK1881" s="23" t="s">
        <v>5537</v>
      </c>
      <c r="AL1881" s="23" t="str">
        <f t="shared" si="51"/>
        <v>ADM_095</v>
      </c>
      <c r="AN1881" s="9" t="s">
        <v>5537</v>
      </c>
      <c r="AO1881" s="23" t="str">
        <f>_xlfn.XLOOKUP(B1881,'INCIDENT-05-03-2026'!E:E,'INCIDENT-05-03-2026'!F:F,"")</f>
        <v/>
      </c>
      <c r="AP1881" s="7" t="s">
        <v>5537</v>
      </c>
      <c r="AQ1881" s="6"/>
      <c r="AR1881" s="7"/>
      <c r="AS1881" s="3" t="str">
        <f>_xlfn.XLOOKUP(B1881,'[3]tt num | region | site id'!$C:$C,'[3]tt num | region | site id'!$Q:$Q,"")</f>
        <v/>
      </c>
      <c r="AT1881" s="24" t="str">
        <f>_xlfn.XLOOKUP(B1881,'[4]Cells Huawei 03052026 12h'!$B:$B,'[4]Cells Huawei 03052026 12h'!$T:$T,"")</f>
        <v/>
      </c>
      <c r="AU1881" s="24" t="str">
        <f>_xlfn.XLOOKUP(B1881,'[5]cells down 02052026 8h50'!$B:$B,'[5]cells down 02052026 8h50'!$R:$R,"")</f>
        <v/>
      </c>
      <c r="AV1881" s="24" t="str">
        <f>_xlfn.XLOOKUP(B1881,'[5]cells down 02052026 13h50'!$B:$B,'[5]cells down 02052026 13h50'!$R:$R,"")</f>
        <v/>
      </c>
      <c r="AW1881" s="24" t="str">
        <f>_xlfn.XLOOKUP(B1881,'[5]cells down 02052026 13h50'!$B:$B,'[5]cells down 02052026 13h50'!$R:$R,"")</f>
        <v/>
      </c>
      <c r="AX1881" s="24" t="str">
        <f>_xlfn.XLOOKUP(B1881,'[6]cell downs 03052026 8h40 '!$B:$B,'[6]cell downs 03052026 8h40 '!$R:$R,"")</f>
        <v/>
      </c>
      <c r="AY1881" s="24" t="str">
        <f>_xlfn.XLOOKUP(B1881,'[7]ALL SITES DOWN'!$D:$D,'[7]ALL SITES DOWN'!$J:$J,"")</f>
        <v/>
      </c>
      <c r="AZ1881" s="24" t="str">
        <f>_xlfn.XLOOKUP(B1881,'[8]ALL SITES DOWN'!$D:$D,'[8]ALL SITES DOWN'!$J:$J,"")</f>
        <v/>
      </c>
      <c r="BA1881" s="9" t="str">
        <f>_xlfn.XLOOKUP(B1881,[9]sheet1!$AC:$AC,[9]sheet1!$AF:$AF,"")</f>
        <v/>
      </c>
      <c r="BB1881" s="14" t="s">
        <v>5537</v>
      </c>
      <c r="BC1881" s="14" t="s">
        <v>5537</v>
      </c>
      <c r="BD1881" s="14" t="str">
        <f>_xlfn.XLOOKUP(B1881,'[10]cell downs 18042026 17h'!$B:$B,'[10]cell downs 18042026 17h'!$B:$B,"")</f>
        <v/>
      </c>
      <c r="BE1881" s="14" t="str">
        <f>_xlfn.XLOOKUP(B1881,'[11]Cells Huawei 19042026 15h'!$B:$B,'[11]Cells Huawei 19042026 15h'!$B:$B,"")</f>
        <v/>
      </c>
      <c r="BF1881" s="9" t="str">
        <f>_xlfn.XLOOKUP(B1881,'[12]cells down 19042026 9H40'!$B:$B,'[12]cells down 19042026 9H40'!$B:$B,"")</f>
        <v/>
      </c>
      <c r="BG1881" s="9" t="s">
        <v>4767</v>
      </c>
      <c r="BH1881" s="9" t="s">
        <v>594</v>
      </c>
    </row>
    <row r="1882" spans="1:60" s="9" customFormat="1" x14ac:dyDescent="0.3">
      <c r="A1882" s="1" t="s">
        <v>584</v>
      </c>
      <c r="B1882" s="8" t="s">
        <v>585</v>
      </c>
      <c r="C1882" s="3" t="str">
        <f>_xlfn.XLOOKUP(B1882,'[1]daily break down'!$D:$D,'[1]daily break down'!$E:$E,"")</f>
        <v>Ngaoundere</v>
      </c>
      <c r="D1882" s="1" t="s">
        <v>11</v>
      </c>
      <c r="E1882" s="1" t="s">
        <v>12</v>
      </c>
      <c r="F1882" s="3" t="s">
        <v>90</v>
      </c>
      <c r="G1882" s="1" t="s">
        <v>91</v>
      </c>
      <c r="H1882" s="40" t="str">
        <f>_xlfn.XLOOKUP(B1882,[2]CALCULATION!$B:$B,[2]CALCULATION!$H:$H,"")</f>
        <v>Huawei</v>
      </c>
      <c r="I1882" s="34">
        <v>0</v>
      </c>
      <c r="J1882" s="34">
        <v>0</v>
      </c>
      <c r="K1882" s="34">
        <v>0.54751906926573701</v>
      </c>
      <c r="L1882" s="34">
        <v>0</v>
      </c>
      <c r="M1882" s="34">
        <v>0</v>
      </c>
      <c r="N1882" s="34">
        <v>0</v>
      </c>
      <c r="O1882" s="34">
        <v>0</v>
      </c>
      <c r="P1882" s="34">
        <v>0</v>
      </c>
      <c r="Q1882" s="34">
        <v>0</v>
      </c>
      <c r="R1882" s="34">
        <v>0</v>
      </c>
      <c r="S1882" s="35">
        <v>0</v>
      </c>
      <c r="T1882" s="35">
        <v>0</v>
      </c>
      <c r="U1882" s="35">
        <v>0</v>
      </c>
      <c r="V1882" s="35">
        <v>0</v>
      </c>
      <c r="W1882" s="35">
        <v>0</v>
      </c>
      <c r="X1882" s="35">
        <v>0</v>
      </c>
      <c r="Y1882" s="35">
        <v>0</v>
      </c>
      <c r="Z1882" s="35">
        <v>0</v>
      </c>
      <c r="AA1882" s="35">
        <v>0</v>
      </c>
      <c r="AB1882" s="35">
        <v>0</v>
      </c>
      <c r="AC1882" s="35">
        <v>0</v>
      </c>
      <c r="AD1882" s="35">
        <v>0</v>
      </c>
      <c r="AE1882" s="58" t="s">
        <v>5560</v>
      </c>
      <c r="AF1882" s="58"/>
      <c r="AG1882" s="57" t="str" cm="1">
        <f t="array" ref="AG1882">IFERROR(_xlfn.IFS(
AI1882="MPR ISSUE","PDH",
AI1882="BSS Hardware Issue","BSS",
AI1882="Sites strategiques, MLL, Pylone, etc.","ENVTECH",
AI1882="AKTIVCO DEFAUT GE &amp; POWER Cabinet","AKTIVCO",
AI1882="AKTIVCO Coupure ENEO &amp; Baisse de tension","AKTIVCO GRID ONLY",
AI1882="Coupure ENEO &amp; Baisse de tension","IHS GRID ONLY",
AI1882="Defaut GE &amp; POWER Cabinet","IHS",
AI1882="Sharing","Partners",
AI1882="Sites strategiques &amp; DataCenter","SST &amp; DC",
AI1882="Exclu","Exclu",
AI1882="SAT","SAT",
AI1882="SPARE-ISSUE","SPARE-ISSUE",
AI1882="Fiber CAmtel","TRANS_FO_CAMTEL",
AI1882="Fiber AOF","Fiber AOF",
AI1882="Projet OCM (HUAWEI)","TRAVAUX-HUAWEI",
AI1882="Projet OCM (NOKIA)","TRAVAUX-NOKIA",
AI1882="ACCESS-ISSUE","ACCESS-ISSUE",
AI1882="Projet OCM (ZTE, NOKIA, autres projets)","TRAVAUX OCM",
AI1882="No root CAuse","No root cause",
AI1882="ODU HS","PDH",
AI1882="IP &amp; VLAN","PDH",
AI1882="Warehouse HUAWEI","SPARE-ISSUE",
AI1882="SPARE-HS","SPARE-ISSUE",
AI1882="Power Telco","BSS",AI1882="no impacts","no impacts"
),"")</f>
        <v>no impacts</v>
      </c>
      <c r="AH1882" s="57" t="str" cm="1">
        <f t="array" ref="AH1882">IFERROR(_xlfn.IFS(
AI1882="MPR ISSUE","TX ISSUE",
AI1882="BSS Hardware Issue","RAN ISSUE",
AI1882="Sites strategiques, MLL, Pylone, etc.","ENVTECH",
AI1882="AKTIVCO DEFAUT GE &amp; POWER Cabinet","POWER ISSUE",
AI1882="AKTIVCO Coupure ENEO &amp; Baisse de tension","POWER ISSUE",
AI1882="Coupure ENEO &amp; Baisse de tension","POWER ISSUE",
AI1882="Defaut GE &amp; POWER Cabinet","POWER ISSUE",
AI1882="Sharing","POWER ISSUE",
AI1882="Sites strategiques &amp; DataCenter","POWER ISSUE",
AI1882="Exclu","Exclu",
AI1882="SAT","TX ISSUE",
AI1882="SPARE-ISSUE","SPARE-ISSUE",
AI1882="Fiber CAmtel","TX ISSUE",
AI1882="Fiber AOF","TX ISSUE",
AI1882="Projet OCM (HUAWEI)","TRAVAUX-HUAWEI",
AI1882="Projet OCM (NOKIA)","TRAVAUX -NOKIA",
AI1882="ACCESS-ISSUE","ACCESS-ISSUE",
AI1882="Projet OCM (ZTE, NOKIA, autres projets)","TRAVAUX OCM",
AI1882="No root CAuse","No root cause",
AI1882="ODU HS","TX ISSUE",
AI1882="IP &amp; VLAN","TX ISSUE",
AI1882="Warehouse HUAWEI","SPARE-ISSUE",
AI1882="SPARE-HS","SPARE-ISSUE",
AI1882="Power Telco","RAN ISSUE",AI1882="no impacts","no impacts"
),"")</f>
        <v>no impacts</v>
      </c>
      <c r="AI1882" s="85" t="s">
        <v>5998</v>
      </c>
      <c r="AJ1882" s="57" t="str" cm="1">
        <f t="array" ref="AJ1882">IFERROR(_xlfn.IFS(
AI1882="MPR ISSUE","ACTIVE",
AI1882="BSS Hardware Issue","ACTIVE",
AI1882="Sites strategiques, MLL, Pylone, etc.","PASSIVE",
AI1882="AKTIVCO DEFAUT GE &amp; POWER Cabinet","PASSIVE",
AI1882="AKTIVCO Coupure ENEO &amp; Baisse de tension","PASSIVE",
AI1882="Coupure ENEO &amp; Baisse de tension","PASSIVE",
AI1882="Defaut GE &amp; POWER Cabinet","PASSIVE",
AI1882="Sharing","PASSIVE",
AI1882="Sites strategiques &amp; DataCenter","PASSIVE",
AI1882="Exclu","Exclu",
AI1882="SAT","ACTIVE",
AI1882="SPARE-ISSUE","SPARE-ISSUE",
AI1882="Fiber CAmtel","ACTIVE",
AI1882="Fiber AOF","ACTIVE",
AI1882="Projet OCM (HUAWEI)","PLANNED WORKS",
AI1882="Projet OCM (NOKIA)","PLANNED WORKS",
AI1882="ACCESS-ISSUE","ACCESS-ISSUE",
AI1882="Projet OCM (ZTE, NOKIA, autres projets)","PLANNED WORKS",
AI1882="No root CAuse","No root cause",
AI1882="ODU HS","ACTIVE",
AI1882="IP &amp; VLAN","ACTIVE",
AI1882="Warehouse HUAWEI","SPARE-ISSUE",
AI1882="SPARE-HS","SPARE-ISSUE",
AI1882="Power Telco","ACTIVE", AI1882="no impacts","no impacts"
),"")</f>
        <v>no impacts</v>
      </c>
      <c r="AK1882" s="23" t="s">
        <v>5537</v>
      </c>
      <c r="AL1882" s="23" t="str">
        <f t="shared" si="51"/>
        <v>ADM_135</v>
      </c>
      <c r="AN1882" s="9" t="s">
        <v>5537</v>
      </c>
      <c r="AO1882" s="23" t="str">
        <f>_xlfn.XLOOKUP(B1882,'INCIDENT-05-03-2026'!E:E,'INCIDENT-05-03-2026'!F:F,"")</f>
        <v/>
      </c>
      <c r="AP1882" s="7" t="s">
        <v>5537</v>
      </c>
      <c r="AQ1882" s="6"/>
      <c r="AR1882" s="7"/>
      <c r="AS1882" s="3" t="str">
        <f>_xlfn.XLOOKUP(B1882,'[3]tt num | region | site id'!$C:$C,'[3]tt num | region | site id'!$Q:$Q,"")</f>
        <v/>
      </c>
      <c r="AT1882" s="24" t="str">
        <f>_xlfn.XLOOKUP(B1882,'[4]Cells Huawei 03052026 12h'!$B:$B,'[4]Cells Huawei 03052026 12h'!$T:$T,"")</f>
        <v/>
      </c>
      <c r="AU1882" s="24" t="str">
        <f>_xlfn.XLOOKUP(B1882,'[5]cells down 02052026 8h50'!$B:$B,'[5]cells down 02052026 8h50'!$R:$R,"")</f>
        <v/>
      </c>
      <c r="AV1882" s="24" t="str">
        <f>_xlfn.XLOOKUP(B1882,'[5]cells down 02052026 13h50'!$B:$B,'[5]cells down 02052026 13h50'!$R:$R,"")</f>
        <v/>
      </c>
      <c r="AW1882" s="24" t="str">
        <f>_xlfn.XLOOKUP(B1882,'[5]cells down 02052026 13h50'!$B:$B,'[5]cells down 02052026 13h50'!$R:$R,"")</f>
        <v/>
      </c>
      <c r="AX1882" s="24" t="str">
        <f>_xlfn.XLOOKUP(B1882,'[6]cell downs 03052026 8h40 '!$B:$B,'[6]cell downs 03052026 8h40 '!$R:$R,"")</f>
        <v/>
      </c>
      <c r="AY1882" s="24" t="str">
        <f>_xlfn.XLOOKUP(B1882,'[7]ALL SITES DOWN'!$D:$D,'[7]ALL SITES DOWN'!$J:$J,"")</f>
        <v/>
      </c>
      <c r="AZ1882" s="24" t="str">
        <f>_xlfn.XLOOKUP(B1882,'[8]ALL SITES DOWN'!$D:$D,'[8]ALL SITES DOWN'!$J:$J,"")</f>
        <v/>
      </c>
      <c r="BA1882" s="9" t="str">
        <f>_xlfn.XLOOKUP(B1882,[9]sheet1!$AC:$AC,[9]sheet1!$AF:$AF,"")</f>
        <v/>
      </c>
      <c r="BB1882" s="14" t="s">
        <v>5537</v>
      </c>
      <c r="BC1882" s="14" t="s">
        <v>5537</v>
      </c>
      <c r="BD1882" s="14" t="str">
        <f>_xlfn.XLOOKUP(B1882,'[10]cell downs 18042026 17h'!$B:$B,'[10]cell downs 18042026 17h'!$B:$B,"")</f>
        <v/>
      </c>
      <c r="BE1882" s="14" t="str">
        <f>_xlfn.XLOOKUP(B1882,'[11]Cells Huawei 19042026 15h'!$B:$B,'[11]Cells Huawei 19042026 15h'!$B:$B,"")</f>
        <v/>
      </c>
      <c r="BF1882" s="9" t="str">
        <f>_xlfn.XLOOKUP(B1882,'[12]cells down 19042026 9H40'!$B:$B,'[12]cells down 19042026 9H40'!$B:$B,"")</f>
        <v/>
      </c>
      <c r="BG1882" s="9" t="s">
        <v>585</v>
      </c>
      <c r="BH1882" s="9" t="s">
        <v>12</v>
      </c>
    </row>
    <row r="1883" spans="1:60" s="9" customFormat="1" x14ac:dyDescent="0.3">
      <c r="A1883" s="1" t="s">
        <v>2725</v>
      </c>
      <c r="B1883" s="8" t="s">
        <v>2726</v>
      </c>
      <c r="C1883" s="3" t="str">
        <f>_xlfn.XLOOKUP(B1883,'[1]daily break down'!$D:$D,'[1]daily break down'!$E:$E,"")</f>
        <v>Douala</v>
      </c>
      <c r="D1883" s="1" t="s">
        <v>11</v>
      </c>
      <c r="E1883" s="1" t="s">
        <v>12</v>
      </c>
      <c r="F1883" s="3" t="s">
        <v>31</v>
      </c>
      <c r="G1883" s="1" t="s">
        <v>32</v>
      </c>
      <c r="H1883" s="42" t="str">
        <f>_xlfn.XLOOKUP(B1883,[2]CALCULATION!$B:$B,[2]CALCULATION!$H:$H,"")</f>
        <v>ZTE</v>
      </c>
      <c r="I1883" s="34">
        <v>0</v>
      </c>
      <c r="J1883" s="34">
        <v>0</v>
      </c>
      <c r="K1883" s="34">
        <v>0</v>
      </c>
      <c r="L1883" s="34">
        <v>0</v>
      </c>
      <c r="M1883" s="34">
        <v>0</v>
      </c>
      <c r="N1883" s="34">
        <v>0</v>
      </c>
      <c r="O1883" s="34">
        <v>0</v>
      </c>
      <c r="P1883" s="34">
        <v>0</v>
      </c>
      <c r="Q1883" s="34">
        <v>0</v>
      </c>
      <c r="R1883" s="34">
        <v>0</v>
      </c>
      <c r="S1883" s="35">
        <v>0</v>
      </c>
      <c r="T1883" s="35">
        <v>0</v>
      </c>
      <c r="U1883" s="35">
        <v>0</v>
      </c>
      <c r="V1883" s="35">
        <v>0</v>
      </c>
      <c r="W1883" s="35">
        <v>0</v>
      </c>
      <c r="X1883" s="35">
        <v>0</v>
      </c>
      <c r="Y1883" s="35">
        <v>0</v>
      </c>
      <c r="Z1883" s="35">
        <v>0</v>
      </c>
      <c r="AA1883" s="35">
        <v>0</v>
      </c>
      <c r="AB1883" s="35">
        <v>0</v>
      </c>
      <c r="AC1883" s="35">
        <v>0</v>
      </c>
      <c r="AD1883" s="35">
        <v>0</v>
      </c>
      <c r="AE1883" s="58" t="s">
        <v>5560</v>
      </c>
      <c r="AF1883" s="58"/>
      <c r="AG1883" s="57" t="str" cm="1">
        <f t="array" ref="AG1883">IFERROR(_xlfn.IFS(
AI1883="MPR ISSUE","PDH",
AI1883="BSS Hardware Issue","BSS",
AI1883="Sites strategiques, MLL, Pylone, etc.","ENVTECH",
AI1883="AKTIVCO DEFAUT GE &amp; POWER Cabinet","AKTIVCO",
AI1883="AKTIVCO Coupure ENEO &amp; Baisse de tension","AKTIVCO GRID ONLY",
AI1883="Coupure ENEO &amp; Baisse de tension","IHS GRID ONLY",
AI1883="Defaut GE &amp; POWER Cabinet","IHS",
AI1883="Sharing","Partners",
AI1883="Sites strategiques &amp; DataCenter","SST &amp; DC",
AI1883="Exclu","Exclu",
AI1883="SAT","SAT",
AI1883="SPARE-ISSUE","SPARE-ISSUE",
AI1883="Fiber CAmtel","TRANS_FO_CAMTEL",
AI1883="Fiber AOF","Fiber AOF",
AI1883="Projet OCM (HUAWEI)","TRAVAUX-HUAWEI",
AI1883="Projet OCM (NOKIA)","TRAVAUX-NOKIA",
AI1883="ACCESS-ISSUE","ACCESS-ISSUE",
AI1883="Projet OCM (ZTE, NOKIA, autres projets)","TRAVAUX OCM",
AI1883="No root CAuse","No root cause",
AI1883="ODU HS","PDH",
AI1883="IP &amp; VLAN","PDH",
AI1883="Warehouse HUAWEI","SPARE-ISSUE",
AI1883="SPARE-HS","SPARE-ISSUE",
AI1883="Power Telco","BSS",AI1883="no impacts","no impacts"
),"")</f>
        <v>no impacts</v>
      </c>
      <c r="AH1883" s="57" t="str" cm="1">
        <f t="array" ref="AH1883">IFERROR(_xlfn.IFS(
AI1883="MPR ISSUE","TX ISSUE",
AI1883="BSS Hardware Issue","RAN ISSUE",
AI1883="Sites strategiques, MLL, Pylone, etc.","ENVTECH",
AI1883="AKTIVCO DEFAUT GE &amp; POWER Cabinet","POWER ISSUE",
AI1883="AKTIVCO Coupure ENEO &amp; Baisse de tension","POWER ISSUE",
AI1883="Coupure ENEO &amp; Baisse de tension","POWER ISSUE",
AI1883="Defaut GE &amp; POWER Cabinet","POWER ISSUE",
AI1883="Sharing","POWER ISSUE",
AI1883="Sites strategiques &amp; DataCenter","POWER ISSUE",
AI1883="Exclu","Exclu",
AI1883="SAT","TX ISSUE",
AI1883="SPARE-ISSUE","SPARE-ISSUE",
AI1883="Fiber CAmtel","TX ISSUE",
AI1883="Fiber AOF","TX ISSUE",
AI1883="Projet OCM (HUAWEI)","TRAVAUX-HUAWEI",
AI1883="Projet OCM (NOKIA)","TRAVAUX -NOKIA",
AI1883="ACCESS-ISSUE","ACCESS-ISSUE",
AI1883="Projet OCM (ZTE, NOKIA, autres projets)","TRAVAUX OCM",
AI1883="No root CAuse","No root cause",
AI1883="ODU HS","TX ISSUE",
AI1883="IP &amp; VLAN","TX ISSUE",
AI1883="Warehouse HUAWEI","SPARE-ISSUE",
AI1883="SPARE-HS","SPARE-ISSUE",
AI1883="Power Telco","RAN ISSUE",AI1883="no impacts","no impacts"
),"")</f>
        <v>no impacts</v>
      </c>
      <c r="AI1883" s="85" t="s">
        <v>5998</v>
      </c>
      <c r="AJ1883" s="57" t="str" cm="1">
        <f t="array" ref="AJ1883">IFERROR(_xlfn.IFS(
AI1883="MPR ISSUE","ACTIVE",
AI1883="BSS Hardware Issue","ACTIVE",
AI1883="Sites strategiques, MLL, Pylone, etc.","PASSIVE",
AI1883="AKTIVCO DEFAUT GE &amp; POWER Cabinet","PASSIVE",
AI1883="AKTIVCO Coupure ENEO &amp; Baisse de tension","PASSIVE",
AI1883="Coupure ENEO &amp; Baisse de tension","PASSIVE",
AI1883="Defaut GE &amp; POWER Cabinet","PASSIVE",
AI1883="Sharing","PASSIVE",
AI1883="Sites strategiques &amp; DataCenter","PASSIVE",
AI1883="Exclu","Exclu",
AI1883="SAT","ACTIVE",
AI1883="SPARE-ISSUE","SPARE-ISSUE",
AI1883="Fiber CAmtel","ACTIVE",
AI1883="Fiber AOF","ACTIVE",
AI1883="Projet OCM (HUAWEI)","PLANNED WORKS",
AI1883="Projet OCM (NOKIA)","PLANNED WORKS",
AI1883="ACCESS-ISSUE","ACCESS-ISSUE",
AI1883="Projet OCM (ZTE, NOKIA, autres projets)","PLANNED WORKS",
AI1883="No root CAuse","No root cause",
AI1883="ODU HS","ACTIVE",
AI1883="IP &amp; VLAN","ACTIVE",
AI1883="Warehouse HUAWEI","SPARE-ISSUE",
AI1883="SPARE-HS","SPARE-ISSUE",
AI1883="Power Telco","ACTIVE", AI1883="no impacts","no impacts"
),"")</f>
        <v>no impacts</v>
      </c>
      <c r="AK1883" s="23" t="s">
        <v>5537</v>
      </c>
      <c r="AL1883" s="23" t="str">
        <f t="shared" si="51"/>
        <v>LIT_106</v>
      </c>
      <c r="AN1883" s="9" t="s">
        <v>5537</v>
      </c>
      <c r="AO1883" s="23" t="str">
        <f>_xlfn.XLOOKUP(B1883,'INCIDENT-05-03-2026'!E:E,'INCIDENT-05-03-2026'!F:F,"")</f>
        <v/>
      </c>
      <c r="AP1883" s="7" t="s">
        <v>5537</v>
      </c>
      <c r="AQ1883" s="6"/>
      <c r="AR1883" s="7"/>
      <c r="AS1883" s="3" t="str">
        <f>_xlfn.XLOOKUP(B1883,'[3]tt num | region | site id'!$C:$C,'[3]tt num | region | site id'!$Q:$Q,"")</f>
        <v/>
      </c>
      <c r="AT1883" s="24" t="str">
        <f>_xlfn.XLOOKUP(B1883,'[4]Cells Huawei 03052026 12h'!$B:$B,'[4]Cells Huawei 03052026 12h'!$T:$T,"")</f>
        <v/>
      </c>
      <c r="AU1883" s="24" t="str">
        <f>_xlfn.XLOOKUP(B1883,'[5]cells down 02052026 8h50'!$B:$B,'[5]cells down 02052026 8h50'!$R:$R,"")</f>
        <v/>
      </c>
      <c r="AV1883" s="24" t="str">
        <f>_xlfn.XLOOKUP(B1883,'[5]cells down 02052026 13h50'!$B:$B,'[5]cells down 02052026 13h50'!$R:$R,"")</f>
        <v/>
      </c>
      <c r="AW1883" s="24" t="str">
        <f>_xlfn.XLOOKUP(B1883,'[5]cells down 02052026 13h50'!$B:$B,'[5]cells down 02052026 13h50'!$R:$R,"")</f>
        <v/>
      </c>
      <c r="AX1883" s="24" t="str">
        <f>_xlfn.XLOOKUP(B1883,'[6]cell downs 03052026 8h40 '!$B:$B,'[6]cell downs 03052026 8h40 '!$R:$R,"")</f>
        <v/>
      </c>
      <c r="AY1883" s="24" t="str">
        <f>_xlfn.XLOOKUP(B1883,'[7]ALL SITES DOWN'!$D:$D,'[7]ALL SITES DOWN'!$J:$J,"")</f>
        <v/>
      </c>
      <c r="AZ1883" s="24" t="str">
        <f>_xlfn.XLOOKUP(B1883,'[8]ALL SITES DOWN'!$D:$D,'[8]ALL SITES DOWN'!$J:$J,"")</f>
        <v/>
      </c>
      <c r="BA1883" s="9" t="str">
        <f>_xlfn.XLOOKUP(B1883,[9]sheet1!$AC:$AC,[9]sheet1!$AF:$AF,"")</f>
        <v/>
      </c>
      <c r="BB1883" s="14" t="s">
        <v>5537</v>
      </c>
      <c r="BC1883" s="14" t="s">
        <v>5537</v>
      </c>
      <c r="BD1883" s="14" t="str">
        <f>_xlfn.XLOOKUP(B1883,'[10]cell downs 18042026 17h'!$B:$B,'[10]cell downs 18042026 17h'!$B:$B,"")</f>
        <v/>
      </c>
      <c r="BE1883" s="14" t="str">
        <f>_xlfn.XLOOKUP(B1883,'[11]Cells Huawei 19042026 15h'!$B:$B,'[11]Cells Huawei 19042026 15h'!$B:$B,"")</f>
        <v/>
      </c>
      <c r="BF1883" s="9" t="str">
        <f>_xlfn.XLOOKUP(B1883,'[12]cells down 19042026 9H40'!$B:$B,'[12]cells down 19042026 9H40'!$B:$B,"")</f>
        <v/>
      </c>
      <c r="BG1883" s="9" t="s">
        <v>2726</v>
      </c>
      <c r="BH1883" s="9" t="s">
        <v>12</v>
      </c>
    </row>
    <row r="1884" spans="1:60" s="9" customFormat="1" ht="22.95" customHeight="1" x14ac:dyDescent="0.3">
      <c r="A1884" s="1" t="s">
        <v>4651</v>
      </c>
      <c r="B1884" s="8" t="s">
        <v>4652</v>
      </c>
      <c r="C1884" s="3" t="str">
        <f>_xlfn.XLOOKUP(B1884,'[1]daily break down'!$D:$D,'[1]daily break down'!$E:$E,"")</f>
        <v>CENTRE</v>
      </c>
      <c r="D1884" s="1" t="s">
        <v>11</v>
      </c>
      <c r="E1884" s="1" t="s">
        <v>12</v>
      </c>
      <c r="F1884" s="3" t="s">
        <v>226</v>
      </c>
      <c r="G1884" s="1" t="s">
        <v>4651</v>
      </c>
      <c r="H1884" s="42" t="str">
        <f>_xlfn.XLOOKUP(B1884,[2]CALCULATION!$B:$B,[2]CALCULATION!$H:$H,"")</f>
        <v>ZTE</v>
      </c>
      <c r="I1884" s="34">
        <v>0</v>
      </c>
      <c r="J1884" s="34">
        <v>0</v>
      </c>
      <c r="K1884" s="34">
        <v>0</v>
      </c>
      <c r="L1884" s="34">
        <v>0</v>
      </c>
      <c r="M1884" s="34">
        <v>0</v>
      </c>
      <c r="N1884" s="34">
        <v>0</v>
      </c>
      <c r="O1884" s="34">
        <v>0</v>
      </c>
      <c r="P1884" s="34">
        <v>0</v>
      </c>
      <c r="Q1884" s="34">
        <v>0</v>
      </c>
      <c r="R1884" s="34">
        <v>0</v>
      </c>
      <c r="S1884" s="35">
        <v>0</v>
      </c>
      <c r="T1884" s="35">
        <v>0</v>
      </c>
      <c r="U1884" s="35">
        <v>0</v>
      </c>
      <c r="V1884" s="35">
        <v>0</v>
      </c>
      <c r="W1884" s="35">
        <v>0</v>
      </c>
      <c r="X1884" s="35">
        <v>0</v>
      </c>
      <c r="Y1884" s="35">
        <v>0</v>
      </c>
      <c r="Z1884" s="35">
        <v>0</v>
      </c>
      <c r="AA1884" s="35">
        <v>0</v>
      </c>
      <c r="AB1884" s="35">
        <v>0</v>
      </c>
      <c r="AC1884" s="35">
        <v>0</v>
      </c>
      <c r="AD1884" s="35">
        <v>0</v>
      </c>
      <c r="AE1884" s="58" t="s">
        <v>5559</v>
      </c>
      <c r="AF1884" s="58"/>
      <c r="AG1884" s="57" t="str" cm="1">
        <f t="array" ref="AG1884">IFERROR(_xlfn.IFS(
AI1884="MPR ISSUE","PDH",
AI1884="BSS Hardware Issue","BSS",
AI1884="Sites strategiques, MLL, Pylone, etc.","ENVTECH",
AI1884="AKTIVCO DEFAUT GE &amp; POWER Cabinet","AKTIVCO",
AI1884="AKTIVCO Coupure ENEO &amp; Baisse de tension","AKTIVCO GRID ONLY",
AI1884="Coupure ENEO &amp; Baisse de tension","IHS GRID ONLY",
AI1884="Defaut GE &amp; POWER Cabinet","IHS",
AI1884="Sharing","Partners",
AI1884="Sites strategiques &amp; DataCenter","SST &amp; DC",
AI1884="Exclu","Exclu",
AI1884="SAT","SAT",
AI1884="SPARE-ISSUE","SPARE-ISSUE",
AI1884="Fiber CAmtel","TRANS_FO_CAMTEL",
AI1884="Fiber AOF","Fiber AOF",
AI1884="Projet OCM (HUAWEI)","TRAVAUX-HUAWEI",
AI1884="Projet OCM (NOKIA)","TRAVAUX-NOKIA",
AI1884="ACCESS-ISSUE","ACCESS-ISSUE",
AI1884="Projet OCM (ZTE, NOKIA, autres projets)","TRAVAUX OCM",
AI1884="No root CAuse","No root cause",
AI1884="ODU HS","PDH",
AI1884="IP &amp; VLAN","PDH",
AI1884="Warehouse HUAWEI","SPARE-ISSUE",
AI1884="SPARE-HS","SPARE-ISSUE",
AI1884="Power Telco","BSS",AI1884="no impacts","no impacts"
),"")</f>
        <v>Exclu</v>
      </c>
      <c r="AH1884" s="57" t="str" cm="1">
        <f t="array" ref="AH1884">IFERROR(_xlfn.IFS(
AI1884="MPR ISSUE","TX ISSUE",
AI1884="BSS Hardware Issue","RAN ISSUE",
AI1884="Sites strategiques, MLL, Pylone, etc.","ENVTECH",
AI1884="AKTIVCO DEFAUT GE &amp; POWER Cabinet","POWER ISSUE",
AI1884="AKTIVCO Coupure ENEO &amp; Baisse de tension","POWER ISSUE",
AI1884="Coupure ENEO &amp; Baisse de tension","POWER ISSUE",
AI1884="Defaut GE &amp; POWER Cabinet","POWER ISSUE",
AI1884="Sharing","POWER ISSUE",
AI1884="Sites strategiques &amp; DataCenter","POWER ISSUE",
AI1884="Exclu","Exclu",
AI1884="SAT","TX ISSUE",
AI1884="SPARE-ISSUE","SPARE-ISSUE",
AI1884="Fiber CAmtel","TX ISSUE",
AI1884="Fiber AOF","TX ISSUE",
AI1884="Projet OCM (HUAWEI)","TRAVAUX-HUAWEI",
AI1884="Projet OCM (NOKIA)","TRAVAUX -NOKIA",
AI1884="ACCESS-ISSUE","ACCESS-ISSUE",
AI1884="Projet OCM (ZTE, NOKIA, autres projets)","TRAVAUX OCM",
AI1884="No root CAuse","No root cause",
AI1884="ODU HS","TX ISSUE",
AI1884="IP &amp; VLAN","TX ISSUE",
AI1884="Warehouse HUAWEI","SPARE-ISSUE",
AI1884="SPARE-HS","SPARE-ISSUE",
AI1884="Power Telco","RAN ISSUE",AI1884="no impacts","no impacts"
),"")</f>
        <v>Exclu</v>
      </c>
      <c r="AI1884" s="85" t="s">
        <v>5559</v>
      </c>
      <c r="AJ1884" s="57" t="str" cm="1">
        <f t="array" ref="AJ1884">IFERROR(_xlfn.IFS(
AI1884="MPR ISSUE","ACTIVE",
AI1884="BSS Hardware Issue","ACTIVE",
AI1884="Sites strategiques, MLL, Pylone, etc.","PASSIVE",
AI1884="AKTIVCO DEFAUT GE &amp; POWER Cabinet","PASSIVE",
AI1884="AKTIVCO Coupure ENEO &amp; Baisse de tension","PASSIVE",
AI1884="Coupure ENEO &amp; Baisse de tension","PASSIVE",
AI1884="Defaut GE &amp; POWER Cabinet","PASSIVE",
AI1884="Sharing","PASSIVE",
AI1884="Sites strategiques &amp; DataCenter","PASSIVE",
AI1884="Exclu","Exclu",
AI1884="SAT","ACTIVE",
AI1884="SPARE-ISSUE","SPARE-ISSUE",
AI1884="Fiber CAmtel","ACTIVE",
AI1884="Fiber AOF","ACTIVE",
AI1884="Projet OCM (HUAWEI)","PLANNED WORKS",
AI1884="Projet OCM (NOKIA)","PLANNED WORKS",
AI1884="ACCESS-ISSUE","ACCESS-ISSUE",
AI1884="Projet OCM (ZTE, NOKIA, autres projets)","PLANNED WORKS",
AI1884="No root CAuse","No root cause",
AI1884="ODU HS","ACTIVE",
AI1884="IP &amp; VLAN","ACTIVE",
AI1884="Warehouse HUAWEI","SPARE-ISSUE",
AI1884="SPARE-HS","SPARE-ISSUE",
AI1884="Power Telco","ACTIVE", AI1884="no impacts","no impacts"
),"")</f>
        <v>Exclu</v>
      </c>
      <c r="AK1884" s="23" t="s">
        <v>5537</v>
      </c>
      <c r="AL1884" s="23" t="str">
        <f t="shared" si="51"/>
        <v>EST_075</v>
      </c>
      <c r="AN1884" s="9" t="s">
        <v>5537</v>
      </c>
      <c r="AO1884" s="23" t="str">
        <f>_xlfn.XLOOKUP(B1884,'INCIDENT-05-03-2026'!E:E,'INCIDENT-05-03-2026'!F:F,"")</f>
        <v/>
      </c>
      <c r="AP1884" s="7" t="s">
        <v>5537</v>
      </c>
      <c r="AQ1884" s="6"/>
      <c r="AR1884" s="7"/>
      <c r="AS1884" s="3" t="str">
        <f>_xlfn.XLOOKUP(B1884,'[3]tt num | region | site id'!$C:$C,'[3]tt num | region | site id'!$Q:$Q,"")</f>
        <v/>
      </c>
      <c r="AT1884" s="24" t="str">
        <f>_xlfn.XLOOKUP(B1884,'[4]Cells Huawei 03052026 12h'!$B:$B,'[4]Cells Huawei 03052026 12h'!$T:$T,"")</f>
        <v/>
      </c>
      <c r="AU1884" s="24" t="str">
        <f>_xlfn.XLOOKUP(B1884,'[5]cells down 02052026 8h50'!$B:$B,'[5]cells down 02052026 8h50'!$R:$R,"")</f>
        <v/>
      </c>
      <c r="AV1884" s="24" t="str">
        <f>_xlfn.XLOOKUP(B1884,'[5]cells down 02052026 13h50'!$B:$B,'[5]cells down 02052026 13h50'!$R:$R,"")</f>
        <v/>
      </c>
      <c r="AW1884" s="24" t="str">
        <f>_xlfn.XLOOKUP(B1884,'[5]cells down 02052026 13h50'!$B:$B,'[5]cells down 02052026 13h50'!$R:$R,"")</f>
        <v/>
      </c>
      <c r="AX1884" s="24" t="str">
        <f>_xlfn.XLOOKUP(B1884,'[6]cell downs 03052026 8h40 '!$B:$B,'[6]cell downs 03052026 8h40 '!$R:$R,"")</f>
        <v/>
      </c>
      <c r="AY1884" s="24" t="str">
        <f>_xlfn.XLOOKUP(B1884,'[7]ALL SITES DOWN'!$D:$D,'[7]ALL SITES DOWN'!$J:$J,"")</f>
        <v/>
      </c>
      <c r="AZ1884" s="24" t="str">
        <f>_xlfn.XLOOKUP(B1884,'[8]ALL SITES DOWN'!$D:$D,'[8]ALL SITES DOWN'!$J:$J,"")</f>
        <v/>
      </c>
      <c r="BA1884" s="9" t="str">
        <f>_xlfn.XLOOKUP(B1884,[9]sheet1!$AC:$AC,[9]sheet1!$AF:$AF,"")</f>
        <v/>
      </c>
      <c r="BB1884" s="14" t="s">
        <v>5537</v>
      </c>
      <c r="BC1884" s="14" t="s">
        <v>5537</v>
      </c>
      <c r="BD1884" s="14" t="str">
        <f>_xlfn.XLOOKUP(B1884,'[10]cell downs 18042026 17h'!$B:$B,'[10]cell downs 18042026 17h'!$B:$B,"")</f>
        <v/>
      </c>
      <c r="BE1884" s="14" t="str">
        <f>_xlfn.XLOOKUP(B1884,'[11]Cells Huawei 19042026 15h'!$B:$B,'[11]Cells Huawei 19042026 15h'!$B:$B,"")</f>
        <v/>
      </c>
      <c r="BF1884" s="9" t="str">
        <f>_xlfn.XLOOKUP(B1884,'[12]cells down 19042026 9H40'!$B:$B,'[12]cells down 19042026 9H40'!$B:$B,"")</f>
        <v/>
      </c>
      <c r="BG1884" s="9" t="s">
        <v>4652</v>
      </c>
      <c r="BH1884" s="9" t="s">
        <v>5537</v>
      </c>
    </row>
    <row r="1885" spans="1:60" s="9" customFormat="1" x14ac:dyDescent="0.3">
      <c r="A1885" s="1" t="s">
        <v>4653</v>
      </c>
      <c r="B1885" s="8" t="s">
        <v>4654</v>
      </c>
      <c r="C1885" s="3" t="str">
        <f>_xlfn.XLOOKUP(B1885,'[1]daily break down'!$D:$D,'[1]daily break down'!$E:$E,"")</f>
        <v>CENTRE</v>
      </c>
      <c r="D1885" s="1" t="s">
        <v>11</v>
      </c>
      <c r="E1885" s="1" t="s">
        <v>12</v>
      </c>
      <c r="F1885" s="3" t="s">
        <v>37</v>
      </c>
      <c r="G1885" s="1" t="s">
        <v>4655</v>
      </c>
      <c r="H1885" s="42" t="str">
        <f>_xlfn.XLOOKUP(B1885,[2]CALCULATION!$B:$B,[2]CALCULATION!$H:$H,"")</f>
        <v>ZTE</v>
      </c>
      <c r="I1885" s="34">
        <v>0</v>
      </c>
      <c r="J1885" s="34">
        <v>0</v>
      </c>
      <c r="K1885" s="34">
        <v>0</v>
      </c>
      <c r="L1885" s="34">
        <v>0</v>
      </c>
      <c r="M1885" s="34">
        <v>0</v>
      </c>
      <c r="N1885" s="34">
        <v>0</v>
      </c>
      <c r="O1885" s="34">
        <v>0</v>
      </c>
      <c r="P1885" s="34">
        <v>0</v>
      </c>
      <c r="Q1885" s="34">
        <v>0</v>
      </c>
      <c r="R1885" s="34">
        <v>0</v>
      </c>
      <c r="S1885" s="35">
        <v>0</v>
      </c>
      <c r="T1885" s="35">
        <v>0</v>
      </c>
      <c r="U1885" s="35">
        <v>0</v>
      </c>
      <c r="V1885" s="35">
        <v>0</v>
      </c>
      <c r="W1885" s="35">
        <v>0</v>
      </c>
      <c r="X1885" s="35">
        <v>0</v>
      </c>
      <c r="Y1885" s="35">
        <v>0</v>
      </c>
      <c r="Z1885" s="35">
        <v>0</v>
      </c>
      <c r="AA1885" s="35">
        <v>0</v>
      </c>
      <c r="AB1885" s="35">
        <v>0</v>
      </c>
      <c r="AC1885" s="35">
        <v>0</v>
      </c>
      <c r="AD1885" s="35">
        <v>0</v>
      </c>
      <c r="AE1885" s="58" t="s">
        <v>5559</v>
      </c>
      <c r="AF1885" s="58"/>
      <c r="AG1885" s="57" t="str" cm="1">
        <f t="array" ref="AG1885">IFERROR(_xlfn.IFS(
AI1885="MPR ISSUE","PDH",
AI1885="BSS Hardware Issue","BSS",
AI1885="Sites strategiques, MLL, Pylone, etc.","ENVTECH",
AI1885="AKTIVCO DEFAUT GE &amp; POWER Cabinet","AKTIVCO",
AI1885="AKTIVCO Coupure ENEO &amp; Baisse de tension","AKTIVCO GRID ONLY",
AI1885="Coupure ENEO &amp; Baisse de tension","IHS GRID ONLY",
AI1885="Defaut GE &amp; POWER Cabinet","IHS",
AI1885="Sharing","Partners",
AI1885="Sites strategiques &amp; DataCenter","SST &amp; DC",
AI1885="Exclu","Exclu",
AI1885="SAT","SAT",
AI1885="SPARE-ISSUE","SPARE-ISSUE",
AI1885="Fiber CAmtel","TRANS_FO_CAMTEL",
AI1885="Fiber AOF","Fiber AOF",
AI1885="Projet OCM (HUAWEI)","TRAVAUX-HUAWEI",
AI1885="Projet OCM (NOKIA)","TRAVAUX-NOKIA",
AI1885="ACCESS-ISSUE","ACCESS-ISSUE",
AI1885="Projet OCM (ZTE, NOKIA, autres projets)","TRAVAUX OCM",
AI1885="No root CAuse","No root cause",
AI1885="ODU HS","PDH",
AI1885="IP &amp; VLAN","PDH",
AI1885="Warehouse HUAWEI","SPARE-ISSUE",
AI1885="SPARE-HS","SPARE-ISSUE",
AI1885="Power Telco","BSS",AI1885="no impacts","no impacts"
),"")</f>
        <v>Exclu</v>
      </c>
      <c r="AH1885" s="57" t="str" cm="1">
        <f t="array" ref="AH1885">IFERROR(_xlfn.IFS(
AI1885="MPR ISSUE","TX ISSUE",
AI1885="BSS Hardware Issue","RAN ISSUE",
AI1885="Sites strategiques, MLL, Pylone, etc.","ENVTECH",
AI1885="AKTIVCO DEFAUT GE &amp; POWER Cabinet","POWER ISSUE",
AI1885="AKTIVCO Coupure ENEO &amp; Baisse de tension","POWER ISSUE",
AI1885="Coupure ENEO &amp; Baisse de tension","POWER ISSUE",
AI1885="Defaut GE &amp; POWER Cabinet","POWER ISSUE",
AI1885="Sharing","POWER ISSUE",
AI1885="Sites strategiques &amp; DataCenter","POWER ISSUE",
AI1885="Exclu","Exclu",
AI1885="SAT","TX ISSUE",
AI1885="SPARE-ISSUE","SPARE-ISSUE",
AI1885="Fiber CAmtel","TX ISSUE",
AI1885="Fiber AOF","TX ISSUE",
AI1885="Projet OCM (HUAWEI)","TRAVAUX-HUAWEI",
AI1885="Projet OCM (NOKIA)","TRAVAUX -NOKIA",
AI1885="ACCESS-ISSUE","ACCESS-ISSUE",
AI1885="Projet OCM (ZTE, NOKIA, autres projets)","TRAVAUX OCM",
AI1885="No root CAuse","No root cause",
AI1885="ODU HS","TX ISSUE",
AI1885="IP &amp; VLAN","TX ISSUE",
AI1885="Warehouse HUAWEI","SPARE-ISSUE",
AI1885="SPARE-HS","SPARE-ISSUE",
AI1885="Power Telco","RAN ISSUE",AI1885="no impacts","no impacts"
),"")</f>
        <v>Exclu</v>
      </c>
      <c r="AI1885" s="85" t="s">
        <v>5559</v>
      </c>
      <c r="AJ1885" s="57" t="str" cm="1">
        <f t="array" ref="AJ1885">IFERROR(_xlfn.IFS(
AI1885="MPR ISSUE","ACTIVE",
AI1885="BSS Hardware Issue","ACTIVE",
AI1885="Sites strategiques, MLL, Pylone, etc.","PASSIVE",
AI1885="AKTIVCO DEFAUT GE &amp; POWER Cabinet","PASSIVE",
AI1885="AKTIVCO Coupure ENEO &amp; Baisse de tension","PASSIVE",
AI1885="Coupure ENEO &amp; Baisse de tension","PASSIVE",
AI1885="Defaut GE &amp; POWER Cabinet","PASSIVE",
AI1885="Sharing","PASSIVE",
AI1885="Sites strategiques &amp; DataCenter","PASSIVE",
AI1885="Exclu","Exclu",
AI1885="SAT","ACTIVE",
AI1885="SPARE-ISSUE","SPARE-ISSUE",
AI1885="Fiber CAmtel","ACTIVE",
AI1885="Fiber AOF","ACTIVE",
AI1885="Projet OCM (HUAWEI)","PLANNED WORKS",
AI1885="Projet OCM (NOKIA)","PLANNED WORKS",
AI1885="ACCESS-ISSUE","ACCESS-ISSUE",
AI1885="Projet OCM (ZTE, NOKIA, autres projets)","PLANNED WORKS",
AI1885="No root CAuse","No root cause",
AI1885="ODU HS","ACTIVE",
AI1885="IP &amp; VLAN","ACTIVE",
AI1885="Warehouse HUAWEI","SPARE-ISSUE",
AI1885="SPARE-HS","SPARE-ISSUE",
AI1885="Power Telco","ACTIVE", AI1885="no impacts","no impacts"
),"")</f>
        <v>Exclu</v>
      </c>
      <c r="AK1885" s="23" t="s">
        <v>5537</v>
      </c>
      <c r="AL1885" s="23" t="str">
        <f t="shared" si="51"/>
        <v>CTR_463</v>
      </c>
      <c r="AN1885" s="9" t="s">
        <v>5537</v>
      </c>
      <c r="AO1885" s="23" t="str">
        <f>_xlfn.XLOOKUP(B1885,'INCIDENT-05-03-2026'!E:E,'INCIDENT-05-03-2026'!F:F,"")</f>
        <v/>
      </c>
      <c r="AP1885" s="7" t="s">
        <v>5537</v>
      </c>
      <c r="AQ1885" s="6"/>
      <c r="AR1885" s="7"/>
      <c r="AS1885" s="3" t="str">
        <f>_xlfn.XLOOKUP(B1885,'[3]tt num | region | site id'!$C:$C,'[3]tt num | region | site id'!$Q:$Q,"")</f>
        <v/>
      </c>
      <c r="AT1885" s="24" t="str">
        <f>_xlfn.XLOOKUP(B1885,'[4]Cells Huawei 03052026 12h'!$B:$B,'[4]Cells Huawei 03052026 12h'!$T:$T,"")</f>
        <v/>
      </c>
      <c r="AU1885" s="24" t="str">
        <f>_xlfn.XLOOKUP(B1885,'[5]cells down 02052026 8h50'!$B:$B,'[5]cells down 02052026 8h50'!$R:$R,"")</f>
        <v/>
      </c>
      <c r="AV1885" s="24" t="str">
        <f>_xlfn.XLOOKUP(B1885,'[5]cells down 02052026 13h50'!$B:$B,'[5]cells down 02052026 13h50'!$R:$R,"")</f>
        <v/>
      </c>
      <c r="AW1885" s="24" t="str">
        <f>_xlfn.XLOOKUP(B1885,'[5]cells down 02052026 13h50'!$B:$B,'[5]cells down 02052026 13h50'!$R:$R,"")</f>
        <v/>
      </c>
      <c r="AX1885" s="24" t="str">
        <f>_xlfn.XLOOKUP(B1885,'[6]cell downs 03052026 8h40 '!$B:$B,'[6]cell downs 03052026 8h40 '!$R:$R,"")</f>
        <v/>
      </c>
      <c r="AY1885" s="24" t="str">
        <f>_xlfn.XLOOKUP(B1885,'[7]ALL SITES DOWN'!$D:$D,'[7]ALL SITES DOWN'!$J:$J,"")</f>
        <v/>
      </c>
      <c r="AZ1885" s="24" t="str">
        <f>_xlfn.XLOOKUP(B1885,'[8]ALL SITES DOWN'!$D:$D,'[8]ALL SITES DOWN'!$J:$J,"")</f>
        <v/>
      </c>
      <c r="BA1885" s="9" t="str">
        <f>_xlfn.XLOOKUP(B1885,[9]sheet1!$AC:$AC,[9]sheet1!$AF:$AF,"")</f>
        <v/>
      </c>
      <c r="BB1885" s="14" t="s">
        <v>5537</v>
      </c>
      <c r="BC1885" s="14" t="s">
        <v>5537</v>
      </c>
      <c r="BD1885" s="14" t="str">
        <f>_xlfn.XLOOKUP(B1885,'[10]cell downs 18042026 17h'!$B:$B,'[10]cell downs 18042026 17h'!$B:$B,"")</f>
        <v/>
      </c>
      <c r="BE1885" s="14" t="str">
        <f>_xlfn.XLOOKUP(B1885,'[11]Cells Huawei 19042026 15h'!$B:$B,'[11]Cells Huawei 19042026 15h'!$B:$B,"")</f>
        <v/>
      </c>
      <c r="BF1885" s="9" t="str">
        <f>_xlfn.XLOOKUP(B1885,'[12]cells down 19042026 9H40'!$B:$B,'[12]cells down 19042026 9H40'!$B:$B,"")</f>
        <v>CTR_463</v>
      </c>
      <c r="BG1885" s="9" t="s">
        <v>4654</v>
      </c>
      <c r="BH1885" s="9" t="s">
        <v>5537</v>
      </c>
    </row>
    <row r="1886" spans="1:60" s="9" customFormat="1" x14ac:dyDescent="0.3">
      <c r="A1886" s="1" t="s">
        <v>3405</v>
      </c>
      <c r="B1886" s="8" t="s">
        <v>3406</v>
      </c>
      <c r="C1886" s="3" t="str">
        <f>_xlfn.XLOOKUP(B1886,'[1]daily break down'!$D:$D,'[1]daily break down'!$E:$E,"")</f>
        <v>Douala</v>
      </c>
      <c r="D1886" s="1" t="s">
        <v>11</v>
      </c>
      <c r="E1886" s="1" t="s">
        <v>757</v>
      </c>
      <c r="F1886" s="3" t="s">
        <v>31</v>
      </c>
      <c r="G1886" s="1" t="s">
        <v>32</v>
      </c>
      <c r="H1886" s="42" t="str">
        <f>_xlfn.XLOOKUP(B1886,[2]CALCULATION!$B:$B,[2]CALCULATION!$H:$H,"")</f>
        <v>ZTE</v>
      </c>
      <c r="I1886" s="34">
        <v>0</v>
      </c>
      <c r="J1886" s="34">
        <v>0</v>
      </c>
      <c r="K1886" s="34">
        <v>0</v>
      </c>
      <c r="L1886" s="34">
        <v>0</v>
      </c>
      <c r="M1886" s="34">
        <v>0</v>
      </c>
      <c r="N1886" s="34">
        <v>0</v>
      </c>
      <c r="O1886" s="34">
        <v>0</v>
      </c>
      <c r="P1886" s="34">
        <v>0</v>
      </c>
      <c r="Q1886" s="34">
        <v>0</v>
      </c>
      <c r="R1886" s="34">
        <v>0</v>
      </c>
      <c r="S1886" s="35">
        <v>0</v>
      </c>
      <c r="T1886" s="35">
        <v>0</v>
      </c>
      <c r="U1886" s="35">
        <v>0</v>
      </c>
      <c r="V1886" s="35">
        <v>0</v>
      </c>
      <c r="W1886" s="35">
        <v>0</v>
      </c>
      <c r="X1886" s="35">
        <v>0</v>
      </c>
      <c r="Y1886" s="35">
        <v>0</v>
      </c>
      <c r="Z1886" s="35">
        <v>0</v>
      </c>
      <c r="AA1886" s="35">
        <v>0</v>
      </c>
      <c r="AB1886" s="35">
        <v>0</v>
      </c>
      <c r="AC1886" s="35">
        <v>0</v>
      </c>
      <c r="AD1886" s="35">
        <v>0</v>
      </c>
      <c r="AE1886" s="58" t="s">
        <v>5560</v>
      </c>
      <c r="AF1886" s="58"/>
      <c r="AG1886" s="57" t="str" cm="1">
        <f t="array" ref="AG1886">IFERROR(_xlfn.IFS(
AI1886="MPR ISSUE","PDH",
AI1886="BSS Hardware Issue","BSS",
AI1886="Sites strategiques, MLL, Pylone, etc.","ENVTECH",
AI1886="AKTIVCO DEFAUT GE &amp; POWER Cabinet","AKTIVCO",
AI1886="AKTIVCO Coupure ENEO &amp; Baisse de tension","AKTIVCO GRID ONLY",
AI1886="Coupure ENEO &amp; Baisse de tension","IHS GRID ONLY",
AI1886="Defaut GE &amp; POWER Cabinet","IHS",
AI1886="Sharing","Partners",
AI1886="Sites strategiques &amp; DataCenter","SST &amp; DC",
AI1886="Exclu","Exclu",
AI1886="SAT","SAT",
AI1886="SPARE-ISSUE","SPARE-ISSUE",
AI1886="Fiber CAmtel","TRANS_FO_CAMTEL",
AI1886="Fiber AOF","Fiber AOF",
AI1886="Projet OCM (HUAWEI)","TRAVAUX-HUAWEI",
AI1886="Projet OCM (NOKIA)","TRAVAUX-NOKIA",
AI1886="ACCESS-ISSUE","ACCESS-ISSUE",
AI1886="Projet OCM (ZTE, NOKIA, autres projets)","TRAVAUX OCM",
AI1886="No root CAuse","No root cause",
AI1886="ODU HS","PDH",
AI1886="IP &amp; VLAN","PDH",
AI1886="Warehouse HUAWEI","SPARE-ISSUE",
AI1886="SPARE-HS","SPARE-ISSUE",
AI1886="Power Telco","BSS",AI1886="no impacts","no impacts"
),"")</f>
        <v>no impacts</v>
      </c>
      <c r="AH1886" s="57" t="str" cm="1">
        <f t="array" ref="AH1886">IFERROR(_xlfn.IFS(
AI1886="MPR ISSUE","TX ISSUE",
AI1886="BSS Hardware Issue","RAN ISSUE",
AI1886="Sites strategiques, MLL, Pylone, etc.","ENVTECH",
AI1886="AKTIVCO DEFAUT GE &amp; POWER Cabinet","POWER ISSUE",
AI1886="AKTIVCO Coupure ENEO &amp; Baisse de tension","POWER ISSUE",
AI1886="Coupure ENEO &amp; Baisse de tension","POWER ISSUE",
AI1886="Defaut GE &amp; POWER Cabinet","POWER ISSUE",
AI1886="Sharing","POWER ISSUE",
AI1886="Sites strategiques &amp; DataCenter","POWER ISSUE",
AI1886="Exclu","Exclu",
AI1886="SAT","TX ISSUE",
AI1886="SPARE-ISSUE","SPARE-ISSUE",
AI1886="Fiber CAmtel","TX ISSUE",
AI1886="Fiber AOF","TX ISSUE",
AI1886="Projet OCM (HUAWEI)","TRAVAUX-HUAWEI",
AI1886="Projet OCM (NOKIA)","TRAVAUX -NOKIA",
AI1886="ACCESS-ISSUE","ACCESS-ISSUE",
AI1886="Projet OCM (ZTE, NOKIA, autres projets)","TRAVAUX OCM",
AI1886="No root CAuse","No root cause",
AI1886="ODU HS","TX ISSUE",
AI1886="IP &amp; VLAN","TX ISSUE",
AI1886="Warehouse HUAWEI","SPARE-ISSUE",
AI1886="SPARE-HS","SPARE-ISSUE",
AI1886="Power Telco","RAN ISSUE",AI1886="no impacts","no impacts"
),"")</f>
        <v>no impacts</v>
      </c>
      <c r="AI1886" s="85" t="s">
        <v>5998</v>
      </c>
      <c r="AJ1886" s="57" t="str" cm="1">
        <f t="array" ref="AJ1886">IFERROR(_xlfn.IFS(
AI1886="MPR ISSUE","ACTIVE",
AI1886="BSS Hardware Issue","ACTIVE",
AI1886="Sites strategiques, MLL, Pylone, etc.","PASSIVE",
AI1886="AKTIVCO DEFAUT GE &amp; POWER Cabinet","PASSIVE",
AI1886="AKTIVCO Coupure ENEO &amp; Baisse de tension","PASSIVE",
AI1886="Coupure ENEO &amp; Baisse de tension","PASSIVE",
AI1886="Defaut GE &amp; POWER Cabinet","PASSIVE",
AI1886="Sharing","PASSIVE",
AI1886="Sites strategiques &amp; DataCenter","PASSIVE",
AI1886="Exclu","Exclu",
AI1886="SAT","ACTIVE",
AI1886="SPARE-ISSUE","SPARE-ISSUE",
AI1886="Fiber CAmtel","ACTIVE",
AI1886="Fiber AOF","ACTIVE",
AI1886="Projet OCM (HUAWEI)","PLANNED WORKS",
AI1886="Projet OCM (NOKIA)","PLANNED WORKS",
AI1886="ACCESS-ISSUE","ACCESS-ISSUE",
AI1886="Projet OCM (ZTE, NOKIA, autres projets)","PLANNED WORKS",
AI1886="No root CAuse","No root cause",
AI1886="ODU HS","ACTIVE",
AI1886="IP &amp; VLAN","ACTIVE",
AI1886="Warehouse HUAWEI","SPARE-ISSUE",
AI1886="SPARE-HS","SPARE-ISSUE",
AI1886="Power Telco","ACTIVE", AI1886="no impacts","no impacts"
),"")</f>
        <v>no impacts</v>
      </c>
      <c r="AK1886" s="23" t="s">
        <v>5537</v>
      </c>
      <c r="AL1886" s="23" t="str">
        <f t="shared" si="51"/>
        <v>LIT_045</v>
      </c>
      <c r="AN1886" s="9" t="s">
        <v>5537</v>
      </c>
      <c r="AO1886" s="23" t="str">
        <f>_xlfn.XLOOKUP(B1886,'INCIDENT-05-03-2026'!E:E,'INCIDENT-05-03-2026'!F:F,"")</f>
        <v/>
      </c>
      <c r="AP1886" s="7" t="s">
        <v>5537</v>
      </c>
      <c r="AQ1886" s="6"/>
      <c r="AR1886" s="7"/>
      <c r="AS1886" s="3" t="str">
        <f>_xlfn.XLOOKUP(B1886,'[3]tt num | region | site id'!$C:$C,'[3]tt num | region | site id'!$Q:$Q,"")</f>
        <v/>
      </c>
      <c r="AT1886" s="24" t="str">
        <f>_xlfn.XLOOKUP(B1886,'[4]Cells Huawei 03052026 12h'!$B:$B,'[4]Cells Huawei 03052026 12h'!$T:$T,"")</f>
        <v/>
      </c>
      <c r="AU1886" s="24" t="str">
        <f>_xlfn.XLOOKUP(B1886,'[5]cells down 02052026 8h50'!$B:$B,'[5]cells down 02052026 8h50'!$R:$R,"")</f>
        <v/>
      </c>
      <c r="AV1886" s="24" t="str">
        <f>_xlfn.XLOOKUP(B1886,'[5]cells down 02052026 13h50'!$B:$B,'[5]cells down 02052026 13h50'!$R:$R,"")</f>
        <v/>
      </c>
      <c r="AW1886" s="24" t="str">
        <f>_xlfn.XLOOKUP(B1886,'[5]cells down 02052026 13h50'!$B:$B,'[5]cells down 02052026 13h50'!$R:$R,"")</f>
        <v/>
      </c>
      <c r="AX1886" s="24" t="str">
        <f>_xlfn.XLOOKUP(B1886,'[6]cell downs 03052026 8h40 '!$B:$B,'[6]cell downs 03052026 8h40 '!$R:$R,"")</f>
        <v/>
      </c>
      <c r="AY1886" s="24" t="str">
        <f>_xlfn.XLOOKUP(B1886,'[7]ALL SITES DOWN'!$D:$D,'[7]ALL SITES DOWN'!$J:$J,"")</f>
        <v/>
      </c>
      <c r="AZ1886" s="24" t="str">
        <f>_xlfn.XLOOKUP(B1886,'[8]ALL SITES DOWN'!$D:$D,'[8]ALL SITES DOWN'!$J:$J,"")</f>
        <v/>
      </c>
      <c r="BA1886" s="9" t="str">
        <f>_xlfn.XLOOKUP(B1886,[9]sheet1!$AC:$AC,[9]sheet1!$AF:$AF,"")</f>
        <v/>
      </c>
      <c r="BB1886" s="14" t="s">
        <v>5537</v>
      </c>
      <c r="BC1886" s="14" t="s">
        <v>5537</v>
      </c>
      <c r="BD1886" s="14" t="str">
        <f>_xlfn.XLOOKUP(B1886,'[10]cell downs 18042026 17h'!$B:$B,'[10]cell downs 18042026 17h'!$B:$B,"")</f>
        <v/>
      </c>
      <c r="BE1886" s="14" t="str">
        <f>_xlfn.XLOOKUP(B1886,'[11]Cells Huawei 19042026 15h'!$B:$B,'[11]Cells Huawei 19042026 15h'!$B:$B,"")</f>
        <v/>
      </c>
      <c r="BF1886" s="9" t="str">
        <f>_xlfn.XLOOKUP(B1886,'[12]cells down 19042026 9H40'!$B:$B,'[12]cells down 19042026 9H40'!$B:$B,"")</f>
        <v/>
      </c>
      <c r="BG1886" s="9" t="s">
        <v>3406</v>
      </c>
      <c r="BH1886" s="9" t="s">
        <v>12</v>
      </c>
    </row>
    <row r="1887" spans="1:60" s="9" customFormat="1" x14ac:dyDescent="0.3">
      <c r="A1887" s="1" t="s">
        <v>2404</v>
      </c>
      <c r="B1887" s="8" t="s">
        <v>2405</v>
      </c>
      <c r="C1887" s="3" t="str">
        <f>_xlfn.XLOOKUP(B1887,'[1]daily break down'!$D:$D,'[1]daily break down'!$E:$E,"")</f>
        <v>Douala</v>
      </c>
      <c r="D1887" s="1" t="s">
        <v>11</v>
      </c>
      <c r="E1887" s="1" t="s">
        <v>12</v>
      </c>
      <c r="F1887" s="3" t="s">
        <v>31</v>
      </c>
      <c r="G1887" s="1" t="s">
        <v>32</v>
      </c>
      <c r="H1887" s="42" t="str">
        <f>_xlfn.XLOOKUP(B1887,[2]CALCULATION!$B:$B,[2]CALCULATION!$H:$H,"")</f>
        <v>ZTE</v>
      </c>
      <c r="I1887" s="34">
        <v>0</v>
      </c>
      <c r="J1887" s="34">
        <v>0</v>
      </c>
      <c r="K1887" s="34">
        <v>0</v>
      </c>
      <c r="L1887" s="34">
        <v>0</v>
      </c>
      <c r="M1887" s="34">
        <v>0</v>
      </c>
      <c r="N1887" s="34">
        <v>0</v>
      </c>
      <c r="O1887" s="34">
        <v>0</v>
      </c>
      <c r="P1887" s="34">
        <v>0</v>
      </c>
      <c r="Q1887" s="34">
        <v>0</v>
      </c>
      <c r="R1887" s="34">
        <v>0</v>
      </c>
      <c r="S1887" s="35">
        <v>0</v>
      </c>
      <c r="T1887" s="35">
        <v>0</v>
      </c>
      <c r="U1887" s="35">
        <v>0</v>
      </c>
      <c r="V1887" s="35">
        <v>0</v>
      </c>
      <c r="W1887" s="35">
        <v>0</v>
      </c>
      <c r="X1887" s="35">
        <v>0</v>
      </c>
      <c r="Y1887" s="35">
        <v>0</v>
      </c>
      <c r="Z1887" s="35">
        <v>0</v>
      </c>
      <c r="AA1887" s="35">
        <v>0</v>
      </c>
      <c r="AB1887" s="35">
        <v>0</v>
      </c>
      <c r="AC1887" s="35">
        <v>0</v>
      </c>
      <c r="AD1887" s="35">
        <v>0</v>
      </c>
      <c r="AE1887" s="58" t="s">
        <v>5560</v>
      </c>
      <c r="AF1887" s="58"/>
      <c r="AG1887" s="57" t="str" cm="1">
        <f t="array" ref="AG1887">IFERROR(_xlfn.IFS(
AI1887="MPR ISSUE","PDH",
AI1887="BSS Hardware Issue","BSS",
AI1887="Sites strategiques, MLL, Pylone, etc.","ENVTECH",
AI1887="AKTIVCO DEFAUT GE &amp; POWER Cabinet","AKTIVCO",
AI1887="AKTIVCO Coupure ENEO &amp; Baisse de tension","AKTIVCO GRID ONLY",
AI1887="Coupure ENEO &amp; Baisse de tension","IHS GRID ONLY",
AI1887="Defaut GE &amp; POWER Cabinet","IHS",
AI1887="Sharing","Partners",
AI1887="Sites strategiques &amp; DataCenter","SST &amp; DC",
AI1887="Exclu","Exclu",
AI1887="SAT","SAT",
AI1887="SPARE-ISSUE","SPARE-ISSUE",
AI1887="Fiber CAmtel","TRANS_FO_CAMTEL",
AI1887="Fiber AOF","Fiber AOF",
AI1887="Projet OCM (HUAWEI)","TRAVAUX-HUAWEI",
AI1887="Projet OCM (NOKIA)","TRAVAUX-NOKIA",
AI1887="ACCESS-ISSUE","ACCESS-ISSUE",
AI1887="Projet OCM (ZTE, NOKIA, autres projets)","TRAVAUX OCM",
AI1887="No root CAuse","No root cause",
AI1887="ODU HS","PDH",
AI1887="IP &amp; VLAN","PDH",
AI1887="Warehouse HUAWEI","SPARE-ISSUE",
AI1887="SPARE-HS","SPARE-ISSUE",
AI1887="Power Telco","BSS",AI1887="no impacts","no impacts"
),"")</f>
        <v>no impacts</v>
      </c>
      <c r="AH1887" s="57" t="str" cm="1">
        <f t="array" ref="AH1887">IFERROR(_xlfn.IFS(
AI1887="MPR ISSUE","TX ISSUE",
AI1887="BSS Hardware Issue","RAN ISSUE",
AI1887="Sites strategiques, MLL, Pylone, etc.","ENVTECH",
AI1887="AKTIVCO DEFAUT GE &amp; POWER Cabinet","POWER ISSUE",
AI1887="AKTIVCO Coupure ENEO &amp; Baisse de tension","POWER ISSUE",
AI1887="Coupure ENEO &amp; Baisse de tension","POWER ISSUE",
AI1887="Defaut GE &amp; POWER Cabinet","POWER ISSUE",
AI1887="Sharing","POWER ISSUE",
AI1887="Sites strategiques &amp; DataCenter","POWER ISSUE",
AI1887="Exclu","Exclu",
AI1887="SAT","TX ISSUE",
AI1887="SPARE-ISSUE","SPARE-ISSUE",
AI1887="Fiber CAmtel","TX ISSUE",
AI1887="Fiber AOF","TX ISSUE",
AI1887="Projet OCM (HUAWEI)","TRAVAUX-HUAWEI",
AI1887="Projet OCM (NOKIA)","TRAVAUX -NOKIA",
AI1887="ACCESS-ISSUE","ACCESS-ISSUE",
AI1887="Projet OCM (ZTE, NOKIA, autres projets)","TRAVAUX OCM",
AI1887="No root CAuse","No root cause",
AI1887="ODU HS","TX ISSUE",
AI1887="IP &amp; VLAN","TX ISSUE",
AI1887="Warehouse HUAWEI","SPARE-ISSUE",
AI1887="SPARE-HS","SPARE-ISSUE",
AI1887="Power Telco","RAN ISSUE",AI1887="no impacts","no impacts"
),"")</f>
        <v>no impacts</v>
      </c>
      <c r="AI1887" s="85" t="s">
        <v>5998</v>
      </c>
      <c r="AJ1887" s="57" t="str" cm="1">
        <f t="array" ref="AJ1887">IFERROR(_xlfn.IFS(
AI1887="MPR ISSUE","ACTIVE",
AI1887="BSS Hardware Issue","ACTIVE",
AI1887="Sites strategiques, MLL, Pylone, etc.","PASSIVE",
AI1887="AKTIVCO DEFAUT GE &amp; POWER Cabinet","PASSIVE",
AI1887="AKTIVCO Coupure ENEO &amp; Baisse de tension","PASSIVE",
AI1887="Coupure ENEO &amp; Baisse de tension","PASSIVE",
AI1887="Defaut GE &amp; POWER Cabinet","PASSIVE",
AI1887="Sharing","PASSIVE",
AI1887="Sites strategiques &amp; DataCenter","PASSIVE",
AI1887="Exclu","Exclu",
AI1887="SAT","ACTIVE",
AI1887="SPARE-ISSUE","SPARE-ISSUE",
AI1887="Fiber CAmtel","ACTIVE",
AI1887="Fiber AOF","ACTIVE",
AI1887="Projet OCM (HUAWEI)","PLANNED WORKS",
AI1887="Projet OCM (NOKIA)","PLANNED WORKS",
AI1887="ACCESS-ISSUE","ACCESS-ISSUE",
AI1887="Projet OCM (ZTE, NOKIA, autres projets)","PLANNED WORKS",
AI1887="No root CAuse","No root cause",
AI1887="ODU HS","ACTIVE",
AI1887="IP &amp; VLAN","ACTIVE",
AI1887="Warehouse HUAWEI","SPARE-ISSUE",
AI1887="SPARE-HS","SPARE-ISSUE",
AI1887="Power Telco","ACTIVE", AI1887="no impacts","no impacts"
),"")</f>
        <v>no impacts</v>
      </c>
      <c r="AK1887" s="23" t="s">
        <v>5537</v>
      </c>
      <c r="AL1887" s="23" t="str">
        <f t="shared" si="51"/>
        <v>LIT_634</v>
      </c>
      <c r="AN1887" s="9" t="s">
        <v>5537</v>
      </c>
      <c r="AO1887" s="23" t="str">
        <f>_xlfn.XLOOKUP(B1887,'INCIDENT-05-03-2026'!E:E,'INCIDENT-05-03-2026'!F:F,"")</f>
        <v/>
      </c>
      <c r="AP1887" s="7" t="s">
        <v>5537</v>
      </c>
      <c r="AQ1887" s="6"/>
      <c r="AR1887" s="7"/>
      <c r="AS1887" s="3" t="str">
        <f>_xlfn.XLOOKUP(B1887,'[3]tt num | region | site id'!$C:$C,'[3]tt num | region | site id'!$Q:$Q,"")</f>
        <v/>
      </c>
      <c r="AT1887" s="24" t="str">
        <f>_xlfn.XLOOKUP(B1887,'[4]Cells Huawei 03052026 12h'!$B:$B,'[4]Cells Huawei 03052026 12h'!$T:$T,"")</f>
        <v/>
      </c>
      <c r="AU1887" s="24" t="str">
        <f>_xlfn.XLOOKUP(B1887,'[5]cells down 02052026 8h50'!$B:$B,'[5]cells down 02052026 8h50'!$R:$R,"")</f>
        <v/>
      </c>
      <c r="AV1887" s="24" t="str">
        <f>_xlfn.XLOOKUP(B1887,'[5]cells down 02052026 13h50'!$B:$B,'[5]cells down 02052026 13h50'!$R:$R,"")</f>
        <v/>
      </c>
      <c r="AW1887" s="24" t="str">
        <f>_xlfn.XLOOKUP(B1887,'[5]cells down 02052026 13h50'!$B:$B,'[5]cells down 02052026 13h50'!$R:$R,"")</f>
        <v/>
      </c>
      <c r="AX1887" s="24" t="str">
        <f>_xlfn.XLOOKUP(B1887,'[6]cell downs 03052026 8h40 '!$B:$B,'[6]cell downs 03052026 8h40 '!$R:$R,"")</f>
        <v/>
      </c>
      <c r="AY1887" s="24" t="str">
        <f>_xlfn.XLOOKUP(B1887,'[7]ALL SITES DOWN'!$D:$D,'[7]ALL SITES DOWN'!$J:$J,"")</f>
        <v/>
      </c>
      <c r="AZ1887" s="24" t="str">
        <f>_xlfn.XLOOKUP(B1887,'[8]ALL SITES DOWN'!$D:$D,'[8]ALL SITES DOWN'!$J:$J,"")</f>
        <v/>
      </c>
      <c r="BA1887" s="9" t="str">
        <f>_xlfn.XLOOKUP(B1887,[9]sheet1!$AC:$AC,[9]sheet1!$AF:$AF,"")</f>
        <v/>
      </c>
      <c r="BB1887" s="14" t="s">
        <v>5537</v>
      </c>
      <c r="BC1887" s="14" t="s">
        <v>5537</v>
      </c>
      <c r="BD1887" s="14" t="str">
        <f>_xlfn.XLOOKUP(B1887,'[10]cell downs 18042026 17h'!$B:$B,'[10]cell downs 18042026 17h'!$B:$B,"")</f>
        <v/>
      </c>
      <c r="BE1887" s="14" t="str">
        <f>_xlfn.XLOOKUP(B1887,'[11]Cells Huawei 19042026 15h'!$B:$B,'[11]Cells Huawei 19042026 15h'!$B:$B,"")</f>
        <v/>
      </c>
      <c r="BF1887" s="9" t="str">
        <f>_xlfn.XLOOKUP(B1887,'[12]cells down 19042026 9H40'!$B:$B,'[12]cells down 19042026 9H40'!$B:$B,"")</f>
        <v/>
      </c>
      <c r="BG1887" s="9" t="s">
        <v>2405</v>
      </c>
      <c r="BH1887" s="9" t="s">
        <v>12</v>
      </c>
    </row>
    <row r="1888" spans="1:60" s="9" customFormat="1" x14ac:dyDescent="0.3">
      <c r="A1888" s="1" t="s">
        <v>1905</v>
      </c>
      <c r="B1888" s="1" t="s">
        <v>1906</v>
      </c>
      <c r="C1888" s="3" t="str">
        <f>_xlfn.XLOOKUP(B1888,'[1]daily break down'!$D:$D,'[1]daily break down'!$E:$E,"")</f>
        <v>Douala</v>
      </c>
      <c r="D1888" s="1" t="s">
        <v>11</v>
      </c>
      <c r="E1888" s="1" t="s">
        <v>12</v>
      </c>
      <c r="F1888" s="3" t="s">
        <v>31</v>
      </c>
      <c r="G1888" s="1" t="s">
        <v>32</v>
      </c>
      <c r="H1888" s="42" t="str">
        <f>_xlfn.XLOOKUP(B1888,[2]CALCULATION!$B:$B,[2]CALCULATION!$H:$H,"")</f>
        <v>ZTE</v>
      </c>
      <c r="I1888" s="34">
        <v>0</v>
      </c>
      <c r="J1888" s="34">
        <v>17.909575439527671</v>
      </c>
      <c r="K1888" s="34">
        <v>22.486769938904157</v>
      </c>
      <c r="L1888" s="34">
        <v>0</v>
      </c>
      <c r="M1888" s="34">
        <v>0</v>
      </c>
      <c r="N1888" s="34">
        <v>0</v>
      </c>
      <c r="O1888" s="34">
        <v>0</v>
      </c>
      <c r="P1888" s="34">
        <v>0</v>
      </c>
      <c r="Q1888" s="34">
        <v>0</v>
      </c>
      <c r="R1888" s="34">
        <v>0</v>
      </c>
      <c r="S1888" s="35">
        <v>0</v>
      </c>
      <c r="T1888" s="35">
        <v>0</v>
      </c>
      <c r="U1888" s="35">
        <v>0</v>
      </c>
      <c r="V1888" s="35">
        <v>0</v>
      </c>
      <c r="W1888" s="35">
        <v>0</v>
      </c>
      <c r="X1888" s="35">
        <v>0</v>
      </c>
      <c r="Y1888" s="35">
        <v>0</v>
      </c>
      <c r="Z1888" s="35">
        <v>0</v>
      </c>
      <c r="AA1888" s="35">
        <v>0</v>
      </c>
      <c r="AB1888" s="35">
        <v>0</v>
      </c>
      <c r="AC1888" s="35">
        <v>0</v>
      </c>
      <c r="AD1888" s="35">
        <v>0</v>
      </c>
      <c r="AE1888" s="58" t="s">
        <v>5560</v>
      </c>
      <c r="AF1888" s="58"/>
      <c r="AG1888" s="57" t="str" cm="1">
        <f t="array" ref="AG1888">IFERROR(_xlfn.IFS(
AI1888="MPR ISSUE","PDH",
AI1888="BSS Hardware Issue","BSS",
AI1888="Sites strategiques, MLL, Pylone, etc.","ENVTECH",
AI1888="AKTIVCO DEFAUT GE &amp; POWER Cabinet","AKTIVCO",
AI1888="AKTIVCO Coupure ENEO &amp; Baisse de tension","AKTIVCO GRID ONLY",
AI1888="Coupure ENEO &amp; Baisse de tension","IHS GRID ONLY",
AI1888="Defaut GE &amp; POWER Cabinet","IHS",
AI1888="Sharing","Partners",
AI1888="Sites strategiques &amp; DataCenter","SST &amp; DC",
AI1888="Exclu","Exclu",
AI1888="SAT","SAT",
AI1888="SPARE-ISSUE","SPARE-ISSUE",
AI1888="Fiber CAmtel","TRANS_FO_CAMTEL",
AI1888="Fiber AOF","Fiber AOF",
AI1888="Projet OCM (HUAWEI)","TRAVAUX-HUAWEI",
AI1888="Projet OCM (NOKIA)","TRAVAUX-NOKIA",
AI1888="ACCESS-ISSUE","ACCESS-ISSUE",
AI1888="Projet OCM (ZTE, NOKIA, autres projets)","TRAVAUX OCM",
AI1888="No root CAuse","No root cause",
AI1888="ODU HS","PDH",
AI1888="IP &amp; VLAN","PDH",
AI1888="Warehouse HUAWEI","SPARE-ISSUE",
AI1888="SPARE-HS","SPARE-ISSUE",
AI1888="Power Telco","BSS",AI1888="no impacts","no impacts"
),"")</f>
        <v>no impacts</v>
      </c>
      <c r="AH1888" s="57" t="str" cm="1">
        <f t="array" ref="AH1888">IFERROR(_xlfn.IFS(
AI1888="MPR ISSUE","TX ISSUE",
AI1888="BSS Hardware Issue","RAN ISSUE",
AI1888="Sites strategiques, MLL, Pylone, etc.","ENVTECH",
AI1888="AKTIVCO DEFAUT GE &amp; POWER Cabinet","POWER ISSUE",
AI1888="AKTIVCO Coupure ENEO &amp; Baisse de tension","POWER ISSUE",
AI1888="Coupure ENEO &amp; Baisse de tension","POWER ISSUE",
AI1888="Defaut GE &amp; POWER Cabinet","POWER ISSUE",
AI1888="Sharing","POWER ISSUE",
AI1888="Sites strategiques &amp; DataCenter","POWER ISSUE",
AI1888="Exclu","Exclu",
AI1888="SAT","TX ISSUE",
AI1888="SPARE-ISSUE","SPARE-ISSUE",
AI1888="Fiber CAmtel","TX ISSUE",
AI1888="Fiber AOF","TX ISSUE",
AI1888="Projet OCM (HUAWEI)","TRAVAUX-HUAWEI",
AI1888="Projet OCM (NOKIA)","TRAVAUX -NOKIA",
AI1888="ACCESS-ISSUE","ACCESS-ISSUE",
AI1888="Projet OCM (ZTE, NOKIA, autres projets)","TRAVAUX OCM",
AI1888="No root CAuse","No root cause",
AI1888="ODU HS","TX ISSUE",
AI1888="IP &amp; VLAN","TX ISSUE",
AI1888="Warehouse HUAWEI","SPARE-ISSUE",
AI1888="SPARE-HS","SPARE-ISSUE",
AI1888="Power Telco","RAN ISSUE",AI1888="no impacts","no impacts"
),"")</f>
        <v>no impacts</v>
      </c>
      <c r="AI1888" s="85" t="s">
        <v>5998</v>
      </c>
      <c r="AJ1888" s="57" t="str" cm="1">
        <f t="array" ref="AJ1888">IFERROR(_xlfn.IFS(
AI1888="MPR ISSUE","ACTIVE",
AI1888="BSS Hardware Issue","ACTIVE",
AI1888="Sites strategiques, MLL, Pylone, etc.","PASSIVE",
AI1888="AKTIVCO DEFAUT GE &amp; POWER Cabinet","PASSIVE",
AI1888="AKTIVCO Coupure ENEO &amp; Baisse de tension","PASSIVE",
AI1888="Coupure ENEO &amp; Baisse de tension","PASSIVE",
AI1888="Defaut GE &amp; POWER Cabinet","PASSIVE",
AI1888="Sharing","PASSIVE",
AI1888="Sites strategiques &amp; DataCenter","PASSIVE",
AI1888="Exclu","Exclu",
AI1888="SAT","ACTIVE",
AI1888="SPARE-ISSUE","SPARE-ISSUE",
AI1888="Fiber CAmtel","ACTIVE",
AI1888="Fiber AOF","ACTIVE",
AI1888="Projet OCM (HUAWEI)","PLANNED WORKS",
AI1888="Projet OCM (NOKIA)","PLANNED WORKS",
AI1888="ACCESS-ISSUE","ACCESS-ISSUE",
AI1888="Projet OCM (ZTE, NOKIA, autres projets)","PLANNED WORKS",
AI1888="No root CAuse","No root cause",
AI1888="ODU HS","ACTIVE",
AI1888="IP &amp; VLAN","ACTIVE",
AI1888="Warehouse HUAWEI","SPARE-ISSUE",
AI1888="SPARE-HS","SPARE-ISSUE",
AI1888="Power Telco","ACTIVE", AI1888="no impacts","no impacts"
),"")</f>
        <v>no impacts</v>
      </c>
      <c r="AK1888" s="23" t="s">
        <v>5537</v>
      </c>
      <c r="AL1888" s="23" t="str">
        <f t="shared" si="51"/>
        <v>LIT_081</v>
      </c>
      <c r="AN1888" s="9" t="s">
        <v>5537</v>
      </c>
      <c r="AO1888" s="23" t="str">
        <f>_xlfn.XLOOKUP(B1888,'INCIDENT-05-03-2026'!E:E,'INCIDENT-05-03-2026'!F:F,"")</f>
        <v/>
      </c>
      <c r="AP1888" s="7" t="s">
        <v>5537</v>
      </c>
      <c r="AQ1888" s="6"/>
      <c r="AR1888" s="7"/>
      <c r="AS1888" s="3" t="str">
        <f>_xlfn.XLOOKUP(B1888,'[3]tt num | region | site id'!$C:$C,'[3]tt num | region | site id'!$Q:$Q,"")</f>
        <v/>
      </c>
      <c r="AT1888" s="24" t="str">
        <f>_xlfn.XLOOKUP(B1888,'[4]Cells Huawei 03052026 12h'!$B:$B,'[4]Cells Huawei 03052026 12h'!$T:$T,"")</f>
        <v/>
      </c>
      <c r="AU1888" s="24" t="str">
        <f>_xlfn.XLOOKUP(B1888,'[5]cells down 02052026 8h50'!$B:$B,'[5]cells down 02052026 8h50'!$R:$R,"")</f>
        <v/>
      </c>
      <c r="AV1888" s="24" t="str">
        <f>_xlfn.XLOOKUP(B1888,'[5]cells down 02052026 13h50'!$B:$B,'[5]cells down 02052026 13h50'!$R:$R,"")</f>
        <v/>
      </c>
      <c r="AW1888" s="24" t="str">
        <f>_xlfn.XLOOKUP(B1888,'[5]cells down 02052026 13h50'!$B:$B,'[5]cells down 02052026 13h50'!$R:$R,"")</f>
        <v/>
      </c>
      <c r="AX1888" s="24" t="str">
        <f>_xlfn.XLOOKUP(B1888,'[6]cell downs 03052026 8h40 '!$B:$B,'[6]cell downs 03052026 8h40 '!$R:$R,"")</f>
        <v/>
      </c>
      <c r="AY1888" s="24" t="str">
        <f>_xlfn.XLOOKUP(B1888,'[7]ALL SITES DOWN'!$D:$D,'[7]ALL SITES DOWN'!$J:$J,"")</f>
        <v/>
      </c>
      <c r="AZ1888" s="24" t="str">
        <f>_xlfn.XLOOKUP(B1888,'[8]ALL SITES DOWN'!$D:$D,'[8]ALL SITES DOWN'!$J:$J,"")</f>
        <v/>
      </c>
      <c r="BA1888" s="9" t="str">
        <f>_xlfn.XLOOKUP(B1888,[9]sheet1!$AC:$AC,[9]sheet1!$AF:$AF,"")</f>
        <v/>
      </c>
      <c r="BB1888" s="14" t="s">
        <v>5537</v>
      </c>
      <c r="BC1888" s="14" t="s">
        <v>5537</v>
      </c>
      <c r="BD1888" s="14" t="str">
        <f>_xlfn.XLOOKUP(B1888,'[10]cell downs 18042026 17h'!$B:$B,'[10]cell downs 18042026 17h'!$B:$B,"")</f>
        <v/>
      </c>
      <c r="BE1888" s="14" t="str">
        <f>_xlfn.XLOOKUP(B1888,'[11]Cells Huawei 19042026 15h'!$B:$B,'[11]Cells Huawei 19042026 15h'!$B:$B,"")</f>
        <v/>
      </c>
      <c r="BF1888" s="9" t="str">
        <f>_xlfn.XLOOKUP(B1888,'[12]cells down 19042026 9H40'!$B:$B,'[12]cells down 19042026 9H40'!$B:$B,"")</f>
        <v/>
      </c>
      <c r="BG1888" s="9" t="s">
        <v>1906</v>
      </c>
      <c r="BH1888" s="9" t="s">
        <v>12</v>
      </c>
    </row>
    <row r="1889" spans="1:60" s="9" customFormat="1" x14ac:dyDescent="0.3">
      <c r="A1889" s="1" t="s">
        <v>1692</v>
      </c>
      <c r="B1889" s="8" t="s">
        <v>1693</v>
      </c>
      <c r="C1889" s="3" t="str">
        <f>_xlfn.XLOOKUP(B1889,'[1]daily break down'!$D:$D,'[1]daily break down'!$E:$E,"")</f>
        <v>OUEST</v>
      </c>
      <c r="D1889" s="1" t="s">
        <v>11</v>
      </c>
      <c r="E1889" s="1" t="s">
        <v>145</v>
      </c>
      <c r="F1889" s="3" t="s">
        <v>102</v>
      </c>
      <c r="G1889" s="1" t="s">
        <v>103</v>
      </c>
      <c r="H1889" s="40" t="str">
        <f>_xlfn.XLOOKUP(B1889,[2]CALCULATION!$B:$B,[2]CALCULATION!$H:$H,"")</f>
        <v>Huawei</v>
      </c>
      <c r="I1889" s="34">
        <v>0</v>
      </c>
      <c r="J1889" s="34">
        <v>0</v>
      </c>
      <c r="K1889" s="34">
        <v>4.0236293385611512</v>
      </c>
      <c r="L1889" s="34">
        <v>0</v>
      </c>
      <c r="M1889" s="34">
        <v>0</v>
      </c>
      <c r="N1889" s="34">
        <v>0</v>
      </c>
      <c r="O1889" s="34">
        <v>0</v>
      </c>
      <c r="P1889" s="34">
        <v>0</v>
      </c>
      <c r="Q1889" s="34">
        <v>1.6598929039217194</v>
      </c>
      <c r="R1889" s="34">
        <v>0</v>
      </c>
      <c r="S1889" s="35">
        <v>0</v>
      </c>
      <c r="T1889" s="35">
        <v>0</v>
      </c>
      <c r="U1889" s="35">
        <v>0</v>
      </c>
      <c r="V1889" s="35">
        <v>0</v>
      </c>
      <c r="W1889" s="35">
        <v>0</v>
      </c>
      <c r="X1889" s="35">
        <v>0</v>
      </c>
      <c r="Y1889" s="35">
        <v>0</v>
      </c>
      <c r="Z1889" s="35">
        <v>0</v>
      </c>
      <c r="AA1889" s="35">
        <v>0</v>
      </c>
      <c r="AB1889" s="35">
        <v>0</v>
      </c>
      <c r="AC1889" s="35">
        <v>0</v>
      </c>
      <c r="AD1889" s="35">
        <v>0</v>
      </c>
      <c r="AE1889" s="58" t="s">
        <v>5560</v>
      </c>
      <c r="AF1889" s="58"/>
      <c r="AG1889" s="57" t="str" cm="1">
        <f t="array" ref="AG1889">IFERROR(_xlfn.IFS(
AI1889="MPR ISSUE","PDH",
AI1889="BSS Hardware Issue","BSS",
AI1889="Sites strategiques, MLL, Pylone, etc.","ENVTECH",
AI1889="AKTIVCO DEFAUT GE &amp; POWER Cabinet","AKTIVCO",
AI1889="AKTIVCO Coupure ENEO &amp; Baisse de tension","AKTIVCO GRID ONLY",
AI1889="Coupure ENEO &amp; Baisse de tension","IHS GRID ONLY",
AI1889="Defaut GE &amp; POWER Cabinet","IHS",
AI1889="Sharing","Partners",
AI1889="Sites strategiques &amp; DataCenter","SST &amp; DC",
AI1889="Exclu","Exclu",
AI1889="SAT","SAT",
AI1889="SPARE-ISSUE","SPARE-ISSUE",
AI1889="Fiber CAmtel","TRANS_FO_CAMTEL",
AI1889="Fiber AOF","Fiber AOF",
AI1889="Projet OCM (HUAWEI)","TRAVAUX-HUAWEI",
AI1889="Projet OCM (NOKIA)","TRAVAUX-NOKIA",
AI1889="ACCESS-ISSUE","ACCESS-ISSUE",
AI1889="Projet OCM (ZTE, NOKIA, autres projets)","TRAVAUX OCM",
AI1889="No root CAuse","No root cause",
AI1889="ODU HS","PDH",
AI1889="IP &amp; VLAN","PDH",
AI1889="Warehouse HUAWEI","SPARE-ISSUE",
AI1889="SPARE-HS","SPARE-ISSUE",
AI1889="Power Telco","BSS",AI1889="no impacts","no impacts"
),"")</f>
        <v>no impacts</v>
      </c>
      <c r="AH1889" s="57" t="str" cm="1">
        <f t="array" ref="AH1889">IFERROR(_xlfn.IFS(
AI1889="MPR ISSUE","TX ISSUE",
AI1889="BSS Hardware Issue","RAN ISSUE",
AI1889="Sites strategiques, MLL, Pylone, etc.","ENVTECH",
AI1889="AKTIVCO DEFAUT GE &amp; POWER Cabinet","POWER ISSUE",
AI1889="AKTIVCO Coupure ENEO &amp; Baisse de tension","POWER ISSUE",
AI1889="Coupure ENEO &amp; Baisse de tension","POWER ISSUE",
AI1889="Defaut GE &amp; POWER Cabinet","POWER ISSUE",
AI1889="Sharing","POWER ISSUE",
AI1889="Sites strategiques &amp; DataCenter","POWER ISSUE",
AI1889="Exclu","Exclu",
AI1889="SAT","TX ISSUE",
AI1889="SPARE-ISSUE","SPARE-ISSUE",
AI1889="Fiber CAmtel","TX ISSUE",
AI1889="Fiber AOF","TX ISSUE",
AI1889="Projet OCM (HUAWEI)","TRAVAUX-HUAWEI",
AI1889="Projet OCM (NOKIA)","TRAVAUX -NOKIA",
AI1889="ACCESS-ISSUE","ACCESS-ISSUE",
AI1889="Projet OCM (ZTE, NOKIA, autres projets)","TRAVAUX OCM",
AI1889="No root CAuse","No root cause",
AI1889="ODU HS","TX ISSUE",
AI1889="IP &amp; VLAN","TX ISSUE",
AI1889="Warehouse HUAWEI","SPARE-ISSUE",
AI1889="SPARE-HS","SPARE-ISSUE",
AI1889="Power Telco","RAN ISSUE",AI1889="no impacts","no impacts"
),"")</f>
        <v>no impacts</v>
      </c>
      <c r="AI1889" s="85" t="s">
        <v>5998</v>
      </c>
      <c r="AJ1889" s="57" t="str" cm="1">
        <f t="array" ref="AJ1889">IFERROR(_xlfn.IFS(
AI1889="MPR ISSUE","ACTIVE",
AI1889="BSS Hardware Issue","ACTIVE",
AI1889="Sites strategiques, MLL, Pylone, etc.","PASSIVE",
AI1889="AKTIVCO DEFAUT GE &amp; POWER Cabinet","PASSIVE",
AI1889="AKTIVCO Coupure ENEO &amp; Baisse de tension","PASSIVE",
AI1889="Coupure ENEO &amp; Baisse de tension","PASSIVE",
AI1889="Defaut GE &amp; POWER Cabinet","PASSIVE",
AI1889="Sharing","PASSIVE",
AI1889="Sites strategiques &amp; DataCenter","PASSIVE",
AI1889="Exclu","Exclu",
AI1889="SAT","ACTIVE",
AI1889="SPARE-ISSUE","SPARE-ISSUE",
AI1889="Fiber CAmtel","ACTIVE",
AI1889="Fiber AOF","ACTIVE",
AI1889="Projet OCM (HUAWEI)","PLANNED WORKS",
AI1889="Projet OCM (NOKIA)","PLANNED WORKS",
AI1889="ACCESS-ISSUE","ACCESS-ISSUE",
AI1889="Projet OCM (ZTE, NOKIA, autres projets)","PLANNED WORKS",
AI1889="No root CAuse","No root cause",
AI1889="ODU HS","ACTIVE",
AI1889="IP &amp; VLAN","ACTIVE",
AI1889="Warehouse HUAWEI","SPARE-ISSUE",
AI1889="SPARE-HS","SPARE-ISSUE",
AI1889="Power Telco","ACTIVE", AI1889="no impacts","no impacts"
),"")</f>
        <v>no impacts</v>
      </c>
      <c r="AK1889" s="23" t="s">
        <v>5537</v>
      </c>
      <c r="AL1889" s="23" t="str">
        <f t="shared" si="51"/>
        <v>OST_122</v>
      </c>
      <c r="AN1889" s="9" t="s">
        <v>5537</v>
      </c>
      <c r="AO1889" s="23" t="str">
        <f>_xlfn.XLOOKUP(B1889,'INCIDENT-05-03-2026'!E:E,'INCIDENT-05-03-2026'!F:F,"")</f>
        <v/>
      </c>
      <c r="AP1889" s="7" t="s">
        <v>5537</v>
      </c>
      <c r="AQ1889" s="6"/>
      <c r="AR1889" s="7"/>
      <c r="AS1889" s="3" t="str">
        <f>_xlfn.XLOOKUP(B1889,'[3]tt num | region | site id'!$C:$C,'[3]tt num | region | site id'!$Q:$Q,"")</f>
        <v/>
      </c>
      <c r="AT1889" s="24" t="str">
        <f>_xlfn.XLOOKUP(B1889,'[4]Cells Huawei 03052026 12h'!$B:$B,'[4]Cells Huawei 03052026 12h'!$T:$T,"")</f>
        <v/>
      </c>
      <c r="AU1889" s="24" t="str">
        <f>_xlfn.XLOOKUP(B1889,'[5]cells down 02052026 8h50'!$B:$B,'[5]cells down 02052026 8h50'!$R:$R,"")</f>
        <v/>
      </c>
      <c r="AV1889" s="24" t="str">
        <f>_xlfn.XLOOKUP(B1889,'[5]cells down 02052026 13h50'!$B:$B,'[5]cells down 02052026 13h50'!$R:$R,"")</f>
        <v/>
      </c>
      <c r="AW1889" s="24" t="str">
        <f>_xlfn.XLOOKUP(B1889,'[5]cells down 02052026 13h50'!$B:$B,'[5]cells down 02052026 13h50'!$R:$R,"")</f>
        <v/>
      </c>
      <c r="AX1889" s="24" t="str">
        <f>_xlfn.XLOOKUP(B1889,'[6]cell downs 03052026 8h40 '!$B:$B,'[6]cell downs 03052026 8h40 '!$R:$R,"")</f>
        <v/>
      </c>
      <c r="AY1889" s="24" t="str">
        <f>_xlfn.XLOOKUP(B1889,'[7]ALL SITES DOWN'!$D:$D,'[7]ALL SITES DOWN'!$J:$J,"")</f>
        <v/>
      </c>
      <c r="AZ1889" s="24" t="str">
        <f>_xlfn.XLOOKUP(B1889,'[8]ALL SITES DOWN'!$D:$D,'[8]ALL SITES DOWN'!$J:$J,"")</f>
        <v/>
      </c>
      <c r="BA1889" s="9" t="str">
        <f>_xlfn.XLOOKUP(B1889,[9]sheet1!$AC:$AC,[9]sheet1!$AF:$AF,"")</f>
        <v/>
      </c>
      <c r="BB1889" s="14" t="s">
        <v>5537</v>
      </c>
      <c r="BC1889" s="14" t="s">
        <v>5537</v>
      </c>
      <c r="BD1889" s="14" t="str">
        <f>_xlfn.XLOOKUP(B1889,'[10]cell downs 18042026 17h'!$B:$B,'[10]cell downs 18042026 17h'!$B:$B,"")</f>
        <v/>
      </c>
      <c r="BE1889" s="14" t="str">
        <f>_xlfn.XLOOKUP(B1889,'[11]Cells Huawei 19042026 15h'!$B:$B,'[11]Cells Huawei 19042026 15h'!$B:$B,"")</f>
        <v/>
      </c>
      <c r="BF1889" s="9" t="str">
        <f>_xlfn.XLOOKUP(B1889,'[12]cells down 19042026 9H40'!$B:$B,'[12]cells down 19042026 9H40'!$B:$B,"")</f>
        <v/>
      </c>
      <c r="BG1889" s="9" t="s">
        <v>1693</v>
      </c>
      <c r="BH1889" s="9" t="s">
        <v>5537</v>
      </c>
    </row>
    <row r="1890" spans="1:60" s="9" customFormat="1" x14ac:dyDescent="0.3">
      <c r="A1890" s="1" t="s">
        <v>19</v>
      </c>
      <c r="B1890" s="8" t="s">
        <v>20</v>
      </c>
      <c r="C1890" s="3" t="str">
        <f>_xlfn.XLOOKUP(B1890,'[1]daily break down'!$D:$D,'[1]daily break down'!$E:$E,"")</f>
        <v>Garoua</v>
      </c>
      <c r="D1890" s="1" t="s">
        <v>21</v>
      </c>
      <c r="E1890" s="1" t="s">
        <v>22</v>
      </c>
      <c r="F1890" s="3" t="s">
        <v>23</v>
      </c>
      <c r="G1890" s="1" t="s">
        <v>24</v>
      </c>
      <c r="H1890" s="40" t="str">
        <f>_xlfn.XLOOKUP(B1890,[2]CALCULATION!$B:$B,[2]CALCULATION!$H:$H,"")</f>
        <v>Huawei</v>
      </c>
      <c r="I1890" s="34">
        <v>0</v>
      </c>
      <c r="J1890" s="34">
        <v>0</v>
      </c>
      <c r="K1890" s="34">
        <v>2.9168378834185131</v>
      </c>
      <c r="L1890" s="34">
        <v>0</v>
      </c>
      <c r="M1890" s="34">
        <v>0</v>
      </c>
      <c r="N1890" s="34">
        <v>0</v>
      </c>
      <c r="O1890" s="34">
        <v>0</v>
      </c>
      <c r="P1890" s="34">
        <v>0</v>
      </c>
      <c r="Q1890" s="34">
        <v>1.9651581044022677</v>
      </c>
      <c r="R1890" s="34">
        <v>0</v>
      </c>
      <c r="S1890" s="35">
        <v>0</v>
      </c>
      <c r="T1890" s="35">
        <v>0</v>
      </c>
      <c r="U1890" s="35">
        <v>0</v>
      </c>
      <c r="V1890" s="35">
        <v>0</v>
      </c>
      <c r="W1890" s="35">
        <v>0</v>
      </c>
      <c r="X1890" s="35">
        <v>0</v>
      </c>
      <c r="Y1890" s="35">
        <v>0</v>
      </c>
      <c r="Z1890" s="35">
        <v>0</v>
      </c>
      <c r="AA1890" s="35">
        <v>0</v>
      </c>
      <c r="AB1890" s="35">
        <v>0</v>
      </c>
      <c r="AC1890" s="35">
        <v>0</v>
      </c>
      <c r="AD1890" s="35">
        <v>0</v>
      </c>
      <c r="AE1890" s="58" t="s">
        <v>5560</v>
      </c>
      <c r="AF1890" s="58"/>
      <c r="AG1890" s="57" t="str" cm="1">
        <f t="array" ref="AG1890">IFERROR(_xlfn.IFS(
AI1890="MPR ISSUE","PDH",
AI1890="BSS Hardware Issue","BSS",
AI1890="Sites strategiques, MLL, Pylone, etc.","ENVTECH",
AI1890="AKTIVCO DEFAUT GE &amp; POWER Cabinet","AKTIVCO",
AI1890="AKTIVCO Coupure ENEO &amp; Baisse de tension","AKTIVCO GRID ONLY",
AI1890="Coupure ENEO &amp; Baisse de tension","IHS GRID ONLY",
AI1890="Defaut GE &amp; POWER Cabinet","IHS",
AI1890="Sharing","Partners",
AI1890="Sites strategiques &amp; DataCenter","SST &amp; DC",
AI1890="Exclu","Exclu",
AI1890="SAT","SAT",
AI1890="SPARE-ISSUE","SPARE-ISSUE",
AI1890="Fiber CAmtel","TRANS_FO_CAMTEL",
AI1890="Fiber AOF","Fiber AOF",
AI1890="Projet OCM (HUAWEI)","TRAVAUX-HUAWEI",
AI1890="Projet OCM (NOKIA)","TRAVAUX-NOKIA",
AI1890="ACCESS-ISSUE","ACCESS-ISSUE",
AI1890="Projet OCM (ZTE, NOKIA, autres projets)","TRAVAUX OCM",
AI1890="No root CAuse","No root cause",
AI1890="ODU HS","PDH",
AI1890="IP &amp; VLAN","PDH",
AI1890="Warehouse HUAWEI","SPARE-ISSUE",
AI1890="SPARE-HS","SPARE-ISSUE",
AI1890="Power Telco","BSS",AI1890="no impacts","no impacts"
),"")</f>
        <v>no impacts</v>
      </c>
      <c r="AH1890" s="57" t="str" cm="1">
        <f t="array" ref="AH1890">IFERROR(_xlfn.IFS(
AI1890="MPR ISSUE","TX ISSUE",
AI1890="BSS Hardware Issue","RAN ISSUE",
AI1890="Sites strategiques, MLL, Pylone, etc.","ENVTECH",
AI1890="AKTIVCO DEFAUT GE &amp; POWER Cabinet","POWER ISSUE",
AI1890="AKTIVCO Coupure ENEO &amp; Baisse de tension","POWER ISSUE",
AI1890="Coupure ENEO &amp; Baisse de tension","POWER ISSUE",
AI1890="Defaut GE &amp; POWER Cabinet","POWER ISSUE",
AI1890="Sharing","POWER ISSUE",
AI1890="Sites strategiques &amp; DataCenter","POWER ISSUE",
AI1890="Exclu","Exclu",
AI1890="SAT","TX ISSUE",
AI1890="SPARE-ISSUE","SPARE-ISSUE",
AI1890="Fiber CAmtel","TX ISSUE",
AI1890="Fiber AOF","TX ISSUE",
AI1890="Projet OCM (HUAWEI)","TRAVAUX-HUAWEI",
AI1890="Projet OCM (NOKIA)","TRAVAUX -NOKIA",
AI1890="ACCESS-ISSUE","ACCESS-ISSUE",
AI1890="Projet OCM (ZTE, NOKIA, autres projets)","TRAVAUX OCM",
AI1890="No root CAuse","No root cause",
AI1890="ODU HS","TX ISSUE",
AI1890="IP &amp; VLAN","TX ISSUE",
AI1890="Warehouse HUAWEI","SPARE-ISSUE",
AI1890="SPARE-HS","SPARE-ISSUE",
AI1890="Power Telco","RAN ISSUE",AI1890="no impacts","no impacts"
),"")</f>
        <v>no impacts</v>
      </c>
      <c r="AI1890" s="85" t="s">
        <v>5998</v>
      </c>
      <c r="AJ1890" s="57" t="str" cm="1">
        <f t="array" ref="AJ1890">IFERROR(_xlfn.IFS(
AI1890="MPR ISSUE","ACTIVE",
AI1890="BSS Hardware Issue","ACTIVE",
AI1890="Sites strategiques, MLL, Pylone, etc.","PASSIVE",
AI1890="AKTIVCO DEFAUT GE &amp; POWER Cabinet","PASSIVE",
AI1890="AKTIVCO Coupure ENEO &amp; Baisse de tension","PASSIVE",
AI1890="Coupure ENEO &amp; Baisse de tension","PASSIVE",
AI1890="Defaut GE &amp; POWER Cabinet","PASSIVE",
AI1890="Sharing","PASSIVE",
AI1890="Sites strategiques &amp; DataCenter","PASSIVE",
AI1890="Exclu","Exclu",
AI1890="SAT","ACTIVE",
AI1890="SPARE-ISSUE","SPARE-ISSUE",
AI1890="Fiber CAmtel","ACTIVE",
AI1890="Fiber AOF","ACTIVE",
AI1890="Projet OCM (HUAWEI)","PLANNED WORKS",
AI1890="Projet OCM (NOKIA)","PLANNED WORKS",
AI1890="ACCESS-ISSUE","ACCESS-ISSUE",
AI1890="Projet OCM (ZTE, NOKIA, autres projets)","PLANNED WORKS",
AI1890="No root CAuse","No root cause",
AI1890="ODU HS","ACTIVE",
AI1890="IP &amp; VLAN","ACTIVE",
AI1890="Warehouse HUAWEI","SPARE-ISSUE",
AI1890="SPARE-HS","SPARE-ISSUE",
AI1890="Power Telco","ACTIVE", AI1890="no impacts","no impacts"
),"")</f>
        <v>no impacts</v>
      </c>
      <c r="AK1890" s="23" t="s">
        <v>5537</v>
      </c>
      <c r="AL1890" s="23" t="str">
        <f t="shared" si="51"/>
        <v>NRD_163</v>
      </c>
      <c r="AN1890" s="9" t="s">
        <v>5537</v>
      </c>
      <c r="AO1890" s="23" t="str">
        <f>_xlfn.XLOOKUP(B1890,'INCIDENT-05-03-2026'!E:E,'INCIDENT-05-03-2026'!F:F,"")</f>
        <v/>
      </c>
      <c r="AP1890" s="7" t="s">
        <v>5537</v>
      </c>
      <c r="AQ1890" s="6"/>
      <c r="AR1890" s="7"/>
      <c r="AS1890" s="3" t="str">
        <f>_xlfn.XLOOKUP(B1890,'[3]tt num | region | site id'!$C:$C,'[3]tt num | region | site id'!$Q:$Q,"")</f>
        <v/>
      </c>
      <c r="AT1890" s="24" t="str">
        <f>_xlfn.XLOOKUP(B1890,'[4]Cells Huawei 03052026 12h'!$B:$B,'[4]Cells Huawei 03052026 12h'!$T:$T,"")</f>
        <v/>
      </c>
      <c r="AU1890" s="24" t="str">
        <f>_xlfn.XLOOKUP(B1890,'[5]cells down 02052026 8h50'!$B:$B,'[5]cells down 02052026 8h50'!$R:$R,"")</f>
        <v/>
      </c>
      <c r="AV1890" s="24" t="str">
        <f>_xlfn.XLOOKUP(B1890,'[5]cells down 02052026 13h50'!$B:$B,'[5]cells down 02052026 13h50'!$R:$R,"")</f>
        <v/>
      </c>
      <c r="AW1890" s="24" t="str">
        <f>_xlfn.XLOOKUP(B1890,'[5]cells down 02052026 13h50'!$B:$B,'[5]cells down 02052026 13h50'!$R:$R,"")</f>
        <v/>
      </c>
      <c r="AX1890" s="24" t="str">
        <f>_xlfn.XLOOKUP(B1890,'[6]cell downs 03052026 8h40 '!$B:$B,'[6]cell downs 03052026 8h40 '!$R:$R,"")</f>
        <v/>
      </c>
      <c r="AY1890" s="24" t="str">
        <f>_xlfn.XLOOKUP(B1890,'[7]ALL SITES DOWN'!$D:$D,'[7]ALL SITES DOWN'!$J:$J,"")</f>
        <v/>
      </c>
      <c r="AZ1890" s="24" t="str">
        <f>_xlfn.XLOOKUP(B1890,'[8]ALL SITES DOWN'!$D:$D,'[8]ALL SITES DOWN'!$J:$J,"")</f>
        <v/>
      </c>
      <c r="BA1890" s="9" t="str">
        <f>_xlfn.XLOOKUP(B1890,[9]sheet1!$AC:$AC,[9]sheet1!$AF:$AF,"")</f>
        <v/>
      </c>
      <c r="BB1890" s="14" t="s">
        <v>5537</v>
      </c>
      <c r="BC1890" s="14" t="s">
        <v>5537</v>
      </c>
      <c r="BD1890" s="14" t="str">
        <f>_xlfn.XLOOKUP(B1890,'[10]cell downs 18042026 17h'!$B:$B,'[10]cell downs 18042026 17h'!$B:$B,"")</f>
        <v/>
      </c>
      <c r="BE1890" s="14" t="str">
        <f>_xlfn.XLOOKUP(B1890,'[11]Cells Huawei 19042026 15h'!$B:$B,'[11]Cells Huawei 19042026 15h'!$B:$B,"")</f>
        <v/>
      </c>
      <c r="BF1890" s="9" t="str">
        <f>_xlfn.XLOOKUP(B1890,'[12]cells down 19042026 9H40'!$B:$B,'[12]cells down 19042026 9H40'!$B:$B,"")</f>
        <v/>
      </c>
      <c r="BG1890" s="9" t="s">
        <v>5537</v>
      </c>
      <c r="BH1890" s="9" t="s">
        <v>594</v>
      </c>
    </row>
    <row r="1891" spans="1:60" s="9" customFormat="1" x14ac:dyDescent="0.3">
      <c r="A1891" s="1" t="s">
        <v>3060</v>
      </c>
      <c r="B1891" s="1" t="s">
        <v>3061</v>
      </c>
      <c r="C1891" s="3" t="str">
        <f>_xlfn.XLOOKUP(B1891,'[1]daily break down'!$D:$D,'[1]daily break down'!$E:$E,"")</f>
        <v>NORD-OUEST</v>
      </c>
      <c r="D1891" s="1" t="s">
        <v>11</v>
      </c>
      <c r="E1891" s="1" t="s">
        <v>12</v>
      </c>
      <c r="F1891" s="3" t="s">
        <v>51</v>
      </c>
      <c r="G1891" s="1" t="s">
        <v>52</v>
      </c>
      <c r="H1891" s="40" t="str">
        <f>_xlfn.XLOOKUP(B1891,[2]CALCULATION!$B:$B,[2]CALCULATION!$H:$H,"")</f>
        <v>Huawei</v>
      </c>
      <c r="I1891" s="34">
        <v>3.0835066902945787</v>
      </c>
      <c r="J1891" s="34">
        <v>1.9801217351105631</v>
      </c>
      <c r="K1891" s="34">
        <v>2.7020143650854801E-2</v>
      </c>
      <c r="L1891" s="34">
        <v>0</v>
      </c>
      <c r="M1891" s="34">
        <v>0</v>
      </c>
      <c r="N1891" s="34">
        <v>0</v>
      </c>
      <c r="O1891" s="34">
        <v>0</v>
      </c>
      <c r="P1891" s="34">
        <v>0</v>
      </c>
      <c r="Q1891" s="34">
        <v>0</v>
      </c>
      <c r="R1891" s="34">
        <v>0</v>
      </c>
      <c r="S1891" s="35">
        <v>0</v>
      </c>
      <c r="T1891" s="35">
        <v>0</v>
      </c>
      <c r="U1891" s="35">
        <v>0</v>
      </c>
      <c r="V1891" s="35">
        <v>0</v>
      </c>
      <c r="W1891" s="35">
        <v>0</v>
      </c>
      <c r="X1891" s="35">
        <v>0</v>
      </c>
      <c r="Y1891" s="35">
        <v>0</v>
      </c>
      <c r="Z1891" s="35">
        <v>0.40492761811815664</v>
      </c>
      <c r="AA1891" s="35">
        <v>0</v>
      </c>
      <c r="AB1891" s="35">
        <v>0</v>
      </c>
      <c r="AC1891" s="35">
        <v>0</v>
      </c>
      <c r="AD1891" s="35">
        <v>0</v>
      </c>
      <c r="AE1891" s="58" t="s">
        <v>5560</v>
      </c>
      <c r="AF1891" s="58"/>
      <c r="AG1891" s="57" t="str" cm="1">
        <f t="array" ref="AG1891">IFERROR(_xlfn.IFS(
AI1891="MPR ISSUE","PDH",
AI1891="BSS Hardware Issue","BSS",
AI1891="Sites strategiques, MLL, Pylone, etc.","ENVTECH",
AI1891="AKTIVCO DEFAUT GE &amp; POWER Cabinet","AKTIVCO",
AI1891="AKTIVCO Coupure ENEO &amp; Baisse de tension","AKTIVCO GRID ONLY",
AI1891="Coupure ENEO &amp; Baisse de tension","IHS GRID ONLY",
AI1891="Defaut GE &amp; POWER Cabinet","IHS",
AI1891="Sharing","Partners",
AI1891="Sites strategiques &amp; DataCenter","SST &amp; DC",
AI1891="Exclu","Exclu",
AI1891="SAT","SAT",
AI1891="SPARE-ISSUE","SPARE-ISSUE",
AI1891="Fiber CAmtel","TRANS_FO_CAMTEL",
AI1891="Fiber AOF","Fiber AOF",
AI1891="Projet OCM (HUAWEI)","TRAVAUX-HUAWEI",
AI1891="Projet OCM (NOKIA)","TRAVAUX-NOKIA",
AI1891="ACCESS-ISSUE","ACCESS-ISSUE",
AI1891="Projet OCM (ZTE, NOKIA, autres projets)","TRAVAUX OCM",
AI1891="No root CAuse","No root cause",
AI1891="ODU HS","PDH",
AI1891="IP &amp; VLAN","PDH",
AI1891="Warehouse HUAWEI","SPARE-ISSUE",
AI1891="SPARE-HS","SPARE-ISSUE",
AI1891="Power Telco","BSS",AI1891="no impacts","no impacts"
),"")</f>
        <v>no impacts</v>
      </c>
      <c r="AH1891" s="57" t="str" cm="1">
        <f t="array" ref="AH1891">IFERROR(_xlfn.IFS(
AI1891="MPR ISSUE","TX ISSUE",
AI1891="BSS Hardware Issue","RAN ISSUE",
AI1891="Sites strategiques, MLL, Pylone, etc.","ENVTECH",
AI1891="AKTIVCO DEFAUT GE &amp; POWER Cabinet","POWER ISSUE",
AI1891="AKTIVCO Coupure ENEO &amp; Baisse de tension","POWER ISSUE",
AI1891="Coupure ENEO &amp; Baisse de tension","POWER ISSUE",
AI1891="Defaut GE &amp; POWER Cabinet","POWER ISSUE",
AI1891="Sharing","POWER ISSUE",
AI1891="Sites strategiques &amp; DataCenter","POWER ISSUE",
AI1891="Exclu","Exclu",
AI1891="SAT","TX ISSUE",
AI1891="SPARE-ISSUE","SPARE-ISSUE",
AI1891="Fiber CAmtel","TX ISSUE",
AI1891="Fiber AOF","TX ISSUE",
AI1891="Projet OCM (HUAWEI)","TRAVAUX-HUAWEI",
AI1891="Projet OCM (NOKIA)","TRAVAUX -NOKIA",
AI1891="ACCESS-ISSUE","ACCESS-ISSUE",
AI1891="Projet OCM (ZTE, NOKIA, autres projets)","TRAVAUX OCM",
AI1891="No root CAuse","No root cause",
AI1891="ODU HS","TX ISSUE",
AI1891="IP &amp; VLAN","TX ISSUE",
AI1891="Warehouse HUAWEI","SPARE-ISSUE",
AI1891="SPARE-HS","SPARE-ISSUE",
AI1891="Power Telco","RAN ISSUE",AI1891="no impacts","no impacts"
),"")</f>
        <v>no impacts</v>
      </c>
      <c r="AI1891" s="85" t="s">
        <v>5998</v>
      </c>
      <c r="AJ1891" s="57" t="str" cm="1">
        <f t="array" ref="AJ1891">IFERROR(_xlfn.IFS(
AI1891="MPR ISSUE","ACTIVE",
AI1891="BSS Hardware Issue","ACTIVE",
AI1891="Sites strategiques, MLL, Pylone, etc.","PASSIVE",
AI1891="AKTIVCO DEFAUT GE &amp; POWER Cabinet","PASSIVE",
AI1891="AKTIVCO Coupure ENEO &amp; Baisse de tension","PASSIVE",
AI1891="Coupure ENEO &amp; Baisse de tension","PASSIVE",
AI1891="Defaut GE &amp; POWER Cabinet","PASSIVE",
AI1891="Sharing","PASSIVE",
AI1891="Sites strategiques &amp; DataCenter","PASSIVE",
AI1891="Exclu","Exclu",
AI1891="SAT","ACTIVE",
AI1891="SPARE-ISSUE","SPARE-ISSUE",
AI1891="Fiber CAmtel","ACTIVE",
AI1891="Fiber AOF","ACTIVE",
AI1891="Projet OCM (HUAWEI)","PLANNED WORKS",
AI1891="Projet OCM (NOKIA)","PLANNED WORKS",
AI1891="ACCESS-ISSUE","ACCESS-ISSUE",
AI1891="Projet OCM (ZTE, NOKIA, autres projets)","PLANNED WORKS",
AI1891="No root CAuse","No root cause",
AI1891="ODU HS","ACTIVE",
AI1891="IP &amp; VLAN","ACTIVE",
AI1891="Warehouse HUAWEI","SPARE-ISSUE",
AI1891="SPARE-HS","SPARE-ISSUE",
AI1891="Power Telco","ACTIVE", AI1891="no impacts","no impacts"
),"")</f>
        <v>no impacts</v>
      </c>
      <c r="AK1891" s="23" t="s">
        <v>5537</v>
      </c>
      <c r="AL1891" s="23" t="str">
        <f t="shared" si="51"/>
        <v>NRO_070</v>
      </c>
      <c r="AN1891" s="9" t="s">
        <v>5537</v>
      </c>
      <c r="AO1891" s="23" t="str">
        <f>_xlfn.XLOOKUP(B1891,'INCIDENT-05-03-2026'!E:E,'INCIDENT-05-03-2026'!F:F,"")</f>
        <v/>
      </c>
      <c r="AP1891" s="7" t="s">
        <v>5537</v>
      </c>
      <c r="AQ1891" s="6"/>
      <c r="AR1891" s="7"/>
      <c r="AS1891" s="3" t="str">
        <f>_xlfn.XLOOKUP(B1891,'[3]tt num | region | site id'!$C:$C,'[3]tt num | region | site id'!$Q:$Q,"")</f>
        <v/>
      </c>
      <c r="AT1891" s="24" t="str">
        <f>_xlfn.XLOOKUP(B1891,'[4]Cells Huawei 03052026 12h'!$B:$B,'[4]Cells Huawei 03052026 12h'!$T:$T,"")</f>
        <v/>
      </c>
      <c r="AU1891" s="24" t="str">
        <f>_xlfn.XLOOKUP(B1891,'[5]cells down 02052026 8h50'!$B:$B,'[5]cells down 02052026 8h50'!$R:$R,"")</f>
        <v/>
      </c>
      <c r="AV1891" s="24" t="str">
        <f>_xlfn.XLOOKUP(B1891,'[5]cells down 02052026 13h50'!$B:$B,'[5]cells down 02052026 13h50'!$R:$R,"")</f>
        <v/>
      </c>
      <c r="AW1891" s="24" t="str">
        <f>_xlfn.XLOOKUP(B1891,'[5]cells down 02052026 13h50'!$B:$B,'[5]cells down 02052026 13h50'!$R:$R,"")</f>
        <v/>
      </c>
      <c r="AX1891" s="24" t="str">
        <f>_xlfn.XLOOKUP(B1891,'[6]cell downs 03052026 8h40 '!$B:$B,'[6]cell downs 03052026 8h40 '!$R:$R,"")</f>
        <v/>
      </c>
      <c r="AY1891" s="24" t="str">
        <f>_xlfn.XLOOKUP(B1891,'[7]ALL SITES DOWN'!$D:$D,'[7]ALL SITES DOWN'!$J:$J,"")</f>
        <v/>
      </c>
      <c r="AZ1891" s="24" t="str">
        <f>_xlfn.XLOOKUP(B1891,'[8]ALL SITES DOWN'!$D:$D,'[8]ALL SITES DOWN'!$J:$J,"")</f>
        <v/>
      </c>
      <c r="BA1891" s="9" t="str">
        <f>_xlfn.XLOOKUP(B1891,[9]sheet1!$AC:$AC,[9]sheet1!$AF:$AF,"")</f>
        <v/>
      </c>
      <c r="BB1891" s="14" t="s">
        <v>5537</v>
      </c>
      <c r="BC1891" s="14" t="s">
        <v>5537</v>
      </c>
      <c r="BD1891" s="14" t="str">
        <f>_xlfn.XLOOKUP(B1891,'[10]cell downs 18042026 17h'!$B:$B,'[10]cell downs 18042026 17h'!$B:$B,"")</f>
        <v/>
      </c>
      <c r="BE1891" s="14" t="str">
        <f>_xlfn.XLOOKUP(B1891,'[11]Cells Huawei 19042026 15h'!$B:$B,'[11]Cells Huawei 19042026 15h'!$B:$B,"")</f>
        <v/>
      </c>
      <c r="BF1891" s="9" t="str">
        <f>_xlfn.XLOOKUP(B1891,'[12]cells down 19042026 9H40'!$B:$B,'[12]cells down 19042026 9H40'!$B:$B,"")</f>
        <v/>
      </c>
      <c r="BG1891" s="9" t="s">
        <v>3061</v>
      </c>
      <c r="BH1891" s="9" t="s">
        <v>154</v>
      </c>
    </row>
    <row r="1892" spans="1:60" s="9" customFormat="1" x14ac:dyDescent="0.3">
      <c r="A1892" s="1" t="s">
        <v>1263</v>
      </c>
      <c r="B1892" s="8" t="s">
        <v>1264</v>
      </c>
      <c r="C1892" s="3" t="str">
        <f>_xlfn.XLOOKUP(B1892,'[1]daily break down'!$D:$D,'[1]daily break down'!$E:$E,"")</f>
        <v>SUD-OUEST</v>
      </c>
      <c r="D1892" s="1" t="s">
        <v>11</v>
      </c>
      <c r="E1892" s="1" t="s">
        <v>12</v>
      </c>
      <c r="F1892" s="3" t="s">
        <v>13</v>
      </c>
      <c r="G1892" s="1" t="s">
        <v>63</v>
      </c>
      <c r="H1892" s="40" t="str">
        <f>_xlfn.XLOOKUP(B1892,[2]CALCULATION!$B:$B,[2]CALCULATION!$H:$H,"")</f>
        <v>Huawei</v>
      </c>
      <c r="I1892" s="34">
        <v>0</v>
      </c>
      <c r="J1892" s="34">
        <v>0</v>
      </c>
      <c r="K1892" s="34">
        <v>7.936609851241179E-3</v>
      </c>
      <c r="L1892" s="34">
        <v>0</v>
      </c>
      <c r="M1892" s="34">
        <v>0</v>
      </c>
      <c r="N1892" s="34">
        <v>0</v>
      </c>
      <c r="O1892" s="34">
        <v>0</v>
      </c>
      <c r="P1892" s="34">
        <v>0</v>
      </c>
      <c r="Q1892" s="34">
        <v>0</v>
      </c>
      <c r="R1892" s="34">
        <v>0</v>
      </c>
      <c r="S1892" s="35">
        <v>0</v>
      </c>
      <c r="T1892" s="35">
        <v>0</v>
      </c>
      <c r="U1892" s="35">
        <v>0</v>
      </c>
      <c r="V1892" s="35">
        <v>0</v>
      </c>
      <c r="W1892" s="35">
        <v>0</v>
      </c>
      <c r="X1892" s="35">
        <v>0</v>
      </c>
      <c r="Y1892" s="35">
        <v>0</v>
      </c>
      <c r="Z1892" s="35">
        <v>0</v>
      </c>
      <c r="AA1892" s="35">
        <v>0</v>
      </c>
      <c r="AB1892" s="35">
        <v>0</v>
      </c>
      <c r="AC1892" s="35">
        <v>0</v>
      </c>
      <c r="AD1892" s="35">
        <v>0</v>
      </c>
      <c r="AE1892" s="58" t="s">
        <v>5560</v>
      </c>
      <c r="AF1892" s="58"/>
      <c r="AG1892" s="57" t="str" cm="1">
        <f t="array" ref="AG1892">IFERROR(_xlfn.IFS(
AI1892="MPR ISSUE","PDH",
AI1892="BSS Hardware Issue","BSS",
AI1892="Sites strategiques, MLL, Pylone, etc.","ENVTECH",
AI1892="AKTIVCO DEFAUT GE &amp; POWER Cabinet","AKTIVCO",
AI1892="AKTIVCO Coupure ENEO &amp; Baisse de tension","AKTIVCO GRID ONLY",
AI1892="Coupure ENEO &amp; Baisse de tension","IHS GRID ONLY",
AI1892="Defaut GE &amp; POWER Cabinet","IHS",
AI1892="Sharing","Partners",
AI1892="Sites strategiques &amp; DataCenter","SST &amp; DC",
AI1892="Exclu","Exclu",
AI1892="SAT","SAT",
AI1892="SPARE-ISSUE","SPARE-ISSUE",
AI1892="Fiber CAmtel","TRANS_FO_CAMTEL",
AI1892="Fiber AOF","Fiber AOF",
AI1892="Projet OCM (HUAWEI)","TRAVAUX-HUAWEI",
AI1892="Projet OCM (NOKIA)","TRAVAUX-NOKIA",
AI1892="ACCESS-ISSUE","ACCESS-ISSUE",
AI1892="Projet OCM (ZTE, NOKIA, autres projets)","TRAVAUX OCM",
AI1892="No root CAuse","No root cause",
AI1892="ODU HS","PDH",
AI1892="IP &amp; VLAN","PDH",
AI1892="Warehouse HUAWEI","SPARE-ISSUE",
AI1892="SPARE-HS","SPARE-ISSUE",
AI1892="Power Telco","BSS",AI1892="no impacts","no impacts"
),"")</f>
        <v>no impacts</v>
      </c>
      <c r="AH1892" s="57" t="str" cm="1">
        <f t="array" ref="AH1892">IFERROR(_xlfn.IFS(
AI1892="MPR ISSUE","TX ISSUE",
AI1892="BSS Hardware Issue","RAN ISSUE",
AI1892="Sites strategiques, MLL, Pylone, etc.","ENVTECH",
AI1892="AKTIVCO DEFAUT GE &amp; POWER Cabinet","POWER ISSUE",
AI1892="AKTIVCO Coupure ENEO &amp; Baisse de tension","POWER ISSUE",
AI1892="Coupure ENEO &amp; Baisse de tension","POWER ISSUE",
AI1892="Defaut GE &amp; POWER Cabinet","POWER ISSUE",
AI1892="Sharing","POWER ISSUE",
AI1892="Sites strategiques &amp; DataCenter","POWER ISSUE",
AI1892="Exclu","Exclu",
AI1892="SAT","TX ISSUE",
AI1892="SPARE-ISSUE","SPARE-ISSUE",
AI1892="Fiber CAmtel","TX ISSUE",
AI1892="Fiber AOF","TX ISSUE",
AI1892="Projet OCM (HUAWEI)","TRAVAUX-HUAWEI",
AI1892="Projet OCM (NOKIA)","TRAVAUX -NOKIA",
AI1892="ACCESS-ISSUE","ACCESS-ISSUE",
AI1892="Projet OCM (ZTE, NOKIA, autres projets)","TRAVAUX OCM",
AI1892="No root CAuse","No root cause",
AI1892="ODU HS","TX ISSUE",
AI1892="IP &amp; VLAN","TX ISSUE",
AI1892="Warehouse HUAWEI","SPARE-ISSUE",
AI1892="SPARE-HS","SPARE-ISSUE",
AI1892="Power Telco","RAN ISSUE",AI1892="no impacts","no impacts"
),"")</f>
        <v>no impacts</v>
      </c>
      <c r="AI1892" s="85" t="s">
        <v>5998</v>
      </c>
      <c r="AJ1892" s="57" t="str" cm="1">
        <f t="array" ref="AJ1892">IFERROR(_xlfn.IFS(
AI1892="MPR ISSUE","ACTIVE",
AI1892="BSS Hardware Issue","ACTIVE",
AI1892="Sites strategiques, MLL, Pylone, etc.","PASSIVE",
AI1892="AKTIVCO DEFAUT GE &amp; POWER Cabinet","PASSIVE",
AI1892="AKTIVCO Coupure ENEO &amp; Baisse de tension","PASSIVE",
AI1892="Coupure ENEO &amp; Baisse de tension","PASSIVE",
AI1892="Defaut GE &amp; POWER Cabinet","PASSIVE",
AI1892="Sharing","PASSIVE",
AI1892="Sites strategiques &amp; DataCenter","PASSIVE",
AI1892="Exclu","Exclu",
AI1892="SAT","ACTIVE",
AI1892="SPARE-ISSUE","SPARE-ISSUE",
AI1892="Fiber CAmtel","ACTIVE",
AI1892="Fiber AOF","ACTIVE",
AI1892="Projet OCM (HUAWEI)","PLANNED WORKS",
AI1892="Projet OCM (NOKIA)","PLANNED WORKS",
AI1892="ACCESS-ISSUE","ACCESS-ISSUE",
AI1892="Projet OCM (ZTE, NOKIA, autres projets)","PLANNED WORKS",
AI1892="No root CAuse","No root cause",
AI1892="ODU HS","ACTIVE",
AI1892="IP &amp; VLAN","ACTIVE",
AI1892="Warehouse HUAWEI","SPARE-ISSUE",
AI1892="SPARE-HS","SPARE-ISSUE",
AI1892="Power Telco","ACTIVE", AI1892="no impacts","no impacts"
),"")</f>
        <v>no impacts</v>
      </c>
      <c r="AK1892" s="23" t="s">
        <v>5537</v>
      </c>
      <c r="AL1892" s="23" t="str">
        <f t="shared" si="51"/>
        <v>SUO_207</v>
      </c>
      <c r="AN1892" s="9" t="s">
        <v>5537</v>
      </c>
      <c r="AO1892" s="23" t="str">
        <f>_xlfn.XLOOKUP(B1892,'INCIDENT-05-03-2026'!E:E,'INCIDENT-05-03-2026'!F:F,"")</f>
        <v/>
      </c>
      <c r="AP1892" s="7" t="s">
        <v>5537</v>
      </c>
      <c r="AQ1892" s="6"/>
      <c r="AR1892" s="7"/>
      <c r="AS1892" s="3" t="str">
        <f>_xlfn.XLOOKUP(B1892,'[3]tt num | region | site id'!$C:$C,'[3]tt num | region | site id'!$Q:$Q,"")</f>
        <v/>
      </c>
      <c r="AT1892" s="24" t="str">
        <f>_xlfn.XLOOKUP(B1892,'[4]Cells Huawei 03052026 12h'!$B:$B,'[4]Cells Huawei 03052026 12h'!$T:$T,"")</f>
        <v/>
      </c>
      <c r="AU1892" s="24" t="str">
        <f>_xlfn.XLOOKUP(B1892,'[5]cells down 02052026 8h50'!$B:$B,'[5]cells down 02052026 8h50'!$R:$R,"")</f>
        <v/>
      </c>
      <c r="AV1892" s="24" t="str">
        <f>_xlfn.XLOOKUP(B1892,'[5]cells down 02052026 13h50'!$B:$B,'[5]cells down 02052026 13h50'!$R:$R,"")</f>
        <v/>
      </c>
      <c r="AW1892" s="24" t="str">
        <f>_xlfn.XLOOKUP(B1892,'[5]cells down 02052026 13h50'!$B:$B,'[5]cells down 02052026 13h50'!$R:$R,"")</f>
        <v/>
      </c>
      <c r="AX1892" s="24" t="str">
        <f>_xlfn.XLOOKUP(B1892,'[6]cell downs 03052026 8h40 '!$B:$B,'[6]cell downs 03052026 8h40 '!$R:$R,"")</f>
        <v/>
      </c>
      <c r="AY1892" s="24" t="str">
        <f>_xlfn.XLOOKUP(B1892,'[7]ALL SITES DOWN'!$D:$D,'[7]ALL SITES DOWN'!$J:$J,"")</f>
        <v/>
      </c>
      <c r="AZ1892" s="24" t="str">
        <f>_xlfn.XLOOKUP(B1892,'[8]ALL SITES DOWN'!$D:$D,'[8]ALL SITES DOWN'!$J:$J,"")</f>
        <v/>
      </c>
      <c r="BA1892" s="9" t="str">
        <f>_xlfn.XLOOKUP(B1892,[9]sheet1!$AC:$AC,[9]sheet1!$AF:$AF,"")</f>
        <v/>
      </c>
      <c r="BB1892" s="14" t="s">
        <v>5537</v>
      </c>
      <c r="BC1892" s="14" t="s">
        <v>5537</v>
      </c>
      <c r="BD1892" s="14" t="str">
        <f>_xlfn.XLOOKUP(B1892,'[10]cell downs 18042026 17h'!$B:$B,'[10]cell downs 18042026 17h'!$B:$B,"")</f>
        <v/>
      </c>
      <c r="BE1892" s="14" t="str">
        <f>_xlfn.XLOOKUP(B1892,'[11]Cells Huawei 19042026 15h'!$B:$B,'[11]Cells Huawei 19042026 15h'!$B:$B,"")</f>
        <v/>
      </c>
      <c r="BF1892" s="9" t="str">
        <f>_xlfn.XLOOKUP(B1892,'[12]cells down 19042026 9H40'!$B:$B,'[12]cells down 19042026 9H40'!$B:$B,"")</f>
        <v/>
      </c>
      <c r="BG1892" s="9" t="s">
        <v>1264</v>
      </c>
      <c r="BH1892" s="9" t="s">
        <v>594</v>
      </c>
    </row>
    <row r="1893" spans="1:60" s="9" customFormat="1" x14ac:dyDescent="0.3">
      <c r="A1893" s="1" t="s">
        <v>997</v>
      </c>
      <c r="B1893" s="8" t="s">
        <v>2872</v>
      </c>
      <c r="C1893" s="3" t="str">
        <f>_xlfn.XLOOKUP(B1893,'[1]daily break down'!$D:$D,'[1]daily break down'!$E:$E,"")</f>
        <v>ADAMAOUA</v>
      </c>
      <c r="D1893" s="1" t="s">
        <v>11</v>
      </c>
      <c r="E1893" s="1" t="s">
        <v>12</v>
      </c>
      <c r="F1893" s="3" t="s">
        <v>90</v>
      </c>
      <c r="G1893" s="1" t="s">
        <v>997</v>
      </c>
      <c r="H1893" s="40" t="str">
        <f>_xlfn.XLOOKUP(B1893,[2]CALCULATION!$B:$B,[2]CALCULATION!$H:$H,"")</f>
        <v>Huawei</v>
      </c>
      <c r="I1893" s="34">
        <v>0</v>
      </c>
      <c r="J1893" s="34">
        <v>0</v>
      </c>
      <c r="K1893" s="34">
        <v>3.8167067599227237E-3</v>
      </c>
      <c r="L1893" s="34">
        <v>0</v>
      </c>
      <c r="M1893" s="34">
        <v>0</v>
      </c>
      <c r="N1893" s="34">
        <v>0</v>
      </c>
      <c r="O1893" s="34">
        <v>0</v>
      </c>
      <c r="P1893" s="34">
        <v>0</v>
      </c>
      <c r="Q1893" s="34">
        <v>0</v>
      </c>
      <c r="R1893" s="34">
        <v>0</v>
      </c>
      <c r="S1893" s="35">
        <v>0</v>
      </c>
      <c r="T1893" s="35">
        <v>0</v>
      </c>
      <c r="U1893" s="35">
        <v>0</v>
      </c>
      <c r="V1893" s="35">
        <v>0</v>
      </c>
      <c r="W1893" s="35">
        <v>0</v>
      </c>
      <c r="X1893" s="35">
        <v>0</v>
      </c>
      <c r="Y1893" s="35">
        <v>0</v>
      </c>
      <c r="Z1893" s="35">
        <v>0</v>
      </c>
      <c r="AA1893" s="35">
        <v>0</v>
      </c>
      <c r="AB1893" s="35">
        <v>0</v>
      </c>
      <c r="AC1893" s="35">
        <v>0</v>
      </c>
      <c r="AD1893" s="35">
        <v>0</v>
      </c>
      <c r="AE1893" s="58" t="s">
        <v>5560</v>
      </c>
      <c r="AF1893" s="58"/>
      <c r="AG1893" s="57" t="str" cm="1">
        <f t="array" ref="AG1893">IFERROR(_xlfn.IFS(
AI1893="MPR ISSUE","PDH",
AI1893="BSS Hardware Issue","BSS",
AI1893="Sites strategiques, MLL, Pylone, etc.","ENVTECH",
AI1893="AKTIVCO DEFAUT GE &amp; POWER Cabinet","AKTIVCO",
AI1893="AKTIVCO Coupure ENEO &amp; Baisse de tension","AKTIVCO GRID ONLY",
AI1893="Coupure ENEO &amp; Baisse de tension","IHS GRID ONLY",
AI1893="Defaut GE &amp; POWER Cabinet","IHS",
AI1893="Sharing","Partners",
AI1893="Sites strategiques &amp; DataCenter","SST &amp; DC",
AI1893="Exclu","Exclu",
AI1893="SAT","SAT",
AI1893="SPARE-ISSUE","SPARE-ISSUE",
AI1893="Fiber CAmtel","TRANS_FO_CAMTEL",
AI1893="Fiber AOF","Fiber AOF",
AI1893="Projet OCM (HUAWEI)","TRAVAUX-HUAWEI",
AI1893="Projet OCM (NOKIA)","TRAVAUX-NOKIA",
AI1893="ACCESS-ISSUE","ACCESS-ISSUE",
AI1893="Projet OCM (ZTE, NOKIA, autres projets)","TRAVAUX OCM",
AI1893="No root CAuse","No root cause",
AI1893="ODU HS","PDH",
AI1893="IP &amp; VLAN","PDH",
AI1893="Warehouse HUAWEI","SPARE-ISSUE",
AI1893="SPARE-HS","SPARE-ISSUE",
AI1893="Power Telco","BSS",AI1893="no impacts","no impacts"
),"")</f>
        <v>no impacts</v>
      </c>
      <c r="AH1893" s="57" t="str" cm="1">
        <f t="array" ref="AH1893">IFERROR(_xlfn.IFS(
AI1893="MPR ISSUE","TX ISSUE",
AI1893="BSS Hardware Issue","RAN ISSUE",
AI1893="Sites strategiques, MLL, Pylone, etc.","ENVTECH",
AI1893="AKTIVCO DEFAUT GE &amp; POWER Cabinet","POWER ISSUE",
AI1893="AKTIVCO Coupure ENEO &amp; Baisse de tension","POWER ISSUE",
AI1893="Coupure ENEO &amp; Baisse de tension","POWER ISSUE",
AI1893="Defaut GE &amp; POWER Cabinet","POWER ISSUE",
AI1893="Sharing","POWER ISSUE",
AI1893="Sites strategiques &amp; DataCenter","POWER ISSUE",
AI1893="Exclu","Exclu",
AI1893="SAT","TX ISSUE",
AI1893="SPARE-ISSUE","SPARE-ISSUE",
AI1893="Fiber CAmtel","TX ISSUE",
AI1893="Fiber AOF","TX ISSUE",
AI1893="Projet OCM (HUAWEI)","TRAVAUX-HUAWEI",
AI1893="Projet OCM (NOKIA)","TRAVAUX -NOKIA",
AI1893="ACCESS-ISSUE","ACCESS-ISSUE",
AI1893="Projet OCM (ZTE, NOKIA, autres projets)","TRAVAUX OCM",
AI1893="No root CAuse","No root cause",
AI1893="ODU HS","TX ISSUE",
AI1893="IP &amp; VLAN","TX ISSUE",
AI1893="Warehouse HUAWEI","SPARE-ISSUE",
AI1893="SPARE-HS","SPARE-ISSUE",
AI1893="Power Telco","RAN ISSUE",AI1893="no impacts","no impacts"
),"")</f>
        <v>no impacts</v>
      </c>
      <c r="AI1893" s="85" t="s">
        <v>5998</v>
      </c>
      <c r="AJ1893" s="57" t="str" cm="1">
        <f t="array" ref="AJ1893">IFERROR(_xlfn.IFS(
AI1893="MPR ISSUE","ACTIVE",
AI1893="BSS Hardware Issue","ACTIVE",
AI1893="Sites strategiques, MLL, Pylone, etc.","PASSIVE",
AI1893="AKTIVCO DEFAUT GE &amp; POWER Cabinet","PASSIVE",
AI1893="AKTIVCO Coupure ENEO &amp; Baisse de tension","PASSIVE",
AI1893="Coupure ENEO &amp; Baisse de tension","PASSIVE",
AI1893="Defaut GE &amp; POWER Cabinet","PASSIVE",
AI1893="Sharing","PASSIVE",
AI1893="Sites strategiques &amp; DataCenter","PASSIVE",
AI1893="Exclu","Exclu",
AI1893="SAT","ACTIVE",
AI1893="SPARE-ISSUE","SPARE-ISSUE",
AI1893="Fiber CAmtel","ACTIVE",
AI1893="Fiber AOF","ACTIVE",
AI1893="Projet OCM (HUAWEI)","PLANNED WORKS",
AI1893="Projet OCM (NOKIA)","PLANNED WORKS",
AI1893="ACCESS-ISSUE","ACCESS-ISSUE",
AI1893="Projet OCM (ZTE, NOKIA, autres projets)","PLANNED WORKS",
AI1893="No root CAuse","No root cause",
AI1893="ODU HS","ACTIVE",
AI1893="IP &amp; VLAN","ACTIVE",
AI1893="Warehouse HUAWEI","SPARE-ISSUE",
AI1893="SPARE-HS","SPARE-ISSUE",
AI1893="Power Telco","ACTIVE", AI1893="no impacts","no impacts"
),"")</f>
        <v>no impacts</v>
      </c>
      <c r="AK1893" s="23" t="s">
        <v>5537</v>
      </c>
      <c r="AL1893" s="23" t="str">
        <f t="shared" si="51"/>
        <v>ADM_005</v>
      </c>
      <c r="AN1893" s="9" t="s">
        <v>5537</v>
      </c>
      <c r="AO1893" s="23" t="str">
        <f>_xlfn.XLOOKUP(B1893,'INCIDENT-05-03-2026'!E:E,'INCIDENT-05-03-2026'!F:F,"")</f>
        <v/>
      </c>
      <c r="AP1893" s="7" t="s">
        <v>5537</v>
      </c>
      <c r="AQ1893" s="6"/>
      <c r="AR1893" s="7"/>
      <c r="AS1893" s="3" t="str">
        <f>_xlfn.XLOOKUP(B1893,'[3]tt num | region | site id'!$C:$C,'[3]tt num | region | site id'!$Q:$Q,"")</f>
        <v/>
      </c>
      <c r="AT1893" s="24" t="str">
        <f>_xlfn.XLOOKUP(B1893,'[4]Cells Huawei 03052026 12h'!$B:$B,'[4]Cells Huawei 03052026 12h'!$T:$T,"")</f>
        <v/>
      </c>
      <c r="AU1893" s="24" t="str">
        <f>_xlfn.XLOOKUP(B1893,'[5]cells down 02052026 8h50'!$B:$B,'[5]cells down 02052026 8h50'!$R:$R,"")</f>
        <v/>
      </c>
      <c r="AV1893" s="24" t="str">
        <f>_xlfn.XLOOKUP(B1893,'[5]cells down 02052026 13h50'!$B:$B,'[5]cells down 02052026 13h50'!$R:$R,"")</f>
        <v/>
      </c>
      <c r="AW1893" s="24" t="str">
        <f>_xlfn.XLOOKUP(B1893,'[5]cells down 02052026 13h50'!$B:$B,'[5]cells down 02052026 13h50'!$R:$R,"")</f>
        <v/>
      </c>
      <c r="AX1893" s="24" t="str">
        <f>_xlfn.XLOOKUP(B1893,'[6]cell downs 03052026 8h40 '!$B:$B,'[6]cell downs 03052026 8h40 '!$R:$R,"")</f>
        <v/>
      </c>
      <c r="AY1893" s="24" t="str">
        <f>_xlfn.XLOOKUP(B1893,'[7]ALL SITES DOWN'!$D:$D,'[7]ALL SITES DOWN'!$J:$J,"")</f>
        <v/>
      </c>
      <c r="AZ1893" s="24" t="str">
        <f>_xlfn.XLOOKUP(B1893,'[8]ALL SITES DOWN'!$D:$D,'[8]ALL SITES DOWN'!$J:$J,"")</f>
        <v/>
      </c>
      <c r="BA1893" s="9" t="str">
        <f>_xlfn.XLOOKUP(B1893,[9]sheet1!$AC:$AC,[9]sheet1!$AF:$AF,"")</f>
        <v/>
      </c>
      <c r="BB1893" s="14" t="s">
        <v>5537</v>
      </c>
      <c r="BC1893" s="14" t="s">
        <v>5537</v>
      </c>
      <c r="BD1893" s="14" t="str">
        <f>_xlfn.XLOOKUP(B1893,'[10]cell downs 18042026 17h'!$B:$B,'[10]cell downs 18042026 17h'!$B:$B,"")</f>
        <v/>
      </c>
      <c r="BE1893" s="14" t="str">
        <f>_xlfn.XLOOKUP(B1893,'[11]Cells Huawei 19042026 15h'!$B:$B,'[11]Cells Huawei 19042026 15h'!$B:$B,"")</f>
        <v/>
      </c>
      <c r="BF1893" s="9" t="str">
        <f>_xlfn.XLOOKUP(B1893,'[12]cells down 19042026 9H40'!$B:$B,'[12]cells down 19042026 9H40'!$B:$B,"")</f>
        <v/>
      </c>
      <c r="BG1893" s="9" t="s">
        <v>2872</v>
      </c>
      <c r="BH1893" s="9" t="s">
        <v>12</v>
      </c>
    </row>
    <row r="1894" spans="1:60" s="9" customFormat="1" x14ac:dyDescent="0.3">
      <c r="A1894" s="25" t="s">
        <v>5448</v>
      </c>
      <c r="B1894" s="32" t="s">
        <v>5449</v>
      </c>
      <c r="C1894" s="3" t="str">
        <f>_xlfn.XLOOKUP(B1894,'[1]daily break down'!$D:$D,'[1]daily break down'!$E:$E,"")</f>
        <v>NORD</v>
      </c>
      <c r="D1894" s="25" t="s">
        <v>357</v>
      </c>
      <c r="E1894" s="25" t="s">
        <v>122</v>
      </c>
      <c r="F1894" s="25" t="s">
        <v>5403</v>
      </c>
      <c r="G1894" s="25" t="s">
        <v>732</v>
      </c>
      <c r="H1894" s="40" t="str">
        <f>_xlfn.XLOOKUP(B1894,[2]CALCULATION!$B:$B,[2]CALCULATION!$H:$H,"")</f>
        <v>Huawei</v>
      </c>
      <c r="I1894" s="34">
        <v>6.1493566530549346</v>
      </c>
      <c r="J1894" s="34">
        <v>3.272201818892627</v>
      </c>
      <c r="K1894" s="34">
        <v>0</v>
      </c>
      <c r="L1894" s="34">
        <v>0</v>
      </c>
      <c r="M1894" s="34">
        <v>0</v>
      </c>
      <c r="N1894" s="34">
        <v>0</v>
      </c>
      <c r="O1894" s="34">
        <v>0</v>
      </c>
      <c r="P1894" s="34">
        <v>0</v>
      </c>
      <c r="Q1894" s="34">
        <v>0</v>
      </c>
      <c r="R1894" s="34">
        <v>0</v>
      </c>
      <c r="S1894" s="35">
        <v>0</v>
      </c>
      <c r="T1894" s="35">
        <v>0</v>
      </c>
      <c r="U1894" s="35">
        <v>0</v>
      </c>
      <c r="V1894" s="35">
        <v>0</v>
      </c>
      <c r="W1894" s="35">
        <v>0</v>
      </c>
      <c r="X1894" s="35">
        <v>0</v>
      </c>
      <c r="Y1894" s="35">
        <v>0</v>
      </c>
      <c r="Z1894" s="35">
        <v>3.3571681319967008</v>
      </c>
      <c r="AA1894" s="35">
        <v>0</v>
      </c>
      <c r="AB1894" s="35">
        <v>0</v>
      </c>
      <c r="AC1894" s="35">
        <v>0</v>
      </c>
      <c r="AD1894" s="35">
        <v>0</v>
      </c>
      <c r="AE1894" s="58" t="s">
        <v>5560</v>
      </c>
      <c r="AF1894" s="58"/>
      <c r="AG1894" s="57" t="str" cm="1">
        <f t="array" ref="AG1894">IFERROR(_xlfn.IFS(
AI1894="MPR ISSUE","PDH",
AI1894="BSS Hardware Issue","BSS",
AI1894="Sites strategiques, MLL, Pylone, etc.","ENVTECH",
AI1894="AKTIVCO DEFAUT GE &amp; POWER Cabinet","AKTIVCO",
AI1894="AKTIVCO Coupure ENEO &amp; Baisse de tension","AKTIVCO GRID ONLY",
AI1894="Coupure ENEO &amp; Baisse de tension","IHS GRID ONLY",
AI1894="Defaut GE &amp; POWER Cabinet","IHS",
AI1894="Sharing","Partners",
AI1894="Sites strategiques &amp; DataCenter","SST &amp; DC",
AI1894="Exclu","Exclu",
AI1894="SAT","SAT",
AI1894="SPARE-ISSUE","SPARE-ISSUE",
AI1894="Fiber CAmtel","TRANS_FO_CAMTEL",
AI1894="Fiber AOF","Fiber AOF",
AI1894="Projet OCM (HUAWEI)","TRAVAUX-HUAWEI",
AI1894="Projet OCM (NOKIA)","TRAVAUX-NOKIA",
AI1894="ACCESS-ISSUE","ACCESS-ISSUE",
AI1894="Projet OCM (ZTE, NOKIA, autres projets)","TRAVAUX OCM",
AI1894="No root CAuse","No root cause",
AI1894="ODU HS","PDH",
AI1894="IP &amp; VLAN","PDH",
AI1894="Warehouse HUAWEI","SPARE-ISSUE",
AI1894="SPARE-HS","SPARE-ISSUE",
AI1894="Power Telco","BSS",AI1894="no impacts","no impacts"
),"")</f>
        <v>no impacts</v>
      </c>
      <c r="AH1894" s="57" t="str" cm="1">
        <f t="array" ref="AH1894">IFERROR(_xlfn.IFS(
AI1894="MPR ISSUE","TX ISSUE",
AI1894="BSS Hardware Issue","RAN ISSUE",
AI1894="Sites strategiques, MLL, Pylone, etc.","ENVTECH",
AI1894="AKTIVCO DEFAUT GE &amp; POWER Cabinet","POWER ISSUE",
AI1894="AKTIVCO Coupure ENEO &amp; Baisse de tension","POWER ISSUE",
AI1894="Coupure ENEO &amp; Baisse de tension","POWER ISSUE",
AI1894="Defaut GE &amp; POWER Cabinet","POWER ISSUE",
AI1894="Sharing","POWER ISSUE",
AI1894="Sites strategiques &amp; DataCenter","POWER ISSUE",
AI1894="Exclu","Exclu",
AI1894="SAT","TX ISSUE",
AI1894="SPARE-ISSUE","SPARE-ISSUE",
AI1894="Fiber CAmtel","TX ISSUE",
AI1894="Fiber AOF","TX ISSUE",
AI1894="Projet OCM (HUAWEI)","TRAVAUX-HUAWEI",
AI1894="Projet OCM (NOKIA)","TRAVAUX -NOKIA",
AI1894="ACCESS-ISSUE","ACCESS-ISSUE",
AI1894="Projet OCM (ZTE, NOKIA, autres projets)","TRAVAUX OCM",
AI1894="No root CAuse","No root cause",
AI1894="ODU HS","TX ISSUE",
AI1894="IP &amp; VLAN","TX ISSUE",
AI1894="Warehouse HUAWEI","SPARE-ISSUE",
AI1894="SPARE-HS","SPARE-ISSUE",
AI1894="Power Telco","RAN ISSUE",AI1894="no impacts","no impacts"
),"")</f>
        <v>no impacts</v>
      </c>
      <c r="AI1894" s="85" t="s">
        <v>5998</v>
      </c>
      <c r="AJ1894" s="57" t="str" cm="1">
        <f t="array" ref="AJ1894">IFERROR(_xlfn.IFS(
AI1894="MPR ISSUE","ACTIVE",
AI1894="BSS Hardware Issue","ACTIVE",
AI1894="Sites strategiques, MLL, Pylone, etc.","PASSIVE",
AI1894="AKTIVCO DEFAUT GE &amp; POWER Cabinet","PASSIVE",
AI1894="AKTIVCO Coupure ENEO &amp; Baisse de tension","PASSIVE",
AI1894="Coupure ENEO &amp; Baisse de tension","PASSIVE",
AI1894="Defaut GE &amp; POWER Cabinet","PASSIVE",
AI1894="Sharing","PASSIVE",
AI1894="Sites strategiques &amp; DataCenter","PASSIVE",
AI1894="Exclu","Exclu",
AI1894="SAT","ACTIVE",
AI1894="SPARE-ISSUE","SPARE-ISSUE",
AI1894="Fiber CAmtel","ACTIVE",
AI1894="Fiber AOF","ACTIVE",
AI1894="Projet OCM (HUAWEI)","PLANNED WORKS",
AI1894="Projet OCM (NOKIA)","PLANNED WORKS",
AI1894="ACCESS-ISSUE","ACCESS-ISSUE",
AI1894="Projet OCM (ZTE, NOKIA, autres projets)","PLANNED WORKS",
AI1894="No root CAuse","No root cause",
AI1894="ODU HS","ACTIVE",
AI1894="IP &amp; VLAN","ACTIVE",
AI1894="Warehouse HUAWEI","SPARE-ISSUE",
AI1894="SPARE-HS","SPARE-ISSUE",
AI1894="Power Telco","ACTIVE", AI1894="no impacts","no impacts"
),"")</f>
        <v>no impacts</v>
      </c>
      <c r="AK1894" s="23" t="s">
        <v>5537</v>
      </c>
      <c r="AL1894" s="23" t="str">
        <f t="shared" ref="AL1894:AL1925" si="52">B1894</f>
        <v>NRD_256</v>
      </c>
      <c r="AN1894" s="9" t="s">
        <v>5537</v>
      </c>
      <c r="AO1894" s="23" t="str">
        <f>_xlfn.XLOOKUP(B1894,'INCIDENT-05-03-2026'!E:E,'INCIDENT-05-03-2026'!F:F,"")</f>
        <v/>
      </c>
      <c r="AP1894" s="7" t="s">
        <v>5537</v>
      </c>
      <c r="AQ1894" s="6"/>
      <c r="AR1894" s="7"/>
      <c r="AS1894" s="3" t="str">
        <f>_xlfn.XLOOKUP(B1894,'[3]tt num | region | site id'!$C:$C,'[3]tt num | region | site id'!$Q:$Q,"")</f>
        <v/>
      </c>
      <c r="AT1894" s="24" t="str">
        <f>_xlfn.XLOOKUP(B1894,'[4]Cells Huawei 03052026 12h'!$B:$B,'[4]Cells Huawei 03052026 12h'!$T:$T,"")</f>
        <v/>
      </c>
      <c r="AU1894" s="24" t="str">
        <f>_xlfn.XLOOKUP(B1894,'[5]cells down 02052026 8h50'!$B:$B,'[5]cells down 02052026 8h50'!$R:$R,"")</f>
        <v/>
      </c>
      <c r="AV1894" s="24" t="str">
        <f>_xlfn.XLOOKUP(B1894,'[5]cells down 02052026 13h50'!$B:$B,'[5]cells down 02052026 13h50'!$R:$R,"")</f>
        <v/>
      </c>
      <c r="AW1894" s="24" t="str">
        <f>_xlfn.XLOOKUP(B1894,'[5]cells down 02052026 13h50'!$B:$B,'[5]cells down 02052026 13h50'!$R:$R,"")</f>
        <v/>
      </c>
      <c r="AX1894" s="24" t="str">
        <f>_xlfn.XLOOKUP(B1894,'[6]cell downs 03052026 8h40 '!$B:$B,'[6]cell downs 03052026 8h40 '!$R:$R,"")</f>
        <v/>
      </c>
      <c r="AY1894" s="24" t="str">
        <f>_xlfn.XLOOKUP(B1894,'[7]ALL SITES DOWN'!$D:$D,'[7]ALL SITES DOWN'!$J:$J,"")</f>
        <v/>
      </c>
      <c r="AZ1894" s="24" t="str">
        <f>_xlfn.XLOOKUP(B1894,'[8]ALL SITES DOWN'!$D:$D,'[8]ALL SITES DOWN'!$J:$J,"")</f>
        <v/>
      </c>
      <c r="BA1894" s="9" t="str">
        <f>_xlfn.XLOOKUP(B1894,[9]sheet1!$AC:$AC,[9]sheet1!$AF:$AF,"")</f>
        <v/>
      </c>
      <c r="BB1894" s="14" t="s">
        <v>5537</v>
      </c>
      <c r="BC1894" s="14" t="s">
        <v>5537</v>
      </c>
      <c r="BD1894" s="14" t="str">
        <f>_xlfn.XLOOKUP(B1894,'[10]cell downs 18042026 17h'!$B:$B,'[10]cell downs 18042026 17h'!$B:$B,"")</f>
        <v/>
      </c>
      <c r="BE1894" s="14" t="str">
        <f>_xlfn.XLOOKUP(B1894,'[11]Cells Huawei 19042026 15h'!$B:$B,'[11]Cells Huawei 19042026 15h'!$B:$B,"")</f>
        <v/>
      </c>
      <c r="BF1894" s="9" t="str">
        <f>_xlfn.XLOOKUP(B1894,'[12]cells down 19042026 9H40'!$B:$B,'[12]cells down 19042026 9H40'!$B:$B,"")</f>
        <v/>
      </c>
      <c r="BG1894" s="9" t="s">
        <v>5537</v>
      </c>
      <c r="BH1894" s="9" t="s">
        <v>12</v>
      </c>
    </row>
    <row r="1895" spans="1:60" s="9" customFormat="1" x14ac:dyDescent="0.3">
      <c r="A1895" s="1" t="s">
        <v>1016</v>
      </c>
      <c r="B1895" s="8" t="s">
        <v>1017</v>
      </c>
      <c r="C1895" s="3" t="str">
        <f>_xlfn.XLOOKUP(B1895,'[1]daily break down'!$D:$D,'[1]daily break down'!$E:$E,"")</f>
        <v>Bafoussam</v>
      </c>
      <c r="D1895" s="1" t="s">
        <v>11</v>
      </c>
      <c r="E1895" s="1" t="s">
        <v>145</v>
      </c>
      <c r="F1895" s="3" t="s">
        <v>102</v>
      </c>
      <c r="G1895" s="1" t="s">
        <v>299</v>
      </c>
      <c r="H1895" s="40" t="str">
        <f>_xlfn.XLOOKUP(B1895,[2]CALCULATION!$B:$B,[2]CALCULATION!$H:$H,"")</f>
        <v>Huawei</v>
      </c>
      <c r="I1895" s="34">
        <v>3.3830825007918772</v>
      </c>
      <c r="J1895" s="34">
        <v>2.097155519029315</v>
      </c>
      <c r="K1895" s="34">
        <v>0</v>
      </c>
      <c r="L1895" s="34">
        <v>0</v>
      </c>
      <c r="M1895" s="34">
        <v>0</v>
      </c>
      <c r="N1895" s="34">
        <v>0</v>
      </c>
      <c r="O1895" s="34">
        <v>0</v>
      </c>
      <c r="P1895" s="34">
        <v>0</v>
      </c>
      <c r="Q1895" s="34">
        <v>0</v>
      </c>
      <c r="R1895" s="34">
        <v>0</v>
      </c>
      <c r="S1895" s="35">
        <v>0</v>
      </c>
      <c r="T1895" s="35">
        <v>0</v>
      </c>
      <c r="U1895" s="35">
        <v>0</v>
      </c>
      <c r="V1895" s="35">
        <v>0</v>
      </c>
      <c r="W1895" s="35">
        <v>0</v>
      </c>
      <c r="X1895" s="35">
        <v>0</v>
      </c>
      <c r="Y1895" s="35">
        <v>0</v>
      </c>
      <c r="Z1895" s="35">
        <v>0</v>
      </c>
      <c r="AA1895" s="35">
        <v>0</v>
      </c>
      <c r="AB1895" s="35">
        <v>0</v>
      </c>
      <c r="AC1895" s="35">
        <v>0</v>
      </c>
      <c r="AD1895" s="35">
        <v>0</v>
      </c>
      <c r="AE1895" s="58" t="s">
        <v>5560</v>
      </c>
      <c r="AF1895" s="58"/>
      <c r="AG1895" s="57" t="str" cm="1">
        <f t="array" ref="AG1895">IFERROR(_xlfn.IFS(
AI1895="MPR ISSUE","PDH",
AI1895="BSS Hardware Issue","BSS",
AI1895="Sites strategiques, MLL, Pylone, etc.","ENVTECH",
AI1895="AKTIVCO DEFAUT GE &amp; POWER Cabinet","AKTIVCO",
AI1895="AKTIVCO Coupure ENEO &amp; Baisse de tension","AKTIVCO GRID ONLY",
AI1895="Coupure ENEO &amp; Baisse de tension","IHS GRID ONLY",
AI1895="Defaut GE &amp; POWER Cabinet","IHS",
AI1895="Sharing","Partners",
AI1895="Sites strategiques &amp; DataCenter","SST &amp; DC",
AI1895="Exclu","Exclu",
AI1895="SAT","SAT",
AI1895="SPARE-ISSUE","SPARE-ISSUE",
AI1895="Fiber CAmtel","TRANS_FO_CAMTEL",
AI1895="Fiber AOF","Fiber AOF",
AI1895="Projet OCM (HUAWEI)","TRAVAUX-HUAWEI",
AI1895="Projet OCM (NOKIA)","TRAVAUX-NOKIA",
AI1895="ACCESS-ISSUE","ACCESS-ISSUE",
AI1895="Projet OCM (ZTE, NOKIA, autres projets)","TRAVAUX OCM",
AI1895="No root CAuse","No root cause",
AI1895="ODU HS","PDH",
AI1895="IP &amp; VLAN","PDH",
AI1895="Warehouse HUAWEI","SPARE-ISSUE",
AI1895="SPARE-HS","SPARE-ISSUE",
AI1895="Power Telco","BSS",AI1895="no impacts","no impacts"
),"")</f>
        <v>no impacts</v>
      </c>
      <c r="AH1895" s="57" t="str" cm="1">
        <f t="array" ref="AH1895">IFERROR(_xlfn.IFS(
AI1895="MPR ISSUE","TX ISSUE",
AI1895="BSS Hardware Issue","RAN ISSUE",
AI1895="Sites strategiques, MLL, Pylone, etc.","ENVTECH",
AI1895="AKTIVCO DEFAUT GE &amp; POWER Cabinet","POWER ISSUE",
AI1895="AKTIVCO Coupure ENEO &amp; Baisse de tension","POWER ISSUE",
AI1895="Coupure ENEO &amp; Baisse de tension","POWER ISSUE",
AI1895="Defaut GE &amp; POWER Cabinet","POWER ISSUE",
AI1895="Sharing","POWER ISSUE",
AI1895="Sites strategiques &amp; DataCenter","POWER ISSUE",
AI1895="Exclu","Exclu",
AI1895="SAT","TX ISSUE",
AI1895="SPARE-ISSUE","SPARE-ISSUE",
AI1895="Fiber CAmtel","TX ISSUE",
AI1895="Fiber AOF","TX ISSUE",
AI1895="Projet OCM (HUAWEI)","TRAVAUX-HUAWEI",
AI1895="Projet OCM (NOKIA)","TRAVAUX -NOKIA",
AI1895="ACCESS-ISSUE","ACCESS-ISSUE",
AI1895="Projet OCM (ZTE, NOKIA, autres projets)","TRAVAUX OCM",
AI1895="No root CAuse","No root cause",
AI1895="ODU HS","TX ISSUE",
AI1895="IP &amp; VLAN","TX ISSUE",
AI1895="Warehouse HUAWEI","SPARE-ISSUE",
AI1895="SPARE-HS","SPARE-ISSUE",
AI1895="Power Telco","RAN ISSUE",AI1895="no impacts","no impacts"
),"")</f>
        <v>no impacts</v>
      </c>
      <c r="AI1895" s="85" t="s">
        <v>5998</v>
      </c>
      <c r="AJ1895" s="57" t="str" cm="1">
        <f t="array" ref="AJ1895">IFERROR(_xlfn.IFS(
AI1895="MPR ISSUE","ACTIVE",
AI1895="BSS Hardware Issue","ACTIVE",
AI1895="Sites strategiques, MLL, Pylone, etc.","PASSIVE",
AI1895="AKTIVCO DEFAUT GE &amp; POWER Cabinet","PASSIVE",
AI1895="AKTIVCO Coupure ENEO &amp; Baisse de tension","PASSIVE",
AI1895="Coupure ENEO &amp; Baisse de tension","PASSIVE",
AI1895="Defaut GE &amp; POWER Cabinet","PASSIVE",
AI1895="Sharing","PASSIVE",
AI1895="Sites strategiques &amp; DataCenter","PASSIVE",
AI1895="Exclu","Exclu",
AI1895="SAT","ACTIVE",
AI1895="SPARE-ISSUE","SPARE-ISSUE",
AI1895="Fiber CAmtel","ACTIVE",
AI1895="Fiber AOF","ACTIVE",
AI1895="Projet OCM (HUAWEI)","PLANNED WORKS",
AI1895="Projet OCM (NOKIA)","PLANNED WORKS",
AI1895="ACCESS-ISSUE","ACCESS-ISSUE",
AI1895="Projet OCM (ZTE, NOKIA, autres projets)","PLANNED WORKS",
AI1895="No root CAuse","No root cause",
AI1895="ODU HS","ACTIVE",
AI1895="IP &amp; VLAN","ACTIVE",
AI1895="Warehouse HUAWEI","SPARE-ISSUE",
AI1895="SPARE-HS","SPARE-ISSUE",
AI1895="Power Telco","ACTIVE", AI1895="no impacts","no impacts"
),"")</f>
        <v>no impacts</v>
      </c>
      <c r="AK1895" s="23" t="s">
        <v>5537</v>
      </c>
      <c r="AL1895" s="23" t="str">
        <f t="shared" si="52"/>
        <v>OST_109</v>
      </c>
      <c r="AN1895" s="9" t="s">
        <v>5537</v>
      </c>
      <c r="AO1895" s="23" t="str">
        <f>_xlfn.XLOOKUP(B1895,'INCIDENT-05-03-2026'!E:E,'INCIDENT-05-03-2026'!F:F,"")</f>
        <v/>
      </c>
      <c r="AP1895" s="7" t="s">
        <v>5537</v>
      </c>
      <c r="AQ1895" s="6"/>
      <c r="AR1895" s="7"/>
      <c r="AS1895" s="3" t="str">
        <f>_xlfn.XLOOKUP(B1895,'[3]tt num | region | site id'!$C:$C,'[3]tt num | region | site id'!$Q:$Q,"")</f>
        <v/>
      </c>
      <c r="AT1895" s="24" t="str">
        <f>_xlfn.XLOOKUP(B1895,'[4]Cells Huawei 03052026 12h'!$B:$B,'[4]Cells Huawei 03052026 12h'!$T:$T,"")</f>
        <v/>
      </c>
      <c r="AU1895" s="24" t="str">
        <f>_xlfn.XLOOKUP(B1895,'[5]cells down 02052026 8h50'!$B:$B,'[5]cells down 02052026 8h50'!$R:$R,"")</f>
        <v/>
      </c>
      <c r="AV1895" s="24" t="str">
        <f>_xlfn.XLOOKUP(B1895,'[5]cells down 02052026 13h50'!$B:$B,'[5]cells down 02052026 13h50'!$R:$R,"")</f>
        <v/>
      </c>
      <c r="AW1895" s="24" t="str">
        <f>_xlfn.XLOOKUP(B1895,'[5]cells down 02052026 13h50'!$B:$B,'[5]cells down 02052026 13h50'!$R:$R,"")</f>
        <v/>
      </c>
      <c r="AX1895" s="24" t="str">
        <f>_xlfn.XLOOKUP(B1895,'[6]cell downs 03052026 8h40 '!$B:$B,'[6]cell downs 03052026 8h40 '!$R:$R,"")</f>
        <v/>
      </c>
      <c r="AY1895" s="24" t="str">
        <f>_xlfn.XLOOKUP(B1895,'[7]ALL SITES DOWN'!$D:$D,'[7]ALL SITES DOWN'!$J:$J,"")</f>
        <v/>
      </c>
      <c r="AZ1895" s="24" t="str">
        <f>_xlfn.XLOOKUP(B1895,'[8]ALL SITES DOWN'!$D:$D,'[8]ALL SITES DOWN'!$J:$J,"")</f>
        <v/>
      </c>
      <c r="BA1895" s="9" t="str">
        <f>_xlfn.XLOOKUP(B1895,[9]sheet1!$AC:$AC,[9]sheet1!$AF:$AF,"")</f>
        <v/>
      </c>
      <c r="BB1895" s="14" t="s">
        <v>5537</v>
      </c>
      <c r="BC1895" s="14" t="s">
        <v>5537</v>
      </c>
      <c r="BD1895" s="14" t="str">
        <f>_xlfn.XLOOKUP(B1895,'[10]cell downs 18042026 17h'!$B:$B,'[10]cell downs 18042026 17h'!$B:$B,"")</f>
        <v/>
      </c>
      <c r="BE1895" s="14" t="str">
        <f>_xlfn.XLOOKUP(B1895,'[11]Cells Huawei 19042026 15h'!$B:$B,'[11]Cells Huawei 19042026 15h'!$B:$B,"")</f>
        <v/>
      </c>
      <c r="BF1895" s="9" t="str">
        <f>_xlfn.XLOOKUP(B1895,'[12]cells down 19042026 9H40'!$B:$B,'[12]cells down 19042026 9H40'!$B:$B,"")</f>
        <v/>
      </c>
      <c r="BG1895" s="9" t="s">
        <v>1017</v>
      </c>
      <c r="BH1895" s="9" t="s">
        <v>5537</v>
      </c>
    </row>
    <row r="1896" spans="1:60" s="9" customFormat="1" x14ac:dyDescent="0.3">
      <c r="A1896" s="2" t="s">
        <v>4746</v>
      </c>
      <c r="B1896" s="8" t="s">
        <v>4747</v>
      </c>
      <c r="C1896" s="3" t="str">
        <f>_xlfn.XLOOKUP(B1896,'[1]daily break down'!$D:$D,'[1]daily break down'!$E:$E,"")</f>
        <v>CENTRE</v>
      </c>
      <c r="D1896" s="1" t="s">
        <v>11</v>
      </c>
      <c r="E1896" s="1" t="s">
        <v>12</v>
      </c>
      <c r="F1896" s="3" t="s">
        <v>37</v>
      </c>
      <c r="G1896" s="1" t="s">
        <v>4746</v>
      </c>
      <c r="H1896" s="42" t="str">
        <f>_xlfn.XLOOKUP(B1896,[2]CALCULATION!$B:$B,[2]CALCULATION!$H:$H,"")</f>
        <v>ZTE</v>
      </c>
      <c r="I1896" s="34">
        <v>0</v>
      </c>
      <c r="J1896" s="34">
        <v>0</v>
      </c>
      <c r="K1896" s="34">
        <v>0</v>
      </c>
      <c r="L1896" s="34">
        <v>0</v>
      </c>
      <c r="M1896" s="34">
        <v>0</v>
      </c>
      <c r="N1896" s="34">
        <v>0</v>
      </c>
      <c r="O1896" s="34">
        <v>0</v>
      </c>
      <c r="P1896" s="34">
        <v>0</v>
      </c>
      <c r="Q1896" s="34">
        <v>0</v>
      </c>
      <c r="R1896" s="34">
        <v>0</v>
      </c>
      <c r="S1896" s="35">
        <v>0</v>
      </c>
      <c r="T1896" s="35">
        <v>0</v>
      </c>
      <c r="U1896" s="35">
        <v>0</v>
      </c>
      <c r="V1896" s="35">
        <v>0</v>
      </c>
      <c r="W1896" s="35">
        <v>0</v>
      </c>
      <c r="X1896" s="35">
        <v>0</v>
      </c>
      <c r="Y1896" s="35">
        <v>0</v>
      </c>
      <c r="Z1896" s="35">
        <v>0</v>
      </c>
      <c r="AA1896" s="35">
        <v>0</v>
      </c>
      <c r="AB1896" s="35">
        <v>0</v>
      </c>
      <c r="AC1896" s="35">
        <v>0</v>
      </c>
      <c r="AD1896" s="35">
        <v>0</v>
      </c>
      <c r="AE1896" s="58" t="s">
        <v>5559</v>
      </c>
      <c r="AF1896" s="58"/>
      <c r="AG1896" s="57" t="str" cm="1">
        <f t="array" ref="AG1896">IFERROR(_xlfn.IFS(
AI1896="MPR ISSUE","PDH",
AI1896="BSS Hardware Issue","BSS",
AI1896="Sites strategiques, MLL, Pylone, etc.","ENVTECH",
AI1896="AKTIVCO DEFAUT GE &amp; POWER Cabinet","AKTIVCO",
AI1896="AKTIVCO Coupure ENEO &amp; Baisse de tension","AKTIVCO GRID ONLY",
AI1896="Coupure ENEO &amp; Baisse de tension","IHS GRID ONLY",
AI1896="Defaut GE &amp; POWER Cabinet","IHS",
AI1896="Sharing","Partners",
AI1896="Sites strategiques &amp; DataCenter","SST &amp; DC",
AI1896="Exclu","Exclu",
AI1896="SAT","SAT",
AI1896="SPARE-ISSUE","SPARE-ISSUE",
AI1896="Fiber CAmtel","TRANS_FO_CAMTEL",
AI1896="Fiber AOF","Fiber AOF",
AI1896="Projet OCM (HUAWEI)","TRAVAUX-HUAWEI",
AI1896="Projet OCM (NOKIA)","TRAVAUX-NOKIA",
AI1896="ACCESS-ISSUE","ACCESS-ISSUE",
AI1896="Projet OCM (ZTE, NOKIA, autres projets)","TRAVAUX OCM",
AI1896="No root CAuse","No root cause",
AI1896="ODU HS","PDH",
AI1896="IP &amp; VLAN","PDH",
AI1896="Warehouse HUAWEI","SPARE-ISSUE",
AI1896="SPARE-HS","SPARE-ISSUE",
AI1896="Power Telco","BSS",AI1896="no impacts","no impacts"
),"")</f>
        <v>Exclu</v>
      </c>
      <c r="AH1896" s="57" t="str" cm="1">
        <f t="array" ref="AH1896">IFERROR(_xlfn.IFS(
AI1896="MPR ISSUE","TX ISSUE",
AI1896="BSS Hardware Issue","RAN ISSUE",
AI1896="Sites strategiques, MLL, Pylone, etc.","ENVTECH",
AI1896="AKTIVCO DEFAUT GE &amp; POWER Cabinet","POWER ISSUE",
AI1896="AKTIVCO Coupure ENEO &amp; Baisse de tension","POWER ISSUE",
AI1896="Coupure ENEO &amp; Baisse de tension","POWER ISSUE",
AI1896="Defaut GE &amp; POWER Cabinet","POWER ISSUE",
AI1896="Sharing","POWER ISSUE",
AI1896="Sites strategiques &amp; DataCenter","POWER ISSUE",
AI1896="Exclu","Exclu",
AI1896="SAT","TX ISSUE",
AI1896="SPARE-ISSUE","SPARE-ISSUE",
AI1896="Fiber CAmtel","TX ISSUE",
AI1896="Fiber AOF","TX ISSUE",
AI1896="Projet OCM (HUAWEI)","TRAVAUX-HUAWEI",
AI1896="Projet OCM (NOKIA)","TRAVAUX -NOKIA",
AI1896="ACCESS-ISSUE","ACCESS-ISSUE",
AI1896="Projet OCM (ZTE, NOKIA, autres projets)","TRAVAUX OCM",
AI1896="No root CAuse","No root cause",
AI1896="ODU HS","TX ISSUE",
AI1896="IP &amp; VLAN","TX ISSUE",
AI1896="Warehouse HUAWEI","SPARE-ISSUE",
AI1896="SPARE-HS","SPARE-ISSUE",
AI1896="Power Telco","RAN ISSUE",AI1896="no impacts","no impacts"
),"")</f>
        <v>Exclu</v>
      </c>
      <c r="AI1896" s="85" t="s">
        <v>5559</v>
      </c>
      <c r="AJ1896" s="57" t="str" cm="1">
        <f t="array" ref="AJ1896">IFERROR(_xlfn.IFS(
AI1896="MPR ISSUE","ACTIVE",
AI1896="BSS Hardware Issue","ACTIVE",
AI1896="Sites strategiques, MLL, Pylone, etc.","PASSIVE",
AI1896="AKTIVCO DEFAUT GE &amp; POWER Cabinet","PASSIVE",
AI1896="AKTIVCO Coupure ENEO &amp; Baisse de tension","PASSIVE",
AI1896="Coupure ENEO &amp; Baisse de tension","PASSIVE",
AI1896="Defaut GE &amp; POWER Cabinet","PASSIVE",
AI1896="Sharing","PASSIVE",
AI1896="Sites strategiques &amp; DataCenter","PASSIVE",
AI1896="Exclu","Exclu",
AI1896="SAT","ACTIVE",
AI1896="SPARE-ISSUE","SPARE-ISSUE",
AI1896="Fiber CAmtel","ACTIVE",
AI1896="Fiber AOF","ACTIVE",
AI1896="Projet OCM (HUAWEI)","PLANNED WORKS",
AI1896="Projet OCM (NOKIA)","PLANNED WORKS",
AI1896="ACCESS-ISSUE","ACCESS-ISSUE",
AI1896="Projet OCM (ZTE, NOKIA, autres projets)","PLANNED WORKS",
AI1896="No root CAuse","No root cause",
AI1896="ODU HS","ACTIVE",
AI1896="IP &amp; VLAN","ACTIVE",
AI1896="Warehouse HUAWEI","SPARE-ISSUE",
AI1896="SPARE-HS","SPARE-ISSUE",
AI1896="Power Telco","ACTIVE", AI1896="no impacts","no impacts"
),"")</f>
        <v>Exclu</v>
      </c>
      <c r="AK1896" s="23" t="s">
        <v>5537</v>
      </c>
      <c r="AL1896" s="23" t="str">
        <f t="shared" si="52"/>
        <v>CTR_202</v>
      </c>
      <c r="AN1896" s="9" t="s">
        <v>5537</v>
      </c>
      <c r="AO1896" s="23" t="str">
        <f>_xlfn.XLOOKUP(B1896,'INCIDENT-05-03-2026'!E:E,'INCIDENT-05-03-2026'!F:F,"")</f>
        <v/>
      </c>
      <c r="AP1896" s="7" t="s">
        <v>5537</v>
      </c>
      <c r="AQ1896" s="6"/>
      <c r="AR1896" s="7"/>
      <c r="AS1896" s="3" t="str">
        <f>_xlfn.XLOOKUP(B1896,'[3]tt num | region | site id'!$C:$C,'[3]tt num | region | site id'!$Q:$Q,"")</f>
        <v/>
      </c>
      <c r="AT1896" s="24" t="str">
        <f>_xlfn.XLOOKUP(B1896,'[4]Cells Huawei 03052026 12h'!$B:$B,'[4]Cells Huawei 03052026 12h'!$T:$T,"")</f>
        <v/>
      </c>
      <c r="AU1896" s="24" t="str">
        <f>_xlfn.XLOOKUP(B1896,'[5]cells down 02052026 8h50'!$B:$B,'[5]cells down 02052026 8h50'!$R:$R,"")</f>
        <v/>
      </c>
      <c r="AV1896" s="24" t="str">
        <f>_xlfn.XLOOKUP(B1896,'[5]cells down 02052026 13h50'!$B:$B,'[5]cells down 02052026 13h50'!$R:$R,"")</f>
        <v/>
      </c>
      <c r="AW1896" s="24" t="str">
        <f>_xlfn.XLOOKUP(B1896,'[5]cells down 02052026 13h50'!$B:$B,'[5]cells down 02052026 13h50'!$R:$R,"")</f>
        <v/>
      </c>
      <c r="AX1896" s="24" t="str">
        <f>_xlfn.XLOOKUP(B1896,'[6]cell downs 03052026 8h40 '!$B:$B,'[6]cell downs 03052026 8h40 '!$R:$R,"")</f>
        <v/>
      </c>
      <c r="AY1896" s="24" t="str">
        <f>_xlfn.XLOOKUP(B1896,'[7]ALL SITES DOWN'!$D:$D,'[7]ALL SITES DOWN'!$J:$J,"")</f>
        <v/>
      </c>
      <c r="AZ1896" s="24" t="str">
        <f>_xlfn.XLOOKUP(B1896,'[8]ALL SITES DOWN'!$D:$D,'[8]ALL SITES DOWN'!$J:$J,"")</f>
        <v/>
      </c>
      <c r="BA1896" s="9" t="str">
        <f>_xlfn.XLOOKUP(B1896,[9]sheet1!$AC:$AC,[9]sheet1!$AF:$AF,"")</f>
        <v/>
      </c>
      <c r="BB1896" s="14" t="s">
        <v>5537</v>
      </c>
      <c r="BC1896" s="14" t="s">
        <v>5537</v>
      </c>
      <c r="BD1896" s="14" t="str">
        <f>_xlfn.XLOOKUP(B1896,'[10]cell downs 18042026 17h'!$B:$B,'[10]cell downs 18042026 17h'!$B:$B,"")</f>
        <v/>
      </c>
      <c r="BE1896" s="14" t="str">
        <f>_xlfn.XLOOKUP(B1896,'[11]Cells Huawei 19042026 15h'!$B:$B,'[11]Cells Huawei 19042026 15h'!$B:$B,"")</f>
        <v/>
      </c>
      <c r="BF1896" s="9" t="str">
        <f>_xlfn.XLOOKUP(B1896,'[12]cells down 19042026 9H40'!$B:$B,'[12]cells down 19042026 9H40'!$B:$B,"")</f>
        <v/>
      </c>
      <c r="BG1896" s="9" t="s">
        <v>4747</v>
      </c>
      <c r="BH1896" s="9" t="s">
        <v>12</v>
      </c>
    </row>
    <row r="1897" spans="1:60" s="9" customFormat="1" x14ac:dyDescent="0.3">
      <c r="A1897" s="1" t="s">
        <v>4748</v>
      </c>
      <c r="B1897" s="8" t="s">
        <v>4749</v>
      </c>
      <c r="C1897" s="3" t="str">
        <f>_xlfn.XLOOKUP(B1897,'[1]daily break down'!$D:$D,'[1]daily break down'!$E:$E,"")</f>
        <v>CENTRE</v>
      </c>
      <c r="D1897" s="1" t="s">
        <v>11</v>
      </c>
      <c r="E1897" s="1" t="s">
        <v>12</v>
      </c>
      <c r="F1897" s="3" t="s">
        <v>37</v>
      </c>
      <c r="G1897" s="1" t="s">
        <v>4748</v>
      </c>
      <c r="H1897" s="42" t="str">
        <f>_xlfn.XLOOKUP(B1897,[2]CALCULATION!$B:$B,[2]CALCULATION!$H:$H,"")</f>
        <v>ZTE</v>
      </c>
      <c r="I1897" s="34">
        <v>0</v>
      </c>
      <c r="J1897" s="34">
        <v>0</v>
      </c>
      <c r="K1897" s="34">
        <v>0</v>
      </c>
      <c r="L1897" s="34">
        <v>0</v>
      </c>
      <c r="M1897" s="34">
        <v>0</v>
      </c>
      <c r="N1897" s="34">
        <v>0</v>
      </c>
      <c r="O1897" s="34">
        <v>0</v>
      </c>
      <c r="P1897" s="34">
        <v>0</v>
      </c>
      <c r="Q1897" s="34">
        <v>0</v>
      </c>
      <c r="R1897" s="34">
        <v>0</v>
      </c>
      <c r="S1897" s="35">
        <v>0</v>
      </c>
      <c r="T1897" s="35">
        <v>0</v>
      </c>
      <c r="U1897" s="35">
        <v>0</v>
      </c>
      <c r="V1897" s="35">
        <v>0</v>
      </c>
      <c r="W1897" s="35">
        <v>0</v>
      </c>
      <c r="X1897" s="35">
        <v>0</v>
      </c>
      <c r="Y1897" s="35">
        <v>0</v>
      </c>
      <c r="Z1897" s="35">
        <v>0</v>
      </c>
      <c r="AA1897" s="35">
        <v>0</v>
      </c>
      <c r="AB1897" s="35">
        <v>0</v>
      </c>
      <c r="AC1897" s="35">
        <v>0</v>
      </c>
      <c r="AD1897" s="35">
        <v>0</v>
      </c>
      <c r="AE1897" s="58" t="s">
        <v>5559</v>
      </c>
      <c r="AF1897" s="58"/>
      <c r="AG1897" s="57" t="str" cm="1">
        <f t="array" ref="AG1897">IFERROR(_xlfn.IFS(
AI1897="MPR ISSUE","PDH",
AI1897="BSS Hardware Issue","BSS",
AI1897="Sites strategiques, MLL, Pylone, etc.","ENVTECH",
AI1897="AKTIVCO DEFAUT GE &amp; POWER Cabinet","AKTIVCO",
AI1897="AKTIVCO Coupure ENEO &amp; Baisse de tension","AKTIVCO GRID ONLY",
AI1897="Coupure ENEO &amp; Baisse de tension","IHS GRID ONLY",
AI1897="Defaut GE &amp; POWER Cabinet","IHS",
AI1897="Sharing","Partners",
AI1897="Sites strategiques &amp; DataCenter","SST &amp; DC",
AI1897="Exclu","Exclu",
AI1897="SAT","SAT",
AI1897="SPARE-ISSUE","SPARE-ISSUE",
AI1897="Fiber CAmtel","TRANS_FO_CAMTEL",
AI1897="Fiber AOF","Fiber AOF",
AI1897="Projet OCM (HUAWEI)","TRAVAUX-HUAWEI",
AI1897="Projet OCM (NOKIA)","TRAVAUX-NOKIA",
AI1897="ACCESS-ISSUE","ACCESS-ISSUE",
AI1897="Projet OCM (ZTE, NOKIA, autres projets)","TRAVAUX OCM",
AI1897="No root CAuse","No root cause",
AI1897="ODU HS","PDH",
AI1897="IP &amp; VLAN","PDH",
AI1897="Warehouse HUAWEI","SPARE-ISSUE",
AI1897="SPARE-HS","SPARE-ISSUE",
AI1897="Power Telco","BSS",AI1897="no impacts","no impacts"
),"")</f>
        <v>Exclu</v>
      </c>
      <c r="AH1897" s="57" t="str" cm="1">
        <f t="array" ref="AH1897">IFERROR(_xlfn.IFS(
AI1897="MPR ISSUE","TX ISSUE",
AI1897="BSS Hardware Issue","RAN ISSUE",
AI1897="Sites strategiques, MLL, Pylone, etc.","ENVTECH",
AI1897="AKTIVCO DEFAUT GE &amp; POWER Cabinet","POWER ISSUE",
AI1897="AKTIVCO Coupure ENEO &amp; Baisse de tension","POWER ISSUE",
AI1897="Coupure ENEO &amp; Baisse de tension","POWER ISSUE",
AI1897="Defaut GE &amp; POWER Cabinet","POWER ISSUE",
AI1897="Sharing","POWER ISSUE",
AI1897="Sites strategiques &amp; DataCenter","POWER ISSUE",
AI1897="Exclu","Exclu",
AI1897="SAT","TX ISSUE",
AI1897="SPARE-ISSUE","SPARE-ISSUE",
AI1897="Fiber CAmtel","TX ISSUE",
AI1897="Fiber AOF","TX ISSUE",
AI1897="Projet OCM (HUAWEI)","TRAVAUX-HUAWEI",
AI1897="Projet OCM (NOKIA)","TRAVAUX -NOKIA",
AI1897="ACCESS-ISSUE","ACCESS-ISSUE",
AI1897="Projet OCM (ZTE, NOKIA, autres projets)","TRAVAUX OCM",
AI1897="No root CAuse","No root cause",
AI1897="ODU HS","TX ISSUE",
AI1897="IP &amp; VLAN","TX ISSUE",
AI1897="Warehouse HUAWEI","SPARE-ISSUE",
AI1897="SPARE-HS","SPARE-ISSUE",
AI1897="Power Telco","RAN ISSUE",AI1897="no impacts","no impacts"
),"")</f>
        <v>Exclu</v>
      </c>
      <c r="AI1897" s="85" t="s">
        <v>5559</v>
      </c>
      <c r="AJ1897" s="57" t="str" cm="1">
        <f t="array" ref="AJ1897">IFERROR(_xlfn.IFS(
AI1897="MPR ISSUE","ACTIVE",
AI1897="BSS Hardware Issue","ACTIVE",
AI1897="Sites strategiques, MLL, Pylone, etc.","PASSIVE",
AI1897="AKTIVCO DEFAUT GE &amp; POWER Cabinet","PASSIVE",
AI1897="AKTIVCO Coupure ENEO &amp; Baisse de tension","PASSIVE",
AI1897="Coupure ENEO &amp; Baisse de tension","PASSIVE",
AI1897="Defaut GE &amp; POWER Cabinet","PASSIVE",
AI1897="Sharing","PASSIVE",
AI1897="Sites strategiques &amp; DataCenter","PASSIVE",
AI1897="Exclu","Exclu",
AI1897="SAT","ACTIVE",
AI1897="SPARE-ISSUE","SPARE-ISSUE",
AI1897="Fiber CAmtel","ACTIVE",
AI1897="Fiber AOF","ACTIVE",
AI1897="Projet OCM (HUAWEI)","PLANNED WORKS",
AI1897="Projet OCM (NOKIA)","PLANNED WORKS",
AI1897="ACCESS-ISSUE","ACCESS-ISSUE",
AI1897="Projet OCM (ZTE, NOKIA, autres projets)","PLANNED WORKS",
AI1897="No root CAuse","No root cause",
AI1897="ODU HS","ACTIVE",
AI1897="IP &amp; VLAN","ACTIVE",
AI1897="Warehouse HUAWEI","SPARE-ISSUE",
AI1897="SPARE-HS","SPARE-ISSUE",
AI1897="Power Telco","ACTIVE", AI1897="no impacts","no impacts"
),"")</f>
        <v>Exclu</v>
      </c>
      <c r="AK1897" s="23" t="s">
        <v>5537</v>
      </c>
      <c r="AL1897" s="23" t="str">
        <f t="shared" si="52"/>
        <v>CTR_205</v>
      </c>
      <c r="AN1897" s="9" t="s">
        <v>5537</v>
      </c>
      <c r="AO1897" s="23" t="str">
        <f>_xlfn.XLOOKUP(B1897,'INCIDENT-05-03-2026'!E:E,'INCIDENT-05-03-2026'!F:F,"")</f>
        <v/>
      </c>
      <c r="AP1897" s="7" t="s">
        <v>5537</v>
      </c>
      <c r="AQ1897" s="6"/>
      <c r="AR1897" s="7"/>
      <c r="AS1897" s="3" t="str">
        <f>_xlfn.XLOOKUP(B1897,'[3]tt num | region | site id'!$C:$C,'[3]tt num | region | site id'!$Q:$Q,"")</f>
        <v/>
      </c>
      <c r="AT1897" s="24" t="str">
        <f>_xlfn.XLOOKUP(B1897,'[4]Cells Huawei 03052026 12h'!$B:$B,'[4]Cells Huawei 03052026 12h'!$T:$T,"")</f>
        <v/>
      </c>
      <c r="AU1897" s="24" t="str">
        <f>_xlfn.XLOOKUP(B1897,'[5]cells down 02052026 8h50'!$B:$B,'[5]cells down 02052026 8h50'!$R:$R,"")</f>
        <v/>
      </c>
      <c r="AV1897" s="24" t="str">
        <f>_xlfn.XLOOKUP(B1897,'[5]cells down 02052026 13h50'!$B:$B,'[5]cells down 02052026 13h50'!$R:$R,"")</f>
        <v/>
      </c>
      <c r="AW1897" s="24" t="str">
        <f>_xlfn.XLOOKUP(B1897,'[5]cells down 02052026 13h50'!$B:$B,'[5]cells down 02052026 13h50'!$R:$R,"")</f>
        <v/>
      </c>
      <c r="AX1897" s="24" t="str">
        <f>_xlfn.XLOOKUP(B1897,'[6]cell downs 03052026 8h40 '!$B:$B,'[6]cell downs 03052026 8h40 '!$R:$R,"")</f>
        <v/>
      </c>
      <c r="AY1897" s="24" t="str">
        <f>_xlfn.XLOOKUP(B1897,'[7]ALL SITES DOWN'!$D:$D,'[7]ALL SITES DOWN'!$J:$J,"")</f>
        <v/>
      </c>
      <c r="AZ1897" s="24" t="str">
        <f>_xlfn.XLOOKUP(B1897,'[8]ALL SITES DOWN'!$D:$D,'[8]ALL SITES DOWN'!$J:$J,"")</f>
        <v/>
      </c>
      <c r="BA1897" s="9" t="str">
        <f>_xlfn.XLOOKUP(B1897,[9]sheet1!$AC:$AC,[9]sheet1!$AF:$AF,"")</f>
        <v/>
      </c>
      <c r="BB1897" s="14" t="s">
        <v>5537</v>
      </c>
      <c r="BC1897" s="14" t="s">
        <v>5537</v>
      </c>
      <c r="BD1897" s="14" t="str">
        <f>_xlfn.XLOOKUP(B1897,'[10]cell downs 18042026 17h'!$B:$B,'[10]cell downs 18042026 17h'!$B:$B,"")</f>
        <v/>
      </c>
      <c r="BE1897" s="14" t="str">
        <f>_xlfn.XLOOKUP(B1897,'[11]Cells Huawei 19042026 15h'!$B:$B,'[11]Cells Huawei 19042026 15h'!$B:$B,"")</f>
        <v/>
      </c>
      <c r="BF1897" s="9" t="str">
        <f>_xlfn.XLOOKUP(B1897,'[12]cells down 19042026 9H40'!$B:$B,'[12]cells down 19042026 9H40'!$B:$B,"")</f>
        <v/>
      </c>
      <c r="BG1897" s="9" t="s">
        <v>4749</v>
      </c>
      <c r="BH1897" s="9" t="s">
        <v>594</v>
      </c>
    </row>
    <row r="1898" spans="1:60" s="9" customFormat="1" x14ac:dyDescent="0.3">
      <c r="A1898" s="1" t="s">
        <v>4850</v>
      </c>
      <c r="B1898" s="8" t="s">
        <v>4851</v>
      </c>
      <c r="C1898" s="3" t="str">
        <f>_xlfn.XLOOKUP(B1898,'[1]daily break down'!$D:$D,'[1]daily break down'!$E:$E,"")</f>
        <v>SUD-OUEST</v>
      </c>
      <c r="D1898" s="1"/>
      <c r="E1898" s="1"/>
      <c r="F1898" s="3" t="s">
        <v>13</v>
      </c>
      <c r="G1898" s="1" t="s">
        <v>4852</v>
      </c>
      <c r="H1898" s="41" t="str">
        <f>_xlfn.XLOOKUP(B1898,[2]CALCULATION!$B:$B,[2]CALCULATION!$H:$H,"")</f>
        <v>NOKIA</v>
      </c>
      <c r="I1898" s="34">
        <v>0</v>
      </c>
      <c r="J1898" s="34">
        <v>0</v>
      </c>
      <c r="K1898" s="34">
        <v>0</v>
      </c>
      <c r="L1898" s="34">
        <v>0</v>
      </c>
      <c r="M1898" s="34">
        <v>0</v>
      </c>
      <c r="N1898" s="34">
        <v>0</v>
      </c>
      <c r="O1898" s="34">
        <v>0</v>
      </c>
      <c r="P1898" s="34">
        <v>0</v>
      </c>
      <c r="Q1898" s="34">
        <v>0</v>
      </c>
      <c r="R1898" s="34">
        <v>0</v>
      </c>
      <c r="S1898" s="35">
        <v>0</v>
      </c>
      <c r="T1898" s="35">
        <v>0</v>
      </c>
      <c r="U1898" s="35">
        <v>0</v>
      </c>
      <c r="V1898" s="35">
        <v>0</v>
      </c>
      <c r="W1898" s="35">
        <v>0</v>
      </c>
      <c r="X1898" s="35">
        <v>0</v>
      </c>
      <c r="Y1898" s="35">
        <v>0</v>
      </c>
      <c r="Z1898" s="35">
        <v>0</v>
      </c>
      <c r="AA1898" s="35">
        <v>0</v>
      </c>
      <c r="AB1898" s="35">
        <v>0</v>
      </c>
      <c r="AC1898" s="35">
        <v>0</v>
      </c>
      <c r="AD1898" s="35">
        <v>0</v>
      </c>
      <c r="AE1898" s="58" t="s">
        <v>5559</v>
      </c>
      <c r="AF1898" s="58"/>
      <c r="AG1898" s="57" t="str" cm="1">
        <f t="array" ref="AG1898">IFERROR(_xlfn.IFS(
AI1898="MPR ISSUE","PDH",
AI1898="BSS Hardware Issue","BSS",
AI1898="Sites strategiques, MLL, Pylone, etc.","ENVTECH",
AI1898="AKTIVCO DEFAUT GE &amp; POWER Cabinet","AKTIVCO",
AI1898="AKTIVCO Coupure ENEO &amp; Baisse de tension","AKTIVCO GRID ONLY",
AI1898="Coupure ENEO &amp; Baisse de tension","IHS GRID ONLY",
AI1898="Defaut GE &amp; POWER Cabinet","IHS",
AI1898="Sharing","Partners",
AI1898="Sites strategiques &amp; DataCenter","SST &amp; DC",
AI1898="Exclu","Exclu",
AI1898="SAT","SAT",
AI1898="SPARE-ISSUE","SPARE-ISSUE",
AI1898="Fiber CAmtel","TRANS_FO_CAMTEL",
AI1898="Fiber AOF","Fiber AOF",
AI1898="Projet OCM (HUAWEI)","TRAVAUX-HUAWEI",
AI1898="Projet OCM (NOKIA)","TRAVAUX-NOKIA",
AI1898="ACCESS-ISSUE","ACCESS-ISSUE",
AI1898="Projet OCM (ZTE, NOKIA, autres projets)","TRAVAUX OCM",
AI1898="No root CAuse","No root cause",
AI1898="ODU HS","PDH",
AI1898="IP &amp; VLAN","PDH",
AI1898="Warehouse HUAWEI","SPARE-ISSUE",
AI1898="SPARE-HS","SPARE-ISSUE",
AI1898="Power Telco","BSS",AI1898="no impacts","no impacts"
),"")</f>
        <v>Exclu</v>
      </c>
      <c r="AH1898" s="57" t="str" cm="1">
        <f t="array" ref="AH1898">IFERROR(_xlfn.IFS(
AI1898="MPR ISSUE","TX ISSUE",
AI1898="BSS Hardware Issue","RAN ISSUE",
AI1898="Sites strategiques, MLL, Pylone, etc.","ENVTECH",
AI1898="AKTIVCO DEFAUT GE &amp; POWER Cabinet","POWER ISSUE",
AI1898="AKTIVCO Coupure ENEO &amp; Baisse de tension","POWER ISSUE",
AI1898="Coupure ENEO &amp; Baisse de tension","POWER ISSUE",
AI1898="Defaut GE &amp; POWER Cabinet","POWER ISSUE",
AI1898="Sharing","POWER ISSUE",
AI1898="Sites strategiques &amp; DataCenter","POWER ISSUE",
AI1898="Exclu","Exclu",
AI1898="SAT","TX ISSUE",
AI1898="SPARE-ISSUE","SPARE-ISSUE",
AI1898="Fiber CAmtel","TX ISSUE",
AI1898="Fiber AOF","TX ISSUE",
AI1898="Projet OCM (HUAWEI)","TRAVAUX-HUAWEI",
AI1898="Projet OCM (NOKIA)","TRAVAUX -NOKIA",
AI1898="ACCESS-ISSUE","ACCESS-ISSUE",
AI1898="Projet OCM (ZTE, NOKIA, autres projets)","TRAVAUX OCM",
AI1898="No root CAuse","No root cause",
AI1898="ODU HS","TX ISSUE",
AI1898="IP &amp; VLAN","TX ISSUE",
AI1898="Warehouse HUAWEI","SPARE-ISSUE",
AI1898="SPARE-HS","SPARE-ISSUE",
AI1898="Power Telco","RAN ISSUE",AI1898="no impacts","no impacts"
),"")</f>
        <v>Exclu</v>
      </c>
      <c r="AI1898" s="85" t="s">
        <v>5559</v>
      </c>
      <c r="AJ1898" s="57" t="str" cm="1">
        <f t="array" ref="AJ1898">IFERROR(_xlfn.IFS(
AI1898="MPR ISSUE","ACTIVE",
AI1898="BSS Hardware Issue","ACTIVE",
AI1898="Sites strategiques, MLL, Pylone, etc.","PASSIVE",
AI1898="AKTIVCO DEFAUT GE &amp; POWER Cabinet","PASSIVE",
AI1898="AKTIVCO Coupure ENEO &amp; Baisse de tension","PASSIVE",
AI1898="Coupure ENEO &amp; Baisse de tension","PASSIVE",
AI1898="Defaut GE &amp; POWER Cabinet","PASSIVE",
AI1898="Sharing","PASSIVE",
AI1898="Sites strategiques &amp; DataCenter","PASSIVE",
AI1898="Exclu","Exclu",
AI1898="SAT","ACTIVE",
AI1898="SPARE-ISSUE","SPARE-ISSUE",
AI1898="Fiber CAmtel","ACTIVE",
AI1898="Fiber AOF","ACTIVE",
AI1898="Projet OCM (HUAWEI)","PLANNED WORKS",
AI1898="Projet OCM (NOKIA)","PLANNED WORKS",
AI1898="ACCESS-ISSUE","ACCESS-ISSUE",
AI1898="Projet OCM (ZTE, NOKIA, autres projets)","PLANNED WORKS",
AI1898="No root CAuse","No root cause",
AI1898="ODU HS","ACTIVE",
AI1898="IP &amp; VLAN","ACTIVE",
AI1898="Warehouse HUAWEI","SPARE-ISSUE",
AI1898="SPARE-HS","SPARE-ISSUE",
AI1898="Power Telco","ACTIVE", AI1898="no impacts","no impacts"
),"")</f>
        <v>Exclu</v>
      </c>
      <c r="AK1898" s="23" t="s">
        <v>5537</v>
      </c>
      <c r="AL1898" s="23" t="str">
        <f t="shared" si="52"/>
        <v>SUO_168</v>
      </c>
      <c r="AN1898" s="9" t="s">
        <v>5537</v>
      </c>
      <c r="AO1898" s="23" t="str">
        <f>_xlfn.XLOOKUP(B1898,'INCIDENT-05-03-2026'!E:E,'INCIDENT-05-03-2026'!F:F,"")</f>
        <v/>
      </c>
      <c r="AP1898" s="7" t="s">
        <v>5537</v>
      </c>
      <c r="AQ1898" s="6"/>
      <c r="AR1898" s="7"/>
      <c r="AS1898" s="3" t="str">
        <f>_xlfn.XLOOKUP(B1898,'[3]tt num | region | site id'!$C:$C,'[3]tt num | region | site id'!$Q:$Q,"")</f>
        <v/>
      </c>
      <c r="AT1898" s="24" t="str">
        <f>_xlfn.XLOOKUP(B1898,'[4]Cells Huawei 03052026 12h'!$B:$B,'[4]Cells Huawei 03052026 12h'!$T:$T,"")</f>
        <v/>
      </c>
      <c r="AU1898" s="24" t="str">
        <f>_xlfn.XLOOKUP(B1898,'[5]cells down 02052026 8h50'!$B:$B,'[5]cells down 02052026 8h50'!$R:$R,"")</f>
        <v/>
      </c>
      <c r="AV1898" s="24" t="str">
        <f>_xlfn.XLOOKUP(B1898,'[5]cells down 02052026 13h50'!$B:$B,'[5]cells down 02052026 13h50'!$R:$R,"")</f>
        <v/>
      </c>
      <c r="AW1898" s="24" t="str">
        <f>_xlfn.XLOOKUP(B1898,'[5]cells down 02052026 13h50'!$B:$B,'[5]cells down 02052026 13h50'!$R:$R,"")</f>
        <v/>
      </c>
      <c r="AX1898" s="24" t="str">
        <f>_xlfn.XLOOKUP(B1898,'[6]cell downs 03052026 8h40 '!$B:$B,'[6]cell downs 03052026 8h40 '!$R:$R,"")</f>
        <v/>
      </c>
      <c r="AY1898" s="24" t="str">
        <f>_xlfn.XLOOKUP(B1898,'[7]ALL SITES DOWN'!$D:$D,'[7]ALL SITES DOWN'!$J:$J,"")</f>
        <v/>
      </c>
      <c r="AZ1898" s="24" t="str">
        <f>_xlfn.XLOOKUP(B1898,'[8]ALL SITES DOWN'!$D:$D,'[8]ALL SITES DOWN'!$J:$J,"")</f>
        <v/>
      </c>
      <c r="BA1898" s="9" t="str">
        <f>_xlfn.XLOOKUP(B1898,[9]sheet1!$AC:$AC,[9]sheet1!$AF:$AF,"")</f>
        <v/>
      </c>
      <c r="BB1898" s="14" t="s">
        <v>5537</v>
      </c>
      <c r="BC1898" s="14" t="s">
        <v>5537</v>
      </c>
      <c r="BD1898" s="14" t="str">
        <f>_xlfn.XLOOKUP(B1898,'[10]cell downs 18042026 17h'!$B:$B,'[10]cell downs 18042026 17h'!$B:$B,"")</f>
        <v/>
      </c>
      <c r="BE1898" s="14" t="str">
        <f>_xlfn.XLOOKUP(B1898,'[11]Cells Huawei 19042026 15h'!$B:$B,'[11]Cells Huawei 19042026 15h'!$B:$B,"")</f>
        <v/>
      </c>
      <c r="BF1898" s="9" t="str">
        <f>_xlfn.XLOOKUP(B1898,'[12]cells down 19042026 9H40'!$B:$B,'[12]cells down 19042026 9H40'!$B:$B,"")</f>
        <v/>
      </c>
      <c r="BG1898" s="9" t="s">
        <v>5537</v>
      </c>
      <c r="BH1898" s="9" t="s">
        <v>12</v>
      </c>
    </row>
    <row r="1899" spans="1:60" s="9" customFormat="1" x14ac:dyDescent="0.3">
      <c r="A1899" s="1" t="s">
        <v>4754</v>
      </c>
      <c r="B1899" s="8" t="s">
        <v>4755</v>
      </c>
      <c r="C1899" s="3" t="str">
        <f>_xlfn.XLOOKUP(B1899,'[1]daily break down'!$D:$D,'[1]daily break down'!$E:$E,"")</f>
        <v>CENTRE</v>
      </c>
      <c r="D1899" s="1" t="s">
        <v>11</v>
      </c>
      <c r="E1899" s="1" t="s">
        <v>12</v>
      </c>
      <c r="F1899" s="3" t="s">
        <v>37</v>
      </c>
      <c r="G1899" s="1" t="s">
        <v>4754</v>
      </c>
      <c r="H1899" s="42" t="str">
        <f>_xlfn.XLOOKUP(B1899,[2]CALCULATION!$B:$B,[2]CALCULATION!$H:$H,"")</f>
        <v>ZTE</v>
      </c>
      <c r="I1899" s="34">
        <v>0</v>
      </c>
      <c r="J1899" s="34">
        <v>0</v>
      </c>
      <c r="K1899" s="34">
        <v>0</v>
      </c>
      <c r="L1899" s="34">
        <v>0</v>
      </c>
      <c r="M1899" s="34">
        <v>0</v>
      </c>
      <c r="N1899" s="34">
        <v>0</v>
      </c>
      <c r="O1899" s="34">
        <v>0</v>
      </c>
      <c r="P1899" s="34">
        <v>0</v>
      </c>
      <c r="Q1899" s="34">
        <v>0</v>
      </c>
      <c r="R1899" s="34">
        <v>0</v>
      </c>
      <c r="S1899" s="35">
        <v>0</v>
      </c>
      <c r="T1899" s="35">
        <v>0</v>
      </c>
      <c r="U1899" s="35">
        <v>0</v>
      </c>
      <c r="V1899" s="35">
        <v>0</v>
      </c>
      <c r="W1899" s="35">
        <v>0</v>
      </c>
      <c r="X1899" s="35">
        <v>0</v>
      </c>
      <c r="Y1899" s="35">
        <v>0</v>
      </c>
      <c r="Z1899" s="35">
        <v>0</v>
      </c>
      <c r="AA1899" s="35">
        <v>0</v>
      </c>
      <c r="AB1899" s="35">
        <v>0</v>
      </c>
      <c r="AC1899" s="35">
        <v>0</v>
      </c>
      <c r="AD1899" s="35">
        <v>0</v>
      </c>
      <c r="AE1899" s="58" t="s">
        <v>5559</v>
      </c>
      <c r="AF1899" s="58"/>
      <c r="AG1899" s="57" t="str" cm="1">
        <f t="array" ref="AG1899">IFERROR(_xlfn.IFS(
AI1899="MPR ISSUE","PDH",
AI1899="BSS Hardware Issue","BSS",
AI1899="Sites strategiques, MLL, Pylone, etc.","ENVTECH",
AI1899="AKTIVCO DEFAUT GE &amp; POWER Cabinet","AKTIVCO",
AI1899="AKTIVCO Coupure ENEO &amp; Baisse de tension","AKTIVCO GRID ONLY",
AI1899="Coupure ENEO &amp; Baisse de tension","IHS GRID ONLY",
AI1899="Defaut GE &amp; POWER Cabinet","IHS",
AI1899="Sharing","Partners",
AI1899="Sites strategiques &amp; DataCenter","SST &amp; DC",
AI1899="Exclu","Exclu",
AI1899="SAT","SAT",
AI1899="SPARE-ISSUE","SPARE-ISSUE",
AI1899="Fiber CAmtel","TRANS_FO_CAMTEL",
AI1899="Fiber AOF","Fiber AOF",
AI1899="Projet OCM (HUAWEI)","TRAVAUX-HUAWEI",
AI1899="Projet OCM (NOKIA)","TRAVAUX-NOKIA",
AI1899="ACCESS-ISSUE","ACCESS-ISSUE",
AI1899="Projet OCM (ZTE, NOKIA, autres projets)","TRAVAUX OCM",
AI1899="No root CAuse","No root cause",
AI1899="ODU HS","PDH",
AI1899="IP &amp; VLAN","PDH",
AI1899="Warehouse HUAWEI","SPARE-ISSUE",
AI1899="SPARE-HS","SPARE-ISSUE",
AI1899="Power Telco","BSS",AI1899="no impacts","no impacts"
),"")</f>
        <v>Exclu</v>
      </c>
      <c r="AH1899" s="57" t="str" cm="1">
        <f t="array" ref="AH1899">IFERROR(_xlfn.IFS(
AI1899="MPR ISSUE","TX ISSUE",
AI1899="BSS Hardware Issue","RAN ISSUE",
AI1899="Sites strategiques, MLL, Pylone, etc.","ENVTECH",
AI1899="AKTIVCO DEFAUT GE &amp; POWER Cabinet","POWER ISSUE",
AI1899="AKTIVCO Coupure ENEO &amp; Baisse de tension","POWER ISSUE",
AI1899="Coupure ENEO &amp; Baisse de tension","POWER ISSUE",
AI1899="Defaut GE &amp; POWER Cabinet","POWER ISSUE",
AI1899="Sharing","POWER ISSUE",
AI1899="Sites strategiques &amp; DataCenter","POWER ISSUE",
AI1899="Exclu","Exclu",
AI1899="SAT","TX ISSUE",
AI1899="SPARE-ISSUE","SPARE-ISSUE",
AI1899="Fiber CAmtel","TX ISSUE",
AI1899="Fiber AOF","TX ISSUE",
AI1899="Projet OCM (HUAWEI)","TRAVAUX-HUAWEI",
AI1899="Projet OCM (NOKIA)","TRAVAUX -NOKIA",
AI1899="ACCESS-ISSUE","ACCESS-ISSUE",
AI1899="Projet OCM (ZTE, NOKIA, autres projets)","TRAVAUX OCM",
AI1899="No root CAuse","No root cause",
AI1899="ODU HS","TX ISSUE",
AI1899="IP &amp; VLAN","TX ISSUE",
AI1899="Warehouse HUAWEI","SPARE-ISSUE",
AI1899="SPARE-HS","SPARE-ISSUE",
AI1899="Power Telco","RAN ISSUE",AI1899="no impacts","no impacts"
),"")</f>
        <v>Exclu</v>
      </c>
      <c r="AI1899" s="85" t="s">
        <v>5559</v>
      </c>
      <c r="AJ1899" s="57" t="str" cm="1">
        <f t="array" ref="AJ1899">IFERROR(_xlfn.IFS(
AI1899="MPR ISSUE","ACTIVE",
AI1899="BSS Hardware Issue","ACTIVE",
AI1899="Sites strategiques, MLL, Pylone, etc.","PASSIVE",
AI1899="AKTIVCO DEFAUT GE &amp; POWER Cabinet","PASSIVE",
AI1899="AKTIVCO Coupure ENEO &amp; Baisse de tension","PASSIVE",
AI1899="Coupure ENEO &amp; Baisse de tension","PASSIVE",
AI1899="Defaut GE &amp; POWER Cabinet","PASSIVE",
AI1899="Sharing","PASSIVE",
AI1899="Sites strategiques &amp; DataCenter","PASSIVE",
AI1899="Exclu","Exclu",
AI1899="SAT","ACTIVE",
AI1899="SPARE-ISSUE","SPARE-ISSUE",
AI1899="Fiber CAmtel","ACTIVE",
AI1899="Fiber AOF","ACTIVE",
AI1899="Projet OCM (HUAWEI)","PLANNED WORKS",
AI1899="Projet OCM (NOKIA)","PLANNED WORKS",
AI1899="ACCESS-ISSUE","ACCESS-ISSUE",
AI1899="Projet OCM (ZTE, NOKIA, autres projets)","PLANNED WORKS",
AI1899="No root CAuse","No root cause",
AI1899="ODU HS","ACTIVE",
AI1899="IP &amp; VLAN","ACTIVE",
AI1899="Warehouse HUAWEI","SPARE-ISSUE",
AI1899="SPARE-HS","SPARE-ISSUE",
AI1899="Power Telco","ACTIVE", AI1899="no impacts","no impacts"
),"")</f>
        <v>Exclu</v>
      </c>
      <c r="AK1899" s="23" t="s">
        <v>5537</v>
      </c>
      <c r="AL1899" s="23" t="str">
        <f t="shared" si="52"/>
        <v>CTR_201</v>
      </c>
      <c r="AN1899" s="9" t="s">
        <v>5537</v>
      </c>
      <c r="AO1899" s="23" t="str">
        <f>_xlfn.XLOOKUP(B1899,'INCIDENT-05-03-2026'!E:E,'INCIDENT-05-03-2026'!F:F,"")</f>
        <v/>
      </c>
      <c r="AP1899" s="7" t="s">
        <v>5537</v>
      </c>
      <c r="AQ1899" s="6"/>
      <c r="AR1899" s="7"/>
      <c r="AS1899" s="3" t="str">
        <f>_xlfn.XLOOKUP(B1899,'[3]tt num | region | site id'!$C:$C,'[3]tt num | region | site id'!$Q:$Q,"")</f>
        <v/>
      </c>
      <c r="AT1899" s="24" t="str">
        <f>_xlfn.XLOOKUP(B1899,'[4]Cells Huawei 03052026 12h'!$B:$B,'[4]Cells Huawei 03052026 12h'!$T:$T,"")</f>
        <v/>
      </c>
      <c r="AU1899" s="24" t="str">
        <f>_xlfn.XLOOKUP(B1899,'[5]cells down 02052026 8h50'!$B:$B,'[5]cells down 02052026 8h50'!$R:$R,"")</f>
        <v/>
      </c>
      <c r="AV1899" s="24" t="str">
        <f>_xlfn.XLOOKUP(B1899,'[5]cells down 02052026 13h50'!$B:$B,'[5]cells down 02052026 13h50'!$R:$R,"")</f>
        <v/>
      </c>
      <c r="AW1899" s="24" t="str">
        <f>_xlfn.XLOOKUP(B1899,'[5]cells down 02052026 13h50'!$B:$B,'[5]cells down 02052026 13h50'!$R:$R,"")</f>
        <v/>
      </c>
      <c r="AX1899" s="24" t="str">
        <f>_xlfn.XLOOKUP(B1899,'[6]cell downs 03052026 8h40 '!$B:$B,'[6]cell downs 03052026 8h40 '!$R:$R,"")</f>
        <v/>
      </c>
      <c r="AY1899" s="24" t="str">
        <f>_xlfn.XLOOKUP(B1899,'[7]ALL SITES DOWN'!$D:$D,'[7]ALL SITES DOWN'!$J:$J,"")</f>
        <v/>
      </c>
      <c r="AZ1899" s="24" t="str">
        <f>_xlfn.XLOOKUP(B1899,'[8]ALL SITES DOWN'!$D:$D,'[8]ALL SITES DOWN'!$J:$J,"")</f>
        <v/>
      </c>
      <c r="BA1899" s="9" t="str">
        <f>_xlfn.XLOOKUP(B1899,[9]sheet1!$AC:$AC,[9]sheet1!$AF:$AF,"")</f>
        <v/>
      </c>
      <c r="BB1899" s="14" t="s">
        <v>5537</v>
      </c>
      <c r="BC1899" s="14" t="s">
        <v>5537</v>
      </c>
      <c r="BD1899" s="14" t="str">
        <f>_xlfn.XLOOKUP(B1899,'[10]cell downs 18042026 17h'!$B:$B,'[10]cell downs 18042026 17h'!$B:$B,"")</f>
        <v/>
      </c>
      <c r="BE1899" s="14" t="str">
        <f>_xlfn.XLOOKUP(B1899,'[11]Cells Huawei 19042026 15h'!$B:$B,'[11]Cells Huawei 19042026 15h'!$B:$B,"")</f>
        <v/>
      </c>
      <c r="BF1899" s="9" t="str">
        <f>_xlfn.XLOOKUP(B1899,'[12]cells down 19042026 9H40'!$B:$B,'[12]cells down 19042026 9H40'!$B:$B,"")</f>
        <v/>
      </c>
      <c r="BG1899" s="9" t="s">
        <v>4755</v>
      </c>
      <c r="BH1899" s="9" t="s">
        <v>5521</v>
      </c>
    </row>
    <row r="1900" spans="1:60" s="9" customFormat="1" x14ac:dyDescent="0.3">
      <c r="A1900" s="1" t="s">
        <v>5184</v>
      </c>
      <c r="B1900" s="8" t="s">
        <v>5185</v>
      </c>
      <c r="C1900" s="3" t="str">
        <f>_xlfn.XLOOKUP(B1900,'[1]daily break down'!$D:$D,'[1]daily break down'!$E:$E,"")</f>
        <v>OUEST</v>
      </c>
      <c r="D1900" s="1" t="s">
        <v>21</v>
      </c>
      <c r="E1900" s="1" t="s">
        <v>188</v>
      </c>
      <c r="F1900" s="3" t="s">
        <v>102</v>
      </c>
      <c r="G1900" s="1" t="s">
        <v>856</v>
      </c>
      <c r="H1900" s="40" t="str">
        <f>_xlfn.XLOOKUP(B1900,[2]CALCULATION!$B:$B,[2]CALCULATION!$H:$H,"")</f>
        <v>Huawei</v>
      </c>
      <c r="I1900" s="34">
        <v>1.2907067827516243</v>
      </c>
      <c r="J1900" s="34">
        <v>0.94418904612293919</v>
      </c>
      <c r="K1900" s="34">
        <v>0</v>
      </c>
      <c r="L1900" s="34">
        <v>0</v>
      </c>
      <c r="M1900" s="34">
        <v>0</v>
      </c>
      <c r="N1900" s="34">
        <v>0</v>
      </c>
      <c r="O1900" s="34">
        <v>0</v>
      </c>
      <c r="P1900" s="34">
        <v>0</v>
      </c>
      <c r="Q1900" s="34">
        <v>0</v>
      </c>
      <c r="R1900" s="34">
        <v>0</v>
      </c>
      <c r="S1900" s="35">
        <v>0</v>
      </c>
      <c r="T1900" s="35">
        <v>0</v>
      </c>
      <c r="U1900" s="35">
        <v>0</v>
      </c>
      <c r="V1900" s="35">
        <v>0</v>
      </c>
      <c r="W1900" s="35">
        <v>0</v>
      </c>
      <c r="X1900" s="35">
        <v>0</v>
      </c>
      <c r="Y1900" s="35">
        <v>0</v>
      </c>
      <c r="Z1900" s="35">
        <v>0</v>
      </c>
      <c r="AA1900" s="35">
        <v>0</v>
      </c>
      <c r="AB1900" s="35">
        <v>0</v>
      </c>
      <c r="AC1900" s="35">
        <v>0</v>
      </c>
      <c r="AD1900" s="35">
        <v>0</v>
      </c>
      <c r="AE1900" s="58" t="s">
        <v>5560</v>
      </c>
      <c r="AF1900" s="58"/>
      <c r="AG1900" s="57" t="str" cm="1">
        <f t="array" ref="AG1900">IFERROR(_xlfn.IFS(
AI1900="MPR ISSUE","PDH",
AI1900="BSS Hardware Issue","BSS",
AI1900="Sites strategiques, MLL, Pylone, etc.","ENVTECH",
AI1900="AKTIVCO DEFAUT GE &amp; POWER Cabinet","AKTIVCO",
AI1900="AKTIVCO Coupure ENEO &amp; Baisse de tension","AKTIVCO GRID ONLY",
AI1900="Coupure ENEO &amp; Baisse de tension","IHS GRID ONLY",
AI1900="Defaut GE &amp; POWER Cabinet","IHS",
AI1900="Sharing","Partners",
AI1900="Sites strategiques &amp; DataCenter","SST &amp; DC",
AI1900="Exclu","Exclu",
AI1900="SAT","SAT",
AI1900="SPARE-ISSUE","SPARE-ISSUE",
AI1900="Fiber CAmtel","TRANS_FO_CAMTEL",
AI1900="Fiber AOF","Fiber AOF",
AI1900="Projet OCM (HUAWEI)","TRAVAUX-HUAWEI",
AI1900="Projet OCM (NOKIA)","TRAVAUX-NOKIA",
AI1900="ACCESS-ISSUE","ACCESS-ISSUE",
AI1900="Projet OCM (ZTE, NOKIA, autres projets)","TRAVAUX OCM",
AI1900="No root CAuse","No root cause",
AI1900="ODU HS","PDH",
AI1900="IP &amp; VLAN","PDH",
AI1900="Warehouse HUAWEI","SPARE-ISSUE",
AI1900="SPARE-HS","SPARE-ISSUE",
AI1900="Power Telco","BSS",AI1900="no impacts","no impacts"
),"")</f>
        <v>no impacts</v>
      </c>
      <c r="AH1900" s="57" t="str" cm="1">
        <f t="array" ref="AH1900">IFERROR(_xlfn.IFS(
AI1900="MPR ISSUE","TX ISSUE",
AI1900="BSS Hardware Issue","RAN ISSUE",
AI1900="Sites strategiques, MLL, Pylone, etc.","ENVTECH",
AI1900="AKTIVCO DEFAUT GE &amp; POWER Cabinet","POWER ISSUE",
AI1900="AKTIVCO Coupure ENEO &amp; Baisse de tension","POWER ISSUE",
AI1900="Coupure ENEO &amp; Baisse de tension","POWER ISSUE",
AI1900="Defaut GE &amp; POWER Cabinet","POWER ISSUE",
AI1900="Sharing","POWER ISSUE",
AI1900="Sites strategiques &amp; DataCenter","POWER ISSUE",
AI1900="Exclu","Exclu",
AI1900="SAT","TX ISSUE",
AI1900="SPARE-ISSUE","SPARE-ISSUE",
AI1900="Fiber CAmtel","TX ISSUE",
AI1900="Fiber AOF","TX ISSUE",
AI1900="Projet OCM (HUAWEI)","TRAVAUX-HUAWEI",
AI1900="Projet OCM (NOKIA)","TRAVAUX -NOKIA",
AI1900="ACCESS-ISSUE","ACCESS-ISSUE",
AI1900="Projet OCM (ZTE, NOKIA, autres projets)","TRAVAUX OCM",
AI1900="No root CAuse","No root cause",
AI1900="ODU HS","TX ISSUE",
AI1900="IP &amp; VLAN","TX ISSUE",
AI1900="Warehouse HUAWEI","SPARE-ISSUE",
AI1900="SPARE-HS","SPARE-ISSUE",
AI1900="Power Telco","RAN ISSUE",AI1900="no impacts","no impacts"
),"")</f>
        <v>no impacts</v>
      </c>
      <c r="AI1900" s="85" t="s">
        <v>5998</v>
      </c>
      <c r="AJ1900" s="57" t="str" cm="1">
        <f t="array" ref="AJ1900">IFERROR(_xlfn.IFS(
AI1900="MPR ISSUE","ACTIVE",
AI1900="BSS Hardware Issue","ACTIVE",
AI1900="Sites strategiques, MLL, Pylone, etc.","PASSIVE",
AI1900="AKTIVCO DEFAUT GE &amp; POWER Cabinet","PASSIVE",
AI1900="AKTIVCO Coupure ENEO &amp; Baisse de tension","PASSIVE",
AI1900="Coupure ENEO &amp; Baisse de tension","PASSIVE",
AI1900="Defaut GE &amp; POWER Cabinet","PASSIVE",
AI1900="Sharing","PASSIVE",
AI1900="Sites strategiques &amp; DataCenter","PASSIVE",
AI1900="Exclu","Exclu",
AI1900="SAT","ACTIVE",
AI1900="SPARE-ISSUE","SPARE-ISSUE",
AI1900="Fiber CAmtel","ACTIVE",
AI1900="Fiber AOF","ACTIVE",
AI1900="Projet OCM (HUAWEI)","PLANNED WORKS",
AI1900="Projet OCM (NOKIA)","PLANNED WORKS",
AI1900="ACCESS-ISSUE","ACCESS-ISSUE",
AI1900="Projet OCM (ZTE, NOKIA, autres projets)","PLANNED WORKS",
AI1900="No root CAuse","No root cause",
AI1900="ODU HS","ACTIVE",
AI1900="IP &amp; VLAN","ACTIVE",
AI1900="Warehouse HUAWEI","SPARE-ISSUE",
AI1900="SPARE-HS","SPARE-ISSUE",
AI1900="Power Telco","ACTIVE", AI1900="no impacts","no impacts"
),"")</f>
        <v>no impacts</v>
      </c>
      <c r="AK1900" s="23" t="s">
        <v>5537</v>
      </c>
      <c r="AL1900" s="23" t="str">
        <f t="shared" si="52"/>
        <v>OST_047</v>
      </c>
      <c r="AN1900" s="9" t="s">
        <v>5537</v>
      </c>
      <c r="AO1900" s="23" t="str">
        <f>_xlfn.XLOOKUP(B1900,'INCIDENT-05-03-2026'!E:E,'INCIDENT-05-03-2026'!F:F,"")</f>
        <v/>
      </c>
      <c r="AP1900" s="7" t="s">
        <v>5537</v>
      </c>
      <c r="AQ1900" s="6"/>
      <c r="AR1900" s="7"/>
      <c r="AS1900" s="3" t="str">
        <f>_xlfn.XLOOKUP(B1900,'[3]tt num | region | site id'!$C:$C,'[3]tt num | region | site id'!$Q:$Q,"")</f>
        <v/>
      </c>
      <c r="AT1900" s="24" t="str">
        <f>_xlfn.XLOOKUP(B1900,'[4]Cells Huawei 03052026 12h'!$B:$B,'[4]Cells Huawei 03052026 12h'!$T:$T,"")</f>
        <v/>
      </c>
      <c r="AU1900" s="24" t="str">
        <f>_xlfn.XLOOKUP(B1900,'[5]cells down 02052026 8h50'!$B:$B,'[5]cells down 02052026 8h50'!$R:$R,"")</f>
        <v/>
      </c>
      <c r="AV1900" s="24" t="str">
        <f>_xlfn.XLOOKUP(B1900,'[5]cells down 02052026 13h50'!$B:$B,'[5]cells down 02052026 13h50'!$R:$R,"")</f>
        <v/>
      </c>
      <c r="AW1900" s="24" t="str">
        <f>_xlfn.XLOOKUP(B1900,'[5]cells down 02052026 13h50'!$B:$B,'[5]cells down 02052026 13h50'!$R:$R,"")</f>
        <v/>
      </c>
      <c r="AX1900" s="24" t="str">
        <f>_xlfn.XLOOKUP(B1900,'[6]cell downs 03052026 8h40 '!$B:$B,'[6]cell downs 03052026 8h40 '!$R:$R,"")</f>
        <v/>
      </c>
      <c r="AY1900" s="24" t="str">
        <f>_xlfn.XLOOKUP(B1900,'[7]ALL SITES DOWN'!$D:$D,'[7]ALL SITES DOWN'!$J:$J,"")</f>
        <v/>
      </c>
      <c r="AZ1900" s="24" t="str">
        <f>_xlfn.XLOOKUP(B1900,'[8]ALL SITES DOWN'!$D:$D,'[8]ALL SITES DOWN'!$J:$J,"")</f>
        <v/>
      </c>
      <c r="BA1900" s="9" t="str">
        <f>_xlfn.XLOOKUP(B1900,[9]sheet1!$AC:$AC,[9]sheet1!$AF:$AF,"")</f>
        <v/>
      </c>
      <c r="BB1900" s="14" t="s">
        <v>5537</v>
      </c>
      <c r="BC1900" s="14" t="s">
        <v>5537</v>
      </c>
      <c r="BD1900" s="14" t="str">
        <f>_xlfn.XLOOKUP(B1900,'[10]cell downs 18042026 17h'!$B:$B,'[10]cell downs 18042026 17h'!$B:$B,"")</f>
        <v/>
      </c>
      <c r="BE1900" s="14" t="str">
        <f>_xlfn.XLOOKUP(B1900,'[11]Cells Huawei 19042026 15h'!$B:$B,'[11]Cells Huawei 19042026 15h'!$B:$B,"")</f>
        <v/>
      </c>
      <c r="BF1900" s="9" t="str">
        <f>_xlfn.XLOOKUP(B1900,'[12]cells down 19042026 9H40'!$B:$B,'[12]cells down 19042026 9H40'!$B:$B,"")</f>
        <v/>
      </c>
      <c r="BG1900" s="9" t="s">
        <v>5537</v>
      </c>
      <c r="BH1900" s="9" t="s">
        <v>12</v>
      </c>
    </row>
    <row r="1901" spans="1:60" s="9" customFormat="1" x14ac:dyDescent="0.3">
      <c r="A1901" s="1" t="s">
        <v>2952</v>
      </c>
      <c r="B1901" s="8" t="s">
        <v>2953</v>
      </c>
      <c r="C1901" s="3" t="str">
        <f>_xlfn.XLOOKUP(B1901,'[1]daily break down'!$D:$D,'[1]daily break down'!$E:$E,"")</f>
        <v>Ngaoundere</v>
      </c>
      <c r="D1901" s="1" t="s">
        <v>11</v>
      </c>
      <c r="E1901" s="1" t="s">
        <v>12</v>
      </c>
      <c r="F1901" s="3" t="s">
        <v>90</v>
      </c>
      <c r="G1901" s="1" t="s">
        <v>91</v>
      </c>
      <c r="H1901" s="40" t="str">
        <f>_xlfn.XLOOKUP(B1901,[2]CALCULATION!$B:$B,[2]CALCULATION!$H:$H,"")</f>
        <v>Huawei</v>
      </c>
      <c r="I1901" s="34">
        <v>1.4886583169964016</v>
      </c>
      <c r="J1901" s="34">
        <v>0.85091158652295884</v>
      </c>
      <c r="K1901" s="34">
        <v>0</v>
      </c>
      <c r="L1901" s="34">
        <v>0</v>
      </c>
      <c r="M1901" s="34">
        <v>0</v>
      </c>
      <c r="N1901" s="34">
        <v>0</v>
      </c>
      <c r="O1901" s="34">
        <v>0</v>
      </c>
      <c r="P1901" s="34">
        <v>0</v>
      </c>
      <c r="Q1901" s="34">
        <v>0</v>
      </c>
      <c r="R1901" s="34">
        <v>0</v>
      </c>
      <c r="S1901" s="35">
        <v>0</v>
      </c>
      <c r="T1901" s="35">
        <v>0</v>
      </c>
      <c r="U1901" s="35">
        <v>0</v>
      </c>
      <c r="V1901" s="35">
        <v>0</v>
      </c>
      <c r="W1901" s="35">
        <v>0</v>
      </c>
      <c r="X1901" s="35">
        <v>0</v>
      </c>
      <c r="Y1901" s="35">
        <v>0</v>
      </c>
      <c r="Z1901" s="35">
        <v>0</v>
      </c>
      <c r="AA1901" s="35">
        <v>0</v>
      </c>
      <c r="AB1901" s="35">
        <v>0</v>
      </c>
      <c r="AC1901" s="35">
        <v>0</v>
      </c>
      <c r="AD1901" s="35">
        <v>0</v>
      </c>
      <c r="AE1901" s="58" t="s">
        <v>5560</v>
      </c>
      <c r="AF1901" s="58"/>
      <c r="AG1901" s="57" t="str" cm="1">
        <f t="array" ref="AG1901">IFERROR(_xlfn.IFS(
AI1901="MPR ISSUE","PDH",
AI1901="BSS Hardware Issue","BSS",
AI1901="Sites strategiques, MLL, Pylone, etc.","ENVTECH",
AI1901="AKTIVCO DEFAUT GE &amp; POWER Cabinet","AKTIVCO",
AI1901="AKTIVCO Coupure ENEO &amp; Baisse de tension","AKTIVCO GRID ONLY",
AI1901="Coupure ENEO &amp; Baisse de tension","IHS GRID ONLY",
AI1901="Defaut GE &amp; POWER Cabinet","IHS",
AI1901="Sharing","Partners",
AI1901="Sites strategiques &amp; DataCenter","SST &amp; DC",
AI1901="Exclu","Exclu",
AI1901="SAT","SAT",
AI1901="SPARE-ISSUE","SPARE-ISSUE",
AI1901="Fiber CAmtel","TRANS_FO_CAMTEL",
AI1901="Fiber AOF","Fiber AOF",
AI1901="Projet OCM (HUAWEI)","TRAVAUX-HUAWEI",
AI1901="Projet OCM (NOKIA)","TRAVAUX-NOKIA",
AI1901="ACCESS-ISSUE","ACCESS-ISSUE",
AI1901="Projet OCM (ZTE, NOKIA, autres projets)","TRAVAUX OCM",
AI1901="No root CAuse","No root cause",
AI1901="ODU HS","PDH",
AI1901="IP &amp; VLAN","PDH",
AI1901="Warehouse HUAWEI","SPARE-ISSUE",
AI1901="SPARE-HS","SPARE-ISSUE",
AI1901="Power Telco","BSS",AI1901="no impacts","no impacts"
),"")</f>
        <v>no impacts</v>
      </c>
      <c r="AH1901" s="57" t="str" cm="1">
        <f t="array" ref="AH1901">IFERROR(_xlfn.IFS(
AI1901="MPR ISSUE","TX ISSUE",
AI1901="BSS Hardware Issue","RAN ISSUE",
AI1901="Sites strategiques, MLL, Pylone, etc.","ENVTECH",
AI1901="AKTIVCO DEFAUT GE &amp; POWER Cabinet","POWER ISSUE",
AI1901="AKTIVCO Coupure ENEO &amp; Baisse de tension","POWER ISSUE",
AI1901="Coupure ENEO &amp; Baisse de tension","POWER ISSUE",
AI1901="Defaut GE &amp; POWER Cabinet","POWER ISSUE",
AI1901="Sharing","POWER ISSUE",
AI1901="Sites strategiques &amp; DataCenter","POWER ISSUE",
AI1901="Exclu","Exclu",
AI1901="SAT","TX ISSUE",
AI1901="SPARE-ISSUE","SPARE-ISSUE",
AI1901="Fiber CAmtel","TX ISSUE",
AI1901="Fiber AOF","TX ISSUE",
AI1901="Projet OCM (HUAWEI)","TRAVAUX-HUAWEI",
AI1901="Projet OCM (NOKIA)","TRAVAUX -NOKIA",
AI1901="ACCESS-ISSUE","ACCESS-ISSUE",
AI1901="Projet OCM (ZTE, NOKIA, autres projets)","TRAVAUX OCM",
AI1901="No root CAuse","No root cause",
AI1901="ODU HS","TX ISSUE",
AI1901="IP &amp; VLAN","TX ISSUE",
AI1901="Warehouse HUAWEI","SPARE-ISSUE",
AI1901="SPARE-HS","SPARE-ISSUE",
AI1901="Power Telco","RAN ISSUE",AI1901="no impacts","no impacts"
),"")</f>
        <v>no impacts</v>
      </c>
      <c r="AI1901" s="85" t="s">
        <v>5998</v>
      </c>
      <c r="AJ1901" s="57" t="str" cm="1">
        <f t="array" ref="AJ1901">IFERROR(_xlfn.IFS(
AI1901="MPR ISSUE","ACTIVE",
AI1901="BSS Hardware Issue","ACTIVE",
AI1901="Sites strategiques, MLL, Pylone, etc.","PASSIVE",
AI1901="AKTIVCO DEFAUT GE &amp; POWER Cabinet","PASSIVE",
AI1901="AKTIVCO Coupure ENEO &amp; Baisse de tension","PASSIVE",
AI1901="Coupure ENEO &amp; Baisse de tension","PASSIVE",
AI1901="Defaut GE &amp; POWER Cabinet","PASSIVE",
AI1901="Sharing","PASSIVE",
AI1901="Sites strategiques &amp; DataCenter","PASSIVE",
AI1901="Exclu","Exclu",
AI1901="SAT","ACTIVE",
AI1901="SPARE-ISSUE","SPARE-ISSUE",
AI1901="Fiber CAmtel","ACTIVE",
AI1901="Fiber AOF","ACTIVE",
AI1901="Projet OCM (HUAWEI)","PLANNED WORKS",
AI1901="Projet OCM (NOKIA)","PLANNED WORKS",
AI1901="ACCESS-ISSUE","ACCESS-ISSUE",
AI1901="Projet OCM (ZTE, NOKIA, autres projets)","PLANNED WORKS",
AI1901="No root CAuse","No root cause",
AI1901="ODU HS","ACTIVE",
AI1901="IP &amp; VLAN","ACTIVE",
AI1901="Warehouse HUAWEI","SPARE-ISSUE",
AI1901="SPARE-HS","SPARE-ISSUE",
AI1901="Power Telco","ACTIVE", AI1901="no impacts","no impacts"
),"")</f>
        <v>no impacts</v>
      </c>
      <c r="AK1901" s="23" t="s">
        <v>5537</v>
      </c>
      <c r="AL1901" s="23" t="str">
        <f t="shared" si="52"/>
        <v>ADM_120</v>
      </c>
      <c r="AN1901" s="9" t="s">
        <v>5537</v>
      </c>
      <c r="AO1901" s="23" t="str">
        <f>_xlfn.XLOOKUP(B1901,'INCIDENT-05-03-2026'!E:E,'INCIDENT-05-03-2026'!F:F,"")</f>
        <v/>
      </c>
      <c r="AP1901" s="7" t="s">
        <v>5537</v>
      </c>
      <c r="AQ1901" s="6"/>
      <c r="AR1901" s="7"/>
      <c r="AS1901" s="3" t="str">
        <f>_xlfn.XLOOKUP(B1901,'[3]tt num | region | site id'!$C:$C,'[3]tt num | region | site id'!$Q:$Q,"")</f>
        <v/>
      </c>
      <c r="AT1901" s="24" t="str">
        <f>_xlfn.XLOOKUP(B1901,'[4]Cells Huawei 03052026 12h'!$B:$B,'[4]Cells Huawei 03052026 12h'!$T:$T,"")</f>
        <v/>
      </c>
      <c r="AU1901" s="24" t="str">
        <f>_xlfn.XLOOKUP(B1901,'[5]cells down 02052026 8h50'!$B:$B,'[5]cells down 02052026 8h50'!$R:$R,"")</f>
        <v/>
      </c>
      <c r="AV1901" s="24" t="str">
        <f>_xlfn.XLOOKUP(B1901,'[5]cells down 02052026 13h50'!$B:$B,'[5]cells down 02052026 13h50'!$R:$R,"")</f>
        <v/>
      </c>
      <c r="AW1901" s="24" t="str">
        <f>_xlfn.XLOOKUP(B1901,'[5]cells down 02052026 13h50'!$B:$B,'[5]cells down 02052026 13h50'!$R:$R,"")</f>
        <v/>
      </c>
      <c r="AX1901" s="24" t="str">
        <f>_xlfn.XLOOKUP(B1901,'[6]cell downs 03052026 8h40 '!$B:$B,'[6]cell downs 03052026 8h40 '!$R:$R,"")</f>
        <v/>
      </c>
      <c r="AY1901" s="24" t="str">
        <f>_xlfn.XLOOKUP(B1901,'[7]ALL SITES DOWN'!$D:$D,'[7]ALL SITES DOWN'!$J:$J,"")</f>
        <v/>
      </c>
      <c r="AZ1901" s="24" t="str">
        <f>_xlfn.XLOOKUP(B1901,'[8]ALL SITES DOWN'!$D:$D,'[8]ALL SITES DOWN'!$J:$J,"")</f>
        <v/>
      </c>
      <c r="BA1901" s="9" t="str">
        <f>_xlfn.XLOOKUP(B1901,[9]sheet1!$AC:$AC,[9]sheet1!$AF:$AF,"")</f>
        <v/>
      </c>
      <c r="BB1901" s="14" t="s">
        <v>5537</v>
      </c>
      <c r="BC1901" s="14" t="s">
        <v>5537</v>
      </c>
      <c r="BD1901" s="14" t="str">
        <f>_xlfn.XLOOKUP(B1901,'[10]cell downs 18042026 17h'!$B:$B,'[10]cell downs 18042026 17h'!$B:$B,"")</f>
        <v/>
      </c>
      <c r="BE1901" s="14" t="str">
        <f>_xlfn.XLOOKUP(B1901,'[11]Cells Huawei 19042026 15h'!$B:$B,'[11]Cells Huawei 19042026 15h'!$B:$B,"")</f>
        <v/>
      </c>
      <c r="BF1901" s="9" t="str">
        <f>_xlfn.XLOOKUP(B1901,'[12]cells down 19042026 9H40'!$B:$B,'[12]cells down 19042026 9H40'!$B:$B,"")</f>
        <v/>
      </c>
      <c r="BG1901" s="9" t="s">
        <v>2953</v>
      </c>
      <c r="BH1901" s="9" t="s">
        <v>12</v>
      </c>
    </row>
    <row r="1902" spans="1:60" s="9" customFormat="1" x14ac:dyDescent="0.3">
      <c r="A1902" s="1" t="s">
        <v>2912</v>
      </c>
      <c r="B1902" s="8" t="s">
        <v>2913</v>
      </c>
      <c r="C1902" s="3" t="str">
        <f>_xlfn.XLOOKUP(B1902,'[1]daily break down'!$D:$D,'[1]daily break down'!$E:$E,"")</f>
        <v>Maroua</v>
      </c>
      <c r="D1902" s="1" t="s">
        <v>11</v>
      </c>
      <c r="E1902" s="1" t="s">
        <v>12</v>
      </c>
      <c r="F1902" s="3" t="s">
        <v>55</v>
      </c>
      <c r="G1902" s="1" t="s">
        <v>84</v>
      </c>
      <c r="H1902" s="40" t="str">
        <f>_xlfn.XLOOKUP(B1902,[2]CALCULATION!$B:$B,[2]CALCULATION!$H:$H,"")</f>
        <v>Huawei</v>
      </c>
      <c r="I1902" s="34">
        <v>0.16336931738734653</v>
      </c>
      <c r="J1902" s="34">
        <v>0.75981000647770047</v>
      </c>
      <c r="K1902" s="34">
        <v>0</v>
      </c>
      <c r="L1902" s="34">
        <v>0</v>
      </c>
      <c r="M1902" s="34">
        <v>0</v>
      </c>
      <c r="N1902" s="34">
        <v>0</v>
      </c>
      <c r="O1902" s="34">
        <v>0</v>
      </c>
      <c r="P1902" s="34">
        <v>0</v>
      </c>
      <c r="Q1902" s="34">
        <v>0</v>
      </c>
      <c r="R1902" s="34">
        <v>0</v>
      </c>
      <c r="S1902" s="35">
        <v>0</v>
      </c>
      <c r="T1902" s="35">
        <v>0</v>
      </c>
      <c r="U1902" s="35">
        <v>0</v>
      </c>
      <c r="V1902" s="35">
        <v>0</v>
      </c>
      <c r="W1902" s="35">
        <v>0</v>
      </c>
      <c r="X1902" s="35">
        <v>0</v>
      </c>
      <c r="Y1902" s="35">
        <v>0</v>
      </c>
      <c r="Z1902" s="35">
        <v>0</v>
      </c>
      <c r="AA1902" s="35">
        <v>0</v>
      </c>
      <c r="AB1902" s="35">
        <v>0</v>
      </c>
      <c r="AC1902" s="35">
        <v>0</v>
      </c>
      <c r="AD1902" s="35">
        <v>0</v>
      </c>
      <c r="AE1902" s="58" t="s">
        <v>5560</v>
      </c>
      <c r="AF1902" s="58"/>
      <c r="AG1902" s="57" t="str" cm="1">
        <f t="array" ref="AG1902">IFERROR(_xlfn.IFS(
AI1902="MPR ISSUE","PDH",
AI1902="BSS Hardware Issue","BSS",
AI1902="Sites strategiques, MLL, Pylone, etc.","ENVTECH",
AI1902="AKTIVCO DEFAUT GE &amp; POWER Cabinet","AKTIVCO",
AI1902="AKTIVCO Coupure ENEO &amp; Baisse de tension","AKTIVCO GRID ONLY",
AI1902="Coupure ENEO &amp; Baisse de tension","IHS GRID ONLY",
AI1902="Defaut GE &amp; POWER Cabinet","IHS",
AI1902="Sharing","Partners",
AI1902="Sites strategiques &amp; DataCenter","SST &amp; DC",
AI1902="Exclu","Exclu",
AI1902="SAT","SAT",
AI1902="SPARE-ISSUE","SPARE-ISSUE",
AI1902="Fiber CAmtel","TRANS_FO_CAMTEL",
AI1902="Fiber AOF","Fiber AOF",
AI1902="Projet OCM (HUAWEI)","TRAVAUX-HUAWEI",
AI1902="Projet OCM (NOKIA)","TRAVAUX-NOKIA",
AI1902="ACCESS-ISSUE","ACCESS-ISSUE",
AI1902="Projet OCM (ZTE, NOKIA, autres projets)","TRAVAUX OCM",
AI1902="No root CAuse","No root cause",
AI1902="ODU HS","PDH",
AI1902="IP &amp; VLAN","PDH",
AI1902="Warehouse HUAWEI","SPARE-ISSUE",
AI1902="SPARE-HS","SPARE-ISSUE",
AI1902="Power Telco","BSS",AI1902="no impacts","no impacts"
),"")</f>
        <v>no impacts</v>
      </c>
      <c r="AH1902" s="57" t="str" cm="1">
        <f t="array" ref="AH1902">IFERROR(_xlfn.IFS(
AI1902="MPR ISSUE","TX ISSUE",
AI1902="BSS Hardware Issue","RAN ISSUE",
AI1902="Sites strategiques, MLL, Pylone, etc.","ENVTECH",
AI1902="AKTIVCO DEFAUT GE &amp; POWER Cabinet","POWER ISSUE",
AI1902="AKTIVCO Coupure ENEO &amp; Baisse de tension","POWER ISSUE",
AI1902="Coupure ENEO &amp; Baisse de tension","POWER ISSUE",
AI1902="Defaut GE &amp; POWER Cabinet","POWER ISSUE",
AI1902="Sharing","POWER ISSUE",
AI1902="Sites strategiques &amp; DataCenter","POWER ISSUE",
AI1902="Exclu","Exclu",
AI1902="SAT","TX ISSUE",
AI1902="SPARE-ISSUE","SPARE-ISSUE",
AI1902="Fiber CAmtel","TX ISSUE",
AI1902="Fiber AOF","TX ISSUE",
AI1902="Projet OCM (HUAWEI)","TRAVAUX-HUAWEI",
AI1902="Projet OCM (NOKIA)","TRAVAUX -NOKIA",
AI1902="ACCESS-ISSUE","ACCESS-ISSUE",
AI1902="Projet OCM (ZTE, NOKIA, autres projets)","TRAVAUX OCM",
AI1902="No root CAuse","No root cause",
AI1902="ODU HS","TX ISSUE",
AI1902="IP &amp; VLAN","TX ISSUE",
AI1902="Warehouse HUAWEI","SPARE-ISSUE",
AI1902="SPARE-HS","SPARE-ISSUE",
AI1902="Power Telco","RAN ISSUE",AI1902="no impacts","no impacts"
),"")</f>
        <v>no impacts</v>
      </c>
      <c r="AI1902" s="85" t="s">
        <v>5998</v>
      </c>
      <c r="AJ1902" s="57" t="str" cm="1">
        <f t="array" ref="AJ1902">IFERROR(_xlfn.IFS(
AI1902="MPR ISSUE","ACTIVE",
AI1902="BSS Hardware Issue","ACTIVE",
AI1902="Sites strategiques, MLL, Pylone, etc.","PASSIVE",
AI1902="AKTIVCO DEFAUT GE &amp; POWER Cabinet","PASSIVE",
AI1902="AKTIVCO Coupure ENEO &amp; Baisse de tension","PASSIVE",
AI1902="Coupure ENEO &amp; Baisse de tension","PASSIVE",
AI1902="Defaut GE &amp; POWER Cabinet","PASSIVE",
AI1902="Sharing","PASSIVE",
AI1902="Sites strategiques &amp; DataCenter","PASSIVE",
AI1902="Exclu","Exclu",
AI1902="SAT","ACTIVE",
AI1902="SPARE-ISSUE","SPARE-ISSUE",
AI1902="Fiber CAmtel","ACTIVE",
AI1902="Fiber AOF","ACTIVE",
AI1902="Projet OCM (HUAWEI)","PLANNED WORKS",
AI1902="Projet OCM (NOKIA)","PLANNED WORKS",
AI1902="ACCESS-ISSUE","ACCESS-ISSUE",
AI1902="Projet OCM (ZTE, NOKIA, autres projets)","PLANNED WORKS",
AI1902="No root CAuse","No root cause",
AI1902="ODU HS","ACTIVE",
AI1902="IP &amp; VLAN","ACTIVE",
AI1902="Warehouse HUAWEI","SPARE-ISSUE",
AI1902="SPARE-HS","SPARE-ISSUE",
AI1902="Power Telco","ACTIVE", AI1902="no impacts","no impacts"
),"")</f>
        <v>no impacts</v>
      </c>
      <c r="AK1902" s="23" t="s">
        <v>5537</v>
      </c>
      <c r="AL1902" s="23" t="str">
        <f t="shared" si="52"/>
        <v>EXN_016</v>
      </c>
      <c r="AN1902" s="9" t="s">
        <v>5537</v>
      </c>
      <c r="AO1902" s="23" t="str">
        <f>_xlfn.XLOOKUP(B1902,'INCIDENT-05-03-2026'!E:E,'INCIDENT-05-03-2026'!F:F,"")</f>
        <v/>
      </c>
      <c r="AP1902" s="7" t="s">
        <v>5537</v>
      </c>
      <c r="AQ1902" s="6"/>
      <c r="AR1902" s="7"/>
      <c r="AS1902" s="3" t="str">
        <f>_xlfn.XLOOKUP(B1902,'[3]tt num | region | site id'!$C:$C,'[3]tt num | region | site id'!$Q:$Q,"")</f>
        <v/>
      </c>
      <c r="AT1902" s="24" t="str">
        <f>_xlfn.XLOOKUP(B1902,'[4]Cells Huawei 03052026 12h'!$B:$B,'[4]Cells Huawei 03052026 12h'!$T:$T,"")</f>
        <v/>
      </c>
      <c r="AU1902" s="24" t="str">
        <f>_xlfn.XLOOKUP(B1902,'[5]cells down 02052026 8h50'!$B:$B,'[5]cells down 02052026 8h50'!$R:$R,"")</f>
        <v/>
      </c>
      <c r="AV1902" s="24" t="str">
        <f>_xlfn.XLOOKUP(B1902,'[5]cells down 02052026 13h50'!$B:$B,'[5]cells down 02052026 13h50'!$R:$R,"")</f>
        <v/>
      </c>
      <c r="AW1902" s="24" t="str">
        <f>_xlfn.XLOOKUP(B1902,'[5]cells down 02052026 13h50'!$B:$B,'[5]cells down 02052026 13h50'!$R:$R,"")</f>
        <v/>
      </c>
      <c r="AX1902" s="24" t="str">
        <f>_xlfn.XLOOKUP(B1902,'[6]cell downs 03052026 8h40 '!$B:$B,'[6]cell downs 03052026 8h40 '!$R:$R,"")</f>
        <v/>
      </c>
      <c r="AY1902" s="24" t="str">
        <f>_xlfn.XLOOKUP(B1902,'[7]ALL SITES DOWN'!$D:$D,'[7]ALL SITES DOWN'!$J:$J,"")</f>
        <v/>
      </c>
      <c r="AZ1902" s="24" t="str">
        <f>_xlfn.XLOOKUP(B1902,'[8]ALL SITES DOWN'!$D:$D,'[8]ALL SITES DOWN'!$J:$J,"")</f>
        <v/>
      </c>
      <c r="BA1902" s="9" t="str">
        <f>_xlfn.XLOOKUP(B1902,[9]sheet1!$AC:$AC,[9]sheet1!$AF:$AF,"")</f>
        <v/>
      </c>
      <c r="BB1902" s="14" t="s">
        <v>5537</v>
      </c>
      <c r="BC1902" s="14" t="s">
        <v>5537</v>
      </c>
      <c r="BD1902" s="14" t="str">
        <f>_xlfn.XLOOKUP(B1902,'[10]cell downs 18042026 17h'!$B:$B,'[10]cell downs 18042026 17h'!$B:$B,"")</f>
        <v/>
      </c>
      <c r="BE1902" s="14" t="str">
        <f>_xlfn.XLOOKUP(B1902,'[11]Cells Huawei 19042026 15h'!$B:$B,'[11]Cells Huawei 19042026 15h'!$B:$B,"")</f>
        <v/>
      </c>
      <c r="BF1902" s="9" t="str">
        <f>_xlfn.XLOOKUP(B1902,'[12]cells down 19042026 9H40'!$B:$B,'[12]cells down 19042026 9H40'!$B:$B,"")</f>
        <v/>
      </c>
      <c r="BG1902" s="9" t="s">
        <v>2913</v>
      </c>
      <c r="BH1902" s="9" t="s">
        <v>5537</v>
      </c>
    </row>
    <row r="1903" spans="1:60" s="9" customFormat="1" x14ac:dyDescent="0.3">
      <c r="A1903" s="1" t="s">
        <v>2905</v>
      </c>
      <c r="B1903" s="8" t="s">
        <v>2906</v>
      </c>
      <c r="C1903" s="3" t="str">
        <f>_xlfn.XLOOKUP(B1903,'[1]daily break down'!$D:$D,'[1]daily break down'!$E:$E,"")</f>
        <v>Maroua</v>
      </c>
      <c r="D1903" s="1" t="s">
        <v>11</v>
      </c>
      <c r="E1903" s="1" t="s">
        <v>12</v>
      </c>
      <c r="F1903" s="3" t="s">
        <v>55</v>
      </c>
      <c r="G1903" s="1" t="s">
        <v>84</v>
      </c>
      <c r="H1903" s="40" t="str">
        <f>_xlfn.XLOOKUP(B1903,[2]CALCULATION!$B:$B,[2]CALCULATION!$H:$H,"")</f>
        <v>Huawei</v>
      </c>
      <c r="I1903" s="34">
        <v>0.27136071659917876</v>
      </c>
      <c r="J1903" s="34">
        <v>0.69528269312536206</v>
      </c>
      <c r="K1903" s="34">
        <v>0</v>
      </c>
      <c r="L1903" s="34">
        <v>0</v>
      </c>
      <c r="M1903" s="34">
        <v>0</v>
      </c>
      <c r="N1903" s="34">
        <v>0</v>
      </c>
      <c r="O1903" s="34">
        <v>0</v>
      </c>
      <c r="P1903" s="34">
        <v>0</v>
      </c>
      <c r="Q1903" s="34">
        <v>0</v>
      </c>
      <c r="R1903" s="34">
        <v>0</v>
      </c>
      <c r="S1903" s="35">
        <v>0</v>
      </c>
      <c r="T1903" s="35">
        <v>0</v>
      </c>
      <c r="U1903" s="35">
        <v>0</v>
      </c>
      <c r="V1903" s="35">
        <v>0</v>
      </c>
      <c r="W1903" s="35">
        <v>0</v>
      </c>
      <c r="X1903" s="35">
        <v>0</v>
      </c>
      <c r="Y1903" s="35">
        <v>0</v>
      </c>
      <c r="Z1903" s="35">
        <v>0</v>
      </c>
      <c r="AA1903" s="35">
        <v>0</v>
      </c>
      <c r="AB1903" s="35">
        <v>0</v>
      </c>
      <c r="AC1903" s="35">
        <v>0</v>
      </c>
      <c r="AD1903" s="35">
        <v>0</v>
      </c>
      <c r="AE1903" s="58" t="s">
        <v>5560</v>
      </c>
      <c r="AF1903" s="58"/>
      <c r="AG1903" s="57" t="str" cm="1">
        <f t="array" ref="AG1903">IFERROR(_xlfn.IFS(
AI1903="MPR ISSUE","PDH",
AI1903="BSS Hardware Issue","BSS",
AI1903="Sites strategiques, MLL, Pylone, etc.","ENVTECH",
AI1903="AKTIVCO DEFAUT GE &amp; POWER Cabinet","AKTIVCO",
AI1903="AKTIVCO Coupure ENEO &amp; Baisse de tension","AKTIVCO GRID ONLY",
AI1903="Coupure ENEO &amp; Baisse de tension","IHS GRID ONLY",
AI1903="Defaut GE &amp; POWER Cabinet","IHS",
AI1903="Sharing","Partners",
AI1903="Sites strategiques &amp; DataCenter","SST &amp; DC",
AI1903="Exclu","Exclu",
AI1903="SAT","SAT",
AI1903="SPARE-ISSUE","SPARE-ISSUE",
AI1903="Fiber CAmtel","TRANS_FO_CAMTEL",
AI1903="Fiber AOF","Fiber AOF",
AI1903="Projet OCM (HUAWEI)","TRAVAUX-HUAWEI",
AI1903="Projet OCM (NOKIA)","TRAVAUX-NOKIA",
AI1903="ACCESS-ISSUE","ACCESS-ISSUE",
AI1903="Projet OCM (ZTE, NOKIA, autres projets)","TRAVAUX OCM",
AI1903="No root CAuse","No root cause",
AI1903="ODU HS","PDH",
AI1903="IP &amp; VLAN","PDH",
AI1903="Warehouse HUAWEI","SPARE-ISSUE",
AI1903="SPARE-HS","SPARE-ISSUE",
AI1903="Power Telco","BSS",AI1903="no impacts","no impacts"
),"")</f>
        <v>no impacts</v>
      </c>
      <c r="AH1903" s="57" t="str" cm="1">
        <f t="array" ref="AH1903">IFERROR(_xlfn.IFS(
AI1903="MPR ISSUE","TX ISSUE",
AI1903="BSS Hardware Issue","RAN ISSUE",
AI1903="Sites strategiques, MLL, Pylone, etc.","ENVTECH",
AI1903="AKTIVCO DEFAUT GE &amp; POWER Cabinet","POWER ISSUE",
AI1903="AKTIVCO Coupure ENEO &amp; Baisse de tension","POWER ISSUE",
AI1903="Coupure ENEO &amp; Baisse de tension","POWER ISSUE",
AI1903="Defaut GE &amp; POWER Cabinet","POWER ISSUE",
AI1903="Sharing","POWER ISSUE",
AI1903="Sites strategiques &amp; DataCenter","POWER ISSUE",
AI1903="Exclu","Exclu",
AI1903="SAT","TX ISSUE",
AI1903="SPARE-ISSUE","SPARE-ISSUE",
AI1903="Fiber CAmtel","TX ISSUE",
AI1903="Fiber AOF","TX ISSUE",
AI1903="Projet OCM (HUAWEI)","TRAVAUX-HUAWEI",
AI1903="Projet OCM (NOKIA)","TRAVAUX -NOKIA",
AI1903="ACCESS-ISSUE","ACCESS-ISSUE",
AI1903="Projet OCM (ZTE, NOKIA, autres projets)","TRAVAUX OCM",
AI1903="No root CAuse","No root cause",
AI1903="ODU HS","TX ISSUE",
AI1903="IP &amp; VLAN","TX ISSUE",
AI1903="Warehouse HUAWEI","SPARE-ISSUE",
AI1903="SPARE-HS","SPARE-ISSUE",
AI1903="Power Telco","RAN ISSUE",AI1903="no impacts","no impacts"
),"")</f>
        <v>no impacts</v>
      </c>
      <c r="AI1903" s="85" t="s">
        <v>5998</v>
      </c>
      <c r="AJ1903" s="57" t="str" cm="1">
        <f t="array" ref="AJ1903">IFERROR(_xlfn.IFS(
AI1903="MPR ISSUE","ACTIVE",
AI1903="BSS Hardware Issue","ACTIVE",
AI1903="Sites strategiques, MLL, Pylone, etc.","PASSIVE",
AI1903="AKTIVCO DEFAUT GE &amp; POWER Cabinet","PASSIVE",
AI1903="AKTIVCO Coupure ENEO &amp; Baisse de tension","PASSIVE",
AI1903="Coupure ENEO &amp; Baisse de tension","PASSIVE",
AI1903="Defaut GE &amp; POWER Cabinet","PASSIVE",
AI1903="Sharing","PASSIVE",
AI1903="Sites strategiques &amp; DataCenter","PASSIVE",
AI1903="Exclu","Exclu",
AI1903="SAT","ACTIVE",
AI1903="SPARE-ISSUE","SPARE-ISSUE",
AI1903="Fiber CAmtel","ACTIVE",
AI1903="Fiber AOF","ACTIVE",
AI1903="Projet OCM (HUAWEI)","PLANNED WORKS",
AI1903="Projet OCM (NOKIA)","PLANNED WORKS",
AI1903="ACCESS-ISSUE","ACCESS-ISSUE",
AI1903="Projet OCM (ZTE, NOKIA, autres projets)","PLANNED WORKS",
AI1903="No root CAuse","No root cause",
AI1903="ODU HS","ACTIVE",
AI1903="IP &amp; VLAN","ACTIVE",
AI1903="Warehouse HUAWEI","SPARE-ISSUE",
AI1903="SPARE-HS","SPARE-ISSUE",
AI1903="Power Telco","ACTIVE", AI1903="no impacts","no impacts"
),"")</f>
        <v>no impacts</v>
      </c>
      <c r="AK1903" s="23" t="s">
        <v>5537</v>
      </c>
      <c r="AL1903" s="23" t="str">
        <f t="shared" si="52"/>
        <v>EXN_087</v>
      </c>
      <c r="AN1903" s="9" t="s">
        <v>5537</v>
      </c>
      <c r="AO1903" s="23" t="str">
        <f>_xlfn.XLOOKUP(B1903,'INCIDENT-05-03-2026'!E:E,'INCIDENT-05-03-2026'!F:F,"")</f>
        <v/>
      </c>
      <c r="AP1903" s="7" t="s">
        <v>5537</v>
      </c>
      <c r="AQ1903" s="6"/>
      <c r="AR1903" s="7"/>
      <c r="AS1903" s="3" t="str">
        <f>_xlfn.XLOOKUP(B1903,'[3]tt num | region | site id'!$C:$C,'[3]tt num | region | site id'!$Q:$Q,"")</f>
        <v/>
      </c>
      <c r="AT1903" s="24" t="str">
        <f>_xlfn.XLOOKUP(B1903,'[4]Cells Huawei 03052026 12h'!$B:$B,'[4]Cells Huawei 03052026 12h'!$T:$T,"")</f>
        <v/>
      </c>
      <c r="AU1903" s="24" t="str">
        <f>_xlfn.XLOOKUP(B1903,'[5]cells down 02052026 8h50'!$B:$B,'[5]cells down 02052026 8h50'!$R:$R,"")</f>
        <v/>
      </c>
      <c r="AV1903" s="24" t="str">
        <f>_xlfn.XLOOKUP(B1903,'[5]cells down 02052026 13h50'!$B:$B,'[5]cells down 02052026 13h50'!$R:$R,"")</f>
        <v/>
      </c>
      <c r="AW1903" s="24" t="str">
        <f>_xlfn.XLOOKUP(B1903,'[5]cells down 02052026 13h50'!$B:$B,'[5]cells down 02052026 13h50'!$R:$R,"")</f>
        <v/>
      </c>
      <c r="AX1903" s="24" t="str">
        <f>_xlfn.XLOOKUP(B1903,'[6]cell downs 03052026 8h40 '!$B:$B,'[6]cell downs 03052026 8h40 '!$R:$R,"")</f>
        <v/>
      </c>
      <c r="AY1903" s="24" t="str">
        <f>_xlfn.XLOOKUP(B1903,'[7]ALL SITES DOWN'!$D:$D,'[7]ALL SITES DOWN'!$J:$J,"")</f>
        <v/>
      </c>
      <c r="AZ1903" s="24" t="str">
        <f>_xlfn.XLOOKUP(B1903,'[8]ALL SITES DOWN'!$D:$D,'[8]ALL SITES DOWN'!$J:$J,"")</f>
        <v/>
      </c>
      <c r="BA1903" s="9" t="str">
        <f>_xlfn.XLOOKUP(B1903,[9]sheet1!$AC:$AC,[9]sheet1!$AF:$AF,"")</f>
        <v/>
      </c>
      <c r="BB1903" s="14" t="s">
        <v>5537</v>
      </c>
      <c r="BC1903" s="14" t="s">
        <v>5537</v>
      </c>
      <c r="BD1903" s="14" t="str">
        <f>_xlfn.XLOOKUP(B1903,'[10]cell downs 18042026 17h'!$B:$B,'[10]cell downs 18042026 17h'!$B:$B,"")</f>
        <v/>
      </c>
      <c r="BE1903" s="14" t="str">
        <f>_xlfn.XLOOKUP(B1903,'[11]Cells Huawei 19042026 15h'!$B:$B,'[11]Cells Huawei 19042026 15h'!$B:$B,"")</f>
        <v/>
      </c>
      <c r="BF1903" s="9" t="str">
        <f>_xlfn.XLOOKUP(B1903,'[12]cells down 19042026 9H40'!$B:$B,'[12]cells down 19042026 9H40'!$B:$B,"")</f>
        <v/>
      </c>
      <c r="BG1903" s="9" t="s">
        <v>2906</v>
      </c>
      <c r="BH1903" s="9" t="s">
        <v>5537</v>
      </c>
    </row>
    <row r="1904" spans="1:60" s="9" customFormat="1" ht="25.95" customHeight="1" x14ac:dyDescent="0.3">
      <c r="A1904" s="4" t="s">
        <v>4911</v>
      </c>
      <c r="B1904" s="33" t="s">
        <v>4912</v>
      </c>
      <c r="C1904" s="3" t="str">
        <f>_xlfn.XLOOKUP(B1904,'[1]daily break down'!$D:$D,'[1]daily break down'!$E:$E,"")</f>
        <v>Douala</v>
      </c>
      <c r="D1904" s="3" t="s">
        <v>1484</v>
      </c>
      <c r="E1904" s="3" t="e">
        <v>#N/A</v>
      </c>
      <c r="F1904" s="3" t="s">
        <v>31</v>
      </c>
      <c r="G1904" s="4" t="s">
        <v>32</v>
      </c>
      <c r="H1904" s="42" t="str">
        <f>_xlfn.XLOOKUP(B1904,[2]CALCULATION!$B:$B,[2]CALCULATION!$H:$H,"")</f>
        <v>ZTE</v>
      </c>
      <c r="I1904" s="34">
        <v>0</v>
      </c>
      <c r="J1904" s="34">
        <v>0</v>
      </c>
      <c r="K1904" s="34">
        <v>0</v>
      </c>
      <c r="L1904" s="34">
        <v>0</v>
      </c>
      <c r="M1904" s="34">
        <v>0</v>
      </c>
      <c r="N1904" s="34">
        <v>0</v>
      </c>
      <c r="O1904" s="34">
        <v>0</v>
      </c>
      <c r="P1904" s="34">
        <v>0</v>
      </c>
      <c r="Q1904" s="34">
        <v>0</v>
      </c>
      <c r="R1904" s="34">
        <v>0</v>
      </c>
      <c r="S1904" s="35">
        <v>0</v>
      </c>
      <c r="T1904" s="35">
        <v>0</v>
      </c>
      <c r="U1904" s="35">
        <v>0</v>
      </c>
      <c r="V1904" s="35">
        <v>0</v>
      </c>
      <c r="W1904" s="35">
        <v>0</v>
      </c>
      <c r="X1904" s="35">
        <v>0</v>
      </c>
      <c r="Y1904" s="35">
        <v>0</v>
      </c>
      <c r="Z1904" s="35">
        <v>0</v>
      </c>
      <c r="AA1904" s="35">
        <v>0</v>
      </c>
      <c r="AB1904" s="35">
        <v>0</v>
      </c>
      <c r="AC1904" s="35">
        <v>0</v>
      </c>
      <c r="AD1904" s="35">
        <v>0</v>
      </c>
      <c r="AE1904" s="58" t="s">
        <v>5559</v>
      </c>
      <c r="AF1904" s="58"/>
      <c r="AG1904" s="57" t="str" cm="1">
        <f t="array" ref="AG1904">IFERROR(_xlfn.IFS(
AI1904="MPR ISSUE","PDH",
AI1904="BSS Hardware Issue","BSS",
AI1904="Sites strategiques, MLL, Pylone, etc.","ENVTECH",
AI1904="AKTIVCO DEFAUT GE &amp; POWER Cabinet","AKTIVCO",
AI1904="AKTIVCO Coupure ENEO &amp; Baisse de tension","AKTIVCO GRID ONLY",
AI1904="Coupure ENEO &amp; Baisse de tension","IHS GRID ONLY",
AI1904="Defaut GE &amp; POWER Cabinet","IHS",
AI1904="Sharing","Partners",
AI1904="Sites strategiques &amp; DataCenter","SST &amp; DC",
AI1904="Exclu","Exclu",
AI1904="SAT","SAT",
AI1904="SPARE-ISSUE","SPARE-ISSUE",
AI1904="Fiber CAmtel","TRANS_FO_CAMTEL",
AI1904="Fiber AOF","Fiber AOF",
AI1904="Projet OCM (HUAWEI)","TRAVAUX-HUAWEI",
AI1904="Projet OCM (NOKIA)","TRAVAUX-NOKIA",
AI1904="ACCESS-ISSUE","ACCESS-ISSUE",
AI1904="Projet OCM (ZTE, NOKIA, autres projets)","TRAVAUX OCM",
AI1904="No root CAuse","No root cause",
AI1904="ODU HS","PDH",
AI1904="IP &amp; VLAN","PDH",
AI1904="Warehouse HUAWEI","SPARE-ISSUE",
AI1904="SPARE-HS","SPARE-ISSUE",
AI1904="Power Telco","BSS",AI1904="no impacts","no impacts"
),"")</f>
        <v>Exclu</v>
      </c>
      <c r="AH1904" s="57" t="str" cm="1">
        <f t="array" ref="AH1904">IFERROR(_xlfn.IFS(
AI1904="MPR ISSUE","TX ISSUE",
AI1904="BSS Hardware Issue","RAN ISSUE",
AI1904="Sites strategiques, MLL, Pylone, etc.","ENVTECH",
AI1904="AKTIVCO DEFAUT GE &amp; POWER Cabinet","POWER ISSUE",
AI1904="AKTIVCO Coupure ENEO &amp; Baisse de tension","POWER ISSUE",
AI1904="Coupure ENEO &amp; Baisse de tension","POWER ISSUE",
AI1904="Defaut GE &amp; POWER Cabinet","POWER ISSUE",
AI1904="Sharing","POWER ISSUE",
AI1904="Sites strategiques &amp; DataCenter","POWER ISSUE",
AI1904="Exclu","Exclu",
AI1904="SAT","TX ISSUE",
AI1904="SPARE-ISSUE","SPARE-ISSUE",
AI1904="Fiber CAmtel","TX ISSUE",
AI1904="Fiber AOF","TX ISSUE",
AI1904="Projet OCM (HUAWEI)","TRAVAUX-HUAWEI",
AI1904="Projet OCM (NOKIA)","TRAVAUX -NOKIA",
AI1904="ACCESS-ISSUE","ACCESS-ISSUE",
AI1904="Projet OCM (ZTE, NOKIA, autres projets)","TRAVAUX OCM",
AI1904="No root CAuse","No root cause",
AI1904="ODU HS","TX ISSUE",
AI1904="IP &amp; VLAN","TX ISSUE",
AI1904="Warehouse HUAWEI","SPARE-ISSUE",
AI1904="SPARE-HS","SPARE-ISSUE",
AI1904="Power Telco","RAN ISSUE",AI1904="no impacts","no impacts"
),"")</f>
        <v>Exclu</v>
      </c>
      <c r="AI1904" s="85" t="s">
        <v>5559</v>
      </c>
      <c r="AJ1904" s="57" t="str" cm="1">
        <f t="array" ref="AJ1904">IFERROR(_xlfn.IFS(
AI1904="MPR ISSUE","ACTIVE",
AI1904="BSS Hardware Issue","ACTIVE",
AI1904="Sites strategiques, MLL, Pylone, etc.","PASSIVE",
AI1904="AKTIVCO DEFAUT GE &amp; POWER Cabinet","PASSIVE",
AI1904="AKTIVCO Coupure ENEO &amp; Baisse de tension","PASSIVE",
AI1904="Coupure ENEO &amp; Baisse de tension","PASSIVE",
AI1904="Defaut GE &amp; POWER Cabinet","PASSIVE",
AI1904="Sharing","PASSIVE",
AI1904="Sites strategiques &amp; DataCenter","PASSIVE",
AI1904="Exclu","Exclu",
AI1904="SAT","ACTIVE",
AI1904="SPARE-ISSUE","SPARE-ISSUE",
AI1904="Fiber CAmtel","ACTIVE",
AI1904="Fiber AOF","ACTIVE",
AI1904="Projet OCM (HUAWEI)","PLANNED WORKS",
AI1904="Projet OCM (NOKIA)","PLANNED WORKS",
AI1904="ACCESS-ISSUE","ACCESS-ISSUE",
AI1904="Projet OCM (ZTE, NOKIA, autres projets)","PLANNED WORKS",
AI1904="No root CAuse","No root cause",
AI1904="ODU HS","ACTIVE",
AI1904="IP &amp; VLAN","ACTIVE",
AI1904="Warehouse HUAWEI","SPARE-ISSUE",
AI1904="SPARE-HS","SPARE-ISSUE",
AI1904="Power Telco","ACTIVE", AI1904="no impacts","no impacts"
),"")</f>
        <v>Exclu</v>
      </c>
      <c r="AK1904" s="23" t="s">
        <v>5537</v>
      </c>
      <c r="AL1904" s="23" t="str">
        <f t="shared" si="52"/>
        <v>LIT_734</v>
      </c>
      <c r="AN1904" s="9" t="s">
        <v>5537</v>
      </c>
      <c r="AO1904" s="23" t="str">
        <f>_xlfn.XLOOKUP(B1904,'INCIDENT-05-03-2026'!E:E,'INCIDENT-05-03-2026'!F:F,"")</f>
        <v/>
      </c>
      <c r="AP1904" s="7" t="s">
        <v>5537</v>
      </c>
      <c r="AQ1904" s="6"/>
      <c r="AR1904" s="7"/>
      <c r="AS1904" s="3" t="str">
        <f>_xlfn.XLOOKUP(B1904,'[3]tt num | region | site id'!$C:$C,'[3]tt num | region | site id'!$Q:$Q,"")</f>
        <v/>
      </c>
      <c r="AT1904" s="24" t="str">
        <f>_xlfn.XLOOKUP(B1904,'[4]Cells Huawei 03052026 12h'!$B:$B,'[4]Cells Huawei 03052026 12h'!$T:$T,"")</f>
        <v/>
      </c>
      <c r="AU1904" s="24" t="str">
        <f>_xlfn.XLOOKUP(B1904,'[5]cells down 02052026 8h50'!$B:$B,'[5]cells down 02052026 8h50'!$R:$R,"")</f>
        <v/>
      </c>
      <c r="AV1904" s="24" t="str">
        <f>_xlfn.XLOOKUP(B1904,'[5]cells down 02052026 13h50'!$B:$B,'[5]cells down 02052026 13h50'!$R:$R,"")</f>
        <v/>
      </c>
      <c r="AW1904" s="24" t="str">
        <f>_xlfn.XLOOKUP(B1904,'[5]cells down 02052026 13h50'!$B:$B,'[5]cells down 02052026 13h50'!$R:$R,"")</f>
        <v/>
      </c>
      <c r="AX1904" s="24" t="str">
        <f>_xlfn.XLOOKUP(B1904,'[6]cell downs 03052026 8h40 '!$B:$B,'[6]cell downs 03052026 8h40 '!$R:$R,"")</f>
        <v/>
      </c>
      <c r="AY1904" s="24" t="str">
        <f>_xlfn.XLOOKUP(B1904,'[7]ALL SITES DOWN'!$D:$D,'[7]ALL SITES DOWN'!$J:$J,"")</f>
        <v/>
      </c>
      <c r="AZ1904" s="24" t="str">
        <f>_xlfn.XLOOKUP(B1904,'[8]ALL SITES DOWN'!$D:$D,'[8]ALL SITES DOWN'!$J:$J,"")</f>
        <v/>
      </c>
      <c r="BA1904" s="9" t="str">
        <f>_xlfn.XLOOKUP(B1904,[9]sheet1!$AC:$AC,[9]sheet1!$AF:$AF,"")</f>
        <v/>
      </c>
      <c r="BB1904" s="14" t="s">
        <v>5537</v>
      </c>
      <c r="BC1904" s="14" t="s">
        <v>5537</v>
      </c>
      <c r="BD1904" s="14" t="str">
        <f>_xlfn.XLOOKUP(B1904,'[10]cell downs 18042026 17h'!$B:$B,'[10]cell downs 18042026 17h'!$B:$B,"")</f>
        <v/>
      </c>
      <c r="BE1904" s="14" t="str">
        <f>_xlfn.XLOOKUP(B1904,'[11]Cells Huawei 19042026 15h'!$B:$B,'[11]Cells Huawei 19042026 15h'!$B:$B,"")</f>
        <v/>
      </c>
      <c r="BF1904" s="9" t="str">
        <f>_xlfn.XLOOKUP(B1904,'[12]cells down 19042026 9H40'!$B:$B,'[12]cells down 19042026 9H40'!$B:$B,"")</f>
        <v/>
      </c>
      <c r="BG1904" s="9" t="s">
        <v>5537</v>
      </c>
      <c r="BH1904" s="9" t="s">
        <v>5537</v>
      </c>
    </row>
    <row r="1905" spans="1:60" s="9" customFormat="1" x14ac:dyDescent="0.3">
      <c r="A1905" s="1" t="s">
        <v>854</v>
      </c>
      <c r="B1905" s="8" t="s">
        <v>855</v>
      </c>
      <c r="C1905" s="3" t="str">
        <f>_xlfn.XLOOKUP(B1905,'[1]daily break down'!$D:$D,'[1]daily break down'!$E:$E,"")</f>
        <v>OUEST</v>
      </c>
      <c r="D1905" s="1" t="s">
        <v>21</v>
      </c>
      <c r="E1905" s="1" t="s">
        <v>22</v>
      </c>
      <c r="F1905" s="3" t="s">
        <v>102</v>
      </c>
      <c r="G1905" s="1" t="s">
        <v>856</v>
      </c>
      <c r="H1905" s="40" t="str">
        <f>_xlfn.XLOOKUP(B1905,[2]CALCULATION!$B:$B,[2]CALCULATION!$H:$H,"")</f>
        <v>Huawei</v>
      </c>
      <c r="I1905" s="34">
        <v>1.0848186386556062</v>
      </c>
      <c r="J1905" s="34">
        <v>0.62618959972377042</v>
      </c>
      <c r="K1905" s="34">
        <v>0</v>
      </c>
      <c r="L1905" s="34">
        <v>0</v>
      </c>
      <c r="M1905" s="34">
        <v>0</v>
      </c>
      <c r="N1905" s="34">
        <v>0</v>
      </c>
      <c r="O1905" s="34">
        <v>0</v>
      </c>
      <c r="P1905" s="34">
        <v>0</v>
      </c>
      <c r="Q1905" s="34">
        <v>0</v>
      </c>
      <c r="R1905" s="34">
        <v>0</v>
      </c>
      <c r="S1905" s="35">
        <v>0</v>
      </c>
      <c r="T1905" s="35">
        <v>0</v>
      </c>
      <c r="U1905" s="35">
        <v>0</v>
      </c>
      <c r="V1905" s="35">
        <v>0</v>
      </c>
      <c r="W1905" s="35">
        <v>0</v>
      </c>
      <c r="X1905" s="35">
        <v>0</v>
      </c>
      <c r="Y1905" s="35">
        <v>0</v>
      </c>
      <c r="Z1905" s="35">
        <v>0</v>
      </c>
      <c r="AA1905" s="35">
        <v>0</v>
      </c>
      <c r="AB1905" s="35">
        <v>0</v>
      </c>
      <c r="AC1905" s="35">
        <v>0</v>
      </c>
      <c r="AD1905" s="35">
        <v>0</v>
      </c>
      <c r="AE1905" s="58" t="s">
        <v>5560</v>
      </c>
      <c r="AF1905" s="58"/>
      <c r="AG1905" s="57" t="str" cm="1">
        <f t="array" ref="AG1905">IFERROR(_xlfn.IFS(
AI1905="MPR ISSUE","PDH",
AI1905="BSS Hardware Issue","BSS",
AI1905="Sites strategiques, MLL, Pylone, etc.","ENVTECH",
AI1905="AKTIVCO DEFAUT GE &amp; POWER Cabinet","AKTIVCO",
AI1905="AKTIVCO Coupure ENEO &amp; Baisse de tension","AKTIVCO GRID ONLY",
AI1905="Coupure ENEO &amp; Baisse de tension","IHS GRID ONLY",
AI1905="Defaut GE &amp; POWER Cabinet","IHS",
AI1905="Sharing","Partners",
AI1905="Sites strategiques &amp; DataCenter","SST &amp; DC",
AI1905="Exclu","Exclu",
AI1905="SAT","SAT",
AI1905="SPARE-ISSUE","SPARE-ISSUE",
AI1905="Fiber CAmtel","TRANS_FO_CAMTEL",
AI1905="Fiber AOF","Fiber AOF",
AI1905="Projet OCM (HUAWEI)","TRAVAUX-HUAWEI",
AI1905="Projet OCM (NOKIA)","TRAVAUX-NOKIA",
AI1905="ACCESS-ISSUE","ACCESS-ISSUE",
AI1905="Projet OCM (ZTE, NOKIA, autres projets)","TRAVAUX OCM",
AI1905="No root CAuse","No root cause",
AI1905="ODU HS","PDH",
AI1905="IP &amp; VLAN","PDH",
AI1905="Warehouse HUAWEI","SPARE-ISSUE",
AI1905="SPARE-HS","SPARE-ISSUE",
AI1905="Power Telco","BSS",AI1905="no impacts","no impacts"
),"")</f>
        <v>no impacts</v>
      </c>
      <c r="AH1905" s="57" t="str" cm="1">
        <f t="array" ref="AH1905">IFERROR(_xlfn.IFS(
AI1905="MPR ISSUE","TX ISSUE",
AI1905="BSS Hardware Issue","RAN ISSUE",
AI1905="Sites strategiques, MLL, Pylone, etc.","ENVTECH",
AI1905="AKTIVCO DEFAUT GE &amp; POWER Cabinet","POWER ISSUE",
AI1905="AKTIVCO Coupure ENEO &amp; Baisse de tension","POWER ISSUE",
AI1905="Coupure ENEO &amp; Baisse de tension","POWER ISSUE",
AI1905="Defaut GE &amp; POWER Cabinet","POWER ISSUE",
AI1905="Sharing","POWER ISSUE",
AI1905="Sites strategiques &amp; DataCenter","POWER ISSUE",
AI1905="Exclu","Exclu",
AI1905="SAT","TX ISSUE",
AI1905="SPARE-ISSUE","SPARE-ISSUE",
AI1905="Fiber CAmtel","TX ISSUE",
AI1905="Fiber AOF","TX ISSUE",
AI1905="Projet OCM (HUAWEI)","TRAVAUX-HUAWEI",
AI1905="Projet OCM (NOKIA)","TRAVAUX -NOKIA",
AI1905="ACCESS-ISSUE","ACCESS-ISSUE",
AI1905="Projet OCM (ZTE, NOKIA, autres projets)","TRAVAUX OCM",
AI1905="No root CAuse","No root cause",
AI1905="ODU HS","TX ISSUE",
AI1905="IP &amp; VLAN","TX ISSUE",
AI1905="Warehouse HUAWEI","SPARE-ISSUE",
AI1905="SPARE-HS","SPARE-ISSUE",
AI1905="Power Telco","RAN ISSUE",AI1905="no impacts","no impacts"
),"")</f>
        <v>no impacts</v>
      </c>
      <c r="AI1905" s="85" t="s">
        <v>5998</v>
      </c>
      <c r="AJ1905" s="57" t="str" cm="1">
        <f t="array" ref="AJ1905">IFERROR(_xlfn.IFS(
AI1905="MPR ISSUE","ACTIVE",
AI1905="BSS Hardware Issue","ACTIVE",
AI1905="Sites strategiques, MLL, Pylone, etc.","PASSIVE",
AI1905="AKTIVCO DEFAUT GE &amp; POWER Cabinet","PASSIVE",
AI1905="AKTIVCO Coupure ENEO &amp; Baisse de tension","PASSIVE",
AI1905="Coupure ENEO &amp; Baisse de tension","PASSIVE",
AI1905="Defaut GE &amp; POWER Cabinet","PASSIVE",
AI1905="Sharing","PASSIVE",
AI1905="Sites strategiques &amp; DataCenter","PASSIVE",
AI1905="Exclu","Exclu",
AI1905="SAT","ACTIVE",
AI1905="SPARE-ISSUE","SPARE-ISSUE",
AI1905="Fiber CAmtel","ACTIVE",
AI1905="Fiber AOF","ACTIVE",
AI1905="Projet OCM (HUAWEI)","PLANNED WORKS",
AI1905="Projet OCM (NOKIA)","PLANNED WORKS",
AI1905="ACCESS-ISSUE","ACCESS-ISSUE",
AI1905="Projet OCM (ZTE, NOKIA, autres projets)","PLANNED WORKS",
AI1905="No root CAuse","No root cause",
AI1905="ODU HS","ACTIVE",
AI1905="IP &amp; VLAN","ACTIVE",
AI1905="Warehouse HUAWEI","SPARE-ISSUE",
AI1905="SPARE-HS","SPARE-ISSUE",
AI1905="Power Telco","ACTIVE", AI1905="no impacts","no impacts"
),"")</f>
        <v>no impacts</v>
      </c>
      <c r="AK1905" s="23" t="s">
        <v>5537</v>
      </c>
      <c r="AL1905" s="23" t="str">
        <f t="shared" si="52"/>
        <v>OST_235</v>
      </c>
      <c r="AN1905" s="9" t="s">
        <v>5537</v>
      </c>
      <c r="AO1905" s="23" t="str">
        <f>_xlfn.XLOOKUP(B1905,'INCIDENT-05-03-2026'!E:E,'INCIDENT-05-03-2026'!F:F,"")</f>
        <v/>
      </c>
      <c r="AP1905" s="7" t="s">
        <v>5537</v>
      </c>
      <c r="AQ1905" s="6"/>
      <c r="AR1905" s="7"/>
      <c r="AS1905" s="3" t="str">
        <f>_xlfn.XLOOKUP(B1905,'[3]tt num | region | site id'!$C:$C,'[3]tt num | region | site id'!$Q:$Q,"")</f>
        <v/>
      </c>
      <c r="AT1905" s="24" t="str">
        <f>_xlfn.XLOOKUP(B1905,'[4]Cells Huawei 03052026 12h'!$B:$B,'[4]Cells Huawei 03052026 12h'!$T:$T,"")</f>
        <v/>
      </c>
      <c r="AU1905" s="24" t="str">
        <f>_xlfn.XLOOKUP(B1905,'[5]cells down 02052026 8h50'!$B:$B,'[5]cells down 02052026 8h50'!$R:$R,"")</f>
        <v/>
      </c>
      <c r="AV1905" s="24" t="str">
        <f>_xlfn.XLOOKUP(B1905,'[5]cells down 02052026 13h50'!$B:$B,'[5]cells down 02052026 13h50'!$R:$R,"")</f>
        <v/>
      </c>
      <c r="AW1905" s="24" t="str">
        <f>_xlfn.XLOOKUP(B1905,'[5]cells down 02052026 13h50'!$B:$B,'[5]cells down 02052026 13h50'!$R:$R,"")</f>
        <v/>
      </c>
      <c r="AX1905" s="24" t="str">
        <f>_xlfn.XLOOKUP(B1905,'[6]cell downs 03052026 8h40 '!$B:$B,'[6]cell downs 03052026 8h40 '!$R:$R,"")</f>
        <v/>
      </c>
      <c r="AY1905" s="24" t="str">
        <f>_xlfn.XLOOKUP(B1905,'[7]ALL SITES DOWN'!$D:$D,'[7]ALL SITES DOWN'!$J:$J,"")</f>
        <v/>
      </c>
      <c r="AZ1905" s="24" t="str">
        <f>_xlfn.XLOOKUP(B1905,'[8]ALL SITES DOWN'!$D:$D,'[8]ALL SITES DOWN'!$J:$J,"")</f>
        <v/>
      </c>
      <c r="BA1905" s="9" t="str">
        <f>_xlfn.XLOOKUP(B1905,[9]sheet1!$AC:$AC,[9]sheet1!$AF:$AF,"")</f>
        <v/>
      </c>
      <c r="BB1905" s="14" t="s">
        <v>5537</v>
      </c>
      <c r="BC1905" s="14" t="s">
        <v>5537</v>
      </c>
      <c r="BD1905" s="14" t="str">
        <f>_xlfn.XLOOKUP(B1905,'[10]cell downs 18042026 17h'!$B:$B,'[10]cell downs 18042026 17h'!$B:$B,"")</f>
        <v/>
      </c>
      <c r="BE1905" s="14" t="str">
        <f>_xlfn.XLOOKUP(B1905,'[11]Cells Huawei 19042026 15h'!$B:$B,'[11]Cells Huawei 19042026 15h'!$B:$B,"")</f>
        <v/>
      </c>
      <c r="BF1905" s="9" t="str">
        <f>_xlfn.XLOOKUP(B1905,'[12]cells down 19042026 9H40'!$B:$B,'[12]cells down 19042026 9H40'!$B:$B,"")</f>
        <v/>
      </c>
      <c r="BG1905" s="9" t="s">
        <v>5537</v>
      </c>
      <c r="BH1905" s="9" t="s">
        <v>12</v>
      </c>
    </row>
    <row r="1906" spans="1:60" s="9" customFormat="1" x14ac:dyDescent="0.3">
      <c r="A1906" s="1" t="s">
        <v>2907</v>
      </c>
      <c r="B1906" s="8" t="s">
        <v>2908</v>
      </c>
      <c r="C1906" s="3" t="str">
        <f>_xlfn.XLOOKUP(B1906,'[1]daily break down'!$D:$D,'[1]daily break down'!$E:$E,"")</f>
        <v>ADAMAOUA</v>
      </c>
      <c r="D1906" s="1" t="s">
        <v>21</v>
      </c>
      <c r="E1906" s="1" t="s">
        <v>122</v>
      </c>
      <c r="F1906" s="3" t="s">
        <v>90</v>
      </c>
      <c r="G1906" s="1" t="s">
        <v>2909</v>
      </c>
      <c r="H1906" s="40" t="str">
        <f>_xlfn.XLOOKUP(B1906,[2]CALCULATION!$B:$B,[2]CALCULATION!$H:$H,"")</f>
        <v>Huawei</v>
      </c>
      <c r="I1906" s="34">
        <v>0</v>
      </c>
      <c r="J1906" s="34">
        <v>0.53630080500409483</v>
      </c>
      <c r="K1906" s="34">
        <v>0</v>
      </c>
      <c r="L1906" s="34">
        <v>0</v>
      </c>
      <c r="M1906" s="34">
        <v>0</v>
      </c>
      <c r="N1906" s="34">
        <v>0</v>
      </c>
      <c r="O1906" s="34">
        <v>0</v>
      </c>
      <c r="P1906" s="34">
        <v>0</v>
      </c>
      <c r="Q1906" s="34">
        <v>0</v>
      </c>
      <c r="R1906" s="34">
        <v>0</v>
      </c>
      <c r="S1906" s="35">
        <v>0</v>
      </c>
      <c r="T1906" s="35">
        <v>0</v>
      </c>
      <c r="U1906" s="35">
        <v>5.9406148964281336</v>
      </c>
      <c r="V1906" s="35">
        <v>0</v>
      </c>
      <c r="W1906" s="35">
        <v>0</v>
      </c>
      <c r="X1906" s="35">
        <v>0</v>
      </c>
      <c r="Y1906" s="35">
        <v>0</v>
      </c>
      <c r="Z1906" s="35">
        <v>0</v>
      </c>
      <c r="AA1906" s="35">
        <v>0</v>
      </c>
      <c r="AB1906" s="35">
        <v>0</v>
      </c>
      <c r="AC1906" s="35">
        <v>0</v>
      </c>
      <c r="AD1906" s="35">
        <v>0</v>
      </c>
      <c r="AE1906" s="58" t="s">
        <v>5560</v>
      </c>
      <c r="AF1906" s="58"/>
      <c r="AG1906" s="57" t="str" cm="1">
        <f t="array" ref="AG1906">IFERROR(_xlfn.IFS(
AI1906="MPR ISSUE","PDH",
AI1906="BSS Hardware Issue","BSS",
AI1906="Sites strategiques, MLL, Pylone, etc.","ENVTECH",
AI1906="AKTIVCO DEFAUT GE &amp; POWER Cabinet","AKTIVCO",
AI1906="AKTIVCO Coupure ENEO &amp; Baisse de tension","AKTIVCO GRID ONLY",
AI1906="Coupure ENEO &amp; Baisse de tension","IHS GRID ONLY",
AI1906="Defaut GE &amp; POWER Cabinet","IHS",
AI1906="Sharing","Partners",
AI1906="Sites strategiques &amp; DataCenter","SST &amp; DC",
AI1906="Exclu","Exclu",
AI1906="SAT","SAT",
AI1906="SPARE-ISSUE","SPARE-ISSUE",
AI1906="Fiber CAmtel","TRANS_FO_CAMTEL",
AI1906="Fiber AOF","Fiber AOF",
AI1906="Projet OCM (HUAWEI)","TRAVAUX-HUAWEI",
AI1906="Projet OCM (NOKIA)","TRAVAUX-NOKIA",
AI1906="ACCESS-ISSUE","ACCESS-ISSUE",
AI1906="Projet OCM (ZTE, NOKIA, autres projets)","TRAVAUX OCM",
AI1906="No root CAuse","No root cause",
AI1906="ODU HS","PDH",
AI1906="IP &amp; VLAN","PDH",
AI1906="Warehouse HUAWEI","SPARE-ISSUE",
AI1906="SPARE-HS","SPARE-ISSUE",
AI1906="Power Telco","BSS",AI1906="no impacts","no impacts"
),"")</f>
        <v>no impacts</v>
      </c>
      <c r="AH1906" s="57" t="str" cm="1">
        <f t="array" ref="AH1906">IFERROR(_xlfn.IFS(
AI1906="MPR ISSUE","TX ISSUE",
AI1906="BSS Hardware Issue","RAN ISSUE",
AI1906="Sites strategiques, MLL, Pylone, etc.","ENVTECH",
AI1906="AKTIVCO DEFAUT GE &amp; POWER Cabinet","POWER ISSUE",
AI1906="AKTIVCO Coupure ENEO &amp; Baisse de tension","POWER ISSUE",
AI1906="Coupure ENEO &amp; Baisse de tension","POWER ISSUE",
AI1906="Defaut GE &amp; POWER Cabinet","POWER ISSUE",
AI1906="Sharing","POWER ISSUE",
AI1906="Sites strategiques &amp; DataCenter","POWER ISSUE",
AI1906="Exclu","Exclu",
AI1906="SAT","TX ISSUE",
AI1906="SPARE-ISSUE","SPARE-ISSUE",
AI1906="Fiber CAmtel","TX ISSUE",
AI1906="Fiber AOF","TX ISSUE",
AI1906="Projet OCM (HUAWEI)","TRAVAUX-HUAWEI",
AI1906="Projet OCM (NOKIA)","TRAVAUX -NOKIA",
AI1906="ACCESS-ISSUE","ACCESS-ISSUE",
AI1906="Projet OCM (ZTE, NOKIA, autres projets)","TRAVAUX OCM",
AI1906="No root CAuse","No root cause",
AI1906="ODU HS","TX ISSUE",
AI1906="IP &amp; VLAN","TX ISSUE",
AI1906="Warehouse HUAWEI","SPARE-ISSUE",
AI1906="SPARE-HS","SPARE-ISSUE",
AI1906="Power Telco","RAN ISSUE",AI1906="no impacts","no impacts"
),"")</f>
        <v>no impacts</v>
      </c>
      <c r="AI1906" s="85" t="s">
        <v>5998</v>
      </c>
      <c r="AJ1906" s="57" t="str" cm="1">
        <f t="array" ref="AJ1906">IFERROR(_xlfn.IFS(
AI1906="MPR ISSUE","ACTIVE",
AI1906="BSS Hardware Issue","ACTIVE",
AI1906="Sites strategiques, MLL, Pylone, etc.","PASSIVE",
AI1906="AKTIVCO DEFAUT GE &amp; POWER Cabinet","PASSIVE",
AI1906="AKTIVCO Coupure ENEO &amp; Baisse de tension","PASSIVE",
AI1906="Coupure ENEO &amp; Baisse de tension","PASSIVE",
AI1906="Defaut GE &amp; POWER Cabinet","PASSIVE",
AI1906="Sharing","PASSIVE",
AI1906="Sites strategiques &amp; DataCenter","PASSIVE",
AI1906="Exclu","Exclu",
AI1906="SAT","ACTIVE",
AI1906="SPARE-ISSUE","SPARE-ISSUE",
AI1906="Fiber CAmtel","ACTIVE",
AI1906="Fiber AOF","ACTIVE",
AI1906="Projet OCM (HUAWEI)","PLANNED WORKS",
AI1906="Projet OCM (NOKIA)","PLANNED WORKS",
AI1906="ACCESS-ISSUE","ACCESS-ISSUE",
AI1906="Projet OCM (ZTE, NOKIA, autres projets)","PLANNED WORKS",
AI1906="No root CAuse","No root cause",
AI1906="ODU HS","ACTIVE",
AI1906="IP &amp; VLAN","ACTIVE",
AI1906="Warehouse HUAWEI","SPARE-ISSUE",
AI1906="SPARE-HS","SPARE-ISSUE",
AI1906="Power Telco","ACTIVE", AI1906="no impacts","no impacts"
),"")</f>
        <v>no impacts</v>
      </c>
      <c r="AK1906" s="23" t="s">
        <v>5537</v>
      </c>
      <c r="AL1906" s="23" t="str">
        <f t="shared" si="52"/>
        <v>ADM_171</v>
      </c>
      <c r="AN1906" s="9" t="s">
        <v>5537</v>
      </c>
      <c r="AO1906" s="23" t="str">
        <f>_xlfn.XLOOKUP(B1906,'INCIDENT-05-03-2026'!E:E,'INCIDENT-05-03-2026'!F:F,"")</f>
        <v/>
      </c>
      <c r="AP1906" s="7" t="s">
        <v>5537</v>
      </c>
      <c r="AQ1906" s="6"/>
      <c r="AR1906" s="7"/>
      <c r="AS1906" s="3" t="str">
        <f>_xlfn.XLOOKUP(B1906,'[3]tt num | region | site id'!$C:$C,'[3]tt num | region | site id'!$Q:$Q,"")</f>
        <v/>
      </c>
      <c r="AT1906" s="24" t="str">
        <f>_xlfn.XLOOKUP(B1906,'[4]Cells Huawei 03052026 12h'!$B:$B,'[4]Cells Huawei 03052026 12h'!$T:$T,"")</f>
        <v/>
      </c>
      <c r="AU1906" s="24" t="str">
        <f>_xlfn.XLOOKUP(B1906,'[5]cells down 02052026 8h50'!$B:$B,'[5]cells down 02052026 8h50'!$R:$R,"")</f>
        <v/>
      </c>
      <c r="AV1906" s="24" t="str">
        <f>_xlfn.XLOOKUP(B1906,'[5]cells down 02052026 13h50'!$B:$B,'[5]cells down 02052026 13h50'!$R:$R,"")</f>
        <v/>
      </c>
      <c r="AW1906" s="24" t="str">
        <f>_xlfn.XLOOKUP(B1906,'[5]cells down 02052026 13h50'!$B:$B,'[5]cells down 02052026 13h50'!$R:$R,"")</f>
        <v/>
      </c>
      <c r="AX1906" s="24" t="str">
        <f>_xlfn.XLOOKUP(B1906,'[6]cell downs 03052026 8h40 '!$B:$B,'[6]cell downs 03052026 8h40 '!$R:$R,"")</f>
        <v/>
      </c>
      <c r="AY1906" s="24" t="str">
        <f>_xlfn.XLOOKUP(B1906,'[7]ALL SITES DOWN'!$D:$D,'[7]ALL SITES DOWN'!$J:$J,"")</f>
        <v/>
      </c>
      <c r="AZ1906" s="24" t="str">
        <f>_xlfn.XLOOKUP(B1906,'[8]ALL SITES DOWN'!$D:$D,'[8]ALL SITES DOWN'!$J:$J,"")</f>
        <v/>
      </c>
      <c r="BA1906" s="9" t="str">
        <f>_xlfn.XLOOKUP(B1906,[9]sheet1!$AC:$AC,[9]sheet1!$AF:$AF,"")</f>
        <v/>
      </c>
      <c r="BB1906" s="14" t="s">
        <v>5537</v>
      </c>
      <c r="BC1906" s="14" t="s">
        <v>5537</v>
      </c>
      <c r="BD1906" s="14" t="str">
        <f>_xlfn.XLOOKUP(B1906,'[10]cell downs 18042026 17h'!$B:$B,'[10]cell downs 18042026 17h'!$B:$B,"")</f>
        <v/>
      </c>
      <c r="BE1906" s="14" t="str">
        <f>_xlfn.XLOOKUP(B1906,'[11]Cells Huawei 19042026 15h'!$B:$B,'[11]Cells Huawei 19042026 15h'!$B:$B,"")</f>
        <v/>
      </c>
      <c r="BF1906" s="9" t="str">
        <f>_xlfn.XLOOKUP(B1906,'[12]cells down 19042026 9H40'!$B:$B,'[12]cells down 19042026 9H40'!$B:$B,"")</f>
        <v/>
      </c>
      <c r="BG1906" s="9" t="s">
        <v>5537</v>
      </c>
      <c r="BH1906" s="9" t="s">
        <v>594</v>
      </c>
    </row>
    <row r="1907" spans="1:60" s="9" customFormat="1" ht="30" customHeight="1" x14ac:dyDescent="0.3">
      <c r="A1907" s="1" t="s">
        <v>4858</v>
      </c>
      <c r="B1907" s="8" t="s">
        <v>4859</v>
      </c>
      <c r="C1907" s="3" t="str">
        <f>_xlfn.XLOOKUP(B1907,'[1]daily break down'!$D:$D,'[1]daily break down'!$E:$E,"")</f>
        <v>CENTRE</v>
      </c>
      <c r="D1907" s="1" t="s">
        <v>11</v>
      </c>
      <c r="E1907" s="1" t="s">
        <v>5504</v>
      </c>
      <c r="F1907" s="3" t="s">
        <v>13</v>
      </c>
      <c r="G1907" s="1" t="s">
        <v>4858</v>
      </c>
      <c r="H1907" s="42" t="str">
        <f>_xlfn.XLOOKUP(B1907,[2]CALCULATION!$B:$B,[2]CALCULATION!$H:$H,"")</f>
        <v>ZTE</v>
      </c>
      <c r="I1907" s="34">
        <v>0</v>
      </c>
      <c r="J1907" s="34">
        <v>0</v>
      </c>
      <c r="K1907" s="34">
        <v>0</v>
      </c>
      <c r="L1907" s="34">
        <v>0</v>
      </c>
      <c r="M1907" s="34">
        <v>0</v>
      </c>
      <c r="N1907" s="34">
        <v>0</v>
      </c>
      <c r="O1907" s="34">
        <v>0</v>
      </c>
      <c r="P1907" s="34">
        <v>0</v>
      </c>
      <c r="Q1907" s="34">
        <v>0</v>
      </c>
      <c r="R1907" s="34">
        <v>0</v>
      </c>
      <c r="S1907" s="35">
        <v>0</v>
      </c>
      <c r="T1907" s="35">
        <v>0</v>
      </c>
      <c r="U1907" s="35">
        <v>0</v>
      </c>
      <c r="V1907" s="35">
        <v>0</v>
      </c>
      <c r="W1907" s="35">
        <v>0</v>
      </c>
      <c r="X1907" s="35">
        <v>0</v>
      </c>
      <c r="Y1907" s="35">
        <v>0</v>
      </c>
      <c r="Z1907" s="35">
        <v>0</v>
      </c>
      <c r="AA1907" s="35">
        <v>0</v>
      </c>
      <c r="AB1907" s="35">
        <v>0</v>
      </c>
      <c r="AC1907" s="35">
        <v>0</v>
      </c>
      <c r="AD1907" s="35">
        <v>0</v>
      </c>
      <c r="AE1907" s="58" t="s">
        <v>5603</v>
      </c>
      <c r="AF1907" s="58"/>
      <c r="AG1907" s="57" t="str" cm="1">
        <f t="array" ref="AG1907">IFERROR(_xlfn.IFS(
AI1907="MPR ISSUE","PDH",
AI1907="BSS Hardware Issue","BSS",
AI1907="Sites strategiques, MLL, Pylone, etc.","ENVTECH",
AI1907="AKTIVCO DEFAUT GE &amp; POWER Cabinet","AKTIVCO",
AI1907="AKTIVCO Coupure ENEO &amp; Baisse de tension","AKTIVCO GRID ONLY",
AI1907="Coupure ENEO &amp; Baisse de tension","IHS GRID ONLY",
AI1907="Defaut GE &amp; POWER Cabinet","IHS",
AI1907="Sharing","Partners",
AI1907="Sites strategiques &amp; DataCenter","SST &amp; DC",
AI1907="Exclu","Exclu",
AI1907="SAT","SAT",
AI1907="SPARE-ISSUE","SPARE-ISSUE",
AI1907="Fiber CAmtel","TRANS_FO_CAMTEL",
AI1907="Fiber AOF","Fiber AOF",
AI1907="Projet OCM (HUAWEI)","TRAVAUX-HUAWEI",
AI1907="Projet OCM (NOKIA)","TRAVAUX-NOKIA",
AI1907="ACCESS-ISSUE","ACCESS-ISSUE",
AI1907="Projet OCM (ZTE, NOKIA, autres projets)","TRAVAUX OCM",
AI1907="No root CAuse","No root cause",
AI1907="ODU HS","PDH",
AI1907="IP &amp; VLAN","PDH",
AI1907="Warehouse HUAWEI","SPARE-ISSUE",
AI1907="SPARE-HS","SPARE-ISSUE",
AI1907="Power Telco","BSS",AI1907="no impacts","no impacts"
),"")</f>
        <v>no impacts</v>
      </c>
      <c r="AH1907" s="57" t="str" cm="1">
        <f t="array" ref="AH1907">IFERROR(_xlfn.IFS(
AI1907="MPR ISSUE","TX ISSUE",
AI1907="BSS Hardware Issue","RAN ISSUE",
AI1907="Sites strategiques, MLL, Pylone, etc.","ENVTECH",
AI1907="AKTIVCO DEFAUT GE &amp; POWER Cabinet","POWER ISSUE",
AI1907="AKTIVCO Coupure ENEO &amp; Baisse de tension","POWER ISSUE",
AI1907="Coupure ENEO &amp; Baisse de tension","POWER ISSUE",
AI1907="Defaut GE &amp; POWER Cabinet","POWER ISSUE",
AI1907="Sharing","POWER ISSUE",
AI1907="Sites strategiques &amp; DataCenter","POWER ISSUE",
AI1907="Exclu","Exclu",
AI1907="SAT","TX ISSUE",
AI1907="SPARE-ISSUE","SPARE-ISSUE",
AI1907="Fiber CAmtel","TX ISSUE",
AI1907="Fiber AOF","TX ISSUE",
AI1907="Projet OCM (HUAWEI)","TRAVAUX-HUAWEI",
AI1907="Projet OCM (NOKIA)","TRAVAUX -NOKIA",
AI1907="ACCESS-ISSUE","ACCESS-ISSUE",
AI1907="Projet OCM (ZTE, NOKIA, autres projets)","TRAVAUX OCM",
AI1907="No root CAuse","No root cause",
AI1907="ODU HS","TX ISSUE",
AI1907="IP &amp; VLAN","TX ISSUE",
AI1907="Warehouse HUAWEI","SPARE-ISSUE",
AI1907="SPARE-HS","SPARE-ISSUE",
AI1907="Power Telco","RAN ISSUE",AI1907="no impacts","no impacts"
),"")</f>
        <v>no impacts</v>
      </c>
      <c r="AI1907" s="85" t="s">
        <v>5998</v>
      </c>
      <c r="AJ1907" s="57" t="str" cm="1">
        <f t="array" ref="AJ1907">IFERROR(_xlfn.IFS(
AI1907="MPR ISSUE","ACTIVE",
AI1907="BSS Hardware Issue","ACTIVE",
AI1907="Sites strategiques, MLL, Pylone, etc.","PASSIVE",
AI1907="AKTIVCO DEFAUT GE &amp; POWER Cabinet","PASSIVE",
AI1907="AKTIVCO Coupure ENEO &amp; Baisse de tension","PASSIVE",
AI1907="Coupure ENEO &amp; Baisse de tension","PASSIVE",
AI1907="Defaut GE &amp; POWER Cabinet","PASSIVE",
AI1907="Sharing","PASSIVE",
AI1907="Sites strategiques &amp; DataCenter","PASSIVE",
AI1907="Exclu","Exclu",
AI1907="SAT","ACTIVE",
AI1907="SPARE-ISSUE","SPARE-ISSUE",
AI1907="Fiber CAmtel","ACTIVE",
AI1907="Fiber AOF","ACTIVE",
AI1907="Projet OCM (HUAWEI)","PLANNED WORKS",
AI1907="Projet OCM (NOKIA)","PLANNED WORKS",
AI1907="ACCESS-ISSUE","ACCESS-ISSUE",
AI1907="Projet OCM (ZTE, NOKIA, autres projets)","PLANNED WORKS",
AI1907="No root CAuse","No root cause",
AI1907="ODU HS","ACTIVE",
AI1907="IP &amp; VLAN","ACTIVE",
AI1907="Warehouse HUAWEI","SPARE-ISSUE",
AI1907="SPARE-HS","SPARE-ISSUE",
AI1907="Power Telco","ACTIVE", AI1907="no impacts","no impacts"
),"")</f>
        <v>no impacts</v>
      </c>
      <c r="AK1907" s="23" t="s">
        <v>5537</v>
      </c>
      <c r="AL1907" s="23" t="str">
        <f t="shared" si="52"/>
        <v>SUO_028</v>
      </c>
      <c r="AN1907" s="9" t="s">
        <v>5537</v>
      </c>
      <c r="AO1907" s="23" t="str">
        <f>_xlfn.XLOOKUP(B1907,'INCIDENT-05-03-2026'!E:E,'INCIDENT-05-03-2026'!F:F,"")</f>
        <v/>
      </c>
      <c r="AP1907" s="7" t="s">
        <v>5537</v>
      </c>
      <c r="AQ1907" s="6"/>
      <c r="AR1907" s="7"/>
      <c r="AS1907" s="3" t="str">
        <f>_xlfn.XLOOKUP(B1907,'[3]tt num | region | site id'!$C:$C,'[3]tt num | region | site id'!$Q:$Q,"")</f>
        <v/>
      </c>
      <c r="AT1907" s="24" t="str">
        <f>_xlfn.XLOOKUP(B1907,'[4]Cells Huawei 03052026 12h'!$B:$B,'[4]Cells Huawei 03052026 12h'!$T:$T,"")</f>
        <v/>
      </c>
      <c r="AU1907" s="24" t="str">
        <f>_xlfn.XLOOKUP(B1907,'[5]cells down 02052026 8h50'!$B:$B,'[5]cells down 02052026 8h50'!$R:$R,"")</f>
        <v/>
      </c>
      <c r="AV1907" s="24" t="str">
        <f>_xlfn.XLOOKUP(B1907,'[5]cells down 02052026 13h50'!$B:$B,'[5]cells down 02052026 13h50'!$R:$R,"")</f>
        <v/>
      </c>
      <c r="AW1907" s="24" t="str">
        <f>_xlfn.XLOOKUP(B1907,'[5]cells down 02052026 13h50'!$B:$B,'[5]cells down 02052026 13h50'!$R:$R,"")</f>
        <v/>
      </c>
      <c r="AX1907" s="24" t="str">
        <f>_xlfn.XLOOKUP(B1907,'[6]cell downs 03052026 8h40 '!$B:$B,'[6]cell downs 03052026 8h40 '!$R:$R,"")</f>
        <v/>
      </c>
      <c r="AY1907" s="24" t="str">
        <f>_xlfn.XLOOKUP(B1907,'[7]ALL SITES DOWN'!$D:$D,'[7]ALL SITES DOWN'!$J:$J,"")</f>
        <v/>
      </c>
      <c r="AZ1907" s="24" t="str">
        <f>_xlfn.XLOOKUP(B1907,'[8]ALL SITES DOWN'!$D:$D,'[8]ALL SITES DOWN'!$J:$J,"")</f>
        <v/>
      </c>
      <c r="BA1907" s="9" t="str">
        <f>_xlfn.XLOOKUP(B1907,[9]sheet1!$AC:$AC,[9]sheet1!$AF:$AF,"")</f>
        <v/>
      </c>
      <c r="BB1907" s="14" t="s">
        <v>5537</v>
      </c>
      <c r="BC1907" s="14" t="s">
        <v>5537</v>
      </c>
      <c r="BD1907" s="14" t="str">
        <f>_xlfn.XLOOKUP(B1907,'[10]cell downs 18042026 17h'!$B:$B,'[10]cell downs 18042026 17h'!$B:$B,"")</f>
        <v/>
      </c>
      <c r="BE1907" s="14" t="str">
        <f>_xlfn.XLOOKUP(B1907,'[11]Cells Huawei 19042026 15h'!$B:$B,'[11]Cells Huawei 19042026 15h'!$B:$B,"")</f>
        <v/>
      </c>
      <c r="BF1907" s="9" t="str">
        <f>_xlfn.XLOOKUP(B1907,'[12]cells down 19042026 9H40'!$B:$B,'[12]cells down 19042026 9H40'!$B:$B,"")</f>
        <v/>
      </c>
      <c r="BG1907" s="9" t="s">
        <v>4859</v>
      </c>
      <c r="BH1907" s="9" t="s">
        <v>12</v>
      </c>
    </row>
    <row r="1908" spans="1:60" s="9" customFormat="1" x14ac:dyDescent="0.3">
      <c r="A1908" s="1" t="s">
        <v>4878</v>
      </c>
      <c r="B1908" s="8" t="s">
        <v>4879</v>
      </c>
      <c r="C1908" s="3" t="str">
        <f>_xlfn.XLOOKUP(B1908,'[1]daily break down'!$D:$D,'[1]daily break down'!$E:$E,"")</f>
        <v>SUD-OUEST</v>
      </c>
      <c r="D1908" s="1" t="s">
        <v>11</v>
      </c>
      <c r="E1908" s="1" t="s">
        <v>12</v>
      </c>
      <c r="F1908" s="3" t="s">
        <v>13</v>
      </c>
      <c r="G1908" s="1" t="s">
        <v>63</v>
      </c>
      <c r="H1908" s="40" t="str">
        <f>_xlfn.XLOOKUP(B1908,[2]CALCULATION!$B:$B,[2]CALCULATION!$H:$H,"")</f>
        <v>Huawei</v>
      </c>
      <c r="I1908" s="34">
        <v>4.3220637040461369</v>
      </c>
      <c r="J1908" s="34">
        <v>0.15391672587912658</v>
      </c>
      <c r="K1908" s="34">
        <v>0</v>
      </c>
      <c r="L1908" s="34">
        <v>0</v>
      </c>
      <c r="M1908" s="34">
        <v>0</v>
      </c>
      <c r="N1908" s="34">
        <v>0</v>
      </c>
      <c r="O1908" s="34">
        <v>0</v>
      </c>
      <c r="P1908" s="34">
        <v>0</v>
      </c>
      <c r="Q1908" s="34">
        <v>0</v>
      </c>
      <c r="R1908" s="34">
        <v>0</v>
      </c>
      <c r="S1908" s="35">
        <v>0</v>
      </c>
      <c r="T1908" s="35">
        <v>0</v>
      </c>
      <c r="U1908" s="35">
        <v>0</v>
      </c>
      <c r="V1908" s="35">
        <v>0</v>
      </c>
      <c r="W1908" s="35">
        <v>0</v>
      </c>
      <c r="X1908" s="35">
        <v>0</v>
      </c>
      <c r="Y1908" s="35">
        <v>0</v>
      </c>
      <c r="Z1908" s="35">
        <v>0</v>
      </c>
      <c r="AA1908" s="35">
        <v>0</v>
      </c>
      <c r="AB1908" s="35">
        <v>0</v>
      </c>
      <c r="AC1908" s="35">
        <v>0</v>
      </c>
      <c r="AD1908" s="35">
        <v>0</v>
      </c>
      <c r="AE1908" s="58" t="s">
        <v>5560</v>
      </c>
      <c r="AF1908" s="58"/>
      <c r="AG1908" s="57" t="str" cm="1">
        <f t="array" ref="AG1908">IFERROR(_xlfn.IFS(
AI1908="MPR ISSUE","PDH",
AI1908="BSS Hardware Issue","BSS",
AI1908="Sites strategiques, MLL, Pylone, etc.","ENVTECH",
AI1908="AKTIVCO DEFAUT GE &amp; POWER Cabinet","AKTIVCO",
AI1908="AKTIVCO Coupure ENEO &amp; Baisse de tension","AKTIVCO GRID ONLY",
AI1908="Coupure ENEO &amp; Baisse de tension","IHS GRID ONLY",
AI1908="Defaut GE &amp; POWER Cabinet","IHS",
AI1908="Sharing","Partners",
AI1908="Sites strategiques &amp; DataCenter","SST &amp; DC",
AI1908="Exclu","Exclu",
AI1908="SAT","SAT",
AI1908="SPARE-ISSUE","SPARE-ISSUE",
AI1908="Fiber CAmtel","TRANS_FO_CAMTEL",
AI1908="Fiber AOF","Fiber AOF",
AI1908="Projet OCM (HUAWEI)","TRAVAUX-HUAWEI",
AI1908="Projet OCM (NOKIA)","TRAVAUX-NOKIA",
AI1908="ACCESS-ISSUE","ACCESS-ISSUE",
AI1908="Projet OCM (ZTE, NOKIA, autres projets)","TRAVAUX OCM",
AI1908="No root CAuse","No root cause",
AI1908="ODU HS","PDH",
AI1908="IP &amp; VLAN","PDH",
AI1908="Warehouse HUAWEI","SPARE-ISSUE",
AI1908="SPARE-HS","SPARE-ISSUE",
AI1908="Power Telco","BSS",AI1908="no impacts","no impacts"
),"")</f>
        <v>no impacts</v>
      </c>
      <c r="AH1908" s="57" t="str" cm="1">
        <f t="array" ref="AH1908">IFERROR(_xlfn.IFS(
AI1908="MPR ISSUE","TX ISSUE",
AI1908="BSS Hardware Issue","RAN ISSUE",
AI1908="Sites strategiques, MLL, Pylone, etc.","ENVTECH",
AI1908="AKTIVCO DEFAUT GE &amp; POWER Cabinet","POWER ISSUE",
AI1908="AKTIVCO Coupure ENEO &amp; Baisse de tension","POWER ISSUE",
AI1908="Coupure ENEO &amp; Baisse de tension","POWER ISSUE",
AI1908="Defaut GE &amp; POWER Cabinet","POWER ISSUE",
AI1908="Sharing","POWER ISSUE",
AI1908="Sites strategiques &amp; DataCenter","POWER ISSUE",
AI1908="Exclu","Exclu",
AI1908="SAT","TX ISSUE",
AI1908="SPARE-ISSUE","SPARE-ISSUE",
AI1908="Fiber CAmtel","TX ISSUE",
AI1908="Fiber AOF","TX ISSUE",
AI1908="Projet OCM (HUAWEI)","TRAVAUX-HUAWEI",
AI1908="Projet OCM (NOKIA)","TRAVAUX -NOKIA",
AI1908="ACCESS-ISSUE","ACCESS-ISSUE",
AI1908="Projet OCM (ZTE, NOKIA, autres projets)","TRAVAUX OCM",
AI1908="No root CAuse","No root cause",
AI1908="ODU HS","TX ISSUE",
AI1908="IP &amp; VLAN","TX ISSUE",
AI1908="Warehouse HUAWEI","SPARE-ISSUE",
AI1908="SPARE-HS","SPARE-ISSUE",
AI1908="Power Telco","RAN ISSUE",AI1908="no impacts","no impacts"
),"")</f>
        <v>no impacts</v>
      </c>
      <c r="AI1908" s="85" t="s">
        <v>5998</v>
      </c>
      <c r="AJ1908" s="57" t="str" cm="1">
        <f t="array" ref="AJ1908">IFERROR(_xlfn.IFS(
AI1908="MPR ISSUE","ACTIVE",
AI1908="BSS Hardware Issue","ACTIVE",
AI1908="Sites strategiques, MLL, Pylone, etc.","PASSIVE",
AI1908="AKTIVCO DEFAUT GE &amp; POWER Cabinet","PASSIVE",
AI1908="AKTIVCO Coupure ENEO &amp; Baisse de tension","PASSIVE",
AI1908="Coupure ENEO &amp; Baisse de tension","PASSIVE",
AI1908="Defaut GE &amp; POWER Cabinet","PASSIVE",
AI1908="Sharing","PASSIVE",
AI1908="Sites strategiques &amp; DataCenter","PASSIVE",
AI1908="Exclu","Exclu",
AI1908="SAT","ACTIVE",
AI1908="SPARE-ISSUE","SPARE-ISSUE",
AI1908="Fiber CAmtel","ACTIVE",
AI1908="Fiber AOF","ACTIVE",
AI1908="Projet OCM (HUAWEI)","PLANNED WORKS",
AI1908="Projet OCM (NOKIA)","PLANNED WORKS",
AI1908="ACCESS-ISSUE","ACCESS-ISSUE",
AI1908="Projet OCM (ZTE, NOKIA, autres projets)","PLANNED WORKS",
AI1908="No root CAuse","No root cause",
AI1908="ODU HS","ACTIVE",
AI1908="IP &amp; VLAN","ACTIVE",
AI1908="Warehouse HUAWEI","SPARE-ISSUE",
AI1908="SPARE-HS","SPARE-ISSUE",
AI1908="Power Telco","ACTIVE", AI1908="no impacts","no impacts"
),"")</f>
        <v>no impacts</v>
      </c>
      <c r="AK1908" s="23" t="s">
        <v>5537</v>
      </c>
      <c r="AL1908" s="23" t="str">
        <f t="shared" si="52"/>
        <v>SUO_065</v>
      </c>
      <c r="AN1908" s="9" t="s">
        <v>5537</v>
      </c>
      <c r="AO1908" s="23" t="str">
        <f>_xlfn.XLOOKUP(B1908,'INCIDENT-05-03-2026'!E:E,'INCIDENT-05-03-2026'!F:F,"")</f>
        <v/>
      </c>
      <c r="AP1908" s="7" t="s">
        <v>5537</v>
      </c>
      <c r="AQ1908" s="6"/>
      <c r="AR1908" s="7"/>
      <c r="AS1908" s="3" t="str">
        <f>_xlfn.XLOOKUP(B1908,'[3]tt num | region | site id'!$C:$C,'[3]tt num | region | site id'!$Q:$Q,"")</f>
        <v/>
      </c>
      <c r="AT1908" s="24" t="str">
        <f>_xlfn.XLOOKUP(B1908,'[4]Cells Huawei 03052026 12h'!$B:$B,'[4]Cells Huawei 03052026 12h'!$T:$T,"")</f>
        <v/>
      </c>
      <c r="AU1908" s="24" t="str">
        <f>_xlfn.XLOOKUP(B1908,'[5]cells down 02052026 8h50'!$B:$B,'[5]cells down 02052026 8h50'!$R:$R,"")</f>
        <v/>
      </c>
      <c r="AV1908" s="24" t="str">
        <f>_xlfn.XLOOKUP(B1908,'[5]cells down 02052026 13h50'!$B:$B,'[5]cells down 02052026 13h50'!$R:$R,"")</f>
        <v/>
      </c>
      <c r="AW1908" s="24" t="str">
        <f>_xlfn.XLOOKUP(B1908,'[5]cells down 02052026 13h50'!$B:$B,'[5]cells down 02052026 13h50'!$R:$R,"")</f>
        <v/>
      </c>
      <c r="AX1908" s="24" t="str">
        <f>_xlfn.XLOOKUP(B1908,'[6]cell downs 03052026 8h40 '!$B:$B,'[6]cell downs 03052026 8h40 '!$R:$R,"")</f>
        <v/>
      </c>
      <c r="AY1908" s="24" t="str">
        <f>_xlfn.XLOOKUP(B1908,'[7]ALL SITES DOWN'!$D:$D,'[7]ALL SITES DOWN'!$J:$J,"")</f>
        <v/>
      </c>
      <c r="AZ1908" s="24" t="str">
        <f>_xlfn.XLOOKUP(B1908,'[8]ALL SITES DOWN'!$D:$D,'[8]ALL SITES DOWN'!$J:$J,"")</f>
        <v/>
      </c>
      <c r="BA1908" s="9" t="str">
        <f>_xlfn.XLOOKUP(B1908,[9]sheet1!$AC:$AC,[9]sheet1!$AF:$AF,"")</f>
        <v/>
      </c>
      <c r="BB1908" s="14" t="s">
        <v>5537</v>
      </c>
      <c r="BC1908" s="14" t="s">
        <v>5537</v>
      </c>
      <c r="BD1908" s="14" t="str">
        <f>_xlfn.XLOOKUP(B1908,'[10]cell downs 18042026 17h'!$B:$B,'[10]cell downs 18042026 17h'!$B:$B,"")</f>
        <v/>
      </c>
      <c r="BE1908" s="14" t="str">
        <f>_xlfn.XLOOKUP(B1908,'[11]Cells Huawei 19042026 15h'!$B:$B,'[11]Cells Huawei 19042026 15h'!$B:$B,"")</f>
        <v/>
      </c>
      <c r="BF1908" s="9" t="str">
        <f>_xlfn.XLOOKUP(B1908,'[12]cells down 19042026 9H40'!$B:$B,'[12]cells down 19042026 9H40'!$B:$B,"")</f>
        <v/>
      </c>
      <c r="BG1908" s="9" t="s">
        <v>4879</v>
      </c>
      <c r="BH1908" s="9" t="s">
        <v>12</v>
      </c>
    </row>
    <row r="1909" spans="1:60" s="9" customFormat="1" x14ac:dyDescent="0.3">
      <c r="A1909" s="1" t="s">
        <v>2303</v>
      </c>
      <c r="B1909" s="8" t="s">
        <v>2304</v>
      </c>
      <c r="C1909" s="3" t="str">
        <f>_xlfn.XLOOKUP(B1909,'[1]daily break down'!$D:$D,'[1]daily break down'!$E:$E,"")</f>
        <v>Douala</v>
      </c>
      <c r="D1909" s="1" t="s">
        <v>11</v>
      </c>
      <c r="E1909" s="1" t="s">
        <v>12</v>
      </c>
      <c r="F1909" s="3" t="s">
        <v>31</v>
      </c>
      <c r="G1909" s="1" t="s">
        <v>32</v>
      </c>
      <c r="H1909" s="42" t="str">
        <f>_xlfn.XLOOKUP(B1909,[2]CALCULATION!$B:$B,[2]CALCULATION!$H:$H,"")</f>
        <v>ZTE</v>
      </c>
      <c r="I1909" s="34">
        <v>0</v>
      </c>
      <c r="J1909" s="34">
        <v>0.13804350617664471</v>
      </c>
      <c r="K1909" s="34">
        <v>0</v>
      </c>
      <c r="L1909" s="34">
        <v>0</v>
      </c>
      <c r="M1909" s="34">
        <v>0</v>
      </c>
      <c r="N1909" s="34">
        <v>0</v>
      </c>
      <c r="O1909" s="34">
        <v>39.393478924644647</v>
      </c>
      <c r="P1909" s="34">
        <v>0</v>
      </c>
      <c r="Q1909" s="34">
        <v>0</v>
      </c>
      <c r="R1909" s="34">
        <v>0</v>
      </c>
      <c r="S1909" s="35">
        <v>0</v>
      </c>
      <c r="T1909" s="35">
        <v>0</v>
      </c>
      <c r="U1909" s="35">
        <v>0</v>
      </c>
      <c r="V1909" s="35">
        <v>0</v>
      </c>
      <c r="W1909" s="35">
        <v>0</v>
      </c>
      <c r="X1909" s="35">
        <v>0</v>
      </c>
      <c r="Y1909" s="35">
        <v>0</v>
      </c>
      <c r="Z1909" s="35">
        <v>0</v>
      </c>
      <c r="AA1909" s="35">
        <v>0</v>
      </c>
      <c r="AB1909" s="35">
        <v>0</v>
      </c>
      <c r="AC1909" s="35">
        <v>0</v>
      </c>
      <c r="AD1909" s="35">
        <v>0</v>
      </c>
      <c r="AE1909" s="58" t="s">
        <v>5560</v>
      </c>
      <c r="AF1909" s="58"/>
      <c r="AG1909" s="57" t="str" cm="1">
        <f t="array" ref="AG1909">IFERROR(_xlfn.IFS(
AI1909="MPR ISSUE","PDH",
AI1909="BSS Hardware Issue","BSS",
AI1909="Sites strategiques, MLL, Pylone, etc.","ENVTECH",
AI1909="AKTIVCO DEFAUT GE &amp; POWER Cabinet","AKTIVCO",
AI1909="AKTIVCO Coupure ENEO &amp; Baisse de tension","AKTIVCO GRID ONLY",
AI1909="Coupure ENEO &amp; Baisse de tension","IHS GRID ONLY",
AI1909="Defaut GE &amp; POWER Cabinet","IHS",
AI1909="Sharing","Partners",
AI1909="Sites strategiques &amp; DataCenter","SST &amp; DC",
AI1909="Exclu","Exclu",
AI1909="SAT","SAT",
AI1909="SPARE-ISSUE","SPARE-ISSUE",
AI1909="Fiber CAmtel","TRANS_FO_CAMTEL",
AI1909="Fiber AOF","Fiber AOF",
AI1909="Projet OCM (HUAWEI)","TRAVAUX-HUAWEI",
AI1909="Projet OCM (NOKIA)","TRAVAUX-NOKIA",
AI1909="ACCESS-ISSUE","ACCESS-ISSUE",
AI1909="Projet OCM (ZTE, NOKIA, autres projets)","TRAVAUX OCM",
AI1909="No root CAuse","No root cause",
AI1909="ODU HS","PDH",
AI1909="IP &amp; VLAN","PDH",
AI1909="Warehouse HUAWEI","SPARE-ISSUE",
AI1909="SPARE-HS","SPARE-ISSUE",
AI1909="Power Telco","BSS",AI1909="no impacts","no impacts"
),"")</f>
        <v>no impacts</v>
      </c>
      <c r="AH1909" s="57" t="str" cm="1">
        <f t="array" ref="AH1909">IFERROR(_xlfn.IFS(
AI1909="MPR ISSUE","TX ISSUE",
AI1909="BSS Hardware Issue","RAN ISSUE",
AI1909="Sites strategiques, MLL, Pylone, etc.","ENVTECH",
AI1909="AKTIVCO DEFAUT GE &amp; POWER Cabinet","POWER ISSUE",
AI1909="AKTIVCO Coupure ENEO &amp; Baisse de tension","POWER ISSUE",
AI1909="Coupure ENEO &amp; Baisse de tension","POWER ISSUE",
AI1909="Defaut GE &amp; POWER Cabinet","POWER ISSUE",
AI1909="Sharing","POWER ISSUE",
AI1909="Sites strategiques &amp; DataCenter","POWER ISSUE",
AI1909="Exclu","Exclu",
AI1909="SAT","TX ISSUE",
AI1909="SPARE-ISSUE","SPARE-ISSUE",
AI1909="Fiber CAmtel","TX ISSUE",
AI1909="Fiber AOF","TX ISSUE",
AI1909="Projet OCM (HUAWEI)","TRAVAUX-HUAWEI",
AI1909="Projet OCM (NOKIA)","TRAVAUX -NOKIA",
AI1909="ACCESS-ISSUE","ACCESS-ISSUE",
AI1909="Projet OCM (ZTE, NOKIA, autres projets)","TRAVAUX OCM",
AI1909="No root CAuse","No root cause",
AI1909="ODU HS","TX ISSUE",
AI1909="IP &amp; VLAN","TX ISSUE",
AI1909="Warehouse HUAWEI","SPARE-ISSUE",
AI1909="SPARE-HS","SPARE-ISSUE",
AI1909="Power Telco","RAN ISSUE",AI1909="no impacts","no impacts"
),"")</f>
        <v>no impacts</v>
      </c>
      <c r="AI1909" s="85" t="s">
        <v>5998</v>
      </c>
      <c r="AJ1909" s="57" t="str" cm="1">
        <f t="array" ref="AJ1909">IFERROR(_xlfn.IFS(
AI1909="MPR ISSUE","ACTIVE",
AI1909="BSS Hardware Issue","ACTIVE",
AI1909="Sites strategiques, MLL, Pylone, etc.","PASSIVE",
AI1909="AKTIVCO DEFAUT GE &amp; POWER Cabinet","PASSIVE",
AI1909="AKTIVCO Coupure ENEO &amp; Baisse de tension","PASSIVE",
AI1909="Coupure ENEO &amp; Baisse de tension","PASSIVE",
AI1909="Defaut GE &amp; POWER Cabinet","PASSIVE",
AI1909="Sharing","PASSIVE",
AI1909="Sites strategiques &amp; DataCenter","PASSIVE",
AI1909="Exclu","Exclu",
AI1909="SAT","ACTIVE",
AI1909="SPARE-ISSUE","SPARE-ISSUE",
AI1909="Fiber CAmtel","ACTIVE",
AI1909="Fiber AOF","ACTIVE",
AI1909="Projet OCM (HUAWEI)","PLANNED WORKS",
AI1909="Projet OCM (NOKIA)","PLANNED WORKS",
AI1909="ACCESS-ISSUE","ACCESS-ISSUE",
AI1909="Projet OCM (ZTE, NOKIA, autres projets)","PLANNED WORKS",
AI1909="No root CAuse","No root cause",
AI1909="ODU HS","ACTIVE",
AI1909="IP &amp; VLAN","ACTIVE",
AI1909="Warehouse HUAWEI","SPARE-ISSUE",
AI1909="SPARE-HS","SPARE-ISSUE",
AI1909="Power Telco","ACTIVE", AI1909="no impacts","no impacts"
),"")</f>
        <v>no impacts</v>
      </c>
      <c r="AK1909" s="23" t="s">
        <v>5537</v>
      </c>
      <c r="AL1909" s="23" t="str">
        <f t="shared" si="52"/>
        <v>LIT_254</v>
      </c>
      <c r="AN1909" s="9" t="s">
        <v>5537</v>
      </c>
      <c r="AO1909" s="23" t="str">
        <f>_xlfn.XLOOKUP(B1909,'INCIDENT-05-03-2026'!E:E,'INCIDENT-05-03-2026'!F:F,"")</f>
        <v/>
      </c>
      <c r="AP1909" s="7" t="s">
        <v>5537</v>
      </c>
      <c r="AQ1909" s="6"/>
      <c r="AR1909" s="7"/>
      <c r="AS1909" s="3" t="str">
        <f>_xlfn.XLOOKUP(B1909,'[3]tt num | region | site id'!$C:$C,'[3]tt num | region | site id'!$Q:$Q,"")</f>
        <v/>
      </c>
      <c r="AT1909" s="24" t="str">
        <f>_xlfn.XLOOKUP(B1909,'[4]Cells Huawei 03052026 12h'!$B:$B,'[4]Cells Huawei 03052026 12h'!$T:$T,"")</f>
        <v/>
      </c>
      <c r="AU1909" s="24" t="str">
        <f>_xlfn.XLOOKUP(B1909,'[5]cells down 02052026 8h50'!$B:$B,'[5]cells down 02052026 8h50'!$R:$R,"")</f>
        <v/>
      </c>
      <c r="AV1909" s="24" t="str">
        <f>_xlfn.XLOOKUP(B1909,'[5]cells down 02052026 13h50'!$B:$B,'[5]cells down 02052026 13h50'!$R:$R,"")</f>
        <v/>
      </c>
      <c r="AW1909" s="24" t="str">
        <f>_xlfn.XLOOKUP(B1909,'[5]cells down 02052026 13h50'!$B:$B,'[5]cells down 02052026 13h50'!$R:$R,"")</f>
        <v/>
      </c>
      <c r="AX1909" s="24" t="str">
        <f>_xlfn.XLOOKUP(B1909,'[6]cell downs 03052026 8h40 '!$B:$B,'[6]cell downs 03052026 8h40 '!$R:$R,"")</f>
        <v/>
      </c>
      <c r="AY1909" s="24" t="str">
        <f>_xlfn.XLOOKUP(B1909,'[7]ALL SITES DOWN'!$D:$D,'[7]ALL SITES DOWN'!$J:$J,"")</f>
        <v/>
      </c>
      <c r="AZ1909" s="24" t="str">
        <f>_xlfn.XLOOKUP(B1909,'[8]ALL SITES DOWN'!$D:$D,'[8]ALL SITES DOWN'!$J:$J,"")</f>
        <v/>
      </c>
      <c r="BA1909" s="9" t="str">
        <f>_xlfn.XLOOKUP(B1909,[9]sheet1!$AC:$AC,[9]sheet1!$AF:$AF,"")</f>
        <v/>
      </c>
      <c r="BB1909" s="14" t="s">
        <v>5537</v>
      </c>
      <c r="BC1909" s="14" t="s">
        <v>5537</v>
      </c>
      <c r="BD1909" s="14" t="str">
        <f>_xlfn.XLOOKUP(B1909,'[10]cell downs 18042026 17h'!$B:$B,'[10]cell downs 18042026 17h'!$B:$B,"")</f>
        <v/>
      </c>
      <c r="BE1909" s="14" t="str">
        <f>_xlfn.XLOOKUP(B1909,'[11]Cells Huawei 19042026 15h'!$B:$B,'[11]Cells Huawei 19042026 15h'!$B:$B,"")</f>
        <v/>
      </c>
      <c r="BF1909" s="9" t="str">
        <f>_xlfn.XLOOKUP(B1909,'[12]cells down 19042026 9H40'!$B:$B,'[12]cells down 19042026 9H40'!$B:$B,"")</f>
        <v/>
      </c>
      <c r="BG1909" s="9" t="s">
        <v>5537</v>
      </c>
      <c r="BH1909" s="9" t="s">
        <v>12</v>
      </c>
    </row>
    <row r="1910" spans="1:60" s="9" customFormat="1" x14ac:dyDescent="0.3">
      <c r="A1910" s="3" t="s">
        <v>2317</v>
      </c>
      <c r="B1910" s="31" t="s">
        <v>2318</v>
      </c>
      <c r="C1910" s="3" t="str">
        <f>_xlfn.XLOOKUP(B1910,'[1]daily break down'!$D:$D,'[1]daily break down'!$E:$E,"")</f>
        <v>Douala</v>
      </c>
      <c r="D1910" s="1"/>
      <c r="E1910" s="3" t="e">
        <v>#N/A</v>
      </c>
      <c r="F1910" s="3" t="s">
        <v>31</v>
      </c>
      <c r="G1910" s="3" t="s">
        <v>32</v>
      </c>
      <c r="H1910" s="42" t="str">
        <f>_xlfn.XLOOKUP(B1910,[2]CALCULATION!$B:$B,[2]CALCULATION!$H:$H,"")</f>
        <v>ZTE</v>
      </c>
      <c r="I1910" s="34">
        <v>0</v>
      </c>
      <c r="J1910" s="34">
        <v>0.13634917373649205</v>
      </c>
      <c r="K1910" s="34">
        <v>0</v>
      </c>
      <c r="L1910" s="34">
        <v>0</v>
      </c>
      <c r="M1910" s="34">
        <v>0</v>
      </c>
      <c r="N1910" s="34">
        <v>0</v>
      </c>
      <c r="O1910" s="34">
        <v>39.707162282091019</v>
      </c>
      <c r="P1910" s="34">
        <v>0</v>
      </c>
      <c r="Q1910" s="34">
        <v>0</v>
      </c>
      <c r="R1910" s="34">
        <v>0</v>
      </c>
      <c r="S1910" s="35">
        <v>0</v>
      </c>
      <c r="T1910" s="35">
        <v>0</v>
      </c>
      <c r="U1910" s="35">
        <v>0</v>
      </c>
      <c r="V1910" s="35">
        <v>0</v>
      </c>
      <c r="W1910" s="35">
        <v>0</v>
      </c>
      <c r="X1910" s="35">
        <v>0</v>
      </c>
      <c r="Y1910" s="35">
        <v>0</v>
      </c>
      <c r="Z1910" s="35">
        <v>0</v>
      </c>
      <c r="AA1910" s="35">
        <v>0</v>
      </c>
      <c r="AB1910" s="35">
        <v>0</v>
      </c>
      <c r="AC1910" s="35">
        <v>0</v>
      </c>
      <c r="AD1910" s="35">
        <v>0</v>
      </c>
      <c r="AE1910" s="58" t="s">
        <v>5560</v>
      </c>
      <c r="AF1910" s="58"/>
      <c r="AG1910" s="57" t="str" cm="1">
        <f t="array" ref="AG1910">IFERROR(_xlfn.IFS(
AI1910="MPR ISSUE","PDH",
AI1910="BSS Hardware Issue","BSS",
AI1910="Sites strategiques, MLL, Pylone, etc.","ENVTECH",
AI1910="AKTIVCO DEFAUT GE &amp; POWER Cabinet","AKTIVCO",
AI1910="AKTIVCO Coupure ENEO &amp; Baisse de tension","AKTIVCO GRID ONLY",
AI1910="Coupure ENEO &amp; Baisse de tension","IHS GRID ONLY",
AI1910="Defaut GE &amp; POWER Cabinet","IHS",
AI1910="Sharing","Partners",
AI1910="Sites strategiques &amp; DataCenter","SST &amp; DC",
AI1910="Exclu","Exclu",
AI1910="SAT","SAT",
AI1910="SPARE-ISSUE","SPARE-ISSUE",
AI1910="Fiber CAmtel","TRANS_FO_CAMTEL",
AI1910="Fiber AOF","Fiber AOF",
AI1910="Projet OCM (HUAWEI)","TRAVAUX-HUAWEI",
AI1910="Projet OCM (NOKIA)","TRAVAUX-NOKIA",
AI1910="ACCESS-ISSUE","ACCESS-ISSUE",
AI1910="Projet OCM (ZTE, NOKIA, autres projets)","TRAVAUX OCM",
AI1910="No root CAuse","No root cause",
AI1910="ODU HS","PDH",
AI1910="IP &amp; VLAN","PDH",
AI1910="Warehouse HUAWEI","SPARE-ISSUE",
AI1910="SPARE-HS","SPARE-ISSUE",
AI1910="Power Telco","BSS",AI1910="no impacts","no impacts"
),"")</f>
        <v>no impacts</v>
      </c>
      <c r="AH1910" s="57" t="str" cm="1">
        <f t="array" ref="AH1910">IFERROR(_xlfn.IFS(
AI1910="MPR ISSUE","TX ISSUE",
AI1910="BSS Hardware Issue","RAN ISSUE",
AI1910="Sites strategiques, MLL, Pylone, etc.","ENVTECH",
AI1910="AKTIVCO DEFAUT GE &amp; POWER Cabinet","POWER ISSUE",
AI1910="AKTIVCO Coupure ENEO &amp; Baisse de tension","POWER ISSUE",
AI1910="Coupure ENEO &amp; Baisse de tension","POWER ISSUE",
AI1910="Defaut GE &amp; POWER Cabinet","POWER ISSUE",
AI1910="Sharing","POWER ISSUE",
AI1910="Sites strategiques &amp; DataCenter","POWER ISSUE",
AI1910="Exclu","Exclu",
AI1910="SAT","TX ISSUE",
AI1910="SPARE-ISSUE","SPARE-ISSUE",
AI1910="Fiber CAmtel","TX ISSUE",
AI1910="Fiber AOF","TX ISSUE",
AI1910="Projet OCM (HUAWEI)","TRAVAUX-HUAWEI",
AI1910="Projet OCM (NOKIA)","TRAVAUX -NOKIA",
AI1910="ACCESS-ISSUE","ACCESS-ISSUE",
AI1910="Projet OCM (ZTE, NOKIA, autres projets)","TRAVAUX OCM",
AI1910="No root CAuse","No root cause",
AI1910="ODU HS","TX ISSUE",
AI1910="IP &amp; VLAN","TX ISSUE",
AI1910="Warehouse HUAWEI","SPARE-ISSUE",
AI1910="SPARE-HS","SPARE-ISSUE",
AI1910="Power Telco","RAN ISSUE",AI1910="no impacts","no impacts"
),"")</f>
        <v>no impacts</v>
      </c>
      <c r="AI1910" s="85" t="s">
        <v>5998</v>
      </c>
      <c r="AJ1910" s="57" t="str" cm="1">
        <f t="array" ref="AJ1910">IFERROR(_xlfn.IFS(
AI1910="MPR ISSUE","ACTIVE",
AI1910="BSS Hardware Issue","ACTIVE",
AI1910="Sites strategiques, MLL, Pylone, etc.","PASSIVE",
AI1910="AKTIVCO DEFAUT GE &amp; POWER Cabinet","PASSIVE",
AI1910="AKTIVCO Coupure ENEO &amp; Baisse de tension","PASSIVE",
AI1910="Coupure ENEO &amp; Baisse de tension","PASSIVE",
AI1910="Defaut GE &amp; POWER Cabinet","PASSIVE",
AI1910="Sharing","PASSIVE",
AI1910="Sites strategiques &amp; DataCenter","PASSIVE",
AI1910="Exclu","Exclu",
AI1910="SAT","ACTIVE",
AI1910="SPARE-ISSUE","SPARE-ISSUE",
AI1910="Fiber CAmtel","ACTIVE",
AI1910="Fiber AOF","ACTIVE",
AI1910="Projet OCM (HUAWEI)","PLANNED WORKS",
AI1910="Projet OCM (NOKIA)","PLANNED WORKS",
AI1910="ACCESS-ISSUE","ACCESS-ISSUE",
AI1910="Projet OCM (ZTE, NOKIA, autres projets)","PLANNED WORKS",
AI1910="No root CAuse","No root cause",
AI1910="ODU HS","ACTIVE",
AI1910="IP &amp; VLAN","ACTIVE",
AI1910="Warehouse HUAWEI","SPARE-ISSUE",
AI1910="SPARE-HS","SPARE-ISSUE",
AI1910="Power Telco","ACTIVE", AI1910="no impacts","no impacts"
),"")</f>
        <v>no impacts</v>
      </c>
      <c r="AK1910" s="23" t="s">
        <v>5537</v>
      </c>
      <c r="AL1910" s="23" t="str">
        <f t="shared" si="52"/>
        <v>LIT_853</v>
      </c>
      <c r="AN1910" s="9" t="s">
        <v>5537</v>
      </c>
      <c r="AO1910" s="23" t="str">
        <f>_xlfn.XLOOKUP(B1910,'INCIDENT-05-03-2026'!E:E,'INCIDENT-05-03-2026'!F:F,"")</f>
        <v/>
      </c>
      <c r="AP1910" s="7" t="s">
        <v>5537</v>
      </c>
      <c r="AQ1910" s="6"/>
      <c r="AR1910" s="7"/>
      <c r="AS1910" s="3" t="str">
        <f>_xlfn.XLOOKUP(B1910,'[3]tt num | region | site id'!$C:$C,'[3]tt num | region | site id'!$Q:$Q,"")</f>
        <v/>
      </c>
      <c r="AT1910" s="24" t="str">
        <f>_xlfn.XLOOKUP(B1910,'[4]Cells Huawei 03052026 12h'!$B:$B,'[4]Cells Huawei 03052026 12h'!$T:$T,"")</f>
        <v/>
      </c>
      <c r="AU1910" s="24" t="str">
        <f>_xlfn.XLOOKUP(B1910,'[5]cells down 02052026 8h50'!$B:$B,'[5]cells down 02052026 8h50'!$R:$R,"")</f>
        <v/>
      </c>
      <c r="AV1910" s="24" t="str">
        <f>_xlfn.XLOOKUP(B1910,'[5]cells down 02052026 13h50'!$B:$B,'[5]cells down 02052026 13h50'!$R:$R,"")</f>
        <v/>
      </c>
      <c r="AW1910" s="24" t="str">
        <f>_xlfn.XLOOKUP(B1910,'[5]cells down 02052026 13h50'!$B:$B,'[5]cells down 02052026 13h50'!$R:$R,"")</f>
        <v/>
      </c>
      <c r="AX1910" s="24" t="str">
        <f>_xlfn.XLOOKUP(B1910,'[6]cell downs 03052026 8h40 '!$B:$B,'[6]cell downs 03052026 8h40 '!$R:$R,"")</f>
        <v/>
      </c>
      <c r="AY1910" s="24" t="str">
        <f>_xlfn.XLOOKUP(B1910,'[7]ALL SITES DOWN'!$D:$D,'[7]ALL SITES DOWN'!$J:$J,"")</f>
        <v/>
      </c>
      <c r="AZ1910" s="24" t="str">
        <f>_xlfn.XLOOKUP(B1910,'[8]ALL SITES DOWN'!$D:$D,'[8]ALL SITES DOWN'!$J:$J,"")</f>
        <v/>
      </c>
      <c r="BA1910" s="9" t="str">
        <f>_xlfn.XLOOKUP(B1910,[9]sheet1!$AC:$AC,[9]sheet1!$AF:$AF,"")</f>
        <v/>
      </c>
      <c r="BB1910" s="14" t="s">
        <v>5537</v>
      </c>
      <c r="BC1910" s="14" t="s">
        <v>5537</v>
      </c>
      <c r="BD1910" s="14" t="str">
        <f>_xlfn.XLOOKUP(B1910,'[10]cell downs 18042026 17h'!$B:$B,'[10]cell downs 18042026 17h'!$B:$B,"")</f>
        <v/>
      </c>
      <c r="BE1910" s="14" t="str">
        <f>_xlfn.XLOOKUP(B1910,'[11]Cells Huawei 19042026 15h'!$B:$B,'[11]Cells Huawei 19042026 15h'!$B:$B,"")</f>
        <v/>
      </c>
      <c r="BF1910" s="9" t="str">
        <f>_xlfn.XLOOKUP(B1910,'[12]cells down 19042026 9H40'!$B:$B,'[12]cells down 19042026 9H40'!$B:$B,"")</f>
        <v/>
      </c>
      <c r="BG1910" s="9" t="s">
        <v>5537</v>
      </c>
      <c r="BH1910" s="9" t="s">
        <v>12</v>
      </c>
    </row>
    <row r="1911" spans="1:60" s="9" customFormat="1" x14ac:dyDescent="0.3">
      <c r="A1911" s="1" t="s">
        <v>2950</v>
      </c>
      <c r="B1911" s="8" t="s">
        <v>2951</v>
      </c>
      <c r="C1911" s="3" t="str">
        <f>_xlfn.XLOOKUP(B1911,'[1]daily break down'!$D:$D,'[1]daily break down'!$E:$E,"")</f>
        <v>Ngaoundere</v>
      </c>
      <c r="D1911" s="1" t="s">
        <v>11</v>
      </c>
      <c r="E1911" s="1" t="s">
        <v>12</v>
      </c>
      <c r="F1911" s="3" t="s">
        <v>90</v>
      </c>
      <c r="G1911" s="1" t="s">
        <v>91</v>
      </c>
      <c r="H1911" s="40" t="str">
        <f>_xlfn.XLOOKUP(B1911,[2]CALCULATION!$B:$B,[2]CALCULATION!$H:$H,"")</f>
        <v>Huawei</v>
      </c>
      <c r="I1911" s="34">
        <v>0.74819937049307572</v>
      </c>
      <c r="J1911" s="34">
        <v>0.10906150391087596</v>
      </c>
      <c r="K1911" s="34">
        <v>0</v>
      </c>
      <c r="L1911" s="34">
        <v>0</v>
      </c>
      <c r="M1911" s="34">
        <v>0</v>
      </c>
      <c r="N1911" s="34">
        <v>0</v>
      </c>
      <c r="O1911" s="34">
        <v>0</v>
      </c>
      <c r="P1911" s="34">
        <v>0</v>
      </c>
      <c r="Q1911" s="34">
        <v>0</v>
      </c>
      <c r="R1911" s="34">
        <v>0</v>
      </c>
      <c r="S1911" s="35">
        <v>0</v>
      </c>
      <c r="T1911" s="35">
        <v>0</v>
      </c>
      <c r="U1911" s="35">
        <v>0</v>
      </c>
      <c r="V1911" s="35">
        <v>0</v>
      </c>
      <c r="W1911" s="35">
        <v>0</v>
      </c>
      <c r="X1911" s="35">
        <v>0</v>
      </c>
      <c r="Y1911" s="35">
        <v>0</v>
      </c>
      <c r="Z1911" s="35">
        <v>0</v>
      </c>
      <c r="AA1911" s="35">
        <v>0</v>
      </c>
      <c r="AB1911" s="35">
        <v>0</v>
      </c>
      <c r="AC1911" s="35">
        <v>0</v>
      </c>
      <c r="AD1911" s="35">
        <v>0</v>
      </c>
      <c r="AE1911" s="58" t="s">
        <v>5560</v>
      </c>
      <c r="AF1911" s="58"/>
      <c r="AG1911" s="57" t="str" cm="1">
        <f t="array" ref="AG1911">IFERROR(_xlfn.IFS(
AI1911="MPR ISSUE","PDH",
AI1911="BSS Hardware Issue","BSS",
AI1911="Sites strategiques, MLL, Pylone, etc.","ENVTECH",
AI1911="AKTIVCO DEFAUT GE &amp; POWER Cabinet","AKTIVCO",
AI1911="AKTIVCO Coupure ENEO &amp; Baisse de tension","AKTIVCO GRID ONLY",
AI1911="Coupure ENEO &amp; Baisse de tension","IHS GRID ONLY",
AI1911="Defaut GE &amp; POWER Cabinet","IHS",
AI1911="Sharing","Partners",
AI1911="Sites strategiques &amp; DataCenter","SST &amp; DC",
AI1911="Exclu","Exclu",
AI1911="SAT","SAT",
AI1911="SPARE-ISSUE","SPARE-ISSUE",
AI1911="Fiber CAmtel","TRANS_FO_CAMTEL",
AI1911="Fiber AOF","Fiber AOF",
AI1911="Projet OCM (HUAWEI)","TRAVAUX-HUAWEI",
AI1911="Projet OCM (NOKIA)","TRAVAUX-NOKIA",
AI1911="ACCESS-ISSUE","ACCESS-ISSUE",
AI1911="Projet OCM (ZTE, NOKIA, autres projets)","TRAVAUX OCM",
AI1911="No root CAuse","No root cause",
AI1911="ODU HS","PDH",
AI1911="IP &amp; VLAN","PDH",
AI1911="Warehouse HUAWEI","SPARE-ISSUE",
AI1911="SPARE-HS","SPARE-ISSUE",
AI1911="Power Telco","BSS",AI1911="no impacts","no impacts"
),"")</f>
        <v>no impacts</v>
      </c>
      <c r="AH1911" s="57" t="str" cm="1">
        <f t="array" ref="AH1911">IFERROR(_xlfn.IFS(
AI1911="MPR ISSUE","TX ISSUE",
AI1911="BSS Hardware Issue","RAN ISSUE",
AI1911="Sites strategiques, MLL, Pylone, etc.","ENVTECH",
AI1911="AKTIVCO DEFAUT GE &amp; POWER Cabinet","POWER ISSUE",
AI1911="AKTIVCO Coupure ENEO &amp; Baisse de tension","POWER ISSUE",
AI1911="Coupure ENEO &amp; Baisse de tension","POWER ISSUE",
AI1911="Defaut GE &amp; POWER Cabinet","POWER ISSUE",
AI1911="Sharing","POWER ISSUE",
AI1911="Sites strategiques &amp; DataCenter","POWER ISSUE",
AI1911="Exclu","Exclu",
AI1911="SAT","TX ISSUE",
AI1911="SPARE-ISSUE","SPARE-ISSUE",
AI1911="Fiber CAmtel","TX ISSUE",
AI1911="Fiber AOF","TX ISSUE",
AI1911="Projet OCM (HUAWEI)","TRAVAUX-HUAWEI",
AI1911="Projet OCM (NOKIA)","TRAVAUX -NOKIA",
AI1911="ACCESS-ISSUE","ACCESS-ISSUE",
AI1911="Projet OCM (ZTE, NOKIA, autres projets)","TRAVAUX OCM",
AI1911="No root CAuse","No root cause",
AI1911="ODU HS","TX ISSUE",
AI1911="IP &amp; VLAN","TX ISSUE",
AI1911="Warehouse HUAWEI","SPARE-ISSUE",
AI1911="SPARE-HS","SPARE-ISSUE",
AI1911="Power Telco","RAN ISSUE",AI1911="no impacts","no impacts"
),"")</f>
        <v>no impacts</v>
      </c>
      <c r="AI1911" s="85" t="s">
        <v>5998</v>
      </c>
      <c r="AJ1911" s="57" t="str" cm="1">
        <f t="array" ref="AJ1911">IFERROR(_xlfn.IFS(
AI1911="MPR ISSUE","ACTIVE",
AI1911="BSS Hardware Issue","ACTIVE",
AI1911="Sites strategiques, MLL, Pylone, etc.","PASSIVE",
AI1911="AKTIVCO DEFAUT GE &amp; POWER Cabinet","PASSIVE",
AI1911="AKTIVCO Coupure ENEO &amp; Baisse de tension","PASSIVE",
AI1911="Coupure ENEO &amp; Baisse de tension","PASSIVE",
AI1911="Defaut GE &amp; POWER Cabinet","PASSIVE",
AI1911="Sharing","PASSIVE",
AI1911="Sites strategiques &amp; DataCenter","PASSIVE",
AI1911="Exclu","Exclu",
AI1911="SAT","ACTIVE",
AI1911="SPARE-ISSUE","SPARE-ISSUE",
AI1911="Fiber CAmtel","ACTIVE",
AI1911="Fiber AOF","ACTIVE",
AI1911="Projet OCM (HUAWEI)","PLANNED WORKS",
AI1911="Projet OCM (NOKIA)","PLANNED WORKS",
AI1911="ACCESS-ISSUE","ACCESS-ISSUE",
AI1911="Projet OCM (ZTE, NOKIA, autres projets)","PLANNED WORKS",
AI1911="No root CAuse","No root cause",
AI1911="ODU HS","ACTIVE",
AI1911="IP &amp; VLAN","ACTIVE",
AI1911="Warehouse HUAWEI","SPARE-ISSUE",
AI1911="SPARE-HS","SPARE-ISSUE",
AI1911="Power Telco","ACTIVE", AI1911="no impacts","no impacts"
),"")</f>
        <v>no impacts</v>
      </c>
      <c r="AK1911" s="23" t="s">
        <v>5537</v>
      </c>
      <c r="AL1911" s="23" t="str">
        <f t="shared" si="52"/>
        <v>ADM_115</v>
      </c>
      <c r="AN1911" s="9" t="s">
        <v>5537</v>
      </c>
      <c r="AO1911" s="23" t="str">
        <f>_xlfn.XLOOKUP(B1911,'INCIDENT-05-03-2026'!E:E,'INCIDENT-05-03-2026'!F:F,"")</f>
        <v/>
      </c>
      <c r="AP1911" s="7" t="s">
        <v>5537</v>
      </c>
      <c r="AQ1911" s="6"/>
      <c r="AR1911" s="7"/>
      <c r="AS1911" s="3" t="str">
        <f>_xlfn.XLOOKUP(B1911,'[3]tt num | region | site id'!$C:$C,'[3]tt num | region | site id'!$Q:$Q,"")</f>
        <v/>
      </c>
      <c r="AT1911" s="24" t="str">
        <f>_xlfn.XLOOKUP(B1911,'[4]Cells Huawei 03052026 12h'!$B:$B,'[4]Cells Huawei 03052026 12h'!$T:$T,"")</f>
        <v/>
      </c>
      <c r="AU1911" s="24" t="str">
        <f>_xlfn.XLOOKUP(B1911,'[5]cells down 02052026 8h50'!$B:$B,'[5]cells down 02052026 8h50'!$R:$R,"")</f>
        <v/>
      </c>
      <c r="AV1911" s="24" t="str">
        <f>_xlfn.XLOOKUP(B1911,'[5]cells down 02052026 13h50'!$B:$B,'[5]cells down 02052026 13h50'!$R:$R,"")</f>
        <v/>
      </c>
      <c r="AW1911" s="24" t="str">
        <f>_xlfn.XLOOKUP(B1911,'[5]cells down 02052026 13h50'!$B:$B,'[5]cells down 02052026 13h50'!$R:$R,"")</f>
        <v/>
      </c>
      <c r="AX1911" s="24" t="str">
        <f>_xlfn.XLOOKUP(B1911,'[6]cell downs 03052026 8h40 '!$B:$B,'[6]cell downs 03052026 8h40 '!$R:$R,"")</f>
        <v/>
      </c>
      <c r="AY1911" s="24" t="str">
        <f>_xlfn.XLOOKUP(B1911,'[7]ALL SITES DOWN'!$D:$D,'[7]ALL SITES DOWN'!$J:$J,"")</f>
        <v/>
      </c>
      <c r="AZ1911" s="24" t="str">
        <f>_xlfn.XLOOKUP(B1911,'[8]ALL SITES DOWN'!$D:$D,'[8]ALL SITES DOWN'!$J:$J,"")</f>
        <v/>
      </c>
      <c r="BA1911" s="9" t="str">
        <f>_xlfn.XLOOKUP(B1911,[9]sheet1!$AC:$AC,[9]sheet1!$AF:$AF,"")</f>
        <v/>
      </c>
      <c r="BB1911" s="14" t="s">
        <v>5537</v>
      </c>
      <c r="BC1911" s="14" t="s">
        <v>5537</v>
      </c>
      <c r="BD1911" s="14" t="str">
        <f>_xlfn.XLOOKUP(B1911,'[10]cell downs 18042026 17h'!$B:$B,'[10]cell downs 18042026 17h'!$B:$B,"")</f>
        <v/>
      </c>
      <c r="BE1911" s="14" t="str">
        <f>_xlfn.XLOOKUP(B1911,'[11]Cells Huawei 19042026 15h'!$B:$B,'[11]Cells Huawei 19042026 15h'!$B:$B,"")</f>
        <v/>
      </c>
      <c r="BF1911" s="9" t="str">
        <f>_xlfn.XLOOKUP(B1911,'[12]cells down 19042026 9H40'!$B:$B,'[12]cells down 19042026 9H40'!$B:$B,"")</f>
        <v/>
      </c>
      <c r="BG1911" s="9" t="s">
        <v>2951</v>
      </c>
      <c r="BH1911" s="9" t="s">
        <v>12</v>
      </c>
    </row>
    <row r="1912" spans="1:60" s="9" customFormat="1" x14ac:dyDescent="0.3">
      <c r="A1912" s="1" t="s">
        <v>3789</v>
      </c>
      <c r="B1912" s="8" t="s">
        <v>3790</v>
      </c>
      <c r="C1912" s="3" t="str">
        <f>_xlfn.XLOOKUP(B1912,'[1]daily break down'!$D:$D,'[1]daily break down'!$E:$E,"")</f>
        <v>Garoua</v>
      </c>
      <c r="D1912" s="1" t="s">
        <v>11</v>
      </c>
      <c r="E1912" s="1" t="s">
        <v>12</v>
      </c>
      <c r="F1912" s="3" t="s">
        <v>23</v>
      </c>
      <c r="G1912" s="1" t="s">
        <v>24</v>
      </c>
      <c r="H1912" s="40" t="str">
        <f>_xlfn.XLOOKUP(B1912,[2]CALCULATION!$B:$B,[2]CALCULATION!$H:$H,"")</f>
        <v>Huawei</v>
      </c>
      <c r="I1912" s="34">
        <v>1.5203512511664143</v>
      </c>
      <c r="J1912" s="34">
        <v>9.8627983095199379E-2</v>
      </c>
      <c r="K1912" s="34">
        <v>0</v>
      </c>
      <c r="L1912" s="34">
        <v>0</v>
      </c>
      <c r="M1912" s="34">
        <v>0</v>
      </c>
      <c r="N1912" s="34">
        <v>0</v>
      </c>
      <c r="O1912" s="34">
        <v>0</v>
      </c>
      <c r="P1912" s="34">
        <v>0</v>
      </c>
      <c r="Q1912" s="34">
        <v>0</v>
      </c>
      <c r="R1912" s="34">
        <v>0</v>
      </c>
      <c r="S1912" s="35">
        <v>0</v>
      </c>
      <c r="T1912" s="35">
        <v>0</v>
      </c>
      <c r="U1912" s="35">
        <v>0</v>
      </c>
      <c r="V1912" s="35">
        <v>0</v>
      </c>
      <c r="W1912" s="35">
        <v>0</v>
      </c>
      <c r="X1912" s="35">
        <v>0</v>
      </c>
      <c r="Y1912" s="35">
        <v>0</v>
      </c>
      <c r="Z1912" s="35">
        <v>0</v>
      </c>
      <c r="AA1912" s="35">
        <v>0</v>
      </c>
      <c r="AB1912" s="35">
        <v>0</v>
      </c>
      <c r="AC1912" s="35">
        <v>0</v>
      </c>
      <c r="AD1912" s="35">
        <v>0</v>
      </c>
      <c r="AE1912" s="58" t="s">
        <v>5560</v>
      </c>
      <c r="AF1912" s="58"/>
      <c r="AG1912" s="57" t="str" cm="1">
        <f t="array" ref="AG1912">IFERROR(_xlfn.IFS(
AI1912="MPR ISSUE","PDH",
AI1912="BSS Hardware Issue","BSS",
AI1912="Sites strategiques, MLL, Pylone, etc.","ENVTECH",
AI1912="AKTIVCO DEFAUT GE &amp; POWER Cabinet","AKTIVCO",
AI1912="AKTIVCO Coupure ENEO &amp; Baisse de tension","AKTIVCO GRID ONLY",
AI1912="Coupure ENEO &amp; Baisse de tension","IHS GRID ONLY",
AI1912="Defaut GE &amp; POWER Cabinet","IHS",
AI1912="Sharing","Partners",
AI1912="Sites strategiques &amp; DataCenter","SST &amp; DC",
AI1912="Exclu","Exclu",
AI1912="SAT","SAT",
AI1912="SPARE-ISSUE","SPARE-ISSUE",
AI1912="Fiber CAmtel","TRANS_FO_CAMTEL",
AI1912="Fiber AOF","Fiber AOF",
AI1912="Projet OCM (HUAWEI)","TRAVAUX-HUAWEI",
AI1912="Projet OCM (NOKIA)","TRAVAUX-NOKIA",
AI1912="ACCESS-ISSUE","ACCESS-ISSUE",
AI1912="Projet OCM (ZTE, NOKIA, autres projets)","TRAVAUX OCM",
AI1912="No root CAuse","No root cause",
AI1912="ODU HS","PDH",
AI1912="IP &amp; VLAN","PDH",
AI1912="Warehouse HUAWEI","SPARE-ISSUE",
AI1912="SPARE-HS","SPARE-ISSUE",
AI1912="Power Telco","BSS",AI1912="no impacts","no impacts"
),"")</f>
        <v>no impacts</v>
      </c>
      <c r="AH1912" s="57" t="str" cm="1">
        <f t="array" ref="AH1912">IFERROR(_xlfn.IFS(
AI1912="MPR ISSUE","TX ISSUE",
AI1912="BSS Hardware Issue","RAN ISSUE",
AI1912="Sites strategiques, MLL, Pylone, etc.","ENVTECH",
AI1912="AKTIVCO DEFAUT GE &amp; POWER Cabinet","POWER ISSUE",
AI1912="AKTIVCO Coupure ENEO &amp; Baisse de tension","POWER ISSUE",
AI1912="Coupure ENEO &amp; Baisse de tension","POWER ISSUE",
AI1912="Defaut GE &amp; POWER Cabinet","POWER ISSUE",
AI1912="Sharing","POWER ISSUE",
AI1912="Sites strategiques &amp; DataCenter","POWER ISSUE",
AI1912="Exclu","Exclu",
AI1912="SAT","TX ISSUE",
AI1912="SPARE-ISSUE","SPARE-ISSUE",
AI1912="Fiber CAmtel","TX ISSUE",
AI1912="Fiber AOF","TX ISSUE",
AI1912="Projet OCM (HUAWEI)","TRAVAUX-HUAWEI",
AI1912="Projet OCM (NOKIA)","TRAVAUX -NOKIA",
AI1912="ACCESS-ISSUE","ACCESS-ISSUE",
AI1912="Projet OCM (ZTE, NOKIA, autres projets)","TRAVAUX OCM",
AI1912="No root CAuse","No root cause",
AI1912="ODU HS","TX ISSUE",
AI1912="IP &amp; VLAN","TX ISSUE",
AI1912="Warehouse HUAWEI","SPARE-ISSUE",
AI1912="SPARE-HS","SPARE-ISSUE",
AI1912="Power Telco","RAN ISSUE",AI1912="no impacts","no impacts"
),"")</f>
        <v>no impacts</v>
      </c>
      <c r="AI1912" s="85" t="s">
        <v>5998</v>
      </c>
      <c r="AJ1912" s="57" t="str" cm="1">
        <f t="array" ref="AJ1912">IFERROR(_xlfn.IFS(
AI1912="MPR ISSUE","ACTIVE",
AI1912="BSS Hardware Issue","ACTIVE",
AI1912="Sites strategiques, MLL, Pylone, etc.","PASSIVE",
AI1912="AKTIVCO DEFAUT GE &amp; POWER Cabinet","PASSIVE",
AI1912="AKTIVCO Coupure ENEO &amp; Baisse de tension","PASSIVE",
AI1912="Coupure ENEO &amp; Baisse de tension","PASSIVE",
AI1912="Defaut GE &amp; POWER Cabinet","PASSIVE",
AI1912="Sharing","PASSIVE",
AI1912="Sites strategiques &amp; DataCenter","PASSIVE",
AI1912="Exclu","Exclu",
AI1912="SAT","ACTIVE",
AI1912="SPARE-ISSUE","SPARE-ISSUE",
AI1912="Fiber CAmtel","ACTIVE",
AI1912="Fiber AOF","ACTIVE",
AI1912="Projet OCM (HUAWEI)","PLANNED WORKS",
AI1912="Projet OCM (NOKIA)","PLANNED WORKS",
AI1912="ACCESS-ISSUE","ACCESS-ISSUE",
AI1912="Projet OCM (ZTE, NOKIA, autres projets)","PLANNED WORKS",
AI1912="No root CAuse","No root cause",
AI1912="ODU HS","ACTIVE",
AI1912="IP &amp; VLAN","ACTIVE",
AI1912="Warehouse HUAWEI","SPARE-ISSUE",
AI1912="SPARE-HS","SPARE-ISSUE",
AI1912="Power Telco","ACTIVE", AI1912="no impacts","no impacts"
),"")</f>
        <v>no impacts</v>
      </c>
      <c r="AK1912" s="23" t="s">
        <v>5537</v>
      </c>
      <c r="AL1912" s="23" t="str">
        <f t="shared" si="52"/>
        <v>NRD_003</v>
      </c>
      <c r="AN1912" s="9" t="s">
        <v>5537</v>
      </c>
      <c r="AO1912" s="23" t="str">
        <f>_xlfn.XLOOKUP(B1912,'INCIDENT-05-03-2026'!E:E,'INCIDENT-05-03-2026'!F:F,"")</f>
        <v/>
      </c>
      <c r="AP1912" s="7" t="s">
        <v>5537</v>
      </c>
      <c r="AQ1912" s="6"/>
      <c r="AR1912" s="7"/>
      <c r="AS1912" s="3" t="str">
        <f>_xlfn.XLOOKUP(B1912,'[3]tt num | region | site id'!$C:$C,'[3]tt num | region | site id'!$Q:$Q,"")</f>
        <v/>
      </c>
      <c r="AT1912" s="24" t="str">
        <f>_xlfn.XLOOKUP(B1912,'[4]Cells Huawei 03052026 12h'!$B:$B,'[4]Cells Huawei 03052026 12h'!$T:$T,"")</f>
        <v/>
      </c>
      <c r="AU1912" s="24" t="str">
        <f>_xlfn.XLOOKUP(B1912,'[5]cells down 02052026 8h50'!$B:$B,'[5]cells down 02052026 8h50'!$R:$R,"")</f>
        <v/>
      </c>
      <c r="AV1912" s="24" t="str">
        <f>_xlfn.XLOOKUP(B1912,'[5]cells down 02052026 13h50'!$B:$B,'[5]cells down 02052026 13h50'!$R:$R,"")</f>
        <v/>
      </c>
      <c r="AW1912" s="24" t="str">
        <f>_xlfn.XLOOKUP(B1912,'[5]cells down 02052026 13h50'!$B:$B,'[5]cells down 02052026 13h50'!$R:$R,"")</f>
        <v/>
      </c>
      <c r="AX1912" s="24" t="str">
        <f>_xlfn.XLOOKUP(B1912,'[6]cell downs 03052026 8h40 '!$B:$B,'[6]cell downs 03052026 8h40 '!$R:$R,"")</f>
        <v/>
      </c>
      <c r="AY1912" s="24" t="str">
        <f>_xlfn.XLOOKUP(B1912,'[7]ALL SITES DOWN'!$D:$D,'[7]ALL SITES DOWN'!$J:$J,"")</f>
        <v/>
      </c>
      <c r="AZ1912" s="24" t="str">
        <f>_xlfn.XLOOKUP(B1912,'[8]ALL SITES DOWN'!$D:$D,'[8]ALL SITES DOWN'!$J:$J,"")</f>
        <v/>
      </c>
      <c r="BA1912" s="9" t="str">
        <f>_xlfn.XLOOKUP(B1912,[9]sheet1!$AC:$AC,[9]sheet1!$AF:$AF,"")</f>
        <v/>
      </c>
      <c r="BB1912" s="14" t="s">
        <v>5537</v>
      </c>
      <c r="BC1912" s="14" t="s">
        <v>5537</v>
      </c>
      <c r="BD1912" s="14" t="str">
        <f>_xlfn.XLOOKUP(B1912,'[10]cell downs 18042026 17h'!$B:$B,'[10]cell downs 18042026 17h'!$B:$B,"")</f>
        <v/>
      </c>
      <c r="BE1912" s="14" t="str">
        <f>_xlfn.XLOOKUP(B1912,'[11]Cells Huawei 19042026 15h'!$B:$B,'[11]Cells Huawei 19042026 15h'!$B:$B,"")</f>
        <v/>
      </c>
      <c r="BF1912" s="9" t="str">
        <f>_xlfn.XLOOKUP(B1912,'[12]cells down 19042026 9H40'!$B:$B,'[12]cells down 19042026 9H40'!$B:$B,"")</f>
        <v/>
      </c>
      <c r="BG1912" s="9" t="s">
        <v>3790</v>
      </c>
      <c r="BH1912" s="9" t="s">
        <v>12</v>
      </c>
    </row>
    <row r="1913" spans="1:60" s="9" customFormat="1" x14ac:dyDescent="0.3">
      <c r="A1913" s="1" t="s">
        <v>2290</v>
      </c>
      <c r="B1913" s="8" t="s">
        <v>2291</v>
      </c>
      <c r="C1913" s="3" t="str">
        <f>_xlfn.XLOOKUP(B1913,'[1]daily break down'!$D:$D,'[1]daily break down'!$E:$E,"")</f>
        <v>Douala</v>
      </c>
      <c r="D1913" s="1"/>
      <c r="E1913" s="1"/>
      <c r="F1913" s="3" t="s">
        <v>31</v>
      </c>
      <c r="G1913" s="1" t="s">
        <v>32</v>
      </c>
      <c r="H1913" s="42" t="str">
        <f>_xlfn.XLOOKUP(B1913,[2]CALCULATION!$B:$B,[2]CALCULATION!$H:$H,"")</f>
        <v>ZTE</v>
      </c>
      <c r="I1913" s="34">
        <v>0</v>
      </c>
      <c r="J1913" s="34">
        <v>7.9936821018568263E-2</v>
      </c>
      <c r="K1913" s="34">
        <v>0</v>
      </c>
      <c r="L1913" s="34">
        <v>0</v>
      </c>
      <c r="M1913" s="34">
        <v>0</v>
      </c>
      <c r="N1913" s="34">
        <v>0</v>
      </c>
      <c r="O1913" s="34">
        <v>25.63542817029218</v>
      </c>
      <c r="P1913" s="34">
        <v>0</v>
      </c>
      <c r="Q1913" s="34">
        <v>0</v>
      </c>
      <c r="R1913" s="34">
        <v>0</v>
      </c>
      <c r="S1913" s="35">
        <v>0</v>
      </c>
      <c r="T1913" s="35">
        <v>0</v>
      </c>
      <c r="U1913" s="35">
        <v>0</v>
      </c>
      <c r="V1913" s="35">
        <v>0</v>
      </c>
      <c r="W1913" s="35">
        <v>0</v>
      </c>
      <c r="X1913" s="35">
        <v>0</v>
      </c>
      <c r="Y1913" s="35">
        <v>0</v>
      </c>
      <c r="Z1913" s="35">
        <v>0</v>
      </c>
      <c r="AA1913" s="35">
        <v>0</v>
      </c>
      <c r="AB1913" s="35">
        <v>0</v>
      </c>
      <c r="AC1913" s="35">
        <v>0</v>
      </c>
      <c r="AD1913" s="35">
        <v>0</v>
      </c>
      <c r="AE1913" s="58" t="s">
        <v>5560</v>
      </c>
      <c r="AF1913" s="58"/>
      <c r="AG1913" s="57" t="str" cm="1">
        <f t="array" ref="AG1913">IFERROR(_xlfn.IFS(
AI1913="MPR ISSUE","PDH",
AI1913="BSS Hardware Issue","BSS",
AI1913="Sites strategiques, MLL, Pylone, etc.","ENVTECH",
AI1913="AKTIVCO DEFAUT GE &amp; POWER Cabinet","AKTIVCO",
AI1913="AKTIVCO Coupure ENEO &amp; Baisse de tension","AKTIVCO GRID ONLY",
AI1913="Coupure ENEO &amp; Baisse de tension","IHS GRID ONLY",
AI1913="Defaut GE &amp; POWER Cabinet","IHS",
AI1913="Sharing","Partners",
AI1913="Sites strategiques &amp; DataCenter","SST &amp; DC",
AI1913="Exclu","Exclu",
AI1913="SAT","SAT",
AI1913="SPARE-ISSUE","SPARE-ISSUE",
AI1913="Fiber CAmtel","TRANS_FO_CAMTEL",
AI1913="Fiber AOF","Fiber AOF",
AI1913="Projet OCM (HUAWEI)","TRAVAUX-HUAWEI",
AI1913="Projet OCM (NOKIA)","TRAVAUX-NOKIA",
AI1913="ACCESS-ISSUE","ACCESS-ISSUE",
AI1913="Projet OCM (ZTE, NOKIA, autres projets)","TRAVAUX OCM",
AI1913="No root CAuse","No root cause",
AI1913="ODU HS","PDH",
AI1913="IP &amp; VLAN","PDH",
AI1913="Warehouse HUAWEI","SPARE-ISSUE",
AI1913="SPARE-HS","SPARE-ISSUE",
AI1913="Power Telco","BSS",AI1913="no impacts","no impacts"
),"")</f>
        <v>no impacts</v>
      </c>
      <c r="AH1913" s="57" t="str" cm="1">
        <f t="array" ref="AH1913">IFERROR(_xlfn.IFS(
AI1913="MPR ISSUE","TX ISSUE",
AI1913="BSS Hardware Issue","RAN ISSUE",
AI1913="Sites strategiques, MLL, Pylone, etc.","ENVTECH",
AI1913="AKTIVCO DEFAUT GE &amp; POWER Cabinet","POWER ISSUE",
AI1913="AKTIVCO Coupure ENEO &amp; Baisse de tension","POWER ISSUE",
AI1913="Coupure ENEO &amp; Baisse de tension","POWER ISSUE",
AI1913="Defaut GE &amp; POWER Cabinet","POWER ISSUE",
AI1913="Sharing","POWER ISSUE",
AI1913="Sites strategiques &amp; DataCenter","POWER ISSUE",
AI1913="Exclu","Exclu",
AI1913="SAT","TX ISSUE",
AI1913="SPARE-ISSUE","SPARE-ISSUE",
AI1913="Fiber CAmtel","TX ISSUE",
AI1913="Fiber AOF","TX ISSUE",
AI1913="Projet OCM (HUAWEI)","TRAVAUX-HUAWEI",
AI1913="Projet OCM (NOKIA)","TRAVAUX -NOKIA",
AI1913="ACCESS-ISSUE","ACCESS-ISSUE",
AI1913="Projet OCM (ZTE, NOKIA, autres projets)","TRAVAUX OCM",
AI1913="No root CAuse","No root cause",
AI1913="ODU HS","TX ISSUE",
AI1913="IP &amp; VLAN","TX ISSUE",
AI1913="Warehouse HUAWEI","SPARE-ISSUE",
AI1913="SPARE-HS","SPARE-ISSUE",
AI1913="Power Telco","RAN ISSUE",AI1913="no impacts","no impacts"
),"")</f>
        <v>no impacts</v>
      </c>
      <c r="AI1913" s="85" t="s">
        <v>5998</v>
      </c>
      <c r="AJ1913" s="57" t="str" cm="1">
        <f t="array" ref="AJ1913">IFERROR(_xlfn.IFS(
AI1913="MPR ISSUE","ACTIVE",
AI1913="BSS Hardware Issue","ACTIVE",
AI1913="Sites strategiques, MLL, Pylone, etc.","PASSIVE",
AI1913="AKTIVCO DEFAUT GE &amp; POWER Cabinet","PASSIVE",
AI1913="AKTIVCO Coupure ENEO &amp; Baisse de tension","PASSIVE",
AI1913="Coupure ENEO &amp; Baisse de tension","PASSIVE",
AI1913="Defaut GE &amp; POWER Cabinet","PASSIVE",
AI1913="Sharing","PASSIVE",
AI1913="Sites strategiques &amp; DataCenter","PASSIVE",
AI1913="Exclu","Exclu",
AI1913="SAT","ACTIVE",
AI1913="SPARE-ISSUE","SPARE-ISSUE",
AI1913="Fiber CAmtel","ACTIVE",
AI1913="Fiber AOF","ACTIVE",
AI1913="Projet OCM (HUAWEI)","PLANNED WORKS",
AI1913="Projet OCM (NOKIA)","PLANNED WORKS",
AI1913="ACCESS-ISSUE","ACCESS-ISSUE",
AI1913="Projet OCM (ZTE, NOKIA, autres projets)","PLANNED WORKS",
AI1913="No root CAuse","No root cause",
AI1913="ODU HS","ACTIVE",
AI1913="IP &amp; VLAN","ACTIVE",
AI1913="Warehouse HUAWEI","SPARE-ISSUE",
AI1913="SPARE-HS","SPARE-ISSUE",
AI1913="Power Telco","ACTIVE", AI1913="no impacts","no impacts"
),"")</f>
        <v>no impacts</v>
      </c>
      <c r="AK1913" s="23" t="s">
        <v>5537</v>
      </c>
      <c r="AL1913" s="23" t="str">
        <f t="shared" si="52"/>
        <v>LIT_646</v>
      </c>
      <c r="AN1913" s="9" t="s">
        <v>5537</v>
      </c>
      <c r="AO1913" s="23" t="str">
        <f>_xlfn.XLOOKUP(B1913,'INCIDENT-05-03-2026'!E:E,'INCIDENT-05-03-2026'!F:F,"")</f>
        <v/>
      </c>
      <c r="AP1913" s="7" t="s">
        <v>5537</v>
      </c>
      <c r="AQ1913" s="6"/>
      <c r="AR1913" s="7"/>
      <c r="AS1913" s="3" t="str">
        <f>_xlfn.XLOOKUP(B1913,'[3]tt num | region | site id'!$C:$C,'[3]tt num | region | site id'!$Q:$Q,"")</f>
        <v/>
      </c>
      <c r="AT1913" s="24" t="str">
        <f>_xlfn.XLOOKUP(B1913,'[4]Cells Huawei 03052026 12h'!$B:$B,'[4]Cells Huawei 03052026 12h'!$T:$T,"")</f>
        <v/>
      </c>
      <c r="AU1913" s="24" t="str">
        <f>_xlfn.XLOOKUP(B1913,'[5]cells down 02052026 8h50'!$B:$B,'[5]cells down 02052026 8h50'!$R:$R,"")</f>
        <v/>
      </c>
      <c r="AV1913" s="24" t="str">
        <f>_xlfn.XLOOKUP(B1913,'[5]cells down 02052026 13h50'!$B:$B,'[5]cells down 02052026 13h50'!$R:$R,"")</f>
        <v/>
      </c>
      <c r="AW1913" s="24" t="str">
        <f>_xlfn.XLOOKUP(B1913,'[5]cells down 02052026 13h50'!$B:$B,'[5]cells down 02052026 13h50'!$R:$R,"")</f>
        <v/>
      </c>
      <c r="AX1913" s="24" t="str">
        <f>_xlfn.XLOOKUP(B1913,'[6]cell downs 03052026 8h40 '!$B:$B,'[6]cell downs 03052026 8h40 '!$R:$R,"")</f>
        <v/>
      </c>
      <c r="AY1913" s="24" t="str">
        <f>_xlfn.XLOOKUP(B1913,'[7]ALL SITES DOWN'!$D:$D,'[7]ALL SITES DOWN'!$J:$J,"")</f>
        <v/>
      </c>
      <c r="AZ1913" s="24" t="str">
        <f>_xlfn.XLOOKUP(B1913,'[8]ALL SITES DOWN'!$D:$D,'[8]ALL SITES DOWN'!$J:$J,"")</f>
        <v/>
      </c>
      <c r="BA1913" s="9" t="str">
        <f>_xlfn.XLOOKUP(B1913,[9]sheet1!$AC:$AC,[9]sheet1!$AF:$AF,"")</f>
        <v/>
      </c>
      <c r="BB1913" s="14" t="s">
        <v>5537</v>
      </c>
      <c r="BC1913" s="14" t="s">
        <v>5537</v>
      </c>
      <c r="BD1913" s="14" t="str">
        <f>_xlfn.XLOOKUP(B1913,'[10]cell downs 18042026 17h'!$B:$B,'[10]cell downs 18042026 17h'!$B:$B,"")</f>
        <v/>
      </c>
      <c r="BE1913" s="14" t="str">
        <f>_xlfn.XLOOKUP(B1913,'[11]Cells Huawei 19042026 15h'!$B:$B,'[11]Cells Huawei 19042026 15h'!$B:$B,"")</f>
        <v/>
      </c>
      <c r="BF1913" s="9" t="str">
        <f>_xlfn.XLOOKUP(B1913,'[12]cells down 19042026 9H40'!$B:$B,'[12]cells down 19042026 9H40'!$B:$B,"")</f>
        <v/>
      </c>
      <c r="BG1913" s="9" t="s">
        <v>5537</v>
      </c>
      <c r="BH1913" s="9" t="s">
        <v>5537</v>
      </c>
    </row>
    <row r="1914" spans="1:60" s="9" customFormat="1" x14ac:dyDescent="0.3">
      <c r="A1914" s="1" t="s">
        <v>3221</v>
      </c>
      <c r="B1914" s="8" t="s">
        <v>3222</v>
      </c>
      <c r="C1914" s="3" t="str">
        <f>_xlfn.XLOOKUP(B1914,'[1]daily break down'!$D:$D,'[1]daily break down'!$E:$E,"")</f>
        <v>SUD-OUEST</v>
      </c>
      <c r="D1914" s="1" t="s">
        <v>11</v>
      </c>
      <c r="E1914" s="1" t="s">
        <v>145</v>
      </c>
      <c r="F1914" s="3" t="s">
        <v>13</v>
      </c>
      <c r="G1914" s="1" t="s">
        <v>63</v>
      </c>
      <c r="H1914" s="40" t="str">
        <f>_xlfn.XLOOKUP(B1914,[2]CALCULATION!$B:$B,[2]CALCULATION!$H:$H,"")</f>
        <v>Huawei</v>
      </c>
      <c r="I1914" s="34">
        <v>2.8344219865138274</v>
      </c>
      <c r="J1914" s="34">
        <v>7.6958362939563346E-2</v>
      </c>
      <c r="K1914" s="34">
        <v>0</v>
      </c>
      <c r="L1914" s="34">
        <v>0</v>
      </c>
      <c r="M1914" s="34">
        <v>0</v>
      </c>
      <c r="N1914" s="34">
        <v>0</v>
      </c>
      <c r="O1914" s="34">
        <v>0</v>
      </c>
      <c r="P1914" s="34">
        <v>0</v>
      </c>
      <c r="Q1914" s="34">
        <v>0</v>
      </c>
      <c r="R1914" s="34">
        <v>0</v>
      </c>
      <c r="S1914" s="35">
        <v>0</v>
      </c>
      <c r="T1914" s="35">
        <v>0</v>
      </c>
      <c r="U1914" s="35">
        <v>0</v>
      </c>
      <c r="V1914" s="35">
        <v>0</v>
      </c>
      <c r="W1914" s="35">
        <v>0</v>
      </c>
      <c r="X1914" s="35">
        <v>0</v>
      </c>
      <c r="Y1914" s="35">
        <v>0</v>
      </c>
      <c r="Z1914" s="35">
        <v>0</v>
      </c>
      <c r="AA1914" s="35">
        <v>0</v>
      </c>
      <c r="AB1914" s="35">
        <v>0</v>
      </c>
      <c r="AC1914" s="35">
        <v>0</v>
      </c>
      <c r="AD1914" s="35">
        <v>0</v>
      </c>
      <c r="AE1914" s="58" t="s">
        <v>5560</v>
      </c>
      <c r="AF1914" s="58"/>
      <c r="AG1914" s="57" t="str" cm="1">
        <f t="array" ref="AG1914">IFERROR(_xlfn.IFS(
AI1914="MPR ISSUE","PDH",
AI1914="BSS Hardware Issue","BSS",
AI1914="Sites strategiques, MLL, Pylone, etc.","ENVTECH",
AI1914="AKTIVCO DEFAUT GE &amp; POWER Cabinet","AKTIVCO",
AI1914="AKTIVCO Coupure ENEO &amp; Baisse de tension","AKTIVCO GRID ONLY",
AI1914="Coupure ENEO &amp; Baisse de tension","IHS GRID ONLY",
AI1914="Defaut GE &amp; POWER Cabinet","IHS",
AI1914="Sharing","Partners",
AI1914="Sites strategiques &amp; DataCenter","SST &amp; DC",
AI1914="Exclu","Exclu",
AI1914="SAT","SAT",
AI1914="SPARE-ISSUE","SPARE-ISSUE",
AI1914="Fiber CAmtel","TRANS_FO_CAMTEL",
AI1914="Fiber AOF","Fiber AOF",
AI1914="Projet OCM (HUAWEI)","TRAVAUX-HUAWEI",
AI1914="Projet OCM (NOKIA)","TRAVAUX-NOKIA",
AI1914="ACCESS-ISSUE","ACCESS-ISSUE",
AI1914="Projet OCM (ZTE, NOKIA, autres projets)","TRAVAUX OCM",
AI1914="No root CAuse","No root cause",
AI1914="ODU HS","PDH",
AI1914="IP &amp; VLAN","PDH",
AI1914="Warehouse HUAWEI","SPARE-ISSUE",
AI1914="SPARE-HS","SPARE-ISSUE",
AI1914="Power Telco","BSS",AI1914="no impacts","no impacts"
),"")</f>
        <v>no impacts</v>
      </c>
      <c r="AH1914" s="57" t="str" cm="1">
        <f t="array" ref="AH1914">IFERROR(_xlfn.IFS(
AI1914="MPR ISSUE","TX ISSUE",
AI1914="BSS Hardware Issue","RAN ISSUE",
AI1914="Sites strategiques, MLL, Pylone, etc.","ENVTECH",
AI1914="AKTIVCO DEFAUT GE &amp; POWER Cabinet","POWER ISSUE",
AI1914="AKTIVCO Coupure ENEO &amp; Baisse de tension","POWER ISSUE",
AI1914="Coupure ENEO &amp; Baisse de tension","POWER ISSUE",
AI1914="Defaut GE &amp; POWER Cabinet","POWER ISSUE",
AI1914="Sharing","POWER ISSUE",
AI1914="Sites strategiques &amp; DataCenter","POWER ISSUE",
AI1914="Exclu","Exclu",
AI1914="SAT","TX ISSUE",
AI1914="SPARE-ISSUE","SPARE-ISSUE",
AI1914="Fiber CAmtel","TX ISSUE",
AI1914="Fiber AOF","TX ISSUE",
AI1914="Projet OCM (HUAWEI)","TRAVAUX-HUAWEI",
AI1914="Projet OCM (NOKIA)","TRAVAUX -NOKIA",
AI1914="ACCESS-ISSUE","ACCESS-ISSUE",
AI1914="Projet OCM (ZTE, NOKIA, autres projets)","TRAVAUX OCM",
AI1914="No root CAuse","No root cause",
AI1914="ODU HS","TX ISSUE",
AI1914="IP &amp; VLAN","TX ISSUE",
AI1914="Warehouse HUAWEI","SPARE-ISSUE",
AI1914="SPARE-HS","SPARE-ISSUE",
AI1914="Power Telco","RAN ISSUE",AI1914="no impacts","no impacts"
),"")</f>
        <v>no impacts</v>
      </c>
      <c r="AI1914" s="85" t="s">
        <v>5998</v>
      </c>
      <c r="AJ1914" s="57" t="str" cm="1">
        <f t="array" ref="AJ1914">IFERROR(_xlfn.IFS(
AI1914="MPR ISSUE","ACTIVE",
AI1914="BSS Hardware Issue","ACTIVE",
AI1914="Sites strategiques, MLL, Pylone, etc.","PASSIVE",
AI1914="AKTIVCO DEFAUT GE &amp; POWER Cabinet","PASSIVE",
AI1914="AKTIVCO Coupure ENEO &amp; Baisse de tension","PASSIVE",
AI1914="Coupure ENEO &amp; Baisse de tension","PASSIVE",
AI1914="Defaut GE &amp; POWER Cabinet","PASSIVE",
AI1914="Sharing","PASSIVE",
AI1914="Sites strategiques &amp; DataCenter","PASSIVE",
AI1914="Exclu","Exclu",
AI1914="SAT","ACTIVE",
AI1914="SPARE-ISSUE","SPARE-ISSUE",
AI1914="Fiber CAmtel","ACTIVE",
AI1914="Fiber AOF","ACTIVE",
AI1914="Projet OCM (HUAWEI)","PLANNED WORKS",
AI1914="Projet OCM (NOKIA)","PLANNED WORKS",
AI1914="ACCESS-ISSUE","ACCESS-ISSUE",
AI1914="Projet OCM (ZTE, NOKIA, autres projets)","PLANNED WORKS",
AI1914="No root CAuse","No root cause",
AI1914="ODU HS","ACTIVE",
AI1914="IP &amp; VLAN","ACTIVE",
AI1914="Warehouse HUAWEI","SPARE-ISSUE",
AI1914="SPARE-HS","SPARE-ISSUE",
AI1914="Power Telco","ACTIVE", AI1914="no impacts","no impacts"
),"")</f>
        <v>no impacts</v>
      </c>
      <c r="AK1914" s="23" t="s">
        <v>5537</v>
      </c>
      <c r="AL1914" s="23" t="str">
        <f t="shared" si="52"/>
        <v>SUO_050</v>
      </c>
      <c r="AN1914" s="9" t="s">
        <v>5537</v>
      </c>
      <c r="AO1914" s="23" t="str">
        <f>_xlfn.XLOOKUP(B1914,'INCIDENT-05-03-2026'!E:E,'INCIDENT-05-03-2026'!F:F,"")</f>
        <v/>
      </c>
      <c r="AP1914" s="7" t="s">
        <v>5537</v>
      </c>
      <c r="AQ1914" s="6"/>
      <c r="AR1914" s="7"/>
      <c r="AS1914" s="3" t="str">
        <f>_xlfn.XLOOKUP(B1914,'[3]tt num | region | site id'!$C:$C,'[3]tt num | region | site id'!$Q:$Q,"")</f>
        <v/>
      </c>
      <c r="AT1914" s="24" t="str">
        <f>_xlfn.XLOOKUP(B1914,'[4]Cells Huawei 03052026 12h'!$B:$B,'[4]Cells Huawei 03052026 12h'!$T:$T,"")</f>
        <v/>
      </c>
      <c r="AU1914" s="24" t="str">
        <f>_xlfn.XLOOKUP(B1914,'[5]cells down 02052026 8h50'!$B:$B,'[5]cells down 02052026 8h50'!$R:$R,"")</f>
        <v/>
      </c>
      <c r="AV1914" s="24" t="str">
        <f>_xlfn.XLOOKUP(B1914,'[5]cells down 02052026 13h50'!$B:$B,'[5]cells down 02052026 13h50'!$R:$R,"")</f>
        <v/>
      </c>
      <c r="AW1914" s="24" t="str">
        <f>_xlfn.XLOOKUP(B1914,'[5]cells down 02052026 13h50'!$B:$B,'[5]cells down 02052026 13h50'!$R:$R,"")</f>
        <v/>
      </c>
      <c r="AX1914" s="24" t="str">
        <f>_xlfn.XLOOKUP(B1914,'[6]cell downs 03052026 8h40 '!$B:$B,'[6]cell downs 03052026 8h40 '!$R:$R,"")</f>
        <v/>
      </c>
      <c r="AY1914" s="24" t="str">
        <f>_xlfn.XLOOKUP(B1914,'[7]ALL SITES DOWN'!$D:$D,'[7]ALL SITES DOWN'!$J:$J,"")</f>
        <v/>
      </c>
      <c r="AZ1914" s="24" t="str">
        <f>_xlfn.XLOOKUP(B1914,'[8]ALL SITES DOWN'!$D:$D,'[8]ALL SITES DOWN'!$J:$J,"")</f>
        <v/>
      </c>
      <c r="BA1914" s="9" t="str">
        <f>_xlfn.XLOOKUP(B1914,[9]sheet1!$AC:$AC,[9]sheet1!$AF:$AF,"")</f>
        <v/>
      </c>
      <c r="BB1914" s="14" t="s">
        <v>5537</v>
      </c>
      <c r="BC1914" s="14" t="s">
        <v>5537</v>
      </c>
      <c r="BD1914" s="14" t="str">
        <f>_xlfn.XLOOKUP(B1914,'[10]cell downs 18042026 17h'!$B:$B,'[10]cell downs 18042026 17h'!$B:$B,"")</f>
        <v/>
      </c>
      <c r="BE1914" s="14" t="str">
        <f>_xlfn.XLOOKUP(B1914,'[11]Cells Huawei 19042026 15h'!$B:$B,'[11]Cells Huawei 19042026 15h'!$B:$B,"")</f>
        <v/>
      </c>
      <c r="BF1914" s="9" t="str">
        <f>_xlfn.XLOOKUP(B1914,'[12]cells down 19042026 9H40'!$B:$B,'[12]cells down 19042026 9H40'!$B:$B,"")</f>
        <v/>
      </c>
      <c r="BG1914" s="9" t="s">
        <v>3222</v>
      </c>
      <c r="BH1914" s="9" t="s">
        <v>12</v>
      </c>
    </row>
    <row r="1915" spans="1:60" s="9" customFormat="1" x14ac:dyDescent="0.3">
      <c r="A1915" s="1" t="s">
        <v>3322</v>
      </c>
      <c r="B1915" s="8" t="s">
        <v>3323</v>
      </c>
      <c r="C1915" s="3" t="str">
        <f>_xlfn.XLOOKUP(B1915,'[1]daily break down'!$D:$D,'[1]daily break down'!$E:$E,"")</f>
        <v>SUD-OUEST</v>
      </c>
      <c r="D1915" s="1" t="s">
        <v>11</v>
      </c>
      <c r="E1915" s="1" t="s">
        <v>12</v>
      </c>
      <c r="F1915" s="3" t="s">
        <v>13</v>
      </c>
      <c r="G1915" s="1" t="s">
        <v>63</v>
      </c>
      <c r="H1915" s="40" t="str">
        <f>_xlfn.XLOOKUP(B1915,[2]CALCULATION!$B:$B,[2]CALCULATION!$H:$H,"")</f>
        <v>Huawei</v>
      </c>
      <c r="I1915" s="34">
        <v>0.4318764214557419</v>
      </c>
      <c r="J1915" s="34">
        <v>7.6601661373215404E-2</v>
      </c>
      <c r="K1915" s="34">
        <v>0</v>
      </c>
      <c r="L1915" s="34">
        <v>0</v>
      </c>
      <c r="M1915" s="34">
        <v>0</v>
      </c>
      <c r="N1915" s="34">
        <v>0</v>
      </c>
      <c r="O1915" s="34">
        <v>0</v>
      </c>
      <c r="P1915" s="34">
        <v>0</v>
      </c>
      <c r="Q1915" s="34">
        <v>0</v>
      </c>
      <c r="R1915" s="34">
        <v>0</v>
      </c>
      <c r="S1915" s="35">
        <v>0</v>
      </c>
      <c r="T1915" s="35">
        <v>0</v>
      </c>
      <c r="U1915" s="35">
        <v>0</v>
      </c>
      <c r="V1915" s="35">
        <v>0</v>
      </c>
      <c r="W1915" s="35">
        <v>0</v>
      </c>
      <c r="X1915" s="35">
        <v>0</v>
      </c>
      <c r="Y1915" s="35">
        <v>0</v>
      </c>
      <c r="Z1915" s="35">
        <v>0</v>
      </c>
      <c r="AA1915" s="35">
        <v>0</v>
      </c>
      <c r="AB1915" s="35">
        <v>0</v>
      </c>
      <c r="AC1915" s="35">
        <v>0</v>
      </c>
      <c r="AD1915" s="35">
        <v>0</v>
      </c>
      <c r="AE1915" s="58" t="s">
        <v>5560</v>
      </c>
      <c r="AF1915" s="58"/>
      <c r="AG1915" s="57" t="str" cm="1">
        <f t="array" ref="AG1915">IFERROR(_xlfn.IFS(
AI1915="MPR ISSUE","PDH",
AI1915="BSS Hardware Issue","BSS",
AI1915="Sites strategiques, MLL, Pylone, etc.","ENVTECH",
AI1915="AKTIVCO DEFAUT GE &amp; POWER Cabinet","AKTIVCO",
AI1915="AKTIVCO Coupure ENEO &amp; Baisse de tension","AKTIVCO GRID ONLY",
AI1915="Coupure ENEO &amp; Baisse de tension","IHS GRID ONLY",
AI1915="Defaut GE &amp; POWER Cabinet","IHS",
AI1915="Sharing","Partners",
AI1915="Sites strategiques &amp; DataCenter","SST &amp; DC",
AI1915="Exclu","Exclu",
AI1915="SAT","SAT",
AI1915="SPARE-ISSUE","SPARE-ISSUE",
AI1915="Fiber CAmtel","TRANS_FO_CAMTEL",
AI1915="Fiber AOF","Fiber AOF",
AI1915="Projet OCM (HUAWEI)","TRAVAUX-HUAWEI",
AI1915="Projet OCM (NOKIA)","TRAVAUX-NOKIA",
AI1915="ACCESS-ISSUE","ACCESS-ISSUE",
AI1915="Projet OCM (ZTE, NOKIA, autres projets)","TRAVAUX OCM",
AI1915="No root CAuse","No root cause",
AI1915="ODU HS","PDH",
AI1915="IP &amp; VLAN","PDH",
AI1915="Warehouse HUAWEI","SPARE-ISSUE",
AI1915="SPARE-HS","SPARE-ISSUE",
AI1915="Power Telco","BSS",AI1915="no impacts","no impacts"
),"")</f>
        <v>no impacts</v>
      </c>
      <c r="AH1915" s="57" t="str" cm="1">
        <f t="array" ref="AH1915">IFERROR(_xlfn.IFS(
AI1915="MPR ISSUE","TX ISSUE",
AI1915="BSS Hardware Issue","RAN ISSUE",
AI1915="Sites strategiques, MLL, Pylone, etc.","ENVTECH",
AI1915="AKTIVCO DEFAUT GE &amp; POWER Cabinet","POWER ISSUE",
AI1915="AKTIVCO Coupure ENEO &amp; Baisse de tension","POWER ISSUE",
AI1915="Coupure ENEO &amp; Baisse de tension","POWER ISSUE",
AI1915="Defaut GE &amp; POWER Cabinet","POWER ISSUE",
AI1915="Sharing","POWER ISSUE",
AI1915="Sites strategiques &amp; DataCenter","POWER ISSUE",
AI1915="Exclu","Exclu",
AI1915="SAT","TX ISSUE",
AI1915="SPARE-ISSUE","SPARE-ISSUE",
AI1915="Fiber CAmtel","TX ISSUE",
AI1915="Fiber AOF","TX ISSUE",
AI1915="Projet OCM (HUAWEI)","TRAVAUX-HUAWEI",
AI1915="Projet OCM (NOKIA)","TRAVAUX -NOKIA",
AI1915="ACCESS-ISSUE","ACCESS-ISSUE",
AI1915="Projet OCM (ZTE, NOKIA, autres projets)","TRAVAUX OCM",
AI1915="No root CAuse","No root cause",
AI1915="ODU HS","TX ISSUE",
AI1915="IP &amp; VLAN","TX ISSUE",
AI1915="Warehouse HUAWEI","SPARE-ISSUE",
AI1915="SPARE-HS","SPARE-ISSUE",
AI1915="Power Telco","RAN ISSUE",AI1915="no impacts","no impacts"
),"")</f>
        <v>no impacts</v>
      </c>
      <c r="AI1915" s="85" t="s">
        <v>5998</v>
      </c>
      <c r="AJ1915" s="57" t="str" cm="1">
        <f t="array" ref="AJ1915">IFERROR(_xlfn.IFS(
AI1915="MPR ISSUE","ACTIVE",
AI1915="BSS Hardware Issue","ACTIVE",
AI1915="Sites strategiques, MLL, Pylone, etc.","PASSIVE",
AI1915="AKTIVCO DEFAUT GE &amp; POWER Cabinet","PASSIVE",
AI1915="AKTIVCO Coupure ENEO &amp; Baisse de tension","PASSIVE",
AI1915="Coupure ENEO &amp; Baisse de tension","PASSIVE",
AI1915="Defaut GE &amp; POWER Cabinet","PASSIVE",
AI1915="Sharing","PASSIVE",
AI1915="Sites strategiques &amp; DataCenter","PASSIVE",
AI1915="Exclu","Exclu",
AI1915="SAT","ACTIVE",
AI1915="SPARE-ISSUE","SPARE-ISSUE",
AI1915="Fiber CAmtel","ACTIVE",
AI1915="Fiber AOF","ACTIVE",
AI1915="Projet OCM (HUAWEI)","PLANNED WORKS",
AI1915="Projet OCM (NOKIA)","PLANNED WORKS",
AI1915="ACCESS-ISSUE","ACCESS-ISSUE",
AI1915="Projet OCM (ZTE, NOKIA, autres projets)","PLANNED WORKS",
AI1915="No root CAuse","No root cause",
AI1915="ODU HS","ACTIVE",
AI1915="IP &amp; VLAN","ACTIVE",
AI1915="Warehouse HUAWEI","SPARE-ISSUE",
AI1915="SPARE-HS","SPARE-ISSUE",
AI1915="Power Telco","ACTIVE", AI1915="no impacts","no impacts"
),"")</f>
        <v>no impacts</v>
      </c>
      <c r="AK1915" s="23" t="s">
        <v>5537</v>
      </c>
      <c r="AL1915" s="23" t="str">
        <f t="shared" si="52"/>
        <v>SUO_078</v>
      </c>
      <c r="AN1915" s="9" t="s">
        <v>5537</v>
      </c>
      <c r="AO1915" s="23" t="str">
        <f>_xlfn.XLOOKUP(B1915,'INCIDENT-05-03-2026'!E:E,'INCIDENT-05-03-2026'!F:F,"")</f>
        <v/>
      </c>
      <c r="AP1915" s="7" t="s">
        <v>5537</v>
      </c>
      <c r="AQ1915" s="6"/>
      <c r="AR1915" s="7"/>
      <c r="AS1915" s="3" t="str">
        <f>_xlfn.XLOOKUP(B1915,'[3]tt num | region | site id'!$C:$C,'[3]tt num | region | site id'!$Q:$Q,"")</f>
        <v/>
      </c>
      <c r="AT1915" s="24" t="str">
        <f>_xlfn.XLOOKUP(B1915,'[4]Cells Huawei 03052026 12h'!$B:$B,'[4]Cells Huawei 03052026 12h'!$T:$T,"")</f>
        <v/>
      </c>
      <c r="AU1915" s="24" t="str">
        <f>_xlfn.XLOOKUP(B1915,'[5]cells down 02052026 8h50'!$B:$B,'[5]cells down 02052026 8h50'!$R:$R,"")</f>
        <v/>
      </c>
      <c r="AV1915" s="24" t="str">
        <f>_xlfn.XLOOKUP(B1915,'[5]cells down 02052026 13h50'!$B:$B,'[5]cells down 02052026 13h50'!$R:$R,"")</f>
        <v/>
      </c>
      <c r="AW1915" s="24" t="str">
        <f>_xlfn.XLOOKUP(B1915,'[5]cells down 02052026 13h50'!$B:$B,'[5]cells down 02052026 13h50'!$R:$R,"")</f>
        <v/>
      </c>
      <c r="AX1915" s="24" t="str">
        <f>_xlfn.XLOOKUP(B1915,'[6]cell downs 03052026 8h40 '!$B:$B,'[6]cell downs 03052026 8h40 '!$R:$R,"")</f>
        <v/>
      </c>
      <c r="AY1915" s="24" t="str">
        <f>_xlfn.XLOOKUP(B1915,'[7]ALL SITES DOWN'!$D:$D,'[7]ALL SITES DOWN'!$J:$J,"")</f>
        <v/>
      </c>
      <c r="AZ1915" s="24" t="str">
        <f>_xlfn.XLOOKUP(B1915,'[8]ALL SITES DOWN'!$D:$D,'[8]ALL SITES DOWN'!$J:$J,"")</f>
        <v/>
      </c>
      <c r="BA1915" s="9" t="str">
        <f>_xlfn.XLOOKUP(B1915,[9]sheet1!$AC:$AC,[9]sheet1!$AF:$AF,"")</f>
        <v/>
      </c>
      <c r="BB1915" s="14" t="s">
        <v>5537</v>
      </c>
      <c r="BC1915" s="14" t="s">
        <v>5537</v>
      </c>
      <c r="BD1915" s="14" t="str">
        <f>_xlfn.XLOOKUP(B1915,'[10]cell downs 18042026 17h'!$B:$B,'[10]cell downs 18042026 17h'!$B:$B,"")</f>
        <v/>
      </c>
      <c r="BE1915" s="14" t="str">
        <f>_xlfn.XLOOKUP(B1915,'[11]Cells Huawei 19042026 15h'!$B:$B,'[11]Cells Huawei 19042026 15h'!$B:$B,"")</f>
        <v/>
      </c>
      <c r="BF1915" s="9" t="str">
        <f>_xlfn.XLOOKUP(B1915,'[12]cells down 19042026 9H40'!$B:$B,'[12]cells down 19042026 9H40'!$B:$B,"")</f>
        <v/>
      </c>
      <c r="BG1915" s="9" t="s">
        <v>3323</v>
      </c>
      <c r="BH1915" s="9" t="s">
        <v>12</v>
      </c>
    </row>
    <row r="1916" spans="1:60" s="9" customFormat="1" x14ac:dyDescent="0.3">
      <c r="A1916" s="1" t="s">
        <v>3070</v>
      </c>
      <c r="B1916" s="8" t="s">
        <v>3071</v>
      </c>
      <c r="C1916" s="3" t="str">
        <f>_xlfn.XLOOKUP(B1916,'[1]daily break down'!$D:$D,'[1]daily break down'!$E:$E,"")</f>
        <v>Douala</v>
      </c>
      <c r="D1916" s="1" t="s">
        <v>21</v>
      </c>
      <c r="E1916" s="1" t="s">
        <v>3072</v>
      </c>
      <c r="F1916" s="3" t="s">
        <v>31</v>
      </c>
      <c r="G1916" s="1" t="s">
        <v>32</v>
      </c>
      <c r="H1916" s="42" t="str">
        <f>_xlfn.XLOOKUP(B1916,[2]CALCULATION!$B:$B,[2]CALCULATION!$H:$H,"")</f>
        <v>ZTE</v>
      </c>
      <c r="I1916" s="34">
        <v>0</v>
      </c>
      <c r="J1916" s="34">
        <v>0</v>
      </c>
      <c r="K1916" s="34">
        <v>0</v>
      </c>
      <c r="L1916" s="34">
        <v>0</v>
      </c>
      <c r="M1916" s="34">
        <v>0</v>
      </c>
      <c r="N1916" s="34">
        <v>0</v>
      </c>
      <c r="O1916" s="34">
        <v>0</v>
      </c>
      <c r="P1916" s="34">
        <v>0</v>
      </c>
      <c r="Q1916" s="34">
        <v>0</v>
      </c>
      <c r="R1916" s="34">
        <v>0</v>
      </c>
      <c r="S1916" s="35">
        <v>0</v>
      </c>
      <c r="T1916" s="35">
        <v>0</v>
      </c>
      <c r="U1916" s="35">
        <v>0</v>
      </c>
      <c r="V1916" s="35">
        <v>0</v>
      </c>
      <c r="W1916" s="35">
        <v>0</v>
      </c>
      <c r="X1916" s="35">
        <v>0</v>
      </c>
      <c r="Y1916" s="35">
        <v>0</v>
      </c>
      <c r="Z1916" s="35">
        <v>0</v>
      </c>
      <c r="AA1916" s="35">
        <v>0</v>
      </c>
      <c r="AB1916" s="35">
        <v>0</v>
      </c>
      <c r="AC1916" s="35">
        <v>0</v>
      </c>
      <c r="AD1916" s="35">
        <v>0</v>
      </c>
      <c r="AE1916" s="58" t="s">
        <v>5560</v>
      </c>
      <c r="AF1916" s="58"/>
      <c r="AG1916" s="57" t="str" cm="1">
        <f t="array" ref="AG1916">IFERROR(_xlfn.IFS(
AI1916="MPR ISSUE","PDH",
AI1916="BSS Hardware Issue","BSS",
AI1916="Sites strategiques, MLL, Pylone, etc.","ENVTECH",
AI1916="AKTIVCO DEFAUT GE &amp; POWER Cabinet","AKTIVCO",
AI1916="AKTIVCO Coupure ENEO &amp; Baisse de tension","AKTIVCO GRID ONLY",
AI1916="Coupure ENEO &amp; Baisse de tension","IHS GRID ONLY",
AI1916="Defaut GE &amp; POWER Cabinet","IHS",
AI1916="Sharing","Partners",
AI1916="Sites strategiques &amp; DataCenter","SST &amp; DC",
AI1916="Exclu","Exclu",
AI1916="SAT","SAT",
AI1916="SPARE-ISSUE","SPARE-ISSUE",
AI1916="Fiber CAmtel","TRANS_FO_CAMTEL",
AI1916="Fiber AOF","Fiber AOF",
AI1916="Projet OCM (HUAWEI)","TRAVAUX-HUAWEI",
AI1916="Projet OCM (NOKIA)","TRAVAUX-NOKIA",
AI1916="ACCESS-ISSUE","ACCESS-ISSUE",
AI1916="Projet OCM (ZTE, NOKIA, autres projets)","TRAVAUX OCM",
AI1916="No root CAuse","No root cause",
AI1916="ODU HS","PDH",
AI1916="IP &amp; VLAN","PDH",
AI1916="Warehouse HUAWEI","SPARE-ISSUE",
AI1916="SPARE-HS","SPARE-ISSUE",
AI1916="Power Telco","BSS",AI1916="no impacts","no impacts"
),"")</f>
        <v>no impacts</v>
      </c>
      <c r="AH1916" s="57" t="str" cm="1">
        <f t="array" ref="AH1916">IFERROR(_xlfn.IFS(
AI1916="MPR ISSUE","TX ISSUE",
AI1916="BSS Hardware Issue","RAN ISSUE",
AI1916="Sites strategiques, MLL, Pylone, etc.","ENVTECH",
AI1916="AKTIVCO DEFAUT GE &amp; POWER Cabinet","POWER ISSUE",
AI1916="AKTIVCO Coupure ENEO &amp; Baisse de tension","POWER ISSUE",
AI1916="Coupure ENEO &amp; Baisse de tension","POWER ISSUE",
AI1916="Defaut GE &amp; POWER Cabinet","POWER ISSUE",
AI1916="Sharing","POWER ISSUE",
AI1916="Sites strategiques &amp; DataCenter","POWER ISSUE",
AI1916="Exclu","Exclu",
AI1916="SAT","TX ISSUE",
AI1916="SPARE-ISSUE","SPARE-ISSUE",
AI1916="Fiber CAmtel","TX ISSUE",
AI1916="Fiber AOF","TX ISSUE",
AI1916="Projet OCM (HUAWEI)","TRAVAUX-HUAWEI",
AI1916="Projet OCM (NOKIA)","TRAVAUX -NOKIA",
AI1916="ACCESS-ISSUE","ACCESS-ISSUE",
AI1916="Projet OCM (ZTE, NOKIA, autres projets)","TRAVAUX OCM",
AI1916="No root CAuse","No root cause",
AI1916="ODU HS","TX ISSUE",
AI1916="IP &amp; VLAN","TX ISSUE",
AI1916="Warehouse HUAWEI","SPARE-ISSUE",
AI1916="SPARE-HS","SPARE-ISSUE",
AI1916="Power Telco","RAN ISSUE",AI1916="no impacts","no impacts"
),"")</f>
        <v>no impacts</v>
      </c>
      <c r="AI1916" s="85" t="s">
        <v>5998</v>
      </c>
      <c r="AJ1916" s="57" t="str" cm="1">
        <f t="array" ref="AJ1916">IFERROR(_xlfn.IFS(
AI1916="MPR ISSUE","ACTIVE",
AI1916="BSS Hardware Issue","ACTIVE",
AI1916="Sites strategiques, MLL, Pylone, etc.","PASSIVE",
AI1916="AKTIVCO DEFAUT GE &amp; POWER Cabinet","PASSIVE",
AI1916="AKTIVCO Coupure ENEO &amp; Baisse de tension","PASSIVE",
AI1916="Coupure ENEO &amp; Baisse de tension","PASSIVE",
AI1916="Defaut GE &amp; POWER Cabinet","PASSIVE",
AI1916="Sharing","PASSIVE",
AI1916="Sites strategiques &amp; DataCenter","PASSIVE",
AI1916="Exclu","Exclu",
AI1916="SAT","ACTIVE",
AI1916="SPARE-ISSUE","SPARE-ISSUE",
AI1916="Fiber CAmtel","ACTIVE",
AI1916="Fiber AOF","ACTIVE",
AI1916="Projet OCM (HUAWEI)","PLANNED WORKS",
AI1916="Projet OCM (NOKIA)","PLANNED WORKS",
AI1916="ACCESS-ISSUE","ACCESS-ISSUE",
AI1916="Projet OCM (ZTE, NOKIA, autres projets)","PLANNED WORKS",
AI1916="No root CAuse","No root cause",
AI1916="ODU HS","ACTIVE",
AI1916="IP &amp; VLAN","ACTIVE",
AI1916="Warehouse HUAWEI","SPARE-ISSUE",
AI1916="SPARE-HS","SPARE-ISSUE",
AI1916="Power Telco","ACTIVE", AI1916="no impacts","no impacts"
),"")</f>
        <v>no impacts</v>
      </c>
      <c r="AK1916" s="23" t="s">
        <v>5537</v>
      </c>
      <c r="AL1916" s="23" t="str">
        <f t="shared" si="52"/>
        <v>LIT_003</v>
      </c>
      <c r="AN1916" s="9" t="s">
        <v>5537</v>
      </c>
      <c r="AO1916" s="23" t="str">
        <f>_xlfn.XLOOKUP(B1916,'INCIDENT-05-03-2026'!E:E,'INCIDENT-05-03-2026'!F:F,"")</f>
        <v/>
      </c>
      <c r="AP1916" s="7" t="s">
        <v>5537</v>
      </c>
      <c r="AQ1916" s="6"/>
      <c r="AR1916" s="7"/>
      <c r="AS1916" s="3" t="str">
        <f>_xlfn.XLOOKUP(B1916,'[3]tt num | region | site id'!$C:$C,'[3]tt num | region | site id'!$Q:$Q,"")</f>
        <v/>
      </c>
      <c r="AT1916" s="24" t="str">
        <f>_xlfn.XLOOKUP(B1916,'[4]Cells Huawei 03052026 12h'!$B:$B,'[4]Cells Huawei 03052026 12h'!$T:$T,"")</f>
        <v/>
      </c>
      <c r="AU1916" s="24" t="str">
        <f>_xlfn.XLOOKUP(B1916,'[5]cells down 02052026 8h50'!$B:$B,'[5]cells down 02052026 8h50'!$R:$R,"")</f>
        <v/>
      </c>
      <c r="AV1916" s="24" t="str">
        <f>_xlfn.XLOOKUP(B1916,'[5]cells down 02052026 13h50'!$B:$B,'[5]cells down 02052026 13h50'!$R:$R,"")</f>
        <v/>
      </c>
      <c r="AW1916" s="24" t="str">
        <f>_xlfn.XLOOKUP(B1916,'[5]cells down 02052026 13h50'!$B:$B,'[5]cells down 02052026 13h50'!$R:$R,"")</f>
        <v/>
      </c>
      <c r="AX1916" s="24" t="str">
        <f>_xlfn.XLOOKUP(B1916,'[6]cell downs 03052026 8h40 '!$B:$B,'[6]cell downs 03052026 8h40 '!$R:$R,"")</f>
        <v/>
      </c>
      <c r="AY1916" s="24" t="str">
        <f>_xlfn.XLOOKUP(B1916,'[7]ALL SITES DOWN'!$D:$D,'[7]ALL SITES DOWN'!$J:$J,"")</f>
        <v/>
      </c>
      <c r="AZ1916" s="24" t="str">
        <f>_xlfn.XLOOKUP(B1916,'[8]ALL SITES DOWN'!$D:$D,'[8]ALL SITES DOWN'!$J:$J,"")</f>
        <v/>
      </c>
      <c r="BA1916" s="9" t="str">
        <f>_xlfn.XLOOKUP(B1916,[9]sheet1!$AC:$AC,[9]sheet1!$AF:$AF,"")</f>
        <v/>
      </c>
      <c r="BB1916" s="14" t="s">
        <v>5537</v>
      </c>
      <c r="BC1916" s="14" t="s">
        <v>5537</v>
      </c>
      <c r="BD1916" s="14" t="str">
        <f>_xlfn.XLOOKUP(B1916,'[10]cell downs 18042026 17h'!$B:$B,'[10]cell downs 18042026 17h'!$B:$B,"")</f>
        <v/>
      </c>
      <c r="BE1916" s="14" t="str">
        <f>_xlfn.XLOOKUP(B1916,'[11]Cells Huawei 19042026 15h'!$B:$B,'[11]Cells Huawei 19042026 15h'!$B:$B,"")</f>
        <v/>
      </c>
      <c r="BF1916" s="9" t="str">
        <f>_xlfn.XLOOKUP(B1916,'[12]cells down 19042026 9H40'!$B:$B,'[12]cells down 19042026 9H40'!$B:$B,"")</f>
        <v/>
      </c>
      <c r="BG1916" s="9" t="s">
        <v>5537</v>
      </c>
      <c r="BH1916" s="9" t="s">
        <v>5537</v>
      </c>
    </row>
    <row r="1917" spans="1:60" s="9" customFormat="1" x14ac:dyDescent="0.3">
      <c r="A1917" s="1" t="s">
        <v>394</v>
      </c>
      <c r="B1917" s="8" t="s">
        <v>395</v>
      </c>
      <c r="C1917" s="3" t="str">
        <f>_xlfn.XLOOKUP(B1917,'[1]daily break down'!$D:$D,'[1]daily break down'!$E:$E,"")</f>
        <v>NORD</v>
      </c>
      <c r="D1917" s="1" t="s">
        <v>11</v>
      </c>
      <c r="E1917" s="1" t="s">
        <v>66</v>
      </c>
      <c r="F1917" s="3" t="s">
        <v>23</v>
      </c>
      <c r="G1917" s="1" t="s">
        <v>396</v>
      </c>
      <c r="H1917" s="41" t="str">
        <f>_xlfn.XLOOKUP(B1917,[2]CALCULATION!$B:$B,[2]CALCULATION!$H:$H,"")</f>
        <v>NOKIA</v>
      </c>
      <c r="I1917" s="34">
        <v>0</v>
      </c>
      <c r="J1917" s="34">
        <v>0</v>
      </c>
      <c r="K1917" s="34">
        <v>0</v>
      </c>
      <c r="L1917" s="34">
        <v>0</v>
      </c>
      <c r="M1917" s="34">
        <v>0</v>
      </c>
      <c r="N1917" s="34">
        <v>0</v>
      </c>
      <c r="O1917" s="34">
        <v>0</v>
      </c>
      <c r="P1917" s="34">
        <v>0</v>
      </c>
      <c r="Q1917" s="34">
        <v>0</v>
      </c>
      <c r="R1917" s="34">
        <v>0</v>
      </c>
      <c r="S1917" s="35">
        <v>0</v>
      </c>
      <c r="T1917" s="35">
        <v>52206.384710914783</v>
      </c>
      <c r="U1917" s="35">
        <v>2.2551924884225978E-2</v>
      </c>
      <c r="V1917" s="35">
        <v>0</v>
      </c>
      <c r="W1917" s="35">
        <v>0</v>
      </c>
      <c r="X1917" s="35">
        <v>0</v>
      </c>
      <c r="Y1917" s="35">
        <v>0</v>
      </c>
      <c r="Z1917" s="35">
        <v>0</v>
      </c>
      <c r="AA1917" s="35">
        <v>0</v>
      </c>
      <c r="AB1917" s="35">
        <v>0</v>
      </c>
      <c r="AC1917" s="35">
        <v>0</v>
      </c>
      <c r="AD1917" s="35">
        <v>0</v>
      </c>
      <c r="AE1917" s="58" t="s">
        <v>5560</v>
      </c>
      <c r="AF1917" s="58"/>
      <c r="AG1917" s="57" t="str" cm="1">
        <f t="array" ref="AG1917">IFERROR(_xlfn.IFS(
AI1917="MPR ISSUE","PDH",
AI1917="BSS Hardware Issue","BSS",
AI1917="Sites strategiques, MLL, Pylone, etc.","ENVTECH",
AI1917="AKTIVCO DEFAUT GE &amp; POWER Cabinet","AKTIVCO",
AI1917="AKTIVCO Coupure ENEO &amp; Baisse de tension","AKTIVCO GRID ONLY",
AI1917="Coupure ENEO &amp; Baisse de tension","IHS GRID ONLY",
AI1917="Defaut GE &amp; POWER Cabinet","IHS",
AI1917="Sharing","Partners",
AI1917="Sites strategiques &amp; DataCenter","SST &amp; DC",
AI1917="Exclu","Exclu",
AI1917="SAT","SAT",
AI1917="SPARE-ISSUE","SPARE-ISSUE",
AI1917="Fiber CAmtel","TRANS_FO_CAMTEL",
AI1917="Fiber AOF","Fiber AOF",
AI1917="Projet OCM (HUAWEI)","TRAVAUX-HUAWEI",
AI1917="Projet OCM (NOKIA)","TRAVAUX-NOKIA",
AI1917="ACCESS-ISSUE","ACCESS-ISSUE",
AI1917="Projet OCM (ZTE, NOKIA, autres projets)","TRAVAUX OCM",
AI1917="No root CAuse","No root cause",
AI1917="ODU HS","PDH",
AI1917="IP &amp; VLAN","PDH",
AI1917="Warehouse HUAWEI","SPARE-ISSUE",
AI1917="SPARE-HS","SPARE-ISSUE",
AI1917="Power Telco","BSS",AI1917="no impacts","no impacts"
),"")</f>
        <v>no impacts</v>
      </c>
      <c r="AH1917" s="57" t="str" cm="1">
        <f t="array" ref="AH1917">IFERROR(_xlfn.IFS(
AI1917="MPR ISSUE","TX ISSUE",
AI1917="BSS Hardware Issue","RAN ISSUE",
AI1917="Sites strategiques, MLL, Pylone, etc.","ENVTECH",
AI1917="AKTIVCO DEFAUT GE &amp; POWER Cabinet","POWER ISSUE",
AI1917="AKTIVCO Coupure ENEO &amp; Baisse de tension","POWER ISSUE",
AI1917="Coupure ENEO &amp; Baisse de tension","POWER ISSUE",
AI1917="Defaut GE &amp; POWER Cabinet","POWER ISSUE",
AI1917="Sharing","POWER ISSUE",
AI1917="Sites strategiques &amp; DataCenter","POWER ISSUE",
AI1917="Exclu","Exclu",
AI1917="SAT","TX ISSUE",
AI1917="SPARE-ISSUE","SPARE-ISSUE",
AI1917="Fiber CAmtel","TX ISSUE",
AI1917="Fiber AOF","TX ISSUE",
AI1917="Projet OCM (HUAWEI)","TRAVAUX-HUAWEI",
AI1917="Projet OCM (NOKIA)","TRAVAUX -NOKIA",
AI1917="ACCESS-ISSUE","ACCESS-ISSUE",
AI1917="Projet OCM (ZTE, NOKIA, autres projets)","TRAVAUX OCM",
AI1917="No root CAuse","No root cause",
AI1917="ODU HS","TX ISSUE",
AI1917="IP &amp; VLAN","TX ISSUE",
AI1917="Warehouse HUAWEI","SPARE-ISSUE",
AI1917="SPARE-HS","SPARE-ISSUE",
AI1917="Power Telco","RAN ISSUE",AI1917="no impacts","no impacts"
),"")</f>
        <v>no impacts</v>
      </c>
      <c r="AI1917" s="85" t="s">
        <v>5998</v>
      </c>
      <c r="AJ1917" s="57" t="str" cm="1">
        <f t="array" ref="AJ1917">IFERROR(_xlfn.IFS(
AI1917="MPR ISSUE","ACTIVE",
AI1917="BSS Hardware Issue","ACTIVE",
AI1917="Sites strategiques, MLL, Pylone, etc.","PASSIVE",
AI1917="AKTIVCO DEFAUT GE &amp; POWER Cabinet","PASSIVE",
AI1917="AKTIVCO Coupure ENEO &amp; Baisse de tension","PASSIVE",
AI1917="Coupure ENEO &amp; Baisse de tension","PASSIVE",
AI1917="Defaut GE &amp; POWER Cabinet","PASSIVE",
AI1917="Sharing","PASSIVE",
AI1917="Sites strategiques &amp; DataCenter","PASSIVE",
AI1917="Exclu","Exclu",
AI1917="SAT","ACTIVE",
AI1917="SPARE-ISSUE","SPARE-ISSUE",
AI1917="Fiber CAmtel","ACTIVE",
AI1917="Fiber AOF","ACTIVE",
AI1917="Projet OCM (HUAWEI)","PLANNED WORKS",
AI1917="Projet OCM (NOKIA)","PLANNED WORKS",
AI1917="ACCESS-ISSUE","ACCESS-ISSUE",
AI1917="Projet OCM (ZTE, NOKIA, autres projets)","PLANNED WORKS",
AI1917="No root CAuse","No root cause",
AI1917="ODU HS","ACTIVE",
AI1917="IP &amp; VLAN","ACTIVE",
AI1917="Warehouse HUAWEI","SPARE-ISSUE",
AI1917="SPARE-HS","SPARE-ISSUE",
AI1917="Power Telco","ACTIVE", AI1917="no impacts","no impacts"
),"")</f>
        <v>no impacts</v>
      </c>
      <c r="AK1917" s="23" t="s">
        <v>5537</v>
      </c>
      <c r="AL1917" s="23" t="str">
        <f t="shared" si="52"/>
        <v>NRD_109</v>
      </c>
      <c r="AN1917" s="9" t="s">
        <v>5537</v>
      </c>
      <c r="AO1917" s="23" t="str">
        <f>_xlfn.XLOOKUP(B1917,'INCIDENT-05-03-2026'!E:E,'INCIDENT-05-03-2026'!F:F,"")</f>
        <v/>
      </c>
      <c r="AP1917" s="7" t="s">
        <v>5537</v>
      </c>
      <c r="AQ1917" s="6"/>
      <c r="AR1917" s="7"/>
      <c r="AS1917" s="3" t="str">
        <f>_xlfn.XLOOKUP(B1917,'[3]tt num | region | site id'!$C:$C,'[3]tt num | region | site id'!$Q:$Q,"")</f>
        <v/>
      </c>
      <c r="AT1917" s="24" t="str">
        <f>_xlfn.XLOOKUP(B1917,'[4]Cells Huawei 03052026 12h'!$B:$B,'[4]Cells Huawei 03052026 12h'!$T:$T,"")</f>
        <v/>
      </c>
      <c r="AU1917" s="24" t="str">
        <f>_xlfn.XLOOKUP(B1917,'[5]cells down 02052026 8h50'!$B:$B,'[5]cells down 02052026 8h50'!$R:$R,"")</f>
        <v/>
      </c>
      <c r="AV1917" s="24" t="str">
        <f>_xlfn.XLOOKUP(B1917,'[5]cells down 02052026 13h50'!$B:$B,'[5]cells down 02052026 13h50'!$R:$R,"")</f>
        <v/>
      </c>
      <c r="AW1917" s="24" t="str">
        <f>_xlfn.XLOOKUP(B1917,'[5]cells down 02052026 13h50'!$B:$B,'[5]cells down 02052026 13h50'!$R:$R,"")</f>
        <v/>
      </c>
      <c r="AX1917" s="24" t="str">
        <f>_xlfn.XLOOKUP(B1917,'[6]cell downs 03052026 8h40 '!$B:$B,'[6]cell downs 03052026 8h40 '!$R:$R,"")</f>
        <v/>
      </c>
      <c r="AY1917" s="24" t="str">
        <f>_xlfn.XLOOKUP(B1917,'[7]ALL SITES DOWN'!$D:$D,'[7]ALL SITES DOWN'!$J:$J,"")</f>
        <v/>
      </c>
      <c r="AZ1917" s="24" t="str">
        <f>_xlfn.XLOOKUP(B1917,'[8]ALL SITES DOWN'!$D:$D,'[8]ALL SITES DOWN'!$J:$J,"")</f>
        <v/>
      </c>
      <c r="BA1917" s="9" t="str">
        <f>_xlfn.XLOOKUP(B1917,[9]sheet1!$AC:$AC,[9]sheet1!$AF:$AF,"")</f>
        <v/>
      </c>
      <c r="BB1917" s="14" t="s">
        <v>5537</v>
      </c>
      <c r="BC1917" s="14" t="s">
        <v>5537</v>
      </c>
      <c r="BD1917" s="14" t="str">
        <f>_xlfn.XLOOKUP(B1917,'[10]cell downs 18042026 17h'!$B:$B,'[10]cell downs 18042026 17h'!$B:$B,"")</f>
        <v/>
      </c>
      <c r="BE1917" s="14" t="str">
        <f>_xlfn.XLOOKUP(B1917,'[11]Cells Huawei 19042026 15h'!$B:$B,'[11]Cells Huawei 19042026 15h'!$B:$B,"")</f>
        <v/>
      </c>
      <c r="BF1917" s="9" t="str">
        <f>_xlfn.XLOOKUP(B1917,'[12]cells down 19042026 9H40'!$B:$B,'[12]cells down 19042026 9H40'!$B:$B,"")</f>
        <v/>
      </c>
      <c r="BG1917" s="9" t="s">
        <v>395</v>
      </c>
      <c r="BH1917" s="9" t="s">
        <v>154</v>
      </c>
    </row>
    <row r="1918" spans="1:60" s="9" customFormat="1" x14ac:dyDescent="0.3">
      <c r="A1918" s="2" t="s">
        <v>4998</v>
      </c>
      <c r="B1918" s="8" t="s">
        <v>4999</v>
      </c>
      <c r="C1918" s="3" t="str">
        <f>_xlfn.XLOOKUP(B1918,'[1]daily break down'!$D:$D,'[1]daily break down'!$E:$E,"")</f>
        <v>NORD-OUEST</v>
      </c>
      <c r="D1918" s="1" t="s">
        <v>11</v>
      </c>
      <c r="E1918" s="1" t="s">
        <v>12</v>
      </c>
      <c r="F1918" s="3" t="s">
        <v>51</v>
      </c>
      <c r="G1918" s="1" t="s">
        <v>4998</v>
      </c>
      <c r="H1918" s="40" t="str">
        <f>_xlfn.XLOOKUP(B1918,[2]CALCULATION!$B:$B,[2]CALCULATION!$H:$H,"")</f>
        <v>HUAWEI</v>
      </c>
      <c r="I1918" s="34">
        <v>0</v>
      </c>
      <c r="J1918" s="34">
        <v>0</v>
      </c>
      <c r="K1918" s="34">
        <v>0</v>
      </c>
      <c r="L1918" s="34">
        <v>0</v>
      </c>
      <c r="M1918" s="34">
        <v>0</v>
      </c>
      <c r="N1918" s="34">
        <v>0</v>
      </c>
      <c r="O1918" s="34">
        <v>0</v>
      </c>
      <c r="P1918" s="34">
        <v>0</v>
      </c>
      <c r="Q1918" s="34">
        <v>0</v>
      </c>
      <c r="R1918" s="34">
        <v>0</v>
      </c>
      <c r="S1918" s="35">
        <v>0</v>
      </c>
      <c r="T1918" s="35">
        <v>0</v>
      </c>
      <c r="U1918" s="35">
        <v>0</v>
      </c>
      <c r="V1918" s="35">
        <v>0</v>
      </c>
      <c r="W1918" s="35">
        <v>0</v>
      </c>
      <c r="X1918" s="35">
        <v>0</v>
      </c>
      <c r="Y1918" s="35">
        <v>0</v>
      </c>
      <c r="Z1918" s="35">
        <v>0</v>
      </c>
      <c r="AA1918" s="35">
        <v>0</v>
      </c>
      <c r="AB1918" s="35">
        <v>0</v>
      </c>
      <c r="AC1918" s="35">
        <v>0</v>
      </c>
      <c r="AD1918" s="35">
        <v>0</v>
      </c>
      <c r="AE1918" s="58" t="s">
        <v>5603</v>
      </c>
      <c r="AF1918" s="58"/>
      <c r="AG1918" s="57" t="str" cm="1">
        <f t="array" ref="AG1918">IFERROR(_xlfn.IFS(
AI1918="MPR ISSUE","PDH",
AI1918="BSS Hardware Issue","BSS",
AI1918="Sites strategiques, MLL, Pylone, etc.","ENVTECH",
AI1918="AKTIVCO DEFAUT GE &amp; POWER Cabinet","AKTIVCO",
AI1918="AKTIVCO Coupure ENEO &amp; Baisse de tension","AKTIVCO GRID ONLY",
AI1918="Coupure ENEO &amp; Baisse de tension","IHS GRID ONLY",
AI1918="Defaut GE &amp; POWER Cabinet","IHS",
AI1918="Sharing","Partners",
AI1918="Sites strategiques &amp; DataCenter","SST &amp; DC",
AI1918="Exclu","Exclu",
AI1918="SAT","SAT",
AI1918="SPARE-ISSUE","SPARE-ISSUE",
AI1918="Fiber CAmtel","TRANS_FO_CAMTEL",
AI1918="Fiber AOF","Fiber AOF",
AI1918="Projet OCM (HUAWEI)","TRAVAUX-HUAWEI",
AI1918="Projet OCM (NOKIA)","TRAVAUX-NOKIA",
AI1918="ACCESS-ISSUE","ACCESS-ISSUE",
AI1918="Projet OCM (ZTE, NOKIA, autres projets)","TRAVAUX OCM",
AI1918="No root CAuse","No root cause",
AI1918="ODU HS","PDH",
AI1918="IP &amp; VLAN","PDH",
AI1918="Warehouse HUAWEI","SPARE-ISSUE",
AI1918="SPARE-HS","SPARE-ISSUE",
AI1918="Power Telco","BSS",AI1918="no impacts","no impacts"
),"")</f>
        <v>no impacts</v>
      </c>
      <c r="AH1918" s="57" t="str" cm="1">
        <f t="array" ref="AH1918">IFERROR(_xlfn.IFS(
AI1918="MPR ISSUE","TX ISSUE",
AI1918="BSS Hardware Issue","RAN ISSUE",
AI1918="Sites strategiques, MLL, Pylone, etc.","ENVTECH",
AI1918="AKTIVCO DEFAUT GE &amp; POWER Cabinet","POWER ISSUE",
AI1918="AKTIVCO Coupure ENEO &amp; Baisse de tension","POWER ISSUE",
AI1918="Coupure ENEO &amp; Baisse de tension","POWER ISSUE",
AI1918="Defaut GE &amp; POWER Cabinet","POWER ISSUE",
AI1918="Sharing","POWER ISSUE",
AI1918="Sites strategiques &amp; DataCenter","POWER ISSUE",
AI1918="Exclu","Exclu",
AI1918="SAT","TX ISSUE",
AI1918="SPARE-ISSUE","SPARE-ISSUE",
AI1918="Fiber CAmtel","TX ISSUE",
AI1918="Fiber AOF","TX ISSUE",
AI1918="Projet OCM (HUAWEI)","TRAVAUX-HUAWEI",
AI1918="Projet OCM (NOKIA)","TRAVAUX -NOKIA",
AI1918="ACCESS-ISSUE","ACCESS-ISSUE",
AI1918="Projet OCM (ZTE, NOKIA, autres projets)","TRAVAUX OCM",
AI1918="No root CAuse","No root cause",
AI1918="ODU HS","TX ISSUE",
AI1918="IP &amp; VLAN","TX ISSUE",
AI1918="Warehouse HUAWEI","SPARE-ISSUE",
AI1918="SPARE-HS","SPARE-ISSUE",
AI1918="Power Telco","RAN ISSUE",AI1918="no impacts","no impacts"
),"")</f>
        <v>no impacts</v>
      </c>
      <c r="AI1918" s="85" t="s">
        <v>5998</v>
      </c>
      <c r="AJ1918" s="57" t="str" cm="1">
        <f t="array" ref="AJ1918">IFERROR(_xlfn.IFS(
AI1918="MPR ISSUE","ACTIVE",
AI1918="BSS Hardware Issue","ACTIVE",
AI1918="Sites strategiques, MLL, Pylone, etc.","PASSIVE",
AI1918="AKTIVCO DEFAUT GE &amp; POWER Cabinet","PASSIVE",
AI1918="AKTIVCO Coupure ENEO &amp; Baisse de tension","PASSIVE",
AI1918="Coupure ENEO &amp; Baisse de tension","PASSIVE",
AI1918="Defaut GE &amp; POWER Cabinet","PASSIVE",
AI1918="Sharing","PASSIVE",
AI1918="Sites strategiques &amp; DataCenter","PASSIVE",
AI1918="Exclu","Exclu",
AI1918="SAT","ACTIVE",
AI1918="SPARE-ISSUE","SPARE-ISSUE",
AI1918="Fiber CAmtel","ACTIVE",
AI1918="Fiber AOF","ACTIVE",
AI1918="Projet OCM (HUAWEI)","PLANNED WORKS",
AI1918="Projet OCM (NOKIA)","PLANNED WORKS",
AI1918="ACCESS-ISSUE","ACCESS-ISSUE",
AI1918="Projet OCM (ZTE, NOKIA, autres projets)","PLANNED WORKS",
AI1918="No root CAuse","No root cause",
AI1918="ODU HS","ACTIVE",
AI1918="IP &amp; VLAN","ACTIVE",
AI1918="Warehouse HUAWEI","SPARE-ISSUE",
AI1918="SPARE-HS","SPARE-ISSUE",
AI1918="Power Telco","ACTIVE", AI1918="no impacts","no impacts"
),"")</f>
        <v>no impacts</v>
      </c>
      <c r="AK1918" s="23" t="s">
        <v>5537</v>
      </c>
      <c r="AL1918" s="23" t="str">
        <f t="shared" si="52"/>
        <v>NRO_048</v>
      </c>
      <c r="AN1918" s="9" t="s">
        <v>5537</v>
      </c>
      <c r="AO1918" s="23" t="str">
        <f>_xlfn.XLOOKUP(B1918,'INCIDENT-05-03-2026'!E:E,'INCIDENT-05-03-2026'!F:F,"")</f>
        <v/>
      </c>
      <c r="AP1918" s="7" t="s">
        <v>5537</v>
      </c>
      <c r="AQ1918" s="6"/>
      <c r="AR1918" s="7"/>
      <c r="AS1918" s="3" t="str">
        <f>_xlfn.XLOOKUP(B1918,'[3]tt num | region | site id'!$C:$C,'[3]tt num | region | site id'!$Q:$Q,"")</f>
        <v/>
      </c>
      <c r="AT1918" s="24" t="str">
        <f>_xlfn.XLOOKUP(B1918,'[4]Cells Huawei 03052026 12h'!$B:$B,'[4]Cells Huawei 03052026 12h'!$T:$T,"")</f>
        <v/>
      </c>
      <c r="AU1918" s="24" t="str">
        <f>_xlfn.XLOOKUP(B1918,'[5]cells down 02052026 8h50'!$B:$B,'[5]cells down 02052026 8h50'!$R:$R,"")</f>
        <v/>
      </c>
      <c r="AV1918" s="24" t="str">
        <f>_xlfn.XLOOKUP(B1918,'[5]cells down 02052026 13h50'!$B:$B,'[5]cells down 02052026 13h50'!$R:$R,"")</f>
        <v/>
      </c>
      <c r="AW1918" s="24" t="str">
        <f>_xlfn.XLOOKUP(B1918,'[5]cells down 02052026 13h50'!$B:$B,'[5]cells down 02052026 13h50'!$R:$R,"")</f>
        <v/>
      </c>
      <c r="AX1918" s="24" t="str">
        <f>_xlfn.XLOOKUP(B1918,'[6]cell downs 03052026 8h40 '!$B:$B,'[6]cell downs 03052026 8h40 '!$R:$R,"")</f>
        <v/>
      </c>
      <c r="AY1918" s="24" t="str">
        <f>_xlfn.XLOOKUP(B1918,'[7]ALL SITES DOWN'!$D:$D,'[7]ALL SITES DOWN'!$J:$J,"")</f>
        <v/>
      </c>
      <c r="AZ1918" s="24" t="str">
        <f>_xlfn.XLOOKUP(B1918,'[8]ALL SITES DOWN'!$D:$D,'[8]ALL SITES DOWN'!$J:$J,"")</f>
        <v/>
      </c>
      <c r="BA1918" s="9" t="str">
        <f>_xlfn.XLOOKUP(B1918,[9]sheet1!$AC:$AC,[9]sheet1!$AF:$AF,"")</f>
        <v/>
      </c>
      <c r="BB1918" s="14" t="s">
        <v>5537</v>
      </c>
      <c r="BC1918" s="14" t="s">
        <v>5537</v>
      </c>
      <c r="BD1918" s="14" t="str">
        <f>_xlfn.XLOOKUP(B1918,'[10]cell downs 18042026 17h'!$B:$B,'[10]cell downs 18042026 17h'!$B:$B,"")</f>
        <v/>
      </c>
      <c r="BE1918" s="14" t="str">
        <f>_xlfn.XLOOKUP(B1918,'[11]Cells Huawei 19042026 15h'!$B:$B,'[11]Cells Huawei 19042026 15h'!$B:$B,"")</f>
        <v/>
      </c>
      <c r="BF1918" s="9" t="str">
        <f>_xlfn.XLOOKUP(B1918,'[12]cells down 19042026 9H40'!$B:$B,'[12]cells down 19042026 9H40'!$B:$B,"")</f>
        <v/>
      </c>
      <c r="BG1918" s="9" t="s">
        <v>4999</v>
      </c>
      <c r="BH1918" s="9" t="s">
        <v>5537</v>
      </c>
    </row>
    <row r="1919" spans="1:60" s="9" customFormat="1" x14ac:dyDescent="0.3">
      <c r="A1919" s="1" t="s">
        <v>4163</v>
      </c>
      <c r="B1919" s="8" t="s">
        <v>4164</v>
      </c>
      <c r="C1919" s="3" t="str">
        <f>_xlfn.XLOOKUP(B1919,'[1]daily break down'!$D:$D,'[1]daily break down'!$E:$E,"")</f>
        <v>Douala</v>
      </c>
      <c r="D1919" s="1" t="s">
        <v>11</v>
      </c>
      <c r="E1919" s="1" t="s">
        <v>302</v>
      </c>
      <c r="F1919" s="3" t="s">
        <v>31</v>
      </c>
      <c r="G1919" s="1" t="s">
        <v>32</v>
      </c>
      <c r="H1919" s="42" t="str">
        <f>_xlfn.XLOOKUP(B1919,[2]CALCULATION!$B:$B,[2]CALCULATION!$H:$H,"")</f>
        <v>ZTE</v>
      </c>
      <c r="I1919" s="34">
        <v>0</v>
      </c>
      <c r="J1919" s="34">
        <v>0</v>
      </c>
      <c r="K1919" s="34">
        <v>0</v>
      </c>
      <c r="L1919" s="34">
        <v>0</v>
      </c>
      <c r="M1919" s="34">
        <v>0</v>
      </c>
      <c r="N1919" s="34">
        <v>0</v>
      </c>
      <c r="O1919" s="34">
        <v>0</v>
      </c>
      <c r="P1919" s="34">
        <v>0</v>
      </c>
      <c r="Q1919" s="34">
        <v>6.581143899119074E-2</v>
      </c>
      <c r="R1919" s="34">
        <v>0</v>
      </c>
      <c r="S1919" s="35">
        <v>0</v>
      </c>
      <c r="T1919" s="35">
        <v>0</v>
      </c>
      <c r="U1919" s="35">
        <v>0</v>
      </c>
      <c r="V1919" s="35">
        <v>0</v>
      </c>
      <c r="W1919" s="35">
        <v>0</v>
      </c>
      <c r="X1919" s="35">
        <v>0</v>
      </c>
      <c r="Y1919" s="35">
        <v>0</v>
      </c>
      <c r="Z1919" s="35">
        <v>0</v>
      </c>
      <c r="AA1919" s="35">
        <v>0</v>
      </c>
      <c r="AB1919" s="35">
        <v>0</v>
      </c>
      <c r="AC1919" s="35">
        <v>0</v>
      </c>
      <c r="AD1919" s="35">
        <v>0</v>
      </c>
      <c r="AE1919" s="58" t="s">
        <v>5560</v>
      </c>
      <c r="AF1919" s="58"/>
      <c r="AG1919" s="57" t="str" cm="1">
        <f t="array" ref="AG1919">IFERROR(_xlfn.IFS(
AI1919="MPR ISSUE","PDH",
AI1919="BSS Hardware Issue","BSS",
AI1919="Sites strategiques, MLL, Pylone, etc.","ENVTECH",
AI1919="AKTIVCO DEFAUT GE &amp; POWER Cabinet","AKTIVCO",
AI1919="AKTIVCO Coupure ENEO &amp; Baisse de tension","AKTIVCO GRID ONLY",
AI1919="Coupure ENEO &amp; Baisse de tension","IHS GRID ONLY",
AI1919="Defaut GE &amp; POWER Cabinet","IHS",
AI1919="Sharing","Partners",
AI1919="Sites strategiques &amp; DataCenter","SST &amp; DC",
AI1919="Exclu","Exclu",
AI1919="SAT","SAT",
AI1919="SPARE-ISSUE","SPARE-ISSUE",
AI1919="Fiber CAmtel","TRANS_FO_CAMTEL",
AI1919="Fiber AOF","Fiber AOF",
AI1919="Projet OCM (HUAWEI)","TRAVAUX-HUAWEI",
AI1919="Projet OCM (NOKIA)","TRAVAUX-NOKIA",
AI1919="ACCESS-ISSUE","ACCESS-ISSUE",
AI1919="Projet OCM (ZTE, NOKIA, autres projets)","TRAVAUX OCM",
AI1919="No root CAuse","No root cause",
AI1919="ODU HS","PDH",
AI1919="IP &amp; VLAN","PDH",
AI1919="Warehouse HUAWEI","SPARE-ISSUE",
AI1919="SPARE-HS","SPARE-ISSUE",
AI1919="Power Telco","BSS",AI1919="no impacts","no impacts"
),"")</f>
        <v>no impacts</v>
      </c>
      <c r="AH1919" s="57" t="str" cm="1">
        <f t="array" ref="AH1919">IFERROR(_xlfn.IFS(
AI1919="MPR ISSUE","TX ISSUE",
AI1919="BSS Hardware Issue","RAN ISSUE",
AI1919="Sites strategiques, MLL, Pylone, etc.","ENVTECH",
AI1919="AKTIVCO DEFAUT GE &amp; POWER Cabinet","POWER ISSUE",
AI1919="AKTIVCO Coupure ENEO &amp; Baisse de tension","POWER ISSUE",
AI1919="Coupure ENEO &amp; Baisse de tension","POWER ISSUE",
AI1919="Defaut GE &amp; POWER Cabinet","POWER ISSUE",
AI1919="Sharing","POWER ISSUE",
AI1919="Sites strategiques &amp; DataCenter","POWER ISSUE",
AI1919="Exclu","Exclu",
AI1919="SAT","TX ISSUE",
AI1919="SPARE-ISSUE","SPARE-ISSUE",
AI1919="Fiber CAmtel","TX ISSUE",
AI1919="Fiber AOF","TX ISSUE",
AI1919="Projet OCM (HUAWEI)","TRAVAUX-HUAWEI",
AI1919="Projet OCM (NOKIA)","TRAVAUX -NOKIA",
AI1919="ACCESS-ISSUE","ACCESS-ISSUE",
AI1919="Projet OCM (ZTE, NOKIA, autres projets)","TRAVAUX OCM",
AI1919="No root CAuse","No root cause",
AI1919="ODU HS","TX ISSUE",
AI1919="IP &amp; VLAN","TX ISSUE",
AI1919="Warehouse HUAWEI","SPARE-ISSUE",
AI1919="SPARE-HS","SPARE-ISSUE",
AI1919="Power Telco","RAN ISSUE",AI1919="no impacts","no impacts"
),"")</f>
        <v>no impacts</v>
      </c>
      <c r="AI1919" s="85" t="s">
        <v>5998</v>
      </c>
      <c r="AJ1919" s="57" t="str" cm="1">
        <f t="array" ref="AJ1919">IFERROR(_xlfn.IFS(
AI1919="MPR ISSUE","ACTIVE",
AI1919="BSS Hardware Issue","ACTIVE",
AI1919="Sites strategiques, MLL, Pylone, etc.","PASSIVE",
AI1919="AKTIVCO DEFAUT GE &amp; POWER Cabinet","PASSIVE",
AI1919="AKTIVCO Coupure ENEO &amp; Baisse de tension","PASSIVE",
AI1919="Coupure ENEO &amp; Baisse de tension","PASSIVE",
AI1919="Defaut GE &amp; POWER Cabinet","PASSIVE",
AI1919="Sharing","PASSIVE",
AI1919="Sites strategiques &amp; DataCenter","PASSIVE",
AI1919="Exclu","Exclu",
AI1919="SAT","ACTIVE",
AI1919="SPARE-ISSUE","SPARE-ISSUE",
AI1919="Fiber CAmtel","ACTIVE",
AI1919="Fiber AOF","ACTIVE",
AI1919="Projet OCM (HUAWEI)","PLANNED WORKS",
AI1919="Projet OCM (NOKIA)","PLANNED WORKS",
AI1919="ACCESS-ISSUE","ACCESS-ISSUE",
AI1919="Projet OCM (ZTE, NOKIA, autres projets)","PLANNED WORKS",
AI1919="No root CAuse","No root cause",
AI1919="ODU HS","ACTIVE",
AI1919="IP &amp; VLAN","ACTIVE",
AI1919="Warehouse HUAWEI","SPARE-ISSUE",
AI1919="SPARE-HS","SPARE-ISSUE",
AI1919="Power Telco","ACTIVE", AI1919="no impacts","no impacts"
),"")</f>
        <v>no impacts</v>
      </c>
      <c r="AK1919" s="23" t="s">
        <v>5537</v>
      </c>
      <c r="AL1919" s="23" t="str">
        <f t="shared" si="52"/>
        <v>LIT_372</v>
      </c>
      <c r="AN1919" s="9" t="s">
        <v>5537</v>
      </c>
      <c r="AO1919" s="23" t="str">
        <f>_xlfn.XLOOKUP(B1919,'INCIDENT-05-03-2026'!E:E,'INCIDENT-05-03-2026'!F:F,"")</f>
        <v/>
      </c>
      <c r="AP1919" s="7" t="s">
        <v>5537</v>
      </c>
      <c r="AQ1919" s="6"/>
      <c r="AR1919" s="7"/>
      <c r="AS1919" s="3" t="str">
        <f>_xlfn.XLOOKUP(B1919,'[3]tt num | region | site id'!$C:$C,'[3]tt num | region | site id'!$Q:$Q,"")</f>
        <v/>
      </c>
      <c r="AT1919" s="24" t="str">
        <f>_xlfn.XLOOKUP(B1919,'[4]Cells Huawei 03052026 12h'!$B:$B,'[4]Cells Huawei 03052026 12h'!$T:$T,"")</f>
        <v/>
      </c>
      <c r="AU1919" s="24" t="str">
        <f>_xlfn.XLOOKUP(B1919,'[5]cells down 02052026 8h50'!$B:$B,'[5]cells down 02052026 8h50'!$R:$R,"")</f>
        <v/>
      </c>
      <c r="AV1919" s="24" t="str">
        <f>_xlfn.XLOOKUP(B1919,'[5]cells down 02052026 13h50'!$B:$B,'[5]cells down 02052026 13h50'!$R:$R,"")</f>
        <v/>
      </c>
      <c r="AW1919" s="24" t="str">
        <f>_xlfn.XLOOKUP(B1919,'[5]cells down 02052026 13h50'!$B:$B,'[5]cells down 02052026 13h50'!$R:$R,"")</f>
        <v/>
      </c>
      <c r="AX1919" s="24" t="str">
        <f>_xlfn.XLOOKUP(B1919,'[6]cell downs 03052026 8h40 '!$B:$B,'[6]cell downs 03052026 8h40 '!$R:$R,"")</f>
        <v/>
      </c>
      <c r="AY1919" s="24" t="str">
        <f>_xlfn.XLOOKUP(B1919,'[7]ALL SITES DOWN'!$D:$D,'[7]ALL SITES DOWN'!$J:$J,"")</f>
        <v/>
      </c>
      <c r="AZ1919" s="24" t="str">
        <f>_xlfn.XLOOKUP(B1919,'[8]ALL SITES DOWN'!$D:$D,'[8]ALL SITES DOWN'!$J:$J,"")</f>
        <v/>
      </c>
      <c r="BA1919" s="9" t="str">
        <f>_xlfn.XLOOKUP(B1919,[9]sheet1!$AC:$AC,[9]sheet1!$AF:$AF,"")</f>
        <v/>
      </c>
      <c r="BB1919" s="14" t="s">
        <v>5537</v>
      </c>
      <c r="BC1919" s="14" t="s">
        <v>5537</v>
      </c>
      <c r="BD1919" s="14" t="str">
        <f>_xlfn.XLOOKUP(B1919,'[10]cell downs 18042026 17h'!$B:$B,'[10]cell downs 18042026 17h'!$B:$B,"")</f>
        <v/>
      </c>
      <c r="BE1919" s="14" t="str">
        <f>_xlfn.XLOOKUP(B1919,'[11]Cells Huawei 19042026 15h'!$B:$B,'[11]Cells Huawei 19042026 15h'!$B:$B,"")</f>
        <v/>
      </c>
      <c r="BF1919" s="9" t="str">
        <f>_xlfn.XLOOKUP(B1919,'[12]cells down 19042026 9H40'!$B:$B,'[12]cells down 19042026 9H40'!$B:$B,"")</f>
        <v/>
      </c>
      <c r="BG1919" s="9" t="s">
        <v>4164</v>
      </c>
      <c r="BH1919" s="9" t="s">
        <v>154</v>
      </c>
    </row>
    <row r="1920" spans="1:60" s="9" customFormat="1" x14ac:dyDescent="0.3">
      <c r="A1920" s="1" t="s">
        <v>3201</v>
      </c>
      <c r="B1920" s="8" t="s">
        <v>3202</v>
      </c>
      <c r="C1920" s="3" t="str">
        <f>_xlfn.XLOOKUP(B1920,'[1]daily break down'!$D:$D,'[1]daily break down'!$E:$E,"")</f>
        <v>Douala</v>
      </c>
      <c r="D1920" s="1" t="s">
        <v>11</v>
      </c>
      <c r="E1920" s="1" t="s">
        <v>12</v>
      </c>
      <c r="F1920" s="3" t="s">
        <v>31</v>
      </c>
      <c r="G1920" s="1" t="s">
        <v>32</v>
      </c>
      <c r="H1920" s="42" t="str">
        <f>_xlfn.XLOOKUP(B1920,[2]CALCULATION!$B:$B,[2]CALCULATION!$H:$H,"")</f>
        <v>ZTE</v>
      </c>
      <c r="I1920" s="34">
        <v>0</v>
      </c>
      <c r="J1920" s="34">
        <v>0</v>
      </c>
      <c r="K1920" s="34">
        <v>0</v>
      </c>
      <c r="L1920" s="34">
        <v>0</v>
      </c>
      <c r="M1920" s="34">
        <v>0</v>
      </c>
      <c r="N1920" s="34">
        <v>0</v>
      </c>
      <c r="O1920" s="34">
        <v>0</v>
      </c>
      <c r="P1920" s="34">
        <v>0</v>
      </c>
      <c r="Q1920" s="34">
        <v>0</v>
      </c>
      <c r="R1920" s="34">
        <v>0</v>
      </c>
      <c r="S1920" s="35">
        <v>0</v>
      </c>
      <c r="T1920" s="35">
        <v>0</v>
      </c>
      <c r="U1920" s="35">
        <v>0</v>
      </c>
      <c r="V1920" s="35">
        <v>0</v>
      </c>
      <c r="W1920" s="35">
        <v>0</v>
      </c>
      <c r="X1920" s="35">
        <v>0</v>
      </c>
      <c r="Y1920" s="35">
        <v>0</v>
      </c>
      <c r="Z1920" s="35">
        <v>0</v>
      </c>
      <c r="AA1920" s="35">
        <v>0</v>
      </c>
      <c r="AB1920" s="35">
        <v>0</v>
      </c>
      <c r="AC1920" s="35">
        <v>0</v>
      </c>
      <c r="AD1920" s="35">
        <v>0</v>
      </c>
      <c r="AE1920" s="58" t="s">
        <v>5560</v>
      </c>
      <c r="AF1920" s="58"/>
      <c r="AG1920" s="57" t="str" cm="1">
        <f t="array" ref="AG1920">IFERROR(_xlfn.IFS(
AI1920="MPR ISSUE","PDH",
AI1920="BSS Hardware Issue","BSS",
AI1920="Sites strategiques, MLL, Pylone, etc.","ENVTECH",
AI1920="AKTIVCO DEFAUT GE &amp; POWER Cabinet","AKTIVCO",
AI1920="AKTIVCO Coupure ENEO &amp; Baisse de tension","AKTIVCO GRID ONLY",
AI1920="Coupure ENEO &amp; Baisse de tension","IHS GRID ONLY",
AI1920="Defaut GE &amp; POWER Cabinet","IHS",
AI1920="Sharing","Partners",
AI1920="Sites strategiques &amp; DataCenter","SST &amp; DC",
AI1920="Exclu","Exclu",
AI1920="SAT","SAT",
AI1920="SPARE-ISSUE","SPARE-ISSUE",
AI1920="Fiber CAmtel","TRANS_FO_CAMTEL",
AI1920="Fiber AOF","Fiber AOF",
AI1920="Projet OCM (HUAWEI)","TRAVAUX-HUAWEI",
AI1920="Projet OCM (NOKIA)","TRAVAUX-NOKIA",
AI1920="ACCESS-ISSUE","ACCESS-ISSUE",
AI1920="Projet OCM (ZTE, NOKIA, autres projets)","TRAVAUX OCM",
AI1920="No root CAuse","No root cause",
AI1920="ODU HS","PDH",
AI1920="IP &amp; VLAN","PDH",
AI1920="Warehouse HUAWEI","SPARE-ISSUE",
AI1920="SPARE-HS","SPARE-ISSUE",
AI1920="Power Telco","BSS",AI1920="no impacts","no impacts"
),"")</f>
        <v>no impacts</v>
      </c>
      <c r="AH1920" s="57" t="str" cm="1">
        <f t="array" ref="AH1920">IFERROR(_xlfn.IFS(
AI1920="MPR ISSUE","TX ISSUE",
AI1920="BSS Hardware Issue","RAN ISSUE",
AI1920="Sites strategiques, MLL, Pylone, etc.","ENVTECH",
AI1920="AKTIVCO DEFAUT GE &amp; POWER Cabinet","POWER ISSUE",
AI1920="AKTIVCO Coupure ENEO &amp; Baisse de tension","POWER ISSUE",
AI1920="Coupure ENEO &amp; Baisse de tension","POWER ISSUE",
AI1920="Defaut GE &amp; POWER Cabinet","POWER ISSUE",
AI1920="Sharing","POWER ISSUE",
AI1920="Sites strategiques &amp; DataCenter","POWER ISSUE",
AI1920="Exclu","Exclu",
AI1920="SAT","TX ISSUE",
AI1920="SPARE-ISSUE","SPARE-ISSUE",
AI1920="Fiber CAmtel","TX ISSUE",
AI1920="Fiber AOF","TX ISSUE",
AI1920="Projet OCM (HUAWEI)","TRAVAUX-HUAWEI",
AI1920="Projet OCM (NOKIA)","TRAVAUX -NOKIA",
AI1920="ACCESS-ISSUE","ACCESS-ISSUE",
AI1920="Projet OCM (ZTE, NOKIA, autres projets)","TRAVAUX OCM",
AI1920="No root CAuse","No root cause",
AI1920="ODU HS","TX ISSUE",
AI1920="IP &amp; VLAN","TX ISSUE",
AI1920="Warehouse HUAWEI","SPARE-ISSUE",
AI1920="SPARE-HS","SPARE-ISSUE",
AI1920="Power Telco","RAN ISSUE",AI1920="no impacts","no impacts"
),"")</f>
        <v>no impacts</v>
      </c>
      <c r="AI1920" s="85" t="s">
        <v>5998</v>
      </c>
      <c r="AJ1920" s="57" t="str" cm="1">
        <f t="array" ref="AJ1920">IFERROR(_xlfn.IFS(
AI1920="MPR ISSUE","ACTIVE",
AI1920="BSS Hardware Issue","ACTIVE",
AI1920="Sites strategiques, MLL, Pylone, etc.","PASSIVE",
AI1920="AKTIVCO DEFAUT GE &amp; POWER Cabinet","PASSIVE",
AI1920="AKTIVCO Coupure ENEO &amp; Baisse de tension","PASSIVE",
AI1920="Coupure ENEO &amp; Baisse de tension","PASSIVE",
AI1920="Defaut GE &amp; POWER Cabinet","PASSIVE",
AI1920="Sharing","PASSIVE",
AI1920="Sites strategiques &amp; DataCenter","PASSIVE",
AI1920="Exclu","Exclu",
AI1920="SAT","ACTIVE",
AI1920="SPARE-ISSUE","SPARE-ISSUE",
AI1920="Fiber CAmtel","ACTIVE",
AI1920="Fiber AOF","ACTIVE",
AI1920="Projet OCM (HUAWEI)","PLANNED WORKS",
AI1920="Projet OCM (NOKIA)","PLANNED WORKS",
AI1920="ACCESS-ISSUE","ACCESS-ISSUE",
AI1920="Projet OCM (ZTE, NOKIA, autres projets)","PLANNED WORKS",
AI1920="No root CAuse","No root cause",
AI1920="ODU HS","ACTIVE",
AI1920="IP &amp; VLAN","ACTIVE",
AI1920="Warehouse HUAWEI","SPARE-ISSUE",
AI1920="SPARE-HS","SPARE-ISSUE",
AI1920="Power Telco","ACTIVE", AI1920="no impacts","no impacts"
),"")</f>
        <v>no impacts</v>
      </c>
      <c r="AK1920" s="23" t="s">
        <v>5537</v>
      </c>
      <c r="AL1920" s="23" t="str">
        <f t="shared" si="52"/>
        <v>LIT_009</v>
      </c>
      <c r="AN1920" s="9" t="s">
        <v>5537</v>
      </c>
      <c r="AO1920" s="23" t="str">
        <f>_xlfn.XLOOKUP(B1920,'INCIDENT-05-03-2026'!E:E,'INCIDENT-05-03-2026'!F:F,"")</f>
        <v/>
      </c>
      <c r="AP1920" s="7" t="s">
        <v>5537</v>
      </c>
      <c r="AQ1920" s="6"/>
      <c r="AR1920" s="7"/>
      <c r="AS1920" s="3" t="str">
        <f>_xlfn.XLOOKUP(B1920,'[3]tt num | region | site id'!$C:$C,'[3]tt num | region | site id'!$Q:$Q,"")</f>
        <v/>
      </c>
      <c r="AT1920" s="24" t="str">
        <f>_xlfn.XLOOKUP(B1920,'[4]Cells Huawei 03052026 12h'!$B:$B,'[4]Cells Huawei 03052026 12h'!$T:$T,"")</f>
        <v/>
      </c>
      <c r="AU1920" s="24" t="str">
        <f>_xlfn.XLOOKUP(B1920,'[5]cells down 02052026 8h50'!$B:$B,'[5]cells down 02052026 8h50'!$R:$R,"")</f>
        <v/>
      </c>
      <c r="AV1920" s="24" t="str">
        <f>_xlfn.XLOOKUP(B1920,'[5]cells down 02052026 13h50'!$B:$B,'[5]cells down 02052026 13h50'!$R:$R,"")</f>
        <v/>
      </c>
      <c r="AW1920" s="24" t="str">
        <f>_xlfn.XLOOKUP(B1920,'[5]cells down 02052026 13h50'!$B:$B,'[5]cells down 02052026 13h50'!$R:$R,"")</f>
        <v/>
      </c>
      <c r="AX1920" s="24" t="str">
        <f>_xlfn.XLOOKUP(B1920,'[6]cell downs 03052026 8h40 '!$B:$B,'[6]cell downs 03052026 8h40 '!$R:$R,"")</f>
        <v/>
      </c>
      <c r="AY1920" s="24" t="str">
        <f>_xlfn.XLOOKUP(B1920,'[7]ALL SITES DOWN'!$D:$D,'[7]ALL SITES DOWN'!$J:$J,"")</f>
        <v/>
      </c>
      <c r="AZ1920" s="24" t="str">
        <f>_xlfn.XLOOKUP(B1920,'[8]ALL SITES DOWN'!$D:$D,'[8]ALL SITES DOWN'!$J:$J,"")</f>
        <v/>
      </c>
      <c r="BA1920" s="9" t="str">
        <f>_xlfn.XLOOKUP(B1920,[9]sheet1!$AC:$AC,[9]sheet1!$AF:$AF,"")</f>
        <v/>
      </c>
      <c r="BB1920" s="14" t="s">
        <v>5537</v>
      </c>
      <c r="BC1920" s="14" t="s">
        <v>5537</v>
      </c>
      <c r="BD1920" s="14" t="str">
        <f>_xlfn.XLOOKUP(B1920,'[10]cell downs 18042026 17h'!$B:$B,'[10]cell downs 18042026 17h'!$B:$B,"")</f>
        <v/>
      </c>
      <c r="BE1920" s="14" t="str">
        <f>_xlfn.XLOOKUP(B1920,'[11]Cells Huawei 19042026 15h'!$B:$B,'[11]Cells Huawei 19042026 15h'!$B:$B,"")</f>
        <v/>
      </c>
      <c r="BF1920" s="9" t="str">
        <f>_xlfn.XLOOKUP(B1920,'[12]cells down 19042026 9H40'!$B:$B,'[12]cells down 19042026 9H40'!$B:$B,"")</f>
        <v/>
      </c>
      <c r="BG1920" s="9" t="s">
        <v>3202</v>
      </c>
      <c r="BH1920" s="9" t="s">
        <v>5537</v>
      </c>
    </row>
    <row r="1921" spans="1:60" s="9" customFormat="1" x14ac:dyDescent="0.3">
      <c r="A1921" s="1" t="s">
        <v>4471</v>
      </c>
      <c r="B1921" s="8" t="s">
        <v>4472</v>
      </c>
      <c r="C1921" s="3" t="str">
        <f>_xlfn.XLOOKUP(B1921,'[1]daily break down'!$D:$D,'[1]daily break down'!$E:$E,"")</f>
        <v>Douala</v>
      </c>
      <c r="D1921" s="1" t="s">
        <v>11</v>
      </c>
      <c r="E1921" s="1" t="s">
        <v>12</v>
      </c>
      <c r="F1921" s="3" t="s">
        <v>31</v>
      </c>
      <c r="G1921" s="1" t="s">
        <v>32</v>
      </c>
      <c r="H1921" s="42" t="str">
        <f>_xlfn.XLOOKUP(B1921,[2]CALCULATION!$B:$B,[2]CALCULATION!$H:$H,"")</f>
        <v>ZTE</v>
      </c>
      <c r="I1921" s="34">
        <v>0</v>
      </c>
      <c r="J1921" s="34">
        <v>0</v>
      </c>
      <c r="K1921" s="34">
        <v>0</v>
      </c>
      <c r="L1921" s="34">
        <v>0</v>
      </c>
      <c r="M1921" s="34">
        <v>0</v>
      </c>
      <c r="N1921" s="34">
        <v>0</v>
      </c>
      <c r="O1921" s="34">
        <v>0</v>
      </c>
      <c r="P1921" s="34">
        <v>0</v>
      </c>
      <c r="Q1921" s="34">
        <v>0</v>
      </c>
      <c r="R1921" s="34">
        <v>0</v>
      </c>
      <c r="S1921" s="35">
        <v>0</v>
      </c>
      <c r="T1921" s="35">
        <v>0</v>
      </c>
      <c r="U1921" s="35">
        <v>0</v>
      </c>
      <c r="V1921" s="35">
        <v>0</v>
      </c>
      <c r="W1921" s="35">
        <v>0</v>
      </c>
      <c r="X1921" s="35">
        <v>0</v>
      </c>
      <c r="Y1921" s="35">
        <v>0</v>
      </c>
      <c r="Z1921" s="35">
        <v>0</v>
      </c>
      <c r="AA1921" s="35">
        <v>0</v>
      </c>
      <c r="AB1921" s="35">
        <v>0</v>
      </c>
      <c r="AC1921" s="35">
        <v>0</v>
      </c>
      <c r="AD1921" s="35">
        <v>0</v>
      </c>
      <c r="AE1921" s="58" t="s">
        <v>5560</v>
      </c>
      <c r="AF1921" s="58"/>
      <c r="AG1921" s="57" t="str" cm="1">
        <f t="array" ref="AG1921">IFERROR(_xlfn.IFS(
AI1921="MPR ISSUE","PDH",
AI1921="BSS Hardware Issue","BSS",
AI1921="Sites strategiques, MLL, Pylone, etc.","ENVTECH",
AI1921="AKTIVCO DEFAUT GE &amp; POWER Cabinet","AKTIVCO",
AI1921="AKTIVCO Coupure ENEO &amp; Baisse de tension","AKTIVCO GRID ONLY",
AI1921="Coupure ENEO &amp; Baisse de tension","IHS GRID ONLY",
AI1921="Defaut GE &amp; POWER Cabinet","IHS",
AI1921="Sharing","Partners",
AI1921="Sites strategiques &amp; DataCenter","SST &amp; DC",
AI1921="Exclu","Exclu",
AI1921="SAT","SAT",
AI1921="SPARE-ISSUE","SPARE-ISSUE",
AI1921="Fiber CAmtel","TRANS_FO_CAMTEL",
AI1921="Fiber AOF","Fiber AOF",
AI1921="Projet OCM (HUAWEI)","TRAVAUX-HUAWEI",
AI1921="Projet OCM (NOKIA)","TRAVAUX-NOKIA",
AI1921="ACCESS-ISSUE","ACCESS-ISSUE",
AI1921="Projet OCM (ZTE, NOKIA, autres projets)","TRAVAUX OCM",
AI1921="No root CAuse","No root cause",
AI1921="ODU HS","PDH",
AI1921="IP &amp; VLAN","PDH",
AI1921="Warehouse HUAWEI","SPARE-ISSUE",
AI1921="SPARE-HS","SPARE-ISSUE",
AI1921="Power Telco","BSS",AI1921="no impacts","no impacts"
),"")</f>
        <v>no impacts</v>
      </c>
      <c r="AH1921" s="57" t="str" cm="1">
        <f t="array" ref="AH1921">IFERROR(_xlfn.IFS(
AI1921="MPR ISSUE","TX ISSUE",
AI1921="BSS Hardware Issue","RAN ISSUE",
AI1921="Sites strategiques, MLL, Pylone, etc.","ENVTECH",
AI1921="AKTIVCO DEFAUT GE &amp; POWER Cabinet","POWER ISSUE",
AI1921="AKTIVCO Coupure ENEO &amp; Baisse de tension","POWER ISSUE",
AI1921="Coupure ENEO &amp; Baisse de tension","POWER ISSUE",
AI1921="Defaut GE &amp; POWER Cabinet","POWER ISSUE",
AI1921="Sharing","POWER ISSUE",
AI1921="Sites strategiques &amp; DataCenter","POWER ISSUE",
AI1921="Exclu","Exclu",
AI1921="SAT","TX ISSUE",
AI1921="SPARE-ISSUE","SPARE-ISSUE",
AI1921="Fiber CAmtel","TX ISSUE",
AI1921="Fiber AOF","TX ISSUE",
AI1921="Projet OCM (HUAWEI)","TRAVAUX-HUAWEI",
AI1921="Projet OCM (NOKIA)","TRAVAUX -NOKIA",
AI1921="ACCESS-ISSUE","ACCESS-ISSUE",
AI1921="Projet OCM (ZTE, NOKIA, autres projets)","TRAVAUX OCM",
AI1921="No root CAuse","No root cause",
AI1921="ODU HS","TX ISSUE",
AI1921="IP &amp; VLAN","TX ISSUE",
AI1921="Warehouse HUAWEI","SPARE-ISSUE",
AI1921="SPARE-HS","SPARE-ISSUE",
AI1921="Power Telco","RAN ISSUE",AI1921="no impacts","no impacts"
),"")</f>
        <v>no impacts</v>
      </c>
      <c r="AI1921" s="85" t="s">
        <v>5998</v>
      </c>
      <c r="AJ1921" s="57" t="str" cm="1">
        <f t="array" ref="AJ1921">IFERROR(_xlfn.IFS(
AI1921="MPR ISSUE","ACTIVE",
AI1921="BSS Hardware Issue","ACTIVE",
AI1921="Sites strategiques, MLL, Pylone, etc.","PASSIVE",
AI1921="AKTIVCO DEFAUT GE &amp; POWER Cabinet","PASSIVE",
AI1921="AKTIVCO Coupure ENEO &amp; Baisse de tension","PASSIVE",
AI1921="Coupure ENEO &amp; Baisse de tension","PASSIVE",
AI1921="Defaut GE &amp; POWER Cabinet","PASSIVE",
AI1921="Sharing","PASSIVE",
AI1921="Sites strategiques &amp; DataCenter","PASSIVE",
AI1921="Exclu","Exclu",
AI1921="SAT","ACTIVE",
AI1921="SPARE-ISSUE","SPARE-ISSUE",
AI1921="Fiber CAmtel","ACTIVE",
AI1921="Fiber AOF","ACTIVE",
AI1921="Projet OCM (HUAWEI)","PLANNED WORKS",
AI1921="Projet OCM (NOKIA)","PLANNED WORKS",
AI1921="ACCESS-ISSUE","ACCESS-ISSUE",
AI1921="Projet OCM (ZTE, NOKIA, autres projets)","PLANNED WORKS",
AI1921="No root CAuse","No root cause",
AI1921="ODU HS","ACTIVE",
AI1921="IP &amp; VLAN","ACTIVE",
AI1921="Warehouse HUAWEI","SPARE-ISSUE",
AI1921="SPARE-HS","SPARE-ISSUE",
AI1921="Power Telco","ACTIVE", AI1921="no impacts","no impacts"
),"")</f>
        <v>no impacts</v>
      </c>
      <c r="AK1921" s="23" t="s">
        <v>5537</v>
      </c>
      <c r="AL1921" s="23" t="str">
        <f t="shared" si="52"/>
        <v>LIT_446</v>
      </c>
      <c r="AN1921" s="9" t="s">
        <v>5537</v>
      </c>
      <c r="AO1921" s="23" t="str">
        <f>_xlfn.XLOOKUP(B1921,'INCIDENT-05-03-2026'!E:E,'INCIDENT-05-03-2026'!F:F,"")</f>
        <v/>
      </c>
      <c r="AP1921" s="7" t="s">
        <v>5537</v>
      </c>
      <c r="AQ1921" s="6"/>
      <c r="AR1921" s="7"/>
      <c r="AS1921" s="3" t="str">
        <f>_xlfn.XLOOKUP(B1921,'[3]tt num | region | site id'!$C:$C,'[3]tt num | region | site id'!$Q:$Q,"")</f>
        <v/>
      </c>
      <c r="AT1921" s="24" t="str">
        <f>_xlfn.XLOOKUP(B1921,'[4]Cells Huawei 03052026 12h'!$B:$B,'[4]Cells Huawei 03052026 12h'!$T:$T,"")</f>
        <v/>
      </c>
      <c r="AU1921" s="24" t="str">
        <f>_xlfn.XLOOKUP(B1921,'[5]cells down 02052026 8h50'!$B:$B,'[5]cells down 02052026 8h50'!$R:$R,"")</f>
        <v/>
      </c>
      <c r="AV1921" s="24" t="str">
        <f>_xlfn.XLOOKUP(B1921,'[5]cells down 02052026 13h50'!$B:$B,'[5]cells down 02052026 13h50'!$R:$R,"")</f>
        <v/>
      </c>
      <c r="AW1921" s="24" t="str">
        <f>_xlfn.XLOOKUP(B1921,'[5]cells down 02052026 13h50'!$B:$B,'[5]cells down 02052026 13h50'!$R:$R,"")</f>
        <v/>
      </c>
      <c r="AX1921" s="24" t="str">
        <f>_xlfn.XLOOKUP(B1921,'[6]cell downs 03052026 8h40 '!$B:$B,'[6]cell downs 03052026 8h40 '!$R:$R,"")</f>
        <v/>
      </c>
      <c r="AY1921" s="24" t="str">
        <f>_xlfn.XLOOKUP(B1921,'[7]ALL SITES DOWN'!$D:$D,'[7]ALL SITES DOWN'!$J:$J,"")</f>
        <v/>
      </c>
      <c r="AZ1921" s="24" t="str">
        <f>_xlfn.XLOOKUP(B1921,'[8]ALL SITES DOWN'!$D:$D,'[8]ALL SITES DOWN'!$J:$J,"")</f>
        <v/>
      </c>
      <c r="BA1921" s="9" t="str">
        <f>_xlfn.XLOOKUP(B1921,[9]sheet1!$AC:$AC,[9]sheet1!$AF:$AF,"")</f>
        <v/>
      </c>
      <c r="BB1921" s="14" t="s">
        <v>5537</v>
      </c>
      <c r="BC1921" s="14" t="s">
        <v>5537</v>
      </c>
      <c r="BD1921" s="14" t="str">
        <f>_xlfn.XLOOKUP(B1921,'[10]cell downs 18042026 17h'!$B:$B,'[10]cell downs 18042026 17h'!$B:$B,"")</f>
        <v/>
      </c>
      <c r="BE1921" s="14" t="str">
        <f>_xlfn.XLOOKUP(B1921,'[11]Cells Huawei 19042026 15h'!$B:$B,'[11]Cells Huawei 19042026 15h'!$B:$B,"")</f>
        <v/>
      </c>
      <c r="BF1921" s="9" t="str">
        <f>_xlfn.XLOOKUP(B1921,'[12]cells down 19042026 9H40'!$B:$B,'[12]cells down 19042026 9H40'!$B:$B,"")</f>
        <v/>
      </c>
      <c r="BG1921" s="9" t="s">
        <v>4472</v>
      </c>
      <c r="BH1921" s="9" t="s">
        <v>154</v>
      </c>
    </row>
    <row r="1922" spans="1:60" s="9" customFormat="1" x14ac:dyDescent="0.3">
      <c r="A1922" s="1" t="s">
        <v>3012</v>
      </c>
      <c r="B1922" s="8" t="s">
        <v>3013</v>
      </c>
      <c r="C1922" s="3" t="str">
        <f>_xlfn.XLOOKUP(B1922,'[1]daily break down'!$D:$D,'[1]daily break down'!$E:$E,"")</f>
        <v>Ngaoundere</v>
      </c>
      <c r="D1922" s="1" t="s">
        <v>11</v>
      </c>
      <c r="E1922" s="1" t="s">
        <v>12</v>
      </c>
      <c r="F1922" s="3" t="s">
        <v>90</v>
      </c>
      <c r="G1922" s="1" t="s">
        <v>91</v>
      </c>
      <c r="H1922" s="40" t="str">
        <f>_xlfn.XLOOKUP(B1922,[2]CALCULATION!$B:$B,[2]CALCULATION!$H:$H,"")</f>
        <v>Huawei</v>
      </c>
      <c r="I1922" s="34">
        <v>0</v>
      </c>
      <c r="J1922" s="34">
        <v>0</v>
      </c>
      <c r="K1922" s="34">
        <v>0</v>
      </c>
      <c r="L1922" s="34">
        <v>0</v>
      </c>
      <c r="M1922" s="34">
        <v>0</v>
      </c>
      <c r="N1922" s="34">
        <v>0</v>
      </c>
      <c r="O1922" s="34">
        <v>0</v>
      </c>
      <c r="P1922" s="34">
        <v>0</v>
      </c>
      <c r="Q1922" s="34">
        <v>0</v>
      </c>
      <c r="R1922" s="34">
        <v>0</v>
      </c>
      <c r="S1922" s="35">
        <v>0</v>
      </c>
      <c r="T1922" s="35">
        <v>0</v>
      </c>
      <c r="U1922" s="35">
        <v>0</v>
      </c>
      <c r="V1922" s="35">
        <v>0</v>
      </c>
      <c r="W1922" s="35">
        <v>0</v>
      </c>
      <c r="X1922" s="35">
        <v>0</v>
      </c>
      <c r="Y1922" s="35">
        <v>0</v>
      </c>
      <c r="Z1922" s="35">
        <v>0</v>
      </c>
      <c r="AA1922" s="35">
        <v>0</v>
      </c>
      <c r="AB1922" s="35">
        <v>0</v>
      </c>
      <c r="AC1922" s="35">
        <v>0</v>
      </c>
      <c r="AD1922" s="35">
        <v>0</v>
      </c>
      <c r="AE1922" s="58" t="s">
        <v>5560</v>
      </c>
      <c r="AF1922" s="58"/>
      <c r="AG1922" s="57" t="str" cm="1">
        <f t="array" ref="AG1922">IFERROR(_xlfn.IFS(
AI1922="MPR ISSUE","PDH",
AI1922="BSS Hardware Issue","BSS",
AI1922="Sites strategiques, MLL, Pylone, etc.","ENVTECH",
AI1922="AKTIVCO DEFAUT GE &amp; POWER Cabinet","AKTIVCO",
AI1922="AKTIVCO Coupure ENEO &amp; Baisse de tension","AKTIVCO GRID ONLY",
AI1922="Coupure ENEO &amp; Baisse de tension","IHS GRID ONLY",
AI1922="Defaut GE &amp; POWER Cabinet","IHS",
AI1922="Sharing","Partners",
AI1922="Sites strategiques &amp; DataCenter","SST &amp; DC",
AI1922="Exclu","Exclu",
AI1922="SAT","SAT",
AI1922="SPARE-ISSUE","SPARE-ISSUE",
AI1922="Fiber CAmtel","TRANS_FO_CAMTEL",
AI1922="Fiber AOF","Fiber AOF",
AI1922="Projet OCM (HUAWEI)","TRAVAUX-HUAWEI",
AI1922="Projet OCM (NOKIA)","TRAVAUX-NOKIA",
AI1922="ACCESS-ISSUE","ACCESS-ISSUE",
AI1922="Projet OCM (ZTE, NOKIA, autres projets)","TRAVAUX OCM",
AI1922="No root CAuse","No root cause",
AI1922="ODU HS","PDH",
AI1922="IP &amp; VLAN","PDH",
AI1922="Warehouse HUAWEI","SPARE-ISSUE",
AI1922="SPARE-HS","SPARE-ISSUE",
AI1922="Power Telco","BSS",AI1922="no impacts","no impacts"
),"")</f>
        <v>no impacts</v>
      </c>
      <c r="AH1922" s="57" t="str" cm="1">
        <f t="array" ref="AH1922">IFERROR(_xlfn.IFS(
AI1922="MPR ISSUE","TX ISSUE",
AI1922="BSS Hardware Issue","RAN ISSUE",
AI1922="Sites strategiques, MLL, Pylone, etc.","ENVTECH",
AI1922="AKTIVCO DEFAUT GE &amp; POWER Cabinet","POWER ISSUE",
AI1922="AKTIVCO Coupure ENEO &amp; Baisse de tension","POWER ISSUE",
AI1922="Coupure ENEO &amp; Baisse de tension","POWER ISSUE",
AI1922="Defaut GE &amp; POWER Cabinet","POWER ISSUE",
AI1922="Sharing","POWER ISSUE",
AI1922="Sites strategiques &amp; DataCenter","POWER ISSUE",
AI1922="Exclu","Exclu",
AI1922="SAT","TX ISSUE",
AI1922="SPARE-ISSUE","SPARE-ISSUE",
AI1922="Fiber CAmtel","TX ISSUE",
AI1922="Fiber AOF","TX ISSUE",
AI1922="Projet OCM (HUAWEI)","TRAVAUX-HUAWEI",
AI1922="Projet OCM (NOKIA)","TRAVAUX -NOKIA",
AI1922="ACCESS-ISSUE","ACCESS-ISSUE",
AI1922="Projet OCM (ZTE, NOKIA, autres projets)","TRAVAUX OCM",
AI1922="No root CAuse","No root cause",
AI1922="ODU HS","TX ISSUE",
AI1922="IP &amp; VLAN","TX ISSUE",
AI1922="Warehouse HUAWEI","SPARE-ISSUE",
AI1922="SPARE-HS","SPARE-ISSUE",
AI1922="Power Telco","RAN ISSUE",AI1922="no impacts","no impacts"
),"")</f>
        <v>no impacts</v>
      </c>
      <c r="AI1922" s="85" t="s">
        <v>5998</v>
      </c>
      <c r="AJ1922" s="57" t="str" cm="1">
        <f t="array" ref="AJ1922">IFERROR(_xlfn.IFS(
AI1922="MPR ISSUE","ACTIVE",
AI1922="BSS Hardware Issue","ACTIVE",
AI1922="Sites strategiques, MLL, Pylone, etc.","PASSIVE",
AI1922="AKTIVCO DEFAUT GE &amp; POWER Cabinet","PASSIVE",
AI1922="AKTIVCO Coupure ENEO &amp; Baisse de tension","PASSIVE",
AI1922="Coupure ENEO &amp; Baisse de tension","PASSIVE",
AI1922="Defaut GE &amp; POWER Cabinet","PASSIVE",
AI1922="Sharing","PASSIVE",
AI1922="Sites strategiques &amp; DataCenter","PASSIVE",
AI1922="Exclu","Exclu",
AI1922="SAT","ACTIVE",
AI1922="SPARE-ISSUE","SPARE-ISSUE",
AI1922="Fiber CAmtel","ACTIVE",
AI1922="Fiber AOF","ACTIVE",
AI1922="Projet OCM (HUAWEI)","PLANNED WORKS",
AI1922="Projet OCM (NOKIA)","PLANNED WORKS",
AI1922="ACCESS-ISSUE","ACCESS-ISSUE",
AI1922="Projet OCM (ZTE, NOKIA, autres projets)","PLANNED WORKS",
AI1922="No root CAuse","No root cause",
AI1922="ODU HS","ACTIVE",
AI1922="IP &amp; VLAN","ACTIVE",
AI1922="Warehouse HUAWEI","SPARE-ISSUE",
AI1922="SPARE-HS","SPARE-ISSUE",
AI1922="Power Telco","ACTIVE", AI1922="no impacts","no impacts"
),"")</f>
        <v>no impacts</v>
      </c>
      <c r="AK1922" s="23" t="s">
        <v>5537</v>
      </c>
      <c r="AL1922" s="23" t="str">
        <f t="shared" si="52"/>
        <v>ADM_018</v>
      </c>
      <c r="AN1922" s="9" t="s">
        <v>5537</v>
      </c>
      <c r="AO1922" s="23" t="str">
        <f>_xlfn.XLOOKUP(B1922,'INCIDENT-05-03-2026'!E:E,'INCIDENT-05-03-2026'!F:F,"")</f>
        <v/>
      </c>
      <c r="AP1922" s="7" t="s">
        <v>5537</v>
      </c>
      <c r="AQ1922" s="6"/>
      <c r="AR1922" s="7"/>
      <c r="AS1922" s="3" t="str">
        <f>_xlfn.XLOOKUP(B1922,'[3]tt num | region | site id'!$C:$C,'[3]tt num | region | site id'!$Q:$Q,"")</f>
        <v/>
      </c>
      <c r="AT1922" s="24" t="str">
        <f>_xlfn.XLOOKUP(B1922,'[4]Cells Huawei 03052026 12h'!$B:$B,'[4]Cells Huawei 03052026 12h'!$T:$T,"")</f>
        <v/>
      </c>
      <c r="AU1922" s="24" t="str">
        <f>_xlfn.XLOOKUP(B1922,'[5]cells down 02052026 8h50'!$B:$B,'[5]cells down 02052026 8h50'!$R:$R,"")</f>
        <v/>
      </c>
      <c r="AV1922" s="24" t="str">
        <f>_xlfn.XLOOKUP(B1922,'[5]cells down 02052026 13h50'!$B:$B,'[5]cells down 02052026 13h50'!$R:$R,"")</f>
        <v/>
      </c>
      <c r="AW1922" s="24" t="str">
        <f>_xlfn.XLOOKUP(B1922,'[5]cells down 02052026 13h50'!$B:$B,'[5]cells down 02052026 13h50'!$R:$R,"")</f>
        <v/>
      </c>
      <c r="AX1922" s="24" t="str">
        <f>_xlfn.XLOOKUP(B1922,'[6]cell downs 03052026 8h40 '!$B:$B,'[6]cell downs 03052026 8h40 '!$R:$R,"")</f>
        <v/>
      </c>
      <c r="AY1922" s="24" t="str">
        <f>_xlfn.XLOOKUP(B1922,'[7]ALL SITES DOWN'!$D:$D,'[7]ALL SITES DOWN'!$J:$J,"")</f>
        <v/>
      </c>
      <c r="AZ1922" s="24" t="str">
        <f>_xlfn.XLOOKUP(B1922,'[8]ALL SITES DOWN'!$D:$D,'[8]ALL SITES DOWN'!$J:$J,"")</f>
        <v/>
      </c>
      <c r="BA1922" s="9" t="str">
        <f>_xlfn.XLOOKUP(B1922,[9]sheet1!$AC:$AC,[9]sheet1!$AF:$AF,"")</f>
        <v/>
      </c>
      <c r="BB1922" s="14" t="s">
        <v>5537</v>
      </c>
      <c r="BC1922" s="14" t="s">
        <v>5537</v>
      </c>
      <c r="BD1922" s="14" t="str">
        <f>_xlfn.XLOOKUP(B1922,'[10]cell downs 18042026 17h'!$B:$B,'[10]cell downs 18042026 17h'!$B:$B,"")</f>
        <v/>
      </c>
      <c r="BE1922" s="14" t="str">
        <f>_xlfn.XLOOKUP(B1922,'[11]Cells Huawei 19042026 15h'!$B:$B,'[11]Cells Huawei 19042026 15h'!$B:$B,"")</f>
        <v/>
      </c>
      <c r="BF1922" s="9" t="str">
        <f>_xlfn.XLOOKUP(B1922,'[12]cells down 19042026 9H40'!$B:$B,'[12]cells down 19042026 9H40'!$B:$B,"")</f>
        <v/>
      </c>
      <c r="BG1922" s="9" t="s">
        <v>3013</v>
      </c>
      <c r="BH1922" s="9" t="s">
        <v>154</v>
      </c>
    </row>
    <row r="1923" spans="1:60" s="9" customFormat="1" x14ac:dyDescent="0.3">
      <c r="A1923" s="1" t="s">
        <v>5086</v>
      </c>
      <c r="B1923" s="1" t="s">
        <v>5087</v>
      </c>
      <c r="C1923" s="3" t="str">
        <f>_xlfn.XLOOKUP(B1923,'[1]daily break down'!$D:$D,'[1]daily break down'!$E:$E,"")</f>
        <v>Yaounde</v>
      </c>
      <c r="D1923" s="1" t="s">
        <v>21</v>
      </c>
      <c r="E1923" s="1" t="s">
        <v>30</v>
      </c>
      <c r="F1923" s="3" t="s">
        <v>37</v>
      </c>
      <c r="G1923" s="1" t="s">
        <v>38</v>
      </c>
      <c r="H1923" s="42" t="str">
        <f>_xlfn.XLOOKUP(B1923,[2]CALCULATION!$B:$B,[2]CALCULATION!$H:$H,"")</f>
        <v>ZTE</v>
      </c>
      <c r="I1923" s="34">
        <v>0</v>
      </c>
      <c r="J1923" s="34">
        <v>0</v>
      </c>
      <c r="K1923" s="34">
        <v>0</v>
      </c>
      <c r="L1923" s="34">
        <v>0</v>
      </c>
      <c r="M1923" s="34">
        <v>0</v>
      </c>
      <c r="N1923" s="34">
        <v>0</v>
      </c>
      <c r="O1923" s="34">
        <v>0</v>
      </c>
      <c r="P1923" s="34">
        <v>0</v>
      </c>
      <c r="Q1923" s="34">
        <v>0</v>
      </c>
      <c r="R1923" s="34">
        <v>0</v>
      </c>
      <c r="S1923" s="35">
        <v>0</v>
      </c>
      <c r="T1923" s="35">
        <v>0</v>
      </c>
      <c r="U1923" s="35">
        <v>0</v>
      </c>
      <c r="V1923" s="35">
        <v>0</v>
      </c>
      <c r="W1923" s="35">
        <v>0</v>
      </c>
      <c r="X1923" s="35">
        <v>0</v>
      </c>
      <c r="Y1923" s="35">
        <v>0</v>
      </c>
      <c r="Z1923" s="35">
        <v>0</v>
      </c>
      <c r="AA1923" s="35">
        <v>0</v>
      </c>
      <c r="AB1923" s="35">
        <v>0</v>
      </c>
      <c r="AC1923" s="35">
        <v>0</v>
      </c>
      <c r="AD1923" s="35">
        <v>0</v>
      </c>
      <c r="AE1923" s="58" t="s">
        <v>5560</v>
      </c>
      <c r="AF1923" s="58"/>
      <c r="AG1923" s="57" t="str" cm="1">
        <f t="array" ref="AG1923">IFERROR(_xlfn.IFS(
AI1923="MPR ISSUE","PDH",
AI1923="BSS Hardware Issue","BSS",
AI1923="Sites strategiques, MLL, Pylone, etc.","ENVTECH",
AI1923="AKTIVCO DEFAUT GE &amp; POWER Cabinet","AKTIVCO",
AI1923="AKTIVCO Coupure ENEO &amp; Baisse de tension","AKTIVCO GRID ONLY",
AI1923="Coupure ENEO &amp; Baisse de tension","IHS GRID ONLY",
AI1923="Defaut GE &amp; POWER Cabinet","IHS",
AI1923="Sharing","Partners",
AI1923="Sites strategiques &amp; DataCenter","SST &amp; DC",
AI1923="Exclu","Exclu",
AI1923="SAT","SAT",
AI1923="SPARE-ISSUE","SPARE-ISSUE",
AI1923="Fiber CAmtel","TRANS_FO_CAMTEL",
AI1923="Fiber AOF","Fiber AOF",
AI1923="Projet OCM (HUAWEI)","TRAVAUX-HUAWEI",
AI1923="Projet OCM (NOKIA)","TRAVAUX-NOKIA",
AI1923="ACCESS-ISSUE","ACCESS-ISSUE",
AI1923="Projet OCM (ZTE, NOKIA, autres projets)","TRAVAUX OCM",
AI1923="No root CAuse","No root cause",
AI1923="ODU HS","PDH",
AI1923="IP &amp; VLAN","PDH",
AI1923="Warehouse HUAWEI","SPARE-ISSUE",
AI1923="SPARE-HS","SPARE-ISSUE",
AI1923="Power Telco","BSS",AI1923="no impacts","no impacts"
),"")</f>
        <v>no impacts</v>
      </c>
      <c r="AH1923" s="57" t="str" cm="1">
        <f t="array" ref="AH1923">IFERROR(_xlfn.IFS(
AI1923="MPR ISSUE","TX ISSUE",
AI1923="BSS Hardware Issue","RAN ISSUE",
AI1923="Sites strategiques, MLL, Pylone, etc.","ENVTECH",
AI1923="AKTIVCO DEFAUT GE &amp; POWER Cabinet","POWER ISSUE",
AI1923="AKTIVCO Coupure ENEO &amp; Baisse de tension","POWER ISSUE",
AI1923="Coupure ENEO &amp; Baisse de tension","POWER ISSUE",
AI1923="Defaut GE &amp; POWER Cabinet","POWER ISSUE",
AI1923="Sharing","POWER ISSUE",
AI1923="Sites strategiques &amp; DataCenter","POWER ISSUE",
AI1923="Exclu","Exclu",
AI1923="SAT","TX ISSUE",
AI1923="SPARE-ISSUE","SPARE-ISSUE",
AI1923="Fiber CAmtel","TX ISSUE",
AI1923="Fiber AOF","TX ISSUE",
AI1923="Projet OCM (HUAWEI)","TRAVAUX-HUAWEI",
AI1923="Projet OCM (NOKIA)","TRAVAUX -NOKIA",
AI1923="ACCESS-ISSUE","ACCESS-ISSUE",
AI1923="Projet OCM (ZTE, NOKIA, autres projets)","TRAVAUX OCM",
AI1923="No root CAuse","No root cause",
AI1923="ODU HS","TX ISSUE",
AI1923="IP &amp; VLAN","TX ISSUE",
AI1923="Warehouse HUAWEI","SPARE-ISSUE",
AI1923="SPARE-HS","SPARE-ISSUE",
AI1923="Power Telco","RAN ISSUE",AI1923="no impacts","no impacts"
),"")</f>
        <v>no impacts</v>
      </c>
      <c r="AI1923" s="85" t="s">
        <v>5998</v>
      </c>
      <c r="AJ1923" s="57" t="str" cm="1">
        <f t="array" ref="AJ1923">IFERROR(_xlfn.IFS(
AI1923="MPR ISSUE","ACTIVE",
AI1923="BSS Hardware Issue","ACTIVE",
AI1923="Sites strategiques, MLL, Pylone, etc.","PASSIVE",
AI1923="AKTIVCO DEFAUT GE &amp; POWER Cabinet","PASSIVE",
AI1923="AKTIVCO Coupure ENEO &amp; Baisse de tension","PASSIVE",
AI1923="Coupure ENEO &amp; Baisse de tension","PASSIVE",
AI1923="Defaut GE &amp; POWER Cabinet","PASSIVE",
AI1923="Sharing","PASSIVE",
AI1923="Sites strategiques &amp; DataCenter","PASSIVE",
AI1923="Exclu","Exclu",
AI1923="SAT","ACTIVE",
AI1923="SPARE-ISSUE","SPARE-ISSUE",
AI1923="Fiber CAmtel","ACTIVE",
AI1923="Fiber AOF","ACTIVE",
AI1923="Projet OCM (HUAWEI)","PLANNED WORKS",
AI1923="Projet OCM (NOKIA)","PLANNED WORKS",
AI1923="ACCESS-ISSUE","ACCESS-ISSUE",
AI1923="Projet OCM (ZTE, NOKIA, autres projets)","PLANNED WORKS",
AI1923="No root CAuse","No root cause",
AI1923="ODU HS","ACTIVE",
AI1923="IP &amp; VLAN","ACTIVE",
AI1923="Warehouse HUAWEI","SPARE-ISSUE",
AI1923="SPARE-HS","SPARE-ISSUE",
AI1923="Power Telco","ACTIVE", AI1923="no impacts","no impacts"
),"")</f>
        <v>no impacts</v>
      </c>
      <c r="AK1923" s="23" t="s">
        <v>5537</v>
      </c>
      <c r="AL1923" s="23" t="str">
        <f t="shared" si="52"/>
        <v>CTR_684</v>
      </c>
      <c r="AN1923" s="9" t="s">
        <v>5537</v>
      </c>
      <c r="AO1923" s="23" t="str">
        <f>_xlfn.XLOOKUP(B1923,'INCIDENT-05-03-2026'!E:E,'INCIDENT-05-03-2026'!F:F,"")</f>
        <v/>
      </c>
      <c r="AP1923" s="7" t="s">
        <v>5537</v>
      </c>
      <c r="AQ1923" s="6"/>
      <c r="AR1923" s="7"/>
      <c r="AS1923" s="3" t="str">
        <f>_xlfn.XLOOKUP(B1923,'[3]tt num | region | site id'!$C:$C,'[3]tt num | region | site id'!$Q:$Q,"")</f>
        <v/>
      </c>
      <c r="AT1923" s="24" t="str">
        <f>_xlfn.XLOOKUP(B1923,'[4]Cells Huawei 03052026 12h'!$B:$B,'[4]Cells Huawei 03052026 12h'!$T:$T,"")</f>
        <v/>
      </c>
      <c r="AU1923" s="24" t="str">
        <f>_xlfn.XLOOKUP(B1923,'[5]cells down 02052026 8h50'!$B:$B,'[5]cells down 02052026 8h50'!$R:$R,"")</f>
        <v/>
      </c>
      <c r="AV1923" s="24" t="str">
        <f>_xlfn.XLOOKUP(B1923,'[5]cells down 02052026 13h50'!$B:$B,'[5]cells down 02052026 13h50'!$R:$R,"")</f>
        <v/>
      </c>
      <c r="AW1923" s="24" t="str">
        <f>_xlfn.XLOOKUP(B1923,'[5]cells down 02052026 13h50'!$B:$B,'[5]cells down 02052026 13h50'!$R:$R,"")</f>
        <v/>
      </c>
      <c r="AX1923" s="24" t="str">
        <f>_xlfn.XLOOKUP(B1923,'[6]cell downs 03052026 8h40 '!$B:$B,'[6]cell downs 03052026 8h40 '!$R:$R,"")</f>
        <v/>
      </c>
      <c r="AY1923" s="24" t="str">
        <f>_xlfn.XLOOKUP(B1923,'[7]ALL SITES DOWN'!$D:$D,'[7]ALL SITES DOWN'!$J:$J,"")</f>
        <v/>
      </c>
      <c r="AZ1923" s="24" t="str">
        <f>_xlfn.XLOOKUP(B1923,'[8]ALL SITES DOWN'!$D:$D,'[8]ALL SITES DOWN'!$J:$J,"")</f>
        <v/>
      </c>
      <c r="BA1923" s="9" t="str">
        <f>_xlfn.XLOOKUP(B1923,[9]sheet1!$AC:$AC,[9]sheet1!$AF:$AF,"")</f>
        <v/>
      </c>
      <c r="BB1923" s="14" t="s">
        <v>5537</v>
      </c>
      <c r="BC1923" s="14" t="s">
        <v>5537</v>
      </c>
      <c r="BD1923" s="14" t="str">
        <f>_xlfn.XLOOKUP(B1923,'[10]cell downs 18042026 17h'!$B:$B,'[10]cell downs 18042026 17h'!$B:$B,"")</f>
        <v/>
      </c>
      <c r="BE1923" s="14" t="str">
        <f>_xlfn.XLOOKUP(B1923,'[11]Cells Huawei 19042026 15h'!$B:$B,'[11]Cells Huawei 19042026 15h'!$B:$B,"")</f>
        <v/>
      </c>
      <c r="BF1923" s="9" t="str">
        <f>_xlfn.XLOOKUP(B1923,'[12]cells down 19042026 9H40'!$B:$B,'[12]cells down 19042026 9H40'!$B:$B,"")</f>
        <v/>
      </c>
      <c r="BG1923" s="9" t="s">
        <v>5537</v>
      </c>
      <c r="BH1923" s="9" t="s">
        <v>12</v>
      </c>
    </row>
    <row r="1924" spans="1:60" s="9" customFormat="1" x14ac:dyDescent="0.3">
      <c r="A1924" s="1" t="s">
        <v>3058</v>
      </c>
      <c r="B1924" s="8" t="s">
        <v>3059</v>
      </c>
      <c r="C1924" s="3" t="str">
        <f>_xlfn.XLOOKUP(B1924,'[1]daily break down'!$D:$D,'[1]daily break down'!$E:$E,"")</f>
        <v>NORD-OUEST</v>
      </c>
      <c r="D1924" s="1" t="s">
        <v>21</v>
      </c>
      <c r="E1924" s="1" t="s">
        <v>36</v>
      </c>
      <c r="F1924" s="3" t="s">
        <v>51</v>
      </c>
      <c r="G1924" s="1" t="s">
        <v>52</v>
      </c>
      <c r="H1924" s="40" t="str">
        <f>_xlfn.XLOOKUP(B1924,[2]CALCULATION!$B:$B,[2]CALCULATION!$H:$H,"")</f>
        <v>Huawei</v>
      </c>
      <c r="I1924" s="34">
        <v>0</v>
      </c>
      <c r="J1924" s="34">
        <v>0</v>
      </c>
      <c r="K1924" s="34">
        <v>0</v>
      </c>
      <c r="L1924" s="34">
        <v>0</v>
      </c>
      <c r="M1924" s="34">
        <v>0</v>
      </c>
      <c r="N1924" s="34">
        <v>0</v>
      </c>
      <c r="O1924" s="34">
        <v>0</v>
      </c>
      <c r="P1924" s="34">
        <v>0</v>
      </c>
      <c r="Q1924" s="34">
        <v>0</v>
      </c>
      <c r="R1924" s="34">
        <v>0</v>
      </c>
      <c r="S1924" s="35">
        <v>0</v>
      </c>
      <c r="T1924" s="35">
        <v>0</v>
      </c>
      <c r="U1924" s="35">
        <v>0</v>
      </c>
      <c r="V1924" s="35">
        <v>0</v>
      </c>
      <c r="W1924" s="35">
        <v>0</v>
      </c>
      <c r="X1924" s="35">
        <v>0</v>
      </c>
      <c r="Y1924" s="35">
        <v>0</v>
      </c>
      <c r="Z1924" s="35">
        <v>0.42486723567700524</v>
      </c>
      <c r="AA1924" s="35">
        <v>0</v>
      </c>
      <c r="AB1924" s="35">
        <v>0</v>
      </c>
      <c r="AC1924" s="35">
        <v>0</v>
      </c>
      <c r="AD1924" s="35">
        <v>0</v>
      </c>
      <c r="AE1924" s="58" t="s">
        <v>5560</v>
      </c>
      <c r="AF1924" s="58"/>
      <c r="AG1924" s="57" t="str" cm="1">
        <f t="array" ref="AG1924">IFERROR(_xlfn.IFS(
AI1924="MPR ISSUE","PDH",
AI1924="BSS Hardware Issue","BSS",
AI1924="Sites strategiques, MLL, Pylone, etc.","ENVTECH",
AI1924="AKTIVCO DEFAUT GE &amp; POWER Cabinet","AKTIVCO",
AI1924="AKTIVCO Coupure ENEO &amp; Baisse de tension","AKTIVCO GRID ONLY",
AI1924="Coupure ENEO &amp; Baisse de tension","IHS GRID ONLY",
AI1924="Defaut GE &amp; POWER Cabinet","IHS",
AI1924="Sharing","Partners",
AI1924="Sites strategiques &amp; DataCenter","SST &amp; DC",
AI1924="Exclu","Exclu",
AI1924="SAT","SAT",
AI1924="SPARE-ISSUE","SPARE-ISSUE",
AI1924="Fiber CAmtel","TRANS_FO_CAMTEL",
AI1924="Fiber AOF","Fiber AOF",
AI1924="Projet OCM (HUAWEI)","TRAVAUX-HUAWEI",
AI1924="Projet OCM (NOKIA)","TRAVAUX-NOKIA",
AI1924="ACCESS-ISSUE","ACCESS-ISSUE",
AI1924="Projet OCM (ZTE, NOKIA, autres projets)","TRAVAUX OCM",
AI1924="No root CAuse","No root cause",
AI1924="ODU HS","PDH",
AI1924="IP &amp; VLAN","PDH",
AI1924="Warehouse HUAWEI","SPARE-ISSUE",
AI1924="SPARE-HS","SPARE-ISSUE",
AI1924="Power Telco","BSS",AI1924="no impacts","no impacts"
),"")</f>
        <v>no impacts</v>
      </c>
      <c r="AH1924" s="57" t="str" cm="1">
        <f t="array" ref="AH1924">IFERROR(_xlfn.IFS(
AI1924="MPR ISSUE","TX ISSUE",
AI1924="BSS Hardware Issue","RAN ISSUE",
AI1924="Sites strategiques, MLL, Pylone, etc.","ENVTECH",
AI1924="AKTIVCO DEFAUT GE &amp; POWER Cabinet","POWER ISSUE",
AI1924="AKTIVCO Coupure ENEO &amp; Baisse de tension","POWER ISSUE",
AI1924="Coupure ENEO &amp; Baisse de tension","POWER ISSUE",
AI1924="Defaut GE &amp; POWER Cabinet","POWER ISSUE",
AI1924="Sharing","POWER ISSUE",
AI1924="Sites strategiques &amp; DataCenter","POWER ISSUE",
AI1924="Exclu","Exclu",
AI1924="SAT","TX ISSUE",
AI1924="SPARE-ISSUE","SPARE-ISSUE",
AI1924="Fiber CAmtel","TX ISSUE",
AI1924="Fiber AOF","TX ISSUE",
AI1924="Projet OCM (HUAWEI)","TRAVAUX-HUAWEI",
AI1924="Projet OCM (NOKIA)","TRAVAUX -NOKIA",
AI1924="ACCESS-ISSUE","ACCESS-ISSUE",
AI1924="Projet OCM (ZTE, NOKIA, autres projets)","TRAVAUX OCM",
AI1924="No root CAuse","No root cause",
AI1924="ODU HS","TX ISSUE",
AI1924="IP &amp; VLAN","TX ISSUE",
AI1924="Warehouse HUAWEI","SPARE-ISSUE",
AI1924="SPARE-HS","SPARE-ISSUE",
AI1924="Power Telco","RAN ISSUE",AI1924="no impacts","no impacts"
),"")</f>
        <v>no impacts</v>
      </c>
      <c r="AI1924" s="85" t="s">
        <v>5998</v>
      </c>
      <c r="AJ1924" s="57" t="str" cm="1">
        <f t="array" ref="AJ1924">IFERROR(_xlfn.IFS(
AI1924="MPR ISSUE","ACTIVE",
AI1924="BSS Hardware Issue","ACTIVE",
AI1924="Sites strategiques, MLL, Pylone, etc.","PASSIVE",
AI1924="AKTIVCO DEFAUT GE &amp; POWER Cabinet","PASSIVE",
AI1924="AKTIVCO Coupure ENEO &amp; Baisse de tension","PASSIVE",
AI1924="Coupure ENEO &amp; Baisse de tension","PASSIVE",
AI1924="Defaut GE &amp; POWER Cabinet","PASSIVE",
AI1924="Sharing","PASSIVE",
AI1924="Sites strategiques &amp; DataCenter","PASSIVE",
AI1924="Exclu","Exclu",
AI1924="SAT","ACTIVE",
AI1924="SPARE-ISSUE","SPARE-ISSUE",
AI1924="Fiber CAmtel","ACTIVE",
AI1924="Fiber AOF","ACTIVE",
AI1924="Projet OCM (HUAWEI)","PLANNED WORKS",
AI1924="Projet OCM (NOKIA)","PLANNED WORKS",
AI1924="ACCESS-ISSUE","ACCESS-ISSUE",
AI1924="Projet OCM (ZTE, NOKIA, autres projets)","PLANNED WORKS",
AI1924="No root CAuse","No root cause",
AI1924="ODU HS","ACTIVE",
AI1924="IP &amp; VLAN","ACTIVE",
AI1924="Warehouse HUAWEI","SPARE-ISSUE",
AI1924="SPARE-HS","SPARE-ISSUE",
AI1924="Power Telco","ACTIVE", AI1924="no impacts","no impacts"
),"")</f>
        <v>no impacts</v>
      </c>
      <c r="AK1924" s="23" t="s">
        <v>5537</v>
      </c>
      <c r="AL1924" s="23" t="str">
        <f t="shared" si="52"/>
        <v>NRO_008</v>
      </c>
      <c r="AN1924" s="9" t="s">
        <v>5537</v>
      </c>
      <c r="AO1924" s="23" t="str">
        <f>_xlfn.XLOOKUP(B1924,'INCIDENT-05-03-2026'!E:E,'INCIDENT-05-03-2026'!F:F,"")</f>
        <v/>
      </c>
      <c r="AP1924" s="7" t="s">
        <v>5537</v>
      </c>
      <c r="AQ1924" s="6"/>
      <c r="AR1924" s="7"/>
      <c r="AS1924" s="3" t="str">
        <f>_xlfn.XLOOKUP(B1924,'[3]tt num | region | site id'!$C:$C,'[3]tt num | region | site id'!$Q:$Q,"")</f>
        <v/>
      </c>
      <c r="AT1924" s="24" t="str">
        <f>_xlfn.XLOOKUP(B1924,'[4]Cells Huawei 03052026 12h'!$B:$B,'[4]Cells Huawei 03052026 12h'!$T:$T,"")</f>
        <v/>
      </c>
      <c r="AU1924" s="24" t="str">
        <f>_xlfn.XLOOKUP(B1924,'[5]cells down 02052026 8h50'!$B:$B,'[5]cells down 02052026 8h50'!$R:$R,"")</f>
        <v/>
      </c>
      <c r="AV1924" s="24" t="str">
        <f>_xlfn.XLOOKUP(B1924,'[5]cells down 02052026 13h50'!$B:$B,'[5]cells down 02052026 13h50'!$R:$R,"")</f>
        <v/>
      </c>
      <c r="AW1924" s="24" t="str">
        <f>_xlfn.XLOOKUP(B1924,'[5]cells down 02052026 13h50'!$B:$B,'[5]cells down 02052026 13h50'!$R:$R,"")</f>
        <v/>
      </c>
      <c r="AX1924" s="24" t="str">
        <f>_xlfn.XLOOKUP(B1924,'[6]cell downs 03052026 8h40 '!$B:$B,'[6]cell downs 03052026 8h40 '!$R:$R,"")</f>
        <v/>
      </c>
      <c r="AY1924" s="24" t="str">
        <f>_xlfn.XLOOKUP(B1924,'[7]ALL SITES DOWN'!$D:$D,'[7]ALL SITES DOWN'!$J:$J,"")</f>
        <v/>
      </c>
      <c r="AZ1924" s="24" t="str">
        <f>_xlfn.XLOOKUP(B1924,'[8]ALL SITES DOWN'!$D:$D,'[8]ALL SITES DOWN'!$J:$J,"")</f>
        <v/>
      </c>
      <c r="BA1924" s="9" t="str">
        <f>_xlfn.XLOOKUP(B1924,[9]sheet1!$AC:$AC,[9]sheet1!$AF:$AF,"")</f>
        <v/>
      </c>
      <c r="BB1924" s="14" t="s">
        <v>5537</v>
      </c>
      <c r="BC1924" s="14" t="s">
        <v>5537</v>
      </c>
      <c r="BD1924" s="14" t="str">
        <f>_xlfn.XLOOKUP(B1924,'[10]cell downs 18042026 17h'!$B:$B,'[10]cell downs 18042026 17h'!$B:$B,"")</f>
        <v/>
      </c>
      <c r="BE1924" s="14" t="str">
        <f>_xlfn.XLOOKUP(B1924,'[11]Cells Huawei 19042026 15h'!$B:$B,'[11]Cells Huawei 19042026 15h'!$B:$B,"")</f>
        <v/>
      </c>
      <c r="BF1924" s="9" t="str">
        <f>_xlfn.XLOOKUP(B1924,'[12]cells down 19042026 9H40'!$B:$B,'[12]cells down 19042026 9H40'!$B:$B,"")</f>
        <v/>
      </c>
      <c r="BG1924" s="9" t="s">
        <v>5537</v>
      </c>
      <c r="BH1924" s="9" t="s">
        <v>154</v>
      </c>
    </row>
    <row r="1925" spans="1:60" s="9" customFormat="1" x14ac:dyDescent="0.3">
      <c r="A1925" s="1" t="s">
        <v>2380</v>
      </c>
      <c r="B1925" s="8" t="s">
        <v>2381</v>
      </c>
      <c r="C1925" s="3" t="str">
        <f>_xlfn.XLOOKUP(B1925,'[1]daily break down'!$D:$D,'[1]daily break down'!$E:$E,"")</f>
        <v>Douala</v>
      </c>
      <c r="D1925" s="1" t="s">
        <v>11</v>
      </c>
      <c r="E1925" s="1" t="s">
        <v>12</v>
      </c>
      <c r="F1925" s="3" t="s">
        <v>31</v>
      </c>
      <c r="G1925" s="1" t="s">
        <v>32</v>
      </c>
      <c r="H1925" s="42" t="str">
        <f>_xlfn.XLOOKUP(B1925,[2]CALCULATION!$B:$B,[2]CALCULATION!$H:$H,"")</f>
        <v>ZTE</v>
      </c>
      <c r="I1925" s="34">
        <v>0</v>
      </c>
      <c r="J1925" s="34">
        <v>0</v>
      </c>
      <c r="K1925" s="34">
        <v>0</v>
      </c>
      <c r="L1925" s="34">
        <v>0</v>
      </c>
      <c r="M1925" s="34">
        <v>0</v>
      </c>
      <c r="N1925" s="34">
        <v>0</v>
      </c>
      <c r="O1925" s="34">
        <v>0</v>
      </c>
      <c r="P1925" s="34">
        <v>0</v>
      </c>
      <c r="Q1925" s="34">
        <v>0</v>
      </c>
      <c r="R1925" s="34">
        <v>0</v>
      </c>
      <c r="S1925" s="35">
        <v>0</v>
      </c>
      <c r="T1925" s="35">
        <v>0</v>
      </c>
      <c r="U1925" s="35">
        <v>0</v>
      </c>
      <c r="V1925" s="35">
        <v>0</v>
      </c>
      <c r="W1925" s="35">
        <v>0</v>
      </c>
      <c r="X1925" s="35">
        <v>0</v>
      </c>
      <c r="Y1925" s="35">
        <v>0</v>
      </c>
      <c r="Z1925" s="35">
        <v>0</v>
      </c>
      <c r="AA1925" s="35">
        <v>0</v>
      </c>
      <c r="AB1925" s="35">
        <v>0</v>
      </c>
      <c r="AC1925" s="35">
        <v>0</v>
      </c>
      <c r="AD1925" s="35">
        <v>0</v>
      </c>
      <c r="AE1925" s="58" t="s">
        <v>5560</v>
      </c>
      <c r="AF1925" s="58"/>
      <c r="AG1925" s="57" t="str" cm="1">
        <f t="array" ref="AG1925">IFERROR(_xlfn.IFS(
AI1925="MPR ISSUE","PDH",
AI1925="BSS Hardware Issue","BSS",
AI1925="Sites strategiques, MLL, Pylone, etc.","ENVTECH",
AI1925="AKTIVCO DEFAUT GE &amp; POWER Cabinet","AKTIVCO",
AI1925="AKTIVCO Coupure ENEO &amp; Baisse de tension","AKTIVCO GRID ONLY",
AI1925="Coupure ENEO &amp; Baisse de tension","IHS GRID ONLY",
AI1925="Defaut GE &amp; POWER Cabinet","IHS",
AI1925="Sharing","Partners",
AI1925="Sites strategiques &amp; DataCenter","SST &amp; DC",
AI1925="Exclu","Exclu",
AI1925="SAT","SAT",
AI1925="SPARE-ISSUE","SPARE-ISSUE",
AI1925="Fiber CAmtel","TRANS_FO_CAMTEL",
AI1925="Fiber AOF","Fiber AOF",
AI1925="Projet OCM (HUAWEI)","TRAVAUX-HUAWEI",
AI1925="Projet OCM (NOKIA)","TRAVAUX-NOKIA",
AI1925="ACCESS-ISSUE","ACCESS-ISSUE",
AI1925="Projet OCM (ZTE, NOKIA, autres projets)","TRAVAUX OCM",
AI1925="No root CAuse","No root cause",
AI1925="ODU HS","PDH",
AI1925="IP &amp; VLAN","PDH",
AI1925="Warehouse HUAWEI","SPARE-ISSUE",
AI1925="SPARE-HS","SPARE-ISSUE",
AI1925="Power Telco","BSS",AI1925="no impacts","no impacts"
),"")</f>
        <v>no impacts</v>
      </c>
      <c r="AH1925" s="57" t="str" cm="1">
        <f t="array" ref="AH1925">IFERROR(_xlfn.IFS(
AI1925="MPR ISSUE","TX ISSUE",
AI1925="BSS Hardware Issue","RAN ISSUE",
AI1925="Sites strategiques, MLL, Pylone, etc.","ENVTECH",
AI1925="AKTIVCO DEFAUT GE &amp; POWER Cabinet","POWER ISSUE",
AI1925="AKTIVCO Coupure ENEO &amp; Baisse de tension","POWER ISSUE",
AI1925="Coupure ENEO &amp; Baisse de tension","POWER ISSUE",
AI1925="Defaut GE &amp; POWER Cabinet","POWER ISSUE",
AI1925="Sharing","POWER ISSUE",
AI1925="Sites strategiques &amp; DataCenter","POWER ISSUE",
AI1925="Exclu","Exclu",
AI1925="SAT","TX ISSUE",
AI1925="SPARE-ISSUE","SPARE-ISSUE",
AI1925="Fiber CAmtel","TX ISSUE",
AI1925="Fiber AOF","TX ISSUE",
AI1925="Projet OCM (HUAWEI)","TRAVAUX-HUAWEI",
AI1925="Projet OCM (NOKIA)","TRAVAUX -NOKIA",
AI1925="ACCESS-ISSUE","ACCESS-ISSUE",
AI1925="Projet OCM (ZTE, NOKIA, autres projets)","TRAVAUX OCM",
AI1925="No root CAuse","No root cause",
AI1925="ODU HS","TX ISSUE",
AI1925="IP &amp; VLAN","TX ISSUE",
AI1925="Warehouse HUAWEI","SPARE-ISSUE",
AI1925="SPARE-HS","SPARE-ISSUE",
AI1925="Power Telco","RAN ISSUE",AI1925="no impacts","no impacts"
),"")</f>
        <v>no impacts</v>
      </c>
      <c r="AI1925" s="85" t="s">
        <v>5998</v>
      </c>
      <c r="AJ1925" s="57" t="str" cm="1">
        <f t="array" ref="AJ1925">IFERROR(_xlfn.IFS(
AI1925="MPR ISSUE","ACTIVE",
AI1925="BSS Hardware Issue","ACTIVE",
AI1925="Sites strategiques, MLL, Pylone, etc.","PASSIVE",
AI1925="AKTIVCO DEFAUT GE &amp; POWER Cabinet","PASSIVE",
AI1925="AKTIVCO Coupure ENEO &amp; Baisse de tension","PASSIVE",
AI1925="Coupure ENEO &amp; Baisse de tension","PASSIVE",
AI1925="Defaut GE &amp; POWER Cabinet","PASSIVE",
AI1925="Sharing","PASSIVE",
AI1925="Sites strategiques &amp; DataCenter","PASSIVE",
AI1925="Exclu","Exclu",
AI1925="SAT","ACTIVE",
AI1925="SPARE-ISSUE","SPARE-ISSUE",
AI1925="Fiber CAmtel","ACTIVE",
AI1925="Fiber AOF","ACTIVE",
AI1925="Projet OCM (HUAWEI)","PLANNED WORKS",
AI1925="Projet OCM (NOKIA)","PLANNED WORKS",
AI1925="ACCESS-ISSUE","ACCESS-ISSUE",
AI1925="Projet OCM (ZTE, NOKIA, autres projets)","PLANNED WORKS",
AI1925="No root CAuse","No root cause",
AI1925="ODU HS","ACTIVE",
AI1925="IP &amp; VLAN","ACTIVE",
AI1925="Warehouse HUAWEI","SPARE-ISSUE",
AI1925="SPARE-HS","SPARE-ISSUE",
AI1925="Power Telco","ACTIVE", AI1925="no impacts","no impacts"
),"")</f>
        <v>no impacts</v>
      </c>
      <c r="AK1925" s="23" t="s">
        <v>5537</v>
      </c>
      <c r="AL1925" s="23" t="str">
        <f t="shared" si="52"/>
        <v>LIT_419</v>
      </c>
      <c r="AN1925" s="9" t="s">
        <v>5537</v>
      </c>
      <c r="AO1925" s="23" t="str">
        <f>_xlfn.XLOOKUP(B1925,'INCIDENT-05-03-2026'!E:E,'INCIDENT-05-03-2026'!F:F,"")</f>
        <v/>
      </c>
      <c r="AP1925" s="7" t="s">
        <v>5537</v>
      </c>
      <c r="AQ1925" s="6"/>
      <c r="AR1925" s="7"/>
      <c r="AS1925" s="3" t="str">
        <f>_xlfn.XLOOKUP(B1925,'[3]tt num | region | site id'!$C:$C,'[3]tt num | region | site id'!$Q:$Q,"")</f>
        <v/>
      </c>
      <c r="AT1925" s="24" t="str">
        <f>_xlfn.XLOOKUP(B1925,'[4]Cells Huawei 03052026 12h'!$B:$B,'[4]Cells Huawei 03052026 12h'!$T:$T,"")</f>
        <v/>
      </c>
      <c r="AU1925" s="24" t="str">
        <f>_xlfn.XLOOKUP(B1925,'[5]cells down 02052026 8h50'!$B:$B,'[5]cells down 02052026 8h50'!$R:$R,"")</f>
        <v/>
      </c>
      <c r="AV1925" s="24" t="str">
        <f>_xlfn.XLOOKUP(B1925,'[5]cells down 02052026 13h50'!$B:$B,'[5]cells down 02052026 13h50'!$R:$R,"")</f>
        <v/>
      </c>
      <c r="AW1925" s="24" t="str">
        <f>_xlfn.XLOOKUP(B1925,'[5]cells down 02052026 13h50'!$B:$B,'[5]cells down 02052026 13h50'!$R:$R,"")</f>
        <v/>
      </c>
      <c r="AX1925" s="24" t="str">
        <f>_xlfn.XLOOKUP(B1925,'[6]cell downs 03052026 8h40 '!$B:$B,'[6]cell downs 03052026 8h40 '!$R:$R,"")</f>
        <v/>
      </c>
      <c r="AY1925" s="24" t="str">
        <f>_xlfn.XLOOKUP(B1925,'[7]ALL SITES DOWN'!$D:$D,'[7]ALL SITES DOWN'!$J:$J,"")</f>
        <v/>
      </c>
      <c r="AZ1925" s="24" t="str">
        <f>_xlfn.XLOOKUP(B1925,'[8]ALL SITES DOWN'!$D:$D,'[8]ALL SITES DOWN'!$J:$J,"")</f>
        <v/>
      </c>
      <c r="BA1925" s="9" t="str">
        <f>_xlfn.XLOOKUP(B1925,[9]sheet1!$AC:$AC,[9]sheet1!$AF:$AF,"")</f>
        <v/>
      </c>
      <c r="BB1925" s="14" t="s">
        <v>5537</v>
      </c>
      <c r="BC1925" s="14" t="s">
        <v>5537</v>
      </c>
      <c r="BD1925" s="14" t="str">
        <f>_xlfn.XLOOKUP(B1925,'[10]cell downs 18042026 17h'!$B:$B,'[10]cell downs 18042026 17h'!$B:$B,"")</f>
        <v/>
      </c>
      <c r="BE1925" s="14" t="str">
        <f>_xlfn.XLOOKUP(B1925,'[11]Cells Huawei 19042026 15h'!$B:$B,'[11]Cells Huawei 19042026 15h'!$B:$B,"")</f>
        <v/>
      </c>
      <c r="BF1925" s="9" t="str">
        <f>_xlfn.XLOOKUP(B1925,'[12]cells down 19042026 9H40'!$B:$B,'[12]cells down 19042026 9H40'!$B:$B,"")</f>
        <v/>
      </c>
      <c r="BG1925" s="9" t="s">
        <v>2381</v>
      </c>
      <c r="BH1925" s="9" t="s">
        <v>154</v>
      </c>
    </row>
    <row r="1926" spans="1:60" s="9" customFormat="1" x14ac:dyDescent="0.3">
      <c r="A1926" s="1" t="s">
        <v>2232</v>
      </c>
      <c r="B1926" s="8" t="s">
        <v>2233</v>
      </c>
      <c r="C1926" s="3" t="str">
        <f>_xlfn.XLOOKUP(B1926,'[1]daily break down'!$D:$D,'[1]daily break down'!$E:$E,"")</f>
        <v>Douala</v>
      </c>
      <c r="D1926" s="1" t="s">
        <v>11</v>
      </c>
      <c r="E1926" s="1" t="s">
        <v>12</v>
      </c>
      <c r="F1926" s="3" t="s">
        <v>31</v>
      </c>
      <c r="G1926" s="1" t="s">
        <v>32</v>
      </c>
      <c r="H1926" s="42" t="str">
        <f>_xlfn.XLOOKUP(B1926,[2]CALCULATION!$B:$B,[2]CALCULATION!$H:$H,"")</f>
        <v>ZTE</v>
      </c>
      <c r="I1926" s="34">
        <v>0</v>
      </c>
      <c r="J1926" s="34">
        <v>0</v>
      </c>
      <c r="K1926" s="34">
        <v>0</v>
      </c>
      <c r="L1926" s="34">
        <v>0</v>
      </c>
      <c r="M1926" s="34">
        <v>0</v>
      </c>
      <c r="N1926" s="34">
        <v>0</v>
      </c>
      <c r="O1926" s="34">
        <v>0</v>
      </c>
      <c r="P1926" s="34">
        <v>0</v>
      </c>
      <c r="Q1926" s="34">
        <v>0</v>
      </c>
      <c r="R1926" s="34">
        <v>0</v>
      </c>
      <c r="S1926" s="35">
        <v>0</v>
      </c>
      <c r="T1926" s="35">
        <v>0</v>
      </c>
      <c r="U1926" s="35">
        <v>0</v>
      </c>
      <c r="V1926" s="35">
        <v>0</v>
      </c>
      <c r="W1926" s="35">
        <v>0</v>
      </c>
      <c r="X1926" s="35">
        <v>0</v>
      </c>
      <c r="Y1926" s="35">
        <v>0</v>
      </c>
      <c r="Z1926" s="35">
        <v>0</v>
      </c>
      <c r="AA1926" s="35">
        <v>0</v>
      </c>
      <c r="AB1926" s="35">
        <v>0</v>
      </c>
      <c r="AC1926" s="35">
        <v>0</v>
      </c>
      <c r="AD1926" s="35">
        <v>0</v>
      </c>
      <c r="AE1926" s="58" t="s">
        <v>5560</v>
      </c>
      <c r="AF1926" s="58"/>
      <c r="AG1926" s="57" t="str" cm="1">
        <f t="array" ref="AG1926">IFERROR(_xlfn.IFS(
AI1926="MPR ISSUE","PDH",
AI1926="BSS Hardware Issue","BSS",
AI1926="Sites strategiques, MLL, Pylone, etc.","ENVTECH",
AI1926="AKTIVCO DEFAUT GE &amp; POWER Cabinet","AKTIVCO",
AI1926="AKTIVCO Coupure ENEO &amp; Baisse de tension","AKTIVCO GRID ONLY",
AI1926="Coupure ENEO &amp; Baisse de tension","IHS GRID ONLY",
AI1926="Defaut GE &amp; POWER Cabinet","IHS",
AI1926="Sharing","Partners",
AI1926="Sites strategiques &amp; DataCenter","SST &amp; DC",
AI1926="Exclu","Exclu",
AI1926="SAT","SAT",
AI1926="SPARE-ISSUE","SPARE-ISSUE",
AI1926="Fiber CAmtel","TRANS_FO_CAMTEL",
AI1926="Fiber AOF","Fiber AOF",
AI1926="Projet OCM (HUAWEI)","TRAVAUX-HUAWEI",
AI1926="Projet OCM (NOKIA)","TRAVAUX-NOKIA",
AI1926="ACCESS-ISSUE","ACCESS-ISSUE",
AI1926="Projet OCM (ZTE, NOKIA, autres projets)","TRAVAUX OCM",
AI1926="No root CAuse","No root cause",
AI1926="ODU HS","PDH",
AI1926="IP &amp; VLAN","PDH",
AI1926="Warehouse HUAWEI","SPARE-ISSUE",
AI1926="SPARE-HS","SPARE-ISSUE",
AI1926="Power Telco","BSS",AI1926="no impacts","no impacts"
),"")</f>
        <v>no impacts</v>
      </c>
      <c r="AH1926" s="57" t="str" cm="1">
        <f t="array" ref="AH1926">IFERROR(_xlfn.IFS(
AI1926="MPR ISSUE","TX ISSUE",
AI1926="BSS Hardware Issue","RAN ISSUE",
AI1926="Sites strategiques, MLL, Pylone, etc.","ENVTECH",
AI1926="AKTIVCO DEFAUT GE &amp; POWER Cabinet","POWER ISSUE",
AI1926="AKTIVCO Coupure ENEO &amp; Baisse de tension","POWER ISSUE",
AI1926="Coupure ENEO &amp; Baisse de tension","POWER ISSUE",
AI1926="Defaut GE &amp; POWER Cabinet","POWER ISSUE",
AI1926="Sharing","POWER ISSUE",
AI1926="Sites strategiques &amp; DataCenter","POWER ISSUE",
AI1926="Exclu","Exclu",
AI1926="SAT","TX ISSUE",
AI1926="SPARE-ISSUE","SPARE-ISSUE",
AI1926="Fiber CAmtel","TX ISSUE",
AI1926="Fiber AOF","TX ISSUE",
AI1926="Projet OCM (HUAWEI)","TRAVAUX-HUAWEI",
AI1926="Projet OCM (NOKIA)","TRAVAUX -NOKIA",
AI1926="ACCESS-ISSUE","ACCESS-ISSUE",
AI1926="Projet OCM (ZTE, NOKIA, autres projets)","TRAVAUX OCM",
AI1926="No root CAuse","No root cause",
AI1926="ODU HS","TX ISSUE",
AI1926="IP &amp; VLAN","TX ISSUE",
AI1926="Warehouse HUAWEI","SPARE-ISSUE",
AI1926="SPARE-HS","SPARE-ISSUE",
AI1926="Power Telco","RAN ISSUE",AI1926="no impacts","no impacts"
),"")</f>
        <v>no impacts</v>
      </c>
      <c r="AI1926" s="85" t="s">
        <v>5998</v>
      </c>
      <c r="AJ1926" s="57" t="str" cm="1">
        <f t="array" ref="AJ1926">IFERROR(_xlfn.IFS(
AI1926="MPR ISSUE","ACTIVE",
AI1926="BSS Hardware Issue","ACTIVE",
AI1926="Sites strategiques, MLL, Pylone, etc.","PASSIVE",
AI1926="AKTIVCO DEFAUT GE &amp; POWER Cabinet","PASSIVE",
AI1926="AKTIVCO Coupure ENEO &amp; Baisse de tension","PASSIVE",
AI1926="Coupure ENEO &amp; Baisse de tension","PASSIVE",
AI1926="Defaut GE &amp; POWER Cabinet","PASSIVE",
AI1926="Sharing","PASSIVE",
AI1926="Sites strategiques &amp; DataCenter","PASSIVE",
AI1926="Exclu","Exclu",
AI1926="SAT","ACTIVE",
AI1926="SPARE-ISSUE","SPARE-ISSUE",
AI1926="Fiber CAmtel","ACTIVE",
AI1926="Fiber AOF","ACTIVE",
AI1926="Projet OCM (HUAWEI)","PLANNED WORKS",
AI1926="Projet OCM (NOKIA)","PLANNED WORKS",
AI1926="ACCESS-ISSUE","ACCESS-ISSUE",
AI1926="Projet OCM (ZTE, NOKIA, autres projets)","PLANNED WORKS",
AI1926="No root CAuse","No root cause",
AI1926="ODU HS","ACTIVE",
AI1926="IP &amp; VLAN","ACTIVE",
AI1926="Warehouse HUAWEI","SPARE-ISSUE",
AI1926="SPARE-HS","SPARE-ISSUE",
AI1926="Power Telco","ACTIVE", AI1926="no impacts","no impacts"
),"")</f>
        <v>no impacts</v>
      </c>
      <c r="AK1926" s="23" t="s">
        <v>5537</v>
      </c>
      <c r="AL1926" s="23" t="str">
        <f t="shared" ref="AL1926:AL1957" si="53">B1926</f>
        <v>LIT_451</v>
      </c>
      <c r="AN1926" s="9" t="s">
        <v>5537</v>
      </c>
      <c r="AO1926" s="23" t="str">
        <f>_xlfn.XLOOKUP(B1926,'INCIDENT-05-03-2026'!E:E,'INCIDENT-05-03-2026'!F:F,"")</f>
        <v/>
      </c>
      <c r="AP1926" s="7" t="s">
        <v>5537</v>
      </c>
      <c r="AQ1926" s="6"/>
      <c r="AR1926" s="7"/>
      <c r="AS1926" s="3" t="str">
        <f>_xlfn.XLOOKUP(B1926,'[3]tt num | region | site id'!$C:$C,'[3]tt num | region | site id'!$Q:$Q,"")</f>
        <v/>
      </c>
      <c r="AT1926" s="24" t="str">
        <f>_xlfn.XLOOKUP(B1926,'[4]Cells Huawei 03052026 12h'!$B:$B,'[4]Cells Huawei 03052026 12h'!$T:$T,"")</f>
        <v/>
      </c>
      <c r="AU1926" s="24" t="str">
        <f>_xlfn.XLOOKUP(B1926,'[5]cells down 02052026 8h50'!$B:$B,'[5]cells down 02052026 8h50'!$R:$R,"")</f>
        <v/>
      </c>
      <c r="AV1926" s="24" t="str">
        <f>_xlfn.XLOOKUP(B1926,'[5]cells down 02052026 13h50'!$B:$B,'[5]cells down 02052026 13h50'!$R:$R,"")</f>
        <v/>
      </c>
      <c r="AW1926" s="24" t="str">
        <f>_xlfn.XLOOKUP(B1926,'[5]cells down 02052026 13h50'!$B:$B,'[5]cells down 02052026 13h50'!$R:$R,"")</f>
        <v/>
      </c>
      <c r="AX1926" s="24" t="str">
        <f>_xlfn.XLOOKUP(B1926,'[6]cell downs 03052026 8h40 '!$B:$B,'[6]cell downs 03052026 8h40 '!$R:$R,"")</f>
        <v/>
      </c>
      <c r="AY1926" s="24" t="str">
        <f>_xlfn.XLOOKUP(B1926,'[7]ALL SITES DOWN'!$D:$D,'[7]ALL SITES DOWN'!$J:$J,"")</f>
        <v/>
      </c>
      <c r="AZ1926" s="24" t="str">
        <f>_xlfn.XLOOKUP(B1926,'[8]ALL SITES DOWN'!$D:$D,'[8]ALL SITES DOWN'!$J:$J,"")</f>
        <v/>
      </c>
      <c r="BA1926" s="9" t="str">
        <f>_xlfn.XLOOKUP(B1926,[9]sheet1!$AC:$AC,[9]sheet1!$AF:$AF,"")</f>
        <v/>
      </c>
      <c r="BB1926" s="14" t="s">
        <v>5537</v>
      </c>
      <c r="BC1926" s="14" t="s">
        <v>5537</v>
      </c>
      <c r="BD1926" s="14" t="str">
        <f>_xlfn.XLOOKUP(B1926,'[10]cell downs 18042026 17h'!$B:$B,'[10]cell downs 18042026 17h'!$B:$B,"")</f>
        <v/>
      </c>
      <c r="BE1926" s="14" t="str">
        <f>_xlfn.XLOOKUP(B1926,'[11]Cells Huawei 19042026 15h'!$B:$B,'[11]Cells Huawei 19042026 15h'!$B:$B,"")</f>
        <v/>
      </c>
      <c r="BF1926" s="9" t="str">
        <f>_xlfn.XLOOKUP(B1926,'[12]cells down 19042026 9H40'!$B:$B,'[12]cells down 19042026 9H40'!$B:$B,"")</f>
        <v/>
      </c>
      <c r="BG1926" s="9" t="s">
        <v>2233</v>
      </c>
      <c r="BH1926" s="9" t="s">
        <v>154</v>
      </c>
    </row>
    <row r="1927" spans="1:60" s="9" customFormat="1" x14ac:dyDescent="0.3">
      <c r="A1927" s="1" t="s">
        <v>2897</v>
      </c>
      <c r="B1927" s="8" t="s">
        <v>2898</v>
      </c>
      <c r="C1927" s="3" t="str">
        <f>_xlfn.XLOOKUP(B1927,'[1]daily break down'!$D:$D,'[1]daily break down'!$E:$E,"")</f>
        <v>Douala</v>
      </c>
      <c r="D1927" s="1" t="s">
        <v>11</v>
      </c>
      <c r="E1927" s="1" t="s">
        <v>12</v>
      </c>
      <c r="F1927" s="3" t="s">
        <v>31</v>
      </c>
      <c r="G1927" s="1" t="s">
        <v>32</v>
      </c>
      <c r="H1927" s="42" t="str">
        <f>_xlfn.XLOOKUP(B1927,[2]CALCULATION!$B:$B,[2]CALCULATION!$H:$H,"")</f>
        <v>ZTE</v>
      </c>
      <c r="I1927" s="34">
        <v>0</v>
      </c>
      <c r="J1927" s="34">
        <v>0</v>
      </c>
      <c r="K1927" s="34">
        <v>0</v>
      </c>
      <c r="L1927" s="34">
        <v>0</v>
      </c>
      <c r="M1927" s="34">
        <v>0</v>
      </c>
      <c r="N1927" s="34">
        <v>0</v>
      </c>
      <c r="O1927" s="34">
        <v>0</v>
      </c>
      <c r="P1927" s="34">
        <v>0</v>
      </c>
      <c r="Q1927" s="34">
        <v>0</v>
      </c>
      <c r="R1927" s="34">
        <v>0</v>
      </c>
      <c r="S1927" s="35">
        <v>0</v>
      </c>
      <c r="T1927" s="35">
        <v>0</v>
      </c>
      <c r="U1927" s="35">
        <v>0</v>
      </c>
      <c r="V1927" s="35">
        <v>0</v>
      </c>
      <c r="W1927" s="35">
        <v>0</v>
      </c>
      <c r="X1927" s="35">
        <v>0</v>
      </c>
      <c r="Y1927" s="35">
        <v>0</v>
      </c>
      <c r="Z1927" s="35">
        <v>0</v>
      </c>
      <c r="AA1927" s="35">
        <v>0</v>
      </c>
      <c r="AB1927" s="35">
        <v>0</v>
      </c>
      <c r="AC1927" s="35">
        <v>0</v>
      </c>
      <c r="AD1927" s="35">
        <v>0</v>
      </c>
      <c r="AE1927" s="58" t="s">
        <v>5560</v>
      </c>
      <c r="AF1927" s="58"/>
      <c r="AG1927" s="57" t="str" cm="1">
        <f t="array" ref="AG1927">IFERROR(_xlfn.IFS(
AI1927="MPR ISSUE","PDH",
AI1927="BSS Hardware Issue","BSS",
AI1927="Sites strategiques, MLL, Pylone, etc.","ENVTECH",
AI1927="AKTIVCO DEFAUT GE &amp; POWER Cabinet","AKTIVCO",
AI1927="AKTIVCO Coupure ENEO &amp; Baisse de tension","AKTIVCO GRID ONLY",
AI1927="Coupure ENEO &amp; Baisse de tension","IHS GRID ONLY",
AI1927="Defaut GE &amp; POWER Cabinet","IHS",
AI1927="Sharing","Partners",
AI1927="Sites strategiques &amp; DataCenter","SST &amp; DC",
AI1927="Exclu","Exclu",
AI1927="SAT","SAT",
AI1927="SPARE-ISSUE","SPARE-ISSUE",
AI1927="Fiber CAmtel","TRANS_FO_CAMTEL",
AI1927="Fiber AOF","Fiber AOF",
AI1927="Projet OCM (HUAWEI)","TRAVAUX-HUAWEI",
AI1927="Projet OCM (NOKIA)","TRAVAUX-NOKIA",
AI1927="ACCESS-ISSUE","ACCESS-ISSUE",
AI1927="Projet OCM (ZTE, NOKIA, autres projets)","TRAVAUX OCM",
AI1927="No root CAuse","No root cause",
AI1927="ODU HS","PDH",
AI1927="IP &amp; VLAN","PDH",
AI1927="Warehouse HUAWEI","SPARE-ISSUE",
AI1927="SPARE-HS","SPARE-ISSUE",
AI1927="Power Telco","BSS",AI1927="no impacts","no impacts"
),"")</f>
        <v>no impacts</v>
      </c>
      <c r="AH1927" s="57" t="str" cm="1">
        <f t="array" ref="AH1927">IFERROR(_xlfn.IFS(
AI1927="MPR ISSUE","TX ISSUE",
AI1927="BSS Hardware Issue","RAN ISSUE",
AI1927="Sites strategiques, MLL, Pylone, etc.","ENVTECH",
AI1927="AKTIVCO DEFAUT GE &amp; POWER Cabinet","POWER ISSUE",
AI1927="AKTIVCO Coupure ENEO &amp; Baisse de tension","POWER ISSUE",
AI1927="Coupure ENEO &amp; Baisse de tension","POWER ISSUE",
AI1927="Defaut GE &amp; POWER Cabinet","POWER ISSUE",
AI1927="Sharing","POWER ISSUE",
AI1927="Sites strategiques &amp; DataCenter","POWER ISSUE",
AI1927="Exclu","Exclu",
AI1927="SAT","TX ISSUE",
AI1927="SPARE-ISSUE","SPARE-ISSUE",
AI1927="Fiber CAmtel","TX ISSUE",
AI1927="Fiber AOF","TX ISSUE",
AI1927="Projet OCM (HUAWEI)","TRAVAUX-HUAWEI",
AI1927="Projet OCM (NOKIA)","TRAVAUX -NOKIA",
AI1927="ACCESS-ISSUE","ACCESS-ISSUE",
AI1927="Projet OCM (ZTE, NOKIA, autres projets)","TRAVAUX OCM",
AI1927="No root CAuse","No root cause",
AI1927="ODU HS","TX ISSUE",
AI1927="IP &amp; VLAN","TX ISSUE",
AI1927="Warehouse HUAWEI","SPARE-ISSUE",
AI1927="SPARE-HS","SPARE-ISSUE",
AI1927="Power Telco","RAN ISSUE",AI1927="no impacts","no impacts"
),"")</f>
        <v>no impacts</v>
      </c>
      <c r="AI1927" s="85" t="s">
        <v>5998</v>
      </c>
      <c r="AJ1927" s="57" t="str" cm="1">
        <f t="array" ref="AJ1927">IFERROR(_xlfn.IFS(
AI1927="MPR ISSUE","ACTIVE",
AI1927="BSS Hardware Issue","ACTIVE",
AI1927="Sites strategiques, MLL, Pylone, etc.","PASSIVE",
AI1927="AKTIVCO DEFAUT GE &amp; POWER Cabinet","PASSIVE",
AI1927="AKTIVCO Coupure ENEO &amp; Baisse de tension","PASSIVE",
AI1927="Coupure ENEO &amp; Baisse de tension","PASSIVE",
AI1927="Defaut GE &amp; POWER Cabinet","PASSIVE",
AI1927="Sharing","PASSIVE",
AI1927="Sites strategiques &amp; DataCenter","PASSIVE",
AI1927="Exclu","Exclu",
AI1927="SAT","ACTIVE",
AI1927="SPARE-ISSUE","SPARE-ISSUE",
AI1927="Fiber CAmtel","ACTIVE",
AI1927="Fiber AOF","ACTIVE",
AI1927="Projet OCM (HUAWEI)","PLANNED WORKS",
AI1927="Projet OCM (NOKIA)","PLANNED WORKS",
AI1927="ACCESS-ISSUE","ACCESS-ISSUE",
AI1927="Projet OCM (ZTE, NOKIA, autres projets)","PLANNED WORKS",
AI1927="No root CAuse","No root cause",
AI1927="ODU HS","ACTIVE",
AI1927="IP &amp; VLAN","ACTIVE",
AI1927="Warehouse HUAWEI","SPARE-ISSUE",
AI1927="SPARE-HS","SPARE-ISSUE",
AI1927="Power Telco","ACTIVE", AI1927="no impacts","no impacts"
),"")</f>
        <v>no impacts</v>
      </c>
      <c r="AK1927" s="23" t="s">
        <v>5537</v>
      </c>
      <c r="AL1927" s="23" t="str">
        <f t="shared" si="53"/>
        <v>LIT_223</v>
      </c>
      <c r="AN1927" s="9" t="s">
        <v>5537</v>
      </c>
      <c r="AO1927" s="23" t="str">
        <f>_xlfn.XLOOKUP(B1927,'INCIDENT-05-03-2026'!E:E,'INCIDENT-05-03-2026'!F:F,"")</f>
        <v/>
      </c>
      <c r="AP1927" s="7" t="s">
        <v>5537</v>
      </c>
      <c r="AQ1927" s="6"/>
      <c r="AR1927" s="7"/>
      <c r="AS1927" s="3" t="str">
        <f>_xlfn.XLOOKUP(B1927,'[3]tt num | region | site id'!$C:$C,'[3]tt num | region | site id'!$Q:$Q,"")</f>
        <v/>
      </c>
      <c r="AT1927" s="24" t="str">
        <f>_xlfn.XLOOKUP(B1927,'[4]Cells Huawei 03052026 12h'!$B:$B,'[4]Cells Huawei 03052026 12h'!$T:$T,"")</f>
        <v/>
      </c>
      <c r="AU1927" s="24" t="str">
        <f>_xlfn.XLOOKUP(B1927,'[5]cells down 02052026 8h50'!$B:$B,'[5]cells down 02052026 8h50'!$R:$R,"")</f>
        <v/>
      </c>
      <c r="AV1927" s="24" t="str">
        <f>_xlfn.XLOOKUP(B1927,'[5]cells down 02052026 13h50'!$B:$B,'[5]cells down 02052026 13h50'!$R:$R,"")</f>
        <v/>
      </c>
      <c r="AW1927" s="24" t="str">
        <f>_xlfn.XLOOKUP(B1927,'[5]cells down 02052026 13h50'!$B:$B,'[5]cells down 02052026 13h50'!$R:$R,"")</f>
        <v/>
      </c>
      <c r="AX1927" s="24" t="str">
        <f>_xlfn.XLOOKUP(B1927,'[6]cell downs 03052026 8h40 '!$B:$B,'[6]cell downs 03052026 8h40 '!$R:$R,"")</f>
        <v/>
      </c>
      <c r="AY1927" s="24" t="str">
        <f>_xlfn.XLOOKUP(B1927,'[7]ALL SITES DOWN'!$D:$D,'[7]ALL SITES DOWN'!$J:$J,"")</f>
        <v/>
      </c>
      <c r="AZ1927" s="24" t="str">
        <f>_xlfn.XLOOKUP(B1927,'[8]ALL SITES DOWN'!$D:$D,'[8]ALL SITES DOWN'!$J:$J,"")</f>
        <v/>
      </c>
      <c r="BA1927" s="9" t="str">
        <f>_xlfn.XLOOKUP(B1927,[9]sheet1!$AC:$AC,[9]sheet1!$AF:$AF,"")</f>
        <v/>
      </c>
      <c r="BB1927" s="14" t="s">
        <v>5537</v>
      </c>
      <c r="BC1927" s="14" t="s">
        <v>5537</v>
      </c>
      <c r="BD1927" s="14" t="str">
        <f>_xlfn.XLOOKUP(B1927,'[10]cell downs 18042026 17h'!$B:$B,'[10]cell downs 18042026 17h'!$B:$B,"")</f>
        <v/>
      </c>
      <c r="BE1927" s="14" t="str">
        <f>_xlfn.XLOOKUP(B1927,'[11]Cells Huawei 19042026 15h'!$B:$B,'[11]Cells Huawei 19042026 15h'!$B:$B,"")</f>
        <v/>
      </c>
      <c r="BF1927" s="9" t="str">
        <f>_xlfn.XLOOKUP(B1927,'[12]cells down 19042026 9H40'!$B:$B,'[12]cells down 19042026 9H40'!$B:$B,"")</f>
        <v/>
      </c>
      <c r="BG1927" s="9" t="s">
        <v>2898</v>
      </c>
      <c r="BH1927" s="9" t="s">
        <v>154</v>
      </c>
    </row>
    <row r="1928" spans="1:60" s="9" customFormat="1" x14ac:dyDescent="0.3">
      <c r="A1928" s="1" t="s">
        <v>4342</v>
      </c>
      <c r="B1928" s="8" t="s">
        <v>4343</v>
      </c>
      <c r="C1928" s="3" t="str">
        <f>_xlfn.XLOOKUP(B1928,'[1]daily break down'!$D:$D,'[1]daily break down'!$E:$E,"")</f>
        <v>LITTORAL</v>
      </c>
      <c r="D1928" s="1" t="s">
        <v>11</v>
      </c>
      <c r="E1928" s="1" t="s">
        <v>154</v>
      </c>
      <c r="F1928" s="3" t="s">
        <v>31</v>
      </c>
      <c r="G1928" s="1" t="s">
        <v>4344</v>
      </c>
      <c r="H1928" s="42" t="str">
        <f>_xlfn.XLOOKUP(B1928,[2]CALCULATION!$B:$B,[2]CALCULATION!$H:$H,"")</f>
        <v>ZTE</v>
      </c>
      <c r="I1928" s="34">
        <v>0</v>
      </c>
      <c r="J1928" s="34">
        <v>0</v>
      </c>
      <c r="K1928" s="34">
        <v>0</v>
      </c>
      <c r="L1928" s="34">
        <v>0</v>
      </c>
      <c r="M1928" s="34">
        <v>0</v>
      </c>
      <c r="N1928" s="34">
        <v>0</v>
      </c>
      <c r="O1928" s="34">
        <v>0</v>
      </c>
      <c r="P1928" s="34">
        <v>0</v>
      </c>
      <c r="Q1928" s="34">
        <v>0</v>
      </c>
      <c r="R1928" s="34">
        <v>0</v>
      </c>
      <c r="S1928" s="35">
        <v>0</v>
      </c>
      <c r="T1928" s="35">
        <v>0</v>
      </c>
      <c r="U1928" s="35">
        <v>0</v>
      </c>
      <c r="V1928" s="35">
        <v>0</v>
      </c>
      <c r="W1928" s="35">
        <v>0</v>
      </c>
      <c r="X1928" s="35">
        <v>0</v>
      </c>
      <c r="Y1928" s="35">
        <v>0</v>
      </c>
      <c r="Z1928" s="35">
        <v>0</v>
      </c>
      <c r="AA1928" s="35">
        <v>0</v>
      </c>
      <c r="AB1928" s="35">
        <v>0</v>
      </c>
      <c r="AC1928" s="35">
        <v>0</v>
      </c>
      <c r="AD1928" s="35">
        <v>0</v>
      </c>
      <c r="AE1928" s="58" t="s">
        <v>5560</v>
      </c>
      <c r="AF1928" s="58"/>
      <c r="AG1928" s="57" t="str" cm="1">
        <f t="array" ref="AG1928">IFERROR(_xlfn.IFS(
AI1928="MPR ISSUE","PDH",
AI1928="BSS Hardware Issue","BSS",
AI1928="Sites strategiques, MLL, Pylone, etc.","ENVTECH",
AI1928="AKTIVCO DEFAUT GE &amp; POWER Cabinet","AKTIVCO",
AI1928="AKTIVCO Coupure ENEO &amp; Baisse de tension","AKTIVCO GRID ONLY",
AI1928="Coupure ENEO &amp; Baisse de tension","IHS GRID ONLY",
AI1928="Defaut GE &amp; POWER Cabinet","IHS",
AI1928="Sharing","Partners",
AI1928="Sites strategiques &amp; DataCenter","SST &amp; DC",
AI1928="Exclu","Exclu",
AI1928="SAT","SAT",
AI1928="SPARE-ISSUE","SPARE-ISSUE",
AI1928="Fiber CAmtel","TRANS_FO_CAMTEL",
AI1928="Fiber AOF","Fiber AOF",
AI1928="Projet OCM (HUAWEI)","TRAVAUX-HUAWEI",
AI1928="Projet OCM (NOKIA)","TRAVAUX-NOKIA",
AI1928="ACCESS-ISSUE","ACCESS-ISSUE",
AI1928="Projet OCM (ZTE, NOKIA, autres projets)","TRAVAUX OCM",
AI1928="No root CAuse","No root cause",
AI1928="ODU HS","PDH",
AI1928="IP &amp; VLAN","PDH",
AI1928="Warehouse HUAWEI","SPARE-ISSUE",
AI1928="SPARE-HS","SPARE-ISSUE",
AI1928="Power Telco","BSS",AI1928="no impacts","no impacts"
),"")</f>
        <v>BSS</v>
      </c>
      <c r="AH1928" s="57" t="str" cm="1">
        <f t="array" ref="AH1928">IFERROR(_xlfn.IFS(
AI1928="MPR ISSUE","TX ISSUE",
AI1928="BSS Hardware Issue","RAN ISSUE",
AI1928="Sites strategiques, MLL, Pylone, etc.","ENVTECH",
AI1928="AKTIVCO DEFAUT GE &amp; POWER Cabinet","POWER ISSUE",
AI1928="AKTIVCO Coupure ENEO &amp; Baisse de tension","POWER ISSUE",
AI1928="Coupure ENEO &amp; Baisse de tension","POWER ISSUE",
AI1928="Defaut GE &amp; POWER Cabinet","POWER ISSUE",
AI1928="Sharing","POWER ISSUE",
AI1928="Sites strategiques &amp; DataCenter","POWER ISSUE",
AI1928="Exclu","Exclu",
AI1928="SAT","TX ISSUE",
AI1928="SPARE-ISSUE","SPARE-ISSUE",
AI1928="Fiber CAmtel","TX ISSUE",
AI1928="Fiber AOF","TX ISSUE",
AI1928="Projet OCM (HUAWEI)","TRAVAUX-HUAWEI",
AI1928="Projet OCM (NOKIA)","TRAVAUX -NOKIA",
AI1928="ACCESS-ISSUE","ACCESS-ISSUE",
AI1928="Projet OCM (ZTE, NOKIA, autres projets)","TRAVAUX OCM",
AI1928="No root CAuse","No root cause",
AI1928="ODU HS","TX ISSUE",
AI1928="IP &amp; VLAN","TX ISSUE",
AI1928="Warehouse HUAWEI","SPARE-ISSUE",
AI1928="SPARE-HS","SPARE-ISSUE",
AI1928="Power Telco","RAN ISSUE",AI1928="no impacts","no impacts"
),"")</f>
        <v>RAN ISSUE</v>
      </c>
      <c r="AI1928" s="85" t="s">
        <v>5320</v>
      </c>
      <c r="AJ1928" s="57" t="str" cm="1">
        <f t="array" ref="AJ1928">IFERROR(_xlfn.IFS(
AI1928="MPR ISSUE","ACTIVE",
AI1928="BSS Hardware Issue","ACTIVE",
AI1928="Sites strategiques, MLL, Pylone, etc.","PASSIVE",
AI1928="AKTIVCO DEFAUT GE &amp; POWER Cabinet","PASSIVE",
AI1928="AKTIVCO Coupure ENEO &amp; Baisse de tension","PASSIVE",
AI1928="Coupure ENEO &amp; Baisse de tension","PASSIVE",
AI1928="Defaut GE &amp; POWER Cabinet","PASSIVE",
AI1928="Sharing","PASSIVE",
AI1928="Sites strategiques &amp; DataCenter","PASSIVE",
AI1928="Exclu","Exclu",
AI1928="SAT","ACTIVE",
AI1928="SPARE-ISSUE","SPARE-ISSUE",
AI1928="Fiber CAmtel","ACTIVE",
AI1928="Fiber AOF","ACTIVE",
AI1928="Projet OCM (HUAWEI)","PLANNED WORKS",
AI1928="Projet OCM (NOKIA)","PLANNED WORKS",
AI1928="ACCESS-ISSUE","ACCESS-ISSUE",
AI1928="Projet OCM (ZTE, NOKIA, autres projets)","PLANNED WORKS",
AI1928="No root CAuse","No root cause",
AI1928="ODU HS","ACTIVE",
AI1928="IP &amp; VLAN","ACTIVE",
AI1928="Warehouse HUAWEI","SPARE-ISSUE",
AI1928="SPARE-HS","SPARE-ISSUE",
AI1928="Power Telco","ACTIVE", AI1928="no impacts","no impacts"
),"")</f>
        <v>ACTIVE</v>
      </c>
      <c r="AK1928" s="23" t="s">
        <v>5871</v>
      </c>
      <c r="AL1928" s="23" t="str">
        <f t="shared" si="53"/>
        <v>LIT_506</v>
      </c>
      <c r="AN1928" s="9" t="s">
        <v>5537</v>
      </c>
      <c r="AO1928" s="23" t="str">
        <f>_xlfn.XLOOKUP(B1928,'INCIDENT-05-03-2026'!E:E,'INCIDENT-05-03-2026'!F:F,"")</f>
        <v/>
      </c>
      <c r="AP1928" s="7" t="s">
        <v>5537</v>
      </c>
      <c r="AQ1928" s="6"/>
      <c r="AR1928" s="7"/>
      <c r="AS1928" s="3" t="str">
        <f>_xlfn.XLOOKUP(B1928,'[3]tt num | region | site id'!$C:$C,'[3]tt num | region | site id'!$Q:$Q,"")</f>
        <v/>
      </c>
      <c r="AT1928" s="24" t="str">
        <f>_xlfn.XLOOKUP(B1928,'[4]Cells Huawei 03052026 12h'!$B:$B,'[4]Cells Huawei 03052026 12h'!$T:$T,"")</f>
        <v/>
      </c>
      <c r="AU1928" s="24" t="str">
        <f>_xlfn.XLOOKUP(B1928,'[5]cells down 02052026 8h50'!$B:$B,'[5]cells down 02052026 8h50'!$R:$R,"")</f>
        <v/>
      </c>
      <c r="AV1928" s="24" t="str">
        <f>_xlfn.XLOOKUP(B1928,'[5]cells down 02052026 13h50'!$B:$B,'[5]cells down 02052026 13h50'!$R:$R,"")</f>
        <v/>
      </c>
      <c r="AW1928" s="24" t="str">
        <f>_xlfn.XLOOKUP(B1928,'[5]cells down 02052026 13h50'!$B:$B,'[5]cells down 02052026 13h50'!$R:$R,"")</f>
        <v/>
      </c>
      <c r="AX1928" s="24" t="str">
        <f>_xlfn.XLOOKUP(B1928,'[6]cell downs 03052026 8h40 '!$B:$B,'[6]cell downs 03052026 8h40 '!$R:$R,"")</f>
        <v xml:space="preserve">(05/03/2026 cell nokia): 02/05/2026 : Feedback RM : Intervention ce jour apres le Songloulou
30/04/2026 : Escalade faite au RM || En attente du feeback du RM 
29/04/2026: FME est sur le site couper de songloulou. intervention demain 30/04/2026
28/04/2026 : FME en route pour le site || ETA : 12h||FME sur sokelle||Forte pluie dans la zone|| Intervention renvoyer pour demain 29/04/2026
27/04/2026 : Check and replace FRGU || ETA : 28/04/2026 </v>
      </c>
      <c r="AY1928" s="24" t="str">
        <f>_xlfn.XLOOKUP(B1928,'[7]ALL SITES DOWN'!$D:$D,'[7]ALL SITES DOWN'!$J:$J,"")</f>
        <v/>
      </c>
      <c r="AZ1928" s="24" t="str">
        <f>_xlfn.XLOOKUP(B1928,'[8]ALL SITES DOWN'!$D:$D,'[8]ALL SITES DOWN'!$J:$J,"")</f>
        <v/>
      </c>
      <c r="BA1928" s="9" t="str">
        <f>_xlfn.XLOOKUP(B1928,[9]sheet1!$AC:$AC,[9]sheet1!$AF:$AF,"")</f>
        <v/>
      </c>
      <c r="BB1928" s="14" t="s">
        <v>5537</v>
      </c>
      <c r="BC1928" s="14" t="s">
        <v>5537</v>
      </c>
      <c r="BD1928" s="14" t="str">
        <f>_xlfn.XLOOKUP(B1928,'[10]cell downs 18042026 17h'!$B:$B,'[10]cell downs 18042026 17h'!$B:$B,"")</f>
        <v/>
      </c>
      <c r="BE1928" s="14" t="str">
        <f>_xlfn.XLOOKUP(B1928,'[11]Cells Huawei 19042026 15h'!$B:$B,'[11]Cells Huawei 19042026 15h'!$B:$B,"")</f>
        <v/>
      </c>
      <c r="BF1928" s="9" t="str">
        <f>_xlfn.XLOOKUP(B1928,'[12]cells down 19042026 9H40'!$B:$B,'[12]cells down 19042026 9H40'!$B:$B,"")</f>
        <v/>
      </c>
      <c r="BG1928" s="9" t="s">
        <v>4343</v>
      </c>
      <c r="BH1928" s="9" t="s">
        <v>12</v>
      </c>
    </row>
    <row r="1929" spans="1:60" s="9" customFormat="1" x14ac:dyDescent="0.3">
      <c r="A1929" s="1" t="s">
        <v>1761</v>
      </c>
      <c r="B1929" s="8" t="s">
        <v>5081</v>
      </c>
      <c r="C1929" s="3" t="str">
        <f>_xlfn.XLOOKUP(B1929,'[1]daily break down'!$D:$D,'[1]daily break down'!$E:$E,"")</f>
        <v>CENTRE</v>
      </c>
      <c r="D1929" s="1" t="s">
        <v>11</v>
      </c>
      <c r="E1929" s="1" t="s">
        <v>594</v>
      </c>
      <c r="F1929" s="3" t="s">
        <v>226</v>
      </c>
      <c r="G1929" s="1" t="s">
        <v>1761</v>
      </c>
      <c r="H1929" s="42" t="str">
        <f>_xlfn.XLOOKUP(B1929,[2]CALCULATION!$B:$B,[2]CALCULATION!$H:$H,"")</f>
        <v>ZTE</v>
      </c>
      <c r="I1929" s="34">
        <v>0</v>
      </c>
      <c r="J1929" s="34">
        <v>0</v>
      </c>
      <c r="K1929" s="34">
        <v>0</v>
      </c>
      <c r="L1929" s="34">
        <v>0</v>
      </c>
      <c r="M1929" s="34">
        <v>0</v>
      </c>
      <c r="N1929" s="34">
        <v>0</v>
      </c>
      <c r="O1929" s="34">
        <v>0</v>
      </c>
      <c r="P1929" s="34">
        <v>0</v>
      </c>
      <c r="Q1929" s="34">
        <v>0</v>
      </c>
      <c r="R1929" s="34">
        <v>0</v>
      </c>
      <c r="S1929" s="35">
        <v>0</v>
      </c>
      <c r="T1929" s="35">
        <v>0</v>
      </c>
      <c r="U1929" s="35">
        <v>0</v>
      </c>
      <c r="V1929" s="35">
        <v>0</v>
      </c>
      <c r="W1929" s="35">
        <v>0</v>
      </c>
      <c r="X1929" s="35">
        <v>0</v>
      </c>
      <c r="Y1929" s="35">
        <v>0</v>
      </c>
      <c r="Z1929" s="35">
        <v>0</v>
      </c>
      <c r="AA1929" s="35">
        <v>0</v>
      </c>
      <c r="AB1929" s="35">
        <v>0</v>
      </c>
      <c r="AC1929" s="35">
        <v>0</v>
      </c>
      <c r="AD1929" s="35">
        <v>0</v>
      </c>
      <c r="AE1929" s="58" t="s">
        <v>5559</v>
      </c>
      <c r="AF1929" s="58"/>
      <c r="AG1929" s="57" t="str" cm="1">
        <f t="array" ref="AG1929">IFERROR(_xlfn.IFS(
AI1929="MPR ISSUE","PDH",
AI1929="BSS Hardware Issue","BSS",
AI1929="Sites strategiques, MLL, Pylone, etc.","ENVTECH",
AI1929="AKTIVCO DEFAUT GE &amp; POWER Cabinet","AKTIVCO",
AI1929="AKTIVCO Coupure ENEO &amp; Baisse de tension","AKTIVCO GRID ONLY",
AI1929="Coupure ENEO &amp; Baisse de tension","IHS GRID ONLY",
AI1929="Defaut GE &amp; POWER Cabinet","IHS",
AI1929="Sharing","Partners",
AI1929="Sites strategiques &amp; DataCenter","SST &amp; DC",
AI1929="Exclu","Exclu",
AI1929="SAT","SAT",
AI1929="SPARE-ISSUE","SPARE-ISSUE",
AI1929="Fiber CAmtel","TRANS_FO_CAMTEL",
AI1929="Fiber AOF","Fiber AOF",
AI1929="Projet OCM (HUAWEI)","TRAVAUX-HUAWEI",
AI1929="Projet OCM (NOKIA)","TRAVAUX-NOKIA",
AI1929="ACCESS-ISSUE","ACCESS-ISSUE",
AI1929="Projet OCM (ZTE, NOKIA, autres projets)","TRAVAUX OCM",
AI1929="No root CAuse","No root cause",
AI1929="ODU HS","PDH",
AI1929="IP &amp; VLAN","PDH",
AI1929="Warehouse HUAWEI","SPARE-ISSUE",
AI1929="SPARE-HS","SPARE-ISSUE",
AI1929="Power Telco","BSS",AI1929="no impacts","no impacts"
),"")</f>
        <v>Exclu</v>
      </c>
      <c r="AH1929" s="57" t="str" cm="1">
        <f t="array" ref="AH1929">IFERROR(_xlfn.IFS(
AI1929="MPR ISSUE","TX ISSUE",
AI1929="BSS Hardware Issue","RAN ISSUE",
AI1929="Sites strategiques, MLL, Pylone, etc.","ENVTECH",
AI1929="AKTIVCO DEFAUT GE &amp; POWER Cabinet","POWER ISSUE",
AI1929="AKTIVCO Coupure ENEO &amp; Baisse de tension","POWER ISSUE",
AI1929="Coupure ENEO &amp; Baisse de tension","POWER ISSUE",
AI1929="Defaut GE &amp; POWER Cabinet","POWER ISSUE",
AI1929="Sharing","POWER ISSUE",
AI1929="Sites strategiques &amp; DataCenter","POWER ISSUE",
AI1929="Exclu","Exclu",
AI1929="SAT","TX ISSUE",
AI1929="SPARE-ISSUE","SPARE-ISSUE",
AI1929="Fiber CAmtel","TX ISSUE",
AI1929="Fiber AOF","TX ISSUE",
AI1929="Projet OCM (HUAWEI)","TRAVAUX-HUAWEI",
AI1929="Projet OCM (NOKIA)","TRAVAUX -NOKIA",
AI1929="ACCESS-ISSUE","ACCESS-ISSUE",
AI1929="Projet OCM (ZTE, NOKIA, autres projets)","TRAVAUX OCM",
AI1929="No root CAuse","No root cause",
AI1929="ODU HS","TX ISSUE",
AI1929="IP &amp; VLAN","TX ISSUE",
AI1929="Warehouse HUAWEI","SPARE-ISSUE",
AI1929="SPARE-HS","SPARE-ISSUE",
AI1929="Power Telco","RAN ISSUE",AI1929="no impacts","no impacts"
),"")</f>
        <v>Exclu</v>
      </c>
      <c r="AI1929" s="85" t="s">
        <v>5559</v>
      </c>
      <c r="AJ1929" s="57" t="str" cm="1">
        <f t="array" ref="AJ1929">IFERROR(_xlfn.IFS(
AI1929="MPR ISSUE","ACTIVE",
AI1929="BSS Hardware Issue","ACTIVE",
AI1929="Sites strategiques, MLL, Pylone, etc.","PASSIVE",
AI1929="AKTIVCO DEFAUT GE &amp; POWER Cabinet","PASSIVE",
AI1929="AKTIVCO Coupure ENEO &amp; Baisse de tension","PASSIVE",
AI1929="Coupure ENEO &amp; Baisse de tension","PASSIVE",
AI1929="Defaut GE &amp; POWER Cabinet","PASSIVE",
AI1929="Sharing","PASSIVE",
AI1929="Sites strategiques &amp; DataCenter","PASSIVE",
AI1929="Exclu","Exclu",
AI1929="SAT","ACTIVE",
AI1929="SPARE-ISSUE","SPARE-ISSUE",
AI1929="Fiber CAmtel","ACTIVE",
AI1929="Fiber AOF","ACTIVE",
AI1929="Projet OCM (HUAWEI)","PLANNED WORKS",
AI1929="Projet OCM (NOKIA)","PLANNED WORKS",
AI1929="ACCESS-ISSUE","ACCESS-ISSUE",
AI1929="Projet OCM (ZTE, NOKIA, autres projets)","PLANNED WORKS",
AI1929="No root CAuse","No root cause",
AI1929="ODU HS","ACTIVE",
AI1929="IP &amp; VLAN","ACTIVE",
AI1929="Warehouse HUAWEI","SPARE-ISSUE",
AI1929="SPARE-HS","SPARE-ISSUE",
AI1929="Power Telco","ACTIVE", AI1929="no impacts","no impacts"
),"")</f>
        <v>Exclu</v>
      </c>
      <c r="AK1929" s="23" t="s">
        <v>5537</v>
      </c>
      <c r="AL1929" s="23" t="str">
        <f t="shared" si="53"/>
        <v>EST_020</v>
      </c>
      <c r="AN1929" s="9" t="s">
        <v>5537</v>
      </c>
      <c r="AO1929" s="23" t="str">
        <f>_xlfn.XLOOKUP(B1929,'INCIDENT-05-03-2026'!E:E,'INCIDENT-05-03-2026'!F:F,"")</f>
        <v/>
      </c>
      <c r="AP1929" s="7" t="s">
        <v>5537</v>
      </c>
      <c r="AQ1929" s="6"/>
      <c r="AR1929" s="7"/>
      <c r="AS1929" s="3" t="str">
        <f>_xlfn.XLOOKUP(B1929,'[3]tt num | region | site id'!$C:$C,'[3]tt num | region | site id'!$Q:$Q,"")</f>
        <v/>
      </c>
      <c r="AT1929" s="24" t="str">
        <f>_xlfn.XLOOKUP(B1929,'[4]Cells Huawei 03052026 12h'!$B:$B,'[4]Cells Huawei 03052026 12h'!$T:$T,"")</f>
        <v/>
      </c>
      <c r="AU1929" s="24" t="str">
        <f>_xlfn.XLOOKUP(B1929,'[5]cells down 02052026 8h50'!$B:$B,'[5]cells down 02052026 8h50'!$R:$R,"")</f>
        <v/>
      </c>
      <c r="AV1929" s="24" t="str">
        <f>_xlfn.XLOOKUP(B1929,'[5]cells down 02052026 13h50'!$B:$B,'[5]cells down 02052026 13h50'!$R:$R,"")</f>
        <v/>
      </c>
      <c r="AW1929" s="24" t="str">
        <f>_xlfn.XLOOKUP(B1929,'[5]cells down 02052026 13h50'!$B:$B,'[5]cells down 02052026 13h50'!$R:$R,"")</f>
        <v/>
      </c>
      <c r="AX1929" s="24" t="str">
        <f>_xlfn.XLOOKUP(B1929,'[6]cell downs 03052026 8h40 '!$B:$B,'[6]cell downs 03052026 8h40 '!$R:$R,"")</f>
        <v/>
      </c>
      <c r="AY1929" s="24" t="str">
        <f>_xlfn.XLOOKUP(B1929,'[7]ALL SITES DOWN'!$D:$D,'[7]ALL SITES DOWN'!$J:$J,"")</f>
        <v/>
      </c>
      <c r="AZ1929" s="24" t="str">
        <f>_xlfn.XLOOKUP(B1929,'[8]ALL SITES DOWN'!$D:$D,'[8]ALL SITES DOWN'!$J:$J,"")</f>
        <v/>
      </c>
      <c r="BA1929" s="9" t="str">
        <f>_xlfn.XLOOKUP(B1929,[9]sheet1!$AC:$AC,[9]sheet1!$AF:$AF,"")</f>
        <v/>
      </c>
      <c r="BB1929" s="14" t="s">
        <v>5537</v>
      </c>
      <c r="BC1929" s="14" t="s">
        <v>5537</v>
      </c>
      <c r="BD1929" s="14" t="str">
        <f>_xlfn.XLOOKUP(B1929,'[10]cell downs 18042026 17h'!$B:$B,'[10]cell downs 18042026 17h'!$B:$B,"")</f>
        <v/>
      </c>
      <c r="BE1929" s="14" t="str">
        <f>_xlfn.XLOOKUP(B1929,'[11]Cells Huawei 19042026 15h'!$B:$B,'[11]Cells Huawei 19042026 15h'!$B:$B,"")</f>
        <v/>
      </c>
      <c r="BF1929" s="9" t="str">
        <f>_xlfn.XLOOKUP(B1929,'[12]cells down 19042026 9H40'!$B:$B,'[12]cells down 19042026 9H40'!$B:$B,"")</f>
        <v/>
      </c>
      <c r="BG1929" s="9" t="s">
        <v>5081</v>
      </c>
      <c r="BH1929" s="9" t="s">
        <v>154</v>
      </c>
    </row>
    <row r="1930" spans="1:60" s="9" customFormat="1" ht="21" customHeight="1" x14ac:dyDescent="0.3">
      <c r="A1930" s="1" t="s">
        <v>1922</v>
      </c>
      <c r="B1930" s="8" t="s">
        <v>1923</v>
      </c>
      <c r="C1930" s="3" t="str">
        <f>_xlfn.XLOOKUP(B1930,'[1]daily break down'!$D:$D,'[1]daily break down'!$E:$E,"")</f>
        <v>CENTRE</v>
      </c>
      <c r="D1930" s="1" t="s">
        <v>11</v>
      </c>
      <c r="E1930" s="1" t="s">
        <v>12</v>
      </c>
      <c r="F1930" s="3" t="s">
        <v>69</v>
      </c>
      <c r="G1930" s="1" t="s">
        <v>70</v>
      </c>
      <c r="H1930" s="42" t="str">
        <f>_xlfn.XLOOKUP(B1930,[2]CALCULATION!$B:$B,[2]CALCULATION!$H:$H,"")</f>
        <v>ZTE</v>
      </c>
      <c r="I1930" s="34">
        <v>0</v>
      </c>
      <c r="J1930" s="34">
        <v>0</v>
      </c>
      <c r="K1930" s="34">
        <v>0</v>
      </c>
      <c r="L1930" s="34">
        <v>0</v>
      </c>
      <c r="M1930" s="34">
        <v>0</v>
      </c>
      <c r="N1930" s="34">
        <v>0</v>
      </c>
      <c r="O1930" s="34">
        <v>0</v>
      </c>
      <c r="P1930" s="34">
        <v>0</v>
      </c>
      <c r="Q1930" s="34">
        <v>0</v>
      </c>
      <c r="R1930" s="34">
        <v>0</v>
      </c>
      <c r="S1930" s="35">
        <v>0</v>
      </c>
      <c r="T1930" s="35">
        <v>0</v>
      </c>
      <c r="U1930" s="35">
        <v>0</v>
      </c>
      <c r="V1930" s="35">
        <v>0</v>
      </c>
      <c r="W1930" s="35">
        <v>0</v>
      </c>
      <c r="X1930" s="35">
        <v>0</v>
      </c>
      <c r="Y1930" s="35">
        <v>0</v>
      </c>
      <c r="Z1930" s="35">
        <v>0</v>
      </c>
      <c r="AA1930" s="35">
        <v>0</v>
      </c>
      <c r="AB1930" s="35">
        <v>0</v>
      </c>
      <c r="AC1930" s="35">
        <v>0</v>
      </c>
      <c r="AD1930" s="35">
        <v>0</v>
      </c>
      <c r="AE1930" s="58" t="s">
        <v>5560</v>
      </c>
      <c r="AF1930" s="58"/>
      <c r="AG1930" s="57" t="str" cm="1">
        <f t="array" ref="AG1930">IFERROR(_xlfn.IFS(
AI1930="MPR ISSUE","PDH",
AI1930="BSS Hardware Issue","BSS",
AI1930="Sites strategiques, MLL, Pylone, etc.","ENVTECH",
AI1930="AKTIVCO DEFAUT GE &amp; POWER Cabinet","AKTIVCO",
AI1930="AKTIVCO Coupure ENEO &amp; Baisse de tension","AKTIVCO GRID ONLY",
AI1930="Coupure ENEO &amp; Baisse de tension","IHS GRID ONLY",
AI1930="Defaut GE &amp; POWER Cabinet","IHS",
AI1930="Sharing","Partners",
AI1930="Sites strategiques &amp; DataCenter","SST &amp; DC",
AI1930="Exclu","Exclu",
AI1930="SAT","SAT",
AI1930="SPARE-ISSUE","SPARE-ISSUE",
AI1930="Fiber CAmtel","TRANS_FO_CAMTEL",
AI1930="Fiber AOF","Fiber AOF",
AI1930="Projet OCM (HUAWEI)","TRAVAUX-HUAWEI",
AI1930="Projet OCM (NOKIA)","TRAVAUX-NOKIA",
AI1930="ACCESS-ISSUE","ACCESS-ISSUE",
AI1930="Projet OCM (ZTE, NOKIA, autres projets)","TRAVAUX OCM",
AI1930="No root CAuse","No root cause",
AI1930="ODU HS","PDH",
AI1930="IP &amp; VLAN","PDH",
AI1930="Warehouse HUAWEI","SPARE-ISSUE",
AI1930="SPARE-HS","SPARE-ISSUE",
AI1930="Power Telco","BSS",AI1930="no impacts","no impacts"
),"")</f>
        <v>no impacts</v>
      </c>
      <c r="AH1930" s="57" t="str" cm="1">
        <f t="array" ref="AH1930">IFERROR(_xlfn.IFS(
AI1930="MPR ISSUE","TX ISSUE",
AI1930="BSS Hardware Issue","RAN ISSUE",
AI1930="Sites strategiques, MLL, Pylone, etc.","ENVTECH",
AI1930="AKTIVCO DEFAUT GE &amp; POWER Cabinet","POWER ISSUE",
AI1930="AKTIVCO Coupure ENEO &amp; Baisse de tension","POWER ISSUE",
AI1930="Coupure ENEO &amp; Baisse de tension","POWER ISSUE",
AI1930="Defaut GE &amp; POWER Cabinet","POWER ISSUE",
AI1930="Sharing","POWER ISSUE",
AI1930="Sites strategiques &amp; DataCenter","POWER ISSUE",
AI1930="Exclu","Exclu",
AI1930="SAT","TX ISSUE",
AI1930="SPARE-ISSUE","SPARE-ISSUE",
AI1930="Fiber CAmtel","TX ISSUE",
AI1930="Fiber AOF","TX ISSUE",
AI1930="Projet OCM (HUAWEI)","TRAVAUX-HUAWEI",
AI1930="Projet OCM (NOKIA)","TRAVAUX -NOKIA",
AI1930="ACCESS-ISSUE","ACCESS-ISSUE",
AI1930="Projet OCM (ZTE, NOKIA, autres projets)","TRAVAUX OCM",
AI1930="No root CAuse","No root cause",
AI1930="ODU HS","TX ISSUE",
AI1930="IP &amp; VLAN","TX ISSUE",
AI1930="Warehouse HUAWEI","SPARE-ISSUE",
AI1930="SPARE-HS","SPARE-ISSUE",
AI1930="Power Telco","RAN ISSUE",AI1930="no impacts","no impacts"
),"")</f>
        <v>no impacts</v>
      </c>
      <c r="AI1930" s="85" t="s">
        <v>5998</v>
      </c>
      <c r="AJ1930" s="57" t="str" cm="1">
        <f t="array" ref="AJ1930">IFERROR(_xlfn.IFS(
AI1930="MPR ISSUE","ACTIVE",
AI1930="BSS Hardware Issue","ACTIVE",
AI1930="Sites strategiques, MLL, Pylone, etc.","PASSIVE",
AI1930="AKTIVCO DEFAUT GE &amp; POWER Cabinet","PASSIVE",
AI1930="AKTIVCO Coupure ENEO &amp; Baisse de tension","PASSIVE",
AI1930="Coupure ENEO &amp; Baisse de tension","PASSIVE",
AI1930="Defaut GE &amp; POWER Cabinet","PASSIVE",
AI1930="Sharing","PASSIVE",
AI1930="Sites strategiques &amp; DataCenter","PASSIVE",
AI1930="Exclu","Exclu",
AI1930="SAT","ACTIVE",
AI1930="SPARE-ISSUE","SPARE-ISSUE",
AI1930="Fiber CAmtel","ACTIVE",
AI1930="Fiber AOF","ACTIVE",
AI1930="Projet OCM (HUAWEI)","PLANNED WORKS",
AI1930="Projet OCM (NOKIA)","PLANNED WORKS",
AI1930="ACCESS-ISSUE","ACCESS-ISSUE",
AI1930="Projet OCM (ZTE, NOKIA, autres projets)","PLANNED WORKS",
AI1930="No root CAuse","No root cause",
AI1930="ODU HS","ACTIVE",
AI1930="IP &amp; VLAN","ACTIVE",
AI1930="Warehouse HUAWEI","SPARE-ISSUE",
AI1930="SPARE-HS","SPARE-ISSUE",
AI1930="Power Telco","ACTIVE", AI1930="no impacts","no impacts"
),"")</f>
        <v>no impacts</v>
      </c>
      <c r="AK1930" s="23" t="s">
        <v>5537</v>
      </c>
      <c r="AL1930" s="23" t="str">
        <f t="shared" si="53"/>
        <v>SUD_262</v>
      </c>
      <c r="AN1930" s="9" t="s">
        <v>5537</v>
      </c>
      <c r="AO1930" s="23" t="str">
        <f>_xlfn.XLOOKUP(B1930,'INCIDENT-05-03-2026'!E:E,'INCIDENT-05-03-2026'!F:F,"")</f>
        <v/>
      </c>
      <c r="AP1930" s="7" t="s">
        <v>5537</v>
      </c>
      <c r="AQ1930" s="6"/>
      <c r="AR1930" s="7"/>
      <c r="AS1930" s="3" t="str">
        <f>_xlfn.XLOOKUP(B1930,'[3]tt num | region | site id'!$C:$C,'[3]tt num | region | site id'!$Q:$Q,"")</f>
        <v/>
      </c>
      <c r="AT1930" s="24" t="str">
        <f>_xlfn.XLOOKUP(B1930,'[4]Cells Huawei 03052026 12h'!$B:$B,'[4]Cells Huawei 03052026 12h'!$T:$T,"")</f>
        <v/>
      </c>
      <c r="AU1930" s="24" t="str">
        <f>_xlfn.XLOOKUP(B1930,'[5]cells down 02052026 8h50'!$B:$B,'[5]cells down 02052026 8h50'!$R:$R,"")</f>
        <v/>
      </c>
      <c r="AV1930" s="24" t="str">
        <f>_xlfn.XLOOKUP(B1930,'[5]cells down 02052026 13h50'!$B:$B,'[5]cells down 02052026 13h50'!$R:$R,"")</f>
        <v/>
      </c>
      <c r="AW1930" s="24" t="str">
        <f>_xlfn.XLOOKUP(B1930,'[5]cells down 02052026 13h50'!$B:$B,'[5]cells down 02052026 13h50'!$R:$R,"")</f>
        <v/>
      </c>
      <c r="AX1930" s="24" t="str">
        <f>_xlfn.XLOOKUP(B1930,'[6]cell downs 03052026 8h40 '!$B:$B,'[6]cell downs 03052026 8h40 '!$R:$R,"")</f>
        <v/>
      </c>
      <c r="AY1930" s="24" t="str">
        <f>_xlfn.XLOOKUP(B1930,'[7]ALL SITES DOWN'!$D:$D,'[7]ALL SITES DOWN'!$J:$J,"")</f>
        <v/>
      </c>
      <c r="AZ1930" s="24" t="str">
        <f>_xlfn.XLOOKUP(B1930,'[8]ALL SITES DOWN'!$D:$D,'[8]ALL SITES DOWN'!$J:$J,"")</f>
        <v/>
      </c>
      <c r="BA1930" s="9" t="str">
        <f>_xlfn.XLOOKUP(B1930,[9]sheet1!$AC:$AC,[9]sheet1!$AF:$AF,"")</f>
        <v/>
      </c>
      <c r="BB1930" s="14" t="s">
        <v>5537</v>
      </c>
      <c r="BC1930" s="14" t="s">
        <v>5537</v>
      </c>
      <c r="BD1930" s="14" t="str">
        <f>_xlfn.XLOOKUP(B1930,'[10]cell downs 18042026 17h'!$B:$B,'[10]cell downs 18042026 17h'!$B:$B,"")</f>
        <v/>
      </c>
      <c r="BE1930" s="14" t="str">
        <f>_xlfn.XLOOKUP(B1930,'[11]Cells Huawei 19042026 15h'!$B:$B,'[11]Cells Huawei 19042026 15h'!$B:$B,"")</f>
        <v/>
      </c>
      <c r="BF1930" s="9" t="str">
        <f>_xlfn.XLOOKUP(B1930,'[12]cells down 19042026 9H40'!$B:$B,'[12]cells down 19042026 9H40'!$B:$B,"")</f>
        <v/>
      </c>
      <c r="BG1930" s="9" t="s">
        <v>1923</v>
      </c>
      <c r="BH1930" s="9" t="s">
        <v>154</v>
      </c>
    </row>
    <row r="1931" spans="1:60" s="9" customFormat="1" x14ac:dyDescent="0.3">
      <c r="A1931" s="1" t="s">
        <v>2082</v>
      </c>
      <c r="B1931" s="8" t="s">
        <v>2083</v>
      </c>
      <c r="C1931" s="3" t="str">
        <f>_xlfn.XLOOKUP(B1931,'[1]daily break down'!$D:$D,'[1]daily break down'!$E:$E,"")</f>
        <v>Douala</v>
      </c>
      <c r="D1931" s="1" t="s">
        <v>11</v>
      </c>
      <c r="E1931" s="1" t="s">
        <v>12</v>
      </c>
      <c r="F1931" s="3" t="s">
        <v>31</v>
      </c>
      <c r="G1931" s="1" t="s">
        <v>32</v>
      </c>
      <c r="H1931" s="42" t="str">
        <f>_xlfn.XLOOKUP(B1931,[2]CALCULATION!$B:$B,[2]CALCULATION!$H:$H,"")</f>
        <v>ZTE</v>
      </c>
      <c r="I1931" s="34">
        <v>0</v>
      </c>
      <c r="J1931" s="34">
        <v>0</v>
      </c>
      <c r="K1931" s="34">
        <v>0</v>
      </c>
      <c r="L1931" s="34">
        <v>0</v>
      </c>
      <c r="M1931" s="34">
        <v>0</v>
      </c>
      <c r="N1931" s="34">
        <v>0</v>
      </c>
      <c r="O1931" s="34">
        <v>0</v>
      </c>
      <c r="P1931" s="34">
        <v>0</v>
      </c>
      <c r="Q1931" s="34">
        <v>0</v>
      </c>
      <c r="R1931" s="34">
        <v>0</v>
      </c>
      <c r="S1931" s="35">
        <v>0</v>
      </c>
      <c r="T1931" s="35">
        <v>0</v>
      </c>
      <c r="U1931" s="35">
        <v>0</v>
      </c>
      <c r="V1931" s="35">
        <v>0</v>
      </c>
      <c r="W1931" s="35">
        <v>0</v>
      </c>
      <c r="X1931" s="35">
        <v>0</v>
      </c>
      <c r="Y1931" s="35">
        <v>0</v>
      </c>
      <c r="Z1931" s="35">
        <v>0</v>
      </c>
      <c r="AA1931" s="35">
        <v>0</v>
      </c>
      <c r="AB1931" s="35">
        <v>0</v>
      </c>
      <c r="AC1931" s="35">
        <v>0</v>
      </c>
      <c r="AD1931" s="35">
        <v>0</v>
      </c>
      <c r="AE1931" s="58" t="s">
        <v>5560</v>
      </c>
      <c r="AF1931" s="58"/>
      <c r="AG1931" s="57" t="str" cm="1">
        <f t="array" ref="AG1931">IFERROR(_xlfn.IFS(
AI1931="MPR ISSUE","PDH",
AI1931="BSS Hardware Issue","BSS",
AI1931="Sites strategiques, MLL, Pylone, etc.","ENVTECH",
AI1931="AKTIVCO DEFAUT GE &amp; POWER Cabinet","AKTIVCO",
AI1931="AKTIVCO Coupure ENEO &amp; Baisse de tension","AKTIVCO GRID ONLY",
AI1931="Coupure ENEO &amp; Baisse de tension","IHS GRID ONLY",
AI1931="Defaut GE &amp; POWER Cabinet","IHS",
AI1931="Sharing","Partners",
AI1931="Sites strategiques &amp; DataCenter","SST &amp; DC",
AI1931="Exclu","Exclu",
AI1931="SAT","SAT",
AI1931="SPARE-ISSUE","SPARE-ISSUE",
AI1931="Fiber CAmtel","TRANS_FO_CAMTEL",
AI1931="Fiber AOF","Fiber AOF",
AI1931="Projet OCM (HUAWEI)","TRAVAUX-HUAWEI",
AI1931="Projet OCM (NOKIA)","TRAVAUX-NOKIA",
AI1931="ACCESS-ISSUE","ACCESS-ISSUE",
AI1931="Projet OCM (ZTE, NOKIA, autres projets)","TRAVAUX OCM",
AI1931="No root CAuse","No root cause",
AI1931="ODU HS","PDH",
AI1931="IP &amp; VLAN","PDH",
AI1931="Warehouse HUAWEI","SPARE-ISSUE",
AI1931="SPARE-HS","SPARE-ISSUE",
AI1931="Power Telco","BSS",AI1931="no impacts","no impacts"
),"")</f>
        <v>no impacts</v>
      </c>
      <c r="AH1931" s="57" t="str" cm="1">
        <f t="array" ref="AH1931">IFERROR(_xlfn.IFS(
AI1931="MPR ISSUE","TX ISSUE",
AI1931="BSS Hardware Issue","RAN ISSUE",
AI1931="Sites strategiques, MLL, Pylone, etc.","ENVTECH",
AI1931="AKTIVCO DEFAUT GE &amp; POWER Cabinet","POWER ISSUE",
AI1931="AKTIVCO Coupure ENEO &amp; Baisse de tension","POWER ISSUE",
AI1931="Coupure ENEO &amp; Baisse de tension","POWER ISSUE",
AI1931="Defaut GE &amp; POWER Cabinet","POWER ISSUE",
AI1931="Sharing","POWER ISSUE",
AI1931="Sites strategiques &amp; DataCenter","POWER ISSUE",
AI1931="Exclu","Exclu",
AI1931="SAT","TX ISSUE",
AI1931="SPARE-ISSUE","SPARE-ISSUE",
AI1931="Fiber CAmtel","TX ISSUE",
AI1931="Fiber AOF","TX ISSUE",
AI1931="Projet OCM (HUAWEI)","TRAVAUX-HUAWEI",
AI1931="Projet OCM (NOKIA)","TRAVAUX -NOKIA",
AI1931="ACCESS-ISSUE","ACCESS-ISSUE",
AI1931="Projet OCM (ZTE, NOKIA, autres projets)","TRAVAUX OCM",
AI1931="No root CAuse","No root cause",
AI1931="ODU HS","TX ISSUE",
AI1931="IP &amp; VLAN","TX ISSUE",
AI1931="Warehouse HUAWEI","SPARE-ISSUE",
AI1931="SPARE-HS","SPARE-ISSUE",
AI1931="Power Telco","RAN ISSUE",AI1931="no impacts","no impacts"
),"")</f>
        <v>no impacts</v>
      </c>
      <c r="AI1931" s="85" t="s">
        <v>5998</v>
      </c>
      <c r="AJ1931" s="57" t="str" cm="1">
        <f t="array" ref="AJ1931">IFERROR(_xlfn.IFS(
AI1931="MPR ISSUE","ACTIVE",
AI1931="BSS Hardware Issue","ACTIVE",
AI1931="Sites strategiques, MLL, Pylone, etc.","PASSIVE",
AI1931="AKTIVCO DEFAUT GE &amp; POWER Cabinet","PASSIVE",
AI1931="AKTIVCO Coupure ENEO &amp; Baisse de tension","PASSIVE",
AI1931="Coupure ENEO &amp; Baisse de tension","PASSIVE",
AI1931="Defaut GE &amp; POWER Cabinet","PASSIVE",
AI1931="Sharing","PASSIVE",
AI1931="Sites strategiques &amp; DataCenter","PASSIVE",
AI1931="Exclu","Exclu",
AI1931="SAT","ACTIVE",
AI1931="SPARE-ISSUE","SPARE-ISSUE",
AI1931="Fiber CAmtel","ACTIVE",
AI1931="Fiber AOF","ACTIVE",
AI1931="Projet OCM (HUAWEI)","PLANNED WORKS",
AI1931="Projet OCM (NOKIA)","PLANNED WORKS",
AI1931="ACCESS-ISSUE","ACCESS-ISSUE",
AI1931="Projet OCM (ZTE, NOKIA, autres projets)","PLANNED WORKS",
AI1931="No root CAuse","No root cause",
AI1931="ODU HS","ACTIVE",
AI1931="IP &amp; VLAN","ACTIVE",
AI1931="Warehouse HUAWEI","SPARE-ISSUE",
AI1931="SPARE-HS","SPARE-ISSUE",
AI1931="Power Telco","ACTIVE", AI1931="no impacts","no impacts"
),"")</f>
        <v>no impacts</v>
      </c>
      <c r="AK1931" s="23" t="s">
        <v>5537</v>
      </c>
      <c r="AL1931" s="23" t="str">
        <f t="shared" si="53"/>
        <v>LIT_038</v>
      </c>
      <c r="AN1931" s="9" t="s">
        <v>5537</v>
      </c>
      <c r="AO1931" s="23" t="str">
        <f>_xlfn.XLOOKUP(B1931,'INCIDENT-05-03-2026'!E:E,'INCIDENT-05-03-2026'!F:F,"")</f>
        <v/>
      </c>
      <c r="AP1931" s="7" t="s">
        <v>5537</v>
      </c>
      <c r="AQ1931" s="6"/>
      <c r="AR1931" s="7"/>
      <c r="AS1931" s="3" t="str">
        <f>_xlfn.XLOOKUP(B1931,'[3]tt num | region | site id'!$C:$C,'[3]tt num | region | site id'!$Q:$Q,"")</f>
        <v/>
      </c>
      <c r="AT1931" s="24" t="str">
        <f>_xlfn.XLOOKUP(B1931,'[4]Cells Huawei 03052026 12h'!$B:$B,'[4]Cells Huawei 03052026 12h'!$T:$T,"")</f>
        <v/>
      </c>
      <c r="AU1931" s="24" t="str">
        <f>_xlfn.XLOOKUP(B1931,'[5]cells down 02052026 8h50'!$B:$B,'[5]cells down 02052026 8h50'!$R:$R,"")</f>
        <v/>
      </c>
      <c r="AV1931" s="24" t="str">
        <f>_xlfn.XLOOKUP(B1931,'[5]cells down 02052026 13h50'!$B:$B,'[5]cells down 02052026 13h50'!$R:$R,"")</f>
        <v/>
      </c>
      <c r="AW1931" s="24" t="str">
        <f>_xlfn.XLOOKUP(B1931,'[5]cells down 02052026 13h50'!$B:$B,'[5]cells down 02052026 13h50'!$R:$R,"")</f>
        <v/>
      </c>
      <c r="AX1931" s="24" t="str">
        <f>_xlfn.XLOOKUP(B1931,'[6]cell downs 03052026 8h40 '!$B:$B,'[6]cell downs 03052026 8h40 '!$R:$R,"")</f>
        <v/>
      </c>
      <c r="AY1931" s="24" t="str">
        <f>_xlfn.XLOOKUP(B1931,'[7]ALL SITES DOWN'!$D:$D,'[7]ALL SITES DOWN'!$J:$J,"")</f>
        <v/>
      </c>
      <c r="AZ1931" s="24" t="str">
        <f>_xlfn.XLOOKUP(B1931,'[8]ALL SITES DOWN'!$D:$D,'[8]ALL SITES DOWN'!$J:$J,"")</f>
        <v/>
      </c>
      <c r="BA1931" s="9" t="str">
        <f>_xlfn.XLOOKUP(B1931,[9]sheet1!$AC:$AC,[9]sheet1!$AF:$AF,"")</f>
        <v/>
      </c>
      <c r="BB1931" s="14" t="s">
        <v>5537</v>
      </c>
      <c r="BC1931" s="14" t="s">
        <v>5537</v>
      </c>
      <c r="BD1931" s="14" t="str">
        <f>_xlfn.XLOOKUP(B1931,'[10]cell downs 18042026 17h'!$B:$B,'[10]cell downs 18042026 17h'!$B:$B,"")</f>
        <v/>
      </c>
      <c r="BE1931" s="14" t="str">
        <f>_xlfn.XLOOKUP(B1931,'[11]Cells Huawei 19042026 15h'!$B:$B,'[11]Cells Huawei 19042026 15h'!$B:$B,"")</f>
        <v/>
      </c>
      <c r="BF1931" s="9" t="str">
        <f>_xlfn.XLOOKUP(B1931,'[12]cells down 19042026 9H40'!$B:$B,'[12]cells down 19042026 9H40'!$B:$B,"")</f>
        <v/>
      </c>
      <c r="BG1931" s="9" t="s">
        <v>2083</v>
      </c>
      <c r="BH1931" s="9" t="s">
        <v>12</v>
      </c>
    </row>
    <row r="1932" spans="1:60" s="9" customFormat="1" x14ac:dyDescent="0.3">
      <c r="A1932" s="1" t="s">
        <v>5100</v>
      </c>
      <c r="B1932" s="8" t="s">
        <v>5101</v>
      </c>
      <c r="C1932" s="3" t="str">
        <f>_xlfn.XLOOKUP(B1932,'[1]daily break down'!$D:$D,'[1]daily break down'!$E:$E,"")</f>
        <v>CENTRE</v>
      </c>
      <c r="D1932" s="1" t="s">
        <v>11</v>
      </c>
      <c r="E1932" s="1" t="s">
        <v>12</v>
      </c>
      <c r="F1932" s="3" t="s">
        <v>37</v>
      </c>
      <c r="G1932" s="1" t="s">
        <v>5100</v>
      </c>
      <c r="H1932" s="42" t="str">
        <f>_xlfn.XLOOKUP(B1932,[2]CALCULATION!$B:$B,[2]CALCULATION!$H:$H,"")</f>
        <v>ZTE</v>
      </c>
      <c r="I1932" s="34">
        <v>0</v>
      </c>
      <c r="J1932" s="34">
        <v>0</v>
      </c>
      <c r="K1932" s="34">
        <v>0</v>
      </c>
      <c r="L1932" s="34">
        <v>0</v>
      </c>
      <c r="M1932" s="34">
        <v>0</v>
      </c>
      <c r="N1932" s="34">
        <v>0</v>
      </c>
      <c r="O1932" s="34">
        <v>0</v>
      </c>
      <c r="P1932" s="34">
        <v>0</v>
      </c>
      <c r="Q1932" s="34">
        <v>0</v>
      </c>
      <c r="R1932" s="34">
        <v>0</v>
      </c>
      <c r="S1932" s="35">
        <v>0</v>
      </c>
      <c r="T1932" s="35">
        <v>0</v>
      </c>
      <c r="U1932" s="35">
        <v>0</v>
      </c>
      <c r="V1932" s="35">
        <v>0</v>
      </c>
      <c r="W1932" s="35">
        <v>0</v>
      </c>
      <c r="X1932" s="35">
        <v>0</v>
      </c>
      <c r="Y1932" s="35">
        <v>0</v>
      </c>
      <c r="Z1932" s="35">
        <v>0</v>
      </c>
      <c r="AA1932" s="35">
        <v>0</v>
      </c>
      <c r="AB1932" s="35">
        <v>0</v>
      </c>
      <c r="AC1932" s="35">
        <v>0</v>
      </c>
      <c r="AD1932" s="35">
        <v>0</v>
      </c>
      <c r="AE1932" s="58" t="s">
        <v>5559</v>
      </c>
      <c r="AF1932" s="58"/>
      <c r="AG1932" s="57" t="str" cm="1">
        <f t="array" ref="AG1932">IFERROR(_xlfn.IFS(
AI1932="MPR ISSUE","PDH",
AI1932="BSS Hardware Issue","BSS",
AI1932="Sites strategiques, MLL, Pylone, etc.","ENVTECH",
AI1932="AKTIVCO DEFAUT GE &amp; POWER Cabinet","AKTIVCO",
AI1932="AKTIVCO Coupure ENEO &amp; Baisse de tension","AKTIVCO GRID ONLY",
AI1932="Coupure ENEO &amp; Baisse de tension","IHS GRID ONLY",
AI1932="Defaut GE &amp; POWER Cabinet","IHS",
AI1932="Sharing","Partners",
AI1932="Sites strategiques &amp; DataCenter","SST &amp; DC",
AI1932="Exclu","Exclu",
AI1932="SAT","SAT",
AI1932="SPARE-ISSUE","SPARE-ISSUE",
AI1932="Fiber CAmtel","TRANS_FO_CAMTEL",
AI1932="Fiber AOF","Fiber AOF",
AI1932="Projet OCM (HUAWEI)","TRAVAUX-HUAWEI",
AI1932="Projet OCM (NOKIA)","TRAVAUX-NOKIA",
AI1932="ACCESS-ISSUE","ACCESS-ISSUE",
AI1932="Projet OCM (ZTE, NOKIA, autres projets)","TRAVAUX OCM",
AI1932="No root CAuse","No root cause",
AI1932="ODU HS","PDH",
AI1932="IP &amp; VLAN","PDH",
AI1932="Warehouse HUAWEI","SPARE-ISSUE",
AI1932="SPARE-HS","SPARE-ISSUE",
AI1932="Power Telco","BSS",AI1932="no impacts","no impacts"
),"")</f>
        <v>Exclu</v>
      </c>
      <c r="AH1932" s="57" t="str" cm="1">
        <f t="array" ref="AH1932">IFERROR(_xlfn.IFS(
AI1932="MPR ISSUE","TX ISSUE",
AI1932="BSS Hardware Issue","RAN ISSUE",
AI1932="Sites strategiques, MLL, Pylone, etc.","ENVTECH",
AI1932="AKTIVCO DEFAUT GE &amp; POWER Cabinet","POWER ISSUE",
AI1932="AKTIVCO Coupure ENEO &amp; Baisse de tension","POWER ISSUE",
AI1932="Coupure ENEO &amp; Baisse de tension","POWER ISSUE",
AI1932="Defaut GE &amp; POWER Cabinet","POWER ISSUE",
AI1932="Sharing","POWER ISSUE",
AI1932="Sites strategiques &amp; DataCenter","POWER ISSUE",
AI1932="Exclu","Exclu",
AI1932="SAT","TX ISSUE",
AI1932="SPARE-ISSUE","SPARE-ISSUE",
AI1932="Fiber CAmtel","TX ISSUE",
AI1932="Fiber AOF","TX ISSUE",
AI1932="Projet OCM (HUAWEI)","TRAVAUX-HUAWEI",
AI1932="Projet OCM (NOKIA)","TRAVAUX -NOKIA",
AI1932="ACCESS-ISSUE","ACCESS-ISSUE",
AI1932="Projet OCM (ZTE, NOKIA, autres projets)","TRAVAUX OCM",
AI1932="No root CAuse","No root cause",
AI1932="ODU HS","TX ISSUE",
AI1932="IP &amp; VLAN","TX ISSUE",
AI1932="Warehouse HUAWEI","SPARE-ISSUE",
AI1932="SPARE-HS","SPARE-ISSUE",
AI1932="Power Telco","RAN ISSUE",AI1932="no impacts","no impacts"
),"")</f>
        <v>Exclu</v>
      </c>
      <c r="AI1932" s="85" t="s">
        <v>5559</v>
      </c>
      <c r="AJ1932" s="57" t="str" cm="1">
        <f t="array" ref="AJ1932">IFERROR(_xlfn.IFS(
AI1932="MPR ISSUE","ACTIVE",
AI1932="BSS Hardware Issue","ACTIVE",
AI1932="Sites strategiques, MLL, Pylone, etc.","PASSIVE",
AI1932="AKTIVCO DEFAUT GE &amp; POWER Cabinet","PASSIVE",
AI1932="AKTIVCO Coupure ENEO &amp; Baisse de tension","PASSIVE",
AI1932="Coupure ENEO &amp; Baisse de tension","PASSIVE",
AI1932="Defaut GE &amp; POWER Cabinet","PASSIVE",
AI1932="Sharing","PASSIVE",
AI1932="Sites strategiques &amp; DataCenter","PASSIVE",
AI1932="Exclu","Exclu",
AI1932="SAT","ACTIVE",
AI1932="SPARE-ISSUE","SPARE-ISSUE",
AI1932="Fiber CAmtel","ACTIVE",
AI1932="Fiber AOF","ACTIVE",
AI1932="Projet OCM (HUAWEI)","PLANNED WORKS",
AI1932="Projet OCM (NOKIA)","PLANNED WORKS",
AI1932="ACCESS-ISSUE","ACCESS-ISSUE",
AI1932="Projet OCM (ZTE, NOKIA, autres projets)","PLANNED WORKS",
AI1932="No root CAuse","No root cause",
AI1932="ODU HS","ACTIVE",
AI1932="IP &amp; VLAN","ACTIVE",
AI1932="Warehouse HUAWEI","SPARE-ISSUE",
AI1932="SPARE-HS","SPARE-ISSUE",
AI1932="Power Telco","ACTIVE", AI1932="no impacts","no impacts"
),"")</f>
        <v>Exclu</v>
      </c>
      <c r="AK1932" s="23" t="s">
        <v>5537</v>
      </c>
      <c r="AL1932" s="23" t="str">
        <f t="shared" si="53"/>
        <v>CTR_005</v>
      </c>
      <c r="AN1932" s="9" t="s">
        <v>5537</v>
      </c>
      <c r="AO1932" s="23" t="str">
        <f>_xlfn.XLOOKUP(B1932,'INCIDENT-05-03-2026'!E:E,'INCIDENT-05-03-2026'!F:F,"")</f>
        <v/>
      </c>
      <c r="AP1932" s="7" t="s">
        <v>5537</v>
      </c>
      <c r="AQ1932" s="6"/>
      <c r="AR1932" s="7"/>
      <c r="AS1932" s="3" t="str">
        <f>_xlfn.XLOOKUP(B1932,'[3]tt num | region | site id'!$C:$C,'[3]tt num | region | site id'!$Q:$Q,"")</f>
        <v/>
      </c>
      <c r="AT1932" s="24" t="str">
        <f>_xlfn.XLOOKUP(B1932,'[4]Cells Huawei 03052026 12h'!$B:$B,'[4]Cells Huawei 03052026 12h'!$T:$T,"")</f>
        <v/>
      </c>
      <c r="AU1932" s="24" t="str">
        <f>_xlfn.XLOOKUP(B1932,'[5]cells down 02052026 8h50'!$B:$B,'[5]cells down 02052026 8h50'!$R:$R,"")</f>
        <v/>
      </c>
      <c r="AV1932" s="24" t="str">
        <f>_xlfn.XLOOKUP(B1932,'[5]cells down 02052026 13h50'!$B:$B,'[5]cells down 02052026 13h50'!$R:$R,"")</f>
        <v/>
      </c>
      <c r="AW1932" s="24" t="str">
        <f>_xlfn.XLOOKUP(B1932,'[5]cells down 02052026 13h50'!$B:$B,'[5]cells down 02052026 13h50'!$R:$R,"")</f>
        <v/>
      </c>
      <c r="AX1932" s="24" t="str">
        <f>_xlfn.XLOOKUP(B1932,'[6]cell downs 03052026 8h40 '!$B:$B,'[6]cell downs 03052026 8h40 '!$R:$R,"")</f>
        <v/>
      </c>
      <c r="AY1932" s="24" t="str">
        <f>_xlfn.XLOOKUP(B1932,'[7]ALL SITES DOWN'!$D:$D,'[7]ALL SITES DOWN'!$J:$J,"")</f>
        <v/>
      </c>
      <c r="AZ1932" s="24" t="str">
        <f>_xlfn.XLOOKUP(B1932,'[8]ALL SITES DOWN'!$D:$D,'[8]ALL SITES DOWN'!$J:$J,"")</f>
        <v/>
      </c>
      <c r="BA1932" s="9" t="str">
        <f>_xlfn.XLOOKUP(B1932,[9]sheet1!$AC:$AC,[9]sheet1!$AF:$AF,"")</f>
        <v/>
      </c>
      <c r="BB1932" s="14" t="s">
        <v>5537</v>
      </c>
      <c r="BC1932" s="14" t="s">
        <v>5537</v>
      </c>
      <c r="BD1932" s="14" t="str">
        <f>_xlfn.XLOOKUP(B1932,'[10]cell downs 18042026 17h'!$B:$B,'[10]cell downs 18042026 17h'!$B:$B,"")</f>
        <v/>
      </c>
      <c r="BE1932" s="14" t="str">
        <f>_xlfn.XLOOKUP(B1932,'[11]Cells Huawei 19042026 15h'!$B:$B,'[11]Cells Huawei 19042026 15h'!$B:$B,"")</f>
        <v/>
      </c>
      <c r="BF1932" s="9" t="str">
        <f>_xlfn.XLOOKUP(B1932,'[12]cells down 19042026 9H40'!$B:$B,'[12]cells down 19042026 9H40'!$B:$B,"")</f>
        <v/>
      </c>
      <c r="BG1932" s="9" t="s">
        <v>5101</v>
      </c>
      <c r="BH1932" s="9" t="s">
        <v>66</v>
      </c>
    </row>
    <row r="1933" spans="1:60" s="9" customFormat="1" x14ac:dyDescent="0.3">
      <c r="A1933" s="1" t="s">
        <v>4762</v>
      </c>
      <c r="B1933" s="8" t="s">
        <v>4763</v>
      </c>
      <c r="C1933" s="3" t="str">
        <f>_xlfn.XLOOKUP(B1933,'[1]daily break down'!$D:$D,'[1]daily break down'!$E:$E,"")</f>
        <v>Douala</v>
      </c>
      <c r="D1933" s="1" t="s">
        <v>11</v>
      </c>
      <c r="E1933" s="1" t="s">
        <v>12</v>
      </c>
      <c r="F1933" s="3" t="s">
        <v>31</v>
      </c>
      <c r="G1933" s="1" t="s">
        <v>32</v>
      </c>
      <c r="H1933" s="42" t="str">
        <f>_xlfn.XLOOKUP(B1933,[2]CALCULATION!$B:$B,[2]CALCULATION!$H:$H,"")</f>
        <v>ZTE</v>
      </c>
      <c r="I1933" s="34">
        <v>0</v>
      </c>
      <c r="J1933" s="34">
        <v>0</v>
      </c>
      <c r="K1933" s="34">
        <v>0</v>
      </c>
      <c r="L1933" s="34">
        <v>0</v>
      </c>
      <c r="M1933" s="34">
        <v>0</v>
      </c>
      <c r="N1933" s="34">
        <v>0</v>
      </c>
      <c r="O1933" s="34">
        <v>0</v>
      </c>
      <c r="P1933" s="34">
        <v>0</v>
      </c>
      <c r="Q1933" s="34">
        <v>0</v>
      </c>
      <c r="R1933" s="34">
        <v>0</v>
      </c>
      <c r="S1933" s="35">
        <v>0</v>
      </c>
      <c r="T1933" s="35">
        <v>0</v>
      </c>
      <c r="U1933" s="35">
        <v>0</v>
      </c>
      <c r="V1933" s="35">
        <v>0</v>
      </c>
      <c r="W1933" s="35">
        <v>0</v>
      </c>
      <c r="X1933" s="35">
        <v>0</v>
      </c>
      <c r="Y1933" s="35">
        <v>0</v>
      </c>
      <c r="Z1933" s="35">
        <v>0</v>
      </c>
      <c r="AA1933" s="35">
        <v>0</v>
      </c>
      <c r="AB1933" s="35">
        <v>0</v>
      </c>
      <c r="AC1933" s="35">
        <v>0</v>
      </c>
      <c r="AD1933" s="35">
        <v>0</v>
      </c>
      <c r="AE1933" s="58" t="s">
        <v>5560</v>
      </c>
      <c r="AF1933" s="58"/>
      <c r="AG1933" s="57" t="str" cm="1">
        <f t="array" ref="AG1933">IFERROR(_xlfn.IFS(
AI1933="MPR ISSUE","PDH",
AI1933="BSS Hardware Issue","BSS",
AI1933="Sites strategiques, MLL, Pylone, etc.","ENVTECH",
AI1933="AKTIVCO DEFAUT GE &amp; POWER Cabinet","AKTIVCO",
AI1933="AKTIVCO Coupure ENEO &amp; Baisse de tension","AKTIVCO GRID ONLY",
AI1933="Coupure ENEO &amp; Baisse de tension","IHS GRID ONLY",
AI1933="Defaut GE &amp; POWER Cabinet","IHS",
AI1933="Sharing","Partners",
AI1933="Sites strategiques &amp; DataCenter","SST &amp; DC",
AI1933="Exclu","Exclu",
AI1933="SAT","SAT",
AI1933="SPARE-ISSUE","SPARE-ISSUE",
AI1933="Fiber CAmtel","TRANS_FO_CAMTEL",
AI1933="Fiber AOF","Fiber AOF",
AI1933="Projet OCM (HUAWEI)","TRAVAUX-HUAWEI",
AI1933="Projet OCM (NOKIA)","TRAVAUX-NOKIA",
AI1933="ACCESS-ISSUE","ACCESS-ISSUE",
AI1933="Projet OCM (ZTE, NOKIA, autres projets)","TRAVAUX OCM",
AI1933="No root CAuse","No root cause",
AI1933="ODU HS","PDH",
AI1933="IP &amp; VLAN","PDH",
AI1933="Warehouse HUAWEI","SPARE-ISSUE",
AI1933="SPARE-HS","SPARE-ISSUE",
AI1933="Power Telco","BSS",AI1933="no impacts","no impacts"
),"")</f>
        <v>no impacts</v>
      </c>
      <c r="AH1933" s="57" t="str" cm="1">
        <f t="array" ref="AH1933">IFERROR(_xlfn.IFS(
AI1933="MPR ISSUE","TX ISSUE",
AI1933="BSS Hardware Issue","RAN ISSUE",
AI1933="Sites strategiques, MLL, Pylone, etc.","ENVTECH",
AI1933="AKTIVCO DEFAUT GE &amp; POWER Cabinet","POWER ISSUE",
AI1933="AKTIVCO Coupure ENEO &amp; Baisse de tension","POWER ISSUE",
AI1933="Coupure ENEO &amp; Baisse de tension","POWER ISSUE",
AI1933="Defaut GE &amp; POWER Cabinet","POWER ISSUE",
AI1933="Sharing","POWER ISSUE",
AI1933="Sites strategiques &amp; DataCenter","POWER ISSUE",
AI1933="Exclu","Exclu",
AI1933="SAT","TX ISSUE",
AI1933="SPARE-ISSUE","SPARE-ISSUE",
AI1933="Fiber CAmtel","TX ISSUE",
AI1933="Fiber AOF","TX ISSUE",
AI1933="Projet OCM (HUAWEI)","TRAVAUX-HUAWEI",
AI1933="Projet OCM (NOKIA)","TRAVAUX -NOKIA",
AI1933="ACCESS-ISSUE","ACCESS-ISSUE",
AI1933="Projet OCM (ZTE, NOKIA, autres projets)","TRAVAUX OCM",
AI1933="No root CAuse","No root cause",
AI1933="ODU HS","TX ISSUE",
AI1933="IP &amp; VLAN","TX ISSUE",
AI1933="Warehouse HUAWEI","SPARE-ISSUE",
AI1933="SPARE-HS","SPARE-ISSUE",
AI1933="Power Telco","RAN ISSUE",AI1933="no impacts","no impacts"
),"")</f>
        <v>no impacts</v>
      </c>
      <c r="AI1933" s="85" t="s">
        <v>5998</v>
      </c>
      <c r="AJ1933" s="57" t="str" cm="1">
        <f t="array" ref="AJ1933">IFERROR(_xlfn.IFS(
AI1933="MPR ISSUE","ACTIVE",
AI1933="BSS Hardware Issue","ACTIVE",
AI1933="Sites strategiques, MLL, Pylone, etc.","PASSIVE",
AI1933="AKTIVCO DEFAUT GE &amp; POWER Cabinet","PASSIVE",
AI1933="AKTIVCO Coupure ENEO &amp; Baisse de tension","PASSIVE",
AI1933="Coupure ENEO &amp; Baisse de tension","PASSIVE",
AI1933="Defaut GE &amp; POWER Cabinet","PASSIVE",
AI1933="Sharing","PASSIVE",
AI1933="Sites strategiques &amp; DataCenter","PASSIVE",
AI1933="Exclu","Exclu",
AI1933="SAT","ACTIVE",
AI1933="SPARE-ISSUE","SPARE-ISSUE",
AI1933="Fiber CAmtel","ACTIVE",
AI1933="Fiber AOF","ACTIVE",
AI1933="Projet OCM (HUAWEI)","PLANNED WORKS",
AI1933="Projet OCM (NOKIA)","PLANNED WORKS",
AI1933="ACCESS-ISSUE","ACCESS-ISSUE",
AI1933="Projet OCM (ZTE, NOKIA, autres projets)","PLANNED WORKS",
AI1933="No root CAuse","No root cause",
AI1933="ODU HS","ACTIVE",
AI1933="IP &amp; VLAN","ACTIVE",
AI1933="Warehouse HUAWEI","SPARE-ISSUE",
AI1933="SPARE-HS","SPARE-ISSUE",
AI1933="Power Telco","ACTIVE", AI1933="no impacts","no impacts"
),"")</f>
        <v>no impacts</v>
      </c>
      <c r="AK1933" s="23" t="s">
        <v>5537</v>
      </c>
      <c r="AL1933" s="23" t="str">
        <f t="shared" si="53"/>
        <v>LIT_300</v>
      </c>
      <c r="AN1933" s="9" t="s">
        <v>5537</v>
      </c>
      <c r="AO1933" s="23" t="str">
        <f>_xlfn.XLOOKUP(B1933,'INCIDENT-05-03-2026'!E:E,'INCIDENT-05-03-2026'!F:F,"")</f>
        <v/>
      </c>
      <c r="AP1933" s="7" t="s">
        <v>5537</v>
      </c>
      <c r="AQ1933" s="6"/>
      <c r="AR1933" s="7"/>
      <c r="AS1933" s="3" t="str">
        <f>_xlfn.XLOOKUP(B1933,'[3]tt num | region | site id'!$C:$C,'[3]tt num | region | site id'!$Q:$Q,"")</f>
        <v/>
      </c>
      <c r="AT1933" s="24" t="str">
        <f>_xlfn.XLOOKUP(B1933,'[4]Cells Huawei 03052026 12h'!$B:$B,'[4]Cells Huawei 03052026 12h'!$T:$T,"")</f>
        <v/>
      </c>
      <c r="AU1933" s="24" t="str">
        <f>_xlfn.XLOOKUP(B1933,'[5]cells down 02052026 8h50'!$B:$B,'[5]cells down 02052026 8h50'!$R:$R,"")</f>
        <v/>
      </c>
      <c r="AV1933" s="24" t="str">
        <f>_xlfn.XLOOKUP(B1933,'[5]cells down 02052026 13h50'!$B:$B,'[5]cells down 02052026 13h50'!$R:$R,"")</f>
        <v/>
      </c>
      <c r="AW1933" s="24" t="str">
        <f>_xlfn.XLOOKUP(B1933,'[5]cells down 02052026 13h50'!$B:$B,'[5]cells down 02052026 13h50'!$R:$R,"")</f>
        <v/>
      </c>
      <c r="AX1933" s="24" t="str">
        <f>_xlfn.XLOOKUP(B1933,'[6]cell downs 03052026 8h40 '!$B:$B,'[6]cell downs 03052026 8h40 '!$R:$R,"")</f>
        <v/>
      </c>
      <c r="AY1933" s="24" t="str">
        <f>_xlfn.XLOOKUP(B1933,'[7]ALL SITES DOWN'!$D:$D,'[7]ALL SITES DOWN'!$J:$J,"")</f>
        <v/>
      </c>
      <c r="AZ1933" s="24" t="str">
        <f>_xlfn.XLOOKUP(B1933,'[8]ALL SITES DOWN'!$D:$D,'[8]ALL SITES DOWN'!$J:$J,"")</f>
        <v/>
      </c>
      <c r="BA1933" s="9" t="str">
        <f>_xlfn.XLOOKUP(B1933,[9]sheet1!$AC:$AC,[9]sheet1!$AF:$AF,"")</f>
        <v/>
      </c>
      <c r="BB1933" s="14" t="s">
        <v>5537</v>
      </c>
      <c r="BC1933" s="14" t="s">
        <v>5537</v>
      </c>
      <c r="BD1933" s="14" t="str">
        <f>_xlfn.XLOOKUP(B1933,'[10]cell downs 18042026 17h'!$B:$B,'[10]cell downs 18042026 17h'!$B:$B,"")</f>
        <v/>
      </c>
      <c r="BE1933" s="14" t="str">
        <f>_xlfn.XLOOKUP(B1933,'[11]Cells Huawei 19042026 15h'!$B:$B,'[11]Cells Huawei 19042026 15h'!$B:$B,"")</f>
        <v/>
      </c>
      <c r="BF1933" s="9" t="str">
        <f>_xlfn.XLOOKUP(B1933,'[12]cells down 19042026 9H40'!$B:$B,'[12]cells down 19042026 9H40'!$B:$B,"")</f>
        <v/>
      </c>
      <c r="BG1933" s="9" t="s">
        <v>4763</v>
      </c>
      <c r="BH1933" s="9" t="s">
        <v>5459</v>
      </c>
    </row>
    <row r="1934" spans="1:60" s="9" customFormat="1" x14ac:dyDescent="0.3">
      <c r="A1934" s="1" t="s">
        <v>5136</v>
      </c>
      <c r="B1934" s="113" t="s">
        <v>5137</v>
      </c>
      <c r="C1934" s="3" t="str">
        <f>_xlfn.XLOOKUP(B1934,'[1]daily break down'!$D:$D,'[1]daily break down'!$E:$E,"")</f>
        <v>CENTRE</v>
      </c>
      <c r="D1934" s="1" t="s">
        <v>11</v>
      </c>
      <c r="E1934" s="1" t="s">
        <v>12</v>
      </c>
      <c r="F1934" s="3" t="s">
        <v>37</v>
      </c>
      <c r="G1934" s="1" t="s">
        <v>5136</v>
      </c>
      <c r="H1934" s="42" t="str">
        <f>_xlfn.XLOOKUP(B1934,[2]CALCULATION!$B:$B,[2]CALCULATION!$H:$H,"")</f>
        <v>ZTE</v>
      </c>
      <c r="I1934" s="34">
        <v>0</v>
      </c>
      <c r="J1934" s="34">
        <v>0</v>
      </c>
      <c r="K1934" s="34">
        <v>0</v>
      </c>
      <c r="L1934" s="34">
        <v>0</v>
      </c>
      <c r="M1934" s="34">
        <v>0</v>
      </c>
      <c r="N1934" s="34">
        <v>0</v>
      </c>
      <c r="O1934" s="34">
        <v>0</v>
      </c>
      <c r="P1934" s="34">
        <v>0</v>
      </c>
      <c r="Q1934" s="34">
        <v>0</v>
      </c>
      <c r="R1934" s="34">
        <v>0</v>
      </c>
      <c r="S1934" s="35">
        <v>0</v>
      </c>
      <c r="T1934" s="35">
        <v>0</v>
      </c>
      <c r="U1934" s="35">
        <v>0</v>
      </c>
      <c r="V1934" s="35">
        <v>0</v>
      </c>
      <c r="W1934" s="35">
        <v>0</v>
      </c>
      <c r="X1934" s="35">
        <v>0</v>
      </c>
      <c r="Y1934" s="35">
        <v>0</v>
      </c>
      <c r="Z1934" s="35">
        <v>0</v>
      </c>
      <c r="AA1934" s="35">
        <v>0</v>
      </c>
      <c r="AB1934" s="35">
        <v>0</v>
      </c>
      <c r="AC1934" s="35">
        <v>0</v>
      </c>
      <c r="AD1934" s="35">
        <v>0</v>
      </c>
      <c r="AE1934" s="58" t="s">
        <v>5560</v>
      </c>
      <c r="AF1934" s="58"/>
      <c r="AG1934" s="57" t="str" cm="1">
        <f t="array" ref="AG1934">IFERROR(_xlfn.IFS(
AI1934="MPR ISSUE","PDH",
AI1934="BSS Hardware Issue","BSS",
AI1934="Sites strategiques, MLL, Pylone, etc.","ENVTECH",
AI1934="AKTIVCO DEFAUT GE &amp; POWER Cabinet","AKTIVCO",
AI1934="AKTIVCO Coupure ENEO &amp; Baisse de tension","AKTIVCO GRID ONLY",
AI1934="Coupure ENEO &amp; Baisse de tension","IHS GRID ONLY",
AI1934="Defaut GE &amp; POWER Cabinet","IHS",
AI1934="Sharing","Partners",
AI1934="Sites strategiques &amp; DataCenter","SST &amp; DC",
AI1934="Exclu","Exclu",
AI1934="SAT","SAT",
AI1934="SPARE-ISSUE","SPARE-ISSUE",
AI1934="Fiber CAmtel","TRANS_FO_CAMTEL",
AI1934="Fiber AOF","Fiber AOF",
AI1934="Projet OCM (HUAWEI)","TRAVAUX-HUAWEI",
AI1934="Projet OCM (NOKIA)","TRAVAUX-NOKIA",
AI1934="ACCESS-ISSUE","ACCESS-ISSUE",
AI1934="Projet OCM (ZTE, NOKIA, autres projets)","TRAVAUX OCM",
AI1934="No root CAuse","No root cause",
AI1934="ODU HS","PDH",
AI1934="IP &amp; VLAN","PDH",
AI1934="Warehouse HUAWEI","SPARE-ISSUE",
AI1934="SPARE-HS","SPARE-ISSUE",
AI1934="Power Telco","BSS",AI1934="no impacts","no impacts"
),"")</f>
        <v>no impacts</v>
      </c>
      <c r="AH1934" s="57" t="str" cm="1">
        <f t="array" ref="AH1934">IFERROR(_xlfn.IFS(
AI1934="MPR ISSUE","TX ISSUE",
AI1934="BSS Hardware Issue","RAN ISSUE",
AI1934="Sites strategiques, MLL, Pylone, etc.","ENVTECH",
AI1934="AKTIVCO DEFAUT GE &amp; POWER Cabinet","POWER ISSUE",
AI1934="AKTIVCO Coupure ENEO &amp; Baisse de tension","POWER ISSUE",
AI1934="Coupure ENEO &amp; Baisse de tension","POWER ISSUE",
AI1934="Defaut GE &amp; POWER Cabinet","POWER ISSUE",
AI1934="Sharing","POWER ISSUE",
AI1934="Sites strategiques &amp; DataCenter","POWER ISSUE",
AI1934="Exclu","Exclu",
AI1934="SAT","TX ISSUE",
AI1934="SPARE-ISSUE","SPARE-ISSUE",
AI1934="Fiber CAmtel","TX ISSUE",
AI1934="Fiber AOF","TX ISSUE",
AI1934="Projet OCM (HUAWEI)","TRAVAUX-HUAWEI",
AI1934="Projet OCM (NOKIA)","TRAVAUX -NOKIA",
AI1934="ACCESS-ISSUE","ACCESS-ISSUE",
AI1934="Projet OCM (ZTE, NOKIA, autres projets)","TRAVAUX OCM",
AI1934="No root CAuse","No root cause",
AI1934="ODU HS","TX ISSUE",
AI1934="IP &amp; VLAN","TX ISSUE",
AI1934="Warehouse HUAWEI","SPARE-ISSUE",
AI1934="SPARE-HS","SPARE-ISSUE",
AI1934="Power Telco","RAN ISSUE",AI1934="no impacts","no impacts"
),"")</f>
        <v>no impacts</v>
      </c>
      <c r="AI1934" s="85" t="s">
        <v>5998</v>
      </c>
      <c r="AJ1934" s="57" t="str" cm="1">
        <f t="array" ref="AJ1934">IFERROR(_xlfn.IFS(
AI1934="MPR ISSUE","ACTIVE",
AI1934="BSS Hardware Issue","ACTIVE",
AI1934="Sites strategiques, MLL, Pylone, etc.","PASSIVE",
AI1934="AKTIVCO DEFAUT GE &amp; POWER Cabinet","PASSIVE",
AI1934="AKTIVCO Coupure ENEO &amp; Baisse de tension","PASSIVE",
AI1934="Coupure ENEO &amp; Baisse de tension","PASSIVE",
AI1934="Defaut GE &amp; POWER Cabinet","PASSIVE",
AI1934="Sharing","PASSIVE",
AI1934="Sites strategiques &amp; DataCenter","PASSIVE",
AI1934="Exclu","Exclu",
AI1934="SAT","ACTIVE",
AI1934="SPARE-ISSUE","SPARE-ISSUE",
AI1934="Fiber CAmtel","ACTIVE",
AI1934="Fiber AOF","ACTIVE",
AI1934="Projet OCM (HUAWEI)","PLANNED WORKS",
AI1934="Projet OCM (NOKIA)","PLANNED WORKS",
AI1934="ACCESS-ISSUE","ACCESS-ISSUE",
AI1934="Projet OCM (ZTE, NOKIA, autres projets)","PLANNED WORKS",
AI1934="No root CAuse","No root cause",
AI1934="ODU HS","ACTIVE",
AI1934="IP &amp; VLAN","ACTIVE",
AI1934="Warehouse HUAWEI","SPARE-ISSUE",
AI1934="SPARE-HS","SPARE-ISSUE",
AI1934="Power Telco","ACTIVE", AI1934="no impacts","no impacts"
),"")</f>
        <v>no impacts</v>
      </c>
      <c r="AK1934" s="23" t="s">
        <v>5537</v>
      </c>
      <c r="AL1934" s="23" t="str">
        <f t="shared" si="53"/>
        <v>CTR_115</v>
      </c>
      <c r="AN1934" s="9" t="s">
        <v>5537</v>
      </c>
      <c r="AO1934" s="23" t="str">
        <f>_xlfn.XLOOKUP(B1934,'INCIDENT-05-03-2026'!E:E,'INCIDENT-05-03-2026'!F:F,"")</f>
        <v/>
      </c>
      <c r="AP1934" s="7" t="s">
        <v>5537</v>
      </c>
      <c r="AQ1934" s="6"/>
      <c r="AR1934" s="7"/>
      <c r="AS1934" s="3" t="str">
        <f>_xlfn.XLOOKUP(B1934,'[3]tt num | region | site id'!$C:$C,'[3]tt num | region | site id'!$Q:$Q,"")</f>
        <v/>
      </c>
      <c r="AT1934" s="24" t="str">
        <f>_xlfn.XLOOKUP(B1934,'[4]Cells Huawei 03052026 12h'!$B:$B,'[4]Cells Huawei 03052026 12h'!$T:$T,"")</f>
        <v/>
      </c>
      <c r="AU1934" s="24" t="str">
        <f>_xlfn.XLOOKUP(B1934,'[5]cells down 02052026 8h50'!$B:$B,'[5]cells down 02052026 8h50'!$R:$R,"")</f>
        <v/>
      </c>
      <c r="AV1934" s="24" t="str">
        <f>_xlfn.XLOOKUP(B1934,'[5]cells down 02052026 13h50'!$B:$B,'[5]cells down 02052026 13h50'!$R:$R,"")</f>
        <v/>
      </c>
      <c r="AW1934" s="24" t="str">
        <f>_xlfn.XLOOKUP(B1934,'[5]cells down 02052026 13h50'!$B:$B,'[5]cells down 02052026 13h50'!$R:$R,"")</f>
        <v/>
      </c>
      <c r="AX1934" s="24" t="str">
        <f>_xlfn.XLOOKUP(B1934,'[6]cell downs 03052026 8h40 '!$B:$B,'[6]cell downs 03052026 8h40 '!$R:$R,"")</f>
        <v/>
      </c>
      <c r="AY1934" s="24" t="str">
        <f>_xlfn.XLOOKUP(B1934,'[7]ALL SITES DOWN'!$D:$D,'[7]ALL SITES DOWN'!$J:$J,"")</f>
        <v/>
      </c>
      <c r="AZ1934" s="24" t="str">
        <f>_xlfn.XLOOKUP(B1934,'[8]ALL SITES DOWN'!$D:$D,'[8]ALL SITES DOWN'!$J:$J,"")</f>
        <v/>
      </c>
      <c r="BA1934" s="9" t="str">
        <f>_xlfn.XLOOKUP(B1934,[9]sheet1!$AC:$AC,[9]sheet1!$AF:$AF,"")</f>
        <v/>
      </c>
      <c r="BB1934" s="14" t="s">
        <v>5537</v>
      </c>
      <c r="BC1934" s="14" t="s">
        <v>5537</v>
      </c>
      <c r="BD1934" s="14" t="str">
        <f>_xlfn.XLOOKUP(B1934,'[10]cell downs 18042026 17h'!$B:$B,'[10]cell downs 18042026 17h'!$B:$B,"")</f>
        <v/>
      </c>
      <c r="BE1934" s="14" t="str">
        <f>_xlfn.XLOOKUP(B1934,'[11]Cells Huawei 19042026 15h'!$B:$B,'[11]Cells Huawei 19042026 15h'!$B:$B,"")</f>
        <v/>
      </c>
      <c r="BF1934" s="9" t="str">
        <f>_xlfn.XLOOKUP(B1934,'[12]cells down 19042026 9H40'!$B:$B,'[12]cells down 19042026 9H40'!$B:$B,"")</f>
        <v>CTR_115</v>
      </c>
      <c r="BG1934" s="9" t="s">
        <v>5137</v>
      </c>
      <c r="BH1934" s="9" t="s">
        <v>154</v>
      </c>
    </row>
    <row r="1935" spans="1:60" s="9" customFormat="1" x14ac:dyDescent="0.3">
      <c r="A1935" s="1" t="s">
        <v>5151</v>
      </c>
      <c r="B1935" s="8" t="s">
        <v>5152</v>
      </c>
      <c r="C1935" s="3" t="str">
        <f>_xlfn.XLOOKUP(B1935,'[1]daily break down'!$D:$D,'[1]daily break down'!$E:$E,"")</f>
        <v>OUEST</v>
      </c>
      <c r="D1935" s="1" t="s">
        <v>11</v>
      </c>
      <c r="E1935" s="1" t="s">
        <v>12</v>
      </c>
      <c r="F1935" s="3" t="s">
        <v>102</v>
      </c>
      <c r="G1935" s="1" t="s">
        <v>1205</v>
      </c>
      <c r="H1935" s="40" t="str">
        <f>_xlfn.XLOOKUP(B1935,[2]CALCULATION!$B:$B,[2]CALCULATION!$H:$H,"")</f>
        <v>HUAWEI</v>
      </c>
      <c r="I1935" s="34">
        <v>0</v>
      </c>
      <c r="J1935" s="34">
        <v>0</v>
      </c>
      <c r="K1935" s="34">
        <v>0</v>
      </c>
      <c r="L1935" s="34">
        <v>0</v>
      </c>
      <c r="M1935" s="34">
        <v>0</v>
      </c>
      <c r="N1935" s="34">
        <v>0</v>
      </c>
      <c r="O1935" s="34">
        <v>0</v>
      </c>
      <c r="P1935" s="34">
        <v>0</v>
      </c>
      <c r="Q1935" s="34">
        <v>0</v>
      </c>
      <c r="R1935" s="34">
        <v>0</v>
      </c>
      <c r="S1935" s="35">
        <v>0</v>
      </c>
      <c r="T1935" s="35">
        <v>0</v>
      </c>
      <c r="U1935" s="35">
        <v>0</v>
      </c>
      <c r="V1935" s="35">
        <v>0</v>
      </c>
      <c r="W1935" s="35">
        <v>0</v>
      </c>
      <c r="X1935" s="35">
        <v>0</v>
      </c>
      <c r="Y1935" s="35">
        <v>0</v>
      </c>
      <c r="Z1935" s="35">
        <v>0</v>
      </c>
      <c r="AA1935" s="35">
        <v>0</v>
      </c>
      <c r="AB1935" s="35">
        <v>0</v>
      </c>
      <c r="AC1935" s="35">
        <v>0</v>
      </c>
      <c r="AD1935" s="35">
        <v>0</v>
      </c>
      <c r="AE1935" s="58" t="s">
        <v>5560</v>
      </c>
      <c r="AF1935" s="58"/>
      <c r="AG1935" s="57" t="str" cm="1">
        <f t="array" ref="AG1935">IFERROR(_xlfn.IFS(
AI1935="MPR ISSUE","PDH",
AI1935="BSS Hardware Issue","BSS",
AI1935="Sites strategiques, MLL, Pylone, etc.","ENVTECH",
AI1935="AKTIVCO DEFAUT GE &amp; POWER Cabinet","AKTIVCO",
AI1935="AKTIVCO Coupure ENEO &amp; Baisse de tension","AKTIVCO GRID ONLY",
AI1935="Coupure ENEO &amp; Baisse de tension","IHS GRID ONLY",
AI1935="Defaut GE &amp; POWER Cabinet","IHS",
AI1935="Sharing","Partners",
AI1935="Sites strategiques &amp; DataCenter","SST &amp; DC",
AI1935="Exclu","Exclu",
AI1935="SAT","SAT",
AI1935="SPARE-ISSUE","SPARE-ISSUE",
AI1935="Fiber CAmtel","TRANS_FO_CAMTEL",
AI1935="Fiber AOF","Fiber AOF",
AI1935="Projet OCM (HUAWEI)","TRAVAUX-HUAWEI",
AI1935="Projet OCM (NOKIA)","TRAVAUX-NOKIA",
AI1935="ACCESS-ISSUE","ACCESS-ISSUE",
AI1935="Projet OCM (ZTE, NOKIA, autres projets)","TRAVAUX OCM",
AI1935="No root CAuse","No root cause",
AI1935="ODU HS","PDH",
AI1935="IP &amp; VLAN","PDH",
AI1935="Warehouse HUAWEI","SPARE-ISSUE",
AI1935="SPARE-HS","SPARE-ISSUE",
AI1935="Power Telco","BSS",AI1935="no impacts","no impacts"
),"")</f>
        <v>no impacts</v>
      </c>
      <c r="AH1935" s="57" t="str" cm="1">
        <f t="array" ref="AH1935">IFERROR(_xlfn.IFS(
AI1935="MPR ISSUE","TX ISSUE",
AI1935="BSS Hardware Issue","RAN ISSUE",
AI1935="Sites strategiques, MLL, Pylone, etc.","ENVTECH",
AI1935="AKTIVCO DEFAUT GE &amp; POWER Cabinet","POWER ISSUE",
AI1935="AKTIVCO Coupure ENEO &amp; Baisse de tension","POWER ISSUE",
AI1935="Coupure ENEO &amp; Baisse de tension","POWER ISSUE",
AI1935="Defaut GE &amp; POWER Cabinet","POWER ISSUE",
AI1935="Sharing","POWER ISSUE",
AI1935="Sites strategiques &amp; DataCenter","POWER ISSUE",
AI1935="Exclu","Exclu",
AI1935="SAT","TX ISSUE",
AI1935="SPARE-ISSUE","SPARE-ISSUE",
AI1935="Fiber CAmtel","TX ISSUE",
AI1935="Fiber AOF","TX ISSUE",
AI1935="Projet OCM (HUAWEI)","TRAVAUX-HUAWEI",
AI1935="Projet OCM (NOKIA)","TRAVAUX -NOKIA",
AI1935="ACCESS-ISSUE","ACCESS-ISSUE",
AI1935="Projet OCM (ZTE, NOKIA, autres projets)","TRAVAUX OCM",
AI1935="No root CAuse","No root cause",
AI1935="ODU HS","TX ISSUE",
AI1935="IP &amp; VLAN","TX ISSUE",
AI1935="Warehouse HUAWEI","SPARE-ISSUE",
AI1935="SPARE-HS","SPARE-ISSUE",
AI1935="Power Telco","RAN ISSUE",AI1935="no impacts","no impacts"
),"")</f>
        <v>no impacts</v>
      </c>
      <c r="AI1935" s="85" t="s">
        <v>5998</v>
      </c>
      <c r="AJ1935" s="57" t="str" cm="1">
        <f t="array" ref="AJ1935">IFERROR(_xlfn.IFS(
AI1935="MPR ISSUE","ACTIVE",
AI1935="BSS Hardware Issue","ACTIVE",
AI1935="Sites strategiques, MLL, Pylone, etc.","PASSIVE",
AI1935="AKTIVCO DEFAUT GE &amp; POWER Cabinet","PASSIVE",
AI1935="AKTIVCO Coupure ENEO &amp; Baisse de tension","PASSIVE",
AI1935="Coupure ENEO &amp; Baisse de tension","PASSIVE",
AI1935="Defaut GE &amp; POWER Cabinet","PASSIVE",
AI1935="Sharing","PASSIVE",
AI1935="Sites strategiques &amp; DataCenter","PASSIVE",
AI1935="Exclu","Exclu",
AI1935="SAT","ACTIVE",
AI1935="SPARE-ISSUE","SPARE-ISSUE",
AI1935="Fiber CAmtel","ACTIVE",
AI1935="Fiber AOF","ACTIVE",
AI1935="Projet OCM (HUAWEI)","PLANNED WORKS",
AI1935="Projet OCM (NOKIA)","PLANNED WORKS",
AI1935="ACCESS-ISSUE","ACCESS-ISSUE",
AI1935="Projet OCM (ZTE, NOKIA, autres projets)","PLANNED WORKS",
AI1935="No root CAuse","No root cause",
AI1935="ODU HS","ACTIVE",
AI1935="IP &amp; VLAN","ACTIVE",
AI1935="Warehouse HUAWEI","SPARE-ISSUE",
AI1935="SPARE-HS","SPARE-ISSUE",
AI1935="Power Telco","ACTIVE", AI1935="no impacts","no impacts"
),"")</f>
        <v>no impacts</v>
      </c>
      <c r="AK1935" s="23" t="s">
        <v>5537</v>
      </c>
      <c r="AL1935" s="23" t="str">
        <f t="shared" si="53"/>
        <v>OST_301</v>
      </c>
      <c r="AN1935" s="9" t="s">
        <v>5537</v>
      </c>
      <c r="AO1935" s="23" t="str">
        <f>_xlfn.XLOOKUP(B1935,'INCIDENT-05-03-2026'!E:E,'INCIDENT-05-03-2026'!F:F,"")</f>
        <v/>
      </c>
      <c r="AP1935" s="7" t="s">
        <v>5537</v>
      </c>
      <c r="AQ1935" s="6"/>
      <c r="AR1935" s="7"/>
      <c r="AS1935" s="3" t="str">
        <f>_xlfn.XLOOKUP(B1935,'[3]tt num | region | site id'!$C:$C,'[3]tt num | region | site id'!$Q:$Q,"")</f>
        <v/>
      </c>
      <c r="AT1935" s="24" t="str">
        <f>_xlfn.XLOOKUP(B1935,'[4]Cells Huawei 03052026 12h'!$B:$B,'[4]Cells Huawei 03052026 12h'!$T:$T,"")</f>
        <v/>
      </c>
      <c r="AU1935" s="24" t="str">
        <f>_xlfn.XLOOKUP(B1935,'[5]cells down 02052026 8h50'!$B:$B,'[5]cells down 02052026 8h50'!$R:$R,"")</f>
        <v/>
      </c>
      <c r="AV1935" s="24" t="str">
        <f>_xlfn.XLOOKUP(B1935,'[5]cells down 02052026 13h50'!$B:$B,'[5]cells down 02052026 13h50'!$R:$R,"")</f>
        <v/>
      </c>
      <c r="AW1935" s="24" t="str">
        <f>_xlfn.XLOOKUP(B1935,'[5]cells down 02052026 13h50'!$B:$B,'[5]cells down 02052026 13h50'!$R:$R,"")</f>
        <v/>
      </c>
      <c r="AX1935" s="24" t="str">
        <f>_xlfn.XLOOKUP(B1935,'[6]cell downs 03052026 8h40 '!$B:$B,'[6]cell downs 03052026 8h40 '!$R:$R,"")</f>
        <v/>
      </c>
      <c r="AY1935" s="24" t="str">
        <f>_xlfn.XLOOKUP(B1935,'[7]ALL SITES DOWN'!$D:$D,'[7]ALL SITES DOWN'!$J:$J,"")</f>
        <v/>
      </c>
      <c r="AZ1935" s="24" t="str">
        <f>_xlfn.XLOOKUP(B1935,'[8]ALL SITES DOWN'!$D:$D,'[8]ALL SITES DOWN'!$J:$J,"")</f>
        <v/>
      </c>
      <c r="BA1935" s="9" t="str">
        <f>_xlfn.XLOOKUP(B1935,[9]sheet1!$AC:$AC,[9]sheet1!$AF:$AF,"")</f>
        <v/>
      </c>
      <c r="BB1935" s="14" t="s">
        <v>5537</v>
      </c>
      <c r="BC1935" s="14" t="s">
        <v>5537</v>
      </c>
      <c r="BD1935" s="14" t="str">
        <f>_xlfn.XLOOKUP(B1935,'[10]cell downs 18042026 17h'!$B:$B,'[10]cell downs 18042026 17h'!$B:$B,"")</f>
        <v/>
      </c>
      <c r="BE1935" s="14" t="str">
        <f>_xlfn.XLOOKUP(B1935,'[11]Cells Huawei 19042026 15h'!$B:$B,'[11]Cells Huawei 19042026 15h'!$B:$B,"")</f>
        <v/>
      </c>
      <c r="BF1935" s="9" t="str">
        <f>_xlfn.XLOOKUP(B1935,'[12]cells down 19042026 9H40'!$B:$B,'[12]cells down 19042026 9H40'!$B:$B,"")</f>
        <v/>
      </c>
      <c r="BG1935" s="9" t="s">
        <v>5152</v>
      </c>
      <c r="BH1935" s="9" t="s">
        <v>12</v>
      </c>
    </row>
    <row r="1936" spans="1:60" s="9" customFormat="1" x14ac:dyDescent="0.3">
      <c r="A1936" s="1" t="s">
        <v>4483</v>
      </c>
      <c r="B1936" s="1" t="s">
        <v>4484</v>
      </c>
      <c r="C1936" s="3" t="str">
        <f>_xlfn.XLOOKUP(B1936,'[1]daily break down'!$D:$D,'[1]daily break down'!$E:$E,"")</f>
        <v>OUEST</v>
      </c>
      <c r="D1936" s="1" t="s">
        <v>11</v>
      </c>
      <c r="E1936" s="1" t="s">
        <v>12</v>
      </c>
      <c r="F1936" s="3" t="s">
        <v>102</v>
      </c>
      <c r="G1936" s="1" t="s">
        <v>4482</v>
      </c>
      <c r="H1936" s="40" t="str">
        <f>_xlfn.XLOOKUP(B1936,[2]CALCULATION!$B:$B,[2]CALCULATION!$H:$H,"")</f>
        <v>HUAWEI</v>
      </c>
      <c r="I1936" s="34">
        <v>0</v>
      </c>
      <c r="J1936" s="34">
        <v>0</v>
      </c>
      <c r="K1936" s="34">
        <v>0</v>
      </c>
      <c r="L1936" s="34">
        <v>0</v>
      </c>
      <c r="M1936" s="34">
        <v>0</v>
      </c>
      <c r="N1936" s="34">
        <v>0</v>
      </c>
      <c r="O1936" s="34">
        <v>0</v>
      </c>
      <c r="P1936" s="34">
        <v>0</v>
      </c>
      <c r="Q1936" s="34">
        <v>0</v>
      </c>
      <c r="R1936" s="34">
        <v>0</v>
      </c>
      <c r="S1936" s="35">
        <v>0</v>
      </c>
      <c r="T1936" s="35">
        <v>0</v>
      </c>
      <c r="U1936" s="35">
        <v>0</v>
      </c>
      <c r="V1936" s="35">
        <v>0</v>
      </c>
      <c r="W1936" s="35">
        <v>0</v>
      </c>
      <c r="X1936" s="35">
        <v>0</v>
      </c>
      <c r="Y1936" s="35">
        <v>0</v>
      </c>
      <c r="Z1936" s="35">
        <v>0</v>
      </c>
      <c r="AA1936" s="35">
        <v>0</v>
      </c>
      <c r="AB1936" s="35">
        <v>0</v>
      </c>
      <c r="AC1936" s="35">
        <v>0</v>
      </c>
      <c r="AD1936" s="35">
        <v>0</v>
      </c>
      <c r="AE1936" s="58" t="s">
        <v>5560</v>
      </c>
      <c r="AF1936" s="58"/>
      <c r="AG1936" s="57" t="str" cm="1">
        <f t="array" ref="AG1936">IFERROR(_xlfn.IFS(
AI1936="MPR ISSUE","PDH",
AI1936="BSS Hardware Issue","BSS",
AI1936="Sites strategiques, MLL, Pylone, etc.","ENVTECH",
AI1936="AKTIVCO DEFAUT GE &amp; POWER Cabinet","AKTIVCO",
AI1936="AKTIVCO Coupure ENEO &amp; Baisse de tension","AKTIVCO GRID ONLY",
AI1936="Coupure ENEO &amp; Baisse de tension","IHS GRID ONLY",
AI1936="Defaut GE &amp; POWER Cabinet","IHS",
AI1936="Sharing","Partners",
AI1936="Sites strategiques &amp; DataCenter","SST &amp; DC",
AI1936="Exclu","Exclu",
AI1936="SAT","SAT",
AI1936="SPARE-ISSUE","SPARE-ISSUE",
AI1936="Fiber CAmtel","TRANS_FO_CAMTEL",
AI1936="Fiber AOF","Fiber AOF",
AI1936="Projet OCM (HUAWEI)","TRAVAUX-HUAWEI",
AI1936="Projet OCM (NOKIA)","TRAVAUX-NOKIA",
AI1936="ACCESS-ISSUE","ACCESS-ISSUE",
AI1936="Projet OCM (ZTE, NOKIA, autres projets)","TRAVAUX OCM",
AI1936="No root CAuse","No root cause",
AI1936="ODU HS","PDH",
AI1936="IP &amp; VLAN","PDH",
AI1936="Warehouse HUAWEI","SPARE-ISSUE",
AI1936="SPARE-HS","SPARE-ISSUE",
AI1936="Power Telco","BSS",AI1936="no impacts","no impacts"
),"")</f>
        <v>no impacts</v>
      </c>
      <c r="AH1936" s="57" t="str" cm="1">
        <f t="array" ref="AH1936">IFERROR(_xlfn.IFS(
AI1936="MPR ISSUE","TX ISSUE",
AI1936="BSS Hardware Issue","RAN ISSUE",
AI1936="Sites strategiques, MLL, Pylone, etc.","ENVTECH",
AI1936="AKTIVCO DEFAUT GE &amp; POWER Cabinet","POWER ISSUE",
AI1936="AKTIVCO Coupure ENEO &amp; Baisse de tension","POWER ISSUE",
AI1936="Coupure ENEO &amp; Baisse de tension","POWER ISSUE",
AI1936="Defaut GE &amp; POWER Cabinet","POWER ISSUE",
AI1936="Sharing","POWER ISSUE",
AI1936="Sites strategiques &amp; DataCenter","POWER ISSUE",
AI1936="Exclu","Exclu",
AI1936="SAT","TX ISSUE",
AI1936="SPARE-ISSUE","SPARE-ISSUE",
AI1936="Fiber CAmtel","TX ISSUE",
AI1936="Fiber AOF","TX ISSUE",
AI1936="Projet OCM (HUAWEI)","TRAVAUX-HUAWEI",
AI1936="Projet OCM (NOKIA)","TRAVAUX -NOKIA",
AI1936="ACCESS-ISSUE","ACCESS-ISSUE",
AI1936="Projet OCM (ZTE, NOKIA, autres projets)","TRAVAUX OCM",
AI1936="No root CAuse","No root cause",
AI1936="ODU HS","TX ISSUE",
AI1936="IP &amp; VLAN","TX ISSUE",
AI1936="Warehouse HUAWEI","SPARE-ISSUE",
AI1936="SPARE-HS","SPARE-ISSUE",
AI1936="Power Telco","RAN ISSUE",AI1936="no impacts","no impacts"
),"")</f>
        <v>no impacts</v>
      </c>
      <c r="AI1936" s="85" t="s">
        <v>5998</v>
      </c>
      <c r="AJ1936" s="57" t="str" cm="1">
        <f t="array" ref="AJ1936">IFERROR(_xlfn.IFS(
AI1936="MPR ISSUE","ACTIVE",
AI1936="BSS Hardware Issue","ACTIVE",
AI1936="Sites strategiques, MLL, Pylone, etc.","PASSIVE",
AI1936="AKTIVCO DEFAUT GE &amp; POWER Cabinet","PASSIVE",
AI1936="AKTIVCO Coupure ENEO &amp; Baisse de tension","PASSIVE",
AI1936="Coupure ENEO &amp; Baisse de tension","PASSIVE",
AI1936="Defaut GE &amp; POWER Cabinet","PASSIVE",
AI1936="Sharing","PASSIVE",
AI1936="Sites strategiques &amp; DataCenter","PASSIVE",
AI1936="Exclu","Exclu",
AI1936="SAT","ACTIVE",
AI1936="SPARE-ISSUE","SPARE-ISSUE",
AI1936="Fiber CAmtel","ACTIVE",
AI1936="Fiber AOF","ACTIVE",
AI1936="Projet OCM (HUAWEI)","PLANNED WORKS",
AI1936="Projet OCM (NOKIA)","PLANNED WORKS",
AI1936="ACCESS-ISSUE","ACCESS-ISSUE",
AI1936="Projet OCM (ZTE, NOKIA, autres projets)","PLANNED WORKS",
AI1936="No root CAuse","No root cause",
AI1936="ODU HS","ACTIVE",
AI1936="IP &amp; VLAN","ACTIVE",
AI1936="Warehouse HUAWEI","SPARE-ISSUE",
AI1936="SPARE-HS","SPARE-ISSUE",
AI1936="Power Telco","ACTIVE", AI1936="no impacts","no impacts"
),"")</f>
        <v>no impacts</v>
      </c>
      <c r="AK1936" s="23" t="s">
        <v>5537</v>
      </c>
      <c r="AL1936" s="23" t="str">
        <f t="shared" si="53"/>
        <v>OST_221</v>
      </c>
      <c r="AN1936" s="9" t="s">
        <v>5537</v>
      </c>
      <c r="AO1936" s="23" t="str">
        <f>_xlfn.XLOOKUP(B1936,'INCIDENT-05-03-2026'!E:E,'INCIDENT-05-03-2026'!F:F,"")</f>
        <v/>
      </c>
      <c r="AP1936" s="7" t="s">
        <v>5537</v>
      </c>
      <c r="AQ1936" s="6"/>
      <c r="AR1936" s="7"/>
      <c r="AS1936" s="3" t="str">
        <f>_xlfn.XLOOKUP(B1936,'[3]tt num | region | site id'!$C:$C,'[3]tt num | region | site id'!$Q:$Q,"")</f>
        <v/>
      </c>
      <c r="AT1936" s="24" t="str">
        <f>_xlfn.XLOOKUP(B1936,'[4]Cells Huawei 03052026 12h'!$B:$B,'[4]Cells Huawei 03052026 12h'!$T:$T,"")</f>
        <v/>
      </c>
      <c r="AU1936" s="24" t="str">
        <f>_xlfn.XLOOKUP(B1936,'[5]cells down 02052026 8h50'!$B:$B,'[5]cells down 02052026 8h50'!$R:$R,"")</f>
        <v/>
      </c>
      <c r="AV1936" s="24" t="str">
        <f>_xlfn.XLOOKUP(B1936,'[5]cells down 02052026 13h50'!$B:$B,'[5]cells down 02052026 13h50'!$R:$R,"")</f>
        <v/>
      </c>
      <c r="AW1936" s="24" t="str">
        <f>_xlfn.XLOOKUP(B1936,'[5]cells down 02052026 13h50'!$B:$B,'[5]cells down 02052026 13h50'!$R:$R,"")</f>
        <v/>
      </c>
      <c r="AX1936" s="24" t="str">
        <f>_xlfn.XLOOKUP(B1936,'[6]cell downs 03052026 8h40 '!$B:$B,'[6]cell downs 03052026 8h40 '!$R:$R,"")</f>
        <v/>
      </c>
      <c r="AY1936" s="24" t="str">
        <f>_xlfn.XLOOKUP(B1936,'[7]ALL SITES DOWN'!$D:$D,'[7]ALL SITES DOWN'!$J:$J,"")</f>
        <v/>
      </c>
      <c r="AZ1936" s="24" t="str">
        <f>_xlfn.XLOOKUP(B1936,'[8]ALL SITES DOWN'!$D:$D,'[8]ALL SITES DOWN'!$J:$J,"")</f>
        <v/>
      </c>
      <c r="BA1936" s="9" t="str">
        <f>_xlfn.XLOOKUP(B1936,[9]sheet1!$AC:$AC,[9]sheet1!$AF:$AF,"")</f>
        <v/>
      </c>
      <c r="BB1936" s="14" t="s">
        <v>5537</v>
      </c>
      <c r="BC1936" s="14" t="s">
        <v>5537</v>
      </c>
      <c r="BD1936" s="14" t="str">
        <f>_xlfn.XLOOKUP(B1936,'[10]cell downs 18042026 17h'!$B:$B,'[10]cell downs 18042026 17h'!$B:$B,"")</f>
        <v/>
      </c>
      <c r="BE1936" s="14" t="str">
        <f>_xlfn.XLOOKUP(B1936,'[11]Cells Huawei 19042026 15h'!$B:$B,'[11]Cells Huawei 19042026 15h'!$B:$B,"")</f>
        <v>OST_221</v>
      </c>
      <c r="BF1936" s="9" t="str">
        <f>_xlfn.XLOOKUP(B1936,'[12]cells down 19042026 9H40'!$B:$B,'[12]cells down 19042026 9H40'!$B:$B,"")</f>
        <v/>
      </c>
      <c r="BG1936" s="9" t="s">
        <v>4484</v>
      </c>
      <c r="BH1936" s="9" t="s">
        <v>5537</v>
      </c>
    </row>
    <row r="1937" spans="1:60" s="9" customFormat="1" x14ac:dyDescent="0.3">
      <c r="A1937" s="1" t="s">
        <v>4781</v>
      </c>
      <c r="B1937" s="8" t="s">
        <v>4782</v>
      </c>
      <c r="C1937" s="3" t="str">
        <f>_xlfn.XLOOKUP(B1937,'[1]daily break down'!$D:$D,'[1]daily break down'!$E:$E,"")</f>
        <v>OUEST</v>
      </c>
      <c r="D1937" s="1" t="s">
        <v>21</v>
      </c>
      <c r="E1937" s="1" t="s">
        <v>22</v>
      </c>
      <c r="F1937" s="3" t="s">
        <v>102</v>
      </c>
      <c r="G1937" s="1" t="s">
        <v>1475</v>
      </c>
      <c r="H1937" s="40" t="str">
        <f>_xlfn.XLOOKUP(B1937,[2]CALCULATION!$B:$B,[2]CALCULATION!$H:$H,"")</f>
        <v>Huawei</v>
      </c>
      <c r="I1937" s="34">
        <v>0</v>
      </c>
      <c r="J1937" s="34">
        <v>0</v>
      </c>
      <c r="K1937" s="34">
        <v>0</v>
      </c>
      <c r="L1937" s="34">
        <v>0</v>
      </c>
      <c r="M1937" s="34">
        <v>0</v>
      </c>
      <c r="N1937" s="34">
        <v>0</v>
      </c>
      <c r="O1937" s="34">
        <v>0</v>
      </c>
      <c r="P1937" s="34">
        <v>0</v>
      </c>
      <c r="Q1937" s="34">
        <v>0</v>
      </c>
      <c r="R1937" s="34">
        <v>0</v>
      </c>
      <c r="S1937" s="35">
        <v>0</v>
      </c>
      <c r="T1937" s="35">
        <v>0</v>
      </c>
      <c r="U1937" s="35">
        <v>0</v>
      </c>
      <c r="V1937" s="35">
        <v>0</v>
      </c>
      <c r="W1937" s="35">
        <v>0</v>
      </c>
      <c r="X1937" s="35">
        <v>0</v>
      </c>
      <c r="Y1937" s="35">
        <v>0</v>
      </c>
      <c r="Z1937" s="35">
        <v>0</v>
      </c>
      <c r="AA1937" s="35">
        <v>0</v>
      </c>
      <c r="AB1937" s="35">
        <v>0</v>
      </c>
      <c r="AC1937" s="35">
        <v>0</v>
      </c>
      <c r="AD1937" s="35">
        <v>0</v>
      </c>
      <c r="AE1937" s="58" t="s">
        <v>5560</v>
      </c>
      <c r="AF1937" s="58"/>
      <c r="AG1937" s="57" t="str" cm="1">
        <f t="array" ref="AG1937">IFERROR(_xlfn.IFS(
AI1937="MPR ISSUE","PDH",
AI1937="BSS Hardware Issue","BSS",
AI1937="Sites strategiques, MLL, Pylone, etc.","ENVTECH",
AI1937="AKTIVCO DEFAUT GE &amp; POWER Cabinet","AKTIVCO",
AI1937="AKTIVCO Coupure ENEO &amp; Baisse de tension","AKTIVCO GRID ONLY",
AI1937="Coupure ENEO &amp; Baisse de tension","IHS GRID ONLY",
AI1937="Defaut GE &amp; POWER Cabinet","IHS",
AI1937="Sharing","Partners",
AI1937="Sites strategiques &amp; DataCenter","SST &amp; DC",
AI1937="Exclu","Exclu",
AI1937="SAT","SAT",
AI1937="SPARE-ISSUE","SPARE-ISSUE",
AI1937="Fiber CAmtel","TRANS_FO_CAMTEL",
AI1937="Fiber AOF","Fiber AOF",
AI1937="Projet OCM (HUAWEI)","TRAVAUX-HUAWEI",
AI1937="Projet OCM (NOKIA)","TRAVAUX-NOKIA",
AI1937="ACCESS-ISSUE","ACCESS-ISSUE",
AI1937="Projet OCM (ZTE, NOKIA, autres projets)","TRAVAUX OCM",
AI1937="No root CAuse","No root cause",
AI1937="ODU HS","PDH",
AI1937="IP &amp; VLAN","PDH",
AI1937="Warehouse HUAWEI","SPARE-ISSUE",
AI1937="SPARE-HS","SPARE-ISSUE",
AI1937="Power Telco","BSS",AI1937="no impacts","no impacts"
),"")</f>
        <v>no impacts</v>
      </c>
      <c r="AH1937" s="57" t="str" cm="1">
        <f t="array" ref="AH1937">IFERROR(_xlfn.IFS(
AI1937="MPR ISSUE","TX ISSUE",
AI1937="BSS Hardware Issue","RAN ISSUE",
AI1937="Sites strategiques, MLL, Pylone, etc.","ENVTECH",
AI1937="AKTIVCO DEFAUT GE &amp; POWER Cabinet","POWER ISSUE",
AI1937="AKTIVCO Coupure ENEO &amp; Baisse de tension","POWER ISSUE",
AI1937="Coupure ENEO &amp; Baisse de tension","POWER ISSUE",
AI1937="Defaut GE &amp; POWER Cabinet","POWER ISSUE",
AI1937="Sharing","POWER ISSUE",
AI1937="Sites strategiques &amp; DataCenter","POWER ISSUE",
AI1937="Exclu","Exclu",
AI1937="SAT","TX ISSUE",
AI1937="SPARE-ISSUE","SPARE-ISSUE",
AI1937="Fiber CAmtel","TX ISSUE",
AI1937="Fiber AOF","TX ISSUE",
AI1937="Projet OCM (HUAWEI)","TRAVAUX-HUAWEI",
AI1937="Projet OCM (NOKIA)","TRAVAUX -NOKIA",
AI1937="ACCESS-ISSUE","ACCESS-ISSUE",
AI1937="Projet OCM (ZTE, NOKIA, autres projets)","TRAVAUX OCM",
AI1937="No root CAuse","No root cause",
AI1937="ODU HS","TX ISSUE",
AI1937="IP &amp; VLAN","TX ISSUE",
AI1937="Warehouse HUAWEI","SPARE-ISSUE",
AI1937="SPARE-HS","SPARE-ISSUE",
AI1937="Power Telco","RAN ISSUE",AI1937="no impacts","no impacts"
),"")</f>
        <v>no impacts</v>
      </c>
      <c r="AI1937" s="85" t="s">
        <v>5998</v>
      </c>
      <c r="AJ1937" s="57" t="str" cm="1">
        <f t="array" ref="AJ1937">IFERROR(_xlfn.IFS(
AI1937="MPR ISSUE","ACTIVE",
AI1937="BSS Hardware Issue","ACTIVE",
AI1937="Sites strategiques, MLL, Pylone, etc.","PASSIVE",
AI1937="AKTIVCO DEFAUT GE &amp; POWER Cabinet","PASSIVE",
AI1937="AKTIVCO Coupure ENEO &amp; Baisse de tension","PASSIVE",
AI1937="Coupure ENEO &amp; Baisse de tension","PASSIVE",
AI1937="Defaut GE &amp; POWER Cabinet","PASSIVE",
AI1937="Sharing","PASSIVE",
AI1937="Sites strategiques &amp; DataCenter","PASSIVE",
AI1937="Exclu","Exclu",
AI1937="SAT","ACTIVE",
AI1937="SPARE-ISSUE","SPARE-ISSUE",
AI1937="Fiber CAmtel","ACTIVE",
AI1937="Fiber AOF","ACTIVE",
AI1937="Projet OCM (HUAWEI)","PLANNED WORKS",
AI1937="Projet OCM (NOKIA)","PLANNED WORKS",
AI1937="ACCESS-ISSUE","ACCESS-ISSUE",
AI1937="Projet OCM (ZTE, NOKIA, autres projets)","PLANNED WORKS",
AI1937="No root CAuse","No root cause",
AI1937="ODU HS","ACTIVE",
AI1937="IP &amp; VLAN","ACTIVE",
AI1937="Warehouse HUAWEI","SPARE-ISSUE",
AI1937="SPARE-HS","SPARE-ISSUE",
AI1937="Power Telco","ACTIVE", AI1937="no impacts","no impacts"
),"")</f>
        <v>no impacts</v>
      </c>
      <c r="AK1937" s="23" t="s">
        <v>5537</v>
      </c>
      <c r="AL1937" s="23" t="str">
        <f t="shared" si="53"/>
        <v>OST_276</v>
      </c>
      <c r="AN1937" s="9" t="s">
        <v>5537</v>
      </c>
      <c r="AO1937" s="23" t="str">
        <f>_xlfn.XLOOKUP(B1937,'INCIDENT-05-03-2026'!E:E,'INCIDENT-05-03-2026'!F:F,"")</f>
        <v/>
      </c>
      <c r="AP1937" s="7" t="s">
        <v>5537</v>
      </c>
      <c r="AQ1937" s="6"/>
      <c r="AR1937" s="7"/>
      <c r="AS1937" s="3" t="str">
        <f>_xlfn.XLOOKUP(B1937,'[3]tt num | region | site id'!$C:$C,'[3]tt num | region | site id'!$Q:$Q,"")</f>
        <v/>
      </c>
      <c r="AT1937" s="24" t="str">
        <f>_xlfn.XLOOKUP(B1937,'[4]Cells Huawei 03052026 12h'!$B:$B,'[4]Cells Huawei 03052026 12h'!$T:$T,"")</f>
        <v/>
      </c>
      <c r="AU1937" s="24" t="str">
        <f>_xlfn.XLOOKUP(B1937,'[5]cells down 02052026 8h50'!$B:$B,'[5]cells down 02052026 8h50'!$R:$R,"")</f>
        <v/>
      </c>
      <c r="AV1937" s="24" t="str">
        <f>_xlfn.XLOOKUP(B1937,'[5]cells down 02052026 13h50'!$B:$B,'[5]cells down 02052026 13h50'!$R:$R,"")</f>
        <v/>
      </c>
      <c r="AW1937" s="24" t="str">
        <f>_xlfn.XLOOKUP(B1937,'[5]cells down 02052026 13h50'!$B:$B,'[5]cells down 02052026 13h50'!$R:$R,"")</f>
        <v/>
      </c>
      <c r="AX1937" s="24" t="str">
        <f>_xlfn.XLOOKUP(B1937,'[6]cell downs 03052026 8h40 '!$B:$B,'[6]cell downs 03052026 8h40 '!$R:$R,"")</f>
        <v/>
      </c>
      <c r="AY1937" s="24" t="str">
        <f>_xlfn.XLOOKUP(B1937,'[7]ALL SITES DOWN'!$D:$D,'[7]ALL SITES DOWN'!$J:$J,"")</f>
        <v/>
      </c>
      <c r="AZ1937" s="24" t="str">
        <f>_xlfn.XLOOKUP(B1937,'[8]ALL SITES DOWN'!$D:$D,'[8]ALL SITES DOWN'!$J:$J,"")</f>
        <v/>
      </c>
      <c r="BA1937" s="9" t="str">
        <f>_xlfn.XLOOKUP(B1937,[9]sheet1!$AC:$AC,[9]sheet1!$AF:$AF,"")</f>
        <v/>
      </c>
      <c r="BB1937" s="14" t="s">
        <v>5537</v>
      </c>
      <c r="BC1937" s="14" t="s">
        <v>5537</v>
      </c>
      <c r="BD1937" s="14" t="str">
        <f>_xlfn.XLOOKUP(B1937,'[10]cell downs 18042026 17h'!$B:$B,'[10]cell downs 18042026 17h'!$B:$B,"")</f>
        <v/>
      </c>
      <c r="BE1937" s="14" t="str">
        <f>_xlfn.XLOOKUP(B1937,'[11]Cells Huawei 19042026 15h'!$B:$B,'[11]Cells Huawei 19042026 15h'!$B:$B,"")</f>
        <v/>
      </c>
      <c r="BF1937" s="9" t="str">
        <f>_xlfn.XLOOKUP(B1937,'[12]cells down 19042026 9H40'!$B:$B,'[12]cells down 19042026 9H40'!$B:$B,"")</f>
        <v/>
      </c>
      <c r="BG1937" s="9" t="s">
        <v>5537</v>
      </c>
      <c r="BH1937" s="9" t="s">
        <v>5537</v>
      </c>
    </row>
    <row r="1938" spans="1:60" s="9" customFormat="1" x14ac:dyDescent="0.3">
      <c r="A1938" s="1" t="s">
        <v>5129</v>
      </c>
      <c r="B1938" s="8" t="s">
        <v>5130</v>
      </c>
      <c r="C1938" s="3" t="str">
        <f>_xlfn.XLOOKUP(B1938,'[1]daily break down'!$D:$D,'[1]daily break down'!$E:$E,"")</f>
        <v>CENTRE</v>
      </c>
      <c r="D1938" s="1" t="s">
        <v>11</v>
      </c>
      <c r="E1938" s="1" t="s">
        <v>12</v>
      </c>
      <c r="F1938" s="3" t="s">
        <v>37</v>
      </c>
      <c r="G1938" s="1" t="s">
        <v>5129</v>
      </c>
      <c r="H1938" s="42" t="str">
        <f>_xlfn.XLOOKUP(B1938,[2]CALCULATION!$B:$B,[2]CALCULATION!$H:$H,"")</f>
        <v>ZTE</v>
      </c>
      <c r="I1938" s="34">
        <v>0</v>
      </c>
      <c r="J1938" s="34">
        <v>0</v>
      </c>
      <c r="K1938" s="34">
        <v>0</v>
      </c>
      <c r="L1938" s="34">
        <v>0</v>
      </c>
      <c r="M1938" s="34">
        <v>0</v>
      </c>
      <c r="N1938" s="34">
        <v>0</v>
      </c>
      <c r="O1938" s="34">
        <v>0</v>
      </c>
      <c r="P1938" s="34">
        <v>0</v>
      </c>
      <c r="Q1938" s="34">
        <v>0</v>
      </c>
      <c r="R1938" s="34">
        <v>0</v>
      </c>
      <c r="S1938" s="35">
        <v>0</v>
      </c>
      <c r="T1938" s="35">
        <v>0</v>
      </c>
      <c r="U1938" s="35">
        <v>0</v>
      </c>
      <c r="V1938" s="35">
        <v>0</v>
      </c>
      <c r="W1938" s="35">
        <v>0</v>
      </c>
      <c r="X1938" s="35">
        <v>0</v>
      </c>
      <c r="Y1938" s="35">
        <v>0</v>
      </c>
      <c r="Z1938" s="35">
        <v>0</v>
      </c>
      <c r="AA1938" s="35">
        <v>0</v>
      </c>
      <c r="AB1938" s="35">
        <v>0</v>
      </c>
      <c r="AC1938" s="35">
        <v>0</v>
      </c>
      <c r="AD1938" s="35">
        <v>0</v>
      </c>
      <c r="AE1938" s="58" t="s">
        <v>5560</v>
      </c>
      <c r="AF1938" s="58"/>
      <c r="AG1938" s="57" t="str" cm="1">
        <f t="array" ref="AG1938">IFERROR(_xlfn.IFS(
AI1938="MPR ISSUE","PDH",
AI1938="BSS Hardware Issue","BSS",
AI1938="Sites strategiques, MLL, Pylone, etc.","ENVTECH",
AI1938="AKTIVCO DEFAUT GE &amp; POWER Cabinet","AKTIVCO",
AI1938="AKTIVCO Coupure ENEO &amp; Baisse de tension","AKTIVCO GRID ONLY",
AI1938="Coupure ENEO &amp; Baisse de tension","IHS GRID ONLY",
AI1938="Defaut GE &amp; POWER Cabinet","IHS",
AI1938="Sharing","Partners",
AI1938="Sites strategiques &amp; DataCenter","SST &amp; DC",
AI1938="Exclu","Exclu",
AI1938="SAT","SAT",
AI1938="SPARE-ISSUE","SPARE-ISSUE",
AI1938="Fiber CAmtel","TRANS_FO_CAMTEL",
AI1938="Fiber AOF","Fiber AOF",
AI1938="Projet OCM (HUAWEI)","TRAVAUX-HUAWEI",
AI1938="Projet OCM (NOKIA)","TRAVAUX-NOKIA",
AI1938="ACCESS-ISSUE","ACCESS-ISSUE",
AI1938="Projet OCM (ZTE, NOKIA, autres projets)","TRAVAUX OCM",
AI1938="No root CAuse","No root cause",
AI1938="ODU HS","PDH",
AI1938="IP &amp; VLAN","PDH",
AI1938="Warehouse HUAWEI","SPARE-ISSUE",
AI1938="SPARE-HS","SPARE-ISSUE",
AI1938="Power Telco","BSS",AI1938="no impacts","no impacts"
),"")</f>
        <v>no impacts</v>
      </c>
      <c r="AH1938" s="57" t="str" cm="1">
        <f t="array" ref="AH1938">IFERROR(_xlfn.IFS(
AI1938="MPR ISSUE","TX ISSUE",
AI1938="BSS Hardware Issue","RAN ISSUE",
AI1938="Sites strategiques, MLL, Pylone, etc.","ENVTECH",
AI1938="AKTIVCO DEFAUT GE &amp; POWER Cabinet","POWER ISSUE",
AI1938="AKTIVCO Coupure ENEO &amp; Baisse de tension","POWER ISSUE",
AI1938="Coupure ENEO &amp; Baisse de tension","POWER ISSUE",
AI1938="Defaut GE &amp; POWER Cabinet","POWER ISSUE",
AI1938="Sharing","POWER ISSUE",
AI1938="Sites strategiques &amp; DataCenter","POWER ISSUE",
AI1938="Exclu","Exclu",
AI1938="SAT","TX ISSUE",
AI1938="SPARE-ISSUE","SPARE-ISSUE",
AI1938="Fiber CAmtel","TX ISSUE",
AI1938="Fiber AOF","TX ISSUE",
AI1938="Projet OCM (HUAWEI)","TRAVAUX-HUAWEI",
AI1938="Projet OCM (NOKIA)","TRAVAUX -NOKIA",
AI1938="ACCESS-ISSUE","ACCESS-ISSUE",
AI1938="Projet OCM (ZTE, NOKIA, autres projets)","TRAVAUX OCM",
AI1938="No root CAuse","No root cause",
AI1938="ODU HS","TX ISSUE",
AI1938="IP &amp; VLAN","TX ISSUE",
AI1938="Warehouse HUAWEI","SPARE-ISSUE",
AI1938="SPARE-HS","SPARE-ISSUE",
AI1938="Power Telco","RAN ISSUE",AI1938="no impacts","no impacts"
),"")</f>
        <v>no impacts</v>
      </c>
      <c r="AI1938" s="85" t="s">
        <v>5998</v>
      </c>
      <c r="AJ1938" s="57" t="str" cm="1">
        <f t="array" ref="AJ1938">IFERROR(_xlfn.IFS(
AI1938="MPR ISSUE","ACTIVE",
AI1938="BSS Hardware Issue","ACTIVE",
AI1938="Sites strategiques, MLL, Pylone, etc.","PASSIVE",
AI1938="AKTIVCO DEFAUT GE &amp; POWER Cabinet","PASSIVE",
AI1938="AKTIVCO Coupure ENEO &amp; Baisse de tension","PASSIVE",
AI1938="Coupure ENEO &amp; Baisse de tension","PASSIVE",
AI1938="Defaut GE &amp; POWER Cabinet","PASSIVE",
AI1938="Sharing","PASSIVE",
AI1938="Sites strategiques &amp; DataCenter","PASSIVE",
AI1938="Exclu","Exclu",
AI1938="SAT","ACTIVE",
AI1938="SPARE-ISSUE","SPARE-ISSUE",
AI1938="Fiber CAmtel","ACTIVE",
AI1938="Fiber AOF","ACTIVE",
AI1938="Projet OCM (HUAWEI)","PLANNED WORKS",
AI1938="Projet OCM (NOKIA)","PLANNED WORKS",
AI1938="ACCESS-ISSUE","ACCESS-ISSUE",
AI1938="Projet OCM (ZTE, NOKIA, autres projets)","PLANNED WORKS",
AI1938="No root CAuse","No root cause",
AI1938="ODU HS","ACTIVE",
AI1938="IP &amp; VLAN","ACTIVE",
AI1938="Warehouse HUAWEI","SPARE-ISSUE",
AI1938="SPARE-HS","SPARE-ISSUE",
AI1938="Power Telco","ACTIVE", AI1938="no impacts","no impacts"
),"")</f>
        <v>no impacts</v>
      </c>
      <c r="AK1938" s="23" t="s">
        <v>5537</v>
      </c>
      <c r="AL1938" s="23" t="str">
        <f t="shared" si="53"/>
        <v>CTR_234</v>
      </c>
      <c r="AN1938" s="9" t="s">
        <v>5537</v>
      </c>
      <c r="AO1938" s="23" t="str">
        <f>_xlfn.XLOOKUP(B1938,'INCIDENT-05-03-2026'!E:E,'INCIDENT-05-03-2026'!F:F,"")</f>
        <v/>
      </c>
      <c r="AP1938" s="7" t="s">
        <v>5537</v>
      </c>
      <c r="AQ1938" s="6"/>
      <c r="AR1938" s="7"/>
      <c r="AS1938" s="3" t="str">
        <f>_xlfn.XLOOKUP(B1938,'[3]tt num | region | site id'!$C:$C,'[3]tt num | region | site id'!$Q:$Q,"")</f>
        <v/>
      </c>
      <c r="AT1938" s="24" t="str">
        <f>_xlfn.XLOOKUP(B1938,'[4]Cells Huawei 03052026 12h'!$B:$B,'[4]Cells Huawei 03052026 12h'!$T:$T,"")</f>
        <v/>
      </c>
      <c r="AU1938" s="24" t="str">
        <f>_xlfn.XLOOKUP(B1938,'[5]cells down 02052026 8h50'!$B:$B,'[5]cells down 02052026 8h50'!$R:$R,"")</f>
        <v/>
      </c>
      <c r="AV1938" s="24" t="str">
        <f>_xlfn.XLOOKUP(B1938,'[5]cells down 02052026 13h50'!$B:$B,'[5]cells down 02052026 13h50'!$R:$R,"")</f>
        <v/>
      </c>
      <c r="AW1938" s="24" t="str">
        <f>_xlfn.XLOOKUP(B1938,'[5]cells down 02052026 13h50'!$B:$B,'[5]cells down 02052026 13h50'!$R:$R,"")</f>
        <v/>
      </c>
      <c r="AX1938" s="24" t="str">
        <f>_xlfn.XLOOKUP(B1938,'[6]cell downs 03052026 8h40 '!$B:$B,'[6]cell downs 03052026 8h40 '!$R:$R,"")</f>
        <v/>
      </c>
      <c r="AY1938" s="24" t="str">
        <f>_xlfn.XLOOKUP(B1938,'[7]ALL SITES DOWN'!$D:$D,'[7]ALL SITES DOWN'!$J:$J,"")</f>
        <v/>
      </c>
      <c r="AZ1938" s="24" t="str">
        <f>_xlfn.XLOOKUP(B1938,'[8]ALL SITES DOWN'!$D:$D,'[8]ALL SITES DOWN'!$J:$J,"")</f>
        <v/>
      </c>
      <c r="BA1938" s="9" t="str">
        <f>_xlfn.XLOOKUP(B1938,[9]sheet1!$AC:$AC,[9]sheet1!$AF:$AF,"")</f>
        <v/>
      </c>
      <c r="BB1938" s="14" t="s">
        <v>5537</v>
      </c>
      <c r="BC1938" s="14" t="s">
        <v>5537</v>
      </c>
      <c r="BD1938" s="14" t="str">
        <f>_xlfn.XLOOKUP(B1938,'[10]cell downs 18042026 17h'!$B:$B,'[10]cell downs 18042026 17h'!$B:$B,"")</f>
        <v/>
      </c>
      <c r="BE1938" s="14" t="str">
        <f>_xlfn.XLOOKUP(B1938,'[11]Cells Huawei 19042026 15h'!$B:$B,'[11]Cells Huawei 19042026 15h'!$B:$B,"")</f>
        <v/>
      </c>
      <c r="BF1938" s="9" t="str">
        <f>_xlfn.XLOOKUP(B1938,'[12]cells down 19042026 9H40'!$B:$B,'[12]cells down 19042026 9H40'!$B:$B,"")</f>
        <v/>
      </c>
      <c r="BG1938" s="9" t="s">
        <v>5537</v>
      </c>
      <c r="BH1938" s="9" t="s">
        <v>12</v>
      </c>
    </row>
    <row r="1939" spans="1:60" s="9" customFormat="1" ht="20.55" customHeight="1" x14ac:dyDescent="0.3">
      <c r="A1939" s="1" t="s">
        <v>2183</v>
      </c>
      <c r="B1939" s="8" t="s">
        <v>2184</v>
      </c>
      <c r="C1939" s="3" t="str">
        <f>_xlfn.XLOOKUP(B1939,'[1]daily break down'!$D:$D,'[1]daily break down'!$E:$E,"")</f>
        <v>SUD-OUEST</v>
      </c>
      <c r="D1939" s="1" t="s">
        <v>21</v>
      </c>
      <c r="E1939" s="1" t="s">
        <v>30</v>
      </c>
      <c r="F1939" s="3" t="s">
        <v>13</v>
      </c>
      <c r="G1939" s="1" t="s">
        <v>2183</v>
      </c>
      <c r="H1939" s="41" t="str">
        <f>_xlfn.XLOOKUP(B1939,[2]CALCULATION!$B:$B,[2]CALCULATION!$H:$H,"")</f>
        <v>NOKIA</v>
      </c>
      <c r="I1939" s="34">
        <v>0</v>
      </c>
      <c r="J1939" s="34">
        <v>0</v>
      </c>
      <c r="K1939" s="34">
        <v>0</v>
      </c>
      <c r="L1939" s="34">
        <v>0</v>
      </c>
      <c r="M1939" s="34">
        <v>0</v>
      </c>
      <c r="N1939" s="34">
        <v>0</v>
      </c>
      <c r="O1939" s="34">
        <v>0</v>
      </c>
      <c r="P1939" s="34">
        <v>0</v>
      </c>
      <c r="Q1939" s="34">
        <v>0</v>
      </c>
      <c r="R1939" s="34">
        <v>0</v>
      </c>
      <c r="S1939" s="35">
        <v>0</v>
      </c>
      <c r="T1939" s="35">
        <v>0</v>
      </c>
      <c r="U1939" s="35">
        <v>0</v>
      </c>
      <c r="V1939" s="35">
        <v>0</v>
      </c>
      <c r="W1939" s="35">
        <v>0</v>
      </c>
      <c r="X1939" s="35">
        <v>0</v>
      </c>
      <c r="Y1939" s="35">
        <v>0</v>
      </c>
      <c r="Z1939" s="35">
        <v>0</v>
      </c>
      <c r="AA1939" s="35">
        <v>0</v>
      </c>
      <c r="AB1939" s="35">
        <v>0</v>
      </c>
      <c r="AC1939" s="35">
        <v>0</v>
      </c>
      <c r="AD1939" s="35">
        <v>0</v>
      </c>
      <c r="AE1939" s="58" t="s">
        <v>5560</v>
      </c>
      <c r="AF1939" s="58"/>
      <c r="AG1939" s="57" t="str" cm="1">
        <f t="array" ref="AG1939">IFERROR(_xlfn.IFS(
AI1939="MPR ISSUE","PDH",
AI1939="BSS Hardware Issue","BSS",
AI1939="Sites strategiques, MLL, Pylone, etc.","ENVTECH",
AI1939="AKTIVCO DEFAUT GE &amp; POWER Cabinet","AKTIVCO",
AI1939="AKTIVCO Coupure ENEO &amp; Baisse de tension","AKTIVCO GRID ONLY",
AI1939="Coupure ENEO &amp; Baisse de tension","IHS GRID ONLY",
AI1939="Defaut GE &amp; POWER Cabinet","IHS",
AI1939="Sharing","Partners",
AI1939="Sites strategiques &amp; DataCenter","SST &amp; DC",
AI1939="Exclu","Exclu",
AI1939="SAT","SAT",
AI1939="SPARE-ISSUE","SPARE-ISSUE",
AI1939="Fiber CAmtel","TRANS_FO_CAMTEL",
AI1939="Fiber AOF","Fiber AOF",
AI1939="Projet OCM (HUAWEI)","TRAVAUX-HUAWEI",
AI1939="Projet OCM (NOKIA)","TRAVAUX-NOKIA",
AI1939="ACCESS-ISSUE","ACCESS-ISSUE",
AI1939="Projet OCM (ZTE, NOKIA, autres projets)","TRAVAUX OCM",
AI1939="No root CAuse","No root cause",
AI1939="ODU HS","PDH",
AI1939="IP &amp; VLAN","PDH",
AI1939="Warehouse HUAWEI","SPARE-ISSUE",
AI1939="SPARE-HS","SPARE-ISSUE",
AI1939="Power Telco","BSS",AI1939="no impacts","no impacts"
),"")</f>
        <v>no impacts</v>
      </c>
      <c r="AH1939" s="57" t="str" cm="1">
        <f t="array" ref="AH1939">IFERROR(_xlfn.IFS(
AI1939="MPR ISSUE","TX ISSUE",
AI1939="BSS Hardware Issue","RAN ISSUE",
AI1939="Sites strategiques, MLL, Pylone, etc.","ENVTECH",
AI1939="AKTIVCO DEFAUT GE &amp; POWER Cabinet","POWER ISSUE",
AI1939="AKTIVCO Coupure ENEO &amp; Baisse de tension","POWER ISSUE",
AI1939="Coupure ENEO &amp; Baisse de tension","POWER ISSUE",
AI1939="Defaut GE &amp; POWER Cabinet","POWER ISSUE",
AI1939="Sharing","POWER ISSUE",
AI1939="Sites strategiques &amp; DataCenter","POWER ISSUE",
AI1939="Exclu","Exclu",
AI1939="SAT","TX ISSUE",
AI1939="SPARE-ISSUE","SPARE-ISSUE",
AI1939="Fiber CAmtel","TX ISSUE",
AI1939="Fiber AOF","TX ISSUE",
AI1939="Projet OCM (HUAWEI)","TRAVAUX-HUAWEI",
AI1939="Projet OCM (NOKIA)","TRAVAUX -NOKIA",
AI1939="ACCESS-ISSUE","ACCESS-ISSUE",
AI1939="Projet OCM (ZTE, NOKIA, autres projets)","TRAVAUX OCM",
AI1939="No root CAuse","No root cause",
AI1939="ODU HS","TX ISSUE",
AI1939="IP &amp; VLAN","TX ISSUE",
AI1939="Warehouse HUAWEI","SPARE-ISSUE",
AI1939="SPARE-HS","SPARE-ISSUE",
AI1939="Power Telco","RAN ISSUE",AI1939="no impacts","no impacts"
),"")</f>
        <v>no impacts</v>
      </c>
      <c r="AI1939" s="85" t="s">
        <v>5998</v>
      </c>
      <c r="AJ1939" s="57" t="str" cm="1">
        <f t="array" ref="AJ1939">IFERROR(_xlfn.IFS(
AI1939="MPR ISSUE","ACTIVE",
AI1939="BSS Hardware Issue","ACTIVE",
AI1939="Sites strategiques, MLL, Pylone, etc.","PASSIVE",
AI1939="AKTIVCO DEFAUT GE &amp; POWER Cabinet","PASSIVE",
AI1939="AKTIVCO Coupure ENEO &amp; Baisse de tension","PASSIVE",
AI1939="Coupure ENEO &amp; Baisse de tension","PASSIVE",
AI1939="Defaut GE &amp; POWER Cabinet","PASSIVE",
AI1939="Sharing","PASSIVE",
AI1939="Sites strategiques &amp; DataCenter","PASSIVE",
AI1939="Exclu","Exclu",
AI1939="SAT","ACTIVE",
AI1939="SPARE-ISSUE","SPARE-ISSUE",
AI1939="Fiber CAmtel","ACTIVE",
AI1939="Fiber AOF","ACTIVE",
AI1939="Projet OCM (HUAWEI)","PLANNED WORKS",
AI1939="Projet OCM (NOKIA)","PLANNED WORKS",
AI1939="ACCESS-ISSUE","ACCESS-ISSUE",
AI1939="Projet OCM (ZTE, NOKIA, autres projets)","PLANNED WORKS",
AI1939="No root CAuse","No root cause",
AI1939="ODU HS","ACTIVE",
AI1939="IP &amp; VLAN","ACTIVE",
AI1939="Warehouse HUAWEI","SPARE-ISSUE",
AI1939="SPARE-HS","SPARE-ISSUE",
AI1939="Power Telco","ACTIVE", AI1939="no impacts","no impacts"
),"")</f>
        <v>no impacts</v>
      </c>
      <c r="AK1939" s="23" t="s">
        <v>5872</v>
      </c>
      <c r="AL1939" s="23" t="str">
        <f t="shared" si="53"/>
        <v>SUO_173</v>
      </c>
      <c r="AN1939" s="9" t="s">
        <v>5537</v>
      </c>
      <c r="AO1939" s="23" t="str">
        <f>_xlfn.XLOOKUP(B1939,'INCIDENT-05-03-2026'!E:E,'INCIDENT-05-03-2026'!F:F,"")</f>
        <v/>
      </c>
      <c r="AP1939" s="7" t="s">
        <v>5537</v>
      </c>
      <c r="AQ1939" s="6"/>
      <c r="AR1939" s="7"/>
      <c r="AS1939" s="3" t="str">
        <f>_xlfn.XLOOKUP(B1939,'[3]tt num | region | site id'!$C:$C,'[3]tt num | region | site id'!$Q:$Q,"")</f>
        <v/>
      </c>
      <c r="AT1939" s="24" t="str">
        <f>_xlfn.XLOOKUP(B1939,'[4]Cells Huawei 03052026 12h'!$B:$B,'[4]Cells Huawei 03052026 12h'!$T:$T,"")</f>
        <v>(05/03/2026 cell huawei):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v>
      </c>
      <c r="AU1939" s="24" t="str">
        <f>_xlfn.XLOOKUP(B1939,'[5]cells down 02052026 8h50'!$B:$B,'[5]cells down 02052026 8h50'!$R:$R,"")</f>
        <v/>
      </c>
      <c r="AV1939" s="24" t="str">
        <f>_xlfn.XLOOKUP(B1939,'[5]cells down 02052026 13h50'!$B:$B,'[5]cells down 02052026 13h50'!$R:$R,"")</f>
        <v/>
      </c>
      <c r="AW1939" s="24" t="str">
        <f>_xlfn.XLOOKUP(B1939,'[5]cells down 02052026 13h50'!$B:$B,'[5]cells down 02052026 13h50'!$R:$R,"")</f>
        <v/>
      </c>
      <c r="AX1939" s="24" t="str">
        <f>_xlfn.XLOOKUP(B1939,'[6]cell downs 03052026 8h40 '!$B:$B,'[6]cell downs 03052026 8h40 '!$R:$R,"")</f>
        <v/>
      </c>
      <c r="AY1939" s="24" t="str">
        <f>_xlfn.XLOOKUP(B1939,'[7]ALL SITES DOWN'!$D:$D,'[7]ALL SITES DOWN'!$J:$J,"")</f>
        <v/>
      </c>
      <c r="AZ1939" s="24" t="str">
        <f>_xlfn.XLOOKUP(B1939,'[8]ALL SITES DOWN'!$D:$D,'[8]ALL SITES DOWN'!$J:$J,"")</f>
        <v/>
      </c>
      <c r="BA1939" s="9" t="str">
        <f>_xlfn.XLOOKUP(B1939,[9]sheet1!$AC:$AC,[9]sheet1!$AF:$AF,"")</f>
        <v/>
      </c>
      <c r="BB1939" s="14" t="s">
        <v>5537</v>
      </c>
      <c r="BC1939" s="14" t="s">
        <v>5537</v>
      </c>
      <c r="BD1939" s="14" t="str">
        <f>_xlfn.XLOOKUP(B1939,'[10]cell downs 18042026 17h'!$B:$B,'[10]cell downs 18042026 17h'!$B:$B,"")</f>
        <v/>
      </c>
      <c r="BE1939" s="14" t="str">
        <f>_xlfn.XLOOKUP(B1939,'[11]Cells Huawei 19042026 15h'!$B:$B,'[11]Cells Huawei 19042026 15h'!$B:$B,"")</f>
        <v>SUO_173</v>
      </c>
      <c r="BF1939" s="9" t="str">
        <f>_xlfn.XLOOKUP(B1939,'[12]cells down 19042026 9H40'!$B:$B,'[12]cells down 19042026 9H40'!$B:$B,"")</f>
        <v/>
      </c>
      <c r="BG1939" s="9" t="s">
        <v>5537</v>
      </c>
      <c r="BH1939" s="9" t="s">
        <v>5537</v>
      </c>
    </row>
    <row r="1940" spans="1:60" s="9" customFormat="1" x14ac:dyDescent="0.3">
      <c r="A1940" s="1" t="s">
        <v>4320</v>
      </c>
      <c r="B1940" s="8" t="s">
        <v>4321</v>
      </c>
      <c r="C1940" s="3" t="str">
        <f>_xlfn.XLOOKUP(B1940,'[1]daily break down'!$D:$D,'[1]daily break down'!$E:$E,"")</f>
        <v>Douala</v>
      </c>
      <c r="D1940" s="1" t="s">
        <v>11</v>
      </c>
      <c r="E1940" s="1" t="s">
        <v>12</v>
      </c>
      <c r="F1940" s="3" t="s">
        <v>31</v>
      </c>
      <c r="G1940" s="1" t="s">
        <v>32</v>
      </c>
      <c r="H1940" s="42" t="str">
        <f>_xlfn.XLOOKUP(B1940,[2]CALCULATION!$B:$B,[2]CALCULATION!$H:$H,"")</f>
        <v>ZTE</v>
      </c>
      <c r="I1940" s="34">
        <v>0</v>
      </c>
      <c r="J1940" s="34">
        <v>0</v>
      </c>
      <c r="K1940" s="34">
        <v>0</v>
      </c>
      <c r="L1940" s="34">
        <v>0</v>
      </c>
      <c r="M1940" s="34">
        <v>0</v>
      </c>
      <c r="N1940" s="34">
        <v>0</v>
      </c>
      <c r="O1940" s="34">
        <v>0</v>
      </c>
      <c r="P1940" s="34">
        <v>0</v>
      </c>
      <c r="Q1940" s="34">
        <v>0</v>
      </c>
      <c r="R1940" s="34">
        <v>0</v>
      </c>
      <c r="S1940" s="35">
        <v>0</v>
      </c>
      <c r="T1940" s="35">
        <v>0</v>
      </c>
      <c r="U1940" s="35">
        <v>0</v>
      </c>
      <c r="V1940" s="35">
        <v>0</v>
      </c>
      <c r="W1940" s="35">
        <v>0</v>
      </c>
      <c r="X1940" s="35">
        <v>0</v>
      </c>
      <c r="Y1940" s="35">
        <v>0</v>
      </c>
      <c r="Z1940" s="35">
        <v>0</v>
      </c>
      <c r="AA1940" s="35">
        <v>0</v>
      </c>
      <c r="AB1940" s="35">
        <v>0</v>
      </c>
      <c r="AC1940" s="35">
        <v>0</v>
      </c>
      <c r="AD1940" s="35">
        <v>0</v>
      </c>
      <c r="AE1940" s="58" t="s">
        <v>5560</v>
      </c>
      <c r="AF1940" s="58"/>
      <c r="AG1940" s="57" t="str" cm="1">
        <f t="array" ref="AG1940">IFERROR(_xlfn.IFS(
AI1940="MPR ISSUE","PDH",
AI1940="BSS Hardware Issue","BSS",
AI1940="Sites strategiques, MLL, Pylone, etc.","ENVTECH",
AI1940="AKTIVCO DEFAUT GE &amp; POWER Cabinet","AKTIVCO",
AI1940="AKTIVCO Coupure ENEO &amp; Baisse de tension","AKTIVCO GRID ONLY",
AI1940="Coupure ENEO &amp; Baisse de tension","IHS GRID ONLY",
AI1940="Defaut GE &amp; POWER Cabinet","IHS",
AI1940="Sharing","Partners",
AI1940="Sites strategiques &amp; DataCenter","SST &amp; DC",
AI1940="Exclu","Exclu",
AI1940="SAT","SAT",
AI1940="SPARE-ISSUE","SPARE-ISSUE",
AI1940="Fiber CAmtel","TRANS_FO_CAMTEL",
AI1940="Fiber AOF","Fiber AOF",
AI1940="Projet OCM (HUAWEI)","TRAVAUX-HUAWEI",
AI1940="Projet OCM (NOKIA)","TRAVAUX-NOKIA",
AI1940="ACCESS-ISSUE","ACCESS-ISSUE",
AI1940="Projet OCM (ZTE, NOKIA, autres projets)","TRAVAUX OCM",
AI1940="No root CAuse","No root cause",
AI1940="ODU HS","PDH",
AI1940="IP &amp; VLAN","PDH",
AI1940="Warehouse HUAWEI","SPARE-ISSUE",
AI1940="SPARE-HS","SPARE-ISSUE",
AI1940="Power Telco","BSS",AI1940="no impacts","no impacts"
),"")</f>
        <v>no impacts</v>
      </c>
      <c r="AH1940" s="57" t="str" cm="1">
        <f t="array" ref="AH1940">IFERROR(_xlfn.IFS(
AI1940="MPR ISSUE","TX ISSUE",
AI1940="BSS Hardware Issue","RAN ISSUE",
AI1940="Sites strategiques, MLL, Pylone, etc.","ENVTECH",
AI1940="AKTIVCO DEFAUT GE &amp; POWER Cabinet","POWER ISSUE",
AI1940="AKTIVCO Coupure ENEO &amp; Baisse de tension","POWER ISSUE",
AI1940="Coupure ENEO &amp; Baisse de tension","POWER ISSUE",
AI1940="Defaut GE &amp; POWER Cabinet","POWER ISSUE",
AI1940="Sharing","POWER ISSUE",
AI1940="Sites strategiques &amp; DataCenter","POWER ISSUE",
AI1940="Exclu","Exclu",
AI1940="SAT","TX ISSUE",
AI1940="SPARE-ISSUE","SPARE-ISSUE",
AI1940="Fiber CAmtel","TX ISSUE",
AI1940="Fiber AOF","TX ISSUE",
AI1940="Projet OCM (HUAWEI)","TRAVAUX-HUAWEI",
AI1940="Projet OCM (NOKIA)","TRAVAUX -NOKIA",
AI1940="ACCESS-ISSUE","ACCESS-ISSUE",
AI1940="Projet OCM (ZTE, NOKIA, autres projets)","TRAVAUX OCM",
AI1940="No root CAuse","No root cause",
AI1940="ODU HS","TX ISSUE",
AI1940="IP &amp; VLAN","TX ISSUE",
AI1940="Warehouse HUAWEI","SPARE-ISSUE",
AI1940="SPARE-HS","SPARE-ISSUE",
AI1940="Power Telco","RAN ISSUE",AI1940="no impacts","no impacts"
),"")</f>
        <v>no impacts</v>
      </c>
      <c r="AI1940" s="85" t="s">
        <v>5998</v>
      </c>
      <c r="AJ1940" s="57" t="str" cm="1">
        <f t="array" ref="AJ1940">IFERROR(_xlfn.IFS(
AI1940="MPR ISSUE","ACTIVE",
AI1940="BSS Hardware Issue","ACTIVE",
AI1940="Sites strategiques, MLL, Pylone, etc.","PASSIVE",
AI1940="AKTIVCO DEFAUT GE &amp; POWER Cabinet","PASSIVE",
AI1940="AKTIVCO Coupure ENEO &amp; Baisse de tension","PASSIVE",
AI1940="Coupure ENEO &amp; Baisse de tension","PASSIVE",
AI1940="Defaut GE &amp; POWER Cabinet","PASSIVE",
AI1940="Sharing","PASSIVE",
AI1940="Sites strategiques &amp; DataCenter","PASSIVE",
AI1940="Exclu","Exclu",
AI1940="SAT","ACTIVE",
AI1940="SPARE-ISSUE","SPARE-ISSUE",
AI1940="Fiber CAmtel","ACTIVE",
AI1940="Fiber AOF","ACTIVE",
AI1940="Projet OCM (HUAWEI)","PLANNED WORKS",
AI1940="Projet OCM (NOKIA)","PLANNED WORKS",
AI1940="ACCESS-ISSUE","ACCESS-ISSUE",
AI1940="Projet OCM (ZTE, NOKIA, autres projets)","PLANNED WORKS",
AI1940="No root CAuse","No root cause",
AI1940="ODU HS","ACTIVE",
AI1940="IP &amp; VLAN","ACTIVE",
AI1940="Warehouse HUAWEI","SPARE-ISSUE",
AI1940="SPARE-HS","SPARE-ISSUE",
AI1940="Power Telco","ACTIVE", AI1940="no impacts","no impacts"
),"")</f>
        <v>no impacts</v>
      </c>
      <c r="AK1940" s="23" t="s">
        <v>5537</v>
      </c>
      <c r="AL1940" s="23" t="str">
        <f t="shared" si="53"/>
        <v>LIT_263</v>
      </c>
      <c r="AN1940" s="9" t="s">
        <v>5537</v>
      </c>
      <c r="AO1940" s="23" t="str">
        <f>_xlfn.XLOOKUP(B1940,'INCIDENT-05-03-2026'!E:E,'INCIDENT-05-03-2026'!F:F,"")</f>
        <v/>
      </c>
      <c r="AP1940" s="7" t="s">
        <v>5537</v>
      </c>
      <c r="AQ1940" s="6"/>
      <c r="AR1940" s="7"/>
      <c r="AS1940" s="3" t="str">
        <f>_xlfn.XLOOKUP(B1940,'[3]tt num | region | site id'!$C:$C,'[3]tt num | region | site id'!$Q:$Q,"")</f>
        <v/>
      </c>
      <c r="AT1940" s="24" t="str">
        <f>_xlfn.XLOOKUP(B1940,'[4]Cells Huawei 03052026 12h'!$B:$B,'[4]Cells Huawei 03052026 12h'!$T:$T,"")</f>
        <v/>
      </c>
      <c r="AU1940" s="24" t="str">
        <f>_xlfn.XLOOKUP(B1940,'[5]cells down 02052026 8h50'!$B:$B,'[5]cells down 02052026 8h50'!$R:$R,"")</f>
        <v/>
      </c>
      <c r="AV1940" s="24" t="str">
        <f>_xlfn.XLOOKUP(B1940,'[5]cells down 02052026 13h50'!$B:$B,'[5]cells down 02052026 13h50'!$R:$R,"")</f>
        <v/>
      </c>
      <c r="AW1940" s="24" t="str">
        <f>_xlfn.XLOOKUP(B1940,'[5]cells down 02052026 13h50'!$B:$B,'[5]cells down 02052026 13h50'!$R:$R,"")</f>
        <v/>
      </c>
      <c r="AX1940" s="24" t="str">
        <f>_xlfn.XLOOKUP(B1940,'[6]cell downs 03052026 8h40 '!$B:$B,'[6]cell downs 03052026 8h40 '!$R:$R,"")</f>
        <v/>
      </c>
      <c r="AY1940" s="24" t="str">
        <f>_xlfn.XLOOKUP(B1940,'[7]ALL SITES DOWN'!$D:$D,'[7]ALL SITES DOWN'!$J:$J,"")</f>
        <v/>
      </c>
      <c r="AZ1940" s="24" t="str">
        <f>_xlfn.XLOOKUP(B1940,'[8]ALL SITES DOWN'!$D:$D,'[8]ALL SITES DOWN'!$J:$J,"")</f>
        <v/>
      </c>
      <c r="BA1940" s="9" t="str">
        <f>_xlfn.XLOOKUP(B1940,[9]sheet1!$AC:$AC,[9]sheet1!$AF:$AF,"")</f>
        <v/>
      </c>
      <c r="BB1940" s="14" t="s">
        <v>5537</v>
      </c>
      <c r="BC1940" s="14" t="s">
        <v>5537</v>
      </c>
      <c r="BD1940" s="14" t="str">
        <f>_xlfn.XLOOKUP(B1940,'[10]cell downs 18042026 17h'!$B:$B,'[10]cell downs 18042026 17h'!$B:$B,"")</f>
        <v/>
      </c>
      <c r="BE1940" s="14" t="str">
        <f>_xlfn.XLOOKUP(B1940,'[11]Cells Huawei 19042026 15h'!$B:$B,'[11]Cells Huawei 19042026 15h'!$B:$B,"")</f>
        <v/>
      </c>
      <c r="BF1940" s="9" t="str">
        <f>_xlfn.XLOOKUP(B1940,'[12]cells down 19042026 9H40'!$B:$B,'[12]cells down 19042026 9H40'!$B:$B,"")</f>
        <v/>
      </c>
      <c r="BG1940" s="9" t="s">
        <v>4321</v>
      </c>
      <c r="BH1940" s="9" t="s">
        <v>237</v>
      </c>
    </row>
    <row r="1941" spans="1:60" s="9" customFormat="1" x14ac:dyDescent="0.3">
      <c r="A1941" s="1" t="s">
        <v>2386</v>
      </c>
      <c r="B1941" s="8" t="s">
        <v>2387</v>
      </c>
      <c r="C1941" s="3" t="str">
        <f>_xlfn.XLOOKUP(B1941,'[1]daily break down'!$D:$D,'[1]daily break down'!$E:$E,"")</f>
        <v>Douala</v>
      </c>
      <c r="D1941" s="1" t="s">
        <v>11</v>
      </c>
      <c r="E1941" s="1" t="s">
        <v>12</v>
      </c>
      <c r="F1941" s="3" t="s">
        <v>31</v>
      </c>
      <c r="G1941" s="1" t="s">
        <v>32</v>
      </c>
      <c r="H1941" s="42" t="str">
        <f>_xlfn.XLOOKUP(B1941,[2]CALCULATION!$B:$B,[2]CALCULATION!$H:$H,"")</f>
        <v>ZTE</v>
      </c>
      <c r="I1941" s="34">
        <v>0</v>
      </c>
      <c r="J1941" s="34">
        <v>0</v>
      </c>
      <c r="K1941" s="34">
        <v>0</v>
      </c>
      <c r="L1941" s="34">
        <v>0</v>
      </c>
      <c r="M1941" s="34">
        <v>0</v>
      </c>
      <c r="N1941" s="34">
        <v>0</v>
      </c>
      <c r="O1941" s="34">
        <v>0</v>
      </c>
      <c r="P1941" s="34">
        <v>0</v>
      </c>
      <c r="Q1941" s="34">
        <v>0</v>
      </c>
      <c r="R1941" s="34">
        <v>0</v>
      </c>
      <c r="S1941" s="35">
        <v>0</v>
      </c>
      <c r="T1941" s="35">
        <v>0</v>
      </c>
      <c r="U1941" s="35">
        <v>0</v>
      </c>
      <c r="V1941" s="35">
        <v>0</v>
      </c>
      <c r="W1941" s="35">
        <v>0</v>
      </c>
      <c r="X1941" s="35">
        <v>0</v>
      </c>
      <c r="Y1941" s="35">
        <v>0</v>
      </c>
      <c r="Z1941" s="35">
        <v>0</v>
      </c>
      <c r="AA1941" s="35">
        <v>0</v>
      </c>
      <c r="AB1941" s="35">
        <v>0</v>
      </c>
      <c r="AC1941" s="35">
        <v>0</v>
      </c>
      <c r="AD1941" s="35">
        <v>0</v>
      </c>
      <c r="AE1941" s="58" t="s">
        <v>5560</v>
      </c>
      <c r="AF1941" s="58"/>
      <c r="AG1941" s="57" t="str" cm="1">
        <f t="array" ref="AG1941">IFERROR(_xlfn.IFS(
AI1941="MPR ISSUE","PDH",
AI1941="BSS Hardware Issue","BSS",
AI1941="Sites strategiques, MLL, Pylone, etc.","ENVTECH",
AI1941="AKTIVCO DEFAUT GE &amp; POWER Cabinet","AKTIVCO",
AI1941="AKTIVCO Coupure ENEO &amp; Baisse de tension","AKTIVCO GRID ONLY",
AI1941="Coupure ENEO &amp; Baisse de tension","IHS GRID ONLY",
AI1941="Defaut GE &amp; POWER Cabinet","IHS",
AI1941="Sharing","Partners",
AI1941="Sites strategiques &amp; DataCenter","SST &amp; DC",
AI1941="Exclu","Exclu",
AI1941="SAT","SAT",
AI1941="SPARE-ISSUE","SPARE-ISSUE",
AI1941="Fiber CAmtel","TRANS_FO_CAMTEL",
AI1941="Fiber AOF","Fiber AOF",
AI1941="Projet OCM (HUAWEI)","TRAVAUX-HUAWEI",
AI1941="Projet OCM (NOKIA)","TRAVAUX-NOKIA",
AI1941="ACCESS-ISSUE","ACCESS-ISSUE",
AI1941="Projet OCM (ZTE, NOKIA, autres projets)","TRAVAUX OCM",
AI1941="No root CAuse","No root cause",
AI1941="ODU HS","PDH",
AI1941="IP &amp; VLAN","PDH",
AI1941="Warehouse HUAWEI","SPARE-ISSUE",
AI1941="SPARE-HS","SPARE-ISSUE",
AI1941="Power Telco","BSS",AI1941="no impacts","no impacts"
),"")</f>
        <v>no impacts</v>
      </c>
      <c r="AH1941" s="57" t="str" cm="1">
        <f t="array" ref="AH1941">IFERROR(_xlfn.IFS(
AI1941="MPR ISSUE","TX ISSUE",
AI1941="BSS Hardware Issue","RAN ISSUE",
AI1941="Sites strategiques, MLL, Pylone, etc.","ENVTECH",
AI1941="AKTIVCO DEFAUT GE &amp; POWER Cabinet","POWER ISSUE",
AI1941="AKTIVCO Coupure ENEO &amp; Baisse de tension","POWER ISSUE",
AI1941="Coupure ENEO &amp; Baisse de tension","POWER ISSUE",
AI1941="Defaut GE &amp; POWER Cabinet","POWER ISSUE",
AI1941="Sharing","POWER ISSUE",
AI1941="Sites strategiques &amp; DataCenter","POWER ISSUE",
AI1941="Exclu","Exclu",
AI1941="SAT","TX ISSUE",
AI1941="SPARE-ISSUE","SPARE-ISSUE",
AI1941="Fiber CAmtel","TX ISSUE",
AI1941="Fiber AOF","TX ISSUE",
AI1941="Projet OCM (HUAWEI)","TRAVAUX-HUAWEI",
AI1941="Projet OCM (NOKIA)","TRAVAUX -NOKIA",
AI1941="ACCESS-ISSUE","ACCESS-ISSUE",
AI1941="Projet OCM (ZTE, NOKIA, autres projets)","TRAVAUX OCM",
AI1941="No root CAuse","No root cause",
AI1941="ODU HS","TX ISSUE",
AI1941="IP &amp; VLAN","TX ISSUE",
AI1941="Warehouse HUAWEI","SPARE-ISSUE",
AI1941="SPARE-HS","SPARE-ISSUE",
AI1941="Power Telco","RAN ISSUE",AI1941="no impacts","no impacts"
),"")</f>
        <v>no impacts</v>
      </c>
      <c r="AI1941" s="85" t="s">
        <v>5998</v>
      </c>
      <c r="AJ1941" s="57" t="str" cm="1">
        <f t="array" ref="AJ1941">IFERROR(_xlfn.IFS(
AI1941="MPR ISSUE","ACTIVE",
AI1941="BSS Hardware Issue","ACTIVE",
AI1941="Sites strategiques, MLL, Pylone, etc.","PASSIVE",
AI1941="AKTIVCO DEFAUT GE &amp; POWER Cabinet","PASSIVE",
AI1941="AKTIVCO Coupure ENEO &amp; Baisse de tension","PASSIVE",
AI1941="Coupure ENEO &amp; Baisse de tension","PASSIVE",
AI1941="Defaut GE &amp; POWER Cabinet","PASSIVE",
AI1941="Sharing","PASSIVE",
AI1941="Sites strategiques &amp; DataCenter","PASSIVE",
AI1941="Exclu","Exclu",
AI1941="SAT","ACTIVE",
AI1941="SPARE-ISSUE","SPARE-ISSUE",
AI1941="Fiber CAmtel","ACTIVE",
AI1941="Fiber AOF","ACTIVE",
AI1941="Projet OCM (HUAWEI)","PLANNED WORKS",
AI1941="Projet OCM (NOKIA)","PLANNED WORKS",
AI1941="ACCESS-ISSUE","ACCESS-ISSUE",
AI1941="Projet OCM (ZTE, NOKIA, autres projets)","PLANNED WORKS",
AI1941="No root CAuse","No root cause",
AI1941="ODU HS","ACTIVE",
AI1941="IP &amp; VLAN","ACTIVE",
AI1941="Warehouse HUAWEI","SPARE-ISSUE",
AI1941="SPARE-HS","SPARE-ISSUE",
AI1941="Power Telco","ACTIVE", AI1941="no impacts","no impacts"
),"")</f>
        <v>no impacts</v>
      </c>
      <c r="AK1941" s="23" t="s">
        <v>5537</v>
      </c>
      <c r="AL1941" s="23" t="str">
        <f t="shared" si="53"/>
        <v>LIT_299</v>
      </c>
      <c r="AN1941" s="9" t="s">
        <v>5537</v>
      </c>
      <c r="AO1941" s="23" t="str">
        <f>_xlfn.XLOOKUP(B1941,'INCIDENT-05-03-2026'!E:E,'INCIDENT-05-03-2026'!F:F,"")</f>
        <v/>
      </c>
      <c r="AP1941" s="7" t="s">
        <v>5537</v>
      </c>
      <c r="AQ1941" s="6"/>
      <c r="AR1941" s="7"/>
      <c r="AS1941" s="3" t="str">
        <f>_xlfn.XLOOKUP(B1941,'[3]tt num | region | site id'!$C:$C,'[3]tt num | region | site id'!$Q:$Q,"")</f>
        <v/>
      </c>
      <c r="AT1941" s="24" t="str">
        <f>_xlfn.XLOOKUP(B1941,'[4]Cells Huawei 03052026 12h'!$B:$B,'[4]Cells Huawei 03052026 12h'!$T:$T,"")</f>
        <v/>
      </c>
      <c r="AU1941" s="24" t="str">
        <f>_xlfn.XLOOKUP(B1941,'[5]cells down 02052026 8h50'!$B:$B,'[5]cells down 02052026 8h50'!$R:$R,"")</f>
        <v/>
      </c>
      <c r="AV1941" s="24" t="str">
        <f>_xlfn.XLOOKUP(B1941,'[5]cells down 02052026 13h50'!$B:$B,'[5]cells down 02052026 13h50'!$R:$R,"")</f>
        <v/>
      </c>
      <c r="AW1941" s="24" t="str">
        <f>_xlfn.XLOOKUP(B1941,'[5]cells down 02052026 13h50'!$B:$B,'[5]cells down 02052026 13h50'!$R:$R,"")</f>
        <v/>
      </c>
      <c r="AX1941" s="24" t="str">
        <f>_xlfn.XLOOKUP(B1941,'[6]cell downs 03052026 8h40 '!$B:$B,'[6]cell downs 03052026 8h40 '!$R:$R,"")</f>
        <v/>
      </c>
      <c r="AY1941" s="24" t="str">
        <f>_xlfn.XLOOKUP(B1941,'[7]ALL SITES DOWN'!$D:$D,'[7]ALL SITES DOWN'!$J:$J,"")</f>
        <v/>
      </c>
      <c r="AZ1941" s="24" t="str">
        <f>_xlfn.XLOOKUP(B1941,'[8]ALL SITES DOWN'!$D:$D,'[8]ALL SITES DOWN'!$J:$J,"")</f>
        <v/>
      </c>
      <c r="BA1941" s="9" t="str">
        <f>_xlfn.XLOOKUP(B1941,[9]sheet1!$AC:$AC,[9]sheet1!$AF:$AF,"")</f>
        <v/>
      </c>
      <c r="BB1941" s="14" t="s">
        <v>5537</v>
      </c>
      <c r="BC1941" s="14" t="s">
        <v>5537</v>
      </c>
      <c r="BD1941" s="14" t="str">
        <f>_xlfn.XLOOKUP(B1941,'[10]cell downs 18042026 17h'!$B:$B,'[10]cell downs 18042026 17h'!$B:$B,"")</f>
        <v/>
      </c>
      <c r="BE1941" s="14" t="str">
        <f>_xlfn.XLOOKUP(B1941,'[11]Cells Huawei 19042026 15h'!$B:$B,'[11]Cells Huawei 19042026 15h'!$B:$B,"")</f>
        <v/>
      </c>
      <c r="BF1941" s="9" t="str">
        <f>_xlfn.XLOOKUP(B1941,'[12]cells down 19042026 9H40'!$B:$B,'[12]cells down 19042026 9H40'!$B:$B,"")</f>
        <v/>
      </c>
      <c r="BG1941" s="9" t="s">
        <v>2387</v>
      </c>
      <c r="BH1941" s="9" t="s">
        <v>12</v>
      </c>
    </row>
    <row r="1942" spans="1:60" s="9" customFormat="1" x14ac:dyDescent="0.3">
      <c r="A1942" s="1" t="s">
        <v>869</v>
      </c>
      <c r="B1942" s="8" t="s">
        <v>870</v>
      </c>
      <c r="C1942" s="3" t="str">
        <f>_xlfn.XLOOKUP(B1942,'[1]daily break down'!$D:$D,'[1]daily break down'!$E:$E,"")</f>
        <v>Douala</v>
      </c>
      <c r="D1942" s="1" t="s">
        <v>11</v>
      </c>
      <c r="E1942" s="1" t="s">
        <v>12</v>
      </c>
      <c r="F1942" s="3" t="s">
        <v>31</v>
      </c>
      <c r="G1942" s="1" t="s">
        <v>32</v>
      </c>
      <c r="H1942" s="42" t="str">
        <f>_xlfn.XLOOKUP(B1942,[2]CALCULATION!$B:$B,[2]CALCULATION!$H:$H,"")</f>
        <v>ZTE</v>
      </c>
      <c r="I1942" s="34">
        <v>0</v>
      </c>
      <c r="J1942" s="34">
        <v>0</v>
      </c>
      <c r="K1942" s="34">
        <v>0</v>
      </c>
      <c r="L1942" s="34">
        <v>0</v>
      </c>
      <c r="M1942" s="34">
        <v>0</v>
      </c>
      <c r="N1942" s="34">
        <v>0</v>
      </c>
      <c r="O1942" s="34">
        <v>0</v>
      </c>
      <c r="P1942" s="34">
        <v>0</v>
      </c>
      <c r="Q1942" s="34">
        <v>0</v>
      </c>
      <c r="R1942" s="34">
        <v>0</v>
      </c>
      <c r="S1942" s="35">
        <v>0</v>
      </c>
      <c r="T1942" s="35">
        <v>0</v>
      </c>
      <c r="U1942" s="35">
        <v>0</v>
      </c>
      <c r="V1942" s="35">
        <v>0</v>
      </c>
      <c r="W1942" s="35">
        <v>0</v>
      </c>
      <c r="X1942" s="35">
        <v>0</v>
      </c>
      <c r="Y1942" s="35">
        <v>0</v>
      </c>
      <c r="Z1942" s="35">
        <v>0</v>
      </c>
      <c r="AA1942" s="35">
        <v>0</v>
      </c>
      <c r="AB1942" s="35">
        <v>0</v>
      </c>
      <c r="AC1942" s="35">
        <v>0</v>
      </c>
      <c r="AD1942" s="35">
        <v>0</v>
      </c>
      <c r="AE1942" s="58" t="s">
        <v>5560</v>
      </c>
      <c r="AF1942" s="58"/>
      <c r="AG1942" s="57" t="str" cm="1">
        <f t="array" ref="AG1942">IFERROR(_xlfn.IFS(
AI1942="MPR ISSUE","PDH",
AI1942="BSS Hardware Issue","BSS",
AI1942="Sites strategiques, MLL, Pylone, etc.","ENVTECH",
AI1942="AKTIVCO DEFAUT GE &amp; POWER Cabinet","AKTIVCO",
AI1942="AKTIVCO Coupure ENEO &amp; Baisse de tension","AKTIVCO GRID ONLY",
AI1942="Coupure ENEO &amp; Baisse de tension","IHS GRID ONLY",
AI1942="Defaut GE &amp; POWER Cabinet","IHS",
AI1942="Sharing","Partners",
AI1942="Sites strategiques &amp; DataCenter","SST &amp; DC",
AI1942="Exclu","Exclu",
AI1942="SAT","SAT",
AI1942="SPARE-ISSUE","SPARE-ISSUE",
AI1942="Fiber CAmtel","TRANS_FO_CAMTEL",
AI1942="Fiber AOF","Fiber AOF",
AI1942="Projet OCM (HUAWEI)","TRAVAUX-HUAWEI",
AI1942="Projet OCM (NOKIA)","TRAVAUX-NOKIA",
AI1942="ACCESS-ISSUE","ACCESS-ISSUE",
AI1942="Projet OCM (ZTE, NOKIA, autres projets)","TRAVAUX OCM",
AI1942="No root CAuse","No root cause",
AI1942="ODU HS","PDH",
AI1942="IP &amp; VLAN","PDH",
AI1942="Warehouse HUAWEI","SPARE-ISSUE",
AI1942="SPARE-HS","SPARE-ISSUE",
AI1942="Power Telco","BSS",AI1942="no impacts","no impacts"
),"")</f>
        <v>no impacts</v>
      </c>
      <c r="AH1942" s="57" t="str" cm="1">
        <f t="array" ref="AH1942">IFERROR(_xlfn.IFS(
AI1942="MPR ISSUE","TX ISSUE",
AI1942="BSS Hardware Issue","RAN ISSUE",
AI1942="Sites strategiques, MLL, Pylone, etc.","ENVTECH",
AI1942="AKTIVCO DEFAUT GE &amp; POWER Cabinet","POWER ISSUE",
AI1942="AKTIVCO Coupure ENEO &amp; Baisse de tension","POWER ISSUE",
AI1942="Coupure ENEO &amp; Baisse de tension","POWER ISSUE",
AI1942="Defaut GE &amp; POWER Cabinet","POWER ISSUE",
AI1942="Sharing","POWER ISSUE",
AI1942="Sites strategiques &amp; DataCenter","POWER ISSUE",
AI1942="Exclu","Exclu",
AI1942="SAT","TX ISSUE",
AI1942="SPARE-ISSUE","SPARE-ISSUE",
AI1942="Fiber CAmtel","TX ISSUE",
AI1942="Fiber AOF","TX ISSUE",
AI1942="Projet OCM (HUAWEI)","TRAVAUX-HUAWEI",
AI1942="Projet OCM (NOKIA)","TRAVAUX -NOKIA",
AI1942="ACCESS-ISSUE","ACCESS-ISSUE",
AI1942="Projet OCM (ZTE, NOKIA, autres projets)","TRAVAUX OCM",
AI1942="No root CAuse","No root cause",
AI1942="ODU HS","TX ISSUE",
AI1942="IP &amp; VLAN","TX ISSUE",
AI1942="Warehouse HUAWEI","SPARE-ISSUE",
AI1942="SPARE-HS","SPARE-ISSUE",
AI1942="Power Telco","RAN ISSUE",AI1942="no impacts","no impacts"
),"")</f>
        <v>no impacts</v>
      </c>
      <c r="AI1942" s="85" t="s">
        <v>5998</v>
      </c>
      <c r="AJ1942" s="57" t="str" cm="1">
        <f t="array" ref="AJ1942">IFERROR(_xlfn.IFS(
AI1942="MPR ISSUE","ACTIVE",
AI1942="BSS Hardware Issue","ACTIVE",
AI1942="Sites strategiques, MLL, Pylone, etc.","PASSIVE",
AI1942="AKTIVCO DEFAUT GE &amp; POWER Cabinet","PASSIVE",
AI1942="AKTIVCO Coupure ENEO &amp; Baisse de tension","PASSIVE",
AI1942="Coupure ENEO &amp; Baisse de tension","PASSIVE",
AI1942="Defaut GE &amp; POWER Cabinet","PASSIVE",
AI1942="Sharing","PASSIVE",
AI1942="Sites strategiques &amp; DataCenter","PASSIVE",
AI1942="Exclu","Exclu",
AI1942="SAT","ACTIVE",
AI1942="SPARE-ISSUE","SPARE-ISSUE",
AI1942="Fiber CAmtel","ACTIVE",
AI1942="Fiber AOF","ACTIVE",
AI1942="Projet OCM (HUAWEI)","PLANNED WORKS",
AI1942="Projet OCM (NOKIA)","PLANNED WORKS",
AI1942="ACCESS-ISSUE","ACCESS-ISSUE",
AI1942="Projet OCM (ZTE, NOKIA, autres projets)","PLANNED WORKS",
AI1942="No root CAuse","No root cause",
AI1942="ODU HS","ACTIVE",
AI1942="IP &amp; VLAN","ACTIVE",
AI1942="Warehouse HUAWEI","SPARE-ISSUE",
AI1942="SPARE-HS","SPARE-ISSUE",
AI1942="Power Telco","ACTIVE", AI1942="no impacts","no impacts"
),"")</f>
        <v>no impacts</v>
      </c>
      <c r="AK1942" s="23" t="s">
        <v>5537</v>
      </c>
      <c r="AL1942" s="23" t="str">
        <f t="shared" si="53"/>
        <v>LIT_448</v>
      </c>
      <c r="AN1942" s="9" t="s">
        <v>5537</v>
      </c>
      <c r="AO1942" s="23" t="str">
        <f>_xlfn.XLOOKUP(B1942,'INCIDENT-05-03-2026'!E:E,'INCIDENT-05-03-2026'!F:F,"")</f>
        <v/>
      </c>
      <c r="AP1942" s="7" t="s">
        <v>5537</v>
      </c>
      <c r="AQ1942" s="6"/>
      <c r="AR1942" s="7"/>
      <c r="AS1942" s="3" t="str">
        <f>_xlfn.XLOOKUP(B1942,'[3]tt num | region | site id'!$C:$C,'[3]tt num | region | site id'!$Q:$Q,"")</f>
        <v/>
      </c>
      <c r="AT1942" s="24" t="str">
        <f>_xlfn.XLOOKUP(B1942,'[4]Cells Huawei 03052026 12h'!$B:$B,'[4]Cells Huawei 03052026 12h'!$T:$T,"")</f>
        <v/>
      </c>
      <c r="AU1942" s="24" t="str">
        <f>_xlfn.XLOOKUP(B1942,'[5]cells down 02052026 8h50'!$B:$B,'[5]cells down 02052026 8h50'!$R:$R,"")</f>
        <v/>
      </c>
      <c r="AV1942" s="24" t="str">
        <f>_xlfn.XLOOKUP(B1942,'[5]cells down 02052026 13h50'!$B:$B,'[5]cells down 02052026 13h50'!$R:$R,"")</f>
        <v/>
      </c>
      <c r="AW1942" s="24" t="str">
        <f>_xlfn.XLOOKUP(B1942,'[5]cells down 02052026 13h50'!$B:$B,'[5]cells down 02052026 13h50'!$R:$R,"")</f>
        <v/>
      </c>
      <c r="AX1942" s="24" t="str">
        <f>_xlfn.XLOOKUP(B1942,'[6]cell downs 03052026 8h40 '!$B:$B,'[6]cell downs 03052026 8h40 '!$R:$R,"")</f>
        <v/>
      </c>
      <c r="AY1942" s="24" t="str">
        <f>_xlfn.XLOOKUP(B1942,'[7]ALL SITES DOWN'!$D:$D,'[7]ALL SITES DOWN'!$J:$J,"")</f>
        <v/>
      </c>
      <c r="AZ1942" s="24" t="str">
        <f>_xlfn.XLOOKUP(B1942,'[8]ALL SITES DOWN'!$D:$D,'[8]ALL SITES DOWN'!$J:$J,"")</f>
        <v/>
      </c>
      <c r="BA1942" s="9" t="str">
        <f>_xlfn.XLOOKUP(B1942,[9]sheet1!$AC:$AC,[9]sheet1!$AF:$AF,"")</f>
        <v/>
      </c>
      <c r="BB1942" s="14" t="s">
        <v>5537</v>
      </c>
      <c r="BC1942" s="14" t="s">
        <v>5537</v>
      </c>
      <c r="BD1942" s="14" t="str">
        <f>_xlfn.XLOOKUP(B1942,'[10]cell downs 18042026 17h'!$B:$B,'[10]cell downs 18042026 17h'!$B:$B,"")</f>
        <v/>
      </c>
      <c r="BE1942" s="14" t="str">
        <f>_xlfn.XLOOKUP(B1942,'[11]Cells Huawei 19042026 15h'!$B:$B,'[11]Cells Huawei 19042026 15h'!$B:$B,"")</f>
        <v/>
      </c>
      <c r="BF1942" s="9" t="str">
        <f>_xlfn.XLOOKUP(B1942,'[12]cells down 19042026 9H40'!$B:$B,'[12]cells down 19042026 9H40'!$B:$B,"")</f>
        <v/>
      </c>
      <c r="BG1942" s="9" t="s">
        <v>870</v>
      </c>
      <c r="BH1942" s="9" t="s">
        <v>12</v>
      </c>
    </row>
    <row r="1943" spans="1:60" s="9" customFormat="1" x14ac:dyDescent="0.3">
      <c r="A1943" s="1" t="s">
        <v>823</v>
      </c>
      <c r="B1943" s="8" t="s">
        <v>824</v>
      </c>
      <c r="C1943" s="3" t="str">
        <f>_xlfn.XLOOKUP(B1943,'[1]daily break down'!$D:$D,'[1]daily break down'!$E:$E,"")</f>
        <v>Douala</v>
      </c>
      <c r="D1943" s="1" t="s">
        <v>11</v>
      </c>
      <c r="E1943" s="1" t="s">
        <v>12</v>
      </c>
      <c r="F1943" s="3" t="s">
        <v>31</v>
      </c>
      <c r="G1943" s="1" t="s">
        <v>32</v>
      </c>
      <c r="H1943" s="42" t="str">
        <f>_xlfn.XLOOKUP(B1943,[2]CALCULATION!$B:$B,[2]CALCULATION!$H:$H,"")</f>
        <v>ZTE</v>
      </c>
      <c r="I1943" s="34">
        <v>0</v>
      </c>
      <c r="J1943" s="34">
        <v>0</v>
      </c>
      <c r="K1943" s="34">
        <v>0</v>
      </c>
      <c r="L1943" s="34">
        <v>0</v>
      </c>
      <c r="M1943" s="34">
        <v>0</v>
      </c>
      <c r="N1943" s="34">
        <v>0</v>
      </c>
      <c r="O1943" s="34">
        <v>0</v>
      </c>
      <c r="P1943" s="34">
        <v>0</v>
      </c>
      <c r="Q1943" s="34">
        <v>0</v>
      </c>
      <c r="R1943" s="34">
        <v>0</v>
      </c>
      <c r="S1943" s="35">
        <v>0</v>
      </c>
      <c r="T1943" s="35">
        <v>0</v>
      </c>
      <c r="U1943" s="35">
        <v>0</v>
      </c>
      <c r="V1943" s="35">
        <v>0</v>
      </c>
      <c r="W1943" s="35">
        <v>0</v>
      </c>
      <c r="X1943" s="35">
        <v>0</v>
      </c>
      <c r="Y1943" s="35">
        <v>0</v>
      </c>
      <c r="Z1943" s="35">
        <v>0</v>
      </c>
      <c r="AA1943" s="35">
        <v>0</v>
      </c>
      <c r="AB1943" s="35">
        <v>0</v>
      </c>
      <c r="AC1943" s="35">
        <v>0</v>
      </c>
      <c r="AD1943" s="35">
        <v>0</v>
      </c>
      <c r="AE1943" s="58" t="s">
        <v>5560</v>
      </c>
      <c r="AF1943" s="58"/>
      <c r="AG1943" s="57" t="str" cm="1">
        <f t="array" ref="AG1943">IFERROR(_xlfn.IFS(
AI1943="MPR ISSUE","PDH",
AI1943="BSS Hardware Issue","BSS",
AI1943="Sites strategiques, MLL, Pylone, etc.","ENVTECH",
AI1943="AKTIVCO DEFAUT GE &amp; POWER Cabinet","AKTIVCO",
AI1943="AKTIVCO Coupure ENEO &amp; Baisse de tension","AKTIVCO GRID ONLY",
AI1943="Coupure ENEO &amp; Baisse de tension","IHS GRID ONLY",
AI1943="Defaut GE &amp; POWER Cabinet","IHS",
AI1943="Sharing","Partners",
AI1943="Sites strategiques &amp; DataCenter","SST &amp; DC",
AI1943="Exclu","Exclu",
AI1943="SAT","SAT",
AI1943="SPARE-ISSUE","SPARE-ISSUE",
AI1943="Fiber CAmtel","TRANS_FO_CAMTEL",
AI1943="Fiber AOF","Fiber AOF",
AI1943="Projet OCM (HUAWEI)","TRAVAUX-HUAWEI",
AI1943="Projet OCM (NOKIA)","TRAVAUX-NOKIA",
AI1943="ACCESS-ISSUE","ACCESS-ISSUE",
AI1943="Projet OCM (ZTE, NOKIA, autres projets)","TRAVAUX OCM",
AI1943="No root CAuse","No root cause",
AI1943="ODU HS","PDH",
AI1943="IP &amp; VLAN","PDH",
AI1943="Warehouse HUAWEI","SPARE-ISSUE",
AI1943="SPARE-HS","SPARE-ISSUE",
AI1943="Power Telco","BSS",AI1943="no impacts","no impacts"
),"")</f>
        <v>no impacts</v>
      </c>
      <c r="AH1943" s="57" t="str" cm="1">
        <f t="array" ref="AH1943">IFERROR(_xlfn.IFS(
AI1943="MPR ISSUE","TX ISSUE",
AI1943="BSS Hardware Issue","RAN ISSUE",
AI1943="Sites strategiques, MLL, Pylone, etc.","ENVTECH",
AI1943="AKTIVCO DEFAUT GE &amp; POWER Cabinet","POWER ISSUE",
AI1943="AKTIVCO Coupure ENEO &amp; Baisse de tension","POWER ISSUE",
AI1943="Coupure ENEO &amp; Baisse de tension","POWER ISSUE",
AI1943="Defaut GE &amp; POWER Cabinet","POWER ISSUE",
AI1943="Sharing","POWER ISSUE",
AI1943="Sites strategiques &amp; DataCenter","POWER ISSUE",
AI1943="Exclu","Exclu",
AI1943="SAT","TX ISSUE",
AI1943="SPARE-ISSUE","SPARE-ISSUE",
AI1943="Fiber CAmtel","TX ISSUE",
AI1943="Fiber AOF","TX ISSUE",
AI1943="Projet OCM (HUAWEI)","TRAVAUX-HUAWEI",
AI1943="Projet OCM (NOKIA)","TRAVAUX -NOKIA",
AI1943="ACCESS-ISSUE","ACCESS-ISSUE",
AI1943="Projet OCM (ZTE, NOKIA, autres projets)","TRAVAUX OCM",
AI1943="No root CAuse","No root cause",
AI1943="ODU HS","TX ISSUE",
AI1943="IP &amp; VLAN","TX ISSUE",
AI1943="Warehouse HUAWEI","SPARE-ISSUE",
AI1943="SPARE-HS","SPARE-ISSUE",
AI1943="Power Telco","RAN ISSUE",AI1943="no impacts","no impacts"
),"")</f>
        <v>no impacts</v>
      </c>
      <c r="AI1943" s="85" t="s">
        <v>5998</v>
      </c>
      <c r="AJ1943" s="57" t="str" cm="1">
        <f t="array" ref="AJ1943">IFERROR(_xlfn.IFS(
AI1943="MPR ISSUE","ACTIVE",
AI1943="BSS Hardware Issue","ACTIVE",
AI1943="Sites strategiques, MLL, Pylone, etc.","PASSIVE",
AI1943="AKTIVCO DEFAUT GE &amp; POWER Cabinet","PASSIVE",
AI1943="AKTIVCO Coupure ENEO &amp; Baisse de tension","PASSIVE",
AI1943="Coupure ENEO &amp; Baisse de tension","PASSIVE",
AI1943="Defaut GE &amp; POWER Cabinet","PASSIVE",
AI1943="Sharing","PASSIVE",
AI1943="Sites strategiques &amp; DataCenter","PASSIVE",
AI1943="Exclu","Exclu",
AI1943="SAT","ACTIVE",
AI1943="SPARE-ISSUE","SPARE-ISSUE",
AI1943="Fiber CAmtel","ACTIVE",
AI1943="Fiber AOF","ACTIVE",
AI1943="Projet OCM (HUAWEI)","PLANNED WORKS",
AI1943="Projet OCM (NOKIA)","PLANNED WORKS",
AI1943="ACCESS-ISSUE","ACCESS-ISSUE",
AI1943="Projet OCM (ZTE, NOKIA, autres projets)","PLANNED WORKS",
AI1943="No root CAuse","No root cause",
AI1943="ODU HS","ACTIVE",
AI1943="IP &amp; VLAN","ACTIVE",
AI1943="Warehouse HUAWEI","SPARE-ISSUE",
AI1943="SPARE-HS","SPARE-ISSUE",
AI1943="Power Telco","ACTIVE", AI1943="no impacts","no impacts"
),"")</f>
        <v>no impacts</v>
      </c>
      <c r="AK1943" s="23" t="s">
        <v>5537</v>
      </c>
      <c r="AL1943" s="23" t="str">
        <f t="shared" si="53"/>
        <v>LIT_234</v>
      </c>
      <c r="AN1943" s="9" t="s">
        <v>5537</v>
      </c>
      <c r="AO1943" s="23" t="str">
        <f>_xlfn.XLOOKUP(B1943,'INCIDENT-05-03-2026'!E:E,'INCIDENT-05-03-2026'!F:F,"")</f>
        <v/>
      </c>
      <c r="AP1943" s="7" t="s">
        <v>5537</v>
      </c>
      <c r="AQ1943" s="6"/>
      <c r="AR1943" s="7"/>
      <c r="AS1943" s="3" t="str">
        <f>_xlfn.XLOOKUP(B1943,'[3]tt num | region | site id'!$C:$C,'[3]tt num | region | site id'!$Q:$Q,"")</f>
        <v/>
      </c>
      <c r="AT1943" s="24" t="str">
        <f>_xlfn.XLOOKUP(B1943,'[4]Cells Huawei 03052026 12h'!$B:$B,'[4]Cells Huawei 03052026 12h'!$T:$T,"")</f>
        <v/>
      </c>
      <c r="AU1943" s="24" t="str">
        <f>_xlfn.XLOOKUP(B1943,'[5]cells down 02052026 8h50'!$B:$B,'[5]cells down 02052026 8h50'!$R:$R,"")</f>
        <v/>
      </c>
      <c r="AV1943" s="24" t="str">
        <f>_xlfn.XLOOKUP(B1943,'[5]cells down 02052026 13h50'!$B:$B,'[5]cells down 02052026 13h50'!$R:$R,"")</f>
        <v/>
      </c>
      <c r="AW1943" s="24" t="str">
        <f>_xlfn.XLOOKUP(B1943,'[5]cells down 02052026 13h50'!$B:$B,'[5]cells down 02052026 13h50'!$R:$R,"")</f>
        <v/>
      </c>
      <c r="AX1943" s="24" t="str">
        <f>_xlfn.XLOOKUP(B1943,'[6]cell downs 03052026 8h40 '!$B:$B,'[6]cell downs 03052026 8h40 '!$R:$R,"")</f>
        <v/>
      </c>
      <c r="AY1943" s="24" t="str">
        <f>_xlfn.XLOOKUP(B1943,'[7]ALL SITES DOWN'!$D:$D,'[7]ALL SITES DOWN'!$J:$J,"")</f>
        <v/>
      </c>
      <c r="AZ1943" s="24" t="str">
        <f>_xlfn.XLOOKUP(B1943,'[8]ALL SITES DOWN'!$D:$D,'[8]ALL SITES DOWN'!$J:$J,"")</f>
        <v/>
      </c>
      <c r="BA1943" s="9" t="str">
        <f>_xlfn.XLOOKUP(B1943,[9]sheet1!$AC:$AC,[9]sheet1!$AF:$AF,"")</f>
        <v/>
      </c>
      <c r="BB1943" s="14" t="s">
        <v>5537</v>
      </c>
      <c r="BC1943" s="14" t="s">
        <v>5537</v>
      </c>
      <c r="BD1943" s="14" t="str">
        <f>_xlfn.XLOOKUP(B1943,'[10]cell downs 18042026 17h'!$B:$B,'[10]cell downs 18042026 17h'!$B:$B,"")</f>
        <v/>
      </c>
      <c r="BE1943" s="14" t="str">
        <f>_xlfn.XLOOKUP(B1943,'[11]Cells Huawei 19042026 15h'!$B:$B,'[11]Cells Huawei 19042026 15h'!$B:$B,"")</f>
        <v/>
      </c>
      <c r="BF1943" s="9" t="str">
        <f>_xlfn.XLOOKUP(B1943,'[12]cells down 19042026 9H40'!$B:$B,'[12]cells down 19042026 9H40'!$B:$B,"")</f>
        <v/>
      </c>
      <c r="BG1943" s="9" t="s">
        <v>824</v>
      </c>
      <c r="BH1943" s="9" t="s">
        <v>12</v>
      </c>
    </row>
    <row r="1944" spans="1:60" s="9" customFormat="1" x14ac:dyDescent="0.3">
      <c r="A1944" s="1" t="s">
        <v>793</v>
      </c>
      <c r="B1944" s="8" t="s">
        <v>794</v>
      </c>
      <c r="C1944" s="3" t="str">
        <f>_xlfn.XLOOKUP(B1944,'[1]daily break down'!$D:$D,'[1]daily break down'!$E:$E,"")</f>
        <v>Douala</v>
      </c>
      <c r="D1944" s="1" t="s">
        <v>11</v>
      </c>
      <c r="E1944" s="1" t="s">
        <v>12</v>
      </c>
      <c r="F1944" s="3" t="s">
        <v>31</v>
      </c>
      <c r="G1944" s="1" t="s">
        <v>32</v>
      </c>
      <c r="H1944" s="42" t="str">
        <f>_xlfn.XLOOKUP(B1944,[2]CALCULATION!$B:$B,[2]CALCULATION!$H:$H,"")</f>
        <v>ZTE</v>
      </c>
      <c r="I1944" s="34">
        <v>0</v>
      </c>
      <c r="J1944" s="34">
        <v>0</v>
      </c>
      <c r="K1944" s="34">
        <v>0</v>
      </c>
      <c r="L1944" s="34">
        <v>0</v>
      </c>
      <c r="M1944" s="34">
        <v>0</v>
      </c>
      <c r="N1944" s="34">
        <v>0</v>
      </c>
      <c r="O1944" s="34">
        <v>0</v>
      </c>
      <c r="P1944" s="34">
        <v>0</v>
      </c>
      <c r="Q1944" s="34">
        <v>0</v>
      </c>
      <c r="R1944" s="34">
        <v>0</v>
      </c>
      <c r="S1944" s="35">
        <v>0</v>
      </c>
      <c r="T1944" s="35">
        <v>0</v>
      </c>
      <c r="U1944" s="35">
        <v>0</v>
      </c>
      <c r="V1944" s="35">
        <v>0</v>
      </c>
      <c r="W1944" s="35">
        <v>0</v>
      </c>
      <c r="X1944" s="35">
        <v>0</v>
      </c>
      <c r="Y1944" s="35">
        <v>0</v>
      </c>
      <c r="Z1944" s="35">
        <v>0</v>
      </c>
      <c r="AA1944" s="35">
        <v>0</v>
      </c>
      <c r="AB1944" s="35">
        <v>0</v>
      </c>
      <c r="AC1944" s="35">
        <v>0</v>
      </c>
      <c r="AD1944" s="35">
        <v>0</v>
      </c>
      <c r="AE1944" s="58" t="s">
        <v>5560</v>
      </c>
      <c r="AF1944" s="58"/>
      <c r="AG1944" s="57" t="str" cm="1">
        <f t="array" ref="AG1944">IFERROR(_xlfn.IFS(
AI1944="MPR ISSUE","PDH",
AI1944="BSS Hardware Issue","BSS",
AI1944="Sites strategiques, MLL, Pylone, etc.","ENVTECH",
AI1944="AKTIVCO DEFAUT GE &amp; POWER Cabinet","AKTIVCO",
AI1944="AKTIVCO Coupure ENEO &amp; Baisse de tension","AKTIVCO GRID ONLY",
AI1944="Coupure ENEO &amp; Baisse de tension","IHS GRID ONLY",
AI1944="Defaut GE &amp; POWER Cabinet","IHS",
AI1944="Sharing","Partners",
AI1944="Sites strategiques &amp; DataCenter","SST &amp; DC",
AI1944="Exclu","Exclu",
AI1944="SAT","SAT",
AI1944="SPARE-ISSUE","SPARE-ISSUE",
AI1944="Fiber CAmtel","TRANS_FO_CAMTEL",
AI1944="Fiber AOF","Fiber AOF",
AI1944="Projet OCM (HUAWEI)","TRAVAUX-HUAWEI",
AI1944="Projet OCM (NOKIA)","TRAVAUX-NOKIA",
AI1944="ACCESS-ISSUE","ACCESS-ISSUE",
AI1944="Projet OCM (ZTE, NOKIA, autres projets)","TRAVAUX OCM",
AI1944="No root CAuse","No root cause",
AI1944="ODU HS","PDH",
AI1944="IP &amp; VLAN","PDH",
AI1944="Warehouse HUAWEI","SPARE-ISSUE",
AI1944="SPARE-HS","SPARE-ISSUE",
AI1944="Power Telco","BSS",AI1944="no impacts","no impacts"
),"")</f>
        <v>no impacts</v>
      </c>
      <c r="AH1944" s="57" t="str" cm="1">
        <f t="array" ref="AH1944">IFERROR(_xlfn.IFS(
AI1944="MPR ISSUE","TX ISSUE",
AI1944="BSS Hardware Issue","RAN ISSUE",
AI1944="Sites strategiques, MLL, Pylone, etc.","ENVTECH",
AI1944="AKTIVCO DEFAUT GE &amp; POWER Cabinet","POWER ISSUE",
AI1944="AKTIVCO Coupure ENEO &amp; Baisse de tension","POWER ISSUE",
AI1944="Coupure ENEO &amp; Baisse de tension","POWER ISSUE",
AI1944="Defaut GE &amp; POWER Cabinet","POWER ISSUE",
AI1944="Sharing","POWER ISSUE",
AI1944="Sites strategiques &amp; DataCenter","POWER ISSUE",
AI1944="Exclu","Exclu",
AI1944="SAT","TX ISSUE",
AI1944="SPARE-ISSUE","SPARE-ISSUE",
AI1944="Fiber CAmtel","TX ISSUE",
AI1944="Fiber AOF","TX ISSUE",
AI1944="Projet OCM (HUAWEI)","TRAVAUX-HUAWEI",
AI1944="Projet OCM (NOKIA)","TRAVAUX -NOKIA",
AI1944="ACCESS-ISSUE","ACCESS-ISSUE",
AI1944="Projet OCM (ZTE, NOKIA, autres projets)","TRAVAUX OCM",
AI1944="No root CAuse","No root cause",
AI1944="ODU HS","TX ISSUE",
AI1944="IP &amp; VLAN","TX ISSUE",
AI1944="Warehouse HUAWEI","SPARE-ISSUE",
AI1944="SPARE-HS","SPARE-ISSUE",
AI1944="Power Telco","RAN ISSUE",AI1944="no impacts","no impacts"
),"")</f>
        <v>no impacts</v>
      </c>
      <c r="AI1944" s="85" t="s">
        <v>5998</v>
      </c>
      <c r="AJ1944" s="57" t="str" cm="1">
        <f t="array" ref="AJ1944">IFERROR(_xlfn.IFS(
AI1944="MPR ISSUE","ACTIVE",
AI1944="BSS Hardware Issue","ACTIVE",
AI1944="Sites strategiques, MLL, Pylone, etc.","PASSIVE",
AI1944="AKTIVCO DEFAUT GE &amp; POWER Cabinet","PASSIVE",
AI1944="AKTIVCO Coupure ENEO &amp; Baisse de tension","PASSIVE",
AI1944="Coupure ENEO &amp; Baisse de tension","PASSIVE",
AI1944="Defaut GE &amp; POWER Cabinet","PASSIVE",
AI1944="Sharing","PASSIVE",
AI1944="Sites strategiques &amp; DataCenter","PASSIVE",
AI1944="Exclu","Exclu",
AI1944="SAT","ACTIVE",
AI1944="SPARE-ISSUE","SPARE-ISSUE",
AI1944="Fiber CAmtel","ACTIVE",
AI1944="Fiber AOF","ACTIVE",
AI1944="Projet OCM (HUAWEI)","PLANNED WORKS",
AI1944="Projet OCM (NOKIA)","PLANNED WORKS",
AI1944="ACCESS-ISSUE","ACCESS-ISSUE",
AI1944="Projet OCM (ZTE, NOKIA, autres projets)","PLANNED WORKS",
AI1944="No root CAuse","No root cause",
AI1944="ODU HS","ACTIVE",
AI1944="IP &amp; VLAN","ACTIVE",
AI1944="Warehouse HUAWEI","SPARE-ISSUE",
AI1944="SPARE-HS","SPARE-ISSUE",
AI1944="Power Telco","ACTIVE", AI1944="no impacts","no impacts"
),"")</f>
        <v>no impacts</v>
      </c>
      <c r="AK1944" s="23" t="s">
        <v>5537</v>
      </c>
      <c r="AL1944" s="23" t="str">
        <f t="shared" si="53"/>
        <v>LIT_384</v>
      </c>
      <c r="AN1944" s="9" t="s">
        <v>5537</v>
      </c>
      <c r="AO1944" s="23" t="str">
        <f>_xlfn.XLOOKUP(B1944,'INCIDENT-05-03-2026'!E:E,'INCIDENT-05-03-2026'!F:F,"")</f>
        <v/>
      </c>
      <c r="AP1944" s="7" t="s">
        <v>5537</v>
      </c>
      <c r="AQ1944" s="6"/>
      <c r="AR1944" s="7"/>
      <c r="AS1944" s="3" t="str">
        <f>_xlfn.XLOOKUP(B1944,'[3]tt num | region | site id'!$C:$C,'[3]tt num | region | site id'!$Q:$Q,"")</f>
        <v/>
      </c>
      <c r="AT1944" s="24" t="str">
        <f>_xlfn.XLOOKUP(B1944,'[4]Cells Huawei 03052026 12h'!$B:$B,'[4]Cells Huawei 03052026 12h'!$T:$T,"")</f>
        <v/>
      </c>
      <c r="AU1944" s="24" t="str">
        <f>_xlfn.XLOOKUP(B1944,'[5]cells down 02052026 8h50'!$B:$B,'[5]cells down 02052026 8h50'!$R:$R,"")</f>
        <v/>
      </c>
      <c r="AV1944" s="24" t="str">
        <f>_xlfn.XLOOKUP(B1944,'[5]cells down 02052026 13h50'!$B:$B,'[5]cells down 02052026 13h50'!$R:$R,"")</f>
        <v/>
      </c>
      <c r="AW1944" s="24" t="str">
        <f>_xlfn.XLOOKUP(B1944,'[5]cells down 02052026 13h50'!$B:$B,'[5]cells down 02052026 13h50'!$R:$R,"")</f>
        <v/>
      </c>
      <c r="AX1944" s="24" t="str">
        <f>_xlfn.XLOOKUP(B1944,'[6]cell downs 03052026 8h40 '!$B:$B,'[6]cell downs 03052026 8h40 '!$R:$R,"")</f>
        <v/>
      </c>
      <c r="AY1944" s="24" t="str">
        <f>_xlfn.XLOOKUP(B1944,'[7]ALL SITES DOWN'!$D:$D,'[7]ALL SITES DOWN'!$J:$J,"")</f>
        <v/>
      </c>
      <c r="AZ1944" s="24" t="str">
        <f>_xlfn.XLOOKUP(B1944,'[8]ALL SITES DOWN'!$D:$D,'[8]ALL SITES DOWN'!$J:$J,"")</f>
        <v/>
      </c>
      <c r="BA1944" s="9" t="str">
        <f>_xlfn.XLOOKUP(B1944,[9]sheet1!$AC:$AC,[9]sheet1!$AF:$AF,"")</f>
        <v/>
      </c>
      <c r="BB1944" s="14" t="s">
        <v>5537</v>
      </c>
      <c r="BC1944" s="14" t="s">
        <v>5537</v>
      </c>
      <c r="BD1944" s="14" t="str">
        <f>_xlfn.XLOOKUP(B1944,'[10]cell downs 18042026 17h'!$B:$B,'[10]cell downs 18042026 17h'!$B:$B,"")</f>
        <v/>
      </c>
      <c r="BE1944" s="14" t="str">
        <f>_xlfn.XLOOKUP(B1944,'[11]Cells Huawei 19042026 15h'!$B:$B,'[11]Cells Huawei 19042026 15h'!$B:$B,"")</f>
        <v/>
      </c>
      <c r="BF1944" s="9" t="str">
        <f>_xlfn.XLOOKUP(B1944,'[12]cells down 19042026 9H40'!$B:$B,'[12]cells down 19042026 9H40'!$B:$B,"")</f>
        <v/>
      </c>
      <c r="BG1944" s="9" t="s">
        <v>794</v>
      </c>
      <c r="BH1944" s="9" t="s">
        <v>5537</v>
      </c>
    </row>
    <row r="1945" spans="1:60" s="9" customFormat="1" x14ac:dyDescent="0.3">
      <c r="A1945" s="1" t="s">
        <v>526</v>
      </c>
      <c r="B1945" s="8" t="s">
        <v>527</v>
      </c>
      <c r="C1945" s="3" t="str">
        <f>_xlfn.XLOOKUP(B1945,'[1]daily break down'!$D:$D,'[1]daily break down'!$E:$E,"")</f>
        <v>Douala</v>
      </c>
      <c r="D1945" s="1" t="s">
        <v>11</v>
      </c>
      <c r="E1945" s="1" t="s">
        <v>12</v>
      </c>
      <c r="F1945" s="3" t="s">
        <v>31</v>
      </c>
      <c r="G1945" s="1" t="s">
        <v>32</v>
      </c>
      <c r="H1945" s="42" t="str">
        <f>_xlfn.XLOOKUP(B1945,[2]CALCULATION!$B:$B,[2]CALCULATION!$H:$H,"")</f>
        <v>ZTE</v>
      </c>
      <c r="I1945" s="34">
        <v>0</v>
      </c>
      <c r="J1945" s="34">
        <v>0</v>
      </c>
      <c r="K1945" s="34">
        <v>0</v>
      </c>
      <c r="L1945" s="34">
        <v>0</v>
      </c>
      <c r="M1945" s="34">
        <v>0</v>
      </c>
      <c r="N1945" s="34">
        <v>0</v>
      </c>
      <c r="O1945" s="34">
        <v>0</v>
      </c>
      <c r="P1945" s="34">
        <v>0</v>
      </c>
      <c r="Q1945" s="34">
        <v>0</v>
      </c>
      <c r="R1945" s="34">
        <v>0</v>
      </c>
      <c r="S1945" s="35">
        <v>0</v>
      </c>
      <c r="T1945" s="35">
        <v>0</v>
      </c>
      <c r="U1945" s="35">
        <v>0</v>
      </c>
      <c r="V1945" s="35">
        <v>0</v>
      </c>
      <c r="W1945" s="35">
        <v>0</v>
      </c>
      <c r="X1945" s="35">
        <v>0</v>
      </c>
      <c r="Y1945" s="35">
        <v>0</v>
      </c>
      <c r="Z1945" s="35">
        <v>0</v>
      </c>
      <c r="AA1945" s="35">
        <v>0</v>
      </c>
      <c r="AB1945" s="35">
        <v>0</v>
      </c>
      <c r="AC1945" s="35">
        <v>0</v>
      </c>
      <c r="AD1945" s="35">
        <v>0</v>
      </c>
      <c r="AE1945" s="58" t="s">
        <v>5560</v>
      </c>
      <c r="AF1945" s="58"/>
      <c r="AG1945" s="57" t="str" cm="1">
        <f t="array" ref="AG1945">IFERROR(_xlfn.IFS(
AI1945="MPR ISSUE","PDH",
AI1945="BSS Hardware Issue","BSS",
AI1945="Sites strategiques, MLL, Pylone, etc.","ENVTECH",
AI1945="AKTIVCO DEFAUT GE &amp; POWER Cabinet","AKTIVCO",
AI1945="AKTIVCO Coupure ENEO &amp; Baisse de tension","AKTIVCO GRID ONLY",
AI1945="Coupure ENEO &amp; Baisse de tension","IHS GRID ONLY",
AI1945="Defaut GE &amp; POWER Cabinet","IHS",
AI1945="Sharing","Partners",
AI1945="Sites strategiques &amp; DataCenter","SST &amp; DC",
AI1945="Exclu","Exclu",
AI1945="SAT","SAT",
AI1945="SPARE-ISSUE","SPARE-ISSUE",
AI1945="Fiber CAmtel","TRANS_FO_CAMTEL",
AI1945="Fiber AOF","Fiber AOF",
AI1945="Projet OCM (HUAWEI)","TRAVAUX-HUAWEI",
AI1945="Projet OCM (NOKIA)","TRAVAUX-NOKIA",
AI1945="ACCESS-ISSUE","ACCESS-ISSUE",
AI1945="Projet OCM (ZTE, NOKIA, autres projets)","TRAVAUX OCM",
AI1945="No root CAuse","No root cause",
AI1945="ODU HS","PDH",
AI1945="IP &amp; VLAN","PDH",
AI1945="Warehouse HUAWEI","SPARE-ISSUE",
AI1945="SPARE-HS","SPARE-ISSUE",
AI1945="Power Telco","BSS",AI1945="no impacts","no impacts"
),"")</f>
        <v>no impacts</v>
      </c>
      <c r="AH1945" s="57" t="str" cm="1">
        <f t="array" ref="AH1945">IFERROR(_xlfn.IFS(
AI1945="MPR ISSUE","TX ISSUE",
AI1945="BSS Hardware Issue","RAN ISSUE",
AI1945="Sites strategiques, MLL, Pylone, etc.","ENVTECH",
AI1945="AKTIVCO DEFAUT GE &amp; POWER Cabinet","POWER ISSUE",
AI1945="AKTIVCO Coupure ENEO &amp; Baisse de tension","POWER ISSUE",
AI1945="Coupure ENEO &amp; Baisse de tension","POWER ISSUE",
AI1945="Defaut GE &amp; POWER Cabinet","POWER ISSUE",
AI1945="Sharing","POWER ISSUE",
AI1945="Sites strategiques &amp; DataCenter","POWER ISSUE",
AI1945="Exclu","Exclu",
AI1945="SAT","TX ISSUE",
AI1945="SPARE-ISSUE","SPARE-ISSUE",
AI1945="Fiber CAmtel","TX ISSUE",
AI1945="Fiber AOF","TX ISSUE",
AI1945="Projet OCM (HUAWEI)","TRAVAUX-HUAWEI",
AI1945="Projet OCM (NOKIA)","TRAVAUX -NOKIA",
AI1945="ACCESS-ISSUE","ACCESS-ISSUE",
AI1945="Projet OCM (ZTE, NOKIA, autres projets)","TRAVAUX OCM",
AI1945="No root CAuse","No root cause",
AI1945="ODU HS","TX ISSUE",
AI1945="IP &amp; VLAN","TX ISSUE",
AI1945="Warehouse HUAWEI","SPARE-ISSUE",
AI1945="SPARE-HS","SPARE-ISSUE",
AI1945="Power Telco","RAN ISSUE",AI1945="no impacts","no impacts"
),"")</f>
        <v>no impacts</v>
      </c>
      <c r="AI1945" s="85" t="s">
        <v>5998</v>
      </c>
      <c r="AJ1945" s="57" t="str" cm="1">
        <f t="array" ref="AJ1945">IFERROR(_xlfn.IFS(
AI1945="MPR ISSUE","ACTIVE",
AI1945="BSS Hardware Issue","ACTIVE",
AI1945="Sites strategiques, MLL, Pylone, etc.","PASSIVE",
AI1945="AKTIVCO DEFAUT GE &amp; POWER Cabinet","PASSIVE",
AI1945="AKTIVCO Coupure ENEO &amp; Baisse de tension","PASSIVE",
AI1945="Coupure ENEO &amp; Baisse de tension","PASSIVE",
AI1945="Defaut GE &amp; POWER Cabinet","PASSIVE",
AI1945="Sharing","PASSIVE",
AI1945="Sites strategiques &amp; DataCenter","PASSIVE",
AI1945="Exclu","Exclu",
AI1945="SAT","ACTIVE",
AI1945="SPARE-ISSUE","SPARE-ISSUE",
AI1945="Fiber CAmtel","ACTIVE",
AI1945="Fiber AOF","ACTIVE",
AI1945="Projet OCM (HUAWEI)","PLANNED WORKS",
AI1945="Projet OCM (NOKIA)","PLANNED WORKS",
AI1945="ACCESS-ISSUE","ACCESS-ISSUE",
AI1945="Projet OCM (ZTE, NOKIA, autres projets)","PLANNED WORKS",
AI1945="No root CAuse","No root cause",
AI1945="ODU HS","ACTIVE",
AI1945="IP &amp; VLAN","ACTIVE",
AI1945="Warehouse HUAWEI","SPARE-ISSUE",
AI1945="SPARE-HS","SPARE-ISSUE",
AI1945="Power Telco","ACTIVE", AI1945="no impacts","no impacts"
),"")</f>
        <v>no impacts</v>
      </c>
      <c r="AK1945" s="23" t="s">
        <v>5537</v>
      </c>
      <c r="AL1945" s="23" t="str">
        <f t="shared" si="53"/>
        <v>LIT_440</v>
      </c>
      <c r="AN1945" s="9" t="s">
        <v>5537</v>
      </c>
      <c r="AO1945" s="23" t="str">
        <f>_xlfn.XLOOKUP(B1945,'INCIDENT-05-03-2026'!E:E,'INCIDENT-05-03-2026'!F:F,"")</f>
        <v/>
      </c>
      <c r="AP1945" s="7" t="s">
        <v>5537</v>
      </c>
      <c r="AQ1945" s="6"/>
      <c r="AR1945" s="7"/>
      <c r="AS1945" s="3" t="str">
        <f>_xlfn.XLOOKUP(B1945,'[3]tt num | region | site id'!$C:$C,'[3]tt num | region | site id'!$Q:$Q,"")</f>
        <v/>
      </c>
      <c r="AT1945" s="24" t="str">
        <f>_xlfn.XLOOKUP(B1945,'[4]Cells Huawei 03052026 12h'!$B:$B,'[4]Cells Huawei 03052026 12h'!$T:$T,"")</f>
        <v/>
      </c>
      <c r="AU1945" s="24" t="str">
        <f>_xlfn.XLOOKUP(B1945,'[5]cells down 02052026 8h50'!$B:$B,'[5]cells down 02052026 8h50'!$R:$R,"")</f>
        <v/>
      </c>
      <c r="AV1945" s="24" t="str">
        <f>_xlfn.XLOOKUP(B1945,'[5]cells down 02052026 13h50'!$B:$B,'[5]cells down 02052026 13h50'!$R:$R,"")</f>
        <v/>
      </c>
      <c r="AW1945" s="24" t="str">
        <f>_xlfn.XLOOKUP(B1945,'[5]cells down 02052026 13h50'!$B:$B,'[5]cells down 02052026 13h50'!$R:$R,"")</f>
        <v/>
      </c>
      <c r="AX1945" s="24" t="str">
        <f>_xlfn.XLOOKUP(B1945,'[6]cell downs 03052026 8h40 '!$B:$B,'[6]cell downs 03052026 8h40 '!$R:$R,"")</f>
        <v/>
      </c>
      <c r="AY1945" s="24" t="str">
        <f>_xlfn.XLOOKUP(B1945,'[7]ALL SITES DOWN'!$D:$D,'[7]ALL SITES DOWN'!$J:$J,"")</f>
        <v/>
      </c>
      <c r="AZ1945" s="24" t="str">
        <f>_xlfn.XLOOKUP(B1945,'[8]ALL SITES DOWN'!$D:$D,'[8]ALL SITES DOWN'!$J:$J,"")</f>
        <v/>
      </c>
      <c r="BA1945" s="9" t="str">
        <f>_xlfn.XLOOKUP(B1945,[9]sheet1!$AC:$AC,[9]sheet1!$AF:$AF,"")</f>
        <v/>
      </c>
      <c r="BB1945" s="14" t="s">
        <v>5537</v>
      </c>
      <c r="BC1945" s="14" t="s">
        <v>5537</v>
      </c>
      <c r="BD1945" s="14" t="str">
        <f>_xlfn.XLOOKUP(B1945,'[10]cell downs 18042026 17h'!$B:$B,'[10]cell downs 18042026 17h'!$B:$B,"")</f>
        <v/>
      </c>
      <c r="BE1945" s="14" t="str">
        <f>_xlfn.XLOOKUP(B1945,'[11]Cells Huawei 19042026 15h'!$B:$B,'[11]Cells Huawei 19042026 15h'!$B:$B,"")</f>
        <v/>
      </c>
      <c r="BF1945" s="9" t="str">
        <f>_xlfn.XLOOKUP(B1945,'[12]cells down 19042026 9H40'!$B:$B,'[12]cells down 19042026 9H40'!$B:$B,"")</f>
        <v/>
      </c>
      <c r="BG1945" s="9" t="s">
        <v>527</v>
      </c>
      <c r="BH1945" s="9" t="s">
        <v>5537</v>
      </c>
    </row>
    <row r="1946" spans="1:60" s="9" customFormat="1" x14ac:dyDescent="0.3">
      <c r="A1946" s="1" t="s">
        <v>678</v>
      </c>
      <c r="B1946" s="8" t="s">
        <v>679</v>
      </c>
      <c r="C1946" s="3" t="str">
        <f>_xlfn.XLOOKUP(B1946,'[1]daily break down'!$D:$D,'[1]daily break down'!$E:$E,"")</f>
        <v>Douala</v>
      </c>
      <c r="D1946" s="1" t="s">
        <v>21</v>
      </c>
      <c r="E1946" s="1" t="s">
        <v>36</v>
      </c>
      <c r="F1946" s="3" t="s">
        <v>31</v>
      </c>
      <c r="G1946" s="1" t="s">
        <v>32</v>
      </c>
      <c r="H1946" s="42" t="str">
        <f>_xlfn.XLOOKUP(B1946,[2]CALCULATION!$B:$B,[2]CALCULATION!$H:$H,"")</f>
        <v>ZTE</v>
      </c>
      <c r="I1946" s="34">
        <v>0</v>
      </c>
      <c r="J1946" s="34">
        <v>0</v>
      </c>
      <c r="K1946" s="34">
        <v>0</v>
      </c>
      <c r="L1946" s="34">
        <v>0</v>
      </c>
      <c r="M1946" s="34">
        <v>0</v>
      </c>
      <c r="N1946" s="34">
        <v>0</v>
      </c>
      <c r="O1946" s="34">
        <v>0</v>
      </c>
      <c r="P1946" s="34">
        <v>0</v>
      </c>
      <c r="Q1946" s="34">
        <v>0</v>
      </c>
      <c r="R1946" s="34">
        <v>0</v>
      </c>
      <c r="S1946" s="35">
        <v>0</v>
      </c>
      <c r="T1946" s="35">
        <v>0</v>
      </c>
      <c r="U1946" s="35">
        <v>0</v>
      </c>
      <c r="V1946" s="35">
        <v>0</v>
      </c>
      <c r="W1946" s="35">
        <v>0</v>
      </c>
      <c r="X1946" s="35">
        <v>0</v>
      </c>
      <c r="Y1946" s="35">
        <v>0</v>
      </c>
      <c r="Z1946" s="35">
        <v>0</v>
      </c>
      <c r="AA1946" s="35">
        <v>0</v>
      </c>
      <c r="AB1946" s="35">
        <v>0</v>
      </c>
      <c r="AC1946" s="35">
        <v>0</v>
      </c>
      <c r="AD1946" s="35">
        <v>0</v>
      </c>
      <c r="AE1946" s="58" t="s">
        <v>5560</v>
      </c>
      <c r="AF1946" s="58"/>
      <c r="AG1946" s="57" t="str" cm="1">
        <f t="array" ref="AG1946">IFERROR(_xlfn.IFS(
AI1946="MPR ISSUE","PDH",
AI1946="BSS Hardware Issue","BSS",
AI1946="Sites strategiques, MLL, Pylone, etc.","ENVTECH",
AI1946="AKTIVCO DEFAUT GE &amp; POWER Cabinet","AKTIVCO",
AI1946="AKTIVCO Coupure ENEO &amp; Baisse de tension","AKTIVCO GRID ONLY",
AI1946="Coupure ENEO &amp; Baisse de tension","IHS GRID ONLY",
AI1946="Defaut GE &amp; POWER Cabinet","IHS",
AI1946="Sharing","Partners",
AI1946="Sites strategiques &amp; DataCenter","SST &amp; DC",
AI1946="Exclu","Exclu",
AI1946="SAT","SAT",
AI1946="SPARE-ISSUE","SPARE-ISSUE",
AI1946="Fiber CAmtel","TRANS_FO_CAMTEL",
AI1946="Fiber AOF","Fiber AOF",
AI1946="Projet OCM (HUAWEI)","TRAVAUX-HUAWEI",
AI1946="Projet OCM (NOKIA)","TRAVAUX-NOKIA",
AI1946="ACCESS-ISSUE","ACCESS-ISSUE",
AI1946="Projet OCM (ZTE, NOKIA, autres projets)","TRAVAUX OCM",
AI1946="No root CAuse","No root cause",
AI1946="ODU HS","PDH",
AI1946="IP &amp; VLAN","PDH",
AI1946="Warehouse HUAWEI","SPARE-ISSUE",
AI1946="SPARE-HS","SPARE-ISSUE",
AI1946="Power Telco","BSS",AI1946="no impacts","no impacts"
),"")</f>
        <v>no impacts</v>
      </c>
      <c r="AH1946" s="57" t="str" cm="1">
        <f t="array" ref="AH1946">IFERROR(_xlfn.IFS(
AI1946="MPR ISSUE","TX ISSUE",
AI1946="BSS Hardware Issue","RAN ISSUE",
AI1946="Sites strategiques, MLL, Pylone, etc.","ENVTECH",
AI1946="AKTIVCO DEFAUT GE &amp; POWER Cabinet","POWER ISSUE",
AI1946="AKTIVCO Coupure ENEO &amp; Baisse de tension","POWER ISSUE",
AI1946="Coupure ENEO &amp; Baisse de tension","POWER ISSUE",
AI1946="Defaut GE &amp; POWER Cabinet","POWER ISSUE",
AI1946="Sharing","POWER ISSUE",
AI1946="Sites strategiques &amp; DataCenter","POWER ISSUE",
AI1946="Exclu","Exclu",
AI1946="SAT","TX ISSUE",
AI1946="SPARE-ISSUE","SPARE-ISSUE",
AI1946="Fiber CAmtel","TX ISSUE",
AI1946="Fiber AOF","TX ISSUE",
AI1946="Projet OCM (HUAWEI)","TRAVAUX-HUAWEI",
AI1946="Projet OCM (NOKIA)","TRAVAUX -NOKIA",
AI1946="ACCESS-ISSUE","ACCESS-ISSUE",
AI1946="Projet OCM (ZTE, NOKIA, autres projets)","TRAVAUX OCM",
AI1946="No root CAuse","No root cause",
AI1946="ODU HS","TX ISSUE",
AI1946="IP &amp; VLAN","TX ISSUE",
AI1946="Warehouse HUAWEI","SPARE-ISSUE",
AI1946="SPARE-HS","SPARE-ISSUE",
AI1946="Power Telco","RAN ISSUE",AI1946="no impacts","no impacts"
),"")</f>
        <v>no impacts</v>
      </c>
      <c r="AI1946" s="85" t="s">
        <v>5998</v>
      </c>
      <c r="AJ1946" s="57" t="str" cm="1">
        <f t="array" ref="AJ1946">IFERROR(_xlfn.IFS(
AI1946="MPR ISSUE","ACTIVE",
AI1946="BSS Hardware Issue","ACTIVE",
AI1946="Sites strategiques, MLL, Pylone, etc.","PASSIVE",
AI1946="AKTIVCO DEFAUT GE &amp; POWER Cabinet","PASSIVE",
AI1946="AKTIVCO Coupure ENEO &amp; Baisse de tension","PASSIVE",
AI1946="Coupure ENEO &amp; Baisse de tension","PASSIVE",
AI1946="Defaut GE &amp; POWER Cabinet","PASSIVE",
AI1946="Sharing","PASSIVE",
AI1946="Sites strategiques &amp; DataCenter","PASSIVE",
AI1946="Exclu","Exclu",
AI1946="SAT","ACTIVE",
AI1946="SPARE-ISSUE","SPARE-ISSUE",
AI1946="Fiber CAmtel","ACTIVE",
AI1946="Fiber AOF","ACTIVE",
AI1946="Projet OCM (HUAWEI)","PLANNED WORKS",
AI1946="Projet OCM (NOKIA)","PLANNED WORKS",
AI1946="ACCESS-ISSUE","ACCESS-ISSUE",
AI1946="Projet OCM (ZTE, NOKIA, autres projets)","PLANNED WORKS",
AI1946="No root CAuse","No root cause",
AI1946="ODU HS","ACTIVE",
AI1946="IP &amp; VLAN","ACTIVE",
AI1946="Warehouse HUAWEI","SPARE-ISSUE",
AI1946="SPARE-HS","SPARE-ISSUE",
AI1946="Power Telco","ACTIVE", AI1946="no impacts","no impacts"
),"")</f>
        <v>no impacts</v>
      </c>
      <c r="AK1946" s="23" t="s">
        <v>5537</v>
      </c>
      <c r="AL1946" s="23" t="str">
        <f t="shared" si="53"/>
        <v>LIT_669</v>
      </c>
      <c r="AN1946" s="9" t="s">
        <v>5537</v>
      </c>
      <c r="AO1946" s="23" t="str">
        <f>_xlfn.XLOOKUP(B1946,'INCIDENT-05-03-2026'!E:E,'INCIDENT-05-03-2026'!F:F,"")</f>
        <v/>
      </c>
      <c r="AP1946" s="7" t="s">
        <v>5537</v>
      </c>
      <c r="AQ1946" s="6"/>
      <c r="AR1946" s="7"/>
      <c r="AS1946" s="3" t="str">
        <f>_xlfn.XLOOKUP(B1946,'[3]tt num | region | site id'!$C:$C,'[3]tt num | region | site id'!$Q:$Q,"")</f>
        <v/>
      </c>
      <c r="AT1946" s="24" t="str">
        <f>_xlfn.XLOOKUP(B1946,'[4]Cells Huawei 03052026 12h'!$B:$B,'[4]Cells Huawei 03052026 12h'!$T:$T,"")</f>
        <v/>
      </c>
      <c r="AU1946" s="24" t="str">
        <f>_xlfn.XLOOKUP(B1946,'[5]cells down 02052026 8h50'!$B:$B,'[5]cells down 02052026 8h50'!$R:$R,"")</f>
        <v/>
      </c>
      <c r="AV1946" s="24" t="str">
        <f>_xlfn.XLOOKUP(B1946,'[5]cells down 02052026 13h50'!$B:$B,'[5]cells down 02052026 13h50'!$R:$R,"")</f>
        <v/>
      </c>
      <c r="AW1946" s="24" t="str">
        <f>_xlfn.XLOOKUP(B1946,'[5]cells down 02052026 13h50'!$B:$B,'[5]cells down 02052026 13h50'!$R:$R,"")</f>
        <v/>
      </c>
      <c r="AX1946" s="24" t="str">
        <f>_xlfn.XLOOKUP(B1946,'[6]cell downs 03052026 8h40 '!$B:$B,'[6]cell downs 03052026 8h40 '!$R:$R,"")</f>
        <v/>
      </c>
      <c r="AY1946" s="24" t="str">
        <f>_xlfn.XLOOKUP(B1946,'[7]ALL SITES DOWN'!$D:$D,'[7]ALL SITES DOWN'!$J:$J,"")</f>
        <v/>
      </c>
      <c r="AZ1946" s="24" t="str">
        <f>_xlfn.XLOOKUP(B1946,'[8]ALL SITES DOWN'!$D:$D,'[8]ALL SITES DOWN'!$J:$J,"")</f>
        <v/>
      </c>
      <c r="BA1946" s="9" t="str">
        <f>_xlfn.XLOOKUP(B1946,[9]sheet1!$AC:$AC,[9]sheet1!$AF:$AF,"")</f>
        <v/>
      </c>
      <c r="BB1946" s="14" t="s">
        <v>5537</v>
      </c>
      <c r="BC1946" s="14" t="s">
        <v>5537</v>
      </c>
      <c r="BD1946" s="14" t="str">
        <f>_xlfn.XLOOKUP(B1946,'[10]cell downs 18042026 17h'!$B:$B,'[10]cell downs 18042026 17h'!$B:$B,"")</f>
        <v/>
      </c>
      <c r="BE1946" s="14" t="str">
        <f>_xlfn.XLOOKUP(B1946,'[11]Cells Huawei 19042026 15h'!$B:$B,'[11]Cells Huawei 19042026 15h'!$B:$B,"")</f>
        <v/>
      </c>
      <c r="BF1946" s="9" t="str">
        <f>_xlfn.XLOOKUP(B1946,'[12]cells down 19042026 9H40'!$B:$B,'[12]cells down 19042026 9H40'!$B:$B,"")</f>
        <v/>
      </c>
      <c r="BG1946" s="9" t="s">
        <v>5537</v>
      </c>
      <c r="BH1946" s="9" t="s">
        <v>12</v>
      </c>
    </row>
    <row r="1947" spans="1:60" s="9" customFormat="1" x14ac:dyDescent="0.3">
      <c r="A1947" s="1" t="s">
        <v>1913</v>
      </c>
      <c r="B1947" s="8" t="s">
        <v>1914</v>
      </c>
      <c r="C1947" s="3" t="str">
        <f>_xlfn.XLOOKUP(B1947,'[1]daily break down'!$D:$D,'[1]daily break down'!$E:$E,"")</f>
        <v>Douala</v>
      </c>
      <c r="D1947" s="1" t="s">
        <v>11</v>
      </c>
      <c r="E1947" s="1" t="s">
        <v>12</v>
      </c>
      <c r="F1947" s="3" t="s">
        <v>31</v>
      </c>
      <c r="G1947" s="1" t="s">
        <v>32</v>
      </c>
      <c r="H1947" s="42" t="str">
        <f>_xlfn.XLOOKUP(B1947,[2]CALCULATION!$B:$B,[2]CALCULATION!$H:$H,"")</f>
        <v>ZTE</v>
      </c>
      <c r="I1947" s="34">
        <v>0</v>
      </c>
      <c r="J1947" s="34">
        <v>0</v>
      </c>
      <c r="K1947" s="34">
        <v>0</v>
      </c>
      <c r="L1947" s="34">
        <v>0</v>
      </c>
      <c r="M1947" s="34">
        <v>0</v>
      </c>
      <c r="N1947" s="34">
        <v>0</v>
      </c>
      <c r="O1947" s="34">
        <v>0</v>
      </c>
      <c r="P1947" s="34">
        <v>0</v>
      </c>
      <c r="Q1947" s="34">
        <v>0</v>
      </c>
      <c r="R1947" s="34">
        <v>0</v>
      </c>
      <c r="S1947" s="35">
        <v>0</v>
      </c>
      <c r="T1947" s="35">
        <v>0</v>
      </c>
      <c r="U1947" s="35">
        <v>0</v>
      </c>
      <c r="V1947" s="35">
        <v>0</v>
      </c>
      <c r="W1947" s="35">
        <v>0</v>
      </c>
      <c r="X1947" s="35">
        <v>0</v>
      </c>
      <c r="Y1947" s="35">
        <v>0</v>
      </c>
      <c r="Z1947" s="35">
        <v>0</v>
      </c>
      <c r="AA1947" s="35">
        <v>0</v>
      </c>
      <c r="AB1947" s="35">
        <v>0</v>
      </c>
      <c r="AC1947" s="35">
        <v>0</v>
      </c>
      <c r="AD1947" s="35">
        <v>0</v>
      </c>
      <c r="AE1947" s="58" t="s">
        <v>5560</v>
      </c>
      <c r="AF1947" s="58"/>
      <c r="AG1947" s="57" t="str" cm="1">
        <f t="array" ref="AG1947">IFERROR(_xlfn.IFS(
AI1947="MPR ISSUE","PDH",
AI1947="BSS Hardware Issue","BSS",
AI1947="Sites strategiques, MLL, Pylone, etc.","ENVTECH",
AI1947="AKTIVCO DEFAUT GE &amp; POWER Cabinet","AKTIVCO",
AI1947="AKTIVCO Coupure ENEO &amp; Baisse de tension","AKTIVCO GRID ONLY",
AI1947="Coupure ENEO &amp; Baisse de tension","IHS GRID ONLY",
AI1947="Defaut GE &amp; POWER Cabinet","IHS",
AI1947="Sharing","Partners",
AI1947="Sites strategiques &amp; DataCenter","SST &amp; DC",
AI1947="Exclu","Exclu",
AI1947="SAT","SAT",
AI1947="SPARE-ISSUE","SPARE-ISSUE",
AI1947="Fiber CAmtel","TRANS_FO_CAMTEL",
AI1947="Fiber AOF","Fiber AOF",
AI1947="Projet OCM (HUAWEI)","TRAVAUX-HUAWEI",
AI1947="Projet OCM (NOKIA)","TRAVAUX-NOKIA",
AI1947="ACCESS-ISSUE","ACCESS-ISSUE",
AI1947="Projet OCM (ZTE, NOKIA, autres projets)","TRAVAUX OCM",
AI1947="No root CAuse","No root cause",
AI1947="ODU HS","PDH",
AI1947="IP &amp; VLAN","PDH",
AI1947="Warehouse HUAWEI","SPARE-ISSUE",
AI1947="SPARE-HS","SPARE-ISSUE",
AI1947="Power Telco","BSS",AI1947="no impacts","no impacts"
),"")</f>
        <v>no impacts</v>
      </c>
      <c r="AH1947" s="57" t="str" cm="1">
        <f t="array" ref="AH1947">IFERROR(_xlfn.IFS(
AI1947="MPR ISSUE","TX ISSUE",
AI1947="BSS Hardware Issue","RAN ISSUE",
AI1947="Sites strategiques, MLL, Pylone, etc.","ENVTECH",
AI1947="AKTIVCO DEFAUT GE &amp; POWER Cabinet","POWER ISSUE",
AI1947="AKTIVCO Coupure ENEO &amp; Baisse de tension","POWER ISSUE",
AI1947="Coupure ENEO &amp; Baisse de tension","POWER ISSUE",
AI1947="Defaut GE &amp; POWER Cabinet","POWER ISSUE",
AI1947="Sharing","POWER ISSUE",
AI1947="Sites strategiques &amp; DataCenter","POWER ISSUE",
AI1947="Exclu","Exclu",
AI1947="SAT","TX ISSUE",
AI1947="SPARE-ISSUE","SPARE-ISSUE",
AI1947="Fiber CAmtel","TX ISSUE",
AI1947="Fiber AOF","TX ISSUE",
AI1947="Projet OCM (HUAWEI)","TRAVAUX-HUAWEI",
AI1947="Projet OCM (NOKIA)","TRAVAUX -NOKIA",
AI1947="ACCESS-ISSUE","ACCESS-ISSUE",
AI1947="Projet OCM (ZTE, NOKIA, autres projets)","TRAVAUX OCM",
AI1947="No root CAuse","No root cause",
AI1947="ODU HS","TX ISSUE",
AI1947="IP &amp; VLAN","TX ISSUE",
AI1947="Warehouse HUAWEI","SPARE-ISSUE",
AI1947="SPARE-HS","SPARE-ISSUE",
AI1947="Power Telco","RAN ISSUE",AI1947="no impacts","no impacts"
),"")</f>
        <v>no impacts</v>
      </c>
      <c r="AI1947" s="85" t="s">
        <v>5998</v>
      </c>
      <c r="AJ1947" s="57" t="str" cm="1">
        <f t="array" ref="AJ1947">IFERROR(_xlfn.IFS(
AI1947="MPR ISSUE","ACTIVE",
AI1947="BSS Hardware Issue","ACTIVE",
AI1947="Sites strategiques, MLL, Pylone, etc.","PASSIVE",
AI1947="AKTIVCO DEFAUT GE &amp; POWER Cabinet","PASSIVE",
AI1947="AKTIVCO Coupure ENEO &amp; Baisse de tension","PASSIVE",
AI1947="Coupure ENEO &amp; Baisse de tension","PASSIVE",
AI1947="Defaut GE &amp; POWER Cabinet","PASSIVE",
AI1947="Sharing","PASSIVE",
AI1947="Sites strategiques &amp; DataCenter","PASSIVE",
AI1947="Exclu","Exclu",
AI1947="SAT","ACTIVE",
AI1947="SPARE-ISSUE","SPARE-ISSUE",
AI1947="Fiber CAmtel","ACTIVE",
AI1947="Fiber AOF","ACTIVE",
AI1947="Projet OCM (HUAWEI)","PLANNED WORKS",
AI1947="Projet OCM (NOKIA)","PLANNED WORKS",
AI1947="ACCESS-ISSUE","ACCESS-ISSUE",
AI1947="Projet OCM (ZTE, NOKIA, autres projets)","PLANNED WORKS",
AI1947="No root CAuse","No root cause",
AI1947="ODU HS","ACTIVE",
AI1947="IP &amp; VLAN","ACTIVE",
AI1947="Warehouse HUAWEI","SPARE-ISSUE",
AI1947="SPARE-HS","SPARE-ISSUE",
AI1947="Power Telco","ACTIVE", AI1947="no impacts","no impacts"
),"")</f>
        <v>no impacts</v>
      </c>
      <c r="AK1947" s="23" t="s">
        <v>5537</v>
      </c>
      <c r="AL1947" s="23" t="str">
        <f t="shared" si="53"/>
        <v>LIT_251</v>
      </c>
      <c r="AN1947" s="9" t="s">
        <v>5537</v>
      </c>
      <c r="AO1947" s="23" t="str">
        <f>_xlfn.XLOOKUP(B1947,'INCIDENT-05-03-2026'!E:E,'INCIDENT-05-03-2026'!F:F,"")</f>
        <v/>
      </c>
      <c r="AP1947" s="7" t="s">
        <v>5537</v>
      </c>
      <c r="AQ1947" s="6"/>
      <c r="AR1947" s="7"/>
      <c r="AS1947" s="3" t="str">
        <f>_xlfn.XLOOKUP(B1947,'[3]tt num | region | site id'!$C:$C,'[3]tt num | region | site id'!$Q:$Q,"")</f>
        <v/>
      </c>
      <c r="AT1947" s="24" t="str">
        <f>_xlfn.XLOOKUP(B1947,'[4]Cells Huawei 03052026 12h'!$B:$B,'[4]Cells Huawei 03052026 12h'!$T:$T,"")</f>
        <v/>
      </c>
      <c r="AU1947" s="24" t="str">
        <f>_xlfn.XLOOKUP(B1947,'[5]cells down 02052026 8h50'!$B:$B,'[5]cells down 02052026 8h50'!$R:$R,"")</f>
        <v/>
      </c>
      <c r="AV1947" s="24" t="str">
        <f>_xlfn.XLOOKUP(B1947,'[5]cells down 02052026 13h50'!$B:$B,'[5]cells down 02052026 13h50'!$R:$R,"")</f>
        <v/>
      </c>
      <c r="AW1947" s="24" t="str">
        <f>_xlfn.XLOOKUP(B1947,'[5]cells down 02052026 13h50'!$B:$B,'[5]cells down 02052026 13h50'!$R:$R,"")</f>
        <v/>
      </c>
      <c r="AX1947" s="24" t="str">
        <f>_xlfn.XLOOKUP(B1947,'[6]cell downs 03052026 8h40 '!$B:$B,'[6]cell downs 03052026 8h40 '!$R:$R,"")</f>
        <v/>
      </c>
      <c r="AY1947" s="24" t="str">
        <f>_xlfn.XLOOKUP(B1947,'[7]ALL SITES DOWN'!$D:$D,'[7]ALL SITES DOWN'!$J:$J,"")</f>
        <v/>
      </c>
      <c r="AZ1947" s="24" t="str">
        <f>_xlfn.XLOOKUP(B1947,'[8]ALL SITES DOWN'!$D:$D,'[8]ALL SITES DOWN'!$J:$J,"")</f>
        <v/>
      </c>
      <c r="BA1947" s="9" t="str">
        <f>_xlfn.XLOOKUP(B1947,[9]sheet1!$AC:$AC,[9]sheet1!$AF:$AF,"")</f>
        <v/>
      </c>
      <c r="BB1947" s="14" t="s">
        <v>5537</v>
      </c>
      <c r="BC1947" s="14" t="s">
        <v>5537</v>
      </c>
      <c r="BD1947" s="14" t="str">
        <f>_xlfn.XLOOKUP(B1947,'[10]cell downs 18042026 17h'!$B:$B,'[10]cell downs 18042026 17h'!$B:$B,"")</f>
        <v/>
      </c>
      <c r="BE1947" s="14" t="str">
        <f>_xlfn.XLOOKUP(B1947,'[11]Cells Huawei 19042026 15h'!$B:$B,'[11]Cells Huawei 19042026 15h'!$B:$B,"")</f>
        <v/>
      </c>
      <c r="BF1947" s="9" t="str">
        <f>_xlfn.XLOOKUP(B1947,'[12]cells down 19042026 9H40'!$B:$B,'[12]cells down 19042026 9H40'!$B:$B,"")</f>
        <v/>
      </c>
      <c r="BG1947" s="9" t="s">
        <v>1914</v>
      </c>
      <c r="BH1947" s="9" t="s">
        <v>12</v>
      </c>
    </row>
    <row r="1948" spans="1:60" s="9" customFormat="1" x14ac:dyDescent="0.3">
      <c r="A1948" s="1" t="s">
        <v>5026</v>
      </c>
      <c r="B1948" s="1" t="s">
        <v>5027</v>
      </c>
      <c r="C1948" s="3" t="str">
        <f>_xlfn.XLOOKUP(B1948,'[1]daily break down'!$D:$D,'[1]daily break down'!$E:$E,"")</f>
        <v>Douala</v>
      </c>
      <c r="D1948" s="1" t="s">
        <v>11</v>
      </c>
      <c r="E1948" s="1" t="s">
        <v>12</v>
      </c>
      <c r="F1948" s="3" t="s">
        <v>31</v>
      </c>
      <c r="G1948" s="1" t="s">
        <v>32</v>
      </c>
      <c r="H1948" s="42" t="str">
        <f>_xlfn.XLOOKUP(B1948,[2]CALCULATION!$B:$B,[2]CALCULATION!$H:$H,"")</f>
        <v>ZTE</v>
      </c>
      <c r="I1948" s="34">
        <v>0</v>
      </c>
      <c r="J1948" s="34">
        <v>0</v>
      </c>
      <c r="K1948" s="34">
        <v>0</v>
      </c>
      <c r="L1948" s="34">
        <v>0</v>
      </c>
      <c r="M1948" s="34">
        <v>0</v>
      </c>
      <c r="N1948" s="34">
        <v>0</v>
      </c>
      <c r="O1948" s="34">
        <v>0</v>
      </c>
      <c r="P1948" s="34">
        <v>0</v>
      </c>
      <c r="Q1948" s="34">
        <v>0</v>
      </c>
      <c r="R1948" s="34">
        <v>0</v>
      </c>
      <c r="S1948" s="35">
        <v>0</v>
      </c>
      <c r="T1948" s="35">
        <v>0</v>
      </c>
      <c r="U1948" s="35">
        <v>0</v>
      </c>
      <c r="V1948" s="35">
        <v>0</v>
      </c>
      <c r="W1948" s="35">
        <v>0</v>
      </c>
      <c r="X1948" s="35">
        <v>0</v>
      </c>
      <c r="Y1948" s="35">
        <v>0</v>
      </c>
      <c r="Z1948" s="35">
        <v>0</v>
      </c>
      <c r="AA1948" s="35">
        <v>0</v>
      </c>
      <c r="AB1948" s="35">
        <v>0</v>
      </c>
      <c r="AC1948" s="35">
        <v>0</v>
      </c>
      <c r="AD1948" s="35">
        <v>0</v>
      </c>
      <c r="AE1948" s="58" t="s">
        <v>5560</v>
      </c>
      <c r="AF1948" s="58"/>
      <c r="AG1948" s="57" t="str" cm="1">
        <f t="array" ref="AG1948">IFERROR(_xlfn.IFS(
AI1948="MPR ISSUE","PDH",
AI1948="BSS Hardware Issue","BSS",
AI1948="Sites strategiques, MLL, Pylone, etc.","ENVTECH",
AI1948="AKTIVCO DEFAUT GE &amp; POWER Cabinet","AKTIVCO",
AI1948="AKTIVCO Coupure ENEO &amp; Baisse de tension","AKTIVCO GRID ONLY",
AI1948="Coupure ENEO &amp; Baisse de tension","IHS GRID ONLY",
AI1948="Defaut GE &amp; POWER Cabinet","IHS",
AI1948="Sharing","Partners",
AI1948="Sites strategiques &amp; DataCenter","SST &amp; DC",
AI1948="Exclu","Exclu",
AI1948="SAT","SAT",
AI1948="SPARE-ISSUE","SPARE-ISSUE",
AI1948="Fiber CAmtel","TRANS_FO_CAMTEL",
AI1948="Fiber AOF","Fiber AOF",
AI1948="Projet OCM (HUAWEI)","TRAVAUX-HUAWEI",
AI1948="Projet OCM (NOKIA)","TRAVAUX-NOKIA",
AI1948="ACCESS-ISSUE","ACCESS-ISSUE",
AI1948="Projet OCM (ZTE, NOKIA, autres projets)","TRAVAUX OCM",
AI1948="No root CAuse","No root cause",
AI1948="ODU HS","PDH",
AI1948="IP &amp; VLAN","PDH",
AI1948="Warehouse HUAWEI","SPARE-ISSUE",
AI1948="SPARE-HS","SPARE-ISSUE",
AI1948="Power Telco","BSS",AI1948="no impacts","no impacts"
),"")</f>
        <v>no impacts</v>
      </c>
      <c r="AH1948" s="57" t="str" cm="1">
        <f t="array" ref="AH1948">IFERROR(_xlfn.IFS(
AI1948="MPR ISSUE","TX ISSUE",
AI1948="BSS Hardware Issue","RAN ISSUE",
AI1948="Sites strategiques, MLL, Pylone, etc.","ENVTECH",
AI1948="AKTIVCO DEFAUT GE &amp; POWER Cabinet","POWER ISSUE",
AI1948="AKTIVCO Coupure ENEO &amp; Baisse de tension","POWER ISSUE",
AI1948="Coupure ENEO &amp; Baisse de tension","POWER ISSUE",
AI1948="Defaut GE &amp; POWER Cabinet","POWER ISSUE",
AI1948="Sharing","POWER ISSUE",
AI1948="Sites strategiques &amp; DataCenter","POWER ISSUE",
AI1948="Exclu","Exclu",
AI1948="SAT","TX ISSUE",
AI1948="SPARE-ISSUE","SPARE-ISSUE",
AI1948="Fiber CAmtel","TX ISSUE",
AI1948="Fiber AOF","TX ISSUE",
AI1948="Projet OCM (HUAWEI)","TRAVAUX-HUAWEI",
AI1948="Projet OCM (NOKIA)","TRAVAUX -NOKIA",
AI1948="ACCESS-ISSUE","ACCESS-ISSUE",
AI1948="Projet OCM (ZTE, NOKIA, autres projets)","TRAVAUX OCM",
AI1948="No root CAuse","No root cause",
AI1948="ODU HS","TX ISSUE",
AI1948="IP &amp; VLAN","TX ISSUE",
AI1948="Warehouse HUAWEI","SPARE-ISSUE",
AI1948="SPARE-HS","SPARE-ISSUE",
AI1948="Power Telco","RAN ISSUE",AI1948="no impacts","no impacts"
),"")</f>
        <v>no impacts</v>
      </c>
      <c r="AI1948" s="85" t="s">
        <v>5998</v>
      </c>
      <c r="AJ1948" s="57" t="str" cm="1">
        <f t="array" ref="AJ1948">IFERROR(_xlfn.IFS(
AI1948="MPR ISSUE","ACTIVE",
AI1948="BSS Hardware Issue","ACTIVE",
AI1948="Sites strategiques, MLL, Pylone, etc.","PASSIVE",
AI1948="AKTIVCO DEFAUT GE &amp; POWER Cabinet","PASSIVE",
AI1948="AKTIVCO Coupure ENEO &amp; Baisse de tension","PASSIVE",
AI1948="Coupure ENEO &amp; Baisse de tension","PASSIVE",
AI1948="Defaut GE &amp; POWER Cabinet","PASSIVE",
AI1948="Sharing","PASSIVE",
AI1948="Sites strategiques &amp; DataCenter","PASSIVE",
AI1948="Exclu","Exclu",
AI1948="SAT","ACTIVE",
AI1948="SPARE-ISSUE","SPARE-ISSUE",
AI1948="Fiber CAmtel","ACTIVE",
AI1948="Fiber AOF","ACTIVE",
AI1948="Projet OCM (HUAWEI)","PLANNED WORKS",
AI1948="Projet OCM (NOKIA)","PLANNED WORKS",
AI1948="ACCESS-ISSUE","ACCESS-ISSUE",
AI1948="Projet OCM (ZTE, NOKIA, autres projets)","PLANNED WORKS",
AI1948="No root CAuse","No root cause",
AI1948="ODU HS","ACTIVE",
AI1948="IP &amp; VLAN","ACTIVE",
AI1948="Warehouse HUAWEI","SPARE-ISSUE",
AI1948="SPARE-HS","SPARE-ISSUE",
AI1948="Power Telco","ACTIVE", AI1948="no impacts","no impacts"
),"")</f>
        <v>no impacts</v>
      </c>
      <c r="AK1948" s="23" t="s">
        <v>5873</v>
      </c>
      <c r="AL1948" s="23" t="str">
        <f t="shared" si="53"/>
        <v>LIT_096</v>
      </c>
      <c r="AN1948" s="9" t="s">
        <v>5537</v>
      </c>
      <c r="AO1948" s="23" t="str">
        <f>_xlfn.XLOOKUP(B1948,'INCIDENT-05-03-2026'!E:E,'INCIDENT-05-03-2026'!F:F,"")</f>
        <v/>
      </c>
      <c r="AP1948" s="7" t="s">
        <v>5537</v>
      </c>
      <c r="AQ1948" s="6"/>
      <c r="AR1948" s="7"/>
      <c r="AS1948" s="3" t="str">
        <f>_xlfn.XLOOKUP(B1948,'[3]tt num | region | site id'!$C:$C,'[3]tt num | region | site id'!$Q:$Q,"")</f>
        <v/>
      </c>
      <c r="AT1948" s="24" t="str">
        <f>_xlfn.XLOOKUP(B1948,'[4]Cells Huawei 03052026 12h'!$B:$B,'[4]Cells Huawei 03052026 12h'!$T:$T,"")</f>
        <v/>
      </c>
      <c r="AU1948" s="24" t="str">
        <f>_xlfn.XLOOKUP(B1948,'[5]cells down 02052026 8h50'!$B:$B,'[5]cells down 02052026 8h50'!$R:$R,"")</f>
        <v/>
      </c>
      <c r="AV1948" s="24" t="str">
        <f>_xlfn.XLOOKUP(B1948,'[5]cells down 02052026 13h50'!$B:$B,'[5]cells down 02052026 13h50'!$R:$R,"")</f>
        <v/>
      </c>
      <c r="AW1948" s="24" t="str">
        <f>_xlfn.XLOOKUP(B1948,'[5]cells down 02052026 13h50'!$B:$B,'[5]cells down 02052026 13h50'!$R:$R,"")</f>
        <v/>
      </c>
      <c r="AX1948" s="24" t="str">
        <f>_xlfn.XLOOKUP(B1948,'[6]cell downs 03052026 8h40 '!$B:$B,'[6]cell downs 03052026 8h40 '!$R:$R,"")</f>
        <v/>
      </c>
      <c r="AY1948" s="24" t="str">
        <f>_xlfn.XLOOKUP(B1948,'[7]ALL SITES DOWN'!$D:$D,'[7]ALL SITES DOWN'!$J:$J,"")</f>
        <v/>
      </c>
      <c r="AZ1948" s="24" t="str">
        <f>_xlfn.XLOOKUP(B1948,'[8]ALL SITES DOWN'!$D:$D,'[8]ALL SITES DOWN'!$J:$J,"")</f>
        <v/>
      </c>
      <c r="BA1948" s="9" t="str">
        <f>_xlfn.XLOOKUP(B1948,[9]sheet1!$AC:$AC,[9]sheet1!$AF:$AF,"")</f>
        <v>(05/03/2026 ticket)..INC-20260503-00003029</v>
      </c>
      <c r="BB1948" s="14" t="s">
        <v>5537</v>
      </c>
      <c r="BC1948" s="14" t="s">
        <v>5537</v>
      </c>
      <c r="BD1948" s="14" t="str">
        <f>_xlfn.XLOOKUP(B1948,'[10]cell downs 18042026 17h'!$B:$B,'[10]cell downs 18042026 17h'!$B:$B,"")</f>
        <v/>
      </c>
      <c r="BE1948" s="14" t="str">
        <f>_xlfn.XLOOKUP(B1948,'[11]Cells Huawei 19042026 15h'!$B:$B,'[11]Cells Huawei 19042026 15h'!$B:$B,"")</f>
        <v/>
      </c>
      <c r="BF1948" s="9" t="str">
        <f>_xlfn.XLOOKUP(B1948,'[12]cells down 19042026 9H40'!$B:$B,'[12]cells down 19042026 9H40'!$B:$B,"")</f>
        <v/>
      </c>
      <c r="BG1948" s="9" t="s">
        <v>5027</v>
      </c>
      <c r="BH1948" s="9" t="s">
        <v>66</v>
      </c>
    </row>
    <row r="1949" spans="1:60" s="9" customFormat="1" x14ac:dyDescent="0.3">
      <c r="A1949" s="1" t="s">
        <v>1392</v>
      </c>
      <c r="B1949" s="1" t="s">
        <v>3869</v>
      </c>
      <c r="C1949" s="3" t="str">
        <f>_xlfn.XLOOKUP(B1949,'[1]daily break down'!$D:$D,'[1]daily break down'!$E:$E,"")</f>
        <v>CENTRE</v>
      </c>
      <c r="D1949" s="1" t="s">
        <v>11</v>
      </c>
      <c r="E1949" s="1" t="s">
        <v>12</v>
      </c>
      <c r="F1949" s="3" t="s">
        <v>37</v>
      </c>
      <c r="G1949" s="1" t="s">
        <v>1392</v>
      </c>
      <c r="H1949" s="42" t="str">
        <f>_xlfn.XLOOKUP(B1949,[2]CALCULATION!$B:$B,[2]CALCULATION!$H:$H,"")</f>
        <v>ZTE</v>
      </c>
      <c r="I1949" s="34">
        <v>0</v>
      </c>
      <c r="J1949" s="34">
        <v>0</v>
      </c>
      <c r="K1949" s="34">
        <v>0</v>
      </c>
      <c r="L1949" s="34">
        <v>0</v>
      </c>
      <c r="M1949" s="34">
        <v>0</v>
      </c>
      <c r="N1949" s="34">
        <v>0</v>
      </c>
      <c r="O1949" s="34">
        <v>0</v>
      </c>
      <c r="P1949" s="34">
        <v>0</v>
      </c>
      <c r="Q1949" s="34">
        <v>0</v>
      </c>
      <c r="R1949" s="34">
        <v>0</v>
      </c>
      <c r="S1949" s="35">
        <v>0</v>
      </c>
      <c r="T1949" s="35">
        <v>0</v>
      </c>
      <c r="U1949" s="35">
        <v>0</v>
      </c>
      <c r="V1949" s="35">
        <v>0</v>
      </c>
      <c r="W1949" s="35">
        <v>0</v>
      </c>
      <c r="X1949" s="35">
        <v>0</v>
      </c>
      <c r="Y1949" s="35">
        <v>0</v>
      </c>
      <c r="Z1949" s="35">
        <v>0</v>
      </c>
      <c r="AA1949" s="35">
        <v>0</v>
      </c>
      <c r="AB1949" s="35">
        <v>0</v>
      </c>
      <c r="AC1949" s="35">
        <v>0</v>
      </c>
      <c r="AD1949" s="35">
        <v>0</v>
      </c>
      <c r="AE1949" s="58" t="s">
        <v>5560</v>
      </c>
      <c r="AF1949" s="58"/>
      <c r="AG1949" s="57" t="str" cm="1">
        <f t="array" ref="AG1949">IFERROR(_xlfn.IFS(
AI1949="MPR ISSUE","PDH",
AI1949="BSS Hardware Issue","BSS",
AI1949="Sites strategiques, MLL, Pylone, etc.","ENVTECH",
AI1949="AKTIVCO DEFAUT GE &amp; POWER Cabinet","AKTIVCO",
AI1949="AKTIVCO Coupure ENEO &amp; Baisse de tension","AKTIVCO GRID ONLY",
AI1949="Coupure ENEO &amp; Baisse de tension","IHS GRID ONLY",
AI1949="Defaut GE &amp; POWER Cabinet","IHS",
AI1949="Sharing","Partners",
AI1949="Sites strategiques &amp; DataCenter","SST &amp; DC",
AI1949="Exclu","Exclu",
AI1949="SAT","SAT",
AI1949="SPARE-ISSUE","SPARE-ISSUE",
AI1949="Fiber CAmtel","TRANS_FO_CAMTEL",
AI1949="Fiber AOF","Fiber AOF",
AI1949="Projet OCM (HUAWEI)","TRAVAUX-HUAWEI",
AI1949="Projet OCM (NOKIA)","TRAVAUX-NOKIA",
AI1949="ACCESS-ISSUE","ACCESS-ISSUE",
AI1949="Projet OCM (ZTE, NOKIA, autres projets)","TRAVAUX OCM",
AI1949="No root CAuse","No root cause",
AI1949="ODU HS","PDH",
AI1949="IP &amp; VLAN","PDH",
AI1949="Warehouse HUAWEI","SPARE-ISSUE",
AI1949="SPARE-HS","SPARE-ISSUE",
AI1949="Power Telco","BSS",AI1949="no impacts","no impacts"
),"")</f>
        <v>no impacts</v>
      </c>
      <c r="AH1949" s="57" t="str" cm="1">
        <f t="array" ref="AH1949">IFERROR(_xlfn.IFS(
AI1949="MPR ISSUE","TX ISSUE",
AI1949="BSS Hardware Issue","RAN ISSUE",
AI1949="Sites strategiques, MLL, Pylone, etc.","ENVTECH",
AI1949="AKTIVCO DEFAUT GE &amp; POWER Cabinet","POWER ISSUE",
AI1949="AKTIVCO Coupure ENEO &amp; Baisse de tension","POWER ISSUE",
AI1949="Coupure ENEO &amp; Baisse de tension","POWER ISSUE",
AI1949="Defaut GE &amp; POWER Cabinet","POWER ISSUE",
AI1949="Sharing","POWER ISSUE",
AI1949="Sites strategiques &amp; DataCenter","POWER ISSUE",
AI1949="Exclu","Exclu",
AI1949="SAT","TX ISSUE",
AI1949="SPARE-ISSUE","SPARE-ISSUE",
AI1949="Fiber CAmtel","TX ISSUE",
AI1949="Fiber AOF","TX ISSUE",
AI1949="Projet OCM (HUAWEI)","TRAVAUX-HUAWEI",
AI1949="Projet OCM (NOKIA)","TRAVAUX -NOKIA",
AI1949="ACCESS-ISSUE","ACCESS-ISSUE",
AI1949="Projet OCM (ZTE, NOKIA, autres projets)","TRAVAUX OCM",
AI1949="No root CAuse","No root cause",
AI1949="ODU HS","TX ISSUE",
AI1949="IP &amp; VLAN","TX ISSUE",
AI1949="Warehouse HUAWEI","SPARE-ISSUE",
AI1949="SPARE-HS","SPARE-ISSUE",
AI1949="Power Telco","RAN ISSUE",AI1949="no impacts","no impacts"
),"")</f>
        <v>no impacts</v>
      </c>
      <c r="AI1949" s="85" t="s">
        <v>5998</v>
      </c>
      <c r="AJ1949" s="57" t="str" cm="1">
        <f t="array" ref="AJ1949">IFERROR(_xlfn.IFS(
AI1949="MPR ISSUE","ACTIVE",
AI1949="BSS Hardware Issue","ACTIVE",
AI1949="Sites strategiques, MLL, Pylone, etc.","PASSIVE",
AI1949="AKTIVCO DEFAUT GE &amp; POWER Cabinet","PASSIVE",
AI1949="AKTIVCO Coupure ENEO &amp; Baisse de tension","PASSIVE",
AI1949="Coupure ENEO &amp; Baisse de tension","PASSIVE",
AI1949="Defaut GE &amp; POWER Cabinet","PASSIVE",
AI1949="Sharing","PASSIVE",
AI1949="Sites strategiques &amp; DataCenter","PASSIVE",
AI1949="Exclu","Exclu",
AI1949="SAT","ACTIVE",
AI1949="SPARE-ISSUE","SPARE-ISSUE",
AI1949="Fiber CAmtel","ACTIVE",
AI1949="Fiber AOF","ACTIVE",
AI1949="Projet OCM (HUAWEI)","PLANNED WORKS",
AI1949="Projet OCM (NOKIA)","PLANNED WORKS",
AI1949="ACCESS-ISSUE","ACCESS-ISSUE",
AI1949="Projet OCM (ZTE, NOKIA, autres projets)","PLANNED WORKS",
AI1949="No root CAuse","No root cause",
AI1949="ODU HS","ACTIVE",
AI1949="IP &amp; VLAN","ACTIVE",
AI1949="Warehouse HUAWEI","SPARE-ISSUE",
AI1949="SPARE-HS","SPARE-ISSUE",
AI1949="Power Telco","ACTIVE", AI1949="no impacts","no impacts"
),"")</f>
        <v>no impacts</v>
      </c>
      <c r="AK1949" s="23" t="s">
        <v>5537</v>
      </c>
      <c r="AL1949" s="23" t="str">
        <f t="shared" si="53"/>
        <v>CTR_394</v>
      </c>
      <c r="AN1949" s="9" t="s">
        <v>5537</v>
      </c>
      <c r="AO1949" s="23" t="str">
        <f>_xlfn.XLOOKUP(B1949,'INCIDENT-05-03-2026'!E:E,'INCIDENT-05-03-2026'!F:F,"")</f>
        <v/>
      </c>
      <c r="AP1949" s="7" t="s">
        <v>5537</v>
      </c>
      <c r="AQ1949" s="6"/>
      <c r="AR1949" s="7"/>
      <c r="AS1949" s="3" t="str">
        <f>_xlfn.XLOOKUP(B1949,'[3]tt num | region | site id'!$C:$C,'[3]tt num | region | site id'!$Q:$Q,"")</f>
        <v/>
      </c>
      <c r="AT1949" s="24" t="str">
        <f>_xlfn.XLOOKUP(B1949,'[4]Cells Huawei 03052026 12h'!$B:$B,'[4]Cells Huawei 03052026 12h'!$T:$T,"")</f>
        <v/>
      </c>
      <c r="AU1949" s="24" t="str">
        <f>_xlfn.XLOOKUP(B1949,'[5]cells down 02052026 8h50'!$B:$B,'[5]cells down 02052026 8h50'!$R:$R,"")</f>
        <v/>
      </c>
      <c r="AV1949" s="24" t="str">
        <f>_xlfn.XLOOKUP(B1949,'[5]cells down 02052026 13h50'!$B:$B,'[5]cells down 02052026 13h50'!$R:$R,"")</f>
        <v/>
      </c>
      <c r="AW1949" s="24" t="str">
        <f>_xlfn.XLOOKUP(B1949,'[5]cells down 02052026 13h50'!$B:$B,'[5]cells down 02052026 13h50'!$R:$R,"")</f>
        <v/>
      </c>
      <c r="AX1949" s="24" t="str">
        <f>_xlfn.XLOOKUP(B1949,'[6]cell downs 03052026 8h40 '!$B:$B,'[6]cell downs 03052026 8h40 '!$R:$R,"")</f>
        <v/>
      </c>
      <c r="AY1949" s="24" t="str">
        <f>_xlfn.XLOOKUP(B1949,'[7]ALL SITES DOWN'!$D:$D,'[7]ALL SITES DOWN'!$J:$J,"")</f>
        <v/>
      </c>
      <c r="AZ1949" s="24" t="str">
        <f>_xlfn.XLOOKUP(B1949,'[8]ALL SITES DOWN'!$D:$D,'[8]ALL SITES DOWN'!$J:$J,"")</f>
        <v/>
      </c>
      <c r="BA1949" s="9" t="str">
        <f>_xlfn.XLOOKUP(B1949,[9]sheet1!$AC:$AC,[9]sheet1!$AF:$AF,"")</f>
        <v/>
      </c>
      <c r="BB1949" s="14" t="s">
        <v>5537</v>
      </c>
      <c r="BC1949" s="14" t="s">
        <v>5537</v>
      </c>
      <c r="BD1949" s="14" t="str">
        <f>_xlfn.XLOOKUP(B1949,'[10]cell downs 18042026 17h'!$B:$B,'[10]cell downs 18042026 17h'!$B:$B,"")</f>
        <v/>
      </c>
      <c r="BE1949" s="14" t="str">
        <f>_xlfn.XLOOKUP(B1949,'[11]Cells Huawei 19042026 15h'!$B:$B,'[11]Cells Huawei 19042026 15h'!$B:$B,"")</f>
        <v/>
      </c>
      <c r="BF1949" s="9" t="str">
        <f>_xlfn.XLOOKUP(B1949,'[12]cells down 19042026 9H40'!$B:$B,'[12]cells down 19042026 9H40'!$B:$B,"")</f>
        <v>CTR_394</v>
      </c>
      <c r="BG1949" s="9" t="s">
        <v>5537</v>
      </c>
      <c r="BH1949" s="9" t="s">
        <v>12</v>
      </c>
    </row>
    <row r="1950" spans="1:60" s="9" customFormat="1" x14ac:dyDescent="0.3">
      <c r="A1950" s="1" t="s">
        <v>5213</v>
      </c>
      <c r="B1950" s="8" t="s">
        <v>5214</v>
      </c>
      <c r="C1950" s="3" t="str">
        <f>_xlfn.XLOOKUP(B1950,'[1]daily break down'!$D:$D,'[1]daily break down'!$E:$E,"")</f>
        <v>SUD-OUEST</v>
      </c>
      <c r="D1950" s="1" t="s">
        <v>11</v>
      </c>
      <c r="E1950" s="1" t="s">
        <v>96</v>
      </c>
      <c r="F1950" s="3" t="s">
        <v>13</v>
      </c>
      <c r="G1950" s="1" t="s">
        <v>5213</v>
      </c>
      <c r="H1950" s="41" t="str">
        <f>_xlfn.XLOOKUP(B1950,[2]CALCULATION!$B:$B,[2]CALCULATION!$H:$H,"")</f>
        <v>NOKIA</v>
      </c>
      <c r="I1950" s="34">
        <v>0</v>
      </c>
      <c r="J1950" s="34">
        <v>0</v>
      </c>
      <c r="K1950" s="34">
        <v>0</v>
      </c>
      <c r="L1950" s="34">
        <v>0</v>
      </c>
      <c r="M1950" s="34">
        <v>0</v>
      </c>
      <c r="N1950" s="34">
        <v>0</v>
      </c>
      <c r="O1950" s="34">
        <v>0</v>
      </c>
      <c r="P1950" s="34">
        <v>0</v>
      </c>
      <c r="Q1950" s="34">
        <v>0</v>
      </c>
      <c r="R1950" s="34">
        <v>0</v>
      </c>
      <c r="S1950" s="35">
        <v>0</v>
      </c>
      <c r="T1950" s="35">
        <v>0</v>
      </c>
      <c r="U1950" s="35">
        <v>0</v>
      </c>
      <c r="V1950" s="35">
        <v>0</v>
      </c>
      <c r="W1950" s="35">
        <v>0</v>
      </c>
      <c r="X1950" s="35">
        <v>0</v>
      </c>
      <c r="Y1950" s="35">
        <v>0</v>
      </c>
      <c r="Z1950" s="35">
        <v>0</v>
      </c>
      <c r="AA1950" s="35">
        <v>0</v>
      </c>
      <c r="AB1950" s="35">
        <v>0</v>
      </c>
      <c r="AC1950" s="35">
        <v>0</v>
      </c>
      <c r="AD1950" s="35">
        <v>0</v>
      </c>
      <c r="AE1950" s="58" t="s">
        <v>5603</v>
      </c>
      <c r="AF1950" s="58"/>
      <c r="AG1950" s="57" t="str" cm="1">
        <f t="array" ref="AG1950">IFERROR(_xlfn.IFS(
AI1950="MPR ISSUE","PDH",
AI1950="BSS Hardware Issue","BSS",
AI1950="Sites strategiques, MLL, Pylone, etc.","ENVTECH",
AI1950="AKTIVCO DEFAUT GE &amp; POWER Cabinet","AKTIVCO",
AI1950="AKTIVCO Coupure ENEO &amp; Baisse de tension","AKTIVCO GRID ONLY",
AI1950="Coupure ENEO &amp; Baisse de tension","IHS GRID ONLY",
AI1950="Defaut GE &amp; POWER Cabinet","IHS",
AI1950="Sharing","Partners",
AI1950="Sites strategiques &amp; DataCenter","SST &amp; DC",
AI1950="Exclu","Exclu",
AI1950="SAT","SAT",
AI1950="SPARE-ISSUE","SPARE-ISSUE",
AI1950="Fiber CAmtel","TRANS_FO_CAMTEL",
AI1950="Fiber AOF","Fiber AOF",
AI1950="Projet OCM (HUAWEI)","TRAVAUX-HUAWEI",
AI1950="Projet OCM (NOKIA)","TRAVAUX-NOKIA",
AI1950="ACCESS-ISSUE","ACCESS-ISSUE",
AI1950="Projet OCM (ZTE, NOKIA, autres projets)","TRAVAUX OCM",
AI1950="No root CAuse","No root cause",
AI1950="ODU HS","PDH",
AI1950="IP &amp; VLAN","PDH",
AI1950="Warehouse HUAWEI","SPARE-ISSUE",
AI1950="SPARE-HS","SPARE-ISSUE",
AI1950="Power Telco","BSS",AI1950="no impacts","no impacts"
),"")</f>
        <v>no impacts</v>
      </c>
      <c r="AH1950" s="57" t="str" cm="1">
        <f t="array" ref="AH1950">IFERROR(_xlfn.IFS(
AI1950="MPR ISSUE","TX ISSUE",
AI1950="BSS Hardware Issue","RAN ISSUE",
AI1950="Sites strategiques, MLL, Pylone, etc.","ENVTECH",
AI1950="AKTIVCO DEFAUT GE &amp; POWER Cabinet","POWER ISSUE",
AI1950="AKTIVCO Coupure ENEO &amp; Baisse de tension","POWER ISSUE",
AI1950="Coupure ENEO &amp; Baisse de tension","POWER ISSUE",
AI1950="Defaut GE &amp; POWER Cabinet","POWER ISSUE",
AI1950="Sharing","POWER ISSUE",
AI1950="Sites strategiques &amp; DataCenter","POWER ISSUE",
AI1950="Exclu","Exclu",
AI1950="SAT","TX ISSUE",
AI1950="SPARE-ISSUE","SPARE-ISSUE",
AI1950="Fiber CAmtel","TX ISSUE",
AI1950="Fiber AOF","TX ISSUE",
AI1950="Projet OCM (HUAWEI)","TRAVAUX-HUAWEI",
AI1950="Projet OCM (NOKIA)","TRAVAUX -NOKIA",
AI1950="ACCESS-ISSUE","ACCESS-ISSUE",
AI1950="Projet OCM (ZTE, NOKIA, autres projets)","TRAVAUX OCM",
AI1950="No root CAuse","No root cause",
AI1950="ODU HS","TX ISSUE",
AI1950="IP &amp; VLAN","TX ISSUE",
AI1950="Warehouse HUAWEI","SPARE-ISSUE",
AI1950="SPARE-HS","SPARE-ISSUE",
AI1950="Power Telco","RAN ISSUE",AI1950="no impacts","no impacts"
),"")</f>
        <v>no impacts</v>
      </c>
      <c r="AI1950" s="85" t="s">
        <v>5998</v>
      </c>
      <c r="AJ1950" s="57" t="str" cm="1">
        <f t="array" ref="AJ1950">IFERROR(_xlfn.IFS(
AI1950="MPR ISSUE","ACTIVE",
AI1950="BSS Hardware Issue","ACTIVE",
AI1950="Sites strategiques, MLL, Pylone, etc.","PASSIVE",
AI1950="AKTIVCO DEFAUT GE &amp; POWER Cabinet","PASSIVE",
AI1950="AKTIVCO Coupure ENEO &amp; Baisse de tension","PASSIVE",
AI1950="Coupure ENEO &amp; Baisse de tension","PASSIVE",
AI1950="Defaut GE &amp; POWER Cabinet","PASSIVE",
AI1950="Sharing","PASSIVE",
AI1950="Sites strategiques &amp; DataCenter","PASSIVE",
AI1950="Exclu","Exclu",
AI1950="SAT","ACTIVE",
AI1950="SPARE-ISSUE","SPARE-ISSUE",
AI1950="Fiber CAmtel","ACTIVE",
AI1950="Fiber AOF","ACTIVE",
AI1950="Projet OCM (HUAWEI)","PLANNED WORKS",
AI1950="Projet OCM (NOKIA)","PLANNED WORKS",
AI1950="ACCESS-ISSUE","ACCESS-ISSUE",
AI1950="Projet OCM (ZTE, NOKIA, autres projets)","PLANNED WORKS",
AI1950="No root CAuse","No root cause",
AI1950="ODU HS","ACTIVE",
AI1950="IP &amp; VLAN","ACTIVE",
AI1950="Warehouse HUAWEI","SPARE-ISSUE",
AI1950="SPARE-HS","SPARE-ISSUE",
AI1950="Power Telco","ACTIVE", AI1950="no impacts","no impacts"
),"")</f>
        <v>no impacts</v>
      </c>
      <c r="AK1950" s="23" t="s">
        <v>5537</v>
      </c>
      <c r="AL1950" s="23" t="str">
        <f t="shared" si="53"/>
        <v>SUO_020</v>
      </c>
      <c r="AN1950" s="9" t="s">
        <v>5537</v>
      </c>
      <c r="AO1950" s="23" t="str">
        <f>_xlfn.XLOOKUP(B1950,'INCIDENT-05-03-2026'!E:E,'INCIDENT-05-03-2026'!F:F,"")</f>
        <v/>
      </c>
      <c r="AP1950" s="7" t="s">
        <v>5537</v>
      </c>
      <c r="AQ1950" s="6"/>
      <c r="AR1950" s="7"/>
      <c r="AS1950" s="3" t="str">
        <f>_xlfn.XLOOKUP(B1950,'[3]tt num | region | site id'!$C:$C,'[3]tt num | region | site id'!$Q:$Q,"")</f>
        <v/>
      </c>
      <c r="AT1950" s="24" t="str">
        <f>_xlfn.XLOOKUP(B1950,'[4]Cells Huawei 03052026 12h'!$B:$B,'[4]Cells Huawei 03052026 12h'!$T:$T,"")</f>
        <v/>
      </c>
      <c r="AU1950" s="24" t="str">
        <f>_xlfn.XLOOKUP(B1950,'[5]cells down 02052026 8h50'!$B:$B,'[5]cells down 02052026 8h50'!$R:$R,"")</f>
        <v/>
      </c>
      <c r="AV1950" s="24" t="str">
        <f>_xlfn.XLOOKUP(B1950,'[5]cells down 02052026 13h50'!$B:$B,'[5]cells down 02052026 13h50'!$R:$R,"")</f>
        <v/>
      </c>
      <c r="AW1950" s="24" t="str">
        <f>_xlfn.XLOOKUP(B1950,'[5]cells down 02052026 13h50'!$B:$B,'[5]cells down 02052026 13h50'!$R:$R,"")</f>
        <v/>
      </c>
      <c r="AX1950" s="24" t="str">
        <f>_xlfn.XLOOKUP(B1950,'[6]cell downs 03052026 8h40 '!$B:$B,'[6]cell downs 03052026 8h40 '!$R:$R,"")</f>
        <v/>
      </c>
      <c r="AY1950" s="24" t="str">
        <f>_xlfn.XLOOKUP(B1950,'[7]ALL SITES DOWN'!$D:$D,'[7]ALL SITES DOWN'!$J:$J,"")</f>
        <v/>
      </c>
      <c r="AZ1950" s="24" t="str">
        <f>_xlfn.XLOOKUP(B1950,'[8]ALL SITES DOWN'!$D:$D,'[8]ALL SITES DOWN'!$J:$J,"")</f>
        <v/>
      </c>
      <c r="BA1950" s="9" t="str">
        <f>_xlfn.XLOOKUP(B1950,[9]sheet1!$AC:$AC,[9]sheet1!$AF:$AF,"")</f>
        <v/>
      </c>
      <c r="BB1950" s="14" t="s">
        <v>5537</v>
      </c>
      <c r="BC1950" s="14" t="s">
        <v>5537</v>
      </c>
      <c r="BD1950" s="14" t="str">
        <f>_xlfn.XLOOKUP(B1950,'[10]cell downs 18042026 17h'!$B:$B,'[10]cell downs 18042026 17h'!$B:$B,"")</f>
        <v/>
      </c>
      <c r="BE1950" s="14" t="str">
        <f>_xlfn.XLOOKUP(B1950,'[11]Cells Huawei 19042026 15h'!$B:$B,'[11]Cells Huawei 19042026 15h'!$B:$B,"")</f>
        <v/>
      </c>
      <c r="BF1950" s="9" t="str">
        <f>_xlfn.XLOOKUP(B1950,'[12]cells down 19042026 9H40'!$B:$B,'[12]cells down 19042026 9H40'!$B:$B,"")</f>
        <v/>
      </c>
      <c r="BG1950" s="9" t="s">
        <v>5214</v>
      </c>
      <c r="BH1950" s="9" t="s">
        <v>154</v>
      </c>
    </row>
    <row r="1951" spans="1:60" s="9" customFormat="1" x14ac:dyDescent="0.3">
      <c r="A1951" s="1" t="s">
        <v>5215</v>
      </c>
      <c r="B1951" s="8" t="s">
        <v>5216</v>
      </c>
      <c r="C1951" s="3" t="str">
        <f>_xlfn.XLOOKUP(B1951,'[1]daily break down'!$D:$D,'[1]daily break down'!$E:$E,"")</f>
        <v>SUD-OUEST</v>
      </c>
      <c r="D1951" s="1" t="s">
        <v>21</v>
      </c>
      <c r="E1951" s="1" t="s">
        <v>563</v>
      </c>
      <c r="F1951" s="3" t="s">
        <v>13</v>
      </c>
      <c r="G1951" s="1" t="s">
        <v>5215</v>
      </c>
      <c r="H1951" s="41" t="str">
        <f>_xlfn.XLOOKUP(B1951,[2]CALCULATION!$B:$B,[2]CALCULATION!$H:$H,"")</f>
        <v>NOKIA</v>
      </c>
      <c r="I1951" s="34">
        <v>0</v>
      </c>
      <c r="J1951" s="34">
        <v>0</v>
      </c>
      <c r="K1951" s="34">
        <v>0</v>
      </c>
      <c r="L1951" s="34">
        <v>0</v>
      </c>
      <c r="M1951" s="34">
        <v>0</v>
      </c>
      <c r="N1951" s="34">
        <v>0</v>
      </c>
      <c r="O1951" s="34">
        <v>0</v>
      </c>
      <c r="P1951" s="34">
        <v>0</v>
      </c>
      <c r="Q1951" s="34">
        <v>0</v>
      </c>
      <c r="R1951" s="34">
        <v>0</v>
      </c>
      <c r="S1951" s="35">
        <v>0</v>
      </c>
      <c r="T1951" s="35">
        <v>0</v>
      </c>
      <c r="U1951" s="35">
        <v>0</v>
      </c>
      <c r="V1951" s="35">
        <v>0</v>
      </c>
      <c r="W1951" s="35">
        <v>0</v>
      </c>
      <c r="X1951" s="35">
        <v>0</v>
      </c>
      <c r="Y1951" s="35">
        <v>0</v>
      </c>
      <c r="Z1951" s="35">
        <v>0</v>
      </c>
      <c r="AA1951" s="35">
        <v>0</v>
      </c>
      <c r="AB1951" s="35">
        <v>0</v>
      </c>
      <c r="AC1951" s="35">
        <v>0</v>
      </c>
      <c r="AD1951" s="35">
        <v>0</v>
      </c>
      <c r="AE1951" s="58" t="s">
        <v>5603</v>
      </c>
      <c r="AF1951" s="58"/>
      <c r="AG1951" s="57" t="str" cm="1">
        <f t="array" ref="AG1951">IFERROR(_xlfn.IFS(
AI1951="MPR ISSUE","PDH",
AI1951="BSS Hardware Issue","BSS",
AI1951="Sites strategiques, MLL, Pylone, etc.","ENVTECH",
AI1951="AKTIVCO DEFAUT GE &amp; POWER Cabinet","AKTIVCO",
AI1951="AKTIVCO Coupure ENEO &amp; Baisse de tension","AKTIVCO GRID ONLY",
AI1951="Coupure ENEO &amp; Baisse de tension","IHS GRID ONLY",
AI1951="Defaut GE &amp; POWER Cabinet","IHS",
AI1951="Sharing","Partners",
AI1951="Sites strategiques &amp; DataCenter","SST &amp; DC",
AI1951="Exclu","Exclu",
AI1951="SAT","SAT",
AI1951="SPARE-ISSUE","SPARE-ISSUE",
AI1951="Fiber CAmtel","TRANS_FO_CAMTEL",
AI1951="Fiber AOF","Fiber AOF",
AI1951="Projet OCM (HUAWEI)","TRAVAUX-HUAWEI",
AI1951="Projet OCM (NOKIA)","TRAVAUX-NOKIA",
AI1951="ACCESS-ISSUE","ACCESS-ISSUE",
AI1951="Projet OCM (ZTE, NOKIA, autres projets)","TRAVAUX OCM",
AI1951="No root CAuse","No root cause",
AI1951="ODU HS","PDH",
AI1951="IP &amp; VLAN","PDH",
AI1951="Warehouse HUAWEI","SPARE-ISSUE",
AI1951="SPARE-HS","SPARE-ISSUE",
AI1951="Power Telco","BSS",AI1951="no impacts","no impacts"
),"")</f>
        <v>no impacts</v>
      </c>
      <c r="AH1951" s="57" t="str" cm="1">
        <f t="array" ref="AH1951">IFERROR(_xlfn.IFS(
AI1951="MPR ISSUE","TX ISSUE",
AI1951="BSS Hardware Issue","RAN ISSUE",
AI1951="Sites strategiques, MLL, Pylone, etc.","ENVTECH",
AI1951="AKTIVCO DEFAUT GE &amp; POWER Cabinet","POWER ISSUE",
AI1951="AKTIVCO Coupure ENEO &amp; Baisse de tension","POWER ISSUE",
AI1951="Coupure ENEO &amp; Baisse de tension","POWER ISSUE",
AI1951="Defaut GE &amp; POWER Cabinet","POWER ISSUE",
AI1951="Sharing","POWER ISSUE",
AI1951="Sites strategiques &amp; DataCenter","POWER ISSUE",
AI1951="Exclu","Exclu",
AI1951="SAT","TX ISSUE",
AI1951="SPARE-ISSUE","SPARE-ISSUE",
AI1951="Fiber CAmtel","TX ISSUE",
AI1951="Fiber AOF","TX ISSUE",
AI1951="Projet OCM (HUAWEI)","TRAVAUX-HUAWEI",
AI1951="Projet OCM (NOKIA)","TRAVAUX -NOKIA",
AI1951="ACCESS-ISSUE","ACCESS-ISSUE",
AI1951="Projet OCM (ZTE, NOKIA, autres projets)","TRAVAUX OCM",
AI1951="No root CAuse","No root cause",
AI1951="ODU HS","TX ISSUE",
AI1951="IP &amp; VLAN","TX ISSUE",
AI1951="Warehouse HUAWEI","SPARE-ISSUE",
AI1951="SPARE-HS","SPARE-ISSUE",
AI1951="Power Telco","RAN ISSUE",AI1951="no impacts","no impacts"
),"")</f>
        <v>no impacts</v>
      </c>
      <c r="AI1951" s="85" t="s">
        <v>5998</v>
      </c>
      <c r="AJ1951" s="57" t="str" cm="1">
        <f t="array" ref="AJ1951">IFERROR(_xlfn.IFS(
AI1951="MPR ISSUE","ACTIVE",
AI1951="BSS Hardware Issue","ACTIVE",
AI1951="Sites strategiques, MLL, Pylone, etc.","PASSIVE",
AI1951="AKTIVCO DEFAUT GE &amp; POWER Cabinet","PASSIVE",
AI1951="AKTIVCO Coupure ENEO &amp; Baisse de tension","PASSIVE",
AI1951="Coupure ENEO &amp; Baisse de tension","PASSIVE",
AI1951="Defaut GE &amp; POWER Cabinet","PASSIVE",
AI1951="Sharing","PASSIVE",
AI1951="Sites strategiques &amp; DataCenter","PASSIVE",
AI1951="Exclu","Exclu",
AI1951="SAT","ACTIVE",
AI1951="SPARE-ISSUE","SPARE-ISSUE",
AI1951="Fiber CAmtel","ACTIVE",
AI1951="Fiber AOF","ACTIVE",
AI1951="Projet OCM (HUAWEI)","PLANNED WORKS",
AI1951="Projet OCM (NOKIA)","PLANNED WORKS",
AI1951="ACCESS-ISSUE","ACCESS-ISSUE",
AI1951="Projet OCM (ZTE, NOKIA, autres projets)","PLANNED WORKS",
AI1951="No root CAuse","No root cause",
AI1951="ODU HS","ACTIVE",
AI1951="IP &amp; VLAN","ACTIVE",
AI1951="Warehouse HUAWEI","SPARE-ISSUE",
AI1951="SPARE-HS","SPARE-ISSUE",
AI1951="Power Telco","ACTIVE", AI1951="no impacts","no impacts"
),"")</f>
        <v>no impacts</v>
      </c>
      <c r="AK1951" s="23" t="s">
        <v>5537</v>
      </c>
      <c r="AL1951" s="23" t="str">
        <f t="shared" si="53"/>
        <v>SUO_022</v>
      </c>
      <c r="AN1951" s="9" t="s">
        <v>5537</v>
      </c>
      <c r="AO1951" s="23" t="str">
        <f>_xlfn.XLOOKUP(B1951,'INCIDENT-05-03-2026'!E:E,'INCIDENT-05-03-2026'!F:F,"")</f>
        <v/>
      </c>
      <c r="AP1951" s="7" t="s">
        <v>5537</v>
      </c>
      <c r="AQ1951" s="6"/>
      <c r="AR1951" s="7"/>
      <c r="AS1951" s="3" t="str">
        <f>_xlfn.XLOOKUP(B1951,'[3]tt num | region | site id'!$C:$C,'[3]tt num | region | site id'!$Q:$Q,"")</f>
        <v/>
      </c>
      <c r="AT1951" s="24" t="str">
        <f>_xlfn.XLOOKUP(B1951,'[4]Cells Huawei 03052026 12h'!$B:$B,'[4]Cells Huawei 03052026 12h'!$T:$T,"")</f>
        <v/>
      </c>
      <c r="AU1951" s="24" t="str">
        <f>_xlfn.XLOOKUP(B1951,'[5]cells down 02052026 8h50'!$B:$B,'[5]cells down 02052026 8h50'!$R:$R,"")</f>
        <v/>
      </c>
      <c r="AV1951" s="24" t="str">
        <f>_xlfn.XLOOKUP(B1951,'[5]cells down 02052026 13h50'!$B:$B,'[5]cells down 02052026 13h50'!$R:$R,"")</f>
        <v/>
      </c>
      <c r="AW1951" s="24" t="str">
        <f>_xlfn.XLOOKUP(B1951,'[5]cells down 02052026 13h50'!$B:$B,'[5]cells down 02052026 13h50'!$R:$R,"")</f>
        <v/>
      </c>
      <c r="AX1951" s="24" t="str">
        <f>_xlfn.XLOOKUP(B1951,'[6]cell downs 03052026 8h40 '!$B:$B,'[6]cell downs 03052026 8h40 '!$R:$R,"")</f>
        <v/>
      </c>
      <c r="AY1951" s="24" t="str">
        <f>_xlfn.XLOOKUP(B1951,'[7]ALL SITES DOWN'!$D:$D,'[7]ALL SITES DOWN'!$J:$J,"")</f>
        <v/>
      </c>
      <c r="AZ1951" s="24" t="str">
        <f>_xlfn.XLOOKUP(B1951,'[8]ALL SITES DOWN'!$D:$D,'[8]ALL SITES DOWN'!$J:$J,"")</f>
        <v/>
      </c>
      <c r="BA1951" s="9" t="str">
        <f>_xlfn.XLOOKUP(B1951,[9]sheet1!$AC:$AC,[9]sheet1!$AF:$AF,"")</f>
        <v/>
      </c>
      <c r="BB1951" s="14" t="s">
        <v>5537</v>
      </c>
      <c r="BC1951" s="14" t="s">
        <v>5537</v>
      </c>
      <c r="BD1951" s="14" t="str">
        <f>_xlfn.XLOOKUP(B1951,'[10]cell downs 18042026 17h'!$B:$B,'[10]cell downs 18042026 17h'!$B:$B,"")</f>
        <v/>
      </c>
      <c r="BE1951" s="14" t="str">
        <f>_xlfn.XLOOKUP(B1951,'[11]Cells Huawei 19042026 15h'!$B:$B,'[11]Cells Huawei 19042026 15h'!$B:$B,"")</f>
        <v/>
      </c>
      <c r="BF1951" s="9" t="str">
        <f>_xlfn.XLOOKUP(B1951,'[12]cells down 19042026 9H40'!$B:$B,'[12]cells down 19042026 9H40'!$B:$B,"")</f>
        <v/>
      </c>
      <c r="BG1951" s="9" t="s">
        <v>5537</v>
      </c>
      <c r="BH1951" s="9" t="s">
        <v>1713</v>
      </c>
    </row>
    <row r="1952" spans="1:60" s="9" customFormat="1" x14ac:dyDescent="0.3">
      <c r="A1952" s="1" t="s">
        <v>5231</v>
      </c>
      <c r="B1952" s="8" t="s">
        <v>5232</v>
      </c>
      <c r="C1952" s="3" t="str">
        <f>_xlfn.XLOOKUP(B1952,'[1]daily break down'!$D:$D,'[1]daily break down'!$E:$E,"")</f>
        <v>SUD-OUEST</v>
      </c>
      <c r="D1952" s="1" t="s">
        <v>11</v>
      </c>
      <c r="E1952" s="1" t="s">
        <v>96</v>
      </c>
      <c r="F1952" s="3" t="s">
        <v>13</v>
      </c>
      <c r="G1952" s="1" t="s">
        <v>5231</v>
      </c>
      <c r="H1952" s="41" t="str">
        <f>_xlfn.XLOOKUP(B1952,[2]CALCULATION!$B:$B,[2]CALCULATION!$H:$H,"")</f>
        <v>NOKIA</v>
      </c>
      <c r="I1952" s="34">
        <v>0</v>
      </c>
      <c r="J1952" s="34">
        <v>0</v>
      </c>
      <c r="K1952" s="34">
        <v>0</v>
      </c>
      <c r="L1952" s="34">
        <v>0</v>
      </c>
      <c r="M1952" s="34">
        <v>0</v>
      </c>
      <c r="N1952" s="34">
        <v>0</v>
      </c>
      <c r="O1952" s="34">
        <v>0</v>
      </c>
      <c r="P1952" s="34">
        <v>0</v>
      </c>
      <c r="Q1952" s="34">
        <v>0</v>
      </c>
      <c r="R1952" s="34">
        <v>0</v>
      </c>
      <c r="S1952" s="35">
        <v>0</v>
      </c>
      <c r="T1952" s="35">
        <v>0</v>
      </c>
      <c r="U1952" s="35">
        <v>0</v>
      </c>
      <c r="V1952" s="35">
        <v>0</v>
      </c>
      <c r="W1952" s="35">
        <v>0</v>
      </c>
      <c r="X1952" s="35">
        <v>0</v>
      </c>
      <c r="Y1952" s="35">
        <v>0</v>
      </c>
      <c r="Z1952" s="35">
        <v>0</v>
      </c>
      <c r="AA1952" s="35">
        <v>0</v>
      </c>
      <c r="AB1952" s="35">
        <v>0</v>
      </c>
      <c r="AC1952" s="35">
        <v>0</v>
      </c>
      <c r="AD1952" s="35">
        <v>0</v>
      </c>
      <c r="AE1952" s="58" t="s">
        <v>5603</v>
      </c>
      <c r="AF1952" s="58"/>
      <c r="AG1952" s="57" t="str" cm="1">
        <f t="array" ref="AG1952">IFERROR(_xlfn.IFS(
AI1952="MPR ISSUE","PDH",
AI1952="BSS Hardware Issue","BSS",
AI1952="Sites strategiques, MLL, Pylone, etc.","ENVTECH",
AI1952="AKTIVCO DEFAUT GE &amp; POWER Cabinet","AKTIVCO",
AI1952="AKTIVCO Coupure ENEO &amp; Baisse de tension","AKTIVCO GRID ONLY",
AI1952="Coupure ENEO &amp; Baisse de tension","IHS GRID ONLY",
AI1952="Defaut GE &amp; POWER Cabinet","IHS",
AI1952="Sharing","Partners",
AI1952="Sites strategiques &amp; DataCenter","SST &amp; DC",
AI1952="Exclu","Exclu",
AI1952="SAT","SAT",
AI1952="SPARE-ISSUE","SPARE-ISSUE",
AI1952="Fiber CAmtel","TRANS_FO_CAMTEL",
AI1952="Fiber AOF","Fiber AOF",
AI1952="Projet OCM (HUAWEI)","TRAVAUX-HUAWEI",
AI1952="Projet OCM (NOKIA)","TRAVAUX-NOKIA",
AI1952="ACCESS-ISSUE","ACCESS-ISSUE",
AI1952="Projet OCM (ZTE, NOKIA, autres projets)","TRAVAUX OCM",
AI1952="No root CAuse","No root cause",
AI1952="ODU HS","PDH",
AI1952="IP &amp; VLAN","PDH",
AI1952="Warehouse HUAWEI","SPARE-ISSUE",
AI1952="SPARE-HS","SPARE-ISSUE",
AI1952="Power Telco","BSS",AI1952="no impacts","no impacts"
),"")</f>
        <v>no impacts</v>
      </c>
      <c r="AH1952" s="57" t="str" cm="1">
        <f t="array" ref="AH1952">IFERROR(_xlfn.IFS(
AI1952="MPR ISSUE","TX ISSUE",
AI1952="BSS Hardware Issue","RAN ISSUE",
AI1952="Sites strategiques, MLL, Pylone, etc.","ENVTECH",
AI1952="AKTIVCO DEFAUT GE &amp; POWER Cabinet","POWER ISSUE",
AI1952="AKTIVCO Coupure ENEO &amp; Baisse de tension","POWER ISSUE",
AI1952="Coupure ENEO &amp; Baisse de tension","POWER ISSUE",
AI1952="Defaut GE &amp; POWER Cabinet","POWER ISSUE",
AI1952="Sharing","POWER ISSUE",
AI1952="Sites strategiques &amp; DataCenter","POWER ISSUE",
AI1952="Exclu","Exclu",
AI1952="SAT","TX ISSUE",
AI1952="SPARE-ISSUE","SPARE-ISSUE",
AI1952="Fiber CAmtel","TX ISSUE",
AI1952="Fiber AOF","TX ISSUE",
AI1952="Projet OCM (HUAWEI)","TRAVAUX-HUAWEI",
AI1952="Projet OCM (NOKIA)","TRAVAUX -NOKIA",
AI1952="ACCESS-ISSUE","ACCESS-ISSUE",
AI1952="Projet OCM (ZTE, NOKIA, autres projets)","TRAVAUX OCM",
AI1952="No root CAuse","No root cause",
AI1952="ODU HS","TX ISSUE",
AI1952="IP &amp; VLAN","TX ISSUE",
AI1952="Warehouse HUAWEI","SPARE-ISSUE",
AI1952="SPARE-HS","SPARE-ISSUE",
AI1952="Power Telco","RAN ISSUE",AI1952="no impacts","no impacts"
),"")</f>
        <v>no impacts</v>
      </c>
      <c r="AI1952" s="85" t="s">
        <v>5998</v>
      </c>
      <c r="AJ1952" s="57" t="str" cm="1">
        <f t="array" ref="AJ1952">IFERROR(_xlfn.IFS(
AI1952="MPR ISSUE","ACTIVE",
AI1952="BSS Hardware Issue","ACTIVE",
AI1952="Sites strategiques, MLL, Pylone, etc.","PASSIVE",
AI1952="AKTIVCO DEFAUT GE &amp; POWER Cabinet","PASSIVE",
AI1952="AKTIVCO Coupure ENEO &amp; Baisse de tension","PASSIVE",
AI1952="Coupure ENEO &amp; Baisse de tension","PASSIVE",
AI1952="Defaut GE &amp; POWER Cabinet","PASSIVE",
AI1952="Sharing","PASSIVE",
AI1952="Sites strategiques &amp; DataCenter","PASSIVE",
AI1952="Exclu","Exclu",
AI1952="SAT","ACTIVE",
AI1952="SPARE-ISSUE","SPARE-ISSUE",
AI1952="Fiber CAmtel","ACTIVE",
AI1952="Fiber AOF","ACTIVE",
AI1952="Projet OCM (HUAWEI)","PLANNED WORKS",
AI1952="Projet OCM (NOKIA)","PLANNED WORKS",
AI1952="ACCESS-ISSUE","ACCESS-ISSUE",
AI1952="Projet OCM (ZTE, NOKIA, autres projets)","PLANNED WORKS",
AI1952="No root CAuse","No root cause",
AI1952="ODU HS","ACTIVE",
AI1952="IP &amp; VLAN","ACTIVE",
AI1952="Warehouse HUAWEI","SPARE-ISSUE",
AI1952="SPARE-HS","SPARE-ISSUE",
AI1952="Power Telco","ACTIVE", AI1952="no impacts","no impacts"
),"")</f>
        <v>no impacts</v>
      </c>
      <c r="AK1952" s="23" t="s">
        <v>5537</v>
      </c>
      <c r="AL1952" s="23" t="str">
        <f t="shared" si="53"/>
        <v>SUO_032</v>
      </c>
      <c r="AN1952" s="9" t="s">
        <v>5537</v>
      </c>
      <c r="AO1952" s="23" t="str">
        <f>_xlfn.XLOOKUP(B1952,'INCIDENT-05-03-2026'!E:E,'INCIDENT-05-03-2026'!F:F,"")</f>
        <v/>
      </c>
      <c r="AP1952" s="7" t="s">
        <v>5537</v>
      </c>
      <c r="AQ1952" s="6"/>
      <c r="AR1952" s="7"/>
      <c r="AS1952" s="3" t="str">
        <f>_xlfn.XLOOKUP(B1952,'[3]tt num | region | site id'!$C:$C,'[3]tt num | region | site id'!$Q:$Q,"")</f>
        <v/>
      </c>
      <c r="AT1952" s="24" t="str">
        <f>_xlfn.XLOOKUP(B1952,'[4]Cells Huawei 03052026 12h'!$B:$B,'[4]Cells Huawei 03052026 12h'!$T:$T,"")</f>
        <v/>
      </c>
      <c r="AU1952" s="24" t="str">
        <f>_xlfn.XLOOKUP(B1952,'[5]cells down 02052026 8h50'!$B:$B,'[5]cells down 02052026 8h50'!$R:$R,"")</f>
        <v/>
      </c>
      <c r="AV1952" s="24" t="str">
        <f>_xlfn.XLOOKUP(B1952,'[5]cells down 02052026 13h50'!$B:$B,'[5]cells down 02052026 13h50'!$R:$R,"")</f>
        <v/>
      </c>
      <c r="AW1952" s="24" t="str">
        <f>_xlfn.XLOOKUP(B1952,'[5]cells down 02052026 13h50'!$B:$B,'[5]cells down 02052026 13h50'!$R:$R,"")</f>
        <v/>
      </c>
      <c r="AX1952" s="24" t="str">
        <f>_xlfn.XLOOKUP(B1952,'[6]cell downs 03052026 8h40 '!$B:$B,'[6]cell downs 03052026 8h40 '!$R:$R,"")</f>
        <v/>
      </c>
      <c r="AY1952" s="24" t="str">
        <f>_xlfn.XLOOKUP(B1952,'[7]ALL SITES DOWN'!$D:$D,'[7]ALL SITES DOWN'!$J:$J,"")</f>
        <v/>
      </c>
      <c r="AZ1952" s="24" t="str">
        <f>_xlfn.XLOOKUP(B1952,'[8]ALL SITES DOWN'!$D:$D,'[8]ALL SITES DOWN'!$J:$J,"")</f>
        <v/>
      </c>
      <c r="BA1952" s="9" t="str">
        <f>_xlfn.XLOOKUP(B1952,[9]sheet1!$AC:$AC,[9]sheet1!$AF:$AF,"")</f>
        <v/>
      </c>
      <c r="BB1952" s="14" t="s">
        <v>5537</v>
      </c>
      <c r="BC1952" s="14" t="s">
        <v>5537</v>
      </c>
      <c r="BD1952" s="14" t="str">
        <f>_xlfn.XLOOKUP(B1952,'[10]cell downs 18042026 17h'!$B:$B,'[10]cell downs 18042026 17h'!$B:$B,"")</f>
        <v/>
      </c>
      <c r="BE1952" s="14" t="str">
        <f>_xlfn.XLOOKUP(B1952,'[11]Cells Huawei 19042026 15h'!$B:$B,'[11]Cells Huawei 19042026 15h'!$B:$B,"")</f>
        <v/>
      </c>
      <c r="BF1952" s="9" t="str">
        <f>_xlfn.XLOOKUP(B1952,'[12]cells down 19042026 9H40'!$B:$B,'[12]cells down 19042026 9H40'!$B:$B,"")</f>
        <v/>
      </c>
      <c r="BG1952" s="9" t="s">
        <v>5232</v>
      </c>
      <c r="BH1952" s="9" t="s">
        <v>5537</v>
      </c>
    </row>
    <row r="1953" spans="1:60" s="9" customFormat="1" x14ac:dyDescent="0.3">
      <c r="A1953" s="1" t="s">
        <v>5233</v>
      </c>
      <c r="B1953" s="8" t="s">
        <v>5234</v>
      </c>
      <c r="C1953" s="3" t="str">
        <f>_xlfn.XLOOKUP(B1953,'[1]daily break down'!$D:$D,'[1]daily break down'!$E:$E,"")</f>
        <v>SUD-OUEST</v>
      </c>
      <c r="D1953" s="1" t="s">
        <v>21</v>
      </c>
      <c r="E1953" s="1" t="e">
        <v>#N/A</v>
      </c>
      <c r="F1953" s="3" t="s">
        <v>13</v>
      </c>
      <c r="G1953" s="1" t="s">
        <v>5233</v>
      </c>
      <c r="H1953" s="41" t="str">
        <f>_xlfn.XLOOKUP(B1953,[2]CALCULATION!$B:$B,[2]CALCULATION!$H:$H,"")</f>
        <v>NOKIA</v>
      </c>
      <c r="I1953" s="34">
        <v>0</v>
      </c>
      <c r="J1953" s="34">
        <v>0</v>
      </c>
      <c r="K1953" s="34">
        <v>0</v>
      </c>
      <c r="L1953" s="34">
        <v>0</v>
      </c>
      <c r="M1953" s="34">
        <v>0</v>
      </c>
      <c r="N1953" s="34">
        <v>0</v>
      </c>
      <c r="O1953" s="34">
        <v>0</v>
      </c>
      <c r="P1953" s="34">
        <v>0</v>
      </c>
      <c r="Q1953" s="34">
        <v>0</v>
      </c>
      <c r="R1953" s="34">
        <v>0</v>
      </c>
      <c r="S1953" s="35">
        <v>0</v>
      </c>
      <c r="T1953" s="35">
        <v>0</v>
      </c>
      <c r="U1953" s="35">
        <v>0</v>
      </c>
      <c r="V1953" s="35">
        <v>0</v>
      </c>
      <c r="W1953" s="35">
        <v>0</v>
      </c>
      <c r="X1953" s="35">
        <v>0</v>
      </c>
      <c r="Y1953" s="35">
        <v>0</v>
      </c>
      <c r="Z1953" s="35">
        <v>0</v>
      </c>
      <c r="AA1953" s="35">
        <v>0</v>
      </c>
      <c r="AB1953" s="35">
        <v>0</v>
      </c>
      <c r="AC1953" s="35">
        <v>0</v>
      </c>
      <c r="AD1953" s="35">
        <v>0</v>
      </c>
      <c r="AE1953" s="58" t="s">
        <v>5603</v>
      </c>
      <c r="AF1953" s="58"/>
      <c r="AG1953" s="57" t="str" cm="1">
        <f t="array" ref="AG1953">IFERROR(_xlfn.IFS(
AI1953="MPR ISSUE","PDH",
AI1953="BSS Hardware Issue","BSS",
AI1953="Sites strategiques, MLL, Pylone, etc.","ENVTECH",
AI1953="AKTIVCO DEFAUT GE &amp; POWER Cabinet","AKTIVCO",
AI1953="AKTIVCO Coupure ENEO &amp; Baisse de tension","AKTIVCO GRID ONLY",
AI1953="Coupure ENEO &amp; Baisse de tension","IHS GRID ONLY",
AI1953="Defaut GE &amp; POWER Cabinet","IHS",
AI1953="Sharing","Partners",
AI1953="Sites strategiques &amp; DataCenter","SST &amp; DC",
AI1953="Exclu","Exclu",
AI1953="SAT","SAT",
AI1953="SPARE-ISSUE","SPARE-ISSUE",
AI1953="Fiber CAmtel","TRANS_FO_CAMTEL",
AI1953="Fiber AOF","Fiber AOF",
AI1953="Projet OCM (HUAWEI)","TRAVAUX-HUAWEI",
AI1953="Projet OCM (NOKIA)","TRAVAUX-NOKIA",
AI1953="ACCESS-ISSUE","ACCESS-ISSUE",
AI1953="Projet OCM (ZTE, NOKIA, autres projets)","TRAVAUX OCM",
AI1953="No root CAuse","No root cause",
AI1953="ODU HS","PDH",
AI1953="IP &amp; VLAN","PDH",
AI1953="Warehouse HUAWEI","SPARE-ISSUE",
AI1953="SPARE-HS","SPARE-ISSUE",
AI1953="Power Telco","BSS",AI1953="no impacts","no impacts"
),"")</f>
        <v>no impacts</v>
      </c>
      <c r="AH1953" s="57" t="str" cm="1">
        <f t="array" ref="AH1953">IFERROR(_xlfn.IFS(
AI1953="MPR ISSUE","TX ISSUE",
AI1953="BSS Hardware Issue","RAN ISSUE",
AI1953="Sites strategiques, MLL, Pylone, etc.","ENVTECH",
AI1953="AKTIVCO DEFAUT GE &amp; POWER Cabinet","POWER ISSUE",
AI1953="AKTIVCO Coupure ENEO &amp; Baisse de tension","POWER ISSUE",
AI1953="Coupure ENEO &amp; Baisse de tension","POWER ISSUE",
AI1953="Defaut GE &amp; POWER Cabinet","POWER ISSUE",
AI1953="Sharing","POWER ISSUE",
AI1953="Sites strategiques &amp; DataCenter","POWER ISSUE",
AI1953="Exclu","Exclu",
AI1953="SAT","TX ISSUE",
AI1953="SPARE-ISSUE","SPARE-ISSUE",
AI1953="Fiber CAmtel","TX ISSUE",
AI1953="Fiber AOF","TX ISSUE",
AI1953="Projet OCM (HUAWEI)","TRAVAUX-HUAWEI",
AI1953="Projet OCM (NOKIA)","TRAVAUX -NOKIA",
AI1953="ACCESS-ISSUE","ACCESS-ISSUE",
AI1953="Projet OCM (ZTE, NOKIA, autres projets)","TRAVAUX OCM",
AI1953="No root CAuse","No root cause",
AI1953="ODU HS","TX ISSUE",
AI1953="IP &amp; VLAN","TX ISSUE",
AI1953="Warehouse HUAWEI","SPARE-ISSUE",
AI1953="SPARE-HS","SPARE-ISSUE",
AI1953="Power Telco","RAN ISSUE",AI1953="no impacts","no impacts"
),"")</f>
        <v>no impacts</v>
      </c>
      <c r="AI1953" s="85" t="s">
        <v>5998</v>
      </c>
      <c r="AJ1953" s="57" t="str" cm="1">
        <f t="array" ref="AJ1953">IFERROR(_xlfn.IFS(
AI1953="MPR ISSUE","ACTIVE",
AI1953="BSS Hardware Issue","ACTIVE",
AI1953="Sites strategiques, MLL, Pylone, etc.","PASSIVE",
AI1953="AKTIVCO DEFAUT GE &amp; POWER Cabinet","PASSIVE",
AI1953="AKTIVCO Coupure ENEO &amp; Baisse de tension","PASSIVE",
AI1953="Coupure ENEO &amp; Baisse de tension","PASSIVE",
AI1953="Defaut GE &amp; POWER Cabinet","PASSIVE",
AI1953="Sharing","PASSIVE",
AI1953="Sites strategiques &amp; DataCenter","PASSIVE",
AI1953="Exclu","Exclu",
AI1953="SAT","ACTIVE",
AI1953="SPARE-ISSUE","SPARE-ISSUE",
AI1953="Fiber CAmtel","ACTIVE",
AI1953="Fiber AOF","ACTIVE",
AI1953="Projet OCM (HUAWEI)","PLANNED WORKS",
AI1953="Projet OCM (NOKIA)","PLANNED WORKS",
AI1953="ACCESS-ISSUE","ACCESS-ISSUE",
AI1953="Projet OCM (ZTE, NOKIA, autres projets)","PLANNED WORKS",
AI1953="No root CAuse","No root cause",
AI1953="ODU HS","ACTIVE",
AI1953="IP &amp; VLAN","ACTIVE",
AI1953="Warehouse HUAWEI","SPARE-ISSUE",
AI1953="SPARE-HS","SPARE-ISSUE",
AI1953="Power Telco","ACTIVE", AI1953="no impacts","no impacts"
),"")</f>
        <v>no impacts</v>
      </c>
      <c r="AK1953" s="23" t="s">
        <v>5537</v>
      </c>
      <c r="AL1953" s="23" t="str">
        <f t="shared" si="53"/>
        <v>SUO_034</v>
      </c>
      <c r="AN1953" s="9" t="s">
        <v>5537</v>
      </c>
      <c r="AO1953" s="23" t="str">
        <f>_xlfn.XLOOKUP(B1953,'INCIDENT-05-03-2026'!E:E,'INCIDENT-05-03-2026'!F:F,"")</f>
        <v/>
      </c>
      <c r="AP1953" s="7" t="s">
        <v>5537</v>
      </c>
      <c r="AQ1953" s="6"/>
      <c r="AR1953" s="7"/>
      <c r="AS1953" s="3" t="str">
        <f>_xlfn.XLOOKUP(B1953,'[3]tt num | region | site id'!$C:$C,'[3]tt num | region | site id'!$Q:$Q,"")</f>
        <v/>
      </c>
      <c r="AT1953" s="24" t="str">
        <f>_xlfn.XLOOKUP(B1953,'[4]Cells Huawei 03052026 12h'!$B:$B,'[4]Cells Huawei 03052026 12h'!$T:$T,"")</f>
        <v/>
      </c>
      <c r="AU1953" s="24" t="str">
        <f>_xlfn.XLOOKUP(B1953,'[5]cells down 02052026 8h50'!$B:$B,'[5]cells down 02052026 8h50'!$R:$R,"")</f>
        <v/>
      </c>
      <c r="AV1953" s="24" t="str">
        <f>_xlfn.XLOOKUP(B1953,'[5]cells down 02052026 13h50'!$B:$B,'[5]cells down 02052026 13h50'!$R:$R,"")</f>
        <v/>
      </c>
      <c r="AW1953" s="24" t="str">
        <f>_xlfn.XLOOKUP(B1953,'[5]cells down 02052026 13h50'!$B:$B,'[5]cells down 02052026 13h50'!$R:$R,"")</f>
        <v/>
      </c>
      <c r="AX1953" s="24" t="str">
        <f>_xlfn.XLOOKUP(B1953,'[6]cell downs 03052026 8h40 '!$B:$B,'[6]cell downs 03052026 8h40 '!$R:$R,"")</f>
        <v/>
      </c>
      <c r="AY1953" s="24" t="str">
        <f>_xlfn.XLOOKUP(B1953,'[7]ALL SITES DOWN'!$D:$D,'[7]ALL SITES DOWN'!$J:$J,"")</f>
        <v/>
      </c>
      <c r="AZ1953" s="24" t="str">
        <f>_xlfn.XLOOKUP(B1953,'[8]ALL SITES DOWN'!$D:$D,'[8]ALL SITES DOWN'!$J:$J,"")</f>
        <v/>
      </c>
      <c r="BA1953" s="9" t="str">
        <f>_xlfn.XLOOKUP(B1953,[9]sheet1!$AC:$AC,[9]sheet1!$AF:$AF,"")</f>
        <v/>
      </c>
      <c r="BB1953" s="14" t="s">
        <v>5537</v>
      </c>
      <c r="BC1953" s="14" t="s">
        <v>5537</v>
      </c>
      <c r="BD1953" s="14" t="str">
        <f>_xlfn.XLOOKUP(B1953,'[10]cell downs 18042026 17h'!$B:$B,'[10]cell downs 18042026 17h'!$B:$B,"")</f>
        <v/>
      </c>
      <c r="BE1953" s="14" t="str">
        <f>_xlfn.XLOOKUP(B1953,'[11]Cells Huawei 19042026 15h'!$B:$B,'[11]Cells Huawei 19042026 15h'!$B:$B,"")</f>
        <v/>
      </c>
      <c r="BF1953" s="9" t="str">
        <f>_xlfn.XLOOKUP(B1953,'[12]cells down 19042026 9H40'!$B:$B,'[12]cells down 19042026 9H40'!$B:$B,"")</f>
        <v/>
      </c>
      <c r="BG1953" s="9" t="s">
        <v>5537</v>
      </c>
      <c r="BH1953" s="9" t="s">
        <v>5537</v>
      </c>
    </row>
    <row r="1954" spans="1:60" s="9" customFormat="1" x14ac:dyDescent="0.3">
      <c r="A1954" s="1" t="s">
        <v>5246</v>
      </c>
      <c r="B1954" s="8" t="s">
        <v>5247</v>
      </c>
      <c r="C1954" s="3" t="str">
        <f>_xlfn.XLOOKUP(B1954,'[1]daily break down'!$D:$D,'[1]daily break down'!$E:$E,"")</f>
        <v>SUD-OUEST</v>
      </c>
      <c r="D1954" s="1" t="s">
        <v>11</v>
      </c>
      <c r="E1954" s="1" t="s">
        <v>1160</v>
      </c>
      <c r="F1954" s="3" t="s">
        <v>13</v>
      </c>
      <c r="G1954" s="1" t="s">
        <v>5248</v>
      </c>
      <c r="H1954" s="40" t="str">
        <f>_xlfn.XLOOKUP(B1954,[2]CALCULATION!$B:$B,[2]CALCULATION!$H:$H,"")</f>
        <v>Huawei</v>
      </c>
      <c r="I1954" s="34">
        <v>0</v>
      </c>
      <c r="J1954" s="34">
        <v>0</v>
      </c>
      <c r="K1954" s="34">
        <v>0</v>
      </c>
      <c r="L1954" s="34">
        <v>0</v>
      </c>
      <c r="M1954" s="34">
        <v>0</v>
      </c>
      <c r="N1954" s="34">
        <v>0</v>
      </c>
      <c r="O1954" s="34">
        <v>0</v>
      </c>
      <c r="P1954" s="34">
        <v>0</v>
      </c>
      <c r="Q1954" s="34">
        <v>0</v>
      </c>
      <c r="R1954" s="34">
        <v>0</v>
      </c>
      <c r="S1954" s="35">
        <v>0</v>
      </c>
      <c r="T1954" s="35">
        <v>0</v>
      </c>
      <c r="U1954" s="35">
        <v>0</v>
      </c>
      <c r="V1954" s="35">
        <v>0</v>
      </c>
      <c r="W1954" s="35">
        <v>0</v>
      </c>
      <c r="X1954" s="35">
        <v>0</v>
      </c>
      <c r="Y1954" s="35">
        <v>0</v>
      </c>
      <c r="Z1954" s="35">
        <v>0</v>
      </c>
      <c r="AA1954" s="35">
        <v>0</v>
      </c>
      <c r="AB1954" s="35">
        <v>0</v>
      </c>
      <c r="AC1954" s="35">
        <v>0</v>
      </c>
      <c r="AD1954" s="35">
        <v>0</v>
      </c>
      <c r="AE1954" s="58" t="s">
        <v>5559</v>
      </c>
      <c r="AF1954" s="58"/>
      <c r="AG1954" s="57" t="str" cm="1">
        <f t="array" ref="AG1954">IFERROR(_xlfn.IFS(
AI1954="MPR ISSUE","PDH",
AI1954="BSS Hardware Issue","BSS",
AI1954="Sites strategiques, MLL, Pylone, etc.","ENVTECH",
AI1954="AKTIVCO DEFAUT GE &amp; POWER Cabinet","AKTIVCO",
AI1954="AKTIVCO Coupure ENEO &amp; Baisse de tension","AKTIVCO GRID ONLY",
AI1954="Coupure ENEO &amp; Baisse de tension","IHS GRID ONLY",
AI1954="Defaut GE &amp; POWER Cabinet","IHS",
AI1954="Sharing","Partners",
AI1954="Sites strategiques &amp; DataCenter","SST &amp; DC",
AI1954="Exclu","Exclu",
AI1954="SAT","SAT",
AI1954="SPARE-ISSUE","SPARE-ISSUE",
AI1954="Fiber CAmtel","TRANS_FO_CAMTEL",
AI1954="Fiber AOF","Fiber AOF",
AI1954="Projet OCM (HUAWEI)","TRAVAUX-HUAWEI",
AI1954="Projet OCM (NOKIA)","TRAVAUX-NOKIA",
AI1954="ACCESS-ISSUE","ACCESS-ISSUE",
AI1954="Projet OCM (ZTE, NOKIA, autres projets)","TRAVAUX OCM",
AI1954="No root CAuse","No root cause",
AI1954="ODU HS","PDH",
AI1954="IP &amp; VLAN","PDH",
AI1954="Warehouse HUAWEI","SPARE-ISSUE",
AI1954="SPARE-HS","SPARE-ISSUE",
AI1954="Power Telco","BSS",AI1954="no impacts","no impacts"
),"")</f>
        <v>Exclu</v>
      </c>
      <c r="AH1954" s="57" t="str" cm="1">
        <f t="array" ref="AH1954">IFERROR(_xlfn.IFS(
AI1954="MPR ISSUE","TX ISSUE",
AI1954="BSS Hardware Issue","RAN ISSUE",
AI1954="Sites strategiques, MLL, Pylone, etc.","ENVTECH",
AI1954="AKTIVCO DEFAUT GE &amp; POWER Cabinet","POWER ISSUE",
AI1954="AKTIVCO Coupure ENEO &amp; Baisse de tension","POWER ISSUE",
AI1954="Coupure ENEO &amp; Baisse de tension","POWER ISSUE",
AI1954="Defaut GE &amp; POWER Cabinet","POWER ISSUE",
AI1954="Sharing","POWER ISSUE",
AI1954="Sites strategiques &amp; DataCenter","POWER ISSUE",
AI1954="Exclu","Exclu",
AI1954="SAT","TX ISSUE",
AI1954="SPARE-ISSUE","SPARE-ISSUE",
AI1954="Fiber CAmtel","TX ISSUE",
AI1954="Fiber AOF","TX ISSUE",
AI1954="Projet OCM (HUAWEI)","TRAVAUX-HUAWEI",
AI1954="Projet OCM (NOKIA)","TRAVAUX -NOKIA",
AI1954="ACCESS-ISSUE","ACCESS-ISSUE",
AI1954="Projet OCM (ZTE, NOKIA, autres projets)","TRAVAUX OCM",
AI1954="No root CAuse","No root cause",
AI1954="ODU HS","TX ISSUE",
AI1954="IP &amp; VLAN","TX ISSUE",
AI1954="Warehouse HUAWEI","SPARE-ISSUE",
AI1954="SPARE-HS","SPARE-ISSUE",
AI1954="Power Telco","RAN ISSUE",AI1954="no impacts","no impacts"
),"")</f>
        <v>Exclu</v>
      </c>
      <c r="AI1954" s="85" t="s">
        <v>5559</v>
      </c>
      <c r="AJ1954" s="57" t="str" cm="1">
        <f t="array" ref="AJ1954">IFERROR(_xlfn.IFS(
AI1954="MPR ISSUE","ACTIVE",
AI1954="BSS Hardware Issue","ACTIVE",
AI1954="Sites strategiques, MLL, Pylone, etc.","PASSIVE",
AI1954="AKTIVCO DEFAUT GE &amp; POWER Cabinet","PASSIVE",
AI1954="AKTIVCO Coupure ENEO &amp; Baisse de tension","PASSIVE",
AI1954="Coupure ENEO &amp; Baisse de tension","PASSIVE",
AI1954="Defaut GE &amp; POWER Cabinet","PASSIVE",
AI1954="Sharing","PASSIVE",
AI1954="Sites strategiques &amp; DataCenter","PASSIVE",
AI1954="Exclu","Exclu",
AI1954="SAT","ACTIVE",
AI1954="SPARE-ISSUE","SPARE-ISSUE",
AI1954="Fiber CAmtel","ACTIVE",
AI1954="Fiber AOF","ACTIVE",
AI1954="Projet OCM (HUAWEI)","PLANNED WORKS",
AI1954="Projet OCM (NOKIA)","PLANNED WORKS",
AI1954="ACCESS-ISSUE","ACCESS-ISSUE",
AI1954="Projet OCM (ZTE, NOKIA, autres projets)","PLANNED WORKS",
AI1954="No root CAuse","No root cause",
AI1954="ODU HS","ACTIVE",
AI1954="IP &amp; VLAN","ACTIVE",
AI1954="Warehouse HUAWEI","SPARE-ISSUE",
AI1954="SPARE-HS","SPARE-ISSUE",
AI1954="Power Telco","ACTIVE", AI1954="no impacts","no impacts"
),"")</f>
        <v>Exclu</v>
      </c>
      <c r="AK1954" s="23" t="s">
        <v>5537</v>
      </c>
      <c r="AL1954" s="23" t="str">
        <f t="shared" si="53"/>
        <v>SUO_049</v>
      </c>
      <c r="AN1954" s="9" t="s">
        <v>5537</v>
      </c>
      <c r="AO1954" s="23" t="str">
        <f>_xlfn.XLOOKUP(B1954,'INCIDENT-05-03-2026'!E:E,'INCIDENT-05-03-2026'!F:F,"")</f>
        <v/>
      </c>
      <c r="AP1954" s="7" t="s">
        <v>5537</v>
      </c>
      <c r="AQ1954" s="6"/>
      <c r="AR1954" s="7"/>
      <c r="AS1954" s="3" t="str">
        <f>_xlfn.XLOOKUP(B1954,'[3]tt num | region | site id'!$C:$C,'[3]tt num | region | site id'!$Q:$Q,"")</f>
        <v/>
      </c>
      <c r="AT1954" s="24" t="str">
        <f>_xlfn.XLOOKUP(B1954,'[4]Cells Huawei 03052026 12h'!$B:$B,'[4]Cells Huawei 03052026 12h'!$T:$T,"")</f>
        <v/>
      </c>
      <c r="AU1954" s="24" t="str">
        <f>_xlfn.XLOOKUP(B1954,'[5]cells down 02052026 8h50'!$B:$B,'[5]cells down 02052026 8h50'!$R:$R,"")</f>
        <v/>
      </c>
      <c r="AV1954" s="24" t="str">
        <f>_xlfn.XLOOKUP(B1954,'[5]cells down 02052026 13h50'!$B:$B,'[5]cells down 02052026 13h50'!$R:$R,"")</f>
        <v/>
      </c>
      <c r="AW1954" s="24" t="str">
        <f>_xlfn.XLOOKUP(B1954,'[5]cells down 02052026 13h50'!$B:$B,'[5]cells down 02052026 13h50'!$R:$R,"")</f>
        <v/>
      </c>
      <c r="AX1954" s="24" t="str">
        <f>_xlfn.XLOOKUP(B1954,'[6]cell downs 03052026 8h40 '!$B:$B,'[6]cell downs 03052026 8h40 '!$R:$R,"")</f>
        <v/>
      </c>
      <c r="AY1954" s="24" t="str">
        <f>_xlfn.XLOOKUP(B1954,'[7]ALL SITES DOWN'!$D:$D,'[7]ALL SITES DOWN'!$J:$J,"")</f>
        <v/>
      </c>
      <c r="AZ1954" s="24" t="str">
        <f>_xlfn.XLOOKUP(B1954,'[8]ALL SITES DOWN'!$D:$D,'[8]ALL SITES DOWN'!$J:$J,"")</f>
        <v/>
      </c>
      <c r="BA1954" s="9" t="str">
        <f>_xlfn.XLOOKUP(B1954,[9]sheet1!$AC:$AC,[9]sheet1!$AF:$AF,"")</f>
        <v/>
      </c>
      <c r="BB1954" s="14" t="s">
        <v>5537</v>
      </c>
      <c r="BC1954" s="14" t="s">
        <v>5537</v>
      </c>
      <c r="BD1954" s="14" t="str">
        <f>_xlfn.XLOOKUP(B1954,'[10]cell downs 18042026 17h'!$B:$B,'[10]cell downs 18042026 17h'!$B:$B,"")</f>
        <v/>
      </c>
      <c r="BE1954" s="14" t="str">
        <f>_xlfn.XLOOKUP(B1954,'[11]Cells Huawei 19042026 15h'!$B:$B,'[11]Cells Huawei 19042026 15h'!$B:$B,"")</f>
        <v/>
      </c>
      <c r="BF1954" s="9" t="str">
        <f>_xlfn.XLOOKUP(B1954,'[12]cells down 19042026 9H40'!$B:$B,'[12]cells down 19042026 9H40'!$B:$B,"")</f>
        <v/>
      </c>
      <c r="BG1954" s="9" t="s">
        <v>5247</v>
      </c>
      <c r="BH1954" s="9" t="s">
        <v>5537</v>
      </c>
    </row>
    <row r="1955" spans="1:60" s="9" customFormat="1" x14ac:dyDescent="0.3">
      <c r="A1955" s="1" t="s">
        <v>5254</v>
      </c>
      <c r="B1955" s="8" t="s">
        <v>5255</v>
      </c>
      <c r="C1955" s="3" t="str">
        <f>_xlfn.XLOOKUP(B1955,'[1]daily break down'!$D:$D,'[1]daily break down'!$E:$E,"")</f>
        <v>SUD-OUEST</v>
      </c>
      <c r="D1955" s="1" t="s">
        <v>11</v>
      </c>
      <c r="E1955" s="1" t="s">
        <v>1160</v>
      </c>
      <c r="F1955" s="3" t="s">
        <v>13</v>
      </c>
      <c r="G1955" s="1" t="s">
        <v>5256</v>
      </c>
      <c r="H1955" s="41" t="str">
        <f>_xlfn.XLOOKUP(B1955,[2]CALCULATION!$B:$B,[2]CALCULATION!$H:$H,"")</f>
        <v>NOKIA</v>
      </c>
      <c r="I1955" s="34">
        <v>0</v>
      </c>
      <c r="J1955" s="34">
        <v>0</v>
      </c>
      <c r="K1955" s="34">
        <v>0</v>
      </c>
      <c r="L1955" s="34">
        <v>0</v>
      </c>
      <c r="M1955" s="34">
        <v>0</v>
      </c>
      <c r="N1955" s="34">
        <v>0</v>
      </c>
      <c r="O1955" s="34">
        <v>0</v>
      </c>
      <c r="P1955" s="34">
        <v>0</v>
      </c>
      <c r="Q1955" s="34">
        <v>0</v>
      </c>
      <c r="R1955" s="34">
        <v>0</v>
      </c>
      <c r="S1955" s="35">
        <v>0</v>
      </c>
      <c r="T1955" s="35">
        <v>0</v>
      </c>
      <c r="U1955" s="35">
        <v>0</v>
      </c>
      <c r="V1955" s="35">
        <v>0</v>
      </c>
      <c r="W1955" s="35">
        <v>0</v>
      </c>
      <c r="X1955" s="35">
        <v>0</v>
      </c>
      <c r="Y1955" s="35">
        <v>0</v>
      </c>
      <c r="Z1955" s="35">
        <v>0</v>
      </c>
      <c r="AA1955" s="35">
        <v>0</v>
      </c>
      <c r="AB1955" s="35">
        <v>0</v>
      </c>
      <c r="AC1955" s="35">
        <v>0</v>
      </c>
      <c r="AD1955" s="35">
        <v>0</v>
      </c>
      <c r="AE1955" s="58" t="s">
        <v>5603</v>
      </c>
      <c r="AF1955" s="58"/>
      <c r="AG1955" s="57" t="str" cm="1">
        <f t="array" ref="AG1955">IFERROR(_xlfn.IFS(
AI1955="MPR ISSUE","PDH",
AI1955="BSS Hardware Issue","BSS",
AI1955="Sites strategiques, MLL, Pylone, etc.","ENVTECH",
AI1955="AKTIVCO DEFAUT GE &amp; POWER Cabinet","AKTIVCO",
AI1955="AKTIVCO Coupure ENEO &amp; Baisse de tension","AKTIVCO GRID ONLY",
AI1955="Coupure ENEO &amp; Baisse de tension","IHS GRID ONLY",
AI1955="Defaut GE &amp; POWER Cabinet","IHS",
AI1955="Sharing","Partners",
AI1955="Sites strategiques &amp; DataCenter","SST &amp; DC",
AI1955="Exclu","Exclu",
AI1955="SAT","SAT",
AI1955="SPARE-ISSUE","SPARE-ISSUE",
AI1955="Fiber CAmtel","TRANS_FO_CAMTEL",
AI1955="Fiber AOF","Fiber AOF",
AI1955="Projet OCM (HUAWEI)","TRAVAUX-HUAWEI",
AI1955="Projet OCM (NOKIA)","TRAVAUX-NOKIA",
AI1955="ACCESS-ISSUE","ACCESS-ISSUE",
AI1955="Projet OCM (ZTE, NOKIA, autres projets)","TRAVAUX OCM",
AI1955="No root CAuse","No root cause",
AI1955="ODU HS","PDH",
AI1955="IP &amp; VLAN","PDH",
AI1955="Warehouse HUAWEI","SPARE-ISSUE",
AI1955="SPARE-HS","SPARE-ISSUE",
AI1955="Power Telco","BSS",AI1955="no impacts","no impacts"
),"")</f>
        <v>no impacts</v>
      </c>
      <c r="AH1955" s="57" t="str" cm="1">
        <f t="array" ref="AH1955">IFERROR(_xlfn.IFS(
AI1955="MPR ISSUE","TX ISSUE",
AI1955="BSS Hardware Issue","RAN ISSUE",
AI1955="Sites strategiques, MLL, Pylone, etc.","ENVTECH",
AI1955="AKTIVCO DEFAUT GE &amp; POWER Cabinet","POWER ISSUE",
AI1955="AKTIVCO Coupure ENEO &amp; Baisse de tension","POWER ISSUE",
AI1955="Coupure ENEO &amp; Baisse de tension","POWER ISSUE",
AI1955="Defaut GE &amp; POWER Cabinet","POWER ISSUE",
AI1955="Sharing","POWER ISSUE",
AI1955="Sites strategiques &amp; DataCenter","POWER ISSUE",
AI1955="Exclu","Exclu",
AI1955="SAT","TX ISSUE",
AI1955="SPARE-ISSUE","SPARE-ISSUE",
AI1955="Fiber CAmtel","TX ISSUE",
AI1955="Fiber AOF","TX ISSUE",
AI1955="Projet OCM (HUAWEI)","TRAVAUX-HUAWEI",
AI1955="Projet OCM (NOKIA)","TRAVAUX -NOKIA",
AI1955="ACCESS-ISSUE","ACCESS-ISSUE",
AI1955="Projet OCM (ZTE, NOKIA, autres projets)","TRAVAUX OCM",
AI1955="No root CAuse","No root cause",
AI1955="ODU HS","TX ISSUE",
AI1955="IP &amp; VLAN","TX ISSUE",
AI1955="Warehouse HUAWEI","SPARE-ISSUE",
AI1955="SPARE-HS","SPARE-ISSUE",
AI1955="Power Telco","RAN ISSUE",AI1955="no impacts","no impacts"
),"")</f>
        <v>no impacts</v>
      </c>
      <c r="AI1955" s="85" t="s">
        <v>5998</v>
      </c>
      <c r="AJ1955" s="57" t="str" cm="1">
        <f t="array" ref="AJ1955">IFERROR(_xlfn.IFS(
AI1955="MPR ISSUE","ACTIVE",
AI1955="BSS Hardware Issue","ACTIVE",
AI1955="Sites strategiques, MLL, Pylone, etc.","PASSIVE",
AI1955="AKTIVCO DEFAUT GE &amp; POWER Cabinet","PASSIVE",
AI1955="AKTIVCO Coupure ENEO &amp; Baisse de tension","PASSIVE",
AI1955="Coupure ENEO &amp; Baisse de tension","PASSIVE",
AI1955="Defaut GE &amp; POWER Cabinet","PASSIVE",
AI1955="Sharing","PASSIVE",
AI1955="Sites strategiques &amp; DataCenter","PASSIVE",
AI1955="Exclu","Exclu",
AI1955="SAT","ACTIVE",
AI1955="SPARE-ISSUE","SPARE-ISSUE",
AI1955="Fiber CAmtel","ACTIVE",
AI1955="Fiber AOF","ACTIVE",
AI1955="Projet OCM (HUAWEI)","PLANNED WORKS",
AI1955="Projet OCM (NOKIA)","PLANNED WORKS",
AI1955="ACCESS-ISSUE","ACCESS-ISSUE",
AI1955="Projet OCM (ZTE, NOKIA, autres projets)","PLANNED WORKS",
AI1955="No root CAuse","No root cause",
AI1955="ODU HS","ACTIVE",
AI1955="IP &amp; VLAN","ACTIVE",
AI1955="Warehouse HUAWEI","SPARE-ISSUE",
AI1955="SPARE-HS","SPARE-ISSUE",
AI1955="Power Telco","ACTIVE", AI1955="no impacts","no impacts"
),"")</f>
        <v>no impacts</v>
      </c>
      <c r="AK1955" s="23" t="s">
        <v>5537</v>
      </c>
      <c r="AL1955" s="23" t="str">
        <f t="shared" si="53"/>
        <v>SUO_087</v>
      </c>
      <c r="AN1955" s="9" t="s">
        <v>5537</v>
      </c>
      <c r="AO1955" s="23" t="str">
        <f>_xlfn.XLOOKUP(B1955,'INCIDENT-05-03-2026'!E:E,'INCIDENT-05-03-2026'!F:F,"")</f>
        <v/>
      </c>
      <c r="AP1955" s="7" t="s">
        <v>5537</v>
      </c>
      <c r="AQ1955" s="6"/>
      <c r="AR1955" s="7"/>
      <c r="AS1955" s="3" t="str">
        <f>_xlfn.XLOOKUP(B1955,'[3]tt num | region | site id'!$C:$C,'[3]tt num | region | site id'!$Q:$Q,"")</f>
        <v/>
      </c>
      <c r="AT1955" s="24" t="str">
        <f>_xlfn.XLOOKUP(B1955,'[4]Cells Huawei 03052026 12h'!$B:$B,'[4]Cells Huawei 03052026 12h'!$T:$T,"")</f>
        <v/>
      </c>
      <c r="AU1955" s="24" t="str">
        <f>_xlfn.XLOOKUP(B1955,'[5]cells down 02052026 8h50'!$B:$B,'[5]cells down 02052026 8h50'!$R:$R,"")</f>
        <v/>
      </c>
      <c r="AV1955" s="24" t="str">
        <f>_xlfn.XLOOKUP(B1955,'[5]cells down 02052026 13h50'!$B:$B,'[5]cells down 02052026 13h50'!$R:$R,"")</f>
        <v/>
      </c>
      <c r="AW1955" s="24" t="str">
        <f>_xlfn.XLOOKUP(B1955,'[5]cells down 02052026 13h50'!$B:$B,'[5]cells down 02052026 13h50'!$R:$R,"")</f>
        <v/>
      </c>
      <c r="AX1955" s="24" t="str">
        <f>_xlfn.XLOOKUP(B1955,'[6]cell downs 03052026 8h40 '!$B:$B,'[6]cell downs 03052026 8h40 '!$R:$R,"")</f>
        <v/>
      </c>
      <c r="AY1955" s="24" t="str">
        <f>_xlfn.XLOOKUP(B1955,'[7]ALL SITES DOWN'!$D:$D,'[7]ALL SITES DOWN'!$J:$J,"")</f>
        <v/>
      </c>
      <c r="AZ1955" s="24" t="str">
        <f>_xlfn.XLOOKUP(B1955,'[8]ALL SITES DOWN'!$D:$D,'[8]ALL SITES DOWN'!$J:$J,"")</f>
        <v/>
      </c>
      <c r="BA1955" s="9" t="str">
        <f>_xlfn.XLOOKUP(B1955,[9]sheet1!$AC:$AC,[9]sheet1!$AF:$AF,"")</f>
        <v/>
      </c>
      <c r="BB1955" s="14" t="s">
        <v>5537</v>
      </c>
      <c r="BC1955" s="14" t="s">
        <v>5537</v>
      </c>
      <c r="BD1955" s="14" t="str">
        <f>_xlfn.XLOOKUP(B1955,'[10]cell downs 18042026 17h'!$B:$B,'[10]cell downs 18042026 17h'!$B:$B,"")</f>
        <v/>
      </c>
      <c r="BE1955" s="14" t="str">
        <f>_xlfn.XLOOKUP(B1955,'[11]Cells Huawei 19042026 15h'!$B:$B,'[11]Cells Huawei 19042026 15h'!$B:$B,"")</f>
        <v/>
      </c>
      <c r="BF1955" s="9" t="str">
        <f>_xlfn.XLOOKUP(B1955,'[12]cells down 19042026 9H40'!$B:$B,'[12]cells down 19042026 9H40'!$B:$B,"")</f>
        <v/>
      </c>
      <c r="BG1955" s="9" t="s">
        <v>5255</v>
      </c>
      <c r="BH1955" s="9" t="s">
        <v>594</v>
      </c>
    </row>
    <row r="1956" spans="1:60" s="9" customFormat="1" x14ac:dyDescent="0.3">
      <c r="A1956" s="1" t="s">
        <v>4145</v>
      </c>
      <c r="B1956" s="1" t="s">
        <v>4146</v>
      </c>
      <c r="C1956" s="3" t="str">
        <f>_xlfn.XLOOKUP(B1956,'[1]daily break down'!$D:$D,'[1]daily break down'!$E:$E,"")</f>
        <v>CENTRE</v>
      </c>
      <c r="D1956" s="1" t="s">
        <v>11</v>
      </c>
      <c r="E1956" s="1" t="s">
        <v>12</v>
      </c>
      <c r="F1956" s="3" t="s">
        <v>37</v>
      </c>
      <c r="G1956" s="1" t="s">
        <v>4147</v>
      </c>
      <c r="H1956" s="42" t="str">
        <f>_xlfn.XLOOKUP(B1956,[2]CALCULATION!$B:$B,[2]CALCULATION!$H:$H,"")</f>
        <v>ZTE</v>
      </c>
      <c r="I1956" s="34">
        <v>0</v>
      </c>
      <c r="J1956" s="34">
        <v>0</v>
      </c>
      <c r="K1956" s="34">
        <v>0</v>
      </c>
      <c r="L1956" s="34">
        <v>0</v>
      </c>
      <c r="M1956" s="34">
        <v>0</v>
      </c>
      <c r="N1956" s="34">
        <v>0</v>
      </c>
      <c r="O1956" s="34">
        <v>0</v>
      </c>
      <c r="P1956" s="34">
        <v>0</v>
      </c>
      <c r="Q1956" s="34">
        <v>0</v>
      </c>
      <c r="R1956" s="34">
        <v>0</v>
      </c>
      <c r="S1956" s="35">
        <v>0</v>
      </c>
      <c r="T1956" s="35">
        <v>0</v>
      </c>
      <c r="U1956" s="35">
        <v>0</v>
      </c>
      <c r="V1956" s="35">
        <v>0</v>
      </c>
      <c r="W1956" s="35">
        <v>0</v>
      </c>
      <c r="X1956" s="35">
        <v>0</v>
      </c>
      <c r="Y1956" s="35">
        <v>0</v>
      </c>
      <c r="Z1956" s="35">
        <v>0</v>
      </c>
      <c r="AA1956" s="35">
        <v>0</v>
      </c>
      <c r="AB1956" s="35">
        <v>0</v>
      </c>
      <c r="AC1956" s="35">
        <v>0</v>
      </c>
      <c r="AD1956" s="35">
        <v>0</v>
      </c>
      <c r="AE1956" s="58" t="s">
        <v>5560</v>
      </c>
      <c r="AF1956" s="58"/>
      <c r="AG1956" s="57" t="str" cm="1">
        <f t="array" ref="AG1956">IFERROR(_xlfn.IFS(
AI1956="MPR ISSUE","PDH",
AI1956="BSS Hardware Issue","BSS",
AI1956="Sites strategiques, MLL, Pylone, etc.","ENVTECH",
AI1956="AKTIVCO DEFAUT GE &amp; POWER Cabinet","AKTIVCO",
AI1956="AKTIVCO Coupure ENEO &amp; Baisse de tension","AKTIVCO GRID ONLY",
AI1956="Coupure ENEO &amp; Baisse de tension","IHS GRID ONLY",
AI1956="Defaut GE &amp; POWER Cabinet","IHS",
AI1956="Sharing","Partners",
AI1956="Sites strategiques &amp; DataCenter","SST &amp; DC",
AI1956="Exclu","Exclu",
AI1956="SAT","SAT",
AI1956="SPARE-ISSUE","SPARE-ISSUE",
AI1956="Fiber CAmtel","TRANS_FO_CAMTEL",
AI1956="Fiber AOF","Fiber AOF",
AI1956="Projet OCM (HUAWEI)","TRAVAUX-HUAWEI",
AI1956="Projet OCM (NOKIA)","TRAVAUX-NOKIA",
AI1956="ACCESS-ISSUE","ACCESS-ISSUE",
AI1956="Projet OCM (ZTE, NOKIA, autres projets)","TRAVAUX OCM",
AI1956="No root CAuse","No root cause",
AI1956="ODU HS","PDH",
AI1956="IP &amp; VLAN","PDH",
AI1956="Warehouse HUAWEI","SPARE-ISSUE",
AI1956="SPARE-HS","SPARE-ISSUE",
AI1956="Power Telco","BSS",AI1956="no impacts","no impacts"
),"")</f>
        <v>IHS</v>
      </c>
      <c r="AH1956" s="57" t="str" cm="1">
        <f t="array" ref="AH1956">IFERROR(_xlfn.IFS(
AI1956="MPR ISSUE","TX ISSUE",
AI1956="BSS Hardware Issue","RAN ISSUE",
AI1956="Sites strategiques, MLL, Pylone, etc.","ENVTECH",
AI1956="AKTIVCO DEFAUT GE &amp; POWER Cabinet","POWER ISSUE",
AI1956="AKTIVCO Coupure ENEO &amp; Baisse de tension","POWER ISSUE",
AI1956="Coupure ENEO &amp; Baisse de tension","POWER ISSUE",
AI1956="Defaut GE &amp; POWER Cabinet","POWER ISSUE",
AI1956="Sharing","POWER ISSUE",
AI1956="Sites strategiques &amp; DataCenter","POWER ISSUE",
AI1956="Exclu","Exclu",
AI1956="SAT","TX ISSUE",
AI1956="SPARE-ISSUE","SPARE-ISSUE",
AI1956="Fiber CAmtel","TX ISSUE",
AI1956="Fiber AOF","TX ISSUE",
AI1956="Projet OCM (HUAWEI)","TRAVAUX-HUAWEI",
AI1956="Projet OCM (NOKIA)","TRAVAUX -NOKIA",
AI1956="ACCESS-ISSUE","ACCESS-ISSUE",
AI1956="Projet OCM (ZTE, NOKIA, autres projets)","TRAVAUX OCM",
AI1956="No root CAuse","No root cause",
AI1956="ODU HS","TX ISSUE",
AI1956="IP &amp; VLAN","TX ISSUE",
AI1956="Warehouse HUAWEI","SPARE-ISSUE",
AI1956="SPARE-HS","SPARE-ISSUE",
AI1956="Power Telco","RAN ISSUE",AI1956="no impacts","no impacts"
),"")</f>
        <v>POWER ISSUE</v>
      </c>
      <c r="AI1956" s="85" t="s">
        <v>5330</v>
      </c>
      <c r="AJ1956" s="57" t="str" cm="1">
        <f t="array" ref="AJ1956">IFERROR(_xlfn.IFS(
AI1956="MPR ISSUE","ACTIVE",
AI1956="BSS Hardware Issue","ACTIVE",
AI1956="Sites strategiques, MLL, Pylone, etc.","PASSIVE",
AI1956="AKTIVCO DEFAUT GE &amp; POWER Cabinet","PASSIVE",
AI1956="AKTIVCO Coupure ENEO &amp; Baisse de tension","PASSIVE",
AI1956="Coupure ENEO &amp; Baisse de tension","PASSIVE",
AI1956="Defaut GE &amp; POWER Cabinet","PASSIVE",
AI1956="Sharing","PASSIVE",
AI1956="Sites strategiques &amp; DataCenter","PASSIVE",
AI1956="Exclu","Exclu",
AI1956="SAT","ACTIVE",
AI1956="SPARE-ISSUE","SPARE-ISSUE",
AI1956="Fiber CAmtel","ACTIVE",
AI1956="Fiber AOF","ACTIVE",
AI1956="Projet OCM (HUAWEI)","PLANNED WORKS",
AI1956="Projet OCM (NOKIA)","PLANNED WORKS",
AI1956="ACCESS-ISSUE","ACCESS-ISSUE",
AI1956="Projet OCM (ZTE, NOKIA, autres projets)","PLANNED WORKS",
AI1956="No root CAuse","No root cause",
AI1956="ODU HS","ACTIVE",
AI1956="IP &amp; VLAN","ACTIVE",
AI1956="Warehouse HUAWEI","SPARE-ISSUE",
AI1956="SPARE-HS","SPARE-ISSUE",
AI1956="Power Telco","ACTIVE", AI1956="no impacts","no impacts"
),"")</f>
        <v>PASSIVE</v>
      </c>
      <c r="AK1956" s="23" t="s">
        <v>5874</v>
      </c>
      <c r="AL1956" s="23" t="str">
        <f t="shared" si="53"/>
        <v>CTR_527</v>
      </c>
      <c r="AN1956" s="9" t="s">
        <v>5537</v>
      </c>
      <c r="AO1956" s="23" t="str">
        <f>_xlfn.XLOOKUP(B1956,'INCIDENT-05-03-2026'!E:E,'INCIDENT-05-03-2026'!F:F,"")</f>
        <v/>
      </c>
      <c r="AP1956" s="7" t="s">
        <v>5537</v>
      </c>
      <c r="AQ1956" s="6"/>
      <c r="AR1956" s="7"/>
      <c r="AS1956" s="3" t="str">
        <f>_xlfn.XLOOKUP(B1956,'[3]tt num | region | site id'!$C:$C,'[3]tt num | region | site id'!$Q:$Q,"")</f>
        <v/>
      </c>
      <c r="AT1956" s="24" t="str">
        <f>_xlfn.XLOOKUP(B1956,'[4]Cells Huawei 03052026 12h'!$B:$B,'[4]Cells Huawei 03052026 12h'!$T:$T,"")</f>
        <v/>
      </c>
      <c r="AU1956" s="24" t="str">
        <f>_xlfn.XLOOKUP(B1956,'[5]cells down 02052026 8h50'!$B:$B,'[5]cells down 02052026 8h50'!$R:$R,"")</f>
        <v xml:space="preserve">(05/03/2026 cell zte): 02/05/2026 : Power issue || Mail sent to IHS </v>
      </c>
      <c r="AV1956" s="24" t="str">
        <f>_xlfn.XLOOKUP(B1956,'[5]cells down 02052026 13h50'!$B:$B,'[5]cells down 02052026 13h50'!$R:$R,"")</f>
        <v/>
      </c>
      <c r="AW1956" s="24" t="str">
        <f>_xlfn.XLOOKUP(B1956,'[5]cells down 02052026 13h50'!$B:$B,'[5]cells down 02052026 13h50'!$R:$R,"")</f>
        <v/>
      </c>
      <c r="AX1956" s="24" t="str">
        <f>_xlfn.XLOOKUP(B1956,'[6]cell downs 03052026 8h40 '!$B:$B,'[6]cell downs 03052026 8h40 '!$R:$R,"")</f>
        <v/>
      </c>
      <c r="AY1956" s="24" t="str">
        <f>_xlfn.XLOOKUP(B1956,'[7]ALL SITES DOWN'!$D:$D,'[7]ALL SITES DOWN'!$J:$J,"")</f>
        <v/>
      </c>
      <c r="AZ1956" s="24" t="str">
        <f>_xlfn.XLOOKUP(B1956,'[8]ALL SITES DOWN'!$D:$D,'[8]ALL SITES DOWN'!$J:$J,"")</f>
        <v/>
      </c>
      <c r="BA1956" s="9" t="str">
        <f>_xlfn.XLOOKUP(B1956,[9]sheet1!$AC:$AC,[9]sheet1!$AF:$AF,"")</f>
        <v/>
      </c>
      <c r="BB1956" s="14" t="s">
        <v>5537</v>
      </c>
      <c r="BC1956" s="14" t="s">
        <v>5537</v>
      </c>
      <c r="BD1956" s="14" t="str">
        <f>_xlfn.XLOOKUP(B1956,'[10]cell downs 18042026 17h'!$B:$B,'[10]cell downs 18042026 17h'!$B:$B,"")</f>
        <v/>
      </c>
      <c r="BE1956" s="14" t="str">
        <f>_xlfn.XLOOKUP(B1956,'[11]Cells Huawei 19042026 15h'!$B:$B,'[11]Cells Huawei 19042026 15h'!$B:$B,"")</f>
        <v/>
      </c>
      <c r="BF1956" s="9" t="str">
        <f>_xlfn.XLOOKUP(B1956,'[12]cells down 19042026 9H40'!$B:$B,'[12]cells down 19042026 9H40'!$B:$B,"")</f>
        <v>CTR_527</v>
      </c>
      <c r="BG1956" s="9" t="s">
        <v>4146</v>
      </c>
      <c r="BH1956" s="9" t="s">
        <v>12</v>
      </c>
    </row>
    <row r="1957" spans="1:60" s="9" customFormat="1" x14ac:dyDescent="0.3">
      <c r="A1957" s="1" t="s">
        <v>5263</v>
      </c>
      <c r="B1957" s="8" t="s">
        <v>5264</v>
      </c>
      <c r="C1957" s="3" t="str">
        <f>_xlfn.XLOOKUP(B1957,'[1]daily break down'!$D:$D,'[1]daily break down'!$E:$E,"")</f>
        <v>SUD-OUEST</v>
      </c>
      <c r="D1957" s="1" t="s">
        <v>11</v>
      </c>
      <c r="E1957" s="1" t="s">
        <v>154</v>
      </c>
      <c r="F1957" s="3" t="s">
        <v>13</v>
      </c>
      <c r="G1957" s="1" t="s">
        <v>4251</v>
      </c>
      <c r="H1957" s="41" t="str">
        <f>_xlfn.XLOOKUP(B1957,[2]CALCULATION!$B:$B,[2]CALCULATION!$H:$H,"")</f>
        <v>NOKIA</v>
      </c>
      <c r="I1957" s="34">
        <v>0</v>
      </c>
      <c r="J1957" s="34">
        <v>0</v>
      </c>
      <c r="K1957" s="34">
        <v>0</v>
      </c>
      <c r="L1957" s="34">
        <v>0</v>
      </c>
      <c r="M1957" s="34">
        <v>0</v>
      </c>
      <c r="N1957" s="34">
        <v>0</v>
      </c>
      <c r="O1957" s="34">
        <v>0</v>
      </c>
      <c r="P1957" s="34">
        <v>0</v>
      </c>
      <c r="Q1957" s="34">
        <v>0</v>
      </c>
      <c r="R1957" s="34">
        <v>0</v>
      </c>
      <c r="S1957" s="35">
        <v>0</v>
      </c>
      <c r="T1957" s="35">
        <v>0</v>
      </c>
      <c r="U1957" s="35">
        <v>0</v>
      </c>
      <c r="V1957" s="35">
        <v>0</v>
      </c>
      <c r="W1957" s="35">
        <v>0</v>
      </c>
      <c r="X1957" s="35">
        <v>0</v>
      </c>
      <c r="Y1957" s="35">
        <v>0</v>
      </c>
      <c r="Z1957" s="35">
        <v>0</v>
      </c>
      <c r="AA1957" s="35">
        <v>0</v>
      </c>
      <c r="AB1957" s="35">
        <v>0</v>
      </c>
      <c r="AC1957" s="35">
        <v>0</v>
      </c>
      <c r="AD1957" s="35">
        <v>0</v>
      </c>
      <c r="AE1957" s="58" t="s">
        <v>5603</v>
      </c>
      <c r="AF1957" s="58"/>
      <c r="AG1957" s="57" t="str" cm="1">
        <f t="array" ref="AG1957">IFERROR(_xlfn.IFS(
AI1957="MPR ISSUE","PDH",
AI1957="BSS Hardware Issue","BSS",
AI1957="Sites strategiques, MLL, Pylone, etc.","ENVTECH",
AI1957="AKTIVCO DEFAUT GE &amp; POWER Cabinet","AKTIVCO",
AI1957="AKTIVCO Coupure ENEO &amp; Baisse de tension","AKTIVCO GRID ONLY",
AI1957="Coupure ENEO &amp; Baisse de tension","IHS GRID ONLY",
AI1957="Defaut GE &amp; POWER Cabinet","IHS",
AI1957="Sharing","Partners",
AI1957="Sites strategiques &amp; DataCenter","SST &amp; DC",
AI1957="Exclu","Exclu",
AI1957="SAT","SAT",
AI1957="SPARE-ISSUE","SPARE-ISSUE",
AI1957="Fiber CAmtel","TRANS_FO_CAMTEL",
AI1957="Fiber AOF","Fiber AOF",
AI1957="Projet OCM (HUAWEI)","TRAVAUX-HUAWEI",
AI1957="Projet OCM (NOKIA)","TRAVAUX-NOKIA",
AI1957="ACCESS-ISSUE","ACCESS-ISSUE",
AI1957="Projet OCM (ZTE, NOKIA, autres projets)","TRAVAUX OCM",
AI1957="No root CAuse","No root cause",
AI1957="ODU HS","PDH",
AI1957="IP &amp; VLAN","PDH",
AI1957="Warehouse HUAWEI","SPARE-ISSUE",
AI1957="SPARE-HS","SPARE-ISSUE",
AI1957="Power Telco","BSS",AI1957="no impacts","no impacts"
),"")</f>
        <v>no impacts</v>
      </c>
      <c r="AH1957" s="57" t="str" cm="1">
        <f t="array" ref="AH1957">IFERROR(_xlfn.IFS(
AI1957="MPR ISSUE","TX ISSUE",
AI1957="BSS Hardware Issue","RAN ISSUE",
AI1957="Sites strategiques, MLL, Pylone, etc.","ENVTECH",
AI1957="AKTIVCO DEFAUT GE &amp; POWER Cabinet","POWER ISSUE",
AI1957="AKTIVCO Coupure ENEO &amp; Baisse de tension","POWER ISSUE",
AI1957="Coupure ENEO &amp; Baisse de tension","POWER ISSUE",
AI1957="Defaut GE &amp; POWER Cabinet","POWER ISSUE",
AI1957="Sharing","POWER ISSUE",
AI1957="Sites strategiques &amp; DataCenter","POWER ISSUE",
AI1957="Exclu","Exclu",
AI1957="SAT","TX ISSUE",
AI1957="SPARE-ISSUE","SPARE-ISSUE",
AI1957="Fiber CAmtel","TX ISSUE",
AI1957="Fiber AOF","TX ISSUE",
AI1957="Projet OCM (HUAWEI)","TRAVAUX-HUAWEI",
AI1957="Projet OCM (NOKIA)","TRAVAUX -NOKIA",
AI1957="ACCESS-ISSUE","ACCESS-ISSUE",
AI1957="Projet OCM (ZTE, NOKIA, autres projets)","TRAVAUX OCM",
AI1957="No root CAuse","No root cause",
AI1957="ODU HS","TX ISSUE",
AI1957="IP &amp; VLAN","TX ISSUE",
AI1957="Warehouse HUAWEI","SPARE-ISSUE",
AI1957="SPARE-HS","SPARE-ISSUE",
AI1957="Power Telco","RAN ISSUE",AI1957="no impacts","no impacts"
),"")</f>
        <v>no impacts</v>
      </c>
      <c r="AI1957" s="85" t="s">
        <v>5998</v>
      </c>
      <c r="AJ1957" s="57" t="str" cm="1">
        <f t="array" ref="AJ1957">IFERROR(_xlfn.IFS(
AI1957="MPR ISSUE","ACTIVE",
AI1957="BSS Hardware Issue","ACTIVE",
AI1957="Sites strategiques, MLL, Pylone, etc.","PASSIVE",
AI1957="AKTIVCO DEFAUT GE &amp; POWER Cabinet","PASSIVE",
AI1957="AKTIVCO Coupure ENEO &amp; Baisse de tension","PASSIVE",
AI1957="Coupure ENEO &amp; Baisse de tension","PASSIVE",
AI1957="Defaut GE &amp; POWER Cabinet","PASSIVE",
AI1957="Sharing","PASSIVE",
AI1957="Sites strategiques &amp; DataCenter","PASSIVE",
AI1957="Exclu","Exclu",
AI1957="SAT","ACTIVE",
AI1957="SPARE-ISSUE","SPARE-ISSUE",
AI1957="Fiber CAmtel","ACTIVE",
AI1957="Fiber AOF","ACTIVE",
AI1957="Projet OCM (HUAWEI)","PLANNED WORKS",
AI1957="Projet OCM (NOKIA)","PLANNED WORKS",
AI1957="ACCESS-ISSUE","ACCESS-ISSUE",
AI1957="Projet OCM (ZTE, NOKIA, autres projets)","PLANNED WORKS",
AI1957="No root CAuse","No root cause",
AI1957="ODU HS","ACTIVE",
AI1957="IP &amp; VLAN","ACTIVE",
AI1957="Warehouse HUAWEI","SPARE-ISSUE",
AI1957="SPARE-HS","SPARE-ISSUE",
AI1957="Power Telco","ACTIVE", AI1957="no impacts","no impacts"
),"")</f>
        <v>no impacts</v>
      </c>
      <c r="AK1957" s="23" t="s">
        <v>5537</v>
      </c>
      <c r="AL1957" s="23" t="str">
        <f t="shared" si="53"/>
        <v>SUO_098</v>
      </c>
      <c r="AN1957" s="9" t="s">
        <v>5537</v>
      </c>
      <c r="AO1957" s="23" t="str">
        <f>_xlfn.XLOOKUP(B1957,'INCIDENT-05-03-2026'!E:E,'INCIDENT-05-03-2026'!F:F,"")</f>
        <v/>
      </c>
      <c r="AP1957" s="7" t="s">
        <v>5537</v>
      </c>
      <c r="AQ1957" s="6"/>
      <c r="AR1957" s="7"/>
      <c r="AS1957" s="3" t="str">
        <f>_xlfn.XLOOKUP(B1957,'[3]tt num | region | site id'!$C:$C,'[3]tt num | region | site id'!$Q:$Q,"")</f>
        <v/>
      </c>
      <c r="AT1957" s="24" t="str">
        <f>_xlfn.XLOOKUP(B1957,'[4]Cells Huawei 03052026 12h'!$B:$B,'[4]Cells Huawei 03052026 12h'!$T:$T,"")</f>
        <v/>
      </c>
      <c r="AU1957" s="24" t="str">
        <f>_xlfn.XLOOKUP(B1957,'[5]cells down 02052026 8h50'!$B:$B,'[5]cells down 02052026 8h50'!$R:$R,"")</f>
        <v/>
      </c>
      <c r="AV1957" s="24" t="str">
        <f>_xlfn.XLOOKUP(B1957,'[5]cells down 02052026 13h50'!$B:$B,'[5]cells down 02052026 13h50'!$R:$R,"")</f>
        <v/>
      </c>
      <c r="AW1957" s="24" t="str">
        <f>_xlfn.XLOOKUP(B1957,'[5]cells down 02052026 13h50'!$B:$B,'[5]cells down 02052026 13h50'!$R:$R,"")</f>
        <v/>
      </c>
      <c r="AX1957" s="24" t="str">
        <f>_xlfn.XLOOKUP(B1957,'[6]cell downs 03052026 8h40 '!$B:$B,'[6]cell downs 03052026 8h40 '!$R:$R,"")</f>
        <v/>
      </c>
      <c r="AY1957" s="24" t="str">
        <f>_xlfn.XLOOKUP(B1957,'[7]ALL SITES DOWN'!$D:$D,'[7]ALL SITES DOWN'!$J:$J,"")</f>
        <v/>
      </c>
      <c r="AZ1957" s="24" t="str">
        <f>_xlfn.XLOOKUP(B1957,'[8]ALL SITES DOWN'!$D:$D,'[8]ALL SITES DOWN'!$J:$J,"")</f>
        <v/>
      </c>
      <c r="BA1957" s="9" t="str">
        <f>_xlfn.XLOOKUP(B1957,[9]sheet1!$AC:$AC,[9]sheet1!$AF:$AF,"")</f>
        <v/>
      </c>
      <c r="BB1957" s="14" t="s">
        <v>5537</v>
      </c>
      <c r="BC1957" s="14" t="s">
        <v>5537</v>
      </c>
      <c r="BD1957" s="14" t="str">
        <f>_xlfn.XLOOKUP(B1957,'[10]cell downs 18042026 17h'!$B:$B,'[10]cell downs 18042026 17h'!$B:$B,"")</f>
        <v/>
      </c>
      <c r="BE1957" s="14" t="str">
        <f>_xlfn.XLOOKUP(B1957,'[11]Cells Huawei 19042026 15h'!$B:$B,'[11]Cells Huawei 19042026 15h'!$B:$B,"")</f>
        <v/>
      </c>
      <c r="BF1957" s="9" t="str">
        <f>_xlfn.XLOOKUP(B1957,'[12]cells down 19042026 9H40'!$B:$B,'[12]cells down 19042026 9H40'!$B:$B,"")</f>
        <v/>
      </c>
      <c r="BG1957" s="9" t="s">
        <v>5264</v>
      </c>
      <c r="BH1957" s="9" t="s">
        <v>12</v>
      </c>
    </row>
    <row r="1958" spans="1:60" s="9" customFormat="1" x14ac:dyDescent="0.3">
      <c r="A1958" s="1" t="s">
        <v>5265</v>
      </c>
      <c r="B1958" s="8" t="s">
        <v>5266</v>
      </c>
      <c r="C1958" s="3" t="str">
        <f>_xlfn.XLOOKUP(B1958,'[1]daily break down'!$D:$D,'[1]daily break down'!$E:$E,"")</f>
        <v>SUD-OUEST</v>
      </c>
      <c r="D1958" s="1" t="s">
        <v>11</v>
      </c>
      <c r="E1958" s="1" t="s">
        <v>12</v>
      </c>
      <c r="F1958" s="3" t="s">
        <v>13</v>
      </c>
      <c r="G1958" s="1" t="s">
        <v>4251</v>
      </c>
      <c r="H1958" s="41" t="str">
        <f>_xlfn.XLOOKUP(B1958,[2]CALCULATION!$B:$B,[2]CALCULATION!$H:$H,"")</f>
        <v>NOKIA</v>
      </c>
      <c r="I1958" s="34">
        <v>0</v>
      </c>
      <c r="J1958" s="34">
        <v>0</v>
      </c>
      <c r="K1958" s="34">
        <v>0</v>
      </c>
      <c r="L1958" s="34">
        <v>0</v>
      </c>
      <c r="M1958" s="34">
        <v>0</v>
      </c>
      <c r="N1958" s="34">
        <v>0</v>
      </c>
      <c r="O1958" s="34">
        <v>0</v>
      </c>
      <c r="P1958" s="34">
        <v>0</v>
      </c>
      <c r="Q1958" s="34">
        <v>0</v>
      </c>
      <c r="R1958" s="34">
        <v>0</v>
      </c>
      <c r="S1958" s="35">
        <v>0</v>
      </c>
      <c r="T1958" s="35">
        <v>0</v>
      </c>
      <c r="U1958" s="35">
        <v>0</v>
      </c>
      <c r="V1958" s="35">
        <v>0</v>
      </c>
      <c r="W1958" s="35">
        <v>0</v>
      </c>
      <c r="X1958" s="35">
        <v>0</v>
      </c>
      <c r="Y1958" s="35">
        <v>0</v>
      </c>
      <c r="Z1958" s="35">
        <v>0</v>
      </c>
      <c r="AA1958" s="35">
        <v>0</v>
      </c>
      <c r="AB1958" s="35">
        <v>0</v>
      </c>
      <c r="AC1958" s="35">
        <v>0</v>
      </c>
      <c r="AD1958" s="35">
        <v>0</v>
      </c>
      <c r="AE1958" s="58" t="s">
        <v>5603</v>
      </c>
      <c r="AF1958" s="58"/>
      <c r="AG1958" s="57" t="str" cm="1">
        <f t="array" ref="AG1958">IFERROR(_xlfn.IFS(
AI1958="MPR ISSUE","PDH",
AI1958="BSS Hardware Issue","BSS",
AI1958="Sites strategiques, MLL, Pylone, etc.","ENVTECH",
AI1958="AKTIVCO DEFAUT GE &amp; POWER Cabinet","AKTIVCO",
AI1958="AKTIVCO Coupure ENEO &amp; Baisse de tension","AKTIVCO GRID ONLY",
AI1958="Coupure ENEO &amp; Baisse de tension","IHS GRID ONLY",
AI1958="Defaut GE &amp; POWER Cabinet","IHS",
AI1958="Sharing","Partners",
AI1958="Sites strategiques &amp; DataCenter","SST &amp; DC",
AI1958="Exclu","Exclu",
AI1958="SAT","SAT",
AI1958="SPARE-ISSUE","SPARE-ISSUE",
AI1958="Fiber CAmtel","TRANS_FO_CAMTEL",
AI1958="Fiber AOF","Fiber AOF",
AI1958="Projet OCM (HUAWEI)","TRAVAUX-HUAWEI",
AI1958="Projet OCM (NOKIA)","TRAVAUX-NOKIA",
AI1958="ACCESS-ISSUE","ACCESS-ISSUE",
AI1958="Projet OCM (ZTE, NOKIA, autres projets)","TRAVAUX OCM",
AI1958="No root CAuse","No root cause",
AI1958="ODU HS","PDH",
AI1958="IP &amp; VLAN","PDH",
AI1958="Warehouse HUAWEI","SPARE-ISSUE",
AI1958="SPARE-HS","SPARE-ISSUE",
AI1958="Power Telco","BSS",AI1958="no impacts","no impacts"
),"")</f>
        <v>no impacts</v>
      </c>
      <c r="AH1958" s="57" t="str" cm="1">
        <f t="array" ref="AH1958">IFERROR(_xlfn.IFS(
AI1958="MPR ISSUE","TX ISSUE",
AI1958="BSS Hardware Issue","RAN ISSUE",
AI1958="Sites strategiques, MLL, Pylone, etc.","ENVTECH",
AI1958="AKTIVCO DEFAUT GE &amp; POWER Cabinet","POWER ISSUE",
AI1958="AKTIVCO Coupure ENEO &amp; Baisse de tension","POWER ISSUE",
AI1958="Coupure ENEO &amp; Baisse de tension","POWER ISSUE",
AI1958="Defaut GE &amp; POWER Cabinet","POWER ISSUE",
AI1958="Sharing","POWER ISSUE",
AI1958="Sites strategiques &amp; DataCenter","POWER ISSUE",
AI1958="Exclu","Exclu",
AI1958="SAT","TX ISSUE",
AI1958="SPARE-ISSUE","SPARE-ISSUE",
AI1958="Fiber CAmtel","TX ISSUE",
AI1958="Fiber AOF","TX ISSUE",
AI1958="Projet OCM (HUAWEI)","TRAVAUX-HUAWEI",
AI1958="Projet OCM (NOKIA)","TRAVAUX -NOKIA",
AI1958="ACCESS-ISSUE","ACCESS-ISSUE",
AI1958="Projet OCM (ZTE, NOKIA, autres projets)","TRAVAUX OCM",
AI1958="No root CAuse","No root cause",
AI1958="ODU HS","TX ISSUE",
AI1958="IP &amp; VLAN","TX ISSUE",
AI1958="Warehouse HUAWEI","SPARE-ISSUE",
AI1958="SPARE-HS","SPARE-ISSUE",
AI1958="Power Telco","RAN ISSUE",AI1958="no impacts","no impacts"
),"")</f>
        <v>no impacts</v>
      </c>
      <c r="AI1958" s="85" t="s">
        <v>5998</v>
      </c>
      <c r="AJ1958" s="57" t="str" cm="1">
        <f t="array" ref="AJ1958">IFERROR(_xlfn.IFS(
AI1958="MPR ISSUE","ACTIVE",
AI1958="BSS Hardware Issue","ACTIVE",
AI1958="Sites strategiques, MLL, Pylone, etc.","PASSIVE",
AI1958="AKTIVCO DEFAUT GE &amp; POWER Cabinet","PASSIVE",
AI1958="AKTIVCO Coupure ENEO &amp; Baisse de tension","PASSIVE",
AI1958="Coupure ENEO &amp; Baisse de tension","PASSIVE",
AI1958="Defaut GE &amp; POWER Cabinet","PASSIVE",
AI1958="Sharing","PASSIVE",
AI1958="Sites strategiques &amp; DataCenter","PASSIVE",
AI1958="Exclu","Exclu",
AI1958="SAT","ACTIVE",
AI1958="SPARE-ISSUE","SPARE-ISSUE",
AI1958="Fiber CAmtel","ACTIVE",
AI1958="Fiber AOF","ACTIVE",
AI1958="Projet OCM (HUAWEI)","PLANNED WORKS",
AI1958="Projet OCM (NOKIA)","PLANNED WORKS",
AI1958="ACCESS-ISSUE","ACCESS-ISSUE",
AI1958="Projet OCM (ZTE, NOKIA, autres projets)","PLANNED WORKS",
AI1958="No root CAuse","No root cause",
AI1958="ODU HS","ACTIVE",
AI1958="IP &amp; VLAN","ACTIVE",
AI1958="Warehouse HUAWEI","SPARE-ISSUE",
AI1958="SPARE-HS","SPARE-ISSUE",
AI1958="Power Telco","ACTIVE", AI1958="no impacts","no impacts"
),"")</f>
        <v>no impacts</v>
      </c>
      <c r="AK1958" s="23" t="s">
        <v>5537</v>
      </c>
      <c r="AL1958" s="23" t="str">
        <f t="shared" ref="AL1958:AL1977" si="54">B1958</f>
        <v>SUO_026</v>
      </c>
      <c r="AN1958" s="9" t="s">
        <v>5537</v>
      </c>
      <c r="AO1958" s="23" t="str">
        <f>_xlfn.XLOOKUP(B1958,'INCIDENT-05-03-2026'!E:E,'INCIDENT-05-03-2026'!F:F,"")</f>
        <v/>
      </c>
      <c r="AP1958" s="7" t="s">
        <v>5537</v>
      </c>
      <c r="AQ1958" s="6"/>
      <c r="AR1958" s="7"/>
      <c r="AS1958" s="3" t="str">
        <f>_xlfn.XLOOKUP(B1958,'[3]tt num | region | site id'!$C:$C,'[3]tt num | region | site id'!$Q:$Q,"")</f>
        <v/>
      </c>
      <c r="AT1958" s="24" t="str">
        <f>_xlfn.XLOOKUP(B1958,'[4]Cells Huawei 03052026 12h'!$B:$B,'[4]Cells Huawei 03052026 12h'!$T:$T,"")</f>
        <v/>
      </c>
      <c r="AU1958" s="24" t="str">
        <f>_xlfn.XLOOKUP(B1958,'[5]cells down 02052026 8h50'!$B:$B,'[5]cells down 02052026 8h50'!$R:$R,"")</f>
        <v/>
      </c>
      <c r="AV1958" s="24" t="str">
        <f>_xlfn.XLOOKUP(B1958,'[5]cells down 02052026 13h50'!$B:$B,'[5]cells down 02052026 13h50'!$R:$R,"")</f>
        <v/>
      </c>
      <c r="AW1958" s="24" t="str">
        <f>_xlfn.XLOOKUP(B1958,'[5]cells down 02052026 13h50'!$B:$B,'[5]cells down 02052026 13h50'!$R:$R,"")</f>
        <v/>
      </c>
      <c r="AX1958" s="24" t="str">
        <f>_xlfn.XLOOKUP(B1958,'[6]cell downs 03052026 8h40 '!$B:$B,'[6]cell downs 03052026 8h40 '!$R:$R,"")</f>
        <v/>
      </c>
      <c r="AY1958" s="24" t="str">
        <f>_xlfn.XLOOKUP(B1958,'[7]ALL SITES DOWN'!$D:$D,'[7]ALL SITES DOWN'!$J:$J,"")</f>
        <v/>
      </c>
      <c r="AZ1958" s="24" t="str">
        <f>_xlfn.XLOOKUP(B1958,'[8]ALL SITES DOWN'!$D:$D,'[8]ALL SITES DOWN'!$J:$J,"")</f>
        <v/>
      </c>
      <c r="BA1958" s="9" t="str">
        <f>_xlfn.XLOOKUP(B1958,[9]sheet1!$AC:$AC,[9]sheet1!$AF:$AF,"")</f>
        <v/>
      </c>
      <c r="BB1958" s="14" t="s">
        <v>5537</v>
      </c>
      <c r="BC1958" s="14" t="s">
        <v>5537</v>
      </c>
      <c r="BD1958" s="14" t="str">
        <f>_xlfn.XLOOKUP(B1958,'[10]cell downs 18042026 17h'!$B:$B,'[10]cell downs 18042026 17h'!$B:$B,"")</f>
        <v/>
      </c>
      <c r="BE1958" s="14" t="str">
        <f>_xlfn.XLOOKUP(B1958,'[11]Cells Huawei 19042026 15h'!$B:$B,'[11]Cells Huawei 19042026 15h'!$B:$B,"")</f>
        <v/>
      </c>
      <c r="BF1958" s="9" t="str">
        <f>_xlfn.XLOOKUP(B1958,'[12]cells down 19042026 9H40'!$B:$B,'[12]cells down 19042026 9H40'!$B:$B,"")</f>
        <v/>
      </c>
      <c r="BG1958" s="9" t="s">
        <v>5266</v>
      </c>
      <c r="BH1958" s="9" t="s">
        <v>12</v>
      </c>
    </row>
    <row r="1959" spans="1:60" s="9" customFormat="1" x14ac:dyDescent="0.3">
      <c r="A1959" s="1" t="s">
        <v>5271</v>
      </c>
      <c r="B1959" s="8" t="s">
        <v>5272</v>
      </c>
      <c r="C1959" s="3" t="str">
        <f>_xlfn.XLOOKUP(B1959,'[1]daily break down'!$D:$D,'[1]daily break down'!$E:$E,"")</f>
        <v>SUD-OUEST</v>
      </c>
      <c r="D1959" s="1" t="s">
        <v>11</v>
      </c>
      <c r="E1959" s="1" t="s">
        <v>154</v>
      </c>
      <c r="F1959" s="3" t="s">
        <v>13</v>
      </c>
      <c r="G1959" s="1" t="s">
        <v>5273</v>
      </c>
      <c r="H1959" s="41" t="str">
        <f>_xlfn.XLOOKUP(B1959,[2]CALCULATION!$B:$B,[2]CALCULATION!$H:$H,"")</f>
        <v>NOKIA</v>
      </c>
      <c r="I1959" s="34">
        <v>0</v>
      </c>
      <c r="J1959" s="34">
        <v>0</v>
      </c>
      <c r="K1959" s="34">
        <v>0</v>
      </c>
      <c r="L1959" s="34">
        <v>0</v>
      </c>
      <c r="M1959" s="34">
        <v>0</v>
      </c>
      <c r="N1959" s="34">
        <v>0</v>
      </c>
      <c r="O1959" s="34">
        <v>0</v>
      </c>
      <c r="P1959" s="34">
        <v>0</v>
      </c>
      <c r="Q1959" s="34">
        <v>0</v>
      </c>
      <c r="R1959" s="34">
        <v>0</v>
      </c>
      <c r="S1959" s="35">
        <v>0</v>
      </c>
      <c r="T1959" s="35">
        <v>0</v>
      </c>
      <c r="U1959" s="35">
        <v>0</v>
      </c>
      <c r="V1959" s="35">
        <v>0</v>
      </c>
      <c r="W1959" s="35">
        <v>0</v>
      </c>
      <c r="X1959" s="35">
        <v>0</v>
      </c>
      <c r="Y1959" s="35">
        <v>0</v>
      </c>
      <c r="Z1959" s="35">
        <v>0</v>
      </c>
      <c r="AA1959" s="35">
        <v>0</v>
      </c>
      <c r="AB1959" s="35">
        <v>0</v>
      </c>
      <c r="AC1959" s="35">
        <v>0</v>
      </c>
      <c r="AD1959" s="35">
        <v>0</v>
      </c>
      <c r="AE1959" s="58" t="s">
        <v>5603</v>
      </c>
      <c r="AF1959" s="58"/>
      <c r="AG1959" s="57" t="str" cm="1">
        <f t="array" ref="AG1959">IFERROR(_xlfn.IFS(
AI1959="MPR ISSUE","PDH",
AI1959="BSS Hardware Issue","BSS",
AI1959="Sites strategiques, MLL, Pylone, etc.","ENVTECH",
AI1959="AKTIVCO DEFAUT GE &amp; POWER Cabinet","AKTIVCO",
AI1959="AKTIVCO Coupure ENEO &amp; Baisse de tension","AKTIVCO GRID ONLY",
AI1959="Coupure ENEO &amp; Baisse de tension","IHS GRID ONLY",
AI1959="Defaut GE &amp; POWER Cabinet","IHS",
AI1959="Sharing","Partners",
AI1959="Sites strategiques &amp; DataCenter","SST &amp; DC",
AI1959="Exclu","Exclu",
AI1959="SAT","SAT",
AI1959="SPARE-ISSUE","SPARE-ISSUE",
AI1959="Fiber CAmtel","TRANS_FO_CAMTEL",
AI1959="Fiber AOF","Fiber AOF",
AI1959="Projet OCM (HUAWEI)","TRAVAUX-HUAWEI",
AI1959="Projet OCM (NOKIA)","TRAVAUX-NOKIA",
AI1959="ACCESS-ISSUE","ACCESS-ISSUE",
AI1959="Projet OCM (ZTE, NOKIA, autres projets)","TRAVAUX OCM",
AI1959="No root CAuse","No root cause",
AI1959="ODU HS","PDH",
AI1959="IP &amp; VLAN","PDH",
AI1959="Warehouse HUAWEI","SPARE-ISSUE",
AI1959="SPARE-HS","SPARE-ISSUE",
AI1959="Power Telco","BSS",AI1959="no impacts","no impacts"
),"")</f>
        <v>no impacts</v>
      </c>
      <c r="AH1959" s="57" t="str" cm="1">
        <f t="array" ref="AH1959">IFERROR(_xlfn.IFS(
AI1959="MPR ISSUE","TX ISSUE",
AI1959="BSS Hardware Issue","RAN ISSUE",
AI1959="Sites strategiques, MLL, Pylone, etc.","ENVTECH",
AI1959="AKTIVCO DEFAUT GE &amp; POWER Cabinet","POWER ISSUE",
AI1959="AKTIVCO Coupure ENEO &amp; Baisse de tension","POWER ISSUE",
AI1959="Coupure ENEO &amp; Baisse de tension","POWER ISSUE",
AI1959="Defaut GE &amp; POWER Cabinet","POWER ISSUE",
AI1959="Sharing","POWER ISSUE",
AI1959="Sites strategiques &amp; DataCenter","POWER ISSUE",
AI1959="Exclu","Exclu",
AI1959="SAT","TX ISSUE",
AI1959="SPARE-ISSUE","SPARE-ISSUE",
AI1959="Fiber CAmtel","TX ISSUE",
AI1959="Fiber AOF","TX ISSUE",
AI1959="Projet OCM (HUAWEI)","TRAVAUX-HUAWEI",
AI1959="Projet OCM (NOKIA)","TRAVAUX -NOKIA",
AI1959="ACCESS-ISSUE","ACCESS-ISSUE",
AI1959="Projet OCM (ZTE, NOKIA, autres projets)","TRAVAUX OCM",
AI1959="No root CAuse","No root cause",
AI1959="ODU HS","TX ISSUE",
AI1959="IP &amp; VLAN","TX ISSUE",
AI1959="Warehouse HUAWEI","SPARE-ISSUE",
AI1959="SPARE-HS","SPARE-ISSUE",
AI1959="Power Telco","RAN ISSUE",AI1959="no impacts","no impacts"
),"")</f>
        <v>no impacts</v>
      </c>
      <c r="AI1959" s="85" t="s">
        <v>5998</v>
      </c>
      <c r="AJ1959" s="57" t="str" cm="1">
        <f t="array" ref="AJ1959">IFERROR(_xlfn.IFS(
AI1959="MPR ISSUE","ACTIVE",
AI1959="BSS Hardware Issue","ACTIVE",
AI1959="Sites strategiques, MLL, Pylone, etc.","PASSIVE",
AI1959="AKTIVCO DEFAUT GE &amp; POWER Cabinet","PASSIVE",
AI1959="AKTIVCO Coupure ENEO &amp; Baisse de tension","PASSIVE",
AI1959="Coupure ENEO &amp; Baisse de tension","PASSIVE",
AI1959="Defaut GE &amp; POWER Cabinet","PASSIVE",
AI1959="Sharing","PASSIVE",
AI1959="Sites strategiques &amp; DataCenter","PASSIVE",
AI1959="Exclu","Exclu",
AI1959="SAT","ACTIVE",
AI1959="SPARE-ISSUE","SPARE-ISSUE",
AI1959="Fiber CAmtel","ACTIVE",
AI1959="Fiber AOF","ACTIVE",
AI1959="Projet OCM (HUAWEI)","PLANNED WORKS",
AI1959="Projet OCM (NOKIA)","PLANNED WORKS",
AI1959="ACCESS-ISSUE","ACCESS-ISSUE",
AI1959="Projet OCM (ZTE, NOKIA, autres projets)","PLANNED WORKS",
AI1959="No root CAuse","No root cause",
AI1959="ODU HS","ACTIVE",
AI1959="IP &amp; VLAN","ACTIVE",
AI1959="Warehouse HUAWEI","SPARE-ISSUE",
AI1959="SPARE-HS","SPARE-ISSUE",
AI1959="Power Telco","ACTIVE", AI1959="no impacts","no impacts"
),"")</f>
        <v>no impacts</v>
      </c>
      <c r="AK1959" s="23" t="s">
        <v>5537</v>
      </c>
      <c r="AL1959" s="23" t="str">
        <f t="shared" si="54"/>
        <v>SUO_099</v>
      </c>
      <c r="AN1959" s="9" t="s">
        <v>5537</v>
      </c>
      <c r="AO1959" s="23" t="str">
        <f>_xlfn.XLOOKUP(B1959,'INCIDENT-05-03-2026'!E:E,'INCIDENT-05-03-2026'!F:F,"")</f>
        <v/>
      </c>
      <c r="AP1959" s="7" t="s">
        <v>5537</v>
      </c>
      <c r="AQ1959" s="6"/>
      <c r="AR1959" s="7"/>
      <c r="AS1959" s="3" t="str">
        <f>_xlfn.XLOOKUP(B1959,'[3]tt num | region | site id'!$C:$C,'[3]tt num | region | site id'!$Q:$Q,"")</f>
        <v/>
      </c>
      <c r="AT1959" s="24" t="str">
        <f>_xlfn.XLOOKUP(B1959,'[4]Cells Huawei 03052026 12h'!$B:$B,'[4]Cells Huawei 03052026 12h'!$T:$T,"")</f>
        <v/>
      </c>
      <c r="AU1959" s="24" t="str">
        <f>_xlfn.XLOOKUP(B1959,'[5]cells down 02052026 8h50'!$B:$B,'[5]cells down 02052026 8h50'!$R:$R,"")</f>
        <v/>
      </c>
      <c r="AV1959" s="24" t="str">
        <f>_xlfn.XLOOKUP(B1959,'[5]cells down 02052026 13h50'!$B:$B,'[5]cells down 02052026 13h50'!$R:$R,"")</f>
        <v/>
      </c>
      <c r="AW1959" s="24" t="str">
        <f>_xlfn.XLOOKUP(B1959,'[5]cells down 02052026 13h50'!$B:$B,'[5]cells down 02052026 13h50'!$R:$R,"")</f>
        <v/>
      </c>
      <c r="AX1959" s="24" t="str">
        <f>_xlfn.XLOOKUP(B1959,'[6]cell downs 03052026 8h40 '!$B:$B,'[6]cell downs 03052026 8h40 '!$R:$R,"")</f>
        <v/>
      </c>
      <c r="AY1959" s="24" t="str">
        <f>_xlfn.XLOOKUP(B1959,'[7]ALL SITES DOWN'!$D:$D,'[7]ALL SITES DOWN'!$J:$J,"")</f>
        <v/>
      </c>
      <c r="AZ1959" s="24" t="str">
        <f>_xlfn.XLOOKUP(B1959,'[8]ALL SITES DOWN'!$D:$D,'[8]ALL SITES DOWN'!$J:$J,"")</f>
        <v/>
      </c>
      <c r="BA1959" s="9" t="str">
        <f>_xlfn.XLOOKUP(B1959,[9]sheet1!$AC:$AC,[9]sheet1!$AF:$AF,"")</f>
        <v/>
      </c>
      <c r="BB1959" s="14" t="s">
        <v>5537</v>
      </c>
      <c r="BC1959" s="14" t="s">
        <v>5537</v>
      </c>
      <c r="BD1959" s="14" t="str">
        <f>_xlfn.XLOOKUP(B1959,'[10]cell downs 18042026 17h'!$B:$B,'[10]cell downs 18042026 17h'!$B:$B,"")</f>
        <v/>
      </c>
      <c r="BE1959" s="14" t="str">
        <f>_xlfn.XLOOKUP(B1959,'[11]Cells Huawei 19042026 15h'!$B:$B,'[11]Cells Huawei 19042026 15h'!$B:$B,"")</f>
        <v/>
      </c>
      <c r="BF1959" s="9" t="str">
        <f>_xlfn.XLOOKUP(B1959,'[12]cells down 19042026 9H40'!$B:$B,'[12]cells down 19042026 9H40'!$B:$B,"")</f>
        <v/>
      </c>
      <c r="BG1959" s="9" t="s">
        <v>5272</v>
      </c>
      <c r="BH1959" s="9" t="s">
        <v>5537</v>
      </c>
    </row>
    <row r="1960" spans="1:60" s="9" customFormat="1" x14ac:dyDescent="0.3">
      <c r="A1960" s="1" t="s">
        <v>5274</v>
      </c>
      <c r="B1960" s="8" t="s">
        <v>5275</v>
      </c>
      <c r="C1960" s="3" t="str">
        <f>_xlfn.XLOOKUP(B1960,'[1]daily break down'!$D:$D,'[1]daily break down'!$E:$E,"")</f>
        <v>SUD-OUEST</v>
      </c>
      <c r="D1960" s="1" t="s">
        <v>11</v>
      </c>
      <c r="E1960" s="1" t="s">
        <v>1160</v>
      </c>
      <c r="F1960" s="3" t="s">
        <v>13</v>
      </c>
      <c r="G1960" s="1" t="s">
        <v>5256</v>
      </c>
      <c r="H1960" s="41" t="str">
        <f>_xlfn.XLOOKUP(B1960,[2]CALCULATION!$B:$B,[2]CALCULATION!$H:$H,"")</f>
        <v>NOKIA</v>
      </c>
      <c r="I1960" s="34">
        <v>0</v>
      </c>
      <c r="J1960" s="34">
        <v>0</v>
      </c>
      <c r="K1960" s="34">
        <v>0</v>
      </c>
      <c r="L1960" s="34">
        <v>0</v>
      </c>
      <c r="M1960" s="34">
        <v>0</v>
      </c>
      <c r="N1960" s="34">
        <v>0</v>
      </c>
      <c r="O1960" s="34">
        <v>0</v>
      </c>
      <c r="P1960" s="34">
        <v>0</v>
      </c>
      <c r="Q1960" s="34">
        <v>0</v>
      </c>
      <c r="R1960" s="34">
        <v>0</v>
      </c>
      <c r="S1960" s="35">
        <v>0</v>
      </c>
      <c r="T1960" s="35">
        <v>0</v>
      </c>
      <c r="U1960" s="35">
        <v>0</v>
      </c>
      <c r="V1960" s="35">
        <v>0</v>
      </c>
      <c r="W1960" s="35">
        <v>0</v>
      </c>
      <c r="X1960" s="35">
        <v>0</v>
      </c>
      <c r="Y1960" s="35">
        <v>0</v>
      </c>
      <c r="Z1960" s="35">
        <v>0</v>
      </c>
      <c r="AA1960" s="35">
        <v>0</v>
      </c>
      <c r="AB1960" s="35">
        <v>0</v>
      </c>
      <c r="AC1960" s="35">
        <v>0</v>
      </c>
      <c r="AD1960" s="35">
        <v>0</v>
      </c>
      <c r="AE1960" s="58" t="s">
        <v>5603</v>
      </c>
      <c r="AF1960" s="58"/>
      <c r="AG1960" s="57" t="str" cm="1">
        <f t="array" ref="AG1960">IFERROR(_xlfn.IFS(
AI1960="MPR ISSUE","PDH",
AI1960="BSS Hardware Issue","BSS",
AI1960="Sites strategiques, MLL, Pylone, etc.","ENVTECH",
AI1960="AKTIVCO DEFAUT GE &amp; POWER Cabinet","AKTIVCO",
AI1960="AKTIVCO Coupure ENEO &amp; Baisse de tension","AKTIVCO GRID ONLY",
AI1960="Coupure ENEO &amp; Baisse de tension","IHS GRID ONLY",
AI1960="Defaut GE &amp; POWER Cabinet","IHS",
AI1960="Sharing","Partners",
AI1960="Sites strategiques &amp; DataCenter","SST &amp; DC",
AI1960="Exclu","Exclu",
AI1960="SAT","SAT",
AI1960="SPARE-ISSUE","SPARE-ISSUE",
AI1960="Fiber CAmtel","TRANS_FO_CAMTEL",
AI1960="Fiber AOF","Fiber AOF",
AI1960="Projet OCM (HUAWEI)","TRAVAUX-HUAWEI",
AI1960="Projet OCM (NOKIA)","TRAVAUX-NOKIA",
AI1960="ACCESS-ISSUE","ACCESS-ISSUE",
AI1960="Projet OCM (ZTE, NOKIA, autres projets)","TRAVAUX OCM",
AI1960="No root CAuse","No root cause",
AI1960="ODU HS","PDH",
AI1960="IP &amp; VLAN","PDH",
AI1960="Warehouse HUAWEI","SPARE-ISSUE",
AI1960="SPARE-HS","SPARE-ISSUE",
AI1960="Power Telco","BSS",AI1960="no impacts","no impacts"
),"")</f>
        <v>no impacts</v>
      </c>
      <c r="AH1960" s="57" t="str" cm="1">
        <f t="array" ref="AH1960">IFERROR(_xlfn.IFS(
AI1960="MPR ISSUE","TX ISSUE",
AI1960="BSS Hardware Issue","RAN ISSUE",
AI1960="Sites strategiques, MLL, Pylone, etc.","ENVTECH",
AI1960="AKTIVCO DEFAUT GE &amp; POWER Cabinet","POWER ISSUE",
AI1960="AKTIVCO Coupure ENEO &amp; Baisse de tension","POWER ISSUE",
AI1960="Coupure ENEO &amp; Baisse de tension","POWER ISSUE",
AI1960="Defaut GE &amp; POWER Cabinet","POWER ISSUE",
AI1960="Sharing","POWER ISSUE",
AI1960="Sites strategiques &amp; DataCenter","POWER ISSUE",
AI1960="Exclu","Exclu",
AI1960="SAT","TX ISSUE",
AI1960="SPARE-ISSUE","SPARE-ISSUE",
AI1960="Fiber CAmtel","TX ISSUE",
AI1960="Fiber AOF","TX ISSUE",
AI1960="Projet OCM (HUAWEI)","TRAVAUX-HUAWEI",
AI1960="Projet OCM (NOKIA)","TRAVAUX -NOKIA",
AI1960="ACCESS-ISSUE","ACCESS-ISSUE",
AI1960="Projet OCM (ZTE, NOKIA, autres projets)","TRAVAUX OCM",
AI1960="No root CAuse","No root cause",
AI1960="ODU HS","TX ISSUE",
AI1960="IP &amp; VLAN","TX ISSUE",
AI1960="Warehouse HUAWEI","SPARE-ISSUE",
AI1960="SPARE-HS","SPARE-ISSUE",
AI1960="Power Telco","RAN ISSUE",AI1960="no impacts","no impacts"
),"")</f>
        <v>no impacts</v>
      </c>
      <c r="AI1960" s="85" t="s">
        <v>5998</v>
      </c>
      <c r="AJ1960" s="57" t="str" cm="1">
        <f t="array" ref="AJ1960">IFERROR(_xlfn.IFS(
AI1960="MPR ISSUE","ACTIVE",
AI1960="BSS Hardware Issue","ACTIVE",
AI1960="Sites strategiques, MLL, Pylone, etc.","PASSIVE",
AI1960="AKTIVCO DEFAUT GE &amp; POWER Cabinet","PASSIVE",
AI1960="AKTIVCO Coupure ENEO &amp; Baisse de tension","PASSIVE",
AI1960="Coupure ENEO &amp; Baisse de tension","PASSIVE",
AI1960="Defaut GE &amp; POWER Cabinet","PASSIVE",
AI1960="Sharing","PASSIVE",
AI1960="Sites strategiques &amp; DataCenter","PASSIVE",
AI1960="Exclu","Exclu",
AI1960="SAT","ACTIVE",
AI1960="SPARE-ISSUE","SPARE-ISSUE",
AI1960="Fiber CAmtel","ACTIVE",
AI1960="Fiber AOF","ACTIVE",
AI1960="Projet OCM (HUAWEI)","PLANNED WORKS",
AI1960="Projet OCM (NOKIA)","PLANNED WORKS",
AI1960="ACCESS-ISSUE","ACCESS-ISSUE",
AI1960="Projet OCM (ZTE, NOKIA, autres projets)","PLANNED WORKS",
AI1960="No root CAuse","No root cause",
AI1960="ODU HS","ACTIVE",
AI1960="IP &amp; VLAN","ACTIVE",
AI1960="Warehouse HUAWEI","SPARE-ISSUE",
AI1960="SPARE-HS","SPARE-ISSUE",
AI1960="Power Telco","ACTIVE", AI1960="no impacts","no impacts"
),"")</f>
        <v>no impacts</v>
      </c>
      <c r="AK1960" s="23" t="s">
        <v>5537</v>
      </c>
      <c r="AL1960" s="23" t="str">
        <f t="shared" si="54"/>
        <v>SUO_128</v>
      </c>
      <c r="AN1960" s="9" t="s">
        <v>5537</v>
      </c>
      <c r="AO1960" s="23" t="str">
        <f>_xlfn.XLOOKUP(B1960,'INCIDENT-05-03-2026'!E:E,'INCIDENT-05-03-2026'!F:F,"")</f>
        <v/>
      </c>
      <c r="AP1960" s="7" t="s">
        <v>5537</v>
      </c>
      <c r="AQ1960" s="6"/>
      <c r="AR1960" s="7"/>
      <c r="AS1960" s="3" t="str">
        <f>_xlfn.XLOOKUP(B1960,'[3]tt num | region | site id'!$C:$C,'[3]tt num | region | site id'!$Q:$Q,"")</f>
        <v/>
      </c>
      <c r="AT1960" s="24" t="str">
        <f>_xlfn.XLOOKUP(B1960,'[4]Cells Huawei 03052026 12h'!$B:$B,'[4]Cells Huawei 03052026 12h'!$T:$T,"")</f>
        <v/>
      </c>
      <c r="AU1960" s="24" t="str">
        <f>_xlfn.XLOOKUP(B1960,'[5]cells down 02052026 8h50'!$B:$B,'[5]cells down 02052026 8h50'!$R:$R,"")</f>
        <v/>
      </c>
      <c r="AV1960" s="24" t="str">
        <f>_xlfn.XLOOKUP(B1960,'[5]cells down 02052026 13h50'!$B:$B,'[5]cells down 02052026 13h50'!$R:$R,"")</f>
        <v/>
      </c>
      <c r="AW1960" s="24" t="str">
        <f>_xlfn.XLOOKUP(B1960,'[5]cells down 02052026 13h50'!$B:$B,'[5]cells down 02052026 13h50'!$R:$R,"")</f>
        <v/>
      </c>
      <c r="AX1960" s="24" t="str">
        <f>_xlfn.XLOOKUP(B1960,'[6]cell downs 03052026 8h40 '!$B:$B,'[6]cell downs 03052026 8h40 '!$R:$R,"")</f>
        <v/>
      </c>
      <c r="AY1960" s="24" t="str">
        <f>_xlfn.XLOOKUP(B1960,'[7]ALL SITES DOWN'!$D:$D,'[7]ALL SITES DOWN'!$J:$J,"")</f>
        <v/>
      </c>
      <c r="AZ1960" s="24" t="str">
        <f>_xlfn.XLOOKUP(B1960,'[8]ALL SITES DOWN'!$D:$D,'[8]ALL SITES DOWN'!$J:$J,"")</f>
        <v/>
      </c>
      <c r="BA1960" s="9" t="str">
        <f>_xlfn.XLOOKUP(B1960,[9]sheet1!$AC:$AC,[9]sheet1!$AF:$AF,"")</f>
        <v/>
      </c>
      <c r="BB1960" s="14" t="s">
        <v>5537</v>
      </c>
      <c r="BC1960" s="14" t="s">
        <v>5537</v>
      </c>
      <c r="BD1960" s="14" t="str">
        <f>_xlfn.XLOOKUP(B1960,'[10]cell downs 18042026 17h'!$B:$B,'[10]cell downs 18042026 17h'!$B:$B,"")</f>
        <v/>
      </c>
      <c r="BE1960" s="14" t="str">
        <f>_xlfn.XLOOKUP(B1960,'[11]Cells Huawei 19042026 15h'!$B:$B,'[11]Cells Huawei 19042026 15h'!$B:$B,"")</f>
        <v/>
      </c>
      <c r="BF1960" s="9" t="str">
        <f>_xlfn.XLOOKUP(B1960,'[12]cells down 19042026 9H40'!$B:$B,'[12]cells down 19042026 9H40'!$B:$B,"")</f>
        <v/>
      </c>
      <c r="BG1960" s="9" t="s">
        <v>5275</v>
      </c>
      <c r="BH1960" s="9" t="s">
        <v>318</v>
      </c>
    </row>
    <row r="1961" spans="1:60" s="9" customFormat="1" x14ac:dyDescent="0.3">
      <c r="A1961" s="1" t="s">
        <v>5276</v>
      </c>
      <c r="B1961" s="8" t="s">
        <v>5277</v>
      </c>
      <c r="C1961" s="3" t="str">
        <f>_xlfn.XLOOKUP(B1961,'[1]daily break down'!$D:$D,'[1]daily break down'!$E:$E,"")</f>
        <v>SUD-OUEST</v>
      </c>
      <c r="D1961" s="1" t="s">
        <v>11</v>
      </c>
      <c r="E1961" s="1" t="s">
        <v>66</v>
      </c>
      <c r="F1961" s="3" t="s">
        <v>13</v>
      </c>
      <c r="G1961" s="1" t="s">
        <v>5278</v>
      </c>
      <c r="H1961" s="41" t="str">
        <f>_xlfn.XLOOKUP(B1961,[2]CALCULATION!$B:$B,[2]CALCULATION!$H:$H,"")</f>
        <v>NOKIA</v>
      </c>
      <c r="I1961" s="34">
        <v>0</v>
      </c>
      <c r="J1961" s="34">
        <v>0</v>
      </c>
      <c r="K1961" s="34">
        <v>0</v>
      </c>
      <c r="L1961" s="34">
        <v>0</v>
      </c>
      <c r="M1961" s="34">
        <v>0</v>
      </c>
      <c r="N1961" s="34">
        <v>0</v>
      </c>
      <c r="O1961" s="34">
        <v>0</v>
      </c>
      <c r="P1961" s="34">
        <v>0</v>
      </c>
      <c r="Q1961" s="34">
        <v>0</v>
      </c>
      <c r="R1961" s="34">
        <v>0</v>
      </c>
      <c r="S1961" s="35">
        <v>0</v>
      </c>
      <c r="T1961" s="35">
        <v>0</v>
      </c>
      <c r="U1961" s="35">
        <v>0</v>
      </c>
      <c r="V1961" s="35">
        <v>0</v>
      </c>
      <c r="W1961" s="35">
        <v>0</v>
      </c>
      <c r="X1961" s="35">
        <v>0</v>
      </c>
      <c r="Y1961" s="35">
        <v>0</v>
      </c>
      <c r="Z1961" s="35">
        <v>0</v>
      </c>
      <c r="AA1961" s="35">
        <v>0</v>
      </c>
      <c r="AB1961" s="35">
        <v>0</v>
      </c>
      <c r="AC1961" s="35">
        <v>0</v>
      </c>
      <c r="AD1961" s="35">
        <v>0</v>
      </c>
      <c r="AE1961" s="58" t="s">
        <v>5603</v>
      </c>
      <c r="AF1961" s="58"/>
      <c r="AG1961" s="57" t="str" cm="1">
        <f t="array" ref="AG1961">IFERROR(_xlfn.IFS(
AI1961="MPR ISSUE","PDH",
AI1961="BSS Hardware Issue","BSS",
AI1961="Sites strategiques, MLL, Pylone, etc.","ENVTECH",
AI1961="AKTIVCO DEFAUT GE &amp; POWER Cabinet","AKTIVCO",
AI1961="AKTIVCO Coupure ENEO &amp; Baisse de tension","AKTIVCO GRID ONLY",
AI1961="Coupure ENEO &amp; Baisse de tension","IHS GRID ONLY",
AI1961="Defaut GE &amp; POWER Cabinet","IHS",
AI1961="Sharing","Partners",
AI1961="Sites strategiques &amp; DataCenter","SST &amp; DC",
AI1961="Exclu","Exclu",
AI1961="SAT","SAT",
AI1961="SPARE-ISSUE","SPARE-ISSUE",
AI1961="Fiber CAmtel","TRANS_FO_CAMTEL",
AI1961="Fiber AOF","Fiber AOF",
AI1961="Projet OCM (HUAWEI)","TRAVAUX-HUAWEI",
AI1961="Projet OCM (NOKIA)","TRAVAUX-NOKIA",
AI1961="ACCESS-ISSUE","ACCESS-ISSUE",
AI1961="Projet OCM (ZTE, NOKIA, autres projets)","TRAVAUX OCM",
AI1961="No root CAuse","No root cause",
AI1961="ODU HS","PDH",
AI1961="IP &amp; VLAN","PDH",
AI1961="Warehouse HUAWEI","SPARE-ISSUE",
AI1961="SPARE-HS","SPARE-ISSUE",
AI1961="Power Telco","BSS",AI1961="no impacts","no impacts"
),"")</f>
        <v>no impacts</v>
      </c>
      <c r="AH1961" s="57" t="str" cm="1">
        <f t="array" ref="AH1961">IFERROR(_xlfn.IFS(
AI1961="MPR ISSUE","TX ISSUE",
AI1961="BSS Hardware Issue","RAN ISSUE",
AI1961="Sites strategiques, MLL, Pylone, etc.","ENVTECH",
AI1961="AKTIVCO DEFAUT GE &amp; POWER Cabinet","POWER ISSUE",
AI1961="AKTIVCO Coupure ENEO &amp; Baisse de tension","POWER ISSUE",
AI1961="Coupure ENEO &amp; Baisse de tension","POWER ISSUE",
AI1961="Defaut GE &amp; POWER Cabinet","POWER ISSUE",
AI1961="Sharing","POWER ISSUE",
AI1961="Sites strategiques &amp; DataCenter","POWER ISSUE",
AI1961="Exclu","Exclu",
AI1961="SAT","TX ISSUE",
AI1961="SPARE-ISSUE","SPARE-ISSUE",
AI1961="Fiber CAmtel","TX ISSUE",
AI1961="Fiber AOF","TX ISSUE",
AI1961="Projet OCM (HUAWEI)","TRAVAUX-HUAWEI",
AI1961="Projet OCM (NOKIA)","TRAVAUX -NOKIA",
AI1961="ACCESS-ISSUE","ACCESS-ISSUE",
AI1961="Projet OCM (ZTE, NOKIA, autres projets)","TRAVAUX OCM",
AI1961="No root CAuse","No root cause",
AI1961="ODU HS","TX ISSUE",
AI1961="IP &amp; VLAN","TX ISSUE",
AI1961="Warehouse HUAWEI","SPARE-ISSUE",
AI1961="SPARE-HS","SPARE-ISSUE",
AI1961="Power Telco","RAN ISSUE",AI1961="no impacts","no impacts"
),"")</f>
        <v>no impacts</v>
      </c>
      <c r="AI1961" s="85" t="s">
        <v>5998</v>
      </c>
      <c r="AJ1961" s="57" t="str" cm="1">
        <f t="array" ref="AJ1961">IFERROR(_xlfn.IFS(
AI1961="MPR ISSUE","ACTIVE",
AI1961="BSS Hardware Issue","ACTIVE",
AI1961="Sites strategiques, MLL, Pylone, etc.","PASSIVE",
AI1961="AKTIVCO DEFAUT GE &amp; POWER Cabinet","PASSIVE",
AI1961="AKTIVCO Coupure ENEO &amp; Baisse de tension","PASSIVE",
AI1961="Coupure ENEO &amp; Baisse de tension","PASSIVE",
AI1961="Defaut GE &amp; POWER Cabinet","PASSIVE",
AI1961="Sharing","PASSIVE",
AI1961="Sites strategiques &amp; DataCenter","PASSIVE",
AI1961="Exclu","Exclu",
AI1961="SAT","ACTIVE",
AI1961="SPARE-ISSUE","SPARE-ISSUE",
AI1961="Fiber CAmtel","ACTIVE",
AI1961="Fiber AOF","ACTIVE",
AI1961="Projet OCM (HUAWEI)","PLANNED WORKS",
AI1961="Projet OCM (NOKIA)","PLANNED WORKS",
AI1961="ACCESS-ISSUE","ACCESS-ISSUE",
AI1961="Projet OCM (ZTE, NOKIA, autres projets)","PLANNED WORKS",
AI1961="No root CAuse","No root cause",
AI1961="ODU HS","ACTIVE",
AI1961="IP &amp; VLAN","ACTIVE",
AI1961="Warehouse HUAWEI","SPARE-ISSUE",
AI1961="SPARE-HS","SPARE-ISSUE",
AI1961="Power Telco","ACTIVE", AI1961="no impacts","no impacts"
),"")</f>
        <v>no impacts</v>
      </c>
      <c r="AK1961" s="23" t="s">
        <v>5537</v>
      </c>
      <c r="AL1961" s="23" t="str">
        <f t="shared" si="54"/>
        <v>SUO_092</v>
      </c>
      <c r="AN1961" s="9" t="s">
        <v>5537</v>
      </c>
      <c r="AO1961" s="23" t="str">
        <f>_xlfn.XLOOKUP(B1961,'INCIDENT-05-03-2026'!E:E,'INCIDENT-05-03-2026'!F:F,"")</f>
        <v/>
      </c>
      <c r="AP1961" s="7" t="s">
        <v>5537</v>
      </c>
      <c r="AQ1961" s="6"/>
      <c r="AR1961" s="7"/>
      <c r="AS1961" s="3" t="str">
        <f>_xlfn.XLOOKUP(B1961,'[3]tt num | region | site id'!$C:$C,'[3]tt num | region | site id'!$Q:$Q,"")</f>
        <v/>
      </c>
      <c r="AT1961" s="24" t="str">
        <f>_xlfn.XLOOKUP(B1961,'[4]Cells Huawei 03052026 12h'!$B:$B,'[4]Cells Huawei 03052026 12h'!$T:$T,"")</f>
        <v/>
      </c>
      <c r="AU1961" s="24" t="str">
        <f>_xlfn.XLOOKUP(B1961,'[5]cells down 02052026 8h50'!$B:$B,'[5]cells down 02052026 8h50'!$R:$R,"")</f>
        <v/>
      </c>
      <c r="AV1961" s="24" t="str">
        <f>_xlfn.XLOOKUP(B1961,'[5]cells down 02052026 13h50'!$B:$B,'[5]cells down 02052026 13h50'!$R:$R,"")</f>
        <v/>
      </c>
      <c r="AW1961" s="24" t="str">
        <f>_xlfn.XLOOKUP(B1961,'[5]cells down 02052026 13h50'!$B:$B,'[5]cells down 02052026 13h50'!$R:$R,"")</f>
        <v/>
      </c>
      <c r="AX1961" s="24" t="str">
        <f>_xlfn.XLOOKUP(B1961,'[6]cell downs 03052026 8h40 '!$B:$B,'[6]cell downs 03052026 8h40 '!$R:$R,"")</f>
        <v/>
      </c>
      <c r="AY1961" s="24" t="str">
        <f>_xlfn.XLOOKUP(B1961,'[7]ALL SITES DOWN'!$D:$D,'[7]ALL SITES DOWN'!$J:$J,"")</f>
        <v/>
      </c>
      <c r="AZ1961" s="24" t="str">
        <f>_xlfn.XLOOKUP(B1961,'[8]ALL SITES DOWN'!$D:$D,'[8]ALL SITES DOWN'!$J:$J,"")</f>
        <v/>
      </c>
      <c r="BA1961" s="9" t="str">
        <f>_xlfn.XLOOKUP(B1961,[9]sheet1!$AC:$AC,[9]sheet1!$AF:$AF,"")</f>
        <v/>
      </c>
      <c r="BB1961" s="14" t="s">
        <v>5537</v>
      </c>
      <c r="BC1961" s="14" t="s">
        <v>5537</v>
      </c>
      <c r="BD1961" s="14" t="str">
        <f>_xlfn.XLOOKUP(B1961,'[10]cell downs 18042026 17h'!$B:$B,'[10]cell downs 18042026 17h'!$B:$B,"")</f>
        <v/>
      </c>
      <c r="BE1961" s="14" t="str">
        <f>_xlfn.XLOOKUP(B1961,'[11]Cells Huawei 19042026 15h'!$B:$B,'[11]Cells Huawei 19042026 15h'!$B:$B,"")</f>
        <v/>
      </c>
      <c r="BF1961" s="9" t="str">
        <f>_xlfn.XLOOKUP(B1961,'[12]cells down 19042026 9H40'!$B:$B,'[12]cells down 19042026 9H40'!$B:$B,"")</f>
        <v/>
      </c>
      <c r="BG1961" s="9" t="s">
        <v>5277</v>
      </c>
      <c r="BH1961" s="9" t="s">
        <v>5537</v>
      </c>
    </row>
    <row r="1962" spans="1:60" s="9" customFormat="1" x14ac:dyDescent="0.3">
      <c r="A1962" s="1" t="s">
        <v>5279</v>
      </c>
      <c r="B1962" s="8" t="s">
        <v>5280</v>
      </c>
      <c r="C1962" s="3" t="str">
        <f>_xlfn.XLOOKUP(B1962,'[1]daily break down'!$D:$D,'[1]daily break down'!$E:$E,"")</f>
        <v>NORD-OUEST</v>
      </c>
      <c r="D1962" s="1"/>
      <c r="E1962" s="1"/>
      <c r="F1962" s="3" t="s">
        <v>51</v>
      </c>
      <c r="G1962" s="1" t="s">
        <v>5281</v>
      </c>
      <c r="H1962" s="41" t="str">
        <f>_xlfn.XLOOKUP(B1962,[2]CALCULATION!$B:$B,[2]CALCULATION!$H:$H,"")</f>
        <v>NOKIA</v>
      </c>
      <c r="I1962" s="34">
        <v>0</v>
      </c>
      <c r="J1962" s="34">
        <v>0</v>
      </c>
      <c r="K1962" s="34">
        <v>0</v>
      </c>
      <c r="L1962" s="34">
        <v>0</v>
      </c>
      <c r="M1962" s="34">
        <v>0</v>
      </c>
      <c r="N1962" s="34">
        <v>0</v>
      </c>
      <c r="O1962" s="34">
        <v>0</v>
      </c>
      <c r="P1962" s="34">
        <v>0</v>
      </c>
      <c r="Q1962" s="34">
        <v>0</v>
      </c>
      <c r="R1962" s="34">
        <v>0</v>
      </c>
      <c r="S1962" s="35">
        <v>0</v>
      </c>
      <c r="T1962" s="35">
        <v>0</v>
      </c>
      <c r="U1962" s="35">
        <v>0</v>
      </c>
      <c r="V1962" s="35">
        <v>0</v>
      </c>
      <c r="W1962" s="35">
        <v>0</v>
      </c>
      <c r="X1962" s="35">
        <v>0</v>
      </c>
      <c r="Y1962" s="35">
        <v>0</v>
      </c>
      <c r="Z1962" s="35">
        <v>0</v>
      </c>
      <c r="AA1962" s="35">
        <v>0</v>
      </c>
      <c r="AB1962" s="35">
        <v>0</v>
      </c>
      <c r="AC1962" s="35">
        <v>0</v>
      </c>
      <c r="AD1962" s="35">
        <v>0</v>
      </c>
      <c r="AE1962" s="58" t="s">
        <v>5603</v>
      </c>
      <c r="AF1962" s="58"/>
      <c r="AG1962" s="57" t="str" cm="1">
        <f t="array" ref="AG1962">IFERROR(_xlfn.IFS(
AI1962="MPR ISSUE","PDH",
AI1962="BSS Hardware Issue","BSS",
AI1962="Sites strategiques, MLL, Pylone, etc.","ENVTECH",
AI1962="AKTIVCO DEFAUT GE &amp; POWER Cabinet","AKTIVCO",
AI1962="AKTIVCO Coupure ENEO &amp; Baisse de tension","AKTIVCO GRID ONLY",
AI1962="Coupure ENEO &amp; Baisse de tension","IHS GRID ONLY",
AI1962="Defaut GE &amp; POWER Cabinet","IHS",
AI1962="Sharing","Partners",
AI1962="Sites strategiques &amp; DataCenter","SST &amp; DC",
AI1962="Exclu","Exclu",
AI1962="SAT","SAT",
AI1962="SPARE-ISSUE","SPARE-ISSUE",
AI1962="Fiber CAmtel","TRANS_FO_CAMTEL",
AI1962="Fiber AOF","Fiber AOF",
AI1962="Projet OCM (HUAWEI)","TRAVAUX-HUAWEI",
AI1962="Projet OCM (NOKIA)","TRAVAUX-NOKIA",
AI1962="ACCESS-ISSUE","ACCESS-ISSUE",
AI1962="Projet OCM (ZTE, NOKIA, autres projets)","TRAVAUX OCM",
AI1962="No root CAuse","No root cause",
AI1962="ODU HS","PDH",
AI1962="IP &amp; VLAN","PDH",
AI1962="Warehouse HUAWEI","SPARE-ISSUE",
AI1962="SPARE-HS","SPARE-ISSUE",
AI1962="Power Telco","BSS",AI1962="no impacts","no impacts"
),"")</f>
        <v>no impacts</v>
      </c>
      <c r="AH1962" s="57" t="str" cm="1">
        <f t="array" ref="AH1962">IFERROR(_xlfn.IFS(
AI1962="MPR ISSUE","TX ISSUE",
AI1962="BSS Hardware Issue","RAN ISSUE",
AI1962="Sites strategiques, MLL, Pylone, etc.","ENVTECH",
AI1962="AKTIVCO DEFAUT GE &amp; POWER Cabinet","POWER ISSUE",
AI1962="AKTIVCO Coupure ENEO &amp; Baisse de tension","POWER ISSUE",
AI1962="Coupure ENEO &amp; Baisse de tension","POWER ISSUE",
AI1962="Defaut GE &amp; POWER Cabinet","POWER ISSUE",
AI1962="Sharing","POWER ISSUE",
AI1962="Sites strategiques &amp; DataCenter","POWER ISSUE",
AI1962="Exclu","Exclu",
AI1962="SAT","TX ISSUE",
AI1962="SPARE-ISSUE","SPARE-ISSUE",
AI1962="Fiber CAmtel","TX ISSUE",
AI1962="Fiber AOF","TX ISSUE",
AI1962="Projet OCM (HUAWEI)","TRAVAUX-HUAWEI",
AI1962="Projet OCM (NOKIA)","TRAVAUX -NOKIA",
AI1962="ACCESS-ISSUE","ACCESS-ISSUE",
AI1962="Projet OCM (ZTE, NOKIA, autres projets)","TRAVAUX OCM",
AI1962="No root CAuse","No root cause",
AI1962="ODU HS","TX ISSUE",
AI1962="IP &amp; VLAN","TX ISSUE",
AI1962="Warehouse HUAWEI","SPARE-ISSUE",
AI1962="SPARE-HS","SPARE-ISSUE",
AI1962="Power Telco","RAN ISSUE",AI1962="no impacts","no impacts"
),"")</f>
        <v>no impacts</v>
      </c>
      <c r="AI1962" s="85" t="s">
        <v>5998</v>
      </c>
      <c r="AJ1962" s="57" t="str" cm="1">
        <f t="array" ref="AJ1962">IFERROR(_xlfn.IFS(
AI1962="MPR ISSUE","ACTIVE",
AI1962="BSS Hardware Issue","ACTIVE",
AI1962="Sites strategiques, MLL, Pylone, etc.","PASSIVE",
AI1962="AKTIVCO DEFAUT GE &amp; POWER Cabinet","PASSIVE",
AI1962="AKTIVCO Coupure ENEO &amp; Baisse de tension","PASSIVE",
AI1962="Coupure ENEO &amp; Baisse de tension","PASSIVE",
AI1962="Defaut GE &amp; POWER Cabinet","PASSIVE",
AI1962="Sharing","PASSIVE",
AI1962="Sites strategiques &amp; DataCenter","PASSIVE",
AI1962="Exclu","Exclu",
AI1962="SAT","ACTIVE",
AI1962="SPARE-ISSUE","SPARE-ISSUE",
AI1962="Fiber CAmtel","ACTIVE",
AI1962="Fiber AOF","ACTIVE",
AI1962="Projet OCM (HUAWEI)","PLANNED WORKS",
AI1962="Projet OCM (NOKIA)","PLANNED WORKS",
AI1962="ACCESS-ISSUE","ACCESS-ISSUE",
AI1962="Projet OCM (ZTE, NOKIA, autres projets)","PLANNED WORKS",
AI1962="No root CAuse","No root cause",
AI1962="ODU HS","ACTIVE",
AI1962="IP &amp; VLAN","ACTIVE",
AI1962="Warehouse HUAWEI","SPARE-ISSUE",
AI1962="SPARE-HS","SPARE-ISSUE",
AI1962="Power Telco","ACTIVE", AI1962="no impacts","no impacts"
),"")</f>
        <v>no impacts</v>
      </c>
      <c r="AK1962" s="23" t="s">
        <v>5537</v>
      </c>
      <c r="AL1962" s="23" t="str">
        <f t="shared" si="54"/>
        <v>NRO_022</v>
      </c>
      <c r="AN1962" s="9" t="s">
        <v>5537</v>
      </c>
      <c r="AO1962" s="23" t="str">
        <f>_xlfn.XLOOKUP(B1962,'INCIDENT-05-03-2026'!E:E,'INCIDENT-05-03-2026'!F:F,"")</f>
        <v/>
      </c>
      <c r="AP1962" s="7" t="s">
        <v>5537</v>
      </c>
      <c r="AQ1962" s="6"/>
      <c r="AR1962" s="7"/>
      <c r="AS1962" s="3" t="str">
        <f>_xlfn.XLOOKUP(B1962,'[3]tt num | region | site id'!$C:$C,'[3]tt num | region | site id'!$Q:$Q,"")</f>
        <v/>
      </c>
      <c r="AT1962" s="24" t="str">
        <f>_xlfn.XLOOKUP(B1962,'[4]Cells Huawei 03052026 12h'!$B:$B,'[4]Cells Huawei 03052026 12h'!$T:$T,"")</f>
        <v/>
      </c>
      <c r="AU1962" s="24" t="str">
        <f>_xlfn.XLOOKUP(B1962,'[5]cells down 02052026 8h50'!$B:$B,'[5]cells down 02052026 8h50'!$R:$R,"")</f>
        <v/>
      </c>
      <c r="AV1962" s="24" t="str">
        <f>_xlfn.XLOOKUP(B1962,'[5]cells down 02052026 13h50'!$B:$B,'[5]cells down 02052026 13h50'!$R:$R,"")</f>
        <v/>
      </c>
      <c r="AW1962" s="24" t="str">
        <f>_xlfn.XLOOKUP(B1962,'[5]cells down 02052026 13h50'!$B:$B,'[5]cells down 02052026 13h50'!$R:$R,"")</f>
        <v/>
      </c>
      <c r="AX1962" s="24" t="str">
        <f>_xlfn.XLOOKUP(B1962,'[6]cell downs 03052026 8h40 '!$B:$B,'[6]cell downs 03052026 8h40 '!$R:$R,"")</f>
        <v/>
      </c>
      <c r="AY1962" s="24" t="str">
        <f>_xlfn.XLOOKUP(B1962,'[7]ALL SITES DOWN'!$D:$D,'[7]ALL SITES DOWN'!$J:$J,"")</f>
        <v/>
      </c>
      <c r="AZ1962" s="24" t="str">
        <f>_xlfn.XLOOKUP(B1962,'[8]ALL SITES DOWN'!$D:$D,'[8]ALL SITES DOWN'!$J:$J,"")</f>
        <v/>
      </c>
      <c r="BA1962" s="9" t="str">
        <f>_xlfn.XLOOKUP(B1962,[9]sheet1!$AC:$AC,[9]sheet1!$AF:$AF,"")</f>
        <v/>
      </c>
      <c r="BB1962" s="14" t="s">
        <v>5537</v>
      </c>
      <c r="BC1962" s="14" t="s">
        <v>5537</v>
      </c>
      <c r="BD1962" s="14" t="str">
        <f>_xlfn.XLOOKUP(B1962,'[10]cell downs 18042026 17h'!$B:$B,'[10]cell downs 18042026 17h'!$B:$B,"")</f>
        <v/>
      </c>
      <c r="BE1962" s="14" t="str">
        <f>_xlfn.XLOOKUP(B1962,'[11]Cells Huawei 19042026 15h'!$B:$B,'[11]Cells Huawei 19042026 15h'!$B:$B,"")</f>
        <v/>
      </c>
      <c r="BF1962" s="9" t="str">
        <f>_xlfn.XLOOKUP(B1962,'[12]cells down 19042026 9H40'!$B:$B,'[12]cells down 19042026 9H40'!$B:$B,"")</f>
        <v/>
      </c>
      <c r="BG1962" s="9" t="s">
        <v>5280</v>
      </c>
      <c r="BH1962" s="9" t="s">
        <v>594</v>
      </c>
    </row>
    <row r="1963" spans="1:60" s="9" customFormat="1" x14ac:dyDescent="0.3">
      <c r="A1963" s="2" t="s">
        <v>5282</v>
      </c>
      <c r="B1963" s="8" t="s">
        <v>5283</v>
      </c>
      <c r="C1963" s="3" t="str">
        <f>_xlfn.XLOOKUP(B1963,'[1]daily break down'!$D:$D,'[1]daily break down'!$E:$E,"")</f>
        <v>SUD-OUEST</v>
      </c>
      <c r="D1963" s="1" t="s">
        <v>11</v>
      </c>
      <c r="E1963" s="1" t="s">
        <v>154</v>
      </c>
      <c r="F1963" s="3" t="s">
        <v>13</v>
      </c>
      <c r="G1963" s="1" t="s">
        <v>5284</v>
      </c>
      <c r="H1963" s="41" t="str">
        <f>_xlfn.XLOOKUP(B1963,[2]CALCULATION!$B:$B,[2]CALCULATION!$H:$H,"")</f>
        <v>NOKIA</v>
      </c>
      <c r="I1963" s="34">
        <v>0</v>
      </c>
      <c r="J1963" s="34">
        <v>0</v>
      </c>
      <c r="K1963" s="34">
        <v>0</v>
      </c>
      <c r="L1963" s="34">
        <v>0</v>
      </c>
      <c r="M1963" s="34">
        <v>0</v>
      </c>
      <c r="N1963" s="34">
        <v>0</v>
      </c>
      <c r="O1963" s="34">
        <v>0</v>
      </c>
      <c r="P1963" s="34">
        <v>0</v>
      </c>
      <c r="Q1963" s="34">
        <v>0</v>
      </c>
      <c r="R1963" s="34">
        <v>0</v>
      </c>
      <c r="S1963" s="35">
        <v>0</v>
      </c>
      <c r="T1963" s="35">
        <v>0</v>
      </c>
      <c r="U1963" s="35">
        <v>0</v>
      </c>
      <c r="V1963" s="35">
        <v>0</v>
      </c>
      <c r="W1963" s="35">
        <v>0</v>
      </c>
      <c r="X1963" s="35">
        <v>0</v>
      </c>
      <c r="Y1963" s="35">
        <v>0</v>
      </c>
      <c r="Z1963" s="35">
        <v>0</v>
      </c>
      <c r="AA1963" s="35">
        <v>0</v>
      </c>
      <c r="AB1963" s="35">
        <v>0</v>
      </c>
      <c r="AC1963" s="35">
        <v>0</v>
      </c>
      <c r="AD1963" s="35">
        <v>0</v>
      </c>
      <c r="AE1963" s="58" t="s">
        <v>5603</v>
      </c>
      <c r="AF1963" s="58"/>
      <c r="AG1963" s="57" t="str" cm="1">
        <f t="array" ref="AG1963">IFERROR(_xlfn.IFS(
AI1963="MPR ISSUE","PDH",
AI1963="BSS Hardware Issue","BSS",
AI1963="Sites strategiques, MLL, Pylone, etc.","ENVTECH",
AI1963="AKTIVCO DEFAUT GE &amp; POWER Cabinet","AKTIVCO",
AI1963="AKTIVCO Coupure ENEO &amp; Baisse de tension","AKTIVCO GRID ONLY",
AI1963="Coupure ENEO &amp; Baisse de tension","IHS GRID ONLY",
AI1963="Defaut GE &amp; POWER Cabinet","IHS",
AI1963="Sharing","Partners",
AI1963="Sites strategiques &amp; DataCenter","SST &amp; DC",
AI1963="Exclu","Exclu",
AI1963="SAT","SAT",
AI1963="SPARE-ISSUE","SPARE-ISSUE",
AI1963="Fiber CAmtel","TRANS_FO_CAMTEL",
AI1963="Fiber AOF","Fiber AOF",
AI1963="Projet OCM (HUAWEI)","TRAVAUX-HUAWEI",
AI1963="Projet OCM (NOKIA)","TRAVAUX-NOKIA",
AI1963="ACCESS-ISSUE","ACCESS-ISSUE",
AI1963="Projet OCM (ZTE, NOKIA, autres projets)","TRAVAUX OCM",
AI1963="No root CAuse","No root cause",
AI1963="ODU HS","PDH",
AI1963="IP &amp; VLAN","PDH",
AI1963="Warehouse HUAWEI","SPARE-ISSUE",
AI1963="SPARE-HS","SPARE-ISSUE",
AI1963="Power Telco","BSS",AI1963="no impacts","no impacts"
),"")</f>
        <v>no impacts</v>
      </c>
      <c r="AH1963" s="57" t="str" cm="1">
        <f t="array" ref="AH1963">IFERROR(_xlfn.IFS(
AI1963="MPR ISSUE","TX ISSUE",
AI1963="BSS Hardware Issue","RAN ISSUE",
AI1963="Sites strategiques, MLL, Pylone, etc.","ENVTECH",
AI1963="AKTIVCO DEFAUT GE &amp; POWER Cabinet","POWER ISSUE",
AI1963="AKTIVCO Coupure ENEO &amp; Baisse de tension","POWER ISSUE",
AI1963="Coupure ENEO &amp; Baisse de tension","POWER ISSUE",
AI1963="Defaut GE &amp; POWER Cabinet","POWER ISSUE",
AI1963="Sharing","POWER ISSUE",
AI1963="Sites strategiques &amp; DataCenter","POWER ISSUE",
AI1963="Exclu","Exclu",
AI1963="SAT","TX ISSUE",
AI1963="SPARE-ISSUE","SPARE-ISSUE",
AI1963="Fiber CAmtel","TX ISSUE",
AI1963="Fiber AOF","TX ISSUE",
AI1963="Projet OCM (HUAWEI)","TRAVAUX-HUAWEI",
AI1963="Projet OCM (NOKIA)","TRAVAUX -NOKIA",
AI1963="ACCESS-ISSUE","ACCESS-ISSUE",
AI1963="Projet OCM (ZTE, NOKIA, autres projets)","TRAVAUX OCM",
AI1963="No root CAuse","No root cause",
AI1963="ODU HS","TX ISSUE",
AI1963="IP &amp; VLAN","TX ISSUE",
AI1963="Warehouse HUAWEI","SPARE-ISSUE",
AI1963="SPARE-HS","SPARE-ISSUE",
AI1963="Power Telco","RAN ISSUE",AI1963="no impacts","no impacts"
),"")</f>
        <v>no impacts</v>
      </c>
      <c r="AI1963" s="85" t="s">
        <v>5998</v>
      </c>
      <c r="AJ1963" s="57" t="str" cm="1">
        <f t="array" ref="AJ1963">IFERROR(_xlfn.IFS(
AI1963="MPR ISSUE","ACTIVE",
AI1963="BSS Hardware Issue","ACTIVE",
AI1963="Sites strategiques, MLL, Pylone, etc.","PASSIVE",
AI1963="AKTIVCO DEFAUT GE &amp; POWER Cabinet","PASSIVE",
AI1963="AKTIVCO Coupure ENEO &amp; Baisse de tension","PASSIVE",
AI1963="Coupure ENEO &amp; Baisse de tension","PASSIVE",
AI1963="Defaut GE &amp; POWER Cabinet","PASSIVE",
AI1963="Sharing","PASSIVE",
AI1963="Sites strategiques &amp; DataCenter","PASSIVE",
AI1963="Exclu","Exclu",
AI1963="SAT","ACTIVE",
AI1963="SPARE-ISSUE","SPARE-ISSUE",
AI1963="Fiber CAmtel","ACTIVE",
AI1963="Fiber AOF","ACTIVE",
AI1963="Projet OCM (HUAWEI)","PLANNED WORKS",
AI1963="Projet OCM (NOKIA)","PLANNED WORKS",
AI1963="ACCESS-ISSUE","ACCESS-ISSUE",
AI1963="Projet OCM (ZTE, NOKIA, autres projets)","PLANNED WORKS",
AI1963="No root CAuse","No root cause",
AI1963="ODU HS","ACTIVE",
AI1963="IP &amp; VLAN","ACTIVE",
AI1963="Warehouse HUAWEI","SPARE-ISSUE",
AI1963="SPARE-HS","SPARE-ISSUE",
AI1963="Power Telco","ACTIVE", AI1963="no impacts","no impacts"
),"")</f>
        <v>no impacts</v>
      </c>
      <c r="AK1963" s="23" t="s">
        <v>5537</v>
      </c>
      <c r="AL1963" s="23" t="str">
        <f t="shared" si="54"/>
        <v>SUO_025</v>
      </c>
      <c r="AN1963" s="9" t="s">
        <v>5537</v>
      </c>
      <c r="AO1963" s="23" t="str">
        <f>_xlfn.XLOOKUP(B1963,'INCIDENT-05-03-2026'!E:E,'INCIDENT-05-03-2026'!F:F,"")</f>
        <v/>
      </c>
      <c r="AP1963" s="7" t="s">
        <v>5537</v>
      </c>
      <c r="AQ1963" s="6"/>
      <c r="AR1963" s="7"/>
      <c r="AS1963" s="3" t="str">
        <f>_xlfn.XLOOKUP(B1963,'[3]tt num | region | site id'!$C:$C,'[3]tt num | region | site id'!$Q:$Q,"")</f>
        <v/>
      </c>
      <c r="AT1963" s="24" t="str">
        <f>_xlfn.XLOOKUP(B1963,'[4]Cells Huawei 03052026 12h'!$B:$B,'[4]Cells Huawei 03052026 12h'!$T:$T,"")</f>
        <v/>
      </c>
      <c r="AU1963" s="24" t="str">
        <f>_xlfn.XLOOKUP(B1963,'[5]cells down 02052026 8h50'!$B:$B,'[5]cells down 02052026 8h50'!$R:$R,"")</f>
        <v/>
      </c>
      <c r="AV1963" s="24" t="str">
        <f>_xlfn.XLOOKUP(B1963,'[5]cells down 02052026 13h50'!$B:$B,'[5]cells down 02052026 13h50'!$R:$R,"")</f>
        <v/>
      </c>
      <c r="AW1963" s="24" t="str">
        <f>_xlfn.XLOOKUP(B1963,'[5]cells down 02052026 13h50'!$B:$B,'[5]cells down 02052026 13h50'!$R:$R,"")</f>
        <v/>
      </c>
      <c r="AX1963" s="24" t="str">
        <f>_xlfn.XLOOKUP(B1963,'[6]cell downs 03052026 8h40 '!$B:$B,'[6]cell downs 03052026 8h40 '!$R:$R,"")</f>
        <v/>
      </c>
      <c r="AY1963" s="24" t="str">
        <f>_xlfn.XLOOKUP(B1963,'[7]ALL SITES DOWN'!$D:$D,'[7]ALL SITES DOWN'!$J:$J,"")</f>
        <v/>
      </c>
      <c r="AZ1963" s="24" t="str">
        <f>_xlfn.XLOOKUP(B1963,'[8]ALL SITES DOWN'!$D:$D,'[8]ALL SITES DOWN'!$J:$J,"")</f>
        <v/>
      </c>
      <c r="BA1963" s="9" t="str">
        <f>_xlfn.XLOOKUP(B1963,[9]sheet1!$AC:$AC,[9]sheet1!$AF:$AF,"")</f>
        <v/>
      </c>
      <c r="BB1963" s="14" t="s">
        <v>5537</v>
      </c>
      <c r="BC1963" s="14" t="s">
        <v>5537</v>
      </c>
      <c r="BD1963" s="14" t="str">
        <f>_xlfn.XLOOKUP(B1963,'[10]cell downs 18042026 17h'!$B:$B,'[10]cell downs 18042026 17h'!$B:$B,"")</f>
        <v/>
      </c>
      <c r="BE1963" s="14" t="str">
        <f>_xlfn.XLOOKUP(B1963,'[11]Cells Huawei 19042026 15h'!$B:$B,'[11]Cells Huawei 19042026 15h'!$B:$B,"")</f>
        <v/>
      </c>
      <c r="BF1963" s="9" t="str">
        <f>_xlfn.XLOOKUP(B1963,'[12]cells down 19042026 9H40'!$B:$B,'[12]cells down 19042026 9H40'!$B:$B,"")</f>
        <v/>
      </c>
      <c r="BG1963" s="9" t="s">
        <v>5283</v>
      </c>
      <c r="BH1963" s="9" t="s">
        <v>1713</v>
      </c>
    </row>
    <row r="1964" spans="1:60" s="9" customFormat="1" x14ac:dyDescent="0.3">
      <c r="A1964" s="2" t="s">
        <v>5287</v>
      </c>
      <c r="B1964" s="8" t="s">
        <v>5288</v>
      </c>
      <c r="C1964" s="3" t="str">
        <f>_xlfn.XLOOKUP(B1964,'[1]daily break down'!$D:$D,'[1]daily break down'!$E:$E,"")</f>
        <v>NORD-OUEST</v>
      </c>
      <c r="D1964" s="1" t="s">
        <v>11</v>
      </c>
      <c r="E1964" s="1" t="s">
        <v>1160</v>
      </c>
      <c r="F1964" s="3" t="s">
        <v>51</v>
      </c>
      <c r="G1964" s="1" t="s">
        <v>5287</v>
      </c>
      <c r="H1964" s="41" t="str">
        <f>_xlfn.XLOOKUP(B1964,[2]CALCULATION!$B:$B,[2]CALCULATION!$H:$H,"")</f>
        <v>NOKIA</v>
      </c>
      <c r="I1964" s="34">
        <v>0</v>
      </c>
      <c r="J1964" s="34">
        <v>0</v>
      </c>
      <c r="K1964" s="34">
        <v>0</v>
      </c>
      <c r="L1964" s="34">
        <v>0</v>
      </c>
      <c r="M1964" s="34">
        <v>0</v>
      </c>
      <c r="N1964" s="34">
        <v>0</v>
      </c>
      <c r="O1964" s="34">
        <v>0</v>
      </c>
      <c r="P1964" s="34">
        <v>0</v>
      </c>
      <c r="Q1964" s="34">
        <v>0</v>
      </c>
      <c r="R1964" s="34">
        <v>0</v>
      </c>
      <c r="S1964" s="35">
        <v>0</v>
      </c>
      <c r="T1964" s="35">
        <v>0</v>
      </c>
      <c r="U1964" s="35">
        <v>0</v>
      </c>
      <c r="V1964" s="35">
        <v>0</v>
      </c>
      <c r="W1964" s="35">
        <v>0</v>
      </c>
      <c r="X1964" s="35">
        <v>0</v>
      </c>
      <c r="Y1964" s="35">
        <v>0</v>
      </c>
      <c r="Z1964" s="35">
        <v>0</v>
      </c>
      <c r="AA1964" s="35">
        <v>0</v>
      </c>
      <c r="AB1964" s="35">
        <v>0</v>
      </c>
      <c r="AC1964" s="35">
        <v>0</v>
      </c>
      <c r="AD1964" s="35">
        <v>0</v>
      </c>
      <c r="AE1964" s="58" t="s">
        <v>5603</v>
      </c>
      <c r="AF1964" s="58"/>
      <c r="AG1964" s="57" t="str" cm="1">
        <f t="array" ref="AG1964">IFERROR(_xlfn.IFS(
AI1964="MPR ISSUE","PDH",
AI1964="BSS Hardware Issue","BSS",
AI1964="Sites strategiques, MLL, Pylone, etc.","ENVTECH",
AI1964="AKTIVCO DEFAUT GE &amp; POWER Cabinet","AKTIVCO",
AI1964="AKTIVCO Coupure ENEO &amp; Baisse de tension","AKTIVCO GRID ONLY",
AI1964="Coupure ENEO &amp; Baisse de tension","IHS GRID ONLY",
AI1964="Defaut GE &amp; POWER Cabinet","IHS",
AI1964="Sharing","Partners",
AI1964="Sites strategiques &amp; DataCenter","SST &amp; DC",
AI1964="Exclu","Exclu",
AI1964="SAT","SAT",
AI1964="SPARE-ISSUE","SPARE-ISSUE",
AI1964="Fiber CAmtel","TRANS_FO_CAMTEL",
AI1964="Fiber AOF","Fiber AOF",
AI1964="Projet OCM (HUAWEI)","TRAVAUX-HUAWEI",
AI1964="Projet OCM (NOKIA)","TRAVAUX-NOKIA",
AI1964="ACCESS-ISSUE","ACCESS-ISSUE",
AI1964="Projet OCM (ZTE, NOKIA, autres projets)","TRAVAUX OCM",
AI1964="No root CAuse","No root cause",
AI1964="ODU HS","PDH",
AI1964="IP &amp; VLAN","PDH",
AI1964="Warehouse HUAWEI","SPARE-ISSUE",
AI1964="SPARE-HS","SPARE-ISSUE",
AI1964="Power Telco","BSS",AI1964="no impacts","no impacts"
),"")</f>
        <v>no impacts</v>
      </c>
      <c r="AH1964" s="57" t="str" cm="1">
        <f t="array" ref="AH1964">IFERROR(_xlfn.IFS(
AI1964="MPR ISSUE","TX ISSUE",
AI1964="BSS Hardware Issue","RAN ISSUE",
AI1964="Sites strategiques, MLL, Pylone, etc.","ENVTECH",
AI1964="AKTIVCO DEFAUT GE &amp; POWER Cabinet","POWER ISSUE",
AI1964="AKTIVCO Coupure ENEO &amp; Baisse de tension","POWER ISSUE",
AI1964="Coupure ENEO &amp; Baisse de tension","POWER ISSUE",
AI1964="Defaut GE &amp; POWER Cabinet","POWER ISSUE",
AI1964="Sharing","POWER ISSUE",
AI1964="Sites strategiques &amp; DataCenter","POWER ISSUE",
AI1964="Exclu","Exclu",
AI1964="SAT","TX ISSUE",
AI1964="SPARE-ISSUE","SPARE-ISSUE",
AI1964="Fiber CAmtel","TX ISSUE",
AI1964="Fiber AOF","TX ISSUE",
AI1964="Projet OCM (HUAWEI)","TRAVAUX-HUAWEI",
AI1964="Projet OCM (NOKIA)","TRAVAUX -NOKIA",
AI1964="ACCESS-ISSUE","ACCESS-ISSUE",
AI1964="Projet OCM (ZTE, NOKIA, autres projets)","TRAVAUX OCM",
AI1964="No root CAuse","No root cause",
AI1964="ODU HS","TX ISSUE",
AI1964="IP &amp; VLAN","TX ISSUE",
AI1964="Warehouse HUAWEI","SPARE-ISSUE",
AI1964="SPARE-HS","SPARE-ISSUE",
AI1964="Power Telco","RAN ISSUE",AI1964="no impacts","no impacts"
),"")</f>
        <v>no impacts</v>
      </c>
      <c r="AI1964" s="85" t="s">
        <v>5998</v>
      </c>
      <c r="AJ1964" s="57" t="str" cm="1">
        <f t="array" ref="AJ1964">IFERROR(_xlfn.IFS(
AI1964="MPR ISSUE","ACTIVE",
AI1964="BSS Hardware Issue","ACTIVE",
AI1964="Sites strategiques, MLL, Pylone, etc.","PASSIVE",
AI1964="AKTIVCO DEFAUT GE &amp; POWER Cabinet","PASSIVE",
AI1964="AKTIVCO Coupure ENEO &amp; Baisse de tension","PASSIVE",
AI1964="Coupure ENEO &amp; Baisse de tension","PASSIVE",
AI1964="Defaut GE &amp; POWER Cabinet","PASSIVE",
AI1964="Sharing","PASSIVE",
AI1964="Sites strategiques &amp; DataCenter","PASSIVE",
AI1964="Exclu","Exclu",
AI1964="SAT","ACTIVE",
AI1964="SPARE-ISSUE","SPARE-ISSUE",
AI1964="Fiber CAmtel","ACTIVE",
AI1964="Fiber AOF","ACTIVE",
AI1964="Projet OCM (HUAWEI)","PLANNED WORKS",
AI1964="Projet OCM (NOKIA)","PLANNED WORKS",
AI1964="ACCESS-ISSUE","ACCESS-ISSUE",
AI1964="Projet OCM (ZTE, NOKIA, autres projets)","PLANNED WORKS",
AI1964="No root CAuse","No root cause",
AI1964="ODU HS","ACTIVE",
AI1964="IP &amp; VLAN","ACTIVE",
AI1964="Warehouse HUAWEI","SPARE-ISSUE",
AI1964="SPARE-HS","SPARE-ISSUE",
AI1964="Power Telco","ACTIVE", AI1964="no impacts","no impacts"
),"")</f>
        <v>no impacts</v>
      </c>
      <c r="AK1964" s="23" t="s">
        <v>5537</v>
      </c>
      <c r="AL1964" s="23" t="str">
        <f t="shared" si="54"/>
        <v>NRO_045</v>
      </c>
      <c r="AN1964" s="9" t="s">
        <v>5537</v>
      </c>
      <c r="AO1964" s="23" t="str">
        <f>_xlfn.XLOOKUP(B1964,'INCIDENT-05-03-2026'!E:E,'INCIDENT-05-03-2026'!F:F,"")</f>
        <v/>
      </c>
      <c r="AP1964" s="7" t="s">
        <v>5537</v>
      </c>
      <c r="AQ1964" s="6"/>
      <c r="AR1964" s="7"/>
      <c r="AS1964" s="3" t="str">
        <f>_xlfn.XLOOKUP(B1964,'[3]tt num | region | site id'!$C:$C,'[3]tt num | region | site id'!$Q:$Q,"")</f>
        <v/>
      </c>
      <c r="AT1964" s="24" t="str">
        <f>_xlfn.XLOOKUP(B1964,'[4]Cells Huawei 03052026 12h'!$B:$B,'[4]Cells Huawei 03052026 12h'!$T:$T,"")</f>
        <v/>
      </c>
      <c r="AU1964" s="24" t="str">
        <f>_xlfn.XLOOKUP(B1964,'[5]cells down 02052026 8h50'!$B:$B,'[5]cells down 02052026 8h50'!$R:$R,"")</f>
        <v/>
      </c>
      <c r="AV1964" s="24" t="str">
        <f>_xlfn.XLOOKUP(B1964,'[5]cells down 02052026 13h50'!$B:$B,'[5]cells down 02052026 13h50'!$R:$R,"")</f>
        <v/>
      </c>
      <c r="AW1964" s="24" t="str">
        <f>_xlfn.XLOOKUP(B1964,'[5]cells down 02052026 13h50'!$B:$B,'[5]cells down 02052026 13h50'!$R:$R,"")</f>
        <v/>
      </c>
      <c r="AX1964" s="24" t="str">
        <f>_xlfn.XLOOKUP(B1964,'[6]cell downs 03052026 8h40 '!$B:$B,'[6]cell downs 03052026 8h40 '!$R:$R,"")</f>
        <v/>
      </c>
      <c r="AY1964" s="24" t="str">
        <f>_xlfn.XLOOKUP(B1964,'[7]ALL SITES DOWN'!$D:$D,'[7]ALL SITES DOWN'!$J:$J,"")</f>
        <v/>
      </c>
      <c r="AZ1964" s="24" t="str">
        <f>_xlfn.XLOOKUP(B1964,'[8]ALL SITES DOWN'!$D:$D,'[8]ALL SITES DOWN'!$J:$J,"")</f>
        <v/>
      </c>
      <c r="BA1964" s="9" t="str">
        <f>_xlfn.XLOOKUP(B1964,[9]sheet1!$AC:$AC,[9]sheet1!$AF:$AF,"")</f>
        <v/>
      </c>
      <c r="BB1964" s="14" t="s">
        <v>5537</v>
      </c>
      <c r="BC1964" s="14" t="s">
        <v>5537</v>
      </c>
      <c r="BD1964" s="14" t="str">
        <f>_xlfn.XLOOKUP(B1964,'[10]cell downs 18042026 17h'!$B:$B,'[10]cell downs 18042026 17h'!$B:$B,"")</f>
        <v/>
      </c>
      <c r="BE1964" s="14" t="str">
        <f>_xlfn.XLOOKUP(B1964,'[11]Cells Huawei 19042026 15h'!$B:$B,'[11]Cells Huawei 19042026 15h'!$B:$B,"")</f>
        <v/>
      </c>
      <c r="BF1964" s="9" t="str">
        <f>_xlfn.XLOOKUP(B1964,'[12]cells down 19042026 9H40'!$B:$B,'[12]cells down 19042026 9H40'!$B:$B,"")</f>
        <v/>
      </c>
      <c r="BG1964" s="9" t="s">
        <v>5288</v>
      </c>
      <c r="BH1964" s="9" t="s">
        <v>12</v>
      </c>
    </row>
    <row r="1965" spans="1:60" s="9" customFormat="1" x14ac:dyDescent="0.3">
      <c r="A1965" s="1" t="s">
        <v>5289</v>
      </c>
      <c r="B1965" s="8" t="s">
        <v>5290</v>
      </c>
      <c r="C1965" s="3" t="str">
        <f>_xlfn.XLOOKUP(B1965,'[1]daily break down'!$D:$D,'[1]daily break down'!$E:$E,"")</f>
        <v>NORD-OUEST</v>
      </c>
      <c r="D1965" s="1"/>
      <c r="E1965" s="1"/>
      <c r="F1965" s="3" t="s">
        <v>51</v>
      </c>
      <c r="G1965" s="1" t="s">
        <v>5289</v>
      </c>
      <c r="H1965" s="41" t="str">
        <f>_xlfn.XLOOKUP(B1965,[2]CALCULATION!$B:$B,[2]CALCULATION!$H:$H,"")</f>
        <v>NOKIA</v>
      </c>
      <c r="I1965" s="34">
        <v>0</v>
      </c>
      <c r="J1965" s="34">
        <v>0</v>
      </c>
      <c r="K1965" s="34">
        <v>0</v>
      </c>
      <c r="L1965" s="34">
        <v>0</v>
      </c>
      <c r="M1965" s="34">
        <v>0</v>
      </c>
      <c r="N1965" s="34">
        <v>0</v>
      </c>
      <c r="O1965" s="34">
        <v>0</v>
      </c>
      <c r="P1965" s="34">
        <v>0</v>
      </c>
      <c r="Q1965" s="34">
        <v>0</v>
      </c>
      <c r="R1965" s="34">
        <v>0</v>
      </c>
      <c r="S1965" s="35">
        <v>0</v>
      </c>
      <c r="T1965" s="35">
        <v>0</v>
      </c>
      <c r="U1965" s="35">
        <v>0</v>
      </c>
      <c r="V1965" s="35">
        <v>0</v>
      </c>
      <c r="W1965" s="35">
        <v>0</v>
      </c>
      <c r="X1965" s="35">
        <v>0</v>
      </c>
      <c r="Y1965" s="35">
        <v>0</v>
      </c>
      <c r="Z1965" s="35">
        <v>0</v>
      </c>
      <c r="AA1965" s="35">
        <v>0</v>
      </c>
      <c r="AB1965" s="35">
        <v>0</v>
      </c>
      <c r="AC1965" s="35">
        <v>0</v>
      </c>
      <c r="AD1965" s="35">
        <v>0</v>
      </c>
      <c r="AE1965" s="58" t="s">
        <v>5603</v>
      </c>
      <c r="AF1965" s="58"/>
      <c r="AG1965" s="57" t="str" cm="1">
        <f t="array" ref="AG1965">IFERROR(_xlfn.IFS(
AI1965="MPR ISSUE","PDH",
AI1965="BSS Hardware Issue","BSS",
AI1965="Sites strategiques, MLL, Pylone, etc.","ENVTECH",
AI1965="AKTIVCO DEFAUT GE &amp; POWER Cabinet","AKTIVCO",
AI1965="AKTIVCO Coupure ENEO &amp; Baisse de tension","AKTIVCO GRID ONLY",
AI1965="Coupure ENEO &amp; Baisse de tension","IHS GRID ONLY",
AI1965="Defaut GE &amp; POWER Cabinet","IHS",
AI1965="Sharing","Partners",
AI1965="Sites strategiques &amp; DataCenter","SST &amp; DC",
AI1965="Exclu","Exclu",
AI1965="SAT","SAT",
AI1965="SPARE-ISSUE","SPARE-ISSUE",
AI1965="Fiber CAmtel","TRANS_FO_CAMTEL",
AI1965="Fiber AOF","Fiber AOF",
AI1965="Projet OCM (HUAWEI)","TRAVAUX-HUAWEI",
AI1965="Projet OCM (NOKIA)","TRAVAUX-NOKIA",
AI1965="ACCESS-ISSUE","ACCESS-ISSUE",
AI1965="Projet OCM (ZTE, NOKIA, autres projets)","TRAVAUX OCM",
AI1965="No root CAuse","No root cause",
AI1965="ODU HS","PDH",
AI1965="IP &amp; VLAN","PDH",
AI1965="Warehouse HUAWEI","SPARE-ISSUE",
AI1965="SPARE-HS","SPARE-ISSUE",
AI1965="Power Telco","BSS",AI1965="no impacts","no impacts"
),"")</f>
        <v>no impacts</v>
      </c>
      <c r="AH1965" s="57" t="str" cm="1">
        <f t="array" ref="AH1965">IFERROR(_xlfn.IFS(
AI1965="MPR ISSUE","TX ISSUE",
AI1965="BSS Hardware Issue","RAN ISSUE",
AI1965="Sites strategiques, MLL, Pylone, etc.","ENVTECH",
AI1965="AKTIVCO DEFAUT GE &amp; POWER Cabinet","POWER ISSUE",
AI1965="AKTIVCO Coupure ENEO &amp; Baisse de tension","POWER ISSUE",
AI1965="Coupure ENEO &amp; Baisse de tension","POWER ISSUE",
AI1965="Defaut GE &amp; POWER Cabinet","POWER ISSUE",
AI1965="Sharing","POWER ISSUE",
AI1965="Sites strategiques &amp; DataCenter","POWER ISSUE",
AI1965="Exclu","Exclu",
AI1965="SAT","TX ISSUE",
AI1965="SPARE-ISSUE","SPARE-ISSUE",
AI1965="Fiber CAmtel","TX ISSUE",
AI1965="Fiber AOF","TX ISSUE",
AI1965="Projet OCM (HUAWEI)","TRAVAUX-HUAWEI",
AI1965="Projet OCM (NOKIA)","TRAVAUX -NOKIA",
AI1965="ACCESS-ISSUE","ACCESS-ISSUE",
AI1965="Projet OCM (ZTE, NOKIA, autres projets)","TRAVAUX OCM",
AI1965="No root CAuse","No root cause",
AI1965="ODU HS","TX ISSUE",
AI1965="IP &amp; VLAN","TX ISSUE",
AI1965="Warehouse HUAWEI","SPARE-ISSUE",
AI1965="SPARE-HS","SPARE-ISSUE",
AI1965="Power Telco","RAN ISSUE",AI1965="no impacts","no impacts"
),"")</f>
        <v>no impacts</v>
      </c>
      <c r="AI1965" s="85" t="s">
        <v>5998</v>
      </c>
      <c r="AJ1965" s="57" t="str" cm="1">
        <f t="array" ref="AJ1965">IFERROR(_xlfn.IFS(
AI1965="MPR ISSUE","ACTIVE",
AI1965="BSS Hardware Issue","ACTIVE",
AI1965="Sites strategiques, MLL, Pylone, etc.","PASSIVE",
AI1965="AKTIVCO DEFAUT GE &amp; POWER Cabinet","PASSIVE",
AI1965="AKTIVCO Coupure ENEO &amp; Baisse de tension","PASSIVE",
AI1965="Coupure ENEO &amp; Baisse de tension","PASSIVE",
AI1965="Defaut GE &amp; POWER Cabinet","PASSIVE",
AI1965="Sharing","PASSIVE",
AI1965="Sites strategiques &amp; DataCenter","PASSIVE",
AI1965="Exclu","Exclu",
AI1965="SAT","ACTIVE",
AI1965="SPARE-ISSUE","SPARE-ISSUE",
AI1965="Fiber CAmtel","ACTIVE",
AI1965="Fiber AOF","ACTIVE",
AI1965="Projet OCM (HUAWEI)","PLANNED WORKS",
AI1965="Projet OCM (NOKIA)","PLANNED WORKS",
AI1965="ACCESS-ISSUE","ACCESS-ISSUE",
AI1965="Projet OCM (ZTE, NOKIA, autres projets)","PLANNED WORKS",
AI1965="No root CAuse","No root cause",
AI1965="ODU HS","ACTIVE",
AI1965="IP &amp; VLAN","ACTIVE",
AI1965="Warehouse HUAWEI","SPARE-ISSUE",
AI1965="SPARE-HS","SPARE-ISSUE",
AI1965="Power Telco","ACTIVE", AI1965="no impacts","no impacts"
),"")</f>
        <v>no impacts</v>
      </c>
      <c r="AK1965" s="23" t="s">
        <v>5537</v>
      </c>
      <c r="AL1965" s="23" t="str">
        <f t="shared" si="54"/>
        <v>NRO_076</v>
      </c>
      <c r="AN1965" s="9" t="s">
        <v>5537</v>
      </c>
      <c r="AO1965" s="23" t="str">
        <f>_xlfn.XLOOKUP(B1965,'INCIDENT-05-03-2026'!E:E,'INCIDENT-05-03-2026'!F:F,"")</f>
        <v/>
      </c>
      <c r="AP1965" s="7" t="s">
        <v>5537</v>
      </c>
      <c r="AQ1965" s="6"/>
      <c r="AR1965" s="7"/>
      <c r="AS1965" s="3" t="str">
        <f>_xlfn.XLOOKUP(B1965,'[3]tt num | region | site id'!$C:$C,'[3]tt num | region | site id'!$Q:$Q,"")</f>
        <v/>
      </c>
      <c r="AT1965" s="24" t="str">
        <f>_xlfn.XLOOKUP(B1965,'[4]Cells Huawei 03052026 12h'!$B:$B,'[4]Cells Huawei 03052026 12h'!$T:$T,"")</f>
        <v/>
      </c>
      <c r="AU1965" s="24" t="str">
        <f>_xlfn.XLOOKUP(B1965,'[5]cells down 02052026 8h50'!$B:$B,'[5]cells down 02052026 8h50'!$R:$R,"")</f>
        <v/>
      </c>
      <c r="AV1965" s="24" t="str">
        <f>_xlfn.XLOOKUP(B1965,'[5]cells down 02052026 13h50'!$B:$B,'[5]cells down 02052026 13h50'!$R:$R,"")</f>
        <v/>
      </c>
      <c r="AW1965" s="24" t="str">
        <f>_xlfn.XLOOKUP(B1965,'[5]cells down 02052026 13h50'!$B:$B,'[5]cells down 02052026 13h50'!$R:$R,"")</f>
        <v/>
      </c>
      <c r="AX1965" s="24" t="str">
        <f>_xlfn.XLOOKUP(B1965,'[6]cell downs 03052026 8h40 '!$B:$B,'[6]cell downs 03052026 8h40 '!$R:$R,"")</f>
        <v/>
      </c>
      <c r="AY1965" s="24" t="str">
        <f>_xlfn.XLOOKUP(B1965,'[7]ALL SITES DOWN'!$D:$D,'[7]ALL SITES DOWN'!$J:$J,"")</f>
        <v/>
      </c>
      <c r="AZ1965" s="24" t="str">
        <f>_xlfn.XLOOKUP(B1965,'[8]ALL SITES DOWN'!$D:$D,'[8]ALL SITES DOWN'!$J:$J,"")</f>
        <v/>
      </c>
      <c r="BA1965" s="9" t="str">
        <f>_xlfn.XLOOKUP(B1965,[9]sheet1!$AC:$AC,[9]sheet1!$AF:$AF,"")</f>
        <v/>
      </c>
      <c r="BB1965" s="14" t="s">
        <v>5537</v>
      </c>
      <c r="BC1965" s="14" t="s">
        <v>5537</v>
      </c>
      <c r="BD1965" s="14" t="str">
        <f>_xlfn.XLOOKUP(B1965,'[10]cell downs 18042026 17h'!$B:$B,'[10]cell downs 18042026 17h'!$B:$B,"")</f>
        <v/>
      </c>
      <c r="BE1965" s="14" t="str">
        <f>_xlfn.XLOOKUP(B1965,'[11]Cells Huawei 19042026 15h'!$B:$B,'[11]Cells Huawei 19042026 15h'!$B:$B,"")</f>
        <v/>
      </c>
      <c r="BF1965" s="9" t="str">
        <f>_xlfn.XLOOKUP(B1965,'[12]cells down 19042026 9H40'!$B:$B,'[12]cells down 19042026 9H40'!$B:$B,"")</f>
        <v/>
      </c>
      <c r="BG1965" s="9" t="s">
        <v>5290</v>
      </c>
      <c r="BH1965" s="9" t="s">
        <v>5537</v>
      </c>
    </row>
    <row r="1966" spans="1:60" s="9" customFormat="1" x14ac:dyDescent="0.3">
      <c r="A1966" s="1" t="s">
        <v>5291</v>
      </c>
      <c r="B1966" s="8" t="s">
        <v>5292</v>
      </c>
      <c r="C1966" s="3" t="str">
        <f>_xlfn.XLOOKUP(B1966,'[1]daily break down'!$D:$D,'[1]daily break down'!$E:$E,"")</f>
        <v>NORD-OUEST</v>
      </c>
      <c r="D1966" s="1" t="s">
        <v>11</v>
      </c>
      <c r="E1966" s="1" t="s">
        <v>96</v>
      </c>
      <c r="F1966" s="3" t="s">
        <v>51</v>
      </c>
      <c r="G1966" s="1" t="s">
        <v>5291</v>
      </c>
      <c r="H1966" s="41" t="str">
        <f>_xlfn.XLOOKUP(B1966,[2]CALCULATION!$B:$B,[2]CALCULATION!$H:$H,"")</f>
        <v>NOKIA</v>
      </c>
      <c r="I1966" s="34">
        <v>0</v>
      </c>
      <c r="J1966" s="34">
        <v>0</v>
      </c>
      <c r="K1966" s="34">
        <v>0</v>
      </c>
      <c r="L1966" s="34">
        <v>0</v>
      </c>
      <c r="M1966" s="34">
        <v>0</v>
      </c>
      <c r="N1966" s="34">
        <v>0</v>
      </c>
      <c r="O1966" s="34">
        <v>0</v>
      </c>
      <c r="P1966" s="34">
        <v>0</v>
      </c>
      <c r="Q1966" s="34">
        <v>0</v>
      </c>
      <c r="R1966" s="34">
        <v>0</v>
      </c>
      <c r="S1966" s="35">
        <v>0</v>
      </c>
      <c r="T1966" s="35">
        <v>0</v>
      </c>
      <c r="U1966" s="35">
        <v>0</v>
      </c>
      <c r="V1966" s="35">
        <v>0</v>
      </c>
      <c r="W1966" s="35">
        <v>0</v>
      </c>
      <c r="X1966" s="35">
        <v>0</v>
      </c>
      <c r="Y1966" s="35">
        <v>0</v>
      </c>
      <c r="Z1966" s="35">
        <v>0</v>
      </c>
      <c r="AA1966" s="35">
        <v>0</v>
      </c>
      <c r="AB1966" s="35">
        <v>0</v>
      </c>
      <c r="AC1966" s="35">
        <v>0</v>
      </c>
      <c r="AD1966" s="35">
        <v>0</v>
      </c>
      <c r="AE1966" s="58" t="s">
        <v>5603</v>
      </c>
      <c r="AF1966" s="58"/>
      <c r="AG1966" s="57" t="str" cm="1">
        <f t="array" ref="AG1966">IFERROR(_xlfn.IFS(
AI1966="MPR ISSUE","PDH",
AI1966="BSS Hardware Issue","BSS",
AI1966="Sites strategiques, MLL, Pylone, etc.","ENVTECH",
AI1966="AKTIVCO DEFAUT GE &amp; POWER Cabinet","AKTIVCO",
AI1966="AKTIVCO Coupure ENEO &amp; Baisse de tension","AKTIVCO GRID ONLY",
AI1966="Coupure ENEO &amp; Baisse de tension","IHS GRID ONLY",
AI1966="Defaut GE &amp; POWER Cabinet","IHS",
AI1966="Sharing","Partners",
AI1966="Sites strategiques &amp; DataCenter","SST &amp; DC",
AI1966="Exclu","Exclu",
AI1966="SAT","SAT",
AI1966="SPARE-ISSUE","SPARE-ISSUE",
AI1966="Fiber CAmtel","TRANS_FO_CAMTEL",
AI1966="Fiber AOF","Fiber AOF",
AI1966="Projet OCM (HUAWEI)","TRAVAUX-HUAWEI",
AI1966="Projet OCM (NOKIA)","TRAVAUX-NOKIA",
AI1966="ACCESS-ISSUE","ACCESS-ISSUE",
AI1966="Projet OCM (ZTE, NOKIA, autres projets)","TRAVAUX OCM",
AI1966="No root CAuse","No root cause",
AI1966="ODU HS","PDH",
AI1966="IP &amp; VLAN","PDH",
AI1966="Warehouse HUAWEI","SPARE-ISSUE",
AI1966="SPARE-HS","SPARE-ISSUE",
AI1966="Power Telco","BSS",AI1966="no impacts","no impacts"
),"")</f>
        <v>no impacts</v>
      </c>
      <c r="AH1966" s="57" t="str" cm="1">
        <f t="array" ref="AH1966">IFERROR(_xlfn.IFS(
AI1966="MPR ISSUE","TX ISSUE",
AI1966="BSS Hardware Issue","RAN ISSUE",
AI1966="Sites strategiques, MLL, Pylone, etc.","ENVTECH",
AI1966="AKTIVCO DEFAUT GE &amp; POWER Cabinet","POWER ISSUE",
AI1966="AKTIVCO Coupure ENEO &amp; Baisse de tension","POWER ISSUE",
AI1966="Coupure ENEO &amp; Baisse de tension","POWER ISSUE",
AI1966="Defaut GE &amp; POWER Cabinet","POWER ISSUE",
AI1966="Sharing","POWER ISSUE",
AI1966="Sites strategiques &amp; DataCenter","POWER ISSUE",
AI1966="Exclu","Exclu",
AI1966="SAT","TX ISSUE",
AI1966="SPARE-ISSUE","SPARE-ISSUE",
AI1966="Fiber CAmtel","TX ISSUE",
AI1966="Fiber AOF","TX ISSUE",
AI1966="Projet OCM (HUAWEI)","TRAVAUX-HUAWEI",
AI1966="Projet OCM (NOKIA)","TRAVAUX -NOKIA",
AI1966="ACCESS-ISSUE","ACCESS-ISSUE",
AI1966="Projet OCM (ZTE, NOKIA, autres projets)","TRAVAUX OCM",
AI1966="No root CAuse","No root cause",
AI1966="ODU HS","TX ISSUE",
AI1966="IP &amp; VLAN","TX ISSUE",
AI1966="Warehouse HUAWEI","SPARE-ISSUE",
AI1966="SPARE-HS","SPARE-ISSUE",
AI1966="Power Telco","RAN ISSUE",AI1966="no impacts","no impacts"
),"")</f>
        <v>no impacts</v>
      </c>
      <c r="AI1966" s="85" t="s">
        <v>5998</v>
      </c>
      <c r="AJ1966" s="57" t="str" cm="1">
        <f t="array" ref="AJ1966">IFERROR(_xlfn.IFS(
AI1966="MPR ISSUE","ACTIVE",
AI1966="BSS Hardware Issue","ACTIVE",
AI1966="Sites strategiques, MLL, Pylone, etc.","PASSIVE",
AI1966="AKTIVCO DEFAUT GE &amp; POWER Cabinet","PASSIVE",
AI1966="AKTIVCO Coupure ENEO &amp; Baisse de tension","PASSIVE",
AI1966="Coupure ENEO &amp; Baisse de tension","PASSIVE",
AI1966="Defaut GE &amp; POWER Cabinet","PASSIVE",
AI1966="Sharing","PASSIVE",
AI1966="Sites strategiques &amp; DataCenter","PASSIVE",
AI1966="Exclu","Exclu",
AI1966="SAT","ACTIVE",
AI1966="SPARE-ISSUE","SPARE-ISSUE",
AI1966="Fiber CAmtel","ACTIVE",
AI1966="Fiber AOF","ACTIVE",
AI1966="Projet OCM (HUAWEI)","PLANNED WORKS",
AI1966="Projet OCM (NOKIA)","PLANNED WORKS",
AI1966="ACCESS-ISSUE","ACCESS-ISSUE",
AI1966="Projet OCM (ZTE, NOKIA, autres projets)","PLANNED WORKS",
AI1966="No root CAuse","No root cause",
AI1966="ODU HS","ACTIVE",
AI1966="IP &amp; VLAN","ACTIVE",
AI1966="Warehouse HUAWEI","SPARE-ISSUE",
AI1966="SPARE-HS","SPARE-ISSUE",
AI1966="Power Telco","ACTIVE", AI1966="no impacts","no impacts"
),"")</f>
        <v>no impacts</v>
      </c>
      <c r="AK1966" s="23" t="s">
        <v>5537</v>
      </c>
      <c r="AL1966" s="23" t="str">
        <f t="shared" si="54"/>
        <v>NRO_071</v>
      </c>
      <c r="AN1966" s="9" t="s">
        <v>5537</v>
      </c>
      <c r="AO1966" s="23" t="str">
        <f>_xlfn.XLOOKUP(B1966,'INCIDENT-05-03-2026'!E:E,'INCIDENT-05-03-2026'!F:F,"")</f>
        <v/>
      </c>
      <c r="AP1966" s="7" t="s">
        <v>5537</v>
      </c>
      <c r="AQ1966" s="6"/>
      <c r="AR1966" s="7"/>
      <c r="AS1966" s="3" t="str">
        <f>_xlfn.XLOOKUP(B1966,'[3]tt num | region | site id'!$C:$C,'[3]tt num | region | site id'!$Q:$Q,"")</f>
        <v/>
      </c>
      <c r="AT1966" s="24" t="str">
        <f>_xlfn.XLOOKUP(B1966,'[4]Cells Huawei 03052026 12h'!$B:$B,'[4]Cells Huawei 03052026 12h'!$T:$T,"")</f>
        <v/>
      </c>
      <c r="AU1966" s="24" t="str">
        <f>_xlfn.XLOOKUP(B1966,'[5]cells down 02052026 8h50'!$B:$B,'[5]cells down 02052026 8h50'!$R:$R,"")</f>
        <v/>
      </c>
      <c r="AV1966" s="24" t="str">
        <f>_xlfn.XLOOKUP(B1966,'[5]cells down 02052026 13h50'!$B:$B,'[5]cells down 02052026 13h50'!$R:$R,"")</f>
        <v/>
      </c>
      <c r="AW1966" s="24" t="str">
        <f>_xlfn.XLOOKUP(B1966,'[5]cells down 02052026 13h50'!$B:$B,'[5]cells down 02052026 13h50'!$R:$R,"")</f>
        <v/>
      </c>
      <c r="AX1966" s="24" t="str">
        <f>_xlfn.XLOOKUP(B1966,'[6]cell downs 03052026 8h40 '!$B:$B,'[6]cell downs 03052026 8h40 '!$R:$R,"")</f>
        <v/>
      </c>
      <c r="AY1966" s="24" t="str">
        <f>_xlfn.XLOOKUP(B1966,'[7]ALL SITES DOWN'!$D:$D,'[7]ALL SITES DOWN'!$J:$J,"")</f>
        <v/>
      </c>
      <c r="AZ1966" s="24" t="str">
        <f>_xlfn.XLOOKUP(B1966,'[8]ALL SITES DOWN'!$D:$D,'[8]ALL SITES DOWN'!$J:$J,"")</f>
        <v/>
      </c>
      <c r="BA1966" s="9" t="str">
        <f>_xlfn.XLOOKUP(B1966,[9]sheet1!$AC:$AC,[9]sheet1!$AF:$AF,"")</f>
        <v/>
      </c>
      <c r="BB1966" s="14" t="s">
        <v>5537</v>
      </c>
      <c r="BC1966" s="14" t="s">
        <v>5537</v>
      </c>
      <c r="BD1966" s="14" t="str">
        <f>_xlfn.XLOOKUP(B1966,'[10]cell downs 18042026 17h'!$B:$B,'[10]cell downs 18042026 17h'!$B:$B,"")</f>
        <v/>
      </c>
      <c r="BE1966" s="14" t="str">
        <f>_xlfn.XLOOKUP(B1966,'[11]Cells Huawei 19042026 15h'!$B:$B,'[11]Cells Huawei 19042026 15h'!$B:$B,"")</f>
        <v/>
      </c>
      <c r="BF1966" s="9" t="str">
        <f>_xlfn.XLOOKUP(B1966,'[12]cells down 19042026 9H40'!$B:$B,'[12]cells down 19042026 9H40'!$B:$B,"")</f>
        <v/>
      </c>
      <c r="BG1966" s="9" t="s">
        <v>5292</v>
      </c>
      <c r="BH1966" s="9" t="s">
        <v>5537</v>
      </c>
    </row>
    <row r="1967" spans="1:60" s="9" customFormat="1" x14ac:dyDescent="0.3">
      <c r="A1967" s="1" t="s">
        <v>5296</v>
      </c>
      <c r="B1967" s="8" t="s">
        <v>5297</v>
      </c>
      <c r="C1967" s="3" t="str">
        <f>_xlfn.XLOOKUP(B1967,'[1]daily break down'!$D:$D,'[1]daily break down'!$E:$E,"")</f>
        <v>SUD-OUEST</v>
      </c>
      <c r="D1967" s="1" t="s">
        <v>11</v>
      </c>
      <c r="E1967" s="1" t="s">
        <v>1160</v>
      </c>
      <c r="F1967" s="3" t="s">
        <v>13</v>
      </c>
      <c r="G1967" s="1" t="s">
        <v>5298</v>
      </c>
      <c r="H1967" s="41" t="str">
        <f>_xlfn.XLOOKUP(B1967,[2]CALCULATION!$B:$B,[2]CALCULATION!$H:$H,"")</f>
        <v>NOKIA</v>
      </c>
      <c r="I1967" s="34">
        <v>0</v>
      </c>
      <c r="J1967" s="34">
        <v>0</v>
      </c>
      <c r="K1967" s="34">
        <v>0</v>
      </c>
      <c r="L1967" s="34">
        <v>0</v>
      </c>
      <c r="M1967" s="34">
        <v>0</v>
      </c>
      <c r="N1967" s="34">
        <v>0</v>
      </c>
      <c r="O1967" s="34">
        <v>0</v>
      </c>
      <c r="P1967" s="34">
        <v>0</v>
      </c>
      <c r="Q1967" s="34">
        <v>0</v>
      </c>
      <c r="R1967" s="34">
        <v>0</v>
      </c>
      <c r="S1967" s="35">
        <v>0</v>
      </c>
      <c r="T1967" s="35">
        <v>0</v>
      </c>
      <c r="U1967" s="35">
        <v>0</v>
      </c>
      <c r="V1967" s="35">
        <v>0</v>
      </c>
      <c r="W1967" s="35">
        <v>0</v>
      </c>
      <c r="X1967" s="35">
        <v>0</v>
      </c>
      <c r="Y1967" s="35">
        <v>0</v>
      </c>
      <c r="Z1967" s="35">
        <v>0</v>
      </c>
      <c r="AA1967" s="35">
        <v>0</v>
      </c>
      <c r="AB1967" s="35">
        <v>0</v>
      </c>
      <c r="AC1967" s="35">
        <v>0</v>
      </c>
      <c r="AD1967" s="35">
        <v>0</v>
      </c>
      <c r="AE1967" s="58" t="s">
        <v>5603</v>
      </c>
      <c r="AF1967" s="58"/>
      <c r="AG1967" s="57" t="str" cm="1">
        <f t="array" ref="AG1967">IFERROR(_xlfn.IFS(
AI1967="MPR ISSUE","PDH",
AI1967="BSS Hardware Issue","BSS",
AI1967="Sites strategiques, MLL, Pylone, etc.","ENVTECH",
AI1967="AKTIVCO DEFAUT GE &amp; POWER Cabinet","AKTIVCO",
AI1967="AKTIVCO Coupure ENEO &amp; Baisse de tension","AKTIVCO GRID ONLY",
AI1967="Coupure ENEO &amp; Baisse de tension","IHS GRID ONLY",
AI1967="Defaut GE &amp; POWER Cabinet","IHS",
AI1967="Sharing","Partners",
AI1967="Sites strategiques &amp; DataCenter","SST &amp; DC",
AI1967="Exclu","Exclu",
AI1967="SAT","SAT",
AI1967="SPARE-ISSUE","SPARE-ISSUE",
AI1967="Fiber CAmtel","TRANS_FO_CAMTEL",
AI1967="Fiber AOF","Fiber AOF",
AI1967="Projet OCM (HUAWEI)","TRAVAUX-HUAWEI",
AI1967="Projet OCM (NOKIA)","TRAVAUX-NOKIA",
AI1967="ACCESS-ISSUE","ACCESS-ISSUE",
AI1967="Projet OCM (ZTE, NOKIA, autres projets)","TRAVAUX OCM",
AI1967="No root CAuse","No root cause",
AI1967="ODU HS","PDH",
AI1967="IP &amp; VLAN","PDH",
AI1967="Warehouse HUAWEI","SPARE-ISSUE",
AI1967="SPARE-HS","SPARE-ISSUE",
AI1967="Power Telco","BSS",AI1967="no impacts","no impacts"
),"")</f>
        <v>no impacts</v>
      </c>
      <c r="AH1967" s="57" t="str" cm="1">
        <f t="array" ref="AH1967">IFERROR(_xlfn.IFS(
AI1967="MPR ISSUE","TX ISSUE",
AI1967="BSS Hardware Issue","RAN ISSUE",
AI1967="Sites strategiques, MLL, Pylone, etc.","ENVTECH",
AI1967="AKTIVCO DEFAUT GE &amp; POWER Cabinet","POWER ISSUE",
AI1967="AKTIVCO Coupure ENEO &amp; Baisse de tension","POWER ISSUE",
AI1967="Coupure ENEO &amp; Baisse de tension","POWER ISSUE",
AI1967="Defaut GE &amp; POWER Cabinet","POWER ISSUE",
AI1967="Sharing","POWER ISSUE",
AI1967="Sites strategiques &amp; DataCenter","POWER ISSUE",
AI1967="Exclu","Exclu",
AI1967="SAT","TX ISSUE",
AI1967="SPARE-ISSUE","SPARE-ISSUE",
AI1967="Fiber CAmtel","TX ISSUE",
AI1967="Fiber AOF","TX ISSUE",
AI1967="Projet OCM (HUAWEI)","TRAVAUX-HUAWEI",
AI1967="Projet OCM (NOKIA)","TRAVAUX -NOKIA",
AI1967="ACCESS-ISSUE","ACCESS-ISSUE",
AI1967="Projet OCM (ZTE, NOKIA, autres projets)","TRAVAUX OCM",
AI1967="No root CAuse","No root cause",
AI1967="ODU HS","TX ISSUE",
AI1967="IP &amp; VLAN","TX ISSUE",
AI1967="Warehouse HUAWEI","SPARE-ISSUE",
AI1967="SPARE-HS","SPARE-ISSUE",
AI1967="Power Telco","RAN ISSUE",AI1967="no impacts","no impacts"
),"")</f>
        <v>no impacts</v>
      </c>
      <c r="AI1967" s="85" t="s">
        <v>5998</v>
      </c>
      <c r="AJ1967" s="57" t="str" cm="1">
        <f t="array" ref="AJ1967">IFERROR(_xlfn.IFS(
AI1967="MPR ISSUE","ACTIVE",
AI1967="BSS Hardware Issue","ACTIVE",
AI1967="Sites strategiques, MLL, Pylone, etc.","PASSIVE",
AI1967="AKTIVCO DEFAUT GE &amp; POWER Cabinet","PASSIVE",
AI1967="AKTIVCO Coupure ENEO &amp; Baisse de tension","PASSIVE",
AI1967="Coupure ENEO &amp; Baisse de tension","PASSIVE",
AI1967="Defaut GE &amp; POWER Cabinet","PASSIVE",
AI1967="Sharing","PASSIVE",
AI1967="Sites strategiques &amp; DataCenter","PASSIVE",
AI1967="Exclu","Exclu",
AI1967="SAT","ACTIVE",
AI1967="SPARE-ISSUE","SPARE-ISSUE",
AI1967="Fiber CAmtel","ACTIVE",
AI1967="Fiber AOF","ACTIVE",
AI1967="Projet OCM (HUAWEI)","PLANNED WORKS",
AI1967="Projet OCM (NOKIA)","PLANNED WORKS",
AI1967="ACCESS-ISSUE","ACCESS-ISSUE",
AI1967="Projet OCM (ZTE, NOKIA, autres projets)","PLANNED WORKS",
AI1967="No root CAuse","No root cause",
AI1967="ODU HS","ACTIVE",
AI1967="IP &amp; VLAN","ACTIVE",
AI1967="Warehouse HUAWEI","SPARE-ISSUE",
AI1967="SPARE-HS","SPARE-ISSUE",
AI1967="Power Telco","ACTIVE", AI1967="no impacts","no impacts"
),"")</f>
        <v>no impacts</v>
      </c>
      <c r="AK1967" s="23" t="s">
        <v>5537</v>
      </c>
      <c r="AL1967" s="23" t="str">
        <f t="shared" si="54"/>
        <v>SUO_153</v>
      </c>
      <c r="AN1967" s="9" t="s">
        <v>5537</v>
      </c>
      <c r="AO1967" s="23" t="str">
        <f>_xlfn.XLOOKUP(B1967,'INCIDENT-05-03-2026'!E:E,'INCIDENT-05-03-2026'!F:F,"")</f>
        <v/>
      </c>
      <c r="AP1967" s="7" t="s">
        <v>5537</v>
      </c>
      <c r="AQ1967" s="6"/>
      <c r="AR1967" s="7"/>
      <c r="AS1967" s="3" t="str">
        <f>_xlfn.XLOOKUP(B1967,'[3]tt num | region | site id'!$C:$C,'[3]tt num | region | site id'!$Q:$Q,"")</f>
        <v/>
      </c>
      <c r="AT1967" s="24" t="str">
        <f>_xlfn.XLOOKUP(B1967,'[4]Cells Huawei 03052026 12h'!$B:$B,'[4]Cells Huawei 03052026 12h'!$T:$T,"")</f>
        <v/>
      </c>
      <c r="AU1967" s="24" t="str">
        <f>_xlfn.XLOOKUP(B1967,'[5]cells down 02052026 8h50'!$B:$B,'[5]cells down 02052026 8h50'!$R:$R,"")</f>
        <v/>
      </c>
      <c r="AV1967" s="24" t="str">
        <f>_xlfn.XLOOKUP(B1967,'[5]cells down 02052026 13h50'!$B:$B,'[5]cells down 02052026 13h50'!$R:$R,"")</f>
        <v/>
      </c>
      <c r="AW1967" s="24" t="str">
        <f>_xlfn.XLOOKUP(B1967,'[5]cells down 02052026 13h50'!$B:$B,'[5]cells down 02052026 13h50'!$R:$R,"")</f>
        <v/>
      </c>
      <c r="AX1967" s="24" t="str">
        <f>_xlfn.XLOOKUP(B1967,'[6]cell downs 03052026 8h40 '!$B:$B,'[6]cell downs 03052026 8h40 '!$R:$R,"")</f>
        <v/>
      </c>
      <c r="AY1967" s="24" t="str">
        <f>_xlfn.XLOOKUP(B1967,'[7]ALL SITES DOWN'!$D:$D,'[7]ALL SITES DOWN'!$J:$J,"")</f>
        <v/>
      </c>
      <c r="AZ1967" s="24" t="str">
        <f>_xlfn.XLOOKUP(B1967,'[8]ALL SITES DOWN'!$D:$D,'[8]ALL SITES DOWN'!$J:$J,"")</f>
        <v/>
      </c>
      <c r="BA1967" s="9" t="str">
        <f>_xlfn.XLOOKUP(B1967,[9]sheet1!$AC:$AC,[9]sheet1!$AF:$AF,"")</f>
        <v/>
      </c>
      <c r="BB1967" s="14" t="s">
        <v>5537</v>
      </c>
      <c r="BC1967" s="14" t="s">
        <v>5537</v>
      </c>
      <c r="BD1967" s="14" t="str">
        <f>_xlfn.XLOOKUP(B1967,'[10]cell downs 18042026 17h'!$B:$B,'[10]cell downs 18042026 17h'!$B:$B,"")</f>
        <v/>
      </c>
      <c r="BE1967" s="14" t="str">
        <f>_xlfn.XLOOKUP(B1967,'[11]Cells Huawei 19042026 15h'!$B:$B,'[11]Cells Huawei 19042026 15h'!$B:$B,"")</f>
        <v/>
      </c>
      <c r="BF1967" s="9" t="str">
        <f>_xlfn.XLOOKUP(B1967,'[12]cells down 19042026 9H40'!$B:$B,'[12]cells down 19042026 9H40'!$B:$B,"")</f>
        <v/>
      </c>
      <c r="BG1967" s="9" t="s">
        <v>5297</v>
      </c>
      <c r="BH1967" s="9" t="s">
        <v>12</v>
      </c>
    </row>
    <row r="1968" spans="1:60" s="9" customFormat="1" ht="14.55" customHeight="1" x14ac:dyDescent="0.3">
      <c r="A1968" s="2" t="s">
        <v>5299</v>
      </c>
      <c r="B1968" s="8" t="s">
        <v>5300</v>
      </c>
      <c r="C1968" s="3" t="str">
        <f>_xlfn.XLOOKUP(B1968,'[1]daily break down'!$D:$D,'[1]daily break down'!$E:$E,"")</f>
        <v>NORD-OUEST</v>
      </c>
      <c r="D1968" s="1" t="s">
        <v>11</v>
      </c>
      <c r="E1968" s="1" t="s">
        <v>1160</v>
      </c>
      <c r="F1968" s="3" t="s">
        <v>51</v>
      </c>
      <c r="G1968" s="1" t="s">
        <v>5299</v>
      </c>
      <c r="H1968" s="41" t="str">
        <f>_xlfn.XLOOKUP(B1968,[2]CALCULATION!$B:$B,[2]CALCULATION!$H:$H,"")</f>
        <v>NOKIA</v>
      </c>
      <c r="I1968" s="34">
        <v>0</v>
      </c>
      <c r="J1968" s="34">
        <v>0</v>
      </c>
      <c r="K1968" s="34">
        <v>0</v>
      </c>
      <c r="L1968" s="34">
        <v>0</v>
      </c>
      <c r="M1968" s="34">
        <v>0</v>
      </c>
      <c r="N1968" s="34">
        <v>0</v>
      </c>
      <c r="O1968" s="34">
        <v>0</v>
      </c>
      <c r="P1968" s="34">
        <v>0</v>
      </c>
      <c r="Q1968" s="34">
        <v>0</v>
      </c>
      <c r="R1968" s="34">
        <v>0</v>
      </c>
      <c r="S1968" s="35">
        <v>0</v>
      </c>
      <c r="T1968" s="35">
        <v>0</v>
      </c>
      <c r="U1968" s="35">
        <v>0</v>
      </c>
      <c r="V1968" s="35">
        <v>0</v>
      </c>
      <c r="W1968" s="35">
        <v>0</v>
      </c>
      <c r="X1968" s="35">
        <v>0</v>
      </c>
      <c r="Y1968" s="35">
        <v>0</v>
      </c>
      <c r="Z1968" s="35">
        <v>0</v>
      </c>
      <c r="AA1968" s="35">
        <v>0</v>
      </c>
      <c r="AB1968" s="35">
        <v>0</v>
      </c>
      <c r="AC1968" s="35">
        <v>0</v>
      </c>
      <c r="AD1968" s="35">
        <v>0</v>
      </c>
      <c r="AE1968" s="58" t="s">
        <v>5603</v>
      </c>
      <c r="AF1968" s="58"/>
      <c r="AG1968" s="57" t="str" cm="1">
        <f t="array" ref="AG1968">IFERROR(_xlfn.IFS(
AI1968="MPR ISSUE","PDH",
AI1968="BSS Hardware Issue","BSS",
AI1968="Sites strategiques, MLL, Pylone, etc.","ENVTECH",
AI1968="AKTIVCO DEFAUT GE &amp; POWER Cabinet","AKTIVCO",
AI1968="AKTIVCO Coupure ENEO &amp; Baisse de tension","AKTIVCO GRID ONLY",
AI1968="Coupure ENEO &amp; Baisse de tension","IHS GRID ONLY",
AI1968="Defaut GE &amp; POWER Cabinet","IHS",
AI1968="Sharing","Partners",
AI1968="Sites strategiques &amp; DataCenter","SST &amp; DC",
AI1968="Exclu","Exclu",
AI1968="SAT","SAT",
AI1968="SPARE-ISSUE","SPARE-ISSUE",
AI1968="Fiber CAmtel","TRANS_FO_CAMTEL",
AI1968="Fiber AOF","Fiber AOF",
AI1968="Projet OCM (HUAWEI)","TRAVAUX-HUAWEI",
AI1968="Projet OCM (NOKIA)","TRAVAUX-NOKIA",
AI1968="ACCESS-ISSUE","ACCESS-ISSUE",
AI1968="Projet OCM (ZTE, NOKIA, autres projets)","TRAVAUX OCM",
AI1968="No root CAuse","No root cause",
AI1968="ODU HS","PDH",
AI1968="IP &amp; VLAN","PDH",
AI1968="Warehouse HUAWEI","SPARE-ISSUE",
AI1968="SPARE-HS","SPARE-ISSUE",
AI1968="Power Telco","BSS",AI1968="no impacts","no impacts"
),"")</f>
        <v>no impacts</v>
      </c>
      <c r="AH1968" s="57" t="str" cm="1">
        <f t="array" ref="AH1968">IFERROR(_xlfn.IFS(
AI1968="MPR ISSUE","TX ISSUE",
AI1968="BSS Hardware Issue","RAN ISSUE",
AI1968="Sites strategiques, MLL, Pylone, etc.","ENVTECH",
AI1968="AKTIVCO DEFAUT GE &amp; POWER Cabinet","POWER ISSUE",
AI1968="AKTIVCO Coupure ENEO &amp; Baisse de tension","POWER ISSUE",
AI1968="Coupure ENEO &amp; Baisse de tension","POWER ISSUE",
AI1968="Defaut GE &amp; POWER Cabinet","POWER ISSUE",
AI1968="Sharing","POWER ISSUE",
AI1968="Sites strategiques &amp; DataCenter","POWER ISSUE",
AI1968="Exclu","Exclu",
AI1968="SAT","TX ISSUE",
AI1968="SPARE-ISSUE","SPARE-ISSUE",
AI1968="Fiber CAmtel","TX ISSUE",
AI1968="Fiber AOF","TX ISSUE",
AI1968="Projet OCM (HUAWEI)","TRAVAUX-HUAWEI",
AI1968="Projet OCM (NOKIA)","TRAVAUX -NOKIA",
AI1968="ACCESS-ISSUE","ACCESS-ISSUE",
AI1968="Projet OCM (ZTE, NOKIA, autres projets)","TRAVAUX OCM",
AI1968="No root CAuse","No root cause",
AI1968="ODU HS","TX ISSUE",
AI1968="IP &amp; VLAN","TX ISSUE",
AI1968="Warehouse HUAWEI","SPARE-ISSUE",
AI1968="SPARE-HS","SPARE-ISSUE",
AI1968="Power Telco","RAN ISSUE",AI1968="no impacts","no impacts"
),"")</f>
        <v>no impacts</v>
      </c>
      <c r="AI1968" s="85" t="s">
        <v>5998</v>
      </c>
      <c r="AJ1968" s="57" t="str" cm="1">
        <f t="array" ref="AJ1968">IFERROR(_xlfn.IFS(
AI1968="MPR ISSUE","ACTIVE",
AI1968="BSS Hardware Issue","ACTIVE",
AI1968="Sites strategiques, MLL, Pylone, etc.","PASSIVE",
AI1968="AKTIVCO DEFAUT GE &amp; POWER Cabinet","PASSIVE",
AI1968="AKTIVCO Coupure ENEO &amp; Baisse de tension","PASSIVE",
AI1968="Coupure ENEO &amp; Baisse de tension","PASSIVE",
AI1968="Defaut GE &amp; POWER Cabinet","PASSIVE",
AI1968="Sharing","PASSIVE",
AI1968="Sites strategiques &amp; DataCenter","PASSIVE",
AI1968="Exclu","Exclu",
AI1968="SAT","ACTIVE",
AI1968="SPARE-ISSUE","SPARE-ISSUE",
AI1968="Fiber CAmtel","ACTIVE",
AI1968="Fiber AOF","ACTIVE",
AI1968="Projet OCM (HUAWEI)","PLANNED WORKS",
AI1968="Projet OCM (NOKIA)","PLANNED WORKS",
AI1968="ACCESS-ISSUE","ACCESS-ISSUE",
AI1968="Projet OCM (ZTE, NOKIA, autres projets)","PLANNED WORKS",
AI1968="No root CAuse","No root cause",
AI1968="ODU HS","ACTIVE",
AI1968="IP &amp; VLAN","ACTIVE",
AI1968="Warehouse HUAWEI","SPARE-ISSUE",
AI1968="SPARE-HS","SPARE-ISSUE",
AI1968="Power Telco","ACTIVE", AI1968="no impacts","no impacts"
),"")</f>
        <v>no impacts</v>
      </c>
      <c r="AK1968" s="23" t="s">
        <v>5537</v>
      </c>
      <c r="AL1968" s="23" t="str">
        <f t="shared" si="54"/>
        <v>NRO_096</v>
      </c>
      <c r="AN1968" s="9" t="s">
        <v>5537</v>
      </c>
      <c r="AO1968" s="23" t="str">
        <f>_xlfn.XLOOKUP(B1968,'INCIDENT-05-03-2026'!E:E,'INCIDENT-05-03-2026'!F:F,"")</f>
        <v/>
      </c>
      <c r="AP1968" s="7" t="s">
        <v>5537</v>
      </c>
      <c r="AQ1968" s="6"/>
      <c r="AR1968" s="7"/>
      <c r="AS1968" s="3" t="str">
        <f>_xlfn.XLOOKUP(B1968,'[3]tt num | region | site id'!$C:$C,'[3]tt num | region | site id'!$Q:$Q,"")</f>
        <v/>
      </c>
      <c r="AT1968" s="24" t="str">
        <f>_xlfn.XLOOKUP(B1968,'[4]Cells Huawei 03052026 12h'!$B:$B,'[4]Cells Huawei 03052026 12h'!$T:$T,"")</f>
        <v/>
      </c>
      <c r="AU1968" s="24" t="str">
        <f>_xlfn.XLOOKUP(B1968,'[5]cells down 02052026 8h50'!$B:$B,'[5]cells down 02052026 8h50'!$R:$R,"")</f>
        <v/>
      </c>
      <c r="AV1968" s="24" t="str">
        <f>_xlfn.XLOOKUP(B1968,'[5]cells down 02052026 13h50'!$B:$B,'[5]cells down 02052026 13h50'!$R:$R,"")</f>
        <v/>
      </c>
      <c r="AW1968" s="24" t="str">
        <f>_xlfn.XLOOKUP(B1968,'[5]cells down 02052026 13h50'!$B:$B,'[5]cells down 02052026 13h50'!$R:$R,"")</f>
        <v/>
      </c>
      <c r="AX1968" s="24" t="str">
        <f>_xlfn.XLOOKUP(B1968,'[6]cell downs 03052026 8h40 '!$B:$B,'[6]cell downs 03052026 8h40 '!$R:$R,"")</f>
        <v/>
      </c>
      <c r="AY1968" s="24" t="str">
        <f>_xlfn.XLOOKUP(B1968,'[7]ALL SITES DOWN'!$D:$D,'[7]ALL SITES DOWN'!$J:$J,"")</f>
        <v/>
      </c>
      <c r="AZ1968" s="24" t="str">
        <f>_xlfn.XLOOKUP(B1968,'[8]ALL SITES DOWN'!$D:$D,'[8]ALL SITES DOWN'!$J:$J,"")</f>
        <v/>
      </c>
      <c r="BA1968" s="9" t="str">
        <f>_xlfn.XLOOKUP(B1968,[9]sheet1!$AC:$AC,[9]sheet1!$AF:$AF,"")</f>
        <v/>
      </c>
      <c r="BB1968" s="14" t="s">
        <v>5537</v>
      </c>
      <c r="BC1968" s="14" t="s">
        <v>5537</v>
      </c>
      <c r="BD1968" s="14" t="str">
        <f>_xlfn.XLOOKUP(B1968,'[10]cell downs 18042026 17h'!$B:$B,'[10]cell downs 18042026 17h'!$B:$B,"")</f>
        <v/>
      </c>
      <c r="BE1968" s="14" t="str">
        <f>_xlfn.XLOOKUP(B1968,'[11]Cells Huawei 19042026 15h'!$B:$B,'[11]Cells Huawei 19042026 15h'!$B:$B,"")</f>
        <v/>
      </c>
      <c r="BF1968" s="9" t="str">
        <f>_xlfn.XLOOKUP(B1968,'[12]cells down 19042026 9H40'!$B:$B,'[12]cells down 19042026 9H40'!$B:$B,"")</f>
        <v/>
      </c>
      <c r="BG1968" s="9" t="s">
        <v>5300</v>
      </c>
      <c r="BH1968" s="9" t="s">
        <v>12</v>
      </c>
    </row>
    <row r="1969" spans="1:60" s="9" customFormat="1" ht="18.45" customHeight="1" x14ac:dyDescent="0.3">
      <c r="A1969" s="2" t="s">
        <v>5301</v>
      </c>
      <c r="B1969" s="8" t="s">
        <v>5302</v>
      </c>
      <c r="C1969" s="3" t="str">
        <f>_xlfn.XLOOKUP(B1969,'[1]daily break down'!$D:$D,'[1]daily break down'!$E:$E,"")</f>
        <v>NORD-OUEST</v>
      </c>
      <c r="D1969" s="1"/>
      <c r="E1969" s="1"/>
      <c r="F1969" s="3" t="s">
        <v>51</v>
      </c>
      <c r="G1969" s="1" t="s">
        <v>5291</v>
      </c>
      <c r="H1969" s="41" t="str">
        <f>_xlfn.XLOOKUP(B1969,[2]CALCULATION!$B:$B,[2]CALCULATION!$H:$H,"")</f>
        <v>NOKIA</v>
      </c>
      <c r="I1969" s="34">
        <v>0</v>
      </c>
      <c r="J1969" s="34">
        <v>0</v>
      </c>
      <c r="K1969" s="34">
        <v>0</v>
      </c>
      <c r="L1969" s="34">
        <v>0</v>
      </c>
      <c r="M1969" s="34">
        <v>0</v>
      </c>
      <c r="N1969" s="34">
        <v>0</v>
      </c>
      <c r="O1969" s="34">
        <v>0</v>
      </c>
      <c r="P1969" s="34">
        <v>0</v>
      </c>
      <c r="Q1969" s="34">
        <v>0</v>
      </c>
      <c r="R1969" s="34">
        <v>0</v>
      </c>
      <c r="S1969" s="35">
        <v>0</v>
      </c>
      <c r="T1969" s="35">
        <v>0</v>
      </c>
      <c r="U1969" s="35">
        <v>0</v>
      </c>
      <c r="V1969" s="35">
        <v>0</v>
      </c>
      <c r="W1969" s="35">
        <v>0</v>
      </c>
      <c r="X1969" s="35">
        <v>0</v>
      </c>
      <c r="Y1969" s="35">
        <v>0</v>
      </c>
      <c r="Z1969" s="35">
        <v>0</v>
      </c>
      <c r="AA1969" s="35">
        <v>0</v>
      </c>
      <c r="AB1969" s="35">
        <v>0</v>
      </c>
      <c r="AC1969" s="35">
        <v>0</v>
      </c>
      <c r="AD1969" s="35">
        <v>0</v>
      </c>
      <c r="AE1969" s="58" t="s">
        <v>5603</v>
      </c>
      <c r="AF1969" s="58"/>
      <c r="AG1969" s="57" t="str" cm="1">
        <f t="array" ref="AG1969">IFERROR(_xlfn.IFS(
AI1969="MPR ISSUE","PDH",
AI1969="BSS Hardware Issue","BSS",
AI1969="Sites strategiques, MLL, Pylone, etc.","ENVTECH",
AI1969="AKTIVCO DEFAUT GE &amp; POWER Cabinet","AKTIVCO",
AI1969="AKTIVCO Coupure ENEO &amp; Baisse de tension","AKTIVCO GRID ONLY",
AI1969="Coupure ENEO &amp; Baisse de tension","IHS GRID ONLY",
AI1969="Defaut GE &amp; POWER Cabinet","IHS",
AI1969="Sharing","Partners",
AI1969="Sites strategiques &amp; DataCenter","SST &amp; DC",
AI1969="Exclu","Exclu",
AI1969="SAT","SAT",
AI1969="SPARE-ISSUE","SPARE-ISSUE",
AI1969="Fiber CAmtel","TRANS_FO_CAMTEL",
AI1969="Fiber AOF","Fiber AOF",
AI1969="Projet OCM (HUAWEI)","TRAVAUX-HUAWEI",
AI1969="Projet OCM (NOKIA)","TRAVAUX-NOKIA",
AI1969="ACCESS-ISSUE","ACCESS-ISSUE",
AI1969="Projet OCM (ZTE, NOKIA, autres projets)","TRAVAUX OCM",
AI1969="No root CAuse","No root cause",
AI1969="ODU HS","PDH",
AI1969="IP &amp; VLAN","PDH",
AI1969="Warehouse HUAWEI","SPARE-ISSUE",
AI1969="SPARE-HS","SPARE-ISSUE",
AI1969="Power Telco","BSS",AI1969="no impacts","no impacts"
),"")</f>
        <v>no impacts</v>
      </c>
      <c r="AH1969" s="57" t="str" cm="1">
        <f t="array" ref="AH1969">IFERROR(_xlfn.IFS(
AI1969="MPR ISSUE","TX ISSUE",
AI1969="BSS Hardware Issue","RAN ISSUE",
AI1969="Sites strategiques, MLL, Pylone, etc.","ENVTECH",
AI1969="AKTIVCO DEFAUT GE &amp; POWER Cabinet","POWER ISSUE",
AI1969="AKTIVCO Coupure ENEO &amp; Baisse de tension","POWER ISSUE",
AI1969="Coupure ENEO &amp; Baisse de tension","POWER ISSUE",
AI1969="Defaut GE &amp; POWER Cabinet","POWER ISSUE",
AI1969="Sharing","POWER ISSUE",
AI1969="Sites strategiques &amp; DataCenter","POWER ISSUE",
AI1969="Exclu","Exclu",
AI1969="SAT","TX ISSUE",
AI1969="SPARE-ISSUE","SPARE-ISSUE",
AI1969="Fiber CAmtel","TX ISSUE",
AI1969="Fiber AOF","TX ISSUE",
AI1969="Projet OCM (HUAWEI)","TRAVAUX-HUAWEI",
AI1969="Projet OCM (NOKIA)","TRAVAUX -NOKIA",
AI1969="ACCESS-ISSUE","ACCESS-ISSUE",
AI1969="Projet OCM (ZTE, NOKIA, autres projets)","TRAVAUX OCM",
AI1969="No root CAuse","No root cause",
AI1969="ODU HS","TX ISSUE",
AI1969="IP &amp; VLAN","TX ISSUE",
AI1969="Warehouse HUAWEI","SPARE-ISSUE",
AI1969="SPARE-HS","SPARE-ISSUE",
AI1969="Power Telco","RAN ISSUE",AI1969="no impacts","no impacts"
),"")</f>
        <v>no impacts</v>
      </c>
      <c r="AI1969" s="85" t="s">
        <v>5998</v>
      </c>
      <c r="AJ1969" s="57" t="str" cm="1">
        <f t="array" ref="AJ1969">IFERROR(_xlfn.IFS(
AI1969="MPR ISSUE","ACTIVE",
AI1969="BSS Hardware Issue","ACTIVE",
AI1969="Sites strategiques, MLL, Pylone, etc.","PASSIVE",
AI1969="AKTIVCO DEFAUT GE &amp; POWER Cabinet","PASSIVE",
AI1969="AKTIVCO Coupure ENEO &amp; Baisse de tension","PASSIVE",
AI1969="Coupure ENEO &amp; Baisse de tension","PASSIVE",
AI1969="Defaut GE &amp; POWER Cabinet","PASSIVE",
AI1969="Sharing","PASSIVE",
AI1969="Sites strategiques &amp; DataCenter","PASSIVE",
AI1969="Exclu","Exclu",
AI1969="SAT","ACTIVE",
AI1969="SPARE-ISSUE","SPARE-ISSUE",
AI1969="Fiber CAmtel","ACTIVE",
AI1969="Fiber AOF","ACTIVE",
AI1969="Projet OCM (HUAWEI)","PLANNED WORKS",
AI1969="Projet OCM (NOKIA)","PLANNED WORKS",
AI1969="ACCESS-ISSUE","ACCESS-ISSUE",
AI1969="Projet OCM (ZTE, NOKIA, autres projets)","PLANNED WORKS",
AI1969="No root CAuse","No root cause",
AI1969="ODU HS","ACTIVE",
AI1969="IP &amp; VLAN","ACTIVE",
AI1969="Warehouse HUAWEI","SPARE-ISSUE",
AI1969="SPARE-HS","SPARE-ISSUE",
AI1969="Power Telco","ACTIVE", AI1969="no impacts","no impacts"
),"")</f>
        <v>no impacts</v>
      </c>
      <c r="AK1969" s="23" t="s">
        <v>5537</v>
      </c>
      <c r="AL1969" s="23" t="str">
        <f t="shared" si="54"/>
        <v>NRO_111</v>
      </c>
      <c r="AN1969" s="9" t="s">
        <v>5537</v>
      </c>
      <c r="AO1969" s="23" t="str">
        <f>_xlfn.XLOOKUP(B1969,'INCIDENT-05-03-2026'!E:E,'INCIDENT-05-03-2026'!F:F,"")</f>
        <v/>
      </c>
      <c r="AP1969" s="7" t="s">
        <v>5537</v>
      </c>
      <c r="AQ1969" s="6"/>
      <c r="AR1969" s="7"/>
      <c r="AS1969" s="3" t="str">
        <f>_xlfn.XLOOKUP(B1969,'[3]tt num | region | site id'!$C:$C,'[3]tt num | region | site id'!$Q:$Q,"")</f>
        <v/>
      </c>
      <c r="AT1969" s="24" t="str">
        <f>_xlfn.XLOOKUP(B1969,'[4]Cells Huawei 03052026 12h'!$B:$B,'[4]Cells Huawei 03052026 12h'!$T:$T,"")</f>
        <v/>
      </c>
      <c r="AU1969" s="24" t="str">
        <f>_xlfn.XLOOKUP(B1969,'[5]cells down 02052026 8h50'!$B:$B,'[5]cells down 02052026 8h50'!$R:$R,"")</f>
        <v/>
      </c>
      <c r="AV1969" s="24" t="str">
        <f>_xlfn.XLOOKUP(B1969,'[5]cells down 02052026 13h50'!$B:$B,'[5]cells down 02052026 13h50'!$R:$R,"")</f>
        <v/>
      </c>
      <c r="AW1969" s="24" t="str">
        <f>_xlfn.XLOOKUP(B1969,'[5]cells down 02052026 13h50'!$B:$B,'[5]cells down 02052026 13h50'!$R:$R,"")</f>
        <v/>
      </c>
      <c r="AX1969" s="24" t="str">
        <f>_xlfn.XLOOKUP(B1969,'[6]cell downs 03052026 8h40 '!$B:$B,'[6]cell downs 03052026 8h40 '!$R:$R,"")</f>
        <v/>
      </c>
      <c r="AY1969" s="24" t="str">
        <f>_xlfn.XLOOKUP(B1969,'[7]ALL SITES DOWN'!$D:$D,'[7]ALL SITES DOWN'!$J:$J,"")</f>
        <v/>
      </c>
      <c r="AZ1969" s="24" t="str">
        <f>_xlfn.XLOOKUP(B1969,'[8]ALL SITES DOWN'!$D:$D,'[8]ALL SITES DOWN'!$J:$J,"")</f>
        <v/>
      </c>
      <c r="BA1969" s="9" t="str">
        <f>_xlfn.XLOOKUP(B1969,[9]sheet1!$AC:$AC,[9]sheet1!$AF:$AF,"")</f>
        <v/>
      </c>
      <c r="BB1969" s="14" t="s">
        <v>5537</v>
      </c>
      <c r="BC1969" s="14" t="s">
        <v>5537</v>
      </c>
      <c r="BD1969" s="14" t="str">
        <f>_xlfn.XLOOKUP(B1969,'[10]cell downs 18042026 17h'!$B:$B,'[10]cell downs 18042026 17h'!$B:$B,"")</f>
        <v/>
      </c>
      <c r="BE1969" s="14" t="str">
        <f>_xlfn.XLOOKUP(B1969,'[11]Cells Huawei 19042026 15h'!$B:$B,'[11]Cells Huawei 19042026 15h'!$B:$B,"")</f>
        <v/>
      </c>
      <c r="BF1969" s="9" t="str">
        <f>_xlfn.XLOOKUP(B1969,'[12]cells down 19042026 9H40'!$B:$B,'[12]cells down 19042026 9H40'!$B:$B,"")</f>
        <v/>
      </c>
      <c r="BG1969" s="9" t="s">
        <v>5537</v>
      </c>
      <c r="BH1969" s="9" t="s">
        <v>5537</v>
      </c>
    </row>
    <row r="1970" spans="1:60" s="9" customFormat="1" x14ac:dyDescent="0.3">
      <c r="A1970" s="1" t="s">
        <v>5303</v>
      </c>
      <c r="B1970" s="8" t="s">
        <v>5304</v>
      </c>
      <c r="C1970" s="3" t="str">
        <f>_xlfn.XLOOKUP(B1970,'[1]daily break down'!$D:$D,'[1]daily break down'!$E:$E,"")</f>
        <v>EXTREME-NORD</v>
      </c>
      <c r="D1970" s="1" t="s">
        <v>21</v>
      </c>
      <c r="E1970" s="1" t="s">
        <v>122</v>
      </c>
      <c r="F1970" s="3" t="s">
        <v>55</v>
      </c>
      <c r="G1970" s="1" t="s">
        <v>5305</v>
      </c>
      <c r="H1970" s="41" t="str">
        <f>_xlfn.XLOOKUP(B1970,[2]CALCULATION!$B:$B,[2]CALCULATION!$H:$H,"")</f>
        <v>NOKIA</v>
      </c>
      <c r="I1970" s="34">
        <v>0</v>
      </c>
      <c r="J1970" s="34">
        <v>0</v>
      </c>
      <c r="K1970" s="34">
        <v>0</v>
      </c>
      <c r="L1970" s="34">
        <v>0</v>
      </c>
      <c r="M1970" s="34">
        <v>0</v>
      </c>
      <c r="N1970" s="34">
        <v>0</v>
      </c>
      <c r="O1970" s="34">
        <v>0</v>
      </c>
      <c r="P1970" s="34">
        <v>0</v>
      </c>
      <c r="Q1970" s="34">
        <v>0</v>
      </c>
      <c r="R1970" s="34">
        <v>0</v>
      </c>
      <c r="S1970" s="35">
        <v>0</v>
      </c>
      <c r="T1970" s="35">
        <v>0</v>
      </c>
      <c r="U1970" s="35">
        <v>0</v>
      </c>
      <c r="V1970" s="35">
        <v>0</v>
      </c>
      <c r="W1970" s="35">
        <v>0</v>
      </c>
      <c r="X1970" s="35">
        <v>0</v>
      </c>
      <c r="Y1970" s="35">
        <v>0</v>
      </c>
      <c r="Z1970" s="35">
        <v>0</v>
      </c>
      <c r="AA1970" s="35">
        <v>0</v>
      </c>
      <c r="AB1970" s="35">
        <v>0</v>
      </c>
      <c r="AC1970" s="35">
        <v>0</v>
      </c>
      <c r="AD1970" s="35">
        <v>0</v>
      </c>
      <c r="AE1970" s="58" t="s">
        <v>5603</v>
      </c>
      <c r="AF1970" s="58"/>
      <c r="AG1970" s="57" t="str" cm="1">
        <f t="array" ref="AG1970">IFERROR(_xlfn.IFS(
AI1970="MPR ISSUE","PDH",
AI1970="BSS Hardware Issue","BSS",
AI1970="Sites strategiques, MLL, Pylone, etc.","ENVTECH",
AI1970="AKTIVCO DEFAUT GE &amp; POWER Cabinet","AKTIVCO",
AI1970="AKTIVCO Coupure ENEO &amp; Baisse de tension","AKTIVCO GRID ONLY",
AI1970="Coupure ENEO &amp; Baisse de tension","IHS GRID ONLY",
AI1970="Defaut GE &amp; POWER Cabinet","IHS",
AI1970="Sharing","Partners",
AI1970="Sites strategiques &amp; DataCenter","SST &amp; DC",
AI1970="Exclu","Exclu",
AI1970="SAT","SAT",
AI1970="SPARE-ISSUE","SPARE-ISSUE",
AI1970="Fiber CAmtel","TRANS_FO_CAMTEL",
AI1970="Fiber AOF","Fiber AOF",
AI1970="Projet OCM (HUAWEI)","TRAVAUX-HUAWEI",
AI1970="Projet OCM (NOKIA)","TRAVAUX-NOKIA",
AI1970="ACCESS-ISSUE","ACCESS-ISSUE",
AI1970="Projet OCM (ZTE, NOKIA, autres projets)","TRAVAUX OCM",
AI1970="No root CAuse","No root cause",
AI1970="ODU HS","PDH",
AI1970="IP &amp; VLAN","PDH",
AI1970="Warehouse HUAWEI","SPARE-ISSUE",
AI1970="SPARE-HS","SPARE-ISSUE",
AI1970="Power Telco","BSS",AI1970="no impacts","no impacts"
),"")</f>
        <v>no impacts</v>
      </c>
      <c r="AH1970" s="57" t="str" cm="1">
        <f t="array" ref="AH1970">IFERROR(_xlfn.IFS(
AI1970="MPR ISSUE","TX ISSUE",
AI1970="BSS Hardware Issue","RAN ISSUE",
AI1970="Sites strategiques, MLL, Pylone, etc.","ENVTECH",
AI1970="AKTIVCO DEFAUT GE &amp; POWER Cabinet","POWER ISSUE",
AI1970="AKTIVCO Coupure ENEO &amp; Baisse de tension","POWER ISSUE",
AI1970="Coupure ENEO &amp; Baisse de tension","POWER ISSUE",
AI1970="Defaut GE &amp; POWER Cabinet","POWER ISSUE",
AI1970="Sharing","POWER ISSUE",
AI1970="Sites strategiques &amp; DataCenter","POWER ISSUE",
AI1970="Exclu","Exclu",
AI1970="SAT","TX ISSUE",
AI1970="SPARE-ISSUE","SPARE-ISSUE",
AI1970="Fiber CAmtel","TX ISSUE",
AI1970="Fiber AOF","TX ISSUE",
AI1970="Projet OCM (HUAWEI)","TRAVAUX-HUAWEI",
AI1970="Projet OCM (NOKIA)","TRAVAUX -NOKIA",
AI1970="ACCESS-ISSUE","ACCESS-ISSUE",
AI1970="Projet OCM (ZTE, NOKIA, autres projets)","TRAVAUX OCM",
AI1970="No root CAuse","No root cause",
AI1970="ODU HS","TX ISSUE",
AI1970="IP &amp; VLAN","TX ISSUE",
AI1970="Warehouse HUAWEI","SPARE-ISSUE",
AI1970="SPARE-HS","SPARE-ISSUE",
AI1970="Power Telco","RAN ISSUE",AI1970="no impacts","no impacts"
),"")</f>
        <v>no impacts</v>
      </c>
      <c r="AI1970" s="85" t="s">
        <v>5998</v>
      </c>
      <c r="AJ1970" s="57" t="str" cm="1">
        <f t="array" ref="AJ1970">IFERROR(_xlfn.IFS(
AI1970="MPR ISSUE","ACTIVE",
AI1970="BSS Hardware Issue","ACTIVE",
AI1970="Sites strategiques, MLL, Pylone, etc.","PASSIVE",
AI1970="AKTIVCO DEFAUT GE &amp; POWER Cabinet","PASSIVE",
AI1970="AKTIVCO Coupure ENEO &amp; Baisse de tension","PASSIVE",
AI1970="Coupure ENEO &amp; Baisse de tension","PASSIVE",
AI1970="Defaut GE &amp; POWER Cabinet","PASSIVE",
AI1970="Sharing","PASSIVE",
AI1970="Sites strategiques &amp; DataCenter","PASSIVE",
AI1970="Exclu","Exclu",
AI1970="SAT","ACTIVE",
AI1970="SPARE-ISSUE","SPARE-ISSUE",
AI1970="Fiber CAmtel","ACTIVE",
AI1970="Fiber AOF","ACTIVE",
AI1970="Projet OCM (HUAWEI)","PLANNED WORKS",
AI1970="Projet OCM (NOKIA)","PLANNED WORKS",
AI1970="ACCESS-ISSUE","ACCESS-ISSUE",
AI1970="Projet OCM (ZTE, NOKIA, autres projets)","PLANNED WORKS",
AI1970="No root CAuse","No root cause",
AI1970="ODU HS","ACTIVE",
AI1970="IP &amp; VLAN","ACTIVE",
AI1970="Warehouse HUAWEI","SPARE-ISSUE",
AI1970="SPARE-HS","SPARE-ISSUE",
AI1970="Power Telco","ACTIVE", AI1970="no impacts","no impacts"
),"")</f>
        <v>no impacts</v>
      </c>
      <c r="AK1970" s="23" t="s">
        <v>5537</v>
      </c>
      <c r="AL1970" s="23" t="str">
        <f t="shared" si="54"/>
        <v>EXN_232</v>
      </c>
      <c r="AN1970" s="9" t="s">
        <v>5537</v>
      </c>
      <c r="AO1970" s="23" t="str">
        <f>_xlfn.XLOOKUP(B1970,'INCIDENT-05-03-2026'!E:E,'INCIDENT-05-03-2026'!F:F,"")</f>
        <v/>
      </c>
      <c r="AP1970" s="7" t="s">
        <v>5537</v>
      </c>
      <c r="AQ1970" s="6"/>
      <c r="AR1970" s="7"/>
      <c r="AS1970" s="3" t="str">
        <f>_xlfn.XLOOKUP(B1970,'[3]tt num | region | site id'!$C:$C,'[3]tt num | region | site id'!$Q:$Q,"")</f>
        <v/>
      </c>
      <c r="AT1970" s="24" t="str">
        <f>_xlfn.XLOOKUP(B1970,'[4]Cells Huawei 03052026 12h'!$B:$B,'[4]Cells Huawei 03052026 12h'!$T:$T,"")</f>
        <v/>
      </c>
      <c r="AU1970" s="24" t="str">
        <f>_xlfn.XLOOKUP(B1970,'[5]cells down 02052026 8h50'!$B:$B,'[5]cells down 02052026 8h50'!$R:$R,"")</f>
        <v/>
      </c>
      <c r="AV1970" s="24" t="str">
        <f>_xlfn.XLOOKUP(B1970,'[5]cells down 02052026 13h50'!$B:$B,'[5]cells down 02052026 13h50'!$R:$R,"")</f>
        <v/>
      </c>
      <c r="AW1970" s="24" t="str">
        <f>_xlfn.XLOOKUP(B1970,'[5]cells down 02052026 13h50'!$B:$B,'[5]cells down 02052026 13h50'!$R:$R,"")</f>
        <v/>
      </c>
      <c r="AX1970" s="24" t="str">
        <f>_xlfn.XLOOKUP(B1970,'[6]cell downs 03052026 8h40 '!$B:$B,'[6]cell downs 03052026 8h40 '!$R:$R,"")</f>
        <v/>
      </c>
      <c r="AY1970" s="24" t="str">
        <f>_xlfn.XLOOKUP(B1970,'[7]ALL SITES DOWN'!$D:$D,'[7]ALL SITES DOWN'!$J:$J,"")</f>
        <v/>
      </c>
      <c r="AZ1970" s="24" t="str">
        <f>_xlfn.XLOOKUP(B1970,'[8]ALL SITES DOWN'!$D:$D,'[8]ALL SITES DOWN'!$J:$J,"")</f>
        <v/>
      </c>
      <c r="BA1970" s="9" t="str">
        <f>_xlfn.XLOOKUP(B1970,[9]sheet1!$AC:$AC,[9]sheet1!$AF:$AF,"")</f>
        <v/>
      </c>
      <c r="BB1970" s="14" t="s">
        <v>5537</v>
      </c>
      <c r="BC1970" s="14" t="s">
        <v>5537</v>
      </c>
      <c r="BD1970" s="14" t="str">
        <f>_xlfn.XLOOKUP(B1970,'[10]cell downs 18042026 17h'!$B:$B,'[10]cell downs 18042026 17h'!$B:$B,"")</f>
        <v/>
      </c>
      <c r="BE1970" s="14" t="str">
        <f>_xlfn.XLOOKUP(B1970,'[11]Cells Huawei 19042026 15h'!$B:$B,'[11]Cells Huawei 19042026 15h'!$B:$B,"")</f>
        <v/>
      </c>
      <c r="BF1970" s="9" t="str">
        <f>_xlfn.XLOOKUP(B1970,'[12]cells down 19042026 9H40'!$B:$B,'[12]cells down 19042026 9H40'!$B:$B,"")</f>
        <v/>
      </c>
      <c r="BG1970" s="9" t="s">
        <v>5537</v>
      </c>
      <c r="BH1970" s="9" t="s">
        <v>12</v>
      </c>
    </row>
    <row r="1971" spans="1:60" s="9" customFormat="1" x14ac:dyDescent="0.3">
      <c r="A1971" s="1" t="s">
        <v>4128</v>
      </c>
      <c r="B1971" s="8" t="s">
        <v>5308</v>
      </c>
      <c r="C1971" s="3" t="str">
        <f>_xlfn.XLOOKUP(B1971,'[1]daily break down'!$D:$D,'[1]daily break down'!$E:$E,"")</f>
        <v>CENTRE</v>
      </c>
      <c r="D1971" s="1" t="s">
        <v>11</v>
      </c>
      <c r="E1971" s="1" t="s">
        <v>12</v>
      </c>
      <c r="F1971" s="3" t="s">
        <v>37</v>
      </c>
      <c r="G1971" s="1" t="s">
        <v>4128</v>
      </c>
      <c r="H1971" s="42" t="str">
        <f>_xlfn.XLOOKUP(B1971,[2]CALCULATION!$B:$B,[2]CALCULATION!$H:$H,"")</f>
        <v>ZTE</v>
      </c>
      <c r="I1971" s="34">
        <v>0</v>
      </c>
      <c r="J1971" s="34">
        <v>0</v>
      </c>
      <c r="K1971" s="34">
        <v>0</v>
      </c>
      <c r="L1971" s="34">
        <v>0</v>
      </c>
      <c r="M1971" s="34">
        <v>0</v>
      </c>
      <c r="N1971" s="34">
        <v>0</v>
      </c>
      <c r="O1971" s="34">
        <v>0</v>
      </c>
      <c r="P1971" s="34">
        <v>0</v>
      </c>
      <c r="Q1971" s="34">
        <v>0</v>
      </c>
      <c r="R1971" s="34">
        <v>0</v>
      </c>
      <c r="S1971" s="35">
        <v>0</v>
      </c>
      <c r="T1971" s="35">
        <v>0</v>
      </c>
      <c r="U1971" s="35">
        <v>0</v>
      </c>
      <c r="V1971" s="35">
        <v>0</v>
      </c>
      <c r="W1971" s="35">
        <v>0</v>
      </c>
      <c r="X1971" s="35">
        <v>0</v>
      </c>
      <c r="Y1971" s="35">
        <v>0</v>
      </c>
      <c r="Z1971" s="35">
        <v>0</v>
      </c>
      <c r="AA1971" s="35">
        <v>0</v>
      </c>
      <c r="AB1971" s="35">
        <v>0</v>
      </c>
      <c r="AC1971" s="35">
        <v>0</v>
      </c>
      <c r="AD1971" s="35">
        <v>0</v>
      </c>
      <c r="AE1971" s="58" t="s">
        <v>5559</v>
      </c>
      <c r="AF1971" s="58"/>
      <c r="AG1971" s="57" t="str" cm="1">
        <f t="array" ref="AG1971">IFERROR(_xlfn.IFS(
AI1971="MPR ISSUE","PDH",
AI1971="BSS Hardware Issue","BSS",
AI1971="Sites strategiques, MLL, Pylone, etc.","ENVTECH",
AI1971="AKTIVCO DEFAUT GE &amp; POWER Cabinet","AKTIVCO",
AI1971="AKTIVCO Coupure ENEO &amp; Baisse de tension","AKTIVCO GRID ONLY",
AI1971="Coupure ENEO &amp; Baisse de tension","IHS GRID ONLY",
AI1971="Defaut GE &amp; POWER Cabinet","IHS",
AI1971="Sharing","Partners",
AI1971="Sites strategiques &amp; DataCenter","SST &amp; DC",
AI1971="Exclu","Exclu",
AI1971="SAT","SAT",
AI1971="SPARE-ISSUE","SPARE-ISSUE",
AI1971="Fiber CAmtel","TRANS_FO_CAMTEL",
AI1971="Fiber AOF","Fiber AOF",
AI1971="Projet OCM (HUAWEI)","TRAVAUX-HUAWEI",
AI1971="Projet OCM (NOKIA)","TRAVAUX-NOKIA",
AI1971="ACCESS-ISSUE","ACCESS-ISSUE",
AI1971="Projet OCM (ZTE, NOKIA, autres projets)","TRAVAUX OCM",
AI1971="No root CAuse","No root cause",
AI1971="ODU HS","PDH",
AI1971="IP &amp; VLAN","PDH",
AI1971="Warehouse HUAWEI","SPARE-ISSUE",
AI1971="SPARE-HS","SPARE-ISSUE",
AI1971="Power Telco","BSS",AI1971="no impacts","no impacts"
),"")</f>
        <v>Exclu</v>
      </c>
      <c r="AH1971" s="57" t="str" cm="1">
        <f t="array" ref="AH1971">IFERROR(_xlfn.IFS(
AI1971="MPR ISSUE","TX ISSUE",
AI1971="BSS Hardware Issue","RAN ISSUE",
AI1971="Sites strategiques, MLL, Pylone, etc.","ENVTECH",
AI1971="AKTIVCO DEFAUT GE &amp; POWER Cabinet","POWER ISSUE",
AI1971="AKTIVCO Coupure ENEO &amp; Baisse de tension","POWER ISSUE",
AI1971="Coupure ENEO &amp; Baisse de tension","POWER ISSUE",
AI1971="Defaut GE &amp; POWER Cabinet","POWER ISSUE",
AI1971="Sharing","POWER ISSUE",
AI1971="Sites strategiques &amp; DataCenter","POWER ISSUE",
AI1971="Exclu","Exclu",
AI1971="SAT","TX ISSUE",
AI1971="SPARE-ISSUE","SPARE-ISSUE",
AI1971="Fiber CAmtel","TX ISSUE",
AI1971="Fiber AOF","TX ISSUE",
AI1971="Projet OCM (HUAWEI)","TRAVAUX-HUAWEI",
AI1971="Projet OCM (NOKIA)","TRAVAUX -NOKIA",
AI1971="ACCESS-ISSUE","ACCESS-ISSUE",
AI1971="Projet OCM (ZTE, NOKIA, autres projets)","TRAVAUX OCM",
AI1971="No root CAuse","No root cause",
AI1971="ODU HS","TX ISSUE",
AI1971="IP &amp; VLAN","TX ISSUE",
AI1971="Warehouse HUAWEI","SPARE-ISSUE",
AI1971="SPARE-HS","SPARE-ISSUE",
AI1971="Power Telco","RAN ISSUE",AI1971="no impacts","no impacts"
),"")</f>
        <v>Exclu</v>
      </c>
      <c r="AI1971" s="85" t="s">
        <v>5559</v>
      </c>
      <c r="AJ1971" s="57" t="str" cm="1">
        <f t="array" ref="AJ1971">IFERROR(_xlfn.IFS(
AI1971="MPR ISSUE","ACTIVE",
AI1971="BSS Hardware Issue","ACTIVE",
AI1971="Sites strategiques, MLL, Pylone, etc.","PASSIVE",
AI1971="AKTIVCO DEFAUT GE &amp; POWER Cabinet","PASSIVE",
AI1971="AKTIVCO Coupure ENEO &amp; Baisse de tension","PASSIVE",
AI1971="Coupure ENEO &amp; Baisse de tension","PASSIVE",
AI1971="Defaut GE &amp; POWER Cabinet","PASSIVE",
AI1971="Sharing","PASSIVE",
AI1971="Sites strategiques &amp; DataCenter","PASSIVE",
AI1971="Exclu","Exclu",
AI1971="SAT","ACTIVE",
AI1971="SPARE-ISSUE","SPARE-ISSUE",
AI1971="Fiber CAmtel","ACTIVE",
AI1971="Fiber AOF","ACTIVE",
AI1971="Projet OCM (HUAWEI)","PLANNED WORKS",
AI1971="Projet OCM (NOKIA)","PLANNED WORKS",
AI1971="ACCESS-ISSUE","ACCESS-ISSUE",
AI1971="Projet OCM (ZTE, NOKIA, autres projets)","PLANNED WORKS",
AI1971="No root CAuse","No root cause",
AI1971="ODU HS","ACTIVE",
AI1971="IP &amp; VLAN","ACTIVE",
AI1971="Warehouse HUAWEI","SPARE-ISSUE",
AI1971="SPARE-HS","SPARE-ISSUE",
AI1971="Power Telco","ACTIVE", AI1971="no impacts","no impacts"
),"")</f>
        <v>Exclu</v>
      </c>
      <c r="AK1971" s="23" t="s">
        <v>5537</v>
      </c>
      <c r="AL1971" s="23" t="str">
        <f t="shared" si="54"/>
        <v>CTR_058</v>
      </c>
      <c r="AN1971" s="9" t="s">
        <v>5537</v>
      </c>
      <c r="AO1971" s="23" t="str">
        <f>_xlfn.XLOOKUP(B1971,'INCIDENT-05-03-2026'!E:E,'INCIDENT-05-03-2026'!F:F,"")</f>
        <v/>
      </c>
      <c r="AP1971" s="7" t="s">
        <v>5537</v>
      </c>
      <c r="AQ1971" s="6"/>
      <c r="AR1971" s="7"/>
      <c r="AS1971" s="3" t="str">
        <f>_xlfn.XLOOKUP(B1971,'[3]tt num | region | site id'!$C:$C,'[3]tt num | region | site id'!$Q:$Q,"")</f>
        <v/>
      </c>
      <c r="AT1971" s="24" t="str">
        <f>_xlfn.XLOOKUP(B1971,'[4]Cells Huawei 03052026 12h'!$B:$B,'[4]Cells Huawei 03052026 12h'!$T:$T,"")</f>
        <v/>
      </c>
      <c r="AU1971" s="24" t="str">
        <f>_xlfn.XLOOKUP(B1971,'[5]cells down 02052026 8h50'!$B:$B,'[5]cells down 02052026 8h50'!$R:$R,"")</f>
        <v/>
      </c>
      <c r="AV1971" s="24" t="str">
        <f>_xlfn.XLOOKUP(B1971,'[5]cells down 02052026 13h50'!$B:$B,'[5]cells down 02052026 13h50'!$R:$R,"")</f>
        <v/>
      </c>
      <c r="AW1971" s="24" t="str">
        <f>_xlfn.XLOOKUP(B1971,'[5]cells down 02052026 13h50'!$B:$B,'[5]cells down 02052026 13h50'!$R:$R,"")</f>
        <v/>
      </c>
      <c r="AX1971" s="24" t="str">
        <f>_xlfn.XLOOKUP(B1971,'[6]cell downs 03052026 8h40 '!$B:$B,'[6]cell downs 03052026 8h40 '!$R:$R,"")</f>
        <v/>
      </c>
      <c r="AY1971" s="24" t="str">
        <f>_xlfn.XLOOKUP(B1971,'[7]ALL SITES DOWN'!$D:$D,'[7]ALL SITES DOWN'!$J:$J,"")</f>
        <v/>
      </c>
      <c r="AZ1971" s="24" t="str">
        <f>_xlfn.XLOOKUP(B1971,'[8]ALL SITES DOWN'!$D:$D,'[8]ALL SITES DOWN'!$J:$J,"")</f>
        <v/>
      </c>
      <c r="BA1971" s="9" t="str">
        <f>_xlfn.XLOOKUP(B1971,[9]sheet1!$AC:$AC,[9]sheet1!$AF:$AF,"")</f>
        <v/>
      </c>
      <c r="BB1971" s="14" t="s">
        <v>5537</v>
      </c>
      <c r="BC1971" s="14" t="s">
        <v>5537</v>
      </c>
      <c r="BD1971" s="14" t="str">
        <f>_xlfn.XLOOKUP(B1971,'[10]cell downs 18042026 17h'!$B:$B,'[10]cell downs 18042026 17h'!$B:$B,"")</f>
        <v/>
      </c>
      <c r="BE1971" s="14" t="str">
        <f>_xlfn.XLOOKUP(B1971,'[11]Cells Huawei 19042026 15h'!$B:$B,'[11]Cells Huawei 19042026 15h'!$B:$B,"")</f>
        <v/>
      </c>
      <c r="BF1971" s="9" t="str">
        <f>_xlfn.XLOOKUP(B1971,'[12]cells down 19042026 9H40'!$B:$B,'[12]cells down 19042026 9H40'!$B:$B,"")</f>
        <v/>
      </c>
      <c r="BG1971" s="9" t="s">
        <v>5308</v>
      </c>
      <c r="BH1971" s="9" t="s">
        <v>12</v>
      </c>
    </row>
    <row r="1972" spans="1:60" s="9" customFormat="1" x14ac:dyDescent="0.3">
      <c r="A1972" s="1" t="s">
        <v>1625</v>
      </c>
      <c r="B1972" s="8" t="s">
        <v>5309</v>
      </c>
      <c r="C1972" s="3" t="str">
        <f>_xlfn.XLOOKUP(B1972,'[1]daily break down'!$D:$D,'[1]daily break down'!$E:$E,"")</f>
        <v>EXTREME-NORD</v>
      </c>
      <c r="D1972" s="1" t="s">
        <v>21</v>
      </c>
      <c r="E1972" s="1" t="s">
        <v>710</v>
      </c>
      <c r="F1972" s="3" t="s">
        <v>55</v>
      </c>
      <c r="G1972" s="1" t="s">
        <v>1625</v>
      </c>
      <c r="H1972" s="40" t="str">
        <f>_xlfn.XLOOKUP(B1972,[2]CALCULATION!$B:$B,[2]CALCULATION!$H:$H,"")</f>
        <v>Huawei</v>
      </c>
      <c r="I1972" s="34">
        <v>0</v>
      </c>
      <c r="J1972" s="34">
        <v>0</v>
      </c>
      <c r="K1972" s="34">
        <v>0</v>
      </c>
      <c r="L1972" s="34">
        <v>0</v>
      </c>
      <c r="M1972" s="34">
        <v>0</v>
      </c>
      <c r="N1972" s="34">
        <v>0</v>
      </c>
      <c r="O1972" s="34">
        <v>0</v>
      </c>
      <c r="P1972" s="34">
        <v>0</v>
      </c>
      <c r="Q1972" s="34">
        <v>0</v>
      </c>
      <c r="R1972" s="34">
        <v>0</v>
      </c>
      <c r="S1972" s="35">
        <v>0</v>
      </c>
      <c r="T1972" s="35">
        <v>0</v>
      </c>
      <c r="U1972" s="35">
        <v>0</v>
      </c>
      <c r="V1972" s="35">
        <v>0</v>
      </c>
      <c r="W1972" s="35">
        <v>0</v>
      </c>
      <c r="X1972" s="35">
        <v>0</v>
      </c>
      <c r="Y1972" s="35">
        <v>0</v>
      </c>
      <c r="Z1972" s="35">
        <v>0</v>
      </c>
      <c r="AA1972" s="35">
        <v>0</v>
      </c>
      <c r="AB1972" s="35">
        <v>0</v>
      </c>
      <c r="AC1972" s="35">
        <v>0</v>
      </c>
      <c r="AD1972" s="35">
        <v>0</v>
      </c>
      <c r="AE1972" s="58" t="s">
        <v>5603</v>
      </c>
      <c r="AF1972" s="58"/>
      <c r="AG1972" s="57" t="str" cm="1">
        <f t="array" ref="AG1972">IFERROR(_xlfn.IFS(
AI1972="MPR ISSUE","PDH",
AI1972="BSS Hardware Issue","BSS",
AI1972="Sites strategiques, MLL, Pylone, etc.","ENVTECH",
AI1972="AKTIVCO DEFAUT GE &amp; POWER Cabinet","AKTIVCO",
AI1972="AKTIVCO Coupure ENEO &amp; Baisse de tension","AKTIVCO GRID ONLY",
AI1972="Coupure ENEO &amp; Baisse de tension","IHS GRID ONLY",
AI1972="Defaut GE &amp; POWER Cabinet","IHS",
AI1972="Sharing","Partners",
AI1972="Sites strategiques &amp; DataCenter","SST &amp; DC",
AI1972="Exclu","Exclu",
AI1972="SAT","SAT",
AI1972="SPARE-ISSUE","SPARE-ISSUE",
AI1972="Fiber CAmtel","TRANS_FO_CAMTEL",
AI1972="Fiber AOF","Fiber AOF",
AI1972="Projet OCM (HUAWEI)","TRAVAUX-HUAWEI",
AI1972="Projet OCM (NOKIA)","TRAVAUX-NOKIA",
AI1972="ACCESS-ISSUE","ACCESS-ISSUE",
AI1972="Projet OCM (ZTE, NOKIA, autres projets)","TRAVAUX OCM",
AI1972="No root CAuse","No root cause",
AI1972="ODU HS","PDH",
AI1972="IP &amp; VLAN","PDH",
AI1972="Warehouse HUAWEI","SPARE-ISSUE",
AI1972="SPARE-HS","SPARE-ISSUE",
AI1972="Power Telco","BSS",AI1972="no impacts","no impacts"
),"")</f>
        <v>no impacts</v>
      </c>
      <c r="AH1972" s="57" t="str" cm="1">
        <f t="array" ref="AH1972">IFERROR(_xlfn.IFS(
AI1972="MPR ISSUE","TX ISSUE",
AI1972="BSS Hardware Issue","RAN ISSUE",
AI1972="Sites strategiques, MLL, Pylone, etc.","ENVTECH",
AI1972="AKTIVCO DEFAUT GE &amp; POWER Cabinet","POWER ISSUE",
AI1972="AKTIVCO Coupure ENEO &amp; Baisse de tension","POWER ISSUE",
AI1972="Coupure ENEO &amp; Baisse de tension","POWER ISSUE",
AI1972="Defaut GE &amp; POWER Cabinet","POWER ISSUE",
AI1972="Sharing","POWER ISSUE",
AI1972="Sites strategiques &amp; DataCenter","POWER ISSUE",
AI1972="Exclu","Exclu",
AI1972="SAT","TX ISSUE",
AI1972="SPARE-ISSUE","SPARE-ISSUE",
AI1972="Fiber CAmtel","TX ISSUE",
AI1972="Fiber AOF","TX ISSUE",
AI1972="Projet OCM (HUAWEI)","TRAVAUX-HUAWEI",
AI1972="Projet OCM (NOKIA)","TRAVAUX -NOKIA",
AI1972="ACCESS-ISSUE","ACCESS-ISSUE",
AI1972="Projet OCM (ZTE, NOKIA, autres projets)","TRAVAUX OCM",
AI1972="No root CAuse","No root cause",
AI1972="ODU HS","TX ISSUE",
AI1972="IP &amp; VLAN","TX ISSUE",
AI1972="Warehouse HUAWEI","SPARE-ISSUE",
AI1972="SPARE-HS","SPARE-ISSUE",
AI1972="Power Telco","RAN ISSUE",AI1972="no impacts","no impacts"
),"")</f>
        <v>no impacts</v>
      </c>
      <c r="AI1972" s="85" t="s">
        <v>5998</v>
      </c>
      <c r="AJ1972" s="57" t="str" cm="1">
        <f t="array" ref="AJ1972">IFERROR(_xlfn.IFS(
AI1972="MPR ISSUE","ACTIVE",
AI1972="BSS Hardware Issue","ACTIVE",
AI1972="Sites strategiques, MLL, Pylone, etc.","PASSIVE",
AI1972="AKTIVCO DEFAUT GE &amp; POWER Cabinet","PASSIVE",
AI1972="AKTIVCO Coupure ENEO &amp; Baisse de tension","PASSIVE",
AI1972="Coupure ENEO &amp; Baisse de tension","PASSIVE",
AI1972="Defaut GE &amp; POWER Cabinet","PASSIVE",
AI1972="Sharing","PASSIVE",
AI1972="Sites strategiques &amp; DataCenter","PASSIVE",
AI1972="Exclu","Exclu",
AI1972="SAT","ACTIVE",
AI1972="SPARE-ISSUE","SPARE-ISSUE",
AI1972="Fiber CAmtel","ACTIVE",
AI1972="Fiber AOF","ACTIVE",
AI1972="Projet OCM (HUAWEI)","PLANNED WORKS",
AI1972="Projet OCM (NOKIA)","PLANNED WORKS",
AI1972="ACCESS-ISSUE","ACCESS-ISSUE",
AI1972="Projet OCM (ZTE, NOKIA, autres projets)","PLANNED WORKS",
AI1972="No root CAuse","No root cause",
AI1972="ODU HS","ACTIVE",
AI1972="IP &amp; VLAN","ACTIVE",
AI1972="Warehouse HUAWEI","SPARE-ISSUE",
AI1972="SPARE-HS","SPARE-ISSUE",
AI1972="Power Telco","ACTIVE", AI1972="no impacts","no impacts"
),"")</f>
        <v>no impacts</v>
      </c>
      <c r="AK1972" s="23" t="s">
        <v>5537</v>
      </c>
      <c r="AL1972" s="23" t="str">
        <f t="shared" si="54"/>
        <v>EXN_005</v>
      </c>
      <c r="AN1972" s="9" t="s">
        <v>5537</v>
      </c>
      <c r="AO1972" s="23" t="str">
        <f>_xlfn.XLOOKUP(B1972,'INCIDENT-05-03-2026'!E:E,'INCIDENT-05-03-2026'!F:F,"")</f>
        <v/>
      </c>
      <c r="AP1972" s="7" t="s">
        <v>5537</v>
      </c>
      <c r="AQ1972" s="6"/>
      <c r="AR1972" s="7"/>
      <c r="AS1972" s="3" t="str">
        <f>_xlfn.XLOOKUP(B1972,'[3]tt num | region | site id'!$C:$C,'[3]tt num | region | site id'!$Q:$Q,"")</f>
        <v/>
      </c>
      <c r="AT1972" s="24" t="str">
        <f>_xlfn.XLOOKUP(B1972,'[4]Cells Huawei 03052026 12h'!$B:$B,'[4]Cells Huawei 03052026 12h'!$T:$T,"")</f>
        <v/>
      </c>
      <c r="AU1972" s="24" t="str">
        <f>_xlfn.XLOOKUP(B1972,'[5]cells down 02052026 8h50'!$B:$B,'[5]cells down 02052026 8h50'!$R:$R,"")</f>
        <v/>
      </c>
      <c r="AV1972" s="24" t="str">
        <f>_xlfn.XLOOKUP(B1972,'[5]cells down 02052026 13h50'!$B:$B,'[5]cells down 02052026 13h50'!$R:$R,"")</f>
        <v/>
      </c>
      <c r="AW1972" s="24" t="str">
        <f>_xlfn.XLOOKUP(B1972,'[5]cells down 02052026 13h50'!$B:$B,'[5]cells down 02052026 13h50'!$R:$R,"")</f>
        <v/>
      </c>
      <c r="AX1972" s="24" t="str">
        <f>_xlfn.XLOOKUP(B1972,'[6]cell downs 03052026 8h40 '!$B:$B,'[6]cell downs 03052026 8h40 '!$R:$R,"")</f>
        <v/>
      </c>
      <c r="AY1972" s="24" t="str">
        <f>_xlfn.XLOOKUP(B1972,'[7]ALL SITES DOWN'!$D:$D,'[7]ALL SITES DOWN'!$J:$J,"")</f>
        <v/>
      </c>
      <c r="AZ1972" s="24" t="str">
        <f>_xlfn.XLOOKUP(B1972,'[8]ALL SITES DOWN'!$D:$D,'[8]ALL SITES DOWN'!$J:$J,"")</f>
        <v/>
      </c>
      <c r="BA1972" s="9" t="str">
        <f>_xlfn.XLOOKUP(B1972,[9]sheet1!$AC:$AC,[9]sheet1!$AF:$AF,"")</f>
        <v/>
      </c>
      <c r="BB1972" s="14" t="s">
        <v>5537</v>
      </c>
      <c r="BC1972" s="14" t="s">
        <v>5537</v>
      </c>
      <c r="BD1972" s="14" t="str">
        <f>_xlfn.XLOOKUP(B1972,'[10]cell downs 18042026 17h'!$B:$B,'[10]cell downs 18042026 17h'!$B:$B,"")</f>
        <v/>
      </c>
      <c r="BE1972" s="14" t="str">
        <f>_xlfn.XLOOKUP(B1972,'[11]Cells Huawei 19042026 15h'!$B:$B,'[11]Cells Huawei 19042026 15h'!$B:$B,"")</f>
        <v/>
      </c>
      <c r="BF1972" s="9" t="str">
        <f>_xlfn.XLOOKUP(B1972,'[12]cells down 19042026 9H40'!$B:$B,'[12]cells down 19042026 9H40'!$B:$B,"")</f>
        <v/>
      </c>
      <c r="BG1972" s="9" t="s">
        <v>5537</v>
      </c>
      <c r="BH1972" s="9" t="s">
        <v>12</v>
      </c>
    </row>
    <row r="1973" spans="1:60" s="9" customFormat="1" x14ac:dyDescent="0.3">
      <c r="A1973" s="1" t="s">
        <v>4223</v>
      </c>
      <c r="B1973" s="8" t="s">
        <v>4224</v>
      </c>
      <c r="C1973" s="3" t="str">
        <f>_xlfn.XLOOKUP(B1973,'[1]daily break down'!$D:$D,'[1]daily break down'!$E:$E,"")</f>
        <v>NORD-OUEST</v>
      </c>
      <c r="D1973" s="1" t="s">
        <v>11</v>
      </c>
      <c r="E1973" s="1" t="s">
        <v>96</v>
      </c>
      <c r="F1973" s="3" t="s">
        <v>51</v>
      </c>
      <c r="G1973" s="1" t="s">
        <v>4225</v>
      </c>
      <c r="H1973" s="40" t="str">
        <f>_xlfn.XLOOKUP(B1973,[2]CALCULATION!$B:$B,[2]CALCULATION!$H:$H,"")</f>
        <v>HUAWEI</v>
      </c>
      <c r="I1973" s="34">
        <v>0</v>
      </c>
      <c r="J1973" s="34">
        <v>0</v>
      </c>
      <c r="K1973" s="34">
        <v>0</v>
      </c>
      <c r="L1973" s="34">
        <v>0</v>
      </c>
      <c r="M1973" s="34">
        <v>0</v>
      </c>
      <c r="N1973" s="34">
        <v>0</v>
      </c>
      <c r="O1973" s="34">
        <v>0</v>
      </c>
      <c r="P1973" s="34">
        <v>0</v>
      </c>
      <c r="Q1973" s="34">
        <v>0</v>
      </c>
      <c r="R1973" s="34">
        <v>0</v>
      </c>
      <c r="S1973" s="35">
        <v>0</v>
      </c>
      <c r="T1973" s="35">
        <v>0</v>
      </c>
      <c r="U1973" s="35">
        <v>0</v>
      </c>
      <c r="V1973" s="35">
        <v>0</v>
      </c>
      <c r="W1973" s="35">
        <v>0</v>
      </c>
      <c r="X1973" s="35">
        <v>0</v>
      </c>
      <c r="Y1973" s="35">
        <v>0</v>
      </c>
      <c r="Z1973" s="35">
        <v>0</v>
      </c>
      <c r="AA1973" s="35">
        <v>0</v>
      </c>
      <c r="AB1973" s="35">
        <v>0</v>
      </c>
      <c r="AC1973" s="35">
        <v>0</v>
      </c>
      <c r="AD1973" s="35">
        <v>0</v>
      </c>
      <c r="AE1973" s="58" t="s">
        <v>5603</v>
      </c>
      <c r="AF1973" s="58"/>
      <c r="AG1973" s="57" t="str" cm="1">
        <f t="array" ref="AG1973">IFERROR(_xlfn.IFS(
AI1973="MPR ISSUE","PDH",
AI1973="BSS Hardware Issue","BSS",
AI1973="Sites strategiques, MLL, Pylone, etc.","ENVTECH",
AI1973="AKTIVCO DEFAUT GE &amp; POWER Cabinet","AKTIVCO",
AI1973="AKTIVCO Coupure ENEO &amp; Baisse de tension","AKTIVCO GRID ONLY",
AI1973="Coupure ENEO &amp; Baisse de tension","IHS GRID ONLY",
AI1973="Defaut GE &amp; POWER Cabinet","IHS",
AI1973="Sharing","Partners",
AI1973="Sites strategiques &amp; DataCenter","SST &amp; DC",
AI1973="Exclu","Exclu",
AI1973="SAT","SAT",
AI1973="SPARE-ISSUE","SPARE-ISSUE",
AI1973="Fiber CAmtel","TRANS_FO_CAMTEL",
AI1973="Fiber AOF","Fiber AOF",
AI1973="Projet OCM (HUAWEI)","TRAVAUX-HUAWEI",
AI1973="Projet OCM (NOKIA)","TRAVAUX-NOKIA",
AI1973="ACCESS-ISSUE","ACCESS-ISSUE",
AI1973="Projet OCM (ZTE, NOKIA, autres projets)","TRAVAUX OCM",
AI1973="No root CAuse","No root cause",
AI1973="ODU HS","PDH",
AI1973="IP &amp; VLAN","PDH",
AI1973="Warehouse HUAWEI","SPARE-ISSUE",
AI1973="SPARE-HS","SPARE-ISSUE",
AI1973="Power Telco","BSS",AI1973="no impacts","no impacts"
),"")</f>
        <v>no impacts</v>
      </c>
      <c r="AH1973" s="57" t="str" cm="1">
        <f t="array" ref="AH1973">IFERROR(_xlfn.IFS(
AI1973="MPR ISSUE","TX ISSUE",
AI1973="BSS Hardware Issue","RAN ISSUE",
AI1973="Sites strategiques, MLL, Pylone, etc.","ENVTECH",
AI1973="AKTIVCO DEFAUT GE &amp; POWER Cabinet","POWER ISSUE",
AI1973="AKTIVCO Coupure ENEO &amp; Baisse de tension","POWER ISSUE",
AI1973="Coupure ENEO &amp; Baisse de tension","POWER ISSUE",
AI1973="Defaut GE &amp; POWER Cabinet","POWER ISSUE",
AI1973="Sharing","POWER ISSUE",
AI1973="Sites strategiques &amp; DataCenter","POWER ISSUE",
AI1973="Exclu","Exclu",
AI1973="SAT","TX ISSUE",
AI1973="SPARE-ISSUE","SPARE-ISSUE",
AI1973="Fiber CAmtel","TX ISSUE",
AI1973="Fiber AOF","TX ISSUE",
AI1973="Projet OCM (HUAWEI)","TRAVAUX-HUAWEI",
AI1973="Projet OCM (NOKIA)","TRAVAUX -NOKIA",
AI1973="ACCESS-ISSUE","ACCESS-ISSUE",
AI1973="Projet OCM (ZTE, NOKIA, autres projets)","TRAVAUX OCM",
AI1973="No root CAuse","No root cause",
AI1973="ODU HS","TX ISSUE",
AI1973="IP &amp; VLAN","TX ISSUE",
AI1973="Warehouse HUAWEI","SPARE-ISSUE",
AI1973="SPARE-HS","SPARE-ISSUE",
AI1973="Power Telco","RAN ISSUE",AI1973="no impacts","no impacts"
),"")</f>
        <v>no impacts</v>
      </c>
      <c r="AI1973" s="85" t="s">
        <v>5998</v>
      </c>
      <c r="AJ1973" s="57" t="str" cm="1">
        <f t="array" ref="AJ1973">IFERROR(_xlfn.IFS(
AI1973="MPR ISSUE","ACTIVE",
AI1973="BSS Hardware Issue","ACTIVE",
AI1973="Sites strategiques, MLL, Pylone, etc.","PASSIVE",
AI1973="AKTIVCO DEFAUT GE &amp; POWER Cabinet","PASSIVE",
AI1973="AKTIVCO Coupure ENEO &amp; Baisse de tension","PASSIVE",
AI1973="Coupure ENEO &amp; Baisse de tension","PASSIVE",
AI1973="Defaut GE &amp; POWER Cabinet","PASSIVE",
AI1973="Sharing","PASSIVE",
AI1973="Sites strategiques &amp; DataCenter","PASSIVE",
AI1973="Exclu","Exclu",
AI1973="SAT","ACTIVE",
AI1973="SPARE-ISSUE","SPARE-ISSUE",
AI1973="Fiber CAmtel","ACTIVE",
AI1973="Fiber AOF","ACTIVE",
AI1973="Projet OCM (HUAWEI)","PLANNED WORKS",
AI1973="Projet OCM (NOKIA)","PLANNED WORKS",
AI1973="ACCESS-ISSUE","ACCESS-ISSUE",
AI1973="Projet OCM (ZTE, NOKIA, autres projets)","PLANNED WORKS",
AI1973="No root CAuse","No root cause",
AI1973="ODU HS","ACTIVE",
AI1973="IP &amp; VLAN","ACTIVE",
AI1973="Warehouse HUAWEI","SPARE-ISSUE",
AI1973="SPARE-HS","SPARE-ISSUE",
AI1973="Power Telco","ACTIVE", AI1973="no impacts","no impacts"
),"")</f>
        <v>no impacts</v>
      </c>
      <c r="AK1973" s="23" t="s">
        <v>5537</v>
      </c>
      <c r="AL1973" s="23" t="str">
        <f t="shared" si="54"/>
        <v>NRO_027</v>
      </c>
      <c r="AN1973" s="9" t="s">
        <v>5537</v>
      </c>
      <c r="AO1973" s="23" t="str">
        <f>_xlfn.XLOOKUP(B1973,'INCIDENT-05-03-2026'!E:E,'INCIDENT-05-03-2026'!F:F,"")</f>
        <v/>
      </c>
      <c r="AP1973" s="7" t="s">
        <v>5537</v>
      </c>
      <c r="AQ1973" s="6"/>
      <c r="AR1973" s="7"/>
      <c r="AS1973" s="3" t="str">
        <f>_xlfn.XLOOKUP(B1973,'[3]tt num | region | site id'!$C:$C,'[3]tt num | region | site id'!$Q:$Q,"")</f>
        <v/>
      </c>
      <c r="AT1973" s="24" t="str">
        <f>_xlfn.XLOOKUP(B1973,'[4]Cells Huawei 03052026 12h'!$B:$B,'[4]Cells Huawei 03052026 12h'!$T:$T,"")</f>
        <v/>
      </c>
      <c r="AU1973" s="24" t="str">
        <f>_xlfn.XLOOKUP(B1973,'[5]cells down 02052026 8h50'!$B:$B,'[5]cells down 02052026 8h50'!$R:$R,"")</f>
        <v/>
      </c>
      <c r="AV1973" s="24" t="str">
        <f>_xlfn.XLOOKUP(B1973,'[5]cells down 02052026 13h50'!$B:$B,'[5]cells down 02052026 13h50'!$R:$R,"")</f>
        <v/>
      </c>
      <c r="AW1973" s="24" t="str">
        <f>_xlfn.XLOOKUP(B1973,'[5]cells down 02052026 13h50'!$B:$B,'[5]cells down 02052026 13h50'!$R:$R,"")</f>
        <v/>
      </c>
      <c r="AX1973" s="24" t="str">
        <f>_xlfn.XLOOKUP(B1973,'[6]cell downs 03052026 8h40 '!$B:$B,'[6]cell downs 03052026 8h40 '!$R:$R,"")</f>
        <v/>
      </c>
      <c r="AY1973" s="24" t="str">
        <f>_xlfn.XLOOKUP(B1973,'[7]ALL SITES DOWN'!$D:$D,'[7]ALL SITES DOWN'!$J:$J,"")</f>
        <v/>
      </c>
      <c r="AZ1973" s="24" t="str">
        <f>_xlfn.XLOOKUP(B1973,'[8]ALL SITES DOWN'!$D:$D,'[8]ALL SITES DOWN'!$J:$J,"")</f>
        <v/>
      </c>
      <c r="BA1973" s="9" t="str">
        <f>_xlfn.XLOOKUP(B1973,[9]sheet1!$AC:$AC,[9]sheet1!$AF:$AF,"")</f>
        <v/>
      </c>
      <c r="BB1973" s="14" t="s">
        <v>5537</v>
      </c>
      <c r="BC1973" s="14" t="s">
        <v>5537</v>
      </c>
      <c r="BD1973" s="14" t="str">
        <f>_xlfn.XLOOKUP(B1973,'[10]cell downs 18042026 17h'!$B:$B,'[10]cell downs 18042026 17h'!$B:$B,"")</f>
        <v/>
      </c>
      <c r="BE1973" s="14" t="str">
        <f>_xlfn.XLOOKUP(B1973,'[11]Cells Huawei 19042026 15h'!$B:$B,'[11]Cells Huawei 19042026 15h'!$B:$B,"")</f>
        <v/>
      </c>
      <c r="BF1973" s="9" t="str">
        <f>_xlfn.XLOOKUP(B1973,'[12]cells down 19042026 9H40'!$B:$B,'[12]cells down 19042026 9H40'!$B:$B,"")</f>
        <v/>
      </c>
      <c r="BG1973" s="9" t="s">
        <v>4224</v>
      </c>
      <c r="BH1973" s="9" t="s">
        <v>12</v>
      </c>
    </row>
    <row r="1974" spans="1:60" s="9" customFormat="1" x14ac:dyDescent="0.3">
      <c r="A1974" s="1" t="s">
        <v>726</v>
      </c>
      <c r="B1974" s="8" t="s">
        <v>727</v>
      </c>
      <c r="C1974" s="3" t="str">
        <f>_xlfn.XLOOKUP(B1974,'[1]daily break down'!$D:$D,'[1]daily break down'!$E:$E,"")</f>
        <v>Douala</v>
      </c>
      <c r="D1974" s="1" t="s">
        <v>11</v>
      </c>
      <c r="E1974" s="1" t="s">
        <v>12</v>
      </c>
      <c r="F1974" s="3" t="s">
        <v>31</v>
      </c>
      <c r="G1974" s="1" t="s">
        <v>32</v>
      </c>
      <c r="H1974" s="42" t="str">
        <f>_xlfn.XLOOKUP(B1974,[2]CALCULATION!$B:$B,[2]CALCULATION!$H:$H,"")</f>
        <v>ZTE</v>
      </c>
      <c r="I1974" s="34">
        <v>0</v>
      </c>
      <c r="J1974" s="34">
        <v>0</v>
      </c>
      <c r="K1974" s="34">
        <v>0</v>
      </c>
      <c r="L1974" s="34">
        <v>0</v>
      </c>
      <c r="M1974" s="34">
        <v>0</v>
      </c>
      <c r="N1974" s="34">
        <v>0</v>
      </c>
      <c r="O1974" s="34">
        <v>0</v>
      </c>
      <c r="P1974" s="34">
        <v>0</v>
      </c>
      <c r="Q1974" s="34">
        <v>0</v>
      </c>
      <c r="R1974" s="34">
        <v>0</v>
      </c>
      <c r="S1974" s="35">
        <v>0</v>
      </c>
      <c r="T1974" s="35">
        <v>0</v>
      </c>
      <c r="U1974" s="35">
        <v>0</v>
      </c>
      <c r="V1974" s="35">
        <v>0</v>
      </c>
      <c r="W1974" s="35">
        <v>0</v>
      </c>
      <c r="X1974" s="35">
        <v>0</v>
      </c>
      <c r="Y1974" s="35">
        <v>0</v>
      </c>
      <c r="Z1974" s="35">
        <v>0</v>
      </c>
      <c r="AA1974" s="35">
        <v>0</v>
      </c>
      <c r="AB1974" s="35">
        <v>0</v>
      </c>
      <c r="AC1974" s="35">
        <v>0</v>
      </c>
      <c r="AD1974" s="35">
        <v>0</v>
      </c>
      <c r="AE1974" s="58" t="s">
        <v>5560</v>
      </c>
      <c r="AF1974" s="58"/>
      <c r="AG1974" s="57" t="str" cm="1">
        <f t="array" ref="AG1974">IFERROR(_xlfn.IFS(
AI1974="MPR ISSUE","PDH",
AI1974="BSS Hardware Issue","BSS",
AI1974="Sites strategiques, MLL, Pylone, etc.","ENVTECH",
AI1974="AKTIVCO DEFAUT GE &amp; POWER Cabinet","AKTIVCO",
AI1974="AKTIVCO Coupure ENEO &amp; Baisse de tension","AKTIVCO GRID ONLY",
AI1974="Coupure ENEO &amp; Baisse de tension","IHS GRID ONLY",
AI1974="Defaut GE &amp; POWER Cabinet","IHS",
AI1974="Sharing","Partners",
AI1974="Sites strategiques &amp; DataCenter","SST &amp; DC",
AI1974="Exclu","Exclu",
AI1974="SAT","SAT",
AI1974="SPARE-ISSUE","SPARE-ISSUE",
AI1974="Fiber CAmtel","TRANS_FO_CAMTEL",
AI1974="Fiber AOF","Fiber AOF",
AI1974="Projet OCM (HUAWEI)","TRAVAUX-HUAWEI",
AI1974="Projet OCM (NOKIA)","TRAVAUX-NOKIA",
AI1974="ACCESS-ISSUE","ACCESS-ISSUE",
AI1974="Projet OCM (ZTE, NOKIA, autres projets)","TRAVAUX OCM",
AI1974="No root CAuse","No root cause",
AI1974="ODU HS","PDH",
AI1974="IP &amp; VLAN","PDH",
AI1974="Warehouse HUAWEI","SPARE-ISSUE",
AI1974="SPARE-HS","SPARE-ISSUE",
AI1974="Power Telco","BSS",AI1974="no impacts","no impacts"
),"")</f>
        <v>no impacts</v>
      </c>
      <c r="AH1974" s="57" t="str" cm="1">
        <f t="array" ref="AH1974">IFERROR(_xlfn.IFS(
AI1974="MPR ISSUE","TX ISSUE",
AI1974="BSS Hardware Issue","RAN ISSUE",
AI1974="Sites strategiques, MLL, Pylone, etc.","ENVTECH",
AI1974="AKTIVCO DEFAUT GE &amp; POWER Cabinet","POWER ISSUE",
AI1974="AKTIVCO Coupure ENEO &amp; Baisse de tension","POWER ISSUE",
AI1974="Coupure ENEO &amp; Baisse de tension","POWER ISSUE",
AI1974="Defaut GE &amp; POWER Cabinet","POWER ISSUE",
AI1974="Sharing","POWER ISSUE",
AI1974="Sites strategiques &amp; DataCenter","POWER ISSUE",
AI1974="Exclu","Exclu",
AI1974="SAT","TX ISSUE",
AI1974="SPARE-ISSUE","SPARE-ISSUE",
AI1974="Fiber CAmtel","TX ISSUE",
AI1974="Fiber AOF","TX ISSUE",
AI1974="Projet OCM (HUAWEI)","TRAVAUX-HUAWEI",
AI1974="Projet OCM (NOKIA)","TRAVAUX -NOKIA",
AI1974="ACCESS-ISSUE","ACCESS-ISSUE",
AI1974="Projet OCM (ZTE, NOKIA, autres projets)","TRAVAUX OCM",
AI1974="No root CAuse","No root cause",
AI1974="ODU HS","TX ISSUE",
AI1974="IP &amp; VLAN","TX ISSUE",
AI1974="Warehouse HUAWEI","SPARE-ISSUE",
AI1974="SPARE-HS","SPARE-ISSUE",
AI1974="Power Telco","RAN ISSUE",AI1974="no impacts","no impacts"
),"")</f>
        <v>no impacts</v>
      </c>
      <c r="AI1974" s="85" t="s">
        <v>5998</v>
      </c>
      <c r="AJ1974" s="57" t="str" cm="1">
        <f t="array" ref="AJ1974">IFERROR(_xlfn.IFS(
AI1974="MPR ISSUE","ACTIVE",
AI1974="BSS Hardware Issue","ACTIVE",
AI1974="Sites strategiques, MLL, Pylone, etc.","PASSIVE",
AI1974="AKTIVCO DEFAUT GE &amp; POWER Cabinet","PASSIVE",
AI1974="AKTIVCO Coupure ENEO &amp; Baisse de tension","PASSIVE",
AI1974="Coupure ENEO &amp; Baisse de tension","PASSIVE",
AI1974="Defaut GE &amp; POWER Cabinet","PASSIVE",
AI1974="Sharing","PASSIVE",
AI1974="Sites strategiques &amp; DataCenter","PASSIVE",
AI1974="Exclu","Exclu",
AI1974="SAT","ACTIVE",
AI1974="SPARE-ISSUE","SPARE-ISSUE",
AI1974="Fiber CAmtel","ACTIVE",
AI1974="Fiber AOF","ACTIVE",
AI1974="Projet OCM (HUAWEI)","PLANNED WORKS",
AI1974="Projet OCM (NOKIA)","PLANNED WORKS",
AI1974="ACCESS-ISSUE","ACCESS-ISSUE",
AI1974="Projet OCM (ZTE, NOKIA, autres projets)","PLANNED WORKS",
AI1974="No root CAuse","No root cause",
AI1974="ODU HS","ACTIVE",
AI1974="IP &amp; VLAN","ACTIVE",
AI1974="Warehouse HUAWEI","SPARE-ISSUE",
AI1974="SPARE-HS","SPARE-ISSUE",
AI1974="Power Telco","ACTIVE", AI1974="no impacts","no impacts"
),"")</f>
        <v>no impacts</v>
      </c>
      <c r="AK1974" s="23" t="s">
        <v>5537</v>
      </c>
      <c r="AL1974" s="23" t="str">
        <f t="shared" si="54"/>
        <v>LIT_054</v>
      </c>
      <c r="AN1974" s="9" t="s">
        <v>5537</v>
      </c>
      <c r="AO1974" s="23" t="str">
        <f>_xlfn.XLOOKUP(B1974,'INCIDENT-05-03-2026'!E:E,'INCIDENT-05-03-2026'!F:F,"")</f>
        <v/>
      </c>
      <c r="AP1974" s="7" t="s">
        <v>5537</v>
      </c>
      <c r="AQ1974" s="6"/>
      <c r="AR1974" s="7"/>
      <c r="AS1974" s="3" t="str">
        <f>_xlfn.XLOOKUP(B1974,'[3]tt num | region | site id'!$C:$C,'[3]tt num | region | site id'!$Q:$Q,"")</f>
        <v/>
      </c>
      <c r="AT1974" s="24" t="str">
        <f>_xlfn.XLOOKUP(B1974,'[4]Cells Huawei 03052026 12h'!$B:$B,'[4]Cells Huawei 03052026 12h'!$T:$T,"")</f>
        <v/>
      </c>
      <c r="AU1974" s="24" t="str">
        <f>_xlfn.XLOOKUP(B1974,'[5]cells down 02052026 8h50'!$B:$B,'[5]cells down 02052026 8h50'!$R:$R,"")</f>
        <v/>
      </c>
      <c r="AV1974" s="24" t="str">
        <f>_xlfn.XLOOKUP(B1974,'[5]cells down 02052026 13h50'!$B:$B,'[5]cells down 02052026 13h50'!$R:$R,"")</f>
        <v/>
      </c>
      <c r="AW1974" s="24" t="str">
        <f>_xlfn.XLOOKUP(B1974,'[5]cells down 02052026 13h50'!$B:$B,'[5]cells down 02052026 13h50'!$R:$R,"")</f>
        <v/>
      </c>
      <c r="AX1974" s="24" t="str">
        <f>_xlfn.XLOOKUP(B1974,'[6]cell downs 03052026 8h40 '!$B:$B,'[6]cell downs 03052026 8h40 '!$R:$R,"")</f>
        <v/>
      </c>
      <c r="AY1974" s="24" t="str">
        <f>_xlfn.XLOOKUP(B1974,'[7]ALL SITES DOWN'!$D:$D,'[7]ALL SITES DOWN'!$J:$J,"")</f>
        <v/>
      </c>
      <c r="AZ1974" s="24" t="str">
        <f>_xlfn.XLOOKUP(B1974,'[8]ALL SITES DOWN'!$D:$D,'[8]ALL SITES DOWN'!$J:$J,"")</f>
        <v/>
      </c>
      <c r="BA1974" s="9" t="str">
        <f>_xlfn.XLOOKUP(B1974,[9]sheet1!$AC:$AC,[9]sheet1!$AF:$AF,"")</f>
        <v/>
      </c>
      <c r="BB1974" s="14" t="s">
        <v>5537</v>
      </c>
      <c r="BC1974" s="14" t="s">
        <v>5537</v>
      </c>
      <c r="BD1974" s="14" t="str">
        <f>_xlfn.XLOOKUP(B1974,'[10]cell downs 18042026 17h'!$B:$B,'[10]cell downs 18042026 17h'!$B:$B,"")</f>
        <v/>
      </c>
      <c r="BE1974" s="14" t="str">
        <f>_xlfn.XLOOKUP(B1974,'[11]Cells Huawei 19042026 15h'!$B:$B,'[11]Cells Huawei 19042026 15h'!$B:$B,"")</f>
        <v/>
      </c>
      <c r="BF1974" s="9" t="str">
        <f>_xlfn.XLOOKUP(B1974,'[12]cells down 19042026 9H40'!$B:$B,'[12]cells down 19042026 9H40'!$B:$B,"")</f>
        <v/>
      </c>
      <c r="BG1974" s="9" t="s">
        <v>727</v>
      </c>
      <c r="BH1974" s="9" t="s">
        <v>12</v>
      </c>
    </row>
    <row r="1975" spans="1:60" s="9" customFormat="1" x14ac:dyDescent="0.3">
      <c r="A1975" s="1" t="s">
        <v>4054</v>
      </c>
      <c r="B1975" s="8" t="s">
        <v>4055</v>
      </c>
      <c r="C1975" s="3" t="str">
        <f>_xlfn.XLOOKUP(B1975,'[1]daily break down'!$D:$D,'[1]daily break down'!$E:$E,"")</f>
        <v>OUEST</v>
      </c>
      <c r="D1975" s="1" t="s">
        <v>11</v>
      </c>
      <c r="E1975" s="1" t="s">
        <v>12</v>
      </c>
      <c r="F1975" s="3" t="s">
        <v>102</v>
      </c>
      <c r="G1975" s="1" t="s">
        <v>4056</v>
      </c>
      <c r="H1975" s="40" t="str">
        <f>_xlfn.XLOOKUP(B1975,[2]CALCULATION!$B:$B,[2]CALCULATION!$H:$H,"")</f>
        <v>HUAWEI</v>
      </c>
      <c r="I1975" s="34">
        <v>0</v>
      </c>
      <c r="J1975" s="34">
        <v>0</v>
      </c>
      <c r="K1975" s="34">
        <v>0</v>
      </c>
      <c r="L1975" s="34">
        <v>0</v>
      </c>
      <c r="M1975" s="34">
        <v>0</v>
      </c>
      <c r="N1975" s="34">
        <v>0</v>
      </c>
      <c r="O1975" s="34">
        <v>0</v>
      </c>
      <c r="P1975" s="34">
        <v>0</v>
      </c>
      <c r="Q1975" s="34">
        <v>0</v>
      </c>
      <c r="R1975" s="34">
        <v>0</v>
      </c>
      <c r="S1975" s="35">
        <v>0</v>
      </c>
      <c r="T1975" s="35">
        <v>0</v>
      </c>
      <c r="U1975" s="35">
        <v>0</v>
      </c>
      <c r="V1975" s="35">
        <v>0</v>
      </c>
      <c r="W1975" s="35">
        <v>0</v>
      </c>
      <c r="X1975" s="35">
        <v>0</v>
      </c>
      <c r="Y1975" s="35">
        <v>0</v>
      </c>
      <c r="Z1975" s="35">
        <v>0</v>
      </c>
      <c r="AA1975" s="35">
        <v>0</v>
      </c>
      <c r="AB1975" s="35">
        <v>0</v>
      </c>
      <c r="AC1975" s="35">
        <v>0</v>
      </c>
      <c r="AD1975" s="35">
        <v>0</v>
      </c>
      <c r="AE1975" s="58" t="s">
        <v>5560</v>
      </c>
      <c r="AF1975" s="58"/>
      <c r="AG1975" s="57" t="str" cm="1">
        <f t="array" ref="AG1975">IFERROR(_xlfn.IFS(
AI1975="MPR ISSUE","PDH",
AI1975="BSS Hardware Issue","BSS",
AI1975="Sites strategiques, MLL, Pylone, etc.","ENVTECH",
AI1975="AKTIVCO DEFAUT GE &amp; POWER Cabinet","AKTIVCO",
AI1975="AKTIVCO Coupure ENEO &amp; Baisse de tension","AKTIVCO GRID ONLY",
AI1975="Coupure ENEO &amp; Baisse de tension","IHS GRID ONLY",
AI1975="Defaut GE &amp; POWER Cabinet","IHS",
AI1975="Sharing","Partners",
AI1975="Sites strategiques &amp; DataCenter","SST &amp; DC",
AI1975="Exclu","Exclu",
AI1975="SAT","SAT",
AI1975="SPARE-ISSUE","SPARE-ISSUE",
AI1975="Fiber CAmtel","TRANS_FO_CAMTEL",
AI1975="Fiber AOF","Fiber AOF",
AI1975="Projet OCM (HUAWEI)","TRAVAUX-HUAWEI",
AI1975="Projet OCM (NOKIA)","TRAVAUX-NOKIA",
AI1975="ACCESS-ISSUE","ACCESS-ISSUE",
AI1975="Projet OCM (ZTE, NOKIA, autres projets)","TRAVAUX OCM",
AI1975="No root CAuse","No root cause",
AI1975="ODU HS","PDH",
AI1975="IP &amp; VLAN","PDH",
AI1975="Warehouse HUAWEI","SPARE-ISSUE",
AI1975="SPARE-HS","SPARE-ISSUE",
AI1975="Power Telco","BSS",AI1975="no impacts","no impacts"
),"")</f>
        <v>no impacts</v>
      </c>
      <c r="AH1975" s="57" t="str" cm="1">
        <f t="array" ref="AH1975">IFERROR(_xlfn.IFS(
AI1975="MPR ISSUE","TX ISSUE",
AI1975="BSS Hardware Issue","RAN ISSUE",
AI1975="Sites strategiques, MLL, Pylone, etc.","ENVTECH",
AI1975="AKTIVCO DEFAUT GE &amp; POWER Cabinet","POWER ISSUE",
AI1975="AKTIVCO Coupure ENEO &amp; Baisse de tension","POWER ISSUE",
AI1975="Coupure ENEO &amp; Baisse de tension","POWER ISSUE",
AI1975="Defaut GE &amp; POWER Cabinet","POWER ISSUE",
AI1975="Sharing","POWER ISSUE",
AI1975="Sites strategiques &amp; DataCenter","POWER ISSUE",
AI1975="Exclu","Exclu",
AI1975="SAT","TX ISSUE",
AI1975="SPARE-ISSUE","SPARE-ISSUE",
AI1975="Fiber CAmtel","TX ISSUE",
AI1975="Fiber AOF","TX ISSUE",
AI1975="Projet OCM (HUAWEI)","TRAVAUX-HUAWEI",
AI1975="Projet OCM (NOKIA)","TRAVAUX -NOKIA",
AI1975="ACCESS-ISSUE","ACCESS-ISSUE",
AI1975="Projet OCM (ZTE, NOKIA, autres projets)","TRAVAUX OCM",
AI1975="No root CAuse","No root cause",
AI1975="ODU HS","TX ISSUE",
AI1975="IP &amp; VLAN","TX ISSUE",
AI1975="Warehouse HUAWEI","SPARE-ISSUE",
AI1975="SPARE-HS","SPARE-ISSUE",
AI1975="Power Telco","RAN ISSUE",AI1975="no impacts","no impacts"
),"")</f>
        <v>no impacts</v>
      </c>
      <c r="AI1975" s="85" t="s">
        <v>5998</v>
      </c>
      <c r="AJ1975" s="57" t="str" cm="1">
        <f t="array" ref="AJ1975">IFERROR(_xlfn.IFS(
AI1975="MPR ISSUE","ACTIVE",
AI1975="BSS Hardware Issue","ACTIVE",
AI1975="Sites strategiques, MLL, Pylone, etc.","PASSIVE",
AI1975="AKTIVCO DEFAUT GE &amp; POWER Cabinet","PASSIVE",
AI1975="AKTIVCO Coupure ENEO &amp; Baisse de tension","PASSIVE",
AI1975="Coupure ENEO &amp; Baisse de tension","PASSIVE",
AI1975="Defaut GE &amp; POWER Cabinet","PASSIVE",
AI1975="Sharing","PASSIVE",
AI1975="Sites strategiques &amp; DataCenter","PASSIVE",
AI1975="Exclu","Exclu",
AI1975="SAT","ACTIVE",
AI1975="SPARE-ISSUE","SPARE-ISSUE",
AI1975="Fiber CAmtel","ACTIVE",
AI1975="Fiber AOF","ACTIVE",
AI1975="Projet OCM (HUAWEI)","PLANNED WORKS",
AI1975="Projet OCM (NOKIA)","PLANNED WORKS",
AI1975="ACCESS-ISSUE","ACCESS-ISSUE",
AI1975="Projet OCM (ZTE, NOKIA, autres projets)","PLANNED WORKS",
AI1975="No root CAuse","No root cause",
AI1975="ODU HS","ACTIVE",
AI1975="IP &amp; VLAN","ACTIVE",
AI1975="Warehouse HUAWEI","SPARE-ISSUE",
AI1975="SPARE-HS","SPARE-ISSUE",
AI1975="Power Telco","ACTIVE", AI1975="no impacts","no impacts"
),"")</f>
        <v>no impacts</v>
      </c>
      <c r="AK1975" s="23" t="s">
        <v>5537</v>
      </c>
      <c r="AL1975" s="23" t="str">
        <f t="shared" si="54"/>
        <v>OST_138</v>
      </c>
      <c r="AN1975" s="9" t="s">
        <v>5537</v>
      </c>
      <c r="AO1975" s="23" t="str">
        <f>_xlfn.XLOOKUP(B1975,'INCIDENT-05-03-2026'!E:E,'INCIDENT-05-03-2026'!F:F,"")</f>
        <v/>
      </c>
      <c r="AP1975" s="7" t="s">
        <v>5537</v>
      </c>
      <c r="AQ1975" s="6"/>
      <c r="AR1975" s="7"/>
      <c r="AS1975" s="3" t="str">
        <f>_xlfn.XLOOKUP(B1975,'[3]tt num | region | site id'!$C:$C,'[3]tt num | region | site id'!$Q:$Q,"")</f>
        <v/>
      </c>
      <c r="AT1975" s="24" t="str">
        <f>_xlfn.XLOOKUP(B1975,'[4]Cells Huawei 03052026 12h'!$B:$B,'[4]Cells Huawei 03052026 12h'!$T:$T,"")</f>
        <v/>
      </c>
      <c r="AU1975" s="24" t="str">
        <f>_xlfn.XLOOKUP(B1975,'[5]cells down 02052026 8h50'!$B:$B,'[5]cells down 02052026 8h50'!$R:$R,"")</f>
        <v/>
      </c>
      <c r="AV1975" s="24" t="str">
        <f>_xlfn.XLOOKUP(B1975,'[5]cells down 02052026 13h50'!$B:$B,'[5]cells down 02052026 13h50'!$R:$R,"")</f>
        <v/>
      </c>
      <c r="AW1975" s="24" t="str">
        <f>_xlfn.XLOOKUP(B1975,'[5]cells down 02052026 13h50'!$B:$B,'[5]cells down 02052026 13h50'!$R:$R,"")</f>
        <v/>
      </c>
      <c r="AX1975" s="24" t="str">
        <f>_xlfn.XLOOKUP(B1975,'[6]cell downs 03052026 8h40 '!$B:$B,'[6]cell downs 03052026 8h40 '!$R:$R,"")</f>
        <v/>
      </c>
      <c r="AY1975" s="24" t="str">
        <f>_xlfn.XLOOKUP(B1975,'[7]ALL SITES DOWN'!$D:$D,'[7]ALL SITES DOWN'!$J:$J,"")</f>
        <v/>
      </c>
      <c r="AZ1975" s="24" t="str">
        <f>_xlfn.XLOOKUP(B1975,'[8]ALL SITES DOWN'!$D:$D,'[8]ALL SITES DOWN'!$J:$J,"")</f>
        <v/>
      </c>
      <c r="BA1975" s="9" t="str">
        <f>_xlfn.XLOOKUP(B1975,[9]sheet1!$AC:$AC,[9]sheet1!$AF:$AF,"")</f>
        <v/>
      </c>
      <c r="BB1975" s="14" t="s">
        <v>5537</v>
      </c>
      <c r="BC1975" s="14" t="s">
        <v>5537</v>
      </c>
      <c r="BD1975" s="14" t="str">
        <f>_xlfn.XLOOKUP(B1975,'[10]cell downs 18042026 17h'!$B:$B,'[10]cell downs 18042026 17h'!$B:$B,"")</f>
        <v/>
      </c>
      <c r="BE1975" s="14" t="str">
        <f>_xlfn.XLOOKUP(B1975,'[11]Cells Huawei 19042026 15h'!$B:$B,'[11]Cells Huawei 19042026 15h'!$B:$B,"")</f>
        <v>OST_138</v>
      </c>
      <c r="BF1975" s="9" t="str">
        <f>_xlfn.XLOOKUP(B1975,'[12]cells down 19042026 9H40'!$B:$B,'[12]cells down 19042026 9H40'!$B:$B,"")</f>
        <v/>
      </c>
      <c r="BG1975" s="9" t="s">
        <v>4055</v>
      </c>
      <c r="BH1975" s="9" t="s">
        <v>12</v>
      </c>
    </row>
    <row r="1976" spans="1:60" s="9" customFormat="1" x14ac:dyDescent="0.3">
      <c r="A1976" s="1" t="s">
        <v>1411</v>
      </c>
      <c r="B1976" s="8" t="s">
        <v>1412</v>
      </c>
      <c r="C1976" s="3" t="str">
        <f>_xlfn.XLOOKUP(B1976,'[1]daily break down'!$D:$D,'[1]daily break down'!$E:$E,"")</f>
        <v>Bafoussam</v>
      </c>
      <c r="D1976" s="1" t="s">
        <v>11</v>
      </c>
      <c r="E1976" s="1" t="s">
        <v>12</v>
      </c>
      <c r="F1976" s="3" t="s">
        <v>102</v>
      </c>
      <c r="G1976" s="1" t="s">
        <v>299</v>
      </c>
      <c r="H1976" s="40" t="str">
        <f>_xlfn.XLOOKUP(B1976,[2]CALCULATION!$B:$B,[2]CALCULATION!$H:$H,"")</f>
        <v>Huawei</v>
      </c>
      <c r="I1976" s="34">
        <v>0</v>
      </c>
      <c r="J1976" s="34">
        <v>0</v>
      </c>
      <c r="K1976" s="34">
        <v>0</v>
      </c>
      <c r="L1976" s="34">
        <v>0</v>
      </c>
      <c r="M1976" s="34">
        <v>0</v>
      </c>
      <c r="N1976" s="34">
        <v>0</v>
      </c>
      <c r="O1976" s="34">
        <v>0</v>
      </c>
      <c r="P1976" s="34">
        <v>0</v>
      </c>
      <c r="Q1976" s="34">
        <v>0</v>
      </c>
      <c r="R1976" s="34">
        <v>0</v>
      </c>
      <c r="S1976" s="35">
        <v>0</v>
      </c>
      <c r="T1976" s="35">
        <v>0</v>
      </c>
      <c r="U1976" s="35">
        <v>0</v>
      </c>
      <c r="V1976" s="35">
        <v>0</v>
      </c>
      <c r="W1976" s="35">
        <v>0</v>
      </c>
      <c r="X1976" s="35">
        <v>0</v>
      </c>
      <c r="Y1976" s="35">
        <v>0</v>
      </c>
      <c r="Z1976" s="35">
        <v>0</v>
      </c>
      <c r="AA1976" s="35">
        <v>0</v>
      </c>
      <c r="AB1976" s="35">
        <v>0</v>
      </c>
      <c r="AC1976" s="35">
        <v>0</v>
      </c>
      <c r="AD1976" s="35">
        <v>0</v>
      </c>
      <c r="AE1976" s="58" t="s">
        <v>5560</v>
      </c>
      <c r="AF1976" s="58"/>
      <c r="AG1976" s="57" t="str" cm="1">
        <f t="array" ref="AG1976">IFERROR(_xlfn.IFS(
AI1976="MPR ISSUE","PDH",
AI1976="BSS Hardware Issue","BSS",
AI1976="Sites strategiques, MLL, Pylone, etc.","ENVTECH",
AI1976="AKTIVCO DEFAUT GE &amp; POWER Cabinet","AKTIVCO",
AI1976="AKTIVCO Coupure ENEO &amp; Baisse de tension","AKTIVCO GRID ONLY",
AI1976="Coupure ENEO &amp; Baisse de tension","IHS GRID ONLY",
AI1976="Defaut GE &amp; POWER Cabinet","IHS",
AI1976="Sharing","Partners",
AI1976="Sites strategiques &amp; DataCenter","SST &amp; DC",
AI1976="Exclu","Exclu",
AI1976="SAT","SAT",
AI1976="SPARE-ISSUE","SPARE-ISSUE",
AI1976="Fiber CAmtel","TRANS_FO_CAMTEL",
AI1976="Fiber AOF","Fiber AOF",
AI1976="Projet OCM (HUAWEI)","TRAVAUX-HUAWEI",
AI1976="Projet OCM (NOKIA)","TRAVAUX-NOKIA",
AI1976="ACCESS-ISSUE","ACCESS-ISSUE",
AI1976="Projet OCM (ZTE, NOKIA, autres projets)","TRAVAUX OCM",
AI1976="No root CAuse","No root cause",
AI1976="ODU HS","PDH",
AI1976="IP &amp; VLAN","PDH",
AI1976="Warehouse HUAWEI","SPARE-ISSUE",
AI1976="SPARE-HS","SPARE-ISSUE",
AI1976="Power Telco","BSS",AI1976="no impacts","no impacts"
),"")</f>
        <v>no impacts</v>
      </c>
      <c r="AH1976" s="57" t="str" cm="1">
        <f t="array" ref="AH1976">IFERROR(_xlfn.IFS(
AI1976="MPR ISSUE","TX ISSUE",
AI1976="BSS Hardware Issue","RAN ISSUE",
AI1976="Sites strategiques, MLL, Pylone, etc.","ENVTECH",
AI1976="AKTIVCO DEFAUT GE &amp; POWER Cabinet","POWER ISSUE",
AI1976="AKTIVCO Coupure ENEO &amp; Baisse de tension","POWER ISSUE",
AI1976="Coupure ENEO &amp; Baisse de tension","POWER ISSUE",
AI1976="Defaut GE &amp; POWER Cabinet","POWER ISSUE",
AI1976="Sharing","POWER ISSUE",
AI1976="Sites strategiques &amp; DataCenter","POWER ISSUE",
AI1976="Exclu","Exclu",
AI1976="SAT","TX ISSUE",
AI1976="SPARE-ISSUE","SPARE-ISSUE",
AI1976="Fiber CAmtel","TX ISSUE",
AI1976="Fiber AOF","TX ISSUE",
AI1976="Projet OCM (HUAWEI)","TRAVAUX-HUAWEI",
AI1976="Projet OCM (NOKIA)","TRAVAUX -NOKIA",
AI1976="ACCESS-ISSUE","ACCESS-ISSUE",
AI1976="Projet OCM (ZTE, NOKIA, autres projets)","TRAVAUX OCM",
AI1976="No root CAuse","No root cause",
AI1976="ODU HS","TX ISSUE",
AI1976="IP &amp; VLAN","TX ISSUE",
AI1976="Warehouse HUAWEI","SPARE-ISSUE",
AI1976="SPARE-HS","SPARE-ISSUE",
AI1976="Power Telco","RAN ISSUE",AI1976="no impacts","no impacts"
),"")</f>
        <v>no impacts</v>
      </c>
      <c r="AI1976" s="85" t="s">
        <v>5998</v>
      </c>
      <c r="AJ1976" s="57" t="str" cm="1">
        <f t="array" ref="AJ1976">IFERROR(_xlfn.IFS(
AI1976="MPR ISSUE","ACTIVE",
AI1976="BSS Hardware Issue","ACTIVE",
AI1976="Sites strategiques, MLL, Pylone, etc.","PASSIVE",
AI1976="AKTIVCO DEFAUT GE &amp; POWER Cabinet","PASSIVE",
AI1976="AKTIVCO Coupure ENEO &amp; Baisse de tension","PASSIVE",
AI1976="Coupure ENEO &amp; Baisse de tension","PASSIVE",
AI1976="Defaut GE &amp; POWER Cabinet","PASSIVE",
AI1976="Sharing","PASSIVE",
AI1976="Sites strategiques &amp; DataCenter","PASSIVE",
AI1976="Exclu","Exclu",
AI1976="SAT","ACTIVE",
AI1976="SPARE-ISSUE","SPARE-ISSUE",
AI1976="Fiber CAmtel","ACTIVE",
AI1976="Fiber AOF","ACTIVE",
AI1976="Projet OCM (HUAWEI)","PLANNED WORKS",
AI1976="Projet OCM (NOKIA)","PLANNED WORKS",
AI1976="ACCESS-ISSUE","ACCESS-ISSUE",
AI1976="Projet OCM (ZTE, NOKIA, autres projets)","PLANNED WORKS",
AI1976="No root CAuse","No root cause",
AI1976="ODU HS","ACTIVE",
AI1976="IP &amp; VLAN","ACTIVE",
AI1976="Warehouse HUAWEI","SPARE-ISSUE",
AI1976="SPARE-HS","SPARE-ISSUE",
AI1976="Power Telco","ACTIVE", AI1976="no impacts","no impacts"
),"")</f>
        <v>no impacts</v>
      </c>
      <c r="AK1976" s="23" t="s">
        <v>5537</v>
      </c>
      <c r="AL1976" s="23" t="str">
        <f t="shared" si="54"/>
        <v>OST_077</v>
      </c>
      <c r="AN1976" s="9" t="s">
        <v>5537</v>
      </c>
      <c r="AO1976" s="23" t="str">
        <f>_xlfn.XLOOKUP(B1976,'INCIDENT-05-03-2026'!E:E,'INCIDENT-05-03-2026'!F:F,"")</f>
        <v/>
      </c>
      <c r="AP1976" s="7" t="s">
        <v>5537</v>
      </c>
      <c r="AQ1976" s="6"/>
      <c r="AR1976" s="7"/>
      <c r="AS1976" s="3" t="str">
        <f>_xlfn.XLOOKUP(B1976,'[3]tt num | region | site id'!$C:$C,'[3]tt num | region | site id'!$Q:$Q,"")</f>
        <v/>
      </c>
      <c r="AT1976" s="24" t="str">
        <f>_xlfn.XLOOKUP(B1976,'[4]Cells Huawei 03052026 12h'!$B:$B,'[4]Cells Huawei 03052026 12h'!$T:$T,"")</f>
        <v/>
      </c>
      <c r="AU1976" s="24" t="str">
        <f>_xlfn.XLOOKUP(B1976,'[5]cells down 02052026 8h50'!$B:$B,'[5]cells down 02052026 8h50'!$R:$R,"")</f>
        <v/>
      </c>
      <c r="AV1976" s="24" t="str">
        <f>_xlfn.XLOOKUP(B1976,'[5]cells down 02052026 13h50'!$B:$B,'[5]cells down 02052026 13h50'!$R:$R,"")</f>
        <v/>
      </c>
      <c r="AW1976" s="24" t="str">
        <f>_xlfn.XLOOKUP(B1976,'[5]cells down 02052026 13h50'!$B:$B,'[5]cells down 02052026 13h50'!$R:$R,"")</f>
        <v/>
      </c>
      <c r="AX1976" s="24" t="str">
        <f>_xlfn.XLOOKUP(B1976,'[6]cell downs 03052026 8h40 '!$B:$B,'[6]cell downs 03052026 8h40 '!$R:$R,"")</f>
        <v/>
      </c>
      <c r="AY1976" s="24" t="str">
        <f>_xlfn.XLOOKUP(B1976,'[7]ALL SITES DOWN'!$D:$D,'[7]ALL SITES DOWN'!$J:$J,"")</f>
        <v/>
      </c>
      <c r="AZ1976" s="24" t="str">
        <f>_xlfn.XLOOKUP(B1976,'[8]ALL SITES DOWN'!$D:$D,'[8]ALL SITES DOWN'!$J:$J,"")</f>
        <v/>
      </c>
      <c r="BA1976" s="9" t="str">
        <f>_xlfn.XLOOKUP(B1976,[9]sheet1!$AC:$AC,[9]sheet1!$AF:$AF,"")</f>
        <v/>
      </c>
      <c r="BB1976" s="14" t="s">
        <v>5537</v>
      </c>
      <c r="BC1976" s="14" t="s">
        <v>5537</v>
      </c>
      <c r="BD1976" s="14" t="str">
        <f>_xlfn.XLOOKUP(B1976,'[10]cell downs 18042026 17h'!$B:$B,'[10]cell downs 18042026 17h'!$B:$B,"")</f>
        <v/>
      </c>
      <c r="BE1976" s="14" t="str">
        <f>_xlfn.XLOOKUP(B1976,'[11]Cells Huawei 19042026 15h'!$B:$B,'[11]Cells Huawei 19042026 15h'!$B:$B,"")</f>
        <v/>
      </c>
      <c r="BF1976" s="9" t="str">
        <f>_xlfn.XLOOKUP(B1976,'[12]cells down 19042026 9H40'!$B:$B,'[12]cells down 19042026 9H40'!$B:$B,"")</f>
        <v/>
      </c>
      <c r="BG1976" s="9" t="s">
        <v>1412</v>
      </c>
      <c r="BH1976" s="9" t="s">
        <v>12</v>
      </c>
    </row>
    <row r="1977" spans="1:60" s="9" customFormat="1" x14ac:dyDescent="0.3">
      <c r="A1977" s="1" t="s">
        <v>4416</v>
      </c>
      <c r="B1977" s="8" t="s">
        <v>4417</v>
      </c>
      <c r="C1977" s="3" t="str">
        <f>_xlfn.XLOOKUP(B1977,'[1]daily break down'!$D:$D,'[1]daily break down'!$E:$E,"")</f>
        <v>LITTORAL</v>
      </c>
      <c r="D1977" s="1" t="s">
        <v>21</v>
      </c>
      <c r="E1977" s="1" t="s">
        <v>188</v>
      </c>
      <c r="F1977" s="3" t="s">
        <v>31</v>
      </c>
      <c r="G1977" s="1" t="s">
        <v>3686</v>
      </c>
      <c r="H1977" s="42" t="str">
        <f>_xlfn.XLOOKUP(B1977,[2]CALCULATION!$B:$B,[2]CALCULATION!$H:$H,"")</f>
        <v>ZTE</v>
      </c>
      <c r="I1977" s="34">
        <v>0</v>
      </c>
      <c r="J1977" s="34">
        <v>0</v>
      </c>
      <c r="K1977" s="34">
        <v>0</v>
      </c>
      <c r="L1977" s="34">
        <v>0</v>
      </c>
      <c r="M1977" s="34">
        <v>0</v>
      </c>
      <c r="N1977" s="34">
        <v>0</v>
      </c>
      <c r="O1977" s="34">
        <v>0</v>
      </c>
      <c r="P1977" s="34">
        <v>0</v>
      </c>
      <c r="Q1977" s="34">
        <v>0</v>
      </c>
      <c r="R1977" s="34">
        <v>0</v>
      </c>
      <c r="S1977" s="35">
        <v>0</v>
      </c>
      <c r="T1977" s="35">
        <v>0</v>
      </c>
      <c r="U1977" s="35">
        <v>0</v>
      </c>
      <c r="V1977" s="35">
        <v>0</v>
      </c>
      <c r="W1977" s="35">
        <v>0</v>
      </c>
      <c r="X1977" s="35">
        <v>0</v>
      </c>
      <c r="Y1977" s="35">
        <v>0</v>
      </c>
      <c r="Z1977" s="35">
        <v>0</v>
      </c>
      <c r="AA1977" s="35">
        <v>0</v>
      </c>
      <c r="AB1977" s="35">
        <v>0</v>
      </c>
      <c r="AC1977" s="35">
        <v>0</v>
      </c>
      <c r="AD1977" s="35">
        <v>0</v>
      </c>
      <c r="AE1977" s="58" t="s">
        <v>5559</v>
      </c>
      <c r="AF1977" s="58"/>
      <c r="AG1977" s="57" t="str" cm="1">
        <f t="array" ref="AG1977">IFERROR(_xlfn.IFS(
AI1977="MPR ISSUE","PDH",
AI1977="BSS Hardware Issue","BSS",
AI1977="Sites strategiques, MLL, Pylone, etc.","ENVTECH",
AI1977="AKTIVCO DEFAUT GE &amp; POWER Cabinet","AKTIVCO",
AI1977="AKTIVCO Coupure ENEO &amp; Baisse de tension","AKTIVCO GRID ONLY",
AI1977="Coupure ENEO &amp; Baisse de tension","IHS GRID ONLY",
AI1977="Defaut GE &amp; POWER Cabinet","IHS",
AI1977="Sharing","Partners",
AI1977="Sites strategiques &amp; DataCenter","SST &amp; DC",
AI1977="Exclu","Exclu",
AI1977="SAT","SAT",
AI1977="SPARE-ISSUE","SPARE-ISSUE",
AI1977="Fiber CAmtel","TRANS_FO_CAMTEL",
AI1977="Fiber AOF","Fiber AOF",
AI1977="Projet OCM (HUAWEI)","TRAVAUX-HUAWEI",
AI1977="Projet OCM (NOKIA)","TRAVAUX-NOKIA",
AI1977="ACCESS-ISSUE","ACCESS-ISSUE",
AI1977="Projet OCM (ZTE, NOKIA, autres projets)","TRAVAUX OCM",
AI1977="No root CAuse","No root cause",
AI1977="ODU HS","PDH",
AI1977="IP &amp; VLAN","PDH",
AI1977="Warehouse HUAWEI","SPARE-ISSUE",
AI1977="SPARE-HS","SPARE-ISSUE",
AI1977="Power Telco","BSS",AI1977="no impacts","no impacts"
),"")</f>
        <v>Exclu</v>
      </c>
      <c r="AH1977" s="57" t="str" cm="1">
        <f t="array" ref="AH1977">IFERROR(_xlfn.IFS(
AI1977="MPR ISSUE","TX ISSUE",
AI1977="BSS Hardware Issue","RAN ISSUE",
AI1977="Sites strategiques, MLL, Pylone, etc.","ENVTECH",
AI1977="AKTIVCO DEFAUT GE &amp; POWER Cabinet","POWER ISSUE",
AI1977="AKTIVCO Coupure ENEO &amp; Baisse de tension","POWER ISSUE",
AI1977="Coupure ENEO &amp; Baisse de tension","POWER ISSUE",
AI1977="Defaut GE &amp; POWER Cabinet","POWER ISSUE",
AI1977="Sharing","POWER ISSUE",
AI1977="Sites strategiques &amp; DataCenter","POWER ISSUE",
AI1977="Exclu","Exclu",
AI1977="SAT","TX ISSUE",
AI1977="SPARE-ISSUE","SPARE-ISSUE",
AI1977="Fiber CAmtel","TX ISSUE",
AI1977="Fiber AOF","TX ISSUE",
AI1977="Projet OCM (HUAWEI)","TRAVAUX-HUAWEI",
AI1977="Projet OCM (NOKIA)","TRAVAUX -NOKIA",
AI1977="ACCESS-ISSUE","ACCESS-ISSUE",
AI1977="Projet OCM (ZTE, NOKIA, autres projets)","TRAVAUX OCM",
AI1977="No root CAuse","No root cause",
AI1977="ODU HS","TX ISSUE",
AI1977="IP &amp; VLAN","TX ISSUE",
AI1977="Warehouse HUAWEI","SPARE-ISSUE",
AI1977="SPARE-HS","SPARE-ISSUE",
AI1977="Power Telco","RAN ISSUE",AI1977="no impacts","no impacts"
),"")</f>
        <v>Exclu</v>
      </c>
      <c r="AI1977" s="85" t="s">
        <v>5559</v>
      </c>
      <c r="AJ1977" s="57" t="str" cm="1">
        <f t="array" ref="AJ1977">IFERROR(_xlfn.IFS(
AI1977="MPR ISSUE","ACTIVE",
AI1977="BSS Hardware Issue","ACTIVE",
AI1977="Sites strategiques, MLL, Pylone, etc.","PASSIVE",
AI1977="AKTIVCO DEFAUT GE &amp; POWER Cabinet","PASSIVE",
AI1977="AKTIVCO Coupure ENEO &amp; Baisse de tension","PASSIVE",
AI1977="Coupure ENEO &amp; Baisse de tension","PASSIVE",
AI1977="Defaut GE &amp; POWER Cabinet","PASSIVE",
AI1977="Sharing","PASSIVE",
AI1977="Sites strategiques &amp; DataCenter","PASSIVE",
AI1977="Exclu","Exclu",
AI1977="SAT","ACTIVE",
AI1977="SPARE-ISSUE","SPARE-ISSUE",
AI1977="Fiber CAmtel","ACTIVE",
AI1977="Fiber AOF","ACTIVE",
AI1977="Projet OCM (HUAWEI)","PLANNED WORKS",
AI1977="Projet OCM (NOKIA)","PLANNED WORKS",
AI1977="ACCESS-ISSUE","ACCESS-ISSUE",
AI1977="Projet OCM (ZTE, NOKIA, autres projets)","PLANNED WORKS",
AI1977="No root CAuse","No root cause",
AI1977="ODU HS","ACTIVE",
AI1977="IP &amp; VLAN","ACTIVE",
AI1977="Warehouse HUAWEI","SPARE-ISSUE",
AI1977="SPARE-HS","SPARE-ISSUE",
AI1977="Power Telco","ACTIVE", AI1977="no impacts","no impacts"
),"")</f>
        <v>Exclu</v>
      </c>
      <c r="AK1977" s="23" t="s">
        <v>5537</v>
      </c>
      <c r="AL1977" s="23" t="str">
        <f t="shared" si="54"/>
        <v>LIT_086</v>
      </c>
      <c r="AN1977" s="9" t="s">
        <v>5537</v>
      </c>
      <c r="AO1977" s="23" t="str">
        <f>_xlfn.XLOOKUP(B1977,'INCIDENT-05-03-2026'!E:E,'INCIDENT-05-03-2026'!F:F,"")</f>
        <v/>
      </c>
      <c r="AP1977" s="7" t="s">
        <v>5537</v>
      </c>
      <c r="AQ1977" s="6"/>
      <c r="AR1977" s="7"/>
      <c r="AS1977" s="3" t="str">
        <f>_xlfn.XLOOKUP(B1977,'[3]tt num | region | site id'!$C:$C,'[3]tt num | region | site id'!$Q:$Q,"")</f>
        <v/>
      </c>
      <c r="AT1977" s="24" t="str">
        <f>_xlfn.XLOOKUP(B1977,'[4]Cells Huawei 03052026 12h'!$B:$B,'[4]Cells Huawei 03052026 12h'!$T:$T,"")</f>
        <v/>
      </c>
      <c r="AU1977" s="24" t="str">
        <f>_xlfn.XLOOKUP(B1977,'[5]cells down 02052026 8h50'!$B:$B,'[5]cells down 02052026 8h50'!$R:$R,"")</f>
        <v/>
      </c>
      <c r="AV1977" s="24" t="str">
        <f>_xlfn.XLOOKUP(B1977,'[5]cells down 02052026 13h50'!$B:$B,'[5]cells down 02052026 13h50'!$R:$R,"")</f>
        <v/>
      </c>
      <c r="AW1977" s="24" t="str">
        <f>_xlfn.XLOOKUP(B1977,'[5]cells down 02052026 13h50'!$B:$B,'[5]cells down 02052026 13h50'!$R:$R,"")</f>
        <v/>
      </c>
      <c r="AX1977" s="24" t="str">
        <f>_xlfn.XLOOKUP(B1977,'[6]cell downs 03052026 8h40 '!$B:$B,'[6]cell downs 03052026 8h40 '!$R:$R,"")</f>
        <v/>
      </c>
      <c r="AY1977" s="24" t="str">
        <f>_xlfn.XLOOKUP(B1977,'[7]ALL SITES DOWN'!$D:$D,'[7]ALL SITES DOWN'!$J:$J,"")</f>
        <v/>
      </c>
      <c r="AZ1977" s="24" t="str">
        <f>_xlfn.XLOOKUP(B1977,'[8]ALL SITES DOWN'!$D:$D,'[8]ALL SITES DOWN'!$J:$J,"")</f>
        <v/>
      </c>
      <c r="BA1977" s="9" t="str">
        <f>_xlfn.XLOOKUP(B1977,[9]sheet1!$AC:$AC,[9]sheet1!$AF:$AF,"")</f>
        <v/>
      </c>
      <c r="BB1977" s="14" t="s">
        <v>5537</v>
      </c>
      <c r="BC1977" s="14" t="s">
        <v>5537</v>
      </c>
      <c r="BD1977" s="14" t="str">
        <f>_xlfn.XLOOKUP(B1977,'[10]cell downs 18042026 17h'!$B:$B,'[10]cell downs 18042026 17h'!$B:$B,"")</f>
        <v/>
      </c>
      <c r="BE1977" s="14" t="str">
        <f>_xlfn.XLOOKUP(B1977,'[11]Cells Huawei 19042026 15h'!$B:$B,'[11]Cells Huawei 19042026 15h'!$B:$B,"")</f>
        <v/>
      </c>
      <c r="BF1977" s="9" t="str">
        <f>_xlfn.XLOOKUP(B1977,'[12]cells down 19042026 9H40'!$B:$B,'[12]cells down 19042026 9H40'!$B:$B,"")</f>
        <v/>
      </c>
      <c r="BG1977" s="9" t="s">
        <v>5537</v>
      </c>
      <c r="BH1977" s="9" t="s">
        <v>1129</v>
      </c>
    </row>
    <row r="1978" spans="1:60" s="9" customFormat="1" x14ac:dyDescent="0.3">
      <c r="A1978" s="1" t="s">
        <v>78</v>
      </c>
      <c r="B1978" s="8" t="s">
        <v>79</v>
      </c>
      <c r="C1978" s="3" t="str">
        <f>_xlfn.XLOOKUP(B1978,'[1]daily break down'!$D:$D,'[1]daily break down'!$E:$E,"")</f>
        <v>SUD-OUEST</v>
      </c>
      <c r="D1978" s="1" t="s">
        <v>21</v>
      </c>
      <c r="E1978" s="1" t="s">
        <v>80</v>
      </c>
      <c r="F1978" s="3" t="s">
        <v>13</v>
      </c>
      <c r="G1978" s="1" t="s">
        <v>78</v>
      </c>
      <c r="H1978" s="41" t="str">
        <f>_xlfn.XLOOKUP(B1978,[2]CALCULATION!$B:$B,[2]CALCULATION!$H:$H,"")</f>
        <v>NOKIA</v>
      </c>
      <c r="I1978" s="34">
        <v>0</v>
      </c>
      <c r="J1978" s="34">
        <v>0</v>
      </c>
      <c r="K1978" s="34">
        <v>0</v>
      </c>
      <c r="L1978" s="34">
        <v>0</v>
      </c>
      <c r="M1978" s="34">
        <v>0</v>
      </c>
      <c r="N1978" s="34">
        <v>0</v>
      </c>
      <c r="O1978" s="34">
        <v>0</v>
      </c>
      <c r="P1978" s="34">
        <v>0</v>
      </c>
      <c r="Q1978" s="34">
        <v>0</v>
      </c>
      <c r="R1978" s="34">
        <v>0</v>
      </c>
      <c r="S1978" s="35">
        <v>0</v>
      </c>
      <c r="T1978" s="35">
        <v>0</v>
      </c>
      <c r="U1978" s="35">
        <v>0</v>
      </c>
      <c r="V1978" s="35">
        <v>0</v>
      </c>
      <c r="W1978" s="35">
        <v>0</v>
      </c>
      <c r="X1978" s="35">
        <v>0</v>
      </c>
      <c r="Y1978" s="35">
        <v>0</v>
      </c>
      <c r="Z1978" s="35">
        <v>0</v>
      </c>
      <c r="AA1978" s="35">
        <v>0</v>
      </c>
      <c r="AB1978" s="35">
        <v>0</v>
      </c>
      <c r="AC1978" s="35">
        <v>0</v>
      </c>
      <c r="AD1978" s="35">
        <v>0</v>
      </c>
      <c r="AE1978" s="58" t="s">
        <v>5603</v>
      </c>
      <c r="AF1978" s="58"/>
      <c r="AG1978" s="57" t="str" cm="1">
        <f t="array" ref="AG1978">IFERROR(_xlfn.IFS(
AI1978="MPR ISSUE","PDH",
AI1978="BSS Hardware Issue","BSS",
AI1978="Sites strategiques, MLL, Pylone, etc.","ENVTECH",
AI1978="AKTIVCO DEFAUT GE &amp; POWER Cabinet","AKTIVCO",
AI1978="AKTIVCO Coupure ENEO &amp; Baisse de tension","AKTIVCO GRID ONLY",
AI1978="Coupure ENEO &amp; Baisse de tension","IHS GRID ONLY",
AI1978="Defaut GE &amp; POWER Cabinet","IHS",
AI1978="Sharing","Partners",
AI1978="Sites strategiques &amp; DataCenter","SST &amp; DC",
AI1978="Exclu","Exclu",
AI1978="SAT","SAT",
AI1978="SPARE-ISSUE","SPARE-ISSUE",
AI1978="Fiber CAmtel","TRANS_FO_CAMTEL",
AI1978="Fiber AOF","Fiber AOF",
AI1978="Projet OCM (HUAWEI)","TRAVAUX-HUAWEI",
AI1978="Projet OCM (NOKIA)","TRAVAUX-NOKIA",
AI1978="ACCESS-ISSUE","ACCESS-ISSUE",
AI1978="Projet OCM (ZTE, NOKIA, autres projets)","TRAVAUX OCM",
AI1978="No root CAuse","No root cause",
AI1978="ODU HS","PDH",
AI1978="IP &amp; VLAN","PDH",
AI1978="Warehouse HUAWEI","SPARE-ISSUE",
AI1978="SPARE-HS","SPARE-ISSUE",
AI1978="Power Telco","BSS",AI1978="no impacts","no impacts"
),"")</f>
        <v>AKTIVCO</v>
      </c>
      <c r="AH1978" s="57" t="str" cm="1">
        <f t="array" ref="AH1978">IFERROR(_xlfn.IFS(
AI1978="MPR ISSUE","TX ISSUE",
AI1978="BSS Hardware Issue","RAN ISSUE",
AI1978="Sites strategiques, MLL, Pylone, etc.","ENVTECH",
AI1978="AKTIVCO DEFAUT GE &amp; POWER Cabinet","POWER ISSUE",
AI1978="AKTIVCO Coupure ENEO &amp; Baisse de tension","POWER ISSUE",
AI1978="Coupure ENEO &amp; Baisse de tension","POWER ISSUE",
AI1978="Defaut GE &amp; POWER Cabinet","POWER ISSUE",
AI1978="Sharing","POWER ISSUE",
AI1978="Sites strategiques &amp; DataCenter","POWER ISSUE",
AI1978="Exclu","Exclu",
AI1978="SAT","TX ISSUE",
AI1978="SPARE-ISSUE","SPARE-ISSUE",
AI1978="Fiber CAmtel","TX ISSUE",
AI1978="Fiber AOF","TX ISSUE",
AI1978="Projet OCM (HUAWEI)","TRAVAUX-HUAWEI",
AI1978="Projet OCM (NOKIA)","TRAVAUX -NOKIA",
AI1978="ACCESS-ISSUE","ACCESS-ISSUE",
AI1978="Projet OCM (ZTE, NOKIA, autres projets)","TRAVAUX OCM",
AI1978="No root CAuse","No root cause",
AI1978="ODU HS","TX ISSUE",
AI1978="IP &amp; VLAN","TX ISSUE",
AI1978="Warehouse HUAWEI","SPARE-ISSUE",
AI1978="SPARE-HS","SPARE-ISSUE",
AI1978="Power Telco","RAN ISSUE",AI1978="no impacts","no impacts"
),"")</f>
        <v>POWER ISSUE</v>
      </c>
      <c r="AI1978" s="85" t="s">
        <v>5325</v>
      </c>
      <c r="AJ1978" s="57" t="str" cm="1">
        <f t="array" ref="AJ1978">IFERROR(_xlfn.IFS(
AI1978="MPR ISSUE","ACTIVE",
AI1978="BSS Hardware Issue","ACTIVE",
AI1978="Sites strategiques, MLL, Pylone, etc.","PASSIVE",
AI1978="AKTIVCO DEFAUT GE &amp; POWER Cabinet","PASSIVE",
AI1978="AKTIVCO Coupure ENEO &amp; Baisse de tension","PASSIVE",
AI1978="Coupure ENEO &amp; Baisse de tension","PASSIVE",
AI1978="Defaut GE &amp; POWER Cabinet","PASSIVE",
AI1978="Sharing","PASSIVE",
AI1978="Sites strategiques &amp; DataCenter","PASSIVE",
AI1978="Exclu","Exclu",
AI1978="SAT","ACTIVE",
AI1978="SPARE-ISSUE","SPARE-ISSUE",
AI1978="Fiber CAmtel","ACTIVE",
AI1978="Fiber AOF","ACTIVE",
AI1978="Projet OCM (HUAWEI)","PLANNED WORKS",
AI1978="Projet OCM (NOKIA)","PLANNED WORKS",
AI1978="ACCESS-ISSUE","ACCESS-ISSUE",
AI1978="Projet OCM (ZTE, NOKIA, autres projets)","PLANNED WORKS",
AI1978="No root CAuse","No root cause",
AI1978="ODU HS","ACTIVE",
AI1978="IP &amp; VLAN","ACTIVE",
AI1978="Warehouse HUAWEI","SPARE-ISSUE",
AI1978="SPARE-HS","SPARE-ISSUE",
AI1978="Power Telco","ACTIVE", AI1978="no impacts","no impacts"
),"")</f>
        <v>PASSIVE</v>
      </c>
      <c r="AK1978" s="23" t="s">
        <v>5875</v>
      </c>
      <c r="AL1978" s="127" t="str">
        <f>IFERROR(MID(AM1978, SEARCH("CTR_", AM1978), 7), IFERROR(MID(AM1978, SEARCH("SUO_", AM1978), 7), IFERROR(MID(AM1978, SEARCH("SUD_", AM1978), 7), IFERROR(MID(AM1978, SEARCH("NRO_", AM1978), 7), IFERROR(MID(AM1978, SEARCH("ADM_", AM1978), 7), IFERROR(MID(AM1978, SEARCH("NRD_", AM1978), 7), IFERROR(MID(AM1978, SEARCH("EXN_", AM1978), 7), IFERROR(MID(AM1978, SEARCH("LIT_", AM1978), 7), IFERROR(MID(AM1978, SEARCH("EST_", AM1978), 7), MID(AM1978, SEARCH("OST_",AM1978), 7))))))))))</f>
        <v>SUO_009</v>
      </c>
      <c r="AM1978" s="9" t="s">
        <v>5937</v>
      </c>
      <c r="AN1978" s="9" t="s">
        <v>5537</v>
      </c>
      <c r="AO1978" s="23" t="str">
        <f>_xlfn.XLOOKUP(B1978,'INCIDENT-05-03-2026'!E:E,'INCIDENT-05-03-2026'!F:F,"")</f>
        <v>(05/03/2026 incident) :impacted by Mamfe_N_SUO_009 , probleme d'energie|| Action : RCA CAMUSAT attendu</v>
      </c>
      <c r="AP1978" s="7" t="s">
        <v>5537</v>
      </c>
      <c r="AQ1978" s="6"/>
      <c r="AR1978" s="7"/>
      <c r="AS1978" s="3" t="str">
        <f>_xlfn.XLOOKUP(B1978,'[3]tt num | region | site id'!$C:$C,'[3]tt num | region | site id'!$Q:$Q,"")</f>
        <v/>
      </c>
      <c r="AT1978" s="24" t="str">
        <f>_xlfn.XLOOKUP(B1978,'[4]Cells Huawei 03052026 12h'!$B:$B,'[4]Cells Huawei 03052026 12h'!$T:$T,"")</f>
        <v/>
      </c>
      <c r="AU1978" s="24" t="str">
        <f>_xlfn.XLOOKUP(B1978,'[5]cells down 02052026 8h50'!$B:$B,'[5]cells down 02052026 8h50'!$R:$R,"")</f>
        <v/>
      </c>
      <c r="AV1978" s="24" t="str">
        <f>_xlfn.XLOOKUP(B1978,'[5]cells down 02052026 13h50'!$B:$B,'[5]cells down 02052026 13h50'!$R:$R,"")</f>
        <v/>
      </c>
      <c r="AW1978" s="24" t="str">
        <f>_xlfn.XLOOKUP(B1978,'[5]cells down 02052026 13h50'!$B:$B,'[5]cells down 02052026 13h50'!$R:$R,"")</f>
        <v/>
      </c>
      <c r="AX1978" s="24" t="str">
        <f>_xlfn.XLOOKUP(B1978,'[6]cell downs 03052026 8h40 '!$B:$B,'[6]cell downs 03052026 8h40 '!$R:$R,"")</f>
        <v/>
      </c>
      <c r="AY1978" s="24" t="str">
        <f>_xlfn.XLOOKUP(B1978,'[7]ALL SITES DOWN'!$D:$D,'[7]ALL SITES DOWN'!$J:$J,"")</f>
        <v>(05/03/2026 com ran 17h): Indisponibilités des services mobiles Voix &amp; Data dans la localité de Mamfe_N_SUO_009 et environs</v>
      </c>
      <c r="AZ1978" s="24" t="str">
        <f>_xlfn.XLOOKUP(B1978,'[8]ALL SITES DOWN'!$D:$D,'[8]ALL SITES DOWN'!$J:$J,"")</f>
        <v/>
      </c>
      <c r="BA1978" s="9" t="str">
        <f>_xlfn.XLOOKUP(B1978,[9]sheet1!$AC:$AC,[9]sheet1!$AF:$AF,"")</f>
        <v/>
      </c>
      <c r="BB1978" s="14" t="s">
        <v>5537</v>
      </c>
      <c r="BC1978" s="14" t="s">
        <v>5537</v>
      </c>
      <c r="BD1978" s="14" t="str">
        <f>_xlfn.XLOOKUP(B1978,'[10]cell downs 18042026 17h'!$B:$B,'[10]cell downs 18042026 17h'!$B:$B,"")</f>
        <v/>
      </c>
      <c r="BE1978" s="14" t="str">
        <f>_xlfn.XLOOKUP(B1978,'[11]Cells Huawei 19042026 15h'!$B:$B,'[11]Cells Huawei 19042026 15h'!$B:$B,"")</f>
        <v/>
      </c>
      <c r="BF1978" s="9" t="str">
        <f>_xlfn.XLOOKUP(B1978,'[12]cells down 19042026 9H40'!$B:$B,'[12]cells down 19042026 9H40'!$B:$B,"")</f>
        <v/>
      </c>
      <c r="BG1978" s="9" t="s">
        <v>5537</v>
      </c>
      <c r="BH1978" s="9" t="s">
        <v>302</v>
      </c>
    </row>
    <row r="1979" spans="1:60" s="9" customFormat="1" x14ac:dyDescent="0.3">
      <c r="A1979" s="1" t="s">
        <v>4480</v>
      </c>
      <c r="B1979" s="8" t="s">
        <v>4481</v>
      </c>
      <c r="C1979" s="3" t="str">
        <f>_xlfn.XLOOKUP(B1979,'[1]daily break down'!$D:$D,'[1]daily break down'!$E:$E,"")</f>
        <v>OUEST</v>
      </c>
      <c r="D1979" s="1" t="s">
        <v>11</v>
      </c>
      <c r="E1979" s="1" t="s">
        <v>237</v>
      </c>
      <c r="F1979" s="3" t="s">
        <v>102</v>
      </c>
      <c r="G1979" s="1" t="s">
        <v>4482</v>
      </c>
      <c r="H1979" s="40" t="str">
        <f>_xlfn.XLOOKUP(B1979,[2]CALCULATION!$B:$B,[2]CALCULATION!$H:$H,"")</f>
        <v>HUAWEI</v>
      </c>
      <c r="I1979" s="34">
        <v>0</v>
      </c>
      <c r="J1979" s="34">
        <v>0</v>
      </c>
      <c r="K1979" s="34">
        <v>0</v>
      </c>
      <c r="L1979" s="34">
        <v>0</v>
      </c>
      <c r="M1979" s="34">
        <v>0</v>
      </c>
      <c r="N1979" s="34">
        <v>0</v>
      </c>
      <c r="O1979" s="34">
        <v>0</v>
      </c>
      <c r="P1979" s="34">
        <v>0</v>
      </c>
      <c r="Q1979" s="34">
        <v>0</v>
      </c>
      <c r="R1979" s="34">
        <v>0</v>
      </c>
      <c r="S1979" s="35">
        <v>0</v>
      </c>
      <c r="T1979" s="35">
        <v>0</v>
      </c>
      <c r="U1979" s="35">
        <v>0</v>
      </c>
      <c r="V1979" s="35">
        <v>0</v>
      </c>
      <c r="W1979" s="35">
        <v>0</v>
      </c>
      <c r="X1979" s="35">
        <v>0</v>
      </c>
      <c r="Y1979" s="35">
        <v>0</v>
      </c>
      <c r="Z1979" s="35">
        <v>0</v>
      </c>
      <c r="AA1979" s="35">
        <v>0</v>
      </c>
      <c r="AB1979" s="35">
        <v>0</v>
      </c>
      <c r="AC1979" s="35">
        <v>0</v>
      </c>
      <c r="AD1979" s="35">
        <v>0</v>
      </c>
      <c r="AE1979" s="58" t="s">
        <v>5560</v>
      </c>
      <c r="AF1979" s="58"/>
      <c r="AG1979" s="57" t="str" cm="1">
        <f t="array" ref="AG1979">IFERROR(_xlfn.IFS(
AI1979="MPR ISSUE","PDH",
AI1979="BSS Hardware Issue","BSS",
AI1979="Sites strategiques, MLL, Pylone, etc.","ENVTECH",
AI1979="AKTIVCO DEFAUT GE &amp; POWER Cabinet","AKTIVCO",
AI1979="AKTIVCO Coupure ENEO &amp; Baisse de tension","AKTIVCO GRID ONLY",
AI1979="Coupure ENEO &amp; Baisse de tension","IHS GRID ONLY",
AI1979="Defaut GE &amp; POWER Cabinet","IHS",
AI1979="Sharing","Partners",
AI1979="Sites strategiques &amp; DataCenter","SST &amp; DC",
AI1979="Exclu","Exclu",
AI1979="SAT","SAT",
AI1979="SPARE-ISSUE","SPARE-ISSUE",
AI1979="Fiber CAmtel","TRANS_FO_CAMTEL",
AI1979="Fiber AOF","Fiber AOF",
AI1979="Projet OCM (HUAWEI)","TRAVAUX-HUAWEI",
AI1979="Projet OCM (NOKIA)","TRAVAUX-NOKIA",
AI1979="ACCESS-ISSUE","ACCESS-ISSUE",
AI1979="Projet OCM (ZTE, NOKIA, autres projets)","TRAVAUX OCM",
AI1979="No root CAuse","No root cause",
AI1979="ODU HS","PDH",
AI1979="IP &amp; VLAN","PDH",
AI1979="Warehouse HUAWEI","SPARE-ISSUE",
AI1979="SPARE-HS","SPARE-ISSUE",
AI1979="Power Telco","BSS",AI1979="no impacts","no impacts"
),"")</f>
        <v>no impacts</v>
      </c>
      <c r="AH1979" s="57" t="str" cm="1">
        <f t="array" ref="AH1979">IFERROR(_xlfn.IFS(
AI1979="MPR ISSUE","TX ISSUE",
AI1979="BSS Hardware Issue","RAN ISSUE",
AI1979="Sites strategiques, MLL, Pylone, etc.","ENVTECH",
AI1979="AKTIVCO DEFAUT GE &amp; POWER Cabinet","POWER ISSUE",
AI1979="AKTIVCO Coupure ENEO &amp; Baisse de tension","POWER ISSUE",
AI1979="Coupure ENEO &amp; Baisse de tension","POWER ISSUE",
AI1979="Defaut GE &amp; POWER Cabinet","POWER ISSUE",
AI1979="Sharing","POWER ISSUE",
AI1979="Sites strategiques &amp; DataCenter","POWER ISSUE",
AI1979="Exclu","Exclu",
AI1979="SAT","TX ISSUE",
AI1979="SPARE-ISSUE","SPARE-ISSUE",
AI1979="Fiber CAmtel","TX ISSUE",
AI1979="Fiber AOF","TX ISSUE",
AI1979="Projet OCM (HUAWEI)","TRAVAUX-HUAWEI",
AI1979="Projet OCM (NOKIA)","TRAVAUX -NOKIA",
AI1979="ACCESS-ISSUE","ACCESS-ISSUE",
AI1979="Projet OCM (ZTE, NOKIA, autres projets)","TRAVAUX OCM",
AI1979="No root CAuse","No root cause",
AI1979="ODU HS","TX ISSUE",
AI1979="IP &amp; VLAN","TX ISSUE",
AI1979="Warehouse HUAWEI","SPARE-ISSUE",
AI1979="SPARE-HS","SPARE-ISSUE",
AI1979="Power Telco","RAN ISSUE",AI1979="no impacts","no impacts"
),"")</f>
        <v>no impacts</v>
      </c>
      <c r="AI1979" s="85" t="s">
        <v>5998</v>
      </c>
      <c r="AJ1979" s="57" t="str" cm="1">
        <f t="array" ref="AJ1979">IFERROR(_xlfn.IFS(
AI1979="MPR ISSUE","ACTIVE",
AI1979="BSS Hardware Issue","ACTIVE",
AI1979="Sites strategiques, MLL, Pylone, etc.","PASSIVE",
AI1979="AKTIVCO DEFAUT GE &amp; POWER Cabinet","PASSIVE",
AI1979="AKTIVCO Coupure ENEO &amp; Baisse de tension","PASSIVE",
AI1979="Coupure ENEO &amp; Baisse de tension","PASSIVE",
AI1979="Defaut GE &amp; POWER Cabinet","PASSIVE",
AI1979="Sharing","PASSIVE",
AI1979="Sites strategiques &amp; DataCenter","PASSIVE",
AI1979="Exclu","Exclu",
AI1979="SAT","ACTIVE",
AI1979="SPARE-ISSUE","SPARE-ISSUE",
AI1979="Fiber CAmtel","ACTIVE",
AI1979="Fiber AOF","ACTIVE",
AI1979="Projet OCM (HUAWEI)","PLANNED WORKS",
AI1979="Projet OCM (NOKIA)","PLANNED WORKS",
AI1979="ACCESS-ISSUE","ACCESS-ISSUE",
AI1979="Projet OCM (ZTE, NOKIA, autres projets)","PLANNED WORKS",
AI1979="No root CAuse","No root cause",
AI1979="ODU HS","ACTIVE",
AI1979="IP &amp; VLAN","ACTIVE",
AI1979="Warehouse HUAWEI","SPARE-ISSUE",
AI1979="SPARE-HS","SPARE-ISSUE",
AI1979="Power Telco","ACTIVE", AI1979="no impacts","no impacts"
),"")</f>
        <v>no impacts</v>
      </c>
      <c r="AK1979" s="23" t="s">
        <v>5537</v>
      </c>
      <c r="AL1979" s="23" t="str">
        <f t="shared" ref="AL1979:AL2010" si="55">B1979</f>
        <v>OST_030</v>
      </c>
      <c r="AN1979" s="9" t="s">
        <v>5537</v>
      </c>
      <c r="AO1979" s="23" t="str">
        <f>_xlfn.XLOOKUP(B1979,'INCIDENT-05-03-2026'!E:E,'INCIDENT-05-03-2026'!F:F,"")</f>
        <v/>
      </c>
      <c r="AP1979" s="7" t="s">
        <v>5537</v>
      </c>
      <c r="AQ1979" s="6"/>
      <c r="AR1979" s="7"/>
      <c r="AS1979" s="3" t="str">
        <f>_xlfn.XLOOKUP(B1979,'[3]tt num | region | site id'!$C:$C,'[3]tt num | region | site id'!$Q:$Q,"")</f>
        <v/>
      </c>
      <c r="AT1979" s="24" t="str">
        <f>_xlfn.XLOOKUP(B1979,'[4]Cells Huawei 03052026 12h'!$B:$B,'[4]Cells Huawei 03052026 12h'!$T:$T,"")</f>
        <v/>
      </c>
      <c r="AU1979" s="24" t="str">
        <f>_xlfn.XLOOKUP(B1979,'[5]cells down 02052026 8h50'!$B:$B,'[5]cells down 02052026 8h50'!$R:$R,"")</f>
        <v/>
      </c>
      <c r="AV1979" s="24" t="str">
        <f>_xlfn.XLOOKUP(B1979,'[5]cells down 02052026 13h50'!$B:$B,'[5]cells down 02052026 13h50'!$R:$R,"")</f>
        <v/>
      </c>
      <c r="AW1979" s="24" t="str">
        <f>_xlfn.XLOOKUP(B1979,'[5]cells down 02052026 13h50'!$B:$B,'[5]cells down 02052026 13h50'!$R:$R,"")</f>
        <v/>
      </c>
      <c r="AX1979" s="24" t="str">
        <f>_xlfn.XLOOKUP(B1979,'[6]cell downs 03052026 8h40 '!$B:$B,'[6]cell downs 03052026 8h40 '!$R:$R,"")</f>
        <v/>
      </c>
      <c r="AY1979" s="24" t="str">
        <f>_xlfn.XLOOKUP(B1979,'[7]ALL SITES DOWN'!$D:$D,'[7]ALL SITES DOWN'!$J:$J,"")</f>
        <v/>
      </c>
      <c r="AZ1979" s="24" t="str">
        <f>_xlfn.XLOOKUP(B1979,'[8]ALL SITES DOWN'!$D:$D,'[8]ALL SITES DOWN'!$J:$J,"")</f>
        <v/>
      </c>
      <c r="BA1979" s="9" t="str">
        <f>_xlfn.XLOOKUP(B1979,[9]sheet1!$AC:$AC,[9]sheet1!$AF:$AF,"")</f>
        <v/>
      </c>
      <c r="BB1979" s="14" t="s">
        <v>5537</v>
      </c>
      <c r="BC1979" s="14" t="s">
        <v>5537</v>
      </c>
      <c r="BD1979" s="14" t="str">
        <f>_xlfn.XLOOKUP(B1979,'[10]cell downs 18042026 17h'!$B:$B,'[10]cell downs 18042026 17h'!$B:$B,"")</f>
        <v/>
      </c>
      <c r="BE1979" s="14" t="str">
        <f>_xlfn.XLOOKUP(B1979,'[11]Cells Huawei 19042026 15h'!$B:$B,'[11]Cells Huawei 19042026 15h'!$B:$B,"")</f>
        <v/>
      </c>
      <c r="BF1979" s="9" t="str">
        <f>_xlfn.XLOOKUP(B1979,'[12]cells down 19042026 9H40'!$B:$B,'[12]cells down 19042026 9H40'!$B:$B,"")</f>
        <v/>
      </c>
      <c r="BG1979" s="9" t="s">
        <v>4481</v>
      </c>
      <c r="BH1979" s="9" t="s">
        <v>594</v>
      </c>
    </row>
    <row r="1980" spans="1:60" s="9" customFormat="1" x14ac:dyDescent="0.3">
      <c r="A1980" s="1" t="s">
        <v>4367</v>
      </c>
      <c r="B1980" s="8" t="s">
        <v>4496</v>
      </c>
      <c r="C1980" s="3" t="str">
        <f>_xlfn.XLOOKUP(B1980,'[1]daily break down'!$D:$D,'[1]daily break down'!$E:$E,"")</f>
        <v>OUEST</v>
      </c>
      <c r="D1980" s="1" t="s">
        <v>11</v>
      </c>
      <c r="E1980" s="1" t="s">
        <v>12</v>
      </c>
      <c r="F1980" s="3" t="s">
        <v>102</v>
      </c>
      <c r="G1980" s="1" t="s">
        <v>4367</v>
      </c>
      <c r="H1980" s="40" t="str">
        <f>_xlfn.XLOOKUP(B1980,[2]CALCULATION!$B:$B,[2]CALCULATION!$H:$H,"")</f>
        <v>HUAWEI</v>
      </c>
      <c r="I1980" s="34">
        <v>0</v>
      </c>
      <c r="J1980" s="34">
        <v>0</v>
      </c>
      <c r="K1980" s="34">
        <v>0</v>
      </c>
      <c r="L1980" s="34">
        <v>0</v>
      </c>
      <c r="M1980" s="34">
        <v>0</v>
      </c>
      <c r="N1980" s="34">
        <v>0</v>
      </c>
      <c r="O1980" s="34">
        <v>0</v>
      </c>
      <c r="P1980" s="34">
        <v>0</v>
      </c>
      <c r="Q1980" s="34">
        <v>0</v>
      </c>
      <c r="R1980" s="34">
        <v>0</v>
      </c>
      <c r="S1980" s="35">
        <v>0</v>
      </c>
      <c r="T1980" s="35">
        <v>0</v>
      </c>
      <c r="U1980" s="35">
        <v>0</v>
      </c>
      <c r="V1980" s="35">
        <v>0</v>
      </c>
      <c r="W1980" s="35">
        <v>0</v>
      </c>
      <c r="X1980" s="35">
        <v>0</v>
      </c>
      <c r="Y1980" s="35">
        <v>0</v>
      </c>
      <c r="Z1980" s="35">
        <v>0</v>
      </c>
      <c r="AA1980" s="35">
        <v>0</v>
      </c>
      <c r="AB1980" s="35">
        <v>0</v>
      </c>
      <c r="AC1980" s="35">
        <v>0</v>
      </c>
      <c r="AD1980" s="35">
        <v>0</v>
      </c>
      <c r="AE1980" s="58" t="s">
        <v>5560</v>
      </c>
      <c r="AF1980" s="58"/>
      <c r="AG1980" s="57" t="str" cm="1">
        <f t="array" ref="AG1980">IFERROR(_xlfn.IFS(
AI1980="MPR ISSUE","PDH",
AI1980="BSS Hardware Issue","BSS",
AI1980="Sites strategiques, MLL, Pylone, etc.","ENVTECH",
AI1980="AKTIVCO DEFAUT GE &amp; POWER Cabinet","AKTIVCO",
AI1980="AKTIVCO Coupure ENEO &amp; Baisse de tension","AKTIVCO GRID ONLY",
AI1980="Coupure ENEO &amp; Baisse de tension","IHS GRID ONLY",
AI1980="Defaut GE &amp; POWER Cabinet","IHS",
AI1980="Sharing","Partners",
AI1980="Sites strategiques &amp; DataCenter","SST &amp; DC",
AI1980="Exclu","Exclu",
AI1980="SAT","SAT",
AI1980="SPARE-ISSUE","SPARE-ISSUE",
AI1980="Fiber CAmtel","TRANS_FO_CAMTEL",
AI1980="Fiber AOF","Fiber AOF",
AI1980="Projet OCM (HUAWEI)","TRAVAUX-HUAWEI",
AI1980="Projet OCM (NOKIA)","TRAVAUX-NOKIA",
AI1980="ACCESS-ISSUE","ACCESS-ISSUE",
AI1980="Projet OCM (ZTE, NOKIA, autres projets)","TRAVAUX OCM",
AI1980="No root CAuse","No root cause",
AI1980="ODU HS","PDH",
AI1980="IP &amp; VLAN","PDH",
AI1980="Warehouse HUAWEI","SPARE-ISSUE",
AI1980="SPARE-HS","SPARE-ISSUE",
AI1980="Power Telco","BSS",AI1980="no impacts","no impacts"
),"")</f>
        <v>no impacts</v>
      </c>
      <c r="AH1980" s="57" t="str" cm="1">
        <f t="array" ref="AH1980">IFERROR(_xlfn.IFS(
AI1980="MPR ISSUE","TX ISSUE",
AI1980="BSS Hardware Issue","RAN ISSUE",
AI1980="Sites strategiques, MLL, Pylone, etc.","ENVTECH",
AI1980="AKTIVCO DEFAUT GE &amp; POWER Cabinet","POWER ISSUE",
AI1980="AKTIVCO Coupure ENEO &amp; Baisse de tension","POWER ISSUE",
AI1980="Coupure ENEO &amp; Baisse de tension","POWER ISSUE",
AI1980="Defaut GE &amp; POWER Cabinet","POWER ISSUE",
AI1980="Sharing","POWER ISSUE",
AI1980="Sites strategiques &amp; DataCenter","POWER ISSUE",
AI1980="Exclu","Exclu",
AI1980="SAT","TX ISSUE",
AI1980="SPARE-ISSUE","SPARE-ISSUE",
AI1980="Fiber CAmtel","TX ISSUE",
AI1980="Fiber AOF","TX ISSUE",
AI1980="Projet OCM (HUAWEI)","TRAVAUX-HUAWEI",
AI1980="Projet OCM (NOKIA)","TRAVAUX -NOKIA",
AI1980="ACCESS-ISSUE","ACCESS-ISSUE",
AI1980="Projet OCM (ZTE, NOKIA, autres projets)","TRAVAUX OCM",
AI1980="No root CAuse","No root cause",
AI1980="ODU HS","TX ISSUE",
AI1980="IP &amp; VLAN","TX ISSUE",
AI1980="Warehouse HUAWEI","SPARE-ISSUE",
AI1980="SPARE-HS","SPARE-ISSUE",
AI1980="Power Telco","RAN ISSUE",AI1980="no impacts","no impacts"
),"")</f>
        <v>no impacts</v>
      </c>
      <c r="AI1980" s="85" t="s">
        <v>5998</v>
      </c>
      <c r="AJ1980" s="57" t="str" cm="1">
        <f t="array" ref="AJ1980">IFERROR(_xlfn.IFS(
AI1980="MPR ISSUE","ACTIVE",
AI1980="BSS Hardware Issue","ACTIVE",
AI1980="Sites strategiques, MLL, Pylone, etc.","PASSIVE",
AI1980="AKTIVCO DEFAUT GE &amp; POWER Cabinet","PASSIVE",
AI1980="AKTIVCO Coupure ENEO &amp; Baisse de tension","PASSIVE",
AI1980="Coupure ENEO &amp; Baisse de tension","PASSIVE",
AI1980="Defaut GE &amp; POWER Cabinet","PASSIVE",
AI1980="Sharing","PASSIVE",
AI1980="Sites strategiques &amp; DataCenter","PASSIVE",
AI1980="Exclu","Exclu",
AI1980="SAT","ACTIVE",
AI1980="SPARE-ISSUE","SPARE-ISSUE",
AI1980="Fiber CAmtel","ACTIVE",
AI1980="Fiber AOF","ACTIVE",
AI1980="Projet OCM (HUAWEI)","PLANNED WORKS",
AI1980="Projet OCM (NOKIA)","PLANNED WORKS",
AI1980="ACCESS-ISSUE","ACCESS-ISSUE",
AI1980="Projet OCM (ZTE, NOKIA, autres projets)","PLANNED WORKS",
AI1980="No root CAuse","No root cause",
AI1980="ODU HS","ACTIVE",
AI1980="IP &amp; VLAN","ACTIVE",
AI1980="Warehouse HUAWEI","SPARE-ISSUE",
AI1980="SPARE-HS","SPARE-ISSUE",
AI1980="Power Telco","ACTIVE", AI1980="no impacts","no impacts"
),"")</f>
        <v>no impacts</v>
      </c>
      <c r="AK1980" s="23" t="s">
        <v>5537</v>
      </c>
      <c r="AL1980" s="23" t="str">
        <f t="shared" si="55"/>
        <v>OST_056</v>
      </c>
      <c r="AN1980" s="9" t="s">
        <v>5537</v>
      </c>
      <c r="AO1980" s="23" t="str">
        <f>_xlfn.XLOOKUP(B1980,'INCIDENT-05-03-2026'!E:E,'INCIDENT-05-03-2026'!F:F,"")</f>
        <v/>
      </c>
      <c r="AP1980" s="7" t="s">
        <v>5537</v>
      </c>
      <c r="AQ1980" s="6"/>
      <c r="AR1980" s="7"/>
      <c r="AS1980" s="3" t="str">
        <f>_xlfn.XLOOKUP(B1980,'[3]tt num | region | site id'!$C:$C,'[3]tt num | region | site id'!$Q:$Q,"")</f>
        <v/>
      </c>
      <c r="AT1980" s="24" t="str">
        <f>_xlfn.XLOOKUP(B1980,'[4]Cells Huawei 03052026 12h'!$B:$B,'[4]Cells Huawei 03052026 12h'!$T:$T,"")</f>
        <v/>
      </c>
      <c r="AU1980" s="24" t="str">
        <f>_xlfn.XLOOKUP(B1980,'[5]cells down 02052026 8h50'!$B:$B,'[5]cells down 02052026 8h50'!$R:$R,"")</f>
        <v/>
      </c>
      <c r="AV1980" s="24" t="str">
        <f>_xlfn.XLOOKUP(B1980,'[5]cells down 02052026 13h50'!$B:$B,'[5]cells down 02052026 13h50'!$R:$R,"")</f>
        <v/>
      </c>
      <c r="AW1980" s="24" t="str">
        <f>_xlfn.XLOOKUP(B1980,'[5]cells down 02052026 13h50'!$B:$B,'[5]cells down 02052026 13h50'!$R:$R,"")</f>
        <v/>
      </c>
      <c r="AX1980" s="24" t="str">
        <f>_xlfn.XLOOKUP(B1980,'[6]cell downs 03052026 8h40 '!$B:$B,'[6]cell downs 03052026 8h40 '!$R:$R,"")</f>
        <v/>
      </c>
      <c r="AY1980" s="24" t="str">
        <f>_xlfn.XLOOKUP(B1980,'[7]ALL SITES DOWN'!$D:$D,'[7]ALL SITES DOWN'!$J:$J,"")</f>
        <v/>
      </c>
      <c r="AZ1980" s="24" t="str">
        <f>_xlfn.XLOOKUP(B1980,'[8]ALL SITES DOWN'!$D:$D,'[8]ALL SITES DOWN'!$J:$J,"")</f>
        <v/>
      </c>
      <c r="BA1980" s="9" t="str">
        <f>_xlfn.XLOOKUP(B1980,[9]sheet1!$AC:$AC,[9]sheet1!$AF:$AF,"")</f>
        <v/>
      </c>
      <c r="BB1980" s="14" t="s">
        <v>5537</v>
      </c>
      <c r="BC1980" s="14" t="s">
        <v>5537</v>
      </c>
      <c r="BD1980" s="14" t="str">
        <f>_xlfn.XLOOKUP(B1980,'[10]cell downs 18042026 17h'!$B:$B,'[10]cell downs 18042026 17h'!$B:$B,"")</f>
        <v/>
      </c>
      <c r="BE1980" s="14" t="str">
        <f>_xlfn.XLOOKUP(B1980,'[11]Cells Huawei 19042026 15h'!$B:$B,'[11]Cells Huawei 19042026 15h'!$B:$B,"")</f>
        <v/>
      </c>
      <c r="BF1980" s="9" t="str">
        <f>_xlfn.XLOOKUP(B1980,'[12]cells down 19042026 9H40'!$B:$B,'[12]cells down 19042026 9H40'!$B:$B,"")</f>
        <v/>
      </c>
      <c r="BG1980" s="9" t="s">
        <v>4496</v>
      </c>
      <c r="BH1980" s="9" t="s">
        <v>594</v>
      </c>
    </row>
    <row r="1981" spans="1:60" s="9" customFormat="1" x14ac:dyDescent="0.3">
      <c r="A1981" s="1" t="s">
        <v>2560</v>
      </c>
      <c r="B1981" s="8" t="s">
        <v>2561</v>
      </c>
      <c r="C1981" s="3" t="str">
        <f>_xlfn.XLOOKUP(B1981,'[1]daily break down'!$D:$D,'[1]daily break down'!$E:$E,"")</f>
        <v>EXTREME-NORD</v>
      </c>
      <c r="D1981" s="1" t="s">
        <v>11</v>
      </c>
      <c r="E1981" s="1" t="s">
        <v>66</v>
      </c>
      <c r="F1981" s="3" t="s">
        <v>55</v>
      </c>
      <c r="G1981" s="1" t="s">
        <v>2560</v>
      </c>
      <c r="H1981" s="41" t="str">
        <f>_xlfn.XLOOKUP(B1981,[2]CALCULATION!$B:$B,[2]CALCULATION!$H:$H,"")</f>
        <v>NOKIA</v>
      </c>
      <c r="I1981" s="34">
        <v>0</v>
      </c>
      <c r="J1981" s="34">
        <v>0</v>
      </c>
      <c r="K1981" s="34">
        <v>0</v>
      </c>
      <c r="L1981" s="34">
        <v>0</v>
      </c>
      <c r="M1981" s="34">
        <v>0</v>
      </c>
      <c r="N1981" s="34">
        <v>0</v>
      </c>
      <c r="O1981" s="34">
        <v>0</v>
      </c>
      <c r="P1981" s="34">
        <v>0</v>
      </c>
      <c r="Q1981" s="34">
        <v>0</v>
      </c>
      <c r="R1981" s="34">
        <v>0</v>
      </c>
      <c r="S1981" s="35">
        <v>0</v>
      </c>
      <c r="T1981" s="35">
        <v>0</v>
      </c>
      <c r="U1981" s="35">
        <v>0</v>
      </c>
      <c r="V1981" s="35">
        <v>0</v>
      </c>
      <c r="W1981" s="35">
        <v>0</v>
      </c>
      <c r="X1981" s="35">
        <v>0</v>
      </c>
      <c r="Y1981" s="35">
        <v>0</v>
      </c>
      <c r="Z1981" s="35">
        <v>0</v>
      </c>
      <c r="AA1981" s="35">
        <v>0</v>
      </c>
      <c r="AB1981" s="35">
        <v>0</v>
      </c>
      <c r="AC1981" s="35">
        <v>0</v>
      </c>
      <c r="AD1981" s="35">
        <v>0</v>
      </c>
      <c r="AE1981" s="58" t="s">
        <v>5603</v>
      </c>
      <c r="AF1981" s="58"/>
      <c r="AG1981" s="57" t="str" cm="1">
        <f t="array" ref="AG1981">IFERROR(_xlfn.IFS(
AI1981="MPR ISSUE","PDH",
AI1981="BSS Hardware Issue","BSS",
AI1981="Sites strategiques, MLL, Pylone, etc.","ENVTECH",
AI1981="AKTIVCO DEFAUT GE &amp; POWER Cabinet","AKTIVCO",
AI1981="AKTIVCO Coupure ENEO &amp; Baisse de tension","AKTIVCO GRID ONLY",
AI1981="Coupure ENEO &amp; Baisse de tension","IHS GRID ONLY",
AI1981="Defaut GE &amp; POWER Cabinet","IHS",
AI1981="Sharing","Partners",
AI1981="Sites strategiques &amp; DataCenter","SST &amp; DC",
AI1981="Exclu","Exclu",
AI1981="SAT","SAT",
AI1981="SPARE-ISSUE","SPARE-ISSUE",
AI1981="Fiber CAmtel","TRANS_FO_CAMTEL",
AI1981="Fiber AOF","Fiber AOF",
AI1981="Projet OCM (HUAWEI)","TRAVAUX-HUAWEI",
AI1981="Projet OCM (NOKIA)","TRAVAUX-NOKIA",
AI1981="ACCESS-ISSUE","ACCESS-ISSUE",
AI1981="Projet OCM (ZTE, NOKIA, autres projets)","TRAVAUX OCM",
AI1981="No root CAuse","No root cause",
AI1981="ODU HS","PDH",
AI1981="IP &amp; VLAN","PDH",
AI1981="Warehouse HUAWEI","SPARE-ISSUE",
AI1981="SPARE-HS","SPARE-ISSUE",
AI1981="Power Telco","BSS",AI1981="no impacts","no impacts"
),"")</f>
        <v>IHS</v>
      </c>
      <c r="AH1981" s="57" t="str" cm="1">
        <f t="array" ref="AH1981">IFERROR(_xlfn.IFS(
AI1981="MPR ISSUE","TX ISSUE",
AI1981="BSS Hardware Issue","RAN ISSUE",
AI1981="Sites strategiques, MLL, Pylone, etc.","ENVTECH",
AI1981="AKTIVCO DEFAUT GE &amp; POWER Cabinet","POWER ISSUE",
AI1981="AKTIVCO Coupure ENEO &amp; Baisse de tension","POWER ISSUE",
AI1981="Coupure ENEO &amp; Baisse de tension","POWER ISSUE",
AI1981="Defaut GE &amp; POWER Cabinet","POWER ISSUE",
AI1981="Sharing","POWER ISSUE",
AI1981="Sites strategiques &amp; DataCenter","POWER ISSUE",
AI1981="Exclu","Exclu",
AI1981="SAT","TX ISSUE",
AI1981="SPARE-ISSUE","SPARE-ISSUE",
AI1981="Fiber CAmtel","TX ISSUE",
AI1981="Fiber AOF","TX ISSUE",
AI1981="Projet OCM (HUAWEI)","TRAVAUX-HUAWEI",
AI1981="Projet OCM (NOKIA)","TRAVAUX -NOKIA",
AI1981="ACCESS-ISSUE","ACCESS-ISSUE",
AI1981="Projet OCM (ZTE, NOKIA, autres projets)","TRAVAUX OCM",
AI1981="No root CAuse","No root cause",
AI1981="ODU HS","TX ISSUE",
AI1981="IP &amp; VLAN","TX ISSUE",
AI1981="Warehouse HUAWEI","SPARE-ISSUE",
AI1981="SPARE-HS","SPARE-ISSUE",
AI1981="Power Telco","RAN ISSUE",AI1981="no impacts","no impacts"
),"")</f>
        <v>POWER ISSUE</v>
      </c>
      <c r="AI1981" s="85" t="s">
        <v>5330</v>
      </c>
      <c r="AJ1981" s="57" t="str" cm="1">
        <f t="array" ref="AJ1981">IFERROR(_xlfn.IFS(
AI1981="MPR ISSUE","ACTIVE",
AI1981="BSS Hardware Issue","ACTIVE",
AI1981="Sites strategiques, MLL, Pylone, etc.","PASSIVE",
AI1981="AKTIVCO DEFAUT GE &amp; POWER Cabinet","PASSIVE",
AI1981="AKTIVCO Coupure ENEO &amp; Baisse de tension","PASSIVE",
AI1981="Coupure ENEO &amp; Baisse de tension","PASSIVE",
AI1981="Defaut GE &amp; POWER Cabinet","PASSIVE",
AI1981="Sharing","PASSIVE",
AI1981="Sites strategiques &amp; DataCenter","PASSIVE",
AI1981="Exclu","Exclu",
AI1981="SAT","ACTIVE",
AI1981="SPARE-ISSUE","SPARE-ISSUE",
AI1981="Fiber CAmtel","ACTIVE",
AI1981="Fiber AOF","ACTIVE",
AI1981="Projet OCM (HUAWEI)","PLANNED WORKS",
AI1981="Projet OCM (NOKIA)","PLANNED WORKS",
AI1981="ACCESS-ISSUE","ACCESS-ISSUE",
AI1981="Projet OCM (ZTE, NOKIA, autres projets)","PLANNED WORKS",
AI1981="No root CAuse","No root cause",
AI1981="ODU HS","ACTIVE",
AI1981="IP &amp; VLAN","ACTIVE",
AI1981="Warehouse HUAWEI","SPARE-ISSUE",
AI1981="SPARE-HS","SPARE-ISSUE",
AI1981="Power Telco","ACTIVE", AI1981="no impacts","no impacts"
),"")</f>
        <v>PASSIVE</v>
      </c>
      <c r="AK1981" s="23" t="s">
        <v>5876</v>
      </c>
      <c r="AL1981" s="23" t="str">
        <f t="shared" si="55"/>
        <v>EXN_013</v>
      </c>
      <c r="AN1981" s="9" t="s">
        <v>5537</v>
      </c>
      <c r="AO1981" s="23" t="str">
        <f>_xlfn.XLOOKUP(B1981,'INCIDENT-05-03-2026'!E:E,'INCIDENT-05-03-2026'!F:F,"")</f>
        <v/>
      </c>
      <c r="AP1981" s="7" t="s">
        <v>5537</v>
      </c>
      <c r="AQ1981" s="6"/>
      <c r="AR1981" s="7"/>
      <c r="AS1981" s="3" t="str">
        <f>_xlfn.XLOOKUP(B1981,'[3]tt num | region | site id'!$C:$C,'[3]tt num | region | site id'!$Q:$Q,"")</f>
        <v>(hourly IHS): 03/05/2026 15:58 0:10:35 47.1V FME is managing with level 0/Idrissou informed</v>
      </c>
      <c r="AT1981" s="24" t="str">
        <f>_xlfn.XLOOKUP(B1981,'[4]Cells Huawei 03052026 12h'!$B:$B,'[4]Cells Huawei 03052026 12h'!$T:$T,"")</f>
        <v/>
      </c>
      <c r="AU1981" s="24" t="str">
        <f>_xlfn.XLOOKUP(B1981,'[5]cells down 02052026 8h50'!$B:$B,'[5]cells down 02052026 8h50'!$R:$R,"")</f>
        <v/>
      </c>
      <c r="AV1981" s="24" t="str">
        <f>_xlfn.XLOOKUP(B1981,'[5]cells down 02052026 13h50'!$B:$B,'[5]cells down 02052026 13h50'!$R:$R,"")</f>
        <v/>
      </c>
      <c r="AW1981" s="24" t="str">
        <f>_xlfn.XLOOKUP(B1981,'[5]cells down 02052026 13h50'!$B:$B,'[5]cells down 02052026 13h50'!$R:$R,"")</f>
        <v/>
      </c>
      <c r="AX1981" s="24" t="str">
        <f>_xlfn.XLOOKUP(B1981,'[6]cell downs 03052026 8h40 '!$B:$B,'[6]cell downs 03052026 8h40 '!$R:$R,"")</f>
        <v/>
      </c>
      <c r="AY1981" s="24" t="str">
        <f>_xlfn.XLOOKUP(B1981,'[7]ALL SITES DOWN'!$D:$D,'[7]ALL SITES DOWN'!$J:$J,"")</f>
        <v/>
      </c>
      <c r="AZ1981" s="24" t="str">
        <f>_xlfn.XLOOKUP(B1981,'[8]ALL SITES DOWN'!$D:$D,'[8]ALL SITES DOWN'!$J:$J,"")</f>
        <v/>
      </c>
      <c r="BA1981" s="9" t="str">
        <f>_xlfn.XLOOKUP(B1981,[9]sheet1!$AC:$AC,[9]sheet1!$AF:$AF,"")</f>
        <v/>
      </c>
      <c r="BB1981" s="14" t="s">
        <v>5537</v>
      </c>
      <c r="BC1981" s="14" t="s">
        <v>5537</v>
      </c>
      <c r="BD1981" s="14" t="str">
        <f>_xlfn.XLOOKUP(B1981,'[10]cell downs 18042026 17h'!$B:$B,'[10]cell downs 18042026 17h'!$B:$B,"")</f>
        <v/>
      </c>
      <c r="BE1981" s="14" t="str">
        <f>_xlfn.XLOOKUP(B1981,'[11]Cells Huawei 19042026 15h'!$B:$B,'[11]Cells Huawei 19042026 15h'!$B:$B,"")</f>
        <v/>
      </c>
      <c r="BF1981" s="9" t="str">
        <f>_xlfn.XLOOKUP(B1981,'[12]cells down 19042026 9H40'!$B:$B,'[12]cells down 19042026 9H40'!$B:$B,"")</f>
        <v/>
      </c>
      <c r="BG1981" s="9" t="s">
        <v>2561</v>
      </c>
      <c r="BH1981" s="9" t="s">
        <v>5581</v>
      </c>
    </row>
    <row r="1982" spans="1:60" s="9" customFormat="1" x14ac:dyDescent="0.3">
      <c r="A1982" s="1" t="s">
        <v>4090</v>
      </c>
      <c r="B1982" s="8" t="s">
        <v>4091</v>
      </c>
      <c r="C1982" s="3" t="str">
        <f>_xlfn.XLOOKUP(B1982,'[1]daily break down'!$D:$D,'[1]daily break down'!$E:$E,"")</f>
        <v>NORD-OUEST</v>
      </c>
      <c r="D1982" s="1" t="s">
        <v>11</v>
      </c>
      <c r="E1982" s="1" t="s">
        <v>12</v>
      </c>
      <c r="F1982" s="3" t="s">
        <v>51</v>
      </c>
      <c r="G1982" s="1" t="s">
        <v>3441</v>
      </c>
      <c r="H1982" s="40" t="str">
        <f>_xlfn.XLOOKUP(B1982,[2]CALCULATION!$B:$B,[2]CALCULATION!$H:$H,"")</f>
        <v>HUAWEI</v>
      </c>
      <c r="I1982" s="34">
        <v>0</v>
      </c>
      <c r="J1982" s="34">
        <v>0</v>
      </c>
      <c r="K1982" s="34">
        <v>0</v>
      </c>
      <c r="L1982" s="34">
        <v>0</v>
      </c>
      <c r="M1982" s="34">
        <v>0</v>
      </c>
      <c r="N1982" s="34">
        <v>0</v>
      </c>
      <c r="O1982" s="34">
        <v>0</v>
      </c>
      <c r="P1982" s="34">
        <v>0</v>
      </c>
      <c r="Q1982" s="34">
        <v>0</v>
      </c>
      <c r="R1982" s="34">
        <v>0</v>
      </c>
      <c r="S1982" s="35">
        <v>0</v>
      </c>
      <c r="T1982" s="35">
        <v>0</v>
      </c>
      <c r="U1982" s="35">
        <v>0</v>
      </c>
      <c r="V1982" s="35">
        <v>0</v>
      </c>
      <c r="W1982" s="35">
        <v>0</v>
      </c>
      <c r="X1982" s="35">
        <v>0</v>
      </c>
      <c r="Y1982" s="35">
        <v>0</v>
      </c>
      <c r="Z1982" s="35">
        <v>0</v>
      </c>
      <c r="AA1982" s="35">
        <v>0</v>
      </c>
      <c r="AB1982" s="35">
        <v>0</v>
      </c>
      <c r="AC1982" s="35">
        <v>0</v>
      </c>
      <c r="AD1982" s="35">
        <v>0</v>
      </c>
      <c r="AE1982" s="58" t="s">
        <v>5603</v>
      </c>
      <c r="AF1982" s="58"/>
      <c r="AG1982" s="57" t="str" cm="1">
        <f t="array" ref="AG1982">IFERROR(_xlfn.IFS(
AI1982="MPR ISSUE","PDH",
AI1982="BSS Hardware Issue","BSS",
AI1982="Sites strategiques, MLL, Pylone, etc.","ENVTECH",
AI1982="AKTIVCO DEFAUT GE &amp; POWER Cabinet","AKTIVCO",
AI1982="AKTIVCO Coupure ENEO &amp; Baisse de tension","AKTIVCO GRID ONLY",
AI1982="Coupure ENEO &amp; Baisse de tension","IHS GRID ONLY",
AI1982="Defaut GE &amp; POWER Cabinet","IHS",
AI1982="Sharing","Partners",
AI1982="Sites strategiques &amp; DataCenter","SST &amp; DC",
AI1982="Exclu","Exclu",
AI1982="SAT","SAT",
AI1982="SPARE-ISSUE","SPARE-ISSUE",
AI1982="Fiber CAmtel","TRANS_FO_CAMTEL",
AI1982="Fiber AOF","Fiber AOF",
AI1982="Projet OCM (HUAWEI)","TRAVAUX-HUAWEI",
AI1982="Projet OCM (NOKIA)","TRAVAUX-NOKIA",
AI1982="ACCESS-ISSUE","ACCESS-ISSUE",
AI1982="Projet OCM (ZTE, NOKIA, autres projets)","TRAVAUX OCM",
AI1982="No root CAuse","No root cause",
AI1982="ODU HS","PDH",
AI1982="IP &amp; VLAN","PDH",
AI1982="Warehouse HUAWEI","SPARE-ISSUE",
AI1982="SPARE-HS","SPARE-ISSUE",
AI1982="Power Telco","BSS",AI1982="no impacts","no impacts"
),"")</f>
        <v>no impacts</v>
      </c>
      <c r="AH1982" s="57" t="str" cm="1">
        <f t="array" ref="AH1982">IFERROR(_xlfn.IFS(
AI1982="MPR ISSUE","TX ISSUE",
AI1982="BSS Hardware Issue","RAN ISSUE",
AI1982="Sites strategiques, MLL, Pylone, etc.","ENVTECH",
AI1982="AKTIVCO DEFAUT GE &amp; POWER Cabinet","POWER ISSUE",
AI1982="AKTIVCO Coupure ENEO &amp; Baisse de tension","POWER ISSUE",
AI1982="Coupure ENEO &amp; Baisse de tension","POWER ISSUE",
AI1982="Defaut GE &amp; POWER Cabinet","POWER ISSUE",
AI1982="Sharing","POWER ISSUE",
AI1982="Sites strategiques &amp; DataCenter","POWER ISSUE",
AI1982="Exclu","Exclu",
AI1982="SAT","TX ISSUE",
AI1982="SPARE-ISSUE","SPARE-ISSUE",
AI1982="Fiber CAmtel","TX ISSUE",
AI1982="Fiber AOF","TX ISSUE",
AI1982="Projet OCM (HUAWEI)","TRAVAUX-HUAWEI",
AI1982="Projet OCM (NOKIA)","TRAVAUX -NOKIA",
AI1982="ACCESS-ISSUE","ACCESS-ISSUE",
AI1982="Projet OCM (ZTE, NOKIA, autres projets)","TRAVAUX OCM",
AI1982="No root CAuse","No root cause",
AI1982="ODU HS","TX ISSUE",
AI1982="IP &amp; VLAN","TX ISSUE",
AI1982="Warehouse HUAWEI","SPARE-ISSUE",
AI1982="SPARE-HS","SPARE-ISSUE",
AI1982="Power Telco","RAN ISSUE",AI1982="no impacts","no impacts"
),"")</f>
        <v>no impacts</v>
      </c>
      <c r="AI1982" s="85" t="s">
        <v>5998</v>
      </c>
      <c r="AJ1982" s="57" t="str" cm="1">
        <f t="array" ref="AJ1982">IFERROR(_xlfn.IFS(
AI1982="MPR ISSUE","ACTIVE",
AI1982="BSS Hardware Issue","ACTIVE",
AI1982="Sites strategiques, MLL, Pylone, etc.","PASSIVE",
AI1982="AKTIVCO DEFAUT GE &amp; POWER Cabinet","PASSIVE",
AI1982="AKTIVCO Coupure ENEO &amp; Baisse de tension","PASSIVE",
AI1982="Coupure ENEO &amp; Baisse de tension","PASSIVE",
AI1982="Defaut GE &amp; POWER Cabinet","PASSIVE",
AI1982="Sharing","PASSIVE",
AI1982="Sites strategiques &amp; DataCenter","PASSIVE",
AI1982="Exclu","Exclu",
AI1982="SAT","ACTIVE",
AI1982="SPARE-ISSUE","SPARE-ISSUE",
AI1982="Fiber CAmtel","ACTIVE",
AI1982="Fiber AOF","ACTIVE",
AI1982="Projet OCM (HUAWEI)","PLANNED WORKS",
AI1982="Projet OCM (NOKIA)","PLANNED WORKS",
AI1982="ACCESS-ISSUE","ACCESS-ISSUE",
AI1982="Projet OCM (ZTE, NOKIA, autres projets)","PLANNED WORKS",
AI1982="No root CAuse","No root cause",
AI1982="ODU HS","ACTIVE",
AI1982="IP &amp; VLAN","ACTIVE",
AI1982="Warehouse HUAWEI","SPARE-ISSUE",
AI1982="SPARE-HS","SPARE-ISSUE",
AI1982="Power Telco","ACTIVE", AI1982="no impacts","no impacts"
),"")</f>
        <v>no impacts</v>
      </c>
      <c r="AK1982" s="23" t="s">
        <v>5537</v>
      </c>
      <c r="AL1982" s="23" t="str">
        <f t="shared" si="55"/>
        <v>NRO_036</v>
      </c>
      <c r="AN1982" s="9" t="s">
        <v>5537</v>
      </c>
      <c r="AO1982" s="23" t="str">
        <f>_xlfn.XLOOKUP(B1982,'INCIDENT-05-03-2026'!E:E,'INCIDENT-05-03-2026'!F:F,"")</f>
        <v/>
      </c>
      <c r="AP1982" s="7" t="s">
        <v>5537</v>
      </c>
      <c r="AQ1982" s="6"/>
      <c r="AR1982" s="7"/>
      <c r="AS1982" s="3" t="str">
        <f>_xlfn.XLOOKUP(B1982,'[3]tt num | region | site id'!$C:$C,'[3]tt num | region | site id'!$Q:$Q,"")</f>
        <v/>
      </c>
      <c r="AT1982" s="24" t="str">
        <f>_xlfn.XLOOKUP(B1982,'[4]Cells Huawei 03052026 12h'!$B:$B,'[4]Cells Huawei 03052026 12h'!$T:$T,"")</f>
        <v/>
      </c>
      <c r="AU1982" s="24" t="str">
        <f>_xlfn.XLOOKUP(B1982,'[5]cells down 02052026 8h50'!$B:$B,'[5]cells down 02052026 8h50'!$R:$R,"")</f>
        <v/>
      </c>
      <c r="AV1982" s="24" t="str">
        <f>_xlfn.XLOOKUP(B1982,'[5]cells down 02052026 13h50'!$B:$B,'[5]cells down 02052026 13h50'!$R:$R,"")</f>
        <v/>
      </c>
      <c r="AW1982" s="24" t="str">
        <f>_xlfn.XLOOKUP(B1982,'[5]cells down 02052026 13h50'!$B:$B,'[5]cells down 02052026 13h50'!$R:$R,"")</f>
        <v/>
      </c>
      <c r="AX1982" s="24" t="str">
        <f>_xlfn.XLOOKUP(B1982,'[6]cell downs 03052026 8h40 '!$B:$B,'[6]cell downs 03052026 8h40 '!$R:$R,"")</f>
        <v/>
      </c>
      <c r="AY1982" s="24" t="str">
        <f>_xlfn.XLOOKUP(B1982,'[7]ALL SITES DOWN'!$D:$D,'[7]ALL SITES DOWN'!$J:$J,"")</f>
        <v/>
      </c>
      <c r="AZ1982" s="24" t="str">
        <f>_xlfn.XLOOKUP(B1982,'[8]ALL SITES DOWN'!$D:$D,'[8]ALL SITES DOWN'!$J:$J,"")</f>
        <v/>
      </c>
      <c r="BA1982" s="9" t="str">
        <f>_xlfn.XLOOKUP(B1982,[9]sheet1!$AC:$AC,[9]sheet1!$AF:$AF,"")</f>
        <v/>
      </c>
      <c r="BB1982" s="14" t="s">
        <v>5537</v>
      </c>
      <c r="BC1982" s="14" t="s">
        <v>5537</v>
      </c>
      <c r="BD1982" s="14" t="str">
        <f>_xlfn.XLOOKUP(B1982,'[10]cell downs 18042026 17h'!$B:$B,'[10]cell downs 18042026 17h'!$B:$B,"")</f>
        <v/>
      </c>
      <c r="BE1982" s="14" t="str">
        <f>_xlfn.XLOOKUP(B1982,'[11]Cells Huawei 19042026 15h'!$B:$B,'[11]Cells Huawei 19042026 15h'!$B:$B,"")</f>
        <v/>
      </c>
      <c r="BF1982" s="9" t="str">
        <f>_xlfn.XLOOKUP(B1982,'[12]cells down 19042026 9H40'!$B:$B,'[12]cells down 19042026 9H40'!$B:$B,"")</f>
        <v/>
      </c>
      <c r="BG1982" s="9" t="s">
        <v>4091</v>
      </c>
      <c r="BH1982" s="9" t="s">
        <v>5537</v>
      </c>
    </row>
    <row r="1983" spans="1:60" s="9" customFormat="1" x14ac:dyDescent="0.3">
      <c r="A1983" s="1" t="s">
        <v>5249</v>
      </c>
      <c r="B1983" s="8" t="s">
        <v>5250</v>
      </c>
      <c r="C1983" s="3" t="str">
        <f>_xlfn.XLOOKUP(B1983,'[1]daily break down'!$D:$D,'[1]daily break down'!$E:$E,"")</f>
        <v>SUD-OUEST</v>
      </c>
      <c r="D1983" s="1" t="s">
        <v>11</v>
      </c>
      <c r="E1983" s="1"/>
      <c r="F1983" s="3" t="s">
        <v>13</v>
      </c>
      <c r="G1983" s="1" t="s">
        <v>5249</v>
      </c>
      <c r="H1983" s="40" t="str">
        <f>_xlfn.XLOOKUP(B1983,[2]CALCULATION!$B:$B,[2]CALCULATION!$H:$H,"")</f>
        <v>HUAWEI</v>
      </c>
      <c r="I1983" s="34">
        <v>0</v>
      </c>
      <c r="J1983" s="34">
        <v>0</v>
      </c>
      <c r="K1983" s="34">
        <v>0</v>
      </c>
      <c r="L1983" s="34">
        <v>0</v>
      </c>
      <c r="M1983" s="34">
        <v>0</v>
      </c>
      <c r="N1983" s="34">
        <v>0</v>
      </c>
      <c r="O1983" s="34">
        <v>0</v>
      </c>
      <c r="P1983" s="34">
        <v>0</v>
      </c>
      <c r="Q1983" s="34">
        <v>0</v>
      </c>
      <c r="R1983" s="34">
        <v>0</v>
      </c>
      <c r="S1983" s="35">
        <v>0</v>
      </c>
      <c r="T1983" s="35">
        <v>0</v>
      </c>
      <c r="U1983" s="35">
        <v>0</v>
      </c>
      <c r="V1983" s="35">
        <v>0</v>
      </c>
      <c r="W1983" s="35">
        <v>0</v>
      </c>
      <c r="X1983" s="35">
        <v>0</v>
      </c>
      <c r="Y1983" s="35">
        <v>0</v>
      </c>
      <c r="Z1983" s="35">
        <v>0</v>
      </c>
      <c r="AA1983" s="35">
        <v>0</v>
      </c>
      <c r="AB1983" s="35">
        <v>0</v>
      </c>
      <c r="AC1983" s="35">
        <v>0</v>
      </c>
      <c r="AD1983" s="35">
        <v>0</v>
      </c>
      <c r="AE1983" s="58" t="s">
        <v>5560</v>
      </c>
      <c r="AF1983" s="58"/>
      <c r="AG1983" s="57" t="str" cm="1">
        <f t="array" ref="AG1983">IFERROR(_xlfn.IFS(
AI1983="MPR ISSUE","PDH",
AI1983="BSS Hardware Issue","BSS",
AI1983="Sites strategiques, MLL, Pylone, etc.","ENVTECH",
AI1983="AKTIVCO DEFAUT GE &amp; POWER Cabinet","AKTIVCO",
AI1983="AKTIVCO Coupure ENEO &amp; Baisse de tension","AKTIVCO GRID ONLY",
AI1983="Coupure ENEO &amp; Baisse de tension","IHS GRID ONLY",
AI1983="Defaut GE &amp; POWER Cabinet","IHS",
AI1983="Sharing","Partners",
AI1983="Sites strategiques &amp; DataCenter","SST &amp; DC",
AI1983="Exclu","Exclu",
AI1983="SAT","SAT",
AI1983="SPARE-ISSUE","SPARE-ISSUE",
AI1983="Fiber CAmtel","TRANS_FO_CAMTEL",
AI1983="Fiber AOF","Fiber AOF",
AI1983="Projet OCM (HUAWEI)","TRAVAUX-HUAWEI",
AI1983="Projet OCM (NOKIA)","TRAVAUX-NOKIA",
AI1983="ACCESS-ISSUE","ACCESS-ISSUE",
AI1983="Projet OCM (ZTE, NOKIA, autres projets)","TRAVAUX OCM",
AI1983="No root CAuse","No root cause",
AI1983="ODU HS","PDH",
AI1983="IP &amp; VLAN","PDH",
AI1983="Warehouse HUAWEI","SPARE-ISSUE",
AI1983="SPARE-HS","SPARE-ISSUE",
AI1983="Power Telco","BSS",AI1983="no impacts","no impacts"
),"")</f>
        <v>no impacts</v>
      </c>
      <c r="AH1983" s="57" t="str" cm="1">
        <f t="array" ref="AH1983">IFERROR(_xlfn.IFS(
AI1983="MPR ISSUE","TX ISSUE",
AI1983="BSS Hardware Issue","RAN ISSUE",
AI1983="Sites strategiques, MLL, Pylone, etc.","ENVTECH",
AI1983="AKTIVCO DEFAUT GE &amp; POWER Cabinet","POWER ISSUE",
AI1983="AKTIVCO Coupure ENEO &amp; Baisse de tension","POWER ISSUE",
AI1983="Coupure ENEO &amp; Baisse de tension","POWER ISSUE",
AI1983="Defaut GE &amp; POWER Cabinet","POWER ISSUE",
AI1983="Sharing","POWER ISSUE",
AI1983="Sites strategiques &amp; DataCenter","POWER ISSUE",
AI1983="Exclu","Exclu",
AI1983="SAT","TX ISSUE",
AI1983="SPARE-ISSUE","SPARE-ISSUE",
AI1983="Fiber CAmtel","TX ISSUE",
AI1983="Fiber AOF","TX ISSUE",
AI1983="Projet OCM (HUAWEI)","TRAVAUX-HUAWEI",
AI1983="Projet OCM (NOKIA)","TRAVAUX -NOKIA",
AI1983="ACCESS-ISSUE","ACCESS-ISSUE",
AI1983="Projet OCM (ZTE, NOKIA, autres projets)","TRAVAUX OCM",
AI1983="No root CAuse","No root cause",
AI1983="ODU HS","TX ISSUE",
AI1983="IP &amp; VLAN","TX ISSUE",
AI1983="Warehouse HUAWEI","SPARE-ISSUE",
AI1983="SPARE-HS","SPARE-ISSUE",
AI1983="Power Telco","RAN ISSUE",AI1983="no impacts","no impacts"
),"")</f>
        <v>no impacts</v>
      </c>
      <c r="AI1983" s="85" t="s">
        <v>5998</v>
      </c>
      <c r="AJ1983" s="57" t="str" cm="1">
        <f t="array" ref="AJ1983">IFERROR(_xlfn.IFS(
AI1983="MPR ISSUE","ACTIVE",
AI1983="BSS Hardware Issue","ACTIVE",
AI1983="Sites strategiques, MLL, Pylone, etc.","PASSIVE",
AI1983="AKTIVCO DEFAUT GE &amp; POWER Cabinet","PASSIVE",
AI1983="AKTIVCO Coupure ENEO &amp; Baisse de tension","PASSIVE",
AI1983="Coupure ENEO &amp; Baisse de tension","PASSIVE",
AI1983="Defaut GE &amp; POWER Cabinet","PASSIVE",
AI1983="Sharing","PASSIVE",
AI1983="Sites strategiques &amp; DataCenter","PASSIVE",
AI1983="Exclu","Exclu",
AI1983="SAT","ACTIVE",
AI1983="SPARE-ISSUE","SPARE-ISSUE",
AI1983="Fiber CAmtel","ACTIVE",
AI1983="Fiber AOF","ACTIVE",
AI1983="Projet OCM (HUAWEI)","PLANNED WORKS",
AI1983="Projet OCM (NOKIA)","PLANNED WORKS",
AI1983="ACCESS-ISSUE","ACCESS-ISSUE",
AI1983="Projet OCM (ZTE, NOKIA, autres projets)","PLANNED WORKS",
AI1983="No root CAuse","No root cause",
AI1983="ODU HS","ACTIVE",
AI1983="IP &amp; VLAN","ACTIVE",
AI1983="Warehouse HUAWEI","SPARE-ISSUE",
AI1983="SPARE-HS","SPARE-ISSUE",
AI1983="Power Telco","ACTIVE", AI1983="no impacts","no impacts"
),"")</f>
        <v>no impacts</v>
      </c>
      <c r="AK1983" s="23" t="s">
        <v>5537</v>
      </c>
      <c r="AL1983" s="23" t="str">
        <f t="shared" si="55"/>
        <v>SUO_070</v>
      </c>
      <c r="AN1983" s="9" t="s">
        <v>5537</v>
      </c>
      <c r="AO1983" s="23" t="str">
        <f>_xlfn.XLOOKUP(B1983,'INCIDENT-05-03-2026'!E:E,'INCIDENT-05-03-2026'!F:F,"")</f>
        <v/>
      </c>
      <c r="AP1983" s="7" t="s">
        <v>5537</v>
      </c>
      <c r="AQ1983" s="6"/>
      <c r="AR1983" s="7"/>
      <c r="AS1983" s="3" t="str">
        <f>_xlfn.XLOOKUP(B1983,'[3]tt num | region | site id'!$C:$C,'[3]tt num | region | site id'!$Q:$Q,"")</f>
        <v/>
      </c>
      <c r="AT1983" s="24" t="str">
        <f>_xlfn.XLOOKUP(B1983,'[4]Cells Huawei 03052026 12h'!$B:$B,'[4]Cells Huawei 03052026 12h'!$T:$T,"")</f>
        <v/>
      </c>
      <c r="AU1983" s="24" t="str">
        <f>_xlfn.XLOOKUP(B1983,'[5]cells down 02052026 8h50'!$B:$B,'[5]cells down 02052026 8h50'!$R:$R,"")</f>
        <v/>
      </c>
      <c r="AV1983" s="24" t="str">
        <f>_xlfn.XLOOKUP(B1983,'[5]cells down 02052026 13h50'!$B:$B,'[5]cells down 02052026 13h50'!$R:$R,"")</f>
        <v/>
      </c>
      <c r="AW1983" s="24" t="str">
        <f>_xlfn.XLOOKUP(B1983,'[5]cells down 02052026 13h50'!$B:$B,'[5]cells down 02052026 13h50'!$R:$R,"")</f>
        <v/>
      </c>
      <c r="AX1983" s="24" t="str">
        <f>_xlfn.XLOOKUP(B1983,'[6]cell downs 03052026 8h40 '!$B:$B,'[6]cell downs 03052026 8h40 '!$R:$R,"")</f>
        <v/>
      </c>
      <c r="AY1983" s="24" t="str">
        <f>_xlfn.XLOOKUP(B1983,'[7]ALL SITES DOWN'!$D:$D,'[7]ALL SITES DOWN'!$J:$J,"")</f>
        <v/>
      </c>
      <c r="AZ1983" s="24" t="str">
        <f>_xlfn.XLOOKUP(B1983,'[8]ALL SITES DOWN'!$D:$D,'[8]ALL SITES DOWN'!$J:$J,"")</f>
        <v/>
      </c>
      <c r="BA1983" s="9" t="str">
        <f>_xlfn.XLOOKUP(B1983,[9]sheet1!$AC:$AC,[9]sheet1!$AF:$AF,"")</f>
        <v/>
      </c>
      <c r="BB1983" s="14" t="s">
        <v>5537</v>
      </c>
      <c r="BC1983" s="14" t="s">
        <v>5537</v>
      </c>
      <c r="BD1983" s="14" t="str">
        <f>_xlfn.XLOOKUP(B1983,'[10]cell downs 18042026 17h'!$B:$B,'[10]cell downs 18042026 17h'!$B:$B,"")</f>
        <v/>
      </c>
      <c r="BE1983" s="14" t="str">
        <f>_xlfn.XLOOKUP(B1983,'[11]Cells Huawei 19042026 15h'!$B:$B,'[11]Cells Huawei 19042026 15h'!$B:$B,"")</f>
        <v/>
      </c>
      <c r="BF1983" s="9" t="str">
        <f>_xlfn.XLOOKUP(B1983,'[12]cells down 19042026 9H40'!$B:$B,'[12]cells down 19042026 9H40'!$B:$B,"")</f>
        <v/>
      </c>
      <c r="BG1983" s="9" t="s">
        <v>5250</v>
      </c>
      <c r="BH1983" s="9" t="s">
        <v>5537</v>
      </c>
    </row>
    <row r="1984" spans="1:60" s="9" customFormat="1" x14ac:dyDescent="0.3">
      <c r="A1984" s="1" t="s">
        <v>1485</v>
      </c>
      <c r="B1984" s="8" t="s">
        <v>2538</v>
      </c>
      <c r="C1984" s="3" t="str">
        <f>_xlfn.XLOOKUP(B1984,'[1]daily break down'!$D:$D,'[1]daily break down'!$E:$E,"")</f>
        <v>EXTREME-NORD</v>
      </c>
      <c r="D1984" s="1" t="s">
        <v>11</v>
      </c>
      <c r="E1984" s="1" t="s">
        <v>66</v>
      </c>
      <c r="F1984" s="3" t="s">
        <v>55</v>
      </c>
      <c r="G1984" s="1" t="s">
        <v>1485</v>
      </c>
      <c r="H1984" s="41" t="str">
        <f>_xlfn.XLOOKUP(B1984,[2]CALCULATION!$B:$B,[2]CALCULATION!$H:$H,"")</f>
        <v>NOKIA</v>
      </c>
      <c r="I1984" s="34">
        <v>0</v>
      </c>
      <c r="J1984" s="34">
        <v>0</v>
      </c>
      <c r="K1984" s="34">
        <v>0</v>
      </c>
      <c r="L1984" s="34">
        <v>0</v>
      </c>
      <c r="M1984" s="34">
        <v>0</v>
      </c>
      <c r="N1984" s="34">
        <v>0</v>
      </c>
      <c r="O1984" s="34">
        <v>0</v>
      </c>
      <c r="P1984" s="34">
        <v>0</v>
      </c>
      <c r="Q1984" s="34">
        <v>0</v>
      </c>
      <c r="R1984" s="34">
        <v>0</v>
      </c>
      <c r="S1984" s="35">
        <v>0</v>
      </c>
      <c r="T1984" s="35">
        <v>0</v>
      </c>
      <c r="U1984" s="35">
        <v>0</v>
      </c>
      <c r="V1984" s="35">
        <v>0</v>
      </c>
      <c r="W1984" s="35">
        <v>0</v>
      </c>
      <c r="X1984" s="35">
        <v>0</v>
      </c>
      <c r="Y1984" s="35">
        <v>0</v>
      </c>
      <c r="Z1984" s="35">
        <v>0</v>
      </c>
      <c r="AA1984" s="35">
        <v>0</v>
      </c>
      <c r="AB1984" s="35">
        <v>0</v>
      </c>
      <c r="AC1984" s="35">
        <v>0</v>
      </c>
      <c r="AD1984" s="35">
        <v>0</v>
      </c>
      <c r="AE1984" s="58" t="s">
        <v>5603</v>
      </c>
      <c r="AF1984" s="58"/>
      <c r="AG1984" s="57" t="str" cm="1">
        <f t="array" ref="AG1984">IFERROR(_xlfn.IFS(
AI1984="MPR ISSUE","PDH",
AI1984="BSS Hardware Issue","BSS",
AI1984="Sites strategiques, MLL, Pylone, etc.","ENVTECH",
AI1984="AKTIVCO DEFAUT GE &amp; POWER Cabinet","AKTIVCO",
AI1984="AKTIVCO Coupure ENEO &amp; Baisse de tension","AKTIVCO GRID ONLY",
AI1984="Coupure ENEO &amp; Baisse de tension","IHS GRID ONLY",
AI1984="Defaut GE &amp; POWER Cabinet","IHS",
AI1984="Sharing","Partners",
AI1984="Sites strategiques &amp; DataCenter","SST &amp; DC",
AI1984="Exclu","Exclu",
AI1984="SAT","SAT",
AI1984="SPARE-ISSUE","SPARE-ISSUE",
AI1984="Fiber CAmtel","TRANS_FO_CAMTEL",
AI1984="Fiber AOF","Fiber AOF",
AI1984="Projet OCM (HUAWEI)","TRAVAUX-HUAWEI",
AI1984="Projet OCM (NOKIA)","TRAVAUX-NOKIA",
AI1984="ACCESS-ISSUE","ACCESS-ISSUE",
AI1984="Projet OCM (ZTE, NOKIA, autres projets)","TRAVAUX OCM",
AI1984="No root CAuse","No root cause",
AI1984="ODU HS","PDH",
AI1984="IP &amp; VLAN","PDH",
AI1984="Warehouse HUAWEI","SPARE-ISSUE",
AI1984="SPARE-HS","SPARE-ISSUE",
AI1984="Power Telco","BSS",AI1984="no impacts","no impacts"
),"")</f>
        <v>no impacts</v>
      </c>
      <c r="AH1984" s="57" t="str" cm="1">
        <f t="array" ref="AH1984">IFERROR(_xlfn.IFS(
AI1984="MPR ISSUE","TX ISSUE",
AI1984="BSS Hardware Issue","RAN ISSUE",
AI1984="Sites strategiques, MLL, Pylone, etc.","ENVTECH",
AI1984="AKTIVCO DEFAUT GE &amp; POWER Cabinet","POWER ISSUE",
AI1984="AKTIVCO Coupure ENEO &amp; Baisse de tension","POWER ISSUE",
AI1984="Coupure ENEO &amp; Baisse de tension","POWER ISSUE",
AI1984="Defaut GE &amp; POWER Cabinet","POWER ISSUE",
AI1984="Sharing","POWER ISSUE",
AI1984="Sites strategiques &amp; DataCenter","POWER ISSUE",
AI1984="Exclu","Exclu",
AI1984="SAT","TX ISSUE",
AI1984="SPARE-ISSUE","SPARE-ISSUE",
AI1984="Fiber CAmtel","TX ISSUE",
AI1984="Fiber AOF","TX ISSUE",
AI1984="Projet OCM (HUAWEI)","TRAVAUX-HUAWEI",
AI1984="Projet OCM (NOKIA)","TRAVAUX -NOKIA",
AI1984="ACCESS-ISSUE","ACCESS-ISSUE",
AI1984="Projet OCM (ZTE, NOKIA, autres projets)","TRAVAUX OCM",
AI1984="No root CAuse","No root cause",
AI1984="ODU HS","TX ISSUE",
AI1984="IP &amp; VLAN","TX ISSUE",
AI1984="Warehouse HUAWEI","SPARE-ISSUE",
AI1984="SPARE-HS","SPARE-ISSUE",
AI1984="Power Telco","RAN ISSUE",AI1984="no impacts","no impacts"
),"")</f>
        <v>no impacts</v>
      </c>
      <c r="AI1984" s="85" t="s">
        <v>5998</v>
      </c>
      <c r="AJ1984" s="57" t="str" cm="1">
        <f t="array" ref="AJ1984">IFERROR(_xlfn.IFS(
AI1984="MPR ISSUE","ACTIVE",
AI1984="BSS Hardware Issue","ACTIVE",
AI1984="Sites strategiques, MLL, Pylone, etc.","PASSIVE",
AI1984="AKTIVCO DEFAUT GE &amp; POWER Cabinet","PASSIVE",
AI1984="AKTIVCO Coupure ENEO &amp; Baisse de tension","PASSIVE",
AI1984="Coupure ENEO &amp; Baisse de tension","PASSIVE",
AI1984="Defaut GE &amp; POWER Cabinet","PASSIVE",
AI1984="Sharing","PASSIVE",
AI1984="Sites strategiques &amp; DataCenter","PASSIVE",
AI1984="Exclu","Exclu",
AI1984="SAT","ACTIVE",
AI1984="SPARE-ISSUE","SPARE-ISSUE",
AI1984="Fiber CAmtel","ACTIVE",
AI1984="Fiber AOF","ACTIVE",
AI1984="Projet OCM (HUAWEI)","PLANNED WORKS",
AI1984="Projet OCM (NOKIA)","PLANNED WORKS",
AI1984="ACCESS-ISSUE","ACCESS-ISSUE",
AI1984="Projet OCM (ZTE, NOKIA, autres projets)","PLANNED WORKS",
AI1984="No root CAuse","No root cause",
AI1984="ODU HS","ACTIVE",
AI1984="IP &amp; VLAN","ACTIVE",
AI1984="Warehouse HUAWEI","SPARE-ISSUE",
AI1984="SPARE-HS","SPARE-ISSUE",
AI1984="Power Telco","ACTIVE", AI1984="no impacts","no impacts"
),"")</f>
        <v>no impacts</v>
      </c>
      <c r="AK1984" s="23" t="s">
        <v>5537</v>
      </c>
      <c r="AL1984" s="23" t="str">
        <f t="shared" si="55"/>
        <v>EXN_042</v>
      </c>
      <c r="AN1984" s="9" t="s">
        <v>5537</v>
      </c>
      <c r="AO1984" s="23" t="str">
        <f>_xlfn.XLOOKUP(B1984,'INCIDENT-05-03-2026'!E:E,'INCIDENT-05-03-2026'!F:F,"")</f>
        <v/>
      </c>
      <c r="AP1984" s="7" t="s">
        <v>5537</v>
      </c>
      <c r="AQ1984" s="6"/>
      <c r="AR1984" s="7"/>
      <c r="AS1984" s="3" t="str">
        <f>_xlfn.XLOOKUP(B1984,'[3]tt num | region | site id'!$C:$C,'[3]tt num | region | site id'!$Q:$Q,"")</f>
        <v/>
      </c>
      <c r="AT1984" s="24" t="str">
        <f>_xlfn.XLOOKUP(B1984,'[4]Cells Huawei 03052026 12h'!$B:$B,'[4]Cells Huawei 03052026 12h'!$T:$T,"")</f>
        <v/>
      </c>
      <c r="AU1984" s="24" t="str">
        <f>_xlfn.XLOOKUP(B1984,'[5]cells down 02052026 8h50'!$B:$B,'[5]cells down 02052026 8h50'!$R:$R,"")</f>
        <v/>
      </c>
      <c r="AV1984" s="24" t="str">
        <f>_xlfn.XLOOKUP(B1984,'[5]cells down 02052026 13h50'!$B:$B,'[5]cells down 02052026 13h50'!$R:$R,"")</f>
        <v/>
      </c>
      <c r="AW1984" s="24" t="str">
        <f>_xlfn.XLOOKUP(B1984,'[5]cells down 02052026 13h50'!$B:$B,'[5]cells down 02052026 13h50'!$R:$R,"")</f>
        <v/>
      </c>
      <c r="AX1984" s="24" t="str">
        <f>_xlfn.XLOOKUP(B1984,'[6]cell downs 03052026 8h40 '!$B:$B,'[6]cell downs 03052026 8h40 '!$R:$R,"")</f>
        <v/>
      </c>
      <c r="AY1984" s="24" t="str">
        <f>_xlfn.XLOOKUP(B1984,'[7]ALL SITES DOWN'!$D:$D,'[7]ALL SITES DOWN'!$J:$J,"")</f>
        <v/>
      </c>
      <c r="AZ1984" s="24" t="str">
        <f>_xlfn.XLOOKUP(B1984,'[8]ALL SITES DOWN'!$D:$D,'[8]ALL SITES DOWN'!$J:$J,"")</f>
        <v/>
      </c>
      <c r="BA1984" s="9" t="str">
        <f>_xlfn.XLOOKUP(B1984,[9]sheet1!$AC:$AC,[9]sheet1!$AF:$AF,"")</f>
        <v/>
      </c>
      <c r="BB1984" s="14" t="s">
        <v>5537</v>
      </c>
      <c r="BC1984" s="14" t="s">
        <v>5537</v>
      </c>
      <c r="BD1984" s="14" t="str">
        <f>_xlfn.XLOOKUP(B1984,'[10]cell downs 18042026 17h'!$B:$B,'[10]cell downs 18042026 17h'!$B:$B,"")</f>
        <v/>
      </c>
      <c r="BE1984" s="14" t="str">
        <f>_xlfn.XLOOKUP(B1984,'[11]Cells Huawei 19042026 15h'!$B:$B,'[11]Cells Huawei 19042026 15h'!$B:$B,"")</f>
        <v/>
      </c>
      <c r="BF1984" s="9" t="str">
        <f>_xlfn.XLOOKUP(B1984,'[12]cells down 19042026 9H40'!$B:$B,'[12]cells down 19042026 9H40'!$B:$B,"")</f>
        <v/>
      </c>
      <c r="BG1984" s="9" t="s">
        <v>2538</v>
      </c>
      <c r="BH1984" s="9" t="s">
        <v>5537</v>
      </c>
    </row>
    <row r="1985" spans="1:60" s="9" customFormat="1" x14ac:dyDescent="0.3">
      <c r="A1985" s="1" t="s">
        <v>4129</v>
      </c>
      <c r="B1985" s="8" t="s">
        <v>4130</v>
      </c>
      <c r="C1985" s="3" t="str">
        <f>_xlfn.XLOOKUP(B1985,'[1]daily break down'!$D:$D,'[1]daily break down'!$E:$E,"")</f>
        <v>OUEST</v>
      </c>
      <c r="D1985" s="1" t="s">
        <v>21</v>
      </c>
      <c r="E1985" s="1" t="s">
        <v>122</v>
      </c>
      <c r="F1985" s="3" t="s">
        <v>102</v>
      </c>
      <c r="G1985" s="1" t="s">
        <v>4129</v>
      </c>
      <c r="H1985" s="40" t="str">
        <f>_xlfn.XLOOKUP(B1985,[2]CALCULATION!$B:$B,[2]CALCULATION!$H:$H,"")</f>
        <v>HUAWEI</v>
      </c>
      <c r="I1985" s="34">
        <v>0</v>
      </c>
      <c r="J1985" s="34">
        <v>0</v>
      </c>
      <c r="K1985" s="34">
        <v>0</v>
      </c>
      <c r="L1985" s="34">
        <v>0</v>
      </c>
      <c r="M1985" s="34">
        <v>0</v>
      </c>
      <c r="N1985" s="34">
        <v>0</v>
      </c>
      <c r="O1985" s="34">
        <v>0</v>
      </c>
      <c r="P1985" s="34">
        <v>0</v>
      </c>
      <c r="Q1985" s="34">
        <v>0</v>
      </c>
      <c r="R1985" s="34">
        <v>0</v>
      </c>
      <c r="S1985" s="35">
        <v>0</v>
      </c>
      <c r="T1985" s="35">
        <v>0</v>
      </c>
      <c r="U1985" s="35">
        <v>0</v>
      </c>
      <c r="V1985" s="35">
        <v>0</v>
      </c>
      <c r="W1985" s="35">
        <v>0</v>
      </c>
      <c r="X1985" s="35">
        <v>0</v>
      </c>
      <c r="Y1985" s="35">
        <v>0</v>
      </c>
      <c r="Z1985" s="35">
        <v>0</v>
      </c>
      <c r="AA1985" s="35">
        <v>0</v>
      </c>
      <c r="AB1985" s="35">
        <v>0</v>
      </c>
      <c r="AC1985" s="35">
        <v>0</v>
      </c>
      <c r="AD1985" s="35">
        <v>0</v>
      </c>
      <c r="AE1985" s="58" t="s">
        <v>5560</v>
      </c>
      <c r="AF1985" s="58"/>
      <c r="AG1985" s="57" t="str" cm="1">
        <f t="array" ref="AG1985">IFERROR(_xlfn.IFS(
AI1985="MPR ISSUE","PDH",
AI1985="BSS Hardware Issue","BSS",
AI1985="Sites strategiques, MLL, Pylone, etc.","ENVTECH",
AI1985="AKTIVCO DEFAUT GE &amp; POWER Cabinet","AKTIVCO",
AI1985="AKTIVCO Coupure ENEO &amp; Baisse de tension","AKTIVCO GRID ONLY",
AI1985="Coupure ENEO &amp; Baisse de tension","IHS GRID ONLY",
AI1985="Defaut GE &amp; POWER Cabinet","IHS",
AI1985="Sharing","Partners",
AI1985="Sites strategiques &amp; DataCenter","SST &amp; DC",
AI1985="Exclu","Exclu",
AI1985="SAT","SAT",
AI1985="SPARE-ISSUE","SPARE-ISSUE",
AI1985="Fiber CAmtel","TRANS_FO_CAMTEL",
AI1985="Fiber AOF","Fiber AOF",
AI1985="Projet OCM (HUAWEI)","TRAVAUX-HUAWEI",
AI1985="Projet OCM (NOKIA)","TRAVAUX-NOKIA",
AI1985="ACCESS-ISSUE","ACCESS-ISSUE",
AI1985="Projet OCM (ZTE, NOKIA, autres projets)","TRAVAUX OCM",
AI1985="No root CAuse","No root cause",
AI1985="ODU HS","PDH",
AI1985="IP &amp; VLAN","PDH",
AI1985="Warehouse HUAWEI","SPARE-ISSUE",
AI1985="SPARE-HS","SPARE-ISSUE",
AI1985="Power Telco","BSS",AI1985="no impacts","no impacts"
),"")</f>
        <v>no impacts</v>
      </c>
      <c r="AH1985" s="57" t="str" cm="1">
        <f t="array" ref="AH1985">IFERROR(_xlfn.IFS(
AI1985="MPR ISSUE","TX ISSUE",
AI1985="BSS Hardware Issue","RAN ISSUE",
AI1985="Sites strategiques, MLL, Pylone, etc.","ENVTECH",
AI1985="AKTIVCO DEFAUT GE &amp; POWER Cabinet","POWER ISSUE",
AI1985="AKTIVCO Coupure ENEO &amp; Baisse de tension","POWER ISSUE",
AI1985="Coupure ENEO &amp; Baisse de tension","POWER ISSUE",
AI1985="Defaut GE &amp; POWER Cabinet","POWER ISSUE",
AI1985="Sharing","POWER ISSUE",
AI1985="Sites strategiques &amp; DataCenter","POWER ISSUE",
AI1985="Exclu","Exclu",
AI1985="SAT","TX ISSUE",
AI1985="SPARE-ISSUE","SPARE-ISSUE",
AI1985="Fiber CAmtel","TX ISSUE",
AI1985="Fiber AOF","TX ISSUE",
AI1985="Projet OCM (HUAWEI)","TRAVAUX-HUAWEI",
AI1985="Projet OCM (NOKIA)","TRAVAUX -NOKIA",
AI1985="ACCESS-ISSUE","ACCESS-ISSUE",
AI1985="Projet OCM (ZTE, NOKIA, autres projets)","TRAVAUX OCM",
AI1985="No root CAuse","No root cause",
AI1985="ODU HS","TX ISSUE",
AI1985="IP &amp; VLAN","TX ISSUE",
AI1985="Warehouse HUAWEI","SPARE-ISSUE",
AI1985="SPARE-HS","SPARE-ISSUE",
AI1985="Power Telco","RAN ISSUE",AI1985="no impacts","no impacts"
),"")</f>
        <v>no impacts</v>
      </c>
      <c r="AI1985" s="85" t="s">
        <v>5998</v>
      </c>
      <c r="AJ1985" s="57" t="str" cm="1">
        <f t="array" ref="AJ1985">IFERROR(_xlfn.IFS(
AI1985="MPR ISSUE","ACTIVE",
AI1985="BSS Hardware Issue","ACTIVE",
AI1985="Sites strategiques, MLL, Pylone, etc.","PASSIVE",
AI1985="AKTIVCO DEFAUT GE &amp; POWER Cabinet","PASSIVE",
AI1985="AKTIVCO Coupure ENEO &amp; Baisse de tension","PASSIVE",
AI1985="Coupure ENEO &amp; Baisse de tension","PASSIVE",
AI1985="Defaut GE &amp; POWER Cabinet","PASSIVE",
AI1985="Sharing","PASSIVE",
AI1985="Sites strategiques &amp; DataCenter","PASSIVE",
AI1985="Exclu","Exclu",
AI1985="SAT","ACTIVE",
AI1985="SPARE-ISSUE","SPARE-ISSUE",
AI1985="Fiber CAmtel","ACTIVE",
AI1985="Fiber AOF","ACTIVE",
AI1985="Projet OCM (HUAWEI)","PLANNED WORKS",
AI1985="Projet OCM (NOKIA)","PLANNED WORKS",
AI1985="ACCESS-ISSUE","ACCESS-ISSUE",
AI1985="Projet OCM (ZTE, NOKIA, autres projets)","PLANNED WORKS",
AI1985="No root CAuse","No root cause",
AI1985="ODU HS","ACTIVE",
AI1985="IP &amp; VLAN","ACTIVE",
AI1985="Warehouse HUAWEI","SPARE-ISSUE",
AI1985="SPARE-HS","SPARE-ISSUE",
AI1985="Power Telco","ACTIVE", AI1985="no impacts","no impacts"
),"")</f>
        <v>no impacts</v>
      </c>
      <c r="AK1985" s="23" t="s">
        <v>5537</v>
      </c>
      <c r="AL1985" s="23" t="str">
        <f t="shared" si="55"/>
        <v>OST_275</v>
      </c>
      <c r="AN1985" s="9" t="s">
        <v>5537</v>
      </c>
      <c r="AO1985" s="23" t="str">
        <f>_xlfn.XLOOKUP(B1985,'INCIDENT-05-03-2026'!E:E,'INCIDENT-05-03-2026'!F:F,"")</f>
        <v/>
      </c>
      <c r="AP1985" s="7" t="s">
        <v>5537</v>
      </c>
      <c r="AQ1985" s="6"/>
      <c r="AR1985" s="7"/>
      <c r="AS1985" s="3" t="str">
        <f>_xlfn.XLOOKUP(B1985,'[3]tt num | region | site id'!$C:$C,'[3]tt num | region | site id'!$Q:$Q,"")</f>
        <v/>
      </c>
      <c r="AT1985" s="24" t="str">
        <f>_xlfn.XLOOKUP(B1985,'[4]Cells Huawei 03052026 12h'!$B:$B,'[4]Cells Huawei 03052026 12h'!$T:$T,"")</f>
        <v/>
      </c>
      <c r="AU1985" s="24" t="str">
        <f>_xlfn.XLOOKUP(B1985,'[5]cells down 02052026 8h50'!$B:$B,'[5]cells down 02052026 8h50'!$R:$R,"")</f>
        <v/>
      </c>
      <c r="AV1985" s="24" t="str">
        <f>_xlfn.XLOOKUP(B1985,'[5]cells down 02052026 13h50'!$B:$B,'[5]cells down 02052026 13h50'!$R:$R,"")</f>
        <v/>
      </c>
      <c r="AW1985" s="24" t="str">
        <f>_xlfn.XLOOKUP(B1985,'[5]cells down 02052026 13h50'!$B:$B,'[5]cells down 02052026 13h50'!$R:$R,"")</f>
        <v/>
      </c>
      <c r="AX1985" s="24" t="str">
        <f>_xlfn.XLOOKUP(B1985,'[6]cell downs 03052026 8h40 '!$B:$B,'[6]cell downs 03052026 8h40 '!$R:$R,"")</f>
        <v/>
      </c>
      <c r="AY1985" s="24" t="str">
        <f>_xlfn.XLOOKUP(B1985,'[7]ALL SITES DOWN'!$D:$D,'[7]ALL SITES DOWN'!$J:$J,"")</f>
        <v/>
      </c>
      <c r="AZ1985" s="24" t="str">
        <f>_xlfn.XLOOKUP(B1985,'[8]ALL SITES DOWN'!$D:$D,'[8]ALL SITES DOWN'!$J:$J,"")</f>
        <v/>
      </c>
      <c r="BA1985" s="9" t="str">
        <f>_xlfn.XLOOKUP(B1985,[9]sheet1!$AC:$AC,[9]sheet1!$AF:$AF,"")</f>
        <v/>
      </c>
      <c r="BB1985" s="14" t="s">
        <v>5537</v>
      </c>
      <c r="BC1985" s="14" t="s">
        <v>5537</v>
      </c>
      <c r="BD1985" s="14" t="str">
        <f>_xlfn.XLOOKUP(B1985,'[10]cell downs 18042026 17h'!$B:$B,'[10]cell downs 18042026 17h'!$B:$B,"")</f>
        <v/>
      </c>
      <c r="BE1985" s="14" t="str">
        <f>_xlfn.XLOOKUP(B1985,'[11]Cells Huawei 19042026 15h'!$B:$B,'[11]Cells Huawei 19042026 15h'!$B:$B,"")</f>
        <v>OST_275</v>
      </c>
      <c r="BF1985" s="9" t="str">
        <f>_xlfn.XLOOKUP(B1985,'[12]cells down 19042026 9H40'!$B:$B,'[12]cells down 19042026 9H40'!$B:$B,"")</f>
        <v/>
      </c>
      <c r="BG1985" s="9" t="s">
        <v>5537</v>
      </c>
      <c r="BH1985" s="9" t="s">
        <v>12</v>
      </c>
    </row>
    <row r="1986" spans="1:60" s="9" customFormat="1" x14ac:dyDescent="0.3">
      <c r="A1986" s="1" t="s">
        <v>4551</v>
      </c>
      <c r="B1986" s="8" t="s">
        <v>4552</v>
      </c>
      <c r="C1986" s="3" t="str">
        <f>_xlfn.XLOOKUP(B1986,'[1]daily break down'!$D:$D,'[1]daily break down'!$E:$E,"")</f>
        <v>Yaounde</v>
      </c>
      <c r="D1986" s="1" t="s">
        <v>11</v>
      </c>
      <c r="E1986" s="1" t="s">
        <v>114</v>
      </c>
      <c r="F1986" s="3" t="s">
        <v>37</v>
      </c>
      <c r="G1986" s="1" t="s">
        <v>38</v>
      </c>
      <c r="H1986" s="41" t="str">
        <f>_xlfn.XLOOKUP(B1986,[2]CALCULATION!$B:$B,[2]CALCULATION!$H:$H,"")</f>
        <v>NOKIA</v>
      </c>
      <c r="I1986" s="34">
        <v>0</v>
      </c>
      <c r="J1986" s="34">
        <v>0</v>
      </c>
      <c r="K1986" s="34">
        <v>0</v>
      </c>
      <c r="L1986" s="34">
        <v>0</v>
      </c>
      <c r="M1986" s="34">
        <v>0</v>
      </c>
      <c r="N1986" s="34">
        <v>0</v>
      </c>
      <c r="O1986" s="34">
        <v>0</v>
      </c>
      <c r="P1986" s="34">
        <v>0</v>
      </c>
      <c r="Q1986" s="34">
        <v>0</v>
      </c>
      <c r="R1986" s="34">
        <v>0</v>
      </c>
      <c r="S1986" s="35">
        <v>0</v>
      </c>
      <c r="T1986" s="35">
        <v>0</v>
      </c>
      <c r="U1986" s="35">
        <v>0</v>
      </c>
      <c r="V1986" s="35">
        <v>0</v>
      </c>
      <c r="W1986" s="35">
        <v>0</v>
      </c>
      <c r="X1986" s="35">
        <v>0</v>
      </c>
      <c r="Y1986" s="35">
        <v>0</v>
      </c>
      <c r="Z1986" s="35">
        <v>0</v>
      </c>
      <c r="AA1986" s="35">
        <v>0</v>
      </c>
      <c r="AB1986" s="35">
        <v>0</v>
      </c>
      <c r="AC1986" s="35">
        <v>0</v>
      </c>
      <c r="AD1986" s="35">
        <v>0</v>
      </c>
      <c r="AE1986" s="58" t="s">
        <v>5559</v>
      </c>
      <c r="AF1986" s="58"/>
      <c r="AG1986" s="57" t="str" cm="1">
        <f t="array" ref="AG1986">IFERROR(_xlfn.IFS(
AI1986="MPR ISSUE","PDH",
AI1986="BSS Hardware Issue","BSS",
AI1986="Sites strategiques, MLL, Pylone, etc.","ENVTECH",
AI1986="AKTIVCO DEFAUT GE &amp; POWER Cabinet","AKTIVCO",
AI1986="AKTIVCO Coupure ENEO &amp; Baisse de tension","AKTIVCO GRID ONLY",
AI1986="Coupure ENEO &amp; Baisse de tension","IHS GRID ONLY",
AI1986="Defaut GE &amp; POWER Cabinet","IHS",
AI1986="Sharing","Partners",
AI1986="Sites strategiques &amp; DataCenter","SST &amp; DC",
AI1986="Exclu","Exclu",
AI1986="SAT","SAT",
AI1986="SPARE-ISSUE","SPARE-ISSUE",
AI1986="Fiber CAmtel","TRANS_FO_CAMTEL",
AI1986="Fiber AOF","Fiber AOF",
AI1986="Projet OCM (HUAWEI)","TRAVAUX-HUAWEI",
AI1986="Projet OCM (NOKIA)","TRAVAUX-NOKIA",
AI1986="ACCESS-ISSUE","ACCESS-ISSUE",
AI1986="Projet OCM (ZTE, NOKIA, autres projets)","TRAVAUX OCM",
AI1986="No root CAuse","No root cause",
AI1986="ODU HS","PDH",
AI1986="IP &amp; VLAN","PDH",
AI1986="Warehouse HUAWEI","SPARE-ISSUE",
AI1986="SPARE-HS","SPARE-ISSUE",
AI1986="Power Telco","BSS",AI1986="no impacts","no impacts"
),"")</f>
        <v>Exclu</v>
      </c>
      <c r="AH1986" s="57" t="str" cm="1">
        <f t="array" ref="AH1986">IFERROR(_xlfn.IFS(
AI1986="MPR ISSUE","TX ISSUE",
AI1986="BSS Hardware Issue","RAN ISSUE",
AI1986="Sites strategiques, MLL, Pylone, etc.","ENVTECH",
AI1986="AKTIVCO DEFAUT GE &amp; POWER Cabinet","POWER ISSUE",
AI1986="AKTIVCO Coupure ENEO &amp; Baisse de tension","POWER ISSUE",
AI1986="Coupure ENEO &amp; Baisse de tension","POWER ISSUE",
AI1986="Defaut GE &amp; POWER Cabinet","POWER ISSUE",
AI1986="Sharing","POWER ISSUE",
AI1986="Sites strategiques &amp; DataCenter","POWER ISSUE",
AI1986="Exclu","Exclu",
AI1986="SAT","TX ISSUE",
AI1986="SPARE-ISSUE","SPARE-ISSUE",
AI1986="Fiber CAmtel","TX ISSUE",
AI1986="Fiber AOF","TX ISSUE",
AI1986="Projet OCM (HUAWEI)","TRAVAUX-HUAWEI",
AI1986="Projet OCM (NOKIA)","TRAVAUX -NOKIA",
AI1986="ACCESS-ISSUE","ACCESS-ISSUE",
AI1986="Projet OCM (ZTE, NOKIA, autres projets)","TRAVAUX OCM",
AI1986="No root CAuse","No root cause",
AI1986="ODU HS","TX ISSUE",
AI1986="IP &amp; VLAN","TX ISSUE",
AI1986="Warehouse HUAWEI","SPARE-ISSUE",
AI1986="SPARE-HS","SPARE-ISSUE",
AI1986="Power Telco","RAN ISSUE",AI1986="no impacts","no impacts"
),"")</f>
        <v>Exclu</v>
      </c>
      <c r="AI1986" s="85" t="s">
        <v>5559</v>
      </c>
      <c r="AJ1986" s="57" t="str" cm="1">
        <f t="array" ref="AJ1986">IFERROR(_xlfn.IFS(
AI1986="MPR ISSUE","ACTIVE",
AI1986="BSS Hardware Issue","ACTIVE",
AI1986="Sites strategiques, MLL, Pylone, etc.","PASSIVE",
AI1986="AKTIVCO DEFAUT GE &amp; POWER Cabinet","PASSIVE",
AI1986="AKTIVCO Coupure ENEO &amp; Baisse de tension","PASSIVE",
AI1986="Coupure ENEO &amp; Baisse de tension","PASSIVE",
AI1986="Defaut GE &amp; POWER Cabinet","PASSIVE",
AI1986="Sharing","PASSIVE",
AI1986="Sites strategiques &amp; DataCenter","PASSIVE",
AI1986="Exclu","Exclu",
AI1986="SAT","ACTIVE",
AI1986="SPARE-ISSUE","SPARE-ISSUE",
AI1986="Fiber CAmtel","ACTIVE",
AI1986="Fiber AOF","ACTIVE",
AI1986="Projet OCM (HUAWEI)","PLANNED WORKS",
AI1986="Projet OCM (NOKIA)","PLANNED WORKS",
AI1986="ACCESS-ISSUE","ACCESS-ISSUE",
AI1986="Projet OCM (ZTE, NOKIA, autres projets)","PLANNED WORKS",
AI1986="No root CAuse","No root cause",
AI1986="ODU HS","ACTIVE",
AI1986="IP &amp; VLAN","ACTIVE",
AI1986="Warehouse HUAWEI","SPARE-ISSUE",
AI1986="SPARE-HS","SPARE-ISSUE",
AI1986="Power Telco","ACTIVE", AI1986="no impacts","no impacts"
),"")</f>
        <v>Exclu</v>
      </c>
      <c r="AK1986" s="23" t="s">
        <v>5537</v>
      </c>
      <c r="AL1986" s="23" t="str">
        <f t="shared" si="55"/>
        <v>CTR_077</v>
      </c>
      <c r="AN1986" s="9" t="s">
        <v>5537</v>
      </c>
      <c r="AO1986" s="23" t="str">
        <f>_xlfn.XLOOKUP(B1986,'INCIDENT-05-03-2026'!E:E,'INCIDENT-05-03-2026'!F:F,"")</f>
        <v/>
      </c>
      <c r="AP1986" s="7" t="s">
        <v>5537</v>
      </c>
      <c r="AQ1986" s="6"/>
      <c r="AR1986" s="7"/>
      <c r="AS1986" s="3" t="str">
        <f>_xlfn.XLOOKUP(B1986,'[3]tt num | region | site id'!$C:$C,'[3]tt num | region | site id'!$Q:$Q,"")</f>
        <v/>
      </c>
      <c r="AT1986" s="24" t="str">
        <f>_xlfn.XLOOKUP(B1986,'[4]Cells Huawei 03052026 12h'!$B:$B,'[4]Cells Huawei 03052026 12h'!$T:$T,"")</f>
        <v/>
      </c>
      <c r="AU1986" s="24" t="str">
        <f>_xlfn.XLOOKUP(B1986,'[5]cells down 02052026 8h50'!$B:$B,'[5]cells down 02052026 8h50'!$R:$R,"")</f>
        <v/>
      </c>
      <c r="AV1986" s="24" t="str">
        <f>_xlfn.XLOOKUP(B1986,'[5]cells down 02052026 13h50'!$B:$B,'[5]cells down 02052026 13h50'!$R:$R,"")</f>
        <v/>
      </c>
      <c r="AW1986" s="24" t="str">
        <f>_xlfn.XLOOKUP(B1986,'[5]cells down 02052026 13h50'!$B:$B,'[5]cells down 02052026 13h50'!$R:$R,"")</f>
        <v/>
      </c>
      <c r="AX1986" s="24" t="str">
        <f>_xlfn.XLOOKUP(B1986,'[6]cell downs 03052026 8h40 '!$B:$B,'[6]cell downs 03052026 8h40 '!$R:$R,"")</f>
        <v/>
      </c>
      <c r="AY1986" s="24" t="str">
        <f>_xlfn.XLOOKUP(B1986,'[7]ALL SITES DOWN'!$D:$D,'[7]ALL SITES DOWN'!$J:$J,"")</f>
        <v/>
      </c>
      <c r="AZ1986" s="24" t="str">
        <f>_xlfn.XLOOKUP(B1986,'[8]ALL SITES DOWN'!$D:$D,'[8]ALL SITES DOWN'!$J:$J,"")</f>
        <v/>
      </c>
      <c r="BA1986" s="9" t="str">
        <f>_xlfn.XLOOKUP(B1986,[9]sheet1!$AC:$AC,[9]sheet1!$AF:$AF,"")</f>
        <v/>
      </c>
      <c r="BB1986" s="14" t="s">
        <v>5537</v>
      </c>
      <c r="BC1986" s="14" t="s">
        <v>5537</v>
      </c>
      <c r="BD1986" s="14" t="str">
        <f>_xlfn.XLOOKUP(B1986,'[10]cell downs 18042026 17h'!$B:$B,'[10]cell downs 18042026 17h'!$B:$B,"")</f>
        <v/>
      </c>
      <c r="BE1986" s="14" t="str">
        <f>_xlfn.XLOOKUP(B1986,'[11]Cells Huawei 19042026 15h'!$B:$B,'[11]Cells Huawei 19042026 15h'!$B:$B,"")</f>
        <v/>
      </c>
      <c r="BF1986" s="9" t="str">
        <f>_xlfn.XLOOKUP(B1986,'[12]cells down 19042026 9H40'!$B:$B,'[12]cells down 19042026 9H40'!$B:$B,"")</f>
        <v/>
      </c>
      <c r="BG1986" s="9" t="s">
        <v>5537</v>
      </c>
      <c r="BH1986" s="9" t="s">
        <v>12</v>
      </c>
    </row>
    <row r="1987" spans="1:60" s="9" customFormat="1" x14ac:dyDescent="0.3">
      <c r="A1987" s="1" t="s">
        <v>4836</v>
      </c>
      <c r="B1987" s="8" t="s">
        <v>4837</v>
      </c>
      <c r="C1987" s="3" t="str">
        <f>_xlfn.XLOOKUP(B1987,'[1]daily break down'!$D:$D,'[1]daily break down'!$E:$E,"")</f>
        <v>Douala</v>
      </c>
      <c r="D1987" s="1" t="s">
        <v>21</v>
      </c>
      <c r="E1987" s="1" t="s">
        <v>30</v>
      </c>
      <c r="F1987" s="3" t="s">
        <v>31</v>
      </c>
      <c r="G1987" s="1" t="s">
        <v>32</v>
      </c>
      <c r="H1987" s="42" t="str">
        <f>_xlfn.XLOOKUP(B1987,[2]CALCULATION!$B:$B,[2]CALCULATION!$H:$H,"")</f>
        <v>ZTE</v>
      </c>
      <c r="I1987" s="34">
        <v>0</v>
      </c>
      <c r="J1987" s="34">
        <v>0</v>
      </c>
      <c r="K1987" s="34">
        <v>0</v>
      </c>
      <c r="L1987" s="34">
        <v>0</v>
      </c>
      <c r="M1987" s="34">
        <v>0</v>
      </c>
      <c r="N1987" s="34">
        <v>0</v>
      </c>
      <c r="O1987" s="34">
        <v>0</v>
      </c>
      <c r="P1987" s="34">
        <v>0</v>
      </c>
      <c r="Q1987" s="34">
        <v>0</v>
      </c>
      <c r="R1987" s="34">
        <v>0</v>
      </c>
      <c r="S1987" s="35">
        <v>0</v>
      </c>
      <c r="T1987" s="35">
        <v>0</v>
      </c>
      <c r="U1987" s="35">
        <v>0</v>
      </c>
      <c r="V1987" s="35">
        <v>0</v>
      </c>
      <c r="W1987" s="35">
        <v>0</v>
      </c>
      <c r="X1987" s="35">
        <v>0</v>
      </c>
      <c r="Y1987" s="35">
        <v>0</v>
      </c>
      <c r="Z1987" s="35">
        <v>0</v>
      </c>
      <c r="AA1987" s="35">
        <v>0</v>
      </c>
      <c r="AB1987" s="35">
        <v>0</v>
      </c>
      <c r="AC1987" s="35">
        <v>0</v>
      </c>
      <c r="AD1987" s="35">
        <v>0</v>
      </c>
      <c r="AE1987" s="58" t="s">
        <v>5559</v>
      </c>
      <c r="AF1987" s="58"/>
      <c r="AG1987" s="57" t="str" cm="1">
        <f t="array" ref="AG1987">IFERROR(_xlfn.IFS(
AI1987="MPR ISSUE","PDH",
AI1987="BSS Hardware Issue","BSS",
AI1987="Sites strategiques, MLL, Pylone, etc.","ENVTECH",
AI1987="AKTIVCO DEFAUT GE &amp; POWER Cabinet","AKTIVCO",
AI1987="AKTIVCO Coupure ENEO &amp; Baisse de tension","AKTIVCO GRID ONLY",
AI1987="Coupure ENEO &amp; Baisse de tension","IHS GRID ONLY",
AI1987="Defaut GE &amp; POWER Cabinet","IHS",
AI1987="Sharing","Partners",
AI1987="Sites strategiques &amp; DataCenter","SST &amp; DC",
AI1987="Exclu","Exclu",
AI1987="SAT","SAT",
AI1987="SPARE-ISSUE","SPARE-ISSUE",
AI1987="Fiber CAmtel","TRANS_FO_CAMTEL",
AI1987="Fiber AOF","Fiber AOF",
AI1987="Projet OCM (HUAWEI)","TRAVAUX-HUAWEI",
AI1987="Projet OCM (NOKIA)","TRAVAUX-NOKIA",
AI1987="ACCESS-ISSUE","ACCESS-ISSUE",
AI1987="Projet OCM (ZTE, NOKIA, autres projets)","TRAVAUX OCM",
AI1987="No root CAuse","No root cause",
AI1987="ODU HS","PDH",
AI1987="IP &amp; VLAN","PDH",
AI1987="Warehouse HUAWEI","SPARE-ISSUE",
AI1987="SPARE-HS","SPARE-ISSUE",
AI1987="Power Telco","BSS",AI1987="no impacts","no impacts"
),"")</f>
        <v>Exclu</v>
      </c>
      <c r="AH1987" s="57" t="str" cm="1">
        <f t="array" ref="AH1987">IFERROR(_xlfn.IFS(
AI1987="MPR ISSUE","TX ISSUE",
AI1987="BSS Hardware Issue","RAN ISSUE",
AI1987="Sites strategiques, MLL, Pylone, etc.","ENVTECH",
AI1987="AKTIVCO DEFAUT GE &amp; POWER Cabinet","POWER ISSUE",
AI1987="AKTIVCO Coupure ENEO &amp; Baisse de tension","POWER ISSUE",
AI1987="Coupure ENEO &amp; Baisse de tension","POWER ISSUE",
AI1987="Defaut GE &amp; POWER Cabinet","POWER ISSUE",
AI1987="Sharing","POWER ISSUE",
AI1987="Sites strategiques &amp; DataCenter","POWER ISSUE",
AI1987="Exclu","Exclu",
AI1987="SAT","TX ISSUE",
AI1987="SPARE-ISSUE","SPARE-ISSUE",
AI1987="Fiber CAmtel","TX ISSUE",
AI1987="Fiber AOF","TX ISSUE",
AI1987="Projet OCM (HUAWEI)","TRAVAUX-HUAWEI",
AI1987="Projet OCM (NOKIA)","TRAVAUX -NOKIA",
AI1987="ACCESS-ISSUE","ACCESS-ISSUE",
AI1987="Projet OCM (ZTE, NOKIA, autres projets)","TRAVAUX OCM",
AI1987="No root CAuse","No root cause",
AI1987="ODU HS","TX ISSUE",
AI1987="IP &amp; VLAN","TX ISSUE",
AI1987="Warehouse HUAWEI","SPARE-ISSUE",
AI1987="SPARE-HS","SPARE-ISSUE",
AI1987="Power Telco","RAN ISSUE",AI1987="no impacts","no impacts"
),"")</f>
        <v>Exclu</v>
      </c>
      <c r="AI1987" s="85" t="s">
        <v>5559</v>
      </c>
      <c r="AJ1987" s="57" t="str" cm="1">
        <f t="array" ref="AJ1987">IFERROR(_xlfn.IFS(
AI1987="MPR ISSUE","ACTIVE",
AI1987="BSS Hardware Issue","ACTIVE",
AI1987="Sites strategiques, MLL, Pylone, etc.","PASSIVE",
AI1987="AKTIVCO DEFAUT GE &amp; POWER Cabinet","PASSIVE",
AI1987="AKTIVCO Coupure ENEO &amp; Baisse de tension","PASSIVE",
AI1987="Coupure ENEO &amp; Baisse de tension","PASSIVE",
AI1987="Defaut GE &amp; POWER Cabinet","PASSIVE",
AI1987="Sharing","PASSIVE",
AI1987="Sites strategiques &amp; DataCenter","PASSIVE",
AI1987="Exclu","Exclu",
AI1987="SAT","ACTIVE",
AI1987="SPARE-ISSUE","SPARE-ISSUE",
AI1987="Fiber CAmtel","ACTIVE",
AI1987="Fiber AOF","ACTIVE",
AI1987="Projet OCM (HUAWEI)","PLANNED WORKS",
AI1987="Projet OCM (NOKIA)","PLANNED WORKS",
AI1987="ACCESS-ISSUE","ACCESS-ISSUE",
AI1987="Projet OCM (ZTE, NOKIA, autres projets)","PLANNED WORKS",
AI1987="No root CAuse","No root cause",
AI1987="ODU HS","ACTIVE",
AI1987="IP &amp; VLAN","ACTIVE",
AI1987="Warehouse HUAWEI","SPARE-ISSUE",
AI1987="SPARE-HS","SPARE-ISSUE",
AI1987="Power Telco","ACTIVE", AI1987="no impacts","no impacts"
),"")</f>
        <v>Exclu</v>
      </c>
      <c r="AK1987" s="23" t="s">
        <v>5537</v>
      </c>
      <c r="AL1987" s="23" t="str">
        <f t="shared" si="55"/>
        <v>LIT_612</v>
      </c>
      <c r="AN1987" s="9" t="s">
        <v>5537</v>
      </c>
      <c r="AO1987" s="23" t="str">
        <f>_xlfn.XLOOKUP(B1987,'INCIDENT-05-03-2026'!E:E,'INCIDENT-05-03-2026'!F:F,"")</f>
        <v/>
      </c>
      <c r="AP1987" s="7" t="s">
        <v>5537</v>
      </c>
      <c r="AQ1987" s="6"/>
      <c r="AR1987" s="7"/>
      <c r="AS1987" s="3" t="str">
        <f>_xlfn.XLOOKUP(B1987,'[3]tt num | region | site id'!$C:$C,'[3]tt num | region | site id'!$Q:$Q,"")</f>
        <v/>
      </c>
      <c r="AT1987" s="24" t="str">
        <f>_xlfn.XLOOKUP(B1987,'[4]Cells Huawei 03052026 12h'!$B:$B,'[4]Cells Huawei 03052026 12h'!$T:$T,"")</f>
        <v/>
      </c>
      <c r="AU1987" s="24" t="str">
        <f>_xlfn.XLOOKUP(B1987,'[5]cells down 02052026 8h50'!$B:$B,'[5]cells down 02052026 8h50'!$R:$R,"")</f>
        <v/>
      </c>
      <c r="AV1987" s="24" t="str">
        <f>_xlfn.XLOOKUP(B1987,'[5]cells down 02052026 13h50'!$B:$B,'[5]cells down 02052026 13h50'!$R:$R,"")</f>
        <v/>
      </c>
      <c r="AW1987" s="24" t="str">
        <f>_xlfn.XLOOKUP(B1987,'[5]cells down 02052026 13h50'!$B:$B,'[5]cells down 02052026 13h50'!$R:$R,"")</f>
        <v/>
      </c>
      <c r="AX1987" s="24" t="str">
        <f>_xlfn.XLOOKUP(B1987,'[6]cell downs 03052026 8h40 '!$B:$B,'[6]cell downs 03052026 8h40 '!$R:$R,"")</f>
        <v/>
      </c>
      <c r="AY1987" s="24" t="str">
        <f>_xlfn.XLOOKUP(B1987,'[7]ALL SITES DOWN'!$D:$D,'[7]ALL SITES DOWN'!$J:$J,"")</f>
        <v/>
      </c>
      <c r="AZ1987" s="24" t="str">
        <f>_xlfn.XLOOKUP(B1987,'[8]ALL SITES DOWN'!$D:$D,'[8]ALL SITES DOWN'!$J:$J,"")</f>
        <v/>
      </c>
      <c r="BA1987" s="9" t="str">
        <f>_xlfn.XLOOKUP(B1987,[9]sheet1!$AC:$AC,[9]sheet1!$AF:$AF,"")</f>
        <v/>
      </c>
      <c r="BB1987" s="14" t="s">
        <v>5537</v>
      </c>
      <c r="BC1987" s="14" t="s">
        <v>5537</v>
      </c>
      <c r="BD1987" s="14" t="str">
        <f>_xlfn.XLOOKUP(B1987,'[10]cell downs 18042026 17h'!$B:$B,'[10]cell downs 18042026 17h'!$B:$B,"")</f>
        <v/>
      </c>
      <c r="BE1987" s="14" t="str">
        <f>_xlfn.XLOOKUP(B1987,'[11]Cells Huawei 19042026 15h'!$B:$B,'[11]Cells Huawei 19042026 15h'!$B:$B,"")</f>
        <v/>
      </c>
      <c r="BF1987" s="9" t="str">
        <f>_xlfn.XLOOKUP(B1987,'[12]cells down 19042026 9H40'!$B:$B,'[12]cells down 19042026 9H40'!$B:$B,"")</f>
        <v/>
      </c>
      <c r="BG1987" s="9" t="s">
        <v>5537</v>
      </c>
      <c r="BH1987" s="9" t="s">
        <v>5537</v>
      </c>
    </row>
    <row r="1988" spans="1:60" s="9" customFormat="1" x14ac:dyDescent="0.3">
      <c r="A1988" s="1" t="s">
        <v>3858</v>
      </c>
      <c r="B1988" s="8" t="s">
        <v>3859</v>
      </c>
      <c r="C1988" s="3" t="str">
        <f>_xlfn.XLOOKUP(B1988,'[1]daily break down'!$D:$D,'[1]daily break down'!$E:$E,"")</f>
        <v>NORD</v>
      </c>
      <c r="D1988" s="1" t="s">
        <v>11</v>
      </c>
      <c r="E1988" s="1" t="s">
        <v>96</v>
      </c>
      <c r="F1988" s="3" t="s">
        <v>23</v>
      </c>
      <c r="G1988" s="1" t="s">
        <v>3860</v>
      </c>
      <c r="H1988" s="40" t="str">
        <f>_xlfn.XLOOKUP(B1988,[2]CALCULATION!$B:$B,[2]CALCULATION!$H:$H,"")</f>
        <v>HUAWEI</v>
      </c>
      <c r="I1988" s="34">
        <v>0</v>
      </c>
      <c r="J1988" s="34">
        <v>0</v>
      </c>
      <c r="K1988" s="34">
        <v>0</v>
      </c>
      <c r="L1988" s="34">
        <v>0</v>
      </c>
      <c r="M1988" s="34">
        <v>0</v>
      </c>
      <c r="N1988" s="34">
        <v>0</v>
      </c>
      <c r="O1988" s="34">
        <v>0</v>
      </c>
      <c r="P1988" s="34">
        <v>0</v>
      </c>
      <c r="Q1988" s="34">
        <v>0</v>
      </c>
      <c r="R1988" s="34">
        <v>0</v>
      </c>
      <c r="S1988" s="35">
        <v>0</v>
      </c>
      <c r="T1988" s="35">
        <v>0</v>
      </c>
      <c r="U1988" s="35">
        <v>0</v>
      </c>
      <c r="V1988" s="35">
        <v>0</v>
      </c>
      <c r="W1988" s="35">
        <v>0</v>
      </c>
      <c r="X1988" s="35">
        <v>0</v>
      </c>
      <c r="Y1988" s="35">
        <v>0</v>
      </c>
      <c r="Z1988" s="35">
        <v>0</v>
      </c>
      <c r="AA1988" s="35">
        <v>0</v>
      </c>
      <c r="AB1988" s="35">
        <v>0</v>
      </c>
      <c r="AC1988" s="35">
        <v>0</v>
      </c>
      <c r="AD1988" s="35">
        <v>0</v>
      </c>
      <c r="AE1988" s="58" t="s">
        <v>5560</v>
      </c>
      <c r="AF1988" s="58"/>
      <c r="AG1988" s="57" t="str" cm="1">
        <f t="array" ref="AG1988">IFERROR(_xlfn.IFS(
AI1988="MPR ISSUE","PDH",
AI1988="BSS Hardware Issue","BSS",
AI1988="Sites strategiques, MLL, Pylone, etc.","ENVTECH",
AI1988="AKTIVCO DEFAUT GE &amp; POWER Cabinet","AKTIVCO",
AI1988="AKTIVCO Coupure ENEO &amp; Baisse de tension","AKTIVCO GRID ONLY",
AI1988="Coupure ENEO &amp; Baisse de tension","IHS GRID ONLY",
AI1988="Defaut GE &amp; POWER Cabinet","IHS",
AI1988="Sharing","Partners",
AI1988="Sites strategiques &amp; DataCenter","SST &amp; DC",
AI1988="Exclu","Exclu",
AI1988="SAT","SAT",
AI1988="SPARE-ISSUE","SPARE-ISSUE",
AI1988="Fiber CAmtel","TRANS_FO_CAMTEL",
AI1988="Fiber AOF","Fiber AOF",
AI1988="Projet OCM (HUAWEI)","TRAVAUX-HUAWEI",
AI1988="Projet OCM (NOKIA)","TRAVAUX-NOKIA",
AI1988="ACCESS-ISSUE","ACCESS-ISSUE",
AI1988="Projet OCM (ZTE, NOKIA, autres projets)","TRAVAUX OCM",
AI1988="No root CAuse","No root cause",
AI1988="ODU HS","PDH",
AI1988="IP &amp; VLAN","PDH",
AI1988="Warehouse HUAWEI","SPARE-ISSUE",
AI1988="SPARE-HS","SPARE-ISSUE",
AI1988="Power Telco","BSS",AI1988="no impacts","no impacts"
),"")</f>
        <v>no impacts</v>
      </c>
      <c r="AH1988" s="57" t="str" cm="1">
        <f t="array" ref="AH1988">IFERROR(_xlfn.IFS(
AI1988="MPR ISSUE","TX ISSUE",
AI1988="BSS Hardware Issue","RAN ISSUE",
AI1988="Sites strategiques, MLL, Pylone, etc.","ENVTECH",
AI1988="AKTIVCO DEFAUT GE &amp; POWER Cabinet","POWER ISSUE",
AI1988="AKTIVCO Coupure ENEO &amp; Baisse de tension","POWER ISSUE",
AI1988="Coupure ENEO &amp; Baisse de tension","POWER ISSUE",
AI1988="Defaut GE &amp; POWER Cabinet","POWER ISSUE",
AI1988="Sharing","POWER ISSUE",
AI1988="Sites strategiques &amp; DataCenter","POWER ISSUE",
AI1988="Exclu","Exclu",
AI1988="SAT","TX ISSUE",
AI1988="SPARE-ISSUE","SPARE-ISSUE",
AI1988="Fiber CAmtel","TX ISSUE",
AI1988="Fiber AOF","TX ISSUE",
AI1988="Projet OCM (HUAWEI)","TRAVAUX-HUAWEI",
AI1988="Projet OCM (NOKIA)","TRAVAUX -NOKIA",
AI1988="ACCESS-ISSUE","ACCESS-ISSUE",
AI1988="Projet OCM (ZTE, NOKIA, autres projets)","TRAVAUX OCM",
AI1988="No root CAuse","No root cause",
AI1988="ODU HS","TX ISSUE",
AI1988="IP &amp; VLAN","TX ISSUE",
AI1988="Warehouse HUAWEI","SPARE-ISSUE",
AI1988="SPARE-HS","SPARE-ISSUE",
AI1988="Power Telco","RAN ISSUE",AI1988="no impacts","no impacts"
),"")</f>
        <v>no impacts</v>
      </c>
      <c r="AI1988" s="85" t="s">
        <v>5998</v>
      </c>
      <c r="AJ1988" s="57" t="str" cm="1">
        <f t="array" ref="AJ1988">IFERROR(_xlfn.IFS(
AI1988="MPR ISSUE","ACTIVE",
AI1988="BSS Hardware Issue","ACTIVE",
AI1988="Sites strategiques, MLL, Pylone, etc.","PASSIVE",
AI1988="AKTIVCO DEFAUT GE &amp; POWER Cabinet","PASSIVE",
AI1988="AKTIVCO Coupure ENEO &amp; Baisse de tension","PASSIVE",
AI1988="Coupure ENEO &amp; Baisse de tension","PASSIVE",
AI1988="Defaut GE &amp; POWER Cabinet","PASSIVE",
AI1988="Sharing","PASSIVE",
AI1988="Sites strategiques &amp; DataCenter","PASSIVE",
AI1988="Exclu","Exclu",
AI1988="SAT","ACTIVE",
AI1988="SPARE-ISSUE","SPARE-ISSUE",
AI1988="Fiber CAmtel","ACTIVE",
AI1988="Fiber AOF","ACTIVE",
AI1988="Projet OCM (HUAWEI)","PLANNED WORKS",
AI1988="Projet OCM (NOKIA)","PLANNED WORKS",
AI1988="ACCESS-ISSUE","ACCESS-ISSUE",
AI1988="Projet OCM (ZTE, NOKIA, autres projets)","PLANNED WORKS",
AI1988="No root CAuse","No root cause",
AI1988="ODU HS","ACTIVE",
AI1988="IP &amp; VLAN","ACTIVE",
AI1988="Warehouse HUAWEI","SPARE-ISSUE",
AI1988="SPARE-HS","SPARE-ISSUE",
AI1988="Power Telco","ACTIVE", AI1988="no impacts","no impacts"
),"")</f>
        <v>no impacts</v>
      </c>
      <c r="AK1988" s="23" t="s">
        <v>5537</v>
      </c>
      <c r="AL1988" s="23" t="str">
        <f t="shared" si="55"/>
        <v>NRD_112</v>
      </c>
      <c r="AN1988" s="9" t="s">
        <v>5537</v>
      </c>
      <c r="AO1988" s="23" t="str">
        <f>_xlfn.XLOOKUP(B1988,'INCIDENT-05-03-2026'!E:E,'INCIDENT-05-03-2026'!F:F,"")</f>
        <v/>
      </c>
      <c r="AP1988" s="7" t="s">
        <v>5537</v>
      </c>
      <c r="AQ1988" s="6"/>
      <c r="AR1988" s="7"/>
      <c r="AS1988" s="3" t="str">
        <f>_xlfn.XLOOKUP(B1988,'[3]tt num | region | site id'!$C:$C,'[3]tt num | region | site id'!$Q:$Q,"")</f>
        <v/>
      </c>
      <c r="AT1988" s="24" t="str">
        <f>_xlfn.XLOOKUP(B1988,'[4]Cells Huawei 03052026 12h'!$B:$B,'[4]Cells Huawei 03052026 12h'!$T:$T,"")</f>
        <v/>
      </c>
      <c r="AU1988" s="24" t="str">
        <f>_xlfn.XLOOKUP(B1988,'[5]cells down 02052026 8h50'!$B:$B,'[5]cells down 02052026 8h50'!$R:$R,"")</f>
        <v/>
      </c>
      <c r="AV1988" s="24" t="str">
        <f>_xlfn.XLOOKUP(B1988,'[5]cells down 02052026 13h50'!$B:$B,'[5]cells down 02052026 13h50'!$R:$R,"")</f>
        <v/>
      </c>
      <c r="AW1988" s="24" t="str">
        <f>_xlfn.XLOOKUP(B1988,'[5]cells down 02052026 13h50'!$B:$B,'[5]cells down 02052026 13h50'!$R:$R,"")</f>
        <v/>
      </c>
      <c r="AX1988" s="24" t="str">
        <f>_xlfn.XLOOKUP(B1988,'[6]cell downs 03052026 8h40 '!$B:$B,'[6]cell downs 03052026 8h40 '!$R:$R,"")</f>
        <v/>
      </c>
      <c r="AY1988" s="24" t="str">
        <f>_xlfn.XLOOKUP(B1988,'[7]ALL SITES DOWN'!$D:$D,'[7]ALL SITES DOWN'!$J:$J,"")</f>
        <v/>
      </c>
      <c r="AZ1988" s="24" t="str">
        <f>_xlfn.XLOOKUP(B1988,'[8]ALL SITES DOWN'!$D:$D,'[8]ALL SITES DOWN'!$J:$J,"")</f>
        <v/>
      </c>
      <c r="BA1988" s="9" t="str">
        <f>_xlfn.XLOOKUP(B1988,[9]sheet1!$AC:$AC,[9]sheet1!$AF:$AF,"")</f>
        <v/>
      </c>
      <c r="BB1988" s="14" t="s">
        <v>5537</v>
      </c>
      <c r="BC1988" s="14" t="s">
        <v>5537</v>
      </c>
      <c r="BD1988" s="14" t="str">
        <f>_xlfn.XLOOKUP(B1988,'[10]cell downs 18042026 17h'!$B:$B,'[10]cell downs 18042026 17h'!$B:$B,"")</f>
        <v/>
      </c>
      <c r="BE1988" s="14" t="str">
        <f>_xlfn.XLOOKUP(B1988,'[11]Cells Huawei 19042026 15h'!$B:$B,'[11]Cells Huawei 19042026 15h'!$B:$B,"")</f>
        <v>NRD_112</v>
      </c>
      <c r="BF1988" s="9" t="str">
        <f>_xlfn.XLOOKUP(B1988,'[12]cells down 19042026 9H40'!$B:$B,'[12]cells down 19042026 9H40'!$B:$B,"")</f>
        <v/>
      </c>
      <c r="BG1988" s="9" t="s">
        <v>3859</v>
      </c>
      <c r="BH1988" s="9" t="s">
        <v>318</v>
      </c>
    </row>
    <row r="1989" spans="1:60" s="9" customFormat="1" x14ac:dyDescent="0.3">
      <c r="A1989" s="1" t="s">
        <v>4098</v>
      </c>
      <c r="B1989" s="8" t="s">
        <v>4099</v>
      </c>
      <c r="C1989" s="3" t="str">
        <f>_xlfn.XLOOKUP(B1989,'[1]daily break down'!$D:$D,'[1]daily break down'!$E:$E,"")</f>
        <v>OUEST</v>
      </c>
      <c r="D1989" s="1" t="s">
        <v>11</v>
      </c>
      <c r="E1989" s="1" t="s">
        <v>96</v>
      </c>
      <c r="F1989" s="3" t="s">
        <v>102</v>
      </c>
      <c r="G1989" s="1" t="s">
        <v>4100</v>
      </c>
      <c r="H1989" s="40" t="str">
        <f>_xlfn.XLOOKUP(B1989,[2]CALCULATION!$B:$B,[2]CALCULATION!$H:$H,"")</f>
        <v>HUAWEI</v>
      </c>
      <c r="I1989" s="34">
        <v>0</v>
      </c>
      <c r="J1989" s="34">
        <v>0</v>
      </c>
      <c r="K1989" s="34">
        <v>0</v>
      </c>
      <c r="L1989" s="34">
        <v>0</v>
      </c>
      <c r="M1989" s="34">
        <v>0</v>
      </c>
      <c r="N1989" s="34">
        <v>0</v>
      </c>
      <c r="O1989" s="34">
        <v>0</v>
      </c>
      <c r="P1989" s="34">
        <v>0</v>
      </c>
      <c r="Q1989" s="34">
        <v>0</v>
      </c>
      <c r="R1989" s="34">
        <v>0</v>
      </c>
      <c r="S1989" s="35">
        <v>0</v>
      </c>
      <c r="T1989" s="35">
        <v>0</v>
      </c>
      <c r="U1989" s="35">
        <v>0</v>
      </c>
      <c r="V1989" s="35">
        <v>0</v>
      </c>
      <c r="W1989" s="35">
        <v>0</v>
      </c>
      <c r="X1989" s="35">
        <v>0</v>
      </c>
      <c r="Y1989" s="35">
        <v>0</v>
      </c>
      <c r="Z1989" s="35">
        <v>0</v>
      </c>
      <c r="AA1989" s="35">
        <v>0</v>
      </c>
      <c r="AB1989" s="35">
        <v>0</v>
      </c>
      <c r="AC1989" s="35">
        <v>0</v>
      </c>
      <c r="AD1989" s="35">
        <v>0</v>
      </c>
      <c r="AE1989" s="58" t="s">
        <v>5560</v>
      </c>
      <c r="AF1989" s="58"/>
      <c r="AG1989" s="57" t="str" cm="1">
        <f t="array" ref="AG1989">IFERROR(_xlfn.IFS(
AI1989="MPR ISSUE","PDH",
AI1989="BSS Hardware Issue","BSS",
AI1989="Sites strategiques, MLL, Pylone, etc.","ENVTECH",
AI1989="AKTIVCO DEFAUT GE &amp; POWER Cabinet","AKTIVCO",
AI1989="AKTIVCO Coupure ENEO &amp; Baisse de tension","AKTIVCO GRID ONLY",
AI1989="Coupure ENEO &amp; Baisse de tension","IHS GRID ONLY",
AI1989="Defaut GE &amp; POWER Cabinet","IHS",
AI1989="Sharing","Partners",
AI1989="Sites strategiques &amp; DataCenter","SST &amp; DC",
AI1989="Exclu","Exclu",
AI1989="SAT","SAT",
AI1989="SPARE-ISSUE","SPARE-ISSUE",
AI1989="Fiber CAmtel","TRANS_FO_CAMTEL",
AI1989="Fiber AOF","Fiber AOF",
AI1989="Projet OCM (HUAWEI)","TRAVAUX-HUAWEI",
AI1989="Projet OCM (NOKIA)","TRAVAUX-NOKIA",
AI1989="ACCESS-ISSUE","ACCESS-ISSUE",
AI1989="Projet OCM (ZTE, NOKIA, autres projets)","TRAVAUX OCM",
AI1989="No root CAuse","No root cause",
AI1989="ODU HS","PDH",
AI1989="IP &amp; VLAN","PDH",
AI1989="Warehouse HUAWEI","SPARE-ISSUE",
AI1989="SPARE-HS","SPARE-ISSUE",
AI1989="Power Telco","BSS",AI1989="no impacts","no impacts"
),"")</f>
        <v>no impacts</v>
      </c>
      <c r="AH1989" s="57" t="str" cm="1">
        <f t="array" ref="AH1989">IFERROR(_xlfn.IFS(
AI1989="MPR ISSUE","TX ISSUE",
AI1989="BSS Hardware Issue","RAN ISSUE",
AI1989="Sites strategiques, MLL, Pylone, etc.","ENVTECH",
AI1989="AKTIVCO DEFAUT GE &amp; POWER Cabinet","POWER ISSUE",
AI1989="AKTIVCO Coupure ENEO &amp; Baisse de tension","POWER ISSUE",
AI1989="Coupure ENEO &amp; Baisse de tension","POWER ISSUE",
AI1989="Defaut GE &amp; POWER Cabinet","POWER ISSUE",
AI1989="Sharing","POWER ISSUE",
AI1989="Sites strategiques &amp; DataCenter","POWER ISSUE",
AI1989="Exclu","Exclu",
AI1989="SAT","TX ISSUE",
AI1989="SPARE-ISSUE","SPARE-ISSUE",
AI1989="Fiber CAmtel","TX ISSUE",
AI1989="Fiber AOF","TX ISSUE",
AI1989="Projet OCM (HUAWEI)","TRAVAUX-HUAWEI",
AI1989="Projet OCM (NOKIA)","TRAVAUX -NOKIA",
AI1989="ACCESS-ISSUE","ACCESS-ISSUE",
AI1989="Projet OCM (ZTE, NOKIA, autres projets)","TRAVAUX OCM",
AI1989="No root CAuse","No root cause",
AI1989="ODU HS","TX ISSUE",
AI1989="IP &amp; VLAN","TX ISSUE",
AI1989="Warehouse HUAWEI","SPARE-ISSUE",
AI1989="SPARE-HS","SPARE-ISSUE",
AI1989="Power Telco","RAN ISSUE",AI1989="no impacts","no impacts"
),"")</f>
        <v>no impacts</v>
      </c>
      <c r="AI1989" s="85" t="s">
        <v>5998</v>
      </c>
      <c r="AJ1989" s="57" t="str" cm="1">
        <f t="array" ref="AJ1989">IFERROR(_xlfn.IFS(
AI1989="MPR ISSUE","ACTIVE",
AI1989="BSS Hardware Issue","ACTIVE",
AI1989="Sites strategiques, MLL, Pylone, etc.","PASSIVE",
AI1989="AKTIVCO DEFAUT GE &amp; POWER Cabinet","PASSIVE",
AI1989="AKTIVCO Coupure ENEO &amp; Baisse de tension","PASSIVE",
AI1989="Coupure ENEO &amp; Baisse de tension","PASSIVE",
AI1989="Defaut GE &amp; POWER Cabinet","PASSIVE",
AI1989="Sharing","PASSIVE",
AI1989="Sites strategiques &amp; DataCenter","PASSIVE",
AI1989="Exclu","Exclu",
AI1989="SAT","ACTIVE",
AI1989="SPARE-ISSUE","SPARE-ISSUE",
AI1989="Fiber CAmtel","ACTIVE",
AI1989="Fiber AOF","ACTIVE",
AI1989="Projet OCM (HUAWEI)","PLANNED WORKS",
AI1989="Projet OCM (NOKIA)","PLANNED WORKS",
AI1989="ACCESS-ISSUE","ACCESS-ISSUE",
AI1989="Projet OCM (ZTE, NOKIA, autres projets)","PLANNED WORKS",
AI1989="No root CAuse","No root cause",
AI1989="ODU HS","ACTIVE",
AI1989="IP &amp; VLAN","ACTIVE",
AI1989="Warehouse HUAWEI","SPARE-ISSUE",
AI1989="SPARE-HS","SPARE-ISSUE",
AI1989="Power Telco","ACTIVE", AI1989="no impacts","no impacts"
),"")</f>
        <v>no impacts</v>
      </c>
      <c r="AK1989" s="23" t="s">
        <v>5537</v>
      </c>
      <c r="AL1989" s="23" t="str">
        <f t="shared" si="55"/>
        <v>OST_209</v>
      </c>
      <c r="AN1989" s="9" t="s">
        <v>5537</v>
      </c>
      <c r="AO1989" s="23" t="str">
        <f>_xlfn.XLOOKUP(B1989,'INCIDENT-05-03-2026'!E:E,'INCIDENT-05-03-2026'!F:F,"")</f>
        <v/>
      </c>
      <c r="AP1989" s="7" t="s">
        <v>5537</v>
      </c>
      <c r="AQ1989" s="6"/>
      <c r="AR1989" s="7"/>
      <c r="AS1989" s="3" t="str">
        <f>_xlfn.XLOOKUP(B1989,'[3]tt num | region | site id'!$C:$C,'[3]tt num | region | site id'!$Q:$Q,"")</f>
        <v/>
      </c>
      <c r="AT1989" s="24" t="str">
        <f>_xlfn.XLOOKUP(B1989,'[4]Cells Huawei 03052026 12h'!$B:$B,'[4]Cells Huawei 03052026 12h'!$T:$T,"")</f>
        <v/>
      </c>
      <c r="AU1989" s="24" t="str">
        <f>_xlfn.XLOOKUP(B1989,'[5]cells down 02052026 8h50'!$B:$B,'[5]cells down 02052026 8h50'!$R:$R,"")</f>
        <v/>
      </c>
      <c r="AV1989" s="24" t="str">
        <f>_xlfn.XLOOKUP(B1989,'[5]cells down 02052026 13h50'!$B:$B,'[5]cells down 02052026 13h50'!$R:$R,"")</f>
        <v/>
      </c>
      <c r="AW1989" s="24" t="str">
        <f>_xlfn.XLOOKUP(B1989,'[5]cells down 02052026 13h50'!$B:$B,'[5]cells down 02052026 13h50'!$R:$R,"")</f>
        <v/>
      </c>
      <c r="AX1989" s="24" t="str">
        <f>_xlfn.XLOOKUP(B1989,'[6]cell downs 03052026 8h40 '!$B:$B,'[6]cell downs 03052026 8h40 '!$R:$R,"")</f>
        <v/>
      </c>
      <c r="AY1989" s="24" t="str">
        <f>_xlfn.XLOOKUP(B1989,'[7]ALL SITES DOWN'!$D:$D,'[7]ALL SITES DOWN'!$J:$J,"")</f>
        <v/>
      </c>
      <c r="AZ1989" s="24" t="str">
        <f>_xlfn.XLOOKUP(B1989,'[8]ALL SITES DOWN'!$D:$D,'[8]ALL SITES DOWN'!$J:$J,"")</f>
        <v/>
      </c>
      <c r="BA1989" s="9" t="str">
        <f>_xlfn.XLOOKUP(B1989,[9]sheet1!$AC:$AC,[9]sheet1!$AF:$AF,"")</f>
        <v/>
      </c>
      <c r="BB1989" s="14" t="s">
        <v>5537</v>
      </c>
      <c r="BC1989" s="14" t="s">
        <v>5537</v>
      </c>
      <c r="BD1989" s="14" t="str">
        <f>_xlfn.XLOOKUP(B1989,'[10]cell downs 18042026 17h'!$B:$B,'[10]cell downs 18042026 17h'!$B:$B,"")</f>
        <v/>
      </c>
      <c r="BE1989" s="14" t="str">
        <f>_xlfn.XLOOKUP(B1989,'[11]Cells Huawei 19042026 15h'!$B:$B,'[11]Cells Huawei 19042026 15h'!$B:$B,"")</f>
        <v/>
      </c>
      <c r="BF1989" s="9" t="str">
        <f>_xlfn.XLOOKUP(B1989,'[12]cells down 19042026 9H40'!$B:$B,'[12]cells down 19042026 9H40'!$B:$B,"")</f>
        <v/>
      </c>
      <c r="BG1989" s="9" t="s">
        <v>4099</v>
      </c>
      <c r="BH1989" s="9" t="s">
        <v>594</v>
      </c>
    </row>
    <row r="1990" spans="1:60" s="9" customFormat="1" x14ac:dyDescent="0.3">
      <c r="A1990" s="1" t="s">
        <v>4278</v>
      </c>
      <c r="B1990" s="8" t="s">
        <v>4279</v>
      </c>
      <c r="C1990" s="3" t="str">
        <f>_xlfn.XLOOKUP(B1990,'[1]daily break down'!$D:$D,'[1]daily break down'!$E:$E,"")</f>
        <v>OUEST</v>
      </c>
      <c r="D1990" s="1" t="s">
        <v>11</v>
      </c>
      <c r="E1990" s="1" t="s">
        <v>12</v>
      </c>
      <c r="F1990" s="3" t="s">
        <v>102</v>
      </c>
      <c r="G1990" s="1" t="s">
        <v>4278</v>
      </c>
      <c r="H1990" s="40" t="str">
        <f>_xlfn.XLOOKUP(B1990,[2]CALCULATION!$B:$B,[2]CALCULATION!$H:$H,"")</f>
        <v>HUAWEI</v>
      </c>
      <c r="I1990" s="34">
        <v>0</v>
      </c>
      <c r="J1990" s="34">
        <v>0</v>
      </c>
      <c r="K1990" s="34">
        <v>0</v>
      </c>
      <c r="L1990" s="34">
        <v>0</v>
      </c>
      <c r="M1990" s="34">
        <v>0</v>
      </c>
      <c r="N1990" s="34">
        <v>0</v>
      </c>
      <c r="O1990" s="34">
        <v>0</v>
      </c>
      <c r="P1990" s="34">
        <v>0</v>
      </c>
      <c r="Q1990" s="34">
        <v>0</v>
      </c>
      <c r="R1990" s="34">
        <v>0</v>
      </c>
      <c r="S1990" s="35">
        <v>0</v>
      </c>
      <c r="T1990" s="35">
        <v>0</v>
      </c>
      <c r="U1990" s="35">
        <v>0</v>
      </c>
      <c r="V1990" s="35">
        <v>0</v>
      </c>
      <c r="W1990" s="35">
        <v>0</v>
      </c>
      <c r="X1990" s="35">
        <v>0</v>
      </c>
      <c r="Y1990" s="35">
        <v>0</v>
      </c>
      <c r="Z1990" s="35">
        <v>0</v>
      </c>
      <c r="AA1990" s="35">
        <v>0</v>
      </c>
      <c r="AB1990" s="35">
        <v>0</v>
      </c>
      <c r="AC1990" s="35">
        <v>0</v>
      </c>
      <c r="AD1990" s="35">
        <v>0</v>
      </c>
      <c r="AE1990" s="58" t="s">
        <v>5560</v>
      </c>
      <c r="AF1990" s="58"/>
      <c r="AG1990" s="57" t="str" cm="1">
        <f t="array" ref="AG1990">IFERROR(_xlfn.IFS(
AI1990="MPR ISSUE","PDH",
AI1990="BSS Hardware Issue","BSS",
AI1990="Sites strategiques, MLL, Pylone, etc.","ENVTECH",
AI1990="AKTIVCO DEFAUT GE &amp; POWER Cabinet","AKTIVCO",
AI1990="AKTIVCO Coupure ENEO &amp; Baisse de tension","AKTIVCO GRID ONLY",
AI1990="Coupure ENEO &amp; Baisse de tension","IHS GRID ONLY",
AI1990="Defaut GE &amp; POWER Cabinet","IHS",
AI1990="Sharing","Partners",
AI1990="Sites strategiques &amp; DataCenter","SST &amp; DC",
AI1990="Exclu","Exclu",
AI1990="SAT","SAT",
AI1990="SPARE-ISSUE","SPARE-ISSUE",
AI1990="Fiber CAmtel","TRANS_FO_CAMTEL",
AI1990="Fiber AOF","Fiber AOF",
AI1990="Projet OCM (HUAWEI)","TRAVAUX-HUAWEI",
AI1990="Projet OCM (NOKIA)","TRAVAUX-NOKIA",
AI1990="ACCESS-ISSUE","ACCESS-ISSUE",
AI1990="Projet OCM (ZTE, NOKIA, autres projets)","TRAVAUX OCM",
AI1990="No root CAuse","No root cause",
AI1990="ODU HS","PDH",
AI1990="IP &amp; VLAN","PDH",
AI1990="Warehouse HUAWEI","SPARE-ISSUE",
AI1990="SPARE-HS","SPARE-ISSUE",
AI1990="Power Telco","BSS",AI1990="no impacts","no impacts"
),"")</f>
        <v>no impacts</v>
      </c>
      <c r="AH1990" s="57" t="str" cm="1">
        <f t="array" ref="AH1990">IFERROR(_xlfn.IFS(
AI1990="MPR ISSUE","TX ISSUE",
AI1990="BSS Hardware Issue","RAN ISSUE",
AI1990="Sites strategiques, MLL, Pylone, etc.","ENVTECH",
AI1990="AKTIVCO DEFAUT GE &amp; POWER Cabinet","POWER ISSUE",
AI1990="AKTIVCO Coupure ENEO &amp; Baisse de tension","POWER ISSUE",
AI1990="Coupure ENEO &amp; Baisse de tension","POWER ISSUE",
AI1990="Defaut GE &amp; POWER Cabinet","POWER ISSUE",
AI1990="Sharing","POWER ISSUE",
AI1990="Sites strategiques &amp; DataCenter","POWER ISSUE",
AI1990="Exclu","Exclu",
AI1990="SAT","TX ISSUE",
AI1990="SPARE-ISSUE","SPARE-ISSUE",
AI1990="Fiber CAmtel","TX ISSUE",
AI1990="Fiber AOF","TX ISSUE",
AI1990="Projet OCM (HUAWEI)","TRAVAUX-HUAWEI",
AI1990="Projet OCM (NOKIA)","TRAVAUX -NOKIA",
AI1990="ACCESS-ISSUE","ACCESS-ISSUE",
AI1990="Projet OCM (ZTE, NOKIA, autres projets)","TRAVAUX OCM",
AI1990="No root CAuse","No root cause",
AI1990="ODU HS","TX ISSUE",
AI1990="IP &amp; VLAN","TX ISSUE",
AI1990="Warehouse HUAWEI","SPARE-ISSUE",
AI1990="SPARE-HS","SPARE-ISSUE",
AI1990="Power Telco","RAN ISSUE",AI1990="no impacts","no impacts"
),"")</f>
        <v>no impacts</v>
      </c>
      <c r="AI1990" s="85" t="s">
        <v>5998</v>
      </c>
      <c r="AJ1990" s="57" t="str" cm="1">
        <f t="array" ref="AJ1990">IFERROR(_xlfn.IFS(
AI1990="MPR ISSUE","ACTIVE",
AI1990="BSS Hardware Issue","ACTIVE",
AI1990="Sites strategiques, MLL, Pylone, etc.","PASSIVE",
AI1990="AKTIVCO DEFAUT GE &amp; POWER Cabinet","PASSIVE",
AI1990="AKTIVCO Coupure ENEO &amp; Baisse de tension","PASSIVE",
AI1990="Coupure ENEO &amp; Baisse de tension","PASSIVE",
AI1990="Defaut GE &amp; POWER Cabinet","PASSIVE",
AI1990="Sharing","PASSIVE",
AI1990="Sites strategiques &amp; DataCenter","PASSIVE",
AI1990="Exclu","Exclu",
AI1990="SAT","ACTIVE",
AI1990="SPARE-ISSUE","SPARE-ISSUE",
AI1990="Fiber CAmtel","ACTIVE",
AI1990="Fiber AOF","ACTIVE",
AI1990="Projet OCM (HUAWEI)","PLANNED WORKS",
AI1990="Projet OCM (NOKIA)","PLANNED WORKS",
AI1990="ACCESS-ISSUE","ACCESS-ISSUE",
AI1990="Projet OCM (ZTE, NOKIA, autres projets)","PLANNED WORKS",
AI1990="No root CAuse","No root cause",
AI1990="ODU HS","ACTIVE",
AI1990="IP &amp; VLAN","ACTIVE",
AI1990="Warehouse HUAWEI","SPARE-ISSUE",
AI1990="SPARE-HS","SPARE-ISSUE",
AI1990="Power Telco","ACTIVE", AI1990="no impacts","no impacts"
),"")</f>
        <v>no impacts</v>
      </c>
      <c r="AK1990" s="23" t="s">
        <v>5537</v>
      </c>
      <c r="AL1990" s="23" t="str">
        <f t="shared" si="55"/>
        <v>OST_022</v>
      </c>
      <c r="AN1990" s="9" t="s">
        <v>5537</v>
      </c>
      <c r="AO1990" s="23" t="str">
        <f>_xlfn.XLOOKUP(B1990,'INCIDENT-05-03-2026'!E:E,'INCIDENT-05-03-2026'!F:F,"")</f>
        <v/>
      </c>
      <c r="AP1990" s="7" t="s">
        <v>5537</v>
      </c>
      <c r="AQ1990" s="6"/>
      <c r="AR1990" s="7"/>
      <c r="AS1990" s="3" t="str">
        <f>_xlfn.XLOOKUP(B1990,'[3]tt num | region | site id'!$C:$C,'[3]tt num | region | site id'!$Q:$Q,"")</f>
        <v/>
      </c>
      <c r="AT1990" s="24" t="str">
        <f>_xlfn.XLOOKUP(B1990,'[4]Cells Huawei 03052026 12h'!$B:$B,'[4]Cells Huawei 03052026 12h'!$T:$T,"")</f>
        <v/>
      </c>
      <c r="AU1990" s="24" t="str">
        <f>_xlfn.XLOOKUP(B1990,'[5]cells down 02052026 8h50'!$B:$B,'[5]cells down 02052026 8h50'!$R:$R,"")</f>
        <v/>
      </c>
      <c r="AV1990" s="24" t="str">
        <f>_xlfn.XLOOKUP(B1990,'[5]cells down 02052026 13h50'!$B:$B,'[5]cells down 02052026 13h50'!$R:$R,"")</f>
        <v/>
      </c>
      <c r="AW1990" s="24" t="str">
        <f>_xlfn.XLOOKUP(B1990,'[5]cells down 02052026 13h50'!$B:$B,'[5]cells down 02052026 13h50'!$R:$R,"")</f>
        <v/>
      </c>
      <c r="AX1990" s="24" t="str">
        <f>_xlfn.XLOOKUP(B1990,'[6]cell downs 03052026 8h40 '!$B:$B,'[6]cell downs 03052026 8h40 '!$R:$R,"")</f>
        <v/>
      </c>
      <c r="AY1990" s="24" t="str">
        <f>_xlfn.XLOOKUP(B1990,'[7]ALL SITES DOWN'!$D:$D,'[7]ALL SITES DOWN'!$J:$J,"")</f>
        <v/>
      </c>
      <c r="AZ1990" s="24" t="str">
        <f>_xlfn.XLOOKUP(B1990,'[8]ALL SITES DOWN'!$D:$D,'[8]ALL SITES DOWN'!$J:$J,"")</f>
        <v/>
      </c>
      <c r="BA1990" s="9" t="str">
        <f>_xlfn.XLOOKUP(B1990,[9]sheet1!$AC:$AC,[9]sheet1!$AF:$AF,"")</f>
        <v/>
      </c>
      <c r="BB1990" s="14" t="s">
        <v>5537</v>
      </c>
      <c r="BC1990" s="14" t="s">
        <v>5537</v>
      </c>
      <c r="BD1990" s="14" t="str">
        <f>_xlfn.XLOOKUP(B1990,'[10]cell downs 18042026 17h'!$B:$B,'[10]cell downs 18042026 17h'!$B:$B,"")</f>
        <v/>
      </c>
      <c r="BE1990" s="14" t="str">
        <f>_xlfn.XLOOKUP(B1990,'[11]Cells Huawei 19042026 15h'!$B:$B,'[11]Cells Huawei 19042026 15h'!$B:$B,"")</f>
        <v>OST_022</v>
      </c>
      <c r="BF1990" s="9" t="str">
        <f>_xlfn.XLOOKUP(B1990,'[12]cells down 19042026 9H40'!$B:$B,'[12]cells down 19042026 9H40'!$B:$B,"")</f>
        <v/>
      </c>
      <c r="BG1990" s="9" t="s">
        <v>4279</v>
      </c>
      <c r="BH1990" s="9" t="s">
        <v>5537</v>
      </c>
    </row>
    <row r="1991" spans="1:60" s="9" customFormat="1" x14ac:dyDescent="0.3">
      <c r="A1991" s="1" t="s">
        <v>3510</v>
      </c>
      <c r="B1991" s="1" t="s">
        <v>3561</v>
      </c>
      <c r="C1991" s="3" t="str">
        <f>_xlfn.XLOOKUP(B1991,'[1]daily break down'!$D:$D,'[1]daily break down'!$E:$E,"")</f>
        <v>LITTORAL</v>
      </c>
      <c r="D1991" s="1" t="s">
        <v>11</v>
      </c>
      <c r="E1991" s="1" t="s">
        <v>12</v>
      </c>
      <c r="F1991" s="3" t="s">
        <v>31</v>
      </c>
      <c r="G1991" s="1" t="s">
        <v>3510</v>
      </c>
      <c r="H1991" s="42" t="str">
        <f>_xlfn.XLOOKUP(B1991,[2]CALCULATION!$B:$B,[2]CALCULATION!$H:$H,"")</f>
        <v>ZTE</v>
      </c>
      <c r="I1991" s="34">
        <v>0</v>
      </c>
      <c r="J1991" s="34">
        <v>0</v>
      </c>
      <c r="K1991" s="34">
        <v>0</v>
      </c>
      <c r="L1991" s="34">
        <v>0</v>
      </c>
      <c r="M1991" s="34">
        <v>0</v>
      </c>
      <c r="N1991" s="34">
        <v>0</v>
      </c>
      <c r="O1991" s="34">
        <v>0</v>
      </c>
      <c r="P1991" s="34">
        <v>0</v>
      </c>
      <c r="Q1991" s="34">
        <v>0</v>
      </c>
      <c r="R1991" s="34">
        <v>0</v>
      </c>
      <c r="S1991" s="35">
        <v>0</v>
      </c>
      <c r="T1991" s="35">
        <v>0</v>
      </c>
      <c r="U1991" s="35">
        <v>0</v>
      </c>
      <c r="V1991" s="35">
        <v>0</v>
      </c>
      <c r="W1991" s="35">
        <v>0</v>
      </c>
      <c r="X1991" s="35">
        <v>0</v>
      </c>
      <c r="Y1991" s="35">
        <v>0</v>
      </c>
      <c r="Z1991" s="35">
        <v>0</v>
      </c>
      <c r="AA1991" s="35">
        <v>0</v>
      </c>
      <c r="AB1991" s="35">
        <v>0</v>
      </c>
      <c r="AC1991" s="35">
        <v>0</v>
      </c>
      <c r="AD1991" s="35">
        <v>0</v>
      </c>
      <c r="AE1991" s="58" t="s">
        <v>5560</v>
      </c>
      <c r="AF1991" s="58"/>
      <c r="AG1991" s="57" t="str" cm="1">
        <f t="array" ref="AG1991">IFERROR(_xlfn.IFS(
AI1991="MPR ISSUE","PDH",
AI1991="BSS Hardware Issue","BSS",
AI1991="Sites strategiques, MLL, Pylone, etc.","ENVTECH",
AI1991="AKTIVCO DEFAUT GE &amp; POWER Cabinet","AKTIVCO",
AI1991="AKTIVCO Coupure ENEO &amp; Baisse de tension","AKTIVCO GRID ONLY",
AI1991="Coupure ENEO &amp; Baisse de tension","IHS GRID ONLY",
AI1991="Defaut GE &amp; POWER Cabinet","IHS",
AI1991="Sharing","Partners",
AI1991="Sites strategiques &amp; DataCenter","SST &amp; DC",
AI1991="Exclu","Exclu",
AI1991="SAT","SAT",
AI1991="SPARE-ISSUE","SPARE-ISSUE",
AI1991="Fiber CAmtel","TRANS_FO_CAMTEL",
AI1991="Fiber AOF","Fiber AOF",
AI1991="Projet OCM (HUAWEI)","TRAVAUX-HUAWEI",
AI1991="Projet OCM (NOKIA)","TRAVAUX-NOKIA",
AI1991="ACCESS-ISSUE","ACCESS-ISSUE",
AI1991="Projet OCM (ZTE, NOKIA, autres projets)","TRAVAUX OCM",
AI1991="No root CAuse","No root cause",
AI1991="ODU HS","PDH",
AI1991="IP &amp; VLAN","PDH",
AI1991="Warehouse HUAWEI","SPARE-ISSUE",
AI1991="SPARE-HS","SPARE-ISSUE",
AI1991="Power Telco","BSS",AI1991="no impacts","no impacts"
),"")</f>
        <v>no impacts</v>
      </c>
      <c r="AH1991" s="57" t="str" cm="1">
        <f t="array" ref="AH1991">IFERROR(_xlfn.IFS(
AI1991="MPR ISSUE","TX ISSUE",
AI1991="BSS Hardware Issue","RAN ISSUE",
AI1991="Sites strategiques, MLL, Pylone, etc.","ENVTECH",
AI1991="AKTIVCO DEFAUT GE &amp; POWER Cabinet","POWER ISSUE",
AI1991="AKTIVCO Coupure ENEO &amp; Baisse de tension","POWER ISSUE",
AI1991="Coupure ENEO &amp; Baisse de tension","POWER ISSUE",
AI1991="Defaut GE &amp; POWER Cabinet","POWER ISSUE",
AI1991="Sharing","POWER ISSUE",
AI1991="Sites strategiques &amp; DataCenter","POWER ISSUE",
AI1991="Exclu","Exclu",
AI1991="SAT","TX ISSUE",
AI1991="SPARE-ISSUE","SPARE-ISSUE",
AI1991="Fiber CAmtel","TX ISSUE",
AI1991="Fiber AOF","TX ISSUE",
AI1991="Projet OCM (HUAWEI)","TRAVAUX-HUAWEI",
AI1991="Projet OCM (NOKIA)","TRAVAUX -NOKIA",
AI1991="ACCESS-ISSUE","ACCESS-ISSUE",
AI1991="Projet OCM (ZTE, NOKIA, autres projets)","TRAVAUX OCM",
AI1991="No root CAuse","No root cause",
AI1991="ODU HS","TX ISSUE",
AI1991="IP &amp; VLAN","TX ISSUE",
AI1991="Warehouse HUAWEI","SPARE-ISSUE",
AI1991="SPARE-HS","SPARE-ISSUE",
AI1991="Power Telco","RAN ISSUE",AI1991="no impacts","no impacts"
),"")</f>
        <v>no impacts</v>
      </c>
      <c r="AI1991" s="85" t="s">
        <v>5998</v>
      </c>
      <c r="AJ1991" s="57" t="str" cm="1">
        <f t="array" ref="AJ1991">IFERROR(_xlfn.IFS(
AI1991="MPR ISSUE","ACTIVE",
AI1991="BSS Hardware Issue","ACTIVE",
AI1991="Sites strategiques, MLL, Pylone, etc.","PASSIVE",
AI1991="AKTIVCO DEFAUT GE &amp; POWER Cabinet","PASSIVE",
AI1991="AKTIVCO Coupure ENEO &amp; Baisse de tension","PASSIVE",
AI1991="Coupure ENEO &amp; Baisse de tension","PASSIVE",
AI1991="Defaut GE &amp; POWER Cabinet","PASSIVE",
AI1991="Sharing","PASSIVE",
AI1991="Sites strategiques &amp; DataCenter","PASSIVE",
AI1991="Exclu","Exclu",
AI1991="SAT","ACTIVE",
AI1991="SPARE-ISSUE","SPARE-ISSUE",
AI1991="Fiber CAmtel","ACTIVE",
AI1991="Fiber AOF","ACTIVE",
AI1991="Projet OCM (HUAWEI)","PLANNED WORKS",
AI1991="Projet OCM (NOKIA)","PLANNED WORKS",
AI1991="ACCESS-ISSUE","ACCESS-ISSUE",
AI1991="Projet OCM (ZTE, NOKIA, autres projets)","PLANNED WORKS",
AI1991="No root CAuse","No root cause",
AI1991="ODU HS","ACTIVE",
AI1991="IP &amp; VLAN","ACTIVE",
AI1991="Warehouse HUAWEI","SPARE-ISSUE",
AI1991="SPARE-HS","SPARE-ISSUE",
AI1991="Power Telco","ACTIVE", AI1991="no impacts","no impacts"
),"")</f>
        <v>no impacts</v>
      </c>
      <c r="AK1991" s="23" t="s">
        <v>5537</v>
      </c>
      <c r="AL1991" s="23" t="str">
        <f t="shared" si="55"/>
        <v>LIT_113</v>
      </c>
      <c r="AN1991" s="9" t="s">
        <v>5537</v>
      </c>
      <c r="AO1991" s="23" t="str">
        <f>_xlfn.XLOOKUP(B1991,'INCIDENT-05-03-2026'!E:E,'INCIDENT-05-03-2026'!F:F,"")</f>
        <v/>
      </c>
      <c r="AP1991" s="7" t="s">
        <v>5537</v>
      </c>
      <c r="AQ1991" s="6"/>
      <c r="AR1991" s="7"/>
      <c r="AS1991" s="3" t="str">
        <f>_xlfn.XLOOKUP(B1991,'[3]tt num | region | site id'!$C:$C,'[3]tt num | region | site id'!$Q:$Q,"")</f>
        <v/>
      </c>
      <c r="AT1991" s="24" t="str">
        <f>_xlfn.XLOOKUP(B1991,'[4]Cells Huawei 03052026 12h'!$B:$B,'[4]Cells Huawei 03052026 12h'!$T:$T,"")</f>
        <v/>
      </c>
      <c r="AU1991" s="24" t="str">
        <f>_xlfn.XLOOKUP(B1991,'[5]cells down 02052026 8h50'!$B:$B,'[5]cells down 02052026 8h50'!$R:$R,"")</f>
        <v/>
      </c>
      <c r="AV1991" s="24" t="str">
        <f>_xlfn.XLOOKUP(B1991,'[5]cells down 02052026 13h50'!$B:$B,'[5]cells down 02052026 13h50'!$R:$R,"")</f>
        <v/>
      </c>
      <c r="AW1991" s="24" t="str">
        <f>_xlfn.XLOOKUP(B1991,'[5]cells down 02052026 13h50'!$B:$B,'[5]cells down 02052026 13h50'!$R:$R,"")</f>
        <v/>
      </c>
      <c r="AX1991" s="24" t="str">
        <f>_xlfn.XLOOKUP(B1991,'[6]cell downs 03052026 8h40 '!$B:$B,'[6]cell downs 03052026 8h40 '!$R:$R,"")</f>
        <v/>
      </c>
      <c r="AY1991" s="24" t="str">
        <f>_xlfn.XLOOKUP(B1991,'[7]ALL SITES DOWN'!$D:$D,'[7]ALL SITES DOWN'!$J:$J,"")</f>
        <v/>
      </c>
      <c r="AZ1991" s="24" t="str">
        <f>_xlfn.XLOOKUP(B1991,'[8]ALL SITES DOWN'!$D:$D,'[8]ALL SITES DOWN'!$J:$J,"")</f>
        <v/>
      </c>
      <c r="BA1991" s="9" t="str">
        <f>_xlfn.XLOOKUP(B1991,[9]sheet1!$AC:$AC,[9]sheet1!$AF:$AF,"")</f>
        <v/>
      </c>
      <c r="BB1991" s="14" t="s">
        <v>5537</v>
      </c>
      <c r="BC1991" s="14" t="s">
        <v>5537</v>
      </c>
      <c r="BD1991" s="14" t="str">
        <f>_xlfn.XLOOKUP(B1991,'[10]cell downs 18042026 17h'!$B:$B,'[10]cell downs 18042026 17h'!$B:$B,"")</f>
        <v/>
      </c>
      <c r="BE1991" s="14" t="str">
        <f>_xlfn.XLOOKUP(B1991,'[11]Cells Huawei 19042026 15h'!$B:$B,'[11]Cells Huawei 19042026 15h'!$B:$B,"")</f>
        <v/>
      </c>
      <c r="BF1991" s="9" t="str">
        <f>_xlfn.XLOOKUP(B1991,'[12]cells down 19042026 9H40'!$B:$B,'[12]cells down 19042026 9H40'!$B:$B,"")</f>
        <v>LIT_113</v>
      </c>
      <c r="BG1991" s="9" t="s">
        <v>3561</v>
      </c>
      <c r="BH1991" s="9" t="s">
        <v>302</v>
      </c>
    </row>
    <row r="1992" spans="1:60" s="9" customFormat="1" x14ac:dyDescent="0.3">
      <c r="A1992" s="1" t="s">
        <v>3680</v>
      </c>
      <c r="B1992" s="8" t="s">
        <v>3681</v>
      </c>
      <c r="C1992" s="3" t="str">
        <f>_xlfn.XLOOKUP(B1992,'[1]daily break down'!$D:$D,'[1]daily break down'!$E:$E,"")</f>
        <v>CENTRE</v>
      </c>
      <c r="D1992" s="1" t="s">
        <v>21</v>
      </c>
      <c r="E1992" s="1" t="s">
        <v>122</v>
      </c>
      <c r="F1992" s="3" t="s">
        <v>69</v>
      </c>
      <c r="G1992" s="1" t="s">
        <v>3680</v>
      </c>
      <c r="H1992" s="42" t="str">
        <f>_xlfn.XLOOKUP(B1992,[2]CALCULATION!$B:$B,[2]CALCULATION!$H:$H,"")</f>
        <v>ZTE</v>
      </c>
      <c r="I1992" s="34">
        <v>0</v>
      </c>
      <c r="J1992" s="34">
        <v>0</v>
      </c>
      <c r="K1992" s="34">
        <v>0</v>
      </c>
      <c r="L1992" s="34">
        <v>0</v>
      </c>
      <c r="M1992" s="34">
        <v>0</v>
      </c>
      <c r="N1992" s="34">
        <v>0</v>
      </c>
      <c r="O1992" s="34">
        <v>0</v>
      </c>
      <c r="P1992" s="34">
        <v>0</v>
      </c>
      <c r="Q1992" s="34">
        <v>0</v>
      </c>
      <c r="R1992" s="34">
        <v>0</v>
      </c>
      <c r="S1992" s="35">
        <v>0</v>
      </c>
      <c r="T1992" s="35">
        <v>0</v>
      </c>
      <c r="U1992" s="35">
        <v>0</v>
      </c>
      <c r="V1992" s="35">
        <v>0</v>
      </c>
      <c r="W1992" s="35">
        <v>0</v>
      </c>
      <c r="X1992" s="35">
        <v>0</v>
      </c>
      <c r="Y1992" s="35">
        <v>0</v>
      </c>
      <c r="Z1992" s="35">
        <v>0</v>
      </c>
      <c r="AA1992" s="35">
        <v>0</v>
      </c>
      <c r="AB1992" s="35">
        <v>0</v>
      </c>
      <c r="AC1992" s="35">
        <v>0</v>
      </c>
      <c r="AD1992" s="35">
        <v>0</v>
      </c>
      <c r="AE1992" s="58" t="s">
        <v>5560</v>
      </c>
      <c r="AF1992" s="58"/>
      <c r="AG1992" s="57" t="str" cm="1">
        <f t="array" ref="AG1992">IFERROR(_xlfn.IFS(
AI1992="MPR ISSUE","PDH",
AI1992="BSS Hardware Issue","BSS",
AI1992="Sites strategiques, MLL, Pylone, etc.","ENVTECH",
AI1992="AKTIVCO DEFAUT GE &amp; POWER Cabinet","AKTIVCO",
AI1992="AKTIVCO Coupure ENEO &amp; Baisse de tension","AKTIVCO GRID ONLY",
AI1992="Coupure ENEO &amp; Baisse de tension","IHS GRID ONLY",
AI1992="Defaut GE &amp; POWER Cabinet","IHS",
AI1992="Sharing","Partners",
AI1992="Sites strategiques &amp; DataCenter","SST &amp; DC",
AI1992="Exclu","Exclu",
AI1992="SAT","SAT",
AI1992="SPARE-ISSUE","SPARE-ISSUE",
AI1992="Fiber CAmtel","TRANS_FO_CAMTEL",
AI1992="Fiber AOF","Fiber AOF",
AI1992="Projet OCM (HUAWEI)","TRAVAUX-HUAWEI",
AI1992="Projet OCM (NOKIA)","TRAVAUX-NOKIA",
AI1992="ACCESS-ISSUE","ACCESS-ISSUE",
AI1992="Projet OCM (ZTE, NOKIA, autres projets)","TRAVAUX OCM",
AI1992="No root CAuse","No root cause",
AI1992="ODU HS","PDH",
AI1992="IP &amp; VLAN","PDH",
AI1992="Warehouse HUAWEI","SPARE-ISSUE",
AI1992="SPARE-HS","SPARE-ISSUE",
AI1992="Power Telco","BSS",AI1992="no impacts","no impacts"
),"")</f>
        <v>ENVTECH</v>
      </c>
      <c r="AH1992" s="57" t="str" cm="1">
        <f t="array" ref="AH1992">IFERROR(_xlfn.IFS(
AI1992="MPR ISSUE","TX ISSUE",
AI1992="BSS Hardware Issue","RAN ISSUE",
AI1992="Sites strategiques, MLL, Pylone, etc.","ENVTECH",
AI1992="AKTIVCO DEFAUT GE &amp; POWER Cabinet","POWER ISSUE",
AI1992="AKTIVCO Coupure ENEO &amp; Baisse de tension","POWER ISSUE",
AI1992="Coupure ENEO &amp; Baisse de tension","POWER ISSUE",
AI1992="Defaut GE &amp; POWER Cabinet","POWER ISSUE",
AI1992="Sharing","POWER ISSUE",
AI1992="Sites strategiques &amp; DataCenter","POWER ISSUE",
AI1992="Exclu","Exclu",
AI1992="SAT","TX ISSUE",
AI1992="SPARE-ISSUE","SPARE-ISSUE",
AI1992="Fiber CAmtel","TX ISSUE",
AI1992="Fiber AOF","TX ISSUE",
AI1992="Projet OCM (HUAWEI)","TRAVAUX-HUAWEI",
AI1992="Projet OCM (NOKIA)","TRAVAUX -NOKIA",
AI1992="ACCESS-ISSUE","ACCESS-ISSUE",
AI1992="Projet OCM (ZTE, NOKIA, autres projets)","TRAVAUX OCM",
AI1992="No root CAuse","No root cause",
AI1992="ODU HS","TX ISSUE",
AI1992="IP &amp; VLAN","TX ISSUE",
AI1992="Warehouse HUAWEI","SPARE-ISSUE",
AI1992="SPARE-HS","SPARE-ISSUE",
AI1992="Power Telco","RAN ISSUE",AI1992="no impacts","no impacts"
),"")</f>
        <v>ENVTECH</v>
      </c>
      <c r="AI1992" s="85" t="s">
        <v>5323</v>
      </c>
      <c r="AJ1992" s="57" t="str" cm="1">
        <f t="array" ref="AJ1992">IFERROR(_xlfn.IFS(
AI1992="MPR ISSUE","ACTIVE",
AI1992="BSS Hardware Issue","ACTIVE",
AI1992="Sites strategiques, MLL, Pylone, etc.","PASSIVE",
AI1992="AKTIVCO DEFAUT GE &amp; POWER Cabinet","PASSIVE",
AI1992="AKTIVCO Coupure ENEO &amp; Baisse de tension","PASSIVE",
AI1992="Coupure ENEO &amp; Baisse de tension","PASSIVE",
AI1992="Defaut GE &amp; POWER Cabinet","PASSIVE",
AI1992="Sharing","PASSIVE",
AI1992="Sites strategiques &amp; DataCenter","PASSIVE",
AI1992="Exclu","Exclu",
AI1992="SAT","ACTIVE",
AI1992="SPARE-ISSUE","SPARE-ISSUE",
AI1992="Fiber CAmtel","ACTIVE",
AI1992="Fiber AOF","ACTIVE",
AI1992="Projet OCM (HUAWEI)","PLANNED WORKS",
AI1992="Projet OCM (NOKIA)","PLANNED WORKS",
AI1992="ACCESS-ISSUE","ACCESS-ISSUE",
AI1992="Projet OCM (ZTE, NOKIA, autres projets)","PLANNED WORKS",
AI1992="No root CAuse","No root cause",
AI1992="ODU HS","ACTIVE",
AI1992="IP &amp; VLAN","ACTIVE",
AI1992="Warehouse HUAWEI","SPARE-ISSUE",
AI1992="SPARE-HS","SPARE-ISSUE",
AI1992="Power Telco","ACTIVE", AI1992="no impacts","no impacts"
),"")</f>
        <v>PASSIVE</v>
      </c>
      <c r="AK1992" s="23" t="s">
        <v>5877</v>
      </c>
      <c r="AL1992" s="23" t="str">
        <f t="shared" si="55"/>
        <v>SUD_122</v>
      </c>
      <c r="AN1992" s="9" t="s">
        <v>5537</v>
      </c>
      <c r="AO1992" s="23" t="str">
        <f>_xlfn.XLOOKUP(B1992,'INCIDENT-05-03-2026'!E:E,'INCIDENT-05-03-2026'!F:F,"")</f>
        <v/>
      </c>
      <c r="AP1992" s="7" t="s">
        <v>5537</v>
      </c>
      <c r="AQ1992" s="6"/>
      <c r="AR1992" s="7"/>
      <c r="AS1992" s="3" t="str">
        <f>_xlfn.XLOOKUP(B1992,'[3]tt num | region | site id'!$C:$C,'[3]tt num | region | site id'!$Q:$Q,"")</f>
        <v/>
      </c>
      <c r="AT1992" s="24" t="str">
        <f>_xlfn.XLOOKUP(B1992,'[4]Cells Huawei 03052026 12h'!$B:$B,'[4]Cells Huawei 03052026 12h'!$T:$T,"")</f>
        <v/>
      </c>
      <c r="AU1992" s="24" t="str">
        <f>_xlfn.XLOOKUP(B1992,'[5]cells down 02052026 8h50'!$B:$B,'[5]cells down 02052026 8h50'!$R:$R,"")</f>
        <v>(05/03/2026 cell zte):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v>
      </c>
      <c r="AV1992" s="24" t="str">
        <f>_xlfn.XLOOKUP(B1992,'[5]cells down 02052026 13h50'!$B:$B,'[5]cells down 02052026 13h50'!$R:$R,"")</f>
        <v>(05/03/2026 cell zte): 02/05/2026 : En attente du suuport de Camusat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v>
      </c>
      <c r="AW1992" s="24" t="str">
        <f>_xlfn.XLOOKUP(B1992,'[5]cells down 02052026 13h50'!$B:$B,'[5]cells down 02052026 13h50'!$R:$R,"")</f>
        <v>(05/03/2026 cell zte): 02/05/2026 : En attente du suuport de Camusat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v>
      </c>
      <c r="AX1992" s="24" t="str">
        <f>_xlfn.XLOOKUP(B1992,'[6]cell downs 03052026 8h40 '!$B:$B,'[6]cell downs 03052026 8h40 '!$R:$R,"")</f>
        <v/>
      </c>
      <c r="AY1992" s="24" t="str">
        <f>_xlfn.XLOOKUP(B1992,'[7]ALL SITES DOWN'!$D:$D,'[7]ALL SITES DOWN'!$J:$J,"")</f>
        <v/>
      </c>
      <c r="AZ1992" s="24" t="str">
        <f>_xlfn.XLOOKUP(B1992,'[8]ALL SITES DOWN'!$D:$D,'[8]ALL SITES DOWN'!$J:$J,"")</f>
        <v/>
      </c>
      <c r="BA1992" s="9" t="str">
        <f>_xlfn.XLOOKUP(B1992,[9]sheet1!$AC:$AC,[9]sheet1!$AF:$AF,"")</f>
        <v/>
      </c>
      <c r="BB1992" s="14" t="s">
        <v>5537</v>
      </c>
      <c r="BC1992" s="14" t="s">
        <v>5537</v>
      </c>
      <c r="BD1992" s="14" t="str">
        <f>_xlfn.XLOOKUP(B1992,'[10]cell downs 18042026 17h'!$B:$B,'[10]cell downs 18042026 17h'!$B:$B,"")</f>
        <v/>
      </c>
      <c r="BE1992" s="14" t="str">
        <f>_xlfn.XLOOKUP(B1992,'[11]Cells Huawei 19042026 15h'!$B:$B,'[11]Cells Huawei 19042026 15h'!$B:$B,"")</f>
        <v/>
      </c>
      <c r="BF1992" s="9" t="str">
        <f>_xlfn.XLOOKUP(B1992,'[12]cells down 19042026 9H40'!$B:$B,'[12]cells down 19042026 9H40'!$B:$B,"")</f>
        <v>SUD_122</v>
      </c>
      <c r="BG1992" s="9" t="s">
        <v>5537</v>
      </c>
      <c r="BH1992" s="9" t="s">
        <v>12</v>
      </c>
    </row>
    <row r="1993" spans="1:60" s="9" customFormat="1" x14ac:dyDescent="0.3">
      <c r="A1993" s="1" t="s">
        <v>4017</v>
      </c>
      <c r="B1993" s="1" t="s">
        <v>4018</v>
      </c>
      <c r="C1993" s="3" t="str">
        <f>_xlfn.XLOOKUP(B1993,'[1]daily break down'!$D:$D,'[1]daily break down'!$E:$E,"")</f>
        <v>CENTRE</v>
      </c>
      <c r="D1993" s="1" t="s">
        <v>11</v>
      </c>
      <c r="E1993" s="1" t="s">
        <v>318</v>
      </c>
      <c r="F1993" s="3" t="s">
        <v>69</v>
      </c>
      <c r="G1993" s="1" t="s">
        <v>4019</v>
      </c>
      <c r="H1993" s="42" t="str">
        <f>_xlfn.XLOOKUP(B1993,[2]CALCULATION!$B:$B,[2]CALCULATION!$H:$H,"")</f>
        <v>ZTE</v>
      </c>
      <c r="I1993" s="34">
        <v>0</v>
      </c>
      <c r="J1993" s="34">
        <v>0</v>
      </c>
      <c r="K1993" s="34">
        <v>0</v>
      </c>
      <c r="L1993" s="34">
        <v>0</v>
      </c>
      <c r="M1993" s="34">
        <v>0</v>
      </c>
      <c r="N1993" s="34">
        <v>0</v>
      </c>
      <c r="O1993" s="34">
        <v>0</v>
      </c>
      <c r="P1993" s="34">
        <v>0</v>
      </c>
      <c r="Q1993" s="34">
        <v>0</v>
      </c>
      <c r="R1993" s="34">
        <v>0</v>
      </c>
      <c r="S1993" s="35">
        <v>0</v>
      </c>
      <c r="T1993" s="35">
        <v>0</v>
      </c>
      <c r="U1993" s="35">
        <v>0</v>
      </c>
      <c r="V1993" s="35">
        <v>0</v>
      </c>
      <c r="W1993" s="35">
        <v>0</v>
      </c>
      <c r="X1993" s="35">
        <v>0</v>
      </c>
      <c r="Y1993" s="35">
        <v>0</v>
      </c>
      <c r="Z1993" s="35">
        <v>0</v>
      </c>
      <c r="AA1993" s="35">
        <v>0</v>
      </c>
      <c r="AB1993" s="35">
        <v>0</v>
      </c>
      <c r="AC1993" s="35">
        <v>0</v>
      </c>
      <c r="AD1993" s="35">
        <v>0</v>
      </c>
      <c r="AE1993" s="58" t="s">
        <v>5560</v>
      </c>
      <c r="AF1993" s="58"/>
      <c r="AG1993" s="57" t="str" cm="1">
        <f t="array" ref="AG1993">IFERROR(_xlfn.IFS(
AI1993="MPR ISSUE","PDH",
AI1993="BSS Hardware Issue","BSS",
AI1993="Sites strategiques, MLL, Pylone, etc.","ENVTECH",
AI1993="AKTIVCO DEFAUT GE &amp; POWER Cabinet","AKTIVCO",
AI1993="AKTIVCO Coupure ENEO &amp; Baisse de tension","AKTIVCO GRID ONLY",
AI1993="Coupure ENEO &amp; Baisse de tension","IHS GRID ONLY",
AI1993="Defaut GE &amp; POWER Cabinet","IHS",
AI1993="Sharing","Partners",
AI1993="Sites strategiques &amp; DataCenter","SST &amp; DC",
AI1993="Exclu","Exclu",
AI1993="SAT","SAT",
AI1993="SPARE-ISSUE","SPARE-ISSUE",
AI1993="Fiber CAmtel","TRANS_FO_CAMTEL",
AI1993="Fiber AOF","Fiber AOF",
AI1993="Projet OCM (HUAWEI)","TRAVAUX-HUAWEI",
AI1993="Projet OCM (NOKIA)","TRAVAUX-NOKIA",
AI1993="ACCESS-ISSUE","ACCESS-ISSUE",
AI1993="Projet OCM (ZTE, NOKIA, autres projets)","TRAVAUX OCM",
AI1993="No root CAuse","No root cause",
AI1993="ODU HS","PDH",
AI1993="IP &amp; VLAN","PDH",
AI1993="Warehouse HUAWEI","SPARE-ISSUE",
AI1993="SPARE-HS","SPARE-ISSUE",
AI1993="Power Telco","BSS",AI1993="no impacts","no impacts"
),"")</f>
        <v>no impacts</v>
      </c>
      <c r="AH1993" s="57" t="str" cm="1">
        <f t="array" ref="AH1993">IFERROR(_xlfn.IFS(
AI1993="MPR ISSUE","TX ISSUE",
AI1993="BSS Hardware Issue","RAN ISSUE",
AI1993="Sites strategiques, MLL, Pylone, etc.","ENVTECH",
AI1993="AKTIVCO DEFAUT GE &amp; POWER Cabinet","POWER ISSUE",
AI1993="AKTIVCO Coupure ENEO &amp; Baisse de tension","POWER ISSUE",
AI1993="Coupure ENEO &amp; Baisse de tension","POWER ISSUE",
AI1993="Defaut GE &amp; POWER Cabinet","POWER ISSUE",
AI1993="Sharing","POWER ISSUE",
AI1993="Sites strategiques &amp; DataCenter","POWER ISSUE",
AI1993="Exclu","Exclu",
AI1993="SAT","TX ISSUE",
AI1993="SPARE-ISSUE","SPARE-ISSUE",
AI1993="Fiber CAmtel","TX ISSUE",
AI1993="Fiber AOF","TX ISSUE",
AI1993="Projet OCM (HUAWEI)","TRAVAUX-HUAWEI",
AI1993="Projet OCM (NOKIA)","TRAVAUX -NOKIA",
AI1993="ACCESS-ISSUE","ACCESS-ISSUE",
AI1993="Projet OCM (ZTE, NOKIA, autres projets)","TRAVAUX OCM",
AI1993="No root CAuse","No root cause",
AI1993="ODU HS","TX ISSUE",
AI1993="IP &amp; VLAN","TX ISSUE",
AI1993="Warehouse HUAWEI","SPARE-ISSUE",
AI1993="SPARE-HS","SPARE-ISSUE",
AI1993="Power Telco","RAN ISSUE",AI1993="no impacts","no impacts"
),"")</f>
        <v>no impacts</v>
      </c>
      <c r="AI1993" s="85" t="s">
        <v>5998</v>
      </c>
      <c r="AJ1993" s="57" t="str" cm="1">
        <f t="array" ref="AJ1993">IFERROR(_xlfn.IFS(
AI1993="MPR ISSUE","ACTIVE",
AI1993="BSS Hardware Issue","ACTIVE",
AI1993="Sites strategiques, MLL, Pylone, etc.","PASSIVE",
AI1993="AKTIVCO DEFAUT GE &amp; POWER Cabinet","PASSIVE",
AI1993="AKTIVCO Coupure ENEO &amp; Baisse de tension","PASSIVE",
AI1993="Coupure ENEO &amp; Baisse de tension","PASSIVE",
AI1993="Defaut GE &amp; POWER Cabinet","PASSIVE",
AI1993="Sharing","PASSIVE",
AI1993="Sites strategiques &amp; DataCenter","PASSIVE",
AI1993="Exclu","Exclu",
AI1993="SAT","ACTIVE",
AI1993="SPARE-ISSUE","SPARE-ISSUE",
AI1993="Fiber CAmtel","ACTIVE",
AI1993="Fiber AOF","ACTIVE",
AI1993="Projet OCM (HUAWEI)","PLANNED WORKS",
AI1993="Projet OCM (NOKIA)","PLANNED WORKS",
AI1993="ACCESS-ISSUE","ACCESS-ISSUE",
AI1993="Projet OCM (ZTE, NOKIA, autres projets)","PLANNED WORKS",
AI1993="No root CAuse","No root cause",
AI1993="ODU HS","ACTIVE",
AI1993="IP &amp; VLAN","ACTIVE",
AI1993="Warehouse HUAWEI","SPARE-ISSUE",
AI1993="SPARE-HS","SPARE-ISSUE",
AI1993="Power Telco","ACTIVE", AI1993="no impacts","no impacts"
),"")</f>
        <v>no impacts</v>
      </c>
      <c r="AK1993" s="23" t="s">
        <v>5537</v>
      </c>
      <c r="AL1993" s="23" t="str">
        <f t="shared" si="55"/>
        <v>SUD_054</v>
      </c>
      <c r="AN1993" s="9" t="s">
        <v>5537</v>
      </c>
      <c r="AO1993" s="23" t="str">
        <f>_xlfn.XLOOKUP(B1993,'INCIDENT-05-03-2026'!E:E,'INCIDENT-05-03-2026'!F:F,"")</f>
        <v/>
      </c>
      <c r="AP1993" s="7" t="s">
        <v>5537</v>
      </c>
      <c r="AQ1993" s="6"/>
      <c r="AR1993" s="7"/>
      <c r="AS1993" s="3" t="str">
        <f>_xlfn.XLOOKUP(B1993,'[3]tt num | region | site id'!$C:$C,'[3]tt num | region | site id'!$Q:$Q,"")</f>
        <v/>
      </c>
      <c r="AT1993" s="24" t="str">
        <f>_xlfn.XLOOKUP(B1993,'[4]Cells Huawei 03052026 12h'!$B:$B,'[4]Cells Huawei 03052026 12h'!$T:$T,"")</f>
        <v/>
      </c>
      <c r="AU1993" s="24" t="str">
        <f>_xlfn.XLOOKUP(B1993,'[5]cells down 02052026 8h50'!$B:$B,'[5]cells down 02052026 8h50'!$R:$R,"")</f>
        <v/>
      </c>
      <c r="AV1993" s="24" t="str">
        <f>_xlfn.XLOOKUP(B1993,'[5]cells down 02052026 13h50'!$B:$B,'[5]cells down 02052026 13h50'!$R:$R,"")</f>
        <v/>
      </c>
      <c r="AW1993" s="24" t="str">
        <f>_xlfn.XLOOKUP(B1993,'[5]cells down 02052026 13h50'!$B:$B,'[5]cells down 02052026 13h50'!$R:$R,"")</f>
        <v/>
      </c>
      <c r="AX1993" s="24" t="str">
        <f>_xlfn.XLOOKUP(B1993,'[6]cell downs 03052026 8h40 '!$B:$B,'[6]cell downs 03052026 8h40 '!$R:$R,"")</f>
        <v/>
      </c>
      <c r="AY1993" s="24" t="str">
        <f>_xlfn.XLOOKUP(B1993,'[7]ALL SITES DOWN'!$D:$D,'[7]ALL SITES DOWN'!$J:$J,"")</f>
        <v/>
      </c>
      <c r="AZ1993" s="24" t="str">
        <f>_xlfn.XLOOKUP(B1993,'[8]ALL SITES DOWN'!$D:$D,'[8]ALL SITES DOWN'!$J:$J,"")</f>
        <v/>
      </c>
      <c r="BA1993" s="9" t="str">
        <f>_xlfn.XLOOKUP(B1993,[9]sheet1!$AC:$AC,[9]sheet1!$AF:$AF,"")</f>
        <v/>
      </c>
      <c r="BB1993" s="14" t="s">
        <v>5537</v>
      </c>
      <c r="BC1993" s="14" t="s">
        <v>5537</v>
      </c>
      <c r="BD1993" s="14" t="str">
        <f>_xlfn.XLOOKUP(B1993,'[10]cell downs 18042026 17h'!$B:$B,'[10]cell downs 18042026 17h'!$B:$B,"")</f>
        <v/>
      </c>
      <c r="BE1993" s="14" t="str">
        <f>_xlfn.XLOOKUP(B1993,'[11]Cells Huawei 19042026 15h'!$B:$B,'[11]Cells Huawei 19042026 15h'!$B:$B,"")</f>
        <v/>
      </c>
      <c r="BF1993" s="9" t="str">
        <f>_xlfn.XLOOKUP(B1993,'[12]cells down 19042026 9H40'!$B:$B,'[12]cells down 19042026 9H40'!$B:$B,"")</f>
        <v>SUD_054</v>
      </c>
      <c r="BG1993" s="9" t="s">
        <v>4018</v>
      </c>
      <c r="BH1993" s="9" t="s">
        <v>5537</v>
      </c>
    </row>
    <row r="1994" spans="1:60" s="9" customFormat="1" x14ac:dyDescent="0.3">
      <c r="A1994" s="1" t="s">
        <v>3503</v>
      </c>
      <c r="B1994" s="8" t="s">
        <v>3504</v>
      </c>
      <c r="C1994" s="3" t="str">
        <f>_xlfn.XLOOKUP(B1994,'[1]daily break down'!$D:$D,'[1]daily break down'!$E:$E,"")</f>
        <v>LITTORAL</v>
      </c>
      <c r="D1994" s="1" t="s">
        <v>21</v>
      </c>
      <c r="E1994" s="1" t="s">
        <v>30</v>
      </c>
      <c r="F1994" s="3" t="s">
        <v>31</v>
      </c>
      <c r="G1994" s="1" t="s">
        <v>3505</v>
      </c>
      <c r="H1994" s="42" t="str">
        <f>_xlfn.XLOOKUP(B1994,[2]CALCULATION!$B:$B,[2]CALCULATION!$H:$H,"")</f>
        <v>ZTE</v>
      </c>
      <c r="I1994" s="34">
        <v>0</v>
      </c>
      <c r="J1994" s="34">
        <v>0</v>
      </c>
      <c r="K1994" s="34">
        <v>0</v>
      </c>
      <c r="L1994" s="34">
        <v>0</v>
      </c>
      <c r="M1994" s="34">
        <v>0</v>
      </c>
      <c r="N1994" s="34">
        <v>0</v>
      </c>
      <c r="O1994" s="34">
        <v>0</v>
      </c>
      <c r="P1994" s="34">
        <v>0</v>
      </c>
      <c r="Q1994" s="34">
        <v>0</v>
      </c>
      <c r="R1994" s="34">
        <v>0</v>
      </c>
      <c r="S1994" s="35">
        <v>0</v>
      </c>
      <c r="T1994" s="35">
        <v>0</v>
      </c>
      <c r="U1994" s="35">
        <v>0</v>
      </c>
      <c r="V1994" s="35">
        <v>0</v>
      </c>
      <c r="W1994" s="35">
        <v>0</v>
      </c>
      <c r="X1994" s="35">
        <v>0</v>
      </c>
      <c r="Y1994" s="35">
        <v>0</v>
      </c>
      <c r="Z1994" s="35">
        <v>0</v>
      </c>
      <c r="AA1994" s="35">
        <v>0</v>
      </c>
      <c r="AB1994" s="35">
        <v>0</v>
      </c>
      <c r="AC1994" s="35">
        <v>0</v>
      </c>
      <c r="AD1994" s="35">
        <v>0</v>
      </c>
      <c r="AE1994" s="58" t="s">
        <v>5560</v>
      </c>
      <c r="AF1994" s="58"/>
      <c r="AG1994" s="57" t="str" cm="1">
        <f t="array" ref="AG1994">IFERROR(_xlfn.IFS(
AI1994="MPR ISSUE","PDH",
AI1994="BSS Hardware Issue","BSS",
AI1994="Sites strategiques, MLL, Pylone, etc.","ENVTECH",
AI1994="AKTIVCO DEFAUT GE &amp; POWER Cabinet","AKTIVCO",
AI1994="AKTIVCO Coupure ENEO &amp; Baisse de tension","AKTIVCO GRID ONLY",
AI1994="Coupure ENEO &amp; Baisse de tension","IHS GRID ONLY",
AI1994="Defaut GE &amp; POWER Cabinet","IHS",
AI1994="Sharing","Partners",
AI1994="Sites strategiques &amp; DataCenter","SST &amp; DC",
AI1994="Exclu","Exclu",
AI1994="SAT","SAT",
AI1994="SPARE-ISSUE","SPARE-ISSUE",
AI1994="Fiber CAmtel","TRANS_FO_CAMTEL",
AI1994="Fiber AOF","Fiber AOF",
AI1994="Projet OCM (HUAWEI)","TRAVAUX-HUAWEI",
AI1994="Projet OCM (NOKIA)","TRAVAUX-NOKIA",
AI1994="ACCESS-ISSUE","ACCESS-ISSUE",
AI1994="Projet OCM (ZTE, NOKIA, autres projets)","TRAVAUX OCM",
AI1994="No root CAuse","No root cause",
AI1994="ODU HS","PDH",
AI1994="IP &amp; VLAN","PDH",
AI1994="Warehouse HUAWEI","SPARE-ISSUE",
AI1994="SPARE-HS","SPARE-ISSUE",
AI1994="Power Telco","BSS",AI1994="no impacts","no impacts"
),"")</f>
        <v>no impacts</v>
      </c>
      <c r="AH1994" s="57" t="str" cm="1">
        <f t="array" ref="AH1994">IFERROR(_xlfn.IFS(
AI1994="MPR ISSUE","TX ISSUE",
AI1994="BSS Hardware Issue","RAN ISSUE",
AI1994="Sites strategiques, MLL, Pylone, etc.","ENVTECH",
AI1994="AKTIVCO DEFAUT GE &amp; POWER Cabinet","POWER ISSUE",
AI1994="AKTIVCO Coupure ENEO &amp; Baisse de tension","POWER ISSUE",
AI1994="Coupure ENEO &amp; Baisse de tension","POWER ISSUE",
AI1994="Defaut GE &amp; POWER Cabinet","POWER ISSUE",
AI1994="Sharing","POWER ISSUE",
AI1994="Sites strategiques &amp; DataCenter","POWER ISSUE",
AI1994="Exclu","Exclu",
AI1994="SAT","TX ISSUE",
AI1994="SPARE-ISSUE","SPARE-ISSUE",
AI1994="Fiber CAmtel","TX ISSUE",
AI1994="Fiber AOF","TX ISSUE",
AI1994="Projet OCM (HUAWEI)","TRAVAUX-HUAWEI",
AI1994="Projet OCM (NOKIA)","TRAVAUX -NOKIA",
AI1994="ACCESS-ISSUE","ACCESS-ISSUE",
AI1994="Projet OCM (ZTE, NOKIA, autres projets)","TRAVAUX OCM",
AI1994="No root CAuse","No root cause",
AI1994="ODU HS","TX ISSUE",
AI1994="IP &amp; VLAN","TX ISSUE",
AI1994="Warehouse HUAWEI","SPARE-ISSUE",
AI1994="SPARE-HS","SPARE-ISSUE",
AI1994="Power Telco","RAN ISSUE",AI1994="no impacts","no impacts"
),"")</f>
        <v>no impacts</v>
      </c>
      <c r="AI1994" s="85" t="s">
        <v>5998</v>
      </c>
      <c r="AJ1994" s="57" t="str" cm="1">
        <f t="array" ref="AJ1994">IFERROR(_xlfn.IFS(
AI1994="MPR ISSUE","ACTIVE",
AI1994="BSS Hardware Issue","ACTIVE",
AI1994="Sites strategiques, MLL, Pylone, etc.","PASSIVE",
AI1994="AKTIVCO DEFAUT GE &amp; POWER Cabinet","PASSIVE",
AI1994="AKTIVCO Coupure ENEO &amp; Baisse de tension","PASSIVE",
AI1994="Coupure ENEO &amp; Baisse de tension","PASSIVE",
AI1994="Defaut GE &amp; POWER Cabinet","PASSIVE",
AI1994="Sharing","PASSIVE",
AI1994="Sites strategiques &amp; DataCenter","PASSIVE",
AI1994="Exclu","Exclu",
AI1994="SAT","ACTIVE",
AI1994="SPARE-ISSUE","SPARE-ISSUE",
AI1994="Fiber CAmtel","ACTIVE",
AI1994="Fiber AOF","ACTIVE",
AI1994="Projet OCM (HUAWEI)","PLANNED WORKS",
AI1994="Projet OCM (NOKIA)","PLANNED WORKS",
AI1994="ACCESS-ISSUE","ACCESS-ISSUE",
AI1994="Projet OCM (ZTE, NOKIA, autres projets)","PLANNED WORKS",
AI1994="No root CAuse","No root cause",
AI1994="ODU HS","ACTIVE",
AI1994="IP &amp; VLAN","ACTIVE",
AI1994="Warehouse HUAWEI","SPARE-ISSUE",
AI1994="SPARE-HS","SPARE-ISSUE",
AI1994="Power Telco","ACTIVE", AI1994="no impacts","no impacts"
),"")</f>
        <v>no impacts</v>
      </c>
      <c r="AK1994" s="23" t="s">
        <v>5537</v>
      </c>
      <c r="AL1994" s="23" t="str">
        <f t="shared" si="55"/>
        <v>LIT_592</v>
      </c>
      <c r="AN1994" s="9" t="s">
        <v>5537</v>
      </c>
      <c r="AO1994" s="23" t="str">
        <f>_xlfn.XLOOKUP(B1994,'INCIDENT-05-03-2026'!E:E,'INCIDENT-05-03-2026'!F:F,"")</f>
        <v/>
      </c>
      <c r="AP1994" s="7" t="s">
        <v>5537</v>
      </c>
      <c r="AQ1994" s="6"/>
      <c r="AR1994" s="7"/>
      <c r="AS1994" s="3" t="str">
        <f>_xlfn.XLOOKUP(B1994,'[3]tt num | region | site id'!$C:$C,'[3]tt num | region | site id'!$Q:$Q,"")</f>
        <v/>
      </c>
      <c r="AT1994" s="24" t="str">
        <f>_xlfn.XLOOKUP(B1994,'[4]Cells Huawei 03052026 12h'!$B:$B,'[4]Cells Huawei 03052026 12h'!$T:$T,"")</f>
        <v/>
      </c>
      <c r="AU1994" s="24" t="str">
        <f>_xlfn.XLOOKUP(B1994,'[5]cells down 02052026 8h50'!$B:$B,'[5]cells down 02052026 8h50'!$R:$R,"")</f>
        <v/>
      </c>
      <c r="AV1994" s="24" t="str">
        <f>_xlfn.XLOOKUP(B1994,'[5]cells down 02052026 13h50'!$B:$B,'[5]cells down 02052026 13h50'!$R:$R,"")</f>
        <v/>
      </c>
      <c r="AW1994" s="24" t="str">
        <f>_xlfn.XLOOKUP(B1994,'[5]cells down 02052026 13h50'!$B:$B,'[5]cells down 02052026 13h50'!$R:$R,"")</f>
        <v/>
      </c>
      <c r="AX1994" s="24" t="str">
        <f>_xlfn.XLOOKUP(B1994,'[6]cell downs 03052026 8h40 '!$B:$B,'[6]cell downs 03052026 8h40 '!$R:$R,"")</f>
        <v/>
      </c>
      <c r="AY1994" s="24" t="str">
        <f>_xlfn.XLOOKUP(B1994,'[7]ALL SITES DOWN'!$D:$D,'[7]ALL SITES DOWN'!$J:$J,"")</f>
        <v/>
      </c>
      <c r="AZ1994" s="24" t="str">
        <f>_xlfn.XLOOKUP(B1994,'[8]ALL SITES DOWN'!$D:$D,'[8]ALL SITES DOWN'!$J:$J,"")</f>
        <v/>
      </c>
      <c r="BA1994" s="9" t="str">
        <f>_xlfn.XLOOKUP(B1994,[9]sheet1!$AC:$AC,[9]sheet1!$AF:$AF,"")</f>
        <v/>
      </c>
      <c r="BB1994" s="14" t="s">
        <v>5537</v>
      </c>
      <c r="BC1994" s="14" t="s">
        <v>5537</v>
      </c>
      <c r="BD1994" s="14" t="str">
        <f>_xlfn.XLOOKUP(B1994,'[10]cell downs 18042026 17h'!$B:$B,'[10]cell downs 18042026 17h'!$B:$B,"")</f>
        <v/>
      </c>
      <c r="BE1994" s="14" t="str">
        <f>_xlfn.XLOOKUP(B1994,'[11]Cells Huawei 19042026 15h'!$B:$B,'[11]Cells Huawei 19042026 15h'!$B:$B,"")</f>
        <v/>
      </c>
      <c r="BF1994" s="9" t="str">
        <f>_xlfn.XLOOKUP(B1994,'[12]cells down 19042026 9H40'!$B:$B,'[12]cells down 19042026 9H40'!$B:$B,"")</f>
        <v/>
      </c>
      <c r="BG1994" s="9" t="s">
        <v>5537</v>
      </c>
      <c r="BH1994" s="9" t="s">
        <v>5537</v>
      </c>
    </row>
    <row r="1995" spans="1:60" s="9" customFormat="1" x14ac:dyDescent="0.3">
      <c r="A1995" s="1" t="s">
        <v>4216</v>
      </c>
      <c r="B1995" s="1" t="s">
        <v>4217</v>
      </c>
      <c r="C1995" s="3" t="str">
        <f>_xlfn.XLOOKUP(B1995,'[1]daily break down'!$D:$D,'[1]daily break down'!$E:$E,"")</f>
        <v>CENTRE</v>
      </c>
      <c r="D1995" s="1" t="s">
        <v>11</v>
      </c>
      <c r="E1995" s="1" t="s">
        <v>594</v>
      </c>
      <c r="F1995" s="3" t="s">
        <v>37</v>
      </c>
      <c r="G1995" s="1" t="s">
        <v>4218</v>
      </c>
      <c r="H1995" s="42" t="str">
        <f>_xlfn.XLOOKUP(B1995,[2]CALCULATION!$B:$B,[2]CALCULATION!$H:$H,"")</f>
        <v>ZTE</v>
      </c>
      <c r="I1995" s="34">
        <v>0</v>
      </c>
      <c r="J1995" s="34">
        <v>0</v>
      </c>
      <c r="K1995" s="34">
        <v>0</v>
      </c>
      <c r="L1995" s="34">
        <v>0</v>
      </c>
      <c r="M1995" s="34">
        <v>0</v>
      </c>
      <c r="N1995" s="34">
        <v>0</v>
      </c>
      <c r="O1995" s="34">
        <v>0</v>
      </c>
      <c r="P1995" s="34">
        <v>0</v>
      </c>
      <c r="Q1995" s="34">
        <v>0</v>
      </c>
      <c r="R1995" s="34">
        <v>0</v>
      </c>
      <c r="S1995" s="35">
        <v>0</v>
      </c>
      <c r="T1995" s="35">
        <v>0</v>
      </c>
      <c r="U1995" s="35">
        <v>0</v>
      </c>
      <c r="V1995" s="35">
        <v>0</v>
      </c>
      <c r="W1995" s="35">
        <v>0</v>
      </c>
      <c r="X1995" s="35">
        <v>0</v>
      </c>
      <c r="Y1995" s="35">
        <v>0</v>
      </c>
      <c r="Z1995" s="35">
        <v>0</v>
      </c>
      <c r="AA1995" s="35">
        <v>0</v>
      </c>
      <c r="AB1995" s="35">
        <v>0</v>
      </c>
      <c r="AC1995" s="35">
        <v>0</v>
      </c>
      <c r="AD1995" s="35">
        <v>0</v>
      </c>
      <c r="AE1995" s="58" t="s">
        <v>5560</v>
      </c>
      <c r="AF1995" s="58"/>
      <c r="AG1995" s="57" t="str" cm="1">
        <f t="array" ref="AG1995">IFERROR(_xlfn.IFS(
AI1995="MPR ISSUE","PDH",
AI1995="BSS Hardware Issue","BSS",
AI1995="Sites strategiques, MLL, Pylone, etc.","ENVTECH",
AI1995="AKTIVCO DEFAUT GE &amp; POWER Cabinet","AKTIVCO",
AI1995="AKTIVCO Coupure ENEO &amp; Baisse de tension","AKTIVCO GRID ONLY",
AI1995="Coupure ENEO &amp; Baisse de tension","IHS GRID ONLY",
AI1995="Defaut GE &amp; POWER Cabinet","IHS",
AI1995="Sharing","Partners",
AI1995="Sites strategiques &amp; DataCenter","SST &amp; DC",
AI1995="Exclu","Exclu",
AI1995="SAT","SAT",
AI1995="SPARE-ISSUE","SPARE-ISSUE",
AI1995="Fiber CAmtel","TRANS_FO_CAMTEL",
AI1995="Fiber AOF","Fiber AOF",
AI1995="Projet OCM (HUAWEI)","TRAVAUX-HUAWEI",
AI1995="Projet OCM (NOKIA)","TRAVAUX-NOKIA",
AI1995="ACCESS-ISSUE","ACCESS-ISSUE",
AI1995="Projet OCM (ZTE, NOKIA, autres projets)","TRAVAUX OCM",
AI1995="No root CAuse","No root cause",
AI1995="ODU HS","PDH",
AI1995="IP &amp; VLAN","PDH",
AI1995="Warehouse HUAWEI","SPARE-ISSUE",
AI1995="SPARE-HS","SPARE-ISSUE",
AI1995="Power Telco","BSS",AI1995="no impacts","no impacts"
),"")</f>
        <v>no impacts</v>
      </c>
      <c r="AH1995" s="57" t="str" cm="1">
        <f t="array" ref="AH1995">IFERROR(_xlfn.IFS(
AI1995="MPR ISSUE","TX ISSUE",
AI1995="BSS Hardware Issue","RAN ISSUE",
AI1995="Sites strategiques, MLL, Pylone, etc.","ENVTECH",
AI1995="AKTIVCO DEFAUT GE &amp; POWER Cabinet","POWER ISSUE",
AI1995="AKTIVCO Coupure ENEO &amp; Baisse de tension","POWER ISSUE",
AI1995="Coupure ENEO &amp; Baisse de tension","POWER ISSUE",
AI1995="Defaut GE &amp; POWER Cabinet","POWER ISSUE",
AI1995="Sharing","POWER ISSUE",
AI1995="Sites strategiques &amp; DataCenter","POWER ISSUE",
AI1995="Exclu","Exclu",
AI1995="SAT","TX ISSUE",
AI1995="SPARE-ISSUE","SPARE-ISSUE",
AI1995="Fiber CAmtel","TX ISSUE",
AI1995="Fiber AOF","TX ISSUE",
AI1995="Projet OCM (HUAWEI)","TRAVAUX-HUAWEI",
AI1995="Projet OCM (NOKIA)","TRAVAUX -NOKIA",
AI1995="ACCESS-ISSUE","ACCESS-ISSUE",
AI1995="Projet OCM (ZTE, NOKIA, autres projets)","TRAVAUX OCM",
AI1995="No root CAuse","No root cause",
AI1995="ODU HS","TX ISSUE",
AI1995="IP &amp; VLAN","TX ISSUE",
AI1995="Warehouse HUAWEI","SPARE-ISSUE",
AI1995="SPARE-HS","SPARE-ISSUE",
AI1995="Power Telco","RAN ISSUE",AI1995="no impacts","no impacts"
),"")</f>
        <v>no impacts</v>
      </c>
      <c r="AI1995" s="85" t="s">
        <v>5998</v>
      </c>
      <c r="AJ1995" s="57" t="str" cm="1">
        <f t="array" ref="AJ1995">IFERROR(_xlfn.IFS(
AI1995="MPR ISSUE","ACTIVE",
AI1995="BSS Hardware Issue","ACTIVE",
AI1995="Sites strategiques, MLL, Pylone, etc.","PASSIVE",
AI1995="AKTIVCO DEFAUT GE &amp; POWER Cabinet","PASSIVE",
AI1995="AKTIVCO Coupure ENEO &amp; Baisse de tension","PASSIVE",
AI1995="Coupure ENEO &amp; Baisse de tension","PASSIVE",
AI1995="Defaut GE &amp; POWER Cabinet","PASSIVE",
AI1995="Sharing","PASSIVE",
AI1995="Sites strategiques &amp; DataCenter","PASSIVE",
AI1995="Exclu","Exclu",
AI1995="SAT","ACTIVE",
AI1995="SPARE-ISSUE","SPARE-ISSUE",
AI1995="Fiber CAmtel","ACTIVE",
AI1995="Fiber AOF","ACTIVE",
AI1995="Projet OCM (HUAWEI)","PLANNED WORKS",
AI1995="Projet OCM (NOKIA)","PLANNED WORKS",
AI1995="ACCESS-ISSUE","ACCESS-ISSUE",
AI1995="Projet OCM (ZTE, NOKIA, autres projets)","PLANNED WORKS",
AI1995="No root CAuse","No root cause",
AI1995="ODU HS","ACTIVE",
AI1995="IP &amp; VLAN","ACTIVE",
AI1995="Warehouse HUAWEI","SPARE-ISSUE",
AI1995="SPARE-HS","SPARE-ISSUE",
AI1995="Power Telco","ACTIVE", AI1995="no impacts","no impacts"
),"")</f>
        <v>no impacts</v>
      </c>
      <c r="AK1995" s="23" t="s">
        <v>5537</v>
      </c>
      <c r="AL1995" s="23" t="str">
        <f t="shared" si="55"/>
        <v>CTR_226</v>
      </c>
      <c r="AN1995" s="9" t="s">
        <v>5537</v>
      </c>
      <c r="AO1995" s="23" t="str">
        <f>_xlfn.XLOOKUP(B1995,'INCIDENT-05-03-2026'!E:E,'INCIDENT-05-03-2026'!F:F,"")</f>
        <v/>
      </c>
      <c r="AP1995" s="7" t="s">
        <v>5537</v>
      </c>
      <c r="AQ1995" s="6"/>
      <c r="AR1995" s="7"/>
      <c r="AS1995" s="3" t="str">
        <f>_xlfn.XLOOKUP(B1995,'[3]tt num | region | site id'!$C:$C,'[3]tt num | region | site id'!$Q:$Q,"")</f>
        <v/>
      </c>
      <c r="AT1995" s="24" t="str">
        <f>_xlfn.XLOOKUP(B1995,'[4]Cells Huawei 03052026 12h'!$B:$B,'[4]Cells Huawei 03052026 12h'!$T:$T,"")</f>
        <v/>
      </c>
      <c r="AU1995" s="24" t="str">
        <f>_xlfn.XLOOKUP(B1995,'[5]cells down 02052026 8h50'!$B:$B,'[5]cells down 02052026 8h50'!$R:$R,"")</f>
        <v/>
      </c>
      <c r="AV1995" s="24" t="str">
        <f>_xlfn.XLOOKUP(B1995,'[5]cells down 02052026 13h50'!$B:$B,'[5]cells down 02052026 13h50'!$R:$R,"")</f>
        <v/>
      </c>
      <c r="AW1995" s="24" t="str">
        <f>_xlfn.XLOOKUP(B1995,'[5]cells down 02052026 13h50'!$B:$B,'[5]cells down 02052026 13h50'!$R:$R,"")</f>
        <v/>
      </c>
      <c r="AX1995" s="24" t="str">
        <f>_xlfn.XLOOKUP(B1995,'[6]cell downs 03052026 8h40 '!$B:$B,'[6]cell downs 03052026 8h40 '!$R:$R,"")</f>
        <v/>
      </c>
      <c r="AY1995" s="24" t="str">
        <f>_xlfn.XLOOKUP(B1995,'[7]ALL SITES DOWN'!$D:$D,'[7]ALL SITES DOWN'!$J:$J,"")</f>
        <v/>
      </c>
      <c r="AZ1995" s="24" t="str">
        <f>_xlfn.XLOOKUP(B1995,'[8]ALL SITES DOWN'!$D:$D,'[8]ALL SITES DOWN'!$J:$J,"")</f>
        <v/>
      </c>
      <c r="BA1995" s="9" t="str">
        <f>_xlfn.XLOOKUP(B1995,[9]sheet1!$AC:$AC,[9]sheet1!$AF:$AF,"")</f>
        <v/>
      </c>
      <c r="BB1995" s="14" t="s">
        <v>5537</v>
      </c>
      <c r="BC1995" s="14" t="s">
        <v>5537</v>
      </c>
      <c r="BD1995" s="14" t="str">
        <f>_xlfn.XLOOKUP(B1995,'[10]cell downs 18042026 17h'!$B:$B,'[10]cell downs 18042026 17h'!$B:$B,"")</f>
        <v/>
      </c>
      <c r="BE1995" s="14" t="str">
        <f>_xlfn.XLOOKUP(B1995,'[11]Cells Huawei 19042026 15h'!$B:$B,'[11]Cells Huawei 19042026 15h'!$B:$B,"")</f>
        <v/>
      </c>
      <c r="BF1995" s="9" t="str">
        <f>_xlfn.XLOOKUP(B1995,'[12]cells down 19042026 9H40'!$B:$B,'[12]cells down 19042026 9H40'!$B:$B,"")</f>
        <v>CTR_226</v>
      </c>
      <c r="BG1995" s="9" t="s">
        <v>4217</v>
      </c>
      <c r="BH1995" s="9" t="s">
        <v>5537</v>
      </c>
    </row>
    <row r="1996" spans="1:60" s="9" customFormat="1" x14ac:dyDescent="0.3">
      <c r="A1996" s="1" t="s">
        <v>4027</v>
      </c>
      <c r="B1996" s="8" t="s">
        <v>4028</v>
      </c>
      <c r="C1996" s="3" t="str">
        <f>_xlfn.XLOOKUP(B1996,'[1]daily break down'!$D:$D,'[1]daily break down'!$E:$E,"")</f>
        <v>LITTORAL</v>
      </c>
      <c r="D1996" s="1" t="s">
        <v>11</v>
      </c>
      <c r="E1996" s="1" t="s">
        <v>1713</v>
      </c>
      <c r="F1996" s="3" t="s">
        <v>31</v>
      </c>
      <c r="G1996" s="1" t="s">
        <v>4029</v>
      </c>
      <c r="H1996" s="42" t="str">
        <f>_xlfn.XLOOKUP(B1996,[2]CALCULATION!$B:$B,[2]CALCULATION!$H:$H,"")</f>
        <v>ZTE</v>
      </c>
      <c r="I1996" s="34">
        <v>0</v>
      </c>
      <c r="J1996" s="34">
        <v>0</v>
      </c>
      <c r="K1996" s="34">
        <v>0</v>
      </c>
      <c r="L1996" s="34">
        <v>0</v>
      </c>
      <c r="M1996" s="34">
        <v>0</v>
      </c>
      <c r="N1996" s="34">
        <v>0</v>
      </c>
      <c r="O1996" s="34">
        <v>0</v>
      </c>
      <c r="P1996" s="34">
        <v>0</v>
      </c>
      <c r="Q1996" s="34">
        <v>0</v>
      </c>
      <c r="R1996" s="34">
        <v>0</v>
      </c>
      <c r="S1996" s="35">
        <v>0</v>
      </c>
      <c r="T1996" s="35">
        <v>0</v>
      </c>
      <c r="U1996" s="35">
        <v>0</v>
      </c>
      <c r="V1996" s="35">
        <v>0</v>
      </c>
      <c r="W1996" s="35">
        <v>0</v>
      </c>
      <c r="X1996" s="35">
        <v>0</v>
      </c>
      <c r="Y1996" s="35">
        <v>0</v>
      </c>
      <c r="Z1996" s="35">
        <v>0</v>
      </c>
      <c r="AA1996" s="35">
        <v>0</v>
      </c>
      <c r="AB1996" s="35">
        <v>0</v>
      </c>
      <c r="AC1996" s="35">
        <v>0</v>
      </c>
      <c r="AD1996" s="35">
        <v>0</v>
      </c>
      <c r="AE1996" s="58" t="s">
        <v>5560</v>
      </c>
      <c r="AF1996" s="58"/>
      <c r="AG1996" s="57" t="str" cm="1">
        <f t="array" ref="AG1996">IFERROR(_xlfn.IFS(
AI1996="MPR ISSUE","PDH",
AI1996="BSS Hardware Issue","BSS",
AI1996="Sites strategiques, MLL, Pylone, etc.","ENVTECH",
AI1996="AKTIVCO DEFAUT GE &amp; POWER Cabinet","AKTIVCO",
AI1996="AKTIVCO Coupure ENEO &amp; Baisse de tension","AKTIVCO GRID ONLY",
AI1996="Coupure ENEO &amp; Baisse de tension","IHS GRID ONLY",
AI1996="Defaut GE &amp; POWER Cabinet","IHS",
AI1996="Sharing","Partners",
AI1996="Sites strategiques &amp; DataCenter","SST &amp; DC",
AI1996="Exclu","Exclu",
AI1996="SAT","SAT",
AI1996="SPARE-ISSUE","SPARE-ISSUE",
AI1996="Fiber CAmtel","TRANS_FO_CAMTEL",
AI1996="Fiber AOF","Fiber AOF",
AI1996="Projet OCM (HUAWEI)","TRAVAUX-HUAWEI",
AI1996="Projet OCM (NOKIA)","TRAVAUX-NOKIA",
AI1996="ACCESS-ISSUE","ACCESS-ISSUE",
AI1996="Projet OCM (ZTE, NOKIA, autres projets)","TRAVAUX OCM",
AI1996="No root CAuse","No root cause",
AI1996="ODU HS","PDH",
AI1996="IP &amp; VLAN","PDH",
AI1996="Warehouse HUAWEI","SPARE-ISSUE",
AI1996="SPARE-HS","SPARE-ISSUE",
AI1996="Power Telco","BSS",AI1996="no impacts","no impacts"
),"")</f>
        <v>no impacts</v>
      </c>
      <c r="AH1996" s="57" t="str" cm="1">
        <f t="array" ref="AH1996">IFERROR(_xlfn.IFS(
AI1996="MPR ISSUE","TX ISSUE",
AI1996="BSS Hardware Issue","RAN ISSUE",
AI1996="Sites strategiques, MLL, Pylone, etc.","ENVTECH",
AI1996="AKTIVCO DEFAUT GE &amp; POWER Cabinet","POWER ISSUE",
AI1996="AKTIVCO Coupure ENEO &amp; Baisse de tension","POWER ISSUE",
AI1996="Coupure ENEO &amp; Baisse de tension","POWER ISSUE",
AI1996="Defaut GE &amp; POWER Cabinet","POWER ISSUE",
AI1996="Sharing","POWER ISSUE",
AI1996="Sites strategiques &amp; DataCenter","POWER ISSUE",
AI1996="Exclu","Exclu",
AI1996="SAT","TX ISSUE",
AI1996="SPARE-ISSUE","SPARE-ISSUE",
AI1996="Fiber CAmtel","TX ISSUE",
AI1996="Fiber AOF","TX ISSUE",
AI1996="Projet OCM (HUAWEI)","TRAVAUX-HUAWEI",
AI1996="Projet OCM (NOKIA)","TRAVAUX -NOKIA",
AI1996="ACCESS-ISSUE","ACCESS-ISSUE",
AI1996="Projet OCM (ZTE, NOKIA, autres projets)","TRAVAUX OCM",
AI1996="No root CAuse","No root cause",
AI1996="ODU HS","TX ISSUE",
AI1996="IP &amp; VLAN","TX ISSUE",
AI1996="Warehouse HUAWEI","SPARE-ISSUE",
AI1996="SPARE-HS","SPARE-ISSUE",
AI1996="Power Telco","RAN ISSUE",AI1996="no impacts","no impacts"
),"")</f>
        <v>no impacts</v>
      </c>
      <c r="AI1996" s="85" t="s">
        <v>5998</v>
      </c>
      <c r="AJ1996" s="57" t="str" cm="1">
        <f t="array" ref="AJ1996">IFERROR(_xlfn.IFS(
AI1996="MPR ISSUE","ACTIVE",
AI1996="BSS Hardware Issue","ACTIVE",
AI1996="Sites strategiques, MLL, Pylone, etc.","PASSIVE",
AI1996="AKTIVCO DEFAUT GE &amp; POWER Cabinet","PASSIVE",
AI1996="AKTIVCO Coupure ENEO &amp; Baisse de tension","PASSIVE",
AI1996="Coupure ENEO &amp; Baisse de tension","PASSIVE",
AI1996="Defaut GE &amp; POWER Cabinet","PASSIVE",
AI1996="Sharing","PASSIVE",
AI1996="Sites strategiques &amp; DataCenter","PASSIVE",
AI1996="Exclu","Exclu",
AI1996="SAT","ACTIVE",
AI1996="SPARE-ISSUE","SPARE-ISSUE",
AI1996="Fiber CAmtel","ACTIVE",
AI1996="Fiber AOF","ACTIVE",
AI1996="Projet OCM (HUAWEI)","PLANNED WORKS",
AI1996="Projet OCM (NOKIA)","PLANNED WORKS",
AI1996="ACCESS-ISSUE","ACCESS-ISSUE",
AI1996="Projet OCM (ZTE, NOKIA, autres projets)","PLANNED WORKS",
AI1996="No root CAuse","No root cause",
AI1996="ODU HS","ACTIVE",
AI1996="IP &amp; VLAN","ACTIVE",
AI1996="Warehouse HUAWEI","SPARE-ISSUE",
AI1996="SPARE-HS","SPARE-ISSUE",
AI1996="Power Telco","ACTIVE", AI1996="no impacts","no impacts"
),"")</f>
        <v>no impacts</v>
      </c>
      <c r="AK1996" s="23" t="s">
        <v>5537</v>
      </c>
      <c r="AL1996" s="23" t="str">
        <f t="shared" si="55"/>
        <v>LIT_145</v>
      </c>
      <c r="AN1996" s="9" t="s">
        <v>5537</v>
      </c>
      <c r="AO1996" s="23" t="str">
        <f>_xlfn.XLOOKUP(B1996,'INCIDENT-05-03-2026'!E:E,'INCIDENT-05-03-2026'!F:F,"")</f>
        <v/>
      </c>
      <c r="AP1996" s="7" t="s">
        <v>5537</v>
      </c>
      <c r="AQ1996" s="6"/>
      <c r="AR1996" s="7"/>
      <c r="AS1996" s="3" t="str">
        <f>_xlfn.XLOOKUP(B1996,'[3]tt num | region | site id'!$C:$C,'[3]tt num | region | site id'!$Q:$Q,"")</f>
        <v/>
      </c>
      <c r="AT1996" s="24" t="str">
        <f>_xlfn.XLOOKUP(B1996,'[4]Cells Huawei 03052026 12h'!$B:$B,'[4]Cells Huawei 03052026 12h'!$T:$T,"")</f>
        <v/>
      </c>
      <c r="AU1996" s="24" t="str">
        <f>_xlfn.XLOOKUP(B1996,'[5]cells down 02052026 8h50'!$B:$B,'[5]cells down 02052026 8h50'!$R:$R,"")</f>
        <v/>
      </c>
      <c r="AV1996" s="24" t="str">
        <f>_xlfn.XLOOKUP(B1996,'[5]cells down 02052026 13h50'!$B:$B,'[5]cells down 02052026 13h50'!$R:$R,"")</f>
        <v/>
      </c>
      <c r="AW1996" s="24" t="str">
        <f>_xlfn.XLOOKUP(B1996,'[5]cells down 02052026 13h50'!$B:$B,'[5]cells down 02052026 13h50'!$R:$R,"")</f>
        <v/>
      </c>
      <c r="AX1996" s="24" t="str">
        <f>_xlfn.XLOOKUP(B1996,'[6]cell downs 03052026 8h40 '!$B:$B,'[6]cell downs 03052026 8h40 '!$R:$R,"")</f>
        <v/>
      </c>
      <c r="AY1996" s="24" t="str">
        <f>_xlfn.XLOOKUP(B1996,'[7]ALL SITES DOWN'!$D:$D,'[7]ALL SITES DOWN'!$J:$J,"")</f>
        <v/>
      </c>
      <c r="AZ1996" s="24" t="str">
        <f>_xlfn.XLOOKUP(B1996,'[8]ALL SITES DOWN'!$D:$D,'[8]ALL SITES DOWN'!$J:$J,"")</f>
        <v/>
      </c>
      <c r="BA1996" s="9" t="str">
        <f>_xlfn.XLOOKUP(B1996,[9]sheet1!$AC:$AC,[9]sheet1!$AF:$AF,"")</f>
        <v/>
      </c>
      <c r="BB1996" s="14" t="s">
        <v>5537</v>
      </c>
      <c r="BC1996" s="14" t="s">
        <v>5537</v>
      </c>
      <c r="BD1996" s="14" t="str">
        <f>_xlfn.XLOOKUP(B1996,'[10]cell downs 18042026 17h'!$B:$B,'[10]cell downs 18042026 17h'!$B:$B,"")</f>
        <v/>
      </c>
      <c r="BE1996" s="14" t="str">
        <f>_xlfn.XLOOKUP(B1996,'[11]Cells Huawei 19042026 15h'!$B:$B,'[11]Cells Huawei 19042026 15h'!$B:$B,"")</f>
        <v/>
      </c>
      <c r="BF1996" s="9" t="str">
        <f>_xlfn.XLOOKUP(B1996,'[12]cells down 19042026 9H40'!$B:$B,'[12]cells down 19042026 9H40'!$B:$B,"")</f>
        <v/>
      </c>
      <c r="BG1996" s="9" t="s">
        <v>4028</v>
      </c>
      <c r="BH1996" s="9" t="s">
        <v>12</v>
      </c>
    </row>
    <row r="1997" spans="1:60" s="9" customFormat="1" x14ac:dyDescent="0.3">
      <c r="A1997" s="1" t="s">
        <v>1099</v>
      </c>
      <c r="B1997" s="8" t="s">
        <v>1100</v>
      </c>
      <c r="C1997" s="3" t="str">
        <f>_xlfn.XLOOKUP(B1997,'[1]daily break down'!$D:$D,'[1]daily break down'!$E:$E,"")</f>
        <v>OUEST</v>
      </c>
      <c r="D1997" s="1" t="s">
        <v>11</v>
      </c>
      <c r="E1997" s="1" t="s">
        <v>12</v>
      </c>
      <c r="F1997" s="3" t="s">
        <v>102</v>
      </c>
      <c r="G1997" s="1" t="s">
        <v>1099</v>
      </c>
      <c r="H1997" s="41" t="str">
        <f>_xlfn.XLOOKUP(B1997,[2]CALCULATION!$B:$B,[2]CALCULATION!$H:$H,"")</f>
        <v>NOKIA</v>
      </c>
      <c r="I1997" s="34">
        <v>0</v>
      </c>
      <c r="J1997" s="34">
        <v>0</v>
      </c>
      <c r="K1997" s="34">
        <v>0</v>
      </c>
      <c r="L1997" s="34">
        <v>0</v>
      </c>
      <c r="M1997" s="34">
        <v>0</v>
      </c>
      <c r="N1997" s="34">
        <v>0</v>
      </c>
      <c r="O1997" s="34">
        <v>0</v>
      </c>
      <c r="P1997" s="34">
        <v>0</v>
      </c>
      <c r="Q1997" s="34">
        <v>0</v>
      </c>
      <c r="R1997" s="34">
        <v>0</v>
      </c>
      <c r="S1997" s="35">
        <v>0</v>
      </c>
      <c r="T1997" s="35">
        <v>0</v>
      </c>
      <c r="U1997" s="35">
        <v>0</v>
      </c>
      <c r="V1997" s="35">
        <v>0</v>
      </c>
      <c r="W1997" s="35">
        <v>0</v>
      </c>
      <c r="X1997" s="35">
        <v>0</v>
      </c>
      <c r="Y1997" s="35">
        <v>0</v>
      </c>
      <c r="Z1997" s="35">
        <v>0</v>
      </c>
      <c r="AA1997" s="35">
        <v>0</v>
      </c>
      <c r="AB1997" s="35">
        <v>0</v>
      </c>
      <c r="AC1997" s="35">
        <v>0</v>
      </c>
      <c r="AD1997" s="35">
        <v>0</v>
      </c>
      <c r="AE1997" s="58" t="s">
        <v>5560</v>
      </c>
      <c r="AF1997" s="58"/>
      <c r="AG1997" s="57" t="str" cm="1">
        <f t="array" ref="AG1997">IFERROR(_xlfn.IFS(
AI1997="MPR ISSUE","PDH",
AI1997="BSS Hardware Issue","BSS",
AI1997="Sites strategiques, MLL, Pylone, etc.","ENVTECH",
AI1997="AKTIVCO DEFAUT GE &amp; POWER Cabinet","AKTIVCO",
AI1997="AKTIVCO Coupure ENEO &amp; Baisse de tension","AKTIVCO GRID ONLY",
AI1997="Coupure ENEO &amp; Baisse de tension","IHS GRID ONLY",
AI1997="Defaut GE &amp; POWER Cabinet","IHS",
AI1997="Sharing","Partners",
AI1997="Sites strategiques &amp; DataCenter","SST &amp; DC",
AI1997="Exclu","Exclu",
AI1997="SAT","SAT",
AI1997="SPARE-ISSUE","SPARE-ISSUE",
AI1997="Fiber CAmtel","TRANS_FO_CAMTEL",
AI1997="Fiber AOF","Fiber AOF",
AI1997="Projet OCM (HUAWEI)","TRAVAUX-HUAWEI",
AI1997="Projet OCM (NOKIA)","TRAVAUX-NOKIA",
AI1997="ACCESS-ISSUE","ACCESS-ISSUE",
AI1997="Projet OCM (ZTE, NOKIA, autres projets)","TRAVAUX OCM",
AI1997="No root CAuse","No root cause",
AI1997="ODU HS","PDH",
AI1997="IP &amp; VLAN","PDH",
AI1997="Warehouse HUAWEI","SPARE-ISSUE",
AI1997="SPARE-HS","SPARE-ISSUE",
AI1997="Power Telco","BSS",AI1997="no impacts","no impacts"
),"")</f>
        <v>no impacts</v>
      </c>
      <c r="AH1997" s="57" t="str" cm="1">
        <f t="array" ref="AH1997">IFERROR(_xlfn.IFS(
AI1997="MPR ISSUE","TX ISSUE",
AI1997="BSS Hardware Issue","RAN ISSUE",
AI1997="Sites strategiques, MLL, Pylone, etc.","ENVTECH",
AI1997="AKTIVCO DEFAUT GE &amp; POWER Cabinet","POWER ISSUE",
AI1997="AKTIVCO Coupure ENEO &amp; Baisse de tension","POWER ISSUE",
AI1997="Coupure ENEO &amp; Baisse de tension","POWER ISSUE",
AI1997="Defaut GE &amp; POWER Cabinet","POWER ISSUE",
AI1997="Sharing","POWER ISSUE",
AI1997="Sites strategiques &amp; DataCenter","POWER ISSUE",
AI1997="Exclu","Exclu",
AI1997="SAT","TX ISSUE",
AI1997="SPARE-ISSUE","SPARE-ISSUE",
AI1997="Fiber CAmtel","TX ISSUE",
AI1997="Fiber AOF","TX ISSUE",
AI1997="Projet OCM (HUAWEI)","TRAVAUX-HUAWEI",
AI1997="Projet OCM (NOKIA)","TRAVAUX -NOKIA",
AI1997="ACCESS-ISSUE","ACCESS-ISSUE",
AI1997="Projet OCM (ZTE, NOKIA, autres projets)","TRAVAUX OCM",
AI1997="No root CAuse","No root cause",
AI1997="ODU HS","TX ISSUE",
AI1997="IP &amp; VLAN","TX ISSUE",
AI1997="Warehouse HUAWEI","SPARE-ISSUE",
AI1997="SPARE-HS","SPARE-ISSUE",
AI1997="Power Telco","RAN ISSUE",AI1997="no impacts","no impacts"
),"")</f>
        <v>no impacts</v>
      </c>
      <c r="AI1997" s="85" t="s">
        <v>5998</v>
      </c>
      <c r="AJ1997" s="57" t="str" cm="1">
        <f t="array" ref="AJ1997">IFERROR(_xlfn.IFS(
AI1997="MPR ISSUE","ACTIVE",
AI1997="BSS Hardware Issue","ACTIVE",
AI1997="Sites strategiques, MLL, Pylone, etc.","PASSIVE",
AI1997="AKTIVCO DEFAUT GE &amp; POWER Cabinet","PASSIVE",
AI1997="AKTIVCO Coupure ENEO &amp; Baisse de tension","PASSIVE",
AI1997="Coupure ENEO &amp; Baisse de tension","PASSIVE",
AI1997="Defaut GE &amp; POWER Cabinet","PASSIVE",
AI1997="Sharing","PASSIVE",
AI1997="Sites strategiques &amp; DataCenter","PASSIVE",
AI1997="Exclu","Exclu",
AI1997="SAT","ACTIVE",
AI1997="SPARE-ISSUE","SPARE-ISSUE",
AI1997="Fiber CAmtel","ACTIVE",
AI1997="Fiber AOF","ACTIVE",
AI1997="Projet OCM (HUAWEI)","PLANNED WORKS",
AI1997="Projet OCM (NOKIA)","PLANNED WORKS",
AI1997="ACCESS-ISSUE","ACCESS-ISSUE",
AI1997="Projet OCM (ZTE, NOKIA, autres projets)","PLANNED WORKS",
AI1997="No root CAuse","No root cause",
AI1997="ODU HS","ACTIVE",
AI1997="IP &amp; VLAN","ACTIVE",
AI1997="Warehouse HUAWEI","SPARE-ISSUE",
AI1997="SPARE-HS","SPARE-ISSUE",
AI1997="Power Telco","ACTIVE", AI1997="no impacts","no impacts"
),"")</f>
        <v>no impacts</v>
      </c>
      <c r="AK1997" s="23" t="s">
        <v>5537</v>
      </c>
      <c r="AL1997" s="23" t="str">
        <f t="shared" si="55"/>
        <v>OST_007</v>
      </c>
      <c r="AN1997" s="9" t="s">
        <v>5537</v>
      </c>
      <c r="AO1997" s="23" t="str">
        <f>_xlfn.XLOOKUP(B1997,'INCIDENT-05-03-2026'!E:E,'INCIDENT-05-03-2026'!F:F,"")</f>
        <v/>
      </c>
      <c r="AP1997" s="7" t="s">
        <v>5537</v>
      </c>
      <c r="AQ1997" s="6"/>
      <c r="AR1997" s="7"/>
      <c r="AS1997" s="3" t="str">
        <f>_xlfn.XLOOKUP(B1997,'[3]tt num | region | site id'!$C:$C,'[3]tt num | region | site id'!$Q:$Q,"")</f>
        <v/>
      </c>
      <c r="AT1997" s="24" t="str">
        <f>_xlfn.XLOOKUP(B1997,'[4]Cells Huawei 03052026 12h'!$B:$B,'[4]Cells Huawei 03052026 12h'!$T:$T,"")</f>
        <v/>
      </c>
      <c r="AU1997" s="24" t="str">
        <f>_xlfn.XLOOKUP(B1997,'[5]cells down 02052026 8h50'!$B:$B,'[5]cells down 02052026 8h50'!$R:$R,"")</f>
        <v/>
      </c>
      <c r="AV1997" s="24" t="str">
        <f>_xlfn.XLOOKUP(B1997,'[5]cells down 02052026 13h50'!$B:$B,'[5]cells down 02052026 13h50'!$R:$R,"")</f>
        <v/>
      </c>
      <c r="AW1997" s="24" t="str">
        <f>_xlfn.XLOOKUP(B1997,'[5]cells down 02052026 13h50'!$B:$B,'[5]cells down 02052026 13h50'!$R:$R,"")</f>
        <v/>
      </c>
      <c r="AX1997" s="24" t="str">
        <f>_xlfn.XLOOKUP(B1997,'[6]cell downs 03052026 8h40 '!$B:$B,'[6]cell downs 03052026 8h40 '!$R:$R,"")</f>
        <v/>
      </c>
      <c r="AY1997" s="24" t="str">
        <f>_xlfn.XLOOKUP(B1997,'[7]ALL SITES DOWN'!$D:$D,'[7]ALL SITES DOWN'!$J:$J,"")</f>
        <v/>
      </c>
      <c r="AZ1997" s="24" t="str">
        <f>_xlfn.XLOOKUP(B1997,'[8]ALL SITES DOWN'!$D:$D,'[8]ALL SITES DOWN'!$J:$J,"")</f>
        <v/>
      </c>
      <c r="BA1997" s="9" t="str">
        <f>_xlfn.XLOOKUP(B1997,[9]sheet1!$AC:$AC,[9]sheet1!$AF:$AF,"")</f>
        <v/>
      </c>
      <c r="BB1997" s="14" t="s">
        <v>5537</v>
      </c>
      <c r="BC1997" s="14" t="s">
        <v>5537</v>
      </c>
      <c r="BD1997" s="14" t="str">
        <f>_xlfn.XLOOKUP(B1997,'[10]cell downs 18042026 17h'!$B:$B,'[10]cell downs 18042026 17h'!$B:$B,"")</f>
        <v/>
      </c>
      <c r="BE1997" s="14" t="str">
        <f>_xlfn.XLOOKUP(B1997,'[11]Cells Huawei 19042026 15h'!$B:$B,'[11]Cells Huawei 19042026 15h'!$B:$B,"")</f>
        <v/>
      </c>
      <c r="BF1997" s="9" t="str">
        <f>_xlfn.XLOOKUP(B1997,'[12]cells down 19042026 9H40'!$B:$B,'[12]cells down 19042026 9H40'!$B:$B,"")</f>
        <v/>
      </c>
      <c r="BG1997" s="9" t="s">
        <v>1100</v>
      </c>
      <c r="BH1997" s="9" t="s">
        <v>5537</v>
      </c>
    </row>
    <row r="1998" spans="1:60" s="9" customFormat="1" x14ac:dyDescent="0.3">
      <c r="A1998" s="1" t="s">
        <v>2488</v>
      </c>
      <c r="B1998" s="8" t="s">
        <v>2489</v>
      </c>
      <c r="C1998" s="3" t="str">
        <f>_xlfn.XLOOKUP(B1998,'[1]daily break down'!$D:$D,'[1]daily break down'!$E:$E,"")</f>
        <v>OUEST</v>
      </c>
      <c r="D1998" s="1" t="s">
        <v>11</v>
      </c>
      <c r="E1998" s="1" t="s">
        <v>12</v>
      </c>
      <c r="F1998" s="3" t="s">
        <v>102</v>
      </c>
      <c r="G1998" s="1" t="s">
        <v>2488</v>
      </c>
      <c r="H1998" s="41" t="str">
        <f>_xlfn.XLOOKUP(B1998,[2]CALCULATION!$B:$B,[2]CALCULATION!$H:$H,"")</f>
        <v>NOKIA</v>
      </c>
      <c r="I1998" s="34">
        <v>0</v>
      </c>
      <c r="J1998" s="34">
        <v>0</v>
      </c>
      <c r="K1998" s="34">
        <v>0</v>
      </c>
      <c r="L1998" s="34">
        <v>0</v>
      </c>
      <c r="M1998" s="34">
        <v>0</v>
      </c>
      <c r="N1998" s="34">
        <v>0</v>
      </c>
      <c r="O1998" s="34">
        <v>0</v>
      </c>
      <c r="P1998" s="34">
        <v>0</v>
      </c>
      <c r="Q1998" s="34">
        <v>0</v>
      </c>
      <c r="R1998" s="34">
        <v>0</v>
      </c>
      <c r="S1998" s="35">
        <v>0</v>
      </c>
      <c r="T1998" s="35">
        <v>0</v>
      </c>
      <c r="U1998" s="35">
        <v>0</v>
      </c>
      <c r="V1998" s="35">
        <v>0</v>
      </c>
      <c r="W1998" s="35">
        <v>0</v>
      </c>
      <c r="X1998" s="35">
        <v>0</v>
      </c>
      <c r="Y1998" s="35">
        <v>0</v>
      </c>
      <c r="Z1998" s="35">
        <v>0</v>
      </c>
      <c r="AA1998" s="35">
        <v>0</v>
      </c>
      <c r="AB1998" s="35">
        <v>0</v>
      </c>
      <c r="AC1998" s="35">
        <v>0</v>
      </c>
      <c r="AD1998" s="35">
        <v>0</v>
      </c>
      <c r="AE1998" s="58" t="s">
        <v>5560</v>
      </c>
      <c r="AF1998" s="58"/>
      <c r="AG1998" s="57" t="str" cm="1">
        <f t="array" ref="AG1998">IFERROR(_xlfn.IFS(
AI1998="MPR ISSUE","PDH",
AI1998="BSS Hardware Issue","BSS",
AI1998="Sites strategiques, MLL, Pylone, etc.","ENVTECH",
AI1998="AKTIVCO DEFAUT GE &amp; POWER Cabinet","AKTIVCO",
AI1998="AKTIVCO Coupure ENEO &amp; Baisse de tension","AKTIVCO GRID ONLY",
AI1998="Coupure ENEO &amp; Baisse de tension","IHS GRID ONLY",
AI1998="Defaut GE &amp; POWER Cabinet","IHS",
AI1998="Sharing","Partners",
AI1998="Sites strategiques &amp; DataCenter","SST &amp; DC",
AI1998="Exclu","Exclu",
AI1998="SAT","SAT",
AI1998="SPARE-ISSUE","SPARE-ISSUE",
AI1998="Fiber CAmtel","TRANS_FO_CAMTEL",
AI1998="Fiber AOF","Fiber AOF",
AI1998="Projet OCM (HUAWEI)","TRAVAUX-HUAWEI",
AI1998="Projet OCM (NOKIA)","TRAVAUX-NOKIA",
AI1998="ACCESS-ISSUE","ACCESS-ISSUE",
AI1998="Projet OCM (ZTE, NOKIA, autres projets)","TRAVAUX OCM",
AI1998="No root CAuse","No root cause",
AI1998="ODU HS","PDH",
AI1998="IP &amp; VLAN","PDH",
AI1998="Warehouse HUAWEI","SPARE-ISSUE",
AI1998="SPARE-HS","SPARE-ISSUE",
AI1998="Power Telco","BSS",AI1998="no impacts","no impacts"
),"")</f>
        <v>no impacts</v>
      </c>
      <c r="AH1998" s="57" t="str" cm="1">
        <f t="array" ref="AH1998">IFERROR(_xlfn.IFS(
AI1998="MPR ISSUE","TX ISSUE",
AI1998="BSS Hardware Issue","RAN ISSUE",
AI1998="Sites strategiques, MLL, Pylone, etc.","ENVTECH",
AI1998="AKTIVCO DEFAUT GE &amp; POWER Cabinet","POWER ISSUE",
AI1998="AKTIVCO Coupure ENEO &amp; Baisse de tension","POWER ISSUE",
AI1998="Coupure ENEO &amp; Baisse de tension","POWER ISSUE",
AI1998="Defaut GE &amp; POWER Cabinet","POWER ISSUE",
AI1998="Sharing","POWER ISSUE",
AI1998="Sites strategiques &amp; DataCenter","POWER ISSUE",
AI1998="Exclu","Exclu",
AI1998="SAT","TX ISSUE",
AI1998="SPARE-ISSUE","SPARE-ISSUE",
AI1998="Fiber CAmtel","TX ISSUE",
AI1998="Fiber AOF","TX ISSUE",
AI1998="Projet OCM (HUAWEI)","TRAVAUX-HUAWEI",
AI1998="Projet OCM (NOKIA)","TRAVAUX -NOKIA",
AI1998="ACCESS-ISSUE","ACCESS-ISSUE",
AI1998="Projet OCM (ZTE, NOKIA, autres projets)","TRAVAUX OCM",
AI1998="No root CAuse","No root cause",
AI1998="ODU HS","TX ISSUE",
AI1998="IP &amp; VLAN","TX ISSUE",
AI1998="Warehouse HUAWEI","SPARE-ISSUE",
AI1998="SPARE-HS","SPARE-ISSUE",
AI1998="Power Telco","RAN ISSUE",AI1998="no impacts","no impacts"
),"")</f>
        <v>no impacts</v>
      </c>
      <c r="AI1998" s="85" t="s">
        <v>5998</v>
      </c>
      <c r="AJ1998" s="57" t="str" cm="1">
        <f t="array" ref="AJ1998">IFERROR(_xlfn.IFS(
AI1998="MPR ISSUE","ACTIVE",
AI1998="BSS Hardware Issue","ACTIVE",
AI1998="Sites strategiques, MLL, Pylone, etc.","PASSIVE",
AI1998="AKTIVCO DEFAUT GE &amp; POWER Cabinet","PASSIVE",
AI1998="AKTIVCO Coupure ENEO &amp; Baisse de tension","PASSIVE",
AI1998="Coupure ENEO &amp; Baisse de tension","PASSIVE",
AI1998="Defaut GE &amp; POWER Cabinet","PASSIVE",
AI1998="Sharing","PASSIVE",
AI1998="Sites strategiques &amp; DataCenter","PASSIVE",
AI1998="Exclu","Exclu",
AI1998="SAT","ACTIVE",
AI1998="SPARE-ISSUE","SPARE-ISSUE",
AI1998="Fiber CAmtel","ACTIVE",
AI1998="Fiber AOF","ACTIVE",
AI1998="Projet OCM (HUAWEI)","PLANNED WORKS",
AI1998="Projet OCM (NOKIA)","PLANNED WORKS",
AI1998="ACCESS-ISSUE","ACCESS-ISSUE",
AI1998="Projet OCM (ZTE, NOKIA, autres projets)","PLANNED WORKS",
AI1998="No root CAuse","No root cause",
AI1998="ODU HS","ACTIVE",
AI1998="IP &amp; VLAN","ACTIVE",
AI1998="Warehouse HUAWEI","SPARE-ISSUE",
AI1998="SPARE-HS","SPARE-ISSUE",
AI1998="Power Telco","ACTIVE", AI1998="no impacts","no impacts"
),"")</f>
        <v>no impacts</v>
      </c>
      <c r="AK1998" s="23" t="s">
        <v>5537</v>
      </c>
      <c r="AL1998" s="23" t="str">
        <f t="shared" si="55"/>
        <v>OST_039</v>
      </c>
      <c r="AN1998" s="9" t="s">
        <v>5537</v>
      </c>
      <c r="AO1998" s="23" t="str">
        <f>_xlfn.XLOOKUP(B1998,'INCIDENT-05-03-2026'!E:E,'INCIDENT-05-03-2026'!F:F,"")</f>
        <v/>
      </c>
      <c r="AP1998" s="7" t="s">
        <v>5537</v>
      </c>
      <c r="AQ1998" s="6"/>
      <c r="AR1998" s="7"/>
      <c r="AS1998" s="3" t="str">
        <f>_xlfn.XLOOKUP(B1998,'[3]tt num | region | site id'!$C:$C,'[3]tt num | region | site id'!$Q:$Q,"")</f>
        <v/>
      </c>
      <c r="AT1998" s="24" t="str">
        <f>_xlfn.XLOOKUP(B1998,'[4]Cells Huawei 03052026 12h'!$B:$B,'[4]Cells Huawei 03052026 12h'!$T:$T,"")</f>
        <v/>
      </c>
      <c r="AU1998" s="24" t="str">
        <f>_xlfn.XLOOKUP(B1998,'[5]cells down 02052026 8h50'!$B:$B,'[5]cells down 02052026 8h50'!$R:$R,"")</f>
        <v/>
      </c>
      <c r="AV1998" s="24" t="str">
        <f>_xlfn.XLOOKUP(B1998,'[5]cells down 02052026 13h50'!$B:$B,'[5]cells down 02052026 13h50'!$R:$R,"")</f>
        <v/>
      </c>
      <c r="AW1998" s="24" t="str">
        <f>_xlfn.XLOOKUP(B1998,'[5]cells down 02052026 13h50'!$B:$B,'[5]cells down 02052026 13h50'!$R:$R,"")</f>
        <v/>
      </c>
      <c r="AX1998" s="24" t="str">
        <f>_xlfn.XLOOKUP(B1998,'[6]cell downs 03052026 8h40 '!$B:$B,'[6]cell downs 03052026 8h40 '!$R:$R,"")</f>
        <v/>
      </c>
      <c r="AY1998" s="24" t="str">
        <f>_xlfn.XLOOKUP(B1998,'[7]ALL SITES DOWN'!$D:$D,'[7]ALL SITES DOWN'!$J:$J,"")</f>
        <v/>
      </c>
      <c r="AZ1998" s="24" t="str">
        <f>_xlfn.XLOOKUP(B1998,'[8]ALL SITES DOWN'!$D:$D,'[8]ALL SITES DOWN'!$J:$J,"")</f>
        <v/>
      </c>
      <c r="BA1998" s="9" t="str">
        <f>_xlfn.XLOOKUP(B1998,[9]sheet1!$AC:$AC,[9]sheet1!$AF:$AF,"")</f>
        <v/>
      </c>
      <c r="BB1998" s="14" t="s">
        <v>5537</v>
      </c>
      <c r="BC1998" s="14" t="s">
        <v>5537</v>
      </c>
      <c r="BD1998" s="14" t="str">
        <f>_xlfn.XLOOKUP(B1998,'[10]cell downs 18042026 17h'!$B:$B,'[10]cell downs 18042026 17h'!$B:$B,"")</f>
        <v/>
      </c>
      <c r="BE1998" s="14" t="str">
        <f>_xlfn.XLOOKUP(B1998,'[11]Cells Huawei 19042026 15h'!$B:$B,'[11]Cells Huawei 19042026 15h'!$B:$B,"")</f>
        <v>OST_039</v>
      </c>
      <c r="BF1998" s="9" t="str">
        <f>_xlfn.XLOOKUP(B1998,'[12]cells down 19042026 9H40'!$B:$B,'[12]cells down 19042026 9H40'!$B:$B,"")</f>
        <v/>
      </c>
      <c r="BG1998" s="9" t="s">
        <v>5537</v>
      </c>
      <c r="BH1998" s="9" t="s">
        <v>12</v>
      </c>
    </row>
    <row r="1999" spans="1:60" s="9" customFormat="1" x14ac:dyDescent="0.3">
      <c r="A1999" s="1" t="s">
        <v>4500</v>
      </c>
      <c r="B1999" s="8" t="s">
        <v>4501</v>
      </c>
      <c r="C1999" s="3" t="str">
        <f>_xlfn.XLOOKUP(B1999,'[1]daily break down'!$D:$D,'[1]daily break down'!$E:$E,"")</f>
        <v>CENTRE</v>
      </c>
      <c r="D1999" s="1"/>
      <c r="E1999" s="1"/>
      <c r="F1999" s="3" t="s">
        <v>37</v>
      </c>
      <c r="G1999" s="1" t="s">
        <v>4500</v>
      </c>
      <c r="H1999" s="42" t="str">
        <f>_xlfn.XLOOKUP(B1999,[2]CALCULATION!$B:$B,[2]CALCULATION!$H:$H,"")</f>
        <v>ZTE</v>
      </c>
      <c r="I1999" s="34">
        <v>0</v>
      </c>
      <c r="J1999" s="34">
        <v>0</v>
      </c>
      <c r="K1999" s="34">
        <v>0</v>
      </c>
      <c r="L1999" s="34">
        <v>0</v>
      </c>
      <c r="M1999" s="34">
        <v>0</v>
      </c>
      <c r="N1999" s="34">
        <v>0</v>
      </c>
      <c r="O1999" s="34">
        <v>0</v>
      </c>
      <c r="P1999" s="34">
        <v>0</v>
      </c>
      <c r="Q1999" s="34">
        <v>0</v>
      </c>
      <c r="R1999" s="34">
        <v>0</v>
      </c>
      <c r="S1999" s="35">
        <v>0</v>
      </c>
      <c r="T1999" s="35">
        <v>0</v>
      </c>
      <c r="U1999" s="35">
        <v>0</v>
      </c>
      <c r="V1999" s="35">
        <v>0</v>
      </c>
      <c r="W1999" s="35">
        <v>0</v>
      </c>
      <c r="X1999" s="35">
        <v>0</v>
      </c>
      <c r="Y1999" s="35">
        <v>0</v>
      </c>
      <c r="Z1999" s="35">
        <v>0</v>
      </c>
      <c r="AA1999" s="35">
        <v>0</v>
      </c>
      <c r="AB1999" s="35">
        <v>0</v>
      </c>
      <c r="AC1999" s="35">
        <v>0</v>
      </c>
      <c r="AD1999" s="35">
        <v>0</v>
      </c>
      <c r="AE1999" s="58" t="s">
        <v>5560</v>
      </c>
      <c r="AF1999" s="58"/>
      <c r="AG1999" s="57" t="str" cm="1">
        <f t="array" ref="AG1999">IFERROR(_xlfn.IFS(
AI1999="MPR ISSUE","PDH",
AI1999="BSS Hardware Issue","BSS",
AI1999="Sites strategiques, MLL, Pylone, etc.","ENVTECH",
AI1999="AKTIVCO DEFAUT GE &amp; POWER Cabinet","AKTIVCO",
AI1999="AKTIVCO Coupure ENEO &amp; Baisse de tension","AKTIVCO GRID ONLY",
AI1999="Coupure ENEO &amp; Baisse de tension","IHS GRID ONLY",
AI1999="Defaut GE &amp; POWER Cabinet","IHS",
AI1999="Sharing","Partners",
AI1999="Sites strategiques &amp; DataCenter","SST &amp; DC",
AI1999="Exclu","Exclu",
AI1999="SAT","SAT",
AI1999="SPARE-ISSUE","SPARE-ISSUE",
AI1999="Fiber CAmtel","TRANS_FO_CAMTEL",
AI1999="Fiber AOF","Fiber AOF",
AI1999="Projet OCM (HUAWEI)","TRAVAUX-HUAWEI",
AI1999="Projet OCM (NOKIA)","TRAVAUX-NOKIA",
AI1999="ACCESS-ISSUE","ACCESS-ISSUE",
AI1999="Projet OCM (ZTE, NOKIA, autres projets)","TRAVAUX OCM",
AI1999="No root CAuse","No root cause",
AI1999="ODU HS","PDH",
AI1999="IP &amp; VLAN","PDH",
AI1999="Warehouse HUAWEI","SPARE-ISSUE",
AI1999="SPARE-HS","SPARE-ISSUE",
AI1999="Power Telco","BSS",AI1999="no impacts","no impacts"
),"")</f>
        <v>no impacts</v>
      </c>
      <c r="AH1999" s="57" t="str" cm="1">
        <f t="array" ref="AH1999">IFERROR(_xlfn.IFS(
AI1999="MPR ISSUE","TX ISSUE",
AI1999="BSS Hardware Issue","RAN ISSUE",
AI1999="Sites strategiques, MLL, Pylone, etc.","ENVTECH",
AI1999="AKTIVCO DEFAUT GE &amp; POWER Cabinet","POWER ISSUE",
AI1999="AKTIVCO Coupure ENEO &amp; Baisse de tension","POWER ISSUE",
AI1999="Coupure ENEO &amp; Baisse de tension","POWER ISSUE",
AI1999="Defaut GE &amp; POWER Cabinet","POWER ISSUE",
AI1999="Sharing","POWER ISSUE",
AI1999="Sites strategiques &amp; DataCenter","POWER ISSUE",
AI1999="Exclu","Exclu",
AI1999="SAT","TX ISSUE",
AI1999="SPARE-ISSUE","SPARE-ISSUE",
AI1999="Fiber CAmtel","TX ISSUE",
AI1999="Fiber AOF","TX ISSUE",
AI1999="Projet OCM (HUAWEI)","TRAVAUX-HUAWEI",
AI1999="Projet OCM (NOKIA)","TRAVAUX -NOKIA",
AI1999="ACCESS-ISSUE","ACCESS-ISSUE",
AI1999="Projet OCM (ZTE, NOKIA, autres projets)","TRAVAUX OCM",
AI1999="No root CAuse","No root cause",
AI1999="ODU HS","TX ISSUE",
AI1999="IP &amp; VLAN","TX ISSUE",
AI1999="Warehouse HUAWEI","SPARE-ISSUE",
AI1999="SPARE-HS","SPARE-ISSUE",
AI1999="Power Telco","RAN ISSUE",AI1999="no impacts","no impacts"
),"")</f>
        <v>no impacts</v>
      </c>
      <c r="AI1999" s="85" t="s">
        <v>5998</v>
      </c>
      <c r="AJ1999" s="57" t="str" cm="1">
        <f t="array" ref="AJ1999">IFERROR(_xlfn.IFS(
AI1999="MPR ISSUE","ACTIVE",
AI1999="BSS Hardware Issue","ACTIVE",
AI1999="Sites strategiques, MLL, Pylone, etc.","PASSIVE",
AI1999="AKTIVCO DEFAUT GE &amp; POWER Cabinet","PASSIVE",
AI1999="AKTIVCO Coupure ENEO &amp; Baisse de tension","PASSIVE",
AI1999="Coupure ENEO &amp; Baisse de tension","PASSIVE",
AI1999="Defaut GE &amp; POWER Cabinet","PASSIVE",
AI1999="Sharing","PASSIVE",
AI1999="Sites strategiques &amp; DataCenter","PASSIVE",
AI1999="Exclu","Exclu",
AI1999="SAT","ACTIVE",
AI1999="SPARE-ISSUE","SPARE-ISSUE",
AI1999="Fiber CAmtel","ACTIVE",
AI1999="Fiber AOF","ACTIVE",
AI1999="Projet OCM (HUAWEI)","PLANNED WORKS",
AI1999="Projet OCM (NOKIA)","PLANNED WORKS",
AI1999="ACCESS-ISSUE","ACCESS-ISSUE",
AI1999="Projet OCM (ZTE, NOKIA, autres projets)","PLANNED WORKS",
AI1999="No root CAuse","No root cause",
AI1999="ODU HS","ACTIVE",
AI1999="IP &amp; VLAN","ACTIVE",
AI1999="Warehouse HUAWEI","SPARE-ISSUE",
AI1999="SPARE-HS","SPARE-ISSUE",
AI1999="Power Telco","ACTIVE", AI1999="no impacts","no impacts"
),"")</f>
        <v>no impacts</v>
      </c>
      <c r="AK1999" s="23" t="s">
        <v>5537</v>
      </c>
      <c r="AL1999" s="23" t="str">
        <f t="shared" si="55"/>
        <v>CTR_893</v>
      </c>
      <c r="AN1999" s="9" t="s">
        <v>5537</v>
      </c>
      <c r="AO1999" s="23" t="str">
        <f>_xlfn.XLOOKUP(B1999,'INCIDENT-05-03-2026'!E:E,'INCIDENT-05-03-2026'!F:F,"")</f>
        <v/>
      </c>
      <c r="AP1999" s="7" t="s">
        <v>5537</v>
      </c>
      <c r="AQ1999" s="6"/>
      <c r="AR1999" s="7"/>
      <c r="AS1999" s="3" t="str">
        <f>_xlfn.XLOOKUP(B1999,'[3]tt num | region | site id'!$C:$C,'[3]tt num | region | site id'!$Q:$Q,"")</f>
        <v/>
      </c>
      <c r="AT1999" s="24" t="str">
        <f>_xlfn.XLOOKUP(B1999,'[4]Cells Huawei 03052026 12h'!$B:$B,'[4]Cells Huawei 03052026 12h'!$T:$T,"")</f>
        <v/>
      </c>
      <c r="AU1999" s="24" t="str">
        <f>_xlfn.XLOOKUP(B1999,'[5]cells down 02052026 8h50'!$B:$B,'[5]cells down 02052026 8h50'!$R:$R,"")</f>
        <v/>
      </c>
      <c r="AV1999" s="24" t="str">
        <f>_xlfn.XLOOKUP(B1999,'[5]cells down 02052026 13h50'!$B:$B,'[5]cells down 02052026 13h50'!$R:$R,"")</f>
        <v/>
      </c>
      <c r="AW1999" s="24" t="str">
        <f>_xlfn.XLOOKUP(B1999,'[5]cells down 02052026 13h50'!$B:$B,'[5]cells down 02052026 13h50'!$R:$R,"")</f>
        <v/>
      </c>
      <c r="AX1999" s="24" t="str">
        <f>_xlfn.XLOOKUP(B1999,'[6]cell downs 03052026 8h40 '!$B:$B,'[6]cell downs 03052026 8h40 '!$R:$R,"")</f>
        <v/>
      </c>
      <c r="AY1999" s="24" t="str">
        <f>_xlfn.XLOOKUP(B1999,'[7]ALL SITES DOWN'!$D:$D,'[7]ALL SITES DOWN'!$J:$J,"")</f>
        <v/>
      </c>
      <c r="AZ1999" s="24" t="str">
        <f>_xlfn.XLOOKUP(B1999,'[8]ALL SITES DOWN'!$D:$D,'[8]ALL SITES DOWN'!$J:$J,"")</f>
        <v/>
      </c>
      <c r="BA1999" s="9" t="str">
        <f>_xlfn.XLOOKUP(B1999,[9]sheet1!$AC:$AC,[9]sheet1!$AF:$AF,"")</f>
        <v/>
      </c>
      <c r="BB1999" s="14" t="s">
        <v>5537</v>
      </c>
      <c r="BC1999" s="14" t="s">
        <v>5537</v>
      </c>
      <c r="BD1999" s="14" t="str">
        <f>_xlfn.XLOOKUP(B1999,'[10]cell downs 18042026 17h'!$B:$B,'[10]cell downs 18042026 17h'!$B:$B,"")</f>
        <v/>
      </c>
      <c r="BE1999" s="14" t="str">
        <f>_xlfn.XLOOKUP(B1999,'[11]Cells Huawei 19042026 15h'!$B:$B,'[11]Cells Huawei 19042026 15h'!$B:$B,"")</f>
        <v/>
      </c>
      <c r="BF1999" s="9" t="str">
        <f>_xlfn.XLOOKUP(B1999,'[12]cells down 19042026 9H40'!$B:$B,'[12]cells down 19042026 9H40'!$B:$B,"")</f>
        <v/>
      </c>
      <c r="BG1999" s="9" t="s">
        <v>5537</v>
      </c>
      <c r="BH1999" s="9" t="s">
        <v>302</v>
      </c>
    </row>
    <row r="2000" spans="1:60" s="9" customFormat="1" x14ac:dyDescent="0.3">
      <c r="A2000" s="1" t="s">
        <v>4635</v>
      </c>
      <c r="B2000" s="8" t="s">
        <v>4636</v>
      </c>
      <c r="C2000" s="3" t="str">
        <f>_xlfn.XLOOKUP(B2000,'[1]daily break down'!$D:$D,'[1]daily break down'!$E:$E,"")</f>
        <v>OUEST</v>
      </c>
      <c r="D2000" s="1" t="s">
        <v>11</v>
      </c>
      <c r="E2000" s="1" t="s">
        <v>12</v>
      </c>
      <c r="F2000" s="3" t="s">
        <v>102</v>
      </c>
      <c r="G2000" s="1" t="s">
        <v>856</v>
      </c>
      <c r="H2000" s="40" t="str">
        <f>_xlfn.XLOOKUP(B2000,[2]CALCULATION!$B:$B,[2]CALCULATION!$H:$H,"")</f>
        <v>Huawei</v>
      </c>
      <c r="I2000" s="34">
        <v>0</v>
      </c>
      <c r="J2000" s="34">
        <v>0</v>
      </c>
      <c r="K2000" s="34">
        <v>0</v>
      </c>
      <c r="L2000" s="34">
        <v>0</v>
      </c>
      <c r="M2000" s="34">
        <v>0</v>
      </c>
      <c r="N2000" s="34">
        <v>0</v>
      </c>
      <c r="O2000" s="34">
        <v>0</v>
      </c>
      <c r="P2000" s="34">
        <v>0</v>
      </c>
      <c r="Q2000" s="34">
        <v>0</v>
      </c>
      <c r="R2000" s="34">
        <v>0</v>
      </c>
      <c r="S2000" s="35">
        <v>0</v>
      </c>
      <c r="T2000" s="35">
        <v>0</v>
      </c>
      <c r="U2000" s="35">
        <v>0</v>
      </c>
      <c r="V2000" s="35">
        <v>0</v>
      </c>
      <c r="W2000" s="35">
        <v>0</v>
      </c>
      <c r="X2000" s="35">
        <v>0</v>
      </c>
      <c r="Y2000" s="35">
        <v>0</v>
      </c>
      <c r="Z2000" s="35">
        <v>0</v>
      </c>
      <c r="AA2000" s="35">
        <v>0</v>
      </c>
      <c r="AB2000" s="35">
        <v>0</v>
      </c>
      <c r="AC2000" s="35">
        <v>0</v>
      </c>
      <c r="AD2000" s="35">
        <v>0</v>
      </c>
      <c r="AE2000" s="58" t="s">
        <v>5560</v>
      </c>
      <c r="AF2000" s="58"/>
      <c r="AG2000" s="57" t="str" cm="1">
        <f t="array" ref="AG2000">IFERROR(_xlfn.IFS(
AI2000="MPR ISSUE","PDH",
AI2000="BSS Hardware Issue","BSS",
AI2000="Sites strategiques, MLL, Pylone, etc.","ENVTECH",
AI2000="AKTIVCO DEFAUT GE &amp; POWER Cabinet","AKTIVCO",
AI2000="AKTIVCO Coupure ENEO &amp; Baisse de tension","AKTIVCO GRID ONLY",
AI2000="Coupure ENEO &amp; Baisse de tension","IHS GRID ONLY",
AI2000="Defaut GE &amp; POWER Cabinet","IHS",
AI2000="Sharing","Partners",
AI2000="Sites strategiques &amp; DataCenter","SST &amp; DC",
AI2000="Exclu","Exclu",
AI2000="SAT","SAT",
AI2000="SPARE-ISSUE","SPARE-ISSUE",
AI2000="Fiber CAmtel","TRANS_FO_CAMTEL",
AI2000="Fiber AOF","Fiber AOF",
AI2000="Projet OCM (HUAWEI)","TRAVAUX-HUAWEI",
AI2000="Projet OCM (NOKIA)","TRAVAUX-NOKIA",
AI2000="ACCESS-ISSUE","ACCESS-ISSUE",
AI2000="Projet OCM (ZTE, NOKIA, autres projets)","TRAVAUX OCM",
AI2000="No root CAuse","No root cause",
AI2000="ODU HS","PDH",
AI2000="IP &amp; VLAN","PDH",
AI2000="Warehouse HUAWEI","SPARE-ISSUE",
AI2000="SPARE-HS","SPARE-ISSUE",
AI2000="Power Telco","BSS",AI2000="no impacts","no impacts"
),"")</f>
        <v>no impacts</v>
      </c>
      <c r="AH2000" s="57" t="str" cm="1">
        <f t="array" ref="AH2000">IFERROR(_xlfn.IFS(
AI2000="MPR ISSUE","TX ISSUE",
AI2000="BSS Hardware Issue","RAN ISSUE",
AI2000="Sites strategiques, MLL, Pylone, etc.","ENVTECH",
AI2000="AKTIVCO DEFAUT GE &amp; POWER Cabinet","POWER ISSUE",
AI2000="AKTIVCO Coupure ENEO &amp; Baisse de tension","POWER ISSUE",
AI2000="Coupure ENEO &amp; Baisse de tension","POWER ISSUE",
AI2000="Defaut GE &amp; POWER Cabinet","POWER ISSUE",
AI2000="Sharing","POWER ISSUE",
AI2000="Sites strategiques &amp; DataCenter","POWER ISSUE",
AI2000="Exclu","Exclu",
AI2000="SAT","TX ISSUE",
AI2000="SPARE-ISSUE","SPARE-ISSUE",
AI2000="Fiber CAmtel","TX ISSUE",
AI2000="Fiber AOF","TX ISSUE",
AI2000="Projet OCM (HUAWEI)","TRAVAUX-HUAWEI",
AI2000="Projet OCM (NOKIA)","TRAVAUX -NOKIA",
AI2000="ACCESS-ISSUE","ACCESS-ISSUE",
AI2000="Projet OCM (ZTE, NOKIA, autres projets)","TRAVAUX OCM",
AI2000="No root CAuse","No root cause",
AI2000="ODU HS","TX ISSUE",
AI2000="IP &amp; VLAN","TX ISSUE",
AI2000="Warehouse HUAWEI","SPARE-ISSUE",
AI2000="SPARE-HS","SPARE-ISSUE",
AI2000="Power Telco","RAN ISSUE",AI2000="no impacts","no impacts"
),"")</f>
        <v>no impacts</v>
      </c>
      <c r="AI2000" s="85" t="s">
        <v>5998</v>
      </c>
      <c r="AJ2000" s="57" t="str" cm="1">
        <f t="array" ref="AJ2000">IFERROR(_xlfn.IFS(
AI2000="MPR ISSUE","ACTIVE",
AI2000="BSS Hardware Issue","ACTIVE",
AI2000="Sites strategiques, MLL, Pylone, etc.","PASSIVE",
AI2000="AKTIVCO DEFAUT GE &amp; POWER Cabinet","PASSIVE",
AI2000="AKTIVCO Coupure ENEO &amp; Baisse de tension","PASSIVE",
AI2000="Coupure ENEO &amp; Baisse de tension","PASSIVE",
AI2000="Defaut GE &amp; POWER Cabinet","PASSIVE",
AI2000="Sharing","PASSIVE",
AI2000="Sites strategiques &amp; DataCenter","PASSIVE",
AI2000="Exclu","Exclu",
AI2000="SAT","ACTIVE",
AI2000="SPARE-ISSUE","SPARE-ISSUE",
AI2000="Fiber CAmtel","ACTIVE",
AI2000="Fiber AOF","ACTIVE",
AI2000="Projet OCM (HUAWEI)","PLANNED WORKS",
AI2000="Projet OCM (NOKIA)","PLANNED WORKS",
AI2000="ACCESS-ISSUE","ACCESS-ISSUE",
AI2000="Projet OCM (ZTE, NOKIA, autres projets)","PLANNED WORKS",
AI2000="No root CAuse","No root cause",
AI2000="ODU HS","ACTIVE",
AI2000="IP &amp; VLAN","ACTIVE",
AI2000="Warehouse HUAWEI","SPARE-ISSUE",
AI2000="SPARE-HS","SPARE-ISSUE",
AI2000="Power Telco","ACTIVE", AI2000="no impacts","no impacts"
),"")</f>
        <v>no impacts</v>
      </c>
      <c r="AK2000" s="23" t="s">
        <v>5537</v>
      </c>
      <c r="AL2000" s="23" t="str">
        <f t="shared" si="55"/>
        <v>OST_128</v>
      </c>
      <c r="AN2000" s="9" t="s">
        <v>5537</v>
      </c>
      <c r="AO2000" s="23" t="str">
        <f>_xlfn.XLOOKUP(B2000,'INCIDENT-05-03-2026'!E:E,'INCIDENT-05-03-2026'!F:F,"")</f>
        <v/>
      </c>
      <c r="AP2000" s="7" t="s">
        <v>5537</v>
      </c>
      <c r="AQ2000" s="6"/>
      <c r="AR2000" s="7"/>
      <c r="AS2000" s="3" t="str">
        <f>_xlfn.XLOOKUP(B2000,'[3]tt num | region | site id'!$C:$C,'[3]tt num | region | site id'!$Q:$Q,"")</f>
        <v/>
      </c>
      <c r="AT2000" s="24" t="str">
        <f>_xlfn.XLOOKUP(B2000,'[4]Cells Huawei 03052026 12h'!$B:$B,'[4]Cells Huawei 03052026 12h'!$T:$T,"")</f>
        <v/>
      </c>
      <c r="AU2000" s="24" t="str">
        <f>_xlfn.XLOOKUP(B2000,'[5]cells down 02052026 8h50'!$B:$B,'[5]cells down 02052026 8h50'!$R:$R,"")</f>
        <v/>
      </c>
      <c r="AV2000" s="24" t="str">
        <f>_xlfn.XLOOKUP(B2000,'[5]cells down 02052026 13h50'!$B:$B,'[5]cells down 02052026 13h50'!$R:$R,"")</f>
        <v/>
      </c>
      <c r="AW2000" s="24" t="str">
        <f>_xlfn.XLOOKUP(B2000,'[5]cells down 02052026 13h50'!$B:$B,'[5]cells down 02052026 13h50'!$R:$R,"")</f>
        <v/>
      </c>
      <c r="AX2000" s="24" t="str">
        <f>_xlfn.XLOOKUP(B2000,'[6]cell downs 03052026 8h40 '!$B:$B,'[6]cell downs 03052026 8h40 '!$R:$R,"")</f>
        <v/>
      </c>
      <c r="AY2000" s="24" t="str">
        <f>_xlfn.XLOOKUP(B2000,'[7]ALL SITES DOWN'!$D:$D,'[7]ALL SITES DOWN'!$J:$J,"")</f>
        <v/>
      </c>
      <c r="AZ2000" s="24" t="str">
        <f>_xlfn.XLOOKUP(B2000,'[8]ALL SITES DOWN'!$D:$D,'[8]ALL SITES DOWN'!$J:$J,"")</f>
        <v/>
      </c>
      <c r="BA2000" s="9" t="str">
        <f>_xlfn.XLOOKUP(B2000,[9]sheet1!$AC:$AC,[9]sheet1!$AF:$AF,"")</f>
        <v/>
      </c>
      <c r="BB2000" s="14" t="s">
        <v>5537</v>
      </c>
      <c r="BC2000" s="14" t="s">
        <v>5537</v>
      </c>
      <c r="BD2000" s="14" t="str">
        <f>_xlfn.XLOOKUP(B2000,'[10]cell downs 18042026 17h'!$B:$B,'[10]cell downs 18042026 17h'!$B:$B,"")</f>
        <v/>
      </c>
      <c r="BE2000" s="14" t="str">
        <f>_xlfn.XLOOKUP(B2000,'[11]Cells Huawei 19042026 15h'!$B:$B,'[11]Cells Huawei 19042026 15h'!$B:$B,"")</f>
        <v/>
      </c>
      <c r="BF2000" s="9" t="str">
        <f>_xlfn.XLOOKUP(B2000,'[12]cells down 19042026 9H40'!$B:$B,'[12]cells down 19042026 9H40'!$B:$B,"")</f>
        <v/>
      </c>
      <c r="BG2000" s="9" t="s">
        <v>4636</v>
      </c>
      <c r="BH2000" s="9" t="s">
        <v>5537</v>
      </c>
    </row>
    <row r="2001" spans="1:60" s="9" customFormat="1" x14ac:dyDescent="0.3">
      <c r="A2001" s="1" t="s">
        <v>912</v>
      </c>
      <c r="B2001" s="8" t="s">
        <v>913</v>
      </c>
      <c r="C2001" s="3" t="str">
        <f>_xlfn.XLOOKUP(B2001,'[1]daily break down'!$D:$D,'[1]daily break down'!$E:$E,"")</f>
        <v>OUEST</v>
      </c>
      <c r="D2001" s="1" t="s">
        <v>11</v>
      </c>
      <c r="E2001" s="1" t="s">
        <v>12</v>
      </c>
      <c r="F2001" s="3" t="s">
        <v>102</v>
      </c>
      <c r="G2001" s="1" t="s">
        <v>856</v>
      </c>
      <c r="H2001" s="40" t="str">
        <f>_xlfn.XLOOKUP(B2001,[2]CALCULATION!$B:$B,[2]CALCULATION!$H:$H,"")</f>
        <v>Huawei</v>
      </c>
      <c r="I2001" s="34">
        <v>0</v>
      </c>
      <c r="J2001" s="34">
        <v>0</v>
      </c>
      <c r="K2001" s="34">
        <v>0</v>
      </c>
      <c r="L2001" s="34">
        <v>0</v>
      </c>
      <c r="M2001" s="34">
        <v>0</v>
      </c>
      <c r="N2001" s="34">
        <v>0</v>
      </c>
      <c r="O2001" s="34">
        <v>0</v>
      </c>
      <c r="P2001" s="34">
        <v>0</v>
      </c>
      <c r="Q2001" s="34">
        <v>0</v>
      </c>
      <c r="R2001" s="34">
        <v>0</v>
      </c>
      <c r="S2001" s="35">
        <v>0</v>
      </c>
      <c r="T2001" s="35">
        <v>0</v>
      </c>
      <c r="U2001" s="35">
        <v>0</v>
      </c>
      <c r="V2001" s="35">
        <v>0</v>
      </c>
      <c r="W2001" s="35">
        <v>0</v>
      </c>
      <c r="X2001" s="35">
        <v>0</v>
      </c>
      <c r="Y2001" s="35">
        <v>0</v>
      </c>
      <c r="Z2001" s="35">
        <v>0</v>
      </c>
      <c r="AA2001" s="35">
        <v>0</v>
      </c>
      <c r="AB2001" s="35">
        <v>0</v>
      </c>
      <c r="AC2001" s="35">
        <v>0</v>
      </c>
      <c r="AD2001" s="35">
        <v>0</v>
      </c>
      <c r="AE2001" s="58" t="s">
        <v>5560</v>
      </c>
      <c r="AF2001" s="58"/>
      <c r="AG2001" s="57" t="str" cm="1">
        <f t="array" ref="AG2001">IFERROR(_xlfn.IFS(
AI2001="MPR ISSUE","PDH",
AI2001="BSS Hardware Issue","BSS",
AI2001="Sites strategiques, MLL, Pylone, etc.","ENVTECH",
AI2001="AKTIVCO DEFAUT GE &amp; POWER Cabinet","AKTIVCO",
AI2001="AKTIVCO Coupure ENEO &amp; Baisse de tension","AKTIVCO GRID ONLY",
AI2001="Coupure ENEO &amp; Baisse de tension","IHS GRID ONLY",
AI2001="Defaut GE &amp; POWER Cabinet","IHS",
AI2001="Sharing","Partners",
AI2001="Sites strategiques &amp; DataCenter","SST &amp; DC",
AI2001="Exclu","Exclu",
AI2001="SAT","SAT",
AI2001="SPARE-ISSUE","SPARE-ISSUE",
AI2001="Fiber CAmtel","TRANS_FO_CAMTEL",
AI2001="Fiber AOF","Fiber AOF",
AI2001="Projet OCM (HUAWEI)","TRAVAUX-HUAWEI",
AI2001="Projet OCM (NOKIA)","TRAVAUX-NOKIA",
AI2001="ACCESS-ISSUE","ACCESS-ISSUE",
AI2001="Projet OCM (ZTE, NOKIA, autres projets)","TRAVAUX OCM",
AI2001="No root CAuse","No root cause",
AI2001="ODU HS","PDH",
AI2001="IP &amp; VLAN","PDH",
AI2001="Warehouse HUAWEI","SPARE-ISSUE",
AI2001="SPARE-HS","SPARE-ISSUE",
AI2001="Power Telco","BSS",AI2001="no impacts","no impacts"
),"")</f>
        <v>no impacts</v>
      </c>
      <c r="AH2001" s="57" t="str" cm="1">
        <f t="array" ref="AH2001">IFERROR(_xlfn.IFS(
AI2001="MPR ISSUE","TX ISSUE",
AI2001="BSS Hardware Issue","RAN ISSUE",
AI2001="Sites strategiques, MLL, Pylone, etc.","ENVTECH",
AI2001="AKTIVCO DEFAUT GE &amp; POWER Cabinet","POWER ISSUE",
AI2001="AKTIVCO Coupure ENEO &amp; Baisse de tension","POWER ISSUE",
AI2001="Coupure ENEO &amp; Baisse de tension","POWER ISSUE",
AI2001="Defaut GE &amp; POWER Cabinet","POWER ISSUE",
AI2001="Sharing","POWER ISSUE",
AI2001="Sites strategiques &amp; DataCenter","POWER ISSUE",
AI2001="Exclu","Exclu",
AI2001="SAT","TX ISSUE",
AI2001="SPARE-ISSUE","SPARE-ISSUE",
AI2001="Fiber CAmtel","TX ISSUE",
AI2001="Fiber AOF","TX ISSUE",
AI2001="Projet OCM (HUAWEI)","TRAVAUX-HUAWEI",
AI2001="Projet OCM (NOKIA)","TRAVAUX -NOKIA",
AI2001="ACCESS-ISSUE","ACCESS-ISSUE",
AI2001="Projet OCM (ZTE, NOKIA, autres projets)","TRAVAUX OCM",
AI2001="No root CAuse","No root cause",
AI2001="ODU HS","TX ISSUE",
AI2001="IP &amp; VLAN","TX ISSUE",
AI2001="Warehouse HUAWEI","SPARE-ISSUE",
AI2001="SPARE-HS","SPARE-ISSUE",
AI2001="Power Telco","RAN ISSUE",AI2001="no impacts","no impacts"
),"")</f>
        <v>no impacts</v>
      </c>
      <c r="AI2001" s="85" t="s">
        <v>5998</v>
      </c>
      <c r="AJ2001" s="57" t="str" cm="1">
        <f t="array" ref="AJ2001">IFERROR(_xlfn.IFS(
AI2001="MPR ISSUE","ACTIVE",
AI2001="BSS Hardware Issue","ACTIVE",
AI2001="Sites strategiques, MLL, Pylone, etc.","PASSIVE",
AI2001="AKTIVCO DEFAUT GE &amp; POWER Cabinet","PASSIVE",
AI2001="AKTIVCO Coupure ENEO &amp; Baisse de tension","PASSIVE",
AI2001="Coupure ENEO &amp; Baisse de tension","PASSIVE",
AI2001="Defaut GE &amp; POWER Cabinet","PASSIVE",
AI2001="Sharing","PASSIVE",
AI2001="Sites strategiques &amp; DataCenter","PASSIVE",
AI2001="Exclu","Exclu",
AI2001="SAT","ACTIVE",
AI2001="SPARE-ISSUE","SPARE-ISSUE",
AI2001="Fiber CAmtel","ACTIVE",
AI2001="Fiber AOF","ACTIVE",
AI2001="Projet OCM (HUAWEI)","PLANNED WORKS",
AI2001="Projet OCM (NOKIA)","PLANNED WORKS",
AI2001="ACCESS-ISSUE","ACCESS-ISSUE",
AI2001="Projet OCM (ZTE, NOKIA, autres projets)","PLANNED WORKS",
AI2001="No root CAuse","No root cause",
AI2001="ODU HS","ACTIVE",
AI2001="IP &amp; VLAN","ACTIVE",
AI2001="Warehouse HUAWEI","SPARE-ISSUE",
AI2001="SPARE-HS","SPARE-ISSUE",
AI2001="Power Telco","ACTIVE", AI2001="no impacts","no impacts"
),"")</f>
        <v>no impacts</v>
      </c>
      <c r="AK2001" s="23" t="s">
        <v>5537</v>
      </c>
      <c r="AL2001" s="23" t="str">
        <f t="shared" si="55"/>
        <v>OST_178</v>
      </c>
      <c r="AN2001" s="9" t="s">
        <v>5537</v>
      </c>
      <c r="AO2001" s="23" t="str">
        <f>_xlfn.XLOOKUP(B2001,'INCIDENT-05-03-2026'!E:E,'INCIDENT-05-03-2026'!F:F,"")</f>
        <v/>
      </c>
      <c r="AP2001" s="7" t="s">
        <v>5537</v>
      </c>
      <c r="AQ2001" s="6"/>
      <c r="AR2001" s="7"/>
      <c r="AS2001" s="3" t="str">
        <f>_xlfn.XLOOKUP(B2001,'[3]tt num | region | site id'!$C:$C,'[3]tt num | region | site id'!$Q:$Q,"")</f>
        <v/>
      </c>
      <c r="AT2001" s="24" t="str">
        <f>_xlfn.XLOOKUP(B2001,'[4]Cells Huawei 03052026 12h'!$B:$B,'[4]Cells Huawei 03052026 12h'!$T:$T,"")</f>
        <v/>
      </c>
      <c r="AU2001" s="24" t="str">
        <f>_xlfn.XLOOKUP(B2001,'[5]cells down 02052026 8h50'!$B:$B,'[5]cells down 02052026 8h50'!$R:$R,"")</f>
        <v/>
      </c>
      <c r="AV2001" s="24" t="str">
        <f>_xlfn.XLOOKUP(B2001,'[5]cells down 02052026 13h50'!$B:$B,'[5]cells down 02052026 13h50'!$R:$R,"")</f>
        <v/>
      </c>
      <c r="AW2001" s="24" t="str">
        <f>_xlfn.XLOOKUP(B2001,'[5]cells down 02052026 13h50'!$B:$B,'[5]cells down 02052026 13h50'!$R:$R,"")</f>
        <v/>
      </c>
      <c r="AX2001" s="24" t="str">
        <f>_xlfn.XLOOKUP(B2001,'[6]cell downs 03052026 8h40 '!$B:$B,'[6]cell downs 03052026 8h40 '!$R:$R,"")</f>
        <v/>
      </c>
      <c r="AY2001" s="24" t="str">
        <f>_xlfn.XLOOKUP(B2001,'[7]ALL SITES DOWN'!$D:$D,'[7]ALL SITES DOWN'!$J:$J,"")</f>
        <v/>
      </c>
      <c r="AZ2001" s="24" t="str">
        <f>_xlfn.XLOOKUP(B2001,'[8]ALL SITES DOWN'!$D:$D,'[8]ALL SITES DOWN'!$J:$J,"")</f>
        <v/>
      </c>
      <c r="BA2001" s="9" t="str">
        <f>_xlfn.XLOOKUP(B2001,[9]sheet1!$AC:$AC,[9]sheet1!$AF:$AF,"")</f>
        <v/>
      </c>
      <c r="BB2001" s="14" t="s">
        <v>5537</v>
      </c>
      <c r="BC2001" s="14" t="s">
        <v>5537</v>
      </c>
      <c r="BD2001" s="14" t="str">
        <f>_xlfn.XLOOKUP(B2001,'[10]cell downs 18042026 17h'!$B:$B,'[10]cell downs 18042026 17h'!$B:$B,"")</f>
        <v/>
      </c>
      <c r="BE2001" s="14" t="str">
        <f>_xlfn.XLOOKUP(B2001,'[11]Cells Huawei 19042026 15h'!$B:$B,'[11]Cells Huawei 19042026 15h'!$B:$B,"")</f>
        <v/>
      </c>
      <c r="BF2001" s="9" t="str">
        <f>_xlfn.XLOOKUP(B2001,'[12]cells down 19042026 9H40'!$B:$B,'[12]cells down 19042026 9H40'!$B:$B,"")</f>
        <v/>
      </c>
      <c r="BG2001" s="9" t="s">
        <v>913</v>
      </c>
      <c r="BH2001" s="9" t="s">
        <v>5537</v>
      </c>
    </row>
    <row r="2002" spans="1:60" s="9" customFormat="1" x14ac:dyDescent="0.3">
      <c r="A2002" s="1" t="s">
        <v>3702</v>
      </c>
      <c r="B2002" s="8" t="s">
        <v>3703</v>
      </c>
      <c r="C2002" s="3" t="str">
        <f>_xlfn.XLOOKUP(B2002,'[1]daily break down'!$D:$D,'[1]daily break down'!$E:$E,"")</f>
        <v>CENTRE</v>
      </c>
      <c r="D2002" s="1" t="s">
        <v>11</v>
      </c>
      <c r="E2002" s="1" t="s">
        <v>237</v>
      </c>
      <c r="F2002" s="3" t="s">
        <v>37</v>
      </c>
      <c r="G2002" s="1" t="s">
        <v>3702</v>
      </c>
      <c r="H2002" s="42" t="str">
        <f>_xlfn.XLOOKUP(B2002,[2]CALCULATION!$B:$B,[2]CALCULATION!$H:$H,"")</f>
        <v>ZTE</v>
      </c>
      <c r="I2002" s="34">
        <v>0</v>
      </c>
      <c r="J2002" s="34">
        <v>0</v>
      </c>
      <c r="K2002" s="34">
        <v>0</v>
      </c>
      <c r="L2002" s="34">
        <v>0</v>
      </c>
      <c r="M2002" s="34">
        <v>0</v>
      </c>
      <c r="N2002" s="34">
        <v>0</v>
      </c>
      <c r="O2002" s="34">
        <v>0</v>
      </c>
      <c r="P2002" s="34">
        <v>0</v>
      </c>
      <c r="Q2002" s="34">
        <v>0</v>
      </c>
      <c r="R2002" s="34">
        <v>0</v>
      </c>
      <c r="S2002" s="35">
        <v>0</v>
      </c>
      <c r="T2002" s="35">
        <v>0</v>
      </c>
      <c r="U2002" s="35">
        <v>0</v>
      </c>
      <c r="V2002" s="35">
        <v>0</v>
      </c>
      <c r="W2002" s="35">
        <v>0</v>
      </c>
      <c r="X2002" s="35">
        <v>0</v>
      </c>
      <c r="Y2002" s="35">
        <v>0</v>
      </c>
      <c r="Z2002" s="35">
        <v>0</v>
      </c>
      <c r="AA2002" s="35">
        <v>0</v>
      </c>
      <c r="AB2002" s="35">
        <v>0</v>
      </c>
      <c r="AC2002" s="35">
        <v>0</v>
      </c>
      <c r="AD2002" s="35">
        <v>0</v>
      </c>
      <c r="AE2002" s="58" t="s">
        <v>5560</v>
      </c>
      <c r="AF2002" s="58"/>
      <c r="AG2002" s="57" t="str" cm="1">
        <f t="array" ref="AG2002">IFERROR(_xlfn.IFS(
AI2002="MPR ISSUE","PDH",
AI2002="BSS Hardware Issue","BSS",
AI2002="Sites strategiques, MLL, Pylone, etc.","ENVTECH",
AI2002="AKTIVCO DEFAUT GE &amp; POWER Cabinet","AKTIVCO",
AI2002="AKTIVCO Coupure ENEO &amp; Baisse de tension","AKTIVCO GRID ONLY",
AI2002="Coupure ENEO &amp; Baisse de tension","IHS GRID ONLY",
AI2002="Defaut GE &amp; POWER Cabinet","IHS",
AI2002="Sharing","Partners",
AI2002="Sites strategiques &amp; DataCenter","SST &amp; DC",
AI2002="Exclu","Exclu",
AI2002="SAT","SAT",
AI2002="SPARE-ISSUE","SPARE-ISSUE",
AI2002="Fiber CAmtel","TRANS_FO_CAMTEL",
AI2002="Fiber AOF","Fiber AOF",
AI2002="Projet OCM (HUAWEI)","TRAVAUX-HUAWEI",
AI2002="Projet OCM (NOKIA)","TRAVAUX-NOKIA",
AI2002="ACCESS-ISSUE","ACCESS-ISSUE",
AI2002="Projet OCM (ZTE, NOKIA, autres projets)","TRAVAUX OCM",
AI2002="No root CAuse","No root cause",
AI2002="ODU HS","PDH",
AI2002="IP &amp; VLAN","PDH",
AI2002="Warehouse HUAWEI","SPARE-ISSUE",
AI2002="SPARE-HS","SPARE-ISSUE",
AI2002="Power Telco","BSS",AI2002="no impacts","no impacts"
),"")</f>
        <v>no impacts</v>
      </c>
      <c r="AH2002" s="57" t="str" cm="1">
        <f t="array" ref="AH2002">IFERROR(_xlfn.IFS(
AI2002="MPR ISSUE","TX ISSUE",
AI2002="BSS Hardware Issue","RAN ISSUE",
AI2002="Sites strategiques, MLL, Pylone, etc.","ENVTECH",
AI2002="AKTIVCO DEFAUT GE &amp; POWER Cabinet","POWER ISSUE",
AI2002="AKTIVCO Coupure ENEO &amp; Baisse de tension","POWER ISSUE",
AI2002="Coupure ENEO &amp; Baisse de tension","POWER ISSUE",
AI2002="Defaut GE &amp; POWER Cabinet","POWER ISSUE",
AI2002="Sharing","POWER ISSUE",
AI2002="Sites strategiques &amp; DataCenter","POWER ISSUE",
AI2002="Exclu","Exclu",
AI2002="SAT","TX ISSUE",
AI2002="SPARE-ISSUE","SPARE-ISSUE",
AI2002="Fiber CAmtel","TX ISSUE",
AI2002="Fiber AOF","TX ISSUE",
AI2002="Projet OCM (HUAWEI)","TRAVAUX-HUAWEI",
AI2002="Projet OCM (NOKIA)","TRAVAUX -NOKIA",
AI2002="ACCESS-ISSUE","ACCESS-ISSUE",
AI2002="Projet OCM (ZTE, NOKIA, autres projets)","TRAVAUX OCM",
AI2002="No root CAuse","No root cause",
AI2002="ODU HS","TX ISSUE",
AI2002="IP &amp; VLAN","TX ISSUE",
AI2002="Warehouse HUAWEI","SPARE-ISSUE",
AI2002="SPARE-HS","SPARE-ISSUE",
AI2002="Power Telco","RAN ISSUE",AI2002="no impacts","no impacts"
),"")</f>
        <v>no impacts</v>
      </c>
      <c r="AI2002" s="85" t="s">
        <v>5998</v>
      </c>
      <c r="AJ2002" s="57" t="str" cm="1">
        <f t="array" ref="AJ2002">IFERROR(_xlfn.IFS(
AI2002="MPR ISSUE","ACTIVE",
AI2002="BSS Hardware Issue","ACTIVE",
AI2002="Sites strategiques, MLL, Pylone, etc.","PASSIVE",
AI2002="AKTIVCO DEFAUT GE &amp; POWER Cabinet","PASSIVE",
AI2002="AKTIVCO Coupure ENEO &amp; Baisse de tension","PASSIVE",
AI2002="Coupure ENEO &amp; Baisse de tension","PASSIVE",
AI2002="Defaut GE &amp; POWER Cabinet","PASSIVE",
AI2002="Sharing","PASSIVE",
AI2002="Sites strategiques &amp; DataCenter","PASSIVE",
AI2002="Exclu","Exclu",
AI2002="SAT","ACTIVE",
AI2002="SPARE-ISSUE","SPARE-ISSUE",
AI2002="Fiber CAmtel","ACTIVE",
AI2002="Fiber AOF","ACTIVE",
AI2002="Projet OCM (HUAWEI)","PLANNED WORKS",
AI2002="Projet OCM (NOKIA)","PLANNED WORKS",
AI2002="ACCESS-ISSUE","ACCESS-ISSUE",
AI2002="Projet OCM (ZTE, NOKIA, autres projets)","PLANNED WORKS",
AI2002="No root CAuse","No root cause",
AI2002="ODU HS","ACTIVE",
AI2002="IP &amp; VLAN","ACTIVE",
AI2002="Warehouse HUAWEI","SPARE-ISSUE",
AI2002="SPARE-HS","SPARE-ISSUE",
AI2002="Power Telco","ACTIVE", AI2002="no impacts","no impacts"
),"")</f>
        <v>no impacts</v>
      </c>
      <c r="AK2002" s="23" t="s">
        <v>5537</v>
      </c>
      <c r="AL2002" s="23" t="str">
        <f t="shared" si="55"/>
        <v>CTR_117</v>
      </c>
      <c r="AN2002" s="9" t="s">
        <v>5537</v>
      </c>
      <c r="AO2002" s="23" t="str">
        <f>_xlfn.XLOOKUP(B2002,'INCIDENT-05-03-2026'!E:E,'INCIDENT-05-03-2026'!F:F,"")</f>
        <v/>
      </c>
      <c r="AP2002" s="7" t="s">
        <v>5537</v>
      </c>
      <c r="AQ2002" s="6"/>
      <c r="AR2002" s="7"/>
      <c r="AS2002" s="3" t="str">
        <f>_xlfn.XLOOKUP(B2002,'[3]tt num | region | site id'!$C:$C,'[3]tt num | region | site id'!$Q:$Q,"")</f>
        <v/>
      </c>
      <c r="AT2002" s="24" t="str">
        <f>_xlfn.XLOOKUP(B2002,'[4]Cells Huawei 03052026 12h'!$B:$B,'[4]Cells Huawei 03052026 12h'!$T:$T,"")</f>
        <v/>
      </c>
      <c r="AU2002" s="24" t="str">
        <f>_xlfn.XLOOKUP(B2002,'[5]cells down 02052026 8h50'!$B:$B,'[5]cells down 02052026 8h50'!$R:$R,"")</f>
        <v/>
      </c>
      <c r="AV2002" s="24" t="str">
        <f>_xlfn.XLOOKUP(B2002,'[5]cells down 02052026 13h50'!$B:$B,'[5]cells down 02052026 13h50'!$R:$R,"")</f>
        <v/>
      </c>
      <c r="AW2002" s="24" t="str">
        <f>_xlfn.XLOOKUP(B2002,'[5]cells down 02052026 13h50'!$B:$B,'[5]cells down 02052026 13h50'!$R:$R,"")</f>
        <v/>
      </c>
      <c r="AX2002" s="24" t="str">
        <f>_xlfn.XLOOKUP(B2002,'[6]cell downs 03052026 8h40 '!$B:$B,'[6]cell downs 03052026 8h40 '!$R:$R,"")</f>
        <v/>
      </c>
      <c r="AY2002" s="24" t="str">
        <f>_xlfn.XLOOKUP(B2002,'[7]ALL SITES DOWN'!$D:$D,'[7]ALL SITES DOWN'!$J:$J,"")</f>
        <v/>
      </c>
      <c r="AZ2002" s="24" t="str">
        <f>_xlfn.XLOOKUP(B2002,'[8]ALL SITES DOWN'!$D:$D,'[8]ALL SITES DOWN'!$J:$J,"")</f>
        <v/>
      </c>
      <c r="BA2002" s="9" t="str">
        <f>_xlfn.XLOOKUP(B2002,[9]sheet1!$AC:$AC,[9]sheet1!$AF:$AF,"")</f>
        <v/>
      </c>
      <c r="BB2002" s="14" t="s">
        <v>5537</v>
      </c>
      <c r="BC2002" s="14" t="s">
        <v>5537</v>
      </c>
      <c r="BD2002" s="14" t="str">
        <f>_xlfn.XLOOKUP(B2002,'[10]cell downs 18042026 17h'!$B:$B,'[10]cell downs 18042026 17h'!$B:$B,"")</f>
        <v/>
      </c>
      <c r="BE2002" s="14" t="str">
        <f>_xlfn.XLOOKUP(B2002,'[11]Cells Huawei 19042026 15h'!$B:$B,'[11]Cells Huawei 19042026 15h'!$B:$B,"")</f>
        <v/>
      </c>
      <c r="BF2002" s="9" t="str">
        <f>_xlfn.XLOOKUP(B2002,'[12]cells down 19042026 9H40'!$B:$B,'[12]cells down 19042026 9H40'!$B:$B,"")</f>
        <v>CTR_117</v>
      </c>
      <c r="BG2002" s="9" t="s">
        <v>5537</v>
      </c>
      <c r="BH2002" s="9" t="s">
        <v>12</v>
      </c>
    </row>
    <row r="2003" spans="1:60" s="9" customFormat="1" x14ac:dyDescent="0.3">
      <c r="A2003" s="1" t="s">
        <v>4044</v>
      </c>
      <c r="B2003" s="8" t="s">
        <v>4045</v>
      </c>
      <c r="C2003" s="3" t="str">
        <f>_xlfn.XLOOKUP(B2003,'[1]daily break down'!$D:$D,'[1]daily break down'!$E:$E,"")</f>
        <v>CENTRE</v>
      </c>
      <c r="D2003" s="1" t="s">
        <v>11</v>
      </c>
      <c r="E2003" s="1" t="s">
        <v>12</v>
      </c>
      <c r="F2003" s="3" t="s">
        <v>37</v>
      </c>
      <c r="G2003" s="1" t="s">
        <v>4041</v>
      </c>
      <c r="H2003" s="42" t="str">
        <f>_xlfn.XLOOKUP(B2003,[2]CALCULATION!$B:$B,[2]CALCULATION!$H:$H,"")</f>
        <v>ZTE</v>
      </c>
      <c r="I2003" s="34">
        <v>0</v>
      </c>
      <c r="J2003" s="34">
        <v>0</v>
      </c>
      <c r="K2003" s="34">
        <v>0</v>
      </c>
      <c r="L2003" s="34">
        <v>0</v>
      </c>
      <c r="M2003" s="34">
        <v>0</v>
      </c>
      <c r="N2003" s="34">
        <v>0</v>
      </c>
      <c r="O2003" s="34">
        <v>0</v>
      </c>
      <c r="P2003" s="34">
        <v>0</v>
      </c>
      <c r="Q2003" s="34">
        <v>0</v>
      </c>
      <c r="R2003" s="34">
        <v>0</v>
      </c>
      <c r="S2003" s="35">
        <v>0</v>
      </c>
      <c r="T2003" s="35">
        <v>0</v>
      </c>
      <c r="U2003" s="35">
        <v>0</v>
      </c>
      <c r="V2003" s="35">
        <v>0</v>
      </c>
      <c r="W2003" s="35">
        <v>0</v>
      </c>
      <c r="X2003" s="35">
        <v>0</v>
      </c>
      <c r="Y2003" s="35">
        <v>0</v>
      </c>
      <c r="Z2003" s="35">
        <v>0</v>
      </c>
      <c r="AA2003" s="35">
        <v>0</v>
      </c>
      <c r="AB2003" s="35">
        <v>0</v>
      </c>
      <c r="AC2003" s="35">
        <v>0</v>
      </c>
      <c r="AD2003" s="35">
        <v>0</v>
      </c>
      <c r="AE2003" s="58" t="s">
        <v>5560</v>
      </c>
      <c r="AF2003" s="58"/>
      <c r="AG2003" s="57" t="str" cm="1">
        <f t="array" ref="AG2003">IFERROR(_xlfn.IFS(
AI2003="MPR ISSUE","PDH",
AI2003="BSS Hardware Issue","BSS",
AI2003="Sites strategiques, MLL, Pylone, etc.","ENVTECH",
AI2003="AKTIVCO DEFAUT GE &amp; POWER Cabinet","AKTIVCO",
AI2003="AKTIVCO Coupure ENEO &amp; Baisse de tension","AKTIVCO GRID ONLY",
AI2003="Coupure ENEO &amp; Baisse de tension","IHS GRID ONLY",
AI2003="Defaut GE &amp; POWER Cabinet","IHS",
AI2003="Sharing","Partners",
AI2003="Sites strategiques &amp; DataCenter","SST &amp; DC",
AI2003="Exclu","Exclu",
AI2003="SAT","SAT",
AI2003="SPARE-ISSUE","SPARE-ISSUE",
AI2003="Fiber CAmtel","TRANS_FO_CAMTEL",
AI2003="Fiber AOF","Fiber AOF",
AI2003="Projet OCM (HUAWEI)","TRAVAUX-HUAWEI",
AI2003="Projet OCM (NOKIA)","TRAVAUX-NOKIA",
AI2003="ACCESS-ISSUE","ACCESS-ISSUE",
AI2003="Projet OCM (ZTE, NOKIA, autres projets)","TRAVAUX OCM",
AI2003="No root CAuse","No root cause",
AI2003="ODU HS","PDH",
AI2003="IP &amp; VLAN","PDH",
AI2003="Warehouse HUAWEI","SPARE-ISSUE",
AI2003="SPARE-HS","SPARE-ISSUE",
AI2003="Power Telco","BSS",AI2003="no impacts","no impacts"
),"")</f>
        <v>no impacts</v>
      </c>
      <c r="AH2003" s="57" t="str" cm="1">
        <f t="array" ref="AH2003">IFERROR(_xlfn.IFS(
AI2003="MPR ISSUE","TX ISSUE",
AI2003="BSS Hardware Issue","RAN ISSUE",
AI2003="Sites strategiques, MLL, Pylone, etc.","ENVTECH",
AI2003="AKTIVCO DEFAUT GE &amp; POWER Cabinet","POWER ISSUE",
AI2003="AKTIVCO Coupure ENEO &amp; Baisse de tension","POWER ISSUE",
AI2003="Coupure ENEO &amp; Baisse de tension","POWER ISSUE",
AI2003="Defaut GE &amp; POWER Cabinet","POWER ISSUE",
AI2003="Sharing","POWER ISSUE",
AI2003="Sites strategiques &amp; DataCenter","POWER ISSUE",
AI2003="Exclu","Exclu",
AI2003="SAT","TX ISSUE",
AI2003="SPARE-ISSUE","SPARE-ISSUE",
AI2003="Fiber CAmtel","TX ISSUE",
AI2003="Fiber AOF","TX ISSUE",
AI2003="Projet OCM (HUAWEI)","TRAVAUX-HUAWEI",
AI2003="Projet OCM (NOKIA)","TRAVAUX -NOKIA",
AI2003="ACCESS-ISSUE","ACCESS-ISSUE",
AI2003="Projet OCM (ZTE, NOKIA, autres projets)","TRAVAUX OCM",
AI2003="No root CAuse","No root cause",
AI2003="ODU HS","TX ISSUE",
AI2003="IP &amp; VLAN","TX ISSUE",
AI2003="Warehouse HUAWEI","SPARE-ISSUE",
AI2003="SPARE-HS","SPARE-ISSUE",
AI2003="Power Telco","RAN ISSUE",AI2003="no impacts","no impacts"
),"")</f>
        <v>no impacts</v>
      </c>
      <c r="AI2003" s="85" t="s">
        <v>5998</v>
      </c>
      <c r="AJ2003" s="57" t="str" cm="1">
        <f t="array" ref="AJ2003">IFERROR(_xlfn.IFS(
AI2003="MPR ISSUE","ACTIVE",
AI2003="BSS Hardware Issue","ACTIVE",
AI2003="Sites strategiques, MLL, Pylone, etc.","PASSIVE",
AI2003="AKTIVCO DEFAUT GE &amp; POWER Cabinet","PASSIVE",
AI2003="AKTIVCO Coupure ENEO &amp; Baisse de tension","PASSIVE",
AI2003="Coupure ENEO &amp; Baisse de tension","PASSIVE",
AI2003="Defaut GE &amp; POWER Cabinet","PASSIVE",
AI2003="Sharing","PASSIVE",
AI2003="Sites strategiques &amp; DataCenter","PASSIVE",
AI2003="Exclu","Exclu",
AI2003="SAT","ACTIVE",
AI2003="SPARE-ISSUE","SPARE-ISSUE",
AI2003="Fiber CAmtel","ACTIVE",
AI2003="Fiber AOF","ACTIVE",
AI2003="Projet OCM (HUAWEI)","PLANNED WORKS",
AI2003="Projet OCM (NOKIA)","PLANNED WORKS",
AI2003="ACCESS-ISSUE","ACCESS-ISSUE",
AI2003="Projet OCM (ZTE, NOKIA, autres projets)","PLANNED WORKS",
AI2003="No root CAuse","No root cause",
AI2003="ODU HS","ACTIVE",
AI2003="IP &amp; VLAN","ACTIVE",
AI2003="Warehouse HUAWEI","SPARE-ISSUE",
AI2003="SPARE-HS","SPARE-ISSUE",
AI2003="Power Telco","ACTIVE", AI2003="no impacts","no impacts"
),"")</f>
        <v>no impacts</v>
      </c>
      <c r="AK2003" s="23" t="s">
        <v>5537</v>
      </c>
      <c r="AL2003" s="23" t="str">
        <f t="shared" si="55"/>
        <v>CTR_113</v>
      </c>
      <c r="AN2003" s="9" t="s">
        <v>5537</v>
      </c>
      <c r="AO2003" s="23" t="str">
        <f>_xlfn.XLOOKUP(B2003,'INCIDENT-05-03-2026'!E:E,'INCIDENT-05-03-2026'!F:F,"")</f>
        <v/>
      </c>
      <c r="AP2003" s="7" t="s">
        <v>5537</v>
      </c>
      <c r="AQ2003" s="6"/>
      <c r="AR2003" s="7"/>
      <c r="AS2003" s="3" t="str">
        <f>_xlfn.XLOOKUP(B2003,'[3]tt num | region | site id'!$C:$C,'[3]tt num | region | site id'!$Q:$Q,"")</f>
        <v/>
      </c>
      <c r="AT2003" s="24" t="str">
        <f>_xlfn.XLOOKUP(B2003,'[4]Cells Huawei 03052026 12h'!$B:$B,'[4]Cells Huawei 03052026 12h'!$T:$T,"")</f>
        <v/>
      </c>
      <c r="AU2003" s="24" t="str">
        <f>_xlfn.XLOOKUP(B2003,'[5]cells down 02052026 8h50'!$B:$B,'[5]cells down 02052026 8h50'!$R:$R,"")</f>
        <v/>
      </c>
      <c r="AV2003" s="24" t="str">
        <f>_xlfn.XLOOKUP(B2003,'[5]cells down 02052026 13h50'!$B:$B,'[5]cells down 02052026 13h50'!$R:$R,"")</f>
        <v/>
      </c>
      <c r="AW2003" s="24" t="str">
        <f>_xlfn.XLOOKUP(B2003,'[5]cells down 02052026 13h50'!$B:$B,'[5]cells down 02052026 13h50'!$R:$R,"")</f>
        <v/>
      </c>
      <c r="AX2003" s="24" t="str">
        <f>_xlfn.XLOOKUP(B2003,'[6]cell downs 03052026 8h40 '!$B:$B,'[6]cell downs 03052026 8h40 '!$R:$R,"")</f>
        <v/>
      </c>
      <c r="AY2003" s="24" t="str">
        <f>_xlfn.XLOOKUP(B2003,'[7]ALL SITES DOWN'!$D:$D,'[7]ALL SITES DOWN'!$J:$J,"")</f>
        <v/>
      </c>
      <c r="AZ2003" s="24" t="str">
        <f>_xlfn.XLOOKUP(B2003,'[8]ALL SITES DOWN'!$D:$D,'[8]ALL SITES DOWN'!$J:$J,"")</f>
        <v/>
      </c>
      <c r="BA2003" s="9" t="str">
        <f>_xlfn.XLOOKUP(B2003,[9]sheet1!$AC:$AC,[9]sheet1!$AF:$AF,"")</f>
        <v/>
      </c>
      <c r="BB2003" s="14" t="s">
        <v>5537</v>
      </c>
      <c r="BC2003" s="14" t="s">
        <v>5537</v>
      </c>
      <c r="BD2003" s="14" t="str">
        <f>_xlfn.XLOOKUP(B2003,'[10]cell downs 18042026 17h'!$B:$B,'[10]cell downs 18042026 17h'!$B:$B,"")</f>
        <v/>
      </c>
      <c r="BE2003" s="14" t="str">
        <f>_xlfn.XLOOKUP(B2003,'[11]Cells Huawei 19042026 15h'!$B:$B,'[11]Cells Huawei 19042026 15h'!$B:$B,"")</f>
        <v/>
      </c>
      <c r="BF2003" s="9" t="str">
        <f>_xlfn.XLOOKUP(B2003,'[12]cells down 19042026 9H40'!$B:$B,'[12]cells down 19042026 9H40'!$B:$B,"")</f>
        <v>CTR_113</v>
      </c>
      <c r="BG2003" s="9" t="s">
        <v>4045</v>
      </c>
      <c r="BH2003" s="9" t="s">
        <v>12</v>
      </c>
    </row>
    <row r="2004" spans="1:60" s="9" customFormat="1" x14ac:dyDescent="0.3">
      <c r="A2004" s="1" t="s">
        <v>4956</v>
      </c>
      <c r="B2004" s="8" t="s">
        <v>4957</v>
      </c>
      <c r="C2004" s="3" t="str">
        <f>_xlfn.XLOOKUP(B2004,'[1]daily break down'!$D:$D,'[1]daily break down'!$E:$E,"")</f>
        <v>LITTORAL</v>
      </c>
      <c r="D2004" s="1" t="s">
        <v>11</v>
      </c>
      <c r="E2004" s="1" t="s">
        <v>12</v>
      </c>
      <c r="F2004" s="3" t="s">
        <v>31</v>
      </c>
      <c r="G2004" s="1" t="s">
        <v>3937</v>
      </c>
      <c r="H2004" s="42" t="str">
        <f>_xlfn.XLOOKUP(B2004,[2]CALCULATION!$B:$B,[2]CALCULATION!$H:$H,"")</f>
        <v>ZTE</v>
      </c>
      <c r="I2004" s="34">
        <v>0</v>
      </c>
      <c r="J2004" s="34">
        <v>0</v>
      </c>
      <c r="K2004" s="34">
        <v>0</v>
      </c>
      <c r="L2004" s="34">
        <v>0</v>
      </c>
      <c r="M2004" s="34">
        <v>0</v>
      </c>
      <c r="N2004" s="34">
        <v>0</v>
      </c>
      <c r="O2004" s="34">
        <v>0</v>
      </c>
      <c r="P2004" s="34">
        <v>0</v>
      </c>
      <c r="Q2004" s="34">
        <v>0</v>
      </c>
      <c r="R2004" s="34">
        <v>0</v>
      </c>
      <c r="S2004" s="35">
        <v>0</v>
      </c>
      <c r="T2004" s="35">
        <v>0</v>
      </c>
      <c r="U2004" s="35">
        <v>0</v>
      </c>
      <c r="V2004" s="35">
        <v>0</v>
      </c>
      <c r="W2004" s="35">
        <v>0</v>
      </c>
      <c r="X2004" s="35">
        <v>0</v>
      </c>
      <c r="Y2004" s="35">
        <v>0</v>
      </c>
      <c r="Z2004" s="35">
        <v>0</v>
      </c>
      <c r="AA2004" s="35">
        <v>0</v>
      </c>
      <c r="AB2004" s="35">
        <v>0</v>
      </c>
      <c r="AC2004" s="35">
        <v>0</v>
      </c>
      <c r="AD2004" s="35">
        <v>0</v>
      </c>
      <c r="AE2004" s="58" t="s">
        <v>5560</v>
      </c>
      <c r="AF2004" s="58"/>
      <c r="AG2004" s="57" t="str" cm="1">
        <f t="array" ref="AG2004">IFERROR(_xlfn.IFS(
AI2004="MPR ISSUE","PDH",
AI2004="BSS Hardware Issue","BSS",
AI2004="Sites strategiques, MLL, Pylone, etc.","ENVTECH",
AI2004="AKTIVCO DEFAUT GE &amp; POWER Cabinet","AKTIVCO",
AI2004="AKTIVCO Coupure ENEO &amp; Baisse de tension","AKTIVCO GRID ONLY",
AI2004="Coupure ENEO &amp; Baisse de tension","IHS GRID ONLY",
AI2004="Defaut GE &amp; POWER Cabinet","IHS",
AI2004="Sharing","Partners",
AI2004="Sites strategiques &amp; DataCenter","SST &amp; DC",
AI2004="Exclu","Exclu",
AI2004="SAT","SAT",
AI2004="SPARE-ISSUE","SPARE-ISSUE",
AI2004="Fiber CAmtel","TRANS_FO_CAMTEL",
AI2004="Fiber AOF","Fiber AOF",
AI2004="Projet OCM (HUAWEI)","TRAVAUX-HUAWEI",
AI2004="Projet OCM (NOKIA)","TRAVAUX-NOKIA",
AI2004="ACCESS-ISSUE","ACCESS-ISSUE",
AI2004="Projet OCM (ZTE, NOKIA, autres projets)","TRAVAUX OCM",
AI2004="No root CAuse","No root cause",
AI2004="ODU HS","PDH",
AI2004="IP &amp; VLAN","PDH",
AI2004="Warehouse HUAWEI","SPARE-ISSUE",
AI2004="SPARE-HS","SPARE-ISSUE",
AI2004="Power Telco","BSS",AI2004="no impacts","no impacts"
),"")</f>
        <v>no impacts</v>
      </c>
      <c r="AH2004" s="57" t="str" cm="1">
        <f t="array" ref="AH2004">IFERROR(_xlfn.IFS(
AI2004="MPR ISSUE","TX ISSUE",
AI2004="BSS Hardware Issue","RAN ISSUE",
AI2004="Sites strategiques, MLL, Pylone, etc.","ENVTECH",
AI2004="AKTIVCO DEFAUT GE &amp; POWER Cabinet","POWER ISSUE",
AI2004="AKTIVCO Coupure ENEO &amp; Baisse de tension","POWER ISSUE",
AI2004="Coupure ENEO &amp; Baisse de tension","POWER ISSUE",
AI2004="Defaut GE &amp; POWER Cabinet","POWER ISSUE",
AI2004="Sharing","POWER ISSUE",
AI2004="Sites strategiques &amp; DataCenter","POWER ISSUE",
AI2004="Exclu","Exclu",
AI2004="SAT","TX ISSUE",
AI2004="SPARE-ISSUE","SPARE-ISSUE",
AI2004="Fiber CAmtel","TX ISSUE",
AI2004="Fiber AOF","TX ISSUE",
AI2004="Projet OCM (HUAWEI)","TRAVAUX-HUAWEI",
AI2004="Projet OCM (NOKIA)","TRAVAUX -NOKIA",
AI2004="ACCESS-ISSUE","ACCESS-ISSUE",
AI2004="Projet OCM (ZTE, NOKIA, autres projets)","TRAVAUX OCM",
AI2004="No root CAuse","No root cause",
AI2004="ODU HS","TX ISSUE",
AI2004="IP &amp; VLAN","TX ISSUE",
AI2004="Warehouse HUAWEI","SPARE-ISSUE",
AI2004="SPARE-HS","SPARE-ISSUE",
AI2004="Power Telco","RAN ISSUE",AI2004="no impacts","no impacts"
),"")</f>
        <v>no impacts</v>
      </c>
      <c r="AI2004" s="85" t="s">
        <v>5998</v>
      </c>
      <c r="AJ2004" s="57" t="str" cm="1">
        <f t="array" ref="AJ2004">IFERROR(_xlfn.IFS(
AI2004="MPR ISSUE","ACTIVE",
AI2004="BSS Hardware Issue","ACTIVE",
AI2004="Sites strategiques, MLL, Pylone, etc.","PASSIVE",
AI2004="AKTIVCO DEFAUT GE &amp; POWER Cabinet","PASSIVE",
AI2004="AKTIVCO Coupure ENEO &amp; Baisse de tension","PASSIVE",
AI2004="Coupure ENEO &amp; Baisse de tension","PASSIVE",
AI2004="Defaut GE &amp; POWER Cabinet","PASSIVE",
AI2004="Sharing","PASSIVE",
AI2004="Sites strategiques &amp; DataCenter","PASSIVE",
AI2004="Exclu","Exclu",
AI2004="SAT","ACTIVE",
AI2004="SPARE-ISSUE","SPARE-ISSUE",
AI2004="Fiber CAmtel","ACTIVE",
AI2004="Fiber AOF","ACTIVE",
AI2004="Projet OCM (HUAWEI)","PLANNED WORKS",
AI2004="Projet OCM (NOKIA)","PLANNED WORKS",
AI2004="ACCESS-ISSUE","ACCESS-ISSUE",
AI2004="Projet OCM (ZTE, NOKIA, autres projets)","PLANNED WORKS",
AI2004="No root CAuse","No root cause",
AI2004="ODU HS","ACTIVE",
AI2004="IP &amp; VLAN","ACTIVE",
AI2004="Warehouse HUAWEI","SPARE-ISSUE",
AI2004="SPARE-HS","SPARE-ISSUE",
AI2004="Power Telco","ACTIVE", AI2004="no impacts","no impacts"
),"")</f>
        <v>no impacts</v>
      </c>
      <c r="AK2004" s="23" t="s">
        <v>5537</v>
      </c>
      <c r="AL2004" s="23" t="str">
        <f t="shared" si="55"/>
        <v>LIT_493</v>
      </c>
      <c r="AN2004" s="9" t="s">
        <v>5537</v>
      </c>
      <c r="AO2004" s="23" t="str">
        <f>_xlfn.XLOOKUP(B2004,'INCIDENT-05-03-2026'!E:E,'INCIDENT-05-03-2026'!F:F,"")</f>
        <v/>
      </c>
      <c r="AP2004" s="7" t="s">
        <v>5537</v>
      </c>
      <c r="AQ2004" s="6"/>
      <c r="AR2004" s="7"/>
      <c r="AS2004" s="3" t="str">
        <f>_xlfn.XLOOKUP(B2004,'[3]tt num | region | site id'!$C:$C,'[3]tt num | region | site id'!$Q:$Q,"")</f>
        <v/>
      </c>
      <c r="AT2004" s="24" t="str">
        <f>_xlfn.XLOOKUP(B2004,'[4]Cells Huawei 03052026 12h'!$B:$B,'[4]Cells Huawei 03052026 12h'!$T:$T,"")</f>
        <v/>
      </c>
      <c r="AU2004" s="24" t="str">
        <f>_xlfn.XLOOKUP(B2004,'[5]cells down 02052026 8h50'!$B:$B,'[5]cells down 02052026 8h50'!$R:$R,"")</f>
        <v/>
      </c>
      <c r="AV2004" s="24" t="str">
        <f>_xlfn.XLOOKUP(B2004,'[5]cells down 02052026 13h50'!$B:$B,'[5]cells down 02052026 13h50'!$R:$R,"")</f>
        <v/>
      </c>
      <c r="AW2004" s="24" t="str">
        <f>_xlfn.XLOOKUP(B2004,'[5]cells down 02052026 13h50'!$B:$B,'[5]cells down 02052026 13h50'!$R:$R,"")</f>
        <v/>
      </c>
      <c r="AX2004" s="24" t="str">
        <f>_xlfn.XLOOKUP(B2004,'[6]cell downs 03052026 8h40 '!$B:$B,'[6]cell downs 03052026 8h40 '!$R:$R,"")</f>
        <v/>
      </c>
      <c r="AY2004" s="24" t="str">
        <f>_xlfn.XLOOKUP(B2004,'[7]ALL SITES DOWN'!$D:$D,'[7]ALL SITES DOWN'!$J:$J,"")</f>
        <v/>
      </c>
      <c r="AZ2004" s="24" t="str">
        <f>_xlfn.XLOOKUP(B2004,'[8]ALL SITES DOWN'!$D:$D,'[8]ALL SITES DOWN'!$J:$J,"")</f>
        <v/>
      </c>
      <c r="BA2004" s="9" t="str">
        <f>_xlfn.XLOOKUP(B2004,[9]sheet1!$AC:$AC,[9]sheet1!$AF:$AF,"")</f>
        <v/>
      </c>
      <c r="BB2004" s="14" t="s">
        <v>5537</v>
      </c>
      <c r="BC2004" s="14" t="s">
        <v>5537</v>
      </c>
      <c r="BD2004" s="14" t="str">
        <f>_xlfn.XLOOKUP(B2004,'[10]cell downs 18042026 17h'!$B:$B,'[10]cell downs 18042026 17h'!$B:$B,"")</f>
        <v/>
      </c>
      <c r="BE2004" s="14" t="str">
        <f>_xlfn.XLOOKUP(B2004,'[11]Cells Huawei 19042026 15h'!$B:$B,'[11]Cells Huawei 19042026 15h'!$B:$B,"")</f>
        <v/>
      </c>
      <c r="BF2004" s="9" t="str">
        <f>_xlfn.XLOOKUP(B2004,'[12]cells down 19042026 9H40'!$B:$B,'[12]cells down 19042026 9H40'!$B:$B,"")</f>
        <v/>
      </c>
      <c r="BG2004" s="9" t="s">
        <v>4957</v>
      </c>
      <c r="BH2004" s="9" t="s">
        <v>12</v>
      </c>
    </row>
    <row r="2005" spans="1:60" s="9" customFormat="1" x14ac:dyDescent="0.3">
      <c r="A2005" s="1" t="s">
        <v>3506</v>
      </c>
      <c r="B2005" s="8" t="s">
        <v>3507</v>
      </c>
      <c r="C2005" s="3" t="str">
        <f>_xlfn.XLOOKUP(B2005,'[1]daily break down'!$D:$D,'[1]daily break down'!$E:$E,"")</f>
        <v>LITTORAL</v>
      </c>
      <c r="D2005" s="1" t="s">
        <v>11</v>
      </c>
      <c r="E2005" s="1" t="s">
        <v>12</v>
      </c>
      <c r="F2005" s="3" t="s">
        <v>31</v>
      </c>
      <c r="G2005" s="1" t="s">
        <v>3506</v>
      </c>
      <c r="H2005" s="42" t="str">
        <f>_xlfn.XLOOKUP(B2005,[2]CALCULATION!$B:$B,[2]CALCULATION!$H:$H,"")</f>
        <v>ZTE</v>
      </c>
      <c r="I2005" s="34">
        <v>0</v>
      </c>
      <c r="J2005" s="34">
        <v>0</v>
      </c>
      <c r="K2005" s="34">
        <v>0</v>
      </c>
      <c r="L2005" s="34">
        <v>0</v>
      </c>
      <c r="M2005" s="34">
        <v>0</v>
      </c>
      <c r="N2005" s="34">
        <v>0</v>
      </c>
      <c r="O2005" s="34">
        <v>0</v>
      </c>
      <c r="P2005" s="34">
        <v>0</v>
      </c>
      <c r="Q2005" s="34">
        <v>0</v>
      </c>
      <c r="R2005" s="34">
        <v>0</v>
      </c>
      <c r="S2005" s="35">
        <v>0</v>
      </c>
      <c r="T2005" s="35">
        <v>0</v>
      </c>
      <c r="U2005" s="35">
        <v>0</v>
      </c>
      <c r="V2005" s="35">
        <v>0</v>
      </c>
      <c r="W2005" s="35">
        <v>0</v>
      </c>
      <c r="X2005" s="35">
        <v>0</v>
      </c>
      <c r="Y2005" s="35">
        <v>0</v>
      </c>
      <c r="Z2005" s="35">
        <v>0</v>
      </c>
      <c r="AA2005" s="35">
        <v>0</v>
      </c>
      <c r="AB2005" s="35">
        <v>0</v>
      </c>
      <c r="AC2005" s="35">
        <v>0</v>
      </c>
      <c r="AD2005" s="35">
        <v>0</v>
      </c>
      <c r="AE2005" s="58" t="s">
        <v>5560</v>
      </c>
      <c r="AF2005" s="58"/>
      <c r="AG2005" s="57" t="str" cm="1">
        <f t="array" ref="AG2005">IFERROR(_xlfn.IFS(
AI2005="MPR ISSUE","PDH",
AI2005="BSS Hardware Issue","BSS",
AI2005="Sites strategiques, MLL, Pylone, etc.","ENVTECH",
AI2005="AKTIVCO DEFAUT GE &amp; POWER Cabinet","AKTIVCO",
AI2005="AKTIVCO Coupure ENEO &amp; Baisse de tension","AKTIVCO GRID ONLY",
AI2005="Coupure ENEO &amp; Baisse de tension","IHS GRID ONLY",
AI2005="Defaut GE &amp; POWER Cabinet","IHS",
AI2005="Sharing","Partners",
AI2005="Sites strategiques &amp; DataCenter","SST &amp; DC",
AI2005="Exclu","Exclu",
AI2005="SAT","SAT",
AI2005="SPARE-ISSUE","SPARE-ISSUE",
AI2005="Fiber CAmtel","TRANS_FO_CAMTEL",
AI2005="Fiber AOF","Fiber AOF",
AI2005="Projet OCM (HUAWEI)","TRAVAUX-HUAWEI",
AI2005="Projet OCM (NOKIA)","TRAVAUX-NOKIA",
AI2005="ACCESS-ISSUE","ACCESS-ISSUE",
AI2005="Projet OCM (ZTE, NOKIA, autres projets)","TRAVAUX OCM",
AI2005="No root CAuse","No root cause",
AI2005="ODU HS","PDH",
AI2005="IP &amp; VLAN","PDH",
AI2005="Warehouse HUAWEI","SPARE-ISSUE",
AI2005="SPARE-HS","SPARE-ISSUE",
AI2005="Power Telco","BSS",AI2005="no impacts","no impacts"
),"")</f>
        <v>no impacts</v>
      </c>
      <c r="AH2005" s="57" t="str" cm="1">
        <f t="array" ref="AH2005">IFERROR(_xlfn.IFS(
AI2005="MPR ISSUE","TX ISSUE",
AI2005="BSS Hardware Issue","RAN ISSUE",
AI2005="Sites strategiques, MLL, Pylone, etc.","ENVTECH",
AI2005="AKTIVCO DEFAUT GE &amp; POWER Cabinet","POWER ISSUE",
AI2005="AKTIVCO Coupure ENEO &amp; Baisse de tension","POWER ISSUE",
AI2005="Coupure ENEO &amp; Baisse de tension","POWER ISSUE",
AI2005="Defaut GE &amp; POWER Cabinet","POWER ISSUE",
AI2005="Sharing","POWER ISSUE",
AI2005="Sites strategiques &amp; DataCenter","POWER ISSUE",
AI2005="Exclu","Exclu",
AI2005="SAT","TX ISSUE",
AI2005="SPARE-ISSUE","SPARE-ISSUE",
AI2005="Fiber CAmtel","TX ISSUE",
AI2005="Fiber AOF","TX ISSUE",
AI2005="Projet OCM (HUAWEI)","TRAVAUX-HUAWEI",
AI2005="Projet OCM (NOKIA)","TRAVAUX -NOKIA",
AI2005="ACCESS-ISSUE","ACCESS-ISSUE",
AI2005="Projet OCM (ZTE, NOKIA, autres projets)","TRAVAUX OCM",
AI2005="No root CAuse","No root cause",
AI2005="ODU HS","TX ISSUE",
AI2005="IP &amp; VLAN","TX ISSUE",
AI2005="Warehouse HUAWEI","SPARE-ISSUE",
AI2005="SPARE-HS","SPARE-ISSUE",
AI2005="Power Telco","RAN ISSUE",AI2005="no impacts","no impacts"
),"")</f>
        <v>no impacts</v>
      </c>
      <c r="AI2005" s="85" t="s">
        <v>5998</v>
      </c>
      <c r="AJ2005" s="57" t="str" cm="1">
        <f t="array" ref="AJ2005">IFERROR(_xlfn.IFS(
AI2005="MPR ISSUE","ACTIVE",
AI2005="BSS Hardware Issue","ACTIVE",
AI2005="Sites strategiques, MLL, Pylone, etc.","PASSIVE",
AI2005="AKTIVCO DEFAUT GE &amp; POWER Cabinet","PASSIVE",
AI2005="AKTIVCO Coupure ENEO &amp; Baisse de tension","PASSIVE",
AI2005="Coupure ENEO &amp; Baisse de tension","PASSIVE",
AI2005="Defaut GE &amp; POWER Cabinet","PASSIVE",
AI2005="Sharing","PASSIVE",
AI2005="Sites strategiques &amp; DataCenter","PASSIVE",
AI2005="Exclu","Exclu",
AI2005="SAT","ACTIVE",
AI2005="SPARE-ISSUE","SPARE-ISSUE",
AI2005="Fiber CAmtel","ACTIVE",
AI2005="Fiber AOF","ACTIVE",
AI2005="Projet OCM (HUAWEI)","PLANNED WORKS",
AI2005="Projet OCM (NOKIA)","PLANNED WORKS",
AI2005="ACCESS-ISSUE","ACCESS-ISSUE",
AI2005="Projet OCM (ZTE, NOKIA, autres projets)","PLANNED WORKS",
AI2005="No root CAuse","No root cause",
AI2005="ODU HS","ACTIVE",
AI2005="IP &amp; VLAN","ACTIVE",
AI2005="Warehouse HUAWEI","SPARE-ISSUE",
AI2005="SPARE-HS","SPARE-ISSUE",
AI2005="Power Telco","ACTIVE", AI2005="no impacts","no impacts"
),"")</f>
        <v>no impacts</v>
      </c>
      <c r="AK2005" s="23" t="s">
        <v>5537</v>
      </c>
      <c r="AL2005" s="23" t="str">
        <f t="shared" si="55"/>
        <v>LIT_191</v>
      </c>
      <c r="AN2005" s="9" t="s">
        <v>5537</v>
      </c>
      <c r="AO2005" s="23" t="str">
        <f>_xlfn.XLOOKUP(B2005,'INCIDENT-05-03-2026'!E:E,'INCIDENT-05-03-2026'!F:F,"")</f>
        <v/>
      </c>
      <c r="AP2005" s="7" t="s">
        <v>5537</v>
      </c>
      <c r="AQ2005" s="6"/>
      <c r="AR2005" s="7"/>
      <c r="AS2005" s="3" t="str">
        <f>_xlfn.XLOOKUP(B2005,'[3]tt num | region | site id'!$C:$C,'[3]tt num | region | site id'!$Q:$Q,"")</f>
        <v/>
      </c>
      <c r="AT2005" s="24" t="str">
        <f>_xlfn.XLOOKUP(B2005,'[4]Cells Huawei 03052026 12h'!$B:$B,'[4]Cells Huawei 03052026 12h'!$T:$T,"")</f>
        <v/>
      </c>
      <c r="AU2005" s="24" t="str">
        <f>_xlfn.XLOOKUP(B2005,'[5]cells down 02052026 8h50'!$B:$B,'[5]cells down 02052026 8h50'!$R:$R,"")</f>
        <v/>
      </c>
      <c r="AV2005" s="24" t="str">
        <f>_xlfn.XLOOKUP(B2005,'[5]cells down 02052026 13h50'!$B:$B,'[5]cells down 02052026 13h50'!$R:$R,"")</f>
        <v/>
      </c>
      <c r="AW2005" s="24" t="str">
        <f>_xlfn.XLOOKUP(B2005,'[5]cells down 02052026 13h50'!$B:$B,'[5]cells down 02052026 13h50'!$R:$R,"")</f>
        <v/>
      </c>
      <c r="AX2005" s="24" t="str">
        <f>_xlfn.XLOOKUP(B2005,'[6]cell downs 03052026 8h40 '!$B:$B,'[6]cell downs 03052026 8h40 '!$R:$R,"")</f>
        <v/>
      </c>
      <c r="AY2005" s="24" t="str">
        <f>_xlfn.XLOOKUP(B2005,'[7]ALL SITES DOWN'!$D:$D,'[7]ALL SITES DOWN'!$J:$J,"")</f>
        <v/>
      </c>
      <c r="AZ2005" s="24" t="str">
        <f>_xlfn.XLOOKUP(B2005,'[8]ALL SITES DOWN'!$D:$D,'[8]ALL SITES DOWN'!$J:$J,"")</f>
        <v/>
      </c>
      <c r="BA2005" s="9" t="str">
        <f>_xlfn.XLOOKUP(B2005,[9]sheet1!$AC:$AC,[9]sheet1!$AF:$AF,"")</f>
        <v/>
      </c>
      <c r="BB2005" s="14" t="s">
        <v>5537</v>
      </c>
      <c r="BC2005" s="14" t="s">
        <v>5537</v>
      </c>
      <c r="BD2005" s="14" t="str">
        <f>_xlfn.XLOOKUP(B2005,'[10]cell downs 18042026 17h'!$B:$B,'[10]cell downs 18042026 17h'!$B:$B,"")</f>
        <v/>
      </c>
      <c r="BE2005" s="14" t="str">
        <f>_xlfn.XLOOKUP(B2005,'[11]Cells Huawei 19042026 15h'!$B:$B,'[11]Cells Huawei 19042026 15h'!$B:$B,"")</f>
        <v/>
      </c>
      <c r="BF2005" s="9" t="str">
        <f>_xlfn.XLOOKUP(B2005,'[12]cells down 19042026 9H40'!$B:$B,'[12]cells down 19042026 9H40'!$B:$B,"")</f>
        <v/>
      </c>
      <c r="BG2005" s="9" t="s">
        <v>3507</v>
      </c>
      <c r="BH2005" s="9" t="s">
        <v>5537</v>
      </c>
    </row>
    <row r="2006" spans="1:60" s="9" customFormat="1" x14ac:dyDescent="0.3">
      <c r="A2006" s="1" t="s">
        <v>4139</v>
      </c>
      <c r="B2006" s="8" t="s">
        <v>4142</v>
      </c>
      <c r="C2006" s="3" t="str">
        <f>_xlfn.XLOOKUP(B2006,'[1]daily break down'!$D:$D,'[1]daily break down'!$E:$E,"")</f>
        <v>CENTRE</v>
      </c>
      <c r="D2006" s="1" t="s">
        <v>11</v>
      </c>
      <c r="E2006" s="1" t="s">
        <v>12</v>
      </c>
      <c r="F2006" s="3" t="s">
        <v>37</v>
      </c>
      <c r="G2006" s="1" t="s">
        <v>4139</v>
      </c>
      <c r="H2006" s="42" t="str">
        <f>_xlfn.XLOOKUP(B2006,[2]CALCULATION!$B:$B,[2]CALCULATION!$H:$H,"")</f>
        <v>ZTE</v>
      </c>
      <c r="I2006" s="34">
        <v>0</v>
      </c>
      <c r="J2006" s="34">
        <v>0</v>
      </c>
      <c r="K2006" s="34">
        <v>0</v>
      </c>
      <c r="L2006" s="34">
        <v>0</v>
      </c>
      <c r="M2006" s="34">
        <v>0</v>
      </c>
      <c r="N2006" s="34">
        <v>0</v>
      </c>
      <c r="O2006" s="34">
        <v>0</v>
      </c>
      <c r="P2006" s="34">
        <v>0</v>
      </c>
      <c r="Q2006" s="34">
        <v>0</v>
      </c>
      <c r="R2006" s="34">
        <v>0</v>
      </c>
      <c r="S2006" s="35">
        <v>0</v>
      </c>
      <c r="T2006" s="35">
        <v>0</v>
      </c>
      <c r="U2006" s="35">
        <v>0</v>
      </c>
      <c r="V2006" s="35">
        <v>0</v>
      </c>
      <c r="W2006" s="35">
        <v>0</v>
      </c>
      <c r="X2006" s="35">
        <v>0</v>
      </c>
      <c r="Y2006" s="35">
        <v>0</v>
      </c>
      <c r="Z2006" s="35">
        <v>0</v>
      </c>
      <c r="AA2006" s="35">
        <v>0</v>
      </c>
      <c r="AB2006" s="35">
        <v>0</v>
      </c>
      <c r="AC2006" s="35">
        <v>0</v>
      </c>
      <c r="AD2006" s="35">
        <v>0</v>
      </c>
      <c r="AE2006" s="58" t="s">
        <v>5560</v>
      </c>
      <c r="AF2006" s="58"/>
      <c r="AG2006" s="57" t="str" cm="1">
        <f t="array" ref="AG2006">IFERROR(_xlfn.IFS(
AI2006="MPR ISSUE","PDH",
AI2006="BSS Hardware Issue","BSS",
AI2006="Sites strategiques, MLL, Pylone, etc.","ENVTECH",
AI2006="AKTIVCO DEFAUT GE &amp; POWER Cabinet","AKTIVCO",
AI2006="AKTIVCO Coupure ENEO &amp; Baisse de tension","AKTIVCO GRID ONLY",
AI2006="Coupure ENEO &amp; Baisse de tension","IHS GRID ONLY",
AI2006="Defaut GE &amp; POWER Cabinet","IHS",
AI2006="Sharing","Partners",
AI2006="Sites strategiques &amp; DataCenter","SST &amp; DC",
AI2006="Exclu","Exclu",
AI2006="SAT","SAT",
AI2006="SPARE-ISSUE","SPARE-ISSUE",
AI2006="Fiber CAmtel","TRANS_FO_CAMTEL",
AI2006="Fiber AOF","Fiber AOF",
AI2006="Projet OCM (HUAWEI)","TRAVAUX-HUAWEI",
AI2006="Projet OCM (NOKIA)","TRAVAUX-NOKIA",
AI2006="ACCESS-ISSUE","ACCESS-ISSUE",
AI2006="Projet OCM (ZTE, NOKIA, autres projets)","TRAVAUX OCM",
AI2006="No root CAuse","No root cause",
AI2006="ODU HS","PDH",
AI2006="IP &amp; VLAN","PDH",
AI2006="Warehouse HUAWEI","SPARE-ISSUE",
AI2006="SPARE-HS","SPARE-ISSUE",
AI2006="Power Telco","BSS",AI2006="no impacts","no impacts"
),"")</f>
        <v>no impacts</v>
      </c>
      <c r="AH2006" s="57" t="str" cm="1">
        <f t="array" ref="AH2006">IFERROR(_xlfn.IFS(
AI2006="MPR ISSUE","TX ISSUE",
AI2006="BSS Hardware Issue","RAN ISSUE",
AI2006="Sites strategiques, MLL, Pylone, etc.","ENVTECH",
AI2006="AKTIVCO DEFAUT GE &amp; POWER Cabinet","POWER ISSUE",
AI2006="AKTIVCO Coupure ENEO &amp; Baisse de tension","POWER ISSUE",
AI2006="Coupure ENEO &amp; Baisse de tension","POWER ISSUE",
AI2006="Defaut GE &amp; POWER Cabinet","POWER ISSUE",
AI2006="Sharing","POWER ISSUE",
AI2006="Sites strategiques &amp; DataCenter","POWER ISSUE",
AI2006="Exclu","Exclu",
AI2006="SAT","TX ISSUE",
AI2006="SPARE-ISSUE","SPARE-ISSUE",
AI2006="Fiber CAmtel","TX ISSUE",
AI2006="Fiber AOF","TX ISSUE",
AI2006="Projet OCM (HUAWEI)","TRAVAUX-HUAWEI",
AI2006="Projet OCM (NOKIA)","TRAVAUX -NOKIA",
AI2006="ACCESS-ISSUE","ACCESS-ISSUE",
AI2006="Projet OCM (ZTE, NOKIA, autres projets)","TRAVAUX OCM",
AI2006="No root CAuse","No root cause",
AI2006="ODU HS","TX ISSUE",
AI2006="IP &amp; VLAN","TX ISSUE",
AI2006="Warehouse HUAWEI","SPARE-ISSUE",
AI2006="SPARE-HS","SPARE-ISSUE",
AI2006="Power Telco","RAN ISSUE",AI2006="no impacts","no impacts"
),"")</f>
        <v>no impacts</v>
      </c>
      <c r="AI2006" s="85" t="s">
        <v>5998</v>
      </c>
      <c r="AJ2006" s="57" t="str" cm="1">
        <f t="array" ref="AJ2006">IFERROR(_xlfn.IFS(
AI2006="MPR ISSUE","ACTIVE",
AI2006="BSS Hardware Issue","ACTIVE",
AI2006="Sites strategiques, MLL, Pylone, etc.","PASSIVE",
AI2006="AKTIVCO DEFAUT GE &amp; POWER Cabinet","PASSIVE",
AI2006="AKTIVCO Coupure ENEO &amp; Baisse de tension","PASSIVE",
AI2006="Coupure ENEO &amp; Baisse de tension","PASSIVE",
AI2006="Defaut GE &amp; POWER Cabinet","PASSIVE",
AI2006="Sharing","PASSIVE",
AI2006="Sites strategiques &amp; DataCenter","PASSIVE",
AI2006="Exclu","Exclu",
AI2006="SAT","ACTIVE",
AI2006="SPARE-ISSUE","SPARE-ISSUE",
AI2006="Fiber CAmtel","ACTIVE",
AI2006="Fiber AOF","ACTIVE",
AI2006="Projet OCM (HUAWEI)","PLANNED WORKS",
AI2006="Projet OCM (NOKIA)","PLANNED WORKS",
AI2006="ACCESS-ISSUE","ACCESS-ISSUE",
AI2006="Projet OCM (ZTE, NOKIA, autres projets)","PLANNED WORKS",
AI2006="No root CAuse","No root cause",
AI2006="ODU HS","ACTIVE",
AI2006="IP &amp; VLAN","ACTIVE",
AI2006="Warehouse HUAWEI","SPARE-ISSUE",
AI2006="SPARE-HS","SPARE-ISSUE",
AI2006="Power Telco","ACTIVE", AI2006="no impacts","no impacts"
),"")</f>
        <v>no impacts</v>
      </c>
      <c r="AK2006" s="23" t="s">
        <v>5537</v>
      </c>
      <c r="AL2006" s="23" t="str">
        <f t="shared" si="55"/>
        <v>CTR_112</v>
      </c>
      <c r="AN2006" s="9" t="s">
        <v>5537</v>
      </c>
      <c r="AO2006" s="23" t="str">
        <f>_xlfn.XLOOKUP(B2006,'INCIDENT-05-03-2026'!E:E,'INCIDENT-05-03-2026'!F:F,"")</f>
        <v/>
      </c>
      <c r="AP2006" s="7" t="s">
        <v>5537</v>
      </c>
      <c r="AQ2006" s="6"/>
      <c r="AR2006" s="7"/>
      <c r="AS2006" s="3" t="str">
        <f>_xlfn.XLOOKUP(B2006,'[3]tt num | region | site id'!$C:$C,'[3]tt num | region | site id'!$Q:$Q,"")</f>
        <v/>
      </c>
      <c r="AT2006" s="24" t="str">
        <f>_xlfn.XLOOKUP(B2006,'[4]Cells Huawei 03052026 12h'!$B:$B,'[4]Cells Huawei 03052026 12h'!$T:$T,"")</f>
        <v/>
      </c>
      <c r="AU2006" s="24" t="str">
        <f>_xlfn.XLOOKUP(B2006,'[5]cells down 02052026 8h50'!$B:$B,'[5]cells down 02052026 8h50'!$R:$R,"")</f>
        <v/>
      </c>
      <c r="AV2006" s="24" t="str">
        <f>_xlfn.XLOOKUP(B2006,'[5]cells down 02052026 13h50'!$B:$B,'[5]cells down 02052026 13h50'!$R:$R,"")</f>
        <v/>
      </c>
      <c r="AW2006" s="24" t="str">
        <f>_xlfn.XLOOKUP(B2006,'[5]cells down 02052026 13h50'!$B:$B,'[5]cells down 02052026 13h50'!$R:$R,"")</f>
        <v/>
      </c>
      <c r="AX2006" s="24" t="str">
        <f>_xlfn.XLOOKUP(B2006,'[6]cell downs 03052026 8h40 '!$B:$B,'[6]cell downs 03052026 8h40 '!$R:$R,"")</f>
        <v/>
      </c>
      <c r="AY2006" s="24" t="str">
        <f>_xlfn.XLOOKUP(B2006,'[7]ALL SITES DOWN'!$D:$D,'[7]ALL SITES DOWN'!$J:$J,"")</f>
        <v/>
      </c>
      <c r="AZ2006" s="24" t="str">
        <f>_xlfn.XLOOKUP(B2006,'[8]ALL SITES DOWN'!$D:$D,'[8]ALL SITES DOWN'!$J:$J,"")</f>
        <v/>
      </c>
      <c r="BA2006" s="9" t="str">
        <f>_xlfn.XLOOKUP(B2006,[9]sheet1!$AC:$AC,[9]sheet1!$AF:$AF,"")</f>
        <v/>
      </c>
      <c r="BB2006" s="14" t="s">
        <v>5537</v>
      </c>
      <c r="BC2006" s="14" t="s">
        <v>5537</v>
      </c>
      <c r="BD2006" s="14" t="str">
        <f>_xlfn.XLOOKUP(B2006,'[10]cell downs 18042026 17h'!$B:$B,'[10]cell downs 18042026 17h'!$B:$B,"")</f>
        <v/>
      </c>
      <c r="BE2006" s="14" t="str">
        <f>_xlfn.XLOOKUP(B2006,'[11]Cells Huawei 19042026 15h'!$B:$B,'[11]Cells Huawei 19042026 15h'!$B:$B,"")</f>
        <v/>
      </c>
      <c r="BF2006" s="9" t="str">
        <f>_xlfn.XLOOKUP(B2006,'[12]cells down 19042026 9H40'!$B:$B,'[12]cells down 19042026 9H40'!$B:$B,"")</f>
        <v>CTR_112</v>
      </c>
      <c r="BG2006" s="9" t="s">
        <v>4142</v>
      </c>
      <c r="BH2006" s="9" t="s">
        <v>302</v>
      </c>
    </row>
    <row r="2007" spans="1:60" s="9" customFormat="1" x14ac:dyDescent="0.3">
      <c r="A2007" s="1" t="s">
        <v>3281</v>
      </c>
      <c r="B2007" s="8" t="s">
        <v>3282</v>
      </c>
      <c r="C2007" s="3" t="str">
        <f>_xlfn.XLOOKUP(B2007,'[1]daily break down'!$D:$D,'[1]daily break down'!$E:$E,"")</f>
        <v>LITTORAL</v>
      </c>
      <c r="D2007" s="1" t="s">
        <v>11</v>
      </c>
      <c r="E2007" s="1" t="s">
        <v>12</v>
      </c>
      <c r="F2007" s="3" t="s">
        <v>31</v>
      </c>
      <c r="G2007" s="1" t="s">
        <v>354</v>
      </c>
      <c r="H2007" s="42" t="str">
        <f>_xlfn.XLOOKUP(B2007,[2]CALCULATION!$B:$B,[2]CALCULATION!$H:$H,"")</f>
        <v>ZTE</v>
      </c>
      <c r="I2007" s="34">
        <v>0</v>
      </c>
      <c r="J2007" s="34">
        <v>0</v>
      </c>
      <c r="K2007" s="34">
        <v>0</v>
      </c>
      <c r="L2007" s="34">
        <v>0</v>
      </c>
      <c r="M2007" s="34">
        <v>0</v>
      </c>
      <c r="N2007" s="34">
        <v>0</v>
      </c>
      <c r="O2007" s="34">
        <v>0</v>
      </c>
      <c r="P2007" s="34">
        <v>0</v>
      </c>
      <c r="Q2007" s="34">
        <v>0</v>
      </c>
      <c r="R2007" s="34">
        <v>0</v>
      </c>
      <c r="S2007" s="35">
        <v>0</v>
      </c>
      <c r="T2007" s="35">
        <v>0</v>
      </c>
      <c r="U2007" s="35">
        <v>0</v>
      </c>
      <c r="V2007" s="35">
        <v>0</v>
      </c>
      <c r="W2007" s="35">
        <v>0</v>
      </c>
      <c r="X2007" s="35">
        <v>0</v>
      </c>
      <c r="Y2007" s="35">
        <v>0</v>
      </c>
      <c r="Z2007" s="35">
        <v>0</v>
      </c>
      <c r="AA2007" s="35">
        <v>0</v>
      </c>
      <c r="AB2007" s="35">
        <v>0</v>
      </c>
      <c r="AC2007" s="35">
        <v>0</v>
      </c>
      <c r="AD2007" s="35">
        <v>0</v>
      </c>
      <c r="AE2007" s="58" t="s">
        <v>5560</v>
      </c>
      <c r="AF2007" s="58"/>
      <c r="AG2007" s="57" t="str" cm="1">
        <f t="array" ref="AG2007">IFERROR(_xlfn.IFS(
AI2007="MPR ISSUE","PDH",
AI2007="BSS Hardware Issue","BSS",
AI2007="Sites strategiques, MLL, Pylone, etc.","ENVTECH",
AI2007="AKTIVCO DEFAUT GE &amp; POWER Cabinet","AKTIVCO",
AI2007="AKTIVCO Coupure ENEO &amp; Baisse de tension","AKTIVCO GRID ONLY",
AI2007="Coupure ENEO &amp; Baisse de tension","IHS GRID ONLY",
AI2007="Defaut GE &amp; POWER Cabinet","IHS",
AI2007="Sharing","Partners",
AI2007="Sites strategiques &amp; DataCenter","SST &amp; DC",
AI2007="Exclu","Exclu",
AI2007="SAT","SAT",
AI2007="SPARE-ISSUE","SPARE-ISSUE",
AI2007="Fiber CAmtel","TRANS_FO_CAMTEL",
AI2007="Fiber AOF","Fiber AOF",
AI2007="Projet OCM (HUAWEI)","TRAVAUX-HUAWEI",
AI2007="Projet OCM (NOKIA)","TRAVAUX-NOKIA",
AI2007="ACCESS-ISSUE","ACCESS-ISSUE",
AI2007="Projet OCM (ZTE, NOKIA, autres projets)","TRAVAUX OCM",
AI2007="No root CAuse","No root cause",
AI2007="ODU HS","PDH",
AI2007="IP &amp; VLAN","PDH",
AI2007="Warehouse HUAWEI","SPARE-ISSUE",
AI2007="SPARE-HS","SPARE-ISSUE",
AI2007="Power Telco","BSS",AI2007="no impacts","no impacts"
),"")</f>
        <v>no impacts</v>
      </c>
      <c r="AH2007" s="57" t="str" cm="1">
        <f t="array" ref="AH2007">IFERROR(_xlfn.IFS(
AI2007="MPR ISSUE","TX ISSUE",
AI2007="BSS Hardware Issue","RAN ISSUE",
AI2007="Sites strategiques, MLL, Pylone, etc.","ENVTECH",
AI2007="AKTIVCO DEFAUT GE &amp; POWER Cabinet","POWER ISSUE",
AI2007="AKTIVCO Coupure ENEO &amp; Baisse de tension","POWER ISSUE",
AI2007="Coupure ENEO &amp; Baisse de tension","POWER ISSUE",
AI2007="Defaut GE &amp; POWER Cabinet","POWER ISSUE",
AI2007="Sharing","POWER ISSUE",
AI2007="Sites strategiques &amp; DataCenter","POWER ISSUE",
AI2007="Exclu","Exclu",
AI2007="SAT","TX ISSUE",
AI2007="SPARE-ISSUE","SPARE-ISSUE",
AI2007="Fiber CAmtel","TX ISSUE",
AI2007="Fiber AOF","TX ISSUE",
AI2007="Projet OCM (HUAWEI)","TRAVAUX-HUAWEI",
AI2007="Projet OCM (NOKIA)","TRAVAUX -NOKIA",
AI2007="ACCESS-ISSUE","ACCESS-ISSUE",
AI2007="Projet OCM (ZTE, NOKIA, autres projets)","TRAVAUX OCM",
AI2007="No root CAuse","No root cause",
AI2007="ODU HS","TX ISSUE",
AI2007="IP &amp; VLAN","TX ISSUE",
AI2007="Warehouse HUAWEI","SPARE-ISSUE",
AI2007="SPARE-HS","SPARE-ISSUE",
AI2007="Power Telco","RAN ISSUE",AI2007="no impacts","no impacts"
),"")</f>
        <v>no impacts</v>
      </c>
      <c r="AI2007" s="85" t="s">
        <v>5998</v>
      </c>
      <c r="AJ2007" s="57" t="str" cm="1">
        <f t="array" ref="AJ2007">IFERROR(_xlfn.IFS(
AI2007="MPR ISSUE","ACTIVE",
AI2007="BSS Hardware Issue","ACTIVE",
AI2007="Sites strategiques, MLL, Pylone, etc.","PASSIVE",
AI2007="AKTIVCO DEFAUT GE &amp; POWER Cabinet","PASSIVE",
AI2007="AKTIVCO Coupure ENEO &amp; Baisse de tension","PASSIVE",
AI2007="Coupure ENEO &amp; Baisse de tension","PASSIVE",
AI2007="Defaut GE &amp; POWER Cabinet","PASSIVE",
AI2007="Sharing","PASSIVE",
AI2007="Sites strategiques &amp; DataCenter","PASSIVE",
AI2007="Exclu","Exclu",
AI2007="SAT","ACTIVE",
AI2007="SPARE-ISSUE","SPARE-ISSUE",
AI2007="Fiber CAmtel","ACTIVE",
AI2007="Fiber AOF","ACTIVE",
AI2007="Projet OCM (HUAWEI)","PLANNED WORKS",
AI2007="Projet OCM (NOKIA)","PLANNED WORKS",
AI2007="ACCESS-ISSUE","ACCESS-ISSUE",
AI2007="Projet OCM (ZTE, NOKIA, autres projets)","PLANNED WORKS",
AI2007="No root CAuse","No root cause",
AI2007="ODU HS","ACTIVE",
AI2007="IP &amp; VLAN","ACTIVE",
AI2007="Warehouse HUAWEI","SPARE-ISSUE",
AI2007="SPARE-HS","SPARE-ISSUE",
AI2007="Power Telco","ACTIVE", AI2007="no impacts","no impacts"
),"")</f>
        <v>no impacts</v>
      </c>
      <c r="AK2007" s="23" t="s">
        <v>5537</v>
      </c>
      <c r="AL2007" s="23" t="str">
        <f t="shared" si="55"/>
        <v>LIT_288</v>
      </c>
      <c r="AN2007" s="9" t="s">
        <v>5537</v>
      </c>
      <c r="AO2007" s="23" t="str">
        <f>_xlfn.XLOOKUP(B2007,'INCIDENT-05-03-2026'!E:E,'INCIDENT-05-03-2026'!F:F,"")</f>
        <v/>
      </c>
      <c r="AP2007" s="7" t="s">
        <v>5537</v>
      </c>
      <c r="AQ2007" s="6"/>
      <c r="AR2007" s="7"/>
      <c r="AS2007" s="3" t="str">
        <f>_xlfn.XLOOKUP(B2007,'[3]tt num | region | site id'!$C:$C,'[3]tt num | region | site id'!$Q:$Q,"")</f>
        <v/>
      </c>
      <c r="AT2007" s="24" t="str">
        <f>_xlfn.XLOOKUP(B2007,'[4]Cells Huawei 03052026 12h'!$B:$B,'[4]Cells Huawei 03052026 12h'!$T:$T,"")</f>
        <v/>
      </c>
      <c r="AU2007" s="24" t="str">
        <f>_xlfn.XLOOKUP(B2007,'[5]cells down 02052026 8h50'!$B:$B,'[5]cells down 02052026 8h50'!$R:$R,"")</f>
        <v/>
      </c>
      <c r="AV2007" s="24" t="str">
        <f>_xlfn.XLOOKUP(B2007,'[5]cells down 02052026 13h50'!$B:$B,'[5]cells down 02052026 13h50'!$R:$R,"")</f>
        <v/>
      </c>
      <c r="AW2007" s="24" t="str">
        <f>_xlfn.XLOOKUP(B2007,'[5]cells down 02052026 13h50'!$B:$B,'[5]cells down 02052026 13h50'!$R:$R,"")</f>
        <v/>
      </c>
      <c r="AX2007" s="24" t="str">
        <f>_xlfn.XLOOKUP(B2007,'[6]cell downs 03052026 8h40 '!$B:$B,'[6]cell downs 03052026 8h40 '!$R:$R,"")</f>
        <v/>
      </c>
      <c r="AY2007" s="24" t="str">
        <f>_xlfn.XLOOKUP(B2007,'[7]ALL SITES DOWN'!$D:$D,'[7]ALL SITES DOWN'!$J:$J,"")</f>
        <v/>
      </c>
      <c r="AZ2007" s="24" t="str">
        <f>_xlfn.XLOOKUP(B2007,'[8]ALL SITES DOWN'!$D:$D,'[8]ALL SITES DOWN'!$J:$J,"")</f>
        <v/>
      </c>
      <c r="BA2007" s="9" t="str">
        <f>_xlfn.XLOOKUP(B2007,[9]sheet1!$AC:$AC,[9]sheet1!$AF:$AF,"")</f>
        <v/>
      </c>
      <c r="BB2007" s="14" t="s">
        <v>5537</v>
      </c>
      <c r="BC2007" s="14" t="s">
        <v>5537</v>
      </c>
      <c r="BD2007" s="14" t="str">
        <f>_xlfn.XLOOKUP(B2007,'[10]cell downs 18042026 17h'!$B:$B,'[10]cell downs 18042026 17h'!$B:$B,"")</f>
        <v/>
      </c>
      <c r="BE2007" s="14" t="str">
        <f>_xlfn.XLOOKUP(B2007,'[11]Cells Huawei 19042026 15h'!$B:$B,'[11]Cells Huawei 19042026 15h'!$B:$B,"")</f>
        <v/>
      </c>
      <c r="BF2007" s="9" t="str">
        <f>_xlfn.XLOOKUP(B2007,'[12]cells down 19042026 9H40'!$B:$B,'[12]cells down 19042026 9H40'!$B:$B,"")</f>
        <v/>
      </c>
      <c r="BG2007" s="9" t="s">
        <v>3282</v>
      </c>
      <c r="BH2007" s="9" t="s">
        <v>318</v>
      </c>
    </row>
    <row r="2008" spans="1:60" s="9" customFormat="1" x14ac:dyDescent="0.3">
      <c r="A2008" s="1" t="s">
        <v>3052</v>
      </c>
      <c r="B2008" s="8" t="s">
        <v>3053</v>
      </c>
      <c r="C2008" s="3" t="str">
        <f>_xlfn.XLOOKUP(B2008,'[1]daily break down'!$D:$D,'[1]daily break down'!$E:$E,"")</f>
        <v>Douala</v>
      </c>
      <c r="D2008" s="1" t="s">
        <v>11</v>
      </c>
      <c r="E2008" s="1" t="s">
        <v>12</v>
      </c>
      <c r="F2008" s="3" t="s">
        <v>31</v>
      </c>
      <c r="G2008" s="1" t="s">
        <v>32</v>
      </c>
      <c r="H2008" s="42" t="str">
        <f>_xlfn.XLOOKUP(B2008,[2]CALCULATION!$B:$B,[2]CALCULATION!$H:$H,"")</f>
        <v>ZTE</v>
      </c>
      <c r="I2008" s="34">
        <v>0</v>
      </c>
      <c r="J2008" s="34">
        <v>0</v>
      </c>
      <c r="K2008" s="34">
        <v>0</v>
      </c>
      <c r="L2008" s="34">
        <v>0</v>
      </c>
      <c r="M2008" s="34">
        <v>0</v>
      </c>
      <c r="N2008" s="34">
        <v>0</v>
      </c>
      <c r="O2008" s="34">
        <v>0</v>
      </c>
      <c r="P2008" s="34">
        <v>0</v>
      </c>
      <c r="Q2008" s="34">
        <v>0</v>
      </c>
      <c r="R2008" s="34">
        <v>0</v>
      </c>
      <c r="S2008" s="35">
        <v>0</v>
      </c>
      <c r="T2008" s="35">
        <v>0</v>
      </c>
      <c r="U2008" s="35">
        <v>0</v>
      </c>
      <c r="V2008" s="35">
        <v>0</v>
      </c>
      <c r="W2008" s="35">
        <v>0</v>
      </c>
      <c r="X2008" s="35">
        <v>0</v>
      </c>
      <c r="Y2008" s="35">
        <v>0</v>
      </c>
      <c r="Z2008" s="35">
        <v>0</v>
      </c>
      <c r="AA2008" s="35">
        <v>0</v>
      </c>
      <c r="AB2008" s="35">
        <v>0</v>
      </c>
      <c r="AC2008" s="35">
        <v>0</v>
      </c>
      <c r="AD2008" s="35">
        <v>0</v>
      </c>
      <c r="AE2008" s="58" t="s">
        <v>5560</v>
      </c>
      <c r="AF2008" s="58"/>
      <c r="AG2008" s="57" t="str" cm="1">
        <f t="array" ref="AG2008">IFERROR(_xlfn.IFS(
AI2008="MPR ISSUE","PDH",
AI2008="BSS Hardware Issue","BSS",
AI2008="Sites strategiques, MLL, Pylone, etc.","ENVTECH",
AI2008="AKTIVCO DEFAUT GE &amp; POWER Cabinet","AKTIVCO",
AI2008="AKTIVCO Coupure ENEO &amp; Baisse de tension","AKTIVCO GRID ONLY",
AI2008="Coupure ENEO &amp; Baisse de tension","IHS GRID ONLY",
AI2008="Defaut GE &amp; POWER Cabinet","IHS",
AI2008="Sharing","Partners",
AI2008="Sites strategiques &amp; DataCenter","SST &amp; DC",
AI2008="Exclu","Exclu",
AI2008="SAT","SAT",
AI2008="SPARE-ISSUE","SPARE-ISSUE",
AI2008="Fiber CAmtel","TRANS_FO_CAMTEL",
AI2008="Fiber AOF","Fiber AOF",
AI2008="Projet OCM (HUAWEI)","TRAVAUX-HUAWEI",
AI2008="Projet OCM (NOKIA)","TRAVAUX-NOKIA",
AI2008="ACCESS-ISSUE","ACCESS-ISSUE",
AI2008="Projet OCM (ZTE, NOKIA, autres projets)","TRAVAUX OCM",
AI2008="No root CAuse","No root cause",
AI2008="ODU HS","PDH",
AI2008="IP &amp; VLAN","PDH",
AI2008="Warehouse HUAWEI","SPARE-ISSUE",
AI2008="SPARE-HS","SPARE-ISSUE",
AI2008="Power Telco","BSS",AI2008="no impacts","no impacts"
),"")</f>
        <v>no impacts</v>
      </c>
      <c r="AH2008" s="57" t="str" cm="1">
        <f t="array" ref="AH2008">IFERROR(_xlfn.IFS(
AI2008="MPR ISSUE","TX ISSUE",
AI2008="BSS Hardware Issue","RAN ISSUE",
AI2008="Sites strategiques, MLL, Pylone, etc.","ENVTECH",
AI2008="AKTIVCO DEFAUT GE &amp; POWER Cabinet","POWER ISSUE",
AI2008="AKTIVCO Coupure ENEO &amp; Baisse de tension","POWER ISSUE",
AI2008="Coupure ENEO &amp; Baisse de tension","POWER ISSUE",
AI2008="Defaut GE &amp; POWER Cabinet","POWER ISSUE",
AI2008="Sharing","POWER ISSUE",
AI2008="Sites strategiques &amp; DataCenter","POWER ISSUE",
AI2008="Exclu","Exclu",
AI2008="SAT","TX ISSUE",
AI2008="SPARE-ISSUE","SPARE-ISSUE",
AI2008="Fiber CAmtel","TX ISSUE",
AI2008="Fiber AOF","TX ISSUE",
AI2008="Projet OCM (HUAWEI)","TRAVAUX-HUAWEI",
AI2008="Projet OCM (NOKIA)","TRAVAUX -NOKIA",
AI2008="ACCESS-ISSUE","ACCESS-ISSUE",
AI2008="Projet OCM (ZTE, NOKIA, autres projets)","TRAVAUX OCM",
AI2008="No root CAuse","No root cause",
AI2008="ODU HS","TX ISSUE",
AI2008="IP &amp; VLAN","TX ISSUE",
AI2008="Warehouse HUAWEI","SPARE-ISSUE",
AI2008="SPARE-HS","SPARE-ISSUE",
AI2008="Power Telco","RAN ISSUE",AI2008="no impacts","no impacts"
),"")</f>
        <v>no impacts</v>
      </c>
      <c r="AI2008" s="85" t="s">
        <v>5998</v>
      </c>
      <c r="AJ2008" s="57" t="str" cm="1">
        <f t="array" ref="AJ2008">IFERROR(_xlfn.IFS(
AI2008="MPR ISSUE","ACTIVE",
AI2008="BSS Hardware Issue","ACTIVE",
AI2008="Sites strategiques, MLL, Pylone, etc.","PASSIVE",
AI2008="AKTIVCO DEFAUT GE &amp; POWER Cabinet","PASSIVE",
AI2008="AKTIVCO Coupure ENEO &amp; Baisse de tension","PASSIVE",
AI2008="Coupure ENEO &amp; Baisse de tension","PASSIVE",
AI2008="Defaut GE &amp; POWER Cabinet","PASSIVE",
AI2008="Sharing","PASSIVE",
AI2008="Sites strategiques &amp; DataCenter","PASSIVE",
AI2008="Exclu","Exclu",
AI2008="SAT","ACTIVE",
AI2008="SPARE-ISSUE","SPARE-ISSUE",
AI2008="Fiber CAmtel","ACTIVE",
AI2008="Fiber AOF","ACTIVE",
AI2008="Projet OCM (HUAWEI)","PLANNED WORKS",
AI2008="Projet OCM (NOKIA)","PLANNED WORKS",
AI2008="ACCESS-ISSUE","ACCESS-ISSUE",
AI2008="Projet OCM (ZTE, NOKIA, autres projets)","PLANNED WORKS",
AI2008="No root CAuse","No root cause",
AI2008="ODU HS","ACTIVE",
AI2008="IP &amp; VLAN","ACTIVE",
AI2008="Warehouse HUAWEI","SPARE-ISSUE",
AI2008="SPARE-HS","SPARE-ISSUE",
AI2008="Power Telco","ACTIVE", AI2008="no impacts","no impacts"
),"")</f>
        <v>no impacts</v>
      </c>
      <c r="AK2008" s="23" t="s">
        <v>5537</v>
      </c>
      <c r="AL2008" s="23" t="str">
        <f t="shared" si="55"/>
        <v>LIT_246</v>
      </c>
      <c r="AN2008" s="9" t="s">
        <v>5537</v>
      </c>
      <c r="AO2008" s="23" t="str">
        <f>_xlfn.XLOOKUP(B2008,'INCIDENT-05-03-2026'!E:E,'INCIDENT-05-03-2026'!F:F,"")</f>
        <v/>
      </c>
      <c r="AP2008" s="7" t="s">
        <v>5537</v>
      </c>
      <c r="AQ2008" s="6"/>
      <c r="AR2008" s="7"/>
      <c r="AS2008" s="3" t="str">
        <f>_xlfn.XLOOKUP(B2008,'[3]tt num | region | site id'!$C:$C,'[3]tt num | region | site id'!$Q:$Q,"")</f>
        <v/>
      </c>
      <c r="AT2008" s="24" t="str">
        <f>_xlfn.XLOOKUP(B2008,'[4]Cells Huawei 03052026 12h'!$B:$B,'[4]Cells Huawei 03052026 12h'!$T:$T,"")</f>
        <v/>
      </c>
      <c r="AU2008" s="24" t="str">
        <f>_xlfn.XLOOKUP(B2008,'[5]cells down 02052026 8h50'!$B:$B,'[5]cells down 02052026 8h50'!$R:$R,"")</f>
        <v/>
      </c>
      <c r="AV2008" s="24" t="str">
        <f>_xlfn.XLOOKUP(B2008,'[5]cells down 02052026 13h50'!$B:$B,'[5]cells down 02052026 13h50'!$R:$R,"")</f>
        <v/>
      </c>
      <c r="AW2008" s="24" t="str">
        <f>_xlfn.XLOOKUP(B2008,'[5]cells down 02052026 13h50'!$B:$B,'[5]cells down 02052026 13h50'!$R:$R,"")</f>
        <v/>
      </c>
      <c r="AX2008" s="24" t="str">
        <f>_xlfn.XLOOKUP(B2008,'[6]cell downs 03052026 8h40 '!$B:$B,'[6]cell downs 03052026 8h40 '!$R:$R,"")</f>
        <v/>
      </c>
      <c r="AY2008" s="24" t="str">
        <f>_xlfn.XLOOKUP(B2008,'[7]ALL SITES DOWN'!$D:$D,'[7]ALL SITES DOWN'!$J:$J,"")</f>
        <v/>
      </c>
      <c r="AZ2008" s="24" t="str">
        <f>_xlfn.XLOOKUP(B2008,'[8]ALL SITES DOWN'!$D:$D,'[8]ALL SITES DOWN'!$J:$J,"")</f>
        <v/>
      </c>
      <c r="BA2008" s="9" t="str">
        <f>_xlfn.XLOOKUP(B2008,[9]sheet1!$AC:$AC,[9]sheet1!$AF:$AF,"")</f>
        <v/>
      </c>
      <c r="BB2008" s="14" t="s">
        <v>5537</v>
      </c>
      <c r="BC2008" s="14" t="s">
        <v>5537</v>
      </c>
      <c r="BD2008" s="14" t="str">
        <f>_xlfn.XLOOKUP(B2008,'[10]cell downs 18042026 17h'!$B:$B,'[10]cell downs 18042026 17h'!$B:$B,"")</f>
        <v/>
      </c>
      <c r="BE2008" s="14" t="str">
        <f>_xlfn.XLOOKUP(B2008,'[11]Cells Huawei 19042026 15h'!$B:$B,'[11]Cells Huawei 19042026 15h'!$B:$B,"")</f>
        <v/>
      </c>
      <c r="BF2008" s="9" t="str">
        <f>_xlfn.XLOOKUP(B2008,'[12]cells down 19042026 9H40'!$B:$B,'[12]cells down 19042026 9H40'!$B:$B,"")</f>
        <v/>
      </c>
      <c r="BG2008" s="9" t="s">
        <v>3053</v>
      </c>
      <c r="BH2008" s="9" t="s">
        <v>12</v>
      </c>
    </row>
    <row r="2009" spans="1:60" s="9" customFormat="1" x14ac:dyDescent="0.3">
      <c r="A2009" s="25" t="s">
        <v>5474</v>
      </c>
      <c r="B2009" s="32" t="s">
        <v>5475</v>
      </c>
      <c r="C2009" s="3" t="str">
        <f>_xlfn.XLOOKUP(B2009,'[1]daily break down'!$D:$D,'[1]daily break down'!$E:$E,"")</f>
        <v>LITTORAL</v>
      </c>
      <c r="D2009" s="1" t="s">
        <v>11</v>
      </c>
      <c r="E2009" s="1" t="str">
        <f>BH2009</f>
        <v>Grid-Gen</v>
      </c>
      <c r="F2009" s="25" t="s">
        <v>5371</v>
      </c>
      <c r="G2009" s="25" t="s">
        <v>3039</v>
      </c>
      <c r="H2009" s="42" t="str">
        <f>_xlfn.XLOOKUP(B2009,[2]CALCULATION!$B:$B,[2]CALCULATION!$H:$H,"")</f>
        <v>ZTE</v>
      </c>
      <c r="I2009" s="34">
        <v>0</v>
      </c>
      <c r="J2009" s="34">
        <v>0</v>
      </c>
      <c r="K2009" s="34">
        <v>0</v>
      </c>
      <c r="L2009" s="34">
        <v>0</v>
      </c>
      <c r="M2009" s="34">
        <v>0</v>
      </c>
      <c r="N2009" s="34">
        <v>0</v>
      </c>
      <c r="O2009" s="34">
        <v>0</v>
      </c>
      <c r="P2009" s="34">
        <v>0</v>
      </c>
      <c r="Q2009" s="34">
        <v>0</v>
      </c>
      <c r="R2009" s="34">
        <v>0</v>
      </c>
      <c r="S2009" s="35">
        <v>0</v>
      </c>
      <c r="T2009" s="35">
        <v>0</v>
      </c>
      <c r="U2009" s="35">
        <v>0</v>
      </c>
      <c r="V2009" s="35">
        <v>0</v>
      </c>
      <c r="W2009" s="35">
        <v>0</v>
      </c>
      <c r="X2009" s="35">
        <v>0</v>
      </c>
      <c r="Y2009" s="35">
        <v>0</v>
      </c>
      <c r="Z2009" s="35">
        <v>0</v>
      </c>
      <c r="AA2009" s="35">
        <v>0</v>
      </c>
      <c r="AB2009" s="35">
        <v>0</v>
      </c>
      <c r="AC2009" s="35">
        <v>0</v>
      </c>
      <c r="AD2009" s="35">
        <v>0</v>
      </c>
      <c r="AE2009" s="58" t="s">
        <v>5560</v>
      </c>
      <c r="AF2009" s="58"/>
      <c r="AG2009" s="57" t="str" cm="1">
        <f t="array" ref="AG2009">IFERROR(_xlfn.IFS(
AI2009="MPR ISSUE","PDH",
AI2009="BSS Hardware Issue","BSS",
AI2009="Sites strategiques, MLL, Pylone, etc.","ENVTECH",
AI2009="AKTIVCO DEFAUT GE &amp; POWER Cabinet","AKTIVCO",
AI2009="AKTIVCO Coupure ENEO &amp; Baisse de tension","AKTIVCO GRID ONLY",
AI2009="Coupure ENEO &amp; Baisse de tension","IHS GRID ONLY",
AI2009="Defaut GE &amp; POWER Cabinet","IHS",
AI2009="Sharing","Partners",
AI2009="Sites strategiques &amp; DataCenter","SST &amp; DC",
AI2009="Exclu","Exclu",
AI2009="SAT","SAT",
AI2009="SPARE-ISSUE","SPARE-ISSUE",
AI2009="Fiber CAmtel","TRANS_FO_CAMTEL",
AI2009="Fiber AOF","Fiber AOF",
AI2009="Projet OCM (HUAWEI)","TRAVAUX-HUAWEI",
AI2009="Projet OCM (NOKIA)","TRAVAUX-NOKIA",
AI2009="ACCESS-ISSUE","ACCESS-ISSUE",
AI2009="Projet OCM (ZTE, NOKIA, autres projets)","TRAVAUX OCM",
AI2009="No root CAuse","No root cause",
AI2009="ODU HS","PDH",
AI2009="IP &amp; VLAN","PDH",
AI2009="Warehouse HUAWEI","SPARE-ISSUE",
AI2009="SPARE-HS","SPARE-ISSUE",
AI2009="Power Telco","BSS",AI2009="no impacts","no impacts"
),"")</f>
        <v>no impacts</v>
      </c>
      <c r="AH2009" s="57" t="str" cm="1">
        <f t="array" ref="AH2009">IFERROR(_xlfn.IFS(
AI2009="MPR ISSUE","TX ISSUE",
AI2009="BSS Hardware Issue","RAN ISSUE",
AI2009="Sites strategiques, MLL, Pylone, etc.","ENVTECH",
AI2009="AKTIVCO DEFAUT GE &amp; POWER Cabinet","POWER ISSUE",
AI2009="AKTIVCO Coupure ENEO &amp; Baisse de tension","POWER ISSUE",
AI2009="Coupure ENEO &amp; Baisse de tension","POWER ISSUE",
AI2009="Defaut GE &amp; POWER Cabinet","POWER ISSUE",
AI2009="Sharing","POWER ISSUE",
AI2009="Sites strategiques &amp; DataCenter","POWER ISSUE",
AI2009="Exclu","Exclu",
AI2009="SAT","TX ISSUE",
AI2009="SPARE-ISSUE","SPARE-ISSUE",
AI2009="Fiber CAmtel","TX ISSUE",
AI2009="Fiber AOF","TX ISSUE",
AI2009="Projet OCM (HUAWEI)","TRAVAUX-HUAWEI",
AI2009="Projet OCM (NOKIA)","TRAVAUX -NOKIA",
AI2009="ACCESS-ISSUE","ACCESS-ISSUE",
AI2009="Projet OCM (ZTE, NOKIA, autres projets)","TRAVAUX OCM",
AI2009="No root CAuse","No root cause",
AI2009="ODU HS","TX ISSUE",
AI2009="IP &amp; VLAN","TX ISSUE",
AI2009="Warehouse HUAWEI","SPARE-ISSUE",
AI2009="SPARE-HS","SPARE-ISSUE",
AI2009="Power Telco","RAN ISSUE",AI2009="no impacts","no impacts"
),"")</f>
        <v>no impacts</v>
      </c>
      <c r="AI2009" s="85" t="s">
        <v>5998</v>
      </c>
      <c r="AJ2009" s="57" t="str" cm="1">
        <f t="array" ref="AJ2009">IFERROR(_xlfn.IFS(
AI2009="MPR ISSUE","ACTIVE",
AI2009="BSS Hardware Issue","ACTIVE",
AI2009="Sites strategiques, MLL, Pylone, etc.","PASSIVE",
AI2009="AKTIVCO DEFAUT GE &amp; POWER Cabinet","PASSIVE",
AI2009="AKTIVCO Coupure ENEO &amp; Baisse de tension","PASSIVE",
AI2009="Coupure ENEO &amp; Baisse de tension","PASSIVE",
AI2009="Defaut GE &amp; POWER Cabinet","PASSIVE",
AI2009="Sharing","PASSIVE",
AI2009="Sites strategiques &amp; DataCenter","PASSIVE",
AI2009="Exclu","Exclu",
AI2009="SAT","ACTIVE",
AI2009="SPARE-ISSUE","SPARE-ISSUE",
AI2009="Fiber CAmtel","ACTIVE",
AI2009="Fiber AOF","ACTIVE",
AI2009="Projet OCM (HUAWEI)","PLANNED WORKS",
AI2009="Projet OCM (NOKIA)","PLANNED WORKS",
AI2009="ACCESS-ISSUE","ACCESS-ISSUE",
AI2009="Projet OCM (ZTE, NOKIA, autres projets)","PLANNED WORKS",
AI2009="No root CAuse","No root cause",
AI2009="ODU HS","ACTIVE",
AI2009="IP &amp; VLAN","ACTIVE",
AI2009="Warehouse HUAWEI","SPARE-ISSUE",
AI2009="SPARE-HS","SPARE-ISSUE",
AI2009="Power Telco","ACTIVE", AI2009="no impacts","no impacts"
),"")</f>
        <v>no impacts</v>
      </c>
      <c r="AK2009" s="23" t="s">
        <v>5537</v>
      </c>
      <c r="AL2009" s="23" t="str">
        <f t="shared" si="55"/>
        <v>LIT_878</v>
      </c>
      <c r="AN2009" s="9" t="s">
        <v>5537</v>
      </c>
      <c r="AO2009" s="23" t="str">
        <f>_xlfn.XLOOKUP(B2009,'INCIDENT-05-03-2026'!E:E,'INCIDENT-05-03-2026'!F:F,"")</f>
        <v/>
      </c>
      <c r="AP2009" s="7" t="s">
        <v>5537</v>
      </c>
      <c r="AQ2009" s="6"/>
      <c r="AR2009" s="7"/>
      <c r="AS2009" s="3" t="str">
        <f>_xlfn.XLOOKUP(B2009,'[3]tt num | region | site id'!$C:$C,'[3]tt num | region | site id'!$Q:$Q,"")</f>
        <v/>
      </c>
      <c r="AT2009" s="24" t="str">
        <f>_xlfn.XLOOKUP(B2009,'[4]Cells Huawei 03052026 12h'!$B:$B,'[4]Cells Huawei 03052026 12h'!$T:$T,"")</f>
        <v/>
      </c>
      <c r="AU2009" s="24" t="str">
        <f>_xlfn.XLOOKUP(B2009,'[5]cells down 02052026 8h50'!$B:$B,'[5]cells down 02052026 8h50'!$R:$R,"")</f>
        <v/>
      </c>
      <c r="AV2009" s="24" t="str">
        <f>_xlfn.XLOOKUP(B2009,'[5]cells down 02052026 13h50'!$B:$B,'[5]cells down 02052026 13h50'!$R:$R,"")</f>
        <v/>
      </c>
      <c r="AW2009" s="24" t="str">
        <f>_xlfn.XLOOKUP(B2009,'[5]cells down 02052026 13h50'!$B:$B,'[5]cells down 02052026 13h50'!$R:$R,"")</f>
        <v/>
      </c>
      <c r="AX2009" s="24" t="str">
        <f>_xlfn.XLOOKUP(B2009,'[6]cell downs 03052026 8h40 '!$B:$B,'[6]cell downs 03052026 8h40 '!$R:$R,"")</f>
        <v/>
      </c>
      <c r="AY2009" s="24" t="str">
        <f>_xlfn.XLOOKUP(B2009,'[7]ALL SITES DOWN'!$D:$D,'[7]ALL SITES DOWN'!$J:$J,"")</f>
        <v/>
      </c>
      <c r="AZ2009" s="24" t="str">
        <f>_xlfn.XLOOKUP(B2009,'[8]ALL SITES DOWN'!$D:$D,'[8]ALL SITES DOWN'!$J:$J,"")</f>
        <v/>
      </c>
      <c r="BA2009" s="9" t="str">
        <f>_xlfn.XLOOKUP(B2009,[9]sheet1!$AC:$AC,[9]sheet1!$AF:$AF,"")</f>
        <v/>
      </c>
      <c r="BB2009" s="14" t="s">
        <v>5537</v>
      </c>
      <c r="BC2009" s="14" t="s">
        <v>5537</v>
      </c>
      <c r="BD2009" s="14" t="str">
        <f>_xlfn.XLOOKUP(B2009,'[10]cell downs 18042026 17h'!$B:$B,'[10]cell downs 18042026 17h'!$B:$B,"")</f>
        <v/>
      </c>
      <c r="BE2009" s="14" t="str">
        <f>_xlfn.XLOOKUP(B2009,'[11]Cells Huawei 19042026 15h'!$B:$B,'[11]Cells Huawei 19042026 15h'!$B:$B,"")</f>
        <v/>
      </c>
      <c r="BF2009" s="9" t="str">
        <f>_xlfn.XLOOKUP(B2009,'[12]cells down 19042026 9H40'!$B:$B,'[12]cells down 19042026 9H40'!$B:$B,"")</f>
        <v/>
      </c>
      <c r="BG2009" s="9" t="s">
        <v>5475</v>
      </c>
      <c r="BH2009" s="9" t="s">
        <v>12</v>
      </c>
    </row>
    <row r="2010" spans="1:60" s="9" customFormat="1" x14ac:dyDescent="0.3">
      <c r="A2010" s="1" t="s">
        <v>2065</v>
      </c>
      <c r="B2010" s="8" t="s">
        <v>2066</v>
      </c>
      <c r="C2010" s="3" t="str">
        <f>_xlfn.XLOOKUP(B2010,'[1]daily break down'!$D:$D,'[1]daily break down'!$E:$E,"")</f>
        <v>LITTORAL</v>
      </c>
      <c r="D2010" s="1" t="s">
        <v>11</v>
      </c>
      <c r="E2010" s="1" t="s">
        <v>154</v>
      </c>
      <c r="F2010" s="3" t="s">
        <v>31</v>
      </c>
      <c r="G2010" s="1" t="s">
        <v>2067</v>
      </c>
      <c r="H2010" s="41" t="str">
        <f>_xlfn.XLOOKUP(B2010,[2]CALCULATION!$B:$B,[2]CALCULATION!$H:$H,"")</f>
        <v>NOKIA</v>
      </c>
      <c r="I2010" s="34">
        <v>0</v>
      </c>
      <c r="J2010" s="34">
        <v>0</v>
      </c>
      <c r="K2010" s="34">
        <v>0</v>
      </c>
      <c r="L2010" s="34">
        <v>0</v>
      </c>
      <c r="M2010" s="34">
        <v>0</v>
      </c>
      <c r="N2010" s="34">
        <v>0</v>
      </c>
      <c r="O2010" s="34">
        <v>0</v>
      </c>
      <c r="P2010" s="34">
        <v>0</v>
      </c>
      <c r="Q2010" s="34">
        <v>0</v>
      </c>
      <c r="R2010" s="34">
        <v>0</v>
      </c>
      <c r="S2010" s="35">
        <v>0</v>
      </c>
      <c r="T2010" s="35">
        <v>17402.278788812699</v>
      </c>
      <c r="U2010" s="35">
        <v>0</v>
      </c>
      <c r="V2010" s="35">
        <v>0</v>
      </c>
      <c r="W2010" s="35">
        <v>0</v>
      </c>
      <c r="X2010" s="35">
        <v>0</v>
      </c>
      <c r="Y2010" s="35">
        <v>0</v>
      </c>
      <c r="Z2010" s="35">
        <v>0</v>
      </c>
      <c r="AA2010" s="35">
        <v>0</v>
      </c>
      <c r="AB2010" s="35">
        <v>0</v>
      </c>
      <c r="AC2010" s="35">
        <v>0</v>
      </c>
      <c r="AD2010" s="35">
        <v>0</v>
      </c>
      <c r="AE2010" s="58" t="s">
        <v>5560</v>
      </c>
      <c r="AF2010" s="58"/>
      <c r="AG2010" s="57" t="str" cm="1">
        <f t="array" ref="AG2010">IFERROR(_xlfn.IFS(
AI2010="MPR ISSUE","PDH",
AI2010="BSS Hardware Issue","BSS",
AI2010="Sites strategiques, MLL, Pylone, etc.","ENVTECH",
AI2010="AKTIVCO DEFAUT GE &amp; POWER Cabinet","AKTIVCO",
AI2010="AKTIVCO Coupure ENEO &amp; Baisse de tension","AKTIVCO GRID ONLY",
AI2010="Coupure ENEO &amp; Baisse de tension","IHS GRID ONLY",
AI2010="Defaut GE &amp; POWER Cabinet","IHS",
AI2010="Sharing","Partners",
AI2010="Sites strategiques &amp; DataCenter","SST &amp; DC",
AI2010="Exclu","Exclu",
AI2010="SAT","SAT",
AI2010="SPARE-ISSUE","SPARE-ISSUE",
AI2010="Fiber CAmtel","TRANS_FO_CAMTEL",
AI2010="Fiber AOF","Fiber AOF",
AI2010="Projet OCM (HUAWEI)","TRAVAUX-HUAWEI",
AI2010="Projet OCM (NOKIA)","TRAVAUX-NOKIA",
AI2010="ACCESS-ISSUE","ACCESS-ISSUE",
AI2010="Projet OCM (ZTE, NOKIA, autres projets)","TRAVAUX OCM",
AI2010="No root CAuse","No root cause",
AI2010="ODU HS","PDH",
AI2010="IP &amp; VLAN","PDH",
AI2010="Warehouse HUAWEI","SPARE-ISSUE",
AI2010="SPARE-HS","SPARE-ISSUE",
AI2010="Power Telco","BSS",AI2010="no impacts","no impacts"
),"")</f>
        <v>no impacts</v>
      </c>
      <c r="AH2010" s="57" t="str" cm="1">
        <f t="array" ref="AH2010">IFERROR(_xlfn.IFS(
AI2010="MPR ISSUE","TX ISSUE",
AI2010="BSS Hardware Issue","RAN ISSUE",
AI2010="Sites strategiques, MLL, Pylone, etc.","ENVTECH",
AI2010="AKTIVCO DEFAUT GE &amp; POWER Cabinet","POWER ISSUE",
AI2010="AKTIVCO Coupure ENEO &amp; Baisse de tension","POWER ISSUE",
AI2010="Coupure ENEO &amp; Baisse de tension","POWER ISSUE",
AI2010="Defaut GE &amp; POWER Cabinet","POWER ISSUE",
AI2010="Sharing","POWER ISSUE",
AI2010="Sites strategiques &amp; DataCenter","POWER ISSUE",
AI2010="Exclu","Exclu",
AI2010="SAT","TX ISSUE",
AI2010="SPARE-ISSUE","SPARE-ISSUE",
AI2010="Fiber CAmtel","TX ISSUE",
AI2010="Fiber AOF","TX ISSUE",
AI2010="Projet OCM (HUAWEI)","TRAVAUX-HUAWEI",
AI2010="Projet OCM (NOKIA)","TRAVAUX -NOKIA",
AI2010="ACCESS-ISSUE","ACCESS-ISSUE",
AI2010="Projet OCM (ZTE, NOKIA, autres projets)","TRAVAUX OCM",
AI2010="No root CAuse","No root cause",
AI2010="ODU HS","TX ISSUE",
AI2010="IP &amp; VLAN","TX ISSUE",
AI2010="Warehouse HUAWEI","SPARE-ISSUE",
AI2010="SPARE-HS","SPARE-ISSUE",
AI2010="Power Telco","RAN ISSUE",AI2010="no impacts","no impacts"
),"")</f>
        <v>no impacts</v>
      </c>
      <c r="AI2010" s="85" t="s">
        <v>5998</v>
      </c>
      <c r="AJ2010" s="57" t="str" cm="1">
        <f t="array" ref="AJ2010">IFERROR(_xlfn.IFS(
AI2010="MPR ISSUE","ACTIVE",
AI2010="BSS Hardware Issue","ACTIVE",
AI2010="Sites strategiques, MLL, Pylone, etc.","PASSIVE",
AI2010="AKTIVCO DEFAUT GE &amp; POWER Cabinet","PASSIVE",
AI2010="AKTIVCO Coupure ENEO &amp; Baisse de tension","PASSIVE",
AI2010="Coupure ENEO &amp; Baisse de tension","PASSIVE",
AI2010="Defaut GE &amp; POWER Cabinet","PASSIVE",
AI2010="Sharing","PASSIVE",
AI2010="Sites strategiques &amp; DataCenter","PASSIVE",
AI2010="Exclu","Exclu",
AI2010="SAT","ACTIVE",
AI2010="SPARE-ISSUE","SPARE-ISSUE",
AI2010="Fiber CAmtel","ACTIVE",
AI2010="Fiber AOF","ACTIVE",
AI2010="Projet OCM (HUAWEI)","PLANNED WORKS",
AI2010="Projet OCM (NOKIA)","PLANNED WORKS",
AI2010="ACCESS-ISSUE","ACCESS-ISSUE",
AI2010="Projet OCM (ZTE, NOKIA, autres projets)","PLANNED WORKS",
AI2010="No root CAuse","No root cause",
AI2010="ODU HS","ACTIVE",
AI2010="IP &amp; VLAN","ACTIVE",
AI2010="Warehouse HUAWEI","SPARE-ISSUE",
AI2010="SPARE-HS","SPARE-ISSUE",
AI2010="Power Telco","ACTIVE", AI2010="no impacts","no impacts"
),"")</f>
        <v>no impacts</v>
      </c>
      <c r="AK2010" s="23" t="s">
        <v>5537</v>
      </c>
      <c r="AL2010" s="23" t="str">
        <f t="shared" si="55"/>
        <v>LIT_502</v>
      </c>
      <c r="AN2010" s="9" t="s">
        <v>5537</v>
      </c>
      <c r="AO2010" s="23" t="str">
        <f>_xlfn.XLOOKUP(B2010,'INCIDENT-05-03-2026'!E:E,'INCIDENT-05-03-2026'!F:F,"")</f>
        <v/>
      </c>
      <c r="AP2010" s="7" t="s">
        <v>5537</v>
      </c>
      <c r="AQ2010" s="6"/>
      <c r="AR2010" s="7"/>
      <c r="AS2010" s="3" t="str">
        <f>_xlfn.XLOOKUP(B2010,'[3]tt num | region | site id'!$C:$C,'[3]tt num | region | site id'!$Q:$Q,"")</f>
        <v/>
      </c>
      <c r="AT2010" s="24" t="str">
        <f>_xlfn.XLOOKUP(B2010,'[4]Cells Huawei 03052026 12h'!$B:$B,'[4]Cells Huawei 03052026 12h'!$T:$T,"")</f>
        <v/>
      </c>
      <c r="AU2010" s="24" t="str">
        <f>_xlfn.XLOOKUP(B2010,'[5]cells down 02052026 8h50'!$B:$B,'[5]cells down 02052026 8h50'!$R:$R,"")</f>
        <v/>
      </c>
      <c r="AV2010" s="24" t="str">
        <f>_xlfn.XLOOKUP(B2010,'[5]cells down 02052026 13h50'!$B:$B,'[5]cells down 02052026 13h50'!$R:$R,"")</f>
        <v/>
      </c>
      <c r="AW2010" s="24" t="str">
        <f>_xlfn.XLOOKUP(B2010,'[5]cells down 02052026 13h50'!$B:$B,'[5]cells down 02052026 13h50'!$R:$R,"")</f>
        <v/>
      </c>
      <c r="AX2010" s="24" t="str">
        <f>_xlfn.XLOOKUP(B2010,'[6]cell downs 03052026 8h40 '!$B:$B,'[6]cell downs 03052026 8h40 '!$R:$R,"")</f>
        <v/>
      </c>
      <c r="AY2010" s="24" t="str">
        <f>_xlfn.XLOOKUP(B2010,'[7]ALL SITES DOWN'!$D:$D,'[7]ALL SITES DOWN'!$J:$J,"")</f>
        <v/>
      </c>
      <c r="AZ2010" s="24" t="str">
        <f>_xlfn.XLOOKUP(B2010,'[8]ALL SITES DOWN'!$D:$D,'[8]ALL SITES DOWN'!$J:$J,"")</f>
        <v/>
      </c>
      <c r="BA2010" s="9" t="str">
        <f>_xlfn.XLOOKUP(B2010,[9]sheet1!$AC:$AC,[9]sheet1!$AF:$AF,"")</f>
        <v/>
      </c>
      <c r="BB2010" s="14" t="s">
        <v>5537</v>
      </c>
      <c r="BC2010" s="14" t="s">
        <v>5537</v>
      </c>
      <c r="BD2010" s="14" t="str">
        <f>_xlfn.XLOOKUP(B2010,'[10]cell downs 18042026 17h'!$B:$B,'[10]cell downs 18042026 17h'!$B:$B,"")</f>
        <v/>
      </c>
      <c r="BE2010" s="14" t="str">
        <f>_xlfn.XLOOKUP(B2010,'[11]Cells Huawei 19042026 15h'!$B:$B,'[11]Cells Huawei 19042026 15h'!$B:$B,"")</f>
        <v/>
      </c>
      <c r="BF2010" s="9" t="str">
        <f>_xlfn.XLOOKUP(B2010,'[12]cells down 19042026 9H40'!$B:$B,'[12]cells down 19042026 9H40'!$B:$B,"")</f>
        <v/>
      </c>
      <c r="BG2010" s="9" t="s">
        <v>2066</v>
      </c>
      <c r="BH2010" s="9" t="s">
        <v>12</v>
      </c>
    </row>
    <row r="2011" spans="1:60" s="9" customFormat="1" x14ac:dyDescent="0.3">
      <c r="A2011" s="1" t="s">
        <v>4675</v>
      </c>
      <c r="B2011" s="8" t="s">
        <v>4676</v>
      </c>
      <c r="C2011" s="3" t="str">
        <f>_xlfn.XLOOKUP(B2011,'[1]daily break down'!$D:$D,'[1]daily break down'!$E:$E,"")</f>
        <v>Bafoussam</v>
      </c>
      <c r="D2011" s="1" t="s">
        <v>11</v>
      </c>
      <c r="E2011" s="1" t="s">
        <v>145</v>
      </c>
      <c r="F2011" s="3" t="s">
        <v>102</v>
      </c>
      <c r="G2011" s="1" t="s">
        <v>299</v>
      </c>
      <c r="H2011" s="40" t="str">
        <f>_xlfn.XLOOKUP(B2011,[2]CALCULATION!$B:$B,[2]CALCULATION!$H:$H,"")</f>
        <v>Huawei</v>
      </c>
      <c r="I2011" s="34">
        <v>0</v>
      </c>
      <c r="J2011" s="34">
        <v>0</v>
      </c>
      <c r="K2011" s="34">
        <v>0</v>
      </c>
      <c r="L2011" s="34">
        <v>0</v>
      </c>
      <c r="M2011" s="34">
        <v>0</v>
      </c>
      <c r="N2011" s="34">
        <v>0</v>
      </c>
      <c r="O2011" s="34">
        <v>0</v>
      </c>
      <c r="P2011" s="34">
        <v>0</v>
      </c>
      <c r="Q2011" s="34">
        <v>0</v>
      </c>
      <c r="R2011" s="34">
        <v>0</v>
      </c>
      <c r="S2011" s="35">
        <v>0</v>
      </c>
      <c r="T2011" s="35">
        <v>0</v>
      </c>
      <c r="U2011" s="35">
        <v>0</v>
      </c>
      <c r="V2011" s="35">
        <v>0</v>
      </c>
      <c r="W2011" s="35">
        <v>0</v>
      </c>
      <c r="X2011" s="35">
        <v>0</v>
      </c>
      <c r="Y2011" s="35">
        <v>0</v>
      </c>
      <c r="Z2011" s="35">
        <v>0</v>
      </c>
      <c r="AA2011" s="35">
        <v>0</v>
      </c>
      <c r="AB2011" s="35">
        <v>0</v>
      </c>
      <c r="AC2011" s="35">
        <v>0</v>
      </c>
      <c r="AD2011" s="35">
        <v>0</v>
      </c>
      <c r="AE2011" s="58" t="s">
        <v>5560</v>
      </c>
      <c r="AF2011" s="58"/>
      <c r="AG2011" s="57" t="str" cm="1">
        <f t="array" ref="AG2011">IFERROR(_xlfn.IFS(
AI2011="MPR ISSUE","PDH",
AI2011="BSS Hardware Issue","BSS",
AI2011="Sites strategiques, MLL, Pylone, etc.","ENVTECH",
AI2011="AKTIVCO DEFAUT GE &amp; POWER Cabinet","AKTIVCO",
AI2011="AKTIVCO Coupure ENEO &amp; Baisse de tension","AKTIVCO GRID ONLY",
AI2011="Coupure ENEO &amp; Baisse de tension","IHS GRID ONLY",
AI2011="Defaut GE &amp; POWER Cabinet","IHS",
AI2011="Sharing","Partners",
AI2011="Sites strategiques &amp; DataCenter","SST &amp; DC",
AI2011="Exclu","Exclu",
AI2011="SAT","SAT",
AI2011="SPARE-ISSUE","SPARE-ISSUE",
AI2011="Fiber CAmtel","TRANS_FO_CAMTEL",
AI2011="Fiber AOF","Fiber AOF",
AI2011="Projet OCM (HUAWEI)","TRAVAUX-HUAWEI",
AI2011="Projet OCM (NOKIA)","TRAVAUX-NOKIA",
AI2011="ACCESS-ISSUE","ACCESS-ISSUE",
AI2011="Projet OCM (ZTE, NOKIA, autres projets)","TRAVAUX OCM",
AI2011="No root CAuse","No root cause",
AI2011="ODU HS","PDH",
AI2011="IP &amp; VLAN","PDH",
AI2011="Warehouse HUAWEI","SPARE-ISSUE",
AI2011="SPARE-HS","SPARE-ISSUE",
AI2011="Power Telco","BSS",AI2011="no impacts","no impacts"
),"")</f>
        <v>no impacts</v>
      </c>
      <c r="AH2011" s="57" t="str" cm="1">
        <f t="array" ref="AH2011">IFERROR(_xlfn.IFS(
AI2011="MPR ISSUE","TX ISSUE",
AI2011="BSS Hardware Issue","RAN ISSUE",
AI2011="Sites strategiques, MLL, Pylone, etc.","ENVTECH",
AI2011="AKTIVCO DEFAUT GE &amp; POWER Cabinet","POWER ISSUE",
AI2011="AKTIVCO Coupure ENEO &amp; Baisse de tension","POWER ISSUE",
AI2011="Coupure ENEO &amp; Baisse de tension","POWER ISSUE",
AI2011="Defaut GE &amp; POWER Cabinet","POWER ISSUE",
AI2011="Sharing","POWER ISSUE",
AI2011="Sites strategiques &amp; DataCenter","POWER ISSUE",
AI2011="Exclu","Exclu",
AI2011="SAT","TX ISSUE",
AI2011="SPARE-ISSUE","SPARE-ISSUE",
AI2011="Fiber CAmtel","TX ISSUE",
AI2011="Fiber AOF","TX ISSUE",
AI2011="Projet OCM (HUAWEI)","TRAVAUX-HUAWEI",
AI2011="Projet OCM (NOKIA)","TRAVAUX -NOKIA",
AI2011="ACCESS-ISSUE","ACCESS-ISSUE",
AI2011="Projet OCM (ZTE, NOKIA, autres projets)","TRAVAUX OCM",
AI2011="No root CAuse","No root cause",
AI2011="ODU HS","TX ISSUE",
AI2011="IP &amp; VLAN","TX ISSUE",
AI2011="Warehouse HUAWEI","SPARE-ISSUE",
AI2011="SPARE-HS","SPARE-ISSUE",
AI2011="Power Telco","RAN ISSUE",AI2011="no impacts","no impacts"
),"")</f>
        <v>no impacts</v>
      </c>
      <c r="AI2011" s="85" t="s">
        <v>5998</v>
      </c>
      <c r="AJ2011" s="57" t="str" cm="1">
        <f t="array" ref="AJ2011">IFERROR(_xlfn.IFS(
AI2011="MPR ISSUE","ACTIVE",
AI2011="BSS Hardware Issue","ACTIVE",
AI2011="Sites strategiques, MLL, Pylone, etc.","PASSIVE",
AI2011="AKTIVCO DEFAUT GE &amp; POWER Cabinet","PASSIVE",
AI2011="AKTIVCO Coupure ENEO &amp; Baisse de tension","PASSIVE",
AI2011="Coupure ENEO &amp; Baisse de tension","PASSIVE",
AI2011="Defaut GE &amp; POWER Cabinet","PASSIVE",
AI2011="Sharing","PASSIVE",
AI2011="Sites strategiques &amp; DataCenter","PASSIVE",
AI2011="Exclu","Exclu",
AI2011="SAT","ACTIVE",
AI2011="SPARE-ISSUE","SPARE-ISSUE",
AI2011="Fiber CAmtel","ACTIVE",
AI2011="Fiber AOF","ACTIVE",
AI2011="Projet OCM (HUAWEI)","PLANNED WORKS",
AI2011="Projet OCM (NOKIA)","PLANNED WORKS",
AI2011="ACCESS-ISSUE","ACCESS-ISSUE",
AI2011="Projet OCM (ZTE, NOKIA, autres projets)","PLANNED WORKS",
AI2011="No root CAuse","No root cause",
AI2011="ODU HS","ACTIVE",
AI2011="IP &amp; VLAN","ACTIVE",
AI2011="Warehouse HUAWEI","SPARE-ISSUE",
AI2011="SPARE-HS","SPARE-ISSUE",
AI2011="Power Telco","ACTIVE", AI2011="no impacts","no impacts"
),"")</f>
        <v>no impacts</v>
      </c>
      <c r="AK2011" s="23" t="s">
        <v>5537</v>
      </c>
      <c r="AL2011" s="23" t="str">
        <f t="shared" ref="AL2011:AL2028" si="56">B2011</f>
        <v>OST_110</v>
      </c>
      <c r="AN2011" s="9" t="s">
        <v>5537</v>
      </c>
      <c r="AO2011" s="23" t="str">
        <f>_xlfn.XLOOKUP(B2011,'INCIDENT-05-03-2026'!E:E,'INCIDENT-05-03-2026'!F:F,"")</f>
        <v/>
      </c>
      <c r="AP2011" s="7" t="s">
        <v>5537</v>
      </c>
      <c r="AQ2011" s="6"/>
      <c r="AR2011" s="7"/>
      <c r="AS2011" s="3" t="str">
        <f>_xlfn.XLOOKUP(B2011,'[3]tt num | region | site id'!$C:$C,'[3]tt num | region | site id'!$Q:$Q,"")</f>
        <v/>
      </c>
      <c r="AT2011" s="24" t="str">
        <f>_xlfn.XLOOKUP(B2011,'[4]Cells Huawei 03052026 12h'!$B:$B,'[4]Cells Huawei 03052026 12h'!$T:$T,"")</f>
        <v/>
      </c>
      <c r="AU2011" s="24" t="str">
        <f>_xlfn.XLOOKUP(B2011,'[5]cells down 02052026 8h50'!$B:$B,'[5]cells down 02052026 8h50'!$R:$R,"")</f>
        <v/>
      </c>
      <c r="AV2011" s="24" t="str">
        <f>_xlfn.XLOOKUP(B2011,'[5]cells down 02052026 13h50'!$B:$B,'[5]cells down 02052026 13h50'!$R:$R,"")</f>
        <v/>
      </c>
      <c r="AW2011" s="24" t="str">
        <f>_xlfn.XLOOKUP(B2011,'[5]cells down 02052026 13h50'!$B:$B,'[5]cells down 02052026 13h50'!$R:$R,"")</f>
        <v/>
      </c>
      <c r="AX2011" s="24" t="str">
        <f>_xlfn.XLOOKUP(B2011,'[6]cell downs 03052026 8h40 '!$B:$B,'[6]cell downs 03052026 8h40 '!$R:$R,"")</f>
        <v/>
      </c>
      <c r="AY2011" s="24" t="str">
        <f>_xlfn.XLOOKUP(B2011,'[7]ALL SITES DOWN'!$D:$D,'[7]ALL SITES DOWN'!$J:$J,"")</f>
        <v/>
      </c>
      <c r="AZ2011" s="24" t="str">
        <f>_xlfn.XLOOKUP(B2011,'[8]ALL SITES DOWN'!$D:$D,'[8]ALL SITES DOWN'!$J:$J,"")</f>
        <v/>
      </c>
      <c r="BA2011" s="9" t="str">
        <f>_xlfn.XLOOKUP(B2011,[9]sheet1!$AC:$AC,[9]sheet1!$AF:$AF,"")</f>
        <v/>
      </c>
      <c r="BB2011" s="14" t="s">
        <v>5537</v>
      </c>
      <c r="BC2011" s="14" t="s">
        <v>5537</v>
      </c>
      <c r="BD2011" s="14" t="str">
        <f>_xlfn.XLOOKUP(B2011,'[10]cell downs 18042026 17h'!$B:$B,'[10]cell downs 18042026 17h'!$B:$B,"")</f>
        <v/>
      </c>
      <c r="BE2011" s="14" t="str">
        <f>_xlfn.XLOOKUP(B2011,'[11]Cells Huawei 19042026 15h'!$B:$B,'[11]Cells Huawei 19042026 15h'!$B:$B,"")</f>
        <v/>
      </c>
      <c r="BF2011" s="9" t="str">
        <f>_xlfn.XLOOKUP(B2011,'[12]cells down 19042026 9H40'!$B:$B,'[12]cells down 19042026 9H40'!$B:$B,"")</f>
        <v/>
      </c>
      <c r="BG2011" s="9" t="s">
        <v>4676</v>
      </c>
      <c r="BH2011" s="9" t="s">
        <v>5537</v>
      </c>
    </row>
    <row r="2012" spans="1:60" s="9" customFormat="1" ht="13.05" customHeight="1" x14ac:dyDescent="0.3">
      <c r="A2012" s="1" t="s">
        <v>5093</v>
      </c>
      <c r="B2012" s="8" t="s">
        <v>5094</v>
      </c>
      <c r="C2012" s="3" t="str">
        <f>_xlfn.XLOOKUP(B2012,'[1]daily break down'!$D:$D,'[1]daily break down'!$E:$E,"")</f>
        <v>CENTRE</v>
      </c>
      <c r="D2012" s="1" t="s">
        <v>11</v>
      </c>
      <c r="E2012" s="1" t="s">
        <v>594</v>
      </c>
      <c r="F2012" s="3" t="s">
        <v>37</v>
      </c>
      <c r="G2012" s="1" t="s">
        <v>5093</v>
      </c>
      <c r="H2012" s="42" t="str">
        <f>_xlfn.XLOOKUP(B2012,[2]CALCULATION!$B:$B,[2]CALCULATION!$H:$H,"")</f>
        <v>ZTE</v>
      </c>
      <c r="I2012" s="34">
        <v>0</v>
      </c>
      <c r="J2012" s="34">
        <v>0</v>
      </c>
      <c r="K2012" s="34">
        <v>0</v>
      </c>
      <c r="L2012" s="34">
        <v>0</v>
      </c>
      <c r="M2012" s="34">
        <v>0</v>
      </c>
      <c r="N2012" s="34">
        <v>0</v>
      </c>
      <c r="O2012" s="34">
        <v>0</v>
      </c>
      <c r="P2012" s="34">
        <v>0</v>
      </c>
      <c r="Q2012" s="34">
        <v>0</v>
      </c>
      <c r="R2012" s="34">
        <v>0</v>
      </c>
      <c r="S2012" s="35">
        <v>0</v>
      </c>
      <c r="T2012" s="35">
        <v>0</v>
      </c>
      <c r="U2012" s="35">
        <v>0</v>
      </c>
      <c r="V2012" s="35">
        <v>0</v>
      </c>
      <c r="W2012" s="35">
        <v>0</v>
      </c>
      <c r="X2012" s="35">
        <v>0</v>
      </c>
      <c r="Y2012" s="35">
        <v>0</v>
      </c>
      <c r="Z2012" s="35">
        <v>0</v>
      </c>
      <c r="AA2012" s="35">
        <v>0</v>
      </c>
      <c r="AB2012" s="35">
        <v>0</v>
      </c>
      <c r="AC2012" s="35">
        <v>0</v>
      </c>
      <c r="AD2012" s="35">
        <v>0</v>
      </c>
      <c r="AE2012" s="58" t="s">
        <v>5560</v>
      </c>
      <c r="AF2012" s="58"/>
      <c r="AG2012" s="57" t="str" cm="1">
        <f t="array" ref="AG2012">IFERROR(_xlfn.IFS(
AI2012="MPR ISSUE","PDH",
AI2012="BSS Hardware Issue","BSS",
AI2012="Sites strategiques, MLL, Pylone, etc.","ENVTECH",
AI2012="AKTIVCO DEFAUT GE &amp; POWER Cabinet","AKTIVCO",
AI2012="AKTIVCO Coupure ENEO &amp; Baisse de tension","AKTIVCO GRID ONLY",
AI2012="Coupure ENEO &amp; Baisse de tension","IHS GRID ONLY",
AI2012="Defaut GE &amp; POWER Cabinet","IHS",
AI2012="Sharing","Partners",
AI2012="Sites strategiques &amp; DataCenter","SST &amp; DC",
AI2012="Exclu","Exclu",
AI2012="SAT","SAT",
AI2012="SPARE-ISSUE","SPARE-ISSUE",
AI2012="Fiber CAmtel","TRANS_FO_CAMTEL",
AI2012="Fiber AOF","Fiber AOF",
AI2012="Projet OCM (HUAWEI)","TRAVAUX-HUAWEI",
AI2012="Projet OCM (NOKIA)","TRAVAUX-NOKIA",
AI2012="ACCESS-ISSUE","ACCESS-ISSUE",
AI2012="Projet OCM (ZTE, NOKIA, autres projets)","TRAVAUX OCM",
AI2012="No root CAuse","No root cause",
AI2012="ODU HS","PDH",
AI2012="IP &amp; VLAN","PDH",
AI2012="Warehouse HUAWEI","SPARE-ISSUE",
AI2012="SPARE-HS","SPARE-ISSUE",
AI2012="Power Telco","BSS",AI2012="no impacts","no impacts"
),"")</f>
        <v>no impacts</v>
      </c>
      <c r="AH2012" s="57" t="str" cm="1">
        <f t="array" ref="AH2012">IFERROR(_xlfn.IFS(
AI2012="MPR ISSUE","TX ISSUE",
AI2012="BSS Hardware Issue","RAN ISSUE",
AI2012="Sites strategiques, MLL, Pylone, etc.","ENVTECH",
AI2012="AKTIVCO DEFAUT GE &amp; POWER Cabinet","POWER ISSUE",
AI2012="AKTIVCO Coupure ENEO &amp; Baisse de tension","POWER ISSUE",
AI2012="Coupure ENEO &amp; Baisse de tension","POWER ISSUE",
AI2012="Defaut GE &amp; POWER Cabinet","POWER ISSUE",
AI2012="Sharing","POWER ISSUE",
AI2012="Sites strategiques &amp; DataCenter","POWER ISSUE",
AI2012="Exclu","Exclu",
AI2012="SAT","TX ISSUE",
AI2012="SPARE-ISSUE","SPARE-ISSUE",
AI2012="Fiber CAmtel","TX ISSUE",
AI2012="Fiber AOF","TX ISSUE",
AI2012="Projet OCM (HUAWEI)","TRAVAUX-HUAWEI",
AI2012="Projet OCM (NOKIA)","TRAVAUX -NOKIA",
AI2012="ACCESS-ISSUE","ACCESS-ISSUE",
AI2012="Projet OCM (ZTE, NOKIA, autres projets)","TRAVAUX OCM",
AI2012="No root CAuse","No root cause",
AI2012="ODU HS","TX ISSUE",
AI2012="IP &amp; VLAN","TX ISSUE",
AI2012="Warehouse HUAWEI","SPARE-ISSUE",
AI2012="SPARE-HS","SPARE-ISSUE",
AI2012="Power Telco","RAN ISSUE",AI2012="no impacts","no impacts"
),"")</f>
        <v>no impacts</v>
      </c>
      <c r="AI2012" s="85" t="s">
        <v>5998</v>
      </c>
      <c r="AJ2012" s="57" t="str" cm="1">
        <f t="array" ref="AJ2012">IFERROR(_xlfn.IFS(
AI2012="MPR ISSUE","ACTIVE",
AI2012="BSS Hardware Issue","ACTIVE",
AI2012="Sites strategiques, MLL, Pylone, etc.","PASSIVE",
AI2012="AKTIVCO DEFAUT GE &amp; POWER Cabinet","PASSIVE",
AI2012="AKTIVCO Coupure ENEO &amp; Baisse de tension","PASSIVE",
AI2012="Coupure ENEO &amp; Baisse de tension","PASSIVE",
AI2012="Defaut GE &amp; POWER Cabinet","PASSIVE",
AI2012="Sharing","PASSIVE",
AI2012="Sites strategiques &amp; DataCenter","PASSIVE",
AI2012="Exclu","Exclu",
AI2012="SAT","ACTIVE",
AI2012="SPARE-ISSUE","SPARE-ISSUE",
AI2012="Fiber CAmtel","ACTIVE",
AI2012="Fiber AOF","ACTIVE",
AI2012="Projet OCM (HUAWEI)","PLANNED WORKS",
AI2012="Projet OCM (NOKIA)","PLANNED WORKS",
AI2012="ACCESS-ISSUE","ACCESS-ISSUE",
AI2012="Projet OCM (ZTE, NOKIA, autres projets)","PLANNED WORKS",
AI2012="No root CAuse","No root cause",
AI2012="ODU HS","ACTIVE",
AI2012="IP &amp; VLAN","ACTIVE",
AI2012="Warehouse HUAWEI","SPARE-ISSUE",
AI2012="SPARE-HS","SPARE-ISSUE",
AI2012="Power Telco","ACTIVE", AI2012="no impacts","no impacts"
),"")</f>
        <v>no impacts</v>
      </c>
      <c r="AK2012" s="23" t="s">
        <v>5537</v>
      </c>
      <c r="AL2012" s="23" t="str">
        <f t="shared" si="56"/>
        <v>CTR_116</v>
      </c>
      <c r="AN2012" s="9" t="s">
        <v>5537</v>
      </c>
      <c r="AO2012" s="23" t="str">
        <f>_xlfn.XLOOKUP(B2012,'INCIDENT-05-03-2026'!E:E,'INCIDENT-05-03-2026'!F:F,"")</f>
        <v/>
      </c>
      <c r="AP2012" s="7" t="s">
        <v>5537</v>
      </c>
      <c r="AQ2012" s="6"/>
      <c r="AR2012" s="7"/>
      <c r="AS2012" s="3" t="str">
        <f>_xlfn.XLOOKUP(B2012,'[3]tt num | region | site id'!$C:$C,'[3]tt num | region | site id'!$Q:$Q,"")</f>
        <v/>
      </c>
      <c r="AT2012" s="24" t="str">
        <f>_xlfn.XLOOKUP(B2012,'[4]Cells Huawei 03052026 12h'!$B:$B,'[4]Cells Huawei 03052026 12h'!$T:$T,"")</f>
        <v/>
      </c>
      <c r="AU2012" s="24" t="str">
        <f>_xlfn.XLOOKUP(B2012,'[5]cells down 02052026 8h50'!$B:$B,'[5]cells down 02052026 8h50'!$R:$R,"")</f>
        <v/>
      </c>
      <c r="AV2012" s="24" t="str">
        <f>_xlfn.XLOOKUP(B2012,'[5]cells down 02052026 13h50'!$B:$B,'[5]cells down 02052026 13h50'!$R:$R,"")</f>
        <v/>
      </c>
      <c r="AW2012" s="24" t="str">
        <f>_xlfn.XLOOKUP(B2012,'[5]cells down 02052026 13h50'!$B:$B,'[5]cells down 02052026 13h50'!$R:$R,"")</f>
        <v/>
      </c>
      <c r="AX2012" s="24" t="str">
        <f>_xlfn.XLOOKUP(B2012,'[6]cell downs 03052026 8h40 '!$B:$B,'[6]cell downs 03052026 8h40 '!$R:$R,"")</f>
        <v/>
      </c>
      <c r="AY2012" s="24" t="str">
        <f>_xlfn.XLOOKUP(B2012,'[7]ALL SITES DOWN'!$D:$D,'[7]ALL SITES DOWN'!$J:$J,"")</f>
        <v/>
      </c>
      <c r="AZ2012" s="24" t="str">
        <f>_xlfn.XLOOKUP(B2012,'[8]ALL SITES DOWN'!$D:$D,'[8]ALL SITES DOWN'!$J:$J,"")</f>
        <v/>
      </c>
      <c r="BA2012" s="9" t="str">
        <f>_xlfn.XLOOKUP(B2012,[9]sheet1!$AC:$AC,[9]sheet1!$AF:$AF,"")</f>
        <v/>
      </c>
      <c r="BB2012" s="14" t="s">
        <v>5537</v>
      </c>
      <c r="BC2012" s="14" t="s">
        <v>5537</v>
      </c>
      <c r="BD2012" s="14" t="str">
        <f>_xlfn.XLOOKUP(B2012,'[10]cell downs 18042026 17h'!$B:$B,'[10]cell downs 18042026 17h'!$B:$B,"")</f>
        <v/>
      </c>
      <c r="BE2012" s="14" t="str">
        <f>_xlfn.XLOOKUP(B2012,'[11]Cells Huawei 19042026 15h'!$B:$B,'[11]Cells Huawei 19042026 15h'!$B:$B,"")</f>
        <v/>
      </c>
      <c r="BF2012" s="9" t="str">
        <f>_xlfn.XLOOKUP(B2012,'[12]cells down 19042026 9H40'!$B:$B,'[12]cells down 19042026 9H40'!$B:$B,"")</f>
        <v/>
      </c>
      <c r="BG2012" s="9" t="s">
        <v>5094</v>
      </c>
      <c r="BH2012" s="9" t="s">
        <v>318</v>
      </c>
    </row>
    <row r="2013" spans="1:60" s="9" customFormat="1" x14ac:dyDescent="0.3">
      <c r="A2013" s="1" t="s">
        <v>2713</v>
      </c>
      <c r="B2013" s="8" t="s">
        <v>2714</v>
      </c>
      <c r="C2013" s="3" t="str">
        <f>_xlfn.XLOOKUP(B2013,'[1]daily break down'!$D:$D,'[1]daily break down'!$E:$E,"")</f>
        <v>Douala</v>
      </c>
      <c r="D2013" s="1" t="s">
        <v>11</v>
      </c>
      <c r="E2013" s="1" t="s">
        <v>757</v>
      </c>
      <c r="F2013" s="3" t="s">
        <v>31</v>
      </c>
      <c r="G2013" s="1" t="s">
        <v>32</v>
      </c>
      <c r="H2013" s="42" t="str">
        <f>_xlfn.XLOOKUP(B2013,[2]CALCULATION!$B:$B,[2]CALCULATION!$H:$H,"")</f>
        <v>ZTE</v>
      </c>
      <c r="I2013" s="34">
        <v>0</v>
      </c>
      <c r="J2013" s="34">
        <v>0</v>
      </c>
      <c r="K2013" s="34">
        <v>0</v>
      </c>
      <c r="L2013" s="34">
        <v>0</v>
      </c>
      <c r="M2013" s="34">
        <v>0</v>
      </c>
      <c r="N2013" s="34">
        <v>0</v>
      </c>
      <c r="O2013" s="34">
        <v>0</v>
      </c>
      <c r="P2013" s="34">
        <v>0</v>
      </c>
      <c r="Q2013" s="34">
        <v>0</v>
      </c>
      <c r="R2013" s="34">
        <v>0</v>
      </c>
      <c r="S2013" s="35">
        <v>0</v>
      </c>
      <c r="T2013" s="35">
        <v>0</v>
      </c>
      <c r="U2013" s="35">
        <v>0</v>
      </c>
      <c r="V2013" s="35">
        <v>0</v>
      </c>
      <c r="W2013" s="35">
        <v>0</v>
      </c>
      <c r="X2013" s="35">
        <v>0</v>
      </c>
      <c r="Y2013" s="35">
        <v>0</v>
      </c>
      <c r="Z2013" s="35">
        <v>0</v>
      </c>
      <c r="AA2013" s="35">
        <v>0</v>
      </c>
      <c r="AB2013" s="35">
        <v>0</v>
      </c>
      <c r="AC2013" s="35">
        <v>0</v>
      </c>
      <c r="AD2013" s="35">
        <v>0</v>
      </c>
      <c r="AE2013" s="58" t="s">
        <v>5560</v>
      </c>
      <c r="AF2013" s="58"/>
      <c r="AG2013" s="57" t="str" cm="1">
        <f t="array" ref="AG2013">IFERROR(_xlfn.IFS(
AI2013="MPR ISSUE","PDH",
AI2013="BSS Hardware Issue","BSS",
AI2013="Sites strategiques, MLL, Pylone, etc.","ENVTECH",
AI2013="AKTIVCO DEFAUT GE &amp; POWER Cabinet","AKTIVCO",
AI2013="AKTIVCO Coupure ENEO &amp; Baisse de tension","AKTIVCO GRID ONLY",
AI2013="Coupure ENEO &amp; Baisse de tension","IHS GRID ONLY",
AI2013="Defaut GE &amp; POWER Cabinet","IHS",
AI2013="Sharing","Partners",
AI2013="Sites strategiques &amp; DataCenter","SST &amp; DC",
AI2013="Exclu","Exclu",
AI2013="SAT","SAT",
AI2013="SPARE-ISSUE","SPARE-ISSUE",
AI2013="Fiber CAmtel","TRANS_FO_CAMTEL",
AI2013="Fiber AOF","Fiber AOF",
AI2013="Projet OCM (HUAWEI)","TRAVAUX-HUAWEI",
AI2013="Projet OCM (NOKIA)","TRAVAUX-NOKIA",
AI2013="ACCESS-ISSUE","ACCESS-ISSUE",
AI2013="Projet OCM (ZTE, NOKIA, autres projets)","TRAVAUX OCM",
AI2013="No root CAuse","No root cause",
AI2013="ODU HS","PDH",
AI2013="IP &amp; VLAN","PDH",
AI2013="Warehouse HUAWEI","SPARE-ISSUE",
AI2013="SPARE-HS","SPARE-ISSUE",
AI2013="Power Telco","BSS",AI2013="no impacts","no impacts"
),"")</f>
        <v>no impacts</v>
      </c>
      <c r="AH2013" s="57" t="str" cm="1">
        <f t="array" ref="AH2013">IFERROR(_xlfn.IFS(
AI2013="MPR ISSUE","TX ISSUE",
AI2013="BSS Hardware Issue","RAN ISSUE",
AI2013="Sites strategiques, MLL, Pylone, etc.","ENVTECH",
AI2013="AKTIVCO DEFAUT GE &amp; POWER Cabinet","POWER ISSUE",
AI2013="AKTIVCO Coupure ENEO &amp; Baisse de tension","POWER ISSUE",
AI2013="Coupure ENEO &amp; Baisse de tension","POWER ISSUE",
AI2013="Defaut GE &amp; POWER Cabinet","POWER ISSUE",
AI2013="Sharing","POWER ISSUE",
AI2013="Sites strategiques &amp; DataCenter","POWER ISSUE",
AI2013="Exclu","Exclu",
AI2013="SAT","TX ISSUE",
AI2013="SPARE-ISSUE","SPARE-ISSUE",
AI2013="Fiber CAmtel","TX ISSUE",
AI2013="Fiber AOF","TX ISSUE",
AI2013="Projet OCM (HUAWEI)","TRAVAUX-HUAWEI",
AI2013="Projet OCM (NOKIA)","TRAVAUX -NOKIA",
AI2013="ACCESS-ISSUE","ACCESS-ISSUE",
AI2013="Projet OCM (ZTE, NOKIA, autres projets)","TRAVAUX OCM",
AI2013="No root CAuse","No root cause",
AI2013="ODU HS","TX ISSUE",
AI2013="IP &amp; VLAN","TX ISSUE",
AI2013="Warehouse HUAWEI","SPARE-ISSUE",
AI2013="SPARE-HS","SPARE-ISSUE",
AI2013="Power Telco","RAN ISSUE",AI2013="no impacts","no impacts"
),"")</f>
        <v>no impacts</v>
      </c>
      <c r="AI2013" s="85" t="s">
        <v>5998</v>
      </c>
      <c r="AJ2013" s="57" t="str" cm="1">
        <f t="array" ref="AJ2013">IFERROR(_xlfn.IFS(
AI2013="MPR ISSUE","ACTIVE",
AI2013="BSS Hardware Issue","ACTIVE",
AI2013="Sites strategiques, MLL, Pylone, etc.","PASSIVE",
AI2013="AKTIVCO DEFAUT GE &amp; POWER Cabinet","PASSIVE",
AI2013="AKTIVCO Coupure ENEO &amp; Baisse de tension","PASSIVE",
AI2013="Coupure ENEO &amp; Baisse de tension","PASSIVE",
AI2013="Defaut GE &amp; POWER Cabinet","PASSIVE",
AI2013="Sharing","PASSIVE",
AI2013="Sites strategiques &amp; DataCenter","PASSIVE",
AI2013="Exclu","Exclu",
AI2013="SAT","ACTIVE",
AI2013="SPARE-ISSUE","SPARE-ISSUE",
AI2013="Fiber CAmtel","ACTIVE",
AI2013="Fiber AOF","ACTIVE",
AI2013="Projet OCM (HUAWEI)","PLANNED WORKS",
AI2013="Projet OCM (NOKIA)","PLANNED WORKS",
AI2013="ACCESS-ISSUE","ACCESS-ISSUE",
AI2013="Projet OCM (ZTE, NOKIA, autres projets)","PLANNED WORKS",
AI2013="No root CAuse","No root cause",
AI2013="ODU HS","ACTIVE",
AI2013="IP &amp; VLAN","ACTIVE",
AI2013="Warehouse HUAWEI","SPARE-ISSUE",
AI2013="SPARE-HS","SPARE-ISSUE",
AI2013="Power Telco","ACTIVE", AI2013="no impacts","no impacts"
),"")</f>
        <v>no impacts</v>
      </c>
      <c r="AK2013" s="23" t="s">
        <v>5537</v>
      </c>
      <c r="AL2013" s="23" t="str">
        <f t="shared" si="56"/>
        <v>LIT_244</v>
      </c>
      <c r="AN2013" s="9" t="s">
        <v>5537</v>
      </c>
      <c r="AO2013" s="23" t="str">
        <f>_xlfn.XLOOKUP(B2013,'INCIDENT-05-03-2026'!E:E,'INCIDENT-05-03-2026'!F:F,"")</f>
        <v/>
      </c>
      <c r="AP2013" s="7" t="s">
        <v>5537</v>
      </c>
      <c r="AQ2013" s="6"/>
      <c r="AR2013" s="7"/>
      <c r="AS2013" s="3" t="str">
        <f>_xlfn.XLOOKUP(B2013,'[3]tt num | region | site id'!$C:$C,'[3]tt num | region | site id'!$Q:$Q,"")</f>
        <v/>
      </c>
      <c r="AT2013" s="24" t="str">
        <f>_xlfn.XLOOKUP(B2013,'[4]Cells Huawei 03052026 12h'!$B:$B,'[4]Cells Huawei 03052026 12h'!$T:$T,"")</f>
        <v/>
      </c>
      <c r="AU2013" s="24" t="str">
        <f>_xlfn.XLOOKUP(B2013,'[5]cells down 02052026 8h50'!$B:$B,'[5]cells down 02052026 8h50'!$R:$R,"")</f>
        <v/>
      </c>
      <c r="AV2013" s="24" t="str">
        <f>_xlfn.XLOOKUP(B2013,'[5]cells down 02052026 13h50'!$B:$B,'[5]cells down 02052026 13h50'!$R:$R,"")</f>
        <v/>
      </c>
      <c r="AW2013" s="24" t="str">
        <f>_xlfn.XLOOKUP(B2013,'[5]cells down 02052026 13h50'!$B:$B,'[5]cells down 02052026 13h50'!$R:$R,"")</f>
        <v/>
      </c>
      <c r="AX2013" s="24" t="str">
        <f>_xlfn.XLOOKUP(B2013,'[6]cell downs 03052026 8h40 '!$B:$B,'[6]cell downs 03052026 8h40 '!$R:$R,"")</f>
        <v/>
      </c>
      <c r="AY2013" s="24" t="str">
        <f>_xlfn.XLOOKUP(B2013,'[7]ALL SITES DOWN'!$D:$D,'[7]ALL SITES DOWN'!$J:$J,"")</f>
        <v/>
      </c>
      <c r="AZ2013" s="24" t="str">
        <f>_xlfn.XLOOKUP(B2013,'[8]ALL SITES DOWN'!$D:$D,'[8]ALL SITES DOWN'!$J:$J,"")</f>
        <v/>
      </c>
      <c r="BA2013" s="9" t="str">
        <f>_xlfn.XLOOKUP(B2013,[9]sheet1!$AC:$AC,[9]sheet1!$AF:$AF,"")</f>
        <v/>
      </c>
      <c r="BB2013" s="14" t="s">
        <v>5537</v>
      </c>
      <c r="BC2013" s="14" t="s">
        <v>5537</v>
      </c>
      <c r="BD2013" s="14" t="str">
        <f>_xlfn.XLOOKUP(B2013,'[10]cell downs 18042026 17h'!$B:$B,'[10]cell downs 18042026 17h'!$B:$B,"")</f>
        <v/>
      </c>
      <c r="BE2013" s="14" t="str">
        <f>_xlfn.XLOOKUP(B2013,'[11]Cells Huawei 19042026 15h'!$B:$B,'[11]Cells Huawei 19042026 15h'!$B:$B,"")</f>
        <v/>
      </c>
      <c r="BF2013" s="9" t="str">
        <f>_xlfn.XLOOKUP(B2013,'[12]cells down 19042026 9H40'!$B:$B,'[12]cells down 19042026 9H40'!$B:$B,"")</f>
        <v/>
      </c>
      <c r="BG2013" s="9" t="s">
        <v>2714</v>
      </c>
      <c r="BH2013" s="9" t="s">
        <v>5537</v>
      </c>
    </row>
    <row r="2014" spans="1:60" s="9" customFormat="1" x14ac:dyDescent="0.3">
      <c r="A2014" s="1" t="s">
        <v>1020</v>
      </c>
      <c r="B2014" s="8" t="s">
        <v>1021</v>
      </c>
      <c r="C2014" s="3" t="str">
        <f>_xlfn.XLOOKUP(B2014,'[1]daily break down'!$D:$D,'[1]daily break down'!$E:$E,"")</f>
        <v>Bafoussam</v>
      </c>
      <c r="D2014" s="1" t="s">
        <v>1022</v>
      </c>
      <c r="E2014" s="1"/>
      <c r="F2014" s="3" t="s">
        <v>102</v>
      </c>
      <c r="G2014" s="1" t="s">
        <v>299</v>
      </c>
      <c r="H2014" s="40" t="str">
        <f>_xlfn.XLOOKUP(B2014,[2]CALCULATION!$B:$B,[2]CALCULATION!$H:$H,"")</f>
        <v>Huawei</v>
      </c>
      <c r="I2014" s="34">
        <v>0</v>
      </c>
      <c r="J2014" s="34">
        <v>0</v>
      </c>
      <c r="K2014" s="34">
        <v>0</v>
      </c>
      <c r="L2014" s="34">
        <v>0</v>
      </c>
      <c r="M2014" s="34">
        <v>0</v>
      </c>
      <c r="N2014" s="34">
        <v>0</v>
      </c>
      <c r="O2014" s="34">
        <v>0</v>
      </c>
      <c r="P2014" s="34">
        <v>0</v>
      </c>
      <c r="Q2014" s="34">
        <v>0</v>
      </c>
      <c r="R2014" s="34">
        <v>0</v>
      </c>
      <c r="S2014" s="35">
        <v>0</v>
      </c>
      <c r="T2014" s="35">
        <v>0</v>
      </c>
      <c r="U2014" s="35">
        <v>0</v>
      </c>
      <c r="V2014" s="35">
        <v>0</v>
      </c>
      <c r="W2014" s="35">
        <v>0</v>
      </c>
      <c r="X2014" s="35">
        <v>0</v>
      </c>
      <c r="Y2014" s="35">
        <v>0</v>
      </c>
      <c r="Z2014" s="35">
        <v>0</v>
      </c>
      <c r="AA2014" s="35">
        <v>0</v>
      </c>
      <c r="AB2014" s="35">
        <v>0</v>
      </c>
      <c r="AC2014" s="35">
        <v>0</v>
      </c>
      <c r="AD2014" s="35">
        <v>0</v>
      </c>
      <c r="AE2014" s="58" t="s">
        <v>5560</v>
      </c>
      <c r="AF2014" s="58"/>
      <c r="AG2014" s="57" t="str" cm="1">
        <f t="array" ref="AG2014">IFERROR(_xlfn.IFS(
AI2014="MPR ISSUE","PDH",
AI2014="BSS Hardware Issue","BSS",
AI2014="Sites strategiques, MLL, Pylone, etc.","ENVTECH",
AI2014="AKTIVCO DEFAUT GE &amp; POWER Cabinet","AKTIVCO",
AI2014="AKTIVCO Coupure ENEO &amp; Baisse de tension","AKTIVCO GRID ONLY",
AI2014="Coupure ENEO &amp; Baisse de tension","IHS GRID ONLY",
AI2014="Defaut GE &amp; POWER Cabinet","IHS",
AI2014="Sharing","Partners",
AI2014="Sites strategiques &amp; DataCenter","SST &amp; DC",
AI2014="Exclu","Exclu",
AI2014="SAT","SAT",
AI2014="SPARE-ISSUE","SPARE-ISSUE",
AI2014="Fiber CAmtel","TRANS_FO_CAMTEL",
AI2014="Fiber AOF","Fiber AOF",
AI2014="Projet OCM (HUAWEI)","TRAVAUX-HUAWEI",
AI2014="Projet OCM (NOKIA)","TRAVAUX-NOKIA",
AI2014="ACCESS-ISSUE","ACCESS-ISSUE",
AI2014="Projet OCM (ZTE, NOKIA, autres projets)","TRAVAUX OCM",
AI2014="No root CAuse","No root cause",
AI2014="ODU HS","PDH",
AI2014="IP &amp; VLAN","PDH",
AI2014="Warehouse HUAWEI","SPARE-ISSUE",
AI2014="SPARE-HS","SPARE-ISSUE",
AI2014="Power Telco","BSS",AI2014="no impacts","no impacts"
),"")</f>
        <v>no impacts</v>
      </c>
      <c r="AH2014" s="57" t="str" cm="1">
        <f t="array" ref="AH2014">IFERROR(_xlfn.IFS(
AI2014="MPR ISSUE","TX ISSUE",
AI2014="BSS Hardware Issue","RAN ISSUE",
AI2014="Sites strategiques, MLL, Pylone, etc.","ENVTECH",
AI2014="AKTIVCO DEFAUT GE &amp; POWER Cabinet","POWER ISSUE",
AI2014="AKTIVCO Coupure ENEO &amp; Baisse de tension","POWER ISSUE",
AI2014="Coupure ENEO &amp; Baisse de tension","POWER ISSUE",
AI2014="Defaut GE &amp; POWER Cabinet","POWER ISSUE",
AI2014="Sharing","POWER ISSUE",
AI2014="Sites strategiques &amp; DataCenter","POWER ISSUE",
AI2014="Exclu","Exclu",
AI2014="SAT","TX ISSUE",
AI2014="SPARE-ISSUE","SPARE-ISSUE",
AI2014="Fiber CAmtel","TX ISSUE",
AI2014="Fiber AOF","TX ISSUE",
AI2014="Projet OCM (HUAWEI)","TRAVAUX-HUAWEI",
AI2014="Projet OCM (NOKIA)","TRAVAUX -NOKIA",
AI2014="ACCESS-ISSUE","ACCESS-ISSUE",
AI2014="Projet OCM (ZTE, NOKIA, autres projets)","TRAVAUX OCM",
AI2014="No root CAuse","No root cause",
AI2014="ODU HS","TX ISSUE",
AI2014="IP &amp; VLAN","TX ISSUE",
AI2014="Warehouse HUAWEI","SPARE-ISSUE",
AI2014="SPARE-HS","SPARE-ISSUE",
AI2014="Power Telco","RAN ISSUE",AI2014="no impacts","no impacts"
),"")</f>
        <v>no impacts</v>
      </c>
      <c r="AI2014" s="85" t="s">
        <v>5998</v>
      </c>
      <c r="AJ2014" s="57" t="str" cm="1">
        <f t="array" ref="AJ2014">IFERROR(_xlfn.IFS(
AI2014="MPR ISSUE","ACTIVE",
AI2014="BSS Hardware Issue","ACTIVE",
AI2014="Sites strategiques, MLL, Pylone, etc.","PASSIVE",
AI2014="AKTIVCO DEFAUT GE &amp; POWER Cabinet","PASSIVE",
AI2014="AKTIVCO Coupure ENEO &amp; Baisse de tension","PASSIVE",
AI2014="Coupure ENEO &amp; Baisse de tension","PASSIVE",
AI2014="Defaut GE &amp; POWER Cabinet","PASSIVE",
AI2014="Sharing","PASSIVE",
AI2014="Sites strategiques &amp; DataCenter","PASSIVE",
AI2014="Exclu","Exclu",
AI2014="SAT","ACTIVE",
AI2014="SPARE-ISSUE","SPARE-ISSUE",
AI2014="Fiber CAmtel","ACTIVE",
AI2014="Fiber AOF","ACTIVE",
AI2014="Projet OCM (HUAWEI)","PLANNED WORKS",
AI2014="Projet OCM (NOKIA)","PLANNED WORKS",
AI2014="ACCESS-ISSUE","ACCESS-ISSUE",
AI2014="Projet OCM (ZTE, NOKIA, autres projets)","PLANNED WORKS",
AI2014="No root CAuse","No root cause",
AI2014="ODU HS","ACTIVE",
AI2014="IP &amp; VLAN","ACTIVE",
AI2014="Warehouse HUAWEI","SPARE-ISSUE",
AI2014="SPARE-HS","SPARE-ISSUE",
AI2014="Power Telco","ACTIVE", AI2014="no impacts","no impacts"
),"")</f>
        <v>no impacts</v>
      </c>
      <c r="AK2014" s="23" t="s">
        <v>5537</v>
      </c>
      <c r="AL2014" s="23" t="str">
        <f t="shared" si="56"/>
        <v>OST_001</v>
      </c>
      <c r="AN2014" s="9" t="s">
        <v>5537</v>
      </c>
      <c r="AO2014" s="23" t="str">
        <f>_xlfn.XLOOKUP(B2014,'INCIDENT-05-03-2026'!E:E,'INCIDENT-05-03-2026'!F:F,"")</f>
        <v/>
      </c>
      <c r="AP2014" s="7" t="s">
        <v>5537</v>
      </c>
      <c r="AQ2014" s="6"/>
      <c r="AR2014" s="7"/>
      <c r="AS2014" s="3" t="str">
        <f>_xlfn.XLOOKUP(B2014,'[3]tt num | region | site id'!$C:$C,'[3]tt num | region | site id'!$Q:$Q,"")</f>
        <v/>
      </c>
      <c r="AT2014" s="24" t="str">
        <f>_xlfn.XLOOKUP(B2014,'[4]Cells Huawei 03052026 12h'!$B:$B,'[4]Cells Huawei 03052026 12h'!$T:$T,"")</f>
        <v/>
      </c>
      <c r="AU2014" s="24" t="str">
        <f>_xlfn.XLOOKUP(B2014,'[5]cells down 02052026 8h50'!$B:$B,'[5]cells down 02052026 8h50'!$R:$R,"")</f>
        <v/>
      </c>
      <c r="AV2014" s="24" t="str">
        <f>_xlfn.XLOOKUP(B2014,'[5]cells down 02052026 13h50'!$B:$B,'[5]cells down 02052026 13h50'!$R:$R,"")</f>
        <v/>
      </c>
      <c r="AW2014" s="24" t="str">
        <f>_xlfn.XLOOKUP(B2014,'[5]cells down 02052026 13h50'!$B:$B,'[5]cells down 02052026 13h50'!$R:$R,"")</f>
        <v/>
      </c>
      <c r="AX2014" s="24" t="str">
        <f>_xlfn.XLOOKUP(B2014,'[6]cell downs 03052026 8h40 '!$B:$B,'[6]cell downs 03052026 8h40 '!$R:$R,"")</f>
        <v/>
      </c>
      <c r="AY2014" s="24" t="str">
        <f>_xlfn.XLOOKUP(B2014,'[7]ALL SITES DOWN'!$D:$D,'[7]ALL SITES DOWN'!$J:$J,"")</f>
        <v/>
      </c>
      <c r="AZ2014" s="24" t="str">
        <f>_xlfn.XLOOKUP(B2014,'[8]ALL SITES DOWN'!$D:$D,'[8]ALL SITES DOWN'!$J:$J,"")</f>
        <v/>
      </c>
      <c r="BA2014" s="9" t="str">
        <f>_xlfn.XLOOKUP(B2014,[9]sheet1!$AC:$AC,[9]sheet1!$AF:$AF,"")</f>
        <v/>
      </c>
      <c r="BB2014" s="14" t="s">
        <v>5537</v>
      </c>
      <c r="BC2014" s="14" t="s">
        <v>5537</v>
      </c>
      <c r="BD2014" s="14" t="str">
        <f>_xlfn.XLOOKUP(B2014,'[10]cell downs 18042026 17h'!$B:$B,'[10]cell downs 18042026 17h'!$B:$B,"")</f>
        <v/>
      </c>
      <c r="BE2014" s="14" t="str">
        <f>_xlfn.XLOOKUP(B2014,'[11]Cells Huawei 19042026 15h'!$B:$B,'[11]Cells Huawei 19042026 15h'!$B:$B,"")</f>
        <v/>
      </c>
      <c r="BF2014" s="9" t="str">
        <f>_xlfn.XLOOKUP(B2014,'[12]cells down 19042026 9H40'!$B:$B,'[12]cells down 19042026 9H40'!$B:$B,"")</f>
        <v/>
      </c>
      <c r="BG2014" s="9" t="s">
        <v>5537</v>
      </c>
      <c r="BH2014" s="9" t="s">
        <v>5537</v>
      </c>
    </row>
    <row r="2015" spans="1:60" s="9" customFormat="1" x14ac:dyDescent="0.3">
      <c r="A2015" s="1" t="s">
        <v>4661</v>
      </c>
      <c r="B2015" s="8" t="s">
        <v>4662</v>
      </c>
      <c r="C2015" s="3" t="str">
        <f>_xlfn.XLOOKUP(B2015,'[1]daily break down'!$D:$D,'[1]daily break down'!$E:$E,"")</f>
        <v>CENTRE</v>
      </c>
      <c r="D2015" s="1" t="s">
        <v>21</v>
      </c>
      <c r="E2015" s="1" t="s">
        <v>987</v>
      </c>
      <c r="F2015" s="3" t="s">
        <v>37</v>
      </c>
      <c r="G2015" s="1" t="s">
        <v>1577</v>
      </c>
      <c r="H2015" s="41" t="str">
        <f>_xlfn.XLOOKUP(B2015,[2]CALCULATION!$B:$B,[2]CALCULATION!$H:$H,"")</f>
        <v>NOKIA</v>
      </c>
      <c r="I2015" s="34">
        <v>0</v>
      </c>
      <c r="J2015" s="34">
        <v>0</v>
      </c>
      <c r="K2015" s="34">
        <v>0</v>
      </c>
      <c r="L2015" s="34">
        <v>0</v>
      </c>
      <c r="M2015" s="34">
        <v>0</v>
      </c>
      <c r="N2015" s="34">
        <v>0</v>
      </c>
      <c r="O2015" s="34">
        <v>0</v>
      </c>
      <c r="P2015" s="34">
        <v>0</v>
      </c>
      <c r="Q2015" s="34">
        <v>0</v>
      </c>
      <c r="R2015" s="34">
        <v>0</v>
      </c>
      <c r="S2015" s="35">
        <v>0</v>
      </c>
      <c r="T2015" s="35">
        <v>0</v>
      </c>
      <c r="U2015" s="35">
        <v>0</v>
      </c>
      <c r="V2015" s="35">
        <v>0</v>
      </c>
      <c r="W2015" s="35">
        <v>0</v>
      </c>
      <c r="X2015" s="35">
        <v>0</v>
      </c>
      <c r="Y2015" s="35">
        <v>0</v>
      </c>
      <c r="Z2015" s="35">
        <v>0</v>
      </c>
      <c r="AA2015" s="35">
        <v>0</v>
      </c>
      <c r="AB2015" s="35">
        <v>0</v>
      </c>
      <c r="AC2015" s="35">
        <v>0</v>
      </c>
      <c r="AD2015" s="35">
        <v>0</v>
      </c>
      <c r="AE2015" s="58" t="s">
        <v>5560</v>
      </c>
      <c r="AF2015" s="58"/>
      <c r="AG2015" s="57" t="str" cm="1">
        <f t="array" ref="AG2015">IFERROR(_xlfn.IFS(
AI2015="MPR ISSUE","PDH",
AI2015="BSS Hardware Issue","BSS",
AI2015="Sites strategiques, MLL, Pylone, etc.","ENVTECH",
AI2015="AKTIVCO DEFAUT GE &amp; POWER Cabinet","AKTIVCO",
AI2015="AKTIVCO Coupure ENEO &amp; Baisse de tension","AKTIVCO GRID ONLY",
AI2015="Coupure ENEO &amp; Baisse de tension","IHS GRID ONLY",
AI2015="Defaut GE &amp; POWER Cabinet","IHS",
AI2015="Sharing","Partners",
AI2015="Sites strategiques &amp; DataCenter","SST &amp; DC",
AI2015="Exclu","Exclu",
AI2015="SAT","SAT",
AI2015="SPARE-ISSUE","SPARE-ISSUE",
AI2015="Fiber CAmtel","TRANS_FO_CAMTEL",
AI2015="Fiber AOF","Fiber AOF",
AI2015="Projet OCM (HUAWEI)","TRAVAUX-HUAWEI",
AI2015="Projet OCM (NOKIA)","TRAVAUX-NOKIA",
AI2015="ACCESS-ISSUE","ACCESS-ISSUE",
AI2015="Projet OCM (ZTE, NOKIA, autres projets)","TRAVAUX OCM",
AI2015="No root CAuse","No root cause",
AI2015="ODU HS","PDH",
AI2015="IP &amp; VLAN","PDH",
AI2015="Warehouse HUAWEI","SPARE-ISSUE",
AI2015="SPARE-HS","SPARE-ISSUE",
AI2015="Power Telco","BSS",AI2015="no impacts","no impacts"
),"")</f>
        <v>no impacts</v>
      </c>
      <c r="AH2015" s="57" t="str" cm="1">
        <f t="array" ref="AH2015">IFERROR(_xlfn.IFS(
AI2015="MPR ISSUE","TX ISSUE",
AI2015="BSS Hardware Issue","RAN ISSUE",
AI2015="Sites strategiques, MLL, Pylone, etc.","ENVTECH",
AI2015="AKTIVCO DEFAUT GE &amp; POWER Cabinet","POWER ISSUE",
AI2015="AKTIVCO Coupure ENEO &amp; Baisse de tension","POWER ISSUE",
AI2015="Coupure ENEO &amp; Baisse de tension","POWER ISSUE",
AI2015="Defaut GE &amp; POWER Cabinet","POWER ISSUE",
AI2015="Sharing","POWER ISSUE",
AI2015="Sites strategiques &amp; DataCenter","POWER ISSUE",
AI2015="Exclu","Exclu",
AI2015="SAT","TX ISSUE",
AI2015="SPARE-ISSUE","SPARE-ISSUE",
AI2015="Fiber CAmtel","TX ISSUE",
AI2015="Fiber AOF","TX ISSUE",
AI2015="Projet OCM (HUAWEI)","TRAVAUX-HUAWEI",
AI2015="Projet OCM (NOKIA)","TRAVAUX -NOKIA",
AI2015="ACCESS-ISSUE","ACCESS-ISSUE",
AI2015="Projet OCM (ZTE, NOKIA, autres projets)","TRAVAUX OCM",
AI2015="No root CAuse","No root cause",
AI2015="ODU HS","TX ISSUE",
AI2015="IP &amp; VLAN","TX ISSUE",
AI2015="Warehouse HUAWEI","SPARE-ISSUE",
AI2015="SPARE-HS","SPARE-ISSUE",
AI2015="Power Telco","RAN ISSUE",AI2015="no impacts","no impacts"
),"")</f>
        <v>no impacts</v>
      </c>
      <c r="AI2015" s="85" t="s">
        <v>5998</v>
      </c>
      <c r="AJ2015" s="57" t="str" cm="1">
        <f t="array" ref="AJ2015">IFERROR(_xlfn.IFS(
AI2015="MPR ISSUE","ACTIVE",
AI2015="BSS Hardware Issue","ACTIVE",
AI2015="Sites strategiques, MLL, Pylone, etc.","PASSIVE",
AI2015="AKTIVCO DEFAUT GE &amp; POWER Cabinet","PASSIVE",
AI2015="AKTIVCO Coupure ENEO &amp; Baisse de tension","PASSIVE",
AI2015="Coupure ENEO &amp; Baisse de tension","PASSIVE",
AI2015="Defaut GE &amp; POWER Cabinet","PASSIVE",
AI2015="Sharing","PASSIVE",
AI2015="Sites strategiques &amp; DataCenter","PASSIVE",
AI2015="Exclu","Exclu",
AI2015="SAT","ACTIVE",
AI2015="SPARE-ISSUE","SPARE-ISSUE",
AI2015="Fiber CAmtel","ACTIVE",
AI2015="Fiber AOF","ACTIVE",
AI2015="Projet OCM (HUAWEI)","PLANNED WORKS",
AI2015="Projet OCM (NOKIA)","PLANNED WORKS",
AI2015="ACCESS-ISSUE","ACCESS-ISSUE",
AI2015="Projet OCM (ZTE, NOKIA, autres projets)","PLANNED WORKS",
AI2015="No root CAuse","No root cause",
AI2015="ODU HS","ACTIVE",
AI2015="IP &amp; VLAN","ACTIVE",
AI2015="Warehouse HUAWEI","SPARE-ISSUE",
AI2015="SPARE-HS","SPARE-ISSUE",
AI2015="Power Telco","ACTIVE", AI2015="no impacts","no impacts"
),"")</f>
        <v>no impacts</v>
      </c>
      <c r="AK2015" s="23" t="s">
        <v>5537</v>
      </c>
      <c r="AL2015" s="23" t="str">
        <f t="shared" si="56"/>
        <v>CTR_453</v>
      </c>
      <c r="AN2015" s="9" t="s">
        <v>5537</v>
      </c>
      <c r="AO2015" s="23" t="str">
        <f>_xlfn.XLOOKUP(B2015,'INCIDENT-05-03-2026'!E:E,'INCIDENT-05-03-2026'!F:F,"")</f>
        <v/>
      </c>
      <c r="AP2015" s="7" t="s">
        <v>5537</v>
      </c>
      <c r="AQ2015" s="6"/>
      <c r="AR2015" s="7"/>
      <c r="AS2015" s="3" t="str">
        <f>_xlfn.XLOOKUP(B2015,'[3]tt num | region | site id'!$C:$C,'[3]tt num | region | site id'!$Q:$Q,"")</f>
        <v/>
      </c>
      <c r="AT2015" s="24" t="str">
        <f>_xlfn.XLOOKUP(B2015,'[4]Cells Huawei 03052026 12h'!$B:$B,'[4]Cells Huawei 03052026 12h'!$T:$T,"")</f>
        <v/>
      </c>
      <c r="AU2015" s="24" t="str">
        <f>_xlfn.XLOOKUP(B2015,'[5]cells down 02052026 8h50'!$B:$B,'[5]cells down 02052026 8h50'!$R:$R,"")</f>
        <v/>
      </c>
      <c r="AV2015" s="24" t="str">
        <f>_xlfn.XLOOKUP(B2015,'[5]cells down 02052026 13h50'!$B:$B,'[5]cells down 02052026 13h50'!$R:$R,"")</f>
        <v/>
      </c>
      <c r="AW2015" s="24" t="str">
        <f>_xlfn.XLOOKUP(B2015,'[5]cells down 02052026 13h50'!$B:$B,'[5]cells down 02052026 13h50'!$R:$R,"")</f>
        <v/>
      </c>
      <c r="AX2015" s="24" t="str">
        <f>_xlfn.XLOOKUP(B2015,'[6]cell downs 03052026 8h40 '!$B:$B,'[6]cell downs 03052026 8h40 '!$R:$R,"")</f>
        <v/>
      </c>
      <c r="AY2015" s="24" t="str">
        <f>_xlfn.XLOOKUP(B2015,'[7]ALL SITES DOWN'!$D:$D,'[7]ALL SITES DOWN'!$J:$J,"")</f>
        <v/>
      </c>
      <c r="AZ2015" s="24" t="str">
        <f>_xlfn.XLOOKUP(B2015,'[8]ALL SITES DOWN'!$D:$D,'[8]ALL SITES DOWN'!$J:$J,"")</f>
        <v/>
      </c>
      <c r="BA2015" s="9" t="str">
        <f>_xlfn.XLOOKUP(B2015,[9]sheet1!$AC:$AC,[9]sheet1!$AF:$AF,"")</f>
        <v/>
      </c>
      <c r="BB2015" s="14" t="s">
        <v>5537</v>
      </c>
      <c r="BC2015" s="14" t="s">
        <v>5537</v>
      </c>
      <c r="BD2015" s="14" t="str">
        <f>_xlfn.XLOOKUP(B2015,'[10]cell downs 18042026 17h'!$B:$B,'[10]cell downs 18042026 17h'!$B:$B,"")</f>
        <v/>
      </c>
      <c r="BE2015" s="14" t="str">
        <f>_xlfn.XLOOKUP(B2015,'[11]Cells Huawei 19042026 15h'!$B:$B,'[11]Cells Huawei 19042026 15h'!$B:$B,"")</f>
        <v/>
      </c>
      <c r="BF2015" s="9" t="str">
        <f>_xlfn.XLOOKUP(B2015,'[12]cells down 19042026 9H40'!$B:$B,'[12]cells down 19042026 9H40'!$B:$B,"")</f>
        <v/>
      </c>
      <c r="BG2015" s="9" t="s">
        <v>5537</v>
      </c>
      <c r="BH2015" s="9" t="s">
        <v>5537</v>
      </c>
    </row>
    <row r="2016" spans="1:60" s="9" customFormat="1" x14ac:dyDescent="0.3">
      <c r="A2016" s="1" t="s">
        <v>4798</v>
      </c>
      <c r="B2016" s="8" t="s">
        <v>4799</v>
      </c>
      <c r="C2016" s="3" t="str">
        <f>_xlfn.XLOOKUP(B2016,'[1]daily break down'!$D:$D,'[1]daily break down'!$E:$E,"")</f>
        <v>Douala</v>
      </c>
      <c r="D2016" s="1" t="s">
        <v>11</v>
      </c>
      <c r="E2016" s="1" t="s">
        <v>12</v>
      </c>
      <c r="F2016" s="3" t="s">
        <v>31</v>
      </c>
      <c r="G2016" s="1" t="s">
        <v>32</v>
      </c>
      <c r="H2016" s="42" t="str">
        <f>_xlfn.XLOOKUP(B2016,[2]CALCULATION!$B:$B,[2]CALCULATION!$H:$H,"")</f>
        <v>ZTE</v>
      </c>
      <c r="I2016" s="34">
        <v>0</v>
      </c>
      <c r="J2016" s="34">
        <v>0</v>
      </c>
      <c r="K2016" s="34">
        <v>0</v>
      </c>
      <c r="L2016" s="34">
        <v>0</v>
      </c>
      <c r="M2016" s="34">
        <v>0</v>
      </c>
      <c r="N2016" s="34">
        <v>0</v>
      </c>
      <c r="O2016" s="34">
        <v>0</v>
      </c>
      <c r="P2016" s="34">
        <v>0</v>
      </c>
      <c r="Q2016" s="34">
        <v>0</v>
      </c>
      <c r="R2016" s="34">
        <v>0</v>
      </c>
      <c r="S2016" s="35">
        <v>0</v>
      </c>
      <c r="T2016" s="35">
        <v>0</v>
      </c>
      <c r="U2016" s="35">
        <v>0</v>
      </c>
      <c r="V2016" s="35">
        <v>0</v>
      </c>
      <c r="W2016" s="35">
        <v>0</v>
      </c>
      <c r="X2016" s="35">
        <v>0</v>
      </c>
      <c r="Y2016" s="35">
        <v>0</v>
      </c>
      <c r="Z2016" s="35">
        <v>0</v>
      </c>
      <c r="AA2016" s="35">
        <v>0</v>
      </c>
      <c r="AB2016" s="35">
        <v>0</v>
      </c>
      <c r="AC2016" s="35">
        <v>0</v>
      </c>
      <c r="AD2016" s="35">
        <v>0</v>
      </c>
      <c r="AE2016" s="58" t="s">
        <v>5560</v>
      </c>
      <c r="AF2016" s="58"/>
      <c r="AG2016" s="57" t="str" cm="1">
        <f t="array" ref="AG2016">IFERROR(_xlfn.IFS(
AI2016="MPR ISSUE","PDH",
AI2016="BSS Hardware Issue","BSS",
AI2016="Sites strategiques, MLL, Pylone, etc.","ENVTECH",
AI2016="AKTIVCO DEFAUT GE &amp; POWER Cabinet","AKTIVCO",
AI2016="AKTIVCO Coupure ENEO &amp; Baisse de tension","AKTIVCO GRID ONLY",
AI2016="Coupure ENEO &amp; Baisse de tension","IHS GRID ONLY",
AI2016="Defaut GE &amp; POWER Cabinet","IHS",
AI2016="Sharing","Partners",
AI2016="Sites strategiques &amp; DataCenter","SST &amp; DC",
AI2016="Exclu","Exclu",
AI2016="SAT","SAT",
AI2016="SPARE-ISSUE","SPARE-ISSUE",
AI2016="Fiber CAmtel","TRANS_FO_CAMTEL",
AI2016="Fiber AOF","Fiber AOF",
AI2016="Projet OCM (HUAWEI)","TRAVAUX-HUAWEI",
AI2016="Projet OCM (NOKIA)","TRAVAUX-NOKIA",
AI2016="ACCESS-ISSUE","ACCESS-ISSUE",
AI2016="Projet OCM (ZTE, NOKIA, autres projets)","TRAVAUX OCM",
AI2016="No root CAuse","No root cause",
AI2016="ODU HS","PDH",
AI2016="IP &amp; VLAN","PDH",
AI2016="Warehouse HUAWEI","SPARE-ISSUE",
AI2016="SPARE-HS","SPARE-ISSUE",
AI2016="Power Telco","BSS",AI2016="no impacts","no impacts"
),"")</f>
        <v>no impacts</v>
      </c>
      <c r="AH2016" s="57" t="str" cm="1">
        <f t="array" ref="AH2016">IFERROR(_xlfn.IFS(
AI2016="MPR ISSUE","TX ISSUE",
AI2016="BSS Hardware Issue","RAN ISSUE",
AI2016="Sites strategiques, MLL, Pylone, etc.","ENVTECH",
AI2016="AKTIVCO DEFAUT GE &amp; POWER Cabinet","POWER ISSUE",
AI2016="AKTIVCO Coupure ENEO &amp; Baisse de tension","POWER ISSUE",
AI2016="Coupure ENEO &amp; Baisse de tension","POWER ISSUE",
AI2016="Defaut GE &amp; POWER Cabinet","POWER ISSUE",
AI2016="Sharing","POWER ISSUE",
AI2016="Sites strategiques &amp; DataCenter","POWER ISSUE",
AI2016="Exclu","Exclu",
AI2016="SAT","TX ISSUE",
AI2016="SPARE-ISSUE","SPARE-ISSUE",
AI2016="Fiber CAmtel","TX ISSUE",
AI2016="Fiber AOF","TX ISSUE",
AI2016="Projet OCM (HUAWEI)","TRAVAUX-HUAWEI",
AI2016="Projet OCM (NOKIA)","TRAVAUX -NOKIA",
AI2016="ACCESS-ISSUE","ACCESS-ISSUE",
AI2016="Projet OCM (ZTE, NOKIA, autres projets)","TRAVAUX OCM",
AI2016="No root CAuse","No root cause",
AI2016="ODU HS","TX ISSUE",
AI2016="IP &amp; VLAN","TX ISSUE",
AI2016="Warehouse HUAWEI","SPARE-ISSUE",
AI2016="SPARE-HS","SPARE-ISSUE",
AI2016="Power Telco","RAN ISSUE",AI2016="no impacts","no impacts"
),"")</f>
        <v>no impacts</v>
      </c>
      <c r="AI2016" s="85" t="s">
        <v>5998</v>
      </c>
      <c r="AJ2016" s="57" t="str" cm="1">
        <f t="array" ref="AJ2016">IFERROR(_xlfn.IFS(
AI2016="MPR ISSUE","ACTIVE",
AI2016="BSS Hardware Issue","ACTIVE",
AI2016="Sites strategiques, MLL, Pylone, etc.","PASSIVE",
AI2016="AKTIVCO DEFAUT GE &amp; POWER Cabinet","PASSIVE",
AI2016="AKTIVCO Coupure ENEO &amp; Baisse de tension","PASSIVE",
AI2016="Coupure ENEO &amp; Baisse de tension","PASSIVE",
AI2016="Defaut GE &amp; POWER Cabinet","PASSIVE",
AI2016="Sharing","PASSIVE",
AI2016="Sites strategiques &amp; DataCenter","PASSIVE",
AI2016="Exclu","Exclu",
AI2016="SAT","ACTIVE",
AI2016="SPARE-ISSUE","SPARE-ISSUE",
AI2016="Fiber CAmtel","ACTIVE",
AI2016="Fiber AOF","ACTIVE",
AI2016="Projet OCM (HUAWEI)","PLANNED WORKS",
AI2016="Projet OCM (NOKIA)","PLANNED WORKS",
AI2016="ACCESS-ISSUE","ACCESS-ISSUE",
AI2016="Projet OCM (ZTE, NOKIA, autres projets)","PLANNED WORKS",
AI2016="No root CAuse","No root cause",
AI2016="ODU HS","ACTIVE",
AI2016="IP &amp; VLAN","ACTIVE",
AI2016="Warehouse HUAWEI","SPARE-ISSUE",
AI2016="SPARE-HS","SPARE-ISSUE",
AI2016="Power Telco","ACTIVE", AI2016="no impacts","no impacts"
),"")</f>
        <v>no impacts</v>
      </c>
      <c r="AK2016" s="23" t="s">
        <v>5537</v>
      </c>
      <c r="AL2016" s="23" t="str">
        <f t="shared" si="56"/>
        <v>LIT_410</v>
      </c>
      <c r="AN2016" s="9" t="s">
        <v>5537</v>
      </c>
      <c r="AO2016" s="23" t="str">
        <f>_xlfn.XLOOKUP(B2016,'INCIDENT-05-03-2026'!E:E,'INCIDENT-05-03-2026'!F:F,"")</f>
        <v/>
      </c>
      <c r="AP2016" s="7" t="s">
        <v>5537</v>
      </c>
      <c r="AQ2016" s="6"/>
      <c r="AR2016" s="7"/>
      <c r="AS2016" s="3" t="str">
        <f>_xlfn.XLOOKUP(B2016,'[3]tt num | region | site id'!$C:$C,'[3]tt num | region | site id'!$Q:$Q,"")</f>
        <v/>
      </c>
      <c r="AT2016" s="24" t="str">
        <f>_xlfn.XLOOKUP(B2016,'[4]Cells Huawei 03052026 12h'!$B:$B,'[4]Cells Huawei 03052026 12h'!$T:$T,"")</f>
        <v/>
      </c>
      <c r="AU2016" s="24" t="str">
        <f>_xlfn.XLOOKUP(B2016,'[5]cells down 02052026 8h50'!$B:$B,'[5]cells down 02052026 8h50'!$R:$R,"")</f>
        <v/>
      </c>
      <c r="AV2016" s="24" t="str">
        <f>_xlfn.XLOOKUP(B2016,'[5]cells down 02052026 13h50'!$B:$B,'[5]cells down 02052026 13h50'!$R:$R,"")</f>
        <v/>
      </c>
      <c r="AW2016" s="24" t="str">
        <f>_xlfn.XLOOKUP(B2016,'[5]cells down 02052026 13h50'!$B:$B,'[5]cells down 02052026 13h50'!$R:$R,"")</f>
        <v/>
      </c>
      <c r="AX2016" s="24" t="str">
        <f>_xlfn.XLOOKUP(B2016,'[6]cell downs 03052026 8h40 '!$B:$B,'[6]cell downs 03052026 8h40 '!$R:$R,"")</f>
        <v/>
      </c>
      <c r="AY2016" s="24" t="str">
        <f>_xlfn.XLOOKUP(B2016,'[7]ALL SITES DOWN'!$D:$D,'[7]ALL SITES DOWN'!$J:$J,"")</f>
        <v/>
      </c>
      <c r="AZ2016" s="24" t="str">
        <f>_xlfn.XLOOKUP(B2016,'[8]ALL SITES DOWN'!$D:$D,'[8]ALL SITES DOWN'!$J:$J,"")</f>
        <v/>
      </c>
      <c r="BA2016" s="9" t="str">
        <f>_xlfn.XLOOKUP(B2016,[9]sheet1!$AC:$AC,[9]sheet1!$AF:$AF,"")</f>
        <v/>
      </c>
      <c r="BB2016" s="14" t="s">
        <v>5537</v>
      </c>
      <c r="BC2016" s="14" t="s">
        <v>5537</v>
      </c>
      <c r="BD2016" s="14" t="str">
        <f>_xlfn.XLOOKUP(B2016,'[10]cell downs 18042026 17h'!$B:$B,'[10]cell downs 18042026 17h'!$B:$B,"")</f>
        <v/>
      </c>
      <c r="BE2016" s="14" t="str">
        <f>_xlfn.XLOOKUP(B2016,'[11]Cells Huawei 19042026 15h'!$B:$B,'[11]Cells Huawei 19042026 15h'!$B:$B,"")</f>
        <v/>
      </c>
      <c r="BF2016" s="9" t="str">
        <f>_xlfn.XLOOKUP(B2016,'[12]cells down 19042026 9H40'!$B:$B,'[12]cells down 19042026 9H40'!$B:$B,"")</f>
        <v/>
      </c>
      <c r="BG2016" s="9" t="s">
        <v>4799</v>
      </c>
      <c r="BH2016" s="9" t="s">
        <v>5537</v>
      </c>
    </row>
    <row r="2017" spans="1:60" s="9" customFormat="1" x14ac:dyDescent="0.3">
      <c r="A2017" s="1" t="s">
        <v>3508</v>
      </c>
      <c r="B2017" s="8" t="s">
        <v>3509</v>
      </c>
      <c r="C2017" s="3" t="str">
        <f>_xlfn.XLOOKUP(B2017,'[1]daily break down'!$D:$D,'[1]daily break down'!$E:$E,"")</f>
        <v>LITTORAL</v>
      </c>
      <c r="D2017" s="1" t="s">
        <v>11</v>
      </c>
      <c r="E2017" s="1" t="s">
        <v>12</v>
      </c>
      <c r="F2017" s="3" t="s">
        <v>31</v>
      </c>
      <c r="G2017" s="1" t="s">
        <v>3510</v>
      </c>
      <c r="H2017" s="42" t="str">
        <f>_xlfn.XLOOKUP(B2017,[2]CALCULATION!$B:$B,[2]CALCULATION!$H:$H,"")</f>
        <v>ZTE</v>
      </c>
      <c r="I2017" s="34">
        <v>0</v>
      </c>
      <c r="J2017" s="34">
        <v>0</v>
      </c>
      <c r="K2017" s="34">
        <v>0</v>
      </c>
      <c r="L2017" s="34">
        <v>0</v>
      </c>
      <c r="M2017" s="34">
        <v>0</v>
      </c>
      <c r="N2017" s="34">
        <v>0</v>
      </c>
      <c r="O2017" s="34">
        <v>0</v>
      </c>
      <c r="P2017" s="34">
        <v>0</v>
      </c>
      <c r="Q2017" s="34">
        <v>0</v>
      </c>
      <c r="R2017" s="34">
        <v>0</v>
      </c>
      <c r="S2017" s="35">
        <v>0</v>
      </c>
      <c r="T2017" s="35">
        <v>0</v>
      </c>
      <c r="U2017" s="35">
        <v>0</v>
      </c>
      <c r="V2017" s="35">
        <v>0</v>
      </c>
      <c r="W2017" s="35">
        <v>0</v>
      </c>
      <c r="X2017" s="35">
        <v>0</v>
      </c>
      <c r="Y2017" s="35">
        <v>0</v>
      </c>
      <c r="Z2017" s="35">
        <v>0</v>
      </c>
      <c r="AA2017" s="35">
        <v>0</v>
      </c>
      <c r="AB2017" s="35">
        <v>0</v>
      </c>
      <c r="AC2017" s="35">
        <v>0</v>
      </c>
      <c r="AD2017" s="35">
        <v>0</v>
      </c>
      <c r="AE2017" s="58" t="s">
        <v>5560</v>
      </c>
      <c r="AF2017" s="58"/>
      <c r="AG2017" s="57" t="str" cm="1">
        <f t="array" ref="AG2017">IFERROR(_xlfn.IFS(
AI2017="MPR ISSUE","PDH",
AI2017="BSS Hardware Issue","BSS",
AI2017="Sites strategiques, MLL, Pylone, etc.","ENVTECH",
AI2017="AKTIVCO DEFAUT GE &amp; POWER Cabinet","AKTIVCO",
AI2017="AKTIVCO Coupure ENEO &amp; Baisse de tension","AKTIVCO GRID ONLY",
AI2017="Coupure ENEO &amp; Baisse de tension","IHS GRID ONLY",
AI2017="Defaut GE &amp; POWER Cabinet","IHS",
AI2017="Sharing","Partners",
AI2017="Sites strategiques &amp; DataCenter","SST &amp; DC",
AI2017="Exclu","Exclu",
AI2017="SAT","SAT",
AI2017="SPARE-ISSUE","SPARE-ISSUE",
AI2017="Fiber CAmtel","TRANS_FO_CAMTEL",
AI2017="Fiber AOF","Fiber AOF",
AI2017="Projet OCM (HUAWEI)","TRAVAUX-HUAWEI",
AI2017="Projet OCM (NOKIA)","TRAVAUX-NOKIA",
AI2017="ACCESS-ISSUE","ACCESS-ISSUE",
AI2017="Projet OCM (ZTE, NOKIA, autres projets)","TRAVAUX OCM",
AI2017="No root CAuse","No root cause",
AI2017="ODU HS","PDH",
AI2017="IP &amp; VLAN","PDH",
AI2017="Warehouse HUAWEI","SPARE-ISSUE",
AI2017="SPARE-HS","SPARE-ISSUE",
AI2017="Power Telco","BSS",AI2017="no impacts","no impacts"
),"")</f>
        <v>no impacts</v>
      </c>
      <c r="AH2017" s="57" t="str" cm="1">
        <f t="array" ref="AH2017">IFERROR(_xlfn.IFS(
AI2017="MPR ISSUE","TX ISSUE",
AI2017="BSS Hardware Issue","RAN ISSUE",
AI2017="Sites strategiques, MLL, Pylone, etc.","ENVTECH",
AI2017="AKTIVCO DEFAUT GE &amp; POWER Cabinet","POWER ISSUE",
AI2017="AKTIVCO Coupure ENEO &amp; Baisse de tension","POWER ISSUE",
AI2017="Coupure ENEO &amp; Baisse de tension","POWER ISSUE",
AI2017="Defaut GE &amp; POWER Cabinet","POWER ISSUE",
AI2017="Sharing","POWER ISSUE",
AI2017="Sites strategiques &amp; DataCenter","POWER ISSUE",
AI2017="Exclu","Exclu",
AI2017="SAT","TX ISSUE",
AI2017="SPARE-ISSUE","SPARE-ISSUE",
AI2017="Fiber CAmtel","TX ISSUE",
AI2017="Fiber AOF","TX ISSUE",
AI2017="Projet OCM (HUAWEI)","TRAVAUX-HUAWEI",
AI2017="Projet OCM (NOKIA)","TRAVAUX -NOKIA",
AI2017="ACCESS-ISSUE","ACCESS-ISSUE",
AI2017="Projet OCM (ZTE, NOKIA, autres projets)","TRAVAUX OCM",
AI2017="No root CAuse","No root cause",
AI2017="ODU HS","TX ISSUE",
AI2017="IP &amp; VLAN","TX ISSUE",
AI2017="Warehouse HUAWEI","SPARE-ISSUE",
AI2017="SPARE-HS","SPARE-ISSUE",
AI2017="Power Telco","RAN ISSUE",AI2017="no impacts","no impacts"
),"")</f>
        <v>no impacts</v>
      </c>
      <c r="AI2017" s="85" t="s">
        <v>5998</v>
      </c>
      <c r="AJ2017" s="57" t="str" cm="1">
        <f t="array" ref="AJ2017">IFERROR(_xlfn.IFS(
AI2017="MPR ISSUE","ACTIVE",
AI2017="BSS Hardware Issue","ACTIVE",
AI2017="Sites strategiques, MLL, Pylone, etc.","PASSIVE",
AI2017="AKTIVCO DEFAUT GE &amp; POWER Cabinet","PASSIVE",
AI2017="AKTIVCO Coupure ENEO &amp; Baisse de tension","PASSIVE",
AI2017="Coupure ENEO &amp; Baisse de tension","PASSIVE",
AI2017="Defaut GE &amp; POWER Cabinet","PASSIVE",
AI2017="Sharing","PASSIVE",
AI2017="Sites strategiques &amp; DataCenter","PASSIVE",
AI2017="Exclu","Exclu",
AI2017="SAT","ACTIVE",
AI2017="SPARE-ISSUE","SPARE-ISSUE",
AI2017="Fiber CAmtel","ACTIVE",
AI2017="Fiber AOF","ACTIVE",
AI2017="Projet OCM (HUAWEI)","PLANNED WORKS",
AI2017="Projet OCM (NOKIA)","PLANNED WORKS",
AI2017="ACCESS-ISSUE","ACCESS-ISSUE",
AI2017="Projet OCM (ZTE, NOKIA, autres projets)","PLANNED WORKS",
AI2017="No root CAuse","No root cause",
AI2017="ODU HS","ACTIVE",
AI2017="IP &amp; VLAN","ACTIVE",
AI2017="Warehouse HUAWEI","SPARE-ISSUE",
AI2017="SPARE-HS","SPARE-ISSUE",
AI2017="Power Telco","ACTIVE", AI2017="no impacts","no impacts"
),"")</f>
        <v>no impacts</v>
      </c>
      <c r="AK2017" s="23" t="s">
        <v>5537</v>
      </c>
      <c r="AL2017" s="23" t="str">
        <f t="shared" si="56"/>
        <v>LIT_040</v>
      </c>
      <c r="AN2017" s="9" t="s">
        <v>5537</v>
      </c>
      <c r="AO2017" s="23" t="str">
        <f>_xlfn.XLOOKUP(B2017,'INCIDENT-05-03-2026'!E:E,'INCIDENT-05-03-2026'!F:F,"")</f>
        <v/>
      </c>
      <c r="AP2017" s="7" t="s">
        <v>5537</v>
      </c>
      <c r="AQ2017" s="6"/>
      <c r="AR2017" s="7"/>
      <c r="AS2017" s="3" t="str">
        <f>_xlfn.XLOOKUP(B2017,'[3]tt num | region | site id'!$C:$C,'[3]tt num | region | site id'!$Q:$Q,"")</f>
        <v/>
      </c>
      <c r="AT2017" s="24" t="str">
        <f>_xlfn.XLOOKUP(B2017,'[4]Cells Huawei 03052026 12h'!$B:$B,'[4]Cells Huawei 03052026 12h'!$T:$T,"")</f>
        <v/>
      </c>
      <c r="AU2017" s="24" t="str">
        <f>_xlfn.XLOOKUP(B2017,'[5]cells down 02052026 8h50'!$B:$B,'[5]cells down 02052026 8h50'!$R:$R,"")</f>
        <v/>
      </c>
      <c r="AV2017" s="24" t="str">
        <f>_xlfn.XLOOKUP(B2017,'[5]cells down 02052026 13h50'!$B:$B,'[5]cells down 02052026 13h50'!$R:$R,"")</f>
        <v/>
      </c>
      <c r="AW2017" s="24" t="str">
        <f>_xlfn.XLOOKUP(B2017,'[5]cells down 02052026 13h50'!$B:$B,'[5]cells down 02052026 13h50'!$R:$R,"")</f>
        <v/>
      </c>
      <c r="AX2017" s="24" t="str">
        <f>_xlfn.XLOOKUP(B2017,'[6]cell downs 03052026 8h40 '!$B:$B,'[6]cell downs 03052026 8h40 '!$R:$R,"")</f>
        <v/>
      </c>
      <c r="AY2017" s="24" t="str">
        <f>_xlfn.XLOOKUP(B2017,'[7]ALL SITES DOWN'!$D:$D,'[7]ALL SITES DOWN'!$J:$J,"")</f>
        <v/>
      </c>
      <c r="AZ2017" s="24" t="str">
        <f>_xlfn.XLOOKUP(B2017,'[8]ALL SITES DOWN'!$D:$D,'[8]ALL SITES DOWN'!$J:$J,"")</f>
        <v/>
      </c>
      <c r="BA2017" s="9" t="str">
        <f>_xlfn.XLOOKUP(B2017,[9]sheet1!$AC:$AC,[9]sheet1!$AF:$AF,"")</f>
        <v/>
      </c>
      <c r="BB2017" s="14" t="s">
        <v>5537</v>
      </c>
      <c r="BC2017" s="14" t="s">
        <v>5537</v>
      </c>
      <c r="BD2017" s="14" t="str">
        <f>_xlfn.XLOOKUP(B2017,'[10]cell downs 18042026 17h'!$B:$B,'[10]cell downs 18042026 17h'!$B:$B,"")</f>
        <v/>
      </c>
      <c r="BE2017" s="14" t="str">
        <f>_xlfn.XLOOKUP(B2017,'[11]Cells Huawei 19042026 15h'!$B:$B,'[11]Cells Huawei 19042026 15h'!$B:$B,"")</f>
        <v/>
      </c>
      <c r="BF2017" s="9" t="str">
        <f>_xlfn.XLOOKUP(B2017,'[12]cells down 19042026 9H40'!$B:$B,'[12]cells down 19042026 9H40'!$B:$B,"")</f>
        <v/>
      </c>
      <c r="BG2017" s="9" t="s">
        <v>5537</v>
      </c>
      <c r="BH2017" s="9" t="s">
        <v>302</v>
      </c>
    </row>
    <row r="2018" spans="1:60" s="9" customFormat="1" x14ac:dyDescent="0.3">
      <c r="A2018" s="1" t="s">
        <v>4566</v>
      </c>
      <c r="B2018" s="8" t="s">
        <v>4567</v>
      </c>
      <c r="C2018" s="3" t="str">
        <f>_xlfn.XLOOKUP(B2018,'[1]daily break down'!$D:$D,'[1]daily break down'!$E:$E,"")</f>
        <v>CENTRE</v>
      </c>
      <c r="D2018" s="1" t="s">
        <v>11</v>
      </c>
      <c r="E2018" s="1" t="s">
        <v>96</v>
      </c>
      <c r="F2018" s="3" t="s">
        <v>37</v>
      </c>
      <c r="G2018" s="1" t="s">
        <v>4568</v>
      </c>
      <c r="H2018" s="42" t="str">
        <f>_xlfn.XLOOKUP(B2018,[2]CALCULATION!$B:$B,[2]CALCULATION!$H:$H,"")</f>
        <v>ZTE</v>
      </c>
      <c r="I2018" s="34">
        <v>0</v>
      </c>
      <c r="J2018" s="34">
        <v>0</v>
      </c>
      <c r="K2018" s="34">
        <v>0</v>
      </c>
      <c r="L2018" s="34">
        <v>0</v>
      </c>
      <c r="M2018" s="34">
        <v>0</v>
      </c>
      <c r="N2018" s="34">
        <v>0</v>
      </c>
      <c r="O2018" s="34">
        <v>0</v>
      </c>
      <c r="P2018" s="34">
        <v>0</v>
      </c>
      <c r="Q2018" s="34">
        <v>0</v>
      </c>
      <c r="R2018" s="34">
        <v>0</v>
      </c>
      <c r="S2018" s="35">
        <v>0</v>
      </c>
      <c r="T2018" s="35">
        <v>0</v>
      </c>
      <c r="U2018" s="35">
        <v>0</v>
      </c>
      <c r="V2018" s="35">
        <v>0</v>
      </c>
      <c r="W2018" s="35">
        <v>0</v>
      </c>
      <c r="X2018" s="35">
        <v>0</v>
      </c>
      <c r="Y2018" s="35">
        <v>0</v>
      </c>
      <c r="Z2018" s="35">
        <v>0</v>
      </c>
      <c r="AA2018" s="35">
        <v>0</v>
      </c>
      <c r="AB2018" s="35">
        <v>0</v>
      </c>
      <c r="AC2018" s="35">
        <v>0</v>
      </c>
      <c r="AD2018" s="35">
        <v>0</v>
      </c>
      <c r="AE2018" s="58" t="s">
        <v>5560</v>
      </c>
      <c r="AF2018" s="58"/>
      <c r="AG2018" s="57" t="str" cm="1">
        <f t="array" ref="AG2018">IFERROR(_xlfn.IFS(
AI2018="MPR ISSUE","PDH",
AI2018="BSS Hardware Issue","BSS",
AI2018="Sites strategiques, MLL, Pylone, etc.","ENVTECH",
AI2018="AKTIVCO DEFAUT GE &amp; POWER Cabinet","AKTIVCO",
AI2018="AKTIVCO Coupure ENEO &amp; Baisse de tension","AKTIVCO GRID ONLY",
AI2018="Coupure ENEO &amp; Baisse de tension","IHS GRID ONLY",
AI2018="Defaut GE &amp; POWER Cabinet","IHS",
AI2018="Sharing","Partners",
AI2018="Sites strategiques &amp; DataCenter","SST &amp; DC",
AI2018="Exclu","Exclu",
AI2018="SAT","SAT",
AI2018="SPARE-ISSUE","SPARE-ISSUE",
AI2018="Fiber CAmtel","TRANS_FO_CAMTEL",
AI2018="Fiber AOF","Fiber AOF",
AI2018="Projet OCM (HUAWEI)","TRAVAUX-HUAWEI",
AI2018="Projet OCM (NOKIA)","TRAVAUX-NOKIA",
AI2018="ACCESS-ISSUE","ACCESS-ISSUE",
AI2018="Projet OCM (ZTE, NOKIA, autres projets)","TRAVAUX OCM",
AI2018="No root CAuse","No root cause",
AI2018="ODU HS","PDH",
AI2018="IP &amp; VLAN","PDH",
AI2018="Warehouse HUAWEI","SPARE-ISSUE",
AI2018="SPARE-HS","SPARE-ISSUE",
AI2018="Power Telco","BSS",AI2018="no impacts","no impacts"
),"")</f>
        <v>no impacts</v>
      </c>
      <c r="AH2018" s="57" t="str" cm="1">
        <f t="array" ref="AH2018">IFERROR(_xlfn.IFS(
AI2018="MPR ISSUE","TX ISSUE",
AI2018="BSS Hardware Issue","RAN ISSUE",
AI2018="Sites strategiques, MLL, Pylone, etc.","ENVTECH",
AI2018="AKTIVCO DEFAUT GE &amp; POWER Cabinet","POWER ISSUE",
AI2018="AKTIVCO Coupure ENEO &amp; Baisse de tension","POWER ISSUE",
AI2018="Coupure ENEO &amp; Baisse de tension","POWER ISSUE",
AI2018="Defaut GE &amp; POWER Cabinet","POWER ISSUE",
AI2018="Sharing","POWER ISSUE",
AI2018="Sites strategiques &amp; DataCenter","POWER ISSUE",
AI2018="Exclu","Exclu",
AI2018="SAT","TX ISSUE",
AI2018="SPARE-ISSUE","SPARE-ISSUE",
AI2018="Fiber CAmtel","TX ISSUE",
AI2018="Fiber AOF","TX ISSUE",
AI2018="Projet OCM (HUAWEI)","TRAVAUX-HUAWEI",
AI2018="Projet OCM (NOKIA)","TRAVAUX -NOKIA",
AI2018="ACCESS-ISSUE","ACCESS-ISSUE",
AI2018="Projet OCM (ZTE, NOKIA, autres projets)","TRAVAUX OCM",
AI2018="No root CAuse","No root cause",
AI2018="ODU HS","TX ISSUE",
AI2018="IP &amp; VLAN","TX ISSUE",
AI2018="Warehouse HUAWEI","SPARE-ISSUE",
AI2018="SPARE-HS","SPARE-ISSUE",
AI2018="Power Telco","RAN ISSUE",AI2018="no impacts","no impacts"
),"")</f>
        <v>no impacts</v>
      </c>
      <c r="AI2018" s="85" t="s">
        <v>5998</v>
      </c>
      <c r="AJ2018" s="57" t="str" cm="1">
        <f t="array" ref="AJ2018">IFERROR(_xlfn.IFS(
AI2018="MPR ISSUE","ACTIVE",
AI2018="BSS Hardware Issue","ACTIVE",
AI2018="Sites strategiques, MLL, Pylone, etc.","PASSIVE",
AI2018="AKTIVCO DEFAUT GE &amp; POWER Cabinet","PASSIVE",
AI2018="AKTIVCO Coupure ENEO &amp; Baisse de tension","PASSIVE",
AI2018="Coupure ENEO &amp; Baisse de tension","PASSIVE",
AI2018="Defaut GE &amp; POWER Cabinet","PASSIVE",
AI2018="Sharing","PASSIVE",
AI2018="Sites strategiques &amp; DataCenter","PASSIVE",
AI2018="Exclu","Exclu",
AI2018="SAT","ACTIVE",
AI2018="SPARE-ISSUE","SPARE-ISSUE",
AI2018="Fiber CAmtel","ACTIVE",
AI2018="Fiber AOF","ACTIVE",
AI2018="Projet OCM (HUAWEI)","PLANNED WORKS",
AI2018="Projet OCM (NOKIA)","PLANNED WORKS",
AI2018="ACCESS-ISSUE","ACCESS-ISSUE",
AI2018="Projet OCM (ZTE, NOKIA, autres projets)","PLANNED WORKS",
AI2018="No root CAuse","No root cause",
AI2018="ODU HS","ACTIVE",
AI2018="IP &amp; VLAN","ACTIVE",
AI2018="Warehouse HUAWEI","SPARE-ISSUE",
AI2018="SPARE-HS","SPARE-ISSUE",
AI2018="Power Telco","ACTIVE", AI2018="no impacts","no impacts"
),"")</f>
        <v>no impacts</v>
      </c>
      <c r="AK2018" s="23" t="s">
        <v>5537</v>
      </c>
      <c r="AL2018" s="23" t="str">
        <f t="shared" si="56"/>
        <v>CTR_531</v>
      </c>
      <c r="AN2018" s="9" t="s">
        <v>5537</v>
      </c>
      <c r="AO2018" s="23" t="str">
        <f>_xlfn.XLOOKUP(B2018,'INCIDENT-05-03-2026'!E:E,'INCIDENT-05-03-2026'!F:F,"")</f>
        <v/>
      </c>
      <c r="AP2018" s="7" t="s">
        <v>5537</v>
      </c>
      <c r="AQ2018" s="6"/>
      <c r="AR2018" s="7"/>
      <c r="AS2018" s="3" t="str">
        <f>_xlfn.XLOOKUP(B2018,'[3]tt num | region | site id'!$C:$C,'[3]tt num | region | site id'!$Q:$Q,"")</f>
        <v/>
      </c>
      <c r="AT2018" s="24" t="str">
        <f>_xlfn.XLOOKUP(B2018,'[4]Cells Huawei 03052026 12h'!$B:$B,'[4]Cells Huawei 03052026 12h'!$T:$T,"")</f>
        <v/>
      </c>
      <c r="AU2018" s="24" t="str">
        <f>_xlfn.XLOOKUP(B2018,'[5]cells down 02052026 8h50'!$B:$B,'[5]cells down 02052026 8h50'!$R:$R,"")</f>
        <v/>
      </c>
      <c r="AV2018" s="24" t="str">
        <f>_xlfn.XLOOKUP(B2018,'[5]cells down 02052026 13h50'!$B:$B,'[5]cells down 02052026 13h50'!$R:$R,"")</f>
        <v/>
      </c>
      <c r="AW2018" s="24" t="str">
        <f>_xlfn.XLOOKUP(B2018,'[5]cells down 02052026 13h50'!$B:$B,'[5]cells down 02052026 13h50'!$R:$R,"")</f>
        <v/>
      </c>
      <c r="AX2018" s="24" t="str">
        <f>_xlfn.XLOOKUP(B2018,'[6]cell downs 03052026 8h40 '!$B:$B,'[6]cell downs 03052026 8h40 '!$R:$R,"")</f>
        <v/>
      </c>
      <c r="AY2018" s="24" t="str">
        <f>_xlfn.XLOOKUP(B2018,'[7]ALL SITES DOWN'!$D:$D,'[7]ALL SITES DOWN'!$J:$J,"")</f>
        <v/>
      </c>
      <c r="AZ2018" s="24" t="str">
        <f>_xlfn.XLOOKUP(B2018,'[8]ALL SITES DOWN'!$D:$D,'[8]ALL SITES DOWN'!$J:$J,"")</f>
        <v/>
      </c>
      <c r="BA2018" s="9" t="str">
        <f>_xlfn.XLOOKUP(B2018,[9]sheet1!$AC:$AC,[9]sheet1!$AF:$AF,"")</f>
        <v/>
      </c>
      <c r="BB2018" s="14" t="s">
        <v>5537</v>
      </c>
      <c r="BC2018" s="14" t="s">
        <v>5537</v>
      </c>
      <c r="BD2018" s="14" t="str">
        <f>_xlfn.XLOOKUP(B2018,'[10]cell downs 18042026 17h'!$B:$B,'[10]cell downs 18042026 17h'!$B:$B,"")</f>
        <v/>
      </c>
      <c r="BE2018" s="14" t="str">
        <f>_xlfn.XLOOKUP(B2018,'[11]Cells Huawei 19042026 15h'!$B:$B,'[11]Cells Huawei 19042026 15h'!$B:$B,"")</f>
        <v/>
      </c>
      <c r="BF2018" s="9" t="str">
        <f>_xlfn.XLOOKUP(B2018,'[12]cells down 19042026 9H40'!$B:$B,'[12]cells down 19042026 9H40'!$B:$B,"")</f>
        <v/>
      </c>
      <c r="BG2018" s="9" t="s">
        <v>4567</v>
      </c>
      <c r="BH2018" s="9" t="s">
        <v>12</v>
      </c>
    </row>
    <row r="2019" spans="1:60" s="9" customFormat="1" x14ac:dyDescent="0.3">
      <c r="A2019" s="1" t="s">
        <v>4384</v>
      </c>
      <c r="B2019" s="8" t="s">
        <v>4385</v>
      </c>
      <c r="C2019" s="3" t="str">
        <f>_xlfn.XLOOKUP(B2019,'[1]daily break down'!$D:$D,'[1]daily break down'!$E:$E,"")</f>
        <v>Yaounde</v>
      </c>
      <c r="D2019" s="1" t="s">
        <v>11</v>
      </c>
      <c r="E2019" s="1" t="s">
        <v>12</v>
      </c>
      <c r="F2019" s="3" t="s">
        <v>37</v>
      </c>
      <c r="G2019" s="1" t="s">
        <v>38</v>
      </c>
      <c r="H2019" s="42" t="str">
        <f>_xlfn.XLOOKUP(B2019,[2]CALCULATION!$B:$B,[2]CALCULATION!$H:$H,"")</f>
        <v>ZTE</v>
      </c>
      <c r="I2019" s="34">
        <v>0</v>
      </c>
      <c r="J2019" s="34">
        <v>0</v>
      </c>
      <c r="K2019" s="34">
        <v>0</v>
      </c>
      <c r="L2019" s="34">
        <v>0</v>
      </c>
      <c r="M2019" s="34">
        <v>0</v>
      </c>
      <c r="N2019" s="34">
        <v>0</v>
      </c>
      <c r="O2019" s="34">
        <v>0</v>
      </c>
      <c r="P2019" s="34">
        <v>0</v>
      </c>
      <c r="Q2019" s="34">
        <v>0</v>
      </c>
      <c r="R2019" s="34">
        <v>0</v>
      </c>
      <c r="S2019" s="35">
        <v>0</v>
      </c>
      <c r="T2019" s="35">
        <v>0</v>
      </c>
      <c r="U2019" s="35">
        <v>0</v>
      </c>
      <c r="V2019" s="35">
        <v>0</v>
      </c>
      <c r="W2019" s="35">
        <v>0</v>
      </c>
      <c r="X2019" s="35">
        <v>0</v>
      </c>
      <c r="Y2019" s="35">
        <v>0</v>
      </c>
      <c r="Z2019" s="35">
        <v>0</v>
      </c>
      <c r="AA2019" s="35">
        <v>0</v>
      </c>
      <c r="AB2019" s="35">
        <v>0</v>
      </c>
      <c r="AC2019" s="35">
        <v>0</v>
      </c>
      <c r="AD2019" s="35">
        <v>0</v>
      </c>
      <c r="AE2019" s="58" t="s">
        <v>5560</v>
      </c>
      <c r="AF2019" s="58"/>
      <c r="AG2019" s="57" t="str" cm="1">
        <f t="array" ref="AG2019">IFERROR(_xlfn.IFS(
AI2019="MPR ISSUE","PDH",
AI2019="BSS Hardware Issue","BSS",
AI2019="Sites strategiques, MLL, Pylone, etc.","ENVTECH",
AI2019="AKTIVCO DEFAUT GE &amp; POWER Cabinet","AKTIVCO",
AI2019="AKTIVCO Coupure ENEO &amp; Baisse de tension","AKTIVCO GRID ONLY",
AI2019="Coupure ENEO &amp; Baisse de tension","IHS GRID ONLY",
AI2019="Defaut GE &amp; POWER Cabinet","IHS",
AI2019="Sharing","Partners",
AI2019="Sites strategiques &amp; DataCenter","SST &amp; DC",
AI2019="Exclu","Exclu",
AI2019="SAT","SAT",
AI2019="SPARE-ISSUE","SPARE-ISSUE",
AI2019="Fiber CAmtel","TRANS_FO_CAMTEL",
AI2019="Fiber AOF","Fiber AOF",
AI2019="Projet OCM (HUAWEI)","TRAVAUX-HUAWEI",
AI2019="Projet OCM (NOKIA)","TRAVAUX-NOKIA",
AI2019="ACCESS-ISSUE","ACCESS-ISSUE",
AI2019="Projet OCM (ZTE, NOKIA, autres projets)","TRAVAUX OCM",
AI2019="No root CAuse","No root cause",
AI2019="ODU HS","PDH",
AI2019="IP &amp; VLAN","PDH",
AI2019="Warehouse HUAWEI","SPARE-ISSUE",
AI2019="SPARE-HS","SPARE-ISSUE",
AI2019="Power Telco","BSS",AI2019="no impacts","no impacts"
),"")</f>
        <v>no impacts</v>
      </c>
      <c r="AH2019" s="57" t="str" cm="1">
        <f t="array" ref="AH2019">IFERROR(_xlfn.IFS(
AI2019="MPR ISSUE","TX ISSUE",
AI2019="BSS Hardware Issue","RAN ISSUE",
AI2019="Sites strategiques, MLL, Pylone, etc.","ENVTECH",
AI2019="AKTIVCO DEFAUT GE &amp; POWER Cabinet","POWER ISSUE",
AI2019="AKTIVCO Coupure ENEO &amp; Baisse de tension","POWER ISSUE",
AI2019="Coupure ENEO &amp; Baisse de tension","POWER ISSUE",
AI2019="Defaut GE &amp; POWER Cabinet","POWER ISSUE",
AI2019="Sharing","POWER ISSUE",
AI2019="Sites strategiques &amp; DataCenter","POWER ISSUE",
AI2019="Exclu","Exclu",
AI2019="SAT","TX ISSUE",
AI2019="SPARE-ISSUE","SPARE-ISSUE",
AI2019="Fiber CAmtel","TX ISSUE",
AI2019="Fiber AOF","TX ISSUE",
AI2019="Projet OCM (HUAWEI)","TRAVAUX-HUAWEI",
AI2019="Projet OCM (NOKIA)","TRAVAUX -NOKIA",
AI2019="ACCESS-ISSUE","ACCESS-ISSUE",
AI2019="Projet OCM (ZTE, NOKIA, autres projets)","TRAVAUX OCM",
AI2019="No root CAuse","No root cause",
AI2019="ODU HS","TX ISSUE",
AI2019="IP &amp; VLAN","TX ISSUE",
AI2019="Warehouse HUAWEI","SPARE-ISSUE",
AI2019="SPARE-HS","SPARE-ISSUE",
AI2019="Power Telco","RAN ISSUE",AI2019="no impacts","no impacts"
),"")</f>
        <v>no impacts</v>
      </c>
      <c r="AI2019" s="85" t="s">
        <v>5998</v>
      </c>
      <c r="AJ2019" s="57" t="str" cm="1">
        <f t="array" ref="AJ2019">IFERROR(_xlfn.IFS(
AI2019="MPR ISSUE","ACTIVE",
AI2019="BSS Hardware Issue","ACTIVE",
AI2019="Sites strategiques, MLL, Pylone, etc.","PASSIVE",
AI2019="AKTIVCO DEFAUT GE &amp; POWER Cabinet","PASSIVE",
AI2019="AKTIVCO Coupure ENEO &amp; Baisse de tension","PASSIVE",
AI2019="Coupure ENEO &amp; Baisse de tension","PASSIVE",
AI2019="Defaut GE &amp; POWER Cabinet","PASSIVE",
AI2019="Sharing","PASSIVE",
AI2019="Sites strategiques &amp; DataCenter","PASSIVE",
AI2019="Exclu","Exclu",
AI2019="SAT","ACTIVE",
AI2019="SPARE-ISSUE","SPARE-ISSUE",
AI2019="Fiber CAmtel","ACTIVE",
AI2019="Fiber AOF","ACTIVE",
AI2019="Projet OCM (HUAWEI)","PLANNED WORKS",
AI2019="Projet OCM (NOKIA)","PLANNED WORKS",
AI2019="ACCESS-ISSUE","ACCESS-ISSUE",
AI2019="Projet OCM (ZTE, NOKIA, autres projets)","PLANNED WORKS",
AI2019="No root CAuse","No root cause",
AI2019="ODU HS","ACTIVE",
AI2019="IP &amp; VLAN","ACTIVE",
AI2019="Warehouse HUAWEI","SPARE-ISSUE",
AI2019="SPARE-HS","SPARE-ISSUE",
AI2019="Power Telco","ACTIVE", AI2019="no impacts","no impacts"
),"")</f>
        <v>no impacts</v>
      </c>
      <c r="AK2019" s="23" t="s">
        <v>5537</v>
      </c>
      <c r="AL2019" s="23" t="str">
        <f t="shared" si="56"/>
        <v>CTR_533</v>
      </c>
      <c r="AN2019" s="9" t="s">
        <v>5537</v>
      </c>
      <c r="AO2019" s="23" t="str">
        <f>_xlfn.XLOOKUP(B2019,'INCIDENT-05-03-2026'!E:E,'INCIDENT-05-03-2026'!F:F,"")</f>
        <v/>
      </c>
      <c r="AP2019" s="7" t="s">
        <v>5537</v>
      </c>
      <c r="AQ2019" s="6"/>
      <c r="AR2019" s="7"/>
      <c r="AS2019" s="3" t="str">
        <f>_xlfn.XLOOKUP(B2019,'[3]tt num | region | site id'!$C:$C,'[3]tt num | region | site id'!$Q:$Q,"")</f>
        <v/>
      </c>
      <c r="AT2019" s="24" t="str">
        <f>_xlfn.XLOOKUP(B2019,'[4]Cells Huawei 03052026 12h'!$B:$B,'[4]Cells Huawei 03052026 12h'!$T:$T,"")</f>
        <v/>
      </c>
      <c r="AU2019" s="24" t="str">
        <f>_xlfn.XLOOKUP(B2019,'[5]cells down 02052026 8h50'!$B:$B,'[5]cells down 02052026 8h50'!$R:$R,"")</f>
        <v/>
      </c>
      <c r="AV2019" s="24" t="str">
        <f>_xlfn.XLOOKUP(B2019,'[5]cells down 02052026 13h50'!$B:$B,'[5]cells down 02052026 13h50'!$R:$R,"")</f>
        <v/>
      </c>
      <c r="AW2019" s="24" t="str">
        <f>_xlfn.XLOOKUP(B2019,'[5]cells down 02052026 13h50'!$B:$B,'[5]cells down 02052026 13h50'!$R:$R,"")</f>
        <v/>
      </c>
      <c r="AX2019" s="24" t="str">
        <f>_xlfn.XLOOKUP(B2019,'[6]cell downs 03052026 8h40 '!$B:$B,'[6]cell downs 03052026 8h40 '!$R:$R,"")</f>
        <v/>
      </c>
      <c r="AY2019" s="24" t="str">
        <f>_xlfn.XLOOKUP(B2019,'[7]ALL SITES DOWN'!$D:$D,'[7]ALL SITES DOWN'!$J:$J,"")</f>
        <v/>
      </c>
      <c r="AZ2019" s="24" t="str">
        <f>_xlfn.XLOOKUP(B2019,'[8]ALL SITES DOWN'!$D:$D,'[8]ALL SITES DOWN'!$J:$J,"")</f>
        <v/>
      </c>
      <c r="BA2019" s="9" t="str">
        <f>_xlfn.XLOOKUP(B2019,[9]sheet1!$AC:$AC,[9]sheet1!$AF:$AF,"")</f>
        <v/>
      </c>
      <c r="BB2019" s="14" t="s">
        <v>5537</v>
      </c>
      <c r="BC2019" s="14" t="s">
        <v>5537</v>
      </c>
      <c r="BD2019" s="14" t="str">
        <f>_xlfn.XLOOKUP(B2019,'[10]cell downs 18042026 17h'!$B:$B,'[10]cell downs 18042026 17h'!$B:$B,"")</f>
        <v/>
      </c>
      <c r="BE2019" s="14" t="str">
        <f>_xlfn.XLOOKUP(B2019,'[11]Cells Huawei 19042026 15h'!$B:$B,'[11]Cells Huawei 19042026 15h'!$B:$B,"")</f>
        <v/>
      </c>
      <c r="BF2019" s="9" t="str">
        <f>_xlfn.XLOOKUP(B2019,'[12]cells down 19042026 9H40'!$B:$B,'[12]cells down 19042026 9H40'!$B:$B,"")</f>
        <v/>
      </c>
      <c r="BG2019" s="9" t="s">
        <v>4385</v>
      </c>
      <c r="BH2019" s="9" t="s">
        <v>5537</v>
      </c>
    </row>
    <row r="2020" spans="1:60" s="9" customFormat="1" x14ac:dyDescent="0.3">
      <c r="A2020" s="1" t="s">
        <v>4848</v>
      </c>
      <c r="B2020" s="8" t="s">
        <v>4849</v>
      </c>
      <c r="C2020" s="3" t="str">
        <f>_xlfn.XLOOKUP(B2020,'[1]daily break down'!$D:$D,'[1]daily break down'!$E:$E,"")</f>
        <v>CENTRE</v>
      </c>
      <c r="D2020" s="1" t="s">
        <v>357</v>
      </c>
      <c r="E2020" s="1" t="s">
        <v>5500</v>
      </c>
      <c r="F2020" s="3" t="s">
        <v>37</v>
      </c>
      <c r="G2020" s="1" t="s">
        <v>4848</v>
      </c>
      <c r="H2020" s="42" t="str">
        <f>_xlfn.XLOOKUP(B2020,[2]CALCULATION!$B:$B,[2]CALCULATION!$H:$H,"")</f>
        <v>ZTE</v>
      </c>
      <c r="I2020" s="34">
        <v>0</v>
      </c>
      <c r="J2020" s="34">
        <v>0</v>
      </c>
      <c r="K2020" s="34">
        <v>0</v>
      </c>
      <c r="L2020" s="34">
        <v>0</v>
      </c>
      <c r="M2020" s="34">
        <v>0</v>
      </c>
      <c r="N2020" s="34">
        <v>0</v>
      </c>
      <c r="O2020" s="34">
        <v>0</v>
      </c>
      <c r="P2020" s="34">
        <v>0</v>
      </c>
      <c r="Q2020" s="34">
        <v>0</v>
      </c>
      <c r="R2020" s="34">
        <v>0</v>
      </c>
      <c r="S2020" s="35">
        <v>0</v>
      </c>
      <c r="T2020" s="35">
        <v>0</v>
      </c>
      <c r="U2020" s="35">
        <v>0</v>
      </c>
      <c r="V2020" s="35">
        <v>0</v>
      </c>
      <c r="W2020" s="35">
        <v>0</v>
      </c>
      <c r="X2020" s="35">
        <v>0</v>
      </c>
      <c r="Y2020" s="35">
        <v>0</v>
      </c>
      <c r="Z2020" s="35">
        <v>0</v>
      </c>
      <c r="AA2020" s="35">
        <v>0</v>
      </c>
      <c r="AB2020" s="35">
        <v>0</v>
      </c>
      <c r="AC2020" s="35">
        <v>0</v>
      </c>
      <c r="AD2020" s="35">
        <v>0</v>
      </c>
      <c r="AE2020" s="58" t="s">
        <v>5560</v>
      </c>
      <c r="AF2020" s="58"/>
      <c r="AG2020" s="57" t="str" cm="1">
        <f t="array" ref="AG2020">IFERROR(_xlfn.IFS(
AI2020="MPR ISSUE","PDH",
AI2020="BSS Hardware Issue","BSS",
AI2020="Sites strategiques, MLL, Pylone, etc.","ENVTECH",
AI2020="AKTIVCO DEFAUT GE &amp; POWER Cabinet","AKTIVCO",
AI2020="AKTIVCO Coupure ENEO &amp; Baisse de tension","AKTIVCO GRID ONLY",
AI2020="Coupure ENEO &amp; Baisse de tension","IHS GRID ONLY",
AI2020="Defaut GE &amp; POWER Cabinet","IHS",
AI2020="Sharing","Partners",
AI2020="Sites strategiques &amp; DataCenter","SST &amp; DC",
AI2020="Exclu","Exclu",
AI2020="SAT","SAT",
AI2020="SPARE-ISSUE","SPARE-ISSUE",
AI2020="Fiber CAmtel","TRANS_FO_CAMTEL",
AI2020="Fiber AOF","Fiber AOF",
AI2020="Projet OCM (HUAWEI)","TRAVAUX-HUAWEI",
AI2020="Projet OCM (NOKIA)","TRAVAUX-NOKIA",
AI2020="ACCESS-ISSUE","ACCESS-ISSUE",
AI2020="Projet OCM (ZTE, NOKIA, autres projets)","TRAVAUX OCM",
AI2020="No root CAuse","No root cause",
AI2020="ODU HS","PDH",
AI2020="IP &amp; VLAN","PDH",
AI2020="Warehouse HUAWEI","SPARE-ISSUE",
AI2020="SPARE-HS","SPARE-ISSUE",
AI2020="Power Telco","BSS",AI2020="no impacts","no impacts"
),"")</f>
        <v>no impacts</v>
      </c>
      <c r="AH2020" s="57" t="str" cm="1">
        <f t="array" ref="AH2020">IFERROR(_xlfn.IFS(
AI2020="MPR ISSUE","TX ISSUE",
AI2020="BSS Hardware Issue","RAN ISSUE",
AI2020="Sites strategiques, MLL, Pylone, etc.","ENVTECH",
AI2020="AKTIVCO DEFAUT GE &amp; POWER Cabinet","POWER ISSUE",
AI2020="AKTIVCO Coupure ENEO &amp; Baisse de tension","POWER ISSUE",
AI2020="Coupure ENEO &amp; Baisse de tension","POWER ISSUE",
AI2020="Defaut GE &amp; POWER Cabinet","POWER ISSUE",
AI2020="Sharing","POWER ISSUE",
AI2020="Sites strategiques &amp; DataCenter","POWER ISSUE",
AI2020="Exclu","Exclu",
AI2020="SAT","TX ISSUE",
AI2020="SPARE-ISSUE","SPARE-ISSUE",
AI2020="Fiber CAmtel","TX ISSUE",
AI2020="Fiber AOF","TX ISSUE",
AI2020="Projet OCM (HUAWEI)","TRAVAUX-HUAWEI",
AI2020="Projet OCM (NOKIA)","TRAVAUX -NOKIA",
AI2020="ACCESS-ISSUE","ACCESS-ISSUE",
AI2020="Projet OCM (ZTE, NOKIA, autres projets)","TRAVAUX OCM",
AI2020="No root CAuse","No root cause",
AI2020="ODU HS","TX ISSUE",
AI2020="IP &amp; VLAN","TX ISSUE",
AI2020="Warehouse HUAWEI","SPARE-ISSUE",
AI2020="SPARE-HS","SPARE-ISSUE",
AI2020="Power Telco","RAN ISSUE",AI2020="no impacts","no impacts"
),"")</f>
        <v>no impacts</v>
      </c>
      <c r="AI2020" s="85" t="s">
        <v>5998</v>
      </c>
      <c r="AJ2020" s="57" t="str" cm="1">
        <f t="array" ref="AJ2020">IFERROR(_xlfn.IFS(
AI2020="MPR ISSUE","ACTIVE",
AI2020="BSS Hardware Issue","ACTIVE",
AI2020="Sites strategiques, MLL, Pylone, etc.","PASSIVE",
AI2020="AKTIVCO DEFAUT GE &amp; POWER Cabinet","PASSIVE",
AI2020="AKTIVCO Coupure ENEO &amp; Baisse de tension","PASSIVE",
AI2020="Coupure ENEO &amp; Baisse de tension","PASSIVE",
AI2020="Defaut GE &amp; POWER Cabinet","PASSIVE",
AI2020="Sharing","PASSIVE",
AI2020="Sites strategiques &amp; DataCenter","PASSIVE",
AI2020="Exclu","Exclu",
AI2020="SAT","ACTIVE",
AI2020="SPARE-ISSUE","SPARE-ISSUE",
AI2020="Fiber CAmtel","ACTIVE",
AI2020="Fiber AOF","ACTIVE",
AI2020="Projet OCM (HUAWEI)","PLANNED WORKS",
AI2020="Projet OCM (NOKIA)","PLANNED WORKS",
AI2020="ACCESS-ISSUE","ACCESS-ISSUE",
AI2020="Projet OCM (ZTE, NOKIA, autres projets)","PLANNED WORKS",
AI2020="No root CAuse","No root cause",
AI2020="ODU HS","ACTIVE",
AI2020="IP &amp; VLAN","ACTIVE",
AI2020="Warehouse HUAWEI","SPARE-ISSUE",
AI2020="SPARE-HS","SPARE-ISSUE",
AI2020="Power Telco","ACTIVE", AI2020="no impacts","no impacts"
),"")</f>
        <v>no impacts</v>
      </c>
      <c r="AK2020" s="23" t="s">
        <v>5537</v>
      </c>
      <c r="AL2020" s="23" t="str">
        <f t="shared" si="56"/>
        <v>CTR_858</v>
      </c>
      <c r="AN2020" s="9" t="s">
        <v>5537</v>
      </c>
      <c r="AO2020" s="23" t="str">
        <f>_xlfn.XLOOKUP(B2020,'INCIDENT-05-03-2026'!E:E,'INCIDENT-05-03-2026'!F:F,"")</f>
        <v/>
      </c>
      <c r="AP2020" s="7" t="s">
        <v>5537</v>
      </c>
      <c r="AQ2020" s="6"/>
      <c r="AR2020" s="7"/>
      <c r="AS2020" s="3" t="str">
        <f>_xlfn.XLOOKUP(B2020,'[3]tt num | region | site id'!$C:$C,'[3]tt num | region | site id'!$Q:$Q,"")</f>
        <v/>
      </c>
      <c r="AT2020" s="24" t="str">
        <f>_xlfn.XLOOKUP(B2020,'[4]Cells Huawei 03052026 12h'!$B:$B,'[4]Cells Huawei 03052026 12h'!$T:$T,"")</f>
        <v/>
      </c>
      <c r="AU2020" s="24" t="str">
        <f>_xlfn.XLOOKUP(B2020,'[5]cells down 02052026 8h50'!$B:$B,'[5]cells down 02052026 8h50'!$R:$R,"")</f>
        <v/>
      </c>
      <c r="AV2020" s="24" t="str">
        <f>_xlfn.XLOOKUP(B2020,'[5]cells down 02052026 13h50'!$B:$B,'[5]cells down 02052026 13h50'!$R:$R,"")</f>
        <v/>
      </c>
      <c r="AW2020" s="24" t="str">
        <f>_xlfn.XLOOKUP(B2020,'[5]cells down 02052026 13h50'!$B:$B,'[5]cells down 02052026 13h50'!$R:$R,"")</f>
        <v/>
      </c>
      <c r="AX2020" s="24" t="str">
        <f>_xlfn.XLOOKUP(B2020,'[6]cell downs 03052026 8h40 '!$B:$B,'[6]cell downs 03052026 8h40 '!$R:$R,"")</f>
        <v/>
      </c>
      <c r="AY2020" s="24" t="str">
        <f>_xlfn.XLOOKUP(B2020,'[7]ALL SITES DOWN'!$D:$D,'[7]ALL SITES DOWN'!$J:$J,"")</f>
        <v/>
      </c>
      <c r="AZ2020" s="24" t="str">
        <f>_xlfn.XLOOKUP(B2020,'[8]ALL SITES DOWN'!$D:$D,'[8]ALL SITES DOWN'!$J:$J,"")</f>
        <v/>
      </c>
      <c r="BA2020" s="9" t="str">
        <f>_xlfn.XLOOKUP(B2020,[9]sheet1!$AC:$AC,[9]sheet1!$AF:$AF,"")</f>
        <v/>
      </c>
      <c r="BB2020" s="14" t="s">
        <v>5537</v>
      </c>
      <c r="BC2020" s="14" t="s">
        <v>5537</v>
      </c>
      <c r="BD2020" s="14" t="str">
        <f>_xlfn.XLOOKUP(B2020,'[10]cell downs 18042026 17h'!$B:$B,'[10]cell downs 18042026 17h'!$B:$B,"")</f>
        <v/>
      </c>
      <c r="BE2020" s="14" t="str">
        <f>_xlfn.XLOOKUP(B2020,'[11]Cells Huawei 19042026 15h'!$B:$B,'[11]Cells Huawei 19042026 15h'!$B:$B,"")</f>
        <v/>
      </c>
      <c r="BF2020" s="9" t="str">
        <f>_xlfn.XLOOKUP(B2020,'[12]cells down 19042026 9H40'!$B:$B,'[12]cells down 19042026 9H40'!$B:$B,"")</f>
        <v/>
      </c>
      <c r="BG2020" s="9" t="s">
        <v>5537</v>
      </c>
      <c r="BH2020" s="9" t="s">
        <v>5537</v>
      </c>
    </row>
    <row r="2021" spans="1:60" s="9" customFormat="1" x14ac:dyDescent="0.3">
      <c r="A2021" s="1" t="s">
        <v>4435</v>
      </c>
      <c r="B2021" s="8" t="s">
        <v>4436</v>
      </c>
      <c r="C2021" s="3" t="str">
        <f>_xlfn.XLOOKUP(B2021,'[1]daily break down'!$D:$D,'[1]daily break down'!$E:$E,"")</f>
        <v>Douala</v>
      </c>
      <c r="D2021" s="1" t="s">
        <v>11</v>
      </c>
      <c r="E2021" s="1" t="s">
        <v>145</v>
      </c>
      <c r="F2021" s="3" t="s">
        <v>31</v>
      </c>
      <c r="G2021" s="1" t="s">
        <v>32</v>
      </c>
      <c r="H2021" s="42" t="str">
        <f>_xlfn.XLOOKUP(B2021,[2]CALCULATION!$B:$B,[2]CALCULATION!$H:$H,"")</f>
        <v>ZTE</v>
      </c>
      <c r="I2021" s="34">
        <v>0</v>
      </c>
      <c r="J2021" s="34">
        <v>0</v>
      </c>
      <c r="K2021" s="34">
        <v>0</v>
      </c>
      <c r="L2021" s="34">
        <v>0</v>
      </c>
      <c r="M2021" s="34">
        <v>0</v>
      </c>
      <c r="N2021" s="34">
        <v>0</v>
      </c>
      <c r="O2021" s="34">
        <v>0</v>
      </c>
      <c r="P2021" s="34">
        <v>0</v>
      </c>
      <c r="Q2021" s="34">
        <v>0.10276572126483552</v>
      </c>
      <c r="R2021" s="34">
        <v>0</v>
      </c>
      <c r="S2021" s="35">
        <v>0</v>
      </c>
      <c r="T2021" s="35">
        <v>0</v>
      </c>
      <c r="U2021" s="35">
        <v>0</v>
      </c>
      <c r="V2021" s="35">
        <v>0</v>
      </c>
      <c r="W2021" s="35">
        <v>0</v>
      </c>
      <c r="X2021" s="35">
        <v>0</v>
      </c>
      <c r="Y2021" s="35">
        <v>0</v>
      </c>
      <c r="Z2021" s="35">
        <v>0</v>
      </c>
      <c r="AA2021" s="35">
        <v>0</v>
      </c>
      <c r="AB2021" s="35">
        <v>0</v>
      </c>
      <c r="AC2021" s="35">
        <v>0</v>
      </c>
      <c r="AD2021" s="35">
        <v>0</v>
      </c>
      <c r="AE2021" s="58" t="s">
        <v>5560</v>
      </c>
      <c r="AF2021" s="58"/>
      <c r="AG2021" s="57" t="str" cm="1">
        <f t="array" ref="AG2021">IFERROR(_xlfn.IFS(
AI2021="MPR ISSUE","PDH",
AI2021="BSS Hardware Issue","BSS",
AI2021="Sites strategiques, MLL, Pylone, etc.","ENVTECH",
AI2021="AKTIVCO DEFAUT GE &amp; POWER Cabinet","AKTIVCO",
AI2021="AKTIVCO Coupure ENEO &amp; Baisse de tension","AKTIVCO GRID ONLY",
AI2021="Coupure ENEO &amp; Baisse de tension","IHS GRID ONLY",
AI2021="Defaut GE &amp; POWER Cabinet","IHS",
AI2021="Sharing","Partners",
AI2021="Sites strategiques &amp; DataCenter","SST &amp; DC",
AI2021="Exclu","Exclu",
AI2021="SAT","SAT",
AI2021="SPARE-ISSUE","SPARE-ISSUE",
AI2021="Fiber CAmtel","TRANS_FO_CAMTEL",
AI2021="Fiber AOF","Fiber AOF",
AI2021="Projet OCM (HUAWEI)","TRAVAUX-HUAWEI",
AI2021="Projet OCM (NOKIA)","TRAVAUX-NOKIA",
AI2021="ACCESS-ISSUE","ACCESS-ISSUE",
AI2021="Projet OCM (ZTE, NOKIA, autres projets)","TRAVAUX OCM",
AI2021="No root CAuse","No root cause",
AI2021="ODU HS","PDH",
AI2021="IP &amp; VLAN","PDH",
AI2021="Warehouse HUAWEI","SPARE-ISSUE",
AI2021="SPARE-HS","SPARE-ISSUE",
AI2021="Power Telco","BSS",AI2021="no impacts","no impacts"
),"")</f>
        <v>no impacts</v>
      </c>
      <c r="AH2021" s="57" t="str" cm="1">
        <f t="array" ref="AH2021">IFERROR(_xlfn.IFS(
AI2021="MPR ISSUE","TX ISSUE",
AI2021="BSS Hardware Issue","RAN ISSUE",
AI2021="Sites strategiques, MLL, Pylone, etc.","ENVTECH",
AI2021="AKTIVCO DEFAUT GE &amp; POWER Cabinet","POWER ISSUE",
AI2021="AKTIVCO Coupure ENEO &amp; Baisse de tension","POWER ISSUE",
AI2021="Coupure ENEO &amp; Baisse de tension","POWER ISSUE",
AI2021="Defaut GE &amp; POWER Cabinet","POWER ISSUE",
AI2021="Sharing","POWER ISSUE",
AI2021="Sites strategiques &amp; DataCenter","POWER ISSUE",
AI2021="Exclu","Exclu",
AI2021="SAT","TX ISSUE",
AI2021="SPARE-ISSUE","SPARE-ISSUE",
AI2021="Fiber CAmtel","TX ISSUE",
AI2021="Fiber AOF","TX ISSUE",
AI2021="Projet OCM (HUAWEI)","TRAVAUX-HUAWEI",
AI2021="Projet OCM (NOKIA)","TRAVAUX -NOKIA",
AI2021="ACCESS-ISSUE","ACCESS-ISSUE",
AI2021="Projet OCM (ZTE, NOKIA, autres projets)","TRAVAUX OCM",
AI2021="No root CAuse","No root cause",
AI2021="ODU HS","TX ISSUE",
AI2021="IP &amp; VLAN","TX ISSUE",
AI2021="Warehouse HUAWEI","SPARE-ISSUE",
AI2021="SPARE-HS","SPARE-ISSUE",
AI2021="Power Telco","RAN ISSUE",AI2021="no impacts","no impacts"
),"")</f>
        <v>no impacts</v>
      </c>
      <c r="AI2021" s="85" t="s">
        <v>5998</v>
      </c>
      <c r="AJ2021" s="57" t="str" cm="1">
        <f t="array" ref="AJ2021">IFERROR(_xlfn.IFS(
AI2021="MPR ISSUE","ACTIVE",
AI2021="BSS Hardware Issue","ACTIVE",
AI2021="Sites strategiques, MLL, Pylone, etc.","PASSIVE",
AI2021="AKTIVCO DEFAUT GE &amp; POWER Cabinet","PASSIVE",
AI2021="AKTIVCO Coupure ENEO &amp; Baisse de tension","PASSIVE",
AI2021="Coupure ENEO &amp; Baisse de tension","PASSIVE",
AI2021="Defaut GE &amp; POWER Cabinet","PASSIVE",
AI2021="Sharing","PASSIVE",
AI2021="Sites strategiques &amp; DataCenter","PASSIVE",
AI2021="Exclu","Exclu",
AI2021="SAT","ACTIVE",
AI2021="SPARE-ISSUE","SPARE-ISSUE",
AI2021="Fiber CAmtel","ACTIVE",
AI2021="Fiber AOF","ACTIVE",
AI2021="Projet OCM (HUAWEI)","PLANNED WORKS",
AI2021="Projet OCM (NOKIA)","PLANNED WORKS",
AI2021="ACCESS-ISSUE","ACCESS-ISSUE",
AI2021="Projet OCM (ZTE, NOKIA, autres projets)","PLANNED WORKS",
AI2021="No root CAuse","No root cause",
AI2021="ODU HS","ACTIVE",
AI2021="IP &amp; VLAN","ACTIVE",
AI2021="Warehouse HUAWEI","SPARE-ISSUE",
AI2021="SPARE-HS","SPARE-ISSUE",
AI2021="Power Telco","ACTIVE", AI2021="no impacts","no impacts"
),"")</f>
        <v>no impacts</v>
      </c>
      <c r="AK2021" s="23" t="s">
        <v>5537</v>
      </c>
      <c r="AL2021" s="23" t="str">
        <f t="shared" si="56"/>
        <v>LIT_034</v>
      </c>
      <c r="AN2021" s="9" t="s">
        <v>5537</v>
      </c>
      <c r="AO2021" s="23" t="str">
        <f>_xlfn.XLOOKUP(B2021,'INCIDENT-05-03-2026'!E:E,'INCIDENT-05-03-2026'!F:F,"")</f>
        <v/>
      </c>
      <c r="AP2021" s="7" t="s">
        <v>5537</v>
      </c>
      <c r="AQ2021" s="6"/>
      <c r="AR2021" s="7"/>
      <c r="AS2021" s="3" t="str">
        <f>_xlfn.XLOOKUP(B2021,'[3]tt num | region | site id'!$C:$C,'[3]tt num | region | site id'!$Q:$Q,"")</f>
        <v/>
      </c>
      <c r="AT2021" s="24" t="str">
        <f>_xlfn.XLOOKUP(B2021,'[4]Cells Huawei 03052026 12h'!$B:$B,'[4]Cells Huawei 03052026 12h'!$T:$T,"")</f>
        <v/>
      </c>
      <c r="AU2021" s="24" t="str">
        <f>_xlfn.XLOOKUP(B2021,'[5]cells down 02052026 8h50'!$B:$B,'[5]cells down 02052026 8h50'!$R:$R,"")</f>
        <v/>
      </c>
      <c r="AV2021" s="24" t="str">
        <f>_xlfn.XLOOKUP(B2021,'[5]cells down 02052026 13h50'!$B:$B,'[5]cells down 02052026 13h50'!$R:$R,"")</f>
        <v/>
      </c>
      <c r="AW2021" s="24" t="str">
        <f>_xlfn.XLOOKUP(B2021,'[5]cells down 02052026 13h50'!$B:$B,'[5]cells down 02052026 13h50'!$R:$R,"")</f>
        <v/>
      </c>
      <c r="AX2021" s="24" t="str">
        <f>_xlfn.XLOOKUP(B2021,'[6]cell downs 03052026 8h40 '!$B:$B,'[6]cell downs 03052026 8h40 '!$R:$R,"")</f>
        <v/>
      </c>
      <c r="AY2021" s="24" t="str">
        <f>_xlfn.XLOOKUP(B2021,'[7]ALL SITES DOWN'!$D:$D,'[7]ALL SITES DOWN'!$J:$J,"")</f>
        <v/>
      </c>
      <c r="AZ2021" s="24" t="str">
        <f>_xlfn.XLOOKUP(B2021,'[8]ALL SITES DOWN'!$D:$D,'[8]ALL SITES DOWN'!$J:$J,"")</f>
        <v/>
      </c>
      <c r="BA2021" s="9" t="str">
        <f>_xlfn.XLOOKUP(B2021,[9]sheet1!$AC:$AC,[9]sheet1!$AF:$AF,"")</f>
        <v/>
      </c>
      <c r="BB2021" s="14" t="s">
        <v>5537</v>
      </c>
      <c r="BC2021" s="14" t="s">
        <v>5537</v>
      </c>
      <c r="BD2021" s="14" t="str">
        <f>_xlfn.XLOOKUP(B2021,'[10]cell downs 18042026 17h'!$B:$B,'[10]cell downs 18042026 17h'!$B:$B,"")</f>
        <v/>
      </c>
      <c r="BE2021" s="14" t="str">
        <f>_xlfn.XLOOKUP(B2021,'[11]Cells Huawei 19042026 15h'!$B:$B,'[11]Cells Huawei 19042026 15h'!$B:$B,"")</f>
        <v/>
      </c>
      <c r="BF2021" s="9" t="str">
        <f>_xlfn.XLOOKUP(B2021,'[12]cells down 19042026 9H40'!$B:$B,'[12]cells down 19042026 9H40'!$B:$B,"")</f>
        <v/>
      </c>
      <c r="BG2021" s="9" t="s">
        <v>4436</v>
      </c>
      <c r="BH2021" s="9" t="s">
        <v>318</v>
      </c>
    </row>
    <row r="2022" spans="1:60" s="9" customFormat="1" x14ac:dyDescent="0.3">
      <c r="A2022" s="1" t="s">
        <v>4711</v>
      </c>
      <c r="B2022" s="8" t="s">
        <v>4712</v>
      </c>
      <c r="C2022" s="3" t="str">
        <f>_xlfn.XLOOKUP(B2022,'[1]daily break down'!$D:$D,'[1]daily break down'!$E:$E,"")</f>
        <v>CENTRE</v>
      </c>
      <c r="D2022" s="1" t="s">
        <v>11</v>
      </c>
      <c r="E2022" s="1" t="s">
        <v>12</v>
      </c>
      <c r="F2022" s="3" t="s">
        <v>37</v>
      </c>
      <c r="G2022" s="1" t="s">
        <v>4152</v>
      </c>
      <c r="H2022" s="42" t="str">
        <f>_xlfn.XLOOKUP(B2022,[2]CALCULATION!$B:$B,[2]CALCULATION!$H:$H,"")</f>
        <v>ZTE</v>
      </c>
      <c r="I2022" s="34">
        <v>0</v>
      </c>
      <c r="J2022" s="34">
        <v>0</v>
      </c>
      <c r="K2022" s="34">
        <v>0</v>
      </c>
      <c r="L2022" s="34">
        <v>0</v>
      </c>
      <c r="M2022" s="34">
        <v>0</v>
      </c>
      <c r="N2022" s="34">
        <v>0</v>
      </c>
      <c r="O2022" s="34">
        <v>0</v>
      </c>
      <c r="P2022" s="34">
        <v>0</v>
      </c>
      <c r="Q2022" s="34">
        <v>0</v>
      </c>
      <c r="R2022" s="34">
        <v>0</v>
      </c>
      <c r="S2022" s="35">
        <v>0</v>
      </c>
      <c r="T2022" s="35">
        <v>0</v>
      </c>
      <c r="U2022" s="35">
        <v>0</v>
      </c>
      <c r="V2022" s="35">
        <v>0</v>
      </c>
      <c r="W2022" s="35">
        <v>0</v>
      </c>
      <c r="X2022" s="35">
        <v>0</v>
      </c>
      <c r="Y2022" s="35">
        <v>0</v>
      </c>
      <c r="Z2022" s="35">
        <v>0</v>
      </c>
      <c r="AA2022" s="35">
        <v>0</v>
      </c>
      <c r="AB2022" s="35">
        <v>0</v>
      </c>
      <c r="AC2022" s="35">
        <v>0</v>
      </c>
      <c r="AD2022" s="35">
        <v>0</v>
      </c>
      <c r="AE2022" s="58" t="s">
        <v>5560</v>
      </c>
      <c r="AF2022" s="58"/>
      <c r="AG2022" s="57" t="str" cm="1">
        <f t="array" ref="AG2022">IFERROR(_xlfn.IFS(
AI2022="MPR ISSUE","PDH",
AI2022="BSS Hardware Issue","BSS",
AI2022="Sites strategiques, MLL, Pylone, etc.","ENVTECH",
AI2022="AKTIVCO DEFAUT GE &amp; POWER Cabinet","AKTIVCO",
AI2022="AKTIVCO Coupure ENEO &amp; Baisse de tension","AKTIVCO GRID ONLY",
AI2022="Coupure ENEO &amp; Baisse de tension","IHS GRID ONLY",
AI2022="Defaut GE &amp; POWER Cabinet","IHS",
AI2022="Sharing","Partners",
AI2022="Sites strategiques &amp; DataCenter","SST &amp; DC",
AI2022="Exclu","Exclu",
AI2022="SAT","SAT",
AI2022="SPARE-ISSUE","SPARE-ISSUE",
AI2022="Fiber CAmtel","TRANS_FO_CAMTEL",
AI2022="Fiber AOF","Fiber AOF",
AI2022="Projet OCM (HUAWEI)","TRAVAUX-HUAWEI",
AI2022="Projet OCM (NOKIA)","TRAVAUX-NOKIA",
AI2022="ACCESS-ISSUE","ACCESS-ISSUE",
AI2022="Projet OCM (ZTE, NOKIA, autres projets)","TRAVAUX OCM",
AI2022="No root CAuse","No root cause",
AI2022="ODU HS","PDH",
AI2022="IP &amp; VLAN","PDH",
AI2022="Warehouse HUAWEI","SPARE-ISSUE",
AI2022="SPARE-HS","SPARE-ISSUE",
AI2022="Power Telco","BSS",AI2022="no impacts","no impacts"
),"")</f>
        <v>no impacts</v>
      </c>
      <c r="AH2022" s="57" t="str" cm="1">
        <f t="array" ref="AH2022">IFERROR(_xlfn.IFS(
AI2022="MPR ISSUE","TX ISSUE",
AI2022="BSS Hardware Issue","RAN ISSUE",
AI2022="Sites strategiques, MLL, Pylone, etc.","ENVTECH",
AI2022="AKTIVCO DEFAUT GE &amp; POWER Cabinet","POWER ISSUE",
AI2022="AKTIVCO Coupure ENEO &amp; Baisse de tension","POWER ISSUE",
AI2022="Coupure ENEO &amp; Baisse de tension","POWER ISSUE",
AI2022="Defaut GE &amp; POWER Cabinet","POWER ISSUE",
AI2022="Sharing","POWER ISSUE",
AI2022="Sites strategiques &amp; DataCenter","POWER ISSUE",
AI2022="Exclu","Exclu",
AI2022="SAT","TX ISSUE",
AI2022="SPARE-ISSUE","SPARE-ISSUE",
AI2022="Fiber CAmtel","TX ISSUE",
AI2022="Fiber AOF","TX ISSUE",
AI2022="Projet OCM (HUAWEI)","TRAVAUX-HUAWEI",
AI2022="Projet OCM (NOKIA)","TRAVAUX -NOKIA",
AI2022="ACCESS-ISSUE","ACCESS-ISSUE",
AI2022="Projet OCM (ZTE, NOKIA, autres projets)","TRAVAUX OCM",
AI2022="No root CAuse","No root cause",
AI2022="ODU HS","TX ISSUE",
AI2022="IP &amp; VLAN","TX ISSUE",
AI2022="Warehouse HUAWEI","SPARE-ISSUE",
AI2022="SPARE-HS","SPARE-ISSUE",
AI2022="Power Telco","RAN ISSUE",AI2022="no impacts","no impacts"
),"")</f>
        <v>no impacts</v>
      </c>
      <c r="AI2022" s="85" t="s">
        <v>5998</v>
      </c>
      <c r="AJ2022" s="57" t="str" cm="1">
        <f t="array" ref="AJ2022">IFERROR(_xlfn.IFS(
AI2022="MPR ISSUE","ACTIVE",
AI2022="BSS Hardware Issue","ACTIVE",
AI2022="Sites strategiques, MLL, Pylone, etc.","PASSIVE",
AI2022="AKTIVCO DEFAUT GE &amp; POWER Cabinet","PASSIVE",
AI2022="AKTIVCO Coupure ENEO &amp; Baisse de tension","PASSIVE",
AI2022="Coupure ENEO &amp; Baisse de tension","PASSIVE",
AI2022="Defaut GE &amp; POWER Cabinet","PASSIVE",
AI2022="Sharing","PASSIVE",
AI2022="Sites strategiques &amp; DataCenter","PASSIVE",
AI2022="Exclu","Exclu",
AI2022="SAT","ACTIVE",
AI2022="SPARE-ISSUE","SPARE-ISSUE",
AI2022="Fiber CAmtel","ACTIVE",
AI2022="Fiber AOF","ACTIVE",
AI2022="Projet OCM (HUAWEI)","PLANNED WORKS",
AI2022="Projet OCM (NOKIA)","PLANNED WORKS",
AI2022="ACCESS-ISSUE","ACCESS-ISSUE",
AI2022="Projet OCM (ZTE, NOKIA, autres projets)","PLANNED WORKS",
AI2022="No root CAuse","No root cause",
AI2022="ODU HS","ACTIVE",
AI2022="IP &amp; VLAN","ACTIVE",
AI2022="Warehouse HUAWEI","SPARE-ISSUE",
AI2022="SPARE-HS","SPARE-ISSUE",
AI2022="Power Telco","ACTIVE", AI2022="no impacts","no impacts"
),"")</f>
        <v>no impacts</v>
      </c>
      <c r="AK2022" s="23" t="s">
        <v>5537</v>
      </c>
      <c r="AL2022" s="23" t="str">
        <f t="shared" si="56"/>
        <v>CTR_152</v>
      </c>
      <c r="AN2022" s="9" t="s">
        <v>5537</v>
      </c>
      <c r="AO2022" s="23" t="str">
        <f>_xlfn.XLOOKUP(B2022,'INCIDENT-05-03-2026'!E:E,'INCIDENT-05-03-2026'!F:F,"")</f>
        <v/>
      </c>
      <c r="AP2022" s="7" t="s">
        <v>5537</v>
      </c>
      <c r="AQ2022" s="6"/>
      <c r="AR2022" s="7"/>
      <c r="AS2022" s="3" t="str">
        <f>_xlfn.XLOOKUP(B2022,'[3]tt num | region | site id'!$C:$C,'[3]tt num | region | site id'!$Q:$Q,"")</f>
        <v/>
      </c>
      <c r="AT2022" s="24" t="str">
        <f>_xlfn.XLOOKUP(B2022,'[4]Cells Huawei 03052026 12h'!$B:$B,'[4]Cells Huawei 03052026 12h'!$T:$T,"")</f>
        <v/>
      </c>
      <c r="AU2022" s="24" t="str">
        <f>_xlfn.XLOOKUP(B2022,'[5]cells down 02052026 8h50'!$B:$B,'[5]cells down 02052026 8h50'!$R:$R,"")</f>
        <v/>
      </c>
      <c r="AV2022" s="24" t="str">
        <f>_xlfn.XLOOKUP(B2022,'[5]cells down 02052026 13h50'!$B:$B,'[5]cells down 02052026 13h50'!$R:$R,"")</f>
        <v/>
      </c>
      <c r="AW2022" s="24" t="str">
        <f>_xlfn.XLOOKUP(B2022,'[5]cells down 02052026 13h50'!$B:$B,'[5]cells down 02052026 13h50'!$R:$R,"")</f>
        <v/>
      </c>
      <c r="AX2022" s="24" t="str">
        <f>_xlfn.XLOOKUP(B2022,'[6]cell downs 03052026 8h40 '!$B:$B,'[6]cell downs 03052026 8h40 '!$R:$R,"")</f>
        <v/>
      </c>
      <c r="AY2022" s="24" t="str">
        <f>_xlfn.XLOOKUP(B2022,'[7]ALL SITES DOWN'!$D:$D,'[7]ALL SITES DOWN'!$J:$J,"")</f>
        <v/>
      </c>
      <c r="AZ2022" s="24" t="str">
        <f>_xlfn.XLOOKUP(B2022,'[8]ALL SITES DOWN'!$D:$D,'[8]ALL SITES DOWN'!$J:$J,"")</f>
        <v/>
      </c>
      <c r="BA2022" s="9" t="str">
        <f>_xlfn.XLOOKUP(B2022,[9]sheet1!$AC:$AC,[9]sheet1!$AF:$AF,"")</f>
        <v/>
      </c>
      <c r="BB2022" s="14" t="s">
        <v>5537</v>
      </c>
      <c r="BC2022" s="14" t="s">
        <v>5537</v>
      </c>
      <c r="BD2022" s="14" t="str">
        <f>_xlfn.XLOOKUP(B2022,'[10]cell downs 18042026 17h'!$B:$B,'[10]cell downs 18042026 17h'!$B:$B,"")</f>
        <v/>
      </c>
      <c r="BE2022" s="14" t="str">
        <f>_xlfn.XLOOKUP(B2022,'[11]Cells Huawei 19042026 15h'!$B:$B,'[11]Cells Huawei 19042026 15h'!$B:$B,"")</f>
        <v/>
      </c>
      <c r="BF2022" s="9" t="str">
        <f>_xlfn.XLOOKUP(B2022,'[12]cells down 19042026 9H40'!$B:$B,'[12]cells down 19042026 9H40'!$B:$B,"")</f>
        <v/>
      </c>
      <c r="BG2022" s="9" t="s">
        <v>4712</v>
      </c>
      <c r="BH2022" s="9" t="s">
        <v>5537</v>
      </c>
    </row>
    <row r="2023" spans="1:60" s="9" customFormat="1" x14ac:dyDescent="0.3">
      <c r="A2023" s="2" t="s">
        <v>3647</v>
      </c>
      <c r="B2023" s="8" t="s">
        <v>3648</v>
      </c>
      <c r="C2023" s="3" t="str">
        <f>_xlfn.XLOOKUP(B2023,'[1]daily break down'!$D:$D,'[1]daily break down'!$E:$E,"")</f>
        <v>CENTRE</v>
      </c>
      <c r="D2023" s="1" t="s">
        <v>21</v>
      </c>
      <c r="E2023" s="1" t="s">
        <v>36</v>
      </c>
      <c r="F2023" s="3" t="s">
        <v>37</v>
      </c>
      <c r="G2023" s="1" t="s">
        <v>3649</v>
      </c>
      <c r="H2023" s="42" t="str">
        <f>_xlfn.XLOOKUP(B2023,[2]CALCULATION!$B:$B,[2]CALCULATION!$H:$H,"")</f>
        <v>ZTE</v>
      </c>
      <c r="I2023" s="34">
        <v>0</v>
      </c>
      <c r="J2023" s="34">
        <v>0</v>
      </c>
      <c r="K2023" s="34">
        <v>0</v>
      </c>
      <c r="L2023" s="34">
        <v>0</v>
      </c>
      <c r="M2023" s="34">
        <v>0</v>
      </c>
      <c r="N2023" s="34">
        <v>0</v>
      </c>
      <c r="O2023" s="34">
        <v>0</v>
      </c>
      <c r="P2023" s="34">
        <v>0</v>
      </c>
      <c r="Q2023" s="34">
        <v>0</v>
      </c>
      <c r="R2023" s="34">
        <v>0</v>
      </c>
      <c r="S2023" s="35">
        <v>0</v>
      </c>
      <c r="T2023" s="35">
        <v>0</v>
      </c>
      <c r="U2023" s="35">
        <v>0</v>
      </c>
      <c r="V2023" s="35">
        <v>0</v>
      </c>
      <c r="W2023" s="35">
        <v>0</v>
      </c>
      <c r="X2023" s="35">
        <v>0</v>
      </c>
      <c r="Y2023" s="35">
        <v>0</v>
      </c>
      <c r="Z2023" s="35">
        <v>0</v>
      </c>
      <c r="AA2023" s="35">
        <v>0</v>
      </c>
      <c r="AB2023" s="35">
        <v>0</v>
      </c>
      <c r="AC2023" s="35">
        <v>0</v>
      </c>
      <c r="AD2023" s="35">
        <v>0</v>
      </c>
      <c r="AE2023" s="58" t="s">
        <v>5560</v>
      </c>
      <c r="AF2023" s="58"/>
      <c r="AG2023" s="57" t="str" cm="1">
        <f t="array" ref="AG2023">IFERROR(_xlfn.IFS(
AI2023="MPR ISSUE","PDH",
AI2023="BSS Hardware Issue","BSS",
AI2023="Sites strategiques, MLL, Pylone, etc.","ENVTECH",
AI2023="AKTIVCO DEFAUT GE &amp; POWER Cabinet","AKTIVCO",
AI2023="AKTIVCO Coupure ENEO &amp; Baisse de tension","AKTIVCO GRID ONLY",
AI2023="Coupure ENEO &amp; Baisse de tension","IHS GRID ONLY",
AI2023="Defaut GE &amp; POWER Cabinet","IHS",
AI2023="Sharing","Partners",
AI2023="Sites strategiques &amp; DataCenter","SST &amp; DC",
AI2023="Exclu","Exclu",
AI2023="SAT","SAT",
AI2023="SPARE-ISSUE","SPARE-ISSUE",
AI2023="Fiber CAmtel","TRANS_FO_CAMTEL",
AI2023="Fiber AOF","Fiber AOF",
AI2023="Projet OCM (HUAWEI)","TRAVAUX-HUAWEI",
AI2023="Projet OCM (NOKIA)","TRAVAUX-NOKIA",
AI2023="ACCESS-ISSUE","ACCESS-ISSUE",
AI2023="Projet OCM (ZTE, NOKIA, autres projets)","TRAVAUX OCM",
AI2023="No root CAuse","No root cause",
AI2023="ODU HS","PDH",
AI2023="IP &amp; VLAN","PDH",
AI2023="Warehouse HUAWEI","SPARE-ISSUE",
AI2023="SPARE-HS","SPARE-ISSUE",
AI2023="Power Telco","BSS",AI2023="no impacts","no impacts"
),"")</f>
        <v>no impacts</v>
      </c>
      <c r="AH2023" s="57" t="str" cm="1">
        <f t="array" ref="AH2023">IFERROR(_xlfn.IFS(
AI2023="MPR ISSUE","TX ISSUE",
AI2023="BSS Hardware Issue","RAN ISSUE",
AI2023="Sites strategiques, MLL, Pylone, etc.","ENVTECH",
AI2023="AKTIVCO DEFAUT GE &amp; POWER Cabinet","POWER ISSUE",
AI2023="AKTIVCO Coupure ENEO &amp; Baisse de tension","POWER ISSUE",
AI2023="Coupure ENEO &amp; Baisse de tension","POWER ISSUE",
AI2023="Defaut GE &amp; POWER Cabinet","POWER ISSUE",
AI2023="Sharing","POWER ISSUE",
AI2023="Sites strategiques &amp; DataCenter","POWER ISSUE",
AI2023="Exclu","Exclu",
AI2023="SAT","TX ISSUE",
AI2023="SPARE-ISSUE","SPARE-ISSUE",
AI2023="Fiber CAmtel","TX ISSUE",
AI2023="Fiber AOF","TX ISSUE",
AI2023="Projet OCM (HUAWEI)","TRAVAUX-HUAWEI",
AI2023="Projet OCM (NOKIA)","TRAVAUX -NOKIA",
AI2023="ACCESS-ISSUE","ACCESS-ISSUE",
AI2023="Projet OCM (ZTE, NOKIA, autres projets)","TRAVAUX OCM",
AI2023="No root CAuse","No root cause",
AI2023="ODU HS","TX ISSUE",
AI2023="IP &amp; VLAN","TX ISSUE",
AI2023="Warehouse HUAWEI","SPARE-ISSUE",
AI2023="SPARE-HS","SPARE-ISSUE",
AI2023="Power Telco","RAN ISSUE",AI2023="no impacts","no impacts"
),"")</f>
        <v>no impacts</v>
      </c>
      <c r="AI2023" s="85" t="s">
        <v>5998</v>
      </c>
      <c r="AJ2023" s="57" t="str" cm="1">
        <f t="array" ref="AJ2023">IFERROR(_xlfn.IFS(
AI2023="MPR ISSUE","ACTIVE",
AI2023="BSS Hardware Issue","ACTIVE",
AI2023="Sites strategiques, MLL, Pylone, etc.","PASSIVE",
AI2023="AKTIVCO DEFAUT GE &amp; POWER Cabinet","PASSIVE",
AI2023="AKTIVCO Coupure ENEO &amp; Baisse de tension","PASSIVE",
AI2023="Coupure ENEO &amp; Baisse de tension","PASSIVE",
AI2023="Defaut GE &amp; POWER Cabinet","PASSIVE",
AI2023="Sharing","PASSIVE",
AI2023="Sites strategiques &amp; DataCenter","PASSIVE",
AI2023="Exclu","Exclu",
AI2023="SAT","ACTIVE",
AI2023="SPARE-ISSUE","SPARE-ISSUE",
AI2023="Fiber CAmtel","ACTIVE",
AI2023="Fiber AOF","ACTIVE",
AI2023="Projet OCM (HUAWEI)","PLANNED WORKS",
AI2023="Projet OCM (NOKIA)","PLANNED WORKS",
AI2023="ACCESS-ISSUE","ACCESS-ISSUE",
AI2023="Projet OCM (ZTE, NOKIA, autres projets)","PLANNED WORKS",
AI2023="No root CAuse","No root cause",
AI2023="ODU HS","ACTIVE",
AI2023="IP &amp; VLAN","ACTIVE",
AI2023="Warehouse HUAWEI","SPARE-ISSUE",
AI2023="SPARE-HS","SPARE-ISSUE",
AI2023="Power Telco","ACTIVE", AI2023="no impacts","no impacts"
),"")</f>
        <v>no impacts</v>
      </c>
      <c r="AK2023" s="23" t="s">
        <v>5537</v>
      </c>
      <c r="AL2023" s="23" t="str">
        <f t="shared" si="56"/>
        <v>CTR_835</v>
      </c>
      <c r="AN2023" s="9" t="s">
        <v>5537</v>
      </c>
      <c r="AO2023" s="23" t="str">
        <f>_xlfn.XLOOKUP(B2023,'INCIDENT-05-03-2026'!E:E,'INCIDENT-05-03-2026'!F:F,"")</f>
        <v/>
      </c>
      <c r="AP2023" s="7" t="s">
        <v>5537</v>
      </c>
      <c r="AQ2023" s="6"/>
      <c r="AR2023" s="7"/>
      <c r="AS2023" s="3" t="str">
        <f>_xlfn.XLOOKUP(B2023,'[3]tt num | region | site id'!$C:$C,'[3]tt num | region | site id'!$Q:$Q,"")</f>
        <v/>
      </c>
      <c r="AT2023" s="24" t="str">
        <f>_xlfn.XLOOKUP(B2023,'[4]Cells Huawei 03052026 12h'!$B:$B,'[4]Cells Huawei 03052026 12h'!$T:$T,"")</f>
        <v/>
      </c>
      <c r="AU2023" s="24" t="str">
        <f>_xlfn.XLOOKUP(B2023,'[5]cells down 02052026 8h50'!$B:$B,'[5]cells down 02052026 8h50'!$R:$R,"")</f>
        <v/>
      </c>
      <c r="AV2023" s="24" t="str">
        <f>_xlfn.XLOOKUP(B2023,'[5]cells down 02052026 13h50'!$B:$B,'[5]cells down 02052026 13h50'!$R:$R,"")</f>
        <v/>
      </c>
      <c r="AW2023" s="24" t="str">
        <f>_xlfn.XLOOKUP(B2023,'[5]cells down 02052026 13h50'!$B:$B,'[5]cells down 02052026 13h50'!$R:$R,"")</f>
        <v/>
      </c>
      <c r="AX2023" s="24" t="str">
        <f>_xlfn.XLOOKUP(B2023,'[6]cell downs 03052026 8h40 '!$B:$B,'[6]cell downs 03052026 8h40 '!$R:$R,"")</f>
        <v/>
      </c>
      <c r="AY2023" s="24" t="str">
        <f>_xlfn.XLOOKUP(B2023,'[7]ALL SITES DOWN'!$D:$D,'[7]ALL SITES DOWN'!$J:$J,"")</f>
        <v/>
      </c>
      <c r="AZ2023" s="24" t="str">
        <f>_xlfn.XLOOKUP(B2023,'[8]ALL SITES DOWN'!$D:$D,'[8]ALL SITES DOWN'!$J:$J,"")</f>
        <v/>
      </c>
      <c r="BA2023" s="9" t="str">
        <f>_xlfn.XLOOKUP(B2023,[9]sheet1!$AC:$AC,[9]sheet1!$AF:$AF,"")</f>
        <v/>
      </c>
      <c r="BB2023" s="14" t="s">
        <v>5537</v>
      </c>
      <c r="BC2023" s="14" t="s">
        <v>5537</v>
      </c>
      <c r="BD2023" s="14" t="str">
        <f>_xlfn.XLOOKUP(B2023,'[10]cell downs 18042026 17h'!$B:$B,'[10]cell downs 18042026 17h'!$B:$B,"")</f>
        <v/>
      </c>
      <c r="BE2023" s="14" t="str">
        <f>_xlfn.XLOOKUP(B2023,'[11]Cells Huawei 19042026 15h'!$B:$B,'[11]Cells Huawei 19042026 15h'!$B:$B,"")</f>
        <v/>
      </c>
      <c r="BF2023" s="9" t="str">
        <f>_xlfn.XLOOKUP(B2023,'[12]cells down 19042026 9H40'!$B:$B,'[12]cells down 19042026 9H40'!$B:$B,"")</f>
        <v/>
      </c>
      <c r="BG2023" s="9" t="s">
        <v>5537</v>
      </c>
      <c r="BH2023" s="9" t="s">
        <v>154</v>
      </c>
    </row>
    <row r="2024" spans="1:60" s="9" customFormat="1" x14ac:dyDescent="0.3">
      <c r="A2024" s="1" t="s">
        <v>3779</v>
      </c>
      <c r="B2024" s="8" t="s">
        <v>3780</v>
      </c>
      <c r="C2024" s="3" t="str">
        <f>_xlfn.XLOOKUP(B2024,'[1]daily break down'!$D:$D,'[1]daily break down'!$E:$E,"")</f>
        <v>LITTORAL</v>
      </c>
      <c r="D2024" s="1" t="s">
        <v>21</v>
      </c>
      <c r="E2024" s="1" t="s">
        <v>30</v>
      </c>
      <c r="F2024" s="3" t="s">
        <v>31</v>
      </c>
      <c r="G2024" s="1" t="s">
        <v>3781</v>
      </c>
      <c r="H2024" s="42" t="str">
        <f>_xlfn.XLOOKUP(B2024,[2]CALCULATION!$B:$B,[2]CALCULATION!$H:$H,"")</f>
        <v>ZTE</v>
      </c>
      <c r="I2024" s="34">
        <v>0</v>
      </c>
      <c r="J2024" s="34">
        <v>0</v>
      </c>
      <c r="K2024" s="34">
        <v>0</v>
      </c>
      <c r="L2024" s="34">
        <v>0</v>
      </c>
      <c r="M2024" s="34">
        <v>0</v>
      </c>
      <c r="N2024" s="34">
        <v>0</v>
      </c>
      <c r="O2024" s="34">
        <v>0</v>
      </c>
      <c r="P2024" s="34">
        <v>0</v>
      </c>
      <c r="Q2024" s="34">
        <v>0</v>
      </c>
      <c r="R2024" s="34">
        <v>0</v>
      </c>
      <c r="S2024" s="35">
        <v>0</v>
      </c>
      <c r="T2024" s="35">
        <v>0</v>
      </c>
      <c r="U2024" s="35">
        <v>0</v>
      </c>
      <c r="V2024" s="35">
        <v>0</v>
      </c>
      <c r="W2024" s="35">
        <v>0</v>
      </c>
      <c r="X2024" s="35">
        <v>0</v>
      </c>
      <c r="Y2024" s="35">
        <v>0</v>
      </c>
      <c r="Z2024" s="35">
        <v>0</v>
      </c>
      <c r="AA2024" s="35">
        <v>0</v>
      </c>
      <c r="AB2024" s="35">
        <v>0</v>
      </c>
      <c r="AC2024" s="35">
        <v>0</v>
      </c>
      <c r="AD2024" s="35">
        <v>0</v>
      </c>
      <c r="AE2024" s="58" t="s">
        <v>5560</v>
      </c>
      <c r="AF2024" s="58"/>
      <c r="AG2024" s="57" t="str" cm="1">
        <f t="array" ref="AG2024">IFERROR(_xlfn.IFS(
AI2024="MPR ISSUE","PDH",
AI2024="BSS Hardware Issue","BSS",
AI2024="Sites strategiques, MLL, Pylone, etc.","ENVTECH",
AI2024="AKTIVCO DEFAUT GE &amp; POWER Cabinet","AKTIVCO",
AI2024="AKTIVCO Coupure ENEO &amp; Baisse de tension","AKTIVCO GRID ONLY",
AI2024="Coupure ENEO &amp; Baisse de tension","IHS GRID ONLY",
AI2024="Defaut GE &amp; POWER Cabinet","IHS",
AI2024="Sharing","Partners",
AI2024="Sites strategiques &amp; DataCenter","SST &amp; DC",
AI2024="Exclu","Exclu",
AI2024="SAT","SAT",
AI2024="SPARE-ISSUE","SPARE-ISSUE",
AI2024="Fiber CAmtel","TRANS_FO_CAMTEL",
AI2024="Fiber AOF","Fiber AOF",
AI2024="Projet OCM (HUAWEI)","TRAVAUX-HUAWEI",
AI2024="Projet OCM (NOKIA)","TRAVAUX-NOKIA",
AI2024="ACCESS-ISSUE","ACCESS-ISSUE",
AI2024="Projet OCM (ZTE, NOKIA, autres projets)","TRAVAUX OCM",
AI2024="No root CAuse","No root cause",
AI2024="ODU HS","PDH",
AI2024="IP &amp; VLAN","PDH",
AI2024="Warehouse HUAWEI","SPARE-ISSUE",
AI2024="SPARE-HS","SPARE-ISSUE",
AI2024="Power Telco","BSS",AI2024="no impacts","no impacts"
),"")</f>
        <v>no impacts</v>
      </c>
      <c r="AH2024" s="57" t="str" cm="1">
        <f t="array" ref="AH2024">IFERROR(_xlfn.IFS(
AI2024="MPR ISSUE","TX ISSUE",
AI2024="BSS Hardware Issue","RAN ISSUE",
AI2024="Sites strategiques, MLL, Pylone, etc.","ENVTECH",
AI2024="AKTIVCO DEFAUT GE &amp; POWER Cabinet","POWER ISSUE",
AI2024="AKTIVCO Coupure ENEO &amp; Baisse de tension","POWER ISSUE",
AI2024="Coupure ENEO &amp; Baisse de tension","POWER ISSUE",
AI2024="Defaut GE &amp; POWER Cabinet","POWER ISSUE",
AI2024="Sharing","POWER ISSUE",
AI2024="Sites strategiques &amp; DataCenter","POWER ISSUE",
AI2024="Exclu","Exclu",
AI2024="SAT","TX ISSUE",
AI2024="SPARE-ISSUE","SPARE-ISSUE",
AI2024="Fiber CAmtel","TX ISSUE",
AI2024="Fiber AOF","TX ISSUE",
AI2024="Projet OCM (HUAWEI)","TRAVAUX-HUAWEI",
AI2024="Projet OCM (NOKIA)","TRAVAUX -NOKIA",
AI2024="ACCESS-ISSUE","ACCESS-ISSUE",
AI2024="Projet OCM (ZTE, NOKIA, autres projets)","TRAVAUX OCM",
AI2024="No root CAuse","No root cause",
AI2024="ODU HS","TX ISSUE",
AI2024="IP &amp; VLAN","TX ISSUE",
AI2024="Warehouse HUAWEI","SPARE-ISSUE",
AI2024="SPARE-HS","SPARE-ISSUE",
AI2024="Power Telco","RAN ISSUE",AI2024="no impacts","no impacts"
),"")</f>
        <v>no impacts</v>
      </c>
      <c r="AI2024" s="85" t="s">
        <v>5998</v>
      </c>
      <c r="AJ2024" s="57" t="str" cm="1">
        <f t="array" ref="AJ2024">IFERROR(_xlfn.IFS(
AI2024="MPR ISSUE","ACTIVE",
AI2024="BSS Hardware Issue","ACTIVE",
AI2024="Sites strategiques, MLL, Pylone, etc.","PASSIVE",
AI2024="AKTIVCO DEFAUT GE &amp; POWER Cabinet","PASSIVE",
AI2024="AKTIVCO Coupure ENEO &amp; Baisse de tension","PASSIVE",
AI2024="Coupure ENEO &amp; Baisse de tension","PASSIVE",
AI2024="Defaut GE &amp; POWER Cabinet","PASSIVE",
AI2024="Sharing","PASSIVE",
AI2024="Sites strategiques &amp; DataCenter","PASSIVE",
AI2024="Exclu","Exclu",
AI2024="SAT","ACTIVE",
AI2024="SPARE-ISSUE","SPARE-ISSUE",
AI2024="Fiber CAmtel","ACTIVE",
AI2024="Fiber AOF","ACTIVE",
AI2024="Projet OCM (HUAWEI)","PLANNED WORKS",
AI2024="Projet OCM (NOKIA)","PLANNED WORKS",
AI2024="ACCESS-ISSUE","ACCESS-ISSUE",
AI2024="Projet OCM (ZTE, NOKIA, autres projets)","PLANNED WORKS",
AI2024="No root CAuse","No root cause",
AI2024="ODU HS","ACTIVE",
AI2024="IP &amp; VLAN","ACTIVE",
AI2024="Warehouse HUAWEI","SPARE-ISSUE",
AI2024="SPARE-HS","SPARE-ISSUE",
AI2024="Power Telco","ACTIVE", AI2024="no impacts","no impacts"
),"")</f>
        <v>no impacts</v>
      </c>
      <c r="AK2024" s="23" t="s">
        <v>5537</v>
      </c>
      <c r="AL2024" s="23" t="str">
        <f t="shared" si="56"/>
        <v>LIT_590</v>
      </c>
      <c r="AN2024" s="9" t="s">
        <v>5537</v>
      </c>
      <c r="AO2024" s="23" t="str">
        <f>_xlfn.XLOOKUP(B2024,'INCIDENT-05-03-2026'!E:E,'INCIDENT-05-03-2026'!F:F,"")</f>
        <v/>
      </c>
      <c r="AP2024" s="7" t="s">
        <v>5537</v>
      </c>
      <c r="AQ2024" s="6"/>
      <c r="AR2024" s="7"/>
      <c r="AS2024" s="3" t="str">
        <f>_xlfn.XLOOKUP(B2024,'[3]tt num | region | site id'!$C:$C,'[3]tt num | region | site id'!$Q:$Q,"")</f>
        <v/>
      </c>
      <c r="AT2024" s="24" t="str">
        <f>_xlfn.XLOOKUP(B2024,'[4]Cells Huawei 03052026 12h'!$B:$B,'[4]Cells Huawei 03052026 12h'!$T:$T,"")</f>
        <v/>
      </c>
      <c r="AU2024" s="24" t="str">
        <f>_xlfn.XLOOKUP(B2024,'[5]cells down 02052026 8h50'!$B:$B,'[5]cells down 02052026 8h50'!$R:$R,"")</f>
        <v/>
      </c>
      <c r="AV2024" s="24" t="str">
        <f>_xlfn.XLOOKUP(B2024,'[5]cells down 02052026 13h50'!$B:$B,'[5]cells down 02052026 13h50'!$R:$R,"")</f>
        <v/>
      </c>
      <c r="AW2024" s="24" t="str">
        <f>_xlfn.XLOOKUP(B2024,'[5]cells down 02052026 13h50'!$B:$B,'[5]cells down 02052026 13h50'!$R:$R,"")</f>
        <v/>
      </c>
      <c r="AX2024" s="24" t="str">
        <f>_xlfn.XLOOKUP(B2024,'[6]cell downs 03052026 8h40 '!$B:$B,'[6]cell downs 03052026 8h40 '!$R:$R,"")</f>
        <v/>
      </c>
      <c r="AY2024" s="24" t="str">
        <f>_xlfn.XLOOKUP(B2024,'[7]ALL SITES DOWN'!$D:$D,'[7]ALL SITES DOWN'!$J:$J,"")</f>
        <v/>
      </c>
      <c r="AZ2024" s="24" t="str">
        <f>_xlfn.XLOOKUP(B2024,'[8]ALL SITES DOWN'!$D:$D,'[8]ALL SITES DOWN'!$J:$J,"")</f>
        <v/>
      </c>
      <c r="BA2024" s="9" t="str">
        <f>_xlfn.XLOOKUP(B2024,[9]sheet1!$AC:$AC,[9]sheet1!$AF:$AF,"")</f>
        <v/>
      </c>
      <c r="BB2024" s="14" t="s">
        <v>5537</v>
      </c>
      <c r="BC2024" s="14" t="s">
        <v>5537</v>
      </c>
      <c r="BD2024" s="14" t="str">
        <f>_xlfn.XLOOKUP(B2024,'[10]cell downs 18042026 17h'!$B:$B,'[10]cell downs 18042026 17h'!$B:$B,"")</f>
        <v/>
      </c>
      <c r="BE2024" s="14" t="str">
        <f>_xlfn.XLOOKUP(B2024,'[11]Cells Huawei 19042026 15h'!$B:$B,'[11]Cells Huawei 19042026 15h'!$B:$B,"")</f>
        <v/>
      </c>
      <c r="BF2024" s="9" t="str">
        <f>_xlfn.XLOOKUP(B2024,'[12]cells down 19042026 9H40'!$B:$B,'[12]cells down 19042026 9H40'!$B:$B,"")</f>
        <v/>
      </c>
      <c r="BG2024" s="9" t="s">
        <v>5537</v>
      </c>
      <c r="BH2024" s="9" t="s">
        <v>12</v>
      </c>
    </row>
    <row r="2025" spans="1:60" s="9" customFormat="1" x14ac:dyDescent="0.3">
      <c r="A2025" s="1" t="s">
        <v>4397</v>
      </c>
      <c r="B2025" s="1" t="s">
        <v>4398</v>
      </c>
      <c r="C2025" s="3" t="str">
        <f>_xlfn.XLOOKUP(B2025,'[1]daily break down'!$D:$D,'[1]daily break down'!$E:$E,"")</f>
        <v>CENTRE</v>
      </c>
      <c r="D2025" s="1" t="s">
        <v>21</v>
      </c>
      <c r="E2025" s="1" t="s">
        <v>563</v>
      </c>
      <c r="F2025" s="3" t="s">
        <v>69</v>
      </c>
      <c r="G2025" s="1" t="s">
        <v>4397</v>
      </c>
      <c r="H2025" s="42" t="str">
        <f>_xlfn.XLOOKUP(B2025,[2]CALCULATION!$B:$B,[2]CALCULATION!$H:$H,"")</f>
        <v>ZTE</v>
      </c>
      <c r="I2025" s="34">
        <v>0</v>
      </c>
      <c r="J2025" s="34">
        <v>0</v>
      </c>
      <c r="K2025" s="34">
        <v>0</v>
      </c>
      <c r="L2025" s="34">
        <v>0</v>
      </c>
      <c r="M2025" s="34">
        <v>0</v>
      </c>
      <c r="N2025" s="34">
        <v>0</v>
      </c>
      <c r="O2025" s="34">
        <v>0</v>
      </c>
      <c r="P2025" s="34">
        <v>0</v>
      </c>
      <c r="Q2025" s="34">
        <v>0</v>
      </c>
      <c r="R2025" s="34">
        <v>0</v>
      </c>
      <c r="S2025" s="35">
        <v>0</v>
      </c>
      <c r="T2025" s="35">
        <v>0</v>
      </c>
      <c r="U2025" s="35">
        <v>0</v>
      </c>
      <c r="V2025" s="35">
        <v>0</v>
      </c>
      <c r="W2025" s="35">
        <v>0</v>
      </c>
      <c r="X2025" s="35">
        <v>0</v>
      </c>
      <c r="Y2025" s="35">
        <v>0</v>
      </c>
      <c r="Z2025" s="35">
        <v>0</v>
      </c>
      <c r="AA2025" s="35">
        <v>0</v>
      </c>
      <c r="AB2025" s="35">
        <v>0</v>
      </c>
      <c r="AC2025" s="35">
        <v>0</v>
      </c>
      <c r="AD2025" s="35">
        <v>0</v>
      </c>
      <c r="AE2025" s="58" t="s">
        <v>5560</v>
      </c>
      <c r="AF2025" s="58"/>
      <c r="AG2025" s="57" t="str" cm="1">
        <f t="array" ref="AG2025">IFERROR(_xlfn.IFS(
AI2025="MPR ISSUE","PDH",
AI2025="BSS Hardware Issue","BSS",
AI2025="Sites strategiques, MLL, Pylone, etc.","ENVTECH",
AI2025="AKTIVCO DEFAUT GE &amp; POWER Cabinet","AKTIVCO",
AI2025="AKTIVCO Coupure ENEO &amp; Baisse de tension","AKTIVCO GRID ONLY",
AI2025="Coupure ENEO &amp; Baisse de tension","IHS GRID ONLY",
AI2025="Defaut GE &amp; POWER Cabinet","IHS",
AI2025="Sharing","Partners",
AI2025="Sites strategiques &amp; DataCenter","SST &amp; DC",
AI2025="Exclu","Exclu",
AI2025="SAT","SAT",
AI2025="SPARE-ISSUE","SPARE-ISSUE",
AI2025="Fiber CAmtel","TRANS_FO_CAMTEL",
AI2025="Fiber AOF","Fiber AOF",
AI2025="Projet OCM (HUAWEI)","TRAVAUX-HUAWEI",
AI2025="Projet OCM (NOKIA)","TRAVAUX-NOKIA",
AI2025="ACCESS-ISSUE","ACCESS-ISSUE",
AI2025="Projet OCM (ZTE, NOKIA, autres projets)","TRAVAUX OCM",
AI2025="No root CAuse","No root cause",
AI2025="ODU HS","PDH",
AI2025="IP &amp; VLAN","PDH",
AI2025="Warehouse HUAWEI","SPARE-ISSUE",
AI2025="SPARE-HS","SPARE-ISSUE",
AI2025="Power Telco","BSS",AI2025="no impacts","no impacts"
),"")</f>
        <v>no impacts</v>
      </c>
      <c r="AH2025" s="57" t="str" cm="1">
        <f t="array" ref="AH2025">IFERROR(_xlfn.IFS(
AI2025="MPR ISSUE","TX ISSUE",
AI2025="BSS Hardware Issue","RAN ISSUE",
AI2025="Sites strategiques, MLL, Pylone, etc.","ENVTECH",
AI2025="AKTIVCO DEFAUT GE &amp; POWER Cabinet","POWER ISSUE",
AI2025="AKTIVCO Coupure ENEO &amp; Baisse de tension","POWER ISSUE",
AI2025="Coupure ENEO &amp; Baisse de tension","POWER ISSUE",
AI2025="Defaut GE &amp; POWER Cabinet","POWER ISSUE",
AI2025="Sharing","POWER ISSUE",
AI2025="Sites strategiques &amp; DataCenter","POWER ISSUE",
AI2025="Exclu","Exclu",
AI2025="SAT","TX ISSUE",
AI2025="SPARE-ISSUE","SPARE-ISSUE",
AI2025="Fiber CAmtel","TX ISSUE",
AI2025="Fiber AOF","TX ISSUE",
AI2025="Projet OCM (HUAWEI)","TRAVAUX-HUAWEI",
AI2025="Projet OCM (NOKIA)","TRAVAUX -NOKIA",
AI2025="ACCESS-ISSUE","ACCESS-ISSUE",
AI2025="Projet OCM (ZTE, NOKIA, autres projets)","TRAVAUX OCM",
AI2025="No root CAuse","No root cause",
AI2025="ODU HS","TX ISSUE",
AI2025="IP &amp; VLAN","TX ISSUE",
AI2025="Warehouse HUAWEI","SPARE-ISSUE",
AI2025="SPARE-HS","SPARE-ISSUE",
AI2025="Power Telco","RAN ISSUE",AI2025="no impacts","no impacts"
),"")</f>
        <v>no impacts</v>
      </c>
      <c r="AI2025" s="85" t="s">
        <v>5998</v>
      </c>
      <c r="AJ2025" s="57" t="str" cm="1">
        <f t="array" ref="AJ2025">IFERROR(_xlfn.IFS(
AI2025="MPR ISSUE","ACTIVE",
AI2025="BSS Hardware Issue","ACTIVE",
AI2025="Sites strategiques, MLL, Pylone, etc.","PASSIVE",
AI2025="AKTIVCO DEFAUT GE &amp; POWER Cabinet","PASSIVE",
AI2025="AKTIVCO Coupure ENEO &amp; Baisse de tension","PASSIVE",
AI2025="Coupure ENEO &amp; Baisse de tension","PASSIVE",
AI2025="Defaut GE &amp; POWER Cabinet","PASSIVE",
AI2025="Sharing","PASSIVE",
AI2025="Sites strategiques &amp; DataCenter","PASSIVE",
AI2025="Exclu","Exclu",
AI2025="SAT","ACTIVE",
AI2025="SPARE-ISSUE","SPARE-ISSUE",
AI2025="Fiber CAmtel","ACTIVE",
AI2025="Fiber AOF","ACTIVE",
AI2025="Projet OCM (HUAWEI)","PLANNED WORKS",
AI2025="Projet OCM (NOKIA)","PLANNED WORKS",
AI2025="ACCESS-ISSUE","ACCESS-ISSUE",
AI2025="Projet OCM (ZTE, NOKIA, autres projets)","PLANNED WORKS",
AI2025="No root CAuse","No root cause",
AI2025="ODU HS","ACTIVE",
AI2025="IP &amp; VLAN","ACTIVE",
AI2025="Warehouse HUAWEI","SPARE-ISSUE",
AI2025="SPARE-HS","SPARE-ISSUE",
AI2025="Power Telco","ACTIVE", AI2025="no impacts","no impacts"
),"")</f>
        <v>no impacts</v>
      </c>
      <c r="AK2025" s="23" t="s">
        <v>5537</v>
      </c>
      <c r="AL2025" s="23" t="str">
        <f t="shared" si="56"/>
        <v>SUD_099</v>
      </c>
      <c r="AN2025" s="9" t="s">
        <v>5537</v>
      </c>
      <c r="AO2025" s="23" t="str">
        <f>_xlfn.XLOOKUP(B2025,'INCIDENT-05-03-2026'!E:E,'INCIDENT-05-03-2026'!F:F,"")</f>
        <v/>
      </c>
      <c r="AP2025" s="7" t="s">
        <v>5537</v>
      </c>
      <c r="AQ2025" s="6"/>
      <c r="AR2025" s="7"/>
      <c r="AS2025" s="3" t="str">
        <f>_xlfn.XLOOKUP(B2025,'[3]tt num | region | site id'!$C:$C,'[3]tt num | region | site id'!$Q:$Q,"")</f>
        <v/>
      </c>
      <c r="AT2025" s="24" t="str">
        <f>_xlfn.XLOOKUP(B2025,'[4]Cells Huawei 03052026 12h'!$B:$B,'[4]Cells Huawei 03052026 12h'!$T:$T,"")</f>
        <v/>
      </c>
      <c r="AU2025" s="24" t="str">
        <f>_xlfn.XLOOKUP(B2025,'[5]cells down 02052026 8h50'!$B:$B,'[5]cells down 02052026 8h50'!$R:$R,"")</f>
        <v/>
      </c>
      <c r="AV2025" s="24" t="str">
        <f>_xlfn.XLOOKUP(B2025,'[5]cells down 02052026 13h50'!$B:$B,'[5]cells down 02052026 13h50'!$R:$R,"")</f>
        <v/>
      </c>
      <c r="AW2025" s="24" t="str">
        <f>_xlfn.XLOOKUP(B2025,'[5]cells down 02052026 13h50'!$B:$B,'[5]cells down 02052026 13h50'!$R:$R,"")</f>
        <v/>
      </c>
      <c r="AX2025" s="24" t="str">
        <f>_xlfn.XLOOKUP(B2025,'[6]cell downs 03052026 8h40 '!$B:$B,'[6]cell downs 03052026 8h40 '!$R:$R,"")</f>
        <v/>
      </c>
      <c r="AY2025" s="24" t="str">
        <f>_xlfn.XLOOKUP(B2025,'[7]ALL SITES DOWN'!$D:$D,'[7]ALL SITES DOWN'!$J:$J,"")</f>
        <v/>
      </c>
      <c r="AZ2025" s="24" t="str">
        <f>_xlfn.XLOOKUP(B2025,'[8]ALL SITES DOWN'!$D:$D,'[8]ALL SITES DOWN'!$J:$J,"")</f>
        <v/>
      </c>
      <c r="BA2025" s="9" t="str">
        <f>_xlfn.XLOOKUP(B2025,[9]sheet1!$AC:$AC,[9]sheet1!$AF:$AF,"")</f>
        <v/>
      </c>
      <c r="BB2025" s="14" t="s">
        <v>5537</v>
      </c>
      <c r="BC2025" s="14" t="s">
        <v>5537</v>
      </c>
      <c r="BD2025" s="14" t="str">
        <f>_xlfn.XLOOKUP(B2025,'[10]cell downs 18042026 17h'!$B:$B,'[10]cell downs 18042026 17h'!$B:$B,"")</f>
        <v/>
      </c>
      <c r="BE2025" s="14" t="str">
        <f>_xlfn.XLOOKUP(B2025,'[11]Cells Huawei 19042026 15h'!$B:$B,'[11]Cells Huawei 19042026 15h'!$B:$B,"")</f>
        <v/>
      </c>
      <c r="BF2025" s="9" t="str">
        <f>_xlfn.XLOOKUP(B2025,'[12]cells down 19042026 9H40'!$B:$B,'[12]cells down 19042026 9H40'!$B:$B,"")</f>
        <v>SUD_099</v>
      </c>
      <c r="BG2025" s="9" t="s">
        <v>5537</v>
      </c>
      <c r="BH2025" s="9" t="s">
        <v>12</v>
      </c>
    </row>
    <row r="2026" spans="1:60" s="9" customFormat="1" x14ac:dyDescent="0.3">
      <c r="A2026" s="1" t="s">
        <v>4420</v>
      </c>
      <c r="B2026" s="1" t="s">
        <v>4421</v>
      </c>
      <c r="C2026" s="3" t="str">
        <f>_xlfn.XLOOKUP(B2026,'[1]daily break down'!$D:$D,'[1]daily break down'!$E:$E,"")</f>
        <v>CENTRE</v>
      </c>
      <c r="D2026" s="1" t="s">
        <v>11</v>
      </c>
      <c r="E2026" s="1" t="s">
        <v>12</v>
      </c>
      <c r="F2026" s="3" t="s">
        <v>37</v>
      </c>
      <c r="G2026" s="1" t="s">
        <v>4422</v>
      </c>
      <c r="H2026" s="42" t="str">
        <f>_xlfn.XLOOKUP(B2026,[2]CALCULATION!$B:$B,[2]CALCULATION!$H:$H,"")</f>
        <v>ZTE</v>
      </c>
      <c r="I2026" s="34">
        <v>0</v>
      </c>
      <c r="J2026" s="34">
        <v>0</v>
      </c>
      <c r="K2026" s="34">
        <v>0</v>
      </c>
      <c r="L2026" s="34">
        <v>0</v>
      </c>
      <c r="M2026" s="34">
        <v>0</v>
      </c>
      <c r="N2026" s="34">
        <v>0</v>
      </c>
      <c r="O2026" s="34">
        <v>0</v>
      </c>
      <c r="P2026" s="34">
        <v>0</v>
      </c>
      <c r="Q2026" s="34">
        <v>0</v>
      </c>
      <c r="R2026" s="34">
        <v>0</v>
      </c>
      <c r="S2026" s="35">
        <v>0</v>
      </c>
      <c r="T2026" s="35">
        <v>0</v>
      </c>
      <c r="U2026" s="35">
        <v>0</v>
      </c>
      <c r="V2026" s="35">
        <v>0</v>
      </c>
      <c r="W2026" s="35">
        <v>0</v>
      </c>
      <c r="X2026" s="35">
        <v>0</v>
      </c>
      <c r="Y2026" s="35">
        <v>0</v>
      </c>
      <c r="Z2026" s="35">
        <v>0</v>
      </c>
      <c r="AA2026" s="35">
        <v>0</v>
      </c>
      <c r="AB2026" s="35">
        <v>0</v>
      </c>
      <c r="AC2026" s="35">
        <v>0</v>
      </c>
      <c r="AD2026" s="35">
        <v>0</v>
      </c>
      <c r="AE2026" s="58" t="s">
        <v>5560</v>
      </c>
      <c r="AF2026" s="58"/>
      <c r="AG2026" s="57" t="str" cm="1">
        <f t="array" ref="AG2026">IFERROR(_xlfn.IFS(
AI2026="MPR ISSUE","PDH",
AI2026="BSS Hardware Issue","BSS",
AI2026="Sites strategiques, MLL, Pylone, etc.","ENVTECH",
AI2026="AKTIVCO DEFAUT GE &amp; POWER Cabinet","AKTIVCO",
AI2026="AKTIVCO Coupure ENEO &amp; Baisse de tension","AKTIVCO GRID ONLY",
AI2026="Coupure ENEO &amp; Baisse de tension","IHS GRID ONLY",
AI2026="Defaut GE &amp; POWER Cabinet","IHS",
AI2026="Sharing","Partners",
AI2026="Sites strategiques &amp; DataCenter","SST &amp; DC",
AI2026="Exclu","Exclu",
AI2026="SAT","SAT",
AI2026="SPARE-ISSUE","SPARE-ISSUE",
AI2026="Fiber CAmtel","TRANS_FO_CAMTEL",
AI2026="Fiber AOF","Fiber AOF",
AI2026="Projet OCM (HUAWEI)","TRAVAUX-HUAWEI",
AI2026="Projet OCM (NOKIA)","TRAVAUX-NOKIA",
AI2026="ACCESS-ISSUE","ACCESS-ISSUE",
AI2026="Projet OCM (ZTE, NOKIA, autres projets)","TRAVAUX OCM",
AI2026="No root CAuse","No root cause",
AI2026="ODU HS","PDH",
AI2026="IP &amp; VLAN","PDH",
AI2026="Warehouse HUAWEI","SPARE-ISSUE",
AI2026="SPARE-HS","SPARE-ISSUE",
AI2026="Power Telco","BSS",AI2026="no impacts","no impacts"
),"")</f>
        <v>no impacts</v>
      </c>
      <c r="AH2026" s="57" t="str" cm="1">
        <f t="array" ref="AH2026">IFERROR(_xlfn.IFS(
AI2026="MPR ISSUE","TX ISSUE",
AI2026="BSS Hardware Issue","RAN ISSUE",
AI2026="Sites strategiques, MLL, Pylone, etc.","ENVTECH",
AI2026="AKTIVCO DEFAUT GE &amp; POWER Cabinet","POWER ISSUE",
AI2026="AKTIVCO Coupure ENEO &amp; Baisse de tension","POWER ISSUE",
AI2026="Coupure ENEO &amp; Baisse de tension","POWER ISSUE",
AI2026="Defaut GE &amp; POWER Cabinet","POWER ISSUE",
AI2026="Sharing","POWER ISSUE",
AI2026="Sites strategiques &amp; DataCenter","POWER ISSUE",
AI2026="Exclu","Exclu",
AI2026="SAT","TX ISSUE",
AI2026="SPARE-ISSUE","SPARE-ISSUE",
AI2026="Fiber CAmtel","TX ISSUE",
AI2026="Fiber AOF","TX ISSUE",
AI2026="Projet OCM (HUAWEI)","TRAVAUX-HUAWEI",
AI2026="Projet OCM (NOKIA)","TRAVAUX -NOKIA",
AI2026="ACCESS-ISSUE","ACCESS-ISSUE",
AI2026="Projet OCM (ZTE, NOKIA, autres projets)","TRAVAUX OCM",
AI2026="No root CAuse","No root cause",
AI2026="ODU HS","TX ISSUE",
AI2026="IP &amp; VLAN","TX ISSUE",
AI2026="Warehouse HUAWEI","SPARE-ISSUE",
AI2026="SPARE-HS","SPARE-ISSUE",
AI2026="Power Telco","RAN ISSUE",AI2026="no impacts","no impacts"
),"")</f>
        <v>no impacts</v>
      </c>
      <c r="AI2026" s="85" t="s">
        <v>5998</v>
      </c>
      <c r="AJ2026" s="57" t="str" cm="1">
        <f t="array" ref="AJ2026">IFERROR(_xlfn.IFS(
AI2026="MPR ISSUE","ACTIVE",
AI2026="BSS Hardware Issue","ACTIVE",
AI2026="Sites strategiques, MLL, Pylone, etc.","PASSIVE",
AI2026="AKTIVCO DEFAUT GE &amp; POWER Cabinet","PASSIVE",
AI2026="AKTIVCO Coupure ENEO &amp; Baisse de tension","PASSIVE",
AI2026="Coupure ENEO &amp; Baisse de tension","PASSIVE",
AI2026="Defaut GE &amp; POWER Cabinet","PASSIVE",
AI2026="Sharing","PASSIVE",
AI2026="Sites strategiques &amp; DataCenter","PASSIVE",
AI2026="Exclu","Exclu",
AI2026="SAT","ACTIVE",
AI2026="SPARE-ISSUE","SPARE-ISSUE",
AI2026="Fiber CAmtel","ACTIVE",
AI2026="Fiber AOF","ACTIVE",
AI2026="Projet OCM (HUAWEI)","PLANNED WORKS",
AI2026="Projet OCM (NOKIA)","PLANNED WORKS",
AI2026="ACCESS-ISSUE","ACCESS-ISSUE",
AI2026="Projet OCM (ZTE, NOKIA, autres projets)","PLANNED WORKS",
AI2026="No root CAuse","No root cause",
AI2026="ODU HS","ACTIVE",
AI2026="IP &amp; VLAN","ACTIVE",
AI2026="Warehouse HUAWEI","SPARE-ISSUE",
AI2026="SPARE-HS","SPARE-ISSUE",
AI2026="Power Telco","ACTIVE", AI2026="no impacts","no impacts"
),"")</f>
        <v>no impacts</v>
      </c>
      <c r="AK2026" s="23" t="s">
        <v>5537</v>
      </c>
      <c r="AL2026" s="23" t="str">
        <f t="shared" si="56"/>
        <v>CTR_441</v>
      </c>
      <c r="AN2026" s="9" t="s">
        <v>5537</v>
      </c>
      <c r="AO2026" s="23" t="str">
        <f>_xlfn.XLOOKUP(B2026,'INCIDENT-05-03-2026'!E:E,'INCIDENT-05-03-2026'!F:F,"")</f>
        <v/>
      </c>
      <c r="AP2026" s="7" t="s">
        <v>5537</v>
      </c>
      <c r="AQ2026" s="6"/>
      <c r="AR2026" s="7"/>
      <c r="AS2026" s="3" t="str">
        <f>_xlfn.XLOOKUP(B2026,'[3]tt num | region | site id'!$C:$C,'[3]tt num | region | site id'!$Q:$Q,"")</f>
        <v/>
      </c>
      <c r="AT2026" s="24" t="str">
        <f>_xlfn.XLOOKUP(B2026,'[4]Cells Huawei 03052026 12h'!$B:$B,'[4]Cells Huawei 03052026 12h'!$T:$T,"")</f>
        <v/>
      </c>
      <c r="AU2026" s="24" t="str">
        <f>_xlfn.XLOOKUP(B2026,'[5]cells down 02052026 8h50'!$B:$B,'[5]cells down 02052026 8h50'!$R:$R,"")</f>
        <v/>
      </c>
      <c r="AV2026" s="24" t="str">
        <f>_xlfn.XLOOKUP(B2026,'[5]cells down 02052026 13h50'!$B:$B,'[5]cells down 02052026 13h50'!$R:$R,"")</f>
        <v/>
      </c>
      <c r="AW2026" s="24" t="str">
        <f>_xlfn.XLOOKUP(B2026,'[5]cells down 02052026 13h50'!$B:$B,'[5]cells down 02052026 13h50'!$R:$R,"")</f>
        <v/>
      </c>
      <c r="AX2026" s="24" t="str">
        <f>_xlfn.XLOOKUP(B2026,'[6]cell downs 03052026 8h40 '!$B:$B,'[6]cell downs 03052026 8h40 '!$R:$R,"")</f>
        <v/>
      </c>
      <c r="AY2026" s="24" t="str">
        <f>_xlfn.XLOOKUP(B2026,'[7]ALL SITES DOWN'!$D:$D,'[7]ALL SITES DOWN'!$J:$J,"")</f>
        <v/>
      </c>
      <c r="AZ2026" s="24" t="str">
        <f>_xlfn.XLOOKUP(B2026,'[8]ALL SITES DOWN'!$D:$D,'[8]ALL SITES DOWN'!$J:$J,"")</f>
        <v/>
      </c>
      <c r="BA2026" s="9" t="str">
        <f>_xlfn.XLOOKUP(B2026,[9]sheet1!$AC:$AC,[9]sheet1!$AF:$AF,"")</f>
        <v/>
      </c>
      <c r="BB2026" s="14" t="s">
        <v>5537</v>
      </c>
      <c r="BC2026" s="14" t="s">
        <v>5537</v>
      </c>
      <c r="BD2026" s="14" t="str">
        <f>_xlfn.XLOOKUP(B2026,'[10]cell downs 18042026 17h'!$B:$B,'[10]cell downs 18042026 17h'!$B:$B,"")</f>
        <v/>
      </c>
      <c r="BE2026" s="14" t="str">
        <f>_xlfn.XLOOKUP(B2026,'[11]Cells Huawei 19042026 15h'!$B:$B,'[11]Cells Huawei 19042026 15h'!$B:$B,"")</f>
        <v/>
      </c>
      <c r="BF2026" s="9" t="str">
        <f>_xlfn.XLOOKUP(B2026,'[12]cells down 19042026 9H40'!$B:$B,'[12]cells down 19042026 9H40'!$B:$B,"")</f>
        <v/>
      </c>
      <c r="BG2026" s="9" t="s">
        <v>4421</v>
      </c>
      <c r="BH2026" s="9" t="s">
        <v>5537</v>
      </c>
    </row>
    <row r="2027" spans="1:60" s="9" customFormat="1" x14ac:dyDescent="0.3">
      <c r="A2027" s="1" t="s">
        <v>2709</v>
      </c>
      <c r="B2027" s="8" t="s">
        <v>2710</v>
      </c>
      <c r="C2027" s="3" t="str">
        <f>_xlfn.XLOOKUP(B2027,'[1]daily break down'!$D:$D,'[1]daily break down'!$E:$E,"")</f>
        <v>LITTORAL</v>
      </c>
      <c r="D2027" s="1"/>
      <c r="E2027" s="1"/>
      <c r="F2027" s="3" t="s">
        <v>31</v>
      </c>
      <c r="G2027" s="1" t="s">
        <v>354</v>
      </c>
      <c r="H2027" s="42" t="str">
        <f>_xlfn.XLOOKUP(B2027,[2]CALCULATION!$B:$B,[2]CALCULATION!$H:$H,"")</f>
        <v>ZTE</v>
      </c>
      <c r="I2027" s="34">
        <v>0</v>
      </c>
      <c r="J2027" s="34">
        <v>0</v>
      </c>
      <c r="K2027" s="34">
        <v>0</v>
      </c>
      <c r="L2027" s="34">
        <v>0</v>
      </c>
      <c r="M2027" s="34">
        <v>0</v>
      </c>
      <c r="N2027" s="34">
        <v>0</v>
      </c>
      <c r="O2027" s="34">
        <v>0</v>
      </c>
      <c r="P2027" s="34">
        <v>0</v>
      </c>
      <c r="Q2027" s="34">
        <v>4.2804187961750177E-4</v>
      </c>
      <c r="R2027" s="34">
        <v>0</v>
      </c>
      <c r="S2027" s="35">
        <v>0</v>
      </c>
      <c r="T2027" s="35">
        <v>0</v>
      </c>
      <c r="U2027" s="35">
        <v>0</v>
      </c>
      <c r="V2027" s="35">
        <v>0</v>
      </c>
      <c r="W2027" s="35">
        <v>0</v>
      </c>
      <c r="X2027" s="35">
        <v>0</v>
      </c>
      <c r="Y2027" s="35">
        <v>0</v>
      </c>
      <c r="Z2027" s="35">
        <v>0</v>
      </c>
      <c r="AA2027" s="35">
        <v>0</v>
      </c>
      <c r="AB2027" s="35">
        <v>0</v>
      </c>
      <c r="AC2027" s="35">
        <v>0</v>
      </c>
      <c r="AD2027" s="35">
        <v>0</v>
      </c>
      <c r="AE2027" s="58" t="s">
        <v>5560</v>
      </c>
      <c r="AF2027" s="58"/>
      <c r="AG2027" s="57" t="str" cm="1">
        <f t="array" ref="AG2027">IFERROR(_xlfn.IFS(
AI2027="MPR ISSUE","PDH",
AI2027="BSS Hardware Issue","BSS",
AI2027="Sites strategiques, MLL, Pylone, etc.","ENVTECH",
AI2027="AKTIVCO DEFAUT GE &amp; POWER Cabinet","AKTIVCO",
AI2027="AKTIVCO Coupure ENEO &amp; Baisse de tension","AKTIVCO GRID ONLY",
AI2027="Coupure ENEO &amp; Baisse de tension","IHS GRID ONLY",
AI2027="Defaut GE &amp; POWER Cabinet","IHS",
AI2027="Sharing","Partners",
AI2027="Sites strategiques &amp; DataCenter","SST &amp; DC",
AI2027="Exclu","Exclu",
AI2027="SAT","SAT",
AI2027="SPARE-ISSUE","SPARE-ISSUE",
AI2027="Fiber CAmtel","TRANS_FO_CAMTEL",
AI2027="Fiber AOF","Fiber AOF",
AI2027="Projet OCM (HUAWEI)","TRAVAUX-HUAWEI",
AI2027="Projet OCM (NOKIA)","TRAVAUX-NOKIA",
AI2027="ACCESS-ISSUE","ACCESS-ISSUE",
AI2027="Projet OCM (ZTE, NOKIA, autres projets)","TRAVAUX OCM",
AI2027="No root CAuse","No root cause",
AI2027="ODU HS","PDH",
AI2027="IP &amp; VLAN","PDH",
AI2027="Warehouse HUAWEI","SPARE-ISSUE",
AI2027="SPARE-HS","SPARE-ISSUE",
AI2027="Power Telco","BSS",AI2027="no impacts","no impacts"
),"")</f>
        <v>no impacts</v>
      </c>
      <c r="AH2027" s="57" t="str" cm="1">
        <f t="array" ref="AH2027">IFERROR(_xlfn.IFS(
AI2027="MPR ISSUE","TX ISSUE",
AI2027="BSS Hardware Issue","RAN ISSUE",
AI2027="Sites strategiques, MLL, Pylone, etc.","ENVTECH",
AI2027="AKTIVCO DEFAUT GE &amp; POWER Cabinet","POWER ISSUE",
AI2027="AKTIVCO Coupure ENEO &amp; Baisse de tension","POWER ISSUE",
AI2027="Coupure ENEO &amp; Baisse de tension","POWER ISSUE",
AI2027="Defaut GE &amp; POWER Cabinet","POWER ISSUE",
AI2027="Sharing","POWER ISSUE",
AI2027="Sites strategiques &amp; DataCenter","POWER ISSUE",
AI2027="Exclu","Exclu",
AI2027="SAT","TX ISSUE",
AI2027="SPARE-ISSUE","SPARE-ISSUE",
AI2027="Fiber CAmtel","TX ISSUE",
AI2027="Fiber AOF","TX ISSUE",
AI2027="Projet OCM (HUAWEI)","TRAVAUX-HUAWEI",
AI2027="Projet OCM (NOKIA)","TRAVAUX -NOKIA",
AI2027="ACCESS-ISSUE","ACCESS-ISSUE",
AI2027="Projet OCM (ZTE, NOKIA, autres projets)","TRAVAUX OCM",
AI2027="No root CAuse","No root cause",
AI2027="ODU HS","TX ISSUE",
AI2027="IP &amp; VLAN","TX ISSUE",
AI2027="Warehouse HUAWEI","SPARE-ISSUE",
AI2027="SPARE-HS","SPARE-ISSUE",
AI2027="Power Telco","RAN ISSUE",AI2027="no impacts","no impacts"
),"")</f>
        <v>no impacts</v>
      </c>
      <c r="AI2027" s="85" t="s">
        <v>5998</v>
      </c>
      <c r="AJ2027" s="57" t="str" cm="1">
        <f t="array" ref="AJ2027">IFERROR(_xlfn.IFS(
AI2027="MPR ISSUE","ACTIVE",
AI2027="BSS Hardware Issue","ACTIVE",
AI2027="Sites strategiques, MLL, Pylone, etc.","PASSIVE",
AI2027="AKTIVCO DEFAUT GE &amp; POWER Cabinet","PASSIVE",
AI2027="AKTIVCO Coupure ENEO &amp; Baisse de tension","PASSIVE",
AI2027="Coupure ENEO &amp; Baisse de tension","PASSIVE",
AI2027="Defaut GE &amp; POWER Cabinet","PASSIVE",
AI2027="Sharing","PASSIVE",
AI2027="Sites strategiques &amp; DataCenter","PASSIVE",
AI2027="Exclu","Exclu",
AI2027="SAT","ACTIVE",
AI2027="SPARE-ISSUE","SPARE-ISSUE",
AI2027="Fiber CAmtel","ACTIVE",
AI2027="Fiber AOF","ACTIVE",
AI2027="Projet OCM (HUAWEI)","PLANNED WORKS",
AI2027="Projet OCM (NOKIA)","PLANNED WORKS",
AI2027="ACCESS-ISSUE","ACCESS-ISSUE",
AI2027="Projet OCM (ZTE, NOKIA, autres projets)","PLANNED WORKS",
AI2027="No root CAuse","No root cause",
AI2027="ODU HS","ACTIVE",
AI2027="IP &amp; VLAN","ACTIVE",
AI2027="Warehouse HUAWEI","SPARE-ISSUE",
AI2027="SPARE-HS","SPARE-ISSUE",
AI2027="Power Telco","ACTIVE", AI2027="no impacts","no impacts"
),"")</f>
        <v>no impacts</v>
      </c>
      <c r="AK2027" s="23" t="s">
        <v>5537</v>
      </c>
      <c r="AL2027" s="23" t="str">
        <f t="shared" si="56"/>
        <v>LIT_353</v>
      </c>
      <c r="AN2027" s="9" t="s">
        <v>5537</v>
      </c>
      <c r="AO2027" s="23" t="str">
        <f>_xlfn.XLOOKUP(B2027,'INCIDENT-05-03-2026'!E:E,'INCIDENT-05-03-2026'!F:F,"")</f>
        <v/>
      </c>
      <c r="AP2027" s="7" t="s">
        <v>5537</v>
      </c>
      <c r="AQ2027" s="6"/>
      <c r="AR2027" s="7"/>
      <c r="AS2027" s="3" t="str">
        <f>_xlfn.XLOOKUP(B2027,'[3]tt num | region | site id'!$C:$C,'[3]tt num | region | site id'!$Q:$Q,"")</f>
        <v/>
      </c>
      <c r="AT2027" s="24" t="str">
        <f>_xlfn.XLOOKUP(B2027,'[4]Cells Huawei 03052026 12h'!$B:$B,'[4]Cells Huawei 03052026 12h'!$T:$T,"")</f>
        <v/>
      </c>
      <c r="AU2027" s="24" t="str">
        <f>_xlfn.XLOOKUP(B2027,'[5]cells down 02052026 8h50'!$B:$B,'[5]cells down 02052026 8h50'!$R:$R,"")</f>
        <v/>
      </c>
      <c r="AV2027" s="24" t="str">
        <f>_xlfn.XLOOKUP(B2027,'[5]cells down 02052026 13h50'!$B:$B,'[5]cells down 02052026 13h50'!$R:$R,"")</f>
        <v/>
      </c>
      <c r="AW2027" s="24" t="str">
        <f>_xlfn.XLOOKUP(B2027,'[5]cells down 02052026 13h50'!$B:$B,'[5]cells down 02052026 13h50'!$R:$R,"")</f>
        <v/>
      </c>
      <c r="AX2027" s="24" t="str">
        <f>_xlfn.XLOOKUP(B2027,'[6]cell downs 03052026 8h40 '!$B:$B,'[6]cell downs 03052026 8h40 '!$R:$R,"")</f>
        <v/>
      </c>
      <c r="AY2027" s="24" t="str">
        <f>_xlfn.XLOOKUP(B2027,'[7]ALL SITES DOWN'!$D:$D,'[7]ALL SITES DOWN'!$J:$J,"")</f>
        <v/>
      </c>
      <c r="AZ2027" s="24" t="str">
        <f>_xlfn.XLOOKUP(B2027,'[8]ALL SITES DOWN'!$D:$D,'[8]ALL SITES DOWN'!$J:$J,"")</f>
        <v/>
      </c>
      <c r="BA2027" s="9" t="str">
        <f>_xlfn.XLOOKUP(B2027,[9]sheet1!$AC:$AC,[9]sheet1!$AF:$AF,"")</f>
        <v/>
      </c>
      <c r="BB2027" s="14" t="s">
        <v>5537</v>
      </c>
      <c r="BC2027" s="14" t="s">
        <v>5537</v>
      </c>
      <c r="BD2027" s="14" t="str">
        <f>_xlfn.XLOOKUP(B2027,'[10]cell downs 18042026 17h'!$B:$B,'[10]cell downs 18042026 17h'!$B:$B,"")</f>
        <v/>
      </c>
      <c r="BE2027" s="14" t="str">
        <f>_xlfn.XLOOKUP(B2027,'[11]Cells Huawei 19042026 15h'!$B:$B,'[11]Cells Huawei 19042026 15h'!$B:$B,"")</f>
        <v/>
      </c>
      <c r="BF2027" s="9" t="str">
        <f>_xlfn.XLOOKUP(B2027,'[12]cells down 19042026 9H40'!$B:$B,'[12]cells down 19042026 9H40'!$B:$B,"")</f>
        <v/>
      </c>
      <c r="BG2027" s="9" t="s">
        <v>5537</v>
      </c>
      <c r="BH2027" s="9" t="s">
        <v>594</v>
      </c>
    </row>
    <row r="2028" spans="1:60" s="9" customFormat="1" ht="38.549999999999997" customHeight="1" x14ac:dyDescent="0.3">
      <c r="A2028" s="1" t="s">
        <v>3397</v>
      </c>
      <c r="B2028" s="8" t="s">
        <v>3398</v>
      </c>
      <c r="C2028" s="3" t="str">
        <f>_xlfn.XLOOKUP(B2028,'[1]daily break down'!$D:$D,'[1]daily break down'!$E:$E,"")</f>
        <v>Douala</v>
      </c>
      <c r="D2028" s="1" t="s">
        <v>11</v>
      </c>
      <c r="E2028" s="1" t="s">
        <v>12</v>
      </c>
      <c r="F2028" s="3" t="s">
        <v>31</v>
      </c>
      <c r="G2028" s="1" t="s">
        <v>32</v>
      </c>
      <c r="H2028" s="42" t="str">
        <f>_xlfn.XLOOKUP(B2028,[2]CALCULATION!$B:$B,[2]CALCULATION!$H:$H,"")</f>
        <v>ZTE</v>
      </c>
      <c r="I2028" s="34">
        <v>0</v>
      </c>
      <c r="J2028" s="34">
        <v>0</v>
      </c>
      <c r="K2028" s="34">
        <v>0</v>
      </c>
      <c r="L2028" s="34">
        <v>0</v>
      </c>
      <c r="M2028" s="34">
        <v>0</v>
      </c>
      <c r="N2028" s="34">
        <v>0</v>
      </c>
      <c r="O2028" s="34">
        <v>0</v>
      </c>
      <c r="P2028" s="34">
        <v>0</v>
      </c>
      <c r="Q2028" s="34">
        <v>0</v>
      </c>
      <c r="R2028" s="34">
        <v>0</v>
      </c>
      <c r="S2028" s="35">
        <v>0</v>
      </c>
      <c r="T2028" s="35">
        <v>0</v>
      </c>
      <c r="U2028" s="35">
        <v>0</v>
      </c>
      <c r="V2028" s="35">
        <v>0</v>
      </c>
      <c r="W2028" s="35">
        <v>0</v>
      </c>
      <c r="X2028" s="35">
        <v>0</v>
      </c>
      <c r="Y2028" s="35">
        <v>0</v>
      </c>
      <c r="Z2028" s="35">
        <v>0</v>
      </c>
      <c r="AA2028" s="35">
        <v>0</v>
      </c>
      <c r="AB2028" s="35">
        <v>0</v>
      </c>
      <c r="AC2028" s="35">
        <v>0</v>
      </c>
      <c r="AD2028" s="35">
        <v>0</v>
      </c>
      <c r="AE2028" s="58" t="s">
        <v>5560</v>
      </c>
      <c r="AF2028" s="58"/>
      <c r="AG2028" s="57" t="str" cm="1">
        <f t="array" ref="AG2028">IFERROR(_xlfn.IFS(
AI2028="MPR ISSUE","PDH",
AI2028="BSS Hardware Issue","BSS",
AI2028="Sites strategiques, MLL, Pylone, etc.","ENVTECH",
AI2028="AKTIVCO DEFAUT GE &amp; POWER Cabinet","AKTIVCO",
AI2028="AKTIVCO Coupure ENEO &amp; Baisse de tension","AKTIVCO GRID ONLY",
AI2028="Coupure ENEO &amp; Baisse de tension","IHS GRID ONLY",
AI2028="Defaut GE &amp; POWER Cabinet","IHS",
AI2028="Sharing","Partners",
AI2028="Sites strategiques &amp; DataCenter","SST &amp; DC",
AI2028="Exclu","Exclu",
AI2028="SAT","SAT",
AI2028="SPARE-ISSUE","SPARE-ISSUE",
AI2028="Fiber CAmtel","TRANS_FO_CAMTEL",
AI2028="Fiber AOF","Fiber AOF",
AI2028="Projet OCM (HUAWEI)","TRAVAUX-HUAWEI",
AI2028="Projet OCM (NOKIA)","TRAVAUX-NOKIA",
AI2028="ACCESS-ISSUE","ACCESS-ISSUE",
AI2028="Projet OCM (ZTE, NOKIA, autres projets)","TRAVAUX OCM",
AI2028="No root CAuse","No root cause",
AI2028="ODU HS","PDH",
AI2028="IP &amp; VLAN","PDH",
AI2028="Warehouse HUAWEI","SPARE-ISSUE",
AI2028="SPARE-HS","SPARE-ISSUE",
AI2028="Power Telco","BSS",AI2028="no impacts","no impacts"
),"")</f>
        <v>no impacts</v>
      </c>
      <c r="AH2028" s="57" t="str" cm="1">
        <f t="array" ref="AH2028">IFERROR(_xlfn.IFS(
AI2028="MPR ISSUE","TX ISSUE",
AI2028="BSS Hardware Issue","RAN ISSUE",
AI2028="Sites strategiques, MLL, Pylone, etc.","ENVTECH",
AI2028="AKTIVCO DEFAUT GE &amp; POWER Cabinet","POWER ISSUE",
AI2028="AKTIVCO Coupure ENEO &amp; Baisse de tension","POWER ISSUE",
AI2028="Coupure ENEO &amp; Baisse de tension","POWER ISSUE",
AI2028="Defaut GE &amp; POWER Cabinet","POWER ISSUE",
AI2028="Sharing","POWER ISSUE",
AI2028="Sites strategiques &amp; DataCenter","POWER ISSUE",
AI2028="Exclu","Exclu",
AI2028="SAT","TX ISSUE",
AI2028="SPARE-ISSUE","SPARE-ISSUE",
AI2028="Fiber CAmtel","TX ISSUE",
AI2028="Fiber AOF","TX ISSUE",
AI2028="Projet OCM (HUAWEI)","TRAVAUX-HUAWEI",
AI2028="Projet OCM (NOKIA)","TRAVAUX -NOKIA",
AI2028="ACCESS-ISSUE","ACCESS-ISSUE",
AI2028="Projet OCM (ZTE, NOKIA, autres projets)","TRAVAUX OCM",
AI2028="No root CAuse","No root cause",
AI2028="ODU HS","TX ISSUE",
AI2028="IP &amp; VLAN","TX ISSUE",
AI2028="Warehouse HUAWEI","SPARE-ISSUE",
AI2028="SPARE-HS","SPARE-ISSUE",
AI2028="Power Telco","RAN ISSUE",AI2028="no impacts","no impacts"
),"")</f>
        <v>no impacts</v>
      </c>
      <c r="AI2028" s="85" t="s">
        <v>5998</v>
      </c>
      <c r="AJ2028" s="57" t="str" cm="1">
        <f t="array" ref="AJ2028">IFERROR(_xlfn.IFS(
AI2028="MPR ISSUE","ACTIVE",
AI2028="BSS Hardware Issue","ACTIVE",
AI2028="Sites strategiques, MLL, Pylone, etc.","PASSIVE",
AI2028="AKTIVCO DEFAUT GE &amp; POWER Cabinet","PASSIVE",
AI2028="AKTIVCO Coupure ENEO &amp; Baisse de tension","PASSIVE",
AI2028="Coupure ENEO &amp; Baisse de tension","PASSIVE",
AI2028="Defaut GE &amp; POWER Cabinet","PASSIVE",
AI2028="Sharing","PASSIVE",
AI2028="Sites strategiques &amp; DataCenter","PASSIVE",
AI2028="Exclu","Exclu",
AI2028="SAT","ACTIVE",
AI2028="SPARE-ISSUE","SPARE-ISSUE",
AI2028="Fiber CAmtel","ACTIVE",
AI2028="Fiber AOF","ACTIVE",
AI2028="Projet OCM (HUAWEI)","PLANNED WORKS",
AI2028="Projet OCM (NOKIA)","PLANNED WORKS",
AI2028="ACCESS-ISSUE","ACCESS-ISSUE",
AI2028="Projet OCM (ZTE, NOKIA, autres projets)","PLANNED WORKS",
AI2028="No root CAuse","No root cause",
AI2028="ODU HS","ACTIVE",
AI2028="IP &amp; VLAN","ACTIVE",
AI2028="Warehouse HUAWEI","SPARE-ISSUE",
AI2028="SPARE-HS","SPARE-ISSUE",
AI2028="Power Telco","ACTIVE", AI2028="no impacts","no impacts"
),"")</f>
        <v>no impacts</v>
      </c>
      <c r="AK2028" s="23" t="s">
        <v>5537</v>
      </c>
      <c r="AL2028" s="23" t="str">
        <f t="shared" si="56"/>
        <v>LIT_242</v>
      </c>
      <c r="AN2028" s="9" t="s">
        <v>5537</v>
      </c>
      <c r="AO2028" s="23" t="str">
        <f>_xlfn.XLOOKUP(B2028,'INCIDENT-05-03-2026'!E:E,'INCIDENT-05-03-2026'!F:F,"")</f>
        <v/>
      </c>
      <c r="AP2028" s="7" t="s">
        <v>5537</v>
      </c>
      <c r="AQ2028" s="6"/>
      <c r="AR2028" s="7"/>
      <c r="AS2028" s="3" t="str">
        <f>_xlfn.XLOOKUP(B2028,'[3]tt num | region | site id'!$C:$C,'[3]tt num | region | site id'!$Q:$Q,"")</f>
        <v/>
      </c>
      <c r="AT2028" s="24" t="str">
        <f>_xlfn.XLOOKUP(B2028,'[4]Cells Huawei 03052026 12h'!$B:$B,'[4]Cells Huawei 03052026 12h'!$T:$T,"")</f>
        <v/>
      </c>
      <c r="AU2028" s="24" t="str">
        <f>_xlfn.XLOOKUP(B2028,'[5]cells down 02052026 8h50'!$B:$B,'[5]cells down 02052026 8h50'!$R:$R,"")</f>
        <v/>
      </c>
      <c r="AV2028" s="24" t="str">
        <f>_xlfn.XLOOKUP(B2028,'[5]cells down 02052026 13h50'!$B:$B,'[5]cells down 02052026 13h50'!$R:$R,"")</f>
        <v/>
      </c>
      <c r="AW2028" s="24" t="str">
        <f>_xlfn.XLOOKUP(B2028,'[5]cells down 02052026 13h50'!$B:$B,'[5]cells down 02052026 13h50'!$R:$R,"")</f>
        <v/>
      </c>
      <c r="AX2028" s="24" t="str">
        <f>_xlfn.XLOOKUP(B2028,'[6]cell downs 03052026 8h40 '!$B:$B,'[6]cell downs 03052026 8h40 '!$R:$R,"")</f>
        <v/>
      </c>
      <c r="AY2028" s="24" t="str">
        <f>_xlfn.XLOOKUP(B2028,'[7]ALL SITES DOWN'!$D:$D,'[7]ALL SITES DOWN'!$J:$J,"")</f>
        <v/>
      </c>
      <c r="AZ2028" s="24" t="str">
        <f>_xlfn.XLOOKUP(B2028,'[8]ALL SITES DOWN'!$D:$D,'[8]ALL SITES DOWN'!$J:$J,"")</f>
        <v/>
      </c>
      <c r="BA2028" s="9" t="str">
        <f>_xlfn.XLOOKUP(B2028,[9]sheet1!$AC:$AC,[9]sheet1!$AF:$AF,"")</f>
        <v/>
      </c>
      <c r="BB2028" s="14" t="s">
        <v>5537</v>
      </c>
      <c r="BC2028" s="14" t="s">
        <v>5537</v>
      </c>
      <c r="BD2028" s="14" t="str">
        <f>_xlfn.XLOOKUP(B2028,'[10]cell downs 18042026 17h'!$B:$B,'[10]cell downs 18042026 17h'!$B:$B,"")</f>
        <v/>
      </c>
      <c r="BE2028" s="14" t="str">
        <f>_xlfn.XLOOKUP(B2028,'[11]Cells Huawei 19042026 15h'!$B:$B,'[11]Cells Huawei 19042026 15h'!$B:$B,"")</f>
        <v/>
      </c>
      <c r="BF2028" s="9" t="str">
        <f>_xlfn.XLOOKUP(B2028,'[12]cells down 19042026 9H40'!$B:$B,'[12]cells down 19042026 9H40'!$B:$B,"")</f>
        <v/>
      </c>
      <c r="BG2028" s="9" t="s">
        <v>3398</v>
      </c>
      <c r="BH2028" s="9" t="s">
        <v>12</v>
      </c>
    </row>
    <row r="2029" spans="1:60" s="9" customFormat="1" x14ac:dyDescent="0.3">
      <c r="A2029" s="1" t="s">
        <v>272</v>
      </c>
      <c r="B2029" s="8" t="s">
        <v>273</v>
      </c>
      <c r="C2029" s="3" t="str">
        <f>_xlfn.XLOOKUP(B2029,'[1]daily break down'!$D:$D,'[1]daily break down'!$E:$E,"")</f>
        <v>Douala</v>
      </c>
      <c r="D2029" s="1" t="s">
        <v>11</v>
      </c>
      <c r="E2029" s="1" t="s">
        <v>145</v>
      </c>
      <c r="F2029" s="3" t="s">
        <v>31</v>
      </c>
      <c r="G2029" s="1" t="s">
        <v>32</v>
      </c>
      <c r="H2029" s="42" t="str">
        <f>_xlfn.XLOOKUP(B2029,[2]CALCULATION!$B:$B,[2]CALCULATION!$H:$H,"")</f>
        <v>ZTE</v>
      </c>
      <c r="I2029" s="34">
        <v>0</v>
      </c>
      <c r="J2029" s="34">
        <v>0</v>
      </c>
      <c r="K2029" s="34">
        <v>0</v>
      </c>
      <c r="L2029" s="34">
        <v>0</v>
      </c>
      <c r="M2029" s="34">
        <v>0</v>
      </c>
      <c r="N2029" s="34">
        <v>0</v>
      </c>
      <c r="O2029" s="34">
        <v>0</v>
      </c>
      <c r="P2029" s="34">
        <v>0</v>
      </c>
      <c r="Q2029" s="34">
        <v>0</v>
      </c>
      <c r="R2029" s="34">
        <v>0</v>
      </c>
      <c r="S2029" s="35">
        <v>0</v>
      </c>
      <c r="T2029" s="35">
        <v>0</v>
      </c>
      <c r="U2029" s="35">
        <v>0</v>
      </c>
      <c r="V2029" s="35">
        <v>0</v>
      </c>
      <c r="W2029" s="35">
        <v>0</v>
      </c>
      <c r="X2029" s="35">
        <v>0</v>
      </c>
      <c r="Y2029" s="35">
        <v>0</v>
      </c>
      <c r="Z2029" s="35">
        <v>0</v>
      </c>
      <c r="AA2029" s="35">
        <v>0</v>
      </c>
      <c r="AB2029" s="35">
        <v>0</v>
      </c>
      <c r="AC2029" s="35">
        <v>0</v>
      </c>
      <c r="AD2029" s="35">
        <v>0</v>
      </c>
      <c r="AE2029" s="58" t="s">
        <v>5560</v>
      </c>
      <c r="AF2029" s="58"/>
      <c r="AG2029" s="57" t="str" cm="1">
        <f t="array" ref="AG2029">IFERROR(_xlfn.IFS(
AI2029="MPR ISSUE","PDH",
AI2029="BSS Hardware Issue","BSS",
AI2029="Sites strategiques, MLL, Pylone, etc.","ENVTECH",
AI2029="AKTIVCO DEFAUT GE &amp; POWER Cabinet","AKTIVCO",
AI2029="AKTIVCO Coupure ENEO &amp; Baisse de tension","AKTIVCO GRID ONLY",
AI2029="Coupure ENEO &amp; Baisse de tension","IHS GRID ONLY",
AI2029="Defaut GE &amp; POWER Cabinet","IHS",
AI2029="Sharing","Partners",
AI2029="Sites strategiques &amp; DataCenter","SST &amp; DC",
AI2029="Exclu","Exclu",
AI2029="SAT","SAT",
AI2029="SPARE-ISSUE","SPARE-ISSUE",
AI2029="Fiber CAmtel","TRANS_FO_CAMTEL",
AI2029="Fiber AOF","Fiber AOF",
AI2029="Projet OCM (HUAWEI)","TRAVAUX-HUAWEI",
AI2029="Projet OCM (NOKIA)","TRAVAUX-NOKIA",
AI2029="ACCESS-ISSUE","ACCESS-ISSUE",
AI2029="Projet OCM (ZTE, NOKIA, autres projets)","TRAVAUX OCM",
AI2029="No root CAuse","No root cause",
AI2029="ODU HS","PDH",
AI2029="IP &amp; VLAN","PDH",
AI2029="Warehouse HUAWEI","SPARE-ISSUE",
AI2029="SPARE-HS","SPARE-ISSUE",
AI2029="Power Telco","BSS",AI2029="no impacts","no impacts"
),"")</f>
        <v>PDH</v>
      </c>
      <c r="AH2029" s="57" t="str" cm="1">
        <f t="array" ref="AH2029">IFERROR(_xlfn.IFS(
AI2029="MPR ISSUE","TX ISSUE",
AI2029="BSS Hardware Issue","RAN ISSUE",
AI2029="Sites strategiques, MLL, Pylone, etc.","ENVTECH",
AI2029="AKTIVCO DEFAUT GE &amp; POWER Cabinet","POWER ISSUE",
AI2029="AKTIVCO Coupure ENEO &amp; Baisse de tension","POWER ISSUE",
AI2029="Coupure ENEO &amp; Baisse de tension","POWER ISSUE",
AI2029="Defaut GE &amp; POWER Cabinet","POWER ISSUE",
AI2029="Sharing","POWER ISSUE",
AI2029="Sites strategiques &amp; DataCenter","POWER ISSUE",
AI2029="Exclu","Exclu",
AI2029="SAT","TX ISSUE",
AI2029="SPARE-ISSUE","SPARE-ISSUE",
AI2029="Fiber CAmtel","TX ISSUE",
AI2029="Fiber AOF","TX ISSUE",
AI2029="Projet OCM (HUAWEI)","TRAVAUX-HUAWEI",
AI2029="Projet OCM (NOKIA)","TRAVAUX -NOKIA",
AI2029="ACCESS-ISSUE","ACCESS-ISSUE",
AI2029="Projet OCM (ZTE, NOKIA, autres projets)","TRAVAUX OCM",
AI2029="No root CAuse","No root cause",
AI2029="ODU HS","TX ISSUE",
AI2029="IP &amp; VLAN","TX ISSUE",
AI2029="Warehouse HUAWEI","SPARE-ISSUE",
AI2029="SPARE-HS","SPARE-ISSUE",
AI2029="Power Telco","RAN ISSUE",AI2029="no impacts","no impacts"
),"")</f>
        <v>TX ISSUE</v>
      </c>
      <c r="AI2029" s="85" t="s">
        <v>5914</v>
      </c>
      <c r="AJ2029" s="57" t="str" cm="1">
        <f t="array" ref="AJ2029">IFERROR(_xlfn.IFS(
AI2029="MPR ISSUE","ACTIVE",
AI2029="BSS Hardware Issue","ACTIVE",
AI2029="Sites strategiques, MLL, Pylone, etc.","PASSIVE",
AI2029="AKTIVCO DEFAUT GE &amp; POWER Cabinet","PASSIVE",
AI2029="AKTIVCO Coupure ENEO &amp; Baisse de tension","PASSIVE",
AI2029="Coupure ENEO &amp; Baisse de tension","PASSIVE",
AI2029="Defaut GE &amp; POWER Cabinet","PASSIVE",
AI2029="Sharing","PASSIVE",
AI2029="Sites strategiques &amp; DataCenter","PASSIVE",
AI2029="Exclu","Exclu",
AI2029="SAT","ACTIVE",
AI2029="SPARE-ISSUE","SPARE-ISSUE",
AI2029="Fiber CAmtel","ACTIVE",
AI2029="Fiber AOF","ACTIVE",
AI2029="Projet OCM (HUAWEI)","PLANNED WORKS",
AI2029="Projet OCM (NOKIA)","PLANNED WORKS",
AI2029="ACCESS-ISSUE","ACCESS-ISSUE",
AI2029="Projet OCM (ZTE, NOKIA, autres projets)","PLANNED WORKS",
AI2029="No root CAuse","No root cause",
AI2029="ODU HS","ACTIVE",
AI2029="IP &amp; VLAN","ACTIVE",
AI2029="Warehouse HUAWEI","SPARE-ISSUE",
AI2029="SPARE-HS","SPARE-ISSUE",
AI2029="Power Telco","ACTIVE", AI2029="no impacts","no impacts"
),"")</f>
        <v>ACTIVE</v>
      </c>
      <c r="AK2029" s="23" t="s">
        <v>5658</v>
      </c>
      <c r="AL2029" s="127" t="str">
        <f>IFERROR(MID(AM2029, SEARCH("CTR_", AM2029), 7), IFERROR(MID(AM2029, SEARCH("SUO_", AM2029), 7), IFERROR(MID(AM2029, SEARCH("SUD_", AM2029), 7), IFERROR(MID(AM2029, SEARCH("NRO_", AM2029), 7), IFERROR(MID(AM2029, SEARCH("ADM_", AM2029), 7), IFERROR(MID(AM2029, SEARCH("NRD_", AM2029), 7), IFERROR(MID(AM2029, SEARCH("EXN_", AM2029), 7), IFERROR(MID(AM2029, SEARCH("LIT_", AM2029), 7), IFERROR(MID(AM2029, SEARCH("EST_", AM2029), 7), MID(AM2029, SEARCH("OST_",AM2029), 7))))))))))</f>
        <v>LIT_620</v>
      </c>
      <c r="AM2029" s="9" t="s">
        <v>5910</v>
      </c>
      <c r="AN2029" s="9" t="s">
        <v>5537</v>
      </c>
      <c r="AO2029" s="23" t="str">
        <f>_xlfn.XLOOKUP(B2029,'INCIDENT-05-03-2026'!E:E,'INCIDENT-05-03-2026'!F:F,"")</f>
        <v xml:space="preserve">(05/03/2026 incident) :impacted by LIT_620_Z_Notre-Dame-de-Yassa  ,Plantage MPR || Action reset MPR </v>
      </c>
      <c r="AP2029" s="7" t="s">
        <v>5537</v>
      </c>
      <c r="AQ2029" s="6"/>
      <c r="AR2029" s="7"/>
      <c r="AS2029" s="3" t="str">
        <f>_xlfn.XLOOKUP(B2029,'[3]tt num | region | site id'!$C:$C,'[3]tt num | region | site id'!$Q:$Q,"")</f>
        <v/>
      </c>
      <c r="AT2029" s="24" t="str">
        <f>_xlfn.XLOOKUP(B2029,'[4]Cells Huawei 03052026 12h'!$B:$B,'[4]Cells Huawei 03052026 12h'!$T:$T,"")</f>
        <v/>
      </c>
      <c r="AU2029" s="24" t="str">
        <f>_xlfn.XLOOKUP(B2029,'[5]cells down 02052026 8h50'!$B:$B,'[5]cells down 02052026 8h50'!$R:$R,"")</f>
        <v/>
      </c>
      <c r="AV2029" s="24" t="str">
        <f>_xlfn.XLOOKUP(B2029,'[5]cells down 02052026 13h50'!$B:$B,'[5]cells down 02052026 13h50'!$R:$R,"")</f>
        <v/>
      </c>
      <c r="AW2029" s="24" t="str">
        <f>_xlfn.XLOOKUP(B2029,'[5]cells down 02052026 13h50'!$B:$B,'[5]cells down 02052026 13h50'!$R:$R,"")</f>
        <v/>
      </c>
      <c r="AX2029" s="24" t="str">
        <f>_xlfn.XLOOKUP(B2029,'[6]cell downs 03052026 8h40 '!$B:$B,'[6]cell downs 03052026 8h40 '!$R:$R,"")</f>
        <v/>
      </c>
      <c r="AY2029" s="24" t="str">
        <f>_xlfn.XLOOKUP(B2029,'[7]ALL SITES DOWN'!$D:$D,'[7]ALL SITES DOWN'!$J:$J,"")</f>
        <v/>
      </c>
      <c r="AZ2029" s="24" t="str">
        <f>_xlfn.XLOOKUP(B2029,'[8]ALL SITES DOWN'!$D:$D,'[8]ALL SITES DOWN'!$J:$J,"")</f>
        <v/>
      </c>
      <c r="BA2029" s="9" t="str">
        <f>_xlfn.XLOOKUP(B2029,[9]sheet1!$AC:$AC,[9]sheet1!$AF:$AF,"")</f>
        <v/>
      </c>
      <c r="BB2029" s="14" t="s">
        <v>5537</v>
      </c>
      <c r="BC2029" s="14" t="s">
        <v>5537</v>
      </c>
      <c r="BD2029" s="14" t="str">
        <f>_xlfn.XLOOKUP(B2029,'[10]cell downs 18042026 17h'!$B:$B,'[10]cell downs 18042026 17h'!$B:$B,"")</f>
        <v/>
      </c>
      <c r="BE2029" s="14" t="str">
        <f>_xlfn.XLOOKUP(B2029,'[11]Cells Huawei 19042026 15h'!$B:$B,'[11]Cells Huawei 19042026 15h'!$B:$B,"")</f>
        <v/>
      </c>
      <c r="BF2029" s="9" t="str">
        <f>_xlfn.XLOOKUP(B2029,'[12]cells down 19042026 9H40'!$B:$B,'[12]cells down 19042026 9H40'!$B:$B,"")</f>
        <v/>
      </c>
      <c r="BG2029" s="9" t="s">
        <v>273</v>
      </c>
      <c r="BH2029" s="9" t="s">
        <v>5537</v>
      </c>
    </row>
    <row r="2030" spans="1:60" s="9" customFormat="1" x14ac:dyDescent="0.3">
      <c r="A2030" s="1" t="s">
        <v>138</v>
      </c>
      <c r="B2030" s="8" t="s">
        <v>139</v>
      </c>
      <c r="C2030" s="3" t="str">
        <f>_xlfn.XLOOKUP(B2030,'[1]daily break down'!$D:$D,'[1]daily break down'!$E:$E,"")</f>
        <v>Douala</v>
      </c>
      <c r="D2030" s="1"/>
      <c r="E2030" s="1"/>
      <c r="F2030" s="3" t="s">
        <v>31</v>
      </c>
      <c r="G2030" s="1" t="s">
        <v>32</v>
      </c>
      <c r="H2030" s="42" t="str">
        <f>_xlfn.XLOOKUP(B2030,[2]CALCULATION!$B:$B,[2]CALCULATION!$H:$H,"")</f>
        <v>ZTE</v>
      </c>
      <c r="I2030" s="34">
        <v>0</v>
      </c>
      <c r="J2030" s="34">
        <v>0</v>
      </c>
      <c r="K2030" s="34">
        <v>0</v>
      </c>
      <c r="L2030" s="34">
        <v>0</v>
      </c>
      <c r="M2030" s="34">
        <v>0</v>
      </c>
      <c r="N2030" s="34">
        <v>0</v>
      </c>
      <c r="O2030" s="34">
        <v>0</v>
      </c>
      <c r="P2030" s="34">
        <v>0</v>
      </c>
      <c r="Q2030" s="34">
        <v>0</v>
      </c>
      <c r="R2030" s="34">
        <v>0</v>
      </c>
      <c r="S2030" s="35">
        <v>0</v>
      </c>
      <c r="T2030" s="35">
        <v>0</v>
      </c>
      <c r="U2030" s="35">
        <v>0</v>
      </c>
      <c r="V2030" s="35">
        <v>0</v>
      </c>
      <c r="W2030" s="35">
        <v>0</v>
      </c>
      <c r="X2030" s="35">
        <v>0</v>
      </c>
      <c r="Y2030" s="35">
        <v>0</v>
      </c>
      <c r="Z2030" s="35">
        <v>0</v>
      </c>
      <c r="AA2030" s="35">
        <v>0</v>
      </c>
      <c r="AB2030" s="35">
        <v>0</v>
      </c>
      <c r="AC2030" s="35">
        <v>0</v>
      </c>
      <c r="AD2030" s="35">
        <v>0</v>
      </c>
      <c r="AE2030" s="58" t="s">
        <v>5560</v>
      </c>
      <c r="AF2030" s="58"/>
      <c r="AG2030" s="57" t="str" cm="1">
        <f t="array" ref="AG2030">IFERROR(_xlfn.IFS(
AI2030="MPR ISSUE","PDH",
AI2030="BSS Hardware Issue","BSS",
AI2030="Sites strategiques, MLL, Pylone, etc.","ENVTECH",
AI2030="AKTIVCO DEFAUT GE &amp; POWER Cabinet","AKTIVCO",
AI2030="AKTIVCO Coupure ENEO &amp; Baisse de tension","AKTIVCO GRID ONLY",
AI2030="Coupure ENEO &amp; Baisse de tension","IHS GRID ONLY",
AI2030="Defaut GE &amp; POWER Cabinet","IHS",
AI2030="Sharing","Partners",
AI2030="Sites strategiques &amp; DataCenter","SST &amp; DC",
AI2030="Exclu","Exclu",
AI2030="SAT","SAT",
AI2030="SPARE-ISSUE","SPARE-ISSUE",
AI2030="Fiber CAmtel","TRANS_FO_CAMTEL",
AI2030="Fiber AOF","Fiber AOF",
AI2030="Projet OCM (HUAWEI)","TRAVAUX-HUAWEI",
AI2030="Projet OCM (NOKIA)","TRAVAUX-NOKIA",
AI2030="ACCESS-ISSUE","ACCESS-ISSUE",
AI2030="Projet OCM (ZTE, NOKIA, autres projets)","TRAVAUX OCM",
AI2030="No root CAuse","No root cause",
AI2030="ODU HS","PDH",
AI2030="IP &amp; VLAN","PDH",
AI2030="Warehouse HUAWEI","SPARE-ISSUE",
AI2030="SPARE-HS","SPARE-ISSUE",
AI2030="Power Telco","BSS",AI2030="no impacts","no impacts"
),"")</f>
        <v>no impacts</v>
      </c>
      <c r="AH2030" s="57" t="str" cm="1">
        <f t="array" ref="AH2030">IFERROR(_xlfn.IFS(
AI2030="MPR ISSUE","TX ISSUE",
AI2030="BSS Hardware Issue","RAN ISSUE",
AI2030="Sites strategiques, MLL, Pylone, etc.","ENVTECH",
AI2030="AKTIVCO DEFAUT GE &amp; POWER Cabinet","POWER ISSUE",
AI2030="AKTIVCO Coupure ENEO &amp; Baisse de tension","POWER ISSUE",
AI2030="Coupure ENEO &amp; Baisse de tension","POWER ISSUE",
AI2030="Defaut GE &amp; POWER Cabinet","POWER ISSUE",
AI2030="Sharing","POWER ISSUE",
AI2030="Sites strategiques &amp; DataCenter","POWER ISSUE",
AI2030="Exclu","Exclu",
AI2030="SAT","TX ISSUE",
AI2030="SPARE-ISSUE","SPARE-ISSUE",
AI2030="Fiber CAmtel","TX ISSUE",
AI2030="Fiber AOF","TX ISSUE",
AI2030="Projet OCM (HUAWEI)","TRAVAUX-HUAWEI",
AI2030="Projet OCM (NOKIA)","TRAVAUX -NOKIA",
AI2030="ACCESS-ISSUE","ACCESS-ISSUE",
AI2030="Projet OCM (ZTE, NOKIA, autres projets)","TRAVAUX OCM",
AI2030="No root CAuse","No root cause",
AI2030="ODU HS","TX ISSUE",
AI2030="IP &amp; VLAN","TX ISSUE",
AI2030="Warehouse HUAWEI","SPARE-ISSUE",
AI2030="SPARE-HS","SPARE-ISSUE",
AI2030="Power Telco","RAN ISSUE",AI2030="no impacts","no impacts"
),"")</f>
        <v>no impacts</v>
      </c>
      <c r="AI2030" s="85" t="s">
        <v>5998</v>
      </c>
      <c r="AJ2030" s="57" t="str" cm="1">
        <f t="array" ref="AJ2030">IFERROR(_xlfn.IFS(
AI2030="MPR ISSUE","ACTIVE",
AI2030="BSS Hardware Issue","ACTIVE",
AI2030="Sites strategiques, MLL, Pylone, etc.","PASSIVE",
AI2030="AKTIVCO DEFAUT GE &amp; POWER Cabinet","PASSIVE",
AI2030="AKTIVCO Coupure ENEO &amp; Baisse de tension","PASSIVE",
AI2030="Coupure ENEO &amp; Baisse de tension","PASSIVE",
AI2030="Defaut GE &amp; POWER Cabinet","PASSIVE",
AI2030="Sharing","PASSIVE",
AI2030="Sites strategiques &amp; DataCenter","PASSIVE",
AI2030="Exclu","Exclu",
AI2030="SAT","ACTIVE",
AI2030="SPARE-ISSUE","SPARE-ISSUE",
AI2030="Fiber CAmtel","ACTIVE",
AI2030="Fiber AOF","ACTIVE",
AI2030="Projet OCM (HUAWEI)","PLANNED WORKS",
AI2030="Projet OCM (NOKIA)","PLANNED WORKS",
AI2030="ACCESS-ISSUE","ACCESS-ISSUE",
AI2030="Projet OCM (ZTE, NOKIA, autres projets)","PLANNED WORKS",
AI2030="No root CAuse","No root cause",
AI2030="ODU HS","ACTIVE",
AI2030="IP &amp; VLAN","ACTIVE",
AI2030="Warehouse HUAWEI","SPARE-ISSUE",
AI2030="SPARE-HS","SPARE-ISSUE",
AI2030="Power Telco","ACTIVE", AI2030="no impacts","no impacts"
),"")</f>
        <v>no impacts</v>
      </c>
      <c r="AK2030" s="23" t="s">
        <v>5537</v>
      </c>
      <c r="AL2030" s="23" t="str">
        <f t="shared" ref="AL2030:AL2061" si="57">B2030</f>
        <v>LIT_019</v>
      </c>
      <c r="AN2030" s="9" t="s">
        <v>5537</v>
      </c>
      <c r="AO2030" s="23" t="str">
        <f>_xlfn.XLOOKUP(B2030,'INCIDENT-05-03-2026'!E:E,'INCIDENT-05-03-2026'!F:F,"")</f>
        <v/>
      </c>
      <c r="AP2030" s="7" t="s">
        <v>5537</v>
      </c>
      <c r="AQ2030" s="6"/>
      <c r="AR2030" s="7"/>
      <c r="AS2030" s="3" t="str">
        <f>_xlfn.XLOOKUP(B2030,'[3]tt num | region | site id'!$C:$C,'[3]tt num | region | site id'!$Q:$Q,"")</f>
        <v/>
      </c>
      <c r="AT2030" s="24" t="str">
        <f>_xlfn.XLOOKUP(B2030,'[4]Cells Huawei 03052026 12h'!$B:$B,'[4]Cells Huawei 03052026 12h'!$T:$T,"")</f>
        <v/>
      </c>
      <c r="AU2030" s="24" t="str">
        <f>_xlfn.XLOOKUP(B2030,'[5]cells down 02052026 8h50'!$B:$B,'[5]cells down 02052026 8h50'!$R:$R,"")</f>
        <v/>
      </c>
      <c r="AV2030" s="24" t="str">
        <f>_xlfn.XLOOKUP(B2030,'[5]cells down 02052026 13h50'!$B:$B,'[5]cells down 02052026 13h50'!$R:$R,"")</f>
        <v/>
      </c>
      <c r="AW2030" s="24" t="str">
        <f>_xlfn.XLOOKUP(B2030,'[5]cells down 02052026 13h50'!$B:$B,'[5]cells down 02052026 13h50'!$R:$R,"")</f>
        <v/>
      </c>
      <c r="AX2030" s="24" t="str">
        <f>_xlfn.XLOOKUP(B2030,'[6]cell downs 03052026 8h40 '!$B:$B,'[6]cell downs 03052026 8h40 '!$R:$R,"")</f>
        <v/>
      </c>
      <c r="AY2030" s="24" t="str">
        <f>_xlfn.XLOOKUP(B2030,'[7]ALL SITES DOWN'!$D:$D,'[7]ALL SITES DOWN'!$J:$J,"")</f>
        <v/>
      </c>
      <c r="AZ2030" s="24" t="str">
        <f>_xlfn.XLOOKUP(B2030,'[8]ALL SITES DOWN'!$D:$D,'[8]ALL SITES DOWN'!$J:$J,"")</f>
        <v/>
      </c>
      <c r="BA2030" s="9" t="str">
        <f>_xlfn.XLOOKUP(B2030,[9]sheet1!$AC:$AC,[9]sheet1!$AF:$AF,"")</f>
        <v/>
      </c>
      <c r="BB2030" s="14" t="s">
        <v>5537</v>
      </c>
      <c r="BC2030" s="14" t="s">
        <v>5537</v>
      </c>
      <c r="BD2030" s="14" t="str">
        <f>_xlfn.XLOOKUP(B2030,'[10]cell downs 18042026 17h'!$B:$B,'[10]cell downs 18042026 17h'!$B:$B,"")</f>
        <v/>
      </c>
      <c r="BE2030" s="14" t="str">
        <f>_xlfn.XLOOKUP(B2030,'[11]Cells Huawei 19042026 15h'!$B:$B,'[11]Cells Huawei 19042026 15h'!$B:$B,"")</f>
        <v/>
      </c>
      <c r="BF2030" s="9" t="str">
        <f>_xlfn.XLOOKUP(B2030,'[12]cells down 19042026 9H40'!$B:$B,'[12]cells down 19042026 9H40'!$B:$B,"")</f>
        <v/>
      </c>
      <c r="BG2030" s="9" t="s">
        <v>5537</v>
      </c>
      <c r="BH2030" s="9" t="s">
        <v>5537</v>
      </c>
    </row>
    <row r="2031" spans="1:60" s="9" customFormat="1" x14ac:dyDescent="0.3">
      <c r="A2031" s="2" t="s">
        <v>107</v>
      </c>
      <c r="B2031" s="8" t="s">
        <v>108</v>
      </c>
      <c r="C2031" s="3" t="str">
        <f>_xlfn.XLOOKUP(B2031,'[1]daily break down'!$D:$D,'[1]daily break down'!$E:$E,"")</f>
        <v>Douala</v>
      </c>
      <c r="D2031" s="1"/>
      <c r="E2031" s="1"/>
      <c r="F2031" s="3" t="s">
        <v>31</v>
      </c>
      <c r="G2031" s="1" t="s">
        <v>32</v>
      </c>
      <c r="H2031" s="42" t="str">
        <f>_xlfn.XLOOKUP(B2031,[2]CALCULATION!$B:$B,[2]CALCULATION!$H:$H,"")</f>
        <v>ZTE</v>
      </c>
      <c r="I2031" s="34">
        <v>0</v>
      </c>
      <c r="J2031" s="34">
        <v>0</v>
      </c>
      <c r="K2031" s="34">
        <v>0</v>
      </c>
      <c r="L2031" s="34">
        <v>0</v>
      </c>
      <c r="M2031" s="34">
        <v>0</v>
      </c>
      <c r="N2031" s="34">
        <v>0</v>
      </c>
      <c r="O2031" s="34">
        <v>0</v>
      </c>
      <c r="P2031" s="34">
        <v>0</v>
      </c>
      <c r="Q2031" s="34">
        <v>0</v>
      </c>
      <c r="R2031" s="34">
        <v>0</v>
      </c>
      <c r="S2031" s="35">
        <v>0</v>
      </c>
      <c r="T2031" s="35">
        <v>0</v>
      </c>
      <c r="U2031" s="35">
        <v>0</v>
      </c>
      <c r="V2031" s="35">
        <v>0</v>
      </c>
      <c r="W2031" s="35">
        <v>0</v>
      </c>
      <c r="X2031" s="35">
        <v>0</v>
      </c>
      <c r="Y2031" s="35">
        <v>0</v>
      </c>
      <c r="Z2031" s="35">
        <v>1.8548481450091792E-3</v>
      </c>
      <c r="AA2031" s="35">
        <v>0</v>
      </c>
      <c r="AB2031" s="35">
        <v>0</v>
      </c>
      <c r="AC2031" s="35">
        <v>0</v>
      </c>
      <c r="AD2031" s="35">
        <v>0</v>
      </c>
      <c r="AE2031" s="58" t="s">
        <v>5560</v>
      </c>
      <c r="AF2031" s="58"/>
      <c r="AG2031" s="57" t="str" cm="1">
        <f t="array" ref="AG2031">IFERROR(_xlfn.IFS(
AI2031="MPR ISSUE","PDH",
AI2031="BSS Hardware Issue","BSS",
AI2031="Sites strategiques, MLL, Pylone, etc.","ENVTECH",
AI2031="AKTIVCO DEFAUT GE &amp; POWER Cabinet","AKTIVCO",
AI2031="AKTIVCO Coupure ENEO &amp; Baisse de tension","AKTIVCO GRID ONLY",
AI2031="Coupure ENEO &amp; Baisse de tension","IHS GRID ONLY",
AI2031="Defaut GE &amp; POWER Cabinet","IHS",
AI2031="Sharing","Partners",
AI2031="Sites strategiques &amp; DataCenter","SST &amp; DC",
AI2031="Exclu","Exclu",
AI2031="SAT","SAT",
AI2031="SPARE-ISSUE","SPARE-ISSUE",
AI2031="Fiber CAmtel","TRANS_FO_CAMTEL",
AI2031="Fiber AOF","Fiber AOF",
AI2031="Projet OCM (HUAWEI)","TRAVAUX-HUAWEI",
AI2031="Projet OCM (NOKIA)","TRAVAUX-NOKIA",
AI2031="ACCESS-ISSUE","ACCESS-ISSUE",
AI2031="Projet OCM (ZTE, NOKIA, autres projets)","TRAVAUX OCM",
AI2031="No root CAuse","No root cause",
AI2031="ODU HS","PDH",
AI2031="IP &amp; VLAN","PDH",
AI2031="Warehouse HUAWEI","SPARE-ISSUE",
AI2031="SPARE-HS","SPARE-ISSUE",
AI2031="Power Telco","BSS",AI2031="no impacts","no impacts"
),"")</f>
        <v>no impacts</v>
      </c>
      <c r="AH2031" s="57" t="str" cm="1">
        <f t="array" ref="AH2031">IFERROR(_xlfn.IFS(
AI2031="MPR ISSUE","TX ISSUE",
AI2031="BSS Hardware Issue","RAN ISSUE",
AI2031="Sites strategiques, MLL, Pylone, etc.","ENVTECH",
AI2031="AKTIVCO DEFAUT GE &amp; POWER Cabinet","POWER ISSUE",
AI2031="AKTIVCO Coupure ENEO &amp; Baisse de tension","POWER ISSUE",
AI2031="Coupure ENEO &amp; Baisse de tension","POWER ISSUE",
AI2031="Defaut GE &amp; POWER Cabinet","POWER ISSUE",
AI2031="Sharing","POWER ISSUE",
AI2031="Sites strategiques &amp; DataCenter","POWER ISSUE",
AI2031="Exclu","Exclu",
AI2031="SAT","TX ISSUE",
AI2031="SPARE-ISSUE","SPARE-ISSUE",
AI2031="Fiber CAmtel","TX ISSUE",
AI2031="Fiber AOF","TX ISSUE",
AI2031="Projet OCM (HUAWEI)","TRAVAUX-HUAWEI",
AI2031="Projet OCM (NOKIA)","TRAVAUX -NOKIA",
AI2031="ACCESS-ISSUE","ACCESS-ISSUE",
AI2031="Projet OCM (ZTE, NOKIA, autres projets)","TRAVAUX OCM",
AI2031="No root CAuse","No root cause",
AI2031="ODU HS","TX ISSUE",
AI2031="IP &amp; VLAN","TX ISSUE",
AI2031="Warehouse HUAWEI","SPARE-ISSUE",
AI2031="SPARE-HS","SPARE-ISSUE",
AI2031="Power Telco","RAN ISSUE",AI2031="no impacts","no impacts"
),"")</f>
        <v>no impacts</v>
      </c>
      <c r="AI2031" s="85" t="s">
        <v>5998</v>
      </c>
      <c r="AJ2031" s="57" t="str" cm="1">
        <f t="array" ref="AJ2031">IFERROR(_xlfn.IFS(
AI2031="MPR ISSUE","ACTIVE",
AI2031="BSS Hardware Issue","ACTIVE",
AI2031="Sites strategiques, MLL, Pylone, etc.","PASSIVE",
AI2031="AKTIVCO DEFAUT GE &amp; POWER Cabinet","PASSIVE",
AI2031="AKTIVCO Coupure ENEO &amp; Baisse de tension","PASSIVE",
AI2031="Coupure ENEO &amp; Baisse de tension","PASSIVE",
AI2031="Defaut GE &amp; POWER Cabinet","PASSIVE",
AI2031="Sharing","PASSIVE",
AI2031="Sites strategiques &amp; DataCenter","PASSIVE",
AI2031="Exclu","Exclu",
AI2031="SAT","ACTIVE",
AI2031="SPARE-ISSUE","SPARE-ISSUE",
AI2031="Fiber CAmtel","ACTIVE",
AI2031="Fiber AOF","ACTIVE",
AI2031="Projet OCM (HUAWEI)","PLANNED WORKS",
AI2031="Projet OCM (NOKIA)","PLANNED WORKS",
AI2031="ACCESS-ISSUE","ACCESS-ISSUE",
AI2031="Projet OCM (ZTE, NOKIA, autres projets)","PLANNED WORKS",
AI2031="No root CAuse","No root cause",
AI2031="ODU HS","ACTIVE",
AI2031="IP &amp; VLAN","ACTIVE",
AI2031="Warehouse HUAWEI","SPARE-ISSUE",
AI2031="SPARE-HS","SPARE-ISSUE",
AI2031="Power Telco","ACTIVE", AI2031="no impacts","no impacts"
),"")</f>
        <v>no impacts</v>
      </c>
      <c r="AK2031" s="23" t="s">
        <v>5537</v>
      </c>
      <c r="AL2031" s="23" t="str">
        <f t="shared" si="57"/>
        <v>LIT_673</v>
      </c>
      <c r="AN2031" s="9" t="s">
        <v>5537</v>
      </c>
      <c r="AO2031" s="23" t="str">
        <f>_xlfn.XLOOKUP(B2031,'INCIDENT-05-03-2026'!E:E,'INCIDENT-05-03-2026'!F:F,"")</f>
        <v/>
      </c>
      <c r="AP2031" s="7" t="s">
        <v>5537</v>
      </c>
      <c r="AQ2031" s="6"/>
      <c r="AR2031" s="7"/>
      <c r="AS2031" s="3" t="str">
        <f>_xlfn.XLOOKUP(B2031,'[3]tt num | region | site id'!$C:$C,'[3]tt num | region | site id'!$Q:$Q,"")</f>
        <v/>
      </c>
      <c r="AT2031" s="24" t="str">
        <f>_xlfn.XLOOKUP(B2031,'[4]Cells Huawei 03052026 12h'!$B:$B,'[4]Cells Huawei 03052026 12h'!$T:$T,"")</f>
        <v/>
      </c>
      <c r="AU2031" s="24" t="str">
        <f>_xlfn.XLOOKUP(B2031,'[5]cells down 02052026 8h50'!$B:$B,'[5]cells down 02052026 8h50'!$R:$R,"")</f>
        <v/>
      </c>
      <c r="AV2031" s="24" t="str">
        <f>_xlfn.XLOOKUP(B2031,'[5]cells down 02052026 13h50'!$B:$B,'[5]cells down 02052026 13h50'!$R:$R,"")</f>
        <v/>
      </c>
      <c r="AW2031" s="24" t="str">
        <f>_xlfn.XLOOKUP(B2031,'[5]cells down 02052026 13h50'!$B:$B,'[5]cells down 02052026 13h50'!$R:$R,"")</f>
        <v/>
      </c>
      <c r="AX2031" s="24" t="str">
        <f>_xlfn.XLOOKUP(B2031,'[6]cell downs 03052026 8h40 '!$B:$B,'[6]cell downs 03052026 8h40 '!$R:$R,"")</f>
        <v/>
      </c>
      <c r="AY2031" s="24" t="str">
        <f>_xlfn.XLOOKUP(B2031,'[7]ALL SITES DOWN'!$D:$D,'[7]ALL SITES DOWN'!$J:$J,"")</f>
        <v/>
      </c>
      <c r="AZ2031" s="24" t="str">
        <f>_xlfn.XLOOKUP(B2031,'[8]ALL SITES DOWN'!$D:$D,'[8]ALL SITES DOWN'!$J:$J,"")</f>
        <v/>
      </c>
      <c r="BA2031" s="9" t="str">
        <f>_xlfn.XLOOKUP(B2031,[9]sheet1!$AC:$AC,[9]sheet1!$AF:$AF,"")</f>
        <v/>
      </c>
      <c r="BB2031" s="14" t="s">
        <v>5537</v>
      </c>
      <c r="BC2031" s="14" t="s">
        <v>5537</v>
      </c>
      <c r="BD2031" s="14" t="str">
        <f>_xlfn.XLOOKUP(B2031,'[10]cell downs 18042026 17h'!$B:$B,'[10]cell downs 18042026 17h'!$B:$B,"")</f>
        <v/>
      </c>
      <c r="BE2031" s="14" t="str">
        <f>_xlfn.XLOOKUP(B2031,'[11]Cells Huawei 19042026 15h'!$B:$B,'[11]Cells Huawei 19042026 15h'!$B:$B,"")</f>
        <v/>
      </c>
      <c r="BF2031" s="9" t="str">
        <f>_xlfn.XLOOKUP(B2031,'[12]cells down 19042026 9H40'!$B:$B,'[12]cells down 19042026 9H40'!$B:$B,"")</f>
        <v/>
      </c>
      <c r="BG2031" s="9" t="s">
        <v>5537</v>
      </c>
      <c r="BH2031" s="9" t="s">
        <v>12</v>
      </c>
    </row>
    <row r="2032" spans="1:60" s="9" customFormat="1" x14ac:dyDescent="0.3">
      <c r="A2032" s="1" t="s">
        <v>4330</v>
      </c>
      <c r="B2032" s="8" t="s">
        <v>4331</v>
      </c>
      <c r="C2032" s="3" t="str">
        <f>_xlfn.XLOOKUP(B2032,'[1]daily break down'!$D:$D,'[1]daily break down'!$E:$E,"")</f>
        <v>CENTRE</v>
      </c>
      <c r="D2032" s="1" t="s">
        <v>11</v>
      </c>
      <c r="E2032" s="1" t="s">
        <v>12</v>
      </c>
      <c r="F2032" s="3" t="s">
        <v>69</v>
      </c>
      <c r="G2032" s="1" t="s">
        <v>70</v>
      </c>
      <c r="H2032" s="42" t="str">
        <f>_xlfn.XLOOKUP(B2032,[2]CALCULATION!$B:$B,[2]CALCULATION!$H:$H,"")</f>
        <v>ZTE</v>
      </c>
      <c r="I2032" s="34">
        <v>0</v>
      </c>
      <c r="J2032" s="34">
        <v>0</v>
      </c>
      <c r="K2032" s="34">
        <v>0</v>
      </c>
      <c r="L2032" s="34">
        <v>0</v>
      </c>
      <c r="M2032" s="34">
        <v>0</v>
      </c>
      <c r="N2032" s="34">
        <v>0</v>
      </c>
      <c r="O2032" s="34">
        <v>0</v>
      </c>
      <c r="P2032" s="34">
        <v>0</v>
      </c>
      <c r="Q2032" s="34">
        <v>0</v>
      </c>
      <c r="R2032" s="34">
        <v>0</v>
      </c>
      <c r="S2032" s="35">
        <v>0</v>
      </c>
      <c r="T2032" s="35">
        <v>0</v>
      </c>
      <c r="U2032" s="35">
        <v>0</v>
      </c>
      <c r="V2032" s="35">
        <v>0</v>
      </c>
      <c r="W2032" s="35">
        <v>0</v>
      </c>
      <c r="X2032" s="35">
        <v>0</v>
      </c>
      <c r="Y2032" s="35">
        <v>0</v>
      </c>
      <c r="Z2032" s="35">
        <v>0</v>
      </c>
      <c r="AA2032" s="35">
        <v>0</v>
      </c>
      <c r="AB2032" s="35">
        <v>0</v>
      </c>
      <c r="AC2032" s="35">
        <v>0</v>
      </c>
      <c r="AD2032" s="35">
        <v>0</v>
      </c>
      <c r="AE2032" s="58" t="s">
        <v>5560</v>
      </c>
      <c r="AF2032" s="58"/>
      <c r="AG2032" s="57" t="str" cm="1">
        <f t="array" ref="AG2032">IFERROR(_xlfn.IFS(
AI2032="MPR ISSUE","PDH",
AI2032="BSS Hardware Issue","BSS",
AI2032="Sites strategiques, MLL, Pylone, etc.","ENVTECH",
AI2032="AKTIVCO DEFAUT GE &amp; POWER Cabinet","AKTIVCO",
AI2032="AKTIVCO Coupure ENEO &amp; Baisse de tension","AKTIVCO GRID ONLY",
AI2032="Coupure ENEO &amp; Baisse de tension","IHS GRID ONLY",
AI2032="Defaut GE &amp; POWER Cabinet","IHS",
AI2032="Sharing","Partners",
AI2032="Sites strategiques &amp; DataCenter","SST &amp; DC",
AI2032="Exclu","Exclu",
AI2032="SAT","SAT",
AI2032="SPARE-ISSUE","SPARE-ISSUE",
AI2032="Fiber CAmtel","TRANS_FO_CAMTEL",
AI2032="Fiber AOF","Fiber AOF",
AI2032="Projet OCM (HUAWEI)","TRAVAUX-HUAWEI",
AI2032="Projet OCM (NOKIA)","TRAVAUX-NOKIA",
AI2032="ACCESS-ISSUE","ACCESS-ISSUE",
AI2032="Projet OCM (ZTE, NOKIA, autres projets)","TRAVAUX OCM",
AI2032="No root CAuse","No root cause",
AI2032="ODU HS","PDH",
AI2032="IP &amp; VLAN","PDH",
AI2032="Warehouse HUAWEI","SPARE-ISSUE",
AI2032="SPARE-HS","SPARE-ISSUE",
AI2032="Power Telco","BSS",AI2032="no impacts","no impacts"
),"")</f>
        <v>no impacts</v>
      </c>
      <c r="AH2032" s="57" t="str" cm="1">
        <f t="array" ref="AH2032">IFERROR(_xlfn.IFS(
AI2032="MPR ISSUE","TX ISSUE",
AI2032="BSS Hardware Issue","RAN ISSUE",
AI2032="Sites strategiques, MLL, Pylone, etc.","ENVTECH",
AI2032="AKTIVCO DEFAUT GE &amp; POWER Cabinet","POWER ISSUE",
AI2032="AKTIVCO Coupure ENEO &amp; Baisse de tension","POWER ISSUE",
AI2032="Coupure ENEO &amp; Baisse de tension","POWER ISSUE",
AI2032="Defaut GE &amp; POWER Cabinet","POWER ISSUE",
AI2032="Sharing","POWER ISSUE",
AI2032="Sites strategiques &amp; DataCenter","POWER ISSUE",
AI2032="Exclu","Exclu",
AI2032="SAT","TX ISSUE",
AI2032="SPARE-ISSUE","SPARE-ISSUE",
AI2032="Fiber CAmtel","TX ISSUE",
AI2032="Fiber AOF","TX ISSUE",
AI2032="Projet OCM (HUAWEI)","TRAVAUX-HUAWEI",
AI2032="Projet OCM (NOKIA)","TRAVAUX -NOKIA",
AI2032="ACCESS-ISSUE","ACCESS-ISSUE",
AI2032="Projet OCM (ZTE, NOKIA, autres projets)","TRAVAUX OCM",
AI2032="No root CAuse","No root cause",
AI2032="ODU HS","TX ISSUE",
AI2032="IP &amp; VLAN","TX ISSUE",
AI2032="Warehouse HUAWEI","SPARE-ISSUE",
AI2032="SPARE-HS","SPARE-ISSUE",
AI2032="Power Telco","RAN ISSUE",AI2032="no impacts","no impacts"
),"")</f>
        <v>no impacts</v>
      </c>
      <c r="AI2032" s="85" t="s">
        <v>5998</v>
      </c>
      <c r="AJ2032" s="57" t="str" cm="1">
        <f t="array" ref="AJ2032">IFERROR(_xlfn.IFS(
AI2032="MPR ISSUE","ACTIVE",
AI2032="BSS Hardware Issue","ACTIVE",
AI2032="Sites strategiques, MLL, Pylone, etc.","PASSIVE",
AI2032="AKTIVCO DEFAUT GE &amp; POWER Cabinet","PASSIVE",
AI2032="AKTIVCO Coupure ENEO &amp; Baisse de tension","PASSIVE",
AI2032="Coupure ENEO &amp; Baisse de tension","PASSIVE",
AI2032="Defaut GE &amp; POWER Cabinet","PASSIVE",
AI2032="Sharing","PASSIVE",
AI2032="Sites strategiques &amp; DataCenter","PASSIVE",
AI2032="Exclu","Exclu",
AI2032="SAT","ACTIVE",
AI2032="SPARE-ISSUE","SPARE-ISSUE",
AI2032="Fiber CAmtel","ACTIVE",
AI2032="Fiber AOF","ACTIVE",
AI2032="Projet OCM (HUAWEI)","PLANNED WORKS",
AI2032="Projet OCM (NOKIA)","PLANNED WORKS",
AI2032="ACCESS-ISSUE","ACCESS-ISSUE",
AI2032="Projet OCM (ZTE, NOKIA, autres projets)","PLANNED WORKS",
AI2032="No root CAuse","No root cause",
AI2032="ODU HS","ACTIVE",
AI2032="IP &amp; VLAN","ACTIVE",
AI2032="Warehouse HUAWEI","SPARE-ISSUE",
AI2032="SPARE-HS","SPARE-ISSUE",
AI2032="Power Telco","ACTIVE", AI2032="no impacts","no impacts"
),"")</f>
        <v>no impacts</v>
      </c>
      <c r="AK2032" s="23" t="s">
        <v>5537</v>
      </c>
      <c r="AL2032" s="23" t="str">
        <f t="shared" si="57"/>
        <v>SUD_082</v>
      </c>
      <c r="AN2032" s="9" t="s">
        <v>5537</v>
      </c>
      <c r="AO2032" s="23" t="str">
        <f>_xlfn.XLOOKUP(B2032,'INCIDENT-05-03-2026'!E:E,'INCIDENT-05-03-2026'!F:F,"")</f>
        <v/>
      </c>
      <c r="AP2032" s="7" t="s">
        <v>5537</v>
      </c>
      <c r="AQ2032" s="6"/>
      <c r="AR2032" s="7"/>
      <c r="AS2032" s="3" t="str">
        <f>_xlfn.XLOOKUP(B2032,'[3]tt num | region | site id'!$C:$C,'[3]tt num | region | site id'!$Q:$Q,"")</f>
        <v/>
      </c>
      <c r="AT2032" s="24" t="str">
        <f>_xlfn.XLOOKUP(B2032,'[4]Cells Huawei 03052026 12h'!$B:$B,'[4]Cells Huawei 03052026 12h'!$T:$T,"")</f>
        <v/>
      </c>
      <c r="AU2032" s="24" t="str">
        <f>_xlfn.XLOOKUP(B2032,'[5]cells down 02052026 8h50'!$B:$B,'[5]cells down 02052026 8h50'!$R:$R,"")</f>
        <v/>
      </c>
      <c r="AV2032" s="24" t="str">
        <f>_xlfn.XLOOKUP(B2032,'[5]cells down 02052026 13h50'!$B:$B,'[5]cells down 02052026 13h50'!$R:$R,"")</f>
        <v/>
      </c>
      <c r="AW2032" s="24" t="str">
        <f>_xlfn.XLOOKUP(B2032,'[5]cells down 02052026 13h50'!$B:$B,'[5]cells down 02052026 13h50'!$R:$R,"")</f>
        <v/>
      </c>
      <c r="AX2032" s="24" t="str">
        <f>_xlfn.XLOOKUP(B2032,'[6]cell downs 03052026 8h40 '!$B:$B,'[6]cell downs 03052026 8h40 '!$R:$R,"")</f>
        <v/>
      </c>
      <c r="AY2032" s="24" t="str">
        <f>_xlfn.XLOOKUP(B2032,'[7]ALL SITES DOWN'!$D:$D,'[7]ALL SITES DOWN'!$J:$J,"")</f>
        <v/>
      </c>
      <c r="AZ2032" s="24" t="str">
        <f>_xlfn.XLOOKUP(B2032,'[8]ALL SITES DOWN'!$D:$D,'[8]ALL SITES DOWN'!$J:$J,"")</f>
        <v/>
      </c>
      <c r="BA2032" s="9" t="str">
        <f>_xlfn.XLOOKUP(B2032,[9]sheet1!$AC:$AC,[9]sheet1!$AF:$AF,"")</f>
        <v/>
      </c>
      <c r="BB2032" s="14" t="s">
        <v>5537</v>
      </c>
      <c r="BC2032" s="14" t="s">
        <v>5537</v>
      </c>
      <c r="BD2032" s="14" t="str">
        <f>_xlfn.XLOOKUP(B2032,'[10]cell downs 18042026 17h'!$B:$B,'[10]cell downs 18042026 17h'!$B:$B,"")</f>
        <v/>
      </c>
      <c r="BE2032" s="14" t="str">
        <f>_xlfn.XLOOKUP(B2032,'[11]Cells Huawei 19042026 15h'!$B:$B,'[11]Cells Huawei 19042026 15h'!$B:$B,"")</f>
        <v/>
      </c>
      <c r="BF2032" s="9" t="str">
        <f>_xlfn.XLOOKUP(B2032,'[12]cells down 19042026 9H40'!$B:$B,'[12]cells down 19042026 9H40'!$B:$B,"")</f>
        <v/>
      </c>
      <c r="BG2032" s="9" t="s">
        <v>4331</v>
      </c>
      <c r="BH2032" s="9" t="s">
        <v>12</v>
      </c>
    </row>
    <row r="2033" spans="1:60" s="9" customFormat="1" x14ac:dyDescent="0.3">
      <c r="A2033" s="1" t="s">
        <v>3415</v>
      </c>
      <c r="B2033" s="8" t="s">
        <v>3416</v>
      </c>
      <c r="C2033" s="3" t="str">
        <f>_xlfn.XLOOKUP(B2033,'[1]daily break down'!$D:$D,'[1]daily break down'!$E:$E,"")</f>
        <v>CENTRE</v>
      </c>
      <c r="D2033" s="1" t="s">
        <v>11</v>
      </c>
      <c r="E2033" s="1" t="s">
        <v>12</v>
      </c>
      <c r="F2033" s="3" t="s">
        <v>69</v>
      </c>
      <c r="G2033" s="1" t="s">
        <v>70</v>
      </c>
      <c r="H2033" s="42" t="str">
        <f>_xlfn.XLOOKUP(B2033,[2]CALCULATION!$B:$B,[2]CALCULATION!$H:$H,"")</f>
        <v>ZTE</v>
      </c>
      <c r="I2033" s="34">
        <v>0</v>
      </c>
      <c r="J2033" s="34">
        <v>0</v>
      </c>
      <c r="K2033" s="34">
        <v>0</v>
      </c>
      <c r="L2033" s="34">
        <v>0</v>
      </c>
      <c r="M2033" s="34">
        <v>0</v>
      </c>
      <c r="N2033" s="34">
        <v>0</v>
      </c>
      <c r="O2033" s="34">
        <v>0</v>
      </c>
      <c r="P2033" s="34">
        <v>0</v>
      </c>
      <c r="Q2033" s="34">
        <v>0</v>
      </c>
      <c r="R2033" s="34">
        <v>0</v>
      </c>
      <c r="S2033" s="35">
        <v>0</v>
      </c>
      <c r="T2033" s="35">
        <v>0</v>
      </c>
      <c r="U2033" s="35">
        <v>0</v>
      </c>
      <c r="V2033" s="35">
        <v>0</v>
      </c>
      <c r="W2033" s="35">
        <v>0</v>
      </c>
      <c r="X2033" s="35">
        <v>0</v>
      </c>
      <c r="Y2033" s="35">
        <v>0</v>
      </c>
      <c r="Z2033" s="35">
        <v>0</v>
      </c>
      <c r="AA2033" s="35">
        <v>0</v>
      </c>
      <c r="AB2033" s="35">
        <v>0</v>
      </c>
      <c r="AC2033" s="35">
        <v>0</v>
      </c>
      <c r="AD2033" s="35">
        <v>0</v>
      </c>
      <c r="AE2033" s="58" t="s">
        <v>5560</v>
      </c>
      <c r="AF2033" s="58"/>
      <c r="AG2033" s="57" t="str" cm="1">
        <f t="array" ref="AG2033">IFERROR(_xlfn.IFS(
AI2033="MPR ISSUE","PDH",
AI2033="BSS Hardware Issue","BSS",
AI2033="Sites strategiques, MLL, Pylone, etc.","ENVTECH",
AI2033="AKTIVCO DEFAUT GE &amp; POWER Cabinet","AKTIVCO",
AI2033="AKTIVCO Coupure ENEO &amp; Baisse de tension","AKTIVCO GRID ONLY",
AI2033="Coupure ENEO &amp; Baisse de tension","IHS GRID ONLY",
AI2033="Defaut GE &amp; POWER Cabinet","IHS",
AI2033="Sharing","Partners",
AI2033="Sites strategiques &amp; DataCenter","SST &amp; DC",
AI2033="Exclu","Exclu",
AI2033="SAT","SAT",
AI2033="SPARE-ISSUE","SPARE-ISSUE",
AI2033="Fiber CAmtel","TRANS_FO_CAMTEL",
AI2033="Fiber AOF","Fiber AOF",
AI2033="Projet OCM (HUAWEI)","TRAVAUX-HUAWEI",
AI2033="Projet OCM (NOKIA)","TRAVAUX-NOKIA",
AI2033="ACCESS-ISSUE","ACCESS-ISSUE",
AI2033="Projet OCM (ZTE, NOKIA, autres projets)","TRAVAUX OCM",
AI2033="No root CAuse","No root cause",
AI2033="ODU HS","PDH",
AI2033="IP &amp; VLAN","PDH",
AI2033="Warehouse HUAWEI","SPARE-ISSUE",
AI2033="SPARE-HS","SPARE-ISSUE",
AI2033="Power Telco","BSS",AI2033="no impacts","no impacts"
),"")</f>
        <v>no impacts</v>
      </c>
      <c r="AH2033" s="57" t="str" cm="1">
        <f t="array" ref="AH2033">IFERROR(_xlfn.IFS(
AI2033="MPR ISSUE","TX ISSUE",
AI2033="BSS Hardware Issue","RAN ISSUE",
AI2033="Sites strategiques, MLL, Pylone, etc.","ENVTECH",
AI2033="AKTIVCO DEFAUT GE &amp; POWER Cabinet","POWER ISSUE",
AI2033="AKTIVCO Coupure ENEO &amp; Baisse de tension","POWER ISSUE",
AI2033="Coupure ENEO &amp; Baisse de tension","POWER ISSUE",
AI2033="Defaut GE &amp; POWER Cabinet","POWER ISSUE",
AI2033="Sharing","POWER ISSUE",
AI2033="Sites strategiques &amp; DataCenter","POWER ISSUE",
AI2033="Exclu","Exclu",
AI2033="SAT","TX ISSUE",
AI2033="SPARE-ISSUE","SPARE-ISSUE",
AI2033="Fiber CAmtel","TX ISSUE",
AI2033="Fiber AOF","TX ISSUE",
AI2033="Projet OCM (HUAWEI)","TRAVAUX-HUAWEI",
AI2033="Projet OCM (NOKIA)","TRAVAUX -NOKIA",
AI2033="ACCESS-ISSUE","ACCESS-ISSUE",
AI2033="Projet OCM (ZTE, NOKIA, autres projets)","TRAVAUX OCM",
AI2033="No root CAuse","No root cause",
AI2033="ODU HS","TX ISSUE",
AI2033="IP &amp; VLAN","TX ISSUE",
AI2033="Warehouse HUAWEI","SPARE-ISSUE",
AI2033="SPARE-HS","SPARE-ISSUE",
AI2033="Power Telco","RAN ISSUE",AI2033="no impacts","no impacts"
),"")</f>
        <v>no impacts</v>
      </c>
      <c r="AI2033" s="85" t="s">
        <v>5998</v>
      </c>
      <c r="AJ2033" s="57" t="str" cm="1">
        <f t="array" ref="AJ2033">IFERROR(_xlfn.IFS(
AI2033="MPR ISSUE","ACTIVE",
AI2033="BSS Hardware Issue","ACTIVE",
AI2033="Sites strategiques, MLL, Pylone, etc.","PASSIVE",
AI2033="AKTIVCO DEFAUT GE &amp; POWER Cabinet","PASSIVE",
AI2033="AKTIVCO Coupure ENEO &amp; Baisse de tension","PASSIVE",
AI2033="Coupure ENEO &amp; Baisse de tension","PASSIVE",
AI2033="Defaut GE &amp; POWER Cabinet","PASSIVE",
AI2033="Sharing","PASSIVE",
AI2033="Sites strategiques &amp; DataCenter","PASSIVE",
AI2033="Exclu","Exclu",
AI2033="SAT","ACTIVE",
AI2033="SPARE-ISSUE","SPARE-ISSUE",
AI2033="Fiber CAmtel","ACTIVE",
AI2033="Fiber AOF","ACTIVE",
AI2033="Projet OCM (HUAWEI)","PLANNED WORKS",
AI2033="Projet OCM (NOKIA)","PLANNED WORKS",
AI2033="ACCESS-ISSUE","ACCESS-ISSUE",
AI2033="Projet OCM (ZTE, NOKIA, autres projets)","PLANNED WORKS",
AI2033="No root CAuse","No root cause",
AI2033="ODU HS","ACTIVE",
AI2033="IP &amp; VLAN","ACTIVE",
AI2033="Warehouse HUAWEI","SPARE-ISSUE",
AI2033="SPARE-HS","SPARE-ISSUE",
AI2033="Power Telco","ACTIVE", AI2033="no impacts","no impacts"
),"")</f>
        <v>no impacts</v>
      </c>
      <c r="AK2033" s="23" t="s">
        <v>5537</v>
      </c>
      <c r="AL2033" s="23" t="str">
        <f t="shared" si="57"/>
        <v>SUD_263</v>
      </c>
      <c r="AN2033" s="9" t="s">
        <v>5537</v>
      </c>
      <c r="AO2033" s="23" t="str">
        <f>_xlfn.XLOOKUP(B2033,'INCIDENT-05-03-2026'!E:E,'INCIDENT-05-03-2026'!F:F,"")</f>
        <v/>
      </c>
      <c r="AP2033" s="7" t="s">
        <v>5537</v>
      </c>
      <c r="AQ2033" s="6"/>
      <c r="AR2033" s="7"/>
      <c r="AS2033" s="3" t="str">
        <f>_xlfn.XLOOKUP(B2033,'[3]tt num | region | site id'!$C:$C,'[3]tt num | region | site id'!$Q:$Q,"")</f>
        <v/>
      </c>
      <c r="AT2033" s="24" t="str">
        <f>_xlfn.XLOOKUP(B2033,'[4]Cells Huawei 03052026 12h'!$B:$B,'[4]Cells Huawei 03052026 12h'!$T:$T,"")</f>
        <v/>
      </c>
      <c r="AU2033" s="24" t="str">
        <f>_xlfn.XLOOKUP(B2033,'[5]cells down 02052026 8h50'!$B:$B,'[5]cells down 02052026 8h50'!$R:$R,"")</f>
        <v/>
      </c>
      <c r="AV2033" s="24" t="str">
        <f>_xlfn.XLOOKUP(B2033,'[5]cells down 02052026 13h50'!$B:$B,'[5]cells down 02052026 13h50'!$R:$R,"")</f>
        <v/>
      </c>
      <c r="AW2033" s="24" t="str">
        <f>_xlfn.XLOOKUP(B2033,'[5]cells down 02052026 13h50'!$B:$B,'[5]cells down 02052026 13h50'!$R:$R,"")</f>
        <v/>
      </c>
      <c r="AX2033" s="24" t="str">
        <f>_xlfn.XLOOKUP(B2033,'[6]cell downs 03052026 8h40 '!$B:$B,'[6]cell downs 03052026 8h40 '!$R:$R,"")</f>
        <v/>
      </c>
      <c r="AY2033" s="24" t="str">
        <f>_xlfn.XLOOKUP(B2033,'[7]ALL SITES DOWN'!$D:$D,'[7]ALL SITES DOWN'!$J:$J,"")</f>
        <v/>
      </c>
      <c r="AZ2033" s="24" t="str">
        <f>_xlfn.XLOOKUP(B2033,'[8]ALL SITES DOWN'!$D:$D,'[8]ALL SITES DOWN'!$J:$J,"")</f>
        <v/>
      </c>
      <c r="BA2033" s="9" t="str">
        <f>_xlfn.XLOOKUP(B2033,[9]sheet1!$AC:$AC,[9]sheet1!$AF:$AF,"")</f>
        <v/>
      </c>
      <c r="BB2033" s="14" t="s">
        <v>5537</v>
      </c>
      <c r="BC2033" s="14" t="s">
        <v>5537</v>
      </c>
      <c r="BD2033" s="14" t="str">
        <f>_xlfn.XLOOKUP(B2033,'[10]cell downs 18042026 17h'!$B:$B,'[10]cell downs 18042026 17h'!$B:$B,"")</f>
        <v/>
      </c>
      <c r="BE2033" s="14" t="str">
        <f>_xlfn.XLOOKUP(B2033,'[11]Cells Huawei 19042026 15h'!$B:$B,'[11]Cells Huawei 19042026 15h'!$B:$B,"")</f>
        <v/>
      </c>
      <c r="BF2033" s="9" t="str">
        <f>_xlfn.XLOOKUP(B2033,'[12]cells down 19042026 9H40'!$B:$B,'[12]cells down 19042026 9H40'!$B:$B,"")</f>
        <v/>
      </c>
      <c r="BG2033" s="9" t="s">
        <v>3416</v>
      </c>
      <c r="BH2033" s="9" t="s">
        <v>12</v>
      </c>
    </row>
    <row r="2034" spans="1:60" s="9" customFormat="1" x14ac:dyDescent="0.3">
      <c r="A2034" s="1" t="s">
        <v>3231</v>
      </c>
      <c r="B2034" s="8" t="s">
        <v>3232</v>
      </c>
      <c r="C2034" s="3" t="str">
        <f>_xlfn.XLOOKUP(B2034,'[1]daily break down'!$D:$D,'[1]daily break down'!$E:$E,"")</f>
        <v>Douala</v>
      </c>
      <c r="D2034" s="1" t="s">
        <v>11</v>
      </c>
      <c r="E2034" s="1" t="s">
        <v>12</v>
      </c>
      <c r="F2034" s="3" t="s">
        <v>31</v>
      </c>
      <c r="G2034" s="1" t="s">
        <v>32</v>
      </c>
      <c r="H2034" s="42" t="str">
        <f>_xlfn.XLOOKUP(B2034,[2]CALCULATION!$B:$B,[2]CALCULATION!$H:$H,"")</f>
        <v>ZTE</v>
      </c>
      <c r="I2034" s="34">
        <v>0</v>
      </c>
      <c r="J2034" s="34">
        <v>0</v>
      </c>
      <c r="K2034" s="34">
        <v>0</v>
      </c>
      <c r="L2034" s="34">
        <v>0</v>
      </c>
      <c r="M2034" s="34">
        <v>0</v>
      </c>
      <c r="N2034" s="34">
        <v>0</v>
      </c>
      <c r="O2034" s="34">
        <v>0</v>
      </c>
      <c r="P2034" s="34">
        <v>0</v>
      </c>
      <c r="Q2034" s="34">
        <v>0</v>
      </c>
      <c r="R2034" s="34">
        <v>0</v>
      </c>
      <c r="S2034" s="35">
        <v>0</v>
      </c>
      <c r="T2034" s="35">
        <v>0</v>
      </c>
      <c r="U2034" s="35">
        <v>0</v>
      </c>
      <c r="V2034" s="35">
        <v>0</v>
      </c>
      <c r="W2034" s="35">
        <v>0</v>
      </c>
      <c r="X2034" s="35">
        <v>0</v>
      </c>
      <c r="Y2034" s="35">
        <v>0</v>
      </c>
      <c r="Z2034" s="35">
        <v>0</v>
      </c>
      <c r="AA2034" s="35">
        <v>0</v>
      </c>
      <c r="AB2034" s="35">
        <v>0</v>
      </c>
      <c r="AC2034" s="35">
        <v>0</v>
      </c>
      <c r="AD2034" s="35">
        <v>0</v>
      </c>
      <c r="AE2034" s="58" t="s">
        <v>5560</v>
      </c>
      <c r="AF2034" s="58"/>
      <c r="AG2034" s="57" t="str" cm="1">
        <f t="array" ref="AG2034">IFERROR(_xlfn.IFS(
AI2034="MPR ISSUE","PDH",
AI2034="BSS Hardware Issue","BSS",
AI2034="Sites strategiques, MLL, Pylone, etc.","ENVTECH",
AI2034="AKTIVCO DEFAUT GE &amp; POWER Cabinet","AKTIVCO",
AI2034="AKTIVCO Coupure ENEO &amp; Baisse de tension","AKTIVCO GRID ONLY",
AI2034="Coupure ENEO &amp; Baisse de tension","IHS GRID ONLY",
AI2034="Defaut GE &amp; POWER Cabinet","IHS",
AI2034="Sharing","Partners",
AI2034="Sites strategiques &amp; DataCenter","SST &amp; DC",
AI2034="Exclu","Exclu",
AI2034="SAT","SAT",
AI2034="SPARE-ISSUE","SPARE-ISSUE",
AI2034="Fiber CAmtel","TRANS_FO_CAMTEL",
AI2034="Fiber AOF","Fiber AOF",
AI2034="Projet OCM (HUAWEI)","TRAVAUX-HUAWEI",
AI2034="Projet OCM (NOKIA)","TRAVAUX-NOKIA",
AI2034="ACCESS-ISSUE","ACCESS-ISSUE",
AI2034="Projet OCM (ZTE, NOKIA, autres projets)","TRAVAUX OCM",
AI2034="No root CAuse","No root cause",
AI2034="ODU HS","PDH",
AI2034="IP &amp; VLAN","PDH",
AI2034="Warehouse HUAWEI","SPARE-ISSUE",
AI2034="SPARE-HS","SPARE-ISSUE",
AI2034="Power Telco","BSS",AI2034="no impacts","no impacts"
),"")</f>
        <v>no impacts</v>
      </c>
      <c r="AH2034" s="57" t="str" cm="1">
        <f t="array" ref="AH2034">IFERROR(_xlfn.IFS(
AI2034="MPR ISSUE","TX ISSUE",
AI2034="BSS Hardware Issue","RAN ISSUE",
AI2034="Sites strategiques, MLL, Pylone, etc.","ENVTECH",
AI2034="AKTIVCO DEFAUT GE &amp; POWER Cabinet","POWER ISSUE",
AI2034="AKTIVCO Coupure ENEO &amp; Baisse de tension","POWER ISSUE",
AI2034="Coupure ENEO &amp; Baisse de tension","POWER ISSUE",
AI2034="Defaut GE &amp; POWER Cabinet","POWER ISSUE",
AI2034="Sharing","POWER ISSUE",
AI2034="Sites strategiques &amp; DataCenter","POWER ISSUE",
AI2034="Exclu","Exclu",
AI2034="SAT","TX ISSUE",
AI2034="SPARE-ISSUE","SPARE-ISSUE",
AI2034="Fiber CAmtel","TX ISSUE",
AI2034="Fiber AOF","TX ISSUE",
AI2034="Projet OCM (HUAWEI)","TRAVAUX-HUAWEI",
AI2034="Projet OCM (NOKIA)","TRAVAUX -NOKIA",
AI2034="ACCESS-ISSUE","ACCESS-ISSUE",
AI2034="Projet OCM (ZTE, NOKIA, autres projets)","TRAVAUX OCM",
AI2034="No root CAuse","No root cause",
AI2034="ODU HS","TX ISSUE",
AI2034="IP &amp; VLAN","TX ISSUE",
AI2034="Warehouse HUAWEI","SPARE-ISSUE",
AI2034="SPARE-HS","SPARE-ISSUE",
AI2034="Power Telco","RAN ISSUE",AI2034="no impacts","no impacts"
),"")</f>
        <v>no impacts</v>
      </c>
      <c r="AI2034" s="85" t="s">
        <v>5998</v>
      </c>
      <c r="AJ2034" s="57" t="str" cm="1">
        <f t="array" ref="AJ2034">IFERROR(_xlfn.IFS(
AI2034="MPR ISSUE","ACTIVE",
AI2034="BSS Hardware Issue","ACTIVE",
AI2034="Sites strategiques, MLL, Pylone, etc.","PASSIVE",
AI2034="AKTIVCO DEFAUT GE &amp; POWER Cabinet","PASSIVE",
AI2034="AKTIVCO Coupure ENEO &amp; Baisse de tension","PASSIVE",
AI2034="Coupure ENEO &amp; Baisse de tension","PASSIVE",
AI2034="Defaut GE &amp; POWER Cabinet","PASSIVE",
AI2034="Sharing","PASSIVE",
AI2034="Sites strategiques &amp; DataCenter","PASSIVE",
AI2034="Exclu","Exclu",
AI2034="SAT","ACTIVE",
AI2034="SPARE-ISSUE","SPARE-ISSUE",
AI2034="Fiber CAmtel","ACTIVE",
AI2034="Fiber AOF","ACTIVE",
AI2034="Projet OCM (HUAWEI)","PLANNED WORKS",
AI2034="Projet OCM (NOKIA)","PLANNED WORKS",
AI2034="ACCESS-ISSUE","ACCESS-ISSUE",
AI2034="Projet OCM (ZTE, NOKIA, autres projets)","PLANNED WORKS",
AI2034="No root CAuse","No root cause",
AI2034="ODU HS","ACTIVE",
AI2034="IP &amp; VLAN","ACTIVE",
AI2034="Warehouse HUAWEI","SPARE-ISSUE",
AI2034="SPARE-HS","SPARE-ISSUE",
AI2034="Power Telco","ACTIVE", AI2034="no impacts","no impacts"
),"")</f>
        <v>no impacts</v>
      </c>
      <c r="AK2034" s="23" t="s">
        <v>5537</v>
      </c>
      <c r="AL2034" s="23" t="str">
        <f t="shared" si="57"/>
        <v>LIT_597</v>
      </c>
      <c r="AN2034" s="9" t="s">
        <v>5537</v>
      </c>
      <c r="AO2034" s="23" t="str">
        <f>_xlfn.XLOOKUP(B2034,'INCIDENT-05-03-2026'!E:E,'INCIDENT-05-03-2026'!F:F,"")</f>
        <v/>
      </c>
      <c r="AP2034" s="7" t="s">
        <v>5537</v>
      </c>
      <c r="AQ2034" s="6"/>
      <c r="AR2034" s="7"/>
      <c r="AS2034" s="3" t="str">
        <f>_xlfn.XLOOKUP(B2034,'[3]tt num | region | site id'!$C:$C,'[3]tt num | region | site id'!$Q:$Q,"")</f>
        <v/>
      </c>
      <c r="AT2034" s="24" t="str">
        <f>_xlfn.XLOOKUP(B2034,'[4]Cells Huawei 03052026 12h'!$B:$B,'[4]Cells Huawei 03052026 12h'!$T:$T,"")</f>
        <v/>
      </c>
      <c r="AU2034" s="24" t="str">
        <f>_xlfn.XLOOKUP(B2034,'[5]cells down 02052026 8h50'!$B:$B,'[5]cells down 02052026 8h50'!$R:$R,"")</f>
        <v/>
      </c>
      <c r="AV2034" s="24" t="str">
        <f>_xlfn.XLOOKUP(B2034,'[5]cells down 02052026 13h50'!$B:$B,'[5]cells down 02052026 13h50'!$R:$R,"")</f>
        <v/>
      </c>
      <c r="AW2034" s="24" t="str">
        <f>_xlfn.XLOOKUP(B2034,'[5]cells down 02052026 13h50'!$B:$B,'[5]cells down 02052026 13h50'!$R:$R,"")</f>
        <v/>
      </c>
      <c r="AX2034" s="24" t="str">
        <f>_xlfn.XLOOKUP(B2034,'[6]cell downs 03052026 8h40 '!$B:$B,'[6]cell downs 03052026 8h40 '!$R:$R,"")</f>
        <v/>
      </c>
      <c r="AY2034" s="24" t="str">
        <f>_xlfn.XLOOKUP(B2034,'[7]ALL SITES DOWN'!$D:$D,'[7]ALL SITES DOWN'!$J:$J,"")</f>
        <v/>
      </c>
      <c r="AZ2034" s="24" t="str">
        <f>_xlfn.XLOOKUP(B2034,'[8]ALL SITES DOWN'!$D:$D,'[8]ALL SITES DOWN'!$J:$J,"")</f>
        <v/>
      </c>
      <c r="BA2034" s="9" t="str">
        <f>_xlfn.XLOOKUP(B2034,[9]sheet1!$AC:$AC,[9]sheet1!$AF:$AF,"")</f>
        <v/>
      </c>
      <c r="BB2034" s="14" t="s">
        <v>5537</v>
      </c>
      <c r="BC2034" s="14" t="s">
        <v>5537</v>
      </c>
      <c r="BD2034" s="14" t="str">
        <f>_xlfn.XLOOKUP(B2034,'[10]cell downs 18042026 17h'!$B:$B,'[10]cell downs 18042026 17h'!$B:$B,"")</f>
        <v/>
      </c>
      <c r="BE2034" s="14" t="str">
        <f>_xlfn.XLOOKUP(B2034,'[11]Cells Huawei 19042026 15h'!$B:$B,'[11]Cells Huawei 19042026 15h'!$B:$B,"")</f>
        <v/>
      </c>
      <c r="BF2034" s="9" t="str">
        <f>_xlfn.XLOOKUP(B2034,'[12]cells down 19042026 9H40'!$B:$B,'[12]cells down 19042026 9H40'!$B:$B,"")</f>
        <v/>
      </c>
      <c r="BG2034" s="9" t="s">
        <v>3232</v>
      </c>
      <c r="BH2034" s="9" t="s">
        <v>12</v>
      </c>
    </row>
    <row r="2035" spans="1:60" s="9" customFormat="1" x14ac:dyDescent="0.3">
      <c r="A2035" s="1" t="s">
        <v>4314</v>
      </c>
      <c r="B2035" s="8" t="s">
        <v>4315</v>
      </c>
      <c r="C2035" s="3" t="str">
        <f>_xlfn.XLOOKUP(B2035,'[1]daily break down'!$D:$D,'[1]daily break down'!$E:$E,"")</f>
        <v>Douala</v>
      </c>
      <c r="D2035" s="1" t="s">
        <v>21</v>
      </c>
      <c r="E2035" s="1" t="s">
        <v>36</v>
      </c>
      <c r="F2035" s="3" t="s">
        <v>31</v>
      </c>
      <c r="G2035" s="1" t="s">
        <v>32</v>
      </c>
      <c r="H2035" s="42" t="str">
        <f>_xlfn.XLOOKUP(B2035,[2]CALCULATION!$B:$B,[2]CALCULATION!$H:$H,"")</f>
        <v>ZTE</v>
      </c>
      <c r="I2035" s="34">
        <v>0</v>
      </c>
      <c r="J2035" s="34">
        <v>0</v>
      </c>
      <c r="K2035" s="34">
        <v>0</v>
      </c>
      <c r="L2035" s="34">
        <v>0</v>
      </c>
      <c r="M2035" s="34">
        <v>0</v>
      </c>
      <c r="N2035" s="34">
        <v>0</v>
      </c>
      <c r="O2035" s="34">
        <v>0</v>
      </c>
      <c r="P2035" s="34">
        <v>0</v>
      </c>
      <c r="Q2035" s="34">
        <v>0</v>
      </c>
      <c r="R2035" s="34">
        <v>0</v>
      </c>
      <c r="S2035" s="35">
        <v>0</v>
      </c>
      <c r="T2035" s="35">
        <v>0</v>
      </c>
      <c r="U2035" s="35">
        <v>0</v>
      </c>
      <c r="V2035" s="35">
        <v>0</v>
      </c>
      <c r="W2035" s="35">
        <v>0</v>
      </c>
      <c r="X2035" s="35">
        <v>0</v>
      </c>
      <c r="Y2035" s="35">
        <v>0</v>
      </c>
      <c r="Z2035" s="35">
        <v>0</v>
      </c>
      <c r="AA2035" s="35">
        <v>0</v>
      </c>
      <c r="AB2035" s="35">
        <v>0</v>
      </c>
      <c r="AC2035" s="35">
        <v>0</v>
      </c>
      <c r="AD2035" s="35">
        <v>0</v>
      </c>
      <c r="AE2035" s="58" t="s">
        <v>5560</v>
      </c>
      <c r="AF2035" s="58"/>
      <c r="AG2035" s="57" t="str" cm="1">
        <f t="array" ref="AG2035">IFERROR(_xlfn.IFS(
AI2035="MPR ISSUE","PDH",
AI2035="BSS Hardware Issue","BSS",
AI2035="Sites strategiques, MLL, Pylone, etc.","ENVTECH",
AI2035="AKTIVCO DEFAUT GE &amp; POWER Cabinet","AKTIVCO",
AI2035="AKTIVCO Coupure ENEO &amp; Baisse de tension","AKTIVCO GRID ONLY",
AI2035="Coupure ENEO &amp; Baisse de tension","IHS GRID ONLY",
AI2035="Defaut GE &amp; POWER Cabinet","IHS",
AI2035="Sharing","Partners",
AI2035="Sites strategiques &amp; DataCenter","SST &amp; DC",
AI2035="Exclu","Exclu",
AI2035="SAT","SAT",
AI2035="SPARE-ISSUE","SPARE-ISSUE",
AI2035="Fiber CAmtel","TRANS_FO_CAMTEL",
AI2035="Fiber AOF","Fiber AOF",
AI2035="Projet OCM (HUAWEI)","TRAVAUX-HUAWEI",
AI2035="Projet OCM (NOKIA)","TRAVAUX-NOKIA",
AI2035="ACCESS-ISSUE","ACCESS-ISSUE",
AI2035="Projet OCM (ZTE, NOKIA, autres projets)","TRAVAUX OCM",
AI2035="No root CAuse","No root cause",
AI2035="ODU HS","PDH",
AI2035="IP &amp; VLAN","PDH",
AI2035="Warehouse HUAWEI","SPARE-ISSUE",
AI2035="SPARE-HS","SPARE-ISSUE",
AI2035="Power Telco","BSS",AI2035="no impacts","no impacts"
),"")</f>
        <v>no impacts</v>
      </c>
      <c r="AH2035" s="57" t="str" cm="1">
        <f t="array" ref="AH2035">IFERROR(_xlfn.IFS(
AI2035="MPR ISSUE","TX ISSUE",
AI2035="BSS Hardware Issue","RAN ISSUE",
AI2035="Sites strategiques, MLL, Pylone, etc.","ENVTECH",
AI2035="AKTIVCO DEFAUT GE &amp; POWER Cabinet","POWER ISSUE",
AI2035="AKTIVCO Coupure ENEO &amp; Baisse de tension","POWER ISSUE",
AI2035="Coupure ENEO &amp; Baisse de tension","POWER ISSUE",
AI2035="Defaut GE &amp; POWER Cabinet","POWER ISSUE",
AI2035="Sharing","POWER ISSUE",
AI2035="Sites strategiques &amp; DataCenter","POWER ISSUE",
AI2035="Exclu","Exclu",
AI2035="SAT","TX ISSUE",
AI2035="SPARE-ISSUE","SPARE-ISSUE",
AI2035="Fiber CAmtel","TX ISSUE",
AI2035="Fiber AOF","TX ISSUE",
AI2035="Projet OCM (HUAWEI)","TRAVAUX-HUAWEI",
AI2035="Projet OCM (NOKIA)","TRAVAUX -NOKIA",
AI2035="ACCESS-ISSUE","ACCESS-ISSUE",
AI2035="Projet OCM (ZTE, NOKIA, autres projets)","TRAVAUX OCM",
AI2035="No root CAuse","No root cause",
AI2035="ODU HS","TX ISSUE",
AI2035="IP &amp; VLAN","TX ISSUE",
AI2035="Warehouse HUAWEI","SPARE-ISSUE",
AI2035="SPARE-HS","SPARE-ISSUE",
AI2035="Power Telco","RAN ISSUE",AI2035="no impacts","no impacts"
),"")</f>
        <v>no impacts</v>
      </c>
      <c r="AI2035" s="85" t="s">
        <v>5998</v>
      </c>
      <c r="AJ2035" s="57" t="str" cm="1">
        <f t="array" ref="AJ2035">IFERROR(_xlfn.IFS(
AI2035="MPR ISSUE","ACTIVE",
AI2035="BSS Hardware Issue","ACTIVE",
AI2035="Sites strategiques, MLL, Pylone, etc.","PASSIVE",
AI2035="AKTIVCO DEFAUT GE &amp; POWER Cabinet","PASSIVE",
AI2035="AKTIVCO Coupure ENEO &amp; Baisse de tension","PASSIVE",
AI2035="Coupure ENEO &amp; Baisse de tension","PASSIVE",
AI2035="Defaut GE &amp; POWER Cabinet","PASSIVE",
AI2035="Sharing","PASSIVE",
AI2035="Sites strategiques &amp; DataCenter","PASSIVE",
AI2035="Exclu","Exclu",
AI2035="SAT","ACTIVE",
AI2035="SPARE-ISSUE","SPARE-ISSUE",
AI2035="Fiber CAmtel","ACTIVE",
AI2035="Fiber AOF","ACTIVE",
AI2035="Projet OCM (HUAWEI)","PLANNED WORKS",
AI2035="Projet OCM (NOKIA)","PLANNED WORKS",
AI2035="ACCESS-ISSUE","ACCESS-ISSUE",
AI2035="Projet OCM (ZTE, NOKIA, autres projets)","PLANNED WORKS",
AI2035="No root CAuse","No root cause",
AI2035="ODU HS","ACTIVE",
AI2035="IP &amp; VLAN","ACTIVE",
AI2035="Warehouse HUAWEI","SPARE-ISSUE",
AI2035="SPARE-HS","SPARE-ISSUE",
AI2035="Power Telco","ACTIVE", AI2035="no impacts","no impacts"
),"")</f>
        <v>no impacts</v>
      </c>
      <c r="AK2035" s="23" t="s">
        <v>5537</v>
      </c>
      <c r="AL2035" s="23" t="str">
        <f t="shared" si="57"/>
        <v>LIT_015</v>
      </c>
      <c r="AN2035" s="9" t="s">
        <v>5537</v>
      </c>
      <c r="AO2035" s="23" t="str">
        <f>_xlfn.XLOOKUP(B2035,'INCIDENT-05-03-2026'!E:E,'INCIDENT-05-03-2026'!F:F,"")</f>
        <v/>
      </c>
      <c r="AP2035" s="7" t="s">
        <v>5537</v>
      </c>
      <c r="AQ2035" s="6"/>
      <c r="AR2035" s="7"/>
      <c r="AS2035" s="3" t="str">
        <f>_xlfn.XLOOKUP(B2035,'[3]tt num | region | site id'!$C:$C,'[3]tt num | region | site id'!$Q:$Q,"")</f>
        <v/>
      </c>
      <c r="AT2035" s="24" t="str">
        <f>_xlfn.XLOOKUP(B2035,'[4]Cells Huawei 03052026 12h'!$B:$B,'[4]Cells Huawei 03052026 12h'!$T:$T,"")</f>
        <v/>
      </c>
      <c r="AU2035" s="24" t="str">
        <f>_xlfn.XLOOKUP(B2035,'[5]cells down 02052026 8h50'!$B:$B,'[5]cells down 02052026 8h50'!$R:$R,"")</f>
        <v/>
      </c>
      <c r="AV2035" s="24" t="str">
        <f>_xlfn.XLOOKUP(B2035,'[5]cells down 02052026 13h50'!$B:$B,'[5]cells down 02052026 13h50'!$R:$R,"")</f>
        <v/>
      </c>
      <c r="AW2035" s="24" t="str">
        <f>_xlfn.XLOOKUP(B2035,'[5]cells down 02052026 13h50'!$B:$B,'[5]cells down 02052026 13h50'!$R:$R,"")</f>
        <v/>
      </c>
      <c r="AX2035" s="24" t="str">
        <f>_xlfn.XLOOKUP(B2035,'[6]cell downs 03052026 8h40 '!$B:$B,'[6]cell downs 03052026 8h40 '!$R:$R,"")</f>
        <v/>
      </c>
      <c r="AY2035" s="24" t="str">
        <f>_xlfn.XLOOKUP(B2035,'[7]ALL SITES DOWN'!$D:$D,'[7]ALL SITES DOWN'!$J:$J,"")</f>
        <v/>
      </c>
      <c r="AZ2035" s="24" t="str">
        <f>_xlfn.XLOOKUP(B2035,'[8]ALL SITES DOWN'!$D:$D,'[8]ALL SITES DOWN'!$J:$J,"")</f>
        <v/>
      </c>
      <c r="BA2035" s="9" t="str">
        <f>_xlfn.XLOOKUP(B2035,[9]sheet1!$AC:$AC,[9]sheet1!$AF:$AF,"")</f>
        <v/>
      </c>
      <c r="BB2035" s="14" t="s">
        <v>5537</v>
      </c>
      <c r="BC2035" s="14" t="s">
        <v>5537</v>
      </c>
      <c r="BD2035" s="14" t="str">
        <f>_xlfn.XLOOKUP(B2035,'[10]cell downs 18042026 17h'!$B:$B,'[10]cell downs 18042026 17h'!$B:$B,"")</f>
        <v/>
      </c>
      <c r="BE2035" s="14" t="str">
        <f>_xlfn.XLOOKUP(B2035,'[11]Cells Huawei 19042026 15h'!$B:$B,'[11]Cells Huawei 19042026 15h'!$B:$B,"")</f>
        <v/>
      </c>
      <c r="BF2035" s="9" t="str">
        <f>_xlfn.XLOOKUP(B2035,'[12]cells down 19042026 9H40'!$B:$B,'[12]cells down 19042026 9H40'!$B:$B,"")</f>
        <v/>
      </c>
      <c r="BG2035" s="9" t="s">
        <v>5537</v>
      </c>
      <c r="BH2035" s="9" t="s">
        <v>12</v>
      </c>
    </row>
    <row r="2036" spans="1:60" s="9" customFormat="1" x14ac:dyDescent="0.3">
      <c r="A2036" s="1" t="s">
        <v>4539</v>
      </c>
      <c r="B2036" s="8" t="s">
        <v>4540</v>
      </c>
      <c r="C2036" s="3" t="str">
        <f>_xlfn.XLOOKUP(B2036,'[1]daily break down'!$D:$D,'[1]daily break down'!$E:$E,"")</f>
        <v>Douala</v>
      </c>
      <c r="D2036" s="1" t="s">
        <v>11</v>
      </c>
      <c r="E2036" s="1" t="s">
        <v>145</v>
      </c>
      <c r="F2036" s="3" t="s">
        <v>31</v>
      </c>
      <c r="G2036" s="1" t="s">
        <v>32</v>
      </c>
      <c r="H2036" s="42" t="str">
        <f>_xlfn.XLOOKUP(B2036,[2]CALCULATION!$B:$B,[2]CALCULATION!$H:$H,"")</f>
        <v>ZTE</v>
      </c>
      <c r="I2036" s="34">
        <v>0</v>
      </c>
      <c r="J2036" s="34">
        <v>0</v>
      </c>
      <c r="K2036" s="34">
        <v>0</v>
      </c>
      <c r="L2036" s="34">
        <v>0</v>
      </c>
      <c r="M2036" s="34">
        <v>0</v>
      </c>
      <c r="N2036" s="34">
        <v>0</v>
      </c>
      <c r="O2036" s="34">
        <v>0</v>
      </c>
      <c r="P2036" s="34">
        <v>0</v>
      </c>
      <c r="Q2036" s="34">
        <v>0</v>
      </c>
      <c r="R2036" s="34">
        <v>0</v>
      </c>
      <c r="S2036" s="35">
        <v>0</v>
      </c>
      <c r="T2036" s="35">
        <v>0</v>
      </c>
      <c r="U2036" s="35">
        <v>0</v>
      </c>
      <c r="V2036" s="35">
        <v>0</v>
      </c>
      <c r="W2036" s="35">
        <v>0</v>
      </c>
      <c r="X2036" s="35">
        <v>0</v>
      </c>
      <c r="Y2036" s="35">
        <v>0</v>
      </c>
      <c r="Z2036" s="35">
        <v>0</v>
      </c>
      <c r="AA2036" s="35">
        <v>0</v>
      </c>
      <c r="AB2036" s="35">
        <v>0</v>
      </c>
      <c r="AC2036" s="35">
        <v>0</v>
      </c>
      <c r="AD2036" s="35">
        <v>0</v>
      </c>
      <c r="AE2036" s="58" t="s">
        <v>5560</v>
      </c>
      <c r="AF2036" s="58"/>
      <c r="AG2036" s="57" t="str" cm="1">
        <f t="array" ref="AG2036">IFERROR(_xlfn.IFS(
AI2036="MPR ISSUE","PDH",
AI2036="BSS Hardware Issue","BSS",
AI2036="Sites strategiques, MLL, Pylone, etc.","ENVTECH",
AI2036="AKTIVCO DEFAUT GE &amp; POWER Cabinet","AKTIVCO",
AI2036="AKTIVCO Coupure ENEO &amp; Baisse de tension","AKTIVCO GRID ONLY",
AI2036="Coupure ENEO &amp; Baisse de tension","IHS GRID ONLY",
AI2036="Defaut GE &amp; POWER Cabinet","IHS",
AI2036="Sharing","Partners",
AI2036="Sites strategiques &amp; DataCenter","SST &amp; DC",
AI2036="Exclu","Exclu",
AI2036="SAT","SAT",
AI2036="SPARE-ISSUE","SPARE-ISSUE",
AI2036="Fiber CAmtel","TRANS_FO_CAMTEL",
AI2036="Fiber AOF","Fiber AOF",
AI2036="Projet OCM (HUAWEI)","TRAVAUX-HUAWEI",
AI2036="Projet OCM (NOKIA)","TRAVAUX-NOKIA",
AI2036="ACCESS-ISSUE","ACCESS-ISSUE",
AI2036="Projet OCM (ZTE, NOKIA, autres projets)","TRAVAUX OCM",
AI2036="No root CAuse","No root cause",
AI2036="ODU HS","PDH",
AI2036="IP &amp; VLAN","PDH",
AI2036="Warehouse HUAWEI","SPARE-ISSUE",
AI2036="SPARE-HS","SPARE-ISSUE",
AI2036="Power Telco","BSS",AI2036="no impacts","no impacts"
),"")</f>
        <v>no impacts</v>
      </c>
      <c r="AH2036" s="57" t="str" cm="1">
        <f t="array" ref="AH2036">IFERROR(_xlfn.IFS(
AI2036="MPR ISSUE","TX ISSUE",
AI2036="BSS Hardware Issue","RAN ISSUE",
AI2036="Sites strategiques, MLL, Pylone, etc.","ENVTECH",
AI2036="AKTIVCO DEFAUT GE &amp; POWER Cabinet","POWER ISSUE",
AI2036="AKTIVCO Coupure ENEO &amp; Baisse de tension","POWER ISSUE",
AI2036="Coupure ENEO &amp; Baisse de tension","POWER ISSUE",
AI2036="Defaut GE &amp; POWER Cabinet","POWER ISSUE",
AI2036="Sharing","POWER ISSUE",
AI2036="Sites strategiques &amp; DataCenter","POWER ISSUE",
AI2036="Exclu","Exclu",
AI2036="SAT","TX ISSUE",
AI2036="SPARE-ISSUE","SPARE-ISSUE",
AI2036="Fiber CAmtel","TX ISSUE",
AI2036="Fiber AOF","TX ISSUE",
AI2036="Projet OCM (HUAWEI)","TRAVAUX-HUAWEI",
AI2036="Projet OCM (NOKIA)","TRAVAUX -NOKIA",
AI2036="ACCESS-ISSUE","ACCESS-ISSUE",
AI2036="Projet OCM (ZTE, NOKIA, autres projets)","TRAVAUX OCM",
AI2036="No root CAuse","No root cause",
AI2036="ODU HS","TX ISSUE",
AI2036="IP &amp; VLAN","TX ISSUE",
AI2036="Warehouse HUAWEI","SPARE-ISSUE",
AI2036="SPARE-HS","SPARE-ISSUE",
AI2036="Power Telco","RAN ISSUE",AI2036="no impacts","no impacts"
),"")</f>
        <v>no impacts</v>
      </c>
      <c r="AI2036" s="85" t="s">
        <v>5998</v>
      </c>
      <c r="AJ2036" s="57" t="str" cm="1">
        <f t="array" ref="AJ2036">IFERROR(_xlfn.IFS(
AI2036="MPR ISSUE","ACTIVE",
AI2036="BSS Hardware Issue","ACTIVE",
AI2036="Sites strategiques, MLL, Pylone, etc.","PASSIVE",
AI2036="AKTIVCO DEFAUT GE &amp; POWER Cabinet","PASSIVE",
AI2036="AKTIVCO Coupure ENEO &amp; Baisse de tension","PASSIVE",
AI2036="Coupure ENEO &amp; Baisse de tension","PASSIVE",
AI2036="Defaut GE &amp; POWER Cabinet","PASSIVE",
AI2036="Sharing","PASSIVE",
AI2036="Sites strategiques &amp; DataCenter","PASSIVE",
AI2036="Exclu","Exclu",
AI2036="SAT","ACTIVE",
AI2036="SPARE-ISSUE","SPARE-ISSUE",
AI2036="Fiber CAmtel","ACTIVE",
AI2036="Fiber AOF","ACTIVE",
AI2036="Projet OCM (HUAWEI)","PLANNED WORKS",
AI2036="Projet OCM (NOKIA)","PLANNED WORKS",
AI2036="ACCESS-ISSUE","ACCESS-ISSUE",
AI2036="Projet OCM (ZTE, NOKIA, autres projets)","PLANNED WORKS",
AI2036="No root CAuse","No root cause",
AI2036="ODU HS","ACTIVE",
AI2036="IP &amp; VLAN","ACTIVE",
AI2036="Warehouse HUAWEI","SPARE-ISSUE",
AI2036="SPARE-HS","SPARE-ISSUE",
AI2036="Power Telco","ACTIVE", AI2036="no impacts","no impacts"
),"")</f>
        <v>no impacts</v>
      </c>
      <c r="AK2036" s="23" t="s">
        <v>5537</v>
      </c>
      <c r="AL2036" s="23" t="str">
        <f t="shared" si="57"/>
        <v>LIT_043</v>
      </c>
      <c r="AN2036" s="9" t="s">
        <v>5537</v>
      </c>
      <c r="AO2036" s="23" t="str">
        <f>_xlfn.XLOOKUP(B2036,'INCIDENT-05-03-2026'!E:E,'INCIDENT-05-03-2026'!F:F,"")</f>
        <v/>
      </c>
      <c r="AP2036" s="7" t="s">
        <v>5537</v>
      </c>
      <c r="AQ2036" s="6"/>
      <c r="AR2036" s="7"/>
      <c r="AS2036" s="3" t="str">
        <f>_xlfn.XLOOKUP(B2036,'[3]tt num | region | site id'!$C:$C,'[3]tt num | region | site id'!$Q:$Q,"")</f>
        <v/>
      </c>
      <c r="AT2036" s="24" t="str">
        <f>_xlfn.XLOOKUP(B2036,'[4]Cells Huawei 03052026 12h'!$B:$B,'[4]Cells Huawei 03052026 12h'!$T:$T,"")</f>
        <v/>
      </c>
      <c r="AU2036" s="24" t="str">
        <f>_xlfn.XLOOKUP(B2036,'[5]cells down 02052026 8h50'!$B:$B,'[5]cells down 02052026 8h50'!$R:$R,"")</f>
        <v/>
      </c>
      <c r="AV2036" s="24" t="str">
        <f>_xlfn.XLOOKUP(B2036,'[5]cells down 02052026 13h50'!$B:$B,'[5]cells down 02052026 13h50'!$R:$R,"")</f>
        <v/>
      </c>
      <c r="AW2036" s="24" t="str">
        <f>_xlfn.XLOOKUP(B2036,'[5]cells down 02052026 13h50'!$B:$B,'[5]cells down 02052026 13h50'!$R:$R,"")</f>
        <v/>
      </c>
      <c r="AX2036" s="24" t="str">
        <f>_xlfn.XLOOKUP(B2036,'[6]cell downs 03052026 8h40 '!$B:$B,'[6]cell downs 03052026 8h40 '!$R:$R,"")</f>
        <v/>
      </c>
      <c r="AY2036" s="24" t="str">
        <f>_xlfn.XLOOKUP(B2036,'[7]ALL SITES DOWN'!$D:$D,'[7]ALL SITES DOWN'!$J:$J,"")</f>
        <v/>
      </c>
      <c r="AZ2036" s="24" t="str">
        <f>_xlfn.XLOOKUP(B2036,'[8]ALL SITES DOWN'!$D:$D,'[8]ALL SITES DOWN'!$J:$J,"")</f>
        <v/>
      </c>
      <c r="BA2036" s="9" t="str">
        <f>_xlfn.XLOOKUP(B2036,[9]sheet1!$AC:$AC,[9]sheet1!$AF:$AF,"")</f>
        <v/>
      </c>
      <c r="BB2036" s="14" t="s">
        <v>5537</v>
      </c>
      <c r="BC2036" s="14" t="s">
        <v>5537</v>
      </c>
      <c r="BD2036" s="14" t="str">
        <f>_xlfn.XLOOKUP(B2036,'[10]cell downs 18042026 17h'!$B:$B,'[10]cell downs 18042026 17h'!$B:$B,"")</f>
        <v/>
      </c>
      <c r="BE2036" s="14" t="str">
        <f>_xlfn.XLOOKUP(B2036,'[11]Cells Huawei 19042026 15h'!$B:$B,'[11]Cells Huawei 19042026 15h'!$B:$B,"")</f>
        <v/>
      </c>
      <c r="BF2036" s="9" t="str">
        <f>_xlfn.XLOOKUP(B2036,'[12]cells down 19042026 9H40'!$B:$B,'[12]cells down 19042026 9H40'!$B:$B,"")</f>
        <v/>
      </c>
      <c r="BG2036" s="9" t="s">
        <v>4540</v>
      </c>
      <c r="BH2036" s="9" t="s">
        <v>594</v>
      </c>
    </row>
    <row r="2037" spans="1:60" s="9" customFormat="1" x14ac:dyDescent="0.3">
      <c r="A2037" s="1" t="s">
        <v>3401</v>
      </c>
      <c r="B2037" s="8" t="s">
        <v>3402</v>
      </c>
      <c r="C2037" s="3" t="str">
        <f>_xlfn.XLOOKUP(B2037,'[1]daily break down'!$D:$D,'[1]daily break down'!$E:$E,"")</f>
        <v>Douala</v>
      </c>
      <c r="D2037" s="1" t="s">
        <v>11</v>
      </c>
      <c r="E2037" s="1" t="s">
        <v>145</v>
      </c>
      <c r="F2037" s="3" t="s">
        <v>31</v>
      </c>
      <c r="G2037" s="1" t="s">
        <v>32</v>
      </c>
      <c r="H2037" s="42" t="str">
        <f>_xlfn.XLOOKUP(B2037,[2]CALCULATION!$B:$B,[2]CALCULATION!$H:$H,"")</f>
        <v>ZTE</v>
      </c>
      <c r="I2037" s="34">
        <v>0</v>
      </c>
      <c r="J2037" s="34">
        <v>0</v>
      </c>
      <c r="K2037" s="34">
        <v>0</v>
      </c>
      <c r="L2037" s="34">
        <v>0</v>
      </c>
      <c r="M2037" s="34">
        <v>0</v>
      </c>
      <c r="N2037" s="34">
        <v>0</v>
      </c>
      <c r="O2037" s="34">
        <v>0</v>
      </c>
      <c r="P2037" s="34">
        <v>0</v>
      </c>
      <c r="Q2037" s="34">
        <v>0</v>
      </c>
      <c r="R2037" s="34">
        <v>0</v>
      </c>
      <c r="S2037" s="35">
        <v>0</v>
      </c>
      <c r="T2037" s="35">
        <v>0</v>
      </c>
      <c r="U2037" s="35">
        <v>0</v>
      </c>
      <c r="V2037" s="35">
        <v>0</v>
      </c>
      <c r="W2037" s="35">
        <v>0</v>
      </c>
      <c r="X2037" s="35">
        <v>0</v>
      </c>
      <c r="Y2037" s="35">
        <v>0</v>
      </c>
      <c r="Z2037" s="35">
        <v>0</v>
      </c>
      <c r="AA2037" s="35">
        <v>0</v>
      </c>
      <c r="AB2037" s="35">
        <v>0</v>
      </c>
      <c r="AC2037" s="35">
        <v>0</v>
      </c>
      <c r="AD2037" s="35">
        <v>0</v>
      </c>
      <c r="AE2037" s="58" t="s">
        <v>5560</v>
      </c>
      <c r="AF2037" s="58"/>
      <c r="AG2037" s="57" t="str" cm="1">
        <f t="array" ref="AG2037">IFERROR(_xlfn.IFS(
AI2037="MPR ISSUE","PDH",
AI2037="BSS Hardware Issue","BSS",
AI2037="Sites strategiques, MLL, Pylone, etc.","ENVTECH",
AI2037="AKTIVCO DEFAUT GE &amp; POWER Cabinet","AKTIVCO",
AI2037="AKTIVCO Coupure ENEO &amp; Baisse de tension","AKTIVCO GRID ONLY",
AI2037="Coupure ENEO &amp; Baisse de tension","IHS GRID ONLY",
AI2037="Defaut GE &amp; POWER Cabinet","IHS",
AI2037="Sharing","Partners",
AI2037="Sites strategiques &amp; DataCenter","SST &amp; DC",
AI2037="Exclu","Exclu",
AI2037="SAT","SAT",
AI2037="SPARE-ISSUE","SPARE-ISSUE",
AI2037="Fiber CAmtel","TRANS_FO_CAMTEL",
AI2037="Fiber AOF","Fiber AOF",
AI2037="Projet OCM (HUAWEI)","TRAVAUX-HUAWEI",
AI2037="Projet OCM (NOKIA)","TRAVAUX-NOKIA",
AI2037="ACCESS-ISSUE","ACCESS-ISSUE",
AI2037="Projet OCM (ZTE, NOKIA, autres projets)","TRAVAUX OCM",
AI2037="No root CAuse","No root cause",
AI2037="ODU HS","PDH",
AI2037="IP &amp; VLAN","PDH",
AI2037="Warehouse HUAWEI","SPARE-ISSUE",
AI2037="SPARE-HS","SPARE-ISSUE",
AI2037="Power Telco","BSS",AI2037="no impacts","no impacts"
),"")</f>
        <v>no impacts</v>
      </c>
      <c r="AH2037" s="57" t="str" cm="1">
        <f t="array" ref="AH2037">IFERROR(_xlfn.IFS(
AI2037="MPR ISSUE","TX ISSUE",
AI2037="BSS Hardware Issue","RAN ISSUE",
AI2037="Sites strategiques, MLL, Pylone, etc.","ENVTECH",
AI2037="AKTIVCO DEFAUT GE &amp; POWER Cabinet","POWER ISSUE",
AI2037="AKTIVCO Coupure ENEO &amp; Baisse de tension","POWER ISSUE",
AI2037="Coupure ENEO &amp; Baisse de tension","POWER ISSUE",
AI2037="Defaut GE &amp; POWER Cabinet","POWER ISSUE",
AI2037="Sharing","POWER ISSUE",
AI2037="Sites strategiques &amp; DataCenter","POWER ISSUE",
AI2037="Exclu","Exclu",
AI2037="SAT","TX ISSUE",
AI2037="SPARE-ISSUE","SPARE-ISSUE",
AI2037="Fiber CAmtel","TX ISSUE",
AI2037="Fiber AOF","TX ISSUE",
AI2037="Projet OCM (HUAWEI)","TRAVAUX-HUAWEI",
AI2037="Projet OCM (NOKIA)","TRAVAUX -NOKIA",
AI2037="ACCESS-ISSUE","ACCESS-ISSUE",
AI2037="Projet OCM (ZTE, NOKIA, autres projets)","TRAVAUX OCM",
AI2037="No root CAuse","No root cause",
AI2037="ODU HS","TX ISSUE",
AI2037="IP &amp; VLAN","TX ISSUE",
AI2037="Warehouse HUAWEI","SPARE-ISSUE",
AI2037="SPARE-HS","SPARE-ISSUE",
AI2037="Power Telco","RAN ISSUE",AI2037="no impacts","no impacts"
),"")</f>
        <v>no impacts</v>
      </c>
      <c r="AI2037" s="85" t="s">
        <v>5998</v>
      </c>
      <c r="AJ2037" s="57" t="str" cm="1">
        <f t="array" ref="AJ2037">IFERROR(_xlfn.IFS(
AI2037="MPR ISSUE","ACTIVE",
AI2037="BSS Hardware Issue","ACTIVE",
AI2037="Sites strategiques, MLL, Pylone, etc.","PASSIVE",
AI2037="AKTIVCO DEFAUT GE &amp; POWER Cabinet","PASSIVE",
AI2037="AKTIVCO Coupure ENEO &amp; Baisse de tension","PASSIVE",
AI2037="Coupure ENEO &amp; Baisse de tension","PASSIVE",
AI2037="Defaut GE &amp; POWER Cabinet","PASSIVE",
AI2037="Sharing","PASSIVE",
AI2037="Sites strategiques &amp; DataCenter","PASSIVE",
AI2037="Exclu","Exclu",
AI2037="SAT","ACTIVE",
AI2037="SPARE-ISSUE","SPARE-ISSUE",
AI2037="Fiber CAmtel","ACTIVE",
AI2037="Fiber AOF","ACTIVE",
AI2037="Projet OCM (HUAWEI)","PLANNED WORKS",
AI2037="Projet OCM (NOKIA)","PLANNED WORKS",
AI2037="ACCESS-ISSUE","ACCESS-ISSUE",
AI2037="Projet OCM (ZTE, NOKIA, autres projets)","PLANNED WORKS",
AI2037="No root CAuse","No root cause",
AI2037="ODU HS","ACTIVE",
AI2037="IP &amp; VLAN","ACTIVE",
AI2037="Warehouse HUAWEI","SPARE-ISSUE",
AI2037="SPARE-HS","SPARE-ISSUE",
AI2037="Power Telco","ACTIVE", AI2037="no impacts","no impacts"
),"")</f>
        <v>no impacts</v>
      </c>
      <c r="AK2037" s="23" t="s">
        <v>5537</v>
      </c>
      <c r="AL2037" s="23" t="str">
        <f t="shared" si="57"/>
        <v>LIT_412</v>
      </c>
      <c r="AN2037" s="9" t="s">
        <v>5537</v>
      </c>
      <c r="AO2037" s="23" t="str">
        <f>_xlfn.XLOOKUP(B2037,'INCIDENT-05-03-2026'!E:E,'INCIDENT-05-03-2026'!F:F,"")</f>
        <v/>
      </c>
      <c r="AP2037" s="7" t="s">
        <v>5537</v>
      </c>
      <c r="AQ2037" s="6"/>
      <c r="AR2037" s="7"/>
      <c r="AS2037" s="3" t="str">
        <f>_xlfn.XLOOKUP(B2037,'[3]tt num | region | site id'!$C:$C,'[3]tt num | region | site id'!$Q:$Q,"")</f>
        <v/>
      </c>
      <c r="AT2037" s="24" t="str">
        <f>_xlfn.XLOOKUP(B2037,'[4]Cells Huawei 03052026 12h'!$B:$B,'[4]Cells Huawei 03052026 12h'!$T:$T,"")</f>
        <v/>
      </c>
      <c r="AU2037" s="24" t="str">
        <f>_xlfn.XLOOKUP(B2037,'[5]cells down 02052026 8h50'!$B:$B,'[5]cells down 02052026 8h50'!$R:$R,"")</f>
        <v/>
      </c>
      <c r="AV2037" s="24" t="str">
        <f>_xlfn.XLOOKUP(B2037,'[5]cells down 02052026 13h50'!$B:$B,'[5]cells down 02052026 13h50'!$R:$R,"")</f>
        <v/>
      </c>
      <c r="AW2037" s="24" t="str">
        <f>_xlfn.XLOOKUP(B2037,'[5]cells down 02052026 13h50'!$B:$B,'[5]cells down 02052026 13h50'!$R:$R,"")</f>
        <v/>
      </c>
      <c r="AX2037" s="24" t="str">
        <f>_xlfn.XLOOKUP(B2037,'[6]cell downs 03052026 8h40 '!$B:$B,'[6]cell downs 03052026 8h40 '!$R:$R,"")</f>
        <v/>
      </c>
      <c r="AY2037" s="24" t="str">
        <f>_xlfn.XLOOKUP(B2037,'[7]ALL SITES DOWN'!$D:$D,'[7]ALL SITES DOWN'!$J:$J,"")</f>
        <v/>
      </c>
      <c r="AZ2037" s="24" t="str">
        <f>_xlfn.XLOOKUP(B2037,'[8]ALL SITES DOWN'!$D:$D,'[8]ALL SITES DOWN'!$J:$J,"")</f>
        <v/>
      </c>
      <c r="BA2037" s="9" t="str">
        <f>_xlfn.XLOOKUP(B2037,[9]sheet1!$AC:$AC,[9]sheet1!$AF:$AF,"")</f>
        <v/>
      </c>
      <c r="BB2037" s="14" t="s">
        <v>5537</v>
      </c>
      <c r="BC2037" s="14" t="s">
        <v>5537</v>
      </c>
      <c r="BD2037" s="14" t="str">
        <f>_xlfn.XLOOKUP(B2037,'[10]cell downs 18042026 17h'!$B:$B,'[10]cell downs 18042026 17h'!$B:$B,"")</f>
        <v/>
      </c>
      <c r="BE2037" s="14" t="str">
        <f>_xlfn.XLOOKUP(B2037,'[11]Cells Huawei 19042026 15h'!$B:$B,'[11]Cells Huawei 19042026 15h'!$B:$B,"")</f>
        <v/>
      </c>
      <c r="BF2037" s="9" t="str">
        <f>_xlfn.XLOOKUP(B2037,'[12]cells down 19042026 9H40'!$B:$B,'[12]cells down 19042026 9H40'!$B:$B,"")</f>
        <v/>
      </c>
      <c r="BG2037" s="9" t="s">
        <v>3402</v>
      </c>
      <c r="BH2037" s="9" t="s">
        <v>12</v>
      </c>
    </row>
    <row r="2038" spans="1:60" s="9" customFormat="1" x14ac:dyDescent="0.3">
      <c r="A2038" s="1" t="s">
        <v>2428</v>
      </c>
      <c r="B2038" s="8" t="s">
        <v>2429</v>
      </c>
      <c r="C2038" s="3" t="str">
        <f>_xlfn.XLOOKUP(B2038,'[1]daily break down'!$D:$D,'[1]daily break down'!$E:$E,"")</f>
        <v>Douala</v>
      </c>
      <c r="D2038" s="1" t="s">
        <v>11</v>
      </c>
      <c r="E2038" s="1" t="s">
        <v>12</v>
      </c>
      <c r="F2038" s="3" t="s">
        <v>31</v>
      </c>
      <c r="G2038" s="1" t="s">
        <v>32</v>
      </c>
      <c r="H2038" s="42" t="str">
        <f>_xlfn.XLOOKUP(B2038,[2]CALCULATION!$B:$B,[2]CALCULATION!$H:$H,"")</f>
        <v>ZTE</v>
      </c>
      <c r="I2038" s="34">
        <v>0</v>
      </c>
      <c r="J2038" s="34">
        <v>0</v>
      </c>
      <c r="K2038" s="34">
        <v>0</v>
      </c>
      <c r="L2038" s="34">
        <v>0</v>
      </c>
      <c r="M2038" s="34">
        <v>0</v>
      </c>
      <c r="N2038" s="34">
        <v>0</v>
      </c>
      <c r="O2038" s="34">
        <v>0</v>
      </c>
      <c r="P2038" s="34">
        <v>0</v>
      </c>
      <c r="Q2038" s="34">
        <v>0</v>
      </c>
      <c r="R2038" s="34">
        <v>0</v>
      </c>
      <c r="S2038" s="35">
        <v>0</v>
      </c>
      <c r="T2038" s="35">
        <v>0</v>
      </c>
      <c r="U2038" s="35">
        <v>0</v>
      </c>
      <c r="V2038" s="35">
        <v>0</v>
      </c>
      <c r="W2038" s="35">
        <v>0</v>
      </c>
      <c r="X2038" s="35">
        <v>0</v>
      </c>
      <c r="Y2038" s="35">
        <v>0</v>
      </c>
      <c r="Z2038" s="35">
        <v>0</v>
      </c>
      <c r="AA2038" s="35">
        <v>0</v>
      </c>
      <c r="AB2038" s="35">
        <v>0</v>
      </c>
      <c r="AC2038" s="35">
        <v>0</v>
      </c>
      <c r="AD2038" s="35">
        <v>0</v>
      </c>
      <c r="AE2038" s="58" t="s">
        <v>5560</v>
      </c>
      <c r="AF2038" s="58"/>
      <c r="AG2038" s="57" t="str" cm="1">
        <f t="array" ref="AG2038">IFERROR(_xlfn.IFS(
AI2038="MPR ISSUE","PDH",
AI2038="BSS Hardware Issue","BSS",
AI2038="Sites strategiques, MLL, Pylone, etc.","ENVTECH",
AI2038="AKTIVCO DEFAUT GE &amp; POWER Cabinet","AKTIVCO",
AI2038="AKTIVCO Coupure ENEO &amp; Baisse de tension","AKTIVCO GRID ONLY",
AI2038="Coupure ENEO &amp; Baisse de tension","IHS GRID ONLY",
AI2038="Defaut GE &amp; POWER Cabinet","IHS",
AI2038="Sharing","Partners",
AI2038="Sites strategiques &amp; DataCenter","SST &amp; DC",
AI2038="Exclu","Exclu",
AI2038="SAT","SAT",
AI2038="SPARE-ISSUE","SPARE-ISSUE",
AI2038="Fiber CAmtel","TRANS_FO_CAMTEL",
AI2038="Fiber AOF","Fiber AOF",
AI2038="Projet OCM (HUAWEI)","TRAVAUX-HUAWEI",
AI2038="Projet OCM (NOKIA)","TRAVAUX-NOKIA",
AI2038="ACCESS-ISSUE","ACCESS-ISSUE",
AI2038="Projet OCM (ZTE, NOKIA, autres projets)","TRAVAUX OCM",
AI2038="No root CAuse","No root cause",
AI2038="ODU HS","PDH",
AI2038="IP &amp; VLAN","PDH",
AI2038="Warehouse HUAWEI","SPARE-ISSUE",
AI2038="SPARE-HS","SPARE-ISSUE",
AI2038="Power Telco","BSS",AI2038="no impacts","no impacts"
),"")</f>
        <v>no impacts</v>
      </c>
      <c r="AH2038" s="57" t="str" cm="1">
        <f t="array" ref="AH2038">IFERROR(_xlfn.IFS(
AI2038="MPR ISSUE","TX ISSUE",
AI2038="BSS Hardware Issue","RAN ISSUE",
AI2038="Sites strategiques, MLL, Pylone, etc.","ENVTECH",
AI2038="AKTIVCO DEFAUT GE &amp; POWER Cabinet","POWER ISSUE",
AI2038="AKTIVCO Coupure ENEO &amp; Baisse de tension","POWER ISSUE",
AI2038="Coupure ENEO &amp; Baisse de tension","POWER ISSUE",
AI2038="Defaut GE &amp; POWER Cabinet","POWER ISSUE",
AI2038="Sharing","POWER ISSUE",
AI2038="Sites strategiques &amp; DataCenter","POWER ISSUE",
AI2038="Exclu","Exclu",
AI2038="SAT","TX ISSUE",
AI2038="SPARE-ISSUE","SPARE-ISSUE",
AI2038="Fiber CAmtel","TX ISSUE",
AI2038="Fiber AOF","TX ISSUE",
AI2038="Projet OCM (HUAWEI)","TRAVAUX-HUAWEI",
AI2038="Projet OCM (NOKIA)","TRAVAUX -NOKIA",
AI2038="ACCESS-ISSUE","ACCESS-ISSUE",
AI2038="Projet OCM (ZTE, NOKIA, autres projets)","TRAVAUX OCM",
AI2038="No root CAuse","No root cause",
AI2038="ODU HS","TX ISSUE",
AI2038="IP &amp; VLAN","TX ISSUE",
AI2038="Warehouse HUAWEI","SPARE-ISSUE",
AI2038="SPARE-HS","SPARE-ISSUE",
AI2038="Power Telco","RAN ISSUE",AI2038="no impacts","no impacts"
),"")</f>
        <v>no impacts</v>
      </c>
      <c r="AI2038" s="85" t="s">
        <v>5998</v>
      </c>
      <c r="AJ2038" s="57" t="str" cm="1">
        <f t="array" ref="AJ2038">IFERROR(_xlfn.IFS(
AI2038="MPR ISSUE","ACTIVE",
AI2038="BSS Hardware Issue","ACTIVE",
AI2038="Sites strategiques, MLL, Pylone, etc.","PASSIVE",
AI2038="AKTIVCO DEFAUT GE &amp; POWER Cabinet","PASSIVE",
AI2038="AKTIVCO Coupure ENEO &amp; Baisse de tension","PASSIVE",
AI2038="Coupure ENEO &amp; Baisse de tension","PASSIVE",
AI2038="Defaut GE &amp; POWER Cabinet","PASSIVE",
AI2038="Sharing","PASSIVE",
AI2038="Sites strategiques &amp; DataCenter","PASSIVE",
AI2038="Exclu","Exclu",
AI2038="SAT","ACTIVE",
AI2038="SPARE-ISSUE","SPARE-ISSUE",
AI2038="Fiber CAmtel","ACTIVE",
AI2038="Fiber AOF","ACTIVE",
AI2038="Projet OCM (HUAWEI)","PLANNED WORKS",
AI2038="Projet OCM (NOKIA)","PLANNED WORKS",
AI2038="ACCESS-ISSUE","ACCESS-ISSUE",
AI2038="Projet OCM (ZTE, NOKIA, autres projets)","PLANNED WORKS",
AI2038="No root CAuse","No root cause",
AI2038="ODU HS","ACTIVE",
AI2038="IP &amp; VLAN","ACTIVE",
AI2038="Warehouse HUAWEI","SPARE-ISSUE",
AI2038="SPARE-HS","SPARE-ISSUE",
AI2038="Power Telco","ACTIVE", AI2038="no impacts","no impacts"
),"")</f>
        <v>no impacts</v>
      </c>
      <c r="AK2038" s="23" t="s">
        <v>5537</v>
      </c>
      <c r="AL2038" s="23" t="str">
        <f t="shared" si="57"/>
        <v>LIT_413</v>
      </c>
      <c r="AN2038" s="9" t="s">
        <v>5537</v>
      </c>
      <c r="AO2038" s="23" t="str">
        <f>_xlfn.XLOOKUP(B2038,'INCIDENT-05-03-2026'!E:E,'INCIDENT-05-03-2026'!F:F,"")</f>
        <v/>
      </c>
      <c r="AP2038" s="7" t="s">
        <v>5537</v>
      </c>
      <c r="AQ2038" s="6"/>
      <c r="AR2038" s="7"/>
      <c r="AS2038" s="3" t="str">
        <f>_xlfn.XLOOKUP(B2038,'[3]tt num | region | site id'!$C:$C,'[3]tt num | region | site id'!$Q:$Q,"")</f>
        <v/>
      </c>
      <c r="AT2038" s="24" t="str">
        <f>_xlfn.XLOOKUP(B2038,'[4]Cells Huawei 03052026 12h'!$B:$B,'[4]Cells Huawei 03052026 12h'!$T:$T,"")</f>
        <v/>
      </c>
      <c r="AU2038" s="24" t="str">
        <f>_xlfn.XLOOKUP(B2038,'[5]cells down 02052026 8h50'!$B:$B,'[5]cells down 02052026 8h50'!$R:$R,"")</f>
        <v/>
      </c>
      <c r="AV2038" s="24" t="str">
        <f>_xlfn.XLOOKUP(B2038,'[5]cells down 02052026 13h50'!$B:$B,'[5]cells down 02052026 13h50'!$R:$R,"")</f>
        <v/>
      </c>
      <c r="AW2038" s="24" t="str">
        <f>_xlfn.XLOOKUP(B2038,'[5]cells down 02052026 13h50'!$B:$B,'[5]cells down 02052026 13h50'!$R:$R,"")</f>
        <v/>
      </c>
      <c r="AX2038" s="24" t="str">
        <f>_xlfn.XLOOKUP(B2038,'[6]cell downs 03052026 8h40 '!$B:$B,'[6]cell downs 03052026 8h40 '!$R:$R,"")</f>
        <v/>
      </c>
      <c r="AY2038" s="24" t="str">
        <f>_xlfn.XLOOKUP(B2038,'[7]ALL SITES DOWN'!$D:$D,'[7]ALL SITES DOWN'!$J:$J,"")</f>
        <v/>
      </c>
      <c r="AZ2038" s="24" t="str">
        <f>_xlfn.XLOOKUP(B2038,'[8]ALL SITES DOWN'!$D:$D,'[8]ALL SITES DOWN'!$J:$J,"")</f>
        <v/>
      </c>
      <c r="BA2038" s="9" t="str">
        <f>_xlfn.XLOOKUP(B2038,[9]sheet1!$AC:$AC,[9]sheet1!$AF:$AF,"")</f>
        <v/>
      </c>
      <c r="BB2038" s="14" t="s">
        <v>5537</v>
      </c>
      <c r="BC2038" s="14" t="s">
        <v>5537</v>
      </c>
      <c r="BD2038" s="14" t="str">
        <f>_xlfn.XLOOKUP(B2038,'[10]cell downs 18042026 17h'!$B:$B,'[10]cell downs 18042026 17h'!$B:$B,"")</f>
        <v/>
      </c>
      <c r="BE2038" s="14" t="str">
        <f>_xlfn.XLOOKUP(B2038,'[11]Cells Huawei 19042026 15h'!$B:$B,'[11]Cells Huawei 19042026 15h'!$B:$B,"")</f>
        <v/>
      </c>
      <c r="BF2038" s="9" t="str">
        <f>_xlfn.XLOOKUP(B2038,'[12]cells down 19042026 9H40'!$B:$B,'[12]cells down 19042026 9H40'!$B:$B,"")</f>
        <v/>
      </c>
      <c r="BG2038" s="9" t="s">
        <v>2429</v>
      </c>
      <c r="BH2038" s="9" t="s">
        <v>5537</v>
      </c>
    </row>
    <row r="2039" spans="1:60" s="9" customFormat="1" x14ac:dyDescent="0.3">
      <c r="A2039" s="1" t="s">
        <v>1839</v>
      </c>
      <c r="B2039" s="8" t="s">
        <v>1840</v>
      </c>
      <c r="C2039" s="3" t="str">
        <f>_xlfn.XLOOKUP(B2039,'[1]daily break down'!$D:$D,'[1]daily break down'!$E:$E,"")</f>
        <v>Douala</v>
      </c>
      <c r="D2039" s="1" t="s">
        <v>11</v>
      </c>
      <c r="E2039" s="1" t="s">
        <v>12</v>
      </c>
      <c r="F2039" s="3" t="s">
        <v>31</v>
      </c>
      <c r="G2039" s="1" t="s">
        <v>32</v>
      </c>
      <c r="H2039" s="42" t="str">
        <f>_xlfn.XLOOKUP(B2039,[2]CALCULATION!$B:$B,[2]CALCULATION!$H:$H,"")</f>
        <v>ZTE</v>
      </c>
      <c r="I2039" s="34">
        <v>0</v>
      </c>
      <c r="J2039" s="34">
        <v>0</v>
      </c>
      <c r="K2039" s="34">
        <v>0</v>
      </c>
      <c r="L2039" s="34">
        <v>0</v>
      </c>
      <c r="M2039" s="34">
        <v>0</v>
      </c>
      <c r="N2039" s="34">
        <v>0</v>
      </c>
      <c r="O2039" s="34">
        <v>0</v>
      </c>
      <c r="P2039" s="34">
        <v>0</v>
      </c>
      <c r="Q2039" s="34">
        <v>0</v>
      </c>
      <c r="R2039" s="34">
        <v>0</v>
      </c>
      <c r="S2039" s="35">
        <v>0</v>
      </c>
      <c r="T2039" s="35">
        <v>0</v>
      </c>
      <c r="U2039" s="35">
        <v>0</v>
      </c>
      <c r="V2039" s="35">
        <v>0</v>
      </c>
      <c r="W2039" s="35">
        <v>0</v>
      </c>
      <c r="X2039" s="35">
        <v>0</v>
      </c>
      <c r="Y2039" s="35">
        <v>0</v>
      </c>
      <c r="Z2039" s="35">
        <v>0</v>
      </c>
      <c r="AA2039" s="35">
        <v>0</v>
      </c>
      <c r="AB2039" s="35">
        <v>0</v>
      </c>
      <c r="AC2039" s="35">
        <v>0</v>
      </c>
      <c r="AD2039" s="35">
        <v>0</v>
      </c>
      <c r="AE2039" s="58" t="s">
        <v>5560</v>
      </c>
      <c r="AF2039" s="58"/>
      <c r="AG2039" s="57" t="str" cm="1">
        <f t="array" ref="AG2039">IFERROR(_xlfn.IFS(
AI2039="MPR ISSUE","PDH",
AI2039="BSS Hardware Issue","BSS",
AI2039="Sites strategiques, MLL, Pylone, etc.","ENVTECH",
AI2039="AKTIVCO DEFAUT GE &amp; POWER Cabinet","AKTIVCO",
AI2039="AKTIVCO Coupure ENEO &amp; Baisse de tension","AKTIVCO GRID ONLY",
AI2039="Coupure ENEO &amp; Baisse de tension","IHS GRID ONLY",
AI2039="Defaut GE &amp; POWER Cabinet","IHS",
AI2039="Sharing","Partners",
AI2039="Sites strategiques &amp; DataCenter","SST &amp; DC",
AI2039="Exclu","Exclu",
AI2039="SAT","SAT",
AI2039="SPARE-ISSUE","SPARE-ISSUE",
AI2039="Fiber CAmtel","TRANS_FO_CAMTEL",
AI2039="Fiber AOF","Fiber AOF",
AI2039="Projet OCM (HUAWEI)","TRAVAUX-HUAWEI",
AI2039="Projet OCM (NOKIA)","TRAVAUX-NOKIA",
AI2039="ACCESS-ISSUE","ACCESS-ISSUE",
AI2039="Projet OCM (ZTE, NOKIA, autres projets)","TRAVAUX OCM",
AI2039="No root CAuse","No root cause",
AI2039="ODU HS","PDH",
AI2039="IP &amp; VLAN","PDH",
AI2039="Warehouse HUAWEI","SPARE-ISSUE",
AI2039="SPARE-HS","SPARE-ISSUE",
AI2039="Power Telco","BSS",AI2039="no impacts","no impacts"
),"")</f>
        <v>no impacts</v>
      </c>
      <c r="AH2039" s="57" t="str" cm="1">
        <f t="array" ref="AH2039">IFERROR(_xlfn.IFS(
AI2039="MPR ISSUE","TX ISSUE",
AI2039="BSS Hardware Issue","RAN ISSUE",
AI2039="Sites strategiques, MLL, Pylone, etc.","ENVTECH",
AI2039="AKTIVCO DEFAUT GE &amp; POWER Cabinet","POWER ISSUE",
AI2039="AKTIVCO Coupure ENEO &amp; Baisse de tension","POWER ISSUE",
AI2039="Coupure ENEO &amp; Baisse de tension","POWER ISSUE",
AI2039="Defaut GE &amp; POWER Cabinet","POWER ISSUE",
AI2039="Sharing","POWER ISSUE",
AI2039="Sites strategiques &amp; DataCenter","POWER ISSUE",
AI2039="Exclu","Exclu",
AI2039="SAT","TX ISSUE",
AI2039="SPARE-ISSUE","SPARE-ISSUE",
AI2039="Fiber CAmtel","TX ISSUE",
AI2039="Fiber AOF","TX ISSUE",
AI2039="Projet OCM (HUAWEI)","TRAVAUX-HUAWEI",
AI2039="Projet OCM (NOKIA)","TRAVAUX -NOKIA",
AI2039="ACCESS-ISSUE","ACCESS-ISSUE",
AI2039="Projet OCM (ZTE, NOKIA, autres projets)","TRAVAUX OCM",
AI2039="No root CAuse","No root cause",
AI2039="ODU HS","TX ISSUE",
AI2039="IP &amp; VLAN","TX ISSUE",
AI2039="Warehouse HUAWEI","SPARE-ISSUE",
AI2039="SPARE-HS","SPARE-ISSUE",
AI2039="Power Telco","RAN ISSUE",AI2039="no impacts","no impacts"
),"")</f>
        <v>no impacts</v>
      </c>
      <c r="AI2039" s="85" t="s">
        <v>5998</v>
      </c>
      <c r="AJ2039" s="57" t="str" cm="1">
        <f t="array" ref="AJ2039">IFERROR(_xlfn.IFS(
AI2039="MPR ISSUE","ACTIVE",
AI2039="BSS Hardware Issue","ACTIVE",
AI2039="Sites strategiques, MLL, Pylone, etc.","PASSIVE",
AI2039="AKTIVCO DEFAUT GE &amp; POWER Cabinet","PASSIVE",
AI2039="AKTIVCO Coupure ENEO &amp; Baisse de tension","PASSIVE",
AI2039="Coupure ENEO &amp; Baisse de tension","PASSIVE",
AI2039="Defaut GE &amp; POWER Cabinet","PASSIVE",
AI2039="Sharing","PASSIVE",
AI2039="Sites strategiques &amp; DataCenter","PASSIVE",
AI2039="Exclu","Exclu",
AI2039="SAT","ACTIVE",
AI2039="SPARE-ISSUE","SPARE-ISSUE",
AI2039="Fiber CAmtel","ACTIVE",
AI2039="Fiber AOF","ACTIVE",
AI2039="Projet OCM (HUAWEI)","PLANNED WORKS",
AI2039="Projet OCM (NOKIA)","PLANNED WORKS",
AI2039="ACCESS-ISSUE","ACCESS-ISSUE",
AI2039="Projet OCM (ZTE, NOKIA, autres projets)","PLANNED WORKS",
AI2039="No root CAuse","No root cause",
AI2039="ODU HS","ACTIVE",
AI2039="IP &amp; VLAN","ACTIVE",
AI2039="Warehouse HUAWEI","SPARE-ISSUE",
AI2039="SPARE-HS","SPARE-ISSUE",
AI2039="Power Telco","ACTIVE", AI2039="no impacts","no impacts"
),"")</f>
        <v>no impacts</v>
      </c>
      <c r="AK2039" s="23" t="s">
        <v>5537</v>
      </c>
      <c r="AL2039" s="23" t="str">
        <f t="shared" si="57"/>
        <v>LIT_311</v>
      </c>
      <c r="AN2039" s="9" t="s">
        <v>5537</v>
      </c>
      <c r="AO2039" s="23" t="str">
        <f>_xlfn.XLOOKUP(B2039,'INCIDENT-05-03-2026'!E:E,'INCIDENT-05-03-2026'!F:F,"")</f>
        <v/>
      </c>
      <c r="AP2039" s="7" t="s">
        <v>5537</v>
      </c>
      <c r="AQ2039" s="6"/>
      <c r="AR2039" s="7"/>
      <c r="AS2039" s="3" t="str">
        <f>_xlfn.XLOOKUP(B2039,'[3]tt num | region | site id'!$C:$C,'[3]tt num | region | site id'!$Q:$Q,"")</f>
        <v/>
      </c>
      <c r="AT2039" s="24" t="str">
        <f>_xlfn.XLOOKUP(B2039,'[4]Cells Huawei 03052026 12h'!$B:$B,'[4]Cells Huawei 03052026 12h'!$T:$T,"")</f>
        <v/>
      </c>
      <c r="AU2039" s="24" t="str">
        <f>_xlfn.XLOOKUP(B2039,'[5]cells down 02052026 8h50'!$B:$B,'[5]cells down 02052026 8h50'!$R:$R,"")</f>
        <v/>
      </c>
      <c r="AV2039" s="24" t="str">
        <f>_xlfn.XLOOKUP(B2039,'[5]cells down 02052026 13h50'!$B:$B,'[5]cells down 02052026 13h50'!$R:$R,"")</f>
        <v/>
      </c>
      <c r="AW2039" s="24" t="str">
        <f>_xlfn.XLOOKUP(B2039,'[5]cells down 02052026 13h50'!$B:$B,'[5]cells down 02052026 13h50'!$R:$R,"")</f>
        <v/>
      </c>
      <c r="AX2039" s="24" t="str">
        <f>_xlfn.XLOOKUP(B2039,'[6]cell downs 03052026 8h40 '!$B:$B,'[6]cell downs 03052026 8h40 '!$R:$R,"")</f>
        <v/>
      </c>
      <c r="AY2039" s="24" t="str">
        <f>_xlfn.XLOOKUP(B2039,'[7]ALL SITES DOWN'!$D:$D,'[7]ALL SITES DOWN'!$J:$J,"")</f>
        <v/>
      </c>
      <c r="AZ2039" s="24" t="str">
        <f>_xlfn.XLOOKUP(B2039,'[8]ALL SITES DOWN'!$D:$D,'[8]ALL SITES DOWN'!$J:$J,"")</f>
        <v/>
      </c>
      <c r="BA2039" s="9" t="str">
        <f>_xlfn.XLOOKUP(B2039,[9]sheet1!$AC:$AC,[9]sheet1!$AF:$AF,"")</f>
        <v/>
      </c>
      <c r="BB2039" s="14" t="s">
        <v>5537</v>
      </c>
      <c r="BC2039" s="14" t="s">
        <v>5537</v>
      </c>
      <c r="BD2039" s="14" t="str">
        <f>_xlfn.XLOOKUP(B2039,'[10]cell downs 18042026 17h'!$B:$B,'[10]cell downs 18042026 17h'!$B:$B,"")</f>
        <v/>
      </c>
      <c r="BE2039" s="14" t="str">
        <f>_xlfn.XLOOKUP(B2039,'[11]Cells Huawei 19042026 15h'!$B:$B,'[11]Cells Huawei 19042026 15h'!$B:$B,"")</f>
        <v/>
      </c>
      <c r="BF2039" s="9" t="str">
        <f>_xlfn.XLOOKUP(B2039,'[12]cells down 19042026 9H40'!$B:$B,'[12]cells down 19042026 9H40'!$B:$B,"")</f>
        <v/>
      </c>
      <c r="BG2039" s="9" t="s">
        <v>1840</v>
      </c>
      <c r="BH2039" s="9" t="s">
        <v>12</v>
      </c>
    </row>
    <row r="2040" spans="1:60" s="9" customFormat="1" x14ac:dyDescent="0.3">
      <c r="A2040" s="1" t="s">
        <v>1851</v>
      </c>
      <c r="B2040" s="8" t="s">
        <v>1852</v>
      </c>
      <c r="C2040" s="3" t="str">
        <f>_xlfn.XLOOKUP(B2040,'[1]daily break down'!$D:$D,'[1]daily break down'!$E:$E,"")</f>
        <v>Douala</v>
      </c>
      <c r="D2040" s="1" t="s">
        <v>11</v>
      </c>
      <c r="E2040" s="1" t="s">
        <v>12</v>
      </c>
      <c r="F2040" s="3" t="s">
        <v>31</v>
      </c>
      <c r="G2040" s="1" t="s">
        <v>32</v>
      </c>
      <c r="H2040" s="42" t="str">
        <f>_xlfn.XLOOKUP(B2040,[2]CALCULATION!$B:$B,[2]CALCULATION!$H:$H,"")</f>
        <v>ZTE</v>
      </c>
      <c r="I2040" s="34">
        <v>0</v>
      </c>
      <c r="J2040" s="34">
        <v>0</v>
      </c>
      <c r="K2040" s="34">
        <v>0</v>
      </c>
      <c r="L2040" s="34">
        <v>0</v>
      </c>
      <c r="M2040" s="34">
        <v>0</v>
      </c>
      <c r="N2040" s="34">
        <v>0</v>
      </c>
      <c r="O2040" s="34">
        <v>0</v>
      </c>
      <c r="P2040" s="34">
        <v>0</v>
      </c>
      <c r="Q2040" s="34">
        <v>0</v>
      </c>
      <c r="R2040" s="34">
        <v>0</v>
      </c>
      <c r="S2040" s="35">
        <v>0</v>
      </c>
      <c r="T2040" s="35">
        <v>0</v>
      </c>
      <c r="U2040" s="35">
        <v>0</v>
      </c>
      <c r="V2040" s="35">
        <v>0</v>
      </c>
      <c r="W2040" s="35">
        <v>0</v>
      </c>
      <c r="X2040" s="35">
        <v>0</v>
      </c>
      <c r="Y2040" s="35">
        <v>0</v>
      </c>
      <c r="Z2040" s="35">
        <v>0</v>
      </c>
      <c r="AA2040" s="35">
        <v>0</v>
      </c>
      <c r="AB2040" s="35">
        <v>0</v>
      </c>
      <c r="AC2040" s="35">
        <v>0</v>
      </c>
      <c r="AD2040" s="35">
        <v>0</v>
      </c>
      <c r="AE2040" s="58" t="s">
        <v>5560</v>
      </c>
      <c r="AF2040" s="58"/>
      <c r="AG2040" s="57" t="str" cm="1">
        <f t="array" ref="AG2040">IFERROR(_xlfn.IFS(
AI2040="MPR ISSUE","PDH",
AI2040="BSS Hardware Issue","BSS",
AI2040="Sites strategiques, MLL, Pylone, etc.","ENVTECH",
AI2040="AKTIVCO DEFAUT GE &amp; POWER Cabinet","AKTIVCO",
AI2040="AKTIVCO Coupure ENEO &amp; Baisse de tension","AKTIVCO GRID ONLY",
AI2040="Coupure ENEO &amp; Baisse de tension","IHS GRID ONLY",
AI2040="Defaut GE &amp; POWER Cabinet","IHS",
AI2040="Sharing","Partners",
AI2040="Sites strategiques &amp; DataCenter","SST &amp; DC",
AI2040="Exclu","Exclu",
AI2040="SAT","SAT",
AI2040="SPARE-ISSUE","SPARE-ISSUE",
AI2040="Fiber CAmtel","TRANS_FO_CAMTEL",
AI2040="Fiber AOF","Fiber AOF",
AI2040="Projet OCM (HUAWEI)","TRAVAUX-HUAWEI",
AI2040="Projet OCM (NOKIA)","TRAVAUX-NOKIA",
AI2040="ACCESS-ISSUE","ACCESS-ISSUE",
AI2040="Projet OCM (ZTE, NOKIA, autres projets)","TRAVAUX OCM",
AI2040="No root CAuse","No root cause",
AI2040="ODU HS","PDH",
AI2040="IP &amp; VLAN","PDH",
AI2040="Warehouse HUAWEI","SPARE-ISSUE",
AI2040="SPARE-HS","SPARE-ISSUE",
AI2040="Power Telco","BSS",AI2040="no impacts","no impacts"
),"")</f>
        <v>no impacts</v>
      </c>
      <c r="AH2040" s="57" t="str" cm="1">
        <f t="array" ref="AH2040">IFERROR(_xlfn.IFS(
AI2040="MPR ISSUE","TX ISSUE",
AI2040="BSS Hardware Issue","RAN ISSUE",
AI2040="Sites strategiques, MLL, Pylone, etc.","ENVTECH",
AI2040="AKTIVCO DEFAUT GE &amp; POWER Cabinet","POWER ISSUE",
AI2040="AKTIVCO Coupure ENEO &amp; Baisse de tension","POWER ISSUE",
AI2040="Coupure ENEO &amp; Baisse de tension","POWER ISSUE",
AI2040="Defaut GE &amp; POWER Cabinet","POWER ISSUE",
AI2040="Sharing","POWER ISSUE",
AI2040="Sites strategiques &amp; DataCenter","POWER ISSUE",
AI2040="Exclu","Exclu",
AI2040="SAT","TX ISSUE",
AI2040="SPARE-ISSUE","SPARE-ISSUE",
AI2040="Fiber CAmtel","TX ISSUE",
AI2040="Fiber AOF","TX ISSUE",
AI2040="Projet OCM (HUAWEI)","TRAVAUX-HUAWEI",
AI2040="Projet OCM (NOKIA)","TRAVAUX -NOKIA",
AI2040="ACCESS-ISSUE","ACCESS-ISSUE",
AI2040="Projet OCM (ZTE, NOKIA, autres projets)","TRAVAUX OCM",
AI2040="No root CAuse","No root cause",
AI2040="ODU HS","TX ISSUE",
AI2040="IP &amp; VLAN","TX ISSUE",
AI2040="Warehouse HUAWEI","SPARE-ISSUE",
AI2040="SPARE-HS","SPARE-ISSUE",
AI2040="Power Telco","RAN ISSUE",AI2040="no impacts","no impacts"
),"")</f>
        <v>no impacts</v>
      </c>
      <c r="AI2040" s="85" t="s">
        <v>5998</v>
      </c>
      <c r="AJ2040" s="57" t="str" cm="1">
        <f t="array" ref="AJ2040">IFERROR(_xlfn.IFS(
AI2040="MPR ISSUE","ACTIVE",
AI2040="BSS Hardware Issue","ACTIVE",
AI2040="Sites strategiques, MLL, Pylone, etc.","PASSIVE",
AI2040="AKTIVCO DEFAUT GE &amp; POWER Cabinet","PASSIVE",
AI2040="AKTIVCO Coupure ENEO &amp; Baisse de tension","PASSIVE",
AI2040="Coupure ENEO &amp; Baisse de tension","PASSIVE",
AI2040="Defaut GE &amp; POWER Cabinet","PASSIVE",
AI2040="Sharing","PASSIVE",
AI2040="Sites strategiques &amp; DataCenter","PASSIVE",
AI2040="Exclu","Exclu",
AI2040="SAT","ACTIVE",
AI2040="SPARE-ISSUE","SPARE-ISSUE",
AI2040="Fiber CAmtel","ACTIVE",
AI2040="Fiber AOF","ACTIVE",
AI2040="Projet OCM (HUAWEI)","PLANNED WORKS",
AI2040="Projet OCM (NOKIA)","PLANNED WORKS",
AI2040="ACCESS-ISSUE","ACCESS-ISSUE",
AI2040="Projet OCM (ZTE, NOKIA, autres projets)","PLANNED WORKS",
AI2040="No root CAuse","No root cause",
AI2040="ODU HS","ACTIVE",
AI2040="IP &amp; VLAN","ACTIVE",
AI2040="Warehouse HUAWEI","SPARE-ISSUE",
AI2040="SPARE-HS","SPARE-ISSUE",
AI2040="Power Telco","ACTIVE", AI2040="no impacts","no impacts"
),"")</f>
        <v>no impacts</v>
      </c>
      <c r="AK2040" s="23" t="s">
        <v>5537</v>
      </c>
      <c r="AL2040" s="23" t="str">
        <f t="shared" si="57"/>
        <v>LIT_347</v>
      </c>
      <c r="AN2040" s="9" t="s">
        <v>5537</v>
      </c>
      <c r="AO2040" s="23" t="str">
        <f>_xlfn.XLOOKUP(B2040,'INCIDENT-05-03-2026'!E:E,'INCIDENT-05-03-2026'!F:F,"")</f>
        <v/>
      </c>
      <c r="AP2040" s="7" t="s">
        <v>5537</v>
      </c>
      <c r="AQ2040" s="6"/>
      <c r="AR2040" s="7"/>
      <c r="AS2040" s="3" t="str">
        <f>_xlfn.XLOOKUP(B2040,'[3]tt num | region | site id'!$C:$C,'[3]tt num | region | site id'!$Q:$Q,"")</f>
        <v/>
      </c>
      <c r="AT2040" s="24" t="str">
        <f>_xlfn.XLOOKUP(B2040,'[4]Cells Huawei 03052026 12h'!$B:$B,'[4]Cells Huawei 03052026 12h'!$T:$T,"")</f>
        <v/>
      </c>
      <c r="AU2040" s="24" t="str">
        <f>_xlfn.XLOOKUP(B2040,'[5]cells down 02052026 8h50'!$B:$B,'[5]cells down 02052026 8h50'!$R:$R,"")</f>
        <v/>
      </c>
      <c r="AV2040" s="24" t="str">
        <f>_xlfn.XLOOKUP(B2040,'[5]cells down 02052026 13h50'!$B:$B,'[5]cells down 02052026 13h50'!$R:$R,"")</f>
        <v/>
      </c>
      <c r="AW2040" s="24" t="str">
        <f>_xlfn.XLOOKUP(B2040,'[5]cells down 02052026 13h50'!$B:$B,'[5]cells down 02052026 13h50'!$R:$R,"")</f>
        <v/>
      </c>
      <c r="AX2040" s="24" t="str">
        <f>_xlfn.XLOOKUP(B2040,'[6]cell downs 03052026 8h40 '!$B:$B,'[6]cell downs 03052026 8h40 '!$R:$R,"")</f>
        <v/>
      </c>
      <c r="AY2040" s="24" t="str">
        <f>_xlfn.XLOOKUP(B2040,'[7]ALL SITES DOWN'!$D:$D,'[7]ALL SITES DOWN'!$J:$J,"")</f>
        <v/>
      </c>
      <c r="AZ2040" s="24" t="str">
        <f>_xlfn.XLOOKUP(B2040,'[8]ALL SITES DOWN'!$D:$D,'[8]ALL SITES DOWN'!$J:$J,"")</f>
        <v/>
      </c>
      <c r="BA2040" s="9" t="str">
        <f>_xlfn.XLOOKUP(B2040,[9]sheet1!$AC:$AC,[9]sheet1!$AF:$AF,"")</f>
        <v/>
      </c>
      <c r="BB2040" s="14" t="s">
        <v>5537</v>
      </c>
      <c r="BC2040" s="14" t="s">
        <v>5537</v>
      </c>
      <c r="BD2040" s="14" t="str">
        <f>_xlfn.XLOOKUP(B2040,'[10]cell downs 18042026 17h'!$B:$B,'[10]cell downs 18042026 17h'!$B:$B,"")</f>
        <v/>
      </c>
      <c r="BE2040" s="14" t="str">
        <f>_xlfn.XLOOKUP(B2040,'[11]Cells Huawei 19042026 15h'!$B:$B,'[11]Cells Huawei 19042026 15h'!$B:$B,"")</f>
        <v/>
      </c>
      <c r="BF2040" s="9" t="str">
        <f>_xlfn.XLOOKUP(B2040,'[12]cells down 19042026 9H40'!$B:$B,'[12]cells down 19042026 9H40'!$B:$B,"")</f>
        <v/>
      </c>
      <c r="BG2040" s="9" t="s">
        <v>1852</v>
      </c>
      <c r="BH2040" s="9" t="s">
        <v>12</v>
      </c>
    </row>
    <row r="2041" spans="1:60" s="9" customFormat="1" x14ac:dyDescent="0.3">
      <c r="A2041" s="5" t="s">
        <v>2468</v>
      </c>
      <c r="B2041" s="5" t="s">
        <v>2469</v>
      </c>
      <c r="C2041" s="3" t="str">
        <f>_xlfn.XLOOKUP(B2041,'[1]daily break down'!$D:$D,'[1]daily break down'!$E:$E,"")</f>
        <v>Yaounde</v>
      </c>
      <c r="D2041" s="3" t="s">
        <v>18</v>
      </c>
      <c r="E2041" s="3" t="s">
        <v>12</v>
      </c>
      <c r="F2041" s="3" t="s">
        <v>31</v>
      </c>
      <c r="G2041" s="5" t="s">
        <v>38</v>
      </c>
      <c r="H2041" s="42" t="str">
        <f>_xlfn.XLOOKUP(B2041,[2]CALCULATION!$B:$B,[2]CALCULATION!$H:$H,"")</f>
        <v>ZTE</v>
      </c>
      <c r="I2041" s="34">
        <v>0</v>
      </c>
      <c r="J2041" s="34">
        <v>0</v>
      </c>
      <c r="K2041" s="34">
        <v>0</v>
      </c>
      <c r="L2041" s="34">
        <v>0</v>
      </c>
      <c r="M2041" s="34">
        <v>0</v>
      </c>
      <c r="N2041" s="34">
        <v>0</v>
      </c>
      <c r="O2041" s="34">
        <v>0</v>
      </c>
      <c r="P2041" s="34">
        <v>0</v>
      </c>
      <c r="Q2041" s="34">
        <v>0</v>
      </c>
      <c r="R2041" s="34">
        <v>0</v>
      </c>
      <c r="S2041" s="35">
        <v>0</v>
      </c>
      <c r="T2041" s="35">
        <v>0</v>
      </c>
      <c r="U2041" s="35">
        <v>0</v>
      </c>
      <c r="V2041" s="35">
        <v>0</v>
      </c>
      <c r="W2041" s="35">
        <v>0</v>
      </c>
      <c r="X2041" s="35">
        <v>0</v>
      </c>
      <c r="Y2041" s="35">
        <v>0</v>
      </c>
      <c r="Z2041" s="35">
        <v>0</v>
      </c>
      <c r="AA2041" s="35">
        <v>0</v>
      </c>
      <c r="AB2041" s="35">
        <v>0</v>
      </c>
      <c r="AC2041" s="35">
        <v>0</v>
      </c>
      <c r="AD2041" s="35">
        <v>0</v>
      </c>
      <c r="AE2041" s="58" t="s">
        <v>5560</v>
      </c>
      <c r="AF2041" s="58"/>
      <c r="AG2041" s="57" t="str" cm="1">
        <f t="array" ref="AG2041">IFERROR(_xlfn.IFS(
AI2041="MPR ISSUE","PDH",
AI2041="BSS Hardware Issue","BSS",
AI2041="Sites strategiques, MLL, Pylone, etc.","ENVTECH",
AI2041="AKTIVCO DEFAUT GE &amp; POWER Cabinet","AKTIVCO",
AI2041="AKTIVCO Coupure ENEO &amp; Baisse de tension","AKTIVCO GRID ONLY",
AI2041="Coupure ENEO &amp; Baisse de tension","IHS GRID ONLY",
AI2041="Defaut GE &amp; POWER Cabinet","IHS",
AI2041="Sharing","Partners",
AI2041="Sites strategiques &amp; DataCenter","SST &amp; DC",
AI2041="Exclu","Exclu",
AI2041="SAT","SAT",
AI2041="SPARE-ISSUE","SPARE-ISSUE",
AI2041="Fiber CAmtel","TRANS_FO_CAMTEL",
AI2041="Fiber AOF","Fiber AOF",
AI2041="Projet OCM (HUAWEI)","TRAVAUX-HUAWEI",
AI2041="Projet OCM (NOKIA)","TRAVAUX-NOKIA",
AI2041="ACCESS-ISSUE","ACCESS-ISSUE",
AI2041="Projet OCM (ZTE, NOKIA, autres projets)","TRAVAUX OCM",
AI2041="No root CAuse","No root cause",
AI2041="ODU HS","PDH",
AI2041="IP &amp; VLAN","PDH",
AI2041="Warehouse HUAWEI","SPARE-ISSUE",
AI2041="SPARE-HS","SPARE-ISSUE",
AI2041="Power Telco","BSS",AI2041="no impacts","no impacts"
),"")</f>
        <v>no impacts</v>
      </c>
      <c r="AH2041" s="57" t="str" cm="1">
        <f t="array" ref="AH2041">IFERROR(_xlfn.IFS(
AI2041="MPR ISSUE","TX ISSUE",
AI2041="BSS Hardware Issue","RAN ISSUE",
AI2041="Sites strategiques, MLL, Pylone, etc.","ENVTECH",
AI2041="AKTIVCO DEFAUT GE &amp; POWER Cabinet","POWER ISSUE",
AI2041="AKTIVCO Coupure ENEO &amp; Baisse de tension","POWER ISSUE",
AI2041="Coupure ENEO &amp; Baisse de tension","POWER ISSUE",
AI2041="Defaut GE &amp; POWER Cabinet","POWER ISSUE",
AI2041="Sharing","POWER ISSUE",
AI2041="Sites strategiques &amp; DataCenter","POWER ISSUE",
AI2041="Exclu","Exclu",
AI2041="SAT","TX ISSUE",
AI2041="SPARE-ISSUE","SPARE-ISSUE",
AI2041="Fiber CAmtel","TX ISSUE",
AI2041="Fiber AOF","TX ISSUE",
AI2041="Projet OCM (HUAWEI)","TRAVAUX-HUAWEI",
AI2041="Projet OCM (NOKIA)","TRAVAUX -NOKIA",
AI2041="ACCESS-ISSUE","ACCESS-ISSUE",
AI2041="Projet OCM (ZTE, NOKIA, autres projets)","TRAVAUX OCM",
AI2041="No root CAuse","No root cause",
AI2041="ODU HS","TX ISSUE",
AI2041="IP &amp; VLAN","TX ISSUE",
AI2041="Warehouse HUAWEI","SPARE-ISSUE",
AI2041="SPARE-HS","SPARE-ISSUE",
AI2041="Power Telco","RAN ISSUE",AI2041="no impacts","no impacts"
),"")</f>
        <v>no impacts</v>
      </c>
      <c r="AI2041" s="85" t="s">
        <v>5998</v>
      </c>
      <c r="AJ2041" s="57" t="str" cm="1">
        <f t="array" ref="AJ2041">IFERROR(_xlfn.IFS(
AI2041="MPR ISSUE","ACTIVE",
AI2041="BSS Hardware Issue","ACTIVE",
AI2041="Sites strategiques, MLL, Pylone, etc.","PASSIVE",
AI2041="AKTIVCO DEFAUT GE &amp; POWER Cabinet","PASSIVE",
AI2041="AKTIVCO Coupure ENEO &amp; Baisse de tension","PASSIVE",
AI2041="Coupure ENEO &amp; Baisse de tension","PASSIVE",
AI2041="Defaut GE &amp; POWER Cabinet","PASSIVE",
AI2041="Sharing","PASSIVE",
AI2041="Sites strategiques &amp; DataCenter","PASSIVE",
AI2041="Exclu","Exclu",
AI2041="SAT","ACTIVE",
AI2041="SPARE-ISSUE","SPARE-ISSUE",
AI2041="Fiber CAmtel","ACTIVE",
AI2041="Fiber AOF","ACTIVE",
AI2041="Projet OCM (HUAWEI)","PLANNED WORKS",
AI2041="Projet OCM (NOKIA)","PLANNED WORKS",
AI2041="ACCESS-ISSUE","ACCESS-ISSUE",
AI2041="Projet OCM (ZTE, NOKIA, autres projets)","PLANNED WORKS",
AI2041="No root CAuse","No root cause",
AI2041="ODU HS","ACTIVE",
AI2041="IP &amp; VLAN","ACTIVE",
AI2041="Warehouse HUAWEI","SPARE-ISSUE",
AI2041="SPARE-HS","SPARE-ISSUE",
AI2041="Power Telco","ACTIVE", AI2041="no impacts","no impacts"
),"")</f>
        <v>no impacts</v>
      </c>
      <c r="AK2041" s="23" t="s">
        <v>5537</v>
      </c>
      <c r="AL2041" s="23" t="str">
        <f t="shared" si="57"/>
        <v>LIT_833</v>
      </c>
      <c r="AN2041" s="9" t="s">
        <v>5537</v>
      </c>
      <c r="AO2041" s="23" t="str">
        <f>_xlfn.XLOOKUP(B2041,'INCIDENT-05-03-2026'!E:E,'INCIDENT-05-03-2026'!F:F,"")</f>
        <v/>
      </c>
      <c r="AP2041" s="7" t="s">
        <v>5537</v>
      </c>
      <c r="AQ2041" s="6"/>
      <c r="AR2041" s="7"/>
      <c r="AS2041" s="3" t="str">
        <f>_xlfn.XLOOKUP(B2041,'[3]tt num | region | site id'!$C:$C,'[3]tt num | region | site id'!$Q:$Q,"")</f>
        <v/>
      </c>
      <c r="AT2041" s="24" t="str">
        <f>_xlfn.XLOOKUP(B2041,'[4]Cells Huawei 03052026 12h'!$B:$B,'[4]Cells Huawei 03052026 12h'!$T:$T,"")</f>
        <v/>
      </c>
      <c r="AU2041" s="24" t="str">
        <f>_xlfn.XLOOKUP(B2041,'[5]cells down 02052026 8h50'!$B:$B,'[5]cells down 02052026 8h50'!$R:$R,"")</f>
        <v/>
      </c>
      <c r="AV2041" s="24" t="str">
        <f>_xlfn.XLOOKUP(B2041,'[5]cells down 02052026 13h50'!$B:$B,'[5]cells down 02052026 13h50'!$R:$R,"")</f>
        <v/>
      </c>
      <c r="AW2041" s="24" t="str">
        <f>_xlfn.XLOOKUP(B2041,'[5]cells down 02052026 13h50'!$B:$B,'[5]cells down 02052026 13h50'!$R:$R,"")</f>
        <v/>
      </c>
      <c r="AX2041" s="24" t="str">
        <f>_xlfn.XLOOKUP(B2041,'[6]cell downs 03052026 8h40 '!$B:$B,'[6]cell downs 03052026 8h40 '!$R:$R,"")</f>
        <v/>
      </c>
      <c r="AY2041" s="24" t="str">
        <f>_xlfn.XLOOKUP(B2041,'[7]ALL SITES DOWN'!$D:$D,'[7]ALL SITES DOWN'!$J:$J,"")</f>
        <v/>
      </c>
      <c r="AZ2041" s="24" t="str">
        <f>_xlfn.XLOOKUP(B2041,'[8]ALL SITES DOWN'!$D:$D,'[8]ALL SITES DOWN'!$J:$J,"")</f>
        <v/>
      </c>
      <c r="BA2041" s="9" t="str">
        <f>_xlfn.XLOOKUP(B2041,[9]sheet1!$AC:$AC,[9]sheet1!$AF:$AF,"")</f>
        <v/>
      </c>
      <c r="BB2041" s="14" t="s">
        <v>5537</v>
      </c>
      <c r="BC2041" s="14" t="s">
        <v>5537</v>
      </c>
      <c r="BD2041" s="14" t="str">
        <f>_xlfn.XLOOKUP(B2041,'[10]cell downs 18042026 17h'!$B:$B,'[10]cell downs 18042026 17h'!$B:$B,"")</f>
        <v/>
      </c>
      <c r="BE2041" s="14" t="str">
        <f>_xlfn.XLOOKUP(B2041,'[11]Cells Huawei 19042026 15h'!$B:$B,'[11]Cells Huawei 19042026 15h'!$B:$B,"")</f>
        <v/>
      </c>
      <c r="BF2041" s="9" t="str">
        <f>_xlfn.XLOOKUP(B2041,'[12]cells down 19042026 9H40'!$B:$B,'[12]cells down 19042026 9H40'!$B:$B,"")</f>
        <v/>
      </c>
      <c r="BG2041" s="9" t="s">
        <v>5537</v>
      </c>
      <c r="BH2041" s="9" t="s">
        <v>1129</v>
      </c>
    </row>
    <row r="2042" spans="1:60" s="9" customFormat="1" x14ac:dyDescent="0.3">
      <c r="A2042" s="5" t="s">
        <v>355</v>
      </c>
      <c r="B2042" s="33" t="s">
        <v>356</v>
      </c>
      <c r="C2042" s="3" t="str">
        <f>_xlfn.XLOOKUP(B2042,'[1]daily break down'!$D:$D,'[1]daily break down'!$E:$E,"")</f>
        <v>Yaounde</v>
      </c>
      <c r="D2042" s="3" t="s">
        <v>357</v>
      </c>
      <c r="E2042" s="3" t="s">
        <v>12</v>
      </c>
      <c r="F2042" s="3" t="s">
        <v>31</v>
      </c>
      <c r="G2042" s="5" t="s">
        <v>38</v>
      </c>
      <c r="H2042" s="42" t="str">
        <f>_xlfn.XLOOKUP(B2042,[2]CALCULATION!$B:$B,[2]CALCULATION!$H:$H,"")</f>
        <v>ZTE</v>
      </c>
      <c r="I2042" s="34">
        <v>0</v>
      </c>
      <c r="J2042" s="34">
        <v>0</v>
      </c>
      <c r="K2042" s="34">
        <v>0</v>
      </c>
      <c r="L2042" s="34">
        <v>0</v>
      </c>
      <c r="M2042" s="34">
        <v>0</v>
      </c>
      <c r="N2042" s="34">
        <v>0</v>
      </c>
      <c r="O2042" s="34">
        <v>0</v>
      </c>
      <c r="P2042" s="34">
        <v>0</v>
      </c>
      <c r="Q2042" s="34">
        <v>0</v>
      </c>
      <c r="R2042" s="34">
        <v>0</v>
      </c>
      <c r="S2042" s="35">
        <v>0</v>
      </c>
      <c r="T2042" s="35">
        <v>0</v>
      </c>
      <c r="U2042" s="35">
        <v>0</v>
      </c>
      <c r="V2042" s="35">
        <v>0</v>
      </c>
      <c r="W2042" s="35">
        <v>0</v>
      </c>
      <c r="X2042" s="35">
        <v>0</v>
      </c>
      <c r="Y2042" s="35">
        <v>0</v>
      </c>
      <c r="Z2042" s="35">
        <v>0</v>
      </c>
      <c r="AA2042" s="35">
        <v>0</v>
      </c>
      <c r="AB2042" s="35">
        <v>0</v>
      </c>
      <c r="AC2042" s="35">
        <v>0</v>
      </c>
      <c r="AD2042" s="35">
        <v>0</v>
      </c>
      <c r="AE2042" s="58" t="s">
        <v>5560</v>
      </c>
      <c r="AF2042" s="58"/>
      <c r="AG2042" s="57" t="str" cm="1">
        <f t="array" ref="AG2042">IFERROR(_xlfn.IFS(
AI2042="MPR ISSUE","PDH",
AI2042="BSS Hardware Issue","BSS",
AI2042="Sites strategiques, MLL, Pylone, etc.","ENVTECH",
AI2042="AKTIVCO DEFAUT GE &amp; POWER Cabinet","AKTIVCO",
AI2042="AKTIVCO Coupure ENEO &amp; Baisse de tension","AKTIVCO GRID ONLY",
AI2042="Coupure ENEO &amp; Baisse de tension","IHS GRID ONLY",
AI2042="Defaut GE &amp; POWER Cabinet","IHS",
AI2042="Sharing","Partners",
AI2042="Sites strategiques &amp; DataCenter","SST &amp; DC",
AI2042="Exclu","Exclu",
AI2042="SAT","SAT",
AI2042="SPARE-ISSUE","SPARE-ISSUE",
AI2042="Fiber CAmtel","TRANS_FO_CAMTEL",
AI2042="Fiber AOF","Fiber AOF",
AI2042="Projet OCM (HUAWEI)","TRAVAUX-HUAWEI",
AI2042="Projet OCM (NOKIA)","TRAVAUX-NOKIA",
AI2042="ACCESS-ISSUE","ACCESS-ISSUE",
AI2042="Projet OCM (ZTE, NOKIA, autres projets)","TRAVAUX OCM",
AI2042="No root CAuse","No root cause",
AI2042="ODU HS","PDH",
AI2042="IP &amp; VLAN","PDH",
AI2042="Warehouse HUAWEI","SPARE-ISSUE",
AI2042="SPARE-HS","SPARE-ISSUE",
AI2042="Power Telco","BSS",AI2042="no impacts","no impacts"
),"")</f>
        <v>no impacts</v>
      </c>
      <c r="AH2042" s="57" t="str" cm="1">
        <f t="array" ref="AH2042">IFERROR(_xlfn.IFS(
AI2042="MPR ISSUE","TX ISSUE",
AI2042="BSS Hardware Issue","RAN ISSUE",
AI2042="Sites strategiques, MLL, Pylone, etc.","ENVTECH",
AI2042="AKTIVCO DEFAUT GE &amp; POWER Cabinet","POWER ISSUE",
AI2042="AKTIVCO Coupure ENEO &amp; Baisse de tension","POWER ISSUE",
AI2042="Coupure ENEO &amp; Baisse de tension","POWER ISSUE",
AI2042="Defaut GE &amp; POWER Cabinet","POWER ISSUE",
AI2042="Sharing","POWER ISSUE",
AI2042="Sites strategiques &amp; DataCenter","POWER ISSUE",
AI2042="Exclu","Exclu",
AI2042="SAT","TX ISSUE",
AI2042="SPARE-ISSUE","SPARE-ISSUE",
AI2042="Fiber CAmtel","TX ISSUE",
AI2042="Fiber AOF","TX ISSUE",
AI2042="Projet OCM (HUAWEI)","TRAVAUX-HUAWEI",
AI2042="Projet OCM (NOKIA)","TRAVAUX -NOKIA",
AI2042="ACCESS-ISSUE","ACCESS-ISSUE",
AI2042="Projet OCM (ZTE, NOKIA, autres projets)","TRAVAUX OCM",
AI2042="No root CAuse","No root cause",
AI2042="ODU HS","TX ISSUE",
AI2042="IP &amp; VLAN","TX ISSUE",
AI2042="Warehouse HUAWEI","SPARE-ISSUE",
AI2042="SPARE-HS","SPARE-ISSUE",
AI2042="Power Telco","RAN ISSUE",AI2042="no impacts","no impacts"
),"")</f>
        <v>no impacts</v>
      </c>
      <c r="AI2042" s="85" t="s">
        <v>5998</v>
      </c>
      <c r="AJ2042" s="57" t="str" cm="1">
        <f t="array" ref="AJ2042">IFERROR(_xlfn.IFS(
AI2042="MPR ISSUE","ACTIVE",
AI2042="BSS Hardware Issue","ACTIVE",
AI2042="Sites strategiques, MLL, Pylone, etc.","PASSIVE",
AI2042="AKTIVCO DEFAUT GE &amp; POWER Cabinet","PASSIVE",
AI2042="AKTIVCO Coupure ENEO &amp; Baisse de tension","PASSIVE",
AI2042="Coupure ENEO &amp; Baisse de tension","PASSIVE",
AI2042="Defaut GE &amp; POWER Cabinet","PASSIVE",
AI2042="Sharing","PASSIVE",
AI2042="Sites strategiques &amp; DataCenter","PASSIVE",
AI2042="Exclu","Exclu",
AI2042="SAT","ACTIVE",
AI2042="SPARE-ISSUE","SPARE-ISSUE",
AI2042="Fiber CAmtel","ACTIVE",
AI2042="Fiber AOF","ACTIVE",
AI2042="Projet OCM (HUAWEI)","PLANNED WORKS",
AI2042="Projet OCM (NOKIA)","PLANNED WORKS",
AI2042="ACCESS-ISSUE","ACCESS-ISSUE",
AI2042="Projet OCM (ZTE, NOKIA, autres projets)","PLANNED WORKS",
AI2042="No root CAuse","No root cause",
AI2042="ODU HS","ACTIVE",
AI2042="IP &amp; VLAN","ACTIVE",
AI2042="Warehouse HUAWEI","SPARE-ISSUE",
AI2042="SPARE-HS","SPARE-ISSUE",
AI2042="Power Telco","ACTIVE", AI2042="no impacts","no impacts"
),"")</f>
        <v>no impacts</v>
      </c>
      <c r="AK2042" s="23" t="s">
        <v>5537</v>
      </c>
      <c r="AL2042" s="23" t="str">
        <f t="shared" si="57"/>
        <v>LIT_857</v>
      </c>
      <c r="AN2042" s="9" t="s">
        <v>5537</v>
      </c>
      <c r="AO2042" s="23" t="str">
        <f>_xlfn.XLOOKUP(B2042,'INCIDENT-05-03-2026'!E:E,'INCIDENT-05-03-2026'!F:F,"")</f>
        <v/>
      </c>
      <c r="AP2042" s="7" t="s">
        <v>5537</v>
      </c>
      <c r="AQ2042" s="6"/>
      <c r="AR2042" s="7"/>
      <c r="AS2042" s="3" t="str">
        <f>_xlfn.XLOOKUP(B2042,'[3]tt num | region | site id'!$C:$C,'[3]tt num | region | site id'!$Q:$Q,"")</f>
        <v/>
      </c>
      <c r="AT2042" s="24" t="str">
        <f>_xlfn.XLOOKUP(B2042,'[4]Cells Huawei 03052026 12h'!$B:$B,'[4]Cells Huawei 03052026 12h'!$T:$T,"")</f>
        <v/>
      </c>
      <c r="AU2042" s="24" t="str">
        <f>_xlfn.XLOOKUP(B2042,'[5]cells down 02052026 8h50'!$B:$B,'[5]cells down 02052026 8h50'!$R:$R,"")</f>
        <v/>
      </c>
      <c r="AV2042" s="24" t="str">
        <f>_xlfn.XLOOKUP(B2042,'[5]cells down 02052026 13h50'!$B:$B,'[5]cells down 02052026 13h50'!$R:$R,"")</f>
        <v/>
      </c>
      <c r="AW2042" s="24" t="str">
        <f>_xlfn.XLOOKUP(B2042,'[5]cells down 02052026 13h50'!$B:$B,'[5]cells down 02052026 13h50'!$R:$R,"")</f>
        <v/>
      </c>
      <c r="AX2042" s="24" t="str">
        <f>_xlfn.XLOOKUP(B2042,'[6]cell downs 03052026 8h40 '!$B:$B,'[6]cell downs 03052026 8h40 '!$R:$R,"")</f>
        <v/>
      </c>
      <c r="AY2042" s="24" t="str">
        <f>_xlfn.XLOOKUP(B2042,'[7]ALL SITES DOWN'!$D:$D,'[7]ALL SITES DOWN'!$J:$J,"")</f>
        <v/>
      </c>
      <c r="AZ2042" s="24" t="str">
        <f>_xlfn.XLOOKUP(B2042,'[8]ALL SITES DOWN'!$D:$D,'[8]ALL SITES DOWN'!$J:$J,"")</f>
        <v/>
      </c>
      <c r="BA2042" s="9" t="str">
        <f>_xlfn.XLOOKUP(B2042,[9]sheet1!$AC:$AC,[9]sheet1!$AF:$AF,"")</f>
        <v/>
      </c>
      <c r="BB2042" s="14" t="s">
        <v>5537</v>
      </c>
      <c r="BC2042" s="14" t="s">
        <v>5537</v>
      </c>
      <c r="BD2042" s="14" t="str">
        <f>_xlfn.XLOOKUP(B2042,'[10]cell downs 18042026 17h'!$B:$B,'[10]cell downs 18042026 17h'!$B:$B,"")</f>
        <v/>
      </c>
      <c r="BE2042" s="14" t="str">
        <f>_xlfn.XLOOKUP(B2042,'[11]Cells Huawei 19042026 15h'!$B:$B,'[11]Cells Huawei 19042026 15h'!$B:$B,"")</f>
        <v/>
      </c>
      <c r="BF2042" s="9" t="str">
        <f>_xlfn.XLOOKUP(B2042,'[12]cells down 19042026 9H40'!$B:$B,'[12]cells down 19042026 9H40'!$B:$B,"")</f>
        <v/>
      </c>
      <c r="BG2042" s="9" t="s">
        <v>356</v>
      </c>
      <c r="BH2042" s="9" t="s">
        <v>318</v>
      </c>
    </row>
    <row r="2043" spans="1:60" s="9" customFormat="1" x14ac:dyDescent="0.3">
      <c r="A2043" s="1" t="s">
        <v>4924</v>
      </c>
      <c r="B2043" s="8" t="s">
        <v>4925</v>
      </c>
      <c r="C2043" s="3" t="str">
        <f>_xlfn.XLOOKUP(B2043,'[1]daily break down'!$D:$D,'[1]daily break down'!$E:$E,"")</f>
        <v>Yaounde</v>
      </c>
      <c r="D2043" s="1"/>
      <c r="E2043" s="1"/>
      <c r="F2043" s="3" t="s">
        <v>37</v>
      </c>
      <c r="G2043" s="1" t="s">
        <v>38</v>
      </c>
      <c r="H2043" s="42" t="str">
        <f>_xlfn.XLOOKUP(B2043,[2]CALCULATION!$B:$B,[2]CALCULATION!$H:$H,"")</f>
        <v>ZTE</v>
      </c>
      <c r="I2043" s="34">
        <v>0</v>
      </c>
      <c r="J2043" s="34">
        <v>0</v>
      </c>
      <c r="K2043" s="34">
        <v>0</v>
      </c>
      <c r="L2043" s="34">
        <v>0</v>
      </c>
      <c r="M2043" s="34">
        <v>0</v>
      </c>
      <c r="N2043" s="34">
        <v>0</v>
      </c>
      <c r="O2043" s="34">
        <v>0</v>
      </c>
      <c r="P2043" s="34">
        <v>0</v>
      </c>
      <c r="Q2043" s="34">
        <v>0</v>
      </c>
      <c r="R2043" s="34">
        <v>0</v>
      </c>
      <c r="S2043" s="35">
        <v>0</v>
      </c>
      <c r="T2043" s="35">
        <v>0</v>
      </c>
      <c r="U2043" s="35">
        <v>0</v>
      </c>
      <c r="V2043" s="35">
        <v>0</v>
      </c>
      <c r="W2043" s="35">
        <v>0</v>
      </c>
      <c r="X2043" s="35">
        <v>0</v>
      </c>
      <c r="Y2043" s="35">
        <v>0</v>
      </c>
      <c r="Z2043" s="35">
        <v>0</v>
      </c>
      <c r="AA2043" s="35">
        <v>0</v>
      </c>
      <c r="AB2043" s="35">
        <v>0</v>
      </c>
      <c r="AC2043" s="35">
        <v>0</v>
      </c>
      <c r="AD2043" s="35">
        <v>0</v>
      </c>
      <c r="AE2043" s="58" t="s">
        <v>5560</v>
      </c>
      <c r="AF2043" s="58"/>
      <c r="AG2043" s="57" t="str" cm="1">
        <f t="array" ref="AG2043">IFERROR(_xlfn.IFS(
AI2043="MPR ISSUE","PDH",
AI2043="BSS Hardware Issue","BSS",
AI2043="Sites strategiques, MLL, Pylone, etc.","ENVTECH",
AI2043="AKTIVCO DEFAUT GE &amp; POWER Cabinet","AKTIVCO",
AI2043="AKTIVCO Coupure ENEO &amp; Baisse de tension","AKTIVCO GRID ONLY",
AI2043="Coupure ENEO &amp; Baisse de tension","IHS GRID ONLY",
AI2043="Defaut GE &amp; POWER Cabinet","IHS",
AI2043="Sharing","Partners",
AI2043="Sites strategiques &amp; DataCenter","SST &amp; DC",
AI2043="Exclu","Exclu",
AI2043="SAT","SAT",
AI2043="SPARE-ISSUE","SPARE-ISSUE",
AI2043="Fiber CAmtel","TRANS_FO_CAMTEL",
AI2043="Fiber AOF","Fiber AOF",
AI2043="Projet OCM (HUAWEI)","TRAVAUX-HUAWEI",
AI2043="Projet OCM (NOKIA)","TRAVAUX-NOKIA",
AI2043="ACCESS-ISSUE","ACCESS-ISSUE",
AI2043="Projet OCM (ZTE, NOKIA, autres projets)","TRAVAUX OCM",
AI2043="No root CAuse","No root cause",
AI2043="ODU HS","PDH",
AI2043="IP &amp; VLAN","PDH",
AI2043="Warehouse HUAWEI","SPARE-ISSUE",
AI2043="SPARE-HS","SPARE-ISSUE",
AI2043="Power Telco","BSS",AI2043="no impacts","no impacts"
),"")</f>
        <v>no impacts</v>
      </c>
      <c r="AH2043" s="57" t="str" cm="1">
        <f t="array" ref="AH2043">IFERROR(_xlfn.IFS(
AI2043="MPR ISSUE","TX ISSUE",
AI2043="BSS Hardware Issue","RAN ISSUE",
AI2043="Sites strategiques, MLL, Pylone, etc.","ENVTECH",
AI2043="AKTIVCO DEFAUT GE &amp; POWER Cabinet","POWER ISSUE",
AI2043="AKTIVCO Coupure ENEO &amp; Baisse de tension","POWER ISSUE",
AI2043="Coupure ENEO &amp; Baisse de tension","POWER ISSUE",
AI2043="Defaut GE &amp; POWER Cabinet","POWER ISSUE",
AI2043="Sharing","POWER ISSUE",
AI2043="Sites strategiques &amp; DataCenter","POWER ISSUE",
AI2043="Exclu","Exclu",
AI2043="SAT","TX ISSUE",
AI2043="SPARE-ISSUE","SPARE-ISSUE",
AI2043="Fiber CAmtel","TX ISSUE",
AI2043="Fiber AOF","TX ISSUE",
AI2043="Projet OCM (HUAWEI)","TRAVAUX-HUAWEI",
AI2043="Projet OCM (NOKIA)","TRAVAUX -NOKIA",
AI2043="ACCESS-ISSUE","ACCESS-ISSUE",
AI2043="Projet OCM (ZTE, NOKIA, autres projets)","TRAVAUX OCM",
AI2043="No root CAuse","No root cause",
AI2043="ODU HS","TX ISSUE",
AI2043="IP &amp; VLAN","TX ISSUE",
AI2043="Warehouse HUAWEI","SPARE-ISSUE",
AI2043="SPARE-HS","SPARE-ISSUE",
AI2043="Power Telco","RAN ISSUE",AI2043="no impacts","no impacts"
),"")</f>
        <v>no impacts</v>
      </c>
      <c r="AI2043" s="85" t="s">
        <v>5998</v>
      </c>
      <c r="AJ2043" s="57" t="str" cm="1">
        <f t="array" ref="AJ2043">IFERROR(_xlfn.IFS(
AI2043="MPR ISSUE","ACTIVE",
AI2043="BSS Hardware Issue","ACTIVE",
AI2043="Sites strategiques, MLL, Pylone, etc.","PASSIVE",
AI2043="AKTIVCO DEFAUT GE &amp; POWER Cabinet","PASSIVE",
AI2043="AKTIVCO Coupure ENEO &amp; Baisse de tension","PASSIVE",
AI2043="Coupure ENEO &amp; Baisse de tension","PASSIVE",
AI2043="Defaut GE &amp; POWER Cabinet","PASSIVE",
AI2043="Sharing","PASSIVE",
AI2043="Sites strategiques &amp; DataCenter","PASSIVE",
AI2043="Exclu","Exclu",
AI2043="SAT","ACTIVE",
AI2043="SPARE-ISSUE","SPARE-ISSUE",
AI2043="Fiber CAmtel","ACTIVE",
AI2043="Fiber AOF","ACTIVE",
AI2043="Projet OCM (HUAWEI)","PLANNED WORKS",
AI2043="Projet OCM (NOKIA)","PLANNED WORKS",
AI2043="ACCESS-ISSUE","ACCESS-ISSUE",
AI2043="Projet OCM (ZTE, NOKIA, autres projets)","PLANNED WORKS",
AI2043="No root CAuse","No root cause",
AI2043="ODU HS","ACTIVE",
AI2043="IP &amp; VLAN","ACTIVE",
AI2043="Warehouse HUAWEI","SPARE-ISSUE",
AI2043="SPARE-HS","SPARE-ISSUE",
AI2043="Power Telco","ACTIVE", AI2043="no impacts","no impacts"
),"")</f>
        <v>no impacts</v>
      </c>
      <c r="AK2043" s="23" t="s">
        <v>5537</v>
      </c>
      <c r="AL2043" s="23" t="str">
        <f t="shared" si="57"/>
        <v>CTR_023</v>
      </c>
      <c r="AN2043" s="9" t="s">
        <v>5537</v>
      </c>
      <c r="AO2043" s="23" t="str">
        <f>_xlfn.XLOOKUP(B2043,'INCIDENT-05-03-2026'!E:E,'INCIDENT-05-03-2026'!F:F,"")</f>
        <v/>
      </c>
      <c r="AP2043" s="7" t="s">
        <v>5537</v>
      </c>
      <c r="AQ2043" s="6"/>
      <c r="AR2043" s="7"/>
      <c r="AS2043" s="3" t="str">
        <f>_xlfn.XLOOKUP(B2043,'[3]tt num | region | site id'!$C:$C,'[3]tt num | region | site id'!$Q:$Q,"")</f>
        <v/>
      </c>
      <c r="AT2043" s="24" t="str">
        <f>_xlfn.XLOOKUP(B2043,'[4]Cells Huawei 03052026 12h'!$B:$B,'[4]Cells Huawei 03052026 12h'!$T:$T,"")</f>
        <v/>
      </c>
      <c r="AU2043" s="24" t="str">
        <f>_xlfn.XLOOKUP(B2043,'[5]cells down 02052026 8h50'!$B:$B,'[5]cells down 02052026 8h50'!$R:$R,"")</f>
        <v/>
      </c>
      <c r="AV2043" s="24" t="str">
        <f>_xlfn.XLOOKUP(B2043,'[5]cells down 02052026 13h50'!$B:$B,'[5]cells down 02052026 13h50'!$R:$R,"")</f>
        <v/>
      </c>
      <c r="AW2043" s="24" t="str">
        <f>_xlfn.XLOOKUP(B2043,'[5]cells down 02052026 13h50'!$B:$B,'[5]cells down 02052026 13h50'!$R:$R,"")</f>
        <v/>
      </c>
      <c r="AX2043" s="24" t="str">
        <f>_xlfn.XLOOKUP(B2043,'[6]cell downs 03052026 8h40 '!$B:$B,'[6]cell downs 03052026 8h40 '!$R:$R,"")</f>
        <v/>
      </c>
      <c r="AY2043" s="24" t="str">
        <f>_xlfn.XLOOKUP(B2043,'[7]ALL SITES DOWN'!$D:$D,'[7]ALL SITES DOWN'!$J:$J,"")</f>
        <v/>
      </c>
      <c r="AZ2043" s="24" t="str">
        <f>_xlfn.XLOOKUP(B2043,'[8]ALL SITES DOWN'!$D:$D,'[8]ALL SITES DOWN'!$J:$J,"")</f>
        <v/>
      </c>
      <c r="BA2043" s="9" t="str">
        <f>_xlfn.XLOOKUP(B2043,[9]sheet1!$AC:$AC,[9]sheet1!$AF:$AF,"")</f>
        <v/>
      </c>
      <c r="BB2043" s="14" t="s">
        <v>5537</v>
      </c>
      <c r="BC2043" s="14" t="s">
        <v>5537</v>
      </c>
      <c r="BD2043" s="14" t="str">
        <f>_xlfn.XLOOKUP(B2043,'[10]cell downs 18042026 17h'!$B:$B,'[10]cell downs 18042026 17h'!$B:$B,"")</f>
        <v/>
      </c>
      <c r="BE2043" s="14" t="str">
        <f>_xlfn.XLOOKUP(B2043,'[11]Cells Huawei 19042026 15h'!$B:$B,'[11]Cells Huawei 19042026 15h'!$B:$B,"")</f>
        <v/>
      </c>
      <c r="BF2043" s="9" t="str">
        <f>_xlfn.XLOOKUP(B2043,'[12]cells down 19042026 9H40'!$B:$B,'[12]cells down 19042026 9H40'!$B:$B,"")</f>
        <v/>
      </c>
      <c r="BG2043" s="9" t="s">
        <v>5537</v>
      </c>
      <c r="BH2043" s="9" t="s">
        <v>594</v>
      </c>
    </row>
    <row r="2044" spans="1:60" s="9" customFormat="1" x14ac:dyDescent="0.3">
      <c r="A2044" s="1" t="s">
        <v>4929</v>
      </c>
      <c r="B2044" s="8" t="s">
        <v>4930</v>
      </c>
      <c r="C2044" s="3" t="str">
        <f>_xlfn.XLOOKUP(B2044,'[1]daily break down'!$D:$D,'[1]daily break down'!$E:$E,"")</f>
        <v>LITTORAL</v>
      </c>
      <c r="D2044" s="1"/>
      <c r="E2044" s="1"/>
      <c r="F2044" s="3" t="s">
        <v>31</v>
      </c>
      <c r="G2044" s="1"/>
      <c r="H2044" s="42" t="str">
        <f>_xlfn.XLOOKUP(B2044,[2]CALCULATION!$B:$B,[2]CALCULATION!$H:$H,"")</f>
        <v>ZTE</v>
      </c>
      <c r="I2044" s="34">
        <v>0</v>
      </c>
      <c r="J2044" s="34">
        <v>0</v>
      </c>
      <c r="K2044" s="34">
        <v>0</v>
      </c>
      <c r="L2044" s="34">
        <v>0</v>
      </c>
      <c r="M2044" s="34">
        <v>0</v>
      </c>
      <c r="N2044" s="34">
        <v>0</v>
      </c>
      <c r="O2044" s="34">
        <v>0</v>
      </c>
      <c r="P2044" s="34">
        <v>0</v>
      </c>
      <c r="Q2044" s="34">
        <v>0</v>
      </c>
      <c r="R2044" s="34">
        <v>0</v>
      </c>
      <c r="S2044" s="35">
        <v>0</v>
      </c>
      <c r="T2044" s="35">
        <v>0</v>
      </c>
      <c r="U2044" s="35">
        <v>0</v>
      </c>
      <c r="V2044" s="35">
        <v>0</v>
      </c>
      <c r="W2044" s="35">
        <v>0</v>
      </c>
      <c r="X2044" s="35">
        <v>0</v>
      </c>
      <c r="Y2044" s="35">
        <v>0</v>
      </c>
      <c r="Z2044" s="35">
        <v>0</v>
      </c>
      <c r="AA2044" s="35">
        <v>0</v>
      </c>
      <c r="AB2044" s="35">
        <v>0</v>
      </c>
      <c r="AC2044" s="35">
        <v>0</v>
      </c>
      <c r="AD2044" s="35">
        <v>0</v>
      </c>
      <c r="AE2044" s="58" t="s">
        <v>5560</v>
      </c>
      <c r="AF2044" s="58"/>
      <c r="AG2044" s="57" t="str" cm="1">
        <f t="array" ref="AG2044">IFERROR(_xlfn.IFS(
AI2044="MPR ISSUE","PDH",
AI2044="BSS Hardware Issue","BSS",
AI2044="Sites strategiques, MLL, Pylone, etc.","ENVTECH",
AI2044="AKTIVCO DEFAUT GE &amp; POWER Cabinet","AKTIVCO",
AI2044="AKTIVCO Coupure ENEO &amp; Baisse de tension","AKTIVCO GRID ONLY",
AI2044="Coupure ENEO &amp; Baisse de tension","IHS GRID ONLY",
AI2044="Defaut GE &amp; POWER Cabinet","IHS",
AI2044="Sharing","Partners",
AI2044="Sites strategiques &amp; DataCenter","SST &amp; DC",
AI2044="Exclu","Exclu",
AI2044="SAT","SAT",
AI2044="SPARE-ISSUE","SPARE-ISSUE",
AI2044="Fiber CAmtel","TRANS_FO_CAMTEL",
AI2044="Fiber AOF","Fiber AOF",
AI2044="Projet OCM (HUAWEI)","TRAVAUX-HUAWEI",
AI2044="Projet OCM (NOKIA)","TRAVAUX-NOKIA",
AI2044="ACCESS-ISSUE","ACCESS-ISSUE",
AI2044="Projet OCM (ZTE, NOKIA, autres projets)","TRAVAUX OCM",
AI2044="No root CAuse","No root cause",
AI2044="ODU HS","PDH",
AI2044="IP &amp; VLAN","PDH",
AI2044="Warehouse HUAWEI","SPARE-ISSUE",
AI2044="SPARE-HS","SPARE-ISSUE",
AI2044="Power Telco","BSS",AI2044="no impacts","no impacts"
),"")</f>
        <v>no impacts</v>
      </c>
      <c r="AH2044" s="57" t="str" cm="1">
        <f t="array" ref="AH2044">IFERROR(_xlfn.IFS(
AI2044="MPR ISSUE","TX ISSUE",
AI2044="BSS Hardware Issue","RAN ISSUE",
AI2044="Sites strategiques, MLL, Pylone, etc.","ENVTECH",
AI2044="AKTIVCO DEFAUT GE &amp; POWER Cabinet","POWER ISSUE",
AI2044="AKTIVCO Coupure ENEO &amp; Baisse de tension","POWER ISSUE",
AI2044="Coupure ENEO &amp; Baisse de tension","POWER ISSUE",
AI2044="Defaut GE &amp; POWER Cabinet","POWER ISSUE",
AI2044="Sharing","POWER ISSUE",
AI2044="Sites strategiques &amp; DataCenter","POWER ISSUE",
AI2044="Exclu","Exclu",
AI2044="SAT","TX ISSUE",
AI2044="SPARE-ISSUE","SPARE-ISSUE",
AI2044="Fiber CAmtel","TX ISSUE",
AI2044="Fiber AOF","TX ISSUE",
AI2044="Projet OCM (HUAWEI)","TRAVAUX-HUAWEI",
AI2044="Projet OCM (NOKIA)","TRAVAUX -NOKIA",
AI2044="ACCESS-ISSUE","ACCESS-ISSUE",
AI2044="Projet OCM (ZTE, NOKIA, autres projets)","TRAVAUX OCM",
AI2044="No root CAuse","No root cause",
AI2044="ODU HS","TX ISSUE",
AI2044="IP &amp; VLAN","TX ISSUE",
AI2044="Warehouse HUAWEI","SPARE-ISSUE",
AI2044="SPARE-HS","SPARE-ISSUE",
AI2044="Power Telco","RAN ISSUE",AI2044="no impacts","no impacts"
),"")</f>
        <v>no impacts</v>
      </c>
      <c r="AI2044" s="85" t="s">
        <v>5998</v>
      </c>
      <c r="AJ2044" s="57" t="str" cm="1">
        <f t="array" ref="AJ2044">IFERROR(_xlfn.IFS(
AI2044="MPR ISSUE","ACTIVE",
AI2044="BSS Hardware Issue","ACTIVE",
AI2044="Sites strategiques, MLL, Pylone, etc.","PASSIVE",
AI2044="AKTIVCO DEFAUT GE &amp; POWER Cabinet","PASSIVE",
AI2044="AKTIVCO Coupure ENEO &amp; Baisse de tension","PASSIVE",
AI2044="Coupure ENEO &amp; Baisse de tension","PASSIVE",
AI2044="Defaut GE &amp; POWER Cabinet","PASSIVE",
AI2044="Sharing","PASSIVE",
AI2044="Sites strategiques &amp; DataCenter","PASSIVE",
AI2044="Exclu","Exclu",
AI2044="SAT","ACTIVE",
AI2044="SPARE-ISSUE","SPARE-ISSUE",
AI2044="Fiber CAmtel","ACTIVE",
AI2044="Fiber AOF","ACTIVE",
AI2044="Projet OCM (HUAWEI)","PLANNED WORKS",
AI2044="Projet OCM (NOKIA)","PLANNED WORKS",
AI2044="ACCESS-ISSUE","ACCESS-ISSUE",
AI2044="Projet OCM (ZTE, NOKIA, autres projets)","PLANNED WORKS",
AI2044="No root CAuse","No root cause",
AI2044="ODU HS","ACTIVE",
AI2044="IP &amp; VLAN","ACTIVE",
AI2044="Warehouse HUAWEI","SPARE-ISSUE",
AI2044="SPARE-HS","SPARE-ISSUE",
AI2044="Power Telco","ACTIVE", AI2044="no impacts","no impacts"
),"")</f>
        <v>no impacts</v>
      </c>
      <c r="AK2044" s="23" t="s">
        <v>5537</v>
      </c>
      <c r="AL2044" s="23" t="str">
        <f t="shared" si="57"/>
        <v>LIT_094</v>
      </c>
      <c r="AN2044" s="9" t="s">
        <v>5537</v>
      </c>
      <c r="AO2044" s="23" t="str">
        <f>_xlfn.XLOOKUP(B2044,'INCIDENT-05-03-2026'!E:E,'INCIDENT-05-03-2026'!F:F,"")</f>
        <v/>
      </c>
      <c r="AP2044" s="7" t="s">
        <v>5537</v>
      </c>
      <c r="AQ2044" s="6"/>
      <c r="AR2044" s="7"/>
      <c r="AS2044" s="3" t="str">
        <f>_xlfn.XLOOKUP(B2044,'[3]tt num | region | site id'!$C:$C,'[3]tt num | region | site id'!$Q:$Q,"")</f>
        <v/>
      </c>
      <c r="AT2044" s="24" t="str">
        <f>_xlfn.XLOOKUP(B2044,'[4]Cells Huawei 03052026 12h'!$B:$B,'[4]Cells Huawei 03052026 12h'!$T:$T,"")</f>
        <v/>
      </c>
      <c r="AU2044" s="24" t="str">
        <f>_xlfn.XLOOKUP(B2044,'[5]cells down 02052026 8h50'!$B:$B,'[5]cells down 02052026 8h50'!$R:$R,"")</f>
        <v/>
      </c>
      <c r="AV2044" s="24" t="str">
        <f>_xlfn.XLOOKUP(B2044,'[5]cells down 02052026 13h50'!$B:$B,'[5]cells down 02052026 13h50'!$R:$R,"")</f>
        <v/>
      </c>
      <c r="AW2044" s="24" t="str">
        <f>_xlfn.XLOOKUP(B2044,'[5]cells down 02052026 13h50'!$B:$B,'[5]cells down 02052026 13h50'!$R:$R,"")</f>
        <v/>
      </c>
      <c r="AX2044" s="24" t="str">
        <f>_xlfn.XLOOKUP(B2044,'[6]cell downs 03052026 8h40 '!$B:$B,'[6]cell downs 03052026 8h40 '!$R:$R,"")</f>
        <v/>
      </c>
      <c r="AY2044" s="24" t="str">
        <f>_xlfn.XLOOKUP(B2044,'[7]ALL SITES DOWN'!$D:$D,'[7]ALL SITES DOWN'!$J:$J,"")</f>
        <v/>
      </c>
      <c r="AZ2044" s="24" t="str">
        <f>_xlfn.XLOOKUP(B2044,'[8]ALL SITES DOWN'!$D:$D,'[8]ALL SITES DOWN'!$J:$J,"")</f>
        <v/>
      </c>
      <c r="BA2044" s="9" t="str">
        <f>_xlfn.XLOOKUP(B2044,[9]sheet1!$AC:$AC,[9]sheet1!$AF:$AF,"")</f>
        <v/>
      </c>
      <c r="BB2044" s="14" t="s">
        <v>5537</v>
      </c>
      <c r="BC2044" s="14" t="s">
        <v>5537</v>
      </c>
      <c r="BD2044" s="14" t="str">
        <f>_xlfn.XLOOKUP(B2044,'[10]cell downs 18042026 17h'!$B:$B,'[10]cell downs 18042026 17h'!$B:$B,"")</f>
        <v/>
      </c>
      <c r="BE2044" s="14" t="str">
        <f>_xlfn.XLOOKUP(B2044,'[11]Cells Huawei 19042026 15h'!$B:$B,'[11]Cells Huawei 19042026 15h'!$B:$B,"")</f>
        <v/>
      </c>
      <c r="BF2044" s="9" t="str">
        <f>_xlfn.XLOOKUP(B2044,'[12]cells down 19042026 9H40'!$B:$B,'[12]cells down 19042026 9H40'!$B:$B,"")</f>
        <v/>
      </c>
      <c r="BG2044" s="9" t="s">
        <v>5537</v>
      </c>
      <c r="BH2044" s="9" t="s">
        <v>12</v>
      </c>
    </row>
    <row r="2045" spans="1:60" s="9" customFormat="1" x14ac:dyDescent="0.3">
      <c r="A2045" s="1" t="s">
        <v>4931</v>
      </c>
      <c r="B2045" s="8" t="s">
        <v>4932</v>
      </c>
      <c r="C2045" s="3" t="str">
        <f>_xlfn.XLOOKUP(B2045,'[1]daily break down'!$D:$D,'[1]daily break down'!$E:$E,"")</f>
        <v>LITTORAL</v>
      </c>
      <c r="D2045" s="1"/>
      <c r="E2045" s="1"/>
      <c r="F2045" s="3" t="s">
        <v>31</v>
      </c>
      <c r="G2045" s="1"/>
      <c r="H2045" s="42" t="str">
        <f>_xlfn.XLOOKUP(B2045,[2]CALCULATION!$B:$B,[2]CALCULATION!$H:$H,"")</f>
        <v>ZTE</v>
      </c>
      <c r="I2045" s="34">
        <v>0</v>
      </c>
      <c r="J2045" s="34">
        <v>0</v>
      </c>
      <c r="K2045" s="34">
        <v>0</v>
      </c>
      <c r="L2045" s="34">
        <v>0</v>
      </c>
      <c r="M2045" s="34">
        <v>0</v>
      </c>
      <c r="N2045" s="34">
        <v>0</v>
      </c>
      <c r="O2045" s="34">
        <v>0</v>
      </c>
      <c r="P2045" s="34">
        <v>0</v>
      </c>
      <c r="Q2045" s="34">
        <v>0</v>
      </c>
      <c r="R2045" s="34">
        <v>0</v>
      </c>
      <c r="S2045" s="35">
        <v>0</v>
      </c>
      <c r="T2045" s="35">
        <v>0</v>
      </c>
      <c r="U2045" s="35">
        <v>0</v>
      </c>
      <c r="V2045" s="35">
        <v>0</v>
      </c>
      <c r="W2045" s="35">
        <v>0</v>
      </c>
      <c r="X2045" s="35">
        <v>0</v>
      </c>
      <c r="Y2045" s="35">
        <v>0</v>
      </c>
      <c r="Z2045" s="35">
        <v>0</v>
      </c>
      <c r="AA2045" s="35">
        <v>0</v>
      </c>
      <c r="AB2045" s="35">
        <v>0</v>
      </c>
      <c r="AC2045" s="35">
        <v>0</v>
      </c>
      <c r="AD2045" s="35">
        <v>0</v>
      </c>
      <c r="AE2045" s="58" t="s">
        <v>5560</v>
      </c>
      <c r="AF2045" s="58"/>
      <c r="AG2045" s="57" t="str" cm="1">
        <f t="array" ref="AG2045">IFERROR(_xlfn.IFS(
AI2045="MPR ISSUE","PDH",
AI2045="BSS Hardware Issue","BSS",
AI2045="Sites strategiques, MLL, Pylone, etc.","ENVTECH",
AI2045="AKTIVCO DEFAUT GE &amp; POWER Cabinet","AKTIVCO",
AI2045="AKTIVCO Coupure ENEO &amp; Baisse de tension","AKTIVCO GRID ONLY",
AI2045="Coupure ENEO &amp; Baisse de tension","IHS GRID ONLY",
AI2045="Defaut GE &amp; POWER Cabinet","IHS",
AI2045="Sharing","Partners",
AI2045="Sites strategiques &amp; DataCenter","SST &amp; DC",
AI2045="Exclu","Exclu",
AI2045="SAT","SAT",
AI2045="SPARE-ISSUE","SPARE-ISSUE",
AI2045="Fiber CAmtel","TRANS_FO_CAMTEL",
AI2045="Fiber AOF","Fiber AOF",
AI2045="Projet OCM (HUAWEI)","TRAVAUX-HUAWEI",
AI2045="Projet OCM (NOKIA)","TRAVAUX-NOKIA",
AI2045="ACCESS-ISSUE","ACCESS-ISSUE",
AI2045="Projet OCM (ZTE, NOKIA, autres projets)","TRAVAUX OCM",
AI2045="No root CAuse","No root cause",
AI2045="ODU HS","PDH",
AI2045="IP &amp; VLAN","PDH",
AI2045="Warehouse HUAWEI","SPARE-ISSUE",
AI2045="SPARE-HS","SPARE-ISSUE",
AI2045="Power Telco","BSS",AI2045="no impacts","no impacts"
),"")</f>
        <v>no impacts</v>
      </c>
      <c r="AH2045" s="57" t="str" cm="1">
        <f t="array" ref="AH2045">IFERROR(_xlfn.IFS(
AI2045="MPR ISSUE","TX ISSUE",
AI2045="BSS Hardware Issue","RAN ISSUE",
AI2045="Sites strategiques, MLL, Pylone, etc.","ENVTECH",
AI2045="AKTIVCO DEFAUT GE &amp; POWER Cabinet","POWER ISSUE",
AI2045="AKTIVCO Coupure ENEO &amp; Baisse de tension","POWER ISSUE",
AI2045="Coupure ENEO &amp; Baisse de tension","POWER ISSUE",
AI2045="Defaut GE &amp; POWER Cabinet","POWER ISSUE",
AI2045="Sharing","POWER ISSUE",
AI2045="Sites strategiques &amp; DataCenter","POWER ISSUE",
AI2045="Exclu","Exclu",
AI2045="SAT","TX ISSUE",
AI2045="SPARE-ISSUE","SPARE-ISSUE",
AI2045="Fiber CAmtel","TX ISSUE",
AI2045="Fiber AOF","TX ISSUE",
AI2045="Projet OCM (HUAWEI)","TRAVAUX-HUAWEI",
AI2045="Projet OCM (NOKIA)","TRAVAUX -NOKIA",
AI2045="ACCESS-ISSUE","ACCESS-ISSUE",
AI2045="Projet OCM (ZTE, NOKIA, autres projets)","TRAVAUX OCM",
AI2045="No root CAuse","No root cause",
AI2045="ODU HS","TX ISSUE",
AI2045="IP &amp; VLAN","TX ISSUE",
AI2045="Warehouse HUAWEI","SPARE-ISSUE",
AI2045="SPARE-HS","SPARE-ISSUE",
AI2045="Power Telco","RAN ISSUE",AI2045="no impacts","no impacts"
),"")</f>
        <v>no impacts</v>
      </c>
      <c r="AI2045" s="85" t="s">
        <v>5998</v>
      </c>
      <c r="AJ2045" s="57" t="str" cm="1">
        <f t="array" ref="AJ2045">IFERROR(_xlfn.IFS(
AI2045="MPR ISSUE","ACTIVE",
AI2045="BSS Hardware Issue","ACTIVE",
AI2045="Sites strategiques, MLL, Pylone, etc.","PASSIVE",
AI2045="AKTIVCO DEFAUT GE &amp; POWER Cabinet","PASSIVE",
AI2045="AKTIVCO Coupure ENEO &amp; Baisse de tension","PASSIVE",
AI2045="Coupure ENEO &amp; Baisse de tension","PASSIVE",
AI2045="Defaut GE &amp; POWER Cabinet","PASSIVE",
AI2045="Sharing","PASSIVE",
AI2045="Sites strategiques &amp; DataCenter","PASSIVE",
AI2045="Exclu","Exclu",
AI2045="SAT","ACTIVE",
AI2045="SPARE-ISSUE","SPARE-ISSUE",
AI2045="Fiber CAmtel","ACTIVE",
AI2045="Fiber AOF","ACTIVE",
AI2045="Projet OCM (HUAWEI)","PLANNED WORKS",
AI2045="Projet OCM (NOKIA)","PLANNED WORKS",
AI2045="ACCESS-ISSUE","ACCESS-ISSUE",
AI2045="Projet OCM (ZTE, NOKIA, autres projets)","PLANNED WORKS",
AI2045="No root CAuse","No root cause",
AI2045="ODU HS","ACTIVE",
AI2045="IP &amp; VLAN","ACTIVE",
AI2045="Warehouse HUAWEI","SPARE-ISSUE",
AI2045="SPARE-HS","SPARE-ISSUE",
AI2045="Power Telco","ACTIVE", AI2045="no impacts","no impacts"
),"")</f>
        <v>no impacts</v>
      </c>
      <c r="AK2045" s="23" t="s">
        <v>5537</v>
      </c>
      <c r="AL2045" s="23" t="str">
        <f t="shared" si="57"/>
        <v>LIT_555</v>
      </c>
      <c r="AN2045" s="9" t="s">
        <v>5537</v>
      </c>
      <c r="AO2045" s="23" t="str">
        <f>_xlfn.XLOOKUP(B2045,'INCIDENT-05-03-2026'!E:E,'INCIDENT-05-03-2026'!F:F,"")</f>
        <v/>
      </c>
      <c r="AP2045" s="7" t="s">
        <v>5537</v>
      </c>
      <c r="AQ2045" s="6"/>
      <c r="AR2045" s="7"/>
      <c r="AS2045" s="3" t="str">
        <f>_xlfn.XLOOKUP(B2045,'[3]tt num | region | site id'!$C:$C,'[3]tt num | region | site id'!$Q:$Q,"")</f>
        <v/>
      </c>
      <c r="AT2045" s="24" t="str">
        <f>_xlfn.XLOOKUP(B2045,'[4]Cells Huawei 03052026 12h'!$B:$B,'[4]Cells Huawei 03052026 12h'!$T:$T,"")</f>
        <v/>
      </c>
      <c r="AU2045" s="24" t="str">
        <f>_xlfn.XLOOKUP(B2045,'[5]cells down 02052026 8h50'!$B:$B,'[5]cells down 02052026 8h50'!$R:$R,"")</f>
        <v/>
      </c>
      <c r="AV2045" s="24" t="str">
        <f>_xlfn.XLOOKUP(B2045,'[5]cells down 02052026 13h50'!$B:$B,'[5]cells down 02052026 13h50'!$R:$R,"")</f>
        <v/>
      </c>
      <c r="AW2045" s="24" t="str">
        <f>_xlfn.XLOOKUP(B2045,'[5]cells down 02052026 13h50'!$B:$B,'[5]cells down 02052026 13h50'!$R:$R,"")</f>
        <v/>
      </c>
      <c r="AX2045" s="24" t="str">
        <f>_xlfn.XLOOKUP(B2045,'[6]cell downs 03052026 8h40 '!$B:$B,'[6]cell downs 03052026 8h40 '!$R:$R,"")</f>
        <v/>
      </c>
      <c r="AY2045" s="24" t="str">
        <f>_xlfn.XLOOKUP(B2045,'[7]ALL SITES DOWN'!$D:$D,'[7]ALL SITES DOWN'!$J:$J,"")</f>
        <v/>
      </c>
      <c r="AZ2045" s="24" t="str">
        <f>_xlfn.XLOOKUP(B2045,'[8]ALL SITES DOWN'!$D:$D,'[8]ALL SITES DOWN'!$J:$J,"")</f>
        <v/>
      </c>
      <c r="BA2045" s="9" t="str">
        <f>_xlfn.XLOOKUP(B2045,[9]sheet1!$AC:$AC,[9]sheet1!$AF:$AF,"")</f>
        <v/>
      </c>
      <c r="BB2045" s="14" t="s">
        <v>5537</v>
      </c>
      <c r="BC2045" s="14" t="s">
        <v>5537</v>
      </c>
      <c r="BD2045" s="14" t="str">
        <f>_xlfn.XLOOKUP(B2045,'[10]cell downs 18042026 17h'!$B:$B,'[10]cell downs 18042026 17h'!$B:$B,"")</f>
        <v/>
      </c>
      <c r="BE2045" s="14" t="str">
        <f>_xlfn.XLOOKUP(B2045,'[11]Cells Huawei 19042026 15h'!$B:$B,'[11]Cells Huawei 19042026 15h'!$B:$B,"")</f>
        <v/>
      </c>
      <c r="BF2045" s="9" t="str">
        <f>_xlfn.XLOOKUP(B2045,'[12]cells down 19042026 9H40'!$B:$B,'[12]cells down 19042026 9H40'!$B:$B,"")</f>
        <v/>
      </c>
      <c r="BG2045" s="9" t="s">
        <v>5537</v>
      </c>
      <c r="BH2045" s="9" t="s">
        <v>12</v>
      </c>
    </row>
    <row r="2046" spans="1:60" s="9" customFormat="1" x14ac:dyDescent="0.3">
      <c r="A2046" s="1" t="s">
        <v>4942</v>
      </c>
      <c r="B2046" s="8" t="s">
        <v>4943</v>
      </c>
      <c r="C2046" s="3" t="str">
        <f>_xlfn.XLOOKUP(B2046,'[1]daily break down'!$D:$D,'[1]daily break down'!$E:$E,"")</f>
        <v>CENTRE</v>
      </c>
      <c r="D2046" s="1"/>
      <c r="E2046" s="1"/>
      <c r="F2046" s="3" t="s">
        <v>37</v>
      </c>
      <c r="G2046" s="1"/>
      <c r="H2046" s="42" t="str">
        <f>_xlfn.XLOOKUP(B2046,[2]CALCULATION!$B:$B,[2]CALCULATION!$H:$H,"")</f>
        <v>ZTE</v>
      </c>
      <c r="I2046" s="34">
        <v>0</v>
      </c>
      <c r="J2046" s="34">
        <v>0</v>
      </c>
      <c r="K2046" s="34">
        <v>0</v>
      </c>
      <c r="L2046" s="34">
        <v>0</v>
      </c>
      <c r="M2046" s="34">
        <v>0</v>
      </c>
      <c r="N2046" s="34">
        <v>0</v>
      </c>
      <c r="O2046" s="34">
        <v>0</v>
      </c>
      <c r="P2046" s="34">
        <v>0</v>
      </c>
      <c r="Q2046" s="34">
        <v>0</v>
      </c>
      <c r="R2046" s="34">
        <v>0</v>
      </c>
      <c r="S2046" s="35">
        <v>0</v>
      </c>
      <c r="T2046" s="35">
        <v>0</v>
      </c>
      <c r="U2046" s="35">
        <v>0</v>
      </c>
      <c r="V2046" s="35">
        <v>0</v>
      </c>
      <c r="W2046" s="35">
        <v>0</v>
      </c>
      <c r="X2046" s="35">
        <v>0</v>
      </c>
      <c r="Y2046" s="35">
        <v>0</v>
      </c>
      <c r="Z2046" s="35">
        <v>0</v>
      </c>
      <c r="AA2046" s="35">
        <v>0</v>
      </c>
      <c r="AB2046" s="35">
        <v>0</v>
      </c>
      <c r="AC2046" s="35">
        <v>0</v>
      </c>
      <c r="AD2046" s="35">
        <v>0</v>
      </c>
      <c r="AE2046" s="58" t="s">
        <v>5560</v>
      </c>
      <c r="AF2046" s="58"/>
      <c r="AG2046" s="57" t="str" cm="1">
        <f t="array" ref="AG2046">IFERROR(_xlfn.IFS(
AI2046="MPR ISSUE","PDH",
AI2046="BSS Hardware Issue","BSS",
AI2046="Sites strategiques, MLL, Pylone, etc.","ENVTECH",
AI2046="AKTIVCO DEFAUT GE &amp; POWER Cabinet","AKTIVCO",
AI2046="AKTIVCO Coupure ENEO &amp; Baisse de tension","AKTIVCO GRID ONLY",
AI2046="Coupure ENEO &amp; Baisse de tension","IHS GRID ONLY",
AI2046="Defaut GE &amp; POWER Cabinet","IHS",
AI2046="Sharing","Partners",
AI2046="Sites strategiques &amp; DataCenter","SST &amp; DC",
AI2046="Exclu","Exclu",
AI2046="SAT","SAT",
AI2046="SPARE-ISSUE","SPARE-ISSUE",
AI2046="Fiber CAmtel","TRANS_FO_CAMTEL",
AI2046="Fiber AOF","Fiber AOF",
AI2046="Projet OCM (HUAWEI)","TRAVAUX-HUAWEI",
AI2046="Projet OCM (NOKIA)","TRAVAUX-NOKIA",
AI2046="ACCESS-ISSUE","ACCESS-ISSUE",
AI2046="Projet OCM (ZTE, NOKIA, autres projets)","TRAVAUX OCM",
AI2046="No root CAuse","No root cause",
AI2046="ODU HS","PDH",
AI2046="IP &amp; VLAN","PDH",
AI2046="Warehouse HUAWEI","SPARE-ISSUE",
AI2046="SPARE-HS","SPARE-ISSUE",
AI2046="Power Telco","BSS",AI2046="no impacts","no impacts"
),"")</f>
        <v>no impacts</v>
      </c>
      <c r="AH2046" s="57" t="str" cm="1">
        <f t="array" ref="AH2046">IFERROR(_xlfn.IFS(
AI2046="MPR ISSUE","TX ISSUE",
AI2046="BSS Hardware Issue","RAN ISSUE",
AI2046="Sites strategiques, MLL, Pylone, etc.","ENVTECH",
AI2046="AKTIVCO DEFAUT GE &amp; POWER Cabinet","POWER ISSUE",
AI2046="AKTIVCO Coupure ENEO &amp; Baisse de tension","POWER ISSUE",
AI2046="Coupure ENEO &amp; Baisse de tension","POWER ISSUE",
AI2046="Defaut GE &amp; POWER Cabinet","POWER ISSUE",
AI2046="Sharing","POWER ISSUE",
AI2046="Sites strategiques &amp; DataCenter","POWER ISSUE",
AI2046="Exclu","Exclu",
AI2046="SAT","TX ISSUE",
AI2046="SPARE-ISSUE","SPARE-ISSUE",
AI2046="Fiber CAmtel","TX ISSUE",
AI2046="Fiber AOF","TX ISSUE",
AI2046="Projet OCM (HUAWEI)","TRAVAUX-HUAWEI",
AI2046="Projet OCM (NOKIA)","TRAVAUX -NOKIA",
AI2046="ACCESS-ISSUE","ACCESS-ISSUE",
AI2046="Projet OCM (ZTE, NOKIA, autres projets)","TRAVAUX OCM",
AI2046="No root CAuse","No root cause",
AI2046="ODU HS","TX ISSUE",
AI2046="IP &amp; VLAN","TX ISSUE",
AI2046="Warehouse HUAWEI","SPARE-ISSUE",
AI2046="SPARE-HS","SPARE-ISSUE",
AI2046="Power Telco","RAN ISSUE",AI2046="no impacts","no impacts"
),"")</f>
        <v>no impacts</v>
      </c>
      <c r="AI2046" s="85" t="s">
        <v>5998</v>
      </c>
      <c r="AJ2046" s="57" t="str" cm="1">
        <f t="array" ref="AJ2046">IFERROR(_xlfn.IFS(
AI2046="MPR ISSUE","ACTIVE",
AI2046="BSS Hardware Issue","ACTIVE",
AI2046="Sites strategiques, MLL, Pylone, etc.","PASSIVE",
AI2046="AKTIVCO DEFAUT GE &amp; POWER Cabinet","PASSIVE",
AI2046="AKTIVCO Coupure ENEO &amp; Baisse de tension","PASSIVE",
AI2046="Coupure ENEO &amp; Baisse de tension","PASSIVE",
AI2046="Defaut GE &amp; POWER Cabinet","PASSIVE",
AI2046="Sharing","PASSIVE",
AI2046="Sites strategiques &amp; DataCenter","PASSIVE",
AI2046="Exclu","Exclu",
AI2046="SAT","ACTIVE",
AI2046="SPARE-ISSUE","SPARE-ISSUE",
AI2046="Fiber CAmtel","ACTIVE",
AI2046="Fiber AOF","ACTIVE",
AI2046="Projet OCM (HUAWEI)","PLANNED WORKS",
AI2046="Projet OCM (NOKIA)","PLANNED WORKS",
AI2046="ACCESS-ISSUE","ACCESS-ISSUE",
AI2046="Projet OCM (ZTE, NOKIA, autres projets)","PLANNED WORKS",
AI2046="No root CAuse","No root cause",
AI2046="ODU HS","ACTIVE",
AI2046="IP &amp; VLAN","ACTIVE",
AI2046="Warehouse HUAWEI","SPARE-ISSUE",
AI2046="SPARE-HS","SPARE-ISSUE",
AI2046="Power Telco","ACTIVE", AI2046="no impacts","no impacts"
),"")</f>
        <v>no impacts</v>
      </c>
      <c r="AK2046" s="23" t="s">
        <v>5537</v>
      </c>
      <c r="AL2046" s="23" t="str">
        <f t="shared" si="57"/>
        <v>CTR_853</v>
      </c>
      <c r="AN2046" s="9" t="s">
        <v>5537</v>
      </c>
      <c r="AO2046" s="23" t="str">
        <f>_xlfn.XLOOKUP(B2046,'INCIDENT-05-03-2026'!E:E,'INCIDENT-05-03-2026'!F:F,"")</f>
        <v/>
      </c>
      <c r="AP2046" s="7" t="s">
        <v>5537</v>
      </c>
      <c r="AQ2046" s="6"/>
      <c r="AR2046" s="7"/>
      <c r="AS2046" s="3" t="str">
        <f>_xlfn.XLOOKUP(B2046,'[3]tt num | region | site id'!$C:$C,'[3]tt num | region | site id'!$Q:$Q,"")</f>
        <v/>
      </c>
      <c r="AT2046" s="24" t="str">
        <f>_xlfn.XLOOKUP(B2046,'[4]Cells Huawei 03052026 12h'!$B:$B,'[4]Cells Huawei 03052026 12h'!$T:$T,"")</f>
        <v/>
      </c>
      <c r="AU2046" s="24" t="str">
        <f>_xlfn.XLOOKUP(B2046,'[5]cells down 02052026 8h50'!$B:$B,'[5]cells down 02052026 8h50'!$R:$R,"")</f>
        <v/>
      </c>
      <c r="AV2046" s="24" t="str">
        <f>_xlfn.XLOOKUP(B2046,'[5]cells down 02052026 13h50'!$B:$B,'[5]cells down 02052026 13h50'!$R:$R,"")</f>
        <v/>
      </c>
      <c r="AW2046" s="24" t="str">
        <f>_xlfn.XLOOKUP(B2046,'[5]cells down 02052026 13h50'!$B:$B,'[5]cells down 02052026 13h50'!$R:$R,"")</f>
        <v/>
      </c>
      <c r="AX2046" s="24" t="str">
        <f>_xlfn.XLOOKUP(B2046,'[6]cell downs 03052026 8h40 '!$B:$B,'[6]cell downs 03052026 8h40 '!$R:$R,"")</f>
        <v/>
      </c>
      <c r="AY2046" s="24" t="str">
        <f>_xlfn.XLOOKUP(B2046,'[7]ALL SITES DOWN'!$D:$D,'[7]ALL SITES DOWN'!$J:$J,"")</f>
        <v/>
      </c>
      <c r="AZ2046" s="24" t="str">
        <f>_xlfn.XLOOKUP(B2046,'[8]ALL SITES DOWN'!$D:$D,'[8]ALL SITES DOWN'!$J:$J,"")</f>
        <v/>
      </c>
      <c r="BA2046" s="9" t="str">
        <f>_xlfn.XLOOKUP(B2046,[9]sheet1!$AC:$AC,[9]sheet1!$AF:$AF,"")</f>
        <v/>
      </c>
      <c r="BB2046" s="14" t="s">
        <v>5537</v>
      </c>
      <c r="BC2046" s="14" t="s">
        <v>5537</v>
      </c>
      <c r="BD2046" s="14" t="str">
        <f>_xlfn.XLOOKUP(B2046,'[10]cell downs 18042026 17h'!$B:$B,'[10]cell downs 18042026 17h'!$B:$B,"")</f>
        <v/>
      </c>
      <c r="BE2046" s="14" t="str">
        <f>_xlfn.XLOOKUP(B2046,'[11]Cells Huawei 19042026 15h'!$B:$B,'[11]Cells Huawei 19042026 15h'!$B:$B,"")</f>
        <v/>
      </c>
      <c r="BF2046" s="9" t="str">
        <f>_xlfn.XLOOKUP(B2046,'[12]cells down 19042026 9H40'!$B:$B,'[12]cells down 19042026 9H40'!$B:$B,"")</f>
        <v/>
      </c>
      <c r="BG2046" s="9" t="s">
        <v>5537</v>
      </c>
      <c r="BH2046" s="9" t="s">
        <v>12</v>
      </c>
    </row>
    <row r="2047" spans="1:60" s="9" customFormat="1" x14ac:dyDescent="0.3">
      <c r="A2047" s="1" t="s">
        <v>5030</v>
      </c>
      <c r="B2047" s="8" t="s">
        <v>5031</v>
      </c>
      <c r="C2047" s="3" t="str">
        <f>_xlfn.XLOOKUP(B2047,'[1]daily break down'!$D:$D,'[1]daily break down'!$E:$E,"")</f>
        <v>Yaounde</v>
      </c>
      <c r="D2047" s="1" t="s">
        <v>11</v>
      </c>
      <c r="E2047" s="1" t="s">
        <v>145</v>
      </c>
      <c r="F2047" s="3" t="s">
        <v>37</v>
      </c>
      <c r="G2047" s="1" t="s">
        <v>38</v>
      </c>
      <c r="H2047" s="42" t="str">
        <f>_xlfn.XLOOKUP(B2047,[2]CALCULATION!$B:$B,[2]CALCULATION!$H:$H,"")</f>
        <v>ZTE</v>
      </c>
      <c r="I2047" s="34">
        <v>0</v>
      </c>
      <c r="J2047" s="34">
        <v>0</v>
      </c>
      <c r="K2047" s="34">
        <v>0</v>
      </c>
      <c r="L2047" s="34">
        <v>0</v>
      </c>
      <c r="M2047" s="34">
        <v>0</v>
      </c>
      <c r="N2047" s="34">
        <v>0</v>
      </c>
      <c r="O2047" s="34">
        <v>0</v>
      </c>
      <c r="P2047" s="34">
        <v>0</v>
      </c>
      <c r="Q2047" s="34">
        <v>0</v>
      </c>
      <c r="R2047" s="34">
        <v>0</v>
      </c>
      <c r="S2047" s="35">
        <v>0</v>
      </c>
      <c r="T2047" s="35">
        <v>0</v>
      </c>
      <c r="U2047" s="35">
        <v>0</v>
      </c>
      <c r="V2047" s="35">
        <v>0</v>
      </c>
      <c r="W2047" s="35">
        <v>0</v>
      </c>
      <c r="X2047" s="35">
        <v>0</v>
      </c>
      <c r="Y2047" s="35">
        <v>0</v>
      </c>
      <c r="Z2047" s="35">
        <v>0</v>
      </c>
      <c r="AA2047" s="35">
        <v>0</v>
      </c>
      <c r="AB2047" s="35">
        <v>0</v>
      </c>
      <c r="AC2047" s="35">
        <v>0</v>
      </c>
      <c r="AD2047" s="35">
        <v>0</v>
      </c>
      <c r="AE2047" s="58" t="s">
        <v>5560</v>
      </c>
      <c r="AF2047" s="58"/>
      <c r="AG2047" s="57" t="str" cm="1">
        <f t="array" ref="AG2047">IFERROR(_xlfn.IFS(
AI2047="MPR ISSUE","PDH",
AI2047="BSS Hardware Issue","BSS",
AI2047="Sites strategiques, MLL, Pylone, etc.","ENVTECH",
AI2047="AKTIVCO DEFAUT GE &amp; POWER Cabinet","AKTIVCO",
AI2047="AKTIVCO Coupure ENEO &amp; Baisse de tension","AKTIVCO GRID ONLY",
AI2047="Coupure ENEO &amp; Baisse de tension","IHS GRID ONLY",
AI2047="Defaut GE &amp; POWER Cabinet","IHS",
AI2047="Sharing","Partners",
AI2047="Sites strategiques &amp; DataCenter","SST &amp; DC",
AI2047="Exclu","Exclu",
AI2047="SAT","SAT",
AI2047="SPARE-ISSUE","SPARE-ISSUE",
AI2047="Fiber CAmtel","TRANS_FO_CAMTEL",
AI2047="Fiber AOF","Fiber AOF",
AI2047="Projet OCM (HUAWEI)","TRAVAUX-HUAWEI",
AI2047="Projet OCM (NOKIA)","TRAVAUX-NOKIA",
AI2047="ACCESS-ISSUE","ACCESS-ISSUE",
AI2047="Projet OCM (ZTE, NOKIA, autres projets)","TRAVAUX OCM",
AI2047="No root CAuse","No root cause",
AI2047="ODU HS","PDH",
AI2047="IP &amp; VLAN","PDH",
AI2047="Warehouse HUAWEI","SPARE-ISSUE",
AI2047="SPARE-HS","SPARE-ISSUE",
AI2047="Power Telco","BSS",AI2047="no impacts","no impacts"
),"")</f>
        <v>no impacts</v>
      </c>
      <c r="AH2047" s="57" t="str" cm="1">
        <f t="array" ref="AH2047">IFERROR(_xlfn.IFS(
AI2047="MPR ISSUE","TX ISSUE",
AI2047="BSS Hardware Issue","RAN ISSUE",
AI2047="Sites strategiques, MLL, Pylone, etc.","ENVTECH",
AI2047="AKTIVCO DEFAUT GE &amp; POWER Cabinet","POWER ISSUE",
AI2047="AKTIVCO Coupure ENEO &amp; Baisse de tension","POWER ISSUE",
AI2047="Coupure ENEO &amp; Baisse de tension","POWER ISSUE",
AI2047="Defaut GE &amp; POWER Cabinet","POWER ISSUE",
AI2047="Sharing","POWER ISSUE",
AI2047="Sites strategiques &amp; DataCenter","POWER ISSUE",
AI2047="Exclu","Exclu",
AI2047="SAT","TX ISSUE",
AI2047="SPARE-ISSUE","SPARE-ISSUE",
AI2047="Fiber CAmtel","TX ISSUE",
AI2047="Fiber AOF","TX ISSUE",
AI2047="Projet OCM (HUAWEI)","TRAVAUX-HUAWEI",
AI2047="Projet OCM (NOKIA)","TRAVAUX -NOKIA",
AI2047="ACCESS-ISSUE","ACCESS-ISSUE",
AI2047="Projet OCM (ZTE, NOKIA, autres projets)","TRAVAUX OCM",
AI2047="No root CAuse","No root cause",
AI2047="ODU HS","TX ISSUE",
AI2047="IP &amp; VLAN","TX ISSUE",
AI2047="Warehouse HUAWEI","SPARE-ISSUE",
AI2047="SPARE-HS","SPARE-ISSUE",
AI2047="Power Telco","RAN ISSUE",AI2047="no impacts","no impacts"
),"")</f>
        <v>no impacts</v>
      </c>
      <c r="AI2047" s="85" t="s">
        <v>5998</v>
      </c>
      <c r="AJ2047" s="57" t="str" cm="1">
        <f t="array" ref="AJ2047">IFERROR(_xlfn.IFS(
AI2047="MPR ISSUE","ACTIVE",
AI2047="BSS Hardware Issue","ACTIVE",
AI2047="Sites strategiques, MLL, Pylone, etc.","PASSIVE",
AI2047="AKTIVCO DEFAUT GE &amp; POWER Cabinet","PASSIVE",
AI2047="AKTIVCO Coupure ENEO &amp; Baisse de tension","PASSIVE",
AI2047="Coupure ENEO &amp; Baisse de tension","PASSIVE",
AI2047="Defaut GE &amp; POWER Cabinet","PASSIVE",
AI2047="Sharing","PASSIVE",
AI2047="Sites strategiques &amp; DataCenter","PASSIVE",
AI2047="Exclu","Exclu",
AI2047="SAT","ACTIVE",
AI2047="SPARE-ISSUE","SPARE-ISSUE",
AI2047="Fiber CAmtel","ACTIVE",
AI2047="Fiber AOF","ACTIVE",
AI2047="Projet OCM (HUAWEI)","PLANNED WORKS",
AI2047="Projet OCM (NOKIA)","PLANNED WORKS",
AI2047="ACCESS-ISSUE","ACCESS-ISSUE",
AI2047="Projet OCM (ZTE, NOKIA, autres projets)","PLANNED WORKS",
AI2047="No root CAuse","No root cause",
AI2047="ODU HS","ACTIVE",
AI2047="IP &amp; VLAN","ACTIVE",
AI2047="Warehouse HUAWEI","SPARE-ISSUE",
AI2047="SPARE-HS","SPARE-ISSUE",
AI2047="Power Telco","ACTIVE", AI2047="no impacts","no impacts"
),"")</f>
        <v>no impacts</v>
      </c>
      <c r="AK2047" s="23" t="s">
        <v>5537</v>
      </c>
      <c r="AL2047" s="23" t="str">
        <f t="shared" si="57"/>
        <v>CTR_015</v>
      </c>
      <c r="AN2047" s="9" t="s">
        <v>5537</v>
      </c>
      <c r="AO2047" s="23" t="str">
        <f>_xlfn.XLOOKUP(B2047,'INCIDENT-05-03-2026'!E:E,'INCIDENT-05-03-2026'!F:F,"")</f>
        <v/>
      </c>
      <c r="AP2047" s="7" t="s">
        <v>5537</v>
      </c>
      <c r="AQ2047" s="6"/>
      <c r="AR2047" s="7"/>
      <c r="AS2047" s="3" t="str">
        <f>_xlfn.XLOOKUP(B2047,'[3]tt num | region | site id'!$C:$C,'[3]tt num | region | site id'!$Q:$Q,"")</f>
        <v/>
      </c>
      <c r="AT2047" s="24" t="str">
        <f>_xlfn.XLOOKUP(B2047,'[4]Cells Huawei 03052026 12h'!$B:$B,'[4]Cells Huawei 03052026 12h'!$T:$T,"")</f>
        <v/>
      </c>
      <c r="AU2047" s="24" t="str">
        <f>_xlfn.XLOOKUP(B2047,'[5]cells down 02052026 8h50'!$B:$B,'[5]cells down 02052026 8h50'!$R:$R,"")</f>
        <v/>
      </c>
      <c r="AV2047" s="24" t="str">
        <f>_xlfn.XLOOKUP(B2047,'[5]cells down 02052026 13h50'!$B:$B,'[5]cells down 02052026 13h50'!$R:$R,"")</f>
        <v/>
      </c>
      <c r="AW2047" s="24" t="str">
        <f>_xlfn.XLOOKUP(B2047,'[5]cells down 02052026 13h50'!$B:$B,'[5]cells down 02052026 13h50'!$R:$R,"")</f>
        <v/>
      </c>
      <c r="AX2047" s="24" t="str">
        <f>_xlfn.XLOOKUP(B2047,'[6]cell downs 03052026 8h40 '!$B:$B,'[6]cell downs 03052026 8h40 '!$R:$R,"")</f>
        <v/>
      </c>
      <c r="AY2047" s="24" t="str">
        <f>_xlfn.XLOOKUP(B2047,'[7]ALL SITES DOWN'!$D:$D,'[7]ALL SITES DOWN'!$J:$J,"")</f>
        <v/>
      </c>
      <c r="AZ2047" s="24" t="str">
        <f>_xlfn.XLOOKUP(B2047,'[8]ALL SITES DOWN'!$D:$D,'[8]ALL SITES DOWN'!$J:$J,"")</f>
        <v/>
      </c>
      <c r="BA2047" s="9" t="str">
        <f>_xlfn.XLOOKUP(B2047,[9]sheet1!$AC:$AC,[9]sheet1!$AF:$AF,"")</f>
        <v/>
      </c>
      <c r="BB2047" s="14" t="s">
        <v>5537</v>
      </c>
      <c r="BC2047" s="14" t="s">
        <v>5537</v>
      </c>
      <c r="BD2047" s="14" t="str">
        <f>_xlfn.XLOOKUP(B2047,'[10]cell downs 18042026 17h'!$B:$B,'[10]cell downs 18042026 17h'!$B:$B,"")</f>
        <v/>
      </c>
      <c r="BE2047" s="14" t="str">
        <f>_xlfn.XLOOKUP(B2047,'[11]Cells Huawei 19042026 15h'!$B:$B,'[11]Cells Huawei 19042026 15h'!$B:$B,"")</f>
        <v/>
      </c>
      <c r="BF2047" s="9" t="str">
        <f>_xlfn.XLOOKUP(B2047,'[12]cells down 19042026 9H40'!$B:$B,'[12]cells down 19042026 9H40'!$B:$B,"")</f>
        <v/>
      </c>
      <c r="BG2047" s="9" t="s">
        <v>5031</v>
      </c>
      <c r="BH2047" s="9" t="s">
        <v>12</v>
      </c>
    </row>
    <row r="2048" spans="1:60" s="9" customFormat="1" x14ac:dyDescent="0.3">
      <c r="A2048" s="1" t="s">
        <v>5032</v>
      </c>
      <c r="B2048" s="8" t="s">
        <v>5033</v>
      </c>
      <c r="C2048" s="3" t="str">
        <f>_xlfn.XLOOKUP(B2048,'[1]daily break down'!$D:$D,'[1]daily break down'!$E:$E,"")</f>
        <v>Yaounde</v>
      </c>
      <c r="D2048" s="1" t="s">
        <v>11</v>
      </c>
      <c r="E2048" s="1" t="s">
        <v>12</v>
      </c>
      <c r="F2048" s="3" t="s">
        <v>37</v>
      </c>
      <c r="G2048" s="1" t="s">
        <v>38</v>
      </c>
      <c r="H2048" s="42" t="str">
        <f>_xlfn.XLOOKUP(B2048,[2]CALCULATION!$B:$B,[2]CALCULATION!$H:$H,"")</f>
        <v>ZTE</v>
      </c>
      <c r="I2048" s="34">
        <v>0</v>
      </c>
      <c r="J2048" s="34">
        <v>0</v>
      </c>
      <c r="K2048" s="34">
        <v>0</v>
      </c>
      <c r="L2048" s="34">
        <v>0</v>
      </c>
      <c r="M2048" s="34">
        <v>0</v>
      </c>
      <c r="N2048" s="34">
        <v>0</v>
      </c>
      <c r="O2048" s="34">
        <v>0</v>
      </c>
      <c r="P2048" s="34">
        <v>0</v>
      </c>
      <c r="Q2048" s="34">
        <v>0</v>
      </c>
      <c r="R2048" s="34">
        <v>0</v>
      </c>
      <c r="S2048" s="35">
        <v>0</v>
      </c>
      <c r="T2048" s="35">
        <v>0</v>
      </c>
      <c r="U2048" s="35">
        <v>0</v>
      </c>
      <c r="V2048" s="35">
        <v>0</v>
      </c>
      <c r="W2048" s="35">
        <v>0</v>
      </c>
      <c r="X2048" s="35">
        <v>0</v>
      </c>
      <c r="Y2048" s="35">
        <v>0</v>
      </c>
      <c r="Z2048" s="35">
        <v>0</v>
      </c>
      <c r="AA2048" s="35">
        <v>0</v>
      </c>
      <c r="AB2048" s="35">
        <v>0</v>
      </c>
      <c r="AC2048" s="35">
        <v>0</v>
      </c>
      <c r="AD2048" s="35">
        <v>0</v>
      </c>
      <c r="AE2048" s="58" t="s">
        <v>5560</v>
      </c>
      <c r="AF2048" s="58"/>
      <c r="AG2048" s="57" t="str" cm="1">
        <f t="array" ref="AG2048">IFERROR(_xlfn.IFS(
AI2048="MPR ISSUE","PDH",
AI2048="BSS Hardware Issue","BSS",
AI2048="Sites strategiques, MLL, Pylone, etc.","ENVTECH",
AI2048="AKTIVCO DEFAUT GE &amp; POWER Cabinet","AKTIVCO",
AI2048="AKTIVCO Coupure ENEO &amp; Baisse de tension","AKTIVCO GRID ONLY",
AI2048="Coupure ENEO &amp; Baisse de tension","IHS GRID ONLY",
AI2048="Defaut GE &amp; POWER Cabinet","IHS",
AI2048="Sharing","Partners",
AI2048="Sites strategiques &amp; DataCenter","SST &amp; DC",
AI2048="Exclu","Exclu",
AI2048="SAT","SAT",
AI2048="SPARE-ISSUE","SPARE-ISSUE",
AI2048="Fiber CAmtel","TRANS_FO_CAMTEL",
AI2048="Fiber AOF","Fiber AOF",
AI2048="Projet OCM (HUAWEI)","TRAVAUX-HUAWEI",
AI2048="Projet OCM (NOKIA)","TRAVAUX-NOKIA",
AI2048="ACCESS-ISSUE","ACCESS-ISSUE",
AI2048="Projet OCM (ZTE, NOKIA, autres projets)","TRAVAUX OCM",
AI2048="No root CAuse","No root cause",
AI2048="ODU HS","PDH",
AI2048="IP &amp; VLAN","PDH",
AI2048="Warehouse HUAWEI","SPARE-ISSUE",
AI2048="SPARE-HS","SPARE-ISSUE",
AI2048="Power Telco","BSS",AI2048="no impacts","no impacts"
),"")</f>
        <v>no impacts</v>
      </c>
      <c r="AH2048" s="57" t="str" cm="1">
        <f t="array" ref="AH2048">IFERROR(_xlfn.IFS(
AI2048="MPR ISSUE","TX ISSUE",
AI2048="BSS Hardware Issue","RAN ISSUE",
AI2048="Sites strategiques, MLL, Pylone, etc.","ENVTECH",
AI2048="AKTIVCO DEFAUT GE &amp; POWER Cabinet","POWER ISSUE",
AI2048="AKTIVCO Coupure ENEO &amp; Baisse de tension","POWER ISSUE",
AI2048="Coupure ENEO &amp; Baisse de tension","POWER ISSUE",
AI2048="Defaut GE &amp; POWER Cabinet","POWER ISSUE",
AI2048="Sharing","POWER ISSUE",
AI2048="Sites strategiques &amp; DataCenter","POWER ISSUE",
AI2048="Exclu","Exclu",
AI2048="SAT","TX ISSUE",
AI2048="SPARE-ISSUE","SPARE-ISSUE",
AI2048="Fiber CAmtel","TX ISSUE",
AI2048="Fiber AOF","TX ISSUE",
AI2048="Projet OCM (HUAWEI)","TRAVAUX-HUAWEI",
AI2048="Projet OCM (NOKIA)","TRAVAUX -NOKIA",
AI2048="ACCESS-ISSUE","ACCESS-ISSUE",
AI2048="Projet OCM (ZTE, NOKIA, autres projets)","TRAVAUX OCM",
AI2048="No root CAuse","No root cause",
AI2048="ODU HS","TX ISSUE",
AI2048="IP &amp; VLAN","TX ISSUE",
AI2048="Warehouse HUAWEI","SPARE-ISSUE",
AI2048="SPARE-HS","SPARE-ISSUE",
AI2048="Power Telco","RAN ISSUE",AI2048="no impacts","no impacts"
),"")</f>
        <v>no impacts</v>
      </c>
      <c r="AI2048" s="85" t="s">
        <v>5998</v>
      </c>
      <c r="AJ2048" s="57" t="str" cm="1">
        <f t="array" ref="AJ2048">IFERROR(_xlfn.IFS(
AI2048="MPR ISSUE","ACTIVE",
AI2048="BSS Hardware Issue","ACTIVE",
AI2048="Sites strategiques, MLL, Pylone, etc.","PASSIVE",
AI2048="AKTIVCO DEFAUT GE &amp; POWER Cabinet","PASSIVE",
AI2048="AKTIVCO Coupure ENEO &amp; Baisse de tension","PASSIVE",
AI2048="Coupure ENEO &amp; Baisse de tension","PASSIVE",
AI2048="Defaut GE &amp; POWER Cabinet","PASSIVE",
AI2048="Sharing","PASSIVE",
AI2048="Sites strategiques &amp; DataCenter","PASSIVE",
AI2048="Exclu","Exclu",
AI2048="SAT","ACTIVE",
AI2048="SPARE-ISSUE","SPARE-ISSUE",
AI2048="Fiber CAmtel","ACTIVE",
AI2048="Fiber AOF","ACTIVE",
AI2048="Projet OCM (HUAWEI)","PLANNED WORKS",
AI2048="Projet OCM (NOKIA)","PLANNED WORKS",
AI2048="ACCESS-ISSUE","ACCESS-ISSUE",
AI2048="Projet OCM (ZTE, NOKIA, autres projets)","PLANNED WORKS",
AI2048="No root CAuse","No root cause",
AI2048="ODU HS","ACTIVE",
AI2048="IP &amp; VLAN","ACTIVE",
AI2048="Warehouse HUAWEI","SPARE-ISSUE",
AI2048="SPARE-HS","SPARE-ISSUE",
AI2048="Power Telco","ACTIVE", AI2048="no impacts","no impacts"
),"")</f>
        <v>no impacts</v>
      </c>
      <c r="AK2048" s="23" t="s">
        <v>5537</v>
      </c>
      <c r="AL2048" s="23" t="str">
        <f t="shared" si="57"/>
        <v>CTR_008</v>
      </c>
      <c r="AN2048" s="9" t="s">
        <v>5537</v>
      </c>
      <c r="AO2048" s="23" t="str">
        <f>_xlfn.XLOOKUP(B2048,'INCIDENT-05-03-2026'!E:E,'INCIDENT-05-03-2026'!F:F,"")</f>
        <v/>
      </c>
      <c r="AP2048" s="7" t="s">
        <v>5537</v>
      </c>
      <c r="AQ2048" s="6"/>
      <c r="AR2048" s="7"/>
      <c r="AS2048" s="3" t="str">
        <f>_xlfn.XLOOKUP(B2048,'[3]tt num | region | site id'!$C:$C,'[3]tt num | region | site id'!$Q:$Q,"")</f>
        <v/>
      </c>
      <c r="AT2048" s="24" t="str">
        <f>_xlfn.XLOOKUP(B2048,'[4]Cells Huawei 03052026 12h'!$B:$B,'[4]Cells Huawei 03052026 12h'!$T:$T,"")</f>
        <v/>
      </c>
      <c r="AU2048" s="24" t="str">
        <f>_xlfn.XLOOKUP(B2048,'[5]cells down 02052026 8h50'!$B:$B,'[5]cells down 02052026 8h50'!$R:$R,"")</f>
        <v/>
      </c>
      <c r="AV2048" s="24" t="str">
        <f>_xlfn.XLOOKUP(B2048,'[5]cells down 02052026 13h50'!$B:$B,'[5]cells down 02052026 13h50'!$R:$R,"")</f>
        <v/>
      </c>
      <c r="AW2048" s="24" t="str">
        <f>_xlfn.XLOOKUP(B2048,'[5]cells down 02052026 13h50'!$B:$B,'[5]cells down 02052026 13h50'!$R:$R,"")</f>
        <v/>
      </c>
      <c r="AX2048" s="24" t="str">
        <f>_xlfn.XLOOKUP(B2048,'[6]cell downs 03052026 8h40 '!$B:$B,'[6]cell downs 03052026 8h40 '!$R:$R,"")</f>
        <v/>
      </c>
      <c r="AY2048" s="24" t="str">
        <f>_xlfn.XLOOKUP(B2048,'[7]ALL SITES DOWN'!$D:$D,'[7]ALL SITES DOWN'!$J:$J,"")</f>
        <v/>
      </c>
      <c r="AZ2048" s="24" t="str">
        <f>_xlfn.XLOOKUP(B2048,'[8]ALL SITES DOWN'!$D:$D,'[8]ALL SITES DOWN'!$J:$J,"")</f>
        <v/>
      </c>
      <c r="BA2048" s="9" t="str">
        <f>_xlfn.XLOOKUP(B2048,[9]sheet1!$AC:$AC,[9]sheet1!$AF:$AF,"")</f>
        <v/>
      </c>
      <c r="BB2048" s="14" t="s">
        <v>5537</v>
      </c>
      <c r="BC2048" s="14" t="s">
        <v>5537</v>
      </c>
      <c r="BD2048" s="14" t="str">
        <f>_xlfn.XLOOKUP(B2048,'[10]cell downs 18042026 17h'!$B:$B,'[10]cell downs 18042026 17h'!$B:$B,"")</f>
        <v/>
      </c>
      <c r="BE2048" s="14" t="str">
        <f>_xlfn.XLOOKUP(B2048,'[11]Cells Huawei 19042026 15h'!$B:$B,'[11]Cells Huawei 19042026 15h'!$B:$B,"")</f>
        <v/>
      </c>
      <c r="BF2048" s="9" t="str">
        <f>_xlfn.XLOOKUP(B2048,'[12]cells down 19042026 9H40'!$B:$B,'[12]cells down 19042026 9H40'!$B:$B,"")</f>
        <v/>
      </c>
      <c r="BG2048" s="9" t="s">
        <v>5033</v>
      </c>
      <c r="BH2048" s="9" t="s">
        <v>5537</v>
      </c>
    </row>
    <row r="2049" spans="1:60" s="9" customFormat="1" x14ac:dyDescent="0.3">
      <c r="A2049" s="1" t="s">
        <v>856</v>
      </c>
      <c r="B2049" s="8" t="s">
        <v>5222</v>
      </c>
      <c r="C2049" s="3" t="str">
        <f>_xlfn.XLOOKUP(B2049,'[1]daily break down'!$D:$D,'[1]daily break down'!$E:$E,"")</f>
        <v>OUEST</v>
      </c>
      <c r="D2049" s="1" t="s">
        <v>11</v>
      </c>
      <c r="E2049" s="1" t="s">
        <v>12</v>
      </c>
      <c r="F2049" s="3" t="s">
        <v>102</v>
      </c>
      <c r="G2049" s="1" t="s">
        <v>856</v>
      </c>
      <c r="H2049" s="40" t="str">
        <f>_xlfn.XLOOKUP(B2049,[2]CALCULATION!$B:$B,[2]CALCULATION!$H:$H,"")</f>
        <v>Huawei</v>
      </c>
      <c r="I2049" s="34">
        <v>0</v>
      </c>
      <c r="J2049" s="34">
        <v>0</v>
      </c>
      <c r="K2049" s="34">
        <v>0</v>
      </c>
      <c r="L2049" s="34">
        <v>0</v>
      </c>
      <c r="M2049" s="34">
        <v>0</v>
      </c>
      <c r="N2049" s="34">
        <v>0</v>
      </c>
      <c r="O2049" s="34">
        <v>0</v>
      </c>
      <c r="P2049" s="34">
        <v>0</v>
      </c>
      <c r="Q2049" s="34">
        <v>0</v>
      </c>
      <c r="R2049" s="34">
        <v>0</v>
      </c>
      <c r="S2049" s="35">
        <v>0</v>
      </c>
      <c r="T2049" s="35">
        <v>0</v>
      </c>
      <c r="U2049" s="35">
        <v>0</v>
      </c>
      <c r="V2049" s="35">
        <v>0</v>
      </c>
      <c r="W2049" s="35">
        <v>0</v>
      </c>
      <c r="X2049" s="35">
        <v>0</v>
      </c>
      <c r="Y2049" s="35">
        <v>0</v>
      </c>
      <c r="Z2049" s="35">
        <v>0</v>
      </c>
      <c r="AA2049" s="35">
        <v>0</v>
      </c>
      <c r="AB2049" s="35">
        <v>0</v>
      </c>
      <c r="AC2049" s="35">
        <v>0</v>
      </c>
      <c r="AD2049" s="35">
        <v>0</v>
      </c>
      <c r="AE2049" s="58" t="s">
        <v>5560</v>
      </c>
      <c r="AF2049" s="58"/>
      <c r="AG2049" s="57" t="str" cm="1">
        <f t="array" ref="AG2049">IFERROR(_xlfn.IFS(
AI2049="MPR ISSUE","PDH",
AI2049="BSS Hardware Issue","BSS",
AI2049="Sites strategiques, MLL, Pylone, etc.","ENVTECH",
AI2049="AKTIVCO DEFAUT GE &amp; POWER Cabinet","AKTIVCO",
AI2049="AKTIVCO Coupure ENEO &amp; Baisse de tension","AKTIVCO GRID ONLY",
AI2049="Coupure ENEO &amp; Baisse de tension","IHS GRID ONLY",
AI2049="Defaut GE &amp; POWER Cabinet","IHS",
AI2049="Sharing","Partners",
AI2049="Sites strategiques &amp; DataCenter","SST &amp; DC",
AI2049="Exclu","Exclu",
AI2049="SAT","SAT",
AI2049="SPARE-ISSUE","SPARE-ISSUE",
AI2049="Fiber CAmtel","TRANS_FO_CAMTEL",
AI2049="Fiber AOF","Fiber AOF",
AI2049="Projet OCM (HUAWEI)","TRAVAUX-HUAWEI",
AI2049="Projet OCM (NOKIA)","TRAVAUX-NOKIA",
AI2049="ACCESS-ISSUE","ACCESS-ISSUE",
AI2049="Projet OCM (ZTE, NOKIA, autres projets)","TRAVAUX OCM",
AI2049="No root CAuse","No root cause",
AI2049="ODU HS","PDH",
AI2049="IP &amp; VLAN","PDH",
AI2049="Warehouse HUAWEI","SPARE-ISSUE",
AI2049="SPARE-HS","SPARE-ISSUE",
AI2049="Power Telco","BSS",AI2049="no impacts","no impacts"
),"")</f>
        <v>no impacts</v>
      </c>
      <c r="AH2049" s="57" t="str" cm="1">
        <f t="array" ref="AH2049">IFERROR(_xlfn.IFS(
AI2049="MPR ISSUE","TX ISSUE",
AI2049="BSS Hardware Issue","RAN ISSUE",
AI2049="Sites strategiques, MLL, Pylone, etc.","ENVTECH",
AI2049="AKTIVCO DEFAUT GE &amp; POWER Cabinet","POWER ISSUE",
AI2049="AKTIVCO Coupure ENEO &amp; Baisse de tension","POWER ISSUE",
AI2049="Coupure ENEO &amp; Baisse de tension","POWER ISSUE",
AI2049="Defaut GE &amp; POWER Cabinet","POWER ISSUE",
AI2049="Sharing","POWER ISSUE",
AI2049="Sites strategiques &amp; DataCenter","POWER ISSUE",
AI2049="Exclu","Exclu",
AI2049="SAT","TX ISSUE",
AI2049="SPARE-ISSUE","SPARE-ISSUE",
AI2049="Fiber CAmtel","TX ISSUE",
AI2049="Fiber AOF","TX ISSUE",
AI2049="Projet OCM (HUAWEI)","TRAVAUX-HUAWEI",
AI2049="Projet OCM (NOKIA)","TRAVAUX -NOKIA",
AI2049="ACCESS-ISSUE","ACCESS-ISSUE",
AI2049="Projet OCM (ZTE, NOKIA, autres projets)","TRAVAUX OCM",
AI2049="No root CAuse","No root cause",
AI2049="ODU HS","TX ISSUE",
AI2049="IP &amp; VLAN","TX ISSUE",
AI2049="Warehouse HUAWEI","SPARE-ISSUE",
AI2049="SPARE-HS","SPARE-ISSUE",
AI2049="Power Telco","RAN ISSUE",AI2049="no impacts","no impacts"
),"")</f>
        <v>no impacts</v>
      </c>
      <c r="AI2049" s="85" t="s">
        <v>5998</v>
      </c>
      <c r="AJ2049" s="57" t="str" cm="1">
        <f t="array" ref="AJ2049">IFERROR(_xlfn.IFS(
AI2049="MPR ISSUE","ACTIVE",
AI2049="BSS Hardware Issue","ACTIVE",
AI2049="Sites strategiques, MLL, Pylone, etc.","PASSIVE",
AI2049="AKTIVCO DEFAUT GE &amp; POWER Cabinet","PASSIVE",
AI2049="AKTIVCO Coupure ENEO &amp; Baisse de tension","PASSIVE",
AI2049="Coupure ENEO &amp; Baisse de tension","PASSIVE",
AI2049="Defaut GE &amp; POWER Cabinet","PASSIVE",
AI2049="Sharing","PASSIVE",
AI2049="Sites strategiques &amp; DataCenter","PASSIVE",
AI2049="Exclu","Exclu",
AI2049="SAT","ACTIVE",
AI2049="SPARE-ISSUE","SPARE-ISSUE",
AI2049="Fiber CAmtel","ACTIVE",
AI2049="Fiber AOF","ACTIVE",
AI2049="Projet OCM (HUAWEI)","PLANNED WORKS",
AI2049="Projet OCM (NOKIA)","PLANNED WORKS",
AI2049="ACCESS-ISSUE","ACCESS-ISSUE",
AI2049="Projet OCM (ZTE, NOKIA, autres projets)","PLANNED WORKS",
AI2049="No root CAuse","No root cause",
AI2049="ODU HS","ACTIVE",
AI2049="IP &amp; VLAN","ACTIVE",
AI2049="Warehouse HUAWEI","SPARE-ISSUE",
AI2049="SPARE-HS","SPARE-ISSUE",
AI2049="Power Telco","ACTIVE", AI2049="no impacts","no impacts"
),"")</f>
        <v>no impacts</v>
      </c>
      <c r="AK2049" s="23" t="s">
        <v>5537</v>
      </c>
      <c r="AL2049" s="23" t="str">
        <f t="shared" si="57"/>
        <v>OST_004</v>
      </c>
      <c r="AN2049" s="9" t="s">
        <v>5537</v>
      </c>
      <c r="AO2049" s="23" t="str">
        <f>_xlfn.XLOOKUP(B2049,'INCIDENT-05-03-2026'!E:E,'INCIDENT-05-03-2026'!F:F,"")</f>
        <v/>
      </c>
      <c r="AP2049" s="7" t="s">
        <v>5537</v>
      </c>
      <c r="AQ2049" s="6"/>
      <c r="AR2049" s="7"/>
      <c r="AS2049" s="3" t="str">
        <f>_xlfn.XLOOKUP(B2049,'[3]tt num | region | site id'!$C:$C,'[3]tt num | region | site id'!$Q:$Q,"")</f>
        <v/>
      </c>
      <c r="AT2049" s="24" t="str">
        <f>_xlfn.XLOOKUP(B2049,'[4]Cells Huawei 03052026 12h'!$B:$B,'[4]Cells Huawei 03052026 12h'!$T:$T,"")</f>
        <v/>
      </c>
      <c r="AU2049" s="24" t="str">
        <f>_xlfn.XLOOKUP(B2049,'[5]cells down 02052026 8h50'!$B:$B,'[5]cells down 02052026 8h50'!$R:$R,"")</f>
        <v/>
      </c>
      <c r="AV2049" s="24" t="str">
        <f>_xlfn.XLOOKUP(B2049,'[5]cells down 02052026 13h50'!$B:$B,'[5]cells down 02052026 13h50'!$R:$R,"")</f>
        <v/>
      </c>
      <c r="AW2049" s="24" t="str">
        <f>_xlfn.XLOOKUP(B2049,'[5]cells down 02052026 13h50'!$B:$B,'[5]cells down 02052026 13h50'!$R:$R,"")</f>
        <v/>
      </c>
      <c r="AX2049" s="24" t="str">
        <f>_xlfn.XLOOKUP(B2049,'[6]cell downs 03052026 8h40 '!$B:$B,'[6]cell downs 03052026 8h40 '!$R:$R,"")</f>
        <v/>
      </c>
      <c r="AY2049" s="24" t="str">
        <f>_xlfn.XLOOKUP(B2049,'[7]ALL SITES DOWN'!$D:$D,'[7]ALL SITES DOWN'!$J:$J,"")</f>
        <v/>
      </c>
      <c r="AZ2049" s="24" t="str">
        <f>_xlfn.XLOOKUP(B2049,'[8]ALL SITES DOWN'!$D:$D,'[8]ALL SITES DOWN'!$J:$J,"")</f>
        <v/>
      </c>
      <c r="BA2049" s="9" t="str">
        <f>_xlfn.XLOOKUP(B2049,[9]sheet1!$AC:$AC,[9]sheet1!$AF:$AF,"")</f>
        <v/>
      </c>
      <c r="BB2049" s="14" t="s">
        <v>5537</v>
      </c>
      <c r="BC2049" s="14" t="s">
        <v>5537</v>
      </c>
      <c r="BD2049" s="14" t="str">
        <f>_xlfn.XLOOKUP(B2049,'[10]cell downs 18042026 17h'!$B:$B,'[10]cell downs 18042026 17h'!$B:$B,"")</f>
        <v/>
      </c>
      <c r="BE2049" s="14" t="str">
        <f>_xlfn.XLOOKUP(B2049,'[11]Cells Huawei 19042026 15h'!$B:$B,'[11]Cells Huawei 19042026 15h'!$B:$B,"")</f>
        <v/>
      </c>
      <c r="BF2049" s="9" t="str">
        <f>_xlfn.XLOOKUP(B2049,'[12]cells down 19042026 9H40'!$B:$B,'[12]cells down 19042026 9H40'!$B:$B,"")</f>
        <v/>
      </c>
      <c r="BG2049" s="9" t="s">
        <v>5537</v>
      </c>
      <c r="BH2049" s="9" t="s">
        <v>5537</v>
      </c>
    </row>
    <row r="2050" spans="1:60" s="9" customFormat="1" x14ac:dyDescent="0.3">
      <c r="A2050" s="1" t="s">
        <v>5306</v>
      </c>
      <c r="B2050" s="8" t="s">
        <v>5307</v>
      </c>
      <c r="C2050" s="3" t="str">
        <f>_xlfn.XLOOKUP(B2050,'[1]daily break down'!$D:$D,'[1]daily break down'!$E:$E,"")</f>
        <v>CENTRE</v>
      </c>
      <c r="D2050" s="1"/>
      <c r="E2050" s="1"/>
      <c r="F2050" s="3" t="s">
        <v>69</v>
      </c>
      <c r="G2050" s="1"/>
      <c r="H2050" s="42" t="str">
        <f>_xlfn.XLOOKUP(B2050,[2]CALCULATION!$B:$B,[2]CALCULATION!$H:$H,"")</f>
        <v>ZTE</v>
      </c>
      <c r="I2050" s="34">
        <v>0</v>
      </c>
      <c r="J2050" s="34">
        <v>0</v>
      </c>
      <c r="K2050" s="34">
        <v>0</v>
      </c>
      <c r="L2050" s="34">
        <v>0</v>
      </c>
      <c r="M2050" s="34">
        <v>0</v>
      </c>
      <c r="N2050" s="34">
        <v>0</v>
      </c>
      <c r="O2050" s="34">
        <v>0</v>
      </c>
      <c r="P2050" s="34">
        <v>0</v>
      </c>
      <c r="Q2050" s="34">
        <v>0</v>
      </c>
      <c r="R2050" s="34">
        <v>0</v>
      </c>
      <c r="S2050" s="35">
        <v>0</v>
      </c>
      <c r="T2050" s="35">
        <v>0</v>
      </c>
      <c r="U2050" s="35">
        <v>0</v>
      </c>
      <c r="V2050" s="35">
        <v>0</v>
      </c>
      <c r="W2050" s="35">
        <v>0</v>
      </c>
      <c r="X2050" s="35">
        <v>0</v>
      </c>
      <c r="Y2050" s="35">
        <v>0</v>
      </c>
      <c r="Z2050" s="35">
        <v>0</v>
      </c>
      <c r="AA2050" s="35">
        <v>0</v>
      </c>
      <c r="AB2050" s="35">
        <v>0</v>
      </c>
      <c r="AC2050" s="35">
        <v>0</v>
      </c>
      <c r="AD2050" s="35">
        <v>0</v>
      </c>
      <c r="AE2050" s="58" t="s">
        <v>5560</v>
      </c>
      <c r="AF2050" s="58"/>
      <c r="AG2050" s="57" t="str" cm="1">
        <f t="array" ref="AG2050">IFERROR(_xlfn.IFS(
AI2050="MPR ISSUE","PDH",
AI2050="BSS Hardware Issue","BSS",
AI2050="Sites strategiques, MLL, Pylone, etc.","ENVTECH",
AI2050="AKTIVCO DEFAUT GE &amp; POWER Cabinet","AKTIVCO",
AI2050="AKTIVCO Coupure ENEO &amp; Baisse de tension","AKTIVCO GRID ONLY",
AI2050="Coupure ENEO &amp; Baisse de tension","IHS GRID ONLY",
AI2050="Defaut GE &amp; POWER Cabinet","IHS",
AI2050="Sharing","Partners",
AI2050="Sites strategiques &amp; DataCenter","SST &amp; DC",
AI2050="Exclu","Exclu",
AI2050="SAT","SAT",
AI2050="SPARE-ISSUE","SPARE-ISSUE",
AI2050="Fiber CAmtel","TRANS_FO_CAMTEL",
AI2050="Fiber AOF","Fiber AOF",
AI2050="Projet OCM (HUAWEI)","TRAVAUX-HUAWEI",
AI2050="Projet OCM (NOKIA)","TRAVAUX-NOKIA",
AI2050="ACCESS-ISSUE","ACCESS-ISSUE",
AI2050="Projet OCM (ZTE, NOKIA, autres projets)","TRAVAUX OCM",
AI2050="No root CAuse","No root cause",
AI2050="ODU HS","PDH",
AI2050="IP &amp; VLAN","PDH",
AI2050="Warehouse HUAWEI","SPARE-ISSUE",
AI2050="SPARE-HS","SPARE-ISSUE",
AI2050="Power Telco","BSS",AI2050="no impacts","no impacts"
),"")</f>
        <v>no impacts</v>
      </c>
      <c r="AH2050" s="57" t="str" cm="1">
        <f t="array" ref="AH2050">IFERROR(_xlfn.IFS(
AI2050="MPR ISSUE","TX ISSUE",
AI2050="BSS Hardware Issue","RAN ISSUE",
AI2050="Sites strategiques, MLL, Pylone, etc.","ENVTECH",
AI2050="AKTIVCO DEFAUT GE &amp; POWER Cabinet","POWER ISSUE",
AI2050="AKTIVCO Coupure ENEO &amp; Baisse de tension","POWER ISSUE",
AI2050="Coupure ENEO &amp; Baisse de tension","POWER ISSUE",
AI2050="Defaut GE &amp; POWER Cabinet","POWER ISSUE",
AI2050="Sharing","POWER ISSUE",
AI2050="Sites strategiques &amp; DataCenter","POWER ISSUE",
AI2050="Exclu","Exclu",
AI2050="SAT","TX ISSUE",
AI2050="SPARE-ISSUE","SPARE-ISSUE",
AI2050="Fiber CAmtel","TX ISSUE",
AI2050="Fiber AOF","TX ISSUE",
AI2050="Projet OCM (HUAWEI)","TRAVAUX-HUAWEI",
AI2050="Projet OCM (NOKIA)","TRAVAUX -NOKIA",
AI2050="ACCESS-ISSUE","ACCESS-ISSUE",
AI2050="Projet OCM (ZTE, NOKIA, autres projets)","TRAVAUX OCM",
AI2050="No root CAuse","No root cause",
AI2050="ODU HS","TX ISSUE",
AI2050="IP &amp; VLAN","TX ISSUE",
AI2050="Warehouse HUAWEI","SPARE-ISSUE",
AI2050="SPARE-HS","SPARE-ISSUE",
AI2050="Power Telco","RAN ISSUE",AI2050="no impacts","no impacts"
),"")</f>
        <v>no impacts</v>
      </c>
      <c r="AI2050" s="85" t="s">
        <v>5998</v>
      </c>
      <c r="AJ2050" s="57" t="str" cm="1">
        <f t="array" ref="AJ2050">IFERROR(_xlfn.IFS(
AI2050="MPR ISSUE","ACTIVE",
AI2050="BSS Hardware Issue","ACTIVE",
AI2050="Sites strategiques, MLL, Pylone, etc.","PASSIVE",
AI2050="AKTIVCO DEFAUT GE &amp; POWER Cabinet","PASSIVE",
AI2050="AKTIVCO Coupure ENEO &amp; Baisse de tension","PASSIVE",
AI2050="Coupure ENEO &amp; Baisse de tension","PASSIVE",
AI2050="Defaut GE &amp; POWER Cabinet","PASSIVE",
AI2050="Sharing","PASSIVE",
AI2050="Sites strategiques &amp; DataCenter","PASSIVE",
AI2050="Exclu","Exclu",
AI2050="SAT","ACTIVE",
AI2050="SPARE-ISSUE","SPARE-ISSUE",
AI2050="Fiber CAmtel","ACTIVE",
AI2050="Fiber AOF","ACTIVE",
AI2050="Projet OCM (HUAWEI)","PLANNED WORKS",
AI2050="Projet OCM (NOKIA)","PLANNED WORKS",
AI2050="ACCESS-ISSUE","ACCESS-ISSUE",
AI2050="Projet OCM (ZTE, NOKIA, autres projets)","PLANNED WORKS",
AI2050="No root CAuse","No root cause",
AI2050="ODU HS","ACTIVE",
AI2050="IP &amp; VLAN","ACTIVE",
AI2050="Warehouse HUAWEI","SPARE-ISSUE",
AI2050="SPARE-HS","SPARE-ISSUE",
AI2050="Power Telco","ACTIVE", AI2050="no impacts","no impacts"
),"")</f>
        <v>no impacts</v>
      </c>
      <c r="AK2050" s="23" t="s">
        <v>5537</v>
      </c>
      <c r="AL2050" s="23" t="str">
        <f t="shared" si="57"/>
        <v>SUD_136</v>
      </c>
      <c r="AN2050" s="9" t="s">
        <v>5537</v>
      </c>
      <c r="AO2050" s="23" t="str">
        <f>_xlfn.XLOOKUP(B2050,'INCIDENT-05-03-2026'!E:E,'INCIDENT-05-03-2026'!F:F,"")</f>
        <v/>
      </c>
      <c r="AP2050" s="7" t="s">
        <v>5537</v>
      </c>
      <c r="AQ2050" s="6"/>
      <c r="AR2050" s="7"/>
      <c r="AS2050" s="3" t="str">
        <f>_xlfn.XLOOKUP(B2050,'[3]tt num | region | site id'!$C:$C,'[3]tt num | region | site id'!$Q:$Q,"")</f>
        <v/>
      </c>
      <c r="AT2050" s="24" t="str">
        <f>_xlfn.XLOOKUP(B2050,'[4]Cells Huawei 03052026 12h'!$B:$B,'[4]Cells Huawei 03052026 12h'!$T:$T,"")</f>
        <v/>
      </c>
      <c r="AU2050" s="24" t="str">
        <f>_xlfn.XLOOKUP(B2050,'[5]cells down 02052026 8h50'!$B:$B,'[5]cells down 02052026 8h50'!$R:$R,"")</f>
        <v/>
      </c>
      <c r="AV2050" s="24" t="str">
        <f>_xlfn.XLOOKUP(B2050,'[5]cells down 02052026 13h50'!$B:$B,'[5]cells down 02052026 13h50'!$R:$R,"")</f>
        <v/>
      </c>
      <c r="AW2050" s="24" t="str">
        <f>_xlfn.XLOOKUP(B2050,'[5]cells down 02052026 13h50'!$B:$B,'[5]cells down 02052026 13h50'!$R:$R,"")</f>
        <v/>
      </c>
      <c r="AX2050" s="24" t="str">
        <f>_xlfn.XLOOKUP(B2050,'[6]cell downs 03052026 8h40 '!$B:$B,'[6]cell downs 03052026 8h40 '!$R:$R,"")</f>
        <v/>
      </c>
      <c r="AY2050" s="24" t="str">
        <f>_xlfn.XLOOKUP(B2050,'[7]ALL SITES DOWN'!$D:$D,'[7]ALL SITES DOWN'!$J:$J,"")</f>
        <v/>
      </c>
      <c r="AZ2050" s="24" t="str">
        <f>_xlfn.XLOOKUP(B2050,'[8]ALL SITES DOWN'!$D:$D,'[8]ALL SITES DOWN'!$J:$J,"")</f>
        <v/>
      </c>
      <c r="BA2050" s="9" t="str">
        <f>_xlfn.XLOOKUP(B2050,[9]sheet1!$AC:$AC,[9]sheet1!$AF:$AF,"")</f>
        <v/>
      </c>
      <c r="BB2050" s="14" t="s">
        <v>5537</v>
      </c>
      <c r="BC2050" s="14" t="s">
        <v>5537</v>
      </c>
      <c r="BD2050" s="14" t="str">
        <f>_xlfn.XLOOKUP(B2050,'[10]cell downs 18042026 17h'!$B:$B,'[10]cell downs 18042026 17h'!$B:$B,"")</f>
        <v/>
      </c>
      <c r="BE2050" s="14" t="str">
        <f>_xlfn.XLOOKUP(B2050,'[11]Cells Huawei 19042026 15h'!$B:$B,'[11]Cells Huawei 19042026 15h'!$B:$B,"")</f>
        <v/>
      </c>
      <c r="BF2050" s="9" t="str">
        <f>_xlfn.XLOOKUP(B2050,'[12]cells down 19042026 9H40'!$B:$B,'[12]cells down 19042026 9H40'!$B:$B,"")</f>
        <v/>
      </c>
      <c r="BG2050" s="9" t="s">
        <v>5537</v>
      </c>
      <c r="BH2050" s="9" t="s">
        <v>12</v>
      </c>
    </row>
    <row r="2051" spans="1:60" s="9" customFormat="1" x14ac:dyDescent="0.3">
      <c r="A2051" s="1" t="s">
        <v>3111</v>
      </c>
      <c r="B2051" s="8" t="s">
        <v>3112</v>
      </c>
      <c r="C2051" s="3" t="str">
        <f>_xlfn.XLOOKUP(B2051,'[1]daily break down'!$D:$D,'[1]daily break down'!$E:$E,"")</f>
        <v>EXTREME-NORD</v>
      </c>
      <c r="D2051" s="1" t="s">
        <v>11</v>
      </c>
      <c r="E2051" s="1" t="s">
        <v>96</v>
      </c>
      <c r="F2051" s="3" t="s">
        <v>55</v>
      </c>
      <c r="G2051" s="1" t="s">
        <v>2971</v>
      </c>
      <c r="H2051" s="40" t="str">
        <f>_xlfn.XLOOKUP(B2051,[2]CALCULATION!$B:$B,[2]CALCULATION!$H:$H,"")</f>
        <v>HUAWEI</v>
      </c>
      <c r="I2051" s="34">
        <v>0</v>
      </c>
      <c r="J2051" s="34">
        <v>0</v>
      </c>
      <c r="K2051" s="34">
        <v>0</v>
      </c>
      <c r="L2051" s="34">
        <v>0</v>
      </c>
      <c r="M2051" s="34">
        <v>0</v>
      </c>
      <c r="N2051" s="34">
        <v>0</v>
      </c>
      <c r="O2051" s="34">
        <v>0</v>
      </c>
      <c r="P2051" s="34">
        <v>0</v>
      </c>
      <c r="Q2051" s="34">
        <v>0</v>
      </c>
      <c r="R2051" s="34">
        <v>0</v>
      </c>
      <c r="S2051" s="35">
        <v>0</v>
      </c>
      <c r="T2051" s="35">
        <v>0</v>
      </c>
      <c r="U2051" s="35">
        <v>0</v>
      </c>
      <c r="V2051" s="35">
        <v>3.4778402718922009E-3</v>
      </c>
      <c r="W2051" s="35">
        <v>0</v>
      </c>
      <c r="X2051" s="35">
        <v>0</v>
      </c>
      <c r="Y2051" s="35">
        <v>0</v>
      </c>
      <c r="Z2051" s="35">
        <v>0</v>
      </c>
      <c r="AA2051" s="35">
        <v>0</v>
      </c>
      <c r="AB2051" s="35">
        <v>0</v>
      </c>
      <c r="AC2051" s="35">
        <v>0</v>
      </c>
      <c r="AD2051" s="35">
        <v>0</v>
      </c>
      <c r="AE2051" s="58" t="s">
        <v>5603</v>
      </c>
      <c r="AF2051" s="58"/>
      <c r="AG2051" s="57" t="str" cm="1">
        <f t="array" ref="AG2051">IFERROR(_xlfn.IFS(
AI2051="MPR ISSUE","PDH",
AI2051="BSS Hardware Issue","BSS",
AI2051="Sites strategiques, MLL, Pylone, etc.","ENVTECH",
AI2051="AKTIVCO DEFAUT GE &amp; POWER Cabinet","AKTIVCO",
AI2051="AKTIVCO Coupure ENEO &amp; Baisse de tension","AKTIVCO GRID ONLY",
AI2051="Coupure ENEO &amp; Baisse de tension","IHS GRID ONLY",
AI2051="Defaut GE &amp; POWER Cabinet","IHS",
AI2051="Sharing","Partners",
AI2051="Sites strategiques &amp; DataCenter","SST &amp; DC",
AI2051="Exclu","Exclu",
AI2051="SAT","SAT",
AI2051="SPARE-ISSUE","SPARE-ISSUE",
AI2051="Fiber CAmtel","TRANS_FO_CAMTEL",
AI2051="Fiber AOF","Fiber AOF",
AI2051="Projet OCM (HUAWEI)","TRAVAUX-HUAWEI",
AI2051="Projet OCM (NOKIA)","TRAVAUX-NOKIA",
AI2051="ACCESS-ISSUE","ACCESS-ISSUE",
AI2051="Projet OCM (ZTE, NOKIA, autres projets)","TRAVAUX OCM",
AI2051="No root CAuse","No root cause",
AI2051="ODU HS","PDH",
AI2051="IP &amp; VLAN","PDH",
AI2051="Warehouse HUAWEI","SPARE-ISSUE",
AI2051="SPARE-HS","SPARE-ISSUE",
AI2051="Power Telco","BSS",AI2051="no impacts","no impacts"
),"")</f>
        <v>no impacts</v>
      </c>
      <c r="AH2051" s="57" t="str" cm="1">
        <f t="array" ref="AH2051">IFERROR(_xlfn.IFS(
AI2051="MPR ISSUE","TX ISSUE",
AI2051="BSS Hardware Issue","RAN ISSUE",
AI2051="Sites strategiques, MLL, Pylone, etc.","ENVTECH",
AI2051="AKTIVCO DEFAUT GE &amp; POWER Cabinet","POWER ISSUE",
AI2051="AKTIVCO Coupure ENEO &amp; Baisse de tension","POWER ISSUE",
AI2051="Coupure ENEO &amp; Baisse de tension","POWER ISSUE",
AI2051="Defaut GE &amp; POWER Cabinet","POWER ISSUE",
AI2051="Sharing","POWER ISSUE",
AI2051="Sites strategiques &amp; DataCenter","POWER ISSUE",
AI2051="Exclu","Exclu",
AI2051="SAT","TX ISSUE",
AI2051="SPARE-ISSUE","SPARE-ISSUE",
AI2051="Fiber CAmtel","TX ISSUE",
AI2051="Fiber AOF","TX ISSUE",
AI2051="Projet OCM (HUAWEI)","TRAVAUX-HUAWEI",
AI2051="Projet OCM (NOKIA)","TRAVAUX -NOKIA",
AI2051="ACCESS-ISSUE","ACCESS-ISSUE",
AI2051="Projet OCM (ZTE, NOKIA, autres projets)","TRAVAUX OCM",
AI2051="No root CAuse","No root cause",
AI2051="ODU HS","TX ISSUE",
AI2051="IP &amp; VLAN","TX ISSUE",
AI2051="Warehouse HUAWEI","SPARE-ISSUE",
AI2051="SPARE-HS","SPARE-ISSUE",
AI2051="Power Telco","RAN ISSUE",AI2051="no impacts","no impacts"
),"")</f>
        <v>no impacts</v>
      </c>
      <c r="AI2051" s="85" t="s">
        <v>5998</v>
      </c>
      <c r="AJ2051" s="57" t="str" cm="1">
        <f t="array" ref="AJ2051">IFERROR(_xlfn.IFS(
AI2051="MPR ISSUE","ACTIVE",
AI2051="BSS Hardware Issue","ACTIVE",
AI2051="Sites strategiques, MLL, Pylone, etc.","PASSIVE",
AI2051="AKTIVCO DEFAUT GE &amp; POWER Cabinet","PASSIVE",
AI2051="AKTIVCO Coupure ENEO &amp; Baisse de tension","PASSIVE",
AI2051="Coupure ENEO &amp; Baisse de tension","PASSIVE",
AI2051="Defaut GE &amp; POWER Cabinet","PASSIVE",
AI2051="Sharing","PASSIVE",
AI2051="Sites strategiques &amp; DataCenter","PASSIVE",
AI2051="Exclu","Exclu",
AI2051="SAT","ACTIVE",
AI2051="SPARE-ISSUE","SPARE-ISSUE",
AI2051="Fiber CAmtel","ACTIVE",
AI2051="Fiber AOF","ACTIVE",
AI2051="Projet OCM (HUAWEI)","PLANNED WORKS",
AI2051="Projet OCM (NOKIA)","PLANNED WORKS",
AI2051="ACCESS-ISSUE","ACCESS-ISSUE",
AI2051="Projet OCM (ZTE, NOKIA, autres projets)","PLANNED WORKS",
AI2051="No root CAuse","No root cause",
AI2051="ODU HS","ACTIVE",
AI2051="IP &amp; VLAN","ACTIVE",
AI2051="Warehouse HUAWEI","SPARE-ISSUE",
AI2051="SPARE-HS","SPARE-ISSUE",
AI2051="Power Telco","ACTIVE", AI2051="no impacts","no impacts"
),"")</f>
        <v>no impacts</v>
      </c>
      <c r="AK2051" s="23" t="s">
        <v>5537</v>
      </c>
      <c r="AL2051" s="23" t="str">
        <f t="shared" si="57"/>
        <v>EXN_110</v>
      </c>
      <c r="AN2051" s="9" t="s">
        <v>5537</v>
      </c>
      <c r="AO2051" s="23" t="str">
        <f>_xlfn.XLOOKUP(B2051,'INCIDENT-05-03-2026'!E:E,'INCIDENT-05-03-2026'!F:F,"")</f>
        <v/>
      </c>
      <c r="AP2051" s="7" t="s">
        <v>5537</v>
      </c>
      <c r="AQ2051" s="6"/>
      <c r="AR2051" s="7"/>
      <c r="AS2051" s="3" t="str">
        <f>_xlfn.XLOOKUP(B2051,'[3]tt num | region | site id'!$C:$C,'[3]tt num | region | site id'!$Q:$Q,"")</f>
        <v/>
      </c>
      <c r="AT2051" s="24" t="str">
        <f>_xlfn.XLOOKUP(B2051,'[4]Cells Huawei 03052026 12h'!$B:$B,'[4]Cells Huawei 03052026 12h'!$T:$T,"")</f>
        <v/>
      </c>
      <c r="AU2051" s="24" t="str">
        <f>_xlfn.XLOOKUP(B2051,'[5]cells down 02052026 8h50'!$B:$B,'[5]cells down 02052026 8h50'!$R:$R,"")</f>
        <v/>
      </c>
      <c r="AV2051" s="24" t="str">
        <f>_xlfn.XLOOKUP(B2051,'[5]cells down 02052026 13h50'!$B:$B,'[5]cells down 02052026 13h50'!$R:$R,"")</f>
        <v/>
      </c>
      <c r="AW2051" s="24" t="str">
        <f>_xlfn.XLOOKUP(B2051,'[5]cells down 02052026 13h50'!$B:$B,'[5]cells down 02052026 13h50'!$R:$R,"")</f>
        <v/>
      </c>
      <c r="AX2051" s="24" t="str">
        <f>_xlfn.XLOOKUP(B2051,'[6]cell downs 03052026 8h40 '!$B:$B,'[6]cell downs 03052026 8h40 '!$R:$R,"")</f>
        <v/>
      </c>
      <c r="AY2051" s="24" t="str">
        <f>_xlfn.XLOOKUP(B2051,'[7]ALL SITES DOWN'!$D:$D,'[7]ALL SITES DOWN'!$J:$J,"")</f>
        <v/>
      </c>
      <c r="AZ2051" s="24" t="str">
        <f>_xlfn.XLOOKUP(B2051,'[8]ALL SITES DOWN'!$D:$D,'[8]ALL SITES DOWN'!$J:$J,"")</f>
        <v/>
      </c>
      <c r="BA2051" s="9" t="str">
        <f>_xlfn.XLOOKUP(B2051,[9]sheet1!$AC:$AC,[9]sheet1!$AF:$AF,"")</f>
        <v/>
      </c>
      <c r="BB2051" s="14" t="s">
        <v>5537</v>
      </c>
      <c r="BC2051" s="14" t="s">
        <v>5537</v>
      </c>
      <c r="BD2051" s="14" t="str">
        <f>_xlfn.XLOOKUP(B2051,'[10]cell downs 18042026 17h'!$B:$B,'[10]cell downs 18042026 17h'!$B:$B,"")</f>
        <v/>
      </c>
      <c r="BE2051" s="14" t="str">
        <f>_xlfn.XLOOKUP(B2051,'[11]Cells Huawei 19042026 15h'!$B:$B,'[11]Cells Huawei 19042026 15h'!$B:$B,"")</f>
        <v/>
      </c>
      <c r="BF2051" s="9" t="str">
        <f>_xlfn.XLOOKUP(B2051,'[12]cells down 19042026 9H40'!$B:$B,'[12]cells down 19042026 9H40'!$B:$B,"")</f>
        <v/>
      </c>
      <c r="BG2051" s="9" t="s">
        <v>3112</v>
      </c>
      <c r="BH2051" s="9" t="s">
        <v>12</v>
      </c>
    </row>
    <row r="2052" spans="1:60" s="9" customFormat="1" x14ac:dyDescent="0.3">
      <c r="A2052" s="3" t="s">
        <v>3210</v>
      </c>
      <c r="B2052" s="31" t="s">
        <v>3211</v>
      </c>
      <c r="C2052" s="3" t="str">
        <f>_xlfn.XLOOKUP(B2052,'[1]daily break down'!$D:$D,'[1]daily break down'!$E:$E,"")</f>
        <v>Douala</v>
      </c>
      <c r="D2052" s="1"/>
      <c r="E2052" s="3" t="e">
        <v>#N/A</v>
      </c>
      <c r="F2052" s="3" t="s">
        <v>31</v>
      </c>
      <c r="G2052" s="3" t="s">
        <v>32</v>
      </c>
      <c r="H2052" s="42" t="str">
        <f>_xlfn.XLOOKUP(B2052,[2]CALCULATION!$B:$B,[2]CALCULATION!$H:$H,"")</f>
        <v>ZTE</v>
      </c>
      <c r="I2052" s="34">
        <v>0</v>
      </c>
      <c r="J2052" s="34">
        <v>0</v>
      </c>
      <c r="K2052" s="34">
        <v>0</v>
      </c>
      <c r="L2052" s="34">
        <v>0</v>
      </c>
      <c r="M2052" s="34">
        <v>0</v>
      </c>
      <c r="N2052" s="34">
        <v>0</v>
      </c>
      <c r="O2052" s="34">
        <v>0</v>
      </c>
      <c r="P2052" s="34">
        <v>0</v>
      </c>
      <c r="Q2052" s="34">
        <v>0</v>
      </c>
      <c r="R2052" s="34">
        <v>0</v>
      </c>
      <c r="S2052" s="35">
        <v>0</v>
      </c>
      <c r="T2052" s="35">
        <v>0</v>
      </c>
      <c r="U2052" s="35">
        <v>0</v>
      </c>
      <c r="V2052" s="35">
        <v>0</v>
      </c>
      <c r="W2052" s="35">
        <v>0</v>
      </c>
      <c r="X2052" s="35">
        <v>0</v>
      </c>
      <c r="Y2052" s="35">
        <v>0</v>
      </c>
      <c r="Z2052" s="35">
        <v>0</v>
      </c>
      <c r="AA2052" s="35">
        <v>0</v>
      </c>
      <c r="AB2052" s="35">
        <v>0</v>
      </c>
      <c r="AC2052" s="35">
        <v>0</v>
      </c>
      <c r="AD2052" s="35">
        <v>0</v>
      </c>
      <c r="AE2052" s="58" t="s">
        <v>5560</v>
      </c>
      <c r="AF2052" s="58"/>
      <c r="AG2052" s="57" t="str" cm="1">
        <f t="array" ref="AG2052">IFERROR(_xlfn.IFS(
AI2052="MPR ISSUE","PDH",
AI2052="BSS Hardware Issue","BSS",
AI2052="Sites strategiques, MLL, Pylone, etc.","ENVTECH",
AI2052="AKTIVCO DEFAUT GE &amp; POWER Cabinet","AKTIVCO",
AI2052="AKTIVCO Coupure ENEO &amp; Baisse de tension","AKTIVCO GRID ONLY",
AI2052="Coupure ENEO &amp; Baisse de tension","IHS GRID ONLY",
AI2052="Defaut GE &amp; POWER Cabinet","IHS",
AI2052="Sharing","Partners",
AI2052="Sites strategiques &amp; DataCenter","SST &amp; DC",
AI2052="Exclu","Exclu",
AI2052="SAT","SAT",
AI2052="SPARE-ISSUE","SPARE-ISSUE",
AI2052="Fiber CAmtel","TRANS_FO_CAMTEL",
AI2052="Fiber AOF","Fiber AOF",
AI2052="Projet OCM (HUAWEI)","TRAVAUX-HUAWEI",
AI2052="Projet OCM (NOKIA)","TRAVAUX-NOKIA",
AI2052="ACCESS-ISSUE","ACCESS-ISSUE",
AI2052="Projet OCM (ZTE, NOKIA, autres projets)","TRAVAUX OCM",
AI2052="No root CAuse","No root cause",
AI2052="ODU HS","PDH",
AI2052="IP &amp; VLAN","PDH",
AI2052="Warehouse HUAWEI","SPARE-ISSUE",
AI2052="SPARE-HS","SPARE-ISSUE",
AI2052="Power Telco","BSS",AI2052="no impacts","no impacts"
),"")</f>
        <v>no impacts</v>
      </c>
      <c r="AH2052" s="57" t="str" cm="1">
        <f t="array" ref="AH2052">IFERROR(_xlfn.IFS(
AI2052="MPR ISSUE","TX ISSUE",
AI2052="BSS Hardware Issue","RAN ISSUE",
AI2052="Sites strategiques, MLL, Pylone, etc.","ENVTECH",
AI2052="AKTIVCO DEFAUT GE &amp; POWER Cabinet","POWER ISSUE",
AI2052="AKTIVCO Coupure ENEO &amp; Baisse de tension","POWER ISSUE",
AI2052="Coupure ENEO &amp; Baisse de tension","POWER ISSUE",
AI2052="Defaut GE &amp; POWER Cabinet","POWER ISSUE",
AI2052="Sharing","POWER ISSUE",
AI2052="Sites strategiques &amp; DataCenter","POWER ISSUE",
AI2052="Exclu","Exclu",
AI2052="SAT","TX ISSUE",
AI2052="SPARE-ISSUE","SPARE-ISSUE",
AI2052="Fiber CAmtel","TX ISSUE",
AI2052="Fiber AOF","TX ISSUE",
AI2052="Projet OCM (HUAWEI)","TRAVAUX-HUAWEI",
AI2052="Projet OCM (NOKIA)","TRAVAUX -NOKIA",
AI2052="ACCESS-ISSUE","ACCESS-ISSUE",
AI2052="Projet OCM (ZTE, NOKIA, autres projets)","TRAVAUX OCM",
AI2052="No root CAuse","No root cause",
AI2052="ODU HS","TX ISSUE",
AI2052="IP &amp; VLAN","TX ISSUE",
AI2052="Warehouse HUAWEI","SPARE-ISSUE",
AI2052="SPARE-HS","SPARE-ISSUE",
AI2052="Power Telco","RAN ISSUE",AI2052="no impacts","no impacts"
),"")</f>
        <v>no impacts</v>
      </c>
      <c r="AI2052" s="85" t="s">
        <v>5998</v>
      </c>
      <c r="AJ2052" s="57" t="str" cm="1">
        <f t="array" ref="AJ2052">IFERROR(_xlfn.IFS(
AI2052="MPR ISSUE","ACTIVE",
AI2052="BSS Hardware Issue","ACTIVE",
AI2052="Sites strategiques, MLL, Pylone, etc.","PASSIVE",
AI2052="AKTIVCO DEFAUT GE &amp; POWER Cabinet","PASSIVE",
AI2052="AKTIVCO Coupure ENEO &amp; Baisse de tension","PASSIVE",
AI2052="Coupure ENEO &amp; Baisse de tension","PASSIVE",
AI2052="Defaut GE &amp; POWER Cabinet","PASSIVE",
AI2052="Sharing","PASSIVE",
AI2052="Sites strategiques &amp; DataCenter","PASSIVE",
AI2052="Exclu","Exclu",
AI2052="SAT","ACTIVE",
AI2052="SPARE-ISSUE","SPARE-ISSUE",
AI2052="Fiber CAmtel","ACTIVE",
AI2052="Fiber AOF","ACTIVE",
AI2052="Projet OCM (HUAWEI)","PLANNED WORKS",
AI2052="Projet OCM (NOKIA)","PLANNED WORKS",
AI2052="ACCESS-ISSUE","ACCESS-ISSUE",
AI2052="Projet OCM (ZTE, NOKIA, autres projets)","PLANNED WORKS",
AI2052="No root CAuse","No root cause",
AI2052="ODU HS","ACTIVE",
AI2052="IP &amp; VLAN","ACTIVE",
AI2052="Warehouse HUAWEI","SPARE-ISSUE",
AI2052="SPARE-HS","SPARE-ISSUE",
AI2052="Power Telco","ACTIVE", AI2052="no impacts","no impacts"
),"")</f>
        <v>no impacts</v>
      </c>
      <c r="AK2052" s="23" t="s">
        <v>5537</v>
      </c>
      <c r="AL2052" s="23" t="str">
        <f t="shared" si="57"/>
        <v>LIT_863</v>
      </c>
      <c r="AN2052" s="9" t="s">
        <v>5537</v>
      </c>
      <c r="AO2052" s="23" t="str">
        <f>_xlfn.XLOOKUP(B2052,'INCIDENT-05-03-2026'!E:E,'INCIDENT-05-03-2026'!F:F,"")</f>
        <v/>
      </c>
      <c r="AP2052" s="7" t="s">
        <v>5537</v>
      </c>
      <c r="AQ2052" s="6"/>
      <c r="AR2052" s="7"/>
      <c r="AS2052" s="3" t="str">
        <f>_xlfn.XLOOKUP(B2052,'[3]tt num | region | site id'!$C:$C,'[3]tt num | region | site id'!$Q:$Q,"")</f>
        <v/>
      </c>
      <c r="AT2052" s="24" t="str">
        <f>_xlfn.XLOOKUP(B2052,'[4]Cells Huawei 03052026 12h'!$B:$B,'[4]Cells Huawei 03052026 12h'!$T:$T,"")</f>
        <v/>
      </c>
      <c r="AU2052" s="24" t="str">
        <f>_xlfn.XLOOKUP(B2052,'[5]cells down 02052026 8h50'!$B:$B,'[5]cells down 02052026 8h50'!$R:$R,"")</f>
        <v/>
      </c>
      <c r="AV2052" s="24" t="str">
        <f>_xlfn.XLOOKUP(B2052,'[5]cells down 02052026 13h50'!$B:$B,'[5]cells down 02052026 13h50'!$R:$R,"")</f>
        <v/>
      </c>
      <c r="AW2052" s="24" t="str">
        <f>_xlfn.XLOOKUP(B2052,'[5]cells down 02052026 13h50'!$B:$B,'[5]cells down 02052026 13h50'!$R:$R,"")</f>
        <v/>
      </c>
      <c r="AX2052" s="24" t="str">
        <f>_xlfn.XLOOKUP(B2052,'[6]cell downs 03052026 8h40 '!$B:$B,'[6]cell downs 03052026 8h40 '!$R:$R,"")</f>
        <v/>
      </c>
      <c r="AY2052" s="24" t="str">
        <f>_xlfn.XLOOKUP(B2052,'[7]ALL SITES DOWN'!$D:$D,'[7]ALL SITES DOWN'!$J:$J,"")</f>
        <v/>
      </c>
      <c r="AZ2052" s="24" t="str">
        <f>_xlfn.XLOOKUP(B2052,'[8]ALL SITES DOWN'!$D:$D,'[8]ALL SITES DOWN'!$J:$J,"")</f>
        <v/>
      </c>
      <c r="BA2052" s="9" t="str">
        <f>_xlfn.XLOOKUP(B2052,[9]sheet1!$AC:$AC,[9]sheet1!$AF:$AF,"")</f>
        <v/>
      </c>
      <c r="BB2052" s="14" t="s">
        <v>5537</v>
      </c>
      <c r="BC2052" s="14" t="s">
        <v>5537</v>
      </c>
      <c r="BD2052" s="14" t="str">
        <f>_xlfn.XLOOKUP(B2052,'[10]cell downs 18042026 17h'!$B:$B,'[10]cell downs 18042026 17h'!$B:$B,"")</f>
        <v/>
      </c>
      <c r="BE2052" s="14" t="str">
        <f>_xlfn.XLOOKUP(B2052,'[11]Cells Huawei 19042026 15h'!$B:$B,'[11]Cells Huawei 19042026 15h'!$B:$B,"")</f>
        <v/>
      </c>
      <c r="BF2052" s="9" t="str">
        <f>_xlfn.XLOOKUP(B2052,'[12]cells down 19042026 9H40'!$B:$B,'[12]cells down 19042026 9H40'!$B:$B,"")</f>
        <v/>
      </c>
      <c r="BG2052" s="9" t="s">
        <v>5537</v>
      </c>
      <c r="BH2052" s="9" t="s">
        <v>12</v>
      </c>
    </row>
    <row r="2053" spans="1:60" s="9" customFormat="1" x14ac:dyDescent="0.3">
      <c r="A2053" s="1" t="s">
        <v>3723</v>
      </c>
      <c r="B2053" s="8" t="s">
        <v>3724</v>
      </c>
      <c r="C2053" s="3" t="str">
        <f>_xlfn.XLOOKUP(B2053,'[1]daily break down'!$D:$D,'[1]daily break down'!$E:$E,"")</f>
        <v>EXTREME-NORD</v>
      </c>
      <c r="D2053" s="1" t="s">
        <v>11</v>
      </c>
      <c r="E2053" s="1" t="s">
        <v>154</v>
      </c>
      <c r="F2053" s="3" t="s">
        <v>55</v>
      </c>
      <c r="G2053" s="1" t="s">
        <v>3725</v>
      </c>
      <c r="H2053" s="40" t="str">
        <f>_xlfn.XLOOKUP(B2053,[2]CALCULATION!$B:$B,[2]CALCULATION!$H:$H,"")</f>
        <v>HUAWEI</v>
      </c>
      <c r="I2053" s="34">
        <v>0</v>
      </c>
      <c r="J2053" s="34">
        <v>0</v>
      </c>
      <c r="K2053" s="34">
        <v>0</v>
      </c>
      <c r="L2053" s="34">
        <v>0</v>
      </c>
      <c r="M2053" s="34">
        <v>0</v>
      </c>
      <c r="N2053" s="34">
        <v>0</v>
      </c>
      <c r="O2053" s="34">
        <v>0</v>
      </c>
      <c r="P2053" s="34">
        <v>0</v>
      </c>
      <c r="Q2053" s="34">
        <v>0</v>
      </c>
      <c r="R2053" s="34">
        <v>0</v>
      </c>
      <c r="S2053" s="35">
        <v>0</v>
      </c>
      <c r="T2053" s="35">
        <v>0</v>
      </c>
      <c r="U2053" s="35">
        <v>0</v>
      </c>
      <c r="V2053" s="35">
        <v>4.0128926214140796E-3</v>
      </c>
      <c r="W2053" s="35">
        <v>0</v>
      </c>
      <c r="X2053" s="35">
        <v>0</v>
      </c>
      <c r="Y2053" s="35">
        <v>0</v>
      </c>
      <c r="Z2053" s="35">
        <v>0</v>
      </c>
      <c r="AA2053" s="35">
        <v>0</v>
      </c>
      <c r="AB2053" s="35">
        <v>0</v>
      </c>
      <c r="AC2053" s="35">
        <v>0</v>
      </c>
      <c r="AD2053" s="35">
        <v>0</v>
      </c>
      <c r="AE2053" s="58" t="s">
        <v>5603</v>
      </c>
      <c r="AF2053" s="58"/>
      <c r="AG2053" s="57" t="str" cm="1">
        <f t="array" ref="AG2053">IFERROR(_xlfn.IFS(
AI2053="MPR ISSUE","PDH",
AI2053="BSS Hardware Issue","BSS",
AI2053="Sites strategiques, MLL, Pylone, etc.","ENVTECH",
AI2053="AKTIVCO DEFAUT GE &amp; POWER Cabinet","AKTIVCO",
AI2053="AKTIVCO Coupure ENEO &amp; Baisse de tension","AKTIVCO GRID ONLY",
AI2053="Coupure ENEO &amp; Baisse de tension","IHS GRID ONLY",
AI2053="Defaut GE &amp; POWER Cabinet","IHS",
AI2053="Sharing","Partners",
AI2053="Sites strategiques &amp; DataCenter","SST &amp; DC",
AI2053="Exclu","Exclu",
AI2053="SAT","SAT",
AI2053="SPARE-ISSUE","SPARE-ISSUE",
AI2053="Fiber CAmtel","TRANS_FO_CAMTEL",
AI2053="Fiber AOF","Fiber AOF",
AI2053="Projet OCM (HUAWEI)","TRAVAUX-HUAWEI",
AI2053="Projet OCM (NOKIA)","TRAVAUX-NOKIA",
AI2053="ACCESS-ISSUE","ACCESS-ISSUE",
AI2053="Projet OCM (ZTE, NOKIA, autres projets)","TRAVAUX OCM",
AI2053="No root CAuse","No root cause",
AI2053="ODU HS","PDH",
AI2053="IP &amp; VLAN","PDH",
AI2053="Warehouse HUAWEI","SPARE-ISSUE",
AI2053="SPARE-HS","SPARE-ISSUE",
AI2053="Power Telco","BSS",AI2053="no impacts","no impacts"
),"")</f>
        <v>no impacts</v>
      </c>
      <c r="AH2053" s="57" t="str" cm="1">
        <f t="array" ref="AH2053">IFERROR(_xlfn.IFS(
AI2053="MPR ISSUE","TX ISSUE",
AI2053="BSS Hardware Issue","RAN ISSUE",
AI2053="Sites strategiques, MLL, Pylone, etc.","ENVTECH",
AI2053="AKTIVCO DEFAUT GE &amp; POWER Cabinet","POWER ISSUE",
AI2053="AKTIVCO Coupure ENEO &amp; Baisse de tension","POWER ISSUE",
AI2053="Coupure ENEO &amp; Baisse de tension","POWER ISSUE",
AI2053="Defaut GE &amp; POWER Cabinet","POWER ISSUE",
AI2053="Sharing","POWER ISSUE",
AI2053="Sites strategiques &amp; DataCenter","POWER ISSUE",
AI2053="Exclu","Exclu",
AI2053="SAT","TX ISSUE",
AI2053="SPARE-ISSUE","SPARE-ISSUE",
AI2053="Fiber CAmtel","TX ISSUE",
AI2053="Fiber AOF","TX ISSUE",
AI2053="Projet OCM (HUAWEI)","TRAVAUX-HUAWEI",
AI2053="Projet OCM (NOKIA)","TRAVAUX -NOKIA",
AI2053="ACCESS-ISSUE","ACCESS-ISSUE",
AI2053="Projet OCM (ZTE, NOKIA, autres projets)","TRAVAUX OCM",
AI2053="No root CAuse","No root cause",
AI2053="ODU HS","TX ISSUE",
AI2053="IP &amp; VLAN","TX ISSUE",
AI2053="Warehouse HUAWEI","SPARE-ISSUE",
AI2053="SPARE-HS","SPARE-ISSUE",
AI2053="Power Telco","RAN ISSUE",AI2053="no impacts","no impacts"
),"")</f>
        <v>no impacts</v>
      </c>
      <c r="AI2053" s="85" t="s">
        <v>5998</v>
      </c>
      <c r="AJ2053" s="57" t="str" cm="1">
        <f t="array" ref="AJ2053">IFERROR(_xlfn.IFS(
AI2053="MPR ISSUE","ACTIVE",
AI2053="BSS Hardware Issue","ACTIVE",
AI2053="Sites strategiques, MLL, Pylone, etc.","PASSIVE",
AI2053="AKTIVCO DEFAUT GE &amp; POWER Cabinet","PASSIVE",
AI2053="AKTIVCO Coupure ENEO &amp; Baisse de tension","PASSIVE",
AI2053="Coupure ENEO &amp; Baisse de tension","PASSIVE",
AI2053="Defaut GE &amp; POWER Cabinet","PASSIVE",
AI2053="Sharing","PASSIVE",
AI2053="Sites strategiques &amp; DataCenter","PASSIVE",
AI2053="Exclu","Exclu",
AI2053="SAT","ACTIVE",
AI2053="SPARE-ISSUE","SPARE-ISSUE",
AI2053="Fiber CAmtel","ACTIVE",
AI2053="Fiber AOF","ACTIVE",
AI2053="Projet OCM (HUAWEI)","PLANNED WORKS",
AI2053="Projet OCM (NOKIA)","PLANNED WORKS",
AI2053="ACCESS-ISSUE","ACCESS-ISSUE",
AI2053="Projet OCM (ZTE, NOKIA, autres projets)","PLANNED WORKS",
AI2053="No root CAuse","No root cause",
AI2053="ODU HS","ACTIVE",
AI2053="IP &amp; VLAN","ACTIVE",
AI2053="Warehouse HUAWEI","SPARE-ISSUE",
AI2053="SPARE-HS","SPARE-ISSUE",
AI2053="Power Telco","ACTIVE", AI2053="no impacts","no impacts"
),"")</f>
        <v>no impacts</v>
      </c>
      <c r="AK2053" s="23" t="s">
        <v>5537</v>
      </c>
      <c r="AL2053" s="23" t="str">
        <f t="shared" si="57"/>
        <v>EXN_126</v>
      </c>
      <c r="AN2053" s="9" t="s">
        <v>5537</v>
      </c>
      <c r="AO2053" s="23" t="str">
        <f>_xlfn.XLOOKUP(B2053,'INCIDENT-05-03-2026'!E:E,'INCIDENT-05-03-2026'!F:F,"")</f>
        <v/>
      </c>
      <c r="AP2053" s="7" t="s">
        <v>5537</v>
      </c>
      <c r="AQ2053" s="6"/>
      <c r="AR2053" s="7"/>
      <c r="AS2053" s="3" t="str">
        <f>_xlfn.XLOOKUP(B2053,'[3]tt num | region | site id'!$C:$C,'[3]tt num | region | site id'!$Q:$Q,"")</f>
        <v/>
      </c>
      <c r="AT2053" s="24" t="str">
        <f>_xlfn.XLOOKUP(B2053,'[4]Cells Huawei 03052026 12h'!$B:$B,'[4]Cells Huawei 03052026 12h'!$T:$T,"")</f>
        <v/>
      </c>
      <c r="AU2053" s="24" t="str">
        <f>_xlfn.XLOOKUP(B2053,'[5]cells down 02052026 8h50'!$B:$B,'[5]cells down 02052026 8h50'!$R:$R,"")</f>
        <v/>
      </c>
      <c r="AV2053" s="24" t="str">
        <f>_xlfn.XLOOKUP(B2053,'[5]cells down 02052026 13h50'!$B:$B,'[5]cells down 02052026 13h50'!$R:$R,"")</f>
        <v/>
      </c>
      <c r="AW2053" s="24" t="str">
        <f>_xlfn.XLOOKUP(B2053,'[5]cells down 02052026 13h50'!$B:$B,'[5]cells down 02052026 13h50'!$R:$R,"")</f>
        <v/>
      </c>
      <c r="AX2053" s="24" t="str">
        <f>_xlfn.XLOOKUP(B2053,'[6]cell downs 03052026 8h40 '!$B:$B,'[6]cell downs 03052026 8h40 '!$R:$R,"")</f>
        <v/>
      </c>
      <c r="AY2053" s="24" t="str">
        <f>_xlfn.XLOOKUP(B2053,'[7]ALL SITES DOWN'!$D:$D,'[7]ALL SITES DOWN'!$J:$J,"")</f>
        <v/>
      </c>
      <c r="AZ2053" s="24" t="str">
        <f>_xlfn.XLOOKUP(B2053,'[8]ALL SITES DOWN'!$D:$D,'[8]ALL SITES DOWN'!$J:$J,"")</f>
        <v/>
      </c>
      <c r="BA2053" s="9" t="str">
        <f>_xlfn.XLOOKUP(B2053,[9]sheet1!$AC:$AC,[9]sheet1!$AF:$AF,"")</f>
        <v/>
      </c>
      <c r="BB2053" s="14" t="s">
        <v>5537</v>
      </c>
      <c r="BC2053" s="14" t="s">
        <v>5537</v>
      </c>
      <c r="BD2053" s="14" t="str">
        <f>_xlfn.XLOOKUP(B2053,'[10]cell downs 18042026 17h'!$B:$B,'[10]cell downs 18042026 17h'!$B:$B,"")</f>
        <v/>
      </c>
      <c r="BE2053" s="14" t="str">
        <f>_xlfn.XLOOKUP(B2053,'[11]Cells Huawei 19042026 15h'!$B:$B,'[11]Cells Huawei 19042026 15h'!$B:$B,"")</f>
        <v/>
      </c>
      <c r="BF2053" s="9" t="str">
        <f>_xlfn.XLOOKUP(B2053,'[12]cells down 19042026 9H40'!$B:$B,'[12]cells down 19042026 9H40'!$B:$B,"")</f>
        <v/>
      </c>
      <c r="BG2053" s="9" t="s">
        <v>3724</v>
      </c>
      <c r="BH2053" s="9" t="s">
        <v>5581</v>
      </c>
    </row>
    <row r="2054" spans="1:60" s="9" customFormat="1" x14ac:dyDescent="0.3">
      <c r="A2054" s="1" t="s">
        <v>282</v>
      </c>
      <c r="B2054" s="8" t="s">
        <v>283</v>
      </c>
      <c r="C2054" s="3" t="str">
        <f>_xlfn.XLOOKUP(B2054,'[1]daily break down'!$D:$D,'[1]daily break down'!$E:$E,"")</f>
        <v>Douala</v>
      </c>
      <c r="D2054" s="1" t="s">
        <v>11</v>
      </c>
      <c r="E2054" s="1" t="s">
        <v>12</v>
      </c>
      <c r="F2054" s="3" t="s">
        <v>31</v>
      </c>
      <c r="G2054" s="1" t="s">
        <v>32</v>
      </c>
      <c r="H2054" s="42" t="str">
        <f>_xlfn.XLOOKUP(B2054,[2]CALCULATION!$B:$B,[2]CALCULATION!$H:$H,"")</f>
        <v>ZTE</v>
      </c>
      <c r="I2054" s="34">
        <v>0</v>
      </c>
      <c r="J2054" s="34">
        <v>0</v>
      </c>
      <c r="K2054" s="34">
        <v>0</v>
      </c>
      <c r="L2054" s="34">
        <v>0</v>
      </c>
      <c r="M2054" s="34">
        <v>0</v>
      </c>
      <c r="N2054" s="34">
        <v>0</v>
      </c>
      <c r="O2054" s="34">
        <v>0</v>
      </c>
      <c r="P2054" s="34">
        <v>0</v>
      </c>
      <c r="Q2054" s="34">
        <v>0</v>
      </c>
      <c r="R2054" s="34">
        <v>0</v>
      </c>
      <c r="S2054" s="35">
        <v>0</v>
      </c>
      <c r="T2054" s="35">
        <v>0</v>
      </c>
      <c r="U2054" s="35">
        <v>0</v>
      </c>
      <c r="V2054" s="35">
        <v>0</v>
      </c>
      <c r="W2054" s="35">
        <v>0</v>
      </c>
      <c r="X2054" s="35">
        <v>0</v>
      </c>
      <c r="Y2054" s="35">
        <v>0</v>
      </c>
      <c r="Z2054" s="35">
        <v>0</v>
      </c>
      <c r="AA2054" s="35">
        <v>0</v>
      </c>
      <c r="AB2054" s="35">
        <v>0</v>
      </c>
      <c r="AC2054" s="35">
        <v>0</v>
      </c>
      <c r="AD2054" s="35">
        <v>0</v>
      </c>
      <c r="AE2054" s="58" t="s">
        <v>5560</v>
      </c>
      <c r="AF2054" s="58"/>
      <c r="AG2054" s="57" t="str" cm="1">
        <f t="array" ref="AG2054">IFERROR(_xlfn.IFS(
AI2054="MPR ISSUE","PDH",
AI2054="BSS Hardware Issue","BSS",
AI2054="Sites strategiques, MLL, Pylone, etc.","ENVTECH",
AI2054="AKTIVCO DEFAUT GE &amp; POWER Cabinet","AKTIVCO",
AI2054="AKTIVCO Coupure ENEO &amp; Baisse de tension","AKTIVCO GRID ONLY",
AI2054="Coupure ENEO &amp; Baisse de tension","IHS GRID ONLY",
AI2054="Defaut GE &amp; POWER Cabinet","IHS",
AI2054="Sharing","Partners",
AI2054="Sites strategiques &amp; DataCenter","SST &amp; DC",
AI2054="Exclu","Exclu",
AI2054="SAT","SAT",
AI2054="SPARE-ISSUE","SPARE-ISSUE",
AI2054="Fiber CAmtel","TRANS_FO_CAMTEL",
AI2054="Fiber AOF","Fiber AOF",
AI2054="Projet OCM (HUAWEI)","TRAVAUX-HUAWEI",
AI2054="Projet OCM (NOKIA)","TRAVAUX-NOKIA",
AI2054="ACCESS-ISSUE","ACCESS-ISSUE",
AI2054="Projet OCM (ZTE, NOKIA, autres projets)","TRAVAUX OCM",
AI2054="No root CAuse","No root cause",
AI2054="ODU HS","PDH",
AI2054="IP &amp; VLAN","PDH",
AI2054="Warehouse HUAWEI","SPARE-ISSUE",
AI2054="SPARE-HS","SPARE-ISSUE",
AI2054="Power Telco","BSS",AI2054="no impacts","no impacts"
),"")</f>
        <v>no impacts</v>
      </c>
      <c r="AH2054" s="57" t="str" cm="1">
        <f t="array" ref="AH2054">IFERROR(_xlfn.IFS(
AI2054="MPR ISSUE","TX ISSUE",
AI2054="BSS Hardware Issue","RAN ISSUE",
AI2054="Sites strategiques, MLL, Pylone, etc.","ENVTECH",
AI2054="AKTIVCO DEFAUT GE &amp; POWER Cabinet","POWER ISSUE",
AI2054="AKTIVCO Coupure ENEO &amp; Baisse de tension","POWER ISSUE",
AI2054="Coupure ENEO &amp; Baisse de tension","POWER ISSUE",
AI2054="Defaut GE &amp; POWER Cabinet","POWER ISSUE",
AI2054="Sharing","POWER ISSUE",
AI2054="Sites strategiques &amp; DataCenter","POWER ISSUE",
AI2054="Exclu","Exclu",
AI2054="SAT","TX ISSUE",
AI2054="SPARE-ISSUE","SPARE-ISSUE",
AI2054="Fiber CAmtel","TX ISSUE",
AI2054="Fiber AOF","TX ISSUE",
AI2054="Projet OCM (HUAWEI)","TRAVAUX-HUAWEI",
AI2054="Projet OCM (NOKIA)","TRAVAUX -NOKIA",
AI2054="ACCESS-ISSUE","ACCESS-ISSUE",
AI2054="Projet OCM (ZTE, NOKIA, autres projets)","TRAVAUX OCM",
AI2054="No root CAuse","No root cause",
AI2054="ODU HS","TX ISSUE",
AI2054="IP &amp; VLAN","TX ISSUE",
AI2054="Warehouse HUAWEI","SPARE-ISSUE",
AI2054="SPARE-HS","SPARE-ISSUE",
AI2054="Power Telco","RAN ISSUE",AI2054="no impacts","no impacts"
),"")</f>
        <v>no impacts</v>
      </c>
      <c r="AI2054" s="85" t="s">
        <v>5998</v>
      </c>
      <c r="AJ2054" s="57" t="str" cm="1">
        <f t="array" ref="AJ2054">IFERROR(_xlfn.IFS(
AI2054="MPR ISSUE","ACTIVE",
AI2054="BSS Hardware Issue","ACTIVE",
AI2054="Sites strategiques, MLL, Pylone, etc.","PASSIVE",
AI2054="AKTIVCO DEFAUT GE &amp; POWER Cabinet","PASSIVE",
AI2054="AKTIVCO Coupure ENEO &amp; Baisse de tension","PASSIVE",
AI2054="Coupure ENEO &amp; Baisse de tension","PASSIVE",
AI2054="Defaut GE &amp; POWER Cabinet","PASSIVE",
AI2054="Sharing","PASSIVE",
AI2054="Sites strategiques &amp; DataCenter","PASSIVE",
AI2054="Exclu","Exclu",
AI2054="SAT","ACTIVE",
AI2054="SPARE-ISSUE","SPARE-ISSUE",
AI2054="Fiber CAmtel","ACTIVE",
AI2054="Fiber AOF","ACTIVE",
AI2054="Projet OCM (HUAWEI)","PLANNED WORKS",
AI2054="Projet OCM (NOKIA)","PLANNED WORKS",
AI2054="ACCESS-ISSUE","ACCESS-ISSUE",
AI2054="Projet OCM (ZTE, NOKIA, autres projets)","PLANNED WORKS",
AI2054="No root CAuse","No root cause",
AI2054="ODU HS","ACTIVE",
AI2054="IP &amp; VLAN","ACTIVE",
AI2054="Warehouse HUAWEI","SPARE-ISSUE",
AI2054="SPARE-HS","SPARE-ISSUE",
AI2054="Power Telco","ACTIVE", AI2054="no impacts","no impacts"
),"")</f>
        <v>no impacts</v>
      </c>
      <c r="AK2054" s="23" t="s">
        <v>5537</v>
      </c>
      <c r="AL2054" s="23" t="str">
        <f t="shared" si="57"/>
        <v>LIT_085</v>
      </c>
      <c r="AN2054" s="9" t="s">
        <v>5537</v>
      </c>
      <c r="AO2054" s="23" t="str">
        <f>_xlfn.XLOOKUP(B2054,'INCIDENT-05-03-2026'!E:E,'INCIDENT-05-03-2026'!F:F,"")</f>
        <v/>
      </c>
      <c r="AP2054" s="7" t="s">
        <v>5537</v>
      </c>
      <c r="AQ2054" s="6"/>
      <c r="AR2054" s="7"/>
      <c r="AS2054" s="3" t="str">
        <f>_xlfn.XLOOKUP(B2054,'[3]tt num | region | site id'!$C:$C,'[3]tt num | region | site id'!$Q:$Q,"")</f>
        <v/>
      </c>
      <c r="AT2054" s="24" t="str">
        <f>_xlfn.XLOOKUP(B2054,'[4]Cells Huawei 03052026 12h'!$B:$B,'[4]Cells Huawei 03052026 12h'!$T:$T,"")</f>
        <v/>
      </c>
      <c r="AU2054" s="24" t="str">
        <f>_xlfn.XLOOKUP(B2054,'[5]cells down 02052026 8h50'!$B:$B,'[5]cells down 02052026 8h50'!$R:$R,"")</f>
        <v/>
      </c>
      <c r="AV2054" s="24" t="str">
        <f>_xlfn.XLOOKUP(B2054,'[5]cells down 02052026 13h50'!$B:$B,'[5]cells down 02052026 13h50'!$R:$R,"")</f>
        <v/>
      </c>
      <c r="AW2054" s="24" t="str">
        <f>_xlfn.XLOOKUP(B2054,'[5]cells down 02052026 13h50'!$B:$B,'[5]cells down 02052026 13h50'!$R:$R,"")</f>
        <v/>
      </c>
      <c r="AX2054" s="24" t="str">
        <f>_xlfn.XLOOKUP(B2054,'[6]cell downs 03052026 8h40 '!$B:$B,'[6]cell downs 03052026 8h40 '!$R:$R,"")</f>
        <v/>
      </c>
      <c r="AY2054" s="24" t="str">
        <f>_xlfn.XLOOKUP(B2054,'[7]ALL SITES DOWN'!$D:$D,'[7]ALL SITES DOWN'!$J:$J,"")</f>
        <v/>
      </c>
      <c r="AZ2054" s="24" t="str">
        <f>_xlfn.XLOOKUP(B2054,'[8]ALL SITES DOWN'!$D:$D,'[8]ALL SITES DOWN'!$J:$J,"")</f>
        <v/>
      </c>
      <c r="BA2054" s="9" t="str">
        <f>_xlfn.XLOOKUP(B2054,[9]sheet1!$AC:$AC,[9]sheet1!$AF:$AF,"")</f>
        <v/>
      </c>
      <c r="BB2054" s="14" t="s">
        <v>5537</v>
      </c>
      <c r="BC2054" s="14" t="s">
        <v>5537</v>
      </c>
      <c r="BD2054" s="14" t="str">
        <f>_xlfn.XLOOKUP(B2054,'[10]cell downs 18042026 17h'!$B:$B,'[10]cell downs 18042026 17h'!$B:$B,"")</f>
        <v/>
      </c>
      <c r="BE2054" s="14" t="str">
        <f>_xlfn.XLOOKUP(B2054,'[11]Cells Huawei 19042026 15h'!$B:$B,'[11]Cells Huawei 19042026 15h'!$B:$B,"")</f>
        <v/>
      </c>
      <c r="BF2054" s="9" t="str">
        <f>_xlfn.XLOOKUP(B2054,'[12]cells down 19042026 9H40'!$B:$B,'[12]cells down 19042026 9H40'!$B:$B,"")</f>
        <v/>
      </c>
      <c r="BG2054" s="9" t="s">
        <v>283</v>
      </c>
      <c r="BH2054" s="9" t="s">
        <v>5581</v>
      </c>
    </row>
    <row r="2055" spans="1:60" s="9" customFormat="1" x14ac:dyDescent="0.3">
      <c r="A2055" s="1" t="s">
        <v>2613</v>
      </c>
      <c r="B2055" s="8" t="s">
        <v>2614</v>
      </c>
      <c r="C2055" s="3" t="str">
        <f>_xlfn.XLOOKUP(B2055,'[1]daily break down'!$D:$D,'[1]daily break down'!$E:$E,"")</f>
        <v>Douala</v>
      </c>
      <c r="D2055" s="1" t="s">
        <v>21</v>
      </c>
      <c r="E2055" s="1" t="s">
        <v>12</v>
      </c>
      <c r="F2055" s="3" t="s">
        <v>31</v>
      </c>
      <c r="G2055" s="1" t="s">
        <v>32</v>
      </c>
      <c r="H2055" s="42" t="str">
        <f>_xlfn.XLOOKUP(B2055,[2]CALCULATION!$B:$B,[2]CALCULATION!$H:$H,"")</f>
        <v>ZTE</v>
      </c>
      <c r="I2055" s="34">
        <v>0</v>
      </c>
      <c r="J2055" s="34">
        <v>0</v>
      </c>
      <c r="K2055" s="34">
        <v>0</v>
      </c>
      <c r="L2055" s="34">
        <v>0</v>
      </c>
      <c r="M2055" s="34">
        <v>0</v>
      </c>
      <c r="N2055" s="34">
        <v>0</v>
      </c>
      <c r="O2055" s="34">
        <v>0</v>
      </c>
      <c r="P2055" s="34">
        <v>0</v>
      </c>
      <c r="Q2055" s="34">
        <v>0</v>
      </c>
      <c r="R2055" s="34">
        <v>0</v>
      </c>
      <c r="S2055" s="35">
        <v>0</v>
      </c>
      <c r="T2055" s="35">
        <v>0</v>
      </c>
      <c r="U2055" s="35">
        <v>0</v>
      </c>
      <c r="V2055" s="35">
        <v>0</v>
      </c>
      <c r="W2055" s="35">
        <v>0</v>
      </c>
      <c r="X2055" s="35">
        <v>0</v>
      </c>
      <c r="Y2055" s="35">
        <v>0</v>
      </c>
      <c r="Z2055" s="35">
        <v>0</v>
      </c>
      <c r="AA2055" s="35">
        <v>0</v>
      </c>
      <c r="AB2055" s="35">
        <v>0</v>
      </c>
      <c r="AC2055" s="35">
        <v>0</v>
      </c>
      <c r="AD2055" s="35">
        <v>0</v>
      </c>
      <c r="AE2055" s="58" t="s">
        <v>5560</v>
      </c>
      <c r="AF2055" s="58"/>
      <c r="AG2055" s="57" t="str" cm="1">
        <f t="array" ref="AG2055">IFERROR(_xlfn.IFS(
AI2055="MPR ISSUE","PDH",
AI2055="BSS Hardware Issue","BSS",
AI2055="Sites strategiques, MLL, Pylone, etc.","ENVTECH",
AI2055="AKTIVCO DEFAUT GE &amp; POWER Cabinet","AKTIVCO",
AI2055="AKTIVCO Coupure ENEO &amp; Baisse de tension","AKTIVCO GRID ONLY",
AI2055="Coupure ENEO &amp; Baisse de tension","IHS GRID ONLY",
AI2055="Defaut GE &amp; POWER Cabinet","IHS",
AI2055="Sharing","Partners",
AI2055="Sites strategiques &amp; DataCenter","SST &amp; DC",
AI2055="Exclu","Exclu",
AI2055="SAT","SAT",
AI2055="SPARE-ISSUE","SPARE-ISSUE",
AI2055="Fiber CAmtel","TRANS_FO_CAMTEL",
AI2055="Fiber AOF","Fiber AOF",
AI2055="Projet OCM (HUAWEI)","TRAVAUX-HUAWEI",
AI2055="Projet OCM (NOKIA)","TRAVAUX-NOKIA",
AI2055="ACCESS-ISSUE","ACCESS-ISSUE",
AI2055="Projet OCM (ZTE, NOKIA, autres projets)","TRAVAUX OCM",
AI2055="No root CAuse","No root cause",
AI2055="ODU HS","PDH",
AI2055="IP &amp; VLAN","PDH",
AI2055="Warehouse HUAWEI","SPARE-ISSUE",
AI2055="SPARE-HS","SPARE-ISSUE",
AI2055="Power Telco","BSS",AI2055="no impacts","no impacts"
),"")</f>
        <v>no impacts</v>
      </c>
      <c r="AH2055" s="57" t="str" cm="1">
        <f t="array" ref="AH2055">IFERROR(_xlfn.IFS(
AI2055="MPR ISSUE","TX ISSUE",
AI2055="BSS Hardware Issue","RAN ISSUE",
AI2055="Sites strategiques, MLL, Pylone, etc.","ENVTECH",
AI2055="AKTIVCO DEFAUT GE &amp; POWER Cabinet","POWER ISSUE",
AI2055="AKTIVCO Coupure ENEO &amp; Baisse de tension","POWER ISSUE",
AI2055="Coupure ENEO &amp; Baisse de tension","POWER ISSUE",
AI2055="Defaut GE &amp; POWER Cabinet","POWER ISSUE",
AI2055="Sharing","POWER ISSUE",
AI2055="Sites strategiques &amp; DataCenter","POWER ISSUE",
AI2055="Exclu","Exclu",
AI2055="SAT","TX ISSUE",
AI2055="SPARE-ISSUE","SPARE-ISSUE",
AI2055="Fiber CAmtel","TX ISSUE",
AI2055="Fiber AOF","TX ISSUE",
AI2055="Projet OCM (HUAWEI)","TRAVAUX-HUAWEI",
AI2055="Projet OCM (NOKIA)","TRAVAUX -NOKIA",
AI2055="ACCESS-ISSUE","ACCESS-ISSUE",
AI2055="Projet OCM (ZTE, NOKIA, autres projets)","TRAVAUX OCM",
AI2055="No root CAuse","No root cause",
AI2055="ODU HS","TX ISSUE",
AI2055="IP &amp; VLAN","TX ISSUE",
AI2055="Warehouse HUAWEI","SPARE-ISSUE",
AI2055="SPARE-HS","SPARE-ISSUE",
AI2055="Power Telco","RAN ISSUE",AI2055="no impacts","no impacts"
),"")</f>
        <v>no impacts</v>
      </c>
      <c r="AI2055" s="85" t="s">
        <v>5998</v>
      </c>
      <c r="AJ2055" s="57" t="str" cm="1">
        <f t="array" ref="AJ2055">IFERROR(_xlfn.IFS(
AI2055="MPR ISSUE","ACTIVE",
AI2055="BSS Hardware Issue","ACTIVE",
AI2055="Sites strategiques, MLL, Pylone, etc.","PASSIVE",
AI2055="AKTIVCO DEFAUT GE &amp; POWER Cabinet","PASSIVE",
AI2055="AKTIVCO Coupure ENEO &amp; Baisse de tension","PASSIVE",
AI2055="Coupure ENEO &amp; Baisse de tension","PASSIVE",
AI2055="Defaut GE &amp; POWER Cabinet","PASSIVE",
AI2055="Sharing","PASSIVE",
AI2055="Sites strategiques &amp; DataCenter","PASSIVE",
AI2055="Exclu","Exclu",
AI2055="SAT","ACTIVE",
AI2055="SPARE-ISSUE","SPARE-ISSUE",
AI2055="Fiber CAmtel","ACTIVE",
AI2055="Fiber AOF","ACTIVE",
AI2055="Projet OCM (HUAWEI)","PLANNED WORKS",
AI2055="Projet OCM (NOKIA)","PLANNED WORKS",
AI2055="ACCESS-ISSUE","ACCESS-ISSUE",
AI2055="Projet OCM (ZTE, NOKIA, autres projets)","PLANNED WORKS",
AI2055="No root CAuse","No root cause",
AI2055="ODU HS","ACTIVE",
AI2055="IP &amp; VLAN","ACTIVE",
AI2055="Warehouse HUAWEI","SPARE-ISSUE",
AI2055="SPARE-HS","SPARE-ISSUE",
AI2055="Power Telco","ACTIVE", AI2055="no impacts","no impacts"
),"")</f>
        <v>no impacts</v>
      </c>
      <c r="AK2055" s="23" t="s">
        <v>5537</v>
      </c>
      <c r="AL2055" s="23" t="str">
        <f t="shared" si="57"/>
        <v>LIT_395</v>
      </c>
      <c r="AN2055" s="9" t="s">
        <v>5537</v>
      </c>
      <c r="AO2055" s="23" t="str">
        <f>_xlfn.XLOOKUP(B2055,'INCIDENT-05-03-2026'!E:E,'INCIDENT-05-03-2026'!F:F,"")</f>
        <v/>
      </c>
      <c r="AP2055" s="7" t="s">
        <v>5537</v>
      </c>
      <c r="AQ2055" s="6"/>
      <c r="AR2055" s="7"/>
      <c r="AS2055" s="3" t="str">
        <f>_xlfn.XLOOKUP(B2055,'[3]tt num | region | site id'!$C:$C,'[3]tt num | region | site id'!$Q:$Q,"")</f>
        <v/>
      </c>
      <c r="AT2055" s="24" t="str">
        <f>_xlfn.XLOOKUP(B2055,'[4]Cells Huawei 03052026 12h'!$B:$B,'[4]Cells Huawei 03052026 12h'!$T:$T,"")</f>
        <v/>
      </c>
      <c r="AU2055" s="24" t="str">
        <f>_xlfn.XLOOKUP(B2055,'[5]cells down 02052026 8h50'!$B:$B,'[5]cells down 02052026 8h50'!$R:$R,"")</f>
        <v/>
      </c>
      <c r="AV2055" s="24" t="str">
        <f>_xlfn.XLOOKUP(B2055,'[5]cells down 02052026 13h50'!$B:$B,'[5]cells down 02052026 13h50'!$R:$R,"")</f>
        <v/>
      </c>
      <c r="AW2055" s="24" t="str">
        <f>_xlfn.XLOOKUP(B2055,'[5]cells down 02052026 13h50'!$B:$B,'[5]cells down 02052026 13h50'!$R:$R,"")</f>
        <v/>
      </c>
      <c r="AX2055" s="24" t="str">
        <f>_xlfn.XLOOKUP(B2055,'[6]cell downs 03052026 8h40 '!$B:$B,'[6]cell downs 03052026 8h40 '!$R:$R,"")</f>
        <v/>
      </c>
      <c r="AY2055" s="24" t="str">
        <f>_xlfn.XLOOKUP(B2055,'[7]ALL SITES DOWN'!$D:$D,'[7]ALL SITES DOWN'!$J:$J,"")</f>
        <v/>
      </c>
      <c r="AZ2055" s="24" t="str">
        <f>_xlfn.XLOOKUP(B2055,'[8]ALL SITES DOWN'!$D:$D,'[8]ALL SITES DOWN'!$J:$J,"")</f>
        <v/>
      </c>
      <c r="BA2055" s="9" t="str">
        <f>_xlfn.XLOOKUP(B2055,[9]sheet1!$AC:$AC,[9]sheet1!$AF:$AF,"")</f>
        <v/>
      </c>
      <c r="BB2055" s="14" t="s">
        <v>5537</v>
      </c>
      <c r="BC2055" s="14" t="s">
        <v>5537</v>
      </c>
      <c r="BD2055" s="14" t="str">
        <f>_xlfn.XLOOKUP(B2055,'[10]cell downs 18042026 17h'!$B:$B,'[10]cell downs 18042026 17h'!$B:$B,"")</f>
        <v/>
      </c>
      <c r="BE2055" s="14" t="str">
        <f>_xlfn.XLOOKUP(B2055,'[11]Cells Huawei 19042026 15h'!$B:$B,'[11]Cells Huawei 19042026 15h'!$B:$B,"")</f>
        <v/>
      </c>
      <c r="BF2055" s="9" t="str">
        <f>_xlfn.XLOOKUP(B2055,'[12]cells down 19042026 9H40'!$B:$B,'[12]cells down 19042026 9H40'!$B:$B,"")</f>
        <v/>
      </c>
      <c r="BG2055" s="9" t="s">
        <v>2614</v>
      </c>
      <c r="BH2055" s="9" t="s">
        <v>12</v>
      </c>
    </row>
    <row r="2056" spans="1:60" s="9" customFormat="1" x14ac:dyDescent="0.3">
      <c r="A2056" s="1" t="s">
        <v>3361</v>
      </c>
      <c r="B2056" s="8" t="s">
        <v>3362</v>
      </c>
      <c r="C2056" s="3" t="str">
        <f>_xlfn.XLOOKUP(B2056,'[1]daily break down'!$D:$D,'[1]daily break down'!$E:$E,"")</f>
        <v>Douala</v>
      </c>
      <c r="D2056" s="1"/>
      <c r="E2056" s="1"/>
      <c r="F2056" s="3" t="s">
        <v>31</v>
      </c>
      <c r="G2056" s="1" t="s">
        <v>32</v>
      </c>
      <c r="H2056" s="42" t="str">
        <f>_xlfn.XLOOKUP(B2056,[2]CALCULATION!$B:$B,[2]CALCULATION!$H:$H,"")</f>
        <v>ZTE</v>
      </c>
      <c r="I2056" s="34">
        <v>0</v>
      </c>
      <c r="J2056" s="34">
        <v>0</v>
      </c>
      <c r="K2056" s="34">
        <v>0</v>
      </c>
      <c r="L2056" s="34">
        <v>0</v>
      </c>
      <c r="M2056" s="34">
        <v>0</v>
      </c>
      <c r="N2056" s="34">
        <v>0</v>
      </c>
      <c r="O2056" s="34">
        <v>0</v>
      </c>
      <c r="P2056" s="34">
        <v>0</v>
      </c>
      <c r="Q2056" s="34">
        <v>0</v>
      </c>
      <c r="R2056" s="34">
        <v>0</v>
      </c>
      <c r="S2056" s="35">
        <v>0</v>
      </c>
      <c r="T2056" s="35">
        <v>0</v>
      </c>
      <c r="U2056" s="35">
        <v>0</v>
      </c>
      <c r="V2056" s="35">
        <v>0</v>
      </c>
      <c r="W2056" s="35">
        <v>0</v>
      </c>
      <c r="X2056" s="35">
        <v>0</v>
      </c>
      <c r="Y2056" s="35">
        <v>0</v>
      </c>
      <c r="Z2056" s="35">
        <v>0</v>
      </c>
      <c r="AA2056" s="35">
        <v>0</v>
      </c>
      <c r="AB2056" s="35">
        <v>0</v>
      </c>
      <c r="AC2056" s="35">
        <v>0</v>
      </c>
      <c r="AD2056" s="35">
        <v>0</v>
      </c>
      <c r="AE2056" s="58" t="s">
        <v>5560</v>
      </c>
      <c r="AF2056" s="58"/>
      <c r="AG2056" s="57" t="str" cm="1">
        <f t="array" ref="AG2056">IFERROR(_xlfn.IFS(
AI2056="MPR ISSUE","PDH",
AI2056="BSS Hardware Issue","BSS",
AI2056="Sites strategiques, MLL, Pylone, etc.","ENVTECH",
AI2056="AKTIVCO DEFAUT GE &amp; POWER Cabinet","AKTIVCO",
AI2056="AKTIVCO Coupure ENEO &amp; Baisse de tension","AKTIVCO GRID ONLY",
AI2056="Coupure ENEO &amp; Baisse de tension","IHS GRID ONLY",
AI2056="Defaut GE &amp; POWER Cabinet","IHS",
AI2056="Sharing","Partners",
AI2056="Sites strategiques &amp; DataCenter","SST &amp; DC",
AI2056="Exclu","Exclu",
AI2056="SAT","SAT",
AI2056="SPARE-ISSUE","SPARE-ISSUE",
AI2056="Fiber CAmtel","TRANS_FO_CAMTEL",
AI2056="Fiber AOF","Fiber AOF",
AI2056="Projet OCM (HUAWEI)","TRAVAUX-HUAWEI",
AI2056="Projet OCM (NOKIA)","TRAVAUX-NOKIA",
AI2056="ACCESS-ISSUE","ACCESS-ISSUE",
AI2056="Projet OCM (ZTE, NOKIA, autres projets)","TRAVAUX OCM",
AI2056="No root CAuse","No root cause",
AI2056="ODU HS","PDH",
AI2056="IP &amp; VLAN","PDH",
AI2056="Warehouse HUAWEI","SPARE-ISSUE",
AI2056="SPARE-HS","SPARE-ISSUE",
AI2056="Power Telco","BSS",AI2056="no impacts","no impacts"
),"")</f>
        <v>no impacts</v>
      </c>
      <c r="AH2056" s="57" t="str" cm="1">
        <f t="array" ref="AH2056">IFERROR(_xlfn.IFS(
AI2056="MPR ISSUE","TX ISSUE",
AI2056="BSS Hardware Issue","RAN ISSUE",
AI2056="Sites strategiques, MLL, Pylone, etc.","ENVTECH",
AI2056="AKTIVCO DEFAUT GE &amp; POWER Cabinet","POWER ISSUE",
AI2056="AKTIVCO Coupure ENEO &amp; Baisse de tension","POWER ISSUE",
AI2056="Coupure ENEO &amp; Baisse de tension","POWER ISSUE",
AI2056="Defaut GE &amp; POWER Cabinet","POWER ISSUE",
AI2056="Sharing","POWER ISSUE",
AI2056="Sites strategiques &amp; DataCenter","POWER ISSUE",
AI2056="Exclu","Exclu",
AI2056="SAT","TX ISSUE",
AI2056="SPARE-ISSUE","SPARE-ISSUE",
AI2056="Fiber CAmtel","TX ISSUE",
AI2056="Fiber AOF","TX ISSUE",
AI2056="Projet OCM (HUAWEI)","TRAVAUX-HUAWEI",
AI2056="Projet OCM (NOKIA)","TRAVAUX -NOKIA",
AI2056="ACCESS-ISSUE","ACCESS-ISSUE",
AI2056="Projet OCM (ZTE, NOKIA, autres projets)","TRAVAUX OCM",
AI2056="No root CAuse","No root cause",
AI2056="ODU HS","TX ISSUE",
AI2056="IP &amp; VLAN","TX ISSUE",
AI2056="Warehouse HUAWEI","SPARE-ISSUE",
AI2056="SPARE-HS","SPARE-ISSUE",
AI2056="Power Telco","RAN ISSUE",AI2056="no impacts","no impacts"
),"")</f>
        <v>no impacts</v>
      </c>
      <c r="AI2056" s="85" t="s">
        <v>5998</v>
      </c>
      <c r="AJ2056" s="57" t="str" cm="1">
        <f t="array" ref="AJ2056">IFERROR(_xlfn.IFS(
AI2056="MPR ISSUE","ACTIVE",
AI2056="BSS Hardware Issue","ACTIVE",
AI2056="Sites strategiques, MLL, Pylone, etc.","PASSIVE",
AI2056="AKTIVCO DEFAUT GE &amp; POWER Cabinet","PASSIVE",
AI2056="AKTIVCO Coupure ENEO &amp; Baisse de tension","PASSIVE",
AI2056="Coupure ENEO &amp; Baisse de tension","PASSIVE",
AI2056="Defaut GE &amp; POWER Cabinet","PASSIVE",
AI2056="Sharing","PASSIVE",
AI2056="Sites strategiques &amp; DataCenter","PASSIVE",
AI2056="Exclu","Exclu",
AI2056="SAT","ACTIVE",
AI2056="SPARE-ISSUE","SPARE-ISSUE",
AI2056="Fiber CAmtel","ACTIVE",
AI2056="Fiber AOF","ACTIVE",
AI2056="Projet OCM (HUAWEI)","PLANNED WORKS",
AI2056="Projet OCM (NOKIA)","PLANNED WORKS",
AI2056="ACCESS-ISSUE","ACCESS-ISSUE",
AI2056="Projet OCM (ZTE, NOKIA, autres projets)","PLANNED WORKS",
AI2056="No root CAuse","No root cause",
AI2056="ODU HS","ACTIVE",
AI2056="IP &amp; VLAN","ACTIVE",
AI2056="Warehouse HUAWEI","SPARE-ISSUE",
AI2056="SPARE-HS","SPARE-ISSUE",
AI2056="Power Telco","ACTIVE", AI2056="no impacts","no impacts"
),"")</f>
        <v>no impacts</v>
      </c>
      <c r="AK2056" s="23" t="s">
        <v>5537</v>
      </c>
      <c r="AL2056" s="23" t="str">
        <f t="shared" si="57"/>
        <v>LIT_665</v>
      </c>
      <c r="AN2056" s="9" t="s">
        <v>5537</v>
      </c>
      <c r="AO2056" s="23" t="str">
        <f>_xlfn.XLOOKUP(B2056,'INCIDENT-05-03-2026'!E:E,'INCIDENT-05-03-2026'!F:F,"")</f>
        <v/>
      </c>
      <c r="AP2056" s="7" t="s">
        <v>5537</v>
      </c>
      <c r="AQ2056" s="6"/>
      <c r="AR2056" s="7"/>
      <c r="AS2056" s="3" t="str">
        <f>_xlfn.XLOOKUP(B2056,'[3]tt num | region | site id'!$C:$C,'[3]tt num | region | site id'!$Q:$Q,"")</f>
        <v/>
      </c>
      <c r="AT2056" s="24" t="str">
        <f>_xlfn.XLOOKUP(B2056,'[4]Cells Huawei 03052026 12h'!$B:$B,'[4]Cells Huawei 03052026 12h'!$T:$T,"")</f>
        <v/>
      </c>
      <c r="AU2056" s="24" t="str">
        <f>_xlfn.XLOOKUP(B2056,'[5]cells down 02052026 8h50'!$B:$B,'[5]cells down 02052026 8h50'!$R:$R,"")</f>
        <v/>
      </c>
      <c r="AV2056" s="24" t="str">
        <f>_xlfn.XLOOKUP(B2056,'[5]cells down 02052026 13h50'!$B:$B,'[5]cells down 02052026 13h50'!$R:$R,"")</f>
        <v/>
      </c>
      <c r="AW2056" s="24" t="str">
        <f>_xlfn.XLOOKUP(B2056,'[5]cells down 02052026 13h50'!$B:$B,'[5]cells down 02052026 13h50'!$R:$R,"")</f>
        <v/>
      </c>
      <c r="AX2056" s="24" t="str">
        <f>_xlfn.XLOOKUP(B2056,'[6]cell downs 03052026 8h40 '!$B:$B,'[6]cell downs 03052026 8h40 '!$R:$R,"")</f>
        <v/>
      </c>
      <c r="AY2056" s="24" t="str">
        <f>_xlfn.XLOOKUP(B2056,'[7]ALL SITES DOWN'!$D:$D,'[7]ALL SITES DOWN'!$J:$J,"")</f>
        <v/>
      </c>
      <c r="AZ2056" s="24" t="str">
        <f>_xlfn.XLOOKUP(B2056,'[8]ALL SITES DOWN'!$D:$D,'[8]ALL SITES DOWN'!$J:$J,"")</f>
        <v/>
      </c>
      <c r="BA2056" s="9" t="str">
        <f>_xlfn.XLOOKUP(B2056,[9]sheet1!$AC:$AC,[9]sheet1!$AF:$AF,"")</f>
        <v/>
      </c>
      <c r="BB2056" s="14" t="s">
        <v>5537</v>
      </c>
      <c r="BC2056" s="14" t="s">
        <v>5537</v>
      </c>
      <c r="BD2056" s="14" t="str">
        <f>_xlfn.XLOOKUP(B2056,'[10]cell downs 18042026 17h'!$B:$B,'[10]cell downs 18042026 17h'!$B:$B,"")</f>
        <v/>
      </c>
      <c r="BE2056" s="14" t="str">
        <f>_xlfn.XLOOKUP(B2056,'[11]Cells Huawei 19042026 15h'!$B:$B,'[11]Cells Huawei 19042026 15h'!$B:$B,"")</f>
        <v/>
      </c>
      <c r="BF2056" s="9" t="str">
        <f>_xlfn.XLOOKUP(B2056,'[12]cells down 19042026 9H40'!$B:$B,'[12]cells down 19042026 9H40'!$B:$B,"")</f>
        <v/>
      </c>
      <c r="BG2056" s="9" t="s">
        <v>5537</v>
      </c>
      <c r="BH2056" s="9" t="s">
        <v>12</v>
      </c>
    </row>
    <row r="2057" spans="1:60" s="9" customFormat="1" x14ac:dyDescent="0.3">
      <c r="A2057" s="1" t="s">
        <v>3010</v>
      </c>
      <c r="B2057" s="8" t="s">
        <v>3011</v>
      </c>
      <c r="C2057" s="3" t="str">
        <f>_xlfn.XLOOKUP(B2057,'[1]daily break down'!$D:$D,'[1]daily break down'!$E:$E,"")</f>
        <v>NORD</v>
      </c>
      <c r="D2057" s="1" t="s">
        <v>11</v>
      </c>
      <c r="E2057" s="1" t="s">
        <v>66</v>
      </c>
      <c r="F2057" s="3" t="s">
        <v>23</v>
      </c>
      <c r="G2057" s="1" t="s">
        <v>3010</v>
      </c>
      <c r="H2057" s="40" t="str">
        <f>_xlfn.XLOOKUP(B2057,[2]CALCULATION!$B:$B,[2]CALCULATION!$H:$H,"")</f>
        <v>Huawei</v>
      </c>
      <c r="I2057" s="34">
        <v>0</v>
      </c>
      <c r="J2057" s="34">
        <v>0</v>
      </c>
      <c r="K2057" s="34">
        <v>0</v>
      </c>
      <c r="L2057" s="34">
        <v>0</v>
      </c>
      <c r="M2057" s="34">
        <v>0</v>
      </c>
      <c r="N2057" s="34">
        <v>0</v>
      </c>
      <c r="O2057" s="34">
        <v>0</v>
      </c>
      <c r="P2057" s="34">
        <v>0</v>
      </c>
      <c r="Q2057" s="34">
        <v>0</v>
      </c>
      <c r="R2057" s="34">
        <v>0</v>
      </c>
      <c r="S2057" s="35">
        <v>0</v>
      </c>
      <c r="T2057" s="35">
        <v>0</v>
      </c>
      <c r="U2057" s="35">
        <v>0</v>
      </c>
      <c r="V2057" s="35">
        <v>0</v>
      </c>
      <c r="W2057" s="35">
        <v>0</v>
      </c>
      <c r="X2057" s="35">
        <v>0</v>
      </c>
      <c r="Y2057" s="35">
        <v>0</v>
      </c>
      <c r="Z2057" s="35">
        <v>0</v>
      </c>
      <c r="AA2057" s="35">
        <v>0</v>
      </c>
      <c r="AB2057" s="35">
        <v>0</v>
      </c>
      <c r="AC2057" s="35">
        <v>0</v>
      </c>
      <c r="AD2057" s="35">
        <v>0</v>
      </c>
      <c r="AE2057" s="58" t="s">
        <v>5560</v>
      </c>
      <c r="AF2057" s="58"/>
      <c r="AG2057" s="57" t="str" cm="1">
        <f t="array" ref="AG2057">IFERROR(_xlfn.IFS(
AI2057="MPR ISSUE","PDH",
AI2057="BSS Hardware Issue","BSS",
AI2057="Sites strategiques, MLL, Pylone, etc.","ENVTECH",
AI2057="AKTIVCO DEFAUT GE &amp; POWER Cabinet","AKTIVCO",
AI2057="AKTIVCO Coupure ENEO &amp; Baisse de tension","AKTIVCO GRID ONLY",
AI2057="Coupure ENEO &amp; Baisse de tension","IHS GRID ONLY",
AI2057="Defaut GE &amp; POWER Cabinet","IHS",
AI2057="Sharing","Partners",
AI2057="Sites strategiques &amp; DataCenter","SST &amp; DC",
AI2057="Exclu","Exclu",
AI2057="SAT","SAT",
AI2057="SPARE-ISSUE","SPARE-ISSUE",
AI2057="Fiber CAmtel","TRANS_FO_CAMTEL",
AI2057="Fiber AOF","Fiber AOF",
AI2057="Projet OCM (HUAWEI)","TRAVAUX-HUAWEI",
AI2057="Projet OCM (NOKIA)","TRAVAUX-NOKIA",
AI2057="ACCESS-ISSUE","ACCESS-ISSUE",
AI2057="Projet OCM (ZTE, NOKIA, autres projets)","TRAVAUX OCM",
AI2057="No root CAuse","No root cause",
AI2057="ODU HS","PDH",
AI2057="IP &amp; VLAN","PDH",
AI2057="Warehouse HUAWEI","SPARE-ISSUE",
AI2057="SPARE-HS","SPARE-ISSUE",
AI2057="Power Telco","BSS",AI2057="no impacts","no impacts"
),"")</f>
        <v>no impacts</v>
      </c>
      <c r="AH2057" s="57" t="str" cm="1">
        <f t="array" ref="AH2057">IFERROR(_xlfn.IFS(
AI2057="MPR ISSUE","TX ISSUE",
AI2057="BSS Hardware Issue","RAN ISSUE",
AI2057="Sites strategiques, MLL, Pylone, etc.","ENVTECH",
AI2057="AKTIVCO DEFAUT GE &amp; POWER Cabinet","POWER ISSUE",
AI2057="AKTIVCO Coupure ENEO &amp; Baisse de tension","POWER ISSUE",
AI2057="Coupure ENEO &amp; Baisse de tension","POWER ISSUE",
AI2057="Defaut GE &amp; POWER Cabinet","POWER ISSUE",
AI2057="Sharing","POWER ISSUE",
AI2057="Sites strategiques &amp; DataCenter","POWER ISSUE",
AI2057="Exclu","Exclu",
AI2057="SAT","TX ISSUE",
AI2057="SPARE-ISSUE","SPARE-ISSUE",
AI2057="Fiber CAmtel","TX ISSUE",
AI2057="Fiber AOF","TX ISSUE",
AI2057="Projet OCM (HUAWEI)","TRAVAUX-HUAWEI",
AI2057="Projet OCM (NOKIA)","TRAVAUX -NOKIA",
AI2057="ACCESS-ISSUE","ACCESS-ISSUE",
AI2057="Projet OCM (ZTE, NOKIA, autres projets)","TRAVAUX OCM",
AI2057="No root CAuse","No root cause",
AI2057="ODU HS","TX ISSUE",
AI2057="IP &amp; VLAN","TX ISSUE",
AI2057="Warehouse HUAWEI","SPARE-ISSUE",
AI2057="SPARE-HS","SPARE-ISSUE",
AI2057="Power Telco","RAN ISSUE",AI2057="no impacts","no impacts"
),"")</f>
        <v>no impacts</v>
      </c>
      <c r="AI2057" s="85" t="s">
        <v>5998</v>
      </c>
      <c r="AJ2057" s="57" t="str" cm="1">
        <f t="array" ref="AJ2057">IFERROR(_xlfn.IFS(
AI2057="MPR ISSUE","ACTIVE",
AI2057="BSS Hardware Issue","ACTIVE",
AI2057="Sites strategiques, MLL, Pylone, etc.","PASSIVE",
AI2057="AKTIVCO DEFAUT GE &amp; POWER Cabinet","PASSIVE",
AI2057="AKTIVCO Coupure ENEO &amp; Baisse de tension","PASSIVE",
AI2057="Coupure ENEO &amp; Baisse de tension","PASSIVE",
AI2057="Defaut GE &amp; POWER Cabinet","PASSIVE",
AI2057="Sharing","PASSIVE",
AI2057="Sites strategiques &amp; DataCenter","PASSIVE",
AI2057="Exclu","Exclu",
AI2057="SAT","ACTIVE",
AI2057="SPARE-ISSUE","SPARE-ISSUE",
AI2057="Fiber CAmtel","ACTIVE",
AI2057="Fiber AOF","ACTIVE",
AI2057="Projet OCM (HUAWEI)","PLANNED WORKS",
AI2057="Projet OCM (NOKIA)","PLANNED WORKS",
AI2057="ACCESS-ISSUE","ACCESS-ISSUE",
AI2057="Projet OCM (ZTE, NOKIA, autres projets)","PLANNED WORKS",
AI2057="No root CAuse","No root cause",
AI2057="ODU HS","ACTIVE",
AI2057="IP &amp; VLAN","ACTIVE",
AI2057="Warehouse HUAWEI","SPARE-ISSUE",
AI2057="SPARE-HS","SPARE-ISSUE",
AI2057="Power Telco","ACTIVE", AI2057="no impacts","no impacts"
),"")</f>
        <v>no impacts</v>
      </c>
      <c r="AK2057" s="23" t="s">
        <v>5537</v>
      </c>
      <c r="AL2057" s="23" t="str">
        <f t="shared" si="57"/>
        <v>NRD_020</v>
      </c>
      <c r="AN2057" s="9" t="s">
        <v>5537</v>
      </c>
      <c r="AO2057" s="23" t="str">
        <f>_xlfn.XLOOKUP(B2057,'INCIDENT-05-03-2026'!E:E,'INCIDENT-05-03-2026'!F:F,"")</f>
        <v/>
      </c>
      <c r="AP2057" s="7" t="s">
        <v>5537</v>
      </c>
      <c r="AQ2057" s="6"/>
      <c r="AR2057" s="7"/>
      <c r="AS2057" s="3" t="str">
        <f>_xlfn.XLOOKUP(B2057,'[3]tt num | region | site id'!$C:$C,'[3]tt num | region | site id'!$Q:$Q,"")</f>
        <v/>
      </c>
      <c r="AT2057" s="24" t="str">
        <f>_xlfn.XLOOKUP(B2057,'[4]Cells Huawei 03052026 12h'!$B:$B,'[4]Cells Huawei 03052026 12h'!$T:$T,"")</f>
        <v/>
      </c>
      <c r="AU2057" s="24" t="str">
        <f>_xlfn.XLOOKUP(B2057,'[5]cells down 02052026 8h50'!$B:$B,'[5]cells down 02052026 8h50'!$R:$R,"")</f>
        <v/>
      </c>
      <c r="AV2057" s="24" t="str">
        <f>_xlfn.XLOOKUP(B2057,'[5]cells down 02052026 13h50'!$B:$B,'[5]cells down 02052026 13h50'!$R:$R,"")</f>
        <v/>
      </c>
      <c r="AW2057" s="24" t="str">
        <f>_xlfn.XLOOKUP(B2057,'[5]cells down 02052026 13h50'!$B:$B,'[5]cells down 02052026 13h50'!$R:$R,"")</f>
        <v/>
      </c>
      <c r="AX2057" s="24" t="str">
        <f>_xlfn.XLOOKUP(B2057,'[6]cell downs 03052026 8h40 '!$B:$B,'[6]cell downs 03052026 8h40 '!$R:$R,"")</f>
        <v/>
      </c>
      <c r="AY2057" s="24" t="str">
        <f>_xlfn.XLOOKUP(B2057,'[7]ALL SITES DOWN'!$D:$D,'[7]ALL SITES DOWN'!$J:$J,"")</f>
        <v/>
      </c>
      <c r="AZ2057" s="24" t="str">
        <f>_xlfn.XLOOKUP(B2057,'[8]ALL SITES DOWN'!$D:$D,'[8]ALL SITES DOWN'!$J:$J,"")</f>
        <v/>
      </c>
      <c r="BA2057" s="9" t="str">
        <f>_xlfn.XLOOKUP(B2057,[9]sheet1!$AC:$AC,[9]sheet1!$AF:$AF,"")</f>
        <v/>
      </c>
      <c r="BB2057" s="14" t="s">
        <v>5537</v>
      </c>
      <c r="BC2057" s="14" t="s">
        <v>5537</v>
      </c>
      <c r="BD2057" s="14" t="str">
        <f>_xlfn.XLOOKUP(B2057,'[10]cell downs 18042026 17h'!$B:$B,'[10]cell downs 18042026 17h'!$B:$B,"")</f>
        <v/>
      </c>
      <c r="BE2057" s="14" t="str">
        <f>_xlfn.XLOOKUP(B2057,'[11]Cells Huawei 19042026 15h'!$B:$B,'[11]Cells Huawei 19042026 15h'!$B:$B,"")</f>
        <v/>
      </c>
      <c r="BF2057" s="9" t="str">
        <f>_xlfn.XLOOKUP(B2057,'[12]cells down 19042026 9H40'!$B:$B,'[12]cells down 19042026 9H40'!$B:$B,"")</f>
        <v/>
      </c>
      <c r="BG2057" s="9" t="s">
        <v>3011</v>
      </c>
      <c r="BH2057" s="9" t="s">
        <v>12</v>
      </c>
    </row>
    <row r="2058" spans="1:60" s="9" customFormat="1" x14ac:dyDescent="0.3">
      <c r="A2058" s="1" t="s">
        <v>5168</v>
      </c>
      <c r="B2058" s="8" t="s">
        <v>5169</v>
      </c>
      <c r="C2058" s="3" t="str">
        <f>_xlfn.XLOOKUP(B2058,'[1]daily break down'!$D:$D,'[1]daily break down'!$E:$E,"")</f>
        <v>OUEST</v>
      </c>
      <c r="D2058" s="1" t="s">
        <v>11</v>
      </c>
      <c r="E2058" s="1" t="s">
        <v>12</v>
      </c>
      <c r="F2058" s="3" t="s">
        <v>102</v>
      </c>
      <c r="G2058" s="1" t="s">
        <v>5168</v>
      </c>
      <c r="H2058" s="40" t="str">
        <f>_xlfn.XLOOKUP(B2058,[2]CALCULATION!$B:$B,[2]CALCULATION!$H:$H,"")</f>
        <v>HUAWEI</v>
      </c>
      <c r="I2058" s="34">
        <v>0</v>
      </c>
      <c r="J2058" s="34">
        <v>0</v>
      </c>
      <c r="K2058" s="34">
        <v>0</v>
      </c>
      <c r="L2058" s="34">
        <v>0</v>
      </c>
      <c r="M2058" s="34">
        <v>0</v>
      </c>
      <c r="N2058" s="34">
        <v>0</v>
      </c>
      <c r="O2058" s="34">
        <v>0</v>
      </c>
      <c r="P2058" s="34">
        <v>0</v>
      </c>
      <c r="Q2058" s="34">
        <v>0</v>
      </c>
      <c r="R2058" s="34">
        <v>0</v>
      </c>
      <c r="S2058" s="35">
        <v>0</v>
      </c>
      <c r="T2058" s="35">
        <v>0</v>
      </c>
      <c r="U2058" s="35">
        <v>0</v>
      </c>
      <c r="V2058" s="35">
        <v>0</v>
      </c>
      <c r="W2058" s="35">
        <v>0</v>
      </c>
      <c r="X2058" s="35">
        <v>0</v>
      </c>
      <c r="Y2058" s="35">
        <v>0</v>
      </c>
      <c r="Z2058" s="35">
        <v>0</v>
      </c>
      <c r="AA2058" s="35">
        <v>0</v>
      </c>
      <c r="AB2058" s="35">
        <v>0</v>
      </c>
      <c r="AC2058" s="35">
        <v>0</v>
      </c>
      <c r="AD2058" s="35">
        <v>0</v>
      </c>
      <c r="AE2058" s="58" t="s">
        <v>5560</v>
      </c>
      <c r="AF2058" s="58"/>
      <c r="AG2058" s="57" t="str" cm="1">
        <f t="array" ref="AG2058">IFERROR(_xlfn.IFS(
AI2058="MPR ISSUE","PDH",
AI2058="BSS Hardware Issue","BSS",
AI2058="Sites strategiques, MLL, Pylone, etc.","ENVTECH",
AI2058="AKTIVCO DEFAUT GE &amp; POWER Cabinet","AKTIVCO",
AI2058="AKTIVCO Coupure ENEO &amp; Baisse de tension","AKTIVCO GRID ONLY",
AI2058="Coupure ENEO &amp; Baisse de tension","IHS GRID ONLY",
AI2058="Defaut GE &amp; POWER Cabinet","IHS",
AI2058="Sharing","Partners",
AI2058="Sites strategiques &amp; DataCenter","SST &amp; DC",
AI2058="Exclu","Exclu",
AI2058="SAT","SAT",
AI2058="SPARE-ISSUE","SPARE-ISSUE",
AI2058="Fiber CAmtel","TRANS_FO_CAMTEL",
AI2058="Fiber AOF","Fiber AOF",
AI2058="Projet OCM (HUAWEI)","TRAVAUX-HUAWEI",
AI2058="Projet OCM (NOKIA)","TRAVAUX-NOKIA",
AI2058="ACCESS-ISSUE","ACCESS-ISSUE",
AI2058="Projet OCM (ZTE, NOKIA, autres projets)","TRAVAUX OCM",
AI2058="No root CAuse","No root cause",
AI2058="ODU HS","PDH",
AI2058="IP &amp; VLAN","PDH",
AI2058="Warehouse HUAWEI","SPARE-ISSUE",
AI2058="SPARE-HS","SPARE-ISSUE",
AI2058="Power Telco","BSS",AI2058="no impacts","no impacts"
),"")</f>
        <v>no impacts</v>
      </c>
      <c r="AH2058" s="57" t="str" cm="1">
        <f t="array" ref="AH2058">IFERROR(_xlfn.IFS(
AI2058="MPR ISSUE","TX ISSUE",
AI2058="BSS Hardware Issue","RAN ISSUE",
AI2058="Sites strategiques, MLL, Pylone, etc.","ENVTECH",
AI2058="AKTIVCO DEFAUT GE &amp; POWER Cabinet","POWER ISSUE",
AI2058="AKTIVCO Coupure ENEO &amp; Baisse de tension","POWER ISSUE",
AI2058="Coupure ENEO &amp; Baisse de tension","POWER ISSUE",
AI2058="Defaut GE &amp; POWER Cabinet","POWER ISSUE",
AI2058="Sharing","POWER ISSUE",
AI2058="Sites strategiques &amp; DataCenter","POWER ISSUE",
AI2058="Exclu","Exclu",
AI2058="SAT","TX ISSUE",
AI2058="SPARE-ISSUE","SPARE-ISSUE",
AI2058="Fiber CAmtel","TX ISSUE",
AI2058="Fiber AOF","TX ISSUE",
AI2058="Projet OCM (HUAWEI)","TRAVAUX-HUAWEI",
AI2058="Projet OCM (NOKIA)","TRAVAUX -NOKIA",
AI2058="ACCESS-ISSUE","ACCESS-ISSUE",
AI2058="Projet OCM (ZTE, NOKIA, autres projets)","TRAVAUX OCM",
AI2058="No root CAuse","No root cause",
AI2058="ODU HS","TX ISSUE",
AI2058="IP &amp; VLAN","TX ISSUE",
AI2058="Warehouse HUAWEI","SPARE-ISSUE",
AI2058="SPARE-HS","SPARE-ISSUE",
AI2058="Power Telco","RAN ISSUE",AI2058="no impacts","no impacts"
),"")</f>
        <v>no impacts</v>
      </c>
      <c r="AI2058" s="85" t="s">
        <v>5998</v>
      </c>
      <c r="AJ2058" s="57" t="str" cm="1">
        <f t="array" ref="AJ2058">IFERROR(_xlfn.IFS(
AI2058="MPR ISSUE","ACTIVE",
AI2058="BSS Hardware Issue","ACTIVE",
AI2058="Sites strategiques, MLL, Pylone, etc.","PASSIVE",
AI2058="AKTIVCO DEFAUT GE &amp; POWER Cabinet","PASSIVE",
AI2058="AKTIVCO Coupure ENEO &amp; Baisse de tension","PASSIVE",
AI2058="Coupure ENEO &amp; Baisse de tension","PASSIVE",
AI2058="Defaut GE &amp; POWER Cabinet","PASSIVE",
AI2058="Sharing","PASSIVE",
AI2058="Sites strategiques &amp; DataCenter","PASSIVE",
AI2058="Exclu","Exclu",
AI2058="SAT","ACTIVE",
AI2058="SPARE-ISSUE","SPARE-ISSUE",
AI2058="Fiber CAmtel","ACTIVE",
AI2058="Fiber AOF","ACTIVE",
AI2058="Projet OCM (HUAWEI)","PLANNED WORKS",
AI2058="Projet OCM (NOKIA)","PLANNED WORKS",
AI2058="ACCESS-ISSUE","ACCESS-ISSUE",
AI2058="Projet OCM (ZTE, NOKIA, autres projets)","PLANNED WORKS",
AI2058="No root CAuse","No root cause",
AI2058="ODU HS","ACTIVE",
AI2058="IP &amp; VLAN","ACTIVE",
AI2058="Warehouse HUAWEI","SPARE-ISSUE",
AI2058="SPARE-HS","SPARE-ISSUE",
AI2058="Power Telco","ACTIVE", AI2058="no impacts","no impacts"
),"")</f>
        <v>no impacts</v>
      </c>
      <c r="AK2058" s="23" t="s">
        <v>5537</v>
      </c>
      <c r="AL2058" s="23" t="str">
        <f t="shared" si="57"/>
        <v>OST_073</v>
      </c>
      <c r="AN2058" s="9" t="s">
        <v>5537</v>
      </c>
      <c r="AO2058" s="23" t="str">
        <f>_xlfn.XLOOKUP(B2058,'INCIDENT-05-03-2026'!E:E,'INCIDENT-05-03-2026'!F:F,"")</f>
        <v/>
      </c>
      <c r="AP2058" s="7" t="s">
        <v>5537</v>
      </c>
      <c r="AQ2058" s="6"/>
      <c r="AR2058" s="7"/>
      <c r="AS2058" s="3" t="str">
        <f>_xlfn.XLOOKUP(B2058,'[3]tt num | region | site id'!$C:$C,'[3]tt num | region | site id'!$Q:$Q,"")</f>
        <v/>
      </c>
      <c r="AT2058" s="24" t="str">
        <f>_xlfn.XLOOKUP(B2058,'[4]Cells Huawei 03052026 12h'!$B:$B,'[4]Cells Huawei 03052026 12h'!$T:$T,"")</f>
        <v/>
      </c>
      <c r="AU2058" s="24" t="str">
        <f>_xlfn.XLOOKUP(B2058,'[5]cells down 02052026 8h50'!$B:$B,'[5]cells down 02052026 8h50'!$R:$R,"")</f>
        <v/>
      </c>
      <c r="AV2058" s="24" t="str">
        <f>_xlfn.XLOOKUP(B2058,'[5]cells down 02052026 13h50'!$B:$B,'[5]cells down 02052026 13h50'!$R:$R,"")</f>
        <v/>
      </c>
      <c r="AW2058" s="24" t="str">
        <f>_xlfn.XLOOKUP(B2058,'[5]cells down 02052026 13h50'!$B:$B,'[5]cells down 02052026 13h50'!$R:$R,"")</f>
        <v/>
      </c>
      <c r="AX2058" s="24" t="str">
        <f>_xlfn.XLOOKUP(B2058,'[6]cell downs 03052026 8h40 '!$B:$B,'[6]cell downs 03052026 8h40 '!$R:$R,"")</f>
        <v/>
      </c>
      <c r="AY2058" s="24" t="str">
        <f>_xlfn.XLOOKUP(B2058,'[7]ALL SITES DOWN'!$D:$D,'[7]ALL SITES DOWN'!$J:$J,"")</f>
        <v/>
      </c>
      <c r="AZ2058" s="24" t="str">
        <f>_xlfn.XLOOKUP(B2058,'[8]ALL SITES DOWN'!$D:$D,'[8]ALL SITES DOWN'!$J:$J,"")</f>
        <v/>
      </c>
      <c r="BA2058" s="9" t="str">
        <f>_xlfn.XLOOKUP(B2058,[9]sheet1!$AC:$AC,[9]sheet1!$AF:$AF,"")</f>
        <v/>
      </c>
      <c r="BB2058" s="14" t="s">
        <v>5537</v>
      </c>
      <c r="BC2058" s="14" t="s">
        <v>5537</v>
      </c>
      <c r="BD2058" s="14" t="str">
        <f>_xlfn.XLOOKUP(B2058,'[10]cell downs 18042026 17h'!$B:$B,'[10]cell downs 18042026 17h'!$B:$B,"")</f>
        <v/>
      </c>
      <c r="BE2058" s="14" t="str">
        <f>_xlfn.XLOOKUP(B2058,'[11]Cells Huawei 19042026 15h'!$B:$B,'[11]Cells Huawei 19042026 15h'!$B:$B,"")</f>
        <v/>
      </c>
      <c r="BF2058" s="9" t="str">
        <f>_xlfn.XLOOKUP(B2058,'[12]cells down 19042026 9H40'!$B:$B,'[12]cells down 19042026 9H40'!$B:$B,"")</f>
        <v/>
      </c>
      <c r="BG2058" s="9" t="s">
        <v>5169</v>
      </c>
      <c r="BH2058" s="9" t="s">
        <v>12</v>
      </c>
    </row>
    <row r="2059" spans="1:60" s="9" customFormat="1" x14ac:dyDescent="0.3">
      <c r="A2059" s="2" t="s">
        <v>4062</v>
      </c>
      <c r="B2059" s="8" t="s">
        <v>4063</v>
      </c>
      <c r="C2059" s="3" t="str">
        <f>_xlfn.XLOOKUP(B2059,'[1]daily break down'!$D:$D,'[1]daily break down'!$E:$E,"")</f>
        <v>Bafoussam</v>
      </c>
      <c r="D2059" s="1" t="s">
        <v>21</v>
      </c>
      <c r="E2059" s="1" t="s">
        <v>36</v>
      </c>
      <c r="F2059" s="3" t="s">
        <v>102</v>
      </c>
      <c r="G2059" s="1" t="s">
        <v>299</v>
      </c>
      <c r="H2059" s="40" t="str">
        <f>_xlfn.XLOOKUP(B2059,[2]CALCULATION!$B:$B,[2]CALCULATION!$H:$H,"")</f>
        <v>HUAWEI</v>
      </c>
      <c r="I2059" s="34">
        <v>0</v>
      </c>
      <c r="J2059" s="34">
        <v>0</v>
      </c>
      <c r="K2059" s="34">
        <v>0</v>
      </c>
      <c r="L2059" s="34">
        <v>0</v>
      </c>
      <c r="M2059" s="34">
        <v>0</v>
      </c>
      <c r="N2059" s="34">
        <v>0</v>
      </c>
      <c r="O2059" s="34">
        <v>0</v>
      </c>
      <c r="P2059" s="34">
        <v>0</v>
      </c>
      <c r="Q2059" s="34">
        <v>0</v>
      </c>
      <c r="R2059" s="34">
        <v>0</v>
      </c>
      <c r="S2059" s="35">
        <v>0</v>
      </c>
      <c r="T2059" s="35">
        <v>0</v>
      </c>
      <c r="U2059" s="35">
        <v>0</v>
      </c>
      <c r="V2059" s="35">
        <v>0</v>
      </c>
      <c r="W2059" s="35">
        <v>0</v>
      </c>
      <c r="X2059" s="35">
        <v>0</v>
      </c>
      <c r="Y2059" s="35">
        <v>0</v>
      </c>
      <c r="Z2059" s="35">
        <v>0</v>
      </c>
      <c r="AA2059" s="35">
        <v>0</v>
      </c>
      <c r="AB2059" s="35">
        <v>0</v>
      </c>
      <c r="AC2059" s="35">
        <v>0</v>
      </c>
      <c r="AD2059" s="35">
        <v>0</v>
      </c>
      <c r="AE2059" s="58" t="s">
        <v>5560</v>
      </c>
      <c r="AF2059" s="58"/>
      <c r="AG2059" s="57" t="str" cm="1">
        <f t="array" ref="AG2059">IFERROR(_xlfn.IFS(
AI2059="MPR ISSUE","PDH",
AI2059="BSS Hardware Issue","BSS",
AI2059="Sites strategiques, MLL, Pylone, etc.","ENVTECH",
AI2059="AKTIVCO DEFAUT GE &amp; POWER Cabinet","AKTIVCO",
AI2059="AKTIVCO Coupure ENEO &amp; Baisse de tension","AKTIVCO GRID ONLY",
AI2059="Coupure ENEO &amp; Baisse de tension","IHS GRID ONLY",
AI2059="Defaut GE &amp; POWER Cabinet","IHS",
AI2059="Sharing","Partners",
AI2059="Sites strategiques &amp; DataCenter","SST &amp; DC",
AI2059="Exclu","Exclu",
AI2059="SAT","SAT",
AI2059="SPARE-ISSUE","SPARE-ISSUE",
AI2059="Fiber CAmtel","TRANS_FO_CAMTEL",
AI2059="Fiber AOF","Fiber AOF",
AI2059="Projet OCM (HUAWEI)","TRAVAUX-HUAWEI",
AI2059="Projet OCM (NOKIA)","TRAVAUX-NOKIA",
AI2059="ACCESS-ISSUE","ACCESS-ISSUE",
AI2059="Projet OCM (ZTE, NOKIA, autres projets)","TRAVAUX OCM",
AI2059="No root CAuse","No root cause",
AI2059="ODU HS","PDH",
AI2059="IP &amp; VLAN","PDH",
AI2059="Warehouse HUAWEI","SPARE-ISSUE",
AI2059="SPARE-HS","SPARE-ISSUE",
AI2059="Power Telco","BSS",AI2059="no impacts","no impacts"
),"")</f>
        <v>no impacts</v>
      </c>
      <c r="AH2059" s="57" t="str" cm="1">
        <f t="array" ref="AH2059">IFERROR(_xlfn.IFS(
AI2059="MPR ISSUE","TX ISSUE",
AI2059="BSS Hardware Issue","RAN ISSUE",
AI2059="Sites strategiques, MLL, Pylone, etc.","ENVTECH",
AI2059="AKTIVCO DEFAUT GE &amp; POWER Cabinet","POWER ISSUE",
AI2059="AKTIVCO Coupure ENEO &amp; Baisse de tension","POWER ISSUE",
AI2059="Coupure ENEO &amp; Baisse de tension","POWER ISSUE",
AI2059="Defaut GE &amp; POWER Cabinet","POWER ISSUE",
AI2059="Sharing","POWER ISSUE",
AI2059="Sites strategiques &amp; DataCenter","POWER ISSUE",
AI2059="Exclu","Exclu",
AI2059="SAT","TX ISSUE",
AI2059="SPARE-ISSUE","SPARE-ISSUE",
AI2059="Fiber CAmtel","TX ISSUE",
AI2059="Fiber AOF","TX ISSUE",
AI2059="Projet OCM (HUAWEI)","TRAVAUX-HUAWEI",
AI2059="Projet OCM (NOKIA)","TRAVAUX -NOKIA",
AI2059="ACCESS-ISSUE","ACCESS-ISSUE",
AI2059="Projet OCM (ZTE, NOKIA, autres projets)","TRAVAUX OCM",
AI2059="No root CAuse","No root cause",
AI2059="ODU HS","TX ISSUE",
AI2059="IP &amp; VLAN","TX ISSUE",
AI2059="Warehouse HUAWEI","SPARE-ISSUE",
AI2059="SPARE-HS","SPARE-ISSUE",
AI2059="Power Telco","RAN ISSUE",AI2059="no impacts","no impacts"
),"")</f>
        <v>no impacts</v>
      </c>
      <c r="AI2059" s="85" t="s">
        <v>5998</v>
      </c>
      <c r="AJ2059" s="57" t="str" cm="1">
        <f t="array" ref="AJ2059">IFERROR(_xlfn.IFS(
AI2059="MPR ISSUE","ACTIVE",
AI2059="BSS Hardware Issue","ACTIVE",
AI2059="Sites strategiques, MLL, Pylone, etc.","PASSIVE",
AI2059="AKTIVCO DEFAUT GE &amp; POWER Cabinet","PASSIVE",
AI2059="AKTIVCO Coupure ENEO &amp; Baisse de tension","PASSIVE",
AI2059="Coupure ENEO &amp; Baisse de tension","PASSIVE",
AI2059="Defaut GE &amp; POWER Cabinet","PASSIVE",
AI2059="Sharing","PASSIVE",
AI2059="Sites strategiques &amp; DataCenter","PASSIVE",
AI2059="Exclu","Exclu",
AI2059="SAT","ACTIVE",
AI2059="SPARE-ISSUE","SPARE-ISSUE",
AI2059="Fiber CAmtel","ACTIVE",
AI2059="Fiber AOF","ACTIVE",
AI2059="Projet OCM (HUAWEI)","PLANNED WORKS",
AI2059="Projet OCM (NOKIA)","PLANNED WORKS",
AI2059="ACCESS-ISSUE","ACCESS-ISSUE",
AI2059="Projet OCM (ZTE, NOKIA, autres projets)","PLANNED WORKS",
AI2059="No root CAuse","No root cause",
AI2059="ODU HS","ACTIVE",
AI2059="IP &amp; VLAN","ACTIVE",
AI2059="Warehouse HUAWEI","SPARE-ISSUE",
AI2059="SPARE-HS","SPARE-ISSUE",
AI2059="Power Telco","ACTIVE", AI2059="no impacts","no impacts"
),"")</f>
        <v>no impacts</v>
      </c>
      <c r="AK2059" s="23" t="s">
        <v>5537</v>
      </c>
      <c r="AL2059" s="23" t="str">
        <f t="shared" si="57"/>
        <v>OST_296</v>
      </c>
      <c r="AN2059" s="9" t="s">
        <v>5537</v>
      </c>
      <c r="AO2059" s="23" t="str">
        <f>_xlfn.XLOOKUP(B2059,'INCIDENT-05-03-2026'!E:E,'INCIDENT-05-03-2026'!F:F,"")</f>
        <v/>
      </c>
      <c r="AP2059" s="7" t="s">
        <v>5537</v>
      </c>
      <c r="AQ2059" s="6"/>
      <c r="AR2059" s="7"/>
      <c r="AS2059" s="3" t="str">
        <f>_xlfn.XLOOKUP(B2059,'[3]tt num | region | site id'!$C:$C,'[3]tt num | region | site id'!$Q:$Q,"")</f>
        <v/>
      </c>
      <c r="AT2059" s="24" t="str">
        <f>_xlfn.XLOOKUP(B2059,'[4]Cells Huawei 03052026 12h'!$B:$B,'[4]Cells Huawei 03052026 12h'!$T:$T,"")</f>
        <v/>
      </c>
      <c r="AU2059" s="24" t="str">
        <f>_xlfn.XLOOKUP(B2059,'[5]cells down 02052026 8h50'!$B:$B,'[5]cells down 02052026 8h50'!$R:$R,"")</f>
        <v/>
      </c>
      <c r="AV2059" s="24" t="str">
        <f>_xlfn.XLOOKUP(B2059,'[5]cells down 02052026 13h50'!$B:$B,'[5]cells down 02052026 13h50'!$R:$R,"")</f>
        <v/>
      </c>
      <c r="AW2059" s="24" t="str">
        <f>_xlfn.XLOOKUP(B2059,'[5]cells down 02052026 13h50'!$B:$B,'[5]cells down 02052026 13h50'!$R:$R,"")</f>
        <v/>
      </c>
      <c r="AX2059" s="24" t="str">
        <f>_xlfn.XLOOKUP(B2059,'[6]cell downs 03052026 8h40 '!$B:$B,'[6]cell downs 03052026 8h40 '!$R:$R,"")</f>
        <v/>
      </c>
      <c r="AY2059" s="24" t="str">
        <f>_xlfn.XLOOKUP(B2059,'[7]ALL SITES DOWN'!$D:$D,'[7]ALL SITES DOWN'!$J:$J,"")</f>
        <v/>
      </c>
      <c r="AZ2059" s="24" t="str">
        <f>_xlfn.XLOOKUP(B2059,'[8]ALL SITES DOWN'!$D:$D,'[8]ALL SITES DOWN'!$J:$J,"")</f>
        <v/>
      </c>
      <c r="BA2059" s="9" t="str">
        <f>_xlfn.XLOOKUP(B2059,[9]sheet1!$AC:$AC,[9]sheet1!$AF:$AF,"")</f>
        <v/>
      </c>
      <c r="BB2059" s="14" t="s">
        <v>5537</v>
      </c>
      <c r="BC2059" s="14" t="s">
        <v>5537</v>
      </c>
      <c r="BD2059" s="14" t="str">
        <f>_xlfn.XLOOKUP(B2059,'[10]cell downs 18042026 17h'!$B:$B,'[10]cell downs 18042026 17h'!$B:$B,"")</f>
        <v/>
      </c>
      <c r="BE2059" s="14" t="str">
        <f>_xlfn.XLOOKUP(B2059,'[11]Cells Huawei 19042026 15h'!$B:$B,'[11]Cells Huawei 19042026 15h'!$B:$B,"")</f>
        <v/>
      </c>
      <c r="BF2059" s="9" t="str">
        <f>_xlfn.XLOOKUP(B2059,'[12]cells down 19042026 9H40'!$B:$B,'[12]cells down 19042026 9H40'!$B:$B,"")</f>
        <v/>
      </c>
      <c r="BG2059" s="9" t="s">
        <v>5537</v>
      </c>
      <c r="BH2059" s="9" t="s">
        <v>5537</v>
      </c>
    </row>
    <row r="2060" spans="1:60" s="9" customFormat="1" x14ac:dyDescent="0.3">
      <c r="A2060" s="1" t="s">
        <v>1833</v>
      </c>
      <c r="B2060" s="8" t="s">
        <v>1834</v>
      </c>
      <c r="C2060" s="3" t="str">
        <f>_xlfn.XLOOKUP(B2060,'[1]daily break down'!$D:$D,'[1]daily break down'!$E:$E,"")</f>
        <v>Bafoussam</v>
      </c>
      <c r="D2060" s="1" t="s">
        <v>1022</v>
      </c>
      <c r="E2060" s="1"/>
      <c r="F2060" s="3" t="s">
        <v>102</v>
      </c>
      <c r="G2060" s="1" t="s">
        <v>299</v>
      </c>
      <c r="H2060" s="40" t="str">
        <f>_xlfn.XLOOKUP(B2060,[2]CALCULATION!$B:$B,[2]CALCULATION!$H:$H,"")</f>
        <v>Huawei</v>
      </c>
      <c r="I2060" s="34">
        <v>0</v>
      </c>
      <c r="J2060" s="34">
        <v>0</v>
      </c>
      <c r="K2060" s="34">
        <v>0</v>
      </c>
      <c r="L2060" s="34">
        <v>0</v>
      </c>
      <c r="M2060" s="34">
        <v>0</v>
      </c>
      <c r="N2060" s="34">
        <v>0</v>
      </c>
      <c r="O2060" s="34">
        <v>0</v>
      </c>
      <c r="P2060" s="34">
        <v>0</v>
      </c>
      <c r="Q2060" s="34">
        <v>0</v>
      </c>
      <c r="R2060" s="34">
        <v>0</v>
      </c>
      <c r="S2060" s="35">
        <v>0</v>
      </c>
      <c r="T2060" s="35">
        <v>0</v>
      </c>
      <c r="U2060" s="35">
        <v>0</v>
      </c>
      <c r="V2060" s="35">
        <v>0</v>
      </c>
      <c r="W2060" s="35">
        <v>0</v>
      </c>
      <c r="X2060" s="35">
        <v>0</v>
      </c>
      <c r="Y2060" s="35">
        <v>0</v>
      </c>
      <c r="Z2060" s="35">
        <v>0</v>
      </c>
      <c r="AA2060" s="35">
        <v>0</v>
      </c>
      <c r="AB2060" s="35">
        <v>0</v>
      </c>
      <c r="AC2060" s="35">
        <v>0</v>
      </c>
      <c r="AD2060" s="35">
        <v>0</v>
      </c>
      <c r="AE2060" s="58" t="s">
        <v>5560</v>
      </c>
      <c r="AF2060" s="58"/>
      <c r="AG2060" s="57" t="str" cm="1">
        <f t="array" ref="AG2060">IFERROR(_xlfn.IFS(
AI2060="MPR ISSUE","PDH",
AI2060="BSS Hardware Issue","BSS",
AI2060="Sites strategiques, MLL, Pylone, etc.","ENVTECH",
AI2060="AKTIVCO DEFAUT GE &amp; POWER Cabinet","AKTIVCO",
AI2060="AKTIVCO Coupure ENEO &amp; Baisse de tension","AKTIVCO GRID ONLY",
AI2060="Coupure ENEO &amp; Baisse de tension","IHS GRID ONLY",
AI2060="Defaut GE &amp; POWER Cabinet","IHS",
AI2060="Sharing","Partners",
AI2060="Sites strategiques &amp; DataCenter","SST &amp; DC",
AI2060="Exclu","Exclu",
AI2060="SAT","SAT",
AI2060="SPARE-ISSUE","SPARE-ISSUE",
AI2060="Fiber CAmtel","TRANS_FO_CAMTEL",
AI2060="Fiber AOF","Fiber AOF",
AI2060="Projet OCM (HUAWEI)","TRAVAUX-HUAWEI",
AI2060="Projet OCM (NOKIA)","TRAVAUX-NOKIA",
AI2060="ACCESS-ISSUE","ACCESS-ISSUE",
AI2060="Projet OCM (ZTE, NOKIA, autres projets)","TRAVAUX OCM",
AI2060="No root CAuse","No root cause",
AI2060="ODU HS","PDH",
AI2060="IP &amp; VLAN","PDH",
AI2060="Warehouse HUAWEI","SPARE-ISSUE",
AI2060="SPARE-HS","SPARE-ISSUE",
AI2060="Power Telco","BSS",AI2060="no impacts","no impacts"
),"")</f>
        <v>no impacts</v>
      </c>
      <c r="AH2060" s="57" t="str" cm="1">
        <f t="array" ref="AH2060">IFERROR(_xlfn.IFS(
AI2060="MPR ISSUE","TX ISSUE",
AI2060="BSS Hardware Issue","RAN ISSUE",
AI2060="Sites strategiques, MLL, Pylone, etc.","ENVTECH",
AI2060="AKTIVCO DEFAUT GE &amp; POWER Cabinet","POWER ISSUE",
AI2060="AKTIVCO Coupure ENEO &amp; Baisse de tension","POWER ISSUE",
AI2060="Coupure ENEO &amp; Baisse de tension","POWER ISSUE",
AI2060="Defaut GE &amp; POWER Cabinet","POWER ISSUE",
AI2060="Sharing","POWER ISSUE",
AI2060="Sites strategiques &amp; DataCenter","POWER ISSUE",
AI2060="Exclu","Exclu",
AI2060="SAT","TX ISSUE",
AI2060="SPARE-ISSUE","SPARE-ISSUE",
AI2060="Fiber CAmtel","TX ISSUE",
AI2060="Fiber AOF","TX ISSUE",
AI2060="Projet OCM (HUAWEI)","TRAVAUX-HUAWEI",
AI2060="Projet OCM (NOKIA)","TRAVAUX -NOKIA",
AI2060="ACCESS-ISSUE","ACCESS-ISSUE",
AI2060="Projet OCM (ZTE, NOKIA, autres projets)","TRAVAUX OCM",
AI2060="No root CAuse","No root cause",
AI2060="ODU HS","TX ISSUE",
AI2060="IP &amp; VLAN","TX ISSUE",
AI2060="Warehouse HUAWEI","SPARE-ISSUE",
AI2060="SPARE-HS","SPARE-ISSUE",
AI2060="Power Telco","RAN ISSUE",AI2060="no impacts","no impacts"
),"")</f>
        <v>no impacts</v>
      </c>
      <c r="AI2060" s="85" t="s">
        <v>5998</v>
      </c>
      <c r="AJ2060" s="57" t="str" cm="1">
        <f t="array" ref="AJ2060">IFERROR(_xlfn.IFS(
AI2060="MPR ISSUE","ACTIVE",
AI2060="BSS Hardware Issue","ACTIVE",
AI2060="Sites strategiques, MLL, Pylone, etc.","PASSIVE",
AI2060="AKTIVCO DEFAUT GE &amp; POWER Cabinet","PASSIVE",
AI2060="AKTIVCO Coupure ENEO &amp; Baisse de tension","PASSIVE",
AI2060="Coupure ENEO &amp; Baisse de tension","PASSIVE",
AI2060="Defaut GE &amp; POWER Cabinet","PASSIVE",
AI2060="Sharing","PASSIVE",
AI2060="Sites strategiques &amp; DataCenter","PASSIVE",
AI2060="Exclu","Exclu",
AI2060="SAT","ACTIVE",
AI2060="SPARE-ISSUE","SPARE-ISSUE",
AI2060="Fiber CAmtel","ACTIVE",
AI2060="Fiber AOF","ACTIVE",
AI2060="Projet OCM (HUAWEI)","PLANNED WORKS",
AI2060="Projet OCM (NOKIA)","PLANNED WORKS",
AI2060="ACCESS-ISSUE","ACCESS-ISSUE",
AI2060="Projet OCM (ZTE, NOKIA, autres projets)","PLANNED WORKS",
AI2060="No root CAuse","No root cause",
AI2060="ODU HS","ACTIVE",
AI2060="IP &amp; VLAN","ACTIVE",
AI2060="Warehouse HUAWEI","SPARE-ISSUE",
AI2060="SPARE-HS","SPARE-ISSUE",
AI2060="Power Telco","ACTIVE", AI2060="no impacts","no impacts"
),"")</f>
        <v>no impacts</v>
      </c>
      <c r="AK2060" s="23" t="s">
        <v>5537</v>
      </c>
      <c r="AL2060" s="23" t="str">
        <f t="shared" si="57"/>
        <v>OST_003</v>
      </c>
      <c r="AN2060" s="9" t="s">
        <v>5537</v>
      </c>
      <c r="AO2060" s="23" t="str">
        <f>_xlfn.XLOOKUP(B2060,'INCIDENT-05-03-2026'!E:E,'INCIDENT-05-03-2026'!F:F,"")</f>
        <v/>
      </c>
      <c r="AP2060" s="7" t="s">
        <v>5537</v>
      </c>
      <c r="AQ2060" s="6"/>
      <c r="AR2060" s="7"/>
      <c r="AS2060" s="3" t="str">
        <f>_xlfn.XLOOKUP(B2060,'[3]tt num | region | site id'!$C:$C,'[3]tt num | region | site id'!$Q:$Q,"")</f>
        <v/>
      </c>
      <c r="AT2060" s="24" t="str">
        <f>_xlfn.XLOOKUP(B2060,'[4]Cells Huawei 03052026 12h'!$B:$B,'[4]Cells Huawei 03052026 12h'!$T:$T,"")</f>
        <v/>
      </c>
      <c r="AU2060" s="24" t="str">
        <f>_xlfn.XLOOKUP(B2060,'[5]cells down 02052026 8h50'!$B:$B,'[5]cells down 02052026 8h50'!$R:$R,"")</f>
        <v/>
      </c>
      <c r="AV2060" s="24" t="str">
        <f>_xlfn.XLOOKUP(B2060,'[5]cells down 02052026 13h50'!$B:$B,'[5]cells down 02052026 13h50'!$R:$R,"")</f>
        <v/>
      </c>
      <c r="AW2060" s="24" t="str">
        <f>_xlfn.XLOOKUP(B2060,'[5]cells down 02052026 13h50'!$B:$B,'[5]cells down 02052026 13h50'!$R:$R,"")</f>
        <v/>
      </c>
      <c r="AX2060" s="24" t="str">
        <f>_xlfn.XLOOKUP(B2060,'[6]cell downs 03052026 8h40 '!$B:$B,'[6]cell downs 03052026 8h40 '!$R:$R,"")</f>
        <v/>
      </c>
      <c r="AY2060" s="24" t="str">
        <f>_xlfn.XLOOKUP(B2060,'[7]ALL SITES DOWN'!$D:$D,'[7]ALL SITES DOWN'!$J:$J,"")</f>
        <v/>
      </c>
      <c r="AZ2060" s="24" t="str">
        <f>_xlfn.XLOOKUP(B2060,'[8]ALL SITES DOWN'!$D:$D,'[8]ALL SITES DOWN'!$J:$J,"")</f>
        <v/>
      </c>
      <c r="BA2060" s="9" t="str">
        <f>_xlfn.XLOOKUP(B2060,[9]sheet1!$AC:$AC,[9]sheet1!$AF:$AF,"")</f>
        <v/>
      </c>
      <c r="BB2060" s="14" t="s">
        <v>5537</v>
      </c>
      <c r="BC2060" s="14" t="s">
        <v>5537</v>
      </c>
      <c r="BD2060" s="14" t="str">
        <f>_xlfn.XLOOKUP(B2060,'[10]cell downs 18042026 17h'!$B:$B,'[10]cell downs 18042026 17h'!$B:$B,"")</f>
        <v/>
      </c>
      <c r="BE2060" s="14" t="str">
        <f>_xlfn.XLOOKUP(B2060,'[11]Cells Huawei 19042026 15h'!$B:$B,'[11]Cells Huawei 19042026 15h'!$B:$B,"")</f>
        <v/>
      </c>
      <c r="BF2060" s="9" t="str">
        <f>_xlfn.XLOOKUP(B2060,'[12]cells down 19042026 9H40'!$B:$B,'[12]cells down 19042026 9H40'!$B:$B,"")</f>
        <v/>
      </c>
      <c r="BG2060" s="9" t="s">
        <v>5537</v>
      </c>
      <c r="BH2060" s="9" t="s">
        <v>5537</v>
      </c>
    </row>
    <row r="2061" spans="1:60" s="9" customFormat="1" x14ac:dyDescent="0.3">
      <c r="A2061" s="1" t="s">
        <v>4608</v>
      </c>
      <c r="B2061" s="8" t="s">
        <v>4609</v>
      </c>
      <c r="C2061" s="3" t="str">
        <f>_xlfn.XLOOKUP(B2061,'[1]daily break down'!$D:$D,'[1]daily break down'!$E:$E,"")</f>
        <v>NGAOUNDERE</v>
      </c>
      <c r="D2061" s="1" t="s">
        <v>11</v>
      </c>
      <c r="E2061" s="1" t="s">
        <v>12</v>
      </c>
      <c r="F2061" s="3" t="s">
        <v>90</v>
      </c>
      <c r="G2061" s="1" t="s">
        <v>2909</v>
      </c>
      <c r="H2061" s="40" t="str">
        <f>_xlfn.XLOOKUP(B2061,[2]CALCULATION!$B:$B,[2]CALCULATION!$H:$H,"")</f>
        <v>Huawei</v>
      </c>
      <c r="I2061" s="34">
        <v>0</v>
      </c>
      <c r="J2061" s="34">
        <v>0</v>
      </c>
      <c r="K2061" s="34">
        <v>0</v>
      </c>
      <c r="L2061" s="34">
        <v>0</v>
      </c>
      <c r="M2061" s="34">
        <v>0</v>
      </c>
      <c r="N2061" s="34">
        <v>0</v>
      </c>
      <c r="O2061" s="34">
        <v>0</v>
      </c>
      <c r="P2061" s="34">
        <v>0</v>
      </c>
      <c r="Q2061" s="34">
        <v>0</v>
      </c>
      <c r="R2061" s="34">
        <v>0</v>
      </c>
      <c r="S2061" s="35">
        <v>0</v>
      </c>
      <c r="T2061" s="35">
        <v>0</v>
      </c>
      <c r="U2061" s="35">
        <v>0</v>
      </c>
      <c r="V2061" s="35">
        <v>0</v>
      </c>
      <c r="W2061" s="35">
        <v>0</v>
      </c>
      <c r="X2061" s="35">
        <v>0</v>
      </c>
      <c r="Y2061" s="35">
        <v>0</v>
      </c>
      <c r="Z2061" s="35">
        <v>0</v>
      </c>
      <c r="AA2061" s="35">
        <v>0</v>
      </c>
      <c r="AB2061" s="35">
        <v>0</v>
      </c>
      <c r="AC2061" s="35">
        <v>0</v>
      </c>
      <c r="AD2061" s="35">
        <v>0</v>
      </c>
      <c r="AE2061" s="58" t="s">
        <v>5560</v>
      </c>
      <c r="AF2061" s="58"/>
      <c r="AG2061" s="57" t="str" cm="1">
        <f t="array" ref="AG2061">IFERROR(_xlfn.IFS(
AI2061="MPR ISSUE","PDH",
AI2061="BSS Hardware Issue","BSS",
AI2061="Sites strategiques, MLL, Pylone, etc.","ENVTECH",
AI2061="AKTIVCO DEFAUT GE &amp; POWER Cabinet","AKTIVCO",
AI2061="AKTIVCO Coupure ENEO &amp; Baisse de tension","AKTIVCO GRID ONLY",
AI2061="Coupure ENEO &amp; Baisse de tension","IHS GRID ONLY",
AI2061="Defaut GE &amp; POWER Cabinet","IHS",
AI2061="Sharing","Partners",
AI2061="Sites strategiques &amp; DataCenter","SST &amp; DC",
AI2061="Exclu","Exclu",
AI2061="SAT","SAT",
AI2061="SPARE-ISSUE","SPARE-ISSUE",
AI2061="Fiber CAmtel","TRANS_FO_CAMTEL",
AI2061="Fiber AOF","Fiber AOF",
AI2061="Projet OCM (HUAWEI)","TRAVAUX-HUAWEI",
AI2061="Projet OCM (NOKIA)","TRAVAUX-NOKIA",
AI2061="ACCESS-ISSUE","ACCESS-ISSUE",
AI2061="Projet OCM (ZTE, NOKIA, autres projets)","TRAVAUX OCM",
AI2061="No root CAuse","No root cause",
AI2061="ODU HS","PDH",
AI2061="IP &amp; VLAN","PDH",
AI2061="Warehouse HUAWEI","SPARE-ISSUE",
AI2061="SPARE-HS","SPARE-ISSUE",
AI2061="Power Telco","BSS",AI2061="no impacts","no impacts"
),"")</f>
        <v>no impacts</v>
      </c>
      <c r="AH2061" s="57" t="str" cm="1">
        <f t="array" ref="AH2061">IFERROR(_xlfn.IFS(
AI2061="MPR ISSUE","TX ISSUE",
AI2061="BSS Hardware Issue","RAN ISSUE",
AI2061="Sites strategiques, MLL, Pylone, etc.","ENVTECH",
AI2061="AKTIVCO DEFAUT GE &amp; POWER Cabinet","POWER ISSUE",
AI2061="AKTIVCO Coupure ENEO &amp; Baisse de tension","POWER ISSUE",
AI2061="Coupure ENEO &amp; Baisse de tension","POWER ISSUE",
AI2061="Defaut GE &amp; POWER Cabinet","POWER ISSUE",
AI2061="Sharing","POWER ISSUE",
AI2061="Sites strategiques &amp; DataCenter","POWER ISSUE",
AI2061="Exclu","Exclu",
AI2061="SAT","TX ISSUE",
AI2061="SPARE-ISSUE","SPARE-ISSUE",
AI2061="Fiber CAmtel","TX ISSUE",
AI2061="Fiber AOF","TX ISSUE",
AI2061="Projet OCM (HUAWEI)","TRAVAUX-HUAWEI",
AI2061="Projet OCM (NOKIA)","TRAVAUX -NOKIA",
AI2061="ACCESS-ISSUE","ACCESS-ISSUE",
AI2061="Projet OCM (ZTE, NOKIA, autres projets)","TRAVAUX OCM",
AI2061="No root CAuse","No root cause",
AI2061="ODU HS","TX ISSUE",
AI2061="IP &amp; VLAN","TX ISSUE",
AI2061="Warehouse HUAWEI","SPARE-ISSUE",
AI2061="SPARE-HS","SPARE-ISSUE",
AI2061="Power Telco","RAN ISSUE",AI2061="no impacts","no impacts"
),"")</f>
        <v>no impacts</v>
      </c>
      <c r="AI2061" s="85" t="s">
        <v>5998</v>
      </c>
      <c r="AJ2061" s="57" t="str" cm="1">
        <f t="array" ref="AJ2061">IFERROR(_xlfn.IFS(
AI2061="MPR ISSUE","ACTIVE",
AI2061="BSS Hardware Issue","ACTIVE",
AI2061="Sites strategiques, MLL, Pylone, etc.","PASSIVE",
AI2061="AKTIVCO DEFAUT GE &amp; POWER Cabinet","PASSIVE",
AI2061="AKTIVCO Coupure ENEO &amp; Baisse de tension","PASSIVE",
AI2061="Coupure ENEO &amp; Baisse de tension","PASSIVE",
AI2061="Defaut GE &amp; POWER Cabinet","PASSIVE",
AI2061="Sharing","PASSIVE",
AI2061="Sites strategiques &amp; DataCenter","PASSIVE",
AI2061="Exclu","Exclu",
AI2061="SAT","ACTIVE",
AI2061="SPARE-ISSUE","SPARE-ISSUE",
AI2061="Fiber CAmtel","ACTIVE",
AI2061="Fiber AOF","ACTIVE",
AI2061="Projet OCM (HUAWEI)","PLANNED WORKS",
AI2061="Projet OCM (NOKIA)","PLANNED WORKS",
AI2061="ACCESS-ISSUE","ACCESS-ISSUE",
AI2061="Projet OCM (ZTE, NOKIA, autres projets)","PLANNED WORKS",
AI2061="No root CAuse","No root cause",
AI2061="ODU HS","ACTIVE",
AI2061="IP &amp; VLAN","ACTIVE",
AI2061="Warehouse HUAWEI","SPARE-ISSUE",
AI2061="SPARE-HS","SPARE-ISSUE",
AI2061="Power Telco","ACTIVE", AI2061="no impacts","no impacts"
),"")</f>
        <v>no impacts</v>
      </c>
      <c r="AK2061" s="23" t="s">
        <v>5537</v>
      </c>
      <c r="AL2061" s="23" t="str">
        <f t="shared" si="57"/>
        <v>ADM_106</v>
      </c>
      <c r="AN2061" s="9" t="s">
        <v>5537</v>
      </c>
      <c r="AO2061" s="23" t="str">
        <f>_xlfn.XLOOKUP(B2061,'INCIDENT-05-03-2026'!E:E,'INCIDENT-05-03-2026'!F:F,"")</f>
        <v/>
      </c>
      <c r="AP2061" s="7" t="s">
        <v>5537</v>
      </c>
      <c r="AQ2061" s="6"/>
      <c r="AR2061" s="7"/>
      <c r="AS2061" s="3" t="str">
        <f>_xlfn.XLOOKUP(B2061,'[3]tt num | region | site id'!$C:$C,'[3]tt num | region | site id'!$Q:$Q,"")</f>
        <v/>
      </c>
      <c r="AT2061" s="24" t="str">
        <f>_xlfn.XLOOKUP(B2061,'[4]Cells Huawei 03052026 12h'!$B:$B,'[4]Cells Huawei 03052026 12h'!$T:$T,"")</f>
        <v/>
      </c>
      <c r="AU2061" s="24" t="str">
        <f>_xlfn.XLOOKUP(B2061,'[5]cells down 02052026 8h50'!$B:$B,'[5]cells down 02052026 8h50'!$R:$R,"")</f>
        <v/>
      </c>
      <c r="AV2061" s="24" t="str">
        <f>_xlfn.XLOOKUP(B2061,'[5]cells down 02052026 13h50'!$B:$B,'[5]cells down 02052026 13h50'!$R:$R,"")</f>
        <v/>
      </c>
      <c r="AW2061" s="24" t="str">
        <f>_xlfn.XLOOKUP(B2061,'[5]cells down 02052026 13h50'!$B:$B,'[5]cells down 02052026 13h50'!$R:$R,"")</f>
        <v/>
      </c>
      <c r="AX2061" s="24" t="str">
        <f>_xlfn.XLOOKUP(B2061,'[6]cell downs 03052026 8h40 '!$B:$B,'[6]cell downs 03052026 8h40 '!$R:$R,"")</f>
        <v/>
      </c>
      <c r="AY2061" s="24" t="str">
        <f>_xlfn.XLOOKUP(B2061,'[7]ALL SITES DOWN'!$D:$D,'[7]ALL SITES DOWN'!$J:$J,"")</f>
        <v/>
      </c>
      <c r="AZ2061" s="24" t="str">
        <f>_xlfn.XLOOKUP(B2061,'[8]ALL SITES DOWN'!$D:$D,'[8]ALL SITES DOWN'!$J:$J,"")</f>
        <v/>
      </c>
      <c r="BA2061" s="9" t="str">
        <f>_xlfn.XLOOKUP(B2061,[9]sheet1!$AC:$AC,[9]sheet1!$AF:$AF,"")</f>
        <v/>
      </c>
      <c r="BB2061" s="14" t="s">
        <v>5537</v>
      </c>
      <c r="BC2061" s="14" t="s">
        <v>5537</v>
      </c>
      <c r="BD2061" s="14" t="str">
        <f>_xlfn.XLOOKUP(B2061,'[10]cell downs 18042026 17h'!$B:$B,'[10]cell downs 18042026 17h'!$B:$B,"")</f>
        <v/>
      </c>
      <c r="BE2061" s="14" t="str">
        <f>_xlfn.XLOOKUP(B2061,'[11]Cells Huawei 19042026 15h'!$B:$B,'[11]Cells Huawei 19042026 15h'!$B:$B,"")</f>
        <v/>
      </c>
      <c r="BF2061" s="9" t="str">
        <f>_xlfn.XLOOKUP(B2061,'[12]cells down 19042026 9H40'!$B:$B,'[12]cells down 19042026 9H40'!$B:$B,"")</f>
        <v/>
      </c>
      <c r="BG2061" s="9" t="s">
        <v>4609</v>
      </c>
      <c r="BH2061" s="9" t="s">
        <v>12</v>
      </c>
    </row>
    <row r="2062" spans="1:60" s="9" customFormat="1" x14ac:dyDescent="0.3">
      <c r="A2062" s="1" t="s">
        <v>4288</v>
      </c>
      <c r="B2062" s="8" t="s">
        <v>4289</v>
      </c>
      <c r="C2062" s="3" t="str">
        <f>_xlfn.XLOOKUP(B2062,'[1]daily break down'!$D:$D,'[1]daily break down'!$E:$E,"")</f>
        <v>OUEST</v>
      </c>
      <c r="D2062" s="1" t="s">
        <v>11</v>
      </c>
      <c r="E2062" s="1" t="s">
        <v>12</v>
      </c>
      <c r="F2062" s="3" t="s">
        <v>102</v>
      </c>
      <c r="G2062" s="1" t="s">
        <v>4288</v>
      </c>
      <c r="H2062" s="40" t="str">
        <f>_xlfn.XLOOKUP(B2062,[2]CALCULATION!$B:$B,[2]CALCULATION!$H:$H,"")</f>
        <v>HUAWEI</v>
      </c>
      <c r="I2062" s="34">
        <v>0</v>
      </c>
      <c r="J2062" s="34">
        <v>0</v>
      </c>
      <c r="K2062" s="34">
        <v>0</v>
      </c>
      <c r="L2062" s="34">
        <v>0</v>
      </c>
      <c r="M2062" s="34">
        <v>0</v>
      </c>
      <c r="N2062" s="34">
        <v>0</v>
      </c>
      <c r="O2062" s="34">
        <v>0</v>
      </c>
      <c r="P2062" s="34">
        <v>0</v>
      </c>
      <c r="Q2062" s="34">
        <v>0</v>
      </c>
      <c r="R2062" s="34">
        <v>0</v>
      </c>
      <c r="S2062" s="35">
        <v>0</v>
      </c>
      <c r="T2062" s="35">
        <v>0</v>
      </c>
      <c r="U2062" s="35">
        <v>0</v>
      </c>
      <c r="V2062" s="35">
        <v>0</v>
      </c>
      <c r="W2062" s="35">
        <v>0</v>
      </c>
      <c r="X2062" s="35">
        <v>0</v>
      </c>
      <c r="Y2062" s="35">
        <v>0</v>
      </c>
      <c r="Z2062" s="35">
        <v>0</v>
      </c>
      <c r="AA2062" s="35">
        <v>0</v>
      </c>
      <c r="AB2062" s="35">
        <v>0</v>
      </c>
      <c r="AC2062" s="35">
        <v>0</v>
      </c>
      <c r="AD2062" s="35">
        <v>0</v>
      </c>
      <c r="AE2062" s="58" t="s">
        <v>5560</v>
      </c>
      <c r="AF2062" s="58"/>
      <c r="AG2062" s="57" t="str" cm="1">
        <f t="array" ref="AG2062">IFERROR(_xlfn.IFS(
AI2062="MPR ISSUE","PDH",
AI2062="BSS Hardware Issue","BSS",
AI2062="Sites strategiques, MLL, Pylone, etc.","ENVTECH",
AI2062="AKTIVCO DEFAUT GE &amp; POWER Cabinet","AKTIVCO",
AI2062="AKTIVCO Coupure ENEO &amp; Baisse de tension","AKTIVCO GRID ONLY",
AI2062="Coupure ENEO &amp; Baisse de tension","IHS GRID ONLY",
AI2062="Defaut GE &amp; POWER Cabinet","IHS",
AI2062="Sharing","Partners",
AI2062="Sites strategiques &amp; DataCenter","SST &amp; DC",
AI2062="Exclu","Exclu",
AI2062="SAT","SAT",
AI2062="SPARE-ISSUE","SPARE-ISSUE",
AI2062="Fiber CAmtel","TRANS_FO_CAMTEL",
AI2062="Fiber AOF","Fiber AOF",
AI2062="Projet OCM (HUAWEI)","TRAVAUX-HUAWEI",
AI2062="Projet OCM (NOKIA)","TRAVAUX-NOKIA",
AI2062="ACCESS-ISSUE","ACCESS-ISSUE",
AI2062="Projet OCM (ZTE, NOKIA, autres projets)","TRAVAUX OCM",
AI2062="No root CAuse","No root cause",
AI2062="ODU HS","PDH",
AI2062="IP &amp; VLAN","PDH",
AI2062="Warehouse HUAWEI","SPARE-ISSUE",
AI2062="SPARE-HS","SPARE-ISSUE",
AI2062="Power Telco","BSS",AI2062="no impacts","no impacts"
),"")</f>
        <v>no impacts</v>
      </c>
      <c r="AH2062" s="57" t="str" cm="1">
        <f t="array" ref="AH2062">IFERROR(_xlfn.IFS(
AI2062="MPR ISSUE","TX ISSUE",
AI2062="BSS Hardware Issue","RAN ISSUE",
AI2062="Sites strategiques, MLL, Pylone, etc.","ENVTECH",
AI2062="AKTIVCO DEFAUT GE &amp; POWER Cabinet","POWER ISSUE",
AI2062="AKTIVCO Coupure ENEO &amp; Baisse de tension","POWER ISSUE",
AI2062="Coupure ENEO &amp; Baisse de tension","POWER ISSUE",
AI2062="Defaut GE &amp; POWER Cabinet","POWER ISSUE",
AI2062="Sharing","POWER ISSUE",
AI2062="Sites strategiques &amp; DataCenter","POWER ISSUE",
AI2062="Exclu","Exclu",
AI2062="SAT","TX ISSUE",
AI2062="SPARE-ISSUE","SPARE-ISSUE",
AI2062="Fiber CAmtel","TX ISSUE",
AI2062="Fiber AOF","TX ISSUE",
AI2062="Projet OCM (HUAWEI)","TRAVAUX-HUAWEI",
AI2062="Projet OCM (NOKIA)","TRAVAUX -NOKIA",
AI2062="ACCESS-ISSUE","ACCESS-ISSUE",
AI2062="Projet OCM (ZTE, NOKIA, autres projets)","TRAVAUX OCM",
AI2062="No root CAuse","No root cause",
AI2062="ODU HS","TX ISSUE",
AI2062="IP &amp; VLAN","TX ISSUE",
AI2062="Warehouse HUAWEI","SPARE-ISSUE",
AI2062="SPARE-HS","SPARE-ISSUE",
AI2062="Power Telco","RAN ISSUE",AI2062="no impacts","no impacts"
),"")</f>
        <v>no impacts</v>
      </c>
      <c r="AI2062" s="85" t="s">
        <v>5998</v>
      </c>
      <c r="AJ2062" s="57" t="str" cm="1">
        <f t="array" ref="AJ2062">IFERROR(_xlfn.IFS(
AI2062="MPR ISSUE","ACTIVE",
AI2062="BSS Hardware Issue","ACTIVE",
AI2062="Sites strategiques, MLL, Pylone, etc.","PASSIVE",
AI2062="AKTIVCO DEFAUT GE &amp; POWER Cabinet","PASSIVE",
AI2062="AKTIVCO Coupure ENEO &amp; Baisse de tension","PASSIVE",
AI2062="Coupure ENEO &amp; Baisse de tension","PASSIVE",
AI2062="Defaut GE &amp; POWER Cabinet","PASSIVE",
AI2062="Sharing","PASSIVE",
AI2062="Sites strategiques &amp; DataCenter","PASSIVE",
AI2062="Exclu","Exclu",
AI2062="SAT","ACTIVE",
AI2062="SPARE-ISSUE","SPARE-ISSUE",
AI2062="Fiber CAmtel","ACTIVE",
AI2062="Fiber AOF","ACTIVE",
AI2062="Projet OCM (HUAWEI)","PLANNED WORKS",
AI2062="Projet OCM (NOKIA)","PLANNED WORKS",
AI2062="ACCESS-ISSUE","ACCESS-ISSUE",
AI2062="Projet OCM (ZTE, NOKIA, autres projets)","PLANNED WORKS",
AI2062="No root CAuse","No root cause",
AI2062="ODU HS","ACTIVE",
AI2062="IP &amp; VLAN","ACTIVE",
AI2062="Warehouse HUAWEI","SPARE-ISSUE",
AI2062="SPARE-HS","SPARE-ISSUE",
AI2062="Power Telco","ACTIVE", AI2062="no impacts","no impacts"
),"")</f>
        <v>no impacts</v>
      </c>
      <c r="AK2062" s="23" t="s">
        <v>5537</v>
      </c>
      <c r="AL2062" s="23" t="str">
        <f t="shared" ref="AL2062:AL2093" si="58">B2062</f>
        <v>OST_052</v>
      </c>
      <c r="AN2062" s="9" t="s">
        <v>5537</v>
      </c>
      <c r="AO2062" s="23" t="str">
        <f>_xlfn.XLOOKUP(B2062,'INCIDENT-05-03-2026'!E:E,'INCIDENT-05-03-2026'!F:F,"")</f>
        <v/>
      </c>
      <c r="AP2062" s="7" t="s">
        <v>5537</v>
      </c>
      <c r="AQ2062" s="6"/>
      <c r="AR2062" s="7"/>
      <c r="AS2062" s="3" t="str">
        <f>_xlfn.XLOOKUP(B2062,'[3]tt num | region | site id'!$C:$C,'[3]tt num | region | site id'!$Q:$Q,"")</f>
        <v/>
      </c>
      <c r="AT2062" s="24" t="str">
        <f>_xlfn.XLOOKUP(B2062,'[4]Cells Huawei 03052026 12h'!$B:$B,'[4]Cells Huawei 03052026 12h'!$T:$T,"")</f>
        <v/>
      </c>
      <c r="AU2062" s="24" t="str">
        <f>_xlfn.XLOOKUP(B2062,'[5]cells down 02052026 8h50'!$B:$B,'[5]cells down 02052026 8h50'!$R:$R,"")</f>
        <v/>
      </c>
      <c r="AV2062" s="24" t="str">
        <f>_xlfn.XLOOKUP(B2062,'[5]cells down 02052026 13h50'!$B:$B,'[5]cells down 02052026 13h50'!$R:$R,"")</f>
        <v/>
      </c>
      <c r="AW2062" s="24" t="str">
        <f>_xlfn.XLOOKUP(B2062,'[5]cells down 02052026 13h50'!$B:$B,'[5]cells down 02052026 13h50'!$R:$R,"")</f>
        <v/>
      </c>
      <c r="AX2062" s="24" t="str">
        <f>_xlfn.XLOOKUP(B2062,'[6]cell downs 03052026 8h40 '!$B:$B,'[6]cell downs 03052026 8h40 '!$R:$R,"")</f>
        <v/>
      </c>
      <c r="AY2062" s="24" t="str">
        <f>_xlfn.XLOOKUP(B2062,'[7]ALL SITES DOWN'!$D:$D,'[7]ALL SITES DOWN'!$J:$J,"")</f>
        <v/>
      </c>
      <c r="AZ2062" s="24" t="str">
        <f>_xlfn.XLOOKUP(B2062,'[8]ALL SITES DOWN'!$D:$D,'[8]ALL SITES DOWN'!$J:$J,"")</f>
        <v/>
      </c>
      <c r="BA2062" s="9" t="str">
        <f>_xlfn.XLOOKUP(B2062,[9]sheet1!$AC:$AC,[9]sheet1!$AF:$AF,"")</f>
        <v/>
      </c>
      <c r="BB2062" s="14" t="s">
        <v>5537</v>
      </c>
      <c r="BC2062" s="14" t="s">
        <v>5537</v>
      </c>
      <c r="BD2062" s="14" t="str">
        <f>_xlfn.XLOOKUP(B2062,'[10]cell downs 18042026 17h'!$B:$B,'[10]cell downs 18042026 17h'!$B:$B,"")</f>
        <v/>
      </c>
      <c r="BE2062" s="14" t="str">
        <f>_xlfn.XLOOKUP(B2062,'[11]Cells Huawei 19042026 15h'!$B:$B,'[11]Cells Huawei 19042026 15h'!$B:$B,"")</f>
        <v/>
      </c>
      <c r="BF2062" s="9" t="str">
        <f>_xlfn.XLOOKUP(B2062,'[12]cells down 19042026 9H40'!$B:$B,'[12]cells down 19042026 9H40'!$B:$B,"")</f>
        <v/>
      </c>
      <c r="BG2062" s="9" t="s">
        <v>4289</v>
      </c>
      <c r="BH2062" s="9" t="s">
        <v>12</v>
      </c>
    </row>
    <row r="2063" spans="1:60" s="9" customFormat="1" x14ac:dyDescent="0.3">
      <c r="A2063" s="1" t="s">
        <v>2605</v>
      </c>
      <c r="B2063" s="8" t="s">
        <v>2606</v>
      </c>
      <c r="C2063" s="3" t="str">
        <f>_xlfn.XLOOKUP(B2063,'[1]daily break down'!$D:$D,'[1]daily break down'!$E:$E,"")</f>
        <v>Douala</v>
      </c>
      <c r="D2063" s="1" t="s">
        <v>11</v>
      </c>
      <c r="E2063" s="1" t="s">
        <v>12</v>
      </c>
      <c r="F2063" s="3" t="s">
        <v>31</v>
      </c>
      <c r="G2063" s="1" t="s">
        <v>32</v>
      </c>
      <c r="H2063" s="42" t="str">
        <f>_xlfn.XLOOKUP(B2063,[2]CALCULATION!$B:$B,[2]CALCULATION!$H:$H,"")</f>
        <v>ZTE</v>
      </c>
      <c r="I2063" s="34">
        <v>0</v>
      </c>
      <c r="J2063" s="34">
        <v>0</v>
      </c>
      <c r="K2063" s="34">
        <v>0</v>
      </c>
      <c r="L2063" s="34">
        <v>0</v>
      </c>
      <c r="M2063" s="34">
        <v>0</v>
      </c>
      <c r="N2063" s="34">
        <v>0</v>
      </c>
      <c r="O2063" s="34">
        <v>0</v>
      </c>
      <c r="P2063" s="34">
        <v>0</v>
      </c>
      <c r="Q2063" s="34">
        <v>0</v>
      </c>
      <c r="R2063" s="34">
        <v>0</v>
      </c>
      <c r="S2063" s="35">
        <v>0</v>
      </c>
      <c r="T2063" s="35">
        <v>0</v>
      </c>
      <c r="U2063" s="35">
        <v>0</v>
      </c>
      <c r="V2063" s="35">
        <v>0</v>
      </c>
      <c r="W2063" s="35">
        <v>0</v>
      </c>
      <c r="X2063" s="35">
        <v>0</v>
      </c>
      <c r="Y2063" s="35">
        <v>0</v>
      </c>
      <c r="Z2063" s="35">
        <v>0</v>
      </c>
      <c r="AA2063" s="35">
        <v>0</v>
      </c>
      <c r="AB2063" s="35">
        <v>0</v>
      </c>
      <c r="AC2063" s="35">
        <v>0</v>
      </c>
      <c r="AD2063" s="35">
        <v>0</v>
      </c>
      <c r="AE2063" s="58" t="s">
        <v>5560</v>
      </c>
      <c r="AF2063" s="58"/>
      <c r="AG2063" s="57" t="str" cm="1">
        <f t="array" ref="AG2063">IFERROR(_xlfn.IFS(
AI2063="MPR ISSUE","PDH",
AI2063="BSS Hardware Issue","BSS",
AI2063="Sites strategiques, MLL, Pylone, etc.","ENVTECH",
AI2063="AKTIVCO DEFAUT GE &amp; POWER Cabinet","AKTIVCO",
AI2063="AKTIVCO Coupure ENEO &amp; Baisse de tension","AKTIVCO GRID ONLY",
AI2063="Coupure ENEO &amp; Baisse de tension","IHS GRID ONLY",
AI2063="Defaut GE &amp; POWER Cabinet","IHS",
AI2063="Sharing","Partners",
AI2063="Sites strategiques &amp; DataCenter","SST &amp; DC",
AI2063="Exclu","Exclu",
AI2063="SAT","SAT",
AI2063="SPARE-ISSUE","SPARE-ISSUE",
AI2063="Fiber CAmtel","TRANS_FO_CAMTEL",
AI2063="Fiber AOF","Fiber AOF",
AI2063="Projet OCM (HUAWEI)","TRAVAUX-HUAWEI",
AI2063="Projet OCM (NOKIA)","TRAVAUX-NOKIA",
AI2063="ACCESS-ISSUE","ACCESS-ISSUE",
AI2063="Projet OCM (ZTE, NOKIA, autres projets)","TRAVAUX OCM",
AI2063="No root CAuse","No root cause",
AI2063="ODU HS","PDH",
AI2063="IP &amp; VLAN","PDH",
AI2063="Warehouse HUAWEI","SPARE-ISSUE",
AI2063="SPARE-HS","SPARE-ISSUE",
AI2063="Power Telco","BSS",AI2063="no impacts","no impacts"
),"")</f>
        <v>no impacts</v>
      </c>
      <c r="AH2063" s="57" t="str" cm="1">
        <f t="array" ref="AH2063">IFERROR(_xlfn.IFS(
AI2063="MPR ISSUE","TX ISSUE",
AI2063="BSS Hardware Issue","RAN ISSUE",
AI2063="Sites strategiques, MLL, Pylone, etc.","ENVTECH",
AI2063="AKTIVCO DEFAUT GE &amp; POWER Cabinet","POWER ISSUE",
AI2063="AKTIVCO Coupure ENEO &amp; Baisse de tension","POWER ISSUE",
AI2063="Coupure ENEO &amp; Baisse de tension","POWER ISSUE",
AI2063="Defaut GE &amp; POWER Cabinet","POWER ISSUE",
AI2063="Sharing","POWER ISSUE",
AI2063="Sites strategiques &amp; DataCenter","POWER ISSUE",
AI2063="Exclu","Exclu",
AI2063="SAT","TX ISSUE",
AI2063="SPARE-ISSUE","SPARE-ISSUE",
AI2063="Fiber CAmtel","TX ISSUE",
AI2063="Fiber AOF","TX ISSUE",
AI2063="Projet OCM (HUAWEI)","TRAVAUX-HUAWEI",
AI2063="Projet OCM (NOKIA)","TRAVAUX -NOKIA",
AI2063="ACCESS-ISSUE","ACCESS-ISSUE",
AI2063="Projet OCM (ZTE, NOKIA, autres projets)","TRAVAUX OCM",
AI2063="No root CAuse","No root cause",
AI2063="ODU HS","TX ISSUE",
AI2063="IP &amp; VLAN","TX ISSUE",
AI2063="Warehouse HUAWEI","SPARE-ISSUE",
AI2063="SPARE-HS","SPARE-ISSUE",
AI2063="Power Telco","RAN ISSUE",AI2063="no impacts","no impacts"
),"")</f>
        <v>no impacts</v>
      </c>
      <c r="AI2063" s="85" t="s">
        <v>5998</v>
      </c>
      <c r="AJ2063" s="57" t="str" cm="1">
        <f t="array" ref="AJ2063">IFERROR(_xlfn.IFS(
AI2063="MPR ISSUE","ACTIVE",
AI2063="BSS Hardware Issue","ACTIVE",
AI2063="Sites strategiques, MLL, Pylone, etc.","PASSIVE",
AI2063="AKTIVCO DEFAUT GE &amp; POWER Cabinet","PASSIVE",
AI2063="AKTIVCO Coupure ENEO &amp; Baisse de tension","PASSIVE",
AI2063="Coupure ENEO &amp; Baisse de tension","PASSIVE",
AI2063="Defaut GE &amp; POWER Cabinet","PASSIVE",
AI2063="Sharing","PASSIVE",
AI2063="Sites strategiques &amp; DataCenter","PASSIVE",
AI2063="Exclu","Exclu",
AI2063="SAT","ACTIVE",
AI2063="SPARE-ISSUE","SPARE-ISSUE",
AI2063="Fiber CAmtel","ACTIVE",
AI2063="Fiber AOF","ACTIVE",
AI2063="Projet OCM (HUAWEI)","PLANNED WORKS",
AI2063="Projet OCM (NOKIA)","PLANNED WORKS",
AI2063="ACCESS-ISSUE","ACCESS-ISSUE",
AI2063="Projet OCM (ZTE, NOKIA, autres projets)","PLANNED WORKS",
AI2063="No root CAuse","No root cause",
AI2063="ODU HS","ACTIVE",
AI2063="IP &amp; VLAN","ACTIVE",
AI2063="Warehouse HUAWEI","SPARE-ISSUE",
AI2063="SPARE-HS","SPARE-ISSUE",
AI2063="Power Telco","ACTIVE", AI2063="no impacts","no impacts"
),"")</f>
        <v>no impacts</v>
      </c>
      <c r="AK2063" s="23" t="s">
        <v>5537</v>
      </c>
      <c r="AL2063" s="23" t="str">
        <f t="shared" si="58"/>
        <v>LIT_079</v>
      </c>
      <c r="AN2063" s="9" t="s">
        <v>5537</v>
      </c>
      <c r="AO2063" s="23" t="str">
        <f>_xlfn.XLOOKUP(B2063,'INCIDENT-05-03-2026'!E:E,'INCIDENT-05-03-2026'!F:F,"")</f>
        <v/>
      </c>
      <c r="AP2063" s="7" t="s">
        <v>5537</v>
      </c>
      <c r="AQ2063" s="6"/>
      <c r="AR2063" s="7"/>
      <c r="AS2063" s="3" t="str">
        <f>_xlfn.XLOOKUP(B2063,'[3]tt num | region | site id'!$C:$C,'[3]tt num | region | site id'!$Q:$Q,"")</f>
        <v/>
      </c>
      <c r="AT2063" s="24" t="str">
        <f>_xlfn.XLOOKUP(B2063,'[4]Cells Huawei 03052026 12h'!$B:$B,'[4]Cells Huawei 03052026 12h'!$T:$T,"")</f>
        <v/>
      </c>
      <c r="AU2063" s="24" t="str">
        <f>_xlfn.XLOOKUP(B2063,'[5]cells down 02052026 8h50'!$B:$B,'[5]cells down 02052026 8h50'!$R:$R,"")</f>
        <v/>
      </c>
      <c r="AV2063" s="24" t="str">
        <f>_xlfn.XLOOKUP(B2063,'[5]cells down 02052026 13h50'!$B:$B,'[5]cells down 02052026 13h50'!$R:$R,"")</f>
        <v/>
      </c>
      <c r="AW2063" s="24" t="str">
        <f>_xlfn.XLOOKUP(B2063,'[5]cells down 02052026 13h50'!$B:$B,'[5]cells down 02052026 13h50'!$R:$R,"")</f>
        <v/>
      </c>
      <c r="AX2063" s="24" t="str">
        <f>_xlfn.XLOOKUP(B2063,'[6]cell downs 03052026 8h40 '!$B:$B,'[6]cell downs 03052026 8h40 '!$R:$R,"")</f>
        <v/>
      </c>
      <c r="AY2063" s="24" t="str">
        <f>_xlfn.XLOOKUP(B2063,'[7]ALL SITES DOWN'!$D:$D,'[7]ALL SITES DOWN'!$J:$J,"")</f>
        <v/>
      </c>
      <c r="AZ2063" s="24" t="str">
        <f>_xlfn.XLOOKUP(B2063,'[8]ALL SITES DOWN'!$D:$D,'[8]ALL SITES DOWN'!$J:$J,"")</f>
        <v/>
      </c>
      <c r="BA2063" s="9" t="str">
        <f>_xlfn.XLOOKUP(B2063,[9]sheet1!$AC:$AC,[9]sheet1!$AF:$AF,"")</f>
        <v/>
      </c>
      <c r="BB2063" s="14" t="s">
        <v>5537</v>
      </c>
      <c r="BC2063" s="14" t="s">
        <v>5537</v>
      </c>
      <c r="BD2063" s="14" t="str">
        <f>_xlfn.XLOOKUP(B2063,'[10]cell downs 18042026 17h'!$B:$B,'[10]cell downs 18042026 17h'!$B:$B,"")</f>
        <v/>
      </c>
      <c r="BE2063" s="14" t="str">
        <f>_xlfn.XLOOKUP(B2063,'[11]Cells Huawei 19042026 15h'!$B:$B,'[11]Cells Huawei 19042026 15h'!$B:$B,"")</f>
        <v/>
      </c>
      <c r="BF2063" s="9" t="str">
        <f>_xlfn.XLOOKUP(B2063,'[12]cells down 19042026 9H40'!$B:$B,'[12]cells down 19042026 9H40'!$B:$B,"")</f>
        <v/>
      </c>
      <c r="BG2063" s="9" t="s">
        <v>2606</v>
      </c>
      <c r="BH2063" s="9" t="s">
        <v>12</v>
      </c>
    </row>
    <row r="2064" spans="1:60" s="9" customFormat="1" x14ac:dyDescent="0.3">
      <c r="A2064" s="1" t="s">
        <v>2498</v>
      </c>
      <c r="B2064" s="8" t="s">
        <v>2499</v>
      </c>
      <c r="C2064" s="3" t="str">
        <f>_xlfn.XLOOKUP(B2064,'[1]daily break down'!$D:$D,'[1]daily break down'!$E:$E,"")</f>
        <v>Bafoussam</v>
      </c>
      <c r="D2064" s="1" t="s">
        <v>11</v>
      </c>
      <c r="E2064" s="1" t="s">
        <v>12</v>
      </c>
      <c r="F2064" s="3" t="s">
        <v>102</v>
      </c>
      <c r="G2064" s="1" t="s">
        <v>299</v>
      </c>
      <c r="H2064" s="40" t="str">
        <f>_xlfn.XLOOKUP(B2064,[2]CALCULATION!$B:$B,[2]CALCULATION!$H:$H,"")</f>
        <v>Huawei</v>
      </c>
      <c r="I2064" s="34">
        <v>0</v>
      </c>
      <c r="J2064" s="34">
        <v>0</v>
      </c>
      <c r="K2064" s="34">
        <v>0</v>
      </c>
      <c r="L2064" s="34">
        <v>0</v>
      </c>
      <c r="M2064" s="34">
        <v>0</v>
      </c>
      <c r="N2064" s="34">
        <v>0</v>
      </c>
      <c r="O2064" s="34">
        <v>0</v>
      </c>
      <c r="P2064" s="34">
        <v>0</v>
      </c>
      <c r="Q2064" s="34">
        <v>0</v>
      </c>
      <c r="R2064" s="34">
        <v>0</v>
      </c>
      <c r="S2064" s="35">
        <v>0</v>
      </c>
      <c r="T2064" s="35">
        <v>0</v>
      </c>
      <c r="U2064" s="35">
        <v>0</v>
      </c>
      <c r="V2064" s="35">
        <v>0</v>
      </c>
      <c r="W2064" s="35">
        <v>0</v>
      </c>
      <c r="X2064" s="35">
        <v>0</v>
      </c>
      <c r="Y2064" s="35">
        <v>0</v>
      </c>
      <c r="Z2064" s="35">
        <v>0</v>
      </c>
      <c r="AA2064" s="35">
        <v>0</v>
      </c>
      <c r="AB2064" s="35">
        <v>0</v>
      </c>
      <c r="AC2064" s="35">
        <v>0</v>
      </c>
      <c r="AD2064" s="35">
        <v>0</v>
      </c>
      <c r="AE2064" s="58" t="s">
        <v>5560</v>
      </c>
      <c r="AF2064" s="58"/>
      <c r="AG2064" s="57" t="str" cm="1">
        <f t="array" ref="AG2064">IFERROR(_xlfn.IFS(
AI2064="MPR ISSUE","PDH",
AI2064="BSS Hardware Issue","BSS",
AI2064="Sites strategiques, MLL, Pylone, etc.","ENVTECH",
AI2064="AKTIVCO DEFAUT GE &amp; POWER Cabinet","AKTIVCO",
AI2064="AKTIVCO Coupure ENEO &amp; Baisse de tension","AKTIVCO GRID ONLY",
AI2064="Coupure ENEO &amp; Baisse de tension","IHS GRID ONLY",
AI2064="Defaut GE &amp; POWER Cabinet","IHS",
AI2064="Sharing","Partners",
AI2064="Sites strategiques &amp; DataCenter","SST &amp; DC",
AI2064="Exclu","Exclu",
AI2064="SAT","SAT",
AI2064="SPARE-ISSUE","SPARE-ISSUE",
AI2064="Fiber CAmtel","TRANS_FO_CAMTEL",
AI2064="Fiber AOF","Fiber AOF",
AI2064="Projet OCM (HUAWEI)","TRAVAUX-HUAWEI",
AI2064="Projet OCM (NOKIA)","TRAVAUX-NOKIA",
AI2064="ACCESS-ISSUE","ACCESS-ISSUE",
AI2064="Projet OCM (ZTE, NOKIA, autres projets)","TRAVAUX OCM",
AI2064="No root CAuse","No root cause",
AI2064="ODU HS","PDH",
AI2064="IP &amp; VLAN","PDH",
AI2064="Warehouse HUAWEI","SPARE-ISSUE",
AI2064="SPARE-HS","SPARE-ISSUE",
AI2064="Power Telco","BSS",AI2064="no impacts","no impacts"
),"")</f>
        <v>no impacts</v>
      </c>
      <c r="AH2064" s="57" t="str" cm="1">
        <f t="array" ref="AH2064">IFERROR(_xlfn.IFS(
AI2064="MPR ISSUE","TX ISSUE",
AI2064="BSS Hardware Issue","RAN ISSUE",
AI2064="Sites strategiques, MLL, Pylone, etc.","ENVTECH",
AI2064="AKTIVCO DEFAUT GE &amp; POWER Cabinet","POWER ISSUE",
AI2064="AKTIVCO Coupure ENEO &amp; Baisse de tension","POWER ISSUE",
AI2064="Coupure ENEO &amp; Baisse de tension","POWER ISSUE",
AI2064="Defaut GE &amp; POWER Cabinet","POWER ISSUE",
AI2064="Sharing","POWER ISSUE",
AI2064="Sites strategiques &amp; DataCenter","POWER ISSUE",
AI2064="Exclu","Exclu",
AI2064="SAT","TX ISSUE",
AI2064="SPARE-ISSUE","SPARE-ISSUE",
AI2064="Fiber CAmtel","TX ISSUE",
AI2064="Fiber AOF","TX ISSUE",
AI2064="Projet OCM (HUAWEI)","TRAVAUX-HUAWEI",
AI2064="Projet OCM (NOKIA)","TRAVAUX -NOKIA",
AI2064="ACCESS-ISSUE","ACCESS-ISSUE",
AI2064="Projet OCM (ZTE, NOKIA, autres projets)","TRAVAUX OCM",
AI2064="No root CAuse","No root cause",
AI2064="ODU HS","TX ISSUE",
AI2064="IP &amp; VLAN","TX ISSUE",
AI2064="Warehouse HUAWEI","SPARE-ISSUE",
AI2064="SPARE-HS","SPARE-ISSUE",
AI2064="Power Telco","RAN ISSUE",AI2064="no impacts","no impacts"
),"")</f>
        <v>no impacts</v>
      </c>
      <c r="AI2064" s="85" t="s">
        <v>5998</v>
      </c>
      <c r="AJ2064" s="57" t="str" cm="1">
        <f t="array" ref="AJ2064">IFERROR(_xlfn.IFS(
AI2064="MPR ISSUE","ACTIVE",
AI2064="BSS Hardware Issue","ACTIVE",
AI2064="Sites strategiques, MLL, Pylone, etc.","PASSIVE",
AI2064="AKTIVCO DEFAUT GE &amp; POWER Cabinet","PASSIVE",
AI2064="AKTIVCO Coupure ENEO &amp; Baisse de tension","PASSIVE",
AI2064="Coupure ENEO &amp; Baisse de tension","PASSIVE",
AI2064="Defaut GE &amp; POWER Cabinet","PASSIVE",
AI2064="Sharing","PASSIVE",
AI2064="Sites strategiques &amp; DataCenter","PASSIVE",
AI2064="Exclu","Exclu",
AI2064="SAT","ACTIVE",
AI2064="SPARE-ISSUE","SPARE-ISSUE",
AI2064="Fiber CAmtel","ACTIVE",
AI2064="Fiber AOF","ACTIVE",
AI2064="Projet OCM (HUAWEI)","PLANNED WORKS",
AI2064="Projet OCM (NOKIA)","PLANNED WORKS",
AI2064="ACCESS-ISSUE","ACCESS-ISSUE",
AI2064="Projet OCM (ZTE, NOKIA, autres projets)","PLANNED WORKS",
AI2064="No root CAuse","No root cause",
AI2064="ODU HS","ACTIVE",
AI2064="IP &amp; VLAN","ACTIVE",
AI2064="Warehouse HUAWEI","SPARE-ISSUE",
AI2064="SPARE-HS","SPARE-ISSUE",
AI2064="Power Telco","ACTIVE", AI2064="no impacts","no impacts"
),"")</f>
        <v>no impacts</v>
      </c>
      <c r="AK2064" s="23" t="s">
        <v>5537</v>
      </c>
      <c r="AL2064" s="23" t="str">
        <f t="shared" si="58"/>
        <v>OST_024</v>
      </c>
      <c r="AN2064" s="9" t="s">
        <v>5537</v>
      </c>
      <c r="AO2064" s="23" t="str">
        <f>_xlfn.XLOOKUP(B2064,'INCIDENT-05-03-2026'!E:E,'INCIDENT-05-03-2026'!F:F,"")</f>
        <v/>
      </c>
      <c r="AP2064" s="7" t="s">
        <v>5537</v>
      </c>
      <c r="AQ2064" s="6"/>
      <c r="AR2064" s="7"/>
      <c r="AS2064" s="3" t="str">
        <f>_xlfn.XLOOKUP(B2064,'[3]tt num | region | site id'!$C:$C,'[3]tt num | region | site id'!$Q:$Q,"")</f>
        <v/>
      </c>
      <c r="AT2064" s="24" t="str">
        <f>_xlfn.XLOOKUP(B2064,'[4]Cells Huawei 03052026 12h'!$B:$B,'[4]Cells Huawei 03052026 12h'!$T:$T,"")</f>
        <v/>
      </c>
      <c r="AU2064" s="24" t="str">
        <f>_xlfn.XLOOKUP(B2064,'[5]cells down 02052026 8h50'!$B:$B,'[5]cells down 02052026 8h50'!$R:$R,"")</f>
        <v/>
      </c>
      <c r="AV2064" s="24" t="str">
        <f>_xlfn.XLOOKUP(B2064,'[5]cells down 02052026 13h50'!$B:$B,'[5]cells down 02052026 13h50'!$R:$R,"")</f>
        <v/>
      </c>
      <c r="AW2064" s="24" t="str">
        <f>_xlfn.XLOOKUP(B2064,'[5]cells down 02052026 13h50'!$B:$B,'[5]cells down 02052026 13h50'!$R:$R,"")</f>
        <v/>
      </c>
      <c r="AX2064" s="24" t="str">
        <f>_xlfn.XLOOKUP(B2064,'[6]cell downs 03052026 8h40 '!$B:$B,'[6]cell downs 03052026 8h40 '!$R:$R,"")</f>
        <v/>
      </c>
      <c r="AY2064" s="24" t="str">
        <f>_xlfn.XLOOKUP(B2064,'[7]ALL SITES DOWN'!$D:$D,'[7]ALL SITES DOWN'!$J:$J,"")</f>
        <v/>
      </c>
      <c r="AZ2064" s="24" t="str">
        <f>_xlfn.XLOOKUP(B2064,'[8]ALL SITES DOWN'!$D:$D,'[8]ALL SITES DOWN'!$J:$J,"")</f>
        <v/>
      </c>
      <c r="BA2064" s="9" t="str">
        <f>_xlfn.XLOOKUP(B2064,[9]sheet1!$AC:$AC,[9]sheet1!$AF:$AF,"")</f>
        <v/>
      </c>
      <c r="BB2064" s="14" t="s">
        <v>5537</v>
      </c>
      <c r="BC2064" s="14" t="s">
        <v>5537</v>
      </c>
      <c r="BD2064" s="14" t="str">
        <f>_xlfn.XLOOKUP(B2064,'[10]cell downs 18042026 17h'!$B:$B,'[10]cell downs 18042026 17h'!$B:$B,"")</f>
        <v/>
      </c>
      <c r="BE2064" s="14" t="str">
        <f>_xlfn.XLOOKUP(B2064,'[11]Cells Huawei 19042026 15h'!$B:$B,'[11]Cells Huawei 19042026 15h'!$B:$B,"")</f>
        <v/>
      </c>
      <c r="BF2064" s="9" t="str">
        <f>_xlfn.XLOOKUP(B2064,'[12]cells down 19042026 9H40'!$B:$B,'[12]cells down 19042026 9H40'!$B:$B,"")</f>
        <v/>
      </c>
      <c r="BG2064" s="9" t="s">
        <v>2499</v>
      </c>
      <c r="BH2064" s="9" t="s">
        <v>12</v>
      </c>
    </row>
    <row r="2065" spans="1:60" s="9" customFormat="1" x14ac:dyDescent="0.3">
      <c r="A2065" s="1" t="s">
        <v>5198</v>
      </c>
      <c r="B2065" s="8" t="s">
        <v>5199</v>
      </c>
      <c r="C2065" s="3" t="str">
        <f>_xlfn.XLOOKUP(B2065,'[1]daily break down'!$D:$D,'[1]daily break down'!$E:$E,"")</f>
        <v>SUD-OUEST</v>
      </c>
      <c r="D2065" s="1" t="s">
        <v>11</v>
      </c>
      <c r="E2065" s="1" t="s">
        <v>12</v>
      </c>
      <c r="F2065" s="3" t="s">
        <v>13</v>
      </c>
      <c r="G2065" s="1" t="s">
        <v>63</v>
      </c>
      <c r="H2065" s="40" t="str">
        <f>_xlfn.XLOOKUP(B2065,[2]CALCULATION!$B:$B,[2]CALCULATION!$H:$H,"")</f>
        <v>Huawei</v>
      </c>
      <c r="I2065" s="34">
        <v>0</v>
      </c>
      <c r="J2065" s="34">
        <v>0</v>
      </c>
      <c r="K2065" s="34">
        <v>0</v>
      </c>
      <c r="L2065" s="34">
        <v>0</v>
      </c>
      <c r="M2065" s="34">
        <v>0</v>
      </c>
      <c r="N2065" s="34">
        <v>0</v>
      </c>
      <c r="O2065" s="34">
        <v>0</v>
      </c>
      <c r="P2065" s="34">
        <v>0</v>
      </c>
      <c r="Q2065" s="34">
        <v>0</v>
      </c>
      <c r="R2065" s="34">
        <v>0</v>
      </c>
      <c r="S2065" s="35">
        <v>0</v>
      </c>
      <c r="T2065" s="35">
        <v>0</v>
      </c>
      <c r="U2065" s="35">
        <v>0</v>
      </c>
      <c r="V2065" s="35">
        <v>0</v>
      </c>
      <c r="W2065" s="35">
        <v>0</v>
      </c>
      <c r="X2065" s="35">
        <v>0</v>
      </c>
      <c r="Y2065" s="35">
        <v>0</v>
      </c>
      <c r="Z2065" s="35">
        <v>0</v>
      </c>
      <c r="AA2065" s="35">
        <v>0</v>
      </c>
      <c r="AB2065" s="35">
        <v>0</v>
      </c>
      <c r="AC2065" s="35">
        <v>0</v>
      </c>
      <c r="AD2065" s="35">
        <v>0</v>
      </c>
      <c r="AE2065" s="58" t="s">
        <v>5560</v>
      </c>
      <c r="AF2065" s="58"/>
      <c r="AG2065" s="57" t="str" cm="1">
        <f t="array" ref="AG2065">IFERROR(_xlfn.IFS(
AI2065="MPR ISSUE","PDH",
AI2065="BSS Hardware Issue","BSS",
AI2065="Sites strategiques, MLL, Pylone, etc.","ENVTECH",
AI2065="AKTIVCO DEFAUT GE &amp; POWER Cabinet","AKTIVCO",
AI2065="AKTIVCO Coupure ENEO &amp; Baisse de tension","AKTIVCO GRID ONLY",
AI2065="Coupure ENEO &amp; Baisse de tension","IHS GRID ONLY",
AI2065="Defaut GE &amp; POWER Cabinet","IHS",
AI2065="Sharing","Partners",
AI2065="Sites strategiques &amp; DataCenter","SST &amp; DC",
AI2065="Exclu","Exclu",
AI2065="SAT","SAT",
AI2065="SPARE-ISSUE","SPARE-ISSUE",
AI2065="Fiber CAmtel","TRANS_FO_CAMTEL",
AI2065="Fiber AOF","Fiber AOF",
AI2065="Projet OCM (HUAWEI)","TRAVAUX-HUAWEI",
AI2065="Projet OCM (NOKIA)","TRAVAUX-NOKIA",
AI2065="ACCESS-ISSUE","ACCESS-ISSUE",
AI2065="Projet OCM (ZTE, NOKIA, autres projets)","TRAVAUX OCM",
AI2065="No root CAuse","No root cause",
AI2065="ODU HS","PDH",
AI2065="IP &amp; VLAN","PDH",
AI2065="Warehouse HUAWEI","SPARE-ISSUE",
AI2065="SPARE-HS","SPARE-ISSUE",
AI2065="Power Telco","BSS",AI2065="no impacts","no impacts"
),"")</f>
        <v>no impacts</v>
      </c>
      <c r="AH2065" s="57" t="str" cm="1">
        <f t="array" ref="AH2065">IFERROR(_xlfn.IFS(
AI2065="MPR ISSUE","TX ISSUE",
AI2065="BSS Hardware Issue","RAN ISSUE",
AI2065="Sites strategiques, MLL, Pylone, etc.","ENVTECH",
AI2065="AKTIVCO DEFAUT GE &amp; POWER Cabinet","POWER ISSUE",
AI2065="AKTIVCO Coupure ENEO &amp; Baisse de tension","POWER ISSUE",
AI2065="Coupure ENEO &amp; Baisse de tension","POWER ISSUE",
AI2065="Defaut GE &amp; POWER Cabinet","POWER ISSUE",
AI2065="Sharing","POWER ISSUE",
AI2065="Sites strategiques &amp; DataCenter","POWER ISSUE",
AI2065="Exclu","Exclu",
AI2065="SAT","TX ISSUE",
AI2065="SPARE-ISSUE","SPARE-ISSUE",
AI2065="Fiber CAmtel","TX ISSUE",
AI2065="Fiber AOF","TX ISSUE",
AI2065="Projet OCM (HUAWEI)","TRAVAUX-HUAWEI",
AI2065="Projet OCM (NOKIA)","TRAVAUX -NOKIA",
AI2065="ACCESS-ISSUE","ACCESS-ISSUE",
AI2065="Projet OCM (ZTE, NOKIA, autres projets)","TRAVAUX OCM",
AI2065="No root CAuse","No root cause",
AI2065="ODU HS","TX ISSUE",
AI2065="IP &amp; VLAN","TX ISSUE",
AI2065="Warehouse HUAWEI","SPARE-ISSUE",
AI2065="SPARE-HS","SPARE-ISSUE",
AI2065="Power Telco","RAN ISSUE",AI2065="no impacts","no impacts"
),"")</f>
        <v>no impacts</v>
      </c>
      <c r="AI2065" s="85" t="s">
        <v>5998</v>
      </c>
      <c r="AJ2065" s="57" t="str" cm="1">
        <f t="array" ref="AJ2065">IFERROR(_xlfn.IFS(
AI2065="MPR ISSUE","ACTIVE",
AI2065="BSS Hardware Issue","ACTIVE",
AI2065="Sites strategiques, MLL, Pylone, etc.","PASSIVE",
AI2065="AKTIVCO DEFAUT GE &amp; POWER Cabinet","PASSIVE",
AI2065="AKTIVCO Coupure ENEO &amp; Baisse de tension","PASSIVE",
AI2065="Coupure ENEO &amp; Baisse de tension","PASSIVE",
AI2065="Defaut GE &amp; POWER Cabinet","PASSIVE",
AI2065="Sharing","PASSIVE",
AI2065="Sites strategiques &amp; DataCenter","PASSIVE",
AI2065="Exclu","Exclu",
AI2065="SAT","ACTIVE",
AI2065="SPARE-ISSUE","SPARE-ISSUE",
AI2065="Fiber CAmtel","ACTIVE",
AI2065="Fiber AOF","ACTIVE",
AI2065="Projet OCM (HUAWEI)","PLANNED WORKS",
AI2065="Projet OCM (NOKIA)","PLANNED WORKS",
AI2065="ACCESS-ISSUE","ACCESS-ISSUE",
AI2065="Projet OCM (ZTE, NOKIA, autres projets)","PLANNED WORKS",
AI2065="No root CAuse","No root cause",
AI2065="ODU HS","ACTIVE",
AI2065="IP &amp; VLAN","ACTIVE",
AI2065="Warehouse HUAWEI","SPARE-ISSUE",
AI2065="SPARE-HS","SPARE-ISSUE",
AI2065="Power Telco","ACTIVE", AI2065="no impacts","no impacts"
),"")</f>
        <v>no impacts</v>
      </c>
      <c r="AK2065" s="23" t="s">
        <v>5537</v>
      </c>
      <c r="AL2065" s="23" t="str">
        <f t="shared" si="58"/>
        <v>SUO_002</v>
      </c>
      <c r="AN2065" s="9" t="s">
        <v>5537</v>
      </c>
      <c r="AO2065" s="23" t="str">
        <f>_xlfn.XLOOKUP(B2065,'INCIDENT-05-03-2026'!E:E,'INCIDENT-05-03-2026'!F:F,"")</f>
        <v/>
      </c>
      <c r="AP2065" s="7" t="s">
        <v>5537</v>
      </c>
      <c r="AQ2065" s="6"/>
      <c r="AR2065" s="7"/>
      <c r="AS2065" s="3" t="str">
        <f>_xlfn.XLOOKUP(B2065,'[3]tt num | region | site id'!$C:$C,'[3]tt num | region | site id'!$Q:$Q,"")</f>
        <v/>
      </c>
      <c r="AT2065" s="24" t="str">
        <f>_xlfn.XLOOKUP(B2065,'[4]Cells Huawei 03052026 12h'!$B:$B,'[4]Cells Huawei 03052026 12h'!$T:$T,"")</f>
        <v/>
      </c>
      <c r="AU2065" s="24" t="str">
        <f>_xlfn.XLOOKUP(B2065,'[5]cells down 02052026 8h50'!$B:$B,'[5]cells down 02052026 8h50'!$R:$R,"")</f>
        <v/>
      </c>
      <c r="AV2065" s="24" t="str">
        <f>_xlfn.XLOOKUP(B2065,'[5]cells down 02052026 13h50'!$B:$B,'[5]cells down 02052026 13h50'!$R:$R,"")</f>
        <v/>
      </c>
      <c r="AW2065" s="24" t="str">
        <f>_xlfn.XLOOKUP(B2065,'[5]cells down 02052026 13h50'!$B:$B,'[5]cells down 02052026 13h50'!$R:$R,"")</f>
        <v/>
      </c>
      <c r="AX2065" s="24" t="str">
        <f>_xlfn.XLOOKUP(B2065,'[6]cell downs 03052026 8h40 '!$B:$B,'[6]cell downs 03052026 8h40 '!$R:$R,"")</f>
        <v/>
      </c>
      <c r="AY2065" s="24" t="str">
        <f>_xlfn.XLOOKUP(B2065,'[7]ALL SITES DOWN'!$D:$D,'[7]ALL SITES DOWN'!$J:$J,"")</f>
        <v/>
      </c>
      <c r="AZ2065" s="24" t="str">
        <f>_xlfn.XLOOKUP(B2065,'[8]ALL SITES DOWN'!$D:$D,'[8]ALL SITES DOWN'!$J:$J,"")</f>
        <v/>
      </c>
      <c r="BA2065" s="9" t="str">
        <f>_xlfn.XLOOKUP(B2065,[9]sheet1!$AC:$AC,[9]sheet1!$AF:$AF,"")</f>
        <v/>
      </c>
      <c r="BB2065" s="14" t="s">
        <v>5537</v>
      </c>
      <c r="BC2065" s="14" t="s">
        <v>5537</v>
      </c>
      <c r="BD2065" s="14" t="str">
        <f>_xlfn.XLOOKUP(B2065,'[10]cell downs 18042026 17h'!$B:$B,'[10]cell downs 18042026 17h'!$B:$B,"")</f>
        <v/>
      </c>
      <c r="BE2065" s="14" t="str">
        <f>_xlfn.XLOOKUP(B2065,'[11]Cells Huawei 19042026 15h'!$B:$B,'[11]Cells Huawei 19042026 15h'!$B:$B,"")</f>
        <v/>
      </c>
      <c r="BF2065" s="9" t="str">
        <f>_xlfn.XLOOKUP(B2065,'[12]cells down 19042026 9H40'!$B:$B,'[12]cells down 19042026 9H40'!$B:$B,"")</f>
        <v/>
      </c>
      <c r="BG2065" s="9" t="s">
        <v>5199</v>
      </c>
      <c r="BH2065" s="9" t="s">
        <v>12</v>
      </c>
    </row>
    <row r="2066" spans="1:60" s="9" customFormat="1" x14ac:dyDescent="0.3">
      <c r="A2066" s="1" t="s">
        <v>5217</v>
      </c>
      <c r="B2066" s="8" t="s">
        <v>5218</v>
      </c>
      <c r="C2066" s="3" t="str">
        <f>_xlfn.XLOOKUP(B2066,'[1]daily break down'!$D:$D,'[1]daily break down'!$E:$E,"")</f>
        <v>SUD-OUEST</v>
      </c>
      <c r="D2066" s="1" t="s">
        <v>11</v>
      </c>
      <c r="E2066" s="1"/>
      <c r="F2066" s="3" t="s">
        <v>13</v>
      </c>
      <c r="G2066" s="1" t="s">
        <v>63</v>
      </c>
      <c r="H2066" s="40" t="str">
        <f>_xlfn.XLOOKUP(B2066,[2]CALCULATION!$B:$B,[2]CALCULATION!$H:$H,"")</f>
        <v>Huawei</v>
      </c>
      <c r="I2066" s="34">
        <v>0</v>
      </c>
      <c r="J2066" s="34">
        <v>0</v>
      </c>
      <c r="K2066" s="34">
        <v>0</v>
      </c>
      <c r="L2066" s="34">
        <v>0</v>
      </c>
      <c r="M2066" s="34">
        <v>0</v>
      </c>
      <c r="N2066" s="34">
        <v>0</v>
      </c>
      <c r="O2066" s="34">
        <v>0</v>
      </c>
      <c r="P2066" s="34">
        <v>0</v>
      </c>
      <c r="Q2066" s="34">
        <v>0</v>
      </c>
      <c r="R2066" s="34">
        <v>0</v>
      </c>
      <c r="S2066" s="35">
        <v>0</v>
      </c>
      <c r="T2066" s="35">
        <v>0</v>
      </c>
      <c r="U2066" s="35">
        <v>0</v>
      </c>
      <c r="V2066" s="35">
        <v>0</v>
      </c>
      <c r="W2066" s="35">
        <v>0</v>
      </c>
      <c r="X2066" s="35">
        <v>0</v>
      </c>
      <c r="Y2066" s="35">
        <v>0</v>
      </c>
      <c r="Z2066" s="35">
        <v>0</v>
      </c>
      <c r="AA2066" s="35">
        <v>0</v>
      </c>
      <c r="AB2066" s="35">
        <v>0</v>
      </c>
      <c r="AC2066" s="35">
        <v>0</v>
      </c>
      <c r="AD2066" s="35">
        <v>0</v>
      </c>
      <c r="AE2066" s="58" t="s">
        <v>5560</v>
      </c>
      <c r="AF2066" s="58"/>
      <c r="AG2066" s="57" t="str" cm="1">
        <f t="array" ref="AG2066">IFERROR(_xlfn.IFS(
AI2066="MPR ISSUE","PDH",
AI2066="BSS Hardware Issue","BSS",
AI2066="Sites strategiques, MLL, Pylone, etc.","ENVTECH",
AI2066="AKTIVCO DEFAUT GE &amp; POWER Cabinet","AKTIVCO",
AI2066="AKTIVCO Coupure ENEO &amp; Baisse de tension","AKTIVCO GRID ONLY",
AI2066="Coupure ENEO &amp; Baisse de tension","IHS GRID ONLY",
AI2066="Defaut GE &amp; POWER Cabinet","IHS",
AI2066="Sharing","Partners",
AI2066="Sites strategiques &amp; DataCenter","SST &amp; DC",
AI2066="Exclu","Exclu",
AI2066="SAT","SAT",
AI2066="SPARE-ISSUE","SPARE-ISSUE",
AI2066="Fiber CAmtel","TRANS_FO_CAMTEL",
AI2066="Fiber AOF","Fiber AOF",
AI2066="Projet OCM (HUAWEI)","TRAVAUX-HUAWEI",
AI2066="Projet OCM (NOKIA)","TRAVAUX-NOKIA",
AI2066="ACCESS-ISSUE","ACCESS-ISSUE",
AI2066="Projet OCM (ZTE, NOKIA, autres projets)","TRAVAUX OCM",
AI2066="No root CAuse","No root cause",
AI2066="ODU HS","PDH",
AI2066="IP &amp; VLAN","PDH",
AI2066="Warehouse HUAWEI","SPARE-ISSUE",
AI2066="SPARE-HS","SPARE-ISSUE",
AI2066="Power Telco","BSS",AI2066="no impacts","no impacts"
),"")</f>
        <v>no impacts</v>
      </c>
      <c r="AH2066" s="57" t="str" cm="1">
        <f t="array" ref="AH2066">IFERROR(_xlfn.IFS(
AI2066="MPR ISSUE","TX ISSUE",
AI2066="BSS Hardware Issue","RAN ISSUE",
AI2066="Sites strategiques, MLL, Pylone, etc.","ENVTECH",
AI2066="AKTIVCO DEFAUT GE &amp; POWER Cabinet","POWER ISSUE",
AI2066="AKTIVCO Coupure ENEO &amp; Baisse de tension","POWER ISSUE",
AI2066="Coupure ENEO &amp; Baisse de tension","POWER ISSUE",
AI2066="Defaut GE &amp; POWER Cabinet","POWER ISSUE",
AI2066="Sharing","POWER ISSUE",
AI2066="Sites strategiques &amp; DataCenter","POWER ISSUE",
AI2066="Exclu","Exclu",
AI2066="SAT","TX ISSUE",
AI2066="SPARE-ISSUE","SPARE-ISSUE",
AI2066="Fiber CAmtel","TX ISSUE",
AI2066="Fiber AOF","TX ISSUE",
AI2066="Projet OCM (HUAWEI)","TRAVAUX-HUAWEI",
AI2066="Projet OCM (NOKIA)","TRAVAUX -NOKIA",
AI2066="ACCESS-ISSUE","ACCESS-ISSUE",
AI2066="Projet OCM (ZTE, NOKIA, autres projets)","TRAVAUX OCM",
AI2066="No root CAuse","No root cause",
AI2066="ODU HS","TX ISSUE",
AI2066="IP &amp; VLAN","TX ISSUE",
AI2066="Warehouse HUAWEI","SPARE-ISSUE",
AI2066="SPARE-HS","SPARE-ISSUE",
AI2066="Power Telco","RAN ISSUE",AI2066="no impacts","no impacts"
),"")</f>
        <v>no impacts</v>
      </c>
      <c r="AI2066" s="85" t="s">
        <v>5998</v>
      </c>
      <c r="AJ2066" s="57" t="str" cm="1">
        <f t="array" ref="AJ2066">IFERROR(_xlfn.IFS(
AI2066="MPR ISSUE","ACTIVE",
AI2066="BSS Hardware Issue","ACTIVE",
AI2066="Sites strategiques, MLL, Pylone, etc.","PASSIVE",
AI2066="AKTIVCO DEFAUT GE &amp; POWER Cabinet","PASSIVE",
AI2066="AKTIVCO Coupure ENEO &amp; Baisse de tension","PASSIVE",
AI2066="Coupure ENEO &amp; Baisse de tension","PASSIVE",
AI2066="Defaut GE &amp; POWER Cabinet","PASSIVE",
AI2066="Sharing","PASSIVE",
AI2066="Sites strategiques &amp; DataCenter","PASSIVE",
AI2066="Exclu","Exclu",
AI2066="SAT","ACTIVE",
AI2066="SPARE-ISSUE","SPARE-ISSUE",
AI2066="Fiber CAmtel","ACTIVE",
AI2066="Fiber AOF","ACTIVE",
AI2066="Projet OCM (HUAWEI)","PLANNED WORKS",
AI2066="Projet OCM (NOKIA)","PLANNED WORKS",
AI2066="ACCESS-ISSUE","ACCESS-ISSUE",
AI2066="Projet OCM (ZTE, NOKIA, autres projets)","PLANNED WORKS",
AI2066="No root CAuse","No root cause",
AI2066="ODU HS","ACTIVE",
AI2066="IP &amp; VLAN","ACTIVE",
AI2066="Warehouse HUAWEI","SPARE-ISSUE",
AI2066="SPARE-HS","SPARE-ISSUE",
AI2066="Power Telco","ACTIVE", AI2066="no impacts","no impacts"
),"")</f>
        <v>no impacts</v>
      </c>
      <c r="AK2066" s="23" t="s">
        <v>5537</v>
      </c>
      <c r="AL2066" s="23" t="str">
        <f t="shared" si="58"/>
        <v>SUO_192</v>
      </c>
      <c r="AN2066" s="9" t="s">
        <v>5537</v>
      </c>
      <c r="AO2066" s="23" t="str">
        <f>_xlfn.XLOOKUP(B2066,'INCIDENT-05-03-2026'!E:E,'INCIDENT-05-03-2026'!F:F,"")</f>
        <v/>
      </c>
      <c r="AP2066" s="7" t="s">
        <v>5537</v>
      </c>
      <c r="AQ2066" s="6"/>
      <c r="AR2066" s="7"/>
      <c r="AS2066" s="3" t="str">
        <f>_xlfn.XLOOKUP(B2066,'[3]tt num | region | site id'!$C:$C,'[3]tt num | region | site id'!$Q:$Q,"")</f>
        <v/>
      </c>
      <c r="AT2066" s="24" t="str">
        <f>_xlfn.XLOOKUP(B2066,'[4]Cells Huawei 03052026 12h'!$B:$B,'[4]Cells Huawei 03052026 12h'!$T:$T,"")</f>
        <v/>
      </c>
      <c r="AU2066" s="24" t="str">
        <f>_xlfn.XLOOKUP(B2066,'[5]cells down 02052026 8h50'!$B:$B,'[5]cells down 02052026 8h50'!$R:$R,"")</f>
        <v/>
      </c>
      <c r="AV2066" s="24" t="str">
        <f>_xlfn.XLOOKUP(B2066,'[5]cells down 02052026 13h50'!$B:$B,'[5]cells down 02052026 13h50'!$R:$R,"")</f>
        <v/>
      </c>
      <c r="AW2066" s="24" t="str">
        <f>_xlfn.XLOOKUP(B2066,'[5]cells down 02052026 13h50'!$B:$B,'[5]cells down 02052026 13h50'!$R:$R,"")</f>
        <v/>
      </c>
      <c r="AX2066" s="24" t="str">
        <f>_xlfn.XLOOKUP(B2066,'[6]cell downs 03052026 8h40 '!$B:$B,'[6]cell downs 03052026 8h40 '!$R:$R,"")</f>
        <v/>
      </c>
      <c r="AY2066" s="24" t="str">
        <f>_xlfn.XLOOKUP(B2066,'[7]ALL SITES DOWN'!$D:$D,'[7]ALL SITES DOWN'!$J:$J,"")</f>
        <v/>
      </c>
      <c r="AZ2066" s="24" t="str">
        <f>_xlfn.XLOOKUP(B2066,'[8]ALL SITES DOWN'!$D:$D,'[8]ALL SITES DOWN'!$J:$J,"")</f>
        <v/>
      </c>
      <c r="BA2066" s="9" t="str">
        <f>_xlfn.XLOOKUP(B2066,[9]sheet1!$AC:$AC,[9]sheet1!$AF:$AF,"")</f>
        <v/>
      </c>
      <c r="BB2066" s="14" t="s">
        <v>5537</v>
      </c>
      <c r="BC2066" s="14" t="s">
        <v>5537</v>
      </c>
      <c r="BD2066" s="14" t="str">
        <f>_xlfn.XLOOKUP(B2066,'[10]cell downs 18042026 17h'!$B:$B,'[10]cell downs 18042026 17h'!$B:$B,"")</f>
        <v/>
      </c>
      <c r="BE2066" s="14" t="str">
        <f>_xlfn.XLOOKUP(B2066,'[11]Cells Huawei 19042026 15h'!$B:$B,'[11]Cells Huawei 19042026 15h'!$B:$B,"")</f>
        <v/>
      </c>
      <c r="BF2066" s="9" t="str">
        <f>_xlfn.XLOOKUP(B2066,'[12]cells down 19042026 9H40'!$B:$B,'[12]cells down 19042026 9H40'!$B:$B,"")</f>
        <v/>
      </c>
      <c r="BG2066" s="9" t="s">
        <v>5537</v>
      </c>
      <c r="BH2066" s="9" t="s">
        <v>12</v>
      </c>
    </row>
    <row r="2067" spans="1:60" s="9" customFormat="1" x14ac:dyDescent="0.3">
      <c r="A2067" s="1" t="s">
        <v>5196</v>
      </c>
      <c r="B2067" s="8" t="s">
        <v>5197</v>
      </c>
      <c r="C2067" s="3" t="str">
        <f>_xlfn.XLOOKUP(B2067,'[1]daily break down'!$D:$D,'[1]daily break down'!$E:$E,"")</f>
        <v>SUD-OUEST</v>
      </c>
      <c r="D2067" s="1" t="s">
        <v>11</v>
      </c>
      <c r="E2067" s="1" t="s">
        <v>12</v>
      </c>
      <c r="F2067" s="3" t="s">
        <v>13</v>
      </c>
      <c r="G2067" s="1" t="s">
        <v>63</v>
      </c>
      <c r="H2067" s="40" t="str">
        <f>_xlfn.XLOOKUP(B2067,[2]CALCULATION!$B:$B,[2]CALCULATION!$H:$H,"")</f>
        <v>Huawei</v>
      </c>
      <c r="I2067" s="34">
        <v>0</v>
      </c>
      <c r="J2067" s="34">
        <v>0</v>
      </c>
      <c r="K2067" s="34">
        <v>0</v>
      </c>
      <c r="L2067" s="34">
        <v>0</v>
      </c>
      <c r="M2067" s="34">
        <v>0</v>
      </c>
      <c r="N2067" s="34">
        <v>0</v>
      </c>
      <c r="O2067" s="34">
        <v>0</v>
      </c>
      <c r="P2067" s="34">
        <v>0</v>
      </c>
      <c r="Q2067" s="34">
        <v>0</v>
      </c>
      <c r="R2067" s="34">
        <v>0</v>
      </c>
      <c r="S2067" s="35">
        <v>0</v>
      </c>
      <c r="T2067" s="35">
        <v>0</v>
      </c>
      <c r="U2067" s="35">
        <v>0</v>
      </c>
      <c r="V2067" s="35">
        <v>0</v>
      </c>
      <c r="W2067" s="35">
        <v>0</v>
      </c>
      <c r="X2067" s="35">
        <v>0</v>
      </c>
      <c r="Y2067" s="35">
        <v>0</v>
      </c>
      <c r="Z2067" s="35">
        <v>0</v>
      </c>
      <c r="AA2067" s="35">
        <v>0</v>
      </c>
      <c r="AB2067" s="35">
        <v>0</v>
      </c>
      <c r="AC2067" s="35">
        <v>0</v>
      </c>
      <c r="AD2067" s="35">
        <v>0</v>
      </c>
      <c r="AE2067" s="58" t="s">
        <v>5560</v>
      </c>
      <c r="AF2067" s="58"/>
      <c r="AG2067" s="57" t="str" cm="1">
        <f t="array" ref="AG2067">IFERROR(_xlfn.IFS(
AI2067="MPR ISSUE","PDH",
AI2067="BSS Hardware Issue","BSS",
AI2067="Sites strategiques, MLL, Pylone, etc.","ENVTECH",
AI2067="AKTIVCO DEFAUT GE &amp; POWER Cabinet","AKTIVCO",
AI2067="AKTIVCO Coupure ENEO &amp; Baisse de tension","AKTIVCO GRID ONLY",
AI2067="Coupure ENEO &amp; Baisse de tension","IHS GRID ONLY",
AI2067="Defaut GE &amp; POWER Cabinet","IHS",
AI2067="Sharing","Partners",
AI2067="Sites strategiques &amp; DataCenter","SST &amp; DC",
AI2067="Exclu","Exclu",
AI2067="SAT","SAT",
AI2067="SPARE-ISSUE","SPARE-ISSUE",
AI2067="Fiber CAmtel","TRANS_FO_CAMTEL",
AI2067="Fiber AOF","Fiber AOF",
AI2067="Projet OCM (HUAWEI)","TRAVAUX-HUAWEI",
AI2067="Projet OCM (NOKIA)","TRAVAUX-NOKIA",
AI2067="ACCESS-ISSUE","ACCESS-ISSUE",
AI2067="Projet OCM (ZTE, NOKIA, autres projets)","TRAVAUX OCM",
AI2067="No root CAuse","No root cause",
AI2067="ODU HS","PDH",
AI2067="IP &amp; VLAN","PDH",
AI2067="Warehouse HUAWEI","SPARE-ISSUE",
AI2067="SPARE-HS","SPARE-ISSUE",
AI2067="Power Telco","BSS",AI2067="no impacts","no impacts"
),"")</f>
        <v>no impacts</v>
      </c>
      <c r="AH2067" s="57" t="str" cm="1">
        <f t="array" ref="AH2067">IFERROR(_xlfn.IFS(
AI2067="MPR ISSUE","TX ISSUE",
AI2067="BSS Hardware Issue","RAN ISSUE",
AI2067="Sites strategiques, MLL, Pylone, etc.","ENVTECH",
AI2067="AKTIVCO DEFAUT GE &amp; POWER Cabinet","POWER ISSUE",
AI2067="AKTIVCO Coupure ENEO &amp; Baisse de tension","POWER ISSUE",
AI2067="Coupure ENEO &amp; Baisse de tension","POWER ISSUE",
AI2067="Defaut GE &amp; POWER Cabinet","POWER ISSUE",
AI2067="Sharing","POWER ISSUE",
AI2067="Sites strategiques &amp; DataCenter","POWER ISSUE",
AI2067="Exclu","Exclu",
AI2067="SAT","TX ISSUE",
AI2067="SPARE-ISSUE","SPARE-ISSUE",
AI2067="Fiber CAmtel","TX ISSUE",
AI2067="Fiber AOF","TX ISSUE",
AI2067="Projet OCM (HUAWEI)","TRAVAUX-HUAWEI",
AI2067="Projet OCM (NOKIA)","TRAVAUX -NOKIA",
AI2067="ACCESS-ISSUE","ACCESS-ISSUE",
AI2067="Projet OCM (ZTE, NOKIA, autres projets)","TRAVAUX OCM",
AI2067="No root CAuse","No root cause",
AI2067="ODU HS","TX ISSUE",
AI2067="IP &amp; VLAN","TX ISSUE",
AI2067="Warehouse HUAWEI","SPARE-ISSUE",
AI2067="SPARE-HS","SPARE-ISSUE",
AI2067="Power Telco","RAN ISSUE",AI2067="no impacts","no impacts"
),"")</f>
        <v>no impacts</v>
      </c>
      <c r="AI2067" s="85" t="s">
        <v>5998</v>
      </c>
      <c r="AJ2067" s="57" t="str" cm="1">
        <f t="array" ref="AJ2067">IFERROR(_xlfn.IFS(
AI2067="MPR ISSUE","ACTIVE",
AI2067="BSS Hardware Issue","ACTIVE",
AI2067="Sites strategiques, MLL, Pylone, etc.","PASSIVE",
AI2067="AKTIVCO DEFAUT GE &amp; POWER Cabinet","PASSIVE",
AI2067="AKTIVCO Coupure ENEO &amp; Baisse de tension","PASSIVE",
AI2067="Coupure ENEO &amp; Baisse de tension","PASSIVE",
AI2067="Defaut GE &amp; POWER Cabinet","PASSIVE",
AI2067="Sharing","PASSIVE",
AI2067="Sites strategiques &amp; DataCenter","PASSIVE",
AI2067="Exclu","Exclu",
AI2067="SAT","ACTIVE",
AI2067="SPARE-ISSUE","SPARE-ISSUE",
AI2067="Fiber CAmtel","ACTIVE",
AI2067="Fiber AOF","ACTIVE",
AI2067="Projet OCM (HUAWEI)","PLANNED WORKS",
AI2067="Projet OCM (NOKIA)","PLANNED WORKS",
AI2067="ACCESS-ISSUE","ACCESS-ISSUE",
AI2067="Projet OCM (ZTE, NOKIA, autres projets)","PLANNED WORKS",
AI2067="No root CAuse","No root cause",
AI2067="ODU HS","ACTIVE",
AI2067="IP &amp; VLAN","ACTIVE",
AI2067="Warehouse HUAWEI","SPARE-ISSUE",
AI2067="SPARE-HS","SPARE-ISSUE",
AI2067="Power Telco","ACTIVE", AI2067="no impacts","no impacts"
),"")</f>
        <v>no impacts</v>
      </c>
      <c r="AK2067" s="23" t="s">
        <v>5537</v>
      </c>
      <c r="AL2067" s="23" t="str">
        <f t="shared" si="58"/>
        <v>SUO_166</v>
      </c>
      <c r="AN2067" s="9" t="s">
        <v>5537</v>
      </c>
      <c r="AO2067" s="23" t="str">
        <f>_xlfn.XLOOKUP(B2067,'INCIDENT-05-03-2026'!E:E,'INCIDENT-05-03-2026'!F:F,"")</f>
        <v/>
      </c>
      <c r="AP2067" s="7" t="s">
        <v>5537</v>
      </c>
      <c r="AQ2067" s="6"/>
      <c r="AR2067" s="7"/>
      <c r="AS2067" s="3" t="str">
        <f>_xlfn.XLOOKUP(B2067,'[3]tt num | region | site id'!$C:$C,'[3]tt num | region | site id'!$Q:$Q,"")</f>
        <v/>
      </c>
      <c r="AT2067" s="24" t="str">
        <f>_xlfn.XLOOKUP(B2067,'[4]Cells Huawei 03052026 12h'!$B:$B,'[4]Cells Huawei 03052026 12h'!$T:$T,"")</f>
        <v/>
      </c>
      <c r="AU2067" s="24" t="str">
        <f>_xlfn.XLOOKUP(B2067,'[5]cells down 02052026 8h50'!$B:$B,'[5]cells down 02052026 8h50'!$R:$R,"")</f>
        <v/>
      </c>
      <c r="AV2067" s="24" t="str">
        <f>_xlfn.XLOOKUP(B2067,'[5]cells down 02052026 13h50'!$B:$B,'[5]cells down 02052026 13h50'!$R:$R,"")</f>
        <v/>
      </c>
      <c r="AW2067" s="24" t="str">
        <f>_xlfn.XLOOKUP(B2067,'[5]cells down 02052026 13h50'!$B:$B,'[5]cells down 02052026 13h50'!$R:$R,"")</f>
        <v/>
      </c>
      <c r="AX2067" s="24" t="str">
        <f>_xlfn.XLOOKUP(B2067,'[6]cell downs 03052026 8h40 '!$B:$B,'[6]cell downs 03052026 8h40 '!$R:$R,"")</f>
        <v/>
      </c>
      <c r="AY2067" s="24" t="str">
        <f>_xlfn.XLOOKUP(B2067,'[7]ALL SITES DOWN'!$D:$D,'[7]ALL SITES DOWN'!$J:$J,"")</f>
        <v/>
      </c>
      <c r="AZ2067" s="24" t="str">
        <f>_xlfn.XLOOKUP(B2067,'[8]ALL SITES DOWN'!$D:$D,'[8]ALL SITES DOWN'!$J:$J,"")</f>
        <v/>
      </c>
      <c r="BA2067" s="9" t="str">
        <f>_xlfn.XLOOKUP(B2067,[9]sheet1!$AC:$AC,[9]sheet1!$AF:$AF,"")</f>
        <v/>
      </c>
      <c r="BB2067" s="14" t="s">
        <v>5537</v>
      </c>
      <c r="BC2067" s="14" t="s">
        <v>5537</v>
      </c>
      <c r="BD2067" s="14" t="str">
        <f>_xlfn.XLOOKUP(B2067,'[10]cell downs 18042026 17h'!$B:$B,'[10]cell downs 18042026 17h'!$B:$B,"")</f>
        <v/>
      </c>
      <c r="BE2067" s="14" t="str">
        <f>_xlfn.XLOOKUP(B2067,'[11]Cells Huawei 19042026 15h'!$B:$B,'[11]Cells Huawei 19042026 15h'!$B:$B,"")</f>
        <v/>
      </c>
      <c r="BF2067" s="9" t="str">
        <f>_xlfn.XLOOKUP(B2067,'[12]cells down 19042026 9H40'!$B:$B,'[12]cells down 19042026 9H40'!$B:$B,"")</f>
        <v/>
      </c>
      <c r="BG2067" s="9" t="s">
        <v>5197</v>
      </c>
      <c r="BH2067" s="9" t="s">
        <v>12</v>
      </c>
    </row>
    <row r="2068" spans="1:60" s="9" customFormat="1" x14ac:dyDescent="0.3">
      <c r="A2068" s="1" t="s">
        <v>3806</v>
      </c>
      <c r="B2068" s="8" t="s">
        <v>3807</v>
      </c>
      <c r="C2068" s="3" t="str">
        <f>_xlfn.XLOOKUP(B2068,'[1]daily break down'!$D:$D,'[1]daily break down'!$E:$E,"")</f>
        <v>EXTREME-NORD</v>
      </c>
      <c r="D2068" s="1" t="s">
        <v>11</v>
      </c>
      <c r="E2068" s="1" t="s">
        <v>66</v>
      </c>
      <c r="F2068" s="3" t="s">
        <v>55</v>
      </c>
      <c r="G2068" s="1" t="s">
        <v>3806</v>
      </c>
      <c r="H2068" s="40" t="str">
        <f>_xlfn.XLOOKUP(B2068,[2]CALCULATION!$B:$B,[2]CALCULATION!$H:$H,"")</f>
        <v>HUAWEI</v>
      </c>
      <c r="I2068" s="34">
        <v>0</v>
      </c>
      <c r="J2068" s="34">
        <v>0</v>
      </c>
      <c r="K2068" s="34">
        <v>0</v>
      </c>
      <c r="L2068" s="34">
        <v>0</v>
      </c>
      <c r="M2068" s="34">
        <v>0</v>
      </c>
      <c r="N2068" s="34">
        <v>0</v>
      </c>
      <c r="O2068" s="34">
        <v>0</v>
      </c>
      <c r="P2068" s="34">
        <v>0</v>
      </c>
      <c r="Q2068" s="34">
        <v>0</v>
      </c>
      <c r="R2068" s="34">
        <v>0</v>
      </c>
      <c r="S2068" s="35">
        <v>0</v>
      </c>
      <c r="T2068" s="35">
        <v>0</v>
      </c>
      <c r="U2068" s="35">
        <v>0</v>
      </c>
      <c r="V2068" s="35">
        <v>1.298393701506422E-2</v>
      </c>
      <c r="W2068" s="35">
        <v>0</v>
      </c>
      <c r="X2068" s="35">
        <v>0</v>
      </c>
      <c r="Y2068" s="35">
        <v>0</v>
      </c>
      <c r="Z2068" s="35">
        <v>0</v>
      </c>
      <c r="AA2068" s="35">
        <v>0</v>
      </c>
      <c r="AB2068" s="35">
        <v>0</v>
      </c>
      <c r="AC2068" s="35">
        <v>0</v>
      </c>
      <c r="AD2068" s="35">
        <v>0</v>
      </c>
      <c r="AE2068" s="58" t="s">
        <v>5603</v>
      </c>
      <c r="AF2068" s="58"/>
      <c r="AG2068" s="57" t="str" cm="1">
        <f t="array" ref="AG2068">IFERROR(_xlfn.IFS(
AI2068="MPR ISSUE","PDH",
AI2068="BSS Hardware Issue","BSS",
AI2068="Sites strategiques, MLL, Pylone, etc.","ENVTECH",
AI2068="AKTIVCO DEFAUT GE &amp; POWER Cabinet","AKTIVCO",
AI2068="AKTIVCO Coupure ENEO &amp; Baisse de tension","AKTIVCO GRID ONLY",
AI2068="Coupure ENEO &amp; Baisse de tension","IHS GRID ONLY",
AI2068="Defaut GE &amp; POWER Cabinet","IHS",
AI2068="Sharing","Partners",
AI2068="Sites strategiques &amp; DataCenter","SST &amp; DC",
AI2068="Exclu","Exclu",
AI2068="SAT","SAT",
AI2068="SPARE-ISSUE","SPARE-ISSUE",
AI2068="Fiber CAmtel","TRANS_FO_CAMTEL",
AI2068="Fiber AOF","Fiber AOF",
AI2068="Projet OCM (HUAWEI)","TRAVAUX-HUAWEI",
AI2068="Projet OCM (NOKIA)","TRAVAUX-NOKIA",
AI2068="ACCESS-ISSUE","ACCESS-ISSUE",
AI2068="Projet OCM (ZTE, NOKIA, autres projets)","TRAVAUX OCM",
AI2068="No root CAuse","No root cause",
AI2068="ODU HS","PDH",
AI2068="IP &amp; VLAN","PDH",
AI2068="Warehouse HUAWEI","SPARE-ISSUE",
AI2068="SPARE-HS","SPARE-ISSUE",
AI2068="Power Telco","BSS",AI2068="no impacts","no impacts"
),"")</f>
        <v>no impacts</v>
      </c>
      <c r="AH2068" s="57" t="str" cm="1">
        <f t="array" ref="AH2068">IFERROR(_xlfn.IFS(
AI2068="MPR ISSUE","TX ISSUE",
AI2068="BSS Hardware Issue","RAN ISSUE",
AI2068="Sites strategiques, MLL, Pylone, etc.","ENVTECH",
AI2068="AKTIVCO DEFAUT GE &amp; POWER Cabinet","POWER ISSUE",
AI2068="AKTIVCO Coupure ENEO &amp; Baisse de tension","POWER ISSUE",
AI2068="Coupure ENEO &amp; Baisse de tension","POWER ISSUE",
AI2068="Defaut GE &amp; POWER Cabinet","POWER ISSUE",
AI2068="Sharing","POWER ISSUE",
AI2068="Sites strategiques &amp; DataCenter","POWER ISSUE",
AI2068="Exclu","Exclu",
AI2068="SAT","TX ISSUE",
AI2068="SPARE-ISSUE","SPARE-ISSUE",
AI2068="Fiber CAmtel","TX ISSUE",
AI2068="Fiber AOF","TX ISSUE",
AI2068="Projet OCM (HUAWEI)","TRAVAUX-HUAWEI",
AI2068="Projet OCM (NOKIA)","TRAVAUX -NOKIA",
AI2068="ACCESS-ISSUE","ACCESS-ISSUE",
AI2068="Projet OCM (ZTE, NOKIA, autres projets)","TRAVAUX OCM",
AI2068="No root CAuse","No root cause",
AI2068="ODU HS","TX ISSUE",
AI2068="IP &amp; VLAN","TX ISSUE",
AI2068="Warehouse HUAWEI","SPARE-ISSUE",
AI2068="SPARE-HS","SPARE-ISSUE",
AI2068="Power Telco","RAN ISSUE",AI2068="no impacts","no impacts"
),"")</f>
        <v>no impacts</v>
      </c>
      <c r="AI2068" s="85" t="s">
        <v>5998</v>
      </c>
      <c r="AJ2068" s="57" t="str" cm="1">
        <f t="array" ref="AJ2068">IFERROR(_xlfn.IFS(
AI2068="MPR ISSUE","ACTIVE",
AI2068="BSS Hardware Issue","ACTIVE",
AI2068="Sites strategiques, MLL, Pylone, etc.","PASSIVE",
AI2068="AKTIVCO DEFAUT GE &amp; POWER Cabinet","PASSIVE",
AI2068="AKTIVCO Coupure ENEO &amp; Baisse de tension","PASSIVE",
AI2068="Coupure ENEO &amp; Baisse de tension","PASSIVE",
AI2068="Defaut GE &amp; POWER Cabinet","PASSIVE",
AI2068="Sharing","PASSIVE",
AI2068="Sites strategiques &amp; DataCenter","PASSIVE",
AI2068="Exclu","Exclu",
AI2068="SAT","ACTIVE",
AI2068="SPARE-ISSUE","SPARE-ISSUE",
AI2068="Fiber CAmtel","ACTIVE",
AI2068="Fiber AOF","ACTIVE",
AI2068="Projet OCM (HUAWEI)","PLANNED WORKS",
AI2068="Projet OCM (NOKIA)","PLANNED WORKS",
AI2068="ACCESS-ISSUE","ACCESS-ISSUE",
AI2068="Projet OCM (ZTE, NOKIA, autres projets)","PLANNED WORKS",
AI2068="No root CAuse","No root cause",
AI2068="ODU HS","ACTIVE",
AI2068="IP &amp; VLAN","ACTIVE",
AI2068="Warehouse HUAWEI","SPARE-ISSUE",
AI2068="SPARE-HS","SPARE-ISSUE",
AI2068="Power Telco","ACTIVE", AI2068="no impacts","no impacts"
),"")</f>
        <v>no impacts</v>
      </c>
      <c r="AK2068" s="23" t="s">
        <v>5537</v>
      </c>
      <c r="AL2068" s="23" t="str">
        <f t="shared" si="58"/>
        <v>EXN_048</v>
      </c>
      <c r="AN2068" s="9" t="s">
        <v>5537</v>
      </c>
      <c r="AO2068" s="23" t="str">
        <f>_xlfn.XLOOKUP(B2068,'INCIDENT-05-03-2026'!E:E,'INCIDENT-05-03-2026'!F:F,"")</f>
        <v/>
      </c>
      <c r="AP2068" s="7" t="s">
        <v>5537</v>
      </c>
      <c r="AQ2068" s="6"/>
      <c r="AR2068" s="7"/>
      <c r="AS2068" s="3" t="str">
        <f>_xlfn.XLOOKUP(B2068,'[3]tt num | region | site id'!$C:$C,'[3]tt num | region | site id'!$Q:$Q,"")</f>
        <v/>
      </c>
      <c r="AT2068" s="24" t="str">
        <f>_xlfn.XLOOKUP(B2068,'[4]Cells Huawei 03052026 12h'!$B:$B,'[4]Cells Huawei 03052026 12h'!$T:$T,"")</f>
        <v/>
      </c>
      <c r="AU2068" s="24" t="str">
        <f>_xlfn.XLOOKUP(B2068,'[5]cells down 02052026 8h50'!$B:$B,'[5]cells down 02052026 8h50'!$R:$R,"")</f>
        <v/>
      </c>
      <c r="AV2068" s="24" t="str">
        <f>_xlfn.XLOOKUP(B2068,'[5]cells down 02052026 13h50'!$B:$B,'[5]cells down 02052026 13h50'!$R:$R,"")</f>
        <v/>
      </c>
      <c r="AW2068" s="24" t="str">
        <f>_xlfn.XLOOKUP(B2068,'[5]cells down 02052026 13h50'!$B:$B,'[5]cells down 02052026 13h50'!$R:$R,"")</f>
        <v/>
      </c>
      <c r="AX2068" s="24" t="str">
        <f>_xlfn.XLOOKUP(B2068,'[6]cell downs 03052026 8h40 '!$B:$B,'[6]cell downs 03052026 8h40 '!$R:$R,"")</f>
        <v/>
      </c>
      <c r="AY2068" s="24" t="str">
        <f>_xlfn.XLOOKUP(B2068,'[7]ALL SITES DOWN'!$D:$D,'[7]ALL SITES DOWN'!$J:$J,"")</f>
        <v/>
      </c>
      <c r="AZ2068" s="24" t="str">
        <f>_xlfn.XLOOKUP(B2068,'[8]ALL SITES DOWN'!$D:$D,'[8]ALL SITES DOWN'!$J:$J,"")</f>
        <v/>
      </c>
      <c r="BA2068" s="9" t="str">
        <f>_xlfn.XLOOKUP(B2068,[9]sheet1!$AC:$AC,[9]sheet1!$AF:$AF,"")</f>
        <v/>
      </c>
      <c r="BB2068" s="14" t="s">
        <v>5537</v>
      </c>
      <c r="BC2068" s="14" t="s">
        <v>5537</v>
      </c>
      <c r="BD2068" s="14" t="str">
        <f>_xlfn.XLOOKUP(B2068,'[10]cell downs 18042026 17h'!$B:$B,'[10]cell downs 18042026 17h'!$B:$B,"")</f>
        <v/>
      </c>
      <c r="BE2068" s="14" t="str">
        <f>_xlfn.XLOOKUP(B2068,'[11]Cells Huawei 19042026 15h'!$B:$B,'[11]Cells Huawei 19042026 15h'!$B:$B,"")</f>
        <v/>
      </c>
      <c r="BF2068" s="9" t="str">
        <f>_xlfn.XLOOKUP(B2068,'[12]cells down 19042026 9H40'!$B:$B,'[12]cells down 19042026 9H40'!$B:$B,"")</f>
        <v/>
      </c>
      <c r="BG2068" s="9" t="s">
        <v>3807</v>
      </c>
      <c r="BH2068" s="9" t="s">
        <v>12</v>
      </c>
    </row>
    <row r="2069" spans="1:60" s="9" customFormat="1" x14ac:dyDescent="0.3">
      <c r="A2069" s="1" t="s">
        <v>3369</v>
      </c>
      <c r="B2069" s="8" t="s">
        <v>3370</v>
      </c>
      <c r="C2069" s="3" t="str">
        <f>_xlfn.XLOOKUP(B2069,'[1]daily break down'!$D:$D,'[1]daily break down'!$E:$E,"")</f>
        <v>EXTREME-NORD</v>
      </c>
      <c r="D2069" s="1" t="s">
        <v>11</v>
      </c>
      <c r="E2069" s="1" t="s">
        <v>154</v>
      </c>
      <c r="F2069" s="3" t="s">
        <v>55</v>
      </c>
      <c r="G2069" s="1" t="s">
        <v>3371</v>
      </c>
      <c r="H2069" s="40" t="str">
        <f>_xlfn.XLOOKUP(B2069,[2]CALCULATION!$B:$B,[2]CALCULATION!$H:$H,"")</f>
        <v>HUAWEI</v>
      </c>
      <c r="I2069" s="34">
        <v>0</v>
      </c>
      <c r="J2069" s="34">
        <v>0</v>
      </c>
      <c r="K2069" s="34">
        <v>0</v>
      </c>
      <c r="L2069" s="34">
        <v>0</v>
      </c>
      <c r="M2069" s="34">
        <v>0</v>
      </c>
      <c r="N2069" s="34">
        <v>0</v>
      </c>
      <c r="O2069" s="34">
        <v>0</v>
      </c>
      <c r="P2069" s="34">
        <v>0</v>
      </c>
      <c r="Q2069" s="34">
        <v>0</v>
      </c>
      <c r="R2069" s="34">
        <v>0</v>
      </c>
      <c r="S2069" s="35">
        <v>0</v>
      </c>
      <c r="T2069" s="35">
        <v>0</v>
      </c>
      <c r="U2069" s="35">
        <v>0</v>
      </c>
      <c r="V2069" s="35">
        <v>1.326929826814255E-2</v>
      </c>
      <c r="W2069" s="35">
        <v>0</v>
      </c>
      <c r="X2069" s="35">
        <v>0</v>
      </c>
      <c r="Y2069" s="35">
        <v>0</v>
      </c>
      <c r="Z2069" s="35">
        <v>0</v>
      </c>
      <c r="AA2069" s="35">
        <v>0</v>
      </c>
      <c r="AB2069" s="35">
        <v>0</v>
      </c>
      <c r="AC2069" s="35">
        <v>0</v>
      </c>
      <c r="AD2069" s="35">
        <v>0</v>
      </c>
      <c r="AE2069" s="58" t="s">
        <v>5603</v>
      </c>
      <c r="AF2069" s="58"/>
      <c r="AG2069" s="57" t="str" cm="1">
        <f t="array" ref="AG2069">IFERROR(_xlfn.IFS(
AI2069="MPR ISSUE","PDH",
AI2069="BSS Hardware Issue","BSS",
AI2069="Sites strategiques, MLL, Pylone, etc.","ENVTECH",
AI2069="AKTIVCO DEFAUT GE &amp; POWER Cabinet","AKTIVCO",
AI2069="AKTIVCO Coupure ENEO &amp; Baisse de tension","AKTIVCO GRID ONLY",
AI2069="Coupure ENEO &amp; Baisse de tension","IHS GRID ONLY",
AI2069="Defaut GE &amp; POWER Cabinet","IHS",
AI2069="Sharing","Partners",
AI2069="Sites strategiques &amp; DataCenter","SST &amp; DC",
AI2069="Exclu","Exclu",
AI2069="SAT","SAT",
AI2069="SPARE-ISSUE","SPARE-ISSUE",
AI2069="Fiber CAmtel","TRANS_FO_CAMTEL",
AI2069="Fiber AOF","Fiber AOF",
AI2069="Projet OCM (HUAWEI)","TRAVAUX-HUAWEI",
AI2069="Projet OCM (NOKIA)","TRAVAUX-NOKIA",
AI2069="ACCESS-ISSUE","ACCESS-ISSUE",
AI2069="Projet OCM (ZTE, NOKIA, autres projets)","TRAVAUX OCM",
AI2069="No root CAuse","No root cause",
AI2069="ODU HS","PDH",
AI2069="IP &amp; VLAN","PDH",
AI2069="Warehouse HUAWEI","SPARE-ISSUE",
AI2069="SPARE-HS","SPARE-ISSUE",
AI2069="Power Telco","BSS",AI2069="no impacts","no impacts"
),"")</f>
        <v>no impacts</v>
      </c>
      <c r="AH2069" s="57" t="str" cm="1">
        <f t="array" ref="AH2069">IFERROR(_xlfn.IFS(
AI2069="MPR ISSUE","TX ISSUE",
AI2069="BSS Hardware Issue","RAN ISSUE",
AI2069="Sites strategiques, MLL, Pylone, etc.","ENVTECH",
AI2069="AKTIVCO DEFAUT GE &amp; POWER Cabinet","POWER ISSUE",
AI2069="AKTIVCO Coupure ENEO &amp; Baisse de tension","POWER ISSUE",
AI2069="Coupure ENEO &amp; Baisse de tension","POWER ISSUE",
AI2069="Defaut GE &amp; POWER Cabinet","POWER ISSUE",
AI2069="Sharing","POWER ISSUE",
AI2069="Sites strategiques &amp; DataCenter","POWER ISSUE",
AI2069="Exclu","Exclu",
AI2069="SAT","TX ISSUE",
AI2069="SPARE-ISSUE","SPARE-ISSUE",
AI2069="Fiber CAmtel","TX ISSUE",
AI2069="Fiber AOF","TX ISSUE",
AI2069="Projet OCM (HUAWEI)","TRAVAUX-HUAWEI",
AI2069="Projet OCM (NOKIA)","TRAVAUX -NOKIA",
AI2069="ACCESS-ISSUE","ACCESS-ISSUE",
AI2069="Projet OCM (ZTE, NOKIA, autres projets)","TRAVAUX OCM",
AI2069="No root CAuse","No root cause",
AI2069="ODU HS","TX ISSUE",
AI2069="IP &amp; VLAN","TX ISSUE",
AI2069="Warehouse HUAWEI","SPARE-ISSUE",
AI2069="SPARE-HS","SPARE-ISSUE",
AI2069="Power Telco","RAN ISSUE",AI2069="no impacts","no impacts"
),"")</f>
        <v>no impacts</v>
      </c>
      <c r="AI2069" s="85" t="s">
        <v>5998</v>
      </c>
      <c r="AJ2069" s="57" t="str" cm="1">
        <f t="array" ref="AJ2069">IFERROR(_xlfn.IFS(
AI2069="MPR ISSUE","ACTIVE",
AI2069="BSS Hardware Issue","ACTIVE",
AI2069="Sites strategiques, MLL, Pylone, etc.","PASSIVE",
AI2069="AKTIVCO DEFAUT GE &amp; POWER Cabinet","PASSIVE",
AI2069="AKTIVCO Coupure ENEO &amp; Baisse de tension","PASSIVE",
AI2069="Coupure ENEO &amp; Baisse de tension","PASSIVE",
AI2069="Defaut GE &amp; POWER Cabinet","PASSIVE",
AI2069="Sharing","PASSIVE",
AI2069="Sites strategiques &amp; DataCenter","PASSIVE",
AI2069="Exclu","Exclu",
AI2069="SAT","ACTIVE",
AI2069="SPARE-ISSUE","SPARE-ISSUE",
AI2069="Fiber CAmtel","ACTIVE",
AI2069="Fiber AOF","ACTIVE",
AI2069="Projet OCM (HUAWEI)","PLANNED WORKS",
AI2069="Projet OCM (NOKIA)","PLANNED WORKS",
AI2069="ACCESS-ISSUE","ACCESS-ISSUE",
AI2069="Projet OCM (ZTE, NOKIA, autres projets)","PLANNED WORKS",
AI2069="No root CAuse","No root cause",
AI2069="ODU HS","ACTIVE",
AI2069="IP &amp; VLAN","ACTIVE",
AI2069="Warehouse HUAWEI","SPARE-ISSUE",
AI2069="SPARE-HS","SPARE-ISSUE",
AI2069="Power Telco","ACTIVE", AI2069="no impacts","no impacts"
),"")</f>
        <v>no impacts</v>
      </c>
      <c r="AK2069" s="23" t="s">
        <v>5537</v>
      </c>
      <c r="AL2069" s="23" t="str">
        <f t="shared" si="58"/>
        <v>EXN_135</v>
      </c>
      <c r="AN2069" s="9" t="s">
        <v>5537</v>
      </c>
      <c r="AO2069" s="23" t="str">
        <f>_xlfn.XLOOKUP(B2069,'INCIDENT-05-03-2026'!E:E,'INCIDENT-05-03-2026'!F:F,"")</f>
        <v/>
      </c>
      <c r="AP2069" s="7" t="s">
        <v>5537</v>
      </c>
      <c r="AQ2069" s="6"/>
      <c r="AR2069" s="7"/>
      <c r="AS2069" s="3" t="str">
        <f>_xlfn.XLOOKUP(B2069,'[3]tt num | region | site id'!$C:$C,'[3]tt num | region | site id'!$Q:$Q,"")</f>
        <v/>
      </c>
      <c r="AT2069" s="24" t="str">
        <f>_xlfn.XLOOKUP(B2069,'[4]Cells Huawei 03052026 12h'!$B:$B,'[4]Cells Huawei 03052026 12h'!$T:$T,"")</f>
        <v/>
      </c>
      <c r="AU2069" s="24" t="str">
        <f>_xlfn.XLOOKUP(B2069,'[5]cells down 02052026 8h50'!$B:$B,'[5]cells down 02052026 8h50'!$R:$R,"")</f>
        <v/>
      </c>
      <c r="AV2069" s="24" t="str">
        <f>_xlfn.XLOOKUP(B2069,'[5]cells down 02052026 13h50'!$B:$B,'[5]cells down 02052026 13h50'!$R:$R,"")</f>
        <v/>
      </c>
      <c r="AW2069" s="24" t="str">
        <f>_xlfn.XLOOKUP(B2069,'[5]cells down 02052026 13h50'!$B:$B,'[5]cells down 02052026 13h50'!$R:$R,"")</f>
        <v/>
      </c>
      <c r="AX2069" s="24" t="str">
        <f>_xlfn.XLOOKUP(B2069,'[6]cell downs 03052026 8h40 '!$B:$B,'[6]cell downs 03052026 8h40 '!$R:$R,"")</f>
        <v/>
      </c>
      <c r="AY2069" s="24" t="str">
        <f>_xlfn.XLOOKUP(B2069,'[7]ALL SITES DOWN'!$D:$D,'[7]ALL SITES DOWN'!$J:$J,"")</f>
        <v/>
      </c>
      <c r="AZ2069" s="24" t="str">
        <f>_xlfn.XLOOKUP(B2069,'[8]ALL SITES DOWN'!$D:$D,'[8]ALL SITES DOWN'!$J:$J,"")</f>
        <v/>
      </c>
      <c r="BA2069" s="9" t="str">
        <f>_xlfn.XLOOKUP(B2069,[9]sheet1!$AC:$AC,[9]sheet1!$AF:$AF,"")</f>
        <v/>
      </c>
      <c r="BB2069" s="14" t="s">
        <v>5537</v>
      </c>
      <c r="BC2069" s="14" t="s">
        <v>5537</v>
      </c>
      <c r="BD2069" s="14" t="str">
        <f>_xlfn.XLOOKUP(B2069,'[10]cell downs 18042026 17h'!$B:$B,'[10]cell downs 18042026 17h'!$B:$B,"")</f>
        <v/>
      </c>
      <c r="BE2069" s="14" t="str">
        <f>_xlfn.XLOOKUP(B2069,'[11]Cells Huawei 19042026 15h'!$B:$B,'[11]Cells Huawei 19042026 15h'!$B:$B,"")</f>
        <v/>
      </c>
      <c r="BF2069" s="9" t="str">
        <f>_xlfn.XLOOKUP(B2069,'[12]cells down 19042026 9H40'!$B:$B,'[12]cells down 19042026 9H40'!$B:$B,"")</f>
        <v/>
      </c>
      <c r="BG2069" s="9" t="s">
        <v>3370</v>
      </c>
      <c r="BH2069" s="9" t="s">
        <v>5537</v>
      </c>
    </row>
    <row r="2070" spans="1:60" s="9" customFormat="1" x14ac:dyDescent="0.3">
      <c r="A2070" s="1" t="s">
        <v>2081</v>
      </c>
      <c r="B2070" s="8" t="s">
        <v>3360</v>
      </c>
      <c r="C2070" s="3" t="str">
        <f>_xlfn.XLOOKUP(B2070,'[1]daily break down'!$D:$D,'[1]daily break down'!$E:$E,"")</f>
        <v>EXTREME-NORD</v>
      </c>
      <c r="D2070" s="1" t="s">
        <v>11</v>
      </c>
      <c r="E2070" s="1" t="s">
        <v>12</v>
      </c>
      <c r="F2070" s="3" t="s">
        <v>55</v>
      </c>
      <c r="G2070" s="1" t="s">
        <v>2081</v>
      </c>
      <c r="H2070" s="40" t="str">
        <f>_xlfn.XLOOKUP(B2070,[2]CALCULATION!$B:$B,[2]CALCULATION!$H:$H,"")</f>
        <v>HUAWEI</v>
      </c>
      <c r="I2070" s="34">
        <v>0</v>
      </c>
      <c r="J2070" s="34">
        <v>0</v>
      </c>
      <c r="K2070" s="34">
        <v>0</v>
      </c>
      <c r="L2070" s="34">
        <v>0</v>
      </c>
      <c r="M2070" s="34">
        <v>0</v>
      </c>
      <c r="N2070" s="34">
        <v>0</v>
      </c>
      <c r="O2070" s="34">
        <v>0</v>
      </c>
      <c r="P2070" s="34">
        <v>0</v>
      </c>
      <c r="Q2070" s="34">
        <v>0</v>
      </c>
      <c r="R2070" s="34">
        <v>0</v>
      </c>
      <c r="S2070" s="35">
        <v>0</v>
      </c>
      <c r="T2070" s="35">
        <v>0</v>
      </c>
      <c r="U2070" s="35">
        <v>0</v>
      </c>
      <c r="V2070" s="35">
        <v>1.3394143816364326E-2</v>
      </c>
      <c r="W2070" s="35">
        <v>0</v>
      </c>
      <c r="X2070" s="35">
        <v>0</v>
      </c>
      <c r="Y2070" s="35">
        <v>0</v>
      </c>
      <c r="Z2070" s="35">
        <v>0</v>
      </c>
      <c r="AA2070" s="35">
        <v>0</v>
      </c>
      <c r="AB2070" s="35">
        <v>0</v>
      </c>
      <c r="AC2070" s="35">
        <v>0</v>
      </c>
      <c r="AD2070" s="35">
        <v>0</v>
      </c>
      <c r="AE2070" s="58" t="s">
        <v>5603</v>
      </c>
      <c r="AF2070" s="58"/>
      <c r="AG2070" s="57" t="str" cm="1">
        <f t="array" ref="AG2070">IFERROR(_xlfn.IFS(
AI2070="MPR ISSUE","PDH",
AI2070="BSS Hardware Issue","BSS",
AI2070="Sites strategiques, MLL, Pylone, etc.","ENVTECH",
AI2070="AKTIVCO DEFAUT GE &amp; POWER Cabinet","AKTIVCO",
AI2070="AKTIVCO Coupure ENEO &amp; Baisse de tension","AKTIVCO GRID ONLY",
AI2070="Coupure ENEO &amp; Baisse de tension","IHS GRID ONLY",
AI2070="Defaut GE &amp; POWER Cabinet","IHS",
AI2070="Sharing","Partners",
AI2070="Sites strategiques &amp; DataCenter","SST &amp; DC",
AI2070="Exclu","Exclu",
AI2070="SAT","SAT",
AI2070="SPARE-ISSUE","SPARE-ISSUE",
AI2070="Fiber CAmtel","TRANS_FO_CAMTEL",
AI2070="Fiber AOF","Fiber AOF",
AI2070="Projet OCM (HUAWEI)","TRAVAUX-HUAWEI",
AI2070="Projet OCM (NOKIA)","TRAVAUX-NOKIA",
AI2070="ACCESS-ISSUE","ACCESS-ISSUE",
AI2070="Projet OCM (ZTE, NOKIA, autres projets)","TRAVAUX OCM",
AI2070="No root CAuse","No root cause",
AI2070="ODU HS","PDH",
AI2070="IP &amp; VLAN","PDH",
AI2070="Warehouse HUAWEI","SPARE-ISSUE",
AI2070="SPARE-HS","SPARE-ISSUE",
AI2070="Power Telco","BSS",AI2070="no impacts","no impacts"
),"")</f>
        <v>no impacts</v>
      </c>
      <c r="AH2070" s="57" t="str" cm="1">
        <f t="array" ref="AH2070">IFERROR(_xlfn.IFS(
AI2070="MPR ISSUE","TX ISSUE",
AI2070="BSS Hardware Issue","RAN ISSUE",
AI2070="Sites strategiques, MLL, Pylone, etc.","ENVTECH",
AI2070="AKTIVCO DEFAUT GE &amp; POWER Cabinet","POWER ISSUE",
AI2070="AKTIVCO Coupure ENEO &amp; Baisse de tension","POWER ISSUE",
AI2070="Coupure ENEO &amp; Baisse de tension","POWER ISSUE",
AI2070="Defaut GE &amp; POWER Cabinet","POWER ISSUE",
AI2070="Sharing","POWER ISSUE",
AI2070="Sites strategiques &amp; DataCenter","POWER ISSUE",
AI2070="Exclu","Exclu",
AI2070="SAT","TX ISSUE",
AI2070="SPARE-ISSUE","SPARE-ISSUE",
AI2070="Fiber CAmtel","TX ISSUE",
AI2070="Fiber AOF","TX ISSUE",
AI2070="Projet OCM (HUAWEI)","TRAVAUX-HUAWEI",
AI2070="Projet OCM (NOKIA)","TRAVAUX -NOKIA",
AI2070="ACCESS-ISSUE","ACCESS-ISSUE",
AI2070="Projet OCM (ZTE, NOKIA, autres projets)","TRAVAUX OCM",
AI2070="No root CAuse","No root cause",
AI2070="ODU HS","TX ISSUE",
AI2070="IP &amp; VLAN","TX ISSUE",
AI2070="Warehouse HUAWEI","SPARE-ISSUE",
AI2070="SPARE-HS","SPARE-ISSUE",
AI2070="Power Telco","RAN ISSUE",AI2070="no impacts","no impacts"
),"")</f>
        <v>no impacts</v>
      </c>
      <c r="AI2070" s="85" t="s">
        <v>5998</v>
      </c>
      <c r="AJ2070" s="57" t="str" cm="1">
        <f t="array" ref="AJ2070">IFERROR(_xlfn.IFS(
AI2070="MPR ISSUE","ACTIVE",
AI2070="BSS Hardware Issue","ACTIVE",
AI2070="Sites strategiques, MLL, Pylone, etc.","PASSIVE",
AI2070="AKTIVCO DEFAUT GE &amp; POWER Cabinet","PASSIVE",
AI2070="AKTIVCO Coupure ENEO &amp; Baisse de tension","PASSIVE",
AI2070="Coupure ENEO &amp; Baisse de tension","PASSIVE",
AI2070="Defaut GE &amp; POWER Cabinet","PASSIVE",
AI2070="Sharing","PASSIVE",
AI2070="Sites strategiques &amp; DataCenter","PASSIVE",
AI2070="Exclu","Exclu",
AI2070="SAT","ACTIVE",
AI2070="SPARE-ISSUE","SPARE-ISSUE",
AI2070="Fiber CAmtel","ACTIVE",
AI2070="Fiber AOF","ACTIVE",
AI2070="Projet OCM (HUAWEI)","PLANNED WORKS",
AI2070="Projet OCM (NOKIA)","PLANNED WORKS",
AI2070="ACCESS-ISSUE","ACCESS-ISSUE",
AI2070="Projet OCM (ZTE, NOKIA, autres projets)","PLANNED WORKS",
AI2070="No root CAuse","No root cause",
AI2070="ODU HS","ACTIVE",
AI2070="IP &amp; VLAN","ACTIVE",
AI2070="Warehouse HUAWEI","SPARE-ISSUE",
AI2070="SPARE-HS","SPARE-ISSUE",
AI2070="Power Telco","ACTIVE", AI2070="no impacts","no impacts"
),"")</f>
        <v>no impacts</v>
      </c>
      <c r="AK2070" s="23" t="s">
        <v>5537</v>
      </c>
      <c r="AL2070" s="23" t="str">
        <f t="shared" si="58"/>
        <v>EXN_058</v>
      </c>
      <c r="AN2070" s="9" t="s">
        <v>5537</v>
      </c>
      <c r="AO2070" s="23" t="str">
        <f>_xlfn.XLOOKUP(B2070,'INCIDENT-05-03-2026'!E:E,'INCIDENT-05-03-2026'!F:F,"")</f>
        <v/>
      </c>
      <c r="AP2070" s="7" t="s">
        <v>5537</v>
      </c>
      <c r="AQ2070" s="6"/>
      <c r="AR2070" s="7"/>
      <c r="AS2070" s="3" t="str">
        <f>_xlfn.XLOOKUP(B2070,'[3]tt num | region | site id'!$C:$C,'[3]tt num | region | site id'!$Q:$Q,"")</f>
        <v/>
      </c>
      <c r="AT2070" s="24" t="str">
        <f>_xlfn.XLOOKUP(B2070,'[4]Cells Huawei 03052026 12h'!$B:$B,'[4]Cells Huawei 03052026 12h'!$T:$T,"")</f>
        <v/>
      </c>
      <c r="AU2070" s="24" t="str">
        <f>_xlfn.XLOOKUP(B2070,'[5]cells down 02052026 8h50'!$B:$B,'[5]cells down 02052026 8h50'!$R:$R,"")</f>
        <v/>
      </c>
      <c r="AV2070" s="24" t="str">
        <f>_xlfn.XLOOKUP(B2070,'[5]cells down 02052026 13h50'!$B:$B,'[5]cells down 02052026 13h50'!$R:$R,"")</f>
        <v/>
      </c>
      <c r="AW2070" s="24" t="str">
        <f>_xlfn.XLOOKUP(B2070,'[5]cells down 02052026 13h50'!$B:$B,'[5]cells down 02052026 13h50'!$R:$R,"")</f>
        <v/>
      </c>
      <c r="AX2070" s="24" t="str">
        <f>_xlfn.XLOOKUP(B2070,'[6]cell downs 03052026 8h40 '!$B:$B,'[6]cell downs 03052026 8h40 '!$R:$R,"")</f>
        <v/>
      </c>
      <c r="AY2070" s="24" t="str">
        <f>_xlfn.XLOOKUP(B2070,'[7]ALL SITES DOWN'!$D:$D,'[7]ALL SITES DOWN'!$J:$J,"")</f>
        <v/>
      </c>
      <c r="AZ2070" s="24" t="str">
        <f>_xlfn.XLOOKUP(B2070,'[8]ALL SITES DOWN'!$D:$D,'[8]ALL SITES DOWN'!$J:$J,"")</f>
        <v/>
      </c>
      <c r="BA2070" s="9" t="str">
        <f>_xlfn.XLOOKUP(B2070,[9]sheet1!$AC:$AC,[9]sheet1!$AF:$AF,"")</f>
        <v/>
      </c>
      <c r="BB2070" s="14" t="s">
        <v>5537</v>
      </c>
      <c r="BC2070" s="14" t="s">
        <v>5537</v>
      </c>
      <c r="BD2070" s="14" t="str">
        <f>_xlfn.XLOOKUP(B2070,'[10]cell downs 18042026 17h'!$B:$B,'[10]cell downs 18042026 17h'!$B:$B,"")</f>
        <v/>
      </c>
      <c r="BE2070" s="14" t="str">
        <f>_xlfn.XLOOKUP(B2070,'[11]Cells Huawei 19042026 15h'!$B:$B,'[11]Cells Huawei 19042026 15h'!$B:$B,"")</f>
        <v/>
      </c>
      <c r="BF2070" s="9" t="str">
        <f>_xlfn.XLOOKUP(B2070,'[12]cells down 19042026 9H40'!$B:$B,'[12]cells down 19042026 9H40'!$B:$B,"")</f>
        <v/>
      </c>
      <c r="BG2070" s="9" t="s">
        <v>3360</v>
      </c>
      <c r="BH2070" s="9" t="s">
        <v>12</v>
      </c>
    </row>
    <row r="2071" spans="1:60" s="9" customFormat="1" x14ac:dyDescent="0.3">
      <c r="A2071" s="1" t="s">
        <v>2643</v>
      </c>
      <c r="B2071" s="8" t="s">
        <v>2644</v>
      </c>
      <c r="C2071" s="3" t="str">
        <f>_xlfn.XLOOKUP(B2071,'[1]daily break down'!$D:$D,'[1]daily break down'!$E:$E,"")</f>
        <v>NORD-OUEST</v>
      </c>
      <c r="D2071" s="1" t="s">
        <v>11</v>
      </c>
      <c r="E2071" s="1" t="s">
        <v>12</v>
      </c>
      <c r="F2071" s="3" t="s">
        <v>102</v>
      </c>
      <c r="G2071" s="1" t="s">
        <v>2643</v>
      </c>
      <c r="H2071" s="41" t="str">
        <f>_xlfn.XLOOKUP(B2071,[2]CALCULATION!$B:$B,[2]CALCULATION!$H:$H,"")</f>
        <v>NOKIA</v>
      </c>
      <c r="I2071" s="34">
        <v>0</v>
      </c>
      <c r="J2071" s="34">
        <v>0</v>
      </c>
      <c r="K2071" s="34">
        <v>0</v>
      </c>
      <c r="L2071" s="34">
        <v>0</v>
      </c>
      <c r="M2071" s="34">
        <v>0</v>
      </c>
      <c r="N2071" s="34">
        <v>0</v>
      </c>
      <c r="O2071" s="34">
        <v>0</v>
      </c>
      <c r="P2071" s="34">
        <v>0</v>
      </c>
      <c r="Q2071" s="34">
        <v>0</v>
      </c>
      <c r="R2071" s="34">
        <v>0</v>
      </c>
      <c r="S2071" s="35">
        <v>0</v>
      </c>
      <c r="T2071" s="35">
        <v>0</v>
      </c>
      <c r="U2071" s="35">
        <v>0</v>
      </c>
      <c r="V2071" s="35">
        <v>0</v>
      </c>
      <c r="W2071" s="35">
        <v>0</v>
      </c>
      <c r="X2071" s="35">
        <v>0</v>
      </c>
      <c r="Y2071" s="35">
        <v>0</v>
      </c>
      <c r="Z2071" s="35">
        <v>0</v>
      </c>
      <c r="AA2071" s="35">
        <v>0</v>
      </c>
      <c r="AB2071" s="35">
        <v>0</v>
      </c>
      <c r="AC2071" s="35">
        <v>0</v>
      </c>
      <c r="AD2071" s="35">
        <v>0</v>
      </c>
      <c r="AE2071" s="58" t="s">
        <v>5560</v>
      </c>
      <c r="AF2071" s="58"/>
      <c r="AG2071" s="57" t="str" cm="1">
        <f t="array" ref="AG2071">IFERROR(_xlfn.IFS(
AI2071="MPR ISSUE","PDH",
AI2071="BSS Hardware Issue","BSS",
AI2071="Sites strategiques, MLL, Pylone, etc.","ENVTECH",
AI2071="AKTIVCO DEFAUT GE &amp; POWER Cabinet","AKTIVCO",
AI2071="AKTIVCO Coupure ENEO &amp; Baisse de tension","AKTIVCO GRID ONLY",
AI2071="Coupure ENEO &amp; Baisse de tension","IHS GRID ONLY",
AI2071="Defaut GE &amp; POWER Cabinet","IHS",
AI2071="Sharing","Partners",
AI2071="Sites strategiques &amp; DataCenter","SST &amp; DC",
AI2071="Exclu","Exclu",
AI2071="SAT","SAT",
AI2071="SPARE-ISSUE","SPARE-ISSUE",
AI2071="Fiber CAmtel","TRANS_FO_CAMTEL",
AI2071="Fiber AOF","Fiber AOF",
AI2071="Projet OCM (HUAWEI)","TRAVAUX-HUAWEI",
AI2071="Projet OCM (NOKIA)","TRAVAUX-NOKIA",
AI2071="ACCESS-ISSUE","ACCESS-ISSUE",
AI2071="Projet OCM (ZTE, NOKIA, autres projets)","TRAVAUX OCM",
AI2071="No root CAuse","No root cause",
AI2071="ODU HS","PDH",
AI2071="IP &amp; VLAN","PDH",
AI2071="Warehouse HUAWEI","SPARE-ISSUE",
AI2071="SPARE-HS","SPARE-ISSUE",
AI2071="Power Telco","BSS",AI2071="no impacts","no impacts"
),"")</f>
        <v>no impacts</v>
      </c>
      <c r="AH2071" s="57" t="str" cm="1">
        <f t="array" ref="AH2071">IFERROR(_xlfn.IFS(
AI2071="MPR ISSUE","TX ISSUE",
AI2071="BSS Hardware Issue","RAN ISSUE",
AI2071="Sites strategiques, MLL, Pylone, etc.","ENVTECH",
AI2071="AKTIVCO DEFAUT GE &amp; POWER Cabinet","POWER ISSUE",
AI2071="AKTIVCO Coupure ENEO &amp; Baisse de tension","POWER ISSUE",
AI2071="Coupure ENEO &amp; Baisse de tension","POWER ISSUE",
AI2071="Defaut GE &amp; POWER Cabinet","POWER ISSUE",
AI2071="Sharing","POWER ISSUE",
AI2071="Sites strategiques &amp; DataCenter","POWER ISSUE",
AI2071="Exclu","Exclu",
AI2071="SAT","TX ISSUE",
AI2071="SPARE-ISSUE","SPARE-ISSUE",
AI2071="Fiber CAmtel","TX ISSUE",
AI2071="Fiber AOF","TX ISSUE",
AI2071="Projet OCM (HUAWEI)","TRAVAUX-HUAWEI",
AI2071="Projet OCM (NOKIA)","TRAVAUX -NOKIA",
AI2071="ACCESS-ISSUE","ACCESS-ISSUE",
AI2071="Projet OCM (ZTE, NOKIA, autres projets)","TRAVAUX OCM",
AI2071="No root CAuse","No root cause",
AI2071="ODU HS","TX ISSUE",
AI2071="IP &amp; VLAN","TX ISSUE",
AI2071="Warehouse HUAWEI","SPARE-ISSUE",
AI2071="SPARE-HS","SPARE-ISSUE",
AI2071="Power Telco","RAN ISSUE",AI2071="no impacts","no impacts"
),"")</f>
        <v>no impacts</v>
      </c>
      <c r="AI2071" s="85" t="s">
        <v>5998</v>
      </c>
      <c r="AJ2071" s="57" t="str" cm="1">
        <f t="array" ref="AJ2071">IFERROR(_xlfn.IFS(
AI2071="MPR ISSUE","ACTIVE",
AI2071="BSS Hardware Issue","ACTIVE",
AI2071="Sites strategiques, MLL, Pylone, etc.","PASSIVE",
AI2071="AKTIVCO DEFAUT GE &amp; POWER Cabinet","PASSIVE",
AI2071="AKTIVCO Coupure ENEO &amp; Baisse de tension","PASSIVE",
AI2071="Coupure ENEO &amp; Baisse de tension","PASSIVE",
AI2071="Defaut GE &amp; POWER Cabinet","PASSIVE",
AI2071="Sharing","PASSIVE",
AI2071="Sites strategiques &amp; DataCenter","PASSIVE",
AI2071="Exclu","Exclu",
AI2071="SAT","ACTIVE",
AI2071="SPARE-ISSUE","SPARE-ISSUE",
AI2071="Fiber CAmtel","ACTIVE",
AI2071="Fiber AOF","ACTIVE",
AI2071="Projet OCM (HUAWEI)","PLANNED WORKS",
AI2071="Projet OCM (NOKIA)","PLANNED WORKS",
AI2071="ACCESS-ISSUE","ACCESS-ISSUE",
AI2071="Projet OCM (ZTE, NOKIA, autres projets)","PLANNED WORKS",
AI2071="No root CAuse","No root cause",
AI2071="ODU HS","ACTIVE",
AI2071="IP &amp; VLAN","ACTIVE",
AI2071="Warehouse HUAWEI","SPARE-ISSUE",
AI2071="SPARE-HS","SPARE-ISSUE",
AI2071="Power Telco","ACTIVE", AI2071="no impacts","no impacts"
),"")</f>
        <v>no impacts</v>
      </c>
      <c r="AK2071" s="23" t="s">
        <v>5537</v>
      </c>
      <c r="AL2071" s="23" t="str">
        <f t="shared" si="58"/>
        <v>OST_090</v>
      </c>
      <c r="AN2071" s="9" t="s">
        <v>5537</v>
      </c>
      <c r="AO2071" s="23" t="str">
        <f>_xlfn.XLOOKUP(B2071,'INCIDENT-05-03-2026'!E:E,'INCIDENT-05-03-2026'!F:F,"")</f>
        <v/>
      </c>
      <c r="AP2071" s="7" t="s">
        <v>5537</v>
      </c>
      <c r="AQ2071" s="6"/>
      <c r="AR2071" s="7"/>
      <c r="AS2071" s="3" t="str">
        <f>_xlfn.XLOOKUP(B2071,'[3]tt num | region | site id'!$C:$C,'[3]tt num | region | site id'!$Q:$Q,"")</f>
        <v/>
      </c>
      <c r="AT2071" s="24" t="str">
        <f>_xlfn.XLOOKUP(B2071,'[4]Cells Huawei 03052026 12h'!$B:$B,'[4]Cells Huawei 03052026 12h'!$T:$T,"")</f>
        <v/>
      </c>
      <c r="AU2071" s="24" t="str">
        <f>_xlfn.XLOOKUP(B2071,'[5]cells down 02052026 8h50'!$B:$B,'[5]cells down 02052026 8h50'!$R:$R,"")</f>
        <v/>
      </c>
      <c r="AV2071" s="24" t="str">
        <f>_xlfn.XLOOKUP(B2071,'[5]cells down 02052026 13h50'!$B:$B,'[5]cells down 02052026 13h50'!$R:$R,"")</f>
        <v/>
      </c>
      <c r="AW2071" s="24" t="str">
        <f>_xlfn.XLOOKUP(B2071,'[5]cells down 02052026 13h50'!$B:$B,'[5]cells down 02052026 13h50'!$R:$R,"")</f>
        <v/>
      </c>
      <c r="AX2071" s="24" t="str">
        <f>_xlfn.XLOOKUP(B2071,'[6]cell downs 03052026 8h40 '!$B:$B,'[6]cell downs 03052026 8h40 '!$R:$R,"")</f>
        <v/>
      </c>
      <c r="AY2071" s="24" t="str">
        <f>_xlfn.XLOOKUP(B2071,'[7]ALL SITES DOWN'!$D:$D,'[7]ALL SITES DOWN'!$J:$J,"")</f>
        <v/>
      </c>
      <c r="AZ2071" s="24" t="str">
        <f>_xlfn.XLOOKUP(B2071,'[8]ALL SITES DOWN'!$D:$D,'[8]ALL SITES DOWN'!$J:$J,"")</f>
        <v/>
      </c>
      <c r="BA2071" s="9" t="str">
        <f>_xlfn.XLOOKUP(B2071,[9]sheet1!$AC:$AC,[9]sheet1!$AF:$AF,"")</f>
        <v/>
      </c>
      <c r="BB2071" s="14" t="s">
        <v>5537</v>
      </c>
      <c r="BC2071" s="14" t="s">
        <v>5537</v>
      </c>
      <c r="BD2071" s="14" t="str">
        <f>_xlfn.XLOOKUP(B2071,'[10]cell downs 18042026 17h'!$B:$B,'[10]cell downs 18042026 17h'!$B:$B,"")</f>
        <v/>
      </c>
      <c r="BE2071" s="14" t="str">
        <f>_xlfn.XLOOKUP(B2071,'[11]Cells Huawei 19042026 15h'!$B:$B,'[11]Cells Huawei 19042026 15h'!$B:$B,"")</f>
        <v/>
      </c>
      <c r="BF2071" s="9" t="str">
        <f>_xlfn.XLOOKUP(B2071,'[12]cells down 19042026 9H40'!$B:$B,'[12]cells down 19042026 9H40'!$B:$B,"")</f>
        <v/>
      </c>
      <c r="BG2071" s="9" t="s">
        <v>2644</v>
      </c>
      <c r="BH2071" s="9" t="s">
        <v>12</v>
      </c>
    </row>
    <row r="2072" spans="1:60" s="9" customFormat="1" x14ac:dyDescent="0.3">
      <c r="A2072" s="1" t="s">
        <v>3687</v>
      </c>
      <c r="B2072" s="8" t="s">
        <v>3688</v>
      </c>
      <c r="C2072" s="3" t="str">
        <f>_xlfn.XLOOKUP(B2072,'[1]daily break down'!$D:$D,'[1]daily break down'!$E:$E,"")</f>
        <v>OUEST</v>
      </c>
      <c r="D2072" s="1" t="s">
        <v>11</v>
      </c>
      <c r="E2072" s="1" t="s">
        <v>12</v>
      </c>
      <c r="F2072" s="3" t="s">
        <v>102</v>
      </c>
      <c r="G2072" s="1" t="s">
        <v>3687</v>
      </c>
      <c r="H2072" s="40" t="str">
        <f>_xlfn.XLOOKUP(B2072,[2]CALCULATION!$B:$B,[2]CALCULATION!$H:$H,"")</f>
        <v>HUAWEI</v>
      </c>
      <c r="I2072" s="34">
        <v>0</v>
      </c>
      <c r="J2072" s="34">
        <v>0</v>
      </c>
      <c r="K2072" s="34">
        <v>0</v>
      </c>
      <c r="L2072" s="34">
        <v>0</v>
      </c>
      <c r="M2072" s="34">
        <v>0</v>
      </c>
      <c r="N2072" s="34">
        <v>0</v>
      </c>
      <c r="O2072" s="34">
        <v>0</v>
      </c>
      <c r="P2072" s="34">
        <v>0</v>
      </c>
      <c r="Q2072" s="34">
        <v>0</v>
      </c>
      <c r="R2072" s="34">
        <v>0</v>
      </c>
      <c r="S2072" s="35">
        <v>0</v>
      </c>
      <c r="T2072" s="35">
        <v>0</v>
      </c>
      <c r="U2072" s="35">
        <v>0</v>
      </c>
      <c r="V2072" s="35">
        <v>0</v>
      </c>
      <c r="W2072" s="35">
        <v>0</v>
      </c>
      <c r="X2072" s="35">
        <v>0</v>
      </c>
      <c r="Y2072" s="35">
        <v>0</v>
      </c>
      <c r="Z2072" s="35">
        <v>0</v>
      </c>
      <c r="AA2072" s="35">
        <v>0</v>
      </c>
      <c r="AB2072" s="35">
        <v>0</v>
      </c>
      <c r="AC2072" s="35">
        <v>0</v>
      </c>
      <c r="AD2072" s="35">
        <v>0</v>
      </c>
      <c r="AE2072" s="58" t="s">
        <v>5560</v>
      </c>
      <c r="AF2072" s="58"/>
      <c r="AG2072" s="57" t="str" cm="1">
        <f t="array" ref="AG2072">IFERROR(_xlfn.IFS(
AI2072="MPR ISSUE","PDH",
AI2072="BSS Hardware Issue","BSS",
AI2072="Sites strategiques, MLL, Pylone, etc.","ENVTECH",
AI2072="AKTIVCO DEFAUT GE &amp; POWER Cabinet","AKTIVCO",
AI2072="AKTIVCO Coupure ENEO &amp; Baisse de tension","AKTIVCO GRID ONLY",
AI2072="Coupure ENEO &amp; Baisse de tension","IHS GRID ONLY",
AI2072="Defaut GE &amp; POWER Cabinet","IHS",
AI2072="Sharing","Partners",
AI2072="Sites strategiques &amp; DataCenter","SST &amp; DC",
AI2072="Exclu","Exclu",
AI2072="SAT","SAT",
AI2072="SPARE-ISSUE","SPARE-ISSUE",
AI2072="Fiber CAmtel","TRANS_FO_CAMTEL",
AI2072="Fiber AOF","Fiber AOF",
AI2072="Projet OCM (HUAWEI)","TRAVAUX-HUAWEI",
AI2072="Projet OCM (NOKIA)","TRAVAUX-NOKIA",
AI2072="ACCESS-ISSUE","ACCESS-ISSUE",
AI2072="Projet OCM (ZTE, NOKIA, autres projets)","TRAVAUX OCM",
AI2072="No root CAuse","No root cause",
AI2072="ODU HS","PDH",
AI2072="IP &amp; VLAN","PDH",
AI2072="Warehouse HUAWEI","SPARE-ISSUE",
AI2072="SPARE-HS","SPARE-ISSUE",
AI2072="Power Telco","BSS",AI2072="no impacts","no impacts"
),"")</f>
        <v>no impacts</v>
      </c>
      <c r="AH2072" s="57" t="str" cm="1">
        <f t="array" ref="AH2072">IFERROR(_xlfn.IFS(
AI2072="MPR ISSUE","TX ISSUE",
AI2072="BSS Hardware Issue","RAN ISSUE",
AI2072="Sites strategiques, MLL, Pylone, etc.","ENVTECH",
AI2072="AKTIVCO DEFAUT GE &amp; POWER Cabinet","POWER ISSUE",
AI2072="AKTIVCO Coupure ENEO &amp; Baisse de tension","POWER ISSUE",
AI2072="Coupure ENEO &amp; Baisse de tension","POWER ISSUE",
AI2072="Defaut GE &amp; POWER Cabinet","POWER ISSUE",
AI2072="Sharing","POWER ISSUE",
AI2072="Sites strategiques &amp; DataCenter","POWER ISSUE",
AI2072="Exclu","Exclu",
AI2072="SAT","TX ISSUE",
AI2072="SPARE-ISSUE","SPARE-ISSUE",
AI2072="Fiber CAmtel","TX ISSUE",
AI2072="Fiber AOF","TX ISSUE",
AI2072="Projet OCM (HUAWEI)","TRAVAUX-HUAWEI",
AI2072="Projet OCM (NOKIA)","TRAVAUX -NOKIA",
AI2072="ACCESS-ISSUE","ACCESS-ISSUE",
AI2072="Projet OCM (ZTE, NOKIA, autres projets)","TRAVAUX OCM",
AI2072="No root CAuse","No root cause",
AI2072="ODU HS","TX ISSUE",
AI2072="IP &amp; VLAN","TX ISSUE",
AI2072="Warehouse HUAWEI","SPARE-ISSUE",
AI2072="SPARE-HS","SPARE-ISSUE",
AI2072="Power Telco","RAN ISSUE",AI2072="no impacts","no impacts"
),"")</f>
        <v>no impacts</v>
      </c>
      <c r="AI2072" s="85" t="s">
        <v>5998</v>
      </c>
      <c r="AJ2072" s="57" t="str" cm="1">
        <f t="array" ref="AJ2072">IFERROR(_xlfn.IFS(
AI2072="MPR ISSUE","ACTIVE",
AI2072="BSS Hardware Issue","ACTIVE",
AI2072="Sites strategiques, MLL, Pylone, etc.","PASSIVE",
AI2072="AKTIVCO DEFAUT GE &amp; POWER Cabinet","PASSIVE",
AI2072="AKTIVCO Coupure ENEO &amp; Baisse de tension","PASSIVE",
AI2072="Coupure ENEO &amp; Baisse de tension","PASSIVE",
AI2072="Defaut GE &amp; POWER Cabinet","PASSIVE",
AI2072="Sharing","PASSIVE",
AI2072="Sites strategiques &amp; DataCenter","PASSIVE",
AI2072="Exclu","Exclu",
AI2072="SAT","ACTIVE",
AI2072="SPARE-ISSUE","SPARE-ISSUE",
AI2072="Fiber CAmtel","ACTIVE",
AI2072="Fiber AOF","ACTIVE",
AI2072="Projet OCM (HUAWEI)","PLANNED WORKS",
AI2072="Projet OCM (NOKIA)","PLANNED WORKS",
AI2072="ACCESS-ISSUE","ACCESS-ISSUE",
AI2072="Projet OCM (ZTE, NOKIA, autres projets)","PLANNED WORKS",
AI2072="No root CAuse","No root cause",
AI2072="ODU HS","ACTIVE",
AI2072="IP &amp; VLAN","ACTIVE",
AI2072="Warehouse HUAWEI","SPARE-ISSUE",
AI2072="SPARE-HS","SPARE-ISSUE",
AI2072="Power Telco","ACTIVE", AI2072="no impacts","no impacts"
),"")</f>
        <v>no impacts</v>
      </c>
      <c r="AK2072" s="23" t="s">
        <v>5537</v>
      </c>
      <c r="AL2072" s="23" t="str">
        <f t="shared" si="58"/>
        <v>OST_103</v>
      </c>
      <c r="AN2072" s="9" t="s">
        <v>5537</v>
      </c>
      <c r="AO2072" s="23" t="str">
        <f>_xlfn.XLOOKUP(B2072,'INCIDENT-05-03-2026'!E:E,'INCIDENT-05-03-2026'!F:F,"")</f>
        <v/>
      </c>
      <c r="AP2072" s="7" t="s">
        <v>5537</v>
      </c>
      <c r="AQ2072" s="6"/>
      <c r="AR2072" s="7"/>
      <c r="AS2072" s="3" t="str">
        <f>_xlfn.XLOOKUP(B2072,'[3]tt num | region | site id'!$C:$C,'[3]tt num | region | site id'!$Q:$Q,"")</f>
        <v/>
      </c>
      <c r="AT2072" s="24" t="str">
        <f>_xlfn.XLOOKUP(B2072,'[4]Cells Huawei 03052026 12h'!$B:$B,'[4]Cells Huawei 03052026 12h'!$T:$T,"")</f>
        <v/>
      </c>
      <c r="AU2072" s="24" t="str">
        <f>_xlfn.XLOOKUP(B2072,'[5]cells down 02052026 8h50'!$B:$B,'[5]cells down 02052026 8h50'!$R:$R,"")</f>
        <v/>
      </c>
      <c r="AV2072" s="24" t="str">
        <f>_xlfn.XLOOKUP(B2072,'[5]cells down 02052026 13h50'!$B:$B,'[5]cells down 02052026 13h50'!$R:$R,"")</f>
        <v/>
      </c>
      <c r="AW2072" s="24" t="str">
        <f>_xlfn.XLOOKUP(B2072,'[5]cells down 02052026 13h50'!$B:$B,'[5]cells down 02052026 13h50'!$R:$R,"")</f>
        <v/>
      </c>
      <c r="AX2072" s="24" t="str">
        <f>_xlfn.XLOOKUP(B2072,'[6]cell downs 03052026 8h40 '!$B:$B,'[6]cell downs 03052026 8h40 '!$R:$R,"")</f>
        <v/>
      </c>
      <c r="AY2072" s="24" t="str">
        <f>_xlfn.XLOOKUP(B2072,'[7]ALL SITES DOWN'!$D:$D,'[7]ALL SITES DOWN'!$J:$J,"")</f>
        <v/>
      </c>
      <c r="AZ2072" s="24" t="str">
        <f>_xlfn.XLOOKUP(B2072,'[8]ALL SITES DOWN'!$D:$D,'[8]ALL SITES DOWN'!$J:$J,"")</f>
        <v/>
      </c>
      <c r="BA2072" s="9" t="str">
        <f>_xlfn.XLOOKUP(B2072,[9]sheet1!$AC:$AC,[9]sheet1!$AF:$AF,"")</f>
        <v/>
      </c>
      <c r="BB2072" s="14" t="s">
        <v>5537</v>
      </c>
      <c r="BC2072" s="14" t="s">
        <v>5537</v>
      </c>
      <c r="BD2072" s="14" t="str">
        <f>_xlfn.XLOOKUP(B2072,'[10]cell downs 18042026 17h'!$B:$B,'[10]cell downs 18042026 17h'!$B:$B,"")</f>
        <v/>
      </c>
      <c r="BE2072" s="14" t="str">
        <f>_xlfn.XLOOKUP(B2072,'[11]Cells Huawei 19042026 15h'!$B:$B,'[11]Cells Huawei 19042026 15h'!$B:$B,"")</f>
        <v/>
      </c>
      <c r="BF2072" s="9" t="str">
        <f>_xlfn.XLOOKUP(B2072,'[12]cells down 19042026 9H40'!$B:$B,'[12]cells down 19042026 9H40'!$B:$B,"")</f>
        <v/>
      </c>
      <c r="BG2072" s="9" t="s">
        <v>3688</v>
      </c>
      <c r="BH2072" s="9" t="s">
        <v>594</v>
      </c>
    </row>
    <row r="2073" spans="1:60" s="9" customFormat="1" x14ac:dyDescent="0.3">
      <c r="A2073" s="1" t="s">
        <v>26</v>
      </c>
      <c r="B2073" s="8" t="s">
        <v>27</v>
      </c>
      <c r="C2073" s="3" t="str">
        <f>_xlfn.XLOOKUP(B2073,'[1]daily break down'!$D:$D,'[1]daily break down'!$E:$E,"")</f>
        <v>Garoua</v>
      </c>
      <c r="D2073" s="1" t="s">
        <v>11</v>
      </c>
      <c r="E2073" s="1" t="s">
        <v>12</v>
      </c>
      <c r="F2073" s="3" t="s">
        <v>23</v>
      </c>
      <c r="G2073" s="1" t="s">
        <v>24</v>
      </c>
      <c r="H2073" s="40" t="str">
        <f>_xlfn.XLOOKUP(B2073,[2]CALCULATION!$B:$B,[2]CALCULATION!$H:$H,"")</f>
        <v>Huawei</v>
      </c>
      <c r="I2073" s="34">
        <v>0</v>
      </c>
      <c r="J2073" s="34">
        <v>0</v>
      </c>
      <c r="K2073" s="34">
        <v>0</v>
      </c>
      <c r="L2073" s="34">
        <v>0</v>
      </c>
      <c r="M2073" s="34">
        <v>0</v>
      </c>
      <c r="N2073" s="34">
        <v>0</v>
      </c>
      <c r="O2073" s="34">
        <v>0</v>
      </c>
      <c r="P2073" s="34">
        <v>0</v>
      </c>
      <c r="Q2073" s="34">
        <v>0</v>
      </c>
      <c r="R2073" s="34">
        <v>0</v>
      </c>
      <c r="S2073" s="35">
        <v>0</v>
      </c>
      <c r="T2073" s="35">
        <v>0</v>
      </c>
      <c r="U2073" s="35">
        <v>0</v>
      </c>
      <c r="V2073" s="35">
        <v>0</v>
      </c>
      <c r="W2073" s="35">
        <v>0</v>
      </c>
      <c r="X2073" s="35">
        <v>0</v>
      </c>
      <c r="Y2073" s="35">
        <v>0</v>
      </c>
      <c r="Z2073" s="35">
        <v>0</v>
      </c>
      <c r="AA2073" s="35">
        <v>0</v>
      </c>
      <c r="AB2073" s="35">
        <v>0</v>
      </c>
      <c r="AC2073" s="35">
        <v>0</v>
      </c>
      <c r="AD2073" s="35">
        <v>0</v>
      </c>
      <c r="AE2073" s="58" t="s">
        <v>5560</v>
      </c>
      <c r="AF2073" s="58"/>
      <c r="AG2073" s="57" t="str" cm="1">
        <f t="array" ref="AG2073">IFERROR(_xlfn.IFS(
AI2073="MPR ISSUE","PDH",
AI2073="BSS Hardware Issue","BSS",
AI2073="Sites strategiques, MLL, Pylone, etc.","ENVTECH",
AI2073="AKTIVCO DEFAUT GE &amp; POWER Cabinet","AKTIVCO",
AI2073="AKTIVCO Coupure ENEO &amp; Baisse de tension","AKTIVCO GRID ONLY",
AI2073="Coupure ENEO &amp; Baisse de tension","IHS GRID ONLY",
AI2073="Defaut GE &amp; POWER Cabinet","IHS",
AI2073="Sharing","Partners",
AI2073="Sites strategiques &amp; DataCenter","SST &amp; DC",
AI2073="Exclu","Exclu",
AI2073="SAT","SAT",
AI2073="SPARE-ISSUE","SPARE-ISSUE",
AI2073="Fiber CAmtel","TRANS_FO_CAMTEL",
AI2073="Fiber AOF","Fiber AOF",
AI2073="Projet OCM (HUAWEI)","TRAVAUX-HUAWEI",
AI2073="Projet OCM (NOKIA)","TRAVAUX-NOKIA",
AI2073="ACCESS-ISSUE","ACCESS-ISSUE",
AI2073="Projet OCM (ZTE, NOKIA, autres projets)","TRAVAUX OCM",
AI2073="No root CAuse","No root cause",
AI2073="ODU HS","PDH",
AI2073="IP &amp; VLAN","PDH",
AI2073="Warehouse HUAWEI","SPARE-ISSUE",
AI2073="SPARE-HS","SPARE-ISSUE",
AI2073="Power Telco","BSS",AI2073="no impacts","no impacts"
),"")</f>
        <v>no impacts</v>
      </c>
      <c r="AH2073" s="57" t="str" cm="1">
        <f t="array" ref="AH2073">IFERROR(_xlfn.IFS(
AI2073="MPR ISSUE","TX ISSUE",
AI2073="BSS Hardware Issue","RAN ISSUE",
AI2073="Sites strategiques, MLL, Pylone, etc.","ENVTECH",
AI2073="AKTIVCO DEFAUT GE &amp; POWER Cabinet","POWER ISSUE",
AI2073="AKTIVCO Coupure ENEO &amp; Baisse de tension","POWER ISSUE",
AI2073="Coupure ENEO &amp; Baisse de tension","POWER ISSUE",
AI2073="Defaut GE &amp; POWER Cabinet","POWER ISSUE",
AI2073="Sharing","POWER ISSUE",
AI2073="Sites strategiques &amp; DataCenter","POWER ISSUE",
AI2073="Exclu","Exclu",
AI2073="SAT","TX ISSUE",
AI2073="SPARE-ISSUE","SPARE-ISSUE",
AI2073="Fiber CAmtel","TX ISSUE",
AI2073="Fiber AOF","TX ISSUE",
AI2073="Projet OCM (HUAWEI)","TRAVAUX-HUAWEI",
AI2073="Projet OCM (NOKIA)","TRAVAUX -NOKIA",
AI2073="ACCESS-ISSUE","ACCESS-ISSUE",
AI2073="Projet OCM (ZTE, NOKIA, autres projets)","TRAVAUX OCM",
AI2073="No root CAuse","No root cause",
AI2073="ODU HS","TX ISSUE",
AI2073="IP &amp; VLAN","TX ISSUE",
AI2073="Warehouse HUAWEI","SPARE-ISSUE",
AI2073="SPARE-HS","SPARE-ISSUE",
AI2073="Power Telco","RAN ISSUE",AI2073="no impacts","no impacts"
),"")</f>
        <v>no impacts</v>
      </c>
      <c r="AI2073" s="85" t="s">
        <v>5998</v>
      </c>
      <c r="AJ2073" s="57" t="str" cm="1">
        <f t="array" ref="AJ2073">IFERROR(_xlfn.IFS(
AI2073="MPR ISSUE","ACTIVE",
AI2073="BSS Hardware Issue","ACTIVE",
AI2073="Sites strategiques, MLL, Pylone, etc.","PASSIVE",
AI2073="AKTIVCO DEFAUT GE &amp; POWER Cabinet","PASSIVE",
AI2073="AKTIVCO Coupure ENEO &amp; Baisse de tension","PASSIVE",
AI2073="Coupure ENEO &amp; Baisse de tension","PASSIVE",
AI2073="Defaut GE &amp; POWER Cabinet","PASSIVE",
AI2073="Sharing","PASSIVE",
AI2073="Sites strategiques &amp; DataCenter","PASSIVE",
AI2073="Exclu","Exclu",
AI2073="SAT","ACTIVE",
AI2073="SPARE-ISSUE","SPARE-ISSUE",
AI2073="Fiber CAmtel","ACTIVE",
AI2073="Fiber AOF","ACTIVE",
AI2073="Projet OCM (HUAWEI)","PLANNED WORKS",
AI2073="Projet OCM (NOKIA)","PLANNED WORKS",
AI2073="ACCESS-ISSUE","ACCESS-ISSUE",
AI2073="Projet OCM (ZTE, NOKIA, autres projets)","PLANNED WORKS",
AI2073="No root CAuse","No root cause",
AI2073="ODU HS","ACTIVE",
AI2073="IP &amp; VLAN","ACTIVE",
AI2073="Warehouse HUAWEI","SPARE-ISSUE",
AI2073="SPARE-HS","SPARE-ISSUE",
AI2073="Power Telco","ACTIVE", AI2073="no impacts","no impacts"
),"")</f>
        <v>no impacts</v>
      </c>
      <c r="AK2073" s="23" t="s">
        <v>5537</v>
      </c>
      <c r="AL2073" s="23" t="str">
        <f t="shared" si="58"/>
        <v>NRD_073</v>
      </c>
      <c r="AN2073" s="9" t="s">
        <v>5537</v>
      </c>
      <c r="AO2073" s="23" t="str">
        <f>_xlfn.XLOOKUP(B2073,'INCIDENT-05-03-2026'!E:E,'INCIDENT-05-03-2026'!F:F,"")</f>
        <v/>
      </c>
      <c r="AP2073" s="7" t="s">
        <v>5537</v>
      </c>
      <c r="AQ2073" s="6"/>
      <c r="AR2073" s="7"/>
      <c r="AS2073" s="3" t="str">
        <f>_xlfn.XLOOKUP(B2073,'[3]tt num | region | site id'!$C:$C,'[3]tt num | region | site id'!$Q:$Q,"")</f>
        <v/>
      </c>
      <c r="AT2073" s="24" t="str">
        <f>_xlfn.XLOOKUP(B2073,'[4]Cells Huawei 03052026 12h'!$B:$B,'[4]Cells Huawei 03052026 12h'!$T:$T,"")</f>
        <v/>
      </c>
      <c r="AU2073" s="24" t="str">
        <f>_xlfn.XLOOKUP(B2073,'[5]cells down 02052026 8h50'!$B:$B,'[5]cells down 02052026 8h50'!$R:$R,"")</f>
        <v/>
      </c>
      <c r="AV2073" s="24" t="str">
        <f>_xlfn.XLOOKUP(B2073,'[5]cells down 02052026 13h50'!$B:$B,'[5]cells down 02052026 13h50'!$R:$R,"")</f>
        <v/>
      </c>
      <c r="AW2073" s="24" t="str">
        <f>_xlfn.XLOOKUP(B2073,'[5]cells down 02052026 13h50'!$B:$B,'[5]cells down 02052026 13h50'!$R:$R,"")</f>
        <v/>
      </c>
      <c r="AX2073" s="24" t="str">
        <f>_xlfn.XLOOKUP(B2073,'[6]cell downs 03052026 8h40 '!$B:$B,'[6]cell downs 03052026 8h40 '!$R:$R,"")</f>
        <v/>
      </c>
      <c r="AY2073" s="24" t="str">
        <f>_xlfn.XLOOKUP(B2073,'[7]ALL SITES DOWN'!$D:$D,'[7]ALL SITES DOWN'!$J:$J,"")</f>
        <v/>
      </c>
      <c r="AZ2073" s="24" t="str">
        <f>_xlfn.XLOOKUP(B2073,'[8]ALL SITES DOWN'!$D:$D,'[8]ALL SITES DOWN'!$J:$J,"")</f>
        <v/>
      </c>
      <c r="BA2073" s="9" t="str">
        <f>_xlfn.XLOOKUP(B2073,[9]sheet1!$AC:$AC,[9]sheet1!$AF:$AF,"")</f>
        <v/>
      </c>
      <c r="BB2073" s="14" t="s">
        <v>5537</v>
      </c>
      <c r="BC2073" s="14" t="s">
        <v>5537</v>
      </c>
      <c r="BD2073" s="14" t="str">
        <f>_xlfn.XLOOKUP(B2073,'[10]cell downs 18042026 17h'!$B:$B,'[10]cell downs 18042026 17h'!$B:$B,"")</f>
        <v/>
      </c>
      <c r="BE2073" s="14" t="str">
        <f>_xlfn.XLOOKUP(B2073,'[11]Cells Huawei 19042026 15h'!$B:$B,'[11]Cells Huawei 19042026 15h'!$B:$B,"")</f>
        <v/>
      </c>
      <c r="BF2073" s="9" t="str">
        <f>_xlfn.XLOOKUP(B2073,'[12]cells down 19042026 9H40'!$B:$B,'[12]cells down 19042026 9H40'!$B:$B,"")</f>
        <v/>
      </c>
      <c r="BG2073" s="9" t="s">
        <v>27</v>
      </c>
      <c r="BH2073" s="9" t="s">
        <v>5537</v>
      </c>
    </row>
    <row r="2074" spans="1:60" s="9" customFormat="1" x14ac:dyDescent="0.3">
      <c r="A2074" s="1" t="s">
        <v>5024</v>
      </c>
      <c r="B2074" s="8" t="s">
        <v>5025</v>
      </c>
      <c r="C2074" s="3" t="str">
        <f>_xlfn.XLOOKUP(B2074,'[1]daily break down'!$D:$D,'[1]daily break down'!$E:$E,"")</f>
        <v>Douala</v>
      </c>
      <c r="D2074" s="1" t="s">
        <v>11</v>
      </c>
      <c r="E2074" s="1"/>
      <c r="F2074" s="3" t="s">
        <v>31</v>
      </c>
      <c r="G2074" s="1" t="s">
        <v>32</v>
      </c>
      <c r="H2074" s="42" t="str">
        <f>_xlfn.XLOOKUP(B2074,[2]CALCULATION!$B:$B,[2]CALCULATION!$H:$H,"")</f>
        <v>ZTE</v>
      </c>
      <c r="I2074" s="34">
        <v>0</v>
      </c>
      <c r="J2074" s="34">
        <v>0</v>
      </c>
      <c r="K2074" s="34">
        <v>0</v>
      </c>
      <c r="L2074" s="34">
        <v>0</v>
      </c>
      <c r="M2074" s="34">
        <v>0</v>
      </c>
      <c r="N2074" s="34">
        <v>0</v>
      </c>
      <c r="O2074" s="34">
        <v>0</v>
      </c>
      <c r="P2074" s="34">
        <v>0</v>
      </c>
      <c r="Q2074" s="34">
        <v>0</v>
      </c>
      <c r="R2074" s="34">
        <v>0</v>
      </c>
      <c r="S2074" s="35">
        <v>0</v>
      </c>
      <c r="T2074" s="35">
        <v>0</v>
      </c>
      <c r="U2074" s="35">
        <v>0</v>
      </c>
      <c r="V2074" s="35">
        <v>0</v>
      </c>
      <c r="W2074" s="35">
        <v>0</v>
      </c>
      <c r="X2074" s="35">
        <v>0</v>
      </c>
      <c r="Y2074" s="35">
        <v>0</v>
      </c>
      <c r="Z2074" s="35">
        <v>0</v>
      </c>
      <c r="AA2074" s="35">
        <v>0</v>
      </c>
      <c r="AB2074" s="35">
        <v>0</v>
      </c>
      <c r="AC2074" s="35">
        <v>0</v>
      </c>
      <c r="AD2074" s="35">
        <v>0</v>
      </c>
      <c r="AE2074" s="58" t="s">
        <v>5560</v>
      </c>
      <c r="AF2074" s="58"/>
      <c r="AG2074" s="57" t="str" cm="1">
        <f t="array" ref="AG2074">IFERROR(_xlfn.IFS(
AI2074="MPR ISSUE","PDH",
AI2074="BSS Hardware Issue","BSS",
AI2074="Sites strategiques, MLL, Pylone, etc.","ENVTECH",
AI2074="AKTIVCO DEFAUT GE &amp; POWER Cabinet","AKTIVCO",
AI2074="AKTIVCO Coupure ENEO &amp; Baisse de tension","AKTIVCO GRID ONLY",
AI2074="Coupure ENEO &amp; Baisse de tension","IHS GRID ONLY",
AI2074="Defaut GE &amp; POWER Cabinet","IHS",
AI2074="Sharing","Partners",
AI2074="Sites strategiques &amp; DataCenter","SST &amp; DC",
AI2074="Exclu","Exclu",
AI2074="SAT","SAT",
AI2074="SPARE-ISSUE","SPARE-ISSUE",
AI2074="Fiber CAmtel","TRANS_FO_CAMTEL",
AI2074="Fiber AOF","Fiber AOF",
AI2074="Projet OCM (HUAWEI)","TRAVAUX-HUAWEI",
AI2074="Projet OCM (NOKIA)","TRAVAUX-NOKIA",
AI2074="ACCESS-ISSUE","ACCESS-ISSUE",
AI2074="Projet OCM (ZTE, NOKIA, autres projets)","TRAVAUX OCM",
AI2074="No root CAuse","No root cause",
AI2074="ODU HS","PDH",
AI2074="IP &amp; VLAN","PDH",
AI2074="Warehouse HUAWEI","SPARE-ISSUE",
AI2074="SPARE-HS","SPARE-ISSUE",
AI2074="Power Telco","BSS",AI2074="no impacts","no impacts"
),"")</f>
        <v>no impacts</v>
      </c>
      <c r="AH2074" s="57" t="str" cm="1">
        <f t="array" ref="AH2074">IFERROR(_xlfn.IFS(
AI2074="MPR ISSUE","TX ISSUE",
AI2074="BSS Hardware Issue","RAN ISSUE",
AI2074="Sites strategiques, MLL, Pylone, etc.","ENVTECH",
AI2074="AKTIVCO DEFAUT GE &amp; POWER Cabinet","POWER ISSUE",
AI2074="AKTIVCO Coupure ENEO &amp; Baisse de tension","POWER ISSUE",
AI2074="Coupure ENEO &amp; Baisse de tension","POWER ISSUE",
AI2074="Defaut GE &amp; POWER Cabinet","POWER ISSUE",
AI2074="Sharing","POWER ISSUE",
AI2074="Sites strategiques &amp; DataCenter","POWER ISSUE",
AI2074="Exclu","Exclu",
AI2074="SAT","TX ISSUE",
AI2074="SPARE-ISSUE","SPARE-ISSUE",
AI2074="Fiber CAmtel","TX ISSUE",
AI2074="Fiber AOF","TX ISSUE",
AI2074="Projet OCM (HUAWEI)","TRAVAUX-HUAWEI",
AI2074="Projet OCM (NOKIA)","TRAVAUX -NOKIA",
AI2074="ACCESS-ISSUE","ACCESS-ISSUE",
AI2074="Projet OCM (ZTE, NOKIA, autres projets)","TRAVAUX OCM",
AI2074="No root CAuse","No root cause",
AI2074="ODU HS","TX ISSUE",
AI2074="IP &amp; VLAN","TX ISSUE",
AI2074="Warehouse HUAWEI","SPARE-ISSUE",
AI2074="SPARE-HS","SPARE-ISSUE",
AI2074="Power Telco","RAN ISSUE",AI2074="no impacts","no impacts"
),"")</f>
        <v>no impacts</v>
      </c>
      <c r="AI2074" s="85" t="s">
        <v>5998</v>
      </c>
      <c r="AJ2074" s="57" t="str" cm="1">
        <f t="array" ref="AJ2074">IFERROR(_xlfn.IFS(
AI2074="MPR ISSUE","ACTIVE",
AI2074="BSS Hardware Issue","ACTIVE",
AI2074="Sites strategiques, MLL, Pylone, etc.","PASSIVE",
AI2074="AKTIVCO DEFAUT GE &amp; POWER Cabinet","PASSIVE",
AI2074="AKTIVCO Coupure ENEO &amp; Baisse de tension","PASSIVE",
AI2074="Coupure ENEO &amp; Baisse de tension","PASSIVE",
AI2074="Defaut GE &amp; POWER Cabinet","PASSIVE",
AI2074="Sharing","PASSIVE",
AI2074="Sites strategiques &amp; DataCenter","PASSIVE",
AI2074="Exclu","Exclu",
AI2074="SAT","ACTIVE",
AI2074="SPARE-ISSUE","SPARE-ISSUE",
AI2074="Fiber CAmtel","ACTIVE",
AI2074="Fiber AOF","ACTIVE",
AI2074="Projet OCM (HUAWEI)","PLANNED WORKS",
AI2074="Projet OCM (NOKIA)","PLANNED WORKS",
AI2074="ACCESS-ISSUE","ACCESS-ISSUE",
AI2074="Projet OCM (ZTE, NOKIA, autres projets)","PLANNED WORKS",
AI2074="No root CAuse","No root cause",
AI2074="ODU HS","ACTIVE",
AI2074="IP &amp; VLAN","ACTIVE",
AI2074="Warehouse HUAWEI","SPARE-ISSUE",
AI2074="SPARE-HS","SPARE-ISSUE",
AI2074="Power Telco","ACTIVE", AI2074="no impacts","no impacts"
),"")</f>
        <v>no impacts</v>
      </c>
      <c r="AK2074" s="23" t="s">
        <v>5537</v>
      </c>
      <c r="AL2074" s="23" t="str">
        <f t="shared" si="58"/>
        <v>LIT_281</v>
      </c>
      <c r="AN2074" s="9" t="s">
        <v>5537</v>
      </c>
      <c r="AO2074" s="23" t="str">
        <f>_xlfn.XLOOKUP(B2074,'INCIDENT-05-03-2026'!E:E,'INCIDENT-05-03-2026'!F:F,"")</f>
        <v/>
      </c>
      <c r="AP2074" s="7" t="s">
        <v>5537</v>
      </c>
      <c r="AQ2074" s="6"/>
      <c r="AR2074" s="7"/>
      <c r="AS2074" s="3" t="str">
        <f>_xlfn.XLOOKUP(B2074,'[3]tt num | region | site id'!$C:$C,'[3]tt num | region | site id'!$Q:$Q,"")</f>
        <v/>
      </c>
      <c r="AT2074" s="24" t="str">
        <f>_xlfn.XLOOKUP(B2074,'[4]Cells Huawei 03052026 12h'!$B:$B,'[4]Cells Huawei 03052026 12h'!$T:$T,"")</f>
        <v/>
      </c>
      <c r="AU2074" s="24" t="str">
        <f>_xlfn.XLOOKUP(B2074,'[5]cells down 02052026 8h50'!$B:$B,'[5]cells down 02052026 8h50'!$R:$R,"")</f>
        <v/>
      </c>
      <c r="AV2074" s="24" t="str">
        <f>_xlfn.XLOOKUP(B2074,'[5]cells down 02052026 13h50'!$B:$B,'[5]cells down 02052026 13h50'!$R:$R,"")</f>
        <v/>
      </c>
      <c r="AW2074" s="24" t="str">
        <f>_xlfn.XLOOKUP(B2074,'[5]cells down 02052026 13h50'!$B:$B,'[5]cells down 02052026 13h50'!$R:$R,"")</f>
        <v/>
      </c>
      <c r="AX2074" s="24" t="str">
        <f>_xlfn.XLOOKUP(B2074,'[6]cell downs 03052026 8h40 '!$B:$B,'[6]cell downs 03052026 8h40 '!$R:$R,"")</f>
        <v/>
      </c>
      <c r="AY2074" s="24" t="str">
        <f>_xlfn.XLOOKUP(B2074,'[7]ALL SITES DOWN'!$D:$D,'[7]ALL SITES DOWN'!$J:$J,"")</f>
        <v/>
      </c>
      <c r="AZ2074" s="24" t="str">
        <f>_xlfn.XLOOKUP(B2074,'[8]ALL SITES DOWN'!$D:$D,'[8]ALL SITES DOWN'!$J:$J,"")</f>
        <v/>
      </c>
      <c r="BA2074" s="9" t="str">
        <f>_xlfn.XLOOKUP(B2074,[9]sheet1!$AC:$AC,[9]sheet1!$AF:$AF,"")</f>
        <v/>
      </c>
      <c r="BB2074" s="14" t="s">
        <v>5537</v>
      </c>
      <c r="BC2074" s="14" t="s">
        <v>5537</v>
      </c>
      <c r="BD2074" s="14" t="str">
        <f>_xlfn.XLOOKUP(B2074,'[10]cell downs 18042026 17h'!$B:$B,'[10]cell downs 18042026 17h'!$B:$B,"")</f>
        <v/>
      </c>
      <c r="BE2074" s="14" t="str">
        <f>_xlfn.XLOOKUP(B2074,'[11]Cells Huawei 19042026 15h'!$B:$B,'[11]Cells Huawei 19042026 15h'!$B:$B,"")</f>
        <v/>
      </c>
      <c r="BF2074" s="9" t="str">
        <f>_xlfn.XLOOKUP(B2074,'[12]cells down 19042026 9H40'!$B:$B,'[12]cells down 19042026 9H40'!$B:$B,"")</f>
        <v/>
      </c>
      <c r="BG2074" s="9" t="s">
        <v>5537</v>
      </c>
      <c r="BH2074" s="9" t="s">
        <v>12</v>
      </c>
    </row>
    <row r="2075" spans="1:60" s="9" customFormat="1" x14ac:dyDescent="0.3">
      <c r="A2075" s="1" t="s">
        <v>560</v>
      </c>
      <c r="B2075" s="8" t="s">
        <v>1994</v>
      </c>
      <c r="C2075" s="3" t="str">
        <f>_xlfn.XLOOKUP(B2075,'[1]daily break down'!$D:$D,'[1]daily break down'!$E:$E,"")</f>
        <v>EXTREME-NORD</v>
      </c>
      <c r="D2075" s="1" t="s">
        <v>21</v>
      </c>
      <c r="E2075" s="1" t="s">
        <v>710</v>
      </c>
      <c r="F2075" s="3" t="s">
        <v>55</v>
      </c>
      <c r="G2075" s="1" t="s">
        <v>560</v>
      </c>
      <c r="H2075" s="40" t="str">
        <f>_xlfn.XLOOKUP(B2075,[2]CALCULATION!$B:$B,[2]CALCULATION!$H:$H,"")</f>
        <v>Huawei</v>
      </c>
      <c r="I2075" s="34">
        <v>0</v>
      </c>
      <c r="J2075" s="34">
        <v>0</v>
      </c>
      <c r="K2075" s="34">
        <v>0</v>
      </c>
      <c r="L2075" s="34">
        <v>0</v>
      </c>
      <c r="M2075" s="34">
        <v>0</v>
      </c>
      <c r="N2075" s="34">
        <v>0</v>
      </c>
      <c r="O2075" s="34">
        <v>4.7828864576110135</v>
      </c>
      <c r="P2075" s="34">
        <v>2.7963619293845046</v>
      </c>
      <c r="Q2075" s="34">
        <v>2.6274637377187653</v>
      </c>
      <c r="R2075" s="34">
        <v>0</v>
      </c>
      <c r="S2075" s="35">
        <v>0</v>
      </c>
      <c r="T2075" s="35">
        <v>0</v>
      </c>
      <c r="U2075" s="35">
        <v>0</v>
      </c>
      <c r="V2075" s="35">
        <v>1.5730539075943184E-2</v>
      </c>
      <c r="W2075" s="35">
        <v>0</v>
      </c>
      <c r="X2075" s="35">
        <v>0</v>
      </c>
      <c r="Y2075" s="35">
        <v>0</v>
      </c>
      <c r="Z2075" s="35">
        <v>0</v>
      </c>
      <c r="AA2075" s="35">
        <v>0</v>
      </c>
      <c r="AB2075" s="35">
        <v>0</v>
      </c>
      <c r="AC2075" s="35">
        <v>0</v>
      </c>
      <c r="AD2075" s="35">
        <v>0</v>
      </c>
      <c r="AE2075" s="58" t="s">
        <v>5603</v>
      </c>
      <c r="AF2075" s="58"/>
      <c r="AG2075" s="57" t="str" cm="1">
        <f t="array" ref="AG2075">IFERROR(_xlfn.IFS(
AI2075="MPR ISSUE","PDH",
AI2075="BSS Hardware Issue","BSS",
AI2075="Sites strategiques, MLL, Pylone, etc.","ENVTECH",
AI2075="AKTIVCO DEFAUT GE &amp; POWER Cabinet","AKTIVCO",
AI2075="AKTIVCO Coupure ENEO &amp; Baisse de tension","AKTIVCO GRID ONLY",
AI2075="Coupure ENEO &amp; Baisse de tension","IHS GRID ONLY",
AI2075="Defaut GE &amp; POWER Cabinet","IHS",
AI2075="Sharing","Partners",
AI2075="Sites strategiques &amp; DataCenter","SST &amp; DC",
AI2075="Exclu","Exclu",
AI2075="SAT","SAT",
AI2075="SPARE-ISSUE","SPARE-ISSUE",
AI2075="Fiber CAmtel","TRANS_FO_CAMTEL",
AI2075="Fiber AOF","Fiber AOF",
AI2075="Projet OCM (HUAWEI)","TRAVAUX-HUAWEI",
AI2075="Projet OCM (NOKIA)","TRAVAUX-NOKIA",
AI2075="ACCESS-ISSUE","ACCESS-ISSUE",
AI2075="Projet OCM (ZTE, NOKIA, autres projets)","TRAVAUX OCM",
AI2075="No root CAuse","No root cause",
AI2075="ODU HS","PDH",
AI2075="IP &amp; VLAN","PDH",
AI2075="Warehouse HUAWEI","SPARE-ISSUE",
AI2075="SPARE-HS","SPARE-ISSUE",
AI2075="Power Telco","BSS",AI2075="no impacts","no impacts"
),"")</f>
        <v>no impacts</v>
      </c>
      <c r="AH2075" s="57" t="str" cm="1">
        <f t="array" ref="AH2075">IFERROR(_xlfn.IFS(
AI2075="MPR ISSUE","TX ISSUE",
AI2075="BSS Hardware Issue","RAN ISSUE",
AI2075="Sites strategiques, MLL, Pylone, etc.","ENVTECH",
AI2075="AKTIVCO DEFAUT GE &amp; POWER Cabinet","POWER ISSUE",
AI2075="AKTIVCO Coupure ENEO &amp; Baisse de tension","POWER ISSUE",
AI2075="Coupure ENEO &amp; Baisse de tension","POWER ISSUE",
AI2075="Defaut GE &amp; POWER Cabinet","POWER ISSUE",
AI2075="Sharing","POWER ISSUE",
AI2075="Sites strategiques &amp; DataCenter","POWER ISSUE",
AI2075="Exclu","Exclu",
AI2075="SAT","TX ISSUE",
AI2075="SPARE-ISSUE","SPARE-ISSUE",
AI2075="Fiber CAmtel","TX ISSUE",
AI2075="Fiber AOF","TX ISSUE",
AI2075="Projet OCM (HUAWEI)","TRAVAUX-HUAWEI",
AI2075="Projet OCM (NOKIA)","TRAVAUX -NOKIA",
AI2075="ACCESS-ISSUE","ACCESS-ISSUE",
AI2075="Projet OCM (ZTE, NOKIA, autres projets)","TRAVAUX OCM",
AI2075="No root CAuse","No root cause",
AI2075="ODU HS","TX ISSUE",
AI2075="IP &amp; VLAN","TX ISSUE",
AI2075="Warehouse HUAWEI","SPARE-ISSUE",
AI2075="SPARE-HS","SPARE-ISSUE",
AI2075="Power Telco","RAN ISSUE",AI2075="no impacts","no impacts"
),"")</f>
        <v>no impacts</v>
      </c>
      <c r="AI2075" s="85" t="s">
        <v>5998</v>
      </c>
      <c r="AJ2075" s="57" t="str" cm="1">
        <f t="array" ref="AJ2075">IFERROR(_xlfn.IFS(
AI2075="MPR ISSUE","ACTIVE",
AI2075="BSS Hardware Issue","ACTIVE",
AI2075="Sites strategiques, MLL, Pylone, etc.","PASSIVE",
AI2075="AKTIVCO DEFAUT GE &amp; POWER Cabinet","PASSIVE",
AI2075="AKTIVCO Coupure ENEO &amp; Baisse de tension","PASSIVE",
AI2075="Coupure ENEO &amp; Baisse de tension","PASSIVE",
AI2075="Defaut GE &amp; POWER Cabinet","PASSIVE",
AI2075="Sharing","PASSIVE",
AI2075="Sites strategiques &amp; DataCenter","PASSIVE",
AI2075="Exclu","Exclu",
AI2075="SAT","ACTIVE",
AI2075="SPARE-ISSUE","SPARE-ISSUE",
AI2075="Fiber CAmtel","ACTIVE",
AI2075="Fiber AOF","ACTIVE",
AI2075="Projet OCM (HUAWEI)","PLANNED WORKS",
AI2075="Projet OCM (NOKIA)","PLANNED WORKS",
AI2075="ACCESS-ISSUE","ACCESS-ISSUE",
AI2075="Projet OCM (ZTE, NOKIA, autres projets)","PLANNED WORKS",
AI2075="No root CAuse","No root cause",
AI2075="ODU HS","ACTIVE",
AI2075="IP &amp; VLAN","ACTIVE",
AI2075="Warehouse HUAWEI","SPARE-ISSUE",
AI2075="SPARE-HS","SPARE-ISSUE",
AI2075="Power Telco","ACTIVE", AI2075="no impacts","no impacts"
),"")</f>
        <v>no impacts</v>
      </c>
      <c r="AK2075" s="23" t="s">
        <v>5537</v>
      </c>
      <c r="AL2075" s="23" t="str">
        <f t="shared" si="58"/>
        <v>EXN_004</v>
      </c>
      <c r="AN2075" s="9" t="s">
        <v>5537</v>
      </c>
      <c r="AO2075" s="23" t="str">
        <f>_xlfn.XLOOKUP(B2075,'INCIDENT-05-03-2026'!E:E,'INCIDENT-05-03-2026'!F:F,"")</f>
        <v/>
      </c>
      <c r="AP2075" s="7" t="s">
        <v>5537</v>
      </c>
      <c r="AQ2075" s="6"/>
      <c r="AR2075" s="7"/>
      <c r="AS2075" s="3" t="str">
        <f>_xlfn.XLOOKUP(B2075,'[3]tt num | region | site id'!$C:$C,'[3]tt num | region | site id'!$Q:$Q,"")</f>
        <v/>
      </c>
      <c r="AT2075" s="24" t="str">
        <f>_xlfn.XLOOKUP(B2075,'[4]Cells Huawei 03052026 12h'!$B:$B,'[4]Cells Huawei 03052026 12h'!$T:$T,"")</f>
        <v/>
      </c>
      <c r="AU2075" s="24" t="str">
        <f>_xlfn.XLOOKUP(B2075,'[5]cells down 02052026 8h50'!$B:$B,'[5]cells down 02052026 8h50'!$R:$R,"")</f>
        <v/>
      </c>
      <c r="AV2075" s="24" t="str">
        <f>_xlfn.XLOOKUP(B2075,'[5]cells down 02052026 13h50'!$B:$B,'[5]cells down 02052026 13h50'!$R:$R,"")</f>
        <v/>
      </c>
      <c r="AW2075" s="24" t="str">
        <f>_xlfn.XLOOKUP(B2075,'[5]cells down 02052026 13h50'!$B:$B,'[5]cells down 02052026 13h50'!$R:$R,"")</f>
        <v/>
      </c>
      <c r="AX2075" s="24" t="str">
        <f>_xlfn.XLOOKUP(B2075,'[6]cell downs 03052026 8h40 '!$B:$B,'[6]cell downs 03052026 8h40 '!$R:$R,"")</f>
        <v/>
      </c>
      <c r="AY2075" s="24" t="str">
        <f>_xlfn.XLOOKUP(B2075,'[7]ALL SITES DOWN'!$D:$D,'[7]ALL SITES DOWN'!$J:$J,"")</f>
        <v/>
      </c>
      <c r="AZ2075" s="24" t="str">
        <f>_xlfn.XLOOKUP(B2075,'[8]ALL SITES DOWN'!$D:$D,'[8]ALL SITES DOWN'!$J:$J,"")</f>
        <v/>
      </c>
      <c r="BA2075" s="9" t="str">
        <f>_xlfn.XLOOKUP(B2075,[9]sheet1!$AC:$AC,[9]sheet1!$AF:$AF,"")</f>
        <v/>
      </c>
      <c r="BB2075" s="14" t="s">
        <v>5537</v>
      </c>
      <c r="BC2075" s="14" t="s">
        <v>5537</v>
      </c>
      <c r="BD2075" s="14" t="str">
        <f>_xlfn.XLOOKUP(B2075,'[10]cell downs 18042026 17h'!$B:$B,'[10]cell downs 18042026 17h'!$B:$B,"")</f>
        <v/>
      </c>
      <c r="BE2075" s="14" t="str">
        <f>_xlfn.XLOOKUP(B2075,'[11]Cells Huawei 19042026 15h'!$B:$B,'[11]Cells Huawei 19042026 15h'!$B:$B,"")</f>
        <v/>
      </c>
      <c r="BF2075" s="9" t="str">
        <f>_xlfn.XLOOKUP(B2075,'[12]cells down 19042026 9H40'!$B:$B,'[12]cells down 19042026 9H40'!$B:$B,"")</f>
        <v/>
      </c>
      <c r="BG2075" s="9" t="s">
        <v>5537</v>
      </c>
      <c r="BH2075" s="9" t="s">
        <v>12</v>
      </c>
    </row>
    <row r="2076" spans="1:60" s="9" customFormat="1" x14ac:dyDescent="0.3">
      <c r="A2076" s="1" t="s">
        <v>4679</v>
      </c>
      <c r="B2076" s="8" t="s">
        <v>4680</v>
      </c>
      <c r="C2076" s="3" t="str">
        <f>_xlfn.XLOOKUP(B2076,'[1]daily break down'!$D:$D,'[1]daily break down'!$E:$E,"")</f>
        <v>Bafoussam</v>
      </c>
      <c r="D2076" s="1" t="s">
        <v>11</v>
      </c>
      <c r="E2076" s="1" t="s">
        <v>12</v>
      </c>
      <c r="F2076" s="3" t="s">
        <v>102</v>
      </c>
      <c r="G2076" s="1" t="s">
        <v>299</v>
      </c>
      <c r="H2076" s="40" t="str">
        <f>_xlfn.XLOOKUP(B2076,[2]CALCULATION!$B:$B,[2]CALCULATION!$H:$H,"")</f>
        <v>Huawei</v>
      </c>
      <c r="I2076" s="34">
        <v>0</v>
      </c>
      <c r="J2076" s="34">
        <v>0</v>
      </c>
      <c r="K2076" s="34">
        <v>0</v>
      </c>
      <c r="L2076" s="34">
        <v>0</v>
      </c>
      <c r="M2076" s="34">
        <v>0</v>
      </c>
      <c r="N2076" s="34">
        <v>0</v>
      </c>
      <c r="O2076" s="34">
        <v>0</v>
      </c>
      <c r="P2076" s="34">
        <v>0</v>
      </c>
      <c r="Q2076" s="34">
        <v>0</v>
      </c>
      <c r="R2076" s="34">
        <v>0</v>
      </c>
      <c r="S2076" s="35">
        <v>0</v>
      </c>
      <c r="T2076" s="35">
        <v>0</v>
      </c>
      <c r="U2076" s="35">
        <v>0</v>
      </c>
      <c r="V2076" s="35">
        <v>0</v>
      </c>
      <c r="W2076" s="35">
        <v>0</v>
      </c>
      <c r="X2076" s="35">
        <v>0</v>
      </c>
      <c r="Y2076" s="35">
        <v>0</v>
      </c>
      <c r="Z2076" s="35">
        <v>0</v>
      </c>
      <c r="AA2076" s="35">
        <v>0</v>
      </c>
      <c r="AB2076" s="35">
        <v>0</v>
      </c>
      <c r="AC2076" s="35">
        <v>0</v>
      </c>
      <c r="AD2076" s="35">
        <v>0</v>
      </c>
      <c r="AE2076" s="58" t="s">
        <v>5560</v>
      </c>
      <c r="AF2076" s="58"/>
      <c r="AG2076" s="57" t="str" cm="1">
        <f t="array" ref="AG2076">IFERROR(_xlfn.IFS(
AI2076="MPR ISSUE","PDH",
AI2076="BSS Hardware Issue","BSS",
AI2076="Sites strategiques, MLL, Pylone, etc.","ENVTECH",
AI2076="AKTIVCO DEFAUT GE &amp; POWER Cabinet","AKTIVCO",
AI2076="AKTIVCO Coupure ENEO &amp; Baisse de tension","AKTIVCO GRID ONLY",
AI2076="Coupure ENEO &amp; Baisse de tension","IHS GRID ONLY",
AI2076="Defaut GE &amp; POWER Cabinet","IHS",
AI2076="Sharing","Partners",
AI2076="Sites strategiques &amp; DataCenter","SST &amp; DC",
AI2076="Exclu","Exclu",
AI2076="SAT","SAT",
AI2076="SPARE-ISSUE","SPARE-ISSUE",
AI2076="Fiber CAmtel","TRANS_FO_CAMTEL",
AI2076="Fiber AOF","Fiber AOF",
AI2076="Projet OCM (HUAWEI)","TRAVAUX-HUAWEI",
AI2076="Projet OCM (NOKIA)","TRAVAUX-NOKIA",
AI2076="ACCESS-ISSUE","ACCESS-ISSUE",
AI2076="Projet OCM (ZTE, NOKIA, autres projets)","TRAVAUX OCM",
AI2076="No root CAuse","No root cause",
AI2076="ODU HS","PDH",
AI2076="IP &amp; VLAN","PDH",
AI2076="Warehouse HUAWEI","SPARE-ISSUE",
AI2076="SPARE-HS","SPARE-ISSUE",
AI2076="Power Telco","BSS",AI2076="no impacts","no impacts"
),"")</f>
        <v>no impacts</v>
      </c>
      <c r="AH2076" s="57" t="str" cm="1">
        <f t="array" ref="AH2076">IFERROR(_xlfn.IFS(
AI2076="MPR ISSUE","TX ISSUE",
AI2076="BSS Hardware Issue","RAN ISSUE",
AI2076="Sites strategiques, MLL, Pylone, etc.","ENVTECH",
AI2076="AKTIVCO DEFAUT GE &amp; POWER Cabinet","POWER ISSUE",
AI2076="AKTIVCO Coupure ENEO &amp; Baisse de tension","POWER ISSUE",
AI2076="Coupure ENEO &amp; Baisse de tension","POWER ISSUE",
AI2076="Defaut GE &amp; POWER Cabinet","POWER ISSUE",
AI2076="Sharing","POWER ISSUE",
AI2076="Sites strategiques &amp; DataCenter","POWER ISSUE",
AI2076="Exclu","Exclu",
AI2076="SAT","TX ISSUE",
AI2076="SPARE-ISSUE","SPARE-ISSUE",
AI2076="Fiber CAmtel","TX ISSUE",
AI2076="Fiber AOF","TX ISSUE",
AI2076="Projet OCM (HUAWEI)","TRAVAUX-HUAWEI",
AI2076="Projet OCM (NOKIA)","TRAVAUX -NOKIA",
AI2076="ACCESS-ISSUE","ACCESS-ISSUE",
AI2076="Projet OCM (ZTE, NOKIA, autres projets)","TRAVAUX OCM",
AI2076="No root CAuse","No root cause",
AI2076="ODU HS","TX ISSUE",
AI2076="IP &amp; VLAN","TX ISSUE",
AI2076="Warehouse HUAWEI","SPARE-ISSUE",
AI2076="SPARE-HS","SPARE-ISSUE",
AI2076="Power Telco","RAN ISSUE",AI2076="no impacts","no impacts"
),"")</f>
        <v>no impacts</v>
      </c>
      <c r="AI2076" s="85" t="s">
        <v>5998</v>
      </c>
      <c r="AJ2076" s="57" t="str" cm="1">
        <f t="array" ref="AJ2076">IFERROR(_xlfn.IFS(
AI2076="MPR ISSUE","ACTIVE",
AI2076="BSS Hardware Issue","ACTIVE",
AI2076="Sites strategiques, MLL, Pylone, etc.","PASSIVE",
AI2076="AKTIVCO DEFAUT GE &amp; POWER Cabinet","PASSIVE",
AI2076="AKTIVCO Coupure ENEO &amp; Baisse de tension","PASSIVE",
AI2076="Coupure ENEO &amp; Baisse de tension","PASSIVE",
AI2076="Defaut GE &amp; POWER Cabinet","PASSIVE",
AI2076="Sharing","PASSIVE",
AI2076="Sites strategiques &amp; DataCenter","PASSIVE",
AI2076="Exclu","Exclu",
AI2076="SAT","ACTIVE",
AI2076="SPARE-ISSUE","SPARE-ISSUE",
AI2076="Fiber CAmtel","ACTIVE",
AI2076="Fiber AOF","ACTIVE",
AI2076="Projet OCM (HUAWEI)","PLANNED WORKS",
AI2076="Projet OCM (NOKIA)","PLANNED WORKS",
AI2076="ACCESS-ISSUE","ACCESS-ISSUE",
AI2076="Projet OCM (ZTE, NOKIA, autres projets)","PLANNED WORKS",
AI2076="No root CAuse","No root cause",
AI2076="ODU HS","ACTIVE",
AI2076="IP &amp; VLAN","ACTIVE",
AI2076="Warehouse HUAWEI","SPARE-ISSUE",
AI2076="SPARE-HS","SPARE-ISSUE",
AI2076="Power Telco","ACTIVE", AI2076="no impacts","no impacts"
),"")</f>
        <v>no impacts</v>
      </c>
      <c r="AK2076" s="23" t="s">
        <v>5537</v>
      </c>
      <c r="AL2076" s="23" t="str">
        <f t="shared" si="58"/>
        <v>OST_100</v>
      </c>
      <c r="AN2076" s="9" t="s">
        <v>5537</v>
      </c>
      <c r="AO2076" s="23" t="str">
        <f>_xlfn.XLOOKUP(B2076,'INCIDENT-05-03-2026'!E:E,'INCIDENT-05-03-2026'!F:F,"")</f>
        <v/>
      </c>
      <c r="AP2076" s="7" t="s">
        <v>5537</v>
      </c>
      <c r="AQ2076" s="6"/>
      <c r="AR2076" s="7"/>
      <c r="AS2076" s="3" t="str">
        <f>_xlfn.XLOOKUP(B2076,'[3]tt num | region | site id'!$C:$C,'[3]tt num | region | site id'!$Q:$Q,"")</f>
        <v/>
      </c>
      <c r="AT2076" s="24" t="str">
        <f>_xlfn.XLOOKUP(B2076,'[4]Cells Huawei 03052026 12h'!$B:$B,'[4]Cells Huawei 03052026 12h'!$T:$T,"")</f>
        <v/>
      </c>
      <c r="AU2076" s="24" t="str">
        <f>_xlfn.XLOOKUP(B2076,'[5]cells down 02052026 8h50'!$B:$B,'[5]cells down 02052026 8h50'!$R:$R,"")</f>
        <v/>
      </c>
      <c r="AV2076" s="24" t="str">
        <f>_xlfn.XLOOKUP(B2076,'[5]cells down 02052026 13h50'!$B:$B,'[5]cells down 02052026 13h50'!$R:$R,"")</f>
        <v/>
      </c>
      <c r="AW2076" s="24" t="str">
        <f>_xlfn.XLOOKUP(B2076,'[5]cells down 02052026 13h50'!$B:$B,'[5]cells down 02052026 13h50'!$R:$R,"")</f>
        <v/>
      </c>
      <c r="AX2076" s="24" t="str">
        <f>_xlfn.XLOOKUP(B2076,'[6]cell downs 03052026 8h40 '!$B:$B,'[6]cell downs 03052026 8h40 '!$R:$R,"")</f>
        <v/>
      </c>
      <c r="AY2076" s="24" t="str">
        <f>_xlfn.XLOOKUP(B2076,'[7]ALL SITES DOWN'!$D:$D,'[7]ALL SITES DOWN'!$J:$J,"")</f>
        <v/>
      </c>
      <c r="AZ2076" s="24" t="str">
        <f>_xlfn.XLOOKUP(B2076,'[8]ALL SITES DOWN'!$D:$D,'[8]ALL SITES DOWN'!$J:$J,"")</f>
        <v/>
      </c>
      <c r="BA2076" s="9" t="str">
        <f>_xlfn.XLOOKUP(B2076,[9]sheet1!$AC:$AC,[9]sheet1!$AF:$AF,"")</f>
        <v/>
      </c>
      <c r="BB2076" s="14" t="s">
        <v>5537</v>
      </c>
      <c r="BC2076" s="14" t="s">
        <v>5537</v>
      </c>
      <c r="BD2076" s="14" t="str">
        <f>_xlfn.XLOOKUP(B2076,'[10]cell downs 18042026 17h'!$B:$B,'[10]cell downs 18042026 17h'!$B:$B,"")</f>
        <v/>
      </c>
      <c r="BE2076" s="14" t="str">
        <f>_xlfn.XLOOKUP(B2076,'[11]Cells Huawei 19042026 15h'!$B:$B,'[11]Cells Huawei 19042026 15h'!$B:$B,"")</f>
        <v/>
      </c>
      <c r="BF2076" s="9" t="str">
        <f>_xlfn.XLOOKUP(B2076,'[12]cells down 19042026 9H40'!$B:$B,'[12]cells down 19042026 9H40'!$B:$B,"")</f>
        <v/>
      </c>
      <c r="BG2076" s="9" t="s">
        <v>4680</v>
      </c>
      <c r="BH2076" s="9" t="s">
        <v>5537</v>
      </c>
    </row>
    <row r="2077" spans="1:60" s="9" customFormat="1" x14ac:dyDescent="0.3">
      <c r="A2077" s="1" t="s">
        <v>2639</v>
      </c>
      <c r="B2077" s="8" t="s">
        <v>2640</v>
      </c>
      <c r="C2077" s="3" t="str">
        <f>_xlfn.XLOOKUP(B2077,'[1]daily break down'!$D:$D,'[1]daily break down'!$E:$E,"")</f>
        <v>CENTRE</v>
      </c>
      <c r="D2077" s="1" t="s">
        <v>11</v>
      </c>
      <c r="E2077" s="1" t="s">
        <v>12</v>
      </c>
      <c r="F2077" s="3" t="s">
        <v>37</v>
      </c>
      <c r="G2077" s="1" t="s">
        <v>70</v>
      </c>
      <c r="H2077" s="42" t="str">
        <f>_xlfn.XLOOKUP(B2077,[2]CALCULATION!$B:$B,[2]CALCULATION!$H:$H,"")</f>
        <v>ZTE</v>
      </c>
      <c r="I2077" s="34">
        <v>0</v>
      </c>
      <c r="J2077" s="34">
        <v>0</v>
      </c>
      <c r="K2077" s="34">
        <v>0</v>
      </c>
      <c r="L2077" s="34">
        <v>0</v>
      </c>
      <c r="M2077" s="34">
        <v>0</v>
      </c>
      <c r="N2077" s="34">
        <v>0</v>
      </c>
      <c r="O2077" s="34">
        <v>0</v>
      </c>
      <c r="P2077" s="34">
        <v>0</v>
      </c>
      <c r="Q2077" s="34">
        <v>0</v>
      </c>
      <c r="R2077" s="34">
        <v>0</v>
      </c>
      <c r="S2077" s="35">
        <v>0</v>
      </c>
      <c r="T2077" s="35">
        <v>0</v>
      </c>
      <c r="U2077" s="35">
        <v>0</v>
      </c>
      <c r="V2077" s="35">
        <v>0</v>
      </c>
      <c r="W2077" s="35">
        <v>0</v>
      </c>
      <c r="X2077" s="35">
        <v>0</v>
      </c>
      <c r="Y2077" s="35">
        <v>0</v>
      </c>
      <c r="Z2077" s="35">
        <v>0</v>
      </c>
      <c r="AA2077" s="35">
        <v>0</v>
      </c>
      <c r="AB2077" s="35">
        <v>0</v>
      </c>
      <c r="AC2077" s="35">
        <v>0</v>
      </c>
      <c r="AD2077" s="35">
        <v>0</v>
      </c>
      <c r="AE2077" s="58" t="s">
        <v>5560</v>
      </c>
      <c r="AF2077" s="58"/>
      <c r="AG2077" s="57" t="str" cm="1">
        <f t="array" ref="AG2077">IFERROR(_xlfn.IFS(
AI2077="MPR ISSUE","PDH",
AI2077="BSS Hardware Issue","BSS",
AI2077="Sites strategiques, MLL, Pylone, etc.","ENVTECH",
AI2077="AKTIVCO DEFAUT GE &amp; POWER Cabinet","AKTIVCO",
AI2077="AKTIVCO Coupure ENEO &amp; Baisse de tension","AKTIVCO GRID ONLY",
AI2077="Coupure ENEO &amp; Baisse de tension","IHS GRID ONLY",
AI2077="Defaut GE &amp; POWER Cabinet","IHS",
AI2077="Sharing","Partners",
AI2077="Sites strategiques &amp; DataCenter","SST &amp; DC",
AI2077="Exclu","Exclu",
AI2077="SAT","SAT",
AI2077="SPARE-ISSUE","SPARE-ISSUE",
AI2077="Fiber CAmtel","TRANS_FO_CAMTEL",
AI2077="Fiber AOF","Fiber AOF",
AI2077="Projet OCM (HUAWEI)","TRAVAUX-HUAWEI",
AI2077="Projet OCM (NOKIA)","TRAVAUX-NOKIA",
AI2077="ACCESS-ISSUE","ACCESS-ISSUE",
AI2077="Projet OCM (ZTE, NOKIA, autres projets)","TRAVAUX OCM",
AI2077="No root CAuse","No root cause",
AI2077="ODU HS","PDH",
AI2077="IP &amp; VLAN","PDH",
AI2077="Warehouse HUAWEI","SPARE-ISSUE",
AI2077="SPARE-HS","SPARE-ISSUE",
AI2077="Power Telco","BSS",AI2077="no impacts","no impacts"
),"")</f>
        <v>no impacts</v>
      </c>
      <c r="AH2077" s="57" t="str" cm="1">
        <f t="array" ref="AH2077">IFERROR(_xlfn.IFS(
AI2077="MPR ISSUE","TX ISSUE",
AI2077="BSS Hardware Issue","RAN ISSUE",
AI2077="Sites strategiques, MLL, Pylone, etc.","ENVTECH",
AI2077="AKTIVCO DEFAUT GE &amp; POWER Cabinet","POWER ISSUE",
AI2077="AKTIVCO Coupure ENEO &amp; Baisse de tension","POWER ISSUE",
AI2077="Coupure ENEO &amp; Baisse de tension","POWER ISSUE",
AI2077="Defaut GE &amp; POWER Cabinet","POWER ISSUE",
AI2077="Sharing","POWER ISSUE",
AI2077="Sites strategiques &amp; DataCenter","POWER ISSUE",
AI2077="Exclu","Exclu",
AI2077="SAT","TX ISSUE",
AI2077="SPARE-ISSUE","SPARE-ISSUE",
AI2077="Fiber CAmtel","TX ISSUE",
AI2077="Fiber AOF","TX ISSUE",
AI2077="Projet OCM (HUAWEI)","TRAVAUX-HUAWEI",
AI2077="Projet OCM (NOKIA)","TRAVAUX -NOKIA",
AI2077="ACCESS-ISSUE","ACCESS-ISSUE",
AI2077="Projet OCM (ZTE, NOKIA, autres projets)","TRAVAUX OCM",
AI2077="No root CAuse","No root cause",
AI2077="ODU HS","TX ISSUE",
AI2077="IP &amp; VLAN","TX ISSUE",
AI2077="Warehouse HUAWEI","SPARE-ISSUE",
AI2077="SPARE-HS","SPARE-ISSUE",
AI2077="Power Telco","RAN ISSUE",AI2077="no impacts","no impacts"
),"")</f>
        <v>no impacts</v>
      </c>
      <c r="AI2077" s="85" t="s">
        <v>5998</v>
      </c>
      <c r="AJ2077" s="57" t="str" cm="1">
        <f t="array" ref="AJ2077">IFERROR(_xlfn.IFS(
AI2077="MPR ISSUE","ACTIVE",
AI2077="BSS Hardware Issue","ACTIVE",
AI2077="Sites strategiques, MLL, Pylone, etc.","PASSIVE",
AI2077="AKTIVCO DEFAUT GE &amp; POWER Cabinet","PASSIVE",
AI2077="AKTIVCO Coupure ENEO &amp; Baisse de tension","PASSIVE",
AI2077="Coupure ENEO &amp; Baisse de tension","PASSIVE",
AI2077="Defaut GE &amp; POWER Cabinet","PASSIVE",
AI2077="Sharing","PASSIVE",
AI2077="Sites strategiques &amp; DataCenter","PASSIVE",
AI2077="Exclu","Exclu",
AI2077="SAT","ACTIVE",
AI2077="SPARE-ISSUE","SPARE-ISSUE",
AI2077="Fiber CAmtel","ACTIVE",
AI2077="Fiber AOF","ACTIVE",
AI2077="Projet OCM (HUAWEI)","PLANNED WORKS",
AI2077="Projet OCM (NOKIA)","PLANNED WORKS",
AI2077="ACCESS-ISSUE","ACCESS-ISSUE",
AI2077="Projet OCM (ZTE, NOKIA, autres projets)","PLANNED WORKS",
AI2077="No root CAuse","No root cause",
AI2077="ODU HS","ACTIVE",
AI2077="IP &amp; VLAN","ACTIVE",
AI2077="Warehouse HUAWEI","SPARE-ISSUE",
AI2077="SPARE-HS","SPARE-ISSUE",
AI2077="Power Telco","ACTIVE", AI2077="no impacts","no impacts"
),"")</f>
        <v>no impacts</v>
      </c>
      <c r="AK2077" s="23" t="s">
        <v>5537</v>
      </c>
      <c r="AL2077" s="23" t="str">
        <f t="shared" si="58"/>
        <v>CTR_392</v>
      </c>
      <c r="AN2077" s="9" t="s">
        <v>5537</v>
      </c>
      <c r="AO2077" s="23" t="str">
        <f>_xlfn.XLOOKUP(B2077,'INCIDENT-05-03-2026'!E:E,'INCIDENT-05-03-2026'!F:F,"")</f>
        <v/>
      </c>
      <c r="AP2077" s="7" t="s">
        <v>5537</v>
      </c>
      <c r="AQ2077" s="6"/>
      <c r="AR2077" s="7"/>
      <c r="AS2077" s="3" t="str">
        <f>_xlfn.XLOOKUP(B2077,'[3]tt num | region | site id'!$C:$C,'[3]tt num | region | site id'!$Q:$Q,"")</f>
        <v/>
      </c>
      <c r="AT2077" s="24" t="str">
        <f>_xlfn.XLOOKUP(B2077,'[4]Cells Huawei 03052026 12h'!$B:$B,'[4]Cells Huawei 03052026 12h'!$T:$T,"")</f>
        <v/>
      </c>
      <c r="AU2077" s="24" t="str">
        <f>_xlfn.XLOOKUP(B2077,'[5]cells down 02052026 8h50'!$B:$B,'[5]cells down 02052026 8h50'!$R:$R,"")</f>
        <v/>
      </c>
      <c r="AV2077" s="24" t="str">
        <f>_xlfn.XLOOKUP(B2077,'[5]cells down 02052026 13h50'!$B:$B,'[5]cells down 02052026 13h50'!$R:$R,"")</f>
        <v/>
      </c>
      <c r="AW2077" s="24" t="str">
        <f>_xlfn.XLOOKUP(B2077,'[5]cells down 02052026 13h50'!$B:$B,'[5]cells down 02052026 13h50'!$R:$R,"")</f>
        <v/>
      </c>
      <c r="AX2077" s="24" t="str">
        <f>_xlfn.XLOOKUP(B2077,'[6]cell downs 03052026 8h40 '!$B:$B,'[6]cell downs 03052026 8h40 '!$R:$R,"")</f>
        <v/>
      </c>
      <c r="AY2077" s="24" t="str">
        <f>_xlfn.XLOOKUP(B2077,'[7]ALL SITES DOWN'!$D:$D,'[7]ALL SITES DOWN'!$J:$J,"")</f>
        <v/>
      </c>
      <c r="AZ2077" s="24" t="str">
        <f>_xlfn.XLOOKUP(B2077,'[8]ALL SITES DOWN'!$D:$D,'[8]ALL SITES DOWN'!$J:$J,"")</f>
        <v/>
      </c>
      <c r="BA2077" s="9" t="str">
        <f>_xlfn.XLOOKUP(B2077,[9]sheet1!$AC:$AC,[9]sheet1!$AF:$AF,"")</f>
        <v/>
      </c>
      <c r="BB2077" s="14" t="s">
        <v>5537</v>
      </c>
      <c r="BC2077" s="14" t="s">
        <v>5537</v>
      </c>
      <c r="BD2077" s="14" t="str">
        <f>_xlfn.XLOOKUP(B2077,'[10]cell downs 18042026 17h'!$B:$B,'[10]cell downs 18042026 17h'!$B:$B,"")</f>
        <v/>
      </c>
      <c r="BE2077" s="14" t="str">
        <f>_xlfn.XLOOKUP(B2077,'[11]Cells Huawei 19042026 15h'!$B:$B,'[11]Cells Huawei 19042026 15h'!$B:$B,"")</f>
        <v/>
      </c>
      <c r="BF2077" s="9" t="str">
        <f>_xlfn.XLOOKUP(B2077,'[12]cells down 19042026 9H40'!$B:$B,'[12]cells down 19042026 9H40'!$B:$B,"")</f>
        <v/>
      </c>
      <c r="BG2077" s="9" t="s">
        <v>2640</v>
      </c>
      <c r="BH2077" s="9" t="s">
        <v>5537</v>
      </c>
    </row>
    <row r="2078" spans="1:60" s="9" customFormat="1" x14ac:dyDescent="0.3">
      <c r="A2078" s="1" t="s">
        <v>3732</v>
      </c>
      <c r="B2078" s="8" t="s">
        <v>3733</v>
      </c>
      <c r="C2078" s="3" t="str">
        <f>_xlfn.XLOOKUP(B2078,'[1]daily break down'!$D:$D,'[1]daily break down'!$E:$E,"")</f>
        <v>Yaounde</v>
      </c>
      <c r="D2078" s="1" t="s">
        <v>21</v>
      </c>
      <c r="E2078" s="1" t="s">
        <v>12</v>
      </c>
      <c r="F2078" s="3" t="s">
        <v>37</v>
      </c>
      <c r="G2078" s="1" t="s">
        <v>38</v>
      </c>
      <c r="H2078" s="42" t="str">
        <f>_xlfn.XLOOKUP(B2078,[2]CALCULATION!$B:$B,[2]CALCULATION!$H:$H,"")</f>
        <v>ZTE</v>
      </c>
      <c r="I2078" s="34">
        <v>0</v>
      </c>
      <c r="J2078" s="34">
        <v>0</v>
      </c>
      <c r="K2078" s="34">
        <v>0</v>
      </c>
      <c r="L2078" s="34">
        <v>0</v>
      </c>
      <c r="M2078" s="34">
        <v>0</v>
      </c>
      <c r="N2078" s="34">
        <v>0</v>
      </c>
      <c r="O2078" s="34">
        <v>0</v>
      </c>
      <c r="P2078" s="34">
        <v>0</v>
      </c>
      <c r="Q2078" s="34">
        <v>0</v>
      </c>
      <c r="R2078" s="34">
        <v>0</v>
      </c>
      <c r="S2078" s="35">
        <v>0</v>
      </c>
      <c r="T2078" s="35">
        <v>0</v>
      </c>
      <c r="U2078" s="35">
        <v>0</v>
      </c>
      <c r="V2078" s="35">
        <v>0</v>
      </c>
      <c r="W2078" s="35">
        <v>0</v>
      </c>
      <c r="X2078" s="35">
        <v>0</v>
      </c>
      <c r="Y2078" s="35">
        <v>0</v>
      </c>
      <c r="Z2078" s="35">
        <v>0</v>
      </c>
      <c r="AA2078" s="35">
        <v>0</v>
      </c>
      <c r="AB2078" s="35">
        <v>0</v>
      </c>
      <c r="AC2078" s="35">
        <v>0</v>
      </c>
      <c r="AD2078" s="35">
        <v>0</v>
      </c>
      <c r="AE2078" s="58" t="s">
        <v>5560</v>
      </c>
      <c r="AF2078" s="58"/>
      <c r="AG2078" s="57" t="str" cm="1">
        <f t="array" ref="AG2078">IFERROR(_xlfn.IFS(
AI2078="MPR ISSUE","PDH",
AI2078="BSS Hardware Issue","BSS",
AI2078="Sites strategiques, MLL, Pylone, etc.","ENVTECH",
AI2078="AKTIVCO DEFAUT GE &amp; POWER Cabinet","AKTIVCO",
AI2078="AKTIVCO Coupure ENEO &amp; Baisse de tension","AKTIVCO GRID ONLY",
AI2078="Coupure ENEO &amp; Baisse de tension","IHS GRID ONLY",
AI2078="Defaut GE &amp; POWER Cabinet","IHS",
AI2078="Sharing","Partners",
AI2078="Sites strategiques &amp; DataCenter","SST &amp; DC",
AI2078="Exclu","Exclu",
AI2078="SAT","SAT",
AI2078="SPARE-ISSUE","SPARE-ISSUE",
AI2078="Fiber CAmtel","TRANS_FO_CAMTEL",
AI2078="Fiber AOF","Fiber AOF",
AI2078="Projet OCM (HUAWEI)","TRAVAUX-HUAWEI",
AI2078="Projet OCM (NOKIA)","TRAVAUX-NOKIA",
AI2078="ACCESS-ISSUE","ACCESS-ISSUE",
AI2078="Projet OCM (ZTE, NOKIA, autres projets)","TRAVAUX OCM",
AI2078="No root CAuse","No root cause",
AI2078="ODU HS","PDH",
AI2078="IP &amp; VLAN","PDH",
AI2078="Warehouse HUAWEI","SPARE-ISSUE",
AI2078="SPARE-HS","SPARE-ISSUE",
AI2078="Power Telco","BSS",AI2078="no impacts","no impacts"
),"")</f>
        <v>no impacts</v>
      </c>
      <c r="AH2078" s="57" t="str" cm="1">
        <f t="array" ref="AH2078">IFERROR(_xlfn.IFS(
AI2078="MPR ISSUE","TX ISSUE",
AI2078="BSS Hardware Issue","RAN ISSUE",
AI2078="Sites strategiques, MLL, Pylone, etc.","ENVTECH",
AI2078="AKTIVCO DEFAUT GE &amp; POWER Cabinet","POWER ISSUE",
AI2078="AKTIVCO Coupure ENEO &amp; Baisse de tension","POWER ISSUE",
AI2078="Coupure ENEO &amp; Baisse de tension","POWER ISSUE",
AI2078="Defaut GE &amp; POWER Cabinet","POWER ISSUE",
AI2078="Sharing","POWER ISSUE",
AI2078="Sites strategiques &amp; DataCenter","POWER ISSUE",
AI2078="Exclu","Exclu",
AI2078="SAT","TX ISSUE",
AI2078="SPARE-ISSUE","SPARE-ISSUE",
AI2078="Fiber CAmtel","TX ISSUE",
AI2078="Fiber AOF","TX ISSUE",
AI2078="Projet OCM (HUAWEI)","TRAVAUX-HUAWEI",
AI2078="Projet OCM (NOKIA)","TRAVAUX -NOKIA",
AI2078="ACCESS-ISSUE","ACCESS-ISSUE",
AI2078="Projet OCM (ZTE, NOKIA, autres projets)","TRAVAUX OCM",
AI2078="No root CAuse","No root cause",
AI2078="ODU HS","TX ISSUE",
AI2078="IP &amp; VLAN","TX ISSUE",
AI2078="Warehouse HUAWEI","SPARE-ISSUE",
AI2078="SPARE-HS","SPARE-ISSUE",
AI2078="Power Telco","RAN ISSUE",AI2078="no impacts","no impacts"
),"")</f>
        <v>no impacts</v>
      </c>
      <c r="AI2078" s="85" t="s">
        <v>5998</v>
      </c>
      <c r="AJ2078" s="57" t="str" cm="1">
        <f t="array" ref="AJ2078">IFERROR(_xlfn.IFS(
AI2078="MPR ISSUE","ACTIVE",
AI2078="BSS Hardware Issue","ACTIVE",
AI2078="Sites strategiques, MLL, Pylone, etc.","PASSIVE",
AI2078="AKTIVCO DEFAUT GE &amp; POWER Cabinet","PASSIVE",
AI2078="AKTIVCO Coupure ENEO &amp; Baisse de tension","PASSIVE",
AI2078="Coupure ENEO &amp; Baisse de tension","PASSIVE",
AI2078="Defaut GE &amp; POWER Cabinet","PASSIVE",
AI2078="Sharing","PASSIVE",
AI2078="Sites strategiques &amp; DataCenter","PASSIVE",
AI2078="Exclu","Exclu",
AI2078="SAT","ACTIVE",
AI2078="SPARE-ISSUE","SPARE-ISSUE",
AI2078="Fiber CAmtel","ACTIVE",
AI2078="Fiber AOF","ACTIVE",
AI2078="Projet OCM (HUAWEI)","PLANNED WORKS",
AI2078="Projet OCM (NOKIA)","PLANNED WORKS",
AI2078="ACCESS-ISSUE","ACCESS-ISSUE",
AI2078="Projet OCM (ZTE, NOKIA, autres projets)","PLANNED WORKS",
AI2078="No root CAuse","No root cause",
AI2078="ODU HS","ACTIVE",
AI2078="IP &amp; VLAN","ACTIVE",
AI2078="Warehouse HUAWEI","SPARE-ISSUE",
AI2078="SPARE-HS","SPARE-ISSUE",
AI2078="Power Telco","ACTIVE", AI2078="no impacts","no impacts"
),"")</f>
        <v>no impacts</v>
      </c>
      <c r="AK2078" s="23" t="s">
        <v>5537</v>
      </c>
      <c r="AL2078" s="23" t="str">
        <f t="shared" si="58"/>
        <v>CTR_465</v>
      </c>
      <c r="AN2078" s="9" t="s">
        <v>5537</v>
      </c>
      <c r="AO2078" s="23" t="str">
        <f>_xlfn.XLOOKUP(B2078,'INCIDENT-05-03-2026'!E:E,'INCIDENT-05-03-2026'!F:F,"")</f>
        <v/>
      </c>
      <c r="AP2078" s="7" t="s">
        <v>5537</v>
      </c>
      <c r="AQ2078" s="6"/>
      <c r="AR2078" s="7"/>
      <c r="AS2078" s="3" t="str">
        <f>_xlfn.XLOOKUP(B2078,'[3]tt num | region | site id'!$C:$C,'[3]tt num | region | site id'!$Q:$Q,"")</f>
        <v/>
      </c>
      <c r="AT2078" s="24" t="str">
        <f>_xlfn.XLOOKUP(B2078,'[4]Cells Huawei 03052026 12h'!$B:$B,'[4]Cells Huawei 03052026 12h'!$T:$T,"")</f>
        <v/>
      </c>
      <c r="AU2078" s="24" t="str">
        <f>_xlfn.XLOOKUP(B2078,'[5]cells down 02052026 8h50'!$B:$B,'[5]cells down 02052026 8h50'!$R:$R,"")</f>
        <v/>
      </c>
      <c r="AV2078" s="24" t="str">
        <f>_xlfn.XLOOKUP(B2078,'[5]cells down 02052026 13h50'!$B:$B,'[5]cells down 02052026 13h50'!$R:$R,"")</f>
        <v/>
      </c>
      <c r="AW2078" s="24" t="str">
        <f>_xlfn.XLOOKUP(B2078,'[5]cells down 02052026 13h50'!$B:$B,'[5]cells down 02052026 13h50'!$R:$R,"")</f>
        <v/>
      </c>
      <c r="AX2078" s="24" t="str">
        <f>_xlfn.XLOOKUP(B2078,'[6]cell downs 03052026 8h40 '!$B:$B,'[6]cell downs 03052026 8h40 '!$R:$R,"")</f>
        <v/>
      </c>
      <c r="AY2078" s="24" t="str">
        <f>_xlfn.XLOOKUP(B2078,'[7]ALL SITES DOWN'!$D:$D,'[7]ALL SITES DOWN'!$J:$J,"")</f>
        <v/>
      </c>
      <c r="AZ2078" s="24" t="str">
        <f>_xlfn.XLOOKUP(B2078,'[8]ALL SITES DOWN'!$D:$D,'[8]ALL SITES DOWN'!$J:$J,"")</f>
        <v/>
      </c>
      <c r="BA2078" s="9" t="str">
        <f>_xlfn.XLOOKUP(B2078,[9]sheet1!$AC:$AC,[9]sheet1!$AF:$AF,"")</f>
        <v/>
      </c>
      <c r="BB2078" s="14" t="s">
        <v>5537</v>
      </c>
      <c r="BC2078" s="14" t="s">
        <v>5537</v>
      </c>
      <c r="BD2078" s="14" t="str">
        <f>_xlfn.XLOOKUP(B2078,'[10]cell downs 18042026 17h'!$B:$B,'[10]cell downs 18042026 17h'!$B:$B,"")</f>
        <v/>
      </c>
      <c r="BE2078" s="14" t="str">
        <f>_xlfn.XLOOKUP(B2078,'[11]Cells Huawei 19042026 15h'!$B:$B,'[11]Cells Huawei 19042026 15h'!$B:$B,"")</f>
        <v/>
      </c>
      <c r="BF2078" s="9" t="str">
        <f>_xlfn.XLOOKUP(B2078,'[12]cells down 19042026 9H40'!$B:$B,'[12]cells down 19042026 9H40'!$B:$B,"")</f>
        <v/>
      </c>
      <c r="BG2078" s="9" t="s">
        <v>3733</v>
      </c>
      <c r="BH2078" s="9" t="s">
        <v>12</v>
      </c>
    </row>
    <row r="2079" spans="1:60" s="9" customFormat="1" x14ac:dyDescent="0.3">
      <c r="A2079" s="1" t="s">
        <v>1418</v>
      </c>
      <c r="B2079" s="8" t="s">
        <v>1419</v>
      </c>
      <c r="C2079" s="3" t="str">
        <f>_xlfn.XLOOKUP(B2079,'[1]daily break down'!$D:$D,'[1]daily break down'!$E:$E,"")</f>
        <v>Douala</v>
      </c>
      <c r="D2079" s="1" t="s">
        <v>11</v>
      </c>
      <c r="E2079" s="1" t="s">
        <v>757</v>
      </c>
      <c r="F2079" s="3" t="s">
        <v>31</v>
      </c>
      <c r="G2079" s="1" t="s">
        <v>32</v>
      </c>
      <c r="H2079" s="42" t="str">
        <f>_xlfn.XLOOKUP(B2079,[2]CALCULATION!$B:$B,[2]CALCULATION!$H:$H,"")</f>
        <v>ZTE</v>
      </c>
      <c r="I2079" s="34">
        <v>0</v>
      </c>
      <c r="J2079" s="34">
        <v>0</v>
      </c>
      <c r="K2079" s="34">
        <v>0</v>
      </c>
      <c r="L2079" s="34">
        <v>0</v>
      </c>
      <c r="M2079" s="34">
        <v>0</v>
      </c>
      <c r="N2079" s="34">
        <v>0</v>
      </c>
      <c r="O2079" s="34">
        <v>0</v>
      </c>
      <c r="P2079" s="34">
        <v>0</v>
      </c>
      <c r="Q2079" s="34">
        <v>0</v>
      </c>
      <c r="R2079" s="34">
        <v>0</v>
      </c>
      <c r="S2079" s="35">
        <v>0</v>
      </c>
      <c r="T2079" s="35">
        <v>0</v>
      </c>
      <c r="U2079" s="35">
        <v>0</v>
      </c>
      <c r="V2079" s="35">
        <v>0</v>
      </c>
      <c r="W2079" s="35">
        <v>0</v>
      </c>
      <c r="X2079" s="35">
        <v>0</v>
      </c>
      <c r="Y2079" s="35">
        <v>0</v>
      </c>
      <c r="Z2079" s="35">
        <v>0</v>
      </c>
      <c r="AA2079" s="35">
        <v>0</v>
      </c>
      <c r="AB2079" s="35">
        <v>0</v>
      </c>
      <c r="AC2079" s="35">
        <v>0</v>
      </c>
      <c r="AD2079" s="35">
        <v>0</v>
      </c>
      <c r="AE2079" s="58" t="s">
        <v>5560</v>
      </c>
      <c r="AF2079" s="58"/>
      <c r="AG2079" s="57" t="str" cm="1">
        <f t="array" ref="AG2079">IFERROR(_xlfn.IFS(
AI2079="MPR ISSUE","PDH",
AI2079="BSS Hardware Issue","BSS",
AI2079="Sites strategiques, MLL, Pylone, etc.","ENVTECH",
AI2079="AKTIVCO DEFAUT GE &amp; POWER Cabinet","AKTIVCO",
AI2079="AKTIVCO Coupure ENEO &amp; Baisse de tension","AKTIVCO GRID ONLY",
AI2079="Coupure ENEO &amp; Baisse de tension","IHS GRID ONLY",
AI2079="Defaut GE &amp; POWER Cabinet","IHS",
AI2079="Sharing","Partners",
AI2079="Sites strategiques &amp; DataCenter","SST &amp; DC",
AI2079="Exclu","Exclu",
AI2079="SAT","SAT",
AI2079="SPARE-ISSUE","SPARE-ISSUE",
AI2079="Fiber CAmtel","TRANS_FO_CAMTEL",
AI2079="Fiber AOF","Fiber AOF",
AI2079="Projet OCM (HUAWEI)","TRAVAUX-HUAWEI",
AI2079="Projet OCM (NOKIA)","TRAVAUX-NOKIA",
AI2079="ACCESS-ISSUE","ACCESS-ISSUE",
AI2079="Projet OCM (ZTE, NOKIA, autres projets)","TRAVAUX OCM",
AI2079="No root CAuse","No root cause",
AI2079="ODU HS","PDH",
AI2079="IP &amp; VLAN","PDH",
AI2079="Warehouse HUAWEI","SPARE-ISSUE",
AI2079="SPARE-HS","SPARE-ISSUE",
AI2079="Power Telco","BSS",AI2079="no impacts","no impacts"
),"")</f>
        <v>no impacts</v>
      </c>
      <c r="AH2079" s="57" t="str" cm="1">
        <f t="array" ref="AH2079">IFERROR(_xlfn.IFS(
AI2079="MPR ISSUE","TX ISSUE",
AI2079="BSS Hardware Issue","RAN ISSUE",
AI2079="Sites strategiques, MLL, Pylone, etc.","ENVTECH",
AI2079="AKTIVCO DEFAUT GE &amp; POWER Cabinet","POWER ISSUE",
AI2079="AKTIVCO Coupure ENEO &amp; Baisse de tension","POWER ISSUE",
AI2079="Coupure ENEO &amp; Baisse de tension","POWER ISSUE",
AI2079="Defaut GE &amp; POWER Cabinet","POWER ISSUE",
AI2079="Sharing","POWER ISSUE",
AI2079="Sites strategiques &amp; DataCenter","POWER ISSUE",
AI2079="Exclu","Exclu",
AI2079="SAT","TX ISSUE",
AI2079="SPARE-ISSUE","SPARE-ISSUE",
AI2079="Fiber CAmtel","TX ISSUE",
AI2079="Fiber AOF","TX ISSUE",
AI2079="Projet OCM (HUAWEI)","TRAVAUX-HUAWEI",
AI2079="Projet OCM (NOKIA)","TRAVAUX -NOKIA",
AI2079="ACCESS-ISSUE","ACCESS-ISSUE",
AI2079="Projet OCM (ZTE, NOKIA, autres projets)","TRAVAUX OCM",
AI2079="No root CAuse","No root cause",
AI2079="ODU HS","TX ISSUE",
AI2079="IP &amp; VLAN","TX ISSUE",
AI2079="Warehouse HUAWEI","SPARE-ISSUE",
AI2079="SPARE-HS","SPARE-ISSUE",
AI2079="Power Telco","RAN ISSUE",AI2079="no impacts","no impacts"
),"")</f>
        <v>no impacts</v>
      </c>
      <c r="AI2079" s="85" t="s">
        <v>5998</v>
      </c>
      <c r="AJ2079" s="57" t="str" cm="1">
        <f t="array" ref="AJ2079">IFERROR(_xlfn.IFS(
AI2079="MPR ISSUE","ACTIVE",
AI2079="BSS Hardware Issue","ACTIVE",
AI2079="Sites strategiques, MLL, Pylone, etc.","PASSIVE",
AI2079="AKTIVCO DEFAUT GE &amp; POWER Cabinet","PASSIVE",
AI2079="AKTIVCO Coupure ENEO &amp; Baisse de tension","PASSIVE",
AI2079="Coupure ENEO &amp; Baisse de tension","PASSIVE",
AI2079="Defaut GE &amp; POWER Cabinet","PASSIVE",
AI2079="Sharing","PASSIVE",
AI2079="Sites strategiques &amp; DataCenter","PASSIVE",
AI2079="Exclu","Exclu",
AI2079="SAT","ACTIVE",
AI2079="SPARE-ISSUE","SPARE-ISSUE",
AI2079="Fiber CAmtel","ACTIVE",
AI2079="Fiber AOF","ACTIVE",
AI2079="Projet OCM (HUAWEI)","PLANNED WORKS",
AI2079="Projet OCM (NOKIA)","PLANNED WORKS",
AI2079="ACCESS-ISSUE","ACCESS-ISSUE",
AI2079="Projet OCM (ZTE, NOKIA, autres projets)","PLANNED WORKS",
AI2079="No root CAuse","No root cause",
AI2079="ODU HS","ACTIVE",
AI2079="IP &amp; VLAN","ACTIVE",
AI2079="Warehouse HUAWEI","SPARE-ISSUE",
AI2079="SPARE-HS","SPARE-ISSUE",
AI2079="Power Telco","ACTIVE", AI2079="no impacts","no impacts"
),"")</f>
        <v>no impacts</v>
      </c>
      <c r="AK2079" s="23" t="s">
        <v>5537</v>
      </c>
      <c r="AL2079" s="23" t="str">
        <f t="shared" si="58"/>
        <v>LIT_171</v>
      </c>
      <c r="AN2079" s="9" t="s">
        <v>5537</v>
      </c>
      <c r="AO2079" s="23" t="str">
        <f>_xlfn.XLOOKUP(B2079,'INCIDENT-05-03-2026'!E:E,'INCIDENT-05-03-2026'!F:F,"")</f>
        <v/>
      </c>
      <c r="AP2079" s="7" t="s">
        <v>5537</v>
      </c>
      <c r="AQ2079" s="6"/>
      <c r="AR2079" s="7"/>
      <c r="AS2079" s="3" t="str">
        <f>_xlfn.XLOOKUP(B2079,'[3]tt num | region | site id'!$C:$C,'[3]tt num | region | site id'!$Q:$Q,"")</f>
        <v/>
      </c>
      <c r="AT2079" s="24" t="str">
        <f>_xlfn.XLOOKUP(B2079,'[4]Cells Huawei 03052026 12h'!$B:$B,'[4]Cells Huawei 03052026 12h'!$T:$T,"")</f>
        <v/>
      </c>
      <c r="AU2079" s="24" t="str">
        <f>_xlfn.XLOOKUP(B2079,'[5]cells down 02052026 8h50'!$B:$B,'[5]cells down 02052026 8h50'!$R:$R,"")</f>
        <v/>
      </c>
      <c r="AV2079" s="24" t="str">
        <f>_xlfn.XLOOKUP(B2079,'[5]cells down 02052026 13h50'!$B:$B,'[5]cells down 02052026 13h50'!$R:$R,"")</f>
        <v/>
      </c>
      <c r="AW2079" s="24" t="str">
        <f>_xlfn.XLOOKUP(B2079,'[5]cells down 02052026 13h50'!$B:$B,'[5]cells down 02052026 13h50'!$R:$R,"")</f>
        <v/>
      </c>
      <c r="AX2079" s="24" t="str">
        <f>_xlfn.XLOOKUP(B2079,'[6]cell downs 03052026 8h40 '!$B:$B,'[6]cell downs 03052026 8h40 '!$R:$R,"")</f>
        <v/>
      </c>
      <c r="AY2079" s="24" t="str">
        <f>_xlfn.XLOOKUP(B2079,'[7]ALL SITES DOWN'!$D:$D,'[7]ALL SITES DOWN'!$J:$J,"")</f>
        <v/>
      </c>
      <c r="AZ2079" s="24" t="str">
        <f>_xlfn.XLOOKUP(B2079,'[8]ALL SITES DOWN'!$D:$D,'[8]ALL SITES DOWN'!$J:$J,"")</f>
        <v/>
      </c>
      <c r="BA2079" s="9" t="str">
        <f>_xlfn.XLOOKUP(B2079,[9]sheet1!$AC:$AC,[9]sheet1!$AF:$AF,"")</f>
        <v/>
      </c>
      <c r="BB2079" s="14" t="s">
        <v>5537</v>
      </c>
      <c r="BC2079" s="14" t="s">
        <v>5537</v>
      </c>
      <c r="BD2079" s="14" t="str">
        <f>_xlfn.XLOOKUP(B2079,'[10]cell downs 18042026 17h'!$B:$B,'[10]cell downs 18042026 17h'!$B:$B,"")</f>
        <v/>
      </c>
      <c r="BE2079" s="14" t="str">
        <f>_xlfn.XLOOKUP(B2079,'[11]Cells Huawei 19042026 15h'!$B:$B,'[11]Cells Huawei 19042026 15h'!$B:$B,"")</f>
        <v/>
      </c>
      <c r="BF2079" s="9" t="str">
        <f>_xlfn.XLOOKUP(B2079,'[12]cells down 19042026 9H40'!$B:$B,'[12]cells down 19042026 9H40'!$B:$B,"")</f>
        <v/>
      </c>
      <c r="BG2079" s="9" t="s">
        <v>1419</v>
      </c>
      <c r="BH2079" s="9" t="s">
        <v>5537</v>
      </c>
    </row>
    <row r="2080" spans="1:60" s="9" customFormat="1" x14ac:dyDescent="0.3">
      <c r="A2080" s="1" t="s">
        <v>3229</v>
      </c>
      <c r="B2080" s="8" t="s">
        <v>3230</v>
      </c>
      <c r="C2080" s="3" t="str">
        <f>_xlfn.XLOOKUP(B2080,'[1]daily break down'!$D:$D,'[1]daily break down'!$E:$E,"")</f>
        <v>Douala</v>
      </c>
      <c r="D2080" s="1" t="s">
        <v>11</v>
      </c>
      <c r="E2080" s="1" t="s">
        <v>757</v>
      </c>
      <c r="F2080" s="3" t="s">
        <v>31</v>
      </c>
      <c r="G2080" s="1" t="s">
        <v>32</v>
      </c>
      <c r="H2080" s="42" t="str">
        <f>_xlfn.XLOOKUP(B2080,[2]CALCULATION!$B:$B,[2]CALCULATION!$H:$H,"")</f>
        <v>ZTE</v>
      </c>
      <c r="I2080" s="34">
        <v>0</v>
      </c>
      <c r="J2080" s="34">
        <v>0</v>
      </c>
      <c r="K2080" s="34">
        <v>0</v>
      </c>
      <c r="L2080" s="34">
        <v>0</v>
      </c>
      <c r="M2080" s="34">
        <v>0</v>
      </c>
      <c r="N2080" s="34">
        <v>0</v>
      </c>
      <c r="O2080" s="34">
        <v>1.979693693230913E-3</v>
      </c>
      <c r="P2080" s="34">
        <v>0</v>
      </c>
      <c r="Q2080" s="34">
        <v>0</v>
      </c>
      <c r="R2080" s="34">
        <v>0</v>
      </c>
      <c r="S2080" s="35">
        <v>0</v>
      </c>
      <c r="T2080" s="35">
        <v>0</v>
      </c>
      <c r="U2080" s="35">
        <v>0</v>
      </c>
      <c r="V2080" s="35">
        <v>0</v>
      </c>
      <c r="W2080" s="35">
        <v>0</v>
      </c>
      <c r="X2080" s="35">
        <v>0</v>
      </c>
      <c r="Y2080" s="35">
        <v>0</v>
      </c>
      <c r="Z2080" s="35">
        <v>0</v>
      </c>
      <c r="AA2080" s="35">
        <v>0</v>
      </c>
      <c r="AB2080" s="35">
        <v>0</v>
      </c>
      <c r="AC2080" s="35">
        <v>0</v>
      </c>
      <c r="AD2080" s="35">
        <v>0</v>
      </c>
      <c r="AE2080" s="58" t="s">
        <v>5560</v>
      </c>
      <c r="AF2080" s="58"/>
      <c r="AG2080" s="57" t="str" cm="1">
        <f t="array" ref="AG2080">IFERROR(_xlfn.IFS(
AI2080="MPR ISSUE","PDH",
AI2080="BSS Hardware Issue","BSS",
AI2080="Sites strategiques, MLL, Pylone, etc.","ENVTECH",
AI2080="AKTIVCO DEFAUT GE &amp; POWER Cabinet","AKTIVCO",
AI2080="AKTIVCO Coupure ENEO &amp; Baisse de tension","AKTIVCO GRID ONLY",
AI2080="Coupure ENEO &amp; Baisse de tension","IHS GRID ONLY",
AI2080="Defaut GE &amp; POWER Cabinet","IHS",
AI2080="Sharing","Partners",
AI2080="Sites strategiques &amp; DataCenter","SST &amp; DC",
AI2080="Exclu","Exclu",
AI2080="SAT","SAT",
AI2080="SPARE-ISSUE","SPARE-ISSUE",
AI2080="Fiber CAmtel","TRANS_FO_CAMTEL",
AI2080="Fiber AOF","Fiber AOF",
AI2080="Projet OCM (HUAWEI)","TRAVAUX-HUAWEI",
AI2080="Projet OCM (NOKIA)","TRAVAUX-NOKIA",
AI2080="ACCESS-ISSUE","ACCESS-ISSUE",
AI2080="Projet OCM (ZTE, NOKIA, autres projets)","TRAVAUX OCM",
AI2080="No root CAuse","No root cause",
AI2080="ODU HS","PDH",
AI2080="IP &amp; VLAN","PDH",
AI2080="Warehouse HUAWEI","SPARE-ISSUE",
AI2080="SPARE-HS","SPARE-ISSUE",
AI2080="Power Telco","BSS",AI2080="no impacts","no impacts"
),"")</f>
        <v>no impacts</v>
      </c>
      <c r="AH2080" s="57" t="str" cm="1">
        <f t="array" ref="AH2080">IFERROR(_xlfn.IFS(
AI2080="MPR ISSUE","TX ISSUE",
AI2080="BSS Hardware Issue","RAN ISSUE",
AI2080="Sites strategiques, MLL, Pylone, etc.","ENVTECH",
AI2080="AKTIVCO DEFAUT GE &amp; POWER Cabinet","POWER ISSUE",
AI2080="AKTIVCO Coupure ENEO &amp; Baisse de tension","POWER ISSUE",
AI2080="Coupure ENEO &amp; Baisse de tension","POWER ISSUE",
AI2080="Defaut GE &amp; POWER Cabinet","POWER ISSUE",
AI2080="Sharing","POWER ISSUE",
AI2080="Sites strategiques &amp; DataCenter","POWER ISSUE",
AI2080="Exclu","Exclu",
AI2080="SAT","TX ISSUE",
AI2080="SPARE-ISSUE","SPARE-ISSUE",
AI2080="Fiber CAmtel","TX ISSUE",
AI2080="Fiber AOF","TX ISSUE",
AI2080="Projet OCM (HUAWEI)","TRAVAUX-HUAWEI",
AI2080="Projet OCM (NOKIA)","TRAVAUX -NOKIA",
AI2080="ACCESS-ISSUE","ACCESS-ISSUE",
AI2080="Projet OCM (ZTE, NOKIA, autres projets)","TRAVAUX OCM",
AI2080="No root CAuse","No root cause",
AI2080="ODU HS","TX ISSUE",
AI2080="IP &amp; VLAN","TX ISSUE",
AI2080="Warehouse HUAWEI","SPARE-ISSUE",
AI2080="SPARE-HS","SPARE-ISSUE",
AI2080="Power Telco","RAN ISSUE",AI2080="no impacts","no impacts"
),"")</f>
        <v>no impacts</v>
      </c>
      <c r="AI2080" s="85" t="s">
        <v>5998</v>
      </c>
      <c r="AJ2080" s="57" t="str" cm="1">
        <f t="array" ref="AJ2080">IFERROR(_xlfn.IFS(
AI2080="MPR ISSUE","ACTIVE",
AI2080="BSS Hardware Issue","ACTIVE",
AI2080="Sites strategiques, MLL, Pylone, etc.","PASSIVE",
AI2080="AKTIVCO DEFAUT GE &amp; POWER Cabinet","PASSIVE",
AI2080="AKTIVCO Coupure ENEO &amp; Baisse de tension","PASSIVE",
AI2080="Coupure ENEO &amp; Baisse de tension","PASSIVE",
AI2080="Defaut GE &amp; POWER Cabinet","PASSIVE",
AI2080="Sharing","PASSIVE",
AI2080="Sites strategiques &amp; DataCenter","PASSIVE",
AI2080="Exclu","Exclu",
AI2080="SAT","ACTIVE",
AI2080="SPARE-ISSUE","SPARE-ISSUE",
AI2080="Fiber CAmtel","ACTIVE",
AI2080="Fiber AOF","ACTIVE",
AI2080="Projet OCM (HUAWEI)","PLANNED WORKS",
AI2080="Projet OCM (NOKIA)","PLANNED WORKS",
AI2080="ACCESS-ISSUE","ACCESS-ISSUE",
AI2080="Projet OCM (ZTE, NOKIA, autres projets)","PLANNED WORKS",
AI2080="No root CAuse","No root cause",
AI2080="ODU HS","ACTIVE",
AI2080="IP &amp; VLAN","ACTIVE",
AI2080="Warehouse HUAWEI","SPARE-ISSUE",
AI2080="SPARE-HS","SPARE-ISSUE",
AI2080="Power Telco","ACTIVE", AI2080="no impacts","no impacts"
),"")</f>
        <v>no impacts</v>
      </c>
      <c r="AK2080" s="23" t="s">
        <v>5537</v>
      </c>
      <c r="AL2080" s="23" t="str">
        <f t="shared" si="58"/>
        <v>LIT_535</v>
      </c>
      <c r="AN2080" s="9" t="s">
        <v>5537</v>
      </c>
      <c r="AO2080" s="23" t="str">
        <f>_xlfn.XLOOKUP(B2080,'INCIDENT-05-03-2026'!E:E,'INCIDENT-05-03-2026'!F:F,"")</f>
        <v/>
      </c>
      <c r="AP2080" s="7" t="s">
        <v>5537</v>
      </c>
      <c r="AQ2080" s="6"/>
      <c r="AR2080" s="7"/>
      <c r="AS2080" s="3" t="str">
        <f>_xlfn.XLOOKUP(B2080,'[3]tt num | region | site id'!$C:$C,'[3]tt num | region | site id'!$Q:$Q,"")</f>
        <v/>
      </c>
      <c r="AT2080" s="24" t="str">
        <f>_xlfn.XLOOKUP(B2080,'[4]Cells Huawei 03052026 12h'!$B:$B,'[4]Cells Huawei 03052026 12h'!$T:$T,"")</f>
        <v/>
      </c>
      <c r="AU2080" s="24" t="str">
        <f>_xlfn.XLOOKUP(B2080,'[5]cells down 02052026 8h50'!$B:$B,'[5]cells down 02052026 8h50'!$R:$R,"")</f>
        <v/>
      </c>
      <c r="AV2080" s="24" t="str">
        <f>_xlfn.XLOOKUP(B2080,'[5]cells down 02052026 13h50'!$B:$B,'[5]cells down 02052026 13h50'!$R:$R,"")</f>
        <v/>
      </c>
      <c r="AW2080" s="24" t="str">
        <f>_xlfn.XLOOKUP(B2080,'[5]cells down 02052026 13h50'!$B:$B,'[5]cells down 02052026 13h50'!$R:$R,"")</f>
        <v/>
      </c>
      <c r="AX2080" s="24" t="str">
        <f>_xlfn.XLOOKUP(B2080,'[6]cell downs 03052026 8h40 '!$B:$B,'[6]cell downs 03052026 8h40 '!$R:$R,"")</f>
        <v/>
      </c>
      <c r="AY2080" s="24" t="str">
        <f>_xlfn.XLOOKUP(B2080,'[7]ALL SITES DOWN'!$D:$D,'[7]ALL SITES DOWN'!$J:$J,"")</f>
        <v/>
      </c>
      <c r="AZ2080" s="24" t="str">
        <f>_xlfn.XLOOKUP(B2080,'[8]ALL SITES DOWN'!$D:$D,'[8]ALL SITES DOWN'!$J:$J,"")</f>
        <v/>
      </c>
      <c r="BA2080" s="9" t="str">
        <f>_xlfn.XLOOKUP(B2080,[9]sheet1!$AC:$AC,[9]sheet1!$AF:$AF,"")</f>
        <v/>
      </c>
      <c r="BB2080" s="14" t="s">
        <v>5537</v>
      </c>
      <c r="BC2080" s="14" t="s">
        <v>5537</v>
      </c>
      <c r="BD2080" s="14" t="str">
        <f>_xlfn.XLOOKUP(B2080,'[10]cell downs 18042026 17h'!$B:$B,'[10]cell downs 18042026 17h'!$B:$B,"")</f>
        <v/>
      </c>
      <c r="BE2080" s="14" t="str">
        <f>_xlfn.XLOOKUP(B2080,'[11]Cells Huawei 19042026 15h'!$B:$B,'[11]Cells Huawei 19042026 15h'!$B:$B,"")</f>
        <v/>
      </c>
      <c r="BF2080" s="9" t="str">
        <f>_xlfn.XLOOKUP(B2080,'[12]cells down 19042026 9H40'!$B:$B,'[12]cells down 19042026 9H40'!$B:$B,"")</f>
        <v/>
      </c>
      <c r="BG2080" s="9" t="s">
        <v>3230</v>
      </c>
      <c r="BH2080" s="9" t="s">
        <v>5537</v>
      </c>
    </row>
    <row r="2081" spans="1:60" s="9" customFormat="1" x14ac:dyDescent="0.3">
      <c r="A2081" s="1" t="s">
        <v>5000</v>
      </c>
      <c r="B2081" s="8" t="s">
        <v>5001</v>
      </c>
      <c r="C2081" s="3" t="str">
        <f>_xlfn.XLOOKUP(B2081,'[1]daily break down'!$D:$D,'[1]daily break down'!$E:$E,"")</f>
        <v>Douala</v>
      </c>
      <c r="D2081" s="1" t="s">
        <v>11</v>
      </c>
      <c r="E2081" s="1" t="s">
        <v>12</v>
      </c>
      <c r="F2081" s="3" t="s">
        <v>31</v>
      </c>
      <c r="G2081" s="1" t="s">
        <v>32</v>
      </c>
      <c r="H2081" s="42" t="str">
        <f>_xlfn.XLOOKUP(B2081,[2]CALCULATION!$B:$B,[2]CALCULATION!$H:$H,"")</f>
        <v>ZTE</v>
      </c>
      <c r="I2081" s="34">
        <v>0</v>
      </c>
      <c r="J2081" s="34">
        <v>0</v>
      </c>
      <c r="K2081" s="34">
        <v>0</v>
      </c>
      <c r="L2081" s="34">
        <v>0</v>
      </c>
      <c r="M2081" s="34">
        <v>0</v>
      </c>
      <c r="N2081" s="34">
        <v>0</v>
      </c>
      <c r="O2081" s="34">
        <v>0</v>
      </c>
      <c r="P2081" s="34">
        <v>0</v>
      </c>
      <c r="Q2081" s="34">
        <v>0</v>
      </c>
      <c r="R2081" s="34">
        <v>0</v>
      </c>
      <c r="S2081" s="35">
        <v>0</v>
      </c>
      <c r="T2081" s="35">
        <v>0</v>
      </c>
      <c r="U2081" s="35">
        <v>0</v>
      </c>
      <c r="V2081" s="35">
        <v>0</v>
      </c>
      <c r="W2081" s="35">
        <v>0</v>
      </c>
      <c r="X2081" s="35">
        <v>0</v>
      </c>
      <c r="Y2081" s="35">
        <v>0</v>
      </c>
      <c r="Z2081" s="35">
        <v>0</v>
      </c>
      <c r="AA2081" s="35">
        <v>0</v>
      </c>
      <c r="AB2081" s="35">
        <v>0</v>
      </c>
      <c r="AC2081" s="35">
        <v>0</v>
      </c>
      <c r="AD2081" s="35">
        <v>0</v>
      </c>
      <c r="AE2081" s="58" t="s">
        <v>5560</v>
      </c>
      <c r="AF2081" s="58"/>
      <c r="AG2081" s="57" t="str" cm="1">
        <f t="array" ref="AG2081">IFERROR(_xlfn.IFS(
AI2081="MPR ISSUE","PDH",
AI2081="BSS Hardware Issue","BSS",
AI2081="Sites strategiques, MLL, Pylone, etc.","ENVTECH",
AI2081="AKTIVCO DEFAUT GE &amp; POWER Cabinet","AKTIVCO",
AI2081="AKTIVCO Coupure ENEO &amp; Baisse de tension","AKTIVCO GRID ONLY",
AI2081="Coupure ENEO &amp; Baisse de tension","IHS GRID ONLY",
AI2081="Defaut GE &amp; POWER Cabinet","IHS",
AI2081="Sharing","Partners",
AI2081="Sites strategiques &amp; DataCenter","SST &amp; DC",
AI2081="Exclu","Exclu",
AI2081="SAT","SAT",
AI2081="SPARE-ISSUE","SPARE-ISSUE",
AI2081="Fiber CAmtel","TRANS_FO_CAMTEL",
AI2081="Fiber AOF","Fiber AOF",
AI2081="Projet OCM (HUAWEI)","TRAVAUX-HUAWEI",
AI2081="Projet OCM (NOKIA)","TRAVAUX-NOKIA",
AI2081="ACCESS-ISSUE","ACCESS-ISSUE",
AI2081="Projet OCM (ZTE, NOKIA, autres projets)","TRAVAUX OCM",
AI2081="No root CAuse","No root cause",
AI2081="ODU HS","PDH",
AI2081="IP &amp; VLAN","PDH",
AI2081="Warehouse HUAWEI","SPARE-ISSUE",
AI2081="SPARE-HS","SPARE-ISSUE",
AI2081="Power Telco","BSS",AI2081="no impacts","no impacts"
),"")</f>
        <v>no impacts</v>
      </c>
      <c r="AH2081" s="57" t="str" cm="1">
        <f t="array" ref="AH2081">IFERROR(_xlfn.IFS(
AI2081="MPR ISSUE","TX ISSUE",
AI2081="BSS Hardware Issue","RAN ISSUE",
AI2081="Sites strategiques, MLL, Pylone, etc.","ENVTECH",
AI2081="AKTIVCO DEFAUT GE &amp; POWER Cabinet","POWER ISSUE",
AI2081="AKTIVCO Coupure ENEO &amp; Baisse de tension","POWER ISSUE",
AI2081="Coupure ENEO &amp; Baisse de tension","POWER ISSUE",
AI2081="Defaut GE &amp; POWER Cabinet","POWER ISSUE",
AI2081="Sharing","POWER ISSUE",
AI2081="Sites strategiques &amp; DataCenter","POWER ISSUE",
AI2081="Exclu","Exclu",
AI2081="SAT","TX ISSUE",
AI2081="SPARE-ISSUE","SPARE-ISSUE",
AI2081="Fiber CAmtel","TX ISSUE",
AI2081="Fiber AOF","TX ISSUE",
AI2081="Projet OCM (HUAWEI)","TRAVAUX-HUAWEI",
AI2081="Projet OCM (NOKIA)","TRAVAUX -NOKIA",
AI2081="ACCESS-ISSUE","ACCESS-ISSUE",
AI2081="Projet OCM (ZTE, NOKIA, autres projets)","TRAVAUX OCM",
AI2081="No root CAuse","No root cause",
AI2081="ODU HS","TX ISSUE",
AI2081="IP &amp; VLAN","TX ISSUE",
AI2081="Warehouse HUAWEI","SPARE-ISSUE",
AI2081="SPARE-HS","SPARE-ISSUE",
AI2081="Power Telco","RAN ISSUE",AI2081="no impacts","no impacts"
),"")</f>
        <v>no impacts</v>
      </c>
      <c r="AI2081" s="85" t="s">
        <v>5998</v>
      </c>
      <c r="AJ2081" s="57" t="str" cm="1">
        <f t="array" ref="AJ2081">IFERROR(_xlfn.IFS(
AI2081="MPR ISSUE","ACTIVE",
AI2081="BSS Hardware Issue","ACTIVE",
AI2081="Sites strategiques, MLL, Pylone, etc.","PASSIVE",
AI2081="AKTIVCO DEFAUT GE &amp; POWER Cabinet","PASSIVE",
AI2081="AKTIVCO Coupure ENEO &amp; Baisse de tension","PASSIVE",
AI2081="Coupure ENEO &amp; Baisse de tension","PASSIVE",
AI2081="Defaut GE &amp; POWER Cabinet","PASSIVE",
AI2081="Sharing","PASSIVE",
AI2081="Sites strategiques &amp; DataCenter","PASSIVE",
AI2081="Exclu","Exclu",
AI2081="SAT","ACTIVE",
AI2081="SPARE-ISSUE","SPARE-ISSUE",
AI2081="Fiber CAmtel","ACTIVE",
AI2081="Fiber AOF","ACTIVE",
AI2081="Projet OCM (HUAWEI)","PLANNED WORKS",
AI2081="Projet OCM (NOKIA)","PLANNED WORKS",
AI2081="ACCESS-ISSUE","ACCESS-ISSUE",
AI2081="Projet OCM (ZTE, NOKIA, autres projets)","PLANNED WORKS",
AI2081="No root CAuse","No root cause",
AI2081="ODU HS","ACTIVE",
AI2081="IP &amp; VLAN","ACTIVE",
AI2081="Warehouse HUAWEI","SPARE-ISSUE",
AI2081="SPARE-HS","SPARE-ISSUE",
AI2081="Power Telco","ACTIVE", AI2081="no impacts","no impacts"
),"")</f>
        <v>no impacts</v>
      </c>
      <c r="AK2081" s="23" t="s">
        <v>5537</v>
      </c>
      <c r="AL2081" s="23" t="str">
        <f t="shared" si="58"/>
        <v>LIT_058</v>
      </c>
      <c r="AN2081" s="9" t="s">
        <v>5537</v>
      </c>
      <c r="AO2081" s="23" t="str">
        <f>_xlfn.XLOOKUP(B2081,'INCIDENT-05-03-2026'!E:E,'INCIDENT-05-03-2026'!F:F,"")</f>
        <v/>
      </c>
      <c r="AP2081" s="7" t="s">
        <v>5537</v>
      </c>
      <c r="AQ2081" s="6"/>
      <c r="AR2081" s="7"/>
      <c r="AS2081" s="3" t="str">
        <f>_xlfn.XLOOKUP(B2081,'[3]tt num | region | site id'!$C:$C,'[3]tt num | region | site id'!$Q:$Q,"")</f>
        <v/>
      </c>
      <c r="AT2081" s="24" t="str">
        <f>_xlfn.XLOOKUP(B2081,'[4]Cells Huawei 03052026 12h'!$B:$B,'[4]Cells Huawei 03052026 12h'!$T:$T,"")</f>
        <v/>
      </c>
      <c r="AU2081" s="24" t="str">
        <f>_xlfn.XLOOKUP(B2081,'[5]cells down 02052026 8h50'!$B:$B,'[5]cells down 02052026 8h50'!$R:$R,"")</f>
        <v/>
      </c>
      <c r="AV2081" s="24" t="str">
        <f>_xlfn.XLOOKUP(B2081,'[5]cells down 02052026 13h50'!$B:$B,'[5]cells down 02052026 13h50'!$R:$R,"")</f>
        <v/>
      </c>
      <c r="AW2081" s="24" t="str">
        <f>_xlfn.XLOOKUP(B2081,'[5]cells down 02052026 13h50'!$B:$B,'[5]cells down 02052026 13h50'!$R:$R,"")</f>
        <v/>
      </c>
      <c r="AX2081" s="24" t="str">
        <f>_xlfn.XLOOKUP(B2081,'[6]cell downs 03052026 8h40 '!$B:$B,'[6]cell downs 03052026 8h40 '!$R:$R,"")</f>
        <v/>
      </c>
      <c r="AY2081" s="24" t="str">
        <f>_xlfn.XLOOKUP(B2081,'[7]ALL SITES DOWN'!$D:$D,'[7]ALL SITES DOWN'!$J:$J,"")</f>
        <v/>
      </c>
      <c r="AZ2081" s="24" t="str">
        <f>_xlfn.XLOOKUP(B2081,'[8]ALL SITES DOWN'!$D:$D,'[8]ALL SITES DOWN'!$J:$J,"")</f>
        <v/>
      </c>
      <c r="BA2081" s="9" t="str">
        <f>_xlfn.XLOOKUP(B2081,[9]sheet1!$AC:$AC,[9]sheet1!$AF:$AF,"")</f>
        <v/>
      </c>
      <c r="BB2081" s="14" t="s">
        <v>5537</v>
      </c>
      <c r="BC2081" s="14" t="s">
        <v>5537</v>
      </c>
      <c r="BD2081" s="14" t="str">
        <f>_xlfn.XLOOKUP(B2081,'[10]cell downs 18042026 17h'!$B:$B,'[10]cell downs 18042026 17h'!$B:$B,"")</f>
        <v/>
      </c>
      <c r="BE2081" s="14" t="str">
        <f>_xlfn.XLOOKUP(B2081,'[11]Cells Huawei 19042026 15h'!$B:$B,'[11]Cells Huawei 19042026 15h'!$B:$B,"")</f>
        <v/>
      </c>
      <c r="BF2081" s="9" t="str">
        <f>_xlfn.XLOOKUP(B2081,'[12]cells down 19042026 9H40'!$B:$B,'[12]cells down 19042026 9H40'!$B:$B,"")</f>
        <v/>
      </c>
      <c r="BG2081" s="9" t="s">
        <v>5001</v>
      </c>
      <c r="BH2081" s="9" t="s">
        <v>12</v>
      </c>
    </row>
    <row r="2082" spans="1:60" s="9" customFormat="1" x14ac:dyDescent="0.3">
      <c r="A2082" s="1" t="s">
        <v>2177</v>
      </c>
      <c r="B2082" s="8" t="s">
        <v>2178</v>
      </c>
      <c r="C2082" s="3" t="str">
        <f>_xlfn.XLOOKUP(B2082,'[1]daily break down'!$D:$D,'[1]daily break down'!$E:$E,"")</f>
        <v>OUEST</v>
      </c>
      <c r="D2082" s="1" t="s">
        <v>11</v>
      </c>
      <c r="E2082" s="1" t="s">
        <v>12</v>
      </c>
      <c r="F2082" s="3" t="s">
        <v>102</v>
      </c>
      <c r="G2082" s="1" t="s">
        <v>103</v>
      </c>
      <c r="H2082" s="40" t="str">
        <f>_xlfn.XLOOKUP(B2082,[2]CALCULATION!$B:$B,[2]CALCULATION!$H:$H,"")</f>
        <v>Huawei</v>
      </c>
      <c r="I2082" s="34">
        <v>0</v>
      </c>
      <c r="J2082" s="34">
        <v>0</v>
      </c>
      <c r="K2082" s="34">
        <v>0</v>
      </c>
      <c r="L2082" s="34">
        <v>0</v>
      </c>
      <c r="M2082" s="34">
        <v>0</v>
      </c>
      <c r="N2082" s="34">
        <v>0</v>
      </c>
      <c r="O2082" s="34">
        <v>0</v>
      </c>
      <c r="P2082" s="34">
        <v>0</v>
      </c>
      <c r="Q2082" s="34">
        <v>0</v>
      </c>
      <c r="R2082" s="34">
        <v>0</v>
      </c>
      <c r="S2082" s="35">
        <v>0</v>
      </c>
      <c r="T2082" s="35">
        <v>0</v>
      </c>
      <c r="U2082" s="35">
        <v>0</v>
      </c>
      <c r="V2082" s="35">
        <v>0</v>
      </c>
      <c r="W2082" s="35">
        <v>0</v>
      </c>
      <c r="X2082" s="35">
        <v>0</v>
      </c>
      <c r="Y2082" s="35">
        <v>0</v>
      </c>
      <c r="Z2082" s="35">
        <v>0</v>
      </c>
      <c r="AA2082" s="35">
        <v>0</v>
      </c>
      <c r="AB2082" s="35">
        <v>0</v>
      </c>
      <c r="AC2082" s="35">
        <v>0</v>
      </c>
      <c r="AD2082" s="35">
        <v>0</v>
      </c>
      <c r="AE2082" s="58" t="s">
        <v>5560</v>
      </c>
      <c r="AF2082" s="58"/>
      <c r="AG2082" s="57" t="str" cm="1">
        <f t="array" ref="AG2082">IFERROR(_xlfn.IFS(
AI2082="MPR ISSUE","PDH",
AI2082="BSS Hardware Issue","BSS",
AI2082="Sites strategiques, MLL, Pylone, etc.","ENVTECH",
AI2082="AKTIVCO DEFAUT GE &amp; POWER Cabinet","AKTIVCO",
AI2082="AKTIVCO Coupure ENEO &amp; Baisse de tension","AKTIVCO GRID ONLY",
AI2082="Coupure ENEO &amp; Baisse de tension","IHS GRID ONLY",
AI2082="Defaut GE &amp; POWER Cabinet","IHS",
AI2082="Sharing","Partners",
AI2082="Sites strategiques &amp; DataCenter","SST &amp; DC",
AI2082="Exclu","Exclu",
AI2082="SAT","SAT",
AI2082="SPARE-ISSUE","SPARE-ISSUE",
AI2082="Fiber CAmtel","TRANS_FO_CAMTEL",
AI2082="Fiber AOF","Fiber AOF",
AI2082="Projet OCM (HUAWEI)","TRAVAUX-HUAWEI",
AI2082="Projet OCM (NOKIA)","TRAVAUX-NOKIA",
AI2082="ACCESS-ISSUE","ACCESS-ISSUE",
AI2082="Projet OCM (ZTE, NOKIA, autres projets)","TRAVAUX OCM",
AI2082="No root CAuse","No root cause",
AI2082="ODU HS","PDH",
AI2082="IP &amp; VLAN","PDH",
AI2082="Warehouse HUAWEI","SPARE-ISSUE",
AI2082="SPARE-HS","SPARE-ISSUE",
AI2082="Power Telco","BSS",AI2082="no impacts","no impacts"
),"")</f>
        <v>no impacts</v>
      </c>
      <c r="AH2082" s="57" t="str" cm="1">
        <f t="array" ref="AH2082">IFERROR(_xlfn.IFS(
AI2082="MPR ISSUE","TX ISSUE",
AI2082="BSS Hardware Issue","RAN ISSUE",
AI2082="Sites strategiques, MLL, Pylone, etc.","ENVTECH",
AI2082="AKTIVCO DEFAUT GE &amp; POWER Cabinet","POWER ISSUE",
AI2082="AKTIVCO Coupure ENEO &amp; Baisse de tension","POWER ISSUE",
AI2082="Coupure ENEO &amp; Baisse de tension","POWER ISSUE",
AI2082="Defaut GE &amp; POWER Cabinet","POWER ISSUE",
AI2082="Sharing","POWER ISSUE",
AI2082="Sites strategiques &amp; DataCenter","POWER ISSUE",
AI2082="Exclu","Exclu",
AI2082="SAT","TX ISSUE",
AI2082="SPARE-ISSUE","SPARE-ISSUE",
AI2082="Fiber CAmtel","TX ISSUE",
AI2082="Fiber AOF","TX ISSUE",
AI2082="Projet OCM (HUAWEI)","TRAVAUX-HUAWEI",
AI2082="Projet OCM (NOKIA)","TRAVAUX -NOKIA",
AI2082="ACCESS-ISSUE","ACCESS-ISSUE",
AI2082="Projet OCM (ZTE, NOKIA, autres projets)","TRAVAUX OCM",
AI2082="No root CAuse","No root cause",
AI2082="ODU HS","TX ISSUE",
AI2082="IP &amp; VLAN","TX ISSUE",
AI2082="Warehouse HUAWEI","SPARE-ISSUE",
AI2082="SPARE-HS","SPARE-ISSUE",
AI2082="Power Telco","RAN ISSUE",AI2082="no impacts","no impacts"
),"")</f>
        <v>no impacts</v>
      </c>
      <c r="AI2082" s="85" t="s">
        <v>5998</v>
      </c>
      <c r="AJ2082" s="57" t="str" cm="1">
        <f t="array" ref="AJ2082">IFERROR(_xlfn.IFS(
AI2082="MPR ISSUE","ACTIVE",
AI2082="BSS Hardware Issue","ACTIVE",
AI2082="Sites strategiques, MLL, Pylone, etc.","PASSIVE",
AI2082="AKTIVCO DEFAUT GE &amp; POWER Cabinet","PASSIVE",
AI2082="AKTIVCO Coupure ENEO &amp; Baisse de tension","PASSIVE",
AI2082="Coupure ENEO &amp; Baisse de tension","PASSIVE",
AI2082="Defaut GE &amp; POWER Cabinet","PASSIVE",
AI2082="Sharing","PASSIVE",
AI2082="Sites strategiques &amp; DataCenter","PASSIVE",
AI2082="Exclu","Exclu",
AI2082="SAT","ACTIVE",
AI2082="SPARE-ISSUE","SPARE-ISSUE",
AI2082="Fiber CAmtel","ACTIVE",
AI2082="Fiber AOF","ACTIVE",
AI2082="Projet OCM (HUAWEI)","PLANNED WORKS",
AI2082="Projet OCM (NOKIA)","PLANNED WORKS",
AI2082="ACCESS-ISSUE","ACCESS-ISSUE",
AI2082="Projet OCM (ZTE, NOKIA, autres projets)","PLANNED WORKS",
AI2082="No root CAuse","No root cause",
AI2082="ODU HS","ACTIVE",
AI2082="IP &amp; VLAN","ACTIVE",
AI2082="Warehouse HUAWEI","SPARE-ISSUE",
AI2082="SPARE-HS","SPARE-ISSUE",
AI2082="Power Telco","ACTIVE", AI2082="no impacts","no impacts"
),"")</f>
        <v>no impacts</v>
      </c>
      <c r="AK2082" s="23" t="s">
        <v>5537</v>
      </c>
      <c r="AL2082" s="23" t="str">
        <f t="shared" si="58"/>
        <v>OST_267</v>
      </c>
      <c r="AN2082" s="9" t="s">
        <v>5537</v>
      </c>
      <c r="AO2082" s="23" t="str">
        <f>_xlfn.XLOOKUP(B2082,'INCIDENT-05-03-2026'!E:E,'INCIDENT-05-03-2026'!F:F,"")</f>
        <v/>
      </c>
      <c r="AP2082" s="7" t="s">
        <v>5537</v>
      </c>
      <c r="AQ2082" s="6"/>
      <c r="AR2082" s="7"/>
      <c r="AS2082" s="3" t="str">
        <f>_xlfn.XLOOKUP(B2082,'[3]tt num | region | site id'!$C:$C,'[3]tt num | region | site id'!$Q:$Q,"")</f>
        <v/>
      </c>
      <c r="AT2082" s="24" t="str">
        <f>_xlfn.XLOOKUP(B2082,'[4]Cells Huawei 03052026 12h'!$B:$B,'[4]Cells Huawei 03052026 12h'!$T:$T,"")</f>
        <v/>
      </c>
      <c r="AU2082" s="24" t="str">
        <f>_xlfn.XLOOKUP(B2082,'[5]cells down 02052026 8h50'!$B:$B,'[5]cells down 02052026 8h50'!$R:$R,"")</f>
        <v/>
      </c>
      <c r="AV2082" s="24" t="str">
        <f>_xlfn.XLOOKUP(B2082,'[5]cells down 02052026 13h50'!$B:$B,'[5]cells down 02052026 13h50'!$R:$R,"")</f>
        <v/>
      </c>
      <c r="AW2082" s="24" t="str">
        <f>_xlfn.XLOOKUP(B2082,'[5]cells down 02052026 13h50'!$B:$B,'[5]cells down 02052026 13h50'!$R:$R,"")</f>
        <v/>
      </c>
      <c r="AX2082" s="24" t="str">
        <f>_xlfn.XLOOKUP(B2082,'[6]cell downs 03052026 8h40 '!$B:$B,'[6]cell downs 03052026 8h40 '!$R:$R,"")</f>
        <v/>
      </c>
      <c r="AY2082" s="24" t="str">
        <f>_xlfn.XLOOKUP(B2082,'[7]ALL SITES DOWN'!$D:$D,'[7]ALL SITES DOWN'!$J:$J,"")</f>
        <v/>
      </c>
      <c r="AZ2082" s="24" t="str">
        <f>_xlfn.XLOOKUP(B2082,'[8]ALL SITES DOWN'!$D:$D,'[8]ALL SITES DOWN'!$J:$J,"")</f>
        <v/>
      </c>
      <c r="BA2082" s="9" t="str">
        <f>_xlfn.XLOOKUP(B2082,[9]sheet1!$AC:$AC,[9]sheet1!$AF:$AF,"")</f>
        <v/>
      </c>
      <c r="BB2082" s="14" t="s">
        <v>5537</v>
      </c>
      <c r="BC2082" s="14" t="s">
        <v>5537</v>
      </c>
      <c r="BD2082" s="14" t="str">
        <f>_xlfn.XLOOKUP(B2082,'[10]cell downs 18042026 17h'!$B:$B,'[10]cell downs 18042026 17h'!$B:$B,"")</f>
        <v/>
      </c>
      <c r="BE2082" s="14" t="str">
        <f>_xlfn.XLOOKUP(B2082,'[11]Cells Huawei 19042026 15h'!$B:$B,'[11]Cells Huawei 19042026 15h'!$B:$B,"")</f>
        <v/>
      </c>
      <c r="BF2082" s="9" t="str">
        <f>_xlfn.XLOOKUP(B2082,'[12]cells down 19042026 9H40'!$B:$B,'[12]cells down 19042026 9H40'!$B:$B,"")</f>
        <v/>
      </c>
      <c r="BG2082" s="9" t="s">
        <v>2178</v>
      </c>
      <c r="BH2082" s="9" t="s">
        <v>12</v>
      </c>
    </row>
    <row r="2083" spans="1:60" s="9" customFormat="1" x14ac:dyDescent="0.3">
      <c r="A2083" s="1" t="s">
        <v>2187</v>
      </c>
      <c r="B2083" s="8" t="s">
        <v>2188</v>
      </c>
      <c r="C2083" s="3" t="str">
        <f>_xlfn.XLOOKUP(B2083,'[1]daily break down'!$D:$D,'[1]daily break down'!$E:$E,"")</f>
        <v>OUEST</v>
      </c>
      <c r="D2083" s="1" t="s">
        <v>11</v>
      </c>
      <c r="E2083" s="1" t="s">
        <v>12</v>
      </c>
      <c r="F2083" s="3" t="s">
        <v>102</v>
      </c>
      <c r="G2083" s="1" t="s">
        <v>103</v>
      </c>
      <c r="H2083" s="40" t="str">
        <f>_xlfn.XLOOKUP(B2083,[2]CALCULATION!$B:$B,[2]CALCULATION!$H:$H,"")</f>
        <v>Huawei</v>
      </c>
      <c r="I2083" s="34">
        <v>0</v>
      </c>
      <c r="J2083" s="34">
        <v>0</v>
      </c>
      <c r="K2083" s="34">
        <v>0</v>
      </c>
      <c r="L2083" s="34">
        <v>0</v>
      </c>
      <c r="M2083" s="34">
        <v>0</v>
      </c>
      <c r="N2083" s="34">
        <v>0</v>
      </c>
      <c r="O2083" s="34">
        <v>0</v>
      </c>
      <c r="P2083" s="34">
        <v>0</v>
      </c>
      <c r="Q2083" s="34">
        <v>0</v>
      </c>
      <c r="R2083" s="34">
        <v>0</v>
      </c>
      <c r="S2083" s="35">
        <v>0</v>
      </c>
      <c r="T2083" s="35">
        <v>0</v>
      </c>
      <c r="U2083" s="35">
        <v>0</v>
      </c>
      <c r="V2083" s="35">
        <v>0</v>
      </c>
      <c r="W2083" s="35">
        <v>0</v>
      </c>
      <c r="X2083" s="35">
        <v>0</v>
      </c>
      <c r="Y2083" s="35">
        <v>0</v>
      </c>
      <c r="Z2083" s="35">
        <v>0</v>
      </c>
      <c r="AA2083" s="35">
        <v>0</v>
      </c>
      <c r="AB2083" s="35">
        <v>0</v>
      </c>
      <c r="AC2083" s="35">
        <v>0</v>
      </c>
      <c r="AD2083" s="35">
        <v>0</v>
      </c>
      <c r="AE2083" s="58" t="s">
        <v>5560</v>
      </c>
      <c r="AF2083" s="58"/>
      <c r="AG2083" s="57" t="str" cm="1">
        <f t="array" ref="AG2083">IFERROR(_xlfn.IFS(
AI2083="MPR ISSUE","PDH",
AI2083="BSS Hardware Issue","BSS",
AI2083="Sites strategiques, MLL, Pylone, etc.","ENVTECH",
AI2083="AKTIVCO DEFAUT GE &amp; POWER Cabinet","AKTIVCO",
AI2083="AKTIVCO Coupure ENEO &amp; Baisse de tension","AKTIVCO GRID ONLY",
AI2083="Coupure ENEO &amp; Baisse de tension","IHS GRID ONLY",
AI2083="Defaut GE &amp; POWER Cabinet","IHS",
AI2083="Sharing","Partners",
AI2083="Sites strategiques &amp; DataCenter","SST &amp; DC",
AI2083="Exclu","Exclu",
AI2083="SAT","SAT",
AI2083="SPARE-ISSUE","SPARE-ISSUE",
AI2083="Fiber CAmtel","TRANS_FO_CAMTEL",
AI2083="Fiber AOF","Fiber AOF",
AI2083="Projet OCM (HUAWEI)","TRAVAUX-HUAWEI",
AI2083="Projet OCM (NOKIA)","TRAVAUX-NOKIA",
AI2083="ACCESS-ISSUE","ACCESS-ISSUE",
AI2083="Projet OCM (ZTE, NOKIA, autres projets)","TRAVAUX OCM",
AI2083="No root CAuse","No root cause",
AI2083="ODU HS","PDH",
AI2083="IP &amp; VLAN","PDH",
AI2083="Warehouse HUAWEI","SPARE-ISSUE",
AI2083="SPARE-HS","SPARE-ISSUE",
AI2083="Power Telco","BSS",AI2083="no impacts","no impacts"
),"")</f>
        <v>no impacts</v>
      </c>
      <c r="AH2083" s="57" t="str" cm="1">
        <f t="array" ref="AH2083">IFERROR(_xlfn.IFS(
AI2083="MPR ISSUE","TX ISSUE",
AI2083="BSS Hardware Issue","RAN ISSUE",
AI2083="Sites strategiques, MLL, Pylone, etc.","ENVTECH",
AI2083="AKTIVCO DEFAUT GE &amp; POWER Cabinet","POWER ISSUE",
AI2083="AKTIVCO Coupure ENEO &amp; Baisse de tension","POWER ISSUE",
AI2083="Coupure ENEO &amp; Baisse de tension","POWER ISSUE",
AI2083="Defaut GE &amp; POWER Cabinet","POWER ISSUE",
AI2083="Sharing","POWER ISSUE",
AI2083="Sites strategiques &amp; DataCenter","POWER ISSUE",
AI2083="Exclu","Exclu",
AI2083="SAT","TX ISSUE",
AI2083="SPARE-ISSUE","SPARE-ISSUE",
AI2083="Fiber CAmtel","TX ISSUE",
AI2083="Fiber AOF","TX ISSUE",
AI2083="Projet OCM (HUAWEI)","TRAVAUX-HUAWEI",
AI2083="Projet OCM (NOKIA)","TRAVAUX -NOKIA",
AI2083="ACCESS-ISSUE","ACCESS-ISSUE",
AI2083="Projet OCM (ZTE, NOKIA, autres projets)","TRAVAUX OCM",
AI2083="No root CAuse","No root cause",
AI2083="ODU HS","TX ISSUE",
AI2083="IP &amp; VLAN","TX ISSUE",
AI2083="Warehouse HUAWEI","SPARE-ISSUE",
AI2083="SPARE-HS","SPARE-ISSUE",
AI2083="Power Telco","RAN ISSUE",AI2083="no impacts","no impacts"
),"")</f>
        <v>no impacts</v>
      </c>
      <c r="AI2083" s="85" t="s">
        <v>5998</v>
      </c>
      <c r="AJ2083" s="57" t="str" cm="1">
        <f t="array" ref="AJ2083">IFERROR(_xlfn.IFS(
AI2083="MPR ISSUE","ACTIVE",
AI2083="BSS Hardware Issue","ACTIVE",
AI2083="Sites strategiques, MLL, Pylone, etc.","PASSIVE",
AI2083="AKTIVCO DEFAUT GE &amp; POWER Cabinet","PASSIVE",
AI2083="AKTIVCO Coupure ENEO &amp; Baisse de tension","PASSIVE",
AI2083="Coupure ENEO &amp; Baisse de tension","PASSIVE",
AI2083="Defaut GE &amp; POWER Cabinet","PASSIVE",
AI2083="Sharing","PASSIVE",
AI2083="Sites strategiques &amp; DataCenter","PASSIVE",
AI2083="Exclu","Exclu",
AI2083="SAT","ACTIVE",
AI2083="SPARE-ISSUE","SPARE-ISSUE",
AI2083="Fiber CAmtel","ACTIVE",
AI2083="Fiber AOF","ACTIVE",
AI2083="Projet OCM (HUAWEI)","PLANNED WORKS",
AI2083="Projet OCM (NOKIA)","PLANNED WORKS",
AI2083="ACCESS-ISSUE","ACCESS-ISSUE",
AI2083="Projet OCM (ZTE, NOKIA, autres projets)","PLANNED WORKS",
AI2083="No root CAuse","No root cause",
AI2083="ODU HS","ACTIVE",
AI2083="IP &amp; VLAN","ACTIVE",
AI2083="Warehouse HUAWEI","SPARE-ISSUE",
AI2083="SPARE-HS","SPARE-ISSUE",
AI2083="Power Telco","ACTIVE", AI2083="no impacts","no impacts"
),"")</f>
        <v>no impacts</v>
      </c>
      <c r="AK2083" s="23" t="s">
        <v>5537</v>
      </c>
      <c r="AL2083" s="23" t="str">
        <f t="shared" si="58"/>
        <v>OST_106</v>
      </c>
      <c r="AN2083" s="9" t="s">
        <v>5537</v>
      </c>
      <c r="AO2083" s="23" t="str">
        <f>_xlfn.XLOOKUP(B2083,'INCIDENT-05-03-2026'!E:E,'INCIDENT-05-03-2026'!F:F,"")</f>
        <v/>
      </c>
      <c r="AP2083" s="7" t="s">
        <v>5537</v>
      </c>
      <c r="AQ2083" s="6"/>
      <c r="AR2083" s="7"/>
      <c r="AS2083" s="3" t="str">
        <f>_xlfn.XLOOKUP(B2083,'[3]tt num | region | site id'!$C:$C,'[3]tt num | region | site id'!$Q:$Q,"")</f>
        <v/>
      </c>
      <c r="AT2083" s="24" t="str">
        <f>_xlfn.XLOOKUP(B2083,'[4]Cells Huawei 03052026 12h'!$B:$B,'[4]Cells Huawei 03052026 12h'!$T:$T,"")</f>
        <v/>
      </c>
      <c r="AU2083" s="24" t="str">
        <f>_xlfn.XLOOKUP(B2083,'[5]cells down 02052026 8h50'!$B:$B,'[5]cells down 02052026 8h50'!$R:$R,"")</f>
        <v/>
      </c>
      <c r="AV2083" s="24" t="str">
        <f>_xlfn.XLOOKUP(B2083,'[5]cells down 02052026 13h50'!$B:$B,'[5]cells down 02052026 13h50'!$R:$R,"")</f>
        <v/>
      </c>
      <c r="AW2083" s="24" t="str">
        <f>_xlfn.XLOOKUP(B2083,'[5]cells down 02052026 13h50'!$B:$B,'[5]cells down 02052026 13h50'!$R:$R,"")</f>
        <v/>
      </c>
      <c r="AX2083" s="24" t="str">
        <f>_xlfn.XLOOKUP(B2083,'[6]cell downs 03052026 8h40 '!$B:$B,'[6]cell downs 03052026 8h40 '!$R:$R,"")</f>
        <v/>
      </c>
      <c r="AY2083" s="24" t="str">
        <f>_xlfn.XLOOKUP(B2083,'[7]ALL SITES DOWN'!$D:$D,'[7]ALL SITES DOWN'!$J:$J,"")</f>
        <v/>
      </c>
      <c r="AZ2083" s="24" t="str">
        <f>_xlfn.XLOOKUP(B2083,'[8]ALL SITES DOWN'!$D:$D,'[8]ALL SITES DOWN'!$J:$J,"")</f>
        <v/>
      </c>
      <c r="BA2083" s="9" t="str">
        <f>_xlfn.XLOOKUP(B2083,[9]sheet1!$AC:$AC,[9]sheet1!$AF:$AF,"")</f>
        <v/>
      </c>
      <c r="BB2083" s="14" t="s">
        <v>5537</v>
      </c>
      <c r="BC2083" s="14" t="s">
        <v>5537</v>
      </c>
      <c r="BD2083" s="14" t="str">
        <f>_xlfn.XLOOKUP(B2083,'[10]cell downs 18042026 17h'!$B:$B,'[10]cell downs 18042026 17h'!$B:$B,"")</f>
        <v/>
      </c>
      <c r="BE2083" s="14" t="str">
        <f>_xlfn.XLOOKUP(B2083,'[11]Cells Huawei 19042026 15h'!$B:$B,'[11]Cells Huawei 19042026 15h'!$B:$B,"")</f>
        <v/>
      </c>
      <c r="BF2083" s="9" t="str">
        <f>_xlfn.XLOOKUP(B2083,'[12]cells down 19042026 9H40'!$B:$B,'[12]cells down 19042026 9H40'!$B:$B,"")</f>
        <v/>
      </c>
      <c r="BG2083" s="9" t="s">
        <v>2188</v>
      </c>
      <c r="BH2083" s="9" t="s">
        <v>12</v>
      </c>
    </row>
    <row r="2084" spans="1:60" s="9" customFormat="1" x14ac:dyDescent="0.3">
      <c r="A2084" s="1" t="s">
        <v>2189</v>
      </c>
      <c r="B2084" s="8" t="s">
        <v>2190</v>
      </c>
      <c r="C2084" s="3" t="str">
        <f>_xlfn.XLOOKUP(B2084,'[1]daily break down'!$D:$D,'[1]daily break down'!$E:$E,"")</f>
        <v>OUEST</v>
      </c>
      <c r="D2084" s="1" t="s">
        <v>11</v>
      </c>
      <c r="E2084" s="1" t="s">
        <v>12</v>
      </c>
      <c r="F2084" s="3" t="s">
        <v>102</v>
      </c>
      <c r="G2084" s="1" t="s">
        <v>103</v>
      </c>
      <c r="H2084" s="40" t="str">
        <f>_xlfn.XLOOKUP(B2084,[2]CALCULATION!$B:$B,[2]CALCULATION!$H:$H,"")</f>
        <v>Huawei</v>
      </c>
      <c r="I2084" s="34">
        <v>0</v>
      </c>
      <c r="J2084" s="34">
        <v>0</v>
      </c>
      <c r="K2084" s="34">
        <v>0</v>
      </c>
      <c r="L2084" s="34">
        <v>0</v>
      </c>
      <c r="M2084" s="34">
        <v>0</v>
      </c>
      <c r="N2084" s="34">
        <v>0</v>
      </c>
      <c r="O2084" s="34">
        <v>0</v>
      </c>
      <c r="P2084" s="34">
        <v>0</v>
      </c>
      <c r="Q2084" s="34">
        <v>0</v>
      </c>
      <c r="R2084" s="34">
        <v>0</v>
      </c>
      <c r="S2084" s="35">
        <v>0</v>
      </c>
      <c r="T2084" s="35">
        <v>0</v>
      </c>
      <c r="U2084" s="35">
        <v>0</v>
      </c>
      <c r="V2084" s="35">
        <v>0</v>
      </c>
      <c r="W2084" s="35">
        <v>0</v>
      </c>
      <c r="X2084" s="35">
        <v>0</v>
      </c>
      <c r="Y2084" s="35">
        <v>0</v>
      </c>
      <c r="Z2084" s="35">
        <v>0</v>
      </c>
      <c r="AA2084" s="35">
        <v>0</v>
      </c>
      <c r="AB2084" s="35">
        <v>0</v>
      </c>
      <c r="AC2084" s="35">
        <v>0</v>
      </c>
      <c r="AD2084" s="35">
        <v>0</v>
      </c>
      <c r="AE2084" s="58" t="s">
        <v>5560</v>
      </c>
      <c r="AF2084" s="58"/>
      <c r="AG2084" s="57" t="str" cm="1">
        <f t="array" ref="AG2084">IFERROR(_xlfn.IFS(
AI2084="MPR ISSUE","PDH",
AI2084="BSS Hardware Issue","BSS",
AI2084="Sites strategiques, MLL, Pylone, etc.","ENVTECH",
AI2084="AKTIVCO DEFAUT GE &amp; POWER Cabinet","AKTIVCO",
AI2084="AKTIVCO Coupure ENEO &amp; Baisse de tension","AKTIVCO GRID ONLY",
AI2084="Coupure ENEO &amp; Baisse de tension","IHS GRID ONLY",
AI2084="Defaut GE &amp; POWER Cabinet","IHS",
AI2084="Sharing","Partners",
AI2084="Sites strategiques &amp; DataCenter","SST &amp; DC",
AI2084="Exclu","Exclu",
AI2084="SAT","SAT",
AI2084="SPARE-ISSUE","SPARE-ISSUE",
AI2084="Fiber CAmtel","TRANS_FO_CAMTEL",
AI2084="Fiber AOF","Fiber AOF",
AI2084="Projet OCM (HUAWEI)","TRAVAUX-HUAWEI",
AI2084="Projet OCM (NOKIA)","TRAVAUX-NOKIA",
AI2084="ACCESS-ISSUE","ACCESS-ISSUE",
AI2084="Projet OCM (ZTE, NOKIA, autres projets)","TRAVAUX OCM",
AI2084="No root CAuse","No root cause",
AI2084="ODU HS","PDH",
AI2084="IP &amp; VLAN","PDH",
AI2084="Warehouse HUAWEI","SPARE-ISSUE",
AI2084="SPARE-HS","SPARE-ISSUE",
AI2084="Power Telco","BSS",AI2084="no impacts","no impacts"
),"")</f>
        <v>no impacts</v>
      </c>
      <c r="AH2084" s="57" t="str" cm="1">
        <f t="array" ref="AH2084">IFERROR(_xlfn.IFS(
AI2084="MPR ISSUE","TX ISSUE",
AI2084="BSS Hardware Issue","RAN ISSUE",
AI2084="Sites strategiques, MLL, Pylone, etc.","ENVTECH",
AI2084="AKTIVCO DEFAUT GE &amp; POWER Cabinet","POWER ISSUE",
AI2084="AKTIVCO Coupure ENEO &amp; Baisse de tension","POWER ISSUE",
AI2084="Coupure ENEO &amp; Baisse de tension","POWER ISSUE",
AI2084="Defaut GE &amp; POWER Cabinet","POWER ISSUE",
AI2084="Sharing","POWER ISSUE",
AI2084="Sites strategiques &amp; DataCenter","POWER ISSUE",
AI2084="Exclu","Exclu",
AI2084="SAT","TX ISSUE",
AI2084="SPARE-ISSUE","SPARE-ISSUE",
AI2084="Fiber CAmtel","TX ISSUE",
AI2084="Fiber AOF","TX ISSUE",
AI2084="Projet OCM (HUAWEI)","TRAVAUX-HUAWEI",
AI2084="Projet OCM (NOKIA)","TRAVAUX -NOKIA",
AI2084="ACCESS-ISSUE","ACCESS-ISSUE",
AI2084="Projet OCM (ZTE, NOKIA, autres projets)","TRAVAUX OCM",
AI2084="No root CAuse","No root cause",
AI2084="ODU HS","TX ISSUE",
AI2084="IP &amp; VLAN","TX ISSUE",
AI2084="Warehouse HUAWEI","SPARE-ISSUE",
AI2084="SPARE-HS","SPARE-ISSUE",
AI2084="Power Telco","RAN ISSUE",AI2084="no impacts","no impacts"
),"")</f>
        <v>no impacts</v>
      </c>
      <c r="AI2084" s="85" t="s">
        <v>5998</v>
      </c>
      <c r="AJ2084" s="57" t="str" cm="1">
        <f t="array" ref="AJ2084">IFERROR(_xlfn.IFS(
AI2084="MPR ISSUE","ACTIVE",
AI2084="BSS Hardware Issue","ACTIVE",
AI2084="Sites strategiques, MLL, Pylone, etc.","PASSIVE",
AI2084="AKTIVCO DEFAUT GE &amp; POWER Cabinet","PASSIVE",
AI2084="AKTIVCO Coupure ENEO &amp; Baisse de tension","PASSIVE",
AI2084="Coupure ENEO &amp; Baisse de tension","PASSIVE",
AI2084="Defaut GE &amp; POWER Cabinet","PASSIVE",
AI2084="Sharing","PASSIVE",
AI2084="Sites strategiques &amp; DataCenter","PASSIVE",
AI2084="Exclu","Exclu",
AI2084="SAT","ACTIVE",
AI2084="SPARE-ISSUE","SPARE-ISSUE",
AI2084="Fiber CAmtel","ACTIVE",
AI2084="Fiber AOF","ACTIVE",
AI2084="Projet OCM (HUAWEI)","PLANNED WORKS",
AI2084="Projet OCM (NOKIA)","PLANNED WORKS",
AI2084="ACCESS-ISSUE","ACCESS-ISSUE",
AI2084="Projet OCM (ZTE, NOKIA, autres projets)","PLANNED WORKS",
AI2084="No root CAuse","No root cause",
AI2084="ODU HS","ACTIVE",
AI2084="IP &amp; VLAN","ACTIVE",
AI2084="Warehouse HUAWEI","SPARE-ISSUE",
AI2084="SPARE-HS","SPARE-ISSUE",
AI2084="Power Telco","ACTIVE", AI2084="no impacts","no impacts"
),"")</f>
        <v>no impacts</v>
      </c>
      <c r="AK2084" s="23" t="s">
        <v>5537</v>
      </c>
      <c r="AL2084" s="23" t="str">
        <f t="shared" si="58"/>
        <v>OST_074</v>
      </c>
      <c r="AN2084" s="9" t="s">
        <v>5537</v>
      </c>
      <c r="AO2084" s="23" t="str">
        <f>_xlfn.XLOOKUP(B2084,'INCIDENT-05-03-2026'!E:E,'INCIDENT-05-03-2026'!F:F,"")</f>
        <v/>
      </c>
      <c r="AP2084" s="7" t="s">
        <v>5537</v>
      </c>
      <c r="AQ2084" s="6"/>
      <c r="AR2084" s="7"/>
      <c r="AS2084" s="3" t="str">
        <f>_xlfn.XLOOKUP(B2084,'[3]tt num | region | site id'!$C:$C,'[3]tt num | region | site id'!$Q:$Q,"")</f>
        <v/>
      </c>
      <c r="AT2084" s="24" t="str">
        <f>_xlfn.XLOOKUP(B2084,'[4]Cells Huawei 03052026 12h'!$B:$B,'[4]Cells Huawei 03052026 12h'!$T:$T,"")</f>
        <v/>
      </c>
      <c r="AU2084" s="24" t="str">
        <f>_xlfn.XLOOKUP(B2084,'[5]cells down 02052026 8h50'!$B:$B,'[5]cells down 02052026 8h50'!$R:$R,"")</f>
        <v/>
      </c>
      <c r="AV2084" s="24" t="str">
        <f>_xlfn.XLOOKUP(B2084,'[5]cells down 02052026 13h50'!$B:$B,'[5]cells down 02052026 13h50'!$R:$R,"")</f>
        <v/>
      </c>
      <c r="AW2084" s="24" t="str">
        <f>_xlfn.XLOOKUP(B2084,'[5]cells down 02052026 13h50'!$B:$B,'[5]cells down 02052026 13h50'!$R:$R,"")</f>
        <v/>
      </c>
      <c r="AX2084" s="24" t="str">
        <f>_xlfn.XLOOKUP(B2084,'[6]cell downs 03052026 8h40 '!$B:$B,'[6]cell downs 03052026 8h40 '!$R:$R,"")</f>
        <v/>
      </c>
      <c r="AY2084" s="24" t="str">
        <f>_xlfn.XLOOKUP(B2084,'[7]ALL SITES DOWN'!$D:$D,'[7]ALL SITES DOWN'!$J:$J,"")</f>
        <v/>
      </c>
      <c r="AZ2084" s="24" t="str">
        <f>_xlfn.XLOOKUP(B2084,'[8]ALL SITES DOWN'!$D:$D,'[8]ALL SITES DOWN'!$J:$J,"")</f>
        <v/>
      </c>
      <c r="BA2084" s="9" t="str">
        <f>_xlfn.XLOOKUP(B2084,[9]sheet1!$AC:$AC,[9]sheet1!$AF:$AF,"")</f>
        <v/>
      </c>
      <c r="BB2084" s="14" t="s">
        <v>5537</v>
      </c>
      <c r="BC2084" s="14" t="s">
        <v>5537</v>
      </c>
      <c r="BD2084" s="14" t="str">
        <f>_xlfn.XLOOKUP(B2084,'[10]cell downs 18042026 17h'!$B:$B,'[10]cell downs 18042026 17h'!$B:$B,"")</f>
        <v/>
      </c>
      <c r="BE2084" s="14" t="str">
        <f>_xlfn.XLOOKUP(B2084,'[11]Cells Huawei 19042026 15h'!$B:$B,'[11]Cells Huawei 19042026 15h'!$B:$B,"")</f>
        <v/>
      </c>
      <c r="BF2084" s="9" t="str">
        <f>_xlfn.XLOOKUP(B2084,'[12]cells down 19042026 9H40'!$B:$B,'[12]cells down 19042026 9H40'!$B:$B,"")</f>
        <v/>
      </c>
      <c r="BG2084" s="9" t="s">
        <v>2190</v>
      </c>
      <c r="BH2084" s="9" t="s">
        <v>5537</v>
      </c>
    </row>
    <row r="2085" spans="1:60" s="9" customFormat="1" x14ac:dyDescent="0.3">
      <c r="A2085" s="1" t="s">
        <v>103</v>
      </c>
      <c r="B2085" s="8" t="s">
        <v>2020</v>
      </c>
      <c r="C2085" s="3" t="str">
        <f>_xlfn.XLOOKUP(B2085,'[1]daily break down'!$D:$D,'[1]daily break down'!$E:$E,"")</f>
        <v>OUEST</v>
      </c>
      <c r="D2085" s="1" t="s">
        <v>21</v>
      </c>
      <c r="E2085" s="1" t="s">
        <v>188</v>
      </c>
      <c r="F2085" s="3" t="s">
        <v>102</v>
      </c>
      <c r="G2085" s="1" t="s">
        <v>103</v>
      </c>
      <c r="H2085" s="40" t="str">
        <f>_xlfn.XLOOKUP(B2085,[2]CALCULATION!$B:$B,[2]CALCULATION!$H:$H,"")</f>
        <v>Huawei</v>
      </c>
      <c r="I2085" s="34">
        <v>0</v>
      </c>
      <c r="J2085" s="34">
        <v>0</v>
      </c>
      <c r="K2085" s="34">
        <v>0</v>
      </c>
      <c r="L2085" s="34">
        <v>0</v>
      </c>
      <c r="M2085" s="34">
        <v>0</v>
      </c>
      <c r="N2085" s="34">
        <v>0</v>
      </c>
      <c r="O2085" s="34">
        <v>0</v>
      </c>
      <c r="P2085" s="34">
        <v>0</v>
      </c>
      <c r="Q2085" s="34">
        <v>0</v>
      </c>
      <c r="R2085" s="34">
        <v>0</v>
      </c>
      <c r="S2085" s="35">
        <v>0</v>
      </c>
      <c r="T2085" s="35">
        <v>0</v>
      </c>
      <c r="U2085" s="35">
        <v>0</v>
      </c>
      <c r="V2085" s="35">
        <v>0</v>
      </c>
      <c r="W2085" s="35">
        <v>0</v>
      </c>
      <c r="X2085" s="35">
        <v>0</v>
      </c>
      <c r="Y2085" s="35">
        <v>0</v>
      </c>
      <c r="Z2085" s="35">
        <v>0</v>
      </c>
      <c r="AA2085" s="35">
        <v>0</v>
      </c>
      <c r="AB2085" s="35">
        <v>0</v>
      </c>
      <c r="AC2085" s="35">
        <v>0</v>
      </c>
      <c r="AD2085" s="35">
        <v>0</v>
      </c>
      <c r="AE2085" s="58" t="s">
        <v>5560</v>
      </c>
      <c r="AF2085" s="58"/>
      <c r="AG2085" s="57" t="str" cm="1">
        <f t="array" ref="AG2085">IFERROR(_xlfn.IFS(
AI2085="MPR ISSUE","PDH",
AI2085="BSS Hardware Issue","BSS",
AI2085="Sites strategiques, MLL, Pylone, etc.","ENVTECH",
AI2085="AKTIVCO DEFAUT GE &amp; POWER Cabinet","AKTIVCO",
AI2085="AKTIVCO Coupure ENEO &amp; Baisse de tension","AKTIVCO GRID ONLY",
AI2085="Coupure ENEO &amp; Baisse de tension","IHS GRID ONLY",
AI2085="Defaut GE &amp; POWER Cabinet","IHS",
AI2085="Sharing","Partners",
AI2085="Sites strategiques &amp; DataCenter","SST &amp; DC",
AI2085="Exclu","Exclu",
AI2085="SAT","SAT",
AI2085="SPARE-ISSUE","SPARE-ISSUE",
AI2085="Fiber CAmtel","TRANS_FO_CAMTEL",
AI2085="Fiber AOF","Fiber AOF",
AI2085="Projet OCM (HUAWEI)","TRAVAUX-HUAWEI",
AI2085="Projet OCM (NOKIA)","TRAVAUX-NOKIA",
AI2085="ACCESS-ISSUE","ACCESS-ISSUE",
AI2085="Projet OCM (ZTE, NOKIA, autres projets)","TRAVAUX OCM",
AI2085="No root CAuse","No root cause",
AI2085="ODU HS","PDH",
AI2085="IP &amp; VLAN","PDH",
AI2085="Warehouse HUAWEI","SPARE-ISSUE",
AI2085="SPARE-HS","SPARE-ISSUE",
AI2085="Power Telco","BSS",AI2085="no impacts","no impacts"
),"")</f>
        <v>no impacts</v>
      </c>
      <c r="AH2085" s="57" t="str" cm="1">
        <f t="array" ref="AH2085">IFERROR(_xlfn.IFS(
AI2085="MPR ISSUE","TX ISSUE",
AI2085="BSS Hardware Issue","RAN ISSUE",
AI2085="Sites strategiques, MLL, Pylone, etc.","ENVTECH",
AI2085="AKTIVCO DEFAUT GE &amp; POWER Cabinet","POWER ISSUE",
AI2085="AKTIVCO Coupure ENEO &amp; Baisse de tension","POWER ISSUE",
AI2085="Coupure ENEO &amp; Baisse de tension","POWER ISSUE",
AI2085="Defaut GE &amp; POWER Cabinet","POWER ISSUE",
AI2085="Sharing","POWER ISSUE",
AI2085="Sites strategiques &amp; DataCenter","POWER ISSUE",
AI2085="Exclu","Exclu",
AI2085="SAT","TX ISSUE",
AI2085="SPARE-ISSUE","SPARE-ISSUE",
AI2085="Fiber CAmtel","TX ISSUE",
AI2085="Fiber AOF","TX ISSUE",
AI2085="Projet OCM (HUAWEI)","TRAVAUX-HUAWEI",
AI2085="Projet OCM (NOKIA)","TRAVAUX -NOKIA",
AI2085="ACCESS-ISSUE","ACCESS-ISSUE",
AI2085="Projet OCM (ZTE, NOKIA, autres projets)","TRAVAUX OCM",
AI2085="No root CAuse","No root cause",
AI2085="ODU HS","TX ISSUE",
AI2085="IP &amp; VLAN","TX ISSUE",
AI2085="Warehouse HUAWEI","SPARE-ISSUE",
AI2085="SPARE-HS","SPARE-ISSUE",
AI2085="Power Telco","RAN ISSUE",AI2085="no impacts","no impacts"
),"")</f>
        <v>no impacts</v>
      </c>
      <c r="AI2085" s="85" t="s">
        <v>5998</v>
      </c>
      <c r="AJ2085" s="57" t="str" cm="1">
        <f t="array" ref="AJ2085">IFERROR(_xlfn.IFS(
AI2085="MPR ISSUE","ACTIVE",
AI2085="BSS Hardware Issue","ACTIVE",
AI2085="Sites strategiques, MLL, Pylone, etc.","PASSIVE",
AI2085="AKTIVCO DEFAUT GE &amp; POWER Cabinet","PASSIVE",
AI2085="AKTIVCO Coupure ENEO &amp; Baisse de tension","PASSIVE",
AI2085="Coupure ENEO &amp; Baisse de tension","PASSIVE",
AI2085="Defaut GE &amp; POWER Cabinet","PASSIVE",
AI2085="Sharing","PASSIVE",
AI2085="Sites strategiques &amp; DataCenter","PASSIVE",
AI2085="Exclu","Exclu",
AI2085="SAT","ACTIVE",
AI2085="SPARE-ISSUE","SPARE-ISSUE",
AI2085="Fiber CAmtel","ACTIVE",
AI2085="Fiber AOF","ACTIVE",
AI2085="Projet OCM (HUAWEI)","PLANNED WORKS",
AI2085="Projet OCM (NOKIA)","PLANNED WORKS",
AI2085="ACCESS-ISSUE","ACCESS-ISSUE",
AI2085="Projet OCM (ZTE, NOKIA, autres projets)","PLANNED WORKS",
AI2085="No root CAuse","No root cause",
AI2085="ODU HS","ACTIVE",
AI2085="IP &amp; VLAN","ACTIVE",
AI2085="Warehouse HUAWEI","SPARE-ISSUE",
AI2085="SPARE-HS","SPARE-ISSUE",
AI2085="Power Telco","ACTIVE", AI2085="no impacts","no impacts"
),"")</f>
        <v>no impacts</v>
      </c>
      <c r="AK2085" s="23" t="s">
        <v>5537</v>
      </c>
      <c r="AL2085" s="23" t="str">
        <f t="shared" si="58"/>
        <v>OST_011</v>
      </c>
      <c r="AN2085" s="9" t="s">
        <v>5537</v>
      </c>
      <c r="AO2085" s="23" t="str">
        <f>_xlfn.XLOOKUP(B2085,'INCIDENT-05-03-2026'!E:E,'INCIDENT-05-03-2026'!F:F,"")</f>
        <v/>
      </c>
      <c r="AP2085" s="7" t="s">
        <v>5537</v>
      </c>
      <c r="AQ2085" s="6"/>
      <c r="AR2085" s="7"/>
      <c r="AS2085" s="3" t="str">
        <f>_xlfn.XLOOKUP(B2085,'[3]tt num | region | site id'!$C:$C,'[3]tt num | region | site id'!$Q:$Q,"")</f>
        <v/>
      </c>
      <c r="AT2085" s="24" t="str">
        <f>_xlfn.XLOOKUP(B2085,'[4]Cells Huawei 03052026 12h'!$B:$B,'[4]Cells Huawei 03052026 12h'!$T:$T,"")</f>
        <v/>
      </c>
      <c r="AU2085" s="24" t="str">
        <f>_xlfn.XLOOKUP(B2085,'[5]cells down 02052026 8h50'!$B:$B,'[5]cells down 02052026 8h50'!$R:$R,"")</f>
        <v/>
      </c>
      <c r="AV2085" s="24" t="str">
        <f>_xlfn.XLOOKUP(B2085,'[5]cells down 02052026 13h50'!$B:$B,'[5]cells down 02052026 13h50'!$R:$R,"")</f>
        <v/>
      </c>
      <c r="AW2085" s="24" t="str">
        <f>_xlfn.XLOOKUP(B2085,'[5]cells down 02052026 13h50'!$B:$B,'[5]cells down 02052026 13h50'!$R:$R,"")</f>
        <v/>
      </c>
      <c r="AX2085" s="24" t="str">
        <f>_xlfn.XLOOKUP(B2085,'[6]cell downs 03052026 8h40 '!$B:$B,'[6]cell downs 03052026 8h40 '!$R:$R,"")</f>
        <v/>
      </c>
      <c r="AY2085" s="24" t="str">
        <f>_xlfn.XLOOKUP(B2085,'[7]ALL SITES DOWN'!$D:$D,'[7]ALL SITES DOWN'!$J:$J,"")</f>
        <v/>
      </c>
      <c r="AZ2085" s="24" t="str">
        <f>_xlfn.XLOOKUP(B2085,'[8]ALL SITES DOWN'!$D:$D,'[8]ALL SITES DOWN'!$J:$J,"")</f>
        <v/>
      </c>
      <c r="BA2085" s="9" t="str">
        <f>_xlfn.XLOOKUP(B2085,[9]sheet1!$AC:$AC,[9]sheet1!$AF:$AF,"")</f>
        <v/>
      </c>
      <c r="BB2085" s="14" t="s">
        <v>5537</v>
      </c>
      <c r="BC2085" s="14" t="s">
        <v>5537</v>
      </c>
      <c r="BD2085" s="14" t="str">
        <f>_xlfn.XLOOKUP(B2085,'[10]cell downs 18042026 17h'!$B:$B,'[10]cell downs 18042026 17h'!$B:$B,"")</f>
        <v/>
      </c>
      <c r="BE2085" s="14" t="str">
        <f>_xlfn.XLOOKUP(B2085,'[11]Cells Huawei 19042026 15h'!$B:$B,'[11]Cells Huawei 19042026 15h'!$B:$B,"")</f>
        <v/>
      </c>
      <c r="BF2085" s="9" t="str">
        <f>_xlfn.XLOOKUP(B2085,'[12]cells down 19042026 9H40'!$B:$B,'[12]cells down 19042026 9H40'!$B:$B,"")</f>
        <v/>
      </c>
      <c r="BG2085" s="9" t="s">
        <v>5537</v>
      </c>
      <c r="BH2085" s="9" t="s">
        <v>5537</v>
      </c>
    </row>
    <row r="2086" spans="1:60" s="9" customFormat="1" x14ac:dyDescent="0.3">
      <c r="A2086" s="1" t="s">
        <v>1365</v>
      </c>
      <c r="B2086" s="8" t="s">
        <v>1838</v>
      </c>
      <c r="C2086" s="3" t="str">
        <f>_xlfn.XLOOKUP(B2086,'[1]daily break down'!$D:$D,'[1]daily break down'!$E:$E,"")</f>
        <v>OUEST</v>
      </c>
      <c r="D2086" s="1" t="s">
        <v>21</v>
      </c>
      <c r="E2086" s="1" t="e">
        <v>#N/A</v>
      </c>
      <c r="F2086" s="3" t="s">
        <v>102</v>
      </c>
      <c r="G2086" s="1" t="s">
        <v>1365</v>
      </c>
      <c r="H2086" s="40" t="str">
        <f>_xlfn.XLOOKUP(B2086,[2]CALCULATION!$B:$B,[2]CALCULATION!$H:$H,"")</f>
        <v>Huawei</v>
      </c>
      <c r="I2086" s="34">
        <v>0</v>
      </c>
      <c r="J2086" s="34">
        <v>0</v>
      </c>
      <c r="K2086" s="34">
        <v>0</v>
      </c>
      <c r="L2086" s="34">
        <v>0</v>
      </c>
      <c r="M2086" s="34">
        <v>0</v>
      </c>
      <c r="N2086" s="34">
        <v>0</v>
      </c>
      <c r="O2086" s="34">
        <v>0</v>
      </c>
      <c r="P2086" s="34">
        <v>0</v>
      </c>
      <c r="Q2086" s="34">
        <v>0</v>
      </c>
      <c r="R2086" s="34">
        <v>0</v>
      </c>
      <c r="S2086" s="35">
        <v>0</v>
      </c>
      <c r="T2086" s="35">
        <v>0</v>
      </c>
      <c r="U2086" s="35">
        <v>0</v>
      </c>
      <c r="V2086" s="35">
        <v>0</v>
      </c>
      <c r="W2086" s="35">
        <v>0</v>
      </c>
      <c r="X2086" s="35">
        <v>0</v>
      </c>
      <c r="Y2086" s="35">
        <v>0</v>
      </c>
      <c r="Z2086" s="35">
        <v>0</v>
      </c>
      <c r="AA2086" s="35">
        <v>0</v>
      </c>
      <c r="AB2086" s="35">
        <v>0</v>
      </c>
      <c r="AC2086" s="35">
        <v>0</v>
      </c>
      <c r="AD2086" s="35">
        <v>0</v>
      </c>
      <c r="AE2086" s="58" t="s">
        <v>5560</v>
      </c>
      <c r="AF2086" s="58"/>
      <c r="AG2086" s="57" t="str" cm="1">
        <f t="array" ref="AG2086">IFERROR(_xlfn.IFS(
AI2086="MPR ISSUE","PDH",
AI2086="BSS Hardware Issue","BSS",
AI2086="Sites strategiques, MLL, Pylone, etc.","ENVTECH",
AI2086="AKTIVCO DEFAUT GE &amp; POWER Cabinet","AKTIVCO",
AI2086="AKTIVCO Coupure ENEO &amp; Baisse de tension","AKTIVCO GRID ONLY",
AI2086="Coupure ENEO &amp; Baisse de tension","IHS GRID ONLY",
AI2086="Defaut GE &amp; POWER Cabinet","IHS",
AI2086="Sharing","Partners",
AI2086="Sites strategiques &amp; DataCenter","SST &amp; DC",
AI2086="Exclu","Exclu",
AI2086="SAT","SAT",
AI2086="SPARE-ISSUE","SPARE-ISSUE",
AI2086="Fiber CAmtel","TRANS_FO_CAMTEL",
AI2086="Fiber AOF","Fiber AOF",
AI2086="Projet OCM (HUAWEI)","TRAVAUX-HUAWEI",
AI2086="Projet OCM (NOKIA)","TRAVAUX-NOKIA",
AI2086="ACCESS-ISSUE","ACCESS-ISSUE",
AI2086="Projet OCM (ZTE, NOKIA, autres projets)","TRAVAUX OCM",
AI2086="No root CAuse","No root cause",
AI2086="ODU HS","PDH",
AI2086="IP &amp; VLAN","PDH",
AI2086="Warehouse HUAWEI","SPARE-ISSUE",
AI2086="SPARE-HS","SPARE-ISSUE",
AI2086="Power Telco","BSS",AI2086="no impacts","no impacts"
),"")</f>
        <v>no impacts</v>
      </c>
      <c r="AH2086" s="57" t="str" cm="1">
        <f t="array" ref="AH2086">IFERROR(_xlfn.IFS(
AI2086="MPR ISSUE","TX ISSUE",
AI2086="BSS Hardware Issue","RAN ISSUE",
AI2086="Sites strategiques, MLL, Pylone, etc.","ENVTECH",
AI2086="AKTIVCO DEFAUT GE &amp; POWER Cabinet","POWER ISSUE",
AI2086="AKTIVCO Coupure ENEO &amp; Baisse de tension","POWER ISSUE",
AI2086="Coupure ENEO &amp; Baisse de tension","POWER ISSUE",
AI2086="Defaut GE &amp; POWER Cabinet","POWER ISSUE",
AI2086="Sharing","POWER ISSUE",
AI2086="Sites strategiques &amp; DataCenter","POWER ISSUE",
AI2086="Exclu","Exclu",
AI2086="SAT","TX ISSUE",
AI2086="SPARE-ISSUE","SPARE-ISSUE",
AI2086="Fiber CAmtel","TX ISSUE",
AI2086="Fiber AOF","TX ISSUE",
AI2086="Projet OCM (HUAWEI)","TRAVAUX-HUAWEI",
AI2086="Projet OCM (NOKIA)","TRAVAUX -NOKIA",
AI2086="ACCESS-ISSUE","ACCESS-ISSUE",
AI2086="Projet OCM (ZTE, NOKIA, autres projets)","TRAVAUX OCM",
AI2086="No root CAuse","No root cause",
AI2086="ODU HS","TX ISSUE",
AI2086="IP &amp; VLAN","TX ISSUE",
AI2086="Warehouse HUAWEI","SPARE-ISSUE",
AI2086="SPARE-HS","SPARE-ISSUE",
AI2086="Power Telco","RAN ISSUE",AI2086="no impacts","no impacts"
),"")</f>
        <v>no impacts</v>
      </c>
      <c r="AI2086" s="85" t="s">
        <v>5998</v>
      </c>
      <c r="AJ2086" s="57" t="str" cm="1">
        <f t="array" ref="AJ2086">IFERROR(_xlfn.IFS(
AI2086="MPR ISSUE","ACTIVE",
AI2086="BSS Hardware Issue","ACTIVE",
AI2086="Sites strategiques, MLL, Pylone, etc.","PASSIVE",
AI2086="AKTIVCO DEFAUT GE &amp; POWER Cabinet","PASSIVE",
AI2086="AKTIVCO Coupure ENEO &amp; Baisse de tension","PASSIVE",
AI2086="Coupure ENEO &amp; Baisse de tension","PASSIVE",
AI2086="Defaut GE &amp; POWER Cabinet","PASSIVE",
AI2086="Sharing","PASSIVE",
AI2086="Sites strategiques &amp; DataCenter","PASSIVE",
AI2086="Exclu","Exclu",
AI2086="SAT","ACTIVE",
AI2086="SPARE-ISSUE","SPARE-ISSUE",
AI2086="Fiber CAmtel","ACTIVE",
AI2086="Fiber AOF","ACTIVE",
AI2086="Projet OCM (HUAWEI)","PLANNED WORKS",
AI2086="Projet OCM (NOKIA)","PLANNED WORKS",
AI2086="ACCESS-ISSUE","ACCESS-ISSUE",
AI2086="Projet OCM (ZTE, NOKIA, autres projets)","PLANNED WORKS",
AI2086="No root CAuse","No root cause",
AI2086="ODU HS","ACTIVE",
AI2086="IP &amp; VLAN","ACTIVE",
AI2086="Warehouse HUAWEI","SPARE-ISSUE",
AI2086="SPARE-HS","SPARE-ISSUE",
AI2086="Power Telco","ACTIVE", AI2086="no impacts","no impacts"
),"")</f>
        <v>no impacts</v>
      </c>
      <c r="AK2086" s="23" t="s">
        <v>5537</v>
      </c>
      <c r="AL2086" s="23" t="str">
        <f t="shared" si="58"/>
        <v>OST_141</v>
      </c>
      <c r="AN2086" s="9" t="s">
        <v>5537</v>
      </c>
      <c r="AO2086" s="23" t="str">
        <f>_xlfn.XLOOKUP(B2086,'INCIDENT-05-03-2026'!E:E,'INCIDENT-05-03-2026'!F:F,"")</f>
        <v/>
      </c>
      <c r="AP2086" s="7" t="s">
        <v>5537</v>
      </c>
      <c r="AQ2086" s="6"/>
      <c r="AR2086" s="7"/>
      <c r="AS2086" s="3" t="str">
        <f>_xlfn.XLOOKUP(B2086,'[3]tt num | region | site id'!$C:$C,'[3]tt num | region | site id'!$Q:$Q,"")</f>
        <v/>
      </c>
      <c r="AT2086" s="24" t="str">
        <f>_xlfn.XLOOKUP(B2086,'[4]Cells Huawei 03052026 12h'!$B:$B,'[4]Cells Huawei 03052026 12h'!$T:$T,"")</f>
        <v/>
      </c>
      <c r="AU2086" s="24" t="str">
        <f>_xlfn.XLOOKUP(B2086,'[5]cells down 02052026 8h50'!$B:$B,'[5]cells down 02052026 8h50'!$R:$R,"")</f>
        <v/>
      </c>
      <c r="AV2086" s="24" t="str">
        <f>_xlfn.XLOOKUP(B2086,'[5]cells down 02052026 13h50'!$B:$B,'[5]cells down 02052026 13h50'!$R:$R,"")</f>
        <v/>
      </c>
      <c r="AW2086" s="24" t="str">
        <f>_xlfn.XLOOKUP(B2086,'[5]cells down 02052026 13h50'!$B:$B,'[5]cells down 02052026 13h50'!$R:$R,"")</f>
        <v/>
      </c>
      <c r="AX2086" s="24" t="str">
        <f>_xlfn.XLOOKUP(B2086,'[6]cell downs 03052026 8h40 '!$B:$B,'[6]cell downs 03052026 8h40 '!$R:$R,"")</f>
        <v/>
      </c>
      <c r="AY2086" s="24" t="str">
        <f>_xlfn.XLOOKUP(B2086,'[7]ALL SITES DOWN'!$D:$D,'[7]ALL SITES DOWN'!$J:$J,"")</f>
        <v/>
      </c>
      <c r="AZ2086" s="24" t="str">
        <f>_xlfn.XLOOKUP(B2086,'[8]ALL SITES DOWN'!$D:$D,'[8]ALL SITES DOWN'!$J:$J,"")</f>
        <v/>
      </c>
      <c r="BA2086" s="9" t="str">
        <f>_xlfn.XLOOKUP(B2086,[9]sheet1!$AC:$AC,[9]sheet1!$AF:$AF,"")</f>
        <v/>
      </c>
      <c r="BB2086" s="14" t="s">
        <v>5537</v>
      </c>
      <c r="BC2086" s="14" t="s">
        <v>5537</v>
      </c>
      <c r="BD2086" s="14" t="str">
        <f>_xlfn.XLOOKUP(B2086,'[10]cell downs 18042026 17h'!$B:$B,'[10]cell downs 18042026 17h'!$B:$B,"")</f>
        <v/>
      </c>
      <c r="BE2086" s="14" t="str">
        <f>_xlfn.XLOOKUP(B2086,'[11]Cells Huawei 19042026 15h'!$B:$B,'[11]Cells Huawei 19042026 15h'!$B:$B,"")</f>
        <v/>
      </c>
      <c r="BF2086" s="9" t="str">
        <f>_xlfn.XLOOKUP(B2086,'[12]cells down 19042026 9H40'!$B:$B,'[12]cells down 19042026 9H40'!$B:$B,"")</f>
        <v/>
      </c>
      <c r="BG2086" s="9" t="s">
        <v>5537</v>
      </c>
      <c r="BH2086" s="9" t="s">
        <v>12</v>
      </c>
    </row>
    <row r="2087" spans="1:60" s="9" customFormat="1" x14ac:dyDescent="0.3">
      <c r="A2087" s="1" t="s">
        <v>2671</v>
      </c>
      <c r="B2087" s="8" t="s">
        <v>2672</v>
      </c>
      <c r="C2087" s="3" t="str">
        <f>_xlfn.XLOOKUP(B2087,'[1]daily break down'!$D:$D,'[1]daily break down'!$E:$E,"")</f>
        <v>NORD-OUEST</v>
      </c>
      <c r="D2087" s="1" t="s">
        <v>11</v>
      </c>
      <c r="E2087" s="1" t="s">
        <v>12</v>
      </c>
      <c r="F2087" s="3" t="s">
        <v>51</v>
      </c>
      <c r="G2087" s="1" t="s">
        <v>52</v>
      </c>
      <c r="H2087" s="40" t="str">
        <f>_xlfn.XLOOKUP(B2087,[2]CALCULATION!$B:$B,[2]CALCULATION!$H:$H,"")</f>
        <v>Huawei</v>
      </c>
      <c r="I2087" s="34">
        <v>8.5668123435863635</v>
      </c>
      <c r="J2087" s="34">
        <v>4.5754109915447465</v>
      </c>
      <c r="K2087" s="34">
        <v>5.8353700992771795</v>
      </c>
      <c r="L2087" s="34">
        <v>24.082617076588104</v>
      </c>
      <c r="M2087" s="34">
        <v>8.5563788227706858</v>
      </c>
      <c r="N2087" s="34">
        <v>1.6507256736665785</v>
      </c>
      <c r="O2087" s="34">
        <v>0</v>
      </c>
      <c r="P2087" s="34">
        <v>1.706906170366375</v>
      </c>
      <c r="Q2087" s="34">
        <v>18.708444267520466</v>
      </c>
      <c r="R2087" s="34">
        <v>9.3085197455719086</v>
      </c>
      <c r="S2087" s="35">
        <v>0.95984824488561293</v>
      </c>
      <c r="T2087" s="35">
        <v>0</v>
      </c>
      <c r="U2087" s="35">
        <v>0.30979531037316688</v>
      </c>
      <c r="V2087" s="35">
        <v>3.9058821515097035E-2</v>
      </c>
      <c r="W2087" s="35">
        <v>0</v>
      </c>
      <c r="X2087" s="35">
        <v>0</v>
      </c>
      <c r="Y2087" s="35">
        <v>0</v>
      </c>
      <c r="Z2087" s="35">
        <v>2.5733699451821042</v>
      </c>
      <c r="AA2087" s="35">
        <v>0</v>
      </c>
      <c r="AB2087" s="35">
        <v>0</v>
      </c>
      <c r="AC2087" s="35">
        <v>0</v>
      </c>
      <c r="AD2087" s="35">
        <v>0</v>
      </c>
      <c r="AE2087" s="58" t="s">
        <v>5603</v>
      </c>
      <c r="AF2087" s="58"/>
      <c r="AG2087" s="57" t="str" cm="1">
        <f t="array" ref="AG2087">IFERROR(_xlfn.IFS(
AI2087="MPR ISSUE","PDH",
AI2087="BSS Hardware Issue","BSS",
AI2087="Sites strategiques, MLL, Pylone, etc.","ENVTECH",
AI2087="AKTIVCO DEFAUT GE &amp; POWER Cabinet","AKTIVCO",
AI2087="AKTIVCO Coupure ENEO &amp; Baisse de tension","AKTIVCO GRID ONLY",
AI2087="Coupure ENEO &amp; Baisse de tension","IHS GRID ONLY",
AI2087="Defaut GE &amp; POWER Cabinet","IHS",
AI2087="Sharing","Partners",
AI2087="Sites strategiques &amp; DataCenter","SST &amp; DC",
AI2087="Exclu","Exclu",
AI2087="SAT","SAT",
AI2087="SPARE-ISSUE","SPARE-ISSUE",
AI2087="Fiber CAmtel","TRANS_FO_CAMTEL",
AI2087="Fiber AOF","Fiber AOF",
AI2087="Projet OCM (HUAWEI)","TRAVAUX-HUAWEI",
AI2087="Projet OCM (NOKIA)","TRAVAUX-NOKIA",
AI2087="ACCESS-ISSUE","ACCESS-ISSUE",
AI2087="Projet OCM (ZTE, NOKIA, autres projets)","TRAVAUX OCM",
AI2087="No root CAuse","No root cause",
AI2087="ODU HS","PDH",
AI2087="IP &amp; VLAN","PDH",
AI2087="Warehouse HUAWEI","SPARE-ISSUE",
AI2087="SPARE-HS","SPARE-ISSUE",
AI2087="Power Telco","BSS",AI2087="no impacts","no impacts"
),"")</f>
        <v>no impacts</v>
      </c>
      <c r="AH2087" s="57" t="str" cm="1">
        <f t="array" ref="AH2087">IFERROR(_xlfn.IFS(
AI2087="MPR ISSUE","TX ISSUE",
AI2087="BSS Hardware Issue","RAN ISSUE",
AI2087="Sites strategiques, MLL, Pylone, etc.","ENVTECH",
AI2087="AKTIVCO DEFAUT GE &amp; POWER Cabinet","POWER ISSUE",
AI2087="AKTIVCO Coupure ENEO &amp; Baisse de tension","POWER ISSUE",
AI2087="Coupure ENEO &amp; Baisse de tension","POWER ISSUE",
AI2087="Defaut GE &amp; POWER Cabinet","POWER ISSUE",
AI2087="Sharing","POWER ISSUE",
AI2087="Sites strategiques &amp; DataCenter","POWER ISSUE",
AI2087="Exclu","Exclu",
AI2087="SAT","TX ISSUE",
AI2087="SPARE-ISSUE","SPARE-ISSUE",
AI2087="Fiber CAmtel","TX ISSUE",
AI2087="Fiber AOF","TX ISSUE",
AI2087="Projet OCM (HUAWEI)","TRAVAUX-HUAWEI",
AI2087="Projet OCM (NOKIA)","TRAVAUX -NOKIA",
AI2087="ACCESS-ISSUE","ACCESS-ISSUE",
AI2087="Projet OCM (ZTE, NOKIA, autres projets)","TRAVAUX OCM",
AI2087="No root CAuse","No root cause",
AI2087="ODU HS","TX ISSUE",
AI2087="IP &amp; VLAN","TX ISSUE",
AI2087="Warehouse HUAWEI","SPARE-ISSUE",
AI2087="SPARE-HS","SPARE-ISSUE",
AI2087="Power Telco","RAN ISSUE",AI2087="no impacts","no impacts"
),"")</f>
        <v>no impacts</v>
      </c>
      <c r="AI2087" s="85" t="s">
        <v>5998</v>
      </c>
      <c r="AJ2087" s="57" t="str" cm="1">
        <f t="array" ref="AJ2087">IFERROR(_xlfn.IFS(
AI2087="MPR ISSUE","ACTIVE",
AI2087="BSS Hardware Issue","ACTIVE",
AI2087="Sites strategiques, MLL, Pylone, etc.","PASSIVE",
AI2087="AKTIVCO DEFAUT GE &amp; POWER Cabinet","PASSIVE",
AI2087="AKTIVCO Coupure ENEO &amp; Baisse de tension","PASSIVE",
AI2087="Coupure ENEO &amp; Baisse de tension","PASSIVE",
AI2087="Defaut GE &amp; POWER Cabinet","PASSIVE",
AI2087="Sharing","PASSIVE",
AI2087="Sites strategiques &amp; DataCenter","PASSIVE",
AI2087="Exclu","Exclu",
AI2087="SAT","ACTIVE",
AI2087="SPARE-ISSUE","SPARE-ISSUE",
AI2087="Fiber CAmtel","ACTIVE",
AI2087="Fiber AOF","ACTIVE",
AI2087="Projet OCM (HUAWEI)","PLANNED WORKS",
AI2087="Projet OCM (NOKIA)","PLANNED WORKS",
AI2087="ACCESS-ISSUE","ACCESS-ISSUE",
AI2087="Projet OCM (ZTE, NOKIA, autres projets)","PLANNED WORKS",
AI2087="No root CAuse","No root cause",
AI2087="ODU HS","ACTIVE",
AI2087="IP &amp; VLAN","ACTIVE",
AI2087="Warehouse HUAWEI","SPARE-ISSUE",
AI2087="SPARE-HS","SPARE-ISSUE",
AI2087="Power Telco","ACTIVE", AI2087="no impacts","no impacts"
),"")</f>
        <v>no impacts</v>
      </c>
      <c r="AK2087" s="23" t="s">
        <v>5537</v>
      </c>
      <c r="AL2087" s="23" t="str">
        <f t="shared" si="58"/>
        <v>NRO_065</v>
      </c>
      <c r="AN2087" s="9" t="s">
        <v>5537</v>
      </c>
      <c r="AO2087" s="23" t="str">
        <f>_xlfn.XLOOKUP(B2087,'INCIDENT-05-03-2026'!E:E,'INCIDENT-05-03-2026'!F:F,"")</f>
        <v/>
      </c>
      <c r="AP2087" s="7" t="s">
        <v>5537</v>
      </c>
      <c r="AQ2087" s="6"/>
      <c r="AR2087" s="7"/>
      <c r="AS2087" s="3" t="str">
        <f>_xlfn.XLOOKUP(B2087,'[3]tt num | region | site id'!$C:$C,'[3]tt num | region | site id'!$Q:$Q,"")</f>
        <v/>
      </c>
      <c r="AT2087" s="24" t="str">
        <f>_xlfn.XLOOKUP(B2087,'[4]Cells Huawei 03052026 12h'!$B:$B,'[4]Cells Huawei 03052026 12h'!$T:$T,"")</f>
        <v/>
      </c>
      <c r="AU2087" s="24" t="str">
        <f>_xlfn.XLOOKUP(B2087,'[5]cells down 02052026 8h50'!$B:$B,'[5]cells down 02052026 8h50'!$R:$R,"")</f>
        <v/>
      </c>
      <c r="AV2087" s="24" t="str">
        <f>_xlfn.XLOOKUP(B2087,'[5]cells down 02052026 13h50'!$B:$B,'[5]cells down 02052026 13h50'!$R:$R,"")</f>
        <v/>
      </c>
      <c r="AW2087" s="24" t="str">
        <f>_xlfn.XLOOKUP(B2087,'[5]cells down 02052026 13h50'!$B:$B,'[5]cells down 02052026 13h50'!$R:$R,"")</f>
        <v/>
      </c>
      <c r="AX2087" s="24" t="str">
        <f>_xlfn.XLOOKUP(B2087,'[6]cell downs 03052026 8h40 '!$B:$B,'[6]cell downs 03052026 8h40 '!$R:$R,"")</f>
        <v/>
      </c>
      <c r="AY2087" s="24" t="str">
        <f>_xlfn.XLOOKUP(B2087,'[7]ALL SITES DOWN'!$D:$D,'[7]ALL SITES DOWN'!$J:$J,"")</f>
        <v/>
      </c>
      <c r="AZ2087" s="24" t="str">
        <f>_xlfn.XLOOKUP(B2087,'[8]ALL SITES DOWN'!$D:$D,'[8]ALL SITES DOWN'!$J:$J,"")</f>
        <v/>
      </c>
      <c r="BA2087" s="9" t="str">
        <f>_xlfn.XLOOKUP(B2087,[9]sheet1!$AC:$AC,[9]sheet1!$AF:$AF,"")</f>
        <v/>
      </c>
      <c r="BB2087" s="14" t="s">
        <v>5537</v>
      </c>
      <c r="BC2087" s="14" t="s">
        <v>5537</v>
      </c>
      <c r="BD2087" s="14" t="str">
        <f>_xlfn.XLOOKUP(B2087,'[10]cell downs 18042026 17h'!$B:$B,'[10]cell downs 18042026 17h'!$B:$B,"")</f>
        <v/>
      </c>
      <c r="BE2087" s="14" t="str">
        <f>_xlfn.XLOOKUP(B2087,'[11]Cells Huawei 19042026 15h'!$B:$B,'[11]Cells Huawei 19042026 15h'!$B:$B,"")</f>
        <v/>
      </c>
      <c r="BF2087" s="9" t="str">
        <f>_xlfn.XLOOKUP(B2087,'[12]cells down 19042026 9H40'!$B:$B,'[12]cells down 19042026 9H40'!$B:$B,"")</f>
        <v/>
      </c>
      <c r="BG2087" s="9" t="s">
        <v>2672</v>
      </c>
      <c r="BH2087" s="9" t="s">
        <v>12</v>
      </c>
    </row>
    <row r="2088" spans="1:60" s="9" customFormat="1" x14ac:dyDescent="0.3">
      <c r="A2088" s="1" t="s">
        <v>701</v>
      </c>
      <c r="B2088" s="8" t="s">
        <v>702</v>
      </c>
      <c r="C2088" s="3" t="str">
        <f>_xlfn.XLOOKUP(B2088,'[1]daily break down'!$D:$D,'[1]daily break down'!$E:$E,"")</f>
        <v>Douala</v>
      </c>
      <c r="D2088" s="1" t="s">
        <v>11</v>
      </c>
      <c r="E2088" s="1" t="s">
        <v>12</v>
      </c>
      <c r="F2088" s="3" t="s">
        <v>31</v>
      </c>
      <c r="G2088" s="1" t="s">
        <v>32</v>
      </c>
      <c r="H2088" s="42" t="str">
        <f>_xlfn.XLOOKUP(B2088,[2]CALCULATION!$B:$B,[2]CALCULATION!$H:$H,"")</f>
        <v>ZTE</v>
      </c>
      <c r="I2088" s="34">
        <v>0</v>
      </c>
      <c r="J2088" s="34">
        <v>0</v>
      </c>
      <c r="K2088" s="34">
        <v>0</v>
      </c>
      <c r="L2088" s="34">
        <v>0</v>
      </c>
      <c r="M2088" s="34">
        <v>0</v>
      </c>
      <c r="N2088" s="34">
        <v>0</v>
      </c>
      <c r="O2088" s="34">
        <v>0</v>
      </c>
      <c r="P2088" s="34">
        <v>0</v>
      </c>
      <c r="Q2088" s="34">
        <v>0</v>
      </c>
      <c r="R2088" s="34">
        <v>0</v>
      </c>
      <c r="S2088" s="35">
        <v>0</v>
      </c>
      <c r="T2088" s="35">
        <v>0</v>
      </c>
      <c r="U2088" s="35">
        <v>0</v>
      </c>
      <c r="V2088" s="35">
        <v>0</v>
      </c>
      <c r="W2088" s="35">
        <v>0</v>
      </c>
      <c r="X2088" s="35">
        <v>0</v>
      </c>
      <c r="Y2088" s="35">
        <v>0</v>
      </c>
      <c r="Z2088" s="35">
        <v>0</v>
      </c>
      <c r="AA2088" s="35">
        <v>0</v>
      </c>
      <c r="AB2088" s="35">
        <v>0</v>
      </c>
      <c r="AC2088" s="35">
        <v>0</v>
      </c>
      <c r="AD2088" s="35">
        <v>0</v>
      </c>
      <c r="AE2088" s="58" t="s">
        <v>5560</v>
      </c>
      <c r="AF2088" s="58"/>
      <c r="AG2088" s="57" t="str" cm="1">
        <f t="array" ref="AG2088">IFERROR(_xlfn.IFS(
AI2088="MPR ISSUE","PDH",
AI2088="BSS Hardware Issue","BSS",
AI2088="Sites strategiques, MLL, Pylone, etc.","ENVTECH",
AI2088="AKTIVCO DEFAUT GE &amp; POWER Cabinet","AKTIVCO",
AI2088="AKTIVCO Coupure ENEO &amp; Baisse de tension","AKTIVCO GRID ONLY",
AI2088="Coupure ENEO &amp; Baisse de tension","IHS GRID ONLY",
AI2088="Defaut GE &amp; POWER Cabinet","IHS",
AI2088="Sharing","Partners",
AI2088="Sites strategiques &amp; DataCenter","SST &amp; DC",
AI2088="Exclu","Exclu",
AI2088="SAT","SAT",
AI2088="SPARE-ISSUE","SPARE-ISSUE",
AI2088="Fiber CAmtel","TRANS_FO_CAMTEL",
AI2088="Fiber AOF","Fiber AOF",
AI2088="Projet OCM (HUAWEI)","TRAVAUX-HUAWEI",
AI2088="Projet OCM (NOKIA)","TRAVAUX-NOKIA",
AI2088="ACCESS-ISSUE","ACCESS-ISSUE",
AI2088="Projet OCM (ZTE, NOKIA, autres projets)","TRAVAUX OCM",
AI2088="No root CAuse","No root cause",
AI2088="ODU HS","PDH",
AI2088="IP &amp; VLAN","PDH",
AI2088="Warehouse HUAWEI","SPARE-ISSUE",
AI2088="SPARE-HS","SPARE-ISSUE",
AI2088="Power Telco","BSS",AI2088="no impacts","no impacts"
),"")</f>
        <v>no impacts</v>
      </c>
      <c r="AH2088" s="57" t="str" cm="1">
        <f t="array" ref="AH2088">IFERROR(_xlfn.IFS(
AI2088="MPR ISSUE","TX ISSUE",
AI2088="BSS Hardware Issue","RAN ISSUE",
AI2088="Sites strategiques, MLL, Pylone, etc.","ENVTECH",
AI2088="AKTIVCO DEFAUT GE &amp; POWER Cabinet","POWER ISSUE",
AI2088="AKTIVCO Coupure ENEO &amp; Baisse de tension","POWER ISSUE",
AI2088="Coupure ENEO &amp; Baisse de tension","POWER ISSUE",
AI2088="Defaut GE &amp; POWER Cabinet","POWER ISSUE",
AI2088="Sharing","POWER ISSUE",
AI2088="Sites strategiques &amp; DataCenter","POWER ISSUE",
AI2088="Exclu","Exclu",
AI2088="SAT","TX ISSUE",
AI2088="SPARE-ISSUE","SPARE-ISSUE",
AI2088="Fiber CAmtel","TX ISSUE",
AI2088="Fiber AOF","TX ISSUE",
AI2088="Projet OCM (HUAWEI)","TRAVAUX-HUAWEI",
AI2088="Projet OCM (NOKIA)","TRAVAUX -NOKIA",
AI2088="ACCESS-ISSUE","ACCESS-ISSUE",
AI2088="Projet OCM (ZTE, NOKIA, autres projets)","TRAVAUX OCM",
AI2088="No root CAuse","No root cause",
AI2088="ODU HS","TX ISSUE",
AI2088="IP &amp; VLAN","TX ISSUE",
AI2088="Warehouse HUAWEI","SPARE-ISSUE",
AI2088="SPARE-HS","SPARE-ISSUE",
AI2088="Power Telco","RAN ISSUE",AI2088="no impacts","no impacts"
),"")</f>
        <v>no impacts</v>
      </c>
      <c r="AI2088" s="85" t="s">
        <v>5998</v>
      </c>
      <c r="AJ2088" s="57" t="str" cm="1">
        <f t="array" ref="AJ2088">IFERROR(_xlfn.IFS(
AI2088="MPR ISSUE","ACTIVE",
AI2088="BSS Hardware Issue","ACTIVE",
AI2088="Sites strategiques, MLL, Pylone, etc.","PASSIVE",
AI2088="AKTIVCO DEFAUT GE &amp; POWER Cabinet","PASSIVE",
AI2088="AKTIVCO Coupure ENEO &amp; Baisse de tension","PASSIVE",
AI2088="Coupure ENEO &amp; Baisse de tension","PASSIVE",
AI2088="Defaut GE &amp; POWER Cabinet","PASSIVE",
AI2088="Sharing","PASSIVE",
AI2088="Sites strategiques &amp; DataCenter","PASSIVE",
AI2088="Exclu","Exclu",
AI2088="SAT","ACTIVE",
AI2088="SPARE-ISSUE","SPARE-ISSUE",
AI2088="Fiber CAmtel","ACTIVE",
AI2088="Fiber AOF","ACTIVE",
AI2088="Projet OCM (HUAWEI)","PLANNED WORKS",
AI2088="Projet OCM (NOKIA)","PLANNED WORKS",
AI2088="ACCESS-ISSUE","ACCESS-ISSUE",
AI2088="Projet OCM (ZTE, NOKIA, autres projets)","PLANNED WORKS",
AI2088="No root CAuse","No root cause",
AI2088="ODU HS","ACTIVE",
AI2088="IP &amp; VLAN","ACTIVE",
AI2088="Warehouse HUAWEI","SPARE-ISSUE",
AI2088="SPARE-HS","SPARE-ISSUE",
AI2088="Power Telco","ACTIVE", AI2088="no impacts","no impacts"
),"")</f>
        <v>no impacts</v>
      </c>
      <c r="AK2088" s="23" t="s">
        <v>5537</v>
      </c>
      <c r="AL2088" s="23" t="str">
        <f t="shared" si="58"/>
        <v>LIT_452</v>
      </c>
      <c r="AN2088" s="9" t="s">
        <v>5537</v>
      </c>
      <c r="AO2088" s="23" t="str">
        <f>_xlfn.XLOOKUP(B2088,'INCIDENT-05-03-2026'!E:E,'INCIDENT-05-03-2026'!F:F,"")</f>
        <v/>
      </c>
      <c r="AP2088" s="7" t="s">
        <v>5537</v>
      </c>
      <c r="AQ2088" s="6"/>
      <c r="AR2088" s="7"/>
      <c r="AS2088" s="3" t="str">
        <f>_xlfn.XLOOKUP(B2088,'[3]tt num | region | site id'!$C:$C,'[3]tt num | region | site id'!$Q:$Q,"")</f>
        <v/>
      </c>
      <c r="AT2088" s="24" t="str">
        <f>_xlfn.XLOOKUP(B2088,'[4]Cells Huawei 03052026 12h'!$B:$B,'[4]Cells Huawei 03052026 12h'!$T:$T,"")</f>
        <v/>
      </c>
      <c r="AU2088" s="24" t="str">
        <f>_xlfn.XLOOKUP(B2088,'[5]cells down 02052026 8h50'!$B:$B,'[5]cells down 02052026 8h50'!$R:$R,"")</f>
        <v/>
      </c>
      <c r="AV2088" s="24" t="str">
        <f>_xlfn.XLOOKUP(B2088,'[5]cells down 02052026 13h50'!$B:$B,'[5]cells down 02052026 13h50'!$R:$R,"")</f>
        <v/>
      </c>
      <c r="AW2088" s="24" t="str">
        <f>_xlfn.XLOOKUP(B2088,'[5]cells down 02052026 13h50'!$B:$B,'[5]cells down 02052026 13h50'!$R:$R,"")</f>
        <v/>
      </c>
      <c r="AX2088" s="24" t="str">
        <f>_xlfn.XLOOKUP(B2088,'[6]cell downs 03052026 8h40 '!$B:$B,'[6]cell downs 03052026 8h40 '!$R:$R,"")</f>
        <v/>
      </c>
      <c r="AY2088" s="24" t="str">
        <f>_xlfn.XLOOKUP(B2088,'[7]ALL SITES DOWN'!$D:$D,'[7]ALL SITES DOWN'!$J:$J,"")</f>
        <v/>
      </c>
      <c r="AZ2088" s="24" t="str">
        <f>_xlfn.XLOOKUP(B2088,'[8]ALL SITES DOWN'!$D:$D,'[8]ALL SITES DOWN'!$J:$J,"")</f>
        <v/>
      </c>
      <c r="BA2088" s="9" t="str">
        <f>_xlfn.XLOOKUP(B2088,[9]sheet1!$AC:$AC,[9]sheet1!$AF:$AF,"")</f>
        <v/>
      </c>
      <c r="BB2088" s="14" t="s">
        <v>5537</v>
      </c>
      <c r="BC2088" s="14" t="s">
        <v>5537</v>
      </c>
      <c r="BD2088" s="14" t="str">
        <f>_xlfn.XLOOKUP(B2088,'[10]cell downs 18042026 17h'!$B:$B,'[10]cell downs 18042026 17h'!$B:$B,"")</f>
        <v/>
      </c>
      <c r="BE2088" s="14" t="str">
        <f>_xlfn.XLOOKUP(B2088,'[11]Cells Huawei 19042026 15h'!$B:$B,'[11]Cells Huawei 19042026 15h'!$B:$B,"")</f>
        <v/>
      </c>
      <c r="BF2088" s="9" t="str">
        <f>_xlfn.XLOOKUP(B2088,'[12]cells down 19042026 9H40'!$B:$B,'[12]cells down 19042026 9H40'!$B:$B,"")</f>
        <v/>
      </c>
      <c r="BG2088" s="9" t="s">
        <v>702</v>
      </c>
      <c r="BH2088" s="9" t="s">
        <v>12</v>
      </c>
    </row>
    <row r="2089" spans="1:60" s="9" customFormat="1" x14ac:dyDescent="0.3">
      <c r="A2089" s="1" t="s">
        <v>2553</v>
      </c>
      <c r="B2089" s="8" t="s">
        <v>2554</v>
      </c>
      <c r="C2089" s="3" t="str">
        <f>_xlfn.XLOOKUP(B2089,'[1]daily break down'!$D:$D,'[1]daily break down'!$E:$E,"")</f>
        <v>Bafoussam</v>
      </c>
      <c r="D2089" s="1" t="s">
        <v>11</v>
      </c>
      <c r="E2089" s="1" t="s">
        <v>12</v>
      </c>
      <c r="F2089" s="3" t="s">
        <v>102</v>
      </c>
      <c r="G2089" s="1" t="s">
        <v>299</v>
      </c>
      <c r="H2089" s="40" t="str">
        <f>_xlfn.XLOOKUP(B2089,[2]CALCULATION!$B:$B,[2]CALCULATION!$H:$H,"")</f>
        <v>Huawei</v>
      </c>
      <c r="I2089" s="34">
        <v>0</v>
      </c>
      <c r="J2089" s="34">
        <v>0</v>
      </c>
      <c r="K2089" s="34">
        <v>0</v>
      </c>
      <c r="L2089" s="34">
        <v>0</v>
      </c>
      <c r="M2089" s="34">
        <v>0</v>
      </c>
      <c r="N2089" s="34">
        <v>0</v>
      </c>
      <c r="O2089" s="34">
        <v>0</v>
      </c>
      <c r="P2089" s="34">
        <v>0</v>
      </c>
      <c r="Q2089" s="34">
        <v>0</v>
      </c>
      <c r="R2089" s="34">
        <v>0</v>
      </c>
      <c r="S2089" s="35">
        <v>0</v>
      </c>
      <c r="T2089" s="35">
        <v>0</v>
      </c>
      <c r="U2089" s="35">
        <v>0</v>
      </c>
      <c r="V2089" s="35">
        <v>0</v>
      </c>
      <c r="W2089" s="35">
        <v>0</v>
      </c>
      <c r="X2089" s="35">
        <v>0</v>
      </c>
      <c r="Y2089" s="35">
        <v>0</v>
      </c>
      <c r="Z2089" s="35">
        <v>0</v>
      </c>
      <c r="AA2089" s="35">
        <v>0</v>
      </c>
      <c r="AB2089" s="35">
        <v>0</v>
      </c>
      <c r="AC2089" s="35">
        <v>0</v>
      </c>
      <c r="AD2089" s="35">
        <v>0</v>
      </c>
      <c r="AE2089" s="58" t="s">
        <v>5560</v>
      </c>
      <c r="AF2089" s="58"/>
      <c r="AG2089" s="57" t="str" cm="1">
        <f t="array" ref="AG2089">IFERROR(_xlfn.IFS(
AI2089="MPR ISSUE","PDH",
AI2089="BSS Hardware Issue","BSS",
AI2089="Sites strategiques, MLL, Pylone, etc.","ENVTECH",
AI2089="AKTIVCO DEFAUT GE &amp; POWER Cabinet","AKTIVCO",
AI2089="AKTIVCO Coupure ENEO &amp; Baisse de tension","AKTIVCO GRID ONLY",
AI2089="Coupure ENEO &amp; Baisse de tension","IHS GRID ONLY",
AI2089="Defaut GE &amp; POWER Cabinet","IHS",
AI2089="Sharing","Partners",
AI2089="Sites strategiques &amp; DataCenter","SST &amp; DC",
AI2089="Exclu","Exclu",
AI2089="SAT","SAT",
AI2089="SPARE-ISSUE","SPARE-ISSUE",
AI2089="Fiber CAmtel","TRANS_FO_CAMTEL",
AI2089="Fiber AOF","Fiber AOF",
AI2089="Projet OCM (HUAWEI)","TRAVAUX-HUAWEI",
AI2089="Projet OCM (NOKIA)","TRAVAUX-NOKIA",
AI2089="ACCESS-ISSUE","ACCESS-ISSUE",
AI2089="Projet OCM (ZTE, NOKIA, autres projets)","TRAVAUX OCM",
AI2089="No root CAuse","No root cause",
AI2089="ODU HS","PDH",
AI2089="IP &amp; VLAN","PDH",
AI2089="Warehouse HUAWEI","SPARE-ISSUE",
AI2089="SPARE-HS","SPARE-ISSUE",
AI2089="Power Telco","BSS",AI2089="no impacts","no impacts"
),"")</f>
        <v>no impacts</v>
      </c>
      <c r="AH2089" s="57" t="str" cm="1">
        <f t="array" ref="AH2089">IFERROR(_xlfn.IFS(
AI2089="MPR ISSUE","TX ISSUE",
AI2089="BSS Hardware Issue","RAN ISSUE",
AI2089="Sites strategiques, MLL, Pylone, etc.","ENVTECH",
AI2089="AKTIVCO DEFAUT GE &amp; POWER Cabinet","POWER ISSUE",
AI2089="AKTIVCO Coupure ENEO &amp; Baisse de tension","POWER ISSUE",
AI2089="Coupure ENEO &amp; Baisse de tension","POWER ISSUE",
AI2089="Defaut GE &amp; POWER Cabinet","POWER ISSUE",
AI2089="Sharing","POWER ISSUE",
AI2089="Sites strategiques &amp; DataCenter","POWER ISSUE",
AI2089="Exclu","Exclu",
AI2089="SAT","TX ISSUE",
AI2089="SPARE-ISSUE","SPARE-ISSUE",
AI2089="Fiber CAmtel","TX ISSUE",
AI2089="Fiber AOF","TX ISSUE",
AI2089="Projet OCM (HUAWEI)","TRAVAUX-HUAWEI",
AI2089="Projet OCM (NOKIA)","TRAVAUX -NOKIA",
AI2089="ACCESS-ISSUE","ACCESS-ISSUE",
AI2089="Projet OCM (ZTE, NOKIA, autres projets)","TRAVAUX OCM",
AI2089="No root CAuse","No root cause",
AI2089="ODU HS","TX ISSUE",
AI2089="IP &amp; VLAN","TX ISSUE",
AI2089="Warehouse HUAWEI","SPARE-ISSUE",
AI2089="SPARE-HS","SPARE-ISSUE",
AI2089="Power Telco","RAN ISSUE",AI2089="no impacts","no impacts"
),"")</f>
        <v>no impacts</v>
      </c>
      <c r="AI2089" s="85" t="s">
        <v>5998</v>
      </c>
      <c r="AJ2089" s="57" t="str" cm="1">
        <f t="array" ref="AJ2089">IFERROR(_xlfn.IFS(
AI2089="MPR ISSUE","ACTIVE",
AI2089="BSS Hardware Issue","ACTIVE",
AI2089="Sites strategiques, MLL, Pylone, etc.","PASSIVE",
AI2089="AKTIVCO DEFAUT GE &amp; POWER Cabinet","PASSIVE",
AI2089="AKTIVCO Coupure ENEO &amp; Baisse de tension","PASSIVE",
AI2089="Coupure ENEO &amp; Baisse de tension","PASSIVE",
AI2089="Defaut GE &amp; POWER Cabinet","PASSIVE",
AI2089="Sharing","PASSIVE",
AI2089="Sites strategiques &amp; DataCenter","PASSIVE",
AI2089="Exclu","Exclu",
AI2089="SAT","ACTIVE",
AI2089="SPARE-ISSUE","SPARE-ISSUE",
AI2089="Fiber CAmtel","ACTIVE",
AI2089="Fiber AOF","ACTIVE",
AI2089="Projet OCM (HUAWEI)","PLANNED WORKS",
AI2089="Projet OCM (NOKIA)","PLANNED WORKS",
AI2089="ACCESS-ISSUE","ACCESS-ISSUE",
AI2089="Projet OCM (ZTE, NOKIA, autres projets)","PLANNED WORKS",
AI2089="No root CAuse","No root cause",
AI2089="ODU HS","ACTIVE",
AI2089="IP &amp; VLAN","ACTIVE",
AI2089="Warehouse HUAWEI","SPARE-ISSUE",
AI2089="SPARE-HS","SPARE-ISSUE",
AI2089="Power Telco","ACTIVE", AI2089="no impacts","no impacts"
),"")</f>
        <v>no impacts</v>
      </c>
      <c r="AK2089" s="23" t="s">
        <v>5537</v>
      </c>
      <c r="AL2089" s="23" t="str">
        <f t="shared" si="58"/>
        <v>OST_076</v>
      </c>
      <c r="AN2089" s="9" t="s">
        <v>5537</v>
      </c>
      <c r="AO2089" s="23" t="str">
        <f>_xlfn.XLOOKUP(B2089,'INCIDENT-05-03-2026'!E:E,'INCIDENT-05-03-2026'!F:F,"")</f>
        <v/>
      </c>
      <c r="AP2089" s="7" t="s">
        <v>5537</v>
      </c>
      <c r="AQ2089" s="6"/>
      <c r="AR2089" s="7"/>
      <c r="AS2089" s="3" t="str">
        <f>_xlfn.XLOOKUP(B2089,'[3]tt num | region | site id'!$C:$C,'[3]tt num | region | site id'!$Q:$Q,"")</f>
        <v/>
      </c>
      <c r="AT2089" s="24" t="str">
        <f>_xlfn.XLOOKUP(B2089,'[4]Cells Huawei 03052026 12h'!$B:$B,'[4]Cells Huawei 03052026 12h'!$T:$T,"")</f>
        <v/>
      </c>
      <c r="AU2089" s="24" t="str">
        <f>_xlfn.XLOOKUP(B2089,'[5]cells down 02052026 8h50'!$B:$B,'[5]cells down 02052026 8h50'!$R:$R,"")</f>
        <v/>
      </c>
      <c r="AV2089" s="24" t="str">
        <f>_xlfn.XLOOKUP(B2089,'[5]cells down 02052026 13h50'!$B:$B,'[5]cells down 02052026 13h50'!$R:$R,"")</f>
        <v/>
      </c>
      <c r="AW2089" s="24" t="str">
        <f>_xlfn.XLOOKUP(B2089,'[5]cells down 02052026 13h50'!$B:$B,'[5]cells down 02052026 13h50'!$R:$R,"")</f>
        <v/>
      </c>
      <c r="AX2089" s="24" t="str">
        <f>_xlfn.XLOOKUP(B2089,'[6]cell downs 03052026 8h40 '!$B:$B,'[6]cell downs 03052026 8h40 '!$R:$R,"")</f>
        <v/>
      </c>
      <c r="AY2089" s="24" t="str">
        <f>_xlfn.XLOOKUP(B2089,'[7]ALL SITES DOWN'!$D:$D,'[7]ALL SITES DOWN'!$J:$J,"")</f>
        <v/>
      </c>
      <c r="AZ2089" s="24" t="str">
        <f>_xlfn.XLOOKUP(B2089,'[8]ALL SITES DOWN'!$D:$D,'[8]ALL SITES DOWN'!$J:$J,"")</f>
        <v/>
      </c>
      <c r="BA2089" s="9" t="str">
        <f>_xlfn.XLOOKUP(B2089,[9]sheet1!$AC:$AC,[9]sheet1!$AF:$AF,"")</f>
        <v/>
      </c>
      <c r="BB2089" s="14" t="s">
        <v>5537</v>
      </c>
      <c r="BC2089" s="14" t="s">
        <v>5537</v>
      </c>
      <c r="BD2089" s="14" t="str">
        <f>_xlfn.XLOOKUP(B2089,'[10]cell downs 18042026 17h'!$B:$B,'[10]cell downs 18042026 17h'!$B:$B,"")</f>
        <v/>
      </c>
      <c r="BE2089" s="14" t="str">
        <f>_xlfn.XLOOKUP(B2089,'[11]Cells Huawei 19042026 15h'!$B:$B,'[11]Cells Huawei 19042026 15h'!$B:$B,"")</f>
        <v/>
      </c>
      <c r="BF2089" s="9" t="str">
        <f>_xlfn.XLOOKUP(B2089,'[12]cells down 19042026 9H40'!$B:$B,'[12]cells down 19042026 9H40'!$B:$B,"")</f>
        <v/>
      </c>
      <c r="BG2089" s="9" t="s">
        <v>2554</v>
      </c>
      <c r="BH2089" s="9" t="s">
        <v>5537</v>
      </c>
    </row>
    <row r="2090" spans="1:60" s="9" customFormat="1" x14ac:dyDescent="0.3">
      <c r="A2090" s="1" t="s">
        <v>4677</v>
      </c>
      <c r="B2090" s="8" t="s">
        <v>4678</v>
      </c>
      <c r="C2090" s="3" t="str">
        <f>_xlfn.XLOOKUP(B2090,'[1]daily break down'!$D:$D,'[1]daily break down'!$E:$E,"")</f>
        <v>Bafoussam</v>
      </c>
      <c r="D2090" s="1" t="s">
        <v>11</v>
      </c>
      <c r="E2090" s="1" t="s">
        <v>12</v>
      </c>
      <c r="F2090" s="3" t="s">
        <v>102</v>
      </c>
      <c r="G2090" s="1" t="s">
        <v>299</v>
      </c>
      <c r="H2090" s="40" t="str">
        <f>_xlfn.XLOOKUP(B2090,[2]CALCULATION!$B:$B,[2]CALCULATION!$H:$H,"")</f>
        <v>Huawei</v>
      </c>
      <c r="I2090" s="34">
        <v>0</v>
      </c>
      <c r="J2090" s="34">
        <v>0</v>
      </c>
      <c r="K2090" s="34">
        <v>0</v>
      </c>
      <c r="L2090" s="34">
        <v>0</v>
      </c>
      <c r="M2090" s="34">
        <v>0</v>
      </c>
      <c r="N2090" s="34">
        <v>0</v>
      </c>
      <c r="O2090" s="34">
        <v>0</v>
      </c>
      <c r="P2090" s="34">
        <v>0</v>
      </c>
      <c r="Q2090" s="34">
        <v>0</v>
      </c>
      <c r="R2090" s="34">
        <v>0</v>
      </c>
      <c r="S2090" s="35">
        <v>0</v>
      </c>
      <c r="T2090" s="35">
        <v>0</v>
      </c>
      <c r="U2090" s="35">
        <v>0</v>
      </c>
      <c r="V2090" s="35">
        <v>0</v>
      </c>
      <c r="W2090" s="35">
        <v>0</v>
      </c>
      <c r="X2090" s="35">
        <v>0</v>
      </c>
      <c r="Y2090" s="35">
        <v>0</v>
      </c>
      <c r="Z2090" s="35">
        <v>0</v>
      </c>
      <c r="AA2090" s="35">
        <v>0</v>
      </c>
      <c r="AB2090" s="35">
        <v>0</v>
      </c>
      <c r="AC2090" s="35">
        <v>0</v>
      </c>
      <c r="AD2090" s="35">
        <v>0</v>
      </c>
      <c r="AE2090" s="58" t="s">
        <v>5560</v>
      </c>
      <c r="AF2090" s="58"/>
      <c r="AG2090" s="57" t="str" cm="1">
        <f t="array" ref="AG2090">IFERROR(_xlfn.IFS(
AI2090="MPR ISSUE","PDH",
AI2090="BSS Hardware Issue","BSS",
AI2090="Sites strategiques, MLL, Pylone, etc.","ENVTECH",
AI2090="AKTIVCO DEFAUT GE &amp; POWER Cabinet","AKTIVCO",
AI2090="AKTIVCO Coupure ENEO &amp; Baisse de tension","AKTIVCO GRID ONLY",
AI2090="Coupure ENEO &amp; Baisse de tension","IHS GRID ONLY",
AI2090="Defaut GE &amp; POWER Cabinet","IHS",
AI2090="Sharing","Partners",
AI2090="Sites strategiques &amp; DataCenter","SST &amp; DC",
AI2090="Exclu","Exclu",
AI2090="SAT","SAT",
AI2090="SPARE-ISSUE","SPARE-ISSUE",
AI2090="Fiber CAmtel","TRANS_FO_CAMTEL",
AI2090="Fiber AOF","Fiber AOF",
AI2090="Projet OCM (HUAWEI)","TRAVAUX-HUAWEI",
AI2090="Projet OCM (NOKIA)","TRAVAUX-NOKIA",
AI2090="ACCESS-ISSUE","ACCESS-ISSUE",
AI2090="Projet OCM (ZTE, NOKIA, autres projets)","TRAVAUX OCM",
AI2090="No root CAuse","No root cause",
AI2090="ODU HS","PDH",
AI2090="IP &amp; VLAN","PDH",
AI2090="Warehouse HUAWEI","SPARE-ISSUE",
AI2090="SPARE-HS","SPARE-ISSUE",
AI2090="Power Telco","BSS",AI2090="no impacts","no impacts"
),"")</f>
        <v>no impacts</v>
      </c>
      <c r="AH2090" s="57" t="str" cm="1">
        <f t="array" ref="AH2090">IFERROR(_xlfn.IFS(
AI2090="MPR ISSUE","TX ISSUE",
AI2090="BSS Hardware Issue","RAN ISSUE",
AI2090="Sites strategiques, MLL, Pylone, etc.","ENVTECH",
AI2090="AKTIVCO DEFAUT GE &amp; POWER Cabinet","POWER ISSUE",
AI2090="AKTIVCO Coupure ENEO &amp; Baisse de tension","POWER ISSUE",
AI2090="Coupure ENEO &amp; Baisse de tension","POWER ISSUE",
AI2090="Defaut GE &amp; POWER Cabinet","POWER ISSUE",
AI2090="Sharing","POWER ISSUE",
AI2090="Sites strategiques &amp; DataCenter","POWER ISSUE",
AI2090="Exclu","Exclu",
AI2090="SAT","TX ISSUE",
AI2090="SPARE-ISSUE","SPARE-ISSUE",
AI2090="Fiber CAmtel","TX ISSUE",
AI2090="Fiber AOF","TX ISSUE",
AI2090="Projet OCM (HUAWEI)","TRAVAUX-HUAWEI",
AI2090="Projet OCM (NOKIA)","TRAVAUX -NOKIA",
AI2090="ACCESS-ISSUE","ACCESS-ISSUE",
AI2090="Projet OCM (ZTE, NOKIA, autres projets)","TRAVAUX OCM",
AI2090="No root CAuse","No root cause",
AI2090="ODU HS","TX ISSUE",
AI2090="IP &amp; VLAN","TX ISSUE",
AI2090="Warehouse HUAWEI","SPARE-ISSUE",
AI2090="SPARE-HS","SPARE-ISSUE",
AI2090="Power Telco","RAN ISSUE",AI2090="no impacts","no impacts"
),"")</f>
        <v>no impacts</v>
      </c>
      <c r="AI2090" s="85" t="s">
        <v>5998</v>
      </c>
      <c r="AJ2090" s="57" t="str" cm="1">
        <f t="array" ref="AJ2090">IFERROR(_xlfn.IFS(
AI2090="MPR ISSUE","ACTIVE",
AI2090="BSS Hardware Issue","ACTIVE",
AI2090="Sites strategiques, MLL, Pylone, etc.","PASSIVE",
AI2090="AKTIVCO DEFAUT GE &amp; POWER Cabinet","PASSIVE",
AI2090="AKTIVCO Coupure ENEO &amp; Baisse de tension","PASSIVE",
AI2090="Coupure ENEO &amp; Baisse de tension","PASSIVE",
AI2090="Defaut GE &amp; POWER Cabinet","PASSIVE",
AI2090="Sharing","PASSIVE",
AI2090="Sites strategiques &amp; DataCenter","PASSIVE",
AI2090="Exclu","Exclu",
AI2090="SAT","ACTIVE",
AI2090="SPARE-ISSUE","SPARE-ISSUE",
AI2090="Fiber CAmtel","ACTIVE",
AI2090="Fiber AOF","ACTIVE",
AI2090="Projet OCM (HUAWEI)","PLANNED WORKS",
AI2090="Projet OCM (NOKIA)","PLANNED WORKS",
AI2090="ACCESS-ISSUE","ACCESS-ISSUE",
AI2090="Projet OCM (ZTE, NOKIA, autres projets)","PLANNED WORKS",
AI2090="No root CAuse","No root cause",
AI2090="ODU HS","ACTIVE",
AI2090="IP &amp; VLAN","ACTIVE",
AI2090="Warehouse HUAWEI","SPARE-ISSUE",
AI2090="SPARE-HS","SPARE-ISSUE",
AI2090="Power Telco","ACTIVE", AI2090="no impacts","no impacts"
),"")</f>
        <v>no impacts</v>
      </c>
      <c r="AK2090" s="23" t="s">
        <v>5537</v>
      </c>
      <c r="AL2090" s="23" t="str">
        <f t="shared" si="58"/>
        <v>OST_223</v>
      </c>
      <c r="AN2090" s="9" t="s">
        <v>5537</v>
      </c>
      <c r="AO2090" s="23" t="str">
        <f>_xlfn.XLOOKUP(B2090,'INCIDENT-05-03-2026'!E:E,'INCIDENT-05-03-2026'!F:F,"")</f>
        <v/>
      </c>
      <c r="AP2090" s="7" t="s">
        <v>5537</v>
      </c>
      <c r="AQ2090" s="6"/>
      <c r="AR2090" s="7"/>
      <c r="AS2090" s="3" t="str">
        <f>_xlfn.XLOOKUP(B2090,'[3]tt num | region | site id'!$C:$C,'[3]tt num | region | site id'!$Q:$Q,"")</f>
        <v/>
      </c>
      <c r="AT2090" s="24" t="str">
        <f>_xlfn.XLOOKUP(B2090,'[4]Cells Huawei 03052026 12h'!$B:$B,'[4]Cells Huawei 03052026 12h'!$T:$T,"")</f>
        <v/>
      </c>
      <c r="AU2090" s="24" t="str">
        <f>_xlfn.XLOOKUP(B2090,'[5]cells down 02052026 8h50'!$B:$B,'[5]cells down 02052026 8h50'!$R:$R,"")</f>
        <v/>
      </c>
      <c r="AV2090" s="24" t="str">
        <f>_xlfn.XLOOKUP(B2090,'[5]cells down 02052026 13h50'!$B:$B,'[5]cells down 02052026 13h50'!$R:$R,"")</f>
        <v/>
      </c>
      <c r="AW2090" s="24" t="str">
        <f>_xlfn.XLOOKUP(B2090,'[5]cells down 02052026 13h50'!$B:$B,'[5]cells down 02052026 13h50'!$R:$R,"")</f>
        <v/>
      </c>
      <c r="AX2090" s="24" t="str">
        <f>_xlfn.XLOOKUP(B2090,'[6]cell downs 03052026 8h40 '!$B:$B,'[6]cell downs 03052026 8h40 '!$R:$R,"")</f>
        <v/>
      </c>
      <c r="AY2090" s="24" t="str">
        <f>_xlfn.XLOOKUP(B2090,'[7]ALL SITES DOWN'!$D:$D,'[7]ALL SITES DOWN'!$J:$J,"")</f>
        <v/>
      </c>
      <c r="AZ2090" s="24" t="str">
        <f>_xlfn.XLOOKUP(B2090,'[8]ALL SITES DOWN'!$D:$D,'[8]ALL SITES DOWN'!$J:$J,"")</f>
        <v/>
      </c>
      <c r="BA2090" s="9" t="str">
        <f>_xlfn.XLOOKUP(B2090,[9]sheet1!$AC:$AC,[9]sheet1!$AF:$AF,"")</f>
        <v/>
      </c>
      <c r="BB2090" s="14" t="s">
        <v>5537</v>
      </c>
      <c r="BC2090" s="14" t="s">
        <v>5537</v>
      </c>
      <c r="BD2090" s="14" t="str">
        <f>_xlfn.XLOOKUP(B2090,'[10]cell downs 18042026 17h'!$B:$B,'[10]cell downs 18042026 17h'!$B:$B,"")</f>
        <v/>
      </c>
      <c r="BE2090" s="14" t="str">
        <f>_xlfn.XLOOKUP(B2090,'[11]Cells Huawei 19042026 15h'!$B:$B,'[11]Cells Huawei 19042026 15h'!$B:$B,"")</f>
        <v/>
      </c>
      <c r="BF2090" s="9" t="str">
        <f>_xlfn.XLOOKUP(B2090,'[12]cells down 19042026 9H40'!$B:$B,'[12]cells down 19042026 9H40'!$B:$B,"")</f>
        <v/>
      </c>
      <c r="BG2090" s="9" t="s">
        <v>4678</v>
      </c>
      <c r="BH2090" s="9" t="s">
        <v>12</v>
      </c>
    </row>
    <row r="2091" spans="1:60" s="9" customFormat="1" x14ac:dyDescent="0.3">
      <c r="A2091" s="1" t="s">
        <v>4900</v>
      </c>
      <c r="B2091" s="8" t="s">
        <v>4901</v>
      </c>
      <c r="C2091" s="3" t="str">
        <f>_xlfn.XLOOKUP(B2091,'[1]daily break down'!$D:$D,'[1]daily break down'!$E:$E,"")</f>
        <v>Douala</v>
      </c>
      <c r="D2091" s="1" t="s">
        <v>11</v>
      </c>
      <c r="E2091" s="1" t="s">
        <v>12</v>
      </c>
      <c r="F2091" s="3" t="s">
        <v>31</v>
      </c>
      <c r="G2091" s="1" t="s">
        <v>32</v>
      </c>
      <c r="H2091" s="42" t="str">
        <f>_xlfn.XLOOKUP(B2091,[2]CALCULATION!$B:$B,[2]CALCULATION!$H:$H,"")</f>
        <v>ZTE</v>
      </c>
      <c r="I2091" s="34">
        <v>0</v>
      </c>
      <c r="J2091" s="34">
        <v>0</v>
      </c>
      <c r="K2091" s="34">
        <v>0</v>
      </c>
      <c r="L2091" s="34">
        <v>0</v>
      </c>
      <c r="M2091" s="34">
        <v>0</v>
      </c>
      <c r="N2091" s="34">
        <v>0</v>
      </c>
      <c r="O2091" s="34">
        <v>0</v>
      </c>
      <c r="P2091" s="34">
        <v>0</v>
      </c>
      <c r="Q2091" s="34">
        <v>0</v>
      </c>
      <c r="R2091" s="34">
        <v>0</v>
      </c>
      <c r="S2091" s="35">
        <v>0</v>
      </c>
      <c r="T2091" s="35">
        <v>0</v>
      </c>
      <c r="U2091" s="35">
        <v>0</v>
      </c>
      <c r="V2091" s="35">
        <v>0</v>
      </c>
      <c r="W2091" s="35">
        <v>0</v>
      </c>
      <c r="X2091" s="35">
        <v>0</v>
      </c>
      <c r="Y2091" s="35">
        <v>0</v>
      </c>
      <c r="Z2091" s="35">
        <v>0</v>
      </c>
      <c r="AA2091" s="35">
        <v>0</v>
      </c>
      <c r="AB2091" s="35">
        <v>0</v>
      </c>
      <c r="AC2091" s="35">
        <v>0</v>
      </c>
      <c r="AD2091" s="35">
        <v>0</v>
      </c>
      <c r="AE2091" s="58" t="s">
        <v>5560</v>
      </c>
      <c r="AF2091" s="58"/>
      <c r="AG2091" s="57" t="str" cm="1">
        <f t="array" ref="AG2091">IFERROR(_xlfn.IFS(
AI2091="MPR ISSUE","PDH",
AI2091="BSS Hardware Issue","BSS",
AI2091="Sites strategiques, MLL, Pylone, etc.","ENVTECH",
AI2091="AKTIVCO DEFAUT GE &amp; POWER Cabinet","AKTIVCO",
AI2091="AKTIVCO Coupure ENEO &amp; Baisse de tension","AKTIVCO GRID ONLY",
AI2091="Coupure ENEO &amp; Baisse de tension","IHS GRID ONLY",
AI2091="Defaut GE &amp; POWER Cabinet","IHS",
AI2091="Sharing","Partners",
AI2091="Sites strategiques &amp; DataCenter","SST &amp; DC",
AI2091="Exclu","Exclu",
AI2091="SAT","SAT",
AI2091="SPARE-ISSUE","SPARE-ISSUE",
AI2091="Fiber CAmtel","TRANS_FO_CAMTEL",
AI2091="Fiber AOF","Fiber AOF",
AI2091="Projet OCM (HUAWEI)","TRAVAUX-HUAWEI",
AI2091="Projet OCM (NOKIA)","TRAVAUX-NOKIA",
AI2091="ACCESS-ISSUE","ACCESS-ISSUE",
AI2091="Projet OCM (ZTE, NOKIA, autres projets)","TRAVAUX OCM",
AI2091="No root CAuse","No root cause",
AI2091="ODU HS","PDH",
AI2091="IP &amp; VLAN","PDH",
AI2091="Warehouse HUAWEI","SPARE-ISSUE",
AI2091="SPARE-HS","SPARE-ISSUE",
AI2091="Power Telco","BSS",AI2091="no impacts","no impacts"
),"")</f>
        <v>no impacts</v>
      </c>
      <c r="AH2091" s="57" t="str" cm="1">
        <f t="array" ref="AH2091">IFERROR(_xlfn.IFS(
AI2091="MPR ISSUE","TX ISSUE",
AI2091="BSS Hardware Issue","RAN ISSUE",
AI2091="Sites strategiques, MLL, Pylone, etc.","ENVTECH",
AI2091="AKTIVCO DEFAUT GE &amp; POWER Cabinet","POWER ISSUE",
AI2091="AKTIVCO Coupure ENEO &amp; Baisse de tension","POWER ISSUE",
AI2091="Coupure ENEO &amp; Baisse de tension","POWER ISSUE",
AI2091="Defaut GE &amp; POWER Cabinet","POWER ISSUE",
AI2091="Sharing","POWER ISSUE",
AI2091="Sites strategiques &amp; DataCenter","POWER ISSUE",
AI2091="Exclu","Exclu",
AI2091="SAT","TX ISSUE",
AI2091="SPARE-ISSUE","SPARE-ISSUE",
AI2091="Fiber CAmtel","TX ISSUE",
AI2091="Fiber AOF","TX ISSUE",
AI2091="Projet OCM (HUAWEI)","TRAVAUX-HUAWEI",
AI2091="Projet OCM (NOKIA)","TRAVAUX -NOKIA",
AI2091="ACCESS-ISSUE","ACCESS-ISSUE",
AI2091="Projet OCM (ZTE, NOKIA, autres projets)","TRAVAUX OCM",
AI2091="No root CAuse","No root cause",
AI2091="ODU HS","TX ISSUE",
AI2091="IP &amp; VLAN","TX ISSUE",
AI2091="Warehouse HUAWEI","SPARE-ISSUE",
AI2091="SPARE-HS","SPARE-ISSUE",
AI2091="Power Telco","RAN ISSUE",AI2091="no impacts","no impacts"
),"")</f>
        <v>no impacts</v>
      </c>
      <c r="AI2091" s="85" t="s">
        <v>5998</v>
      </c>
      <c r="AJ2091" s="57" t="str" cm="1">
        <f t="array" ref="AJ2091">IFERROR(_xlfn.IFS(
AI2091="MPR ISSUE","ACTIVE",
AI2091="BSS Hardware Issue","ACTIVE",
AI2091="Sites strategiques, MLL, Pylone, etc.","PASSIVE",
AI2091="AKTIVCO DEFAUT GE &amp; POWER Cabinet","PASSIVE",
AI2091="AKTIVCO Coupure ENEO &amp; Baisse de tension","PASSIVE",
AI2091="Coupure ENEO &amp; Baisse de tension","PASSIVE",
AI2091="Defaut GE &amp; POWER Cabinet","PASSIVE",
AI2091="Sharing","PASSIVE",
AI2091="Sites strategiques &amp; DataCenter","PASSIVE",
AI2091="Exclu","Exclu",
AI2091="SAT","ACTIVE",
AI2091="SPARE-ISSUE","SPARE-ISSUE",
AI2091="Fiber CAmtel","ACTIVE",
AI2091="Fiber AOF","ACTIVE",
AI2091="Projet OCM (HUAWEI)","PLANNED WORKS",
AI2091="Projet OCM (NOKIA)","PLANNED WORKS",
AI2091="ACCESS-ISSUE","ACCESS-ISSUE",
AI2091="Projet OCM (ZTE, NOKIA, autres projets)","PLANNED WORKS",
AI2091="No root CAuse","No root cause",
AI2091="ODU HS","ACTIVE",
AI2091="IP &amp; VLAN","ACTIVE",
AI2091="Warehouse HUAWEI","SPARE-ISSUE",
AI2091="SPARE-HS","SPARE-ISSUE",
AI2091="Power Telco","ACTIVE", AI2091="no impacts","no impacts"
),"")</f>
        <v>no impacts</v>
      </c>
      <c r="AK2091" s="23" t="s">
        <v>5537</v>
      </c>
      <c r="AL2091" s="23" t="str">
        <f t="shared" si="58"/>
        <v>LIT_090</v>
      </c>
      <c r="AN2091" s="9" t="s">
        <v>5537</v>
      </c>
      <c r="AO2091" s="23" t="str">
        <f>_xlfn.XLOOKUP(B2091,'INCIDENT-05-03-2026'!E:E,'INCIDENT-05-03-2026'!F:F,"")</f>
        <v/>
      </c>
      <c r="AP2091" s="7" t="s">
        <v>5537</v>
      </c>
      <c r="AQ2091" s="6"/>
      <c r="AR2091" s="7"/>
      <c r="AS2091" s="3" t="str">
        <f>_xlfn.XLOOKUP(B2091,'[3]tt num | region | site id'!$C:$C,'[3]tt num | region | site id'!$Q:$Q,"")</f>
        <v/>
      </c>
      <c r="AT2091" s="24" t="str">
        <f>_xlfn.XLOOKUP(B2091,'[4]Cells Huawei 03052026 12h'!$B:$B,'[4]Cells Huawei 03052026 12h'!$T:$T,"")</f>
        <v/>
      </c>
      <c r="AU2091" s="24" t="str">
        <f>_xlfn.XLOOKUP(B2091,'[5]cells down 02052026 8h50'!$B:$B,'[5]cells down 02052026 8h50'!$R:$R,"")</f>
        <v/>
      </c>
      <c r="AV2091" s="24" t="str">
        <f>_xlfn.XLOOKUP(B2091,'[5]cells down 02052026 13h50'!$B:$B,'[5]cells down 02052026 13h50'!$R:$R,"")</f>
        <v/>
      </c>
      <c r="AW2091" s="24" t="str">
        <f>_xlfn.XLOOKUP(B2091,'[5]cells down 02052026 13h50'!$B:$B,'[5]cells down 02052026 13h50'!$R:$R,"")</f>
        <v/>
      </c>
      <c r="AX2091" s="24" t="str">
        <f>_xlfn.XLOOKUP(B2091,'[6]cell downs 03052026 8h40 '!$B:$B,'[6]cell downs 03052026 8h40 '!$R:$R,"")</f>
        <v/>
      </c>
      <c r="AY2091" s="24" t="str">
        <f>_xlfn.XLOOKUP(B2091,'[7]ALL SITES DOWN'!$D:$D,'[7]ALL SITES DOWN'!$J:$J,"")</f>
        <v/>
      </c>
      <c r="AZ2091" s="24" t="str">
        <f>_xlfn.XLOOKUP(B2091,'[8]ALL SITES DOWN'!$D:$D,'[8]ALL SITES DOWN'!$J:$J,"")</f>
        <v/>
      </c>
      <c r="BA2091" s="9" t="str">
        <f>_xlfn.XLOOKUP(B2091,[9]sheet1!$AC:$AC,[9]sheet1!$AF:$AF,"")</f>
        <v/>
      </c>
      <c r="BB2091" s="14" t="s">
        <v>5537</v>
      </c>
      <c r="BC2091" s="14" t="s">
        <v>5537</v>
      </c>
      <c r="BD2091" s="14" t="str">
        <f>_xlfn.XLOOKUP(B2091,'[10]cell downs 18042026 17h'!$B:$B,'[10]cell downs 18042026 17h'!$B:$B,"")</f>
        <v/>
      </c>
      <c r="BE2091" s="14" t="str">
        <f>_xlfn.XLOOKUP(B2091,'[11]Cells Huawei 19042026 15h'!$B:$B,'[11]Cells Huawei 19042026 15h'!$B:$B,"")</f>
        <v/>
      </c>
      <c r="BF2091" s="9" t="str">
        <f>_xlfn.XLOOKUP(B2091,'[12]cells down 19042026 9H40'!$B:$B,'[12]cells down 19042026 9H40'!$B:$B,"")</f>
        <v/>
      </c>
      <c r="BG2091" s="9" t="s">
        <v>4901</v>
      </c>
      <c r="BH2091" s="9" t="s">
        <v>5537</v>
      </c>
    </row>
    <row r="2092" spans="1:60" s="9" customFormat="1" x14ac:dyDescent="0.3">
      <c r="A2092" s="1" t="s">
        <v>4214</v>
      </c>
      <c r="B2092" s="8" t="s">
        <v>4215</v>
      </c>
      <c r="C2092" s="3" t="str">
        <f>_xlfn.XLOOKUP(B2092,'[1]daily break down'!$D:$D,'[1]daily break down'!$E:$E,"")</f>
        <v>Bafoussam</v>
      </c>
      <c r="D2092" s="1" t="s">
        <v>11</v>
      </c>
      <c r="E2092" s="1" t="s">
        <v>12</v>
      </c>
      <c r="F2092" s="3" t="s">
        <v>102</v>
      </c>
      <c r="G2092" s="1" t="s">
        <v>299</v>
      </c>
      <c r="H2092" s="40" t="str">
        <f>_xlfn.XLOOKUP(B2092,[2]CALCULATION!$B:$B,[2]CALCULATION!$H:$H,"")</f>
        <v>Huawei</v>
      </c>
      <c r="I2092" s="34">
        <v>0</v>
      </c>
      <c r="J2092" s="34">
        <v>0</v>
      </c>
      <c r="K2092" s="34">
        <v>0</v>
      </c>
      <c r="L2092" s="34">
        <v>0</v>
      </c>
      <c r="M2092" s="34">
        <v>0</v>
      </c>
      <c r="N2092" s="34">
        <v>0</v>
      </c>
      <c r="O2092" s="34">
        <v>0</v>
      </c>
      <c r="P2092" s="34">
        <v>0</v>
      </c>
      <c r="Q2092" s="34">
        <v>0.63350198183390272</v>
      </c>
      <c r="R2092" s="34">
        <v>0</v>
      </c>
      <c r="S2092" s="35">
        <v>0</v>
      </c>
      <c r="T2092" s="35">
        <v>0</v>
      </c>
      <c r="U2092" s="35">
        <v>0</v>
      </c>
      <c r="V2092" s="35">
        <v>0</v>
      </c>
      <c r="W2092" s="35">
        <v>0</v>
      </c>
      <c r="X2092" s="35">
        <v>0</v>
      </c>
      <c r="Y2092" s="35">
        <v>0</v>
      </c>
      <c r="Z2092" s="35">
        <v>0</v>
      </c>
      <c r="AA2092" s="35">
        <v>0</v>
      </c>
      <c r="AB2092" s="35">
        <v>0</v>
      </c>
      <c r="AC2092" s="35">
        <v>0</v>
      </c>
      <c r="AD2092" s="35">
        <v>0</v>
      </c>
      <c r="AE2092" s="58" t="s">
        <v>5560</v>
      </c>
      <c r="AF2092" s="58"/>
      <c r="AG2092" s="57" t="str" cm="1">
        <f t="array" ref="AG2092">IFERROR(_xlfn.IFS(
AI2092="MPR ISSUE","PDH",
AI2092="BSS Hardware Issue","BSS",
AI2092="Sites strategiques, MLL, Pylone, etc.","ENVTECH",
AI2092="AKTIVCO DEFAUT GE &amp; POWER Cabinet","AKTIVCO",
AI2092="AKTIVCO Coupure ENEO &amp; Baisse de tension","AKTIVCO GRID ONLY",
AI2092="Coupure ENEO &amp; Baisse de tension","IHS GRID ONLY",
AI2092="Defaut GE &amp; POWER Cabinet","IHS",
AI2092="Sharing","Partners",
AI2092="Sites strategiques &amp; DataCenter","SST &amp; DC",
AI2092="Exclu","Exclu",
AI2092="SAT","SAT",
AI2092="SPARE-ISSUE","SPARE-ISSUE",
AI2092="Fiber CAmtel","TRANS_FO_CAMTEL",
AI2092="Fiber AOF","Fiber AOF",
AI2092="Projet OCM (HUAWEI)","TRAVAUX-HUAWEI",
AI2092="Projet OCM (NOKIA)","TRAVAUX-NOKIA",
AI2092="ACCESS-ISSUE","ACCESS-ISSUE",
AI2092="Projet OCM (ZTE, NOKIA, autres projets)","TRAVAUX OCM",
AI2092="No root CAuse","No root cause",
AI2092="ODU HS","PDH",
AI2092="IP &amp; VLAN","PDH",
AI2092="Warehouse HUAWEI","SPARE-ISSUE",
AI2092="SPARE-HS","SPARE-ISSUE",
AI2092="Power Telco","BSS",AI2092="no impacts","no impacts"
),"")</f>
        <v>no impacts</v>
      </c>
      <c r="AH2092" s="57" t="str" cm="1">
        <f t="array" ref="AH2092">IFERROR(_xlfn.IFS(
AI2092="MPR ISSUE","TX ISSUE",
AI2092="BSS Hardware Issue","RAN ISSUE",
AI2092="Sites strategiques, MLL, Pylone, etc.","ENVTECH",
AI2092="AKTIVCO DEFAUT GE &amp; POWER Cabinet","POWER ISSUE",
AI2092="AKTIVCO Coupure ENEO &amp; Baisse de tension","POWER ISSUE",
AI2092="Coupure ENEO &amp; Baisse de tension","POWER ISSUE",
AI2092="Defaut GE &amp; POWER Cabinet","POWER ISSUE",
AI2092="Sharing","POWER ISSUE",
AI2092="Sites strategiques &amp; DataCenter","POWER ISSUE",
AI2092="Exclu","Exclu",
AI2092="SAT","TX ISSUE",
AI2092="SPARE-ISSUE","SPARE-ISSUE",
AI2092="Fiber CAmtel","TX ISSUE",
AI2092="Fiber AOF","TX ISSUE",
AI2092="Projet OCM (HUAWEI)","TRAVAUX-HUAWEI",
AI2092="Projet OCM (NOKIA)","TRAVAUX -NOKIA",
AI2092="ACCESS-ISSUE","ACCESS-ISSUE",
AI2092="Projet OCM (ZTE, NOKIA, autres projets)","TRAVAUX OCM",
AI2092="No root CAuse","No root cause",
AI2092="ODU HS","TX ISSUE",
AI2092="IP &amp; VLAN","TX ISSUE",
AI2092="Warehouse HUAWEI","SPARE-ISSUE",
AI2092="SPARE-HS","SPARE-ISSUE",
AI2092="Power Telco","RAN ISSUE",AI2092="no impacts","no impacts"
),"")</f>
        <v>no impacts</v>
      </c>
      <c r="AI2092" s="85" t="s">
        <v>5998</v>
      </c>
      <c r="AJ2092" s="57" t="str" cm="1">
        <f t="array" ref="AJ2092">IFERROR(_xlfn.IFS(
AI2092="MPR ISSUE","ACTIVE",
AI2092="BSS Hardware Issue","ACTIVE",
AI2092="Sites strategiques, MLL, Pylone, etc.","PASSIVE",
AI2092="AKTIVCO DEFAUT GE &amp; POWER Cabinet","PASSIVE",
AI2092="AKTIVCO Coupure ENEO &amp; Baisse de tension","PASSIVE",
AI2092="Coupure ENEO &amp; Baisse de tension","PASSIVE",
AI2092="Defaut GE &amp; POWER Cabinet","PASSIVE",
AI2092="Sharing","PASSIVE",
AI2092="Sites strategiques &amp; DataCenter","PASSIVE",
AI2092="Exclu","Exclu",
AI2092="SAT","ACTIVE",
AI2092="SPARE-ISSUE","SPARE-ISSUE",
AI2092="Fiber CAmtel","ACTIVE",
AI2092="Fiber AOF","ACTIVE",
AI2092="Projet OCM (HUAWEI)","PLANNED WORKS",
AI2092="Projet OCM (NOKIA)","PLANNED WORKS",
AI2092="ACCESS-ISSUE","ACCESS-ISSUE",
AI2092="Projet OCM (ZTE, NOKIA, autres projets)","PLANNED WORKS",
AI2092="No root CAuse","No root cause",
AI2092="ODU HS","ACTIVE",
AI2092="IP &amp; VLAN","ACTIVE",
AI2092="Warehouse HUAWEI","SPARE-ISSUE",
AI2092="SPARE-HS","SPARE-ISSUE",
AI2092="Power Telco","ACTIVE", AI2092="no impacts","no impacts"
),"")</f>
        <v>no impacts</v>
      </c>
      <c r="AK2092" s="23" t="s">
        <v>5537</v>
      </c>
      <c r="AL2092" s="23" t="str">
        <f t="shared" si="58"/>
        <v>OST_166</v>
      </c>
      <c r="AN2092" s="9" t="s">
        <v>5537</v>
      </c>
      <c r="AO2092" s="23" t="str">
        <f>_xlfn.XLOOKUP(B2092,'INCIDENT-05-03-2026'!E:E,'INCIDENT-05-03-2026'!F:F,"")</f>
        <v/>
      </c>
      <c r="AP2092" s="7" t="s">
        <v>5537</v>
      </c>
      <c r="AQ2092" s="6"/>
      <c r="AR2092" s="7"/>
      <c r="AS2092" s="3" t="str">
        <f>_xlfn.XLOOKUP(B2092,'[3]tt num | region | site id'!$C:$C,'[3]tt num | region | site id'!$Q:$Q,"")</f>
        <v/>
      </c>
      <c r="AT2092" s="24" t="str">
        <f>_xlfn.XLOOKUP(B2092,'[4]Cells Huawei 03052026 12h'!$B:$B,'[4]Cells Huawei 03052026 12h'!$T:$T,"")</f>
        <v/>
      </c>
      <c r="AU2092" s="24" t="str">
        <f>_xlfn.XLOOKUP(B2092,'[5]cells down 02052026 8h50'!$B:$B,'[5]cells down 02052026 8h50'!$R:$R,"")</f>
        <v/>
      </c>
      <c r="AV2092" s="24" t="str">
        <f>_xlfn.XLOOKUP(B2092,'[5]cells down 02052026 13h50'!$B:$B,'[5]cells down 02052026 13h50'!$R:$R,"")</f>
        <v/>
      </c>
      <c r="AW2092" s="24" t="str">
        <f>_xlfn.XLOOKUP(B2092,'[5]cells down 02052026 13h50'!$B:$B,'[5]cells down 02052026 13h50'!$R:$R,"")</f>
        <v/>
      </c>
      <c r="AX2092" s="24" t="str">
        <f>_xlfn.XLOOKUP(B2092,'[6]cell downs 03052026 8h40 '!$B:$B,'[6]cell downs 03052026 8h40 '!$R:$R,"")</f>
        <v/>
      </c>
      <c r="AY2092" s="24" t="str">
        <f>_xlfn.XLOOKUP(B2092,'[7]ALL SITES DOWN'!$D:$D,'[7]ALL SITES DOWN'!$J:$J,"")</f>
        <v/>
      </c>
      <c r="AZ2092" s="24" t="str">
        <f>_xlfn.XLOOKUP(B2092,'[8]ALL SITES DOWN'!$D:$D,'[8]ALL SITES DOWN'!$J:$J,"")</f>
        <v/>
      </c>
      <c r="BA2092" s="9" t="str">
        <f>_xlfn.XLOOKUP(B2092,[9]sheet1!$AC:$AC,[9]sheet1!$AF:$AF,"")</f>
        <v/>
      </c>
      <c r="BB2092" s="14" t="s">
        <v>5537</v>
      </c>
      <c r="BC2092" s="14" t="s">
        <v>5537</v>
      </c>
      <c r="BD2092" s="14" t="str">
        <f>_xlfn.XLOOKUP(B2092,'[10]cell downs 18042026 17h'!$B:$B,'[10]cell downs 18042026 17h'!$B:$B,"")</f>
        <v/>
      </c>
      <c r="BE2092" s="14" t="str">
        <f>_xlfn.XLOOKUP(B2092,'[11]Cells Huawei 19042026 15h'!$B:$B,'[11]Cells Huawei 19042026 15h'!$B:$B,"")</f>
        <v/>
      </c>
      <c r="BF2092" s="9" t="str">
        <f>_xlfn.XLOOKUP(B2092,'[12]cells down 19042026 9H40'!$B:$B,'[12]cells down 19042026 9H40'!$B:$B,"")</f>
        <v/>
      </c>
      <c r="BG2092" s="9" t="s">
        <v>4215</v>
      </c>
      <c r="BH2092" s="9" t="s">
        <v>594</v>
      </c>
    </row>
    <row r="2093" spans="1:60" s="9" customFormat="1" x14ac:dyDescent="0.3">
      <c r="A2093" s="1" t="s">
        <v>724</v>
      </c>
      <c r="B2093" s="8" t="s">
        <v>725</v>
      </c>
      <c r="C2093" s="3" t="str">
        <f>_xlfn.XLOOKUP(B2093,'[1]daily break down'!$D:$D,'[1]daily break down'!$E:$E,"")</f>
        <v>Douala</v>
      </c>
      <c r="D2093" s="1" t="s">
        <v>11</v>
      </c>
      <c r="E2093" s="1" t="s">
        <v>12</v>
      </c>
      <c r="F2093" s="3" t="s">
        <v>31</v>
      </c>
      <c r="G2093" s="1" t="s">
        <v>32</v>
      </c>
      <c r="H2093" s="42" t="str">
        <f>_xlfn.XLOOKUP(B2093,[2]CALCULATION!$B:$B,[2]CALCULATION!$H:$H,"")</f>
        <v>ZTE</v>
      </c>
      <c r="I2093" s="34">
        <v>1.0344345424090672E-3</v>
      </c>
      <c r="J2093" s="34">
        <v>0</v>
      </c>
      <c r="K2093" s="34">
        <v>0</v>
      </c>
      <c r="L2093" s="34">
        <v>0</v>
      </c>
      <c r="M2093" s="34">
        <v>0</v>
      </c>
      <c r="N2093" s="34">
        <v>0</v>
      </c>
      <c r="O2093" s="34">
        <v>0</v>
      </c>
      <c r="P2093" s="34">
        <v>0</v>
      </c>
      <c r="Q2093" s="34">
        <v>0</v>
      </c>
      <c r="R2093" s="34">
        <v>0</v>
      </c>
      <c r="S2093" s="35">
        <v>0</v>
      </c>
      <c r="T2093" s="35">
        <v>0</v>
      </c>
      <c r="U2093" s="35">
        <v>0</v>
      </c>
      <c r="V2093" s="35">
        <v>0</v>
      </c>
      <c r="W2093" s="35">
        <v>0</v>
      </c>
      <c r="X2093" s="35">
        <v>0</v>
      </c>
      <c r="Y2093" s="35">
        <v>0</v>
      </c>
      <c r="Z2093" s="35">
        <v>0</v>
      </c>
      <c r="AA2093" s="35">
        <v>0</v>
      </c>
      <c r="AB2093" s="35">
        <v>0</v>
      </c>
      <c r="AC2093" s="35">
        <v>0</v>
      </c>
      <c r="AD2093" s="35">
        <v>0</v>
      </c>
      <c r="AE2093" s="58" t="s">
        <v>5560</v>
      </c>
      <c r="AF2093" s="58"/>
      <c r="AG2093" s="57" t="str" cm="1">
        <f t="array" ref="AG2093">IFERROR(_xlfn.IFS(
AI2093="MPR ISSUE","PDH",
AI2093="BSS Hardware Issue","BSS",
AI2093="Sites strategiques, MLL, Pylone, etc.","ENVTECH",
AI2093="AKTIVCO DEFAUT GE &amp; POWER Cabinet","AKTIVCO",
AI2093="AKTIVCO Coupure ENEO &amp; Baisse de tension","AKTIVCO GRID ONLY",
AI2093="Coupure ENEO &amp; Baisse de tension","IHS GRID ONLY",
AI2093="Defaut GE &amp; POWER Cabinet","IHS",
AI2093="Sharing","Partners",
AI2093="Sites strategiques &amp; DataCenter","SST &amp; DC",
AI2093="Exclu","Exclu",
AI2093="SAT","SAT",
AI2093="SPARE-ISSUE","SPARE-ISSUE",
AI2093="Fiber CAmtel","TRANS_FO_CAMTEL",
AI2093="Fiber AOF","Fiber AOF",
AI2093="Projet OCM (HUAWEI)","TRAVAUX-HUAWEI",
AI2093="Projet OCM (NOKIA)","TRAVAUX-NOKIA",
AI2093="ACCESS-ISSUE","ACCESS-ISSUE",
AI2093="Projet OCM (ZTE, NOKIA, autres projets)","TRAVAUX OCM",
AI2093="No root CAuse","No root cause",
AI2093="ODU HS","PDH",
AI2093="IP &amp; VLAN","PDH",
AI2093="Warehouse HUAWEI","SPARE-ISSUE",
AI2093="SPARE-HS","SPARE-ISSUE",
AI2093="Power Telco","BSS",AI2093="no impacts","no impacts"
),"")</f>
        <v>no impacts</v>
      </c>
      <c r="AH2093" s="57" t="str" cm="1">
        <f t="array" ref="AH2093">IFERROR(_xlfn.IFS(
AI2093="MPR ISSUE","TX ISSUE",
AI2093="BSS Hardware Issue","RAN ISSUE",
AI2093="Sites strategiques, MLL, Pylone, etc.","ENVTECH",
AI2093="AKTIVCO DEFAUT GE &amp; POWER Cabinet","POWER ISSUE",
AI2093="AKTIVCO Coupure ENEO &amp; Baisse de tension","POWER ISSUE",
AI2093="Coupure ENEO &amp; Baisse de tension","POWER ISSUE",
AI2093="Defaut GE &amp; POWER Cabinet","POWER ISSUE",
AI2093="Sharing","POWER ISSUE",
AI2093="Sites strategiques &amp; DataCenter","POWER ISSUE",
AI2093="Exclu","Exclu",
AI2093="SAT","TX ISSUE",
AI2093="SPARE-ISSUE","SPARE-ISSUE",
AI2093="Fiber CAmtel","TX ISSUE",
AI2093="Fiber AOF","TX ISSUE",
AI2093="Projet OCM (HUAWEI)","TRAVAUX-HUAWEI",
AI2093="Projet OCM (NOKIA)","TRAVAUX -NOKIA",
AI2093="ACCESS-ISSUE","ACCESS-ISSUE",
AI2093="Projet OCM (ZTE, NOKIA, autres projets)","TRAVAUX OCM",
AI2093="No root CAuse","No root cause",
AI2093="ODU HS","TX ISSUE",
AI2093="IP &amp; VLAN","TX ISSUE",
AI2093="Warehouse HUAWEI","SPARE-ISSUE",
AI2093="SPARE-HS","SPARE-ISSUE",
AI2093="Power Telco","RAN ISSUE",AI2093="no impacts","no impacts"
),"")</f>
        <v>no impacts</v>
      </c>
      <c r="AI2093" s="85" t="s">
        <v>5998</v>
      </c>
      <c r="AJ2093" s="57" t="str" cm="1">
        <f t="array" ref="AJ2093">IFERROR(_xlfn.IFS(
AI2093="MPR ISSUE","ACTIVE",
AI2093="BSS Hardware Issue","ACTIVE",
AI2093="Sites strategiques, MLL, Pylone, etc.","PASSIVE",
AI2093="AKTIVCO DEFAUT GE &amp; POWER Cabinet","PASSIVE",
AI2093="AKTIVCO Coupure ENEO &amp; Baisse de tension","PASSIVE",
AI2093="Coupure ENEO &amp; Baisse de tension","PASSIVE",
AI2093="Defaut GE &amp; POWER Cabinet","PASSIVE",
AI2093="Sharing","PASSIVE",
AI2093="Sites strategiques &amp; DataCenter","PASSIVE",
AI2093="Exclu","Exclu",
AI2093="SAT","ACTIVE",
AI2093="SPARE-ISSUE","SPARE-ISSUE",
AI2093="Fiber CAmtel","ACTIVE",
AI2093="Fiber AOF","ACTIVE",
AI2093="Projet OCM (HUAWEI)","PLANNED WORKS",
AI2093="Projet OCM (NOKIA)","PLANNED WORKS",
AI2093="ACCESS-ISSUE","ACCESS-ISSUE",
AI2093="Projet OCM (ZTE, NOKIA, autres projets)","PLANNED WORKS",
AI2093="No root CAuse","No root cause",
AI2093="ODU HS","ACTIVE",
AI2093="IP &amp; VLAN","ACTIVE",
AI2093="Warehouse HUAWEI","SPARE-ISSUE",
AI2093="SPARE-HS","SPARE-ISSUE",
AI2093="Power Telco","ACTIVE", AI2093="no impacts","no impacts"
),"")</f>
        <v>no impacts</v>
      </c>
      <c r="AK2093" s="23" t="s">
        <v>5537</v>
      </c>
      <c r="AL2093" s="23" t="str">
        <f t="shared" si="58"/>
        <v>LIT_044</v>
      </c>
      <c r="AN2093" s="9" t="s">
        <v>5537</v>
      </c>
      <c r="AO2093" s="23" t="str">
        <f>_xlfn.XLOOKUP(B2093,'INCIDENT-05-03-2026'!E:E,'INCIDENT-05-03-2026'!F:F,"")</f>
        <v/>
      </c>
      <c r="AP2093" s="7" t="s">
        <v>5537</v>
      </c>
      <c r="AQ2093" s="6"/>
      <c r="AR2093" s="7"/>
      <c r="AS2093" s="3" t="str">
        <f>_xlfn.XLOOKUP(B2093,'[3]tt num | region | site id'!$C:$C,'[3]tt num | region | site id'!$Q:$Q,"")</f>
        <v/>
      </c>
      <c r="AT2093" s="24" t="str">
        <f>_xlfn.XLOOKUP(B2093,'[4]Cells Huawei 03052026 12h'!$B:$B,'[4]Cells Huawei 03052026 12h'!$T:$T,"")</f>
        <v/>
      </c>
      <c r="AU2093" s="24" t="str">
        <f>_xlfn.XLOOKUP(B2093,'[5]cells down 02052026 8h50'!$B:$B,'[5]cells down 02052026 8h50'!$R:$R,"")</f>
        <v/>
      </c>
      <c r="AV2093" s="24" t="str">
        <f>_xlfn.XLOOKUP(B2093,'[5]cells down 02052026 13h50'!$B:$B,'[5]cells down 02052026 13h50'!$R:$R,"")</f>
        <v/>
      </c>
      <c r="AW2093" s="24" t="str">
        <f>_xlfn.XLOOKUP(B2093,'[5]cells down 02052026 13h50'!$B:$B,'[5]cells down 02052026 13h50'!$R:$R,"")</f>
        <v/>
      </c>
      <c r="AX2093" s="24" t="str">
        <f>_xlfn.XLOOKUP(B2093,'[6]cell downs 03052026 8h40 '!$B:$B,'[6]cell downs 03052026 8h40 '!$R:$R,"")</f>
        <v/>
      </c>
      <c r="AY2093" s="24" t="str">
        <f>_xlfn.XLOOKUP(B2093,'[7]ALL SITES DOWN'!$D:$D,'[7]ALL SITES DOWN'!$J:$J,"")</f>
        <v/>
      </c>
      <c r="AZ2093" s="24" t="str">
        <f>_xlfn.XLOOKUP(B2093,'[8]ALL SITES DOWN'!$D:$D,'[8]ALL SITES DOWN'!$J:$J,"")</f>
        <v/>
      </c>
      <c r="BA2093" s="9" t="str">
        <f>_xlfn.XLOOKUP(B2093,[9]sheet1!$AC:$AC,[9]sheet1!$AF:$AF,"")</f>
        <v/>
      </c>
      <c r="BB2093" s="14" t="s">
        <v>5537</v>
      </c>
      <c r="BC2093" s="14" t="s">
        <v>5537</v>
      </c>
      <c r="BD2093" s="14" t="str">
        <f>_xlfn.XLOOKUP(B2093,'[10]cell downs 18042026 17h'!$B:$B,'[10]cell downs 18042026 17h'!$B:$B,"")</f>
        <v/>
      </c>
      <c r="BE2093" s="14" t="str">
        <f>_xlfn.XLOOKUP(B2093,'[11]Cells Huawei 19042026 15h'!$B:$B,'[11]Cells Huawei 19042026 15h'!$B:$B,"")</f>
        <v/>
      </c>
      <c r="BF2093" s="9" t="str">
        <f>_xlfn.XLOOKUP(B2093,'[12]cells down 19042026 9H40'!$B:$B,'[12]cells down 19042026 9H40'!$B:$B,"")</f>
        <v/>
      </c>
      <c r="BG2093" s="9" t="s">
        <v>725</v>
      </c>
      <c r="BH2093" s="9" t="s">
        <v>594</v>
      </c>
    </row>
    <row r="2094" spans="1:60" s="9" customFormat="1" x14ac:dyDescent="0.3">
      <c r="A2094" s="1" t="s">
        <v>789</v>
      </c>
      <c r="B2094" s="8" t="s">
        <v>790</v>
      </c>
      <c r="C2094" s="3" t="str">
        <f>_xlfn.XLOOKUP(B2094,'[1]daily break down'!$D:$D,'[1]daily break down'!$E:$E,"")</f>
        <v>Douala</v>
      </c>
      <c r="D2094" s="1"/>
      <c r="E2094" s="1"/>
      <c r="F2094" s="3" t="s">
        <v>31</v>
      </c>
      <c r="G2094" s="1" t="s">
        <v>32</v>
      </c>
      <c r="H2094" s="42" t="str">
        <f>_xlfn.XLOOKUP(B2094,[2]CALCULATION!$B:$B,[2]CALCULATION!$H:$H,"")</f>
        <v>ZTE</v>
      </c>
      <c r="I2094" s="34">
        <v>0</v>
      </c>
      <c r="J2094" s="34">
        <v>0</v>
      </c>
      <c r="K2094" s="34">
        <v>0</v>
      </c>
      <c r="L2094" s="34">
        <v>0</v>
      </c>
      <c r="M2094" s="34">
        <v>0</v>
      </c>
      <c r="N2094" s="34">
        <v>0</v>
      </c>
      <c r="O2094" s="34">
        <v>0</v>
      </c>
      <c r="P2094" s="34">
        <v>0</v>
      </c>
      <c r="Q2094" s="34">
        <v>0</v>
      </c>
      <c r="R2094" s="34">
        <v>0</v>
      </c>
      <c r="S2094" s="35">
        <v>0</v>
      </c>
      <c r="T2094" s="35">
        <v>0</v>
      </c>
      <c r="U2094" s="35">
        <v>0</v>
      </c>
      <c r="V2094" s="35">
        <v>0</v>
      </c>
      <c r="W2094" s="35">
        <v>0</v>
      </c>
      <c r="X2094" s="35">
        <v>0</v>
      </c>
      <c r="Y2094" s="35">
        <v>0</v>
      </c>
      <c r="Z2094" s="35">
        <v>0</v>
      </c>
      <c r="AA2094" s="35">
        <v>0</v>
      </c>
      <c r="AB2094" s="35">
        <v>0</v>
      </c>
      <c r="AC2094" s="35">
        <v>0</v>
      </c>
      <c r="AD2094" s="35">
        <v>0</v>
      </c>
      <c r="AE2094" s="58" t="s">
        <v>5560</v>
      </c>
      <c r="AF2094" s="58"/>
      <c r="AG2094" s="57" t="str" cm="1">
        <f t="array" ref="AG2094">IFERROR(_xlfn.IFS(
AI2094="MPR ISSUE","PDH",
AI2094="BSS Hardware Issue","BSS",
AI2094="Sites strategiques, MLL, Pylone, etc.","ENVTECH",
AI2094="AKTIVCO DEFAUT GE &amp; POWER Cabinet","AKTIVCO",
AI2094="AKTIVCO Coupure ENEO &amp; Baisse de tension","AKTIVCO GRID ONLY",
AI2094="Coupure ENEO &amp; Baisse de tension","IHS GRID ONLY",
AI2094="Defaut GE &amp; POWER Cabinet","IHS",
AI2094="Sharing","Partners",
AI2094="Sites strategiques &amp; DataCenter","SST &amp; DC",
AI2094="Exclu","Exclu",
AI2094="SAT","SAT",
AI2094="SPARE-ISSUE","SPARE-ISSUE",
AI2094="Fiber CAmtel","TRANS_FO_CAMTEL",
AI2094="Fiber AOF","Fiber AOF",
AI2094="Projet OCM (HUAWEI)","TRAVAUX-HUAWEI",
AI2094="Projet OCM (NOKIA)","TRAVAUX-NOKIA",
AI2094="ACCESS-ISSUE","ACCESS-ISSUE",
AI2094="Projet OCM (ZTE, NOKIA, autres projets)","TRAVAUX OCM",
AI2094="No root CAuse","No root cause",
AI2094="ODU HS","PDH",
AI2094="IP &amp; VLAN","PDH",
AI2094="Warehouse HUAWEI","SPARE-ISSUE",
AI2094="SPARE-HS","SPARE-ISSUE",
AI2094="Power Telco","BSS",AI2094="no impacts","no impacts"
),"")</f>
        <v>no impacts</v>
      </c>
      <c r="AH2094" s="57" t="str" cm="1">
        <f t="array" ref="AH2094">IFERROR(_xlfn.IFS(
AI2094="MPR ISSUE","TX ISSUE",
AI2094="BSS Hardware Issue","RAN ISSUE",
AI2094="Sites strategiques, MLL, Pylone, etc.","ENVTECH",
AI2094="AKTIVCO DEFAUT GE &amp; POWER Cabinet","POWER ISSUE",
AI2094="AKTIVCO Coupure ENEO &amp; Baisse de tension","POWER ISSUE",
AI2094="Coupure ENEO &amp; Baisse de tension","POWER ISSUE",
AI2094="Defaut GE &amp; POWER Cabinet","POWER ISSUE",
AI2094="Sharing","POWER ISSUE",
AI2094="Sites strategiques &amp; DataCenter","POWER ISSUE",
AI2094="Exclu","Exclu",
AI2094="SAT","TX ISSUE",
AI2094="SPARE-ISSUE","SPARE-ISSUE",
AI2094="Fiber CAmtel","TX ISSUE",
AI2094="Fiber AOF","TX ISSUE",
AI2094="Projet OCM (HUAWEI)","TRAVAUX-HUAWEI",
AI2094="Projet OCM (NOKIA)","TRAVAUX -NOKIA",
AI2094="ACCESS-ISSUE","ACCESS-ISSUE",
AI2094="Projet OCM (ZTE, NOKIA, autres projets)","TRAVAUX OCM",
AI2094="No root CAuse","No root cause",
AI2094="ODU HS","TX ISSUE",
AI2094="IP &amp; VLAN","TX ISSUE",
AI2094="Warehouse HUAWEI","SPARE-ISSUE",
AI2094="SPARE-HS","SPARE-ISSUE",
AI2094="Power Telco","RAN ISSUE",AI2094="no impacts","no impacts"
),"")</f>
        <v>no impacts</v>
      </c>
      <c r="AI2094" s="85" t="s">
        <v>5998</v>
      </c>
      <c r="AJ2094" s="57" t="str" cm="1">
        <f t="array" ref="AJ2094">IFERROR(_xlfn.IFS(
AI2094="MPR ISSUE","ACTIVE",
AI2094="BSS Hardware Issue","ACTIVE",
AI2094="Sites strategiques, MLL, Pylone, etc.","PASSIVE",
AI2094="AKTIVCO DEFAUT GE &amp; POWER Cabinet","PASSIVE",
AI2094="AKTIVCO Coupure ENEO &amp; Baisse de tension","PASSIVE",
AI2094="Coupure ENEO &amp; Baisse de tension","PASSIVE",
AI2094="Defaut GE &amp; POWER Cabinet","PASSIVE",
AI2094="Sharing","PASSIVE",
AI2094="Sites strategiques &amp; DataCenter","PASSIVE",
AI2094="Exclu","Exclu",
AI2094="SAT","ACTIVE",
AI2094="SPARE-ISSUE","SPARE-ISSUE",
AI2094="Fiber CAmtel","ACTIVE",
AI2094="Fiber AOF","ACTIVE",
AI2094="Projet OCM (HUAWEI)","PLANNED WORKS",
AI2094="Projet OCM (NOKIA)","PLANNED WORKS",
AI2094="ACCESS-ISSUE","ACCESS-ISSUE",
AI2094="Projet OCM (ZTE, NOKIA, autres projets)","PLANNED WORKS",
AI2094="No root CAuse","No root cause",
AI2094="ODU HS","ACTIVE",
AI2094="IP &amp; VLAN","ACTIVE",
AI2094="Warehouse HUAWEI","SPARE-ISSUE",
AI2094="SPARE-HS","SPARE-ISSUE",
AI2094="Power Telco","ACTIVE", AI2094="no impacts","no impacts"
),"")</f>
        <v>no impacts</v>
      </c>
      <c r="AK2094" s="23" t="s">
        <v>5537</v>
      </c>
      <c r="AL2094" s="23" t="str">
        <f t="shared" ref="AL2094:AL2125" si="59">B2094</f>
        <v>LIT_004</v>
      </c>
      <c r="AN2094" s="9" t="s">
        <v>5537</v>
      </c>
      <c r="AO2094" s="23" t="str">
        <f>_xlfn.XLOOKUP(B2094,'INCIDENT-05-03-2026'!E:E,'INCIDENT-05-03-2026'!F:F,"")</f>
        <v/>
      </c>
      <c r="AP2094" s="7" t="s">
        <v>5537</v>
      </c>
      <c r="AQ2094" s="6"/>
      <c r="AR2094" s="7"/>
      <c r="AS2094" s="3" t="str">
        <f>_xlfn.XLOOKUP(B2094,'[3]tt num | region | site id'!$C:$C,'[3]tt num | region | site id'!$Q:$Q,"")</f>
        <v/>
      </c>
      <c r="AT2094" s="24" t="str">
        <f>_xlfn.XLOOKUP(B2094,'[4]Cells Huawei 03052026 12h'!$B:$B,'[4]Cells Huawei 03052026 12h'!$T:$T,"")</f>
        <v/>
      </c>
      <c r="AU2094" s="24" t="str">
        <f>_xlfn.XLOOKUP(B2094,'[5]cells down 02052026 8h50'!$B:$B,'[5]cells down 02052026 8h50'!$R:$R,"")</f>
        <v/>
      </c>
      <c r="AV2094" s="24" t="str">
        <f>_xlfn.XLOOKUP(B2094,'[5]cells down 02052026 13h50'!$B:$B,'[5]cells down 02052026 13h50'!$R:$R,"")</f>
        <v/>
      </c>
      <c r="AW2094" s="24" t="str">
        <f>_xlfn.XLOOKUP(B2094,'[5]cells down 02052026 13h50'!$B:$B,'[5]cells down 02052026 13h50'!$R:$R,"")</f>
        <v/>
      </c>
      <c r="AX2094" s="24" t="str">
        <f>_xlfn.XLOOKUP(B2094,'[6]cell downs 03052026 8h40 '!$B:$B,'[6]cell downs 03052026 8h40 '!$R:$R,"")</f>
        <v/>
      </c>
      <c r="AY2094" s="24" t="str">
        <f>_xlfn.XLOOKUP(B2094,'[7]ALL SITES DOWN'!$D:$D,'[7]ALL SITES DOWN'!$J:$J,"")</f>
        <v/>
      </c>
      <c r="AZ2094" s="24" t="str">
        <f>_xlfn.XLOOKUP(B2094,'[8]ALL SITES DOWN'!$D:$D,'[8]ALL SITES DOWN'!$J:$J,"")</f>
        <v/>
      </c>
      <c r="BA2094" s="9" t="str">
        <f>_xlfn.XLOOKUP(B2094,[9]sheet1!$AC:$AC,[9]sheet1!$AF:$AF,"")</f>
        <v/>
      </c>
      <c r="BB2094" s="14" t="s">
        <v>5537</v>
      </c>
      <c r="BC2094" s="14" t="s">
        <v>5537</v>
      </c>
      <c r="BD2094" s="14" t="str">
        <f>_xlfn.XLOOKUP(B2094,'[10]cell downs 18042026 17h'!$B:$B,'[10]cell downs 18042026 17h'!$B:$B,"")</f>
        <v/>
      </c>
      <c r="BE2094" s="14" t="str">
        <f>_xlfn.XLOOKUP(B2094,'[11]Cells Huawei 19042026 15h'!$B:$B,'[11]Cells Huawei 19042026 15h'!$B:$B,"")</f>
        <v/>
      </c>
      <c r="BF2094" s="9" t="str">
        <f>_xlfn.XLOOKUP(B2094,'[12]cells down 19042026 9H40'!$B:$B,'[12]cells down 19042026 9H40'!$B:$B,"")</f>
        <v/>
      </c>
      <c r="BG2094" s="9" t="s">
        <v>5537</v>
      </c>
      <c r="BH2094" s="9" t="s">
        <v>1129</v>
      </c>
    </row>
    <row r="2095" spans="1:60" s="9" customFormat="1" x14ac:dyDescent="0.3">
      <c r="A2095" s="1" t="s">
        <v>767</v>
      </c>
      <c r="B2095" s="8" t="s">
        <v>768</v>
      </c>
      <c r="C2095" s="3" t="str">
        <f>_xlfn.XLOOKUP(B2095,'[1]daily break down'!$D:$D,'[1]daily break down'!$E:$E,"")</f>
        <v>Douala</v>
      </c>
      <c r="D2095" s="1" t="s">
        <v>11</v>
      </c>
      <c r="E2095" s="1" t="s">
        <v>12</v>
      </c>
      <c r="F2095" s="3" t="s">
        <v>31</v>
      </c>
      <c r="G2095" s="1" t="s">
        <v>32</v>
      </c>
      <c r="H2095" s="42" t="str">
        <f>_xlfn.XLOOKUP(B2095,[2]CALCULATION!$B:$B,[2]CALCULATION!$H:$H,"")</f>
        <v>ZTE</v>
      </c>
      <c r="I2095" s="34">
        <v>0</v>
      </c>
      <c r="J2095" s="34">
        <v>0</v>
      </c>
      <c r="K2095" s="34">
        <v>0</v>
      </c>
      <c r="L2095" s="34">
        <v>0</v>
      </c>
      <c r="M2095" s="34">
        <v>0</v>
      </c>
      <c r="N2095" s="34">
        <v>0</v>
      </c>
      <c r="O2095" s="34">
        <v>0</v>
      </c>
      <c r="P2095" s="34">
        <v>0</v>
      </c>
      <c r="Q2095" s="34">
        <v>0</v>
      </c>
      <c r="R2095" s="34">
        <v>0</v>
      </c>
      <c r="S2095" s="35">
        <v>0</v>
      </c>
      <c r="T2095" s="35">
        <v>0</v>
      </c>
      <c r="U2095" s="35">
        <v>0</v>
      </c>
      <c r="V2095" s="35">
        <v>0</v>
      </c>
      <c r="W2095" s="35">
        <v>0</v>
      </c>
      <c r="X2095" s="35">
        <v>0</v>
      </c>
      <c r="Y2095" s="35">
        <v>0</v>
      </c>
      <c r="Z2095" s="35">
        <v>0</v>
      </c>
      <c r="AA2095" s="35">
        <v>0</v>
      </c>
      <c r="AB2095" s="35">
        <v>0</v>
      </c>
      <c r="AC2095" s="35">
        <v>0</v>
      </c>
      <c r="AD2095" s="35">
        <v>0</v>
      </c>
      <c r="AE2095" s="58" t="s">
        <v>5560</v>
      </c>
      <c r="AF2095" s="58"/>
      <c r="AG2095" s="57" t="str" cm="1">
        <f t="array" ref="AG2095">IFERROR(_xlfn.IFS(
AI2095="MPR ISSUE","PDH",
AI2095="BSS Hardware Issue","BSS",
AI2095="Sites strategiques, MLL, Pylone, etc.","ENVTECH",
AI2095="AKTIVCO DEFAUT GE &amp; POWER Cabinet","AKTIVCO",
AI2095="AKTIVCO Coupure ENEO &amp; Baisse de tension","AKTIVCO GRID ONLY",
AI2095="Coupure ENEO &amp; Baisse de tension","IHS GRID ONLY",
AI2095="Defaut GE &amp; POWER Cabinet","IHS",
AI2095="Sharing","Partners",
AI2095="Sites strategiques &amp; DataCenter","SST &amp; DC",
AI2095="Exclu","Exclu",
AI2095="SAT","SAT",
AI2095="SPARE-ISSUE","SPARE-ISSUE",
AI2095="Fiber CAmtel","TRANS_FO_CAMTEL",
AI2095="Fiber AOF","Fiber AOF",
AI2095="Projet OCM (HUAWEI)","TRAVAUX-HUAWEI",
AI2095="Projet OCM (NOKIA)","TRAVAUX-NOKIA",
AI2095="ACCESS-ISSUE","ACCESS-ISSUE",
AI2095="Projet OCM (ZTE, NOKIA, autres projets)","TRAVAUX OCM",
AI2095="No root CAuse","No root cause",
AI2095="ODU HS","PDH",
AI2095="IP &amp; VLAN","PDH",
AI2095="Warehouse HUAWEI","SPARE-ISSUE",
AI2095="SPARE-HS","SPARE-ISSUE",
AI2095="Power Telco","BSS",AI2095="no impacts","no impacts"
),"")</f>
        <v>no impacts</v>
      </c>
      <c r="AH2095" s="57" t="str" cm="1">
        <f t="array" ref="AH2095">IFERROR(_xlfn.IFS(
AI2095="MPR ISSUE","TX ISSUE",
AI2095="BSS Hardware Issue","RAN ISSUE",
AI2095="Sites strategiques, MLL, Pylone, etc.","ENVTECH",
AI2095="AKTIVCO DEFAUT GE &amp; POWER Cabinet","POWER ISSUE",
AI2095="AKTIVCO Coupure ENEO &amp; Baisse de tension","POWER ISSUE",
AI2095="Coupure ENEO &amp; Baisse de tension","POWER ISSUE",
AI2095="Defaut GE &amp; POWER Cabinet","POWER ISSUE",
AI2095="Sharing","POWER ISSUE",
AI2095="Sites strategiques &amp; DataCenter","POWER ISSUE",
AI2095="Exclu","Exclu",
AI2095="SAT","TX ISSUE",
AI2095="SPARE-ISSUE","SPARE-ISSUE",
AI2095="Fiber CAmtel","TX ISSUE",
AI2095="Fiber AOF","TX ISSUE",
AI2095="Projet OCM (HUAWEI)","TRAVAUX-HUAWEI",
AI2095="Projet OCM (NOKIA)","TRAVAUX -NOKIA",
AI2095="ACCESS-ISSUE","ACCESS-ISSUE",
AI2095="Projet OCM (ZTE, NOKIA, autres projets)","TRAVAUX OCM",
AI2095="No root CAuse","No root cause",
AI2095="ODU HS","TX ISSUE",
AI2095="IP &amp; VLAN","TX ISSUE",
AI2095="Warehouse HUAWEI","SPARE-ISSUE",
AI2095="SPARE-HS","SPARE-ISSUE",
AI2095="Power Telco","RAN ISSUE",AI2095="no impacts","no impacts"
),"")</f>
        <v>no impacts</v>
      </c>
      <c r="AI2095" s="85" t="s">
        <v>5998</v>
      </c>
      <c r="AJ2095" s="57" t="str" cm="1">
        <f t="array" ref="AJ2095">IFERROR(_xlfn.IFS(
AI2095="MPR ISSUE","ACTIVE",
AI2095="BSS Hardware Issue","ACTIVE",
AI2095="Sites strategiques, MLL, Pylone, etc.","PASSIVE",
AI2095="AKTIVCO DEFAUT GE &amp; POWER Cabinet","PASSIVE",
AI2095="AKTIVCO Coupure ENEO &amp; Baisse de tension","PASSIVE",
AI2095="Coupure ENEO &amp; Baisse de tension","PASSIVE",
AI2095="Defaut GE &amp; POWER Cabinet","PASSIVE",
AI2095="Sharing","PASSIVE",
AI2095="Sites strategiques &amp; DataCenter","PASSIVE",
AI2095="Exclu","Exclu",
AI2095="SAT","ACTIVE",
AI2095="SPARE-ISSUE","SPARE-ISSUE",
AI2095="Fiber CAmtel","ACTIVE",
AI2095="Fiber AOF","ACTIVE",
AI2095="Projet OCM (HUAWEI)","PLANNED WORKS",
AI2095="Projet OCM (NOKIA)","PLANNED WORKS",
AI2095="ACCESS-ISSUE","ACCESS-ISSUE",
AI2095="Projet OCM (ZTE, NOKIA, autres projets)","PLANNED WORKS",
AI2095="No root CAuse","No root cause",
AI2095="ODU HS","ACTIVE",
AI2095="IP &amp; VLAN","ACTIVE",
AI2095="Warehouse HUAWEI","SPARE-ISSUE",
AI2095="SPARE-HS","SPARE-ISSUE",
AI2095="Power Telco","ACTIVE", AI2095="no impacts","no impacts"
),"")</f>
        <v>no impacts</v>
      </c>
      <c r="AK2095" s="23" t="s">
        <v>5537</v>
      </c>
      <c r="AL2095" s="23" t="str">
        <f t="shared" si="59"/>
        <v>LIT_396</v>
      </c>
      <c r="AN2095" s="9" t="s">
        <v>5537</v>
      </c>
      <c r="AO2095" s="23" t="str">
        <f>_xlfn.XLOOKUP(B2095,'INCIDENT-05-03-2026'!E:E,'INCIDENT-05-03-2026'!F:F,"")</f>
        <v/>
      </c>
      <c r="AP2095" s="7" t="s">
        <v>5537</v>
      </c>
      <c r="AQ2095" s="6"/>
      <c r="AR2095" s="7"/>
      <c r="AS2095" s="3" t="str">
        <f>_xlfn.XLOOKUP(B2095,'[3]tt num | region | site id'!$C:$C,'[3]tt num | region | site id'!$Q:$Q,"")</f>
        <v/>
      </c>
      <c r="AT2095" s="24" t="str">
        <f>_xlfn.XLOOKUP(B2095,'[4]Cells Huawei 03052026 12h'!$B:$B,'[4]Cells Huawei 03052026 12h'!$T:$T,"")</f>
        <v/>
      </c>
      <c r="AU2095" s="24" t="str">
        <f>_xlfn.XLOOKUP(B2095,'[5]cells down 02052026 8h50'!$B:$B,'[5]cells down 02052026 8h50'!$R:$R,"")</f>
        <v/>
      </c>
      <c r="AV2095" s="24" t="str">
        <f>_xlfn.XLOOKUP(B2095,'[5]cells down 02052026 13h50'!$B:$B,'[5]cells down 02052026 13h50'!$R:$R,"")</f>
        <v/>
      </c>
      <c r="AW2095" s="24" t="str">
        <f>_xlfn.XLOOKUP(B2095,'[5]cells down 02052026 13h50'!$B:$B,'[5]cells down 02052026 13h50'!$R:$R,"")</f>
        <v/>
      </c>
      <c r="AX2095" s="24" t="str">
        <f>_xlfn.XLOOKUP(B2095,'[6]cell downs 03052026 8h40 '!$B:$B,'[6]cell downs 03052026 8h40 '!$R:$R,"")</f>
        <v/>
      </c>
      <c r="AY2095" s="24" t="str">
        <f>_xlfn.XLOOKUP(B2095,'[7]ALL SITES DOWN'!$D:$D,'[7]ALL SITES DOWN'!$J:$J,"")</f>
        <v/>
      </c>
      <c r="AZ2095" s="24" t="str">
        <f>_xlfn.XLOOKUP(B2095,'[8]ALL SITES DOWN'!$D:$D,'[8]ALL SITES DOWN'!$J:$J,"")</f>
        <v/>
      </c>
      <c r="BA2095" s="9" t="str">
        <f>_xlfn.XLOOKUP(B2095,[9]sheet1!$AC:$AC,[9]sheet1!$AF:$AF,"")</f>
        <v/>
      </c>
      <c r="BB2095" s="14" t="s">
        <v>5537</v>
      </c>
      <c r="BC2095" s="14" t="s">
        <v>5537</v>
      </c>
      <c r="BD2095" s="14" t="str">
        <f>_xlfn.XLOOKUP(B2095,'[10]cell downs 18042026 17h'!$B:$B,'[10]cell downs 18042026 17h'!$B:$B,"")</f>
        <v/>
      </c>
      <c r="BE2095" s="14" t="str">
        <f>_xlfn.XLOOKUP(B2095,'[11]Cells Huawei 19042026 15h'!$B:$B,'[11]Cells Huawei 19042026 15h'!$B:$B,"")</f>
        <v/>
      </c>
      <c r="BF2095" s="9" t="str">
        <f>_xlfn.XLOOKUP(B2095,'[12]cells down 19042026 9H40'!$B:$B,'[12]cells down 19042026 9H40'!$B:$B,"")</f>
        <v/>
      </c>
      <c r="BG2095" s="9" t="s">
        <v>768</v>
      </c>
      <c r="BH2095" s="9" t="s">
        <v>5537</v>
      </c>
    </row>
    <row r="2096" spans="1:60" s="9" customFormat="1" x14ac:dyDescent="0.3">
      <c r="A2096" s="1" t="s">
        <v>848</v>
      </c>
      <c r="B2096" s="8" t="s">
        <v>849</v>
      </c>
      <c r="C2096" s="3" t="str">
        <f>_xlfn.XLOOKUP(B2096,'[1]daily break down'!$D:$D,'[1]daily break down'!$E:$E,"")</f>
        <v>Douala</v>
      </c>
      <c r="D2096" s="1" t="s">
        <v>11</v>
      </c>
      <c r="E2096" s="1" t="s">
        <v>12</v>
      </c>
      <c r="F2096" s="3" t="s">
        <v>31</v>
      </c>
      <c r="G2096" s="1" t="s">
        <v>32</v>
      </c>
      <c r="H2096" s="42" t="str">
        <f>_xlfn.XLOOKUP(B2096,[2]CALCULATION!$B:$B,[2]CALCULATION!$H:$H,"")</f>
        <v>ZTE</v>
      </c>
      <c r="I2096" s="34">
        <v>0</v>
      </c>
      <c r="J2096" s="34">
        <v>0</v>
      </c>
      <c r="K2096" s="34">
        <v>0</v>
      </c>
      <c r="L2096" s="34">
        <v>0</v>
      </c>
      <c r="M2096" s="34">
        <v>0</v>
      </c>
      <c r="N2096" s="34">
        <v>0</v>
      </c>
      <c r="O2096" s="34">
        <v>0</v>
      </c>
      <c r="P2096" s="34">
        <v>0</v>
      </c>
      <c r="Q2096" s="34">
        <v>0</v>
      </c>
      <c r="R2096" s="34">
        <v>0</v>
      </c>
      <c r="S2096" s="35">
        <v>0</v>
      </c>
      <c r="T2096" s="35">
        <v>0</v>
      </c>
      <c r="U2096" s="35">
        <v>0</v>
      </c>
      <c r="V2096" s="35">
        <v>0</v>
      </c>
      <c r="W2096" s="35">
        <v>0</v>
      </c>
      <c r="X2096" s="35">
        <v>0</v>
      </c>
      <c r="Y2096" s="35">
        <v>0</v>
      </c>
      <c r="Z2096" s="35">
        <v>0</v>
      </c>
      <c r="AA2096" s="35">
        <v>0</v>
      </c>
      <c r="AB2096" s="35">
        <v>0</v>
      </c>
      <c r="AC2096" s="35">
        <v>0</v>
      </c>
      <c r="AD2096" s="35">
        <v>0</v>
      </c>
      <c r="AE2096" s="58" t="s">
        <v>5560</v>
      </c>
      <c r="AF2096" s="58"/>
      <c r="AG2096" s="57" t="str" cm="1">
        <f t="array" ref="AG2096">IFERROR(_xlfn.IFS(
AI2096="MPR ISSUE","PDH",
AI2096="BSS Hardware Issue","BSS",
AI2096="Sites strategiques, MLL, Pylone, etc.","ENVTECH",
AI2096="AKTIVCO DEFAUT GE &amp; POWER Cabinet","AKTIVCO",
AI2096="AKTIVCO Coupure ENEO &amp; Baisse de tension","AKTIVCO GRID ONLY",
AI2096="Coupure ENEO &amp; Baisse de tension","IHS GRID ONLY",
AI2096="Defaut GE &amp; POWER Cabinet","IHS",
AI2096="Sharing","Partners",
AI2096="Sites strategiques &amp; DataCenter","SST &amp; DC",
AI2096="Exclu","Exclu",
AI2096="SAT","SAT",
AI2096="SPARE-ISSUE","SPARE-ISSUE",
AI2096="Fiber CAmtel","TRANS_FO_CAMTEL",
AI2096="Fiber AOF","Fiber AOF",
AI2096="Projet OCM (HUAWEI)","TRAVAUX-HUAWEI",
AI2096="Projet OCM (NOKIA)","TRAVAUX-NOKIA",
AI2096="ACCESS-ISSUE","ACCESS-ISSUE",
AI2096="Projet OCM (ZTE, NOKIA, autres projets)","TRAVAUX OCM",
AI2096="No root CAuse","No root cause",
AI2096="ODU HS","PDH",
AI2096="IP &amp; VLAN","PDH",
AI2096="Warehouse HUAWEI","SPARE-ISSUE",
AI2096="SPARE-HS","SPARE-ISSUE",
AI2096="Power Telco","BSS",AI2096="no impacts","no impacts"
),"")</f>
        <v>no impacts</v>
      </c>
      <c r="AH2096" s="57" t="str" cm="1">
        <f t="array" ref="AH2096">IFERROR(_xlfn.IFS(
AI2096="MPR ISSUE","TX ISSUE",
AI2096="BSS Hardware Issue","RAN ISSUE",
AI2096="Sites strategiques, MLL, Pylone, etc.","ENVTECH",
AI2096="AKTIVCO DEFAUT GE &amp; POWER Cabinet","POWER ISSUE",
AI2096="AKTIVCO Coupure ENEO &amp; Baisse de tension","POWER ISSUE",
AI2096="Coupure ENEO &amp; Baisse de tension","POWER ISSUE",
AI2096="Defaut GE &amp; POWER Cabinet","POWER ISSUE",
AI2096="Sharing","POWER ISSUE",
AI2096="Sites strategiques &amp; DataCenter","POWER ISSUE",
AI2096="Exclu","Exclu",
AI2096="SAT","TX ISSUE",
AI2096="SPARE-ISSUE","SPARE-ISSUE",
AI2096="Fiber CAmtel","TX ISSUE",
AI2096="Fiber AOF","TX ISSUE",
AI2096="Projet OCM (HUAWEI)","TRAVAUX-HUAWEI",
AI2096="Projet OCM (NOKIA)","TRAVAUX -NOKIA",
AI2096="ACCESS-ISSUE","ACCESS-ISSUE",
AI2096="Projet OCM (ZTE, NOKIA, autres projets)","TRAVAUX OCM",
AI2096="No root CAuse","No root cause",
AI2096="ODU HS","TX ISSUE",
AI2096="IP &amp; VLAN","TX ISSUE",
AI2096="Warehouse HUAWEI","SPARE-ISSUE",
AI2096="SPARE-HS","SPARE-ISSUE",
AI2096="Power Telco","RAN ISSUE",AI2096="no impacts","no impacts"
),"")</f>
        <v>no impacts</v>
      </c>
      <c r="AI2096" s="85" t="s">
        <v>5998</v>
      </c>
      <c r="AJ2096" s="57" t="str" cm="1">
        <f t="array" ref="AJ2096">IFERROR(_xlfn.IFS(
AI2096="MPR ISSUE","ACTIVE",
AI2096="BSS Hardware Issue","ACTIVE",
AI2096="Sites strategiques, MLL, Pylone, etc.","PASSIVE",
AI2096="AKTIVCO DEFAUT GE &amp; POWER Cabinet","PASSIVE",
AI2096="AKTIVCO Coupure ENEO &amp; Baisse de tension","PASSIVE",
AI2096="Coupure ENEO &amp; Baisse de tension","PASSIVE",
AI2096="Defaut GE &amp; POWER Cabinet","PASSIVE",
AI2096="Sharing","PASSIVE",
AI2096="Sites strategiques &amp; DataCenter","PASSIVE",
AI2096="Exclu","Exclu",
AI2096="SAT","ACTIVE",
AI2096="SPARE-ISSUE","SPARE-ISSUE",
AI2096="Fiber CAmtel","ACTIVE",
AI2096="Fiber AOF","ACTIVE",
AI2096="Projet OCM (HUAWEI)","PLANNED WORKS",
AI2096="Projet OCM (NOKIA)","PLANNED WORKS",
AI2096="ACCESS-ISSUE","ACCESS-ISSUE",
AI2096="Projet OCM (ZTE, NOKIA, autres projets)","PLANNED WORKS",
AI2096="No root CAuse","No root cause",
AI2096="ODU HS","ACTIVE",
AI2096="IP &amp; VLAN","ACTIVE",
AI2096="Warehouse HUAWEI","SPARE-ISSUE",
AI2096="SPARE-HS","SPARE-ISSUE",
AI2096="Power Telco","ACTIVE", AI2096="no impacts","no impacts"
),"")</f>
        <v>no impacts</v>
      </c>
      <c r="AK2096" s="23" t="s">
        <v>5537</v>
      </c>
      <c r="AL2096" s="23" t="str">
        <f t="shared" si="59"/>
        <v>LIT_524</v>
      </c>
      <c r="AN2096" s="9" t="s">
        <v>5537</v>
      </c>
      <c r="AO2096" s="23" t="str">
        <f>_xlfn.XLOOKUP(B2096,'INCIDENT-05-03-2026'!E:E,'INCIDENT-05-03-2026'!F:F,"")</f>
        <v/>
      </c>
      <c r="AP2096" s="7" t="s">
        <v>5537</v>
      </c>
      <c r="AQ2096" s="6"/>
      <c r="AR2096" s="7"/>
      <c r="AS2096" s="3" t="str">
        <f>_xlfn.XLOOKUP(B2096,'[3]tt num | region | site id'!$C:$C,'[3]tt num | region | site id'!$Q:$Q,"")</f>
        <v/>
      </c>
      <c r="AT2096" s="24" t="str">
        <f>_xlfn.XLOOKUP(B2096,'[4]Cells Huawei 03052026 12h'!$B:$B,'[4]Cells Huawei 03052026 12h'!$T:$T,"")</f>
        <v/>
      </c>
      <c r="AU2096" s="24" t="str">
        <f>_xlfn.XLOOKUP(B2096,'[5]cells down 02052026 8h50'!$B:$B,'[5]cells down 02052026 8h50'!$R:$R,"")</f>
        <v/>
      </c>
      <c r="AV2096" s="24" t="str">
        <f>_xlfn.XLOOKUP(B2096,'[5]cells down 02052026 13h50'!$B:$B,'[5]cells down 02052026 13h50'!$R:$R,"")</f>
        <v/>
      </c>
      <c r="AW2096" s="24" t="str">
        <f>_xlfn.XLOOKUP(B2096,'[5]cells down 02052026 13h50'!$B:$B,'[5]cells down 02052026 13h50'!$R:$R,"")</f>
        <v/>
      </c>
      <c r="AX2096" s="24" t="str">
        <f>_xlfn.XLOOKUP(B2096,'[6]cell downs 03052026 8h40 '!$B:$B,'[6]cell downs 03052026 8h40 '!$R:$R,"")</f>
        <v/>
      </c>
      <c r="AY2096" s="24" t="str">
        <f>_xlfn.XLOOKUP(B2096,'[7]ALL SITES DOWN'!$D:$D,'[7]ALL SITES DOWN'!$J:$J,"")</f>
        <v/>
      </c>
      <c r="AZ2096" s="24" t="str">
        <f>_xlfn.XLOOKUP(B2096,'[8]ALL SITES DOWN'!$D:$D,'[8]ALL SITES DOWN'!$J:$J,"")</f>
        <v/>
      </c>
      <c r="BA2096" s="9" t="str">
        <f>_xlfn.XLOOKUP(B2096,[9]sheet1!$AC:$AC,[9]sheet1!$AF:$AF,"")</f>
        <v/>
      </c>
      <c r="BB2096" s="14" t="s">
        <v>5537</v>
      </c>
      <c r="BC2096" s="14" t="s">
        <v>5537</v>
      </c>
      <c r="BD2096" s="14" t="str">
        <f>_xlfn.XLOOKUP(B2096,'[10]cell downs 18042026 17h'!$B:$B,'[10]cell downs 18042026 17h'!$B:$B,"")</f>
        <v/>
      </c>
      <c r="BE2096" s="14" t="str">
        <f>_xlfn.XLOOKUP(B2096,'[11]Cells Huawei 19042026 15h'!$B:$B,'[11]Cells Huawei 19042026 15h'!$B:$B,"")</f>
        <v/>
      </c>
      <c r="BF2096" s="9" t="str">
        <f>_xlfn.XLOOKUP(B2096,'[12]cells down 19042026 9H40'!$B:$B,'[12]cells down 19042026 9H40'!$B:$B,"")</f>
        <v/>
      </c>
      <c r="BG2096" s="9" t="s">
        <v>849</v>
      </c>
      <c r="BH2096" s="9" t="s">
        <v>5537</v>
      </c>
    </row>
    <row r="2097" spans="1:60" s="9" customFormat="1" x14ac:dyDescent="0.3">
      <c r="A2097" s="1" t="s">
        <v>875</v>
      </c>
      <c r="B2097" s="8" t="s">
        <v>876</v>
      </c>
      <c r="C2097" s="3" t="str">
        <f>_xlfn.XLOOKUP(B2097,'[1]daily break down'!$D:$D,'[1]daily break down'!$E:$E,"")</f>
        <v>Douala</v>
      </c>
      <c r="D2097" s="1" t="s">
        <v>11</v>
      </c>
      <c r="E2097" s="1" t="s">
        <v>12</v>
      </c>
      <c r="F2097" s="3" t="s">
        <v>31</v>
      </c>
      <c r="G2097" s="1" t="s">
        <v>32</v>
      </c>
      <c r="H2097" s="42" t="str">
        <f>_xlfn.XLOOKUP(B2097,[2]CALCULATION!$B:$B,[2]CALCULATION!$H:$H,"")</f>
        <v>ZTE</v>
      </c>
      <c r="I2097" s="34">
        <v>0.15958828078405901</v>
      </c>
      <c r="J2097" s="34">
        <v>0</v>
      </c>
      <c r="K2097" s="34">
        <v>0</v>
      </c>
      <c r="L2097" s="34">
        <v>0</v>
      </c>
      <c r="M2097" s="34">
        <v>0</v>
      </c>
      <c r="N2097" s="34">
        <v>0</v>
      </c>
      <c r="O2097" s="34">
        <v>0</v>
      </c>
      <c r="P2097" s="34">
        <v>0</v>
      </c>
      <c r="Q2097" s="34">
        <v>1.2432119691923991</v>
      </c>
      <c r="R2097" s="34">
        <v>0</v>
      </c>
      <c r="S2097" s="35">
        <v>0</v>
      </c>
      <c r="T2097" s="35">
        <v>0</v>
      </c>
      <c r="U2097" s="35">
        <v>0</v>
      </c>
      <c r="V2097" s="35">
        <v>0</v>
      </c>
      <c r="W2097" s="35">
        <v>0</v>
      </c>
      <c r="X2097" s="35">
        <v>0</v>
      </c>
      <c r="Y2097" s="35">
        <v>0</v>
      </c>
      <c r="Z2097" s="35">
        <v>0</v>
      </c>
      <c r="AA2097" s="35">
        <v>0</v>
      </c>
      <c r="AB2097" s="35">
        <v>0</v>
      </c>
      <c r="AC2097" s="35">
        <v>0</v>
      </c>
      <c r="AD2097" s="35">
        <v>0</v>
      </c>
      <c r="AE2097" s="58" t="s">
        <v>5560</v>
      </c>
      <c r="AF2097" s="58"/>
      <c r="AG2097" s="57" t="str" cm="1">
        <f t="array" ref="AG2097">IFERROR(_xlfn.IFS(
AI2097="MPR ISSUE","PDH",
AI2097="BSS Hardware Issue","BSS",
AI2097="Sites strategiques, MLL, Pylone, etc.","ENVTECH",
AI2097="AKTIVCO DEFAUT GE &amp; POWER Cabinet","AKTIVCO",
AI2097="AKTIVCO Coupure ENEO &amp; Baisse de tension","AKTIVCO GRID ONLY",
AI2097="Coupure ENEO &amp; Baisse de tension","IHS GRID ONLY",
AI2097="Defaut GE &amp; POWER Cabinet","IHS",
AI2097="Sharing","Partners",
AI2097="Sites strategiques &amp; DataCenter","SST &amp; DC",
AI2097="Exclu","Exclu",
AI2097="SAT","SAT",
AI2097="SPARE-ISSUE","SPARE-ISSUE",
AI2097="Fiber CAmtel","TRANS_FO_CAMTEL",
AI2097="Fiber AOF","Fiber AOF",
AI2097="Projet OCM (HUAWEI)","TRAVAUX-HUAWEI",
AI2097="Projet OCM (NOKIA)","TRAVAUX-NOKIA",
AI2097="ACCESS-ISSUE","ACCESS-ISSUE",
AI2097="Projet OCM (ZTE, NOKIA, autres projets)","TRAVAUX OCM",
AI2097="No root CAuse","No root cause",
AI2097="ODU HS","PDH",
AI2097="IP &amp; VLAN","PDH",
AI2097="Warehouse HUAWEI","SPARE-ISSUE",
AI2097="SPARE-HS","SPARE-ISSUE",
AI2097="Power Telco","BSS",AI2097="no impacts","no impacts"
),"")</f>
        <v>no impacts</v>
      </c>
      <c r="AH2097" s="57" t="str" cm="1">
        <f t="array" ref="AH2097">IFERROR(_xlfn.IFS(
AI2097="MPR ISSUE","TX ISSUE",
AI2097="BSS Hardware Issue","RAN ISSUE",
AI2097="Sites strategiques, MLL, Pylone, etc.","ENVTECH",
AI2097="AKTIVCO DEFAUT GE &amp; POWER Cabinet","POWER ISSUE",
AI2097="AKTIVCO Coupure ENEO &amp; Baisse de tension","POWER ISSUE",
AI2097="Coupure ENEO &amp; Baisse de tension","POWER ISSUE",
AI2097="Defaut GE &amp; POWER Cabinet","POWER ISSUE",
AI2097="Sharing","POWER ISSUE",
AI2097="Sites strategiques &amp; DataCenter","POWER ISSUE",
AI2097="Exclu","Exclu",
AI2097="SAT","TX ISSUE",
AI2097="SPARE-ISSUE","SPARE-ISSUE",
AI2097="Fiber CAmtel","TX ISSUE",
AI2097="Fiber AOF","TX ISSUE",
AI2097="Projet OCM (HUAWEI)","TRAVAUX-HUAWEI",
AI2097="Projet OCM (NOKIA)","TRAVAUX -NOKIA",
AI2097="ACCESS-ISSUE","ACCESS-ISSUE",
AI2097="Projet OCM (ZTE, NOKIA, autres projets)","TRAVAUX OCM",
AI2097="No root CAuse","No root cause",
AI2097="ODU HS","TX ISSUE",
AI2097="IP &amp; VLAN","TX ISSUE",
AI2097="Warehouse HUAWEI","SPARE-ISSUE",
AI2097="SPARE-HS","SPARE-ISSUE",
AI2097="Power Telco","RAN ISSUE",AI2097="no impacts","no impacts"
),"")</f>
        <v>no impacts</v>
      </c>
      <c r="AI2097" s="85" t="s">
        <v>5998</v>
      </c>
      <c r="AJ2097" s="57" t="str" cm="1">
        <f t="array" ref="AJ2097">IFERROR(_xlfn.IFS(
AI2097="MPR ISSUE","ACTIVE",
AI2097="BSS Hardware Issue","ACTIVE",
AI2097="Sites strategiques, MLL, Pylone, etc.","PASSIVE",
AI2097="AKTIVCO DEFAUT GE &amp; POWER Cabinet","PASSIVE",
AI2097="AKTIVCO Coupure ENEO &amp; Baisse de tension","PASSIVE",
AI2097="Coupure ENEO &amp; Baisse de tension","PASSIVE",
AI2097="Defaut GE &amp; POWER Cabinet","PASSIVE",
AI2097="Sharing","PASSIVE",
AI2097="Sites strategiques &amp; DataCenter","PASSIVE",
AI2097="Exclu","Exclu",
AI2097="SAT","ACTIVE",
AI2097="SPARE-ISSUE","SPARE-ISSUE",
AI2097="Fiber CAmtel","ACTIVE",
AI2097="Fiber AOF","ACTIVE",
AI2097="Projet OCM (HUAWEI)","PLANNED WORKS",
AI2097="Projet OCM (NOKIA)","PLANNED WORKS",
AI2097="ACCESS-ISSUE","ACCESS-ISSUE",
AI2097="Projet OCM (ZTE, NOKIA, autres projets)","PLANNED WORKS",
AI2097="No root CAuse","No root cause",
AI2097="ODU HS","ACTIVE",
AI2097="IP &amp; VLAN","ACTIVE",
AI2097="Warehouse HUAWEI","SPARE-ISSUE",
AI2097="SPARE-HS","SPARE-ISSUE",
AI2097="Power Telco","ACTIVE", AI2097="no impacts","no impacts"
),"")</f>
        <v>no impacts</v>
      </c>
      <c r="AK2097" s="23" t="s">
        <v>5537</v>
      </c>
      <c r="AL2097" s="23" t="str">
        <f t="shared" si="59"/>
        <v>LIT_414</v>
      </c>
      <c r="AN2097" s="9" t="s">
        <v>5537</v>
      </c>
      <c r="AO2097" s="23" t="str">
        <f>_xlfn.XLOOKUP(B2097,'INCIDENT-05-03-2026'!E:E,'INCIDENT-05-03-2026'!F:F,"")</f>
        <v/>
      </c>
      <c r="AP2097" s="7" t="s">
        <v>5537</v>
      </c>
      <c r="AQ2097" s="6"/>
      <c r="AR2097" s="7"/>
      <c r="AS2097" s="3" t="str">
        <f>_xlfn.XLOOKUP(B2097,'[3]tt num | region | site id'!$C:$C,'[3]tt num | region | site id'!$Q:$Q,"")</f>
        <v/>
      </c>
      <c r="AT2097" s="24" t="str">
        <f>_xlfn.XLOOKUP(B2097,'[4]Cells Huawei 03052026 12h'!$B:$B,'[4]Cells Huawei 03052026 12h'!$T:$T,"")</f>
        <v/>
      </c>
      <c r="AU2097" s="24" t="str">
        <f>_xlfn.XLOOKUP(B2097,'[5]cells down 02052026 8h50'!$B:$B,'[5]cells down 02052026 8h50'!$R:$R,"")</f>
        <v/>
      </c>
      <c r="AV2097" s="24" t="str">
        <f>_xlfn.XLOOKUP(B2097,'[5]cells down 02052026 13h50'!$B:$B,'[5]cells down 02052026 13h50'!$R:$R,"")</f>
        <v/>
      </c>
      <c r="AW2097" s="24" t="str">
        <f>_xlfn.XLOOKUP(B2097,'[5]cells down 02052026 13h50'!$B:$B,'[5]cells down 02052026 13h50'!$R:$R,"")</f>
        <v/>
      </c>
      <c r="AX2097" s="24" t="str">
        <f>_xlfn.XLOOKUP(B2097,'[6]cell downs 03052026 8h40 '!$B:$B,'[6]cell downs 03052026 8h40 '!$R:$R,"")</f>
        <v/>
      </c>
      <c r="AY2097" s="24" t="str">
        <f>_xlfn.XLOOKUP(B2097,'[7]ALL SITES DOWN'!$D:$D,'[7]ALL SITES DOWN'!$J:$J,"")</f>
        <v/>
      </c>
      <c r="AZ2097" s="24" t="str">
        <f>_xlfn.XLOOKUP(B2097,'[8]ALL SITES DOWN'!$D:$D,'[8]ALL SITES DOWN'!$J:$J,"")</f>
        <v/>
      </c>
      <c r="BA2097" s="9" t="str">
        <f>_xlfn.XLOOKUP(B2097,[9]sheet1!$AC:$AC,[9]sheet1!$AF:$AF,"")</f>
        <v/>
      </c>
      <c r="BB2097" s="14" t="s">
        <v>5537</v>
      </c>
      <c r="BC2097" s="14" t="s">
        <v>5537</v>
      </c>
      <c r="BD2097" s="14" t="str">
        <f>_xlfn.XLOOKUP(B2097,'[10]cell downs 18042026 17h'!$B:$B,'[10]cell downs 18042026 17h'!$B:$B,"")</f>
        <v/>
      </c>
      <c r="BE2097" s="14" t="str">
        <f>_xlfn.XLOOKUP(B2097,'[11]Cells Huawei 19042026 15h'!$B:$B,'[11]Cells Huawei 19042026 15h'!$B:$B,"")</f>
        <v/>
      </c>
      <c r="BF2097" s="9" t="str">
        <f>_xlfn.XLOOKUP(B2097,'[12]cells down 19042026 9H40'!$B:$B,'[12]cells down 19042026 9H40'!$B:$B,"")</f>
        <v/>
      </c>
      <c r="BG2097" s="9" t="s">
        <v>876</v>
      </c>
      <c r="BH2097" s="9" t="s">
        <v>12</v>
      </c>
    </row>
    <row r="2098" spans="1:60" s="9" customFormat="1" x14ac:dyDescent="0.3">
      <c r="A2098" s="1" t="s">
        <v>218</v>
      </c>
      <c r="B2098" s="8" t="s">
        <v>219</v>
      </c>
      <c r="C2098" s="3" t="str">
        <f>_xlfn.XLOOKUP(B2098,'[1]daily break down'!$D:$D,'[1]daily break down'!$E:$E,"")</f>
        <v>OUEST</v>
      </c>
      <c r="D2098" s="1" t="s">
        <v>21</v>
      </c>
      <c r="E2098" s="1" t="s">
        <v>36</v>
      </c>
      <c r="F2098" s="3" t="s">
        <v>102</v>
      </c>
      <c r="G2098" s="1" t="s">
        <v>220</v>
      </c>
      <c r="H2098" s="40" t="str">
        <f>_xlfn.XLOOKUP(B2098,[2]CALCULATION!$B:$B,[2]CALCULATION!$H:$H,"")</f>
        <v>HUAWEI</v>
      </c>
      <c r="I2098" s="34">
        <v>0</v>
      </c>
      <c r="J2098" s="34">
        <v>0</v>
      </c>
      <c r="K2098" s="34">
        <v>0</v>
      </c>
      <c r="L2098" s="34">
        <v>0</v>
      </c>
      <c r="M2098" s="34">
        <v>0</v>
      </c>
      <c r="N2098" s="34">
        <v>0</v>
      </c>
      <c r="O2098" s="34">
        <v>0</v>
      </c>
      <c r="P2098" s="34">
        <v>0</v>
      </c>
      <c r="Q2098" s="34">
        <v>0</v>
      </c>
      <c r="R2098" s="34">
        <v>0</v>
      </c>
      <c r="S2098" s="35">
        <v>0</v>
      </c>
      <c r="T2098" s="35">
        <v>0</v>
      </c>
      <c r="U2098" s="35">
        <v>0</v>
      </c>
      <c r="V2098" s="35">
        <v>0</v>
      </c>
      <c r="W2098" s="35">
        <v>0</v>
      </c>
      <c r="X2098" s="35">
        <v>0</v>
      </c>
      <c r="Y2098" s="35">
        <v>0</v>
      </c>
      <c r="Z2098" s="35">
        <v>0</v>
      </c>
      <c r="AA2098" s="35">
        <v>0</v>
      </c>
      <c r="AB2098" s="35">
        <v>0</v>
      </c>
      <c r="AC2098" s="35">
        <v>0</v>
      </c>
      <c r="AD2098" s="35">
        <v>0</v>
      </c>
      <c r="AE2098" s="58" t="s">
        <v>5560</v>
      </c>
      <c r="AF2098" s="58"/>
      <c r="AG2098" s="57" t="str" cm="1">
        <f t="array" ref="AG2098">IFERROR(_xlfn.IFS(
AI2098="MPR ISSUE","PDH",
AI2098="BSS Hardware Issue","BSS",
AI2098="Sites strategiques, MLL, Pylone, etc.","ENVTECH",
AI2098="AKTIVCO DEFAUT GE &amp; POWER Cabinet","AKTIVCO",
AI2098="AKTIVCO Coupure ENEO &amp; Baisse de tension","AKTIVCO GRID ONLY",
AI2098="Coupure ENEO &amp; Baisse de tension","IHS GRID ONLY",
AI2098="Defaut GE &amp; POWER Cabinet","IHS",
AI2098="Sharing","Partners",
AI2098="Sites strategiques &amp; DataCenter","SST &amp; DC",
AI2098="Exclu","Exclu",
AI2098="SAT","SAT",
AI2098="SPARE-ISSUE","SPARE-ISSUE",
AI2098="Fiber CAmtel","TRANS_FO_CAMTEL",
AI2098="Fiber AOF","Fiber AOF",
AI2098="Projet OCM (HUAWEI)","TRAVAUX-HUAWEI",
AI2098="Projet OCM (NOKIA)","TRAVAUX-NOKIA",
AI2098="ACCESS-ISSUE","ACCESS-ISSUE",
AI2098="Projet OCM (ZTE, NOKIA, autres projets)","TRAVAUX OCM",
AI2098="No root CAuse","No root cause",
AI2098="ODU HS","PDH",
AI2098="IP &amp; VLAN","PDH",
AI2098="Warehouse HUAWEI","SPARE-ISSUE",
AI2098="SPARE-HS","SPARE-ISSUE",
AI2098="Power Telco","BSS",AI2098="no impacts","no impacts"
),"")</f>
        <v>no impacts</v>
      </c>
      <c r="AH2098" s="57" t="str" cm="1">
        <f t="array" ref="AH2098">IFERROR(_xlfn.IFS(
AI2098="MPR ISSUE","TX ISSUE",
AI2098="BSS Hardware Issue","RAN ISSUE",
AI2098="Sites strategiques, MLL, Pylone, etc.","ENVTECH",
AI2098="AKTIVCO DEFAUT GE &amp; POWER Cabinet","POWER ISSUE",
AI2098="AKTIVCO Coupure ENEO &amp; Baisse de tension","POWER ISSUE",
AI2098="Coupure ENEO &amp; Baisse de tension","POWER ISSUE",
AI2098="Defaut GE &amp; POWER Cabinet","POWER ISSUE",
AI2098="Sharing","POWER ISSUE",
AI2098="Sites strategiques &amp; DataCenter","POWER ISSUE",
AI2098="Exclu","Exclu",
AI2098="SAT","TX ISSUE",
AI2098="SPARE-ISSUE","SPARE-ISSUE",
AI2098="Fiber CAmtel","TX ISSUE",
AI2098="Fiber AOF","TX ISSUE",
AI2098="Projet OCM (HUAWEI)","TRAVAUX-HUAWEI",
AI2098="Projet OCM (NOKIA)","TRAVAUX -NOKIA",
AI2098="ACCESS-ISSUE","ACCESS-ISSUE",
AI2098="Projet OCM (ZTE, NOKIA, autres projets)","TRAVAUX OCM",
AI2098="No root CAuse","No root cause",
AI2098="ODU HS","TX ISSUE",
AI2098="IP &amp; VLAN","TX ISSUE",
AI2098="Warehouse HUAWEI","SPARE-ISSUE",
AI2098="SPARE-HS","SPARE-ISSUE",
AI2098="Power Telco","RAN ISSUE",AI2098="no impacts","no impacts"
),"")</f>
        <v>no impacts</v>
      </c>
      <c r="AI2098" s="85" t="s">
        <v>5998</v>
      </c>
      <c r="AJ2098" s="57" t="str" cm="1">
        <f t="array" ref="AJ2098">IFERROR(_xlfn.IFS(
AI2098="MPR ISSUE","ACTIVE",
AI2098="BSS Hardware Issue","ACTIVE",
AI2098="Sites strategiques, MLL, Pylone, etc.","PASSIVE",
AI2098="AKTIVCO DEFAUT GE &amp; POWER Cabinet","PASSIVE",
AI2098="AKTIVCO Coupure ENEO &amp; Baisse de tension","PASSIVE",
AI2098="Coupure ENEO &amp; Baisse de tension","PASSIVE",
AI2098="Defaut GE &amp; POWER Cabinet","PASSIVE",
AI2098="Sharing","PASSIVE",
AI2098="Sites strategiques &amp; DataCenter","PASSIVE",
AI2098="Exclu","Exclu",
AI2098="SAT","ACTIVE",
AI2098="SPARE-ISSUE","SPARE-ISSUE",
AI2098="Fiber CAmtel","ACTIVE",
AI2098="Fiber AOF","ACTIVE",
AI2098="Projet OCM (HUAWEI)","PLANNED WORKS",
AI2098="Projet OCM (NOKIA)","PLANNED WORKS",
AI2098="ACCESS-ISSUE","ACCESS-ISSUE",
AI2098="Projet OCM (ZTE, NOKIA, autres projets)","PLANNED WORKS",
AI2098="No root CAuse","No root cause",
AI2098="ODU HS","ACTIVE",
AI2098="IP &amp; VLAN","ACTIVE",
AI2098="Warehouse HUAWEI","SPARE-ISSUE",
AI2098="SPARE-HS","SPARE-ISSUE",
AI2098="Power Telco","ACTIVE", AI2098="no impacts","no impacts"
),"")</f>
        <v>no impacts</v>
      </c>
      <c r="AK2098" s="23" t="s">
        <v>5537</v>
      </c>
      <c r="AL2098" s="23" t="str">
        <f t="shared" si="59"/>
        <v>OST_277</v>
      </c>
      <c r="AN2098" s="9" t="s">
        <v>5537</v>
      </c>
      <c r="AO2098" s="23" t="str">
        <f>_xlfn.XLOOKUP(B2098,'INCIDENT-05-03-2026'!E:E,'INCIDENT-05-03-2026'!F:F,"")</f>
        <v/>
      </c>
      <c r="AP2098" s="7" t="s">
        <v>5537</v>
      </c>
      <c r="AQ2098" s="6"/>
      <c r="AR2098" s="7"/>
      <c r="AS2098" s="3" t="str">
        <f>_xlfn.XLOOKUP(B2098,'[3]tt num | region | site id'!$C:$C,'[3]tt num | region | site id'!$Q:$Q,"")</f>
        <v/>
      </c>
      <c r="AT2098" s="24" t="str">
        <f>_xlfn.XLOOKUP(B2098,'[4]Cells Huawei 03052026 12h'!$B:$B,'[4]Cells Huawei 03052026 12h'!$T:$T,"")</f>
        <v/>
      </c>
      <c r="AU2098" s="24" t="str">
        <f>_xlfn.XLOOKUP(B2098,'[5]cells down 02052026 8h50'!$B:$B,'[5]cells down 02052026 8h50'!$R:$R,"")</f>
        <v/>
      </c>
      <c r="AV2098" s="24" t="str">
        <f>_xlfn.XLOOKUP(B2098,'[5]cells down 02052026 13h50'!$B:$B,'[5]cells down 02052026 13h50'!$R:$R,"")</f>
        <v/>
      </c>
      <c r="AW2098" s="24" t="str">
        <f>_xlfn.XLOOKUP(B2098,'[5]cells down 02052026 13h50'!$B:$B,'[5]cells down 02052026 13h50'!$R:$R,"")</f>
        <v/>
      </c>
      <c r="AX2098" s="24" t="str">
        <f>_xlfn.XLOOKUP(B2098,'[6]cell downs 03052026 8h40 '!$B:$B,'[6]cell downs 03052026 8h40 '!$R:$R,"")</f>
        <v/>
      </c>
      <c r="AY2098" s="24" t="str">
        <f>_xlfn.XLOOKUP(B2098,'[7]ALL SITES DOWN'!$D:$D,'[7]ALL SITES DOWN'!$J:$J,"")</f>
        <v/>
      </c>
      <c r="AZ2098" s="24" t="str">
        <f>_xlfn.XLOOKUP(B2098,'[8]ALL SITES DOWN'!$D:$D,'[8]ALL SITES DOWN'!$J:$J,"")</f>
        <v/>
      </c>
      <c r="BA2098" s="9" t="str">
        <f>_xlfn.XLOOKUP(B2098,[9]sheet1!$AC:$AC,[9]sheet1!$AF:$AF,"")</f>
        <v/>
      </c>
      <c r="BB2098" s="14" t="s">
        <v>5537</v>
      </c>
      <c r="BC2098" s="14" t="s">
        <v>5537</v>
      </c>
      <c r="BD2098" s="14" t="str">
        <f>_xlfn.XLOOKUP(B2098,'[10]cell downs 18042026 17h'!$B:$B,'[10]cell downs 18042026 17h'!$B:$B,"")</f>
        <v/>
      </c>
      <c r="BE2098" s="14" t="str">
        <f>_xlfn.XLOOKUP(B2098,'[11]Cells Huawei 19042026 15h'!$B:$B,'[11]Cells Huawei 19042026 15h'!$B:$B,"")</f>
        <v/>
      </c>
      <c r="BF2098" s="9" t="str">
        <f>_xlfn.XLOOKUP(B2098,'[12]cells down 19042026 9H40'!$B:$B,'[12]cells down 19042026 9H40'!$B:$B,"")</f>
        <v/>
      </c>
      <c r="BG2098" s="9" t="s">
        <v>5537</v>
      </c>
      <c r="BH2098" s="9" t="s">
        <v>12</v>
      </c>
    </row>
    <row r="2099" spans="1:60" s="9" customFormat="1" x14ac:dyDescent="0.3">
      <c r="A2099" s="1" t="s">
        <v>931</v>
      </c>
      <c r="B2099" s="8" t="s">
        <v>932</v>
      </c>
      <c r="C2099" s="3" t="str">
        <f>_xlfn.XLOOKUP(B2099,'[1]daily break down'!$D:$D,'[1]daily break down'!$E:$E,"")</f>
        <v>Garoua</v>
      </c>
      <c r="D2099" s="1" t="s">
        <v>11</v>
      </c>
      <c r="E2099" s="1" t="s">
        <v>12</v>
      </c>
      <c r="F2099" s="3" t="s">
        <v>23</v>
      </c>
      <c r="G2099" s="1" t="s">
        <v>24</v>
      </c>
      <c r="H2099" s="40" t="str">
        <f>_xlfn.XLOOKUP(B2099,[2]CALCULATION!$B:$B,[2]CALCULATION!$H:$H,"")</f>
        <v>Huawei</v>
      </c>
      <c r="I2099" s="34">
        <v>0</v>
      </c>
      <c r="J2099" s="34">
        <v>0</v>
      </c>
      <c r="K2099" s="34">
        <v>0</v>
      </c>
      <c r="L2099" s="34">
        <v>0</v>
      </c>
      <c r="M2099" s="34">
        <v>0</v>
      </c>
      <c r="N2099" s="34">
        <v>0</v>
      </c>
      <c r="O2099" s="34">
        <v>0</v>
      </c>
      <c r="P2099" s="34">
        <v>0</v>
      </c>
      <c r="Q2099" s="34">
        <v>0</v>
      </c>
      <c r="R2099" s="34">
        <v>0</v>
      </c>
      <c r="S2099" s="35">
        <v>0</v>
      </c>
      <c r="T2099" s="35">
        <v>0</v>
      </c>
      <c r="U2099" s="35">
        <v>0</v>
      </c>
      <c r="V2099" s="35">
        <v>0</v>
      </c>
      <c r="W2099" s="35">
        <v>0</v>
      </c>
      <c r="X2099" s="35">
        <v>0</v>
      </c>
      <c r="Y2099" s="35">
        <v>0</v>
      </c>
      <c r="Z2099" s="35">
        <v>0</v>
      </c>
      <c r="AA2099" s="35">
        <v>0</v>
      </c>
      <c r="AB2099" s="35">
        <v>0</v>
      </c>
      <c r="AC2099" s="35">
        <v>0</v>
      </c>
      <c r="AD2099" s="35">
        <v>0</v>
      </c>
      <c r="AE2099" s="58" t="s">
        <v>5560</v>
      </c>
      <c r="AF2099" s="58"/>
      <c r="AG2099" s="57" t="str" cm="1">
        <f t="array" ref="AG2099">IFERROR(_xlfn.IFS(
AI2099="MPR ISSUE","PDH",
AI2099="BSS Hardware Issue","BSS",
AI2099="Sites strategiques, MLL, Pylone, etc.","ENVTECH",
AI2099="AKTIVCO DEFAUT GE &amp; POWER Cabinet","AKTIVCO",
AI2099="AKTIVCO Coupure ENEO &amp; Baisse de tension","AKTIVCO GRID ONLY",
AI2099="Coupure ENEO &amp; Baisse de tension","IHS GRID ONLY",
AI2099="Defaut GE &amp; POWER Cabinet","IHS",
AI2099="Sharing","Partners",
AI2099="Sites strategiques &amp; DataCenter","SST &amp; DC",
AI2099="Exclu","Exclu",
AI2099="SAT","SAT",
AI2099="SPARE-ISSUE","SPARE-ISSUE",
AI2099="Fiber CAmtel","TRANS_FO_CAMTEL",
AI2099="Fiber AOF","Fiber AOF",
AI2099="Projet OCM (HUAWEI)","TRAVAUX-HUAWEI",
AI2099="Projet OCM (NOKIA)","TRAVAUX-NOKIA",
AI2099="ACCESS-ISSUE","ACCESS-ISSUE",
AI2099="Projet OCM (ZTE, NOKIA, autres projets)","TRAVAUX OCM",
AI2099="No root CAuse","No root cause",
AI2099="ODU HS","PDH",
AI2099="IP &amp; VLAN","PDH",
AI2099="Warehouse HUAWEI","SPARE-ISSUE",
AI2099="SPARE-HS","SPARE-ISSUE",
AI2099="Power Telco","BSS",AI2099="no impacts","no impacts"
),"")</f>
        <v>no impacts</v>
      </c>
      <c r="AH2099" s="57" t="str" cm="1">
        <f t="array" ref="AH2099">IFERROR(_xlfn.IFS(
AI2099="MPR ISSUE","TX ISSUE",
AI2099="BSS Hardware Issue","RAN ISSUE",
AI2099="Sites strategiques, MLL, Pylone, etc.","ENVTECH",
AI2099="AKTIVCO DEFAUT GE &amp; POWER Cabinet","POWER ISSUE",
AI2099="AKTIVCO Coupure ENEO &amp; Baisse de tension","POWER ISSUE",
AI2099="Coupure ENEO &amp; Baisse de tension","POWER ISSUE",
AI2099="Defaut GE &amp; POWER Cabinet","POWER ISSUE",
AI2099="Sharing","POWER ISSUE",
AI2099="Sites strategiques &amp; DataCenter","POWER ISSUE",
AI2099="Exclu","Exclu",
AI2099="SAT","TX ISSUE",
AI2099="SPARE-ISSUE","SPARE-ISSUE",
AI2099="Fiber CAmtel","TX ISSUE",
AI2099="Fiber AOF","TX ISSUE",
AI2099="Projet OCM (HUAWEI)","TRAVAUX-HUAWEI",
AI2099="Projet OCM (NOKIA)","TRAVAUX -NOKIA",
AI2099="ACCESS-ISSUE","ACCESS-ISSUE",
AI2099="Projet OCM (ZTE, NOKIA, autres projets)","TRAVAUX OCM",
AI2099="No root CAuse","No root cause",
AI2099="ODU HS","TX ISSUE",
AI2099="IP &amp; VLAN","TX ISSUE",
AI2099="Warehouse HUAWEI","SPARE-ISSUE",
AI2099="SPARE-HS","SPARE-ISSUE",
AI2099="Power Telco","RAN ISSUE",AI2099="no impacts","no impacts"
),"")</f>
        <v>no impacts</v>
      </c>
      <c r="AI2099" s="85" t="s">
        <v>5998</v>
      </c>
      <c r="AJ2099" s="57" t="str" cm="1">
        <f t="array" ref="AJ2099">IFERROR(_xlfn.IFS(
AI2099="MPR ISSUE","ACTIVE",
AI2099="BSS Hardware Issue","ACTIVE",
AI2099="Sites strategiques, MLL, Pylone, etc.","PASSIVE",
AI2099="AKTIVCO DEFAUT GE &amp; POWER Cabinet","PASSIVE",
AI2099="AKTIVCO Coupure ENEO &amp; Baisse de tension","PASSIVE",
AI2099="Coupure ENEO &amp; Baisse de tension","PASSIVE",
AI2099="Defaut GE &amp; POWER Cabinet","PASSIVE",
AI2099="Sharing","PASSIVE",
AI2099="Sites strategiques &amp; DataCenter","PASSIVE",
AI2099="Exclu","Exclu",
AI2099="SAT","ACTIVE",
AI2099="SPARE-ISSUE","SPARE-ISSUE",
AI2099="Fiber CAmtel","ACTIVE",
AI2099="Fiber AOF","ACTIVE",
AI2099="Projet OCM (HUAWEI)","PLANNED WORKS",
AI2099="Projet OCM (NOKIA)","PLANNED WORKS",
AI2099="ACCESS-ISSUE","ACCESS-ISSUE",
AI2099="Projet OCM (ZTE, NOKIA, autres projets)","PLANNED WORKS",
AI2099="No root CAuse","No root cause",
AI2099="ODU HS","ACTIVE",
AI2099="IP &amp; VLAN","ACTIVE",
AI2099="Warehouse HUAWEI","SPARE-ISSUE",
AI2099="SPARE-HS","SPARE-ISSUE",
AI2099="Power Telco","ACTIVE", AI2099="no impacts","no impacts"
),"")</f>
        <v>no impacts</v>
      </c>
      <c r="AK2099" s="23" t="s">
        <v>5537</v>
      </c>
      <c r="AL2099" s="23" t="str">
        <f t="shared" si="59"/>
        <v>NRD_047</v>
      </c>
      <c r="AN2099" s="9" t="s">
        <v>5537</v>
      </c>
      <c r="AO2099" s="23" t="str">
        <f>_xlfn.XLOOKUP(B2099,'INCIDENT-05-03-2026'!E:E,'INCIDENT-05-03-2026'!F:F,"")</f>
        <v/>
      </c>
      <c r="AP2099" s="7" t="s">
        <v>5537</v>
      </c>
      <c r="AQ2099" s="6"/>
      <c r="AR2099" s="7"/>
      <c r="AS2099" s="3" t="str">
        <f>_xlfn.XLOOKUP(B2099,'[3]tt num | region | site id'!$C:$C,'[3]tt num | region | site id'!$Q:$Q,"")</f>
        <v/>
      </c>
      <c r="AT2099" s="24" t="str">
        <f>_xlfn.XLOOKUP(B2099,'[4]Cells Huawei 03052026 12h'!$B:$B,'[4]Cells Huawei 03052026 12h'!$T:$T,"")</f>
        <v/>
      </c>
      <c r="AU2099" s="24" t="str">
        <f>_xlfn.XLOOKUP(B2099,'[5]cells down 02052026 8h50'!$B:$B,'[5]cells down 02052026 8h50'!$R:$R,"")</f>
        <v/>
      </c>
      <c r="AV2099" s="24" t="str">
        <f>_xlfn.XLOOKUP(B2099,'[5]cells down 02052026 13h50'!$B:$B,'[5]cells down 02052026 13h50'!$R:$R,"")</f>
        <v/>
      </c>
      <c r="AW2099" s="24" t="str">
        <f>_xlfn.XLOOKUP(B2099,'[5]cells down 02052026 13h50'!$B:$B,'[5]cells down 02052026 13h50'!$R:$R,"")</f>
        <v/>
      </c>
      <c r="AX2099" s="24" t="str">
        <f>_xlfn.XLOOKUP(B2099,'[6]cell downs 03052026 8h40 '!$B:$B,'[6]cell downs 03052026 8h40 '!$R:$R,"")</f>
        <v/>
      </c>
      <c r="AY2099" s="24" t="str">
        <f>_xlfn.XLOOKUP(B2099,'[7]ALL SITES DOWN'!$D:$D,'[7]ALL SITES DOWN'!$J:$J,"")</f>
        <v/>
      </c>
      <c r="AZ2099" s="24" t="str">
        <f>_xlfn.XLOOKUP(B2099,'[8]ALL SITES DOWN'!$D:$D,'[8]ALL SITES DOWN'!$J:$J,"")</f>
        <v/>
      </c>
      <c r="BA2099" s="9" t="str">
        <f>_xlfn.XLOOKUP(B2099,[9]sheet1!$AC:$AC,[9]sheet1!$AF:$AF,"")</f>
        <v/>
      </c>
      <c r="BB2099" s="14" t="s">
        <v>5537</v>
      </c>
      <c r="BC2099" s="14" t="s">
        <v>5537</v>
      </c>
      <c r="BD2099" s="14" t="str">
        <f>_xlfn.XLOOKUP(B2099,'[10]cell downs 18042026 17h'!$B:$B,'[10]cell downs 18042026 17h'!$B:$B,"")</f>
        <v/>
      </c>
      <c r="BE2099" s="14" t="str">
        <f>_xlfn.XLOOKUP(B2099,'[11]Cells Huawei 19042026 15h'!$B:$B,'[11]Cells Huawei 19042026 15h'!$B:$B,"")</f>
        <v/>
      </c>
      <c r="BF2099" s="9" t="str">
        <f>_xlfn.XLOOKUP(B2099,'[12]cells down 19042026 9H40'!$B:$B,'[12]cells down 19042026 9H40'!$B:$B,"")</f>
        <v/>
      </c>
      <c r="BG2099" s="9" t="s">
        <v>932</v>
      </c>
      <c r="BH2099" s="9" t="s">
        <v>318</v>
      </c>
    </row>
    <row r="2100" spans="1:60" s="9" customFormat="1" x14ac:dyDescent="0.3">
      <c r="A2100" s="1" t="s">
        <v>927</v>
      </c>
      <c r="B2100" s="8" t="s">
        <v>928</v>
      </c>
      <c r="C2100" s="3" t="str">
        <f>_xlfn.XLOOKUP(B2100,'[1]daily break down'!$D:$D,'[1]daily break down'!$E:$E,"")</f>
        <v>Garoua</v>
      </c>
      <c r="D2100" s="1" t="s">
        <v>11</v>
      </c>
      <c r="E2100" s="1" t="s">
        <v>12</v>
      </c>
      <c r="F2100" s="3" t="s">
        <v>23</v>
      </c>
      <c r="G2100" s="1" t="s">
        <v>24</v>
      </c>
      <c r="H2100" s="40" t="str">
        <f>_xlfn.XLOOKUP(B2100,[2]CALCULATION!$B:$B,[2]CALCULATION!$H:$H,"")</f>
        <v>Huawei</v>
      </c>
      <c r="I2100" s="34">
        <v>0</v>
      </c>
      <c r="J2100" s="34">
        <v>0</v>
      </c>
      <c r="K2100" s="34">
        <v>0</v>
      </c>
      <c r="L2100" s="34">
        <v>0</v>
      </c>
      <c r="M2100" s="34">
        <v>0</v>
      </c>
      <c r="N2100" s="34">
        <v>0</v>
      </c>
      <c r="O2100" s="34">
        <v>0</v>
      </c>
      <c r="P2100" s="34">
        <v>0</v>
      </c>
      <c r="Q2100" s="34">
        <v>0</v>
      </c>
      <c r="R2100" s="34">
        <v>0</v>
      </c>
      <c r="S2100" s="35">
        <v>0</v>
      </c>
      <c r="T2100" s="35">
        <v>0</v>
      </c>
      <c r="U2100" s="35">
        <v>0</v>
      </c>
      <c r="V2100" s="35">
        <v>0</v>
      </c>
      <c r="W2100" s="35">
        <v>0</v>
      </c>
      <c r="X2100" s="35">
        <v>0</v>
      </c>
      <c r="Y2100" s="35">
        <v>0</v>
      </c>
      <c r="Z2100" s="35">
        <v>0</v>
      </c>
      <c r="AA2100" s="35">
        <v>0</v>
      </c>
      <c r="AB2100" s="35">
        <v>0</v>
      </c>
      <c r="AC2100" s="35">
        <v>0</v>
      </c>
      <c r="AD2100" s="35">
        <v>0</v>
      </c>
      <c r="AE2100" s="58" t="s">
        <v>5560</v>
      </c>
      <c r="AF2100" s="58"/>
      <c r="AG2100" s="57" t="str" cm="1">
        <f t="array" ref="AG2100">IFERROR(_xlfn.IFS(
AI2100="MPR ISSUE","PDH",
AI2100="BSS Hardware Issue","BSS",
AI2100="Sites strategiques, MLL, Pylone, etc.","ENVTECH",
AI2100="AKTIVCO DEFAUT GE &amp; POWER Cabinet","AKTIVCO",
AI2100="AKTIVCO Coupure ENEO &amp; Baisse de tension","AKTIVCO GRID ONLY",
AI2100="Coupure ENEO &amp; Baisse de tension","IHS GRID ONLY",
AI2100="Defaut GE &amp; POWER Cabinet","IHS",
AI2100="Sharing","Partners",
AI2100="Sites strategiques &amp; DataCenter","SST &amp; DC",
AI2100="Exclu","Exclu",
AI2100="SAT","SAT",
AI2100="SPARE-ISSUE","SPARE-ISSUE",
AI2100="Fiber CAmtel","TRANS_FO_CAMTEL",
AI2100="Fiber AOF","Fiber AOF",
AI2100="Projet OCM (HUAWEI)","TRAVAUX-HUAWEI",
AI2100="Projet OCM (NOKIA)","TRAVAUX-NOKIA",
AI2100="ACCESS-ISSUE","ACCESS-ISSUE",
AI2100="Projet OCM (ZTE, NOKIA, autres projets)","TRAVAUX OCM",
AI2100="No root CAuse","No root cause",
AI2100="ODU HS","PDH",
AI2100="IP &amp; VLAN","PDH",
AI2100="Warehouse HUAWEI","SPARE-ISSUE",
AI2100="SPARE-HS","SPARE-ISSUE",
AI2100="Power Telco","BSS",AI2100="no impacts","no impacts"
),"")</f>
        <v>no impacts</v>
      </c>
      <c r="AH2100" s="57" t="str" cm="1">
        <f t="array" ref="AH2100">IFERROR(_xlfn.IFS(
AI2100="MPR ISSUE","TX ISSUE",
AI2100="BSS Hardware Issue","RAN ISSUE",
AI2100="Sites strategiques, MLL, Pylone, etc.","ENVTECH",
AI2100="AKTIVCO DEFAUT GE &amp; POWER Cabinet","POWER ISSUE",
AI2100="AKTIVCO Coupure ENEO &amp; Baisse de tension","POWER ISSUE",
AI2100="Coupure ENEO &amp; Baisse de tension","POWER ISSUE",
AI2100="Defaut GE &amp; POWER Cabinet","POWER ISSUE",
AI2100="Sharing","POWER ISSUE",
AI2100="Sites strategiques &amp; DataCenter","POWER ISSUE",
AI2100="Exclu","Exclu",
AI2100="SAT","TX ISSUE",
AI2100="SPARE-ISSUE","SPARE-ISSUE",
AI2100="Fiber CAmtel","TX ISSUE",
AI2100="Fiber AOF","TX ISSUE",
AI2100="Projet OCM (HUAWEI)","TRAVAUX-HUAWEI",
AI2100="Projet OCM (NOKIA)","TRAVAUX -NOKIA",
AI2100="ACCESS-ISSUE","ACCESS-ISSUE",
AI2100="Projet OCM (ZTE, NOKIA, autres projets)","TRAVAUX OCM",
AI2100="No root CAuse","No root cause",
AI2100="ODU HS","TX ISSUE",
AI2100="IP &amp; VLAN","TX ISSUE",
AI2100="Warehouse HUAWEI","SPARE-ISSUE",
AI2100="SPARE-HS","SPARE-ISSUE",
AI2100="Power Telco","RAN ISSUE",AI2100="no impacts","no impacts"
),"")</f>
        <v>no impacts</v>
      </c>
      <c r="AI2100" s="85" t="s">
        <v>5998</v>
      </c>
      <c r="AJ2100" s="57" t="str" cm="1">
        <f t="array" ref="AJ2100">IFERROR(_xlfn.IFS(
AI2100="MPR ISSUE","ACTIVE",
AI2100="BSS Hardware Issue","ACTIVE",
AI2100="Sites strategiques, MLL, Pylone, etc.","PASSIVE",
AI2100="AKTIVCO DEFAUT GE &amp; POWER Cabinet","PASSIVE",
AI2100="AKTIVCO Coupure ENEO &amp; Baisse de tension","PASSIVE",
AI2100="Coupure ENEO &amp; Baisse de tension","PASSIVE",
AI2100="Defaut GE &amp; POWER Cabinet","PASSIVE",
AI2100="Sharing","PASSIVE",
AI2100="Sites strategiques &amp; DataCenter","PASSIVE",
AI2100="Exclu","Exclu",
AI2100="SAT","ACTIVE",
AI2100="SPARE-ISSUE","SPARE-ISSUE",
AI2100="Fiber CAmtel","ACTIVE",
AI2100="Fiber AOF","ACTIVE",
AI2100="Projet OCM (HUAWEI)","PLANNED WORKS",
AI2100="Projet OCM (NOKIA)","PLANNED WORKS",
AI2100="ACCESS-ISSUE","ACCESS-ISSUE",
AI2100="Projet OCM (ZTE, NOKIA, autres projets)","PLANNED WORKS",
AI2100="No root CAuse","No root cause",
AI2100="ODU HS","ACTIVE",
AI2100="IP &amp; VLAN","ACTIVE",
AI2100="Warehouse HUAWEI","SPARE-ISSUE",
AI2100="SPARE-HS","SPARE-ISSUE",
AI2100="Power Telco","ACTIVE", AI2100="no impacts","no impacts"
),"")</f>
        <v>no impacts</v>
      </c>
      <c r="AK2100" s="23" t="s">
        <v>5537</v>
      </c>
      <c r="AL2100" s="23" t="str">
        <f t="shared" si="59"/>
        <v>NRD_075</v>
      </c>
      <c r="AN2100" s="9" t="s">
        <v>5537</v>
      </c>
      <c r="AO2100" s="23" t="str">
        <f>_xlfn.XLOOKUP(B2100,'INCIDENT-05-03-2026'!E:E,'INCIDENT-05-03-2026'!F:F,"")</f>
        <v/>
      </c>
      <c r="AP2100" s="7" t="s">
        <v>5537</v>
      </c>
      <c r="AQ2100" s="6"/>
      <c r="AR2100" s="7"/>
      <c r="AS2100" s="3" t="str">
        <f>_xlfn.XLOOKUP(B2100,'[3]tt num | region | site id'!$C:$C,'[3]tt num | region | site id'!$Q:$Q,"")</f>
        <v/>
      </c>
      <c r="AT2100" s="24" t="str">
        <f>_xlfn.XLOOKUP(B2100,'[4]Cells Huawei 03052026 12h'!$B:$B,'[4]Cells Huawei 03052026 12h'!$T:$T,"")</f>
        <v/>
      </c>
      <c r="AU2100" s="24" t="str">
        <f>_xlfn.XLOOKUP(B2100,'[5]cells down 02052026 8h50'!$B:$B,'[5]cells down 02052026 8h50'!$R:$R,"")</f>
        <v/>
      </c>
      <c r="AV2100" s="24" t="str">
        <f>_xlfn.XLOOKUP(B2100,'[5]cells down 02052026 13h50'!$B:$B,'[5]cells down 02052026 13h50'!$R:$R,"")</f>
        <v/>
      </c>
      <c r="AW2100" s="24" t="str">
        <f>_xlfn.XLOOKUP(B2100,'[5]cells down 02052026 13h50'!$B:$B,'[5]cells down 02052026 13h50'!$R:$R,"")</f>
        <v/>
      </c>
      <c r="AX2100" s="24" t="str">
        <f>_xlfn.XLOOKUP(B2100,'[6]cell downs 03052026 8h40 '!$B:$B,'[6]cell downs 03052026 8h40 '!$R:$R,"")</f>
        <v/>
      </c>
      <c r="AY2100" s="24" t="str">
        <f>_xlfn.XLOOKUP(B2100,'[7]ALL SITES DOWN'!$D:$D,'[7]ALL SITES DOWN'!$J:$J,"")</f>
        <v/>
      </c>
      <c r="AZ2100" s="24" t="str">
        <f>_xlfn.XLOOKUP(B2100,'[8]ALL SITES DOWN'!$D:$D,'[8]ALL SITES DOWN'!$J:$J,"")</f>
        <v/>
      </c>
      <c r="BA2100" s="9" t="str">
        <f>_xlfn.XLOOKUP(B2100,[9]sheet1!$AC:$AC,[9]sheet1!$AF:$AF,"")</f>
        <v/>
      </c>
      <c r="BB2100" s="14" t="s">
        <v>5537</v>
      </c>
      <c r="BC2100" s="14" t="s">
        <v>5537</v>
      </c>
      <c r="BD2100" s="14" t="str">
        <f>_xlfn.XLOOKUP(B2100,'[10]cell downs 18042026 17h'!$B:$B,'[10]cell downs 18042026 17h'!$B:$B,"")</f>
        <v/>
      </c>
      <c r="BE2100" s="14" t="str">
        <f>_xlfn.XLOOKUP(B2100,'[11]Cells Huawei 19042026 15h'!$B:$B,'[11]Cells Huawei 19042026 15h'!$B:$B,"")</f>
        <v/>
      </c>
      <c r="BF2100" s="9" t="str">
        <f>_xlfn.XLOOKUP(B2100,'[12]cells down 19042026 9H40'!$B:$B,'[12]cells down 19042026 9H40'!$B:$B,"")</f>
        <v/>
      </c>
      <c r="BG2100" s="9" t="s">
        <v>928</v>
      </c>
      <c r="BH2100" s="9" t="s">
        <v>12</v>
      </c>
    </row>
    <row r="2101" spans="1:60" s="9" customFormat="1" x14ac:dyDescent="0.3">
      <c r="A2101" s="1" t="s">
        <v>979</v>
      </c>
      <c r="B2101" s="8" t="s">
        <v>980</v>
      </c>
      <c r="C2101" s="3" t="str">
        <f>_xlfn.XLOOKUP(B2101,'[1]daily break down'!$D:$D,'[1]daily break down'!$E:$E,"")</f>
        <v>Garoua</v>
      </c>
      <c r="D2101" s="1" t="s">
        <v>21</v>
      </c>
      <c r="E2101" s="1" t="s">
        <v>89</v>
      </c>
      <c r="F2101" s="3" t="s">
        <v>23</v>
      </c>
      <c r="G2101" s="1" t="s">
        <v>24</v>
      </c>
      <c r="H2101" s="40" t="str">
        <f>_xlfn.XLOOKUP(B2101,[2]CALCULATION!$B:$B,[2]CALCULATION!$H:$H,"")</f>
        <v>Huawei</v>
      </c>
      <c r="I2101" s="34">
        <v>0</v>
      </c>
      <c r="J2101" s="34">
        <v>0</v>
      </c>
      <c r="K2101" s="34">
        <v>0</v>
      </c>
      <c r="L2101" s="34">
        <v>0</v>
      </c>
      <c r="M2101" s="34">
        <v>0</v>
      </c>
      <c r="N2101" s="34">
        <v>0</v>
      </c>
      <c r="O2101" s="34">
        <v>0</v>
      </c>
      <c r="P2101" s="34">
        <v>0</v>
      </c>
      <c r="Q2101" s="34">
        <v>0</v>
      </c>
      <c r="R2101" s="34">
        <v>0</v>
      </c>
      <c r="S2101" s="35">
        <v>0</v>
      </c>
      <c r="T2101" s="35">
        <v>0</v>
      </c>
      <c r="U2101" s="35">
        <v>0</v>
      </c>
      <c r="V2101" s="35">
        <v>0</v>
      </c>
      <c r="W2101" s="35">
        <v>0</v>
      </c>
      <c r="X2101" s="35">
        <v>0</v>
      </c>
      <c r="Y2101" s="35">
        <v>0</v>
      </c>
      <c r="Z2101" s="35">
        <v>0</v>
      </c>
      <c r="AA2101" s="35">
        <v>0</v>
      </c>
      <c r="AB2101" s="35">
        <v>0</v>
      </c>
      <c r="AC2101" s="35">
        <v>0</v>
      </c>
      <c r="AD2101" s="35">
        <v>0</v>
      </c>
      <c r="AE2101" s="58" t="s">
        <v>5560</v>
      </c>
      <c r="AF2101" s="58"/>
      <c r="AG2101" s="57" t="str" cm="1">
        <f t="array" ref="AG2101">IFERROR(_xlfn.IFS(
AI2101="MPR ISSUE","PDH",
AI2101="BSS Hardware Issue","BSS",
AI2101="Sites strategiques, MLL, Pylone, etc.","ENVTECH",
AI2101="AKTIVCO DEFAUT GE &amp; POWER Cabinet","AKTIVCO",
AI2101="AKTIVCO Coupure ENEO &amp; Baisse de tension","AKTIVCO GRID ONLY",
AI2101="Coupure ENEO &amp; Baisse de tension","IHS GRID ONLY",
AI2101="Defaut GE &amp; POWER Cabinet","IHS",
AI2101="Sharing","Partners",
AI2101="Sites strategiques &amp; DataCenter","SST &amp; DC",
AI2101="Exclu","Exclu",
AI2101="SAT","SAT",
AI2101="SPARE-ISSUE","SPARE-ISSUE",
AI2101="Fiber CAmtel","TRANS_FO_CAMTEL",
AI2101="Fiber AOF","Fiber AOF",
AI2101="Projet OCM (HUAWEI)","TRAVAUX-HUAWEI",
AI2101="Projet OCM (NOKIA)","TRAVAUX-NOKIA",
AI2101="ACCESS-ISSUE","ACCESS-ISSUE",
AI2101="Projet OCM (ZTE, NOKIA, autres projets)","TRAVAUX OCM",
AI2101="No root CAuse","No root cause",
AI2101="ODU HS","PDH",
AI2101="IP &amp; VLAN","PDH",
AI2101="Warehouse HUAWEI","SPARE-ISSUE",
AI2101="SPARE-HS","SPARE-ISSUE",
AI2101="Power Telco","BSS",AI2101="no impacts","no impacts"
),"")</f>
        <v>no impacts</v>
      </c>
      <c r="AH2101" s="57" t="str" cm="1">
        <f t="array" ref="AH2101">IFERROR(_xlfn.IFS(
AI2101="MPR ISSUE","TX ISSUE",
AI2101="BSS Hardware Issue","RAN ISSUE",
AI2101="Sites strategiques, MLL, Pylone, etc.","ENVTECH",
AI2101="AKTIVCO DEFAUT GE &amp; POWER Cabinet","POWER ISSUE",
AI2101="AKTIVCO Coupure ENEO &amp; Baisse de tension","POWER ISSUE",
AI2101="Coupure ENEO &amp; Baisse de tension","POWER ISSUE",
AI2101="Defaut GE &amp; POWER Cabinet","POWER ISSUE",
AI2101="Sharing","POWER ISSUE",
AI2101="Sites strategiques &amp; DataCenter","POWER ISSUE",
AI2101="Exclu","Exclu",
AI2101="SAT","TX ISSUE",
AI2101="SPARE-ISSUE","SPARE-ISSUE",
AI2101="Fiber CAmtel","TX ISSUE",
AI2101="Fiber AOF","TX ISSUE",
AI2101="Projet OCM (HUAWEI)","TRAVAUX-HUAWEI",
AI2101="Projet OCM (NOKIA)","TRAVAUX -NOKIA",
AI2101="ACCESS-ISSUE","ACCESS-ISSUE",
AI2101="Projet OCM (ZTE, NOKIA, autres projets)","TRAVAUX OCM",
AI2101="No root CAuse","No root cause",
AI2101="ODU HS","TX ISSUE",
AI2101="IP &amp; VLAN","TX ISSUE",
AI2101="Warehouse HUAWEI","SPARE-ISSUE",
AI2101="SPARE-HS","SPARE-ISSUE",
AI2101="Power Telco","RAN ISSUE",AI2101="no impacts","no impacts"
),"")</f>
        <v>no impacts</v>
      </c>
      <c r="AI2101" s="85" t="s">
        <v>5998</v>
      </c>
      <c r="AJ2101" s="57" t="str" cm="1">
        <f t="array" ref="AJ2101">IFERROR(_xlfn.IFS(
AI2101="MPR ISSUE","ACTIVE",
AI2101="BSS Hardware Issue","ACTIVE",
AI2101="Sites strategiques, MLL, Pylone, etc.","PASSIVE",
AI2101="AKTIVCO DEFAUT GE &amp; POWER Cabinet","PASSIVE",
AI2101="AKTIVCO Coupure ENEO &amp; Baisse de tension","PASSIVE",
AI2101="Coupure ENEO &amp; Baisse de tension","PASSIVE",
AI2101="Defaut GE &amp; POWER Cabinet","PASSIVE",
AI2101="Sharing","PASSIVE",
AI2101="Sites strategiques &amp; DataCenter","PASSIVE",
AI2101="Exclu","Exclu",
AI2101="SAT","ACTIVE",
AI2101="SPARE-ISSUE","SPARE-ISSUE",
AI2101="Fiber CAmtel","ACTIVE",
AI2101="Fiber AOF","ACTIVE",
AI2101="Projet OCM (HUAWEI)","PLANNED WORKS",
AI2101="Projet OCM (NOKIA)","PLANNED WORKS",
AI2101="ACCESS-ISSUE","ACCESS-ISSUE",
AI2101="Projet OCM (ZTE, NOKIA, autres projets)","PLANNED WORKS",
AI2101="No root CAuse","No root cause",
AI2101="ODU HS","ACTIVE",
AI2101="IP &amp; VLAN","ACTIVE",
AI2101="Warehouse HUAWEI","SPARE-ISSUE",
AI2101="SPARE-HS","SPARE-ISSUE",
AI2101="Power Telco","ACTIVE", AI2101="no impacts","no impacts"
),"")</f>
        <v>no impacts</v>
      </c>
      <c r="AK2101" s="23" t="s">
        <v>5537</v>
      </c>
      <c r="AL2101" s="23" t="str">
        <f t="shared" si="59"/>
        <v>NRD_002</v>
      </c>
      <c r="AN2101" s="9" t="s">
        <v>5537</v>
      </c>
      <c r="AO2101" s="23" t="str">
        <f>_xlfn.XLOOKUP(B2101,'INCIDENT-05-03-2026'!E:E,'INCIDENT-05-03-2026'!F:F,"")</f>
        <v/>
      </c>
      <c r="AP2101" s="7" t="s">
        <v>5537</v>
      </c>
      <c r="AQ2101" s="6"/>
      <c r="AR2101" s="7"/>
      <c r="AS2101" s="3" t="str">
        <f>_xlfn.XLOOKUP(B2101,'[3]tt num | region | site id'!$C:$C,'[3]tt num | region | site id'!$Q:$Q,"")</f>
        <v/>
      </c>
      <c r="AT2101" s="24" t="str">
        <f>_xlfn.XLOOKUP(B2101,'[4]Cells Huawei 03052026 12h'!$B:$B,'[4]Cells Huawei 03052026 12h'!$T:$T,"")</f>
        <v/>
      </c>
      <c r="AU2101" s="24" t="str">
        <f>_xlfn.XLOOKUP(B2101,'[5]cells down 02052026 8h50'!$B:$B,'[5]cells down 02052026 8h50'!$R:$R,"")</f>
        <v/>
      </c>
      <c r="AV2101" s="24" t="str">
        <f>_xlfn.XLOOKUP(B2101,'[5]cells down 02052026 13h50'!$B:$B,'[5]cells down 02052026 13h50'!$R:$R,"")</f>
        <v/>
      </c>
      <c r="AW2101" s="24" t="str">
        <f>_xlfn.XLOOKUP(B2101,'[5]cells down 02052026 13h50'!$B:$B,'[5]cells down 02052026 13h50'!$R:$R,"")</f>
        <v/>
      </c>
      <c r="AX2101" s="24" t="str">
        <f>_xlfn.XLOOKUP(B2101,'[6]cell downs 03052026 8h40 '!$B:$B,'[6]cell downs 03052026 8h40 '!$R:$R,"")</f>
        <v/>
      </c>
      <c r="AY2101" s="24" t="str">
        <f>_xlfn.XLOOKUP(B2101,'[7]ALL SITES DOWN'!$D:$D,'[7]ALL SITES DOWN'!$J:$J,"")</f>
        <v/>
      </c>
      <c r="AZ2101" s="24" t="str">
        <f>_xlfn.XLOOKUP(B2101,'[8]ALL SITES DOWN'!$D:$D,'[8]ALL SITES DOWN'!$J:$J,"")</f>
        <v/>
      </c>
      <c r="BA2101" s="9" t="str">
        <f>_xlfn.XLOOKUP(B2101,[9]sheet1!$AC:$AC,[9]sheet1!$AF:$AF,"")</f>
        <v/>
      </c>
      <c r="BB2101" s="14" t="s">
        <v>5537</v>
      </c>
      <c r="BC2101" s="14" t="s">
        <v>5537</v>
      </c>
      <c r="BD2101" s="14" t="str">
        <f>_xlfn.XLOOKUP(B2101,'[10]cell downs 18042026 17h'!$B:$B,'[10]cell downs 18042026 17h'!$B:$B,"")</f>
        <v/>
      </c>
      <c r="BE2101" s="14" t="str">
        <f>_xlfn.XLOOKUP(B2101,'[11]Cells Huawei 19042026 15h'!$B:$B,'[11]Cells Huawei 19042026 15h'!$B:$B,"")</f>
        <v/>
      </c>
      <c r="BF2101" s="9" t="str">
        <f>_xlfn.XLOOKUP(B2101,'[12]cells down 19042026 9H40'!$B:$B,'[12]cells down 19042026 9H40'!$B:$B,"")</f>
        <v/>
      </c>
      <c r="BG2101" s="9" t="s">
        <v>5537</v>
      </c>
      <c r="BH2101" s="9" t="s">
        <v>12</v>
      </c>
    </row>
    <row r="2102" spans="1:60" s="9" customFormat="1" x14ac:dyDescent="0.3">
      <c r="A2102" s="1" t="s">
        <v>1153</v>
      </c>
      <c r="B2102" s="8" t="s">
        <v>1154</v>
      </c>
      <c r="C2102" s="3" t="str">
        <f>_xlfn.XLOOKUP(B2102,'[1]daily break down'!$D:$D,'[1]daily break down'!$E:$E,"")</f>
        <v>Garoua</v>
      </c>
      <c r="D2102" s="1" t="s">
        <v>1022</v>
      </c>
      <c r="E2102" s="1"/>
      <c r="F2102" s="3" t="s">
        <v>23</v>
      </c>
      <c r="G2102" s="1" t="s">
        <v>24</v>
      </c>
      <c r="H2102" s="40" t="str">
        <f>_xlfn.XLOOKUP(B2102,[2]CALCULATION!$B:$B,[2]CALCULATION!$H:$H,"")</f>
        <v>Huawei</v>
      </c>
      <c r="I2102" s="34">
        <v>0</v>
      </c>
      <c r="J2102" s="34">
        <v>0</v>
      </c>
      <c r="K2102" s="34">
        <v>0</v>
      </c>
      <c r="L2102" s="34">
        <v>0</v>
      </c>
      <c r="M2102" s="34">
        <v>0</v>
      </c>
      <c r="N2102" s="34">
        <v>0</v>
      </c>
      <c r="O2102" s="34">
        <v>0</v>
      </c>
      <c r="P2102" s="34">
        <v>0</v>
      </c>
      <c r="Q2102" s="34">
        <v>0</v>
      </c>
      <c r="R2102" s="34">
        <v>0</v>
      </c>
      <c r="S2102" s="35">
        <v>0</v>
      </c>
      <c r="T2102" s="35">
        <v>0</v>
      </c>
      <c r="U2102" s="35">
        <v>0</v>
      </c>
      <c r="V2102" s="35">
        <v>0</v>
      </c>
      <c r="W2102" s="35">
        <v>0</v>
      </c>
      <c r="X2102" s="35">
        <v>0</v>
      </c>
      <c r="Y2102" s="35">
        <v>0</v>
      </c>
      <c r="Z2102" s="35">
        <v>0</v>
      </c>
      <c r="AA2102" s="35">
        <v>0</v>
      </c>
      <c r="AB2102" s="35">
        <v>0</v>
      </c>
      <c r="AC2102" s="35">
        <v>0</v>
      </c>
      <c r="AD2102" s="35">
        <v>0</v>
      </c>
      <c r="AE2102" s="58" t="s">
        <v>5560</v>
      </c>
      <c r="AF2102" s="58"/>
      <c r="AG2102" s="57" t="str" cm="1">
        <f t="array" ref="AG2102">IFERROR(_xlfn.IFS(
AI2102="MPR ISSUE","PDH",
AI2102="BSS Hardware Issue","BSS",
AI2102="Sites strategiques, MLL, Pylone, etc.","ENVTECH",
AI2102="AKTIVCO DEFAUT GE &amp; POWER Cabinet","AKTIVCO",
AI2102="AKTIVCO Coupure ENEO &amp; Baisse de tension","AKTIVCO GRID ONLY",
AI2102="Coupure ENEO &amp; Baisse de tension","IHS GRID ONLY",
AI2102="Defaut GE &amp; POWER Cabinet","IHS",
AI2102="Sharing","Partners",
AI2102="Sites strategiques &amp; DataCenter","SST &amp; DC",
AI2102="Exclu","Exclu",
AI2102="SAT","SAT",
AI2102="SPARE-ISSUE","SPARE-ISSUE",
AI2102="Fiber CAmtel","TRANS_FO_CAMTEL",
AI2102="Fiber AOF","Fiber AOF",
AI2102="Projet OCM (HUAWEI)","TRAVAUX-HUAWEI",
AI2102="Projet OCM (NOKIA)","TRAVAUX-NOKIA",
AI2102="ACCESS-ISSUE","ACCESS-ISSUE",
AI2102="Projet OCM (ZTE, NOKIA, autres projets)","TRAVAUX OCM",
AI2102="No root CAuse","No root cause",
AI2102="ODU HS","PDH",
AI2102="IP &amp; VLAN","PDH",
AI2102="Warehouse HUAWEI","SPARE-ISSUE",
AI2102="SPARE-HS","SPARE-ISSUE",
AI2102="Power Telco","BSS",AI2102="no impacts","no impacts"
),"")</f>
        <v>no impacts</v>
      </c>
      <c r="AH2102" s="57" t="str" cm="1">
        <f t="array" ref="AH2102">IFERROR(_xlfn.IFS(
AI2102="MPR ISSUE","TX ISSUE",
AI2102="BSS Hardware Issue","RAN ISSUE",
AI2102="Sites strategiques, MLL, Pylone, etc.","ENVTECH",
AI2102="AKTIVCO DEFAUT GE &amp; POWER Cabinet","POWER ISSUE",
AI2102="AKTIVCO Coupure ENEO &amp; Baisse de tension","POWER ISSUE",
AI2102="Coupure ENEO &amp; Baisse de tension","POWER ISSUE",
AI2102="Defaut GE &amp; POWER Cabinet","POWER ISSUE",
AI2102="Sharing","POWER ISSUE",
AI2102="Sites strategiques &amp; DataCenter","POWER ISSUE",
AI2102="Exclu","Exclu",
AI2102="SAT","TX ISSUE",
AI2102="SPARE-ISSUE","SPARE-ISSUE",
AI2102="Fiber CAmtel","TX ISSUE",
AI2102="Fiber AOF","TX ISSUE",
AI2102="Projet OCM (HUAWEI)","TRAVAUX-HUAWEI",
AI2102="Projet OCM (NOKIA)","TRAVAUX -NOKIA",
AI2102="ACCESS-ISSUE","ACCESS-ISSUE",
AI2102="Projet OCM (ZTE, NOKIA, autres projets)","TRAVAUX OCM",
AI2102="No root CAuse","No root cause",
AI2102="ODU HS","TX ISSUE",
AI2102="IP &amp; VLAN","TX ISSUE",
AI2102="Warehouse HUAWEI","SPARE-ISSUE",
AI2102="SPARE-HS","SPARE-ISSUE",
AI2102="Power Telco","RAN ISSUE",AI2102="no impacts","no impacts"
),"")</f>
        <v>no impacts</v>
      </c>
      <c r="AI2102" s="85" t="s">
        <v>5998</v>
      </c>
      <c r="AJ2102" s="57" t="str" cm="1">
        <f t="array" ref="AJ2102">IFERROR(_xlfn.IFS(
AI2102="MPR ISSUE","ACTIVE",
AI2102="BSS Hardware Issue","ACTIVE",
AI2102="Sites strategiques, MLL, Pylone, etc.","PASSIVE",
AI2102="AKTIVCO DEFAUT GE &amp; POWER Cabinet","PASSIVE",
AI2102="AKTIVCO Coupure ENEO &amp; Baisse de tension","PASSIVE",
AI2102="Coupure ENEO &amp; Baisse de tension","PASSIVE",
AI2102="Defaut GE &amp; POWER Cabinet","PASSIVE",
AI2102="Sharing","PASSIVE",
AI2102="Sites strategiques &amp; DataCenter","PASSIVE",
AI2102="Exclu","Exclu",
AI2102="SAT","ACTIVE",
AI2102="SPARE-ISSUE","SPARE-ISSUE",
AI2102="Fiber CAmtel","ACTIVE",
AI2102="Fiber AOF","ACTIVE",
AI2102="Projet OCM (HUAWEI)","PLANNED WORKS",
AI2102="Projet OCM (NOKIA)","PLANNED WORKS",
AI2102="ACCESS-ISSUE","ACCESS-ISSUE",
AI2102="Projet OCM (ZTE, NOKIA, autres projets)","PLANNED WORKS",
AI2102="No root CAuse","No root cause",
AI2102="ODU HS","ACTIVE",
AI2102="IP &amp; VLAN","ACTIVE",
AI2102="Warehouse HUAWEI","SPARE-ISSUE",
AI2102="SPARE-HS","SPARE-ISSUE",
AI2102="Power Telco","ACTIVE", AI2102="no impacts","no impacts"
),"")</f>
        <v>no impacts</v>
      </c>
      <c r="AK2102" s="23" t="s">
        <v>5537</v>
      </c>
      <c r="AL2102" s="23" t="str">
        <f t="shared" si="59"/>
        <v>NRD_001</v>
      </c>
      <c r="AN2102" s="9" t="s">
        <v>5537</v>
      </c>
      <c r="AO2102" s="23" t="str">
        <f>_xlfn.XLOOKUP(B2102,'INCIDENT-05-03-2026'!E:E,'INCIDENT-05-03-2026'!F:F,"")</f>
        <v/>
      </c>
      <c r="AP2102" s="7" t="s">
        <v>5537</v>
      </c>
      <c r="AQ2102" s="6"/>
      <c r="AR2102" s="7"/>
      <c r="AS2102" s="3" t="str">
        <f>_xlfn.XLOOKUP(B2102,'[3]tt num | region | site id'!$C:$C,'[3]tt num | region | site id'!$Q:$Q,"")</f>
        <v/>
      </c>
      <c r="AT2102" s="24" t="str">
        <f>_xlfn.XLOOKUP(B2102,'[4]Cells Huawei 03052026 12h'!$B:$B,'[4]Cells Huawei 03052026 12h'!$T:$T,"")</f>
        <v/>
      </c>
      <c r="AU2102" s="24" t="str">
        <f>_xlfn.XLOOKUP(B2102,'[5]cells down 02052026 8h50'!$B:$B,'[5]cells down 02052026 8h50'!$R:$R,"")</f>
        <v/>
      </c>
      <c r="AV2102" s="24" t="str">
        <f>_xlfn.XLOOKUP(B2102,'[5]cells down 02052026 13h50'!$B:$B,'[5]cells down 02052026 13h50'!$R:$R,"")</f>
        <v/>
      </c>
      <c r="AW2102" s="24" t="str">
        <f>_xlfn.XLOOKUP(B2102,'[5]cells down 02052026 13h50'!$B:$B,'[5]cells down 02052026 13h50'!$R:$R,"")</f>
        <v/>
      </c>
      <c r="AX2102" s="24" t="str">
        <f>_xlfn.XLOOKUP(B2102,'[6]cell downs 03052026 8h40 '!$B:$B,'[6]cell downs 03052026 8h40 '!$R:$R,"")</f>
        <v/>
      </c>
      <c r="AY2102" s="24" t="str">
        <f>_xlfn.XLOOKUP(B2102,'[7]ALL SITES DOWN'!$D:$D,'[7]ALL SITES DOWN'!$J:$J,"")</f>
        <v/>
      </c>
      <c r="AZ2102" s="24" t="str">
        <f>_xlfn.XLOOKUP(B2102,'[8]ALL SITES DOWN'!$D:$D,'[8]ALL SITES DOWN'!$J:$J,"")</f>
        <v/>
      </c>
      <c r="BA2102" s="9" t="str">
        <f>_xlfn.XLOOKUP(B2102,[9]sheet1!$AC:$AC,[9]sheet1!$AF:$AF,"")</f>
        <v/>
      </c>
      <c r="BB2102" s="14" t="s">
        <v>5537</v>
      </c>
      <c r="BC2102" s="14" t="s">
        <v>5537</v>
      </c>
      <c r="BD2102" s="14" t="str">
        <f>_xlfn.XLOOKUP(B2102,'[10]cell downs 18042026 17h'!$B:$B,'[10]cell downs 18042026 17h'!$B:$B,"")</f>
        <v/>
      </c>
      <c r="BE2102" s="14" t="str">
        <f>_xlfn.XLOOKUP(B2102,'[11]Cells Huawei 19042026 15h'!$B:$B,'[11]Cells Huawei 19042026 15h'!$B:$B,"")</f>
        <v/>
      </c>
      <c r="BF2102" s="9" t="str">
        <f>_xlfn.XLOOKUP(B2102,'[12]cells down 19042026 9H40'!$B:$B,'[12]cells down 19042026 9H40'!$B:$B,"")</f>
        <v/>
      </c>
      <c r="BG2102" s="9" t="s">
        <v>5537</v>
      </c>
      <c r="BH2102" s="9" t="s">
        <v>12</v>
      </c>
    </row>
    <row r="2103" spans="1:60" s="9" customFormat="1" x14ac:dyDescent="0.3">
      <c r="A2103" s="1" t="s">
        <v>3759</v>
      </c>
      <c r="B2103" s="8" t="s">
        <v>3760</v>
      </c>
      <c r="C2103" s="3" t="str">
        <f>_xlfn.XLOOKUP(B2103,'[1]daily break down'!$D:$D,'[1]daily break down'!$E:$E,"")</f>
        <v>Garoua</v>
      </c>
      <c r="D2103" s="1" t="s">
        <v>11</v>
      </c>
      <c r="E2103" s="1" t="s">
        <v>12</v>
      </c>
      <c r="F2103" s="3" t="s">
        <v>23</v>
      </c>
      <c r="G2103" s="1" t="s">
        <v>24</v>
      </c>
      <c r="H2103" s="40" t="str">
        <f>_xlfn.XLOOKUP(B2103,[2]CALCULATION!$B:$B,[2]CALCULATION!$H:$H,"")</f>
        <v>Huawei</v>
      </c>
      <c r="I2103" s="34">
        <v>0</v>
      </c>
      <c r="J2103" s="34">
        <v>0</v>
      </c>
      <c r="K2103" s="34">
        <v>0</v>
      </c>
      <c r="L2103" s="34">
        <v>0</v>
      </c>
      <c r="M2103" s="34">
        <v>0</v>
      </c>
      <c r="N2103" s="34">
        <v>0</v>
      </c>
      <c r="O2103" s="34">
        <v>0</v>
      </c>
      <c r="P2103" s="34">
        <v>0</v>
      </c>
      <c r="Q2103" s="34">
        <v>0</v>
      </c>
      <c r="R2103" s="34">
        <v>0</v>
      </c>
      <c r="S2103" s="35">
        <v>0</v>
      </c>
      <c r="T2103" s="35">
        <v>0</v>
      </c>
      <c r="U2103" s="35">
        <v>0</v>
      </c>
      <c r="V2103" s="35">
        <v>0</v>
      </c>
      <c r="W2103" s="35">
        <v>0</v>
      </c>
      <c r="X2103" s="35">
        <v>0</v>
      </c>
      <c r="Y2103" s="35">
        <v>0</v>
      </c>
      <c r="Z2103" s="35">
        <v>0</v>
      </c>
      <c r="AA2103" s="35">
        <v>0</v>
      </c>
      <c r="AB2103" s="35">
        <v>0</v>
      </c>
      <c r="AC2103" s="35">
        <v>0</v>
      </c>
      <c r="AD2103" s="35">
        <v>0</v>
      </c>
      <c r="AE2103" s="58" t="s">
        <v>5560</v>
      </c>
      <c r="AF2103" s="58"/>
      <c r="AG2103" s="57" t="str" cm="1">
        <f t="array" ref="AG2103">IFERROR(_xlfn.IFS(
AI2103="MPR ISSUE","PDH",
AI2103="BSS Hardware Issue","BSS",
AI2103="Sites strategiques, MLL, Pylone, etc.","ENVTECH",
AI2103="AKTIVCO DEFAUT GE &amp; POWER Cabinet","AKTIVCO",
AI2103="AKTIVCO Coupure ENEO &amp; Baisse de tension","AKTIVCO GRID ONLY",
AI2103="Coupure ENEO &amp; Baisse de tension","IHS GRID ONLY",
AI2103="Defaut GE &amp; POWER Cabinet","IHS",
AI2103="Sharing","Partners",
AI2103="Sites strategiques &amp; DataCenter","SST &amp; DC",
AI2103="Exclu","Exclu",
AI2103="SAT","SAT",
AI2103="SPARE-ISSUE","SPARE-ISSUE",
AI2103="Fiber CAmtel","TRANS_FO_CAMTEL",
AI2103="Fiber AOF","Fiber AOF",
AI2103="Projet OCM (HUAWEI)","TRAVAUX-HUAWEI",
AI2103="Projet OCM (NOKIA)","TRAVAUX-NOKIA",
AI2103="ACCESS-ISSUE","ACCESS-ISSUE",
AI2103="Projet OCM (ZTE, NOKIA, autres projets)","TRAVAUX OCM",
AI2103="No root CAuse","No root cause",
AI2103="ODU HS","PDH",
AI2103="IP &amp; VLAN","PDH",
AI2103="Warehouse HUAWEI","SPARE-ISSUE",
AI2103="SPARE-HS","SPARE-ISSUE",
AI2103="Power Telco","BSS",AI2103="no impacts","no impacts"
),"")</f>
        <v>no impacts</v>
      </c>
      <c r="AH2103" s="57" t="str" cm="1">
        <f t="array" ref="AH2103">IFERROR(_xlfn.IFS(
AI2103="MPR ISSUE","TX ISSUE",
AI2103="BSS Hardware Issue","RAN ISSUE",
AI2103="Sites strategiques, MLL, Pylone, etc.","ENVTECH",
AI2103="AKTIVCO DEFAUT GE &amp; POWER Cabinet","POWER ISSUE",
AI2103="AKTIVCO Coupure ENEO &amp; Baisse de tension","POWER ISSUE",
AI2103="Coupure ENEO &amp; Baisse de tension","POWER ISSUE",
AI2103="Defaut GE &amp; POWER Cabinet","POWER ISSUE",
AI2103="Sharing","POWER ISSUE",
AI2103="Sites strategiques &amp; DataCenter","POWER ISSUE",
AI2103="Exclu","Exclu",
AI2103="SAT","TX ISSUE",
AI2103="SPARE-ISSUE","SPARE-ISSUE",
AI2103="Fiber CAmtel","TX ISSUE",
AI2103="Fiber AOF","TX ISSUE",
AI2103="Projet OCM (HUAWEI)","TRAVAUX-HUAWEI",
AI2103="Projet OCM (NOKIA)","TRAVAUX -NOKIA",
AI2103="ACCESS-ISSUE","ACCESS-ISSUE",
AI2103="Projet OCM (ZTE, NOKIA, autres projets)","TRAVAUX OCM",
AI2103="No root CAuse","No root cause",
AI2103="ODU HS","TX ISSUE",
AI2103="IP &amp; VLAN","TX ISSUE",
AI2103="Warehouse HUAWEI","SPARE-ISSUE",
AI2103="SPARE-HS","SPARE-ISSUE",
AI2103="Power Telco","RAN ISSUE",AI2103="no impacts","no impacts"
),"")</f>
        <v>no impacts</v>
      </c>
      <c r="AI2103" s="85" t="s">
        <v>5998</v>
      </c>
      <c r="AJ2103" s="57" t="str" cm="1">
        <f t="array" ref="AJ2103">IFERROR(_xlfn.IFS(
AI2103="MPR ISSUE","ACTIVE",
AI2103="BSS Hardware Issue","ACTIVE",
AI2103="Sites strategiques, MLL, Pylone, etc.","PASSIVE",
AI2103="AKTIVCO DEFAUT GE &amp; POWER Cabinet","PASSIVE",
AI2103="AKTIVCO Coupure ENEO &amp; Baisse de tension","PASSIVE",
AI2103="Coupure ENEO &amp; Baisse de tension","PASSIVE",
AI2103="Defaut GE &amp; POWER Cabinet","PASSIVE",
AI2103="Sharing","PASSIVE",
AI2103="Sites strategiques &amp; DataCenter","PASSIVE",
AI2103="Exclu","Exclu",
AI2103="SAT","ACTIVE",
AI2103="SPARE-ISSUE","SPARE-ISSUE",
AI2103="Fiber CAmtel","ACTIVE",
AI2103="Fiber AOF","ACTIVE",
AI2103="Projet OCM (HUAWEI)","PLANNED WORKS",
AI2103="Projet OCM (NOKIA)","PLANNED WORKS",
AI2103="ACCESS-ISSUE","ACCESS-ISSUE",
AI2103="Projet OCM (ZTE, NOKIA, autres projets)","PLANNED WORKS",
AI2103="No root CAuse","No root cause",
AI2103="ODU HS","ACTIVE",
AI2103="IP &amp; VLAN","ACTIVE",
AI2103="Warehouse HUAWEI","SPARE-ISSUE",
AI2103="SPARE-HS","SPARE-ISSUE",
AI2103="Power Telco","ACTIVE", AI2103="no impacts","no impacts"
),"")</f>
        <v>no impacts</v>
      </c>
      <c r="AK2103" s="23" t="s">
        <v>5537</v>
      </c>
      <c r="AL2103" s="23" t="str">
        <f t="shared" si="59"/>
        <v>NRD_035</v>
      </c>
      <c r="AN2103" s="9" t="s">
        <v>5537</v>
      </c>
      <c r="AO2103" s="23" t="str">
        <f>_xlfn.XLOOKUP(B2103,'INCIDENT-05-03-2026'!E:E,'INCIDENT-05-03-2026'!F:F,"")</f>
        <v/>
      </c>
      <c r="AP2103" s="7" t="s">
        <v>5537</v>
      </c>
      <c r="AQ2103" s="6"/>
      <c r="AR2103" s="7"/>
      <c r="AS2103" s="3" t="str">
        <f>_xlfn.XLOOKUP(B2103,'[3]tt num | region | site id'!$C:$C,'[3]tt num | region | site id'!$Q:$Q,"")</f>
        <v/>
      </c>
      <c r="AT2103" s="24" t="str">
        <f>_xlfn.XLOOKUP(B2103,'[4]Cells Huawei 03052026 12h'!$B:$B,'[4]Cells Huawei 03052026 12h'!$T:$T,"")</f>
        <v/>
      </c>
      <c r="AU2103" s="24" t="str">
        <f>_xlfn.XLOOKUP(B2103,'[5]cells down 02052026 8h50'!$B:$B,'[5]cells down 02052026 8h50'!$R:$R,"")</f>
        <v/>
      </c>
      <c r="AV2103" s="24" t="str">
        <f>_xlfn.XLOOKUP(B2103,'[5]cells down 02052026 13h50'!$B:$B,'[5]cells down 02052026 13h50'!$R:$R,"")</f>
        <v/>
      </c>
      <c r="AW2103" s="24" t="str">
        <f>_xlfn.XLOOKUP(B2103,'[5]cells down 02052026 13h50'!$B:$B,'[5]cells down 02052026 13h50'!$R:$R,"")</f>
        <v/>
      </c>
      <c r="AX2103" s="24" t="str">
        <f>_xlfn.XLOOKUP(B2103,'[6]cell downs 03052026 8h40 '!$B:$B,'[6]cell downs 03052026 8h40 '!$R:$R,"")</f>
        <v/>
      </c>
      <c r="AY2103" s="24" t="str">
        <f>_xlfn.XLOOKUP(B2103,'[7]ALL SITES DOWN'!$D:$D,'[7]ALL SITES DOWN'!$J:$J,"")</f>
        <v/>
      </c>
      <c r="AZ2103" s="24" t="str">
        <f>_xlfn.XLOOKUP(B2103,'[8]ALL SITES DOWN'!$D:$D,'[8]ALL SITES DOWN'!$J:$J,"")</f>
        <v/>
      </c>
      <c r="BA2103" s="9" t="str">
        <f>_xlfn.XLOOKUP(B2103,[9]sheet1!$AC:$AC,[9]sheet1!$AF:$AF,"")</f>
        <v/>
      </c>
      <c r="BB2103" s="14" t="s">
        <v>5537</v>
      </c>
      <c r="BC2103" s="14" t="s">
        <v>5537</v>
      </c>
      <c r="BD2103" s="14" t="str">
        <f>_xlfn.XLOOKUP(B2103,'[10]cell downs 18042026 17h'!$B:$B,'[10]cell downs 18042026 17h'!$B:$B,"")</f>
        <v/>
      </c>
      <c r="BE2103" s="14" t="str">
        <f>_xlfn.XLOOKUP(B2103,'[11]Cells Huawei 19042026 15h'!$B:$B,'[11]Cells Huawei 19042026 15h'!$B:$B,"")</f>
        <v/>
      </c>
      <c r="BF2103" s="9" t="str">
        <f>_xlfn.XLOOKUP(B2103,'[12]cells down 19042026 9H40'!$B:$B,'[12]cells down 19042026 9H40'!$B:$B,"")</f>
        <v/>
      </c>
      <c r="BG2103" s="9" t="s">
        <v>3760</v>
      </c>
      <c r="BH2103" s="9" t="s">
        <v>12</v>
      </c>
    </row>
    <row r="2104" spans="1:60" s="9" customFormat="1" x14ac:dyDescent="0.3">
      <c r="A2104" s="1" t="s">
        <v>3793</v>
      </c>
      <c r="B2104" s="8" t="s">
        <v>3794</v>
      </c>
      <c r="C2104" s="3" t="str">
        <f>_xlfn.XLOOKUP(B2104,'[1]daily break down'!$D:$D,'[1]daily break down'!$E:$E,"")</f>
        <v>Maroua</v>
      </c>
      <c r="D2104" s="1" t="s">
        <v>1022</v>
      </c>
      <c r="E2104" s="1"/>
      <c r="F2104" s="3" t="s">
        <v>55</v>
      </c>
      <c r="G2104" s="1" t="s">
        <v>84</v>
      </c>
      <c r="H2104" s="40" t="str">
        <f>_xlfn.XLOOKUP(B2104,[2]CALCULATION!$B:$B,[2]CALCULATION!$H:$H,"")</f>
        <v>Huawei</v>
      </c>
      <c r="I2104" s="34">
        <v>0</v>
      </c>
      <c r="J2104" s="34">
        <v>0</v>
      </c>
      <c r="K2104" s="34">
        <v>0</v>
      </c>
      <c r="L2104" s="34">
        <v>0</v>
      </c>
      <c r="M2104" s="34">
        <v>0</v>
      </c>
      <c r="N2104" s="34">
        <v>0</v>
      </c>
      <c r="O2104" s="34">
        <v>0</v>
      </c>
      <c r="P2104" s="34">
        <v>0</v>
      </c>
      <c r="Q2104" s="34">
        <v>0</v>
      </c>
      <c r="R2104" s="34">
        <v>0</v>
      </c>
      <c r="S2104" s="35">
        <v>0</v>
      </c>
      <c r="T2104" s="35">
        <v>0</v>
      </c>
      <c r="U2104" s="35">
        <v>0</v>
      </c>
      <c r="V2104" s="35">
        <v>0</v>
      </c>
      <c r="W2104" s="35">
        <v>0</v>
      </c>
      <c r="X2104" s="35">
        <v>0</v>
      </c>
      <c r="Y2104" s="35">
        <v>0</v>
      </c>
      <c r="Z2104" s="35">
        <v>0</v>
      </c>
      <c r="AA2104" s="35">
        <v>0</v>
      </c>
      <c r="AB2104" s="35">
        <v>0</v>
      </c>
      <c r="AC2104" s="35">
        <v>0</v>
      </c>
      <c r="AD2104" s="35">
        <v>0</v>
      </c>
      <c r="AE2104" s="58" t="s">
        <v>5560</v>
      </c>
      <c r="AF2104" s="58"/>
      <c r="AG2104" s="57" t="str" cm="1">
        <f t="array" ref="AG2104">IFERROR(_xlfn.IFS(
AI2104="MPR ISSUE","PDH",
AI2104="BSS Hardware Issue","BSS",
AI2104="Sites strategiques, MLL, Pylone, etc.","ENVTECH",
AI2104="AKTIVCO DEFAUT GE &amp; POWER Cabinet","AKTIVCO",
AI2104="AKTIVCO Coupure ENEO &amp; Baisse de tension","AKTIVCO GRID ONLY",
AI2104="Coupure ENEO &amp; Baisse de tension","IHS GRID ONLY",
AI2104="Defaut GE &amp; POWER Cabinet","IHS",
AI2104="Sharing","Partners",
AI2104="Sites strategiques &amp; DataCenter","SST &amp; DC",
AI2104="Exclu","Exclu",
AI2104="SAT","SAT",
AI2104="SPARE-ISSUE","SPARE-ISSUE",
AI2104="Fiber CAmtel","TRANS_FO_CAMTEL",
AI2104="Fiber AOF","Fiber AOF",
AI2104="Projet OCM (HUAWEI)","TRAVAUX-HUAWEI",
AI2104="Projet OCM (NOKIA)","TRAVAUX-NOKIA",
AI2104="ACCESS-ISSUE","ACCESS-ISSUE",
AI2104="Projet OCM (ZTE, NOKIA, autres projets)","TRAVAUX OCM",
AI2104="No root CAuse","No root cause",
AI2104="ODU HS","PDH",
AI2104="IP &amp; VLAN","PDH",
AI2104="Warehouse HUAWEI","SPARE-ISSUE",
AI2104="SPARE-HS","SPARE-ISSUE",
AI2104="Power Telco","BSS",AI2104="no impacts","no impacts"
),"")</f>
        <v>no impacts</v>
      </c>
      <c r="AH2104" s="57" t="str" cm="1">
        <f t="array" ref="AH2104">IFERROR(_xlfn.IFS(
AI2104="MPR ISSUE","TX ISSUE",
AI2104="BSS Hardware Issue","RAN ISSUE",
AI2104="Sites strategiques, MLL, Pylone, etc.","ENVTECH",
AI2104="AKTIVCO DEFAUT GE &amp; POWER Cabinet","POWER ISSUE",
AI2104="AKTIVCO Coupure ENEO &amp; Baisse de tension","POWER ISSUE",
AI2104="Coupure ENEO &amp; Baisse de tension","POWER ISSUE",
AI2104="Defaut GE &amp; POWER Cabinet","POWER ISSUE",
AI2104="Sharing","POWER ISSUE",
AI2104="Sites strategiques &amp; DataCenter","POWER ISSUE",
AI2104="Exclu","Exclu",
AI2104="SAT","TX ISSUE",
AI2104="SPARE-ISSUE","SPARE-ISSUE",
AI2104="Fiber CAmtel","TX ISSUE",
AI2104="Fiber AOF","TX ISSUE",
AI2104="Projet OCM (HUAWEI)","TRAVAUX-HUAWEI",
AI2104="Projet OCM (NOKIA)","TRAVAUX -NOKIA",
AI2104="ACCESS-ISSUE","ACCESS-ISSUE",
AI2104="Projet OCM (ZTE, NOKIA, autres projets)","TRAVAUX OCM",
AI2104="No root CAuse","No root cause",
AI2104="ODU HS","TX ISSUE",
AI2104="IP &amp; VLAN","TX ISSUE",
AI2104="Warehouse HUAWEI","SPARE-ISSUE",
AI2104="SPARE-HS","SPARE-ISSUE",
AI2104="Power Telco","RAN ISSUE",AI2104="no impacts","no impacts"
),"")</f>
        <v>no impacts</v>
      </c>
      <c r="AI2104" s="85" t="s">
        <v>5998</v>
      </c>
      <c r="AJ2104" s="57" t="str" cm="1">
        <f t="array" ref="AJ2104">IFERROR(_xlfn.IFS(
AI2104="MPR ISSUE","ACTIVE",
AI2104="BSS Hardware Issue","ACTIVE",
AI2104="Sites strategiques, MLL, Pylone, etc.","PASSIVE",
AI2104="AKTIVCO DEFAUT GE &amp; POWER Cabinet","PASSIVE",
AI2104="AKTIVCO Coupure ENEO &amp; Baisse de tension","PASSIVE",
AI2104="Coupure ENEO &amp; Baisse de tension","PASSIVE",
AI2104="Defaut GE &amp; POWER Cabinet","PASSIVE",
AI2104="Sharing","PASSIVE",
AI2104="Sites strategiques &amp; DataCenter","PASSIVE",
AI2104="Exclu","Exclu",
AI2104="SAT","ACTIVE",
AI2104="SPARE-ISSUE","SPARE-ISSUE",
AI2104="Fiber CAmtel","ACTIVE",
AI2104="Fiber AOF","ACTIVE",
AI2104="Projet OCM (HUAWEI)","PLANNED WORKS",
AI2104="Projet OCM (NOKIA)","PLANNED WORKS",
AI2104="ACCESS-ISSUE","ACCESS-ISSUE",
AI2104="Projet OCM (ZTE, NOKIA, autres projets)","PLANNED WORKS",
AI2104="No root CAuse","No root cause",
AI2104="ODU HS","ACTIVE",
AI2104="IP &amp; VLAN","ACTIVE",
AI2104="Warehouse HUAWEI","SPARE-ISSUE",
AI2104="SPARE-HS","SPARE-ISSUE",
AI2104="Power Telco","ACTIVE", AI2104="no impacts","no impacts"
),"")</f>
        <v>no impacts</v>
      </c>
      <c r="AK2104" s="23" t="s">
        <v>5537</v>
      </c>
      <c r="AL2104" s="23" t="str">
        <f t="shared" si="59"/>
        <v>EXN_009</v>
      </c>
      <c r="AN2104" s="9" t="s">
        <v>5537</v>
      </c>
      <c r="AO2104" s="23" t="str">
        <f>_xlfn.XLOOKUP(B2104,'INCIDENT-05-03-2026'!E:E,'INCIDENT-05-03-2026'!F:F,"")</f>
        <v/>
      </c>
      <c r="AP2104" s="7" t="s">
        <v>5537</v>
      </c>
      <c r="AQ2104" s="6"/>
      <c r="AR2104" s="7"/>
      <c r="AS2104" s="3" t="str">
        <f>_xlfn.XLOOKUP(B2104,'[3]tt num | region | site id'!$C:$C,'[3]tt num | region | site id'!$Q:$Q,"")</f>
        <v/>
      </c>
      <c r="AT2104" s="24" t="str">
        <f>_xlfn.XLOOKUP(B2104,'[4]Cells Huawei 03052026 12h'!$B:$B,'[4]Cells Huawei 03052026 12h'!$T:$T,"")</f>
        <v/>
      </c>
      <c r="AU2104" s="24" t="str">
        <f>_xlfn.XLOOKUP(B2104,'[5]cells down 02052026 8h50'!$B:$B,'[5]cells down 02052026 8h50'!$R:$R,"")</f>
        <v/>
      </c>
      <c r="AV2104" s="24" t="str">
        <f>_xlfn.XLOOKUP(B2104,'[5]cells down 02052026 13h50'!$B:$B,'[5]cells down 02052026 13h50'!$R:$R,"")</f>
        <v/>
      </c>
      <c r="AW2104" s="24" t="str">
        <f>_xlfn.XLOOKUP(B2104,'[5]cells down 02052026 13h50'!$B:$B,'[5]cells down 02052026 13h50'!$R:$R,"")</f>
        <v/>
      </c>
      <c r="AX2104" s="24" t="str">
        <f>_xlfn.XLOOKUP(B2104,'[6]cell downs 03052026 8h40 '!$B:$B,'[6]cell downs 03052026 8h40 '!$R:$R,"")</f>
        <v/>
      </c>
      <c r="AY2104" s="24" t="str">
        <f>_xlfn.XLOOKUP(B2104,'[7]ALL SITES DOWN'!$D:$D,'[7]ALL SITES DOWN'!$J:$J,"")</f>
        <v/>
      </c>
      <c r="AZ2104" s="24" t="str">
        <f>_xlfn.XLOOKUP(B2104,'[8]ALL SITES DOWN'!$D:$D,'[8]ALL SITES DOWN'!$J:$J,"")</f>
        <v/>
      </c>
      <c r="BA2104" s="9" t="str">
        <f>_xlfn.XLOOKUP(B2104,[9]sheet1!$AC:$AC,[9]sheet1!$AF:$AF,"")</f>
        <v/>
      </c>
      <c r="BB2104" s="14" t="s">
        <v>5537</v>
      </c>
      <c r="BC2104" s="14" t="s">
        <v>5537</v>
      </c>
      <c r="BD2104" s="14" t="str">
        <f>_xlfn.XLOOKUP(B2104,'[10]cell downs 18042026 17h'!$B:$B,'[10]cell downs 18042026 17h'!$B:$B,"")</f>
        <v/>
      </c>
      <c r="BE2104" s="14" t="str">
        <f>_xlfn.XLOOKUP(B2104,'[11]Cells Huawei 19042026 15h'!$B:$B,'[11]Cells Huawei 19042026 15h'!$B:$B,"")</f>
        <v/>
      </c>
      <c r="BF2104" s="9" t="str">
        <f>_xlfn.XLOOKUP(B2104,'[12]cells down 19042026 9H40'!$B:$B,'[12]cells down 19042026 9H40'!$B:$B,"")</f>
        <v/>
      </c>
      <c r="BG2104" s="9" t="s">
        <v>5537</v>
      </c>
      <c r="BH2104" s="9" t="s">
        <v>594</v>
      </c>
    </row>
    <row r="2105" spans="1:60" s="9" customFormat="1" x14ac:dyDescent="0.3">
      <c r="A2105" s="1" t="s">
        <v>2965</v>
      </c>
      <c r="B2105" s="8" t="s">
        <v>2966</v>
      </c>
      <c r="C2105" s="3" t="str">
        <f>_xlfn.XLOOKUP(B2105,'[1]daily break down'!$D:$D,'[1]daily break down'!$E:$E,"")</f>
        <v>Ngaoundere</v>
      </c>
      <c r="D2105" s="1" t="s">
        <v>21</v>
      </c>
      <c r="E2105" s="1" t="s">
        <v>122</v>
      </c>
      <c r="F2105" s="3" t="s">
        <v>90</v>
      </c>
      <c r="G2105" s="1" t="s">
        <v>91</v>
      </c>
      <c r="H2105" s="40" t="str">
        <f>_xlfn.XLOOKUP(B2105,[2]CALCULATION!$B:$B,[2]CALCULATION!$H:$H,"")</f>
        <v>Huawei</v>
      </c>
      <c r="I2105" s="34">
        <v>0</v>
      </c>
      <c r="J2105" s="34">
        <v>0</v>
      </c>
      <c r="K2105" s="34">
        <v>0</v>
      </c>
      <c r="L2105" s="34">
        <v>0</v>
      </c>
      <c r="M2105" s="34">
        <v>0</v>
      </c>
      <c r="N2105" s="34">
        <v>0</v>
      </c>
      <c r="O2105" s="34">
        <v>0</v>
      </c>
      <c r="P2105" s="34">
        <v>0</v>
      </c>
      <c r="Q2105" s="34">
        <v>0</v>
      </c>
      <c r="R2105" s="34">
        <v>0</v>
      </c>
      <c r="S2105" s="35">
        <v>0</v>
      </c>
      <c r="T2105" s="35">
        <v>0</v>
      </c>
      <c r="U2105" s="35">
        <v>0</v>
      </c>
      <c r="V2105" s="35">
        <v>0</v>
      </c>
      <c r="W2105" s="35">
        <v>0</v>
      </c>
      <c r="X2105" s="35">
        <v>0</v>
      </c>
      <c r="Y2105" s="35">
        <v>0</v>
      </c>
      <c r="Z2105" s="35">
        <v>0</v>
      </c>
      <c r="AA2105" s="35">
        <v>0</v>
      </c>
      <c r="AB2105" s="35">
        <v>0</v>
      </c>
      <c r="AC2105" s="35">
        <v>0</v>
      </c>
      <c r="AD2105" s="35">
        <v>0</v>
      </c>
      <c r="AE2105" s="58" t="s">
        <v>5560</v>
      </c>
      <c r="AF2105" s="58"/>
      <c r="AG2105" s="57" t="str" cm="1">
        <f t="array" ref="AG2105">IFERROR(_xlfn.IFS(
AI2105="MPR ISSUE","PDH",
AI2105="BSS Hardware Issue","BSS",
AI2105="Sites strategiques, MLL, Pylone, etc.","ENVTECH",
AI2105="AKTIVCO DEFAUT GE &amp; POWER Cabinet","AKTIVCO",
AI2105="AKTIVCO Coupure ENEO &amp; Baisse de tension","AKTIVCO GRID ONLY",
AI2105="Coupure ENEO &amp; Baisse de tension","IHS GRID ONLY",
AI2105="Defaut GE &amp; POWER Cabinet","IHS",
AI2105="Sharing","Partners",
AI2105="Sites strategiques &amp; DataCenter","SST &amp; DC",
AI2105="Exclu","Exclu",
AI2105="SAT","SAT",
AI2105="SPARE-ISSUE","SPARE-ISSUE",
AI2105="Fiber CAmtel","TRANS_FO_CAMTEL",
AI2105="Fiber AOF","Fiber AOF",
AI2105="Projet OCM (HUAWEI)","TRAVAUX-HUAWEI",
AI2105="Projet OCM (NOKIA)","TRAVAUX-NOKIA",
AI2105="ACCESS-ISSUE","ACCESS-ISSUE",
AI2105="Projet OCM (ZTE, NOKIA, autres projets)","TRAVAUX OCM",
AI2105="No root CAuse","No root cause",
AI2105="ODU HS","PDH",
AI2105="IP &amp; VLAN","PDH",
AI2105="Warehouse HUAWEI","SPARE-ISSUE",
AI2105="SPARE-HS","SPARE-ISSUE",
AI2105="Power Telco","BSS",AI2105="no impacts","no impacts"
),"")</f>
        <v>no impacts</v>
      </c>
      <c r="AH2105" s="57" t="str" cm="1">
        <f t="array" ref="AH2105">IFERROR(_xlfn.IFS(
AI2105="MPR ISSUE","TX ISSUE",
AI2105="BSS Hardware Issue","RAN ISSUE",
AI2105="Sites strategiques, MLL, Pylone, etc.","ENVTECH",
AI2105="AKTIVCO DEFAUT GE &amp; POWER Cabinet","POWER ISSUE",
AI2105="AKTIVCO Coupure ENEO &amp; Baisse de tension","POWER ISSUE",
AI2105="Coupure ENEO &amp; Baisse de tension","POWER ISSUE",
AI2105="Defaut GE &amp; POWER Cabinet","POWER ISSUE",
AI2105="Sharing","POWER ISSUE",
AI2105="Sites strategiques &amp; DataCenter","POWER ISSUE",
AI2105="Exclu","Exclu",
AI2105="SAT","TX ISSUE",
AI2105="SPARE-ISSUE","SPARE-ISSUE",
AI2105="Fiber CAmtel","TX ISSUE",
AI2105="Fiber AOF","TX ISSUE",
AI2105="Projet OCM (HUAWEI)","TRAVAUX-HUAWEI",
AI2105="Projet OCM (NOKIA)","TRAVAUX -NOKIA",
AI2105="ACCESS-ISSUE","ACCESS-ISSUE",
AI2105="Projet OCM (ZTE, NOKIA, autres projets)","TRAVAUX OCM",
AI2105="No root CAuse","No root cause",
AI2105="ODU HS","TX ISSUE",
AI2105="IP &amp; VLAN","TX ISSUE",
AI2105="Warehouse HUAWEI","SPARE-ISSUE",
AI2105="SPARE-HS","SPARE-ISSUE",
AI2105="Power Telco","RAN ISSUE",AI2105="no impacts","no impacts"
),"")</f>
        <v>no impacts</v>
      </c>
      <c r="AI2105" s="85" t="s">
        <v>5998</v>
      </c>
      <c r="AJ2105" s="57" t="str" cm="1">
        <f t="array" ref="AJ2105">IFERROR(_xlfn.IFS(
AI2105="MPR ISSUE","ACTIVE",
AI2105="BSS Hardware Issue","ACTIVE",
AI2105="Sites strategiques, MLL, Pylone, etc.","PASSIVE",
AI2105="AKTIVCO DEFAUT GE &amp; POWER Cabinet","PASSIVE",
AI2105="AKTIVCO Coupure ENEO &amp; Baisse de tension","PASSIVE",
AI2105="Coupure ENEO &amp; Baisse de tension","PASSIVE",
AI2105="Defaut GE &amp; POWER Cabinet","PASSIVE",
AI2105="Sharing","PASSIVE",
AI2105="Sites strategiques &amp; DataCenter","PASSIVE",
AI2105="Exclu","Exclu",
AI2105="SAT","ACTIVE",
AI2105="SPARE-ISSUE","SPARE-ISSUE",
AI2105="Fiber CAmtel","ACTIVE",
AI2105="Fiber AOF","ACTIVE",
AI2105="Projet OCM (HUAWEI)","PLANNED WORKS",
AI2105="Projet OCM (NOKIA)","PLANNED WORKS",
AI2105="ACCESS-ISSUE","ACCESS-ISSUE",
AI2105="Projet OCM (ZTE, NOKIA, autres projets)","PLANNED WORKS",
AI2105="No root CAuse","No root cause",
AI2105="ODU HS","ACTIVE",
AI2105="IP &amp; VLAN","ACTIVE",
AI2105="Warehouse HUAWEI","SPARE-ISSUE",
AI2105="SPARE-HS","SPARE-ISSUE",
AI2105="Power Telco","ACTIVE", AI2105="no impacts","no impacts"
),"")</f>
        <v>no impacts</v>
      </c>
      <c r="AK2105" s="23" t="s">
        <v>5537</v>
      </c>
      <c r="AL2105" s="23" t="str">
        <f t="shared" si="59"/>
        <v>ADM_147</v>
      </c>
      <c r="AN2105" s="9" t="s">
        <v>5537</v>
      </c>
      <c r="AO2105" s="23" t="str">
        <f>_xlfn.XLOOKUP(B2105,'INCIDENT-05-03-2026'!E:E,'INCIDENT-05-03-2026'!F:F,"")</f>
        <v/>
      </c>
      <c r="AP2105" s="7" t="s">
        <v>5537</v>
      </c>
      <c r="AQ2105" s="6"/>
      <c r="AR2105" s="7"/>
      <c r="AS2105" s="3" t="str">
        <f>_xlfn.XLOOKUP(B2105,'[3]tt num | region | site id'!$C:$C,'[3]tt num | region | site id'!$Q:$Q,"")</f>
        <v/>
      </c>
      <c r="AT2105" s="24" t="str">
        <f>_xlfn.XLOOKUP(B2105,'[4]Cells Huawei 03052026 12h'!$B:$B,'[4]Cells Huawei 03052026 12h'!$T:$T,"")</f>
        <v/>
      </c>
      <c r="AU2105" s="24" t="str">
        <f>_xlfn.XLOOKUP(B2105,'[5]cells down 02052026 8h50'!$B:$B,'[5]cells down 02052026 8h50'!$R:$R,"")</f>
        <v/>
      </c>
      <c r="AV2105" s="24" t="str">
        <f>_xlfn.XLOOKUP(B2105,'[5]cells down 02052026 13h50'!$B:$B,'[5]cells down 02052026 13h50'!$R:$R,"")</f>
        <v/>
      </c>
      <c r="AW2105" s="24" t="str">
        <f>_xlfn.XLOOKUP(B2105,'[5]cells down 02052026 13h50'!$B:$B,'[5]cells down 02052026 13h50'!$R:$R,"")</f>
        <v/>
      </c>
      <c r="AX2105" s="24" t="str">
        <f>_xlfn.XLOOKUP(B2105,'[6]cell downs 03052026 8h40 '!$B:$B,'[6]cell downs 03052026 8h40 '!$R:$R,"")</f>
        <v/>
      </c>
      <c r="AY2105" s="24" t="str">
        <f>_xlfn.XLOOKUP(B2105,'[7]ALL SITES DOWN'!$D:$D,'[7]ALL SITES DOWN'!$J:$J,"")</f>
        <v/>
      </c>
      <c r="AZ2105" s="24" t="str">
        <f>_xlfn.XLOOKUP(B2105,'[8]ALL SITES DOWN'!$D:$D,'[8]ALL SITES DOWN'!$J:$J,"")</f>
        <v/>
      </c>
      <c r="BA2105" s="9" t="str">
        <f>_xlfn.XLOOKUP(B2105,[9]sheet1!$AC:$AC,[9]sheet1!$AF:$AF,"")</f>
        <v/>
      </c>
      <c r="BB2105" s="14" t="s">
        <v>5537</v>
      </c>
      <c r="BC2105" s="14" t="s">
        <v>5537</v>
      </c>
      <c r="BD2105" s="14" t="str">
        <f>_xlfn.XLOOKUP(B2105,'[10]cell downs 18042026 17h'!$B:$B,'[10]cell downs 18042026 17h'!$B:$B,"")</f>
        <v/>
      </c>
      <c r="BE2105" s="14" t="str">
        <f>_xlfn.XLOOKUP(B2105,'[11]Cells Huawei 19042026 15h'!$B:$B,'[11]Cells Huawei 19042026 15h'!$B:$B,"")</f>
        <v/>
      </c>
      <c r="BF2105" s="9" t="str">
        <f>_xlfn.XLOOKUP(B2105,'[12]cells down 19042026 9H40'!$B:$B,'[12]cells down 19042026 9H40'!$B:$B,"")</f>
        <v/>
      </c>
      <c r="BG2105" s="9" t="s">
        <v>5537</v>
      </c>
      <c r="BH2105" s="9" t="s">
        <v>12</v>
      </c>
    </row>
    <row r="2106" spans="1:60" s="9" customFormat="1" x14ac:dyDescent="0.3">
      <c r="A2106" s="1" t="s">
        <v>2980</v>
      </c>
      <c r="B2106" s="8" t="s">
        <v>2981</v>
      </c>
      <c r="C2106" s="3" t="str">
        <f>_xlfn.XLOOKUP(B2106,'[1]daily break down'!$D:$D,'[1]daily break down'!$E:$E,"")</f>
        <v>Ngaoundere</v>
      </c>
      <c r="D2106" s="1" t="s">
        <v>11</v>
      </c>
      <c r="E2106" s="1" t="s">
        <v>12</v>
      </c>
      <c r="F2106" s="3" t="s">
        <v>90</v>
      </c>
      <c r="G2106" s="1" t="s">
        <v>91</v>
      </c>
      <c r="H2106" s="40" t="str">
        <f>_xlfn.XLOOKUP(B2106,[2]CALCULATION!$B:$B,[2]CALCULATION!$H:$H,"")</f>
        <v>Huawei</v>
      </c>
      <c r="I2106" s="34">
        <v>0</v>
      </c>
      <c r="J2106" s="34">
        <v>0</v>
      </c>
      <c r="K2106" s="34">
        <v>0</v>
      </c>
      <c r="L2106" s="34">
        <v>0</v>
      </c>
      <c r="M2106" s="34">
        <v>0</v>
      </c>
      <c r="N2106" s="34">
        <v>0</v>
      </c>
      <c r="O2106" s="34">
        <v>0</v>
      </c>
      <c r="P2106" s="34">
        <v>0</v>
      </c>
      <c r="Q2106" s="34">
        <v>0</v>
      </c>
      <c r="R2106" s="34">
        <v>0</v>
      </c>
      <c r="S2106" s="35">
        <v>0</v>
      </c>
      <c r="T2106" s="35">
        <v>0</v>
      </c>
      <c r="U2106" s="35">
        <v>0</v>
      </c>
      <c r="V2106" s="35">
        <v>0</v>
      </c>
      <c r="W2106" s="35">
        <v>0</v>
      </c>
      <c r="X2106" s="35">
        <v>0</v>
      </c>
      <c r="Y2106" s="35">
        <v>0</v>
      </c>
      <c r="Z2106" s="35">
        <v>0</v>
      </c>
      <c r="AA2106" s="35">
        <v>0</v>
      </c>
      <c r="AB2106" s="35">
        <v>0</v>
      </c>
      <c r="AC2106" s="35">
        <v>0</v>
      </c>
      <c r="AD2106" s="35">
        <v>0</v>
      </c>
      <c r="AE2106" s="58" t="s">
        <v>5560</v>
      </c>
      <c r="AF2106" s="58"/>
      <c r="AG2106" s="57" t="str" cm="1">
        <f t="array" ref="AG2106">IFERROR(_xlfn.IFS(
AI2106="MPR ISSUE","PDH",
AI2106="BSS Hardware Issue","BSS",
AI2106="Sites strategiques, MLL, Pylone, etc.","ENVTECH",
AI2106="AKTIVCO DEFAUT GE &amp; POWER Cabinet","AKTIVCO",
AI2106="AKTIVCO Coupure ENEO &amp; Baisse de tension","AKTIVCO GRID ONLY",
AI2106="Coupure ENEO &amp; Baisse de tension","IHS GRID ONLY",
AI2106="Defaut GE &amp; POWER Cabinet","IHS",
AI2106="Sharing","Partners",
AI2106="Sites strategiques &amp; DataCenter","SST &amp; DC",
AI2106="Exclu","Exclu",
AI2106="SAT","SAT",
AI2106="SPARE-ISSUE","SPARE-ISSUE",
AI2106="Fiber CAmtel","TRANS_FO_CAMTEL",
AI2106="Fiber AOF","Fiber AOF",
AI2106="Projet OCM (HUAWEI)","TRAVAUX-HUAWEI",
AI2106="Projet OCM (NOKIA)","TRAVAUX-NOKIA",
AI2106="ACCESS-ISSUE","ACCESS-ISSUE",
AI2106="Projet OCM (ZTE, NOKIA, autres projets)","TRAVAUX OCM",
AI2106="No root CAuse","No root cause",
AI2106="ODU HS","PDH",
AI2106="IP &amp; VLAN","PDH",
AI2106="Warehouse HUAWEI","SPARE-ISSUE",
AI2106="SPARE-HS","SPARE-ISSUE",
AI2106="Power Telco","BSS",AI2106="no impacts","no impacts"
),"")</f>
        <v>no impacts</v>
      </c>
      <c r="AH2106" s="57" t="str" cm="1">
        <f t="array" ref="AH2106">IFERROR(_xlfn.IFS(
AI2106="MPR ISSUE","TX ISSUE",
AI2106="BSS Hardware Issue","RAN ISSUE",
AI2106="Sites strategiques, MLL, Pylone, etc.","ENVTECH",
AI2106="AKTIVCO DEFAUT GE &amp; POWER Cabinet","POWER ISSUE",
AI2106="AKTIVCO Coupure ENEO &amp; Baisse de tension","POWER ISSUE",
AI2106="Coupure ENEO &amp; Baisse de tension","POWER ISSUE",
AI2106="Defaut GE &amp; POWER Cabinet","POWER ISSUE",
AI2106="Sharing","POWER ISSUE",
AI2106="Sites strategiques &amp; DataCenter","POWER ISSUE",
AI2106="Exclu","Exclu",
AI2106="SAT","TX ISSUE",
AI2106="SPARE-ISSUE","SPARE-ISSUE",
AI2106="Fiber CAmtel","TX ISSUE",
AI2106="Fiber AOF","TX ISSUE",
AI2106="Projet OCM (HUAWEI)","TRAVAUX-HUAWEI",
AI2106="Projet OCM (NOKIA)","TRAVAUX -NOKIA",
AI2106="ACCESS-ISSUE","ACCESS-ISSUE",
AI2106="Projet OCM (ZTE, NOKIA, autres projets)","TRAVAUX OCM",
AI2106="No root CAuse","No root cause",
AI2106="ODU HS","TX ISSUE",
AI2106="IP &amp; VLAN","TX ISSUE",
AI2106="Warehouse HUAWEI","SPARE-ISSUE",
AI2106="SPARE-HS","SPARE-ISSUE",
AI2106="Power Telco","RAN ISSUE",AI2106="no impacts","no impacts"
),"")</f>
        <v>no impacts</v>
      </c>
      <c r="AI2106" s="85" t="s">
        <v>5998</v>
      </c>
      <c r="AJ2106" s="57" t="str" cm="1">
        <f t="array" ref="AJ2106">IFERROR(_xlfn.IFS(
AI2106="MPR ISSUE","ACTIVE",
AI2106="BSS Hardware Issue","ACTIVE",
AI2106="Sites strategiques, MLL, Pylone, etc.","PASSIVE",
AI2106="AKTIVCO DEFAUT GE &amp; POWER Cabinet","PASSIVE",
AI2106="AKTIVCO Coupure ENEO &amp; Baisse de tension","PASSIVE",
AI2106="Coupure ENEO &amp; Baisse de tension","PASSIVE",
AI2106="Defaut GE &amp; POWER Cabinet","PASSIVE",
AI2106="Sharing","PASSIVE",
AI2106="Sites strategiques &amp; DataCenter","PASSIVE",
AI2106="Exclu","Exclu",
AI2106="SAT","ACTIVE",
AI2106="SPARE-ISSUE","SPARE-ISSUE",
AI2106="Fiber CAmtel","ACTIVE",
AI2106="Fiber AOF","ACTIVE",
AI2106="Projet OCM (HUAWEI)","PLANNED WORKS",
AI2106="Projet OCM (NOKIA)","PLANNED WORKS",
AI2106="ACCESS-ISSUE","ACCESS-ISSUE",
AI2106="Projet OCM (ZTE, NOKIA, autres projets)","PLANNED WORKS",
AI2106="No root CAuse","No root cause",
AI2106="ODU HS","ACTIVE",
AI2106="IP &amp; VLAN","ACTIVE",
AI2106="Warehouse HUAWEI","SPARE-ISSUE",
AI2106="SPARE-HS","SPARE-ISSUE",
AI2106="Power Telco","ACTIVE", AI2106="no impacts","no impacts"
),"")</f>
        <v>no impacts</v>
      </c>
      <c r="AK2106" s="23" t="s">
        <v>5537</v>
      </c>
      <c r="AL2106" s="23" t="str">
        <f t="shared" si="59"/>
        <v>ADM_035</v>
      </c>
      <c r="AN2106" s="9" t="s">
        <v>5537</v>
      </c>
      <c r="AO2106" s="23" t="str">
        <f>_xlfn.XLOOKUP(B2106,'INCIDENT-05-03-2026'!E:E,'INCIDENT-05-03-2026'!F:F,"")</f>
        <v/>
      </c>
      <c r="AP2106" s="7" t="s">
        <v>5537</v>
      </c>
      <c r="AQ2106" s="6"/>
      <c r="AR2106" s="7"/>
      <c r="AS2106" s="3" t="str">
        <f>_xlfn.XLOOKUP(B2106,'[3]tt num | region | site id'!$C:$C,'[3]tt num | region | site id'!$Q:$Q,"")</f>
        <v/>
      </c>
      <c r="AT2106" s="24" t="str">
        <f>_xlfn.XLOOKUP(B2106,'[4]Cells Huawei 03052026 12h'!$B:$B,'[4]Cells Huawei 03052026 12h'!$T:$T,"")</f>
        <v/>
      </c>
      <c r="AU2106" s="24" t="str">
        <f>_xlfn.XLOOKUP(B2106,'[5]cells down 02052026 8h50'!$B:$B,'[5]cells down 02052026 8h50'!$R:$R,"")</f>
        <v/>
      </c>
      <c r="AV2106" s="24" t="str">
        <f>_xlfn.XLOOKUP(B2106,'[5]cells down 02052026 13h50'!$B:$B,'[5]cells down 02052026 13h50'!$R:$R,"")</f>
        <v/>
      </c>
      <c r="AW2106" s="24" t="str">
        <f>_xlfn.XLOOKUP(B2106,'[5]cells down 02052026 13h50'!$B:$B,'[5]cells down 02052026 13h50'!$R:$R,"")</f>
        <v/>
      </c>
      <c r="AX2106" s="24" t="str">
        <f>_xlfn.XLOOKUP(B2106,'[6]cell downs 03052026 8h40 '!$B:$B,'[6]cell downs 03052026 8h40 '!$R:$R,"")</f>
        <v/>
      </c>
      <c r="AY2106" s="24" t="str">
        <f>_xlfn.XLOOKUP(B2106,'[7]ALL SITES DOWN'!$D:$D,'[7]ALL SITES DOWN'!$J:$J,"")</f>
        <v/>
      </c>
      <c r="AZ2106" s="24" t="str">
        <f>_xlfn.XLOOKUP(B2106,'[8]ALL SITES DOWN'!$D:$D,'[8]ALL SITES DOWN'!$J:$J,"")</f>
        <v/>
      </c>
      <c r="BA2106" s="9" t="str">
        <f>_xlfn.XLOOKUP(B2106,[9]sheet1!$AC:$AC,[9]sheet1!$AF:$AF,"")</f>
        <v/>
      </c>
      <c r="BB2106" s="14" t="s">
        <v>5537</v>
      </c>
      <c r="BC2106" s="14" t="s">
        <v>5537</v>
      </c>
      <c r="BD2106" s="14" t="str">
        <f>_xlfn.XLOOKUP(B2106,'[10]cell downs 18042026 17h'!$B:$B,'[10]cell downs 18042026 17h'!$B:$B,"")</f>
        <v/>
      </c>
      <c r="BE2106" s="14" t="str">
        <f>_xlfn.XLOOKUP(B2106,'[11]Cells Huawei 19042026 15h'!$B:$B,'[11]Cells Huawei 19042026 15h'!$B:$B,"")</f>
        <v/>
      </c>
      <c r="BF2106" s="9" t="str">
        <f>_xlfn.XLOOKUP(B2106,'[12]cells down 19042026 9H40'!$B:$B,'[12]cells down 19042026 9H40'!$B:$B,"")</f>
        <v/>
      </c>
      <c r="BG2106" s="9" t="s">
        <v>2981</v>
      </c>
      <c r="BH2106" s="9" t="s">
        <v>12</v>
      </c>
    </row>
    <row r="2107" spans="1:60" s="9" customFormat="1" x14ac:dyDescent="0.3">
      <c r="A2107" s="1" t="s">
        <v>607</v>
      </c>
      <c r="B2107" s="8" t="s">
        <v>608</v>
      </c>
      <c r="C2107" s="3" t="str">
        <f>_xlfn.XLOOKUP(B2107,'[1]daily break down'!$D:$D,'[1]daily break down'!$E:$E,"")</f>
        <v>Ngaoundere</v>
      </c>
      <c r="D2107" s="1" t="s">
        <v>11</v>
      </c>
      <c r="E2107" s="1" t="s">
        <v>12</v>
      </c>
      <c r="F2107" s="3" t="s">
        <v>90</v>
      </c>
      <c r="G2107" s="1" t="s">
        <v>91</v>
      </c>
      <c r="H2107" s="40" t="str">
        <f>_xlfn.XLOOKUP(B2107,[2]CALCULATION!$B:$B,[2]CALCULATION!$H:$H,"")</f>
        <v>Huawei</v>
      </c>
      <c r="I2107" s="34">
        <v>0</v>
      </c>
      <c r="J2107" s="34">
        <v>0</v>
      </c>
      <c r="K2107" s="34">
        <v>0</v>
      </c>
      <c r="L2107" s="34">
        <v>0</v>
      </c>
      <c r="M2107" s="34">
        <v>0</v>
      </c>
      <c r="N2107" s="34">
        <v>0</v>
      </c>
      <c r="O2107" s="34">
        <v>0</v>
      </c>
      <c r="P2107" s="34">
        <v>0</v>
      </c>
      <c r="Q2107" s="34">
        <v>0</v>
      </c>
      <c r="R2107" s="34">
        <v>0</v>
      </c>
      <c r="S2107" s="35">
        <v>0</v>
      </c>
      <c r="T2107" s="35">
        <v>0</v>
      </c>
      <c r="U2107" s="35">
        <v>0</v>
      </c>
      <c r="V2107" s="35">
        <v>0</v>
      </c>
      <c r="W2107" s="35">
        <v>0</v>
      </c>
      <c r="X2107" s="35">
        <v>0</v>
      </c>
      <c r="Y2107" s="35">
        <v>0</v>
      </c>
      <c r="Z2107" s="35">
        <v>0</v>
      </c>
      <c r="AA2107" s="35">
        <v>0</v>
      </c>
      <c r="AB2107" s="35">
        <v>0</v>
      </c>
      <c r="AC2107" s="35">
        <v>0</v>
      </c>
      <c r="AD2107" s="35">
        <v>0</v>
      </c>
      <c r="AE2107" s="58" t="s">
        <v>5560</v>
      </c>
      <c r="AF2107" s="58"/>
      <c r="AG2107" s="57" t="str" cm="1">
        <f t="array" ref="AG2107">IFERROR(_xlfn.IFS(
AI2107="MPR ISSUE","PDH",
AI2107="BSS Hardware Issue","BSS",
AI2107="Sites strategiques, MLL, Pylone, etc.","ENVTECH",
AI2107="AKTIVCO DEFAUT GE &amp; POWER Cabinet","AKTIVCO",
AI2107="AKTIVCO Coupure ENEO &amp; Baisse de tension","AKTIVCO GRID ONLY",
AI2107="Coupure ENEO &amp; Baisse de tension","IHS GRID ONLY",
AI2107="Defaut GE &amp; POWER Cabinet","IHS",
AI2107="Sharing","Partners",
AI2107="Sites strategiques &amp; DataCenter","SST &amp; DC",
AI2107="Exclu","Exclu",
AI2107="SAT","SAT",
AI2107="SPARE-ISSUE","SPARE-ISSUE",
AI2107="Fiber CAmtel","TRANS_FO_CAMTEL",
AI2107="Fiber AOF","Fiber AOF",
AI2107="Projet OCM (HUAWEI)","TRAVAUX-HUAWEI",
AI2107="Projet OCM (NOKIA)","TRAVAUX-NOKIA",
AI2107="ACCESS-ISSUE","ACCESS-ISSUE",
AI2107="Projet OCM (ZTE, NOKIA, autres projets)","TRAVAUX OCM",
AI2107="No root CAuse","No root cause",
AI2107="ODU HS","PDH",
AI2107="IP &amp; VLAN","PDH",
AI2107="Warehouse HUAWEI","SPARE-ISSUE",
AI2107="SPARE-HS","SPARE-ISSUE",
AI2107="Power Telco","BSS",AI2107="no impacts","no impacts"
),"")</f>
        <v>no impacts</v>
      </c>
      <c r="AH2107" s="57" t="str" cm="1">
        <f t="array" ref="AH2107">IFERROR(_xlfn.IFS(
AI2107="MPR ISSUE","TX ISSUE",
AI2107="BSS Hardware Issue","RAN ISSUE",
AI2107="Sites strategiques, MLL, Pylone, etc.","ENVTECH",
AI2107="AKTIVCO DEFAUT GE &amp; POWER Cabinet","POWER ISSUE",
AI2107="AKTIVCO Coupure ENEO &amp; Baisse de tension","POWER ISSUE",
AI2107="Coupure ENEO &amp; Baisse de tension","POWER ISSUE",
AI2107="Defaut GE &amp; POWER Cabinet","POWER ISSUE",
AI2107="Sharing","POWER ISSUE",
AI2107="Sites strategiques &amp; DataCenter","POWER ISSUE",
AI2107="Exclu","Exclu",
AI2107="SAT","TX ISSUE",
AI2107="SPARE-ISSUE","SPARE-ISSUE",
AI2107="Fiber CAmtel","TX ISSUE",
AI2107="Fiber AOF","TX ISSUE",
AI2107="Projet OCM (HUAWEI)","TRAVAUX-HUAWEI",
AI2107="Projet OCM (NOKIA)","TRAVAUX -NOKIA",
AI2107="ACCESS-ISSUE","ACCESS-ISSUE",
AI2107="Projet OCM (ZTE, NOKIA, autres projets)","TRAVAUX OCM",
AI2107="No root CAuse","No root cause",
AI2107="ODU HS","TX ISSUE",
AI2107="IP &amp; VLAN","TX ISSUE",
AI2107="Warehouse HUAWEI","SPARE-ISSUE",
AI2107="SPARE-HS","SPARE-ISSUE",
AI2107="Power Telco","RAN ISSUE",AI2107="no impacts","no impacts"
),"")</f>
        <v>no impacts</v>
      </c>
      <c r="AI2107" s="85" t="s">
        <v>5998</v>
      </c>
      <c r="AJ2107" s="57" t="str" cm="1">
        <f t="array" ref="AJ2107">IFERROR(_xlfn.IFS(
AI2107="MPR ISSUE","ACTIVE",
AI2107="BSS Hardware Issue","ACTIVE",
AI2107="Sites strategiques, MLL, Pylone, etc.","PASSIVE",
AI2107="AKTIVCO DEFAUT GE &amp; POWER Cabinet","PASSIVE",
AI2107="AKTIVCO Coupure ENEO &amp; Baisse de tension","PASSIVE",
AI2107="Coupure ENEO &amp; Baisse de tension","PASSIVE",
AI2107="Defaut GE &amp; POWER Cabinet","PASSIVE",
AI2107="Sharing","PASSIVE",
AI2107="Sites strategiques &amp; DataCenter","PASSIVE",
AI2107="Exclu","Exclu",
AI2107="SAT","ACTIVE",
AI2107="SPARE-ISSUE","SPARE-ISSUE",
AI2107="Fiber CAmtel","ACTIVE",
AI2107="Fiber AOF","ACTIVE",
AI2107="Projet OCM (HUAWEI)","PLANNED WORKS",
AI2107="Projet OCM (NOKIA)","PLANNED WORKS",
AI2107="ACCESS-ISSUE","ACCESS-ISSUE",
AI2107="Projet OCM (ZTE, NOKIA, autres projets)","PLANNED WORKS",
AI2107="No root CAuse","No root cause",
AI2107="ODU HS","ACTIVE",
AI2107="IP &amp; VLAN","ACTIVE",
AI2107="Warehouse HUAWEI","SPARE-ISSUE",
AI2107="SPARE-HS","SPARE-ISSUE",
AI2107="Power Telco","ACTIVE", AI2107="no impacts","no impacts"
),"")</f>
        <v>no impacts</v>
      </c>
      <c r="AK2107" s="23" t="s">
        <v>5537</v>
      </c>
      <c r="AL2107" s="23" t="str">
        <f t="shared" si="59"/>
        <v>ADM_074</v>
      </c>
      <c r="AN2107" s="9" t="s">
        <v>5537</v>
      </c>
      <c r="AO2107" s="23" t="str">
        <f>_xlfn.XLOOKUP(B2107,'INCIDENT-05-03-2026'!E:E,'INCIDENT-05-03-2026'!F:F,"")</f>
        <v/>
      </c>
      <c r="AP2107" s="7" t="s">
        <v>5537</v>
      </c>
      <c r="AQ2107" s="6"/>
      <c r="AR2107" s="7"/>
      <c r="AS2107" s="3" t="str">
        <f>_xlfn.XLOOKUP(B2107,'[3]tt num | region | site id'!$C:$C,'[3]tt num | region | site id'!$Q:$Q,"")</f>
        <v/>
      </c>
      <c r="AT2107" s="24" t="str">
        <f>_xlfn.XLOOKUP(B2107,'[4]Cells Huawei 03052026 12h'!$B:$B,'[4]Cells Huawei 03052026 12h'!$T:$T,"")</f>
        <v/>
      </c>
      <c r="AU2107" s="24" t="str">
        <f>_xlfn.XLOOKUP(B2107,'[5]cells down 02052026 8h50'!$B:$B,'[5]cells down 02052026 8h50'!$R:$R,"")</f>
        <v/>
      </c>
      <c r="AV2107" s="24" t="str">
        <f>_xlfn.XLOOKUP(B2107,'[5]cells down 02052026 13h50'!$B:$B,'[5]cells down 02052026 13h50'!$R:$R,"")</f>
        <v/>
      </c>
      <c r="AW2107" s="24" t="str">
        <f>_xlfn.XLOOKUP(B2107,'[5]cells down 02052026 13h50'!$B:$B,'[5]cells down 02052026 13h50'!$R:$R,"")</f>
        <v/>
      </c>
      <c r="AX2107" s="24" t="str">
        <f>_xlfn.XLOOKUP(B2107,'[6]cell downs 03052026 8h40 '!$B:$B,'[6]cell downs 03052026 8h40 '!$R:$R,"")</f>
        <v/>
      </c>
      <c r="AY2107" s="24" t="str">
        <f>_xlfn.XLOOKUP(B2107,'[7]ALL SITES DOWN'!$D:$D,'[7]ALL SITES DOWN'!$J:$J,"")</f>
        <v/>
      </c>
      <c r="AZ2107" s="24" t="str">
        <f>_xlfn.XLOOKUP(B2107,'[8]ALL SITES DOWN'!$D:$D,'[8]ALL SITES DOWN'!$J:$J,"")</f>
        <v/>
      </c>
      <c r="BA2107" s="9" t="str">
        <f>_xlfn.XLOOKUP(B2107,[9]sheet1!$AC:$AC,[9]sheet1!$AF:$AF,"")</f>
        <v/>
      </c>
      <c r="BB2107" s="14" t="s">
        <v>5537</v>
      </c>
      <c r="BC2107" s="14" t="s">
        <v>5537</v>
      </c>
      <c r="BD2107" s="14" t="str">
        <f>_xlfn.XLOOKUP(B2107,'[10]cell downs 18042026 17h'!$B:$B,'[10]cell downs 18042026 17h'!$B:$B,"")</f>
        <v/>
      </c>
      <c r="BE2107" s="14" t="str">
        <f>_xlfn.XLOOKUP(B2107,'[11]Cells Huawei 19042026 15h'!$B:$B,'[11]Cells Huawei 19042026 15h'!$B:$B,"")</f>
        <v/>
      </c>
      <c r="BF2107" s="9" t="str">
        <f>_xlfn.XLOOKUP(B2107,'[12]cells down 19042026 9H40'!$B:$B,'[12]cells down 19042026 9H40'!$B:$B,"")</f>
        <v/>
      </c>
      <c r="BG2107" s="9" t="s">
        <v>608</v>
      </c>
      <c r="BH2107" s="9" t="s">
        <v>12</v>
      </c>
    </row>
    <row r="2108" spans="1:60" s="9" customFormat="1" x14ac:dyDescent="0.3">
      <c r="A2108" s="1" t="s">
        <v>1634</v>
      </c>
      <c r="B2108" s="8" t="s">
        <v>1635</v>
      </c>
      <c r="C2108" s="3" t="str">
        <f>_xlfn.XLOOKUP(B2108,'[1]daily break down'!$D:$D,'[1]daily break down'!$E:$E,"")</f>
        <v>Ngaoundere</v>
      </c>
      <c r="D2108" s="1" t="s">
        <v>21</v>
      </c>
      <c r="E2108" s="1" t="s">
        <v>987</v>
      </c>
      <c r="F2108" s="3" t="s">
        <v>90</v>
      </c>
      <c r="G2108" s="1" t="s">
        <v>91</v>
      </c>
      <c r="H2108" s="40" t="str">
        <f>_xlfn.XLOOKUP(B2108,[2]CALCULATION!$B:$B,[2]CALCULATION!$H:$H,"")</f>
        <v>Huawei</v>
      </c>
      <c r="I2108" s="34">
        <v>0</v>
      </c>
      <c r="J2108" s="34">
        <v>0</v>
      </c>
      <c r="K2108" s="34">
        <v>0</v>
      </c>
      <c r="L2108" s="34">
        <v>0</v>
      </c>
      <c r="M2108" s="34">
        <v>0</v>
      </c>
      <c r="N2108" s="34">
        <v>0</v>
      </c>
      <c r="O2108" s="34">
        <v>0</v>
      </c>
      <c r="P2108" s="34">
        <v>0</v>
      </c>
      <c r="Q2108" s="34">
        <v>0</v>
      </c>
      <c r="R2108" s="34">
        <v>0</v>
      </c>
      <c r="S2108" s="35">
        <v>0</v>
      </c>
      <c r="T2108" s="35">
        <v>0</v>
      </c>
      <c r="U2108" s="35">
        <v>0</v>
      </c>
      <c r="V2108" s="35">
        <v>0</v>
      </c>
      <c r="W2108" s="35">
        <v>0</v>
      </c>
      <c r="X2108" s="35">
        <v>0</v>
      </c>
      <c r="Y2108" s="35">
        <v>0</v>
      </c>
      <c r="Z2108" s="35">
        <v>0</v>
      </c>
      <c r="AA2108" s="35">
        <v>0</v>
      </c>
      <c r="AB2108" s="35">
        <v>0</v>
      </c>
      <c r="AC2108" s="35">
        <v>0</v>
      </c>
      <c r="AD2108" s="35">
        <v>0</v>
      </c>
      <c r="AE2108" s="58" t="s">
        <v>5560</v>
      </c>
      <c r="AF2108" s="58"/>
      <c r="AG2108" s="57" t="str" cm="1">
        <f t="array" ref="AG2108">IFERROR(_xlfn.IFS(
AI2108="MPR ISSUE","PDH",
AI2108="BSS Hardware Issue","BSS",
AI2108="Sites strategiques, MLL, Pylone, etc.","ENVTECH",
AI2108="AKTIVCO DEFAUT GE &amp; POWER Cabinet","AKTIVCO",
AI2108="AKTIVCO Coupure ENEO &amp; Baisse de tension","AKTIVCO GRID ONLY",
AI2108="Coupure ENEO &amp; Baisse de tension","IHS GRID ONLY",
AI2108="Defaut GE &amp; POWER Cabinet","IHS",
AI2108="Sharing","Partners",
AI2108="Sites strategiques &amp; DataCenter","SST &amp; DC",
AI2108="Exclu","Exclu",
AI2108="SAT","SAT",
AI2108="SPARE-ISSUE","SPARE-ISSUE",
AI2108="Fiber CAmtel","TRANS_FO_CAMTEL",
AI2108="Fiber AOF","Fiber AOF",
AI2108="Projet OCM (HUAWEI)","TRAVAUX-HUAWEI",
AI2108="Projet OCM (NOKIA)","TRAVAUX-NOKIA",
AI2108="ACCESS-ISSUE","ACCESS-ISSUE",
AI2108="Projet OCM (ZTE, NOKIA, autres projets)","TRAVAUX OCM",
AI2108="No root CAuse","No root cause",
AI2108="ODU HS","PDH",
AI2108="IP &amp; VLAN","PDH",
AI2108="Warehouse HUAWEI","SPARE-ISSUE",
AI2108="SPARE-HS","SPARE-ISSUE",
AI2108="Power Telco","BSS",AI2108="no impacts","no impacts"
),"")</f>
        <v>no impacts</v>
      </c>
      <c r="AH2108" s="57" t="str" cm="1">
        <f t="array" ref="AH2108">IFERROR(_xlfn.IFS(
AI2108="MPR ISSUE","TX ISSUE",
AI2108="BSS Hardware Issue","RAN ISSUE",
AI2108="Sites strategiques, MLL, Pylone, etc.","ENVTECH",
AI2108="AKTIVCO DEFAUT GE &amp; POWER Cabinet","POWER ISSUE",
AI2108="AKTIVCO Coupure ENEO &amp; Baisse de tension","POWER ISSUE",
AI2108="Coupure ENEO &amp; Baisse de tension","POWER ISSUE",
AI2108="Defaut GE &amp; POWER Cabinet","POWER ISSUE",
AI2108="Sharing","POWER ISSUE",
AI2108="Sites strategiques &amp; DataCenter","POWER ISSUE",
AI2108="Exclu","Exclu",
AI2108="SAT","TX ISSUE",
AI2108="SPARE-ISSUE","SPARE-ISSUE",
AI2108="Fiber CAmtel","TX ISSUE",
AI2108="Fiber AOF","TX ISSUE",
AI2108="Projet OCM (HUAWEI)","TRAVAUX-HUAWEI",
AI2108="Projet OCM (NOKIA)","TRAVAUX -NOKIA",
AI2108="ACCESS-ISSUE","ACCESS-ISSUE",
AI2108="Projet OCM (ZTE, NOKIA, autres projets)","TRAVAUX OCM",
AI2108="No root CAuse","No root cause",
AI2108="ODU HS","TX ISSUE",
AI2108="IP &amp; VLAN","TX ISSUE",
AI2108="Warehouse HUAWEI","SPARE-ISSUE",
AI2108="SPARE-HS","SPARE-ISSUE",
AI2108="Power Telco","RAN ISSUE",AI2108="no impacts","no impacts"
),"")</f>
        <v>no impacts</v>
      </c>
      <c r="AI2108" s="85" t="s">
        <v>5998</v>
      </c>
      <c r="AJ2108" s="57" t="str" cm="1">
        <f t="array" ref="AJ2108">IFERROR(_xlfn.IFS(
AI2108="MPR ISSUE","ACTIVE",
AI2108="BSS Hardware Issue","ACTIVE",
AI2108="Sites strategiques, MLL, Pylone, etc.","PASSIVE",
AI2108="AKTIVCO DEFAUT GE &amp; POWER Cabinet","PASSIVE",
AI2108="AKTIVCO Coupure ENEO &amp; Baisse de tension","PASSIVE",
AI2108="Coupure ENEO &amp; Baisse de tension","PASSIVE",
AI2108="Defaut GE &amp; POWER Cabinet","PASSIVE",
AI2108="Sharing","PASSIVE",
AI2108="Sites strategiques &amp; DataCenter","PASSIVE",
AI2108="Exclu","Exclu",
AI2108="SAT","ACTIVE",
AI2108="SPARE-ISSUE","SPARE-ISSUE",
AI2108="Fiber CAmtel","ACTIVE",
AI2108="Fiber AOF","ACTIVE",
AI2108="Projet OCM (HUAWEI)","PLANNED WORKS",
AI2108="Projet OCM (NOKIA)","PLANNED WORKS",
AI2108="ACCESS-ISSUE","ACCESS-ISSUE",
AI2108="Projet OCM (ZTE, NOKIA, autres projets)","PLANNED WORKS",
AI2108="No root CAuse","No root cause",
AI2108="ODU HS","ACTIVE",
AI2108="IP &amp; VLAN","ACTIVE",
AI2108="Warehouse HUAWEI","SPARE-ISSUE",
AI2108="SPARE-HS","SPARE-ISSUE",
AI2108="Power Telco","ACTIVE", AI2108="no impacts","no impacts"
),"")</f>
        <v>no impacts</v>
      </c>
      <c r="AK2108" s="23" t="s">
        <v>5537</v>
      </c>
      <c r="AL2108" s="23" t="str">
        <f t="shared" si="59"/>
        <v>ADM_165</v>
      </c>
      <c r="AN2108" s="9" t="s">
        <v>5537</v>
      </c>
      <c r="AO2108" s="23" t="str">
        <f>_xlfn.XLOOKUP(B2108,'INCIDENT-05-03-2026'!E:E,'INCIDENT-05-03-2026'!F:F,"")</f>
        <v/>
      </c>
      <c r="AP2108" s="7" t="s">
        <v>5537</v>
      </c>
      <c r="AQ2108" s="6"/>
      <c r="AR2108" s="7"/>
      <c r="AS2108" s="3" t="str">
        <f>_xlfn.XLOOKUP(B2108,'[3]tt num | region | site id'!$C:$C,'[3]tt num | region | site id'!$Q:$Q,"")</f>
        <v/>
      </c>
      <c r="AT2108" s="24" t="str">
        <f>_xlfn.XLOOKUP(B2108,'[4]Cells Huawei 03052026 12h'!$B:$B,'[4]Cells Huawei 03052026 12h'!$T:$T,"")</f>
        <v/>
      </c>
      <c r="AU2108" s="24" t="str">
        <f>_xlfn.XLOOKUP(B2108,'[5]cells down 02052026 8h50'!$B:$B,'[5]cells down 02052026 8h50'!$R:$R,"")</f>
        <v/>
      </c>
      <c r="AV2108" s="24" t="str">
        <f>_xlfn.XLOOKUP(B2108,'[5]cells down 02052026 13h50'!$B:$B,'[5]cells down 02052026 13h50'!$R:$R,"")</f>
        <v/>
      </c>
      <c r="AW2108" s="24" t="str">
        <f>_xlfn.XLOOKUP(B2108,'[5]cells down 02052026 13h50'!$B:$B,'[5]cells down 02052026 13h50'!$R:$R,"")</f>
        <v/>
      </c>
      <c r="AX2108" s="24" t="str">
        <f>_xlfn.XLOOKUP(B2108,'[6]cell downs 03052026 8h40 '!$B:$B,'[6]cell downs 03052026 8h40 '!$R:$R,"")</f>
        <v/>
      </c>
      <c r="AY2108" s="24" t="str">
        <f>_xlfn.XLOOKUP(B2108,'[7]ALL SITES DOWN'!$D:$D,'[7]ALL SITES DOWN'!$J:$J,"")</f>
        <v/>
      </c>
      <c r="AZ2108" s="24" t="str">
        <f>_xlfn.XLOOKUP(B2108,'[8]ALL SITES DOWN'!$D:$D,'[8]ALL SITES DOWN'!$J:$J,"")</f>
        <v/>
      </c>
      <c r="BA2108" s="9" t="str">
        <f>_xlfn.XLOOKUP(B2108,[9]sheet1!$AC:$AC,[9]sheet1!$AF:$AF,"")</f>
        <v/>
      </c>
      <c r="BB2108" s="14" t="s">
        <v>5537</v>
      </c>
      <c r="BC2108" s="14" t="s">
        <v>5537</v>
      </c>
      <c r="BD2108" s="14" t="str">
        <f>_xlfn.XLOOKUP(B2108,'[10]cell downs 18042026 17h'!$B:$B,'[10]cell downs 18042026 17h'!$B:$B,"")</f>
        <v/>
      </c>
      <c r="BE2108" s="14" t="str">
        <f>_xlfn.XLOOKUP(B2108,'[11]Cells Huawei 19042026 15h'!$B:$B,'[11]Cells Huawei 19042026 15h'!$B:$B,"")</f>
        <v/>
      </c>
      <c r="BF2108" s="9" t="str">
        <f>_xlfn.XLOOKUP(B2108,'[12]cells down 19042026 9H40'!$B:$B,'[12]cells down 19042026 9H40'!$B:$B,"")</f>
        <v/>
      </c>
      <c r="BG2108" s="9" t="s">
        <v>5537</v>
      </c>
      <c r="BH2108" s="9" t="s">
        <v>12</v>
      </c>
    </row>
    <row r="2109" spans="1:60" s="9" customFormat="1" x14ac:dyDescent="0.3">
      <c r="A2109" s="1" t="s">
        <v>1586</v>
      </c>
      <c r="B2109" s="8" t="s">
        <v>1587</v>
      </c>
      <c r="C2109" s="3" t="str">
        <f>_xlfn.XLOOKUP(B2109,'[1]daily break down'!$D:$D,'[1]daily break down'!$E:$E,"")</f>
        <v>Ngaoundere</v>
      </c>
      <c r="D2109" s="1" t="s">
        <v>1022</v>
      </c>
      <c r="E2109" s="1"/>
      <c r="F2109" s="3" t="s">
        <v>90</v>
      </c>
      <c r="G2109" s="1" t="s">
        <v>91</v>
      </c>
      <c r="H2109" s="40" t="str">
        <f>_xlfn.XLOOKUP(B2109,[2]CALCULATION!$B:$B,[2]CALCULATION!$H:$H,"")</f>
        <v>Huawei</v>
      </c>
      <c r="I2109" s="34">
        <v>0</v>
      </c>
      <c r="J2109" s="34">
        <v>0</v>
      </c>
      <c r="K2109" s="34">
        <v>0</v>
      </c>
      <c r="L2109" s="34">
        <v>0</v>
      </c>
      <c r="M2109" s="34">
        <v>0</v>
      </c>
      <c r="N2109" s="34">
        <v>0</v>
      </c>
      <c r="O2109" s="34">
        <v>0</v>
      </c>
      <c r="P2109" s="34">
        <v>0</v>
      </c>
      <c r="Q2109" s="34">
        <v>0</v>
      </c>
      <c r="R2109" s="34">
        <v>0</v>
      </c>
      <c r="S2109" s="35">
        <v>0</v>
      </c>
      <c r="T2109" s="35">
        <v>0</v>
      </c>
      <c r="U2109" s="35">
        <v>0</v>
      </c>
      <c r="V2109" s="35">
        <v>0</v>
      </c>
      <c r="W2109" s="35">
        <v>0</v>
      </c>
      <c r="X2109" s="35">
        <v>0</v>
      </c>
      <c r="Y2109" s="35">
        <v>0</v>
      </c>
      <c r="Z2109" s="35">
        <v>0</v>
      </c>
      <c r="AA2109" s="35">
        <v>0</v>
      </c>
      <c r="AB2109" s="35">
        <v>0</v>
      </c>
      <c r="AC2109" s="35">
        <v>0</v>
      </c>
      <c r="AD2109" s="35">
        <v>0</v>
      </c>
      <c r="AE2109" s="58" t="s">
        <v>5560</v>
      </c>
      <c r="AF2109" s="58"/>
      <c r="AG2109" s="57" t="str" cm="1">
        <f t="array" ref="AG2109">IFERROR(_xlfn.IFS(
AI2109="MPR ISSUE","PDH",
AI2109="BSS Hardware Issue","BSS",
AI2109="Sites strategiques, MLL, Pylone, etc.","ENVTECH",
AI2109="AKTIVCO DEFAUT GE &amp; POWER Cabinet","AKTIVCO",
AI2109="AKTIVCO Coupure ENEO &amp; Baisse de tension","AKTIVCO GRID ONLY",
AI2109="Coupure ENEO &amp; Baisse de tension","IHS GRID ONLY",
AI2109="Defaut GE &amp; POWER Cabinet","IHS",
AI2109="Sharing","Partners",
AI2109="Sites strategiques &amp; DataCenter","SST &amp; DC",
AI2109="Exclu","Exclu",
AI2109="SAT","SAT",
AI2109="SPARE-ISSUE","SPARE-ISSUE",
AI2109="Fiber CAmtel","TRANS_FO_CAMTEL",
AI2109="Fiber AOF","Fiber AOF",
AI2109="Projet OCM (HUAWEI)","TRAVAUX-HUAWEI",
AI2109="Projet OCM (NOKIA)","TRAVAUX-NOKIA",
AI2109="ACCESS-ISSUE","ACCESS-ISSUE",
AI2109="Projet OCM (ZTE, NOKIA, autres projets)","TRAVAUX OCM",
AI2109="No root CAuse","No root cause",
AI2109="ODU HS","PDH",
AI2109="IP &amp; VLAN","PDH",
AI2109="Warehouse HUAWEI","SPARE-ISSUE",
AI2109="SPARE-HS","SPARE-ISSUE",
AI2109="Power Telco","BSS",AI2109="no impacts","no impacts"
),"")</f>
        <v>no impacts</v>
      </c>
      <c r="AH2109" s="57" t="str" cm="1">
        <f t="array" ref="AH2109">IFERROR(_xlfn.IFS(
AI2109="MPR ISSUE","TX ISSUE",
AI2109="BSS Hardware Issue","RAN ISSUE",
AI2109="Sites strategiques, MLL, Pylone, etc.","ENVTECH",
AI2109="AKTIVCO DEFAUT GE &amp; POWER Cabinet","POWER ISSUE",
AI2109="AKTIVCO Coupure ENEO &amp; Baisse de tension","POWER ISSUE",
AI2109="Coupure ENEO &amp; Baisse de tension","POWER ISSUE",
AI2109="Defaut GE &amp; POWER Cabinet","POWER ISSUE",
AI2109="Sharing","POWER ISSUE",
AI2109="Sites strategiques &amp; DataCenter","POWER ISSUE",
AI2109="Exclu","Exclu",
AI2109="SAT","TX ISSUE",
AI2109="SPARE-ISSUE","SPARE-ISSUE",
AI2109="Fiber CAmtel","TX ISSUE",
AI2109="Fiber AOF","TX ISSUE",
AI2109="Projet OCM (HUAWEI)","TRAVAUX-HUAWEI",
AI2109="Projet OCM (NOKIA)","TRAVAUX -NOKIA",
AI2109="ACCESS-ISSUE","ACCESS-ISSUE",
AI2109="Projet OCM (ZTE, NOKIA, autres projets)","TRAVAUX OCM",
AI2109="No root CAuse","No root cause",
AI2109="ODU HS","TX ISSUE",
AI2109="IP &amp; VLAN","TX ISSUE",
AI2109="Warehouse HUAWEI","SPARE-ISSUE",
AI2109="SPARE-HS","SPARE-ISSUE",
AI2109="Power Telco","RAN ISSUE",AI2109="no impacts","no impacts"
),"")</f>
        <v>no impacts</v>
      </c>
      <c r="AI2109" s="85" t="s">
        <v>5998</v>
      </c>
      <c r="AJ2109" s="57" t="str" cm="1">
        <f t="array" ref="AJ2109">IFERROR(_xlfn.IFS(
AI2109="MPR ISSUE","ACTIVE",
AI2109="BSS Hardware Issue","ACTIVE",
AI2109="Sites strategiques, MLL, Pylone, etc.","PASSIVE",
AI2109="AKTIVCO DEFAUT GE &amp; POWER Cabinet","PASSIVE",
AI2109="AKTIVCO Coupure ENEO &amp; Baisse de tension","PASSIVE",
AI2109="Coupure ENEO &amp; Baisse de tension","PASSIVE",
AI2109="Defaut GE &amp; POWER Cabinet","PASSIVE",
AI2109="Sharing","PASSIVE",
AI2109="Sites strategiques &amp; DataCenter","PASSIVE",
AI2109="Exclu","Exclu",
AI2109="SAT","ACTIVE",
AI2109="SPARE-ISSUE","SPARE-ISSUE",
AI2109="Fiber CAmtel","ACTIVE",
AI2109="Fiber AOF","ACTIVE",
AI2109="Projet OCM (HUAWEI)","PLANNED WORKS",
AI2109="Projet OCM (NOKIA)","PLANNED WORKS",
AI2109="ACCESS-ISSUE","ACCESS-ISSUE",
AI2109="Projet OCM (ZTE, NOKIA, autres projets)","PLANNED WORKS",
AI2109="No root CAuse","No root cause",
AI2109="ODU HS","ACTIVE",
AI2109="IP &amp; VLAN","ACTIVE",
AI2109="Warehouse HUAWEI","SPARE-ISSUE",
AI2109="SPARE-HS","SPARE-ISSUE",
AI2109="Power Telco","ACTIVE", AI2109="no impacts","no impacts"
),"")</f>
        <v>no impacts</v>
      </c>
      <c r="AK2109" s="23" t="s">
        <v>5537</v>
      </c>
      <c r="AL2109" s="23" t="str">
        <f t="shared" si="59"/>
        <v>ADM_002</v>
      </c>
      <c r="AN2109" s="9" t="s">
        <v>5537</v>
      </c>
      <c r="AO2109" s="23" t="str">
        <f>_xlfn.XLOOKUP(B2109,'INCIDENT-05-03-2026'!E:E,'INCIDENT-05-03-2026'!F:F,"")</f>
        <v/>
      </c>
      <c r="AP2109" s="7" t="s">
        <v>5537</v>
      </c>
      <c r="AQ2109" s="6"/>
      <c r="AR2109" s="7"/>
      <c r="AS2109" s="3" t="str">
        <f>_xlfn.XLOOKUP(B2109,'[3]tt num | region | site id'!$C:$C,'[3]tt num | region | site id'!$Q:$Q,"")</f>
        <v/>
      </c>
      <c r="AT2109" s="24" t="str">
        <f>_xlfn.XLOOKUP(B2109,'[4]Cells Huawei 03052026 12h'!$B:$B,'[4]Cells Huawei 03052026 12h'!$T:$T,"")</f>
        <v/>
      </c>
      <c r="AU2109" s="24" t="str">
        <f>_xlfn.XLOOKUP(B2109,'[5]cells down 02052026 8h50'!$B:$B,'[5]cells down 02052026 8h50'!$R:$R,"")</f>
        <v/>
      </c>
      <c r="AV2109" s="24" t="str">
        <f>_xlfn.XLOOKUP(B2109,'[5]cells down 02052026 13h50'!$B:$B,'[5]cells down 02052026 13h50'!$R:$R,"")</f>
        <v/>
      </c>
      <c r="AW2109" s="24" t="str">
        <f>_xlfn.XLOOKUP(B2109,'[5]cells down 02052026 13h50'!$B:$B,'[5]cells down 02052026 13h50'!$R:$R,"")</f>
        <v/>
      </c>
      <c r="AX2109" s="24" t="str">
        <f>_xlfn.XLOOKUP(B2109,'[6]cell downs 03052026 8h40 '!$B:$B,'[6]cell downs 03052026 8h40 '!$R:$R,"")</f>
        <v/>
      </c>
      <c r="AY2109" s="24" t="str">
        <f>_xlfn.XLOOKUP(B2109,'[7]ALL SITES DOWN'!$D:$D,'[7]ALL SITES DOWN'!$J:$J,"")</f>
        <v/>
      </c>
      <c r="AZ2109" s="24" t="str">
        <f>_xlfn.XLOOKUP(B2109,'[8]ALL SITES DOWN'!$D:$D,'[8]ALL SITES DOWN'!$J:$J,"")</f>
        <v/>
      </c>
      <c r="BA2109" s="9" t="str">
        <f>_xlfn.XLOOKUP(B2109,[9]sheet1!$AC:$AC,[9]sheet1!$AF:$AF,"")</f>
        <v/>
      </c>
      <c r="BB2109" s="14" t="s">
        <v>5537</v>
      </c>
      <c r="BC2109" s="14" t="s">
        <v>5537</v>
      </c>
      <c r="BD2109" s="14" t="str">
        <f>_xlfn.XLOOKUP(B2109,'[10]cell downs 18042026 17h'!$B:$B,'[10]cell downs 18042026 17h'!$B:$B,"")</f>
        <v/>
      </c>
      <c r="BE2109" s="14" t="str">
        <f>_xlfn.XLOOKUP(B2109,'[11]Cells Huawei 19042026 15h'!$B:$B,'[11]Cells Huawei 19042026 15h'!$B:$B,"")</f>
        <v/>
      </c>
      <c r="BF2109" s="9" t="str">
        <f>_xlfn.XLOOKUP(B2109,'[12]cells down 19042026 9H40'!$B:$B,'[12]cells down 19042026 9H40'!$B:$B,"")</f>
        <v/>
      </c>
      <c r="BG2109" s="9" t="s">
        <v>5537</v>
      </c>
      <c r="BH2109" s="9" t="s">
        <v>12</v>
      </c>
    </row>
    <row r="2110" spans="1:60" s="9" customFormat="1" x14ac:dyDescent="0.3">
      <c r="A2110" s="1" t="s">
        <v>2345</v>
      </c>
      <c r="B2110" s="8" t="s">
        <v>2346</v>
      </c>
      <c r="C2110" s="3" t="str">
        <f>_xlfn.XLOOKUP(B2110,'[1]daily break down'!$D:$D,'[1]daily break down'!$E:$E,"")</f>
        <v>Ngaoundere</v>
      </c>
      <c r="D2110" s="1" t="s">
        <v>11</v>
      </c>
      <c r="E2110" s="1" t="s">
        <v>12</v>
      </c>
      <c r="F2110" s="3" t="s">
        <v>90</v>
      </c>
      <c r="G2110" s="1" t="s">
        <v>91</v>
      </c>
      <c r="H2110" s="40" t="str">
        <f>_xlfn.XLOOKUP(B2110,[2]CALCULATION!$B:$B,[2]CALCULATION!$H:$H,"")</f>
        <v>Huawei</v>
      </c>
      <c r="I2110" s="34">
        <v>0</v>
      </c>
      <c r="J2110" s="34">
        <v>0</v>
      </c>
      <c r="K2110" s="34">
        <v>0</v>
      </c>
      <c r="L2110" s="34">
        <v>0</v>
      </c>
      <c r="M2110" s="34">
        <v>0</v>
      </c>
      <c r="N2110" s="34">
        <v>0</v>
      </c>
      <c r="O2110" s="34">
        <v>0</v>
      </c>
      <c r="P2110" s="34">
        <v>0</v>
      </c>
      <c r="Q2110" s="34">
        <v>0</v>
      </c>
      <c r="R2110" s="34">
        <v>0</v>
      </c>
      <c r="S2110" s="35">
        <v>0</v>
      </c>
      <c r="T2110" s="35">
        <v>0</v>
      </c>
      <c r="U2110" s="35">
        <v>0</v>
      </c>
      <c r="V2110" s="35">
        <v>0</v>
      </c>
      <c r="W2110" s="35">
        <v>0</v>
      </c>
      <c r="X2110" s="35">
        <v>0</v>
      </c>
      <c r="Y2110" s="35">
        <v>0</v>
      </c>
      <c r="Z2110" s="35">
        <v>0</v>
      </c>
      <c r="AA2110" s="35">
        <v>0</v>
      </c>
      <c r="AB2110" s="35">
        <v>0</v>
      </c>
      <c r="AC2110" s="35">
        <v>0</v>
      </c>
      <c r="AD2110" s="35">
        <v>0</v>
      </c>
      <c r="AE2110" s="58" t="s">
        <v>5560</v>
      </c>
      <c r="AF2110" s="58"/>
      <c r="AG2110" s="57" t="str" cm="1">
        <f t="array" ref="AG2110">IFERROR(_xlfn.IFS(
AI2110="MPR ISSUE","PDH",
AI2110="BSS Hardware Issue","BSS",
AI2110="Sites strategiques, MLL, Pylone, etc.","ENVTECH",
AI2110="AKTIVCO DEFAUT GE &amp; POWER Cabinet","AKTIVCO",
AI2110="AKTIVCO Coupure ENEO &amp; Baisse de tension","AKTIVCO GRID ONLY",
AI2110="Coupure ENEO &amp; Baisse de tension","IHS GRID ONLY",
AI2110="Defaut GE &amp; POWER Cabinet","IHS",
AI2110="Sharing","Partners",
AI2110="Sites strategiques &amp; DataCenter","SST &amp; DC",
AI2110="Exclu","Exclu",
AI2110="SAT","SAT",
AI2110="SPARE-ISSUE","SPARE-ISSUE",
AI2110="Fiber CAmtel","TRANS_FO_CAMTEL",
AI2110="Fiber AOF","Fiber AOF",
AI2110="Projet OCM (HUAWEI)","TRAVAUX-HUAWEI",
AI2110="Projet OCM (NOKIA)","TRAVAUX-NOKIA",
AI2110="ACCESS-ISSUE","ACCESS-ISSUE",
AI2110="Projet OCM (ZTE, NOKIA, autres projets)","TRAVAUX OCM",
AI2110="No root CAuse","No root cause",
AI2110="ODU HS","PDH",
AI2110="IP &amp; VLAN","PDH",
AI2110="Warehouse HUAWEI","SPARE-ISSUE",
AI2110="SPARE-HS","SPARE-ISSUE",
AI2110="Power Telco","BSS",AI2110="no impacts","no impacts"
),"")</f>
        <v>no impacts</v>
      </c>
      <c r="AH2110" s="57" t="str" cm="1">
        <f t="array" ref="AH2110">IFERROR(_xlfn.IFS(
AI2110="MPR ISSUE","TX ISSUE",
AI2110="BSS Hardware Issue","RAN ISSUE",
AI2110="Sites strategiques, MLL, Pylone, etc.","ENVTECH",
AI2110="AKTIVCO DEFAUT GE &amp; POWER Cabinet","POWER ISSUE",
AI2110="AKTIVCO Coupure ENEO &amp; Baisse de tension","POWER ISSUE",
AI2110="Coupure ENEO &amp; Baisse de tension","POWER ISSUE",
AI2110="Defaut GE &amp; POWER Cabinet","POWER ISSUE",
AI2110="Sharing","POWER ISSUE",
AI2110="Sites strategiques &amp; DataCenter","POWER ISSUE",
AI2110="Exclu","Exclu",
AI2110="SAT","TX ISSUE",
AI2110="SPARE-ISSUE","SPARE-ISSUE",
AI2110="Fiber CAmtel","TX ISSUE",
AI2110="Fiber AOF","TX ISSUE",
AI2110="Projet OCM (HUAWEI)","TRAVAUX-HUAWEI",
AI2110="Projet OCM (NOKIA)","TRAVAUX -NOKIA",
AI2110="ACCESS-ISSUE","ACCESS-ISSUE",
AI2110="Projet OCM (ZTE, NOKIA, autres projets)","TRAVAUX OCM",
AI2110="No root CAuse","No root cause",
AI2110="ODU HS","TX ISSUE",
AI2110="IP &amp; VLAN","TX ISSUE",
AI2110="Warehouse HUAWEI","SPARE-ISSUE",
AI2110="SPARE-HS","SPARE-ISSUE",
AI2110="Power Telco","RAN ISSUE",AI2110="no impacts","no impacts"
),"")</f>
        <v>no impacts</v>
      </c>
      <c r="AI2110" s="85" t="s">
        <v>5998</v>
      </c>
      <c r="AJ2110" s="57" t="str" cm="1">
        <f t="array" ref="AJ2110">IFERROR(_xlfn.IFS(
AI2110="MPR ISSUE","ACTIVE",
AI2110="BSS Hardware Issue","ACTIVE",
AI2110="Sites strategiques, MLL, Pylone, etc.","PASSIVE",
AI2110="AKTIVCO DEFAUT GE &amp; POWER Cabinet","PASSIVE",
AI2110="AKTIVCO Coupure ENEO &amp; Baisse de tension","PASSIVE",
AI2110="Coupure ENEO &amp; Baisse de tension","PASSIVE",
AI2110="Defaut GE &amp; POWER Cabinet","PASSIVE",
AI2110="Sharing","PASSIVE",
AI2110="Sites strategiques &amp; DataCenter","PASSIVE",
AI2110="Exclu","Exclu",
AI2110="SAT","ACTIVE",
AI2110="SPARE-ISSUE","SPARE-ISSUE",
AI2110="Fiber CAmtel","ACTIVE",
AI2110="Fiber AOF","ACTIVE",
AI2110="Projet OCM (HUAWEI)","PLANNED WORKS",
AI2110="Projet OCM (NOKIA)","PLANNED WORKS",
AI2110="ACCESS-ISSUE","ACCESS-ISSUE",
AI2110="Projet OCM (ZTE, NOKIA, autres projets)","PLANNED WORKS",
AI2110="No root CAuse","No root cause",
AI2110="ODU HS","ACTIVE",
AI2110="IP &amp; VLAN","ACTIVE",
AI2110="Warehouse HUAWEI","SPARE-ISSUE",
AI2110="SPARE-HS","SPARE-ISSUE",
AI2110="Power Telco","ACTIVE", AI2110="no impacts","no impacts"
),"")</f>
        <v>no impacts</v>
      </c>
      <c r="AK2110" s="23" t="s">
        <v>5537</v>
      </c>
      <c r="AL2110" s="23" t="str">
        <f t="shared" si="59"/>
        <v>ADM_087</v>
      </c>
      <c r="AN2110" s="9" t="s">
        <v>5537</v>
      </c>
      <c r="AO2110" s="23" t="str">
        <f>_xlfn.XLOOKUP(B2110,'INCIDENT-05-03-2026'!E:E,'INCIDENT-05-03-2026'!F:F,"")</f>
        <v/>
      </c>
      <c r="AP2110" s="7" t="s">
        <v>5537</v>
      </c>
      <c r="AQ2110" s="6"/>
      <c r="AR2110" s="7"/>
      <c r="AS2110" s="3" t="str">
        <f>_xlfn.XLOOKUP(B2110,'[3]tt num | region | site id'!$C:$C,'[3]tt num | region | site id'!$Q:$Q,"")</f>
        <v/>
      </c>
      <c r="AT2110" s="24" t="str">
        <f>_xlfn.XLOOKUP(B2110,'[4]Cells Huawei 03052026 12h'!$B:$B,'[4]Cells Huawei 03052026 12h'!$T:$T,"")</f>
        <v/>
      </c>
      <c r="AU2110" s="24" t="str">
        <f>_xlfn.XLOOKUP(B2110,'[5]cells down 02052026 8h50'!$B:$B,'[5]cells down 02052026 8h50'!$R:$R,"")</f>
        <v/>
      </c>
      <c r="AV2110" s="24" t="str">
        <f>_xlfn.XLOOKUP(B2110,'[5]cells down 02052026 13h50'!$B:$B,'[5]cells down 02052026 13h50'!$R:$R,"")</f>
        <v/>
      </c>
      <c r="AW2110" s="24" t="str">
        <f>_xlfn.XLOOKUP(B2110,'[5]cells down 02052026 13h50'!$B:$B,'[5]cells down 02052026 13h50'!$R:$R,"")</f>
        <v/>
      </c>
      <c r="AX2110" s="24" t="str">
        <f>_xlfn.XLOOKUP(B2110,'[6]cell downs 03052026 8h40 '!$B:$B,'[6]cell downs 03052026 8h40 '!$R:$R,"")</f>
        <v/>
      </c>
      <c r="AY2110" s="24" t="str">
        <f>_xlfn.XLOOKUP(B2110,'[7]ALL SITES DOWN'!$D:$D,'[7]ALL SITES DOWN'!$J:$J,"")</f>
        <v/>
      </c>
      <c r="AZ2110" s="24" t="str">
        <f>_xlfn.XLOOKUP(B2110,'[8]ALL SITES DOWN'!$D:$D,'[8]ALL SITES DOWN'!$J:$J,"")</f>
        <v/>
      </c>
      <c r="BA2110" s="9" t="str">
        <f>_xlfn.XLOOKUP(B2110,[9]sheet1!$AC:$AC,[9]sheet1!$AF:$AF,"")</f>
        <v/>
      </c>
      <c r="BB2110" s="14" t="s">
        <v>5537</v>
      </c>
      <c r="BC2110" s="14" t="s">
        <v>5537</v>
      </c>
      <c r="BD2110" s="14" t="str">
        <f>_xlfn.XLOOKUP(B2110,'[10]cell downs 18042026 17h'!$B:$B,'[10]cell downs 18042026 17h'!$B:$B,"")</f>
        <v/>
      </c>
      <c r="BE2110" s="14" t="str">
        <f>_xlfn.XLOOKUP(B2110,'[11]Cells Huawei 19042026 15h'!$B:$B,'[11]Cells Huawei 19042026 15h'!$B:$B,"")</f>
        <v/>
      </c>
      <c r="BF2110" s="9" t="str">
        <f>_xlfn.XLOOKUP(B2110,'[12]cells down 19042026 9H40'!$B:$B,'[12]cells down 19042026 9H40'!$B:$B,"")</f>
        <v/>
      </c>
      <c r="BG2110" s="9" t="s">
        <v>2346</v>
      </c>
      <c r="BH2110" s="9" t="s">
        <v>12</v>
      </c>
    </row>
    <row r="2111" spans="1:60" s="9" customFormat="1" x14ac:dyDescent="0.3">
      <c r="A2111" s="1" t="s">
        <v>2972</v>
      </c>
      <c r="B2111" s="8" t="s">
        <v>2973</v>
      </c>
      <c r="C2111" s="3" t="str">
        <f>_xlfn.XLOOKUP(B2111,'[1]daily break down'!$D:$D,'[1]daily break down'!$E:$E,"")</f>
        <v>Ngaoundere</v>
      </c>
      <c r="D2111" s="1" t="s">
        <v>11</v>
      </c>
      <c r="E2111" s="1" t="s">
        <v>12</v>
      </c>
      <c r="F2111" s="3" t="s">
        <v>90</v>
      </c>
      <c r="G2111" s="1" t="s">
        <v>91</v>
      </c>
      <c r="H2111" s="40" t="str">
        <f>_xlfn.XLOOKUP(B2111,[2]CALCULATION!$B:$B,[2]CALCULATION!$H:$H,"")</f>
        <v>Huawei</v>
      </c>
      <c r="I2111" s="34">
        <v>0</v>
      </c>
      <c r="J2111" s="34">
        <v>0</v>
      </c>
      <c r="K2111" s="34">
        <v>0</v>
      </c>
      <c r="L2111" s="34">
        <v>0</v>
      </c>
      <c r="M2111" s="34">
        <v>0</v>
      </c>
      <c r="N2111" s="34">
        <v>0</v>
      </c>
      <c r="O2111" s="34">
        <v>0</v>
      </c>
      <c r="P2111" s="34">
        <v>0</v>
      </c>
      <c r="Q2111" s="34">
        <v>0</v>
      </c>
      <c r="R2111" s="34">
        <v>0</v>
      </c>
      <c r="S2111" s="35">
        <v>0</v>
      </c>
      <c r="T2111" s="35">
        <v>0</v>
      </c>
      <c r="U2111" s="35">
        <v>0</v>
      </c>
      <c r="V2111" s="35">
        <v>0</v>
      </c>
      <c r="W2111" s="35">
        <v>0</v>
      </c>
      <c r="X2111" s="35">
        <v>0</v>
      </c>
      <c r="Y2111" s="35">
        <v>0</v>
      </c>
      <c r="Z2111" s="35">
        <v>0</v>
      </c>
      <c r="AA2111" s="35">
        <v>0</v>
      </c>
      <c r="AB2111" s="35">
        <v>0</v>
      </c>
      <c r="AC2111" s="35">
        <v>0</v>
      </c>
      <c r="AD2111" s="35">
        <v>0</v>
      </c>
      <c r="AE2111" s="58" t="s">
        <v>5560</v>
      </c>
      <c r="AF2111" s="58"/>
      <c r="AG2111" s="57" t="str" cm="1">
        <f t="array" ref="AG2111">IFERROR(_xlfn.IFS(
AI2111="MPR ISSUE","PDH",
AI2111="BSS Hardware Issue","BSS",
AI2111="Sites strategiques, MLL, Pylone, etc.","ENVTECH",
AI2111="AKTIVCO DEFAUT GE &amp; POWER Cabinet","AKTIVCO",
AI2111="AKTIVCO Coupure ENEO &amp; Baisse de tension","AKTIVCO GRID ONLY",
AI2111="Coupure ENEO &amp; Baisse de tension","IHS GRID ONLY",
AI2111="Defaut GE &amp; POWER Cabinet","IHS",
AI2111="Sharing","Partners",
AI2111="Sites strategiques &amp; DataCenter","SST &amp; DC",
AI2111="Exclu","Exclu",
AI2111="SAT","SAT",
AI2111="SPARE-ISSUE","SPARE-ISSUE",
AI2111="Fiber CAmtel","TRANS_FO_CAMTEL",
AI2111="Fiber AOF","Fiber AOF",
AI2111="Projet OCM (HUAWEI)","TRAVAUX-HUAWEI",
AI2111="Projet OCM (NOKIA)","TRAVAUX-NOKIA",
AI2111="ACCESS-ISSUE","ACCESS-ISSUE",
AI2111="Projet OCM (ZTE, NOKIA, autres projets)","TRAVAUX OCM",
AI2111="No root CAuse","No root cause",
AI2111="ODU HS","PDH",
AI2111="IP &amp; VLAN","PDH",
AI2111="Warehouse HUAWEI","SPARE-ISSUE",
AI2111="SPARE-HS","SPARE-ISSUE",
AI2111="Power Telco","BSS",AI2111="no impacts","no impacts"
),"")</f>
        <v>no impacts</v>
      </c>
      <c r="AH2111" s="57" t="str" cm="1">
        <f t="array" ref="AH2111">IFERROR(_xlfn.IFS(
AI2111="MPR ISSUE","TX ISSUE",
AI2111="BSS Hardware Issue","RAN ISSUE",
AI2111="Sites strategiques, MLL, Pylone, etc.","ENVTECH",
AI2111="AKTIVCO DEFAUT GE &amp; POWER Cabinet","POWER ISSUE",
AI2111="AKTIVCO Coupure ENEO &amp; Baisse de tension","POWER ISSUE",
AI2111="Coupure ENEO &amp; Baisse de tension","POWER ISSUE",
AI2111="Defaut GE &amp; POWER Cabinet","POWER ISSUE",
AI2111="Sharing","POWER ISSUE",
AI2111="Sites strategiques &amp; DataCenter","POWER ISSUE",
AI2111="Exclu","Exclu",
AI2111="SAT","TX ISSUE",
AI2111="SPARE-ISSUE","SPARE-ISSUE",
AI2111="Fiber CAmtel","TX ISSUE",
AI2111="Fiber AOF","TX ISSUE",
AI2111="Projet OCM (HUAWEI)","TRAVAUX-HUAWEI",
AI2111="Projet OCM (NOKIA)","TRAVAUX -NOKIA",
AI2111="ACCESS-ISSUE","ACCESS-ISSUE",
AI2111="Projet OCM (ZTE, NOKIA, autres projets)","TRAVAUX OCM",
AI2111="No root CAuse","No root cause",
AI2111="ODU HS","TX ISSUE",
AI2111="IP &amp; VLAN","TX ISSUE",
AI2111="Warehouse HUAWEI","SPARE-ISSUE",
AI2111="SPARE-HS","SPARE-ISSUE",
AI2111="Power Telco","RAN ISSUE",AI2111="no impacts","no impacts"
),"")</f>
        <v>no impacts</v>
      </c>
      <c r="AI2111" s="85" t="s">
        <v>5998</v>
      </c>
      <c r="AJ2111" s="57" t="str" cm="1">
        <f t="array" ref="AJ2111">IFERROR(_xlfn.IFS(
AI2111="MPR ISSUE","ACTIVE",
AI2111="BSS Hardware Issue","ACTIVE",
AI2111="Sites strategiques, MLL, Pylone, etc.","PASSIVE",
AI2111="AKTIVCO DEFAUT GE &amp; POWER Cabinet","PASSIVE",
AI2111="AKTIVCO Coupure ENEO &amp; Baisse de tension","PASSIVE",
AI2111="Coupure ENEO &amp; Baisse de tension","PASSIVE",
AI2111="Defaut GE &amp; POWER Cabinet","PASSIVE",
AI2111="Sharing","PASSIVE",
AI2111="Sites strategiques &amp; DataCenter","PASSIVE",
AI2111="Exclu","Exclu",
AI2111="SAT","ACTIVE",
AI2111="SPARE-ISSUE","SPARE-ISSUE",
AI2111="Fiber CAmtel","ACTIVE",
AI2111="Fiber AOF","ACTIVE",
AI2111="Projet OCM (HUAWEI)","PLANNED WORKS",
AI2111="Projet OCM (NOKIA)","PLANNED WORKS",
AI2111="ACCESS-ISSUE","ACCESS-ISSUE",
AI2111="Projet OCM (ZTE, NOKIA, autres projets)","PLANNED WORKS",
AI2111="No root CAuse","No root cause",
AI2111="ODU HS","ACTIVE",
AI2111="IP &amp; VLAN","ACTIVE",
AI2111="Warehouse HUAWEI","SPARE-ISSUE",
AI2111="SPARE-HS","SPARE-ISSUE",
AI2111="Power Telco","ACTIVE", AI2111="no impacts","no impacts"
),"")</f>
        <v>no impacts</v>
      </c>
      <c r="AK2111" s="23" t="s">
        <v>5537</v>
      </c>
      <c r="AL2111" s="23" t="str">
        <f t="shared" si="59"/>
        <v>ADM_085</v>
      </c>
      <c r="AN2111" s="9" t="s">
        <v>5537</v>
      </c>
      <c r="AO2111" s="23" t="str">
        <f>_xlfn.XLOOKUP(B2111,'INCIDENT-05-03-2026'!E:E,'INCIDENT-05-03-2026'!F:F,"")</f>
        <v/>
      </c>
      <c r="AP2111" s="7" t="s">
        <v>5537</v>
      </c>
      <c r="AQ2111" s="6"/>
      <c r="AR2111" s="7"/>
      <c r="AS2111" s="3" t="str">
        <f>_xlfn.XLOOKUP(B2111,'[3]tt num | region | site id'!$C:$C,'[3]tt num | region | site id'!$Q:$Q,"")</f>
        <v/>
      </c>
      <c r="AT2111" s="24" t="str">
        <f>_xlfn.XLOOKUP(B2111,'[4]Cells Huawei 03052026 12h'!$B:$B,'[4]Cells Huawei 03052026 12h'!$T:$T,"")</f>
        <v/>
      </c>
      <c r="AU2111" s="24" t="str">
        <f>_xlfn.XLOOKUP(B2111,'[5]cells down 02052026 8h50'!$B:$B,'[5]cells down 02052026 8h50'!$R:$R,"")</f>
        <v/>
      </c>
      <c r="AV2111" s="24" t="str">
        <f>_xlfn.XLOOKUP(B2111,'[5]cells down 02052026 13h50'!$B:$B,'[5]cells down 02052026 13h50'!$R:$R,"")</f>
        <v/>
      </c>
      <c r="AW2111" s="24" t="str">
        <f>_xlfn.XLOOKUP(B2111,'[5]cells down 02052026 13h50'!$B:$B,'[5]cells down 02052026 13h50'!$R:$R,"")</f>
        <v/>
      </c>
      <c r="AX2111" s="24" t="str">
        <f>_xlfn.XLOOKUP(B2111,'[6]cell downs 03052026 8h40 '!$B:$B,'[6]cell downs 03052026 8h40 '!$R:$R,"")</f>
        <v/>
      </c>
      <c r="AY2111" s="24" t="str">
        <f>_xlfn.XLOOKUP(B2111,'[7]ALL SITES DOWN'!$D:$D,'[7]ALL SITES DOWN'!$J:$J,"")</f>
        <v/>
      </c>
      <c r="AZ2111" s="24" t="str">
        <f>_xlfn.XLOOKUP(B2111,'[8]ALL SITES DOWN'!$D:$D,'[8]ALL SITES DOWN'!$J:$J,"")</f>
        <v/>
      </c>
      <c r="BA2111" s="9" t="str">
        <f>_xlfn.XLOOKUP(B2111,[9]sheet1!$AC:$AC,[9]sheet1!$AF:$AF,"")</f>
        <v/>
      </c>
      <c r="BB2111" s="14" t="s">
        <v>5537</v>
      </c>
      <c r="BC2111" s="14" t="s">
        <v>5537</v>
      </c>
      <c r="BD2111" s="14" t="str">
        <f>_xlfn.XLOOKUP(B2111,'[10]cell downs 18042026 17h'!$B:$B,'[10]cell downs 18042026 17h'!$B:$B,"")</f>
        <v/>
      </c>
      <c r="BE2111" s="14" t="str">
        <f>_xlfn.XLOOKUP(B2111,'[11]Cells Huawei 19042026 15h'!$B:$B,'[11]Cells Huawei 19042026 15h'!$B:$B,"")</f>
        <v/>
      </c>
      <c r="BF2111" s="9" t="str">
        <f>_xlfn.XLOOKUP(B2111,'[12]cells down 19042026 9H40'!$B:$B,'[12]cells down 19042026 9H40'!$B:$B,"")</f>
        <v/>
      </c>
      <c r="BG2111" s="9" t="s">
        <v>2973</v>
      </c>
      <c r="BH2111" s="9" t="s">
        <v>1129</v>
      </c>
    </row>
    <row r="2112" spans="1:60" s="9" customFormat="1" x14ac:dyDescent="0.3">
      <c r="A2112" s="1" t="s">
        <v>2457</v>
      </c>
      <c r="B2112" s="8" t="s">
        <v>2458</v>
      </c>
      <c r="C2112" s="3" t="str">
        <f>_xlfn.XLOOKUP(B2112,'[1]daily break down'!$D:$D,'[1]daily break down'!$E:$E,"")</f>
        <v>Douala</v>
      </c>
      <c r="D2112" s="1" t="s">
        <v>11</v>
      </c>
      <c r="E2112" s="1" t="s">
        <v>12</v>
      </c>
      <c r="F2112" s="3" t="s">
        <v>31</v>
      </c>
      <c r="G2112" s="1" t="s">
        <v>32</v>
      </c>
      <c r="H2112" s="42" t="str">
        <f>_xlfn.XLOOKUP(B2112,[2]CALCULATION!$B:$B,[2]CALCULATION!$H:$H,"")</f>
        <v>ZTE</v>
      </c>
      <c r="I2112" s="34">
        <v>0</v>
      </c>
      <c r="J2112" s="34">
        <v>0</v>
      </c>
      <c r="K2112" s="34">
        <v>0</v>
      </c>
      <c r="L2112" s="34">
        <v>0</v>
      </c>
      <c r="M2112" s="34">
        <v>0</v>
      </c>
      <c r="N2112" s="34">
        <v>0</v>
      </c>
      <c r="O2112" s="34">
        <v>0</v>
      </c>
      <c r="P2112" s="34">
        <v>0</v>
      </c>
      <c r="Q2112" s="34">
        <v>0</v>
      </c>
      <c r="R2112" s="34">
        <v>0</v>
      </c>
      <c r="S2112" s="35">
        <v>0</v>
      </c>
      <c r="T2112" s="35">
        <v>0</v>
      </c>
      <c r="U2112" s="35">
        <v>0</v>
      </c>
      <c r="V2112" s="35">
        <v>0</v>
      </c>
      <c r="W2112" s="35">
        <v>0</v>
      </c>
      <c r="X2112" s="35">
        <v>0</v>
      </c>
      <c r="Y2112" s="35">
        <v>0</v>
      </c>
      <c r="Z2112" s="35">
        <v>0</v>
      </c>
      <c r="AA2112" s="35">
        <v>0</v>
      </c>
      <c r="AB2112" s="35">
        <v>0</v>
      </c>
      <c r="AC2112" s="35">
        <v>0</v>
      </c>
      <c r="AD2112" s="35">
        <v>0</v>
      </c>
      <c r="AE2112" s="58" t="s">
        <v>5560</v>
      </c>
      <c r="AF2112" s="58"/>
      <c r="AG2112" s="57" t="str" cm="1">
        <f t="array" ref="AG2112">IFERROR(_xlfn.IFS(
AI2112="MPR ISSUE","PDH",
AI2112="BSS Hardware Issue","BSS",
AI2112="Sites strategiques, MLL, Pylone, etc.","ENVTECH",
AI2112="AKTIVCO DEFAUT GE &amp; POWER Cabinet","AKTIVCO",
AI2112="AKTIVCO Coupure ENEO &amp; Baisse de tension","AKTIVCO GRID ONLY",
AI2112="Coupure ENEO &amp; Baisse de tension","IHS GRID ONLY",
AI2112="Defaut GE &amp; POWER Cabinet","IHS",
AI2112="Sharing","Partners",
AI2112="Sites strategiques &amp; DataCenter","SST &amp; DC",
AI2112="Exclu","Exclu",
AI2112="SAT","SAT",
AI2112="SPARE-ISSUE","SPARE-ISSUE",
AI2112="Fiber CAmtel","TRANS_FO_CAMTEL",
AI2112="Fiber AOF","Fiber AOF",
AI2112="Projet OCM (HUAWEI)","TRAVAUX-HUAWEI",
AI2112="Projet OCM (NOKIA)","TRAVAUX-NOKIA",
AI2112="ACCESS-ISSUE","ACCESS-ISSUE",
AI2112="Projet OCM (ZTE, NOKIA, autres projets)","TRAVAUX OCM",
AI2112="No root CAuse","No root cause",
AI2112="ODU HS","PDH",
AI2112="IP &amp; VLAN","PDH",
AI2112="Warehouse HUAWEI","SPARE-ISSUE",
AI2112="SPARE-HS","SPARE-ISSUE",
AI2112="Power Telco","BSS",AI2112="no impacts","no impacts"
),"")</f>
        <v>no impacts</v>
      </c>
      <c r="AH2112" s="57" t="str" cm="1">
        <f t="array" ref="AH2112">IFERROR(_xlfn.IFS(
AI2112="MPR ISSUE","TX ISSUE",
AI2112="BSS Hardware Issue","RAN ISSUE",
AI2112="Sites strategiques, MLL, Pylone, etc.","ENVTECH",
AI2112="AKTIVCO DEFAUT GE &amp; POWER Cabinet","POWER ISSUE",
AI2112="AKTIVCO Coupure ENEO &amp; Baisse de tension","POWER ISSUE",
AI2112="Coupure ENEO &amp; Baisse de tension","POWER ISSUE",
AI2112="Defaut GE &amp; POWER Cabinet","POWER ISSUE",
AI2112="Sharing","POWER ISSUE",
AI2112="Sites strategiques &amp; DataCenter","POWER ISSUE",
AI2112="Exclu","Exclu",
AI2112="SAT","TX ISSUE",
AI2112="SPARE-ISSUE","SPARE-ISSUE",
AI2112="Fiber CAmtel","TX ISSUE",
AI2112="Fiber AOF","TX ISSUE",
AI2112="Projet OCM (HUAWEI)","TRAVAUX-HUAWEI",
AI2112="Projet OCM (NOKIA)","TRAVAUX -NOKIA",
AI2112="ACCESS-ISSUE","ACCESS-ISSUE",
AI2112="Projet OCM (ZTE, NOKIA, autres projets)","TRAVAUX OCM",
AI2112="No root CAuse","No root cause",
AI2112="ODU HS","TX ISSUE",
AI2112="IP &amp; VLAN","TX ISSUE",
AI2112="Warehouse HUAWEI","SPARE-ISSUE",
AI2112="SPARE-HS","SPARE-ISSUE",
AI2112="Power Telco","RAN ISSUE",AI2112="no impacts","no impacts"
),"")</f>
        <v>no impacts</v>
      </c>
      <c r="AI2112" s="85" t="s">
        <v>5998</v>
      </c>
      <c r="AJ2112" s="57" t="str" cm="1">
        <f t="array" ref="AJ2112">IFERROR(_xlfn.IFS(
AI2112="MPR ISSUE","ACTIVE",
AI2112="BSS Hardware Issue","ACTIVE",
AI2112="Sites strategiques, MLL, Pylone, etc.","PASSIVE",
AI2112="AKTIVCO DEFAUT GE &amp; POWER Cabinet","PASSIVE",
AI2112="AKTIVCO Coupure ENEO &amp; Baisse de tension","PASSIVE",
AI2112="Coupure ENEO &amp; Baisse de tension","PASSIVE",
AI2112="Defaut GE &amp; POWER Cabinet","PASSIVE",
AI2112="Sharing","PASSIVE",
AI2112="Sites strategiques &amp; DataCenter","PASSIVE",
AI2112="Exclu","Exclu",
AI2112="SAT","ACTIVE",
AI2112="SPARE-ISSUE","SPARE-ISSUE",
AI2112="Fiber CAmtel","ACTIVE",
AI2112="Fiber AOF","ACTIVE",
AI2112="Projet OCM (HUAWEI)","PLANNED WORKS",
AI2112="Projet OCM (NOKIA)","PLANNED WORKS",
AI2112="ACCESS-ISSUE","ACCESS-ISSUE",
AI2112="Projet OCM (ZTE, NOKIA, autres projets)","PLANNED WORKS",
AI2112="No root CAuse","No root cause",
AI2112="ODU HS","ACTIVE",
AI2112="IP &amp; VLAN","ACTIVE",
AI2112="Warehouse HUAWEI","SPARE-ISSUE",
AI2112="SPARE-HS","SPARE-ISSUE",
AI2112="Power Telco","ACTIVE", AI2112="no impacts","no impacts"
),"")</f>
        <v>no impacts</v>
      </c>
      <c r="AK2112" s="23" t="s">
        <v>5537</v>
      </c>
      <c r="AL2112" s="23" t="str">
        <f t="shared" si="59"/>
        <v>LIT_240</v>
      </c>
      <c r="AN2112" s="9" t="s">
        <v>5537</v>
      </c>
      <c r="AO2112" s="23" t="str">
        <f>_xlfn.XLOOKUP(B2112,'INCIDENT-05-03-2026'!E:E,'INCIDENT-05-03-2026'!F:F,"")</f>
        <v/>
      </c>
      <c r="AP2112" s="7" t="s">
        <v>5537</v>
      </c>
      <c r="AQ2112" s="6"/>
      <c r="AR2112" s="7"/>
      <c r="AS2112" s="3" t="str">
        <f>_xlfn.XLOOKUP(B2112,'[3]tt num | region | site id'!$C:$C,'[3]tt num | region | site id'!$Q:$Q,"")</f>
        <v/>
      </c>
      <c r="AT2112" s="24" t="str">
        <f>_xlfn.XLOOKUP(B2112,'[4]Cells Huawei 03052026 12h'!$B:$B,'[4]Cells Huawei 03052026 12h'!$T:$T,"")</f>
        <v/>
      </c>
      <c r="AU2112" s="24" t="str">
        <f>_xlfn.XLOOKUP(B2112,'[5]cells down 02052026 8h50'!$B:$B,'[5]cells down 02052026 8h50'!$R:$R,"")</f>
        <v/>
      </c>
      <c r="AV2112" s="24" t="str">
        <f>_xlfn.XLOOKUP(B2112,'[5]cells down 02052026 13h50'!$B:$B,'[5]cells down 02052026 13h50'!$R:$R,"")</f>
        <v/>
      </c>
      <c r="AW2112" s="24" t="str">
        <f>_xlfn.XLOOKUP(B2112,'[5]cells down 02052026 13h50'!$B:$B,'[5]cells down 02052026 13h50'!$R:$R,"")</f>
        <v/>
      </c>
      <c r="AX2112" s="24" t="str">
        <f>_xlfn.XLOOKUP(B2112,'[6]cell downs 03052026 8h40 '!$B:$B,'[6]cell downs 03052026 8h40 '!$R:$R,"")</f>
        <v/>
      </c>
      <c r="AY2112" s="24" t="str">
        <f>_xlfn.XLOOKUP(B2112,'[7]ALL SITES DOWN'!$D:$D,'[7]ALL SITES DOWN'!$J:$J,"")</f>
        <v/>
      </c>
      <c r="AZ2112" s="24" t="str">
        <f>_xlfn.XLOOKUP(B2112,'[8]ALL SITES DOWN'!$D:$D,'[8]ALL SITES DOWN'!$J:$J,"")</f>
        <v/>
      </c>
      <c r="BA2112" s="9" t="str">
        <f>_xlfn.XLOOKUP(B2112,[9]sheet1!$AC:$AC,[9]sheet1!$AF:$AF,"")</f>
        <v/>
      </c>
      <c r="BB2112" s="14" t="s">
        <v>5537</v>
      </c>
      <c r="BC2112" s="14" t="s">
        <v>5537</v>
      </c>
      <c r="BD2112" s="14" t="str">
        <f>_xlfn.XLOOKUP(B2112,'[10]cell downs 18042026 17h'!$B:$B,'[10]cell downs 18042026 17h'!$B:$B,"")</f>
        <v/>
      </c>
      <c r="BE2112" s="14" t="str">
        <f>_xlfn.XLOOKUP(B2112,'[11]Cells Huawei 19042026 15h'!$B:$B,'[11]Cells Huawei 19042026 15h'!$B:$B,"")</f>
        <v/>
      </c>
      <c r="BF2112" s="9" t="str">
        <f>_xlfn.XLOOKUP(B2112,'[12]cells down 19042026 9H40'!$B:$B,'[12]cells down 19042026 9H40'!$B:$B,"")</f>
        <v/>
      </c>
      <c r="BG2112" s="9" t="s">
        <v>2458</v>
      </c>
      <c r="BH2112" s="9" t="s">
        <v>12</v>
      </c>
    </row>
    <row r="2113" spans="1:60" s="9" customFormat="1" x14ac:dyDescent="0.3">
      <c r="A2113" s="1" t="s">
        <v>2719</v>
      </c>
      <c r="B2113" s="8" t="s">
        <v>2720</v>
      </c>
      <c r="C2113" s="3" t="str">
        <f>_xlfn.XLOOKUP(B2113,'[1]daily break down'!$D:$D,'[1]daily break down'!$E:$E,"")</f>
        <v>Douala</v>
      </c>
      <c r="D2113" s="1" t="s">
        <v>11</v>
      </c>
      <c r="E2113" s="1" t="s">
        <v>12</v>
      </c>
      <c r="F2113" s="3" t="s">
        <v>31</v>
      </c>
      <c r="G2113" s="1" t="s">
        <v>32</v>
      </c>
      <c r="H2113" s="42" t="str">
        <f>_xlfn.XLOOKUP(B2113,[2]CALCULATION!$B:$B,[2]CALCULATION!$H:$H,"")</f>
        <v>ZTE</v>
      </c>
      <c r="I2113" s="34">
        <v>0</v>
      </c>
      <c r="J2113" s="34">
        <v>0</v>
      </c>
      <c r="K2113" s="34">
        <v>0</v>
      </c>
      <c r="L2113" s="34">
        <v>0</v>
      </c>
      <c r="M2113" s="34">
        <v>0</v>
      </c>
      <c r="N2113" s="34">
        <v>0</v>
      </c>
      <c r="O2113" s="34">
        <v>0</v>
      </c>
      <c r="P2113" s="34">
        <v>0</v>
      </c>
      <c r="Q2113" s="34">
        <v>0</v>
      </c>
      <c r="R2113" s="34">
        <v>0</v>
      </c>
      <c r="S2113" s="35">
        <v>0</v>
      </c>
      <c r="T2113" s="35">
        <v>0</v>
      </c>
      <c r="U2113" s="35">
        <v>0</v>
      </c>
      <c r="V2113" s="35">
        <v>0</v>
      </c>
      <c r="W2113" s="35">
        <v>0</v>
      </c>
      <c r="X2113" s="35">
        <v>0</v>
      </c>
      <c r="Y2113" s="35">
        <v>0</v>
      </c>
      <c r="Z2113" s="35">
        <v>0</v>
      </c>
      <c r="AA2113" s="35">
        <v>0</v>
      </c>
      <c r="AB2113" s="35">
        <v>0</v>
      </c>
      <c r="AC2113" s="35">
        <v>0</v>
      </c>
      <c r="AD2113" s="35">
        <v>0</v>
      </c>
      <c r="AE2113" s="58" t="s">
        <v>5560</v>
      </c>
      <c r="AF2113" s="58"/>
      <c r="AG2113" s="57" t="str" cm="1">
        <f t="array" ref="AG2113">IFERROR(_xlfn.IFS(
AI2113="MPR ISSUE","PDH",
AI2113="BSS Hardware Issue","BSS",
AI2113="Sites strategiques, MLL, Pylone, etc.","ENVTECH",
AI2113="AKTIVCO DEFAUT GE &amp; POWER Cabinet","AKTIVCO",
AI2113="AKTIVCO Coupure ENEO &amp; Baisse de tension","AKTIVCO GRID ONLY",
AI2113="Coupure ENEO &amp; Baisse de tension","IHS GRID ONLY",
AI2113="Defaut GE &amp; POWER Cabinet","IHS",
AI2113="Sharing","Partners",
AI2113="Sites strategiques &amp; DataCenter","SST &amp; DC",
AI2113="Exclu","Exclu",
AI2113="SAT","SAT",
AI2113="SPARE-ISSUE","SPARE-ISSUE",
AI2113="Fiber CAmtel","TRANS_FO_CAMTEL",
AI2113="Fiber AOF","Fiber AOF",
AI2113="Projet OCM (HUAWEI)","TRAVAUX-HUAWEI",
AI2113="Projet OCM (NOKIA)","TRAVAUX-NOKIA",
AI2113="ACCESS-ISSUE","ACCESS-ISSUE",
AI2113="Projet OCM (ZTE, NOKIA, autres projets)","TRAVAUX OCM",
AI2113="No root CAuse","No root cause",
AI2113="ODU HS","PDH",
AI2113="IP &amp; VLAN","PDH",
AI2113="Warehouse HUAWEI","SPARE-ISSUE",
AI2113="SPARE-HS","SPARE-ISSUE",
AI2113="Power Telco","BSS",AI2113="no impacts","no impacts"
),"")</f>
        <v>no impacts</v>
      </c>
      <c r="AH2113" s="57" t="str" cm="1">
        <f t="array" ref="AH2113">IFERROR(_xlfn.IFS(
AI2113="MPR ISSUE","TX ISSUE",
AI2113="BSS Hardware Issue","RAN ISSUE",
AI2113="Sites strategiques, MLL, Pylone, etc.","ENVTECH",
AI2113="AKTIVCO DEFAUT GE &amp; POWER Cabinet","POWER ISSUE",
AI2113="AKTIVCO Coupure ENEO &amp; Baisse de tension","POWER ISSUE",
AI2113="Coupure ENEO &amp; Baisse de tension","POWER ISSUE",
AI2113="Defaut GE &amp; POWER Cabinet","POWER ISSUE",
AI2113="Sharing","POWER ISSUE",
AI2113="Sites strategiques &amp; DataCenter","POWER ISSUE",
AI2113="Exclu","Exclu",
AI2113="SAT","TX ISSUE",
AI2113="SPARE-ISSUE","SPARE-ISSUE",
AI2113="Fiber CAmtel","TX ISSUE",
AI2113="Fiber AOF","TX ISSUE",
AI2113="Projet OCM (HUAWEI)","TRAVAUX-HUAWEI",
AI2113="Projet OCM (NOKIA)","TRAVAUX -NOKIA",
AI2113="ACCESS-ISSUE","ACCESS-ISSUE",
AI2113="Projet OCM (ZTE, NOKIA, autres projets)","TRAVAUX OCM",
AI2113="No root CAuse","No root cause",
AI2113="ODU HS","TX ISSUE",
AI2113="IP &amp; VLAN","TX ISSUE",
AI2113="Warehouse HUAWEI","SPARE-ISSUE",
AI2113="SPARE-HS","SPARE-ISSUE",
AI2113="Power Telco","RAN ISSUE",AI2113="no impacts","no impacts"
),"")</f>
        <v>no impacts</v>
      </c>
      <c r="AI2113" s="85" t="s">
        <v>5998</v>
      </c>
      <c r="AJ2113" s="57" t="str" cm="1">
        <f t="array" ref="AJ2113">IFERROR(_xlfn.IFS(
AI2113="MPR ISSUE","ACTIVE",
AI2113="BSS Hardware Issue","ACTIVE",
AI2113="Sites strategiques, MLL, Pylone, etc.","PASSIVE",
AI2113="AKTIVCO DEFAUT GE &amp; POWER Cabinet","PASSIVE",
AI2113="AKTIVCO Coupure ENEO &amp; Baisse de tension","PASSIVE",
AI2113="Coupure ENEO &amp; Baisse de tension","PASSIVE",
AI2113="Defaut GE &amp; POWER Cabinet","PASSIVE",
AI2113="Sharing","PASSIVE",
AI2113="Sites strategiques &amp; DataCenter","PASSIVE",
AI2113="Exclu","Exclu",
AI2113="SAT","ACTIVE",
AI2113="SPARE-ISSUE","SPARE-ISSUE",
AI2113="Fiber CAmtel","ACTIVE",
AI2113="Fiber AOF","ACTIVE",
AI2113="Projet OCM (HUAWEI)","PLANNED WORKS",
AI2113="Projet OCM (NOKIA)","PLANNED WORKS",
AI2113="ACCESS-ISSUE","ACCESS-ISSUE",
AI2113="Projet OCM (ZTE, NOKIA, autres projets)","PLANNED WORKS",
AI2113="No root CAuse","No root cause",
AI2113="ODU HS","ACTIVE",
AI2113="IP &amp; VLAN","ACTIVE",
AI2113="Warehouse HUAWEI","SPARE-ISSUE",
AI2113="SPARE-HS","SPARE-ISSUE",
AI2113="Power Telco","ACTIVE", AI2113="no impacts","no impacts"
),"")</f>
        <v>no impacts</v>
      </c>
      <c r="AK2113" s="23" t="s">
        <v>5537</v>
      </c>
      <c r="AL2113" s="23" t="str">
        <f t="shared" si="59"/>
        <v>LIT_060</v>
      </c>
      <c r="AN2113" s="9" t="s">
        <v>5537</v>
      </c>
      <c r="AO2113" s="23" t="str">
        <f>_xlfn.XLOOKUP(B2113,'INCIDENT-05-03-2026'!E:E,'INCIDENT-05-03-2026'!F:F,"")</f>
        <v/>
      </c>
      <c r="AP2113" s="7" t="s">
        <v>5537</v>
      </c>
      <c r="AQ2113" s="6"/>
      <c r="AR2113" s="7"/>
      <c r="AS2113" s="3" t="str">
        <f>_xlfn.XLOOKUP(B2113,'[3]tt num | region | site id'!$C:$C,'[3]tt num | region | site id'!$Q:$Q,"")</f>
        <v/>
      </c>
      <c r="AT2113" s="24" t="str">
        <f>_xlfn.XLOOKUP(B2113,'[4]Cells Huawei 03052026 12h'!$B:$B,'[4]Cells Huawei 03052026 12h'!$T:$T,"")</f>
        <v/>
      </c>
      <c r="AU2113" s="24" t="str">
        <f>_xlfn.XLOOKUP(B2113,'[5]cells down 02052026 8h50'!$B:$B,'[5]cells down 02052026 8h50'!$R:$R,"")</f>
        <v/>
      </c>
      <c r="AV2113" s="24" t="str">
        <f>_xlfn.XLOOKUP(B2113,'[5]cells down 02052026 13h50'!$B:$B,'[5]cells down 02052026 13h50'!$R:$R,"")</f>
        <v/>
      </c>
      <c r="AW2113" s="24" t="str">
        <f>_xlfn.XLOOKUP(B2113,'[5]cells down 02052026 13h50'!$B:$B,'[5]cells down 02052026 13h50'!$R:$R,"")</f>
        <v/>
      </c>
      <c r="AX2113" s="24" t="str">
        <f>_xlfn.XLOOKUP(B2113,'[6]cell downs 03052026 8h40 '!$B:$B,'[6]cell downs 03052026 8h40 '!$R:$R,"")</f>
        <v/>
      </c>
      <c r="AY2113" s="24" t="str">
        <f>_xlfn.XLOOKUP(B2113,'[7]ALL SITES DOWN'!$D:$D,'[7]ALL SITES DOWN'!$J:$J,"")</f>
        <v/>
      </c>
      <c r="AZ2113" s="24" t="str">
        <f>_xlfn.XLOOKUP(B2113,'[8]ALL SITES DOWN'!$D:$D,'[8]ALL SITES DOWN'!$J:$J,"")</f>
        <v/>
      </c>
      <c r="BA2113" s="9" t="str">
        <f>_xlfn.XLOOKUP(B2113,[9]sheet1!$AC:$AC,[9]sheet1!$AF:$AF,"")</f>
        <v/>
      </c>
      <c r="BB2113" s="14" t="s">
        <v>5537</v>
      </c>
      <c r="BC2113" s="14" t="s">
        <v>5537</v>
      </c>
      <c r="BD2113" s="14" t="str">
        <f>_xlfn.XLOOKUP(B2113,'[10]cell downs 18042026 17h'!$B:$B,'[10]cell downs 18042026 17h'!$B:$B,"")</f>
        <v/>
      </c>
      <c r="BE2113" s="14" t="str">
        <f>_xlfn.XLOOKUP(B2113,'[11]Cells Huawei 19042026 15h'!$B:$B,'[11]Cells Huawei 19042026 15h'!$B:$B,"")</f>
        <v/>
      </c>
      <c r="BF2113" s="9" t="str">
        <f>_xlfn.XLOOKUP(B2113,'[12]cells down 19042026 9H40'!$B:$B,'[12]cells down 19042026 9H40'!$B:$B,"")</f>
        <v/>
      </c>
      <c r="BG2113" s="9" t="s">
        <v>2720</v>
      </c>
      <c r="BH2113" s="9" t="s">
        <v>12</v>
      </c>
    </row>
    <row r="2114" spans="1:60" s="9" customFormat="1" x14ac:dyDescent="0.3">
      <c r="A2114" s="1" t="s">
        <v>2799</v>
      </c>
      <c r="B2114" s="8" t="s">
        <v>2800</v>
      </c>
      <c r="C2114" s="3" t="str">
        <f>_xlfn.XLOOKUP(B2114,'[1]daily break down'!$D:$D,'[1]daily break down'!$E:$E,"")</f>
        <v>OUEST</v>
      </c>
      <c r="D2114" s="1" t="s">
        <v>11</v>
      </c>
      <c r="E2114" s="1" t="s">
        <v>12</v>
      </c>
      <c r="F2114" s="3" t="s">
        <v>102</v>
      </c>
      <c r="G2114" s="1" t="s">
        <v>2799</v>
      </c>
      <c r="H2114" s="40" t="str">
        <f>_xlfn.XLOOKUP(B2114,[2]CALCULATION!$B:$B,[2]CALCULATION!$H:$H,"")</f>
        <v>HUAWEI</v>
      </c>
      <c r="I2114" s="34">
        <v>0</v>
      </c>
      <c r="J2114" s="34">
        <v>0</v>
      </c>
      <c r="K2114" s="34">
        <v>0</v>
      </c>
      <c r="L2114" s="34">
        <v>0</v>
      </c>
      <c r="M2114" s="34">
        <v>0</v>
      </c>
      <c r="N2114" s="34">
        <v>0</v>
      </c>
      <c r="O2114" s="34">
        <v>0</v>
      </c>
      <c r="P2114" s="34">
        <v>0</v>
      </c>
      <c r="Q2114" s="34">
        <v>0</v>
      </c>
      <c r="R2114" s="34">
        <v>0</v>
      </c>
      <c r="S2114" s="35">
        <v>0</v>
      </c>
      <c r="T2114" s="35">
        <v>0</v>
      </c>
      <c r="U2114" s="35">
        <v>0</v>
      </c>
      <c r="V2114" s="35">
        <v>0</v>
      </c>
      <c r="W2114" s="35">
        <v>0</v>
      </c>
      <c r="X2114" s="35">
        <v>0</v>
      </c>
      <c r="Y2114" s="35">
        <v>0</v>
      </c>
      <c r="Z2114" s="35">
        <v>0</v>
      </c>
      <c r="AA2114" s="35">
        <v>0</v>
      </c>
      <c r="AB2114" s="35">
        <v>0</v>
      </c>
      <c r="AC2114" s="35">
        <v>0</v>
      </c>
      <c r="AD2114" s="35">
        <v>0</v>
      </c>
      <c r="AE2114" s="58" t="s">
        <v>5560</v>
      </c>
      <c r="AF2114" s="58"/>
      <c r="AG2114" s="57" t="str" cm="1">
        <f t="array" ref="AG2114">IFERROR(_xlfn.IFS(
AI2114="MPR ISSUE","PDH",
AI2114="BSS Hardware Issue","BSS",
AI2114="Sites strategiques, MLL, Pylone, etc.","ENVTECH",
AI2114="AKTIVCO DEFAUT GE &amp; POWER Cabinet","AKTIVCO",
AI2114="AKTIVCO Coupure ENEO &amp; Baisse de tension","AKTIVCO GRID ONLY",
AI2114="Coupure ENEO &amp; Baisse de tension","IHS GRID ONLY",
AI2114="Defaut GE &amp; POWER Cabinet","IHS",
AI2114="Sharing","Partners",
AI2114="Sites strategiques &amp; DataCenter","SST &amp; DC",
AI2114="Exclu","Exclu",
AI2114="SAT","SAT",
AI2114="SPARE-ISSUE","SPARE-ISSUE",
AI2114="Fiber CAmtel","TRANS_FO_CAMTEL",
AI2114="Fiber AOF","Fiber AOF",
AI2114="Projet OCM (HUAWEI)","TRAVAUX-HUAWEI",
AI2114="Projet OCM (NOKIA)","TRAVAUX-NOKIA",
AI2114="ACCESS-ISSUE","ACCESS-ISSUE",
AI2114="Projet OCM (ZTE, NOKIA, autres projets)","TRAVAUX OCM",
AI2114="No root CAuse","No root cause",
AI2114="ODU HS","PDH",
AI2114="IP &amp; VLAN","PDH",
AI2114="Warehouse HUAWEI","SPARE-ISSUE",
AI2114="SPARE-HS","SPARE-ISSUE",
AI2114="Power Telco","BSS",AI2114="no impacts","no impacts"
),"")</f>
        <v>no impacts</v>
      </c>
      <c r="AH2114" s="57" t="str" cm="1">
        <f t="array" ref="AH2114">IFERROR(_xlfn.IFS(
AI2114="MPR ISSUE","TX ISSUE",
AI2114="BSS Hardware Issue","RAN ISSUE",
AI2114="Sites strategiques, MLL, Pylone, etc.","ENVTECH",
AI2114="AKTIVCO DEFAUT GE &amp; POWER Cabinet","POWER ISSUE",
AI2114="AKTIVCO Coupure ENEO &amp; Baisse de tension","POWER ISSUE",
AI2114="Coupure ENEO &amp; Baisse de tension","POWER ISSUE",
AI2114="Defaut GE &amp; POWER Cabinet","POWER ISSUE",
AI2114="Sharing","POWER ISSUE",
AI2114="Sites strategiques &amp; DataCenter","POWER ISSUE",
AI2114="Exclu","Exclu",
AI2114="SAT","TX ISSUE",
AI2114="SPARE-ISSUE","SPARE-ISSUE",
AI2114="Fiber CAmtel","TX ISSUE",
AI2114="Fiber AOF","TX ISSUE",
AI2114="Projet OCM (HUAWEI)","TRAVAUX-HUAWEI",
AI2114="Projet OCM (NOKIA)","TRAVAUX -NOKIA",
AI2114="ACCESS-ISSUE","ACCESS-ISSUE",
AI2114="Projet OCM (ZTE, NOKIA, autres projets)","TRAVAUX OCM",
AI2114="No root CAuse","No root cause",
AI2114="ODU HS","TX ISSUE",
AI2114="IP &amp; VLAN","TX ISSUE",
AI2114="Warehouse HUAWEI","SPARE-ISSUE",
AI2114="SPARE-HS","SPARE-ISSUE",
AI2114="Power Telco","RAN ISSUE",AI2114="no impacts","no impacts"
),"")</f>
        <v>no impacts</v>
      </c>
      <c r="AI2114" s="85" t="s">
        <v>5998</v>
      </c>
      <c r="AJ2114" s="57" t="str" cm="1">
        <f t="array" ref="AJ2114">IFERROR(_xlfn.IFS(
AI2114="MPR ISSUE","ACTIVE",
AI2114="BSS Hardware Issue","ACTIVE",
AI2114="Sites strategiques, MLL, Pylone, etc.","PASSIVE",
AI2114="AKTIVCO DEFAUT GE &amp; POWER Cabinet","PASSIVE",
AI2114="AKTIVCO Coupure ENEO &amp; Baisse de tension","PASSIVE",
AI2114="Coupure ENEO &amp; Baisse de tension","PASSIVE",
AI2114="Defaut GE &amp; POWER Cabinet","PASSIVE",
AI2114="Sharing","PASSIVE",
AI2114="Sites strategiques &amp; DataCenter","PASSIVE",
AI2114="Exclu","Exclu",
AI2114="SAT","ACTIVE",
AI2114="SPARE-ISSUE","SPARE-ISSUE",
AI2114="Fiber CAmtel","ACTIVE",
AI2114="Fiber AOF","ACTIVE",
AI2114="Projet OCM (HUAWEI)","PLANNED WORKS",
AI2114="Projet OCM (NOKIA)","PLANNED WORKS",
AI2114="ACCESS-ISSUE","ACCESS-ISSUE",
AI2114="Projet OCM (ZTE, NOKIA, autres projets)","PLANNED WORKS",
AI2114="No root CAuse","No root cause",
AI2114="ODU HS","ACTIVE",
AI2114="IP &amp; VLAN","ACTIVE",
AI2114="Warehouse HUAWEI","SPARE-ISSUE",
AI2114="SPARE-HS","SPARE-ISSUE",
AI2114="Power Telco","ACTIVE", AI2114="no impacts","no impacts"
),"")</f>
        <v>no impacts</v>
      </c>
      <c r="AK2114" s="23" t="s">
        <v>5537</v>
      </c>
      <c r="AL2114" s="23" t="str">
        <f t="shared" si="59"/>
        <v>OST_114</v>
      </c>
      <c r="AN2114" s="9" t="s">
        <v>5537</v>
      </c>
      <c r="AO2114" s="23" t="str">
        <f>_xlfn.XLOOKUP(B2114,'INCIDENT-05-03-2026'!E:E,'INCIDENT-05-03-2026'!F:F,"")</f>
        <v/>
      </c>
      <c r="AP2114" s="7" t="s">
        <v>5537</v>
      </c>
      <c r="AQ2114" s="6"/>
      <c r="AR2114" s="7"/>
      <c r="AS2114" s="3" t="str">
        <f>_xlfn.XLOOKUP(B2114,'[3]tt num | region | site id'!$C:$C,'[3]tt num | region | site id'!$Q:$Q,"")</f>
        <v/>
      </c>
      <c r="AT2114" s="24" t="str">
        <f>_xlfn.XLOOKUP(B2114,'[4]Cells Huawei 03052026 12h'!$B:$B,'[4]Cells Huawei 03052026 12h'!$T:$T,"")</f>
        <v/>
      </c>
      <c r="AU2114" s="24" t="str">
        <f>_xlfn.XLOOKUP(B2114,'[5]cells down 02052026 8h50'!$B:$B,'[5]cells down 02052026 8h50'!$R:$R,"")</f>
        <v/>
      </c>
      <c r="AV2114" s="24" t="str">
        <f>_xlfn.XLOOKUP(B2114,'[5]cells down 02052026 13h50'!$B:$B,'[5]cells down 02052026 13h50'!$R:$R,"")</f>
        <v/>
      </c>
      <c r="AW2114" s="24" t="str">
        <f>_xlfn.XLOOKUP(B2114,'[5]cells down 02052026 13h50'!$B:$B,'[5]cells down 02052026 13h50'!$R:$R,"")</f>
        <v/>
      </c>
      <c r="AX2114" s="24" t="str">
        <f>_xlfn.XLOOKUP(B2114,'[6]cell downs 03052026 8h40 '!$B:$B,'[6]cell downs 03052026 8h40 '!$R:$R,"")</f>
        <v/>
      </c>
      <c r="AY2114" s="24" t="str">
        <f>_xlfn.XLOOKUP(B2114,'[7]ALL SITES DOWN'!$D:$D,'[7]ALL SITES DOWN'!$J:$J,"")</f>
        <v/>
      </c>
      <c r="AZ2114" s="24" t="str">
        <f>_xlfn.XLOOKUP(B2114,'[8]ALL SITES DOWN'!$D:$D,'[8]ALL SITES DOWN'!$J:$J,"")</f>
        <v/>
      </c>
      <c r="BA2114" s="9" t="str">
        <f>_xlfn.XLOOKUP(B2114,[9]sheet1!$AC:$AC,[9]sheet1!$AF:$AF,"")</f>
        <v/>
      </c>
      <c r="BB2114" s="14" t="s">
        <v>5537</v>
      </c>
      <c r="BC2114" s="14" t="s">
        <v>5537</v>
      </c>
      <c r="BD2114" s="14" t="str">
        <f>_xlfn.XLOOKUP(B2114,'[10]cell downs 18042026 17h'!$B:$B,'[10]cell downs 18042026 17h'!$B:$B,"")</f>
        <v/>
      </c>
      <c r="BE2114" s="14" t="str">
        <f>_xlfn.XLOOKUP(B2114,'[11]Cells Huawei 19042026 15h'!$B:$B,'[11]Cells Huawei 19042026 15h'!$B:$B,"")</f>
        <v/>
      </c>
      <c r="BF2114" s="9" t="str">
        <f>_xlfn.XLOOKUP(B2114,'[12]cells down 19042026 9H40'!$B:$B,'[12]cells down 19042026 9H40'!$B:$B,"")</f>
        <v/>
      </c>
      <c r="BG2114" s="9" t="s">
        <v>5537</v>
      </c>
      <c r="BH2114" s="9" t="s">
        <v>12</v>
      </c>
    </row>
    <row r="2115" spans="1:60" s="9" customFormat="1" x14ac:dyDescent="0.3">
      <c r="A2115" s="1" t="s">
        <v>2812</v>
      </c>
      <c r="B2115" s="8" t="s">
        <v>2813</v>
      </c>
      <c r="C2115" s="3" t="str">
        <f>_xlfn.XLOOKUP(B2115,'[1]daily break down'!$D:$D,'[1]daily break down'!$E:$E,"")</f>
        <v>NORD</v>
      </c>
      <c r="D2115" s="1" t="s">
        <v>11</v>
      </c>
      <c r="E2115" s="1" t="s">
        <v>12</v>
      </c>
      <c r="F2115" s="3" t="s">
        <v>23</v>
      </c>
      <c r="G2115" s="1" t="s">
        <v>2814</v>
      </c>
      <c r="H2115" s="40" t="str">
        <f>_xlfn.XLOOKUP(B2115,[2]CALCULATION!$B:$B,[2]CALCULATION!$H:$H,"")</f>
        <v>Huawei</v>
      </c>
      <c r="I2115" s="34">
        <v>0</v>
      </c>
      <c r="J2115" s="34">
        <v>0</v>
      </c>
      <c r="K2115" s="34">
        <v>0</v>
      </c>
      <c r="L2115" s="34">
        <v>0</v>
      </c>
      <c r="M2115" s="34">
        <v>0</v>
      </c>
      <c r="N2115" s="34">
        <v>0</v>
      </c>
      <c r="O2115" s="34">
        <v>0</v>
      </c>
      <c r="P2115" s="34">
        <v>0</v>
      </c>
      <c r="Q2115" s="34">
        <v>0</v>
      </c>
      <c r="R2115" s="34">
        <v>0</v>
      </c>
      <c r="S2115" s="35">
        <v>0</v>
      </c>
      <c r="T2115" s="35">
        <v>0</v>
      </c>
      <c r="U2115" s="35">
        <v>0</v>
      </c>
      <c r="V2115" s="35">
        <v>0</v>
      </c>
      <c r="W2115" s="35">
        <v>0</v>
      </c>
      <c r="X2115" s="35">
        <v>0</v>
      </c>
      <c r="Y2115" s="35">
        <v>0</v>
      </c>
      <c r="Z2115" s="35">
        <v>0</v>
      </c>
      <c r="AA2115" s="35">
        <v>0</v>
      </c>
      <c r="AB2115" s="35">
        <v>0</v>
      </c>
      <c r="AC2115" s="35">
        <v>0</v>
      </c>
      <c r="AD2115" s="35">
        <v>0</v>
      </c>
      <c r="AE2115" s="58" t="s">
        <v>5560</v>
      </c>
      <c r="AF2115" s="58"/>
      <c r="AG2115" s="57" t="str" cm="1">
        <f t="array" ref="AG2115">IFERROR(_xlfn.IFS(
AI2115="MPR ISSUE","PDH",
AI2115="BSS Hardware Issue","BSS",
AI2115="Sites strategiques, MLL, Pylone, etc.","ENVTECH",
AI2115="AKTIVCO DEFAUT GE &amp; POWER Cabinet","AKTIVCO",
AI2115="AKTIVCO Coupure ENEO &amp; Baisse de tension","AKTIVCO GRID ONLY",
AI2115="Coupure ENEO &amp; Baisse de tension","IHS GRID ONLY",
AI2115="Defaut GE &amp; POWER Cabinet","IHS",
AI2115="Sharing","Partners",
AI2115="Sites strategiques &amp; DataCenter","SST &amp; DC",
AI2115="Exclu","Exclu",
AI2115="SAT","SAT",
AI2115="SPARE-ISSUE","SPARE-ISSUE",
AI2115="Fiber CAmtel","TRANS_FO_CAMTEL",
AI2115="Fiber AOF","Fiber AOF",
AI2115="Projet OCM (HUAWEI)","TRAVAUX-HUAWEI",
AI2115="Projet OCM (NOKIA)","TRAVAUX-NOKIA",
AI2115="ACCESS-ISSUE","ACCESS-ISSUE",
AI2115="Projet OCM (ZTE, NOKIA, autres projets)","TRAVAUX OCM",
AI2115="No root CAuse","No root cause",
AI2115="ODU HS","PDH",
AI2115="IP &amp; VLAN","PDH",
AI2115="Warehouse HUAWEI","SPARE-ISSUE",
AI2115="SPARE-HS","SPARE-ISSUE",
AI2115="Power Telco","BSS",AI2115="no impacts","no impacts"
),"")</f>
        <v>no impacts</v>
      </c>
      <c r="AH2115" s="57" t="str" cm="1">
        <f t="array" ref="AH2115">IFERROR(_xlfn.IFS(
AI2115="MPR ISSUE","TX ISSUE",
AI2115="BSS Hardware Issue","RAN ISSUE",
AI2115="Sites strategiques, MLL, Pylone, etc.","ENVTECH",
AI2115="AKTIVCO DEFAUT GE &amp; POWER Cabinet","POWER ISSUE",
AI2115="AKTIVCO Coupure ENEO &amp; Baisse de tension","POWER ISSUE",
AI2115="Coupure ENEO &amp; Baisse de tension","POWER ISSUE",
AI2115="Defaut GE &amp; POWER Cabinet","POWER ISSUE",
AI2115="Sharing","POWER ISSUE",
AI2115="Sites strategiques &amp; DataCenter","POWER ISSUE",
AI2115="Exclu","Exclu",
AI2115="SAT","TX ISSUE",
AI2115="SPARE-ISSUE","SPARE-ISSUE",
AI2115="Fiber CAmtel","TX ISSUE",
AI2115="Fiber AOF","TX ISSUE",
AI2115="Projet OCM (HUAWEI)","TRAVAUX-HUAWEI",
AI2115="Projet OCM (NOKIA)","TRAVAUX -NOKIA",
AI2115="ACCESS-ISSUE","ACCESS-ISSUE",
AI2115="Projet OCM (ZTE, NOKIA, autres projets)","TRAVAUX OCM",
AI2115="No root CAuse","No root cause",
AI2115="ODU HS","TX ISSUE",
AI2115="IP &amp; VLAN","TX ISSUE",
AI2115="Warehouse HUAWEI","SPARE-ISSUE",
AI2115="SPARE-HS","SPARE-ISSUE",
AI2115="Power Telco","RAN ISSUE",AI2115="no impacts","no impacts"
),"")</f>
        <v>no impacts</v>
      </c>
      <c r="AI2115" s="85" t="s">
        <v>5998</v>
      </c>
      <c r="AJ2115" s="57" t="str" cm="1">
        <f t="array" ref="AJ2115">IFERROR(_xlfn.IFS(
AI2115="MPR ISSUE","ACTIVE",
AI2115="BSS Hardware Issue","ACTIVE",
AI2115="Sites strategiques, MLL, Pylone, etc.","PASSIVE",
AI2115="AKTIVCO DEFAUT GE &amp; POWER Cabinet","PASSIVE",
AI2115="AKTIVCO Coupure ENEO &amp; Baisse de tension","PASSIVE",
AI2115="Coupure ENEO &amp; Baisse de tension","PASSIVE",
AI2115="Defaut GE &amp; POWER Cabinet","PASSIVE",
AI2115="Sharing","PASSIVE",
AI2115="Sites strategiques &amp; DataCenter","PASSIVE",
AI2115="Exclu","Exclu",
AI2115="SAT","ACTIVE",
AI2115="SPARE-ISSUE","SPARE-ISSUE",
AI2115="Fiber CAmtel","ACTIVE",
AI2115="Fiber AOF","ACTIVE",
AI2115="Projet OCM (HUAWEI)","PLANNED WORKS",
AI2115="Projet OCM (NOKIA)","PLANNED WORKS",
AI2115="ACCESS-ISSUE","ACCESS-ISSUE",
AI2115="Projet OCM (ZTE, NOKIA, autres projets)","PLANNED WORKS",
AI2115="No root CAuse","No root cause",
AI2115="ODU HS","ACTIVE",
AI2115="IP &amp; VLAN","ACTIVE",
AI2115="Warehouse HUAWEI","SPARE-ISSUE",
AI2115="SPARE-HS","SPARE-ISSUE",
AI2115="Power Telco","ACTIVE", AI2115="no impacts","no impacts"
),"")</f>
        <v>no impacts</v>
      </c>
      <c r="AK2115" s="23" t="s">
        <v>5537</v>
      </c>
      <c r="AL2115" s="23" t="str">
        <f t="shared" si="59"/>
        <v>NRD_023</v>
      </c>
      <c r="AN2115" s="9" t="s">
        <v>5537</v>
      </c>
      <c r="AO2115" s="23" t="str">
        <f>_xlfn.XLOOKUP(B2115,'INCIDENT-05-03-2026'!E:E,'INCIDENT-05-03-2026'!F:F,"")</f>
        <v/>
      </c>
      <c r="AP2115" s="7" t="s">
        <v>5537</v>
      </c>
      <c r="AQ2115" s="6"/>
      <c r="AR2115" s="7"/>
      <c r="AS2115" s="3" t="str">
        <f>_xlfn.XLOOKUP(B2115,'[3]tt num | region | site id'!$C:$C,'[3]tt num | region | site id'!$Q:$Q,"")</f>
        <v/>
      </c>
      <c r="AT2115" s="24" t="str">
        <f>_xlfn.XLOOKUP(B2115,'[4]Cells Huawei 03052026 12h'!$B:$B,'[4]Cells Huawei 03052026 12h'!$T:$T,"")</f>
        <v/>
      </c>
      <c r="AU2115" s="24" t="str">
        <f>_xlfn.XLOOKUP(B2115,'[5]cells down 02052026 8h50'!$B:$B,'[5]cells down 02052026 8h50'!$R:$R,"")</f>
        <v/>
      </c>
      <c r="AV2115" s="24" t="str">
        <f>_xlfn.XLOOKUP(B2115,'[5]cells down 02052026 13h50'!$B:$B,'[5]cells down 02052026 13h50'!$R:$R,"")</f>
        <v/>
      </c>
      <c r="AW2115" s="24" t="str">
        <f>_xlfn.XLOOKUP(B2115,'[5]cells down 02052026 13h50'!$B:$B,'[5]cells down 02052026 13h50'!$R:$R,"")</f>
        <v/>
      </c>
      <c r="AX2115" s="24" t="str">
        <f>_xlfn.XLOOKUP(B2115,'[6]cell downs 03052026 8h40 '!$B:$B,'[6]cell downs 03052026 8h40 '!$R:$R,"")</f>
        <v/>
      </c>
      <c r="AY2115" s="24" t="str">
        <f>_xlfn.XLOOKUP(B2115,'[7]ALL SITES DOWN'!$D:$D,'[7]ALL SITES DOWN'!$J:$J,"")</f>
        <v/>
      </c>
      <c r="AZ2115" s="24" t="str">
        <f>_xlfn.XLOOKUP(B2115,'[8]ALL SITES DOWN'!$D:$D,'[8]ALL SITES DOWN'!$J:$J,"")</f>
        <v/>
      </c>
      <c r="BA2115" s="9" t="str">
        <f>_xlfn.XLOOKUP(B2115,[9]sheet1!$AC:$AC,[9]sheet1!$AF:$AF,"")</f>
        <v/>
      </c>
      <c r="BB2115" s="14" t="s">
        <v>5537</v>
      </c>
      <c r="BC2115" s="14" t="s">
        <v>5537</v>
      </c>
      <c r="BD2115" s="14" t="str">
        <f>_xlfn.XLOOKUP(B2115,'[10]cell downs 18042026 17h'!$B:$B,'[10]cell downs 18042026 17h'!$B:$B,"")</f>
        <v/>
      </c>
      <c r="BE2115" s="14" t="str">
        <f>_xlfn.XLOOKUP(B2115,'[11]Cells Huawei 19042026 15h'!$B:$B,'[11]Cells Huawei 19042026 15h'!$B:$B,"")</f>
        <v/>
      </c>
      <c r="BF2115" s="9" t="str">
        <f>_xlfn.XLOOKUP(B2115,'[12]cells down 19042026 9H40'!$B:$B,'[12]cells down 19042026 9H40'!$B:$B,"")</f>
        <v/>
      </c>
      <c r="BG2115" s="9" t="s">
        <v>2813</v>
      </c>
      <c r="BH2115" s="9" t="s">
        <v>5459</v>
      </c>
    </row>
    <row r="2116" spans="1:60" s="9" customFormat="1" x14ac:dyDescent="0.3">
      <c r="A2116" s="1" t="s">
        <v>2817</v>
      </c>
      <c r="B2116" s="8" t="s">
        <v>2818</v>
      </c>
      <c r="C2116" s="3" t="str">
        <f>_xlfn.XLOOKUP(B2116,'[1]daily break down'!$D:$D,'[1]daily break down'!$E:$E,"")</f>
        <v>NORD</v>
      </c>
      <c r="D2116" s="1" t="s">
        <v>11</v>
      </c>
      <c r="E2116" s="1" t="s">
        <v>237</v>
      </c>
      <c r="F2116" s="3" t="s">
        <v>23</v>
      </c>
      <c r="G2116" s="1" t="s">
        <v>2817</v>
      </c>
      <c r="H2116" s="40" t="str">
        <f>_xlfn.XLOOKUP(B2116,[2]CALCULATION!$B:$B,[2]CALCULATION!$H:$H,"")</f>
        <v>HUAWEI</v>
      </c>
      <c r="I2116" s="34">
        <v>0</v>
      </c>
      <c r="J2116" s="34">
        <v>0</v>
      </c>
      <c r="K2116" s="34">
        <v>0</v>
      </c>
      <c r="L2116" s="34">
        <v>0</v>
      </c>
      <c r="M2116" s="34">
        <v>0</v>
      </c>
      <c r="N2116" s="34">
        <v>0</v>
      </c>
      <c r="O2116" s="34">
        <v>0</v>
      </c>
      <c r="P2116" s="34">
        <v>0</v>
      </c>
      <c r="Q2116" s="34">
        <v>0</v>
      </c>
      <c r="R2116" s="34">
        <v>0</v>
      </c>
      <c r="S2116" s="35">
        <v>0</v>
      </c>
      <c r="T2116" s="35">
        <v>0</v>
      </c>
      <c r="U2116" s="35">
        <v>0</v>
      </c>
      <c r="V2116" s="35">
        <v>0</v>
      </c>
      <c r="W2116" s="35">
        <v>0</v>
      </c>
      <c r="X2116" s="35">
        <v>0</v>
      </c>
      <c r="Y2116" s="35">
        <v>0</v>
      </c>
      <c r="Z2116" s="35">
        <v>0</v>
      </c>
      <c r="AA2116" s="35">
        <v>0</v>
      </c>
      <c r="AB2116" s="35">
        <v>0</v>
      </c>
      <c r="AC2116" s="35">
        <v>0</v>
      </c>
      <c r="AD2116" s="35">
        <v>0</v>
      </c>
      <c r="AE2116" s="58" t="s">
        <v>5560</v>
      </c>
      <c r="AF2116" s="58"/>
      <c r="AG2116" s="57" t="str" cm="1">
        <f t="array" ref="AG2116">IFERROR(_xlfn.IFS(
AI2116="MPR ISSUE","PDH",
AI2116="BSS Hardware Issue","BSS",
AI2116="Sites strategiques, MLL, Pylone, etc.","ENVTECH",
AI2116="AKTIVCO DEFAUT GE &amp; POWER Cabinet","AKTIVCO",
AI2116="AKTIVCO Coupure ENEO &amp; Baisse de tension","AKTIVCO GRID ONLY",
AI2116="Coupure ENEO &amp; Baisse de tension","IHS GRID ONLY",
AI2116="Defaut GE &amp; POWER Cabinet","IHS",
AI2116="Sharing","Partners",
AI2116="Sites strategiques &amp; DataCenter","SST &amp; DC",
AI2116="Exclu","Exclu",
AI2116="SAT","SAT",
AI2116="SPARE-ISSUE","SPARE-ISSUE",
AI2116="Fiber CAmtel","TRANS_FO_CAMTEL",
AI2116="Fiber AOF","Fiber AOF",
AI2116="Projet OCM (HUAWEI)","TRAVAUX-HUAWEI",
AI2116="Projet OCM (NOKIA)","TRAVAUX-NOKIA",
AI2116="ACCESS-ISSUE","ACCESS-ISSUE",
AI2116="Projet OCM (ZTE, NOKIA, autres projets)","TRAVAUX OCM",
AI2116="No root CAuse","No root cause",
AI2116="ODU HS","PDH",
AI2116="IP &amp; VLAN","PDH",
AI2116="Warehouse HUAWEI","SPARE-ISSUE",
AI2116="SPARE-HS","SPARE-ISSUE",
AI2116="Power Telco","BSS",AI2116="no impacts","no impacts"
),"")</f>
        <v>no impacts</v>
      </c>
      <c r="AH2116" s="57" t="str" cm="1">
        <f t="array" ref="AH2116">IFERROR(_xlfn.IFS(
AI2116="MPR ISSUE","TX ISSUE",
AI2116="BSS Hardware Issue","RAN ISSUE",
AI2116="Sites strategiques, MLL, Pylone, etc.","ENVTECH",
AI2116="AKTIVCO DEFAUT GE &amp; POWER Cabinet","POWER ISSUE",
AI2116="AKTIVCO Coupure ENEO &amp; Baisse de tension","POWER ISSUE",
AI2116="Coupure ENEO &amp; Baisse de tension","POWER ISSUE",
AI2116="Defaut GE &amp; POWER Cabinet","POWER ISSUE",
AI2116="Sharing","POWER ISSUE",
AI2116="Sites strategiques &amp; DataCenter","POWER ISSUE",
AI2116="Exclu","Exclu",
AI2116="SAT","TX ISSUE",
AI2116="SPARE-ISSUE","SPARE-ISSUE",
AI2116="Fiber CAmtel","TX ISSUE",
AI2116="Fiber AOF","TX ISSUE",
AI2116="Projet OCM (HUAWEI)","TRAVAUX-HUAWEI",
AI2116="Projet OCM (NOKIA)","TRAVAUX -NOKIA",
AI2116="ACCESS-ISSUE","ACCESS-ISSUE",
AI2116="Projet OCM (ZTE, NOKIA, autres projets)","TRAVAUX OCM",
AI2116="No root CAuse","No root cause",
AI2116="ODU HS","TX ISSUE",
AI2116="IP &amp; VLAN","TX ISSUE",
AI2116="Warehouse HUAWEI","SPARE-ISSUE",
AI2116="SPARE-HS","SPARE-ISSUE",
AI2116="Power Telco","RAN ISSUE",AI2116="no impacts","no impacts"
),"")</f>
        <v>no impacts</v>
      </c>
      <c r="AI2116" s="85" t="s">
        <v>5998</v>
      </c>
      <c r="AJ2116" s="57" t="str" cm="1">
        <f t="array" ref="AJ2116">IFERROR(_xlfn.IFS(
AI2116="MPR ISSUE","ACTIVE",
AI2116="BSS Hardware Issue","ACTIVE",
AI2116="Sites strategiques, MLL, Pylone, etc.","PASSIVE",
AI2116="AKTIVCO DEFAUT GE &amp; POWER Cabinet","PASSIVE",
AI2116="AKTIVCO Coupure ENEO &amp; Baisse de tension","PASSIVE",
AI2116="Coupure ENEO &amp; Baisse de tension","PASSIVE",
AI2116="Defaut GE &amp; POWER Cabinet","PASSIVE",
AI2116="Sharing","PASSIVE",
AI2116="Sites strategiques &amp; DataCenter","PASSIVE",
AI2116="Exclu","Exclu",
AI2116="SAT","ACTIVE",
AI2116="SPARE-ISSUE","SPARE-ISSUE",
AI2116="Fiber CAmtel","ACTIVE",
AI2116="Fiber AOF","ACTIVE",
AI2116="Projet OCM (HUAWEI)","PLANNED WORKS",
AI2116="Projet OCM (NOKIA)","PLANNED WORKS",
AI2116="ACCESS-ISSUE","ACCESS-ISSUE",
AI2116="Projet OCM (ZTE, NOKIA, autres projets)","PLANNED WORKS",
AI2116="No root CAuse","No root cause",
AI2116="ODU HS","ACTIVE",
AI2116="IP &amp; VLAN","ACTIVE",
AI2116="Warehouse HUAWEI","SPARE-ISSUE",
AI2116="SPARE-HS","SPARE-ISSUE",
AI2116="Power Telco","ACTIVE", AI2116="no impacts","no impacts"
),"")</f>
        <v>no impacts</v>
      </c>
      <c r="AK2116" s="23" t="s">
        <v>5537</v>
      </c>
      <c r="AL2116" s="23" t="str">
        <f t="shared" si="59"/>
        <v>NRD_008</v>
      </c>
      <c r="AN2116" s="9" t="s">
        <v>5537</v>
      </c>
      <c r="AO2116" s="23" t="str">
        <f>_xlfn.XLOOKUP(B2116,'INCIDENT-05-03-2026'!E:E,'INCIDENT-05-03-2026'!F:F,"")</f>
        <v/>
      </c>
      <c r="AP2116" s="7" t="s">
        <v>5537</v>
      </c>
      <c r="AQ2116" s="6"/>
      <c r="AR2116" s="7"/>
      <c r="AS2116" s="3" t="str">
        <f>_xlfn.XLOOKUP(B2116,'[3]tt num | region | site id'!$C:$C,'[3]tt num | region | site id'!$Q:$Q,"")</f>
        <v/>
      </c>
      <c r="AT2116" s="24" t="str">
        <f>_xlfn.XLOOKUP(B2116,'[4]Cells Huawei 03052026 12h'!$B:$B,'[4]Cells Huawei 03052026 12h'!$T:$T,"")</f>
        <v/>
      </c>
      <c r="AU2116" s="24" t="str">
        <f>_xlfn.XLOOKUP(B2116,'[5]cells down 02052026 8h50'!$B:$B,'[5]cells down 02052026 8h50'!$R:$R,"")</f>
        <v/>
      </c>
      <c r="AV2116" s="24" t="str">
        <f>_xlfn.XLOOKUP(B2116,'[5]cells down 02052026 13h50'!$B:$B,'[5]cells down 02052026 13h50'!$R:$R,"")</f>
        <v/>
      </c>
      <c r="AW2116" s="24" t="str">
        <f>_xlfn.XLOOKUP(B2116,'[5]cells down 02052026 13h50'!$B:$B,'[5]cells down 02052026 13h50'!$R:$R,"")</f>
        <v/>
      </c>
      <c r="AX2116" s="24" t="str">
        <f>_xlfn.XLOOKUP(B2116,'[6]cell downs 03052026 8h40 '!$B:$B,'[6]cell downs 03052026 8h40 '!$R:$R,"")</f>
        <v/>
      </c>
      <c r="AY2116" s="24" t="str">
        <f>_xlfn.XLOOKUP(B2116,'[7]ALL SITES DOWN'!$D:$D,'[7]ALL SITES DOWN'!$J:$J,"")</f>
        <v/>
      </c>
      <c r="AZ2116" s="24" t="str">
        <f>_xlfn.XLOOKUP(B2116,'[8]ALL SITES DOWN'!$D:$D,'[8]ALL SITES DOWN'!$J:$J,"")</f>
        <v/>
      </c>
      <c r="BA2116" s="9" t="str">
        <f>_xlfn.XLOOKUP(B2116,[9]sheet1!$AC:$AC,[9]sheet1!$AF:$AF,"")</f>
        <v/>
      </c>
      <c r="BB2116" s="14" t="s">
        <v>5537</v>
      </c>
      <c r="BC2116" s="14" t="s">
        <v>5537</v>
      </c>
      <c r="BD2116" s="14" t="str">
        <f>_xlfn.XLOOKUP(B2116,'[10]cell downs 18042026 17h'!$B:$B,'[10]cell downs 18042026 17h'!$B:$B,"")</f>
        <v/>
      </c>
      <c r="BE2116" s="14" t="str">
        <f>_xlfn.XLOOKUP(B2116,'[11]Cells Huawei 19042026 15h'!$B:$B,'[11]Cells Huawei 19042026 15h'!$B:$B,"")</f>
        <v/>
      </c>
      <c r="BF2116" s="9" t="str">
        <f>_xlfn.XLOOKUP(B2116,'[12]cells down 19042026 9H40'!$B:$B,'[12]cells down 19042026 9H40'!$B:$B,"")</f>
        <v/>
      </c>
      <c r="BG2116" s="9" t="s">
        <v>2818</v>
      </c>
      <c r="BH2116" s="9" t="s">
        <v>12</v>
      </c>
    </row>
    <row r="2117" spans="1:60" s="9" customFormat="1" x14ac:dyDescent="0.3">
      <c r="A2117" s="1" t="s">
        <v>2879</v>
      </c>
      <c r="B2117" s="8" t="s">
        <v>2880</v>
      </c>
      <c r="C2117" s="3" t="str">
        <f>_xlfn.XLOOKUP(B2117,'[1]daily break down'!$D:$D,'[1]daily break down'!$E:$E,"")</f>
        <v>NORD</v>
      </c>
      <c r="D2117" s="1" t="s">
        <v>11</v>
      </c>
      <c r="E2117" s="1" t="s">
        <v>66</v>
      </c>
      <c r="F2117" s="3" t="s">
        <v>23</v>
      </c>
      <c r="G2117" s="1" t="s">
        <v>2879</v>
      </c>
      <c r="H2117" s="40" t="str">
        <f>_xlfn.XLOOKUP(B2117,[2]CALCULATION!$B:$B,[2]CALCULATION!$H:$H,"")</f>
        <v>HUAWEI</v>
      </c>
      <c r="I2117" s="34">
        <v>0</v>
      </c>
      <c r="J2117" s="34">
        <v>0</v>
      </c>
      <c r="K2117" s="34">
        <v>0</v>
      </c>
      <c r="L2117" s="34">
        <v>0</v>
      </c>
      <c r="M2117" s="34">
        <v>0</v>
      </c>
      <c r="N2117" s="34">
        <v>0</v>
      </c>
      <c r="O2117" s="34">
        <v>0</v>
      </c>
      <c r="P2117" s="34">
        <v>0</v>
      </c>
      <c r="Q2117" s="34">
        <v>0</v>
      </c>
      <c r="R2117" s="34">
        <v>0</v>
      </c>
      <c r="S2117" s="35">
        <v>0</v>
      </c>
      <c r="T2117" s="35">
        <v>0</v>
      </c>
      <c r="U2117" s="35">
        <v>0</v>
      </c>
      <c r="V2117" s="35">
        <v>0</v>
      </c>
      <c r="W2117" s="35">
        <v>0</v>
      </c>
      <c r="X2117" s="35">
        <v>0</v>
      </c>
      <c r="Y2117" s="35">
        <v>0</v>
      </c>
      <c r="Z2117" s="35">
        <v>0</v>
      </c>
      <c r="AA2117" s="35">
        <v>0</v>
      </c>
      <c r="AB2117" s="35">
        <v>0</v>
      </c>
      <c r="AC2117" s="35">
        <v>0</v>
      </c>
      <c r="AD2117" s="35">
        <v>0</v>
      </c>
      <c r="AE2117" s="58" t="s">
        <v>5560</v>
      </c>
      <c r="AF2117" s="58"/>
      <c r="AG2117" s="57" t="str" cm="1">
        <f t="array" ref="AG2117">IFERROR(_xlfn.IFS(
AI2117="MPR ISSUE","PDH",
AI2117="BSS Hardware Issue","BSS",
AI2117="Sites strategiques, MLL, Pylone, etc.","ENVTECH",
AI2117="AKTIVCO DEFAUT GE &amp; POWER Cabinet","AKTIVCO",
AI2117="AKTIVCO Coupure ENEO &amp; Baisse de tension","AKTIVCO GRID ONLY",
AI2117="Coupure ENEO &amp; Baisse de tension","IHS GRID ONLY",
AI2117="Defaut GE &amp; POWER Cabinet","IHS",
AI2117="Sharing","Partners",
AI2117="Sites strategiques &amp; DataCenter","SST &amp; DC",
AI2117="Exclu","Exclu",
AI2117="SAT","SAT",
AI2117="SPARE-ISSUE","SPARE-ISSUE",
AI2117="Fiber CAmtel","TRANS_FO_CAMTEL",
AI2117="Fiber AOF","Fiber AOF",
AI2117="Projet OCM (HUAWEI)","TRAVAUX-HUAWEI",
AI2117="Projet OCM (NOKIA)","TRAVAUX-NOKIA",
AI2117="ACCESS-ISSUE","ACCESS-ISSUE",
AI2117="Projet OCM (ZTE, NOKIA, autres projets)","TRAVAUX OCM",
AI2117="No root CAuse","No root cause",
AI2117="ODU HS","PDH",
AI2117="IP &amp; VLAN","PDH",
AI2117="Warehouse HUAWEI","SPARE-ISSUE",
AI2117="SPARE-HS","SPARE-ISSUE",
AI2117="Power Telco","BSS",AI2117="no impacts","no impacts"
),"")</f>
        <v>no impacts</v>
      </c>
      <c r="AH2117" s="57" t="str" cm="1">
        <f t="array" ref="AH2117">IFERROR(_xlfn.IFS(
AI2117="MPR ISSUE","TX ISSUE",
AI2117="BSS Hardware Issue","RAN ISSUE",
AI2117="Sites strategiques, MLL, Pylone, etc.","ENVTECH",
AI2117="AKTIVCO DEFAUT GE &amp; POWER Cabinet","POWER ISSUE",
AI2117="AKTIVCO Coupure ENEO &amp; Baisse de tension","POWER ISSUE",
AI2117="Coupure ENEO &amp; Baisse de tension","POWER ISSUE",
AI2117="Defaut GE &amp; POWER Cabinet","POWER ISSUE",
AI2117="Sharing","POWER ISSUE",
AI2117="Sites strategiques &amp; DataCenter","POWER ISSUE",
AI2117="Exclu","Exclu",
AI2117="SAT","TX ISSUE",
AI2117="SPARE-ISSUE","SPARE-ISSUE",
AI2117="Fiber CAmtel","TX ISSUE",
AI2117="Fiber AOF","TX ISSUE",
AI2117="Projet OCM (HUAWEI)","TRAVAUX-HUAWEI",
AI2117="Projet OCM (NOKIA)","TRAVAUX -NOKIA",
AI2117="ACCESS-ISSUE","ACCESS-ISSUE",
AI2117="Projet OCM (ZTE, NOKIA, autres projets)","TRAVAUX OCM",
AI2117="No root CAuse","No root cause",
AI2117="ODU HS","TX ISSUE",
AI2117="IP &amp; VLAN","TX ISSUE",
AI2117="Warehouse HUAWEI","SPARE-ISSUE",
AI2117="SPARE-HS","SPARE-ISSUE",
AI2117="Power Telco","RAN ISSUE",AI2117="no impacts","no impacts"
),"")</f>
        <v>no impacts</v>
      </c>
      <c r="AI2117" s="85" t="s">
        <v>5998</v>
      </c>
      <c r="AJ2117" s="57" t="str" cm="1">
        <f t="array" ref="AJ2117">IFERROR(_xlfn.IFS(
AI2117="MPR ISSUE","ACTIVE",
AI2117="BSS Hardware Issue","ACTIVE",
AI2117="Sites strategiques, MLL, Pylone, etc.","PASSIVE",
AI2117="AKTIVCO DEFAUT GE &amp; POWER Cabinet","PASSIVE",
AI2117="AKTIVCO Coupure ENEO &amp; Baisse de tension","PASSIVE",
AI2117="Coupure ENEO &amp; Baisse de tension","PASSIVE",
AI2117="Defaut GE &amp; POWER Cabinet","PASSIVE",
AI2117="Sharing","PASSIVE",
AI2117="Sites strategiques &amp; DataCenter","PASSIVE",
AI2117="Exclu","Exclu",
AI2117="SAT","ACTIVE",
AI2117="SPARE-ISSUE","SPARE-ISSUE",
AI2117="Fiber CAmtel","ACTIVE",
AI2117="Fiber AOF","ACTIVE",
AI2117="Projet OCM (HUAWEI)","PLANNED WORKS",
AI2117="Projet OCM (NOKIA)","PLANNED WORKS",
AI2117="ACCESS-ISSUE","ACCESS-ISSUE",
AI2117="Projet OCM (ZTE, NOKIA, autres projets)","PLANNED WORKS",
AI2117="No root CAuse","No root cause",
AI2117="ODU HS","ACTIVE",
AI2117="IP &amp; VLAN","ACTIVE",
AI2117="Warehouse HUAWEI","SPARE-ISSUE",
AI2117="SPARE-HS","SPARE-ISSUE",
AI2117="Power Telco","ACTIVE", AI2117="no impacts","no impacts"
),"")</f>
        <v>no impacts</v>
      </c>
      <c r="AK2117" s="23" t="s">
        <v>5537</v>
      </c>
      <c r="AL2117" s="23" t="str">
        <f t="shared" si="59"/>
        <v>NRD_031</v>
      </c>
      <c r="AN2117" s="9" t="s">
        <v>5537</v>
      </c>
      <c r="AO2117" s="23" t="str">
        <f>_xlfn.XLOOKUP(B2117,'INCIDENT-05-03-2026'!E:E,'INCIDENT-05-03-2026'!F:F,"")</f>
        <v/>
      </c>
      <c r="AP2117" s="7" t="s">
        <v>5537</v>
      </c>
      <c r="AQ2117" s="6"/>
      <c r="AR2117" s="7"/>
      <c r="AS2117" s="3" t="str">
        <f>_xlfn.XLOOKUP(B2117,'[3]tt num | region | site id'!$C:$C,'[3]tt num | region | site id'!$Q:$Q,"")</f>
        <v/>
      </c>
      <c r="AT2117" s="24" t="str">
        <f>_xlfn.XLOOKUP(B2117,'[4]Cells Huawei 03052026 12h'!$B:$B,'[4]Cells Huawei 03052026 12h'!$T:$T,"")</f>
        <v/>
      </c>
      <c r="AU2117" s="24" t="str">
        <f>_xlfn.XLOOKUP(B2117,'[5]cells down 02052026 8h50'!$B:$B,'[5]cells down 02052026 8h50'!$R:$R,"")</f>
        <v/>
      </c>
      <c r="AV2117" s="24" t="str">
        <f>_xlfn.XLOOKUP(B2117,'[5]cells down 02052026 13h50'!$B:$B,'[5]cells down 02052026 13h50'!$R:$R,"")</f>
        <v/>
      </c>
      <c r="AW2117" s="24" t="str">
        <f>_xlfn.XLOOKUP(B2117,'[5]cells down 02052026 13h50'!$B:$B,'[5]cells down 02052026 13h50'!$R:$R,"")</f>
        <v/>
      </c>
      <c r="AX2117" s="24" t="str">
        <f>_xlfn.XLOOKUP(B2117,'[6]cell downs 03052026 8h40 '!$B:$B,'[6]cell downs 03052026 8h40 '!$R:$R,"")</f>
        <v/>
      </c>
      <c r="AY2117" s="24" t="str">
        <f>_xlfn.XLOOKUP(B2117,'[7]ALL SITES DOWN'!$D:$D,'[7]ALL SITES DOWN'!$J:$J,"")</f>
        <v/>
      </c>
      <c r="AZ2117" s="24" t="str">
        <f>_xlfn.XLOOKUP(B2117,'[8]ALL SITES DOWN'!$D:$D,'[8]ALL SITES DOWN'!$J:$J,"")</f>
        <v/>
      </c>
      <c r="BA2117" s="9" t="str">
        <f>_xlfn.XLOOKUP(B2117,[9]sheet1!$AC:$AC,[9]sheet1!$AF:$AF,"")</f>
        <v/>
      </c>
      <c r="BB2117" s="14" t="s">
        <v>5537</v>
      </c>
      <c r="BC2117" s="14" t="s">
        <v>5537</v>
      </c>
      <c r="BD2117" s="14" t="str">
        <f>_xlfn.XLOOKUP(B2117,'[10]cell downs 18042026 17h'!$B:$B,'[10]cell downs 18042026 17h'!$B:$B,"")</f>
        <v/>
      </c>
      <c r="BE2117" s="14" t="str">
        <f>_xlfn.XLOOKUP(B2117,'[11]Cells Huawei 19042026 15h'!$B:$B,'[11]Cells Huawei 19042026 15h'!$B:$B,"")</f>
        <v/>
      </c>
      <c r="BF2117" s="9" t="str">
        <f>_xlfn.XLOOKUP(B2117,'[12]cells down 19042026 9H40'!$B:$B,'[12]cells down 19042026 9H40'!$B:$B,"")</f>
        <v/>
      </c>
      <c r="BG2117" s="9" t="s">
        <v>2880</v>
      </c>
      <c r="BH2117" s="9" t="s">
        <v>12</v>
      </c>
    </row>
    <row r="2118" spans="1:60" s="9" customFormat="1" x14ac:dyDescent="0.3">
      <c r="A2118" s="1" t="s">
        <v>2987</v>
      </c>
      <c r="B2118" s="8" t="s">
        <v>2988</v>
      </c>
      <c r="C2118" s="3" t="str">
        <f>_xlfn.XLOOKUP(B2118,'[1]daily break down'!$D:$D,'[1]daily break down'!$E:$E,"")</f>
        <v>NORD</v>
      </c>
      <c r="D2118" s="1" t="s">
        <v>21</v>
      </c>
      <c r="E2118" s="1" t="s">
        <v>122</v>
      </c>
      <c r="F2118" s="3" t="s">
        <v>23</v>
      </c>
      <c r="G2118" s="1" t="s">
        <v>2989</v>
      </c>
      <c r="H2118" s="40" t="str">
        <f>_xlfn.XLOOKUP(B2118,[2]CALCULATION!$B:$B,[2]CALCULATION!$H:$H,"")</f>
        <v>HUAWEI</v>
      </c>
      <c r="I2118" s="34">
        <v>0</v>
      </c>
      <c r="J2118" s="34">
        <v>0</v>
      </c>
      <c r="K2118" s="34">
        <v>0</v>
      </c>
      <c r="L2118" s="34">
        <v>0</v>
      </c>
      <c r="M2118" s="34">
        <v>0</v>
      </c>
      <c r="N2118" s="34">
        <v>0</v>
      </c>
      <c r="O2118" s="34">
        <v>0</v>
      </c>
      <c r="P2118" s="34">
        <v>0</v>
      </c>
      <c r="Q2118" s="34">
        <v>0</v>
      </c>
      <c r="R2118" s="34">
        <v>0</v>
      </c>
      <c r="S2118" s="35">
        <v>0</v>
      </c>
      <c r="T2118" s="35">
        <v>0</v>
      </c>
      <c r="U2118" s="35">
        <v>0</v>
      </c>
      <c r="V2118" s="35">
        <v>0</v>
      </c>
      <c r="W2118" s="35">
        <v>0</v>
      </c>
      <c r="X2118" s="35">
        <v>0</v>
      </c>
      <c r="Y2118" s="35">
        <v>0</v>
      </c>
      <c r="Z2118" s="35">
        <v>0</v>
      </c>
      <c r="AA2118" s="35">
        <v>0</v>
      </c>
      <c r="AB2118" s="35">
        <v>0</v>
      </c>
      <c r="AC2118" s="35">
        <v>0</v>
      </c>
      <c r="AD2118" s="35">
        <v>0</v>
      </c>
      <c r="AE2118" s="58" t="s">
        <v>5560</v>
      </c>
      <c r="AF2118" s="58"/>
      <c r="AG2118" s="57" t="str" cm="1">
        <f t="array" ref="AG2118">IFERROR(_xlfn.IFS(
AI2118="MPR ISSUE","PDH",
AI2118="BSS Hardware Issue","BSS",
AI2118="Sites strategiques, MLL, Pylone, etc.","ENVTECH",
AI2118="AKTIVCO DEFAUT GE &amp; POWER Cabinet","AKTIVCO",
AI2118="AKTIVCO Coupure ENEO &amp; Baisse de tension","AKTIVCO GRID ONLY",
AI2118="Coupure ENEO &amp; Baisse de tension","IHS GRID ONLY",
AI2118="Defaut GE &amp; POWER Cabinet","IHS",
AI2118="Sharing","Partners",
AI2118="Sites strategiques &amp; DataCenter","SST &amp; DC",
AI2118="Exclu","Exclu",
AI2118="SAT","SAT",
AI2118="SPARE-ISSUE","SPARE-ISSUE",
AI2118="Fiber CAmtel","TRANS_FO_CAMTEL",
AI2118="Fiber AOF","Fiber AOF",
AI2118="Projet OCM (HUAWEI)","TRAVAUX-HUAWEI",
AI2118="Projet OCM (NOKIA)","TRAVAUX-NOKIA",
AI2118="ACCESS-ISSUE","ACCESS-ISSUE",
AI2118="Projet OCM (ZTE, NOKIA, autres projets)","TRAVAUX OCM",
AI2118="No root CAuse","No root cause",
AI2118="ODU HS","PDH",
AI2118="IP &amp; VLAN","PDH",
AI2118="Warehouse HUAWEI","SPARE-ISSUE",
AI2118="SPARE-HS","SPARE-ISSUE",
AI2118="Power Telco","BSS",AI2118="no impacts","no impacts"
),"")</f>
        <v>no impacts</v>
      </c>
      <c r="AH2118" s="57" t="str" cm="1">
        <f t="array" ref="AH2118">IFERROR(_xlfn.IFS(
AI2118="MPR ISSUE","TX ISSUE",
AI2118="BSS Hardware Issue","RAN ISSUE",
AI2118="Sites strategiques, MLL, Pylone, etc.","ENVTECH",
AI2118="AKTIVCO DEFAUT GE &amp; POWER Cabinet","POWER ISSUE",
AI2118="AKTIVCO Coupure ENEO &amp; Baisse de tension","POWER ISSUE",
AI2118="Coupure ENEO &amp; Baisse de tension","POWER ISSUE",
AI2118="Defaut GE &amp; POWER Cabinet","POWER ISSUE",
AI2118="Sharing","POWER ISSUE",
AI2118="Sites strategiques &amp; DataCenter","POWER ISSUE",
AI2118="Exclu","Exclu",
AI2118="SAT","TX ISSUE",
AI2118="SPARE-ISSUE","SPARE-ISSUE",
AI2118="Fiber CAmtel","TX ISSUE",
AI2118="Fiber AOF","TX ISSUE",
AI2118="Projet OCM (HUAWEI)","TRAVAUX-HUAWEI",
AI2118="Projet OCM (NOKIA)","TRAVAUX -NOKIA",
AI2118="ACCESS-ISSUE","ACCESS-ISSUE",
AI2118="Projet OCM (ZTE, NOKIA, autres projets)","TRAVAUX OCM",
AI2118="No root CAuse","No root cause",
AI2118="ODU HS","TX ISSUE",
AI2118="IP &amp; VLAN","TX ISSUE",
AI2118="Warehouse HUAWEI","SPARE-ISSUE",
AI2118="SPARE-HS","SPARE-ISSUE",
AI2118="Power Telco","RAN ISSUE",AI2118="no impacts","no impacts"
),"")</f>
        <v>no impacts</v>
      </c>
      <c r="AI2118" s="85" t="s">
        <v>5998</v>
      </c>
      <c r="AJ2118" s="57" t="str" cm="1">
        <f t="array" ref="AJ2118">IFERROR(_xlfn.IFS(
AI2118="MPR ISSUE","ACTIVE",
AI2118="BSS Hardware Issue","ACTIVE",
AI2118="Sites strategiques, MLL, Pylone, etc.","PASSIVE",
AI2118="AKTIVCO DEFAUT GE &amp; POWER Cabinet","PASSIVE",
AI2118="AKTIVCO Coupure ENEO &amp; Baisse de tension","PASSIVE",
AI2118="Coupure ENEO &amp; Baisse de tension","PASSIVE",
AI2118="Defaut GE &amp; POWER Cabinet","PASSIVE",
AI2118="Sharing","PASSIVE",
AI2118="Sites strategiques &amp; DataCenter","PASSIVE",
AI2118="Exclu","Exclu",
AI2118="SAT","ACTIVE",
AI2118="SPARE-ISSUE","SPARE-ISSUE",
AI2118="Fiber CAmtel","ACTIVE",
AI2118="Fiber AOF","ACTIVE",
AI2118="Projet OCM (HUAWEI)","PLANNED WORKS",
AI2118="Projet OCM (NOKIA)","PLANNED WORKS",
AI2118="ACCESS-ISSUE","ACCESS-ISSUE",
AI2118="Projet OCM (ZTE, NOKIA, autres projets)","PLANNED WORKS",
AI2118="No root CAuse","No root cause",
AI2118="ODU HS","ACTIVE",
AI2118="IP &amp; VLAN","ACTIVE",
AI2118="Warehouse HUAWEI","SPARE-ISSUE",
AI2118="SPARE-HS","SPARE-ISSUE",
AI2118="Power Telco","ACTIVE", AI2118="no impacts","no impacts"
),"")</f>
        <v>no impacts</v>
      </c>
      <c r="AK2118" s="23" t="s">
        <v>5537</v>
      </c>
      <c r="AL2118" s="23" t="str">
        <f t="shared" si="59"/>
        <v>NRD_171</v>
      </c>
      <c r="AN2118" s="9" t="s">
        <v>5537</v>
      </c>
      <c r="AO2118" s="23" t="str">
        <f>_xlfn.XLOOKUP(B2118,'INCIDENT-05-03-2026'!E:E,'INCIDENT-05-03-2026'!F:F,"")</f>
        <v/>
      </c>
      <c r="AP2118" s="7" t="s">
        <v>5537</v>
      </c>
      <c r="AQ2118" s="6"/>
      <c r="AR2118" s="7"/>
      <c r="AS2118" s="3" t="str">
        <f>_xlfn.XLOOKUP(B2118,'[3]tt num | region | site id'!$C:$C,'[3]tt num | region | site id'!$Q:$Q,"")</f>
        <v/>
      </c>
      <c r="AT2118" s="24" t="str">
        <f>_xlfn.XLOOKUP(B2118,'[4]Cells Huawei 03052026 12h'!$B:$B,'[4]Cells Huawei 03052026 12h'!$T:$T,"")</f>
        <v/>
      </c>
      <c r="AU2118" s="24" t="str">
        <f>_xlfn.XLOOKUP(B2118,'[5]cells down 02052026 8h50'!$B:$B,'[5]cells down 02052026 8h50'!$R:$R,"")</f>
        <v/>
      </c>
      <c r="AV2118" s="24" t="str">
        <f>_xlfn.XLOOKUP(B2118,'[5]cells down 02052026 13h50'!$B:$B,'[5]cells down 02052026 13h50'!$R:$R,"")</f>
        <v/>
      </c>
      <c r="AW2118" s="24" t="str">
        <f>_xlfn.XLOOKUP(B2118,'[5]cells down 02052026 13h50'!$B:$B,'[5]cells down 02052026 13h50'!$R:$R,"")</f>
        <v/>
      </c>
      <c r="AX2118" s="24" t="str">
        <f>_xlfn.XLOOKUP(B2118,'[6]cell downs 03052026 8h40 '!$B:$B,'[6]cell downs 03052026 8h40 '!$R:$R,"")</f>
        <v/>
      </c>
      <c r="AY2118" s="24" t="str">
        <f>_xlfn.XLOOKUP(B2118,'[7]ALL SITES DOWN'!$D:$D,'[7]ALL SITES DOWN'!$J:$J,"")</f>
        <v/>
      </c>
      <c r="AZ2118" s="24" t="str">
        <f>_xlfn.XLOOKUP(B2118,'[8]ALL SITES DOWN'!$D:$D,'[8]ALL SITES DOWN'!$J:$J,"")</f>
        <v/>
      </c>
      <c r="BA2118" s="9" t="str">
        <f>_xlfn.XLOOKUP(B2118,[9]sheet1!$AC:$AC,[9]sheet1!$AF:$AF,"")</f>
        <v/>
      </c>
      <c r="BB2118" s="14" t="s">
        <v>5537</v>
      </c>
      <c r="BC2118" s="14" t="s">
        <v>5537</v>
      </c>
      <c r="BD2118" s="14" t="str">
        <f>_xlfn.XLOOKUP(B2118,'[10]cell downs 18042026 17h'!$B:$B,'[10]cell downs 18042026 17h'!$B:$B,"")</f>
        <v/>
      </c>
      <c r="BE2118" s="14" t="str">
        <f>_xlfn.XLOOKUP(B2118,'[11]Cells Huawei 19042026 15h'!$B:$B,'[11]Cells Huawei 19042026 15h'!$B:$B,"")</f>
        <v/>
      </c>
      <c r="BF2118" s="9" t="str">
        <f>_xlfn.XLOOKUP(B2118,'[12]cells down 19042026 9H40'!$B:$B,'[12]cells down 19042026 9H40'!$B:$B,"")</f>
        <v/>
      </c>
      <c r="BG2118" s="9" t="s">
        <v>5537</v>
      </c>
      <c r="BH2118" s="9" t="s">
        <v>5537</v>
      </c>
    </row>
    <row r="2119" spans="1:60" s="9" customFormat="1" x14ac:dyDescent="0.3">
      <c r="A2119" s="1" t="s">
        <v>3002</v>
      </c>
      <c r="B2119" s="8" t="s">
        <v>3003</v>
      </c>
      <c r="C2119" s="3" t="str">
        <f>_xlfn.XLOOKUP(B2119,'[1]daily break down'!$D:$D,'[1]daily break down'!$E:$E,"")</f>
        <v>NORD</v>
      </c>
      <c r="D2119" s="1" t="s">
        <v>11</v>
      </c>
      <c r="E2119" s="1" t="s">
        <v>12</v>
      </c>
      <c r="F2119" s="3" t="s">
        <v>23</v>
      </c>
      <c r="G2119" s="1" t="s">
        <v>3004</v>
      </c>
      <c r="H2119" s="40" t="str">
        <f>_xlfn.XLOOKUP(B2119,[2]CALCULATION!$B:$B,[2]CALCULATION!$H:$H,"")</f>
        <v>HUAWEI</v>
      </c>
      <c r="I2119" s="34">
        <v>0</v>
      </c>
      <c r="J2119" s="34">
        <v>0</v>
      </c>
      <c r="K2119" s="34">
        <v>0</v>
      </c>
      <c r="L2119" s="34">
        <v>0</v>
      </c>
      <c r="M2119" s="34">
        <v>0</v>
      </c>
      <c r="N2119" s="34">
        <v>0</v>
      </c>
      <c r="O2119" s="34">
        <v>0</v>
      </c>
      <c r="P2119" s="34">
        <v>0</v>
      </c>
      <c r="Q2119" s="34">
        <v>0</v>
      </c>
      <c r="R2119" s="34">
        <v>0</v>
      </c>
      <c r="S2119" s="35">
        <v>0</v>
      </c>
      <c r="T2119" s="35">
        <v>0</v>
      </c>
      <c r="U2119" s="35">
        <v>0</v>
      </c>
      <c r="V2119" s="35">
        <v>0</v>
      </c>
      <c r="W2119" s="35">
        <v>0</v>
      </c>
      <c r="X2119" s="35">
        <v>0</v>
      </c>
      <c r="Y2119" s="35">
        <v>0</v>
      </c>
      <c r="Z2119" s="35">
        <v>0</v>
      </c>
      <c r="AA2119" s="35">
        <v>0</v>
      </c>
      <c r="AB2119" s="35">
        <v>0</v>
      </c>
      <c r="AC2119" s="35">
        <v>0</v>
      </c>
      <c r="AD2119" s="35">
        <v>0</v>
      </c>
      <c r="AE2119" s="58" t="s">
        <v>5560</v>
      </c>
      <c r="AF2119" s="58"/>
      <c r="AG2119" s="57" t="str" cm="1">
        <f t="array" ref="AG2119">IFERROR(_xlfn.IFS(
AI2119="MPR ISSUE","PDH",
AI2119="BSS Hardware Issue","BSS",
AI2119="Sites strategiques, MLL, Pylone, etc.","ENVTECH",
AI2119="AKTIVCO DEFAUT GE &amp; POWER Cabinet","AKTIVCO",
AI2119="AKTIVCO Coupure ENEO &amp; Baisse de tension","AKTIVCO GRID ONLY",
AI2119="Coupure ENEO &amp; Baisse de tension","IHS GRID ONLY",
AI2119="Defaut GE &amp; POWER Cabinet","IHS",
AI2119="Sharing","Partners",
AI2119="Sites strategiques &amp; DataCenter","SST &amp; DC",
AI2119="Exclu","Exclu",
AI2119="SAT","SAT",
AI2119="SPARE-ISSUE","SPARE-ISSUE",
AI2119="Fiber CAmtel","TRANS_FO_CAMTEL",
AI2119="Fiber AOF","Fiber AOF",
AI2119="Projet OCM (HUAWEI)","TRAVAUX-HUAWEI",
AI2119="Projet OCM (NOKIA)","TRAVAUX-NOKIA",
AI2119="ACCESS-ISSUE","ACCESS-ISSUE",
AI2119="Projet OCM (ZTE, NOKIA, autres projets)","TRAVAUX OCM",
AI2119="No root CAuse","No root cause",
AI2119="ODU HS","PDH",
AI2119="IP &amp; VLAN","PDH",
AI2119="Warehouse HUAWEI","SPARE-ISSUE",
AI2119="SPARE-HS","SPARE-ISSUE",
AI2119="Power Telco","BSS",AI2119="no impacts","no impacts"
),"")</f>
        <v>no impacts</v>
      </c>
      <c r="AH2119" s="57" t="str" cm="1">
        <f t="array" ref="AH2119">IFERROR(_xlfn.IFS(
AI2119="MPR ISSUE","TX ISSUE",
AI2119="BSS Hardware Issue","RAN ISSUE",
AI2119="Sites strategiques, MLL, Pylone, etc.","ENVTECH",
AI2119="AKTIVCO DEFAUT GE &amp; POWER Cabinet","POWER ISSUE",
AI2119="AKTIVCO Coupure ENEO &amp; Baisse de tension","POWER ISSUE",
AI2119="Coupure ENEO &amp; Baisse de tension","POWER ISSUE",
AI2119="Defaut GE &amp; POWER Cabinet","POWER ISSUE",
AI2119="Sharing","POWER ISSUE",
AI2119="Sites strategiques &amp; DataCenter","POWER ISSUE",
AI2119="Exclu","Exclu",
AI2119="SAT","TX ISSUE",
AI2119="SPARE-ISSUE","SPARE-ISSUE",
AI2119="Fiber CAmtel","TX ISSUE",
AI2119="Fiber AOF","TX ISSUE",
AI2119="Projet OCM (HUAWEI)","TRAVAUX-HUAWEI",
AI2119="Projet OCM (NOKIA)","TRAVAUX -NOKIA",
AI2119="ACCESS-ISSUE","ACCESS-ISSUE",
AI2119="Projet OCM (ZTE, NOKIA, autres projets)","TRAVAUX OCM",
AI2119="No root CAuse","No root cause",
AI2119="ODU HS","TX ISSUE",
AI2119="IP &amp; VLAN","TX ISSUE",
AI2119="Warehouse HUAWEI","SPARE-ISSUE",
AI2119="SPARE-HS","SPARE-ISSUE",
AI2119="Power Telco","RAN ISSUE",AI2119="no impacts","no impacts"
),"")</f>
        <v>no impacts</v>
      </c>
      <c r="AI2119" s="85" t="s">
        <v>5998</v>
      </c>
      <c r="AJ2119" s="57" t="str" cm="1">
        <f t="array" ref="AJ2119">IFERROR(_xlfn.IFS(
AI2119="MPR ISSUE","ACTIVE",
AI2119="BSS Hardware Issue","ACTIVE",
AI2119="Sites strategiques, MLL, Pylone, etc.","PASSIVE",
AI2119="AKTIVCO DEFAUT GE &amp; POWER Cabinet","PASSIVE",
AI2119="AKTIVCO Coupure ENEO &amp; Baisse de tension","PASSIVE",
AI2119="Coupure ENEO &amp; Baisse de tension","PASSIVE",
AI2119="Defaut GE &amp; POWER Cabinet","PASSIVE",
AI2119="Sharing","PASSIVE",
AI2119="Sites strategiques &amp; DataCenter","PASSIVE",
AI2119="Exclu","Exclu",
AI2119="SAT","ACTIVE",
AI2119="SPARE-ISSUE","SPARE-ISSUE",
AI2119="Fiber CAmtel","ACTIVE",
AI2119="Fiber AOF","ACTIVE",
AI2119="Projet OCM (HUAWEI)","PLANNED WORKS",
AI2119="Projet OCM (NOKIA)","PLANNED WORKS",
AI2119="ACCESS-ISSUE","ACCESS-ISSUE",
AI2119="Projet OCM (ZTE, NOKIA, autres projets)","PLANNED WORKS",
AI2119="No root CAuse","No root cause",
AI2119="ODU HS","ACTIVE",
AI2119="IP &amp; VLAN","ACTIVE",
AI2119="Warehouse HUAWEI","SPARE-ISSUE",
AI2119="SPARE-HS","SPARE-ISSUE",
AI2119="Power Telco","ACTIVE", AI2119="no impacts","no impacts"
),"")</f>
        <v>no impacts</v>
      </c>
      <c r="AK2119" s="23" t="s">
        <v>5537</v>
      </c>
      <c r="AL2119" s="23" t="str">
        <f t="shared" si="59"/>
        <v>NRD_077</v>
      </c>
      <c r="AN2119" s="9" t="s">
        <v>5537</v>
      </c>
      <c r="AO2119" s="23" t="str">
        <f>_xlfn.XLOOKUP(B2119,'INCIDENT-05-03-2026'!E:E,'INCIDENT-05-03-2026'!F:F,"")</f>
        <v/>
      </c>
      <c r="AP2119" s="7" t="s">
        <v>5537</v>
      </c>
      <c r="AQ2119" s="6"/>
      <c r="AR2119" s="7"/>
      <c r="AS2119" s="3" t="str">
        <f>_xlfn.XLOOKUP(B2119,'[3]tt num | region | site id'!$C:$C,'[3]tt num | region | site id'!$Q:$Q,"")</f>
        <v/>
      </c>
      <c r="AT2119" s="24" t="str">
        <f>_xlfn.XLOOKUP(B2119,'[4]Cells Huawei 03052026 12h'!$B:$B,'[4]Cells Huawei 03052026 12h'!$T:$T,"")</f>
        <v/>
      </c>
      <c r="AU2119" s="24" t="str">
        <f>_xlfn.XLOOKUP(B2119,'[5]cells down 02052026 8h50'!$B:$B,'[5]cells down 02052026 8h50'!$R:$R,"")</f>
        <v/>
      </c>
      <c r="AV2119" s="24" t="str">
        <f>_xlfn.XLOOKUP(B2119,'[5]cells down 02052026 13h50'!$B:$B,'[5]cells down 02052026 13h50'!$R:$R,"")</f>
        <v/>
      </c>
      <c r="AW2119" s="24" t="str">
        <f>_xlfn.XLOOKUP(B2119,'[5]cells down 02052026 13h50'!$B:$B,'[5]cells down 02052026 13h50'!$R:$R,"")</f>
        <v/>
      </c>
      <c r="AX2119" s="24" t="str">
        <f>_xlfn.XLOOKUP(B2119,'[6]cell downs 03052026 8h40 '!$B:$B,'[6]cell downs 03052026 8h40 '!$R:$R,"")</f>
        <v/>
      </c>
      <c r="AY2119" s="24" t="str">
        <f>_xlfn.XLOOKUP(B2119,'[7]ALL SITES DOWN'!$D:$D,'[7]ALL SITES DOWN'!$J:$J,"")</f>
        <v/>
      </c>
      <c r="AZ2119" s="24" t="str">
        <f>_xlfn.XLOOKUP(B2119,'[8]ALL SITES DOWN'!$D:$D,'[8]ALL SITES DOWN'!$J:$J,"")</f>
        <v/>
      </c>
      <c r="BA2119" s="9" t="str">
        <f>_xlfn.XLOOKUP(B2119,[9]sheet1!$AC:$AC,[9]sheet1!$AF:$AF,"")</f>
        <v/>
      </c>
      <c r="BB2119" s="14" t="s">
        <v>5537</v>
      </c>
      <c r="BC2119" s="14" t="s">
        <v>5537</v>
      </c>
      <c r="BD2119" s="14" t="str">
        <f>_xlfn.XLOOKUP(B2119,'[10]cell downs 18042026 17h'!$B:$B,'[10]cell downs 18042026 17h'!$B:$B,"")</f>
        <v/>
      </c>
      <c r="BE2119" s="14" t="str">
        <f>_xlfn.XLOOKUP(B2119,'[11]Cells Huawei 19042026 15h'!$B:$B,'[11]Cells Huawei 19042026 15h'!$B:$B,"")</f>
        <v/>
      </c>
      <c r="BF2119" s="9" t="str">
        <f>_xlfn.XLOOKUP(B2119,'[12]cells down 19042026 9H40'!$B:$B,'[12]cells down 19042026 9H40'!$B:$B,"")</f>
        <v/>
      </c>
      <c r="BG2119" s="9" t="s">
        <v>3003</v>
      </c>
      <c r="BH2119" s="9" t="s">
        <v>12</v>
      </c>
    </row>
    <row r="2120" spans="1:60" s="9" customFormat="1" x14ac:dyDescent="0.3">
      <c r="A2120" s="1" t="s">
        <v>3004</v>
      </c>
      <c r="B2120" s="8" t="s">
        <v>3007</v>
      </c>
      <c r="C2120" s="3" t="str">
        <f>_xlfn.XLOOKUP(B2120,'[1]daily break down'!$D:$D,'[1]daily break down'!$E:$E,"")</f>
        <v>NORD</v>
      </c>
      <c r="D2120" s="1" t="s">
        <v>11</v>
      </c>
      <c r="E2120" s="1" t="s">
        <v>12</v>
      </c>
      <c r="F2120" s="3" t="s">
        <v>23</v>
      </c>
      <c r="G2120" s="1" t="s">
        <v>3004</v>
      </c>
      <c r="H2120" s="40" t="str">
        <f>_xlfn.XLOOKUP(B2120,[2]CALCULATION!$B:$B,[2]CALCULATION!$H:$H,"")</f>
        <v>HUAWEI</v>
      </c>
      <c r="I2120" s="34">
        <v>0</v>
      </c>
      <c r="J2120" s="34">
        <v>0</v>
      </c>
      <c r="K2120" s="34">
        <v>0</v>
      </c>
      <c r="L2120" s="34">
        <v>0</v>
      </c>
      <c r="M2120" s="34">
        <v>0</v>
      </c>
      <c r="N2120" s="34">
        <v>0</v>
      </c>
      <c r="O2120" s="34">
        <v>0</v>
      </c>
      <c r="P2120" s="34">
        <v>0</v>
      </c>
      <c r="Q2120" s="34">
        <v>0</v>
      </c>
      <c r="R2120" s="34">
        <v>0</v>
      </c>
      <c r="S2120" s="35">
        <v>0</v>
      </c>
      <c r="T2120" s="35">
        <v>0</v>
      </c>
      <c r="U2120" s="35">
        <v>0</v>
      </c>
      <c r="V2120" s="35">
        <v>0</v>
      </c>
      <c r="W2120" s="35">
        <v>0</v>
      </c>
      <c r="X2120" s="35">
        <v>0</v>
      </c>
      <c r="Y2120" s="35">
        <v>0</v>
      </c>
      <c r="Z2120" s="35">
        <v>0</v>
      </c>
      <c r="AA2120" s="35">
        <v>0</v>
      </c>
      <c r="AB2120" s="35">
        <v>0</v>
      </c>
      <c r="AC2120" s="35">
        <v>0</v>
      </c>
      <c r="AD2120" s="35">
        <v>0</v>
      </c>
      <c r="AE2120" s="58" t="s">
        <v>5560</v>
      </c>
      <c r="AF2120" s="58"/>
      <c r="AG2120" s="57" t="str" cm="1">
        <f t="array" ref="AG2120">IFERROR(_xlfn.IFS(
AI2120="MPR ISSUE","PDH",
AI2120="BSS Hardware Issue","BSS",
AI2120="Sites strategiques, MLL, Pylone, etc.","ENVTECH",
AI2120="AKTIVCO DEFAUT GE &amp; POWER Cabinet","AKTIVCO",
AI2120="AKTIVCO Coupure ENEO &amp; Baisse de tension","AKTIVCO GRID ONLY",
AI2120="Coupure ENEO &amp; Baisse de tension","IHS GRID ONLY",
AI2120="Defaut GE &amp; POWER Cabinet","IHS",
AI2120="Sharing","Partners",
AI2120="Sites strategiques &amp; DataCenter","SST &amp; DC",
AI2120="Exclu","Exclu",
AI2120="SAT","SAT",
AI2120="SPARE-ISSUE","SPARE-ISSUE",
AI2120="Fiber CAmtel","TRANS_FO_CAMTEL",
AI2120="Fiber AOF","Fiber AOF",
AI2120="Projet OCM (HUAWEI)","TRAVAUX-HUAWEI",
AI2120="Projet OCM (NOKIA)","TRAVAUX-NOKIA",
AI2120="ACCESS-ISSUE","ACCESS-ISSUE",
AI2120="Projet OCM (ZTE, NOKIA, autres projets)","TRAVAUX OCM",
AI2120="No root CAuse","No root cause",
AI2120="ODU HS","PDH",
AI2120="IP &amp; VLAN","PDH",
AI2120="Warehouse HUAWEI","SPARE-ISSUE",
AI2120="SPARE-HS","SPARE-ISSUE",
AI2120="Power Telco","BSS",AI2120="no impacts","no impacts"
),"")</f>
        <v>no impacts</v>
      </c>
      <c r="AH2120" s="57" t="str" cm="1">
        <f t="array" ref="AH2120">IFERROR(_xlfn.IFS(
AI2120="MPR ISSUE","TX ISSUE",
AI2120="BSS Hardware Issue","RAN ISSUE",
AI2120="Sites strategiques, MLL, Pylone, etc.","ENVTECH",
AI2120="AKTIVCO DEFAUT GE &amp; POWER Cabinet","POWER ISSUE",
AI2120="AKTIVCO Coupure ENEO &amp; Baisse de tension","POWER ISSUE",
AI2120="Coupure ENEO &amp; Baisse de tension","POWER ISSUE",
AI2120="Defaut GE &amp; POWER Cabinet","POWER ISSUE",
AI2120="Sharing","POWER ISSUE",
AI2120="Sites strategiques &amp; DataCenter","POWER ISSUE",
AI2120="Exclu","Exclu",
AI2120="SAT","TX ISSUE",
AI2120="SPARE-ISSUE","SPARE-ISSUE",
AI2120="Fiber CAmtel","TX ISSUE",
AI2120="Fiber AOF","TX ISSUE",
AI2120="Projet OCM (HUAWEI)","TRAVAUX-HUAWEI",
AI2120="Projet OCM (NOKIA)","TRAVAUX -NOKIA",
AI2120="ACCESS-ISSUE","ACCESS-ISSUE",
AI2120="Projet OCM (ZTE, NOKIA, autres projets)","TRAVAUX OCM",
AI2120="No root CAuse","No root cause",
AI2120="ODU HS","TX ISSUE",
AI2120="IP &amp; VLAN","TX ISSUE",
AI2120="Warehouse HUAWEI","SPARE-ISSUE",
AI2120="SPARE-HS","SPARE-ISSUE",
AI2120="Power Telco","RAN ISSUE",AI2120="no impacts","no impacts"
),"")</f>
        <v>no impacts</v>
      </c>
      <c r="AI2120" s="85" t="s">
        <v>5998</v>
      </c>
      <c r="AJ2120" s="57" t="str" cm="1">
        <f t="array" ref="AJ2120">IFERROR(_xlfn.IFS(
AI2120="MPR ISSUE","ACTIVE",
AI2120="BSS Hardware Issue","ACTIVE",
AI2120="Sites strategiques, MLL, Pylone, etc.","PASSIVE",
AI2120="AKTIVCO DEFAUT GE &amp; POWER Cabinet","PASSIVE",
AI2120="AKTIVCO Coupure ENEO &amp; Baisse de tension","PASSIVE",
AI2120="Coupure ENEO &amp; Baisse de tension","PASSIVE",
AI2120="Defaut GE &amp; POWER Cabinet","PASSIVE",
AI2120="Sharing","PASSIVE",
AI2120="Sites strategiques &amp; DataCenter","PASSIVE",
AI2120="Exclu","Exclu",
AI2120="SAT","ACTIVE",
AI2120="SPARE-ISSUE","SPARE-ISSUE",
AI2120="Fiber CAmtel","ACTIVE",
AI2120="Fiber AOF","ACTIVE",
AI2120="Projet OCM (HUAWEI)","PLANNED WORKS",
AI2120="Projet OCM (NOKIA)","PLANNED WORKS",
AI2120="ACCESS-ISSUE","ACCESS-ISSUE",
AI2120="Projet OCM (ZTE, NOKIA, autres projets)","PLANNED WORKS",
AI2120="No root CAuse","No root cause",
AI2120="ODU HS","ACTIVE",
AI2120="IP &amp; VLAN","ACTIVE",
AI2120="Warehouse HUAWEI","SPARE-ISSUE",
AI2120="SPARE-HS","SPARE-ISSUE",
AI2120="Power Telco","ACTIVE", AI2120="no impacts","no impacts"
),"")</f>
        <v>no impacts</v>
      </c>
      <c r="AK2120" s="23" t="s">
        <v>5537</v>
      </c>
      <c r="AL2120" s="23" t="str">
        <f t="shared" si="59"/>
        <v>NRD_012</v>
      </c>
      <c r="AN2120" s="9" t="s">
        <v>5537</v>
      </c>
      <c r="AO2120" s="23" t="str">
        <f>_xlfn.XLOOKUP(B2120,'INCIDENT-05-03-2026'!E:E,'INCIDENT-05-03-2026'!F:F,"")</f>
        <v/>
      </c>
      <c r="AP2120" s="7" t="s">
        <v>5537</v>
      </c>
      <c r="AQ2120" s="6"/>
      <c r="AR2120" s="7"/>
      <c r="AS2120" s="3" t="str">
        <f>_xlfn.XLOOKUP(B2120,'[3]tt num | region | site id'!$C:$C,'[3]tt num | region | site id'!$Q:$Q,"")</f>
        <v/>
      </c>
      <c r="AT2120" s="24" t="str">
        <f>_xlfn.XLOOKUP(B2120,'[4]Cells Huawei 03052026 12h'!$B:$B,'[4]Cells Huawei 03052026 12h'!$T:$T,"")</f>
        <v/>
      </c>
      <c r="AU2120" s="24" t="str">
        <f>_xlfn.XLOOKUP(B2120,'[5]cells down 02052026 8h50'!$B:$B,'[5]cells down 02052026 8h50'!$R:$R,"")</f>
        <v/>
      </c>
      <c r="AV2120" s="24" t="str">
        <f>_xlfn.XLOOKUP(B2120,'[5]cells down 02052026 13h50'!$B:$B,'[5]cells down 02052026 13h50'!$R:$R,"")</f>
        <v/>
      </c>
      <c r="AW2120" s="24" t="str">
        <f>_xlfn.XLOOKUP(B2120,'[5]cells down 02052026 13h50'!$B:$B,'[5]cells down 02052026 13h50'!$R:$R,"")</f>
        <v/>
      </c>
      <c r="AX2120" s="24" t="str">
        <f>_xlfn.XLOOKUP(B2120,'[6]cell downs 03052026 8h40 '!$B:$B,'[6]cell downs 03052026 8h40 '!$R:$R,"")</f>
        <v/>
      </c>
      <c r="AY2120" s="24" t="str">
        <f>_xlfn.XLOOKUP(B2120,'[7]ALL SITES DOWN'!$D:$D,'[7]ALL SITES DOWN'!$J:$J,"")</f>
        <v/>
      </c>
      <c r="AZ2120" s="24" t="str">
        <f>_xlfn.XLOOKUP(B2120,'[8]ALL SITES DOWN'!$D:$D,'[8]ALL SITES DOWN'!$J:$J,"")</f>
        <v/>
      </c>
      <c r="BA2120" s="9" t="str">
        <f>_xlfn.XLOOKUP(B2120,[9]sheet1!$AC:$AC,[9]sheet1!$AF:$AF,"")</f>
        <v/>
      </c>
      <c r="BB2120" s="14" t="s">
        <v>5537</v>
      </c>
      <c r="BC2120" s="14" t="s">
        <v>5537</v>
      </c>
      <c r="BD2120" s="14" t="str">
        <f>_xlfn.XLOOKUP(B2120,'[10]cell downs 18042026 17h'!$B:$B,'[10]cell downs 18042026 17h'!$B:$B,"")</f>
        <v/>
      </c>
      <c r="BE2120" s="14" t="str">
        <f>_xlfn.XLOOKUP(B2120,'[11]Cells Huawei 19042026 15h'!$B:$B,'[11]Cells Huawei 19042026 15h'!$B:$B,"")</f>
        <v/>
      </c>
      <c r="BF2120" s="9" t="str">
        <f>_xlfn.XLOOKUP(B2120,'[12]cells down 19042026 9H40'!$B:$B,'[12]cells down 19042026 9H40'!$B:$B,"")</f>
        <v/>
      </c>
      <c r="BG2120" s="9" t="s">
        <v>3007</v>
      </c>
      <c r="BH2120" s="9" t="s">
        <v>318</v>
      </c>
    </row>
    <row r="2121" spans="1:60" s="9" customFormat="1" x14ac:dyDescent="0.3">
      <c r="A2121" s="1" t="s">
        <v>3014</v>
      </c>
      <c r="B2121" s="8" t="s">
        <v>3015</v>
      </c>
      <c r="C2121" s="3" t="str">
        <f>_xlfn.XLOOKUP(B2121,'[1]daily break down'!$D:$D,'[1]daily break down'!$E:$E,"")</f>
        <v>NORD</v>
      </c>
      <c r="D2121" s="1" t="s">
        <v>11</v>
      </c>
      <c r="E2121" s="1" t="s">
        <v>154</v>
      </c>
      <c r="F2121" s="3" t="s">
        <v>23</v>
      </c>
      <c r="G2121" s="1" t="s">
        <v>3014</v>
      </c>
      <c r="H2121" s="40" t="str">
        <f>_xlfn.XLOOKUP(B2121,[2]CALCULATION!$B:$B,[2]CALCULATION!$H:$H,"")</f>
        <v>HUAWEI</v>
      </c>
      <c r="I2121" s="34">
        <v>0</v>
      </c>
      <c r="J2121" s="34">
        <v>0</v>
      </c>
      <c r="K2121" s="34">
        <v>0</v>
      </c>
      <c r="L2121" s="34">
        <v>0</v>
      </c>
      <c r="M2121" s="34">
        <v>0</v>
      </c>
      <c r="N2121" s="34">
        <v>0</v>
      </c>
      <c r="O2121" s="34">
        <v>0</v>
      </c>
      <c r="P2121" s="34">
        <v>0</v>
      </c>
      <c r="Q2121" s="34">
        <v>0</v>
      </c>
      <c r="R2121" s="34">
        <v>0</v>
      </c>
      <c r="S2121" s="35">
        <v>0</v>
      </c>
      <c r="T2121" s="35">
        <v>0</v>
      </c>
      <c r="U2121" s="35">
        <v>0</v>
      </c>
      <c r="V2121" s="35">
        <v>0</v>
      </c>
      <c r="W2121" s="35">
        <v>0</v>
      </c>
      <c r="X2121" s="35">
        <v>0</v>
      </c>
      <c r="Y2121" s="35">
        <v>0</v>
      </c>
      <c r="Z2121" s="35">
        <v>0</v>
      </c>
      <c r="AA2121" s="35">
        <v>0</v>
      </c>
      <c r="AB2121" s="35">
        <v>0</v>
      </c>
      <c r="AC2121" s="35">
        <v>0</v>
      </c>
      <c r="AD2121" s="35">
        <v>0</v>
      </c>
      <c r="AE2121" s="58" t="s">
        <v>5560</v>
      </c>
      <c r="AF2121" s="58"/>
      <c r="AG2121" s="57" t="str" cm="1">
        <f t="array" ref="AG2121">IFERROR(_xlfn.IFS(
AI2121="MPR ISSUE","PDH",
AI2121="BSS Hardware Issue","BSS",
AI2121="Sites strategiques, MLL, Pylone, etc.","ENVTECH",
AI2121="AKTIVCO DEFAUT GE &amp; POWER Cabinet","AKTIVCO",
AI2121="AKTIVCO Coupure ENEO &amp; Baisse de tension","AKTIVCO GRID ONLY",
AI2121="Coupure ENEO &amp; Baisse de tension","IHS GRID ONLY",
AI2121="Defaut GE &amp; POWER Cabinet","IHS",
AI2121="Sharing","Partners",
AI2121="Sites strategiques &amp; DataCenter","SST &amp; DC",
AI2121="Exclu","Exclu",
AI2121="SAT","SAT",
AI2121="SPARE-ISSUE","SPARE-ISSUE",
AI2121="Fiber CAmtel","TRANS_FO_CAMTEL",
AI2121="Fiber AOF","Fiber AOF",
AI2121="Projet OCM (HUAWEI)","TRAVAUX-HUAWEI",
AI2121="Projet OCM (NOKIA)","TRAVAUX-NOKIA",
AI2121="ACCESS-ISSUE","ACCESS-ISSUE",
AI2121="Projet OCM (ZTE, NOKIA, autres projets)","TRAVAUX OCM",
AI2121="No root CAuse","No root cause",
AI2121="ODU HS","PDH",
AI2121="IP &amp; VLAN","PDH",
AI2121="Warehouse HUAWEI","SPARE-ISSUE",
AI2121="SPARE-HS","SPARE-ISSUE",
AI2121="Power Telco","BSS",AI2121="no impacts","no impacts"
),"")</f>
        <v>no impacts</v>
      </c>
      <c r="AH2121" s="57" t="str" cm="1">
        <f t="array" ref="AH2121">IFERROR(_xlfn.IFS(
AI2121="MPR ISSUE","TX ISSUE",
AI2121="BSS Hardware Issue","RAN ISSUE",
AI2121="Sites strategiques, MLL, Pylone, etc.","ENVTECH",
AI2121="AKTIVCO DEFAUT GE &amp; POWER Cabinet","POWER ISSUE",
AI2121="AKTIVCO Coupure ENEO &amp; Baisse de tension","POWER ISSUE",
AI2121="Coupure ENEO &amp; Baisse de tension","POWER ISSUE",
AI2121="Defaut GE &amp; POWER Cabinet","POWER ISSUE",
AI2121="Sharing","POWER ISSUE",
AI2121="Sites strategiques &amp; DataCenter","POWER ISSUE",
AI2121="Exclu","Exclu",
AI2121="SAT","TX ISSUE",
AI2121="SPARE-ISSUE","SPARE-ISSUE",
AI2121="Fiber CAmtel","TX ISSUE",
AI2121="Fiber AOF","TX ISSUE",
AI2121="Projet OCM (HUAWEI)","TRAVAUX-HUAWEI",
AI2121="Projet OCM (NOKIA)","TRAVAUX -NOKIA",
AI2121="ACCESS-ISSUE","ACCESS-ISSUE",
AI2121="Projet OCM (ZTE, NOKIA, autres projets)","TRAVAUX OCM",
AI2121="No root CAuse","No root cause",
AI2121="ODU HS","TX ISSUE",
AI2121="IP &amp; VLAN","TX ISSUE",
AI2121="Warehouse HUAWEI","SPARE-ISSUE",
AI2121="SPARE-HS","SPARE-ISSUE",
AI2121="Power Telco","RAN ISSUE",AI2121="no impacts","no impacts"
),"")</f>
        <v>no impacts</v>
      </c>
      <c r="AI2121" s="85" t="s">
        <v>5998</v>
      </c>
      <c r="AJ2121" s="57" t="str" cm="1">
        <f t="array" ref="AJ2121">IFERROR(_xlfn.IFS(
AI2121="MPR ISSUE","ACTIVE",
AI2121="BSS Hardware Issue","ACTIVE",
AI2121="Sites strategiques, MLL, Pylone, etc.","PASSIVE",
AI2121="AKTIVCO DEFAUT GE &amp; POWER Cabinet","PASSIVE",
AI2121="AKTIVCO Coupure ENEO &amp; Baisse de tension","PASSIVE",
AI2121="Coupure ENEO &amp; Baisse de tension","PASSIVE",
AI2121="Defaut GE &amp; POWER Cabinet","PASSIVE",
AI2121="Sharing","PASSIVE",
AI2121="Sites strategiques &amp; DataCenter","PASSIVE",
AI2121="Exclu","Exclu",
AI2121="SAT","ACTIVE",
AI2121="SPARE-ISSUE","SPARE-ISSUE",
AI2121="Fiber CAmtel","ACTIVE",
AI2121="Fiber AOF","ACTIVE",
AI2121="Projet OCM (HUAWEI)","PLANNED WORKS",
AI2121="Projet OCM (NOKIA)","PLANNED WORKS",
AI2121="ACCESS-ISSUE","ACCESS-ISSUE",
AI2121="Projet OCM (ZTE, NOKIA, autres projets)","PLANNED WORKS",
AI2121="No root CAuse","No root cause",
AI2121="ODU HS","ACTIVE",
AI2121="IP &amp; VLAN","ACTIVE",
AI2121="Warehouse HUAWEI","SPARE-ISSUE",
AI2121="SPARE-HS","SPARE-ISSUE",
AI2121="Power Telco","ACTIVE", AI2121="no impacts","no impacts"
),"")</f>
        <v>no impacts</v>
      </c>
      <c r="AK2121" s="23" t="s">
        <v>5537</v>
      </c>
      <c r="AL2121" s="23" t="str">
        <f t="shared" si="59"/>
        <v>NRD_030</v>
      </c>
      <c r="AN2121" s="9" t="s">
        <v>5537</v>
      </c>
      <c r="AO2121" s="23" t="str">
        <f>_xlfn.XLOOKUP(B2121,'INCIDENT-05-03-2026'!E:E,'INCIDENT-05-03-2026'!F:F,"")</f>
        <v/>
      </c>
      <c r="AP2121" s="7" t="s">
        <v>5537</v>
      </c>
      <c r="AQ2121" s="6"/>
      <c r="AR2121" s="7"/>
      <c r="AS2121" s="3" t="str">
        <f>_xlfn.XLOOKUP(B2121,'[3]tt num | region | site id'!$C:$C,'[3]tt num | region | site id'!$Q:$Q,"")</f>
        <v/>
      </c>
      <c r="AT2121" s="24" t="str">
        <f>_xlfn.XLOOKUP(B2121,'[4]Cells Huawei 03052026 12h'!$B:$B,'[4]Cells Huawei 03052026 12h'!$T:$T,"")</f>
        <v/>
      </c>
      <c r="AU2121" s="24" t="str">
        <f>_xlfn.XLOOKUP(B2121,'[5]cells down 02052026 8h50'!$B:$B,'[5]cells down 02052026 8h50'!$R:$R,"")</f>
        <v/>
      </c>
      <c r="AV2121" s="24" t="str">
        <f>_xlfn.XLOOKUP(B2121,'[5]cells down 02052026 13h50'!$B:$B,'[5]cells down 02052026 13h50'!$R:$R,"")</f>
        <v/>
      </c>
      <c r="AW2121" s="24" t="str">
        <f>_xlfn.XLOOKUP(B2121,'[5]cells down 02052026 13h50'!$B:$B,'[5]cells down 02052026 13h50'!$R:$R,"")</f>
        <v/>
      </c>
      <c r="AX2121" s="24" t="str">
        <f>_xlfn.XLOOKUP(B2121,'[6]cell downs 03052026 8h40 '!$B:$B,'[6]cell downs 03052026 8h40 '!$R:$R,"")</f>
        <v/>
      </c>
      <c r="AY2121" s="24" t="str">
        <f>_xlfn.XLOOKUP(B2121,'[7]ALL SITES DOWN'!$D:$D,'[7]ALL SITES DOWN'!$J:$J,"")</f>
        <v/>
      </c>
      <c r="AZ2121" s="24" t="str">
        <f>_xlfn.XLOOKUP(B2121,'[8]ALL SITES DOWN'!$D:$D,'[8]ALL SITES DOWN'!$J:$J,"")</f>
        <v/>
      </c>
      <c r="BA2121" s="9" t="str">
        <f>_xlfn.XLOOKUP(B2121,[9]sheet1!$AC:$AC,[9]sheet1!$AF:$AF,"")</f>
        <v/>
      </c>
      <c r="BB2121" s="14" t="s">
        <v>5537</v>
      </c>
      <c r="BC2121" s="14" t="s">
        <v>5537</v>
      </c>
      <c r="BD2121" s="14" t="str">
        <f>_xlfn.XLOOKUP(B2121,'[10]cell downs 18042026 17h'!$B:$B,'[10]cell downs 18042026 17h'!$B:$B,"")</f>
        <v/>
      </c>
      <c r="BE2121" s="14" t="str">
        <f>_xlfn.XLOOKUP(B2121,'[11]Cells Huawei 19042026 15h'!$B:$B,'[11]Cells Huawei 19042026 15h'!$B:$B,"")</f>
        <v/>
      </c>
      <c r="BF2121" s="9" t="str">
        <f>_xlfn.XLOOKUP(B2121,'[12]cells down 19042026 9H40'!$B:$B,'[12]cells down 19042026 9H40'!$B:$B,"")</f>
        <v/>
      </c>
      <c r="BG2121" s="9" t="s">
        <v>3015</v>
      </c>
      <c r="BH2121" s="9" t="s">
        <v>12</v>
      </c>
    </row>
    <row r="2122" spans="1:60" s="9" customFormat="1" x14ac:dyDescent="0.3">
      <c r="A2122" s="1" t="s">
        <v>3143</v>
      </c>
      <c r="B2122" s="8" t="s">
        <v>3144</v>
      </c>
      <c r="C2122" s="3" t="str">
        <f>_xlfn.XLOOKUP(B2122,'[1]daily break down'!$D:$D,'[1]daily break down'!$E:$E,"")</f>
        <v>Douala</v>
      </c>
      <c r="D2122" s="1" t="s">
        <v>11</v>
      </c>
      <c r="E2122" s="1" t="s">
        <v>12</v>
      </c>
      <c r="F2122" s="3" t="s">
        <v>31</v>
      </c>
      <c r="G2122" s="1" t="s">
        <v>32</v>
      </c>
      <c r="H2122" s="42" t="str">
        <f>_xlfn.XLOOKUP(B2122,[2]CALCULATION!$B:$B,[2]CALCULATION!$H:$H,"")</f>
        <v>ZTE</v>
      </c>
      <c r="I2122" s="34">
        <v>0</v>
      </c>
      <c r="J2122" s="34">
        <v>0</v>
      </c>
      <c r="K2122" s="34">
        <v>0</v>
      </c>
      <c r="L2122" s="34">
        <v>0</v>
      </c>
      <c r="M2122" s="34">
        <v>0</v>
      </c>
      <c r="N2122" s="34">
        <v>0</v>
      </c>
      <c r="O2122" s="34">
        <v>0</v>
      </c>
      <c r="P2122" s="34">
        <v>0</v>
      </c>
      <c r="Q2122" s="34">
        <v>0</v>
      </c>
      <c r="R2122" s="34">
        <v>0</v>
      </c>
      <c r="S2122" s="35">
        <v>0</v>
      </c>
      <c r="T2122" s="35">
        <v>0</v>
      </c>
      <c r="U2122" s="35">
        <v>0</v>
      </c>
      <c r="V2122" s="35">
        <v>0</v>
      </c>
      <c r="W2122" s="35">
        <v>0</v>
      </c>
      <c r="X2122" s="35">
        <v>0</v>
      </c>
      <c r="Y2122" s="35">
        <v>0</v>
      </c>
      <c r="Z2122" s="35">
        <v>0</v>
      </c>
      <c r="AA2122" s="35">
        <v>0</v>
      </c>
      <c r="AB2122" s="35">
        <v>0</v>
      </c>
      <c r="AC2122" s="35">
        <v>0</v>
      </c>
      <c r="AD2122" s="35">
        <v>0</v>
      </c>
      <c r="AE2122" s="58" t="s">
        <v>5560</v>
      </c>
      <c r="AF2122" s="58"/>
      <c r="AG2122" s="57" t="str" cm="1">
        <f t="array" ref="AG2122">IFERROR(_xlfn.IFS(
AI2122="MPR ISSUE","PDH",
AI2122="BSS Hardware Issue","BSS",
AI2122="Sites strategiques, MLL, Pylone, etc.","ENVTECH",
AI2122="AKTIVCO DEFAUT GE &amp; POWER Cabinet","AKTIVCO",
AI2122="AKTIVCO Coupure ENEO &amp; Baisse de tension","AKTIVCO GRID ONLY",
AI2122="Coupure ENEO &amp; Baisse de tension","IHS GRID ONLY",
AI2122="Defaut GE &amp; POWER Cabinet","IHS",
AI2122="Sharing","Partners",
AI2122="Sites strategiques &amp; DataCenter","SST &amp; DC",
AI2122="Exclu","Exclu",
AI2122="SAT","SAT",
AI2122="SPARE-ISSUE","SPARE-ISSUE",
AI2122="Fiber CAmtel","TRANS_FO_CAMTEL",
AI2122="Fiber AOF","Fiber AOF",
AI2122="Projet OCM (HUAWEI)","TRAVAUX-HUAWEI",
AI2122="Projet OCM (NOKIA)","TRAVAUX-NOKIA",
AI2122="ACCESS-ISSUE","ACCESS-ISSUE",
AI2122="Projet OCM (ZTE, NOKIA, autres projets)","TRAVAUX OCM",
AI2122="No root CAuse","No root cause",
AI2122="ODU HS","PDH",
AI2122="IP &amp; VLAN","PDH",
AI2122="Warehouse HUAWEI","SPARE-ISSUE",
AI2122="SPARE-HS","SPARE-ISSUE",
AI2122="Power Telco","BSS",AI2122="no impacts","no impacts"
),"")</f>
        <v>no impacts</v>
      </c>
      <c r="AH2122" s="57" t="str" cm="1">
        <f t="array" ref="AH2122">IFERROR(_xlfn.IFS(
AI2122="MPR ISSUE","TX ISSUE",
AI2122="BSS Hardware Issue","RAN ISSUE",
AI2122="Sites strategiques, MLL, Pylone, etc.","ENVTECH",
AI2122="AKTIVCO DEFAUT GE &amp; POWER Cabinet","POWER ISSUE",
AI2122="AKTIVCO Coupure ENEO &amp; Baisse de tension","POWER ISSUE",
AI2122="Coupure ENEO &amp; Baisse de tension","POWER ISSUE",
AI2122="Defaut GE &amp; POWER Cabinet","POWER ISSUE",
AI2122="Sharing","POWER ISSUE",
AI2122="Sites strategiques &amp; DataCenter","POWER ISSUE",
AI2122="Exclu","Exclu",
AI2122="SAT","TX ISSUE",
AI2122="SPARE-ISSUE","SPARE-ISSUE",
AI2122="Fiber CAmtel","TX ISSUE",
AI2122="Fiber AOF","TX ISSUE",
AI2122="Projet OCM (HUAWEI)","TRAVAUX-HUAWEI",
AI2122="Projet OCM (NOKIA)","TRAVAUX -NOKIA",
AI2122="ACCESS-ISSUE","ACCESS-ISSUE",
AI2122="Projet OCM (ZTE, NOKIA, autres projets)","TRAVAUX OCM",
AI2122="No root CAuse","No root cause",
AI2122="ODU HS","TX ISSUE",
AI2122="IP &amp; VLAN","TX ISSUE",
AI2122="Warehouse HUAWEI","SPARE-ISSUE",
AI2122="SPARE-HS","SPARE-ISSUE",
AI2122="Power Telco","RAN ISSUE",AI2122="no impacts","no impacts"
),"")</f>
        <v>no impacts</v>
      </c>
      <c r="AI2122" s="85" t="s">
        <v>5998</v>
      </c>
      <c r="AJ2122" s="57" t="str" cm="1">
        <f t="array" ref="AJ2122">IFERROR(_xlfn.IFS(
AI2122="MPR ISSUE","ACTIVE",
AI2122="BSS Hardware Issue","ACTIVE",
AI2122="Sites strategiques, MLL, Pylone, etc.","PASSIVE",
AI2122="AKTIVCO DEFAUT GE &amp; POWER Cabinet","PASSIVE",
AI2122="AKTIVCO Coupure ENEO &amp; Baisse de tension","PASSIVE",
AI2122="Coupure ENEO &amp; Baisse de tension","PASSIVE",
AI2122="Defaut GE &amp; POWER Cabinet","PASSIVE",
AI2122="Sharing","PASSIVE",
AI2122="Sites strategiques &amp; DataCenter","PASSIVE",
AI2122="Exclu","Exclu",
AI2122="SAT","ACTIVE",
AI2122="SPARE-ISSUE","SPARE-ISSUE",
AI2122="Fiber CAmtel","ACTIVE",
AI2122="Fiber AOF","ACTIVE",
AI2122="Projet OCM (HUAWEI)","PLANNED WORKS",
AI2122="Projet OCM (NOKIA)","PLANNED WORKS",
AI2122="ACCESS-ISSUE","ACCESS-ISSUE",
AI2122="Projet OCM (ZTE, NOKIA, autres projets)","PLANNED WORKS",
AI2122="No root CAuse","No root cause",
AI2122="ODU HS","ACTIVE",
AI2122="IP &amp; VLAN","ACTIVE",
AI2122="Warehouse HUAWEI","SPARE-ISSUE",
AI2122="SPARE-HS","SPARE-ISSUE",
AI2122="Power Telco","ACTIVE", AI2122="no impacts","no impacts"
),"")</f>
        <v>no impacts</v>
      </c>
      <c r="AK2122" s="23" t="s">
        <v>5537</v>
      </c>
      <c r="AL2122" s="23" t="str">
        <f t="shared" si="59"/>
        <v>LIT_400</v>
      </c>
      <c r="AN2122" s="9" t="s">
        <v>5537</v>
      </c>
      <c r="AO2122" s="23" t="str">
        <f>_xlfn.XLOOKUP(B2122,'INCIDENT-05-03-2026'!E:E,'INCIDENT-05-03-2026'!F:F,"")</f>
        <v/>
      </c>
      <c r="AP2122" s="7" t="s">
        <v>5537</v>
      </c>
      <c r="AQ2122" s="6"/>
      <c r="AR2122" s="7"/>
      <c r="AS2122" s="3" t="str">
        <f>_xlfn.XLOOKUP(B2122,'[3]tt num | region | site id'!$C:$C,'[3]tt num | region | site id'!$Q:$Q,"")</f>
        <v/>
      </c>
      <c r="AT2122" s="24" t="str">
        <f>_xlfn.XLOOKUP(B2122,'[4]Cells Huawei 03052026 12h'!$B:$B,'[4]Cells Huawei 03052026 12h'!$T:$T,"")</f>
        <v/>
      </c>
      <c r="AU2122" s="24" t="str">
        <f>_xlfn.XLOOKUP(B2122,'[5]cells down 02052026 8h50'!$B:$B,'[5]cells down 02052026 8h50'!$R:$R,"")</f>
        <v/>
      </c>
      <c r="AV2122" s="24" t="str">
        <f>_xlfn.XLOOKUP(B2122,'[5]cells down 02052026 13h50'!$B:$B,'[5]cells down 02052026 13h50'!$R:$R,"")</f>
        <v/>
      </c>
      <c r="AW2122" s="24" t="str">
        <f>_xlfn.XLOOKUP(B2122,'[5]cells down 02052026 13h50'!$B:$B,'[5]cells down 02052026 13h50'!$R:$R,"")</f>
        <v/>
      </c>
      <c r="AX2122" s="24" t="str">
        <f>_xlfn.XLOOKUP(B2122,'[6]cell downs 03052026 8h40 '!$B:$B,'[6]cell downs 03052026 8h40 '!$R:$R,"")</f>
        <v/>
      </c>
      <c r="AY2122" s="24" t="str">
        <f>_xlfn.XLOOKUP(B2122,'[7]ALL SITES DOWN'!$D:$D,'[7]ALL SITES DOWN'!$J:$J,"")</f>
        <v/>
      </c>
      <c r="AZ2122" s="24" t="str">
        <f>_xlfn.XLOOKUP(B2122,'[8]ALL SITES DOWN'!$D:$D,'[8]ALL SITES DOWN'!$J:$J,"")</f>
        <v/>
      </c>
      <c r="BA2122" s="9" t="str">
        <f>_xlfn.XLOOKUP(B2122,[9]sheet1!$AC:$AC,[9]sheet1!$AF:$AF,"")</f>
        <v/>
      </c>
      <c r="BB2122" s="14" t="s">
        <v>5537</v>
      </c>
      <c r="BC2122" s="14" t="s">
        <v>5537</v>
      </c>
      <c r="BD2122" s="14" t="str">
        <f>_xlfn.XLOOKUP(B2122,'[10]cell downs 18042026 17h'!$B:$B,'[10]cell downs 18042026 17h'!$B:$B,"")</f>
        <v/>
      </c>
      <c r="BE2122" s="14" t="str">
        <f>_xlfn.XLOOKUP(B2122,'[11]Cells Huawei 19042026 15h'!$B:$B,'[11]Cells Huawei 19042026 15h'!$B:$B,"")</f>
        <v/>
      </c>
      <c r="BF2122" s="9" t="str">
        <f>_xlfn.XLOOKUP(B2122,'[12]cells down 19042026 9H40'!$B:$B,'[12]cells down 19042026 9H40'!$B:$B,"")</f>
        <v/>
      </c>
      <c r="BG2122" s="9" t="s">
        <v>3144</v>
      </c>
      <c r="BH2122" s="9" t="s">
        <v>594</v>
      </c>
    </row>
    <row r="2123" spans="1:60" s="9" customFormat="1" x14ac:dyDescent="0.3">
      <c r="A2123" s="1" t="s">
        <v>3163</v>
      </c>
      <c r="B2123" s="8" t="s">
        <v>3164</v>
      </c>
      <c r="C2123" s="3" t="str">
        <f>_xlfn.XLOOKUP(B2123,'[1]daily break down'!$D:$D,'[1]daily break down'!$E:$E,"")</f>
        <v>Douala</v>
      </c>
      <c r="D2123" s="1" t="s">
        <v>11</v>
      </c>
      <c r="E2123" s="1" t="s">
        <v>12</v>
      </c>
      <c r="F2123" s="3" t="s">
        <v>31</v>
      </c>
      <c r="G2123" s="1" t="s">
        <v>32</v>
      </c>
      <c r="H2123" s="42" t="str">
        <f>_xlfn.XLOOKUP(B2123,[2]CALCULATION!$B:$B,[2]CALCULATION!$H:$H,"")</f>
        <v>ZTE</v>
      </c>
      <c r="I2123" s="34">
        <v>0</v>
      </c>
      <c r="J2123" s="34">
        <v>0</v>
      </c>
      <c r="K2123" s="34">
        <v>0</v>
      </c>
      <c r="L2123" s="34">
        <v>0</v>
      </c>
      <c r="M2123" s="34">
        <v>0</v>
      </c>
      <c r="N2123" s="34">
        <v>0</v>
      </c>
      <c r="O2123" s="34">
        <v>0</v>
      </c>
      <c r="P2123" s="34">
        <v>0</v>
      </c>
      <c r="Q2123" s="34">
        <v>0</v>
      </c>
      <c r="R2123" s="34">
        <v>0</v>
      </c>
      <c r="S2123" s="35">
        <v>0</v>
      </c>
      <c r="T2123" s="35">
        <v>0</v>
      </c>
      <c r="U2123" s="35">
        <v>0</v>
      </c>
      <c r="V2123" s="35">
        <v>0</v>
      </c>
      <c r="W2123" s="35">
        <v>0</v>
      </c>
      <c r="X2123" s="35">
        <v>0</v>
      </c>
      <c r="Y2123" s="35">
        <v>0</v>
      </c>
      <c r="Z2123" s="35">
        <v>0</v>
      </c>
      <c r="AA2123" s="35">
        <v>0</v>
      </c>
      <c r="AB2123" s="35">
        <v>0</v>
      </c>
      <c r="AC2123" s="35">
        <v>0</v>
      </c>
      <c r="AD2123" s="35">
        <v>0</v>
      </c>
      <c r="AE2123" s="58" t="s">
        <v>5560</v>
      </c>
      <c r="AF2123" s="58"/>
      <c r="AG2123" s="57" t="str" cm="1">
        <f t="array" ref="AG2123">IFERROR(_xlfn.IFS(
AI2123="MPR ISSUE","PDH",
AI2123="BSS Hardware Issue","BSS",
AI2123="Sites strategiques, MLL, Pylone, etc.","ENVTECH",
AI2123="AKTIVCO DEFAUT GE &amp; POWER Cabinet","AKTIVCO",
AI2123="AKTIVCO Coupure ENEO &amp; Baisse de tension","AKTIVCO GRID ONLY",
AI2123="Coupure ENEO &amp; Baisse de tension","IHS GRID ONLY",
AI2123="Defaut GE &amp; POWER Cabinet","IHS",
AI2123="Sharing","Partners",
AI2123="Sites strategiques &amp; DataCenter","SST &amp; DC",
AI2123="Exclu","Exclu",
AI2123="SAT","SAT",
AI2123="SPARE-ISSUE","SPARE-ISSUE",
AI2123="Fiber CAmtel","TRANS_FO_CAMTEL",
AI2123="Fiber AOF","Fiber AOF",
AI2123="Projet OCM (HUAWEI)","TRAVAUX-HUAWEI",
AI2123="Projet OCM (NOKIA)","TRAVAUX-NOKIA",
AI2123="ACCESS-ISSUE","ACCESS-ISSUE",
AI2123="Projet OCM (ZTE, NOKIA, autres projets)","TRAVAUX OCM",
AI2123="No root CAuse","No root cause",
AI2123="ODU HS","PDH",
AI2123="IP &amp; VLAN","PDH",
AI2123="Warehouse HUAWEI","SPARE-ISSUE",
AI2123="SPARE-HS","SPARE-ISSUE",
AI2123="Power Telco","BSS",AI2123="no impacts","no impacts"
),"")</f>
        <v>no impacts</v>
      </c>
      <c r="AH2123" s="57" t="str" cm="1">
        <f t="array" ref="AH2123">IFERROR(_xlfn.IFS(
AI2123="MPR ISSUE","TX ISSUE",
AI2123="BSS Hardware Issue","RAN ISSUE",
AI2123="Sites strategiques, MLL, Pylone, etc.","ENVTECH",
AI2123="AKTIVCO DEFAUT GE &amp; POWER Cabinet","POWER ISSUE",
AI2123="AKTIVCO Coupure ENEO &amp; Baisse de tension","POWER ISSUE",
AI2123="Coupure ENEO &amp; Baisse de tension","POWER ISSUE",
AI2123="Defaut GE &amp; POWER Cabinet","POWER ISSUE",
AI2123="Sharing","POWER ISSUE",
AI2123="Sites strategiques &amp; DataCenter","POWER ISSUE",
AI2123="Exclu","Exclu",
AI2123="SAT","TX ISSUE",
AI2123="SPARE-ISSUE","SPARE-ISSUE",
AI2123="Fiber CAmtel","TX ISSUE",
AI2123="Fiber AOF","TX ISSUE",
AI2123="Projet OCM (HUAWEI)","TRAVAUX-HUAWEI",
AI2123="Projet OCM (NOKIA)","TRAVAUX -NOKIA",
AI2123="ACCESS-ISSUE","ACCESS-ISSUE",
AI2123="Projet OCM (ZTE, NOKIA, autres projets)","TRAVAUX OCM",
AI2123="No root CAuse","No root cause",
AI2123="ODU HS","TX ISSUE",
AI2123="IP &amp; VLAN","TX ISSUE",
AI2123="Warehouse HUAWEI","SPARE-ISSUE",
AI2123="SPARE-HS","SPARE-ISSUE",
AI2123="Power Telco","RAN ISSUE",AI2123="no impacts","no impacts"
),"")</f>
        <v>no impacts</v>
      </c>
      <c r="AI2123" s="85" t="s">
        <v>5998</v>
      </c>
      <c r="AJ2123" s="57" t="str" cm="1">
        <f t="array" ref="AJ2123">IFERROR(_xlfn.IFS(
AI2123="MPR ISSUE","ACTIVE",
AI2123="BSS Hardware Issue","ACTIVE",
AI2123="Sites strategiques, MLL, Pylone, etc.","PASSIVE",
AI2123="AKTIVCO DEFAUT GE &amp; POWER Cabinet","PASSIVE",
AI2123="AKTIVCO Coupure ENEO &amp; Baisse de tension","PASSIVE",
AI2123="Coupure ENEO &amp; Baisse de tension","PASSIVE",
AI2123="Defaut GE &amp; POWER Cabinet","PASSIVE",
AI2123="Sharing","PASSIVE",
AI2123="Sites strategiques &amp; DataCenter","PASSIVE",
AI2123="Exclu","Exclu",
AI2123="SAT","ACTIVE",
AI2123="SPARE-ISSUE","SPARE-ISSUE",
AI2123="Fiber CAmtel","ACTIVE",
AI2123="Fiber AOF","ACTIVE",
AI2123="Projet OCM (HUAWEI)","PLANNED WORKS",
AI2123="Projet OCM (NOKIA)","PLANNED WORKS",
AI2123="ACCESS-ISSUE","ACCESS-ISSUE",
AI2123="Projet OCM (ZTE, NOKIA, autres projets)","PLANNED WORKS",
AI2123="No root CAuse","No root cause",
AI2123="ODU HS","ACTIVE",
AI2123="IP &amp; VLAN","ACTIVE",
AI2123="Warehouse HUAWEI","SPARE-ISSUE",
AI2123="SPARE-HS","SPARE-ISSUE",
AI2123="Power Telco","ACTIVE", AI2123="no impacts","no impacts"
),"")</f>
        <v>no impacts</v>
      </c>
      <c r="AK2123" s="23" t="s">
        <v>5537</v>
      </c>
      <c r="AL2123" s="23" t="str">
        <f t="shared" si="59"/>
        <v>LIT_130</v>
      </c>
      <c r="AN2123" s="9" t="s">
        <v>5537</v>
      </c>
      <c r="AO2123" s="23" t="str">
        <f>_xlfn.XLOOKUP(B2123,'INCIDENT-05-03-2026'!E:E,'INCIDENT-05-03-2026'!F:F,"")</f>
        <v/>
      </c>
      <c r="AP2123" s="7" t="s">
        <v>5537</v>
      </c>
      <c r="AQ2123" s="6"/>
      <c r="AR2123" s="7"/>
      <c r="AS2123" s="3" t="str">
        <f>_xlfn.XLOOKUP(B2123,'[3]tt num | region | site id'!$C:$C,'[3]tt num | region | site id'!$Q:$Q,"")</f>
        <v/>
      </c>
      <c r="AT2123" s="24" t="str">
        <f>_xlfn.XLOOKUP(B2123,'[4]Cells Huawei 03052026 12h'!$B:$B,'[4]Cells Huawei 03052026 12h'!$T:$T,"")</f>
        <v/>
      </c>
      <c r="AU2123" s="24" t="str">
        <f>_xlfn.XLOOKUP(B2123,'[5]cells down 02052026 8h50'!$B:$B,'[5]cells down 02052026 8h50'!$R:$R,"")</f>
        <v/>
      </c>
      <c r="AV2123" s="24" t="str">
        <f>_xlfn.XLOOKUP(B2123,'[5]cells down 02052026 13h50'!$B:$B,'[5]cells down 02052026 13h50'!$R:$R,"")</f>
        <v/>
      </c>
      <c r="AW2123" s="24" t="str">
        <f>_xlfn.XLOOKUP(B2123,'[5]cells down 02052026 13h50'!$B:$B,'[5]cells down 02052026 13h50'!$R:$R,"")</f>
        <v/>
      </c>
      <c r="AX2123" s="24" t="str">
        <f>_xlfn.XLOOKUP(B2123,'[6]cell downs 03052026 8h40 '!$B:$B,'[6]cell downs 03052026 8h40 '!$R:$R,"")</f>
        <v/>
      </c>
      <c r="AY2123" s="24" t="str">
        <f>_xlfn.XLOOKUP(B2123,'[7]ALL SITES DOWN'!$D:$D,'[7]ALL SITES DOWN'!$J:$J,"")</f>
        <v/>
      </c>
      <c r="AZ2123" s="24" t="str">
        <f>_xlfn.XLOOKUP(B2123,'[8]ALL SITES DOWN'!$D:$D,'[8]ALL SITES DOWN'!$J:$J,"")</f>
        <v/>
      </c>
      <c r="BA2123" s="9" t="str">
        <f>_xlfn.XLOOKUP(B2123,[9]sheet1!$AC:$AC,[9]sheet1!$AF:$AF,"")</f>
        <v/>
      </c>
      <c r="BB2123" s="14" t="s">
        <v>5537</v>
      </c>
      <c r="BC2123" s="14" t="s">
        <v>5537</v>
      </c>
      <c r="BD2123" s="14" t="str">
        <f>_xlfn.XLOOKUP(B2123,'[10]cell downs 18042026 17h'!$B:$B,'[10]cell downs 18042026 17h'!$B:$B,"")</f>
        <v/>
      </c>
      <c r="BE2123" s="14" t="str">
        <f>_xlfn.XLOOKUP(B2123,'[11]Cells Huawei 19042026 15h'!$B:$B,'[11]Cells Huawei 19042026 15h'!$B:$B,"")</f>
        <v/>
      </c>
      <c r="BF2123" s="9" t="str">
        <f>_xlfn.XLOOKUP(B2123,'[12]cells down 19042026 9H40'!$B:$B,'[12]cells down 19042026 9H40'!$B:$B,"")</f>
        <v/>
      </c>
      <c r="BG2123" s="9" t="s">
        <v>3164</v>
      </c>
      <c r="BH2123" s="9" t="s">
        <v>12</v>
      </c>
    </row>
    <row r="2124" spans="1:60" s="9" customFormat="1" x14ac:dyDescent="0.3">
      <c r="A2124" s="1" t="s">
        <v>3233</v>
      </c>
      <c r="B2124" s="8" t="s">
        <v>3234</v>
      </c>
      <c r="C2124" s="3" t="str">
        <f>_xlfn.XLOOKUP(B2124,'[1]daily break down'!$D:$D,'[1]daily break down'!$E:$E,"")</f>
        <v>Douala</v>
      </c>
      <c r="D2124" s="1" t="s">
        <v>11</v>
      </c>
      <c r="E2124" s="1" t="s">
        <v>12</v>
      </c>
      <c r="F2124" s="3" t="s">
        <v>31</v>
      </c>
      <c r="G2124" s="1" t="s">
        <v>32</v>
      </c>
      <c r="H2124" s="42" t="str">
        <f>_xlfn.XLOOKUP(B2124,[2]CALCULATION!$B:$B,[2]CALCULATION!$H:$H,"")</f>
        <v>ZTE</v>
      </c>
      <c r="I2124" s="34">
        <v>0</v>
      </c>
      <c r="J2124" s="34">
        <v>0</v>
      </c>
      <c r="K2124" s="34">
        <v>0</v>
      </c>
      <c r="L2124" s="34">
        <v>0</v>
      </c>
      <c r="M2124" s="34">
        <v>0</v>
      </c>
      <c r="N2124" s="34">
        <v>0</v>
      </c>
      <c r="O2124" s="34">
        <v>0</v>
      </c>
      <c r="P2124" s="34">
        <v>0</v>
      </c>
      <c r="Q2124" s="34">
        <v>0</v>
      </c>
      <c r="R2124" s="34">
        <v>0</v>
      </c>
      <c r="S2124" s="35">
        <v>0</v>
      </c>
      <c r="T2124" s="35">
        <v>0</v>
      </c>
      <c r="U2124" s="35">
        <v>0</v>
      </c>
      <c r="V2124" s="35">
        <v>0</v>
      </c>
      <c r="W2124" s="35">
        <v>0</v>
      </c>
      <c r="X2124" s="35">
        <v>0</v>
      </c>
      <c r="Y2124" s="35">
        <v>0</v>
      </c>
      <c r="Z2124" s="35">
        <v>0</v>
      </c>
      <c r="AA2124" s="35">
        <v>0</v>
      </c>
      <c r="AB2124" s="35">
        <v>0</v>
      </c>
      <c r="AC2124" s="35">
        <v>0</v>
      </c>
      <c r="AD2124" s="35">
        <v>0</v>
      </c>
      <c r="AE2124" s="58" t="s">
        <v>5560</v>
      </c>
      <c r="AF2124" s="58"/>
      <c r="AG2124" s="57" t="str" cm="1">
        <f t="array" ref="AG2124">IFERROR(_xlfn.IFS(
AI2124="MPR ISSUE","PDH",
AI2124="BSS Hardware Issue","BSS",
AI2124="Sites strategiques, MLL, Pylone, etc.","ENVTECH",
AI2124="AKTIVCO DEFAUT GE &amp; POWER Cabinet","AKTIVCO",
AI2124="AKTIVCO Coupure ENEO &amp; Baisse de tension","AKTIVCO GRID ONLY",
AI2124="Coupure ENEO &amp; Baisse de tension","IHS GRID ONLY",
AI2124="Defaut GE &amp; POWER Cabinet","IHS",
AI2124="Sharing","Partners",
AI2124="Sites strategiques &amp; DataCenter","SST &amp; DC",
AI2124="Exclu","Exclu",
AI2124="SAT","SAT",
AI2124="SPARE-ISSUE","SPARE-ISSUE",
AI2124="Fiber CAmtel","TRANS_FO_CAMTEL",
AI2124="Fiber AOF","Fiber AOF",
AI2124="Projet OCM (HUAWEI)","TRAVAUX-HUAWEI",
AI2124="Projet OCM (NOKIA)","TRAVAUX-NOKIA",
AI2124="ACCESS-ISSUE","ACCESS-ISSUE",
AI2124="Projet OCM (ZTE, NOKIA, autres projets)","TRAVAUX OCM",
AI2124="No root CAuse","No root cause",
AI2124="ODU HS","PDH",
AI2124="IP &amp; VLAN","PDH",
AI2124="Warehouse HUAWEI","SPARE-ISSUE",
AI2124="SPARE-HS","SPARE-ISSUE",
AI2124="Power Telco","BSS",AI2124="no impacts","no impacts"
),"")</f>
        <v>no impacts</v>
      </c>
      <c r="AH2124" s="57" t="str" cm="1">
        <f t="array" ref="AH2124">IFERROR(_xlfn.IFS(
AI2124="MPR ISSUE","TX ISSUE",
AI2124="BSS Hardware Issue","RAN ISSUE",
AI2124="Sites strategiques, MLL, Pylone, etc.","ENVTECH",
AI2124="AKTIVCO DEFAUT GE &amp; POWER Cabinet","POWER ISSUE",
AI2124="AKTIVCO Coupure ENEO &amp; Baisse de tension","POWER ISSUE",
AI2124="Coupure ENEO &amp; Baisse de tension","POWER ISSUE",
AI2124="Defaut GE &amp; POWER Cabinet","POWER ISSUE",
AI2124="Sharing","POWER ISSUE",
AI2124="Sites strategiques &amp; DataCenter","POWER ISSUE",
AI2124="Exclu","Exclu",
AI2124="SAT","TX ISSUE",
AI2124="SPARE-ISSUE","SPARE-ISSUE",
AI2124="Fiber CAmtel","TX ISSUE",
AI2124="Fiber AOF","TX ISSUE",
AI2124="Projet OCM (HUAWEI)","TRAVAUX-HUAWEI",
AI2124="Projet OCM (NOKIA)","TRAVAUX -NOKIA",
AI2124="ACCESS-ISSUE","ACCESS-ISSUE",
AI2124="Projet OCM (ZTE, NOKIA, autres projets)","TRAVAUX OCM",
AI2124="No root CAuse","No root cause",
AI2124="ODU HS","TX ISSUE",
AI2124="IP &amp; VLAN","TX ISSUE",
AI2124="Warehouse HUAWEI","SPARE-ISSUE",
AI2124="SPARE-HS","SPARE-ISSUE",
AI2124="Power Telco","RAN ISSUE",AI2124="no impacts","no impacts"
),"")</f>
        <v>no impacts</v>
      </c>
      <c r="AI2124" s="85" t="s">
        <v>5998</v>
      </c>
      <c r="AJ2124" s="57" t="str" cm="1">
        <f t="array" ref="AJ2124">IFERROR(_xlfn.IFS(
AI2124="MPR ISSUE","ACTIVE",
AI2124="BSS Hardware Issue","ACTIVE",
AI2124="Sites strategiques, MLL, Pylone, etc.","PASSIVE",
AI2124="AKTIVCO DEFAUT GE &amp; POWER Cabinet","PASSIVE",
AI2124="AKTIVCO Coupure ENEO &amp; Baisse de tension","PASSIVE",
AI2124="Coupure ENEO &amp; Baisse de tension","PASSIVE",
AI2124="Defaut GE &amp; POWER Cabinet","PASSIVE",
AI2124="Sharing","PASSIVE",
AI2124="Sites strategiques &amp; DataCenter","PASSIVE",
AI2124="Exclu","Exclu",
AI2124="SAT","ACTIVE",
AI2124="SPARE-ISSUE","SPARE-ISSUE",
AI2124="Fiber CAmtel","ACTIVE",
AI2124="Fiber AOF","ACTIVE",
AI2124="Projet OCM (HUAWEI)","PLANNED WORKS",
AI2124="Projet OCM (NOKIA)","PLANNED WORKS",
AI2124="ACCESS-ISSUE","ACCESS-ISSUE",
AI2124="Projet OCM (ZTE, NOKIA, autres projets)","PLANNED WORKS",
AI2124="No root CAuse","No root cause",
AI2124="ODU HS","ACTIVE",
AI2124="IP &amp; VLAN","ACTIVE",
AI2124="Warehouse HUAWEI","SPARE-ISSUE",
AI2124="SPARE-HS","SPARE-ISSUE",
AI2124="Power Telco","ACTIVE", AI2124="no impacts","no impacts"
),"")</f>
        <v>no impacts</v>
      </c>
      <c r="AK2124" s="23" t="s">
        <v>5537</v>
      </c>
      <c r="AL2124" s="23" t="str">
        <f t="shared" si="59"/>
        <v>LIT_222</v>
      </c>
      <c r="AN2124" s="9" t="s">
        <v>5537</v>
      </c>
      <c r="AO2124" s="23" t="str">
        <f>_xlfn.XLOOKUP(B2124,'INCIDENT-05-03-2026'!E:E,'INCIDENT-05-03-2026'!F:F,"")</f>
        <v/>
      </c>
      <c r="AP2124" s="7" t="s">
        <v>5537</v>
      </c>
      <c r="AQ2124" s="6"/>
      <c r="AR2124" s="7"/>
      <c r="AS2124" s="3" t="str">
        <f>_xlfn.XLOOKUP(B2124,'[3]tt num | region | site id'!$C:$C,'[3]tt num | region | site id'!$Q:$Q,"")</f>
        <v/>
      </c>
      <c r="AT2124" s="24" t="str">
        <f>_xlfn.XLOOKUP(B2124,'[4]Cells Huawei 03052026 12h'!$B:$B,'[4]Cells Huawei 03052026 12h'!$T:$T,"")</f>
        <v/>
      </c>
      <c r="AU2124" s="24" t="str">
        <f>_xlfn.XLOOKUP(B2124,'[5]cells down 02052026 8h50'!$B:$B,'[5]cells down 02052026 8h50'!$R:$R,"")</f>
        <v/>
      </c>
      <c r="AV2124" s="24" t="str">
        <f>_xlfn.XLOOKUP(B2124,'[5]cells down 02052026 13h50'!$B:$B,'[5]cells down 02052026 13h50'!$R:$R,"")</f>
        <v/>
      </c>
      <c r="AW2124" s="24" t="str">
        <f>_xlfn.XLOOKUP(B2124,'[5]cells down 02052026 13h50'!$B:$B,'[5]cells down 02052026 13h50'!$R:$R,"")</f>
        <v/>
      </c>
      <c r="AX2124" s="24" t="str">
        <f>_xlfn.XLOOKUP(B2124,'[6]cell downs 03052026 8h40 '!$B:$B,'[6]cell downs 03052026 8h40 '!$R:$R,"")</f>
        <v/>
      </c>
      <c r="AY2124" s="24" t="str">
        <f>_xlfn.XLOOKUP(B2124,'[7]ALL SITES DOWN'!$D:$D,'[7]ALL SITES DOWN'!$J:$J,"")</f>
        <v/>
      </c>
      <c r="AZ2124" s="24" t="str">
        <f>_xlfn.XLOOKUP(B2124,'[8]ALL SITES DOWN'!$D:$D,'[8]ALL SITES DOWN'!$J:$J,"")</f>
        <v/>
      </c>
      <c r="BA2124" s="9" t="str">
        <f>_xlfn.XLOOKUP(B2124,[9]sheet1!$AC:$AC,[9]sheet1!$AF:$AF,"")</f>
        <v/>
      </c>
      <c r="BB2124" s="14" t="s">
        <v>5537</v>
      </c>
      <c r="BC2124" s="14" t="s">
        <v>5537</v>
      </c>
      <c r="BD2124" s="14" t="str">
        <f>_xlfn.XLOOKUP(B2124,'[10]cell downs 18042026 17h'!$B:$B,'[10]cell downs 18042026 17h'!$B:$B,"")</f>
        <v/>
      </c>
      <c r="BE2124" s="14" t="str">
        <f>_xlfn.XLOOKUP(B2124,'[11]Cells Huawei 19042026 15h'!$B:$B,'[11]Cells Huawei 19042026 15h'!$B:$B,"")</f>
        <v/>
      </c>
      <c r="BF2124" s="9" t="str">
        <f>_xlfn.XLOOKUP(B2124,'[12]cells down 19042026 9H40'!$B:$B,'[12]cells down 19042026 9H40'!$B:$B,"")</f>
        <v/>
      </c>
      <c r="BG2124" s="9" t="s">
        <v>3234</v>
      </c>
      <c r="BH2124" s="9" t="s">
        <v>12</v>
      </c>
    </row>
    <row r="2125" spans="1:60" s="9" customFormat="1" x14ac:dyDescent="0.3">
      <c r="A2125" s="1" t="s">
        <v>3413</v>
      </c>
      <c r="B2125" s="8" t="s">
        <v>3414</v>
      </c>
      <c r="C2125" s="3" t="str">
        <f>_xlfn.XLOOKUP(B2125,'[1]daily break down'!$D:$D,'[1]daily break down'!$E:$E,"")</f>
        <v>Douala</v>
      </c>
      <c r="D2125" s="1" t="s">
        <v>11</v>
      </c>
      <c r="E2125" s="1" t="s">
        <v>12</v>
      </c>
      <c r="F2125" s="3" t="s">
        <v>31</v>
      </c>
      <c r="G2125" s="1" t="s">
        <v>32</v>
      </c>
      <c r="H2125" s="42" t="str">
        <f>_xlfn.XLOOKUP(B2125,[2]CALCULATION!$B:$B,[2]CALCULATION!$H:$H,"")</f>
        <v>ZTE</v>
      </c>
      <c r="I2125" s="34">
        <v>0</v>
      </c>
      <c r="J2125" s="34">
        <v>0</v>
      </c>
      <c r="K2125" s="34">
        <v>0</v>
      </c>
      <c r="L2125" s="34">
        <v>0</v>
      </c>
      <c r="M2125" s="34">
        <v>0</v>
      </c>
      <c r="N2125" s="34">
        <v>0</v>
      </c>
      <c r="O2125" s="34">
        <v>0</v>
      </c>
      <c r="P2125" s="34">
        <v>0</v>
      </c>
      <c r="Q2125" s="34">
        <v>0</v>
      </c>
      <c r="R2125" s="34">
        <v>0</v>
      </c>
      <c r="S2125" s="35">
        <v>0</v>
      </c>
      <c r="T2125" s="35">
        <v>0</v>
      </c>
      <c r="U2125" s="35">
        <v>0</v>
      </c>
      <c r="V2125" s="35">
        <v>0</v>
      </c>
      <c r="W2125" s="35">
        <v>0</v>
      </c>
      <c r="X2125" s="35">
        <v>0</v>
      </c>
      <c r="Y2125" s="35">
        <v>0</v>
      </c>
      <c r="Z2125" s="35">
        <v>0</v>
      </c>
      <c r="AA2125" s="35">
        <v>0</v>
      </c>
      <c r="AB2125" s="35">
        <v>0</v>
      </c>
      <c r="AC2125" s="35">
        <v>0</v>
      </c>
      <c r="AD2125" s="35">
        <v>0</v>
      </c>
      <c r="AE2125" s="58" t="s">
        <v>5560</v>
      </c>
      <c r="AF2125" s="58"/>
      <c r="AG2125" s="57" t="str" cm="1">
        <f t="array" ref="AG2125">IFERROR(_xlfn.IFS(
AI2125="MPR ISSUE","PDH",
AI2125="BSS Hardware Issue","BSS",
AI2125="Sites strategiques, MLL, Pylone, etc.","ENVTECH",
AI2125="AKTIVCO DEFAUT GE &amp; POWER Cabinet","AKTIVCO",
AI2125="AKTIVCO Coupure ENEO &amp; Baisse de tension","AKTIVCO GRID ONLY",
AI2125="Coupure ENEO &amp; Baisse de tension","IHS GRID ONLY",
AI2125="Defaut GE &amp; POWER Cabinet","IHS",
AI2125="Sharing","Partners",
AI2125="Sites strategiques &amp; DataCenter","SST &amp; DC",
AI2125="Exclu","Exclu",
AI2125="SAT","SAT",
AI2125="SPARE-ISSUE","SPARE-ISSUE",
AI2125="Fiber CAmtel","TRANS_FO_CAMTEL",
AI2125="Fiber AOF","Fiber AOF",
AI2125="Projet OCM (HUAWEI)","TRAVAUX-HUAWEI",
AI2125="Projet OCM (NOKIA)","TRAVAUX-NOKIA",
AI2125="ACCESS-ISSUE","ACCESS-ISSUE",
AI2125="Projet OCM (ZTE, NOKIA, autres projets)","TRAVAUX OCM",
AI2125="No root CAuse","No root cause",
AI2125="ODU HS","PDH",
AI2125="IP &amp; VLAN","PDH",
AI2125="Warehouse HUAWEI","SPARE-ISSUE",
AI2125="SPARE-HS","SPARE-ISSUE",
AI2125="Power Telco","BSS",AI2125="no impacts","no impacts"
),"")</f>
        <v>no impacts</v>
      </c>
      <c r="AH2125" s="57" t="str" cm="1">
        <f t="array" ref="AH2125">IFERROR(_xlfn.IFS(
AI2125="MPR ISSUE","TX ISSUE",
AI2125="BSS Hardware Issue","RAN ISSUE",
AI2125="Sites strategiques, MLL, Pylone, etc.","ENVTECH",
AI2125="AKTIVCO DEFAUT GE &amp; POWER Cabinet","POWER ISSUE",
AI2125="AKTIVCO Coupure ENEO &amp; Baisse de tension","POWER ISSUE",
AI2125="Coupure ENEO &amp; Baisse de tension","POWER ISSUE",
AI2125="Defaut GE &amp; POWER Cabinet","POWER ISSUE",
AI2125="Sharing","POWER ISSUE",
AI2125="Sites strategiques &amp; DataCenter","POWER ISSUE",
AI2125="Exclu","Exclu",
AI2125="SAT","TX ISSUE",
AI2125="SPARE-ISSUE","SPARE-ISSUE",
AI2125="Fiber CAmtel","TX ISSUE",
AI2125="Fiber AOF","TX ISSUE",
AI2125="Projet OCM (HUAWEI)","TRAVAUX-HUAWEI",
AI2125="Projet OCM (NOKIA)","TRAVAUX -NOKIA",
AI2125="ACCESS-ISSUE","ACCESS-ISSUE",
AI2125="Projet OCM (ZTE, NOKIA, autres projets)","TRAVAUX OCM",
AI2125="No root CAuse","No root cause",
AI2125="ODU HS","TX ISSUE",
AI2125="IP &amp; VLAN","TX ISSUE",
AI2125="Warehouse HUAWEI","SPARE-ISSUE",
AI2125="SPARE-HS","SPARE-ISSUE",
AI2125="Power Telco","RAN ISSUE",AI2125="no impacts","no impacts"
),"")</f>
        <v>no impacts</v>
      </c>
      <c r="AI2125" s="85" t="s">
        <v>5998</v>
      </c>
      <c r="AJ2125" s="57" t="str" cm="1">
        <f t="array" ref="AJ2125">IFERROR(_xlfn.IFS(
AI2125="MPR ISSUE","ACTIVE",
AI2125="BSS Hardware Issue","ACTIVE",
AI2125="Sites strategiques, MLL, Pylone, etc.","PASSIVE",
AI2125="AKTIVCO DEFAUT GE &amp; POWER Cabinet","PASSIVE",
AI2125="AKTIVCO Coupure ENEO &amp; Baisse de tension","PASSIVE",
AI2125="Coupure ENEO &amp; Baisse de tension","PASSIVE",
AI2125="Defaut GE &amp; POWER Cabinet","PASSIVE",
AI2125="Sharing","PASSIVE",
AI2125="Sites strategiques &amp; DataCenter","PASSIVE",
AI2125="Exclu","Exclu",
AI2125="SAT","ACTIVE",
AI2125="SPARE-ISSUE","SPARE-ISSUE",
AI2125="Fiber CAmtel","ACTIVE",
AI2125="Fiber AOF","ACTIVE",
AI2125="Projet OCM (HUAWEI)","PLANNED WORKS",
AI2125="Projet OCM (NOKIA)","PLANNED WORKS",
AI2125="ACCESS-ISSUE","ACCESS-ISSUE",
AI2125="Projet OCM (ZTE, NOKIA, autres projets)","PLANNED WORKS",
AI2125="No root CAuse","No root cause",
AI2125="ODU HS","ACTIVE",
AI2125="IP &amp; VLAN","ACTIVE",
AI2125="Warehouse HUAWEI","SPARE-ISSUE",
AI2125="SPARE-HS","SPARE-ISSUE",
AI2125="Power Telco","ACTIVE", AI2125="no impacts","no impacts"
),"")</f>
        <v>no impacts</v>
      </c>
      <c r="AK2125" s="23" t="s">
        <v>5537</v>
      </c>
      <c r="AL2125" s="23" t="str">
        <f t="shared" si="59"/>
        <v>LIT_018</v>
      </c>
      <c r="AN2125" s="9" t="s">
        <v>5537</v>
      </c>
      <c r="AO2125" s="23" t="str">
        <f>_xlfn.XLOOKUP(B2125,'INCIDENT-05-03-2026'!E:E,'INCIDENT-05-03-2026'!F:F,"")</f>
        <v/>
      </c>
      <c r="AP2125" s="7" t="s">
        <v>5537</v>
      </c>
      <c r="AQ2125" s="6"/>
      <c r="AR2125" s="7"/>
      <c r="AS2125" s="3" t="str">
        <f>_xlfn.XLOOKUP(B2125,'[3]tt num | region | site id'!$C:$C,'[3]tt num | region | site id'!$Q:$Q,"")</f>
        <v/>
      </c>
      <c r="AT2125" s="24" t="str">
        <f>_xlfn.XLOOKUP(B2125,'[4]Cells Huawei 03052026 12h'!$B:$B,'[4]Cells Huawei 03052026 12h'!$T:$T,"")</f>
        <v/>
      </c>
      <c r="AU2125" s="24" t="str">
        <f>_xlfn.XLOOKUP(B2125,'[5]cells down 02052026 8h50'!$B:$B,'[5]cells down 02052026 8h50'!$R:$R,"")</f>
        <v/>
      </c>
      <c r="AV2125" s="24" t="str">
        <f>_xlfn.XLOOKUP(B2125,'[5]cells down 02052026 13h50'!$B:$B,'[5]cells down 02052026 13h50'!$R:$R,"")</f>
        <v/>
      </c>
      <c r="AW2125" s="24" t="str">
        <f>_xlfn.XLOOKUP(B2125,'[5]cells down 02052026 13h50'!$B:$B,'[5]cells down 02052026 13h50'!$R:$R,"")</f>
        <v/>
      </c>
      <c r="AX2125" s="24" t="str">
        <f>_xlfn.XLOOKUP(B2125,'[6]cell downs 03052026 8h40 '!$B:$B,'[6]cell downs 03052026 8h40 '!$R:$R,"")</f>
        <v/>
      </c>
      <c r="AY2125" s="24" t="str">
        <f>_xlfn.XLOOKUP(B2125,'[7]ALL SITES DOWN'!$D:$D,'[7]ALL SITES DOWN'!$J:$J,"")</f>
        <v/>
      </c>
      <c r="AZ2125" s="24" t="str">
        <f>_xlfn.XLOOKUP(B2125,'[8]ALL SITES DOWN'!$D:$D,'[8]ALL SITES DOWN'!$J:$J,"")</f>
        <v/>
      </c>
      <c r="BA2125" s="9" t="str">
        <f>_xlfn.XLOOKUP(B2125,[9]sheet1!$AC:$AC,[9]sheet1!$AF:$AF,"")</f>
        <v/>
      </c>
      <c r="BB2125" s="14" t="s">
        <v>5537</v>
      </c>
      <c r="BC2125" s="14" t="s">
        <v>5537</v>
      </c>
      <c r="BD2125" s="14" t="str">
        <f>_xlfn.XLOOKUP(B2125,'[10]cell downs 18042026 17h'!$B:$B,'[10]cell downs 18042026 17h'!$B:$B,"")</f>
        <v/>
      </c>
      <c r="BE2125" s="14" t="str">
        <f>_xlfn.XLOOKUP(B2125,'[11]Cells Huawei 19042026 15h'!$B:$B,'[11]Cells Huawei 19042026 15h'!$B:$B,"")</f>
        <v/>
      </c>
      <c r="BF2125" s="9" t="str">
        <f>_xlfn.XLOOKUP(B2125,'[12]cells down 19042026 9H40'!$B:$B,'[12]cells down 19042026 9H40'!$B:$B,"")</f>
        <v/>
      </c>
      <c r="BG2125" s="9" t="s">
        <v>3414</v>
      </c>
      <c r="BH2125" s="9" t="s">
        <v>12</v>
      </c>
    </row>
    <row r="2126" spans="1:60" s="9" customFormat="1" x14ac:dyDescent="0.3">
      <c r="A2126" s="1" t="s">
        <v>3470</v>
      </c>
      <c r="B2126" s="8" t="s">
        <v>3471</v>
      </c>
      <c r="C2126" s="3" t="str">
        <f>_xlfn.XLOOKUP(B2126,'[1]daily break down'!$D:$D,'[1]daily break down'!$E:$E,"")</f>
        <v>Bafoussam</v>
      </c>
      <c r="D2126" s="1" t="s">
        <v>11</v>
      </c>
      <c r="E2126" s="1" t="s">
        <v>12</v>
      </c>
      <c r="F2126" s="3" t="s">
        <v>102</v>
      </c>
      <c r="G2126" s="1" t="s">
        <v>299</v>
      </c>
      <c r="H2126" s="40" t="str">
        <f>_xlfn.XLOOKUP(B2126,[2]CALCULATION!$B:$B,[2]CALCULATION!$H:$H,"")</f>
        <v>Huawei</v>
      </c>
      <c r="I2126" s="34">
        <v>0</v>
      </c>
      <c r="J2126" s="34">
        <v>0</v>
      </c>
      <c r="K2126" s="34">
        <v>0</v>
      </c>
      <c r="L2126" s="34">
        <v>0</v>
      </c>
      <c r="M2126" s="34">
        <v>0</v>
      </c>
      <c r="N2126" s="34">
        <v>0</v>
      </c>
      <c r="O2126" s="34">
        <v>0</v>
      </c>
      <c r="P2126" s="34">
        <v>0</v>
      </c>
      <c r="Q2126" s="34">
        <v>0</v>
      </c>
      <c r="R2126" s="34">
        <v>0</v>
      </c>
      <c r="S2126" s="35">
        <v>0</v>
      </c>
      <c r="T2126" s="35">
        <v>0</v>
      </c>
      <c r="U2126" s="35">
        <v>0</v>
      </c>
      <c r="V2126" s="35">
        <v>0</v>
      </c>
      <c r="W2126" s="35">
        <v>0</v>
      </c>
      <c r="X2126" s="35">
        <v>0</v>
      </c>
      <c r="Y2126" s="35">
        <v>0</v>
      </c>
      <c r="Z2126" s="35">
        <v>0</v>
      </c>
      <c r="AA2126" s="35">
        <v>0</v>
      </c>
      <c r="AB2126" s="35">
        <v>0</v>
      </c>
      <c r="AC2126" s="35">
        <v>0</v>
      </c>
      <c r="AD2126" s="35">
        <v>0</v>
      </c>
      <c r="AE2126" s="58" t="s">
        <v>5560</v>
      </c>
      <c r="AF2126" s="58"/>
      <c r="AG2126" s="57" t="str" cm="1">
        <f t="array" ref="AG2126">IFERROR(_xlfn.IFS(
AI2126="MPR ISSUE","PDH",
AI2126="BSS Hardware Issue","BSS",
AI2126="Sites strategiques, MLL, Pylone, etc.","ENVTECH",
AI2126="AKTIVCO DEFAUT GE &amp; POWER Cabinet","AKTIVCO",
AI2126="AKTIVCO Coupure ENEO &amp; Baisse de tension","AKTIVCO GRID ONLY",
AI2126="Coupure ENEO &amp; Baisse de tension","IHS GRID ONLY",
AI2126="Defaut GE &amp; POWER Cabinet","IHS",
AI2126="Sharing","Partners",
AI2126="Sites strategiques &amp; DataCenter","SST &amp; DC",
AI2126="Exclu","Exclu",
AI2126="SAT","SAT",
AI2126="SPARE-ISSUE","SPARE-ISSUE",
AI2126="Fiber CAmtel","TRANS_FO_CAMTEL",
AI2126="Fiber AOF","Fiber AOF",
AI2126="Projet OCM (HUAWEI)","TRAVAUX-HUAWEI",
AI2126="Projet OCM (NOKIA)","TRAVAUX-NOKIA",
AI2126="ACCESS-ISSUE","ACCESS-ISSUE",
AI2126="Projet OCM (ZTE, NOKIA, autres projets)","TRAVAUX OCM",
AI2126="No root CAuse","No root cause",
AI2126="ODU HS","PDH",
AI2126="IP &amp; VLAN","PDH",
AI2126="Warehouse HUAWEI","SPARE-ISSUE",
AI2126="SPARE-HS","SPARE-ISSUE",
AI2126="Power Telco","BSS",AI2126="no impacts","no impacts"
),"")</f>
        <v>no impacts</v>
      </c>
      <c r="AH2126" s="57" t="str" cm="1">
        <f t="array" ref="AH2126">IFERROR(_xlfn.IFS(
AI2126="MPR ISSUE","TX ISSUE",
AI2126="BSS Hardware Issue","RAN ISSUE",
AI2126="Sites strategiques, MLL, Pylone, etc.","ENVTECH",
AI2126="AKTIVCO DEFAUT GE &amp; POWER Cabinet","POWER ISSUE",
AI2126="AKTIVCO Coupure ENEO &amp; Baisse de tension","POWER ISSUE",
AI2126="Coupure ENEO &amp; Baisse de tension","POWER ISSUE",
AI2126="Defaut GE &amp; POWER Cabinet","POWER ISSUE",
AI2126="Sharing","POWER ISSUE",
AI2126="Sites strategiques &amp; DataCenter","POWER ISSUE",
AI2126="Exclu","Exclu",
AI2126="SAT","TX ISSUE",
AI2126="SPARE-ISSUE","SPARE-ISSUE",
AI2126="Fiber CAmtel","TX ISSUE",
AI2126="Fiber AOF","TX ISSUE",
AI2126="Projet OCM (HUAWEI)","TRAVAUX-HUAWEI",
AI2126="Projet OCM (NOKIA)","TRAVAUX -NOKIA",
AI2126="ACCESS-ISSUE","ACCESS-ISSUE",
AI2126="Projet OCM (ZTE, NOKIA, autres projets)","TRAVAUX OCM",
AI2126="No root CAuse","No root cause",
AI2126="ODU HS","TX ISSUE",
AI2126="IP &amp; VLAN","TX ISSUE",
AI2126="Warehouse HUAWEI","SPARE-ISSUE",
AI2126="SPARE-HS","SPARE-ISSUE",
AI2126="Power Telco","RAN ISSUE",AI2126="no impacts","no impacts"
),"")</f>
        <v>no impacts</v>
      </c>
      <c r="AI2126" s="85" t="s">
        <v>5998</v>
      </c>
      <c r="AJ2126" s="57" t="str" cm="1">
        <f t="array" ref="AJ2126">IFERROR(_xlfn.IFS(
AI2126="MPR ISSUE","ACTIVE",
AI2126="BSS Hardware Issue","ACTIVE",
AI2126="Sites strategiques, MLL, Pylone, etc.","PASSIVE",
AI2126="AKTIVCO DEFAUT GE &amp; POWER Cabinet","PASSIVE",
AI2126="AKTIVCO Coupure ENEO &amp; Baisse de tension","PASSIVE",
AI2126="Coupure ENEO &amp; Baisse de tension","PASSIVE",
AI2126="Defaut GE &amp; POWER Cabinet","PASSIVE",
AI2126="Sharing","PASSIVE",
AI2126="Sites strategiques &amp; DataCenter","PASSIVE",
AI2126="Exclu","Exclu",
AI2126="SAT","ACTIVE",
AI2126="SPARE-ISSUE","SPARE-ISSUE",
AI2126="Fiber CAmtel","ACTIVE",
AI2126="Fiber AOF","ACTIVE",
AI2126="Projet OCM (HUAWEI)","PLANNED WORKS",
AI2126="Projet OCM (NOKIA)","PLANNED WORKS",
AI2126="ACCESS-ISSUE","ACCESS-ISSUE",
AI2126="Projet OCM (ZTE, NOKIA, autres projets)","PLANNED WORKS",
AI2126="No root CAuse","No root cause",
AI2126="ODU HS","ACTIVE",
AI2126="IP &amp; VLAN","ACTIVE",
AI2126="Warehouse HUAWEI","SPARE-ISSUE",
AI2126="SPARE-HS","SPARE-ISSUE",
AI2126="Power Telco","ACTIVE", AI2126="no impacts","no impacts"
),"")</f>
        <v>no impacts</v>
      </c>
      <c r="AK2126" s="23" t="s">
        <v>5537</v>
      </c>
      <c r="AL2126" s="23" t="str">
        <f t="shared" ref="AL2126:AL2157" si="60">B2126</f>
        <v>OST_066</v>
      </c>
      <c r="AN2126" s="9" t="s">
        <v>5537</v>
      </c>
      <c r="AO2126" s="23" t="str">
        <f>_xlfn.XLOOKUP(B2126,'INCIDENT-05-03-2026'!E:E,'INCIDENT-05-03-2026'!F:F,"")</f>
        <v/>
      </c>
      <c r="AP2126" s="7" t="s">
        <v>5537</v>
      </c>
      <c r="AQ2126" s="6"/>
      <c r="AR2126" s="7"/>
      <c r="AS2126" s="3" t="str">
        <f>_xlfn.XLOOKUP(B2126,'[3]tt num | region | site id'!$C:$C,'[3]tt num | region | site id'!$Q:$Q,"")</f>
        <v/>
      </c>
      <c r="AT2126" s="24" t="str">
        <f>_xlfn.XLOOKUP(B2126,'[4]Cells Huawei 03052026 12h'!$B:$B,'[4]Cells Huawei 03052026 12h'!$T:$T,"")</f>
        <v/>
      </c>
      <c r="AU2126" s="24" t="str">
        <f>_xlfn.XLOOKUP(B2126,'[5]cells down 02052026 8h50'!$B:$B,'[5]cells down 02052026 8h50'!$R:$R,"")</f>
        <v/>
      </c>
      <c r="AV2126" s="24" t="str">
        <f>_xlfn.XLOOKUP(B2126,'[5]cells down 02052026 13h50'!$B:$B,'[5]cells down 02052026 13h50'!$R:$R,"")</f>
        <v/>
      </c>
      <c r="AW2126" s="24" t="str">
        <f>_xlfn.XLOOKUP(B2126,'[5]cells down 02052026 13h50'!$B:$B,'[5]cells down 02052026 13h50'!$R:$R,"")</f>
        <v/>
      </c>
      <c r="AX2126" s="24" t="str">
        <f>_xlfn.XLOOKUP(B2126,'[6]cell downs 03052026 8h40 '!$B:$B,'[6]cell downs 03052026 8h40 '!$R:$R,"")</f>
        <v/>
      </c>
      <c r="AY2126" s="24" t="str">
        <f>_xlfn.XLOOKUP(B2126,'[7]ALL SITES DOWN'!$D:$D,'[7]ALL SITES DOWN'!$J:$J,"")</f>
        <v/>
      </c>
      <c r="AZ2126" s="24" t="str">
        <f>_xlfn.XLOOKUP(B2126,'[8]ALL SITES DOWN'!$D:$D,'[8]ALL SITES DOWN'!$J:$J,"")</f>
        <v/>
      </c>
      <c r="BA2126" s="9" t="str">
        <f>_xlfn.XLOOKUP(B2126,[9]sheet1!$AC:$AC,[9]sheet1!$AF:$AF,"")</f>
        <v/>
      </c>
      <c r="BB2126" s="14" t="s">
        <v>5537</v>
      </c>
      <c r="BC2126" s="14" t="s">
        <v>5537</v>
      </c>
      <c r="BD2126" s="14" t="str">
        <f>_xlfn.XLOOKUP(B2126,'[10]cell downs 18042026 17h'!$B:$B,'[10]cell downs 18042026 17h'!$B:$B,"")</f>
        <v/>
      </c>
      <c r="BE2126" s="14" t="str">
        <f>_xlfn.XLOOKUP(B2126,'[11]Cells Huawei 19042026 15h'!$B:$B,'[11]Cells Huawei 19042026 15h'!$B:$B,"")</f>
        <v/>
      </c>
      <c r="BF2126" s="9" t="str">
        <f>_xlfn.XLOOKUP(B2126,'[12]cells down 19042026 9H40'!$B:$B,'[12]cells down 19042026 9H40'!$B:$B,"")</f>
        <v/>
      </c>
      <c r="BG2126" s="9" t="s">
        <v>3471</v>
      </c>
      <c r="BH2126" s="9" t="s">
        <v>12</v>
      </c>
    </row>
    <row r="2127" spans="1:60" s="9" customFormat="1" x14ac:dyDescent="0.3">
      <c r="A2127" s="1" t="s">
        <v>3491</v>
      </c>
      <c r="B2127" s="8" t="s">
        <v>3492</v>
      </c>
      <c r="C2127" s="3" t="str">
        <f>_xlfn.XLOOKUP(B2127,'[1]daily break down'!$D:$D,'[1]daily break down'!$E:$E,"")</f>
        <v>Douala</v>
      </c>
      <c r="D2127" s="1" t="s">
        <v>11</v>
      </c>
      <c r="E2127" s="1" t="s">
        <v>12</v>
      </c>
      <c r="F2127" s="3" t="s">
        <v>31</v>
      </c>
      <c r="G2127" s="1" t="s">
        <v>32</v>
      </c>
      <c r="H2127" s="42" t="str">
        <f>_xlfn.XLOOKUP(B2127,[2]CALCULATION!$B:$B,[2]CALCULATION!$H:$H,"")</f>
        <v>ZTE</v>
      </c>
      <c r="I2127" s="34">
        <v>0</v>
      </c>
      <c r="J2127" s="34">
        <v>0</v>
      </c>
      <c r="K2127" s="34">
        <v>0</v>
      </c>
      <c r="L2127" s="34">
        <v>0</v>
      </c>
      <c r="M2127" s="34">
        <v>0</v>
      </c>
      <c r="N2127" s="34">
        <v>0</v>
      </c>
      <c r="O2127" s="34">
        <v>0</v>
      </c>
      <c r="P2127" s="34">
        <v>0</v>
      </c>
      <c r="Q2127" s="34">
        <v>0.4585755336968832</v>
      </c>
      <c r="R2127" s="34">
        <v>0</v>
      </c>
      <c r="S2127" s="35">
        <v>0</v>
      </c>
      <c r="T2127" s="35">
        <v>0</v>
      </c>
      <c r="U2127" s="35">
        <v>0</v>
      </c>
      <c r="V2127" s="35">
        <v>0</v>
      </c>
      <c r="W2127" s="35">
        <v>0</v>
      </c>
      <c r="X2127" s="35">
        <v>0</v>
      </c>
      <c r="Y2127" s="35">
        <v>0</v>
      </c>
      <c r="Z2127" s="35">
        <v>0</v>
      </c>
      <c r="AA2127" s="35">
        <v>0</v>
      </c>
      <c r="AB2127" s="35">
        <v>0</v>
      </c>
      <c r="AC2127" s="35">
        <v>0</v>
      </c>
      <c r="AD2127" s="35">
        <v>0</v>
      </c>
      <c r="AE2127" s="58" t="s">
        <v>5560</v>
      </c>
      <c r="AF2127" s="58"/>
      <c r="AG2127" s="57" t="str" cm="1">
        <f t="array" ref="AG2127">IFERROR(_xlfn.IFS(
AI2127="MPR ISSUE","PDH",
AI2127="BSS Hardware Issue","BSS",
AI2127="Sites strategiques, MLL, Pylone, etc.","ENVTECH",
AI2127="AKTIVCO DEFAUT GE &amp; POWER Cabinet","AKTIVCO",
AI2127="AKTIVCO Coupure ENEO &amp; Baisse de tension","AKTIVCO GRID ONLY",
AI2127="Coupure ENEO &amp; Baisse de tension","IHS GRID ONLY",
AI2127="Defaut GE &amp; POWER Cabinet","IHS",
AI2127="Sharing","Partners",
AI2127="Sites strategiques &amp; DataCenter","SST &amp; DC",
AI2127="Exclu","Exclu",
AI2127="SAT","SAT",
AI2127="SPARE-ISSUE","SPARE-ISSUE",
AI2127="Fiber CAmtel","TRANS_FO_CAMTEL",
AI2127="Fiber AOF","Fiber AOF",
AI2127="Projet OCM (HUAWEI)","TRAVAUX-HUAWEI",
AI2127="Projet OCM (NOKIA)","TRAVAUX-NOKIA",
AI2127="ACCESS-ISSUE","ACCESS-ISSUE",
AI2127="Projet OCM (ZTE, NOKIA, autres projets)","TRAVAUX OCM",
AI2127="No root CAuse","No root cause",
AI2127="ODU HS","PDH",
AI2127="IP &amp; VLAN","PDH",
AI2127="Warehouse HUAWEI","SPARE-ISSUE",
AI2127="SPARE-HS","SPARE-ISSUE",
AI2127="Power Telco","BSS",AI2127="no impacts","no impacts"
),"")</f>
        <v>no impacts</v>
      </c>
      <c r="AH2127" s="57" t="str" cm="1">
        <f t="array" ref="AH2127">IFERROR(_xlfn.IFS(
AI2127="MPR ISSUE","TX ISSUE",
AI2127="BSS Hardware Issue","RAN ISSUE",
AI2127="Sites strategiques, MLL, Pylone, etc.","ENVTECH",
AI2127="AKTIVCO DEFAUT GE &amp; POWER Cabinet","POWER ISSUE",
AI2127="AKTIVCO Coupure ENEO &amp; Baisse de tension","POWER ISSUE",
AI2127="Coupure ENEO &amp; Baisse de tension","POWER ISSUE",
AI2127="Defaut GE &amp; POWER Cabinet","POWER ISSUE",
AI2127="Sharing","POWER ISSUE",
AI2127="Sites strategiques &amp; DataCenter","POWER ISSUE",
AI2127="Exclu","Exclu",
AI2127="SAT","TX ISSUE",
AI2127="SPARE-ISSUE","SPARE-ISSUE",
AI2127="Fiber CAmtel","TX ISSUE",
AI2127="Fiber AOF","TX ISSUE",
AI2127="Projet OCM (HUAWEI)","TRAVAUX-HUAWEI",
AI2127="Projet OCM (NOKIA)","TRAVAUX -NOKIA",
AI2127="ACCESS-ISSUE","ACCESS-ISSUE",
AI2127="Projet OCM (ZTE, NOKIA, autres projets)","TRAVAUX OCM",
AI2127="No root CAuse","No root cause",
AI2127="ODU HS","TX ISSUE",
AI2127="IP &amp; VLAN","TX ISSUE",
AI2127="Warehouse HUAWEI","SPARE-ISSUE",
AI2127="SPARE-HS","SPARE-ISSUE",
AI2127="Power Telco","RAN ISSUE",AI2127="no impacts","no impacts"
),"")</f>
        <v>no impacts</v>
      </c>
      <c r="AI2127" s="85" t="s">
        <v>5998</v>
      </c>
      <c r="AJ2127" s="57" t="str" cm="1">
        <f t="array" ref="AJ2127">IFERROR(_xlfn.IFS(
AI2127="MPR ISSUE","ACTIVE",
AI2127="BSS Hardware Issue","ACTIVE",
AI2127="Sites strategiques, MLL, Pylone, etc.","PASSIVE",
AI2127="AKTIVCO DEFAUT GE &amp; POWER Cabinet","PASSIVE",
AI2127="AKTIVCO Coupure ENEO &amp; Baisse de tension","PASSIVE",
AI2127="Coupure ENEO &amp; Baisse de tension","PASSIVE",
AI2127="Defaut GE &amp; POWER Cabinet","PASSIVE",
AI2127="Sharing","PASSIVE",
AI2127="Sites strategiques &amp; DataCenter","PASSIVE",
AI2127="Exclu","Exclu",
AI2127="SAT","ACTIVE",
AI2127="SPARE-ISSUE","SPARE-ISSUE",
AI2127="Fiber CAmtel","ACTIVE",
AI2127="Fiber AOF","ACTIVE",
AI2127="Projet OCM (HUAWEI)","PLANNED WORKS",
AI2127="Projet OCM (NOKIA)","PLANNED WORKS",
AI2127="ACCESS-ISSUE","ACCESS-ISSUE",
AI2127="Projet OCM (ZTE, NOKIA, autres projets)","PLANNED WORKS",
AI2127="No root CAuse","No root cause",
AI2127="ODU HS","ACTIVE",
AI2127="IP &amp; VLAN","ACTIVE",
AI2127="Warehouse HUAWEI","SPARE-ISSUE",
AI2127="SPARE-HS","SPARE-ISSUE",
AI2127="Power Telco","ACTIVE", AI2127="no impacts","no impacts"
),"")</f>
        <v>no impacts</v>
      </c>
      <c r="AK2127" s="23" t="s">
        <v>5537</v>
      </c>
      <c r="AL2127" s="23" t="str">
        <f t="shared" si="60"/>
        <v>LIT_425</v>
      </c>
      <c r="AN2127" s="9" t="s">
        <v>5537</v>
      </c>
      <c r="AO2127" s="23" t="str">
        <f>_xlfn.XLOOKUP(B2127,'INCIDENT-05-03-2026'!E:E,'INCIDENT-05-03-2026'!F:F,"")</f>
        <v/>
      </c>
      <c r="AP2127" s="7" t="s">
        <v>5537</v>
      </c>
      <c r="AQ2127" s="6"/>
      <c r="AR2127" s="7"/>
      <c r="AS2127" s="3" t="str">
        <f>_xlfn.XLOOKUP(B2127,'[3]tt num | region | site id'!$C:$C,'[3]tt num | region | site id'!$Q:$Q,"")</f>
        <v/>
      </c>
      <c r="AT2127" s="24" t="str">
        <f>_xlfn.XLOOKUP(B2127,'[4]Cells Huawei 03052026 12h'!$B:$B,'[4]Cells Huawei 03052026 12h'!$T:$T,"")</f>
        <v/>
      </c>
      <c r="AU2127" s="24" t="str">
        <f>_xlfn.XLOOKUP(B2127,'[5]cells down 02052026 8h50'!$B:$B,'[5]cells down 02052026 8h50'!$R:$R,"")</f>
        <v/>
      </c>
      <c r="AV2127" s="24" t="str">
        <f>_xlfn.XLOOKUP(B2127,'[5]cells down 02052026 13h50'!$B:$B,'[5]cells down 02052026 13h50'!$R:$R,"")</f>
        <v/>
      </c>
      <c r="AW2127" s="24" t="str">
        <f>_xlfn.XLOOKUP(B2127,'[5]cells down 02052026 13h50'!$B:$B,'[5]cells down 02052026 13h50'!$R:$R,"")</f>
        <v/>
      </c>
      <c r="AX2127" s="24" t="str">
        <f>_xlfn.XLOOKUP(B2127,'[6]cell downs 03052026 8h40 '!$B:$B,'[6]cell downs 03052026 8h40 '!$R:$R,"")</f>
        <v/>
      </c>
      <c r="AY2127" s="24" t="str">
        <f>_xlfn.XLOOKUP(B2127,'[7]ALL SITES DOWN'!$D:$D,'[7]ALL SITES DOWN'!$J:$J,"")</f>
        <v/>
      </c>
      <c r="AZ2127" s="24" t="str">
        <f>_xlfn.XLOOKUP(B2127,'[8]ALL SITES DOWN'!$D:$D,'[8]ALL SITES DOWN'!$J:$J,"")</f>
        <v/>
      </c>
      <c r="BA2127" s="9" t="str">
        <f>_xlfn.XLOOKUP(B2127,[9]sheet1!$AC:$AC,[9]sheet1!$AF:$AF,"")</f>
        <v/>
      </c>
      <c r="BB2127" s="14" t="s">
        <v>5537</v>
      </c>
      <c r="BC2127" s="14" t="s">
        <v>5537</v>
      </c>
      <c r="BD2127" s="14" t="str">
        <f>_xlfn.XLOOKUP(B2127,'[10]cell downs 18042026 17h'!$B:$B,'[10]cell downs 18042026 17h'!$B:$B,"")</f>
        <v/>
      </c>
      <c r="BE2127" s="14" t="str">
        <f>_xlfn.XLOOKUP(B2127,'[11]Cells Huawei 19042026 15h'!$B:$B,'[11]Cells Huawei 19042026 15h'!$B:$B,"")</f>
        <v/>
      </c>
      <c r="BF2127" s="9" t="str">
        <f>_xlfn.XLOOKUP(B2127,'[12]cells down 19042026 9H40'!$B:$B,'[12]cells down 19042026 9H40'!$B:$B,"")</f>
        <v/>
      </c>
      <c r="BG2127" s="9" t="s">
        <v>3492</v>
      </c>
      <c r="BH2127" s="9" t="s">
        <v>12</v>
      </c>
    </row>
    <row r="2128" spans="1:60" s="9" customFormat="1" x14ac:dyDescent="0.3">
      <c r="A2128" s="1" t="s">
        <v>3499</v>
      </c>
      <c r="B2128" s="8" t="s">
        <v>3500</v>
      </c>
      <c r="C2128" s="3" t="str">
        <f>_xlfn.XLOOKUP(B2128,'[1]daily break down'!$D:$D,'[1]daily break down'!$E:$E,"")</f>
        <v>LITTORAL</v>
      </c>
      <c r="D2128" s="1" t="s">
        <v>11</v>
      </c>
      <c r="E2128" s="1" t="s">
        <v>12</v>
      </c>
      <c r="F2128" s="3" t="s">
        <v>31</v>
      </c>
      <c r="G2128" s="1" t="s">
        <v>3499</v>
      </c>
      <c r="H2128" s="42" t="str">
        <f>_xlfn.XLOOKUP(B2128,[2]CALCULATION!$B:$B,[2]CALCULATION!$H:$H,"")</f>
        <v>ZTE</v>
      </c>
      <c r="I2128" s="34">
        <v>0</v>
      </c>
      <c r="J2128" s="34">
        <v>0</v>
      </c>
      <c r="K2128" s="34">
        <v>0</v>
      </c>
      <c r="L2128" s="34">
        <v>0</v>
      </c>
      <c r="M2128" s="34">
        <v>0</v>
      </c>
      <c r="N2128" s="34">
        <v>0</v>
      </c>
      <c r="O2128" s="34">
        <v>0</v>
      </c>
      <c r="P2128" s="34">
        <v>0</v>
      </c>
      <c r="Q2128" s="34">
        <v>0</v>
      </c>
      <c r="R2128" s="34">
        <v>0</v>
      </c>
      <c r="S2128" s="35">
        <v>0</v>
      </c>
      <c r="T2128" s="35">
        <v>0</v>
      </c>
      <c r="U2128" s="35">
        <v>0</v>
      </c>
      <c r="V2128" s="35">
        <v>0</v>
      </c>
      <c r="W2128" s="35">
        <v>0</v>
      </c>
      <c r="X2128" s="35">
        <v>0</v>
      </c>
      <c r="Y2128" s="35">
        <v>0</v>
      </c>
      <c r="Z2128" s="35">
        <v>0</v>
      </c>
      <c r="AA2128" s="35">
        <v>0</v>
      </c>
      <c r="AB2128" s="35">
        <v>0</v>
      </c>
      <c r="AC2128" s="35">
        <v>0</v>
      </c>
      <c r="AD2128" s="35">
        <v>0</v>
      </c>
      <c r="AE2128" s="58" t="s">
        <v>5560</v>
      </c>
      <c r="AF2128" s="58"/>
      <c r="AG2128" s="57" t="str" cm="1">
        <f t="array" ref="AG2128">IFERROR(_xlfn.IFS(
AI2128="MPR ISSUE","PDH",
AI2128="BSS Hardware Issue","BSS",
AI2128="Sites strategiques, MLL, Pylone, etc.","ENVTECH",
AI2128="AKTIVCO DEFAUT GE &amp; POWER Cabinet","AKTIVCO",
AI2128="AKTIVCO Coupure ENEO &amp; Baisse de tension","AKTIVCO GRID ONLY",
AI2128="Coupure ENEO &amp; Baisse de tension","IHS GRID ONLY",
AI2128="Defaut GE &amp; POWER Cabinet","IHS",
AI2128="Sharing","Partners",
AI2128="Sites strategiques &amp; DataCenter","SST &amp; DC",
AI2128="Exclu","Exclu",
AI2128="SAT","SAT",
AI2128="SPARE-ISSUE","SPARE-ISSUE",
AI2128="Fiber CAmtel","TRANS_FO_CAMTEL",
AI2128="Fiber AOF","Fiber AOF",
AI2128="Projet OCM (HUAWEI)","TRAVAUX-HUAWEI",
AI2128="Projet OCM (NOKIA)","TRAVAUX-NOKIA",
AI2128="ACCESS-ISSUE","ACCESS-ISSUE",
AI2128="Projet OCM (ZTE, NOKIA, autres projets)","TRAVAUX OCM",
AI2128="No root CAuse","No root cause",
AI2128="ODU HS","PDH",
AI2128="IP &amp; VLAN","PDH",
AI2128="Warehouse HUAWEI","SPARE-ISSUE",
AI2128="SPARE-HS","SPARE-ISSUE",
AI2128="Power Telco","BSS",AI2128="no impacts","no impacts"
),"")</f>
        <v>no impacts</v>
      </c>
      <c r="AH2128" s="57" t="str" cm="1">
        <f t="array" ref="AH2128">IFERROR(_xlfn.IFS(
AI2128="MPR ISSUE","TX ISSUE",
AI2128="BSS Hardware Issue","RAN ISSUE",
AI2128="Sites strategiques, MLL, Pylone, etc.","ENVTECH",
AI2128="AKTIVCO DEFAUT GE &amp; POWER Cabinet","POWER ISSUE",
AI2128="AKTIVCO Coupure ENEO &amp; Baisse de tension","POWER ISSUE",
AI2128="Coupure ENEO &amp; Baisse de tension","POWER ISSUE",
AI2128="Defaut GE &amp; POWER Cabinet","POWER ISSUE",
AI2128="Sharing","POWER ISSUE",
AI2128="Sites strategiques &amp; DataCenter","POWER ISSUE",
AI2128="Exclu","Exclu",
AI2128="SAT","TX ISSUE",
AI2128="SPARE-ISSUE","SPARE-ISSUE",
AI2128="Fiber CAmtel","TX ISSUE",
AI2128="Fiber AOF","TX ISSUE",
AI2128="Projet OCM (HUAWEI)","TRAVAUX-HUAWEI",
AI2128="Projet OCM (NOKIA)","TRAVAUX -NOKIA",
AI2128="ACCESS-ISSUE","ACCESS-ISSUE",
AI2128="Projet OCM (ZTE, NOKIA, autres projets)","TRAVAUX OCM",
AI2128="No root CAuse","No root cause",
AI2128="ODU HS","TX ISSUE",
AI2128="IP &amp; VLAN","TX ISSUE",
AI2128="Warehouse HUAWEI","SPARE-ISSUE",
AI2128="SPARE-HS","SPARE-ISSUE",
AI2128="Power Telco","RAN ISSUE",AI2128="no impacts","no impacts"
),"")</f>
        <v>no impacts</v>
      </c>
      <c r="AI2128" s="85" t="s">
        <v>5998</v>
      </c>
      <c r="AJ2128" s="57" t="str" cm="1">
        <f t="array" ref="AJ2128">IFERROR(_xlfn.IFS(
AI2128="MPR ISSUE","ACTIVE",
AI2128="BSS Hardware Issue","ACTIVE",
AI2128="Sites strategiques, MLL, Pylone, etc.","PASSIVE",
AI2128="AKTIVCO DEFAUT GE &amp; POWER Cabinet","PASSIVE",
AI2128="AKTIVCO Coupure ENEO &amp; Baisse de tension","PASSIVE",
AI2128="Coupure ENEO &amp; Baisse de tension","PASSIVE",
AI2128="Defaut GE &amp; POWER Cabinet","PASSIVE",
AI2128="Sharing","PASSIVE",
AI2128="Sites strategiques &amp; DataCenter","PASSIVE",
AI2128="Exclu","Exclu",
AI2128="SAT","ACTIVE",
AI2128="SPARE-ISSUE","SPARE-ISSUE",
AI2128="Fiber CAmtel","ACTIVE",
AI2128="Fiber AOF","ACTIVE",
AI2128="Projet OCM (HUAWEI)","PLANNED WORKS",
AI2128="Projet OCM (NOKIA)","PLANNED WORKS",
AI2128="ACCESS-ISSUE","ACCESS-ISSUE",
AI2128="Projet OCM (ZTE, NOKIA, autres projets)","PLANNED WORKS",
AI2128="No root CAuse","No root cause",
AI2128="ODU HS","ACTIVE",
AI2128="IP &amp; VLAN","ACTIVE",
AI2128="Warehouse HUAWEI","SPARE-ISSUE",
AI2128="SPARE-HS","SPARE-ISSUE",
AI2128="Power Telco","ACTIVE", AI2128="no impacts","no impacts"
),"")</f>
        <v>no impacts</v>
      </c>
      <c r="AK2128" s="23" t="s">
        <v>5537</v>
      </c>
      <c r="AL2128" s="23" t="str">
        <f t="shared" si="60"/>
        <v>LIT_006</v>
      </c>
      <c r="AN2128" s="9" t="s">
        <v>5537</v>
      </c>
      <c r="AO2128" s="23" t="str">
        <f>_xlfn.XLOOKUP(B2128,'INCIDENT-05-03-2026'!E:E,'INCIDENT-05-03-2026'!F:F,"")</f>
        <v/>
      </c>
      <c r="AP2128" s="7" t="s">
        <v>5537</v>
      </c>
      <c r="AQ2128" s="6"/>
      <c r="AR2128" s="7"/>
      <c r="AS2128" s="3" t="str">
        <f>_xlfn.XLOOKUP(B2128,'[3]tt num | region | site id'!$C:$C,'[3]tt num | region | site id'!$Q:$Q,"")</f>
        <v/>
      </c>
      <c r="AT2128" s="24" t="str">
        <f>_xlfn.XLOOKUP(B2128,'[4]Cells Huawei 03052026 12h'!$B:$B,'[4]Cells Huawei 03052026 12h'!$T:$T,"")</f>
        <v/>
      </c>
      <c r="AU2128" s="24" t="str">
        <f>_xlfn.XLOOKUP(B2128,'[5]cells down 02052026 8h50'!$B:$B,'[5]cells down 02052026 8h50'!$R:$R,"")</f>
        <v/>
      </c>
      <c r="AV2128" s="24" t="str">
        <f>_xlfn.XLOOKUP(B2128,'[5]cells down 02052026 13h50'!$B:$B,'[5]cells down 02052026 13h50'!$R:$R,"")</f>
        <v/>
      </c>
      <c r="AW2128" s="24" t="str">
        <f>_xlfn.XLOOKUP(B2128,'[5]cells down 02052026 13h50'!$B:$B,'[5]cells down 02052026 13h50'!$R:$R,"")</f>
        <v/>
      </c>
      <c r="AX2128" s="24" t="str">
        <f>_xlfn.XLOOKUP(B2128,'[6]cell downs 03052026 8h40 '!$B:$B,'[6]cell downs 03052026 8h40 '!$R:$R,"")</f>
        <v/>
      </c>
      <c r="AY2128" s="24" t="str">
        <f>_xlfn.XLOOKUP(B2128,'[7]ALL SITES DOWN'!$D:$D,'[7]ALL SITES DOWN'!$J:$J,"")</f>
        <v/>
      </c>
      <c r="AZ2128" s="24" t="str">
        <f>_xlfn.XLOOKUP(B2128,'[8]ALL SITES DOWN'!$D:$D,'[8]ALL SITES DOWN'!$J:$J,"")</f>
        <v/>
      </c>
      <c r="BA2128" s="9" t="str">
        <f>_xlfn.XLOOKUP(B2128,[9]sheet1!$AC:$AC,[9]sheet1!$AF:$AF,"")</f>
        <v/>
      </c>
      <c r="BB2128" s="14" t="s">
        <v>5537</v>
      </c>
      <c r="BC2128" s="14" t="s">
        <v>5537</v>
      </c>
      <c r="BD2128" s="14" t="str">
        <f>_xlfn.XLOOKUP(B2128,'[10]cell downs 18042026 17h'!$B:$B,'[10]cell downs 18042026 17h'!$B:$B,"")</f>
        <v/>
      </c>
      <c r="BE2128" s="14" t="str">
        <f>_xlfn.XLOOKUP(B2128,'[11]Cells Huawei 19042026 15h'!$B:$B,'[11]Cells Huawei 19042026 15h'!$B:$B,"")</f>
        <v/>
      </c>
      <c r="BF2128" s="9" t="str">
        <f>_xlfn.XLOOKUP(B2128,'[12]cells down 19042026 9H40'!$B:$B,'[12]cells down 19042026 9H40'!$B:$B,"")</f>
        <v/>
      </c>
      <c r="BG2128" s="9" t="s">
        <v>3500</v>
      </c>
      <c r="BH2128" s="9" t="s">
        <v>5537</v>
      </c>
    </row>
    <row r="2129" spans="1:60" s="9" customFormat="1" x14ac:dyDescent="0.3">
      <c r="A2129" s="1" t="s">
        <v>3501</v>
      </c>
      <c r="B2129" s="8" t="s">
        <v>3502</v>
      </c>
      <c r="C2129" s="3" t="str">
        <f>_xlfn.XLOOKUP(B2129,'[1]daily break down'!$D:$D,'[1]daily break down'!$E:$E,"")</f>
        <v>LITTORAL</v>
      </c>
      <c r="D2129" s="1" t="s">
        <v>11</v>
      </c>
      <c r="E2129" s="1" t="s">
        <v>12</v>
      </c>
      <c r="F2129" s="3" t="s">
        <v>31</v>
      </c>
      <c r="G2129" s="1" t="s">
        <v>3501</v>
      </c>
      <c r="H2129" s="42" t="str">
        <f>_xlfn.XLOOKUP(B2129,[2]CALCULATION!$B:$B,[2]CALCULATION!$H:$H,"")</f>
        <v>ZTE</v>
      </c>
      <c r="I2129" s="34">
        <v>0</v>
      </c>
      <c r="J2129" s="34">
        <v>0</v>
      </c>
      <c r="K2129" s="34">
        <v>0</v>
      </c>
      <c r="L2129" s="34">
        <v>0</v>
      </c>
      <c r="M2129" s="34">
        <v>0</v>
      </c>
      <c r="N2129" s="34">
        <v>0</v>
      </c>
      <c r="O2129" s="34">
        <v>0</v>
      </c>
      <c r="P2129" s="34">
        <v>0</v>
      </c>
      <c r="Q2129" s="34">
        <v>0</v>
      </c>
      <c r="R2129" s="34">
        <v>0</v>
      </c>
      <c r="S2129" s="35">
        <v>0</v>
      </c>
      <c r="T2129" s="35">
        <v>0</v>
      </c>
      <c r="U2129" s="35">
        <v>0</v>
      </c>
      <c r="V2129" s="35">
        <v>0</v>
      </c>
      <c r="W2129" s="35">
        <v>0</v>
      </c>
      <c r="X2129" s="35">
        <v>0</v>
      </c>
      <c r="Y2129" s="35">
        <v>0</v>
      </c>
      <c r="Z2129" s="35">
        <v>0</v>
      </c>
      <c r="AA2129" s="35">
        <v>0</v>
      </c>
      <c r="AB2129" s="35">
        <v>0</v>
      </c>
      <c r="AC2129" s="35">
        <v>0</v>
      </c>
      <c r="AD2129" s="35">
        <v>0</v>
      </c>
      <c r="AE2129" s="58" t="s">
        <v>5560</v>
      </c>
      <c r="AF2129" s="58"/>
      <c r="AG2129" s="57" t="str" cm="1">
        <f t="array" ref="AG2129">IFERROR(_xlfn.IFS(
AI2129="MPR ISSUE","PDH",
AI2129="BSS Hardware Issue","BSS",
AI2129="Sites strategiques, MLL, Pylone, etc.","ENVTECH",
AI2129="AKTIVCO DEFAUT GE &amp; POWER Cabinet","AKTIVCO",
AI2129="AKTIVCO Coupure ENEO &amp; Baisse de tension","AKTIVCO GRID ONLY",
AI2129="Coupure ENEO &amp; Baisse de tension","IHS GRID ONLY",
AI2129="Defaut GE &amp; POWER Cabinet","IHS",
AI2129="Sharing","Partners",
AI2129="Sites strategiques &amp; DataCenter","SST &amp; DC",
AI2129="Exclu","Exclu",
AI2129="SAT","SAT",
AI2129="SPARE-ISSUE","SPARE-ISSUE",
AI2129="Fiber CAmtel","TRANS_FO_CAMTEL",
AI2129="Fiber AOF","Fiber AOF",
AI2129="Projet OCM (HUAWEI)","TRAVAUX-HUAWEI",
AI2129="Projet OCM (NOKIA)","TRAVAUX-NOKIA",
AI2129="ACCESS-ISSUE","ACCESS-ISSUE",
AI2129="Projet OCM (ZTE, NOKIA, autres projets)","TRAVAUX OCM",
AI2129="No root CAuse","No root cause",
AI2129="ODU HS","PDH",
AI2129="IP &amp; VLAN","PDH",
AI2129="Warehouse HUAWEI","SPARE-ISSUE",
AI2129="SPARE-HS","SPARE-ISSUE",
AI2129="Power Telco","BSS",AI2129="no impacts","no impacts"
),"")</f>
        <v>no impacts</v>
      </c>
      <c r="AH2129" s="57" t="str" cm="1">
        <f t="array" ref="AH2129">IFERROR(_xlfn.IFS(
AI2129="MPR ISSUE","TX ISSUE",
AI2129="BSS Hardware Issue","RAN ISSUE",
AI2129="Sites strategiques, MLL, Pylone, etc.","ENVTECH",
AI2129="AKTIVCO DEFAUT GE &amp; POWER Cabinet","POWER ISSUE",
AI2129="AKTIVCO Coupure ENEO &amp; Baisse de tension","POWER ISSUE",
AI2129="Coupure ENEO &amp; Baisse de tension","POWER ISSUE",
AI2129="Defaut GE &amp; POWER Cabinet","POWER ISSUE",
AI2129="Sharing","POWER ISSUE",
AI2129="Sites strategiques &amp; DataCenter","POWER ISSUE",
AI2129="Exclu","Exclu",
AI2129="SAT","TX ISSUE",
AI2129="SPARE-ISSUE","SPARE-ISSUE",
AI2129="Fiber CAmtel","TX ISSUE",
AI2129="Fiber AOF","TX ISSUE",
AI2129="Projet OCM (HUAWEI)","TRAVAUX-HUAWEI",
AI2129="Projet OCM (NOKIA)","TRAVAUX -NOKIA",
AI2129="ACCESS-ISSUE","ACCESS-ISSUE",
AI2129="Projet OCM (ZTE, NOKIA, autres projets)","TRAVAUX OCM",
AI2129="No root CAuse","No root cause",
AI2129="ODU HS","TX ISSUE",
AI2129="IP &amp; VLAN","TX ISSUE",
AI2129="Warehouse HUAWEI","SPARE-ISSUE",
AI2129="SPARE-HS","SPARE-ISSUE",
AI2129="Power Telco","RAN ISSUE",AI2129="no impacts","no impacts"
),"")</f>
        <v>no impacts</v>
      </c>
      <c r="AI2129" s="85" t="s">
        <v>5998</v>
      </c>
      <c r="AJ2129" s="57" t="str" cm="1">
        <f t="array" ref="AJ2129">IFERROR(_xlfn.IFS(
AI2129="MPR ISSUE","ACTIVE",
AI2129="BSS Hardware Issue","ACTIVE",
AI2129="Sites strategiques, MLL, Pylone, etc.","PASSIVE",
AI2129="AKTIVCO DEFAUT GE &amp; POWER Cabinet","PASSIVE",
AI2129="AKTIVCO Coupure ENEO &amp; Baisse de tension","PASSIVE",
AI2129="Coupure ENEO &amp; Baisse de tension","PASSIVE",
AI2129="Defaut GE &amp; POWER Cabinet","PASSIVE",
AI2129="Sharing","PASSIVE",
AI2129="Sites strategiques &amp; DataCenter","PASSIVE",
AI2129="Exclu","Exclu",
AI2129="SAT","ACTIVE",
AI2129="SPARE-ISSUE","SPARE-ISSUE",
AI2129="Fiber CAmtel","ACTIVE",
AI2129="Fiber AOF","ACTIVE",
AI2129="Projet OCM (HUAWEI)","PLANNED WORKS",
AI2129="Projet OCM (NOKIA)","PLANNED WORKS",
AI2129="ACCESS-ISSUE","ACCESS-ISSUE",
AI2129="Projet OCM (ZTE, NOKIA, autres projets)","PLANNED WORKS",
AI2129="No root CAuse","No root cause",
AI2129="ODU HS","ACTIVE",
AI2129="IP &amp; VLAN","ACTIVE",
AI2129="Warehouse HUAWEI","SPARE-ISSUE",
AI2129="SPARE-HS","SPARE-ISSUE",
AI2129="Power Telco","ACTIVE", AI2129="no impacts","no impacts"
),"")</f>
        <v>no impacts</v>
      </c>
      <c r="AK2129" s="23" t="s">
        <v>5537</v>
      </c>
      <c r="AL2129" s="23" t="str">
        <f t="shared" si="60"/>
        <v>LIT_111</v>
      </c>
      <c r="AN2129" s="9" t="s">
        <v>5537</v>
      </c>
      <c r="AO2129" s="23" t="str">
        <f>_xlfn.XLOOKUP(B2129,'INCIDENT-05-03-2026'!E:E,'INCIDENT-05-03-2026'!F:F,"")</f>
        <v/>
      </c>
      <c r="AP2129" s="7" t="s">
        <v>5537</v>
      </c>
      <c r="AQ2129" s="6"/>
      <c r="AR2129" s="7"/>
      <c r="AS2129" s="3" t="str">
        <f>_xlfn.XLOOKUP(B2129,'[3]tt num | region | site id'!$C:$C,'[3]tt num | region | site id'!$Q:$Q,"")</f>
        <v/>
      </c>
      <c r="AT2129" s="24" t="str">
        <f>_xlfn.XLOOKUP(B2129,'[4]Cells Huawei 03052026 12h'!$B:$B,'[4]Cells Huawei 03052026 12h'!$T:$T,"")</f>
        <v/>
      </c>
      <c r="AU2129" s="24" t="str">
        <f>_xlfn.XLOOKUP(B2129,'[5]cells down 02052026 8h50'!$B:$B,'[5]cells down 02052026 8h50'!$R:$R,"")</f>
        <v/>
      </c>
      <c r="AV2129" s="24" t="str">
        <f>_xlfn.XLOOKUP(B2129,'[5]cells down 02052026 13h50'!$B:$B,'[5]cells down 02052026 13h50'!$R:$R,"")</f>
        <v/>
      </c>
      <c r="AW2129" s="24" t="str">
        <f>_xlfn.XLOOKUP(B2129,'[5]cells down 02052026 13h50'!$B:$B,'[5]cells down 02052026 13h50'!$R:$R,"")</f>
        <v/>
      </c>
      <c r="AX2129" s="24" t="str">
        <f>_xlfn.XLOOKUP(B2129,'[6]cell downs 03052026 8h40 '!$B:$B,'[6]cell downs 03052026 8h40 '!$R:$R,"")</f>
        <v/>
      </c>
      <c r="AY2129" s="24" t="str">
        <f>_xlfn.XLOOKUP(B2129,'[7]ALL SITES DOWN'!$D:$D,'[7]ALL SITES DOWN'!$J:$J,"")</f>
        <v/>
      </c>
      <c r="AZ2129" s="24" t="str">
        <f>_xlfn.XLOOKUP(B2129,'[8]ALL SITES DOWN'!$D:$D,'[8]ALL SITES DOWN'!$J:$J,"")</f>
        <v/>
      </c>
      <c r="BA2129" s="9" t="str">
        <f>_xlfn.XLOOKUP(B2129,[9]sheet1!$AC:$AC,[9]sheet1!$AF:$AF,"")</f>
        <v/>
      </c>
      <c r="BB2129" s="14" t="s">
        <v>5537</v>
      </c>
      <c r="BC2129" s="14" t="s">
        <v>5537</v>
      </c>
      <c r="BD2129" s="14" t="str">
        <f>_xlfn.XLOOKUP(B2129,'[10]cell downs 18042026 17h'!$B:$B,'[10]cell downs 18042026 17h'!$B:$B,"")</f>
        <v/>
      </c>
      <c r="BE2129" s="14" t="str">
        <f>_xlfn.XLOOKUP(B2129,'[11]Cells Huawei 19042026 15h'!$B:$B,'[11]Cells Huawei 19042026 15h'!$B:$B,"")</f>
        <v/>
      </c>
      <c r="BF2129" s="9" t="str">
        <f>_xlfn.XLOOKUP(B2129,'[12]cells down 19042026 9H40'!$B:$B,'[12]cells down 19042026 9H40'!$B:$B,"")</f>
        <v/>
      </c>
      <c r="BG2129" s="9" t="s">
        <v>3502</v>
      </c>
      <c r="BH2129" s="9" t="s">
        <v>12</v>
      </c>
    </row>
    <row r="2130" spans="1:60" s="9" customFormat="1" x14ac:dyDescent="0.3">
      <c r="A2130" s="1" t="s">
        <v>3511</v>
      </c>
      <c r="B2130" s="8" t="s">
        <v>3512</v>
      </c>
      <c r="C2130" s="3" t="str">
        <f>_xlfn.XLOOKUP(B2130,'[1]daily break down'!$D:$D,'[1]daily break down'!$E:$E,"")</f>
        <v>LITTORAL</v>
      </c>
      <c r="D2130" s="1" t="s">
        <v>11</v>
      </c>
      <c r="E2130" s="1" t="s">
        <v>12</v>
      </c>
      <c r="F2130" s="3" t="s">
        <v>31</v>
      </c>
      <c r="G2130" s="1" t="s">
        <v>3511</v>
      </c>
      <c r="H2130" s="42" t="str">
        <f>_xlfn.XLOOKUP(B2130,[2]CALCULATION!$B:$B,[2]CALCULATION!$H:$H,"")</f>
        <v>ZTE</v>
      </c>
      <c r="I2130" s="34">
        <v>0</v>
      </c>
      <c r="J2130" s="34">
        <v>0</v>
      </c>
      <c r="K2130" s="34">
        <v>0</v>
      </c>
      <c r="L2130" s="34">
        <v>0</v>
      </c>
      <c r="M2130" s="34">
        <v>0</v>
      </c>
      <c r="N2130" s="34">
        <v>0</v>
      </c>
      <c r="O2130" s="34">
        <v>0</v>
      </c>
      <c r="P2130" s="34">
        <v>0</v>
      </c>
      <c r="Q2130" s="34">
        <v>0</v>
      </c>
      <c r="R2130" s="34">
        <v>0</v>
      </c>
      <c r="S2130" s="35">
        <v>0</v>
      </c>
      <c r="T2130" s="35">
        <v>0</v>
      </c>
      <c r="U2130" s="35">
        <v>0</v>
      </c>
      <c r="V2130" s="35">
        <v>0</v>
      </c>
      <c r="W2130" s="35">
        <v>0</v>
      </c>
      <c r="X2130" s="35">
        <v>0</v>
      </c>
      <c r="Y2130" s="35">
        <v>0</v>
      </c>
      <c r="Z2130" s="35">
        <v>0</v>
      </c>
      <c r="AA2130" s="35">
        <v>0</v>
      </c>
      <c r="AB2130" s="35">
        <v>0</v>
      </c>
      <c r="AC2130" s="35">
        <v>0</v>
      </c>
      <c r="AD2130" s="35">
        <v>0</v>
      </c>
      <c r="AE2130" s="58" t="s">
        <v>5560</v>
      </c>
      <c r="AF2130" s="58"/>
      <c r="AG2130" s="57" t="str" cm="1">
        <f t="array" ref="AG2130">IFERROR(_xlfn.IFS(
AI2130="MPR ISSUE","PDH",
AI2130="BSS Hardware Issue","BSS",
AI2130="Sites strategiques, MLL, Pylone, etc.","ENVTECH",
AI2130="AKTIVCO DEFAUT GE &amp; POWER Cabinet","AKTIVCO",
AI2130="AKTIVCO Coupure ENEO &amp; Baisse de tension","AKTIVCO GRID ONLY",
AI2130="Coupure ENEO &amp; Baisse de tension","IHS GRID ONLY",
AI2130="Defaut GE &amp; POWER Cabinet","IHS",
AI2130="Sharing","Partners",
AI2130="Sites strategiques &amp; DataCenter","SST &amp; DC",
AI2130="Exclu","Exclu",
AI2130="SAT","SAT",
AI2130="SPARE-ISSUE","SPARE-ISSUE",
AI2130="Fiber CAmtel","TRANS_FO_CAMTEL",
AI2130="Fiber AOF","Fiber AOF",
AI2130="Projet OCM (HUAWEI)","TRAVAUX-HUAWEI",
AI2130="Projet OCM (NOKIA)","TRAVAUX-NOKIA",
AI2130="ACCESS-ISSUE","ACCESS-ISSUE",
AI2130="Projet OCM (ZTE, NOKIA, autres projets)","TRAVAUX OCM",
AI2130="No root CAuse","No root cause",
AI2130="ODU HS","PDH",
AI2130="IP &amp; VLAN","PDH",
AI2130="Warehouse HUAWEI","SPARE-ISSUE",
AI2130="SPARE-HS","SPARE-ISSUE",
AI2130="Power Telco","BSS",AI2130="no impacts","no impacts"
),"")</f>
        <v>no impacts</v>
      </c>
      <c r="AH2130" s="57" t="str" cm="1">
        <f t="array" ref="AH2130">IFERROR(_xlfn.IFS(
AI2130="MPR ISSUE","TX ISSUE",
AI2130="BSS Hardware Issue","RAN ISSUE",
AI2130="Sites strategiques, MLL, Pylone, etc.","ENVTECH",
AI2130="AKTIVCO DEFAUT GE &amp; POWER Cabinet","POWER ISSUE",
AI2130="AKTIVCO Coupure ENEO &amp; Baisse de tension","POWER ISSUE",
AI2130="Coupure ENEO &amp; Baisse de tension","POWER ISSUE",
AI2130="Defaut GE &amp; POWER Cabinet","POWER ISSUE",
AI2130="Sharing","POWER ISSUE",
AI2130="Sites strategiques &amp; DataCenter","POWER ISSUE",
AI2130="Exclu","Exclu",
AI2130="SAT","TX ISSUE",
AI2130="SPARE-ISSUE","SPARE-ISSUE",
AI2130="Fiber CAmtel","TX ISSUE",
AI2130="Fiber AOF","TX ISSUE",
AI2130="Projet OCM (HUAWEI)","TRAVAUX-HUAWEI",
AI2130="Projet OCM (NOKIA)","TRAVAUX -NOKIA",
AI2130="ACCESS-ISSUE","ACCESS-ISSUE",
AI2130="Projet OCM (ZTE, NOKIA, autres projets)","TRAVAUX OCM",
AI2130="No root CAuse","No root cause",
AI2130="ODU HS","TX ISSUE",
AI2130="IP &amp; VLAN","TX ISSUE",
AI2130="Warehouse HUAWEI","SPARE-ISSUE",
AI2130="SPARE-HS","SPARE-ISSUE",
AI2130="Power Telco","RAN ISSUE",AI2130="no impacts","no impacts"
),"")</f>
        <v>no impacts</v>
      </c>
      <c r="AI2130" s="85" t="s">
        <v>5998</v>
      </c>
      <c r="AJ2130" s="57" t="str" cm="1">
        <f t="array" ref="AJ2130">IFERROR(_xlfn.IFS(
AI2130="MPR ISSUE","ACTIVE",
AI2130="BSS Hardware Issue","ACTIVE",
AI2130="Sites strategiques, MLL, Pylone, etc.","PASSIVE",
AI2130="AKTIVCO DEFAUT GE &amp; POWER Cabinet","PASSIVE",
AI2130="AKTIVCO Coupure ENEO &amp; Baisse de tension","PASSIVE",
AI2130="Coupure ENEO &amp; Baisse de tension","PASSIVE",
AI2130="Defaut GE &amp; POWER Cabinet","PASSIVE",
AI2130="Sharing","PASSIVE",
AI2130="Sites strategiques &amp; DataCenter","PASSIVE",
AI2130="Exclu","Exclu",
AI2130="SAT","ACTIVE",
AI2130="SPARE-ISSUE","SPARE-ISSUE",
AI2130="Fiber CAmtel","ACTIVE",
AI2130="Fiber AOF","ACTIVE",
AI2130="Projet OCM (HUAWEI)","PLANNED WORKS",
AI2130="Projet OCM (NOKIA)","PLANNED WORKS",
AI2130="ACCESS-ISSUE","ACCESS-ISSUE",
AI2130="Projet OCM (ZTE, NOKIA, autres projets)","PLANNED WORKS",
AI2130="No root CAuse","No root cause",
AI2130="ODU HS","ACTIVE",
AI2130="IP &amp; VLAN","ACTIVE",
AI2130="Warehouse HUAWEI","SPARE-ISSUE",
AI2130="SPARE-HS","SPARE-ISSUE",
AI2130="Power Telco","ACTIVE", AI2130="no impacts","no impacts"
),"")</f>
        <v>no impacts</v>
      </c>
      <c r="AK2130" s="23" t="s">
        <v>5537</v>
      </c>
      <c r="AL2130" s="23" t="str">
        <f t="shared" si="60"/>
        <v>LIT_509</v>
      </c>
      <c r="AN2130" s="9" t="s">
        <v>5537</v>
      </c>
      <c r="AO2130" s="23" t="str">
        <f>_xlfn.XLOOKUP(B2130,'INCIDENT-05-03-2026'!E:E,'INCIDENT-05-03-2026'!F:F,"")</f>
        <v/>
      </c>
      <c r="AP2130" s="7" t="s">
        <v>5537</v>
      </c>
      <c r="AQ2130" s="6"/>
      <c r="AR2130" s="7"/>
      <c r="AS2130" s="3" t="str">
        <f>_xlfn.XLOOKUP(B2130,'[3]tt num | region | site id'!$C:$C,'[3]tt num | region | site id'!$Q:$Q,"")</f>
        <v/>
      </c>
      <c r="AT2130" s="24" t="str">
        <f>_xlfn.XLOOKUP(B2130,'[4]Cells Huawei 03052026 12h'!$B:$B,'[4]Cells Huawei 03052026 12h'!$T:$T,"")</f>
        <v/>
      </c>
      <c r="AU2130" s="24" t="str">
        <f>_xlfn.XLOOKUP(B2130,'[5]cells down 02052026 8h50'!$B:$B,'[5]cells down 02052026 8h50'!$R:$R,"")</f>
        <v/>
      </c>
      <c r="AV2130" s="24" t="str">
        <f>_xlfn.XLOOKUP(B2130,'[5]cells down 02052026 13h50'!$B:$B,'[5]cells down 02052026 13h50'!$R:$R,"")</f>
        <v/>
      </c>
      <c r="AW2130" s="24" t="str">
        <f>_xlfn.XLOOKUP(B2130,'[5]cells down 02052026 13h50'!$B:$B,'[5]cells down 02052026 13h50'!$R:$R,"")</f>
        <v/>
      </c>
      <c r="AX2130" s="24" t="str">
        <f>_xlfn.XLOOKUP(B2130,'[6]cell downs 03052026 8h40 '!$B:$B,'[6]cell downs 03052026 8h40 '!$R:$R,"")</f>
        <v/>
      </c>
      <c r="AY2130" s="24" t="str">
        <f>_xlfn.XLOOKUP(B2130,'[7]ALL SITES DOWN'!$D:$D,'[7]ALL SITES DOWN'!$J:$J,"")</f>
        <v/>
      </c>
      <c r="AZ2130" s="24" t="str">
        <f>_xlfn.XLOOKUP(B2130,'[8]ALL SITES DOWN'!$D:$D,'[8]ALL SITES DOWN'!$J:$J,"")</f>
        <v/>
      </c>
      <c r="BA2130" s="9" t="str">
        <f>_xlfn.XLOOKUP(B2130,[9]sheet1!$AC:$AC,[9]sheet1!$AF:$AF,"")</f>
        <v/>
      </c>
      <c r="BB2130" s="14" t="s">
        <v>5537</v>
      </c>
      <c r="BC2130" s="14" t="s">
        <v>5537</v>
      </c>
      <c r="BD2130" s="14" t="str">
        <f>_xlfn.XLOOKUP(B2130,'[10]cell downs 18042026 17h'!$B:$B,'[10]cell downs 18042026 17h'!$B:$B,"")</f>
        <v/>
      </c>
      <c r="BE2130" s="14" t="str">
        <f>_xlfn.XLOOKUP(B2130,'[11]Cells Huawei 19042026 15h'!$B:$B,'[11]Cells Huawei 19042026 15h'!$B:$B,"")</f>
        <v/>
      </c>
      <c r="BF2130" s="9" t="str">
        <f>_xlfn.XLOOKUP(B2130,'[12]cells down 19042026 9H40'!$B:$B,'[12]cells down 19042026 9H40'!$B:$B,"")</f>
        <v/>
      </c>
      <c r="BG2130" s="9" t="s">
        <v>3512</v>
      </c>
      <c r="BH2130" s="9" t="s">
        <v>12</v>
      </c>
    </row>
    <row r="2131" spans="1:60" s="9" customFormat="1" x14ac:dyDescent="0.3">
      <c r="A2131" s="1" t="s">
        <v>3513</v>
      </c>
      <c r="B2131" s="8" t="s">
        <v>3514</v>
      </c>
      <c r="C2131" s="3" t="str">
        <f>_xlfn.XLOOKUP(B2131,'[1]daily break down'!$D:$D,'[1]daily break down'!$E:$E,"")</f>
        <v>CENTRE</v>
      </c>
      <c r="D2131" s="1" t="s">
        <v>11</v>
      </c>
      <c r="E2131" s="1" t="s">
        <v>630</v>
      </c>
      <c r="F2131" s="3" t="s">
        <v>226</v>
      </c>
      <c r="G2131" s="1" t="s">
        <v>3513</v>
      </c>
      <c r="H2131" s="42" t="str">
        <f>_xlfn.XLOOKUP(B2131,[2]CALCULATION!$B:$B,[2]CALCULATION!$H:$H,"")</f>
        <v>ZTE</v>
      </c>
      <c r="I2131" s="34">
        <v>0</v>
      </c>
      <c r="J2131" s="34">
        <v>0</v>
      </c>
      <c r="K2131" s="34">
        <v>0</v>
      </c>
      <c r="L2131" s="34">
        <v>0</v>
      </c>
      <c r="M2131" s="34">
        <v>0</v>
      </c>
      <c r="N2131" s="34">
        <v>0</v>
      </c>
      <c r="O2131" s="34">
        <v>0</v>
      </c>
      <c r="P2131" s="34">
        <v>0</v>
      </c>
      <c r="Q2131" s="34">
        <v>0</v>
      </c>
      <c r="R2131" s="34">
        <v>0</v>
      </c>
      <c r="S2131" s="35">
        <v>0</v>
      </c>
      <c r="T2131" s="35">
        <v>0</v>
      </c>
      <c r="U2131" s="35">
        <v>0</v>
      </c>
      <c r="V2131" s="35">
        <v>0</v>
      </c>
      <c r="W2131" s="35">
        <v>0</v>
      </c>
      <c r="X2131" s="35">
        <v>0</v>
      </c>
      <c r="Y2131" s="35">
        <v>0</v>
      </c>
      <c r="Z2131" s="35">
        <v>0</v>
      </c>
      <c r="AA2131" s="35">
        <v>0</v>
      </c>
      <c r="AB2131" s="35">
        <v>0</v>
      </c>
      <c r="AC2131" s="35">
        <v>0</v>
      </c>
      <c r="AD2131" s="35">
        <v>0</v>
      </c>
      <c r="AE2131" s="58" t="s">
        <v>5560</v>
      </c>
      <c r="AF2131" s="58"/>
      <c r="AG2131" s="57" t="str" cm="1">
        <f t="array" ref="AG2131">IFERROR(_xlfn.IFS(
AI2131="MPR ISSUE","PDH",
AI2131="BSS Hardware Issue","BSS",
AI2131="Sites strategiques, MLL, Pylone, etc.","ENVTECH",
AI2131="AKTIVCO DEFAUT GE &amp; POWER Cabinet","AKTIVCO",
AI2131="AKTIVCO Coupure ENEO &amp; Baisse de tension","AKTIVCO GRID ONLY",
AI2131="Coupure ENEO &amp; Baisse de tension","IHS GRID ONLY",
AI2131="Defaut GE &amp; POWER Cabinet","IHS",
AI2131="Sharing","Partners",
AI2131="Sites strategiques &amp; DataCenter","SST &amp; DC",
AI2131="Exclu","Exclu",
AI2131="SAT","SAT",
AI2131="SPARE-ISSUE","SPARE-ISSUE",
AI2131="Fiber CAmtel","TRANS_FO_CAMTEL",
AI2131="Fiber AOF","Fiber AOF",
AI2131="Projet OCM (HUAWEI)","TRAVAUX-HUAWEI",
AI2131="Projet OCM (NOKIA)","TRAVAUX-NOKIA",
AI2131="ACCESS-ISSUE","ACCESS-ISSUE",
AI2131="Projet OCM (ZTE, NOKIA, autres projets)","TRAVAUX OCM",
AI2131="No root CAuse","No root cause",
AI2131="ODU HS","PDH",
AI2131="IP &amp; VLAN","PDH",
AI2131="Warehouse HUAWEI","SPARE-ISSUE",
AI2131="SPARE-HS","SPARE-ISSUE",
AI2131="Power Telco","BSS",AI2131="no impacts","no impacts"
),"")</f>
        <v>no impacts</v>
      </c>
      <c r="AH2131" s="57" t="str" cm="1">
        <f t="array" ref="AH2131">IFERROR(_xlfn.IFS(
AI2131="MPR ISSUE","TX ISSUE",
AI2131="BSS Hardware Issue","RAN ISSUE",
AI2131="Sites strategiques, MLL, Pylone, etc.","ENVTECH",
AI2131="AKTIVCO DEFAUT GE &amp; POWER Cabinet","POWER ISSUE",
AI2131="AKTIVCO Coupure ENEO &amp; Baisse de tension","POWER ISSUE",
AI2131="Coupure ENEO &amp; Baisse de tension","POWER ISSUE",
AI2131="Defaut GE &amp; POWER Cabinet","POWER ISSUE",
AI2131="Sharing","POWER ISSUE",
AI2131="Sites strategiques &amp; DataCenter","POWER ISSUE",
AI2131="Exclu","Exclu",
AI2131="SAT","TX ISSUE",
AI2131="SPARE-ISSUE","SPARE-ISSUE",
AI2131="Fiber CAmtel","TX ISSUE",
AI2131="Fiber AOF","TX ISSUE",
AI2131="Projet OCM (HUAWEI)","TRAVAUX-HUAWEI",
AI2131="Projet OCM (NOKIA)","TRAVAUX -NOKIA",
AI2131="ACCESS-ISSUE","ACCESS-ISSUE",
AI2131="Projet OCM (ZTE, NOKIA, autres projets)","TRAVAUX OCM",
AI2131="No root CAuse","No root cause",
AI2131="ODU HS","TX ISSUE",
AI2131="IP &amp; VLAN","TX ISSUE",
AI2131="Warehouse HUAWEI","SPARE-ISSUE",
AI2131="SPARE-HS","SPARE-ISSUE",
AI2131="Power Telco","RAN ISSUE",AI2131="no impacts","no impacts"
),"")</f>
        <v>no impacts</v>
      </c>
      <c r="AI2131" s="85" t="s">
        <v>5998</v>
      </c>
      <c r="AJ2131" s="57" t="str" cm="1">
        <f t="array" ref="AJ2131">IFERROR(_xlfn.IFS(
AI2131="MPR ISSUE","ACTIVE",
AI2131="BSS Hardware Issue","ACTIVE",
AI2131="Sites strategiques, MLL, Pylone, etc.","PASSIVE",
AI2131="AKTIVCO DEFAUT GE &amp; POWER Cabinet","PASSIVE",
AI2131="AKTIVCO Coupure ENEO &amp; Baisse de tension","PASSIVE",
AI2131="Coupure ENEO &amp; Baisse de tension","PASSIVE",
AI2131="Defaut GE &amp; POWER Cabinet","PASSIVE",
AI2131="Sharing","PASSIVE",
AI2131="Sites strategiques &amp; DataCenter","PASSIVE",
AI2131="Exclu","Exclu",
AI2131="SAT","ACTIVE",
AI2131="SPARE-ISSUE","SPARE-ISSUE",
AI2131="Fiber CAmtel","ACTIVE",
AI2131="Fiber AOF","ACTIVE",
AI2131="Projet OCM (HUAWEI)","PLANNED WORKS",
AI2131="Projet OCM (NOKIA)","PLANNED WORKS",
AI2131="ACCESS-ISSUE","ACCESS-ISSUE",
AI2131="Projet OCM (ZTE, NOKIA, autres projets)","PLANNED WORKS",
AI2131="No root CAuse","No root cause",
AI2131="ODU HS","ACTIVE",
AI2131="IP &amp; VLAN","ACTIVE",
AI2131="Warehouse HUAWEI","SPARE-ISSUE",
AI2131="SPARE-HS","SPARE-ISSUE",
AI2131="Power Telco","ACTIVE", AI2131="no impacts","no impacts"
),"")</f>
        <v>no impacts</v>
      </c>
      <c r="AK2131" s="23" t="s">
        <v>5537</v>
      </c>
      <c r="AL2131" s="23" t="str">
        <f t="shared" si="60"/>
        <v>EST_082</v>
      </c>
      <c r="AN2131" s="9" t="s">
        <v>5537</v>
      </c>
      <c r="AO2131" s="23" t="str">
        <f>_xlfn.XLOOKUP(B2131,'INCIDENT-05-03-2026'!E:E,'INCIDENT-05-03-2026'!F:F,"")</f>
        <v/>
      </c>
      <c r="AP2131" s="7" t="s">
        <v>5537</v>
      </c>
      <c r="AQ2131" s="6"/>
      <c r="AR2131" s="7"/>
      <c r="AS2131" s="3" t="str">
        <f>_xlfn.XLOOKUP(B2131,'[3]tt num | region | site id'!$C:$C,'[3]tt num | region | site id'!$Q:$Q,"")</f>
        <v/>
      </c>
      <c r="AT2131" s="24" t="str">
        <f>_xlfn.XLOOKUP(B2131,'[4]Cells Huawei 03052026 12h'!$B:$B,'[4]Cells Huawei 03052026 12h'!$T:$T,"")</f>
        <v/>
      </c>
      <c r="AU2131" s="24" t="str">
        <f>_xlfn.XLOOKUP(B2131,'[5]cells down 02052026 8h50'!$B:$B,'[5]cells down 02052026 8h50'!$R:$R,"")</f>
        <v/>
      </c>
      <c r="AV2131" s="24" t="str">
        <f>_xlfn.XLOOKUP(B2131,'[5]cells down 02052026 13h50'!$B:$B,'[5]cells down 02052026 13h50'!$R:$R,"")</f>
        <v/>
      </c>
      <c r="AW2131" s="24" t="str">
        <f>_xlfn.XLOOKUP(B2131,'[5]cells down 02052026 13h50'!$B:$B,'[5]cells down 02052026 13h50'!$R:$R,"")</f>
        <v/>
      </c>
      <c r="AX2131" s="24" t="str">
        <f>_xlfn.XLOOKUP(B2131,'[6]cell downs 03052026 8h40 '!$B:$B,'[6]cell downs 03052026 8h40 '!$R:$R,"")</f>
        <v/>
      </c>
      <c r="AY2131" s="24" t="str">
        <f>_xlfn.XLOOKUP(B2131,'[7]ALL SITES DOWN'!$D:$D,'[7]ALL SITES DOWN'!$J:$J,"")</f>
        <v/>
      </c>
      <c r="AZ2131" s="24" t="str">
        <f>_xlfn.XLOOKUP(B2131,'[8]ALL SITES DOWN'!$D:$D,'[8]ALL SITES DOWN'!$J:$J,"")</f>
        <v/>
      </c>
      <c r="BA2131" s="9" t="str">
        <f>_xlfn.XLOOKUP(B2131,[9]sheet1!$AC:$AC,[9]sheet1!$AF:$AF,"")</f>
        <v/>
      </c>
      <c r="BB2131" s="14" t="s">
        <v>5537</v>
      </c>
      <c r="BC2131" s="14" t="s">
        <v>5537</v>
      </c>
      <c r="BD2131" s="14" t="str">
        <f>_xlfn.XLOOKUP(B2131,'[10]cell downs 18042026 17h'!$B:$B,'[10]cell downs 18042026 17h'!$B:$B,"")</f>
        <v/>
      </c>
      <c r="BE2131" s="14" t="str">
        <f>_xlfn.XLOOKUP(B2131,'[11]Cells Huawei 19042026 15h'!$B:$B,'[11]Cells Huawei 19042026 15h'!$B:$B,"")</f>
        <v/>
      </c>
      <c r="BF2131" s="9" t="str">
        <f>_xlfn.XLOOKUP(B2131,'[12]cells down 19042026 9H40'!$B:$B,'[12]cells down 19042026 9H40'!$B:$B,"")</f>
        <v/>
      </c>
      <c r="BG2131" s="9" t="s">
        <v>3514</v>
      </c>
      <c r="BH2131" s="9" t="s">
        <v>12</v>
      </c>
    </row>
    <row r="2132" spans="1:60" s="9" customFormat="1" x14ac:dyDescent="0.3">
      <c r="A2132" s="1" t="s">
        <v>3515</v>
      </c>
      <c r="B2132" s="8" t="s">
        <v>3516</v>
      </c>
      <c r="C2132" s="3" t="str">
        <f>_xlfn.XLOOKUP(B2132,'[1]daily break down'!$D:$D,'[1]daily break down'!$E:$E,"")</f>
        <v>CENTRE</v>
      </c>
      <c r="D2132" s="1" t="s">
        <v>11</v>
      </c>
      <c r="E2132" s="1" t="s">
        <v>12</v>
      </c>
      <c r="F2132" s="3" t="s">
        <v>37</v>
      </c>
      <c r="G2132" s="1" t="s">
        <v>3515</v>
      </c>
      <c r="H2132" s="42" t="str">
        <f>_xlfn.XLOOKUP(B2132,[2]CALCULATION!$B:$B,[2]CALCULATION!$H:$H,"")</f>
        <v>ZTE</v>
      </c>
      <c r="I2132" s="34">
        <v>0</v>
      </c>
      <c r="J2132" s="34">
        <v>0</v>
      </c>
      <c r="K2132" s="34">
        <v>0</v>
      </c>
      <c r="L2132" s="34">
        <v>0</v>
      </c>
      <c r="M2132" s="34">
        <v>0</v>
      </c>
      <c r="N2132" s="34">
        <v>0</v>
      </c>
      <c r="O2132" s="34">
        <v>0</v>
      </c>
      <c r="P2132" s="34">
        <v>0</v>
      </c>
      <c r="Q2132" s="34">
        <v>0</v>
      </c>
      <c r="R2132" s="34">
        <v>0</v>
      </c>
      <c r="S2132" s="35">
        <v>0</v>
      </c>
      <c r="T2132" s="35">
        <v>0</v>
      </c>
      <c r="U2132" s="35">
        <v>0</v>
      </c>
      <c r="V2132" s="35">
        <v>0</v>
      </c>
      <c r="W2132" s="35">
        <v>0</v>
      </c>
      <c r="X2132" s="35">
        <v>0</v>
      </c>
      <c r="Y2132" s="35">
        <v>0</v>
      </c>
      <c r="Z2132" s="35">
        <v>0</v>
      </c>
      <c r="AA2132" s="35">
        <v>0</v>
      </c>
      <c r="AB2132" s="35">
        <v>0</v>
      </c>
      <c r="AC2132" s="35">
        <v>0</v>
      </c>
      <c r="AD2132" s="35">
        <v>0</v>
      </c>
      <c r="AE2132" s="58" t="s">
        <v>5560</v>
      </c>
      <c r="AF2132" s="58"/>
      <c r="AG2132" s="57" t="str" cm="1">
        <f t="array" ref="AG2132">IFERROR(_xlfn.IFS(
AI2132="MPR ISSUE","PDH",
AI2132="BSS Hardware Issue","BSS",
AI2132="Sites strategiques, MLL, Pylone, etc.","ENVTECH",
AI2132="AKTIVCO DEFAUT GE &amp; POWER Cabinet","AKTIVCO",
AI2132="AKTIVCO Coupure ENEO &amp; Baisse de tension","AKTIVCO GRID ONLY",
AI2132="Coupure ENEO &amp; Baisse de tension","IHS GRID ONLY",
AI2132="Defaut GE &amp; POWER Cabinet","IHS",
AI2132="Sharing","Partners",
AI2132="Sites strategiques &amp; DataCenter","SST &amp; DC",
AI2132="Exclu","Exclu",
AI2132="SAT","SAT",
AI2132="SPARE-ISSUE","SPARE-ISSUE",
AI2132="Fiber CAmtel","TRANS_FO_CAMTEL",
AI2132="Fiber AOF","Fiber AOF",
AI2132="Projet OCM (HUAWEI)","TRAVAUX-HUAWEI",
AI2132="Projet OCM (NOKIA)","TRAVAUX-NOKIA",
AI2132="ACCESS-ISSUE","ACCESS-ISSUE",
AI2132="Projet OCM (ZTE, NOKIA, autres projets)","TRAVAUX OCM",
AI2132="No root CAuse","No root cause",
AI2132="ODU HS","PDH",
AI2132="IP &amp; VLAN","PDH",
AI2132="Warehouse HUAWEI","SPARE-ISSUE",
AI2132="SPARE-HS","SPARE-ISSUE",
AI2132="Power Telco","BSS",AI2132="no impacts","no impacts"
),"")</f>
        <v>no impacts</v>
      </c>
      <c r="AH2132" s="57" t="str" cm="1">
        <f t="array" ref="AH2132">IFERROR(_xlfn.IFS(
AI2132="MPR ISSUE","TX ISSUE",
AI2132="BSS Hardware Issue","RAN ISSUE",
AI2132="Sites strategiques, MLL, Pylone, etc.","ENVTECH",
AI2132="AKTIVCO DEFAUT GE &amp; POWER Cabinet","POWER ISSUE",
AI2132="AKTIVCO Coupure ENEO &amp; Baisse de tension","POWER ISSUE",
AI2132="Coupure ENEO &amp; Baisse de tension","POWER ISSUE",
AI2132="Defaut GE &amp; POWER Cabinet","POWER ISSUE",
AI2132="Sharing","POWER ISSUE",
AI2132="Sites strategiques &amp; DataCenter","POWER ISSUE",
AI2132="Exclu","Exclu",
AI2132="SAT","TX ISSUE",
AI2132="SPARE-ISSUE","SPARE-ISSUE",
AI2132="Fiber CAmtel","TX ISSUE",
AI2132="Fiber AOF","TX ISSUE",
AI2132="Projet OCM (HUAWEI)","TRAVAUX-HUAWEI",
AI2132="Projet OCM (NOKIA)","TRAVAUX -NOKIA",
AI2132="ACCESS-ISSUE","ACCESS-ISSUE",
AI2132="Projet OCM (ZTE, NOKIA, autres projets)","TRAVAUX OCM",
AI2132="No root CAuse","No root cause",
AI2132="ODU HS","TX ISSUE",
AI2132="IP &amp; VLAN","TX ISSUE",
AI2132="Warehouse HUAWEI","SPARE-ISSUE",
AI2132="SPARE-HS","SPARE-ISSUE",
AI2132="Power Telco","RAN ISSUE",AI2132="no impacts","no impacts"
),"")</f>
        <v>no impacts</v>
      </c>
      <c r="AI2132" s="85" t="s">
        <v>5998</v>
      </c>
      <c r="AJ2132" s="57" t="str" cm="1">
        <f t="array" ref="AJ2132">IFERROR(_xlfn.IFS(
AI2132="MPR ISSUE","ACTIVE",
AI2132="BSS Hardware Issue","ACTIVE",
AI2132="Sites strategiques, MLL, Pylone, etc.","PASSIVE",
AI2132="AKTIVCO DEFAUT GE &amp; POWER Cabinet","PASSIVE",
AI2132="AKTIVCO Coupure ENEO &amp; Baisse de tension","PASSIVE",
AI2132="Coupure ENEO &amp; Baisse de tension","PASSIVE",
AI2132="Defaut GE &amp; POWER Cabinet","PASSIVE",
AI2132="Sharing","PASSIVE",
AI2132="Sites strategiques &amp; DataCenter","PASSIVE",
AI2132="Exclu","Exclu",
AI2132="SAT","ACTIVE",
AI2132="SPARE-ISSUE","SPARE-ISSUE",
AI2132="Fiber CAmtel","ACTIVE",
AI2132="Fiber AOF","ACTIVE",
AI2132="Projet OCM (HUAWEI)","PLANNED WORKS",
AI2132="Projet OCM (NOKIA)","PLANNED WORKS",
AI2132="ACCESS-ISSUE","ACCESS-ISSUE",
AI2132="Projet OCM (ZTE, NOKIA, autres projets)","PLANNED WORKS",
AI2132="No root CAuse","No root cause",
AI2132="ODU HS","ACTIVE",
AI2132="IP &amp; VLAN","ACTIVE",
AI2132="Warehouse HUAWEI","SPARE-ISSUE",
AI2132="SPARE-HS","SPARE-ISSUE",
AI2132="Power Telco","ACTIVE", AI2132="no impacts","no impacts"
),"")</f>
        <v>no impacts</v>
      </c>
      <c r="AK2132" s="23" t="s">
        <v>5537</v>
      </c>
      <c r="AL2132" s="23" t="str">
        <f t="shared" si="60"/>
        <v>CTR_355</v>
      </c>
      <c r="AN2132" s="9" t="s">
        <v>5537</v>
      </c>
      <c r="AO2132" s="23" t="str">
        <f>_xlfn.XLOOKUP(B2132,'INCIDENT-05-03-2026'!E:E,'INCIDENT-05-03-2026'!F:F,"")</f>
        <v/>
      </c>
      <c r="AP2132" s="7" t="s">
        <v>5537</v>
      </c>
      <c r="AQ2132" s="6"/>
      <c r="AR2132" s="7"/>
      <c r="AS2132" s="3" t="str">
        <f>_xlfn.XLOOKUP(B2132,'[3]tt num | region | site id'!$C:$C,'[3]tt num | region | site id'!$Q:$Q,"")</f>
        <v/>
      </c>
      <c r="AT2132" s="24" t="str">
        <f>_xlfn.XLOOKUP(B2132,'[4]Cells Huawei 03052026 12h'!$B:$B,'[4]Cells Huawei 03052026 12h'!$T:$T,"")</f>
        <v/>
      </c>
      <c r="AU2132" s="24" t="str">
        <f>_xlfn.XLOOKUP(B2132,'[5]cells down 02052026 8h50'!$B:$B,'[5]cells down 02052026 8h50'!$R:$R,"")</f>
        <v/>
      </c>
      <c r="AV2132" s="24" t="str">
        <f>_xlfn.XLOOKUP(B2132,'[5]cells down 02052026 13h50'!$B:$B,'[5]cells down 02052026 13h50'!$R:$R,"")</f>
        <v/>
      </c>
      <c r="AW2132" s="24" t="str">
        <f>_xlfn.XLOOKUP(B2132,'[5]cells down 02052026 13h50'!$B:$B,'[5]cells down 02052026 13h50'!$R:$R,"")</f>
        <v/>
      </c>
      <c r="AX2132" s="24" t="str">
        <f>_xlfn.XLOOKUP(B2132,'[6]cell downs 03052026 8h40 '!$B:$B,'[6]cell downs 03052026 8h40 '!$R:$R,"")</f>
        <v/>
      </c>
      <c r="AY2132" s="24" t="str">
        <f>_xlfn.XLOOKUP(B2132,'[7]ALL SITES DOWN'!$D:$D,'[7]ALL SITES DOWN'!$J:$J,"")</f>
        <v/>
      </c>
      <c r="AZ2132" s="24" t="str">
        <f>_xlfn.XLOOKUP(B2132,'[8]ALL SITES DOWN'!$D:$D,'[8]ALL SITES DOWN'!$J:$J,"")</f>
        <v/>
      </c>
      <c r="BA2132" s="9" t="str">
        <f>_xlfn.XLOOKUP(B2132,[9]sheet1!$AC:$AC,[9]sheet1!$AF:$AF,"")</f>
        <v/>
      </c>
      <c r="BB2132" s="14" t="s">
        <v>5537</v>
      </c>
      <c r="BC2132" s="14" t="s">
        <v>5537</v>
      </c>
      <c r="BD2132" s="14" t="str">
        <f>_xlfn.XLOOKUP(B2132,'[10]cell downs 18042026 17h'!$B:$B,'[10]cell downs 18042026 17h'!$B:$B,"")</f>
        <v/>
      </c>
      <c r="BE2132" s="14" t="str">
        <f>_xlfn.XLOOKUP(B2132,'[11]Cells Huawei 19042026 15h'!$B:$B,'[11]Cells Huawei 19042026 15h'!$B:$B,"")</f>
        <v/>
      </c>
      <c r="BF2132" s="9" t="str">
        <f>_xlfn.XLOOKUP(B2132,'[12]cells down 19042026 9H40'!$B:$B,'[12]cells down 19042026 9H40'!$B:$B,"")</f>
        <v/>
      </c>
      <c r="BG2132" s="9" t="s">
        <v>3516</v>
      </c>
      <c r="BH2132" s="9" t="s">
        <v>5537</v>
      </c>
    </row>
    <row r="2133" spans="1:60" s="9" customFormat="1" x14ac:dyDescent="0.3">
      <c r="A2133" s="1" t="s">
        <v>3517</v>
      </c>
      <c r="B2133" s="8" t="s">
        <v>3518</v>
      </c>
      <c r="C2133" s="3" t="str">
        <f>_xlfn.XLOOKUP(B2133,'[1]daily break down'!$D:$D,'[1]daily break down'!$E:$E,"")</f>
        <v>CENTRE</v>
      </c>
      <c r="D2133" s="1" t="s">
        <v>11</v>
      </c>
      <c r="E2133" s="1" t="s">
        <v>1129</v>
      </c>
      <c r="F2133" s="3" t="s">
        <v>37</v>
      </c>
      <c r="G2133" s="1" t="s">
        <v>3153</v>
      </c>
      <c r="H2133" s="42" t="str">
        <f>_xlfn.XLOOKUP(B2133,[2]CALCULATION!$B:$B,[2]CALCULATION!$H:$H,"")</f>
        <v>ZTE</v>
      </c>
      <c r="I2133" s="34">
        <v>0</v>
      </c>
      <c r="J2133" s="34">
        <v>0</v>
      </c>
      <c r="K2133" s="34">
        <v>0</v>
      </c>
      <c r="L2133" s="34">
        <v>0</v>
      </c>
      <c r="M2133" s="34">
        <v>0</v>
      </c>
      <c r="N2133" s="34">
        <v>0</v>
      </c>
      <c r="O2133" s="34">
        <v>0</v>
      </c>
      <c r="P2133" s="34">
        <v>0</v>
      </c>
      <c r="Q2133" s="34">
        <v>0</v>
      </c>
      <c r="R2133" s="34">
        <v>0</v>
      </c>
      <c r="S2133" s="35">
        <v>0</v>
      </c>
      <c r="T2133" s="35">
        <v>0</v>
      </c>
      <c r="U2133" s="35">
        <v>0</v>
      </c>
      <c r="V2133" s="35">
        <v>0</v>
      </c>
      <c r="W2133" s="35">
        <v>0</v>
      </c>
      <c r="X2133" s="35">
        <v>0</v>
      </c>
      <c r="Y2133" s="35">
        <v>0</v>
      </c>
      <c r="Z2133" s="35">
        <v>0</v>
      </c>
      <c r="AA2133" s="35">
        <v>0</v>
      </c>
      <c r="AB2133" s="35">
        <v>0</v>
      </c>
      <c r="AC2133" s="35">
        <v>0</v>
      </c>
      <c r="AD2133" s="35">
        <v>0</v>
      </c>
      <c r="AE2133" s="58" t="s">
        <v>5560</v>
      </c>
      <c r="AF2133" s="58"/>
      <c r="AG2133" s="57" t="str" cm="1">
        <f t="array" ref="AG2133">IFERROR(_xlfn.IFS(
AI2133="MPR ISSUE","PDH",
AI2133="BSS Hardware Issue","BSS",
AI2133="Sites strategiques, MLL, Pylone, etc.","ENVTECH",
AI2133="AKTIVCO DEFAUT GE &amp; POWER Cabinet","AKTIVCO",
AI2133="AKTIVCO Coupure ENEO &amp; Baisse de tension","AKTIVCO GRID ONLY",
AI2133="Coupure ENEO &amp; Baisse de tension","IHS GRID ONLY",
AI2133="Defaut GE &amp; POWER Cabinet","IHS",
AI2133="Sharing","Partners",
AI2133="Sites strategiques &amp; DataCenter","SST &amp; DC",
AI2133="Exclu","Exclu",
AI2133="SAT","SAT",
AI2133="SPARE-ISSUE","SPARE-ISSUE",
AI2133="Fiber CAmtel","TRANS_FO_CAMTEL",
AI2133="Fiber AOF","Fiber AOF",
AI2133="Projet OCM (HUAWEI)","TRAVAUX-HUAWEI",
AI2133="Projet OCM (NOKIA)","TRAVAUX-NOKIA",
AI2133="ACCESS-ISSUE","ACCESS-ISSUE",
AI2133="Projet OCM (ZTE, NOKIA, autres projets)","TRAVAUX OCM",
AI2133="No root CAuse","No root cause",
AI2133="ODU HS","PDH",
AI2133="IP &amp; VLAN","PDH",
AI2133="Warehouse HUAWEI","SPARE-ISSUE",
AI2133="SPARE-HS","SPARE-ISSUE",
AI2133="Power Telco","BSS",AI2133="no impacts","no impacts"
),"")</f>
        <v>no impacts</v>
      </c>
      <c r="AH2133" s="57" t="str" cm="1">
        <f t="array" ref="AH2133">IFERROR(_xlfn.IFS(
AI2133="MPR ISSUE","TX ISSUE",
AI2133="BSS Hardware Issue","RAN ISSUE",
AI2133="Sites strategiques, MLL, Pylone, etc.","ENVTECH",
AI2133="AKTIVCO DEFAUT GE &amp; POWER Cabinet","POWER ISSUE",
AI2133="AKTIVCO Coupure ENEO &amp; Baisse de tension","POWER ISSUE",
AI2133="Coupure ENEO &amp; Baisse de tension","POWER ISSUE",
AI2133="Defaut GE &amp; POWER Cabinet","POWER ISSUE",
AI2133="Sharing","POWER ISSUE",
AI2133="Sites strategiques &amp; DataCenter","POWER ISSUE",
AI2133="Exclu","Exclu",
AI2133="SAT","TX ISSUE",
AI2133="SPARE-ISSUE","SPARE-ISSUE",
AI2133="Fiber CAmtel","TX ISSUE",
AI2133="Fiber AOF","TX ISSUE",
AI2133="Projet OCM (HUAWEI)","TRAVAUX-HUAWEI",
AI2133="Projet OCM (NOKIA)","TRAVAUX -NOKIA",
AI2133="ACCESS-ISSUE","ACCESS-ISSUE",
AI2133="Projet OCM (ZTE, NOKIA, autres projets)","TRAVAUX OCM",
AI2133="No root CAuse","No root cause",
AI2133="ODU HS","TX ISSUE",
AI2133="IP &amp; VLAN","TX ISSUE",
AI2133="Warehouse HUAWEI","SPARE-ISSUE",
AI2133="SPARE-HS","SPARE-ISSUE",
AI2133="Power Telco","RAN ISSUE",AI2133="no impacts","no impacts"
),"")</f>
        <v>no impacts</v>
      </c>
      <c r="AI2133" s="85" t="s">
        <v>5998</v>
      </c>
      <c r="AJ2133" s="57" t="str" cm="1">
        <f t="array" ref="AJ2133">IFERROR(_xlfn.IFS(
AI2133="MPR ISSUE","ACTIVE",
AI2133="BSS Hardware Issue","ACTIVE",
AI2133="Sites strategiques, MLL, Pylone, etc.","PASSIVE",
AI2133="AKTIVCO DEFAUT GE &amp; POWER Cabinet","PASSIVE",
AI2133="AKTIVCO Coupure ENEO &amp; Baisse de tension","PASSIVE",
AI2133="Coupure ENEO &amp; Baisse de tension","PASSIVE",
AI2133="Defaut GE &amp; POWER Cabinet","PASSIVE",
AI2133="Sharing","PASSIVE",
AI2133="Sites strategiques &amp; DataCenter","PASSIVE",
AI2133="Exclu","Exclu",
AI2133="SAT","ACTIVE",
AI2133="SPARE-ISSUE","SPARE-ISSUE",
AI2133="Fiber CAmtel","ACTIVE",
AI2133="Fiber AOF","ACTIVE",
AI2133="Projet OCM (HUAWEI)","PLANNED WORKS",
AI2133="Projet OCM (NOKIA)","PLANNED WORKS",
AI2133="ACCESS-ISSUE","ACCESS-ISSUE",
AI2133="Projet OCM (ZTE, NOKIA, autres projets)","PLANNED WORKS",
AI2133="No root CAuse","No root cause",
AI2133="ODU HS","ACTIVE",
AI2133="IP &amp; VLAN","ACTIVE",
AI2133="Warehouse HUAWEI","SPARE-ISSUE",
AI2133="SPARE-HS","SPARE-ISSUE",
AI2133="Power Telco","ACTIVE", AI2133="no impacts","no impacts"
),"")</f>
        <v>no impacts</v>
      </c>
      <c r="AK2133" s="23" t="s">
        <v>5537</v>
      </c>
      <c r="AL2133" s="23" t="str">
        <f t="shared" si="60"/>
        <v>CTR_145</v>
      </c>
      <c r="AN2133" s="9" t="s">
        <v>5537</v>
      </c>
      <c r="AO2133" s="23" t="str">
        <f>_xlfn.XLOOKUP(B2133,'INCIDENT-05-03-2026'!E:E,'INCIDENT-05-03-2026'!F:F,"")</f>
        <v/>
      </c>
      <c r="AP2133" s="7" t="s">
        <v>5537</v>
      </c>
      <c r="AQ2133" s="6"/>
      <c r="AR2133" s="7"/>
      <c r="AS2133" s="3" t="str">
        <f>_xlfn.XLOOKUP(B2133,'[3]tt num | region | site id'!$C:$C,'[3]tt num | region | site id'!$Q:$Q,"")</f>
        <v/>
      </c>
      <c r="AT2133" s="24" t="str">
        <f>_xlfn.XLOOKUP(B2133,'[4]Cells Huawei 03052026 12h'!$B:$B,'[4]Cells Huawei 03052026 12h'!$T:$T,"")</f>
        <v/>
      </c>
      <c r="AU2133" s="24" t="str">
        <f>_xlfn.XLOOKUP(B2133,'[5]cells down 02052026 8h50'!$B:$B,'[5]cells down 02052026 8h50'!$R:$R,"")</f>
        <v/>
      </c>
      <c r="AV2133" s="24" t="str">
        <f>_xlfn.XLOOKUP(B2133,'[5]cells down 02052026 13h50'!$B:$B,'[5]cells down 02052026 13h50'!$R:$R,"")</f>
        <v/>
      </c>
      <c r="AW2133" s="24" t="str">
        <f>_xlfn.XLOOKUP(B2133,'[5]cells down 02052026 13h50'!$B:$B,'[5]cells down 02052026 13h50'!$R:$R,"")</f>
        <v/>
      </c>
      <c r="AX2133" s="24" t="str">
        <f>_xlfn.XLOOKUP(B2133,'[6]cell downs 03052026 8h40 '!$B:$B,'[6]cell downs 03052026 8h40 '!$R:$R,"")</f>
        <v/>
      </c>
      <c r="AY2133" s="24" t="str">
        <f>_xlfn.XLOOKUP(B2133,'[7]ALL SITES DOWN'!$D:$D,'[7]ALL SITES DOWN'!$J:$J,"")</f>
        <v/>
      </c>
      <c r="AZ2133" s="24" t="str">
        <f>_xlfn.XLOOKUP(B2133,'[8]ALL SITES DOWN'!$D:$D,'[8]ALL SITES DOWN'!$J:$J,"")</f>
        <v/>
      </c>
      <c r="BA2133" s="9" t="str">
        <f>_xlfn.XLOOKUP(B2133,[9]sheet1!$AC:$AC,[9]sheet1!$AF:$AF,"")</f>
        <v/>
      </c>
      <c r="BB2133" s="14" t="s">
        <v>5537</v>
      </c>
      <c r="BC2133" s="14" t="s">
        <v>5537</v>
      </c>
      <c r="BD2133" s="14" t="str">
        <f>_xlfn.XLOOKUP(B2133,'[10]cell downs 18042026 17h'!$B:$B,'[10]cell downs 18042026 17h'!$B:$B,"")</f>
        <v/>
      </c>
      <c r="BE2133" s="14" t="str">
        <f>_xlfn.XLOOKUP(B2133,'[11]Cells Huawei 19042026 15h'!$B:$B,'[11]Cells Huawei 19042026 15h'!$B:$B,"")</f>
        <v/>
      </c>
      <c r="BF2133" s="9" t="str">
        <f>_xlfn.XLOOKUP(B2133,'[12]cells down 19042026 9H40'!$B:$B,'[12]cells down 19042026 9H40'!$B:$B,"")</f>
        <v/>
      </c>
      <c r="BG2133" s="9" t="s">
        <v>3518</v>
      </c>
      <c r="BH2133" s="9" t="s">
        <v>5537</v>
      </c>
    </row>
    <row r="2134" spans="1:60" s="9" customFormat="1" x14ac:dyDescent="0.3">
      <c r="A2134" s="1" t="s">
        <v>3519</v>
      </c>
      <c r="B2134" s="8" t="s">
        <v>3520</v>
      </c>
      <c r="C2134" s="3" t="str">
        <f>_xlfn.XLOOKUP(B2134,'[1]daily break down'!$D:$D,'[1]daily break down'!$E:$E,"")</f>
        <v>CENTRE</v>
      </c>
      <c r="D2134" s="1" t="s">
        <v>11</v>
      </c>
      <c r="E2134" s="1" t="s">
        <v>12</v>
      </c>
      <c r="F2134" s="3" t="s">
        <v>37</v>
      </c>
      <c r="G2134" s="1" t="s">
        <v>3521</v>
      </c>
      <c r="H2134" s="42" t="str">
        <f>_xlfn.XLOOKUP(B2134,[2]CALCULATION!$B:$B,[2]CALCULATION!$H:$H,"")</f>
        <v>ZTE</v>
      </c>
      <c r="I2134" s="34">
        <v>0</v>
      </c>
      <c r="J2134" s="34">
        <v>0</v>
      </c>
      <c r="K2134" s="34">
        <v>0</v>
      </c>
      <c r="L2134" s="34">
        <v>0</v>
      </c>
      <c r="M2134" s="34">
        <v>0</v>
      </c>
      <c r="N2134" s="34">
        <v>0</v>
      </c>
      <c r="O2134" s="34">
        <v>0</v>
      </c>
      <c r="P2134" s="34">
        <v>0</v>
      </c>
      <c r="Q2134" s="34">
        <v>0</v>
      </c>
      <c r="R2134" s="34">
        <v>0</v>
      </c>
      <c r="S2134" s="35">
        <v>0</v>
      </c>
      <c r="T2134" s="35">
        <v>0</v>
      </c>
      <c r="U2134" s="35">
        <v>0</v>
      </c>
      <c r="V2134" s="35">
        <v>0</v>
      </c>
      <c r="W2134" s="35">
        <v>0</v>
      </c>
      <c r="X2134" s="35">
        <v>0</v>
      </c>
      <c r="Y2134" s="35">
        <v>0</v>
      </c>
      <c r="Z2134" s="35">
        <v>0</v>
      </c>
      <c r="AA2134" s="35">
        <v>0</v>
      </c>
      <c r="AB2134" s="35">
        <v>0</v>
      </c>
      <c r="AC2134" s="35">
        <v>0</v>
      </c>
      <c r="AD2134" s="35">
        <v>0</v>
      </c>
      <c r="AE2134" s="58" t="s">
        <v>5560</v>
      </c>
      <c r="AF2134" s="58"/>
      <c r="AG2134" s="57" t="str" cm="1">
        <f t="array" ref="AG2134">IFERROR(_xlfn.IFS(
AI2134="MPR ISSUE","PDH",
AI2134="BSS Hardware Issue","BSS",
AI2134="Sites strategiques, MLL, Pylone, etc.","ENVTECH",
AI2134="AKTIVCO DEFAUT GE &amp; POWER Cabinet","AKTIVCO",
AI2134="AKTIVCO Coupure ENEO &amp; Baisse de tension","AKTIVCO GRID ONLY",
AI2134="Coupure ENEO &amp; Baisse de tension","IHS GRID ONLY",
AI2134="Defaut GE &amp; POWER Cabinet","IHS",
AI2134="Sharing","Partners",
AI2134="Sites strategiques &amp; DataCenter","SST &amp; DC",
AI2134="Exclu","Exclu",
AI2134="SAT","SAT",
AI2134="SPARE-ISSUE","SPARE-ISSUE",
AI2134="Fiber CAmtel","TRANS_FO_CAMTEL",
AI2134="Fiber AOF","Fiber AOF",
AI2134="Projet OCM (HUAWEI)","TRAVAUX-HUAWEI",
AI2134="Projet OCM (NOKIA)","TRAVAUX-NOKIA",
AI2134="ACCESS-ISSUE","ACCESS-ISSUE",
AI2134="Projet OCM (ZTE, NOKIA, autres projets)","TRAVAUX OCM",
AI2134="No root CAuse","No root cause",
AI2134="ODU HS","PDH",
AI2134="IP &amp; VLAN","PDH",
AI2134="Warehouse HUAWEI","SPARE-ISSUE",
AI2134="SPARE-HS","SPARE-ISSUE",
AI2134="Power Telco","BSS",AI2134="no impacts","no impacts"
),"")</f>
        <v>no impacts</v>
      </c>
      <c r="AH2134" s="57" t="str" cm="1">
        <f t="array" ref="AH2134">IFERROR(_xlfn.IFS(
AI2134="MPR ISSUE","TX ISSUE",
AI2134="BSS Hardware Issue","RAN ISSUE",
AI2134="Sites strategiques, MLL, Pylone, etc.","ENVTECH",
AI2134="AKTIVCO DEFAUT GE &amp; POWER Cabinet","POWER ISSUE",
AI2134="AKTIVCO Coupure ENEO &amp; Baisse de tension","POWER ISSUE",
AI2134="Coupure ENEO &amp; Baisse de tension","POWER ISSUE",
AI2134="Defaut GE &amp; POWER Cabinet","POWER ISSUE",
AI2134="Sharing","POWER ISSUE",
AI2134="Sites strategiques &amp; DataCenter","POWER ISSUE",
AI2134="Exclu","Exclu",
AI2134="SAT","TX ISSUE",
AI2134="SPARE-ISSUE","SPARE-ISSUE",
AI2134="Fiber CAmtel","TX ISSUE",
AI2134="Fiber AOF","TX ISSUE",
AI2134="Projet OCM (HUAWEI)","TRAVAUX-HUAWEI",
AI2134="Projet OCM (NOKIA)","TRAVAUX -NOKIA",
AI2134="ACCESS-ISSUE","ACCESS-ISSUE",
AI2134="Projet OCM (ZTE, NOKIA, autres projets)","TRAVAUX OCM",
AI2134="No root CAuse","No root cause",
AI2134="ODU HS","TX ISSUE",
AI2134="IP &amp; VLAN","TX ISSUE",
AI2134="Warehouse HUAWEI","SPARE-ISSUE",
AI2134="SPARE-HS","SPARE-ISSUE",
AI2134="Power Telco","RAN ISSUE",AI2134="no impacts","no impacts"
),"")</f>
        <v>no impacts</v>
      </c>
      <c r="AI2134" s="85" t="s">
        <v>5998</v>
      </c>
      <c r="AJ2134" s="57" t="str" cm="1">
        <f t="array" ref="AJ2134">IFERROR(_xlfn.IFS(
AI2134="MPR ISSUE","ACTIVE",
AI2134="BSS Hardware Issue","ACTIVE",
AI2134="Sites strategiques, MLL, Pylone, etc.","PASSIVE",
AI2134="AKTIVCO DEFAUT GE &amp; POWER Cabinet","PASSIVE",
AI2134="AKTIVCO Coupure ENEO &amp; Baisse de tension","PASSIVE",
AI2134="Coupure ENEO &amp; Baisse de tension","PASSIVE",
AI2134="Defaut GE &amp; POWER Cabinet","PASSIVE",
AI2134="Sharing","PASSIVE",
AI2134="Sites strategiques &amp; DataCenter","PASSIVE",
AI2134="Exclu","Exclu",
AI2134="SAT","ACTIVE",
AI2134="SPARE-ISSUE","SPARE-ISSUE",
AI2134="Fiber CAmtel","ACTIVE",
AI2134="Fiber AOF","ACTIVE",
AI2134="Projet OCM (HUAWEI)","PLANNED WORKS",
AI2134="Projet OCM (NOKIA)","PLANNED WORKS",
AI2134="ACCESS-ISSUE","ACCESS-ISSUE",
AI2134="Projet OCM (ZTE, NOKIA, autres projets)","PLANNED WORKS",
AI2134="No root CAuse","No root cause",
AI2134="ODU HS","ACTIVE",
AI2134="IP &amp; VLAN","ACTIVE",
AI2134="Warehouse HUAWEI","SPARE-ISSUE",
AI2134="SPARE-HS","SPARE-ISSUE",
AI2134="Power Telco","ACTIVE", AI2134="no impacts","no impacts"
),"")</f>
        <v>no impacts</v>
      </c>
      <c r="AK2134" s="23" t="s">
        <v>5537</v>
      </c>
      <c r="AL2134" s="23" t="str">
        <f t="shared" si="60"/>
        <v>CTR_306</v>
      </c>
      <c r="AN2134" s="9" t="s">
        <v>5537</v>
      </c>
      <c r="AO2134" s="23" t="str">
        <f>_xlfn.XLOOKUP(B2134,'INCIDENT-05-03-2026'!E:E,'INCIDENT-05-03-2026'!F:F,"")</f>
        <v/>
      </c>
      <c r="AP2134" s="7" t="s">
        <v>5537</v>
      </c>
      <c r="AQ2134" s="6"/>
      <c r="AR2134" s="7"/>
      <c r="AS2134" s="3" t="str">
        <f>_xlfn.XLOOKUP(B2134,'[3]tt num | region | site id'!$C:$C,'[3]tt num | region | site id'!$Q:$Q,"")</f>
        <v/>
      </c>
      <c r="AT2134" s="24" t="str">
        <f>_xlfn.XLOOKUP(B2134,'[4]Cells Huawei 03052026 12h'!$B:$B,'[4]Cells Huawei 03052026 12h'!$T:$T,"")</f>
        <v/>
      </c>
      <c r="AU2134" s="24" t="str">
        <f>_xlfn.XLOOKUP(B2134,'[5]cells down 02052026 8h50'!$B:$B,'[5]cells down 02052026 8h50'!$R:$R,"")</f>
        <v/>
      </c>
      <c r="AV2134" s="24" t="str">
        <f>_xlfn.XLOOKUP(B2134,'[5]cells down 02052026 13h50'!$B:$B,'[5]cells down 02052026 13h50'!$R:$R,"")</f>
        <v/>
      </c>
      <c r="AW2134" s="24" t="str">
        <f>_xlfn.XLOOKUP(B2134,'[5]cells down 02052026 13h50'!$B:$B,'[5]cells down 02052026 13h50'!$R:$R,"")</f>
        <v/>
      </c>
      <c r="AX2134" s="24" t="str">
        <f>_xlfn.XLOOKUP(B2134,'[6]cell downs 03052026 8h40 '!$B:$B,'[6]cell downs 03052026 8h40 '!$R:$R,"")</f>
        <v/>
      </c>
      <c r="AY2134" s="24" t="str">
        <f>_xlfn.XLOOKUP(B2134,'[7]ALL SITES DOWN'!$D:$D,'[7]ALL SITES DOWN'!$J:$J,"")</f>
        <v/>
      </c>
      <c r="AZ2134" s="24" t="str">
        <f>_xlfn.XLOOKUP(B2134,'[8]ALL SITES DOWN'!$D:$D,'[8]ALL SITES DOWN'!$J:$J,"")</f>
        <v/>
      </c>
      <c r="BA2134" s="9" t="str">
        <f>_xlfn.XLOOKUP(B2134,[9]sheet1!$AC:$AC,[9]sheet1!$AF:$AF,"")</f>
        <v/>
      </c>
      <c r="BB2134" s="14" t="s">
        <v>5537</v>
      </c>
      <c r="BC2134" s="14" t="s">
        <v>5537</v>
      </c>
      <c r="BD2134" s="14" t="str">
        <f>_xlfn.XLOOKUP(B2134,'[10]cell downs 18042026 17h'!$B:$B,'[10]cell downs 18042026 17h'!$B:$B,"")</f>
        <v/>
      </c>
      <c r="BE2134" s="14" t="str">
        <f>_xlfn.XLOOKUP(B2134,'[11]Cells Huawei 19042026 15h'!$B:$B,'[11]Cells Huawei 19042026 15h'!$B:$B,"")</f>
        <v/>
      </c>
      <c r="BF2134" s="9" t="str">
        <f>_xlfn.XLOOKUP(B2134,'[12]cells down 19042026 9H40'!$B:$B,'[12]cells down 19042026 9H40'!$B:$B,"")</f>
        <v/>
      </c>
      <c r="BG2134" s="9" t="s">
        <v>3520</v>
      </c>
      <c r="BH2134" s="9" t="s">
        <v>5537</v>
      </c>
    </row>
    <row r="2135" spans="1:60" s="9" customFormat="1" x14ac:dyDescent="0.3">
      <c r="A2135" s="1" t="s">
        <v>3525</v>
      </c>
      <c r="B2135" s="8" t="s">
        <v>3526</v>
      </c>
      <c r="C2135" s="3" t="str">
        <f>_xlfn.XLOOKUP(B2135,'[1]daily break down'!$D:$D,'[1]daily break down'!$E:$E,"")</f>
        <v>LITTORAL</v>
      </c>
      <c r="D2135" s="1" t="s">
        <v>11</v>
      </c>
      <c r="E2135" s="1" t="s">
        <v>96</v>
      </c>
      <c r="F2135" s="3" t="s">
        <v>31</v>
      </c>
      <c r="G2135" s="1" t="s">
        <v>3525</v>
      </c>
      <c r="H2135" s="42" t="str">
        <f>_xlfn.XLOOKUP(B2135,[2]CALCULATION!$B:$B,[2]CALCULATION!$H:$H,"")</f>
        <v>ZTE</v>
      </c>
      <c r="I2135" s="34">
        <v>0</v>
      </c>
      <c r="J2135" s="34">
        <v>0</v>
      </c>
      <c r="K2135" s="34">
        <v>0</v>
      </c>
      <c r="L2135" s="34">
        <v>0</v>
      </c>
      <c r="M2135" s="34">
        <v>0</v>
      </c>
      <c r="N2135" s="34">
        <v>0</v>
      </c>
      <c r="O2135" s="34">
        <v>0</v>
      </c>
      <c r="P2135" s="34">
        <v>0</v>
      </c>
      <c r="Q2135" s="34">
        <v>0</v>
      </c>
      <c r="R2135" s="34">
        <v>0</v>
      </c>
      <c r="S2135" s="35">
        <v>0</v>
      </c>
      <c r="T2135" s="35">
        <v>0</v>
      </c>
      <c r="U2135" s="35">
        <v>0</v>
      </c>
      <c r="V2135" s="35">
        <v>0</v>
      </c>
      <c r="W2135" s="35">
        <v>0</v>
      </c>
      <c r="X2135" s="35">
        <v>0</v>
      </c>
      <c r="Y2135" s="35">
        <v>0</v>
      </c>
      <c r="Z2135" s="35">
        <v>0</v>
      </c>
      <c r="AA2135" s="35">
        <v>0</v>
      </c>
      <c r="AB2135" s="35">
        <v>0</v>
      </c>
      <c r="AC2135" s="35">
        <v>0</v>
      </c>
      <c r="AD2135" s="35">
        <v>0</v>
      </c>
      <c r="AE2135" s="58" t="s">
        <v>5560</v>
      </c>
      <c r="AF2135" s="58"/>
      <c r="AG2135" s="57" t="str" cm="1">
        <f t="array" ref="AG2135">IFERROR(_xlfn.IFS(
AI2135="MPR ISSUE","PDH",
AI2135="BSS Hardware Issue","BSS",
AI2135="Sites strategiques, MLL, Pylone, etc.","ENVTECH",
AI2135="AKTIVCO DEFAUT GE &amp; POWER Cabinet","AKTIVCO",
AI2135="AKTIVCO Coupure ENEO &amp; Baisse de tension","AKTIVCO GRID ONLY",
AI2135="Coupure ENEO &amp; Baisse de tension","IHS GRID ONLY",
AI2135="Defaut GE &amp; POWER Cabinet","IHS",
AI2135="Sharing","Partners",
AI2135="Sites strategiques &amp; DataCenter","SST &amp; DC",
AI2135="Exclu","Exclu",
AI2135="SAT","SAT",
AI2135="SPARE-ISSUE","SPARE-ISSUE",
AI2135="Fiber CAmtel","TRANS_FO_CAMTEL",
AI2135="Fiber AOF","Fiber AOF",
AI2135="Projet OCM (HUAWEI)","TRAVAUX-HUAWEI",
AI2135="Projet OCM (NOKIA)","TRAVAUX-NOKIA",
AI2135="ACCESS-ISSUE","ACCESS-ISSUE",
AI2135="Projet OCM (ZTE, NOKIA, autres projets)","TRAVAUX OCM",
AI2135="No root CAuse","No root cause",
AI2135="ODU HS","PDH",
AI2135="IP &amp; VLAN","PDH",
AI2135="Warehouse HUAWEI","SPARE-ISSUE",
AI2135="SPARE-HS","SPARE-ISSUE",
AI2135="Power Telco","BSS",AI2135="no impacts","no impacts"
),"")</f>
        <v>BSS</v>
      </c>
      <c r="AH2135" s="57" t="str" cm="1">
        <f t="array" ref="AH2135">IFERROR(_xlfn.IFS(
AI2135="MPR ISSUE","TX ISSUE",
AI2135="BSS Hardware Issue","RAN ISSUE",
AI2135="Sites strategiques, MLL, Pylone, etc.","ENVTECH",
AI2135="AKTIVCO DEFAUT GE &amp; POWER Cabinet","POWER ISSUE",
AI2135="AKTIVCO Coupure ENEO &amp; Baisse de tension","POWER ISSUE",
AI2135="Coupure ENEO &amp; Baisse de tension","POWER ISSUE",
AI2135="Defaut GE &amp; POWER Cabinet","POWER ISSUE",
AI2135="Sharing","POWER ISSUE",
AI2135="Sites strategiques &amp; DataCenter","POWER ISSUE",
AI2135="Exclu","Exclu",
AI2135="SAT","TX ISSUE",
AI2135="SPARE-ISSUE","SPARE-ISSUE",
AI2135="Fiber CAmtel","TX ISSUE",
AI2135="Fiber AOF","TX ISSUE",
AI2135="Projet OCM (HUAWEI)","TRAVAUX-HUAWEI",
AI2135="Projet OCM (NOKIA)","TRAVAUX -NOKIA",
AI2135="ACCESS-ISSUE","ACCESS-ISSUE",
AI2135="Projet OCM (ZTE, NOKIA, autres projets)","TRAVAUX OCM",
AI2135="No root CAuse","No root cause",
AI2135="ODU HS","TX ISSUE",
AI2135="IP &amp; VLAN","TX ISSUE",
AI2135="Warehouse HUAWEI","SPARE-ISSUE",
AI2135="SPARE-HS","SPARE-ISSUE",
AI2135="Power Telco","RAN ISSUE",AI2135="no impacts","no impacts"
),"")</f>
        <v>RAN ISSUE</v>
      </c>
      <c r="AI2135" s="85" t="s">
        <v>5320</v>
      </c>
      <c r="AJ2135" s="57" t="str" cm="1">
        <f t="array" ref="AJ2135">IFERROR(_xlfn.IFS(
AI2135="MPR ISSUE","ACTIVE",
AI2135="BSS Hardware Issue","ACTIVE",
AI2135="Sites strategiques, MLL, Pylone, etc.","PASSIVE",
AI2135="AKTIVCO DEFAUT GE &amp; POWER Cabinet","PASSIVE",
AI2135="AKTIVCO Coupure ENEO &amp; Baisse de tension","PASSIVE",
AI2135="Coupure ENEO &amp; Baisse de tension","PASSIVE",
AI2135="Defaut GE &amp; POWER Cabinet","PASSIVE",
AI2135="Sharing","PASSIVE",
AI2135="Sites strategiques &amp; DataCenter","PASSIVE",
AI2135="Exclu","Exclu",
AI2135="SAT","ACTIVE",
AI2135="SPARE-ISSUE","SPARE-ISSUE",
AI2135="Fiber CAmtel","ACTIVE",
AI2135="Fiber AOF","ACTIVE",
AI2135="Projet OCM (HUAWEI)","PLANNED WORKS",
AI2135="Projet OCM (NOKIA)","PLANNED WORKS",
AI2135="ACCESS-ISSUE","ACCESS-ISSUE",
AI2135="Projet OCM (ZTE, NOKIA, autres projets)","PLANNED WORKS",
AI2135="No root CAuse","No root cause",
AI2135="ODU HS","ACTIVE",
AI2135="IP &amp; VLAN","ACTIVE",
AI2135="Warehouse HUAWEI","SPARE-ISSUE",
AI2135="SPARE-HS","SPARE-ISSUE",
AI2135="Power Telco","ACTIVE", AI2135="no impacts","no impacts"
),"")</f>
        <v>ACTIVE</v>
      </c>
      <c r="AK2135" s="23" t="s">
        <v>5882</v>
      </c>
      <c r="AL2135" s="23" t="str">
        <f t="shared" si="60"/>
        <v>LIT_227</v>
      </c>
      <c r="AN2135" s="9" t="s">
        <v>5537</v>
      </c>
      <c r="AO2135" s="23" t="str">
        <f>_xlfn.XLOOKUP(B2135,'INCIDENT-05-03-2026'!E:E,'INCIDENT-05-03-2026'!F:F,"")</f>
        <v/>
      </c>
      <c r="AP2135" s="7" t="s">
        <v>5537</v>
      </c>
      <c r="AQ2135" s="6"/>
      <c r="AR2135" s="7"/>
      <c r="AS2135" s="3" t="str">
        <f>_xlfn.XLOOKUP(B2135,'[3]tt num | region | site id'!$C:$C,'[3]tt num | region | site id'!$Q:$Q,"")</f>
        <v/>
      </c>
      <c r="AT2135" s="24" t="str">
        <f>_xlfn.XLOOKUP(B2135,'[4]Cells Huawei 03052026 12h'!$B:$B,'[4]Cells Huawei 03052026 12h'!$T:$T,"")</f>
        <v/>
      </c>
      <c r="AU2135" s="24" t="str">
        <f>_xlfn.XLOOKUP(B2135,'[5]cells down 02052026 8h50'!$B:$B,'[5]cells down 02052026 8h50'!$R:$R,"")</f>
        <v>(05/03/2026 cell zte): 02/04/2026 : Intervention prevu pour ce jour
30/04/2026 : Besoin d'analyse BO RAN || Site unstble Activate FME to Check and clean jumper, port 3 of RRU61 || Fme active ||  Escalade faite au RM || Feedback RM  : Pending/01-05-2026</v>
      </c>
      <c r="AV2135" s="24" t="str">
        <f>_xlfn.XLOOKUP(B2135,'[5]cells down 02052026 13h50'!$B:$B,'[5]cells down 02052026 13h50'!$R:$R,"")</f>
        <v>(05/03/2026 cell zte): 02/05/2026 : Intervention prevu pour ce jour || FME sur site || Intervention en cours 
30/04/2026 : Besoin d'analyse BO RAN || Site unstble Activate FME Maruis to Check and clean jumper, port 3 of RRU61 || Fme active ||  Escalade faite au RM || Feedback RM  : Pending/01-05-2026</v>
      </c>
      <c r="AW2135" s="24" t="str">
        <f>_xlfn.XLOOKUP(B2135,'[5]cells down 02052026 13h50'!$B:$B,'[5]cells down 02052026 13h50'!$R:$R,"")</f>
        <v>(05/03/2026 cell zte): 02/05/2026 : Intervention prevu pour ce jour || FME sur site || Intervention en cours 
30/04/2026 : Besoin d'analyse BO RAN || Site unstble Activate FME Maruis to Check and clean jumper, port 3 of RRU61 || Fme active ||  Escalade faite au RM || Feedback RM  : Pending/01-05-2026</v>
      </c>
      <c r="AX2135" s="24" t="str">
        <f>_xlfn.XLOOKUP(B2135,'[6]cell downs 03052026 8h40 '!$B:$B,'[6]cell downs 03052026 8h40 '!$R:$R,"")</f>
        <v/>
      </c>
      <c r="AY2135" s="24" t="str">
        <f>_xlfn.XLOOKUP(B2135,'[7]ALL SITES DOWN'!$D:$D,'[7]ALL SITES DOWN'!$J:$J,"")</f>
        <v/>
      </c>
      <c r="AZ2135" s="24" t="str">
        <f>_xlfn.XLOOKUP(B2135,'[8]ALL SITES DOWN'!$D:$D,'[8]ALL SITES DOWN'!$J:$J,"")</f>
        <v/>
      </c>
      <c r="BA2135" s="9" t="str">
        <f>_xlfn.XLOOKUP(B2135,[9]sheet1!$AC:$AC,[9]sheet1!$AF:$AF,"")</f>
        <v/>
      </c>
      <c r="BB2135" s="14" t="s">
        <v>5537</v>
      </c>
      <c r="BC2135" s="14" t="s">
        <v>5537</v>
      </c>
      <c r="BD2135" s="14" t="str">
        <f>_xlfn.XLOOKUP(B2135,'[10]cell downs 18042026 17h'!$B:$B,'[10]cell downs 18042026 17h'!$B:$B,"")</f>
        <v/>
      </c>
      <c r="BE2135" s="14" t="str">
        <f>_xlfn.XLOOKUP(B2135,'[11]Cells Huawei 19042026 15h'!$B:$B,'[11]Cells Huawei 19042026 15h'!$B:$B,"")</f>
        <v/>
      </c>
      <c r="BF2135" s="9" t="str">
        <f>_xlfn.XLOOKUP(B2135,'[12]cells down 19042026 9H40'!$B:$B,'[12]cells down 19042026 9H40'!$B:$B,"")</f>
        <v/>
      </c>
      <c r="BG2135" s="9" t="s">
        <v>3526</v>
      </c>
      <c r="BH2135" s="9" t="s">
        <v>5537</v>
      </c>
    </row>
    <row r="2136" spans="1:60" s="9" customFormat="1" x14ac:dyDescent="0.3">
      <c r="A2136" s="1" t="s">
        <v>3529</v>
      </c>
      <c r="B2136" s="8" t="s">
        <v>3530</v>
      </c>
      <c r="C2136" s="3" t="str">
        <f>_xlfn.XLOOKUP(B2136,'[1]daily break down'!$D:$D,'[1]daily break down'!$E:$E,"")</f>
        <v>CENTRE</v>
      </c>
      <c r="D2136" s="1" t="s">
        <v>11</v>
      </c>
      <c r="E2136" s="1" t="s">
        <v>12</v>
      </c>
      <c r="F2136" s="3" t="s">
        <v>102</v>
      </c>
      <c r="G2136" s="1" t="s">
        <v>3531</v>
      </c>
      <c r="H2136" s="42" t="str">
        <f>_xlfn.XLOOKUP(B2136,[2]CALCULATION!$B:$B,[2]CALCULATION!$H:$H,"")</f>
        <v>ZTE</v>
      </c>
      <c r="I2136" s="34">
        <v>0</v>
      </c>
      <c r="J2136" s="34">
        <v>0</v>
      </c>
      <c r="K2136" s="34">
        <v>0</v>
      </c>
      <c r="L2136" s="34">
        <v>0</v>
      </c>
      <c r="M2136" s="34">
        <v>0</v>
      </c>
      <c r="N2136" s="34">
        <v>0</v>
      </c>
      <c r="O2136" s="34">
        <v>0</v>
      </c>
      <c r="P2136" s="34">
        <v>0</v>
      </c>
      <c r="Q2136" s="34">
        <v>0</v>
      </c>
      <c r="R2136" s="34">
        <v>0</v>
      </c>
      <c r="S2136" s="35">
        <v>0</v>
      </c>
      <c r="T2136" s="35">
        <v>0</v>
      </c>
      <c r="U2136" s="35">
        <v>0</v>
      </c>
      <c r="V2136" s="35">
        <v>0</v>
      </c>
      <c r="W2136" s="35">
        <v>0</v>
      </c>
      <c r="X2136" s="35">
        <v>0</v>
      </c>
      <c r="Y2136" s="35">
        <v>0</v>
      </c>
      <c r="Z2136" s="35">
        <v>0</v>
      </c>
      <c r="AA2136" s="35">
        <v>0</v>
      </c>
      <c r="AB2136" s="35">
        <v>0</v>
      </c>
      <c r="AC2136" s="35">
        <v>0</v>
      </c>
      <c r="AD2136" s="35">
        <v>0</v>
      </c>
      <c r="AE2136" s="58" t="s">
        <v>5560</v>
      </c>
      <c r="AF2136" s="58"/>
      <c r="AG2136" s="57" t="str" cm="1">
        <f t="array" ref="AG2136">IFERROR(_xlfn.IFS(
AI2136="MPR ISSUE","PDH",
AI2136="BSS Hardware Issue","BSS",
AI2136="Sites strategiques, MLL, Pylone, etc.","ENVTECH",
AI2136="AKTIVCO DEFAUT GE &amp; POWER Cabinet","AKTIVCO",
AI2136="AKTIVCO Coupure ENEO &amp; Baisse de tension","AKTIVCO GRID ONLY",
AI2136="Coupure ENEO &amp; Baisse de tension","IHS GRID ONLY",
AI2136="Defaut GE &amp; POWER Cabinet","IHS",
AI2136="Sharing","Partners",
AI2136="Sites strategiques &amp; DataCenter","SST &amp; DC",
AI2136="Exclu","Exclu",
AI2136="SAT","SAT",
AI2136="SPARE-ISSUE","SPARE-ISSUE",
AI2136="Fiber CAmtel","TRANS_FO_CAMTEL",
AI2136="Fiber AOF","Fiber AOF",
AI2136="Projet OCM (HUAWEI)","TRAVAUX-HUAWEI",
AI2136="Projet OCM (NOKIA)","TRAVAUX-NOKIA",
AI2136="ACCESS-ISSUE","ACCESS-ISSUE",
AI2136="Projet OCM (ZTE, NOKIA, autres projets)","TRAVAUX OCM",
AI2136="No root CAuse","No root cause",
AI2136="ODU HS","PDH",
AI2136="IP &amp; VLAN","PDH",
AI2136="Warehouse HUAWEI","SPARE-ISSUE",
AI2136="SPARE-HS","SPARE-ISSUE",
AI2136="Power Telco","BSS",AI2136="no impacts","no impacts"
),"")</f>
        <v>no impacts</v>
      </c>
      <c r="AH2136" s="57" t="str" cm="1">
        <f t="array" ref="AH2136">IFERROR(_xlfn.IFS(
AI2136="MPR ISSUE","TX ISSUE",
AI2136="BSS Hardware Issue","RAN ISSUE",
AI2136="Sites strategiques, MLL, Pylone, etc.","ENVTECH",
AI2136="AKTIVCO DEFAUT GE &amp; POWER Cabinet","POWER ISSUE",
AI2136="AKTIVCO Coupure ENEO &amp; Baisse de tension","POWER ISSUE",
AI2136="Coupure ENEO &amp; Baisse de tension","POWER ISSUE",
AI2136="Defaut GE &amp; POWER Cabinet","POWER ISSUE",
AI2136="Sharing","POWER ISSUE",
AI2136="Sites strategiques &amp; DataCenter","POWER ISSUE",
AI2136="Exclu","Exclu",
AI2136="SAT","TX ISSUE",
AI2136="SPARE-ISSUE","SPARE-ISSUE",
AI2136="Fiber CAmtel","TX ISSUE",
AI2136="Fiber AOF","TX ISSUE",
AI2136="Projet OCM (HUAWEI)","TRAVAUX-HUAWEI",
AI2136="Projet OCM (NOKIA)","TRAVAUX -NOKIA",
AI2136="ACCESS-ISSUE","ACCESS-ISSUE",
AI2136="Projet OCM (ZTE, NOKIA, autres projets)","TRAVAUX OCM",
AI2136="No root CAuse","No root cause",
AI2136="ODU HS","TX ISSUE",
AI2136="IP &amp; VLAN","TX ISSUE",
AI2136="Warehouse HUAWEI","SPARE-ISSUE",
AI2136="SPARE-HS","SPARE-ISSUE",
AI2136="Power Telco","RAN ISSUE",AI2136="no impacts","no impacts"
),"")</f>
        <v>no impacts</v>
      </c>
      <c r="AI2136" s="85" t="s">
        <v>5998</v>
      </c>
      <c r="AJ2136" s="57" t="str" cm="1">
        <f t="array" ref="AJ2136">IFERROR(_xlfn.IFS(
AI2136="MPR ISSUE","ACTIVE",
AI2136="BSS Hardware Issue","ACTIVE",
AI2136="Sites strategiques, MLL, Pylone, etc.","PASSIVE",
AI2136="AKTIVCO DEFAUT GE &amp; POWER Cabinet","PASSIVE",
AI2136="AKTIVCO Coupure ENEO &amp; Baisse de tension","PASSIVE",
AI2136="Coupure ENEO &amp; Baisse de tension","PASSIVE",
AI2136="Defaut GE &amp; POWER Cabinet","PASSIVE",
AI2136="Sharing","PASSIVE",
AI2136="Sites strategiques &amp; DataCenter","PASSIVE",
AI2136="Exclu","Exclu",
AI2136="SAT","ACTIVE",
AI2136="SPARE-ISSUE","SPARE-ISSUE",
AI2136="Fiber CAmtel","ACTIVE",
AI2136="Fiber AOF","ACTIVE",
AI2136="Projet OCM (HUAWEI)","PLANNED WORKS",
AI2136="Projet OCM (NOKIA)","PLANNED WORKS",
AI2136="ACCESS-ISSUE","ACCESS-ISSUE",
AI2136="Projet OCM (ZTE, NOKIA, autres projets)","PLANNED WORKS",
AI2136="No root CAuse","No root cause",
AI2136="ODU HS","ACTIVE",
AI2136="IP &amp; VLAN","ACTIVE",
AI2136="Warehouse HUAWEI","SPARE-ISSUE",
AI2136="SPARE-HS","SPARE-ISSUE",
AI2136="Power Telco","ACTIVE", AI2136="no impacts","no impacts"
),"")</f>
        <v>no impacts</v>
      </c>
      <c r="AK2136" s="23" t="s">
        <v>5537</v>
      </c>
      <c r="AL2136" s="23" t="str">
        <f t="shared" si="60"/>
        <v>OST_025</v>
      </c>
      <c r="AN2136" s="9" t="s">
        <v>5537</v>
      </c>
      <c r="AO2136" s="23" t="str">
        <f>_xlfn.XLOOKUP(B2136,'INCIDENT-05-03-2026'!E:E,'INCIDENT-05-03-2026'!F:F,"")</f>
        <v/>
      </c>
      <c r="AP2136" s="7" t="s">
        <v>5537</v>
      </c>
      <c r="AQ2136" s="6"/>
      <c r="AR2136" s="7"/>
      <c r="AS2136" s="3" t="str">
        <f>_xlfn.XLOOKUP(B2136,'[3]tt num | region | site id'!$C:$C,'[3]tt num | region | site id'!$Q:$Q,"")</f>
        <v/>
      </c>
      <c r="AT2136" s="24" t="str">
        <f>_xlfn.XLOOKUP(B2136,'[4]Cells Huawei 03052026 12h'!$B:$B,'[4]Cells Huawei 03052026 12h'!$T:$T,"")</f>
        <v/>
      </c>
      <c r="AU2136" s="24" t="str">
        <f>_xlfn.XLOOKUP(B2136,'[5]cells down 02052026 8h50'!$B:$B,'[5]cells down 02052026 8h50'!$R:$R,"")</f>
        <v/>
      </c>
      <c r="AV2136" s="24" t="str">
        <f>_xlfn.XLOOKUP(B2136,'[5]cells down 02052026 13h50'!$B:$B,'[5]cells down 02052026 13h50'!$R:$R,"")</f>
        <v/>
      </c>
      <c r="AW2136" s="24" t="str">
        <f>_xlfn.XLOOKUP(B2136,'[5]cells down 02052026 13h50'!$B:$B,'[5]cells down 02052026 13h50'!$R:$R,"")</f>
        <v/>
      </c>
      <c r="AX2136" s="24" t="str">
        <f>_xlfn.XLOOKUP(B2136,'[6]cell downs 03052026 8h40 '!$B:$B,'[6]cell downs 03052026 8h40 '!$R:$R,"")</f>
        <v/>
      </c>
      <c r="AY2136" s="24" t="str">
        <f>_xlfn.XLOOKUP(B2136,'[7]ALL SITES DOWN'!$D:$D,'[7]ALL SITES DOWN'!$J:$J,"")</f>
        <v/>
      </c>
      <c r="AZ2136" s="24" t="str">
        <f>_xlfn.XLOOKUP(B2136,'[8]ALL SITES DOWN'!$D:$D,'[8]ALL SITES DOWN'!$J:$J,"")</f>
        <v/>
      </c>
      <c r="BA2136" s="9" t="str">
        <f>_xlfn.XLOOKUP(B2136,[9]sheet1!$AC:$AC,[9]sheet1!$AF:$AF,"")</f>
        <v/>
      </c>
      <c r="BB2136" s="14" t="s">
        <v>5537</v>
      </c>
      <c r="BC2136" s="14" t="s">
        <v>5537</v>
      </c>
      <c r="BD2136" s="14" t="str">
        <f>_xlfn.XLOOKUP(B2136,'[10]cell downs 18042026 17h'!$B:$B,'[10]cell downs 18042026 17h'!$B:$B,"")</f>
        <v/>
      </c>
      <c r="BE2136" s="14" t="str">
        <f>_xlfn.XLOOKUP(B2136,'[11]Cells Huawei 19042026 15h'!$B:$B,'[11]Cells Huawei 19042026 15h'!$B:$B,"")</f>
        <v/>
      </c>
      <c r="BF2136" s="9" t="str">
        <f>_xlfn.XLOOKUP(B2136,'[12]cells down 19042026 9H40'!$B:$B,'[12]cells down 19042026 9H40'!$B:$B,"")</f>
        <v/>
      </c>
      <c r="BG2136" s="9" t="s">
        <v>3530</v>
      </c>
      <c r="BH2136" s="9" t="s">
        <v>318</v>
      </c>
    </row>
    <row r="2137" spans="1:60" s="9" customFormat="1" x14ac:dyDescent="0.3">
      <c r="A2137" s="1" t="s">
        <v>431</v>
      </c>
      <c r="B2137" s="8" t="s">
        <v>3532</v>
      </c>
      <c r="C2137" s="3" t="str">
        <f>_xlfn.XLOOKUP(B2137,'[1]daily break down'!$D:$D,'[1]daily break down'!$E:$E,"")</f>
        <v>LITTORAL</v>
      </c>
      <c r="D2137" s="1" t="s">
        <v>11</v>
      </c>
      <c r="E2137" s="1" t="s">
        <v>12</v>
      </c>
      <c r="F2137" s="3" t="s">
        <v>31</v>
      </c>
      <c r="G2137" s="1" t="s">
        <v>431</v>
      </c>
      <c r="H2137" s="42" t="str">
        <f>_xlfn.XLOOKUP(B2137,[2]CALCULATION!$B:$B,[2]CALCULATION!$H:$H,"")</f>
        <v>ZTE</v>
      </c>
      <c r="I2137" s="34">
        <v>0</v>
      </c>
      <c r="J2137" s="34">
        <v>0</v>
      </c>
      <c r="K2137" s="34">
        <v>0</v>
      </c>
      <c r="L2137" s="34">
        <v>0</v>
      </c>
      <c r="M2137" s="34">
        <v>0</v>
      </c>
      <c r="N2137" s="34">
        <v>0</v>
      </c>
      <c r="O2137" s="34">
        <v>0</v>
      </c>
      <c r="P2137" s="34">
        <v>0</v>
      </c>
      <c r="Q2137" s="34">
        <v>0</v>
      </c>
      <c r="R2137" s="34">
        <v>0</v>
      </c>
      <c r="S2137" s="35">
        <v>0</v>
      </c>
      <c r="T2137" s="35">
        <v>0</v>
      </c>
      <c r="U2137" s="35">
        <v>0</v>
      </c>
      <c r="V2137" s="35">
        <v>0</v>
      </c>
      <c r="W2137" s="35">
        <v>0</v>
      </c>
      <c r="X2137" s="35">
        <v>0</v>
      </c>
      <c r="Y2137" s="35">
        <v>0</v>
      </c>
      <c r="Z2137" s="35">
        <v>0</v>
      </c>
      <c r="AA2137" s="35">
        <v>0</v>
      </c>
      <c r="AB2137" s="35">
        <v>0</v>
      </c>
      <c r="AC2137" s="35">
        <v>0</v>
      </c>
      <c r="AD2137" s="35">
        <v>0</v>
      </c>
      <c r="AE2137" s="58" t="s">
        <v>5560</v>
      </c>
      <c r="AF2137" s="58"/>
      <c r="AG2137" s="57" t="str" cm="1">
        <f t="array" ref="AG2137">IFERROR(_xlfn.IFS(
AI2137="MPR ISSUE","PDH",
AI2137="BSS Hardware Issue","BSS",
AI2137="Sites strategiques, MLL, Pylone, etc.","ENVTECH",
AI2137="AKTIVCO DEFAUT GE &amp; POWER Cabinet","AKTIVCO",
AI2137="AKTIVCO Coupure ENEO &amp; Baisse de tension","AKTIVCO GRID ONLY",
AI2137="Coupure ENEO &amp; Baisse de tension","IHS GRID ONLY",
AI2137="Defaut GE &amp; POWER Cabinet","IHS",
AI2137="Sharing","Partners",
AI2137="Sites strategiques &amp; DataCenter","SST &amp; DC",
AI2137="Exclu","Exclu",
AI2137="SAT","SAT",
AI2137="SPARE-ISSUE","SPARE-ISSUE",
AI2137="Fiber CAmtel","TRANS_FO_CAMTEL",
AI2137="Fiber AOF","Fiber AOF",
AI2137="Projet OCM (HUAWEI)","TRAVAUX-HUAWEI",
AI2137="Projet OCM (NOKIA)","TRAVAUX-NOKIA",
AI2137="ACCESS-ISSUE","ACCESS-ISSUE",
AI2137="Projet OCM (ZTE, NOKIA, autres projets)","TRAVAUX OCM",
AI2137="No root CAuse","No root cause",
AI2137="ODU HS","PDH",
AI2137="IP &amp; VLAN","PDH",
AI2137="Warehouse HUAWEI","SPARE-ISSUE",
AI2137="SPARE-HS","SPARE-ISSUE",
AI2137="Power Telco","BSS",AI2137="no impacts","no impacts"
),"")</f>
        <v>no impacts</v>
      </c>
      <c r="AH2137" s="57" t="str" cm="1">
        <f t="array" ref="AH2137">IFERROR(_xlfn.IFS(
AI2137="MPR ISSUE","TX ISSUE",
AI2137="BSS Hardware Issue","RAN ISSUE",
AI2137="Sites strategiques, MLL, Pylone, etc.","ENVTECH",
AI2137="AKTIVCO DEFAUT GE &amp; POWER Cabinet","POWER ISSUE",
AI2137="AKTIVCO Coupure ENEO &amp; Baisse de tension","POWER ISSUE",
AI2137="Coupure ENEO &amp; Baisse de tension","POWER ISSUE",
AI2137="Defaut GE &amp; POWER Cabinet","POWER ISSUE",
AI2137="Sharing","POWER ISSUE",
AI2137="Sites strategiques &amp; DataCenter","POWER ISSUE",
AI2137="Exclu","Exclu",
AI2137="SAT","TX ISSUE",
AI2137="SPARE-ISSUE","SPARE-ISSUE",
AI2137="Fiber CAmtel","TX ISSUE",
AI2137="Fiber AOF","TX ISSUE",
AI2137="Projet OCM (HUAWEI)","TRAVAUX-HUAWEI",
AI2137="Projet OCM (NOKIA)","TRAVAUX -NOKIA",
AI2137="ACCESS-ISSUE","ACCESS-ISSUE",
AI2137="Projet OCM (ZTE, NOKIA, autres projets)","TRAVAUX OCM",
AI2137="No root CAuse","No root cause",
AI2137="ODU HS","TX ISSUE",
AI2137="IP &amp; VLAN","TX ISSUE",
AI2137="Warehouse HUAWEI","SPARE-ISSUE",
AI2137="SPARE-HS","SPARE-ISSUE",
AI2137="Power Telco","RAN ISSUE",AI2137="no impacts","no impacts"
),"")</f>
        <v>no impacts</v>
      </c>
      <c r="AI2137" s="85" t="s">
        <v>5998</v>
      </c>
      <c r="AJ2137" s="57" t="str" cm="1">
        <f t="array" ref="AJ2137">IFERROR(_xlfn.IFS(
AI2137="MPR ISSUE","ACTIVE",
AI2137="BSS Hardware Issue","ACTIVE",
AI2137="Sites strategiques, MLL, Pylone, etc.","PASSIVE",
AI2137="AKTIVCO DEFAUT GE &amp; POWER Cabinet","PASSIVE",
AI2137="AKTIVCO Coupure ENEO &amp; Baisse de tension","PASSIVE",
AI2137="Coupure ENEO &amp; Baisse de tension","PASSIVE",
AI2137="Defaut GE &amp; POWER Cabinet","PASSIVE",
AI2137="Sharing","PASSIVE",
AI2137="Sites strategiques &amp; DataCenter","PASSIVE",
AI2137="Exclu","Exclu",
AI2137="SAT","ACTIVE",
AI2137="SPARE-ISSUE","SPARE-ISSUE",
AI2137="Fiber CAmtel","ACTIVE",
AI2137="Fiber AOF","ACTIVE",
AI2137="Projet OCM (HUAWEI)","PLANNED WORKS",
AI2137="Projet OCM (NOKIA)","PLANNED WORKS",
AI2137="ACCESS-ISSUE","ACCESS-ISSUE",
AI2137="Projet OCM (ZTE, NOKIA, autres projets)","PLANNED WORKS",
AI2137="No root CAuse","No root cause",
AI2137="ODU HS","ACTIVE",
AI2137="IP &amp; VLAN","ACTIVE",
AI2137="Warehouse HUAWEI","SPARE-ISSUE",
AI2137="SPARE-HS","SPARE-ISSUE",
AI2137="Power Telco","ACTIVE", AI2137="no impacts","no impacts"
),"")</f>
        <v>no impacts</v>
      </c>
      <c r="AK2137" s="23" t="s">
        <v>5537</v>
      </c>
      <c r="AL2137" s="23" t="str">
        <f t="shared" si="60"/>
        <v>LIT_187</v>
      </c>
      <c r="AN2137" s="9" t="s">
        <v>5537</v>
      </c>
      <c r="AO2137" s="23" t="str">
        <f>_xlfn.XLOOKUP(B2137,'INCIDENT-05-03-2026'!E:E,'INCIDENT-05-03-2026'!F:F,"")</f>
        <v/>
      </c>
      <c r="AP2137" s="7" t="s">
        <v>5537</v>
      </c>
      <c r="AQ2137" s="6"/>
      <c r="AR2137" s="7"/>
      <c r="AS2137" s="3" t="str">
        <f>_xlfn.XLOOKUP(B2137,'[3]tt num | region | site id'!$C:$C,'[3]tt num | region | site id'!$Q:$Q,"")</f>
        <v/>
      </c>
      <c r="AT2137" s="24" t="str">
        <f>_xlfn.XLOOKUP(B2137,'[4]Cells Huawei 03052026 12h'!$B:$B,'[4]Cells Huawei 03052026 12h'!$T:$T,"")</f>
        <v/>
      </c>
      <c r="AU2137" s="24" t="str">
        <f>_xlfn.XLOOKUP(B2137,'[5]cells down 02052026 8h50'!$B:$B,'[5]cells down 02052026 8h50'!$R:$R,"")</f>
        <v/>
      </c>
      <c r="AV2137" s="24" t="str">
        <f>_xlfn.XLOOKUP(B2137,'[5]cells down 02052026 13h50'!$B:$B,'[5]cells down 02052026 13h50'!$R:$R,"")</f>
        <v/>
      </c>
      <c r="AW2137" s="24" t="str">
        <f>_xlfn.XLOOKUP(B2137,'[5]cells down 02052026 13h50'!$B:$B,'[5]cells down 02052026 13h50'!$R:$R,"")</f>
        <v/>
      </c>
      <c r="AX2137" s="24" t="str">
        <f>_xlfn.XLOOKUP(B2137,'[6]cell downs 03052026 8h40 '!$B:$B,'[6]cell downs 03052026 8h40 '!$R:$R,"")</f>
        <v/>
      </c>
      <c r="AY2137" s="24" t="str">
        <f>_xlfn.XLOOKUP(B2137,'[7]ALL SITES DOWN'!$D:$D,'[7]ALL SITES DOWN'!$J:$J,"")</f>
        <v/>
      </c>
      <c r="AZ2137" s="24" t="str">
        <f>_xlfn.XLOOKUP(B2137,'[8]ALL SITES DOWN'!$D:$D,'[8]ALL SITES DOWN'!$J:$J,"")</f>
        <v/>
      </c>
      <c r="BA2137" s="9" t="str">
        <f>_xlfn.XLOOKUP(B2137,[9]sheet1!$AC:$AC,[9]sheet1!$AF:$AF,"")</f>
        <v/>
      </c>
      <c r="BB2137" s="14" t="s">
        <v>5537</v>
      </c>
      <c r="BC2137" s="14" t="s">
        <v>5537</v>
      </c>
      <c r="BD2137" s="14" t="str">
        <f>_xlfn.XLOOKUP(B2137,'[10]cell downs 18042026 17h'!$B:$B,'[10]cell downs 18042026 17h'!$B:$B,"")</f>
        <v/>
      </c>
      <c r="BE2137" s="14" t="str">
        <f>_xlfn.XLOOKUP(B2137,'[11]Cells Huawei 19042026 15h'!$B:$B,'[11]Cells Huawei 19042026 15h'!$B:$B,"")</f>
        <v/>
      </c>
      <c r="BF2137" s="9" t="str">
        <f>_xlfn.XLOOKUP(B2137,'[12]cells down 19042026 9H40'!$B:$B,'[12]cells down 19042026 9H40'!$B:$B,"")</f>
        <v/>
      </c>
      <c r="BG2137" s="9" t="s">
        <v>3532</v>
      </c>
      <c r="BH2137" s="9" t="s">
        <v>318</v>
      </c>
    </row>
    <row r="2138" spans="1:60" s="9" customFormat="1" x14ac:dyDescent="0.3">
      <c r="A2138" s="1" t="s">
        <v>3533</v>
      </c>
      <c r="B2138" s="8" t="s">
        <v>3534</v>
      </c>
      <c r="C2138" s="3" t="str">
        <f>_xlfn.XLOOKUP(B2138,'[1]daily break down'!$D:$D,'[1]daily break down'!$E:$E,"")</f>
        <v>LITTORAL</v>
      </c>
      <c r="D2138" s="1" t="s">
        <v>21</v>
      </c>
      <c r="E2138" s="1" t="s">
        <v>30</v>
      </c>
      <c r="F2138" s="3" t="s">
        <v>69</v>
      </c>
      <c r="G2138" s="1" t="s">
        <v>3535</v>
      </c>
      <c r="H2138" s="42" t="str">
        <f>_xlfn.XLOOKUP(B2138,[2]CALCULATION!$B:$B,[2]CALCULATION!$H:$H,"")</f>
        <v>ZTE</v>
      </c>
      <c r="I2138" s="34">
        <v>0</v>
      </c>
      <c r="J2138" s="34">
        <v>0</v>
      </c>
      <c r="K2138" s="34">
        <v>0</v>
      </c>
      <c r="L2138" s="34">
        <v>0</v>
      </c>
      <c r="M2138" s="34">
        <v>0</v>
      </c>
      <c r="N2138" s="34">
        <v>0</v>
      </c>
      <c r="O2138" s="34">
        <v>0</v>
      </c>
      <c r="P2138" s="34">
        <v>0</v>
      </c>
      <c r="Q2138" s="34">
        <v>0</v>
      </c>
      <c r="R2138" s="34">
        <v>0</v>
      </c>
      <c r="S2138" s="35">
        <v>0</v>
      </c>
      <c r="T2138" s="35">
        <v>0</v>
      </c>
      <c r="U2138" s="35">
        <v>0</v>
      </c>
      <c r="V2138" s="35">
        <v>0</v>
      </c>
      <c r="W2138" s="35">
        <v>0</v>
      </c>
      <c r="X2138" s="35">
        <v>0</v>
      </c>
      <c r="Y2138" s="35">
        <v>0</v>
      </c>
      <c r="Z2138" s="35">
        <v>0</v>
      </c>
      <c r="AA2138" s="35">
        <v>0</v>
      </c>
      <c r="AB2138" s="35">
        <v>0</v>
      </c>
      <c r="AC2138" s="35">
        <v>0</v>
      </c>
      <c r="AD2138" s="35">
        <v>0</v>
      </c>
      <c r="AE2138" s="58" t="s">
        <v>5560</v>
      </c>
      <c r="AF2138" s="58"/>
      <c r="AG2138" s="57" t="str" cm="1">
        <f t="array" ref="AG2138">IFERROR(_xlfn.IFS(
AI2138="MPR ISSUE","PDH",
AI2138="BSS Hardware Issue","BSS",
AI2138="Sites strategiques, MLL, Pylone, etc.","ENVTECH",
AI2138="AKTIVCO DEFAUT GE &amp; POWER Cabinet","AKTIVCO",
AI2138="AKTIVCO Coupure ENEO &amp; Baisse de tension","AKTIVCO GRID ONLY",
AI2138="Coupure ENEO &amp; Baisse de tension","IHS GRID ONLY",
AI2138="Defaut GE &amp; POWER Cabinet","IHS",
AI2138="Sharing","Partners",
AI2138="Sites strategiques &amp; DataCenter","SST &amp; DC",
AI2138="Exclu","Exclu",
AI2138="SAT","SAT",
AI2138="SPARE-ISSUE","SPARE-ISSUE",
AI2138="Fiber CAmtel","TRANS_FO_CAMTEL",
AI2138="Fiber AOF","Fiber AOF",
AI2138="Projet OCM (HUAWEI)","TRAVAUX-HUAWEI",
AI2138="Projet OCM (NOKIA)","TRAVAUX-NOKIA",
AI2138="ACCESS-ISSUE","ACCESS-ISSUE",
AI2138="Projet OCM (ZTE, NOKIA, autres projets)","TRAVAUX OCM",
AI2138="No root CAuse","No root cause",
AI2138="ODU HS","PDH",
AI2138="IP &amp; VLAN","PDH",
AI2138="Warehouse HUAWEI","SPARE-ISSUE",
AI2138="SPARE-HS","SPARE-ISSUE",
AI2138="Power Telco","BSS",AI2138="no impacts","no impacts"
),"")</f>
        <v>no impacts</v>
      </c>
      <c r="AH2138" s="57" t="str" cm="1">
        <f t="array" ref="AH2138">IFERROR(_xlfn.IFS(
AI2138="MPR ISSUE","TX ISSUE",
AI2138="BSS Hardware Issue","RAN ISSUE",
AI2138="Sites strategiques, MLL, Pylone, etc.","ENVTECH",
AI2138="AKTIVCO DEFAUT GE &amp; POWER Cabinet","POWER ISSUE",
AI2138="AKTIVCO Coupure ENEO &amp; Baisse de tension","POWER ISSUE",
AI2138="Coupure ENEO &amp; Baisse de tension","POWER ISSUE",
AI2138="Defaut GE &amp; POWER Cabinet","POWER ISSUE",
AI2138="Sharing","POWER ISSUE",
AI2138="Sites strategiques &amp; DataCenter","POWER ISSUE",
AI2138="Exclu","Exclu",
AI2138="SAT","TX ISSUE",
AI2138="SPARE-ISSUE","SPARE-ISSUE",
AI2138="Fiber CAmtel","TX ISSUE",
AI2138="Fiber AOF","TX ISSUE",
AI2138="Projet OCM (HUAWEI)","TRAVAUX-HUAWEI",
AI2138="Projet OCM (NOKIA)","TRAVAUX -NOKIA",
AI2138="ACCESS-ISSUE","ACCESS-ISSUE",
AI2138="Projet OCM (ZTE, NOKIA, autres projets)","TRAVAUX OCM",
AI2138="No root CAuse","No root cause",
AI2138="ODU HS","TX ISSUE",
AI2138="IP &amp; VLAN","TX ISSUE",
AI2138="Warehouse HUAWEI","SPARE-ISSUE",
AI2138="SPARE-HS","SPARE-ISSUE",
AI2138="Power Telco","RAN ISSUE",AI2138="no impacts","no impacts"
),"")</f>
        <v>no impacts</v>
      </c>
      <c r="AI2138" s="85" t="s">
        <v>5998</v>
      </c>
      <c r="AJ2138" s="57" t="str" cm="1">
        <f t="array" ref="AJ2138">IFERROR(_xlfn.IFS(
AI2138="MPR ISSUE","ACTIVE",
AI2138="BSS Hardware Issue","ACTIVE",
AI2138="Sites strategiques, MLL, Pylone, etc.","PASSIVE",
AI2138="AKTIVCO DEFAUT GE &amp; POWER Cabinet","PASSIVE",
AI2138="AKTIVCO Coupure ENEO &amp; Baisse de tension","PASSIVE",
AI2138="Coupure ENEO &amp; Baisse de tension","PASSIVE",
AI2138="Defaut GE &amp; POWER Cabinet","PASSIVE",
AI2138="Sharing","PASSIVE",
AI2138="Sites strategiques &amp; DataCenter","PASSIVE",
AI2138="Exclu","Exclu",
AI2138="SAT","ACTIVE",
AI2138="SPARE-ISSUE","SPARE-ISSUE",
AI2138="Fiber CAmtel","ACTIVE",
AI2138="Fiber AOF","ACTIVE",
AI2138="Projet OCM (HUAWEI)","PLANNED WORKS",
AI2138="Projet OCM (NOKIA)","PLANNED WORKS",
AI2138="ACCESS-ISSUE","ACCESS-ISSUE",
AI2138="Projet OCM (ZTE, NOKIA, autres projets)","PLANNED WORKS",
AI2138="No root CAuse","No root cause",
AI2138="ODU HS","ACTIVE",
AI2138="IP &amp; VLAN","ACTIVE",
AI2138="Warehouse HUAWEI","SPARE-ISSUE",
AI2138="SPARE-HS","SPARE-ISSUE",
AI2138="Power Telco","ACTIVE", AI2138="no impacts","no impacts"
),"")</f>
        <v>no impacts</v>
      </c>
      <c r="AK2138" s="23" t="s">
        <v>5537</v>
      </c>
      <c r="AL2138" s="23" t="str">
        <f t="shared" si="60"/>
        <v>SUD_055</v>
      </c>
      <c r="AN2138" s="9" t="s">
        <v>5537</v>
      </c>
      <c r="AO2138" s="23" t="str">
        <f>_xlfn.XLOOKUP(B2138,'INCIDENT-05-03-2026'!E:E,'INCIDENT-05-03-2026'!F:F,"")</f>
        <v/>
      </c>
      <c r="AP2138" s="7" t="s">
        <v>5537</v>
      </c>
      <c r="AQ2138" s="6"/>
      <c r="AR2138" s="7"/>
      <c r="AS2138" s="3" t="str">
        <f>_xlfn.XLOOKUP(B2138,'[3]tt num | region | site id'!$C:$C,'[3]tt num | region | site id'!$Q:$Q,"")</f>
        <v/>
      </c>
      <c r="AT2138" s="24" t="str">
        <f>_xlfn.XLOOKUP(B2138,'[4]Cells Huawei 03052026 12h'!$B:$B,'[4]Cells Huawei 03052026 12h'!$T:$T,"")</f>
        <v/>
      </c>
      <c r="AU2138" s="24" t="str">
        <f>_xlfn.XLOOKUP(B2138,'[5]cells down 02052026 8h50'!$B:$B,'[5]cells down 02052026 8h50'!$R:$R,"")</f>
        <v/>
      </c>
      <c r="AV2138" s="24" t="str">
        <f>_xlfn.XLOOKUP(B2138,'[5]cells down 02052026 13h50'!$B:$B,'[5]cells down 02052026 13h50'!$R:$R,"")</f>
        <v/>
      </c>
      <c r="AW2138" s="24" t="str">
        <f>_xlfn.XLOOKUP(B2138,'[5]cells down 02052026 13h50'!$B:$B,'[5]cells down 02052026 13h50'!$R:$R,"")</f>
        <v/>
      </c>
      <c r="AX2138" s="24" t="str">
        <f>_xlfn.XLOOKUP(B2138,'[6]cell downs 03052026 8h40 '!$B:$B,'[6]cell downs 03052026 8h40 '!$R:$R,"")</f>
        <v/>
      </c>
      <c r="AY2138" s="24" t="str">
        <f>_xlfn.XLOOKUP(B2138,'[7]ALL SITES DOWN'!$D:$D,'[7]ALL SITES DOWN'!$J:$J,"")</f>
        <v/>
      </c>
      <c r="AZ2138" s="24" t="str">
        <f>_xlfn.XLOOKUP(B2138,'[8]ALL SITES DOWN'!$D:$D,'[8]ALL SITES DOWN'!$J:$J,"")</f>
        <v/>
      </c>
      <c r="BA2138" s="9" t="str">
        <f>_xlfn.XLOOKUP(B2138,[9]sheet1!$AC:$AC,[9]sheet1!$AF:$AF,"")</f>
        <v/>
      </c>
      <c r="BB2138" s="14" t="s">
        <v>5537</v>
      </c>
      <c r="BC2138" s="14" t="s">
        <v>5537</v>
      </c>
      <c r="BD2138" s="14" t="str">
        <f>_xlfn.XLOOKUP(B2138,'[10]cell downs 18042026 17h'!$B:$B,'[10]cell downs 18042026 17h'!$B:$B,"")</f>
        <v/>
      </c>
      <c r="BE2138" s="14" t="str">
        <f>_xlfn.XLOOKUP(B2138,'[11]Cells Huawei 19042026 15h'!$B:$B,'[11]Cells Huawei 19042026 15h'!$B:$B,"")</f>
        <v/>
      </c>
      <c r="BF2138" s="9" t="str">
        <f>_xlfn.XLOOKUP(B2138,'[12]cells down 19042026 9H40'!$B:$B,'[12]cells down 19042026 9H40'!$B:$B,"")</f>
        <v/>
      </c>
      <c r="BG2138" s="9" t="s">
        <v>5537</v>
      </c>
      <c r="BH2138" s="9" t="s">
        <v>318</v>
      </c>
    </row>
    <row r="2139" spans="1:60" s="9" customFormat="1" x14ac:dyDescent="0.3">
      <c r="A2139" s="1" t="s">
        <v>3538</v>
      </c>
      <c r="B2139" s="8" t="s">
        <v>3539</v>
      </c>
      <c r="C2139" s="3" t="str">
        <f>_xlfn.XLOOKUP(B2139,'[1]daily break down'!$D:$D,'[1]daily break down'!$E:$E,"")</f>
        <v>LITTORAL</v>
      </c>
      <c r="D2139" s="1" t="s">
        <v>11</v>
      </c>
      <c r="E2139" s="1" t="s">
        <v>12</v>
      </c>
      <c r="F2139" s="3" t="s">
        <v>31</v>
      </c>
      <c r="G2139" s="1" t="s">
        <v>3538</v>
      </c>
      <c r="H2139" s="42" t="str">
        <f>_xlfn.XLOOKUP(B2139,[2]CALCULATION!$B:$B,[2]CALCULATION!$H:$H,"")</f>
        <v>ZTE</v>
      </c>
      <c r="I2139" s="34">
        <v>0</v>
      </c>
      <c r="J2139" s="34">
        <v>0</v>
      </c>
      <c r="K2139" s="34">
        <v>0</v>
      </c>
      <c r="L2139" s="34">
        <v>0</v>
      </c>
      <c r="M2139" s="34">
        <v>0</v>
      </c>
      <c r="N2139" s="34">
        <v>0</v>
      </c>
      <c r="O2139" s="34">
        <v>0</v>
      </c>
      <c r="P2139" s="34">
        <v>0</v>
      </c>
      <c r="Q2139" s="34">
        <v>0</v>
      </c>
      <c r="R2139" s="34">
        <v>0</v>
      </c>
      <c r="S2139" s="35">
        <v>0</v>
      </c>
      <c r="T2139" s="35">
        <v>0</v>
      </c>
      <c r="U2139" s="35">
        <v>0</v>
      </c>
      <c r="V2139" s="35">
        <v>0</v>
      </c>
      <c r="W2139" s="35">
        <v>0</v>
      </c>
      <c r="X2139" s="35">
        <v>0</v>
      </c>
      <c r="Y2139" s="35">
        <v>0</v>
      </c>
      <c r="Z2139" s="35">
        <v>0</v>
      </c>
      <c r="AA2139" s="35">
        <v>0</v>
      </c>
      <c r="AB2139" s="35">
        <v>0</v>
      </c>
      <c r="AC2139" s="35">
        <v>0</v>
      </c>
      <c r="AD2139" s="35">
        <v>0</v>
      </c>
      <c r="AE2139" s="58" t="s">
        <v>5560</v>
      </c>
      <c r="AF2139" s="58"/>
      <c r="AG2139" s="57" t="str" cm="1">
        <f t="array" ref="AG2139">IFERROR(_xlfn.IFS(
AI2139="MPR ISSUE","PDH",
AI2139="BSS Hardware Issue","BSS",
AI2139="Sites strategiques, MLL, Pylone, etc.","ENVTECH",
AI2139="AKTIVCO DEFAUT GE &amp; POWER Cabinet","AKTIVCO",
AI2139="AKTIVCO Coupure ENEO &amp; Baisse de tension","AKTIVCO GRID ONLY",
AI2139="Coupure ENEO &amp; Baisse de tension","IHS GRID ONLY",
AI2139="Defaut GE &amp; POWER Cabinet","IHS",
AI2139="Sharing","Partners",
AI2139="Sites strategiques &amp; DataCenter","SST &amp; DC",
AI2139="Exclu","Exclu",
AI2139="SAT","SAT",
AI2139="SPARE-ISSUE","SPARE-ISSUE",
AI2139="Fiber CAmtel","TRANS_FO_CAMTEL",
AI2139="Fiber AOF","Fiber AOF",
AI2139="Projet OCM (HUAWEI)","TRAVAUX-HUAWEI",
AI2139="Projet OCM (NOKIA)","TRAVAUX-NOKIA",
AI2139="ACCESS-ISSUE","ACCESS-ISSUE",
AI2139="Projet OCM (ZTE, NOKIA, autres projets)","TRAVAUX OCM",
AI2139="No root CAuse","No root cause",
AI2139="ODU HS","PDH",
AI2139="IP &amp; VLAN","PDH",
AI2139="Warehouse HUAWEI","SPARE-ISSUE",
AI2139="SPARE-HS","SPARE-ISSUE",
AI2139="Power Telco","BSS",AI2139="no impacts","no impacts"
),"")</f>
        <v>ENVTECH</v>
      </c>
      <c r="AH2139" s="57" t="str" cm="1">
        <f t="array" ref="AH2139">IFERROR(_xlfn.IFS(
AI2139="MPR ISSUE","TX ISSUE",
AI2139="BSS Hardware Issue","RAN ISSUE",
AI2139="Sites strategiques, MLL, Pylone, etc.","ENVTECH",
AI2139="AKTIVCO DEFAUT GE &amp; POWER Cabinet","POWER ISSUE",
AI2139="AKTIVCO Coupure ENEO &amp; Baisse de tension","POWER ISSUE",
AI2139="Coupure ENEO &amp; Baisse de tension","POWER ISSUE",
AI2139="Defaut GE &amp; POWER Cabinet","POWER ISSUE",
AI2139="Sharing","POWER ISSUE",
AI2139="Sites strategiques &amp; DataCenter","POWER ISSUE",
AI2139="Exclu","Exclu",
AI2139="SAT","TX ISSUE",
AI2139="SPARE-ISSUE","SPARE-ISSUE",
AI2139="Fiber CAmtel","TX ISSUE",
AI2139="Fiber AOF","TX ISSUE",
AI2139="Projet OCM (HUAWEI)","TRAVAUX-HUAWEI",
AI2139="Projet OCM (NOKIA)","TRAVAUX -NOKIA",
AI2139="ACCESS-ISSUE","ACCESS-ISSUE",
AI2139="Projet OCM (ZTE, NOKIA, autres projets)","TRAVAUX OCM",
AI2139="No root CAuse","No root cause",
AI2139="ODU HS","TX ISSUE",
AI2139="IP &amp; VLAN","TX ISSUE",
AI2139="Warehouse HUAWEI","SPARE-ISSUE",
AI2139="SPARE-HS","SPARE-ISSUE",
AI2139="Power Telco","RAN ISSUE",AI2139="no impacts","no impacts"
),"")</f>
        <v>ENVTECH</v>
      </c>
      <c r="AI2139" s="85" t="s">
        <v>5323</v>
      </c>
      <c r="AJ2139" s="57" t="str" cm="1">
        <f t="array" ref="AJ2139">IFERROR(_xlfn.IFS(
AI2139="MPR ISSUE","ACTIVE",
AI2139="BSS Hardware Issue","ACTIVE",
AI2139="Sites strategiques, MLL, Pylone, etc.","PASSIVE",
AI2139="AKTIVCO DEFAUT GE &amp; POWER Cabinet","PASSIVE",
AI2139="AKTIVCO Coupure ENEO &amp; Baisse de tension","PASSIVE",
AI2139="Coupure ENEO &amp; Baisse de tension","PASSIVE",
AI2139="Defaut GE &amp; POWER Cabinet","PASSIVE",
AI2139="Sharing","PASSIVE",
AI2139="Sites strategiques &amp; DataCenter","PASSIVE",
AI2139="Exclu","Exclu",
AI2139="SAT","ACTIVE",
AI2139="SPARE-ISSUE","SPARE-ISSUE",
AI2139="Fiber CAmtel","ACTIVE",
AI2139="Fiber AOF","ACTIVE",
AI2139="Projet OCM (HUAWEI)","PLANNED WORKS",
AI2139="Projet OCM (NOKIA)","PLANNED WORKS",
AI2139="ACCESS-ISSUE","ACCESS-ISSUE",
AI2139="Projet OCM (ZTE, NOKIA, autres projets)","PLANNED WORKS",
AI2139="No root CAuse","No root cause",
AI2139="ODU HS","ACTIVE",
AI2139="IP &amp; VLAN","ACTIVE",
AI2139="Warehouse HUAWEI","SPARE-ISSUE",
AI2139="SPARE-HS","SPARE-ISSUE",
AI2139="Power Telco","ACTIVE", AI2139="no impacts","no impacts"
),"")</f>
        <v>PASSIVE</v>
      </c>
      <c r="AK2139" s="23" t="s">
        <v>5883</v>
      </c>
      <c r="AL2139" s="23" t="str">
        <f t="shared" si="60"/>
        <v>LIT_296</v>
      </c>
      <c r="AN2139" s="9" t="s">
        <v>5537</v>
      </c>
      <c r="AO2139" s="23" t="str">
        <f>_xlfn.XLOOKUP(B2139,'INCIDENT-05-03-2026'!E:E,'INCIDENT-05-03-2026'!F:F,"")</f>
        <v/>
      </c>
      <c r="AP2139" s="7" t="s">
        <v>5537</v>
      </c>
      <c r="AQ2139" s="6"/>
      <c r="AR2139" s="7"/>
      <c r="AS2139" s="3" t="str">
        <f>_xlfn.XLOOKUP(B2139,'[3]tt num | region | site id'!$C:$C,'[3]tt num | region | site id'!$Q:$Q,"")</f>
        <v/>
      </c>
      <c r="AT2139" s="24" t="str">
        <f>_xlfn.XLOOKUP(B2139,'[4]Cells Huawei 03052026 12h'!$B:$B,'[4]Cells Huawei 03052026 12h'!$T:$T,"")</f>
        <v/>
      </c>
      <c r="AU2139" s="24" t="str">
        <f>_xlfn.XLOOKUP(B2139,'[5]cells down 02052026 8h50'!$B:$B,'[5]cells down 02052026 8h50'!$R:$R,"")</f>
        <v/>
      </c>
      <c r="AV2139" s="24" t="str">
        <f>_xlfn.XLOOKUP(B2139,'[5]cells down 02052026 13h50'!$B:$B,'[5]cells down 02052026 13h50'!$R:$R,"")</f>
        <v/>
      </c>
      <c r="AW2139" s="24" t="str">
        <f>_xlfn.XLOOKUP(B2139,'[5]cells down 02052026 13h50'!$B:$B,'[5]cells down 02052026 13h50'!$R:$R,"")</f>
        <v/>
      </c>
      <c r="AX2139" s="24" t="str">
        <f>_xlfn.XLOOKUP(B2139,'[6]cell downs 03052026 8h40 '!$B:$B,'[6]cell downs 03052026 8h40 '!$R:$R,"")</f>
        <v/>
      </c>
      <c r="AY2139" s="24" t="str">
        <f>_xlfn.XLOOKUP(B2139,'[7]ALL SITES DOWN'!$D:$D,'[7]ALL SITES DOWN'!$J:$J,"")</f>
        <v>(05/03/2026 com ran 17h): 03.05.2026: Site Foudorye. Suite de l'intervention prevue demain 04.05.2026
03.05.2026: FME Pas sur site ESCALADE fait au RM. Update ASAP
03.05.2026: FME ric EWANE a pris la route pour le site ETA=ASAP
02.05.2025 FME: Acording to the security there was a thunder over the village last night that probably affected the equipements. Suite des Investigation demain 03.05.2026(Le FME sera sur site)
02.05.2026: FME Eric activated is managing ETA=ASAP
02.05.2026: Power Issue solved but site remain down. Need FME on the site to check MPR status as it's not supervised
02/05/2026 IHS: Fme is on the way ETA = 07:10 Am</v>
      </c>
      <c r="AZ2139" s="24" t="str">
        <f>_xlfn.XLOOKUP(B2139,'[8]ALL SITES DOWN'!$D:$D,'[8]ALL SITES DOWN'!$J:$J,"")</f>
        <v>(05/03/2026 com ran 10h): 03.05.2026: FME ric EWANE a pris la route pour le site ETA=ASAP
02.05.2025 FME: Acording to the security there was a thunder over the village last night that probably affected the equipements. Suite des Investigation demain 03.05.2026(Le FME sera sur site)
02.05.2026: FME Eric activated is managing ETA=ASAP
02.05.2026: Power Issue solved but site remain down. Need FME on the site to check MPR status as it's not supervised
02/05/2026 IHS: Fme is on the way ETA = 07:10 Am</v>
      </c>
      <c r="BA2139" s="9" t="str">
        <f>_xlfn.XLOOKUP(B2139,[9]sheet1!$AC:$AC,[9]sheet1!$AF:$AF,"")</f>
        <v/>
      </c>
      <c r="BB2139" s="14" t="s">
        <v>5537</v>
      </c>
      <c r="BC2139" s="14" t="s">
        <v>5537</v>
      </c>
      <c r="BD2139" s="14" t="str">
        <f>_xlfn.XLOOKUP(B2139,'[10]cell downs 18042026 17h'!$B:$B,'[10]cell downs 18042026 17h'!$B:$B,"")</f>
        <v/>
      </c>
      <c r="BE2139" s="14" t="str">
        <f>_xlfn.XLOOKUP(B2139,'[11]Cells Huawei 19042026 15h'!$B:$B,'[11]Cells Huawei 19042026 15h'!$B:$B,"")</f>
        <v/>
      </c>
      <c r="BF2139" s="9" t="str">
        <f>_xlfn.XLOOKUP(B2139,'[12]cells down 19042026 9H40'!$B:$B,'[12]cells down 19042026 9H40'!$B:$B,"")</f>
        <v/>
      </c>
      <c r="BG2139" s="9" t="s">
        <v>3539</v>
      </c>
      <c r="BH2139" s="9" t="s">
        <v>318</v>
      </c>
    </row>
    <row r="2140" spans="1:60" s="9" customFormat="1" x14ac:dyDescent="0.3">
      <c r="A2140" s="1" t="s">
        <v>2068</v>
      </c>
      <c r="B2140" s="8" t="s">
        <v>2069</v>
      </c>
      <c r="C2140" s="3" t="str">
        <f>_xlfn.XLOOKUP(B2140,'[1]daily break down'!$D:$D,'[1]daily break down'!$E:$E,"")</f>
        <v>EXTREME-NORD</v>
      </c>
      <c r="D2140" s="1" t="s">
        <v>11</v>
      </c>
      <c r="E2140" s="1" t="s">
        <v>154</v>
      </c>
      <c r="F2140" s="3" t="s">
        <v>55</v>
      </c>
      <c r="G2140" s="1" t="s">
        <v>1434</v>
      </c>
      <c r="H2140" s="41" t="str">
        <f>_xlfn.XLOOKUP(B2140,[2]CALCULATION!$B:$B,[2]CALCULATION!$H:$H,"")</f>
        <v>NOKIA</v>
      </c>
      <c r="I2140" s="34">
        <v>0.2845787430767871</v>
      </c>
      <c r="J2140" s="34">
        <v>0</v>
      </c>
      <c r="K2140" s="34">
        <v>0</v>
      </c>
      <c r="L2140" s="34">
        <v>3.38886099494609E-3</v>
      </c>
      <c r="M2140" s="34">
        <v>0.54404468898060421</v>
      </c>
      <c r="N2140" s="34">
        <v>0</v>
      </c>
      <c r="O2140" s="34">
        <v>0</v>
      </c>
      <c r="P2140" s="34">
        <v>0</v>
      </c>
      <c r="Q2140" s="34">
        <v>0</v>
      </c>
      <c r="R2140" s="34">
        <v>1.7836110499716445E-3</v>
      </c>
      <c r="S2140" s="35">
        <v>1.5767339689282551</v>
      </c>
      <c r="T2140" s="35">
        <v>17402.278788812699</v>
      </c>
      <c r="U2140" s="35">
        <v>3.413273167473144</v>
      </c>
      <c r="V2140" s="35">
        <v>0.42553565423980527</v>
      </c>
      <c r="W2140" s="35">
        <v>0</v>
      </c>
      <c r="X2140" s="35">
        <v>0</v>
      </c>
      <c r="Y2140" s="35">
        <v>0</v>
      </c>
      <c r="Z2140" s="35">
        <v>0</v>
      </c>
      <c r="AA2140" s="35">
        <v>0</v>
      </c>
      <c r="AB2140" s="35">
        <v>0</v>
      </c>
      <c r="AC2140" s="35">
        <v>0</v>
      </c>
      <c r="AD2140" s="35">
        <v>0</v>
      </c>
      <c r="AE2140" s="58" t="s">
        <v>5603</v>
      </c>
      <c r="AF2140" s="58"/>
      <c r="AG2140" s="57" t="str" cm="1">
        <f t="array" ref="AG2140">IFERROR(_xlfn.IFS(
AI2140="MPR ISSUE","PDH",
AI2140="BSS Hardware Issue","BSS",
AI2140="Sites strategiques, MLL, Pylone, etc.","ENVTECH",
AI2140="AKTIVCO DEFAUT GE &amp; POWER Cabinet","AKTIVCO",
AI2140="AKTIVCO Coupure ENEO &amp; Baisse de tension","AKTIVCO GRID ONLY",
AI2140="Coupure ENEO &amp; Baisse de tension","IHS GRID ONLY",
AI2140="Defaut GE &amp; POWER Cabinet","IHS",
AI2140="Sharing","Partners",
AI2140="Sites strategiques &amp; DataCenter","SST &amp; DC",
AI2140="Exclu","Exclu",
AI2140="SAT","SAT",
AI2140="SPARE-ISSUE","SPARE-ISSUE",
AI2140="Fiber CAmtel","TRANS_FO_CAMTEL",
AI2140="Fiber AOF","Fiber AOF",
AI2140="Projet OCM (HUAWEI)","TRAVAUX-HUAWEI",
AI2140="Projet OCM (NOKIA)","TRAVAUX-NOKIA",
AI2140="ACCESS-ISSUE","ACCESS-ISSUE",
AI2140="Projet OCM (ZTE, NOKIA, autres projets)","TRAVAUX OCM",
AI2140="No root CAuse","No root cause",
AI2140="ODU HS","PDH",
AI2140="IP &amp; VLAN","PDH",
AI2140="Warehouse HUAWEI","SPARE-ISSUE",
AI2140="SPARE-HS","SPARE-ISSUE",
AI2140="Power Telco","BSS",AI2140="no impacts","no impacts"
),"")</f>
        <v>no impacts</v>
      </c>
      <c r="AH2140" s="57" t="str" cm="1">
        <f t="array" ref="AH2140">IFERROR(_xlfn.IFS(
AI2140="MPR ISSUE","TX ISSUE",
AI2140="BSS Hardware Issue","RAN ISSUE",
AI2140="Sites strategiques, MLL, Pylone, etc.","ENVTECH",
AI2140="AKTIVCO DEFAUT GE &amp; POWER Cabinet","POWER ISSUE",
AI2140="AKTIVCO Coupure ENEO &amp; Baisse de tension","POWER ISSUE",
AI2140="Coupure ENEO &amp; Baisse de tension","POWER ISSUE",
AI2140="Defaut GE &amp; POWER Cabinet","POWER ISSUE",
AI2140="Sharing","POWER ISSUE",
AI2140="Sites strategiques &amp; DataCenter","POWER ISSUE",
AI2140="Exclu","Exclu",
AI2140="SAT","TX ISSUE",
AI2140="SPARE-ISSUE","SPARE-ISSUE",
AI2140="Fiber CAmtel","TX ISSUE",
AI2140="Fiber AOF","TX ISSUE",
AI2140="Projet OCM (HUAWEI)","TRAVAUX-HUAWEI",
AI2140="Projet OCM (NOKIA)","TRAVAUX -NOKIA",
AI2140="ACCESS-ISSUE","ACCESS-ISSUE",
AI2140="Projet OCM (ZTE, NOKIA, autres projets)","TRAVAUX OCM",
AI2140="No root CAuse","No root cause",
AI2140="ODU HS","TX ISSUE",
AI2140="IP &amp; VLAN","TX ISSUE",
AI2140="Warehouse HUAWEI","SPARE-ISSUE",
AI2140="SPARE-HS","SPARE-ISSUE",
AI2140="Power Telco","RAN ISSUE",AI2140="no impacts","no impacts"
),"")</f>
        <v>no impacts</v>
      </c>
      <c r="AI2140" s="85" t="s">
        <v>5998</v>
      </c>
      <c r="AJ2140" s="57" t="str" cm="1">
        <f t="array" ref="AJ2140">IFERROR(_xlfn.IFS(
AI2140="MPR ISSUE","ACTIVE",
AI2140="BSS Hardware Issue","ACTIVE",
AI2140="Sites strategiques, MLL, Pylone, etc.","PASSIVE",
AI2140="AKTIVCO DEFAUT GE &amp; POWER Cabinet","PASSIVE",
AI2140="AKTIVCO Coupure ENEO &amp; Baisse de tension","PASSIVE",
AI2140="Coupure ENEO &amp; Baisse de tension","PASSIVE",
AI2140="Defaut GE &amp; POWER Cabinet","PASSIVE",
AI2140="Sharing","PASSIVE",
AI2140="Sites strategiques &amp; DataCenter","PASSIVE",
AI2140="Exclu","Exclu",
AI2140="SAT","ACTIVE",
AI2140="SPARE-ISSUE","SPARE-ISSUE",
AI2140="Fiber CAmtel","ACTIVE",
AI2140="Fiber AOF","ACTIVE",
AI2140="Projet OCM (HUAWEI)","PLANNED WORKS",
AI2140="Projet OCM (NOKIA)","PLANNED WORKS",
AI2140="ACCESS-ISSUE","ACCESS-ISSUE",
AI2140="Projet OCM (ZTE, NOKIA, autres projets)","PLANNED WORKS",
AI2140="No root CAuse","No root cause",
AI2140="ODU HS","ACTIVE",
AI2140="IP &amp; VLAN","ACTIVE",
AI2140="Warehouse HUAWEI","SPARE-ISSUE",
AI2140="SPARE-HS","SPARE-ISSUE",
AI2140="Power Telco","ACTIVE", AI2140="no impacts","no impacts"
),"")</f>
        <v>no impacts</v>
      </c>
      <c r="AK2140" s="23" t="s">
        <v>5537</v>
      </c>
      <c r="AL2140" s="23" t="str">
        <f t="shared" si="60"/>
        <v>EXN_171</v>
      </c>
      <c r="AN2140" s="9" t="s">
        <v>5537</v>
      </c>
      <c r="AO2140" s="23" t="str">
        <f>_xlfn.XLOOKUP(B2140,'INCIDENT-05-03-2026'!E:E,'INCIDENT-05-03-2026'!F:F,"")</f>
        <v/>
      </c>
      <c r="AP2140" s="7" t="s">
        <v>5537</v>
      </c>
      <c r="AQ2140" s="6"/>
      <c r="AR2140" s="7"/>
      <c r="AS2140" s="3" t="str">
        <f>_xlfn.XLOOKUP(B2140,'[3]tt num | region | site id'!$C:$C,'[3]tt num | region | site id'!$Q:$Q,"")</f>
        <v/>
      </c>
      <c r="AT2140" s="24" t="str">
        <f>_xlfn.XLOOKUP(B2140,'[4]Cells Huawei 03052026 12h'!$B:$B,'[4]Cells Huawei 03052026 12h'!$T:$T,"")</f>
        <v/>
      </c>
      <c r="AU2140" s="24" t="str">
        <f>_xlfn.XLOOKUP(B2140,'[5]cells down 02052026 8h50'!$B:$B,'[5]cells down 02052026 8h50'!$R:$R,"")</f>
        <v/>
      </c>
      <c r="AV2140" s="24" t="str">
        <f>_xlfn.XLOOKUP(B2140,'[5]cells down 02052026 13h50'!$B:$B,'[5]cells down 02052026 13h50'!$R:$R,"")</f>
        <v/>
      </c>
      <c r="AW2140" s="24" t="str">
        <f>_xlfn.XLOOKUP(B2140,'[5]cells down 02052026 13h50'!$B:$B,'[5]cells down 02052026 13h50'!$R:$R,"")</f>
        <v/>
      </c>
      <c r="AX2140" s="24" t="str">
        <f>_xlfn.XLOOKUP(B2140,'[6]cell downs 03052026 8h40 '!$B:$B,'[6]cell downs 03052026 8h40 '!$R:$R,"")</f>
        <v/>
      </c>
      <c r="AY2140" s="24" t="str">
        <f>_xlfn.XLOOKUP(B2140,'[7]ALL SITES DOWN'!$D:$D,'[7]ALL SITES DOWN'!$J:$J,"")</f>
        <v/>
      </c>
      <c r="AZ2140" s="24" t="str">
        <f>_xlfn.XLOOKUP(B2140,'[8]ALL SITES DOWN'!$D:$D,'[8]ALL SITES DOWN'!$J:$J,"")</f>
        <v/>
      </c>
      <c r="BA2140" s="9" t="str">
        <f>_xlfn.XLOOKUP(B2140,[9]sheet1!$AC:$AC,[9]sheet1!$AF:$AF,"")</f>
        <v/>
      </c>
      <c r="BB2140" s="14" t="s">
        <v>5537</v>
      </c>
      <c r="BC2140" s="14" t="s">
        <v>5537</v>
      </c>
      <c r="BD2140" s="14" t="str">
        <f>_xlfn.XLOOKUP(B2140,'[10]cell downs 18042026 17h'!$B:$B,'[10]cell downs 18042026 17h'!$B:$B,"")</f>
        <v/>
      </c>
      <c r="BE2140" s="14" t="str">
        <f>_xlfn.XLOOKUP(B2140,'[11]Cells Huawei 19042026 15h'!$B:$B,'[11]Cells Huawei 19042026 15h'!$B:$B,"")</f>
        <v/>
      </c>
      <c r="BF2140" s="9" t="str">
        <f>_xlfn.XLOOKUP(B2140,'[12]cells down 19042026 9H40'!$B:$B,'[12]cells down 19042026 9H40'!$B:$B,"")</f>
        <v/>
      </c>
      <c r="BG2140" s="9" t="s">
        <v>2069</v>
      </c>
      <c r="BH2140" s="9" t="s">
        <v>12</v>
      </c>
    </row>
    <row r="2141" spans="1:60" s="9" customFormat="1" x14ac:dyDescent="0.3">
      <c r="A2141" s="1" t="s">
        <v>3540</v>
      </c>
      <c r="B2141" s="8" t="s">
        <v>3541</v>
      </c>
      <c r="C2141" s="3" t="str">
        <f>_xlfn.XLOOKUP(B2141,'[1]daily break down'!$D:$D,'[1]daily break down'!$E:$E,"")</f>
        <v>LITTORAL</v>
      </c>
      <c r="D2141" s="1" t="s">
        <v>11</v>
      </c>
      <c r="E2141" s="1" t="s">
        <v>12</v>
      </c>
      <c r="F2141" s="3" t="s">
        <v>31</v>
      </c>
      <c r="G2141" s="1" t="s">
        <v>3540</v>
      </c>
      <c r="H2141" s="42" t="str">
        <f>_xlfn.XLOOKUP(B2141,[2]CALCULATION!$B:$B,[2]CALCULATION!$H:$H,"")</f>
        <v>ZTE</v>
      </c>
      <c r="I2141" s="34">
        <v>0</v>
      </c>
      <c r="J2141" s="34">
        <v>0</v>
      </c>
      <c r="K2141" s="34">
        <v>0</v>
      </c>
      <c r="L2141" s="34">
        <v>0</v>
      </c>
      <c r="M2141" s="34">
        <v>0</v>
      </c>
      <c r="N2141" s="34">
        <v>0</v>
      </c>
      <c r="O2141" s="34">
        <v>0</v>
      </c>
      <c r="P2141" s="34">
        <v>0</v>
      </c>
      <c r="Q2141" s="34">
        <v>0</v>
      </c>
      <c r="R2141" s="34">
        <v>0</v>
      </c>
      <c r="S2141" s="35">
        <v>0</v>
      </c>
      <c r="T2141" s="35">
        <v>0</v>
      </c>
      <c r="U2141" s="35">
        <v>0</v>
      </c>
      <c r="V2141" s="35">
        <v>0</v>
      </c>
      <c r="W2141" s="35">
        <v>0</v>
      </c>
      <c r="X2141" s="35">
        <v>0</v>
      </c>
      <c r="Y2141" s="35">
        <v>0</v>
      </c>
      <c r="Z2141" s="35">
        <v>0</v>
      </c>
      <c r="AA2141" s="35">
        <v>0</v>
      </c>
      <c r="AB2141" s="35">
        <v>0</v>
      </c>
      <c r="AC2141" s="35">
        <v>0</v>
      </c>
      <c r="AD2141" s="35">
        <v>0</v>
      </c>
      <c r="AE2141" s="58" t="s">
        <v>5560</v>
      </c>
      <c r="AF2141" s="58"/>
      <c r="AG2141" s="57" t="str" cm="1">
        <f t="array" ref="AG2141">IFERROR(_xlfn.IFS(
AI2141="MPR ISSUE","PDH",
AI2141="BSS Hardware Issue","BSS",
AI2141="Sites strategiques, MLL, Pylone, etc.","ENVTECH",
AI2141="AKTIVCO DEFAUT GE &amp; POWER Cabinet","AKTIVCO",
AI2141="AKTIVCO Coupure ENEO &amp; Baisse de tension","AKTIVCO GRID ONLY",
AI2141="Coupure ENEO &amp; Baisse de tension","IHS GRID ONLY",
AI2141="Defaut GE &amp; POWER Cabinet","IHS",
AI2141="Sharing","Partners",
AI2141="Sites strategiques &amp; DataCenter","SST &amp; DC",
AI2141="Exclu","Exclu",
AI2141="SAT","SAT",
AI2141="SPARE-ISSUE","SPARE-ISSUE",
AI2141="Fiber CAmtel","TRANS_FO_CAMTEL",
AI2141="Fiber AOF","Fiber AOF",
AI2141="Projet OCM (HUAWEI)","TRAVAUX-HUAWEI",
AI2141="Projet OCM (NOKIA)","TRAVAUX-NOKIA",
AI2141="ACCESS-ISSUE","ACCESS-ISSUE",
AI2141="Projet OCM (ZTE, NOKIA, autres projets)","TRAVAUX OCM",
AI2141="No root CAuse","No root cause",
AI2141="ODU HS","PDH",
AI2141="IP &amp; VLAN","PDH",
AI2141="Warehouse HUAWEI","SPARE-ISSUE",
AI2141="SPARE-HS","SPARE-ISSUE",
AI2141="Power Telco","BSS",AI2141="no impacts","no impacts"
),"")</f>
        <v>BSS</v>
      </c>
      <c r="AH2141" s="57" t="str" cm="1">
        <f t="array" ref="AH2141">IFERROR(_xlfn.IFS(
AI2141="MPR ISSUE","TX ISSUE",
AI2141="BSS Hardware Issue","RAN ISSUE",
AI2141="Sites strategiques, MLL, Pylone, etc.","ENVTECH",
AI2141="AKTIVCO DEFAUT GE &amp; POWER Cabinet","POWER ISSUE",
AI2141="AKTIVCO Coupure ENEO &amp; Baisse de tension","POWER ISSUE",
AI2141="Coupure ENEO &amp; Baisse de tension","POWER ISSUE",
AI2141="Defaut GE &amp; POWER Cabinet","POWER ISSUE",
AI2141="Sharing","POWER ISSUE",
AI2141="Sites strategiques &amp; DataCenter","POWER ISSUE",
AI2141="Exclu","Exclu",
AI2141="SAT","TX ISSUE",
AI2141="SPARE-ISSUE","SPARE-ISSUE",
AI2141="Fiber CAmtel","TX ISSUE",
AI2141="Fiber AOF","TX ISSUE",
AI2141="Projet OCM (HUAWEI)","TRAVAUX-HUAWEI",
AI2141="Projet OCM (NOKIA)","TRAVAUX -NOKIA",
AI2141="ACCESS-ISSUE","ACCESS-ISSUE",
AI2141="Projet OCM (ZTE, NOKIA, autres projets)","TRAVAUX OCM",
AI2141="No root CAuse","No root cause",
AI2141="ODU HS","TX ISSUE",
AI2141="IP &amp; VLAN","TX ISSUE",
AI2141="Warehouse HUAWEI","SPARE-ISSUE",
AI2141="SPARE-HS","SPARE-ISSUE",
AI2141="Power Telco","RAN ISSUE",AI2141="no impacts","no impacts"
),"")</f>
        <v>RAN ISSUE</v>
      </c>
      <c r="AI2141" s="85" t="s">
        <v>5320</v>
      </c>
      <c r="AJ2141" s="57" t="str" cm="1">
        <f t="array" ref="AJ2141">IFERROR(_xlfn.IFS(
AI2141="MPR ISSUE","ACTIVE",
AI2141="BSS Hardware Issue","ACTIVE",
AI2141="Sites strategiques, MLL, Pylone, etc.","PASSIVE",
AI2141="AKTIVCO DEFAUT GE &amp; POWER Cabinet","PASSIVE",
AI2141="AKTIVCO Coupure ENEO &amp; Baisse de tension","PASSIVE",
AI2141="Coupure ENEO &amp; Baisse de tension","PASSIVE",
AI2141="Defaut GE &amp; POWER Cabinet","PASSIVE",
AI2141="Sharing","PASSIVE",
AI2141="Sites strategiques &amp; DataCenter","PASSIVE",
AI2141="Exclu","Exclu",
AI2141="SAT","ACTIVE",
AI2141="SPARE-ISSUE","SPARE-ISSUE",
AI2141="Fiber CAmtel","ACTIVE",
AI2141="Fiber AOF","ACTIVE",
AI2141="Projet OCM (HUAWEI)","PLANNED WORKS",
AI2141="Projet OCM (NOKIA)","PLANNED WORKS",
AI2141="ACCESS-ISSUE","ACCESS-ISSUE",
AI2141="Projet OCM (ZTE, NOKIA, autres projets)","PLANNED WORKS",
AI2141="No root CAuse","No root cause",
AI2141="ODU HS","ACTIVE",
AI2141="IP &amp; VLAN","ACTIVE",
AI2141="Warehouse HUAWEI","SPARE-ISSUE",
AI2141="SPARE-HS","SPARE-ISSUE",
AI2141="Power Telco","ACTIVE", AI2141="no impacts","no impacts"
),"")</f>
        <v>ACTIVE</v>
      </c>
      <c r="AK2141" s="23" t="s">
        <v>5884</v>
      </c>
      <c r="AL2141" s="23" t="str">
        <f t="shared" si="60"/>
        <v>LIT_112</v>
      </c>
      <c r="AN2141" s="9" t="s">
        <v>5537</v>
      </c>
      <c r="AO2141" s="23" t="str">
        <f>_xlfn.XLOOKUP(B2141,'INCIDENT-05-03-2026'!E:E,'INCIDENT-05-03-2026'!F:F,"")</f>
        <v/>
      </c>
      <c r="AP2141" s="7" t="s">
        <v>5537</v>
      </c>
      <c r="AQ2141" s="6"/>
      <c r="AR2141" s="7"/>
      <c r="AS2141" s="3" t="str">
        <f>_xlfn.XLOOKUP(B2141,'[3]tt num | region | site id'!$C:$C,'[3]tt num | region | site id'!$Q:$Q,"")</f>
        <v/>
      </c>
      <c r="AT2141" s="24" t="str">
        <f>_xlfn.XLOOKUP(B2141,'[4]Cells Huawei 03052026 12h'!$B:$B,'[4]Cells Huawei 03052026 12h'!$T:$T,"")</f>
        <v/>
      </c>
      <c r="AU2141" s="24" t="str">
        <f>_xlfn.XLOOKUP(B2141,'[5]cells down 02052026 8h50'!$B:$B,'[5]cells down 02052026 8h50'!$R:$R,"")</f>
        <v>(05/03/2026 cell zte): 02/04/2026 : Intervention prevu pour ce jour
30/04/2026 : Escalade faite au RM || Feedback RM  : Pending/ 02-05-2026
29/04/2026 : Intervention prevu pour demain 30042026
28/04/2026 : Fme active ETA attendu || Intervention prevu pour demain
27/04/2026 : Besoin d'analyse BO RAN || Check and clean jumper, port 2 of RRU 61</v>
      </c>
      <c r="AV2141" s="24" t="str">
        <f>_xlfn.XLOOKUP(B2141,'[5]cells down 02052026 13h50'!$B:$B,'[5]cells down 02052026 13h50'!$R:$R,"")</f>
        <v>(05/03/2026 cell zte): 02/04/2026 : Intervention prevu pour ce jour
30/04/2026 : Escalade faite au RM || Feedback RM  : Pending/ 02-05-2026
29/04/2026 : Intervention prevu pour demain 30042026
28/04/2026 : Fme Yannick tchoupaactive ETA attendu || Intervention prevu pour demain
27/04/2026 : Besoin d'analyse BO RAN || Check and clean jumper, port 2 of RRU 61</v>
      </c>
      <c r="AW2141" s="24" t="str">
        <f>_xlfn.XLOOKUP(B2141,'[5]cells down 02052026 13h50'!$B:$B,'[5]cells down 02052026 13h50'!$R:$R,"")</f>
        <v>(05/03/2026 cell zte): 02/04/2026 : Intervention prevu pour ce jour
30/04/2026 : Escalade faite au RM || Feedback RM  : Pending/ 02-05-2026
29/04/2026 : Intervention prevu pour demain 30042026
28/04/2026 : Fme Yannick tchoupaactive ETA attendu || Intervention prevu pour demain
27/04/2026 : Besoin d'analyse BO RAN || Check and clean jumper, port 2 of RRU 61</v>
      </c>
      <c r="AX2141" s="24" t="str">
        <f>_xlfn.XLOOKUP(B2141,'[6]cell downs 03052026 8h40 '!$B:$B,'[6]cell downs 03052026 8h40 '!$R:$R,"")</f>
        <v/>
      </c>
      <c r="AY2141" s="24" t="str">
        <f>_xlfn.XLOOKUP(B2141,'[7]ALL SITES DOWN'!$D:$D,'[7]ALL SITES DOWN'!$J:$J,"")</f>
        <v/>
      </c>
      <c r="AZ2141" s="24" t="str">
        <f>_xlfn.XLOOKUP(B2141,'[8]ALL SITES DOWN'!$D:$D,'[8]ALL SITES DOWN'!$J:$J,"")</f>
        <v/>
      </c>
      <c r="BA2141" s="9" t="str">
        <f>_xlfn.XLOOKUP(B2141,[9]sheet1!$AC:$AC,[9]sheet1!$AF:$AF,"")</f>
        <v/>
      </c>
      <c r="BB2141" s="14" t="s">
        <v>5537</v>
      </c>
      <c r="BC2141" s="14" t="s">
        <v>5537</v>
      </c>
      <c r="BD2141" s="14" t="str">
        <f>_xlfn.XLOOKUP(B2141,'[10]cell downs 18042026 17h'!$B:$B,'[10]cell downs 18042026 17h'!$B:$B,"")</f>
        <v/>
      </c>
      <c r="BE2141" s="14" t="str">
        <f>_xlfn.XLOOKUP(B2141,'[11]Cells Huawei 19042026 15h'!$B:$B,'[11]Cells Huawei 19042026 15h'!$B:$B,"")</f>
        <v/>
      </c>
      <c r="BF2141" s="9" t="str">
        <f>_xlfn.XLOOKUP(B2141,'[12]cells down 19042026 9H40'!$B:$B,'[12]cells down 19042026 9H40'!$B:$B,"")</f>
        <v/>
      </c>
      <c r="BG2141" s="9" t="s">
        <v>3541</v>
      </c>
      <c r="BH2141" s="9" t="s">
        <v>12</v>
      </c>
    </row>
    <row r="2142" spans="1:60" s="9" customFormat="1" x14ac:dyDescent="0.3">
      <c r="A2142" s="1" t="s">
        <v>3376</v>
      </c>
      <c r="B2142" s="8" t="s">
        <v>3377</v>
      </c>
      <c r="C2142" s="3" t="str">
        <f>_xlfn.XLOOKUP(B2142,'[1]daily break down'!$D:$D,'[1]daily break down'!$E:$E,"")</f>
        <v>EXTREME-NORD</v>
      </c>
      <c r="D2142" s="1" t="s">
        <v>11</v>
      </c>
      <c r="E2142" s="1" t="s">
        <v>12</v>
      </c>
      <c r="F2142" s="3" t="s">
        <v>55</v>
      </c>
      <c r="G2142" s="1" t="s">
        <v>3378</v>
      </c>
      <c r="H2142" s="41" t="str">
        <f>_xlfn.XLOOKUP(B2142,[2]CALCULATION!$B:$B,[2]CALCULATION!$H:$H,"")</f>
        <v>NOKIA</v>
      </c>
      <c r="I2142" s="34">
        <v>0</v>
      </c>
      <c r="J2142" s="34">
        <v>0</v>
      </c>
      <c r="K2142" s="34">
        <v>0</v>
      </c>
      <c r="L2142" s="34">
        <v>1.7140465031664064E-2</v>
      </c>
      <c r="M2142" s="34">
        <v>0</v>
      </c>
      <c r="N2142" s="34">
        <v>0</v>
      </c>
      <c r="O2142" s="34">
        <v>0</v>
      </c>
      <c r="P2142" s="34">
        <v>0</v>
      </c>
      <c r="Q2142" s="34">
        <v>0</v>
      </c>
      <c r="R2142" s="34">
        <v>5.7075553599091585E-3</v>
      </c>
      <c r="S2142" s="35">
        <v>0</v>
      </c>
      <c r="T2142" s="35">
        <v>204778.94950304338</v>
      </c>
      <c r="U2142" s="35">
        <v>0.8317615017804213</v>
      </c>
      <c r="V2142" s="35">
        <v>0.44588539602536847</v>
      </c>
      <c r="W2142" s="35">
        <v>0</v>
      </c>
      <c r="X2142" s="35">
        <v>0</v>
      </c>
      <c r="Y2142" s="35">
        <v>0</v>
      </c>
      <c r="Z2142" s="35">
        <v>0</v>
      </c>
      <c r="AA2142" s="35">
        <v>0</v>
      </c>
      <c r="AB2142" s="35">
        <v>0</v>
      </c>
      <c r="AC2142" s="35">
        <v>0</v>
      </c>
      <c r="AD2142" s="35">
        <v>0</v>
      </c>
      <c r="AE2142" s="58" t="s">
        <v>5603</v>
      </c>
      <c r="AF2142" s="58"/>
      <c r="AG2142" s="57" t="str" cm="1">
        <f t="array" ref="AG2142">IFERROR(_xlfn.IFS(
AI2142="MPR ISSUE","PDH",
AI2142="BSS Hardware Issue","BSS",
AI2142="Sites strategiques, MLL, Pylone, etc.","ENVTECH",
AI2142="AKTIVCO DEFAUT GE &amp; POWER Cabinet","AKTIVCO",
AI2142="AKTIVCO Coupure ENEO &amp; Baisse de tension","AKTIVCO GRID ONLY",
AI2142="Coupure ENEO &amp; Baisse de tension","IHS GRID ONLY",
AI2142="Defaut GE &amp; POWER Cabinet","IHS",
AI2142="Sharing","Partners",
AI2142="Sites strategiques &amp; DataCenter","SST &amp; DC",
AI2142="Exclu","Exclu",
AI2142="SAT","SAT",
AI2142="SPARE-ISSUE","SPARE-ISSUE",
AI2142="Fiber CAmtel","TRANS_FO_CAMTEL",
AI2142="Fiber AOF","Fiber AOF",
AI2142="Projet OCM (HUAWEI)","TRAVAUX-HUAWEI",
AI2142="Projet OCM (NOKIA)","TRAVAUX-NOKIA",
AI2142="ACCESS-ISSUE","ACCESS-ISSUE",
AI2142="Projet OCM (ZTE, NOKIA, autres projets)","TRAVAUX OCM",
AI2142="No root CAuse","No root cause",
AI2142="ODU HS","PDH",
AI2142="IP &amp; VLAN","PDH",
AI2142="Warehouse HUAWEI","SPARE-ISSUE",
AI2142="SPARE-HS","SPARE-ISSUE",
AI2142="Power Telco","BSS",AI2142="no impacts","no impacts"
),"")</f>
        <v>no impacts</v>
      </c>
      <c r="AH2142" s="57" t="str" cm="1">
        <f t="array" ref="AH2142">IFERROR(_xlfn.IFS(
AI2142="MPR ISSUE","TX ISSUE",
AI2142="BSS Hardware Issue","RAN ISSUE",
AI2142="Sites strategiques, MLL, Pylone, etc.","ENVTECH",
AI2142="AKTIVCO DEFAUT GE &amp; POWER Cabinet","POWER ISSUE",
AI2142="AKTIVCO Coupure ENEO &amp; Baisse de tension","POWER ISSUE",
AI2142="Coupure ENEO &amp; Baisse de tension","POWER ISSUE",
AI2142="Defaut GE &amp; POWER Cabinet","POWER ISSUE",
AI2142="Sharing","POWER ISSUE",
AI2142="Sites strategiques &amp; DataCenter","POWER ISSUE",
AI2142="Exclu","Exclu",
AI2142="SAT","TX ISSUE",
AI2142="SPARE-ISSUE","SPARE-ISSUE",
AI2142="Fiber CAmtel","TX ISSUE",
AI2142="Fiber AOF","TX ISSUE",
AI2142="Projet OCM (HUAWEI)","TRAVAUX-HUAWEI",
AI2142="Projet OCM (NOKIA)","TRAVAUX -NOKIA",
AI2142="ACCESS-ISSUE","ACCESS-ISSUE",
AI2142="Projet OCM (ZTE, NOKIA, autres projets)","TRAVAUX OCM",
AI2142="No root CAuse","No root cause",
AI2142="ODU HS","TX ISSUE",
AI2142="IP &amp; VLAN","TX ISSUE",
AI2142="Warehouse HUAWEI","SPARE-ISSUE",
AI2142="SPARE-HS","SPARE-ISSUE",
AI2142="Power Telco","RAN ISSUE",AI2142="no impacts","no impacts"
),"")</f>
        <v>no impacts</v>
      </c>
      <c r="AI2142" s="85" t="s">
        <v>5998</v>
      </c>
      <c r="AJ2142" s="57" t="str" cm="1">
        <f t="array" ref="AJ2142">IFERROR(_xlfn.IFS(
AI2142="MPR ISSUE","ACTIVE",
AI2142="BSS Hardware Issue","ACTIVE",
AI2142="Sites strategiques, MLL, Pylone, etc.","PASSIVE",
AI2142="AKTIVCO DEFAUT GE &amp; POWER Cabinet","PASSIVE",
AI2142="AKTIVCO Coupure ENEO &amp; Baisse de tension","PASSIVE",
AI2142="Coupure ENEO &amp; Baisse de tension","PASSIVE",
AI2142="Defaut GE &amp; POWER Cabinet","PASSIVE",
AI2142="Sharing","PASSIVE",
AI2142="Sites strategiques &amp; DataCenter","PASSIVE",
AI2142="Exclu","Exclu",
AI2142="SAT","ACTIVE",
AI2142="SPARE-ISSUE","SPARE-ISSUE",
AI2142="Fiber CAmtel","ACTIVE",
AI2142="Fiber AOF","ACTIVE",
AI2142="Projet OCM (HUAWEI)","PLANNED WORKS",
AI2142="Projet OCM (NOKIA)","PLANNED WORKS",
AI2142="ACCESS-ISSUE","ACCESS-ISSUE",
AI2142="Projet OCM (ZTE, NOKIA, autres projets)","PLANNED WORKS",
AI2142="No root CAuse","No root cause",
AI2142="ODU HS","ACTIVE",
AI2142="IP &amp; VLAN","ACTIVE",
AI2142="Warehouse HUAWEI","SPARE-ISSUE",
AI2142="SPARE-HS","SPARE-ISSUE",
AI2142="Power Telco","ACTIVE", AI2142="no impacts","no impacts"
),"")</f>
        <v>no impacts</v>
      </c>
      <c r="AK2142" s="23" t="s">
        <v>5537</v>
      </c>
      <c r="AL2142" s="23" t="str">
        <f t="shared" si="60"/>
        <v>EXN_029</v>
      </c>
      <c r="AN2142" s="9" t="s">
        <v>5537</v>
      </c>
      <c r="AO2142" s="23" t="str">
        <f>_xlfn.XLOOKUP(B2142,'INCIDENT-05-03-2026'!E:E,'INCIDENT-05-03-2026'!F:F,"")</f>
        <v/>
      </c>
      <c r="AP2142" s="7" t="s">
        <v>5537</v>
      </c>
      <c r="AQ2142" s="6"/>
      <c r="AR2142" s="7"/>
      <c r="AS2142" s="3" t="str">
        <f>_xlfn.XLOOKUP(B2142,'[3]tt num | region | site id'!$C:$C,'[3]tt num | region | site id'!$Q:$Q,"")</f>
        <v/>
      </c>
      <c r="AT2142" s="24" t="str">
        <f>_xlfn.XLOOKUP(B2142,'[4]Cells Huawei 03052026 12h'!$B:$B,'[4]Cells Huawei 03052026 12h'!$T:$T,"")</f>
        <v/>
      </c>
      <c r="AU2142" s="24" t="str">
        <f>_xlfn.XLOOKUP(B2142,'[5]cells down 02052026 8h50'!$B:$B,'[5]cells down 02052026 8h50'!$R:$R,"")</f>
        <v/>
      </c>
      <c r="AV2142" s="24" t="str">
        <f>_xlfn.XLOOKUP(B2142,'[5]cells down 02052026 13h50'!$B:$B,'[5]cells down 02052026 13h50'!$R:$R,"")</f>
        <v/>
      </c>
      <c r="AW2142" s="24" t="str">
        <f>_xlfn.XLOOKUP(B2142,'[5]cells down 02052026 13h50'!$B:$B,'[5]cells down 02052026 13h50'!$R:$R,"")</f>
        <v/>
      </c>
      <c r="AX2142" s="24" t="str">
        <f>_xlfn.XLOOKUP(B2142,'[6]cell downs 03052026 8h40 '!$B:$B,'[6]cell downs 03052026 8h40 '!$R:$R,"")</f>
        <v/>
      </c>
      <c r="AY2142" s="24" t="str">
        <f>_xlfn.XLOOKUP(B2142,'[7]ALL SITES DOWN'!$D:$D,'[7]ALL SITES DOWN'!$J:$J,"")</f>
        <v/>
      </c>
      <c r="AZ2142" s="24" t="str">
        <f>_xlfn.XLOOKUP(B2142,'[8]ALL SITES DOWN'!$D:$D,'[8]ALL SITES DOWN'!$J:$J,"")</f>
        <v/>
      </c>
      <c r="BA2142" s="9" t="str">
        <f>_xlfn.XLOOKUP(B2142,[9]sheet1!$AC:$AC,[9]sheet1!$AF:$AF,"")</f>
        <v/>
      </c>
      <c r="BB2142" s="14" t="s">
        <v>5537</v>
      </c>
      <c r="BC2142" s="14" t="s">
        <v>5537</v>
      </c>
      <c r="BD2142" s="14" t="str">
        <f>_xlfn.XLOOKUP(B2142,'[10]cell downs 18042026 17h'!$B:$B,'[10]cell downs 18042026 17h'!$B:$B,"")</f>
        <v/>
      </c>
      <c r="BE2142" s="14" t="str">
        <f>_xlfn.XLOOKUP(B2142,'[11]Cells Huawei 19042026 15h'!$B:$B,'[11]Cells Huawei 19042026 15h'!$B:$B,"")</f>
        <v/>
      </c>
      <c r="BF2142" s="9" t="str">
        <f>_xlfn.XLOOKUP(B2142,'[12]cells down 19042026 9H40'!$B:$B,'[12]cells down 19042026 9H40'!$B:$B,"")</f>
        <v/>
      </c>
      <c r="BG2142" s="9" t="s">
        <v>3377</v>
      </c>
      <c r="BH2142" s="9" t="s">
        <v>5537</v>
      </c>
    </row>
    <row r="2143" spans="1:60" s="9" customFormat="1" x14ac:dyDescent="0.3">
      <c r="A2143" s="1" t="s">
        <v>3542</v>
      </c>
      <c r="B2143" s="8" t="s">
        <v>3543</v>
      </c>
      <c r="C2143" s="3" t="str">
        <f>_xlfn.XLOOKUP(B2143,'[1]daily break down'!$D:$D,'[1]daily break down'!$E:$E,"")</f>
        <v>LITTORAL</v>
      </c>
      <c r="D2143" s="1" t="s">
        <v>11</v>
      </c>
      <c r="E2143" s="1" t="s">
        <v>12</v>
      </c>
      <c r="F2143" s="3" t="s">
        <v>31</v>
      </c>
      <c r="G2143" s="1" t="s">
        <v>2559</v>
      </c>
      <c r="H2143" s="42" t="str">
        <f>_xlfn.XLOOKUP(B2143,[2]CALCULATION!$B:$B,[2]CALCULATION!$H:$H,"")</f>
        <v>ZTE</v>
      </c>
      <c r="I2143" s="34">
        <v>0</v>
      </c>
      <c r="J2143" s="34">
        <v>0</v>
      </c>
      <c r="K2143" s="34">
        <v>0</v>
      </c>
      <c r="L2143" s="34">
        <v>0</v>
      </c>
      <c r="M2143" s="34">
        <v>0</v>
      </c>
      <c r="N2143" s="34">
        <v>0</v>
      </c>
      <c r="O2143" s="34">
        <v>0</v>
      </c>
      <c r="P2143" s="34">
        <v>0</v>
      </c>
      <c r="Q2143" s="34">
        <v>0</v>
      </c>
      <c r="R2143" s="34">
        <v>0</v>
      </c>
      <c r="S2143" s="35">
        <v>0</v>
      </c>
      <c r="T2143" s="35">
        <v>0</v>
      </c>
      <c r="U2143" s="35">
        <v>0</v>
      </c>
      <c r="V2143" s="35">
        <v>0</v>
      </c>
      <c r="W2143" s="35">
        <v>0</v>
      </c>
      <c r="X2143" s="35">
        <v>0</v>
      </c>
      <c r="Y2143" s="35">
        <v>0</v>
      </c>
      <c r="Z2143" s="35">
        <v>0</v>
      </c>
      <c r="AA2143" s="35">
        <v>0</v>
      </c>
      <c r="AB2143" s="35">
        <v>0</v>
      </c>
      <c r="AC2143" s="35">
        <v>0</v>
      </c>
      <c r="AD2143" s="35">
        <v>0</v>
      </c>
      <c r="AE2143" s="58" t="s">
        <v>5560</v>
      </c>
      <c r="AF2143" s="58"/>
      <c r="AG2143" s="57" t="str" cm="1">
        <f t="array" ref="AG2143">IFERROR(_xlfn.IFS(
AI2143="MPR ISSUE","PDH",
AI2143="BSS Hardware Issue","BSS",
AI2143="Sites strategiques, MLL, Pylone, etc.","ENVTECH",
AI2143="AKTIVCO DEFAUT GE &amp; POWER Cabinet","AKTIVCO",
AI2143="AKTIVCO Coupure ENEO &amp; Baisse de tension","AKTIVCO GRID ONLY",
AI2143="Coupure ENEO &amp; Baisse de tension","IHS GRID ONLY",
AI2143="Defaut GE &amp; POWER Cabinet","IHS",
AI2143="Sharing","Partners",
AI2143="Sites strategiques &amp; DataCenter","SST &amp; DC",
AI2143="Exclu","Exclu",
AI2143="SAT","SAT",
AI2143="SPARE-ISSUE","SPARE-ISSUE",
AI2143="Fiber CAmtel","TRANS_FO_CAMTEL",
AI2143="Fiber AOF","Fiber AOF",
AI2143="Projet OCM (HUAWEI)","TRAVAUX-HUAWEI",
AI2143="Projet OCM (NOKIA)","TRAVAUX-NOKIA",
AI2143="ACCESS-ISSUE","ACCESS-ISSUE",
AI2143="Projet OCM (ZTE, NOKIA, autres projets)","TRAVAUX OCM",
AI2143="No root CAuse","No root cause",
AI2143="ODU HS","PDH",
AI2143="IP &amp; VLAN","PDH",
AI2143="Warehouse HUAWEI","SPARE-ISSUE",
AI2143="SPARE-HS","SPARE-ISSUE",
AI2143="Power Telco","BSS",AI2143="no impacts","no impacts"
),"")</f>
        <v>no impacts</v>
      </c>
      <c r="AH2143" s="57" t="str" cm="1">
        <f t="array" ref="AH2143">IFERROR(_xlfn.IFS(
AI2143="MPR ISSUE","TX ISSUE",
AI2143="BSS Hardware Issue","RAN ISSUE",
AI2143="Sites strategiques, MLL, Pylone, etc.","ENVTECH",
AI2143="AKTIVCO DEFAUT GE &amp; POWER Cabinet","POWER ISSUE",
AI2143="AKTIVCO Coupure ENEO &amp; Baisse de tension","POWER ISSUE",
AI2143="Coupure ENEO &amp; Baisse de tension","POWER ISSUE",
AI2143="Defaut GE &amp; POWER Cabinet","POWER ISSUE",
AI2143="Sharing","POWER ISSUE",
AI2143="Sites strategiques &amp; DataCenter","POWER ISSUE",
AI2143="Exclu","Exclu",
AI2143="SAT","TX ISSUE",
AI2143="SPARE-ISSUE","SPARE-ISSUE",
AI2143="Fiber CAmtel","TX ISSUE",
AI2143="Fiber AOF","TX ISSUE",
AI2143="Projet OCM (HUAWEI)","TRAVAUX-HUAWEI",
AI2143="Projet OCM (NOKIA)","TRAVAUX -NOKIA",
AI2143="ACCESS-ISSUE","ACCESS-ISSUE",
AI2143="Projet OCM (ZTE, NOKIA, autres projets)","TRAVAUX OCM",
AI2143="No root CAuse","No root cause",
AI2143="ODU HS","TX ISSUE",
AI2143="IP &amp; VLAN","TX ISSUE",
AI2143="Warehouse HUAWEI","SPARE-ISSUE",
AI2143="SPARE-HS","SPARE-ISSUE",
AI2143="Power Telco","RAN ISSUE",AI2143="no impacts","no impacts"
),"")</f>
        <v>no impacts</v>
      </c>
      <c r="AI2143" s="85" t="s">
        <v>5998</v>
      </c>
      <c r="AJ2143" s="57" t="str" cm="1">
        <f t="array" ref="AJ2143">IFERROR(_xlfn.IFS(
AI2143="MPR ISSUE","ACTIVE",
AI2143="BSS Hardware Issue","ACTIVE",
AI2143="Sites strategiques, MLL, Pylone, etc.","PASSIVE",
AI2143="AKTIVCO DEFAUT GE &amp; POWER Cabinet","PASSIVE",
AI2143="AKTIVCO Coupure ENEO &amp; Baisse de tension","PASSIVE",
AI2143="Coupure ENEO &amp; Baisse de tension","PASSIVE",
AI2143="Defaut GE &amp; POWER Cabinet","PASSIVE",
AI2143="Sharing","PASSIVE",
AI2143="Sites strategiques &amp; DataCenter","PASSIVE",
AI2143="Exclu","Exclu",
AI2143="SAT","ACTIVE",
AI2143="SPARE-ISSUE","SPARE-ISSUE",
AI2143="Fiber CAmtel","ACTIVE",
AI2143="Fiber AOF","ACTIVE",
AI2143="Projet OCM (HUAWEI)","PLANNED WORKS",
AI2143="Projet OCM (NOKIA)","PLANNED WORKS",
AI2143="ACCESS-ISSUE","ACCESS-ISSUE",
AI2143="Projet OCM (ZTE, NOKIA, autres projets)","PLANNED WORKS",
AI2143="No root CAuse","No root cause",
AI2143="ODU HS","ACTIVE",
AI2143="IP &amp; VLAN","ACTIVE",
AI2143="Warehouse HUAWEI","SPARE-ISSUE",
AI2143="SPARE-HS","SPARE-ISSUE",
AI2143="Power Telco","ACTIVE", AI2143="no impacts","no impacts"
),"")</f>
        <v>no impacts</v>
      </c>
      <c r="AK2143" s="23" t="s">
        <v>5537</v>
      </c>
      <c r="AL2143" s="23" t="str">
        <f t="shared" si="60"/>
        <v>LIT_764</v>
      </c>
      <c r="AN2143" s="9" t="s">
        <v>5537</v>
      </c>
      <c r="AO2143" s="23" t="str">
        <f>_xlfn.XLOOKUP(B2143,'INCIDENT-05-03-2026'!E:E,'INCIDENT-05-03-2026'!F:F,"")</f>
        <v/>
      </c>
      <c r="AP2143" s="7" t="s">
        <v>5537</v>
      </c>
      <c r="AQ2143" s="6"/>
      <c r="AR2143" s="7"/>
      <c r="AS2143" s="3" t="str">
        <f>_xlfn.XLOOKUP(B2143,'[3]tt num | region | site id'!$C:$C,'[3]tt num | region | site id'!$Q:$Q,"")</f>
        <v/>
      </c>
      <c r="AT2143" s="24" t="str">
        <f>_xlfn.XLOOKUP(B2143,'[4]Cells Huawei 03052026 12h'!$B:$B,'[4]Cells Huawei 03052026 12h'!$T:$T,"")</f>
        <v/>
      </c>
      <c r="AU2143" s="24" t="str">
        <f>_xlfn.XLOOKUP(B2143,'[5]cells down 02052026 8h50'!$B:$B,'[5]cells down 02052026 8h50'!$R:$R,"")</f>
        <v/>
      </c>
      <c r="AV2143" s="24" t="str">
        <f>_xlfn.XLOOKUP(B2143,'[5]cells down 02052026 13h50'!$B:$B,'[5]cells down 02052026 13h50'!$R:$R,"")</f>
        <v/>
      </c>
      <c r="AW2143" s="24" t="str">
        <f>_xlfn.XLOOKUP(B2143,'[5]cells down 02052026 13h50'!$B:$B,'[5]cells down 02052026 13h50'!$R:$R,"")</f>
        <v/>
      </c>
      <c r="AX2143" s="24" t="str">
        <f>_xlfn.XLOOKUP(B2143,'[6]cell downs 03052026 8h40 '!$B:$B,'[6]cell downs 03052026 8h40 '!$R:$R,"")</f>
        <v/>
      </c>
      <c r="AY2143" s="24" t="str">
        <f>_xlfn.XLOOKUP(B2143,'[7]ALL SITES DOWN'!$D:$D,'[7]ALL SITES DOWN'!$J:$J,"")</f>
        <v/>
      </c>
      <c r="AZ2143" s="24" t="str">
        <f>_xlfn.XLOOKUP(B2143,'[8]ALL SITES DOWN'!$D:$D,'[8]ALL SITES DOWN'!$J:$J,"")</f>
        <v/>
      </c>
      <c r="BA2143" s="9" t="str">
        <f>_xlfn.XLOOKUP(B2143,[9]sheet1!$AC:$AC,[9]sheet1!$AF:$AF,"")</f>
        <v/>
      </c>
      <c r="BB2143" s="14" t="s">
        <v>5537</v>
      </c>
      <c r="BC2143" s="14" t="s">
        <v>5537</v>
      </c>
      <c r="BD2143" s="14" t="str">
        <f>_xlfn.XLOOKUP(B2143,'[10]cell downs 18042026 17h'!$B:$B,'[10]cell downs 18042026 17h'!$B:$B,"")</f>
        <v/>
      </c>
      <c r="BE2143" s="14" t="str">
        <f>_xlfn.XLOOKUP(B2143,'[11]Cells Huawei 19042026 15h'!$B:$B,'[11]Cells Huawei 19042026 15h'!$B:$B,"")</f>
        <v/>
      </c>
      <c r="BF2143" s="9" t="str">
        <f>_xlfn.XLOOKUP(B2143,'[12]cells down 19042026 9H40'!$B:$B,'[12]cells down 19042026 9H40'!$B:$B,"")</f>
        <v/>
      </c>
      <c r="BG2143" s="9" t="s">
        <v>3543</v>
      </c>
      <c r="BH2143" s="9" t="s">
        <v>12</v>
      </c>
    </row>
    <row r="2144" spans="1:60" s="9" customFormat="1" x14ac:dyDescent="0.3">
      <c r="A2144" s="1" t="s">
        <v>3544</v>
      </c>
      <c r="B2144" s="8" t="s">
        <v>3545</v>
      </c>
      <c r="C2144" s="3" t="str">
        <f>_xlfn.XLOOKUP(B2144,'[1]daily break down'!$D:$D,'[1]daily break down'!$E:$E,"")</f>
        <v>LITTORAL</v>
      </c>
      <c r="D2144" s="1" t="s">
        <v>11</v>
      </c>
      <c r="E2144" s="1" t="s">
        <v>12</v>
      </c>
      <c r="F2144" s="3" t="s">
        <v>31</v>
      </c>
      <c r="G2144" s="1" t="s">
        <v>3546</v>
      </c>
      <c r="H2144" s="42" t="str">
        <f>_xlfn.XLOOKUP(B2144,[2]CALCULATION!$B:$B,[2]CALCULATION!$H:$H,"")</f>
        <v>ZTE</v>
      </c>
      <c r="I2144" s="34">
        <v>0</v>
      </c>
      <c r="J2144" s="34">
        <v>0</v>
      </c>
      <c r="K2144" s="34">
        <v>0</v>
      </c>
      <c r="L2144" s="34">
        <v>0</v>
      </c>
      <c r="M2144" s="34">
        <v>0</v>
      </c>
      <c r="N2144" s="34">
        <v>0</v>
      </c>
      <c r="O2144" s="34">
        <v>0</v>
      </c>
      <c r="P2144" s="34">
        <v>0</v>
      </c>
      <c r="Q2144" s="34">
        <v>0</v>
      </c>
      <c r="R2144" s="34">
        <v>0</v>
      </c>
      <c r="S2144" s="35">
        <v>0</v>
      </c>
      <c r="T2144" s="35">
        <v>0</v>
      </c>
      <c r="U2144" s="35">
        <v>0</v>
      </c>
      <c r="V2144" s="35">
        <v>0</v>
      </c>
      <c r="W2144" s="35">
        <v>0</v>
      </c>
      <c r="X2144" s="35">
        <v>0</v>
      </c>
      <c r="Y2144" s="35">
        <v>0</v>
      </c>
      <c r="Z2144" s="35">
        <v>0</v>
      </c>
      <c r="AA2144" s="35">
        <v>0</v>
      </c>
      <c r="AB2144" s="35">
        <v>0</v>
      </c>
      <c r="AC2144" s="35">
        <v>0</v>
      </c>
      <c r="AD2144" s="35">
        <v>0</v>
      </c>
      <c r="AE2144" s="58" t="s">
        <v>5560</v>
      </c>
      <c r="AF2144" s="58"/>
      <c r="AG2144" s="57" t="str" cm="1">
        <f t="array" ref="AG2144">IFERROR(_xlfn.IFS(
AI2144="MPR ISSUE","PDH",
AI2144="BSS Hardware Issue","BSS",
AI2144="Sites strategiques, MLL, Pylone, etc.","ENVTECH",
AI2144="AKTIVCO DEFAUT GE &amp; POWER Cabinet","AKTIVCO",
AI2144="AKTIVCO Coupure ENEO &amp; Baisse de tension","AKTIVCO GRID ONLY",
AI2144="Coupure ENEO &amp; Baisse de tension","IHS GRID ONLY",
AI2144="Defaut GE &amp; POWER Cabinet","IHS",
AI2144="Sharing","Partners",
AI2144="Sites strategiques &amp; DataCenter","SST &amp; DC",
AI2144="Exclu","Exclu",
AI2144="SAT","SAT",
AI2144="SPARE-ISSUE","SPARE-ISSUE",
AI2144="Fiber CAmtel","TRANS_FO_CAMTEL",
AI2144="Fiber AOF","Fiber AOF",
AI2144="Projet OCM (HUAWEI)","TRAVAUX-HUAWEI",
AI2144="Projet OCM (NOKIA)","TRAVAUX-NOKIA",
AI2144="ACCESS-ISSUE","ACCESS-ISSUE",
AI2144="Projet OCM (ZTE, NOKIA, autres projets)","TRAVAUX OCM",
AI2144="No root CAuse","No root cause",
AI2144="ODU HS","PDH",
AI2144="IP &amp; VLAN","PDH",
AI2144="Warehouse HUAWEI","SPARE-ISSUE",
AI2144="SPARE-HS","SPARE-ISSUE",
AI2144="Power Telco","BSS",AI2144="no impacts","no impacts"
),"")</f>
        <v>no impacts</v>
      </c>
      <c r="AH2144" s="57" t="str" cm="1">
        <f t="array" ref="AH2144">IFERROR(_xlfn.IFS(
AI2144="MPR ISSUE","TX ISSUE",
AI2144="BSS Hardware Issue","RAN ISSUE",
AI2144="Sites strategiques, MLL, Pylone, etc.","ENVTECH",
AI2144="AKTIVCO DEFAUT GE &amp; POWER Cabinet","POWER ISSUE",
AI2144="AKTIVCO Coupure ENEO &amp; Baisse de tension","POWER ISSUE",
AI2144="Coupure ENEO &amp; Baisse de tension","POWER ISSUE",
AI2144="Defaut GE &amp; POWER Cabinet","POWER ISSUE",
AI2144="Sharing","POWER ISSUE",
AI2144="Sites strategiques &amp; DataCenter","POWER ISSUE",
AI2144="Exclu","Exclu",
AI2144="SAT","TX ISSUE",
AI2144="SPARE-ISSUE","SPARE-ISSUE",
AI2144="Fiber CAmtel","TX ISSUE",
AI2144="Fiber AOF","TX ISSUE",
AI2144="Projet OCM (HUAWEI)","TRAVAUX-HUAWEI",
AI2144="Projet OCM (NOKIA)","TRAVAUX -NOKIA",
AI2144="ACCESS-ISSUE","ACCESS-ISSUE",
AI2144="Projet OCM (ZTE, NOKIA, autres projets)","TRAVAUX OCM",
AI2144="No root CAuse","No root cause",
AI2144="ODU HS","TX ISSUE",
AI2144="IP &amp; VLAN","TX ISSUE",
AI2144="Warehouse HUAWEI","SPARE-ISSUE",
AI2144="SPARE-HS","SPARE-ISSUE",
AI2144="Power Telco","RAN ISSUE",AI2144="no impacts","no impacts"
),"")</f>
        <v>no impacts</v>
      </c>
      <c r="AI2144" s="85" t="s">
        <v>5998</v>
      </c>
      <c r="AJ2144" s="57" t="str" cm="1">
        <f t="array" ref="AJ2144">IFERROR(_xlfn.IFS(
AI2144="MPR ISSUE","ACTIVE",
AI2144="BSS Hardware Issue","ACTIVE",
AI2144="Sites strategiques, MLL, Pylone, etc.","PASSIVE",
AI2144="AKTIVCO DEFAUT GE &amp; POWER Cabinet","PASSIVE",
AI2144="AKTIVCO Coupure ENEO &amp; Baisse de tension","PASSIVE",
AI2144="Coupure ENEO &amp; Baisse de tension","PASSIVE",
AI2144="Defaut GE &amp; POWER Cabinet","PASSIVE",
AI2144="Sharing","PASSIVE",
AI2144="Sites strategiques &amp; DataCenter","PASSIVE",
AI2144="Exclu","Exclu",
AI2144="SAT","ACTIVE",
AI2144="SPARE-ISSUE","SPARE-ISSUE",
AI2144="Fiber CAmtel","ACTIVE",
AI2144="Fiber AOF","ACTIVE",
AI2144="Projet OCM (HUAWEI)","PLANNED WORKS",
AI2144="Projet OCM (NOKIA)","PLANNED WORKS",
AI2144="ACCESS-ISSUE","ACCESS-ISSUE",
AI2144="Projet OCM (ZTE, NOKIA, autres projets)","PLANNED WORKS",
AI2144="No root CAuse","No root cause",
AI2144="ODU HS","ACTIVE",
AI2144="IP &amp; VLAN","ACTIVE",
AI2144="Warehouse HUAWEI","SPARE-ISSUE",
AI2144="SPARE-HS","SPARE-ISSUE",
AI2144="Power Telco","ACTIVE", AI2144="no impacts","no impacts"
),"")</f>
        <v>no impacts</v>
      </c>
      <c r="AK2144" s="23" t="s">
        <v>5537</v>
      </c>
      <c r="AL2144" s="23" t="str">
        <f t="shared" si="60"/>
        <v>LIT_431</v>
      </c>
      <c r="AN2144" s="9" t="s">
        <v>5537</v>
      </c>
      <c r="AO2144" s="23" t="str">
        <f>_xlfn.XLOOKUP(B2144,'INCIDENT-05-03-2026'!E:E,'INCIDENT-05-03-2026'!F:F,"")</f>
        <v/>
      </c>
      <c r="AP2144" s="7" t="s">
        <v>5537</v>
      </c>
      <c r="AQ2144" s="6"/>
      <c r="AR2144" s="7"/>
      <c r="AS2144" s="3" t="str">
        <f>_xlfn.XLOOKUP(B2144,'[3]tt num | region | site id'!$C:$C,'[3]tt num | region | site id'!$Q:$Q,"")</f>
        <v/>
      </c>
      <c r="AT2144" s="24" t="str">
        <f>_xlfn.XLOOKUP(B2144,'[4]Cells Huawei 03052026 12h'!$B:$B,'[4]Cells Huawei 03052026 12h'!$T:$T,"")</f>
        <v/>
      </c>
      <c r="AU2144" s="24" t="str">
        <f>_xlfn.XLOOKUP(B2144,'[5]cells down 02052026 8h50'!$B:$B,'[5]cells down 02052026 8h50'!$R:$R,"")</f>
        <v/>
      </c>
      <c r="AV2144" s="24" t="str">
        <f>_xlfn.XLOOKUP(B2144,'[5]cells down 02052026 13h50'!$B:$B,'[5]cells down 02052026 13h50'!$R:$R,"")</f>
        <v/>
      </c>
      <c r="AW2144" s="24" t="str">
        <f>_xlfn.XLOOKUP(B2144,'[5]cells down 02052026 13h50'!$B:$B,'[5]cells down 02052026 13h50'!$R:$R,"")</f>
        <v/>
      </c>
      <c r="AX2144" s="24" t="str">
        <f>_xlfn.XLOOKUP(B2144,'[6]cell downs 03052026 8h40 '!$B:$B,'[6]cell downs 03052026 8h40 '!$R:$R,"")</f>
        <v/>
      </c>
      <c r="AY2144" s="24" t="str">
        <f>_xlfn.XLOOKUP(B2144,'[7]ALL SITES DOWN'!$D:$D,'[7]ALL SITES DOWN'!$J:$J,"")</f>
        <v/>
      </c>
      <c r="AZ2144" s="24" t="str">
        <f>_xlfn.XLOOKUP(B2144,'[8]ALL SITES DOWN'!$D:$D,'[8]ALL SITES DOWN'!$J:$J,"")</f>
        <v/>
      </c>
      <c r="BA2144" s="9" t="str">
        <f>_xlfn.XLOOKUP(B2144,[9]sheet1!$AC:$AC,[9]sheet1!$AF:$AF,"")</f>
        <v/>
      </c>
      <c r="BB2144" s="14" t="s">
        <v>5537</v>
      </c>
      <c r="BC2144" s="14" t="s">
        <v>5537</v>
      </c>
      <c r="BD2144" s="14" t="str">
        <f>_xlfn.XLOOKUP(B2144,'[10]cell downs 18042026 17h'!$B:$B,'[10]cell downs 18042026 17h'!$B:$B,"")</f>
        <v/>
      </c>
      <c r="BE2144" s="14" t="str">
        <f>_xlfn.XLOOKUP(B2144,'[11]Cells Huawei 19042026 15h'!$B:$B,'[11]Cells Huawei 19042026 15h'!$B:$B,"")</f>
        <v/>
      </c>
      <c r="BF2144" s="9" t="str">
        <f>_xlfn.XLOOKUP(B2144,'[12]cells down 19042026 9H40'!$B:$B,'[12]cells down 19042026 9H40'!$B:$B,"")</f>
        <v/>
      </c>
      <c r="BG2144" s="9" t="s">
        <v>3545</v>
      </c>
      <c r="BH2144" s="9" t="s">
        <v>5537</v>
      </c>
    </row>
    <row r="2145" spans="1:60" s="9" customFormat="1" x14ac:dyDescent="0.3">
      <c r="A2145" s="1" t="s">
        <v>3547</v>
      </c>
      <c r="B2145" s="8" t="s">
        <v>3548</v>
      </c>
      <c r="C2145" s="3" t="str">
        <f>_xlfn.XLOOKUP(B2145,'[1]daily break down'!$D:$D,'[1]daily break down'!$E:$E,"")</f>
        <v>LITTORAL</v>
      </c>
      <c r="D2145" s="1" t="s">
        <v>11</v>
      </c>
      <c r="E2145" s="1" t="s">
        <v>12</v>
      </c>
      <c r="F2145" s="3" t="s">
        <v>31</v>
      </c>
      <c r="G2145" s="1" t="s">
        <v>3547</v>
      </c>
      <c r="H2145" s="42" t="str">
        <f>_xlfn.XLOOKUP(B2145,[2]CALCULATION!$B:$B,[2]CALCULATION!$H:$H,"")</f>
        <v>ZTE</v>
      </c>
      <c r="I2145" s="34">
        <v>0</v>
      </c>
      <c r="J2145" s="34">
        <v>0</v>
      </c>
      <c r="K2145" s="34">
        <v>0</v>
      </c>
      <c r="L2145" s="34">
        <v>0</v>
      </c>
      <c r="M2145" s="34">
        <v>0</v>
      </c>
      <c r="N2145" s="34">
        <v>0</v>
      </c>
      <c r="O2145" s="34">
        <v>0</v>
      </c>
      <c r="P2145" s="34">
        <v>0</v>
      </c>
      <c r="Q2145" s="34">
        <v>0</v>
      </c>
      <c r="R2145" s="34">
        <v>0</v>
      </c>
      <c r="S2145" s="35">
        <v>0</v>
      </c>
      <c r="T2145" s="35">
        <v>0</v>
      </c>
      <c r="U2145" s="35">
        <v>0</v>
      </c>
      <c r="V2145" s="35">
        <v>0</v>
      </c>
      <c r="W2145" s="35">
        <v>0</v>
      </c>
      <c r="X2145" s="35">
        <v>0</v>
      </c>
      <c r="Y2145" s="35">
        <v>0</v>
      </c>
      <c r="Z2145" s="35">
        <v>0</v>
      </c>
      <c r="AA2145" s="35">
        <v>0</v>
      </c>
      <c r="AB2145" s="35">
        <v>0</v>
      </c>
      <c r="AC2145" s="35">
        <v>0</v>
      </c>
      <c r="AD2145" s="35">
        <v>0</v>
      </c>
      <c r="AE2145" s="58" t="s">
        <v>5560</v>
      </c>
      <c r="AF2145" s="58"/>
      <c r="AG2145" s="57" t="str" cm="1">
        <f t="array" ref="AG2145">IFERROR(_xlfn.IFS(
AI2145="MPR ISSUE","PDH",
AI2145="BSS Hardware Issue","BSS",
AI2145="Sites strategiques, MLL, Pylone, etc.","ENVTECH",
AI2145="AKTIVCO DEFAUT GE &amp; POWER Cabinet","AKTIVCO",
AI2145="AKTIVCO Coupure ENEO &amp; Baisse de tension","AKTIVCO GRID ONLY",
AI2145="Coupure ENEO &amp; Baisse de tension","IHS GRID ONLY",
AI2145="Defaut GE &amp; POWER Cabinet","IHS",
AI2145="Sharing","Partners",
AI2145="Sites strategiques &amp; DataCenter","SST &amp; DC",
AI2145="Exclu","Exclu",
AI2145="SAT","SAT",
AI2145="SPARE-ISSUE","SPARE-ISSUE",
AI2145="Fiber CAmtel","TRANS_FO_CAMTEL",
AI2145="Fiber AOF","Fiber AOF",
AI2145="Projet OCM (HUAWEI)","TRAVAUX-HUAWEI",
AI2145="Projet OCM (NOKIA)","TRAVAUX-NOKIA",
AI2145="ACCESS-ISSUE","ACCESS-ISSUE",
AI2145="Projet OCM (ZTE, NOKIA, autres projets)","TRAVAUX OCM",
AI2145="No root CAuse","No root cause",
AI2145="ODU HS","PDH",
AI2145="IP &amp; VLAN","PDH",
AI2145="Warehouse HUAWEI","SPARE-ISSUE",
AI2145="SPARE-HS","SPARE-ISSUE",
AI2145="Power Telco","BSS",AI2145="no impacts","no impacts"
),"")</f>
        <v>no impacts</v>
      </c>
      <c r="AH2145" s="57" t="str" cm="1">
        <f t="array" ref="AH2145">IFERROR(_xlfn.IFS(
AI2145="MPR ISSUE","TX ISSUE",
AI2145="BSS Hardware Issue","RAN ISSUE",
AI2145="Sites strategiques, MLL, Pylone, etc.","ENVTECH",
AI2145="AKTIVCO DEFAUT GE &amp; POWER Cabinet","POWER ISSUE",
AI2145="AKTIVCO Coupure ENEO &amp; Baisse de tension","POWER ISSUE",
AI2145="Coupure ENEO &amp; Baisse de tension","POWER ISSUE",
AI2145="Defaut GE &amp; POWER Cabinet","POWER ISSUE",
AI2145="Sharing","POWER ISSUE",
AI2145="Sites strategiques &amp; DataCenter","POWER ISSUE",
AI2145="Exclu","Exclu",
AI2145="SAT","TX ISSUE",
AI2145="SPARE-ISSUE","SPARE-ISSUE",
AI2145="Fiber CAmtel","TX ISSUE",
AI2145="Fiber AOF","TX ISSUE",
AI2145="Projet OCM (HUAWEI)","TRAVAUX-HUAWEI",
AI2145="Projet OCM (NOKIA)","TRAVAUX -NOKIA",
AI2145="ACCESS-ISSUE","ACCESS-ISSUE",
AI2145="Projet OCM (ZTE, NOKIA, autres projets)","TRAVAUX OCM",
AI2145="No root CAuse","No root cause",
AI2145="ODU HS","TX ISSUE",
AI2145="IP &amp; VLAN","TX ISSUE",
AI2145="Warehouse HUAWEI","SPARE-ISSUE",
AI2145="SPARE-HS","SPARE-ISSUE",
AI2145="Power Telco","RAN ISSUE",AI2145="no impacts","no impacts"
),"")</f>
        <v>no impacts</v>
      </c>
      <c r="AI2145" s="85" t="s">
        <v>5998</v>
      </c>
      <c r="AJ2145" s="57" t="str" cm="1">
        <f t="array" ref="AJ2145">IFERROR(_xlfn.IFS(
AI2145="MPR ISSUE","ACTIVE",
AI2145="BSS Hardware Issue","ACTIVE",
AI2145="Sites strategiques, MLL, Pylone, etc.","PASSIVE",
AI2145="AKTIVCO DEFAUT GE &amp; POWER Cabinet","PASSIVE",
AI2145="AKTIVCO Coupure ENEO &amp; Baisse de tension","PASSIVE",
AI2145="Coupure ENEO &amp; Baisse de tension","PASSIVE",
AI2145="Defaut GE &amp; POWER Cabinet","PASSIVE",
AI2145="Sharing","PASSIVE",
AI2145="Sites strategiques &amp; DataCenter","PASSIVE",
AI2145="Exclu","Exclu",
AI2145="SAT","ACTIVE",
AI2145="SPARE-ISSUE","SPARE-ISSUE",
AI2145="Fiber CAmtel","ACTIVE",
AI2145="Fiber AOF","ACTIVE",
AI2145="Projet OCM (HUAWEI)","PLANNED WORKS",
AI2145="Projet OCM (NOKIA)","PLANNED WORKS",
AI2145="ACCESS-ISSUE","ACCESS-ISSUE",
AI2145="Projet OCM (ZTE, NOKIA, autres projets)","PLANNED WORKS",
AI2145="No root CAuse","No root cause",
AI2145="ODU HS","ACTIVE",
AI2145="IP &amp; VLAN","ACTIVE",
AI2145="Warehouse HUAWEI","SPARE-ISSUE",
AI2145="SPARE-HS","SPARE-ISSUE",
AI2145="Power Telco","ACTIVE", AI2145="no impacts","no impacts"
),"")</f>
        <v>no impacts</v>
      </c>
      <c r="AK2145" s="23" t="s">
        <v>5537</v>
      </c>
      <c r="AL2145" s="23" t="str">
        <f t="shared" si="60"/>
        <v>LIT_356</v>
      </c>
      <c r="AN2145" s="9" t="s">
        <v>5537</v>
      </c>
      <c r="AO2145" s="23" t="str">
        <f>_xlfn.XLOOKUP(B2145,'INCIDENT-05-03-2026'!E:E,'INCIDENT-05-03-2026'!F:F,"")</f>
        <v/>
      </c>
      <c r="AP2145" s="7" t="s">
        <v>5537</v>
      </c>
      <c r="AQ2145" s="6"/>
      <c r="AR2145" s="7"/>
      <c r="AS2145" s="3" t="str">
        <f>_xlfn.XLOOKUP(B2145,'[3]tt num | region | site id'!$C:$C,'[3]tt num | region | site id'!$Q:$Q,"")</f>
        <v/>
      </c>
      <c r="AT2145" s="24" t="str">
        <f>_xlfn.XLOOKUP(B2145,'[4]Cells Huawei 03052026 12h'!$B:$B,'[4]Cells Huawei 03052026 12h'!$T:$T,"")</f>
        <v/>
      </c>
      <c r="AU2145" s="24" t="str">
        <f>_xlfn.XLOOKUP(B2145,'[5]cells down 02052026 8h50'!$B:$B,'[5]cells down 02052026 8h50'!$R:$R,"")</f>
        <v/>
      </c>
      <c r="AV2145" s="24" t="str">
        <f>_xlfn.XLOOKUP(B2145,'[5]cells down 02052026 13h50'!$B:$B,'[5]cells down 02052026 13h50'!$R:$R,"")</f>
        <v/>
      </c>
      <c r="AW2145" s="24" t="str">
        <f>_xlfn.XLOOKUP(B2145,'[5]cells down 02052026 13h50'!$B:$B,'[5]cells down 02052026 13h50'!$R:$R,"")</f>
        <v/>
      </c>
      <c r="AX2145" s="24" t="str">
        <f>_xlfn.XLOOKUP(B2145,'[6]cell downs 03052026 8h40 '!$B:$B,'[6]cell downs 03052026 8h40 '!$R:$R,"")</f>
        <v/>
      </c>
      <c r="AY2145" s="24" t="str">
        <f>_xlfn.XLOOKUP(B2145,'[7]ALL SITES DOWN'!$D:$D,'[7]ALL SITES DOWN'!$J:$J,"")</f>
        <v/>
      </c>
      <c r="AZ2145" s="24" t="str">
        <f>_xlfn.XLOOKUP(B2145,'[8]ALL SITES DOWN'!$D:$D,'[8]ALL SITES DOWN'!$J:$J,"")</f>
        <v/>
      </c>
      <c r="BA2145" s="9" t="str">
        <f>_xlfn.XLOOKUP(B2145,[9]sheet1!$AC:$AC,[9]sheet1!$AF:$AF,"")</f>
        <v/>
      </c>
      <c r="BB2145" s="14" t="s">
        <v>5537</v>
      </c>
      <c r="BC2145" s="14" t="s">
        <v>5537</v>
      </c>
      <c r="BD2145" s="14" t="str">
        <f>_xlfn.XLOOKUP(B2145,'[10]cell downs 18042026 17h'!$B:$B,'[10]cell downs 18042026 17h'!$B:$B,"")</f>
        <v/>
      </c>
      <c r="BE2145" s="14" t="str">
        <f>_xlfn.XLOOKUP(B2145,'[11]Cells Huawei 19042026 15h'!$B:$B,'[11]Cells Huawei 19042026 15h'!$B:$B,"")</f>
        <v/>
      </c>
      <c r="BF2145" s="9" t="str">
        <f>_xlfn.XLOOKUP(B2145,'[12]cells down 19042026 9H40'!$B:$B,'[12]cells down 19042026 9H40'!$B:$B,"")</f>
        <v/>
      </c>
      <c r="BG2145" s="9" t="s">
        <v>3548</v>
      </c>
      <c r="BH2145" s="9" t="s">
        <v>594</v>
      </c>
    </row>
    <row r="2146" spans="1:60" s="9" customFormat="1" x14ac:dyDescent="0.3">
      <c r="A2146" s="1" t="s">
        <v>3549</v>
      </c>
      <c r="B2146" s="8" t="s">
        <v>3550</v>
      </c>
      <c r="C2146" s="3" t="str">
        <f>_xlfn.XLOOKUP(B2146,'[1]daily break down'!$D:$D,'[1]daily break down'!$E:$E,"")</f>
        <v>LITTORAL</v>
      </c>
      <c r="D2146" s="1" t="s">
        <v>11</v>
      </c>
      <c r="E2146" s="1" t="s">
        <v>12</v>
      </c>
      <c r="F2146" s="3" t="s">
        <v>31</v>
      </c>
      <c r="G2146" s="1" t="s">
        <v>3551</v>
      </c>
      <c r="H2146" s="42" t="str">
        <f>_xlfn.XLOOKUP(B2146,[2]CALCULATION!$B:$B,[2]CALCULATION!$H:$H,"")</f>
        <v>ZTE</v>
      </c>
      <c r="I2146" s="34">
        <v>0</v>
      </c>
      <c r="J2146" s="34">
        <v>0</v>
      </c>
      <c r="K2146" s="34">
        <v>0</v>
      </c>
      <c r="L2146" s="34">
        <v>0</v>
      </c>
      <c r="M2146" s="34">
        <v>0</v>
      </c>
      <c r="N2146" s="34">
        <v>0</v>
      </c>
      <c r="O2146" s="34">
        <v>0</v>
      </c>
      <c r="P2146" s="34">
        <v>0</v>
      </c>
      <c r="Q2146" s="34">
        <v>0</v>
      </c>
      <c r="R2146" s="34">
        <v>0</v>
      </c>
      <c r="S2146" s="35">
        <v>0</v>
      </c>
      <c r="T2146" s="35">
        <v>0</v>
      </c>
      <c r="U2146" s="35">
        <v>0</v>
      </c>
      <c r="V2146" s="35">
        <v>0</v>
      </c>
      <c r="W2146" s="35">
        <v>0</v>
      </c>
      <c r="X2146" s="35">
        <v>0</v>
      </c>
      <c r="Y2146" s="35">
        <v>0</v>
      </c>
      <c r="Z2146" s="35">
        <v>0</v>
      </c>
      <c r="AA2146" s="35">
        <v>0</v>
      </c>
      <c r="AB2146" s="35">
        <v>0</v>
      </c>
      <c r="AC2146" s="35">
        <v>0</v>
      </c>
      <c r="AD2146" s="35">
        <v>0</v>
      </c>
      <c r="AE2146" s="58" t="s">
        <v>5560</v>
      </c>
      <c r="AF2146" s="58"/>
      <c r="AG2146" s="57" t="str" cm="1">
        <f t="array" ref="AG2146">IFERROR(_xlfn.IFS(
AI2146="MPR ISSUE","PDH",
AI2146="BSS Hardware Issue","BSS",
AI2146="Sites strategiques, MLL, Pylone, etc.","ENVTECH",
AI2146="AKTIVCO DEFAUT GE &amp; POWER Cabinet","AKTIVCO",
AI2146="AKTIVCO Coupure ENEO &amp; Baisse de tension","AKTIVCO GRID ONLY",
AI2146="Coupure ENEO &amp; Baisse de tension","IHS GRID ONLY",
AI2146="Defaut GE &amp; POWER Cabinet","IHS",
AI2146="Sharing","Partners",
AI2146="Sites strategiques &amp; DataCenter","SST &amp; DC",
AI2146="Exclu","Exclu",
AI2146="SAT","SAT",
AI2146="SPARE-ISSUE","SPARE-ISSUE",
AI2146="Fiber CAmtel","TRANS_FO_CAMTEL",
AI2146="Fiber AOF","Fiber AOF",
AI2146="Projet OCM (HUAWEI)","TRAVAUX-HUAWEI",
AI2146="Projet OCM (NOKIA)","TRAVAUX-NOKIA",
AI2146="ACCESS-ISSUE","ACCESS-ISSUE",
AI2146="Projet OCM (ZTE, NOKIA, autres projets)","TRAVAUX OCM",
AI2146="No root CAuse","No root cause",
AI2146="ODU HS","PDH",
AI2146="IP &amp; VLAN","PDH",
AI2146="Warehouse HUAWEI","SPARE-ISSUE",
AI2146="SPARE-HS","SPARE-ISSUE",
AI2146="Power Telco","BSS",AI2146="no impacts","no impacts"
),"")</f>
        <v>no impacts</v>
      </c>
      <c r="AH2146" s="57" t="str" cm="1">
        <f t="array" ref="AH2146">IFERROR(_xlfn.IFS(
AI2146="MPR ISSUE","TX ISSUE",
AI2146="BSS Hardware Issue","RAN ISSUE",
AI2146="Sites strategiques, MLL, Pylone, etc.","ENVTECH",
AI2146="AKTIVCO DEFAUT GE &amp; POWER Cabinet","POWER ISSUE",
AI2146="AKTIVCO Coupure ENEO &amp; Baisse de tension","POWER ISSUE",
AI2146="Coupure ENEO &amp; Baisse de tension","POWER ISSUE",
AI2146="Defaut GE &amp; POWER Cabinet","POWER ISSUE",
AI2146="Sharing","POWER ISSUE",
AI2146="Sites strategiques &amp; DataCenter","POWER ISSUE",
AI2146="Exclu","Exclu",
AI2146="SAT","TX ISSUE",
AI2146="SPARE-ISSUE","SPARE-ISSUE",
AI2146="Fiber CAmtel","TX ISSUE",
AI2146="Fiber AOF","TX ISSUE",
AI2146="Projet OCM (HUAWEI)","TRAVAUX-HUAWEI",
AI2146="Projet OCM (NOKIA)","TRAVAUX -NOKIA",
AI2146="ACCESS-ISSUE","ACCESS-ISSUE",
AI2146="Projet OCM (ZTE, NOKIA, autres projets)","TRAVAUX OCM",
AI2146="No root CAuse","No root cause",
AI2146="ODU HS","TX ISSUE",
AI2146="IP &amp; VLAN","TX ISSUE",
AI2146="Warehouse HUAWEI","SPARE-ISSUE",
AI2146="SPARE-HS","SPARE-ISSUE",
AI2146="Power Telco","RAN ISSUE",AI2146="no impacts","no impacts"
),"")</f>
        <v>no impacts</v>
      </c>
      <c r="AI2146" s="85" t="s">
        <v>5998</v>
      </c>
      <c r="AJ2146" s="57" t="str" cm="1">
        <f t="array" ref="AJ2146">IFERROR(_xlfn.IFS(
AI2146="MPR ISSUE","ACTIVE",
AI2146="BSS Hardware Issue","ACTIVE",
AI2146="Sites strategiques, MLL, Pylone, etc.","PASSIVE",
AI2146="AKTIVCO DEFAUT GE &amp; POWER Cabinet","PASSIVE",
AI2146="AKTIVCO Coupure ENEO &amp; Baisse de tension","PASSIVE",
AI2146="Coupure ENEO &amp; Baisse de tension","PASSIVE",
AI2146="Defaut GE &amp; POWER Cabinet","PASSIVE",
AI2146="Sharing","PASSIVE",
AI2146="Sites strategiques &amp; DataCenter","PASSIVE",
AI2146="Exclu","Exclu",
AI2146="SAT","ACTIVE",
AI2146="SPARE-ISSUE","SPARE-ISSUE",
AI2146="Fiber CAmtel","ACTIVE",
AI2146="Fiber AOF","ACTIVE",
AI2146="Projet OCM (HUAWEI)","PLANNED WORKS",
AI2146="Projet OCM (NOKIA)","PLANNED WORKS",
AI2146="ACCESS-ISSUE","ACCESS-ISSUE",
AI2146="Projet OCM (ZTE, NOKIA, autres projets)","PLANNED WORKS",
AI2146="No root CAuse","No root cause",
AI2146="ODU HS","ACTIVE",
AI2146="IP &amp; VLAN","ACTIVE",
AI2146="Warehouse HUAWEI","SPARE-ISSUE",
AI2146="SPARE-HS","SPARE-ISSUE",
AI2146="Power Telco","ACTIVE", AI2146="no impacts","no impacts"
),"")</f>
        <v>no impacts</v>
      </c>
      <c r="AK2146" s="23" t="s">
        <v>5537</v>
      </c>
      <c r="AL2146" s="23" t="str">
        <f t="shared" si="60"/>
        <v>LIT_503</v>
      </c>
      <c r="AN2146" s="9" t="s">
        <v>5537</v>
      </c>
      <c r="AO2146" s="23" t="str">
        <f>_xlfn.XLOOKUP(B2146,'INCIDENT-05-03-2026'!E:E,'INCIDENT-05-03-2026'!F:F,"")</f>
        <v/>
      </c>
      <c r="AP2146" s="7" t="s">
        <v>5537</v>
      </c>
      <c r="AQ2146" s="6"/>
      <c r="AR2146" s="7"/>
      <c r="AS2146" s="3" t="str">
        <f>_xlfn.XLOOKUP(B2146,'[3]tt num | region | site id'!$C:$C,'[3]tt num | region | site id'!$Q:$Q,"")</f>
        <v/>
      </c>
      <c r="AT2146" s="24" t="str">
        <f>_xlfn.XLOOKUP(B2146,'[4]Cells Huawei 03052026 12h'!$B:$B,'[4]Cells Huawei 03052026 12h'!$T:$T,"")</f>
        <v/>
      </c>
      <c r="AU2146" s="24" t="str">
        <f>_xlfn.XLOOKUP(B2146,'[5]cells down 02052026 8h50'!$B:$B,'[5]cells down 02052026 8h50'!$R:$R,"")</f>
        <v/>
      </c>
      <c r="AV2146" s="24" t="str">
        <f>_xlfn.XLOOKUP(B2146,'[5]cells down 02052026 13h50'!$B:$B,'[5]cells down 02052026 13h50'!$R:$R,"")</f>
        <v/>
      </c>
      <c r="AW2146" s="24" t="str">
        <f>_xlfn.XLOOKUP(B2146,'[5]cells down 02052026 13h50'!$B:$B,'[5]cells down 02052026 13h50'!$R:$R,"")</f>
        <v/>
      </c>
      <c r="AX2146" s="24" t="str">
        <f>_xlfn.XLOOKUP(B2146,'[6]cell downs 03052026 8h40 '!$B:$B,'[6]cell downs 03052026 8h40 '!$R:$R,"")</f>
        <v/>
      </c>
      <c r="AY2146" s="24" t="str">
        <f>_xlfn.XLOOKUP(B2146,'[7]ALL SITES DOWN'!$D:$D,'[7]ALL SITES DOWN'!$J:$J,"")</f>
        <v/>
      </c>
      <c r="AZ2146" s="24" t="str">
        <f>_xlfn.XLOOKUP(B2146,'[8]ALL SITES DOWN'!$D:$D,'[8]ALL SITES DOWN'!$J:$J,"")</f>
        <v/>
      </c>
      <c r="BA2146" s="9" t="str">
        <f>_xlfn.XLOOKUP(B2146,[9]sheet1!$AC:$AC,[9]sheet1!$AF:$AF,"")</f>
        <v/>
      </c>
      <c r="BB2146" s="14" t="s">
        <v>5537</v>
      </c>
      <c r="BC2146" s="14" t="s">
        <v>5537</v>
      </c>
      <c r="BD2146" s="14" t="str">
        <f>_xlfn.XLOOKUP(B2146,'[10]cell downs 18042026 17h'!$B:$B,'[10]cell downs 18042026 17h'!$B:$B,"")</f>
        <v/>
      </c>
      <c r="BE2146" s="14" t="str">
        <f>_xlfn.XLOOKUP(B2146,'[11]Cells Huawei 19042026 15h'!$B:$B,'[11]Cells Huawei 19042026 15h'!$B:$B,"")</f>
        <v/>
      </c>
      <c r="BF2146" s="9" t="str">
        <f>_xlfn.XLOOKUP(B2146,'[12]cells down 19042026 9H40'!$B:$B,'[12]cells down 19042026 9H40'!$B:$B,"")</f>
        <v/>
      </c>
      <c r="BG2146" s="9" t="s">
        <v>3550</v>
      </c>
      <c r="BH2146" s="9" t="s">
        <v>12</v>
      </c>
    </row>
    <row r="2147" spans="1:60" s="9" customFormat="1" x14ac:dyDescent="0.3">
      <c r="A2147" s="1" t="s">
        <v>3552</v>
      </c>
      <c r="B2147" s="1" t="s">
        <v>3553</v>
      </c>
      <c r="C2147" s="3" t="str">
        <f>_xlfn.XLOOKUP(B2147,'[1]daily break down'!$D:$D,'[1]daily break down'!$E:$E,"")</f>
        <v>LITTORAL</v>
      </c>
      <c r="D2147" s="1" t="s">
        <v>11</v>
      </c>
      <c r="E2147" s="1" t="s">
        <v>12</v>
      </c>
      <c r="F2147" s="3" t="s">
        <v>31</v>
      </c>
      <c r="G2147" s="1" t="s">
        <v>3510</v>
      </c>
      <c r="H2147" s="42" t="str">
        <f>_xlfn.XLOOKUP(B2147,[2]CALCULATION!$B:$B,[2]CALCULATION!$H:$H,"")</f>
        <v>ZTE</v>
      </c>
      <c r="I2147" s="34">
        <v>0</v>
      </c>
      <c r="J2147" s="34">
        <v>0</v>
      </c>
      <c r="K2147" s="34">
        <v>0</v>
      </c>
      <c r="L2147" s="34">
        <v>0</v>
      </c>
      <c r="M2147" s="34">
        <v>0</v>
      </c>
      <c r="N2147" s="34">
        <v>0</v>
      </c>
      <c r="O2147" s="34">
        <v>0</v>
      </c>
      <c r="P2147" s="34">
        <v>0</v>
      </c>
      <c r="Q2147" s="34">
        <v>0</v>
      </c>
      <c r="R2147" s="34">
        <v>0</v>
      </c>
      <c r="S2147" s="35">
        <v>0</v>
      </c>
      <c r="T2147" s="35">
        <v>0</v>
      </c>
      <c r="U2147" s="35">
        <v>0</v>
      </c>
      <c r="V2147" s="35">
        <v>0</v>
      </c>
      <c r="W2147" s="35">
        <v>0</v>
      </c>
      <c r="X2147" s="35">
        <v>0</v>
      </c>
      <c r="Y2147" s="35">
        <v>0</v>
      </c>
      <c r="Z2147" s="35">
        <v>0</v>
      </c>
      <c r="AA2147" s="35">
        <v>0</v>
      </c>
      <c r="AB2147" s="35">
        <v>0</v>
      </c>
      <c r="AC2147" s="35">
        <v>0</v>
      </c>
      <c r="AD2147" s="35">
        <v>0</v>
      </c>
      <c r="AE2147" s="58" t="s">
        <v>5560</v>
      </c>
      <c r="AF2147" s="58"/>
      <c r="AG2147" s="57" t="str" cm="1">
        <f t="array" ref="AG2147">IFERROR(_xlfn.IFS(
AI2147="MPR ISSUE","PDH",
AI2147="BSS Hardware Issue","BSS",
AI2147="Sites strategiques, MLL, Pylone, etc.","ENVTECH",
AI2147="AKTIVCO DEFAUT GE &amp; POWER Cabinet","AKTIVCO",
AI2147="AKTIVCO Coupure ENEO &amp; Baisse de tension","AKTIVCO GRID ONLY",
AI2147="Coupure ENEO &amp; Baisse de tension","IHS GRID ONLY",
AI2147="Defaut GE &amp; POWER Cabinet","IHS",
AI2147="Sharing","Partners",
AI2147="Sites strategiques &amp; DataCenter","SST &amp; DC",
AI2147="Exclu","Exclu",
AI2147="SAT","SAT",
AI2147="SPARE-ISSUE","SPARE-ISSUE",
AI2147="Fiber CAmtel","TRANS_FO_CAMTEL",
AI2147="Fiber AOF","Fiber AOF",
AI2147="Projet OCM (HUAWEI)","TRAVAUX-HUAWEI",
AI2147="Projet OCM (NOKIA)","TRAVAUX-NOKIA",
AI2147="ACCESS-ISSUE","ACCESS-ISSUE",
AI2147="Projet OCM (ZTE, NOKIA, autres projets)","TRAVAUX OCM",
AI2147="No root CAuse","No root cause",
AI2147="ODU HS","PDH",
AI2147="IP &amp; VLAN","PDH",
AI2147="Warehouse HUAWEI","SPARE-ISSUE",
AI2147="SPARE-HS","SPARE-ISSUE",
AI2147="Power Telco","BSS",AI2147="no impacts","no impacts"
),"")</f>
        <v>no impacts</v>
      </c>
      <c r="AH2147" s="57" t="str" cm="1">
        <f t="array" ref="AH2147">IFERROR(_xlfn.IFS(
AI2147="MPR ISSUE","TX ISSUE",
AI2147="BSS Hardware Issue","RAN ISSUE",
AI2147="Sites strategiques, MLL, Pylone, etc.","ENVTECH",
AI2147="AKTIVCO DEFAUT GE &amp; POWER Cabinet","POWER ISSUE",
AI2147="AKTIVCO Coupure ENEO &amp; Baisse de tension","POWER ISSUE",
AI2147="Coupure ENEO &amp; Baisse de tension","POWER ISSUE",
AI2147="Defaut GE &amp; POWER Cabinet","POWER ISSUE",
AI2147="Sharing","POWER ISSUE",
AI2147="Sites strategiques &amp; DataCenter","POWER ISSUE",
AI2147="Exclu","Exclu",
AI2147="SAT","TX ISSUE",
AI2147="SPARE-ISSUE","SPARE-ISSUE",
AI2147="Fiber CAmtel","TX ISSUE",
AI2147="Fiber AOF","TX ISSUE",
AI2147="Projet OCM (HUAWEI)","TRAVAUX-HUAWEI",
AI2147="Projet OCM (NOKIA)","TRAVAUX -NOKIA",
AI2147="ACCESS-ISSUE","ACCESS-ISSUE",
AI2147="Projet OCM (ZTE, NOKIA, autres projets)","TRAVAUX OCM",
AI2147="No root CAuse","No root cause",
AI2147="ODU HS","TX ISSUE",
AI2147="IP &amp; VLAN","TX ISSUE",
AI2147="Warehouse HUAWEI","SPARE-ISSUE",
AI2147="SPARE-HS","SPARE-ISSUE",
AI2147="Power Telco","RAN ISSUE",AI2147="no impacts","no impacts"
),"")</f>
        <v>no impacts</v>
      </c>
      <c r="AI2147" s="85" t="s">
        <v>5998</v>
      </c>
      <c r="AJ2147" s="57" t="str" cm="1">
        <f t="array" ref="AJ2147">IFERROR(_xlfn.IFS(
AI2147="MPR ISSUE","ACTIVE",
AI2147="BSS Hardware Issue","ACTIVE",
AI2147="Sites strategiques, MLL, Pylone, etc.","PASSIVE",
AI2147="AKTIVCO DEFAUT GE &amp; POWER Cabinet","PASSIVE",
AI2147="AKTIVCO Coupure ENEO &amp; Baisse de tension","PASSIVE",
AI2147="Coupure ENEO &amp; Baisse de tension","PASSIVE",
AI2147="Defaut GE &amp; POWER Cabinet","PASSIVE",
AI2147="Sharing","PASSIVE",
AI2147="Sites strategiques &amp; DataCenter","PASSIVE",
AI2147="Exclu","Exclu",
AI2147="SAT","ACTIVE",
AI2147="SPARE-ISSUE","SPARE-ISSUE",
AI2147="Fiber CAmtel","ACTIVE",
AI2147="Fiber AOF","ACTIVE",
AI2147="Projet OCM (HUAWEI)","PLANNED WORKS",
AI2147="Projet OCM (NOKIA)","PLANNED WORKS",
AI2147="ACCESS-ISSUE","ACCESS-ISSUE",
AI2147="Projet OCM (ZTE, NOKIA, autres projets)","PLANNED WORKS",
AI2147="No root CAuse","No root cause",
AI2147="ODU HS","ACTIVE",
AI2147="IP &amp; VLAN","ACTIVE",
AI2147="Warehouse HUAWEI","SPARE-ISSUE",
AI2147="SPARE-HS","SPARE-ISSUE",
AI2147="Power Telco","ACTIVE", AI2147="no impacts","no impacts"
),"")</f>
        <v>no impacts</v>
      </c>
      <c r="AK2147" s="23" t="s">
        <v>5537</v>
      </c>
      <c r="AL2147" s="23" t="str">
        <f t="shared" si="60"/>
        <v>LIT_496</v>
      </c>
      <c r="AN2147" s="9" t="s">
        <v>5537</v>
      </c>
      <c r="AO2147" s="23" t="str">
        <f>_xlfn.XLOOKUP(B2147,'INCIDENT-05-03-2026'!E:E,'INCIDENT-05-03-2026'!F:F,"")</f>
        <v/>
      </c>
      <c r="AP2147" s="7" t="s">
        <v>5537</v>
      </c>
      <c r="AQ2147" s="6"/>
      <c r="AR2147" s="7"/>
      <c r="AS2147" s="3" t="str">
        <f>_xlfn.XLOOKUP(B2147,'[3]tt num | region | site id'!$C:$C,'[3]tt num | region | site id'!$Q:$Q,"")</f>
        <v/>
      </c>
      <c r="AT2147" s="24" t="str">
        <f>_xlfn.XLOOKUP(B2147,'[4]Cells Huawei 03052026 12h'!$B:$B,'[4]Cells Huawei 03052026 12h'!$T:$T,"")</f>
        <v/>
      </c>
      <c r="AU2147" s="24" t="str">
        <f>_xlfn.XLOOKUP(B2147,'[5]cells down 02052026 8h50'!$B:$B,'[5]cells down 02052026 8h50'!$R:$R,"")</f>
        <v/>
      </c>
      <c r="AV2147" s="24" t="str">
        <f>_xlfn.XLOOKUP(B2147,'[5]cells down 02052026 13h50'!$B:$B,'[5]cells down 02052026 13h50'!$R:$R,"")</f>
        <v/>
      </c>
      <c r="AW2147" s="24" t="str">
        <f>_xlfn.XLOOKUP(B2147,'[5]cells down 02052026 13h50'!$B:$B,'[5]cells down 02052026 13h50'!$R:$R,"")</f>
        <v/>
      </c>
      <c r="AX2147" s="24" t="str">
        <f>_xlfn.XLOOKUP(B2147,'[6]cell downs 03052026 8h40 '!$B:$B,'[6]cell downs 03052026 8h40 '!$R:$R,"")</f>
        <v/>
      </c>
      <c r="AY2147" s="24" t="str">
        <f>_xlfn.XLOOKUP(B2147,'[7]ALL SITES DOWN'!$D:$D,'[7]ALL SITES DOWN'!$J:$J,"")</f>
        <v/>
      </c>
      <c r="AZ2147" s="24" t="str">
        <f>_xlfn.XLOOKUP(B2147,'[8]ALL SITES DOWN'!$D:$D,'[8]ALL SITES DOWN'!$J:$J,"")</f>
        <v/>
      </c>
      <c r="BA2147" s="9" t="str">
        <f>_xlfn.XLOOKUP(B2147,[9]sheet1!$AC:$AC,[9]sheet1!$AF:$AF,"")</f>
        <v/>
      </c>
      <c r="BB2147" s="14" t="s">
        <v>5537</v>
      </c>
      <c r="BC2147" s="14" t="s">
        <v>5537</v>
      </c>
      <c r="BD2147" s="14" t="str">
        <f>_xlfn.XLOOKUP(B2147,'[10]cell downs 18042026 17h'!$B:$B,'[10]cell downs 18042026 17h'!$B:$B,"")</f>
        <v/>
      </c>
      <c r="BE2147" s="14" t="str">
        <f>_xlfn.XLOOKUP(B2147,'[11]Cells Huawei 19042026 15h'!$B:$B,'[11]Cells Huawei 19042026 15h'!$B:$B,"")</f>
        <v/>
      </c>
      <c r="BF2147" s="9" t="str">
        <f>_xlfn.XLOOKUP(B2147,'[12]cells down 19042026 9H40'!$B:$B,'[12]cells down 19042026 9H40'!$B:$B,"")</f>
        <v/>
      </c>
      <c r="BG2147" s="9" t="s">
        <v>3553</v>
      </c>
      <c r="BH2147" s="9" t="s">
        <v>5537</v>
      </c>
    </row>
    <row r="2148" spans="1:60" s="9" customFormat="1" x14ac:dyDescent="0.3">
      <c r="A2148" s="1" t="s">
        <v>3623</v>
      </c>
      <c r="B2148" s="8" t="s">
        <v>3624</v>
      </c>
      <c r="C2148" s="3" t="str">
        <f>_xlfn.XLOOKUP(B2148,'[1]daily break down'!$D:$D,'[1]daily break down'!$E:$E,"")</f>
        <v>CENTRE</v>
      </c>
      <c r="D2148" s="1"/>
      <c r="E2148" s="1"/>
      <c r="F2148" s="3" t="s">
        <v>69</v>
      </c>
      <c r="G2148" s="1" t="s">
        <v>3625</v>
      </c>
      <c r="H2148" s="42" t="str">
        <f>_xlfn.XLOOKUP(B2148,[2]CALCULATION!$B:$B,[2]CALCULATION!$H:$H,"")</f>
        <v>ZTE</v>
      </c>
      <c r="I2148" s="34">
        <v>0</v>
      </c>
      <c r="J2148" s="34">
        <v>0</v>
      </c>
      <c r="K2148" s="34">
        <v>0</v>
      </c>
      <c r="L2148" s="34">
        <v>0</v>
      </c>
      <c r="M2148" s="34">
        <v>0</v>
      </c>
      <c r="N2148" s="34">
        <v>0</v>
      </c>
      <c r="O2148" s="34">
        <v>0</v>
      </c>
      <c r="P2148" s="34">
        <v>0</v>
      </c>
      <c r="Q2148" s="34">
        <v>0</v>
      </c>
      <c r="R2148" s="34">
        <v>0</v>
      </c>
      <c r="S2148" s="35">
        <v>0</v>
      </c>
      <c r="T2148" s="35">
        <v>0</v>
      </c>
      <c r="U2148" s="35">
        <v>0</v>
      </c>
      <c r="V2148" s="35">
        <v>0</v>
      </c>
      <c r="W2148" s="35">
        <v>0</v>
      </c>
      <c r="X2148" s="35">
        <v>0</v>
      </c>
      <c r="Y2148" s="35">
        <v>0</v>
      </c>
      <c r="Z2148" s="35">
        <v>0</v>
      </c>
      <c r="AA2148" s="35">
        <v>0</v>
      </c>
      <c r="AB2148" s="35">
        <v>0</v>
      </c>
      <c r="AC2148" s="35">
        <v>0</v>
      </c>
      <c r="AD2148" s="35">
        <v>0</v>
      </c>
      <c r="AE2148" s="58" t="s">
        <v>5560</v>
      </c>
      <c r="AF2148" s="58"/>
      <c r="AG2148" s="57" t="str" cm="1">
        <f t="array" ref="AG2148">IFERROR(_xlfn.IFS(
AI2148="MPR ISSUE","PDH",
AI2148="BSS Hardware Issue","BSS",
AI2148="Sites strategiques, MLL, Pylone, etc.","ENVTECH",
AI2148="AKTIVCO DEFAUT GE &amp; POWER Cabinet","AKTIVCO",
AI2148="AKTIVCO Coupure ENEO &amp; Baisse de tension","AKTIVCO GRID ONLY",
AI2148="Coupure ENEO &amp; Baisse de tension","IHS GRID ONLY",
AI2148="Defaut GE &amp; POWER Cabinet","IHS",
AI2148="Sharing","Partners",
AI2148="Sites strategiques &amp; DataCenter","SST &amp; DC",
AI2148="Exclu","Exclu",
AI2148="SAT","SAT",
AI2148="SPARE-ISSUE","SPARE-ISSUE",
AI2148="Fiber CAmtel","TRANS_FO_CAMTEL",
AI2148="Fiber AOF","Fiber AOF",
AI2148="Projet OCM (HUAWEI)","TRAVAUX-HUAWEI",
AI2148="Projet OCM (NOKIA)","TRAVAUX-NOKIA",
AI2148="ACCESS-ISSUE","ACCESS-ISSUE",
AI2148="Projet OCM (ZTE, NOKIA, autres projets)","TRAVAUX OCM",
AI2148="No root CAuse","No root cause",
AI2148="ODU HS","PDH",
AI2148="IP &amp; VLAN","PDH",
AI2148="Warehouse HUAWEI","SPARE-ISSUE",
AI2148="SPARE-HS","SPARE-ISSUE",
AI2148="Power Telco","BSS",AI2148="no impacts","no impacts"
),"")</f>
        <v>no impacts</v>
      </c>
      <c r="AH2148" s="57" t="str" cm="1">
        <f t="array" ref="AH2148">IFERROR(_xlfn.IFS(
AI2148="MPR ISSUE","TX ISSUE",
AI2148="BSS Hardware Issue","RAN ISSUE",
AI2148="Sites strategiques, MLL, Pylone, etc.","ENVTECH",
AI2148="AKTIVCO DEFAUT GE &amp; POWER Cabinet","POWER ISSUE",
AI2148="AKTIVCO Coupure ENEO &amp; Baisse de tension","POWER ISSUE",
AI2148="Coupure ENEO &amp; Baisse de tension","POWER ISSUE",
AI2148="Defaut GE &amp; POWER Cabinet","POWER ISSUE",
AI2148="Sharing","POWER ISSUE",
AI2148="Sites strategiques &amp; DataCenter","POWER ISSUE",
AI2148="Exclu","Exclu",
AI2148="SAT","TX ISSUE",
AI2148="SPARE-ISSUE","SPARE-ISSUE",
AI2148="Fiber CAmtel","TX ISSUE",
AI2148="Fiber AOF","TX ISSUE",
AI2148="Projet OCM (HUAWEI)","TRAVAUX-HUAWEI",
AI2148="Projet OCM (NOKIA)","TRAVAUX -NOKIA",
AI2148="ACCESS-ISSUE","ACCESS-ISSUE",
AI2148="Projet OCM (ZTE, NOKIA, autres projets)","TRAVAUX OCM",
AI2148="No root CAuse","No root cause",
AI2148="ODU HS","TX ISSUE",
AI2148="IP &amp; VLAN","TX ISSUE",
AI2148="Warehouse HUAWEI","SPARE-ISSUE",
AI2148="SPARE-HS","SPARE-ISSUE",
AI2148="Power Telco","RAN ISSUE",AI2148="no impacts","no impacts"
),"")</f>
        <v>no impacts</v>
      </c>
      <c r="AI2148" s="85" t="s">
        <v>5998</v>
      </c>
      <c r="AJ2148" s="57" t="str" cm="1">
        <f t="array" ref="AJ2148">IFERROR(_xlfn.IFS(
AI2148="MPR ISSUE","ACTIVE",
AI2148="BSS Hardware Issue","ACTIVE",
AI2148="Sites strategiques, MLL, Pylone, etc.","PASSIVE",
AI2148="AKTIVCO DEFAUT GE &amp; POWER Cabinet","PASSIVE",
AI2148="AKTIVCO Coupure ENEO &amp; Baisse de tension","PASSIVE",
AI2148="Coupure ENEO &amp; Baisse de tension","PASSIVE",
AI2148="Defaut GE &amp; POWER Cabinet","PASSIVE",
AI2148="Sharing","PASSIVE",
AI2148="Sites strategiques &amp; DataCenter","PASSIVE",
AI2148="Exclu","Exclu",
AI2148="SAT","ACTIVE",
AI2148="SPARE-ISSUE","SPARE-ISSUE",
AI2148="Fiber CAmtel","ACTIVE",
AI2148="Fiber AOF","ACTIVE",
AI2148="Projet OCM (HUAWEI)","PLANNED WORKS",
AI2148="Projet OCM (NOKIA)","PLANNED WORKS",
AI2148="ACCESS-ISSUE","ACCESS-ISSUE",
AI2148="Projet OCM (ZTE, NOKIA, autres projets)","PLANNED WORKS",
AI2148="No root CAuse","No root cause",
AI2148="ODU HS","ACTIVE",
AI2148="IP &amp; VLAN","ACTIVE",
AI2148="Warehouse HUAWEI","SPARE-ISSUE",
AI2148="SPARE-HS","SPARE-ISSUE",
AI2148="Power Telco","ACTIVE", AI2148="no impacts","no impacts"
),"")</f>
        <v>no impacts</v>
      </c>
      <c r="AK2148" s="23" t="s">
        <v>5537</v>
      </c>
      <c r="AL2148" s="23" t="str">
        <f t="shared" si="60"/>
        <v>SUD_117</v>
      </c>
      <c r="AN2148" s="9" t="s">
        <v>5537</v>
      </c>
      <c r="AO2148" s="23" t="str">
        <f>_xlfn.XLOOKUP(B2148,'INCIDENT-05-03-2026'!E:E,'INCIDENT-05-03-2026'!F:F,"")</f>
        <v/>
      </c>
      <c r="AP2148" s="7" t="s">
        <v>5537</v>
      </c>
      <c r="AQ2148" s="6"/>
      <c r="AR2148" s="7"/>
      <c r="AS2148" s="3" t="str">
        <f>_xlfn.XLOOKUP(B2148,'[3]tt num | region | site id'!$C:$C,'[3]tt num | region | site id'!$Q:$Q,"")</f>
        <v/>
      </c>
      <c r="AT2148" s="24" t="str">
        <f>_xlfn.XLOOKUP(B2148,'[4]Cells Huawei 03052026 12h'!$B:$B,'[4]Cells Huawei 03052026 12h'!$T:$T,"")</f>
        <v/>
      </c>
      <c r="AU2148" s="24" t="str">
        <f>_xlfn.XLOOKUP(B2148,'[5]cells down 02052026 8h50'!$B:$B,'[5]cells down 02052026 8h50'!$R:$R,"")</f>
        <v/>
      </c>
      <c r="AV2148" s="24" t="str">
        <f>_xlfn.XLOOKUP(B2148,'[5]cells down 02052026 13h50'!$B:$B,'[5]cells down 02052026 13h50'!$R:$R,"")</f>
        <v/>
      </c>
      <c r="AW2148" s="24" t="str">
        <f>_xlfn.XLOOKUP(B2148,'[5]cells down 02052026 13h50'!$B:$B,'[5]cells down 02052026 13h50'!$R:$R,"")</f>
        <v/>
      </c>
      <c r="AX2148" s="24" t="str">
        <f>_xlfn.XLOOKUP(B2148,'[6]cell downs 03052026 8h40 '!$B:$B,'[6]cell downs 03052026 8h40 '!$R:$R,"")</f>
        <v/>
      </c>
      <c r="AY2148" s="24" t="str">
        <f>_xlfn.XLOOKUP(B2148,'[7]ALL SITES DOWN'!$D:$D,'[7]ALL SITES DOWN'!$J:$J,"")</f>
        <v/>
      </c>
      <c r="AZ2148" s="24" t="str">
        <f>_xlfn.XLOOKUP(B2148,'[8]ALL SITES DOWN'!$D:$D,'[8]ALL SITES DOWN'!$J:$J,"")</f>
        <v/>
      </c>
      <c r="BA2148" s="9" t="str">
        <f>_xlfn.XLOOKUP(B2148,[9]sheet1!$AC:$AC,[9]sheet1!$AF:$AF,"")</f>
        <v/>
      </c>
      <c r="BB2148" s="14" t="s">
        <v>5537</v>
      </c>
      <c r="BC2148" s="14" t="s">
        <v>5537</v>
      </c>
      <c r="BD2148" s="14" t="str">
        <f>_xlfn.XLOOKUP(B2148,'[10]cell downs 18042026 17h'!$B:$B,'[10]cell downs 18042026 17h'!$B:$B,"")</f>
        <v/>
      </c>
      <c r="BE2148" s="14" t="str">
        <f>_xlfn.XLOOKUP(B2148,'[11]Cells Huawei 19042026 15h'!$B:$B,'[11]Cells Huawei 19042026 15h'!$B:$B,"")</f>
        <v/>
      </c>
      <c r="BF2148" s="9" t="str">
        <f>_xlfn.XLOOKUP(B2148,'[12]cells down 19042026 9H40'!$B:$B,'[12]cells down 19042026 9H40'!$B:$B,"")</f>
        <v/>
      </c>
      <c r="BG2148" s="9" t="s">
        <v>5537</v>
      </c>
      <c r="BH2148" s="9" t="s">
        <v>5537</v>
      </c>
    </row>
    <row r="2149" spans="1:60" s="9" customFormat="1" x14ac:dyDescent="0.3">
      <c r="A2149" s="1" t="s">
        <v>3554</v>
      </c>
      <c r="B2149" s="8" t="s">
        <v>3555</v>
      </c>
      <c r="C2149" s="3" t="str">
        <f>_xlfn.XLOOKUP(B2149,'[1]daily break down'!$D:$D,'[1]daily break down'!$E:$E,"")</f>
        <v>LITTORAL</v>
      </c>
      <c r="D2149" s="1" t="s">
        <v>11</v>
      </c>
      <c r="E2149" s="1" t="s">
        <v>12</v>
      </c>
      <c r="F2149" s="3" t="s">
        <v>31</v>
      </c>
      <c r="G2149" s="1" t="s">
        <v>3556</v>
      </c>
      <c r="H2149" s="42" t="str">
        <f>_xlfn.XLOOKUP(B2149,[2]CALCULATION!$B:$B,[2]CALCULATION!$H:$H,"")</f>
        <v>ZTE</v>
      </c>
      <c r="I2149" s="34">
        <v>0</v>
      </c>
      <c r="J2149" s="34">
        <v>0</v>
      </c>
      <c r="K2149" s="34">
        <v>0</v>
      </c>
      <c r="L2149" s="34">
        <v>0</v>
      </c>
      <c r="M2149" s="34">
        <v>0</v>
      </c>
      <c r="N2149" s="34">
        <v>0</v>
      </c>
      <c r="O2149" s="34">
        <v>0</v>
      </c>
      <c r="P2149" s="34">
        <v>0</v>
      </c>
      <c r="Q2149" s="34">
        <v>0</v>
      </c>
      <c r="R2149" s="34">
        <v>0</v>
      </c>
      <c r="S2149" s="35">
        <v>0</v>
      </c>
      <c r="T2149" s="35">
        <v>0</v>
      </c>
      <c r="U2149" s="35">
        <v>0</v>
      </c>
      <c r="V2149" s="35">
        <v>0</v>
      </c>
      <c r="W2149" s="35">
        <v>0</v>
      </c>
      <c r="X2149" s="35">
        <v>0</v>
      </c>
      <c r="Y2149" s="35">
        <v>0</v>
      </c>
      <c r="Z2149" s="35">
        <v>0</v>
      </c>
      <c r="AA2149" s="35">
        <v>0</v>
      </c>
      <c r="AB2149" s="35">
        <v>0</v>
      </c>
      <c r="AC2149" s="35">
        <v>0</v>
      </c>
      <c r="AD2149" s="35">
        <v>0</v>
      </c>
      <c r="AE2149" s="58" t="s">
        <v>5560</v>
      </c>
      <c r="AF2149" s="58"/>
      <c r="AG2149" s="57" t="str" cm="1">
        <f t="array" ref="AG2149">IFERROR(_xlfn.IFS(
AI2149="MPR ISSUE","PDH",
AI2149="BSS Hardware Issue","BSS",
AI2149="Sites strategiques, MLL, Pylone, etc.","ENVTECH",
AI2149="AKTIVCO DEFAUT GE &amp; POWER Cabinet","AKTIVCO",
AI2149="AKTIVCO Coupure ENEO &amp; Baisse de tension","AKTIVCO GRID ONLY",
AI2149="Coupure ENEO &amp; Baisse de tension","IHS GRID ONLY",
AI2149="Defaut GE &amp; POWER Cabinet","IHS",
AI2149="Sharing","Partners",
AI2149="Sites strategiques &amp; DataCenter","SST &amp; DC",
AI2149="Exclu","Exclu",
AI2149="SAT","SAT",
AI2149="SPARE-ISSUE","SPARE-ISSUE",
AI2149="Fiber CAmtel","TRANS_FO_CAMTEL",
AI2149="Fiber AOF","Fiber AOF",
AI2149="Projet OCM (HUAWEI)","TRAVAUX-HUAWEI",
AI2149="Projet OCM (NOKIA)","TRAVAUX-NOKIA",
AI2149="ACCESS-ISSUE","ACCESS-ISSUE",
AI2149="Projet OCM (ZTE, NOKIA, autres projets)","TRAVAUX OCM",
AI2149="No root CAuse","No root cause",
AI2149="ODU HS","PDH",
AI2149="IP &amp; VLAN","PDH",
AI2149="Warehouse HUAWEI","SPARE-ISSUE",
AI2149="SPARE-HS","SPARE-ISSUE",
AI2149="Power Telco","BSS",AI2149="no impacts","no impacts"
),"")</f>
        <v>no impacts</v>
      </c>
      <c r="AH2149" s="57" t="str" cm="1">
        <f t="array" ref="AH2149">IFERROR(_xlfn.IFS(
AI2149="MPR ISSUE","TX ISSUE",
AI2149="BSS Hardware Issue","RAN ISSUE",
AI2149="Sites strategiques, MLL, Pylone, etc.","ENVTECH",
AI2149="AKTIVCO DEFAUT GE &amp; POWER Cabinet","POWER ISSUE",
AI2149="AKTIVCO Coupure ENEO &amp; Baisse de tension","POWER ISSUE",
AI2149="Coupure ENEO &amp; Baisse de tension","POWER ISSUE",
AI2149="Defaut GE &amp; POWER Cabinet","POWER ISSUE",
AI2149="Sharing","POWER ISSUE",
AI2149="Sites strategiques &amp; DataCenter","POWER ISSUE",
AI2149="Exclu","Exclu",
AI2149="SAT","TX ISSUE",
AI2149="SPARE-ISSUE","SPARE-ISSUE",
AI2149="Fiber CAmtel","TX ISSUE",
AI2149="Fiber AOF","TX ISSUE",
AI2149="Projet OCM (HUAWEI)","TRAVAUX-HUAWEI",
AI2149="Projet OCM (NOKIA)","TRAVAUX -NOKIA",
AI2149="ACCESS-ISSUE","ACCESS-ISSUE",
AI2149="Projet OCM (ZTE, NOKIA, autres projets)","TRAVAUX OCM",
AI2149="No root CAuse","No root cause",
AI2149="ODU HS","TX ISSUE",
AI2149="IP &amp; VLAN","TX ISSUE",
AI2149="Warehouse HUAWEI","SPARE-ISSUE",
AI2149="SPARE-HS","SPARE-ISSUE",
AI2149="Power Telco","RAN ISSUE",AI2149="no impacts","no impacts"
),"")</f>
        <v>no impacts</v>
      </c>
      <c r="AI2149" s="85" t="s">
        <v>5998</v>
      </c>
      <c r="AJ2149" s="57" t="str" cm="1">
        <f t="array" ref="AJ2149">IFERROR(_xlfn.IFS(
AI2149="MPR ISSUE","ACTIVE",
AI2149="BSS Hardware Issue","ACTIVE",
AI2149="Sites strategiques, MLL, Pylone, etc.","PASSIVE",
AI2149="AKTIVCO DEFAUT GE &amp; POWER Cabinet","PASSIVE",
AI2149="AKTIVCO Coupure ENEO &amp; Baisse de tension","PASSIVE",
AI2149="Coupure ENEO &amp; Baisse de tension","PASSIVE",
AI2149="Defaut GE &amp; POWER Cabinet","PASSIVE",
AI2149="Sharing","PASSIVE",
AI2149="Sites strategiques &amp; DataCenter","PASSIVE",
AI2149="Exclu","Exclu",
AI2149="SAT","ACTIVE",
AI2149="SPARE-ISSUE","SPARE-ISSUE",
AI2149="Fiber CAmtel","ACTIVE",
AI2149="Fiber AOF","ACTIVE",
AI2149="Projet OCM (HUAWEI)","PLANNED WORKS",
AI2149="Projet OCM (NOKIA)","PLANNED WORKS",
AI2149="ACCESS-ISSUE","ACCESS-ISSUE",
AI2149="Projet OCM (ZTE, NOKIA, autres projets)","PLANNED WORKS",
AI2149="No root CAuse","No root cause",
AI2149="ODU HS","ACTIVE",
AI2149="IP &amp; VLAN","ACTIVE",
AI2149="Warehouse HUAWEI","SPARE-ISSUE",
AI2149="SPARE-HS","SPARE-ISSUE",
AI2149="Power Telco","ACTIVE", AI2149="no impacts","no impacts"
),"")</f>
        <v>no impacts</v>
      </c>
      <c r="AK2149" s="23" t="s">
        <v>5537</v>
      </c>
      <c r="AL2149" s="23" t="str">
        <f t="shared" si="60"/>
        <v>LIT_480</v>
      </c>
      <c r="AN2149" s="9" t="s">
        <v>5537</v>
      </c>
      <c r="AO2149" s="23" t="str">
        <f>_xlfn.XLOOKUP(B2149,'INCIDENT-05-03-2026'!E:E,'INCIDENT-05-03-2026'!F:F,"")</f>
        <v/>
      </c>
      <c r="AP2149" s="7" t="s">
        <v>5537</v>
      </c>
      <c r="AQ2149" s="6"/>
      <c r="AR2149" s="7"/>
      <c r="AS2149" s="3" t="str">
        <f>_xlfn.XLOOKUP(B2149,'[3]tt num | region | site id'!$C:$C,'[3]tt num | region | site id'!$Q:$Q,"")</f>
        <v/>
      </c>
      <c r="AT2149" s="24" t="str">
        <f>_xlfn.XLOOKUP(B2149,'[4]Cells Huawei 03052026 12h'!$B:$B,'[4]Cells Huawei 03052026 12h'!$T:$T,"")</f>
        <v/>
      </c>
      <c r="AU2149" s="24" t="str">
        <f>_xlfn.XLOOKUP(B2149,'[5]cells down 02052026 8h50'!$B:$B,'[5]cells down 02052026 8h50'!$R:$R,"")</f>
        <v/>
      </c>
      <c r="AV2149" s="24" t="str">
        <f>_xlfn.XLOOKUP(B2149,'[5]cells down 02052026 13h50'!$B:$B,'[5]cells down 02052026 13h50'!$R:$R,"")</f>
        <v/>
      </c>
      <c r="AW2149" s="24" t="str">
        <f>_xlfn.XLOOKUP(B2149,'[5]cells down 02052026 13h50'!$B:$B,'[5]cells down 02052026 13h50'!$R:$R,"")</f>
        <v/>
      </c>
      <c r="AX2149" s="24" t="str">
        <f>_xlfn.XLOOKUP(B2149,'[6]cell downs 03052026 8h40 '!$B:$B,'[6]cell downs 03052026 8h40 '!$R:$R,"")</f>
        <v/>
      </c>
      <c r="AY2149" s="24" t="str">
        <f>_xlfn.XLOOKUP(B2149,'[7]ALL SITES DOWN'!$D:$D,'[7]ALL SITES DOWN'!$J:$J,"")</f>
        <v/>
      </c>
      <c r="AZ2149" s="24" t="str">
        <f>_xlfn.XLOOKUP(B2149,'[8]ALL SITES DOWN'!$D:$D,'[8]ALL SITES DOWN'!$J:$J,"")</f>
        <v/>
      </c>
      <c r="BA2149" s="9" t="str">
        <f>_xlfn.XLOOKUP(B2149,[9]sheet1!$AC:$AC,[9]sheet1!$AF:$AF,"")</f>
        <v/>
      </c>
      <c r="BB2149" s="14" t="s">
        <v>5537</v>
      </c>
      <c r="BC2149" s="14" t="s">
        <v>5537</v>
      </c>
      <c r="BD2149" s="14" t="str">
        <f>_xlfn.XLOOKUP(B2149,'[10]cell downs 18042026 17h'!$B:$B,'[10]cell downs 18042026 17h'!$B:$B,"")</f>
        <v/>
      </c>
      <c r="BE2149" s="14" t="str">
        <f>_xlfn.XLOOKUP(B2149,'[11]Cells Huawei 19042026 15h'!$B:$B,'[11]Cells Huawei 19042026 15h'!$B:$B,"")</f>
        <v/>
      </c>
      <c r="BF2149" s="9" t="str">
        <f>_xlfn.XLOOKUP(B2149,'[12]cells down 19042026 9H40'!$B:$B,'[12]cells down 19042026 9H40'!$B:$B,"")</f>
        <v/>
      </c>
      <c r="BG2149" s="9" t="s">
        <v>3555</v>
      </c>
      <c r="BH2149" s="9" t="s">
        <v>318</v>
      </c>
    </row>
    <row r="2150" spans="1:60" s="9" customFormat="1" x14ac:dyDescent="0.3">
      <c r="A2150" s="1" t="s">
        <v>3557</v>
      </c>
      <c r="B2150" s="1" t="s">
        <v>3558</v>
      </c>
      <c r="C2150" s="3" t="str">
        <f>_xlfn.XLOOKUP(B2150,'[1]daily break down'!$D:$D,'[1]daily break down'!$E:$E,"")</f>
        <v>LITTORAL</v>
      </c>
      <c r="D2150" s="1" t="s">
        <v>11</v>
      </c>
      <c r="E2150" s="1" t="s">
        <v>12</v>
      </c>
      <c r="F2150" s="3" t="s">
        <v>31</v>
      </c>
      <c r="G2150" s="1" t="s">
        <v>3557</v>
      </c>
      <c r="H2150" s="42" t="str">
        <f>_xlfn.XLOOKUP(B2150,[2]CALCULATION!$B:$B,[2]CALCULATION!$H:$H,"")</f>
        <v>ZTE</v>
      </c>
      <c r="I2150" s="34">
        <v>0</v>
      </c>
      <c r="J2150" s="34">
        <v>0</v>
      </c>
      <c r="K2150" s="34">
        <v>0</v>
      </c>
      <c r="L2150" s="34">
        <v>0</v>
      </c>
      <c r="M2150" s="34">
        <v>0</v>
      </c>
      <c r="N2150" s="34">
        <v>0</v>
      </c>
      <c r="O2150" s="34">
        <v>0</v>
      </c>
      <c r="P2150" s="34">
        <v>0</v>
      </c>
      <c r="Q2150" s="34">
        <v>0</v>
      </c>
      <c r="R2150" s="34">
        <v>0</v>
      </c>
      <c r="S2150" s="35">
        <v>0</v>
      </c>
      <c r="T2150" s="35">
        <v>0</v>
      </c>
      <c r="U2150" s="35">
        <v>0</v>
      </c>
      <c r="V2150" s="35">
        <v>0</v>
      </c>
      <c r="W2150" s="35">
        <v>0</v>
      </c>
      <c r="X2150" s="35">
        <v>0</v>
      </c>
      <c r="Y2150" s="35">
        <v>0</v>
      </c>
      <c r="Z2150" s="35">
        <v>0</v>
      </c>
      <c r="AA2150" s="35">
        <v>0</v>
      </c>
      <c r="AB2150" s="35">
        <v>0</v>
      </c>
      <c r="AC2150" s="35">
        <v>0</v>
      </c>
      <c r="AD2150" s="35">
        <v>0</v>
      </c>
      <c r="AE2150" s="58" t="s">
        <v>5560</v>
      </c>
      <c r="AF2150" s="58"/>
      <c r="AG2150" s="57" t="str" cm="1">
        <f t="array" ref="AG2150">IFERROR(_xlfn.IFS(
AI2150="MPR ISSUE","PDH",
AI2150="BSS Hardware Issue","BSS",
AI2150="Sites strategiques, MLL, Pylone, etc.","ENVTECH",
AI2150="AKTIVCO DEFAUT GE &amp; POWER Cabinet","AKTIVCO",
AI2150="AKTIVCO Coupure ENEO &amp; Baisse de tension","AKTIVCO GRID ONLY",
AI2150="Coupure ENEO &amp; Baisse de tension","IHS GRID ONLY",
AI2150="Defaut GE &amp; POWER Cabinet","IHS",
AI2150="Sharing","Partners",
AI2150="Sites strategiques &amp; DataCenter","SST &amp; DC",
AI2150="Exclu","Exclu",
AI2150="SAT","SAT",
AI2150="SPARE-ISSUE","SPARE-ISSUE",
AI2150="Fiber CAmtel","TRANS_FO_CAMTEL",
AI2150="Fiber AOF","Fiber AOF",
AI2150="Projet OCM (HUAWEI)","TRAVAUX-HUAWEI",
AI2150="Projet OCM (NOKIA)","TRAVAUX-NOKIA",
AI2150="ACCESS-ISSUE","ACCESS-ISSUE",
AI2150="Projet OCM (ZTE, NOKIA, autres projets)","TRAVAUX OCM",
AI2150="No root CAuse","No root cause",
AI2150="ODU HS","PDH",
AI2150="IP &amp; VLAN","PDH",
AI2150="Warehouse HUAWEI","SPARE-ISSUE",
AI2150="SPARE-HS","SPARE-ISSUE",
AI2150="Power Telco","BSS",AI2150="no impacts","no impacts"
),"")</f>
        <v>no impacts</v>
      </c>
      <c r="AH2150" s="57" t="str" cm="1">
        <f t="array" ref="AH2150">IFERROR(_xlfn.IFS(
AI2150="MPR ISSUE","TX ISSUE",
AI2150="BSS Hardware Issue","RAN ISSUE",
AI2150="Sites strategiques, MLL, Pylone, etc.","ENVTECH",
AI2150="AKTIVCO DEFAUT GE &amp; POWER Cabinet","POWER ISSUE",
AI2150="AKTIVCO Coupure ENEO &amp; Baisse de tension","POWER ISSUE",
AI2150="Coupure ENEO &amp; Baisse de tension","POWER ISSUE",
AI2150="Defaut GE &amp; POWER Cabinet","POWER ISSUE",
AI2150="Sharing","POWER ISSUE",
AI2150="Sites strategiques &amp; DataCenter","POWER ISSUE",
AI2150="Exclu","Exclu",
AI2150="SAT","TX ISSUE",
AI2150="SPARE-ISSUE","SPARE-ISSUE",
AI2150="Fiber CAmtel","TX ISSUE",
AI2150="Fiber AOF","TX ISSUE",
AI2150="Projet OCM (HUAWEI)","TRAVAUX-HUAWEI",
AI2150="Projet OCM (NOKIA)","TRAVAUX -NOKIA",
AI2150="ACCESS-ISSUE","ACCESS-ISSUE",
AI2150="Projet OCM (ZTE, NOKIA, autres projets)","TRAVAUX OCM",
AI2150="No root CAuse","No root cause",
AI2150="ODU HS","TX ISSUE",
AI2150="IP &amp; VLAN","TX ISSUE",
AI2150="Warehouse HUAWEI","SPARE-ISSUE",
AI2150="SPARE-HS","SPARE-ISSUE",
AI2150="Power Telco","RAN ISSUE",AI2150="no impacts","no impacts"
),"")</f>
        <v>no impacts</v>
      </c>
      <c r="AI2150" s="85" t="s">
        <v>5998</v>
      </c>
      <c r="AJ2150" s="57" t="str" cm="1">
        <f t="array" ref="AJ2150">IFERROR(_xlfn.IFS(
AI2150="MPR ISSUE","ACTIVE",
AI2150="BSS Hardware Issue","ACTIVE",
AI2150="Sites strategiques, MLL, Pylone, etc.","PASSIVE",
AI2150="AKTIVCO DEFAUT GE &amp; POWER Cabinet","PASSIVE",
AI2150="AKTIVCO Coupure ENEO &amp; Baisse de tension","PASSIVE",
AI2150="Coupure ENEO &amp; Baisse de tension","PASSIVE",
AI2150="Defaut GE &amp; POWER Cabinet","PASSIVE",
AI2150="Sharing","PASSIVE",
AI2150="Sites strategiques &amp; DataCenter","PASSIVE",
AI2150="Exclu","Exclu",
AI2150="SAT","ACTIVE",
AI2150="SPARE-ISSUE","SPARE-ISSUE",
AI2150="Fiber CAmtel","ACTIVE",
AI2150="Fiber AOF","ACTIVE",
AI2150="Projet OCM (HUAWEI)","PLANNED WORKS",
AI2150="Projet OCM (NOKIA)","PLANNED WORKS",
AI2150="ACCESS-ISSUE","ACCESS-ISSUE",
AI2150="Projet OCM (ZTE, NOKIA, autres projets)","PLANNED WORKS",
AI2150="No root CAuse","No root cause",
AI2150="ODU HS","ACTIVE",
AI2150="IP &amp; VLAN","ACTIVE",
AI2150="Warehouse HUAWEI","SPARE-ISSUE",
AI2150="SPARE-HS","SPARE-ISSUE",
AI2150="Power Telco","ACTIVE", AI2150="no impacts","no impacts"
),"")</f>
        <v>no impacts</v>
      </c>
      <c r="AK2150" s="23" t="s">
        <v>5885</v>
      </c>
      <c r="AL2150" s="23" t="str">
        <f t="shared" si="60"/>
        <v>LIT_512</v>
      </c>
      <c r="AN2150" s="9" t="s">
        <v>5537</v>
      </c>
      <c r="AO2150" s="23" t="str">
        <f>_xlfn.XLOOKUP(B2150,'INCIDENT-05-03-2026'!E:E,'INCIDENT-05-03-2026'!F:F,"")</f>
        <v/>
      </c>
      <c r="AP2150" s="7" t="s">
        <v>5537</v>
      </c>
      <c r="AQ2150" s="6"/>
      <c r="AR2150" s="7"/>
      <c r="AS2150" s="3" t="str">
        <f>_xlfn.XLOOKUP(B2150,'[3]tt num | region | site id'!$C:$C,'[3]tt num | region | site id'!$Q:$Q,"")</f>
        <v/>
      </c>
      <c r="AT2150" s="24" t="str">
        <f>_xlfn.XLOOKUP(B2150,'[4]Cells Huawei 03052026 12h'!$B:$B,'[4]Cells Huawei 03052026 12h'!$T:$T,"")</f>
        <v/>
      </c>
      <c r="AU2150" s="24" t="str">
        <f>_xlfn.XLOOKUP(B2150,'[5]cells down 02052026 8h50'!$B:$B,'[5]cells down 02052026 8h50'!$R:$R,"")</f>
        <v/>
      </c>
      <c r="AV2150" s="24" t="str">
        <f>_xlfn.XLOOKUP(B2150,'[5]cells down 02052026 13h50'!$B:$B,'[5]cells down 02052026 13h50'!$R:$R,"")</f>
        <v/>
      </c>
      <c r="AW2150" s="24" t="str">
        <f>_xlfn.XLOOKUP(B2150,'[5]cells down 02052026 13h50'!$B:$B,'[5]cells down 02052026 13h50'!$R:$R,"")</f>
        <v/>
      </c>
      <c r="AX2150" s="24" t="str">
        <f>_xlfn.XLOOKUP(B2150,'[6]cell downs 03052026 8h40 '!$B:$B,'[6]cell downs 03052026 8h40 '!$R:$R,"")</f>
        <v/>
      </c>
      <c r="AY2150" s="24" t="str">
        <f>_xlfn.XLOOKUP(B2150,'[7]ALL SITES DOWN'!$D:$D,'[7]ALL SITES DOWN'!$J:$J,"")</f>
        <v xml:space="preserve">(05/03/2026 com ran 17h): 03.05.2026: Spare(ODU) Remplacee mais site toujours down. Le FME n'ayant pas la main sur le FE Dizangue pour troubleshooting. Recommande au FME de S''y rendre pour travaux Conjoint. Update ASAP
03.05.2026: Spare(ODU) recu Ce matin FME en Rpoute ETA=13H
02.05.2026: Spare(ODU) received to EDEA and Intervention will be done after Songoulou ETA=15H30
01.05.2026: Spare MAD par OCM. ODU shipping to Edea ongoing ETD=01.05.2026
30.04.26: ODU remis ce jour par OCM, ETD à préciser
28/04/2026 Odu MPT-MC 3DB20858AC  8GHz fautlty pas disponible au WH  commande passé a OCM </v>
      </c>
      <c r="AZ2150" s="24" t="str">
        <f>_xlfn.XLOOKUP(B2150,'[8]ALL SITES DOWN'!$D:$D,'[8]ALL SITES DOWN'!$J:$J,"")</f>
        <v xml:space="preserve">(05/03/2026 com ran 10h): 03.05.2026: Spare(ODU) recu Ce matin FME en Rpoute ETA=13H
02.05.2026: Spare(ODU) received to EDEA and Intervention will be done after Songoulou ETA=15H30
01.05.2026: Spare MAD par OCM. ODU shipping to Edea ongoing ETD=01.05.2026
30.04.26: ODU remis ce jour par OCM, ETD à préciser
28/04/2026 Odu MPT-MC 3DB20858AC  8GHz fautlty pas disponible au WH  commande passé a OCM </v>
      </c>
      <c r="BA2150" s="9" t="str">
        <f>_xlfn.XLOOKUP(B2150,[9]sheet1!$AC:$AC,[9]sheet1!$AF:$AF,"")</f>
        <v/>
      </c>
      <c r="BB2150" s="14" t="s">
        <v>5537</v>
      </c>
      <c r="BC2150" s="14" t="s">
        <v>5537</v>
      </c>
      <c r="BD2150" s="14" t="str">
        <f>_xlfn.XLOOKUP(B2150,'[10]cell downs 18042026 17h'!$B:$B,'[10]cell downs 18042026 17h'!$B:$B,"")</f>
        <v/>
      </c>
      <c r="BE2150" s="14" t="str">
        <f>_xlfn.XLOOKUP(B2150,'[11]Cells Huawei 19042026 15h'!$B:$B,'[11]Cells Huawei 19042026 15h'!$B:$B,"")</f>
        <v/>
      </c>
      <c r="BF2150" s="9" t="str">
        <f>_xlfn.XLOOKUP(B2150,'[12]cells down 19042026 9H40'!$B:$B,'[12]cells down 19042026 9H40'!$B:$B,"")</f>
        <v/>
      </c>
      <c r="BG2150" s="9" t="s">
        <v>3558</v>
      </c>
      <c r="BH2150" s="9" t="s">
        <v>594</v>
      </c>
    </row>
    <row r="2151" spans="1:60" s="9" customFormat="1" x14ac:dyDescent="0.3">
      <c r="A2151" s="1" t="s">
        <v>3559</v>
      </c>
      <c r="B2151" s="8" t="s">
        <v>3560</v>
      </c>
      <c r="C2151" s="3" t="str">
        <f>_xlfn.XLOOKUP(B2151,'[1]daily break down'!$D:$D,'[1]daily break down'!$E:$E,"")</f>
        <v>LITTORAL</v>
      </c>
      <c r="D2151" s="1" t="s">
        <v>11</v>
      </c>
      <c r="E2151" s="1" t="s">
        <v>12</v>
      </c>
      <c r="F2151" s="3" t="s">
        <v>37</v>
      </c>
      <c r="G2151" s="1" t="s">
        <v>3559</v>
      </c>
      <c r="H2151" s="42" t="str">
        <f>_xlfn.XLOOKUP(B2151,[2]CALCULATION!$B:$B,[2]CALCULATION!$H:$H,"")</f>
        <v>ZTE</v>
      </c>
      <c r="I2151" s="34">
        <v>0</v>
      </c>
      <c r="J2151" s="34">
        <v>0</v>
      </c>
      <c r="K2151" s="34">
        <v>0</v>
      </c>
      <c r="L2151" s="34">
        <v>0</v>
      </c>
      <c r="M2151" s="34">
        <v>0</v>
      </c>
      <c r="N2151" s="34">
        <v>0</v>
      </c>
      <c r="O2151" s="34">
        <v>0</v>
      </c>
      <c r="P2151" s="34">
        <v>0</v>
      </c>
      <c r="Q2151" s="34">
        <v>0</v>
      </c>
      <c r="R2151" s="34">
        <v>0</v>
      </c>
      <c r="S2151" s="35">
        <v>0</v>
      </c>
      <c r="T2151" s="35">
        <v>0</v>
      </c>
      <c r="U2151" s="35">
        <v>0</v>
      </c>
      <c r="V2151" s="35">
        <v>0</v>
      </c>
      <c r="W2151" s="35">
        <v>0</v>
      </c>
      <c r="X2151" s="35">
        <v>0</v>
      </c>
      <c r="Y2151" s="35">
        <v>0</v>
      </c>
      <c r="Z2151" s="35">
        <v>0</v>
      </c>
      <c r="AA2151" s="35">
        <v>0</v>
      </c>
      <c r="AB2151" s="35">
        <v>0</v>
      </c>
      <c r="AC2151" s="35">
        <v>0</v>
      </c>
      <c r="AD2151" s="35">
        <v>0</v>
      </c>
      <c r="AE2151" s="58" t="s">
        <v>5560</v>
      </c>
      <c r="AF2151" s="58"/>
      <c r="AG2151" s="57" t="str" cm="1">
        <f t="array" ref="AG2151">IFERROR(_xlfn.IFS(
AI2151="MPR ISSUE","PDH",
AI2151="BSS Hardware Issue","BSS",
AI2151="Sites strategiques, MLL, Pylone, etc.","ENVTECH",
AI2151="AKTIVCO DEFAUT GE &amp; POWER Cabinet","AKTIVCO",
AI2151="AKTIVCO Coupure ENEO &amp; Baisse de tension","AKTIVCO GRID ONLY",
AI2151="Coupure ENEO &amp; Baisse de tension","IHS GRID ONLY",
AI2151="Defaut GE &amp; POWER Cabinet","IHS",
AI2151="Sharing","Partners",
AI2151="Sites strategiques &amp; DataCenter","SST &amp; DC",
AI2151="Exclu","Exclu",
AI2151="SAT","SAT",
AI2151="SPARE-ISSUE","SPARE-ISSUE",
AI2151="Fiber CAmtel","TRANS_FO_CAMTEL",
AI2151="Fiber AOF","Fiber AOF",
AI2151="Projet OCM (HUAWEI)","TRAVAUX-HUAWEI",
AI2151="Projet OCM (NOKIA)","TRAVAUX-NOKIA",
AI2151="ACCESS-ISSUE","ACCESS-ISSUE",
AI2151="Projet OCM (ZTE, NOKIA, autres projets)","TRAVAUX OCM",
AI2151="No root CAuse","No root cause",
AI2151="ODU HS","PDH",
AI2151="IP &amp; VLAN","PDH",
AI2151="Warehouse HUAWEI","SPARE-ISSUE",
AI2151="SPARE-HS","SPARE-ISSUE",
AI2151="Power Telco","BSS",AI2151="no impacts","no impacts"
),"")</f>
        <v>no impacts</v>
      </c>
      <c r="AH2151" s="57" t="str" cm="1">
        <f t="array" ref="AH2151">IFERROR(_xlfn.IFS(
AI2151="MPR ISSUE","TX ISSUE",
AI2151="BSS Hardware Issue","RAN ISSUE",
AI2151="Sites strategiques, MLL, Pylone, etc.","ENVTECH",
AI2151="AKTIVCO DEFAUT GE &amp; POWER Cabinet","POWER ISSUE",
AI2151="AKTIVCO Coupure ENEO &amp; Baisse de tension","POWER ISSUE",
AI2151="Coupure ENEO &amp; Baisse de tension","POWER ISSUE",
AI2151="Defaut GE &amp; POWER Cabinet","POWER ISSUE",
AI2151="Sharing","POWER ISSUE",
AI2151="Sites strategiques &amp; DataCenter","POWER ISSUE",
AI2151="Exclu","Exclu",
AI2151="SAT","TX ISSUE",
AI2151="SPARE-ISSUE","SPARE-ISSUE",
AI2151="Fiber CAmtel","TX ISSUE",
AI2151="Fiber AOF","TX ISSUE",
AI2151="Projet OCM (HUAWEI)","TRAVAUX-HUAWEI",
AI2151="Projet OCM (NOKIA)","TRAVAUX -NOKIA",
AI2151="ACCESS-ISSUE","ACCESS-ISSUE",
AI2151="Projet OCM (ZTE, NOKIA, autres projets)","TRAVAUX OCM",
AI2151="No root CAuse","No root cause",
AI2151="ODU HS","TX ISSUE",
AI2151="IP &amp; VLAN","TX ISSUE",
AI2151="Warehouse HUAWEI","SPARE-ISSUE",
AI2151="SPARE-HS","SPARE-ISSUE",
AI2151="Power Telco","RAN ISSUE",AI2151="no impacts","no impacts"
),"")</f>
        <v>no impacts</v>
      </c>
      <c r="AI2151" s="85" t="s">
        <v>5998</v>
      </c>
      <c r="AJ2151" s="57" t="str" cm="1">
        <f t="array" ref="AJ2151">IFERROR(_xlfn.IFS(
AI2151="MPR ISSUE","ACTIVE",
AI2151="BSS Hardware Issue","ACTIVE",
AI2151="Sites strategiques, MLL, Pylone, etc.","PASSIVE",
AI2151="AKTIVCO DEFAUT GE &amp; POWER Cabinet","PASSIVE",
AI2151="AKTIVCO Coupure ENEO &amp; Baisse de tension","PASSIVE",
AI2151="Coupure ENEO &amp; Baisse de tension","PASSIVE",
AI2151="Defaut GE &amp; POWER Cabinet","PASSIVE",
AI2151="Sharing","PASSIVE",
AI2151="Sites strategiques &amp; DataCenter","PASSIVE",
AI2151="Exclu","Exclu",
AI2151="SAT","ACTIVE",
AI2151="SPARE-ISSUE","SPARE-ISSUE",
AI2151="Fiber CAmtel","ACTIVE",
AI2151="Fiber AOF","ACTIVE",
AI2151="Projet OCM (HUAWEI)","PLANNED WORKS",
AI2151="Projet OCM (NOKIA)","PLANNED WORKS",
AI2151="ACCESS-ISSUE","ACCESS-ISSUE",
AI2151="Projet OCM (ZTE, NOKIA, autres projets)","PLANNED WORKS",
AI2151="No root CAuse","No root cause",
AI2151="ODU HS","ACTIVE",
AI2151="IP &amp; VLAN","ACTIVE",
AI2151="Warehouse HUAWEI","SPARE-ISSUE",
AI2151="SPARE-HS","SPARE-ISSUE",
AI2151="Power Telco","ACTIVE", AI2151="no impacts","no impacts"
),"")</f>
        <v>no impacts</v>
      </c>
      <c r="AK2151" s="23" t="s">
        <v>5537</v>
      </c>
      <c r="AL2151" s="23" t="str">
        <f t="shared" si="60"/>
        <v>CTR_059</v>
      </c>
      <c r="AN2151" s="9" t="s">
        <v>5537</v>
      </c>
      <c r="AO2151" s="23" t="str">
        <f>_xlfn.XLOOKUP(B2151,'INCIDENT-05-03-2026'!E:E,'INCIDENT-05-03-2026'!F:F,"")</f>
        <v/>
      </c>
      <c r="AP2151" s="7" t="s">
        <v>5537</v>
      </c>
      <c r="AQ2151" s="6"/>
      <c r="AR2151" s="7"/>
      <c r="AS2151" s="3" t="str">
        <f>_xlfn.XLOOKUP(B2151,'[3]tt num | region | site id'!$C:$C,'[3]tt num | region | site id'!$Q:$Q,"")</f>
        <v/>
      </c>
      <c r="AT2151" s="24" t="str">
        <f>_xlfn.XLOOKUP(B2151,'[4]Cells Huawei 03052026 12h'!$B:$B,'[4]Cells Huawei 03052026 12h'!$T:$T,"")</f>
        <v/>
      </c>
      <c r="AU2151" s="24" t="str">
        <f>_xlfn.XLOOKUP(B2151,'[5]cells down 02052026 8h50'!$B:$B,'[5]cells down 02052026 8h50'!$R:$R,"")</f>
        <v/>
      </c>
      <c r="AV2151" s="24" t="str">
        <f>_xlfn.XLOOKUP(B2151,'[5]cells down 02052026 13h50'!$B:$B,'[5]cells down 02052026 13h50'!$R:$R,"")</f>
        <v/>
      </c>
      <c r="AW2151" s="24" t="str">
        <f>_xlfn.XLOOKUP(B2151,'[5]cells down 02052026 13h50'!$B:$B,'[5]cells down 02052026 13h50'!$R:$R,"")</f>
        <v/>
      </c>
      <c r="AX2151" s="24" t="str">
        <f>_xlfn.XLOOKUP(B2151,'[6]cell downs 03052026 8h40 '!$B:$B,'[6]cell downs 03052026 8h40 '!$R:$R,"")</f>
        <v/>
      </c>
      <c r="AY2151" s="24" t="str">
        <f>_xlfn.XLOOKUP(B2151,'[7]ALL SITES DOWN'!$D:$D,'[7]ALL SITES DOWN'!$J:$J,"")</f>
        <v/>
      </c>
      <c r="AZ2151" s="24" t="str">
        <f>_xlfn.XLOOKUP(B2151,'[8]ALL SITES DOWN'!$D:$D,'[8]ALL SITES DOWN'!$J:$J,"")</f>
        <v/>
      </c>
      <c r="BA2151" s="9" t="str">
        <f>_xlfn.XLOOKUP(B2151,[9]sheet1!$AC:$AC,[9]sheet1!$AF:$AF,"")</f>
        <v/>
      </c>
      <c r="BB2151" s="14" t="s">
        <v>5537</v>
      </c>
      <c r="BC2151" s="14" t="s">
        <v>5537</v>
      </c>
      <c r="BD2151" s="14" t="str">
        <f>_xlfn.XLOOKUP(B2151,'[10]cell downs 18042026 17h'!$B:$B,'[10]cell downs 18042026 17h'!$B:$B,"")</f>
        <v/>
      </c>
      <c r="BE2151" s="14" t="str">
        <f>_xlfn.XLOOKUP(B2151,'[11]Cells Huawei 19042026 15h'!$B:$B,'[11]Cells Huawei 19042026 15h'!$B:$B,"")</f>
        <v/>
      </c>
      <c r="BF2151" s="9" t="str">
        <f>_xlfn.XLOOKUP(B2151,'[12]cells down 19042026 9H40'!$B:$B,'[12]cells down 19042026 9H40'!$B:$B,"")</f>
        <v/>
      </c>
      <c r="BG2151" s="9" t="s">
        <v>3560</v>
      </c>
      <c r="BH2151" s="9" t="s">
        <v>12</v>
      </c>
    </row>
    <row r="2152" spans="1:60" s="9" customFormat="1" x14ac:dyDescent="0.3">
      <c r="A2152" s="1" t="s">
        <v>3562</v>
      </c>
      <c r="B2152" s="8" t="s">
        <v>3563</v>
      </c>
      <c r="C2152" s="3" t="str">
        <f>_xlfn.XLOOKUP(B2152,'[1]daily break down'!$D:$D,'[1]daily break down'!$E:$E,"")</f>
        <v>LITTORAL</v>
      </c>
      <c r="D2152" s="1"/>
      <c r="E2152" s="1"/>
      <c r="F2152" s="3" t="s">
        <v>31</v>
      </c>
      <c r="G2152" s="1" t="s">
        <v>3525</v>
      </c>
      <c r="H2152" s="42" t="str">
        <f>_xlfn.XLOOKUP(B2152,[2]CALCULATION!$B:$B,[2]CALCULATION!$H:$H,"")</f>
        <v>ZTE</v>
      </c>
      <c r="I2152" s="34">
        <v>0</v>
      </c>
      <c r="J2152" s="34">
        <v>0</v>
      </c>
      <c r="K2152" s="34">
        <v>0</v>
      </c>
      <c r="L2152" s="34">
        <v>0</v>
      </c>
      <c r="M2152" s="34">
        <v>0</v>
      </c>
      <c r="N2152" s="34">
        <v>0</v>
      </c>
      <c r="O2152" s="34">
        <v>0</v>
      </c>
      <c r="P2152" s="34">
        <v>0</v>
      </c>
      <c r="Q2152" s="34">
        <v>0</v>
      </c>
      <c r="R2152" s="34">
        <v>0</v>
      </c>
      <c r="S2152" s="35">
        <v>0</v>
      </c>
      <c r="T2152" s="35">
        <v>0</v>
      </c>
      <c r="U2152" s="35">
        <v>0</v>
      </c>
      <c r="V2152" s="35">
        <v>0</v>
      </c>
      <c r="W2152" s="35">
        <v>0</v>
      </c>
      <c r="X2152" s="35">
        <v>0</v>
      </c>
      <c r="Y2152" s="35">
        <v>0</v>
      </c>
      <c r="Z2152" s="35">
        <v>0</v>
      </c>
      <c r="AA2152" s="35">
        <v>0</v>
      </c>
      <c r="AB2152" s="35">
        <v>0</v>
      </c>
      <c r="AC2152" s="35">
        <v>0</v>
      </c>
      <c r="AD2152" s="35">
        <v>0</v>
      </c>
      <c r="AE2152" s="58" t="s">
        <v>5560</v>
      </c>
      <c r="AF2152" s="58"/>
      <c r="AG2152" s="57" t="str" cm="1">
        <f t="array" ref="AG2152">IFERROR(_xlfn.IFS(
AI2152="MPR ISSUE","PDH",
AI2152="BSS Hardware Issue","BSS",
AI2152="Sites strategiques, MLL, Pylone, etc.","ENVTECH",
AI2152="AKTIVCO DEFAUT GE &amp; POWER Cabinet","AKTIVCO",
AI2152="AKTIVCO Coupure ENEO &amp; Baisse de tension","AKTIVCO GRID ONLY",
AI2152="Coupure ENEO &amp; Baisse de tension","IHS GRID ONLY",
AI2152="Defaut GE &amp; POWER Cabinet","IHS",
AI2152="Sharing","Partners",
AI2152="Sites strategiques &amp; DataCenter","SST &amp; DC",
AI2152="Exclu","Exclu",
AI2152="SAT","SAT",
AI2152="SPARE-ISSUE","SPARE-ISSUE",
AI2152="Fiber CAmtel","TRANS_FO_CAMTEL",
AI2152="Fiber AOF","Fiber AOF",
AI2152="Projet OCM (HUAWEI)","TRAVAUX-HUAWEI",
AI2152="Projet OCM (NOKIA)","TRAVAUX-NOKIA",
AI2152="ACCESS-ISSUE","ACCESS-ISSUE",
AI2152="Projet OCM (ZTE, NOKIA, autres projets)","TRAVAUX OCM",
AI2152="No root CAuse","No root cause",
AI2152="ODU HS","PDH",
AI2152="IP &amp; VLAN","PDH",
AI2152="Warehouse HUAWEI","SPARE-ISSUE",
AI2152="SPARE-HS","SPARE-ISSUE",
AI2152="Power Telco","BSS",AI2152="no impacts","no impacts"
),"")</f>
        <v>no impacts</v>
      </c>
      <c r="AH2152" s="57" t="str" cm="1">
        <f t="array" ref="AH2152">IFERROR(_xlfn.IFS(
AI2152="MPR ISSUE","TX ISSUE",
AI2152="BSS Hardware Issue","RAN ISSUE",
AI2152="Sites strategiques, MLL, Pylone, etc.","ENVTECH",
AI2152="AKTIVCO DEFAUT GE &amp; POWER Cabinet","POWER ISSUE",
AI2152="AKTIVCO Coupure ENEO &amp; Baisse de tension","POWER ISSUE",
AI2152="Coupure ENEO &amp; Baisse de tension","POWER ISSUE",
AI2152="Defaut GE &amp; POWER Cabinet","POWER ISSUE",
AI2152="Sharing","POWER ISSUE",
AI2152="Sites strategiques &amp; DataCenter","POWER ISSUE",
AI2152="Exclu","Exclu",
AI2152="SAT","TX ISSUE",
AI2152="SPARE-ISSUE","SPARE-ISSUE",
AI2152="Fiber CAmtel","TX ISSUE",
AI2152="Fiber AOF","TX ISSUE",
AI2152="Projet OCM (HUAWEI)","TRAVAUX-HUAWEI",
AI2152="Projet OCM (NOKIA)","TRAVAUX -NOKIA",
AI2152="ACCESS-ISSUE","ACCESS-ISSUE",
AI2152="Projet OCM (ZTE, NOKIA, autres projets)","TRAVAUX OCM",
AI2152="No root CAuse","No root cause",
AI2152="ODU HS","TX ISSUE",
AI2152="IP &amp; VLAN","TX ISSUE",
AI2152="Warehouse HUAWEI","SPARE-ISSUE",
AI2152="SPARE-HS","SPARE-ISSUE",
AI2152="Power Telco","RAN ISSUE",AI2152="no impacts","no impacts"
),"")</f>
        <v>no impacts</v>
      </c>
      <c r="AI2152" s="85" t="s">
        <v>5998</v>
      </c>
      <c r="AJ2152" s="57" t="str" cm="1">
        <f t="array" ref="AJ2152">IFERROR(_xlfn.IFS(
AI2152="MPR ISSUE","ACTIVE",
AI2152="BSS Hardware Issue","ACTIVE",
AI2152="Sites strategiques, MLL, Pylone, etc.","PASSIVE",
AI2152="AKTIVCO DEFAUT GE &amp; POWER Cabinet","PASSIVE",
AI2152="AKTIVCO Coupure ENEO &amp; Baisse de tension","PASSIVE",
AI2152="Coupure ENEO &amp; Baisse de tension","PASSIVE",
AI2152="Defaut GE &amp; POWER Cabinet","PASSIVE",
AI2152="Sharing","PASSIVE",
AI2152="Sites strategiques &amp; DataCenter","PASSIVE",
AI2152="Exclu","Exclu",
AI2152="SAT","ACTIVE",
AI2152="SPARE-ISSUE","SPARE-ISSUE",
AI2152="Fiber CAmtel","ACTIVE",
AI2152="Fiber AOF","ACTIVE",
AI2152="Projet OCM (HUAWEI)","PLANNED WORKS",
AI2152="Projet OCM (NOKIA)","PLANNED WORKS",
AI2152="ACCESS-ISSUE","ACCESS-ISSUE",
AI2152="Projet OCM (ZTE, NOKIA, autres projets)","PLANNED WORKS",
AI2152="No root CAuse","No root cause",
AI2152="ODU HS","ACTIVE",
AI2152="IP &amp; VLAN","ACTIVE",
AI2152="Warehouse HUAWEI","SPARE-ISSUE",
AI2152="SPARE-HS","SPARE-ISSUE",
AI2152="Power Telco","ACTIVE", AI2152="no impacts","no impacts"
),"")</f>
        <v>no impacts</v>
      </c>
      <c r="AK2152" s="23" t="s">
        <v>5537</v>
      </c>
      <c r="AL2152" s="23" t="str">
        <f t="shared" si="60"/>
        <v>LIT_750</v>
      </c>
      <c r="AN2152" s="9" t="s">
        <v>5537</v>
      </c>
      <c r="AO2152" s="23" t="str">
        <f>_xlfn.XLOOKUP(B2152,'INCIDENT-05-03-2026'!E:E,'INCIDENT-05-03-2026'!F:F,"")</f>
        <v/>
      </c>
      <c r="AP2152" s="7" t="s">
        <v>5537</v>
      </c>
      <c r="AQ2152" s="6"/>
      <c r="AR2152" s="7"/>
      <c r="AS2152" s="3" t="str">
        <f>_xlfn.XLOOKUP(B2152,'[3]tt num | region | site id'!$C:$C,'[3]tt num | region | site id'!$Q:$Q,"")</f>
        <v/>
      </c>
      <c r="AT2152" s="24" t="str">
        <f>_xlfn.XLOOKUP(B2152,'[4]Cells Huawei 03052026 12h'!$B:$B,'[4]Cells Huawei 03052026 12h'!$T:$T,"")</f>
        <v/>
      </c>
      <c r="AU2152" s="24" t="str">
        <f>_xlfn.XLOOKUP(B2152,'[5]cells down 02052026 8h50'!$B:$B,'[5]cells down 02052026 8h50'!$R:$R,"")</f>
        <v/>
      </c>
      <c r="AV2152" s="24" t="str">
        <f>_xlfn.XLOOKUP(B2152,'[5]cells down 02052026 13h50'!$B:$B,'[5]cells down 02052026 13h50'!$R:$R,"")</f>
        <v/>
      </c>
      <c r="AW2152" s="24" t="str">
        <f>_xlfn.XLOOKUP(B2152,'[5]cells down 02052026 13h50'!$B:$B,'[5]cells down 02052026 13h50'!$R:$R,"")</f>
        <v/>
      </c>
      <c r="AX2152" s="24" t="str">
        <f>_xlfn.XLOOKUP(B2152,'[6]cell downs 03052026 8h40 '!$B:$B,'[6]cell downs 03052026 8h40 '!$R:$R,"")</f>
        <v/>
      </c>
      <c r="AY2152" s="24" t="str">
        <f>_xlfn.XLOOKUP(B2152,'[7]ALL SITES DOWN'!$D:$D,'[7]ALL SITES DOWN'!$J:$J,"")</f>
        <v/>
      </c>
      <c r="AZ2152" s="24" t="str">
        <f>_xlfn.XLOOKUP(B2152,'[8]ALL SITES DOWN'!$D:$D,'[8]ALL SITES DOWN'!$J:$J,"")</f>
        <v/>
      </c>
      <c r="BA2152" s="9" t="str">
        <f>_xlfn.XLOOKUP(B2152,[9]sheet1!$AC:$AC,[9]sheet1!$AF:$AF,"")</f>
        <v/>
      </c>
      <c r="BB2152" s="14" t="s">
        <v>5537</v>
      </c>
      <c r="BC2152" s="14" t="s">
        <v>5537</v>
      </c>
      <c r="BD2152" s="14" t="str">
        <f>_xlfn.XLOOKUP(B2152,'[10]cell downs 18042026 17h'!$B:$B,'[10]cell downs 18042026 17h'!$B:$B,"")</f>
        <v/>
      </c>
      <c r="BE2152" s="14" t="str">
        <f>_xlfn.XLOOKUP(B2152,'[11]Cells Huawei 19042026 15h'!$B:$B,'[11]Cells Huawei 19042026 15h'!$B:$B,"")</f>
        <v/>
      </c>
      <c r="BF2152" s="9" t="str">
        <f>_xlfn.XLOOKUP(B2152,'[12]cells down 19042026 9H40'!$B:$B,'[12]cells down 19042026 9H40'!$B:$B,"")</f>
        <v/>
      </c>
      <c r="BG2152" s="9" t="s">
        <v>5537</v>
      </c>
      <c r="BH2152" s="9" t="s">
        <v>318</v>
      </c>
    </row>
    <row r="2153" spans="1:60" s="9" customFormat="1" x14ac:dyDescent="0.3">
      <c r="A2153" s="1" t="s">
        <v>3564</v>
      </c>
      <c r="B2153" s="8" t="s">
        <v>3565</v>
      </c>
      <c r="C2153" s="3" t="str">
        <f>_xlfn.XLOOKUP(B2153,'[1]daily break down'!$D:$D,'[1]daily break down'!$E:$E,"")</f>
        <v>CENTRE</v>
      </c>
      <c r="D2153" s="1" t="s">
        <v>21</v>
      </c>
      <c r="E2153" s="1" t="s">
        <v>563</v>
      </c>
      <c r="F2153" s="3" t="s">
        <v>69</v>
      </c>
      <c r="G2153" s="1" t="s">
        <v>3564</v>
      </c>
      <c r="H2153" s="42" t="str">
        <f>_xlfn.XLOOKUP(B2153,[2]CALCULATION!$B:$B,[2]CALCULATION!$H:$H,"")</f>
        <v>ZTE</v>
      </c>
      <c r="I2153" s="34">
        <v>0</v>
      </c>
      <c r="J2153" s="34">
        <v>0</v>
      </c>
      <c r="K2153" s="34">
        <v>0</v>
      </c>
      <c r="L2153" s="34">
        <v>0</v>
      </c>
      <c r="M2153" s="34">
        <v>0</v>
      </c>
      <c r="N2153" s="34">
        <v>0</v>
      </c>
      <c r="O2153" s="34">
        <v>0</v>
      </c>
      <c r="P2153" s="34">
        <v>0</v>
      </c>
      <c r="Q2153" s="34">
        <v>0</v>
      </c>
      <c r="R2153" s="34">
        <v>0</v>
      </c>
      <c r="S2153" s="35">
        <v>0</v>
      </c>
      <c r="T2153" s="35">
        <v>0</v>
      </c>
      <c r="U2153" s="35">
        <v>0</v>
      </c>
      <c r="V2153" s="35">
        <v>0</v>
      </c>
      <c r="W2153" s="35">
        <v>0</v>
      </c>
      <c r="X2153" s="35">
        <v>0</v>
      </c>
      <c r="Y2153" s="35">
        <v>0</v>
      </c>
      <c r="Z2153" s="35">
        <v>0</v>
      </c>
      <c r="AA2153" s="35">
        <v>0</v>
      </c>
      <c r="AB2153" s="35">
        <v>0</v>
      </c>
      <c r="AC2153" s="35">
        <v>0</v>
      </c>
      <c r="AD2153" s="35">
        <v>0</v>
      </c>
      <c r="AE2153" s="58" t="s">
        <v>5560</v>
      </c>
      <c r="AF2153" s="58"/>
      <c r="AG2153" s="57" t="str" cm="1">
        <f t="array" ref="AG2153">IFERROR(_xlfn.IFS(
AI2153="MPR ISSUE","PDH",
AI2153="BSS Hardware Issue","BSS",
AI2153="Sites strategiques, MLL, Pylone, etc.","ENVTECH",
AI2153="AKTIVCO DEFAUT GE &amp; POWER Cabinet","AKTIVCO",
AI2153="AKTIVCO Coupure ENEO &amp; Baisse de tension","AKTIVCO GRID ONLY",
AI2153="Coupure ENEO &amp; Baisse de tension","IHS GRID ONLY",
AI2153="Defaut GE &amp; POWER Cabinet","IHS",
AI2153="Sharing","Partners",
AI2153="Sites strategiques &amp; DataCenter","SST &amp; DC",
AI2153="Exclu","Exclu",
AI2153="SAT","SAT",
AI2153="SPARE-ISSUE","SPARE-ISSUE",
AI2153="Fiber CAmtel","TRANS_FO_CAMTEL",
AI2153="Fiber AOF","Fiber AOF",
AI2153="Projet OCM (HUAWEI)","TRAVAUX-HUAWEI",
AI2153="Projet OCM (NOKIA)","TRAVAUX-NOKIA",
AI2153="ACCESS-ISSUE","ACCESS-ISSUE",
AI2153="Projet OCM (ZTE, NOKIA, autres projets)","TRAVAUX OCM",
AI2153="No root CAuse","No root cause",
AI2153="ODU HS","PDH",
AI2153="IP &amp; VLAN","PDH",
AI2153="Warehouse HUAWEI","SPARE-ISSUE",
AI2153="SPARE-HS","SPARE-ISSUE",
AI2153="Power Telco","BSS",AI2153="no impacts","no impacts"
),"")</f>
        <v>no impacts</v>
      </c>
      <c r="AH2153" s="57" t="str" cm="1">
        <f t="array" ref="AH2153">IFERROR(_xlfn.IFS(
AI2153="MPR ISSUE","TX ISSUE",
AI2153="BSS Hardware Issue","RAN ISSUE",
AI2153="Sites strategiques, MLL, Pylone, etc.","ENVTECH",
AI2153="AKTIVCO DEFAUT GE &amp; POWER Cabinet","POWER ISSUE",
AI2153="AKTIVCO Coupure ENEO &amp; Baisse de tension","POWER ISSUE",
AI2153="Coupure ENEO &amp; Baisse de tension","POWER ISSUE",
AI2153="Defaut GE &amp; POWER Cabinet","POWER ISSUE",
AI2153="Sharing","POWER ISSUE",
AI2153="Sites strategiques &amp; DataCenter","POWER ISSUE",
AI2153="Exclu","Exclu",
AI2153="SAT","TX ISSUE",
AI2153="SPARE-ISSUE","SPARE-ISSUE",
AI2153="Fiber CAmtel","TX ISSUE",
AI2153="Fiber AOF","TX ISSUE",
AI2153="Projet OCM (HUAWEI)","TRAVAUX-HUAWEI",
AI2153="Projet OCM (NOKIA)","TRAVAUX -NOKIA",
AI2153="ACCESS-ISSUE","ACCESS-ISSUE",
AI2153="Projet OCM (ZTE, NOKIA, autres projets)","TRAVAUX OCM",
AI2153="No root CAuse","No root cause",
AI2153="ODU HS","TX ISSUE",
AI2153="IP &amp; VLAN","TX ISSUE",
AI2153="Warehouse HUAWEI","SPARE-ISSUE",
AI2153="SPARE-HS","SPARE-ISSUE",
AI2153="Power Telco","RAN ISSUE",AI2153="no impacts","no impacts"
),"")</f>
        <v>no impacts</v>
      </c>
      <c r="AI2153" s="85" t="s">
        <v>5998</v>
      </c>
      <c r="AJ2153" s="57" t="str" cm="1">
        <f t="array" ref="AJ2153">IFERROR(_xlfn.IFS(
AI2153="MPR ISSUE","ACTIVE",
AI2153="BSS Hardware Issue","ACTIVE",
AI2153="Sites strategiques, MLL, Pylone, etc.","PASSIVE",
AI2153="AKTIVCO DEFAUT GE &amp; POWER Cabinet","PASSIVE",
AI2153="AKTIVCO Coupure ENEO &amp; Baisse de tension","PASSIVE",
AI2153="Coupure ENEO &amp; Baisse de tension","PASSIVE",
AI2153="Defaut GE &amp; POWER Cabinet","PASSIVE",
AI2153="Sharing","PASSIVE",
AI2153="Sites strategiques &amp; DataCenter","PASSIVE",
AI2153="Exclu","Exclu",
AI2153="SAT","ACTIVE",
AI2153="SPARE-ISSUE","SPARE-ISSUE",
AI2153="Fiber CAmtel","ACTIVE",
AI2153="Fiber AOF","ACTIVE",
AI2153="Projet OCM (HUAWEI)","PLANNED WORKS",
AI2153="Projet OCM (NOKIA)","PLANNED WORKS",
AI2153="ACCESS-ISSUE","ACCESS-ISSUE",
AI2153="Projet OCM (ZTE, NOKIA, autres projets)","PLANNED WORKS",
AI2153="No root CAuse","No root cause",
AI2153="ODU HS","ACTIVE",
AI2153="IP &amp; VLAN","ACTIVE",
AI2153="Warehouse HUAWEI","SPARE-ISSUE",
AI2153="SPARE-HS","SPARE-ISSUE",
AI2153="Power Telco","ACTIVE", AI2153="no impacts","no impacts"
),"")</f>
        <v>no impacts</v>
      </c>
      <c r="AK2153" s="23" t="s">
        <v>5537</v>
      </c>
      <c r="AL2153" s="23" t="str">
        <f t="shared" si="60"/>
        <v>SUD_243</v>
      </c>
      <c r="AN2153" s="9" t="s">
        <v>5537</v>
      </c>
      <c r="AO2153" s="23" t="str">
        <f>_xlfn.XLOOKUP(B2153,'INCIDENT-05-03-2026'!E:E,'INCIDENT-05-03-2026'!F:F,"")</f>
        <v/>
      </c>
      <c r="AP2153" s="7" t="s">
        <v>5537</v>
      </c>
      <c r="AQ2153" s="6"/>
      <c r="AR2153" s="7"/>
      <c r="AS2153" s="3" t="str">
        <f>_xlfn.XLOOKUP(B2153,'[3]tt num | region | site id'!$C:$C,'[3]tt num | region | site id'!$Q:$Q,"")</f>
        <v/>
      </c>
      <c r="AT2153" s="24" t="str">
        <f>_xlfn.XLOOKUP(B2153,'[4]Cells Huawei 03052026 12h'!$B:$B,'[4]Cells Huawei 03052026 12h'!$T:$T,"")</f>
        <v/>
      </c>
      <c r="AU2153" s="24" t="str">
        <f>_xlfn.XLOOKUP(B2153,'[5]cells down 02052026 8h50'!$B:$B,'[5]cells down 02052026 8h50'!$R:$R,"")</f>
        <v/>
      </c>
      <c r="AV2153" s="24" t="str">
        <f>_xlfn.XLOOKUP(B2153,'[5]cells down 02052026 13h50'!$B:$B,'[5]cells down 02052026 13h50'!$R:$R,"")</f>
        <v/>
      </c>
      <c r="AW2153" s="24" t="str">
        <f>_xlfn.XLOOKUP(B2153,'[5]cells down 02052026 13h50'!$B:$B,'[5]cells down 02052026 13h50'!$R:$R,"")</f>
        <v/>
      </c>
      <c r="AX2153" s="24" t="str">
        <f>_xlfn.XLOOKUP(B2153,'[6]cell downs 03052026 8h40 '!$B:$B,'[6]cell downs 03052026 8h40 '!$R:$R,"")</f>
        <v/>
      </c>
      <c r="AY2153" s="24" t="str">
        <f>_xlfn.XLOOKUP(B2153,'[7]ALL SITES DOWN'!$D:$D,'[7]ALL SITES DOWN'!$J:$J,"")</f>
        <v/>
      </c>
      <c r="AZ2153" s="24" t="str">
        <f>_xlfn.XLOOKUP(B2153,'[8]ALL SITES DOWN'!$D:$D,'[8]ALL SITES DOWN'!$J:$J,"")</f>
        <v/>
      </c>
      <c r="BA2153" s="9" t="str">
        <f>_xlfn.XLOOKUP(B2153,[9]sheet1!$AC:$AC,[9]sheet1!$AF:$AF,"")</f>
        <v/>
      </c>
      <c r="BB2153" s="14" t="s">
        <v>5537</v>
      </c>
      <c r="BC2153" s="14" t="s">
        <v>5537</v>
      </c>
      <c r="BD2153" s="14" t="str">
        <f>_xlfn.XLOOKUP(B2153,'[10]cell downs 18042026 17h'!$B:$B,'[10]cell downs 18042026 17h'!$B:$B,"")</f>
        <v/>
      </c>
      <c r="BE2153" s="14" t="str">
        <f>_xlfn.XLOOKUP(B2153,'[11]Cells Huawei 19042026 15h'!$B:$B,'[11]Cells Huawei 19042026 15h'!$B:$B,"")</f>
        <v/>
      </c>
      <c r="BF2153" s="9" t="str">
        <f>_xlfn.XLOOKUP(B2153,'[12]cells down 19042026 9H40'!$B:$B,'[12]cells down 19042026 9H40'!$B:$B,"")</f>
        <v/>
      </c>
      <c r="BG2153" s="9" t="s">
        <v>5537</v>
      </c>
      <c r="BH2153" s="9" t="s">
        <v>5537</v>
      </c>
    </row>
    <row r="2154" spans="1:60" s="9" customFormat="1" x14ac:dyDescent="0.3">
      <c r="A2154" s="1" t="s">
        <v>3566</v>
      </c>
      <c r="B2154" s="8" t="s">
        <v>3567</v>
      </c>
      <c r="C2154" s="3" t="str">
        <f>_xlfn.XLOOKUP(B2154,'[1]daily break down'!$D:$D,'[1]daily break down'!$E:$E,"")</f>
        <v>CENTRE</v>
      </c>
      <c r="D2154" s="1" t="s">
        <v>11</v>
      </c>
      <c r="E2154" s="1" t="s">
        <v>318</v>
      </c>
      <c r="F2154" s="3" t="s">
        <v>69</v>
      </c>
      <c r="G2154" s="1" t="s">
        <v>3568</v>
      </c>
      <c r="H2154" s="42" t="str">
        <f>_xlfn.XLOOKUP(B2154,[2]CALCULATION!$B:$B,[2]CALCULATION!$H:$H,"")</f>
        <v>ZTE</v>
      </c>
      <c r="I2154" s="34">
        <v>0</v>
      </c>
      <c r="J2154" s="34">
        <v>0</v>
      </c>
      <c r="K2154" s="34">
        <v>0</v>
      </c>
      <c r="L2154" s="34">
        <v>0</v>
      </c>
      <c r="M2154" s="34">
        <v>0</v>
      </c>
      <c r="N2154" s="34">
        <v>0</v>
      </c>
      <c r="O2154" s="34">
        <v>0</v>
      </c>
      <c r="P2154" s="34">
        <v>0</v>
      </c>
      <c r="Q2154" s="34">
        <v>0</v>
      </c>
      <c r="R2154" s="34">
        <v>0</v>
      </c>
      <c r="S2154" s="35">
        <v>0</v>
      </c>
      <c r="T2154" s="35">
        <v>0</v>
      </c>
      <c r="U2154" s="35">
        <v>0</v>
      </c>
      <c r="V2154" s="35">
        <v>0</v>
      </c>
      <c r="W2154" s="35">
        <v>0</v>
      </c>
      <c r="X2154" s="35">
        <v>0</v>
      </c>
      <c r="Y2154" s="35">
        <v>0</v>
      </c>
      <c r="Z2154" s="35">
        <v>0</v>
      </c>
      <c r="AA2154" s="35">
        <v>0</v>
      </c>
      <c r="AB2154" s="35">
        <v>0</v>
      </c>
      <c r="AC2154" s="35">
        <v>0</v>
      </c>
      <c r="AD2154" s="35">
        <v>0</v>
      </c>
      <c r="AE2154" s="58" t="s">
        <v>5560</v>
      </c>
      <c r="AF2154" s="58"/>
      <c r="AG2154" s="57" t="str" cm="1">
        <f t="array" ref="AG2154">IFERROR(_xlfn.IFS(
AI2154="MPR ISSUE","PDH",
AI2154="BSS Hardware Issue","BSS",
AI2154="Sites strategiques, MLL, Pylone, etc.","ENVTECH",
AI2154="AKTIVCO DEFAUT GE &amp; POWER Cabinet","AKTIVCO",
AI2154="AKTIVCO Coupure ENEO &amp; Baisse de tension","AKTIVCO GRID ONLY",
AI2154="Coupure ENEO &amp; Baisse de tension","IHS GRID ONLY",
AI2154="Defaut GE &amp; POWER Cabinet","IHS",
AI2154="Sharing","Partners",
AI2154="Sites strategiques &amp; DataCenter","SST &amp; DC",
AI2154="Exclu","Exclu",
AI2154="SAT","SAT",
AI2154="SPARE-ISSUE","SPARE-ISSUE",
AI2154="Fiber CAmtel","TRANS_FO_CAMTEL",
AI2154="Fiber AOF","Fiber AOF",
AI2154="Projet OCM (HUAWEI)","TRAVAUX-HUAWEI",
AI2154="Projet OCM (NOKIA)","TRAVAUX-NOKIA",
AI2154="ACCESS-ISSUE","ACCESS-ISSUE",
AI2154="Projet OCM (ZTE, NOKIA, autres projets)","TRAVAUX OCM",
AI2154="No root CAuse","No root cause",
AI2154="ODU HS","PDH",
AI2154="IP &amp; VLAN","PDH",
AI2154="Warehouse HUAWEI","SPARE-ISSUE",
AI2154="SPARE-HS","SPARE-ISSUE",
AI2154="Power Telco","BSS",AI2154="no impacts","no impacts"
),"")</f>
        <v>no impacts</v>
      </c>
      <c r="AH2154" s="57" t="str" cm="1">
        <f t="array" ref="AH2154">IFERROR(_xlfn.IFS(
AI2154="MPR ISSUE","TX ISSUE",
AI2154="BSS Hardware Issue","RAN ISSUE",
AI2154="Sites strategiques, MLL, Pylone, etc.","ENVTECH",
AI2154="AKTIVCO DEFAUT GE &amp; POWER Cabinet","POWER ISSUE",
AI2154="AKTIVCO Coupure ENEO &amp; Baisse de tension","POWER ISSUE",
AI2154="Coupure ENEO &amp; Baisse de tension","POWER ISSUE",
AI2154="Defaut GE &amp; POWER Cabinet","POWER ISSUE",
AI2154="Sharing","POWER ISSUE",
AI2154="Sites strategiques &amp; DataCenter","POWER ISSUE",
AI2154="Exclu","Exclu",
AI2154="SAT","TX ISSUE",
AI2154="SPARE-ISSUE","SPARE-ISSUE",
AI2154="Fiber CAmtel","TX ISSUE",
AI2154="Fiber AOF","TX ISSUE",
AI2154="Projet OCM (HUAWEI)","TRAVAUX-HUAWEI",
AI2154="Projet OCM (NOKIA)","TRAVAUX -NOKIA",
AI2154="ACCESS-ISSUE","ACCESS-ISSUE",
AI2154="Projet OCM (ZTE, NOKIA, autres projets)","TRAVAUX OCM",
AI2154="No root CAuse","No root cause",
AI2154="ODU HS","TX ISSUE",
AI2154="IP &amp; VLAN","TX ISSUE",
AI2154="Warehouse HUAWEI","SPARE-ISSUE",
AI2154="SPARE-HS","SPARE-ISSUE",
AI2154="Power Telco","RAN ISSUE",AI2154="no impacts","no impacts"
),"")</f>
        <v>no impacts</v>
      </c>
      <c r="AI2154" s="85" t="s">
        <v>5998</v>
      </c>
      <c r="AJ2154" s="57" t="str" cm="1">
        <f t="array" ref="AJ2154">IFERROR(_xlfn.IFS(
AI2154="MPR ISSUE","ACTIVE",
AI2154="BSS Hardware Issue","ACTIVE",
AI2154="Sites strategiques, MLL, Pylone, etc.","PASSIVE",
AI2154="AKTIVCO DEFAUT GE &amp; POWER Cabinet","PASSIVE",
AI2154="AKTIVCO Coupure ENEO &amp; Baisse de tension","PASSIVE",
AI2154="Coupure ENEO &amp; Baisse de tension","PASSIVE",
AI2154="Defaut GE &amp; POWER Cabinet","PASSIVE",
AI2154="Sharing","PASSIVE",
AI2154="Sites strategiques &amp; DataCenter","PASSIVE",
AI2154="Exclu","Exclu",
AI2154="SAT","ACTIVE",
AI2154="SPARE-ISSUE","SPARE-ISSUE",
AI2154="Fiber CAmtel","ACTIVE",
AI2154="Fiber AOF","ACTIVE",
AI2154="Projet OCM (HUAWEI)","PLANNED WORKS",
AI2154="Projet OCM (NOKIA)","PLANNED WORKS",
AI2154="ACCESS-ISSUE","ACCESS-ISSUE",
AI2154="Projet OCM (ZTE, NOKIA, autres projets)","PLANNED WORKS",
AI2154="No root CAuse","No root cause",
AI2154="ODU HS","ACTIVE",
AI2154="IP &amp; VLAN","ACTIVE",
AI2154="Warehouse HUAWEI","SPARE-ISSUE",
AI2154="SPARE-HS","SPARE-ISSUE",
AI2154="Power Telco","ACTIVE", AI2154="no impacts","no impacts"
),"")</f>
        <v>no impacts</v>
      </c>
      <c r="AK2154" s="23" t="s">
        <v>5537</v>
      </c>
      <c r="AL2154" s="23" t="str">
        <f t="shared" si="60"/>
        <v>SUD_105</v>
      </c>
      <c r="AN2154" s="9" t="s">
        <v>5537</v>
      </c>
      <c r="AO2154" s="23" t="str">
        <f>_xlfn.XLOOKUP(B2154,'INCIDENT-05-03-2026'!E:E,'INCIDENT-05-03-2026'!F:F,"")</f>
        <v/>
      </c>
      <c r="AP2154" s="7" t="s">
        <v>5537</v>
      </c>
      <c r="AQ2154" s="6"/>
      <c r="AR2154" s="7"/>
      <c r="AS2154" s="3" t="str">
        <f>_xlfn.XLOOKUP(B2154,'[3]tt num | region | site id'!$C:$C,'[3]tt num | region | site id'!$Q:$Q,"")</f>
        <v/>
      </c>
      <c r="AT2154" s="24" t="str">
        <f>_xlfn.XLOOKUP(B2154,'[4]Cells Huawei 03052026 12h'!$B:$B,'[4]Cells Huawei 03052026 12h'!$T:$T,"")</f>
        <v/>
      </c>
      <c r="AU2154" s="24" t="str">
        <f>_xlfn.XLOOKUP(B2154,'[5]cells down 02052026 8h50'!$B:$B,'[5]cells down 02052026 8h50'!$R:$R,"")</f>
        <v/>
      </c>
      <c r="AV2154" s="24" t="str">
        <f>_xlfn.XLOOKUP(B2154,'[5]cells down 02052026 13h50'!$B:$B,'[5]cells down 02052026 13h50'!$R:$R,"")</f>
        <v/>
      </c>
      <c r="AW2154" s="24" t="str">
        <f>_xlfn.XLOOKUP(B2154,'[5]cells down 02052026 13h50'!$B:$B,'[5]cells down 02052026 13h50'!$R:$R,"")</f>
        <v/>
      </c>
      <c r="AX2154" s="24" t="str">
        <f>_xlfn.XLOOKUP(B2154,'[6]cell downs 03052026 8h40 '!$B:$B,'[6]cell downs 03052026 8h40 '!$R:$R,"")</f>
        <v/>
      </c>
      <c r="AY2154" s="24" t="str">
        <f>_xlfn.XLOOKUP(B2154,'[7]ALL SITES DOWN'!$D:$D,'[7]ALL SITES DOWN'!$J:$J,"")</f>
        <v/>
      </c>
      <c r="AZ2154" s="24" t="str">
        <f>_xlfn.XLOOKUP(B2154,'[8]ALL SITES DOWN'!$D:$D,'[8]ALL SITES DOWN'!$J:$J,"")</f>
        <v/>
      </c>
      <c r="BA2154" s="9" t="str">
        <f>_xlfn.XLOOKUP(B2154,[9]sheet1!$AC:$AC,[9]sheet1!$AF:$AF,"")</f>
        <v/>
      </c>
      <c r="BB2154" s="14" t="s">
        <v>5537</v>
      </c>
      <c r="BC2154" s="14" t="s">
        <v>5537</v>
      </c>
      <c r="BD2154" s="14" t="str">
        <f>_xlfn.XLOOKUP(B2154,'[10]cell downs 18042026 17h'!$B:$B,'[10]cell downs 18042026 17h'!$B:$B,"")</f>
        <v/>
      </c>
      <c r="BE2154" s="14" t="str">
        <f>_xlfn.XLOOKUP(B2154,'[11]Cells Huawei 19042026 15h'!$B:$B,'[11]Cells Huawei 19042026 15h'!$B:$B,"")</f>
        <v/>
      </c>
      <c r="BF2154" s="9" t="str">
        <f>_xlfn.XLOOKUP(B2154,'[12]cells down 19042026 9H40'!$B:$B,'[12]cells down 19042026 9H40'!$B:$B,"")</f>
        <v/>
      </c>
      <c r="BG2154" s="9" t="s">
        <v>5537</v>
      </c>
      <c r="BH2154" s="9" t="s">
        <v>318</v>
      </c>
    </row>
    <row r="2155" spans="1:60" s="9" customFormat="1" x14ac:dyDescent="0.3">
      <c r="A2155" s="1" t="s">
        <v>3569</v>
      </c>
      <c r="B2155" s="1" t="s">
        <v>3570</v>
      </c>
      <c r="C2155" s="3" t="str">
        <f>_xlfn.XLOOKUP(B2155,'[1]daily break down'!$D:$D,'[1]daily break down'!$E:$E,"")</f>
        <v>CENTRE</v>
      </c>
      <c r="D2155" s="1" t="s">
        <v>21</v>
      </c>
      <c r="E2155" s="1" t="s">
        <v>3571</v>
      </c>
      <c r="F2155" s="3" t="s">
        <v>69</v>
      </c>
      <c r="G2155" s="1" t="s">
        <v>3572</v>
      </c>
      <c r="H2155" s="42" t="str">
        <f>_xlfn.XLOOKUP(B2155,[2]CALCULATION!$B:$B,[2]CALCULATION!$H:$H,"")</f>
        <v>ZTE</v>
      </c>
      <c r="I2155" s="34">
        <v>0</v>
      </c>
      <c r="J2155" s="34">
        <v>0</v>
      </c>
      <c r="K2155" s="34">
        <v>0</v>
      </c>
      <c r="L2155" s="34">
        <v>0</v>
      </c>
      <c r="M2155" s="34">
        <v>0</v>
      </c>
      <c r="N2155" s="34">
        <v>0</v>
      </c>
      <c r="O2155" s="34">
        <v>0</v>
      </c>
      <c r="P2155" s="34">
        <v>0</v>
      </c>
      <c r="Q2155" s="34">
        <v>0</v>
      </c>
      <c r="R2155" s="34">
        <v>0</v>
      </c>
      <c r="S2155" s="35">
        <v>0</v>
      </c>
      <c r="T2155" s="35">
        <v>0</v>
      </c>
      <c r="U2155" s="35">
        <v>0</v>
      </c>
      <c r="V2155" s="35">
        <v>0</v>
      </c>
      <c r="W2155" s="35">
        <v>0</v>
      </c>
      <c r="X2155" s="35">
        <v>0</v>
      </c>
      <c r="Y2155" s="35">
        <v>0</v>
      </c>
      <c r="Z2155" s="35">
        <v>0</v>
      </c>
      <c r="AA2155" s="35">
        <v>0</v>
      </c>
      <c r="AB2155" s="35">
        <v>0</v>
      </c>
      <c r="AC2155" s="35">
        <v>0</v>
      </c>
      <c r="AD2155" s="35">
        <v>0</v>
      </c>
      <c r="AE2155" s="58" t="s">
        <v>5560</v>
      </c>
      <c r="AF2155" s="58"/>
      <c r="AG2155" s="57" t="str" cm="1">
        <f t="array" ref="AG2155">IFERROR(_xlfn.IFS(
AI2155="MPR ISSUE","PDH",
AI2155="BSS Hardware Issue","BSS",
AI2155="Sites strategiques, MLL, Pylone, etc.","ENVTECH",
AI2155="AKTIVCO DEFAUT GE &amp; POWER Cabinet","AKTIVCO",
AI2155="AKTIVCO Coupure ENEO &amp; Baisse de tension","AKTIVCO GRID ONLY",
AI2155="Coupure ENEO &amp; Baisse de tension","IHS GRID ONLY",
AI2155="Defaut GE &amp; POWER Cabinet","IHS",
AI2155="Sharing","Partners",
AI2155="Sites strategiques &amp; DataCenter","SST &amp; DC",
AI2155="Exclu","Exclu",
AI2155="SAT","SAT",
AI2155="SPARE-ISSUE","SPARE-ISSUE",
AI2155="Fiber CAmtel","TRANS_FO_CAMTEL",
AI2155="Fiber AOF","Fiber AOF",
AI2155="Projet OCM (HUAWEI)","TRAVAUX-HUAWEI",
AI2155="Projet OCM (NOKIA)","TRAVAUX-NOKIA",
AI2155="ACCESS-ISSUE","ACCESS-ISSUE",
AI2155="Projet OCM (ZTE, NOKIA, autres projets)","TRAVAUX OCM",
AI2155="No root CAuse","No root cause",
AI2155="ODU HS","PDH",
AI2155="IP &amp; VLAN","PDH",
AI2155="Warehouse HUAWEI","SPARE-ISSUE",
AI2155="SPARE-HS","SPARE-ISSUE",
AI2155="Power Telco","BSS",AI2155="no impacts","no impacts"
),"")</f>
        <v>no impacts</v>
      </c>
      <c r="AH2155" s="57" t="str" cm="1">
        <f t="array" ref="AH2155">IFERROR(_xlfn.IFS(
AI2155="MPR ISSUE","TX ISSUE",
AI2155="BSS Hardware Issue","RAN ISSUE",
AI2155="Sites strategiques, MLL, Pylone, etc.","ENVTECH",
AI2155="AKTIVCO DEFAUT GE &amp; POWER Cabinet","POWER ISSUE",
AI2155="AKTIVCO Coupure ENEO &amp; Baisse de tension","POWER ISSUE",
AI2155="Coupure ENEO &amp; Baisse de tension","POWER ISSUE",
AI2155="Defaut GE &amp; POWER Cabinet","POWER ISSUE",
AI2155="Sharing","POWER ISSUE",
AI2155="Sites strategiques &amp; DataCenter","POWER ISSUE",
AI2155="Exclu","Exclu",
AI2155="SAT","TX ISSUE",
AI2155="SPARE-ISSUE","SPARE-ISSUE",
AI2155="Fiber CAmtel","TX ISSUE",
AI2155="Fiber AOF","TX ISSUE",
AI2155="Projet OCM (HUAWEI)","TRAVAUX-HUAWEI",
AI2155="Projet OCM (NOKIA)","TRAVAUX -NOKIA",
AI2155="ACCESS-ISSUE","ACCESS-ISSUE",
AI2155="Projet OCM (ZTE, NOKIA, autres projets)","TRAVAUX OCM",
AI2155="No root CAuse","No root cause",
AI2155="ODU HS","TX ISSUE",
AI2155="IP &amp; VLAN","TX ISSUE",
AI2155="Warehouse HUAWEI","SPARE-ISSUE",
AI2155="SPARE-HS","SPARE-ISSUE",
AI2155="Power Telco","RAN ISSUE",AI2155="no impacts","no impacts"
),"")</f>
        <v>no impacts</v>
      </c>
      <c r="AI2155" s="85" t="s">
        <v>5998</v>
      </c>
      <c r="AJ2155" s="57" t="str" cm="1">
        <f t="array" ref="AJ2155">IFERROR(_xlfn.IFS(
AI2155="MPR ISSUE","ACTIVE",
AI2155="BSS Hardware Issue","ACTIVE",
AI2155="Sites strategiques, MLL, Pylone, etc.","PASSIVE",
AI2155="AKTIVCO DEFAUT GE &amp; POWER Cabinet","PASSIVE",
AI2155="AKTIVCO Coupure ENEO &amp; Baisse de tension","PASSIVE",
AI2155="Coupure ENEO &amp; Baisse de tension","PASSIVE",
AI2155="Defaut GE &amp; POWER Cabinet","PASSIVE",
AI2155="Sharing","PASSIVE",
AI2155="Sites strategiques &amp; DataCenter","PASSIVE",
AI2155="Exclu","Exclu",
AI2155="SAT","ACTIVE",
AI2155="SPARE-ISSUE","SPARE-ISSUE",
AI2155="Fiber CAmtel","ACTIVE",
AI2155="Fiber AOF","ACTIVE",
AI2155="Projet OCM (HUAWEI)","PLANNED WORKS",
AI2155="Projet OCM (NOKIA)","PLANNED WORKS",
AI2155="ACCESS-ISSUE","ACCESS-ISSUE",
AI2155="Projet OCM (ZTE, NOKIA, autres projets)","PLANNED WORKS",
AI2155="No root CAuse","No root cause",
AI2155="ODU HS","ACTIVE",
AI2155="IP &amp; VLAN","ACTIVE",
AI2155="Warehouse HUAWEI","SPARE-ISSUE",
AI2155="SPARE-HS","SPARE-ISSUE",
AI2155="Power Telco","ACTIVE", AI2155="no impacts","no impacts"
),"")</f>
        <v>no impacts</v>
      </c>
      <c r="AK2155" s="23" t="s">
        <v>5537</v>
      </c>
      <c r="AL2155" s="23" t="str">
        <f t="shared" si="60"/>
        <v>SUD_126</v>
      </c>
      <c r="AN2155" s="9" t="s">
        <v>5537</v>
      </c>
      <c r="AO2155" s="23" t="str">
        <f>_xlfn.XLOOKUP(B2155,'INCIDENT-05-03-2026'!E:E,'INCIDENT-05-03-2026'!F:F,"")</f>
        <v/>
      </c>
      <c r="AP2155" s="7" t="s">
        <v>5537</v>
      </c>
      <c r="AQ2155" s="6"/>
      <c r="AR2155" s="7"/>
      <c r="AS2155" s="3" t="str">
        <f>_xlfn.XLOOKUP(B2155,'[3]tt num | region | site id'!$C:$C,'[3]tt num | region | site id'!$Q:$Q,"")</f>
        <v/>
      </c>
      <c r="AT2155" s="24" t="str">
        <f>_xlfn.XLOOKUP(B2155,'[4]Cells Huawei 03052026 12h'!$B:$B,'[4]Cells Huawei 03052026 12h'!$T:$T,"")</f>
        <v/>
      </c>
      <c r="AU2155" s="24" t="str">
        <f>_xlfn.XLOOKUP(B2155,'[5]cells down 02052026 8h50'!$B:$B,'[5]cells down 02052026 8h50'!$R:$R,"")</f>
        <v/>
      </c>
      <c r="AV2155" s="24" t="str">
        <f>_xlfn.XLOOKUP(B2155,'[5]cells down 02052026 13h50'!$B:$B,'[5]cells down 02052026 13h50'!$R:$R,"")</f>
        <v/>
      </c>
      <c r="AW2155" s="24" t="str">
        <f>_xlfn.XLOOKUP(B2155,'[5]cells down 02052026 13h50'!$B:$B,'[5]cells down 02052026 13h50'!$R:$R,"")</f>
        <v/>
      </c>
      <c r="AX2155" s="24" t="str">
        <f>_xlfn.XLOOKUP(B2155,'[6]cell downs 03052026 8h40 '!$B:$B,'[6]cell downs 03052026 8h40 '!$R:$R,"")</f>
        <v/>
      </c>
      <c r="AY2155" s="24" t="str">
        <f>_xlfn.XLOOKUP(B2155,'[7]ALL SITES DOWN'!$D:$D,'[7]ALL SITES DOWN'!$J:$J,"")</f>
        <v/>
      </c>
      <c r="AZ2155" s="24" t="str">
        <f>_xlfn.XLOOKUP(B2155,'[8]ALL SITES DOWN'!$D:$D,'[8]ALL SITES DOWN'!$J:$J,"")</f>
        <v/>
      </c>
      <c r="BA2155" s="9" t="str">
        <f>_xlfn.XLOOKUP(B2155,[9]sheet1!$AC:$AC,[9]sheet1!$AF:$AF,"")</f>
        <v/>
      </c>
      <c r="BB2155" s="14" t="s">
        <v>5537</v>
      </c>
      <c r="BC2155" s="14" t="s">
        <v>5537</v>
      </c>
      <c r="BD2155" s="14" t="str">
        <f>_xlfn.XLOOKUP(B2155,'[10]cell downs 18042026 17h'!$B:$B,'[10]cell downs 18042026 17h'!$B:$B,"")</f>
        <v/>
      </c>
      <c r="BE2155" s="14" t="str">
        <f>_xlfn.XLOOKUP(B2155,'[11]Cells Huawei 19042026 15h'!$B:$B,'[11]Cells Huawei 19042026 15h'!$B:$B,"")</f>
        <v/>
      </c>
      <c r="BF2155" s="9" t="str">
        <f>_xlfn.XLOOKUP(B2155,'[12]cells down 19042026 9H40'!$B:$B,'[12]cells down 19042026 9H40'!$B:$B,"")</f>
        <v/>
      </c>
      <c r="BG2155" s="9" t="s">
        <v>5537</v>
      </c>
      <c r="BH2155" s="9" t="s">
        <v>318</v>
      </c>
    </row>
    <row r="2156" spans="1:60" s="9" customFormat="1" x14ac:dyDescent="0.3">
      <c r="A2156" s="1" t="s">
        <v>3573</v>
      </c>
      <c r="B2156" s="8" t="s">
        <v>3574</v>
      </c>
      <c r="C2156" s="3" t="str">
        <f>_xlfn.XLOOKUP(B2156,'[1]daily break down'!$D:$D,'[1]daily break down'!$E:$E,"")</f>
        <v>CENTRE</v>
      </c>
      <c r="D2156" s="1" t="s">
        <v>11</v>
      </c>
      <c r="E2156" s="1" t="s">
        <v>318</v>
      </c>
      <c r="F2156" s="3" t="s">
        <v>69</v>
      </c>
      <c r="G2156" s="1" t="s">
        <v>3573</v>
      </c>
      <c r="H2156" s="42" t="str">
        <f>_xlfn.XLOOKUP(B2156,[2]CALCULATION!$B:$B,[2]CALCULATION!$H:$H,"")</f>
        <v>ZTE</v>
      </c>
      <c r="I2156" s="34">
        <v>0</v>
      </c>
      <c r="J2156" s="34">
        <v>0</v>
      </c>
      <c r="K2156" s="34">
        <v>0</v>
      </c>
      <c r="L2156" s="34">
        <v>0</v>
      </c>
      <c r="M2156" s="34">
        <v>0</v>
      </c>
      <c r="N2156" s="34">
        <v>0</v>
      </c>
      <c r="O2156" s="34">
        <v>0</v>
      </c>
      <c r="P2156" s="34">
        <v>0</v>
      </c>
      <c r="Q2156" s="34">
        <v>0</v>
      </c>
      <c r="R2156" s="34">
        <v>0</v>
      </c>
      <c r="S2156" s="35">
        <v>0</v>
      </c>
      <c r="T2156" s="35">
        <v>0</v>
      </c>
      <c r="U2156" s="35">
        <v>0</v>
      </c>
      <c r="V2156" s="35">
        <v>0</v>
      </c>
      <c r="W2156" s="35">
        <v>0</v>
      </c>
      <c r="X2156" s="35">
        <v>0</v>
      </c>
      <c r="Y2156" s="35">
        <v>0</v>
      </c>
      <c r="Z2156" s="35">
        <v>0</v>
      </c>
      <c r="AA2156" s="35">
        <v>0</v>
      </c>
      <c r="AB2156" s="35">
        <v>0</v>
      </c>
      <c r="AC2156" s="35">
        <v>0</v>
      </c>
      <c r="AD2156" s="35">
        <v>0</v>
      </c>
      <c r="AE2156" s="58" t="s">
        <v>5560</v>
      </c>
      <c r="AF2156" s="58"/>
      <c r="AG2156" s="57" t="str" cm="1">
        <f t="array" ref="AG2156">IFERROR(_xlfn.IFS(
AI2156="MPR ISSUE","PDH",
AI2156="BSS Hardware Issue","BSS",
AI2156="Sites strategiques, MLL, Pylone, etc.","ENVTECH",
AI2156="AKTIVCO DEFAUT GE &amp; POWER Cabinet","AKTIVCO",
AI2156="AKTIVCO Coupure ENEO &amp; Baisse de tension","AKTIVCO GRID ONLY",
AI2156="Coupure ENEO &amp; Baisse de tension","IHS GRID ONLY",
AI2156="Defaut GE &amp; POWER Cabinet","IHS",
AI2156="Sharing","Partners",
AI2156="Sites strategiques &amp; DataCenter","SST &amp; DC",
AI2156="Exclu","Exclu",
AI2156="SAT","SAT",
AI2156="SPARE-ISSUE","SPARE-ISSUE",
AI2156="Fiber CAmtel","TRANS_FO_CAMTEL",
AI2156="Fiber AOF","Fiber AOF",
AI2156="Projet OCM (HUAWEI)","TRAVAUX-HUAWEI",
AI2156="Projet OCM (NOKIA)","TRAVAUX-NOKIA",
AI2156="ACCESS-ISSUE","ACCESS-ISSUE",
AI2156="Projet OCM (ZTE, NOKIA, autres projets)","TRAVAUX OCM",
AI2156="No root CAuse","No root cause",
AI2156="ODU HS","PDH",
AI2156="IP &amp; VLAN","PDH",
AI2156="Warehouse HUAWEI","SPARE-ISSUE",
AI2156="SPARE-HS","SPARE-ISSUE",
AI2156="Power Telco","BSS",AI2156="no impacts","no impacts"
),"")</f>
        <v>no impacts</v>
      </c>
      <c r="AH2156" s="57" t="str" cm="1">
        <f t="array" ref="AH2156">IFERROR(_xlfn.IFS(
AI2156="MPR ISSUE","TX ISSUE",
AI2156="BSS Hardware Issue","RAN ISSUE",
AI2156="Sites strategiques, MLL, Pylone, etc.","ENVTECH",
AI2156="AKTIVCO DEFAUT GE &amp; POWER Cabinet","POWER ISSUE",
AI2156="AKTIVCO Coupure ENEO &amp; Baisse de tension","POWER ISSUE",
AI2156="Coupure ENEO &amp; Baisse de tension","POWER ISSUE",
AI2156="Defaut GE &amp; POWER Cabinet","POWER ISSUE",
AI2156="Sharing","POWER ISSUE",
AI2156="Sites strategiques &amp; DataCenter","POWER ISSUE",
AI2156="Exclu","Exclu",
AI2156="SAT","TX ISSUE",
AI2156="SPARE-ISSUE","SPARE-ISSUE",
AI2156="Fiber CAmtel","TX ISSUE",
AI2156="Fiber AOF","TX ISSUE",
AI2156="Projet OCM (HUAWEI)","TRAVAUX-HUAWEI",
AI2156="Projet OCM (NOKIA)","TRAVAUX -NOKIA",
AI2156="ACCESS-ISSUE","ACCESS-ISSUE",
AI2156="Projet OCM (ZTE, NOKIA, autres projets)","TRAVAUX OCM",
AI2156="No root CAuse","No root cause",
AI2156="ODU HS","TX ISSUE",
AI2156="IP &amp; VLAN","TX ISSUE",
AI2156="Warehouse HUAWEI","SPARE-ISSUE",
AI2156="SPARE-HS","SPARE-ISSUE",
AI2156="Power Telco","RAN ISSUE",AI2156="no impacts","no impacts"
),"")</f>
        <v>no impacts</v>
      </c>
      <c r="AI2156" s="85" t="s">
        <v>5998</v>
      </c>
      <c r="AJ2156" s="57" t="str" cm="1">
        <f t="array" ref="AJ2156">IFERROR(_xlfn.IFS(
AI2156="MPR ISSUE","ACTIVE",
AI2156="BSS Hardware Issue","ACTIVE",
AI2156="Sites strategiques, MLL, Pylone, etc.","PASSIVE",
AI2156="AKTIVCO DEFAUT GE &amp; POWER Cabinet","PASSIVE",
AI2156="AKTIVCO Coupure ENEO &amp; Baisse de tension","PASSIVE",
AI2156="Coupure ENEO &amp; Baisse de tension","PASSIVE",
AI2156="Defaut GE &amp; POWER Cabinet","PASSIVE",
AI2156="Sharing","PASSIVE",
AI2156="Sites strategiques &amp; DataCenter","PASSIVE",
AI2156="Exclu","Exclu",
AI2156="SAT","ACTIVE",
AI2156="SPARE-ISSUE","SPARE-ISSUE",
AI2156="Fiber CAmtel","ACTIVE",
AI2156="Fiber AOF","ACTIVE",
AI2156="Projet OCM (HUAWEI)","PLANNED WORKS",
AI2156="Projet OCM (NOKIA)","PLANNED WORKS",
AI2156="ACCESS-ISSUE","ACCESS-ISSUE",
AI2156="Projet OCM (ZTE, NOKIA, autres projets)","PLANNED WORKS",
AI2156="No root CAuse","No root cause",
AI2156="ODU HS","ACTIVE",
AI2156="IP &amp; VLAN","ACTIVE",
AI2156="Warehouse HUAWEI","SPARE-ISSUE",
AI2156="SPARE-HS","SPARE-ISSUE",
AI2156="Power Telco","ACTIVE", AI2156="no impacts","no impacts"
),"")</f>
        <v>no impacts</v>
      </c>
      <c r="AK2156" s="23" t="s">
        <v>5537</v>
      </c>
      <c r="AL2156" s="23" t="str">
        <f t="shared" si="60"/>
        <v>SUD_244</v>
      </c>
      <c r="AN2156" s="9" t="s">
        <v>5537</v>
      </c>
      <c r="AO2156" s="23" t="str">
        <f>_xlfn.XLOOKUP(B2156,'INCIDENT-05-03-2026'!E:E,'INCIDENT-05-03-2026'!F:F,"")</f>
        <v/>
      </c>
      <c r="AP2156" s="7" t="s">
        <v>5537</v>
      </c>
      <c r="AQ2156" s="6"/>
      <c r="AR2156" s="7"/>
      <c r="AS2156" s="3" t="str">
        <f>_xlfn.XLOOKUP(B2156,'[3]tt num | region | site id'!$C:$C,'[3]tt num | region | site id'!$Q:$Q,"")</f>
        <v/>
      </c>
      <c r="AT2156" s="24" t="str">
        <f>_xlfn.XLOOKUP(B2156,'[4]Cells Huawei 03052026 12h'!$B:$B,'[4]Cells Huawei 03052026 12h'!$T:$T,"")</f>
        <v/>
      </c>
      <c r="AU2156" s="24" t="str">
        <f>_xlfn.XLOOKUP(B2156,'[5]cells down 02052026 8h50'!$B:$B,'[5]cells down 02052026 8h50'!$R:$R,"")</f>
        <v/>
      </c>
      <c r="AV2156" s="24" t="str">
        <f>_xlfn.XLOOKUP(B2156,'[5]cells down 02052026 13h50'!$B:$B,'[5]cells down 02052026 13h50'!$R:$R,"")</f>
        <v/>
      </c>
      <c r="AW2156" s="24" t="str">
        <f>_xlfn.XLOOKUP(B2156,'[5]cells down 02052026 13h50'!$B:$B,'[5]cells down 02052026 13h50'!$R:$R,"")</f>
        <v/>
      </c>
      <c r="AX2156" s="24" t="str">
        <f>_xlfn.XLOOKUP(B2156,'[6]cell downs 03052026 8h40 '!$B:$B,'[6]cell downs 03052026 8h40 '!$R:$R,"")</f>
        <v/>
      </c>
      <c r="AY2156" s="24" t="str">
        <f>_xlfn.XLOOKUP(B2156,'[7]ALL SITES DOWN'!$D:$D,'[7]ALL SITES DOWN'!$J:$J,"")</f>
        <v/>
      </c>
      <c r="AZ2156" s="24" t="str">
        <f>_xlfn.XLOOKUP(B2156,'[8]ALL SITES DOWN'!$D:$D,'[8]ALL SITES DOWN'!$J:$J,"")</f>
        <v/>
      </c>
      <c r="BA2156" s="9" t="str">
        <f>_xlfn.XLOOKUP(B2156,[9]sheet1!$AC:$AC,[9]sheet1!$AF:$AF,"")</f>
        <v/>
      </c>
      <c r="BB2156" s="14" t="s">
        <v>5537</v>
      </c>
      <c r="BC2156" s="14" t="s">
        <v>5537</v>
      </c>
      <c r="BD2156" s="14" t="str">
        <f>_xlfn.XLOOKUP(B2156,'[10]cell downs 18042026 17h'!$B:$B,'[10]cell downs 18042026 17h'!$B:$B,"")</f>
        <v/>
      </c>
      <c r="BE2156" s="14" t="str">
        <f>_xlfn.XLOOKUP(B2156,'[11]Cells Huawei 19042026 15h'!$B:$B,'[11]Cells Huawei 19042026 15h'!$B:$B,"")</f>
        <v/>
      </c>
      <c r="BF2156" s="9" t="str">
        <f>_xlfn.XLOOKUP(B2156,'[12]cells down 19042026 9H40'!$B:$B,'[12]cells down 19042026 9H40'!$B:$B,"")</f>
        <v/>
      </c>
      <c r="BG2156" s="9" t="s">
        <v>3574</v>
      </c>
      <c r="BH2156" s="9" t="s">
        <v>12</v>
      </c>
    </row>
    <row r="2157" spans="1:60" s="9" customFormat="1" x14ac:dyDescent="0.3">
      <c r="A2157" s="1" t="s">
        <v>3575</v>
      </c>
      <c r="B2157" s="8" t="s">
        <v>3576</v>
      </c>
      <c r="C2157" s="3" t="str">
        <f>_xlfn.XLOOKUP(B2157,'[1]daily break down'!$D:$D,'[1]daily break down'!$E:$E,"")</f>
        <v>CENTRE</v>
      </c>
      <c r="D2157" s="1" t="s">
        <v>11</v>
      </c>
      <c r="E2157" s="1" t="s">
        <v>318</v>
      </c>
      <c r="F2157" s="3" t="s">
        <v>69</v>
      </c>
      <c r="G2157" s="1" t="s">
        <v>3577</v>
      </c>
      <c r="H2157" s="42" t="str">
        <f>_xlfn.XLOOKUP(B2157,[2]CALCULATION!$B:$B,[2]CALCULATION!$H:$H,"")</f>
        <v>ZTE</v>
      </c>
      <c r="I2157" s="34">
        <v>0</v>
      </c>
      <c r="J2157" s="34">
        <v>0</v>
      </c>
      <c r="K2157" s="34">
        <v>0</v>
      </c>
      <c r="L2157" s="34">
        <v>0</v>
      </c>
      <c r="M2157" s="34">
        <v>0</v>
      </c>
      <c r="N2157" s="34">
        <v>0</v>
      </c>
      <c r="O2157" s="34">
        <v>0</v>
      </c>
      <c r="P2157" s="34">
        <v>0</v>
      </c>
      <c r="Q2157" s="34">
        <v>0</v>
      </c>
      <c r="R2157" s="34">
        <v>0</v>
      </c>
      <c r="S2157" s="35">
        <v>0</v>
      </c>
      <c r="T2157" s="35">
        <v>0</v>
      </c>
      <c r="U2157" s="35">
        <v>0</v>
      </c>
      <c r="V2157" s="35">
        <v>0</v>
      </c>
      <c r="W2157" s="35">
        <v>0</v>
      </c>
      <c r="X2157" s="35">
        <v>0</v>
      </c>
      <c r="Y2157" s="35">
        <v>0</v>
      </c>
      <c r="Z2157" s="35">
        <v>0</v>
      </c>
      <c r="AA2157" s="35">
        <v>0</v>
      </c>
      <c r="AB2157" s="35">
        <v>0</v>
      </c>
      <c r="AC2157" s="35">
        <v>0</v>
      </c>
      <c r="AD2157" s="35">
        <v>0</v>
      </c>
      <c r="AE2157" s="58" t="s">
        <v>5560</v>
      </c>
      <c r="AF2157" s="58"/>
      <c r="AG2157" s="57" t="str" cm="1">
        <f t="array" ref="AG2157">IFERROR(_xlfn.IFS(
AI2157="MPR ISSUE","PDH",
AI2157="BSS Hardware Issue","BSS",
AI2157="Sites strategiques, MLL, Pylone, etc.","ENVTECH",
AI2157="AKTIVCO DEFAUT GE &amp; POWER Cabinet","AKTIVCO",
AI2157="AKTIVCO Coupure ENEO &amp; Baisse de tension","AKTIVCO GRID ONLY",
AI2157="Coupure ENEO &amp; Baisse de tension","IHS GRID ONLY",
AI2157="Defaut GE &amp; POWER Cabinet","IHS",
AI2157="Sharing","Partners",
AI2157="Sites strategiques &amp; DataCenter","SST &amp; DC",
AI2157="Exclu","Exclu",
AI2157="SAT","SAT",
AI2157="SPARE-ISSUE","SPARE-ISSUE",
AI2157="Fiber CAmtel","TRANS_FO_CAMTEL",
AI2157="Fiber AOF","Fiber AOF",
AI2157="Projet OCM (HUAWEI)","TRAVAUX-HUAWEI",
AI2157="Projet OCM (NOKIA)","TRAVAUX-NOKIA",
AI2157="ACCESS-ISSUE","ACCESS-ISSUE",
AI2157="Projet OCM (ZTE, NOKIA, autres projets)","TRAVAUX OCM",
AI2157="No root CAuse","No root cause",
AI2157="ODU HS","PDH",
AI2157="IP &amp; VLAN","PDH",
AI2157="Warehouse HUAWEI","SPARE-ISSUE",
AI2157="SPARE-HS","SPARE-ISSUE",
AI2157="Power Telco","BSS",AI2157="no impacts","no impacts"
),"")</f>
        <v>no impacts</v>
      </c>
      <c r="AH2157" s="57" t="str" cm="1">
        <f t="array" ref="AH2157">IFERROR(_xlfn.IFS(
AI2157="MPR ISSUE","TX ISSUE",
AI2157="BSS Hardware Issue","RAN ISSUE",
AI2157="Sites strategiques, MLL, Pylone, etc.","ENVTECH",
AI2157="AKTIVCO DEFAUT GE &amp; POWER Cabinet","POWER ISSUE",
AI2157="AKTIVCO Coupure ENEO &amp; Baisse de tension","POWER ISSUE",
AI2157="Coupure ENEO &amp; Baisse de tension","POWER ISSUE",
AI2157="Defaut GE &amp; POWER Cabinet","POWER ISSUE",
AI2157="Sharing","POWER ISSUE",
AI2157="Sites strategiques &amp; DataCenter","POWER ISSUE",
AI2157="Exclu","Exclu",
AI2157="SAT","TX ISSUE",
AI2157="SPARE-ISSUE","SPARE-ISSUE",
AI2157="Fiber CAmtel","TX ISSUE",
AI2157="Fiber AOF","TX ISSUE",
AI2157="Projet OCM (HUAWEI)","TRAVAUX-HUAWEI",
AI2157="Projet OCM (NOKIA)","TRAVAUX -NOKIA",
AI2157="ACCESS-ISSUE","ACCESS-ISSUE",
AI2157="Projet OCM (ZTE, NOKIA, autres projets)","TRAVAUX OCM",
AI2157="No root CAuse","No root cause",
AI2157="ODU HS","TX ISSUE",
AI2157="IP &amp; VLAN","TX ISSUE",
AI2157="Warehouse HUAWEI","SPARE-ISSUE",
AI2157="SPARE-HS","SPARE-ISSUE",
AI2157="Power Telco","RAN ISSUE",AI2157="no impacts","no impacts"
),"")</f>
        <v>no impacts</v>
      </c>
      <c r="AI2157" s="85" t="s">
        <v>5998</v>
      </c>
      <c r="AJ2157" s="57" t="str" cm="1">
        <f t="array" ref="AJ2157">IFERROR(_xlfn.IFS(
AI2157="MPR ISSUE","ACTIVE",
AI2157="BSS Hardware Issue","ACTIVE",
AI2157="Sites strategiques, MLL, Pylone, etc.","PASSIVE",
AI2157="AKTIVCO DEFAUT GE &amp; POWER Cabinet","PASSIVE",
AI2157="AKTIVCO Coupure ENEO &amp; Baisse de tension","PASSIVE",
AI2157="Coupure ENEO &amp; Baisse de tension","PASSIVE",
AI2157="Defaut GE &amp; POWER Cabinet","PASSIVE",
AI2157="Sharing","PASSIVE",
AI2157="Sites strategiques &amp; DataCenter","PASSIVE",
AI2157="Exclu","Exclu",
AI2157="SAT","ACTIVE",
AI2157="SPARE-ISSUE","SPARE-ISSUE",
AI2157="Fiber CAmtel","ACTIVE",
AI2157="Fiber AOF","ACTIVE",
AI2157="Projet OCM (HUAWEI)","PLANNED WORKS",
AI2157="Projet OCM (NOKIA)","PLANNED WORKS",
AI2157="ACCESS-ISSUE","ACCESS-ISSUE",
AI2157="Projet OCM (ZTE, NOKIA, autres projets)","PLANNED WORKS",
AI2157="No root CAuse","No root cause",
AI2157="ODU HS","ACTIVE",
AI2157="IP &amp; VLAN","ACTIVE",
AI2157="Warehouse HUAWEI","SPARE-ISSUE",
AI2157="SPARE-HS","SPARE-ISSUE",
AI2157="Power Telco","ACTIVE", AI2157="no impacts","no impacts"
),"")</f>
        <v>no impacts</v>
      </c>
      <c r="AK2157" s="23" t="s">
        <v>5537</v>
      </c>
      <c r="AL2157" s="23" t="str">
        <f t="shared" si="60"/>
        <v>SUD_248</v>
      </c>
      <c r="AN2157" s="9" t="s">
        <v>5537</v>
      </c>
      <c r="AO2157" s="23" t="str">
        <f>_xlfn.XLOOKUP(B2157,'INCIDENT-05-03-2026'!E:E,'INCIDENT-05-03-2026'!F:F,"")</f>
        <v/>
      </c>
      <c r="AP2157" s="7" t="s">
        <v>5537</v>
      </c>
      <c r="AQ2157" s="6"/>
      <c r="AR2157" s="7"/>
      <c r="AS2157" s="3" t="str">
        <f>_xlfn.XLOOKUP(B2157,'[3]tt num | region | site id'!$C:$C,'[3]tt num | region | site id'!$Q:$Q,"")</f>
        <v/>
      </c>
      <c r="AT2157" s="24" t="str">
        <f>_xlfn.XLOOKUP(B2157,'[4]Cells Huawei 03052026 12h'!$B:$B,'[4]Cells Huawei 03052026 12h'!$T:$T,"")</f>
        <v/>
      </c>
      <c r="AU2157" s="24" t="str">
        <f>_xlfn.XLOOKUP(B2157,'[5]cells down 02052026 8h50'!$B:$B,'[5]cells down 02052026 8h50'!$R:$R,"")</f>
        <v/>
      </c>
      <c r="AV2157" s="24" t="str">
        <f>_xlfn.XLOOKUP(B2157,'[5]cells down 02052026 13h50'!$B:$B,'[5]cells down 02052026 13h50'!$R:$R,"")</f>
        <v/>
      </c>
      <c r="AW2157" s="24" t="str">
        <f>_xlfn.XLOOKUP(B2157,'[5]cells down 02052026 13h50'!$B:$B,'[5]cells down 02052026 13h50'!$R:$R,"")</f>
        <v/>
      </c>
      <c r="AX2157" s="24" t="str">
        <f>_xlfn.XLOOKUP(B2157,'[6]cell downs 03052026 8h40 '!$B:$B,'[6]cell downs 03052026 8h40 '!$R:$R,"")</f>
        <v/>
      </c>
      <c r="AY2157" s="24" t="str">
        <f>_xlfn.XLOOKUP(B2157,'[7]ALL SITES DOWN'!$D:$D,'[7]ALL SITES DOWN'!$J:$J,"")</f>
        <v/>
      </c>
      <c r="AZ2157" s="24" t="str">
        <f>_xlfn.XLOOKUP(B2157,'[8]ALL SITES DOWN'!$D:$D,'[8]ALL SITES DOWN'!$J:$J,"")</f>
        <v/>
      </c>
      <c r="BA2157" s="9" t="str">
        <f>_xlfn.XLOOKUP(B2157,[9]sheet1!$AC:$AC,[9]sheet1!$AF:$AF,"")</f>
        <v/>
      </c>
      <c r="BB2157" s="14" t="s">
        <v>5537</v>
      </c>
      <c r="BC2157" s="14" t="s">
        <v>5537</v>
      </c>
      <c r="BD2157" s="14" t="str">
        <f>_xlfn.XLOOKUP(B2157,'[10]cell downs 18042026 17h'!$B:$B,'[10]cell downs 18042026 17h'!$B:$B,"")</f>
        <v/>
      </c>
      <c r="BE2157" s="14" t="str">
        <f>_xlfn.XLOOKUP(B2157,'[11]Cells Huawei 19042026 15h'!$B:$B,'[11]Cells Huawei 19042026 15h'!$B:$B,"")</f>
        <v/>
      </c>
      <c r="BF2157" s="9" t="str">
        <f>_xlfn.XLOOKUP(B2157,'[12]cells down 19042026 9H40'!$B:$B,'[12]cells down 19042026 9H40'!$B:$B,"")</f>
        <v/>
      </c>
      <c r="BG2157" s="9" t="s">
        <v>3576</v>
      </c>
      <c r="BH2157" s="9" t="s">
        <v>594</v>
      </c>
    </row>
    <row r="2158" spans="1:60" s="9" customFormat="1" x14ac:dyDescent="0.3">
      <c r="A2158" s="1" t="s">
        <v>3578</v>
      </c>
      <c r="B2158" s="8" t="s">
        <v>3579</v>
      </c>
      <c r="C2158" s="3" t="str">
        <f>_xlfn.XLOOKUP(B2158,'[1]daily break down'!$D:$D,'[1]daily break down'!$E:$E,"")</f>
        <v>CENTRE</v>
      </c>
      <c r="D2158" s="1" t="s">
        <v>11</v>
      </c>
      <c r="E2158" s="1" t="s">
        <v>318</v>
      </c>
      <c r="F2158" s="3" t="s">
        <v>69</v>
      </c>
      <c r="G2158" s="1" t="s">
        <v>3580</v>
      </c>
      <c r="H2158" s="42" t="str">
        <f>_xlfn.XLOOKUP(B2158,[2]CALCULATION!$B:$B,[2]CALCULATION!$H:$H,"")</f>
        <v>ZTE</v>
      </c>
      <c r="I2158" s="34">
        <v>0</v>
      </c>
      <c r="J2158" s="34">
        <v>0</v>
      </c>
      <c r="K2158" s="34">
        <v>0</v>
      </c>
      <c r="L2158" s="34">
        <v>0</v>
      </c>
      <c r="M2158" s="34">
        <v>0</v>
      </c>
      <c r="N2158" s="34">
        <v>0</v>
      </c>
      <c r="O2158" s="34">
        <v>0</v>
      </c>
      <c r="P2158" s="34">
        <v>0</v>
      </c>
      <c r="Q2158" s="34">
        <v>0</v>
      </c>
      <c r="R2158" s="34">
        <v>0</v>
      </c>
      <c r="S2158" s="35">
        <v>0</v>
      </c>
      <c r="T2158" s="35">
        <v>0</v>
      </c>
      <c r="U2158" s="35">
        <v>0</v>
      </c>
      <c r="V2158" s="35">
        <v>0</v>
      </c>
      <c r="W2158" s="35">
        <v>0</v>
      </c>
      <c r="X2158" s="35">
        <v>0</v>
      </c>
      <c r="Y2158" s="35">
        <v>0</v>
      </c>
      <c r="Z2158" s="35">
        <v>0</v>
      </c>
      <c r="AA2158" s="35">
        <v>0</v>
      </c>
      <c r="AB2158" s="35">
        <v>0</v>
      </c>
      <c r="AC2158" s="35">
        <v>0</v>
      </c>
      <c r="AD2158" s="35">
        <v>0</v>
      </c>
      <c r="AE2158" s="58" t="s">
        <v>5560</v>
      </c>
      <c r="AF2158" s="58"/>
      <c r="AG2158" s="57" t="str" cm="1">
        <f t="array" ref="AG2158">IFERROR(_xlfn.IFS(
AI2158="MPR ISSUE","PDH",
AI2158="BSS Hardware Issue","BSS",
AI2158="Sites strategiques, MLL, Pylone, etc.","ENVTECH",
AI2158="AKTIVCO DEFAUT GE &amp; POWER Cabinet","AKTIVCO",
AI2158="AKTIVCO Coupure ENEO &amp; Baisse de tension","AKTIVCO GRID ONLY",
AI2158="Coupure ENEO &amp; Baisse de tension","IHS GRID ONLY",
AI2158="Defaut GE &amp; POWER Cabinet","IHS",
AI2158="Sharing","Partners",
AI2158="Sites strategiques &amp; DataCenter","SST &amp; DC",
AI2158="Exclu","Exclu",
AI2158="SAT","SAT",
AI2158="SPARE-ISSUE","SPARE-ISSUE",
AI2158="Fiber CAmtel","TRANS_FO_CAMTEL",
AI2158="Fiber AOF","Fiber AOF",
AI2158="Projet OCM (HUAWEI)","TRAVAUX-HUAWEI",
AI2158="Projet OCM (NOKIA)","TRAVAUX-NOKIA",
AI2158="ACCESS-ISSUE","ACCESS-ISSUE",
AI2158="Projet OCM (ZTE, NOKIA, autres projets)","TRAVAUX OCM",
AI2158="No root CAuse","No root cause",
AI2158="ODU HS","PDH",
AI2158="IP &amp; VLAN","PDH",
AI2158="Warehouse HUAWEI","SPARE-ISSUE",
AI2158="SPARE-HS","SPARE-ISSUE",
AI2158="Power Telco","BSS",AI2158="no impacts","no impacts"
),"")</f>
        <v>no impacts</v>
      </c>
      <c r="AH2158" s="57" t="str" cm="1">
        <f t="array" ref="AH2158">IFERROR(_xlfn.IFS(
AI2158="MPR ISSUE","TX ISSUE",
AI2158="BSS Hardware Issue","RAN ISSUE",
AI2158="Sites strategiques, MLL, Pylone, etc.","ENVTECH",
AI2158="AKTIVCO DEFAUT GE &amp; POWER Cabinet","POWER ISSUE",
AI2158="AKTIVCO Coupure ENEO &amp; Baisse de tension","POWER ISSUE",
AI2158="Coupure ENEO &amp; Baisse de tension","POWER ISSUE",
AI2158="Defaut GE &amp; POWER Cabinet","POWER ISSUE",
AI2158="Sharing","POWER ISSUE",
AI2158="Sites strategiques &amp; DataCenter","POWER ISSUE",
AI2158="Exclu","Exclu",
AI2158="SAT","TX ISSUE",
AI2158="SPARE-ISSUE","SPARE-ISSUE",
AI2158="Fiber CAmtel","TX ISSUE",
AI2158="Fiber AOF","TX ISSUE",
AI2158="Projet OCM (HUAWEI)","TRAVAUX-HUAWEI",
AI2158="Projet OCM (NOKIA)","TRAVAUX -NOKIA",
AI2158="ACCESS-ISSUE","ACCESS-ISSUE",
AI2158="Projet OCM (ZTE, NOKIA, autres projets)","TRAVAUX OCM",
AI2158="No root CAuse","No root cause",
AI2158="ODU HS","TX ISSUE",
AI2158="IP &amp; VLAN","TX ISSUE",
AI2158="Warehouse HUAWEI","SPARE-ISSUE",
AI2158="SPARE-HS","SPARE-ISSUE",
AI2158="Power Telco","RAN ISSUE",AI2158="no impacts","no impacts"
),"")</f>
        <v>no impacts</v>
      </c>
      <c r="AI2158" s="85" t="s">
        <v>5998</v>
      </c>
      <c r="AJ2158" s="57" t="str" cm="1">
        <f t="array" ref="AJ2158">IFERROR(_xlfn.IFS(
AI2158="MPR ISSUE","ACTIVE",
AI2158="BSS Hardware Issue","ACTIVE",
AI2158="Sites strategiques, MLL, Pylone, etc.","PASSIVE",
AI2158="AKTIVCO DEFAUT GE &amp; POWER Cabinet","PASSIVE",
AI2158="AKTIVCO Coupure ENEO &amp; Baisse de tension","PASSIVE",
AI2158="Coupure ENEO &amp; Baisse de tension","PASSIVE",
AI2158="Defaut GE &amp; POWER Cabinet","PASSIVE",
AI2158="Sharing","PASSIVE",
AI2158="Sites strategiques &amp; DataCenter","PASSIVE",
AI2158="Exclu","Exclu",
AI2158="SAT","ACTIVE",
AI2158="SPARE-ISSUE","SPARE-ISSUE",
AI2158="Fiber CAmtel","ACTIVE",
AI2158="Fiber AOF","ACTIVE",
AI2158="Projet OCM (HUAWEI)","PLANNED WORKS",
AI2158="Projet OCM (NOKIA)","PLANNED WORKS",
AI2158="ACCESS-ISSUE","ACCESS-ISSUE",
AI2158="Projet OCM (ZTE, NOKIA, autres projets)","PLANNED WORKS",
AI2158="No root CAuse","No root cause",
AI2158="ODU HS","ACTIVE",
AI2158="IP &amp; VLAN","ACTIVE",
AI2158="Warehouse HUAWEI","SPARE-ISSUE",
AI2158="SPARE-HS","SPARE-ISSUE",
AI2158="Power Telco","ACTIVE", AI2158="no impacts","no impacts"
),"")</f>
        <v>no impacts</v>
      </c>
      <c r="AK2158" s="23" t="s">
        <v>5537</v>
      </c>
      <c r="AL2158" s="23" t="str">
        <f t="shared" ref="AL2158:AL2189" si="61">B2158</f>
        <v>SUD_232</v>
      </c>
      <c r="AN2158" s="9" t="s">
        <v>5537</v>
      </c>
      <c r="AO2158" s="23" t="str">
        <f>_xlfn.XLOOKUP(B2158,'INCIDENT-05-03-2026'!E:E,'INCIDENT-05-03-2026'!F:F,"")</f>
        <v/>
      </c>
      <c r="AP2158" s="7" t="s">
        <v>5537</v>
      </c>
      <c r="AQ2158" s="6"/>
      <c r="AR2158" s="7"/>
      <c r="AS2158" s="3" t="str">
        <f>_xlfn.XLOOKUP(B2158,'[3]tt num | region | site id'!$C:$C,'[3]tt num | region | site id'!$Q:$Q,"")</f>
        <v/>
      </c>
      <c r="AT2158" s="24" t="str">
        <f>_xlfn.XLOOKUP(B2158,'[4]Cells Huawei 03052026 12h'!$B:$B,'[4]Cells Huawei 03052026 12h'!$T:$T,"")</f>
        <v/>
      </c>
      <c r="AU2158" s="24" t="str">
        <f>_xlfn.XLOOKUP(B2158,'[5]cells down 02052026 8h50'!$B:$B,'[5]cells down 02052026 8h50'!$R:$R,"")</f>
        <v/>
      </c>
      <c r="AV2158" s="24" t="str">
        <f>_xlfn.XLOOKUP(B2158,'[5]cells down 02052026 13h50'!$B:$B,'[5]cells down 02052026 13h50'!$R:$R,"")</f>
        <v/>
      </c>
      <c r="AW2158" s="24" t="str">
        <f>_xlfn.XLOOKUP(B2158,'[5]cells down 02052026 13h50'!$B:$B,'[5]cells down 02052026 13h50'!$R:$R,"")</f>
        <v/>
      </c>
      <c r="AX2158" s="24" t="str">
        <f>_xlfn.XLOOKUP(B2158,'[6]cell downs 03052026 8h40 '!$B:$B,'[6]cell downs 03052026 8h40 '!$R:$R,"")</f>
        <v/>
      </c>
      <c r="AY2158" s="24" t="str">
        <f>_xlfn.XLOOKUP(B2158,'[7]ALL SITES DOWN'!$D:$D,'[7]ALL SITES DOWN'!$J:$J,"")</f>
        <v/>
      </c>
      <c r="AZ2158" s="24" t="str">
        <f>_xlfn.XLOOKUP(B2158,'[8]ALL SITES DOWN'!$D:$D,'[8]ALL SITES DOWN'!$J:$J,"")</f>
        <v/>
      </c>
      <c r="BA2158" s="9" t="str">
        <f>_xlfn.XLOOKUP(B2158,[9]sheet1!$AC:$AC,[9]sheet1!$AF:$AF,"")</f>
        <v/>
      </c>
      <c r="BB2158" s="14" t="s">
        <v>5537</v>
      </c>
      <c r="BC2158" s="14" t="s">
        <v>5537</v>
      </c>
      <c r="BD2158" s="14" t="str">
        <f>_xlfn.XLOOKUP(B2158,'[10]cell downs 18042026 17h'!$B:$B,'[10]cell downs 18042026 17h'!$B:$B,"")</f>
        <v/>
      </c>
      <c r="BE2158" s="14" t="str">
        <f>_xlfn.XLOOKUP(B2158,'[11]Cells Huawei 19042026 15h'!$B:$B,'[11]Cells Huawei 19042026 15h'!$B:$B,"")</f>
        <v/>
      </c>
      <c r="BF2158" s="9" t="str">
        <f>_xlfn.XLOOKUP(B2158,'[12]cells down 19042026 9H40'!$B:$B,'[12]cells down 19042026 9H40'!$B:$B,"")</f>
        <v/>
      </c>
      <c r="BG2158" s="9" t="s">
        <v>3579</v>
      </c>
      <c r="BH2158" s="9" t="s">
        <v>12</v>
      </c>
    </row>
    <row r="2159" spans="1:60" s="9" customFormat="1" x14ac:dyDescent="0.3">
      <c r="A2159" s="1" t="s">
        <v>3581</v>
      </c>
      <c r="B2159" s="8" t="s">
        <v>3582</v>
      </c>
      <c r="C2159" s="3" t="str">
        <f>_xlfn.XLOOKUP(B2159,'[1]daily break down'!$D:$D,'[1]daily break down'!$E:$E,"")</f>
        <v>CENTRE</v>
      </c>
      <c r="D2159" s="1" t="s">
        <v>11</v>
      </c>
      <c r="E2159" s="1" t="s">
        <v>237</v>
      </c>
      <c r="F2159" s="3" t="s">
        <v>226</v>
      </c>
      <c r="G2159" s="1" t="s">
        <v>3583</v>
      </c>
      <c r="H2159" s="42" t="str">
        <f>_xlfn.XLOOKUP(B2159,[2]CALCULATION!$B:$B,[2]CALCULATION!$H:$H,"")</f>
        <v>ZTE</v>
      </c>
      <c r="I2159" s="34">
        <v>0</v>
      </c>
      <c r="J2159" s="34">
        <v>0</v>
      </c>
      <c r="K2159" s="34">
        <v>0</v>
      </c>
      <c r="L2159" s="34">
        <v>0</v>
      </c>
      <c r="M2159" s="34">
        <v>0</v>
      </c>
      <c r="N2159" s="34">
        <v>0</v>
      </c>
      <c r="O2159" s="34">
        <v>0</v>
      </c>
      <c r="P2159" s="34">
        <v>0</v>
      </c>
      <c r="Q2159" s="34">
        <v>0</v>
      </c>
      <c r="R2159" s="34">
        <v>0</v>
      </c>
      <c r="S2159" s="35">
        <v>0</v>
      </c>
      <c r="T2159" s="35">
        <v>0</v>
      </c>
      <c r="U2159" s="35">
        <v>0</v>
      </c>
      <c r="V2159" s="35">
        <v>0</v>
      </c>
      <c r="W2159" s="35">
        <v>0</v>
      </c>
      <c r="X2159" s="35">
        <v>0</v>
      </c>
      <c r="Y2159" s="35">
        <v>0</v>
      </c>
      <c r="Z2159" s="35">
        <v>0</v>
      </c>
      <c r="AA2159" s="35">
        <v>0</v>
      </c>
      <c r="AB2159" s="35">
        <v>0</v>
      </c>
      <c r="AC2159" s="35">
        <v>0</v>
      </c>
      <c r="AD2159" s="35">
        <v>0</v>
      </c>
      <c r="AE2159" s="58" t="s">
        <v>5560</v>
      </c>
      <c r="AF2159" s="58"/>
      <c r="AG2159" s="57" t="str" cm="1">
        <f t="array" ref="AG2159">IFERROR(_xlfn.IFS(
AI2159="MPR ISSUE","PDH",
AI2159="BSS Hardware Issue","BSS",
AI2159="Sites strategiques, MLL, Pylone, etc.","ENVTECH",
AI2159="AKTIVCO DEFAUT GE &amp; POWER Cabinet","AKTIVCO",
AI2159="AKTIVCO Coupure ENEO &amp; Baisse de tension","AKTIVCO GRID ONLY",
AI2159="Coupure ENEO &amp; Baisse de tension","IHS GRID ONLY",
AI2159="Defaut GE &amp; POWER Cabinet","IHS",
AI2159="Sharing","Partners",
AI2159="Sites strategiques &amp; DataCenter","SST &amp; DC",
AI2159="Exclu","Exclu",
AI2159="SAT","SAT",
AI2159="SPARE-ISSUE","SPARE-ISSUE",
AI2159="Fiber CAmtel","TRANS_FO_CAMTEL",
AI2159="Fiber AOF","Fiber AOF",
AI2159="Projet OCM (HUAWEI)","TRAVAUX-HUAWEI",
AI2159="Projet OCM (NOKIA)","TRAVAUX-NOKIA",
AI2159="ACCESS-ISSUE","ACCESS-ISSUE",
AI2159="Projet OCM (ZTE, NOKIA, autres projets)","TRAVAUX OCM",
AI2159="No root CAuse","No root cause",
AI2159="ODU HS","PDH",
AI2159="IP &amp; VLAN","PDH",
AI2159="Warehouse HUAWEI","SPARE-ISSUE",
AI2159="SPARE-HS","SPARE-ISSUE",
AI2159="Power Telco","BSS",AI2159="no impacts","no impacts"
),"")</f>
        <v>no impacts</v>
      </c>
      <c r="AH2159" s="57" t="str" cm="1">
        <f t="array" ref="AH2159">IFERROR(_xlfn.IFS(
AI2159="MPR ISSUE","TX ISSUE",
AI2159="BSS Hardware Issue","RAN ISSUE",
AI2159="Sites strategiques, MLL, Pylone, etc.","ENVTECH",
AI2159="AKTIVCO DEFAUT GE &amp; POWER Cabinet","POWER ISSUE",
AI2159="AKTIVCO Coupure ENEO &amp; Baisse de tension","POWER ISSUE",
AI2159="Coupure ENEO &amp; Baisse de tension","POWER ISSUE",
AI2159="Defaut GE &amp; POWER Cabinet","POWER ISSUE",
AI2159="Sharing","POWER ISSUE",
AI2159="Sites strategiques &amp; DataCenter","POWER ISSUE",
AI2159="Exclu","Exclu",
AI2159="SAT","TX ISSUE",
AI2159="SPARE-ISSUE","SPARE-ISSUE",
AI2159="Fiber CAmtel","TX ISSUE",
AI2159="Fiber AOF","TX ISSUE",
AI2159="Projet OCM (HUAWEI)","TRAVAUX-HUAWEI",
AI2159="Projet OCM (NOKIA)","TRAVAUX -NOKIA",
AI2159="ACCESS-ISSUE","ACCESS-ISSUE",
AI2159="Projet OCM (ZTE, NOKIA, autres projets)","TRAVAUX OCM",
AI2159="No root CAuse","No root cause",
AI2159="ODU HS","TX ISSUE",
AI2159="IP &amp; VLAN","TX ISSUE",
AI2159="Warehouse HUAWEI","SPARE-ISSUE",
AI2159="SPARE-HS","SPARE-ISSUE",
AI2159="Power Telco","RAN ISSUE",AI2159="no impacts","no impacts"
),"")</f>
        <v>no impacts</v>
      </c>
      <c r="AI2159" s="85" t="s">
        <v>5998</v>
      </c>
      <c r="AJ2159" s="57" t="str" cm="1">
        <f t="array" ref="AJ2159">IFERROR(_xlfn.IFS(
AI2159="MPR ISSUE","ACTIVE",
AI2159="BSS Hardware Issue","ACTIVE",
AI2159="Sites strategiques, MLL, Pylone, etc.","PASSIVE",
AI2159="AKTIVCO DEFAUT GE &amp; POWER Cabinet","PASSIVE",
AI2159="AKTIVCO Coupure ENEO &amp; Baisse de tension","PASSIVE",
AI2159="Coupure ENEO &amp; Baisse de tension","PASSIVE",
AI2159="Defaut GE &amp; POWER Cabinet","PASSIVE",
AI2159="Sharing","PASSIVE",
AI2159="Sites strategiques &amp; DataCenter","PASSIVE",
AI2159="Exclu","Exclu",
AI2159="SAT","ACTIVE",
AI2159="SPARE-ISSUE","SPARE-ISSUE",
AI2159="Fiber CAmtel","ACTIVE",
AI2159="Fiber AOF","ACTIVE",
AI2159="Projet OCM (HUAWEI)","PLANNED WORKS",
AI2159="Projet OCM (NOKIA)","PLANNED WORKS",
AI2159="ACCESS-ISSUE","ACCESS-ISSUE",
AI2159="Projet OCM (ZTE, NOKIA, autres projets)","PLANNED WORKS",
AI2159="No root CAuse","No root cause",
AI2159="ODU HS","ACTIVE",
AI2159="IP &amp; VLAN","ACTIVE",
AI2159="Warehouse HUAWEI","SPARE-ISSUE",
AI2159="SPARE-HS","SPARE-ISSUE",
AI2159="Power Telco","ACTIVE", AI2159="no impacts","no impacts"
),"")</f>
        <v>no impacts</v>
      </c>
      <c r="AK2159" s="23" t="s">
        <v>5537</v>
      </c>
      <c r="AL2159" s="23" t="str">
        <f t="shared" si="61"/>
        <v>EST_067</v>
      </c>
      <c r="AN2159" s="9" t="s">
        <v>5537</v>
      </c>
      <c r="AO2159" s="23" t="str">
        <f>_xlfn.XLOOKUP(B2159,'INCIDENT-05-03-2026'!E:E,'INCIDENT-05-03-2026'!F:F,"")</f>
        <v/>
      </c>
      <c r="AP2159" s="7" t="s">
        <v>5537</v>
      </c>
      <c r="AQ2159" s="6"/>
      <c r="AR2159" s="7"/>
      <c r="AS2159" s="3" t="str">
        <f>_xlfn.XLOOKUP(B2159,'[3]tt num | region | site id'!$C:$C,'[3]tt num | region | site id'!$Q:$Q,"")</f>
        <v/>
      </c>
      <c r="AT2159" s="24" t="str">
        <f>_xlfn.XLOOKUP(B2159,'[4]Cells Huawei 03052026 12h'!$B:$B,'[4]Cells Huawei 03052026 12h'!$T:$T,"")</f>
        <v/>
      </c>
      <c r="AU2159" s="24" t="str">
        <f>_xlfn.XLOOKUP(B2159,'[5]cells down 02052026 8h50'!$B:$B,'[5]cells down 02052026 8h50'!$R:$R,"")</f>
        <v/>
      </c>
      <c r="AV2159" s="24" t="str">
        <f>_xlfn.XLOOKUP(B2159,'[5]cells down 02052026 13h50'!$B:$B,'[5]cells down 02052026 13h50'!$R:$R,"")</f>
        <v/>
      </c>
      <c r="AW2159" s="24" t="str">
        <f>_xlfn.XLOOKUP(B2159,'[5]cells down 02052026 13h50'!$B:$B,'[5]cells down 02052026 13h50'!$R:$R,"")</f>
        <v/>
      </c>
      <c r="AX2159" s="24" t="str">
        <f>_xlfn.XLOOKUP(B2159,'[6]cell downs 03052026 8h40 '!$B:$B,'[6]cell downs 03052026 8h40 '!$R:$R,"")</f>
        <v/>
      </c>
      <c r="AY2159" s="24" t="str">
        <f>_xlfn.XLOOKUP(B2159,'[7]ALL SITES DOWN'!$D:$D,'[7]ALL SITES DOWN'!$J:$J,"")</f>
        <v/>
      </c>
      <c r="AZ2159" s="24" t="str">
        <f>_xlfn.XLOOKUP(B2159,'[8]ALL SITES DOWN'!$D:$D,'[8]ALL SITES DOWN'!$J:$J,"")</f>
        <v/>
      </c>
      <c r="BA2159" s="9" t="str">
        <f>_xlfn.XLOOKUP(B2159,[9]sheet1!$AC:$AC,[9]sheet1!$AF:$AF,"")</f>
        <v/>
      </c>
      <c r="BB2159" s="14" t="s">
        <v>5537</v>
      </c>
      <c r="BC2159" s="14" t="s">
        <v>5537</v>
      </c>
      <c r="BD2159" s="14" t="str">
        <f>_xlfn.XLOOKUP(B2159,'[10]cell downs 18042026 17h'!$B:$B,'[10]cell downs 18042026 17h'!$B:$B,"")</f>
        <v/>
      </c>
      <c r="BE2159" s="14" t="str">
        <f>_xlfn.XLOOKUP(B2159,'[11]Cells Huawei 19042026 15h'!$B:$B,'[11]Cells Huawei 19042026 15h'!$B:$B,"")</f>
        <v/>
      </c>
      <c r="BF2159" s="9" t="str">
        <f>_xlfn.XLOOKUP(B2159,'[12]cells down 19042026 9H40'!$B:$B,'[12]cells down 19042026 9H40'!$B:$B,"")</f>
        <v/>
      </c>
      <c r="BG2159" s="9" t="s">
        <v>3582</v>
      </c>
      <c r="BH2159" s="9" t="s">
        <v>12</v>
      </c>
    </row>
    <row r="2160" spans="1:60" s="9" customFormat="1" x14ac:dyDescent="0.3">
      <c r="A2160" s="2" t="s">
        <v>3584</v>
      </c>
      <c r="B2160" s="8" t="s">
        <v>3585</v>
      </c>
      <c r="C2160" s="3" t="str">
        <f>_xlfn.XLOOKUP(B2160,'[1]daily break down'!$D:$D,'[1]daily break down'!$E:$E,"")</f>
        <v>CENTRE</v>
      </c>
      <c r="D2160" s="1" t="s">
        <v>11</v>
      </c>
      <c r="E2160" s="1" t="s">
        <v>12</v>
      </c>
      <c r="F2160" s="3" t="s">
        <v>226</v>
      </c>
      <c r="G2160" s="1" t="s">
        <v>3584</v>
      </c>
      <c r="H2160" s="42" t="str">
        <f>_xlfn.XLOOKUP(B2160,[2]CALCULATION!$B:$B,[2]CALCULATION!$H:$H,"")</f>
        <v>ZTE</v>
      </c>
      <c r="I2160" s="34">
        <v>0</v>
      </c>
      <c r="J2160" s="34">
        <v>0</v>
      </c>
      <c r="K2160" s="34">
        <v>0</v>
      </c>
      <c r="L2160" s="34">
        <v>0</v>
      </c>
      <c r="M2160" s="34">
        <v>0</v>
      </c>
      <c r="N2160" s="34">
        <v>0</v>
      </c>
      <c r="O2160" s="34">
        <v>0</v>
      </c>
      <c r="P2160" s="34">
        <v>0</v>
      </c>
      <c r="Q2160" s="34">
        <v>0</v>
      </c>
      <c r="R2160" s="34">
        <v>0</v>
      </c>
      <c r="S2160" s="35">
        <v>0</v>
      </c>
      <c r="T2160" s="35">
        <v>0</v>
      </c>
      <c r="U2160" s="35">
        <v>0</v>
      </c>
      <c r="V2160" s="35">
        <v>0</v>
      </c>
      <c r="W2160" s="35">
        <v>0</v>
      </c>
      <c r="X2160" s="35">
        <v>0</v>
      </c>
      <c r="Y2160" s="35">
        <v>0</v>
      </c>
      <c r="Z2160" s="35">
        <v>0</v>
      </c>
      <c r="AA2160" s="35">
        <v>0</v>
      </c>
      <c r="AB2160" s="35">
        <v>0</v>
      </c>
      <c r="AC2160" s="35">
        <v>0</v>
      </c>
      <c r="AD2160" s="35">
        <v>0</v>
      </c>
      <c r="AE2160" s="58" t="s">
        <v>5560</v>
      </c>
      <c r="AF2160" s="58"/>
      <c r="AG2160" s="57" t="str" cm="1">
        <f t="array" ref="AG2160">IFERROR(_xlfn.IFS(
AI2160="MPR ISSUE","PDH",
AI2160="BSS Hardware Issue","BSS",
AI2160="Sites strategiques, MLL, Pylone, etc.","ENVTECH",
AI2160="AKTIVCO DEFAUT GE &amp; POWER Cabinet","AKTIVCO",
AI2160="AKTIVCO Coupure ENEO &amp; Baisse de tension","AKTIVCO GRID ONLY",
AI2160="Coupure ENEO &amp; Baisse de tension","IHS GRID ONLY",
AI2160="Defaut GE &amp; POWER Cabinet","IHS",
AI2160="Sharing","Partners",
AI2160="Sites strategiques &amp; DataCenter","SST &amp; DC",
AI2160="Exclu","Exclu",
AI2160="SAT","SAT",
AI2160="SPARE-ISSUE","SPARE-ISSUE",
AI2160="Fiber CAmtel","TRANS_FO_CAMTEL",
AI2160="Fiber AOF","Fiber AOF",
AI2160="Projet OCM (HUAWEI)","TRAVAUX-HUAWEI",
AI2160="Projet OCM (NOKIA)","TRAVAUX-NOKIA",
AI2160="ACCESS-ISSUE","ACCESS-ISSUE",
AI2160="Projet OCM (ZTE, NOKIA, autres projets)","TRAVAUX OCM",
AI2160="No root CAuse","No root cause",
AI2160="ODU HS","PDH",
AI2160="IP &amp; VLAN","PDH",
AI2160="Warehouse HUAWEI","SPARE-ISSUE",
AI2160="SPARE-HS","SPARE-ISSUE",
AI2160="Power Telco","BSS",AI2160="no impacts","no impacts"
),"")</f>
        <v>no impacts</v>
      </c>
      <c r="AH2160" s="57" t="str" cm="1">
        <f t="array" ref="AH2160">IFERROR(_xlfn.IFS(
AI2160="MPR ISSUE","TX ISSUE",
AI2160="BSS Hardware Issue","RAN ISSUE",
AI2160="Sites strategiques, MLL, Pylone, etc.","ENVTECH",
AI2160="AKTIVCO DEFAUT GE &amp; POWER Cabinet","POWER ISSUE",
AI2160="AKTIVCO Coupure ENEO &amp; Baisse de tension","POWER ISSUE",
AI2160="Coupure ENEO &amp; Baisse de tension","POWER ISSUE",
AI2160="Defaut GE &amp; POWER Cabinet","POWER ISSUE",
AI2160="Sharing","POWER ISSUE",
AI2160="Sites strategiques &amp; DataCenter","POWER ISSUE",
AI2160="Exclu","Exclu",
AI2160="SAT","TX ISSUE",
AI2160="SPARE-ISSUE","SPARE-ISSUE",
AI2160="Fiber CAmtel","TX ISSUE",
AI2160="Fiber AOF","TX ISSUE",
AI2160="Projet OCM (HUAWEI)","TRAVAUX-HUAWEI",
AI2160="Projet OCM (NOKIA)","TRAVAUX -NOKIA",
AI2160="ACCESS-ISSUE","ACCESS-ISSUE",
AI2160="Projet OCM (ZTE, NOKIA, autres projets)","TRAVAUX OCM",
AI2160="No root CAuse","No root cause",
AI2160="ODU HS","TX ISSUE",
AI2160="IP &amp; VLAN","TX ISSUE",
AI2160="Warehouse HUAWEI","SPARE-ISSUE",
AI2160="SPARE-HS","SPARE-ISSUE",
AI2160="Power Telco","RAN ISSUE",AI2160="no impacts","no impacts"
),"")</f>
        <v>no impacts</v>
      </c>
      <c r="AI2160" s="85" t="s">
        <v>5998</v>
      </c>
      <c r="AJ2160" s="57" t="str" cm="1">
        <f t="array" ref="AJ2160">IFERROR(_xlfn.IFS(
AI2160="MPR ISSUE","ACTIVE",
AI2160="BSS Hardware Issue","ACTIVE",
AI2160="Sites strategiques, MLL, Pylone, etc.","PASSIVE",
AI2160="AKTIVCO DEFAUT GE &amp; POWER Cabinet","PASSIVE",
AI2160="AKTIVCO Coupure ENEO &amp; Baisse de tension","PASSIVE",
AI2160="Coupure ENEO &amp; Baisse de tension","PASSIVE",
AI2160="Defaut GE &amp; POWER Cabinet","PASSIVE",
AI2160="Sharing","PASSIVE",
AI2160="Sites strategiques &amp; DataCenter","PASSIVE",
AI2160="Exclu","Exclu",
AI2160="SAT","ACTIVE",
AI2160="SPARE-ISSUE","SPARE-ISSUE",
AI2160="Fiber CAmtel","ACTIVE",
AI2160="Fiber AOF","ACTIVE",
AI2160="Projet OCM (HUAWEI)","PLANNED WORKS",
AI2160="Projet OCM (NOKIA)","PLANNED WORKS",
AI2160="ACCESS-ISSUE","ACCESS-ISSUE",
AI2160="Projet OCM (ZTE, NOKIA, autres projets)","PLANNED WORKS",
AI2160="No root CAuse","No root cause",
AI2160="ODU HS","ACTIVE",
AI2160="IP &amp; VLAN","ACTIVE",
AI2160="Warehouse HUAWEI","SPARE-ISSUE",
AI2160="SPARE-HS","SPARE-ISSUE",
AI2160="Power Telco","ACTIVE", AI2160="no impacts","no impacts"
),"")</f>
        <v>no impacts</v>
      </c>
      <c r="AK2160" s="23" t="s">
        <v>5537</v>
      </c>
      <c r="AL2160" s="23" t="str">
        <f t="shared" si="61"/>
        <v>EST_062</v>
      </c>
      <c r="AN2160" s="9" t="s">
        <v>5537</v>
      </c>
      <c r="AO2160" s="23" t="str">
        <f>_xlfn.XLOOKUP(B2160,'INCIDENT-05-03-2026'!E:E,'INCIDENT-05-03-2026'!F:F,"")</f>
        <v/>
      </c>
      <c r="AP2160" s="7" t="s">
        <v>5537</v>
      </c>
      <c r="AQ2160" s="6"/>
      <c r="AR2160" s="7"/>
      <c r="AS2160" s="3" t="str">
        <f>_xlfn.XLOOKUP(B2160,'[3]tt num | region | site id'!$C:$C,'[3]tt num | region | site id'!$Q:$Q,"")</f>
        <v/>
      </c>
      <c r="AT2160" s="24" t="str">
        <f>_xlfn.XLOOKUP(B2160,'[4]Cells Huawei 03052026 12h'!$B:$B,'[4]Cells Huawei 03052026 12h'!$T:$T,"")</f>
        <v/>
      </c>
      <c r="AU2160" s="24" t="str">
        <f>_xlfn.XLOOKUP(B2160,'[5]cells down 02052026 8h50'!$B:$B,'[5]cells down 02052026 8h50'!$R:$R,"")</f>
        <v/>
      </c>
      <c r="AV2160" s="24" t="str">
        <f>_xlfn.XLOOKUP(B2160,'[5]cells down 02052026 13h50'!$B:$B,'[5]cells down 02052026 13h50'!$R:$R,"")</f>
        <v/>
      </c>
      <c r="AW2160" s="24" t="str">
        <f>_xlfn.XLOOKUP(B2160,'[5]cells down 02052026 13h50'!$B:$B,'[5]cells down 02052026 13h50'!$R:$R,"")</f>
        <v/>
      </c>
      <c r="AX2160" s="24" t="str">
        <f>_xlfn.XLOOKUP(B2160,'[6]cell downs 03052026 8h40 '!$B:$B,'[6]cell downs 03052026 8h40 '!$R:$R,"")</f>
        <v/>
      </c>
      <c r="AY2160" s="24" t="str">
        <f>_xlfn.XLOOKUP(B2160,'[7]ALL SITES DOWN'!$D:$D,'[7]ALL SITES DOWN'!$J:$J,"")</f>
        <v/>
      </c>
      <c r="AZ2160" s="24" t="str">
        <f>_xlfn.XLOOKUP(B2160,'[8]ALL SITES DOWN'!$D:$D,'[8]ALL SITES DOWN'!$J:$J,"")</f>
        <v/>
      </c>
      <c r="BA2160" s="9" t="str">
        <f>_xlfn.XLOOKUP(B2160,[9]sheet1!$AC:$AC,[9]sheet1!$AF:$AF,"")</f>
        <v/>
      </c>
      <c r="BB2160" s="14" t="s">
        <v>5537</v>
      </c>
      <c r="BC2160" s="14" t="s">
        <v>5537</v>
      </c>
      <c r="BD2160" s="14" t="str">
        <f>_xlfn.XLOOKUP(B2160,'[10]cell downs 18042026 17h'!$B:$B,'[10]cell downs 18042026 17h'!$B:$B,"")</f>
        <v/>
      </c>
      <c r="BE2160" s="14" t="str">
        <f>_xlfn.XLOOKUP(B2160,'[11]Cells Huawei 19042026 15h'!$B:$B,'[11]Cells Huawei 19042026 15h'!$B:$B,"")</f>
        <v/>
      </c>
      <c r="BF2160" s="9" t="str">
        <f>_xlfn.XLOOKUP(B2160,'[12]cells down 19042026 9H40'!$B:$B,'[12]cells down 19042026 9H40'!$B:$B,"")</f>
        <v/>
      </c>
      <c r="BG2160" s="9" t="s">
        <v>3585</v>
      </c>
      <c r="BH2160" s="9" t="s">
        <v>5537</v>
      </c>
    </row>
    <row r="2161" spans="1:60" s="9" customFormat="1" x14ac:dyDescent="0.3">
      <c r="A2161" s="1" t="s">
        <v>3586</v>
      </c>
      <c r="B2161" s="8" t="s">
        <v>3587</v>
      </c>
      <c r="C2161" s="3" t="str">
        <f>_xlfn.XLOOKUP(B2161,'[1]daily break down'!$D:$D,'[1]daily break down'!$E:$E,"")</f>
        <v>CENTRE</v>
      </c>
      <c r="D2161" s="1" t="s">
        <v>11</v>
      </c>
      <c r="E2161" s="1" t="s">
        <v>12</v>
      </c>
      <c r="F2161" s="3" t="s">
        <v>226</v>
      </c>
      <c r="G2161" s="1" t="s">
        <v>3586</v>
      </c>
      <c r="H2161" s="42" t="str">
        <f>_xlfn.XLOOKUP(B2161,[2]CALCULATION!$B:$B,[2]CALCULATION!$H:$H,"")</f>
        <v>ZTE</v>
      </c>
      <c r="I2161" s="34">
        <v>0</v>
      </c>
      <c r="J2161" s="34">
        <v>0</v>
      </c>
      <c r="K2161" s="34">
        <v>0</v>
      </c>
      <c r="L2161" s="34">
        <v>0</v>
      </c>
      <c r="M2161" s="34">
        <v>0</v>
      </c>
      <c r="N2161" s="34">
        <v>0</v>
      </c>
      <c r="O2161" s="34">
        <v>0</v>
      </c>
      <c r="P2161" s="34">
        <v>0</v>
      </c>
      <c r="Q2161" s="34">
        <v>0</v>
      </c>
      <c r="R2161" s="34">
        <v>0</v>
      </c>
      <c r="S2161" s="35">
        <v>0</v>
      </c>
      <c r="T2161" s="35">
        <v>0</v>
      </c>
      <c r="U2161" s="35">
        <v>0</v>
      </c>
      <c r="V2161" s="35">
        <v>0</v>
      </c>
      <c r="W2161" s="35">
        <v>0</v>
      </c>
      <c r="X2161" s="35">
        <v>0</v>
      </c>
      <c r="Y2161" s="35">
        <v>0</v>
      </c>
      <c r="Z2161" s="35">
        <v>0</v>
      </c>
      <c r="AA2161" s="35">
        <v>0</v>
      </c>
      <c r="AB2161" s="35">
        <v>0</v>
      </c>
      <c r="AC2161" s="35">
        <v>0</v>
      </c>
      <c r="AD2161" s="35">
        <v>0</v>
      </c>
      <c r="AE2161" s="58" t="s">
        <v>5560</v>
      </c>
      <c r="AF2161" s="58"/>
      <c r="AG2161" s="57" t="str" cm="1">
        <f t="array" ref="AG2161">IFERROR(_xlfn.IFS(
AI2161="MPR ISSUE","PDH",
AI2161="BSS Hardware Issue","BSS",
AI2161="Sites strategiques, MLL, Pylone, etc.","ENVTECH",
AI2161="AKTIVCO DEFAUT GE &amp; POWER Cabinet","AKTIVCO",
AI2161="AKTIVCO Coupure ENEO &amp; Baisse de tension","AKTIVCO GRID ONLY",
AI2161="Coupure ENEO &amp; Baisse de tension","IHS GRID ONLY",
AI2161="Defaut GE &amp; POWER Cabinet","IHS",
AI2161="Sharing","Partners",
AI2161="Sites strategiques &amp; DataCenter","SST &amp; DC",
AI2161="Exclu","Exclu",
AI2161="SAT","SAT",
AI2161="SPARE-ISSUE","SPARE-ISSUE",
AI2161="Fiber CAmtel","TRANS_FO_CAMTEL",
AI2161="Fiber AOF","Fiber AOF",
AI2161="Projet OCM (HUAWEI)","TRAVAUX-HUAWEI",
AI2161="Projet OCM (NOKIA)","TRAVAUX-NOKIA",
AI2161="ACCESS-ISSUE","ACCESS-ISSUE",
AI2161="Projet OCM (ZTE, NOKIA, autres projets)","TRAVAUX OCM",
AI2161="No root CAuse","No root cause",
AI2161="ODU HS","PDH",
AI2161="IP &amp; VLAN","PDH",
AI2161="Warehouse HUAWEI","SPARE-ISSUE",
AI2161="SPARE-HS","SPARE-ISSUE",
AI2161="Power Telco","BSS",AI2161="no impacts","no impacts"
),"")</f>
        <v>no impacts</v>
      </c>
      <c r="AH2161" s="57" t="str" cm="1">
        <f t="array" ref="AH2161">IFERROR(_xlfn.IFS(
AI2161="MPR ISSUE","TX ISSUE",
AI2161="BSS Hardware Issue","RAN ISSUE",
AI2161="Sites strategiques, MLL, Pylone, etc.","ENVTECH",
AI2161="AKTIVCO DEFAUT GE &amp; POWER Cabinet","POWER ISSUE",
AI2161="AKTIVCO Coupure ENEO &amp; Baisse de tension","POWER ISSUE",
AI2161="Coupure ENEO &amp; Baisse de tension","POWER ISSUE",
AI2161="Defaut GE &amp; POWER Cabinet","POWER ISSUE",
AI2161="Sharing","POWER ISSUE",
AI2161="Sites strategiques &amp; DataCenter","POWER ISSUE",
AI2161="Exclu","Exclu",
AI2161="SAT","TX ISSUE",
AI2161="SPARE-ISSUE","SPARE-ISSUE",
AI2161="Fiber CAmtel","TX ISSUE",
AI2161="Fiber AOF","TX ISSUE",
AI2161="Projet OCM (HUAWEI)","TRAVAUX-HUAWEI",
AI2161="Projet OCM (NOKIA)","TRAVAUX -NOKIA",
AI2161="ACCESS-ISSUE","ACCESS-ISSUE",
AI2161="Projet OCM (ZTE, NOKIA, autres projets)","TRAVAUX OCM",
AI2161="No root CAuse","No root cause",
AI2161="ODU HS","TX ISSUE",
AI2161="IP &amp; VLAN","TX ISSUE",
AI2161="Warehouse HUAWEI","SPARE-ISSUE",
AI2161="SPARE-HS","SPARE-ISSUE",
AI2161="Power Telco","RAN ISSUE",AI2161="no impacts","no impacts"
),"")</f>
        <v>no impacts</v>
      </c>
      <c r="AI2161" s="85" t="s">
        <v>5998</v>
      </c>
      <c r="AJ2161" s="57" t="str" cm="1">
        <f t="array" ref="AJ2161">IFERROR(_xlfn.IFS(
AI2161="MPR ISSUE","ACTIVE",
AI2161="BSS Hardware Issue","ACTIVE",
AI2161="Sites strategiques, MLL, Pylone, etc.","PASSIVE",
AI2161="AKTIVCO DEFAUT GE &amp; POWER Cabinet","PASSIVE",
AI2161="AKTIVCO Coupure ENEO &amp; Baisse de tension","PASSIVE",
AI2161="Coupure ENEO &amp; Baisse de tension","PASSIVE",
AI2161="Defaut GE &amp; POWER Cabinet","PASSIVE",
AI2161="Sharing","PASSIVE",
AI2161="Sites strategiques &amp; DataCenter","PASSIVE",
AI2161="Exclu","Exclu",
AI2161="SAT","ACTIVE",
AI2161="SPARE-ISSUE","SPARE-ISSUE",
AI2161="Fiber CAmtel","ACTIVE",
AI2161="Fiber AOF","ACTIVE",
AI2161="Projet OCM (HUAWEI)","PLANNED WORKS",
AI2161="Projet OCM (NOKIA)","PLANNED WORKS",
AI2161="ACCESS-ISSUE","ACCESS-ISSUE",
AI2161="Projet OCM (ZTE, NOKIA, autres projets)","PLANNED WORKS",
AI2161="No root CAuse","No root cause",
AI2161="ODU HS","ACTIVE",
AI2161="IP &amp; VLAN","ACTIVE",
AI2161="Warehouse HUAWEI","SPARE-ISSUE",
AI2161="SPARE-HS","SPARE-ISSUE",
AI2161="Power Telco","ACTIVE", AI2161="no impacts","no impacts"
),"")</f>
        <v>no impacts</v>
      </c>
      <c r="AK2161" s="23" t="s">
        <v>5537</v>
      </c>
      <c r="AL2161" s="23" t="str">
        <f t="shared" si="61"/>
        <v>EST_022</v>
      </c>
      <c r="AN2161" s="9" t="s">
        <v>5537</v>
      </c>
      <c r="AO2161" s="23" t="str">
        <f>_xlfn.XLOOKUP(B2161,'INCIDENT-05-03-2026'!E:E,'INCIDENT-05-03-2026'!F:F,"")</f>
        <v/>
      </c>
      <c r="AP2161" s="7" t="s">
        <v>5537</v>
      </c>
      <c r="AQ2161" s="6"/>
      <c r="AR2161" s="7"/>
      <c r="AS2161" s="3" t="str">
        <f>_xlfn.XLOOKUP(B2161,'[3]tt num | region | site id'!$C:$C,'[3]tt num | region | site id'!$Q:$Q,"")</f>
        <v/>
      </c>
      <c r="AT2161" s="24" t="str">
        <f>_xlfn.XLOOKUP(B2161,'[4]Cells Huawei 03052026 12h'!$B:$B,'[4]Cells Huawei 03052026 12h'!$T:$T,"")</f>
        <v/>
      </c>
      <c r="AU2161" s="24" t="str">
        <f>_xlfn.XLOOKUP(B2161,'[5]cells down 02052026 8h50'!$B:$B,'[5]cells down 02052026 8h50'!$R:$R,"")</f>
        <v/>
      </c>
      <c r="AV2161" s="24" t="str">
        <f>_xlfn.XLOOKUP(B2161,'[5]cells down 02052026 13h50'!$B:$B,'[5]cells down 02052026 13h50'!$R:$R,"")</f>
        <v/>
      </c>
      <c r="AW2161" s="24" t="str">
        <f>_xlfn.XLOOKUP(B2161,'[5]cells down 02052026 13h50'!$B:$B,'[5]cells down 02052026 13h50'!$R:$R,"")</f>
        <v/>
      </c>
      <c r="AX2161" s="24" t="str">
        <f>_xlfn.XLOOKUP(B2161,'[6]cell downs 03052026 8h40 '!$B:$B,'[6]cell downs 03052026 8h40 '!$R:$R,"")</f>
        <v/>
      </c>
      <c r="AY2161" s="24" t="str">
        <f>_xlfn.XLOOKUP(B2161,'[7]ALL SITES DOWN'!$D:$D,'[7]ALL SITES DOWN'!$J:$J,"")</f>
        <v/>
      </c>
      <c r="AZ2161" s="24" t="str">
        <f>_xlfn.XLOOKUP(B2161,'[8]ALL SITES DOWN'!$D:$D,'[8]ALL SITES DOWN'!$J:$J,"")</f>
        <v/>
      </c>
      <c r="BA2161" s="9" t="str">
        <f>_xlfn.XLOOKUP(B2161,[9]sheet1!$AC:$AC,[9]sheet1!$AF:$AF,"")</f>
        <v/>
      </c>
      <c r="BB2161" s="14" t="s">
        <v>5537</v>
      </c>
      <c r="BC2161" s="14" t="s">
        <v>5537</v>
      </c>
      <c r="BD2161" s="14" t="str">
        <f>_xlfn.XLOOKUP(B2161,'[10]cell downs 18042026 17h'!$B:$B,'[10]cell downs 18042026 17h'!$B:$B,"")</f>
        <v/>
      </c>
      <c r="BE2161" s="14" t="str">
        <f>_xlfn.XLOOKUP(B2161,'[11]Cells Huawei 19042026 15h'!$B:$B,'[11]Cells Huawei 19042026 15h'!$B:$B,"")</f>
        <v/>
      </c>
      <c r="BF2161" s="9" t="str">
        <f>_xlfn.XLOOKUP(B2161,'[12]cells down 19042026 9H40'!$B:$B,'[12]cells down 19042026 9H40'!$B:$B,"")</f>
        <v/>
      </c>
      <c r="BG2161" s="9" t="s">
        <v>3587</v>
      </c>
      <c r="BH2161" s="9" t="s">
        <v>5537</v>
      </c>
    </row>
    <row r="2162" spans="1:60" s="9" customFormat="1" x14ac:dyDescent="0.3">
      <c r="A2162" s="1" t="s">
        <v>3588</v>
      </c>
      <c r="B2162" s="8" t="s">
        <v>3589</v>
      </c>
      <c r="C2162" s="3" t="str">
        <f>_xlfn.XLOOKUP(B2162,'[1]daily break down'!$D:$D,'[1]daily break down'!$E:$E,"")</f>
        <v>CENTRE</v>
      </c>
      <c r="D2162" s="1" t="s">
        <v>21</v>
      </c>
      <c r="E2162" s="1" t="s">
        <v>122</v>
      </c>
      <c r="F2162" s="3" t="s">
        <v>69</v>
      </c>
      <c r="G2162" s="1" t="s">
        <v>3588</v>
      </c>
      <c r="H2162" s="42" t="str">
        <f>_xlfn.XLOOKUP(B2162,[2]CALCULATION!$B:$B,[2]CALCULATION!$H:$H,"")</f>
        <v>ZTE</v>
      </c>
      <c r="I2162" s="34">
        <v>0</v>
      </c>
      <c r="J2162" s="34">
        <v>0</v>
      </c>
      <c r="K2162" s="34">
        <v>0</v>
      </c>
      <c r="L2162" s="34">
        <v>0</v>
      </c>
      <c r="M2162" s="34">
        <v>0</v>
      </c>
      <c r="N2162" s="34">
        <v>0</v>
      </c>
      <c r="O2162" s="34">
        <v>0</v>
      </c>
      <c r="P2162" s="34">
        <v>0</v>
      </c>
      <c r="Q2162" s="34">
        <v>0</v>
      </c>
      <c r="R2162" s="34">
        <v>0</v>
      </c>
      <c r="S2162" s="35">
        <v>0</v>
      </c>
      <c r="T2162" s="35">
        <v>0</v>
      </c>
      <c r="U2162" s="35">
        <v>0</v>
      </c>
      <c r="V2162" s="35">
        <v>0</v>
      </c>
      <c r="W2162" s="35">
        <v>0</v>
      </c>
      <c r="X2162" s="35">
        <v>0</v>
      </c>
      <c r="Y2162" s="35">
        <v>0</v>
      </c>
      <c r="Z2162" s="35">
        <v>0</v>
      </c>
      <c r="AA2162" s="35">
        <v>0</v>
      </c>
      <c r="AB2162" s="35">
        <v>0</v>
      </c>
      <c r="AC2162" s="35">
        <v>0</v>
      </c>
      <c r="AD2162" s="35">
        <v>0</v>
      </c>
      <c r="AE2162" s="58" t="s">
        <v>5560</v>
      </c>
      <c r="AF2162" s="58"/>
      <c r="AG2162" s="57" t="str" cm="1">
        <f t="array" ref="AG2162">IFERROR(_xlfn.IFS(
AI2162="MPR ISSUE","PDH",
AI2162="BSS Hardware Issue","BSS",
AI2162="Sites strategiques, MLL, Pylone, etc.","ENVTECH",
AI2162="AKTIVCO DEFAUT GE &amp; POWER Cabinet","AKTIVCO",
AI2162="AKTIVCO Coupure ENEO &amp; Baisse de tension","AKTIVCO GRID ONLY",
AI2162="Coupure ENEO &amp; Baisse de tension","IHS GRID ONLY",
AI2162="Defaut GE &amp; POWER Cabinet","IHS",
AI2162="Sharing","Partners",
AI2162="Sites strategiques &amp; DataCenter","SST &amp; DC",
AI2162="Exclu","Exclu",
AI2162="SAT","SAT",
AI2162="SPARE-ISSUE","SPARE-ISSUE",
AI2162="Fiber CAmtel","TRANS_FO_CAMTEL",
AI2162="Fiber AOF","Fiber AOF",
AI2162="Projet OCM (HUAWEI)","TRAVAUX-HUAWEI",
AI2162="Projet OCM (NOKIA)","TRAVAUX-NOKIA",
AI2162="ACCESS-ISSUE","ACCESS-ISSUE",
AI2162="Projet OCM (ZTE, NOKIA, autres projets)","TRAVAUX OCM",
AI2162="No root CAuse","No root cause",
AI2162="ODU HS","PDH",
AI2162="IP &amp; VLAN","PDH",
AI2162="Warehouse HUAWEI","SPARE-ISSUE",
AI2162="SPARE-HS","SPARE-ISSUE",
AI2162="Power Telco","BSS",AI2162="no impacts","no impacts"
),"")</f>
        <v>no impacts</v>
      </c>
      <c r="AH2162" s="57" t="str" cm="1">
        <f t="array" ref="AH2162">IFERROR(_xlfn.IFS(
AI2162="MPR ISSUE","TX ISSUE",
AI2162="BSS Hardware Issue","RAN ISSUE",
AI2162="Sites strategiques, MLL, Pylone, etc.","ENVTECH",
AI2162="AKTIVCO DEFAUT GE &amp; POWER Cabinet","POWER ISSUE",
AI2162="AKTIVCO Coupure ENEO &amp; Baisse de tension","POWER ISSUE",
AI2162="Coupure ENEO &amp; Baisse de tension","POWER ISSUE",
AI2162="Defaut GE &amp; POWER Cabinet","POWER ISSUE",
AI2162="Sharing","POWER ISSUE",
AI2162="Sites strategiques &amp; DataCenter","POWER ISSUE",
AI2162="Exclu","Exclu",
AI2162="SAT","TX ISSUE",
AI2162="SPARE-ISSUE","SPARE-ISSUE",
AI2162="Fiber CAmtel","TX ISSUE",
AI2162="Fiber AOF","TX ISSUE",
AI2162="Projet OCM (HUAWEI)","TRAVAUX-HUAWEI",
AI2162="Projet OCM (NOKIA)","TRAVAUX -NOKIA",
AI2162="ACCESS-ISSUE","ACCESS-ISSUE",
AI2162="Projet OCM (ZTE, NOKIA, autres projets)","TRAVAUX OCM",
AI2162="No root CAuse","No root cause",
AI2162="ODU HS","TX ISSUE",
AI2162="IP &amp; VLAN","TX ISSUE",
AI2162="Warehouse HUAWEI","SPARE-ISSUE",
AI2162="SPARE-HS","SPARE-ISSUE",
AI2162="Power Telco","RAN ISSUE",AI2162="no impacts","no impacts"
),"")</f>
        <v>no impacts</v>
      </c>
      <c r="AI2162" s="85" t="s">
        <v>5998</v>
      </c>
      <c r="AJ2162" s="57" t="str" cm="1">
        <f t="array" ref="AJ2162">IFERROR(_xlfn.IFS(
AI2162="MPR ISSUE","ACTIVE",
AI2162="BSS Hardware Issue","ACTIVE",
AI2162="Sites strategiques, MLL, Pylone, etc.","PASSIVE",
AI2162="AKTIVCO DEFAUT GE &amp; POWER Cabinet","PASSIVE",
AI2162="AKTIVCO Coupure ENEO &amp; Baisse de tension","PASSIVE",
AI2162="Coupure ENEO &amp; Baisse de tension","PASSIVE",
AI2162="Defaut GE &amp; POWER Cabinet","PASSIVE",
AI2162="Sharing","PASSIVE",
AI2162="Sites strategiques &amp; DataCenter","PASSIVE",
AI2162="Exclu","Exclu",
AI2162="SAT","ACTIVE",
AI2162="SPARE-ISSUE","SPARE-ISSUE",
AI2162="Fiber CAmtel","ACTIVE",
AI2162="Fiber AOF","ACTIVE",
AI2162="Projet OCM (HUAWEI)","PLANNED WORKS",
AI2162="Projet OCM (NOKIA)","PLANNED WORKS",
AI2162="ACCESS-ISSUE","ACCESS-ISSUE",
AI2162="Projet OCM (ZTE, NOKIA, autres projets)","PLANNED WORKS",
AI2162="No root CAuse","No root cause",
AI2162="ODU HS","ACTIVE",
AI2162="IP &amp; VLAN","ACTIVE",
AI2162="Warehouse HUAWEI","SPARE-ISSUE",
AI2162="SPARE-HS","SPARE-ISSUE",
AI2162="Power Telco","ACTIVE", AI2162="no impacts","no impacts"
),"")</f>
        <v>no impacts</v>
      </c>
      <c r="AK2162" s="23" t="s">
        <v>5537</v>
      </c>
      <c r="AL2162" s="23" t="str">
        <f t="shared" si="61"/>
        <v>SUD_106</v>
      </c>
      <c r="AN2162" s="9" t="s">
        <v>5537</v>
      </c>
      <c r="AO2162" s="23" t="str">
        <f>_xlfn.XLOOKUP(B2162,'INCIDENT-05-03-2026'!E:E,'INCIDENT-05-03-2026'!F:F,"")</f>
        <v/>
      </c>
      <c r="AP2162" s="7" t="s">
        <v>5537</v>
      </c>
      <c r="AQ2162" s="6"/>
      <c r="AR2162" s="7"/>
      <c r="AS2162" s="3" t="str">
        <f>_xlfn.XLOOKUP(B2162,'[3]tt num | region | site id'!$C:$C,'[3]tt num | region | site id'!$Q:$Q,"")</f>
        <v/>
      </c>
      <c r="AT2162" s="24" t="str">
        <f>_xlfn.XLOOKUP(B2162,'[4]Cells Huawei 03052026 12h'!$B:$B,'[4]Cells Huawei 03052026 12h'!$T:$T,"")</f>
        <v/>
      </c>
      <c r="AU2162" s="24" t="str">
        <f>_xlfn.XLOOKUP(B2162,'[5]cells down 02052026 8h50'!$B:$B,'[5]cells down 02052026 8h50'!$R:$R,"")</f>
        <v/>
      </c>
      <c r="AV2162" s="24" t="str">
        <f>_xlfn.XLOOKUP(B2162,'[5]cells down 02052026 13h50'!$B:$B,'[5]cells down 02052026 13h50'!$R:$R,"")</f>
        <v/>
      </c>
      <c r="AW2162" s="24" t="str">
        <f>_xlfn.XLOOKUP(B2162,'[5]cells down 02052026 13h50'!$B:$B,'[5]cells down 02052026 13h50'!$R:$R,"")</f>
        <v/>
      </c>
      <c r="AX2162" s="24" t="str">
        <f>_xlfn.XLOOKUP(B2162,'[6]cell downs 03052026 8h40 '!$B:$B,'[6]cell downs 03052026 8h40 '!$R:$R,"")</f>
        <v/>
      </c>
      <c r="AY2162" s="24" t="str">
        <f>_xlfn.XLOOKUP(B2162,'[7]ALL SITES DOWN'!$D:$D,'[7]ALL SITES DOWN'!$J:$J,"")</f>
        <v/>
      </c>
      <c r="AZ2162" s="24" t="str">
        <f>_xlfn.XLOOKUP(B2162,'[8]ALL SITES DOWN'!$D:$D,'[8]ALL SITES DOWN'!$J:$J,"")</f>
        <v/>
      </c>
      <c r="BA2162" s="9" t="str">
        <f>_xlfn.XLOOKUP(B2162,[9]sheet1!$AC:$AC,[9]sheet1!$AF:$AF,"")</f>
        <v/>
      </c>
      <c r="BB2162" s="14" t="s">
        <v>5537</v>
      </c>
      <c r="BC2162" s="14" t="s">
        <v>5537</v>
      </c>
      <c r="BD2162" s="14" t="str">
        <f>_xlfn.XLOOKUP(B2162,'[10]cell downs 18042026 17h'!$B:$B,'[10]cell downs 18042026 17h'!$B:$B,"")</f>
        <v/>
      </c>
      <c r="BE2162" s="14" t="str">
        <f>_xlfn.XLOOKUP(B2162,'[11]Cells Huawei 19042026 15h'!$B:$B,'[11]Cells Huawei 19042026 15h'!$B:$B,"")</f>
        <v/>
      </c>
      <c r="BF2162" s="9" t="str">
        <f>_xlfn.XLOOKUP(B2162,'[12]cells down 19042026 9H40'!$B:$B,'[12]cells down 19042026 9H40'!$B:$B,"")</f>
        <v/>
      </c>
      <c r="BG2162" s="9" t="s">
        <v>5537</v>
      </c>
      <c r="BH2162" s="9" t="s">
        <v>5537</v>
      </c>
    </row>
    <row r="2163" spans="1:60" s="9" customFormat="1" x14ac:dyDescent="0.3">
      <c r="A2163" s="1" t="s">
        <v>3904</v>
      </c>
      <c r="B2163" s="8" t="s">
        <v>3905</v>
      </c>
      <c r="C2163" s="3" t="str">
        <f>_xlfn.XLOOKUP(B2163,'[1]daily break down'!$D:$D,'[1]daily break down'!$E:$E,"")</f>
        <v>EXTREME-NORD</v>
      </c>
      <c r="D2163" s="1" t="s">
        <v>11</v>
      </c>
      <c r="E2163" s="1" t="s">
        <v>12</v>
      </c>
      <c r="F2163" s="3" t="s">
        <v>55</v>
      </c>
      <c r="G2163" s="1" t="s">
        <v>3906</v>
      </c>
      <c r="H2163" s="40" t="str">
        <f>_xlfn.XLOOKUP(B2163,[2]CALCULATION!$B:$B,[2]CALCULATION!$H:$H,"")</f>
        <v>HUAWEI</v>
      </c>
      <c r="I2163" s="34">
        <v>0</v>
      </c>
      <c r="J2163" s="34">
        <v>0</v>
      </c>
      <c r="K2163" s="34">
        <v>0</v>
      </c>
      <c r="L2163" s="34">
        <v>0</v>
      </c>
      <c r="M2163" s="34">
        <v>0</v>
      </c>
      <c r="N2163" s="34">
        <v>0</v>
      </c>
      <c r="O2163" s="34">
        <v>0</v>
      </c>
      <c r="P2163" s="34">
        <v>0</v>
      </c>
      <c r="Q2163" s="34">
        <v>0</v>
      </c>
      <c r="R2163" s="34">
        <v>0</v>
      </c>
      <c r="S2163" s="35">
        <v>0</v>
      </c>
      <c r="T2163" s="35">
        <v>0</v>
      </c>
      <c r="U2163" s="35">
        <v>0</v>
      </c>
      <c r="V2163" s="35">
        <v>0.561804966997971</v>
      </c>
      <c r="W2163" s="35">
        <v>0</v>
      </c>
      <c r="X2163" s="35">
        <v>0</v>
      </c>
      <c r="Y2163" s="35">
        <v>0</v>
      </c>
      <c r="Z2163" s="35">
        <v>0</v>
      </c>
      <c r="AA2163" s="35">
        <v>0</v>
      </c>
      <c r="AB2163" s="35">
        <v>0</v>
      </c>
      <c r="AC2163" s="35">
        <v>0</v>
      </c>
      <c r="AD2163" s="35">
        <v>0</v>
      </c>
      <c r="AE2163" s="58" t="s">
        <v>5603</v>
      </c>
      <c r="AF2163" s="58"/>
      <c r="AG2163" s="57" t="str" cm="1">
        <f t="array" ref="AG2163">IFERROR(_xlfn.IFS(
AI2163="MPR ISSUE","PDH",
AI2163="BSS Hardware Issue","BSS",
AI2163="Sites strategiques, MLL, Pylone, etc.","ENVTECH",
AI2163="AKTIVCO DEFAUT GE &amp; POWER Cabinet","AKTIVCO",
AI2163="AKTIVCO Coupure ENEO &amp; Baisse de tension","AKTIVCO GRID ONLY",
AI2163="Coupure ENEO &amp; Baisse de tension","IHS GRID ONLY",
AI2163="Defaut GE &amp; POWER Cabinet","IHS",
AI2163="Sharing","Partners",
AI2163="Sites strategiques &amp; DataCenter","SST &amp; DC",
AI2163="Exclu","Exclu",
AI2163="SAT","SAT",
AI2163="SPARE-ISSUE","SPARE-ISSUE",
AI2163="Fiber CAmtel","TRANS_FO_CAMTEL",
AI2163="Fiber AOF","Fiber AOF",
AI2163="Projet OCM (HUAWEI)","TRAVAUX-HUAWEI",
AI2163="Projet OCM (NOKIA)","TRAVAUX-NOKIA",
AI2163="ACCESS-ISSUE","ACCESS-ISSUE",
AI2163="Projet OCM (ZTE, NOKIA, autres projets)","TRAVAUX OCM",
AI2163="No root CAuse","No root cause",
AI2163="ODU HS","PDH",
AI2163="IP &amp; VLAN","PDH",
AI2163="Warehouse HUAWEI","SPARE-ISSUE",
AI2163="SPARE-HS","SPARE-ISSUE",
AI2163="Power Telco","BSS",AI2163="no impacts","no impacts"
),"")</f>
        <v>no impacts</v>
      </c>
      <c r="AH2163" s="57" t="str" cm="1">
        <f t="array" ref="AH2163">IFERROR(_xlfn.IFS(
AI2163="MPR ISSUE","TX ISSUE",
AI2163="BSS Hardware Issue","RAN ISSUE",
AI2163="Sites strategiques, MLL, Pylone, etc.","ENVTECH",
AI2163="AKTIVCO DEFAUT GE &amp; POWER Cabinet","POWER ISSUE",
AI2163="AKTIVCO Coupure ENEO &amp; Baisse de tension","POWER ISSUE",
AI2163="Coupure ENEO &amp; Baisse de tension","POWER ISSUE",
AI2163="Defaut GE &amp; POWER Cabinet","POWER ISSUE",
AI2163="Sharing","POWER ISSUE",
AI2163="Sites strategiques &amp; DataCenter","POWER ISSUE",
AI2163="Exclu","Exclu",
AI2163="SAT","TX ISSUE",
AI2163="SPARE-ISSUE","SPARE-ISSUE",
AI2163="Fiber CAmtel","TX ISSUE",
AI2163="Fiber AOF","TX ISSUE",
AI2163="Projet OCM (HUAWEI)","TRAVAUX-HUAWEI",
AI2163="Projet OCM (NOKIA)","TRAVAUX -NOKIA",
AI2163="ACCESS-ISSUE","ACCESS-ISSUE",
AI2163="Projet OCM (ZTE, NOKIA, autres projets)","TRAVAUX OCM",
AI2163="No root CAuse","No root cause",
AI2163="ODU HS","TX ISSUE",
AI2163="IP &amp; VLAN","TX ISSUE",
AI2163="Warehouse HUAWEI","SPARE-ISSUE",
AI2163="SPARE-HS","SPARE-ISSUE",
AI2163="Power Telco","RAN ISSUE",AI2163="no impacts","no impacts"
),"")</f>
        <v>no impacts</v>
      </c>
      <c r="AI2163" s="85" t="s">
        <v>5998</v>
      </c>
      <c r="AJ2163" s="57" t="str" cm="1">
        <f t="array" ref="AJ2163">IFERROR(_xlfn.IFS(
AI2163="MPR ISSUE","ACTIVE",
AI2163="BSS Hardware Issue","ACTIVE",
AI2163="Sites strategiques, MLL, Pylone, etc.","PASSIVE",
AI2163="AKTIVCO DEFAUT GE &amp; POWER Cabinet","PASSIVE",
AI2163="AKTIVCO Coupure ENEO &amp; Baisse de tension","PASSIVE",
AI2163="Coupure ENEO &amp; Baisse de tension","PASSIVE",
AI2163="Defaut GE &amp; POWER Cabinet","PASSIVE",
AI2163="Sharing","PASSIVE",
AI2163="Sites strategiques &amp; DataCenter","PASSIVE",
AI2163="Exclu","Exclu",
AI2163="SAT","ACTIVE",
AI2163="SPARE-ISSUE","SPARE-ISSUE",
AI2163="Fiber CAmtel","ACTIVE",
AI2163="Fiber AOF","ACTIVE",
AI2163="Projet OCM (HUAWEI)","PLANNED WORKS",
AI2163="Projet OCM (NOKIA)","PLANNED WORKS",
AI2163="ACCESS-ISSUE","ACCESS-ISSUE",
AI2163="Projet OCM (ZTE, NOKIA, autres projets)","PLANNED WORKS",
AI2163="No root CAuse","No root cause",
AI2163="ODU HS","ACTIVE",
AI2163="IP &amp; VLAN","ACTIVE",
AI2163="Warehouse HUAWEI","SPARE-ISSUE",
AI2163="SPARE-HS","SPARE-ISSUE",
AI2163="Power Telco","ACTIVE", AI2163="no impacts","no impacts"
),"")</f>
        <v>no impacts</v>
      </c>
      <c r="AK2163" s="23" t="s">
        <v>5537</v>
      </c>
      <c r="AL2163" s="23" t="str">
        <f t="shared" si="61"/>
        <v>EXN_028</v>
      </c>
      <c r="AN2163" s="9" t="s">
        <v>5537</v>
      </c>
      <c r="AO2163" s="23" t="str">
        <f>_xlfn.XLOOKUP(B2163,'INCIDENT-05-03-2026'!E:E,'INCIDENT-05-03-2026'!F:F,"")</f>
        <v/>
      </c>
      <c r="AP2163" s="7" t="s">
        <v>5537</v>
      </c>
      <c r="AQ2163" s="6"/>
      <c r="AR2163" s="7"/>
      <c r="AS2163" s="3" t="str">
        <f>_xlfn.XLOOKUP(B2163,'[3]tt num | region | site id'!$C:$C,'[3]tt num | region | site id'!$Q:$Q,"")</f>
        <v/>
      </c>
      <c r="AT2163" s="24" t="str">
        <f>_xlfn.XLOOKUP(B2163,'[4]Cells Huawei 03052026 12h'!$B:$B,'[4]Cells Huawei 03052026 12h'!$T:$T,"")</f>
        <v/>
      </c>
      <c r="AU2163" s="24" t="str">
        <f>_xlfn.XLOOKUP(B2163,'[5]cells down 02052026 8h50'!$B:$B,'[5]cells down 02052026 8h50'!$R:$R,"")</f>
        <v/>
      </c>
      <c r="AV2163" s="24" t="str">
        <f>_xlfn.XLOOKUP(B2163,'[5]cells down 02052026 13h50'!$B:$B,'[5]cells down 02052026 13h50'!$R:$R,"")</f>
        <v/>
      </c>
      <c r="AW2163" s="24" t="str">
        <f>_xlfn.XLOOKUP(B2163,'[5]cells down 02052026 13h50'!$B:$B,'[5]cells down 02052026 13h50'!$R:$R,"")</f>
        <v/>
      </c>
      <c r="AX2163" s="24" t="str">
        <f>_xlfn.XLOOKUP(B2163,'[6]cell downs 03052026 8h40 '!$B:$B,'[6]cell downs 03052026 8h40 '!$R:$R,"")</f>
        <v/>
      </c>
      <c r="AY2163" s="24" t="str">
        <f>_xlfn.XLOOKUP(B2163,'[7]ALL SITES DOWN'!$D:$D,'[7]ALL SITES DOWN'!$J:$J,"")</f>
        <v/>
      </c>
      <c r="AZ2163" s="24" t="str">
        <f>_xlfn.XLOOKUP(B2163,'[8]ALL SITES DOWN'!$D:$D,'[8]ALL SITES DOWN'!$J:$J,"")</f>
        <v/>
      </c>
      <c r="BA2163" s="9" t="str">
        <f>_xlfn.XLOOKUP(B2163,[9]sheet1!$AC:$AC,[9]sheet1!$AF:$AF,"")</f>
        <v/>
      </c>
      <c r="BB2163" s="14" t="s">
        <v>5537</v>
      </c>
      <c r="BC2163" s="14" t="s">
        <v>5537</v>
      </c>
      <c r="BD2163" s="14" t="str">
        <f>_xlfn.XLOOKUP(B2163,'[10]cell downs 18042026 17h'!$B:$B,'[10]cell downs 18042026 17h'!$B:$B,"")</f>
        <v/>
      </c>
      <c r="BE2163" s="14" t="str">
        <f>_xlfn.XLOOKUP(B2163,'[11]Cells Huawei 19042026 15h'!$B:$B,'[11]Cells Huawei 19042026 15h'!$B:$B,"")</f>
        <v/>
      </c>
      <c r="BF2163" s="9" t="str">
        <f>_xlfn.XLOOKUP(B2163,'[12]cells down 19042026 9H40'!$B:$B,'[12]cells down 19042026 9H40'!$B:$B,"")</f>
        <v/>
      </c>
      <c r="BG2163" s="9" t="s">
        <v>3905</v>
      </c>
      <c r="BH2163" s="9" t="s">
        <v>594</v>
      </c>
    </row>
    <row r="2164" spans="1:60" s="9" customFormat="1" x14ac:dyDescent="0.3">
      <c r="A2164" s="1" t="s">
        <v>3915</v>
      </c>
      <c r="B2164" s="8" t="s">
        <v>3916</v>
      </c>
      <c r="C2164" s="3" t="str">
        <f>_xlfn.XLOOKUP(B2164,'[1]daily break down'!$D:$D,'[1]daily break down'!$E:$E,"")</f>
        <v>EXTREME-NORD</v>
      </c>
      <c r="D2164" s="1" t="s">
        <v>357</v>
      </c>
      <c r="E2164" s="1" t="s">
        <v>122</v>
      </c>
      <c r="F2164" s="3" t="s">
        <v>55</v>
      </c>
      <c r="G2164" s="1" t="s">
        <v>3915</v>
      </c>
      <c r="H2164" s="40" t="str">
        <f>_xlfn.XLOOKUP(B2164,[2]CALCULATION!$B:$B,[2]CALCULATION!$H:$H,"")</f>
        <v>HUAWEI</v>
      </c>
      <c r="I2164" s="34">
        <v>0</v>
      </c>
      <c r="J2164" s="34">
        <v>0</v>
      </c>
      <c r="K2164" s="34">
        <v>0</v>
      </c>
      <c r="L2164" s="34">
        <v>0</v>
      </c>
      <c r="M2164" s="34">
        <v>0</v>
      </c>
      <c r="N2164" s="34">
        <v>0</v>
      </c>
      <c r="O2164" s="34">
        <v>0</v>
      </c>
      <c r="P2164" s="34">
        <v>0</v>
      </c>
      <c r="Q2164" s="34">
        <v>0</v>
      </c>
      <c r="R2164" s="34">
        <v>0</v>
      </c>
      <c r="S2164" s="35">
        <v>0</v>
      </c>
      <c r="T2164" s="35">
        <v>0</v>
      </c>
      <c r="U2164" s="35">
        <v>0</v>
      </c>
      <c r="V2164" s="35">
        <v>0.56617456118573306</v>
      </c>
      <c r="W2164" s="35">
        <v>0</v>
      </c>
      <c r="X2164" s="35">
        <v>0</v>
      </c>
      <c r="Y2164" s="35">
        <v>0</v>
      </c>
      <c r="Z2164" s="35">
        <v>0</v>
      </c>
      <c r="AA2164" s="35">
        <v>0</v>
      </c>
      <c r="AB2164" s="35">
        <v>0</v>
      </c>
      <c r="AC2164" s="35">
        <v>0</v>
      </c>
      <c r="AD2164" s="35">
        <v>0</v>
      </c>
      <c r="AE2164" s="58" t="s">
        <v>5603</v>
      </c>
      <c r="AF2164" s="58"/>
      <c r="AG2164" s="57" t="str" cm="1">
        <f t="array" ref="AG2164">IFERROR(_xlfn.IFS(
AI2164="MPR ISSUE","PDH",
AI2164="BSS Hardware Issue","BSS",
AI2164="Sites strategiques, MLL, Pylone, etc.","ENVTECH",
AI2164="AKTIVCO DEFAUT GE &amp; POWER Cabinet","AKTIVCO",
AI2164="AKTIVCO Coupure ENEO &amp; Baisse de tension","AKTIVCO GRID ONLY",
AI2164="Coupure ENEO &amp; Baisse de tension","IHS GRID ONLY",
AI2164="Defaut GE &amp; POWER Cabinet","IHS",
AI2164="Sharing","Partners",
AI2164="Sites strategiques &amp; DataCenter","SST &amp; DC",
AI2164="Exclu","Exclu",
AI2164="SAT","SAT",
AI2164="SPARE-ISSUE","SPARE-ISSUE",
AI2164="Fiber CAmtel","TRANS_FO_CAMTEL",
AI2164="Fiber AOF","Fiber AOF",
AI2164="Projet OCM (HUAWEI)","TRAVAUX-HUAWEI",
AI2164="Projet OCM (NOKIA)","TRAVAUX-NOKIA",
AI2164="ACCESS-ISSUE","ACCESS-ISSUE",
AI2164="Projet OCM (ZTE, NOKIA, autres projets)","TRAVAUX OCM",
AI2164="No root CAuse","No root cause",
AI2164="ODU HS","PDH",
AI2164="IP &amp; VLAN","PDH",
AI2164="Warehouse HUAWEI","SPARE-ISSUE",
AI2164="SPARE-HS","SPARE-ISSUE",
AI2164="Power Telco","BSS",AI2164="no impacts","no impacts"
),"")</f>
        <v>no impacts</v>
      </c>
      <c r="AH2164" s="57" t="str" cm="1">
        <f t="array" ref="AH2164">IFERROR(_xlfn.IFS(
AI2164="MPR ISSUE","TX ISSUE",
AI2164="BSS Hardware Issue","RAN ISSUE",
AI2164="Sites strategiques, MLL, Pylone, etc.","ENVTECH",
AI2164="AKTIVCO DEFAUT GE &amp; POWER Cabinet","POWER ISSUE",
AI2164="AKTIVCO Coupure ENEO &amp; Baisse de tension","POWER ISSUE",
AI2164="Coupure ENEO &amp; Baisse de tension","POWER ISSUE",
AI2164="Defaut GE &amp; POWER Cabinet","POWER ISSUE",
AI2164="Sharing","POWER ISSUE",
AI2164="Sites strategiques &amp; DataCenter","POWER ISSUE",
AI2164="Exclu","Exclu",
AI2164="SAT","TX ISSUE",
AI2164="SPARE-ISSUE","SPARE-ISSUE",
AI2164="Fiber CAmtel","TX ISSUE",
AI2164="Fiber AOF","TX ISSUE",
AI2164="Projet OCM (HUAWEI)","TRAVAUX-HUAWEI",
AI2164="Projet OCM (NOKIA)","TRAVAUX -NOKIA",
AI2164="ACCESS-ISSUE","ACCESS-ISSUE",
AI2164="Projet OCM (ZTE, NOKIA, autres projets)","TRAVAUX OCM",
AI2164="No root CAuse","No root cause",
AI2164="ODU HS","TX ISSUE",
AI2164="IP &amp; VLAN","TX ISSUE",
AI2164="Warehouse HUAWEI","SPARE-ISSUE",
AI2164="SPARE-HS","SPARE-ISSUE",
AI2164="Power Telco","RAN ISSUE",AI2164="no impacts","no impacts"
),"")</f>
        <v>no impacts</v>
      </c>
      <c r="AI2164" s="85" t="s">
        <v>5998</v>
      </c>
      <c r="AJ2164" s="57" t="str" cm="1">
        <f t="array" ref="AJ2164">IFERROR(_xlfn.IFS(
AI2164="MPR ISSUE","ACTIVE",
AI2164="BSS Hardware Issue","ACTIVE",
AI2164="Sites strategiques, MLL, Pylone, etc.","PASSIVE",
AI2164="AKTIVCO DEFAUT GE &amp; POWER Cabinet","PASSIVE",
AI2164="AKTIVCO Coupure ENEO &amp; Baisse de tension","PASSIVE",
AI2164="Coupure ENEO &amp; Baisse de tension","PASSIVE",
AI2164="Defaut GE &amp; POWER Cabinet","PASSIVE",
AI2164="Sharing","PASSIVE",
AI2164="Sites strategiques &amp; DataCenter","PASSIVE",
AI2164="Exclu","Exclu",
AI2164="SAT","ACTIVE",
AI2164="SPARE-ISSUE","SPARE-ISSUE",
AI2164="Fiber CAmtel","ACTIVE",
AI2164="Fiber AOF","ACTIVE",
AI2164="Projet OCM (HUAWEI)","PLANNED WORKS",
AI2164="Projet OCM (NOKIA)","PLANNED WORKS",
AI2164="ACCESS-ISSUE","ACCESS-ISSUE",
AI2164="Projet OCM (ZTE, NOKIA, autres projets)","PLANNED WORKS",
AI2164="No root CAuse","No root cause",
AI2164="ODU HS","ACTIVE",
AI2164="IP &amp; VLAN","ACTIVE",
AI2164="Warehouse HUAWEI","SPARE-ISSUE",
AI2164="SPARE-HS","SPARE-ISSUE",
AI2164="Power Telco","ACTIVE", AI2164="no impacts","no impacts"
),"")</f>
        <v>no impacts</v>
      </c>
      <c r="AK2164" s="23" t="s">
        <v>5537</v>
      </c>
      <c r="AL2164" s="23" t="str">
        <f t="shared" si="61"/>
        <v>EXN_272</v>
      </c>
      <c r="AN2164" s="9" t="s">
        <v>5537</v>
      </c>
      <c r="AO2164" s="23" t="str">
        <f>_xlfn.XLOOKUP(B2164,'INCIDENT-05-03-2026'!E:E,'INCIDENT-05-03-2026'!F:F,"")</f>
        <v/>
      </c>
      <c r="AP2164" s="7" t="s">
        <v>5537</v>
      </c>
      <c r="AQ2164" s="6"/>
      <c r="AR2164" s="7"/>
      <c r="AS2164" s="3" t="str">
        <f>_xlfn.XLOOKUP(B2164,'[3]tt num | region | site id'!$C:$C,'[3]tt num | region | site id'!$Q:$Q,"")</f>
        <v/>
      </c>
      <c r="AT2164" s="24" t="str">
        <f>_xlfn.XLOOKUP(B2164,'[4]Cells Huawei 03052026 12h'!$B:$B,'[4]Cells Huawei 03052026 12h'!$T:$T,"")</f>
        <v/>
      </c>
      <c r="AU2164" s="24" t="str">
        <f>_xlfn.XLOOKUP(B2164,'[5]cells down 02052026 8h50'!$B:$B,'[5]cells down 02052026 8h50'!$R:$R,"")</f>
        <v/>
      </c>
      <c r="AV2164" s="24" t="str">
        <f>_xlfn.XLOOKUP(B2164,'[5]cells down 02052026 13h50'!$B:$B,'[5]cells down 02052026 13h50'!$R:$R,"")</f>
        <v/>
      </c>
      <c r="AW2164" s="24" t="str">
        <f>_xlfn.XLOOKUP(B2164,'[5]cells down 02052026 13h50'!$B:$B,'[5]cells down 02052026 13h50'!$R:$R,"")</f>
        <v/>
      </c>
      <c r="AX2164" s="24" t="str">
        <f>_xlfn.XLOOKUP(B2164,'[6]cell downs 03052026 8h40 '!$B:$B,'[6]cell downs 03052026 8h40 '!$R:$R,"")</f>
        <v/>
      </c>
      <c r="AY2164" s="24" t="str">
        <f>_xlfn.XLOOKUP(B2164,'[7]ALL SITES DOWN'!$D:$D,'[7]ALL SITES DOWN'!$J:$J,"")</f>
        <v/>
      </c>
      <c r="AZ2164" s="24" t="str">
        <f>_xlfn.XLOOKUP(B2164,'[8]ALL SITES DOWN'!$D:$D,'[8]ALL SITES DOWN'!$J:$J,"")</f>
        <v/>
      </c>
      <c r="BA2164" s="9" t="str">
        <f>_xlfn.XLOOKUP(B2164,[9]sheet1!$AC:$AC,[9]sheet1!$AF:$AF,"")</f>
        <v/>
      </c>
      <c r="BB2164" s="14" t="s">
        <v>5537</v>
      </c>
      <c r="BC2164" s="14" t="s">
        <v>5537</v>
      </c>
      <c r="BD2164" s="14" t="str">
        <f>_xlfn.XLOOKUP(B2164,'[10]cell downs 18042026 17h'!$B:$B,'[10]cell downs 18042026 17h'!$B:$B,"")</f>
        <v/>
      </c>
      <c r="BE2164" s="14" t="str">
        <f>_xlfn.XLOOKUP(B2164,'[11]Cells Huawei 19042026 15h'!$B:$B,'[11]Cells Huawei 19042026 15h'!$B:$B,"")</f>
        <v/>
      </c>
      <c r="BF2164" s="9" t="str">
        <f>_xlfn.XLOOKUP(B2164,'[12]cells down 19042026 9H40'!$B:$B,'[12]cells down 19042026 9H40'!$B:$B,"")</f>
        <v/>
      </c>
      <c r="BG2164" s="9" t="s">
        <v>5537</v>
      </c>
      <c r="BH2164" s="9" t="s">
        <v>5537</v>
      </c>
    </row>
    <row r="2165" spans="1:60" s="9" customFormat="1" x14ac:dyDescent="0.3">
      <c r="A2165" s="1" t="s">
        <v>3134</v>
      </c>
      <c r="B2165" s="8" t="s">
        <v>3135</v>
      </c>
      <c r="C2165" s="3" t="str">
        <f>_xlfn.XLOOKUP(B2165,'[1]daily break down'!$D:$D,'[1]daily break down'!$E:$E,"")</f>
        <v>EXTREME-NORD</v>
      </c>
      <c r="D2165" s="1" t="s">
        <v>11</v>
      </c>
      <c r="E2165" s="1" t="s">
        <v>12</v>
      </c>
      <c r="F2165" s="3" t="s">
        <v>55</v>
      </c>
      <c r="G2165" s="1" t="s">
        <v>3136</v>
      </c>
      <c r="H2165" s="40" t="str">
        <f>_xlfn.XLOOKUP(B2165,[2]CALCULATION!$B:$B,[2]CALCULATION!$H:$H,"")</f>
        <v>Huawei</v>
      </c>
      <c r="I2165" s="34">
        <v>0</v>
      </c>
      <c r="J2165" s="34">
        <v>0</v>
      </c>
      <c r="K2165" s="34">
        <v>0</v>
      </c>
      <c r="L2165" s="34">
        <v>0</v>
      </c>
      <c r="M2165" s="34">
        <v>0</v>
      </c>
      <c r="N2165" s="34">
        <v>0</v>
      </c>
      <c r="O2165" s="34">
        <v>0</v>
      </c>
      <c r="P2165" s="34">
        <v>0</v>
      </c>
      <c r="Q2165" s="34">
        <v>0</v>
      </c>
      <c r="R2165" s="34">
        <v>0</v>
      </c>
      <c r="S2165" s="35">
        <v>0</v>
      </c>
      <c r="T2165" s="35">
        <v>0</v>
      </c>
      <c r="U2165" s="35">
        <v>0</v>
      </c>
      <c r="V2165" s="35">
        <v>0.56679878892684188</v>
      </c>
      <c r="W2165" s="35">
        <v>0</v>
      </c>
      <c r="X2165" s="35">
        <v>0</v>
      </c>
      <c r="Y2165" s="35">
        <v>0</v>
      </c>
      <c r="Z2165" s="35">
        <v>0</v>
      </c>
      <c r="AA2165" s="35">
        <v>0</v>
      </c>
      <c r="AB2165" s="35">
        <v>0</v>
      </c>
      <c r="AC2165" s="35">
        <v>0</v>
      </c>
      <c r="AD2165" s="35">
        <v>0</v>
      </c>
      <c r="AE2165" s="58" t="s">
        <v>5603</v>
      </c>
      <c r="AF2165" s="58"/>
      <c r="AG2165" s="57" t="str" cm="1">
        <f t="array" ref="AG2165">IFERROR(_xlfn.IFS(
AI2165="MPR ISSUE","PDH",
AI2165="BSS Hardware Issue","BSS",
AI2165="Sites strategiques, MLL, Pylone, etc.","ENVTECH",
AI2165="AKTIVCO DEFAUT GE &amp; POWER Cabinet","AKTIVCO",
AI2165="AKTIVCO Coupure ENEO &amp; Baisse de tension","AKTIVCO GRID ONLY",
AI2165="Coupure ENEO &amp; Baisse de tension","IHS GRID ONLY",
AI2165="Defaut GE &amp; POWER Cabinet","IHS",
AI2165="Sharing","Partners",
AI2165="Sites strategiques &amp; DataCenter","SST &amp; DC",
AI2165="Exclu","Exclu",
AI2165="SAT","SAT",
AI2165="SPARE-ISSUE","SPARE-ISSUE",
AI2165="Fiber CAmtel","TRANS_FO_CAMTEL",
AI2165="Fiber AOF","Fiber AOF",
AI2165="Projet OCM (HUAWEI)","TRAVAUX-HUAWEI",
AI2165="Projet OCM (NOKIA)","TRAVAUX-NOKIA",
AI2165="ACCESS-ISSUE","ACCESS-ISSUE",
AI2165="Projet OCM (ZTE, NOKIA, autres projets)","TRAVAUX OCM",
AI2165="No root CAuse","No root cause",
AI2165="ODU HS","PDH",
AI2165="IP &amp; VLAN","PDH",
AI2165="Warehouse HUAWEI","SPARE-ISSUE",
AI2165="SPARE-HS","SPARE-ISSUE",
AI2165="Power Telco","BSS",AI2165="no impacts","no impacts"
),"")</f>
        <v>no impacts</v>
      </c>
      <c r="AH2165" s="57" t="str" cm="1">
        <f t="array" ref="AH2165">IFERROR(_xlfn.IFS(
AI2165="MPR ISSUE","TX ISSUE",
AI2165="BSS Hardware Issue","RAN ISSUE",
AI2165="Sites strategiques, MLL, Pylone, etc.","ENVTECH",
AI2165="AKTIVCO DEFAUT GE &amp; POWER Cabinet","POWER ISSUE",
AI2165="AKTIVCO Coupure ENEO &amp; Baisse de tension","POWER ISSUE",
AI2165="Coupure ENEO &amp; Baisse de tension","POWER ISSUE",
AI2165="Defaut GE &amp; POWER Cabinet","POWER ISSUE",
AI2165="Sharing","POWER ISSUE",
AI2165="Sites strategiques &amp; DataCenter","POWER ISSUE",
AI2165="Exclu","Exclu",
AI2165="SAT","TX ISSUE",
AI2165="SPARE-ISSUE","SPARE-ISSUE",
AI2165="Fiber CAmtel","TX ISSUE",
AI2165="Fiber AOF","TX ISSUE",
AI2165="Projet OCM (HUAWEI)","TRAVAUX-HUAWEI",
AI2165="Projet OCM (NOKIA)","TRAVAUX -NOKIA",
AI2165="ACCESS-ISSUE","ACCESS-ISSUE",
AI2165="Projet OCM (ZTE, NOKIA, autres projets)","TRAVAUX OCM",
AI2165="No root CAuse","No root cause",
AI2165="ODU HS","TX ISSUE",
AI2165="IP &amp; VLAN","TX ISSUE",
AI2165="Warehouse HUAWEI","SPARE-ISSUE",
AI2165="SPARE-HS","SPARE-ISSUE",
AI2165="Power Telco","RAN ISSUE",AI2165="no impacts","no impacts"
),"")</f>
        <v>no impacts</v>
      </c>
      <c r="AI2165" s="85" t="s">
        <v>5998</v>
      </c>
      <c r="AJ2165" s="57" t="str" cm="1">
        <f t="array" ref="AJ2165">IFERROR(_xlfn.IFS(
AI2165="MPR ISSUE","ACTIVE",
AI2165="BSS Hardware Issue","ACTIVE",
AI2165="Sites strategiques, MLL, Pylone, etc.","PASSIVE",
AI2165="AKTIVCO DEFAUT GE &amp; POWER Cabinet","PASSIVE",
AI2165="AKTIVCO Coupure ENEO &amp; Baisse de tension","PASSIVE",
AI2165="Coupure ENEO &amp; Baisse de tension","PASSIVE",
AI2165="Defaut GE &amp; POWER Cabinet","PASSIVE",
AI2165="Sharing","PASSIVE",
AI2165="Sites strategiques &amp; DataCenter","PASSIVE",
AI2165="Exclu","Exclu",
AI2165="SAT","ACTIVE",
AI2165="SPARE-ISSUE","SPARE-ISSUE",
AI2165="Fiber CAmtel","ACTIVE",
AI2165="Fiber AOF","ACTIVE",
AI2165="Projet OCM (HUAWEI)","PLANNED WORKS",
AI2165="Projet OCM (NOKIA)","PLANNED WORKS",
AI2165="ACCESS-ISSUE","ACCESS-ISSUE",
AI2165="Projet OCM (ZTE, NOKIA, autres projets)","PLANNED WORKS",
AI2165="No root CAuse","No root cause",
AI2165="ODU HS","ACTIVE",
AI2165="IP &amp; VLAN","ACTIVE",
AI2165="Warehouse HUAWEI","SPARE-ISSUE",
AI2165="SPARE-HS","SPARE-ISSUE",
AI2165="Power Telco","ACTIVE", AI2165="no impacts","no impacts"
),"")</f>
        <v>no impacts</v>
      </c>
      <c r="AK2165" s="23" t="s">
        <v>5537</v>
      </c>
      <c r="AL2165" s="23" t="str">
        <f t="shared" si="61"/>
        <v>EXN_109</v>
      </c>
      <c r="AN2165" s="9" t="s">
        <v>5537</v>
      </c>
      <c r="AO2165" s="23" t="str">
        <f>_xlfn.XLOOKUP(B2165,'INCIDENT-05-03-2026'!E:E,'INCIDENT-05-03-2026'!F:F,"")</f>
        <v/>
      </c>
      <c r="AP2165" s="7" t="s">
        <v>5537</v>
      </c>
      <c r="AQ2165" s="6"/>
      <c r="AR2165" s="7"/>
      <c r="AS2165" s="3" t="str">
        <f>_xlfn.XLOOKUP(B2165,'[3]tt num | region | site id'!$C:$C,'[3]tt num | region | site id'!$Q:$Q,"")</f>
        <v/>
      </c>
      <c r="AT2165" s="24" t="str">
        <f>_xlfn.XLOOKUP(B2165,'[4]Cells Huawei 03052026 12h'!$B:$B,'[4]Cells Huawei 03052026 12h'!$T:$T,"")</f>
        <v/>
      </c>
      <c r="AU2165" s="24" t="str">
        <f>_xlfn.XLOOKUP(B2165,'[5]cells down 02052026 8h50'!$B:$B,'[5]cells down 02052026 8h50'!$R:$R,"")</f>
        <v/>
      </c>
      <c r="AV2165" s="24" t="str">
        <f>_xlfn.XLOOKUP(B2165,'[5]cells down 02052026 13h50'!$B:$B,'[5]cells down 02052026 13h50'!$R:$R,"")</f>
        <v/>
      </c>
      <c r="AW2165" s="24" t="str">
        <f>_xlfn.XLOOKUP(B2165,'[5]cells down 02052026 13h50'!$B:$B,'[5]cells down 02052026 13h50'!$R:$R,"")</f>
        <v/>
      </c>
      <c r="AX2165" s="24" t="str">
        <f>_xlfn.XLOOKUP(B2165,'[6]cell downs 03052026 8h40 '!$B:$B,'[6]cell downs 03052026 8h40 '!$R:$R,"")</f>
        <v/>
      </c>
      <c r="AY2165" s="24" t="str">
        <f>_xlfn.XLOOKUP(B2165,'[7]ALL SITES DOWN'!$D:$D,'[7]ALL SITES DOWN'!$J:$J,"")</f>
        <v/>
      </c>
      <c r="AZ2165" s="24" t="str">
        <f>_xlfn.XLOOKUP(B2165,'[8]ALL SITES DOWN'!$D:$D,'[8]ALL SITES DOWN'!$J:$J,"")</f>
        <v/>
      </c>
      <c r="BA2165" s="9" t="str">
        <f>_xlfn.XLOOKUP(B2165,[9]sheet1!$AC:$AC,[9]sheet1!$AF:$AF,"")</f>
        <v/>
      </c>
      <c r="BB2165" s="14" t="s">
        <v>5537</v>
      </c>
      <c r="BC2165" s="14" t="s">
        <v>5537</v>
      </c>
      <c r="BD2165" s="14" t="str">
        <f>_xlfn.XLOOKUP(B2165,'[10]cell downs 18042026 17h'!$B:$B,'[10]cell downs 18042026 17h'!$B:$B,"")</f>
        <v/>
      </c>
      <c r="BE2165" s="14" t="str">
        <f>_xlfn.XLOOKUP(B2165,'[11]Cells Huawei 19042026 15h'!$B:$B,'[11]Cells Huawei 19042026 15h'!$B:$B,"")</f>
        <v/>
      </c>
      <c r="BF2165" s="9" t="str">
        <f>_xlfn.XLOOKUP(B2165,'[12]cells down 19042026 9H40'!$B:$B,'[12]cells down 19042026 9H40'!$B:$B,"")</f>
        <v/>
      </c>
      <c r="BG2165" s="9" t="s">
        <v>3135</v>
      </c>
      <c r="BH2165" s="9" t="s">
        <v>237</v>
      </c>
    </row>
    <row r="2166" spans="1:60" s="9" customFormat="1" x14ac:dyDescent="0.3">
      <c r="A2166" s="1" t="s">
        <v>3590</v>
      </c>
      <c r="B2166" s="8" t="s">
        <v>3591</v>
      </c>
      <c r="C2166" s="3" t="str">
        <f>_xlfn.XLOOKUP(B2166,'[1]daily break down'!$D:$D,'[1]daily break down'!$E:$E,"")</f>
        <v>LITTORAL</v>
      </c>
      <c r="D2166" s="1" t="s">
        <v>11</v>
      </c>
      <c r="E2166" s="1" t="s">
        <v>12</v>
      </c>
      <c r="F2166" s="3" t="s">
        <v>69</v>
      </c>
      <c r="G2166" s="1" t="s">
        <v>3592</v>
      </c>
      <c r="H2166" s="42" t="str">
        <f>_xlfn.XLOOKUP(B2166,[2]CALCULATION!$B:$B,[2]CALCULATION!$H:$H,"")</f>
        <v>ZTE</v>
      </c>
      <c r="I2166" s="34">
        <v>0</v>
      </c>
      <c r="J2166" s="34">
        <v>0</v>
      </c>
      <c r="K2166" s="34">
        <v>0</v>
      </c>
      <c r="L2166" s="34">
        <v>0</v>
      </c>
      <c r="M2166" s="34">
        <v>0</v>
      </c>
      <c r="N2166" s="34">
        <v>0</v>
      </c>
      <c r="O2166" s="34">
        <v>0</v>
      </c>
      <c r="P2166" s="34">
        <v>0</v>
      </c>
      <c r="Q2166" s="34">
        <v>0</v>
      </c>
      <c r="R2166" s="34">
        <v>0</v>
      </c>
      <c r="S2166" s="35">
        <v>0</v>
      </c>
      <c r="T2166" s="35">
        <v>0</v>
      </c>
      <c r="U2166" s="35">
        <v>0</v>
      </c>
      <c r="V2166" s="35">
        <v>0</v>
      </c>
      <c r="W2166" s="35">
        <v>0</v>
      </c>
      <c r="X2166" s="35">
        <v>0</v>
      </c>
      <c r="Y2166" s="35">
        <v>0</v>
      </c>
      <c r="Z2166" s="35">
        <v>0</v>
      </c>
      <c r="AA2166" s="35">
        <v>0</v>
      </c>
      <c r="AB2166" s="35">
        <v>0</v>
      </c>
      <c r="AC2166" s="35">
        <v>0</v>
      </c>
      <c r="AD2166" s="35">
        <v>0</v>
      </c>
      <c r="AE2166" s="58" t="s">
        <v>5560</v>
      </c>
      <c r="AF2166" s="58"/>
      <c r="AG2166" s="57" t="str" cm="1">
        <f t="array" ref="AG2166">IFERROR(_xlfn.IFS(
AI2166="MPR ISSUE","PDH",
AI2166="BSS Hardware Issue","BSS",
AI2166="Sites strategiques, MLL, Pylone, etc.","ENVTECH",
AI2166="AKTIVCO DEFAUT GE &amp; POWER Cabinet","AKTIVCO",
AI2166="AKTIVCO Coupure ENEO &amp; Baisse de tension","AKTIVCO GRID ONLY",
AI2166="Coupure ENEO &amp; Baisse de tension","IHS GRID ONLY",
AI2166="Defaut GE &amp; POWER Cabinet","IHS",
AI2166="Sharing","Partners",
AI2166="Sites strategiques &amp; DataCenter","SST &amp; DC",
AI2166="Exclu","Exclu",
AI2166="SAT","SAT",
AI2166="SPARE-ISSUE","SPARE-ISSUE",
AI2166="Fiber CAmtel","TRANS_FO_CAMTEL",
AI2166="Fiber AOF","Fiber AOF",
AI2166="Projet OCM (HUAWEI)","TRAVAUX-HUAWEI",
AI2166="Projet OCM (NOKIA)","TRAVAUX-NOKIA",
AI2166="ACCESS-ISSUE","ACCESS-ISSUE",
AI2166="Projet OCM (ZTE, NOKIA, autres projets)","TRAVAUX OCM",
AI2166="No root CAuse","No root cause",
AI2166="ODU HS","PDH",
AI2166="IP &amp; VLAN","PDH",
AI2166="Warehouse HUAWEI","SPARE-ISSUE",
AI2166="SPARE-HS","SPARE-ISSUE",
AI2166="Power Telco","BSS",AI2166="no impacts","no impacts"
),"")</f>
        <v>no impacts</v>
      </c>
      <c r="AH2166" s="57" t="str" cm="1">
        <f t="array" ref="AH2166">IFERROR(_xlfn.IFS(
AI2166="MPR ISSUE","TX ISSUE",
AI2166="BSS Hardware Issue","RAN ISSUE",
AI2166="Sites strategiques, MLL, Pylone, etc.","ENVTECH",
AI2166="AKTIVCO DEFAUT GE &amp; POWER Cabinet","POWER ISSUE",
AI2166="AKTIVCO Coupure ENEO &amp; Baisse de tension","POWER ISSUE",
AI2166="Coupure ENEO &amp; Baisse de tension","POWER ISSUE",
AI2166="Defaut GE &amp; POWER Cabinet","POWER ISSUE",
AI2166="Sharing","POWER ISSUE",
AI2166="Sites strategiques &amp; DataCenter","POWER ISSUE",
AI2166="Exclu","Exclu",
AI2166="SAT","TX ISSUE",
AI2166="SPARE-ISSUE","SPARE-ISSUE",
AI2166="Fiber CAmtel","TX ISSUE",
AI2166="Fiber AOF","TX ISSUE",
AI2166="Projet OCM (HUAWEI)","TRAVAUX-HUAWEI",
AI2166="Projet OCM (NOKIA)","TRAVAUX -NOKIA",
AI2166="ACCESS-ISSUE","ACCESS-ISSUE",
AI2166="Projet OCM (ZTE, NOKIA, autres projets)","TRAVAUX OCM",
AI2166="No root CAuse","No root cause",
AI2166="ODU HS","TX ISSUE",
AI2166="IP &amp; VLAN","TX ISSUE",
AI2166="Warehouse HUAWEI","SPARE-ISSUE",
AI2166="SPARE-HS","SPARE-ISSUE",
AI2166="Power Telco","RAN ISSUE",AI2166="no impacts","no impacts"
),"")</f>
        <v>no impacts</v>
      </c>
      <c r="AI2166" s="85" t="s">
        <v>5998</v>
      </c>
      <c r="AJ2166" s="57" t="str" cm="1">
        <f t="array" ref="AJ2166">IFERROR(_xlfn.IFS(
AI2166="MPR ISSUE","ACTIVE",
AI2166="BSS Hardware Issue","ACTIVE",
AI2166="Sites strategiques, MLL, Pylone, etc.","PASSIVE",
AI2166="AKTIVCO DEFAUT GE &amp; POWER Cabinet","PASSIVE",
AI2166="AKTIVCO Coupure ENEO &amp; Baisse de tension","PASSIVE",
AI2166="Coupure ENEO &amp; Baisse de tension","PASSIVE",
AI2166="Defaut GE &amp; POWER Cabinet","PASSIVE",
AI2166="Sharing","PASSIVE",
AI2166="Sites strategiques &amp; DataCenter","PASSIVE",
AI2166="Exclu","Exclu",
AI2166="SAT","ACTIVE",
AI2166="SPARE-ISSUE","SPARE-ISSUE",
AI2166="Fiber CAmtel","ACTIVE",
AI2166="Fiber AOF","ACTIVE",
AI2166="Projet OCM (HUAWEI)","PLANNED WORKS",
AI2166="Projet OCM (NOKIA)","PLANNED WORKS",
AI2166="ACCESS-ISSUE","ACCESS-ISSUE",
AI2166="Projet OCM (ZTE, NOKIA, autres projets)","PLANNED WORKS",
AI2166="No root CAuse","No root cause",
AI2166="ODU HS","ACTIVE",
AI2166="IP &amp; VLAN","ACTIVE",
AI2166="Warehouse HUAWEI","SPARE-ISSUE",
AI2166="SPARE-HS","SPARE-ISSUE",
AI2166="Power Telco","ACTIVE", AI2166="no impacts","no impacts"
),"")</f>
        <v>no impacts</v>
      </c>
      <c r="AK2166" s="23" t="s">
        <v>5537</v>
      </c>
      <c r="AL2166" s="23" t="str">
        <f t="shared" si="61"/>
        <v>SUD_062</v>
      </c>
      <c r="AN2166" s="9" t="s">
        <v>5537</v>
      </c>
      <c r="AO2166" s="23" t="str">
        <f>_xlfn.XLOOKUP(B2166,'INCIDENT-05-03-2026'!E:E,'INCIDENT-05-03-2026'!F:F,"")</f>
        <v/>
      </c>
      <c r="AP2166" s="7" t="s">
        <v>5537</v>
      </c>
      <c r="AQ2166" s="6"/>
      <c r="AR2166" s="7"/>
      <c r="AS2166" s="3" t="str">
        <f>_xlfn.XLOOKUP(B2166,'[3]tt num | region | site id'!$C:$C,'[3]tt num | region | site id'!$Q:$Q,"")</f>
        <v/>
      </c>
      <c r="AT2166" s="24" t="str">
        <f>_xlfn.XLOOKUP(B2166,'[4]Cells Huawei 03052026 12h'!$B:$B,'[4]Cells Huawei 03052026 12h'!$T:$T,"")</f>
        <v/>
      </c>
      <c r="AU2166" s="24" t="str">
        <f>_xlfn.XLOOKUP(B2166,'[5]cells down 02052026 8h50'!$B:$B,'[5]cells down 02052026 8h50'!$R:$R,"")</f>
        <v/>
      </c>
      <c r="AV2166" s="24" t="str">
        <f>_xlfn.XLOOKUP(B2166,'[5]cells down 02052026 13h50'!$B:$B,'[5]cells down 02052026 13h50'!$R:$R,"")</f>
        <v/>
      </c>
      <c r="AW2166" s="24" t="str">
        <f>_xlfn.XLOOKUP(B2166,'[5]cells down 02052026 13h50'!$B:$B,'[5]cells down 02052026 13h50'!$R:$R,"")</f>
        <v/>
      </c>
      <c r="AX2166" s="24" t="str">
        <f>_xlfn.XLOOKUP(B2166,'[6]cell downs 03052026 8h40 '!$B:$B,'[6]cell downs 03052026 8h40 '!$R:$R,"")</f>
        <v/>
      </c>
      <c r="AY2166" s="24" t="str">
        <f>_xlfn.XLOOKUP(B2166,'[7]ALL SITES DOWN'!$D:$D,'[7]ALL SITES DOWN'!$J:$J,"")</f>
        <v/>
      </c>
      <c r="AZ2166" s="24" t="str">
        <f>_xlfn.XLOOKUP(B2166,'[8]ALL SITES DOWN'!$D:$D,'[8]ALL SITES DOWN'!$J:$J,"")</f>
        <v/>
      </c>
      <c r="BA2166" s="9" t="str">
        <f>_xlfn.XLOOKUP(B2166,[9]sheet1!$AC:$AC,[9]sheet1!$AF:$AF,"")</f>
        <v/>
      </c>
      <c r="BB2166" s="14" t="s">
        <v>5537</v>
      </c>
      <c r="BC2166" s="14" t="s">
        <v>5537</v>
      </c>
      <c r="BD2166" s="14" t="str">
        <f>_xlfn.XLOOKUP(B2166,'[10]cell downs 18042026 17h'!$B:$B,'[10]cell downs 18042026 17h'!$B:$B,"")</f>
        <v/>
      </c>
      <c r="BE2166" s="14" t="str">
        <f>_xlfn.XLOOKUP(B2166,'[11]Cells Huawei 19042026 15h'!$B:$B,'[11]Cells Huawei 19042026 15h'!$B:$B,"")</f>
        <v/>
      </c>
      <c r="BF2166" s="9" t="str">
        <f>_xlfn.XLOOKUP(B2166,'[12]cells down 19042026 9H40'!$B:$B,'[12]cells down 19042026 9H40'!$B:$B,"")</f>
        <v/>
      </c>
      <c r="BG2166" s="9" t="s">
        <v>3591</v>
      </c>
      <c r="BH2166" s="9" t="s">
        <v>12</v>
      </c>
    </row>
    <row r="2167" spans="1:60" s="9" customFormat="1" x14ac:dyDescent="0.3">
      <c r="A2167" s="1" t="s">
        <v>3595</v>
      </c>
      <c r="B2167" s="8" t="s">
        <v>3596</v>
      </c>
      <c r="C2167" s="3" t="str">
        <f>_xlfn.XLOOKUP(B2167,'[1]daily break down'!$D:$D,'[1]daily break down'!$E:$E,"")</f>
        <v>CENTRE</v>
      </c>
      <c r="D2167" s="1" t="s">
        <v>21</v>
      </c>
      <c r="E2167" s="1" t="s">
        <v>122</v>
      </c>
      <c r="F2167" s="3" t="s">
        <v>226</v>
      </c>
      <c r="G2167" s="1" t="s">
        <v>3595</v>
      </c>
      <c r="H2167" s="42" t="str">
        <f>_xlfn.XLOOKUP(B2167,[2]CALCULATION!$B:$B,[2]CALCULATION!$H:$H,"")</f>
        <v>ZTE</v>
      </c>
      <c r="I2167" s="34">
        <v>0</v>
      </c>
      <c r="J2167" s="34">
        <v>0</v>
      </c>
      <c r="K2167" s="34">
        <v>0</v>
      </c>
      <c r="L2167" s="34">
        <v>0</v>
      </c>
      <c r="M2167" s="34">
        <v>0</v>
      </c>
      <c r="N2167" s="34">
        <v>0</v>
      </c>
      <c r="O2167" s="34">
        <v>0</v>
      </c>
      <c r="P2167" s="34">
        <v>0</v>
      </c>
      <c r="Q2167" s="34">
        <v>0</v>
      </c>
      <c r="R2167" s="34">
        <v>0</v>
      </c>
      <c r="S2167" s="35">
        <v>0</v>
      </c>
      <c r="T2167" s="35">
        <v>0</v>
      </c>
      <c r="U2167" s="35">
        <v>0</v>
      </c>
      <c r="V2167" s="35">
        <v>0</v>
      </c>
      <c r="W2167" s="35">
        <v>0</v>
      </c>
      <c r="X2167" s="35">
        <v>0</v>
      </c>
      <c r="Y2167" s="35">
        <v>0</v>
      </c>
      <c r="Z2167" s="35">
        <v>0</v>
      </c>
      <c r="AA2167" s="35">
        <v>0</v>
      </c>
      <c r="AB2167" s="35">
        <v>0</v>
      </c>
      <c r="AC2167" s="35">
        <v>0</v>
      </c>
      <c r="AD2167" s="35">
        <v>0</v>
      </c>
      <c r="AE2167" s="58" t="s">
        <v>5560</v>
      </c>
      <c r="AF2167" s="58"/>
      <c r="AG2167" s="57" t="str" cm="1">
        <f t="array" ref="AG2167">IFERROR(_xlfn.IFS(
AI2167="MPR ISSUE","PDH",
AI2167="BSS Hardware Issue","BSS",
AI2167="Sites strategiques, MLL, Pylone, etc.","ENVTECH",
AI2167="AKTIVCO DEFAUT GE &amp; POWER Cabinet","AKTIVCO",
AI2167="AKTIVCO Coupure ENEO &amp; Baisse de tension","AKTIVCO GRID ONLY",
AI2167="Coupure ENEO &amp; Baisse de tension","IHS GRID ONLY",
AI2167="Defaut GE &amp; POWER Cabinet","IHS",
AI2167="Sharing","Partners",
AI2167="Sites strategiques &amp; DataCenter","SST &amp; DC",
AI2167="Exclu","Exclu",
AI2167="SAT","SAT",
AI2167="SPARE-ISSUE","SPARE-ISSUE",
AI2167="Fiber CAmtel","TRANS_FO_CAMTEL",
AI2167="Fiber AOF","Fiber AOF",
AI2167="Projet OCM (HUAWEI)","TRAVAUX-HUAWEI",
AI2167="Projet OCM (NOKIA)","TRAVAUX-NOKIA",
AI2167="ACCESS-ISSUE","ACCESS-ISSUE",
AI2167="Projet OCM (ZTE, NOKIA, autres projets)","TRAVAUX OCM",
AI2167="No root CAuse","No root cause",
AI2167="ODU HS","PDH",
AI2167="IP &amp; VLAN","PDH",
AI2167="Warehouse HUAWEI","SPARE-ISSUE",
AI2167="SPARE-HS","SPARE-ISSUE",
AI2167="Power Telco","BSS",AI2167="no impacts","no impacts"
),"")</f>
        <v>no impacts</v>
      </c>
      <c r="AH2167" s="57" t="str" cm="1">
        <f t="array" ref="AH2167">IFERROR(_xlfn.IFS(
AI2167="MPR ISSUE","TX ISSUE",
AI2167="BSS Hardware Issue","RAN ISSUE",
AI2167="Sites strategiques, MLL, Pylone, etc.","ENVTECH",
AI2167="AKTIVCO DEFAUT GE &amp; POWER Cabinet","POWER ISSUE",
AI2167="AKTIVCO Coupure ENEO &amp; Baisse de tension","POWER ISSUE",
AI2167="Coupure ENEO &amp; Baisse de tension","POWER ISSUE",
AI2167="Defaut GE &amp; POWER Cabinet","POWER ISSUE",
AI2167="Sharing","POWER ISSUE",
AI2167="Sites strategiques &amp; DataCenter","POWER ISSUE",
AI2167="Exclu","Exclu",
AI2167="SAT","TX ISSUE",
AI2167="SPARE-ISSUE","SPARE-ISSUE",
AI2167="Fiber CAmtel","TX ISSUE",
AI2167="Fiber AOF","TX ISSUE",
AI2167="Projet OCM (HUAWEI)","TRAVAUX-HUAWEI",
AI2167="Projet OCM (NOKIA)","TRAVAUX -NOKIA",
AI2167="ACCESS-ISSUE","ACCESS-ISSUE",
AI2167="Projet OCM (ZTE, NOKIA, autres projets)","TRAVAUX OCM",
AI2167="No root CAuse","No root cause",
AI2167="ODU HS","TX ISSUE",
AI2167="IP &amp; VLAN","TX ISSUE",
AI2167="Warehouse HUAWEI","SPARE-ISSUE",
AI2167="SPARE-HS","SPARE-ISSUE",
AI2167="Power Telco","RAN ISSUE",AI2167="no impacts","no impacts"
),"")</f>
        <v>no impacts</v>
      </c>
      <c r="AI2167" s="85" t="s">
        <v>5998</v>
      </c>
      <c r="AJ2167" s="57" t="str" cm="1">
        <f t="array" ref="AJ2167">IFERROR(_xlfn.IFS(
AI2167="MPR ISSUE","ACTIVE",
AI2167="BSS Hardware Issue","ACTIVE",
AI2167="Sites strategiques, MLL, Pylone, etc.","PASSIVE",
AI2167="AKTIVCO DEFAUT GE &amp; POWER Cabinet","PASSIVE",
AI2167="AKTIVCO Coupure ENEO &amp; Baisse de tension","PASSIVE",
AI2167="Coupure ENEO &amp; Baisse de tension","PASSIVE",
AI2167="Defaut GE &amp; POWER Cabinet","PASSIVE",
AI2167="Sharing","PASSIVE",
AI2167="Sites strategiques &amp; DataCenter","PASSIVE",
AI2167="Exclu","Exclu",
AI2167="SAT","ACTIVE",
AI2167="SPARE-ISSUE","SPARE-ISSUE",
AI2167="Fiber CAmtel","ACTIVE",
AI2167="Fiber AOF","ACTIVE",
AI2167="Projet OCM (HUAWEI)","PLANNED WORKS",
AI2167="Projet OCM (NOKIA)","PLANNED WORKS",
AI2167="ACCESS-ISSUE","ACCESS-ISSUE",
AI2167="Projet OCM (ZTE, NOKIA, autres projets)","PLANNED WORKS",
AI2167="No root CAuse","No root cause",
AI2167="ODU HS","ACTIVE",
AI2167="IP &amp; VLAN","ACTIVE",
AI2167="Warehouse HUAWEI","SPARE-ISSUE",
AI2167="SPARE-HS","SPARE-ISSUE",
AI2167="Power Telco","ACTIVE", AI2167="no impacts","no impacts"
),"")</f>
        <v>no impacts</v>
      </c>
      <c r="AK2167" s="23" t="s">
        <v>5537</v>
      </c>
      <c r="AL2167" s="23" t="str">
        <f t="shared" si="61"/>
        <v>EST_134</v>
      </c>
      <c r="AN2167" s="9" t="s">
        <v>5537</v>
      </c>
      <c r="AO2167" s="23" t="str">
        <f>_xlfn.XLOOKUP(B2167,'INCIDENT-05-03-2026'!E:E,'INCIDENT-05-03-2026'!F:F,"")</f>
        <v/>
      </c>
      <c r="AP2167" s="7" t="s">
        <v>5537</v>
      </c>
      <c r="AQ2167" s="6"/>
      <c r="AR2167" s="7"/>
      <c r="AS2167" s="3" t="str">
        <f>_xlfn.XLOOKUP(B2167,'[3]tt num | region | site id'!$C:$C,'[3]tt num | region | site id'!$Q:$Q,"")</f>
        <v/>
      </c>
      <c r="AT2167" s="24" t="str">
        <f>_xlfn.XLOOKUP(B2167,'[4]Cells Huawei 03052026 12h'!$B:$B,'[4]Cells Huawei 03052026 12h'!$T:$T,"")</f>
        <v/>
      </c>
      <c r="AU2167" s="24" t="str">
        <f>_xlfn.XLOOKUP(B2167,'[5]cells down 02052026 8h50'!$B:$B,'[5]cells down 02052026 8h50'!$R:$R,"")</f>
        <v/>
      </c>
      <c r="AV2167" s="24" t="str">
        <f>_xlfn.XLOOKUP(B2167,'[5]cells down 02052026 13h50'!$B:$B,'[5]cells down 02052026 13h50'!$R:$R,"")</f>
        <v/>
      </c>
      <c r="AW2167" s="24" t="str">
        <f>_xlfn.XLOOKUP(B2167,'[5]cells down 02052026 13h50'!$B:$B,'[5]cells down 02052026 13h50'!$R:$R,"")</f>
        <v/>
      </c>
      <c r="AX2167" s="24" t="str">
        <f>_xlfn.XLOOKUP(B2167,'[6]cell downs 03052026 8h40 '!$B:$B,'[6]cell downs 03052026 8h40 '!$R:$R,"")</f>
        <v/>
      </c>
      <c r="AY2167" s="24" t="str">
        <f>_xlfn.XLOOKUP(B2167,'[7]ALL SITES DOWN'!$D:$D,'[7]ALL SITES DOWN'!$J:$J,"")</f>
        <v/>
      </c>
      <c r="AZ2167" s="24" t="str">
        <f>_xlfn.XLOOKUP(B2167,'[8]ALL SITES DOWN'!$D:$D,'[8]ALL SITES DOWN'!$J:$J,"")</f>
        <v/>
      </c>
      <c r="BA2167" s="9" t="str">
        <f>_xlfn.XLOOKUP(B2167,[9]sheet1!$AC:$AC,[9]sheet1!$AF:$AF,"")</f>
        <v/>
      </c>
      <c r="BB2167" s="14" t="s">
        <v>5537</v>
      </c>
      <c r="BC2167" s="14" t="s">
        <v>5537</v>
      </c>
      <c r="BD2167" s="14" t="str">
        <f>_xlfn.XLOOKUP(B2167,'[10]cell downs 18042026 17h'!$B:$B,'[10]cell downs 18042026 17h'!$B:$B,"")</f>
        <v/>
      </c>
      <c r="BE2167" s="14" t="str">
        <f>_xlfn.XLOOKUP(B2167,'[11]Cells Huawei 19042026 15h'!$B:$B,'[11]Cells Huawei 19042026 15h'!$B:$B,"")</f>
        <v/>
      </c>
      <c r="BF2167" s="9" t="str">
        <f>_xlfn.XLOOKUP(B2167,'[12]cells down 19042026 9H40'!$B:$B,'[12]cells down 19042026 9H40'!$B:$B,"")</f>
        <v/>
      </c>
      <c r="BG2167" s="9" t="s">
        <v>5537</v>
      </c>
      <c r="BH2167" s="9" t="s">
        <v>12</v>
      </c>
    </row>
    <row r="2168" spans="1:60" s="9" customFormat="1" x14ac:dyDescent="0.3">
      <c r="A2168" s="1" t="s">
        <v>3597</v>
      </c>
      <c r="B2168" s="8" t="s">
        <v>3598</v>
      </c>
      <c r="C2168" s="3" t="str">
        <f>_xlfn.XLOOKUP(B2168,'[1]daily break down'!$D:$D,'[1]daily break down'!$E:$E,"")</f>
        <v>CENTRE</v>
      </c>
      <c r="D2168" s="1"/>
      <c r="E2168" s="1"/>
      <c r="F2168" s="3" t="s">
        <v>226</v>
      </c>
      <c r="G2168" s="1" t="s">
        <v>3599</v>
      </c>
      <c r="H2168" s="42" t="str">
        <f>_xlfn.XLOOKUP(B2168,[2]CALCULATION!$B:$B,[2]CALCULATION!$H:$H,"")</f>
        <v>ZTE</v>
      </c>
      <c r="I2168" s="34">
        <v>0</v>
      </c>
      <c r="J2168" s="34">
        <v>0</v>
      </c>
      <c r="K2168" s="34">
        <v>0</v>
      </c>
      <c r="L2168" s="34">
        <v>0</v>
      </c>
      <c r="M2168" s="34">
        <v>0</v>
      </c>
      <c r="N2168" s="34">
        <v>0</v>
      </c>
      <c r="O2168" s="34">
        <v>0</v>
      </c>
      <c r="P2168" s="34">
        <v>0</v>
      </c>
      <c r="Q2168" s="34">
        <v>0</v>
      </c>
      <c r="R2168" s="34">
        <v>0</v>
      </c>
      <c r="S2168" s="35">
        <v>0</v>
      </c>
      <c r="T2168" s="35">
        <v>0</v>
      </c>
      <c r="U2168" s="35">
        <v>0</v>
      </c>
      <c r="V2168" s="35">
        <v>0</v>
      </c>
      <c r="W2168" s="35">
        <v>0</v>
      </c>
      <c r="X2168" s="35">
        <v>0</v>
      </c>
      <c r="Y2168" s="35">
        <v>0</v>
      </c>
      <c r="Z2168" s="35">
        <v>0</v>
      </c>
      <c r="AA2168" s="35">
        <v>0</v>
      </c>
      <c r="AB2168" s="35">
        <v>0</v>
      </c>
      <c r="AC2168" s="35">
        <v>0</v>
      </c>
      <c r="AD2168" s="35">
        <v>0</v>
      </c>
      <c r="AE2168" s="58" t="s">
        <v>5560</v>
      </c>
      <c r="AF2168" s="58"/>
      <c r="AG2168" s="57" t="str" cm="1">
        <f t="array" ref="AG2168">IFERROR(_xlfn.IFS(
AI2168="MPR ISSUE","PDH",
AI2168="BSS Hardware Issue","BSS",
AI2168="Sites strategiques, MLL, Pylone, etc.","ENVTECH",
AI2168="AKTIVCO DEFAUT GE &amp; POWER Cabinet","AKTIVCO",
AI2168="AKTIVCO Coupure ENEO &amp; Baisse de tension","AKTIVCO GRID ONLY",
AI2168="Coupure ENEO &amp; Baisse de tension","IHS GRID ONLY",
AI2168="Defaut GE &amp; POWER Cabinet","IHS",
AI2168="Sharing","Partners",
AI2168="Sites strategiques &amp; DataCenter","SST &amp; DC",
AI2168="Exclu","Exclu",
AI2168="SAT","SAT",
AI2168="SPARE-ISSUE","SPARE-ISSUE",
AI2168="Fiber CAmtel","TRANS_FO_CAMTEL",
AI2168="Fiber AOF","Fiber AOF",
AI2168="Projet OCM (HUAWEI)","TRAVAUX-HUAWEI",
AI2168="Projet OCM (NOKIA)","TRAVAUX-NOKIA",
AI2168="ACCESS-ISSUE","ACCESS-ISSUE",
AI2168="Projet OCM (ZTE, NOKIA, autres projets)","TRAVAUX OCM",
AI2168="No root CAuse","No root cause",
AI2168="ODU HS","PDH",
AI2168="IP &amp; VLAN","PDH",
AI2168="Warehouse HUAWEI","SPARE-ISSUE",
AI2168="SPARE-HS","SPARE-ISSUE",
AI2168="Power Telco","BSS",AI2168="no impacts","no impacts"
),"")</f>
        <v>no impacts</v>
      </c>
      <c r="AH2168" s="57" t="str" cm="1">
        <f t="array" ref="AH2168">IFERROR(_xlfn.IFS(
AI2168="MPR ISSUE","TX ISSUE",
AI2168="BSS Hardware Issue","RAN ISSUE",
AI2168="Sites strategiques, MLL, Pylone, etc.","ENVTECH",
AI2168="AKTIVCO DEFAUT GE &amp; POWER Cabinet","POWER ISSUE",
AI2168="AKTIVCO Coupure ENEO &amp; Baisse de tension","POWER ISSUE",
AI2168="Coupure ENEO &amp; Baisse de tension","POWER ISSUE",
AI2168="Defaut GE &amp; POWER Cabinet","POWER ISSUE",
AI2168="Sharing","POWER ISSUE",
AI2168="Sites strategiques &amp; DataCenter","POWER ISSUE",
AI2168="Exclu","Exclu",
AI2168="SAT","TX ISSUE",
AI2168="SPARE-ISSUE","SPARE-ISSUE",
AI2168="Fiber CAmtel","TX ISSUE",
AI2168="Fiber AOF","TX ISSUE",
AI2168="Projet OCM (HUAWEI)","TRAVAUX-HUAWEI",
AI2168="Projet OCM (NOKIA)","TRAVAUX -NOKIA",
AI2168="ACCESS-ISSUE","ACCESS-ISSUE",
AI2168="Projet OCM (ZTE, NOKIA, autres projets)","TRAVAUX OCM",
AI2168="No root CAuse","No root cause",
AI2168="ODU HS","TX ISSUE",
AI2168="IP &amp; VLAN","TX ISSUE",
AI2168="Warehouse HUAWEI","SPARE-ISSUE",
AI2168="SPARE-HS","SPARE-ISSUE",
AI2168="Power Telco","RAN ISSUE",AI2168="no impacts","no impacts"
),"")</f>
        <v>no impacts</v>
      </c>
      <c r="AI2168" s="85" t="s">
        <v>5998</v>
      </c>
      <c r="AJ2168" s="57" t="str" cm="1">
        <f t="array" ref="AJ2168">IFERROR(_xlfn.IFS(
AI2168="MPR ISSUE","ACTIVE",
AI2168="BSS Hardware Issue","ACTIVE",
AI2168="Sites strategiques, MLL, Pylone, etc.","PASSIVE",
AI2168="AKTIVCO DEFAUT GE &amp; POWER Cabinet","PASSIVE",
AI2168="AKTIVCO Coupure ENEO &amp; Baisse de tension","PASSIVE",
AI2168="Coupure ENEO &amp; Baisse de tension","PASSIVE",
AI2168="Defaut GE &amp; POWER Cabinet","PASSIVE",
AI2168="Sharing","PASSIVE",
AI2168="Sites strategiques &amp; DataCenter","PASSIVE",
AI2168="Exclu","Exclu",
AI2168="SAT","ACTIVE",
AI2168="SPARE-ISSUE","SPARE-ISSUE",
AI2168="Fiber CAmtel","ACTIVE",
AI2168="Fiber AOF","ACTIVE",
AI2168="Projet OCM (HUAWEI)","PLANNED WORKS",
AI2168="Projet OCM (NOKIA)","PLANNED WORKS",
AI2168="ACCESS-ISSUE","ACCESS-ISSUE",
AI2168="Projet OCM (ZTE, NOKIA, autres projets)","PLANNED WORKS",
AI2168="No root CAuse","No root cause",
AI2168="ODU HS","ACTIVE",
AI2168="IP &amp; VLAN","ACTIVE",
AI2168="Warehouse HUAWEI","SPARE-ISSUE",
AI2168="SPARE-HS","SPARE-ISSUE",
AI2168="Power Telco","ACTIVE", AI2168="no impacts","no impacts"
),"")</f>
        <v>no impacts</v>
      </c>
      <c r="AK2168" s="23" t="s">
        <v>5537</v>
      </c>
      <c r="AL2168" s="23" t="str">
        <f t="shared" si="61"/>
        <v>EST_147</v>
      </c>
      <c r="AN2168" s="9" t="s">
        <v>5537</v>
      </c>
      <c r="AO2168" s="23" t="str">
        <f>_xlfn.XLOOKUP(B2168,'INCIDENT-05-03-2026'!E:E,'INCIDENT-05-03-2026'!F:F,"")</f>
        <v/>
      </c>
      <c r="AP2168" s="7" t="s">
        <v>5537</v>
      </c>
      <c r="AQ2168" s="6"/>
      <c r="AR2168" s="7"/>
      <c r="AS2168" s="3" t="str">
        <f>_xlfn.XLOOKUP(B2168,'[3]tt num | region | site id'!$C:$C,'[3]tt num | region | site id'!$Q:$Q,"")</f>
        <v/>
      </c>
      <c r="AT2168" s="24" t="str">
        <f>_xlfn.XLOOKUP(B2168,'[4]Cells Huawei 03052026 12h'!$B:$B,'[4]Cells Huawei 03052026 12h'!$T:$T,"")</f>
        <v/>
      </c>
      <c r="AU2168" s="24" t="str">
        <f>_xlfn.XLOOKUP(B2168,'[5]cells down 02052026 8h50'!$B:$B,'[5]cells down 02052026 8h50'!$R:$R,"")</f>
        <v/>
      </c>
      <c r="AV2168" s="24" t="str">
        <f>_xlfn.XLOOKUP(B2168,'[5]cells down 02052026 13h50'!$B:$B,'[5]cells down 02052026 13h50'!$R:$R,"")</f>
        <v/>
      </c>
      <c r="AW2168" s="24" t="str">
        <f>_xlfn.XLOOKUP(B2168,'[5]cells down 02052026 13h50'!$B:$B,'[5]cells down 02052026 13h50'!$R:$R,"")</f>
        <v/>
      </c>
      <c r="AX2168" s="24" t="str">
        <f>_xlfn.XLOOKUP(B2168,'[6]cell downs 03052026 8h40 '!$B:$B,'[6]cell downs 03052026 8h40 '!$R:$R,"")</f>
        <v/>
      </c>
      <c r="AY2168" s="24" t="str">
        <f>_xlfn.XLOOKUP(B2168,'[7]ALL SITES DOWN'!$D:$D,'[7]ALL SITES DOWN'!$J:$J,"")</f>
        <v/>
      </c>
      <c r="AZ2168" s="24" t="str">
        <f>_xlfn.XLOOKUP(B2168,'[8]ALL SITES DOWN'!$D:$D,'[8]ALL SITES DOWN'!$J:$J,"")</f>
        <v/>
      </c>
      <c r="BA2168" s="9" t="str">
        <f>_xlfn.XLOOKUP(B2168,[9]sheet1!$AC:$AC,[9]sheet1!$AF:$AF,"")</f>
        <v/>
      </c>
      <c r="BB2168" s="14" t="s">
        <v>5537</v>
      </c>
      <c r="BC2168" s="14" t="s">
        <v>5537</v>
      </c>
      <c r="BD2168" s="14" t="str">
        <f>_xlfn.XLOOKUP(B2168,'[10]cell downs 18042026 17h'!$B:$B,'[10]cell downs 18042026 17h'!$B:$B,"")</f>
        <v/>
      </c>
      <c r="BE2168" s="14" t="str">
        <f>_xlfn.XLOOKUP(B2168,'[11]Cells Huawei 19042026 15h'!$B:$B,'[11]Cells Huawei 19042026 15h'!$B:$B,"")</f>
        <v/>
      </c>
      <c r="BF2168" s="9" t="str">
        <f>_xlfn.XLOOKUP(B2168,'[12]cells down 19042026 9H40'!$B:$B,'[12]cells down 19042026 9H40'!$B:$B,"")</f>
        <v/>
      </c>
      <c r="BG2168" s="9" t="s">
        <v>5537</v>
      </c>
      <c r="BH2168" s="9" t="s">
        <v>12</v>
      </c>
    </row>
    <row r="2169" spans="1:60" s="9" customFormat="1" x14ac:dyDescent="0.3">
      <c r="A2169" s="1" t="s">
        <v>3600</v>
      </c>
      <c r="B2169" s="8" t="s">
        <v>3601</v>
      </c>
      <c r="C2169" s="3" t="str">
        <f>_xlfn.XLOOKUP(B2169,'[1]daily break down'!$D:$D,'[1]daily break down'!$E:$E,"")</f>
        <v>CENTRE</v>
      </c>
      <c r="D2169" s="1" t="s">
        <v>11</v>
      </c>
      <c r="E2169" s="1" t="s">
        <v>594</v>
      </c>
      <c r="F2169" s="3" t="s">
        <v>226</v>
      </c>
      <c r="G2169" s="1" t="s">
        <v>3602</v>
      </c>
      <c r="H2169" s="42" t="str">
        <f>_xlfn.XLOOKUP(B2169,[2]CALCULATION!$B:$B,[2]CALCULATION!$H:$H,"")</f>
        <v>ZTE</v>
      </c>
      <c r="I2169" s="34">
        <v>0</v>
      </c>
      <c r="J2169" s="34">
        <v>0</v>
      </c>
      <c r="K2169" s="34">
        <v>0</v>
      </c>
      <c r="L2169" s="34">
        <v>0</v>
      </c>
      <c r="M2169" s="34">
        <v>0</v>
      </c>
      <c r="N2169" s="34">
        <v>0</v>
      </c>
      <c r="O2169" s="34">
        <v>0</v>
      </c>
      <c r="P2169" s="34">
        <v>0</v>
      </c>
      <c r="Q2169" s="34">
        <v>0</v>
      </c>
      <c r="R2169" s="34">
        <v>0</v>
      </c>
      <c r="S2169" s="35">
        <v>0</v>
      </c>
      <c r="T2169" s="35">
        <v>0</v>
      </c>
      <c r="U2169" s="35">
        <v>0</v>
      </c>
      <c r="V2169" s="35">
        <v>0</v>
      </c>
      <c r="W2169" s="35">
        <v>0</v>
      </c>
      <c r="X2169" s="35">
        <v>0</v>
      </c>
      <c r="Y2169" s="35">
        <v>0</v>
      </c>
      <c r="Z2169" s="35">
        <v>0</v>
      </c>
      <c r="AA2169" s="35">
        <v>0</v>
      </c>
      <c r="AB2169" s="35">
        <v>0</v>
      </c>
      <c r="AC2169" s="35">
        <v>0</v>
      </c>
      <c r="AD2169" s="35">
        <v>0</v>
      </c>
      <c r="AE2169" s="58" t="s">
        <v>5560</v>
      </c>
      <c r="AF2169" s="58"/>
      <c r="AG2169" s="57" t="str" cm="1">
        <f t="array" ref="AG2169">IFERROR(_xlfn.IFS(
AI2169="MPR ISSUE","PDH",
AI2169="BSS Hardware Issue","BSS",
AI2169="Sites strategiques, MLL, Pylone, etc.","ENVTECH",
AI2169="AKTIVCO DEFAUT GE &amp; POWER Cabinet","AKTIVCO",
AI2169="AKTIVCO Coupure ENEO &amp; Baisse de tension","AKTIVCO GRID ONLY",
AI2169="Coupure ENEO &amp; Baisse de tension","IHS GRID ONLY",
AI2169="Defaut GE &amp; POWER Cabinet","IHS",
AI2169="Sharing","Partners",
AI2169="Sites strategiques &amp; DataCenter","SST &amp; DC",
AI2169="Exclu","Exclu",
AI2169="SAT","SAT",
AI2169="SPARE-ISSUE","SPARE-ISSUE",
AI2169="Fiber CAmtel","TRANS_FO_CAMTEL",
AI2169="Fiber AOF","Fiber AOF",
AI2169="Projet OCM (HUAWEI)","TRAVAUX-HUAWEI",
AI2169="Projet OCM (NOKIA)","TRAVAUX-NOKIA",
AI2169="ACCESS-ISSUE","ACCESS-ISSUE",
AI2169="Projet OCM (ZTE, NOKIA, autres projets)","TRAVAUX OCM",
AI2169="No root CAuse","No root cause",
AI2169="ODU HS","PDH",
AI2169="IP &amp; VLAN","PDH",
AI2169="Warehouse HUAWEI","SPARE-ISSUE",
AI2169="SPARE-HS","SPARE-ISSUE",
AI2169="Power Telco","BSS",AI2169="no impacts","no impacts"
),"")</f>
        <v>no impacts</v>
      </c>
      <c r="AH2169" s="57" t="str" cm="1">
        <f t="array" ref="AH2169">IFERROR(_xlfn.IFS(
AI2169="MPR ISSUE","TX ISSUE",
AI2169="BSS Hardware Issue","RAN ISSUE",
AI2169="Sites strategiques, MLL, Pylone, etc.","ENVTECH",
AI2169="AKTIVCO DEFAUT GE &amp; POWER Cabinet","POWER ISSUE",
AI2169="AKTIVCO Coupure ENEO &amp; Baisse de tension","POWER ISSUE",
AI2169="Coupure ENEO &amp; Baisse de tension","POWER ISSUE",
AI2169="Defaut GE &amp; POWER Cabinet","POWER ISSUE",
AI2169="Sharing","POWER ISSUE",
AI2169="Sites strategiques &amp; DataCenter","POWER ISSUE",
AI2169="Exclu","Exclu",
AI2169="SAT","TX ISSUE",
AI2169="SPARE-ISSUE","SPARE-ISSUE",
AI2169="Fiber CAmtel","TX ISSUE",
AI2169="Fiber AOF","TX ISSUE",
AI2169="Projet OCM (HUAWEI)","TRAVAUX-HUAWEI",
AI2169="Projet OCM (NOKIA)","TRAVAUX -NOKIA",
AI2169="ACCESS-ISSUE","ACCESS-ISSUE",
AI2169="Projet OCM (ZTE, NOKIA, autres projets)","TRAVAUX OCM",
AI2169="No root CAuse","No root cause",
AI2169="ODU HS","TX ISSUE",
AI2169="IP &amp; VLAN","TX ISSUE",
AI2169="Warehouse HUAWEI","SPARE-ISSUE",
AI2169="SPARE-HS","SPARE-ISSUE",
AI2169="Power Telco","RAN ISSUE",AI2169="no impacts","no impacts"
),"")</f>
        <v>no impacts</v>
      </c>
      <c r="AI2169" s="85" t="s">
        <v>5998</v>
      </c>
      <c r="AJ2169" s="57" t="str" cm="1">
        <f t="array" ref="AJ2169">IFERROR(_xlfn.IFS(
AI2169="MPR ISSUE","ACTIVE",
AI2169="BSS Hardware Issue","ACTIVE",
AI2169="Sites strategiques, MLL, Pylone, etc.","PASSIVE",
AI2169="AKTIVCO DEFAUT GE &amp; POWER Cabinet","PASSIVE",
AI2169="AKTIVCO Coupure ENEO &amp; Baisse de tension","PASSIVE",
AI2169="Coupure ENEO &amp; Baisse de tension","PASSIVE",
AI2169="Defaut GE &amp; POWER Cabinet","PASSIVE",
AI2169="Sharing","PASSIVE",
AI2169="Sites strategiques &amp; DataCenter","PASSIVE",
AI2169="Exclu","Exclu",
AI2169="SAT","ACTIVE",
AI2169="SPARE-ISSUE","SPARE-ISSUE",
AI2169="Fiber CAmtel","ACTIVE",
AI2169="Fiber AOF","ACTIVE",
AI2169="Projet OCM (HUAWEI)","PLANNED WORKS",
AI2169="Projet OCM (NOKIA)","PLANNED WORKS",
AI2169="ACCESS-ISSUE","ACCESS-ISSUE",
AI2169="Projet OCM (ZTE, NOKIA, autres projets)","PLANNED WORKS",
AI2169="No root CAuse","No root cause",
AI2169="ODU HS","ACTIVE",
AI2169="IP &amp; VLAN","ACTIVE",
AI2169="Warehouse HUAWEI","SPARE-ISSUE",
AI2169="SPARE-HS","SPARE-ISSUE",
AI2169="Power Telco","ACTIVE", AI2169="no impacts","no impacts"
),"")</f>
        <v>no impacts</v>
      </c>
      <c r="AK2169" s="23" t="s">
        <v>5537</v>
      </c>
      <c r="AL2169" s="23" t="str">
        <f t="shared" si="61"/>
        <v>EST_089</v>
      </c>
      <c r="AN2169" s="9" t="s">
        <v>5537</v>
      </c>
      <c r="AO2169" s="23" t="str">
        <f>_xlfn.XLOOKUP(B2169,'INCIDENT-05-03-2026'!E:E,'INCIDENT-05-03-2026'!F:F,"")</f>
        <v/>
      </c>
      <c r="AP2169" s="7" t="s">
        <v>5537</v>
      </c>
      <c r="AQ2169" s="6"/>
      <c r="AR2169" s="7"/>
      <c r="AS2169" s="3" t="str">
        <f>_xlfn.XLOOKUP(B2169,'[3]tt num | region | site id'!$C:$C,'[3]tt num | region | site id'!$Q:$Q,"")</f>
        <v/>
      </c>
      <c r="AT2169" s="24" t="str">
        <f>_xlfn.XLOOKUP(B2169,'[4]Cells Huawei 03052026 12h'!$B:$B,'[4]Cells Huawei 03052026 12h'!$T:$T,"")</f>
        <v/>
      </c>
      <c r="AU2169" s="24" t="str">
        <f>_xlfn.XLOOKUP(B2169,'[5]cells down 02052026 8h50'!$B:$B,'[5]cells down 02052026 8h50'!$R:$R,"")</f>
        <v/>
      </c>
      <c r="AV2169" s="24" t="str">
        <f>_xlfn.XLOOKUP(B2169,'[5]cells down 02052026 13h50'!$B:$B,'[5]cells down 02052026 13h50'!$R:$R,"")</f>
        <v/>
      </c>
      <c r="AW2169" s="24" t="str">
        <f>_xlfn.XLOOKUP(B2169,'[5]cells down 02052026 13h50'!$B:$B,'[5]cells down 02052026 13h50'!$R:$R,"")</f>
        <v/>
      </c>
      <c r="AX2169" s="24" t="str">
        <f>_xlfn.XLOOKUP(B2169,'[6]cell downs 03052026 8h40 '!$B:$B,'[6]cell downs 03052026 8h40 '!$R:$R,"")</f>
        <v/>
      </c>
      <c r="AY2169" s="24" t="str">
        <f>_xlfn.XLOOKUP(B2169,'[7]ALL SITES DOWN'!$D:$D,'[7]ALL SITES DOWN'!$J:$J,"")</f>
        <v/>
      </c>
      <c r="AZ2169" s="24" t="str">
        <f>_xlfn.XLOOKUP(B2169,'[8]ALL SITES DOWN'!$D:$D,'[8]ALL SITES DOWN'!$J:$J,"")</f>
        <v/>
      </c>
      <c r="BA2169" s="9" t="str">
        <f>_xlfn.XLOOKUP(B2169,[9]sheet1!$AC:$AC,[9]sheet1!$AF:$AF,"")</f>
        <v/>
      </c>
      <c r="BB2169" s="14" t="s">
        <v>5537</v>
      </c>
      <c r="BC2169" s="14" t="s">
        <v>5537</v>
      </c>
      <c r="BD2169" s="14" t="str">
        <f>_xlfn.XLOOKUP(B2169,'[10]cell downs 18042026 17h'!$B:$B,'[10]cell downs 18042026 17h'!$B:$B,"")</f>
        <v/>
      </c>
      <c r="BE2169" s="14" t="str">
        <f>_xlfn.XLOOKUP(B2169,'[11]Cells Huawei 19042026 15h'!$B:$B,'[11]Cells Huawei 19042026 15h'!$B:$B,"")</f>
        <v/>
      </c>
      <c r="BF2169" s="9" t="str">
        <f>_xlfn.XLOOKUP(B2169,'[12]cells down 19042026 9H40'!$B:$B,'[12]cells down 19042026 9H40'!$B:$B,"")</f>
        <v/>
      </c>
      <c r="BG2169" s="9" t="s">
        <v>3601</v>
      </c>
      <c r="BH2169" s="9" t="s">
        <v>594</v>
      </c>
    </row>
    <row r="2170" spans="1:60" s="9" customFormat="1" x14ac:dyDescent="0.3">
      <c r="A2170" s="3" t="s">
        <v>3603</v>
      </c>
      <c r="B2170" s="31" t="s">
        <v>3604</v>
      </c>
      <c r="C2170" s="3" t="str">
        <f>_xlfn.XLOOKUP(B2170,'[1]daily break down'!$D:$D,'[1]daily break down'!$E:$E,"")</f>
        <v>CENTRE</v>
      </c>
      <c r="D2170" s="3" t="s">
        <v>11</v>
      </c>
      <c r="E2170" s="3" t="s">
        <v>12</v>
      </c>
      <c r="F2170" s="3" t="s">
        <v>226</v>
      </c>
      <c r="G2170" s="3" t="s">
        <v>3603</v>
      </c>
      <c r="H2170" s="42" t="str">
        <f>_xlfn.XLOOKUP(B2170,[2]CALCULATION!$B:$B,[2]CALCULATION!$H:$H,"")</f>
        <v>ZTE</v>
      </c>
      <c r="I2170" s="34">
        <v>0</v>
      </c>
      <c r="J2170" s="34">
        <v>0</v>
      </c>
      <c r="K2170" s="34">
        <v>0</v>
      </c>
      <c r="L2170" s="34">
        <v>0</v>
      </c>
      <c r="M2170" s="34">
        <v>0</v>
      </c>
      <c r="N2170" s="34">
        <v>0</v>
      </c>
      <c r="O2170" s="34">
        <v>0</v>
      </c>
      <c r="P2170" s="34">
        <v>0</v>
      </c>
      <c r="Q2170" s="34">
        <v>0</v>
      </c>
      <c r="R2170" s="34">
        <v>0</v>
      </c>
      <c r="S2170" s="35">
        <v>0</v>
      </c>
      <c r="T2170" s="35">
        <v>0</v>
      </c>
      <c r="U2170" s="35">
        <v>0</v>
      </c>
      <c r="V2170" s="35">
        <v>0</v>
      </c>
      <c r="W2170" s="35">
        <v>0</v>
      </c>
      <c r="X2170" s="35">
        <v>0</v>
      </c>
      <c r="Y2170" s="35">
        <v>0</v>
      </c>
      <c r="Z2170" s="35">
        <v>0</v>
      </c>
      <c r="AA2170" s="35">
        <v>0</v>
      </c>
      <c r="AB2170" s="35">
        <v>0</v>
      </c>
      <c r="AC2170" s="35">
        <v>0</v>
      </c>
      <c r="AD2170" s="35">
        <v>0</v>
      </c>
      <c r="AE2170" s="58" t="s">
        <v>5560</v>
      </c>
      <c r="AF2170" s="58"/>
      <c r="AG2170" s="57" t="str" cm="1">
        <f t="array" ref="AG2170">IFERROR(_xlfn.IFS(
AI2170="MPR ISSUE","PDH",
AI2170="BSS Hardware Issue","BSS",
AI2170="Sites strategiques, MLL, Pylone, etc.","ENVTECH",
AI2170="AKTIVCO DEFAUT GE &amp; POWER Cabinet","AKTIVCO",
AI2170="AKTIVCO Coupure ENEO &amp; Baisse de tension","AKTIVCO GRID ONLY",
AI2170="Coupure ENEO &amp; Baisse de tension","IHS GRID ONLY",
AI2170="Defaut GE &amp; POWER Cabinet","IHS",
AI2170="Sharing","Partners",
AI2170="Sites strategiques &amp; DataCenter","SST &amp; DC",
AI2170="Exclu","Exclu",
AI2170="SAT","SAT",
AI2170="SPARE-ISSUE","SPARE-ISSUE",
AI2170="Fiber CAmtel","TRANS_FO_CAMTEL",
AI2170="Fiber AOF","Fiber AOF",
AI2170="Projet OCM (HUAWEI)","TRAVAUX-HUAWEI",
AI2170="Projet OCM (NOKIA)","TRAVAUX-NOKIA",
AI2170="ACCESS-ISSUE","ACCESS-ISSUE",
AI2170="Projet OCM (ZTE, NOKIA, autres projets)","TRAVAUX OCM",
AI2170="No root CAuse","No root cause",
AI2170="ODU HS","PDH",
AI2170="IP &amp; VLAN","PDH",
AI2170="Warehouse HUAWEI","SPARE-ISSUE",
AI2170="SPARE-HS","SPARE-ISSUE",
AI2170="Power Telco","BSS",AI2170="no impacts","no impacts"
),"")</f>
        <v>no impacts</v>
      </c>
      <c r="AH2170" s="57" t="str" cm="1">
        <f t="array" ref="AH2170">IFERROR(_xlfn.IFS(
AI2170="MPR ISSUE","TX ISSUE",
AI2170="BSS Hardware Issue","RAN ISSUE",
AI2170="Sites strategiques, MLL, Pylone, etc.","ENVTECH",
AI2170="AKTIVCO DEFAUT GE &amp; POWER Cabinet","POWER ISSUE",
AI2170="AKTIVCO Coupure ENEO &amp; Baisse de tension","POWER ISSUE",
AI2170="Coupure ENEO &amp; Baisse de tension","POWER ISSUE",
AI2170="Defaut GE &amp; POWER Cabinet","POWER ISSUE",
AI2170="Sharing","POWER ISSUE",
AI2170="Sites strategiques &amp; DataCenter","POWER ISSUE",
AI2170="Exclu","Exclu",
AI2170="SAT","TX ISSUE",
AI2170="SPARE-ISSUE","SPARE-ISSUE",
AI2170="Fiber CAmtel","TX ISSUE",
AI2170="Fiber AOF","TX ISSUE",
AI2170="Projet OCM (HUAWEI)","TRAVAUX-HUAWEI",
AI2170="Projet OCM (NOKIA)","TRAVAUX -NOKIA",
AI2170="ACCESS-ISSUE","ACCESS-ISSUE",
AI2170="Projet OCM (ZTE, NOKIA, autres projets)","TRAVAUX OCM",
AI2170="No root CAuse","No root cause",
AI2170="ODU HS","TX ISSUE",
AI2170="IP &amp; VLAN","TX ISSUE",
AI2170="Warehouse HUAWEI","SPARE-ISSUE",
AI2170="SPARE-HS","SPARE-ISSUE",
AI2170="Power Telco","RAN ISSUE",AI2170="no impacts","no impacts"
),"")</f>
        <v>no impacts</v>
      </c>
      <c r="AI2170" s="85" t="s">
        <v>5998</v>
      </c>
      <c r="AJ2170" s="57" t="str" cm="1">
        <f t="array" ref="AJ2170">IFERROR(_xlfn.IFS(
AI2170="MPR ISSUE","ACTIVE",
AI2170="BSS Hardware Issue","ACTIVE",
AI2170="Sites strategiques, MLL, Pylone, etc.","PASSIVE",
AI2170="AKTIVCO DEFAUT GE &amp; POWER Cabinet","PASSIVE",
AI2170="AKTIVCO Coupure ENEO &amp; Baisse de tension","PASSIVE",
AI2170="Coupure ENEO &amp; Baisse de tension","PASSIVE",
AI2170="Defaut GE &amp; POWER Cabinet","PASSIVE",
AI2170="Sharing","PASSIVE",
AI2170="Sites strategiques &amp; DataCenter","PASSIVE",
AI2170="Exclu","Exclu",
AI2170="SAT","ACTIVE",
AI2170="SPARE-ISSUE","SPARE-ISSUE",
AI2170="Fiber CAmtel","ACTIVE",
AI2170="Fiber AOF","ACTIVE",
AI2170="Projet OCM (HUAWEI)","PLANNED WORKS",
AI2170="Projet OCM (NOKIA)","PLANNED WORKS",
AI2170="ACCESS-ISSUE","ACCESS-ISSUE",
AI2170="Projet OCM (ZTE, NOKIA, autres projets)","PLANNED WORKS",
AI2170="No root CAuse","No root cause",
AI2170="ODU HS","ACTIVE",
AI2170="IP &amp; VLAN","ACTIVE",
AI2170="Warehouse HUAWEI","SPARE-ISSUE",
AI2170="SPARE-HS","SPARE-ISSUE",
AI2170="Power Telco","ACTIVE", AI2170="no impacts","no impacts"
),"")</f>
        <v>no impacts</v>
      </c>
      <c r="AK2170" s="23" t="s">
        <v>5537</v>
      </c>
      <c r="AL2170" s="23" t="str">
        <f t="shared" si="61"/>
        <v>EST_019</v>
      </c>
      <c r="AN2170" s="9" t="s">
        <v>5537</v>
      </c>
      <c r="AO2170" s="23" t="str">
        <f>_xlfn.XLOOKUP(B2170,'INCIDENT-05-03-2026'!E:E,'INCIDENT-05-03-2026'!F:F,"")</f>
        <v/>
      </c>
      <c r="AP2170" s="7" t="s">
        <v>5537</v>
      </c>
      <c r="AQ2170" s="6"/>
      <c r="AR2170" s="7"/>
      <c r="AS2170" s="3" t="str">
        <f>_xlfn.XLOOKUP(B2170,'[3]tt num | region | site id'!$C:$C,'[3]tt num | region | site id'!$Q:$Q,"")</f>
        <v/>
      </c>
      <c r="AT2170" s="24" t="str">
        <f>_xlfn.XLOOKUP(B2170,'[4]Cells Huawei 03052026 12h'!$B:$B,'[4]Cells Huawei 03052026 12h'!$T:$T,"")</f>
        <v/>
      </c>
      <c r="AU2170" s="24" t="str">
        <f>_xlfn.XLOOKUP(B2170,'[5]cells down 02052026 8h50'!$B:$B,'[5]cells down 02052026 8h50'!$R:$R,"")</f>
        <v/>
      </c>
      <c r="AV2170" s="24" t="str">
        <f>_xlfn.XLOOKUP(B2170,'[5]cells down 02052026 13h50'!$B:$B,'[5]cells down 02052026 13h50'!$R:$R,"")</f>
        <v/>
      </c>
      <c r="AW2170" s="24" t="str">
        <f>_xlfn.XLOOKUP(B2170,'[5]cells down 02052026 13h50'!$B:$B,'[5]cells down 02052026 13h50'!$R:$R,"")</f>
        <v/>
      </c>
      <c r="AX2170" s="24" t="str">
        <f>_xlfn.XLOOKUP(B2170,'[6]cell downs 03052026 8h40 '!$B:$B,'[6]cell downs 03052026 8h40 '!$R:$R,"")</f>
        <v/>
      </c>
      <c r="AY2170" s="24" t="str">
        <f>_xlfn.XLOOKUP(B2170,'[7]ALL SITES DOWN'!$D:$D,'[7]ALL SITES DOWN'!$J:$J,"")</f>
        <v/>
      </c>
      <c r="AZ2170" s="24" t="str">
        <f>_xlfn.XLOOKUP(B2170,'[8]ALL SITES DOWN'!$D:$D,'[8]ALL SITES DOWN'!$J:$J,"")</f>
        <v/>
      </c>
      <c r="BA2170" s="9" t="str">
        <f>_xlfn.XLOOKUP(B2170,[9]sheet1!$AC:$AC,[9]sheet1!$AF:$AF,"")</f>
        <v/>
      </c>
      <c r="BB2170" s="14" t="s">
        <v>5537</v>
      </c>
      <c r="BC2170" s="14" t="s">
        <v>5537</v>
      </c>
      <c r="BD2170" s="14" t="str">
        <f>_xlfn.XLOOKUP(B2170,'[10]cell downs 18042026 17h'!$B:$B,'[10]cell downs 18042026 17h'!$B:$B,"")</f>
        <v/>
      </c>
      <c r="BE2170" s="14" t="str">
        <f>_xlfn.XLOOKUP(B2170,'[11]Cells Huawei 19042026 15h'!$B:$B,'[11]Cells Huawei 19042026 15h'!$B:$B,"")</f>
        <v/>
      </c>
      <c r="BF2170" s="9" t="str">
        <f>_xlfn.XLOOKUP(B2170,'[12]cells down 19042026 9H40'!$B:$B,'[12]cells down 19042026 9H40'!$B:$B,"")</f>
        <v/>
      </c>
      <c r="BG2170" s="9" t="s">
        <v>3604</v>
      </c>
      <c r="BH2170" s="9" t="s">
        <v>5537</v>
      </c>
    </row>
    <row r="2171" spans="1:60" s="9" customFormat="1" x14ac:dyDescent="0.3">
      <c r="A2171" s="1" t="s">
        <v>3605</v>
      </c>
      <c r="B2171" s="8" t="s">
        <v>3606</v>
      </c>
      <c r="C2171" s="3" t="str">
        <f>_xlfn.XLOOKUP(B2171,'[1]daily break down'!$D:$D,'[1]daily break down'!$E:$E,"")</f>
        <v>CENTRE</v>
      </c>
      <c r="D2171" s="1" t="s">
        <v>11</v>
      </c>
      <c r="E2171" s="1" t="s">
        <v>594</v>
      </c>
      <c r="F2171" s="3" t="s">
        <v>226</v>
      </c>
      <c r="G2171" s="1" t="s">
        <v>3605</v>
      </c>
      <c r="H2171" s="42" t="str">
        <f>_xlfn.XLOOKUP(B2171,[2]CALCULATION!$B:$B,[2]CALCULATION!$H:$H,"")</f>
        <v>ZTE</v>
      </c>
      <c r="I2171" s="34">
        <v>0</v>
      </c>
      <c r="J2171" s="34">
        <v>0</v>
      </c>
      <c r="K2171" s="34">
        <v>0</v>
      </c>
      <c r="L2171" s="34">
        <v>0</v>
      </c>
      <c r="M2171" s="34">
        <v>0</v>
      </c>
      <c r="N2171" s="34">
        <v>0</v>
      </c>
      <c r="O2171" s="34">
        <v>0</v>
      </c>
      <c r="P2171" s="34">
        <v>0</v>
      </c>
      <c r="Q2171" s="34">
        <v>0</v>
      </c>
      <c r="R2171" s="34">
        <v>0</v>
      </c>
      <c r="S2171" s="35">
        <v>0</v>
      </c>
      <c r="T2171" s="35">
        <v>0</v>
      </c>
      <c r="U2171" s="35">
        <v>0</v>
      </c>
      <c r="V2171" s="35">
        <v>0</v>
      </c>
      <c r="W2171" s="35">
        <v>0</v>
      </c>
      <c r="X2171" s="35">
        <v>0</v>
      </c>
      <c r="Y2171" s="35">
        <v>0</v>
      </c>
      <c r="Z2171" s="35">
        <v>0</v>
      </c>
      <c r="AA2171" s="35">
        <v>0</v>
      </c>
      <c r="AB2171" s="35">
        <v>0</v>
      </c>
      <c r="AC2171" s="35">
        <v>0</v>
      </c>
      <c r="AD2171" s="35">
        <v>0</v>
      </c>
      <c r="AE2171" s="58" t="s">
        <v>5560</v>
      </c>
      <c r="AF2171" s="58"/>
      <c r="AG2171" s="57" t="str" cm="1">
        <f t="array" ref="AG2171">IFERROR(_xlfn.IFS(
AI2171="MPR ISSUE","PDH",
AI2171="BSS Hardware Issue","BSS",
AI2171="Sites strategiques, MLL, Pylone, etc.","ENVTECH",
AI2171="AKTIVCO DEFAUT GE &amp; POWER Cabinet","AKTIVCO",
AI2171="AKTIVCO Coupure ENEO &amp; Baisse de tension","AKTIVCO GRID ONLY",
AI2171="Coupure ENEO &amp; Baisse de tension","IHS GRID ONLY",
AI2171="Defaut GE &amp; POWER Cabinet","IHS",
AI2171="Sharing","Partners",
AI2171="Sites strategiques &amp; DataCenter","SST &amp; DC",
AI2171="Exclu","Exclu",
AI2171="SAT","SAT",
AI2171="SPARE-ISSUE","SPARE-ISSUE",
AI2171="Fiber CAmtel","TRANS_FO_CAMTEL",
AI2171="Fiber AOF","Fiber AOF",
AI2171="Projet OCM (HUAWEI)","TRAVAUX-HUAWEI",
AI2171="Projet OCM (NOKIA)","TRAVAUX-NOKIA",
AI2171="ACCESS-ISSUE","ACCESS-ISSUE",
AI2171="Projet OCM (ZTE, NOKIA, autres projets)","TRAVAUX OCM",
AI2171="No root CAuse","No root cause",
AI2171="ODU HS","PDH",
AI2171="IP &amp; VLAN","PDH",
AI2171="Warehouse HUAWEI","SPARE-ISSUE",
AI2171="SPARE-HS","SPARE-ISSUE",
AI2171="Power Telco","BSS",AI2171="no impacts","no impacts"
),"")</f>
        <v>no impacts</v>
      </c>
      <c r="AH2171" s="57" t="str" cm="1">
        <f t="array" ref="AH2171">IFERROR(_xlfn.IFS(
AI2171="MPR ISSUE","TX ISSUE",
AI2171="BSS Hardware Issue","RAN ISSUE",
AI2171="Sites strategiques, MLL, Pylone, etc.","ENVTECH",
AI2171="AKTIVCO DEFAUT GE &amp; POWER Cabinet","POWER ISSUE",
AI2171="AKTIVCO Coupure ENEO &amp; Baisse de tension","POWER ISSUE",
AI2171="Coupure ENEO &amp; Baisse de tension","POWER ISSUE",
AI2171="Defaut GE &amp; POWER Cabinet","POWER ISSUE",
AI2171="Sharing","POWER ISSUE",
AI2171="Sites strategiques &amp; DataCenter","POWER ISSUE",
AI2171="Exclu","Exclu",
AI2171="SAT","TX ISSUE",
AI2171="SPARE-ISSUE","SPARE-ISSUE",
AI2171="Fiber CAmtel","TX ISSUE",
AI2171="Fiber AOF","TX ISSUE",
AI2171="Projet OCM (HUAWEI)","TRAVAUX-HUAWEI",
AI2171="Projet OCM (NOKIA)","TRAVAUX -NOKIA",
AI2171="ACCESS-ISSUE","ACCESS-ISSUE",
AI2171="Projet OCM (ZTE, NOKIA, autres projets)","TRAVAUX OCM",
AI2171="No root CAuse","No root cause",
AI2171="ODU HS","TX ISSUE",
AI2171="IP &amp; VLAN","TX ISSUE",
AI2171="Warehouse HUAWEI","SPARE-ISSUE",
AI2171="SPARE-HS","SPARE-ISSUE",
AI2171="Power Telco","RAN ISSUE",AI2171="no impacts","no impacts"
),"")</f>
        <v>no impacts</v>
      </c>
      <c r="AI2171" s="85" t="s">
        <v>5998</v>
      </c>
      <c r="AJ2171" s="57" t="str" cm="1">
        <f t="array" ref="AJ2171">IFERROR(_xlfn.IFS(
AI2171="MPR ISSUE","ACTIVE",
AI2171="BSS Hardware Issue","ACTIVE",
AI2171="Sites strategiques, MLL, Pylone, etc.","PASSIVE",
AI2171="AKTIVCO DEFAUT GE &amp; POWER Cabinet","PASSIVE",
AI2171="AKTIVCO Coupure ENEO &amp; Baisse de tension","PASSIVE",
AI2171="Coupure ENEO &amp; Baisse de tension","PASSIVE",
AI2171="Defaut GE &amp; POWER Cabinet","PASSIVE",
AI2171="Sharing","PASSIVE",
AI2171="Sites strategiques &amp; DataCenter","PASSIVE",
AI2171="Exclu","Exclu",
AI2171="SAT","ACTIVE",
AI2171="SPARE-ISSUE","SPARE-ISSUE",
AI2171="Fiber CAmtel","ACTIVE",
AI2171="Fiber AOF","ACTIVE",
AI2171="Projet OCM (HUAWEI)","PLANNED WORKS",
AI2171="Projet OCM (NOKIA)","PLANNED WORKS",
AI2171="ACCESS-ISSUE","ACCESS-ISSUE",
AI2171="Projet OCM (ZTE, NOKIA, autres projets)","PLANNED WORKS",
AI2171="No root CAuse","No root cause",
AI2171="ODU HS","ACTIVE",
AI2171="IP &amp; VLAN","ACTIVE",
AI2171="Warehouse HUAWEI","SPARE-ISSUE",
AI2171="SPARE-HS","SPARE-ISSUE",
AI2171="Power Telco","ACTIVE", AI2171="no impacts","no impacts"
),"")</f>
        <v>no impacts</v>
      </c>
      <c r="AK2171" s="23" t="s">
        <v>5537</v>
      </c>
      <c r="AL2171" s="23" t="str">
        <f t="shared" si="61"/>
        <v>EST_017</v>
      </c>
      <c r="AN2171" s="9" t="s">
        <v>5537</v>
      </c>
      <c r="AO2171" s="23" t="str">
        <f>_xlfn.XLOOKUP(B2171,'INCIDENT-05-03-2026'!E:E,'INCIDENT-05-03-2026'!F:F,"")</f>
        <v/>
      </c>
      <c r="AP2171" s="7" t="s">
        <v>5537</v>
      </c>
      <c r="AQ2171" s="6"/>
      <c r="AR2171" s="7"/>
      <c r="AS2171" s="3" t="str">
        <f>_xlfn.XLOOKUP(B2171,'[3]tt num | region | site id'!$C:$C,'[3]tt num | region | site id'!$Q:$Q,"")</f>
        <v/>
      </c>
      <c r="AT2171" s="24" t="str">
        <f>_xlfn.XLOOKUP(B2171,'[4]Cells Huawei 03052026 12h'!$B:$B,'[4]Cells Huawei 03052026 12h'!$T:$T,"")</f>
        <v/>
      </c>
      <c r="AU2171" s="24" t="str">
        <f>_xlfn.XLOOKUP(B2171,'[5]cells down 02052026 8h50'!$B:$B,'[5]cells down 02052026 8h50'!$R:$R,"")</f>
        <v/>
      </c>
      <c r="AV2171" s="24" t="str">
        <f>_xlfn.XLOOKUP(B2171,'[5]cells down 02052026 13h50'!$B:$B,'[5]cells down 02052026 13h50'!$R:$R,"")</f>
        <v/>
      </c>
      <c r="AW2171" s="24" t="str">
        <f>_xlfn.XLOOKUP(B2171,'[5]cells down 02052026 13h50'!$B:$B,'[5]cells down 02052026 13h50'!$R:$R,"")</f>
        <v/>
      </c>
      <c r="AX2171" s="24" t="str">
        <f>_xlfn.XLOOKUP(B2171,'[6]cell downs 03052026 8h40 '!$B:$B,'[6]cell downs 03052026 8h40 '!$R:$R,"")</f>
        <v/>
      </c>
      <c r="AY2171" s="24" t="str">
        <f>_xlfn.XLOOKUP(B2171,'[7]ALL SITES DOWN'!$D:$D,'[7]ALL SITES DOWN'!$J:$J,"")</f>
        <v/>
      </c>
      <c r="AZ2171" s="24" t="str">
        <f>_xlfn.XLOOKUP(B2171,'[8]ALL SITES DOWN'!$D:$D,'[8]ALL SITES DOWN'!$J:$J,"")</f>
        <v/>
      </c>
      <c r="BA2171" s="9" t="str">
        <f>_xlfn.XLOOKUP(B2171,[9]sheet1!$AC:$AC,[9]sheet1!$AF:$AF,"")</f>
        <v/>
      </c>
      <c r="BB2171" s="14" t="s">
        <v>5537</v>
      </c>
      <c r="BC2171" s="14" t="s">
        <v>5537</v>
      </c>
      <c r="BD2171" s="14" t="str">
        <f>_xlfn.XLOOKUP(B2171,'[10]cell downs 18042026 17h'!$B:$B,'[10]cell downs 18042026 17h'!$B:$B,"")</f>
        <v/>
      </c>
      <c r="BE2171" s="14" t="str">
        <f>_xlfn.XLOOKUP(B2171,'[11]Cells Huawei 19042026 15h'!$B:$B,'[11]Cells Huawei 19042026 15h'!$B:$B,"")</f>
        <v/>
      </c>
      <c r="BF2171" s="9" t="str">
        <f>_xlfn.XLOOKUP(B2171,'[12]cells down 19042026 9H40'!$B:$B,'[12]cells down 19042026 9H40'!$B:$B,"")</f>
        <v/>
      </c>
      <c r="BG2171" s="9" t="s">
        <v>3606</v>
      </c>
      <c r="BH2171" s="9" t="s">
        <v>12</v>
      </c>
    </row>
    <row r="2172" spans="1:60" s="9" customFormat="1" x14ac:dyDescent="0.3">
      <c r="A2172" s="1" t="s">
        <v>3872</v>
      </c>
      <c r="B2172" s="8" t="s">
        <v>3873</v>
      </c>
      <c r="C2172" s="3" t="str">
        <f>_xlfn.XLOOKUP(B2172,'[1]daily break down'!$D:$D,'[1]daily break down'!$E:$E,"")</f>
        <v>EXTREME-NORD</v>
      </c>
      <c r="D2172" s="1" t="s">
        <v>21</v>
      </c>
      <c r="E2172" s="1" t="s">
        <v>122</v>
      </c>
      <c r="F2172" s="3" t="s">
        <v>55</v>
      </c>
      <c r="G2172" s="1" t="s">
        <v>2081</v>
      </c>
      <c r="H2172" s="40" t="str">
        <f>_xlfn.XLOOKUP(B2172,[2]CALCULATION!$B:$B,[2]CALCULATION!$H:$H,"")</f>
        <v>HUAWEI</v>
      </c>
      <c r="I2172" s="34">
        <v>0</v>
      </c>
      <c r="J2172" s="34">
        <v>0</v>
      </c>
      <c r="K2172" s="34">
        <v>0</v>
      </c>
      <c r="L2172" s="34">
        <v>0</v>
      </c>
      <c r="M2172" s="34">
        <v>0</v>
      </c>
      <c r="N2172" s="34">
        <v>0</v>
      </c>
      <c r="O2172" s="34">
        <v>0</v>
      </c>
      <c r="P2172" s="34">
        <v>0</v>
      </c>
      <c r="Q2172" s="34">
        <v>0</v>
      </c>
      <c r="R2172" s="34">
        <v>0</v>
      </c>
      <c r="S2172" s="35">
        <v>0</v>
      </c>
      <c r="T2172" s="35">
        <v>0</v>
      </c>
      <c r="U2172" s="35">
        <v>0</v>
      </c>
      <c r="V2172" s="35">
        <v>0.64454189531237061</v>
      </c>
      <c r="W2172" s="35">
        <v>0</v>
      </c>
      <c r="X2172" s="35">
        <v>0</v>
      </c>
      <c r="Y2172" s="35">
        <v>0</v>
      </c>
      <c r="Z2172" s="35">
        <v>0</v>
      </c>
      <c r="AA2172" s="35">
        <v>0</v>
      </c>
      <c r="AB2172" s="35">
        <v>0</v>
      </c>
      <c r="AC2172" s="35">
        <v>0</v>
      </c>
      <c r="AD2172" s="35">
        <v>0</v>
      </c>
      <c r="AE2172" s="58" t="s">
        <v>5603</v>
      </c>
      <c r="AF2172" s="58"/>
      <c r="AG2172" s="57" t="str" cm="1">
        <f t="array" ref="AG2172">IFERROR(_xlfn.IFS(
AI2172="MPR ISSUE","PDH",
AI2172="BSS Hardware Issue","BSS",
AI2172="Sites strategiques, MLL, Pylone, etc.","ENVTECH",
AI2172="AKTIVCO DEFAUT GE &amp; POWER Cabinet","AKTIVCO",
AI2172="AKTIVCO Coupure ENEO &amp; Baisse de tension","AKTIVCO GRID ONLY",
AI2172="Coupure ENEO &amp; Baisse de tension","IHS GRID ONLY",
AI2172="Defaut GE &amp; POWER Cabinet","IHS",
AI2172="Sharing","Partners",
AI2172="Sites strategiques &amp; DataCenter","SST &amp; DC",
AI2172="Exclu","Exclu",
AI2172="SAT","SAT",
AI2172="SPARE-ISSUE","SPARE-ISSUE",
AI2172="Fiber CAmtel","TRANS_FO_CAMTEL",
AI2172="Fiber AOF","Fiber AOF",
AI2172="Projet OCM (HUAWEI)","TRAVAUX-HUAWEI",
AI2172="Projet OCM (NOKIA)","TRAVAUX-NOKIA",
AI2172="ACCESS-ISSUE","ACCESS-ISSUE",
AI2172="Projet OCM (ZTE, NOKIA, autres projets)","TRAVAUX OCM",
AI2172="No root CAuse","No root cause",
AI2172="ODU HS","PDH",
AI2172="IP &amp; VLAN","PDH",
AI2172="Warehouse HUAWEI","SPARE-ISSUE",
AI2172="SPARE-HS","SPARE-ISSUE",
AI2172="Power Telco","BSS",AI2172="no impacts","no impacts"
),"")</f>
        <v>no impacts</v>
      </c>
      <c r="AH2172" s="57" t="str" cm="1">
        <f t="array" ref="AH2172">IFERROR(_xlfn.IFS(
AI2172="MPR ISSUE","TX ISSUE",
AI2172="BSS Hardware Issue","RAN ISSUE",
AI2172="Sites strategiques, MLL, Pylone, etc.","ENVTECH",
AI2172="AKTIVCO DEFAUT GE &amp; POWER Cabinet","POWER ISSUE",
AI2172="AKTIVCO Coupure ENEO &amp; Baisse de tension","POWER ISSUE",
AI2172="Coupure ENEO &amp; Baisse de tension","POWER ISSUE",
AI2172="Defaut GE &amp; POWER Cabinet","POWER ISSUE",
AI2172="Sharing","POWER ISSUE",
AI2172="Sites strategiques &amp; DataCenter","POWER ISSUE",
AI2172="Exclu","Exclu",
AI2172="SAT","TX ISSUE",
AI2172="SPARE-ISSUE","SPARE-ISSUE",
AI2172="Fiber CAmtel","TX ISSUE",
AI2172="Fiber AOF","TX ISSUE",
AI2172="Projet OCM (HUAWEI)","TRAVAUX-HUAWEI",
AI2172="Projet OCM (NOKIA)","TRAVAUX -NOKIA",
AI2172="ACCESS-ISSUE","ACCESS-ISSUE",
AI2172="Projet OCM (ZTE, NOKIA, autres projets)","TRAVAUX OCM",
AI2172="No root CAuse","No root cause",
AI2172="ODU HS","TX ISSUE",
AI2172="IP &amp; VLAN","TX ISSUE",
AI2172="Warehouse HUAWEI","SPARE-ISSUE",
AI2172="SPARE-HS","SPARE-ISSUE",
AI2172="Power Telco","RAN ISSUE",AI2172="no impacts","no impacts"
),"")</f>
        <v>no impacts</v>
      </c>
      <c r="AI2172" s="85" t="s">
        <v>5998</v>
      </c>
      <c r="AJ2172" s="57" t="str" cm="1">
        <f t="array" ref="AJ2172">IFERROR(_xlfn.IFS(
AI2172="MPR ISSUE","ACTIVE",
AI2172="BSS Hardware Issue","ACTIVE",
AI2172="Sites strategiques, MLL, Pylone, etc.","PASSIVE",
AI2172="AKTIVCO DEFAUT GE &amp; POWER Cabinet","PASSIVE",
AI2172="AKTIVCO Coupure ENEO &amp; Baisse de tension","PASSIVE",
AI2172="Coupure ENEO &amp; Baisse de tension","PASSIVE",
AI2172="Defaut GE &amp; POWER Cabinet","PASSIVE",
AI2172="Sharing","PASSIVE",
AI2172="Sites strategiques &amp; DataCenter","PASSIVE",
AI2172="Exclu","Exclu",
AI2172="SAT","ACTIVE",
AI2172="SPARE-ISSUE","SPARE-ISSUE",
AI2172="Fiber CAmtel","ACTIVE",
AI2172="Fiber AOF","ACTIVE",
AI2172="Projet OCM (HUAWEI)","PLANNED WORKS",
AI2172="Projet OCM (NOKIA)","PLANNED WORKS",
AI2172="ACCESS-ISSUE","ACCESS-ISSUE",
AI2172="Projet OCM (ZTE, NOKIA, autres projets)","PLANNED WORKS",
AI2172="No root CAuse","No root cause",
AI2172="ODU HS","ACTIVE",
AI2172="IP &amp; VLAN","ACTIVE",
AI2172="Warehouse HUAWEI","SPARE-ISSUE",
AI2172="SPARE-HS","SPARE-ISSUE",
AI2172="Power Telco","ACTIVE", AI2172="no impacts","no impacts"
),"")</f>
        <v>no impacts</v>
      </c>
      <c r="AK2172" s="23" t="s">
        <v>5537</v>
      </c>
      <c r="AL2172" s="23" t="str">
        <f t="shared" si="61"/>
        <v>EXN_205</v>
      </c>
      <c r="AN2172" s="9" t="s">
        <v>5537</v>
      </c>
      <c r="AO2172" s="23" t="str">
        <f>_xlfn.XLOOKUP(B2172,'INCIDENT-05-03-2026'!E:E,'INCIDENT-05-03-2026'!F:F,"")</f>
        <v/>
      </c>
      <c r="AP2172" s="7" t="s">
        <v>5537</v>
      </c>
      <c r="AQ2172" s="6"/>
      <c r="AR2172" s="7"/>
      <c r="AS2172" s="3" t="str">
        <f>_xlfn.XLOOKUP(B2172,'[3]tt num | region | site id'!$C:$C,'[3]tt num | region | site id'!$Q:$Q,"")</f>
        <v/>
      </c>
      <c r="AT2172" s="24" t="str">
        <f>_xlfn.XLOOKUP(B2172,'[4]Cells Huawei 03052026 12h'!$B:$B,'[4]Cells Huawei 03052026 12h'!$T:$T,"")</f>
        <v/>
      </c>
      <c r="AU2172" s="24" t="str">
        <f>_xlfn.XLOOKUP(B2172,'[5]cells down 02052026 8h50'!$B:$B,'[5]cells down 02052026 8h50'!$R:$R,"")</f>
        <v/>
      </c>
      <c r="AV2172" s="24" t="str">
        <f>_xlfn.XLOOKUP(B2172,'[5]cells down 02052026 13h50'!$B:$B,'[5]cells down 02052026 13h50'!$R:$R,"")</f>
        <v/>
      </c>
      <c r="AW2172" s="24" t="str">
        <f>_xlfn.XLOOKUP(B2172,'[5]cells down 02052026 13h50'!$B:$B,'[5]cells down 02052026 13h50'!$R:$R,"")</f>
        <v/>
      </c>
      <c r="AX2172" s="24" t="str">
        <f>_xlfn.XLOOKUP(B2172,'[6]cell downs 03052026 8h40 '!$B:$B,'[6]cell downs 03052026 8h40 '!$R:$R,"")</f>
        <v/>
      </c>
      <c r="AY2172" s="24" t="str">
        <f>_xlfn.XLOOKUP(B2172,'[7]ALL SITES DOWN'!$D:$D,'[7]ALL SITES DOWN'!$J:$J,"")</f>
        <v/>
      </c>
      <c r="AZ2172" s="24" t="str">
        <f>_xlfn.XLOOKUP(B2172,'[8]ALL SITES DOWN'!$D:$D,'[8]ALL SITES DOWN'!$J:$J,"")</f>
        <v/>
      </c>
      <c r="BA2172" s="9" t="str">
        <f>_xlfn.XLOOKUP(B2172,[9]sheet1!$AC:$AC,[9]sheet1!$AF:$AF,"")</f>
        <v/>
      </c>
      <c r="BB2172" s="14" t="s">
        <v>5537</v>
      </c>
      <c r="BC2172" s="14" t="s">
        <v>5537</v>
      </c>
      <c r="BD2172" s="14" t="str">
        <f>_xlfn.XLOOKUP(B2172,'[10]cell downs 18042026 17h'!$B:$B,'[10]cell downs 18042026 17h'!$B:$B,"")</f>
        <v/>
      </c>
      <c r="BE2172" s="14" t="str">
        <f>_xlfn.XLOOKUP(B2172,'[11]Cells Huawei 19042026 15h'!$B:$B,'[11]Cells Huawei 19042026 15h'!$B:$B,"")</f>
        <v/>
      </c>
      <c r="BF2172" s="9" t="str">
        <f>_xlfn.XLOOKUP(B2172,'[12]cells down 19042026 9H40'!$B:$B,'[12]cells down 19042026 9H40'!$B:$B,"")</f>
        <v/>
      </c>
      <c r="BG2172" s="9" t="s">
        <v>5537</v>
      </c>
      <c r="BH2172" s="9" t="s">
        <v>12</v>
      </c>
    </row>
    <row r="2173" spans="1:60" s="9" customFormat="1" ht="21.45" customHeight="1" x14ac:dyDescent="0.3">
      <c r="A2173" s="1" t="s">
        <v>3607</v>
      </c>
      <c r="B2173" s="8" t="s">
        <v>3608</v>
      </c>
      <c r="C2173" s="3" t="str">
        <f>_xlfn.XLOOKUP(B2173,'[1]daily break down'!$D:$D,'[1]daily break down'!$E:$E,"")</f>
        <v>CENTRE</v>
      </c>
      <c r="D2173" s="1" t="s">
        <v>11</v>
      </c>
      <c r="E2173" s="1" t="s">
        <v>318</v>
      </c>
      <c r="F2173" s="3" t="s">
        <v>226</v>
      </c>
      <c r="G2173" s="1" t="s">
        <v>3609</v>
      </c>
      <c r="H2173" s="42" t="str">
        <f>_xlfn.XLOOKUP(B2173,[2]CALCULATION!$B:$B,[2]CALCULATION!$H:$H,"")</f>
        <v>ZTE</v>
      </c>
      <c r="I2173" s="34">
        <v>0</v>
      </c>
      <c r="J2173" s="34">
        <v>0</v>
      </c>
      <c r="K2173" s="34">
        <v>0</v>
      </c>
      <c r="L2173" s="34">
        <v>0</v>
      </c>
      <c r="M2173" s="34">
        <v>0</v>
      </c>
      <c r="N2173" s="34">
        <v>0</v>
      </c>
      <c r="O2173" s="34">
        <v>0</v>
      </c>
      <c r="P2173" s="34">
        <v>0</v>
      </c>
      <c r="Q2173" s="34">
        <v>0</v>
      </c>
      <c r="R2173" s="34">
        <v>0</v>
      </c>
      <c r="S2173" s="35">
        <v>0</v>
      </c>
      <c r="T2173" s="35">
        <v>0</v>
      </c>
      <c r="U2173" s="35">
        <v>0</v>
      </c>
      <c r="V2173" s="35">
        <v>0</v>
      </c>
      <c r="W2173" s="35">
        <v>0</v>
      </c>
      <c r="X2173" s="35">
        <v>0</v>
      </c>
      <c r="Y2173" s="35">
        <v>0</v>
      </c>
      <c r="Z2173" s="35">
        <v>0</v>
      </c>
      <c r="AA2173" s="35">
        <v>0</v>
      </c>
      <c r="AB2173" s="35">
        <v>0</v>
      </c>
      <c r="AC2173" s="35">
        <v>0</v>
      </c>
      <c r="AD2173" s="35">
        <v>0</v>
      </c>
      <c r="AE2173" s="58" t="s">
        <v>5560</v>
      </c>
      <c r="AF2173" s="58"/>
      <c r="AG2173" s="57" t="str" cm="1">
        <f t="array" ref="AG2173">IFERROR(_xlfn.IFS(
AI2173="MPR ISSUE","PDH",
AI2173="BSS Hardware Issue","BSS",
AI2173="Sites strategiques, MLL, Pylone, etc.","ENVTECH",
AI2173="AKTIVCO DEFAUT GE &amp; POWER Cabinet","AKTIVCO",
AI2173="AKTIVCO Coupure ENEO &amp; Baisse de tension","AKTIVCO GRID ONLY",
AI2173="Coupure ENEO &amp; Baisse de tension","IHS GRID ONLY",
AI2173="Defaut GE &amp; POWER Cabinet","IHS",
AI2173="Sharing","Partners",
AI2173="Sites strategiques &amp; DataCenter","SST &amp; DC",
AI2173="Exclu","Exclu",
AI2173="SAT","SAT",
AI2173="SPARE-ISSUE","SPARE-ISSUE",
AI2173="Fiber CAmtel","TRANS_FO_CAMTEL",
AI2173="Fiber AOF","Fiber AOF",
AI2173="Projet OCM (HUAWEI)","TRAVAUX-HUAWEI",
AI2173="Projet OCM (NOKIA)","TRAVAUX-NOKIA",
AI2173="ACCESS-ISSUE","ACCESS-ISSUE",
AI2173="Projet OCM (ZTE, NOKIA, autres projets)","TRAVAUX OCM",
AI2173="No root CAuse","No root cause",
AI2173="ODU HS","PDH",
AI2173="IP &amp; VLAN","PDH",
AI2173="Warehouse HUAWEI","SPARE-ISSUE",
AI2173="SPARE-HS","SPARE-ISSUE",
AI2173="Power Telco","BSS",AI2173="no impacts","no impacts"
),"")</f>
        <v>no impacts</v>
      </c>
      <c r="AH2173" s="57" t="str" cm="1">
        <f t="array" ref="AH2173">IFERROR(_xlfn.IFS(
AI2173="MPR ISSUE","TX ISSUE",
AI2173="BSS Hardware Issue","RAN ISSUE",
AI2173="Sites strategiques, MLL, Pylone, etc.","ENVTECH",
AI2173="AKTIVCO DEFAUT GE &amp; POWER Cabinet","POWER ISSUE",
AI2173="AKTIVCO Coupure ENEO &amp; Baisse de tension","POWER ISSUE",
AI2173="Coupure ENEO &amp; Baisse de tension","POWER ISSUE",
AI2173="Defaut GE &amp; POWER Cabinet","POWER ISSUE",
AI2173="Sharing","POWER ISSUE",
AI2173="Sites strategiques &amp; DataCenter","POWER ISSUE",
AI2173="Exclu","Exclu",
AI2173="SAT","TX ISSUE",
AI2173="SPARE-ISSUE","SPARE-ISSUE",
AI2173="Fiber CAmtel","TX ISSUE",
AI2173="Fiber AOF","TX ISSUE",
AI2173="Projet OCM (HUAWEI)","TRAVAUX-HUAWEI",
AI2173="Projet OCM (NOKIA)","TRAVAUX -NOKIA",
AI2173="ACCESS-ISSUE","ACCESS-ISSUE",
AI2173="Projet OCM (ZTE, NOKIA, autres projets)","TRAVAUX OCM",
AI2173="No root CAuse","No root cause",
AI2173="ODU HS","TX ISSUE",
AI2173="IP &amp; VLAN","TX ISSUE",
AI2173="Warehouse HUAWEI","SPARE-ISSUE",
AI2173="SPARE-HS","SPARE-ISSUE",
AI2173="Power Telco","RAN ISSUE",AI2173="no impacts","no impacts"
),"")</f>
        <v>no impacts</v>
      </c>
      <c r="AI2173" s="85" t="s">
        <v>5998</v>
      </c>
      <c r="AJ2173" s="57" t="str" cm="1">
        <f t="array" ref="AJ2173">IFERROR(_xlfn.IFS(
AI2173="MPR ISSUE","ACTIVE",
AI2173="BSS Hardware Issue","ACTIVE",
AI2173="Sites strategiques, MLL, Pylone, etc.","PASSIVE",
AI2173="AKTIVCO DEFAUT GE &amp; POWER Cabinet","PASSIVE",
AI2173="AKTIVCO Coupure ENEO &amp; Baisse de tension","PASSIVE",
AI2173="Coupure ENEO &amp; Baisse de tension","PASSIVE",
AI2173="Defaut GE &amp; POWER Cabinet","PASSIVE",
AI2173="Sharing","PASSIVE",
AI2173="Sites strategiques &amp; DataCenter","PASSIVE",
AI2173="Exclu","Exclu",
AI2173="SAT","ACTIVE",
AI2173="SPARE-ISSUE","SPARE-ISSUE",
AI2173="Fiber CAmtel","ACTIVE",
AI2173="Fiber AOF","ACTIVE",
AI2173="Projet OCM (HUAWEI)","PLANNED WORKS",
AI2173="Projet OCM (NOKIA)","PLANNED WORKS",
AI2173="ACCESS-ISSUE","ACCESS-ISSUE",
AI2173="Projet OCM (ZTE, NOKIA, autres projets)","PLANNED WORKS",
AI2173="No root CAuse","No root cause",
AI2173="ODU HS","ACTIVE",
AI2173="IP &amp; VLAN","ACTIVE",
AI2173="Warehouse HUAWEI","SPARE-ISSUE",
AI2173="SPARE-HS","SPARE-ISSUE",
AI2173="Power Telco","ACTIVE", AI2173="no impacts","no impacts"
),"")</f>
        <v>no impacts</v>
      </c>
      <c r="AK2173" s="23" t="s">
        <v>5537</v>
      </c>
      <c r="AL2173" s="23" t="str">
        <f t="shared" si="61"/>
        <v>EST_029</v>
      </c>
      <c r="AN2173" s="9" t="s">
        <v>5537</v>
      </c>
      <c r="AO2173" s="23" t="str">
        <f>_xlfn.XLOOKUP(B2173,'INCIDENT-05-03-2026'!E:E,'INCIDENT-05-03-2026'!F:F,"")</f>
        <v/>
      </c>
      <c r="AP2173" s="7" t="s">
        <v>5537</v>
      </c>
      <c r="AQ2173" s="6"/>
      <c r="AR2173" s="7"/>
      <c r="AS2173" s="3" t="str">
        <f>_xlfn.XLOOKUP(B2173,'[3]tt num | region | site id'!$C:$C,'[3]tt num | region | site id'!$Q:$Q,"")</f>
        <v/>
      </c>
      <c r="AT2173" s="24" t="str">
        <f>_xlfn.XLOOKUP(B2173,'[4]Cells Huawei 03052026 12h'!$B:$B,'[4]Cells Huawei 03052026 12h'!$T:$T,"")</f>
        <v/>
      </c>
      <c r="AU2173" s="24" t="str">
        <f>_xlfn.XLOOKUP(B2173,'[5]cells down 02052026 8h50'!$B:$B,'[5]cells down 02052026 8h50'!$R:$R,"")</f>
        <v/>
      </c>
      <c r="AV2173" s="24" t="str">
        <f>_xlfn.XLOOKUP(B2173,'[5]cells down 02052026 13h50'!$B:$B,'[5]cells down 02052026 13h50'!$R:$R,"")</f>
        <v/>
      </c>
      <c r="AW2173" s="24" t="str">
        <f>_xlfn.XLOOKUP(B2173,'[5]cells down 02052026 13h50'!$B:$B,'[5]cells down 02052026 13h50'!$R:$R,"")</f>
        <v/>
      </c>
      <c r="AX2173" s="24" t="str">
        <f>_xlfn.XLOOKUP(B2173,'[6]cell downs 03052026 8h40 '!$B:$B,'[6]cell downs 03052026 8h40 '!$R:$R,"")</f>
        <v/>
      </c>
      <c r="AY2173" s="24" t="str">
        <f>_xlfn.XLOOKUP(B2173,'[7]ALL SITES DOWN'!$D:$D,'[7]ALL SITES DOWN'!$J:$J,"")</f>
        <v/>
      </c>
      <c r="AZ2173" s="24" t="str">
        <f>_xlfn.XLOOKUP(B2173,'[8]ALL SITES DOWN'!$D:$D,'[8]ALL SITES DOWN'!$J:$J,"")</f>
        <v/>
      </c>
      <c r="BA2173" s="9" t="str">
        <f>_xlfn.XLOOKUP(B2173,[9]sheet1!$AC:$AC,[9]sheet1!$AF:$AF,"")</f>
        <v/>
      </c>
      <c r="BB2173" s="14" t="s">
        <v>5537</v>
      </c>
      <c r="BC2173" s="14" t="s">
        <v>5537</v>
      </c>
      <c r="BD2173" s="14" t="str">
        <f>_xlfn.XLOOKUP(B2173,'[10]cell downs 18042026 17h'!$B:$B,'[10]cell downs 18042026 17h'!$B:$B,"")</f>
        <v/>
      </c>
      <c r="BE2173" s="14" t="str">
        <f>_xlfn.XLOOKUP(B2173,'[11]Cells Huawei 19042026 15h'!$B:$B,'[11]Cells Huawei 19042026 15h'!$B:$B,"")</f>
        <v/>
      </c>
      <c r="BF2173" s="9" t="str">
        <f>_xlfn.XLOOKUP(B2173,'[12]cells down 19042026 9H40'!$B:$B,'[12]cells down 19042026 9H40'!$B:$B,"")</f>
        <v/>
      </c>
      <c r="BG2173" s="9" t="s">
        <v>3608</v>
      </c>
      <c r="BH2173" s="9" t="s">
        <v>5537</v>
      </c>
    </row>
    <row r="2174" spans="1:60" s="9" customFormat="1" x14ac:dyDescent="0.3">
      <c r="A2174" s="3" t="s">
        <v>3613</v>
      </c>
      <c r="B2174" s="31" t="s">
        <v>3614</v>
      </c>
      <c r="C2174" s="3" t="str">
        <f>_xlfn.XLOOKUP(B2174,'[1]daily break down'!$D:$D,'[1]daily break down'!$E:$E,"")</f>
        <v>CENTRE</v>
      </c>
      <c r="D2174" s="3" t="s">
        <v>11</v>
      </c>
      <c r="E2174" s="3" t="s">
        <v>96</v>
      </c>
      <c r="F2174" s="3" t="s">
        <v>37</v>
      </c>
      <c r="G2174" s="3" t="s">
        <v>3615</v>
      </c>
      <c r="H2174" s="42" t="str">
        <f>_xlfn.XLOOKUP(B2174,[2]CALCULATION!$B:$B,[2]CALCULATION!$H:$H,"")</f>
        <v>ZTE</v>
      </c>
      <c r="I2174" s="34">
        <v>0</v>
      </c>
      <c r="J2174" s="34">
        <v>0</v>
      </c>
      <c r="K2174" s="34">
        <v>0</v>
      </c>
      <c r="L2174" s="34">
        <v>0</v>
      </c>
      <c r="M2174" s="34">
        <v>0</v>
      </c>
      <c r="N2174" s="34">
        <v>0</v>
      </c>
      <c r="O2174" s="34">
        <v>0</v>
      </c>
      <c r="P2174" s="34">
        <v>0</v>
      </c>
      <c r="Q2174" s="34">
        <v>0</v>
      </c>
      <c r="R2174" s="34">
        <v>0</v>
      </c>
      <c r="S2174" s="35">
        <v>0</v>
      </c>
      <c r="T2174" s="35">
        <v>0</v>
      </c>
      <c r="U2174" s="35">
        <v>0</v>
      </c>
      <c r="V2174" s="35">
        <v>0</v>
      </c>
      <c r="W2174" s="35">
        <v>0</v>
      </c>
      <c r="X2174" s="35">
        <v>0</v>
      </c>
      <c r="Y2174" s="35">
        <v>0</v>
      </c>
      <c r="Z2174" s="35">
        <v>0</v>
      </c>
      <c r="AA2174" s="35">
        <v>0</v>
      </c>
      <c r="AB2174" s="35">
        <v>0</v>
      </c>
      <c r="AC2174" s="35">
        <v>0</v>
      </c>
      <c r="AD2174" s="35">
        <v>0</v>
      </c>
      <c r="AE2174" s="58" t="s">
        <v>5560</v>
      </c>
      <c r="AF2174" s="58"/>
      <c r="AG2174" s="57" t="str" cm="1">
        <f t="array" ref="AG2174">IFERROR(_xlfn.IFS(
AI2174="MPR ISSUE","PDH",
AI2174="BSS Hardware Issue","BSS",
AI2174="Sites strategiques, MLL, Pylone, etc.","ENVTECH",
AI2174="AKTIVCO DEFAUT GE &amp; POWER Cabinet","AKTIVCO",
AI2174="AKTIVCO Coupure ENEO &amp; Baisse de tension","AKTIVCO GRID ONLY",
AI2174="Coupure ENEO &amp; Baisse de tension","IHS GRID ONLY",
AI2174="Defaut GE &amp; POWER Cabinet","IHS",
AI2174="Sharing","Partners",
AI2174="Sites strategiques &amp; DataCenter","SST &amp; DC",
AI2174="Exclu","Exclu",
AI2174="SAT","SAT",
AI2174="SPARE-ISSUE","SPARE-ISSUE",
AI2174="Fiber CAmtel","TRANS_FO_CAMTEL",
AI2174="Fiber AOF","Fiber AOF",
AI2174="Projet OCM (HUAWEI)","TRAVAUX-HUAWEI",
AI2174="Projet OCM (NOKIA)","TRAVAUX-NOKIA",
AI2174="ACCESS-ISSUE","ACCESS-ISSUE",
AI2174="Projet OCM (ZTE, NOKIA, autres projets)","TRAVAUX OCM",
AI2174="No root CAuse","No root cause",
AI2174="ODU HS","PDH",
AI2174="IP &amp; VLAN","PDH",
AI2174="Warehouse HUAWEI","SPARE-ISSUE",
AI2174="SPARE-HS","SPARE-ISSUE",
AI2174="Power Telco","BSS",AI2174="no impacts","no impacts"
),"")</f>
        <v>no impacts</v>
      </c>
      <c r="AH2174" s="57" t="str" cm="1">
        <f t="array" ref="AH2174">IFERROR(_xlfn.IFS(
AI2174="MPR ISSUE","TX ISSUE",
AI2174="BSS Hardware Issue","RAN ISSUE",
AI2174="Sites strategiques, MLL, Pylone, etc.","ENVTECH",
AI2174="AKTIVCO DEFAUT GE &amp; POWER Cabinet","POWER ISSUE",
AI2174="AKTIVCO Coupure ENEO &amp; Baisse de tension","POWER ISSUE",
AI2174="Coupure ENEO &amp; Baisse de tension","POWER ISSUE",
AI2174="Defaut GE &amp; POWER Cabinet","POWER ISSUE",
AI2174="Sharing","POWER ISSUE",
AI2174="Sites strategiques &amp; DataCenter","POWER ISSUE",
AI2174="Exclu","Exclu",
AI2174="SAT","TX ISSUE",
AI2174="SPARE-ISSUE","SPARE-ISSUE",
AI2174="Fiber CAmtel","TX ISSUE",
AI2174="Fiber AOF","TX ISSUE",
AI2174="Projet OCM (HUAWEI)","TRAVAUX-HUAWEI",
AI2174="Projet OCM (NOKIA)","TRAVAUX -NOKIA",
AI2174="ACCESS-ISSUE","ACCESS-ISSUE",
AI2174="Projet OCM (ZTE, NOKIA, autres projets)","TRAVAUX OCM",
AI2174="No root CAuse","No root cause",
AI2174="ODU HS","TX ISSUE",
AI2174="IP &amp; VLAN","TX ISSUE",
AI2174="Warehouse HUAWEI","SPARE-ISSUE",
AI2174="SPARE-HS","SPARE-ISSUE",
AI2174="Power Telco","RAN ISSUE",AI2174="no impacts","no impacts"
),"")</f>
        <v>no impacts</v>
      </c>
      <c r="AI2174" s="85" t="s">
        <v>5998</v>
      </c>
      <c r="AJ2174" s="57" t="str" cm="1">
        <f t="array" ref="AJ2174">IFERROR(_xlfn.IFS(
AI2174="MPR ISSUE","ACTIVE",
AI2174="BSS Hardware Issue","ACTIVE",
AI2174="Sites strategiques, MLL, Pylone, etc.","PASSIVE",
AI2174="AKTIVCO DEFAUT GE &amp; POWER Cabinet","PASSIVE",
AI2174="AKTIVCO Coupure ENEO &amp; Baisse de tension","PASSIVE",
AI2174="Coupure ENEO &amp; Baisse de tension","PASSIVE",
AI2174="Defaut GE &amp; POWER Cabinet","PASSIVE",
AI2174="Sharing","PASSIVE",
AI2174="Sites strategiques &amp; DataCenter","PASSIVE",
AI2174="Exclu","Exclu",
AI2174="SAT","ACTIVE",
AI2174="SPARE-ISSUE","SPARE-ISSUE",
AI2174="Fiber CAmtel","ACTIVE",
AI2174="Fiber AOF","ACTIVE",
AI2174="Projet OCM (HUAWEI)","PLANNED WORKS",
AI2174="Projet OCM (NOKIA)","PLANNED WORKS",
AI2174="ACCESS-ISSUE","ACCESS-ISSUE",
AI2174="Projet OCM (ZTE, NOKIA, autres projets)","PLANNED WORKS",
AI2174="No root CAuse","No root cause",
AI2174="ODU HS","ACTIVE",
AI2174="IP &amp; VLAN","ACTIVE",
AI2174="Warehouse HUAWEI","SPARE-ISSUE",
AI2174="SPARE-HS","SPARE-ISSUE",
AI2174="Power Telco","ACTIVE", AI2174="no impacts","no impacts"
),"")</f>
        <v>no impacts</v>
      </c>
      <c r="AK2174" s="23" t="s">
        <v>5537</v>
      </c>
      <c r="AL2174" s="23" t="str">
        <f t="shared" si="61"/>
        <v>CTR_305</v>
      </c>
      <c r="AN2174" s="9" t="s">
        <v>5537</v>
      </c>
      <c r="AO2174" s="23" t="str">
        <f>_xlfn.XLOOKUP(B2174,'INCIDENT-05-03-2026'!E:E,'INCIDENT-05-03-2026'!F:F,"")</f>
        <v/>
      </c>
      <c r="AP2174" s="7" t="s">
        <v>5537</v>
      </c>
      <c r="AQ2174" s="6"/>
      <c r="AR2174" s="7"/>
      <c r="AS2174" s="3" t="str">
        <f>_xlfn.XLOOKUP(B2174,'[3]tt num | region | site id'!$C:$C,'[3]tt num | region | site id'!$Q:$Q,"")</f>
        <v/>
      </c>
      <c r="AT2174" s="24" t="str">
        <f>_xlfn.XLOOKUP(B2174,'[4]Cells Huawei 03052026 12h'!$B:$B,'[4]Cells Huawei 03052026 12h'!$T:$T,"")</f>
        <v/>
      </c>
      <c r="AU2174" s="24" t="str">
        <f>_xlfn.XLOOKUP(B2174,'[5]cells down 02052026 8h50'!$B:$B,'[5]cells down 02052026 8h50'!$R:$R,"")</f>
        <v/>
      </c>
      <c r="AV2174" s="24" t="str">
        <f>_xlfn.XLOOKUP(B2174,'[5]cells down 02052026 13h50'!$B:$B,'[5]cells down 02052026 13h50'!$R:$R,"")</f>
        <v/>
      </c>
      <c r="AW2174" s="24" t="str">
        <f>_xlfn.XLOOKUP(B2174,'[5]cells down 02052026 13h50'!$B:$B,'[5]cells down 02052026 13h50'!$R:$R,"")</f>
        <v/>
      </c>
      <c r="AX2174" s="24" t="str">
        <f>_xlfn.XLOOKUP(B2174,'[6]cell downs 03052026 8h40 '!$B:$B,'[6]cell downs 03052026 8h40 '!$R:$R,"")</f>
        <v/>
      </c>
      <c r="AY2174" s="24" t="str">
        <f>_xlfn.XLOOKUP(B2174,'[7]ALL SITES DOWN'!$D:$D,'[7]ALL SITES DOWN'!$J:$J,"")</f>
        <v/>
      </c>
      <c r="AZ2174" s="24" t="str">
        <f>_xlfn.XLOOKUP(B2174,'[8]ALL SITES DOWN'!$D:$D,'[8]ALL SITES DOWN'!$J:$J,"")</f>
        <v/>
      </c>
      <c r="BA2174" s="9" t="str">
        <f>_xlfn.XLOOKUP(B2174,[9]sheet1!$AC:$AC,[9]sheet1!$AF:$AF,"")</f>
        <v/>
      </c>
      <c r="BB2174" s="14" t="s">
        <v>5537</v>
      </c>
      <c r="BC2174" s="14" t="s">
        <v>5537</v>
      </c>
      <c r="BD2174" s="14" t="str">
        <f>_xlfn.XLOOKUP(B2174,'[10]cell downs 18042026 17h'!$B:$B,'[10]cell downs 18042026 17h'!$B:$B,"")</f>
        <v/>
      </c>
      <c r="BE2174" s="14" t="str">
        <f>_xlfn.XLOOKUP(B2174,'[11]Cells Huawei 19042026 15h'!$B:$B,'[11]Cells Huawei 19042026 15h'!$B:$B,"")</f>
        <v/>
      </c>
      <c r="BF2174" s="9" t="str">
        <f>_xlfn.XLOOKUP(B2174,'[12]cells down 19042026 9H40'!$B:$B,'[12]cells down 19042026 9H40'!$B:$B,"")</f>
        <v/>
      </c>
      <c r="BG2174" s="9" t="s">
        <v>3614</v>
      </c>
      <c r="BH2174" s="9" t="s">
        <v>318</v>
      </c>
    </row>
    <row r="2175" spans="1:60" s="9" customFormat="1" x14ac:dyDescent="0.3">
      <c r="A2175" s="1" t="s">
        <v>1997</v>
      </c>
      <c r="B2175" s="8" t="s">
        <v>1998</v>
      </c>
      <c r="C2175" s="3" t="str">
        <f>_xlfn.XLOOKUP(B2175,'[1]daily break down'!$D:$D,'[1]daily break down'!$E:$E,"")</f>
        <v>EXTREME-NORD</v>
      </c>
      <c r="D2175" s="1" t="s">
        <v>11</v>
      </c>
      <c r="E2175" s="1" t="s">
        <v>12</v>
      </c>
      <c r="F2175" s="3" t="s">
        <v>55</v>
      </c>
      <c r="G2175" s="1" t="s">
        <v>560</v>
      </c>
      <c r="H2175" s="40" t="str">
        <f>_xlfn.XLOOKUP(B2175,[2]CALCULATION!$B:$B,[2]CALCULATION!$H:$H,"")</f>
        <v>Huawei</v>
      </c>
      <c r="I2175" s="34">
        <v>0</v>
      </c>
      <c r="J2175" s="34">
        <v>0</v>
      </c>
      <c r="K2175" s="34">
        <v>0</v>
      </c>
      <c r="L2175" s="34">
        <v>0</v>
      </c>
      <c r="M2175" s="34">
        <v>0</v>
      </c>
      <c r="N2175" s="34">
        <v>0</v>
      </c>
      <c r="O2175" s="34">
        <v>4.5036248013172271</v>
      </c>
      <c r="P2175" s="34">
        <v>2.8459612821851823</v>
      </c>
      <c r="Q2175" s="34">
        <v>2.5435318591570999</v>
      </c>
      <c r="R2175" s="34">
        <v>0.56467641460707174</v>
      </c>
      <c r="S2175" s="35">
        <v>0</v>
      </c>
      <c r="T2175" s="35">
        <v>0</v>
      </c>
      <c r="U2175" s="35">
        <v>0</v>
      </c>
      <c r="V2175" s="35">
        <v>0.66412481130487144</v>
      </c>
      <c r="W2175" s="35">
        <v>0</v>
      </c>
      <c r="X2175" s="35">
        <v>0</v>
      </c>
      <c r="Y2175" s="35">
        <v>0</v>
      </c>
      <c r="Z2175" s="35">
        <v>0</v>
      </c>
      <c r="AA2175" s="35">
        <v>0</v>
      </c>
      <c r="AB2175" s="35">
        <v>0</v>
      </c>
      <c r="AC2175" s="35">
        <v>0</v>
      </c>
      <c r="AD2175" s="35">
        <v>0</v>
      </c>
      <c r="AE2175" s="58" t="s">
        <v>5603</v>
      </c>
      <c r="AF2175" s="58"/>
      <c r="AG2175" s="57" t="str" cm="1">
        <f t="array" ref="AG2175">IFERROR(_xlfn.IFS(
AI2175="MPR ISSUE","PDH",
AI2175="BSS Hardware Issue","BSS",
AI2175="Sites strategiques, MLL, Pylone, etc.","ENVTECH",
AI2175="AKTIVCO DEFAUT GE &amp; POWER Cabinet","AKTIVCO",
AI2175="AKTIVCO Coupure ENEO &amp; Baisse de tension","AKTIVCO GRID ONLY",
AI2175="Coupure ENEO &amp; Baisse de tension","IHS GRID ONLY",
AI2175="Defaut GE &amp; POWER Cabinet","IHS",
AI2175="Sharing","Partners",
AI2175="Sites strategiques &amp; DataCenter","SST &amp; DC",
AI2175="Exclu","Exclu",
AI2175="SAT","SAT",
AI2175="SPARE-ISSUE","SPARE-ISSUE",
AI2175="Fiber CAmtel","TRANS_FO_CAMTEL",
AI2175="Fiber AOF","Fiber AOF",
AI2175="Projet OCM (HUAWEI)","TRAVAUX-HUAWEI",
AI2175="Projet OCM (NOKIA)","TRAVAUX-NOKIA",
AI2175="ACCESS-ISSUE","ACCESS-ISSUE",
AI2175="Projet OCM (ZTE, NOKIA, autres projets)","TRAVAUX OCM",
AI2175="No root CAuse","No root cause",
AI2175="ODU HS","PDH",
AI2175="IP &amp; VLAN","PDH",
AI2175="Warehouse HUAWEI","SPARE-ISSUE",
AI2175="SPARE-HS","SPARE-ISSUE",
AI2175="Power Telco","BSS",AI2175="no impacts","no impacts"
),"")</f>
        <v>no impacts</v>
      </c>
      <c r="AH2175" s="57" t="str" cm="1">
        <f t="array" ref="AH2175">IFERROR(_xlfn.IFS(
AI2175="MPR ISSUE","TX ISSUE",
AI2175="BSS Hardware Issue","RAN ISSUE",
AI2175="Sites strategiques, MLL, Pylone, etc.","ENVTECH",
AI2175="AKTIVCO DEFAUT GE &amp; POWER Cabinet","POWER ISSUE",
AI2175="AKTIVCO Coupure ENEO &amp; Baisse de tension","POWER ISSUE",
AI2175="Coupure ENEO &amp; Baisse de tension","POWER ISSUE",
AI2175="Defaut GE &amp; POWER Cabinet","POWER ISSUE",
AI2175="Sharing","POWER ISSUE",
AI2175="Sites strategiques &amp; DataCenter","POWER ISSUE",
AI2175="Exclu","Exclu",
AI2175="SAT","TX ISSUE",
AI2175="SPARE-ISSUE","SPARE-ISSUE",
AI2175="Fiber CAmtel","TX ISSUE",
AI2175="Fiber AOF","TX ISSUE",
AI2175="Projet OCM (HUAWEI)","TRAVAUX-HUAWEI",
AI2175="Projet OCM (NOKIA)","TRAVAUX -NOKIA",
AI2175="ACCESS-ISSUE","ACCESS-ISSUE",
AI2175="Projet OCM (ZTE, NOKIA, autres projets)","TRAVAUX OCM",
AI2175="No root CAuse","No root cause",
AI2175="ODU HS","TX ISSUE",
AI2175="IP &amp; VLAN","TX ISSUE",
AI2175="Warehouse HUAWEI","SPARE-ISSUE",
AI2175="SPARE-HS","SPARE-ISSUE",
AI2175="Power Telco","RAN ISSUE",AI2175="no impacts","no impacts"
),"")</f>
        <v>no impacts</v>
      </c>
      <c r="AI2175" s="85" t="s">
        <v>5998</v>
      </c>
      <c r="AJ2175" s="57" t="str" cm="1">
        <f t="array" ref="AJ2175">IFERROR(_xlfn.IFS(
AI2175="MPR ISSUE","ACTIVE",
AI2175="BSS Hardware Issue","ACTIVE",
AI2175="Sites strategiques, MLL, Pylone, etc.","PASSIVE",
AI2175="AKTIVCO DEFAUT GE &amp; POWER Cabinet","PASSIVE",
AI2175="AKTIVCO Coupure ENEO &amp; Baisse de tension","PASSIVE",
AI2175="Coupure ENEO &amp; Baisse de tension","PASSIVE",
AI2175="Defaut GE &amp; POWER Cabinet","PASSIVE",
AI2175="Sharing","PASSIVE",
AI2175="Sites strategiques &amp; DataCenter","PASSIVE",
AI2175="Exclu","Exclu",
AI2175="SAT","ACTIVE",
AI2175="SPARE-ISSUE","SPARE-ISSUE",
AI2175="Fiber CAmtel","ACTIVE",
AI2175="Fiber AOF","ACTIVE",
AI2175="Projet OCM (HUAWEI)","PLANNED WORKS",
AI2175="Projet OCM (NOKIA)","PLANNED WORKS",
AI2175="ACCESS-ISSUE","ACCESS-ISSUE",
AI2175="Projet OCM (ZTE, NOKIA, autres projets)","PLANNED WORKS",
AI2175="No root CAuse","No root cause",
AI2175="ODU HS","ACTIVE",
AI2175="IP &amp; VLAN","ACTIVE",
AI2175="Warehouse HUAWEI","SPARE-ISSUE",
AI2175="SPARE-HS","SPARE-ISSUE",
AI2175="Power Telco","ACTIVE", AI2175="no impacts","no impacts"
),"")</f>
        <v>no impacts</v>
      </c>
      <c r="AK2175" s="23" t="s">
        <v>5537</v>
      </c>
      <c r="AL2175" s="23" t="str">
        <f t="shared" si="61"/>
        <v>EXN_069</v>
      </c>
      <c r="AN2175" s="9" t="s">
        <v>5537</v>
      </c>
      <c r="AO2175" s="23" t="str">
        <f>_xlfn.XLOOKUP(B2175,'INCIDENT-05-03-2026'!E:E,'INCIDENT-05-03-2026'!F:F,"")</f>
        <v/>
      </c>
      <c r="AP2175" s="7" t="s">
        <v>5537</v>
      </c>
      <c r="AQ2175" s="6"/>
      <c r="AR2175" s="7"/>
      <c r="AS2175" s="3" t="str">
        <f>_xlfn.XLOOKUP(B2175,'[3]tt num | region | site id'!$C:$C,'[3]tt num | region | site id'!$Q:$Q,"")</f>
        <v/>
      </c>
      <c r="AT2175" s="24" t="str">
        <f>_xlfn.XLOOKUP(B2175,'[4]Cells Huawei 03052026 12h'!$B:$B,'[4]Cells Huawei 03052026 12h'!$T:$T,"")</f>
        <v/>
      </c>
      <c r="AU2175" s="24" t="str">
        <f>_xlfn.XLOOKUP(B2175,'[5]cells down 02052026 8h50'!$B:$B,'[5]cells down 02052026 8h50'!$R:$R,"")</f>
        <v/>
      </c>
      <c r="AV2175" s="24" t="str">
        <f>_xlfn.XLOOKUP(B2175,'[5]cells down 02052026 13h50'!$B:$B,'[5]cells down 02052026 13h50'!$R:$R,"")</f>
        <v/>
      </c>
      <c r="AW2175" s="24" t="str">
        <f>_xlfn.XLOOKUP(B2175,'[5]cells down 02052026 13h50'!$B:$B,'[5]cells down 02052026 13h50'!$R:$R,"")</f>
        <v/>
      </c>
      <c r="AX2175" s="24" t="str">
        <f>_xlfn.XLOOKUP(B2175,'[6]cell downs 03052026 8h40 '!$B:$B,'[6]cell downs 03052026 8h40 '!$R:$R,"")</f>
        <v/>
      </c>
      <c r="AY2175" s="24" t="str">
        <f>_xlfn.XLOOKUP(B2175,'[7]ALL SITES DOWN'!$D:$D,'[7]ALL SITES DOWN'!$J:$J,"")</f>
        <v/>
      </c>
      <c r="AZ2175" s="24" t="str">
        <f>_xlfn.XLOOKUP(B2175,'[8]ALL SITES DOWN'!$D:$D,'[8]ALL SITES DOWN'!$J:$J,"")</f>
        <v/>
      </c>
      <c r="BA2175" s="9" t="str">
        <f>_xlfn.XLOOKUP(B2175,[9]sheet1!$AC:$AC,[9]sheet1!$AF:$AF,"")</f>
        <v/>
      </c>
      <c r="BB2175" s="14" t="s">
        <v>5537</v>
      </c>
      <c r="BC2175" s="14" t="s">
        <v>5537</v>
      </c>
      <c r="BD2175" s="14" t="str">
        <f>_xlfn.XLOOKUP(B2175,'[10]cell downs 18042026 17h'!$B:$B,'[10]cell downs 18042026 17h'!$B:$B,"")</f>
        <v/>
      </c>
      <c r="BE2175" s="14" t="str">
        <f>_xlfn.XLOOKUP(B2175,'[11]Cells Huawei 19042026 15h'!$B:$B,'[11]Cells Huawei 19042026 15h'!$B:$B,"")</f>
        <v/>
      </c>
      <c r="BF2175" s="9" t="str">
        <f>_xlfn.XLOOKUP(B2175,'[12]cells down 19042026 9H40'!$B:$B,'[12]cells down 19042026 9H40'!$B:$B,"")</f>
        <v/>
      </c>
      <c r="BG2175" s="9" t="s">
        <v>1998</v>
      </c>
      <c r="BH2175" s="9" t="s">
        <v>5537</v>
      </c>
    </row>
    <row r="2176" spans="1:60" s="9" customFormat="1" x14ac:dyDescent="0.3">
      <c r="A2176" s="1" t="s">
        <v>3616</v>
      </c>
      <c r="B2176" s="8" t="s">
        <v>3617</v>
      </c>
      <c r="C2176" s="3" t="str">
        <f>_xlfn.XLOOKUP(B2176,'[1]daily break down'!$D:$D,'[1]daily break down'!$E:$E,"")</f>
        <v>CENTRE</v>
      </c>
      <c r="D2176" s="1" t="s">
        <v>11</v>
      </c>
      <c r="E2176" s="1" t="s">
        <v>594</v>
      </c>
      <c r="F2176" s="3" t="s">
        <v>69</v>
      </c>
      <c r="G2176" s="1" t="s">
        <v>3616</v>
      </c>
      <c r="H2176" s="42" t="str">
        <f>_xlfn.XLOOKUP(B2176,[2]CALCULATION!$B:$B,[2]CALCULATION!$H:$H,"")</f>
        <v>ZTE</v>
      </c>
      <c r="I2176" s="34">
        <v>0</v>
      </c>
      <c r="J2176" s="34">
        <v>0</v>
      </c>
      <c r="K2176" s="34">
        <v>0</v>
      </c>
      <c r="L2176" s="34">
        <v>0</v>
      </c>
      <c r="M2176" s="34">
        <v>0</v>
      </c>
      <c r="N2176" s="34">
        <v>0</v>
      </c>
      <c r="O2176" s="34">
        <v>0</v>
      </c>
      <c r="P2176" s="34">
        <v>0</v>
      </c>
      <c r="Q2176" s="34">
        <v>0</v>
      </c>
      <c r="R2176" s="34">
        <v>0</v>
      </c>
      <c r="S2176" s="35">
        <v>0</v>
      </c>
      <c r="T2176" s="35">
        <v>0</v>
      </c>
      <c r="U2176" s="35">
        <v>0</v>
      </c>
      <c r="V2176" s="35">
        <v>0</v>
      </c>
      <c r="W2176" s="35">
        <v>0</v>
      </c>
      <c r="X2176" s="35">
        <v>0</v>
      </c>
      <c r="Y2176" s="35">
        <v>0</v>
      </c>
      <c r="Z2176" s="35">
        <v>0</v>
      </c>
      <c r="AA2176" s="35">
        <v>0</v>
      </c>
      <c r="AB2176" s="35">
        <v>0</v>
      </c>
      <c r="AC2176" s="35">
        <v>0</v>
      </c>
      <c r="AD2176" s="35">
        <v>0</v>
      </c>
      <c r="AE2176" s="58" t="s">
        <v>5560</v>
      </c>
      <c r="AF2176" s="58"/>
      <c r="AG2176" s="57" t="str" cm="1">
        <f t="array" ref="AG2176">IFERROR(_xlfn.IFS(
AI2176="MPR ISSUE","PDH",
AI2176="BSS Hardware Issue","BSS",
AI2176="Sites strategiques, MLL, Pylone, etc.","ENVTECH",
AI2176="AKTIVCO DEFAUT GE &amp; POWER Cabinet","AKTIVCO",
AI2176="AKTIVCO Coupure ENEO &amp; Baisse de tension","AKTIVCO GRID ONLY",
AI2176="Coupure ENEO &amp; Baisse de tension","IHS GRID ONLY",
AI2176="Defaut GE &amp; POWER Cabinet","IHS",
AI2176="Sharing","Partners",
AI2176="Sites strategiques &amp; DataCenter","SST &amp; DC",
AI2176="Exclu","Exclu",
AI2176="SAT","SAT",
AI2176="SPARE-ISSUE","SPARE-ISSUE",
AI2176="Fiber CAmtel","TRANS_FO_CAMTEL",
AI2176="Fiber AOF","Fiber AOF",
AI2176="Projet OCM (HUAWEI)","TRAVAUX-HUAWEI",
AI2176="Projet OCM (NOKIA)","TRAVAUX-NOKIA",
AI2176="ACCESS-ISSUE","ACCESS-ISSUE",
AI2176="Projet OCM (ZTE, NOKIA, autres projets)","TRAVAUX OCM",
AI2176="No root CAuse","No root cause",
AI2176="ODU HS","PDH",
AI2176="IP &amp; VLAN","PDH",
AI2176="Warehouse HUAWEI","SPARE-ISSUE",
AI2176="SPARE-HS","SPARE-ISSUE",
AI2176="Power Telco","BSS",AI2176="no impacts","no impacts"
),"")</f>
        <v>no impacts</v>
      </c>
      <c r="AH2176" s="57" t="str" cm="1">
        <f t="array" ref="AH2176">IFERROR(_xlfn.IFS(
AI2176="MPR ISSUE","TX ISSUE",
AI2176="BSS Hardware Issue","RAN ISSUE",
AI2176="Sites strategiques, MLL, Pylone, etc.","ENVTECH",
AI2176="AKTIVCO DEFAUT GE &amp; POWER Cabinet","POWER ISSUE",
AI2176="AKTIVCO Coupure ENEO &amp; Baisse de tension","POWER ISSUE",
AI2176="Coupure ENEO &amp; Baisse de tension","POWER ISSUE",
AI2176="Defaut GE &amp; POWER Cabinet","POWER ISSUE",
AI2176="Sharing","POWER ISSUE",
AI2176="Sites strategiques &amp; DataCenter","POWER ISSUE",
AI2176="Exclu","Exclu",
AI2176="SAT","TX ISSUE",
AI2176="SPARE-ISSUE","SPARE-ISSUE",
AI2176="Fiber CAmtel","TX ISSUE",
AI2176="Fiber AOF","TX ISSUE",
AI2176="Projet OCM (HUAWEI)","TRAVAUX-HUAWEI",
AI2176="Projet OCM (NOKIA)","TRAVAUX -NOKIA",
AI2176="ACCESS-ISSUE","ACCESS-ISSUE",
AI2176="Projet OCM (ZTE, NOKIA, autres projets)","TRAVAUX OCM",
AI2176="No root CAuse","No root cause",
AI2176="ODU HS","TX ISSUE",
AI2176="IP &amp; VLAN","TX ISSUE",
AI2176="Warehouse HUAWEI","SPARE-ISSUE",
AI2176="SPARE-HS","SPARE-ISSUE",
AI2176="Power Telco","RAN ISSUE",AI2176="no impacts","no impacts"
),"")</f>
        <v>no impacts</v>
      </c>
      <c r="AI2176" s="85" t="s">
        <v>5998</v>
      </c>
      <c r="AJ2176" s="57" t="str" cm="1">
        <f t="array" ref="AJ2176">IFERROR(_xlfn.IFS(
AI2176="MPR ISSUE","ACTIVE",
AI2176="BSS Hardware Issue","ACTIVE",
AI2176="Sites strategiques, MLL, Pylone, etc.","PASSIVE",
AI2176="AKTIVCO DEFAUT GE &amp; POWER Cabinet","PASSIVE",
AI2176="AKTIVCO Coupure ENEO &amp; Baisse de tension","PASSIVE",
AI2176="Coupure ENEO &amp; Baisse de tension","PASSIVE",
AI2176="Defaut GE &amp; POWER Cabinet","PASSIVE",
AI2176="Sharing","PASSIVE",
AI2176="Sites strategiques &amp; DataCenter","PASSIVE",
AI2176="Exclu","Exclu",
AI2176="SAT","ACTIVE",
AI2176="SPARE-ISSUE","SPARE-ISSUE",
AI2176="Fiber CAmtel","ACTIVE",
AI2176="Fiber AOF","ACTIVE",
AI2176="Projet OCM (HUAWEI)","PLANNED WORKS",
AI2176="Projet OCM (NOKIA)","PLANNED WORKS",
AI2176="ACCESS-ISSUE","ACCESS-ISSUE",
AI2176="Projet OCM (ZTE, NOKIA, autres projets)","PLANNED WORKS",
AI2176="No root CAuse","No root cause",
AI2176="ODU HS","ACTIVE",
AI2176="IP &amp; VLAN","ACTIVE",
AI2176="Warehouse HUAWEI","SPARE-ISSUE",
AI2176="SPARE-HS","SPARE-ISSUE",
AI2176="Power Telco","ACTIVE", AI2176="no impacts","no impacts"
),"")</f>
        <v>no impacts</v>
      </c>
      <c r="AK2176" s="23" t="s">
        <v>5537</v>
      </c>
      <c r="AL2176" s="23" t="str">
        <f t="shared" si="61"/>
        <v>SUD_249</v>
      </c>
      <c r="AN2176" s="9" t="s">
        <v>5537</v>
      </c>
      <c r="AO2176" s="23" t="str">
        <f>_xlfn.XLOOKUP(B2176,'INCIDENT-05-03-2026'!E:E,'INCIDENT-05-03-2026'!F:F,"")</f>
        <v/>
      </c>
      <c r="AP2176" s="7" t="s">
        <v>5537</v>
      </c>
      <c r="AQ2176" s="6"/>
      <c r="AR2176" s="7"/>
      <c r="AS2176" s="3" t="str">
        <f>_xlfn.XLOOKUP(B2176,'[3]tt num | region | site id'!$C:$C,'[3]tt num | region | site id'!$Q:$Q,"")</f>
        <v/>
      </c>
      <c r="AT2176" s="24" t="str">
        <f>_xlfn.XLOOKUP(B2176,'[4]Cells Huawei 03052026 12h'!$B:$B,'[4]Cells Huawei 03052026 12h'!$T:$T,"")</f>
        <v/>
      </c>
      <c r="AU2176" s="24" t="str">
        <f>_xlfn.XLOOKUP(B2176,'[5]cells down 02052026 8h50'!$B:$B,'[5]cells down 02052026 8h50'!$R:$R,"")</f>
        <v/>
      </c>
      <c r="AV2176" s="24" t="str">
        <f>_xlfn.XLOOKUP(B2176,'[5]cells down 02052026 13h50'!$B:$B,'[5]cells down 02052026 13h50'!$R:$R,"")</f>
        <v/>
      </c>
      <c r="AW2176" s="24" t="str">
        <f>_xlfn.XLOOKUP(B2176,'[5]cells down 02052026 13h50'!$B:$B,'[5]cells down 02052026 13h50'!$R:$R,"")</f>
        <v/>
      </c>
      <c r="AX2176" s="24" t="str">
        <f>_xlfn.XLOOKUP(B2176,'[6]cell downs 03052026 8h40 '!$B:$B,'[6]cell downs 03052026 8h40 '!$R:$R,"")</f>
        <v/>
      </c>
      <c r="AY2176" s="24" t="str">
        <f>_xlfn.XLOOKUP(B2176,'[7]ALL SITES DOWN'!$D:$D,'[7]ALL SITES DOWN'!$J:$J,"")</f>
        <v/>
      </c>
      <c r="AZ2176" s="24" t="str">
        <f>_xlfn.XLOOKUP(B2176,'[8]ALL SITES DOWN'!$D:$D,'[8]ALL SITES DOWN'!$J:$J,"")</f>
        <v/>
      </c>
      <c r="BA2176" s="9" t="str">
        <f>_xlfn.XLOOKUP(B2176,[9]sheet1!$AC:$AC,[9]sheet1!$AF:$AF,"")</f>
        <v/>
      </c>
      <c r="BB2176" s="14" t="s">
        <v>5537</v>
      </c>
      <c r="BC2176" s="14" t="s">
        <v>5537</v>
      </c>
      <c r="BD2176" s="14" t="str">
        <f>_xlfn.XLOOKUP(B2176,'[10]cell downs 18042026 17h'!$B:$B,'[10]cell downs 18042026 17h'!$B:$B,"")</f>
        <v/>
      </c>
      <c r="BE2176" s="14" t="str">
        <f>_xlfn.XLOOKUP(B2176,'[11]Cells Huawei 19042026 15h'!$B:$B,'[11]Cells Huawei 19042026 15h'!$B:$B,"")</f>
        <v/>
      </c>
      <c r="BF2176" s="9" t="str">
        <f>_xlfn.XLOOKUP(B2176,'[12]cells down 19042026 9H40'!$B:$B,'[12]cells down 19042026 9H40'!$B:$B,"")</f>
        <v/>
      </c>
      <c r="BG2176" s="9" t="s">
        <v>3617</v>
      </c>
      <c r="BH2176" s="9" t="s">
        <v>5537</v>
      </c>
    </row>
    <row r="2177" spans="1:60" s="9" customFormat="1" x14ac:dyDescent="0.3">
      <c r="A2177" s="1" t="s">
        <v>3618</v>
      </c>
      <c r="B2177" s="8" t="s">
        <v>3619</v>
      </c>
      <c r="C2177" s="3" t="str">
        <f>_xlfn.XLOOKUP(B2177,'[1]daily break down'!$D:$D,'[1]daily break down'!$E:$E,"")</f>
        <v>CENTRE</v>
      </c>
      <c r="D2177" s="1" t="s">
        <v>11</v>
      </c>
      <c r="E2177" s="1" t="s">
        <v>12</v>
      </c>
      <c r="F2177" s="3" t="s">
        <v>69</v>
      </c>
      <c r="G2177" s="1" t="s">
        <v>3618</v>
      </c>
      <c r="H2177" s="42" t="str">
        <f>_xlfn.XLOOKUP(B2177,[2]CALCULATION!$B:$B,[2]CALCULATION!$H:$H,"")</f>
        <v>ZTE</v>
      </c>
      <c r="I2177" s="34">
        <v>0</v>
      </c>
      <c r="J2177" s="34">
        <v>0</v>
      </c>
      <c r="K2177" s="34">
        <v>0</v>
      </c>
      <c r="L2177" s="34">
        <v>0</v>
      </c>
      <c r="M2177" s="34">
        <v>0</v>
      </c>
      <c r="N2177" s="34">
        <v>0</v>
      </c>
      <c r="O2177" s="34">
        <v>0</v>
      </c>
      <c r="P2177" s="34">
        <v>0</v>
      </c>
      <c r="Q2177" s="34">
        <v>0</v>
      </c>
      <c r="R2177" s="34">
        <v>0</v>
      </c>
      <c r="S2177" s="35">
        <v>0</v>
      </c>
      <c r="T2177" s="35">
        <v>0</v>
      </c>
      <c r="U2177" s="35">
        <v>0</v>
      </c>
      <c r="V2177" s="35">
        <v>0</v>
      </c>
      <c r="W2177" s="35">
        <v>0</v>
      </c>
      <c r="X2177" s="35">
        <v>0</v>
      </c>
      <c r="Y2177" s="35">
        <v>0</v>
      </c>
      <c r="Z2177" s="35">
        <v>0</v>
      </c>
      <c r="AA2177" s="35">
        <v>0</v>
      </c>
      <c r="AB2177" s="35">
        <v>0</v>
      </c>
      <c r="AC2177" s="35">
        <v>0</v>
      </c>
      <c r="AD2177" s="35">
        <v>0</v>
      </c>
      <c r="AE2177" s="58" t="s">
        <v>5560</v>
      </c>
      <c r="AF2177" s="58"/>
      <c r="AG2177" s="57" t="str" cm="1">
        <f t="array" ref="AG2177">IFERROR(_xlfn.IFS(
AI2177="MPR ISSUE","PDH",
AI2177="BSS Hardware Issue","BSS",
AI2177="Sites strategiques, MLL, Pylone, etc.","ENVTECH",
AI2177="AKTIVCO DEFAUT GE &amp; POWER Cabinet","AKTIVCO",
AI2177="AKTIVCO Coupure ENEO &amp; Baisse de tension","AKTIVCO GRID ONLY",
AI2177="Coupure ENEO &amp; Baisse de tension","IHS GRID ONLY",
AI2177="Defaut GE &amp; POWER Cabinet","IHS",
AI2177="Sharing","Partners",
AI2177="Sites strategiques &amp; DataCenter","SST &amp; DC",
AI2177="Exclu","Exclu",
AI2177="SAT","SAT",
AI2177="SPARE-ISSUE","SPARE-ISSUE",
AI2177="Fiber CAmtel","TRANS_FO_CAMTEL",
AI2177="Fiber AOF","Fiber AOF",
AI2177="Projet OCM (HUAWEI)","TRAVAUX-HUAWEI",
AI2177="Projet OCM (NOKIA)","TRAVAUX-NOKIA",
AI2177="ACCESS-ISSUE","ACCESS-ISSUE",
AI2177="Projet OCM (ZTE, NOKIA, autres projets)","TRAVAUX OCM",
AI2177="No root CAuse","No root cause",
AI2177="ODU HS","PDH",
AI2177="IP &amp; VLAN","PDH",
AI2177="Warehouse HUAWEI","SPARE-ISSUE",
AI2177="SPARE-HS","SPARE-ISSUE",
AI2177="Power Telco","BSS",AI2177="no impacts","no impacts"
),"")</f>
        <v>no impacts</v>
      </c>
      <c r="AH2177" s="57" t="str" cm="1">
        <f t="array" ref="AH2177">IFERROR(_xlfn.IFS(
AI2177="MPR ISSUE","TX ISSUE",
AI2177="BSS Hardware Issue","RAN ISSUE",
AI2177="Sites strategiques, MLL, Pylone, etc.","ENVTECH",
AI2177="AKTIVCO DEFAUT GE &amp; POWER Cabinet","POWER ISSUE",
AI2177="AKTIVCO Coupure ENEO &amp; Baisse de tension","POWER ISSUE",
AI2177="Coupure ENEO &amp; Baisse de tension","POWER ISSUE",
AI2177="Defaut GE &amp; POWER Cabinet","POWER ISSUE",
AI2177="Sharing","POWER ISSUE",
AI2177="Sites strategiques &amp; DataCenter","POWER ISSUE",
AI2177="Exclu","Exclu",
AI2177="SAT","TX ISSUE",
AI2177="SPARE-ISSUE","SPARE-ISSUE",
AI2177="Fiber CAmtel","TX ISSUE",
AI2177="Fiber AOF","TX ISSUE",
AI2177="Projet OCM (HUAWEI)","TRAVAUX-HUAWEI",
AI2177="Projet OCM (NOKIA)","TRAVAUX -NOKIA",
AI2177="ACCESS-ISSUE","ACCESS-ISSUE",
AI2177="Projet OCM (ZTE, NOKIA, autres projets)","TRAVAUX OCM",
AI2177="No root CAuse","No root cause",
AI2177="ODU HS","TX ISSUE",
AI2177="IP &amp; VLAN","TX ISSUE",
AI2177="Warehouse HUAWEI","SPARE-ISSUE",
AI2177="SPARE-HS","SPARE-ISSUE",
AI2177="Power Telco","RAN ISSUE",AI2177="no impacts","no impacts"
),"")</f>
        <v>no impacts</v>
      </c>
      <c r="AI2177" s="85" t="s">
        <v>5998</v>
      </c>
      <c r="AJ2177" s="57" t="str" cm="1">
        <f t="array" ref="AJ2177">IFERROR(_xlfn.IFS(
AI2177="MPR ISSUE","ACTIVE",
AI2177="BSS Hardware Issue","ACTIVE",
AI2177="Sites strategiques, MLL, Pylone, etc.","PASSIVE",
AI2177="AKTIVCO DEFAUT GE &amp; POWER Cabinet","PASSIVE",
AI2177="AKTIVCO Coupure ENEO &amp; Baisse de tension","PASSIVE",
AI2177="Coupure ENEO &amp; Baisse de tension","PASSIVE",
AI2177="Defaut GE &amp; POWER Cabinet","PASSIVE",
AI2177="Sharing","PASSIVE",
AI2177="Sites strategiques &amp; DataCenter","PASSIVE",
AI2177="Exclu","Exclu",
AI2177="SAT","ACTIVE",
AI2177="SPARE-ISSUE","SPARE-ISSUE",
AI2177="Fiber CAmtel","ACTIVE",
AI2177="Fiber AOF","ACTIVE",
AI2177="Projet OCM (HUAWEI)","PLANNED WORKS",
AI2177="Projet OCM (NOKIA)","PLANNED WORKS",
AI2177="ACCESS-ISSUE","ACCESS-ISSUE",
AI2177="Projet OCM (ZTE, NOKIA, autres projets)","PLANNED WORKS",
AI2177="No root CAuse","No root cause",
AI2177="ODU HS","ACTIVE",
AI2177="IP &amp; VLAN","ACTIVE",
AI2177="Warehouse HUAWEI","SPARE-ISSUE",
AI2177="SPARE-HS","SPARE-ISSUE",
AI2177="Power Telco","ACTIVE", AI2177="no impacts","no impacts"
),"")</f>
        <v>no impacts</v>
      </c>
      <c r="AK2177" s="23" t="s">
        <v>5537</v>
      </c>
      <c r="AL2177" s="23" t="str">
        <f t="shared" si="61"/>
        <v>SUD_256</v>
      </c>
      <c r="AN2177" s="9" t="s">
        <v>5537</v>
      </c>
      <c r="AO2177" s="23" t="str">
        <f>_xlfn.XLOOKUP(B2177,'INCIDENT-05-03-2026'!E:E,'INCIDENT-05-03-2026'!F:F,"")</f>
        <v/>
      </c>
      <c r="AP2177" s="7" t="s">
        <v>5537</v>
      </c>
      <c r="AQ2177" s="6"/>
      <c r="AR2177" s="7"/>
      <c r="AS2177" s="3" t="str">
        <f>_xlfn.XLOOKUP(B2177,'[3]tt num | region | site id'!$C:$C,'[3]tt num | region | site id'!$Q:$Q,"")</f>
        <v/>
      </c>
      <c r="AT2177" s="24" t="str">
        <f>_xlfn.XLOOKUP(B2177,'[4]Cells Huawei 03052026 12h'!$B:$B,'[4]Cells Huawei 03052026 12h'!$T:$T,"")</f>
        <v/>
      </c>
      <c r="AU2177" s="24" t="str">
        <f>_xlfn.XLOOKUP(B2177,'[5]cells down 02052026 8h50'!$B:$B,'[5]cells down 02052026 8h50'!$R:$R,"")</f>
        <v/>
      </c>
      <c r="AV2177" s="24" t="str">
        <f>_xlfn.XLOOKUP(B2177,'[5]cells down 02052026 13h50'!$B:$B,'[5]cells down 02052026 13h50'!$R:$R,"")</f>
        <v/>
      </c>
      <c r="AW2177" s="24" t="str">
        <f>_xlfn.XLOOKUP(B2177,'[5]cells down 02052026 13h50'!$B:$B,'[5]cells down 02052026 13h50'!$R:$R,"")</f>
        <v/>
      </c>
      <c r="AX2177" s="24" t="str">
        <f>_xlfn.XLOOKUP(B2177,'[6]cell downs 03052026 8h40 '!$B:$B,'[6]cell downs 03052026 8h40 '!$R:$R,"")</f>
        <v/>
      </c>
      <c r="AY2177" s="24" t="str">
        <f>_xlfn.XLOOKUP(B2177,'[7]ALL SITES DOWN'!$D:$D,'[7]ALL SITES DOWN'!$J:$J,"")</f>
        <v/>
      </c>
      <c r="AZ2177" s="24" t="str">
        <f>_xlfn.XLOOKUP(B2177,'[8]ALL SITES DOWN'!$D:$D,'[8]ALL SITES DOWN'!$J:$J,"")</f>
        <v/>
      </c>
      <c r="BA2177" s="9" t="str">
        <f>_xlfn.XLOOKUP(B2177,[9]sheet1!$AC:$AC,[9]sheet1!$AF:$AF,"")</f>
        <v/>
      </c>
      <c r="BB2177" s="14" t="s">
        <v>5537</v>
      </c>
      <c r="BC2177" s="14" t="s">
        <v>5537</v>
      </c>
      <c r="BD2177" s="14" t="str">
        <f>_xlfn.XLOOKUP(B2177,'[10]cell downs 18042026 17h'!$B:$B,'[10]cell downs 18042026 17h'!$B:$B,"")</f>
        <v/>
      </c>
      <c r="BE2177" s="14" t="str">
        <f>_xlfn.XLOOKUP(B2177,'[11]Cells Huawei 19042026 15h'!$B:$B,'[11]Cells Huawei 19042026 15h'!$B:$B,"")</f>
        <v/>
      </c>
      <c r="BF2177" s="9" t="str">
        <f>_xlfn.XLOOKUP(B2177,'[12]cells down 19042026 9H40'!$B:$B,'[12]cells down 19042026 9H40'!$B:$B,"")</f>
        <v/>
      </c>
      <c r="BG2177" s="9" t="s">
        <v>3619</v>
      </c>
      <c r="BH2177" s="9" t="s">
        <v>12</v>
      </c>
    </row>
    <row r="2178" spans="1:60" s="9" customFormat="1" x14ac:dyDescent="0.3">
      <c r="A2178" s="1" t="s">
        <v>3620</v>
      </c>
      <c r="B2178" s="8" t="s">
        <v>3621</v>
      </c>
      <c r="C2178" s="3" t="str">
        <f>_xlfn.XLOOKUP(B2178,'[1]daily break down'!$D:$D,'[1]daily break down'!$E:$E,"")</f>
        <v>CENTRE</v>
      </c>
      <c r="D2178" s="1" t="s">
        <v>11</v>
      </c>
      <c r="E2178" s="1" t="s">
        <v>12</v>
      </c>
      <c r="F2178" s="3" t="s">
        <v>69</v>
      </c>
      <c r="G2178" s="1" t="s">
        <v>3622</v>
      </c>
      <c r="H2178" s="42" t="str">
        <f>_xlfn.XLOOKUP(B2178,[2]CALCULATION!$B:$B,[2]CALCULATION!$H:$H,"")</f>
        <v>ZTE</v>
      </c>
      <c r="I2178" s="34">
        <v>0</v>
      </c>
      <c r="J2178" s="34">
        <v>0</v>
      </c>
      <c r="K2178" s="34">
        <v>0</v>
      </c>
      <c r="L2178" s="34">
        <v>0</v>
      </c>
      <c r="M2178" s="34">
        <v>0</v>
      </c>
      <c r="N2178" s="34">
        <v>0</v>
      </c>
      <c r="O2178" s="34">
        <v>0</v>
      </c>
      <c r="P2178" s="34">
        <v>0</v>
      </c>
      <c r="Q2178" s="34">
        <v>0</v>
      </c>
      <c r="R2178" s="34">
        <v>0</v>
      </c>
      <c r="S2178" s="35">
        <v>0</v>
      </c>
      <c r="T2178" s="35">
        <v>0</v>
      </c>
      <c r="U2178" s="35">
        <v>0</v>
      </c>
      <c r="V2178" s="35">
        <v>0</v>
      </c>
      <c r="W2178" s="35">
        <v>0</v>
      </c>
      <c r="X2178" s="35">
        <v>0</v>
      </c>
      <c r="Y2178" s="35">
        <v>0</v>
      </c>
      <c r="Z2178" s="35">
        <v>0</v>
      </c>
      <c r="AA2178" s="35">
        <v>0</v>
      </c>
      <c r="AB2178" s="35">
        <v>0</v>
      </c>
      <c r="AC2178" s="35">
        <v>0</v>
      </c>
      <c r="AD2178" s="35">
        <v>0</v>
      </c>
      <c r="AE2178" s="58" t="s">
        <v>5560</v>
      </c>
      <c r="AF2178" s="58"/>
      <c r="AG2178" s="57" t="str" cm="1">
        <f t="array" ref="AG2178">IFERROR(_xlfn.IFS(
AI2178="MPR ISSUE","PDH",
AI2178="BSS Hardware Issue","BSS",
AI2178="Sites strategiques, MLL, Pylone, etc.","ENVTECH",
AI2178="AKTIVCO DEFAUT GE &amp; POWER Cabinet","AKTIVCO",
AI2178="AKTIVCO Coupure ENEO &amp; Baisse de tension","AKTIVCO GRID ONLY",
AI2178="Coupure ENEO &amp; Baisse de tension","IHS GRID ONLY",
AI2178="Defaut GE &amp; POWER Cabinet","IHS",
AI2178="Sharing","Partners",
AI2178="Sites strategiques &amp; DataCenter","SST &amp; DC",
AI2178="Exclu","Exclu",
AI2178="SAT","SAT",
AI2178="SPARE-ISSUE","SPARE-ISSUE",
AI2178="Fiber CAmtel","TRANS_FO_CAMTEL",
AI2178="Fiber AOF","Fiber AOF",
AI2178="Projet OCM (HUAWEI)","TRAVAUX-HUAWEI",
AI2178="Projet OCM (NOKIA)","TRAVAUX-NOKIA",
AI2178="ACCESS-ISSUE","ACCESS-ISSUE",
AI2178="Projet OCM (ZTE, NOKIA, autres projets)","TRAVAUX OCM",
AI2178="No root CAuse","No root cause",
AI2178="ODU HS","PDH",
AI2178="IP &amp; VLAN","PDH",
AI2178="Warehouse HUAWEI","SPARE-ISSUE",
AI2178="SPARE-HS","SPARE-ISSUE",
AI2178="Power Telco","BSS",AI2178="no impacts","no impacts"
),"")</f>
        <v>no impacts</v>
      </c>
      <c r="AH2178" s="57" t="str" cm="1">
        <f t="array" ref="AH2178">IFERROR(_xlfn.IFS(
AI2178="MPR ISSUE","TX ISSUE",
AI2178="BSS Hardware Issue","RAN ISSUE",
AI2178="Sites strategiques, MLL, Pylone, etc.","ENVTECH",
AI2178="AKTIVCO DEFAUT GE &amp; POWER Cabinet","POWER ISSUE",
AI2178="AKTIVCO Coupure ENEO &amp; Baisse de tension","POWER ISSUE",
AI2178="Coupure ENEO &amp; Baisse de tension","POWER ISSUE",
AI2178="Defaut GE &amp; POWER Cabinet","POWER ISSUE",
AI2178="Sharing","POWER ISSUE",
AI2178="Sites strategiques &amp; DataCenter","POWER ISSUE",
AI2178="Exclu","Exclu",
AI2178="SAT","TX ISSUE",
AI2178="SPARE-ISSUE","SPARE-ISSUE",
AI2178="Fiber CAmtel","TX ISSUE",
AI2178="Fiber AOF","TX ISSUE",
AI2178="Projet OCM (HUAWEI)","TRAVAUX-HUAWEI",
AI2178="Projet OCM (NOKIA)","TRAVAUX -NOKIA",
AI2178="ACCESS-ISSUE","ACCESS-ISSUE",
AI2178="Projet OCM (ZTE, NOKIA, autres projets)","TRAVAUX OCM",
AI2178="No root CAuse","No root cause",
AI2178="ODU HS","TX ISSUE",
AI2178="IP &amp; VLAN","TX ISSUE",
AI2178="Warehouse HUAWEI","SPARE-ISSUE",
AI2178="SPARE-HS","SPARE-ISSUE",
AI2178="Power Telco","RAN ISSUE",AI2178="no impacts","no impacts"
),"")</f>
        <v>no impacts</v>
      </c>
      <c r="AI2178" s="85" t="s">
        <v>5998</v>
      </c>
      <c r="AJ2178" s="57" t="str" cm="1">
        <f t="array" ref="AJ2178">IFERROR(_xlfn.IFS(
AI2178="MPR ISSUE","ACTIVE",
AI2178="BSS Hardware Issue","ACTIVE",
AI2178="Sites strategiques, MLL, Pylone, etc.","PASSIVE",
AI2178="AKTIVCO DEFAUT GE &amp; POWER Cabinet","PASSIVE",
AI2178="AKTIVCO Coupure ENEO &amp; Baisse de tension","PASSIVE",
AI2178="Coupure ENEO &amp; Baisse de tension","PASSIVE",
AI2178="Defaut GE &amp; POWER Cabinet","PASSIVE",
AI2178="Sharing","PASSIVE",
AI2178="Sites strategiques &amp; DataCenter","PASSIVE",
AI2178="Exclu","Exclu",
AI2178="SAT","ACTIVE",
AI2178="SPARE-ISSUE","SPARE-ISSUE",
AI2178="Fiber CAmtel","ACTIVE",
AI2178="Fiber AOF","ACTIVE",
AI2178="Projet OCM (HUAWEI)","PLANNED WORKS",
AI2178="Projet OCM (NOKIA)","PLANNED WORKS",
AI2178="ACCESS-ISSUE","ACCESS-ISSUE",
AI2178="Projet OCM (ZTE, NOKIA, autres projets)","PLANNED WORKS",
AI2178="No root CAuse","No root cause",
AI2178="ODU HS","ACTIVE",
AI2178="IP &amp; VLAN","ACTIVE",
AI2178="Warehouse HUAWEI","SPARE-ISSUE",
AI2178="SPARE-HS","SPARE-ISSUE",
AI2178="Power Telco","ACTIVE", AI2178="no impacts","no impacts"
),"")</f>
        <v>no impacts</v>
      </c>
      <c r="AK2178" s="23" t="s">
        <v>5537</v>
      </c>
      <c r="AL2178" s="23" t="str">
        <f t="shared" si="61"/>
        <v>SUD_239</v>
      </c>
      <c r="AN2178" s="9" t="s">
        <v>5537</v>
      </c>
      <c r="AO2178" s="23" t="str">
        <f>_xlfn.XLOOKUP(B2178,'INCIDENT-05-03-2026'!E:E,'INCIDENT-05-03-2026'!F:F,"")</f>
        <v/>
      </c>
      <c r="AP2178" s="7" t="s">
        <v>5537</v>
      </c>
      <c r="AQ2178" s="6"/>
      <c r="AR2178" s="7"/>
      <c r="AS2178" s="3" t="str">
        <f>_xlfn.XLOOKUP(B2178,'[3]tt num | region | site id'!$C:$C,'[3]tt num | region | site id'!$Q:$Q,"")</f>
        <v/>
      </c>
      <c r="AT2178" s="24" t="str">
        <f>_xlfn.XLOOKUP(B2178,'[4]Cells Huawei 03052026 12h'!$B:$B,'[4]Cells Huawei 03052026 12h'!$T:$T,"")</f>
        <v/>
      </c>
      <c r="AU2178" s="24" t="str">
        <f>_xlfn.XLOOKUP(B2178,'[5]cells down 02052026 8h50'!$B:$B,'[5]cells down 02052026 8h50'!$R:$R,"")</f>
        <v/>
      </c>
      <c r="AV2178" s="24" t="str">
        <f>_xlfn.XLOOKUP(B2178,'[5]cells down 02052026 13h50'!$B:$B,'[5]cells down 02052026 13h50'!$R:$R,"")</f>
        <v/>
      </c>
      <c r="AW2178" s="24" t="str">
        <f>_xlfn.XLOOKUP(B2178,'[5]cells down 02052026 13h50'!$B:$B,'[5]cells down 02052026 13h50'!$R:$R,"")</f>
        <v/>
      </c>
      <c r="AX2178" s="24" t="str">
        <f>_xlfn.XLOOKUP(B2178,'[6]cell downs 03052026 8h40 '!$B:$B,'[6]cell downs 03052026 8h40 '!$R:$R,"")</f>
        <v/>
      </c>
      <c r="AY2178" s="24" t="str">
        <f>_xlfn.XLOOKUP(B2178,'[7]ALL SITES DOWN'!$D:$D,'[7]ALL SITES DOWN'!$J:$J,"")</f>
        <v/>
      </c>
      <c r="AZ2178" s="24" t="str">
        <f>_xlfn.XLOOKUP(B2178,'[8]ALL SITES DOWN'!$D:$D,'[8]ALL SITES DOWN'!$J:$J,"")</f>
        <v/>
      </c>
      <c r="BA2178" s="9" t="str">
        <f>_xlfn.XLOOKUP(B2178,[9]sheet1!$AC:$AC,[9]sheet1!$AF:$AF,"")</f>
        <v/>
      </c>
      <c r="BB2178" s="14" t="s">
        <v>5537</v>
      </c>
      <c r="BC2178" s="14" t="s">
        <v>5537</v>
      </c>
      <c r="BD2178" s="14" t="str">
        <f>_xlfn.XLOOKUP(B2178,'[10]cell downs 18042026 17h'!$B:$B,'[10]cell downs 18042026 17h'!$B:$B,"")</f>
        <v/>
      </c>
      <c r="BE2178" s="14" t="str">
        <f>_xlfn.XLOOKUP(B2178,'[11]Cells Huawei 19042026 15h'!$B:$B,'[11]Cells Huawei 19042026 15h'!$B:$B,"")</f>
        <v/>
      </c>
      <c r="BF2178" s="9" t="str">
        <f>_xlfn.XLOOKUP(B2178,'[12]cells down 19042026 9H40'!$B:$B,'[12]cells down 19042026 9H40'!$B:$B,"")</f>
        <v/>
      </c>
      <c r="BG2178" s="9" t="s">
        <v>3621</v>
      </c>
      <c r="BH2178" s="9" t="s">
        <v>5537</v>
      </c>
    </row>
    <row r="2179" spans="1:60" s="9" customFormat="1" x14ac:dyDescent="0.3">
      <c r="A2179" s="1" t="s">
        <v>3626</v>
      </c>
      <c r="B2179" s="8" t="s">
        <v>3627</v>
      </c>
      <c r="C2179" s="3" t="str">
        <f>_xlfn.XLOOKUP(B2179,'[1]daily break down'!$D:$D,'[1]daily break down'!$E:$E,"")</f>
        <v>CENTRE</v>
      </c>
      <c r="D2179" s="1" t="s">
        <v>21</v>
      </c>
      <c r="E2179" s="1" t="s">
        <v>22</v>
      </c>
      <c r="F2179" s="3" t="s">
        <v>69</v>
      </c>
      <c r="G2179" s="1" t="s">
        <v>3628</v>
      </c>
      <c r="H2179" s="42" t="str">
        <f>_xlfn.XLOOKUP(B2179,[2]CALCULATION!$B:$B,[2]CALCULATION!$H:$H,"")</f>
        <v>ZTE</v>
      </c>
      <c r="I2179" s="34">
        <v>0</v>
      </c>
      <c r="J2179" s="34">
        <v>0</v>
      </c>
      <c r="K2179" s="34">
        <v>0</v>
      </c>
      <c r="L2179" s="34">
        <v>0</v>
      </c>
      <c r="M2179" s="34">
        <v>0</v>
      </c>
      <c r="N2179" s="34">
        <v>0</v>
      </c>
      <c r="O2179" s="34">
        <v>0</v>
      </c>
      <c r="P2179" s="34">
        <v>0</v>
      </c>
      <c r="Q2179" s="34">
        <v>0</v>
      </c>
      <c r="R2179" s="34">
        <v>0</v>
      </c>
      <c r="S2179" s="35">
        <v>0</v>
      </c>
      <c r="T2179" s="35">
        <v>0</v>
      </c>
      <c r="U2179" s="35">
        <v>0</v>
      </c>
      <c r="V2179" s="35">
        <v>0</v>
      </c>
      <c r="W2179" s="35">
        <v>0</v>
      </c>
      <c r="X2179" s="35">
        <v>0</v>
      </c>
      <c r="Y2179" s="35">
        <v>0</v>
      </c>
      <c r="Z2179" s="35">
        <v>0</v>
      </c>
      <c r="AA2179" s="35">
        <v>0</v>
      </c>
      <c r="AB2179" s="35">
        <v>0</v>
      </c>
      <c r="AC2179" s="35">
        <v>0</v>
      </c>
      <c r="AD2179" s="35">
        <v>0</v>
      </c>
      <c r="AE2179" s="58" t="s">
        <v>5560</v>
      </c>
      <c r="AF2179" s="58"/>
      <c r="AG2179" s="57" t="str" cm="1">
        <f t="array" ref="AG2179">IFERROR(_xlfn.IFS(
AI2179="MPR ISSUE","PDH",
AI2179="BSS Hardware Issue","BSS",
AI2179="Sites strategiques, MLL, Pylone, etc.","ENVTECH",
AI2179="AKTIVCO DEFAUT GE &amp; POWER Cabinet","AKTIVCO",
AI2179="AKTIVCO Coupure ENEO &amp; Baisse de tension","AKTIVCO GRID ONLY",
AI2179="Coupure ENEO &amp; Baisse de tension","IHS GRID ONLY",
AI2179="Defaut GE &amp; POWER Cabinet","IHS",
AI2179="Sharing","Partners",
AI2179="Sites strategiques &amp; DataCenter","SST &amp; DC",
AI2179="Exclu","Exclu",
AI2179="SAT","SAT",
AI2179="SPARE-ISSUE","SPARE-ISSUE",
AI2179="Fiber CAmtel","TRANS_FO_CAMTEL",
AI2179="Fiber AOF","Fiber AOF",
AI2179="Projet OCM (HUAWEI)","TRAVAUX-HUAWEI",
AI2179="Projet OCM (NOKIA)","TRAVAUX-NOKIA",
AI2179="ACCESS-ISSUE","ACCESS-ISSUE",
AI2179="Projet OCM (ZTE, NOKIA, autres projets)","TRAVAUX OCM",
AI2179="No root CAuse","No root cause",
AI2179="ODU HS","PDH",
AI2179="IP &amp; VLAN","PDH",
AI2179="Warehouse HUAWEI","SPARE-ISSUE",
AI2179="SPARE-HS","SPARE-ISSUE",
AI2179="Power Telco","BSS",AI2179="no impacts","no impacts"
),"")</f>
        <v>no impacts</v>
      </c>
      <c r="AH2179" s="57" t="str" cm="1">
        <f t="array" ref="AH2179">IFERROR(_xlfn.IFS(
AI2179="MPR ISSUE","TX ISSUE",
AI2179="BSS Hardware Issue","RAN ISSUE",
AI2179="Sites strategiques, MLL, Pylone, etc.","ENVTECH",
AI2179="AKTIVCO DEFAUT GE &amp; POWER Cabinet","POWER ISSUE",
AI2179="AKTIVCO Coupure ENEO &amp; Baisse de tension","POWER ISSUE",
AI2179="Coupure ENEO &amp; Baisse de tension","POWER ISSUE",
AI2179="Defaut GE &amp; POWER Cabinet","POWER ISSUE",
AI2179="Sharing","POWER ISSUE",
AI2179="Sites strategiques &amp; DataCenter","POWER ISSUE",
AI2179="Exclu","Exclu",
AI2179="SAT","TX ISSUE",
AI2179="SPARE-ISSUE","SPARE-ISSUE",
AI2179="Fiber CAmtel","TX ISSUE",
AI2179="Fiber AOF","TX ISSUE",
AI2179="Projet OCM (HUAWEI)","TRAVAUX-HUAWEI",
AI2179="Projet OCM (NOKIA)","TRAVAUX -NOKIA",
AI2179="ACCESS-ISSUE","ACCESS-ISSUE",
AI2179="Projet OCM (ZTE, NOKIA, autres projets)","TRAVAUX OCM",
AI2179="No root CAuse","No root cause",
AI2179="ODU HS","TX ISSUE",
AI2179="IP &amp; VLAN","TX ISSUE",
AI2179="Warehouse HUAWEI","SPARE-ISSUE",
AI2179="SPARE-HS","SPARE-ISSUE",
AI2179="Power Telco","RAN ISSUE",AI2179="no impacts","no impacts"
),"")</f>
        <v>no impacts</v>
      </c>
      <c r="AI2179" s="85" t="s">
        <v>5998</v>
      </c>
      <c r="AJ2179" s="57" t="str" cm="1">
        <f t="array" ref="AJ2179">IFERROR(_xlfn.IFS(
AI2179="MPR ISSUE","ACTIVE",
AI2179="BSS Hardware Issue","ACTIVE",
AI2179="Sites strategiques, MLL, Pylone, etc.","PASSIVE",
AI2179="AKTIVCO DEFAUT GE &amp; POWER Cabinet","PASSIVE",
AI2179="AKTIVCO Coupure ENEO &amp; Baisse de tension","PASSIVE",
AI2179="Coupure ENEO &amp; Baisse de tension","PASSIVE",
AI2179="Defaut GE &amp; POWER Cabinet","PASSIVE",
AI2179="Sharing","PASSIVE",
AI2179="Sites strategiques &amp; DataCenter","PASSIVE",
AI2179="Exclu","Exclu",
AI2179="SAT","ACTIVE",
AI2179="SPARE-ISSUE","SPARE-ISSUE",
AI2179="Fiber CAmtel","ACTIVE",
AI2179="Fiber AOF","ACTIVE",
AI2179="Projet OCM (HUAWEI)","PLANNED WORKS",
AI2179="Projet OCM (NOKIA)","PLANNED WORKS",
AI2179="ACCESS-ISSUE","ACCESS-ISSUE",
AI2179="Projet OCM (ZTE, NOKIA, autres projets)","PLANNED WORKS",
AI2179="No root CAuse","No root cause",
AI2179="ODU HS","ACTIVE",
AI2179="IP &amp; VLAN","ACTIVE",
AI2179="Warehouse HUAWEI","SPARE-ISSUE",
AI2179="SPARE-HS","SPARE-ISSUE",
AI2179="Power Telco","ACTIVE", AI2179="no impacts","no impacts"
),"")</f>
        <v>no impacts</v>
      </c>
      <c r="AK2179" s="23" t="s">
        <v>5537</v>
      </c>
      <c r="AL2179" s="23" t="str">
        <f t="shared" si="61"/>
        <v>SUD_019</v>
      </c>
      <c r="AN2179" s="9" t="s">
        <v>5537</v>
      </c>
      <c r="AO2179" s="23" t="str">
        <f>_xlfn.XLOOKUP(B2179,'INCIDENT-05-03-2026'!E:E,'INCIDENT-05-03-2026'!F:F,"")</f>
        <v/>
      </c>
      <c r="AP2179" s="7" t="s">
        <v>5537</v>
      </c>
      <c r="AQ2179" s="6"/>
      <c r="AR2179" s="7"/>
      <c r="AS2179" s="3" t="str">
        <f>_xlfn.XLOOKUP(B2179,'[3]tt num | region | site id'!$C:$C,'[3]tt num | region | site id'!$Q:$Q,"")</f>
        <v/>
      </c>
      <c r="AT2179" s="24" t="str">
        <f>_xlfn.XLOOKUP(B2179,'[4]Cells Huawei 03052026 12h'!$B:$B,'[4]Cells Huawei 03052026 12h'!$T:$T,"")</f>
        <v/>
      </c>
      <c r="AU2179" s="24" t="str">
        <f>_xlfn.XLOOKUP(B2179,'[5]cells down 02052026 8h50'!$B:$B,'[5]cells down 02052026 8h50'!$R:$R,"")</f>
        <v/>
      </c>
      <c r="AV2179" s="24" t="str">
        <f>_xlfn.XLOOKUP(B2179,'[5]cells down 02052026 13h50'!$B:$B,'[5]cells down 02052026 13h50'!$R:$R,"")</f>
        <v/>
      </c>
      <c r="AW2179" s="24" t="str">
        <f>_xlfn.XLOOKUP(B2179,'[5]cells down 02052026 13h50'!$B:$B,'[5]cells down 02052026 13h50'!$R:$R,"")</f>
        <v/>
      </c>
      <c r="AX2179" s="24" t="str">
        <f>_xlfn.XLOOKUP(B2179,'[6]cell downs 03052026 8h40 '!$B:$B,'[6]cell downs 03052026 8h40 '!$R:$R,"")</f>
        <v/>
      </c>
      <c r="AY2179" s="24" t="str">
        <f>_xlfn.XLOOKUP(B2179,'[7]ALL SITES DOWN'!$D:$D,'[7]ALL SITES DOWN'!$J:$J,"")</f>
        <v/>
      </c>
      <c r="AZ2179" s="24" t="str">
        <f>_xlfn.XLOOKUP(B2179,'[8]ALL SITES DOWN'!$D:$D,'[8]ALL SITES DOWN'!$J:$J,"")</f>
        <v/>
      </c>
      <c r="BA2179" s="9" t="str">
        <f>_xlfn.XLOOKUP(B2179,[9]sheet1!$AC:$AC,[9]sheet1!$AF:$AF,"")</f>
        <v/>
      </c>
      <c r="BB2179" s="14" t="s">
        <v>5537</v>
      </c>
      <c r="BC2179" s="14" t="s">
        <v>5537</v>
      </c>
      <c r="BD2179" s="14" t="str">
        <f>_xlfn.XLOOKUP(B2179,'[10]cell downs 18042026 17h'!$B:$B,'[10]cell downs 18042026 17h'!$B:$B,"")</f>
        <v/>
      </c>
      <c r="BE2179" s="14" t="str">
        <f>_xlfn.XLOOKUP(B2179,'[11]Cells Huawei 19042026 15h'!$B:$B,'[11]Cells Huawei 19042026 15h'!$B:$B,"")</f>
        <v/>
      </c>
      <c r="BF2179" s="9" t="str">
        <f>_xlfn.XLOOKUP(B2179,'[12]cells down 19042026 9H40'!$B:$B,'[12]cells down 19042026 9H40'!$B:$B,"")</f>
        <v/>
      </c>
      <c r="BG2179" s="9" t="s">
        <v>5537</v>
      </c>
      <c r="BH2179" s="9" t="s">
        <v>5537</v>
      </c>
    </row>
    <row r="2180" spans="1:60" s="9" customFormat="1" x14ac:dyDescent="0.3">
      <c r="A2180" s="1" t="s">
        <v>3629</v>
      </c>
      <c r="B2180" s="8" t="s">
        <v>3630</v>
      </c>
      <c r="C2180" s="3" t="str">
        <f>_xlfn.XLOOKUP(B2180,'[1]daily break down'!$D:$D,'[1]daily break down'!$E:$E,"")</f>
        <v>CENTRE</v>
      </c>
      <c r="D2180" s="1" t="s">
        <v>11</v>
      </c>
      <c r="E2180" s="1" t="s">
        <v>705</v>
      </c>
      <c r="F2180" s="3" t="s">
        <v>69</v>
      </c>
      <c r="G2180" s="1" t="s">
        <v>3631</v>
      </c>
      <c r="H2180" s="42" t="str">
        <f>_xlfn.XLOOKUP(B2180,[2]CALCULATION!$B:$B,[2]CALCULATION!$H:$H,"")</f>
        <v>ZTE</v>
      </c>
      <c r="I2180" s="34">
        <v>0</v>
      </c>
      <c r="J2180" s="34">
        <v>0</v>
      </c>
      <c r="K2180" s="34">
        <v>0</v>
      </c>
      <c r="L2180" s="34">
        <v>0</v>
      </c>
      <c r="M2180" s="34">
        <v>0</v>
      </c>
      <c r="N2180" s="34">
        <v>0</v>
      </c>
      <c r="O2180" s="34">
        <v>0</v>
      </c>
      <c r="P2180" s="34">
        <v>0</v>
      </c>
      <c r="Q2180" s="34">
        <v>0</v>
      </c>
      <c r="R2180" s="34">
        <v>0</v>
      </c>
      <c r="S2180" s="35">
        <v>0</v>
      </c>
      <c r="T2180" s="35">
        <v>0</v>
      </c>
      <c r="U2180" s="35">
        <v>0</v>
      </c>
      <c r="V2180" s="35">
        <v>0</v>
      </c>
      <c r="W2180" s="35">
        <v>0</v>
      </c>
      <c r="X2180" s="35">
        <v>0</v>
      </c>
      <c r="Y2180" s="35">
        <v>0</v>
      </c>
      <c r="Z2180" s="35">
        <v>0</v>
      </c>
      <c r="AA2180" s="35">
        <v>0</v>
      </c>
      <c r="AB2180" s="35">
        <v>0</v>
      </c>
      <c r="AC2180" s="35">
        <v>0</v>
      </c>
      <c r="AD2180" s="35">
        <v>0</v>
      </c>
      <c r="AE2180" s="58" t="s">
        <v>5560</v>
      </c>
      <c r="AF2180" s="58"/>
      <c r="AG2180" s="57" t="str" cm="1">
        <f t="array" ref="AG2180">IFERROR(_xlfn.IFS(
AI2180="MPR ISSUE","PDH",
AI2180="BSS Hardware Issue","BSS",
AI2180="Sites strategiques, MLL, Pylone, etc.","ENVTECH",
AI2180="AKTIVCO DEFAUT GE &amp; POWER Cabinet","AKTIVCO",
AI2180="AKTIVCO Coupure ENEO &amp; Baisse de tension","AKTIVCO GRID ONLY",
AI2180="Coupure ENEO &amp; Baisse de tension","IHS GRID ONLY",
AI2180="Defaut GE &amp; POWER Cabinet","IHS",
AI2180="Sharing","Partners",
AI2180="Sites strategiques &amp; DataCenter","SST &amp; DC",
AI2180="Exclu","Exclu",
AI2180="SAT","SAT",
AI2180="SPARE-ISSUE","SPARE-ISSUE",
AI2180="Fiber CAmtel","TRANS_FO_CAMTEL",
AI2180="Fiber AOF","Fiber AOF",
AI2180="Projet OCM (HUAWEI)","TRAVAUX-HUAWEI",
AI2180="Projet OCM (NOKIA)","TRAVAUX-NOKIA",
AI2180="ACCESS-ISSUE","ACCESS-ISSUE",
AI2180="Projet OCM (ZTE, NOKIA, autres projets)","TRAVAUX OCM",
AI2180="No root CAuse","No root cause",
AI2180="ODU HS","PDH",
AI2180="IP &amp; VLAN","PDH",
AI2180="Warehouse HUAWEI","SPARE-ISSUE",
AI2180="SPARE-HS","SPARE-ISSUE",
AI2180="Power Telco","BSS",AI2180="no impacts","no impacts"
),"")</f>
        <v>no impacts</v>
      </c>
      <c r="AH2180" s="57" t="str" cm="1">
        <f t="array" ref="AH2180">IFERROR(_xlfn.IFS(
AI2180="MPR ISSUE","TX ISSUE",
AI2180="BSS Hardware Issue","RAN ISSUE",
AI2180="Sites strategiques, MLL, Pylone, etc.","ENVTECH",
AI2180="AKTIVCO DEFAUT GE &amp; POWER Cabinet","POWER ISSUE",
AI2180="AKTIVCO Coupure ENEO &amp; Baisse de tension","POWER ISSUE",
AI2180="Coupure ENEO &amp; Baisse de tension","POWER ISSUE",
AI2180="Defaut GE &amp; POWER Cabinet","POWER ISSUE",
AI2180="Sharing","POWER ISSUE",
AI2180="Sites strategiques &amp; DataCenter","POWER ISSUE",
AI2180="Exclu","Exclu",
AI2180="SAT","TX ISSUE",
AI2180="SPARE-ISSUE","SPARE-ISSUE",
AI2180="Fiber CAmtel","TX ISSUE",
AI2180="Fiber AOF","TX ISSUE",
AI2180="Projet OCM (HUAWEI)","TRAVAUX-HUAWEI",
AI2180="Projet OCM (NOKIA)","TRAVAUX -NOKIA",
AI2180="ACCESS-ISSUE","ACCESS-ISSUE",
AI2180="Projet OCM (ZTE, NOKIA, autres projets)","TRAVAUX OCM",
AI2180="No root CAuse","No root cause",
AI2180="ODU HS","TX ISSUE",
AI2180="IP &amp; VLAN","TX ISSUE",
AI2180="Warehouse HUAWEI","SPARE-ISSUE",
AI2180="SPARE-HS","SPARE-ISSUE",
AI2180="Power Telco","RAN ISSUE",AI2180="no impacts","no impacts"
),"")</f>
        <v>no impacts</v>
      </c>
      <c r="AI2180" s="85" t="s">
        <v>5998</v>
      </c>
      <c r="AJ2180" s="57" t="str" cm="1">
        <f t="array" ref="AJ2180">IFERROR(_xlfn.IFS(
AI2180="MPR ISSUE","ACTIVE",
AI2180="BSS Hardware Issue","ACTIVE",
AI2180="Sites strategiques, MLL, Pylone, etc.","PASSIVE",
AI2180="AKTIVCO DEFAUT GE &amp; POWER Cabinet","PASSIVE",
AI2180="AKTIVCO Coupure ENEO &amp; Baisse de tension","PASSIVE",
AI2180="Coupure ENEO &amp; Baisse de tension","PASSIVE",
AI2180="Defaut GE &amp; POWER Cabinet","PASSIVE",
AI2180="Sharing","PASSIVE",
AI2180="Sites strategiques &amp; DataCenter","PASSIVE",
AI2180="Exclu","Exclu",
AI2180="SAT","ACTIVE",
AI2180="SPARE-ISSUE","SPARE-ISSUE",
AI2180="Fiber CAmtel","ACTIVE",
AI2180="Fiber AOF","ACTIVE",
AI2180="Projet OCM (HUAWEI)","PLANNED WORKS",
AI2180="Projet OCM (NOKIA)","PLANNED WORKS",
AI2180="ACCESS-ISSUE","ACCESS-ISSUE",
AI2180="Projet OCM (ZTE, NOKIA, autres projets)","PLANNED WORKS",
AI2180="No root CAuse","No root cause",
AI2180="ODU HS","ACTIVE",
AI2180="IP &amp; VLAN","ACTIVE",
AI2180="Warehouse HUAWEI","SPARE-ISSUE",
AI2180="SPARE-HS","SPARE-ISSUE",
AI2180="Power Telco","ACTIVE", AI2180="no impacts","no impacts"
),"")</f>
        <v>no impacts</v>
      </c>
      <c r="AK2180" s="23" t="s">
        <v>5537</v>
      </c>
      <c r="AL2180" s="23" t="str">
        <f t="shared" si="61"/>
        <v>SUD_107</v>
      </c>
      <c r="AN2180" s="9" t="s">
        <v>5537</v>
      </c>
      <c r="AO2180" s="23" t="str">
        <f>_xlfn.XLOOKUP(B2180,'INCIDENT-05-03-2026'!E:E,'INCIDENT-05-03-2026'!F:F,"")</f>
        <v/>
      </c>
      <c r="AP2180" s="7" t="s">
        <v>5537</v>
      </c>
      <c r="AQ2180" s="6"/>
      <c r="AR2180" s="7"/>
      <c r="AS2180" s="3" t="str">
        <f>_xlfn.XLOOKUP(B2180,'[3]tt num | region | site id'!$C:$C,'[3]tt num | region | site id'!$Q:$Q,"")</f>
        <v/>
      </c>
      <c r="AT2180" s="24" t="str">
        <f>_xlfn.XLOOKUP(B2180,'[4]Cells Huawei 03052026 12h'!$B:$B,'[4]Cells Huawei 03052026 12h'!$T:$T,"")</f>
        <v/>
      </c>
      <c r="AU2180" s="24" t="str">
        <f>_xlfn.XLOOKUP(B2180,'[5]cells down 02052026 8h50'!$B:$B,'[5]cells down 02052026 8h50'!$R:$R,"")</f>
        <v/>
      </c>
      <c r="AV2180" s="24" t="str">
        <f>_xlfn.XLOOKUP(B2180,'[5]cells down 02052026 13h50'!$B:$B,'[5]cells down 02052026 13h50'!$R:$R,"")</f>
        <v/>
      </c>
      <c r="AW2180" s="24" t="str">
        <f>_xlfn.XLOOKUP(B2180,'[5]cells down 02052026 13h50'!$B:$B,'[5]cells down 02052026 13h50'!$R:$R,"")</f>
        <v/>
      </c>
      <c r="AX2180" s="24" t="str">
        <f>_xlfn.XLOOKUP(B2180,'[6]cell downs 03052026 8h40 '!$B:$B,'[6]cell downs 03052026 8h40 '!$R:$R,"")</f>
        <v/>
      </c>
      <c r="AY2180" s="24" t="str">
        <f>_xlfn.XLOOKUP(B2180,'[7]ALL SITES DOWN'!$D:$D,'[7]ALL SITES DOWN'!$J:$J,"")</f>
        <v/>
      </c>
      <c r="AZ2180" s="24" t="str">
        <f>_xlfn.XLOOKUP(B2180,'[8]ALL SITES DOWN'!$D:$D,'[8]ALL SITES DOWN'!$J:$J,"")</f>
        <v/>
      </c>
      <c r="BA2180" s="9" t="str">
        <f>_xlfn.XLOOKUP(B2180,[9]sheet1!$AC:$AC,[9]sheet1!$AF:$AF,"")</f>
        <v/>
      </c>
      <c r="BB2180" s="14" t="s">
        <v>5537</v>
      </c>
      <c r="BC2180" s="14" t="s">
        <v>5537</v>
      </c>
      <c r="BD2180" s="14" t="str">
        <f>_xlfn.XLOOKUP(B2180,'[10]cell downs 18042026 17h'!$B:$B,'[10]cell downs 18042026 17h'!$B:$B,"")</f>
        <v/>
      </c>
      <c r="BE2180" s="14" t="str">
        <f>_xlfn.XLOOKUP(B2180,'[11]Cells Huawei 19042026 15h'!$B:$B,'[11]Cells Huawei 19042026 15h'!$B:$B,"")</f>
        <v/>
      </c>
      <c r="BF2180" s="9" t="str">
        <f>_xlfn.XLOOKUP(B2180,'[12]cells down 19042026 9H40'!$B:$B,'[12]cells down 19042026 9H40'!$B:$B,"")</f>
        <v/>
      </c>
      <c r="BG2180" s="9" t="s">
        <v>5537</v>
      </c>
      <c r="BH2180" s="9" t="s">
        <v>5537</v>
      </c>
    </row>
    <row r="2181" spans="1:60" s="9" customFormat="1" x14ac:dyDescent="0.3">
      <c r="A2181" s="1" t="s">
        <v>3632</v>
      </c>
      <c r="B2181" s="8" t="s">
        <v>3633</v>
      </c>
      <c r="C2181" s="3" t="str">
        <f>_xlfn.XLOOKUP(B2181,'[1]daily break down'!$D:$D,'[1]daily break down'!$E:$E,"")</f>
        <v>CENTRE</v>
      </c>
      <c r="D2181" s="1" t="s">
        <v>11</v>
      </c>
      <c r="E2181" s="1" t="s">
        <v>318</v>
      </c>
      <c r="F2181" s="3" t="s">
        <v>69</v>
      </c>
      <c r="G2181" s="1" t="s">
        <v>1216</v>
      </c>
      <c r="H2181" s="42" t="str">
        <f>_xlfn.XLOOKUP(B2181,[2]CALCULATION!$B:$B,[2]CALCULATION!$H:$H,"")</f>
        <v>ZTE</v>
      </c>
      <c r="I2181" s="34">
        <v>0</v>
      </c>
      <c r="J2181" s="34">
        <v>0</v>
      </c>
      <c r="K2181" s="34">
        <v>0</v>
      </c>
      <c r="L2181" s="34">
        <v>0</v>
      </c>
      <c r="M2181" s="34">
        <v>0</v>
      </c>
      <c r="N2181" s="34">
        <v>0</v>
      </c>
      <c r="O2181" s="34">
        <v>0</v>
      </c>
      <c r="P2181" s="34">
        <v>0</v>
      </c>
      <c r="Q2181" s="34">
        <v>0</v>
      </c>
      <c r="R2181" s="34">
        <v>0</v>
      </c>
      <c r="S2181" s="35">
        <v>0</v>
      </c>
      <c r="T2181" s="35">
        <v>0</v>
      </c>
      <c r="U2181" s="35">
        <v>0</v>
      </c>
      <c r="V2181" s="35">
        <v>0</v>
      </c>
      <c r="W2181" s="35">
        <v>0</v>
      </c>
      <c r="X2181" s="35">
        <v>0</v>
      </c>
      <c r="Y2181" s="35">
        <v>0</v>
      </c>
      <c r="Z2181" s="35">
        <v>0</v>
      </c>
      <c r="AA2181" s="35">
        <v>0</v>
      </c>
      <c r="AB2181" s="35">
        <v>0</v>
      </c>
      <c r="AC2181" s="35">
        <v>0</v>
      </c>
      <c r="AD2181" s="35">
        <v>0</v>
      </c>
      <c r="AE2181" s="58" t="s">
        <v>5560</v>
      </c>
      <c r="AF2181" s="58"/>
      <c r="AG2181" s="57" t="str" cm="1">
        <f t="array" ref="AG2181">IFERROR(_xlfn.IFS(
AI2181="MPR ISSUE","PDH",
AI2181="BSS Hardware Issue","BSS",
AI2181="Sites strategiques, MLL, Pylone, etc.","ENVTECH",
AI2181="AKTIVCO DEFAUT GE &amp; POWER Cabinet","AKTIVCO",
AI2181="AKTIVCO Coupure ENEO &amp; Baisse de tension","AKTIVCO GRID ONLY",
AI2181="Coupure ENEO &amp; Baisse de tension","IHS GRID ONLY",
AI2181="Defaut GE &amp; POWER Cabinet","IHS",
AI2181="Sharing","Partners",
AI2181="Sites strategiques &amp; DataCenter","SST &amp; DC",
AI2181="Exclu","Exclu",
AI2181="SAT","SAT",
AI2181="SPARE-ISSUE","SPARE-ISSUE",
AI2181="Fiber CAmtel","TRANS_FO_CAMTEL",
AI2181="Fiber AOF","Fiber AOF",
AI2181="Projet OCM (HUAWEI)","TRAVAUX-HUAWEI",
AI2181="Projet OCM (NOKIA)","TRAVAUX-NOKIA",
AI2181="ACCESS-ISSUE","ACCESS-ISSUE",
AI2181="Projet OCM (ZTE, NOKIA, autres projets)","TRAVAUX OCM",
AI2181="No root CAuse","No root cause",
AI2181="ODU HS","PDH",
AI2181="IP &amp; VLAN","PDH",
AI2181="Warehouse HUAWEI","SPARE-ISSUE",
AI2181="SPARE-HS","SPARE-ISSUE",
AI2181="Power Telco","BSS",AI2181="no impacts","no impacts"
),"")</f>
        <v>no impacts</v>
      </c>
      <c r="AH2181" s="57" t="str" cm="1">
        <f t="array" ref="AH2181">IFERROR(_xlfn.IFS(
AI2181="MPR ISSUE","TX ISSUE",
AI2181="BSS Hardware Issue","RAN ISSUE",
AI2181="Sites strategiques, MLL, Pylone, etc.","ENVTECH",
AI2181="AKTIVCO DEFAUT GE &amp; POWER Cabinet","POWER ISSUE",
AI2181="AKTIVCO Coupure ENEO &amp; Baisse de tension","POWER ISSUE",
AI2181="Coupure ENEO &amp; Baisse de tension","POWER ISSUE",
AI2181="Defaut GE &amp; POWER Cabinet","POWER ISSUE",
AI2181="Sharing","POWER ISSUE",
AI2181="Sites strategiques &amp; DataCenter","POWER ISSUE",
AI2181="Exclu","Exclu",
AI2181="SAT","TX ISSUE",
AI2181="SPARE-ISSUE","SPARE-ISSUE",
AI2181="Fiber CAmtel","TX ISSUE",
AI2181="Fiber AOF","TX ISSUE",
AI2181="Projet OCM (HUAWEI)","TRAVAUX-HUAWEI",
AI2181="Projet OCM (NOKIA)","TRAVAUX -NOKIA",
AI2181="ACCESS-ISSUE","ACCESS-ISSUE",
AI2181="Projet OCM (ZTE, NOKIA, autres projets)","TRAVAUX OCM",
AI2181="No root CAuse","No root cause",
AI2181="ODU HS","TX ISSUE",
AI2181="IP &amp; VLAN","TX ISSUE",
AI2181="Warehouse HUAWEI","SPARE-ISSUE",
AI2181="SPARE-HS","SPARE-ISSUE",
AI2181="Power Telco","RAN ISSUE",AI2181="no impacts","no impacts"
),"")</f>
        <v>no impacts</v>
      </c>
      <c r="AI2181" s="85" t="s">
        <v>5998</v>
      </c>
      <c r="AJ2181" s="57" t="str" cm="1">
        <f t="array" ref="AJ2181">IFERROR(_xlfn.IFS(
AI2181="MPR ISSUE","ACTIVE",
AI2181="BSS Hardware Issue","ACTIVE",
AI2181="Sites strategiques, MLL, Pylone, etc.","PASSIVE",
AI2181="AKTIVCO DEFAUT GE &amp; POWER Cabinet","PASSIVE",
AI2181="AKTIVCO Coupure ENEO &amp; Baisse de tension","PASSIVE",
AI2181="Coupure ENEO &amp; Baisse de tension","PASSIVE",
AI2181="Defaut GE &amp; POWER Cabinet","PASSIVE",
AI2181="Sharing","PASSIVE",
AI2181="Sites strategiques &amp; DataCenter","PASSIVE",
AI2181="Exclu","Exclu",
AI2181="SAT","ACTIVE",
AI2181="SPARE-ISSUE","SPARE-ISSUE",
AI2181="Fiber CAmtel","ACTIVE",
AI2181="Fiber AOF","ACTIVE",
AI2181="Projet OCM (HUAWEI)","PLANNED WORKS",
AI2181="Projet OCM (NOKIA)","PLANNED WORKS",
AI2181="ACCESS-ISSUE","ACCESS-ISSUE",
AI2181="Projet OCM (ZTE, NOKIA, autres projets)","PLANNED WORKS",
AI2181="No root CAuse","No root cause",
AI2181="ODU HS","ACTIVE",
AI2181="IP &amp; VLAN","ACTIVE",
AI2181="Warehouse HUAWEI","SPARE-ISSUE",
AI2181="SPARE-HS","SPARE-ISSUE",
AI2181="Power Telco","ACTIVE", AI2181="no impacts","no impacts"
),"")</f>
        <v>no impacts</v>
      </c>
      <c r="AK2181" s="23" t="s">
        <v>5537</v>
      </c>
      <c r="AL2181" s="23" t="str">
        <f t="shared" si="61"/>
        <v>SUD_138</v>
      </c>
      <c r="AN2181" s="9" t="s">
        <v>5537</v>
      </c>
      <c r="AO2181" s="23" t="str">
        <f>_xlfn.XLOOKUP(B2181,'INCIDENT-05-03-2026'!E:E,'INCIDENT-05-03-2026'!F:F,"")</f>
        <v/>
      </c>
      <c r="AP2181" s="7" t="s">
        <v>5537</v>
      </c>
      <c r="AQ2181" s="6"/>
      <c r="AR2181" s="7"/>
      <c r="AS2181" s="3" t="str">
        <f>_xlfn.XLOOKUP(B2181,'[3]tt num | region | site id'!$C:$C,'[3]tt num | region | site id'!$Q:$Q,"")</f>
        <v/>
      </c>
      <c r="AT2181" s="24" t="str">
        <f>_xlfn.XLOOKUP(B2181,'[4]Cells Huawei 03052026 12h'!$B:$B,'[4]Cells Huawei 03052026 12h'!$T:$T,"")</f>
        <v/>
      </c>
      <c r="AU2181" s="24" t="str">
        <f>_xlfn.XLOOKUP(B2181,'[5]cells down 02052026 8h50'!$B:$B,'[5]cells down 02052026 8h50'!$R:$R,"")</f>
        <v/>
      </c>
      <c r="AV2181" s="24" t="str">
        <f>_xlfn.XLOOKUP(B2181,'[5]cells down 02052026 13h50'!$B:$B,'[5]cells down 02052026 13h50'!$R:$R,"")</f>
        <v/>
      </c>
      <c r="AW2181" s="24" t="str">
        <f>_xlfn.XLOOKUP(B2181,'[5]cells down 02052026 13h50'!$B:$B,'[5]cells down 02052026 13h50'!$R:$R,"")</f>
        <v/>
      </c>
      <c r="AX2181" s="24" t="str">
        <f>_xlfn.XLOOKUP(B2181,'[6]cell downs 03052026 8h40 '!$B:$B,'[6]cell downs 03052026 8h40 '!$R:$R,"")</f>
        <v/>
      </c>
      <c r="AY2181" s="24" t="str">
        <f>_xlfn.XLOOKUP(B2181,'[7]ALL SITES DOWN'!$D:$D,'[7]ALL SITES DOWN'!$J:$J,"")</f>
        <v/>
      </c>
      <c r="AZ2181" s="24" t="str">
        <f>_xlfn.XLOOKUP(B2181,'[8]ALL SITES DOWN'!$D:$D,'[8]ALL SITES DOWN'!$J:$J,"")</f>
        <v/>
      </c>
      <c r="BA2181" s="9" t="str">
        <f>_xlfn.XLOOKUP(B2181,[9]sheet1!$AC:$AC,[9]sheet1!$AF:$AF,"")</f>
        <v/>
      </c>
      <c r="BB2181" s="14" t="s">
        <v>5537</v>
      </c>
      <c r="BC2181" s="14" t="s">
        <v>5537</v>
      </c>
      <c r="BD2181" s="14" t="str">
        <f>_xlfn.XLOOKUP(B2181,'[10]cell downs 18042026 17h'!$B:$B,'[10]cell downs 18042026 17h'!$B:$B,"")</f>
        <v/>
      </c>
      <c r="BE2181" s="14" t="str">
        <f>_xlfn.XLOOKUP(B2181,'[11]Cells Huawei 19042026 15h'!$B:$B,'[11]Cells Huawei 19042026 15h'!$B:$B,"")</f>
        <v/>
      </c>
      <c r="BF2181" s="9" t="str">
        <f>_xlfn.XLOOKUP(B2181,'[12]cells down 19042026 9H40'!$B:$B,'[12]cells down 19042026 9H40'!$B:$B,"")</f>
        <v/>
      </c>
      <c r="BG2181" s="9" t="s">
        <v>5537</v>
      </c>
      <c r="BH2181" s="9" t="s">
        <v>5537</v>
      </c>
    </row>
    <row r="2182" spans="1:60" s="9" customFormat="1" x14ac:dyDescent="0.3">
      <c r="A2182" s="1" t="s">
        <v>3634</v>
      </c>
      <c r="B2182" s="8" t="s">
        <v>3635</v>
      </c>
      <c r="C2182" s="3" t="str">
        <f>_xlfn.XLOOKUP(B2182,'[1]daily break down'!$D:$D,'[1]daily break down'!$E:$E,"")</f>
        <v>CENTRE</v>
      </c>
      <c r="D2182" s="1" t="s">
        <v>11</v>
      </c>
      <c r="E2182" s="1" t="s">
        <v>594</v>
      </c>
      <c r="F2182" s="3" t="s">
        <v>37</v>
      </c>
      <c r="G2182" s="1" t="s">
        <v>3636</v>
      </c>
      <c r="H2182" s="42" t="str">
        <f>_xlfn.XLOOKUP(B2182,[2]CALCULATION!$B:$B,[2]CALCULATION!$H:$H,"")</f>
        <v>ZTE</v>
      </c>
      <c r="I2182" s="34">
        <v>0</v>
      </c>
      <c r="J2182" s="34">
        <v>0</v>
      </c>
      <c r="K2182" s="34">
        <v>0</v>
      </c>
      <c r="L2182" s="34">
        <v>0</v>
      </c>
      <c r="M2182" s="34">
        <v>0</v>
      </c>
      <c r="N2182" s="34">
        <v>0</v>
      </c>
      <c r="O2182" s="34">
        <v>0</v>
      </c>
      <c r="P2182" s="34">
        <v>0</v>
      </c>
      <c r="Q2182" s="34">
        <v>0</v>
      </c>
      <c r="R2182" s="34">
        <v>0</v>
      </c>
      <c r="S2182" s="35">
        <v>0</v>
      </c>
      <c r="T2182" s="35">
        <v>0</v>
      </c>
      <c r="U2182" s="35">
        <v>0</v>
      </c>
      <c r="V2182" s="35">
        <v>0</v>
      </c>
      <c r="W2182" s="35">
        <v>0</v>
      </c>
      <c r="X2182" s="35">
        <v>0</v>
      </c>
      <c r="Y2182" s="35">
        <v>0</v>
      </c>
      <c r="Z2182" s="35">
        <v>0</v>
      </c>
      <c r="AA2182" s="35">
        <v>0</v>
      </c>
      <c r="AB2182" s="35">
        <v>0</v>
      </c>
      <c r="AC2182" s="35">
        <v>0</v>
      </c>
      <c r="AD2182" s="35">
        <v>0</v>
      </c>
      <c r="AE2182" s="58" t="s">
        <v>5560</v>
      </c>
      <c r="AF2182" s="58"/>
      <c r="AG2182" s="57" t="str" cm="1">
        <f t="array" ref="AG2182">IFERROR(_xlfn.IFS(
AI2182="MPR ISSUE","PDH",
AI2182="BSS Hardware Issue","BSS",
AI2182="Sites strategiques, MLL, Pylone, etc.","ENVTECH",
AI2182="AKTIVCO DEFAUT GE &amp; POWER Cabinet","AKTIVCO",
AI2182="AKTIVCO Coupure ENEO &amp; Baisse de tension","AKTIVCO GRID ONLY",
AI2182="Coupure ENEO &amp; Baisse de tension","IHS GRID ONLY",
AI2182="Defaut GE &amp; POWER Cabinet","IHS",
AI2182="Sharing","Partners",
AI2182="Sites strategiques &amp; DataCenter","SST &amp; DC",
AI2182="Exclu","Exclu",
AI2182="SAT","SAT",
AI2182="SPARE-ISSUE","SPARE-ISSUE",
AI2182="Fiber CAmtel","TRANS_FO_CAMTEL",
AI2182="Fiber AOF","Fiber AOF",
AI2182="Projet OCM (HUAWEI)","TRAVAUX-HUAWEI",
AI2182="Projet OCM (NOKIA)","TRAVAUX-NOKIA",
AI2182="ACCESS-ISSUE","ACCESS-ISSUE",
AI2182="Projet OCM (ZTE, NOKIA, autres projets)","TRAVAUX OCM",
AI2182="No root CAuse","No root cause",
AI2182="ODU HS","PDH",
AI2182="IP &amp; VLAN","PDH",
AI2182="Warehouse HUAWEI","SPARE-ISSUE",
AI2182="SPARE-HS","SPARE-ISSUE",
AI2182="Power Telco","BSS",AI2182="no impacts","no impacts"
),"")</f>
        <v>no impacts</v>
      </c>
      <c r="AH2182" s="57" t="str" cm="1">
        <f t="array" ref="AH2182">IFERROR(_xlfn.IFS(
AI2182="MPR ISSUE","TX ISSUE",
AI2182="BSS Hardware Issue","RAN ISSUE",
AI2182="Sites strategiques, MLL, Pylone, etc.","ENVTECH",
AI2182="AKTIVCO DEFAUT GE &amp; POWER Cabinet","POWER ISSUE",
AI2182="AKTIVCO Coupure ENEO &amp; Baisse de tension","POWER ISSUE",
AI2182="Coupure ENEO &amp; Baisse de tension","POWER ISSUE",
AI2182="Defaut GE &amp; POWER Cabinet","POWER ISSUE",
AI2182="Sharing","POWER ISSUE",
AI2182="Sites strategiques &amp; DataCenter","POWER ISSUE",
AI2182="Exclu","Exclu",
AI2182="SAT","TX ISSUE",
AI2182="SPARE-ISSUE","SPARE-ISSUE",
AI2182="Fiber CAmtel","TX ISSUE",
AI2182="Fiber AOF","TX ISSUE",
AI2182="Projet OCM (HUAWEI)","TRAVAUX-HUAWEI",
AI2182="Projet OCM (NOKIA)","TRAVAUX -NOKIA",
AI2182="ACCESS-ISSUE","ACCESS-ISSUE",
AI2182="Projet OCM (ZTE, NOKIA, autres projets)","TRAVAUX OCM",
AI2182="No root CAuse","No root cause",
AI2182="ODU HS","TX ISSUE",
AI2182="IP &amp; VLAN","TX ISSUE",
AI2182="Warehouse HUAWEI","SPARE-ISSUE",
AI2182="SPARE-HS","SPARE-ISSUE",
AI2182="Power Telco","RAN ISSUE",AI2182="no impacts","no impacts"
),"")</f>
        <v>no impacts</v>
      </c>
      <c r="AI2182" s="85" t="s">
        <v>5998</v>
      </c>
      <c r="AJ2182" s="57" t="str" cm="1">
        <f t="array" ref="AJ2182">IFERROR(_xlfn.IFS(
AI2182="MPR ISSUE","ACTIVE",
AI2182="BSS Hardware Issue","ACTIVE",
AI2182="Sites strategiques, MLL, Pylone, etc.","PASSIVE",
AI2182="AKTIVCO DEFAUT GE &amp; POWER Cabinet","PASSIVE",
AI2182="AKTIVCO Coupure ENEO &amp; Baisse de tension","PASSIVE",
AI2182="Coupure ENEO &amp; Baisse de tension","PASSIVE",
AI2182="Defaut GE &amp; POWER Cabinet","PASSIVE",
AI2182="Sharing","PASSIVE",
AI2182="Sites strategiques &amp; DataCenter","PASSIVE",
AI2182="Exclu","Exclu",
AI2182="SAT","ACTIVE",
AI2182="SPARE-ISSUE","SPARE-ISSUE",
AI2182="Fiber CAmtel","ACTIVE",
AI2182="Fiber AOF","ACTIVE",
AI2182="Projet OCM (HUAWEI)","PLANNED WORKS",
AI2182="Projet OCM (NOKIA)","PLANNED WORKS",
AI2182="ACCESS-ISSUE","ACCESS-ISSUE",
AI2182="Projet OCM (ZTE, NOKIA, autres projets)","PLANNED WORKS",
AI2182="No root CAuse","No root cause",
AI2182="ODU HS","ACTIVE",
AI2182="IP &amp; VLAN","ACTIVE",
AI2182="Warehouse HUAWEI","SPARE-ISSUE",
AI2182="SPARE-HS","SPARE-ISSUE",
AI2182="Power Telco","ACTIVE", AI2182="no impacts","no impacts"
),"")</f>
        <v>no impacts</v>
      </c>
      <c r="AK2182" s="23" t="s">
        <v>5537</v>
      </c>
      <c r="AL2182" s="23" t="str">
        <f t="shared" si="61"/>
        <v>CTR_298</v>
      </c>
      <c r="AN2182" s="9" t="s">
        <v>5537</v>
      </c>
      <c r="AO2182" s="23" t="str">
        <f>_xlfn.XLOOKUP(B2182,'INCIDENT-05-03-2026'!E:E,'INCIDENT-05-03-2026'!F:F,"")</f>
        <v/>
      </c>
      <c r="AP2182" s="7" t="s">
        <v>5537</v>
      </c>
      <c r="AQ2182" s="6"/>
      <c r="AR2182" s="7"/>
      <c r="AS2182" s="3" t="str">
        <f>_xlfn.XLOOKUP(B2182,'[3]tt num | region | site id'!$C:$C,'[3]tt num | region | site id'!$Q:$Q,"")</f>
        <v/>
      </c>
      <c r="AT2182" s="24" t="str">
        <f>_xlfn.XLOOKUP(B2182,'[4]Cells Huawei 03052026 12h'!$B:$B,'[4]Cells Huawei 03052026 12h'!$T:$T,"")</f>
        <v/>
      </c>
      <c r="AU2182" s="24" t="str">
        <f>_xlfn.XLOOKUP(B2182,'[5]cells down 02052026 8h50'!$B:$B,'[5]cells down 02052026 8h50'!$R:$R,"")</f>
        <v/>
      </c>
      <c r="AV2182" s="24" t="str">
        <f>_xlfn.XLOOKUP(B2182,'[5]cells down 02052026 13h50'!$B:$B,'[5]cells down 02052026 13h50'!$R:$R,"")</f>
        <v/>
      </c>
      <c r="AW2182" s="24" t="str">
        <f>_xlfn.XLOOKUP(B2182,'[5]cells down 02052026 13h50'!$B:$B,'[5]cells down 02052026 13h50'!$R:$R,"")</f>
        <v/>
      </c>
      <c r="AX2182" s="24" t="str">
        <f>_xlfn.XLOOKUP(B2182,'[6]cell downs 03052026 8h40 '!$B:$B,'[6]cell downs 03052026 8h40 '!$R:$R,"")</f>
        <v/>
      </c>
      <c r="AY2182" s="24" t="str">
        <f>_xlfn.XLOOKUP(B2182,'[7]ALL SITES DOWN'!$D:$D,'[7]ALL SITES DOWN'!$J:$J,"")</f>
        <v/>
      </c>
      <c r="AZ2182" s="24" t="str">
        <f>_xlfn.XLOOKUP(B2182,'[8]ALL SITES DOWN'!$D:$D,'[8]ALL SITES DOWN'!$J:$J,"")</f>
        <v/>
      </c>
      <c r="BA2182" s="9" t="str">
        <f>_xlfn.XLOOKUP(B2182,[9]sheet1!$AC:$AC,[9]sheet1!$AF:$AF,"")</f>
        <v/>
      </c>
      <c r="BB2182" s="14" t="s">
        <v>5537</v>
      </c>
      <c r="BC2182" s="14" t="s">
        <v>5537</v>
      </c>
      <c r="BD2182" s="14" t="str">
        <f>_xlfn.XLOOKUP(B2182,'[10]cell downs 18042026 17h'!$B:$B,'[10]cell downs 18042026 17h'!$B:$B,"")</f>
        <v/>
      </c>
      <c r="BE2182" s="14" t="str">
        <f>_xlfn.XLOOKUP(B2182,'[11]Cells Huawei 19042026 15h'!$B:$B,'[11]Cells Huawei 19042026 15h'!$B:$B,"")</f>
        <v/>
      </c>
      <c r="BF2182" s="9" t="str">
        <f>_xlfn.XLOOKUP(B2182,'[12]cells down 19042026 9H40'!$B:$B,'[12]cells down 19042026 9H40'!$B:$B,"")</f>
        <v/>
      </c>
      <c r="BG2182" s="9" t="s">
        <v>3635</v>
      </c>
      <c r="BH2182" s="9" t="s">
        <v>594</v>
      </c>
    </row>
    <row r="2183" spans="1:60" s="9" customFormat="1" x14ac:dyDescent="0.3">
      <c r="A2183" s="1" t="s">
        <v>3637</v>
      </c>
      <c r="B2183" s="8" t="s">
        <v>3638</v>
      </c>
      <c r="C2183" s="3" t="str">
        <f>_xlfn.XLOOKUP(B2183,'[1]daily break down'!$D:$D,'[1]daily break down'!$E:$E,"")</f>
        <v>CENTRE</v>
      </c>
      <c r="D2183" s="1" t="s">
        <v>21</v>
      </c>
      <c r="E2183" s="1" t="s">
        <v>563</v>
      </c>
      <c r="F2183" s="3" t="s">
        <v>37</v>
      </c>
      <c r="G2183" s="1" t="s">
        <v>3639</v>
      </c>
      <c r="H2183" s="42" t="str">
        <f>_xlfn.XLOOKUP(B2183,[2]CALCULATION!$B:$B,[2]CALCULATION!$H:$H,"")</f>
        <v>ZTE</v>
      </c>
      <c r="I2183" s="34">
        <v>0</v>
      </c>
      <c r="J2183" s="34">
        <v>0</v>
      </c>
      <c r="K2183" s="34">
        <v>0</v>
      </c>
      <c r="L2183" s="34">
        <v>0</v>
      </c>
      <c r="M2183" s="34">
        <v>0</v>
      </c>
      <c r="N2183" s="34">
        <v>0</v>
      </c>
      <c r="O2183" s="34">
        <v>0</v>
      </c>
      <c r="P2183" s="34">
        <v>0</v>
      </c>
      <c r="Q2183" s="34">
        <v>0</v>
      </c>
      <c r="R2183" s="34">
        <v>0</v>
      </c>
      <c r="S2183" s="35">
        <v>0</v>
      </c>
      <c r="T2183" s="35">
        <v>0</v>
      </c>
      <c r="U2183" s="35">
        <v>0</v>
      </c>
      <c r="V2183" s="35">
        <v>0</v>
      </c>
      <c r="W2183" s="35">
        <v>0</v>
      </c>
      <c r="X2183" s="35">
        <v>0</v>
      </c>
      <c r="Y2183" s="35">
        <v>0</v>
      </c>
      <c r="Z2183" s="35">
        <v>0</v>
      </c>
      <c r="AA2183" s="35">
        <v>0</v>
      </c>
      <c r="AB2183" s="35">
        <v>0</v>
      </c>
      <c r="AC2183" s="35">
        <v>0</v>
      </c>
      <c r="AD2183" s="35">
        <v>0</v>
      </c>
      <c r="AE2183" s="58" t="s">
        <v>5560</v>
      </c>
      <c r="AF2183" s="58"/>
      <c r="AG2183" s="57" t="str" cm="1">
        <f t="array" ref="AG2183">IFERROR(_xlfn.IFS(
AI2183="MPR ISSUE","PDH",
AI2183="BSS Hardware Issue","BSS",
AI2183="Sites strategiques, MLL, Pylone, etc.","ENVTECH",
AI2183="AKTIVCO DEFAUT GE &amp; POWER Cabinet","AKTIVCO",
AI2183="AKTIVCO Coupure ENEO &amp; Baisse de tension","AKTIVCO GRID ONLY",
AI2183="Coupure ENEO &amp; Baisse de tension","IHS GRID ONLY",
AI2183="Defaut GE &amp; POWER Cabinet","IHS",
AI2183="Sharing","Partners",
AI2183="Sites strategiques &amp; DataCenter","SST &amp; DC",
AI2183="Exclu","Exclu",
AI2183="SAT","SAT",
AI2183="SPARE-ISSUE","SPARE-ISSUE",
AI2183="Fiber CAmtel","TRANS_FO_CAMTEL",
AI2183="Fiber AOF","Fiber AOF",
AI2183="Projet OCM (HUAWEI)","TRAVAUX-HUAWEI",
AI2183="Projet OCM (NOKIA)","TRAVAUX-NOKIA",
AI2183="ACCESS-ISSUE","ACCESS-ISSUE",
AI2183="Projet OCM (ZTE, NOKIA, autres projets)","TRAVAUX OCM",
AI2183="No root CAuse","No root cause",
AI2183="ODU HS","PDH",
AI2183="IP &amp; VLAN","PDH",
AI2183="Warehouse HUAWEI","SPARE-ISSUE",
AI2183="SPARE-HS","SPARE-ISSUE",
AI2183="Power Telco","BSS",AI2183="no impacts","no impacts"
),"")</f>
        <v>no impacts</v>
      </c>
      <c r="AH2183" s="57" t="str" cm="1">
        <f t="array" ref="AH2183">IFERROR(_xlfn.IFS(
AI2183="MPR ISSUE","TX ISSUE",
AI2183="BSS Hardware Issue","RAN ISSUE",
AI2183="Sites strategiques, MLL, Pylone, etc.","ENVTECH",
AI2183="AKTIVCO DEFAUT GE &amp; POWER Cabinet","POWER ISSUE",
AI2183="AKTIVCO Coupure ENEO &amp; Baisse de tension","POWER ISSUE",
AI2183="Coupure ENEO &amp; Baisse de tension","POWER ISSUE",
AI2183="Defaut GE &amp; POWER Cabinet","POWER ISSUE",
AI2183="Sharing","POWER ISSUE",
AI2183="Sites strategiques &amp; DataCenter","POWER ISSUE",
AI2183="Exclu","Exclu",
AI2183="SAT","TX ISSUE",
AI2183="SPARE-ISSUE","SPARE-ISSUE",
AI2183="Fiber CAmtel","TX ISSUE",
AI2183="Fiber AOF","TX ISSUE",
AI2183="Projet OCM (HUAWEI)","TRAVAUX-HUAWEI",
AI2183="Projet OCM (NOKIA)","TRAVAUX -NOKIA",
AI2183="ACCESS-ISSUE","ACCESS-ISSUE",
AI2183="Projet OCM (ZTE, NOKIA, autres projets)","TRAVAUX OCM",
AI2183="No root CAuse","No root cause",
AI2183="ODU HS","TX ISSUE",
AI2183="IP &amp; VLAN","TX ISSUE",
AI2183="Warehouse HUAWEI","SPARE-ISSUE",
AI2183="SPARE-HS","SPARE-ISSUE",
AI2183="Power Telco","RAN ISSUE",AI2183="no impacts","no impacts"
),"")</f>
        <v>no impacts</v>
      </c>
      <c r="AI2183" s="85" t="s">
        <v>5998</v>
      </c>
      <c r="AJ2183" s="57" t="str" cm="1">
        <f t="array" ref="AJ2183">IFERROR(_xlfn.IFS(
AI2183="MPR ISSUE","ACTIVE",
AI2183="BSS Hardware Issue","ACTIVE",
AI2183="Sites strategiques, MLL, Pylone, etc.","PASSIVE",
AI2183="AKTIVCO DEFAUT GE &amp; POWER Cabinet","PASSIVE",
AI2183="AKTIVCO Coupure ENEO &amp; Baisse de tension","PASSIVE",
AI2183="Coupure ENEO &amp; Baisse de tension","PASSIVE",
AI2183="Defaut GE &amp; POWER Cabinet","PASSIVE",
AI2183="Sharing","PASSIVE",
AI2183="Sites strategiques &amp; DataCenter","PASSIVE",
AI2183="Exclu","Exclu",
AI2183="SAT","ACTIVE",
AI2183="SPARE-ISSUE","SPARE-ISSUE",
AI2183="Fiber CAmtel","ACTIVE",
AI2183="Fiber AOF","ACTIVE",
AI2183="Projet OCM (HUAWEI)","PLANNED WORKS",
AI2183="Projet OCM (NOKIA)","PLANNED WORKS",
AI2183="ACCESS-ISSUE","ACCESS-ISSUE",
AI2183="Projet OCM (ZTE, NOKIA, autres projets)","PLANNED WORKS",
AI2183="No root CAuse","No root cause",
AI2183="ODU HS","ACTIVE",
AI2183="IP &amp; VLAN","ACTIVE",
AI2183="Warehouse HUAWEI","SPARE-ISSUE",
AI2183="SPARE-HS","SPARE-ISSUE",
AI2183="Power Telco","ACTIVE", AI2183="no impacts","no impacts"
),"")</f>
        <v>no impacts</v>
      </c>
      <c r="AK2183" s="23" t="s">
        <v>5537</v>
      </c>
      <c r="AL2183" s="23" t="str">
        <f t="shared" si="61"/>
        <v>CTR_823</v>
      </c>
      <c r="AN2183" s="9" t="s">
        <v>5537</v>
      </c>
      <c r="AO2183" s="23" t="str">
        <f>_xlfn.XLOOKUP(B2183,'INCIDENT-05-03-2026'!E:E,'INCIDENT-05-03-2026'!F:F,"")</f>
        <v/>
      </c>
      <c r="AP2183" s="7" t="s">
        <v>5537</v>
      </c>
      <c r="AQ2183" s="6"/>
      <c r="AR2183" s="7"/>
      <c r="AS2183" s="3" t="str">
        <f>_xlfn.XLOOKUP(B2183,'[3]tt num | region | site id'!$C:$C,'[3]tt num | region | site id'!$Q:$Q,"")</f>
        <v/>
      </c>
      <c r="AT2183" s="24" t="str">
        <f>_xlfn.XLOOKUP(B2183,'[4]Cells Huawei 03052026 12h'!$B:$B,'[4]Cells Huawei 03052026 12h'!$T:$T,"")</f>
        <v/>
      </c>
      <c r="AU2183" s="24" t="str">
        <f>_xlfn.XLOOKUP(B2183,'[5]cells down 02052026 8h50'!$B:$B,'[5]cells down 02052026 8h50'!$R:$R,"")</f>
        <v/>
      </c>
      <c r="AV2183" s="24" t="str">
        <f>_xlfn.XLOOKUP(B2183,'[5]cells down 02052026 13h50'!$B:$B,'[5]cells down 02052026 13h50'!$R:$R,"")</f>
        <v/>
      </c>
      <c r="AW2183" s="24" t="str">
        <f>_xlfn.XLOOKUP(B2183,'[5]cells down 02052026 13h50'!$B:$B,'[5]cells down 02052026 13h50'!$R:$R,"")</f>
        <v/>
      </c>
      <c r="AX2183" s="24" t="str">
        <f>_xlfn.XLOOKUP(B2183,'[6]cell downs 03052026 8h40 '!$B:$B,'[6]cell downs 03052026 8h40 '!$R:$R,"")</f>
        <v/>
      </c>
      <c r="AY2183" s="24" t="str">
        <f>_xlfn.XLOOKUP(B2183,'[7]ALL SITES DOWN'!$D:$D,'[7]ALL SITES DOWN'!$J:$J,"")</f>
        <v/>
      </c>
      <c r="AZ2183" s="24" t="str">
        <f>_xlfn.XLOOKUP(B2183,'[8]ALL SITES DOWN'!$D:$D,'[8]ALL SITES DOWN'!$J:$J,"")</f>
        <v/>
      </c>
      <c r="BA2183" s="9" t="str">
        <f>_xlfn.XLOOKUP(B2183,[9]sheet1!$AC:$AC,[9]sheet1!$AF:$AF,"")</f>
        <v/>
      </c>
      <c r="BB2183" s="14" t="s">
        <v>5537</v>
      </c>
      <c r="BC2183" s="14" t="s">
        <v>5537</v>
      </c>
      <c r="BD2183" s="14" t="str">
        <f>_xlfn.XLOOKUP(B2183,'[10]cell downs 18042026 17h'!$B:$B,'[10]cell downs 18042026 17h'!$B:$B,"")</f>
        <v/>
      </c>
      <c r="BE2183" s="14" t="str">
        <f>_xlfn.XLOOKUP(B2183,'[11]Cells Huawei 19042026 15h'!$B:$B,'[11]Cells Huawei 19042026 15h'!$B:$B,"")</f>
        <v/>
      </c>
      <c r="BF2183" s="9" t="str">
        <f>_xlfn.XLOOKUP(B2183,'[12]cells down 19042026 9H40'!$B:$B,'[12]cells down 19042026 9H40'!$B:$B,"")</f>
        <v/>
      </c>
      <c r="BG2183" s="9" t="s">
        <v>5537</v>
      </c>
      <c r="BH2183" s="9" t="s">
        <v>5537</v>
      </c>
    </row>
    <row r="2184" spans="1:60" s="9" customFormat="1" x14ac:dyDescent="0.3">
      <c r="A2184" s="1" t="s">
        <v>3640</v>
      </c>
      <c r="B2184" s="8" t="s">
        <v>3641</v>
      </c>
      <c r="C2184" s="3" t="str">
        <f>_xlfn.XLOOKUP(B2184,'[1]daily break down'!$D:$D,'[1]daily break down'!$E:$E,"")</f>
        <v>CENTRE</v>
      </c>
      <c r="D2184" s="1" t="s">
        <v>11</v>
      </c>
      <c r="E2184" s="1" t="s">
        <v>154</v>
      </c>
      <c r="F2184" s="3" t="s">
        <v>69</v>
      </c>
      <c r="G2184" s="1" t="s">
        <v>3642</v>
      </c>
      <c r="H2184" s="42" t="str">
        <f>_xlfn.XLOOKUP(B2184,[2]CALCULATION!$B:$B,[2]CALCULATION!$H:$H,"")</f>
        <v>ZTE</v>
      </c>
      <c r="I2184" s="34">
        <v>0</v>
      </c>
      <c r="J2184" s="34">
        <v>0</v>
      </c>
      <c r="K2184" s="34">
        <v>0</v>
      </c>
      <c r="L2184" s="34">
        <v>0</v>
      </c>
      <c r="M2184" s="34">
        <v>0</v>
      </c>
      <c r="N2184" s="34">
        <v>0</v>
      </c>
      <c r="O2184" s="34">
        <v>0</v>
      </c>
      <c r="P2184" s="34">
        <v>0</v>
      </c>
      <c r="Q2184" s="34">
        <v>0</v>
      </c>
      <c r="R2184" s="34">
        <v>0</v>
      </c>
      <c r="S2184" s="35">
        <v>0</v>
      </c>
      <c r="T2184" s="35">
        <v>0</v>
      </c>
      <c r="U2184" s="35">
        <v>0</v>
      </c>
      <c r="V2184" s="35">
        <v>0</v>
      </c>
      <c r="W2184" s="35">
        <v>0</v>
      </c>
      <c r="X2184" s="35">
        <v>0</v>
      </c>
      <c r="Y2184" s="35">
        <v>0</v>
      </c>
      <c r="Z2184" s="35">
        <v>0</v>
      </c>
      <c r="AA2184" s="35">
        <v>0</v>
      </c>
      <c r="AB2184" s="35">
        <v>0</v>
      </c>
      <c r="AC2184" s="35">
        <v>0</v>
      </c>
      <c r="AD2184" s="35">
        <v>0</v>
      </c>
      <c r="AE2184" s="58" t="s">
        <v>5560</v>
      </c>
      <c r="AF2184" s="58"/>
      <c r="AG2184" s="57" t="str" cm="1">
        <f t="array" ref="AG2184">IFERROR(_xlfn.IFS(
AI2184="MPR ISSUE","PDH",
AI2184="BSS Hardware Issue","BSS",
AI2184="Sites strategiques, MLL, Pylone, etc.","ENVTECH",
AI2184="AKTIVCO DEFAUT GE &amp; POWER Cabinet","AKTIVCO",
AI2184="AKTIVCO Coupure ENEO &amp; Baisse de tension","AKTIVCO GRID ONLY",
AI2184="Coupure ENEO &amp; Baisse de tension","IHS GRID ONLY",
AI2184="Defaut GE &amp; POWER Cabinet","IHS",
AI2184="Sharing","Partners",
AI2184="Sites strategiques &amp; DataCenter","SST &amp; DC",
AI2184="Exclu","Exclu",
AI2184="SAT","SAT",
AI2184="SPARE-ISSUE","SPARE-ISSUE",
AI2184="Fiber CAmtel","TRANS_FO_CAMTEL",
AI2184="Fiber AOF","Fiber AOF",
AI2184="Projet OCM (HUAWEI)","TRAVAUX-HUAWEI",
AI2184="Projet OCM (NOKIA)","TRAVAUX-NOKIA",
AI2184="ACCESS-ISSUE","ACCESS-ISSUE",
AI2184="Projet OCM (ZTE, NOKIA, autres projets)","TRAVAUX OCM",
AI2184="No root CAuse","No root cause",
AI2184="ODU HS","PDH",
AI2184="IP &amp; VLAN","PDH",
AI2184="Warehouse HUAWEI","SPARE-ISSUE",
AI2184="SPARE-HS","SPARE-ISSUE",
AI2184="Power Telco","BSS",AI2184="no impacts","no impacts"
),"")</f>
        <v>no impacts</v>
      </c>
      <c r="AH2184" s="57" t="str" cm="1">
        <f t="array" ref="AH2184">IFERROR(_xlfn.IFS(
AI2184="MPR ISSUE","TX ISSUE",
AI2184="BSS Hardware Issue","RAN ISSUE",
AI2184="Sites strategiques, MLL, Pylone, etc.","ENVTECH",
AI2184="AKTIVCO DEFAUT GE &amp; POWER Cabinet","POWER ISSUE",
AI2184="AKTIVCO Coupure ENEO &amp; Baisse de tension","POWER ISSUE",
AI2184="Coupure ENEO &amp; Baisse de tension","POWER ISSUE",
AI2184="Defaut GE &amp; POWER Cabinet","POWER ISSUE",
AI2184="Sharing","POWER ISSUE",
AI2184="Sites strategiques &amp; DataCenter","POWER ISSUE",
AI2184="Exclu","Exclu",
AI2184="SAT","TX ISSUE",
AI2184="SPARE-ISSUE","SPARE-ISSUE",
AI2184="Fiber CAmtel","TX ISSUE",
AI2184="Fiber AOF","TX ISSUE",
AI2184="Projet OCM (HUAWEI)","TRAVAUX-HUAWEI",
AI2184="Projet OCM (NOKIA)","TRAVAUX -NOKIA",
AI2184="ACCESS-ISSUE","ACCESS-ISSUE",
AI2184="Projet OCM (ZTE, NOKIA, autres projets)","TRAVAUX OCM",
AI2184="No root CAuse","No root cause",
AI2184="ODU HS","TX ISSUE",
AI2184="IP &amp; VLAN","TX ISSUE",
AI2184="Warehouse HUAWEI","SPARE-ISSUE",
AI2184="SPARE-HS","SPARE-ISSUE",
AI2184="Power Telco","RAN ISSUE",AI2184="no impacts","no impacts"
),"")</f>
        <v>no impacts</v>
      </c>
      <c r="AI2184" s="85" t="s">
        <v>5998</v>
      </c>
      <c r="AJ2184" s="57" t="str" cm="1">
        <f t="array" ref="AJ2184">IFERROR(_xlfn.IFS(
AI2184="MPR ISSUE","ACTIVE",
AI2184="BSS Hardware Issue","ACTIVE",
AI2184="Sites strategiques, MLL, Pylone, etc.","PASSIVE",
AI2184="AKTIVCO DEFAUT GE &amp; POWER Cabinet","PASSIVE",
AI2184="AKTIVCO Coupure ENEO &amp; Baisse de tension","PASSIVE",
AI2184="Coupure ENEO &amp; Baisse de tension","PASSIVE",
AI2184="Defaut GE &amp; POWER Cabinet","PASSIVE",
AI2184="Sharing","PASSIVE",
AI2184="Sites strategiques &amp; DataCenter","PASSIVE",
AI2184="Exclu","Exclu",
AI2184="SAT","ACTIVE",
AI2184="SPARE-ISSUE","SPARE-ISSUE",
AI2184="Fiber CAmtel","ACTIVE",
AI2184="Fiber AOF","ACTIVE",
AI2184="Projet OCM (HUAWEI)","PLANNED WORKS",
AI2184="Projet OCM (NOKIA)","PLANNED WORKS",
AI2184="ACCESS-ISSUE","ACCESS-ISSUE",
AI2184="Projet OCM (ZTE, NOKIA, autres projets)","PLANNED WORKS",
AI2184="No root CAuse","No root cause",
AI2184="ODU HS","ACTIVE",
AI2184="IP &amp; VLAN","ACTIVE",
AI2184="Warehouse HUAWEI","SPARE-ISSUE",
AI2184="SPARE-HS","SPARE-ISSUE",
AI2184="Power Telco","ACTIVE", AI2184="no impacts","no impacts"
),"")</f>
        <v>no impacts</v>
      </c>
      <c r="AK2184" s="23" t="s">
        <v>5537</v>
      </c>
      <c r="AL2184" s="23" t="str">
        <f t="shared" si="61"/>
        <v>SUD_237</v>
      </c>
      <c r="AN2184" s="9" t="s">
        <v>5537</v>
      </c>
      <c r="AO2184" s="23" t="str">
        <f>_xlfn.XLOOKUP(B2184,'INCIDENT-05-03-2026'!E:E,'INCIDENT-05-03-2026'!F:F,"")</f>
        <v/>
      </c>
      <c r="AP2184" s="7" t="s">
        <v>5537</v>
      </c>
      <c r="AQ2184" s="6"/>
      <c r="AR2184" s="7"/>
      <c r="AS2184" s="3" t="str">
        <f>_xlfn.XLOOKUP(B2184,'[3]tt num | region | site id'!$C:$C,'[3]tt num | region | site id'!$Q:$Q,"")</f>
        <v/>
      </c>
      <c r="AT2184" s="24" t="str">
        <f>_xlfn.XLOOKUP(B2184,'[4]Cells Huawei 03052026 12h'!$B:$B,'[4]Cells Huawei 03052026 12h'!$T:$T,"")</f>
        <v/>
      </c>
      <c r="AU2184" s="24" t="str">
        <f>_xlfn.XLOOKUP(B2184,'[5]cells down 02052026 8h50'!$B:$B,'[5]cells down 02052026 8h50'!$R:$R,"")</f>
        <v/>
      </c>
      <c r="AV2184" s="24" t="str">
        <f>_xlfn.XLOOKUP(B2184,'[5]cells down 02052026 13h50'!$B:$B,'[5]cells down 02052026 13h50'!$R:$R,"")</f>
        <v/>
      </c>
      <c r="AW2184" s="24" t="str">
        <f>_xlfn.XLOOKUP(B2184,'[5]cells down 02052026 13h50'!$B:$B,'[5]cells down 02052026 13h50'!$R:$R,"")</f>
        <v/>
      </c>
      <c r="AX2184" s="24" t="str">
        <f>_xlfn.XLOOKUP(B2184,'[6]cell downs 03052026 8h40 '!$B:$B,'[6]cell downs 03052026 8h40 '!$R:$R,"")</f>
        <v/>
      </c>
      <c r="AY2184" s="24" t="str">
        <f>_xlfn.XLOOKUP(B2184,'[7]ALL SITES DOWN'!$D:$D,'[7]ALL SITES DOWN'!$J:$J,"")</f>
        <v/>
      </c>
      <c r="AZ2184" s="24" t="str">
        <f>_xlfn.XLOOKUP(B2184,'[8]ALL SITES DOWN'!$D:$D,'[8]ALL SITES DOWN'!$J:$J,"")</f>
        <v/>
      </c>
      <c r="BA2184" s="9" t="str">
        <f>_xlfn.XLOOKUP(B2184,[9]sheet1!$AC:$AC,[9]sheet1!$AF:$AF,"")</f>
        <v/>
      </c>
      <c r="BB2184" s="14" t="s">
        <v>5537</v>
      </c>
      <c r="BC2184" s="14" t="s">
        <v>5537</v>
      </c>
      <c r="BD2184" s="14" t="str">
        <f>_xlfn.XLOOKUP(B2184,'[10]cell downs 18042026 17h'!$B:$B,'[10]cell downs 18042026 17h'!$B:$B,"")</f>
        <v/>
      </c>
      <c r="BE2184" s="14" t="str">
        <f>_xlfn.XLOOKUP(B2184,'[11]Cells Huawei 19042026 15h'!$B:$B,'[11]Cells Huawei 19042026 15h'!$B:$B,"")</f>
        <v/>
      </c>
      <c r="BF2184" s="9" t="str">
        <f>_xlfn.XLOOKUP(B2184,'[12]cells down 19042026 9H40'!$B:$B,'[12]cells down 19042026 9H40'!$B:$B,"")</f>
        <v/>
      </c>
      <c r="BG2184" s="9" t="s">
        <v>3641</v>
      </c>
      <c r="BH2184" s="9" t="s">
        <v>5537</v>
      </c>
    </row>
    <row r="2185" spans="1:60" s="9" customFormat="1" x14ac:dyDescent="0.3">
      <c r="A2185" s="1" t="s">
        <v>3643</v>
      </c>
      <c r="B2185" s="8" t="s">
        <v>3644</v>
      </c>
      <c r="C2185" s="3" t="str">
        <f>_xlfn.XLOOKUP(B2185,'[1]daily break down'!$D:$D,'[1]daily break down'!$E:$E,"")</f>
        <v>CENTRE</v>
      </c>
      <c r="D2185" s="1" t="s">
        <v>11</v>
      </c>
      <c r="E2185" s="1" t="s">
        <v>12</v>
      </c>
      <c r="F2185" s="3" t="s">
        <v>69</v>
      </c>
      <c r="G2185" s="1" t="s">
        <v>3643</v>
      </c>
      <c r="H2185" s="42" t="str">
        <f>_xlfn.XLOOKUP(B2185,[2]CALCULATION!$B:$B,[2]CALCULATION!$H:$H,"")</f>
        <v>ZTE</v>
      </c>
      <c r="I2185" s="34">
        <v>0</v>
      </c>
      <c r="J2185" s="34">
        <v>0</v>
      </c>
      <c r="K2185" s="34">
        <v>0</v>
      </c>
      <c r="L2185" s="34">
        <v>0</v>
      </c>
      <c r="M2185" s="34">
        <v>0</v>
      </c>
      <c r="N2185" s="34">
        <v>0</v>
      </c>
      <c r="O2185" s="34">
        <v>0</v>
      </c>
      <c r="P2185" s="34">
        <v>0</v>
      </c>
      <c r="Q2185" s="34">
        <v>0</v>
      </c>
      <c r="R2185" s="34">
        <v>0</v>
      </c>
      <c r="S2185" s="35">
        <v>0</v>
      </c>
      <c r="T2185" s="35">
        <v>0</v>
      </c>
      <c r="U2185" s="35">
        <v>0</v>
      </c>
      <c r="V2185" s="35">
        <v>0</v>
      </c>
      <c r="W2185" s="35">
        <v>0</v>
      </c>
      <c r="X2185" s="35">
        <v>0</v>
      </c>
      <c r="Y2185" s="35">
        <v>0</v>
      </c>
      <c r="Z2185" s="35">
        <v>0</v>
      </c>
      <c r="AA2185" s="35">
        <v>0</v>
      </c>
      <c r="AB2185" s="35">
        <v>0</v>
      </c>
      <c r="AC2185" s="35">
        <v>0</v>
      </c>
      <c r="AD2185" s="35">
        <v>0</v>
      </c>
      <c r="AE2185" s="58" t="s">
        <v>5560</v>
      </c>
      <c r="AF2185" s="58"/>
      <c r="AG2185" s="57" t="str" cm="1">
        <f t="array" ref="AG2185">IFERROR(_xlfn.IFS(
AI2185="MPR ISSUE","PDH",
AI2185="BSS Hardware Issue","BSS",
AI2185="Sites strategiques, MLL, Pylone, etc.","ENVTECH",
AI2185="AKTIVCO DEFAUT GE &amp; POWER Cabinet","AKTIVCO",
AI2185="AKTIVCO Coupure ENEO &amp; Baisse de tension","AKTIVCO GRID ONLY",
AI2185="Coupure ENEO &amp; Baisse de tension","IHS GRID ONLY",
AI2185="Defaut GE &amp; POWER Cabinet","IHS",
AI2185="Sharing","Partners",
AI2185="Sites strategiques &amp; DataCenter","SST &amp; DC",
AI2185="Exclu","Exclu",
AI2185="SAT","SAT",
AI2185="SPARE-ISSUE","SPARE-ISSUE",
AI2185="Fiber CAmtel","TRANS_FO_CAMTEL",
AI2185="Fiber AOF","Fiber AOF",
AI2185="Projet OCM (HUAWEI)","TRAVAUX-HUAWEI",
AI2185="Projet OCM (NOKIA)","TRAVAUX-NOKIA",
AI2185="ACCESS-ISSUE","ACCESS-ISSUE",
AI2185="Projet OCM (ZTE, NOKIA, autres projets)","TRAVAUX OCM",
AI2185="No root CAuse","No root cause",
AI2185="ODU HS","PDH",
AI2185="IP &amp; VLAN","PDH",
AI2185="Warehouse HUAWEI","SPARE-ISSUE",
AI2185="SPARE-HS","SPARE-ISSUE",
AI2185="Power Telco","BSS",AI2185="no impacts","no impacts"
),"")</f>
        <v>no impacts</v>
      </c>
      <c r="AH2185" s="57" t="str" cm="1">
        <f t="array" ref="AH2185">IFERROR(_xlfn.IFS(
AI2185="MPR ISSUE","TX ISSUE",
AI2185="BSS Hardware Issue","RAN ISSUE",
AI2185="Sites strategiques, MLL, Pylone, etc.","ENVTECH",
AI2185="AKTIVCO DEFAUT GE &amp; POWER Cabinet","POWER ISSUE",
AI2185="AKTIVCO Coupure ENEO &amp; Baisse de tension","POWER ISSUE",
AI2185="Coupure ENEO &amp; Baisse de tension","POWER ISSUE",
AI2185="Defaut GE &amp; POWER Cabinet","POWER ISSUE",
AI2185="Sharing","POWER ISSUE",
AI2185="Sites strategiques &amp; DataCenter","POWER ISSUE",
AI2185="Exclu","Exclu",
AI2185="SAT","TX ISSUE",
AI2185="SPARE-ISSUE","SPARE-ISSUE",
AI2185="Fiber CAmtel","TX ISSUE",
AI2185="Fiber AOF","TX ISSUE",
AI2185="Projet OCM (HUAWEI)","TRAVAUX-HUAWEI",
AI2185="Projet OCM (NOKIA)","TRAVAUX -NOKIA",
AI2185="ACCESS-ISSUE","ACCESS-ISSUE",
AI2185="Projet OCM (ZTE, NOKIA, autres projets)","TRAVAUX OCM",
AI2185="No root CAuse","No root cause",
AI2185="ODU HS","TX ISSUE",
AI2185="IP &amp; VLAN","TX ISSUE",
AI2185="Warehouse HUAWEI","SPARE-ISSUE",
AI2185="SPARE-HS","SPARE-ISSUE",
AI2185="Power Telco","RAN ISSUE",AI2185="no impacts","no impacts"
),"")</f>
        <v>no impacts</v>
      </c>
      <c r="AI2185" s="85" t="s">
        <v>5998</v>
      </c>
      <c r="AJ2185" s="57" t="str" cm="1">
        <f t="array" ref="AJ2185">IFERROR(_xlfn.IFS(
AI2185="MPR ISSUE","ACTIVE",
AI2185="BSS Hardware Issue","ACTIVE",
AI2185="Sites strategiques, MLL, Pylone, etc.","PASSIVE",
AI2185="AKTIVCO DEFAUT GE &amp; POWER Cabinet","PASSIVE",
AI2185="AKTIVCO Coupure ENEO &amp; Baisse de tension","PASSIVE",
AI2185="Coupure ENEO &amp; Baisse de tension","PASSIVE",
AI2185="Defaut GE &amp; POWER Cabinet","PASSIVE",
AI2185="Sharing","PASSIVE",
AI2185="Sites strategiques &amp; DataCenter","PASSIVE",
AI2185="Exclu","Exclu",
AI2185="SAT","ACTIVE",
AI2185="SPARE-ISSUE","SPARE-ISSUE",
AI2185="Fiber CAmtel","ACTIVE",
AI2185="Fiber AOF","ACTIVE",
AI2185="Projet OCM (HUAWEI)","PLANNED WORKS",
AI2185="Projet OCM (NOKIA)","PLANNED WORKS",
AI2185="ACCESS-ISSUE","ACCESS-ISSUE",
AI2185="Projet OCM (ZTE, NOKIA, autres projets)","PLANNED WORKS",
AI2185="No root CAuse","No root cause",
AI2185="ODU HS","ACTIVE",
AI2185="IP &amp; VLAN","ACTIVE",
AI2185="Warehouse HUAWEI","SPARE-ISSUE",
AI2185="SPARE-HS","SPARE-ISSUE",
AI2185="Power Telco","ACTIVE", AI2185="no impacts","no impacts"
),"")</f>
        <v>no impacts</v>
      </c>
      <c r="AK2185" s="23" t="s">
        <v>5537</v>
      </c>
      <c r="AL2185" s="23" t="str">
        <f t="shared" si="61"/>
        <v>SUD_012</v>
      </c>
      <c r="AN2185" s="9" t="s">
        <v>5537</v>
      </c>
      <c r="AO2185" s="23" t="str">
        <f>_xlfn.XLOOKUP(B2185,'INCIDENT-05-03-2026'!E:E,'INCIDENT-05-03-2026'!F:F,"")</f>
        <v/>
      </c>
      <c r="AP2185" s="7" t="s">
        <v>5537</v>
      </c>
      <c r="AQ2185" s="6"/>
      <c r="AR2185" s="7"/>
      <c r="AS2185" s="3" t="str">
        <f>_xlfn.XLOOKUP(B2185,'[3]tt num | region | site id'!$C:$C,'[3]tt num | region | site id'!$Q:$Q,"")</f>
        <v/>
      </c>
      <c r="AT2185" s="24" t="str">
        <f>_xlfn.XLOOKUP(B2185,'[4]Cells Huawei 03052026 12h'!$B:$B,'[4]Cells Huawei 03052026 12h'!$T:$T,"")</f>
        <v/>
      </c>
      <c r="AU2185" s="24" t="str">
        <f>_xlfn.XLOOKUP(B2185,'[5]cells down 02052026 8h50'!$B:$B,'[5]cells down 02052026 8h50'!$R:$R,"")</f>
        <v/>
      </c>
      <c r="AV2185" s="24" t="str">
        <f>_xlfn.XLOOKUP(B2185,'[5]cells down 02052026 13h50'!$B:$B,'[5]cells down 02052026 13h50'!$R:$R,"")</f>
        <v/>
      </c>
      <c r="AW2185" s="24" t="str">
        <f>_xlfn.XLOOKUP(B2185,'[5]cells down 02052026 13h50'!$B:$B,'[5]cells down 02052026 13h50'!$R:$R,"")</f>
        <v/>
      </c>
      <c r="AX2185" s="24" t="str">
        <f>_xlfn.XLOOKUP(B2185,'[6]cell downs 03052026 8h40 '!$B:$B,'[6]cell downs 03052026 8h40 '!$R:$R,"")</f>
        <v/>
      </c>
      <c r="AY2185" s="24" t="str">
        <f>_xlfn.XLOOKUP(B2185,'[7]ALL SITES DOWN'!$D:$D,'[7]ALL SITES DOWN'!$J:$J,"")</f>
        <v/>
      </c>
      <c r="AZ2185" s="24" t="str">
        <f>_xlfn.XLOOKUP(B2185,'[8]ALL SITES DOWN'!$D:$D,'[8]ALL SITES DOWN'!$J:$J,"")</f>
        <v/>
      </c>
      <c r="BA2185" s="9" t="str">
        <f>_xlfn.XLOOKUP(B2185,[9]sheet1!$AC:$AC,[9]sheet1!$AF:$AF,"")</f>
        <v/>
      </c>
      <c r="BB2185" s="14" t="s">
        <v>5537</v>
      </c>
      <c r="BC2185" s="14" t="s">
        <v>5537</v>
      </c>
      <c r="BD2185" s="14" t="str">
        <f>_xlfn.XLOOKUP(B2185,'[10]cell downs 18042026 17h'!$B:$B,'[10]cell downs 18042026 17h'!$B:$B,"")</f>
        <v/>
      </c>
      <c r="BE2185" s="14" t="str">
        <f>_xlfn.XLOOKUP(B2185,'[11]Cells Huawei 19042026 15h'!$B:$B,'[11]Cells Huawei 19042026 15h'!$B:$B,"")</f>
        <v/>
      </c>
      <c r="BF2185" s="9" t="str">
        <f>_xlfn.XLOOKUP(B2185,'[12]cells down 19042026 9H40'!$B:$B,'[12]cells down 19042026 9H40'!$B:$B,"")</f>
        <v/>
      </c>
      <c r="BG2185" s="9" t="s">
        <v>3644</v>
      </c>
      <c r="BH2185" s="9" t="s">
        <v>5537</v>
      </c>
    </row>
    <row r="2186" spans="1:60" s="9" customFormat="1" x14ac:dyDescent="0.3">
      <c r="A2186" s="1" t="s">
        <v>3645</v>
      </c>
      <c r="B2186" s="8" t="s">
        <v>3646</v>
      </c>
      <c r="C2186" s="3" t="str">
        <f>_xlfn.XLOOKUP(B2186,'[1]daily break down'!$D:$D,'[1]daily break down'!$E:$E,"")</f>
        <v>CENTRE</v>
      </c>
      <c r="D2186" s="1" t="s">
        <v>11</v>
      </c>
      <c r="E2186" s="1" t="s">
        <v>12</v>
      </c>
      <c r="F2186" s="3" t="s">
        <v>37</v>
      </c>
      <c r="G2186" s="1" t="s">
        <v>3645</v>
      </c>
      <c r="H2186" s="42" t="str">
        <f>_xlfn.XLOOKUP(B2186,[2]CALCULATION!$B:$B,[2]CALCULATION!$H:$H,"")</f>
        <v>ZTE</v>
      </c>
      <c r="I2186" s="34">
        <v>0</v>
      </c>
      <c r="J2186" s="34">
        <v>0</v>
      </c>
      <c r="K2186" s="34">
        <v>0</v>
      </c>
      <c r="L2186" s="34">
        <v>0</v>
      </c>
      <c r="M2186" s="34">
        <v>0</v>
      </c>
      <c r="N2186" s="34">
        <v>0</v>
      </c>
      <c r="O2186" s="34">
        <v>0</v>
      </c>
      <c r="P2186" s="34">
        <v>0</v>
      </c>
      <c r="Q2186" s="34">
        <v>0</v>
      </c>
      <c r="R2186" s="34">
        <v>0</v>
      </c>
      <c r="S2186" s="35">
        <v>0</v>
      </c>
      <c r="T2186" s="35">
        <v>0</v>
      </c>
      <c r="U2186" s="35">
        <v>0</v>
      </c>
      <c r="V2186" s="35">
        <v>0</v>
      </c>
      <c r="W2186" s="35">
        <v>0</v>
      </c>
      <c r="X2186" s="35">
        <v>0</v>
      </c>
      <c r="Y2186" s="35">
        <v>0</v>
      </c>
      <c r="Z2186" s="35">
        <v>0</v>
      </c>
      <c r="AA2186" s="35">
        <v>0</v>
      </c>
      <c r="AB2186" s="35">
        <v>0</v>
      </c>
      <c r="AC2186" s="35">
        <v>0</v>
      </c>
      <c r="AD2186" s="35">
        <v>0</v>
      </c>
      <c r="AE2186" s="58" t="s">
        <v>5560</v>
      </c>
      <c r="AF2186" s="58"/>
      <c r="AG2186" s="57" t="str" cm="1">
        <f t="array" ref="AG2186">IFERROR(_xlfn.IFS(
AI2186="MPR ISSUE","PDH",
AI2186="BSS Hardware Issue","BSS",
AI2186="Sites strategiques, MLL, Pylone, etc.","ENVTECH",
AI2186="AKTIVCO DEFAUT GE &amp; POWER Cabinet","AKTIVCO",
AI2186="AKTIVCO Coupure ENEO &amp; Baisse de tension","AKTIVCO GRID ONLY",
AI2186="Coupure ENEO &amp; Baisse de tension","IHS GRID ONLY",
AI2186="Defaut GE &amp; POWER Cabinet","IHS",
AI2186="Sharing","Partners",
AI2186="Sites strategiques &amp; DataCenter","SST &amp; DC",
AI2186="Exclu","Exclu",
AI2186="SAT","SAT",
AI2186="SPARE-ISSUE","SPARE-ISSUE",
AI2186="Fiber CAmtel","TRANS_FO_CAMTEL",
AI2186="Fiber AOF","Fiber AOF",
AI2186="Projet OCM (HUAWEI)","TRAVAUX-HUAWEI",
AI2186="Projet OCM (NOKIA)","TRAVAUX-NOKIA",
AI2186="ACCESS-ISSUE","ACCESS-ISSUE",
AI2186="Projet OCM (ZTE, NOKIA, autres projets)","TRAVAUX OCM",
AI2186="No root CAuse","No root cause",
AI2186="ODU HS","PDH",
AI2186="IP &amp; VLAN","PDH",
AI2186="Warehouse HUAWEI","SPARE-ISSUE",
AI2186="SPARE-HS","SPARE-ISSUE",
AI2186="Power Telco","BSS",AI2186="no impacts","no impacts"
),"")</f>
        <v>no impacts</v>
      </c>
      <c r="AH2186" s="57" t="str" cm="1">
        <f t="array" ref="AH2186">IFERROR(_xlfn.IFS(
AI2186="MPR ISSUE","TX ISSUE",
AI2186="BSS Hardware Issue","RAN ISSUE",
AI2186="Sites strategiques, MLL, Pylone, etc.","ENVTECH",
AI2186="AKTIVCO DEFAUT GE &amp; POWER Cabinet","POWER ISSUE",
AI2186="AKTIVCO Coupure ENEO &amp; Baisse de tension","POWER ISSUE",
AI2186="Coupure ENEO &amp; Baisse de tension","POWER ISSUE",
AI2186="Defaut GE &amp; POWER Cabinet","POWER ISSUE",
AI2186="Sharing","POWER ISSUE",
AI2186="Sites strategiques &amp; DataCenter","POWER ISSUE",
AI2186="Exclu","Exclu",
AI2186="SAT","TX ISSUE",
AI2186="SPARE-ISSUE","SPARE-ISSUE",
AI2186="Fiber CAmtel","TX ISSUE",
AI2186="Fiber AOF","TX ISSUE",
AI2186="Projet OCM (HUAWEI)","TRAVAUX-HUAWEI",
AI2186="Projet OCM (NOKIA)","TRAVAUX -NOKIA",
AI2186="ACCESS-ISSUE","ACCESS-ISSUE",
AI2186="Projet OCM (ZTE, NOKIA, autres projets)","TRAVAUX OCM",
AI2186="No root CAuse","No root cause",
AI2186="ODU HS","TX ISSUE",
AI2186="IP &amp; VLAN","TX ISSUE",
AI2186="Warehouse HUAWEI","SPARE-ISSUE",
AI2186="SPARE-HS","SPARE-ISSUE",
AI2186="Power Telco","RAN ISSUE",AI2186="no impacts","no impacts"
),"")</f>
        <v>no impacts</v>
      </c>
      <c r="AI2186" s="85" t="s">
        <v>5998</v>
      </c>
      <c r="AJ2186" s="57" t="str" cm="1">
        <f t="array" ref="AJ2186">IFERROR(_xlfn.IFS(
AI2186="MPR ISSUE","ACTIVE",
AI2186="BSS Hardware Issue","ACTIVE",
AI2186="Sites strategiques, MLL, Pylone, etc.","PASSIVE",
AI2186="AKTIVCO DEFAUT GE &amp; POWER Cabinet","PASSIVE",
AI2186="AKTIVCO Coupure ENEO &amp; Baisse de tension","PASSIVE",
AI2186="Coupure ENEO &amp; Baisse de tension","PASSIVE",
AI2186="Defaut GE &amp; POWER Cabinet","PASSIVE",
AI2186="Sharing","PASSIVE",
AI2186="Sites strategiques &amp; DataCenter","PASSIVE",
AI2186="Exclu","Exclu",
AI2186="SAT","ACTIVE",
AI2186="SPARE-ISSUE","SPARE-ISSUE",
AI2186="Fiber CAmtel","ACTIVE",
AI2186="Fiber AOF","ACTIVE",
AI2186="Projet OCM (HUAWEI)","PLANNED WORKS",
AI2186="Projet OCM (NOKIA)","PLANNED WORKS",
AI2186="ACCESS-ISSUE","ACCESS-ISSUE",
AI2186="Projet OCM (ZTE, NOKIA, autres projets)","PLANNED WORKS",
AI2186="No root CAuse","No root cause",
AI2186="ODU HS","ACTIVE",
AI2186="IP &amp; VLAN","ACTIVE",
AI2186="Warehouse HUAWEI","SPARE-ISSUE",
AI2186="SPARE-HS","SPARE-ISSUE",
AI2186="Power Telco","ACTIVE", AI2186="no impacts","no impacts"
),"")</f>
        <v>no impacts</v>
      </c>
      <c r="AK2186" s="23" t="s">
        <v>5537</v>
      </c>
      <c r="AL2186" s="23" t="str">
        <f t="shared" si="61"/>
        <v>CTR_353</v>
      </c>
      <c r="AN2186" s="9" t="s">
        <v>5537</v>
      </c>
      <c r="AO2186" s="23" t="str">
        <f>_xlfn.XLOOKUP(B2186,'INCIDENT-05-03-2026'!E:E,'INCIDENT-05-03-2026'!F:F,"")</f>
        <v/>
      </c>
      <c r="AP2186" s="7" t="s">
        <v>5537</v>
      </c>
      <c r="AQ2186" s="6"/>
      <c r="AR2186" s="7"/>
      <c r="AS2186" s="3" t="str">
        <f>_xlfn.XLOOKUP(B2186,'[3]tt num | region | site id'!$C:$C,'[3]tt num | region | site id'!$Q:$Q,"")</f>
        <v/>
      </c>
      <c r="AT2186" s="24" t="str">
        <f>_xlfn.XLOOKUP(B2186,'[4]Cells Huawei 03052026 12h'!$B:$B,'[4]Cells Huawei 03052026 12h'!$T:$T,"")</f>
        <v/>
      </c>
      <c r="AU2186" s="24" t="str">
        <f>_xlfn.XLOOKUP(B2186,'[5]cells down 02052026 8h50'!$B:$B,'[5]cells down 02052026 8h50'!$R:$R,"")</f>
        <v/>
      </c>
      <c r="AV2186" s="24" t="str">
        <f>_xlfn.XLOOKUP(B2186,'[5]cells down 02052026 13h50'!$B:$B,'[5]cells down 02052026 13h50'!$R:$R,"")</f>
        <v/>
      </c>
      <c r="AW2186" s="24" t="str">
        <f>_xlfn.XLOOKUP(B2186,'[5]cells down 02052026 13h50'!$B:$B,'[5]cells down 02052026 13h50'!$R:$R,"")</f>
        <v/>
      </c>
      <c r="AX2186" s="24" t="str">
        <f>_xlfn.XLOOKUP(B2186,'[6]cell downs 03052026 8h40 '!$B:$B,'[6]cell downs 03052026 8h40 '!$R:$R,"")</f>
        <v/>
      </c>
      <c r="AY2186" s="24" t="str">
        <f>_xlfn.XLOOKUP(B2186,'[7]ALL SITES DOWN'!$D:$D,'[7]ALL SITES DOWN'!$J:$J,"")</f>
        <v/>
      </c>
      <c r="AZ2186" s="24" t="str">
        <f>_xlfn.XLOOKUP(B2186,'[8]ALL SITES DOWN'!$D:$D,'[8]ALL SITES DOWN'!$J:$J,"")</f>
        <v/>
      </c>
      <c r="BA2186" s="9" t="str">
        <f>_xlfn.XLOOKUP(B2186,[9]sheet1!$AC:$AC,[9]sheet1!$AF:$AF,"")</f>
        <v/>
      </c>
      <c r="BB2186" s="14" t="s">
        <v>5537</v>
      </c>
      <c r="BC2186" s="14" t="s">
        <v>5537</v>
      </c>
      <c r="BD2186" s="14" t="str">
        <f>_xlfn.XLOOKUP(B2186,'[10]cell downs 18042026 17h'!$B:$B,'[10]cell downs 18042026 17h'!$B:$B,"")</f>
        <v/>
      </c>
      <c r="BE2186" s="14" t="str">
        <f>_xlfn.XLOOKUP(B2186,'[11]Cells Huawei 19042026 15h'!$B:$B,'[11]Cells Huawei 19042026 15h'!$B:$B,"")</f>
        <v/>
      </c>
      <c r="BF2186" s="9" t="str">
        <f>_xlfn.XLOOKUP(B2186,'[12]cells down 19042026 9H40'!$B:$B,'[12]cells down 19042026 9H40'!$B:$B,"")</f>
        <v/>
      </c>
      <c r="BG2186" s="9" t="s">
        <v>3646</v>
      </c>
      <c r="BH2186" s="9" t="s">
        <v>12</v>
      </c>
    </row>
    <row r="2187" spans="1:60" s="9" customFormat="1" x14ac:dyDescent="0.3">
      <c r="A2187" s="1" t="s">
        <v>3650</v>
      </c>
      <c r="B2187" s="8" t="s">
        <v>3651</v>
      </c>
      <c r="C2187" s="3" t="str">
        <f>_xlfn.XLOOKUP(B2187,'[1]daily break down'!$D:$D,'[1]daily break down'!$E:$E,"")</f>
        <v>CENTRE</v>
      </c>
      <c r="D2187" s="1" t="s">
        <v>11</v>
      </c>
      <c r="E2187" s="1" t="s">
        <v>12</v>
      </c>
      <c r="F2187" s="3" t="s">
        <v>37</v>
      </c>
      <c r="G2187" s="1" t="s">
        <v>3652</v>
      </c>
      <c r="H2187" s="42" t="str">
        <f>_xlfn.XLOOKUP(B2187,[2]CALCULATION!$B:$B,[2]CALCULATION!$H:$H,"")</f>
        <v>ZTE</v>
      </c>
      <c r="I2187" s="34">
        <v>0</v>
      </c>
      <c r="J2187" s="34">
        <v>0</v>
      </c>
      <c r="K2187" s="34">
        <v>0</v>
      </c>
      <c r="L2187" s="34">
        <v>0</v>
      </c>
      <c r="M2187" s="34">
        <v>0</v>
      </c>
      <c r="N2187" s="34">
        <v>0</v>
      </c>
      <c r="O2187" s="34">
        <v>0</v>
      </c>
      <c r="P2187" s="34">
        <v>0</v>
      </c>
      <c r="Q2187" s="34">
        <v>0</v>
      </c>
      <c r="R2187" s="34">
        <v>0</v>
      </c>
      <c r="S2187" s="35">
        <v>0</v>
      </c>
      <c r="T2187" s="35">
        <v>0</v>
      </c>
      <c r="U2187" s="35">
        <v>0</v>
      </c>
      <c r="V2187" s="35">
        <v>0</v>
      </c>
      <c r="W2187" s="35">
        <v>0</v>
      </c>
      <c r="X2187" s="35">
        <v>0</v>
      </c>
      <c r="Y2187" s="35">
        <v>0</v>
      </c>
      <c r="Z2187" s="35">
        <v>0</v>
      </c>
      <c r="AA2187" s="35">
        <v>0</v>
      </c>
      <c r="AB2187" s="35">
        <v>0</v>
      </c>
      <c r="AC2187" s="35">
        <v>0</v>
      </c>
      <c r="AD2187" s="35">
        <v>0</v>
      </c>
      <c r="AE2187" s="58" t="s">
        <v>5560</v>
      </c>
      <c r="AF2187" s="58"/>
      <c r="AG2187" s="57" t="str" cm="1">
        <f t="array" ref="AG2187">IFERROR(_xlfn.IFS(
AI2187="MPR ISSUE","PDH",
AI2187="BSS Hardware Issue","BSS",
AI2187="Sites strategiques, MLL, Pylone, etc.","ENVTECH",
AI2187="AKTIVCO DEFAUT GE &amp; POWER Cabinet","AKTIVCO",
AI2187="AKTIVCO Coupure ENEO &amp; Baisse de tension","AKTIVCO GRID ONLY",
AI2187="Coupure ENEO &amp; Baisse de tension","IHS GRID ONLY",
AI2187="Defaut GE &amp; POWER Cabinet","IHS",
AI2187="Sharing","Partners",
AI2187="Sites strategiques &amp; DataCenter","SST &amp; DC",
AI2187="Exclu","Exclu",
AI2187="SAT","SAT",
AI2187="SPARE-ISSUE","SPARE-ISSUE",
AI2187="Fiber CAmtel","TRANS_FO_CAMTEL",
AI2187="Fiber AOF","Fiber AOF",
AI2187="Projet OCM (HUAWEI)","TRAVAUX-HUAWEI",
AI2187="Projet OCM (NOKIA)","TRAVAUX-NOKIA",
AI2187="ACCESS-ISSUE","ACCESS-ISSUE",
AI2187="Projet OCM (ZTE, NOKIA, autres projets)","TRAVAUX OCM",
AI2187="No root CAuse","No root cause",
AI2187="ODU HS","PDH",
AI2187="IP &amp; VLAN","PDH",
AI2187="Warehouse HUAWEI","SPARE-ISSUE",
AI2187="SPARE-HS","SPARE-ISSUE",
AI2187="Power Telco","BSS",AI2187="no impacts","no impacts"
),"")</f>
        <v>no impacts</v>
      </c>
      <c r="AH2187" s="57" t="str" cm="1">
        <f t="array" ref="AH2187">IFERROR(_xlfn.IFS(
AI2187="MPR ISSUE","TX ISSUE",
AI2187="BSS Hardware Issue","RAN ISSUE",
AI2187="Sites strategiques, MLL, Pylone, etc.","ENVTECH",
AI2187="AKTIVCO DEFAUT GE &amp; POWER Cabinet","POWER ISSUE",
AI2187="AKTIVCO Coupure ENEO &amp; Baisse de tension","POWER ISSUE",
AI2187="Coupure ENEO &amp; Baisse de tension","POWER ISSUE",
AI2187="Defaut GE &amp; POWER Cabinet","POWER ISSUE",
AI2187="Sharing","POWER ISSUE",
AI2187="Sites strategiques &amp; DataCenter","POWER ISSUE",
AI2187="Exclu","Exclu",
AI2187="SAT","TX ISSUE",
AI2187="SPARE-ISSUE","SPARE-ISSUE",
AI2187="Fiber CAmtel","TX ISSUE",
AI2187="Fiber AOF","TX ISSUE",
AI2187="Projet OCM (HUAWEI)","TRAVAUX-HUAWEI",
AI2187="Projet OCM (NOKIA)","TRAVAUX -NOKIA",
AI2187="ACCESS-ISSUE","ACCESS-ISSUE",
AI2187="Projet OCM (ZTE, NOKIA, autres projets)","TRAVAUX OCM",
AI2187="No root CAuse","No root cause",
AI2187="ODU HS","TX ISSUE",
AI2187="IP &amp; VLAN","TX ISSUE",
AI2187="Warehouse HUAWEI","SPARE-ISSUE",
AI2187="SPARE-HS","SPARE-ISSUE",
AI2187="Power Telco","RAN ISSUE",AI2187="no impacts","no impacts"
),"")</f>
        <v>no impacts</v>
      </c>
      <c r="AI2187" s="85" t="s">
        <v>5998</v>
      </c>
      <c r="AJ2187" s="57" t="str" cm="1">
        <f t="array" ref="AJ2187">IFERROR(_xlfn.IFS(
AI2187="MPR ISSUE","ACTIVE",
AI2187="BSS Hardware Issue","ACTIVE",
AI2187="Sites strategiques, MLL, Pylone, etc.","PASSIVE",
AI2187="AKTIVCO DEFAUT GE &amp; POWER Cabinet","PASSIVE",
AI2187="AKTIVCO Coupure ENEO &amp; Baisse de tension","PASSIVE",
AI2187="Coupure ENEO &amp; Baisse de tension","PASSIVE",
AI2187="Defaut GE &amp; POWER Cabinet","PASSIVE",
AI2187="Sharing","PASSIVE",
AI2187="Sites strategiques &amp; DataCenter","PASSIVE",
AI2187="Exclu","Exclu",
AI2187="SAT","ACTIVE",
AI2187="SPARE-ISSUE","SPARE-ISSUE",
AI2187="Fiber CAmtel","ACTIVE",
AI2187="Fiber AOF","ACTIVE",
AI2187="Projet OCM (HUAWEI)","PLANNED WORKS",
AI2187="Projet OCM (NOKIA)","PLANNED WORKS",
AI2187="ACCESS-ISSUE","ACCESS-ISSUE",
AI2187="Projet OCM (ZTE, NOKIA, autres projets)","PLANNED WORKS",
AI2187="No root CAuse","No root cause",
AI2187="ODU HS","ACTIVE",
AI2187="IP &amp; VLAN","ACTIVE",
AI2187="Warehouse HUAWEI","SPARE-ISSUE",
AI2187="SPARE-HS","SPARE-ISSUE",
AI2187="Power Telco","ACTIVE", AI2187="no impacts","no impacts"
),"")</f>
        <v>no impacts</v>
      </c>
      <c r="AK2187" s="23" t="s">
        <v>5537</v>
      </c>
      <c r="AL2187" s="23" t="str">
        <f t="shared" si="61"/>
        <v>CTR_349</v>
      </c>
      <c r="AN2187" s="9" t="s">
        <v>5537</v>
      </c>
      <c r="AO2187" s="23" t="str">
        <f>_xlfn.XLOOKUP(B2187,'INCIDENT-05-03-2026'!E:E,'INCIDENT-05-03-2026'!F:F,"")</f>
        <v/>
      </c>
      <c r="AP2187" s="7" t="s">
        <v>5537</v>
      </c>
      <c r="AQ2187" s="6"/>
      <c r="AR2187" s="7"/>
      <c r="AS2187" s="3" t="str">
        <f>_xlfn.XLOOKUP(B2187,'[3]tt num | region | site id'!$C:$C,'[3]tt num | region | site id'!$Q:$Q,"")</f>
        <v/>
      </c>
      <c r="AT2187" s="24" t="str">
        <f>_xlfn.XLOOKUP(B2187,'[4]Cells Huawei 03052026 12h'!$B:$B,'[4]Cells Huawei 03052026 12h'!$T:$T,"")</f>
        <v/>
      </c>
      <c r="AU2187" s="24" t="str">
        <f>_xlfn.XLOOKUP(B2187,'[5]cells down 02052026 8h50'!$B:$B,'[5]cells down 02052026 8h50'!$R:$R,"")</f>
        <v/>
      </c>
      <c r="AV2187" s="24" t="str">
        <f>_xlfn.XLOOKUP(B2187,'[5]cells down 02052026 13h50'!$B:$B,'[5]cells down 02052026 13h50'!$R:$R,"")</f>
        <v/>
      </c>
      <c r="AW2187" s="24" t="str">
        <f>_xlfn.XLOOKUP(B2187,'[5]cells down 02052026 13h50'!$B:$B,'[5]cells down 02052026 13h50'!$R:$R,"")</f>
        <v/>
      </c>
      <c r="AX2187" s="24" t="str">
        <f>_xlfn.XLOOKUP(B2187,'[6]cell downs 03052026 8h40 '!$B:$B,'[6]cell downs 03052026 8h40 '!$R:$R,"")</f>
        <v/>
      </c>
      <c r="AY2187" s="24" t="str">
        <f>_xlfn.XLOOKUP(B2187,'[7]ALL SITES DOWN'!$D:$D,'[7]ALL SITES DOWN'!$J:$J,"")</f>
        <v/>
      </c>
      <c r="AZ2187" s="24" t="str">
        <f>_xlfn.XLOOKUP(B2187,'[8]ALL SITES DOWN'!$D:$D,'[8]ALL SITES DOWN'!$J:$J,"")</f>
        <v/>
      </c>
      <c r="BA2187" s="9" t="str">
        <f>_xlfn.XLOOKUP(B2187,[9]sheet1!$AC:$AC,[9]sheet1!$AF:$AF,"")</f>
        <v/>
      </c>
      <c r="BB2187" s="14" t="s">
        <v>5537</v>
      </c>
      <c r="BC2187" s="14" t="s">
        <v>5537</v>
      </c>
      <c r="BD2187" s="14" t="str">
        <f>_xlfn.XLOOKUP(B2187,'[10]cell downs 18042026 17h'!$B:$B,'[10]cell downs 18042026 17h'!$B:$B,"")</f>
        <v/>
      </c>
      <c r="BE2187" s="14" t="str">
        <f>_xlfn.XLOOKUP(B2187,'[11]Cells Huawei 19042026 15h'!$B:$B,'[11]Cells Huawei 19042026 15h'!$B:$B,"")</f>
        <v/>
      </c>
      <c r="BF2187" s="9" t="str">
        <f>_xlfn.XLOOKUP(B2187,'[12]cells down 19042026 9H40'!$B:$B,'[12]cells down 19042026 9H40'!$B:$B,"")</f>
        <v/>
      </c>
      <c r="BG2187" s="9" t="s">
        <v>3651</v>
      </c>
      <c r="BH2187" s="9" t="s">
        <v>66</v>
      </c>
    </row>
    <row r="2188" spans="1:60" s="9" customFormat="1" x14ac:dyDescent="0.3">
      <c r="A2188" s="2" t="s">
        <v>3653</v>
      </c>
      <c r="B2188" s="8" t="s">
        <v>3654</v>
      </c>
      <c r="C2188" s="3" t="str">
        <f>_xlfn.XLOOKUP(B2188,'[1]daily break down'!$D:$D,'[1]daily break down'!$E:$E,"")</f>
        <v>CENTRE</v>
      </c>
      <c r="D2188" s="1" t="s">
        <v>11</v>
      </c>
      <c r="E2188" s="1" t="s">
        <v>237</v>
      </c>
      <c r="F2188" s="3" t="s">
        <v>37</v>
      </c>
      <c r="G2188" s="1" t="s">
        <v>3655</v>
      </c>
      <c r="H2188" s="42" t="str">
        <f>_xlfn.XLOOKUP(B2188,[2]CALCULATION!$B:$B,[2]CALCULATION!$H:$H,"")</f>
        <v>ZTE</v>
      </c>
      <c r="I2188" s="34">
        <v>0</v>
      </c>
      <c r="J2188" s="34">
        <v>0</v>
      </c>
      <c r="K2188" s="34">
        <v>0</v>
      </c>
      <c r="L2188" s="34">
        <v>0</v>
      </c>
      <c r="M2188" s="34">
        <v>0</v>
      </c>
      <c r="N2188" s="34">
        <v>0</v>
      </c>
      <c r="O2188" s="34">
        <v>0</v>
      </c>
      <c r="P2188" s="34">
        <v>0</v>
      </c>
      <c r="Q2188" s="34">
        <v>0</v>
      </c>
      <c r="R2188" s="34">
        <v>0</v>
      </c>
      <c r="S2188" s="35">
        <v>0</v>
      </c>
      <c r="T2188" s="35">
        <v>0</v>
      </c>
      <c r="U2188" s="35">
        <v>0</v>
      </c>
      <c r="V2188" s="35">
        <v>0</v>
      </c>
      <c r="W2188" s="35">
        <v>0</v>
      </c>
      <c r="X2188" s="35">
        <v>0</v>
      </c>
      <c r="Y2188" s="35">
        <v>0</v>
      </c>
      <c r="Z2188" s="35">
        <v>0</v>
      </c>
      <c r="AA2188" s="35">
        <v>0</v>
      </c>
      <c r="AB2188" s="35">
        <v>0</v>
      </c>
      <c r="AC2188" s="35">
        <v>0</v>
      </c>
      <c r="AD2188" s="35">
        <v>0</v>
      </c>
      <c r="AE2188" s="58" t="s">
        <v>5560</v>
      </c>
      <c r="AF2188" s="58"/>
      <c r="AG2188" s="57" t="str" cm="1">
        <f t="array" ref="AG2188">IFERROR(_xlfn.IFS(
AI2188="MPR ISSUE","PDH",
AI2188="BSS Hardware Issue","BSS",
AI2188="Sites strategiques, MLL, Pylone, etc.","ENVTECH",
AI2188="AKTIVCO DEFAUT GE &amp; POWER Cabinet","AKTIVCO",
AI2188="AKTIVCO Coupure ENEO &amp; Baisse de tension","AKTIVCO GRID ONLY",
AI2188="Coupure ENEO &amp; Baisse de tension","IHS GRID ONLY",
AI2188="Defaut GE &amp; POWER Cabinet","IHS",
AI2188="Sharing","Partners",
AI2188="Sites strategiques &amp; DataCenter","SST &amp; DC",
AI2188="Exclu","Exclu",
AI2188="SAT","SAT",
AI2188="SPARE-ISSUE","SPARE-ISSUE",
AI2188="Fiber CAmtel","TRANS_FO_CAMTEL",
AI2188="Fiber AOF","Fiber AOF",
AI2188="Projet OCM (HUAWEI)","TRAVAUX-HUAWEI",
AI2188="Projet OCM (NOKIA)","TRAVAUX-NOKIA",
AI2188="ACCESS-ISSUE","ACCESS-ISSUE",
AI2188="Projet OCM (ZTE, NOKIA, autres projets)","TRAVAUX OCM",
AI2188="No root CAuse","No root cause",
AI2188="ODU HS","PDH",
AI2188="IP &amp; VLAN","PDH",
AI2188="Warehouse HUAWEI","SPARE-ISSUE",
AI2188="SPARE-HS","SPARE-ISSUE",
AI2188="Power Telco","BSS",AI2188="no impacts","no impacts"
),"")</f>
        <v>no impacts</v>
      </c>
      <c r="AH2188" s="57" t="str" cm="1">
        <f t="array" ref="AH2188">IFERROR(_xlfn.IFS(
AI2188="MPR ISSUE","TX ISSUE",
AI2188="BSS Hardware Issue","RAN ISSUE",
AI2188="Sites strategiques, MLL, Pylone, etc.","ENVTECH",
AI2188="AKTIVCO DEFAUT GE &amp; POWER Cabinet","POWER ISSUE",
AI2188="AKTIVCO Coupure ENEO &amp; Baisse de tension","POWER ISSUE",
AI2188="Coupure ENEO &amp; Baisse de tension","POWER ISSUE",
AI2188="Defaut GE &amp; POWER Cabinet","POWER ISSUE",
AI2188="Sharing","POWER ISSUE",
AI2188="Sites strategiques &amp; DataCenter","POWER ISSUE",
AI2188="Exclu","Exclu",
AI2188="SAT","TX ISSUE",
AI2188="SPARE-ISSUE","SPARE-ISSUE",
AI2188="Fiber CAmtel","TX ISSUE",
AI2188="Fiber AOF","TX ISSUE",
AI2188="Projet OCM (HUAWEI)","TRAVAUX-HUAWEI",
AI2188="Projet OCM (NOKIA)","TRAVAUX -NOKIA",
AI2188="ACCESS-ISSUE","ACCESS-ISSUE",
AI2188="Projet OCM (ZTE, NOKIA, autres projets)","TRAVAUX OCM",
AI2188="No root CAuse","No root cause",
AI2188="ODU HS","TX ISSUE",
AI2188="IP &amp; VLAN","TX ISSUE",
AI2188="Warehouse HUAWEI","SPARE-ISSUE",
AI2188="SPARE-HS","SPARE-ISSUE",
AI2188="Power Telco","RAN ISSUE",AI2188="no impacts","no impacts"
),"")</f>
        <v>no impacts</v>
      </c>
      <c r="AI2188" s="85" t="s">
        <v>5998</v>
      </c>
      <c r="AJ2188" s="57" t="str" cm="1">
        <f t="array" ref="AJ2188">IFERROR(_xlfn.IFS(
AI2188="MPR ISSUE","ACTIVE",
AI2188="BSS Hardware Issue","ACTIVE",
AI2188="Sites strategiques, MLL, Pylone, etc.","PASSIVE",
AI2188="AKTIVCO DEFAUT GE &amp; POWER Cabinet","PASSIVE",
AI2188="AKTIVCO Coupure ENEO &amp; Baisse de tension","PASSIVE",
AI2188="Coupure ENEO &amp; Baisse de tension","PASSIVE",
AI2188="Defaut GE &amp; POWER Cabinet","PASSIVE",
AI2188="Sharing","PASSIVE",
AI2188="Sites strategiques &amp; DataCenter","PASSIVE",
AI2188="Exclu","Exclu",
AI2188="SAT","ACTIVE",
AI2188="SPARE-ISSUE","SPARE-ISSUE",
AI2188="Fiber CAmtel","ACTIVE",
AI2188="Fiber AOF","ACTIVE",
AI2188="Projet OCM (HUAWEI)","PLANNED WORKS",
AI2188="Projet OCM (NOKIA)","PLANNED WORKS",
AI2188="ACCESS-ISSUE","ACCESS-ISSUE",
AI2188="Projet OCM (ZTE, NOKIA, autres projets)","PLANNED WORKS",
AI2188="No root CAuse","No root cause",
AI2188="ODU HS","ACTIVE",
AI2188="IP &amp; VLAN","ACTIVE",
AI2188="Warehouse HUAWEI","SPARE-ISSUE",
AI2188="SPARE-HS","SPARE-ISSUE",
AI2188="Power Telco","ACTIVE", AI2188="no impacts","no impacts"
),"")</f>
        <v>no impacts</v>
      </c>
      <c r="AK2188" s="23" t="s">
        <v>5537</v>
      </c>
      <c r="AL2188" s="23" t="str">
        <f t="shared" si="61"/>
        <v>CTR_147</v>
      </c>
      <c r="AN2188" s="9" t="s">
        <v>5537</v>
      </c>
      <c r="AO2188" s="23" t="str">
        <f>_xlfn.XLOOKUP(B2188,'INCIDENT-05-03-2026'!E:E,'INCIDENT-05-03-2026'!F:F,"")</f>
        <v/>
      </c>
      <c r="AP2188" s="7" t="s">
        <v>5537</v>
      </c>
      <c r="AQ2188" s="6"/>
      <c r="AR2188" s="7"/>
      <c r="AS2188" s="3" t="str">
        <f>_xlfn.XLOOKUP(B2188,'[3]tt num | region | site id'!$C:$C,'[3]tt num | region | site id'!$Q:$Q,"")</f>
        <v/>
      </c>
      <c r="AT2188" s="24" t="str">
        <f>_xlfn.XLOOKUP(B2188,'[4]Cells Huawei 03052026 12h'!$B:$B,'[4]Cells Huawei 03052026 12h'!$T:$T,"")</f>
        <v/>
      </c>
      <c r="AU2188" s="24" t="str">
        <f>_xlfn.XLOOKUP(B2188,'[5]cells down 02052026 8h50'!$B:$B,'[5]cells down 02052026 8h50'!$R:$R,"")</f>
        <v/>
      </c>
      <c r="AV2188" s="24" t="str">
        <f>_xlfn.XLOOKUP(B2188,'[5]cells down 02052026 13h50'!$B:$B,'[5]cells down 02052026 13h50'!$R:$R,"")</f>
        <v/>
      </c>
      <c r="AW2188" s="24" t="str">
        <f>_xlfn.XLOOKUP(B2188,'[5]cells down 02052026 13h50'!$B:$B,'[5]cells down 02052026 13h50'!$R:$R,"")</f>
        <v/>
      </c>
      <c r="AX2188" s="24" t="str">
        <f>_xlfn.XLOOKUP(B2188,'[6]cell downs 03052026 8h40 '!$B:$B,'[6]cell downs 03052026 8h40 '!$R:$R,"")</f>
        <v/>
      </c>
      <c r="AY2188" s="24" t="str">
        <f>_xlfn.XLOOKUP(B2188,'[7]ALL SITES DOWN'!$D:$D,'[7]ALL SITES DOWN'!$J:$J,"")</f>
        <v/>
      </c>
      <c r="AZ2188" s="24" t="str">
        <f>_xlfn.XLOOKUP(B2188,'[8]ALL SITES DOWN'!$D:$D,'[8]ALL SITES DOWN'!$J:$J,"")</f>
        <v/>
      </c>
      <c r="BA2188" s="9" t="str">
        <f>_xlfn.XLOOKUP(B2188,[9]sheet1!$AC:$AC,[9]sheet1!$AF:$AF,"")</f>
        <v/>
      </c>
      <c r="BB2188" s="14" t="s">
        <v>5537</v>
      </c>
      <c r="BC2188" s="14" t="s">
        <v>5537</v>
      </c>
      <c r="BD2188" s="14" t="str">
        <f>_xlfn.XLOOKUP(B2188,'[10]cell downs 18042026 17h'!$B:$B,'[10]cell downs 18042026 17h'!$B:$B,"")</f>
        <v/>
      </c>
      <c r="BE2188" s="14" t="str">
        <f>_xlfn.XLOOKUP(B2188,'[11]Cells Huawei 19042026 15h'!$B:$B,'[11]Cells Huawei 19042026 15h'!$B:$B,"")</f>
        <v/>
      </c>
      <c r="BF2188" s="9" t="str">
        <f>_xlfn.XLOOKUP(B2188,'[12]cells down 19042026 9H40'!$B:$B,'[12]cells down 19042026 9H40'!$B:$B,"")</f>
        <v/>
      </c>
      <c r="BG2188" s="9" t="s">
        <v>3654</v>
      </c>
      <c r="BH2188" s="9" t="s">
        <v>5459</v>
      </c>
    </row>
    <row r="2189" spans="1:60" s="9" customFormat="1" x14ac:dyDescent="0.3">
      <c r="A2189" s="1" t="s">
        <v>3656</v>
      </c>
      <c r="B2189" s="8" t="s">
        <v>3657</v>
      </c>
      <c r="C2189" s="3" t="str">
        <f>_xlfn.XLOOKUP(B2189,'[1]daily break down'!$D:$D,'[1]daily break down'!$E:$E,"")</f>
        <v>CENTRE</v>
      </c>
      <c r="D2189" s="1" t="s">
        <v>21</v>
      </c>
      <c r="E2189" s="1" t="s">
        <v>122</v>
      </c>
      <c r="F2189" s="3" t="s">
        <v>69</v>
      </c>
      <c r="G2189" s="1" t="s">
        <v>1216</v>
      </c>
      <c r="H2189" s="42" t="str">
        <f>_xlfn.XLOOKUP(B2189,[2]CALCULATION!$B:$B,[2]CALCULATION!$H:$H,"")</f>
        <v>ZTE</v>
      </c>
      <c r="I2189" s="34">
        <v>0</v>
      </c>
      <c r="J2189" s="34">
        <v>0</v>
      </c>
      <c r="K2189" s="34">
        <v>0</v>
      </c>
      <c r="L2189" s="34">
        <v>0</v>
      </c>
      <c r="M2189" s="34">
        <v>0</v>
      </c>
      <c r="N2189" s="34">
        <v>0</v>
      </c>
      <c r="O2189" s="34">
        <v>0</v>
      </c>
      <c r="P2189" s="34">
        <v>0</v>
      </c>
      <c r="Q2189" s="34">
        <v>0</v>
      </c>
      <c r="R2189" s="34">
        <v>0</v>
      </c>
      <c r="S2189" s="35">
        <v>0</v>
      </c>
      <c r="T2189" s="35">
        <v>0</v>
      </c>
      <c r="U2189" s="35">
        <v>0</v>
      </c>
      <c r="V2189" s="35">
        <v>0</v>
      </c>
      <c r="W2189" s="35">
        <v>0</v>
      </c>
      <c r="X2189" s="35">
        <v>0</v>
      </c>
      <c r="Y2189" s="35">
        <v>0</v>
      </c>
      <c r="Z2189" s="35">
        <v>0</v>
      </c>
      <c r="AA2189" s="35">
        <v>0</v>
      </c>
      <c r="AB2189" s="35">
        <v>0</v>
      </c>
      <c r="AC2189" s="35">
        <v>0</v>
      </c>
      <c r="AD2189" s="35">
        <v>0</v>
      </c>
      <c r="AE2189" s="58" t="s">
        <v>5560</v>
      </c>
      <c r="AF2189" s="58"/>
      <c r="AG2189" s="57" t="str" cm="1">
        <f t="array" ref="AG2189">IFERROR(_xlfn.IFS(
AI2189="MPR ISSUE","PDH",
AI2189="BSS Hardware Issue","BSS",
AI2189="Sites strategiques, MLL, Pylone, etc.","ENVTECH",
AI2189="AKTIVCO DEFAUT GE &amp; POWER Cabinet","AKTIVCO",
AI2189="AKTIVCO Coupure ENEO &amp; Baisse de tension","AKTIVCO GRID ONLY",
AI2189="Coupure ENEO &amp; Baisse de tension","IHS GRID ONLY",
AI2189="Defaut GE &amp; POWER Cabinet","IHS",
AI2189="Sharing","Partners",
AI2189="Sites strategiques &amp; DataCenter","SST &amp; DC",
AI2189="Exclu","Exclu",
AI2189="SAT","SAT",
AI2189="SPARE-ISSUE","SPARE-ISSUE",
AI2189="Fiber CAmtel","TRANS_FO_CAMTEL",
AI2189="Fiber AOF","Fiber AOF",
AI2189="Projet OCM (HUAWEI)","TRAVAUX-HUAWEI",
AI2189="Projet OCM (NOKIA)","TRAVAUX-NOKIA",
AI2189="ACCESS-ISSUE","ACCESS-ISSUE",
AI2189="Projet OCM (ZTE, NOKIA, autres projets)","TRAVAUX OCM",
AI2189="No root CAuse","No root cause",
AI2189="ODU HS","PDH",
AI2189="IP &amp; VLAN","PDH",
AI2189="Warehouse HUAWEI","SPARE-ISSUE",
AI2189="SPARE-HS","SPARE-ISSUE",
AI2189="Power Telco","BSS",AI2189="no impacts","no impacts"
),"")</f>
        <v>no impacts</v>
      </c>
      <c r="AH2189" s="57" t="str" cm="1">
        <f t="array" ref="AH2189">IFERROR(_xlfn.IFS(
AI2189="MPR ISSUE","TX ISSUE",
AI2189="BSS Hardware Issue","RAN ISSUE",
AI2189="Sites strategiques, MLL, Pylone, etc.","ENVTECH",
AI2189="AKTIVCO DEFAUT GE &amp; POWER Cabinet","POWER ISSUE",
AI2189="AKTIVCO Coupure ENEO &amp; Baisse de tension","POWER ISSUE",
AI2189="Coupure ENEO &amp; Baisse de tension","POWER ISSUE",
AI2189="Defaut GE &amp; POWER Cabinet","POWER ISSUE",
AI2189="Sharing","POWER ISSUE",
AI2189="Sites strategiques &amp; DataCenter","POWER ISSUE",
AI2189="Exclu","Exclu",
AI2189="SAT","TX ISSUE",
AI2189="SPARE-ISSUE","SPARE-ISSUE",
AI2189="Fiber CAmtel","TX ISSUE",
AI2189="Fiber AOF","TX ISSUE",
AI2189="Projet OCM (HUAWEI)","TRAVAUX-HUAWEI",
AI2189="Projet OCM (NOKIA)","TRAVAUX -NOKIA",
AI2189="ACCESS-ISSUE","ACCESS-ISSUE",
AI2189="Projet OCM (ZTE, NOKIA, autres projets)","TRAVAUX OCM",
AI2189="No root CAuse","No root cause",
AI2189="ODU HS","TX ISSUE",
AI2189="IP &amp; VLAN","TX ISSUE",
AI2189="Warehouse HUAWEI","SPARE-ISSUE",
AI2189="SPARE-HS","SPARE-ISSUE",
AI2189="Power Telco","RAN ISSUE",AI2189="no impacts","no impacts"
),"")</f>
        <v>no impacts</v>
      </c>
      <c r="AI2189" s="85" t="s">
        <v>5998</v>
      </c>
      <c r="AJ2189" s="57" t="str" cm="1">
        <f t="array" ref="AJ2189">IFERROR(_xlfn.IFS(
AI2189="MPR ISSUE","ACTIVE",
AI2189="BSS Hardware Issue","ACTIVE",
AI2189="Sites strategiques, MLL, Pylone, etc.","PASSIVE",
AI2189="AKTIVCO DEFAUT GE &amp; POWER Cabinet","PASSIVE",
AI2189="AKTIVCO Coupure ENEO &amp; Baisse de tension","PASSIVE",
AI2189="Coupure ENEO &amp; Baisse de tension","PASSIVE",
AI2189="Defaut GE &amp; POWER Cabinet","PASSIVE",
AI2189="Sharing","PASSIVE",
AI2189="Sites strategiques &amp; DataCenter","PASSIVE",
AI2189="Exclu","Exclu",
AI2189="SAT","ACTIVE",
AI2189="SPARE-ISSUE","SPARE-ISSUE",
AI2189="Fiber CAmtel","ACTIVE",
AI2189="Fiber AOF","ACTIVE",
AI2189="Projet OCM (HUAWEI)","PLANNED WORKS",
AI2189="Projet OCM (NOKIA)","PLANNED WORKS",
AI2189="ACCESS-ISSUE","ACCESS-ISSUE",
AI2189="Projet OCM (ZTE, NOKIA, autres projets)","PLANNED WORKS",
AI2189="No root CAuse","No root cause",
AI2189="ODU HS","ACTIVE",
AI2189="IP &amp; VLAN","ACTIVE",
AI2189="Warehouse HUAWEI","SPARE-ISSUE",
AI2189="SPARE-HS","SPARE-ISSUE",
AI2189="Power Telco","ACTIVE", AI2189="no impacts","no impacts"
),"")</f>
        <v>no impacts</v>
      </c>
      <c r="AK2189" s="23" t="s">
        <v>5537</v>
      </c>
      <c r="AL2189" s="23" t="str">
        <f t="shared" si="61"/>
        <v>SUD_119</v>
      </c>
      <c r="AN2189" s="9" t="s">
        <v>5537</v>
      </c>
      <c r="AO2189" s="23" t="str">
        <f>_xlfn.XLOOKUP(B2189,'INCIDENT-05-03-2026'!E:E,'INCIDENT-05-03-2026'!F:F,"")</f>
        <v/>
      </c>
      <c r="AP2189" s="7" t="s">
        <v>5537</v>
      </c>
      <c r="AQ2189" s="6"/>
      <c r="AR2189" s="7"/>
      <c r="AS2189" s="3" t="str">
        <f>_xlfn.XLOOKUP(B2189,'[3]tt num | region | site id'!$C:$C,'[3]tt num | region | site id'!$Q:$Q,"")</f>
        <v/>
      </c>
      <c r="AT2189" s="24" t="str">
        <f>_xlfn.XLOOKUP(B2189,'[4]Cells Huawei 03052026 12h'!$B:$B,'[4]Cells Huawei 03052026 12h'!$T:$T,"")</f>
        <v/>
      </c>
      <c r="AU2189" s="24" t="str">
        <f>_xlfn.XLOOKUP(B2189,'[5]cells down 02052026 8h50'!$B:$B,'[5]cells down 02052026 8h50'!$R:$R,"")</f>
        <v/>
      </c>
      <c r="AV2189" s="24" t="str">
        <f>_xlfn.XLOOKUP(B2189,'[5]cells down 02052026 13h50'!$B:$B,'[5]cells down 02052026 13h50'!$R:$R,"")</f>
        <v/>
      </c>
      <c r="AW2189" s="24" t="str">
        <f>_xlfn.XLOOKUP(B2189,'[5]cells down 02052026 13h50'!$B:$B,'[5]cells down 02052026 13h50'!$R:$R,"")</f>
        <v/>
      </c>
      <c r="AX2189" s="24" t="str">
        <f>_xlfn.XLOOKUP(B2189,'[6]cell downs 03052026 8h40 '!$B:$B,'[6]cell downs 03052026 8h40 '!$R:$R,"")</f>
        <v/>
      </c>
      <c r="AY2189" s="24" t="str">
        <f>_xlfn.XLOOKUP(B2189,'[7]ALL SITES DOWN'!$D:$D,'[7]ALL SITES DOWN'!$J:$J,"")</f>
        <v/>
      </c>
      <c r="AZ2189" s="24" t="str">
        <f>_xlfn.XLOOKUP(B2189,'[8]ALL SITES DOWN'!$D:$D,'[8]ALL SITES DOWN'!$J:$J,"")</f>
        <v/>
      </c>
      <c r="BA2189" s="9" t="str">
        <f>_xlfn.XLOOKUP(B2189,[9]sheet1!$AC:$AC,[9]sheet1!$AF:$AF,"")</f>
        <v/>
      </c>
      <c r="BB2189" s="14" t="s">
        <v>5537</v>
      </c>
      <c r="BC2189" s="14" t="s">
        <v>5537</v>
      </c>
      <c r="BD2189" s="14" t="str">
        <f>_xlfn.XLOOKUP(B2189,'[10]cell downs 18042026 17h'!$B:$B,'[10]cell downs 18042026 17h'!$B:$B,"")</f>
        <v/>
      </c>
      <c r="BE2189" s="14" t="str">
        <f>_xlfn.XLOOKUP(B2189,'[11]Cells Huawei 19042026 15h'!$B:$B,'[11]Cells Huawei 19042026 15h'!$B:$B,"")</f>
        <v/>
      </c>
      <c r="BF2189" s="9" t="str">
        <f>_xlfn.XLOOKUP(B2189,'[12]cells down 19042026 9H40'!$B:$B,'[12]cells down 19042026 9H40'!$B:$B,"")</f>
        <v/>
      </c>
      <c r="BG2189" s="9" t="s">
        <v>5537</v>
      </c>
      <c r="BH2189" s="9" t="s">
        <v>5537</v>
      </c>
    </row>
    <row r="2190" spans="1:60" s="9" customFormat="1" x14ac:dyDescent="0.3">
      <c r="A2190" s="1" t="s">
        <v>3658</v>
      </c>
      <c r="B2190" s="8" t="s">
        <v>3659</v>
      </c>
      <c r="C2190" s="3" t="str">
        <f>_xlfn.XLOOKUP(B2190,'[1]daily break down'!$D:$D,'[1]daily break down'!$E:$E,"")</f>
        <v>CENTRE</v>
      </c>
      <c r="D2190" s="1" t="s">
        <v>11</v>
      </c>
      <c r="E2190" s="1" t="s">
        <v>12</v>
      </c>
      <c r="F2190" s="3" t="s">
        <v>37</v>
      </c>
      <c r="G2190" s="1" t="s">
        <v>3658</v>
      </c>
      <c r="H2190" s="42" t="str">
        <f>_xlfn.XLOOKUP(B2190,[2]CALCULATION!$B:$B,[2]CALCULATION!$H:$H,"")</f>
        <v>ZTE</v>
      </c>
      <c r="I2190" s="34">
        <v>0</v>
      </c>
      <c r="J2190" s="34">
        <v>0</v>
      </c>
      <c r="K2190" s="34">
        <v>0</v>
      </c>
      <c r="L2190" s="34">
        <v>0</v>
      </c>
      <c r="M2190" s="34">
        <v>0</v>
      </c>
      <c r="N2190" s="34">
        <v>0</v>
      </c>
      <c r="O2190" s="34">
        <v>0</v>
      </c>
      <c r="P2190" s="34">
        <v>0</v>
      </c>
      <c r="Q2190" s="34">
        <v>0</v>
      </c>
      <c r="R2190" s="34">
        <v>0</v>
      </c>
      <c r="S2190" s="35">
        <v>0</v>
      </c>
      <c r="T2190" s="35">
        <v>0</v>
      </c>
      <c r="U2190" s="35">
        <v>0</v>
      </c>
      <c r="V2190" s="35">
        <v>0</v>
      </c>
      <c r="W2190" s="35">
        <v>0</v>
      </c>
      <c r="X2190" s="35">
        <v>0</v>
      </c>
      <c r="Y2190" s="35">
        <v>0</v>
      </c>
      <c r="Z2190" s="35">
        <v>0</v>
      </c>
      <c r="AA2190" s="35">
        <v>0</v>
      </c>
      <c r="AB2190" s="35">
        <v>0</v>
      </c>
      <c r="AC2190" s="35">
        <v>0</v>
      </c>
      <c r="AD2190" s="35">
        <v>0</v>
      </c>
      <c r="AE2190" s="58" t="s">
        <v>5560</v>
      </c>
      <c r="AF2190" s="58"/>
      <c r="AG2190" s="57" t="str" cm="1">
        <f t="array" ref="AG2190">IFERROR(_xlfn.IFS(
AI2190="MPR ISSUE","PDH",
AI2190="BSS Hardware Issue","BSS",
AI2190="Sites strategiques, MLL, Pylone, etc.","ENVTECH",
AI2190="AKTIVCO DEFAUT GE &amp; POWER Cabinet","AKTIVCO",
AI2190="AKTIVCO Coupure ENEO &amp; Baisse de tension","AKTIVCO GRID ONLY",
AI2190="Coupure ENEO &amp; Baisse de tension","IHS GRID ONLY",
AI2190="Defaut GE &amp; POWER Cabinet","IHS",
AI2190="Sharing","Partners",
AI2190="Sites strategiques &amp; DataCenter","SST &amp; DC",
AI2190="Exclu","Exclu",
AI2190="SAT","SAT",
AI2190="SPARE-ISSUE","SPARE-ISSUE",
AI2190="Fiber CAmtel","TRANS_FO_CAMTEL",
AI2190="Fiber AOF","Fiber AOF",
AI2190="Projet OCM (HUAWEI)","TRAVAUX-HUAWEI",
AI2190="Projet OCM (NOKIA)","TRAVAUX-NOKIA",
AI2190="ACCESS-ISSUE","ACCESS-ISSUE",
AI2190="Projet OCM (ZTE, NOKIA, autres projets)","TRAVAUX OCM",
AI2190="No root CAuse","No root cause",
AI2190="ODU HS","PDH",
AI2190="IP &amp; VLAN","PDH",
AI2190="Warehouse HUAWEI","SPARE-ISSUE",
AI2190="SPARE-HS","SPARE-ISSUE",
AI2190="Power Telco","BSS",AI2190="no impacts","no impacts"
),"")</f>
        <v>no impacts</v>
      </c>
      <c r="AH2190" s="57" t="str" cm="1">
        <f t="array" ref="AH2190">IFERROR(_xlfn.IFS(
AI2190="MPR ISSUE","TX ISSUE",
AI2190="BSS Hardware Issue","RAN ISSUE",
AI2190="Sites strategiques, MLL, Pylone, etc.","ENVTECH",
AI2190="AKTIVCO DEFAUT GE &amp; POWER Cabinet","POWER ISSUE",
AI2190="AKTIVCO Coupure ENEO &amp; Baisse de tension","POWER ISSUE",
AI2190="Coupure ENEO &amp; Baisse de tension","POWER ISSUE",
AI2190="Defaut GE &amp; POWER Cabinet","POWER ISSUE",
AI2190="Sharing","POWER ISSUE",
AI2190="Sites strategiques &amp; DataCenter","POWER ISSUE",
AI2190="Exclu","Exclu",
AI2190="SAT","TX ISSUE",
AI2190="SPARE-ISSUE","SPARE-ISSUE",
AI2190="Fiber CAmtel","TX ISSUE",
AI2190="Fiber AOF","TX ISSUE",
AI2190="Projet OCM (HUAWEI)","TRAVAUX-HUAWEI",
AI2190="Projet OCM (NOKIA)","TRAVAUX -NOKIA",
AI2190="ACCESS-ISSUE","ACCESS-ISSUE",
AI2190="Projet OCM (ZTE, NOKIA, autres projets)","TRAVAUX OCM",
AI2190="No root CAuse","No root cause",
AI2190="ODU HS","TX ISSUE",
AI2190="IP &amp; VLAN","TX ISSUE",
AI2190="Warehouse HUAWEI","SPARE-ISSUE",
AI2190="SPARE-HS","SPARE-ISSUE",
AI2190="Power Telco","RAN ISSUE",AI2190="no impacts","no impacts"
),"")</f>
        <v>no impacts</v>
      </c>
      <c r="AI2190" s="85" t="s">
        <v>5998</v>
      </c>
      <c r="AJ2190" s="57" t="str" cm="1">
        <f t="array" ref="AJ2190">IFERROR(_xlfn.IFS(
AI2190="MPR ISSUE","ACTIVE",
AI2190="BSS Hardware Issue","ACTIVE",
AI2190="Sites strategiques, MLL, Pylone, etc.","PASSIVE",
AI2190="AKTIVCO DEFAUT GE &amp; POWER Cabinet","PASSIVE",
AI2190="AKTIVCO Coupure ENEO &amp; Baisse de tension","PASSIVE",
AI2190="Coupure ENEO &amp; Baisse de tension","PASSIVE",
AI2190="Defaut GE &amp; POWER Cabinet","PASSIVE",
AI2190="Sharing","PASSIVE",
AI2190="Sites strategiques &amp; DataCenter","PASSIVE",
AI2190="Exclu","Exclu",
AI2190="SAT","ACTIVE",
AI2190="SPARE-ISSUE","SPARE-ISSUE",
AI2190="Fiber CAmtel","ACTIVE",
AI2190="Fiber AOF","ACTIVE",
AI2190="Projet OCM (HUAWEI)","PLANNED WORKS",
AI2190="Projet OCM (NOKIA)","PLANNED WORKS",
AI2190="ACCESS-ISSUE","ACCESS-ISSUE",
AI2190="Projet OCM (ZTE, NOKIA, autres projets)","PLANNED WORKS",
AI2190="No root CAuse","No root cause",
AI2190="ODU HS","ACTIVE",
AI2190="IP &amp; VLAN","ACTIVE",
AI2190="Warehouse HUAWEI","SPARE-ISSUE",
AI2190="SPARE-HS","SPARE-ISSUE",
AI2190="Power Telco","ACTIVE", AI2190="no impacts","no impacts"
),"")</f>
        <v>no impacts</v>
      </c>
      <c r="AK2190" s="23" t="s">
        <v>5537</v>
      </c>
      <c r="AL2190" s="23" t="str">
        <f t="shared" ref="AL2190:AL2221" si="62">B2190</f>
        <v>CTR_146</v>
      </c>
      <c r="AN2190" s="9" t="s">
        <v>5537</v>
      </c>
      <c r="AO2190" s="23" t="str">
        <f>_xlfn.XLOOKUP(B2190,'INCIDENT-05-03-2026'!E:E,'INCIDENT-05-03-2026'!F:F,"")</f>
        <v/>
      </c>
      <c r="AP2190" s="7" t="s">
        <v>5537</v>
      </c>
      <c r="AQ2190" s="6"/>
      <c r="AR2190" s="7"/>
      <c r="AS2190" s="3" t="str">
        <f>_xlfn.XLOOKUP(B2190,'[3]tt num | region | site id'!$C:$C,'[3]tt num | region | site id'!$Q:$Q,"")</f>
        <v/>
      </c>
      <c r="AT2190" s="24" t="str">
        <f>_xlfn.XLOOKUP(B2190,'[4]Cells Huawei 03052026 12h'!$B:$B,'[4]Cells Huawei 03052026 12h'!$T:$T,"")</f>
        <v/>
      </c>
      <c r="AU2190" s="24" t="str">
        <f>_xlfn.XLOOKUP(B2190,'[5]cells down 02052026 8h50'!$B:$B,'[5]cells down 02052026 8h50'!$R:$R,"")</f>
        <v/>
      </c>
      <c r="AV2190" s="24" t="str">
        <f>_xlfn.XLOOKUP(B2190,'[5]cells down 02052026 13h50'!$B:$B,'[5]cells down 02052026 13h50'!$R:$R,"")</f>
        <v/>
      </c>
      <c r="AW2190" s="24" t="str">
        <f>_xlfn.XLOOKUP(B2190,'[5]cells down 02052026 13h50'!$B:$B,'[5]cells down 02052026 13h50'!$R:$R,"")</f>
        <v/>
      </c>
      <c r="AX2190" s="24" t="str">
        <f>_xlfn.XLOOKUP(B2190,'[6]cell downs 03052026 8h40 '!$B:$B,'[6]cell downs 03052026 8h40 '!$R:$R,"")</f>
        <v/>
      </c>
      <c r="AY2190" s="24" t="str">
        <f>_xlfn.XLOOKUP(B2190,'[7]ALL SITES DOWN'!$D:$D,'[7]ALL SITES DOWN'!$J:$J,"")</f>
        <v/>
      </c>
      <c r="AZ2190" s="24" t="str">
        <f>_xlfn.XLOOKUP(B2190,'[8]ALL SITES DOWN'!$D:$D,'[8]ALL SITES DOWN'!$J:$J,"")</f>
        <v/>
      </c>
      <c r="BA2190" s="9" t="str">
        <f>_xlfn.XLOOKUP(B2190,[9]sheet1!$AC:$AC,[9]sheet1!$AF:$AF,"")</f>
        <v/>
      </c>
      <c r="BB2190" s="14" t="s">
        <v>5537</v>
      </c>
      <c r="BC2190" s="14" t="s">
        <v>5537</v>
      </c>
      <c r="BD2190" s="14" t="str">
        <f>_xlfn.XLOOKUP(B2190,'[10]cell downs 18042026 17h'!$B:$B,'[10]cell downs 18042026 17h'!$B:$B,"")</f>
        <v/>
      </c>
      <c r="BE2190" s="14" t="str">
        <f>_xlfn.XLOOKUP(B2190,'[11]Cells Huawei 19042026 15h'!$B:$B,'[11]Cells Huawei 19042026 15h'!$B:$B,"")</f>
        <v/>
      </c>
      <c r="BF2190" s="9" t="str">
        <f>_xlfn.XLOOKUP(B2190,'[12]cells down 19042026 9H40'!$B:$B,'[12]cells down 19042026 9H40'!$B:$B,"")</f>
        <v/>
      </c>
      <c r="BG2190" s="9" t="s">
        <v>3659</v>
      </c>
      <c r="BH2190" s="9" t="s">
        <v>5537</v>
      </c>
    </row>
    <row r="2191" spans="1:60" s="9" customFormat="1" x14ac:dyDescent="0.3">
      <c r="A2191" s="1" t="s">
        <v>3660</v>
      </c>
      <c r="B2191" s="8" t="s">
        <v>3661</v>
      </c>
      <c r="C2191" s="3" t="str">
        <f>_xlfn.XLOOKUP(B2191,'[1]daily break down'!$D:$D,'[1]daily break down'!$E:$E,"")</f>
        <v>OUEST</v>
      </c>
      <c r="D2191" s="1" t="s">
        <v>11</v>
      </c>
      <c r="E2191" s="1" t="s">
        <v>12</v>
      </c>
      <c r="F2191" s="3" t="s">
        <v>102</v>
      </c>
      <c r="G2191" s="1" t="s">
        <v>3662</v>
      </c>
      <c r="H2191" s="40" t="str">
        <f>_xlfn.XLOOKUP(B2191,[2]CALCULATION!$B:$B,[2]CALCULATION!$H:$H,"")</f>
        <v>HUAWEI</v>
      </c>
      <c r="I2191" s="34">
        <v>0</v>
      </c>
      <c r="J2191" s="34">
        <v>0</v>
      </c>
      <c r="K2191" s="34">
        <v>0</v>
      </c>
      <c r="L2191" s="34">
        <v>0</v>
      </c>
      <c r="M2191" s="34">
        <v>0</v>
      </c>
      <c r="N2191" s="34">
        <v>0</v>
      </c>
      <c r="O2191" s="34">
        <v>0</v>
      </c>
      <c r="P2191" s="34">
        <v>0</v>
      </c>
      <c r="Q2191" s="34">
        <v>0</v>
      </c>
      <c r="R2191" s="34">
        <v>0</v>
      </c>
      <c r="S2191" s="35">
        <v>0</v>
      </c>
      <c r="T2191" s="35">
        <v>0</v>
      </c>
      <c r="U2191" s="35">
        <v>0</v>
      </c>
      <c r="V2191" s="35">
        <v>0</v>
      </c>
      <c r="W2191" s="35">
        <v>0</v>
      </c>
      <c r="X2191" s="35">
        <v>0</v>
      </c>
      <c r="Y2191" s="35">
        <v>0</v>
      </c>
      <c r="Z2191" s="35">
        <v>0</v>
      </c>
      <c r="AA2191" s="35">
        <v>0</v>
      </c>
      <c r="AB2191" s="35">
        <v>0</v>
      </c>
      <c r="AC2191" s="35">
        <v>0</v>
      </c>
      <c r="AD2191" s="35">
        <v>0</v>
      </c>
      <c r="AE2191" s="58" t="s">
        <v>5560</v>
      </c>
      <c r="AF2191" s="58"/>
      <c r="AG2191" s="57" t="str" cm="1">
        <f t="array" ref="AG2191">IFERROR(_xlfn.IFS(
AI2191="MPR ISSUE","PDH",
AI2191="BSS Hardware Issue","BSS",
AI2191="Sites strategiques, MLL, Pylone, etc.","ENVTECH",
AI2191="AKTIVCO DEFAUT GE &amp; POWER Cabinet","AKTIVCO",
AI2191="AKTIVCO Coupure ENEO &amp; Baisse de tension","AKTIVCO GRID ONLY",
AI2191="Coupure ENEO &amp; Baisse de tension","IHS GRID ONLY",
AI2191="Defaut GE &amp; POWER Cabinet","IHS",
AI2191="Sharing","Partners",
AI2191="Sites strategiques &amp; DataCenter","SST &amp; DC",
AI2191="Exclu","Exclu",
AI2191="SAT","SAT",
AI2191="SPARE-ISSUE","SPARE-ISSUE",
AI2191="Fiber CAmtel","TRANS_FO_CAMTEL",
AI2191="Fiber AOF","Fiber AOF",
AI2191="Projet OCM (HUAWEI)","TRAVAUX-HUAWEI",
AI2191="Projet OCM (NOKIA)","TRAVAUX-NOKIA",
AI2191="ACCESS-ISSUE","ACCESS-ISSUE",
AI2191="Projet OCM (ZTE, NOKIA, autres projets)","TRAVAUX OCM",
AI2191="No root CAuse","No root cause",
AI2191="ODU HS","PDH",
AI2191="IP &amp; VLAN","PDH",
AI2191="Warehouse HUAWEI","SPARE-ISSUE",
AI2191="SPARE-HS","SPARE-ISSUE",
AI2191="Power Telco","BSS",AI2191="no impacts","no impacts"
),"")</f>
        <v>no impacts</v>
      </c>
      <c r="AH2191" s="57" t="str" cm="1">
        <f t="array" ref="AH2191">IFERROR(_xlfn.IFS(
AI2191="MPR ISSUE","TX ISSUE",
AI2191="BSS Hardware Issue","RAN ISSUE",
AI2191="Sites strategiques, MLL, Pylone, etc.","ENVTECH",
AI2191="AKTIVCO DEFAUT GE &amp; POWER Cabinet","POWER ISSUE",
AI2191="AKTIVCO Coupure ENEO &amp; Baisse de tension","POWER ISSUE",
AI2191="Coupure ENEO &amp; Baisse de tension","POWER ISSUE",
AI2191="Defaut GE &amp; POWER Cabinet","POWER ISSUE",
AI2191="Sharing","POWER ISSUE",
AI2191="Sites strategiques &amp; DataCenter","POWER ISSUE",
AI2191="Exclu","Exclu",
AI2191="SAT","TX ISSUE",
AI2191="SPARE-ISSUE","SPARE-ISSUE",
AI2191="Fiber CAmtel","TX ISSUE",
AI2191="Fiber AOF","TX ISSUE",
AI2191="Projet OCM (HUAWEI)","TRAVAUX-HUAWEI",
AI2191="Projet OCM (NOKIA)","TRAVAUX -NOKIA",
AI2191="ACCESS-ISSUE","ACCESS-ISSUE",
AI2191="Projet OCM (ZTE, NOKIA, autres projets)","TRAVAUX OCM",
AI2191="No root CAuse","No root cause",
AI2191="ODU HS","TX ISSUE",
AI2191="IP &amp; VLAN","TX ISSUE",
AI2191="Warehouse HUAWEI","SPARE-ISSUE",
AI2191="SPARE-HS","SPARE-ISSUE",
AI2191="Power Telco","RAN ISSUE",AI2191="no impacts","no impacts"
),"")</f>
        <v>no impacts</v>
      </c>
      <c r="AI2191" s="85" t="s">
        <v>5998</v>
      </c>
      <c r="AJ2191" s="57" t="str" cm="1">
        <f t="array" ref="AJ2191">IFERROR(_xlfn.IFS(
AI2191="MPR ISSUE","ACTIVE",
AI2191="BSS Hardware Issue","ACTIVE",
AI2191="Sites strategiques, MLL, Pylone, etc.","PASSIVE",
AI2191="AKTIVCO DEFAUT GE &amp; POWER Cabinet","PASSIVE",
AI2191="AKTIVCO Coupure ENEO &amp; Baisse de tension","PASSIVE",
AI2191="Coupure ENEO &amp; Baisse de tension","PASSIVE",
AI2191="Defaut GE &amp; POWER Cabinet","PASSIVE",
AI2191="Sharing","PASSIVE",
AI2191="Sites strategiques &amp; DataCenter","PASSIVE",
AI2191="Exclu","Exclu",
AI2191="SAT","ACTIVE",
AI2191="SPARE-ISSUE","SPARE-ISSUE",
AI2191="Fiber CAmtel","ACTIVE",
AI2191="Fiber AOF","ACTIVE",
AI2191="Projet OCM (HUAWEI)","PLANNED WORKS",
AI2191="Projet OCM (NOKIA)","PLANNED WORKS",
AI2191="ACCESS-ISSUE","ACCESS-ISSUE",
AI2191="Projet OCM (ZTE, NOKIA, autres projets)","PLANNED WORKS",
AI2191="No root CAuse","No root cause",
AI2191="ODU HS","ACTIVE",
AI2191="IP &amp; VLAN","ACTIVE",
AI2191="Warehouse HUAWEI","SPARE-ISSUE",
AI2191="SPARE-HS","SPARE-ISSUE",
AI2191="Power Telco","ACTIVE", AI2191="no impacts","no impacts"
),"")</f>
        <v>no impacts</v>
      </c>
      <c r="AK2191" s="23" t="s">
        <v>5537</v>
      </c>
      <c r="AL2191" s="23" t="str">
        <f t="shared" si="62"/>
        <v>OST_146</v>
      </c>
      <c r="AN2191" s="9" t="s">
        <v>5537</v>
      </c>
      <c r="AO2191" s="23" t="str">
        <f>_xlfn.XLOOKUP(B2191,'INCIDENT-05-03-2026'!E:E,'INCIDENT-05-03-2026'!F:F,"")</f>
        <v/>
      </c>
      <c r="AP2191" s="7" t="s">
        <v>5537</v>
      </c>
      <c r="AQ2191" s="6"/>
      <c r="AR2191" s="7"/>
      <c r="AS2191" s="3" t="str">
        <f>_xlfn.XLOOKUP(B2191,'[3]tt num | region | site id'!$C:$C,'[3]tt num | region | site id'!$Q:$Q,"")</f>
        <v/>
      </c>
      <c r="AT2191" s="24" t="str">
        <f>_xlfn.XLOOKUP(B2191,'[4]Cells Huawei 03052026 12h'!$B:$B,'[4]Cells Huawei 03052026 12h'!$T:$T,"")</f>
        <v/>
      </c>
      <c r="AU2191" s="24" t="str">
        <f>_xlfn.XLOOKUP(B2191,'[5]cells down 02052026 8h50'!$B:$B,'[5]cells down 02052026 8h50'!$R:$R,"")</f>
        <v/>
      </c>
      <c r="AV2191" s="24" t="str">
        <f>_xlfn.XLOOKUP(B2191,'[5]cells down 02052026 13h50'!$B:$B,'[5]cells down 02052026 13h50'!$R:$R,"")</f>
        <v/>
      </c>
      <c r="AW2191" s="24" t="str">
        <f>_xlfn.XLOOKUP(B2191,'[5]cells down 02052026 13h50'!$B:$B,'[5]cells down 02052026 13h50'!$R:$R,"")</f>
        <v/>
      </c>
      <c r="AX2191" s="24" t="str">
        <f>_xlfn.XLOOKUP(B2191,'[6]cell downs 03052026 8h40 '!$B:$B,'[6]cell downs 03052026 8h40 '!$R:$R,"")</f>
        <v/>
      </c>
      <c r="AY2191" s="24" t="str">
        <f>_xlfn.XLOOKUP(B2191,'[7]ALL SITES DOWN'!$D:$D,'[7]ALL SITES DOWN'!$J:$J,"")</f>
        <v/>
      </c>
      <c r="AZ2191" s="24" t="str">
        <f>_xlfn.XLOOKUP(B2191,'[8]ALL SITES DOWN'!$D:$D,'[8]ALL SITES DOWN'!$J:$J,"")</f>
        <v/>
      </c>
      <c r="BA2191" s="9" t="str">
        <f>_xlfn.XLOOKUP(B2191,[9]sheet1!$AC:$AC,[9]sheet1!$AF:$AF,"")</f>
        <v/>
      </c>
      <c r="BB2191" s="14" t="s">
        <v>5537</v>
      </c>
      <c r="BC2191" s="14" t="s">
        <v>5537</v>
      </c>
      <c r="BD2191" s="14" t="str">
        <f>_xlfn.XLOOKUP(B2191,'[10]cell downs 18042026 17h'!$B:$B,'[10]cell downs 18042026 17h'!$B:$B,"")</f>
        <v/>
      </c>
      <c r="BE2191" s="14" t="str">
        <f>_xlfn.XLOOKUP(B2191,'[11]Cells Huawei 19042026 15h'!$B:$B,'[11]Cells Huawei 19042026 15h'!$B:$B,"")</f>
        <v/>
      </c>
      <c r="BF2191" s="9" t="str">
        <f>_xlfn.XLOOKUP(B2191,'[12]cells down 19042026 9H40'!$B:$B,'[12]cells down 19042026 9H40'!$B:$B,"")</f>
        <v/>
      </c>
      <c r="BG2191" s="9" t="s">
        <v>3661</v>
      </c>
      <c r="BH2191" s="9" t="s">
        <v>5583</v>
      </c>
    </row>
    <row r="2192" spans="1:60" s="9" customFormat="1" x14ac:dyDescent="0.3">
      <c r="A2192" s="1" t="s">
        <v>3668</v>
      </c>
      <c r="B2192" s="8" t="s">
        <v>3669</v>
      </c>
      <c r="C2192" s="3" t="str">
        <f>_xlfn.XLOOKUP(B2192,'[1]daily break down'!$D:$D,'[1]daily break down'!$E:$E,"")</f>
        <v>LITTORAL</v>
      </c>
      <c r="D2192" s="1" t="s">
        <v>21</v>
      </c>
      <c r="E2192" s="1" t="s">
        <v>122</v>
      </c>
      <c r="F2192" s="3" t="s">
        <v>31</v>
      </c>
      <c r="G2192" s="1" t="s">
        <v>3668</v>
      </c>
      <c r="H2192" s="42" t="str">
        <f>_xlfn.XLOOKUP(B2192,[2]CALCULATION!$B:$B,[2]CALCULATION!$H:$H,"")</f>
        <v>ZTE</v>
      </c>
      <c r="I2192" s="34">
        <v>0</v>
      </c>
      <c r="J2192" s="34">
        <v>0</v>
      </c>
      <c r="K2192" s="34">
        <v>0</v>
      </c>
      <c r="L2192" s="34">
        <v>0</v>
      </c>
      <c r="M2192" s="34">
        <v>0</v>
      </c>
      <c r="N2192" s="34">
        <v>0</v>
      </c>
      <c r="O2192" s="34">
        <v>0</v>
      </c>
      <c r="P2192" s="34">
        <v>0</v>
      </c>
      <c r="Q2192" s="34">
        <v>0</v>
      </c>
      <c r="R2192" s="34">
        <v>0</v>
      </c>
      <c r="S2192" s="35">
        <v>0</v>
      </c>
      <c r="T2192" s="35">
        <v>0</v>
      </c>
      <c r="U2192" s="35">
        <v>0</v>
      </c>
      <c r="V2192" s="35">
        <v>0</v>
      </c>
      <c r="W2192" s="35">
        <v>0</v>
      </c>
      <c r="X2192" s="35">
        <v>0</v>
      </c>
      <c r="Y2192" s="35">
        <v>0</v>
      </c>
      <c r="Z2192" s="35">
        <v>0</v>
      </c>
      <c r="AA2192" s="35">
        <v>0</v>
      </c>
      <c r="AB2192" s="35">
        <v>0</v>
      </c>
      <c r="AC2192" s="35">
        <v>0</v>
      </c>
      <c r="AD2192" s="35">
        <v>0</v>
      </c>
      <c r="AE2192" s="58" t="s">
        <v>5560</v>
      </c>
      <c r="AF2192" s="58"/>
      <c r="AG2192" s="57" t="str" cm="1">
        <f t="array" ref="AG2192">IFERROR(_xlfn.IFS(
AI2192="MPR ISSUE","PDH",
AI2192="BSS Hardware Issue","BSS",
AI2192="Sites strategiques, MLL, Pylone, etc.","ENVTECH",
AI2192="AKTIVCO DEFAUT GE &amp; POWER Cabinet","AKTIVCO",
AI2192="AKTIVCO Coupure ENEO &amp; Baisse de tension","AKTIVCO GRID ONLY",
AI2192="Coupure ENEO &amp; Baisse de tension","IHS GRID ONLY",
AI2192="Defaut GE &amp; POWER Cabinet","IHS",
AI2192="Sharing","Partners",
AI2192="Sites strategiques &amp; DataCenter","SST &amp; DC",
AI2192="Exclu","Exclu",
AI2192="SAT","SAT",
AI2192="SPARE-ISSUE","SPARE-ISSUE",
AI2192="Fiber CAmtel","TRANS_FO_CAMTEL",
AI2192="Fiber AOF","Fiber AOF",
AI2192="Projet OCM (HUAWEI)","TRAVAUX-HUAWEI",
AI2192="Projet OCM (NOKIA)","TRAVAUX-NOKIA",
AI2192="ACCESS-ISSUE","ACCESS-ISSUE",
AI2192="Projet OCM (ZTE, NOKIA, autres projets)","TRAVAUX OCM",
AI2192="No root CAuse","No root cause",
AI2192="ODU HS","PDH",
AI2192="IP &amp; VLAN","PDH",
AI2192="Warehouse HUAWEI","SPARE-ISSUE",
AI2192="SPARE-HS","SPARE-ISSUE",
AI2192="Power Telco","BSS",AI2192="no impacts","no impacts"
),"")</f>
        <v>no impacts</v>
      </c>
      <c r="AH2192" s="57" t="str" cm="1">
        <f t="array" ref="AH2192">IFERROR(_xlfn.IFS(
AI2192="MPR ISSUE","TX ISSUE",
AI2192="BSS Hardware Issue","RAN ISSUE",
AI2192="Sites strategiques, MLL, Pylone, etc.","ENVTECH",
AI2192="AKTIVCO DEFAUT GE &amp; POWER Cabinet","POWER ISSUE",
AI2192="AKTIVCO Coupure ENEO &amp; Baisse de tension","POWER ISSUE",
AI2192="Coupure ENEO &amp; Baisse de tension","POWER ISSUE",
AI2192="Defaut GE &amp; POWER Cabinet","POWER ISSUE",
AI2192="Sharing","POWER ISSUE",
AI2192="Sites strategiques &amp; DataCenter","POWER ISSUE",
AI2192="Exclu","Exclu",
AI2192="SAT","TX ISSUE",
AI2192="SPARE-ISSUE","SPARE-ISSUE",
AI2192="Fiber CAmtel","TX ISSUE",
AI2192="Fiber AOF","TX ISSUE",
AI2192="Projet OCM (HUAWEI)","TRAVAUX-HUAWEI",
AI2192="Projet OCM (NOKIA)","TRAVAUX -NOKIA",
AI2192="ACCESS-ISSUE","ACCESS-ISSUE",
AI2192="Projet OCM (ZTE, NOKIA, autres projets)","TRAVAUX OCM",
AI2192="No root CAuse","No root cause",
AI2192="ODU HS","TX ISSUE",
AI2192="IP &amp; VLAN","TX ISSUE",
AI2192="Warehouse HUAWEI","SPARE-ISSUE",
AI2192="SPARE-HS","SPARE-ISSUE",
AI2192="Power Telco","RAN ISSUE",AI2192="no impacts","no impacts"
),"")</f>
        <v>no impacts</v>
      </c>
      <c r="AI2192" s="85" t="s">
        <v>5998</v>
      </c>
      <c r="AJ2192" s="57" t="str" cm="1">
        <f t="array" ref="AJ2192">IFERROR(_xlfn.IFS(
AI2192="MPR ISSUE","ACTIVE",
AI2192="BSS Hardware Issue","ACTIVE",
AI2192="Sites strategiques, MLL, Pylone, etc.","PASSIVE",
AI2192="AKTIVCO DEFAUT GE &amp; POWER Cabinet","PASSIVE",
AI2192="AKTIVCO Coupure ENEO &amp; Baisse de tension","PASSIVE",
AI2192="Coupure ENEO &amp; Baisse de tension","PASSIVE",
AI2192="Defaut GE &amp; POWER Cabinet","PASSIVE",
AI2192="Sharing","PASSIVE",
AI2192="Sites strategiques &amp; DataCenter","PASSIVE",
AI2192="Exclu","Exclu",
AI2192="SAT","ACTIVE",
AI2192="SPARE-ISSUE","SPARE-ISSUE",
AI2192="Fiber CAmtel","ACTIVE",
AI2192="Fiber AOF","ACTIVE",
AI2192="Projet OCM (HUAWEI)","PLANNED WORKS",
AI2192="Projet OCM (NOKIA)","PLANNED WORKS",
AI2192="ACCESS-ISSUE","ACCESS-ISSUE",
AI2192="Projet OCM (ZTE, NOKIA, autres projets)","PLANNED WORKS",
AI2192="No root CAuse","No root cause",
AI2192="ODU HS","ACTIVE",
AI2192="IP &amp; VLAN","ACTIVE",
AI2192="Warehouse HUAWEI","SPARE-ISSUE",
AI2192="SPARE-HS","SPARE-ISSUE",
AI2192="Power Telco","ACTIVE", AI2192="no impacts","no impacts"
),"")</f>
        <v>no impacts</v>
      </c>
      <c r="AK2192" s="23" t="s">
        <v>5537</v>
      </c>
      <c r="AL2192" s="23" t="str">
        <f t="shared" si="62"/>
        <v>LIT_769</v>
      </c>
      <c r="AN2192" s="9" t="s">
        <v>5537</v>
      </c>
      <c r="AO2192" s="23" t="str">
        <f>_xlfn.XLOOKUP(B2192,'INCIDENT-05-03-2026'!E:E,'INCIDENT-05-03-2026'!F:F,"")</f>
        <v/>
      </c>
      <c r="AP2192" s="7" t="s">
        <v>5537</v>
      </c>
      <c r="AQ2192" s="6"/>
      <c r="AR2192" s="7"/>
      <c r="AS2192" s="3" t="str">
        <f>_xlfn.XLOOKUP(B2192,'[3]tt num | region | site id'!$C:$C,'[3]tt num | region | site id'!$Q:$Q,"")</f>
        <v/>
      </c>
      <c r="AT2192" s="24" t="str">
        <f>_xlfn.XLOOKUP(B2192,'[4]Cells Huawei 03052026 12h'!$B:$B,'[4]Cells Huawei 03052026 12h'!$T:$T,"")</f>
        <v/>
      </c>
      <c r="AU2192" s="24" t="str">
        <f>_xlfn.XLOOKUP(B2192,'[5]cells down 02052026 8h50'!$B:$B,'[5]cells down 02052026 8h50'!$R:$R,"")</f>
        <v/>
      </c>
      <c r="AV2192" s="24" t="str">
        <f>_xlfn.XLOOKUP(B2192,'[5]cells down 02052026 13h50'!$B:$B,'[5]cells down 02052026 13h50'!$R:$R,"")</f>
        <v/>
      </c>
      <c r="AW2192" s="24" t="str">
        <f>_xlfn.XLOOKUP(B2192,'[5]cells down 02052026 13h50'!$B:$B,'[5]cells down 02052026 13h50'!$R:$R,"")</f>
        <v/>
      </c>
      <c r="AX2192" s="24" t="str">
        <f>_xlfn.XLOOKUP(B2192,'[6]cell downs 03052026 8h40 '!$B:$B,'[6]cell downs 03052026 8h40 '!$R:$R,"")</f>
        <v/>
      </c>
      <c r="AY2192" s="24" t="str">
        <f>_xlfn.XLOOKUP(B2192,'[7]ALL SITES DOWN'!$D:$D,'[7]ALL SITES DOWN'!$J:$J,"")</f>
        <v/>
      </c>
      <c r="AZ2192" s="24" t="str">
        <f>_xlfn.XLOOKUP(B2192,'[8]ALL SITES DOWN'!$D:$D,'[8]ALL SITES DOWN'!$J:$J,"")</f>
        <v/>
      </c>
      <c r="BA2192" s="9" t="str">
        <f>_xlfn.XLOOKUP(B2192,[9]sheet1!$AC:$AC,[9]sheet1!$AF:$AF,"")</f>
        <v/>
      </c>
      <c r="BB2192" s="14" t="s">
        <v>5537</v>
      </c>
      <c r="BC2192" s="14" t="s">
        <v>5537</v>
      </c>
      <c r="BD2192" s="14" t="str">
        <f>_xlfn.XLOOKUP(B2192,'[10]cell downs 18042026 17h'!$B:$B,'[10]cell downs 18042026 17h'!$B:$B,"")</f>
        <v/>
      </c>
      <c r="BE2192" s="14" t="str">
        <f>_xlfn.XLOOKUP(B2192,'[11]Cells Huawei 19042026 15h'!$B:$B,'[11]Cells Huawei 19042026 15h'!$B:$B,"")</f>
        <v/>
      </c>
      <c r="BF2192" s="9" t="str">
        <f>_xlfn.XLOOKUP(B2192,'[12]cells down 19042026 9H40'!$B:$B,'[12]cells down 19042026 9H40'!$B:$B,"")</f>
        <v/>
      </c>
      <c r="BG2192" s="9" t="s">
        <v>5537</v>
      </c>
      <c r="BH2192" s="9" t="s">
        <v>12</v>
      </c>
    </row>
    <row r="2193" spans="1:60" s="9" customFormat="1" x14ac:dyDescent="0.3">
      <c r="A2193" s="1" t="s">
        <v>3670</v>
      </c>
      <c r="B2193" s="8" t="s">
        <v>3671</v>
      </c>
      <c r="C2193" s="3" t="str">
        <f>_xlfn.XLOOKUP(B2193,'[1]daily break down'!$D:$D,'[1]daily break down'!$E:$E,"")</f>
        <v>CENTRE</v>
      </c>
      <c r="D2193" s="1" t="s">
        <v>11</v>
      </c>
      <c r="E2193" s="1" t="s">
        <v>318</v>
      </c>
      <c r="F2193" s="3" t="s">
        <v>69</v>
      </c>
      <c r="G2193" s="1" t="s">
        <v>1211</v>
      </c>
      <c r="H2193" s="42" t="str">
        <f>_xlfn.XLOOKUP(B2193,[2]CALCULATION!$B:$B,[2]CALCULATION!$H:$H,"")</f>
        <v>ZTE</v>
      </c>
      <c r="I2193" s="34">
        <v>0</v>
      </c>
      <c r="J2193" s="34">
        <v>0</v>
      </c>
      <c r="K2193" s="34">
        <v>0</v>
      </c>
      <c r="L2193" s="34">
        <v>0</v>
      </c>
      <c r="M2193" s="34">
        <v>0</v>
      </c>
      <c r="N2193" s="34">
        <v>0</v>
      </c>
      <c r="O2193" s="34">
        <v>0</v>
      </c>
      <c r="P2193" s="34">
        <v>0</v>
      </c>
      <c r="Q2193" s="34">
        <v>0</v>
      </c>
      <c r="R2193" s="34">
        <v>0</v>
      </c>
      <c r="S2193" s="35">
        <v>0</v>
      </c>
      <c r="T2193" s="35">
        <v>0</v>
      </c>
      <c r="U2193" s="35">
        <v>0</v>
      </c>
      <c r="V2193" s="35">
        <v>0</v>
      </c>
      <c r="W2193" s="35">
        <v>0</v>
      </c>
      <c r="X2193" s="35">
        <v>0</v>
      </c>
      <c r="Y2193" s="35">
        <v>0</v>
      </c>
      <c r="Z2193" s="35">
        <v>0</v>
      </c>
      <c r="AA2193" s="35">
        <v>0</v>
      </c>
      <c r="AB2193" s="35">
        <v>0</v>
      </c>
      <c r="AC2193" s="35">
        <v>0</v>
      </c>
      <c r="AD2193" s="35">
        <v>0</v>
      </c>
      <c r="AE2193" s="58" t="s">
        <v>5560</v>
      </c>
      <c r="AF2193" s="58"/>
      <c r="AG2193" s="57" t="str" cm="1">
        <f t="array" ref="AG2193">IFERROR(_xlfn.IFS(
AI2193="MPR ISSUE","PDH",
AI2193="BSS Hardware Issue","BSS",
AI2193="Sites strategiques, MLL, Pylone, etc.","ENVTECH",
AI2193="AKTIVCO DEFAUT GE &amp; POWER Cabinet","AKTIVCO",
AI2193="AKTIVCO Coupure ENEO &amp; Baisse de tension","AKTIVCO GRID ONLY",
AI2193="Coupure ENEO &amp; Baisse de tension","IHS GRID ONLY",
AI2193="Defaut GE &amp; POWER Cabinet","IHS",
AI2193="Sharing","Partners",
AI2193="Sites strategiques &amp; DataCenter","SST &amp; DC",
AI2193="Exclu","Exclu",
AI2193="SAT","SAT",
AI2193="SPARE-ISSUE","SPARE-ISSUE",
AI2193="Fiber CAmtel","TRANS_FO_CAMTEL",
AI2193="Fiber AOF","Fiber AOF",
AI2193="Projet OCM (HUAWEI)","TRAVAUX-HUAWEI",
AI2193="Projet OCM (NOKIA)","TRAVAUX-NOKIA",
AI2193="ACCESS-ISSUE","ACCESS-ISSUE",
AI2193="Projet OCM (ZTE, NOKIA, autres projets)","TRAVAUX OCM",
AI2193="No root CAuse","No root cause",
AI2193="ODU HS","PDH",
AI2193="IP &amp; VLAN","PDH",
AI2193="Warehouse HUAWEI","SPARE-ISSUE",
AI2193="SPARE-HS","SPARE-ISSUE",
AI2193="Power Telco","BSS",AI2193="no impacts","no impacts"
),"")</f>
        <v>no impacts</v>
      </c>
      <c r="AH2193" s="57" t="str" cm="1">
        <f t="array" ref="AH2193">IFERROR(_xlfn.IFS(
AI2193="MPR ISSUE","TX ISSUE",
AI2193="BSS Hardware Issue","RAN ISSUE",
AI2193="Sites strategiques, MLL, Pylone, etc.","ENVTECH",
AI2193="AKTIVCO DEFAUT GE &amp; POWER Cabinet","POWER ISSUE",
AI2193="AKTIVCO Coupure ENEO &amp; Baisse de tension","POWER ISSUE",
AI2193="Coupure ENEO &amp; Baisse de tension","POWER ISSUE",
AI2193="Defaut GE &amp; POWER Cabinet","POWER ISSUE",
AI2193="Sharing","POWER ISSUE",
AI2193="Sites strategiques &amp; DataCenter","POWER ISSUE",
AI2193="Exclu","Exclu",
AI2193="SAT","TX ISSUE",
AI2193="SPARE-ISSUE","SPARE-ISSUE",
AI2193="Fiber CAmtel","TX ISSUE",
AI2193="Fiber AOF","TX ISSUE",
AI2193="Projet OCM (HUAWEI)","TRAVAUX-HUAWEI",
AI2193="Projet OCM (NOKIA)","TRAVAUX -NOKIA",
AI2193="ACCESS-ISSUE","ACCESS-ISSUE",
AI2193="Projet OCM (ZTE, NOKIA, autres projets)","TRAVAUX OCM",
AI2193="No root CAuse","No root cause",
AI2193="ODU HS","TX ISSUE",
AI2193="IP &amp; VLAN","TX ISSUE",
AI2193="Warehouse HUAWEI","SPARE-ISSUE",
AI2193="SPARE-HS","SPARE-ISSUE",
AI2193="Power Telco","RAN ISSUE",AI2193="no impacts","no impacts"
),"")</f>
        <v>no impacts</v>
      </c>
      <c r="AI2193" s="85" t="s">
        <v>5998</v>
      </c>
      <c r="AJ2193" s="57" t="str" cm="1">
        <f t="array" ref="AJ2193">IFERROR(_xlfn.IFS(
AI2193="MPR ISSUE","ACTIVE",
AI2193="BSS Hardware Issue","ACTIVE",
AI2193="Sites strategiques, MLL, Pylone, etc.","PASSIVE",
AI2193="AKTIVCO DEFAUT GE &amp; POWER Cabinet","PASSIVE",
AI2193="AKTIVCO Coupure ENEO &amp; Baisse de tension","PASSIVE",
AI2193="Coupure ENEO &amp; Baisse de tension","PASSIVE",
AI2193="Defaut GE &amp; POWER Cabinet","PASSIVE",
AI2193="Sharing","PASSIVE",
AI2193="Sites strategiques &amp; DataCenter","PASSIVE",
AI2193="Exclu","Exclu",
AI2193="SAT","ACTIVE",
AI2193="SPARE-ISSUE","SPARE-ISSUE",
AI2193="Fiber CAmtel","ACTIVE",
AI2193="Fiber AOF","ACTIVE",
AI2193="Projet OCM (HUAWEI)","PLANNED WORKS",
AI2193="Projet OCM (NOKIA)","PLANNED WORKS",
AI2193="ACCESS-ISSUE","ACCESS-ISSUE",
AI2193="Projet OCM (ZTE, NOKIA, autres projets)","PLANNED WORKS",
AI2193="No root CAuse","No root cause",
AI2193="ODU HS","ACTIVE",
AI2193="IP &amp; VLAN","ACTIVE",
AI2193="Warehouse HUAWEI","SPARE-ISSUE",
AI2193="SPARE-HS","SPARE-ISSUE",
AI2193="Power Telco","ACTIVE", AI2193="no impacts","no impacts"
),"")</f>
        <v>no impacts</v>
      </c>
      <c r="AK2193" s="23" t="s">
        <v>5537</v>
      </c>
      <c r="AL2193" s="23" t="str">
        <f t="shared" si="62"/>
        <v>SUD_113</v>
      </c>
      <c r="AN2193" s="9" t="s">
        <v>5537</v>
      </c>
      <c r="AO2193" s="23" t="str">
        <f>_xlfn.XLOOKUP(B2193,'INCIDENT-05-03-2026'!E:E,'INCIDENT-05-03-2026'!F:F,"")</f>
        <v/>
      </c>
      <c r="AP2193" s="7" t="s">
        <v>5537</v>
      </c>
      <c r="AQ2193" s="6"/>
      <c r="AR2193" s="7"/>
      <c r="AS2193" s="3" t="str">
        <f>_xlfn.XLOOKUP(B2193,'[3]tt num | region | site id'!$C:$C,'[3]tt num | region | site id'!$Q:$Q,"")</f>
        <v/>
      </c>
      <c r="AT2193" s="24" t="str">
        <f>_xlfn.XLOOKUP(B2193,'[4]Cells Huawei 03052026 12h'!$B:$B,'[4]Cells Huawei 03052026 12h'!$T:$T,"")</f>
        <v/>
      </c>
      <c r="AU2193" s="24" t="str">
        <f>_xlfn.XLOOKUP(B2193,'[5]cells down 02052026 8h50'!$B:$B,'[5]cells down 02052026 8h50'!$R:$R,"")</f>
        <v/>
      </c>
      <c r="AV2193" s="24" t="str">
        <f>_xlfn.XLOOKUP(B2193,'[5]cells down 02052026 13h50'!$B:$B,'[5]cells down 02052026 13h50'!$R:$R,"")</f>
        <v/>
      </c>
      <c r="AW2193" s="24" t="str">
        <f>_xlfn.XLOOKUP(B2193,'[5]cells down 02052026 13h50'!$B:$B,'[5]cells down 02052026 13h50'!$R:$R,"")</f>
        <v/>
      </c>
      <c r="AX2193" s="24" t="str">
        <f>_xlfn.XLOOKUP(B2193,'[6]cell downs 03052026 8h40 '!$B:$B,'[6]cell downs 03052026 8h40 '!$R:$R,"")</f>
        <v/>
      </c>
      <c r="AY2193" s="24" t="str">
        <f>_xlfn.XLOOKUP(B2193,'[7]ALL SITES DOWN'!$D:$D,'[7]ALL SITES DOWN'!$J:$J,"")</f>
        <v/>
      </c>
      <c r="AZ2193" s="24" t="str">
        <f>_xlfn.XLOOKUP(B2193,'[8]ALL SITES DOWN'!$D:$D,'[8]ALL SITES DOWN'!$J:$J,"")</f>
        <v/>
      </c>
      <c r="BA2193" s="9" t="str">
        <f>_xlfn.XLOOKUP(B2193,[9]sheet1!$AC:$AC,[9]sheet1!$AF:$AF,"")</f>
        <v/>
      </c>
      <c r="BB2193" s="14" t="s">
        <v>5537</v>
      </c>
      <c r="BC2193" s="14" t="s">
        <v>5537</v>
      </c>
      <c r="BD2193" s="14" t="str">
        <f>_xlfn.XLOOKUP(B2193,'[10]cell downs 18042026 17h'!$B:$B,'[10]cell downs 18042026 17h'!$B:$B,"")</f>
        <v/>
      </c>
      <c r="BE2193" s="14" t="str">
        <f>_xlfn.XLOOKUP(B2193,'[11]Cells Huawei 19042026 15h'!$B:$B,'[11]Cells Huawei 19042026 15h'!$B:$B,"")</f>
        <v/>
      </c>
      <c r="BF2193" s="9" t="str">
        <f>_xlfn.XLOOKUP(B2193,'[12]cells down 19042026 9H40'!$B:$B,'[12]cells down 19042026 9H40'!$B:$B,"")</f>
        <v/>
      </c>
      <c r="BG2193" s="9" t="s">
        <v>3671</v>
      </c>
      <c r="BH2193" s="9" t="s">
        <v>594</v>
      </c>
    </row>
    <row r="2194" spans="1:60" s="9" customFormat="1" x14ac:dyDescent="0.3">
      <c r="A2194" s="1" t="s">
        <v>1616</v>
      </c>
      <c r="B2194" s="1" t="s">
        <v>1617</v>
      </c>
      <c r="C2194" s="3" t="str">
        <f>_xlfn.XLOOKUP(B2194,'[1]daily break down'!$D:$D,'[1]daily break down'!$E:$E,"")</f>
        <v>CENTRE</v>
      </c>
      <c r="D2194" s="1" t="s">
        <v>21</v>
      </c>
      <c r="E2194" s="1" t="s">
        <v>22</v>
      </c>
      <c r="F2194" s="3" t="s">
        <v>37</v>
      </c>
      <c r="G2194" s="1" t="s">
        <v>1618</v>
      </c>
      <c r="H2194" s="42" t="str">
        <f>_xlfn.XLOOKUP(B2194,[2]CALCULATION!$B:$B,[2]CALCULATION!$H:$H,"")</f>
        <v>ZTE</v>
      </c>
      <c r="I2194" s="34">
        <v>36.982818398952155</v>
      </c>
      <c r="J2194" s="34">
        <v>36.982818398952155</v>
      </c>
      <c r="K2194" s="34">
        <v>36.982818398952155</v>
      </c>
      <c r="L2194" s="34">
        <v>36.982818398952155</v>
      </c>
      <c r="M2194" s="34">
        <v>30.688623074881647</v>
      </c>
      <c r="N2194" s="34">
        <v>18.491409199476077</v>
      </c>
      <c r="O2194" s="34">
        <v>0.74366926060045702</v>
      </c>
      <c r="P2194" s="34">
        <v>0</v>
      </c>
      <c r="Q2194" s="34">
        <v>3.5249962189633965</v>
      </c>
      <c r="R2194" s="34">
        <v>0</v>
      </c>
      <c r="S2194" s="35">
        <v>1.9771254419532405</v>
      </c>
      <c r="T2194" s="35">
        <v>0</v>
      </c>
      <c r="U2194" s="35">
        <v>0</v>
      </c>
      <c r="V2194" s="35">
        <v>0.87202831925075575</v>
      </c>
      <c r="W2194" s="35">
        <v>0</v>
      </c>
      <c r="X2194" s="35">
        <v>0</v>
      </c>
      <c r="Y2194" s="35">
        <v>0</v>
      </c>
      <c r="Z2194" s="35">
        <v>0</v>
      </c>
      <c r="AA2194" s="35">
        <v>0</v>
      </c>
      <c r="AB2194" s="35">
        <v>0</v>
      </c>
      <c r="AC2194" s="35">
        <v>0</v>
      </c>
      <c r="AD2194" s="35">
        <v>0</v>
      </c>
      <c r="AE2194" s="58" t="s">
        <v>5559</v>
      </c>
      <c r="AF2194" s="58" t="s">
        <v>5536</v>
      </c>
      <c r="AG2194" s="57" t="str" cm="1">
        <f t="array" ref="AG2194">IFERROR(_xlfn.IFS(
AI2194="MPR ISSUE","PDH",
AI2194="BSS Hardware Issue","BSS",
AI2194="Sites strategiques, MLL, Pylone, etc.","ENVTECH",
AI2194="AKTIVCO DEFAUT GE &amp; POWER Cabinet","AKTIVCO",
AI2194="AKTIVCO Coupure ENEO &amp; Baisse de tension","AKTIVCO GRID ONLY",
AI2194="Coupure ENEO &amp; Baisse de tension","IHS GRID ONLY",
AI2194="Defaut GE &amp; POWER Cabinet","IHS",
AI2194="Sharing","Partners",
AI2194="Sites strategiques &amp; DataCenter","SST &amp; DC",
AI2194="Exclu","Exclu",
AI2194="SAT","SAT",
AI2194="SPARE-ISSUE","SPARE-ISSUE",
AI2194="Fiber CAmtel","TRANS_FO_CAMTEL",
AI2194="Fiber AOF","Fiber AOF",
AI2194="Projet OCM (HUAWEI)","TRAVAUX-HUAWEI",
AI2194="Projet OCM (NOKIA)","TRAVAUX-NOKIA",
AI2194="ACCESS-ISSUE","ACCESS-ISSUE",
AI2194="Projet OCM (ZTE, NOKIA, autres projets)","TRAVAUX OCM",
AI2194="No root CAuse","No root cause",
AI2194="ODU HS","PDH",
AI2194="IP &amp; VLAN","PDH",
AI2194="Warehouse HUAWEI","SPARE-ISSUE",
AI2194="SPARE-HS","SPARE-ISSUE",
AI2194="Power Telco","BSS",AI2194="no impacts","no impacts"
),"")</f>
        <v>Exclu</v>
      </c>
      <c r="AH2194" s="57" t="str" cm="1">
        <f t="array" ref="AH2194">IFERROR(_xlfn.IFS(
AI2194="MPR ISSUE","TX ISSUE",
AI2194="BSS Hardware Issue","RAN ISSUE",
AI2194="Sites strategiques, MLL, Pylone, etc.","ENVTECH",
AI2194="AKTIVCO DEFAUT GE &amp; POWER Cabinet","POWER ISSUE",
AI2194="AKTIVCO Coupure ENEO &amp; Baisse de tension","POWER ISSUE",
AI2194="Coupure ENEO &amp; Baisse de tension","POWER ISSUE",
AI2194="Defaut GE &amp; POWER Cabinet","POWER ISSUE",
AI2194="Sharing","POWER ISSUE",
AI2194="Sites strategiques &amp; DataCenter","POWER ISSUE",
AI2194="Exclu","Exclu",
AI2194="SAT","TX ISSUE",
AI2194="SPARE-ISSUE","SPARE-ISSUE",
AI2194="Fiber CAmtel","TX ISSUE",
AI2194="Fiber AOF","TX ISSUE",
AI2194="Projet OCM (HUAWEI)","TRAVAUX-HUAWEI",
AI2194="Projet OCM (NOKIA)","TRAVAUX -NOKIA",
AI2194="ACCESS-ISSUE","ACCESS-ISSUE",
AI2194="Projet OCM (ZTE, NOKIA, autres projets)","TRAVAUX OCM",
AI2194="No root CAuse","No root cause",
AI2194="ODU HS","TX ISSUE",
AI2194="IP &amp; VLAN","TX ISSUE",
AI2194="Warehouse HUAWEI","SPARE-ISSUE",
AI2194="SPARE-HS","SPARE-ISSUE",
AI2194="Power Telco","RAN ISSUE",AI2194="no impacts","no impacts"
),"")</f>
        <v>Exclu</v>
      </c>
      <c r="AI2194" s="85" t="s">
        <v>5559</v>
      </c>
      <c r="AJ2194" s="57" t="str" cm="1">
        <f t="array" ref="AJ2194">IFERROR(_xlfn.IFS(
AI2194="MPR ISSUE","ACTIVE",
AI2194="BSS Hardware Issue","ACTIVE",
AI2194="Sites strategiques, MLL, Pylone, etc.","PASSIVE",
AI2194="AKTIVCO DEFAUT GE &amp; POWER Cabinet","PASSIVE",
AI2194="AKTIVCO Coupure ENEO &amp; Baisse de tension","PASSIVE",
AI2194="Coupure ENEO &amp; Baisse de tension","PASSIVE",
AI2194="Defaut GE &amp; POWER Cabinet","PASSIVE",
AI2194="Sharing","PASSIVE",
AI2194="Sites strategiques &amp; DataCenter","PASSIVE",
AI2194="Exclu","Exclu",
AI2194="SAT","ACTIVE",
AI2194="SPARE-ISSUE","SPARE-ISSUE",
AI2194="Fiber CAmtel","ACTIVE",
AI2194="Fiber AOF","ACTIVE",
AI2194="Projet OCM (HUAWEI)","PLANNED WORKS",
AI2194="Projet OCM (NOKIA)","PLANNED WORKS",
AI2194="ACCESS-ISSUE","ACCESS-ISSUE",
AI2194="Projet OCM (ZTE, NOKIA, autres projets)","PLANNED WORKS",
AI2194="No root CAuse","No root cause",
AI2194="ODU HS","ACTIVE",
AI2194="IP &amp; VLAN","ACTIVE",
AI2194="Warehouse HUAWEI","SPARE-ISSUE",
AI2194="SPARE-HS","SPARE-ISSUE",
AI2194="Power Telco","ACTIVE", AI2194="no impacts","no impacts"
),"")</f>
        <v>Exclu</v>
      </c>
      <c r="AK2194" s="23" t="s">
        <v>5537</v>
      </c>
      <c r="AL2194" s="23" t="str">
        <f t="shared" si="62"/>
        <v>CTR_101</v>
      </c>
      <c r="AN2194" s="9" t="s">
        <v>5537</v>
      </c>
      <c r="AO2194" s="23" t="str">
        <f>_xlfn.XLOOKUP(B2194,'INCIDENT-05-03-2026'!E:E,'INCIDENT-05-03-2026'!F:F,"")</f>
        <v/>
      </c>
      <c r="AP2194" s="7" t="s">
        <v>5537</v>
      </c>
      <c r="AQ2194" s="6"/>
      <c r="AR2194" s="7"/>
      <c r="AS2194" s="3" t="str">
        <f>_xlfn.XLOOKUP(B2194,'[3]tt num | region | site id'!$C:$C,'[3]tt num | region | site id'!$Q:$Q,"")</f>
        <v/>
      </c>
      <c r="AT2194" s="24" t="str">
        <f>_xlfn.XLOOKUP(B2194,'[4]Cells Huawei 03052026 12h'!$B:$B,'[4]Cells Huawei 03052026 12h'!$T:$T,"")</f>
        <v/>
      </c>
      <c r="AU2194" s="24" t="str">
        <f>_xlfn.XLOOKUP(B2194,'[5]cells down 02052026 8h50'!$B:$B,'[5]cells down 02052026 8h50'!$R:$R,"")</f>
        <v/>
      </c>
      <c r="AV2194" s="24" t="str">
        <f>_xlfn.XLOOKUP(B2194,'[5]cells down 02052026 13h50'!$B:$B,'[5]cells down 02052026 13h50'!$R:$R,"")</f>
        <v/>
      </c>
      <c r="AW2194" s="24" t="str">
        <f>_xlfn.XLOOKUP(B2194,'[5]cells down 02052026 13h50'!$B:$B,'[5]cells down 02052026 13h50'!$R:$R,"")</f>
        <v/>
      </c>
      <c r="AX2194" s="24" t="str">
        <f>_xlfn.XLOOKUP(B2194,'[6]cell downs 03052026 8h40 '!$B:$B,'[6]cell downs 03052026 8h40 '!$R:$R,"")</f>
        <v/>
      </c>
      <c r="AY2194" s="24" t="str">
        <f>_xlfn.XLOOKUP(B2194,'[7]ALL SITES DOWN'!$D:$D,'[7]ALL SITES DOWN'!$J:$J,"")</f>
        <v/>
      </c>
      <c r="AZ2194" s="24" t="str">
        <f>_xlfn.XLOOKUP(B2194,'[8]ALL SITES DOWN'!$D:$D,'[8]ALL SITES DOWN'!$J:$J,"")</f>
        <v/>
      </c>
      <c r="BA2194" s="9" t="str">
        <f>_xlfn.XLOOKUP(B2194,[9]sheet1!$AC:$AC,[9]sheet1!$AF:$AF,"")</f>
        <v/>
      </c>
      <c r="BB2194" s="14" t="s">
        <v>5537</v>
      </c>
      <c r="BC2194" s="14" t="s">
        <v>5537</v>
      </c>
      <c r="BD2194" s="14" t="str">
        <f>_xlfn.XLOOKUP(B2194,'[10]cell downs 18042026 17h'!$B:$B,'[10]cell downs 18042026 17h'!$B:$B,"")</f>
        <v/>
      </c>
      <c r="BE2194" s="14" t="str">
        <f>_xlfn.XLOOKUP(B2194,'[11]Cells Huawei 19042026 15h'!$B:$B,'[11]Cells Huawei 19042026 15h'!$B:$B,"")</f>
        <v/>
      </c>
      <c r="BF2194" s="9" t="str">
        <f>_xlfn.XLOOKUP(B2194,'[12]cells down 19042026 9H40'!$B:$B,'[12]cells down 19042026 9H40'!$B:$B,"")</f>
        <v/>
      </c>
      <c r="BG2194" s="9" t="s">
        <v>5537</v>
      </c>
      <c r="BH2194" s="9" t="s">
        <v>5537</v>
      </c>
    </row>
    <row r="2195" spans="1:60" s="9" customFormat="1" x14ac:dyDescent="0.3">
      <c r="A2195" s="1" t="s">
        <v>3672</v>
      </c>
      <c r="B2195" s="8" t="s">
        <v>3673</v>
      </c>
      <c r="C2195" s="3" t="str">
        <f>_xlfn.XLOOKUP(B2195,'[1]daily break down'!$D:$D,'[1]daily break down'!$E:$E,"")</f>
        <v>CENTRE</v>
      </c>
      <c r="D2195" s="1" t="s">
        <v>11</v>
      </c>
      <c r="E2195" s="1" t="s">
        <v>96</v>
      </c>
      <c r="F2195" s="3" t="s">
        <v>69</v>
      </c>
      <c r="G2195" s="1" t="s">
        <v>3674</v>
      </c>
      <c r="H2195" s="42" t="str">
        <f>_xlfn.XLOOKUP(B2195,[2]CALCULATION!$B:$B,[2]CALCULATION!$H:$H,"")</f>
        <v>ZTE</v>
      </c>
      <c r="I2195" s="34">
        <v>0</v>
      </c>
      <c r="J2195" s="34">
        <v>0</v>
      </c>
      <c r="K2195" s="34">
        <v>0</v>
      </c>
      <c r="L2195" s="34">
        <v>0</v>
      </c>
      <c r="M2195" s="34">
        <v>0</v>
      </c>
      <c r="N2195" s="34">
        <v>0</v>
      </c>
      <c r="O2195" s="34">
        <v>0</v>
      </c>
      <c r="P2195" s="34">
        <v>0</v>
      </c>
      <c r="Q2195" s="34">
        <v>0</v>
      </c>
      <c r="R2195" s="34">
        <v>0</v>
      </c>
      <c r="S2195" s="35">
        <v>0</v>
      </c>
      <c r="T2195" s="35">
        <v>0</v>
      </c>
      <c r="U2195" s="35">
        <v>0</v>
      </c>
      <c r="V2195" s="35">
        <v>0</v>
      </c>
      <c r="W2195" s="35">
        <v>0</v>
      </c>
      <c r="X2195" s="35">
        <v>0</v>
      </c>
      <c r="Y2195" s="35">
        <v>0</v>
      </c>
      <c r="Z2195" s="35">
        <v>0</v>
      </c>
      <c r="AA2195" s="35">
        <v>0</v>
      </c>
      <c r="AB2195" s="35">
        <v>0</v>
      </c>
      <c r="AC2195" s="35">
        <v>0</v>
      </c>
      <c r="AD2195" s="35">
        <v>0</v>
      </c>
      <c r="AE2195" s="58" t="s">
        <v>5560</v>
      </c>
      <c r="AF2195" s="58"/>
      <c r="AG2195" s="57" t="str" cm="1">
        <f t="array" ref="AG2195">IFERROR(_xlfn.IFS(
AI2195="MPR ISSUE","PDH",
AI2195="BSS Hardware Issue","BSS",
AI2195="Sites strategiques, MLL, Pylone, etc.","ENVTECH",
AI2195="AKTIVCO DEFAUT GE &amp; POWER Cabinet","AKTIVCO",
AI2195="AKTIVCO Coupure ENEO &amp; Baisse de tension","AKTIVCO GRID ONLY",
AI2195="Coupure ENEO &amp; Baisse de tension","IHS GRID ONLY",
AI2195="Defaut GE &amp; POWER Cabinet","IHS",
AI2195="Sharing","Partners",
AI2195="Sites strategiques &amp; DataCenter","SST &amp; DC",
AI2195="Exclu","Exclu",
AI2195="SAT","SAT",
AI2195="SPARE-ISSUE","SPARE-ISSUE",
AI2195="Fiber CAmtel","TRANS_FO_CAMTEL",
AI2195="Fiber AOF","Fiber AOF",
AI2195="Projet OCM (HUAWEI)","TRAVAUX-HUAWEI",
AI2195="Projet OCM (NOKIA)","TRAVAUX-NOKIA",
AI2195="ACCESS-ISSUE","ACCESS-ISSUE",
AI2195="Projet OCM (ZTE, NOKIA, autres projets)","TRAVAUX OCM",
AI2195="No root CAuse","No root cause",
AI2195="ODU HS","PDH",
AI2195="IP &amp; VLAN","PDH",
AI2195="Warehouse HUAWEI","SPARE-ISSUE",
AI2195="SPARE-HS","SPARE-ISSUE",
AI2195="Power Telco","BSS",AI2195="no impacts","no impacts"
),"")</f>
        <v>no impacts</v>
      </c>
      <c r="AH2195" s="57" t="str" cm="1">
        <f t="array" ref="AH2195">IFERROR(_xlfn.IFS(
AI2195="MPR ISSUE","TX ISSUE",
AI2195="BSS Hardware Issue","RAN ISSUE",
AI2195="Sites strategiques, MLL, Pylone, etc.","ENVTECH",
AI2195="AKTIVCO DEFAUT GE &amp; POWER Cabinet","POWER ISSUE",
AI2195="AKTIVCO Coupure ENEO &amp; Baisse de tension","POWER ISSUE",
AI2195="Coupure ENEO &amp; Baisse de tension","POWER ISSUE",
AI2195="Defaut GE &amp; POWER Cabinet","POWER ISSUE",
AI2195="Sharing","POWER ISSUE",
AI2195="Sites strategiques &amp; DataCenter","POWER ISSUE",
AI2195="Exclu","Exclu",
AI2195="SAT","TX ISSUE",
AI2195="SPARE-ISSUE","SPARE-ISSUE",
AI2195="Fiber CAmtel","TX ISSUE",
AI2195="Fiber AOF","TX ISSUE",
AI2195="Projet OCM (HUAWEI)","TRAVAUX-HUAWEI",
AI2195="Projet OCM (NOKIA)","TRAVAUX -NOKIA",
AI2195="ACCESS-ISSUE","ACCESS-ISSUE",
AI2195="Projet OCM (ZTE, NOKIA, autres projets)","TRAVAUX OCM",
AI2195="No root CAuse","No root cause",
AI2195="ODU HS","TX ISSUE",
AI2195="IP &amp; VLAN","TX ISSUE",
AI2195="Warehouse HUAWEI","SPARE-ISSUE",
AI2195="SPARE-HS","SPARE-ISSUE",
AI2195="Power Telco","RAN ISSUE",AI2195="no impacts","no impacts"
),"")</f>
        <v>no impacts</v>
      </c>
      <c r="AI2195" s="85" t="s">
        <v>5998</v>
      </c>
      <c r="AJ2195" s="57" t="str" cm="1">
        <f t="array" ref="AJ2195">IFERROR(_xlfn.IFS(
AI2195="MPR ISSUE","ACTIVE",
AI2195="BSS Hardware Issue","ACTIVE",
AI2195="Sites strategiques, MLL, Pylone, etc.","PASSIVE",
AI2195="AKTIVCO DEFAUT GE &amp; POWER Cabinet","PASSIVE",
AI2195="AKTIVCO Coupure ENEO &amp; Baisse de tension","PASSIVE",
AI2195="Coupure ENEO &amp; Baisse de tension","PASSIVE",
AI2195="Defaut GE &amp; POWER Cabinet","PASSIVE",
AI2195="Sharing","PASSIVE",
AI2195="Sites strategiques &amp; DataCenter","PASSIVE",
AI2195="Exclu","Exclu",
AI2195="SAT","ACTIVE",
AI2195="SPARE-ISSUE","SPARE-ISSUE",
AI2195="Fiber CAmtel","ACTIVE",
AI2195="Fiber AOF","ACTIVE",
AI2195="Projet OCM (HUAWEI)","PLANNED WORKS",
AI2195="Projet OCM (NOKIA)","PLANNED WORKS",
AI2195="ACCESS-ISSUE","ACCESS-ISSUE",
AI2195="Projet OCM (ZTE, NOKIA, autres projets)","PLANNED WORKS",
AI2195="No root CAuse","No root cause",
AI2195="ODU HS","ACTIVE",
AI2195="IP &amp; VLAN","ACTIVE",
AI2195="Warehouse HUAWEI","SPARE-ISSUE",
AI2195="SPARE-HS","SPARE-ISSUE",
AI2195="Power Telco","ACTIVE", AI2195="no impacts","no impacts"
),"")</f>
        <v>no impacts</v>
      </c>
      <c r="AK2195" s="23" t="s">
        <v>5537</v>
      </c>
      <c r="AL2195" s="23" t="str">
        <f t="shared" si="62"/>
        <v>SUD_112</v>
      </c>
      <c r="AN2195" s="9" t="s">
        <v>5537</v>
      </c>
      <c r="AO2195" s="23" t="str">
        <f>_xlfn.XLOOKUP(B2195,'INCIDENT-05-03-2026'!E:E,'INCIDENT-05-03-2026'!F:F,"")</f>
        <v/>
      </c>
      <c r="AP2195" s="7" t="s">
        <v>5537</v>
      </c>
      <c r="AQ2195" s="6"/>
      <c r="AR2195" s="7"/>
      <c r="AS2195" s="3" t="str">
        <f>_xlfn.XLOOKUP(B2195,'[3]tt num | region | site id'!$C:$C,'[3]tt num | region | site id'!$Q:$Q,"")</f>
        <v/>
      </c>
      <c r="AT2195" s="24" t="str">
        <f>_xlfn.XLOOKUP(B2195,'[4]Cells Huawei 03052026 12h'!$B:$B,'[4]Cells Huawei 03052026 12h'!$T:$T,"")</f>
        <v/>
      </c>
      <c r="AU2195" s="24" t="str">
        <f>_xlfn.XLOOKUP(B2195,'[5]cells down 02052026 8h50'!$B:$B,'[5]cells down 02052026 8h50'!$R:$R,"")</f>
        <v/>
      </c>
      <c r="AV2195" s="24" t="str">
        <f>_xlfn.XLOOKUP(B2195,'[5]cells down 02052026 13h50'!$B:$B,'[5]cells down 02052026 13h50'!$R:$R,"")</f>
        <v/>
      </c>
      <c r="AW2195" s="24" t="str">
        <f>_xlfn.XLOOKUP(B2195,'[5]cells down 02052026 13h50'!$B:$B,'[5]cells down 02052026 13h50'!$R:$R,"")</f>
        <v/>
      </c>
      <c r="AX2195" s="24" t="str">
        <f>_xlfn.XLOOKUP(B2195,'[6]cell downs 03052026 8h40 '!$B:$B,'[6]cell downs 03052026 8h40 '!$R:$R,"")</f>
        <v/>
      </c>
      <c r="AY2195" s="24" t="str">
        <f>_xlfn.XLOOKUP(B2195,'[7]ALL SITES DOWN'!$D:$D,'[7]ALL SITES DOWN'!$J:$J,"")</f>
        <v/>
      </c>
      <c r="AZ2195" s="24" t="str">
        <f>_xlfn.XLOOKUP(B2195,'[8]ALL SITES DOWN'!$D:$D,'[8]ALL SITES DOWN'!$J:$J,"")</f>
        <v/>
      </c>
      <c r="BA2195" s="9" t="str">
        <f>_xlfn.XLOOKUP(B2195,[9]sheet1!$AC:$AC,[9]sheet1!$AF:$AF,"")</f>
        <v/>
      </c>
      <c r="BB2195" s="14" t="s">
        <v>5537</v>
      </c>
      <c r="BC2195" s="14" t="s">
        <v>5537</v>
      </c>
      <c r="BD2195" s="14" t="str">
        <f>_xlfn.XLOOKUP(B2195,'[10]cell downs 18042026 17h'!$B:$B,'[10]cell downs 18042026 17h'!$B:$B,"")</f>
        <v/>
      </c>
      <c r="BE2195" s="14" t="str">
        <f>_xlfn.XLOOKUP(B2195,'[11]Cells Huawei 19042026 15h'!$B:$B,'[11]Cells Huawei 19042026 15h'!$B:$B,"")</f>
        <v/>
      </c>
      <c r="BF2195" s="9" t="str">
        <f>_xlfn.XLOOKUP(B2195,'[12]cells down 19042026 9H40'!$B:$B,'[12]cells down 19042026 9H40'!$B:$B,"")</f>
        <v/>
      </c>
      <c r="BG2195" s="9" t="s">
        <v>5537</v>
      </c>
      <c r="BH2195" s="9" t="s">
        <v>5579</v>
      </c>
    </row>
    <row r="2196" spans="1:60" s="9" customFormat="1" x14ac:dyDescent="0.3">
      <c r="A2196" s="1" t="s">
        <v>3695</v>
      </c>
      <c r="B2196" s="8" t="s">
        <v>3696</v>
      </c>
      <c r="C2196" s="3" t="str">
        <f>_xlfn.XLOOKUP(B2196,'[1]daily break down'!$D:$D,'[1]daily break down'!$E:$E,"")</f>
        <v>LITTORAL</v>
      </c>
      <c r="D2196" s="1" t="s">
        <v>11</v>
      </c>
      <c r="E2196" s="1" t="s">
        <v>12</v>
      </c>
      <c r="F2196" s="3" t="s">
        <v>31</v>
      </c>
      <c r="G2196" s="1" t="s">
        <v>3695</v>
      </c>
      <c r="H2196" s="42" t="str">
        <f>_xlfn.XLOOKUP(B2196,[2]CALCULATION!$B:$B,[2]CALCULATION!$H:$H,"")</f>
        <v>ZTE</v>
      </c>
      <c r="I2196" s="34">
        <v>0</v>
      </c>
      <c r="J2196" s="34">
        <v>0</v>
      </c>
      <c r="K2196" s="34">
        <v>0</v>
      </c>
      <c r="L2196" s="34">
        <v>0</v>
      </c>
      <c r="M2196" s="34">
        <v>0</v>
      </c>
      <c r="N2196" s="34">
        <v>0</v>
      </c>
      <c r="O2196" s="34">
        <v>0</v>
      </c>
      <c r="P2196" s="34">
        <v>0</v>
      </c>
      <c r="Q2196" s="34">
        <v>0</v>
      </c>
      <c r="R2196" s="34">
        <v>0</v>
      </c>
      <c r="S2196" s="35">
        <v>0</v>
      </c>
      <c r="T2196" s="35">
        <v>0</v>
      </c>
      <c r="U2196" s="35">
        <v>0</v>
      </c>
      <c r="V2196" s="35">
        <v>0</v>
      </c>
      <c r="W2196" s="35">
        <v>0</v>
      </c>
      <c r="X2196" s="35">
        <v>0</v>
      </c>
      <c r="Y2196" s="35">
        <v>0</v>
      </c>
      <c r="Z2196" s="35">
        <v>0</v>
      </c>
      <c r="AA2196" s="35">
        <v>0</v>
      </c>
      <c r="AB2196" s="35">
        <v>0</v>
      </c>
      <c r="AC2196" s="35">
        <v>0</v>
      </c>
      <c r="AD2196" s="35">
        <v>0</v>
      </c>
      <c r="AE2196" s="58" t="s">
        <v>5560</v>
      </c>
      <c r="AF2196" s="58"/>
      <c r="AG2196" s="57" t="str" cm="1">
        <f t="array" ref="AG2196">IFERROR(_xlfn.IFS(
AI2196="MPR ISSUE","PDH",
AI2196="BSS Hardware Issue","BSS",
AI2196="Sites strategiques, MLL, Pylone, etc.","ENVTECH",
AI2196="AKTIVCO DEFAUT GE &amp; POWER Cabinet","AKTIVCO",
AI2196="AKTIVCO Coupure ENEO &amp; Baisse de tension","AKTIVCO GRID ONLY",
AI2196="Coupure ENEO &amp; Baisse de tension","IHS GRID ONLY",
AI2196="Defaut GE &amp; POWER Cabinet","IHS",
AI2196="Sharing","Partners",
AI2196="Sites strategiques &amp; DataCenter","SST &amp; DC",
AI2196="Exclu","Exclu",
AI2196="SAT","SAT",
AI2196="SPARE-ISSUE","SPARE-ISSUE",
AI2196="Fiber CAmtel","TRANS_FO_CAMTEL",
AI2196="Fiber AOF","Fiber AOF",
AI2196="Projet OCM (HUAWEI)","TRAVAUX-HUAWEI",
AI2196="Projet OCM (NOKIA)","TRAVAUX-NOKIA",
AI2196="ACCESS-ISSUE","ACCESS-ISSUE",
AI2196="Projet OCM (ZTE, NOKIA, autres projets)","TRAVAUX OCM",
AI2196="No root CAuse","No root cause",
AI2196="ODU HS","PDH",
AI2196="IP &amp; VLAN","PDH",
AI2196="Warehouse HUAWEI","SPARE-ISSUE",
AI2196="SPARE-HS","SPARE-ISSUE",
AI2196="Power Telco","BSS",AI2196="no impacts","no impacts"
),"")</f>
        <v>no impacts</v>
      </c>
      <c r="AH2196" s="57" t="str" cm="1">
        <f t="array" ref="AH2196">IFERROR(_xlfn.IFS(
AI2196="MPR ISSUE","TX ISSUE",
AI2196="BSS Hardware Issue","RAN ISSUE",
AI2196="Sites strategiques, MLL, Pylone, etc.","ENVTECH",
AI2196="AKTIVCO DEFAUT GE &amp; POWER Cabinet","POWER ISSUE",
AI2196="AKTIVCO Coupure ENEO &amp; Baisse de tension","POWER ISSUE",
AI2196="Coupure ENEO &amp; Baisse de tension","POWER ISSUE",
AI2196="Defaut GE &amp; POWER Cabinet","POWER ISSUE",
AI2196="Sharing","POWER ISSUE",
AI2196="Sites strategiques &amp; DataCenter","POWER ISSUE",
AI2196="Exclu","Exclu",
AI2196="SAT","TX ISSUE",
AI2196="SPARE-ISSUE","SPARE-ISSUE",
AI2196="Fiber CAmtel","TX ISSUE",
AI2196="Fiber AOF","TX ISSUE",
AI2196="Projet OCM (HUAWEI)","TRAVAUX-HUAWEI",
AI2196="Projet OCM (NOKIA)","TRAVAUX -NOKIA",
AI2196="ACCESS-ISSUE","ACCESS-ISSUE",
AI2196="Projet OCM (ZTE, NOKIA, autres projets)","TRAVAUX OCM",
AI2196="No root CAuse","No root cause",
AI2196="ODU HS","TX ISSUE",
AI2196="IP &amp; VLAN","TX ISSUE",
AI2196="Warehouse HUAWEI","SPARE-ISSUE",
AI2196="SPARE-HS","SPARE-ISSUE",
AI2196="Power Telco","RAN ISSUE",AI2196="no impacts","no impacts"
),"")</f>
        <v>no impacts</v>
      </c>
      <c r="AI2196" s="85" t="s">
        <v>5998</v>
      </c>
      <c r="AJ2196" s="57" t="str" cm="1">
        <f t="array" ref="AJ2196">IFERROR(_xlfn.IFS(
AI2196="MPR ISSUE","ACTIVE",
AI2196="BSS Hardware Issue","ACTIVE",
AI2196="Sites strategiques, MLL, Pylone, etc.","PASSIVE",
AI2196="AKTIVCO DEFAUT GE &amp; POWER Cabinet","PASSIVE",
AI2196="AKTIVCO Coupure ENEO &amp; Baisse de tension","PASSIVE",
AI2196="Coupure ENEO &amp; Baisse de tension","PASSIVE",
AI2196="Defaut GE &amp; POWER Cabinet","PASSIVE",
AI2196="Sharing","PASSIVE",
AI2196="Sites strategiques &amp; DataCenter","PASSIVE",
AI2196="Exclu","Exclu",
AI2196="SAT","ACTIVE",
AI2196="SPARE-ISSUE","SPARE-ISSUE",
AI2196="Fiber CAmtel","ACTIVE",
AI2196="Fiber AOF","ACTIVE",
AI2196="Projet OCM (HUAWEI)","PLANNED WORKS",
AI2196="Projet OCM (NOKIA)","PLANNED WORKS",
AI2196="ACCESS-ISSUE","ACCESS-ISSUE",
AI2196="Projet OCM (ZTE, NOKIA, autres projets)","PLANNED WORKS",
AI2196="No root CAuse","No root cause",
AI2196="ODU HS","ACTIVE",
AI2196="IP &amp; VLAN","ACTIVE",
AI2196="Warehouse HUAWEI","SPARE-ISSUE",
AI2196="SPARE-HS","SPARE-ISSUE",
AI2196="Power Telco","ACTIVE", AI2196="no impacts","no impacts"
),"")</f>
        <v>no impacts</v>
      </c>
      <c r="AK2196" s="23" t="s">
        <v>5537</v>
      </c>
      <c r="AL2196" s="23" t="str">
        <f t="shared" si="62"/>
        <v>LIT_109</v>
      </c>
      <c r="AN2196" s="9" t="s">
        <v>5537</v>
      </c>
      <c r="AO2196" s="23" t="str">
        <f>_xlfn.XLOOKUP(B2196,'INCIDENT-05-03-2026'!E:E,'INCIDENT-05-03-2026'!F:F,"")</f>
        <v/>
      </c>
      <c r="AP2196" s="7" t="s">
        <v>5537</v>
      </c>
      <c r="AQ2196" s="6"/>
      <c r="AR2196" s="7"/>
      <c r="AS2196" s="3" t="str">
        <f>_xlfn.XLOOKUP(B2196,'[3]tt num | region | site id'!$C:$C,'[3]tt num | region | site id'!$Q:$Q,"")</f>
        <v/>
      </c>
      <c r="AT2196" s="24" t="str">
        <f>_xlfn.XLOOKUP(B2196,'[4]Cells Huawei 03052026 12h'!$B:$B,'[4]Cells Huawei 03052026 12h'!$T:$T,"")</f>
        <v/>
      </c>
      <c r="AU2196" s="24" t="str">
        <f>_xlfn.XLOOKUP(B2196,'[5]cells down 02052026 8h50'!$B:$B,'[5]cells down 02052026 8h50'!$R:$R,"")</f>
        <v/>
      </c>
      <c r="AV2196" s="24" t="str">
        <f>_xlfn.XLOOKUP(B2196,'[5]cells down 02052026 13h50'!$B:$B,'[5]cells down 02052026 13h50'!$R:$R,"")</f>
        <v/>
      </c>
      <c r="AW2196" s="24" t="str">
        <f>_xlfn.XLOOKUP(B2196,'[5]cells down 02052026 13h50'!$B:$B,'[5]cells down 02052026 13h50'!$R:$R,"")</f>
        <v/>
      </c>
      <c r="AX2196" s="24" t="str">
        <f>_xlfn.XLOOKUP(B2196,'[6]cell downs 03052026 8h40 '!$B:$B,'[6]cell downs 03052026 8h40 '!$R:$R,"")</f>
        <v/>
      </c>
      <c r="AY2196" s="24" t="str">
        <f>_xlfn.XLOOKUP(B2196,'[7]ALL SITES DOWN'!$D:$D,'[7]ALL SITES DOWN'!$J:$J,"")</f>
        <v/>
      </c>
      <c r="AZ2196" s="24" t="str">
        <f>_xlfn.XLOOKUP(B2196,'[8]ALL SITES DOWN'!$D:$D,'[8]ALL SITES DOWN'!$J:$J,"")</f>
        <v/>
      </c>
      <c r="BA2196" s="9" t="str">
        <f>_xlfn.XLOOKUP(B2196,[9]sheet1!$AC:$AC,[9]sheet1!$AF:$AF,"")</f>
        <v/>
      </c>
      <c r="BB2196" s="14" t="s">
        <v>5537</v>
      </c>
      <c r="BC2196" s="14" t="s">
        <v>5537</v>
      </c>
      <c r="BD2196" s="14" t="str">
        <f>_xlfn.XLOOKUP(B2196,'[10]cell downs 18042026 17h'!$B:$B,'[10]cell downs 18042026 17h'!$B:$B,"")</f>
        <v/>
      </c>
      <c r="BE2196" s="14" t="str">
        <f>_xlfn.XLOOKUP(B2196,'[11]Cells Huawei 19042026 15h'!$B:$B,'[11]Cells Huawei 19042026 15h'!$B:$B,"")</f>
        <v/>
      </c>
      <c r="BF2196" s="9" t="str">
        <f>_xlfn.XLOOKUP(B2196,'[12]cells down 19042026 9H40'!$B:$B,'[12]cells down 19042026 9H40'!$B:$B,"")</f>
        <v/>
      </c>
      <c r="BG2196" s="9" t="s">
        <v>3696</v>
      </c>
      <c r="BH2196" s="9" t="s">
        <v>83</v>
      </c>
    </row>
    <row r="2197" spans="1:60" s="9" customFormat="1" x14ac:dyDescent="0.3">
      <c r="A2197" s="1" t="s">
        <v>3675</v>
      </c>
      <c r="B2197" s="8" t="s">
        <v>3676</v>
      </c>
      <c r="C2197" s="3" t="str">
        <f>_xlfn.XLOOKUP(B2197,'[1]daily break down'!$D:$D,'[1]daily break down'!$E:$E,"")</f>
        <v>CENTRE</v>
      </c>
      <c r="D2197" s="1" t="s">
        <v>357</v>
      </c>
      <c r="E2197" s="1" t="s">
        <v>122</v>
      </c>
      <c r="F2197" s="3" t="s">
        <v>226</v>
      </c>
      <c r="G2197" s="1" t="s">
        <v>3675</v>
      </c>
      <c r="H2197" s="42" t="str">
        <f>_xlfn.XLOOKUP(B2197,[2]CALCULATION!$B:$B,[2]CALCULATION!$H:$H,"")</f>
        <v>ZTE</v>
      </c>
      <c r="I2197" s="34">
        <v>0</v>
      </c>
      <c r="J2197" s="34">
        <v>0</v>
      </c>
      <c r="K2197" s="34">
        <v>0</v>
      </c>
      <c r="L2197" s="34">
        <v>0</v>
      </c>
      <c r="M2197" s="34">
        <v>0</v>
      </c>
      <c r="N2197" s="34">
        <v>0</v>
      </c>
      <c r="O2197" s="34">
        <v>0</v>
      </c>
      <c r="P2197" s="34">
        <v>0</v>
      </c>
      <c r="Q2197" s="34">
        <v>0</v>
      </c>
      <c r="R2197" s="34">
        <v>0</v>
      </c>
      <c r="S2197" s="35">
        <v>0</v>
      </c>
      <c r="T2197" s="35">
        <v>0</v>
      </c>
      <c r="U2197" s="35">
        <v>0</v>
      </c>
      <c r="V2197" s="35">
        <v>0</v>
      </c>
      <c r="W2197" s="35">
        <v>0</v>
      </c>
      <c r="X2197" s="35">
        <v>0</v>
      </c>
      <c r="Y2197" s="35">
        <v>0</v>
      </c>
      <c r="Z2197" s="35">
        <v>0</v>
      </c>
      <c r="AA2197" s="35">
        <v>0</v>
      </c>
      <c r="AB2197" s="35">
        <v>0</v>
      </c>
      <c r="AC2197" s="35">
        <v>0</v>
      </c>
      <c r="AD2197" s="35">
        <v>0</v>
      </c>
      <c r="AE2197" s="58" t="s">
        <v>5560</v>
      </c>
      <c r="AF2197" s="58"/>
      <c r="AG2197" s="57" t="str" cm="1">
        <f t="array" ref="AG2197">IFERROR(_xlfn.IFS(
AI2197="MPR ISSUE","PDH",
AI2197="BSS Hardware Issue","BSS",
AI2197="Sites strategiques, MLL, Pylone, etc.","ENVTECH",
AI2197="AKTIVCO DEFAUT GE &amp; POWER Cabinet","AKTIVCO",
AI2197="AKTIVCO Coupure ENEO &amp; Baisse de tension","AKTIVCO GRID ONLY",
AI2197="Coupure ENEO &amp; Baisse de tension","IHS GRID ONLY",
AI2197="Defaut GE &amp; POWER Cabinet","IHS",
AI2197="Sharing","Partners",
AI2197="Sites strategiques &amp; DataCenter","SST &amp; DC",
AI2197="Exclu","Exclu",
AI2197="SAT","SAT",
AI2197="SPARE-ISSUE","SPARE-ISSUE",
AI2197="Fiber CAmtel","TRANS_FO_CAMTEL",
AI2197="Fiber AOF","Fiber AOF",
AI2197="Projet OCM (HUAWEI)","TRAVAUX-HUAWEI",
AI2197="Projet OCM (NOKIA)","TRAVAUX-NOKIA",
AI2197="ACCESS-ISSUE","ACCESS-ISSUE",
AI2197="Projet OCM (ZTE, NOKIA, autres projets)","TRAVAUX OCM",
AI2197="No root CAuse","No root cause",
AI2197="ODU HS","PDH",
AI2197="IP &amp; VLAN","PDH",
AI2197="Warehouse HUAWEI","SPARE-ISSUE",
AI2197="SPARE-HS","SPARE-ISSUE",
AI2197="Power Telco","BSS",AI2197="no impacts","no impacts"
),"")</f>
        <v>no impacts</v>
      </c>
      <c r="AH2197" s="57" t="str" cm="1">
        <f t="array" ref="AH2197">IFERROR(_xlfn.IFS(
AI2197="MPR ISSUE","TX ISSUE",
AI2197="BSS Hardware Issue","RAN ISSUE",
AI2197="Sites strategiques, MLL, Pylone, etc.","ENVTECH",
AI2197="AKTIVCO DEFAUT GE &amp; POWER Cabinet","POWER ISSUE",
AI2197="AKTIVCO Coupure ENEO &amp; Baisse de tension","POWER ISSUE",
AI2197="Coupure ENEO &amp; Baisse de tension","POWER ISSUE",
AI2197="Defaut GE &amp; POWER Cabinet","POWER ISSUE",
AI2197="Sharing","POWER ISSUE",
AI2197="Sites strategiques &amp; DataCenter","POWER ISSUE",
AI2197="Exclu","Exclu",
AI2197="SAT","TX ISSUE",
AI2197="SPARE-ISSUE","SPARE-ISSUE",
AI2197="Fiber CAmtel","TX ISSUE",
AI2197="Fiber AOF","TX ISSUE",
AI2197="Projet OCM (HUAWEI)","TRAVAUX-HUAWEI",
AI2197="Projet OCM (NOKIA)","TRAVAUX -NOKIA",
AI2197="ACCESS-ISSUE","ACCESS-ISSUE",
AI2197="Projet OCM (ZTE, NOKIA, autres projets)","TRAVAUX OCM",
AI2197="No root CAuse","No root cause",
AI2197="ODU HS","TX ISSUE",
AI2197="IP &amp; VLAN","TX ISSUE",
AI2197="Warehouse HUAWEI","SPARE-ISSUE",
AI2197="SPARE-HS","SPARE-ISSUE",
AI2197="Power Telco","RAN ISSUE",AI2197="no impacts","no impacts"
),"")</f>
        <v>no impacts</v>
      </c>
      <c r="AI2197" s="85" t="s">
        <v>5998</v>
      </c>
      <c r="AJ2197" s="57" t="str" cm="1">
        <f t="array" ref="AJ2197">IFERROR(_xlfn.IFS(
AI2197="MPR ISSUE","ACTIVE",
AI2197="BSS Hardware Issue","ACTIVE",
AI2197="Sites strategiques, MLL, Pylone, etc.","PASSIVE",
AI2197="AKTIVCO DEFAUT GE &amp; POWER Cabinet","PASSIVE",
AI2197="AKTIVCO Coupure ENEO &amp; Baisse de tension","PASSIVE",
AI2197="Coupure ENEO &amp; Baisse de tension","PASSIVE",
AI2197="Defaut GE &amp; POWER Cabinet","PASSIVE",
AI2197="Sharing","PASSIVE",
AI2197="Sites strategiques &amp; DataCenter","PASSIVE",
AI2197="Exclu","Exclu",
AI2197="SAT","ACTIVE",
AI2197="SPARE-ISSUE","SPARE-ISSUE",
AI2197="Fiber CAmtel","ACTIVE",
AI2197="Fiber AOF","ACTIVE",
AI2197="Projet OCM (HUAWEI)","PLANNED WORKS",
AI2197="Projet OCM (NOKIA)","PLANNED WORKS",
AI2197="ACCESS-ISSUE","ACCESS-ISSUE",
AI2197="Projet OCM (ZTE, NOKIA, autres projets)","PLANNED WORKS",
AI2197="No root CAuse","No root cause",
AI2197="ODU HS","ACTIVE",
AI2197="IP &amp; VLAN","ACTIVE",
AI2197="Warehouse HUAWEI","SPARE-ISSUE",
AI2197="SPARE-HS","SPARE-ISSUE",
AI2197="Power Telco","ACTIVE", AI2197="no impacts","no impacts"
),"")</f>
        <v>no impacts</v>
      </c>
      <c r="AK2197" s="23" t="s">
        <v>5537</v>
      </c>
      <c r="AL2197" s="23" t="str">
        <f t="shared" si="62"/>
        <v>EST_153</v>
      </c>
      <c r="AN2197" s="9" t="s">
        <v>5537</v>
      </c>
      <c r="AO2197" s="23" t="str">
        <f>_xlfn.XLOOKUP(B2197,'INCIDENT-05-03-2026'!E:E,'INCIDENT-05-03-2026'!F:F,"")</f>
        <v/>
      </c>
      <c r="AP2197" s="7" t="s">
        <v>5537</v>
      </c>
      <c r="AQ2197" s="6"/>
      <c r="AR2197" s="7"/>
      <c r="AS2197" s="3" t="str">
        <f>_xlfn.XLOOKUP(B2197,'[3]tt num | region | site id'!$C:$C,'[3]tt num | region | site id'!$Q:$Q,"")</f>
        <v/>
      </c>
      <c r="AT2197" s="24" t="str">
        <f>_xlfn.XLOOKUP(B2197,'[4]Cells Huawei 03052026 12h'!$B:$B,'[4]Cells Huawei 03052026 12h'!$T:$T,"")</f>
        <v/>
      </c>
      <c r="AU2197" s="24" t="str">
        <f>_xlfn.XLOOKUP(B2197,'[5]cells down 02052026 8h50'!$B:$B,'[5]cells down 02052026 8h50'!$R:$R,"")</f>
        <v/>
      </c>
      <c r="AV2197" s="24" t="str">
        <f>_xlfn.XLOOKUP(B2197,'[5]cells down 02052026 13h50'!$B:$B,'[5]cells down 02052026 13h50'!$R:$R,"")</f>
        <v/>
      </c>
      <c r="AW2197" s="24" t="str">
        <f>_xlfn.XLOOKUP(B2197,'[5]cells down 02052026 13h50'!$B:$B,'[5]cells down 02052026 13h50'!$R:$R,"")</f>
        <v/>
      </c>
      <c r="AX2197" s="24" t="str">
        <f>_xlfn.XLOOKUP(B2197,'[6]cell downs 03052026 8h40 '!$B:$B,'[6]cell downs 03052026 8h40 '!$R:$R,"")</f>
        <v/>
      </c>
      <c r="AY2197" s="24" t="str">
        <f>_xlfn.XLOOKUP(B2197,'[7]ALL SITES DOWN'!$D:$D,'[7]ALL SITES DOWN'!$J:$J,"")</f>
        <v/>
      </c>
      <c r="AZ2197" s="24" t="str">
        <f>_xlfn.XLOOKUP(B2197,'[8]ALL SITES DOWN'!$D:$D,'[8]ALL SITES DOWN'!$J:$J,"")</f>
        <v/>
      </c>
      <c r="BA2197" s="9" t="str">
        <f>_xlfn.XLOOKUP(B2197,[9]sheet1!$AC:$AC,[9]sheet1!$AF:$AF,"")</f>
        <v/>
      </c>
      <c r="BB2197" s="14" t="s">
        <v>5537</v>
      </c>
      <c r="BC2197" s="14" t="s">
        <v>5537</v>
      </c>
      <c r="BD2197" s="14" t="str">
        <f>_xlfn.XLOOKUP(B2197,'[10]cell downs 18042026 17h'!$B:$B,'[10]cell downs 18042026 17h'!$B:$B,"")</f>
        <v/>
      </c>
      <c r="BE2197" s="14" t="str">
        <f>_xlfn.XLOOKUP(B2197,'[11]Cells Huawei 19042026 15h'!$B:$B,'[11]Cells Huawei 19042026 15h'!$B:$B,"")</f>
        <v/>
      </c>
      <c r="BF2197" s="9" t="str">
        <f>_xlfn.XLOOKUP(B2197,'[12]cells down 19042026 9H40'!$B:$B,'[12]cells down 19042026 9H40'!$B:$B,"")</f>
        <v/>
      </c>
      <c r="BG2197" s="9" t="s">
        <v>5537</v>
      </c>
      <c r="BH2197" s="9" t="s">
        <v>1713</v>
      </c>
    </row>
    <row r="2198" spans="1:60" s="9" customFormat="1" x14ac:dyDescent="0.3">
      <c r="A2198" s="1" t="s">
        <v>3677</v>
      </c>
      <c r="B2198" s="8" t="s">
        <v>3678</v>
      </c>
      <c r="C2198" s="3" t="str">
        <f>_xlfn.XLOOKUP(B2198,'[1]daily break down'!$D:$D,'[1]daily break down'!$E:$E,"")</f>
        <v>CENTRE</v>
      </c>
      <c r="D2198" s="1"/>
      <c r="E2198" s="1"/>
      <c r="F2198" s="3" t="s">
        <v>226</v>
      </c>
      <c r="G2198" s="1" t="s">
        <v>3679</v>
      </c>
      <c r="H2198" s="42" t="str">
        <f>_xlfn.XLOOKUP(B2198,[2]CALCULATION!$B:$B,[2]CALCULATION!$H:$H,"")</f>
        <v>ZTE</v>
      </c>
      <c r="I2198" s="34">
        <v>0</v>
      </c>
      <c r="J2198" s="34">
        <v>0</v>
      </c>
      <c r="K2198" s="34">
        <v>0</v>
      </c>
      <c r="L2198" s="34">
        <v>0</v>
      </c>
      <c r="M2198" s="34">
        <v>0</v>
      </c>
      <c r="N2198" s="34">
        <v>0</v>
      </c>
      <c r="O2198" s="34">
        <v>0</v>
      </c>
      <c r="P2198" s="34">
        <v>0</v>
      </c>
      <c r="Q2198" s="34">
        <v>0</v>
      </c>
      <c r="R2198" s="34">
        <v>0</v>
      </c>
      <c r="S2198" s="35">
        <v>0</v>
      </c>
      <c r="T2198" s="35">
        <v>0</v>
      </c>
      <c r="U2198" s="35">
        <v>0</v>
      </c>
      <c r="V2198" s="35">
        <v>0</v>
      </c>
      <c r="W2198" s="35">
        <v>0</v>
      </c>
      <c r="X2198" s="35">
        <v>0</v>
      </c>
      <c r="Y2198" s="35">
        <v>0</v>
      </c>
      <c r="Z2198" s="35">
        <v>0</v>
      </c>
      <c r="AA2198" s="35">
        <v>0</v>
      </c>
      <c r="AB2198" s="35">
        <v>0</v>
      </c>
      <c r="AC2198" s="35">
        <v>0</v>
      </c>
      <c r="AD2198" s="35">
        <v>0</v>
      </c>
      <c r="AE2198" s="58" t="s">
        <v>5560</v>
      </c>
      <c r="AF2198" s="58"/>
      <c r="AG2198" s="57" t="str" cm="1">
        <f t="array" ref="AG2198">IFERROR(_xlfn.IFS(
AI2198="MPR ISSUE","PDH",
AI2198="BSS Hardware Issue","BSS",
AI2198="Sites strategiques, MLL, Pylone, etc.","ENVTECH",
AI2198="AKTIVCO DEFAUT GE &amp; POWER Cabinet","AKTIVCO",
AI2198="AKTIVCO Coupure ENEO &amp; Baisse de tension","AKTIVCO GRID ONLY",
AI2198="Coupure ENEO &amp; Baisse de tension","IHS GRID ONLY",
AI2198="Defaut GE &amp; POWER Cabinet","IHS",
AI2198="Sharing","Partners",
AI2198="Sites strategiques &amp; DataCenter","SST &amp; DC",
AI2198="Exclu","Exclu",
AI2198="SAT","SAT",
AI2198="SPARE-ISSUE","SPARE-ISSUE",
AI2198="Fiber CAmtel","TRANS_FO_CAMTEL",
AI2198="Fiber AOF","Fiber AOF",
AI2198="Projet OCM (HUAWEI)","TRAVAUX-HUAWEI",
AI2198="Projet OCM (NOKIA)","TRAVAUX-NOKIA",
AI2198="ACCESS-ISSUE","ACCESS-ISSUE",
AI2198="Projet OCM (ZTE, NOKIA, autres projets)","TRAVAUX OCM",
AI2198="No root CAuse","No root cause",
AI2198="ODU HS","PDH",
AI2198="IP &amp; VLAN","PDH",
AI2198="Warehouse HUAWEI","SPARE-ISSUE",
AI2198="SPARE-HS","SPARE-ISSUE",
AI2198="Power Telco","BSS",AI2198="no impacts","no impacts"
),"")</f>
        <v>no impacts</v>
      </c>
      <c r="AH2198" s="57" t="str" cm="1">
        <f t="array" ref="AH2198">IFERROR(_xlfn.IFS(
AI2198="MPR ISSUE","TX ISSUE",
AI2198="BSS Hardware Issue","RAN ISSUE",
AI2198="Sites strategiques, MLL, Pylone, etc.","ENVTECH",
AI2198="AKTIVCO DEFAUT GE &amp; POWER Cabinet","POWER ISSUE",
AI2198="AKTIVCO Coupure ENEO &amp; Baisse de tension","POWER ISSUE",
AI2198="Coupure ENEO &amp; Baisse de tension","POWER ISSUE",
AI2198="Defaut GE &amp; POWER Cabinet","POWER ISSUE",
AI2198="Sharing","POWER ISSUE",
AI2198="Sites strategiques &amp; DataCenter","POWER ISSUE",
AI2198="Exclu","Exclu",
AI2198="SAT","TX ISSUE",
AI2198="SPARE-ISSUE","SPARE-ISSUE",
AI2198="Fiber CAmtel","TX ISSUE",
AI2198="Fiber AOF","TX ISSUE",
AI2198="Projet OCM (HUAWEI)","TRAVAUX-HUAWEI",
AI2198="Projet OCM (NOKIA)","TRAVAUX -NOKIA",
AI2198="ACCESS-ISSUE","ACCESS-ISSUE",
AI2198="Projet OCM (ZTE, NOKIA, autres projets)","TRAVAUX OCM",
AI2198="No root CAuse","No root cause",
AI2198="ODU HS","TX ISSUE",
AI2198="IP &amp; VLAN","TX ISSUE",
AI2198="Warehouse HUAWEI","SPARE-ISSUE",
AI2198="SPARE-HS","SPARE-ISSUE",
AI2198="Power Telco","RAN ISSUE",AI2198="no impacts","no impacts"
),"")</f>
        <v>no impacts</v>
      </c>
      <c r="AI2198" s="85" t="s">
        <v>5998</v>
      </c>
      <c r="AJ2198" s="57" t="str" cm="1">
        <f t="array" ref="AJ2198">IFERROR(_xlfn.IFS(
AI2198="MPR ISSUE","ACTIVE",
AI2198="BSS Hardware Issue","ACTIVE",
AI2198="Sites strategiques, MLL, Pylone, etc.","PASSIVE",
AI2198="AKTIVCO DEFAUT GE &amp; POWER Cabinet","PASSIVE",
AI2198="AKTIVCO Coupure ENEO &amp; Baisse de tension","PASSIVE",
AI2198="Coupure ENEO &amp; Baisse de tension","PASSIVE",
AI2198="Defaut GE &amp; POWER Cabinet","PASSIVE",
AI2198="Sharing","PASSIVE",
AI2198="Sites strategiques &amp; DataCenter","PASSIVE",
AI2198="Exclu","Exclu",
AI2198="SAT","ACTIVE",
AI2198="SPARE-ISSUE","SPARE-ISSUE",
AI2198="Fiber CAmtel","ACTIVE",
AI2198="Fiber AOF","ACTIVE",
AI2198="Projet OCM (HUAWEI)","PLANNED WORKS",
AI2198="Projet OCM (NOKIA)","PLANNED WORKS",
AI2198="ACCESS-ISSUE","ACCESS-ISSUE",
AI2198="Projet OCM (ZTE, NOKIA, autres projets)","PLANNED WORKS",
AI2198="No root CAuse","No root cause",
AI2198="ODU HS","ACTIVE",
AI2198="IP &amp; VLAN","ACTIVE",
AI2198="Warehouse HUAWEI","SPARE-ISSUE",
AI2198="SPARE-HS","SPARE-ISSUE",
AI2198="Power Telco","ACTIVE", AI2198="no impacts","no impacts"
),"")</f>
        <v>no impacts</v>
      </c>
      <c r="AK2198" s="23" t="s">
        <v>5537</v>
      </c>
      <c r="AL2198" s="23" t="str">
        <f t="shared" si="62"/>
        <v>EST_155</v>
      </c>
      <c r="AN2198" s="9" t="s">
        <v>5537</v>
      </c>
      <c r="AO2198" s="23" t="str">
        <f>_xlfn.XLOOKUP(B2198,'INCIDENT-05-03-2026'!E:E,'INCIDENT-05-03-2026'!F:F,"")</f>
        <v/>
      </c>
      <c r="AP2198" s="7" t="s">
        <v>5537</v>
      </c>
      <c r="AQ2198" s="6"/>
      <c r="AR2198" s="7"/>
      <c r="AS2198" s="3" t="str">
        <f>_xlfn.XLOOKUP(B2198,'[3]tt num | region | site id'!$C:$C,'[3]tt num | region | site id'!$Q:$Q,"")</f>
        <v/>
      </c>
      <c r="AT2198" s="24" t="str">
        <f>_xlfn.XLOOKUP(B2198,'[4]Cells Huawei 03052026 12h'!$B:$B,'[4]Cells Huawei 03052026 12h'!$T:$T,"")</f>
        <v/>
      </c>
      <c r="AU2198" s="24" t="str">
        <f>_xlfn.XLOOKUP(B2198,'[5]cells down 02052026 8h50'!$B:$B,'[5]cells down 02052026 8h50'!$R:$R,"")</f>
        <v/>
      </c>
      <c r="AV2198" s="24" t="str">
        <f>_xlfn.XLOOKUP(B2198,'[5]cells down 02052026 13h50'!$B:$B,'[5]cells down 02052026 13h50'!$R:$R,"")</f>
        <v/>
      </c>
      <c r="AW2198" s="24" t="str">
        <f>_xlfn.XLOOKUP(B2198,'[5]cells down 02052026 13h50'!$B:$B,'[5]cells down 02052026 13h50'!$R:$R,"")</f>
        <v/>
      </c>
      <c r="AX2198" s="24" t="str">
        <f>_xlfn.XLOOKUP(B2198,'[6]cell downs 03052026 8h40 '!$B:$B,'[6]cell downs 03052026 8h40 '!$R:$R,"")</f>
        <v/>
      </c>
      <c r="AY2198" s="24" t="str">
        <f>_xlfn.XLOOKUP(B2198,'[7]ALL SITES DOWN'!$D:$D,'[7]ALL SITES DOWN'!$J:$J,"")</f>
        <v/>
      </c>
      <c r="AZ2198" s="24" t="str">
        <f>_xlfn.XLOOKUP(B2198,'[8]ALL SITES DOWN'!$D:$D,'[8]ALL SITES DOWN'!$J:$J,"")</f>
        <v/>
      </c>
      <c r="BA2198" s="9" t="str">
        <f>_xlfn.XLOOKUP(B2198,[9]sheet1!$AC:$AC,[9]sheet1!$AF:$AF,"")</f>
        <v/>
      </c>
      <c r="BB2198" s="14" t="s">
        <v>5537</v>
      </c>
      <c r="BC2198" s="14" t="s">
        <v>5537</v>
      </c>
      <c r="BD2198" s="14" t="str">
        <f>_xlfn.XLOOKUP(B2198,'[10]cell downs 18042026 17h'!$B:$B,'[10]cell downs 18042026 17h'!$B:$B,"")</f>
        <v/>
      </c>
      <c r="BE2198" s="14" t="str">
        <f>_xlfn.XLOOKUP(B2198,'[11]Cells Huawei 19042026 15h'!$B:$B,'[11]Cells Huawei 19042026 15h'!$B:$B,"")</f>
        <v/>
      </c>
      <c r="BF2198" s="9" t="str">
        <f>_xlfn.XLOOKUP(B2198,'[12]cells down 19042026 9H40'!$B:$B,'[12]cells down 19042026 9H40'!$B:$B,"")</f>
        <v/>
      </c>
      <c r="BG2198" s="9" t="s">
        <v>5537</v>
      </c>
      <c r="BH2198" s="9" t="s">
        <v>83</v>
      </c>
    </row>
    <row r="2199" spans="1:60" s="9" customFormat="1" x14ac:dyDescent="0.3">
      <c r="A2199" s="1" t="s">
        <v>3682</v>
      </c>
      <c r="B2199" s="8" t="s">
        <v>3683</v>
      </c>
      <c r="C2199" s="3" t="str">
        <f>_xlfn.XLOOKUP(B2199,'[1]daily break down'!$D:$D,'[1]daily break down'!$E:$E,"")</f>
        <v>CENTRE</v>
      </c>
      <c r="D2199" s="1"/>
      <c r="E2199" s="1"/>
      <c r="F2199" s="3" t="s">
        <v>69</v>
      </c>
      <c r="G2199" s="1" t="s">
        <v>1216</v>
      </c>
      <c r="H2199" s="42" t="str">
        <f>_xlfn.XLOOKUP(B2199,[2]CALCULATION!$B:$B,[2]CALCULATION!$H:$H,"")</f>
        <v>ZTE</v>
      </c>
      <c r="I2199" s="34">
        <v>0</v>
      </c>
      <c r="J2199" s="34">
        <v>0</v>
      </c>
      <c r="K2199" s="34">
        <v>0</v>
      </c>
      <c r="L2199" s="34">
        <v>0</v>
      </c>
      <c r="M2199" s="34">
        <v>0</v>
      </c>
      <c r="N2199" s="34">
        <v>0</v>
      </c>
      <c r="O2199" s="34">
        <v>0</v>
      </c>
      <c r="P2199" s="34">
        <v>0</v>
      </c>
      <c r="Q2199" s="34">
        <v>0</v>
      </c>
      <c r="R2199" s="34">
        <v>0</v>
      </c>
      <c r="S2199" s="35">
        <v>0</v>
      </c>
      <c r="T2199" s="35">
        <v>0</v>
      </c>
      <c r="U2199" s="35">
        <v>0</v>
      </c>
      <c r="V2199" s="35">
        <v>0</v>
      </c>
      <c r="W2199" s="35">
        <v>0</v>
      </c>
      <c r="X2199" s="35">
        <v>0</v>
      </c>
      <c r="Y2199" s="35">
        <v>0</v>
      </c>
      <c r="Z2199" s="35">
        <v>0</v>
      </c>
      <c r="AA2199" s="35">
        <v>0</v>
      </c>
      <c r="AB2199" s="35">
        <v>0</v>
      </c>
      <c r="AC2199" s="35">
        <v>0</v>
      </c>
      <c r="AD2199" s="35">
        <v>0</v>
      </c>
      <c r="AE2199" s="58" t="s">
        <v>5560</v>
      </c>
      <c r="AF2199" s="58"/>
      <c r="AG2199" s="57" t="str" cm="1">
        <f t="array" ref="AG2199">IFERROR(_xlfn.IFS(
AI2199="MPR ISSUE","PDH",
AI2199="BSS Hardware Issue","BSS",
AI2199="Sites strategiques, MLL, Pylone, etc.","ENVTECH",
AI2199="AKTIVCO DEFAUT GE &amp; POWER Cabinet","AKTIVCO",
AI2199="AKTIVCO Coupure ENEO &amp; Baisse de tension","AKTIVCO GRID ONLY",
AI2199="Coupure ENEO &amp; Baisse de tension","IHS GRID ONLY",
AI2199="Defaut GE &amp; POWER Cabinet","IHS",
AI2199="Sharing","Partners",
AI2199="Sites strategiques &amp; DataCenter","SST &amp; DC",
AI2199="Exclu","Exclu",
AI2199="SAT","SAT",
AI2199="SPARE-ISSUE","SPARE-ISSUE",
AI2199="Fiber CAmtel","TRANS_FO_CAMTEL",
AI2199="Fiber AOF","Fiber AOF",
AI2199="Projet OCM (HUAWEI)","TRAVAUX-HUAWEI",
AI2199="Projet OCM (NOKIA)","TRAVAUX-NOKIA",
AI2199="ACCESS-ISSUE","ACCESS-ISSUE",
AI2199="Projet OCM (ZTE, NOKIA, autres projets)","TRAVAUX OCM",
AI2199="No root CAuse","No root cause",
AI2199="ODU HS","PDH",
AI2199="IP &amp; VLAN","PDH",
AI2199="Warehouse HUAWEI","SPARE-ISSUE",
AI2199="SPARE-HS","SPARE-ISSUE",
AI2199="Power Telco","BSS",AI2199="no impacts","no impacts"
),"")</f>
        <v>no impacts</v>
      </c>
      <c r="AH2199" s="57" t="str" cm="1">
        <f t="array" ref="AH2199">IFERROR(_xlfn.IFS(
AI2199="MPR ISSUE","TX ISSUE",
AI2199="BSS Hardware Issue","RAN ISSUE",
AI2199="Sites strategiques, MLL, Pylone, etc.","ENVTECH",
AI2199="AKTIVCO DEFAUT GE &amp; POWER Cabinet","POWER ISSUE",
AI2199="AKTIVCO Coupure ENEO &amp; Baisse de tension","POWER ISSUE",
AI2199="Coupure ENEO &amp; Baisse de tension","POWER ISSUE",
AI2199="Defaut GE &amp; POWER Cabinet","POWER ISSUE",
AI2199="Sharing","POWER ISSUE",
AI2199="Sites strategiques &amp; DataCenter","POWER ISSUE",
AI2199="Exclu","Exclu",
AI2199="SAT","TX ISSUE",
AI2199="SPARE-ISSUE","SPARE-ISSUE",
AI2199="Fiber CAmtel","TX ISSUE",
AI2199="Fiber AOF","TX ISSUE",
AI2199="Projet OCM (HUAWEI)","TRAVAUX-HUAWEI",
AI2199="Projet OCM (NOKIA)","TRAVAUX -NOKIA",
AI2199="ACCESS-ISSUE","ACCESS-ISSUE",
AI2199="Projet OCM (ZTE, NOKIA, autres projets)","TRAVAUX OCM",
AI2199="No root CAuse","No root cause",
AI2199="ODU HS","TX ISSUE",
AI2199="IP &amp; VLAN","TX ISSUE",
AI2199="Warehouse HUAWEI","SPARE-ISSUE",
AI2199="SPARE-HS","SPARE-ISSUE",
AI2199="Power Telco","RAN ISSUE",AI2199="no impacts","no impacts"
),"")</f>
        <v>no impacts</v>
      </c>
      <c r="AI2199" s="85" t="s">
        <v>5998</v>
      </c>
      <c r="AJ2199" s="57" t="str" cm="1">
        <f t="array" ref="AJ2199">IFERROR(_xlfn.IFS(
AI2199="MPR ISSUE","ACTIVE",
AI2199="BSS Hardware Issue","ACTIVE",
AI2199="Sites strategiques, MLL, Pylone, etc.","PASSIVE",
AI2199="AKTIVCO DEFAUT GE &amp; POWER Cabinet","PASSIVE",
AI2199="AKTIVCO Coupure ENEO &amp; Baisse de tension","PASSIVE",
AI2199="Coupure ENEO &amp; Baisse de tension","PASSIVE",
AI2199="Defaut GE &amp; POWER Cabinet","PASSIVE",
AI2199="Sharing","PASSIVE",
AI2199="Sites strategiques &amp; DataCenter","PASSIVE",
AI2199="Exclu","Exclu",
AI2199="SAT","ACTIVE",
AI2199="SPARE-ISSUE","SPARE-ISSUE",
AI2199="Fiber CAmtel","ACTIVE",
AI2199="Fiber AOF","ACTIVE",
AI2199="Projet OCM (HUAWEI)","PLANNED WORKS",
AI2199="Projet OCM (NOKIA)","PLANNED WORKS",
AI2199="ACCESS-ISSUE","ACCESS-ISSUE",
AI2199="Projet OCM (ZTE, NOKIA, autres projets)","PLANNED WORKS",
AI2199="No root CAuse","No root cause",
AI2199="ODU HS","ACTIVE",
AI2199="IP &amp; VLAN","ACTIVE",
AI2199="Warehouse HUAWEI","SPARE-ISSUE",
AI2199="SPARE-HS","SPARE-ISSUE",
AI2199="Power Telco","ACTIVE", AI2199="no impacts","no impacts"
),"")</f>
        <v>no impacts</v>
      </c>
      <c r="AK2199" s="23" t="s">
        <v>5537</v>
      </c>
      <c r="AL2199" s="23" t="str">
        <f t="shared" si="62"/>
        <v>SUD_130</v>
      </c>
      <c r="AN2199" s="9" t="s">
        <v>5537</v>
      </c>
      <c r="AO2199" s="23" t="str">
        <f>_xlfn.XLOOKUP(B2199,'INCIDENT-05-03-2026'!E:E,'INCIDENT-05-03-2026'!F:F,"")</f>
        <v/>
      </c>
      <c r="AP2199" s="7" t="s">
        <v>5537</v>
      </c>
      <c r="AQ2199" s="6"/>
      <c r="AR2199" s="7"/>
      <c r="AS2199" s="3" t="str">
        <f>_xlfn.XLOOKUP(B2199,'[3]tt num | region | site id'!$C:$C,'[3]tt num | region | site id'!$Q:$Q,"")</f>
        <v/>
      </c>
      <c r="AT2199" s="24" t="str">
        <f>_xlfn.XLOOKUP(B2199,'[4]Cells Huawei 03052026 12h'!$B:$B,'[4]Cells Huawei 03052026 12h'!$T:$T,"")</f>
        <v/>
      </c>
      <c r="AU2199" s="24" t="str">
        <f>_xlfn.XLOOKUP(B2199,'[5]cells down 02052026 8h50'!$B:$B,'[5]cells down 02052026 8h50'!$R:$R,"")</f>
        <v/>
      </c>
      <c r="AV2199" s="24" t="str">
        <f>_xlfn.XLOOKUP(B2199,'[5]cells down 02052026 13h50'!$B:$B,'[5]cells down 02052026 13h50'!$R:$R,"")</f>
        <v/>
      </c>
      <c r="AW2199" s="24" t="str">
        <f>_xlfn.XLOOKUP(B2199,'[5]cells down 02052026 13h50'!$B:$B,'[5]cells down 02052026 13h50'!$R:$R,"")</f>
        <v/>
      </c>
      <c r="AX2199" s="24" t="str">
        <f>_xlfn.XLOOKUP(B2199,'[6]cell downs 03052026 8h40 '!$B:$B,'[6]cell downs 03052026 8h40 '!$R:$R,"")</f>
        <v/>
      </c>
      <c r="AY2199" s="24" t="str">
        <f>_xlfn.XLOOKUP(B2199,'[7]ALL SITES DOWN'!$D:$D,'[7]ALL SITES DOWN'!$J:$J,"")</f>
        <v/>
      </c>
      <c r="AZ2199" s="24" t="str">
        <f>_xlfn.XLOOKUP(B2199,'[8]ALL SITES DOWN'!$D:$D,'[8]ALL SITES DOWN'!$J:$J,"")</f>
        <v/>
      </c>
      <c r="BA2199" s="9" t="str">
        <f>_xlfn.XLOOKUP(B2199,[9]sheet1!$AC:$AC,[9]sheet1!$AF:$AF,"")</f>
        <v/>
      </c>
      <c r="BB2199" s="14" t="s">
        <v>5537</v>
      </c>
      <c r="BC2199" s="14" t="s">
        <v>5537</v>
      </c>
      <c r="BD2199" s="14" t="str">
        <f>_xlfn.XLOOKUP(B2199,'[10]cell downs 18042026 17h'!$B:$B,'[10]cell downs 18042026 17h'!$B:$B,"")</f>
        <v/>
      </c>
      <c r="BE2199" s="14" t="str">
        <f>_xlfn.XLOOKUP(B2199,'[11]Cells Huawei 19042026 15h'!$B:$B,'[11]Cells Huawei 19042026 15h'!$B:$B,"")</f>
        <v/>
      </c>
      <c r="BF2199" s="9" t="str">
        <f>_xlfn.XLOOKUP(B2199,'[12]cells down 19042026 9H40'!$B:$B,'[12]cells down 19042026 9H40'!$B:$B,"")</f>
        <v/>
      </c>
      <c r="BG2199" s="9" t="s">
        <v>5537</v>
      </c>
      <c r="BH2199" s="9" t="s">
        <v>5459</v>
      </c>
    </row>
    <row r="2200" spans="1:60" s="9" customFormat="1" x14ac:dyDescent="0.3">
      <c r="A2200" s="1" t="s">
        <v>3684</v>
      </c>
      <c r="B2200" s="8" t="s">
        <v>3685</v>
      </c>
      <c r="C2200" s="3" t="str">
        <f>_xlfn.XLOOKUP(B2200,'[1]daily break down'!$D:$D,'[1]daily break down'!$E:$E,"")</f>
        <v>LITTORAL</v>
      </c>
      <c r="D2200" s="1" t="s">
        <v>18</v>
      </c>
      <c r="E2200" s="1"/>
      <c r="F2200" s="3" t="s">
        <v>31</v>
      </c>
      <c r="G2200" s="1" t="s">
        <v>3686</v>
      </c>
      <c r="H2200" s="42" t="str">
        <f>_xlfn.XLOOKUP(B2200,[2]CALCULATION!$B:$B,[2]CALCULATION!$H:$H,"")</f>
        <v>ZTE</v>
      </c>
      <c r="I2200" s="34">
        <v>0</v>
      </c>
      <c r="J2200" s="34">
        <v>0</v>
      </c>
      <c r="K2200" s="34">
        <v>0</v>
      </c>
      <c r="L2200" s="34">
        <v>0</v>
      </c>
      <c r="M2200" s="34">
        <v>0</v>
      </c>
      <c r="N2200" s="34">
        <v>0</v>
      </c>
      <c r="O2200" s="34">
        <v>0</v>
      </c>
      <c r="P2200" s="34">
        <v>0</v>
      </c>
      <c r="Q2200" s="34">
        <v>0</v>
      </c>
      <c r="R2200" s="34">
        <v>0</v>
      </c>
      <c r="S2200" s="35">
        <v>0</v>
      </c>
      <c r="T2200" s="35">
        <v>0</v>
      </c>
      <c r="U2200" s="35">
        <v>0</v>
      </c>
      <c r="V2200" s="35">
        <v>0</v>
      </c>
      <c r="W2200" s="35">
        <v>0</v>
      </c>
      <c r="X2200" s="35">
        <v>0</v>
      </c>
      <c r="Y2200" s="35">
        <v>0</v>
      </c>
      <c r="Z2200" s="35">
        <v>0</v>
      </c>
      <c r="AA2200" s="35">
        <v>0</v>
      </c>
      <c r="AB2200" s="35">
        <v>0</v>
      </c>
      <c r="AC2200" s="35">
        <v>0</v>
      </c>
      <c r="AD2200" s="35">
        <v>0</v>
      </c>
      <c r="AE2200" s="58" t="s">
        <v>5560</v>
      </c>
      <c r="AF2200" s="58"/>
      <c r="AG2200" s="57" t="str" cm="1">
        <f t="array" ref="AG2200">IFERROR(_xlfn.IFS(
AI2200="MPR ISSUE","PDH",
AI2200="BSS Hardware Issue","BSS",
AI2200="Sites strategiques, MLL, Pylone, etc.","ENVTECH",
AI2200="AKTIVCO DEFAUT GE &amp; POWER Cabinet","AKTIVCO",
AI2200="AKTIVCO Coupure ENEO &amp; Baisse de tension","AKTIVCO GRID ONLY",
AI2200="Coupure ENEO &amp; Baisse de tension","IHS GRID ONLY",
AI2200="Defaut GE &amp; POWER Cabinet","IHS",
AI2200="Sharing","Partners",
AI2200="Sites strategiques &amp; DataCenter","SST &amp; DC",
AI2200="Exclu","Exclu",
AI2200="SAT","SAT",
AI2200="SPARE-ISSUE","SPARE-ISSUE",
AI2200="Fiber CAmtel","TRANS_FO_CAMTEL",
AI2200="Fiber AOF","Fiber AOF",
AI2200="Projet OCM (HUAWEI)","TRAVAUX-HUAWEI",
AI2200="Projet OCM (NOKIA)","TRAVAUX-NOKIA",
AI2200="ACCESS-ISSUE","ACCESS-ISSUE",
AI2200="Projet OCM (ZTE, NOKIA, autres projets)","TRAVAUX OCM",
AI2200="No root CAuse","No root cause",
AI2200="ODU HS","PDH",
AI2200="IP &amp; VLAN","PDH",
AI2200="Warehouse HUAWEI","SPARE-ISSUE",
AI2200="SPARE-HS","SPARE-ISSUE",
AI2200="Power Telco","BSS",AI2200="no impacts","no impacts"
),"")</f>
        <v>no impacts</v>
      </c>
      <c r="AH2200" s="57" t="str" cm="1">
        <f t="array" ref="AH2200">IFERROR(_xlfn.IFS(
AI2200="MPR ISSUE","TX ISSUE",
AI2200="BSS Hardware Issue","RAN ISSUE",
AI2200="Sites strategiques, MLL, Pylone, etc.","ENVTECH",
AI2200="AKTIVCO DEFAUT GE &amp; POWER Cabinet","POWER ISSUE",
AI2200="AKTIVCO Coupure ENEO &amp; Baisse de tension","POWER ISSUE",
AI2200="Coupure ENEO &amp; Baisse de tension","POWER ISSUE",
AI2200="Defaut GE &amp; POWER Cabinet","POWER ISSUE",
AI2200="Sharing","POWER ISSUE",
AI2200="Sites strategiques &amp; DataCenter","POWER ISSUE",
AI2200="Exclu","Exclu",
AI2200="SAT","TX ISSUE",
AI2200="SPARE-ISSUE","SPARE-ISSUE",
AI2200="Fiber CAmtel","TX ISSUE",
AI2200="Fiber AOF","TX ISSUE",
AI2200="Projet OCM (HUAWEI)","TRAVAUX-HUAWEI",
AI2200="Projet OCM (NOKIA)","TRAVAUX -NOKIA",
AI2200="ACCESS-ISSUE","ACCESS-ISSUE",
AI2200="Projet OCM (ZTE, NOKIA, autres projets)","TRAVAUX OCM",
AI2200="No root CAuse","No root cause",
AI2200="ODU HS","TX ISSUE",
AI2200="IP &amp; VLAN","TX ISSUE",
AI2200="Warehouse HUAWEI","SPARE-ISSUE",
AI2200="SPARE-HS","SPARE-ISSUE",
AI2200="Power Telco","RAN ISSUE",AI2200="no impacts","no impacts"
),"")</f>
        <v>no impacts</v>
      </c>
      <c r="AI2200" s="85" t="s">
        <v>5998</v>
      </c>
      <c r="AJ2200" s="57" t="str" cm="1">
        <f t="array" ref="AJ2200">IFERROR(_xlfn.IFS(
AI2200="MPR ISSUE","ACTIVE",
AI2200="BSS Hardware Issue","ACTIVE",
AI2200="Sites strategiques, MLL, Pylone, etc.","PASSIVE",
AI2200="AKTIVCO DEFAUT GE &amp; POWER Cabinet","PASSIVE",
AI2200="AKTIVCO Coupure ENEO &amp; Baisse de tension","PASSIVE",
AI2200="Coupure ENEO &amp; Baisse de tension","PASSIVE",
AI2200="Defaut GE &amp; POWER Cabinet","PASSIVE",
AI2200="Sharing","PASSIVE",
AI2200="Sites strategiques &amp; DataCenter","PASSIVE",
AI2200="Exclu","Exclu",
AI2200="SAT","ACTIVE",
AI2200="SPARE-ISSUE","SPARE-ISSUE",
AI2200="Fiber CAmtel","ACTIVE",
AI2200="Fiber AOF","ACTIVE",
AI2200="Projet OCM (HUAWEI)","PLANNED WORKS",
AI2200="Projet OCM (NOKIA)","PLANNED WORKS",
AI2200="ACCESS-ISSUE","ACCESS-ISSUE",
AI2200="Projet OCM (ZTE, NOKIA, autres projets)","PLANNED WORKS",
AI2200="No root CAuse","No root cause",
AI2200="ODU HS","ACTIVE",
AI2200="IP &amp; VLAN","ACTIVE",
AI2200="Warehouse HUAWEI","SPARE-ISSUE",
AI2200="SPARE-HS","SPARE-ISSUE",
AI2200="Power Telco","ACTIVE", AI2200="no impacts","no impacts"
),"")</f>
        <v>no impacts</v>
      </c>
      <c r="AK2200" s="23" t="s">
        <v>5537</v>
      </c>
      <c r="AL2200" s="23" t="str">
        <f t="shared" si="62"/>
        <v>LIT_768</v>
      </c>
      <c r="AN2200" s="9" t="s">
        <v>5537</v>
      </c>
      <c r="AO2200" s="23" t="str">
        <f>_xlfn.XLOOKUP(B2200,'INCIDENT-05-03-2026'!E:E,'INCIDENT-05-03-2026'!F:F,"")</f>
        <v/>
      </c>
      <c r="AP2200" s="7" t="s">
        <v>5537</v>
      </c>
      <c r="AQ2200" s="6"/>
      <c r="AR2200" s="7"/>
      <c r="AS2200" s="3" t="str">
        <f>_xlfn.XLOOKUP(B2200,'[3]tt num | region | site id'!$C:$C,'[3]tt num | region | site id'!$Q:$Q,"")</f>
        <v/>
      </c>
      <c r="AT2200" s="24" t="str">
        <f>_xlfn.XLOOKUP(B2200,'[4]Cells Huawei 03052026 12h'!$B:$B,'[4]Cells Huawei 03052026 12h'!$T:$T,"")</f>
        <v/>
      </c>
      <c r="AU2200" s="24" t="str">
        <f>_xlfn.XLOOKUP(B2200,'[5]cells down 02052026 8h50'!$B:$B,'[5]cells down 02052026 8h50'!$R:$R,"")</f>
        <v/>
      </c>
      <c r="AV2200" s="24" t="str">
        <f>_xlfn.XLOOKUP(B2200,'[5]cells down 02052026 13h50'!$B:$B,'[5]cells down 02052026 13h50'!$R:$R,"")</f>
        <v/>
      </c>
      <c r="AW2200" s="24" t="str">
        <f>_xlfn.XLOOKUP(B2200,'[5]cells down 02052026 13h50'!$B:$B,'[5]cells down 02052026 13h50'!$R:$R,"")</f>
        <v/>
      </c>
      <c r="AX2200" s="24" t="str">
        <f>_xlfn.XLOOKUP(B2200,'[6]cell downs 03052026 8h40 '!$B:$B,'[6]cell downs 03052026 8h40 '!$R:$R,"")</f>
        <v/>
      </c>
      <c r="AY2200" s="24" t="str">
        <f>_xlfn.XLOOKUP(B2200,'[7]ALL SITES DOWN'!$D:$D,'[7]ALL SITES DOWN'!$J:$J,"")</f>
        <v/>
      </c>
      <c r="AZ2200" s="24" t="str">
        <f>_xlfn.XLOOKUP(B2200,'[8]ALL SITES DOWN'!$D:$D,'[8]ALL SITES DOWN'!$J:$J,"")</f>
        <v/>
      </c>
      <c r="BA2200" s="9" t="str">
        <f>_xlfn.XLOOKUP(B2200,[9]sheet1!$AC:$AC,[9]sheet1!$AF:$AF,"")</f>
        <v/>
      </c>
      <c r="BB2200" s="14" t="s">
        <v>5537</v>
      </c>
      <c r="BC2200" s="14" t="s">
        <v>5537</v>
      </c>
      <c r="BD2200" s="14" t="str">
        <f>_xlfn.XLOOKUP(B2200,'[10]cell downs 18042026 17h'!$B:$B,'[10]cell downs 18042026 17h'!$B:$B,"")</f>
        <v/>
      </c>
      <c r="BE2200" s="14" t="str">
        <f>_xlfn.XLOOKUP(B2200,'[11]Cells Huawei 19042026 15h'!$B:$B,'[11]Cells Huawei 19042026 15h'!$B:$B,"")</f>
        <v/>
      </c>
      <c r="BF2200" s="9" t="str">
        <f>_xlfn.XLOOKUP(B2200,'[12]cells down 19042026 9H40'!$B:$B,'[12]cells down 19042026 9H40'!$B:$B,"")</f>
        <v/>
      </c>
      <c r="BG2200" s="9" t="s">
        <v>5537</v>
      </c>
      <c r="BH2200" s="9" t="s">
        <v>12</v>
      </c>
    </row>
    <row r="2201" spans="1:60" s="9" customFormat="1" x14ac:dyDescent="0.3">
      <c r="A2201" s="1" t="s">
        <v>3697</v>
      </c>
      <c r="B2201" s="8" t="s">
        <v>3698</v>
      </c>
      <c r="C2201" s="3" t="str">
        <f>_xlfn.XLOOKUP(B2201,'[1]daily break down'!$D:$D,'[1]daily break down'!$E:$E,"")</f>
        <v>NORD</v>
      </c>
      <c r="D2201" s="1" t="s">
        <v>11</v>
      </c>
      <c r="E2201" s="1" t="s">
        <v>237</v>
      </c>
      <c r="F2201" s="3" t="s">
        <v>23</v>
      </c>
      <c r="G2201" s="1" t="s">
        <v>3699</v>
      </c>
      <c r="H2201" s="40" t="str">
        <f>_xlfn.XLOOKUP(B2201,[2]CALCULATION!$B:$B,[2]CALCULATION!$H:$H,"")</f>
        <v>HUAWEI</v>
      </c>
      <c r="I2201" s="34">
        <v>0</v>
      </c>
      <c r="J2201" s="34">
        <v>0</v>
      </c>
      <c r="K2201" s="34">
        <v>0</v>
      </c>
      <c r="L2201" s="34">
        <v>0</v>
      </c>
      <c r="M2201" s="34">
        <v>0</v>
      </c>
      <c r="N2201" s="34">
        <v>0</v>
      </c>
      <c r="O2201" s="34">
        <v>0</v>
      </c>
      <c r="P2201" s="34">
        <v>0</v>
      </c>
      <c r="Q2201" s="34">
        <v>0</v>
      </c>
      <c r="R2201" s="34">
        <v>0</v>
      </c>
      <c r="S2201" s="35">
        <v>0</v>
      </c>
      <c r="T2201" s="35">
        <v>0</v>
      </c>
      <c r="U2201" s="35">
        <v>0</v>
      </c>
      <c r="V2201" s="35">
        <v>0</v>
      </c>
      <c r="W2201" s="35">
        <v>0</v>
      </c>
      <c r="X2201" s="35">
        <v>0</v>
      </c>
      <c r="Y2201" s="35">
        <v>0</v>
      </c>
      <c r="Z2201" s="35">
        <v>0</v>
      </c>
      <c r="AA2201" s="35">
        <v>0</v>
      </c>
      <c r="AB2201" s="35">
        <v>0</v>
      </c>
      <c r="AC2201" s="35">
        <v>0</v>
      </c>
      <c r="AD2201" s="35">
        <v>0</v>
      </c>
      <c r="AE2201" s="58" t="s">
        <v>5560</v>
      </c>
      <c r="AF2201" s="58"/>
      <c r="AG2201" s="57" t="str" cm="1">
        <f t="array" ref="AG2201">IFERROR(_xlfn.IFS(
AI2201="MPR ISSUE","PDH",
AI2201="BSS Hardware Issue","BSS",
AI2201="Sites strategiques, MLL, Pylone, etc.","ENVTECH",
AI2201="AKTIVCO DEFAUT GE &amp; POWER Cabinet","AKTIVCO",
AI2201="AKTIVCO Coupure ENEO &amp; Baisse de tension","AKTIVCO GRID ONLY",
AI2201="Coupure ENEO &amp; Baisse de tension","IHS GRID ONLY",
AI2201="Defaut GE &amp; POWER Cabinet","IHS",
AI2201="Sharing","Partners",
AI2201="Sites strategiques &amp; DataCenter","SST &amp; DC",
AI2201="Exclu","Exclu",
AI2201="SAT","SAT",
AI2201="SPARE-ISSUE","SPARE-ISSUE",
AI2201="Fiber CAmtel","TRANS_FO_CAMTEL",
AI2201="Fiber AOF","Fiber AOF",
AI2201="Projet OCM (HUAWEI)","TRAVAUX-HUAWEI",
AI2201="Projet OCM (NOKIA)","TRAVAUX-NOKIA",
AI2201="ACCESS-ISSUE","ACCESS-ISSUE",
AI2201="Projet OCM (ZTE, NOKIA, autres projets)","TRAVAUX OCM",
AI2201="No root CAuse","No root cause",
AI2201="ODU HS","PDH",
AI2201="IP &amp; VLAN","PDH",
AI2201="Warehouse HUAWEI","SPARE-ISSUE",
AI2201="SPARE-HS","SPARE-ISSUE",
AI2201="Power Telco","BSS",AI2201="no impacts","no impacts"
),"")</f>
        <v>no impacts</v>
      </c>
      <c r="AH2201" s="57" t="str" cm="1">
        <f t="array" ref="AH2201">IFERROR(_xlfn.IFS(
AI2201="MPR ISSUE","TX ISSUE",
AI2201="BSS Hardware Issue","RAN ISSUE",
AI2201="Sites strategiques, MLL, Pylone, etc.","ENVTECH",
AI2201="AKTIVCO DEFAUT GE &amp; POWER Cabinet","POWER ISSUE",
AI2201="AKTIVCO Coupure ENEO &amp; Baisse de tension","POWER ISSUE",
AI2201="Coupure ENEO &amp; Baisse de tension","POWER ISSUE",
AI2201="Defaut GE &amp; POWER Cabinet","POWER ISSUE",
AI2201="Sharing","POWER ISSUE",
AI2201="Sites strategiques &amp; DataCenter","POWER ISSUE",
AI2201="Exclu","Exclu",
AI2201="SAT","TX ISSUE",
AI2201="SPARE-ISSUE","SPARE-ISSUE",
AI2201="Fiber CAmtel","TX ISSUE",
AI2201="Fiber AOF","TX ISSUE",
AI2201="Projet OCM (HUAWEI)","TRAVAUX-HUAWEI",
AI2201="Projet OCM (NOKIA)","TRAVAUX -NOKIA",
AI2201="ACCESS-ISSUE","ACCESS-ISSUE",
AI2201="Projet OCM (ZTE, NOKIA, autres projets)","TRAVAUX OCM",
AI2201="No root CAuse","No root cause",
AI2201="ODU HS","TX ISSUE",
AI2201="IP &amp; VLAN","TX ISSUE",
AI2201="Warehouse HUAWEI","SPARE-ISSUE",
AI2201="SPARE-HS","SPARE-ISSUE",
AI2201="Power Telco","RAN ISSUE",AI2201="no impacts","no impacts"
),"")</f>
        <v>no impacts</v>
      </c>
      <c r="AI2201" s="85" t="s">
        <v>5998</v>
      </c>
      <c r="AJ2201" s="57" t="str" cm="1">
        <f t="array" ref="AJ2201">IFERROR(_xlfn.IFS(
AI2201="MPR ISSUE","ACTIVE",
AI2201="BSS Hardware Issue","ACTIVE",
AI2201="Sites strategiques, MLL, Pylone, etc.","PASSIVE",
AI2201="AKTIVCO DEFAUT GE &amp; POWER Cabinet","PASSIVE",
AI2201="AKTIVCO Coupure ENEO &amp; Baisse de tension","PASSIVE",
AI2201="Coupure ENEO &amp; Baisse de tension","PASSIVE",
AI2201="Defaut GE &amp; POWER Cabinet","PASSIVE",
AI2201="Sharing","PASSIVE",
AI2201="Sites strategiques &amp; DataCenter","PASSIVE",
AI2201="Exclu","Exclu",
AI2201="SAT","ACTIVE",
AI2201="SPARE-ISSUE","SPARE-ISSUE",
AI2201="Fiber CAmtel","ACTIVE",
AI2201="Fiber AOF","ACTIVE",
AI2201="Projet OCM (HUAWEI)","PLANNED WORKS",
AI2201="Projet OCM (NOKIA)","PLANNED WORKS",
AI2201="ACCESS-ISSUE","ACCESS-ISSUE",
AI2201="Projet OCM (ZTE, NOKIA, autres projets)","PLANNED WORKS",
AI2201="No root CAuse","No root cause",
AI2201="ODU HS","ACTIVE",
AI2201="IP &amp; VLAN","ACTIVE",
AI2201="Warehouse HUAWEI","SPARE-ISSUE",
AI2201="SPARE-HS","SPARE-ISSUE",
AI2201="Power Telco","ACTIVE", AI2201="no impacts","no impacts"
),"")</f>
        <v>no impacts</v>
      </c>
      <c r="AK2201" s="23" t="s">
        <v>5537</v>
      </c>
      <c r="AL2201" s="23" t="str">
        <f t="shared" si="62"/>
        <v>NRD_124</v>
      </c>
      <c r="AN2201" s="9" t="s">
        <v>5537</v>
      </c>
      <c r="AO2201" s="23" t="str">
        <f>_xlfn.XLOOKUP(B2201,'INCIDENT-05-03-2026'!E:E,'INCIDENT-05-03-2026'!F:F,"")</f>
        <v/>
      </c>
      <c r="AP2201" s="7" t="s">
        <v>5537</v>
      </c>
      <c r="AQ2201" s="6"/>
      <c r="AR2201" s="7"/>
      <c r="AS2201" s="3" t="str">
        <f>_xlfn.XLOOKUP(B2201,'[3]tt num | region | site id'!$C:$C,'[3]tt num | region | site id'!$Q:$Q,"")</f>
        <v/>
      </c>
      <c r="AT2201" s="24" t="str">
        <f>_xlfn.XLOOKUP(B2201,'[4]Cells Huawei 03052026 12h'!$B:$B,'[4]Cells Huawei 03052026 12h'!$T:$T,"")</f>
        <v/>
      </c>
      <c r="AU2201" s="24" t="str">
        <f>_xlfn.XLOOKUP(B2201,'[5]cells down 02052026 8h50'!$B:$B,'[5]cells down 02052026 8h50'!$R:$R,"")</f>
        <v/>
      </c>
      <c r="AV2201" s="24" t="str">
        <f>_xlfn.XLOOKUP(B2201,'[5]cells down 02052026 13h50'!$B:$B,'[5]cells down 02052026 13h50'!$R:$R,"")</f>
        <v/>
      </c>
      <c r="AW2201" s="24" t="str">
        <f>_xlfn.XLOOKUP(B2201,'[5]cells down 02052026 13h50'!$B:$B,'[5]cells down 02052026 13h50'!$R:$R,"")</f>
        <v/>
      </c>
      <c r="AX2201" s="24" t="str">
        <f>_xlfn.XLOOKUP(B2201,'[6]cell downs 03052026 8h40 '!$B:$B,'[6]cell downs 03052026 8h40 '!$R:$R,"")</f>
        <v/>
      </c>
      <c r="AY2201" s="24" t="str">
        <f>_xlfn.XLOOKUP(B2201,'[7]ALL SITES DOWN'!$D:$D,'[7]ALL SITES DOWN'!$J:$J,"")</f>
        <v/>
      </c>
      <c r="AZ2201" s="24" t="str">
        <f>_xlfn.XLOOKUP(B2201,'[8]ALL SITES DOWN'!$D:$D,'[8]ALL SITES DOWN'!$J:$J,"")</f>
        <v/>
      </c>
      <c r="BA2201" s="9" t="str">
        <f>_xlfn.XLOOKUP(B2201,[9]sheet1!$AC:$AC,[9]sheet1!$AF:$AF,"")</f>
        <v/>
      </c>
      <c r="BB2201" s="14" t="s">
        <v>5537</v>
      </c>
      <c r="BC2201" s="14" t="s">
        <v>5537</v>
      </c>
      <c r="BD2201" s="14" t="str">
        <f>_xlfn.XLOOKUP(B2201,'[10]cell downs 18042026 17h'!$B:$B,'[10]cell downs 18042026 17h'!$B:$B,"")</f>
        <v/>
      </c>
      <c r="BE2201" s="14" t="str">
        <f>_xlfn.XLOOKUP(B2201,'[11]Cells Huawei 19042026 15h'!$B:$B,'[11]Cells Huawei 19042026 15h'!$B:$B,"")</f>
        <v/>
      </c>
      <c r="BF2201" s="9" t="str">
        <f>_xlfn.XLOOKUP(B2201,'[12]cells down 19042026 9H40'!$B:$B,'[12]cells down 19042026 9H40'!$B:$B,"")</f>
        <v/>
      </c>
      <c r="BG2201" s="9" t="s">
        <v>3698</v>
      </c>
      <c r="BH2201" s="9" t="s">
        <v>5579</v>
      </c>
    </row>
    <row r="2202" spans="1:60" s="9" customFormat="1" x14ac:dyDescent="0.3">
      <c r="A2202" s="1" t="s">
        <v>3713</v>
      </c>
      <c r="B2202" s="8" t="s">
        <v>3714</v>
      </c>
      <c r="C2202" s="3" t="str">
        <f>_xlfn.XLOOKUP(B2202,'[1]daily break down'!$D:$D,'[1]daily break down'!$E:$E,"")</f>
        <v>CENTRE</v>
      </c>
      <c r="D2202" s="1" t="s">
        <v>21</v>
      </c>
      <c r="E2202" s="1" t="s">
        <v>122</v>
      </c>
      <c r="F2202" s="3" t="s">
        <v>69</v>
      </c>
      <c r="G2202" s="1" t="s">
        <v>3715</v>
      </c>
      <c r="H2202" s="42" t="str">
        <f>_xlfn.XLOOKUP(B2202,[2]CALCULATION!$B:$B,[2]CALCULATION!$H:$H,"")</f>
        <v>ZTE</v>
      </c>
      <c r="I2202" s="34">
        <v>0</v>
      </c>
      <c r="J2202" s="34">
        <v>0</v>
      </c>
      <c r="K2202" s="34">
        <v>0</v>
      </c>
      <c r="L2202" s="34">
        <v>0</v>
      </c>
      <c r="M2202" s="34">
        <v>0</v>
      </c>
      <c r="N2202" s="34">
        <v>0</v>
      </c>
      <c r="O2202" s="34">
        <v>0</v>
      </c>
      <c r="P2202" s="34">
        <v>0</v>
      </c>
      <c r="Q2202" s="34">
        <v>0</v>
      </c>
      <c r="R2202" s="34">
        <v>0</v>
      </c>
      <c r="S2202" s="35">
        <v>0</v>
      </c>
      <c r="T2202" s="35">
        <v>0</v>
      </c>
      <c r="U2202" s="35">
        <v>0</v>
      </c>
      <c r="V2202" s="35">
        <v>0</v>
      </c>
      <c r="W2202" s="35">
        <v>0</v>
      </c>
      <c r="X2202" s="35">
        <v>0</v>
      </c>
      <c r="Y2202" s="35">
        <v>0</v>
      </c>
      <c r="Z2202" s="35">
        <v>0</v>
      </c>
      <c r="AA2202" s="35">
        <v>0</v>
      </c>
      <c r="AB2202" s="35">
        <v>0</v>
      </c>
      <c r="AC2202" s="35">
        <v>0</v>
      </c>
      <c r="AD2202" s="35">
        <v>0</v>
      </c>
      <c r="AE2202" s="58" t="s">
        <v>5560</v>
      </c>
      <c r="AF2202" s="58"/>
      <c r="AG2202" s="57" t="str" cm="1">
        <f t="array" ref="AG2202">IFERROR(_xlfn.IFS(
AI2202="MPR ISSUE","PDH",
AI2202="BSS Hardware Issue","BSS",
AI2202="Sites strategiques, MLL, Pylone, etc.","ENVTECH",
AI2202="AKTIVCO DEFAUT GE &amp; POWER Cabinet","AKTIVCO",
AI2202="AKTIVCO Coupure ENEO &amp; Baisse de tension","AKTIVCO GRID ONLY",
AI2202="Coupure ENEO &amp; Baisse de tension","IHS GRID ONLY",
AI2202="Defaut GE &amp; POWER Cabinet","IHS",
AI2202="Sharing","Partners",
AI2202="Sites strategiques &amp; DataCenter","SST &amp; DC",
AI2202="Exclu","Exclu",
AI2202="SAT","SAT",
AI2202="SPARE-ISSUE","SPARE-ISSUE",
AI2202="Fiber CAmtel","TRANS_FO_CAMTEL",
AI2202="Fiber AOF","Fiber AOF",
AI2202="Projet OCM (HUAWEI)","TRAVAUX-HUAWEI",
AI2202="Projet OCM (NOKIA)","TRAVAUX-NOKIA",
AI2202="ACCESS-ISSUE","ACCESS-ISSUE",
AI2202="Projet OCM (ZTE, NOKIA, autres projets)","TRAVAUX OCM",
AI2202="No root CAuse","No root cause",
AI2202="ODU HS","PDH",
AI2202="IP &amp; VLAN","PDH",
AI2202="Warehouse HUAWEI","SPARE-ISSUE",
AI2202="SPARE-HS","SPARE-ISSUE",
AI2202="Power Telco","BSS",AI2202="no impacts","no impacts"
),"")</f>
        <v>no impacts</v>
      </c>
      <c r="AH2202" s="57" t="str" cm="1">
        <f t="array" ref="AH2202">IFERROR(_xlfn.IFS(
AI2202="MPR ISSUE","TX ISSUE",
AI2202="BSS Hardware Issue","RAN ISSUE",
AI2202="Sites strategiques, MLL, Pylone, etc.","ENVTECH",
AI2202="AKTIVCO DEFAUT GE &amp; POWER Cabinet","POWER ISSUE",
AI2202="AKTIVCO Coupure ENEO &amp; Baisse de tension","POWER ISSUE",
AI2202="Coupure ENEO &amp; Baisse de tension","POWER ISSUE",
AI2202="Defaut GE &amp; POWER Cabinet","POWER ISSUE",
AI2202="Sharing","POWER ISSUE",
AI2202="Sites strategiques &amp; DataCenter","POWER ISSUE",
AI2202="Exclu","Exclu",
AI2202="SAT","TX ISSUE",
AI2202="SPARE-ISSUE","SPARE-ISSUE",
AI2202="Fiber CAmtel","TX ISSUE",
AI2202="Fiber AOF","TX ISSUE",
AI2202="Projet OCM (HUAWEI)","TRAVAUX-HUAWEI",
AI2202="Projet OCM (NOKIA)","TRAVAUX -NOKIA",
AI2202="ACCESS-ISSUE","ACCESS-ISSUE",
AI2202="Projet OCM (ZTE, NOKIA, autres projets)","TRAVAUX OCM",
AI2202="No root CAuse","No root cause",
AI2202="ODU HS","TX ISSUE",
AI2202="IP &amp; VLAN","TX ISSUE",
AI2202="Warehouse HUAWEI","SPARE-ISSUE",
AI2202="SPARE-HS","SPARE-ISSUE",
AI2202="Power Telco","RAN ISSUE",AI2202="no impacts","no impacts"
),"")</f>
        <v>no impacts</v>
      </c>
      <c r="AI2202" s="85" t="s">
        <v>5998</v>
      </c>
      <c r="AJ2202" s="57" t="str" cm="1">
        <f t="array" ref="AJ2202">IFERROR(_xlfn.IFS(
AI2202="MPR ISSUE","ACTIVE",
AI2202="BSS Hardware Issue","ACTIVE",
AI2202="Sites strategiques, MLL, Pylone, etc.","PASSIVE",
AI2202="AKTIVCO DEFAUT GE &amp; POWER Cabinet","PASSIVE",
AI2202="AKTIVCO Coupure ENEO &amp; Baisse de tension","PASSIVE",
AI2202="Coupure ENEO &amp; Baisse de tension","PASSIVE",
AI2202="Defaut GE &amp; POWER Cabinet","PASSIVE",
AI2202="Sharing","PASSIVE",
AI2202="Sites strategiques &amp; DataCenter","PASSIVE",
AI2202="Exclu","Exclu",
AI2202="SAT","ACTIVE",
AI2202="SPARE-ISSUE","SPARE-ISSUE",
AI2202="Fiber CAmtel","ACTIVE",
AI2202="Fiber AOF","ACTIVE",
AI2202="Projet OCM (HUAWEI)","PLANNED WORKS",
AI2202="Projet OCM (NOKIA)","PLANNED WORKS",
AI2202="ACCESS-ISSUE","ACCESS-ISSUE",
AI2202="Projet OCM (ZTE, NOKIA, autres projets)","PLANNED WORKS",
AI2202="No root CAuse","No root cause",
AI2202="ODU HS","ACTIVE",
AI2202="IP &amp; VLAN","ACTIVE",
AI2202="Warehouse HUAWEI","SPARE-ISSUE",
AI2202="SPARE-HS","SPARE-ISSUE",
AI2202="Power Telco","ACTIVE", AI2202="no impacts","no impacts"
),"")</f>
        <v>no impacts</v>
      </c>
      <c r="AK2202" s="23" t="s">
        <v>5537</v>
      </c>
      <c r="AL2202" s="23" t="str">
        <f t="shared" si="62"/>
        <v>SUD_135</v>
      </c>
      <c r="AN2202" s="9" t="s">
        <v>5537</v>
      </c>
      <c r="AO2202" s="23" t="str">
        <f>_xlfn.XLOOKUP(B2202,'INCIDENT-05-03-2026'!E:E,'INCIDENT-05-03-2026'!F:F,"")</f>
        <v/>
      </c>
      <c r="AP2202" s="7" t="s">
        <v>5537</v>
      </c>
      <c r="AQ2202" s="6"/>
      <c r="AR2202" s="7"/>
      <c r="AS2202" s="3" t="str">
        <f>_xlfn.XLOOKUP(B2202,'[3]tt num | region | site id'!$C:$C,'[3]tt num | region | site id'!$Q:$Q,"")</f>
        <v/>
      </c>
      <c r="AT2202" s="24" t="str">
        <f>_xlfn.XLOOKUP(B2202,'[4]Cells Huawei 03052026 12h'!$B:$B,'[4]Cells Huawei 03052026 12h'!$T:$T,"")</f>
        <v/>
      </c>
      <c r="AU2202" s="24" t="str">
        <f>_xlfn.XLOOKUP(B2202,'[5]cells down 02052026 8h50'!$B:$B,'[5]cells down 02052026 8h50'!$R:$R,"")</f>
        <v/>
      </c>
      <c r="AV2202" s="24" t="str">
        <f>_xlfn.XLOOKUP(B2202,'[5]cells down 02052026 13h50'!$B:$B,'[5]cells down 02052026 13h50'!$R:$R,"")</f>
        <v/>
      </c>
      <c r="AW2202" s="24" t="str">
        <f>_xlfn.XLOOKUP(B2202,'[5]cells down 02052026 13h50'!$B:$B,'[5]cells down 02052026 13h50'!$R:$R,"")</f>
        <v/>
      </c>
      <c r="AX2202" s="24" t="str">
        <f>_xlfn.XLOOKUP(B2202,'[6]cell downs 03052026 8h40 '!$B:$B,'[6]cell downs 03052026 8h40 '!$R:$R,"")</f>
        <v/>
      </c>
      <c r="AY2202" s="24" t="str">
        <f>_xlfn.XLOOKUP(B2202,'[7]ALL SITES DOWN'!$D:$D,'[7]ALL SITES DOWN'!$J:$J,"")</f>
        <v/>
      </c>
      <c r="AZ2202" s="24" t="str">
        <f>_xlfn.XLOOKUP(B2202,'[8]ALL SITES DOWN'!$D:$D,'[8]ALL SITES DOWN'!$J:$J,"")</f>
        <v/>
      </c>
      <c r="BA2202" s="9" t="str">
        <f>_xlfn.XLOOKUP(B2202,[9]sheet1!$AC:$AC,[9]sheet1!$AF:$AF,"")</f>
        <v/>
      </c>
      <c r="BB2202" s="14" t="s">
        <v>5537</v>
      </c>
      <c r="BC2202" s="14" t="s">
        <v>5537</v>
      </c>
      <c r="BD2202" s="14" t="str">
        <f>_xlfn.XLOOKUP(B2202,'[10]cell downs 18042026 17h'!$B:$B,'[10]cell downs 18042026 17h'!$B:$B,"")</f>
        <v/>
      </c>
      <c r="BE2202" s="14" t="str">
        <f>_xlfn.XLOOKUP(B2202,'[11]Cells Huawei 19042026 15h'!$B:$B,'[11]Cells Huawei 19042026 15h'!$B:$B,"")</f>
        <v/>
      </c>
      <c r="BF2202" s="9" t="str">
        <f>_xlfn.XLOOKUP(B2202,'[12]cells down 19042026 9H40'!$B:$B,'[12]cells down 19042026 9H40'!$B:$B,"")</f>
        <v/>
      </c>
      <c r="BG2202" s="9" t="s">
        <v>5537</v>
      </c>
      <c r="BH2202" s="9" t="s">
        <v>12</v>
      </c>
    </row>
    <row r="2203" spans="1:60" s="9" customFormat="1" x14ac:dyDescent="0.3">
      <c r="A2203" s="1" t="s">
        <v>3716</v>
      </c>
      <c r="B2203" s="1" t="s">
        <v>3717</v>
      </c>
      <c r="C2203" s="3" t="str">
        <f>_xlfn.XLOOKUP(B2203,'[1]daily break down'!$D:$D,'[1]daily break down'!$E:$E,"")</f>
        <v>CENTRE</v>
      </c>
      <c r="D2203" s="1" t="s">
        <v>21</v>
      </c>
      <c r="E2203" s="1" t="s">
        <v>122</v>
      </c>
      <c r="F2203" s="3" t="s">
        <v>69</v>
      </c>
      <c r="G2203" s="1" t="s">
        <v>3718</v>
      </c>
      <c r="H2203" s="41" t="str">
        <f>_xlfn.XLOOKUP(B2203,[2]CALCULATION!$B:$B,[2]CALCULATION!$H:$H,"")</f>
        <v>NOKIA</v>
      </c>
      <c r="I2203" s="34">
        <v>0</v>
      </c>
      <c r="J2203" s="34">
        <v>0</v>
      </c>
      <c r="K2203" s="34">
        <v>0</v>
      </c>
      <c r="L2203" s="34">
        <v>0</v>
      </c>
      <c r="M2203" s="34">
        <v>0</v>
      </c>
      <c r="N2203" s="34">
        <v>0</v>
      </c>
      <c r="O2203" s="34">
        <v>0</v>
      </c>
      <c r="P2203" s="34">
        <v>0</v>
      </c>
      <c r="Q2203" s="34">
        <v>0</v>
      </c>
      <c r="R2203" s="34">
        <v>0</v>
      </c>
      <c r="S2203" s="35">
        <v>0</v>
      </c>
      <c r="T2203" s="35">
        <v>0</v>
      </c>
      <c r="U2203" s="35">
        <v>0</v>
      </c>
      <c r="V2203" s="35">
        <v>0</v>
      </c>
      <c r="W2203" s="35">
        <v>0</v>
      </c>
      <c r="X2203" s="35">
        <v>0</v>
      </c>
      <c r="Y2203" s="35">
        <v>0</v>
      </c>
      <c r="Z2203" s="35">
        <v>0</v>
      </c>
      <c r="AA2203" s="35">
        <v>0</v>
      </c>
      <c r="AB2203" s="35">
        <v>0</v>
      </c>
      <c r="AC2203" s="35">
        <v>0</v>
      </c>
      <c r="AD2203" s="35">
        <v>0</v>
      </c>
      <c r="AE2203" s="58" t="s">
        <v>5560</v>
      </c>
      <c r="AF2203" s="58"/>
      <c r="AG2203" s="57" t="str" cm="1">
        <f t="array" ref="AG2203">IFERROR(_xlfn.IFS(
AI2203="MPR ISSUE","PDH",
AI2203="BSS Hardware Issue","BSS",
AI2203="Sites strategiques, MLL, Pylone, etc.","ENVTECH",
AI2203="AKTIVCO DEFAUT GE &amp; POWER Cabinet","AKTIVCO",
AI2203="AKTIVCO Coupure ENEO &amp; Baisse de tension","AKTIVCO GRID ONLY",
AI2203="Coupure ENEO &amp; Baisse de tension","IHS GRID ONLY",
AI2203="Defaut GE &amp; POWER Cabinet","IHS",
AI2203="Sharing","Partners",
AI2203="Sites strategiques &amp; DataCenter","SST &amp; DC",
AI2203="Exclu","Exclu",
AI2203="SAT","SAT",
AI2203="SPARE-ISSUE","SPARE-ISSUE",
AI2203="Fiber CAmtel","TRANS_FO_CAMTEL",
AI2203="Fiber AOF","Fiber AOF",
AI2203="Projet OCM (HUAWEI)","TRAVAUX-HUAWEI",
AI2203="Projet OCM (NOKIA)","TRAVAUX-NOKIA",
AI2203="ACCESS-ISSUE","ACCESS-ISSUE",
AI2203="Projet OCM (ZTE, NOKIA, autres projets)","TRAVAUX OCM",
AI2203="No root CAuse","No root cause",
AI2203="ODU HS","PDH",
AI2203="IP &amp; VLAN","PDH",
AI2203="Warehouse HUAWEI","SPARE-ISSUE",
AI2203="SPARE-HS","SPARE-ISSUE",
AI2203="Power Telco","BSS",AI2203="no impacts","no impacts"
),"")</f>
        <v>no impacts</v>
      </c>
      <c r="AH2203" s="57" t="str" cm="1">
        <f t="array" ref="AH2203">IFERROR(_xlfn.IFS(
AI2203="MPR ISSUE","TX ISSUE",
AI2203="BSS Hardware Issue","RAN ISSUE",
AI2203="Sites strategiques, MLL, Pylone, etc.","ENVTECH",
AI2203="AKTIVCO DEFAUT GE &amp; POWER Cabinet","POWER ISSUE",
AI2203="AKTIVCO Coupure ENEO &amp; Baisse de tension","POWER ISSUE",
AI2203="Coupure ENEO &amp; Baisse de tension","POWER ISSUE",
AI2203="Defaut GE &amp; POWER Cabinet","POWER ISSUE",
AI2203="Sharing","POWER ISSUE",
AI2203="Sites strategiques &amp; DataCenter","POWER ISSUE",
AI2203="Exclu","Exclu",
AI2203="SAT","TX ISSUE",
AI2203="SPARE-ISSUE","SPARE-ISSUE",
AI2203="Fiber CAmtel","TX ISSUE",
AI2203="Fiber AOF","TX ISSUE",
AI2203="Projet OCM (HUAWEI)","TRAVAUX-HUAWEI",
AI2203="Projet OCM (NOKIA)","TRAVAUX -NOKIA",
AI2203="ACCESS-ISSUE","ACCESS-ISSUE",
AI2203="Projet OCM (ZTE, NOKIA, autres projets)","TRAVAUX OCM",
AI2203="No root CAuse","No root cause",
AI2203="ODU HS","TX ISSUE",
AI2203="IP &amp; VLAN","TX ISSUE",
AI2203="Warehouse HUAWEI","SPARE-ISSUE",
AI2203="SPARE-HS","SPARE-ISSUE",
AI2203="Power Telco","RAN ISSUE",AI2203="no impacts","no impacts"
),"")</f>
        <v>no impacts</v>
      </c>
      <c r="AI2203" s="85" t="s">
        <v>5998</v>
      </c>
      <c r="AJ2203" s="57" t="str" cm="1">
        <f t="array" ref="AJ2203">IFERROR(_xlfn.IFS(
AI2203="MPR ISSUE","ACTIVE",
AI2203="BSS Hardware Issue","ACTIVE",
AI2203="Sites strategiques, MLL, Pylone, etc.","PASSIVE",
AI2203="AKTIVCO DEFAUT GE &amp; POWER Cabinet","PASSIVE",
AI2203="AKTIVCO Coupure ENEO &amp; Baisse de tension","PASSIVE",
AI2203="Coupure ENEO &amp; Baisse de tension","PASSIVE",
AI2203="Defaut GE &amp; POWER Cabinet","PASSIVE",
AI2203="Sharing","PASSIVE",
AI2203="Sites strategiques &amp; DataCenter","PASSIVE",
AI2203="Exclu","Exclu",
AI2203="SAT","ACTIVE",
AI2203="SPARE-ISSUE","SPARE-ISSUE",
AI2203="Fiber CAmtel","ACTIVE",
AI2203="Fiber AOF","ACTIVE",
AI2203="Projet OCM (HUAWEI)","PLANNED WORKS",
AI2203="Projet OCM (NOKIA)","PLANNED WORKS",
AI2203="ACCESS-ISSUE","ACCESS-ISSUE",
AI2203="Projet OCM (ZTE, NOKIA, autres projets)","PLANNED WORKS",
AI2203="No root CAuse","No root cause",
AI2203="ODU HS","ACTIVE",
AI2203="IP &amp; VLAN","ACTIVE",
AI2203="Warehouse HUAWEI","SPARE-ISSUE",
AI2203="SPARE-HS","SPARE-ISSUE",
AI2203="Power Telco","ACTIVE", AI2203="no impacts","no impacts"
),"")</f>
        <v>no impacts</v>
      </c>
      <c r="AK2203" s="23" t="s">
        <v>5537</v>
      </c>
      <c r="AL2203" s="23" t="str">
        <f t="shared" si="62"/>
        <v>SUD_085</v>
      </c>
      <c r="AN2203" s="9" t="s">
        <v>5537</v>
      </c>
      <c r="AO2203" s="23" t="str">
        <f>_xlfn.XLOOKUP(B2203,'INCIDENT-05-03-2026'!E:E,'INCIDENT-05-03-2026'!F:F,"")</f>
        <v/>
      </c>
      <c r="AP2203" s="7" t="s">
        <v>5537</v>
      </c>
      <c r="AQ2203" s="6"/>
      <c r="AR2203" s="7"/>
      <c r="AS2203" s="3" t="str">
        <f>_xlfn.XLOOKUP(B2203,'[3]tt num | region | site id'!$C:$C,'[3]tt num | region | site id'!$Q:$Q,"")</f>
        <v/>
      </c>
      <c r="AT2203" s="24" t="str">
        <f>_xlfn.XLOOKUP(B2203,'[4]Cells Huawei 03052026 12h'!$B:$B,'[4]Cells Huawei 03052026 12h'!$T:$T,"")</f>
        <v/>
      </c>
      <c r="AU2203" s="24" t="str">
        <f>_xlfn.XLOOKUP(B2203,'[5]cells down 02052026 8h50'!$B:$B,'[5]cells down 02052026 8h50'!$R:$R,"")</f>
        <v/>
      </c>
      <c r="AV2203" s="24" t="str">
        <f>_xlfn.XLOOKUP(B2203,'[5]cells down 02052026 13h50'!$B:$B,'[5]cells down 02052026 13h50'!$R:$R,"")</f>
        <v/>
      </c>
      <c r="AW2203" s="24" t="str">
        <f>_xlfn.XLOOKUP(B2203,'[5]cells down 02052026 13h50'!$B:$B,'[5]cells down 02052026 13h50'!$R:$R,"")</f>
        <v/>
      </c>
      <c r="AX2203" s="24" t="str">
        <f>_xlfn.XLOOKUP(B2203,'[6]cell downs 03052026 8h40 '!$B:$B,'[6]cell downs 03052026 8h40 '!$R:$R,"")</f>
        <v/>
      </c>
      <c r="AY2203" s="24" t="str">
        <f>_xlfn.XLOOKUP(B2203,'[7]ALL SITES DOWN'!$D:$D,'[7]ALL SITES DOWN'!$J:$J,"")</f>
        <v/>
      </c>
      <c r="AZ2203" s="24" t="str">
        <f>_xlfn.XLOOKUP(B2203,'[8]ALL SITES DOWN'!$D:$D,'[8]ALL SITES DOWN'!$J:$J,"")</f>
        <v/>
      </c>
      <c r="BA2203" s="9" t="str">
        <f>_xlfn.XLOOKUP(B2203,[9]sheet1!$AC:$AC,[9]sheet1!$AF:$AF,"")</f>
        <v/>
      </c>
      <c r="BB2203" s="14" t="s">
        <v>5537</v>
      </c>
      <c r="BC2203" s="14" t="s">
        <v>5537</v>
      </c>
      <c r="BD2203" s="14" t="str">
        <f>_xlfn.XLOOKUP(B2203,'[10]cell downs 18042026 17h'!$B:$B,'[10]cell downs 18042026 17h'!$B:$B,"")</f>
        <v/>
      </c>
      <c r="BE2203" s="14" t="str">
        <f>_xlfn.XLOOKUP(B2203,'[11]Cells Huawei 19042026 15h'!$B:$B,'[11]Cells Huawei 19042026 15h'!$B:$B,"")</f>
        <v/>
      </c>
      <c r="BF2203" s="9" t="str">
        <f>_xlfn.XLOOKUP(B2203,'[12]cells down 19042026 9H40'!$B:$B,'[12]cells down 19042026 9H40'!$B:$B,"")</f>
        <v/>
      </c>
      <c r="BG2203" s="9" t="s">
        <v>5537</v>
      </c>
      <c r="BH2203" s="9" t="s">
        <v>318</v>
      </c>
    </row>
    <row r="2204" spans="1:60" s="9" customFormat="1" x14ac:dyDescent="0.3">
      <c r="A2204" s="1" t="s">
        <v>3728</v>
      </c>
      <c r="B2204" s="8" t="s">
        <v>3729</v>
      </c>
      <c r="C2204" s="3" t="str">
        <f>_xlfn.XLOOKUP(B2204,'[1]daily break down'!$D:$D,'[1]daily break down'!$E:$E,"")</f>
        <v>OUEST</v>
      </c>
      <c r="D2204" s="1" t="s">
        <v>21</v>
      </c>
      <c r="E2204" s="1" t="s">
        <v>80</v>
      </c>
      <c r="F2204" s="3" t="s">
        <v>102</v>
      </c>
      <c r="G2204" s="1" t="s">
        <v>3728</v>
      </c>
      <c r="H2204" s="40" t="str">
        <f>_xlfn.XLOOKUP(B2204,[2]CALCULATION!$B:$B,[2]CALCULATION!$H:$H,"")</f>
        <v>HUAWEI</v>
      </c>
      <c r="I2204" s="34">
        <v>0</v>
      </c>
      <c r="J2204" s="34">
        <v>0</v>
      </c>
      <c r="K2204" s="34">
        <v>0</v>
      </c>
      <c r="L2204" s="34">
        <v>0</v>
      </c>
      <c r="M2204" s="34">
        <v>0</v>
      </c>
      <c r="N2204" s="34">
        <v>0</v>
      </c>
      <c r="O2204" s="34">
        <v>0</v>
      </c>
      <c r="P2204" s="34">
        <v>0</v>
      </c>
      <c r="Q2204" s="34">
        <v>0</v>
      </c>
      <c r="R2204" s="34">
        <v>0</v>
      </c>
      <c r="S2204" s="35">
        <v>0</v>
      </c>
      <c r="T2204" s="35">
        <v>0</v>
      </c>
      <c r="U2204" s="35">
        <v>0</v>
      </c>
      <c r="V2204" s="35">
        <v>0</v>
      </c>
      <c r="W2204" s="35">
        <v>0</v>
      </c>
      <c r="X2204" s="35">
        <v>0</v>
      </c>
      <c r="Y2204" s="35">
        <v>0</v>
      </c>
      <c r="Z2204" s="35">
        <v>0</v>
      </c>
      <c r="AA2204" s="35">
        <v>0</v>
      </c>
      <c r="AB2204" s="35">
        <v>0</v>
      </c>
      <c r="AC2204" s="35">
        <v>0</v>
      </c>
      <c r="AD2204" s="35">
        <v>0</v>
      </c>
      <c r="AE2204" s="58" t="s">
        <v>5560</v>
      </c>
      <c r="AF2204" s="58"/>
      <c r="AG2204" s="57" t="str" cm="1">
        <f t="array" ref="AG2204">IFERROR(_xlfn.IFS(
AI2204="MPR ISSUE","PDH",
AI2204="BSS Hardware Issue","BSS",
AI2204="Sites strategiques, MLL, Pylone, etc.","ENVTECH",
AI2204="AKTIVCO DEFAUT GE &amp; POWER Cabinet","AKTIVCO",
AI2204="AKTIVCO Coupure ENEO &amp; Baisse de tension","AKTIVCO GRID ONLY",
AI2204="Coupure ENEO &amp; Baisse de tension","IHS GRID ONLY",
AI2204="Defaut GE &amp; POWER Cabinet","IHS",
AI2204="Sharing","Partners",
AI2204="Sites strategiques &amp; DataCenter","SST &amp; DC",
AI2204="Exclu","Exclu",
AI2204="SAT","SAT",
AI2204="SPARE-ISSUE","SPARE-ISSUE",
AI2204="Fiber CAmtel","TRANS_FO_CAMTEL",
AI2204="Fiber AOF","Fiber AOF",
AI2204="Projet OCM (HUAWEI)","TRAVAUX-HUAWEI",
AI2204="Projet OCM (NOKIA)","TRAVAUX-NOKIA",
AI2204="ACCESS-ISSUE","ACCESS-ISSUE",
AI2204="Projet OCM (ZTE, NOKIA, autres projets)","TRAVAUX OCM",
AI2204="No root CAuse","No root cause",
AI2204="ODU HS","PDH",
AI2204="IP &amp; VLAN","PDH",
AI2204="Warehouse HUAWEI","SPARE-ISSUE",
AI2204="SPARE-HS","SPARE-ISSUE",
AI2204="Power Telco","BSS",AI2204="no impacts","no impacts"
),"")</f>
        <v>no impacts</v>
      </c>
      <c r="AH2204" s="57" t="str" cm="1">
        <f t="array" ref="AH2204">IFERROR(_xlfn.IFS(
AI2204="MPR ISSUE","TX ISSUE",
AI2204="BSS Hardware Issue","RAN ISSUE",
AI2204="Sites strategiques, MLL, Pylone, etc.","ENVTECH",
AI2204="AKTIVCO DEFAUT GE &amp; POWER Cabinet","POWER ISSUE",
AI2204="AKTIVCO Coupure ENEO &amp; Baisse de tension","POWER ISSUE",
AI2204="Coupure ENEO &amp; Baisse de tension","POWER ISSUE",
AI2204="Defaut GE &amp; POWER Cabinet","POWER ISSUE",
AI2204="Sharing","POWER ISSUE",
AI2204="Sites strategiques &amp; DataCenter","POWER ISSUE",
AI2204="Exclu","Exclu",
AI2204="SAT","TX ISSUE",
AI2204="SPARE-ISSUE","SPARE-ISSUE",
AI2204="Fiber CAmtel","TX ISSUE",
AI2204="Fiber AOF","TX ISSUE",
AI2204="Projet OCM (HUAWEI)","TRAVAUX-HUAWEI",
AI2204="Projet OCM (NOKIA)","TRAVAUX -NOKIA",
AI2204="ACCESS-ISSUE","ACCESS-ISSUE",
AI2204="Projet OCM (ZTE, NOKIA, autres projets)","TRAVAUX OCM",
AI2204="No root CAuse","No root cause",
AI2204="ODU HS","TX ISSUE",
AI2204="IP &amp; VLAN","TX ISSUE",
AI2204="Warehouse HUAWEI","SPARE-ISSUE",
AI2204="SPARE-HS","SPARE-ISSUE",
AI2204="Power Telco","RAN ISSUE",AI2204="no impacts","no impacts"
),"")</f>
        <v>no impacts</v>
      </c>
      <c r="AI2204" s="85" t="s">
        <v>5998</v>
      </c>
      <c r="AJ2204" s="57" t="str" cm="1">
        <f t="array" ref="AJ2204">IFERROR(_xlfn.IFS(
AI2204="MPR ISSUE","ACTIVE",
AI2204="BSS Hardware Issue","ACTIVE",
AI2204="Sites strategiques, MLL, Pylone, etc.","PASSIVE",
AI2204="AKTIVCO DEFAUT GE &amp; POWER Cabinet","PASSIVE",
AI2204="AKTIVCO Coupure ENEO &amp; Baisse de tension","PASSIVE",
AI2204="Coupure ENEO &amp; Baisse de tension","PASSIVE",
AI2204="Defaut GE &amp; POWER Cabinet","PASSIVE",
AI2204="Sharing","PASSIVE",
AI2204="Sites strategiques &amp; DataCenter","PASSIVE",
AI2204="Exclu","Exclu",
AI2204="SAT","ACTIVE",
AI2204="SPARE-ISSUE","SPARE-ISSUE",
AI2204="Fiber CAmtel","ACTIVE",
AI2204="Fiber AOF","ACTIVE",
AI2204="Projet OCM (HUAWEI)","PLANNED WORKS",
AI2204="Projet OCM (NOKIA)","PLANNED WORKS",
AI2204="ACCESS-ISSUE","ACCESS-ISSUE",
AI2204="Projet OCM (ZTE, NOKIA, autres projets)","PLANNED WORKS",
AI2204="No root CAuse","No root cause",
AI2204="ODU HS","ACTIVE",
AI2204="IP &amp; VLAN","ACTIVE",
AI2204="Warehouse HUAWEI","SPARE-ISSUE",
AI2204="SPARE-HS","SPARE-ISSUE",
AI2204="Power Telco","ACTIVE", AI2204="no impacts","no impacts"
),"")</f>
        <v>no impacts</v>
      </c>
      <c r="AK2204" s="23" t="s">
        <v>5537</v>
      </c>
      <c r="AL2204" s="23" t="str">
        <f t="shared" si="62"/>
        <v>OST_273</v>
      </c>
      <c r="AN2204" s="9" t="s">
        <v>5537</v>
      </c>
      <c r="AO2204" s="23" t="str">
        <f>_xlfn.XLOOKUP(B2204,'INCIDENT-05-03-2026'!E:E,'INCIDENT-05-03-2026'!F:F,"")</f>
        <v/>
      </c>
      <c r="AP2204" s="7" t="s">
        <v>5537</v>
      </c>
      <c r="AQ2204" s="6"/>
      <c r="AR2204" s="7"/>
      <c r="AS2204" s="3" t="str">
        <f>_xlfn.XLOOKUP(B2204,'[3]tt num | region | site id'!$C:$C,'[3]tt num | region | site id'!$Q:$Q,"")</f>
        <v/>
      </c>
      <c r="AT2204" s="24" t="str">
        <f>_xlfn.XLOOKUP(B2204,'[4]Cells Huawei 03052026 12h'!$B:$B,'[4]Cells Huawei 03052026 12h'!$T:$T,"")</f>
        <v/>
      </c>
      <c r="AU2204" s="24" t="str">
        <f>_xlfn.XLOOKUP(B2204,'[5]cells down 02052026 8h50'!$B:$B,'[5]cells down 02052026 8h50'!$R:$R,"")</f>
        <v/>
      </c>
      <c r="AV2204" s="24" t="str">
        <f>_xlfn.XLOOKUP(B2204,'[5]cells down 02052026 13h50'!$B:$B,'[5]cells down 02052026 13h50'!$R:$R,"")</f>
        <v/>
      </c>
      <c r="AW2204" s="24" t="str">
        <f>_xlfn.XLOOKUP(B2204,'[5]cells down 02052026 13h50'!$B:$B,'[5]cells down 02052026 13h50'!$R:$R,"")</f>
        <v/>
      </c>
      <c r="AX2204" s="24" t="str">
        <f>_xlfn.XLOOKUP(B2204,'[6]cell downs 03052026 8h40 '!$B:$B,'[6]cell downs 03052026 8h40 '!$R:$R,"")</f>
        <v/>
      </c>
      <c r="AY2204" s="24" t="str">
        <f>_xlfn.XLOOKUP(B2204,'[7]ALL SITES DOWN'!$D:$D,'[7]ALL SITES DOWN'!$J:$J,"")</f>
        <v/>
      </c>
      <c r="AZ2204" s="24" t="str">
        <f>_xlfn.XLOOKUP(B2204,'[8]ALL SITES DOWN'!$D:$D,'[8]ALL SITES DOWN'!$J:$J,"")</f>
        <v/>
      </c>
      <c r="BA2204" s="9" t="str">
        <f>_xlfn.XLOOKUP(B2204,[9]sheet1!$AC:$AC,[9]sheet1!$AF:$AF,"")</f>
        <v/>
      </c>
      <c r="BB2204" s="14" t="s">
        <v>5537</v>
      </c>
      <c r="BC2204" s="14" t="s">
        <v>5537</v>
      </c>
      <c r="BD2204" s="14" t="str">
        <f>_xlfn.XLOOKUP(B2204,'[10]cell downs 18042026 17h'!$B:$B,'[10]cell downs 18042026 17h'!$B:$B,"")</f>
        <v/>
      </c>
      <c r="BE2204" s="14" t="str">
        <f>_xlfn.XLOOKUP(B2204,'[11]Cells Huawei 19042026 15h'!$B:$B,'[11]Cells Huawei 19042026 15h'!$B:$B,"")</f>
        <v/>
      </c>
      <c r="BF2204" s="9" t="str">
        <f>_xlfn.XLOOKUP(B2204,'[12]cells down 19042026 9H40'!$B:$B,'[12]cells down 19042026 9H40'!$B:$B,"")</f>
        <v/>
      </c>
      <c r="BG2204" s="9" t="s">
        <v>5537</v>
      </c>
      <c r="BH2204" s="9" t="s">
        <v>1129</v>
      </c>
    </row>
    <row r="2205" spans="1:60" s="9" customFormat="1" x14ac:dyDescent="0.3">
      <c r="A2205" s="1" t="s">
        <v>3767</v>
      </c>
      <c r="B2205" s="8" t="s">
        <v>3768</v>
      </c>
      <c r="C2205" s="3" t="str">
        <f>_xlfn.XLOOKUP(B2205,'[1]daily break down'!$D:$D,'[1]daily break down'!$E:$E,"")</f>
        <v>CENTRE</v>
      </c>
      <c r="D2205" s="1" t="s">
        <v>11</v>
      </c>
      <c r="E2205" s="1" t="s">
        <v>66</v>
      </c>
      <c r="F2205" s="3" t="s">
        <v>69</v>
      </c>
      <c r="G2205" s="1" t="s">
        <v>1392</v>
      </c>
      <c r="H2205" s="42" t="str">
        <f>_xlfn.XLOOKUP(B2205,[2]CALCULATION!$B:$B,[2]CALCULATION!$H:$H,"")</f>
        <v>ZTE</v>
      </c>
      <c r="I2205" s="34">
        <v>0</v>
      </c>
      <c r="J2205" s="34">
        <v>0</v>
      </c>
      <c r="K2205" s="34">
        <v>0</v>
      </c>
      <c r="L2205" s="34">
        <v>0</v>
      </c>
      <c r="M2205" s="34">
        <v>0</v>
      </c>
      <c r="N2205" s="34">
        <v>0</v>
      </c>
      <c r="O2205" s="34">
        <v>0</v>
      </c>
      <c r="P2205" s="34">
        <v>0</v>
      </c>
      <c r="Q2205" s="34">
        <v>0</v>
      </c>
      <c r="R2205" s="34">
        <v>0</v>
      </c>
      <c r="S2205" s="35">
        <v>0</v>
      </c>
      <c r="T2205" s="35">
        <v>0</v>
      </c>
      <c r="U2205" s="35">
        <v>0</v>
      </c>
      <c r="V2205" s="35">
        <v>0</v>
      </c>
      <c r="W2205" s="35">
        <v>0</v>
      </c>
      <c r="X2205" s="35">
        <v>0</v>
      </c>
      <c r="Y2205" s="35">
        <v>0</v>
      </c>
      <c r="Z2205" s="35">
        <v>0</v>
      </c>
      <c r="AA2205" s="35">
        <v>0</v>
      </c>
      <c r="AB2205" s="35">
        <v>0</v>
      </c>
      <c r="AC2205" s="35">
        <v>0</v>
      </c>
      <c r="AD2205" s="35">
        <v>0</v>
      </c>
      <c r="AE2205" s="58" t="s">
        <v>5560</v>
      </c>
      <c r="AF2205" s="58"/>
      <c r="AG2205" s="57" t="str" cm="1">
        <f t="array" ref="AG2205">IFERROR(_xlfn.IFS(
AI2205="MPR ISSUE","PDH",
AI2205="BSS Hardware Issue","BSS",
AI2205="Sites strategiques, MLL, Pylone, etc.","ENVTECH",
AI2205="AKTIVCO DEFAUT GE &amp; POWER Cabinet","AKTIVCO",
AI2205="AKTIVCO Coupure ENEO &amp; Baisse de tension","AKTIVCO GRID ONLY",
AI2205="Coupure ENEO &amp; Baisse de tension","IHS GRID ONLY",
AI2205="Defaut GE &amp; POWER Cabinet","IHS",
AI2205="Sharing","Partners",
AI2205="Sites strategiques &amp; DataCenter","SST &amp; DC",
AI2205="Exclu","Exclu",
AI2205="SAT","SAT",
AI2205="SPARE-ISSUE","SPARE-ISSUE",
AI2205="Fiber CAmtel","TRANS_FO_CAMTEL",
AI2205="Fiber AOF","Fiber AOF",
AI2205="Projet OCM (HUAWEI)","TRAVAUX-HUAWEI",
AI2205="Projet OCM (NOKIA)","TRAVAUX-NOKIA",
AI2205="ACCESS-ISSUE","ACCESS-ISSUE",
AI2205="Projet OCM (ZTE, NOKIA, autres projets)","TRAVAUX OCM",
AI2205="No root CAuse","No root cause",
AI2205="ODU HS","PDH",
AI2205="IP &amp; VLAN","PDH",
AI2205="Warehouse HUAWEI","SPARE-ISSUE",
AI2205="SPARE-HS","SPARE-ISSUE",
AI2205="Power Telco","BSS",AI2205="no impacts","no impacts"
),"")</f>
        <v>no impacts</v>
      </c>
      <c r="AH2205" s="57" t="str" cm="1">
        <f t="array" ref="AH2205">IFERROR(_xlfn.IFS(
AI2205="MPR ISSUE","TX ISSUE",
AI2205="BSS Hardware Issue","RAN ISSUE",
AI2205="Sites strategiques, MLL, Pylone, etc.","ENVTECH",
AI2205="AKTIVCO DEFAUT GE &amp; POWER Cabinet","POWER ISSUE",
AI2205="AKTIVCO Coupure ENEO &amp; Baisse de tension","POWER ISSUE",
AI2205="Coupure ENEO &amp; Baisse de tension","POWER ISSUE",
AI2205="Defaut GE &amp; POWER Cabinet","POWER ISSUE",
AI2205="Sharing","POWER ISSUE",
AI2205="Sites strategiques &amp; DataCenter","POWER ISSUE",
AI2205="Exclu","Exclu",
AI2205="SAT","TX ISSUE",
AI2205="SPARE-ISSUE","SPARE-ISSUE",
AI2205="Fiber CAmtel","TX ISSUE",
AI2205="Fiber AOF","TX ISSUE",
AI2205="Projet OCM (HUAWEI)","TRAVAUX-HUAWEI",
AI2205="Projet OCM (NOKIA)","TRAVAUX -NOKIA",
AI2205="ACCESS-ISSUE","ACCESS-ISSUE",
AI2205="Projet OCM (ZTE, NOKIA, autres projets)","TRAVAUX OCM",
AI2205="No root CAuse","No root cause",
AI2205="ODU HS","TX ISSUE",
AI2205="IP &amp; VLAN","TX ISSUE",
AI2205="Warehouse HUAWEI","SPARE-ISSUE",
AI2205="SPARE-HS","SPARE-ISSUE",
AI2205="Power Telco","RAN ISSUE",AI2205="no impacts","no impacts"
),"")</f>
        <v>no impacts</v>
      </c>
      <c r="AI2205" s="85" t="s">
        <v>5998</v>
      </c>
      <c r="AJ2205" s="57" t="str" cm="1">
        <f t="array" ref="AJ2205">IFERROR(_xlfn.IFS(
AI2205="MPR ISSUE","ACTIVE",
AI2205="BSS Hardware Issue","ACTIVE",
AI2205="Sites strategiques, MLL, Pylone, etc.","PASSIVE",
AI2205="AKTIVCO DEFAUT GE &amp; POWER Cabinet","PASSIVE",
AI2205="AKTIVCO Coupure ENEO &amp; Baisse de tension","PASSIVE",
AI2205="Coupure ENEO &amp; Baisse de tension","PASSIVE",
AI2205="Defaut GE &amp; POWER Cabinet","PASSIVE",
AI2205="Sharing","PASSIVE",
AI2205="Sites strategiques &amp; DataCenter","PASSIVE",
AI2205="Exclu","Exclu",
AI2205="SAT","ACTIVE",
AI2205="SPARE-ISSUE","SPARE-ISSUE",
AI2205="Fiber CAmtel","ACTIVE",
AI2205="Fiber AOF","ACTIVE",
AI2205="Projet OCM (HUAWEI)","PLANNED WORKS",
AI2205="Projet OCM (NOKIA)","PLANNED WORKS",
AI2205="ACCESS-ISSUE","ACCESS-ISSUE",
AI2205="Projet OCM (ZTE, NOKIA, autres projets)","PLANNED WORKS",
AI2205="No root CAuse","No root cause",
AI2205="ODU HS","ACTIVE",
AI2205="IP &amp; VLAN","ACTIVE",
AI2205="Warehouse HUAWEI","SPARE-ISSUE",
AI2205="SPARE-HS","SPARE-ISSUE",
AI2205="Power Telco","ACTIVE", AI2205="no impacts","no impacts"
),"")</f>
        <v>no impacts</v>
      </c>
      <c r="AK2205" s="23" t="s">
        <v>5537</v>
      </c>
      <c r="AL2205" s="23" t="str">
        <f t="shared" si="62"/>
        <v>SUD_020</v>
      </c>
      <c r="AN2205" s="9" t="s">
        <v>5537</v>
      </c>
      <c r="AO2205" s="23" t="str">
        <f>_xlfn.XLOOKUP(B2205,'INCIDENT-05-03-2026'!E:E,'INCIDENT-05-03-2026'!F:F,"")</f>
        <v/>
      </c>
      <c r="AP2205" s="7" t="s">
        <v>5537</v>
      </c>
      <c r="AQ2205" s="6"/>
      <c r="AR2205" s="7"/>
      <c r="AS2205" s="3" t="str">
        <f>_xlfn.XLOOKUP(B2205,'[3]tt num | region | site id'!$C:$C,'[3]tt num | region | site id'!$Q:$Q,"")</f>
        <v/>
      </c>
      <c r="AT2205" s="24" t="str">
        <f>_xlfn.XLOOKUP(B2205,'[4]Cells Huawei 03052026 12h'!$B:$B,'[4]Cells Huawei 03052026 12h'!$T:$T,"")</f>
        <v/>
      </c>
      <c r="AU2205" s="24" t="str">
        <f>_xlfn.XLOOKUP(B2205,'[5]cells down 02052026 8h50'!$B:$B,'[5]cells down 02052026 8h50'!$R:$R,"")</f>
        <v/>
      </c>
      <c r="AV2205" s="24" t="str">
        <f>_xlfn.XLOOKUP(B2205,'[5]cells down 02052026 13h50'!$B:$B,'[5]cells down 02052026 13h50'!$R:$R,"")</f>
        <v/>
      </c>
      <c r="AW2205" s="24" t="str">
        <f>_xlfn.XLOOKUP(B2205,'[5]cells down 02052026 13h50'!$B:$B,'[5]cells down 02052026 13h50'!$R:$R,"")</f>
        <v/>
      </c>
      <c r="AX2205" s="24" t="str">
        <f>_xlfn.XLOOKUP(B2205,'[6]cell downs 03052026 8h40 '!$B:$B,'[6]cell downs 03052026 8h40 '!$R:$R,"")</f>
        <v/>
      </c>
      <c r="AY2205" s="24" t="str">
        <f>_xlfn.XLOOKUP(B2205,'[7]ALL SITES DOWN'!$D:$D,'[7]ALL SITES DOWN'!$J:$J,"")</f>
        <v/>
      </c>
      <c r="AZ2205" s="24" t="str">
        <f>_xlfn.XLOOKUP(B2205,'[8]ALL SITES DOWN'!$D:$D,'[8]ALL SITES DOWN'!$J:$J,"")</f>
        <v/>
      </c>
      <c r="BA2205" s="9" t="str">
        <f>_xlfn.XLOOKUP(B2205,[9]sheet1!$AC:$AC,[9]sheet1!$AF:$AF,"")</f>
        <v/>
      </c>
      <c r="BB2205" s="14" t="s">
        <v>5537</v>
      </c>
      <c r="BC2205" s="14" t="s">
        <v>5537</v>
      </c>
      <c r="BD2205" s="14" t="str">
        <f>_xlfn.XLOOKUP(B2205,'[10]cell downs 18042026 17h'!$B:$B,'[10]cell downs 18042026 17h'!$B:$B,"")</f>
        <v/>
      </c>
      <c r="BE2205" s="14" t="str">
        <f>_xlfn.XLOOKUP(B2205,'[11]Cells Huawei 19042026 15h'!$B:$B,'[11]Cells Huawei 19042026 15h'!$B:$B,"")</f>
        <v/>
      </c>
      <c r="BF2205" s="9" t="str">
        <f>_xlfn.XLOOKUP(B2205,'[12]cells down 19042026 9H40'!$B:$B,'[12]cells down 19042026 9H40'!$B:$B,"")</f>
        <v/>
      </c>
      <c r="BG2205" s="9" t="s">
        <v>5537</v>
      </c>
      <c r="BH2205" s="9" t="s">
        <v>5537</v>
      </c>
    </row>
    <row r="2206" spans="1:60" s="9" customFormat="1" ht="31.05" customHeight="1" x14ac:dyDescent="0.3">
      <c r="A2206" s="1" t="s">
        <v>3771</v>
      </c>
      <c r="B2206" s="8" t="s">
        <v>3772</v>
      </c>
      <c r="C2206" s="3" t="str">
        <f>_xlfn.XLOOKUP(B2206,'[1]daily break down'!$D:$D,'[1]daily break down'!$E:$E,"")</f>
        <v>CENTRE</v>
      </c>
      <c r="D2206" s="1" t="s">
        <v>21</v>
      </c>
      <c r="E2206" s="1" t="s">
        <v>188</v>
      </c>
      <c r="F2206" s="3" t="s">
        <v>37</v>
      </c>
      <c r="G2206" s="1" t="s">
        <v>3771</v>
      </c>
      <c r="H2206" s="42" t="str">
        <f>_xlfn.XLOOKUP(B2206,[2]CALCULATION!$B:$B,[2]CALCULATION!$H:$H,"")</f>
        <v>ZTE</v>
      </c>
      <c r="I2206" s="34">
        <v>0</v>
      </c>
      <c r="J2206" s="34">
        <v>0</v>
      </c>
      <c r="K2206" s="34">
        <v>0</v>
      </c>
      <c r="L2206" s="34">
        <v>0</v>
      </c>
      <c r="M2206" s="34">
        <v>0</v>
      </c>
      <c r="N2206" s="34">
        <v>0</v>
      </c>
      <c r="O2206" s="34">
        <v>0</v>
      </c>
      <c r="P2206" s="34">
        <v>0</v>
      </c>
      <c r="Q2206" s="34">
        <v>0</v>
      </c>
      <c r="R2206" s="34">
        <v>0</v>
      </c>
      <c r="S2206" s="35">
        <v>0</v>
      </c>
      <c r="T2206" s="35">
        <v>0</v>
      </c>
      <c r="U2206" s="35">
        <v>0</v>
      </c>
      <c r="V2206" s="35">
        <v>0</v>
      </c>
      <c r="W2206" s="35">
        <v>0</v>
      </c>
      <c r="X2206" s="35">
        <v>0</v>
      </c>
      <c r="Y2206" s="35">
        <v>0</v>
      </c>
      <c r="Z2206" s="35">
        <v>0</v>
      </c>
      <c r="AA2206" s="35">
        <v>0</v>
      </c>
      <c r="AB2206" s="35">
        <v>0</v>
      </c>
      <c r="AC2206" s="35">
        <v>0</v>
      </c>
      <c r="AD2206" s="35">
        <v>0</v>
      </c>
      <c r="AE2206" s="58" t="s">
        <v>5560</v>
      </c>
      <c r="AF2206" s="58"/>
      <c r="AG2206" s="57" t="str" cm="1">
        <f t="array" ref="AG2206">IFERROR(_xlfn.IFS(
AI2206="MPR ISSUE","PDH",
AI2206="BSS Hardware Issue","BSS",
AI2206="Sites strategiques, MLL, Pylone, etc.","ENVTECH",
AI2206="AKTIVCO DEFAUT GE &amp; POWER Cabinet","AKTIVCO",
AI2206="AKTIVCO Coupure ENEO &amp; Baisse de tension","AKTIVCO GRID ONLY",
AI2206="Coupure ENEO &amp; Baisse de tension","IHS GRID ONLY",
AI2206="Defaut GE &amp; POWER Cabinet","IHS",
AI2206="Sharing","Partners",
AI2206="Sites strategiques &amp; DataCenter","SST &amp; DC",
AI2206="Exclu","Exclu",
AI2206="SAT","SAT",
AI2206="SPARE-ISSUE","SPARE-ISSUE",
AI2206="Fiber CAmtel","TRANS_FO_CAMTEL",
AI2206="Fiber AOF","Fiber AOF",
AI2206="Projet OCM (HUAWEI)","TRAVAUX-HUAWEI",
AI2206="Projet OCM (NOKIA)","TRAVAUX-NOKIA",
AI2206="ACCESS-ISSUE","ACCESS-ISSUE",
AI2206="Projet OCM (ZTE, NOKIA, autres projets)","TRAVAUX OCM",
AI2206="No root CAuse","No root cause",
AI2206="ODU HS","PDH",
AI2206="IP &amp; VLAN","PDH",
AI2206="Warehouse HUAWEI","SPARE-ISSUE",
AI2206="SPARE-HS","SPARE-ISSUE",
AI2206="Power Telco","BSS",AI2206="no impacts","no impacts"
),"")</f>
        <v>no impacts</v>
      </c>
      <c r="AH2206" s="57" t="str" cm="1">
        <f t="array" ref="AH2206">IFERROR(_xlfn.IFS(
AI2206="MPR ISSUE","TX ISSUE",
AI2206="BSS Hardware Issue","RAN ISSUE",
AI2206="Sites strategiques, MLL, Pylone, etc.","ENVTECH",
AI2206="AKTIVCO DEFAUT GE &amp; POWER Cabinet","POWER ISSUE",
AI2206="AKTIVCO Coupure ENEO &amp; Baisse de tension","POWER ISSUE",
AI2206="Coupure ENEO &amp; Baisse de tension","POWER ISSUE",
AI2206="Defaut GE &amp; POWER Cabinet","POWER ISSUE",
AI2206="Sharing","POWER ISSUE",
AI2206="Sites strategiques &amp; DataCenter","POWER ISSUE",
AI2206="Exclu","Exclu",
AI2206="SAT","TX ISSUE",
AI2206="SPARE-ISSUE","SPARE-ISSUE",
AI2206="Fiber CAmtel","TX ISSUE",
AI2206="Fiber AOF","TX ISSUE",
AI2206="Projet OCM (HUAWEI)","TRAVAUX-HUAWEI",
AI2206="Projet OCM (NOKIA)","TRAVAUX -NOKIA",
AI2206="ACCESS-ISSUE","ACCESS-ISSUE",
AI2206="Projet OCM (ZTE, NOKIA, autres projets)","TRAVAUX OCM",
AI2206="No root CAuse","No root cause",
AI2206="ODU HS","TX ISSUE",
AI2206="IP &amp; VLAN","TX ISSUE",
AI2206="Warehouse HUAWEI","SPARE-ISSUE",
AI2206="SPARE-HS","SPARE-ISSUE",
AI2206="Power Telco","RAN ISSUE",AI2206="no impacts","no impacts"
),"")</f>
        <v>no impacts</v>
      </c>
      <c r="AI2206" s="85" t="s">
        <v>5998</v>
      </c>
      <c r="AJ2206" s="57" t="str" cm="1">
        <f t="array" ref="AJ2206">IFERROR(_xlfn.IFS(
AI2206="MPR ISSUE","ACTIVE",
AI2206="BSS Hardware Issue","ACTIVE",
AI2206="Sites strategiques, MLL, Pylone, etc.","PASSIVE",
AI2206="AKTIVCO DEFAUT GE &amp; POWER Cabinet","PASSIVE",
AI2206="AKTIVCO Coupure ENEO &amp; Baisse de tension","PASSIVE",
AI2206="Coupure ENEO &amp; Baisse de tension","PASSIVE",
AI2206="Defaut GE &amp; POWER Cabinet","PASSIVE",
AI2206="Sharing","PASSIVE",
AI2206="Sites strategiques &amp; DataCenter","PASSIVE",
AI2206="Exclu","Exclu",
AI2206="SAT","ACTIVE",
AI2206="SPARE-ISSUE","SPARE-ISSUE",
AI2206="Fiber CAmtel","ACTIVE",
AI2206="Fiber AOF","ACTIVE",
AI2206="Projet OCM (HUAWEI)","PLANNED WORKS",
AI2206="Projet OCM (NOKIA)","PLANNED WORKS",
AI2206="ACCESS-ISSUE","ACCESS-ISSUE",
AI2206="Projet OCM (ZTE, NOKIA, autres projets)","PLANNED WORKS",
AI2206="No root CAuse","No root cause",
AI2206="ODU HS","ACTIVE",
AI2206="IP &amp; VLAN","ACTIVE",
AI2206="Warehouse HUAWEI","SPARE-ISSUE",
AI2206="SPARE-HS","SPARE-ISSUE",
AI2206="Power Telco","ACTIVE", AI2206="no impacts","no impacts"
),"")</f>
        <v>no impacts</v>
      </c>
      <c r="AK2206" s="23" t="s">
        <v>5537</v>
      </c>
      <c r="AL2206" s="23" t="str">
        <f t="shared" si="62"/>
        <v>CTR_114</v>
      </c>
      <c r="AN2206" s="9" t="s">
        <v>5537</v>
      </c>
      <c r="AO2206" s="23" t="str">
        <f>_xlfn.XLOOKUP(B2206,'INCIDENT-05-03-2026'!E:E,'INCIDENT-05-03-2026'!F:F,"")</f>
        <v/>
      </c>
      <c r="AP2206" s="7" t="s">
        <v>5537</v>
      </c>
      <c r="AQ2206" s="6"/>
      <c r="AR2206" s="7"/>
      <c r="AS2206" s="3" t="str">
        <f>_xlfn.XLOOKUP(B2206,'[3]tt num | region | site id'!$C:$C,'[3]tt num | region | site id'!$Q:$Q,"")</f>
        <v/>
      </c>
      <c r="AT2206" s="24" t="str">
        <f>_xlfn.XLOOKUP(B2206,'[4]Cells Huawei 03052026 12h'!$B:$B,'[4]Cells Huawei 03052026 12h'!$T:$T,"")</f>
        <v/>
      </c>
      <c r="AU2206" s="24" t="str">
        <f>_xlfn.XLOOKUP(B2206,'[5]cells down 02052026 8h50'!$B:$B,'[5]cells down 02052026 8h50'!$R:$R,"")</f>
        <v/>
      </c>
      <c r="AV2206" s="24" t="str">
        <f>_xlfn.XLOOKUP(B2206,'[5]cells down 02052026 13h50'!$B:$B,'[5]cells down 02052026 13h50'!$R:$R,"")</f>
        <v/>
      </c>
      <c r="AW2206" s="24" t="str">
        <f>_xlfn.XLOOKUP(B2206,'[5]cells down 02052026 13h50'!$B:$B,'[5]cells down 02052026 13h50'!$R:$R,"")</f>
        <v/>
      </c>
      <c r="AX2206" s="24" t="str">
        <f>_xlfn.XLOOKUP(B2206,'[6]cell downs 03052026 8h40 '!$B:$B,'[6]cell downs 03052026 8h40 '!$R:$R,"")</f>
        <v/>
      </c>
      <c r="AY2206" s="24" t="str">
        <f>_xlfn.XLOOKUP(B2206,'[7]ALL SITES DOWN'!$D:$D,'[7]ALL SITES DOWN'!$J:$J,"")</f>
        <v/>
      </c>
      <c r="AZ2206" s="24" t="str">
        <f>_xlfn.XLOOKUP(B2206,'[8]ALL SITES DOWN'!$D:$D,'[8]ALL SITES DOWN'!$J:$J,"")</f>
        <v/>
      </c>
      <c r="BA2206" s="9" t="str">
        <f>_xlfn.XLOOKUP(B2206,[9]sheet1!$AC:$AC,[9]sheet1!$AF:$AF,"")</f>
        <v/>
      </c>
      <c r="BB2206" s="14" t="s">
        <v>5537</v>
      </c>
      <c r="BC2206" s="14" t="s">
        <v>5537</v>
      </c>
      <c r="BD2206" s="14" t="str">
        <f>_xlfn.XLOOKUP(B2206,'[10]cell downs 18042026 17h'!$B:$B,'[10]cell downs 18042026 17h'!$B:$B,"")</f>
        <v/>
      </c>
      <c r="BE2206" s="14" t="str">
        <f>_xlfn.XLOOKUP(B2206,'[11]Cells Huawei 19042026 15h'!$B:$B,'[11]Cells Huawei 19042026 15h'!$B:$B,"")</f>
        <v/>
      </c>
      <c r="BF2206" s="9" t="str">
        <f>_xlfn.XLOOKUP(B2206,'[12]cells down 19042026 9H40'!$B:$B,'[12]cells down 19042026 9H40'!$B:$B,"")</f>
        <v/>
      </c>
      <c r="BG2206" s="9" t="s">
        <v>5537</v>
      </c>
      <c r="BH2206" s="9" t="s">
        <v>12</v>
      </c>
    </row>
    <row r="2207" spans="1:60" s="9" customFormat="1" x14ac:dyDescent="0.3">
      <c r="A2207" s="1" t="s">
        <v>3773</v>
      </c>
      <c r="B2207" s="8" t="s">
        <v>3774</v>
      </c>
      <c r="C2207" s="3" t="str">
        <f>_xlfn.XLOOKUP(B2207,'[1]daily break down'!$D:$D,'[1]daily break down'!$E:$E,"")</f>
        <v>NORD</v>
      </c>
      <c r="D2207" s="1" t="s">
        <v>11</v>
      </c>
      <c r="E2207" s="1" t="s">
        <v>114</v>
      </c>
      <c r="F2207" s="3" t="s">
        <v>23</v>
      </c>
      <c r="G2207" s="1" t="s">
        <v>3773</v>
      </c>
      <c r="H2207" s="40" t="str">
        <f>_xlfn.XLOOKUP(B2207,[2]CALCULATION!$B:$B,[2]CALCULATION!$H:$H,"")</f>
        <v>HUAWEI</v>
      </c>
      <c r="I2207" s="34">
        <v>0</v>
      </c>
      <c r="J2207" s="34">
        <v>0</v>
      </c>
      <c r="K2207" s="34">
        <v>0</v>
      </c>
      <c r="L2207" s="34">
        <v>0</v>
      </c>
      <c r="M2207" s="34">
        <v>0</v>
      </c>
      <c r="N2207" s="34">
        <v>0</v>
      </c>
      <c r="O2207" s="34">
        <v>0</v>
      </c>
      <c r="P2207" s="34">
        <v>0</v>
      </c>
      <c r="Q2207" s="34">
        <v>0</v>
      </c>
      <c r="R2207" s="34">
        <v>0</v>
      </c>
      <c r="S2207" s="35">
        <v>0</v>
      </c>
      <c r="T2207" s="35">
        <v>0</v>
      </c>
      <c r="U2207" s="35">
        <v>0</v>
      </c>
      <c r="V2207" s="35">
        <v>0</v>
      </c>
      <c r="W2207" s="35">
        <v>0</v>
      </c>
      <c r="X2207" s="35">
        <v>0</v>
      </c>
      <c r="Y2207" s="35">
        <v>0</v>
      </c>
      <c r="Z2207" s="35">
        <v>0</v>
      </c>
      <c r="AA2207" s="35">
        <v>0</v>
      </c>
      <c r="AB2207" s="35">
        <v>0</v>
      </c>
      <c r="AC2207" s="35">
        <v>0</v>
      </c>
      <c r="AD2207" s="35">
        <v>0</v>
      </c>
      <c r="AE2207" s="58" t="s">
        <v>5560</v>
      </c>
      <c r="AF2207" s="58"/>
      <c r="AG2207" s="57" t="str" cm="1">
        <f t="array" ref="AG2207">IFERROR(_xlfn.IFS(
AI2207="MPR ISSUE","PDH",
AI2207="BSS Hardware Issue","BSS",
AI2207="Sites strategiques, MLL, Pylone, etc.","ENVTECH",
AI2207="AKTIVCO DEFAUT GE &amp; POWER Cabinet","AKTIVCO",
AI2207="AKTIVCO Coupure ENEO &amp; Baisse de tension","AKTIVCO GRID ONLY",
AI2207="Coupure ENEO &amp; Baisse de tension","IHS GRID ONLY",
AI2207="Defaut GE &amp; POWER Cabinet","IHS",
AI2207="Sharing","Partners",
AI2207="Sites strategiques &amp; DataCenter","SST &amp; DC",
AI2207="Exclu","Exclu",
AI2207="SAT","SAT",
AI2207="SPARE-ISSUE","SPARE-ISSUE",
AI2207="Fiber CAmtel","TRANS_FO_CAMTEL",
AI2207="Fiber AOF","Fiber AOF",
AI2207="Projet OCM (HUAWEI)","TRAVAUX-HUAWEI",
AI2207="Projet OCM (NOKIA)","TRAVAUX-NOKIA",
AI2207="ACCESS-ISSUE","ACCESS-ISSUE",
AI2207="Projet OCM (ZTE, NOKIA, autres projets)","TRAVAUX OCM",
AI2207="No root CAuse","No root cause",
AI2207="ODU HS","PDH",
AI2207="IP &amp; VLAN","PDH",
AI2207="Warehouse HUAWEI","SPARE-ISSUE",
AI2207="SPARE-HS","SPARE-ISSUE",
AI2207="Power Telco","BSS",AI2207="no impacts","no impacts"
),"")</f>
        <v>no impacts</v>
      </c>
      <c r="AH2207" s="57" t="str" cm="1">
        <f t="array" ref="AH2207">IFERROR(_xlfn.IFS(
AI2207="MPR ISSUE","TX ISSUE",
AI2207="BSS Hardware Issue","RAN ISSUE",
AI2207="Sites strategiques, MLL, Pylone, etc.","ENVTECH",
AI2207="AKTIVCO DEFAUT GE &amp; POWER Cabinet","POWER ISSUE",
AI2207="AKTIVCO Coupure ENEO &amp; Baisse de tension","POWER ISSUE",
AI2207="Coupure ENEO &amp; Baisse de tension","POWER ISSUE",
AI2207="Defaut GE &amp; POWER Cabinet","POWER ISSUE",
AI2207="Sharing","POWER ISSUE",
AI2207="Sites strategiques &amp; DataCenter","POWER ISSUE",
AI2207="Exclu","Exclu",
AI2207="SAT","TX ISSUE",
AI2207="SPARE-ISSUE","SPARE-ISSUE",
AI2207="Fiber CAmtel","TX ISSUE",
AI2207="Fiber AOF","TX ISSUE",
AI2207="Projet OCM (HUAWEI)","TRAVAUX-HUAWEI",
AI2207="Projet OCM (NOKIA)","TRAVAUX -NOKIA",
AI2207="ACCESS-ISSUE","ACCESS-ISSUE",
AI2207="Projet OCM (ZTE, NOKIA, autres projets)","TRAVAUX OCM",
AI2207="No root CAuse","No root cause",
AI2207="ODU HS","TX ISSUE",
AI2207="IP &amp; VLAN","TX ISSUE",
AI2207="Warehouse HUAWEI","SPARE-ISSUE",
AI2207="SPARE-HS","SPARE-ISSUE",
AI2207="Power Telco","RAN ISSUE",AI2207="no impacts","no impacts"
),"")</f>
        <v>no impacts</v>
      </c>
      <c r="AI2207" s="85" t="s">
        <v>5998</v>
      </c>
      <c r="AJ2207" s="57" t="str" cm="1">
        <f t="array" ref="AJ2207">IFERROR(_xlfn.IFS(
AI2207="MPR ISSUE","ACTIVE",
AI2207="BSS Hardware Issue","ACTIVE",
AI2207="Sites strategiques, MLL, Pylone, etc.","PASSIVE",
AI2207="AKTIVCO DEFAUT GE &amp; POWER Cabinet","PASSIVE",
AI2207="AKTIVCO Coupure ENEO &amp; Baisse de tension","PASSIVE",
AI2207="Coupure ENEO &amp; Baisse de tension","PASSIVE",
AI2207="Defaut GE &amp; POWER Cabinet","PASSIVE",
AI2207="Sharing","PASSIVE",
AI2207="Sites strategiques &amp; DataCenter","PASSIVE",
AI2207="Exclu","Exclu",
AI2207="SAT","ACTIVE",
AI2207="SPARE-ISSUE","SPARE-ISSUE",
AI2207="Fiber CAmtel","ACTIVE",
AI2207="Fiber AOF","ACTIVE",
AI2207="Projet OCM (HUAWEI)","PLANNED WORKS",
AI2207="Projet OCM (NOKIA)","PLANNED WORKS",
AI2207="ACCESS-ISSUE","ACCESS-ISSUE",
AI2207="Projet OCM (ZTE, NOKIA, autres projets)","PLANNED WORKS",
AI2207="No root CAuse","No root cause",
AI2207="ODU HS","ACTIVE",
AI2207="IP &amp; VLAN","ACTIVE",
AI2207="Warehouse HUAWEI","SPARE-ISSUE",
AI2207="SPARE-HS","SPARE-ISSUE",
AI2207="Power Telco","ACTIVE", AI2207="no impacts","no impacts"
),"")</f>
        <v>no impacts</v>
      </c>
      <c r="AK2207" s="23" t="s">
        <v>5537</v>
      </c>
      <c r="AL2207" s="23" t="str">
        <f t="shared" si="62"/>
        <v>NRD_005</v>
      </c>
      <c r="AN2207" s="9" t="s">
        <v>5537</v>
      </c>
      <c r="AO2207" s="23" t="str">
        <f>_xlfn.XLOOKUP(B2207,'INCIDENT-05-03-2026'!E:E,'INCIDENT-05-03-2026'!F:F,"")</f>
        <v/>
      </c>
      <c r="AP2207" s="7" t="s">
        <v>5537</v>
      </c>
      <c r="AQ2207" s="6"/>
      <c r="AR2207" s="7"/>
      <c r="AS2207" s="3" t="str">
        <f>_xlfn.XLOOKUP(B2207,'[3]tt num | region | site id'!$C:$C,'[3]tt num | region | site id'!$Q:$Q,"")</f>
        <v/>
      </c>
      <c r="AT2207" s="24" t="str">
        <f>_xlfn.XLOOKUP(B2207,'[4]Cells Huawei 03052026 12h'!$B:$B,'[4]Cells Huawei 03052026 12h'!$T:$T,"")</f>
        <v/>
      </c>
      <c r="AU2207" s="24" t="str">
        <f>_xlfn.XLOOKUP(B2207,'[5]cells down 02052026 8h50'!$B:$B,'[5]cells down 02052026 8h50'!$R:$R,"")</f>
        <v/>
      </c>
      <c r="AV2207" s="24" t="str">
        <f>_xlfn.XLOOKUP(B2207,'[5]cells down 02052026 13h50'!$B:$B,'[5]cells down 02052026 13h50'!$R:$R,"")</f>
        <v/>
      </c>
      <c r="AW2207" s="24" t="str">
        <f>_xlfn.XLOOKUP(B2207,'[5]cells down 02052026 13h50'!$B:$B,'[5]cells down 02052026 13h50'!$R:$R,"")</f>
        <v/>
      </c>
      <c r="AX2207" s="24" t="str">
        <f>_xlfn.XLOOKUP(B2207,'[6]cell downs 03052026 8h40 '!$B:$B,'[6]cell downs 03052026 8h40 '!$R:$R,"")</f>
        <v/>
      </c>
      <c r="AY2207" s="24" t="str">
        <f>_xlfn.XLOOKUP(B2207,'[7]ALL SITES DOWN'!$D:$D,'[7]ALL SITES DOWN'!$J:$J,"")</f>
        <v/>
      </c>
      <c r="AZ2207" s="24" t="str">
        <f>_xlfn.XLOOKUP(B2207,'[8]ALL SITES DOWN'!$D:$D,'[8]ALL SITES DOWN'!$J:$J,"")</f>
        <v/>
      </c>
      <c r="BA2207" s="9" t="str">
        <f>_xlfn.XLOOKUP(B2207,[9]sheet1!$AC:$AC,[9]sheet1!$AF:$AF,"")</f>
        <v/>
      </c>
      <c r="BB2207" s="14" t="s">
        <v>5537</v>
      </c>
      <c r="BC2207" s="14" t="s">
        <v>5537</v>
      </c>
      <c r="BD2207" s="14" t="str">
        <f>_xlfn.XLOOKUP(B2207,'[10]cell downs 18042026 17h'!$B:$B,'[10]cell downs 18042026 17h'!$B:$B,"")</f>
        <v/>
      </c>
      <c r="BE2207" s="14" t="str">
        <f>_xlfn.XLOOKUP(B2207,'[11]Cells Huawei 19042026 15h'!$B:$B,'[11]Cells Huawei 19042026 15h'!$B:$B,"")</f>
        <v/>
      </c>
      <c r="BF2207" s="9" t="str">
        <f>_xlfn.XLOOKUP(B2207,'[12]cells down 19042026 9H40'!$B:$B,'[12]cells down 19042026 9H40'!$B:$B,"")</f>
        <v/>
      </c>
      <c r="BG2207" s="9" t="s">
        <v>3774</v>
      </c>
      <c r="BH2207" s="9" t="s">
        <v>12</v>
      </c>
    </row>
    <row r="2208" spans="1:60" s="9" customFormat="1" x14ac:dyDescent="0.3">
      <c r="A2208" s="1" t="s">
        <v>3777</v>
      </c>
      <c r="B2208" s="8" t="s">
        <v>3778</v>
      </c>
      <c r="C2208" s="3" t="str">
        <f>_xlfn.XLOOKUP(B2208,'[1]daily break down'!$D:$D,'[1]daily break down'!$E:$E,"")</f>
        <v>NORD</v>
      </c>
      <c r="D2208" s="1" t="s">
        <v>11</v>
      </c>
      <c r="E2208" s="1" t="s">
        <v>114</v>
      </c>
      <c r="F2208" s="3" t="s">
        <v>23</v>
      </c>
      <c r="G2208" s="1" t="s">
        <v>3004</v>
      </c>
      <c r="H2208" s="40" t="str">
        <f>_xlfn.XLOOKUP(B2208,[2]CALCULATION!$B:$B,[2]CALCULATION!$H:$H,"")</f>
        <v>HUAWEI</v>
      </c>
      <c r="I2208" s="34">
        <v>0</v>
      </c>
      <c r="J2208" s="34">
        <v>0</v>
      </c>
      <c r="K2208" s="34">
        <v>0</v>
      </c>
      <c r="L2208" s="34">
        <v>0</v>
      </c>
      <c r="M2208" s="34">
        <v>0</v>
      </c>
      <c r="N2208" s="34">
        <v>0</v>
      </c>
      <c r="O2208" s="34">
        <v>0</v>
      </c>
      <c r="P2208" s="34">
        <v>0</v>
      </c>
      <c r="Q2208" s="34">
        <v>0</v>
      </c>
      <c r="R2208" s="34">
        <v>0</v>
      </c>
      <c r="S2208" s="35">
        <v>0</v>
      </c>
      <c r="T2208" s="35">
        <v>0</v>
      </c>
      <c r="U2208" s="35">
        <v>0</v>
      </c>
      <c r="V2208" s="35">
        <v>0</v>
      </c>
      <c r="W2208" s="35">
        <v>0</v>
      </c>
      <c r="X2208" s="35">
        <v>0</v>
      </c>
      <c r="Y2208" s="35">
        <v>0</v>
      </c>
      <c r="Z2208" s="35">
        <v>0</v>
      </c>
      <c r="AA2208" s="35">
        <v>0</v>
      </c>
      <c r="AB2208" s="35">
        <v>0</v>
      </c>
      <c r="AC2208" s="35">
        <v>0</v>
      </c>
      <c r="AD2208" s="35">
        <v>0</v>
      </c>
      <c r="AE2208" s="58" t="s">
        <v>5560</v>
      </c>
      <c r="AF2208" s="58"/>
      <c r="AG2208" s="57" t="str" cm="1">
        <f t="array" ref="AG2208">IFERROR(_xlfn.IFS(
AI2208="MPR ISSUE","PDH",
AI2208="BSS Hardware Issue","BSS",
AI2208="Sites strategiques, MLL, Pylone, etc.","ENVTECH",
AI2208="AKTIVCO DEFAUT GE &amp; POWER Cabinet","AKTIVCO",
AI2208="AKTIVCO Coupure ENEO &amp; Baisse de tension","AKTIVCO GRID ONLY",
AI2208="Coupure ENEO &amp; Baisse de tension","IHS GRID ONLY",
AI2208="Defaut GE &amp; POWER Cabinet","IHS",
AI2208="Sharing","Partners",
AI2208="Sites strategiques &amp; DataCenter","SST &amp; DC",
AI2208="Exclu","Exclu",
AI2208="SAT","SAT",
AI2208="SPARE-ISSUE","SPARE-ISSUE",
AI2208="Fiber CAmtel","TRANS_FO_CAMTEL",
AI2208="Fiber AOF","Fiber AOF",
AI2208="Projet OCM (HUAWEI)","TRAVAUX-HUAWEI",
AI2208="Projet OCM (NOKIA)","TRAVAUX-NOKIA",
AI2208="ACCESS-ISSUE","ACCESS-ISSUE",
AI2208="Projet OCM (ZTE, NOKIA, autres projets)","TRAVAUX OCM",
AI2208="No root CAuse","No root cause",
AI2208="ODU HS","PDH",
AI2208="IP &amp; VLAN","PDH",
AI2208="Warehouse HUAWEI","SPARE-ISSUE",
AI2208="SPARE-HS","SPARE-ISSUE",
AI2208="Power Telco","BSS",AI2208="no impacts","no impacts"
),"")</f>
        <v>no impacts</v>
      </c>
      <c r="AH2208" s="57" t="str" cm="1">
        <f t="array" ref="AH2208">IFERROR(_xlfn.IFS(
AI2208="MPR ISSUE","TX ISSUE",
AI2208="BSS Hardware Issue","RAN ISSUE",
AI2208="Sites strategiques, MLL, Pylone, etc.","ENVTECH",
AI2208="AKTIVCO DEFAUT GE &amp; POWER Cabinet","POWER ISSUE",
AI2208="AKTIVCO Coupure ENEO &amp; Baisse de tension","POWER ISSUE",
AI2208="Coupure ENEO &amp; Baisse de tension","POWER ISSUE",
AI2208="Defaut GE &amp; POWER Cabinet","POWER ISSUE",
AI2208="Sharing","POWER ISSUE",
AI2208="Sites strategiques &amp; DataCenter","POWER ISSUE",
AI2208="Exclu","Exclu",
AI2208="SAT","TX ISSUE",
AI2208="SPARE-ISSUE","SPARE-ISSUE",
AI2208="Fiber CAmtel","TX ISSUE",
AI2208="Fiber AOF","TX ISSUE",
AI2208="Projet OCM (HUAWEI)","TRAVAUX-HUAWEI",
AI2208="Projet OCM (NOKIA)","TRAVAUX -NOKIA",
AI2208="ACCESS-ISSUE","ACCESS-ISSUE",
AI2208="Projet OCM (ZTE, NOKIA, autres projets)","TRAVAUX OCM",
AI2208="No root CAuse","No root cause",
AI2208="ODU HS","TX ISSUE",
AI2208="IP &amp; VLAN","TX ISSUE",
AI2208="Warehouse HUAWEI","SPARE-ISSUE",
AI2208="SPARE-HS","SPARE-ISSUE",
AI2208="Power Telco","RAN ISSUE",AI2208="no impacts","no impacts"
),"")</f>
        <v>no impacts</v>
      </c>
      <c r="AI2208" s="85" t="s">
        <v>5998</v>
      </c>
      <c r="AJ2208" s="57" t="str" cm="1">
        <f t="array" ref="AJ2208">IFERROR(_xlfn.IFS(
AI2208="MPR ISSUE","ACTIVE",
AI2208="BSS Hardware Issue","ACTIVE",
AI2208="Sites strategiques, MLL, Pylone, etc.","PASSIVE",
AI2208="AKTIVCO DEFAUT GE &amp; POWER Cabinet","PASSIVE",
AI2208="AKTIVCO Coupure ENEO &amp; Baisse de tension","PASSIVE",
AI2208="Coupure ENEO &amp; Baisse de tension","PASSIVE",
AI2208="Defaut GE &amp; POWER Cabinet","PASSIVE",
AI2208="Sharing","PASSIVE",
AI2208="Sites strategiques &amp; DataCenter","PASSIVE",
AI2208="Exclu","Exclu",
AI2208="SAT","ACTIVE",
AI2208="SPARE-ISSUE","SPARE-ISSUE",
AI2208="Fiber CAmtel","ACTIVE",
AI2208="Fiber AOF","ACTIVE",
AI2208="Projet OCM (HUAWEI)","PLANNED WORKS",
AI2208="Projet OCM (NOKIA)","PLANNED WORKS",
AI2208="ACCESS-ISSUE","ACCESS-ISSUE",
AI2208="Projet OCM (ZTE, NOKIA, autres projets)","PLANNED WORKS",
AI2208="No root CAuse","No root cause",
AI2208="ODU HS","ACTIVE",
AI2208="IP &amp; VLAN","ACTIVE",
AI2208="Warehouse HUAWEI","SPARE-ISSUE",
AI2208="SPARE-HS","SPARE-ISSUE",
AI2208="Power Telco","ACTIVE", AI2208="no impacts","no impacts"
),"")</f>
        <v>no impacts</v>
      </c>
      <c r="AK2208" s="23" t="s">
        <v>5537</v>
      </c>
      <c r="AL2208" s="23" t="str">
        <f t="shared" si="62"/>
        <v>NRD_090</v>
      </c>
      <c r="AN2208" s="9" t="s">
        <v>5537</v>
      </c>
      <c r="AO2208" s="23" t="str">
        <f>_xlfn.XLOOKUP(B2208,'INCIDENT-05-03-2026'!E:E,'INCIDENT-05-03-2026'!F:F,"")</f>
        <v/>
      </c>
      <c r="AP2208" s="7" t="s">
        <v>5537</v>
      </c>
      <c r="AQ2208" s="6"/>
      <c r="AR2208" s="7"/>
      <c r="AS2208" s="3" t="str">
        <f>_xlfn.XLOOKUP(B2208,'[3]tt num | region | site id'!$C:$C,'[3]tt num | region | site id'!$Q:$Q,"")</f>
        <v/>
      </c>
      <c r="AT2208" s="24" t="str">
        <f>_xlfn.XLOOKUP(B2208,'[4]Cells Huawei 03052026 12h'!$B:$B,'[4]Cells Huawei 03052026 12h'!$T:$T,"")</f>
        <v/>
      </c>
      <c r="AU2208" s="24" t="str">
        <f>_xlfn.XLOOKUP(B2208,'[5]cells down 02052026 8h50'!$B:$B,'[5]cells down 02052026 8h50'!$R:$R,"")</f>
        <v/>
      </c>
      <c r="AV2208" s="24" t="str">
        <f>_xlfn.XLOOKUP(B2208,'[5]cells down 02052026 13h50'!$B:$B,'[5]cells down 02052026 13h50'!$R:$R,"")</f>
        <v/>
      </c>
      <c r="AW2208" s="24" t="str">
        <f>_xlfn.XLOOKUP(B2208,'[5]cells down 02052026 13h50'!$B:$B,'[5]cells down 02052026 13h50'!$R:$R,"")</f>
        <v/>
      </c>
      <c r="AX2208" s="24" t="str">
        <f>_xlfn.XLOOKUP(B2208,'[6]cell downs 03052026 8h40 '!$B:$B,'[6]cell downs 03052026 8h40 '!$R:$R,"")</f>
        <v/>
      </c>
      <c r="AY2208" s="24" t="str">
        <f>_xlfn.XLOOKUP(B2208,'[7]ALL SITES DOWN'!$D:$D,'[7]ALL SITES DOWN'!$J:$J,"")</f>
        <v/>
      </c>
      <c r="AZ2208" s="24" t="str">
        <f>_xlfn.XLOOKUP(B2208,'[8]ALL SITES DOWN'!$D:$D,'[8]ALL SITES DOWN'!$J:$J,"")</f>
        <v/>
      </c>
      <c r="BA2208" s="9" t="str">
        <f>_xlfn.XLOOKUP(B2208,[9]sheet1!$AC:$AC,[9]sheet1!$AF:$AF,"")</f>
        <v/>
      </c>
      <c r="BB2208" s="14" t="s">
        <v>5537</v>
      </c>
      <c r="BC2208" s="14" t="s">
        <v>5537</v>
      </c>
      <c r="BD2208" s="14" t="str">
        <f>_xlfn.XLOOKUP(B2208,'[10]cell downs 18042026 17h'!$B:$B,'[10]cell downs 18042026 17h'!$B:$B,"")</f>
        <v/>
      </c>
      <c r="BE2208" s="14" t="str">
        <f>_xlfn.XLOOKUP(B2208,'[11]Cells Huawei 19042026 15h'!$B:$B,'[11]Cells Huawei 19042026 15h'!$B:$B,"")</f>
        <v/>
      </c>
      <c r="BF2208" s="9" t="str">
        <f>_xlfn.XLOOKUP(B2208,'[12]cells down 19042026 9H40'!$B:$B,'[12]cells down 19042026 9H40'!$B:$B,"")</f>
        <v/>
      </c>
      <c r="BG2208" s="9" t="s">
        <v>3778</v>
      </c>
      <c r="BH2208" s="9" t="s">
        <v>5537</v>
      </c>
    </row>
    <row r="2209" spans="1:60" s="9" customFormat="1" x14ac:dyDescent="0.3">
      <c r="A2209" s="1" t="s">
        <v>3797</v>
      </c>
      <c r="B2209" s="8" t="s">
        <v>3798</v>
      </c>
      <c r="C2209" s="3" t="str">
        <f>_xlfn.XLOOKUP(B2209,'[1]daily break down'!$D:$D,'[1]daily break down'!$E:$E,"")</f>
        <v>NORD</v>
      </c>
      <c r="D2209" s="1" t="s">
        <v>11</v>
      </c>
      <c r="E2209" s="1" t="s">
        <v>12</v>
      </c>
      <c r="F2209" s="3" t="s">
        <v>23</v>
      </c>
      <c r="G2209" s="1" t="s">
        <v>3773</v>
      </c>
      <c r="H2209" s="40" t="str">
        <f>_xlfn.XLOOKUP(B2209,[2]CALCULATION!$B:$B,[2]CALCULATION!$H:$H,"")</f>
        <v>HUAWEI</v>
      </c>
      <c r="I2209" s="34">
        <v>0</v>
      </c>
      <c r="J2209" s="34">
        <v>0</v>
      </c>
      <c r="K2209" s="34">
        <v>0</v>
      </c>
      <c r="L2209" s="34">
        <v>0</v>
      </c>
      <c r="M2209" s="34">
        <v>0</v>
      </c>
      <c r="N2209" s="34">
        <v>0</v>
      </c>
      <c r="O2209" s="34">
        <v>0</v>
      </c>
      <c r="P2209" s="34">
        <v>0</v>
      </c>
      <c r="Q2209" s="34">
        <v>0</v>
      </c>
      <c r="R2209" s="34">
        <v>0</v>
      </c>
      <c r="S2209" s="35">
        <v>0</v>
      </c>
      <c r="T2209" s="35">
        <v>0</v>
      </c>
      <c r="U2209" s="35">
        <v>0</v>
      </c>
      <c r="V2209" s="35">
        <v>0</v>
      </c>
      <c r="W2209" s="35">
        <v>0</v>
      </c>
      <c r="X2209" s="35">
        <v>0</v>
      </c>
      <c r="Y2209" s="35">
        <v>0</v>
      </c>
      <c r="Z2209" s="35">
        <v>0</v>
      </c>
      <c r="AA2209" s="35">
        <v>0</v>
      </c>
      <c r="AB2209" s="35">
        <v>0</v>
      </c>
      <c r="AC2209" s="35">
        <v>0</v>
      </c>
      <c r="AD2209" s="35">
        <v>0</v>
      </c>
      <c r="AE2209" s="58" t="s">
        <v>5560</v>
      </c>
      <c r="AF2209" s="58"/>
      <c r="AG2209" s="57" t="str" cm="1">
        <f t="array" ref="AG2209">IFERROR(_xlfn.IFS(
AI2209="MPR ISSUE","PDH",
AI2209="BSS Hardware Issue","BSS",
AI2209="Sites strategiques, MLL, Pylone, etc.","ENVTECH",
AI2209="AKTIVCO DEFAUT GE &amp; POWER Cabinet","AKTIVCO",
AI2209="AKTIVCO Coupure ENEO &amp; Baisse de tension","AKTIVCO GRID ONLY",
AI2209="Coupure ENEO &amp; Baisse de tension","IHS GRID ONLY",
AI2209="Defaut GE &amp; POWER Cabinet","IHS",
AI2209="Sharing","Partners",
AI2209="Sites strategiques &amp; DataCenter","SST &amp; DC",
AI2209="Exclu","Exclu",
AI2209="SAT","SAT",
AI2209="SPARE-ISSUE","SPARE-ISSUE",
AI2209="Fiber CAmtel","TRANS_FO_CAMTEL",
AI2209="Fiber AOF","Fiber AOF",
AI2209="Projet OCM (HUAWEI)","TRAVAUX-HUAWEI",
AI2209="Projet OCM (NOKIA)","TRAVAUX-NOKIA",
AI2209="ACCESS-ISSUE","ACCESS-ISSUE",
AI2209="Projet OCM (ZTE, NOKIA, autres projets)","TRAVAUX OCM",
AI2209="No root CAuse","No root cause",
AI2209="ODU HS","PDH",
AI2209="IP &amp; VLAN","PDH",
AI2209="Warehouse HUAWEI","SPARE-ISSUE",
AI2209="SPARE-HS","SPARE-ISSUE",
AI2209="Power Telco","BSS",AI2209="no impacts","no impacts"
),"")</f>
        <v>no impacts</v>
      </c>
      <c r="AH2209" s="57" t="str" cm="1">
        <f t="array" ref="AH2209">IFERROR(_xlfn.IFS(
AI2209="MPR ISSUE","TX ISSUE",
AI2209="BSS Hardware Issue","RAN ISSUE",
AI2209="Sites strategiques, MLL, Pylone, etc.","ENVTECH",
AI2209="AKTIVCO DEFAUT GE &amp; POWER Cabinet","POWER ISSUE",
AI2209="AKTIVCO Coupure ENEO &amp; Baisse de tension","POWER ISSUE",
AI2209="Coupure ENEO &amp; Baisse de tension","POWER ISSUE",
AI2209="Defaut GE &amp; POWER Cabinet","POWER ISSUE",
AI2209="Sharing","POWER ISSUE",
AI2209="Sites strategiques &amp; DataCenter","POWER ISSUE",
AI2209="Exclu","Exclu",
AI2209="SAT","TX ISSUE",
AI2209="SPARE-ISSUE","SPARE-ISSUE",
AI2209="Fiber CAmtel","TX ISSUE",
AI2209="Fiber AOF","TX ISSUE",
AI2209="Projet OCM (HUAWEI)","TRAVAUX-HUAWEI",
AI2209="Projet OCM (NOKIA)","TRAVAUX -NOKIA",
AI2209="ACCESS-ISSUE","ACCESS-ISSUE",
AI2209="Projet OCM (ZTE, NOKIA, autres projets)","TRAVAUX OCM",
AI2209="No root CAuse","No root cause",
AI2209="ODU HS","TX ISSUE",
AI2209="IP &amp; VLAN","TX ISSUE",
AI2209="Warehouse HUAWEI","SPARE-ISSUE",
AI2209="SPARE-HS","SPARE-ISSUE",
AI2209="Power Telco","RAN ISSUE",AI2209="no impacts","no impacts"
),"")</f>
        <v>no impacts</v>
      </c>
      <c r="AI2209" s="85" t="s">
        <v>5998</v>
      </c>
      <c r="AJ2209" s="57" t="str" cm="1">
        <f t="array" ref="AJ2209">IFERROR(_xlfn.IFS(
AI2209="MPR ISSUE","ACTIVE",
AI2209="BSS Hardware Issue","ACTIVE",
AI2209="Sites strategiques, MLL, Pylone, etc.","PASSIVE",
AI2209="AKTIVCO DEFAUT GE &amp; POWER Cabinet","PASSIVE",
AI2209="AKTIVCO Coupure ENEO &amp; Baisse de tension","PASSIVE",
AI2209="Coupure ENEO &amp; Baisse de tension","PASSIVE",
AI2209="Defaut GE &amp; POWER Cabinet","PASSIVE",
AI2209="Sharing","PASSIVE",
AI2209="Sites strategiques &amp; DataCenter","PASSIVE",
AI2209="Exclu","Exclu",
AI2209="SAT","ACTIVE",
AI2209="SPARE-ISSUE","SPARE-ISSUE",
AI2209="Fiber CAmtel","ACTIVE",
AI2209="Fiber AOF","ACTIVE",
AI2209="Projet OCM (HUAWEI)","PLANNED WORKS",
AI2209="Projet OCM (NOKIA)","PLANNED WORKS",
AI2209="ACCESS-ISSUE","ACCESS-ISSUE",
AI2209="Projet OCM (ZTE, NOKIA, autres projets)","PLANNED WORKS",
AI2209="No root CAuse","No root cause",
AI2209="ODU HS","ACTIVE",
AI2209="IP &amp; VLAN","ACTIVE",
AI2209="Warehouse HUAWEI","SPARE-ISSUE",
AI2209="SPARE-HS","SPARE-ISSUE",
AI2209="Power Telco","ACTIVE", AI2209="no impacts","no impacts"
),"")</f>
        <v>no impacts</v>
      </c>
      <c r="AK2209" s="23" t="s">
        <v>5537</v>
      </c>
      <c r="AL2209" s="23" t="str">
        <f t="shared" si="62"/>
        <v>NRD_074</v>
      </c>
      <c r="AN2209" s="9" t="s">
        <v>5537</v>
      </c>
      <c r="AO2209" s="23" t="str">
        <f>_xlfn.XLOOKUP(B2209,'INCIDENT-05-03-2026'!E:E,'INCIDENT-05-03-2026'!F:F,"")</f>
        <v/>
      </c>
      <c r="AP2209" s="7" t="s">
        <v>5537</v>
      </c>
      <c r="AQ2209" s="6"/>
      <c r="AR2209" s="7"/>
      <c r="AS2209" s="3" t="str">
        <f>_xlfn.XLOOKUP(B2209,'[3]tt num | region | site id'!$C:$C,'[3]tt num | region | site id'!$Q:$Q,"")</f>
        <v/>
      </c>
      <c r="AT2209" s="24" t="str">
        <f>_xlfn.XLOOKUP(B2209,'[4]Cells Huawei 03052026 12h'!$B:$B,'[4]Cells Huawei 03052026 12h'!$T:$T,"")</f>
        <v/>
      </c>
      <c r="AU2209" s="24" t="str">
        <f>_xlfn.XLOOKUP(B2209,'[5]cells down 02052026 8h50'!$B:$B,'[5]cells down 02052026 8h50'!$R:$R,"")</f>
        <v/>
      </c>
      <c r="AV2209" s="24" t="str">
        <f>_xlfn.XLOOKUP(B2209,'[5]cells down 02052026 13h50'!$B:$B,'[5]cells down 02052026 13h50'!$R:$R,"")</f>
        <v/>
      </c>
      <c r="AW2209" s="24" t="str">
        <f>_xlfn.XLOOKUP(B2209,'[5]cells down 02052026 13h50'!$B:$B,'[5]cells down 02052026 13h50'!$R:$R,"")</f>
        <v/>
      </c>
      <c r="AX2209" s="24" t="str">
        <f>_xlfn.XLOOKUP(B2209,'[6]cell downs 03052026 8h40 '!$B:$B,'[6]cell downs 03052026 8h40 '!$R:$R,"")</f>
        <v/>
      </c>
      <c r="AY2209" s="24" t="str">
        <f>_xlfn.XLOOKUP(B2209,'[7]ALL SITES DOWN'!$D:$D,'[7]ALL SITES DOWN'!$J:$J,"")</f>
        <v/>
      </c>
      <c r="AZ2209" s="24" t="str">
        <f>_xlfn.XLOOKUP(B2209,'[8]ALL SITES DOWN'!$D:$D,'[8]ALL SITES DOWN'!$J:$J,"")</f>
        <v/>
      </c>
      <c r="BA2209" s="9" t="str">
        <f>_xlfn.XLOOKUP(B2209,[9]sheet1!$AC:$AC,[9]sheet1!$AF:$AF,"")</f>
        <v/>
      </c>
      <c r="BB2209" s="14" t="s">
        <v>5537</v>
      </c>
      <c r="BC2209" s="14" t="s">
        <v>5537</v>
      </c>
      <c r="BD2209" s="14" t="str">
        <f>_xlfn.XLOOKUP(B2209,'[10]cell downs 18042026 17h'!$B:$B,'[10]cell downs 18042026 17h'!$B:$B,"")</f>
        <v/>
      </c>
      <c r="BE2209" s="14" t="str">
        <f>_xlfn.XLOOKUP(B2209,'[11]Cells Huawei 19042026 15h'!$B:$B,'[11]Cells Huawei 19042026 15h'!$B:$B,"")</f>
        <v/>
      </c>
      <c r="BF2209" s="9" t="str">
        <f>_xlfn.XLOOKUP(B2209,'[12]cells down 19042026 9H40'!$B:$B,'[12]cells down 19042026 9H40'!$B:$B,"")</f>
        <v/>
      </c>
      <c r="BG2209" s="9" t="s">
        <v>3798</v>
      </c>
      <c r="BH2209" s="9" t="s">
        <v>1129</v>
      </c>
    </row>
    <row r="2210" spans="1:60" s="9" customFormat="1" x14ac:dyDescent="0.3">
      <c r="A2210" s="1" t="s">
        <v>3799</v>
      </c>
      <c r="B2210" s="8" t="s">
        <v>3800</v>
      </c>
      <c r="C2210" s="3" t="str">
        <f>_xlfn.XLOOKUP(B2210,'[1]daily break down'!$D:$D,'[1]daily break down'!$E:$E,"")</f>
        <v>OUEST</v>
      </c>
      <c r="D2210" s="1" t="s">
        <v>21</v>
      </c>
      <c r="E2210" s="1" t="s">
        <v>563</v>
      </c>
      <c r="F2210" s="3" t="s">
        <v>102</v>
      </c>
      <c r="G2210" s="1" t="s">
        <v>3799</v>
      </c>
      <c r="H2210" s="40" t="str">
        <f>_xlfn.XLOOKUP(B2210,[2]CALCULATION!$B:$B,[2]CALCULATION!$H:$H,"")</f>
        <v>HUAWEI</v>
      </c>
      <c r="I2210" s="34">
        <v>0</v>
      </c>
      <c r="J2210" s="34">
        <v>0</v>
      </c>
      <c r="K2210" s="34">
        <v>0</v>
      </c>
      <c r="L2210" s="34">
        <v>0</v>
      </c>
      <c r="M2210" s="34">
        <v>0</v>
      </c>
      <c r="N2210" s="34">
        <v>0</v>
      </c>
      <c r="O2210" s="34">
        <v>0</v>
      </c>
      <c r="P2210" s="34">
        <v>0</v>
      </c>
      <c r="Q2210" s="34">
        <v>0</v>
      </c>
      <c r="R2210" s="34">
        <v>0</v>
      </c>
      <c r="S2210" s="35">
        <v>0</v>
      </c>
      <c r="T2210" s="35">
        <v>0</v>
      </c>
      <c r="U2210" s="35">
        <v>0</v>
      </c>
      <c r="V2210" s="35">
        <v>0</v>
      </c>
      <c r="W2210" s="35">
        <v>0</v>
      </c>
      <c r="X2210" s="35">
        <v>0</v>
      </c>
      <c r="Y2210" s="35">
        <v>0</v>
      </c>
      <c r="Z2210" s="35">
        <v>0</v>
      </c>
      <c r="AA2210" s="35">
        <v>0</v>
      </c>
      <c r="AB2210" s="35">
        <v>0</v>
      </c>
      <c r="AC2210" s="35">
        <v>0</v>
      </c>
      <c r="AD2210" s="35">
        <v>0</v>
      </c>
      <c r="AE2210" s="58" t="s">
        <v>5560</v>
      </c>
      <c r="AF2210" s="58"/>
      <c r="AG2210" s="57" t="str" cm="1">
        <f t="array" ref="AG2210">IFERROR(_xlfn.IFS(
AI2210="MPR ISSUE","PDH",
AI2210="BSS Hardware Issue","BSS",
AI2210="Sites strategiques, MLL, Pylone, etc.","ENVTECH",
AI2210="AKTIVCO DEFAUT GE &amp; POWER Cabinet","AKTIVCO",
AI2210="AKTIVCO Coupure ENEO &amp; Baisse de tension","AKTIVCO GRID ONLY",
AI2210="Coupure ENEO &amp; Baisse de tension","IHS GRID ONLY",
AI2210="Defaut GE &amp; POWER Cabinet","IHS",
AI2210="Sharing","Partners",
AI2210="Sites strategiques &amp; DataCenter","SST &amp; DC",
AI2210="Exclu","Exclu",
AI2210="SAT","SAT",
AI2210="SPARE-ISSUE","SPARE-ISSUE",
AI2210="Fiber CAmtel","TRANS_FO_CAMTEL",
AI2210="Fiber AOF","Fiber AOF",
AI2210="Projet OCM (HUAWEI)","TRAVAUX-HUAWEI",
AI2210="Projet OCM (NOKIA)","TRAVAUX-NOKIA",
AI2210="ACCESS-ISSUE","ACCESS-ISSUE",
AI2210="Projet OCM (ZTE, NOKIA, autres projets)","TRAVAUX OCM",
AI2210="No root CAuse","No root cause",
AI2210="ODU HS","PDH",
AI2210="IP &amp; VLAN","PDH",
AI2210="Warehouse HUAWEI","SPARE-ISSUE",
AI2210="SPARE-HS","SPARE-ISSUE",
AI2210="Power Telco","BSS",AI2210="no impacts","no impacts"
),"")</f>
        <v>no impacts</v>
      </c>
      <c r="AH2210" s="57" t="str" cm="1">
        <f t="array" ref="AH2210">IFERROR(_xlfn.IFS(
AI2210="MPR ISSUE","TX ISSUE",
AI2210="BSS Hardware Issue","RAN ISSUE",
AI2210="Sites strategiques, MLL, Pylone, etc.","ENVTECH",
AI2210="AKTIVCO DEFAUT GE &amp; POWER Cabinet","POWER ISSUE",
AI2210="AKTIVCO Coupure ENEO &amp; Baisse de tension","POWER ISSUE",
AI2210="Coupure ENEO &amp; Baisse de tension","POWER ISSUE",
AI2210="Defaut GE &amp; POWER Cabinet","POWER ISSUE",
AI2210="Sharing","POWER ISSUE",
AI2210="Sites strategiques &amp; DataCenter","POWER ISSUE",
AI2210="Exclu","Exclu",
AI2210="SAT","TX ISSUE",
AI2210="SPARE-ISSUE","SPARE-ISSUE",
AI2210="Fiber CAmtel","TX ISSUE",
AI2210="Fiber AOF","TX ISSUE",
AI2210="Projet OCM (HUAWEI)","TRAVAUX-HUAWEI",
AI2210="Projet OCM (NOKIA)","TRAVAUX -NOKIA",
AI2210="ACCESS-ISSUE","ACCESS-ISSUE",
AI2210="Projet OCM (ZTE, NOKIA, autres projets)","TRAVAUX OCM",
AI2210="No root CAuse","No root cause",
AI2210="ODU HS","TX ISSUE",
AI2210="IP &amp; VLAN","TX ISSUE",
AI2210="Warehouse HUAWEI","SPARE-ISSUE",
AI2210="SPARE-HS","SPARE-ISSUE",
AI2210="Power Telco","RAN ISSUE",AI2210="no impacts","no impacts"
),"")</f>
        <v>no impacts</v>
      </c>
      <c r="AI2210" s="85" t="s">
        <v>5998</v>
      </c>
      <c r="AJ2210" s="57" t="str" cm="1">
        <f t="array" ref="AJ2210">IFERROR(_xlfn.IFS(
AI2210="MPR ISSUE","ACTIVE",
AI2210="BSS Hardware Issue","ACTIVE",
AI2210="Sites strategiques, MLL, Pylone, etc.","PASSIVE",
AI2210="AKTIVCO DEFAUT GE &amp; POWER Cabinet","PASSIVE",
AI2210="AKTIVCO Coupure ENEO &amp; Baisse de tension","PASSIVE",
AI2210="Coupure ENEO &amp; Baisse de tension","PASSIVE",
AI2210="Defaut GE &amp; POWER Cabinet","PASSIVE",
AI2210="Sharing","PASSIVE",
AI2210="Sites strategiques &amp; DataCenter","PASSIVE",
AI2210="Exclu","Exclu",
AI2210="SAT","ACTIVE",
AI2210="SPARE-ISSUE","SPARE-ISSUE",
AI2210="Fiber CAmtel","ACTIVE",
AI2210="Fiber AOF","ACTIVE",
AI2210="Projet OCM (HUAWEI)","PLANNED WORKS",
AI2210="Projet OCM (NOKIA)","PLANNED WORKS",
AI2210="ACCESS-ISSUE","ACCESS-ISSUE",
AI2210="Projet OCM (ZTE, NOKIA, autres projets)","PLANNED WORKS",
AI2210="No root CAuse","No root cause",
AI2210="ODU HS","ACTIVE",
AI2210="IP &amp; VLAN","ACTIVE",
AI2210="Warehouse HUAWEI","SPARE-ISSUE",
AI2210="SPARE-HS","SPARE-ISSUE",
AI2210="Power Telco","ACTIVE", AI2210="no impacts","no impacts"
),"")</f>
        <v>no impacts</v>
      </c>
      <c r="AK2210" s="23" t="s">
        <v>5537</v>
      </c>
      <c r="AL2210" s="23" t="str">
        <f t="shared" si="62"/>
        <v>OST_260</v>
      </c>
      <c r="AN2210" s="9" t="s">
        <v>5537</v>
      </c>
      <c r="AO2210" s="23" t="str">
        <f>_xlfn.XLOOKUP(B2210,'INCIDENT-05-03-2026'!E:E,'INCIDENT-05-03-2026'!F:F,"")</f>
        <v/>
      </c>
      <c r="AP2210" s="7" t="s">
        <v>5537</v>
      </c>
      <c r="AQ2210" s="6"/>
      <c r="AR2210" s="7"/>
      <c r="AS2210" s="3" t="str">
        <f>_xlfn.XLOOKUP(B2210,'[3]tt num | region | site id'!$C:$C,'[3]tt num | region | site id'!$Q:$Q,"")</f>
        <v/>
      </c>
      <c r="AT2210" s="24" t="str">
        <f>_xlfn.XLOOKUP(B2210,'[4]Cells Huawei 03052026 12h'!$B:$B,'[4]Cells Huawei 03052026 12h'!$T:$T,"")</f>
        <v/>
      </c>
      <c r="AU2210" s="24" t="str">
        <f>_xlfn.XLOOKUP(B2210,'[5]cells down 02052026 8h50'!$B:$B,'[5]cells down 02052026 8h50'!$R:$R,"")</f>
        <v/>
      </c>
      <c r="AV2210" s="24" t="str">
        <f>_xlfn.XLOOKUP(B2210,'[5]cells down 02052026 13h50'!$B:$B,'[5]cells down 02052026 13h50'!$R:$R,"")</f>
        <v/>
      </c>
      <c r="AW2210" s="24" t="str">
        <f>_xlfn.XLOOKUP(B2210,'[5]cells down 02052026 13h50'!$B:$B,'[5]cells down 02052026 13h50'!$R:$R,"")</f>
        <v/>
      </c>
      <c r="AX2210" s="24" t="str">
        <f>_xlfn.XLOOKUP(B2210,'[6]cell downs 03052026 8h40 '!$B:$B,'[6]cell downs 03052026 8h40 '!$R:$R,"")</f>
        <v/>
      </c>
      <c r="AY2210" s="24" t="str">
        <f>_xlfn.XLOOKUP(B2210,'[7]ALL SITES DOWN'!$D:$D,'[7]ALL SITES DOWN'!$J:$J,"")</f>
        <v/>
      </c>
      <c r="AZ2210" s="24" t="str">
        <f>_xlfn.XLOOKUP(B2210,'[8]ALL SITES DOWN'!$D:$D,'[8]ALL SITES DOWN'!$J:$J,"")</f>
        <v/>
      </c>
      <c r="BA2210" s="9" t="str">
        <f>_xlfn.XLOOKUP(B2210,[9]sheet1!$AC:$AC,[9]sheet1!$AF:$AF,"")</f>
        <v/>
      </c>
      <c r="BB2210" s="14" t="s">
        <v>5537</v>
      </c>
      <c r="BC2210" s="14" t="s">
        <v>5537</v>
      </c>
      <c r="BD2210" s="14" t="str">
        <f>_xlfn.XLOOKUP(B2210,'[10]cell downs 18042026 17h'!$B:$B,'[10]cell downs 18042026 17h'!$B:$B,"")</f>
        <v/>
      </c>
      <c r="BE2210" s="14" t="str">
        <f>_xlfn.XLOOKUP(B2210,'[11]Cells Huawei 19042026 15h'!$B:$B,'[11]Cells Huawei 19042026 15h'!$B:$B,"")</f>
        <v/>
      </c>
      <c r="BF2210" s="9" t="str">
        <f>_xlfn.XLOOKUP(B2210,'[12]cells down 19042026 9H40'!$B:$B,'[12]cells down 19042026 9H40'!$B:$B,"")</f>
        <v/>
      </c>
      <c r="BG2210" s="9" t="s">
        <v>5537</v>
      </c>
      <c r="BH2210" s="9" t="s">
        <v>5579</v>
      </c>
    </row>
    <row r="2211" spans="1:60" s="9" customFormat="1" x14ac:dyDescent="0.3">
      <c r="A2211" s="1" t="s">
        <v>3811</v>
      </c>
      <c r="B2211" s="8" t="s">
        <v>3812</v>
      </c>
      <c r="C2211" s="3" t="str">
        <f>_xlfn.XLOOKUP(B2211,'[1]daily break down'!$D:$D,'[1]daily break down'!$E:$E,"")</f>
        <v>NORD</v>
      </c>
      <c r="D2211" s="1" t="s">
        <v>11</v>
      </c>
      <c r="E2211" s="1" t="s">
        <v>96</v>
      </c>
      <c r="F2211" s="3" t="s">
        <v>23</v>
      </c>
      <c r="G2211" s="1" t="s">
        <v>3813</v>
      </c>
      <c r="H2211" s="40" t="str">
        <f>_xlfn.XLOOKUP(B2211,[2]CALCULATION!$B:$B,[2]CALCULATION!$H:$H,"")</f>
        <v>HUAWEI</v>
      </c>
      <c r="I2211" s="34">
        <v>0</v>
      </c>
      <c r="J2211" s="34">
        <v>0</v>
      </c>
      <c r="K2211" s="34">
        <v>0</v>
      </c>
      <c r="L2211" s="34">
        <v>0</v>
      </c>
      <c r="M2211" s="34">
        <v>0</v>
      </c>
      <c r="N2211" s="34">
        <v>0</v>
      </c>
      <c r="O2211" s="34">
        <v>0</v>
      </c>
      <c r="P2211" s="34">
        <v>0</v>
      </c>
      <c r="Q2211" s="34">
        <v>0</v>
      </c>
      <c r="R2211" s="34">
        <v>0</v>
      </c>
      <c r="S2211" s="35">
        <v>0</v>
      </c>
      <c r="T2211" s="35">
        <v>0</v>
      </c>
      <c r="U2211" s="35">
        <v>0</v>
      </c>
      <c r="V2211" s="35">
        <v>0</v>
      </c>
      <c r="W2211" s="35">
        <v>0</v>
      </c>
      <c r="X2211" s="35">
        <v>0</v>
      </c>
      <c r="Y2211" s="35">
        <v>0</v>
      </c>
      <c r="Z2211" s="35">
        <v>0</v>
      </c>
      <c r="AA2211" s="35">
        <v>0</v>
      </c>
      <c r="AB2211" s="35">
        <v>0</v>
      </c>
      <c r="AC2211" s="35">
        <v>0</v>
      </c>
      <c r="AD2211" s="35">
        <v>0</v>
      </c>
      <c r="AE2211" s="58" t="s">
        <v>5560</v>
      </c>
      <c r="AF2211" s="58"/>
      <c r="AG2211" s="57" t="str" cm="1">
        <f t="array" ref="AG2211">IFERROR(_xlfn.IFS(
AI2211="MPR ISSUE","PDH",
AI2211="BSS Hardware Issue","BSS",
AI2211="Sites strategiques, MLL, Pylone, etc.","ENVTECH",
AI2211="AKTIVCO DEFAUT GE &amp; POWER Cabinet","AKTIVCO",
AI2211="AKTIVCO Coupure ENEO &amp; Baisse de tension","AKTIVCO GRID ONLY",
AI2211="Coupure ENEO &amp; Baisse de tension","IHS GRID ONLY",
AI2211="Defaut GE &amp; POWER Cabinet","IHS",
AI2211="Sharing","Partners",
AI2211="Sites strategiques &amp; DataCenter","SST &amp; DC",
AI2211="Exclu","Exclu",
AI2211="SAT","SAT",
AI2211="SPARE-ISSUE","SPARE-ISSUE",
AI2211="Fiber CAmtel","TRANS_FO_CAMTEL",
AI2211="Fiber AOF","Fiber AOF",
AI2211="Projet OCM (HUAWEI)","TRAVAUX-HUAWEI",
AI2211="Projet OCM (NOKIA)","TRAVAUX-NOKIA",
AI2211="ACCESS-ISSUE","ACCESS-ISSUE",
AI2211="Projet OCM (ZTE, NOKIA, autres projets)","TRAVAUX OCM",
AI2211="No root CAuse","No root cause",
AI2211="ODU HS","PDH",
AI2211="IP &amp; VLAN","PDH",
AI2211="Warehouse HUAWEI","SPARE-ISSUE",
AI2211="SPARE-HS","SPARE-ISSUE",
AI2211="Power Telco","BSS",AI2211="no impacts","no impacts"
),"")</f>
        <v>no impacts</v>
      </c>
      <c r="AH2211" s="57" t="str" cm="1">
        <f t="array" ref="AH2211">IFERROR(_xlfn.IFS(
AI2211="MPR ISSUE","TX ISSUE",
AI2211="BSS Hardware Issue","RAN ISSUE",
AI2211="Sites strategiques, MLL, Pylone, etc.","ENVTECH",
AI2211="AKTIVCO DEFAUT GE &amp; POWER Cabinet","POWER ISSUE",
AI2211="AKTIVCO Coupure ENEO &amp; Baisse de tension","POWER ISSUE",
AI2211="Coupure ENEO &amp; Baisse de tension","POWER ISSUE",
AI2211="Defaut GE &amp; POWER Cabinet","POWER ISSUE",
AI2211="Sharing","POWER ISSUE",
AI2211="Sites strategiques &amp; DataCenter","POWER ISSUE",
AI2211="Exclu","Exclu",
AI2211="SAT","TX ISSUE",
AI2211="SPARE-ISSUE","SPARE-ISSUE",
AI2211="Fiber CAmtel","TX ISSUE",
AI2211="Fiber AOF","TX ISSUE",
AI2211="Projet OCM (HUAWEI)","TRAVAUX-HUAWEI",
AI2211="Projet OCM (NOKIA)","TRAVAUX -NOKIA",
AI2211="ACCESS-ISSUE","ACCESS-ISSUE",
AI2211="Projet OCM (ZTE, NOKIA, autres projets)","TRAVAUX OCM",
AI2211="No root CAuse","No root cause",
AI2211="ODU HS","TX ISSUE",
AI2211="IP &amp; VLAN","TX ISSUE",
AI2211="Warehouse HUAWEI","SPARE-ISSUE",
AI2211="SPARE-HS","SPARE-ISSUE",
AI2211="Power Telco","RAN ISSUE",AI2211="no impacts","no impacts"
),"")</f>
        <v>no impacts</v>
      </c>
      <c r="AI2211" s="85" t="s">
        <v>5998</v>
      </c>
      <c r="AJ2211" s="57" t="str" cm="1">
        <f t="array" ref="AJ2211">IFERROR(_xlfn.IFS(
AI2211="MPR ISSUE","ACTIVE",
AI2211="BSS Hardware Issue","ACTIVE",
AI2211="Sites strategiques, MLL, Pylone, etc.","PASSIVE",
AI2211="AKTIVCO DEFAUT GE &amp; POWER Cabinet","PASSIVE",
AI2211="AKTIVCO Coupure ENEO &amp; Baisse de tension","PASSIVE",
AI2211="Coupure ENEO &amp; Baisse de tension","PASSIVE",
AI2211="Defaut GE &amp; POWER Cabinet","PASSIVE",
AI2211="Sharing","PASSIVE",
AI2211="Sites strategiques &amp; DataCenter","PASSIVE",
AI2211="Exclu","Exclu",
AI2211="SAT","ACTIVE",
AI2211="SPARE-ISSUE","SPARE-ISSUE",
AI2211="Fiber CAmtel","ACTIVE",
AI2211="Fiber AOF","ACTIVE",
AI2211="Projet OCM (HUAWEI)","PLANNED WORKS",
AI2211="Projet OCM (NOKIA)","PLANNED WORKS",
AI2211="ACCESS-ISSUE","ACCESS-ISSUE",
AI2211="Projet OCM (ZTE, NOKIA, autres projets)","PLANNED WORKS",
AI2211="No root CAuse","No root cause",
AI2211="ODU HS","ACTIVE",
AI2211="IP &amp; VLAN","ACTIVE",
AI2211="Warehouse HUAWEI","SPARE-ISSUE",
AI2211="SPARE-HS","SPARE-ISSUE",
AI2211="Power Telco","ACTIVE", AI2211="no impacts","no impacts"
),"")</f>
        <v>no impacts</v>
      </c>
      <c r="AK2211" s="23" t="s">
        <v>5537</v>
      </c>
      <c r="AL2211" s="23" t="str">
        <f t="shared" si="62"/>
        <v>NRD_164</v>
      </c>
      <c r="AN2211" s="9" t="s">
        <v>5537</v>
      </c>
      <c r="AO2211" s="23" t="str">
        <f>_xlfn.XLOOKUP(B2211,'INCIDENT-05-03-2026'!E:E,'INCIDENT-05-03-2026'!F:F,"")</f>
        <v/>
      </c>
      <c r="AP2211" s="7" t="s">
        <v>5537</v>
      </c>
      <c r="AQ2211" s="6"/>
      <c r="AR2211" s="7"/>
      <c r="AS2211" s="3" t="str">
        <f>_xlfn.XLOOKUP(B2211,'[3]tt num | region | site id'!$C:$C,'[3]tt num | region | site id'!$Q:$Q,"")</f>
        <v/>
      </c>
      <c r="AT2211" s="24" t="str">
        <f>_xlfn.XLOOKUP(B2211,'[4]Cells Huawei 03052026 12h'!$B:$B,'[4]Cells Huawei 03052026 12h'!$T:$T,"")</f>
        <v/>
      </c>
      <c r="AU2211" s="24" t="str">
        <f>_xlfn.XLOOKUP(B2211,'[5]cells down 02052026 8h50'!$B:$B,'[5]cells down 02052026 8h50'!$R:$R,"")</f>
        <v/>
      </c>
      <c r="AV2211" s="24" t="str">
        <f>_xlfn.XLOOKUP(B2211,'[5]cells down 02052026 13h50'!$B:$B,'[5]cells down 02052026 13h50'!$R:$R,"")</f>
        <v/>
      </c>
      <c r="AW2211" s="24" t="str">
        <f>_xlfn.XLOOKUP(B2211,'[5]cells down 02052026 13h50'!$B:$B,'[5]cells down 02052026 13h50'!$R:$R,"")</f>
        <v/>
      </c>
      <c r="AX2211" s="24" t="str">
        <f>_xlfn.XLOOKUP(B2211,'[6]cell downs 03052026 8h40 '!$B:$B,'[6]cell downs 03052026 8h40 '!$R:$R,"")</f>
        <v/>
      </c>
      <c r="AY2211" s="24" t="str">
        <f>_xlfn.XLOOKUP(B2211,'[7]ALL SITES DOWN'!$D:$D,'[7]ALL SITES DOWN'!$J:$J,"")</f>
        <v/>
      </c>
      <c r="AZ2211" s="24" t="str">
        <f>_xlfn.XLOOKUP(B2211,'[8]ALL SITES DOWN'!$D:$D,'[8]ALL SITES DOWN'!$J:$J,"")</f>
        <v/>
      </c>
      <c r="BA2211" s="9" t="str">
        <f>_xlfn.XLOOKUP(B2211,[9]sheet1!$AC:$AC,[9]sheet1!$AF:$AF,"")</f>
        <v/>
      </c>
      <c r="BB2211" s="14" t="s">
        <v>5537</v>
      </c>
      <c r="BC2211" s="14" t="s">
        <v>5537</v>
      </c>
      <c r="BD2211" s="14" t="str">
        <f>_xlfn.XLOOKUP(B2211,'[10]cell downs 18042026 17h'!$B:$B,'[10]cell downs 18042026 17h'!$B:$B,"")</f>
        <v/>
      </c>
      <c r="BE2211" s="14" t="str">
        <f>_xlfn.XLOOKUP(B2211,'[11]Cells Huawei 19042026 15h'!$B:$B,'[11]Cells Huawei 19042026 15h'!$B:$B,"")</f>
        <v/>
      </c>
      <c r="BF2211" s="9" t="str">
        <f>_xlfn.XLOOKUP(B2211,'[12]cells down 19042026 9H40'!$B:$B,'[12]cells down 19042026 9H40'!$B:$B,"")</f>
        <v/>
      </c>
      <c r="BG2211" s="9" t="s">
        <v>3812</v>
      </c>
      <c r="BH2211" s="9" t="s">
        <v>1129</v>
      </c>
    </row>
    <row r="2212" spans="1:60" s="9" customFormat="1" x14ac:dyDescent="0.3">
      <c r="A2212" s="1" t="s">
        <v>3125</v>
      </c>
      <c r="B2212" s="8" t="s">
        <v>3126</v>
      </c>
      <c r="C2212" s="3" t="str">
        <f>_xlfn.XLOOKUP(B2212,'[1]daily break down'!$D:$D,'[1]daily break down'!$E:$E,"")</f>
        <v>EXTREME-NORD</v>
      </c>
      <c r="D2212" s="1" t="s">
        <v>11</v>
      </c>
      <c r="E2212" s="1" t="s">
        <v>83</v>
      </c>
      <c r="F2212" s="3" t="s">
        <v>55</v>
      </c>
      <c r="G2212" s="1" t="s">
        <v>3125</v>
      </c>
      <c r="H2212" s="41" t="str">
        <f>_xlfn.XLOOKUP(B2212,[2]CALCULATION!$B:$B,[2]CALCULATION!$H:$H,"")</f>
        <v>NOKIA</v>
      </c>
      <c r="I2212" s="34">
        <v>0</v>
      </c>
      <c r="J2212" s="34">
        <v>0.31520709864690521</v>
      </c>
      <c r="K2212" s="34">
        <v>0.19478381103087353</v>
      </c>
      <c r="L2212" s="34">
        <v>5.8687640842079856E-2</v>
      </c>
      <c r="M2212" s="34">
        <v>0</v>
      </c>
      <c r="N2212" s="34">
        <v>0.13400404777401764</v>
      </c>
      <c r="O2212" s="34">
        <v>0</v>
      </c>
      <c r="P2212" s="34">
        <v>0</v>
      </c>
      <c r="Q2212" s="34">
        <v>0</v>
      </c>
      <c r="R2212" s="34">
        <v>0</v>
      </c>
      <c r="S2212" s="35">
        <v>0</v>
      </c>
      <c r="T2212" s="35">
        <v>0</v>
      </c>
      <c r="U2212" s="35">
        <v>0.43793893513441406</v>
      </c>
      <c r="V2212" s="35">
        <v>1.0679466545673495</v>
      </c>
      <c r="W2212" s="35">
        <v>0</v>
      </c>
      <c r="X2212" s="35">
        <v>0</v>
      </c>
      <c r="Y2212" s="35">
        <v>0</v>
      </c>
      <c r="Z2212" s="35">
        <v>0</v>
      </c>
      <c r="AA2212" s="35">
        <v>0</v>
      </c>
      <c r="AB2212" s="35">
        <v>0</v>
      </c>
      <c r="AC2212" s="35">
        <v>0</v>
      </c>
      <c r="AD2212" s="35">
        <v>0</v>
      </c>
      <c r="AE2212" s="58" t="s">
        <v>5603</v>
      </c>
      <c r="AF2212" s="58"/>
      <c r="AG2212" s="57" t="str" cm="1">
        <f t="array" ref="AG2212">IFERROR(_xlfn.IFS(
AI2212="MPR ISSUE","PDH",
AI2212="BSS Hardware Issue","BSS",
AI2212="Sites strategiques, MLL, Pylone, etc.","ENVTECH",
AI2212="AKTIVCO DEFAUT GE &amp; POWER Cabinet","AKTIVCO",
AI2212="AKTIVCO Coupure ENEO &amp; Baisse de tension","AKTIVCO GRID ONLY",
AI2212="Coupure ENEO &amp; Baisse de tension","IHS GRID ONLY",
AI2212="Defaut GE &amp; POWER Cabinet","IHS",
AI2212="Sharing","Partners",
AI2212="Sites strategiques &amp; DataCenter","SST &amp; DC",
AI2212="Exclu","Exclu",
AI2212="SAT","SAT",
AI2212="SPARE-ISSUE","SPARE-ISSUE",
AI2212="Fiber CAmtel","TRANS_FO_CAMTEL",
AI2212="Fiber AOF","Fiber AOF",
AI2212="Projet OCM (HUAWEI)","TRAVAUX-HUAWEI",
AI2212="Projet OCM (NOKIA)","TRAVAUX-NOKIA",
AI2212="ACCESS-ISSUE","ACCESS-ISSUE",
AI2212="Projet OCM (ZTE, NOKIA, autres projets)","TRAVAUX OCM",
AI2212="No root CAuse","No root cause",
AI2212="ODU HS","PDH",
AI2212="IP &amp; VLAN","PDH",
AI2212="Warehouse HUAWEI","SPARE-ISSUE",
AI2212="SPARE-HS","SPARE-ISSUE",
AI2212="Power Telco","BSS",AI2212="no impacts","no impacts"
),"")</f>
        <v>no impacts</v>
      </c>
      <c r="AH2212" s="57" t="str" cm="1">
        <f t="array" ref="AH2212">IFERROR(_xlfn.IFS(
AI2212="MPR ISSUE","TX ISSUE",
AI2212="BSS Hardware Issue","RAN ISSUE",
AI2212="Sites strategiques, MLL, Pylone, etc.","ENVTECH",
AI2212="AKTIVCO DEFAUT GE &amp; POWER Cabinet","POWER ISSUE",
AI2212="AKTIVCO Coupure ENEO &amp; Baisse de tension","POWER ISSUE",
AI2212="Coupure ENEO &amp; Baisse de tension","POWER ISSUE",
AI2212="Defaut GE &amp; POWER Cabinet","POWER ISSUE",
AI2212="Sharing","POWER ISSUE",
AI2212="Sites strategiques &amp; DataCenter","POWER ISSUE",
AI2212="Exclu","Exclu",
AI2212="SAT","TX ISSUE",
AI2212="SPARE-ISSUE","SPARE-ISSUE",
AI2212="Fiber CAmtel","TX ISSUE",
AI2212="Fiber AOF","TX ISSUE",
AI2212="Projet OCM (HUAWEI)","TRAVAUX-HUAWEI",
AI2212="Projet OCM (NOKIA)","TRAVAUX -NOKIA",
AI2212="ACCESS-ISSUE","ACCESS-ISSUE",
AI2212="Projet OCM (ZTE, NOKIA, autres projets)","TRAVAUX OCM",
AI2212="No root CAuse","No root cause",
AI2212="ODU HS","TX ISSUE",
AI2212="IP &amp; VLAN","TX ISSUE",
AI2212="Warehouse HUAWEI","SPARE-ISSUE",
AI2212="SPARE-HS","SPARE-ISSUE",
AI2212="Power Telco","RAN ISSUE",AI2212="no impacts","no impacts"
),"")</f>
        <v>no impacts</v>
      </c>
      <c r="AI2212" s="85" t="s">
        <v>5998</v>
      </c>
      <c r="AJ2212" s="57" t="str" cm="1">
        <f t="array" ref="AJ2212">IFERROR(_xlfn.IFS(
AI2212="MPR ISSUE","ACTIVE",
AI2212="BSS Hardware Issue","ACTIVE",
AI2212="Sites strategiques, MLL, Pylone, etc.","PASSIVE",
AI2212="AKTIVCO DEFAUT GE &amp; POWER Cabinet","PASSIVE",
AI2212="AKTIVCO Coupure ENEO &amp; Baisse de tension","PASSIVE",
AI2212="Coupure ENEO &amp; Baisse de tension","PASSIVE",
AI2212="Defaut GE &amp; POWER Cabinet","PASSIVE",
AI2212="Sharing","PASSIVE",
AI2212="Sites strategiques &amp; DataCenter","PASSIVE",
AI2212="Exclu","Exclu",
AI2212="SAT","ACTIVE",
AI2212="SPARE-ISSUE","SPARE-ISSUE",
AI2212="Fiber CAmtel","ACTIVE",
AI2212="Fiber AOF","ACTIVE",
AI2212="Projet OCM (HUAWEI)","PLANNED WORKS",
AI2212="Projet OCM (NOKIA)","PLANNED WORKS",
AI2212="ACCESS-ISSUE","ACCESS-ISSUE",
AI2212="Projet OCM (ZTE, NOKIA, autres projets)","PLANNED WORKS",
AI2212="No root CAuse","No root cause",
AI2212="ODU HS","ACTIVE",
AI2212="IP &amp; VLAN","ACTIVE",
AI2212="Warehouse HUAWEI","SPARE-ISSUE",
AI2212="SPARE-HS","SPARE-ISSUE",
AI2212="Power Telco","ACTIVE", AI2212="no impacts","no impacts"
),"")</f>
        <v>no impacts</v>
      </c>
      <c r="AK2212" s="23" t="s">
        <v>5537</v>
      </c>
      <c r="AL2212" s="23" t="str">
        <f t="shared" si="62"/>
        <v>EXN_024</v>
      </c>
      <c r="AN2212" s="9" t="s">
        <v>5537</v>
      </c>
      <c r="AO2212" s="23" t="str">
        <f>_xlfn.XLOOKUP(B2212,'INCIDENT-05-03-2026'!E:E,'INCIDENT-05-03-2026'!F:F,"")</f>
        <v/>
      </c>
      <c r="AP2212" s="7" t="s">
        <v>5537</v>
      </c>
      <c r="AQ2212" s="6"/>
      <c r="AR2212" s="7"/>
      <c r="AS2212" s="3" t="str">
        <f>_xlfn.XLOOKUP(B2212,'[3]tt num | region | site id'!$C:$C,'[3]tt num | region | site id'!$Q:$Q,"")</f>
        <v/>
      </c>
      <c r="AT2212" s="24" t="str">
        <f>_xlfn.XLOOKUP(B2212,'[4]Cells Huawei 03052026 12h'!$B:$B,'[4]Cells Huawei 03052026 12h'!$T:$T,"")</f>
        <v/>
      </c>
      <c r="AU2212" s="24" t="str">
        <f>_xlfn.XLOOKUP(B2212,'[5]cells down 02052026 8h50'!$B:$B,'[5]cells down 02052026 8h50'!$R:$R,"")</f>
        <v/>
      </c>
      <c r="AV2212" s="24" t="str">
        <f>_xlfn.XLOOKUP(B2212,'[5]cells down 02052026 13h50'!$B:$B,'[5]cells down 02052026 13h50'!$R:$R,"")</f>
        <v/>
      </c>
      <c r="AW2212" s="24" t="str">
        <f>_xlfn.XLOOKUP(B2212,'[5]cells down 02052026 13h50'!$B:$B,'[5]cells down 02052026 13h50'!$R:$R,"")</f>
        <v/>
      </c>
      <c r="AX2212" s="24" t="str">
        <f>_xlfn.XLOOKUP(B2212,'[6]cell downs 03052026 8h40 '!$B:$B,'[6]cell downs 03052026 8h40 '!$R:$R,"")</f>
        <v/>
      </c>
      <c r="AY2212" s="24" t="str">
        <f>_xlfn.XLOOKUP(B2212,'[7]ALL SITES DOWN'!$D:$D,'[7]ALL SITES DOWN'!$J:$J,"")</f>
        <v/>
      </c>
      <c r="AZ2212" s="24" t="str">
        <f>_xlfn.XLOOKUP(B2212,'[8]ALL SITES DOWN'!$D:$D,'[8]ALL SITES DOWN'!$J:$J,"")</f>
        <v/>
      </c>
      <c r="BA2212" s="9" t="str">
        <f>_xlfn.XLOOKUP(B2212,[9]sheet1!$AC:$AC,[9]sheet1!$AF:$AF,"")</f>
        <v/>
      </c>
      <c r="BB2212" s="14" t="s">
        <v>5537</v>
      </c>
      <c r="BC2212" s="14" t="s">
        <v>5537</v>
      </c>
      <c r="BD2212" s="14" t="str">
        <f>_xlfn.XLOOKUP(B2212,'[10]cell downs 18042026 17h'!$B:$B,'[10]cell downs 18042026 17h'!$B:$B,"")</f>
        <v/>
      </c>
      <c r="BE2212" s="14" t="str">
        <f>_xlfn.XLOOKUP(B2212,'[11]Cells Huawei 19042026 15h'!$B:$B,'[11]Cells Huawei 19042026 15h'!$B:$B,"")</f>
        <v/>
      </c>
      <c r="BF2212" s="9" t="str">
        <f>_xlfn.XLOOKUP(B2212,'[12]cells down 19042026 9H40'!$B:$B,'[12]cells down 19042026 9H40'!$B:$B,"")</f>
        <v/>
      </c>
      <c r="BG2212" s="9" t="s">
        <v>3126</v>
      </c>
      <c r="BH2212" s="9" t="s">
        <v>5537</v>
      </c>
    </row>
    <row r="2213" spans="1:60" s="9" customFormat="1" ht="28.05" customHeight="1" x14ac:dyDescent="0.3">
      <c r="A2213" s="1" t="s">
        <v>3814</v>
      </c>
      <c r="B2213" s="8" t="s">
        <v>3815</v>
      </c>
      <c r="C2213" s="3" t="str">
        <f>_xlfn.XLOOKUP(B2213,'[1]daily break down'!$D:$D,'[1]daily break down'!$E:$E,"")</f>
        <v>CENTRE</v>
      </c>
      <c r="D2213" s="1" t="s">
        <v>11</v>
      </c>
      <c r="E2213" s="1" t="s">
        <v>1129</v>
      </c>
      <c r="F2213" s="3" t="s">
        <v>37</v>
      </c>
      <c r="G2213" s="1" t="s">
        <v>3816</v>
      </c>
      <c r="H2213" s="42" t="str">
        <f>_xlfn.XLOOKUP(B2213,[2]CALCULATION!$B:$B,[2]CALCULATION!$H:$H,"")</f>
        <v>ZTE</v>
      </c>
      <c r="I2213" s="34">
        <v>0</v>
      </c>
      <c r="J2213" s="34">
        <v>0</v>
      </c>
      <c r="K2213" s="34">
        <v>0</v>
      </c>
      <c r="L2213" s="34">
        <v>0</v>
      </c>
      <c r="M2213" s="34">
        <v>0</v>
      </c>
      <c r="N2213" s="34">
        <v>0</v>
      </c>
      <c r="O2213" s="34">
        <v>0</v>
      </c>
      <c r="P2213" s="34">
        <v>0</v>
      </c>
      <c r="Q2213" s="34">
        <v>0</v>
      </c>
      <c r="R2213" s="34">
        <v>0</v>
      </c>
      <c r="S2213" s="35">
        <v>0</v>
      </c>
      <c r="T2213" s="35">
        <v>0</v>
      </c>
      <c r="U2213" s="35">
        <v>0</v>
      </c>
      <c r="V2213" s="35">
        <v>0</v>
      </c>
      <c r="W2213" s="35">
        <v>0</v>
      </c>
      <c r="X2213" s="35">
        <v>0</v>
      </c>
      <c r="Y2213" s="35">
        <v>0</v>
      </c>
      <c r="Z2213" s="35">
        <v>0</v>
      </c>
      <c r="AA2213" s="35">
        <v>0</v>
      </c>
      <c r="AB2213" s="35">
        <v>0</v>
      </c>
      <c r="AC2213" s="35">
        <v>0</v>
      </c>
      <c r="AD2213" s="35">
        <v>0</v>
      </c>
      <c r="AE2213" s="58" t="s">
        <v>5560</v>
      </c>
      <c r="AF2213" s="58"/>
      <c r="AG2213" s="57" t="str" cm="1">
        <f t="array" ref="AG2213">IFERROR(_xlfn.IFS(
AI2213="MPR ISSUE","PDH",
AI2213="BSS Hardware Issue","BSS",
AI2213="Sites strategiques, MLL, Pylone, etc.","ENVTECH",
AI2213="AKTIVCO DEFAUT GE &amp; POWER Cabinet","AKTIVCO",
AI2213="AKTIVCO Coupure ENEO &amp; Baisse de tension","AKTIVCO GRID ONLY",
AI2213="Coupure ENEO &amp; Baisse de tension","IHS GRID ONLY",
AI2213="Defaut GE &amp; POWER Cabinet","IHS",
AI2213="Sharing","Partners",
AI2213="Sites strategiques &amp; DataCenter","SST &amp; DC",
AI2213="Exclu","Exclu",
AI2213="SAT","SAT",
AI2213="SPARE-ISSUE","SPARE-ISSUE",
AI2213="Fiber CAmtel","TRANS_FO_CAMTEL",
AI2213="Fiber AOF","Fiber AOF",
AI2213="Projet OCM (HUAWEI)","TRAVAUX-HUAWEI",
AI2213="Projet OCM (NOKIA)","TRAVAUX-NOKIA",
AI2213="ACCESS-ISSUE","ACCESS-ISSUE",
AI2213="Projet OCM (ZTE, NOKIA, autres projets)","TRAVAUX OCM",
AI2213="No root CAuse","No root cause",
AI2213="ODU HS","PDH",
AI2213="IP &amp; VLAN","PDH",
AI2213="Warehouse HUAWEI","SPARE-ISSUE",
AI2213="SPARE-HS","SPARE-ISSUE",
AI2213="Power Telco","BSS",AI2213="no impacts","no impacts"
),"")</f>
        <v>SPARE-ISSUE</v>
      </c>
      <c r="AH2213" s="57" t="str" cm="1">
        <f t="array" ref="AH2213">IFERROR(_xlfn.IFS(
AI2213="MPR ISSUE","TX ISSUE",
AI2213="BSS Hardware Issue","RAN ISSUE",
AI2213="Sites strategiques, MLL, Pylone, etc.","ENVTECH",
AI2213="AKTIVCO DEFAUT GE &amp; POWER Cabinet","POWER ISSUE",
AI2213="AKTIVCO Coupure ENEO &amp; Baisse de tension","POWER ISSUE",
AI2213="Coupure ENEO &amp; Baisse de tension","POWER ISSUE",
AI2213="Defaut GE &amp; POWER Cabinet","POWER ISSUE",
AI2213="Sharing","POWER ISSUE",
AI2213="Sites strategiques &amp; DataCenter","POWER ISSUE",
AI2213="Exclu","Exclu",
AI2213="SAT","TX ISSUE",
AI2213="SPARE-ISSUE","SPARE-ISSUE",
AI2213="Fiber CAmtel","TX ISSUE",
AI2213="Fiber AOF","TX ISSUE",
AI2213="Projet OCM (HUAWEI)","TRAVAUX-HUAWEI",
AI2213="Projet OCM (NOKIA)","TRAVAUX -NOKIA",
AI2213="ACCESS-ISSUE","ACCESS-ISSUE",
AI2213="Projet OCM (ZTE, NOKIA, autres projets)","TRAVAUX OCM",
AI2213="No root CAuse","No root cause",
AI2213="ODU HS","TX ISSUE",
AI2213="IP &amp; VLAN","TX ISSUE",
AI2213="Warehouse HUAWEI","SPARE-ISSUE",
AI2213="SPARE-HS","SPARE-ISSUE",
AI2213="Power Telco","RAN ISSUE",AI2213="no impacts","no impacts"
),"")</f>
        <v>SPARE-ISSUE</v>
      </c>
      <c r="AI2213" s="85" t="s">
        <v>5336</v>
      </c>
      <c r="AJ2213" s="57" t="str" cm="1">
        <f t="array" ref="AJ2213">IFERROR(_xlfn.IFS(
AI2213="MPR ISSUE","ACTIVE",
AI2213="BSS Hardware Issue","ACTIVE",
AI2213="Sites strategiques, MLL, Pylone, etc.","PASSIVE",
AI2213="AKTIVCO DEFAUT GE &amp; POWER Cabinet","PASSIVE",
AI2213="AKTIVCO Coupure ENEO &amp; Baisse de tension","PASSIVE",
AI2213="Coupure ENEO &amp; Baisse de tension","PASSIVE",
AI2213="Defaut GE &amp; POWER Cabinet","PASSIVE",
AI2213="Sharing","PASSIVE",
AI2213="Sites strategiques &amp; DataCenter","PASSIVE",
AI2213="Exclu","Exclu",
AI2213="SAT","ACTIVE",
AI2213="SPARE-ISSUE","SPARE-ISSUE",
AI2213="Fiber CAmtel","ACTIVE",
AI2213="Fiber AOF","ACTIVE",
AI2213="Projet OCM (HUAWEI)","PLANNED WORKS",
AI2213="Projet OCM (NOKIA)","PLANNED WORKS",
AI2213="ACCESS-ISSUE","ACCESS-ISSUE",
AI2213="Projet OCM (ZTE, NOKIA, autres projets)","PLANNED WORKS",
AI2213="No root CAuse","No root cause",
AI2213="ODU HS","ACTIVE",
AI2213="IP &amp; VLAN","ACTIVE",
AI2213="Warehouse HUAWEI","SPARE-ISSUE",
AI2213="SPARE-HS","SPARE-ISSUE",
AI2213="Power Telco","ACTIVE", AI2213="no impacts","no impacts"
),"")</f>
        <v>SPARE-ISSUE</v>
      </c>
      <c r="AK2213" s="120" t="s">
        <v>5887</v>
      </c>
      <c r="AL2213" s="23" t="str">
        <f t="shared" si="62"/>
        <v>CTR_757</v>
      </c>
      <c r="AN2213" s="9" t="s">
        <v>5537</v>
      </c>
      <c r="AO2213" s="23" t="str">
        <f>_xlfn.XLOOKUP(B2213,'INCIDENT-05-03-2026'!E:E,'INCIDENT-05-03-2026'!F:F,"")</f>
        <v/>
      </c>
      <c r="AP2213" s="7" t="s">
        <v>5537</v>
      </c>
      <c r="AQ2213" s="6"/>
      <c r="AR2213" s="7"/>
      <c r="AS2213" s="3" t="str">
        <f>_xlfn.XLOOKUP(B2213,'[3]tt num | region | site id'!$C:$C,'[3]tt num | region | site id'!$Q:$Q,"")</f>
        <v/>
      </c>
      <c r="AT2213" s="24" t="str">
        <f>_xlfn.XLOOKUP(B2213,'[4]Cells Huawei 03052026 12h'!$B:$B,'[4]Cells Huawei 03052026 12h'!$T:$T,"")</f>
        <v/>
      </c>
      <c r="AU2213" s="24" t="str">
        <f>_xlfn.XLOOKUP(B2213,'[5]cells down 02052026 8h50'!$B:$B,'[5]cells down 02052026 8h50'!$R:$R,"")</f>
        <v/>
      </c>
      <c r="AV2213" s="24" t="str">
        <f>_xlfn.XLOOKUP(B2213,'[5]cells down 02052026 13h50'!$B:$B,'[5]cells down 02052026 13h50'!$R:$R,"")</f>
        <v/>
      </c>
      <c r="AW2213" s="24" t="str">
        <f>_xlfn.XLOOKUP(B2213,'[5]cells down 02052026 13h50'!$B:$B,'[5]cells down 02052026 13h50'!$R:$R,"")</f>
        <v/>
      </c>
      <c r="AX2213" s="24" t="str">
        <f>_xlfn.XLOOKUP(B2213,'[6]cell downs 03052026 8h40 '!$B:$B,'[6]cell downs 03052026 8h40 '!$R:$R,"")</f>
        <v/>
      </c>
      <c r="AY2213" s="24" t="str">
        <f>_xlfn.XLOOKUP(B2213,'[7]ALL SITES DOWN'!$D:$D,'[7]ALL SITES DOWN'!$J:$J,"")</f>
        <v>(05/03/2026 com ran 17h): 02.05.2026: Carte Core Evo Faulty. Spare pas disponible chez Huawei Commande passee a OCM
01.05.2026: Carte Core Faulty Spare pas disponible dans les WH AFRO. Commande pas au SPM pour envoi du mail a OCM Car spare egalement indisponible chez Huawei
Impacted by CTR_699_N_Batchenga-Nachtigal-IHS (TX issue)</v>
      </c>
      <c r="AZ2213" s="24" t="str">
        <f>_xlfn.XLOOKUP(B2213,'[8]ALL SITES DOWN'!$D:$D,'[8]ALL SITES DOWN'!$J:$J,"")</f>
        <v>(05/03/2026 com ran 10h): 02.05.2026: Carte Core Evo Faulty. Spare pas disponible chez Huawei Commande passee a OCM
01.05.2026: Carte Core Faulty Spare pas disponible dans les WH AFRO. Commande pas au SPM pour envoi du mail a OCM Car spare egalement indisponible chez Huawei
Impacted by CTR_699_N_Batchenga-Nachtigal-IHS (TX issue)</v>
      </c>
      <c r="BA2213" s="9" t="str">
        <f>_xlfn.XLOOKUP(B2213,[9]sheet1!$AC:$AC,[9]sheet1!$AF:$AF,"")</f>
        <v/>
      </c>
      <c r="BB2213" s="14" t="s">
        <v>5537</v>
      </c>
      <c r="BC2213" s="14" t="s">
        <v>5537</v>
      </c>
      <c r="BD2213" s="14" t="str">
        <f>_xlfn.XLOOKUP(B2213,'[10]cell downs 18042026 17h'!$B:$B,'[10]cell downs 18042026 17h'!$B:$B,"")</f>
        <v/>
      </c>
      <c r="BE2213" s="14" t="str">
        <f>_xlfn.XLOOKUP(B2213,'[11]Cells Huawei 19042026 15h'!$B:$B,'[11]Cells Huawei 19042026 15h'!$B:$B,"")</f>
        <v/>
      </c>
      <c r="BF2213" s="9" t="str">
        <f>_xlfn.XLOOKUP(B2213,'[12]cells down 19042026 9H40'!$B:$B,'[12]cells down 19042026 9H40'!$B:$B,"")</f>
        <v/>
      </c>
      <c r="BG2213" s="9" t="s">
        <v>3815</v>
      </c>
      <c r="BH2213" s="9" t="s">
        <v>12</v>
      </c>
    </row>
    <row r="2214" spans="1:60" s="9" customFormat="1" x14ac:dyDescent="0.3">
      <c r="A2214" s="1" t="s">
        <v>3820</v>
      </c>
      <c r="B2214" s="8" t="s">
        <v>3821</v>
      </c>
      <c r="C2214" s="3" t="str">
        <f>_xlfn.XLOOKUP(B2214,'[1]daily break down'!$D:$D,'[1]daily break down'!$E:$E,"")</f>
        <v>NORD</v>
      </c>
      <c r="D2214" s="1" t="s">
        <v>11</v>
      </c>
      <c r="E2214" s="1" t="s">
        <v>83</v>
      </c>
      <c r="F2214" s="3" t="s">
        <v>23</v>
      </c>
      <c r="G2214" s="1" t="s">
        <v>3820</v>
      </c>
      <c r="H2214" s="40" t="str">
        <f>_xlfn.XLOOKUP(B2214,[2]CALCULATION!$B:$B,[2]CALCULATION!$H:$H,"")</f>
        <v>HUAWEI</v>
      </c>
      <c r="I2214" s="34">
        <v>0</v>
      </c>
      <c r="J2214" s="34">
        <v>0</v>
      </c>
      <c r="K2214" s="34">
        <v>0</v>
      </c>
      <c r="L2214" s="34">
        <v>0</v>
      </c>
      <c r="M2214" s="34">
        <v>0</v>
      </c>
      <c r="N2214" s="34">
        <v>0</v>
      </c>
      <c r="O2214" s="34">
        <v>0</v>
      </c>
      <c r="P2214" s="34">
        <v>0</v>
      </c>
      <c r="Q2214" s="34">
        <v>0</v>
      </c>
      <c r="R2214" s="34">
        <v>0</v>
      </c>
      <c r="S2214" s="35">
        <v>0</v>
      </c>
      <c r="T2214" s="35">
        <v>0</v>
      </c>
      <c r="U2214" s="35">
        <v>0</v>
      </c>
      <c r="V2214" s="35">
        <v>0</v>
      </c>
      <c r="W2214" s="35">
        <v>0</v>
      </c>
      <c r="X2214" s="35">
        <v>0</v>
      </c>
      <c r="Y2214" s="35">
        <v>0</v>
      </c>
      <c r="Z2214" s="35">
        <v>0</v>
      </c>
      <c r="AA2214" s="35">
        <v>0</v>
      </c>
      <c r="AB2214" s="35">
        <v>0</v>
      </c>
      <c r="AC2214" s="35">
        <v>0</v>
      </c>
      <c r="AD2214" s="35">
        <v>0</v>
      </c>
      <c r="AE2214" s="58" t="s">
        <v>5560</v>
      </c>
      <c r="AF2214" s="58"/>
      <c r="AG2214" s="57" t="str" cm="1">
        <f t="array" ref="AG2214">IFERROR(_xlfn.IFS(
AI2214="MPR ISSUE","PDH",
AI2214="BSS Hardware Issue","BSS",
AI2214="Sites strategiques, MLL, Pylone, etc.","ENVTECH",
AI2214="AKTIVCO DEFAUT GE &amp; POWER Cabinet","AKTIVCO",
AI2214="AKTIVCO Coupure ENEO &amp; Baisse de tension","AKTIVCO GRID ONLY",
AI2214="Coupure ENEO &amp; Baisse de tension","IHS GRID ONLY",
AI2214="Defaut GE &amp; POWER Cabinet","IHS",
AI2214="Sharing","Partners",
AI2214="Sites strategiques &amp; DataCenter","SST &amp; DC",
AI2214="Exclu","Exclu",
AI2214="SAT","SAT",
AI2214="SPARE-ISSUE","SPARE-ISSUE",
AI2214="Fiber CAmtel","TRANS_FO_CAMTEL",
AI2214="Fiber AOF","Fiber AOF",
AI2214="Projet OCM (HUAWEI)","TRAVAUX-HUAWEI",
AI2214="Projet OCM (NOKIA)","TRAVAUX-NOKIA",
AI2214="ACCESS-ISSUE","ACCESS-ISSUE",
AI2214="Projet OCM (ZTE, NOKIA, autres projets)","TRAVAUX OCM",
AI2214="No root CAuse","No root cause",
AI2214="ODU HS","PDH",
AI2214="IP &amp; VLAN","PDH",
AI2214="Warehouse HUAWEI","SPARE-ISSUE",
AI2214="SPARE-HS","SPARE-ISSUE",
AI2214="Power Telco","BSS",AI2214="no impacts","no impacts"
),"")</f>
        <v>no impacts</v>
      </c>
      <c r="AH2214" s="57" t="str" cm="1">
        <f t="array" ref="AH2214">IFERROR(_xlfn.IFS(
AI2214="MPR ISSUE","TX ISSUE",
AI2214="BSS Hardware Issue","RAN ISSUE",
AI2214="Sites strategiques, MLL, Pylone, etc.","ENVTECH",
AI2214="AKTIVCO DEFAUT GE &amp; POWER Cabinet","POWER ISSUE",
AI2214="AKTIVCO Coupure ENEO &amp; Baisse de tension","POWER ISSUE",
AI2214="Coupure ENEO &amp; Baisse de tension","POWER ISSUE",
AI2214="Defaut GE &amp; POWER Cabinet","POWER ISSUE",
AI2214="Sharing","POWER ISSUE",
AI2214="Sites strategiques &amp; DataCenter","POWER ISSUE",
AI2214="Exclu","Exclu",
AI2214="SAT","TX ISSUE",
AI2214="SPARE-ISSUE","SPARE-ISSUE",
AI2214="Fiber CAmtel","TX ISSUE",
AI2214="Fiber AOF","TX ISSUE",
AI2214="Projet OCM (HUAWEI)","TRAVAUX-HUAWEI",
AI2214="Projet OCM (NOKIA)","TRAVAUX -NOKIA",
AI2214="ACCESS-ISSUE","ACCESS-ISSUE",
AI2214="Projet OCM (ZTE, NOKIA, autres projets)","TRAVAUX OCM",
AI2214="No root CAuse","No root cause",
AI2214="ODU HS","TX ISSUE",
AI2214="IP &amp; VLAN","TX ISSUE",
AI2214="Warehouse HUAWEI","SPARE-ISSUE",
AI2214="SPARE-HS","SPARE-ISSUE",
AI2214="Power Telco","RAN ISSUE",AI2214="no impacts","no impacts"
),"")</f>
        <v>no impacts</v>
      </c>
      <c r="AI2214" s="85" t="s">
        <v>5998</v>
      </c>
      <c r="AJ2214" s="57" t="str" cm="1">
        <f t="array" ref="AJ2214">IFERROR(_xlfn.IFS(
AI2214="MPR ISSUE","ACTIVE",
AI2214="BSS Hardware Issue","ACTIVE",
AI2214="Sites strategiques, MLL, Pylone, etc.","PASSIVE",
AI2214="AKTIVCO DEFAUT GE &amp; POWER Cabinet","PASSIVE",
AI2214="AKTIVCO Coupure ENEO &amp; Baisse de tension","PASSIVE",
AI2214="Coupure ENEO &amp; Baisse de tension","PASSIVE",
AI2214="Defaut GE &amp; POWER Cabinet","PASSIVE",
AI2214="Sharing","PASSIVE",
AI2214="Sites strategiques &amp; DataCenter","PASSIVE",
AI2214="Exclu","Exclu",
AI2214="SAT","ACTIVE",
AI2214="SPARE-ISSUE","SPARE-ISSUE",
AI2214="Fiber CAmtel","ACTIVE",
AI2214="Fiber AOF","ACTIVE",
AI2214="Projet OCM (HUAWEI)","PLANNED WORKS",
AI2214="Projet OCM (NOKIA)","PLANNED WORKS",
AI2214="ACCESS-ISSUE","ACCESS-ISSUE",
AI2214="Projet OCM (ZTE, NOKIA, autres projets)","PLANNED WORKS",
AI2214="No root CAuse","No root cause",
AI2214="ODU HS","ACTIVE",
AI2214="IP &amp; VLAN","ACTIVE",
AI2214="Warehouse HUAWEI","SPARE-ISSUE",
AI2214="SPARE-HS","SPARE-ISSUE",
AI2214="Power Telco","ACTIVE", AI2214="no impacts","no impacts"
),"")</f>
        <v>no impacts</v>
      </c>
      <c r="AK2214" s="23" t="s">
        <v>5537</v>
      </c>
      <c r="AL2214" s="23" t="str">
        <f t="shared" si="62"/>
        <v>NRD_021</v>
      </c>
      <c r="AN2214" s="9" t="s">
        <v>5537</v>
      </c>
      <c r="AO2214" s="23" t="str">
        <f>_xlfn.XLOOKUP(B2214,'INCIDENT-05-03-2026'!E:E,'INCIDENT-05-03-2026'!F:F,"")</f>
        <v/>
      </c>
      <c r="AP2214" s="7" t="s">
        <v>5537</v>
      </c>
      <c r="AQ2214" s="6"/>
      <c r="AR2214" s="7"/>
      <c r="AS2214" s="3" t="str">
        <f>_xlfn.XLOOKUP(B2214,'[3]tt num | region | site id'!$C:$C,'[3]tt num | region | site id'!$Q:$Q,"")</f>
        <v/>
      </c>
      <c r="AT2214" s="24" t="str">
        <f>_xlfn.XLOOKUP(B2214,'[4]Cells Huawei 03052026 12h'!$B:$B,'[4]Cells Huawei 03052026 12h'!$T:$T,"")</f>
        <v/>
      </c>
      <c r="AU2214" s="24" t="str">
        <f>_xlfn.XLOOKUP(B2214,'[5]cells down 02052026 8h50'!$B:$B,'[5]cells down 02052026 8h50'!$R:$R,"")</f>
        <v/>
      </c>
      <c r="AV2214" s="24" t="str">
        <f>_xlfn.XLOOKUP(B2214,'[5]cells down 02052026 13h50'!$B:$B,'[5]cells down 02052026 13h50'!$R:$R,"")</f>
        <v/>
      </c>
      <c r="AW2214" s="24" t="str">
        <f>_xlfn.XLOOKUP(B2214,'[5]cells down 02052026 13h50'!$B:$B,'[5]cells down 02052026 13h50'!$R:$R,"")</f>
        <v/>
      </c>
      <c r="AX2214" s="24" t="str">
        <f>_xlfn.XLOOKUP(B2214,'[6]cell downs 03052026 8h40 '!$B:$B,'[6]cell downs 03052026 8h40 '!$R:$R,"")</f>
        <v/>
      </c>
      <c r="AY2214" s="24" t="str">
        <f>_xlfn.XLOOKUP(B2214,'[7]ALL SITES DOWN'!$D:$D,'[7]ALL SITES DOWN'!$J:$J,"")</f>
        <v/>
      </c>
      <c r="AZ2214" s="24" t="str">
        <f>_xlfn.XLOOKUP(B2214,'[8]ALL SITES DOWN'!$D:$D,'[8]ALL SITES DOWN'!$J:$J,"")</f>
        <v/>
      </c>
      <c r="BA2214" s="9" t="str">
        <f>_xlfn.XLOOKUP(B2214,[9]sheet1!$AC:$AC,[9]sheet1!$AF:$AF,"")</f>
        <v/>
      </c>
      <c r="BB2214" s="14" t="s">
        <v>5537</v>
      </c>
      <c r="BC2214" s="14" t="s">
        <v>5537</v>
      </c>
      <c r="BD2214" s="14" t="str">
        <f>_xlfn.XLOOKUP(B2214,'[10]cell downs 18042026 17h'!$B:$B,'[10]cell downs 18042026 17h'!$B:$B,"")</f>
        <v/>
      </c>
      <c r="BE2214" s="14" t="str">
        <f>_xlfn.XLOOKUP(B2214,'[11]Cells Huawei 19042026 15h'!$B:$B,'[11]Cells Huawei 19042026 15h'!$B:$B,"")</f>
        <v/>
      </c>
      <c r="BF2214" s="9" t="str">
        <f>_xlfn.XLOOKUP(B2214,'[12]cells down 19042026 9H40'!$B:$B,'[12]cells down 19042026 9H40'!$B:$B,"")</f>
        <v/>
      </c>
      <c r="BG2214" s="9" t="s">
        <v>3821</v>
      </c>
      <c r="BH2214" s="9" t="s">
        <v>66</v>
      </c>
    </row>
    <row r="2215" spans="1:60" s="9" customFormat="1" x14ac:dyDescent="0.3">
      <c r="A2215" s="1" t="s">
        <v>3834</v>
      </c>
      <c r="B2215" s="8" t="s">
        <v>3835</v>
      </c>
      <c r="C2215" s="3" t="str">
        <f>_xlfn.XLOOKUP(B2215,'[1]daily break down'!$D:$D,'[1]daily break down'!$E:$E,"")</f>
        <v>NORD</v>
      </c>
      <c r="D2215" s="1" t="s">
        <v>11</v>
      </c>
      <c r="E2215" s="1" t="s">
        <v>96</v>
      </c>
      <c r="F2215" s="3" t="s">
        <v>23</v>
      </c>
      <c r="G2215" s="1" t="s">
        <v>3836</v>
      </c>
      <c r="H2215" s="40" t="str">
        <f>_xlfn.XLOOKUP(B2215,[2]CALCULATION!$B:$B,[2]CALCULATION!$H:$H,"")</f>
        <v>HUAWEI</v>
      </c>
      <c r="I2215" s="34">
        <v>0</v>
      </c>
      <c r="J2215" s="34">
        <v>0</v>
      </c>
      <c r="K2215" s="34">
        <v>0</v>
      </c>
      <c r="L2215" s="34">
        <v>0</v>
      </c>
      <c r="M2215" s="34">
        <v>0</v>
      </c>
      <c r="N2215" s="34">
        <v>0</v>
      </c>
      <c r="O2215" s="34">
        <v>0</v>
      </c>
      <c r="P2215" s="34">
        <v>0</v>
      </c>
      <c r="Q2215" s="34">
        <v>0</v>
      </c>
      <c r="R2215" s="34">
        <v>0</v>
      </c>
      <c r="S2215" s="35">
        <v>0</v>
      </c>
      <c r="T2215" s="35">
        <v>0</v>
      </c>
      <c r="U2215" s="35">
        <v>0</v>
      </c>
      <c r="V2215" s="35">
        <v>0</v>
      </c>
      <c r="W2215" s="35">
        <v>0</v>
      </c>
      <c r="X2215" s="35">
        <v>0</v>
      </c>
      <c r="Y2215" s="35">
        <v>0</v>
      </c>
      <c r="Z2215" s="35">
        <v>0</v>
      </c>
      <c r="AA2215" s="35">
        <v>0</v>
      </c>
      <c r="AB2215" s="35">
        <v>0</v>
      </c>
      <c r="AC2215" s="35">
        <v>0</v>
      </c>
      <c r="AD2215" s="35">
        <v>0</v>
      </c>
      <c r="AE2215" s="58" t="s">
        <v>5560</v>
      </c>
      <c r="AF2215" s="58"/>
      <c r="AG2215" s="57" t="str" cm="1">
        <f t="array" ref="AG2215">IFERROR(_xlfn.IFS(
AI2215="MPR ISSUE","PDH",
AI2215="BSS Hardware Issue","BSS",
AI2215="Sites strategiques, MLL, Pylone, etc.","ENVTECH",
AI2215="AKTIVCO DEFAUT GE &amp; POWER Cabinet","AKTIVCO",
AI2215="AKTIVCO Coupure ENEO &amp; Baisse de tension","AKTIVCO GRID ONLY",
AI2215="Coupure ENEO &amp; Baisse de tension","IHS GRID ONLY",
AI2215="Defaut GE &amp; POWER Cabinet","IHS",
AI2215="Sharing","Partners",
AI2215="Sites strategiques &amp; DataCenter","SST &amp; DC",
AI2215="Exclu","Exclu",
AI2215="SAT","SAT",
AI2215="SPARE-ISSUE","SPARE-ISSUE",
AI2215="Fiber CAmtel","TRANS_FO_CAMTEL",
AI2215="Fiber AOF","Fiber AOF",
AI2215="Projet OCM (HUAWEI)","TRAVAUX-HUAWEI",
AI2215="Projet OCM (NOKIA)","TRAVAUX-NOKIA",
AI2215="ACCESS-ISSUE","ACCESS-ISSUE",
AI2215="Projet OCM (ZTE, NOKIA, autres projets)","TRAVAUX OCM",
AI2215="No root CAuse","No root cause",
AI2215="ODU HS","PDH",
AI2215="IP &amp; VLAN","PDH",
AI2215="Warehouse HUAWEI","SPARE-ISSUE",
AI2215="SPARE-HS","SPARE-ISSUE",
AI2215="Power Telco","BSS",AI2215="no impacts","no impacts"
),"")</f>
        <v>no impacts</v>
      </c>
      <c r="AH2215" s="57" t="str" cm="1">
        <f t="array" ref="AH2215">IFERROR(_xlfn.IFS(
AI2215="MPR ISSUE","TX ISSUE",
AI2215="BSS Hardware Issue","RAN ISSUE",
AI2215="Sites strategiques, MLL, Pylone, etc.","ENVTECH",
AI2215="AKTIVCO DEFAUT GE &amp; POWER Cabinet","POWER ISSUE",
AI2215="AKTIVCO Coupure ENEO &amp; Baisse de tension","POWER ISSUE",
AI2215="Coupure ENEO &amp; Baisse de tension","POWER ISSUE",
AI2215="Defaut GE &amp; POWER Cabinet","POWER ISSUE",
AI2215="Sharing","POWER ISSUE",
AI2215="Sites strategiques &amp; DataCenter","POWER ISSUE",
AI2215="Exclu","Exclu",
AI2215="SAT","TX ISSUE",
AI2215="SPARE-ISSUE","SPARE-ISSUE",
AI2215="Fiber CAmtel","TX ISSUE",
AI2215="Fiber AOF","TX ISSUE",
AI2215="Projet OCM (HUAWEI)","TRAVAUX-HUAWEI",
AI2215="Projet OCM (NOKIA)","TRAVAUX -NOKIA",
AI2215="ACCESS-ISSUE","ACCESS-ISSUE",
AI2215="Projet OCM (ZTE, NOKIA, autres projets)","TRAVAUX OCM",
AI2215="No root CAuse","No root cause",
AI2215="ODU HS","TX ISSUE",
AI2215="IP &amp; VLAN","TX ISSUE",
AI2215="Warehouse HUAWEI","SPARE-ISSUE",
AI2215="SPARE-HS","SPARE-ISSUE",
AI2215="Power Telco","RAN ISSUE",AI2215="no impacts","no impacts"
),"")</f>
        <v>no impacts</v>
      </c>
      <c r="AI2215" s="85" t="s">
        <v>5998</v>
      </c>
      <c r="AJ2215" s="57" t="str" cm="1">
        <f t="array" ref="AJ2215">IFERROR(_xlfn.IFS(
AI2215="MPR ISSUE","ACTIVE",
AI2215="BSS Hardware Issue","ACTIVE",
AI2215="Sites strategiques, MLL, Pylone, etc.","PASSIVE",
AI2215="AKTIVCO DEFAUT GE &amp; POWER Cabinet","PASSIVE",
AI2215="AKTIVCO Coupure ENEO &amp; Baisse de tension","PASSIVE",
AI2215="Coupure ENEO &amp; Baisse de tension","PASSIVE",
AI2215="Defaut GE &amp; POWER Cabinet","PASSIVE",
AI2215="Sharing","PASSIVE",
AI2215="Sites strategiques &amp; DataCenter","PASSIVE",
AI2215="Exclu","Exclu",
AI2215="SAT","ACTIVE",
AI2215="SPARE-ISSUE","SPARE-ISSUE",
AI2215="Fiber CAmtel","ACTIVE",
AI2215="Fiber AOF","ACTIVE",
AI2215="Projet OCM (HUAWEI)","PLANNED WORKS",
AI2215="Projet OCM (NOKIA)","PLANNED WORKS",
AI2215="ACCESS-ISSUE","ACCESS-ISSUE",
AI2215="Projet OCM (ZTE, NOKIA, autres projets)","PLANNED WORKS",
AI2215="No root CAuse","No root cause",
AI2215="ODU HS","ACTIVE",
AI2215="IP &amp; VLAN","ACTIVE",
AI2215="Warehouse HUAWEI","SPARE-ISSUE",
AI2215="SPARE-HS","SPARE-ISSUE",
AI2215="Power Telco","ACTIVE", AI2215="no impacts","no impacts"
),"")</f>
        <v>no impacts</v>
      </c>
      <c r="AK2215" s="23" t="s">
        <v>5537</v>
      </c>
      <c r="AL2215" s="23" t="str">
        <f t="shared" si="62"/>
        <v>NRD_105</v>
      </c>
      <c r="AN2215" s="9" t="s">
        <v>5537</v>
      </c>
      <c r="AO2215" s="23" t="str">
        <f>_xlfn.XLOOKUP(B2215,'INCIDENT-05-03-2026'!E:E,'INCIDENT-05-03-2026'!F:F,"")</f>
        <v/>
      </c>
      <c r="AP2215" s="7" t="s">
        <v>5537</v>
      </c>
      <c r="AQ2215" s="6"/>
      <c r="AR2215" s="7"/>
      <c r="AS2215" s="3" t="str">
        <f>_xlfn.XLOOKUP(B2215,'[3]tt num | region | site id'!$C:$C,'[3]tt num | region | site id'!$Q:$Q,"")</f>
        <v/>
      </c>
      <c r="AT2215" s="24" t="str">
        <f>_xlfn.XLOOKUP(B2215,'[4]Cells Huawei 03052026 12h'!$B:$B,'[4]Cells Huawei 03052026 12h'!$T:$T,"")</f>
        <v/>
      </c>
      <c r="AU2215" s="24" t="str">
        <f>_xlfn.XLOOKUP(B2215,'[5]cells down 02052026 8h50'!$B:$B,'[5]cells down 02052026 8h50'!$R:$R,"")</f>
        <v/>
      </c>
      <c r="AV2215" s="24" t="str">
        <f>_xlfn.XLOOKUP(B2215,'[5]cells down 02052026 13h50'!$B:$B,'[5]cells down 02052026 13h50'!$R:$R,"")</f>
        <v/>
      </c>
      <c r="AW2215" s="24" t="str">
        <f>_xlfn.XLOOKUP(B2215,'[5]cells down 02052026 13h50'!$B:$B,'[5]cells down 02052026 13h50'!$R:$R,"")</f>
        <v/>
      </c>
      <c r="AX2215" s="24" t="str">
        <f>_xlfn.XLOOKUP(B2215,'[6]cell downs 03052026 8h40 '!$B:$B,'[6]cell downs 03052026 8h40 '!$R:$R,"")</f>
        <v/>
      </c>
      <c r="AY2215" s="24" t="str">
        <f>_xlfn.XLOOKUP(B2215,'[7]ALL SITES DOWN'!$D:$D,'[7]ALL SITES DOWN'!$J:$J,"")</f>
        <v/>
      </c>
      <c r="AZ2215" s="24" t="str">
        <f>_xlfn.XLOOKUP(B2215,'[8]ALL SITES DOWN'!$D:$D,'[8]ALL SITES DOWN'!$J:$J,"")</f>
        <v/>
      </c>
      <c r="BA2215" s="9" t="str">
        <f>_xlfn.XLOOKUP(B2215,[9]sheet1!$AC:$AC,[9]sheet1!$AF:$AF,"")</f>
        <v/>
      </c>
      <c r="BB2215" s="14" t="s">
        <v>5537</v>
      </c>
      <c r="BC2215" s="14" t="s">
        <v>5537</v>
      </c>
      <c r="BD2215" s="14" t="str">
        <f>_xlfn.XLOOKUP(B2215,'[10]cell downs 18042026 17h'!$B:$B,'[10]cell downs 18042026 17h'!$B:$B,"")</f>
        <v/>
      </c>
      <c r="BE2215" s="14" t="str">
        <f>_xlfn.XLOOKUP(B2215,'[11]Cells Huawei 19042026 15h'!$B:$B,'[11]Cells Huawei 19042026 15h'!$B:$B,"")</f>
        <v/>
      </c>
      <c r="BF2215" s="9" t="str">
        <f>_xlfn.XLOOKUP(B2215,'[12]cells down 19042026 9H40'!$B:$B,'[12]cells down 19042026 9H40'!$B:$B,"")</f>
        <v/>
      </c>
      <c r="BG2215" s="9" t="s">
        <v>3835</v>
      </c>
      <c r="BH2215" s="9" t="s">
        <v>5537</v>
      </c>
    </row>
    <row r="2216" spans="1:60" s="9" customFormat="1" x14ac:dyDescent="0.3">
      <c r="A2216" s="1" t="s">
        <v>3847</v>
      </c>
      <c r="B2216" s="8" t="s">
        <v>3848</v>
      </c>
      <c r="C2216" s="3" t="str">
        <f>_xlfn.XLOOKUP(B2216,'[1]daily break down'!$D:$D,'[1]daily break down'!$E:$E,"")</f>
        <v>NORD</v>
      </c>
      <c r="D2216" s="1" t="s">
        <v>11</v>
      </c>
      <c r="E2216" s="1" t="s">
        <v>12</v>
      </c>
      <c r="F2216" s="3" t="s">
        <v>23</v>
      </c>
      <c r="G2216" s="1" t="s">
        <v>3849</v>
      </c>
      <c r="H2216" s="40" t="str">
        <f>_xlfn.XLOOKUP(B2216,[2]CALCULATION!$B:$B,[2]CALCULATION!$H:$H,"")</f>
        <v>HUAWEI</v>
      </c>
      <c r="I2216" s="34">
        <v>0</v>
      </c>
      <c r="J2216" s="34">
        <v>0</v>
      </c>
      <c r="K2216" s="34">
        <v>0</v>
      </c>
      <c r="L2216" s="34">
        <v>0</v>
      </c>
      <c r="M2216" s="34">
        <v>0</v>
      </c>
      <c r="N2216" s="34">
        <v>0</v>
      </c>
      <c r="O2216" s="34">
        <v>0</v>
      </c>
      <c r="P2216" s="34">
        <v>0</v>
      </c>
      <c r="Q2216" s="34">
        <v>0</v>
      </c>
      <c r="R2216" s="34">
        <v>0</v>
      </c>
      <c r="S2216" s="35">
        <v>0</v>
      </c>
      <c r="T2216" s="35">
        <v>0</v>
      </c>
      <c r="U2216" s="35">
        <v>0</v>
      </c>
      <c r="V2216" s="35">
        <v>0</v>
      </c>
      <c r="W2216" s="35">
        <v>0</v>
      </c>
      <c r="X2216" s="35">
        <v>0</v>
      </c>
      <c r="Y2216" s="35">
        <v>0</v>
      </c>
      <c r="Z2216" s="35">
        <v>0</v>
      </c>
      <c r="AA2216" s="35">
        <v>0</v>
      </c>
      <c r="AB2216" s="35">
        <v>0</v>
      </c>
      <c r="AC2216" s="35">
        <v>0</v>
      </c>
      <c r="AD2216" s="35">
        <v>0</v>
      </c>
      <c r="AE2216" s="58" t="s">
        <v>5560</v>
      </c>
      <c r="AF2216" s="58"/>
      <c r="AG2216" s="57" t="str" cm="1">
        <f t="array" ref="AG2216">IFERROR(_xlfn.IFS(
AI2216="MPR ISSUE","PDH",
AI2216="BSS Hardware Issue","BSS",
AI2216="Sites strategiques, MLL, Pylone, etc.","ENVTECH",
AI2216="AKTIVCO DEFAUT GE &amp; POWER Cabinet","AKTIVCO",
AI2216="AKTIVCO Coupure ENEO &amp; Baisse de tension","AKTIVCO GRID ONLY",
AI2216="Coupure ENEO &amp; Baisse de tension","IHS GRID ONLY",
AI2216="Defaut GE &amp; POWER Cabinet","IHS",
AI2216="Sharing","Partners",
AI2216="Sites strategiques &amp; DataCenter","SST &amp; DC",
AI2216="Exclu","Exclu",
AI2216="SAT","SAT",
AI2216="SPARE-ISSUE","SPARE-ISSUE",
AI2216="Fiber CAmtel","TRANS_FO_CAMTEL",
AI2216="Fiber AOF","Fiber AOF",
AI2216="Projet OCM (HUAWEI)","TRAVAUX-HUAWEI",
AI2216="Projet OCM (NOKIA)","TRAVAUX-NOKIA",
AI2216="ACCESS-ISSUE","ACCESS-ISSUE",
AI2216="Projet OCM (ZTE, NOKIA, autres projets)","TRAVAUX OCM",
AI2216="No root CAuse","No root cause",
AI2216="ODU HS","PDH",
AI2216="IP &amp; VLAN","PDH",
AI2216="Warehouse HUAWEI","SPARE-ISSUE",
AI2216="SPARE-HS","SPARE-ISSUE",
AI2216="Power Telco","BSS",AI2216="no impacts","no impacts"
),"")</f>
        <v>no impacts</v>
      </c>
      <c r="AH2216" s="57" t="str" cm="1">
        <f t="array" ref="AH2216">IFERROR(_xlfn.IFS(
AI2216="MPR ISSUE","TX ISSUE",
AI2216="BSS Hardware Issue","RAN ISSUE",
AI2216="Sites strategiques, MLL, Pylone, etc.","ENVTECH",
AI2216="AKTIVCO DEFAUT GE &amp; POWER Cabinet","POWER ISSUE",
AI2216="AKTIVCO Coupure ENEO &amp; Baisse de tension","POWER ISSUE",
AI2216="Coupure ENEO &amp; Baisse de tension","POWER ISSUE",
AI2216="Defaut GE &amp; POWER Cabinet","POWER ISSUE",
AI2216="Sharing","POWER ISSUE",
AI2216="Sites strategiques &amp; DataCenter","POWER ISSUE",
AI2216="Exclu","Exclu",
AI2216="SAT","TX ISSUE",
AI2216="SPARE-ISSUE","SPARE-ISSUE",
AI2216="Fiber CAmtel","TX ISSUE",
AI2216="Fiber AOF","TX ISSUE",
AI2216="Projet OCM (HUAWEI)","TRAVAUX-HUAWEI",
AI2216="Projet OCM (NOKIA)","TRAVAUX -NOKIA",
AI2216="ACCESS-ISSUE","ACCESS-ISSUE",
AI2216="Projet OCM (ZTE, NOKIA, autres projets)","TRAVAUX OCM",
AI2216="No root CAuse","No root cause",
AI2216="ODU HS","TX ISSUE",
AI2216="IP &amp; VLAN","TX ISSUE",
AI2216="Warehouse HUAWEI","SPARE-ISSUE",
AI2216="SPARE-HS","SPARE-ISSUE",
AI2216="Power Telco","RAN ISSUE",AI2216="no impacts","no impacts"
),"")</f>
        <v>no impacts</v>
      </c>
      <c r="AI2216" s="85" t="s">
        <v>5998</v>
      </c>
      <c r="AJ2216" s="57" t="str" cm="1">
        <f t="array" ref="AJ2216">IFERROR(_xlfn.IFS(
AI2216="MPR ISSUE","ACTIVE",
AI2216="BSS Hardware Issue","ACTIVE",
AI2216="Sites strategiques, MLL, Pylone, etc.","PASSIVE",
AI2216="AKTIVCO DEFAUT GE &amp; POWER Cabinet","PASSIVE",
AI2216="AKTIVCO Coupure ENEO &amp; Baisse de tension","PASSIVE",
AI2216="Coupure ENEO &amp; Baisse de tension","PASSIVE",
AI2216="Defaut GE &amp; POWER Cabinet","PASSIVE",
AI2216="Sharing","PASSIVE",
AI2216="Sites strategiques &amp; DataCenter","PASSIVE",
AI2216="Exclu","Exclu",
AI2216="SAT","ACTIVE",
AI2216="SPARE-ISSUE","SPARE-ISSUE",
AI2216="Fiber CAmtel","ACTIVE",
AI2216="Fiber AOF","ACTIVE",
AI2216="Projet OCM (HUAWEI)","PLANNED WORKS",
AI2216="Projet OCM (NOKIA)","PLANNED WORKS",
AI2216="ACCESS-ISSUE","ACCESS-ISSUE",
AI2216="Projet OCM (ZTE, NOKIA, autres projets)","PLANNED WORKS",
AI2216="No root CAuse","No root cause",
AI2216="ODU HS","ACTIVE",
AI2216="IP &amp; VLAN","ACTIVE",
AI2216="Warehouse HUAWEI","SPARE-ISSUE",
AI2216="SPARE-HS","SPARE-ISSUE",
AI2216="Power Telco","ACTIVE", AI2216="no impacts","no impacts"
),"")</f>
        <v>no impacts</v>
      </c>
      <c r="AK2216" s="23" t="s">
        <v>5537</v>
      </c>
      <c r="AL2216" s="23" t="str">
        <f t="shared" si="62"/>
        <v>NRD_126</v>
      </c>
      <c r="AN2216" s="9" t="s">
        <v>5537</v>
      </c>
      <c r="AO2216" s="23" t="str">
        <f>_xlfn.XLOOKUP(B2216,'INCIDENT-05-03-2026'!E:E,'INCIDENT-05-03-2026'!F:F,"")</f>
        <v/>
      </c>
      <c r="AP2216" s="7" t="s">
        <v>5537</v>
      </c>
      <c r="AQ2216" s="6"/>
      <c r="AR2216" s="7"/>
      <c r="AS2216" s="3" t="str">
        <f>_xlfn.XLOOKUP(B2216,'[3]tt num | region | site id'!$C:$C,'[3]tt num | region | site id'!$Q:$Q,"")</f>
        <v/>
      </c>
      <c r="AT2216" s="24" t="str">
        <f>_xlfn.XLOOKUP(B2216,'[4]Cells Huawei 03052026 12h'!$B:$B,'[4]Cells Huawei 03052026 12h'!$T:$T,"")</f>
        <v/>
      </c>
      <c r="AU2216" s="24" t="str">
        <f>_xlfn.XLOOKUP(B2216,'[5]cells down 02052026 8h50'!$B:$B,'[5]cells down 02052026 8h50'!$R:$R,"")</f>
        <v/>
      </c>
      <c r="AV2216" s="24" t="str">
        <f>_xlfn.XLOOKUP(B2216,'[5]cells down 02052026 13h50'!$B:$B,'[5]cells down 02052026 13h50'!$R:$R,"")</f>
        <v/>
      </c>
      <c r="AW2216" s="24" t="str">
        <f>_xlfn.XLOOKUP(B2216,'[5]cells down 02052026 13h50'!$B:$B,'[5]cells down 02052026 13h50'!$R:$R,"")</f>
        <v/>
      </c>
      <c r="AX2216" s="24" t="str">
        <f>_xlfn.XLOOKUP(B2216,'[6]cell downs 03052026 8h40 '!$B:$B,'[6]cell downs 03052026 8h40 '!$R:$R,"")</f>
        <v/>
      </c>
      <c r="AY2216" s="24" t="str">
        <f>_xlfn.XLOOKUP(B2216,'[7]ALL SITES DOWN'!$D:$D,'[7]ALL SITES DOWN'!$J:$J,"")</f>
        <v/>
      </c>
      <c r="AZ2216" s="24" t="str">
        <f>_xlfn.XLOOKUP(B2216,'[8]ALL SITES DOWN'!$D:$D,'[8]ALL SITES DOWN'!$J:$J,"")</f>
        <v/>
      </c>
      <c r="BA2216" s="9" t="str">
        <f>_xlfn.XLOOKUP(B2216,[9]sheet1!$AC:$AC,[9]sheet1!$AF:$AF,"")</f>
        <v/>
      </c>
      <c r="BB2216" s="14" t="s">
        <v>5537</v>
      </c>
      <c r="BC2216" s="14" t="s">
        <v>5537</v>
      </c>
      <c r="BD2216" s="14" t="str">
        <f>_xlfn.XLOOKUP(B2216,'[10]cell downs 18042026 17h'!$B:$B,'[10]cell downs 18042026 17h'!$B:$B,"")</f>
        <v/>
      </c>
      <c r="BE2216" s="14" t="str">
        <f>_xlfn.XLOOKUP(B2216,'[11]Cells Huawei 19042026 15h'!$B:$B,'[11]Cells Huawei 19042026 15h'!$B:$B,"")</f>
        <v/>
      </c>
      <c r="BF2216" s="9" t="str">
        <f>_xlfn.XLOOKUP(B2216,'[12]cells down 19042026 9H40'!$B:$B,'[12]cells down 19042026 9H40'!$B:$B,"")</f>
        <v/>
      </c>
      <c r="BG2216" s="9" t="s">
        <v>3848</v>
      </c>
      <c r="BH2216" s="9" t="s">
        <v>5580</v>
      </c>
    </row>
    <row r="2217" spans="1:60" s="9" customFormat="1" x14ac:dyDescent="0.3">
      <c r="A2217" s="1" t="s">
        <v>3850</v>
      </c>
      <c r="B2217" s="8" t="s">
        <v>3851</v>
      </c>
      <c r="C2217" s="3" t="str">
        <f>_xlfn.XLOOKUP(B2217,'[1]daily break down'!$D:$D,'[1]daily break down'!$E:$E,"")</f>
        <v>ADAMAOUA</v>
      </c>
      <c r="D2217" s="1" t="s">
        <v>11</v>
      </c>
      <c r="E2217" s="1" t="s">
        <v>96</v>
      </c>
      <c r="F2217" s="3" t="s">
        <v>90</v>
      </c>
      <c r="G2217" s="1" t="s">
        <v>2842</v>
      </c>
      <c r="H2217" s="40" t="str">
        <f>_xlfn.XLOOKUP(B2217,[2]CALCULATION!$B:$B,[2]CALCULATION!$H:$H,"")</f>
        <v>HUAWEI</v>
      </c>
      <c r="I2217" s="34">
        <v>0</v>
      </c>
      <c r="J2217" s="34">
        <v>0</v>
      </c>
      <c r="K2217" s="34">
        <v>0</v>
      </c>
      <c r="L2217" s="34">
        <v>0</v>
      </c>
      <c r="M2217" s="34">
        <v>0</v>
      </c>
      <c r="N2217" s="34">
        <v>0</v>
      </c>
      <c r="O2217" s="34">
        <v>0</v>
      </c>
      <c r="P2217" s="34">
        <v>0</v>
      </c>
      <c r="Q2217" s="34">
        <v>0</v>
      </c>
      <c r="R2217" s="34">
        <v>0</v>
      </c>
      <c r="S2217" s="35">
        <v>0</v>
      </c>
      <c r="T2217" s="35">
        <v>0</v>
      </c>
      <c r="U2217" s="35">
        <v>0</v>
      </c>
      <c r="V2217" s="35">
        <v>0</v>
      </c>
      <c r="W2217" s="35">
        <v>0</v>
      </c>
      <c r="X2217" s="35">
        <v>0</v>
      </c>
      <c r="Y2217" s="35">
        <v>0</v>
      </c>
      <c r="Z2217" s="35">
        <v>0</v>
      </c>
      <c r="AA2217" s="35">
        <v>0</v>
      </c>
      <c r="AB2217" s="35">
        <v>0</v>
      </c>
      <c r="AC2217" s="35">
        <v>0</v>
      </c>
      <c r="AD2217" s="35">
        <v>0</v>
      </c>
      <c r="AE2217" s="58" t="s">
        <v>5560</v>
      </c>
      <c r="AF2217" s="58"/>
      <c r="AG2217" s="57" t="str" cm="1">
        <f t="array" ref="AG2217">IFERROR(_xlfn.IFS(
AI2217="MPR ISSUE","PDH",
AI2217="BSS Hardware Issue","BSS",
AI2217="Sites strategiques, MLL, Pylone, etc.","ENVTECH",
AI2217="AKTIVCO DEFAUT GE &amp; POWER Cabinet","AKTIVCO",
AI2217="AKTIVCO Coupure ENEO &amp; Baisse de tension","AKTIVCO GRID ONLY",
AI2217="Coupure ENEO &amp; Baisse de tension","IHS GRID ONLY",
AI2217="Defaut GE &amp; POWER Cabinet","IHS",
AI2217="Sharing","Partners",
AI2217="Sites strategiques &amp; DataCenter","SST &amp; DC",
AI2217="Exclu","Exclu",
AI2217="SAT","SAT",
AI2217="SPARE-ISSUE","SPARE-ISSUE",
AI2217="Fiber CAmtel","TRANS_FO_CAMTEL",
AI2217="Fiber AOF","Fiber AOF",
AI2217="Projet OCM (HUAWEI)","TRAVAUX-HUAWEI",
AI2217="Projet OCM (NOKIA)","TRAVAUX-NOKIA",
AI2217="ACCESS-ISSUE","ACCESS-ISSUE",
AI2217="Projet OCM (ZTE, NOKIA, autres projets)","TRAVAUX OCM",
AI2217="No root CAuse","No root cause",
AI2217="ODU HS","PDH",
AI2217="IP &amp; VLAN","PDH",
AI2217="Warehouse HUAWEI","SPARE-ISSUE",
AI2217="SPARE-HS","SPARE-ISSUE",
AI2217="Power Telco","BSS",AI2217="no impacts","no impacts"
),"")</f>
        <v>no impacts</v>
      </c>
      <c r="AH2217" s="57" t="str" cm="1">
        <f t="array" ref="AH2217">IFERROR(_xlfn.IFS(
AI2217="MPR ISSUE","TX ISSUE",
AI2217="BSS Hardware Issue","RAN ISSUE",
AI2217="Sites strategiques, MLL, Pylone, etc.","ENVTECH",
AI2217="AKTIVCO DEFAUT GE &amp; POWER Cabinet","POWER ISSUE",
AI2217="AKTIVCO Coupure ENEO &amp; Baisse de tension","POWER ISSUE",
AI2217="Coupure ENEO &amp; Baisse de tension","POWER ISSUE",
AI2217="Defaut GE &amp; POWER Cabinet","POWER ISSUE",
AI2217="Sharing","POWER ISSUE",
AI2217="Sites strategiques &amp; DataCenter","POWER ISSUE",
AI2217="Exclu","Exclu",
AI2217="SAT","TX ISSUE",
AI2217="SPARE-ISSUE","SPARE-ISSUE",
AI2217="Fiber CAmtel","TX ISSUE",
AI2217="Fiber AOF","TX ISSUE",
AI2217="Projet OCM (HUAWEI)","TRAVAUX-HUAWEI",
AI2217="Projet OCM (NOKIA)","TRAVAUX -NOKIA",
AI2217="ACCESS-ISSUE","ACCESS-ISSUE",
AI2217="Projet OCM (ZTE, NOKIA, autres projets)","TRAVAUX OCM",
AI2217="No root CAuse","No root cause",
AI2217="ODU HS","TX ISSUE",
AI2217="IP &amp; VLAN","TX ISSUE",
AI2217="Warehouse HUAWEI","SPARE-ISSUE",
AI2217="SPARE-HS","SPARE-ISSUE",
AI2217="Power Telco","RAN ISSUE",AI2217="no impacts","no impacts"
),"")</f>
        <v>no impacts</v>
      </c>
      <c r="AI2217" s="85" t="s">
        <v>5998</v>
      </c>
      <c r="AJ2217" s="57" t="str" cm="1">
        <f t="array" ref="AJ2217">IFERROR(_xlfn.IFS(
AI2217="MPR ISSUE","ACTIVE",
AI2217="BSS Hardware Issue","ACTIVE",
AI2217="Sites strategiques, MLL, Pylone, etc.","PASSIVE",
AI2217="AKTIVCO DEFAUT GE &amp; POWER Cabinet","PASSIVE",
AI2217="AKTIVCO Coupure ENEO &amp; Baisse de tension","PASSIVE",
AI2217="Coupure ENEO &amp; Baisse de tension","PASSIVE",
AI2217="Defaut GE &amp; POWER Cabinet","PASSIVE",
AI2217="Sharing","PASSIVE",
AI2217="Sites strategiques &amp; DataCenter","PASSIVE",
AI2217="Exclu","Exclu",
AI2217="SAT","ACTIVE",
AI2217="SPARE-ISSUE","SPARE-ISSUE",
AI2217="Fiber CAmtel","ACTIVE",
AI2217="Fiber AOF","ACTIVE",
AI2217="Projet OCM (HUAWEI)","PLANNED WORKS",
AI2217="Projet OCM (NOKIA)","PLANNED WORKS",
AI2217="ACCESS-ISSUE","ACCESS-ISSUE",
AI2217="Projet OCM (ZTE, NOKIA, autres projets)","PLANNED WORKS",
AI2217="No root CAuse","No root cause",
AI2217="ODU HS","ACTIVE",
AI2217="IP &amp; VLAN","ACTIVE",
AI2217="Warehouse HUAWEI","SPARE-ISSUE",
AI2217="SPARE-HS","SPARE-ISSUE",
AI2217="Power Telco","ACTIVE", AI2217="no impacts","no impacts"
),"")</f>
        <v>no impacts</v>
      </c>
      <c r="AK2217" s="23" t="s">
        <v>5537</v>
      </c>
      <c r="AL2217" s="23" t="str">
        <f t="shared" si="62"/>
        <v>ADM_152</v>
      </c>
      <c r="AN2217" s="9" t="s">
        <v>5537</v>
      </c>
      <c r="AO2217" s="23" t="str">
        <f>_xlfn.XLOOKUP(B2217,'INCIDENT-05-03-2026'!E:E,'INCIDENT-05-03-2026'!F:F,"")</f>
        <v/>
      </c>
      <c r="AP2217" s="7" t="s">
        <v>5537</v>
      </c>
      <c r="AQ2217" s="6"/>
      <c r="AR2217" s="7"/>
      <c r="AS2217" s="3" t="str">
        <f>_xlfn.XLOOKUP(B2217,'[3]tt num | region | site id'!$C:$C,'[3]tt num | region | site id'!$Q:$Q,"")</f>
        <v/>
      </c>
      <c r="AT2217" s="24" t="str">
        <f>_xlfn.XLOOKUP(B2217,'[4]Cells Huawei 03052026 12h'!$B:$B,'[4]Cells Huawei 03052026 12h'!$T:$T,"")</f>
        <v/>
      </c>
      <c r="AU2217" s="24" t="str">
        <f>_xlfn.XLOOKUP(B2217,'[5]cells down 02052026 8h50'!$B:$B,'[5]cells down 02052026 8h50'!$R:$R,"")</f>
        <v/>
      </c>
      <c r="AV2217" s="24" t="str">
        <f>_xlfn.XLOOKUP(B2217,'[5]cells down 02052026 13h50'!$B:$B,'[5]cells down 02052026 13h50'!$R:$R,"")</f>
        <v/>
      </c>
      <c r="AW2217" s="24" t="str">
        <f>_xlfn.XLOOKUP(B2217,'[5]cells down 02052026 13h50'!$B:$B,'[5]cells down 02052026 13h50'!$R:$R,"")</f>
        <v/>
      </c>
      <c r="AX2217" s="24" t="str">
        <f>_xlfn.XLOOKUP(B2217,'[6]cell downs 03052026 8h40 '!$B:$B,'[6]cell downs 03052026 8h40 '!$R:$R,"")</f>
        <v/>
      </c>
      <c r="AY2217" s="24" t="str">
        <f>_xlfn.XLOOKUP(B2217,'[7]ALL SITES DOWN'!$D:$D,'[7]ALL SITES DOWN'!$J:$J,"")</f>
        <v/>
      </c>
      <c r="AZ2217" s="24" t="str">
        <f>_xlfn.XLOOKUP(B2217,'[8]ALL SITES DOWN'!$D:$D,'[8]ALL SITES DOWN'!$J:$J,"")</f>
        <v/>
      </c>
      <c r="BA2217" s="9" t="str">
        <f>_xlfn.XLOOKUP(B2217,[9]sheet1!$AC:$AC,[9]sheet1!$AF:$AF,"")</f>
        <v/>
      </c>
      <c r="BB2217" s="14" t="s">
        <v>5537</v>
      </c>
      <c r="BC2217" s="14" t="s">
        <v>5537</v>
      </c>
      <c r="BD2217" s="14" t="str">
        <f>_xlfn.XLOOKUP(B2217,'[10]cell downs 18042026 17h'!$B:$B,'[10]cell downs 18042026 17h'!$B:$B,"")</f>
        <v/>
      </c>
      <c r="BE2217" s="14" t="str">
        <f>_xlfn.XLOOKUP(B2217,'[11]Cells Huawei 19042026 15h'!$B:$B,'[11]Cells Huawei 19042026 15h'!$B:$B,"")</f>
        <v/>
      </c>
      <c r="BF2217" s="9" t="str">
        <f>_xlfn.XLOOKUP(B2217,'[12]cells down 19042026 9H40'!$B:$B,'[12]cells down 19042026 9H40'!$B:$B,"")</f>
        <v/>
      </c>
      <c r="BG2217" s="9" t="s">
        <v>3851</v>
      </c>
      <c r="BH2217" s="9" t="s">
        <v>12</v>
      </c>
    </row>
    <row r="2218" spans="1:60" s="9" customFormat="1" x14ac:dyDescent="0.3">
      <c r="A2218" s="1" t="s">
        <v>3856</v>
      </c>
      <c r="B2218" s="8" t="s">
        <v>3857</v>
      </c>
      <c r="C2218" s="3" t="str">
        <f>_xlfn.XLOOKUP(B2218,'[1]daily break down'!$D:$D,'[1]daily break down'!$E:$E,"")</f>
        <v>NORD</v>
      </c>
      <c r="D2218" s="1" t="s">
        <v>11</v>
      </c>
      <c r="E2218" s="1" t="s">
        <v>66</v>
      </c>
      <c r="F2218" s="3" t="s">
        <v>23</v>
      </c>
      <c r="G2218" s="1" t="s">
        <v>3856</v>
      </c>
      <c r="H2218" s="40" t="str">
        <f>_xlfn.XLOOKUP(B2218,[2]CALCULATION!$B:$B,[2]CALCULATION!$H:$H,"")</f>
        <v>HUAWEI</v>
      </c>
      <c r="I2218" s="34">
        <v>0</v>
      </c>
      <c r="J2218" s="34">
        <v>0</v>
      </c>
      <c r="K2218" s="34">
        <v>0</v>
      </c>
      <c r="L2218" s="34">
        <v>0</v>
      </c>
      <c r="M2218" s="34">
        <v>0</v>
      </c>
      <c r="N2218" s="34">
        <v>0</v>
      </c>
      <c r="O2218" s="34">
        <v>0</v>
      </c>
      <c r="P2218" s="34">
        <v>0</v>
      </c>
      <c r="Q2218" s="34">
        <v>0</v>
      </c>
      <c r="R2218" s="34">
        <v>0</v>
      </c>
      <c r="S2218" s="35">
        <v>0</v>
      </c>
      <c r="T2218" s="35">
        <v>0</v>
      </c>
      <c r="U2218" s="35">
        <v>0</v>
      </c>
      <c r="V2218" s="35">
        <v>0</v>
      </c>
      <c r="W2218" s="35">
        <v>0</v>
      </c>
      <c r="X2218" s="35">
        <v>0</v>
      </c>
      <c r="Y2218" s="35">
        <v>0</v>
      </c>
      <c r="Z2218" s="35">
        <v>0</v>
      </c>
      <c r="AA2218" s="35">
        <v>0</v>
      </c>
      <c r="AB2218" s="35">
        <v>0</v>
      </c>
      <c r="AC2218" s="35">
        <v>0</v>
      </c>
      <c r="AD2218" s="35">
        <v>0</v>
      </c>
      <c r="AE2218" s="58" t="s">
        <v>5560</v>
      </c>
      <c r="AF2218" s="58"/>
      <c r="AG2218" s="57" t="str" cm="1">
        <f t="array" ref="AG2218">IFERROR(_xlfn.IFS(
AI2218="MPR ISSUE","PDH",
AI2218="BSS Hardware Issue","BSS",
AI2218="Sites strategiques, MLL, Pylone, etc.","ENVTECH",
AI2218="AKTIVCO DEFAUT GE &amp; POWER Cabinet","AKTIVCO",
AI2218="AKTIVCO Coupure ENEO &amp; Baisse de tension","AKTIVCO GRID ONLY",
AI2218="Coupure ENEO &amp; Baisse de tension","IHS GRID ONLY",
AI2218="Defaut GE &amp; POWER Cabinet","IHS",
AI2218="Sharing","Partners",
AI2218="Sites strategiques &amp; DataCenter","SST &amp; DC",
AI2218="Exclu","Exclu",
AI2218="SAT","SAT",
AI2218="SPARE-ISSUE","SPARE-ISSUE",
AI2218="Fiber CAmtel","TRANS_FO_CAMTEL",
AI2218="Fiber AOF","Fiber AOF",
AI2218="Projet OCM (HUAWEI)","TRAVAUX-HUAWEI",
AI2218="Projet OCM (NOKIA)","TRAVAUX-NOKIA",
AI2218="ACCESS-ISSUE","ACCESS-ISSUE",
AI2218="Projet OCM (ZTE, NOKIA, autres projets)","TRAVAUX OCM",
AI2218="No root CAuse","No root cause",
AI2218="ODU HS","PDH",
AI2218="IP &amp; VLAN","PDH",
AI2218="Warehouse HUAWEI","SPARE-ISSUE",
AI2218="SPARE-HS","SPARE-ISSUE",
AI2218="Power Telco","BSS",AI2218="no impacts","no impacts"
),"")</f>
        <v>no impacts</v>
      </c>
      <c r="AH2218" s="57" t="str" cm="1">
        <f t="array" ref="AH2218">IFERROR(_xlfn.IFS(
AI2218="MPR ISSUE","TX ISSUE",
AI2218="BSS Hardware Issue","RAN ISSUE",
AI2218="Sites strategiques, MLL, Pylone, etc.","ENVTECH",
AI2218="AKTIVCO DEFAUT GE &amp; POWER Cabinet","POWER ISSUE",
AI2218="AKTIVCO Coupure ENEO &amp; Baisse de tension","POWER ISSUE",
AI2218="Coupure ENEO &amp; Baisse de tension","POWER ISSUE",
AI2218="Defaut GE &amp; POWER Cabinet","POWER ISSUE",
AI2218="Sharing","POWER ISSUE",
AI2218="Sites strategiques &amp; DataCenter","POWER ISSUE",
AI2218="Exclu","Exclu",
AI2218="SAT","TX ISSUE",
AI2218="SPARE-ISSUE","SPARE-ISSUE",
AI2218="Fiber CAmtel","TX ISSUE",
AI2218="Fiber AOF","TX ISSUE",
AI2218="Projet OCM (HUAWEI)","TRAVAUX-HUAWEI",
AI2218="Projet OCM (NOKIA)","TRAVAUX -NOKIA",
AI2218="ACCESS-ISSUE","ACCESS-ISSUE",
AI2218="Projet OCM (ZTE, NOKIA, autres projets)","TRAVAUX OCM",
AI2218="No root CAuse","No root cause",
AI2218="ODU HS","TX ISSUE",
AI2218="IP &amp; VLAN","TX ISSUE",
AI2218="Warehouse HUAWEI","SPARE-ISSUE",
AI2218="SPARE-HS","SPARE-ISSUE",
AI2218="Power Telco","RAN ISSUE",AI2218="no impacts","no impacts"
),"")</f>
        <v>no impacts</v>
      </c>
      <c r="AI2218" s="85" t="s">
        <v>5998</v>
      </c>
      <c r="AJ2218" s="57" t="str" cm="1">
        <f t="array" ref="AJ2218">IFERROR(_xlfn.IFS(
AI2218="MPR ISSUE","ACTIVE",
AI2218="BSS Hardware Issue","ACTIVE",
AI2218="Sites strategiques, MLL, Pylone, etc.","PASSIVE",
AI2218="AKTIVCO DEFAUT GE &amp; POWER Cabinet","PASSIVE",
AI2218="AKTIVCO Coupure ENEO &amp; Baisse de tension","PASSIVE",
AI2218="Coupure ENEO &amp; Baisse de tension","PASSIVE",
AI2218="Defaut GE &amp; POWER Cabinet","PASSIVE",
AI2218="Sharing","PASSIVE",
AI2218="Sites strategiques &amp; DataCenter","PASSIVE",
AI2218="Exclu","Exclu",
AI2218="SAT","ACTIVE",
AI2218="SPARE-ISSUE","SPARE-ISSUE",
AI2218="Fiber CAmtel","ACTIVE",
AI2218="Fiber AOF","ACTIVE",
AI2218="Projet OCM (HUAWEI)","PLANNED WORKS",
AI2218="Projet OCM (NOKIA)","PLANNED WORKS",
AI2218="ACCESS-ISSUE","ACCESS-ISSUE",
AI2218="Projet OCM (ZTE, NOKIA, autres projets)","PLANNED WORKS",
AI2218="No root CAuse","No root cause",
AI2218="ODU HS","ACTIVE",
AI2218="IP &amp; VLAN","ACTIVE",
AI2218="Warehouse HUAWEI","SPARE-ISSUE",
AI2218="SPARE-HS","SPARE-ISSUE",
AI2218="Power Telco","ACTIVE", AI2218="no impacts","no impacts"
),"")</f>
        <v>no impacts</v>
      </c>
      <c r="AK2218" s="23" t="s">
        <v>5537</v>
      </c>
      <c r="AL2218" s="23" t="str">
        <f t="shared" si="62"/>
        <v>NRD_026</v>
      </c>
      <c r="AN2218" s="9" t="s">
        <v>5537</v>
      </c>
      <c r="AO2218" s="23" t="str">
        <f>_xlfn.XLOOKUP(B2218,'INCIDENT-05-03-2026'!E:E,'INCIDENT-05-03-2026'!F:F,"")</f>
        <v/>
      </c>
      <c r="AP2218" s="7" t="s">
        <v>5537</v>
      </c>
      <c r="AQ2218" s="6"/>
      <c r="AR2218" s="7"/>
      <c r="AS2218" s="3" t="str">
        <f>_xlfn.XLOOKUP(B2218,'[3]tt num | region | site id'!$C:$C,'[3]tt num | region | site id'!$Q:$Q,"")</f>
        <v/>
      </c>
      <c r="AT2218" s="24" t="str">
        <f>_xlfn.XLOOKUP(B2218,'[4]Cells Huawei 03052026 12h'!$B:$B,'[4]Cells Huawei 03052026 12h'!$T:$T,"")</f>
        <v/>
      </c>
      <c r="AU2218" s="24" t="str">
        <f>_xlfn.XLOOKUP(B2218,'[5]cells down 02052026 8h50'!$B:$B,'[5]cells down 02052026 8h50'!$R:$R,"")</f>
        <v/>
      </c>
      <c r="AV2218" s="24" t="str">
        <f>_xlfn.XLOOKUP(B2218,'[5]cells down 02052026 13h50'!$B:$B,'[5]cells down 02052026 13h50'!$R:$R,"")</f>
        <v/>
      </c>
      <c r="AW2218" s="24" t="str">
        <f>_xlfn.XLOOKUP(B2218,'[5]cells down 02052026 13h50'!$B:$B,'[5]cells down 02052026 13h50'!$R:$R,"")</f>
        <v/>
      </c>
      <c r="AX2218" s="24" t="str">
        <f>_xlfn.XLOOKUP(B2218,'[6]cell downs 03052026 8h40 '!$B:$B,'[6]cell downs 03052026 8h40 '!$R:$R,"")</f>
        <v/>
      </c>
      <c r="AY2218" s="24" t="str">
        <f>_xlfn.XLOOKUP(B2218,'[7]ALL SITES DOWN'!$D:$D,'[7]ALL SITES DOWN'!$J:$J,"")</f>
        <v/>
      </c>
      <c r="AZ2218" s="24" t="str">
        <f>_xlfn.XLOOKUP(B2218,'[8]ALL SITES DOWN'!$D:$D,'[8]ALL SITES DOWN'!$J:$J,"")</f>
        <v/>
      </c>
      <c r="BA2218" s="9" t="str">
        <f>_xlfn.XLOOKUP(B2218,[9]sheet1!$AC:$AC,[9]sheet1!$AF:$AF,"")</f>
        <v/>
      </c>
      <c r="BB2218" s="14" t="s">
        <v>5537</v>
      </c>
      <c r="BC2218" s="14" t="s">
        <v>5537</v>
      </c>
      <c r="BD2218" s="14" t="str">
        <f>_xlfn.XLOOKUP(B2218,'[10]cell downs 18042026 17h'!$B:$B,'[10]cell downs 18042026 17h'!$B:$B,"")</f>
        <v/>
      </c>
      <c r="BE2218" s="14" t="str">
        <f>_xlfn.XLOOKUP(B2218,'[11]Cells Huawei 19042026 15h'!$B:$B,'[11]Cells Huawei 19042026 15h'!$B:$B,"")</f>
        <v/>
      </c>
      <c r="BF2218" s="9" t="str">
        <f>_xlfn.XLOOKUP(B2218,'[12]cells down 19042026 9H40'!$B:$B,'[12]cells down 19042026 9H40'!$B:$B,"")</f>
        <v/>
      </c>
      <c r="BG2218" s="9" t="s">
        <v>3857</v>
      </c>
      <c r="BH2218" s="9" t="s">
        <v>12</v>
      </c>
    </row>
    <row r="2219" spans="1:60" s="9" customFormat="1" x14ac:dyDescent="0.3">
      <c r="A2219" s="1" t="s">
        <v>558</v>
      </c>
      <c r="B2219" s="8" t="s">
        <v>559</v>
      </c>
      <c r="C2219" s="3" t="str">
        <f>_xlfn.XLOOKUP(B2219,'[1]daily break down'!$D:$D,'[1]daily break down'!$E:$E,"")</f>
        <v>EXTREME-NORD</v>
      </c>
      <c r="D2219" s="1" t="s">
        <v>21</v>
      </c>
      <c r="E2219" s="1" t="s">
        <v>80</v>
      </c>
      <c r="F2219" s="3" t="s">
        <v>55</v>
      </c>
      <c r="G2219" s="1" t="s">
        <v>560</v>
      </c>
      <c r="H2219" s="40" t="str">
        <f>_xlfn.XLOOKUP(B2219,[2]CALCULATION!$B:$B,[2]CALCULATION!$H:$H,"")</f>
        <v>Huawei</v>
      </c>
      <c r="I2219" s="34">
        <v>0.97591765044958656</v>
      </c>
      <c r="J2219" s="34">
        <v>4.3874292660793922E-2</v>
      </c>
      <c r="K2219" s="34">
        <v>0.88007193957190111</v>
      </c>
      <c r="L2219" s="34">
        <v>0</v>
      </c>
      <c r="M2219" s="34">
        <v>3.3826901290688944</v>
      </c>
      <c r="N2219" s="34">
        <v>0</v>
      </c>
      <c r="O2219" s="34">
        <v>4.722354201801771</v>
      </c>
      <c r="P2219" s="34">
        <v>5.5442124457456909</v>
      </c>
      <c r="Q2219" s="34">
        <v>10.539336335333713</v>
      </c>
      <c r="R2219" s="34">
        <v>1.7148071100609819</v>
      </c>
      <c r="S2219" s="35">
        <v>8.6556310336069959</v>
      </c>
      <c r="T2219" s="35">
        <v>0</v>
      </c>
      <c r="U2219" s="35">
        <v>0</v>
      </c>
      <c r="V2219" s="35">
        <v>1.1878697211735196</v>
      </c>
      <c r="W2219" s="35">
        <v>0</v>
      </c>
      <c r="X2219" s="35">
        <v>0</v>
      </c>
      <c r="Y2219" s="35">
        <v>0</v>
      </c>
      <c r="Z2219" s="35">
        <v>2.2765050665890478</v>
      </c>
      <c r="AA2219" s="35">
        <v>0</v>
      </c>
      <c r="AB2219" s="35">
        <v>0</v>
      </c>
      <c r="AC2219" s="35">
        <v>0</v>
      </c>
      <c r="AD2219" s="35">
        <v>0</v>
      </c>
      <c r="AE2219" s="58" t="s">
        <v>5603</v>
      </c>
      <c r="AF2219" s="58"/>
      <c r="AG2219" s="57" t="str" cm="1">
        <f t="array" ref="AG2219">IFERROR(_xlfn.IFS(
AI2219="MPR ISSUE","PDH",
AI2219="BSS Hardware Issue","BSS",
AI2219="Sites strategiques, MLL, Pylone, etc.","ENVTECH",
AI2219="AKTIVCO DEFAUT GE &amp; POWER Cabinet","AKTIVCO",
AI2219="AKTIVCO Coupure ENEO &amp; Baisse de tension","AKTIVCO GRID ONLY",
AI2219="Coupure ENEO &amp; Baisse de tension","IHS GRID ONLY",
AI2219="Defaut GE &amp; POWER Cabinet","IHS",
AI2219="Sharing","Partners",
AI2219="Sites strategiques &amp; DataCenter","SST &amp; DC",
AI2219="Exclu","Exclu",
AI2219="SAT","SAT",
AI2219="SPARE-ISSUE","SPARE-ISSUE",
AI2219="Fiber CAmtel","TRANS_FO_CAMTEL",
AI2219="Fiber AOF","Fiber AOF",
AI2219="Projet OCM (HUAWEI)","TRAVAUX-HUAWEI",
AI2219="Projet OCM (NOKIA)","TRAVAUX-NOKIA",
AI2219="ACCESS-ISSUE","ACCESS-ISSUE",
AI2219="Projet OCM (ZTE, NOKIA, autres projets)","TRAVAUX OCM",
AI2219="No root CAuse","No root cause",
AI2219="ODU HS","PDH",
AI2219="IP &amp; VLAN","PDH",
AI2219="Warehouse HUAWEI","SPARE-ISSUE",
AI2219="SPARE-HS","SPARE-ISSUE",
AI2219="Power Telco","BSS",AI2219="no impacts","no impacts"
),"")</f>
        <v>no impacts</v>
      </c>
      <c r="AH2219" s="57" t="str" cm="1">
        <f t="array" ref="AH2219">IFERROR(_xlfn.IFS(
AI2219="MPR ISSUE","TX ISSUE",
AI2219="BSS Hardware Issue","RAN ISSUE",
AI2219="Sites strategiques, MLL, Pylone, etc.","ENVTECH",
AI2219="AKTIVCO DEFAUT GE &amp; POWER Cabinet","POWER ISSUE",
AI2219="AKTIVCO Coupure ENEO &amp; Baisse de tension","POWER ISSUE",
AI2219="Coupure ENEO &amp; Baisse de tension","POWER ISSUE",
AI2219="Defaut GE &amp; POWER Cabinet","POWER ISSUE",
AI2219="Sharing","POWER ISSUE",
AI2219="Sites strategiques &amp; DataCenter","POWER ISSUE",
AI2219="Exclu","Exclu",
AI2219="SAT","TX ISSUE",
AI2219="SPARE-ISSUE","SPARE-ISSUE",
AI2219="Fiber CAmtel","TX ISSUE",
AI2219="Fiber AOF","TX ISSUE",
AI2219="Projet OCM (HUAWEI)","TRAVAUX-HUAWEI",
AI2219="Projet OCM (NOKIA)","TRAVAUX -NOKIA",
AI2219="ACCESS-ISSUE","ACCESS-ISSUE",
AI2219="Projet OCM (ZTE, NOKIA, autres projets)","TRAVAUX OCM",
AI2219="No root CAuse","No root cause",
AI2219="ODU HS","TX ISSUE",
AI2219="IP &amp; VLAN","TX ISSUE",
AI2219="Warehouse HUAWEI","SPARE-ISSUE",
AI2219="SPARE-HS","SPARE-ISSUE",
AI2219="Power Telco","RAN ISSUE",AI2219="no impacts","no impacts"
),"")</f>
        <v>no impacts</v>
      </c>
      <c r="AI2219" s="85" t="s">
        <v>5998</v>
      </c>
      <c r="AJ2219" s="57" t="str" cm="1">
        <f t="array" ref="AJ2219">IFERROR(_xlfn.IFS(
AI2219="MPR ISSUE","ACTIVE",
AI2219="BSS Hardware Issue","ACTIVE",
AI2219="Sites strategiques, MLL, Pylone, etc.","PASSIVE",
AI2219="AKTIVCO DEFAUT GE &amp; POWER Cabinet","PASSIVE",
AI2219="AKTIVCO Coupure ENEO &amp; Baisse de tension","PASSIVE",
AI2219="Coupure ENEO &amp; Baisse de tension","PASSIVE",
AI2219="Defaut GE &amp; POWER Cabinet","PASSIVE",
AI2219="Sharing","PASSIVE",
AI2219="Sites strategiques &amp; DataCenter","PASSIVE",
AI2219="Exclu","Exclu",
AI2219="SAT","ACTIVE",
AI2219="SPARE-ISSUE","SPARE-ISSUE",
AI2219="Fiber CAmtel","ACTIVE",
AI2219="Fiber AOF","ACTIVE",
AI2219="Projet OCM (HUAWEI)","PLANNED WORKS",
AI2219="Projet OCM (NOKIA)","PLANNED WORKS",
AI2219="ACCESS-ISSUE","ACCESS-ISSUE",
AI2219="Projet OCM (ZTE, NOKIA, autres projets)","PLANNED WORKS",
AI2219="No root CAuse","No root cause",
AI2219="ODU HS","ACTIVE",
AI2219="IP &amp; VLAN","ACTIVE",
AI2219="Warehouse HUAWEI","SPARE-ISSUE",
AI2219="SPARE-HS","SPARE-ISSUE",
AI2219="Power Telco","ACTIVE", AI2219="no impacts","no impacts"
),"")</f>
        <v>no impacts</v>
      </c>
      <c r="AK2219" s="23" t="s">
        <v>5537</v>
      </c>
      <c r="AL2219" s="23" t="str">
        <f t="shared" si="62"/>
        <v>EXN_236</v>
      </c>
      <c r="AN2219" s="9" t="s">
        <v>5537</v>
      </c>
      <c r="AO2219" s="23" t="str">
        <f>_xlfn.XLOOKUP(B2219,'INCIDENT-05-03-2026'!E:E,'INCIDENT-05-03-2026'!F:F,"")</f>
        <v/>
      </c>
      <c r="AP2219" s="7" t="s">
        <v>5537</v>
      </c>
      <c r="AQ2219" s="6"/>
      <c r="AR2219" s="7"/>
      <c r="AS2219" s="3" t="str">
        <f>_xlfn.XLOOKUP(B2219,'[3]tt num | region | site id'!$C:$C,'[3]tt num | region | site id'!$Q:$Q,"")</f>
        <v/>
      </c>
      <c r="AT2219" s="24" t="str">
        <f>_xlfn.XLOOKUP(B2219,'[4]Cells Huawei 03052026 12h'!$B:$B,'[4]Cells Huawei 03052026 12h'!$T:$T,"")</f>
        <v/>
      </c>
      <c r="AU2219" s="24" t="str">
        <f>_xlfn.XLOOKUP(B2219,'[5]cells down 02052026 8h50'!$B:$B,'[5]cells down 02052026 8h50'!$R:$R,"")</f>
        <v/>
      </c>
      <c r="AV2219" s="24" t="str">
        <f>_xlfn.XLOOKUP(B2219,'[5]cells down 02052026 13h50'!$B:$B,'[5]cells down 02052026 13h50'!$R:$R,"")</f>
        <v/>
      </c>
      <c r="AW2219" s="24" t="str">
        <f>_xlfn.XLOOKUP(B2219,'[5]cells down 02052026 13h50'!$B:$B,'[5]cells down 02052026 13h50'!$R:$R,"")</f>
        <v/>
      </c>
      <c r="AX2219" s="24" t="str">
        <f>_xlfn.XLOOKUP(B2219,'[6]cell downs 03052026 8h40 '!$B:$B,'[6]cell downs 03052026 8h40 '!$R:$R,"")</f>
        <v/>
      </c>
      <c r="AY2219" s="24" t="str">
        <f>_xlfn.XLOOKUP(B2219,'[7]ALL SITES DOWN'!$D:$D,'[7]ALL SITES DOWN'!$J:$J,"")</f>
        <v/>
      </c>
      <c r="AZ2219" s="24" t="str">
        <f>_xlfn.XLOOKUP(B2219,'[8]ALL SITES DOWN'!$D:$D,'[8]ALL SITES DOWN'!$J:$J,"")</f>
        <v/>
      </c>
      <c r="BA2219" s="9" t="str">
        <f>_xlfn.XLOOKUP(B2219,[9]sheet1!$AC:$AC,[9]sheet1!$AF:$AF,"")</f>
        <v/>
      </c>
      <c r="BB2219" s="14" t="s">
        <v>5537</v>
      </c>
      <c r="BC2219" s="14" t="s">
        <v>5537</v>
      </c>
      <c r="BD2219" s="14" t="str">
        <f>_xlfn.XLOOKUP(B2219,'[10]cell downs 18042026 17h'!$B:$B,'[10]cell downs 18042026 17h'!$B:$B,"")</f>
        <v/>
      </c>
      <c r="BE2219" s="14" t="str">
        <f>_xlfn.XLOOKUP(B2219,'[11]Cells Huawei 19042026 15h'!$B:$B,'[11]Cells Huawei 19042026 15h'!$B:$B,"")</f>
        <v/>
      </c>
      <c r="BF2219" s="9" t="str">
        <f>_xlfn.XLOOKUP(B2219,'[12]cells down 19042026 9H40'!$B:$B,'[12]cells down 19042026 9H40'!$B:$B,"")</f>
        <v/>
      </c>
      <c r="BG2219" s="9" t="s">
        <v>5537</v>
      </c>
      <c r="BH2219" s="9" t="s">
        <v>12</v>
      </c>
    </row>
    <row r="2220" spans="1:60" s="9" customFormat="1" ht="19.5" customHeight="1" x14ac:dyDescent="0.3">
      <c r="A2220" s="1" t="s">
        <v>3867</v>
      </c>
      <c r="B2220" s="8" t="s">
        <v>3868</v>
      </c>
      <c r="C2220" s="3" t="str">
        <f>_xlfn.XLOOKUP(B2220,'[1]daily break down'!$D:$D,'[1]daily break down'!$E:$E,"")</f>
        <v>SUD-OUEST</v>
      </c>
      <c r="D2220" s="1" t="s">
        <v>11</v>
      </c>
      <c r="E2220" s="1" t="s">
        <v>12</v>
      </c>
      <c r="F2220" s="3" t="s">
        <v>31</v>
      </c>
      <c r="G2220" s="1" t="s">
        <v>3459</v>
      </c>
      <c r="H2220" s="40" t="str">
        <f>_xlfn.XLOOKUP(B2220,[2]CALCULATION!$B:$B,[2]CALCULATION!$H:$H,"")</f>
        <v>HUAWEI</v>
      </c>
      <c r="I2220" s="34">
        <v>0</v>
      </c>
      <c r="J2220" s="34">
        <v>0</v>
      </c>
      <c r="K2220" s="34">
        <v>0</v>
      </c>
      <c r="L2220" s="34">
        <v>0</v>
      </c>
      <c r="M2220" s="34">
        <v>0</v>
      </c>
      <c r="N2220" s="34">
        <v>0</v>
      </c>
      <c r="O2220" s="34">
        <v>0</v>
      </c>
      <c r="P2220" s="34">
        <v>0</v>
      </c>
      <c r="Q2220" s="34">
        <v>0</v>
      </c>
      <c r="R2220" s="34">
        <v>0</v>
      </c>
      <c r="S2220" s="35">
        <v>0</v>
      </c>
      <c r="T2220" s="35">
        <v>0</v>
      </c>
      <c r="U2220" s="35">
        <v>0</v>
      </c>
      <c r="V2220" s="35">
        <v>0</v>
      </c>
      <c r="W2220" s="35">
        <v>0</v>
      </c>
      <c r="X2220" s="35">
        <v>0</v>
      </c>
      <c r="Y2220" s="35">
        <v>0</v>
      </c>
      <c r="Z2220" s="35">
        <v>0</v>
      </c>
      <c r="AA2220" s="35">
        <v>0</v>
      </c>
      <c r="AB2220" s="35">
        <v>0</v>
      </c>
      <c r="AC2220" s="35">
        <v>0</v>
      </c>
      <c r="AD2220" s="35">
        <v>0</v>
      </c>
      <c r="AE2220" s="58" t="s">
        <v>5560</v>
      </c>
      <c r="AF2220" s="58"/>
      <c r="AG2220" s="57" t="str" cm="1">
        <f t="array" ref="AG2220">IFERROR(_xlfn.IFS(
AI2220="MPR ISSUE","PDH",
AI2220="BSS Hardware Issue","BSS",
AI2220="Sites strategiques, MLL, Pylone, etc.","ENVTECH",
AI2220="AKTIVCO DEFAUT GE &amp; POWER Cabinet","AKTIVCO",
AI2220="AKTIVCO Coupure ENEO &amp; Baisse de tension","AKTIVCO GRID ONLY",
AI2220="Coupure ENEO &amp; Baisse de tension","IHS GRID ONLY",
AI2220="Defaut GE &amp; POWER Cabinet","IHS",
AI2220="Sharing","Partners",
AI2220="Sites strategiques &amp; DataCenter","SST &amp; DC",
AI2220="Exclu","Exclu",
AI2220="SAT","SAT",
AI2220="SPARE-ISSUE","SPARE-ISSUE",
AI2220="Fiber CAmtel","TRANS_FO_CAMTEL",
AI2220="Fiber AOF","Fiber AOF",
AI2220="Projet OCM (HUAWEI)","TRAVAUX-HUAWEI",
AI2220="Projet OCM (NOKIA)","TRAVAUX-NOKIA",
AI2220="ACCESS-ISSUE","ACCESS-ISSUE",
AI2220="Projet OCM (ZTE, NOKIA, autres projets)","TRAVAUX OCM",
AI2220="No root CAuse","No root cause",
AI2220="ODU HS","PDH",
AI2220="IP &amp; VLAN","PDH",
AI2220="Warehouse HUAWEI","SPARE-ISSUE",
AI2220="SPARE-HS","SPARE-ISSUE",
AI2220="Power Telco","BSS",AI2220="no impacts","no impacts"
),"")</f>
        <v>no impacts</v>
      </c>
      <c r="AH2220" s="57" t="str" cm="1">
        <f t="array" ref="AH2220">IFERROR(_xlfn.IFS(
AI2220="MPR ISSUE","TX ISSUE",
AI2220="BSS Hardware Issue","RAN ISSUE",
AI2220="Sites strategiques, MLL, Pylone, etc.","ENVTECH",
AI2220="AKTIVCO DEFAUT GE &amp; POWER Cabinet","POWER ISSUE",
AI2220="AKTIVCO Coupure ENEO &amp; Baisse de tension","POWER ISSUE",
AI2220="Coupure ENEO &amp; Baisse de tension","POWER ISSUE",
AI2220="Defaut GE &amp; POWER Cabinet","POWER ISSUE",
AI2220="Sharing","POWER ISSUE",
AI2220="Sites strategiques &amp; DataCenter","POWER ISSUE",
AI2220="Exclu","Exclu",
AI2220="SAT","TX ISSUE",
AI2220="SPARE-ISSUE","SPARE-ISSUE",
AI2220="Fiber CAmtel","TX ISSUE",
AI2220="Fiber AOF","TX ISSUE",
AI2220="Projet OCM (HUAWEI)","TRAVAUX-HUAWEI",
AI2220="Projet OCM (NOKIA)","TRAVAUX -NOKIA",
AI2220="ACCESS-ISSUE","ACCESS-ISSUE",
AI2220="Projet OCM (ZTE, NOKIA, autres projets)","TRAVAUX OCM",
AI2220="No root CAuse","No root cause",
AI2220="ODU HS","TX ISSUE",
AI2220="IP &amp; VLAN","TX ISSUE",
AI2220="Warehouse HUAWEI","SPARE-ISSUE",
AI2220="SPARE-HS","SPARE-ISSUE",
AI2220="Power Telco","RAN ISSUE",AI2220="no impacts","no impacts"
),"")</f>
        <v>no impacts</v>
      </c>
      <c r="AI2220" s="85" t="s">
        <v>5998</v>
      </c>
      <c r="AJ2220" s="57" t="str" cm="1">
        <f t="array" ref="AJ2220">IFERROR(_xlfn.IFS(
AI2220="MPR ISSUE","ACTIVE",
AI2220="BSS Hardware Issue","ACTIVE",
AI2220="Sites strategiques, MLL, Pylone, etc.","PASSIVE",
AI2220="AKTIVCO DEFAUT GE &amp; POWER Cabinet","PASSIVE",
AI2220="AKTIVCO Coupure ENEO &amp; Baisse de tension","PASSIVE",
AI2220="Coupure ENEO &amp; Baisse de tension","PASSIVE",
AI2220="Defaut GE &amp; POWER Cabinet","PASSIVE",
AI2220="Sharing","PASSIVE",
AI2220="Sites strategiques &amp; DataCenter","PASSIVE",
AI2220="Exclu","Exclu",
AI2220="SAT","ACTIVE",
AI2220="SPARE-ISSUE","SPARE-ISSUE",
AI2220="Fiber CAmtel","ACTIVE",
AI2220="Fiber AOF","ACTIVE",
AI2220="Projet OCM (HUAWEI)","PLANNED WORKS",
AI2220="Projet OCM (NOKIA)","PLANNED WORKS",
AI2220="ACCESS-ISSUE","ACCESS-ISSUE",
AI2220="Projet OCM (ZTE, NOKIA, autres projets)","PLANNED WORKS",
AI2220="No root CAuse","No root cause",
AI2220="ODU HS","ACTIVE",
AI2220="IP &amp; VLAN","ACTIVE",
AI2220="Warehouse HUAWEI","SPARE-ISSUE",
AI2220="SPARE-HS","SPARE-ISSUE",
AI2220="Power Telco","ACTIVE", AI2220="no impacts","no impacts"
),"")</f>
        <v>no impacts</v>
      </c>
      <c r="AK2220" s="23" t="s">
        <v>5537</v>
      </c>
      <c r="AL2220" s="23" t="str">
        <f t="shared" si="62"/>
        <v>LIT_174</v>
      </c>
      <c r="AN2220" s="9" t="s">
        <v>5537</v>
      </c>
      <c r="AO2220" s="23" t="str">
        <f>_xlfn.XLOOKUP(B2220,'INCIDENT-05-03-2026'!E:E,'INCIDENT-05-03-2026'!F:F,"")</f>
        <v/>
      </c>
      <c r="AP2220" s="7" t="s">
        <v>5537</v>
      </c>
      <c r="AQ2220" s="6"/>
      <c r="AR2220" s="7"/>
      <c r="AS2220" s="3" t="str">
        <f>_xlfn.XLOOKUP(B2220,'[3]tt num | region | site id'!$C:$C,'[3]tt num | region | site id'!$Q:$Q,"")</f>
        <v/>
      </c>
      <c r="AT2220" s="24" t="str">
        <f>_xlfn.XLOOKUP(B2220,'[4]Cells Huawei 03052026 12h'!$B:$B,'[4]Cells Huawei 03052026 12h'!$T:$T,"")</f>
        <v/>
      </c>
      <c r="AU2220" s="24" t="str">
        <f>_xlfn.XLOOKUP(B2220,'[5]cells down 02052026 8h50'!$B:$B,'[5]cells down 02052026 8h50'!$R:$R,"")</f>
        <v/>
      </c>
      <c r="AV2220" s="24" t="str">
        <f>_xlfn.XLOOKUP(B2220,'[5]cells down 02052026 13h50'!$B:$B,'[5]cells down 02052026 13h50'!$R:$R,"")</f>
        <v/>
      </c>
      <c r="AW2220" s="24" t="str">
        <f>_xlfn.XLOOKUP(B2220,'[5]cells down 02052026 13h50'!$B:$B,'[5]cells down 02052026 13h50'!$R:$R,"")</f>
        <v/>
      </c>
      <c r="AX2220" s="24" t="str">
        <f>_xlfn.XLOOKUP(B2220,'[6]cell downs 03052026 8h40 '!$B:$B,'[6]cell downs 03052026 8h40 '!$R:$R,"")</f>
        <v/>
      </c>
      <c r="AY2220" s="24" t="str">
        <f>_xlfn.XLOOKUP(B2220,'[7]ALL SITES DOWN'!$D:$D,'[7]ALL SITES DOWN'!$J:$J,"")</f>
        <v/>
      </c>
      <c r="AZ2220" s="24" t="str">
        <f>_xlfn.XLOOKUP(B2220,'[8]ALL SITES DOWN'!$D:$D,'[8]ALL SITES DOWN'!$J:$J,"")</f>
        <v/>
      </c>
      <c r="BA2220" s="9" t="str">
        <f>_xlfn.XLOOKUP(B2220,[9]sheet1!$AC:$AC,[9]sheet1!$AF:$AF,"")</f>
        <v/>
      </c>
      <c r="BB2220" s="14" t="s">
        <v>5537</v>
      </c>
      <c r="BC2220" s="14" t="s">
        <v>5537</v>
      </c>
      <c r="BD2220" s="14" t="str">
        <f>_xlfn.XLOOKUP(B2220,'[10]cell downs 18042026 17h'!$B:$B,'[10]cell downs 18042026 17h'!$B:$B,"")</f>
        <v/>
      </c>
      <c r="BE2220" s="14" t="str">
        <f>_xlfn.XLOOKUP(B2220,'[11]Cells Huawei 19042026 15h'!$B:$B,'[11]Cells Huawei 19042026 15h'!$B:$B,"")</f>
        <v/>
      </c>
      <c r="BF2220" s="9" t="str">
        <f>_xlfn.XLOOKUP(B2220,'[12]cells down 19042026 9H40'!$B:$B,'[12]cells down 19042026 9H40'!$B:$B,"")</f>
        <v/>
      </c>
      <c r="BG2220" s="9" t="s">
        <v>3868</v>
      </c>
      <c r="BH2220" s="9" t="s">
        <v>594</v>
      </c>
    </row>
    <row r="2221" spans="1:60" s="9" customFormat="1" x14ac:dyDescent="0.3">
      <c r="A2221" s="1" t="s">
        <v>3883</v>
      </c>
      <c r="B2221" s="8" t="s">
        <v>3884</v>
      </c>
      <c r="C2221" s="3" t="str">
        <f>_xlfn.XLOOKUP(B2221,'[1]daily break down'!$D:$D,'[1]daily break down'!$E:$E,"")</f>
        <v>LITTORAL</v>
      </c>
      <c r="D2221" s="1" t="s">
        <v>11</v>
      </c>
      <c r="E2221" s="1" t="s">
        <v>12</v>
      </c>
      <c r="F2221" s="3" t="s">
        <v>31</v>
      </c>
      <c r="G2221" s="1" t="s">
        <v>3883</v>
      </c>
      <c r="H2221" s="42" t="str">
        <f>_xlfn.XLOOKUP(B2221,[2]CALCULATION!$B:$B,[2]CALCULATION!$H:$H,"")</f>
        <v>ZTE</v>
      </c>
      <c r="I2221" s="34">
        <v>0</v>
      </c>
      <c r="J2221" s="34">
        <v>0</v>
      </c>
      <c r="K2221" s="34">
        <v>0</v>
      </c>
      <c r="L2221" s="34">
        <v>0</v>
      </c>
      <c r="M2221" s="34">
        <v>0</v>
      </c>
      <c r="N2221" s="34">
        <v>0</v>
      </c>
      <c r="O2221" s="34">
        <v>0</v>
      </c>
      <c r="P2221" s="34">
        <v>0</v>
      </c>
      <c r="Q2221" s="34">
        <v>0</v>
      </c>
      <c r="R2221" s="34">
        <v>0</v>
      </c>
      <c r="S2221" s="35">
        <v>0</v>
      </c>
      <c r="T2221" s="35">
        <v>0</v>
      </c>
      <c r="U2221" s="35">
        <v>0</v>
      </c>
      <c r="V2221" s="35">
        <v>0</v>
      </c>
      <c r="W2221" s="35">
        <v>0</v>
      </c>
      <c r="X2221" s="35">
        <v>0</v>
      </c>
      <c r="Y2221" s="35">
        <v>0</v>
      </c>
      <c r="Z2221" s="35">
        <v>0</v>
      </c>
      <c r="AA2221" s="35">
        <v>0</v>
      </c>
      <c r="AB2221" s="35">
        <v>0</v>
      </c>
      <c r="AC2221" s="35">
        <v>0</v>
      </c>
      <c r="AD2221" s="35">
        <v>0</v>
      </c>
      <c r="AE2221" s="58" t="s">
        <v>5560</v>
      </c>
      <c r="AF2221" s="58"/>
      <c r="AG2221" s="57" t="str" cm="1">
        <f t="array" ref="AG2221">IFERROR(_xlfn.IFS(
AI2221="MPR ISSUE","PDH",
AI2221="BSS Hardware Issue","BSS",
AI2221="Sites strategiques, MLL, Pylone, etc.","ENVTECH",
AI2221="AKTIVCO DEFAUT GE &amp; POWER Cabinet","AKTIVCO",
AI2221="AKTIVCO Coupure ENEO &amp; Baisse de tension","AKTIVCO GRID ONLY",
AI2221="Coupure ENEO &amp; Baisse de tension","IHS GRID ONLY",
AI2221="Defaut GE &amp; POWER Cabinet","IHS",
AI2221="Sharing","Partners",
AI2221="Sites strategiques &amp; DataCenter","SST &amp; DC",
AI2221="Exclu","Exclu",
AI2221="SAT","SAT",
AI2221="SPARE-ISSUE","SPARE-ISSUE",
AI2221="Fiber CAmtel","TRANS_FO_CAMTEL",
AI2221="Fiber AOF","Fiber AOF",
AI2221="Projet OCM (HUAWEI)","TRAVAUX-HUAWEI",
AI2221="Projet OCM (NOKIA)","TRAVAUX-NOKIA",
AI2221="ACCESS-ISSUE","ACCESS-ISSUE",
AI2221="Projet OCM (ZTE, NOKIA, autres projets)","TRAVAUX OCM",
AI2221="No root CAuse","No root cause",
AI2221="ODU HS","PDH",
AI2221="IP &amp; VLAN","PDH",
AI2221="Warehouse HUAWEI","SPARE-ISSUE",
AI2221="SPARE-HS","SPARE-ISSUE",
AI2221="Power Telco","BSS",AI2221="no impacts","no impacts"
),"")</f>
        <v>no impacts</v>
      </c>
      <c r="AH2221" s="57" t="str" cm="1">
        <f t="array" ref="AH2221">IFERROR(_xlfn.IFS(
AI2221="MPR ISSUE","TX ISSUE",
AI2221="BSS Hardware Issue","RAN ISSUE",
AI2221="Sites strategiques, MLL, Pylone, etc.","ENVTECH",
AI2221="AKTIVCO DEFAUT GE &amp; POWER Cabinet","POWER ISSUE",
AI2221="AKTIVCO Coupure ENEO &amp; Baisse de tension","POWER ISSUE",
AI2221="Coupure ENEO &amp; Baisse de tension","POWER ISSUE",
AI2221="Defaut GE &amp; POWER Cabinet","POWER ISSUE",
AI2221="Sharing","POWER ISSUE",
AI2221="Sites strategiques &amp; DataCenter","POWER ISSUE",
AI2221="Exclu","Exclu",
AI2221="SAT","TX ISSUE",
AI2221="SPARE-ISSUE","SPARE-ISSUE",
AI2221="Fiber CAmtel","TX ISSUE",
AI2221="Fiber AOF","TX ISSUE",
AI2221="Projet OCM (HUAWEI)","TRAVAUX-HUAWEI",
AI2221="Projet OCM (NOKIA)","TRAVAUX -NOKIA",
AI2221="ACCESS-ISSUE","ACCESS-ISSUE",
AI2221="Projet OCM (ZTE, NOKIA, autres projets)","TRAVAUX OCM",
AI2221="No root CAuse","No root cause",
AI2221="ODU HS","TX ISSUE",
AI2221="IP &amp; VLAN","TX ISSUE",
AI2221="Warehouse HUAWEI","SPARE-ISSUE",
AI2221="SPARE-HS","SPARE-ISSUE",
AI2221="Power Telco","RAN ISSUE",AI2221="no impacts","no impacts"
),"")</f>
        <v>no impacts</v>
      </c>
      <c r="AI2221" s="85" t="s">
        <v>5998</v>
      </c>
      <c r="AJ2221" s="57" t="str" cm="1">
        <f t="array" ref="AJ2221">IFERROR(_xlfn.IFS(
AI2221="MPR ISSUE","ACTIVE",
AI2221="BSS Hardware Issue","ACTIVE",
AI2221="Sites strategiques, MLL, Pylone, etc.","PASSIVE",
AI2221="AKTIVCO DEFAUT GE &amp; POWER Cabinet","PASSIVE",
AI2221="AKTIVCO Coupure ENEO &amp; Baisse de tension","PASSIVE",
AI2221="Coupure ENEO &amp; Baisse de tension","PASSIVE",
AI2221="Defaut GE &amp; POWER Cabinet","PASSIVE",
AI2221="Sharing","PASSIVE",
AI2221="Sites strategiques &amp; DataCenter","PASSIVE",
AI2221="Exclu","Exclu",
AI2221="SAT","ACTIVE",
AI2221="SPARE-ISSUE","SPARE-ISSUE",
AI2221="Fiber CAmtel","ACTIVE",
AI2221="Fiber AOF","ACTIVE",
AI2221="Projet OCM (HUAWEI)","PLANNED WORKS",
AI2221="Projet OCM (NOKIA)","PLANNED WORKS",
AI2221="ACCESS-ISSUE","ACCESS-ISSUE",
AI2221="Projet OCM (ZTE, NOKIA, autres projets)","PLANNED WORKS",
AI2221="No root CAuse","No root cause",
AI2221="ODU HS","ACTIVE",
AI2221="IP &amp; VLAN","ACTIVE",
AI2221="Warehouse HUAWEI","SPARE-ISSUE",
AI2221="SPARE-HS","SPARE-ISSUE",
AI2221="Power Telco","ACTIVE", AI2221="no impacts","no impacts"
),"")</f>
        <v>no impacts</v>
      </c>
      <c r="AK2221" s="23" t="s">
        <v>5537</v>
      </c>
      <c r="AL2221" s="23" t="str">
        <f t="shared" si="62"/>
        <v>LIT_063</v>
      </c>
      <c r="AN2221" s="9" t="s">
        <v>5537</v>
      </c>
      <c r="AO2221" s="23" t="str">
        <f>_xlfn.XLOOKUP(B2221,'INCIDENT-05-03-2026'!E:E,'INCIDENT-05-03-2026'!F:F,"")</f>
        <v/>
      </c>
      <c r="AP2221" s="7" t="s">
        <v>5537</v>
      </c>
      <c r="AQ2221" s="6"/>
      <c r="AR2221" s="7"/>
      <c r="AS2221" s="3" t="str">
        <f>_xlfn.XLOOKUP(B2221,'[3]tt num | region | site id'!$C:$C,'[3]tt num | region | site id'!$Q:$Q,"")</f>
        <v/>
      </c>
      <c r="AT2221" s="24" t="str">
        <f>_xlfn.XLOOKUP(B2221,'[4]Cells Huawei 03052026 12h'!$B:$B,'[4]Cells Huawei 03052026 12h'!$T:$T,"")</f>
        <v/>
      </c>
      <c r="AU2221" s="24" t="str">
        <f>_xlfn.XLOOKUP(B2221,'[5]cells down 02052026 8h50'!$B:$B,'[5]cells down 02052026 8h50'!$R:$R,"")</f>
        <v/>
      </c>
      <c r="AV2221" s="24" t="str">
        <f>_xlfn.XLOOKUP(B2221,'[5]cells down 02052026 13h50'!$B:$B,'[5]cells down 02052026 13h50'!$R:$R,"")</f>
        <v/>
      </c>
      <c r="AW2221" s="24" t="str">
        <f>_xlfn.XLOOKUP(B2221,'[5]cells down 02052026 13h50'!$B:$B,'[5]cells down 02052026 13h50'!$R:$R,"")</f>
        <v/>
      </c>
      <c r="AX2221" s="24" t="str">
        <f>_xlfn.XLOOKUP(B2221,'[6]cell downs 03052026 8h40 '!$B:$B,'[6]cell downs 03052026 8h40 '!$R:$R,"")</f>
        <v/>
      </c>
      <c r="AY2221" s="24" t="str">
        <f>_xlfn.XLOOKUP(B2221,'[7]ALL SITES DOWN'!$D:$D,'[7]ALL SITES DOWN'!$J:$J,"")</f>
        <v/>
      </c>
      <c r="AZ2221" s="24" t="str">
        <f>_xlfn.XLOOKUP(B2221,'[8]ALL SITES DOWN'!$D:$D,'[8]ALL SITES DOWN'!$J:$J,"")</f>
        <v/>
      </c>
      <c r="BA2221" s="9" t="str">
        <f>_xlfn.XLOOKUP(B2221,[9]sheet1!$AC:$AC,[9]sheet1!$AF:$AF,"")</f>
        <v/>
      </c>
      <c r="BB2221" s="14" t="s">
        <v>5537</v>
      </c>
      <c r="BC2221" s="14" t="s">
        <v>5537</v>
      </c>
      <c r="BD2221" s="14" t="str">
        <f>_xlfn.XLOOKUP(B2221,'[10]cell downs 18042026 17h'!$B:$B,'[10]cell downs 18042026 17h'!$B:$B,"")</f>
        <v/>
      </c>
      <c r="BE2221" s="14" t="str">
        <f>_xlfn.XLOOKUP(B2221,'[11]Cells Huawei 19042026 15h'!$B:$B,'[11]Cells Huawei 19042026 15h'!$B:$B,"")</f>
        <v/>
      </c>
      <c r="BF2221" s="9" t="str">
        <f>_xlfn.XLOOKUP(B2221,'[12]cells down 19042026 9H40'!$B:$B,'[12]cells down 19042026 9H40'!$B:$B,"")</f>
        <v/>
      </c>
      <c r="BG2221" s="9" t="s">
        <v>3884</v>
      </c>
      <c r="BH2221" s="9" t="s">
        <v>12</v>
      </c>
    </row>
    <row r="2222" spans="1:60" s="9" customFormat="1" x14ac:dyDescent="0.3">
      <c r="A2222" s="1" t="s">
        <v>3885</v>
      </c>
      <c r="B2222" s="8" t="s">
        <v>3886</v>
      </c>
      <c r="C2222" s="3" t="str">
        <f>_xlfn.XLOOKUP(B2222,'[1]daily break down'!$D:$D,'[1]daily break down'!$E:$E,"")</f>
        <v>CENTRE</v>
      </c>
      <c r="D2222" s="1" t="s">
        <v>11</v>
      </c>
      <c r="E2222" s="1" t="s">
        <v>12</v>
      </c>
      <c r="F2222" s="3" t="s">
        <v>37</v>
      </c>
      <c r="G2222" s="1" t="s">
        <v>3885</v>
      </c>
      <c r="H2222" s="42" t="str">
        <f>_xlfn.XLOOKUP(B2222,[2]CALCULATION!$B:$B,[2]CALCULATION!$H:$H,"")</f>
        <v>ZTE</v>
      </c>
      <c r="I2222" s="34">
        <v>0</v>
      </c>
      <c r="J2222" s="34">
        <v>0</v>
      </c>
      <c r="K2222" s="34">
        <v>0</v>
      </c>
      <c r="L2222" s="34">
        <v>0</v>
      </c>
      <c r="M2222" s="34">
        <v>0</v>
      </c>
      <c r="N2222" s="34">
        <v>0</v>
      </c>
      <c r="O2222" s="34">
        <v>0</v>
      </c>
      <c r="P2222" s="34">
        <v>0</v>
      </c>
      <c r="Q2222" s="34">
        <v>0</v>
      </c>
      <c r="R2222" s="34">
        <v>0</v>
      </c>
      <c r="S2222" s="35">
        <v>0</v>
      </c>
      <c r="T2222" s="35">
        <v>0</v>
      </c>
      <c r="U2222" s="35">
        <v>0</v>
      </c>
      <c r="V2222" s="35">
        <v>0</v>
      </c>
      <c r="W2222" s="35">
        <v>0</v>
      </c>
      <c r="X2222" s="35">
        <v>0</v>
      </c>
      <c r="Y2222" s="35">
        <v>0</v>
      </c>
      <c r="Z2222" s="35">
        <v>0</v>
      </c>
      <c r="AA2222" s="35">
        <v>0</v>
      </c>
      <c r="AB2222" s="35">
        <v>0</v>
      </c>
      <c r="AC2222" s="35">
        <v>0</v>
      </c>
      <c r="AD2222" s="35">
        <v>0</v>
      </c>
      <c r="AE2222" s="58" t="s">
        <v>5560</v>
      </c>
      <c r="AF2222" s="58"/>
      <c r="AG2222" s="57" t="str" cm="1">
        <f t="array" ref="AG2222">IFERROR(_xlfn.IFS(
AI2222="MPR ISSUE","PDH",
AI2222="BSS Hardware Issue","BSS",
AI2222="Sites strategiques, MLL, Pylone, etc.","ENVTECH",
AI2222="AKTIVCO DEFAUT GE &amp; POWER Cabinet","AKTIVCO",
AI2222="AKTIVCO Coupure ENEO &amp; Baisse de tension","AKTIVCO GRID ONLY",
AI2222="Coupure ENEO &amp; Baisse de tension","IHS GRID ONLY",
AI2222="Defaut GE &amp; POWER Cabinet","IHS",
AI2222="Sharing","Partners",
AI2222="Sites strategiques &amp; DataCenter","SST &amp; DC",
AI2222="Exclu","Exclu",
AI2222="SAT","SAT",
AI2222="SPARE-ISSUE","SPARE-ISSUE",
AI2222="Fiber CAmtel","TRANS_FO_CAMTEL",
AI2222="Fiber AOF","Fiber AOF",
AI2222="Projet OCM (HUAWEI)","TRAVAUX-HUAWEI",
AI2222="Projet OCM (NOKIA)","TRAVAUX-NOKIA",
AI2222="ACCESS-ISSUE","ACCESS-ISSUE",
AI2222="Projet OCM (ZTE, NOKIA, autres projets)","TRAVAUX OCM",
AI2222="No root CAuse","No root cause",
AI2222="ODU HS","PDH",
AI2222="IP &amp; VLAN","PDH",
AI2222="Warehouse HUAWEI","SPARE-ISSUE",
AI2222="SPARE-HS","SPARE-ISSUE",
AI2222="Power Telco","BSS",AI2222="no impacts","no impacts"
),"")</f>
        <v>no impacts</v>
      </c>
      <c r="AH2222" s="57" t="str" cm="1">
        <f t="array" ref="AH2222">IFERROR(_xlfn.IFS(
AI2222="MPR ISSUE","TX ISSUE",
AI2222="BSS Hardware Issue","RAN ISSUE",
AI2222="Sites strategiques, MLL, Pylone, etc.","ENVTECH",
AI2222="AKTIVCO DEFAUT GE &amp; POWER Cabinet","POWER ISSUE",
AI2222="AKTIVCO Coupure ENEO &amp; Baisse de tension","POWER ISSUE",
AI2222="Coupure ENEO &amp; Baisse de tension","POWER ISSUE",
AI2222="Defaut GE &amp; POWER Cabinet","POWER ISSUE",
AI2222="Sharing","POWER ISSUE",
AI2222="Sites strategiques &amp; DataCenter","POWER ISSUE",
AI2222="Exclu","Exclu",
AI2222="SAT","TX ISSUE",
AI2222="SPARE-ISSUE","SPARE-ISSUE",
AI2222="Fiber CAmtel","TX ISSUE",
AI2222="Fiber AOF","TX ISSUE",
AI2222="Projet OCM (HUAWEI)","TRAVAUX-HUAWEI",
AI2222="Projet OCM (NOKIA)","TRAVAUX -NOKIA",
AI2222="ACCESS-ISSUE","ACCESS-ISSUE",
AI2222="Projet OCM (ZTE, NOKIA, autres projets)","TRAVAUX OCM",
AI2222="No root CAuse","No root cause",
AI2222="ODU HS","TX ISSUE",
AI2222="IP &amp; VLAN","TX ISSUE",
AI2222="Warehouse HUAWEI","SPARE-ISSUE",
AI2222="SPARE-HS","SPARE-ISSUE",
AI2222="Power Telco","RAN ISSUE",AI2222="no impacts","no impacts"
),"")</f>
        <v>no impacts</v>
      </c>
      <c r="AI2222" s="85" t="s">
        <v>5998</v>
      </c>
      <c r="AJ2222" s="57" t="str" cm="1">
        <f t="array" ref="AJ2222">IFERROR(_xlfn.IFS(
AI2222="MPR ISSUE","ACTIVE",
AI2222="BSS Hardware Issue","ACTIVE",
AI2222="Sites strategiques, MLL, Pylone, etc.","PASSIVE",
AI2222="AKTIVCO DEFAUT GE &amp; POWER Cabinet","PASSIVE",
AI2222="AKTIVCO Coupure ENEO &amp; Baisse de tension","PASSIVE",
AI2222="Coupure ENEO &amp; Baisse de tension","PASSIVE",
AI2222="Defaut GE &amp; POWER Cabinet","PASSIVE",
AI2222="Sharing","PASSIVE",
AI2222="Sites strategiques &amp; DataCenter","PASSIVE",
AI2222="Exclu","Exclu",
AI2222="SAT","ACTIVE",
AI2222="SPARE-ISSUE","SPARE-ISSUE",
AI2222="Fiber CAmtel","ACTIVE",
AI2222="Fiber AOF","ACTIVE",
AI2222="Projet OCM (HUAWEI)","PLANNED WORKS",
AI2222="Projet OCM (NOKIA)","PLANNED WORKS",
AI2222="ACCESS-ISSUE","ACCESS-ISSUE",
AI2222="Projet OCM (ZTE, NOKIA, autres projets)","PLANNED WORKS",
AI2222="No root CAuse","No root cause",
AI2222="ODU HS","ACTIVE",
AI2222="IP &amp; VLAN","ACTIVE",
AI2222="Warehouse HUAWEI","SPARE-ISSUE",
AI2222="SPARE-HS","SPARE-ISSUE",
AI2222="Power Telco","ACTIVE", AI2222="no impacts","no impacts"
),"")</f>
        <v>no impacts</v>
      </c>
      <c r="AK2222" s="23" t="s">
        <v>5537</v>
      </c>
      <c r="AL2222" s="23" t="str">
        <f t="shared" ref="AL2222:AL2227" si="63">B2222</f>
        <v>CTR_352</v>
      </c>
      <c r="AN2222" s="9" t="s">
        <v>5537</v>
      </c>
      <c r="AO2222" s="23" t="str">
        <f>_xlfn.XLOOKUP(B2222,'INCIDENT-05-03-2026'!E:E,'INCIDENT-05-03-2026'!F:F,"")</f>
        <v/>
      </c>
      <c r="AP2222" s="7" t="s">
        <v>5537</v>
      </c>
      <c r="AQ2222" s="6"/>
      <c r="AR2222" s="7"/>
      <c r="AS2222" s="3" t="str">
        <f>_xlfn.XLOOKUP(B2222,'[3]tt num | region | site id'!$C:$C,'[3]tt num | region | site id'!$Q:$Q,"")</f>
        <v/>
      </c>
      <c r="AT2222" s="24" t="str">
        <f>_xlfn.XLOOKUP(B2222,'[4]Cells Huawei 03052026 12h'!$B:$B,'[4]Cells Huawei 03052026 12h'!$T:$T,"")</f>
        <v/>
      </c>
      <c r="AU2222" s="24" t="str">
        <f>_xlfn.XLOOKUP(B2222,'[5]cells down 02052026 8h50'!$B:$B,'[5]cells down 02052026 8h50'!$R:$R,"")</f>
        <v/>
      </c>
      <c r="AV2222" s="24" t="str">
        <f>_xlfn.XLOOKUP(B2222,'[5]cells down 02052026 13h50'!$B:$B,'[5]cells down 02052026 13h50'!$R:$R,"")</f>
        <v/>
      </c>
      <c r="AW2222" s="24" t="str">
        <f>_xlfn.XLOOKUP(B2222,'[5]cells down 02052026 13h50'!$B:$B,'[5]cells down 02052026 13h50'!$R:$R,"")</f>
        <v/>
      </c>
      <c r="AX2222" s="24" t="str">
        <f>_xlfn.XLOOKUP(B2222,'[6]cell downs 03052026 8h40 '!$B:$B,'[6]cell downs 03052026 8h40 '!$R:$R,"")</f>
        <v/>
      </c>
      <c r="AY2222" s="24" t="str">
        <f>_xlfn.XLOOKUP(B2222,'[7]ALL SITES DOWN'!$D:$D,'[7]ALL SITES DOWN'!$J:$J,"")</f>
        <v/>
      </c>
      <c r="AZ2222" s="24" t="str">
        <f>_xlfn.XLOOKUP(B2222,'[8]ALL SITES DOWN'!$D:$D,'[8]ALL SITES DOWN'!$J:$J,"")</f>
        <v/>
      </c>
      <c r="BA2222" s="9" t="str">
        <f>_xlfn.XLOOKUP(B2222,[9]sheet1!$AC:$AC,[9]sheet1!$AF:$AF,"")</f>
        <v/>
      </c>
      <c r="BB2222" s="14" t="s">
        <v>5537</v>
      </c>
      <c r="BC2222" s="14" t="s">
        <v>5537</v>
      </c>
      <c r="BD2222" s="14" t="str">
        <f>_xlfn.XLOOKUP(B2222,'[10]cell downs 18042026 17h'!$B:$B,'[10]cell downs 18042026 17h'!$B:$B,"")</f>
        <v/>
      </c>
      <c r="BE2222" s="14" t="str">
        <f>_xlfn.XLOOKUP(B2222,'[11]Cells Huawei 19042026 15h'!$B:$B,'[11]Cells Huawei 19042026 15h'!$B:$B,"")</f>
        <v/>
      </c>
      <c r="BF2222" s="9" t="str">
        <f>_xlfn.XLOOKUP(B2222,'[12]cells down 19042026 9H40'!$B:$B,'[12]cells down 19042026 9H40'!$B:$B,"")</f>
        <v/>
      </c>
      <c r="BG2222" s="9" t="s">
        <v>5537</v>
      </c>
      <c r="BH2222" s="9" t="s">
        <v>5537</v>
      </c>
    </row>
    <row r="2223" spans="1:60" s="9" customFormat="1" x14ac:dyDescent="0.3">
      <c r="A2223" s="1" t="s">
        <v>3887</v>
      </c>
      <c r="B2223" s="8" t="s">
        <v>3888</v>
      </c>
      <c r="C2223" s="3" t="str">
        <f>_xlfn.XLOOKUP(B2223,'[1]daily break down'!$D:$D,'[1]daily break down'!$E:$E,"")</f>
        <v>CENTRE</v>
      </c>
      <c r="D2223" s="1" t="s">
        <v>11</v>
      </c>
      <c r="E2223" s="1" t="s">
        <v>66</v>
      </c>
      <c r="F2223" s="3" t="s">
        <v>37</v>
      </c>
      <c r="G2223" s="1" t="s">
        <v>3887</v>
      </c>
      <c r="H2223" s="42" t="str">
        <f>_xlfn.XLOOKUP(B2223,[2]CALCULATION!$B:$B,[2]CALCULATION!$H:$H,"")</f>
        <v>ZTE</v>
      </c>
      <c r="I2223" s="34">
        <v>0</v>
      </c>
      <c r="J2223" s="34">
        <v>0</v>
      </c>
      <c r="K2223" s="34">
        <v>0</v>
      </c>
      <c r="L2223" s="34">
        <v>0</v>
      </c>
      <c r="M2223" s="34">
        <v>0</v>
      </c>
      <c r="N2223" s="34">
        <v>0</v>
      </c>
      <c r="O2223" s="34">
        <v>0</v>
      </c>
      <c r="P2223" s="34">
        <v>0</v>
      </c>
      <c r="Q2223" s="34">
        <v>0</v>
      </c>
      <c r="R2223" s="34">
        <v>0</v>
      </c>
      <c r="S2223" s="35">
        <v>0</v>
      </c>
      <c r="T2223" s="35">
        <v>0</v>
      </c>
      <c r="U2223" s="35">
        <v>0</v>
      </c>
      <c r="V2223" s="35">
        <v>0</v>
      </c>
      <c r="W2223" s="35">
        <v>0</v>
      </c>
      <c r="X2223" s="35">
        <v>0</v>
      </c>
      <c r="Y2223" s="35">
        <v>0</v>
      </c>
      <c r="Z2223" s="35">
        <v>0</v>
      </c>
      <c r="AA2223" s="35">
        <v>0</v>
      </c>
      <c r="AB2223" s="35">
        <v>0</v>
      </c>
      <c r="AC2223" s="35">
        <v>0</v>
      </c>
      <c r="AD2223" s="35">
        <v>0</v>
      </c>
      <c r="AE2223" s="58" t="s">
        <v>5560</v>
      </c>
      <c r="AF2223" s="58"/>
      <c r="AG2223" s="57" t="str" cm="1">
        <f t="array" ref="AG2223">IFERROR(_xlfn.IFS(
AI2223="MPR ISSUE","PDH",
AI2223="BSS Hardware Issue","BSS",
AI2223="Sites strategiques, MLL, Pylone, etc.","ENVTECH",
AI2223="AKTIVCO DEFAUT GE &amp; POWER Cabinet","AKTIVCO",
AI2223="AKTIVCO Coupure ENEO &amp; Baisse de tension","AKTIVCO GRID ONLY",
AI2223="Coupure ENEO &amp; Baisse de tension","IHS GRID ONLY",
AI2223="Defaut GE &amp; POWER Cabinet","IHS",
AI2223="Sharing","Partners",
AI2223="Sites strategiques &amp; DataCenter","SST &amp; DC",
AI2223="Exclu","Exclu",
AI2223="SAT","SAT",
AI2223="SPARE-ISSUE","SPARE-ISSUE",
AI2223="Fiber CAmtel","TRANS_FO_CAMTEL",
AI2223="Fiber AOF","Fiber AOF",
AI2223="Projet OCM (HUAWEI)","TRAVAUX-HUAWEI",
AI2223="Projet OCM (NOKIA)","TRAVAUX-NOKIA",
AI2223="ACCESS-ISSUE","ACCESS-ISSUE",
AI2223="Projet OCM (ZTE, NOKIA, autres projets)","TRAVAUX OCM",
AI2223="No root CAuse","No root cause",
AI2223="ODU HS","PDH",
AI2223="IP &amp; VLAN","PDH",
AI2223="Warehouse HUAWEI","SPARE-ISSUE",
AI2223="SPARE-HS","SPARE-ISSUE",
AI2223="Power Telco","BSS",AI2223="no impacts","no impacts"
),"")</f>
        <v>no impacts</v>
      </c>
      <c r="AH2223" s="57" t="str" cm="1">
        <f t="array" ref="AH2223">IFERROR(_xlfn.IFS(
AI2223="MPR ISSUE","TX ISSUE",
AI2223="BSS Hardware Issue","RAN ISSUE",
AI2223="Sites strategiques, MLL, Pylone, etc.","ENVTECH",
AI2223="AKTIVCO DEFAUT GE &amp; POWER Cabinet","POWER ISSUE",
AI2223="AKTIVCO Coupure ENEO &amp; Baisse de tension","POWER ISSUE",
AI2223="Coupure ENEO &amp; Baisse de tension","POWER ISSUE",
AI2223="Defaut GE &amp; POWER Cabinet","POWER ISSUE",
AI2223="Sharing","POWER ISSUE",
AI2223="Sites strategiques &amp; DataCenter","POWER ISSUE",
AI2223="Exclu","Exclu",
AI2223="SAT","TX ISSUE",
AI2223="SPARE-ISSUE","SPARE-ISSUE",
AI2223="Fiber CAmtel","TX ISSUE",
AI2223="Fiber AOF","TX ISSUE",
AI2223="Projet OCM (HUAWEI)","TRAVAUX-HUAWEI",
AI2223="Projet OCM (NOKIA)","TRAVAUX -NOKIA",
AI2223="ACCESS-ISSUE","ACCESS-ISSUE",
AI2223="Projet OCM (ZTE, NOKIA, autres projets)","TRAVAUX OCM",
AI2223="No root CAuse","No root cause",
AI2223="ODU HS","TX ISSUE",
AI2223="IP &amp; VLAN","TX ISSUE",
AI2223="Warehouse HUAWEI","SPARE-ISSUE",
AI2223="SPARE-HS","SPARE-ISSUE",
AI2223="Power Telco","RAN ISSUE",AI2223="no impacts","no impacts"
),"")</f>
        <v>no impacts</v>
      </c>
      <c r="AI2223" s="85" t="s">
        <v>5998</v>
      </c>
      <c r="AJ2223" s="57" t="str" cm="1">
        <f t="array" ref="AJ2223">IFERROR(_xlfn.IFS(
AI2223="MPR ISSUE","ACTIVE",
AI2223="BSS Hardware Issue","ACTIVE",
AI2223="Sites strategiques, MLL, Pylone, etc.","PASSIVE",
AI2223="AKTIVCO DEFAUT GE &amp; POWER Cabinet","PASSIVE",
AI2223="AKTIVCO Coupure ENEO &amp; Baisse de tension","PASSIVE",
AI2223="Coupure ENEO &amp; Baisse de tension","PASSIVE",
AI2223="Defaut GE &amp; POWER Cabinet","PASSIVE",
AI2223="Sharing","PASSIVE",
AI2223="Sites strategiques &amp; DataCenter","PASSIVE",
AI2223="Exclu","Exclu",
AI2223="SAT","ACTIVE",
AI2223="SPARE-ISSUE","SPARE-ISSUE",
AI2223="Fiber CAmtel","ACTIVE",
AI2223="Fiber AOF","ACTIVE",
AI2223="Projet OCM (HUAWEI)","PLANNED WORKS",
AI2223="Projet OCM (NOKIA)","PLANNED WORKS",
AI2223="ACCESS-ISSUE","ACCESS-ISSUE",
AI2223="Projet OCM (ZTE, NOKIA, autres projets)","PLANNED WORKS",
AI2223="No root CAuse","No root cause",
AI2223="ODU HS","ACTIVE",
AI2223="IP &amp; VLAN","ACTIVE",
AI2223="Warehouse HUAWEI","SPARE-ISSUE",
AI2223="SPARE-HS","SPARE-ISSUE",
AI2223="Power Telco","ACTIVE", AI2223="no impacts","no impacts"
),"")</f>
        <v>no impacts</v>
      </c>
      <c r="AK2223" s="23" t="s">
        <v>5537</v>
      </c>
      <c r="AL2223" s="23" t="str">
        <f t="shared" si="63"/>
        <v>CTR_277</v>
      </c>
      <c r="AN2223" s="9" t="s">
        <v>5537</v>
      </c>
      <c r="AO2223" s="23" t="str">
        <f>_xlfn.XLOOKUP(B2223,'INCIDENT-05-03-2026'!E:E,'INCIDENT-05-03-2026'!F:F,"")</f>
        <v/>
      </c>
      <c r="AP2223" s="7" t="s">
        <v>5537</v>
      </c>
      <c r="AQ2223" s="6"/>
      <c r="AR2223" s="7"/>
      <c r="AS2223" s="3" t="str">
        <f>_xlfn.XLOOKUP(B2223,'[3]tt num | region | site id'!$C:$C,'[3]tt num | region | site id'!$Q:$Q,"")</f>
        <v/>
      </c>
      <c r="AT2223" s="24" t="str">
        <f>_xlfn.XLOOKUP(B2223,'[4]Cells Huawei 03052026 12h'!$B:$B,'[4]Cells Huawei 03052026 12h'!$T:$T,"")</f>
        <v/>
      </c>
      <c r="AU2223" s="24" t="str">
        <f>_xlfn.XLOOKUP(B2223,'[5]cells down 02052026 8h50'!$B:$B,'[5]cells down 02052026 8h50'!$R:$R,"")</f>
        <v/>
      </c>
      <c r="AV2223" s="24" t="str">
        <f>_xlfn.XLOOKUP(B2223,'[5]cells down 02052026 13h50'!$B:$B,'[5]cells down 02052026 13h50'!$R:$R,"")</f>
        <v/>
      </c>
      <c r="AW2223" s="24" t="str">
        <f>_xlfn.XLOOKUP(B2223,'[5]cells down 02052026 13h50'!$B:$B,'[5]cells down 02052026 13h50'!$R:$R,"")</f>
        <v/>
      </c>
      <c r="AX2223" s="24" t="str">
        <f>_xlfn.XLOOKUP(B2223,'[6]cell downs 03052026 8h40 '!$B:$B,'[6]cell downs 03052026 8h40 '!$R:$R,"")</f>
        <v/>
      </c>
      <c r="AY2223" s="24" t="str">
        <f>_xlfn.XLOOKUP(B2223,'[7]ALL SITES DOWN'!$D:$D,'[7]ALL SITES DOWN'!$J:$J,"")</f>
        <v/>
      </c>
      <c r="AZ2223" s="24" t="str">
        <f>_xlfn.XLOOKUP(B2223,'[8]ALL SITES DOWN'!$D:$D,'[8]ALL SITES DOWN'!$J:$J,"")</f>
        <v/>
      </c>
      <c r="BA2223" s="9" t="str">
        <f>_xlfn.XLOOKUP(B2223,[9]sheet1!$AC:$AC,[9]sheet1!$AF:$AF,"")</f>
        <v/>
      </c>
      <c r="BB2223" s="14" t="s">
        <v>5537</v>
      </c>
      <c r="BC2223" s="14" t="s">
        <v>5537</v>
      </c>
      <c r="BD2223" s="14" t="str">
        <f>_xlfn.XLOOKUP(B2223,'[10]cell downs 18042026 17h'!$B:$B,'[10]cell downs 18042026 17h'!$B:$B,"")</f>
        <v/>
      </c>
      <c r="BE2223" s="14" t="str">
        <f>_xlfn.XLOOKUP(B2223,'[11]Cells Huawei 19042026 15h'!$B:$B,'[11]Cells Huawei 19042026 15h'!$B:$B,"")</f>
        <v/>
      </c>
      <c r="BF2223" s="9" t="str">
        <f>_xlfn.XLOOKUP(B2223,'[12]cells down 19042026 9H40'!$B:$B,'[12]cells down 19042026 9H40'!$B:$B,"")</f>
        <v/>
      </c>
      <c r="BG2223" s="9" t="s">
        <v>3888</v>
      </c>
      <c r="BH2223" s="9" t="s">
        <v>12</v>
      </c>
    </row>
    <row r="2224" spans="1:60" s="9" customFormat="1" x14ac:dyDescent="0.3">
      <c r="A2224" s="1" t="s">
        <v>3889</v>
      </c>
      <c r="B2224" s="8" t="s">
        <v>3890</v>
      </c>
      <c r="C2224" s="3" t="str">
        <f>_xlfn.XLOOKUP(B2224,'[1]daily break down'!$D:$D,'[1]daily break down'!$E:$E,"")</f>
        <v>CENTRE</v>
      </c>
      <c r="D2224" s="1" t="s">
        <v>11</v>
      </c>
      <c r="E2224" s="1" t="s">
        <v>3891</v>
      </c>
      <c r="F2224" s="3" t="s">
        <v>37</v>
      </c>
      <c r="G2224" s="1" t="s">
        <v>3889</v>
      </c>
      <c r="H2224" s="42" t="str">
        <f>_xlfn.XLOOKUP(B2224,[2]CALCULATION!$B:$B,[2]CALCULATION!$H:$H,"")</f>
        <v>ZTE</v>
      </c>
      <c r="I2224" s="34">
        <v>0</v>
      </c>
      <c r="J2224" s="34">
        <v>0</v>
      </c>
      <c r="K2224" s="34">
        <v>0</v>
      </c>
      <c r="L2224" s="34">
        <v>0</v>
      </c>
      <c r="M2224" s="34">
        <v>0</v>
      </c>
      <c r="N2224" s="34">
        <v>0</v>
      </c>
      <c r="O2224" s="34">
        <v>0</v>
      </c>
      <c r="P2224" s="34">
        <v>0</v>
      </c>
      <c r="Q2224" s="34">
        <v>0</v>
      </c>
      <c r="R2224" s="34">
        <v>0</v>
      </c>
      <c r="S2224" s="35">
        <v>0</v>
      </c>
      <c r="T2224" s="35">
        <v>0</v>
      </c>
      <c r="U2224" s="35">
        <v>0</v>
      </c>
      <c r="V2224" s="35">
        <v>0</v>
      </c>
      <c r="W2224" s="35">
        <v>0</v>
      </c>
      <c r="X2224" s="35">
        <v>0</v>
      </c>
      <c r="Y2224" s="35">
        <v>0</v>
      </c>
      <c r="Z2224" s="35">
        <v>0</v>
      </c>
      <c r="AA2224" s="35">
        <v>0</v>
      </c>
      <c r="AB2224" s="35">
        <v>0</v>
      </c>
      <c r="AC2224" s="35">
        <v>0</v>
      </c>
      <c r="AD2224" s="35">
        <v>0</v>
      </c>
      <c r="AE2224" s="58" t="s">
        <v>5560</v>
      </c>
      <c r="AF2224" s="58"/>
      <c r="AG2224" s="57" t="str" cm="1">
        <f t="array" ref="AG2224">IFERROR(_xlfn.IFS(
AI2224="MPR ISSUE","PDH",
AI2224="BSS Hardware Issue","BSS",
AI2224="Sites strategiques, MLL, Pylone, etc.","ENVTECH",
AI2224="AKTIVCO DEFAUT GE &amp; POWER Cabinet","AKTIVCO",
AI2224="AKTIVCO Coupure ENEO &amp; Baisse de tension","AKTIVCO GRID ONLY",
AI2224="Coupure ENEO &amp; Baisse de tension","IHS GRID ONLY",
AI2224="Defaut GE &amp; POWER Cabinet","IHS",
AI2224="Sharing","Partners",
AI2224="Sites strategiques &amp; DataCenter","SST &amp; DC",
AI2224="Exclu","Exclu",
AI2224="SAT","SAT",
AI2224="SPARE-ISSUE","SPARE-ISSUE",
AI2224="Fiber CAmtel","TRANS_FO_CAMTEL",
AI2224="Fiber AOF","Fiber AOF",
AI2224="Projet OCM (HUAWEI)","TRAVAUX-HUAWEI",
AI2224="Projet OCM (NOKIA)","TRAVAUX-NOKIA",
AI2224="ACCESS-ISSUE","ACCESS-ISSUE",
AI2224="Projet OCM (ZTE, NOKIA, autres projets)","TRAVAUX OCM",
AI2224="No root CAuse","No root cause",
AI2224="ODU HS","PDH",
AI2224="IP &amp; VLAN","PDH",
AI2224="Warehouse HUAWEI","SPARE-ISSUE",
AI2224="SPARE-HS","SPARE-ISSUE",
AI2224="Power Telco","BSS",AI2224="no impacts","no impacts"
),"")</f>
        <v>no impacts</v>
      </c>
      <c r="AH2224" s="57" t="str" cm="1">
        <f t="array" ref="AH2224">IFERROR(_xlfn.IFS(
AI2224="MPR ISSUE","TX ISSUE",
AI2224="BSS Hardware Issue","RAN ISSUE",
AI2224="Sites strategiques, MLL, Pylone, etc.","ENVTECH",
AI2224="AKTIVCO DEFAUT GE &amp; POWER Cabinet","POWER ISSUE",
AI2224="AKTIVCO Coupure ENEO &amp; Baisse de tension","POWER ISSUE",
AI2224="Coupure ENEO &amp; Baisse de tension","POWER ISSUE",
AI2224="Defaut GE &amp; POWER Cabinet","POWER ISSUE",
AI2224="Sharing","POWER ISSUE",
AI2224="Sites strategiques &amp; DataCenter","POWER ISSUE",
AI2224="Exclu","Exclu",
AI2224="SAT","TX ISSUE",
AI2224="SPARE-ISSUE","SPARE-ISSUE",
AI2224="Fiber CAmtel","TX ISSUE",
AI2224="Fiber AOF","TX ISSUE",
AI2224="Projet OCM (HUAWEI)","TRAVAUX-HUAWEI",
AI2224="Projet OCM (NOKIA)","TRAVAUX -NOKIA",
AI2224="ACCESS-ISSUE","ACCESS-ISSUE",
AI2224="Projet OCM (ZTE, NOKIA, autres projets)","TRAVAUX OCM",
AI2224="No root CAuse","No root cause",
AI2224="ODU HS","TX ISSUE",
AI2224="IP &amp; VLAN","TX ISSUE",
AI2224="Warehouse HUAWEI","SPARE-ISSUE",
AI2224="SPARE-HS","SPARE-ISSUE",
AI2224="Power Telco","RAN ISSUE",AI2224="no impacts","no impacts"
),"")</f>
        <v>no impacts</v>
      </c>
      <c r="AI2224" s="85" t="s">
        <v>5998</v>
      </c>
      <c r="AJ2224" s="57" t="str" cm="1">
        <f t="array" ref="AJ2224">IFERROR(_xlfn.IFS(
AI2224="MPR ISSUE","ACTIVE",
AI2224="BSS Hardware Issue","ACTIVE",
AI2224="Sites strategiques, MLL, Pylone, etc.","PASSIVE",
AI2224="AKTIVCO DEFAUT GE &amp; POWER Cabinet","PASSIVE",
AI2224="AKTIVCO Coupure ENEO &amp; Baisse de tension","PASSIVE",
AI2224="Coupure ENEO &amp; Baisse de tension","PASSIVE",
AI2224="Defaut GE &amp; POWER Cabinet","PASSIVE",
AI2224="Sharing","PASSIVE",
AI2224="Sites strategiques &amp; DataCenter","PASSIVE",
AI2224="Exclu","Exclu",
AI2224="SAT","ACTIVE",
AI2224="SPARE-ISSUE","SPARE-ISSUE",
AI2224="Fiber CAmtel","ACTIVE",
AI2224="Fiber AOF","ACTIVE",
AI2224="Projet OCM (HUAWEI)","PLANNED WORKS",
AI2224="Projet OCM (NOKIA)","PLANNED WORKS",
AI2224="ACCESS-ISSUE","ACCESS-ISSUE",
AI2224="Projet OCM (ZTE, NOKIA, autres projets)","PLANNED WORKS",
AI2224="No root CAuse","No root cause",
AI2224="ODU HS","ACTIVE",
AI2224="IP &amp; VLAN","ACTIVE",
AI2224="Warehouse HUAWEI","SPARE-ISSUE",
AI2224="SPARE-HS","SPARE-ISSUE",
AI2224="Power Telco","ACTIVE", AI2224="no impacts","no impacts"
),"")</f>
        <v>no impacts</v>
      </c>
      <c r="AK2224" s="23" t="s">
        <v>5537</v>
      </c>
      <c r="AL2224" s="23" t="str">
        <f t="shared" si="63"/>
        <v>CTR_278</v>
      </c>
      <c r="AN2224" s="9" t="s">
        <v>5537</v>
      </c>
      <c r="AO2224" s="23" t="str">
        <f>_xlfn.XLOOKUP(B2224,'INCIDENT-05-03-2026'!E:E,'INCIDENT-05-03-2026'!F:F,"")</f>
        <v/>
      </c>
      <c r="AP2224" s="7" t="s">
        <v>5537</v>
      </c>
      <c r="AQ2224" s="6"/>
      <c r="AR2224" s="7"/>
      <c r="AS2224" s="3" t="str">
        <f>_xlfn.XLOOKUP(B2224,'[3]tt num | region | site id'!$C:$C,'[3]tt num | region | site id'!$Q:$Q,"")</f>
        <v/>
      </c>
      <c r="AT2224" s="24" t="str">
        <f>_xlfn.XLOOKUP(B2224,'[4]Cells Huawei 03052026 12h'!$B:$B,'[4]Cells Huawei 03052026 12h'!$T:$T,"")</f>
        <v/>
      </c>
      <c r="AU2224" s="24" t="str">
        <f>_xlfn.XLOOKUP(B2224,'[5]cells down 02052026 8h50'!$B:$B,'[5]cells down 02052026 8h50'!$R:$R,"")</f>
        <v/>
      </c>
      <c r="AV2224" s="24" t="str">
        <f>_xlfn.XLOOKUP(B2224,'[5]cells down 02052026 13h50'!$B:$B,'[5]cells down 02052026 13h50'!$R:$R,"")</f>
        <v/>
      </c>
      <c r="AW2224" s="24" t="str">
        <f>_xlfn.XLOOKUP(B2224,'[5]cells down 02052026 13h50'!$B:$B,'[5]cells down 02052026 13h50'!$R:$R,"")</f>
        <v/>
      </c>
      <c r="AX2224" s="24" t="str">
        <f>_xlfn.XLOOKUP(B2224,'[6]cell downs 03052026 8h40 '!$B:$B,'[6]cell downs 03052026 8h40 '!$R:$R,"")</f>
        <v/>
      </c>
      <c r="AY2224" s="24" t="str">
        <f>_xlfn.XLOOKUP(B2224,'[7]ALL SITES DOWN'!$D:$D,'[7]ALL SITES DOWN'!$J:$J,"")</f>
        <v/>
      </c>
      <c r="AZ2224" s="24" t="str">
        <f>_xlfn.XLOOKUP(B2224,'[8]ALL SITES DOWN'!$D:$D,'[8]ALL SITES DOWN'!$J:$J,"")</f>
        <v/>
      </c>
      <c r="BA2224" s="9" t="str">
        <f>_xlfn.XLOOKUP(B2224,[9]sheet1!$AC:$AC,[9]sheet1!$AF:$AF,"")</f>
        <v/>
      </c>
      <c r="BB2224" s="14" t="s">
        <v>5537</v>
      </c>
      <c r="BC2224" s="14" t="s">
        <v>5537</v>
      </c>
      <c r="BD2224" s="14" t="str">
        <f>_xlfn.XLOOKUP(B2224,'[10]cell downs 18042026 17h'!$B:$B,'[10]cell downs 18042026 17h'!$B:$B,"")</f>
        <v/>
      </c>
      <c r="BE2224" s="14" t="str">
        <f>_xlfn.XLOOKUP(B2224,'[11]Cells Huawei 19042026 15h'!$B:$B,'[11]Cells Huawei 19042026 15h'!$B:$B,"")</f>
        <v/>
      </c>
      <c r="BF2224" s="9" t="str">
        <f>_xlfn.XLOOKUP(B2224,'[12]cells down 19042026 9H40'!$B:$B,'[12]cells down 19042026 9H40'!$B:$B,"")</f>
        <v/>
      </c>
      <c r="BG2224" s="9" t="s">
        <v>3890</v>
      </c>
      <c r="BH2224" s="9" t="s">
        <v>12</v>
      </c>
    </row>
    <row r="2225" spans="1:60" s="9" customFormat="1" x14ac:dyDescent="0.3">
      <c r="A2225" s="1" t="s">
        <v>3919</v>
      </c>
      <c r="B2225" s="8" t="s">
        <v>3920</v>
      </c>
      <c r="C2225" s="3" t="str">
        <f>_xlfn.XLOOKUP(B2225,'[1]daily break down'!$D:$D,'[1]daily break down'!$E:$E,"")</f>
        <v>LITTORAL</v>
      </c>
      <c r="D2225" s="1" t="s">
        <v>11</v>
      </c>
      <c r="E2225" s="1" t="s">
        <v>1129</v>
      </c>
      <c r="F2225" s="3" t="s">
        <v>31</v>
      </c>
      <c r="G2225" s="1" t="s">
        <v>3921</v>
      </c>
      <c r="H2225" s="42" t="str">
        <f>_xlfn.XLOOKUP(B2225,[2]CALCULATION!$B:$B,[2]CALCULATION!$H:$H,"")</f>
        <v>ZTE</v>
      </c>
      <c r="I2225" s="34">
        <v>0</v>
      </c>
      <c r="J2225" s="34">
        <v>0</v>
      </c>
      <c r="K2225" s="34">
        <v>0</v>
      </c>
      <c r="L2225" s="34">
        <v>0</v>
      </c>
      <c r="M2225" s="34">
        <v>0</v>
      </c>
      <c r="N2225" s="34">
        <v>0</v>
      </c>
      <c r="O2225" s="34">
        <v>0</v>
      </c>
      <c r="P2225" s="34">
        <v>0</v>
      </c>
      <c r="Q2225" s="34">
        <v>0</v>
      </c>
      <c r="R2225" s="34">
        <v>0</v>
      </c>
      <c r="S2225" s="35">
        <v>0</v>
      </c>
      <c r="T2225" s="35">
        <v>0</v>
      </c>
      <c r="U2225" s="35">
        <v>0</v>
      </c>
      <c r="V2225" s="35">
        <v>0</v>
      </c>
      <c r="W2225" s="35">
        <v>0</v>
      </c>
      <c r="X2225" s="35">
        <v>0</v>
      </c>
      <c r="Y2225" s="35">
        <v>0</v>
      </c>
      <c r="Z2225" s="35">
        <v>0</v>
      </c>
      <c r="AA2225" s="35">
        <v>0</v>
      </c>
      <c r="AB2225" s="35">
        <v>0</v>
      </c>
      <c r="AC2225" s="35">
        <v>0</v>
      </c>
      <c r="AD2225" s="35">
        <v>0</v>
      </c>
      <c r="AE2225" s="58" t="s">
        <v>5560</v>
      </c>
      <c r="AF2225" s="58"/>
      <c r="AG2225" s="57" t="str" cm="1">
        <f t="array" ref="AG2225">IFERROR(_xlfn.IFS(
AI2225="MPR ISSUE","PDH",
AI2225="BSS Hardware Issue","BSS",
AI2225="Sites strategiques, MLL, Pylone, etc.","ENVTECH",
AI2225="AKTIVCO DEFAUT GE &amp; POWER Cabinet","AKTIVCO",
AI2225="AKTIVCO Coupure ENEO &amp; Baisse de tension","AKTIVCO GRID ONLY",
AI2225="Coupure ENEO &amp; Baisse de tension","IHS GRID ONLY",
AI2225="Defaut GE &amp; POWER Cabinet","IHS",
AI2225="Sharing","Partners",
AI2225="Sites strategiques &amp; DataCenter","SST &amp; DC",
AI2225="Exclu","Exclu",
AI2225="SAT","SAT",
AI2225="SPARE-ISSUE","SPARE-ISSUE",
AI2225="Fiber CAmtel","TRANS_FO_CAMTEL",
AI2225="Fiber AOF","Fiber AOF",
AI2225="Projet OCM (HUAWEI)","TRAVAUX-HUAWEI",
AI2225="Projet OCM (NOKIA)","TRAVAUX-NOKIA",
AI2225="ACCESS-ISSUE","ACCESS-ISSUE",
AI2225="Projet OCM (ZTE, NOKIA, autres projets)","TRAVAUX OCM",
AI2225="No root CAuse","No root cause",
AI2225="ODU HS","PDH",
AI2225="IP &amp; VLAN","PDH",
AI2225="Warehouse HUAWEI","SPARE-ISSUE",
AI2225="SPARE-HS","SPARE-ISSUE",
AI2225="Power Telco","BSS",AI2225="no impacts","no impacts"
),"")</f>
        <v>no impacts</v>
      </c>
      <c r="AH2225" s="57" t="str" cm="1">
        <f t="array" ref="AH2225">IFERROR(_xlfn.IFS(
AI2225="MPR ISSUE","TX ISSUE",
AI2225="BSS Hardware Issue","RAN ISSUE",
AI2225="Sites strategiques, MLL, Pylone, etc.","ENVTECH",
AI2225="AKTIVCO DEFAUT GE &amp; POWER Cabinet","POWER ISSUE",
AI2225="AKTIVCO Coupure ENEO &amp; Baisse de tension","POWER ISSUE",
AI2225="Coupure ENEO &amp; Baisse de tension","POWER ISSUE",
AI2225="Defaut GE &amp; POWER Cabinet","POWER ISSUE",
AI2225="Sharing","POWER ISSUE",
AI2225="Sites strategiques &amp; DataCenter","POWER ISSUE",
AI2225="Exclu","Exclu",
AI2225="SAT","TX ISSUE",
AI2225="SPARE-ISSUE","SPARE-ISSUE",
AI2225="Fiber CAmtel","TX ISSUE",
AI2225="Fiber AOF","TX ISSUE",
AI2225="Projet OCM (HUAWEI)","TRAVAUX-HUAWEI",
AI2225="Projet OCM (NOKIA)","TRAVAUX -NOKIA",
AI2225="ACCESS-ISSUE","ACCESS-ISSUE",
AI2225="Projet OCM (ZTE, NOKIA, autres projets)","TRAVAUX OCM",
AI2225="No root CAuse","No root cause",
AI2225="ODU HS","TX ISSUE",
AI2225="IP &amp; VLAN","TX ISSUE",
AI2225="Warehouse HUAWEI","SPARE-ISSUE",
AI2225="SPARE-HS","SPARE-ISSUE",
AI2225="Power Telco","RAN ISSUE",AI2225="no impacts","no impacts"
),"")</f>
        <v>no impacts</v>
      </c>
      <c r="AI2225" s="85" t="s">
        <v>5998</v>
      </c>
      <c r="AJ2225" s="57" t="str" cm="1">
        <f t="array" ref="AJ2225">IFERROR(_xlfn.IFS(
AI2225="MPR ISSUE","ACTIVE",
AI2225="BSS Hardware Issue","ACTIVE",
AI2225="Sites strategiques, MLL, Pylone, etc.","PASSIVE",
AI2225="AKTIVCO DEFAUT GE &amp; POWER Cabinet","PASSIVE",
AI2225="AKTIVCO Coupure ENEO &amp; Baisse de tension","PASSIVE",
AI2225="Coupure ENEO &amp; Baisse de tension","PASSIVE",
AI2225="Defaut GE &amp; POWER Cabinet","PASSIVE",
AI2225="Sharing","PASSIVE",
AI2225="Sites strategiques &amp; DataCenter","PASSIVE",
AI2225="Exclu","Exclu",
AI2225="SAT","ACTIVE",
AI2225="SPARE-ISSUE","SPARE-ISSUE",
AI2225="Fiber CAmtel","ACTIVE",
AI2225="Fiber AOF","ACTIVE",
AI2225="Projet OCM (HUAWEI)","PLANNED WORKS",
AI2225="Projet OCM (NOKIA)","PLANNED WORKS",
AI2225="ACCESS-ISSUE","ACCESS-ISSUE",
AI2225="Projet OCM (ZTE, NOKIA, autres projets)","PLANNED WORKS",
AI2225="No root CAuse","No root cause",
AI2225="ODU HS","ACTIVE",
AI2225="IP &amp; VLAN","ACTIVE",
AI2225="Warehouse HUAWEI","SPARE-ISSUE",
AI2225="SPARE-HS","SPARE-ISSUE",
AI2225="Power Telco","ACTIVE", AI2225="no impacts","no impacts"
),"")</f>
        <v>no impacts</v>
      </c>
      <c r="AK2225" s="23" t="s">
        <v>5792</v>
      </c>
      <c r="AL2225" s="23" t="str">
        <f t="shared" si="63"/>
        <v>LIT_497</v>
      </c>
      <c r="AN2225" s="9" t="s">
        <v>5537</v>
      </c>
      <c r="AO2225" s="23" t="str">
        <f>_xlfn.XLOOKUP(B2225,'INCIDENT-05-03-2026'!E:E,'INCIDENT-05-03-2026'!F:F,"")</f>
        <v/>
      </c>
      <c r="AP2225" s="7" t="s">
        <v>5537</v>
      </c>
      <c r="AQ2225" s="6"/>
      <c r="AR2225" s="7"/>
      <c r="AS2225" s="3" t="str">
        <f>_xlfn.XLOOKUP(B2225,'[3]tt num | region | site id'!$C:$C,'[3]tt num | region | site id'!$Q:$Q,"")</f>
        <v/>
      </c>
      <c r="AT2225" s="24" t="str">
        <f>_xlfn.XLOOKUP(B2225,'[4]Cells Huawei 03052026 12h'!$B:$B,'[4]Cells Huawei 03052026 12h'!$T:$T,"")</f>
        <v/>
      </c>
      <c r="AU2225" s="24" t="str">
        <f>_xlfn.XLOOKUP(B2225,'[5]cells down 02052026 8h50'!$B:$B,'[5]cells down 02052026 8h50'!$R:$R,"")</f>
        <v/>
      </c>
      <c r="AV2225" s="24" t="str">
        <f>_xlfn.XLOOKUP(B2225,'[5]cells down 02052026 13h50'!$B:$B,'[5]cells down 02052026 13h50'!$R:$R,"")</f>
        <v xml:space="preserve">(05/03/2026 cell zte): 02/04/2026 : Need BO RAN analysis </v>
      </c>
      <c r="AW2225" s="24" t="str">
        <f>_xlfn.XLOOKUP(B2225,'[5]cells down 02052026 13h50'!$B:$B,'[5]cells down 02052026 13h50'!$R:$R,"")</f>
        <v xml:space="preserve">(05/03/2026 cell zte): 02/04/2026 : Need BO RAN analysis </v>
      </c>
      <c r="AX2225" s="24" t="str">
        <f>_xlfn.XLOOKUP(B2225,'[6]cell downs 03052026 8h40 '!$B:$B,'[6]cell downs 03052026 8h40 '!$R:$R,"")</f>
        <v/>
      </c>
      <c r="AY2225" s="24" t="str">
        <f>_xlfn.XLOOKUP(B2225,'[7]ALL SITES DOWN'!$D:$D,'[7]ALL SITES DOWN'!$J:$J,"")</f>
        <v/>
      </c>
      <c r="AZ2225" s="24" t="str">
        <f>_xlfn.XLOOKUP(B2225,'[8]ALL SITES DOWN'!$D:$D,'[8]ALL SITES DOWN'!$J:$J,"")</f>
        <v/>
      </c>
      <c r="BA2225" s="9" t="str">
        <f>_xlfn.XLOOKUP(B2225,[9]sheet1!$AC:$AC,[9]sheet1!$AF:$AF,"")</f>
        <v/>
      </c>
      <c r="BB2225" s="14" t="s">
        <v>5537</v>
      </c>
      <c r="BC2225" s="14" t="s">
        <v>5537</v>
      </c>
      <c r="BD2225" s="14" t="str">
        <f>_xlfn.XLOOKUP(B2225,'[10]cell downs 18042026 17h'!$B:$B,'[10]cell downs 18042026 17h'!$B:$B,"")</f>
        <v/>
      </c>
      <c r="BE2225" s="14" t="str">
        <f>_xlfn.XLOOKUP(B2225,'[11]Cells Huawei 19042026 15h'!$B:$B,'[11]Cells Huawei 19042026 15h'!$B:$B,"")</f>
        <v/>
      </c>
      <c r="BF2225" s="9" t="str">
        <f>_xlfn.XLOOKUP(B2225,'[12]cells down 19042026 9H40'!$B:$B,'[12]cells down 19042026 9H40'!$B:$B,"")</f>
        <v/>
      </c>
      <c r="BG2225" s="9" t="s">
        <v>3920</v>
      </c>
      <c r="BH2225" s="9" t="s">
        <v>5537</v>
      </c>
    </row>
    <row r="2226" spans="1:60" s="9" customFormat="1" x14ac:dyDescent="0.3">
      <c r="A2226" s="1" t="s">
        <v>3922</v>
      </c>
      <c r="B2226" s="8" t="s">
        <v>3923</v>
      </c>
      <c r="C2226" s="3" t="str">
        <f>_xlfn.XLOOKUP(B2226,'[1]daily break down'!$D:$D,'[1]daily break down'!$E:$E,"")</f>
        <v>CENTRE</v>
      </c>
      <c r="D2226" s="1" t="s">
        <v>21</v>
      </c>
      <c r="E2226" s="1" t="s">
        <v>125</v>
      </c>
      <c r="F2226" s="3" t="s">
        <v>69</v>
      </c>
      <c r="G2226" s="1" t="s">
        <v>3924</v>
      </c>
      <c r="H2226" s="41" t="str">
        <f>_xlfn.XLOOKUP(B2226,[2]CALCULATION!$B:$B,[2]CALCULATION!$H:$H,"")</f>
        <v>NOKIA</v>
      </c>
      <c r="I2226" s="34">
        <v>0</v>
      </c>
      <c r="J2226" s="34">
        <v>0</v>
      </c>
      <c r="K2226" s="34">
        <v>0</v>
      </c>
      <c r="L2226" s="34">
        <v>0</v>
      </c>
      <c r="M2226" s="34">
        <v>0</v>
      </c>
      <c r="N2226" s="34">
        <v>0</v>
      </c>
      <c r="O2226" s="34">
        <v>0</v>
      </c>
      <c r="P2226" s="34">
        <v>0</v>
      </c>
      <c r="Q2226" s="34">
        <v>0</v>
      </c>
      <c r="R2226" s="34">
        <v>0</v>
      </c>
      <c r="S2226" s="35">
        <v>0</v>
      </c>
      <c r="T2226" s="35">
        <v>0</v>
      </c>
      <c r="U2226" s="35">
        <v>0</v>
      </c>
      <c r="V2226" s="35">
        <v>0</v>
      </c>
      <c r="W2226" s="35">
        <v>0</v>
      </c>
      <c r="X2226" s="35">
        <v>0</v>
      </c>
      <c r="Y2226" s="35">
        <v>0</v>
      </c>
      <c r="Z2226" s="35">
        <v>0</v>
      </c>
      <c r="AA2226" s="35">
        <v>0</v>
      </c>
      <c r="AB2226" s="35">
        <v>0</v>
      </c>
      <c r="AC2226" s="35">
        <v>0</v>
      </c>
      <c r="AD2226" s="35">
        <v>0</v>
      </c>
      <c r="AE2226" s="58" t="s">
        <v>5560</v>
      </c>
      <c r="AF2226" s="58"/>
      <c r="AG2226" s="57" t="str" cm="1">
        <f t="array" ref="AG2226">IFERROR(_xlfn.IFS(
AI2226="MPR ISSUE","PDH",
AI2226="BSS Hardware Issue","BSS",
AI2226="Sites strategiques, MLL, Pylone, etc.","ENVTECH",
AI2226="AKTIVCO DEFAUT GE &amp; POWER Cabinet","AKTIVCO",
AI2226="AKTIVCO Coupure ENEO &amp; Baisse de tension","AKTIVCO GRID ONLY",
AI2226="Coupure ENEO &amp; Baisse de tension","IHS GRID ONLY",
AI2226="Defaut GE &amp; POWER Cabinet","IHS",
AI2226="Sharing","Partners",
AI2226="Sites strategiques &amp; DataCenter","SST &amp; DC",
AI2226="Exclu","Exclu",
AI2226="SAT","SAT",
AI2226="SPARE-ISSUE","SPARE-ISSUE",
AI2226="Fiber CAmtel","TRANS_FO_CAMTEL",
AI2226="Fiber AOF","Fiber AOF",
AI2226="Projet OCM (HUAWEI)","TRAVAUX-HUAWEI",
AI2226="Projet OCM (NOKIA)","TRAVAUX-NOKIA",
AI2226="ACCESS-ISSUE","ACCESS-ISSUE",
AI2226="Projet OCM (ZTE, NOKIA, autres projets)","TRAVAUX OCM",
AI2226="No root CAuse","No root cause",
AI2226="ODU HS","PDH",
AI2226="IP &amp; VLAN","PDH",
AI2226="Warehouse HUAWEI","SPARE-ISSUE",
AI2226="SPARE-HS","SPARE-ISSUE",
AI2226="Power Telco","BSS",AI2226="no impacts","no impacts"
),"")</f>
        <v>no impacts</v>
      </c>
      <c r="AH2226" s="57" t="str" cm="1">
        <f t="array" ref="AH2226">IFERROR(_xlfn.IFS(
AI2226="MPR ISSUE","TX ISSUE",
AI2226="BSS Hardware Issue","RAN ISSUE",
AI2226="Sites strategiques, MLL, Pylone, etc.","ENVTECH",
AI2226="AKTIVCO DEFAUT GE &amp; POWER Cabinet","POWER ISSUE",
AI2226="AKTIVCO Coupure ENEO &amp; Baisse de tension","POWER ISSUE",
AI2226="Coupure ENEO &amp; Baisse de tension","POWER ISSUE",
AI2226="Defaut GE &amp; POWER Cabinet","POWER ISSUE",
AI2226="Sharing","POWER ISSUE",
AI2226="Sites strategiques &amp; DataCenter","POWER ISSUE",
AI2226="Exclu","Exclu",
AI2226="SAT","TX ISSUE",
AI2226="SPARE-ISSUE","SPARE-ISSUE",
AI2226="Fiber CAmtel","TX ISSUE",
AI2226="Fiber AOF","TX ISSUE",
AI2226="Projet OCM (HUAWEI)","TRAVAUX-HUAWEI",
AI2226="Projet OCM (NOKIA)","TRAVAUX -NOKIA",
AI2226="ACCESS-ISSUE","ACCESS-ISSUE",
AI2226="Projet OCM (ZTE, NOKIA, autres projets)","TRAVAUX OCM",
AI2226="No root CAuse","No root cause",
AI2226="ODU HS","TX ISSUE",
AI2226="IP &amp; VLAN","TX ISSUE",
AI2226="Warehouse HUAWEI","SPARE-ISSUE",
AI2226="SPARE-HS","SPARE-ISSUE",
AI2226="Power Telco","RAN ISSUE",AI2226="no impacts","no impacts"
),"")</f>
        <v>no impacts</v>
      </c>
      <c r="AI2226" s="85" t="s">
        <v>5998</v>
      </c>
      <c r="AJ2226" s="57" t="str" cm="1">
        <f t="array" ref="AJ2226">IFERROR(_xlfn.IFS(
AI2226="MPR ISSUE","ACTIVE",
AI2226="BSS Hardware Issue","ACTIVE",
AI2226="Sites strategiques, MLL, Pylone, etc.","PASSIVE",
AI2226="AKTIVCO DEFAUT GE &amp; POWER Cabinet","PASSIVE",
AI2226="AKTIVCO Coupure ENEO &amp; Baisse de tension","PASSIVE",
AI2226="Coupure ENEO &amp; Baisse de tension","PASSIVE",
AI2226="Defaut GE &amp; POWER Cabinet","PASSIVE",
AI2226="Sharing","PASSIVE",
AI2226="Sites strategiques &amp; DataCenter","PASSIVE",
AI2226="Exclu","Exclu",
AI2226="SAT","ACTIVE",
AI2226="SPARE-ISSUE","SPARE-ISSUE",
AI2226="Fiber CAmtel","ACTIVE",
AI2226="Fiber AOF","ACTIVE",
AI2226="Projet OCM (HUAWEI)","PLANNED WORKS",
AI2226="Projet OCM (NOKIA)","PLANNED WORKS",
AI2226="ACCESS-ISSUE","ACCESS-ISSUE",
AI2226="Projet OCM (ZTE, NOKIA, autres projets)","PLANNED WORKS",
AI2226="No root CAuse","No root cause",
AI2226="ODU HS","ACTIVE",
AI2226="IP &amp; VLAN","ACTIVE",
AI2226="Warehouse HUAWEI","SPARE-ISSUE",
AI2226="SPARE-HS","SPARE-ISSUE",
AI2226="Power Telco","ACTIVE", AI2226="no impacts","no impacts"
),"")</f>
        <v>no impacts</v>
      </c>
      <c r="AK2226" s="23" t="s">
        <v>5537</v>
      </c>
      <c r="AL2226" s="23" t="str">
        <f t="shared" si="63"/>
        <v>SUD_098</v>
      </c>
      <c r="AN2226" s="9" t="s">
        <v>5537</v>
      </c>
      <c r="AO2226" s="23" t="str">
        <f>_xlfn.XLOOKUP(B2226,'INCIDENT-05-03-2026'!E:E,'INCIDENT-05-03-2026'!F:F,"")</f>
        <v/>
      </c>
      <c r="AP2226" s="7" t="s">
        <v>5537</v>
      </c>
      <c r="AQ2226" s="6"/>
      <c r="AR2226" s="7"/>
      <c r="AS2226" s="3" t="str">
        <f>_xlfn.XLOOKUP(B2226,'[3]tt num | region | site id'!$C:$C,'[3]tt num | region | site id'!$Q:$Q,"")</f>
        <v/>
      </c>
      <c r="AT2226" s="24" t="str">
        <f>_xlfn.XLOOKUP(B2226,'[4]Cells Huawei 03052026 12h'!$B:$B,'[4]Cells Huawei 03052026 12h'!$T:$T,"")</f>
        <v/>
      </c>
      <c r="AU2226" s="24" t="str">
        <f>_xlfn.XLOOKUP(B2226,'[5]cells down 02052026 8h50'!$B:$B,'[5]cells down 02052026 8h50'!$R:$R,"")</f>
        <v/>
      </c>
      <c r="AV2226" s="24" t="str">
        <f>_xlfn.XLOOKUP(B2226,'[5]cells down 02052026 13h50'!$B:$B,'[5]cells down 02052026 13h50'!$R:$R,"")</f>
        <v/>
      </c>
      <c r="AW2226" s="24" t="str">
        <f>_xlfn.XLOOKUP(B2226,'[5]cells down 02052026 13h50'!$B:$B,'[5]cells down 02052026 13h50'!$R:$R,"")</f>
        <v/>
      </c>
      <c r="AX2226" s="24" t="str">
        <f>_xlfn.XLOOKUP(B2226,'[6]cell downs 03052026 8h40 '!$B:$B,'[6]cell downs 03052026 8h40 '!$R:$R,"")</f>
        <v/>
      </c>
      <c r="AY2226" s="24" t="str">
        <f>_xlfn.XLOOKUP(B2226,'[7]ALL SITES DOWN'!$D:$D,'[7]ALL SITES DOWN'!$J:$J,"")</f>
        <v/>
      </c>
      <c r="AZ2226" s="24" t="str">
        <f>_xlfn.XLOOKUP(B2226,'[8]ALL SITES DOWN'!$D:$D,'[8]ALL SITES DOWN'!$J:$J,"")</f>
        <v/>
      </c>
      <c r="BA2226" s="9" t="str">
        <f>_xlfn.XLOOKUP(B2226,[9]sheet1!$AC:$AC,[9]sheet1!$AF:$AF,"")</f>
        <v/>
      </c>
      <c r="BB2226" s="14" t="s">
        <v>5537</v>
      </c>
      <c r="BC2226" s="14" t="s">
        <v>5537</v>
      </c>
      <c r="BD2226" s="14" t="str">
        <f>_xlfn.XLOOKUP(B2226,'[10]cell downs 18042026 17h'!$B:$B,'[10]cell downs 18042026 17h'!$B:$B,"")</f>
        <v/>
      </c>
      <c r="BE2226" s="14" t="str">
        <f>_xlfn.XLOOKUP(B2226,'[11]Cells Huawei 19042026 15h'!$B:$B,'[11]Cells Huawei 19042026 15h'!$B:$B,"")</f>
        <v/>
      </c>
      <c r="BF2226" s="9" t="str">
        <f>_xlfn.XLOOKUP(B2226,'[12]cells down 19042026 9H40'!$B:$B,'[12]cells down 19042026 9H40'!$B:$B,"")</f>
        <v/>
      </c>
      <c r="BG2226" s="9" t="s">
        <v>5537</v>
      </c>
      <c r="BH2226" s="9" t="s">
        <v>5537</v>
      </c>
    </row>
    <row r="2227" spans="1:60" s="9" customFormat="1" x14ac:dyDescent="0.3">
      <c r="A2227" s="1" t="s">
        <v>3746</v>
      </c>
      <c r="B2227" s="8" t="s">
        <v>3747</v>
      </c>
      <c r="C2227" s="3" t="str">
        <f>_xlfn.XLOOKUP(B2227,'[1]daily break down'!$D:$D,'[1]daily break down'!$E:$E,"")</f>
        <v>EXTREME-NORD</v>
      </c>
      <c r="D2227" s="1" t="s">
        <v>11</v>
      </c>
      <c r="E2227" s="1" t="s">
        <v>12</v>
      </c>
      <c r="F2227" s="3" t="s">
        <v>55</v>
      </c>
      <c r="G2227" s="1" t="s">
        <v>185</v>
      </c>
      <c r="H2227" s="40" t="str">
        <f>_xlfn.XLOOKUP(B2227,[2]CALCULATION!$B:$B,[2]CALCULATION!$H:$H,"")</f>
        <v>Huawei</v>
      </c>
      <c r="I2227" s="34">
        <v>0</v>
      </c>
      <c r="J2227" s="34">
        <v>0</v>
      </c>
      <c r="K2227" s="34">
        <v>0</v>
      </c>
      <c r="L2227" s="34">
        <v>0</v>
      </c>
      <c r="M2227" s="34">
        <v>8.0257852428281603E-4</v>
      </c>
      <c r="N2227" s="34">
        <v>0.12395379430590157</v>
      </c>
      <c r="O2227" s="34">
        <v>0.4372982852642302</v>
      </c>
      <c r="P2227" s="34">
        <v>0.18218532501219922</v>
      </c>
      <c r="Q2227" s="34">
        <v>0</v>
      </c>
      <c r="R2227" s="34">
        <v>0</v>
      </c>
      <c r="S2227" s="35">
        <v>0</v>
      </c>
      <c r="T2227" s="35">
        <v>0</v>
      </c>
      <c r="U2227" s="35">
        <v>0</v>
      </c>
      <c r="V2227" s="35">
        <v>1.3029416464773582</v>
      </c>
      <c r="W2227" s="35">
        <v>0</v>
      </c>
      <c r="X2227" s="35">
        <v>0</v>
      </c>
      <c r="Y2227" s="35">
        <v>0</v>
      </c>
      <c r="Z2227" s="35">
        <v>0</v>
      </c>
      <c r="AA2227" s="35">
        <v>0</v>
      </c>
      <c r="AB2227" s="35">
        <v>0</v>
      </c>
      <c r="AC2227" s="35">
        <v>0</v>
      </c>
      <c r="AD2227" s="35">
        <v>0</v>
      </c>
      <c r="AE2227" s="58" t="s">
        <v>5603</v>
      </c>
      <c r="AF2227" s="58"/>
      <c r="AG2227" s="57" t="str" cm="1">
        <f t="array" ref="AG2227">IFERROR(_xlfn.IFS(
AI2227="MPR ISSUE","PDH",
AI2227="BSS Hardware Issue","BSS",
AI2227="Sites strategiques, MLL, Pylone, etc.","ENVTECH",
AI2227="AKTIVCO DEFAUT GE &amp; POWER Cabinet","AKTIVCO",
AI2227="AKTIVCO Coupure ENEO &amp; Baisse de tension","AKTIVCO GRID ONLY",
AI2227="Coupure ENEO &amp; Baisse de tension","IHS GRID ONLY",
AI2227="Defaut GE &amp; POWER Cabinet","IHS",
AI2227="Sharing","Partners",
AI2227="Sites strategiques &amp; DataCenter","SST &amp; DC",
AI2227="Exclu","Exclu",
AI2227="SAT","SAT",
AI2227="SPARE-ISSUE","SPARE-ISSUE",
AI2227="Fiber CAmtel","TRANS_FO_CAMTEL",
AI2227="Fiber AOF","Fiber AOF",
AI2227="Projet OCM (HUAWEI)","TRAVAUX-HUAWEI",
AI2227="Projet OCM (NOKIA)","TRAVAUX-NOKIA",
AI2227="ACCESS-ISSUE","ACCESS-ISSUE",
AI2227="Projet OCM (ZTE, NOKIA, autres projets)","TRAVAUX OCM",
AI2227="No root CAuse","No root cause",
AI2227="ODU HS","PDH",
AI2227="IP &amp; VLAN","PDH",
AI2227="Warehouse HUAWEI","SPARE-ISSUE",
AI2227="SPARE-HS","SPARE-ISSUE",
AI2227="Power Telco","BSS",AI2227="no impacts","no impacts"
),"")</f>
        <v>no impacts</v>
      </c>
      <c r="AH2227" s="57" t="str" cm="1">
        <f t="array" ref="AH2227">IFERROR(_xlfn.IFS(
AI2227="MPR ISSUE","TX ISSUE",
AI2227="BSS Hardware Issue","RAN ISSUE",
AI2227="Sites strategiques, MLL, Pylone, etc.","ENVTECH",
AI2227="AKTIVCO DEFAUT GE &amp; POWER Cabinet","POWER ISSUE",
AI2227="AKTIVCO Coupure ENEO &amp; Baisse de tension","POWER ISSUE",
AI2227="Coupure ENEO &amp; Baisse de tension","POWER ISSUE",
AI2227="Defaut GE &amp; POWER Cabinet","POWER ISSUE",
AI2227="Sharing","POWER ISSUE",
AI2227="Sites strategiques &amp; DataCenter","POWER ISSUE",
AI2227="Exclu","Exclu",
AI2227="SAT","TX ISSUE",
AI2227="SPARE-ISSUE","SPARE-ISSUE",
AI2227="Fiber CAmtel","TX ISSUE",
AI2227="Fiber AOF","TX ISSUE",
AI2227="Projet OCM (HUAWEI)","TRAVAUX-HUAWEI",
AI2227="Projet OCM (NOKIA)","TRAVAUX -NOKIA",
AI2227="ACCESS-ISSUE","ACCESS-ISSUE",
AI2227="Projet OCM (ZTE, NOKIA, autres projets)","TRAVAUX OCM",
AI2227="No root CAuse","No root cause",
AI2227="ODU HS","TX ISSUE",
AI2227="IP &amp; VLAN","TX ISSUE",
AI2227="Warehouse HUAWEI","SPARE-ISSUE",
AI2227="SPARE-HS","SPARE-ISSUE",
AI2227="Power Telco","RAN ISSUE",AI2227="no impacts","no impacts"
),"")</f>
        <v>no impacts</v>
      </c>
      <c r="AI2227" s="85" t="s">
        <v>5998</v>
      </c>
      <c r="AJ2227" s="57" t="str" cm="1">
        <f t="array" ref="AJ2227">IFERROR(_xlfn.IFS(
AI2227="MPR ISSUE","ACTIVE",
AI2227="BSS Hardware Issue","ACTIVE",
AI2227="Sites strategiques, MLL, Pylone, etc.","PASSIVE",
AI2227="AKTIVCO DEFAUT GE &amp; POWER Cabinet","PASSIVE",
AI2227="AKTIVCO Coupure ENEO &amp; Baisse de tension","PASSIVE",
AI2227="Coupure ENEO &amp; Baisse de tension","PASSIVE",
AI2227="Defaut GE &amp; POWER Cabinet","PASSIVE",
AI2227="Sharing","PASSIVE",
AI2227="Sites strategiques &amp; DataCenter","PASSIVE",
AI2227="Exclu","Exclu",
AI2227="SAT","ACTIVE",
AI2227="SPARE-ISSUE","SPARE-ISSUE",
AI2227="Fiber CAmtel","ACTIVE",
AI2227="Fiber AOF","ACTIVE",
AI2227="Projet OCM (HUAWEI)","PLANNED WORKS",
AI2227="Projet OCM (NOKIA)","PLANNED WORKS",
AI2227="ACCESS-ISSUE","ACCESS-ISSUE",
AI2227="Projet OCM (ZTE, NOKIA, autres projets)","PLANNED WORKS",
AI2227="No root CAuse","No root cause",
AI2227="ODU HS","ACTIVE",
AI2227="IP &amp; VLAN","ACTIVE",
AI2227="Warehouse HUAWEI","SPARE-ISSUE",
AI2227="SPARE-HS","SPARE-ISSUE",
AI2227="Power Telco","ACTIVE", AI2227="no impacts","no impacts"
),"")</f>
        <v>no impacts</v>
      </c>
      <c r="AK2227" s="23" t="s">
        <v>5537</v>
      </c>
      <c r="AL2227" s="23" t="str">
        <f t="shared" si="63"/>
        <v>EXN_141</v>
      </c>
      <c r="AN2227" s="9" t="s">
        <v>5537</v>
      </c>
      <c r="AO2227" s="23" t="str">
        <f>_xlfn.XLOOKUP(B2227,'INCIDENT-05-03-2026'!E:E,'INCIDENT-05-03-2026'!F:F,"")</f>
        <v/>
      </c>
      <c r="AP2227" s="7" t="s">
        <v>5537</v>
      </c>
      <c r="AQ2227" s="6"/>
      <c r="AR2227" s="7"/>
      <c r="AS2227" s="3" t="str">
        <f>_xlfn.XLOOKUP(B2227,'[3]tt num | region | site id'!$C:$C,'[3]tt num | region | site id'!$Q:$Q,"")</f>
        <v/>
      </c>
      <c r="AT2227" s="24" t="str">
        <f>_xlfn.XLOOKUP(B2227,'[4]Cells Huawei 03052026 12h'!$B:$B,'[4]Cells Huawei 03052026 12h'!$T:$T,"")</f>
        <v/>
      </c>
      <c r="AU2227" s="24" t="str">
        <f>_xlfn.XLOOKUP(B2227,'[5]cells down 02052026 8h50'!$B:$B,'[5]cells down 02052026 8h50'!$R:$R,"")</f>
        <v/>
      </c>
      <c r="AV2227" s="24" t="str">
        <f>_xlfn.XLOOKUP(B2227,'[5]cells down 02052026 13h50'!$B:$B,'[5]cells down 02052026 13h50'!$R:$R,"")</f>
        <v/>
      </c>
      <c r="AW2227" s="24" t="str">
        <f>_xlfn.XLOOKUP(B2227,'[5]cells down 02052026 13h50'!$B:$B,'[5]cells down 02052026 13h50'!$R:$R,"")</f>
        <v/>
      </c>
      <c r="AX2227" s="24" t="str">
        <f>_xlfn.XLOOKUP(B2227,'[6]cell downs 03052026 8h40 '!$B:$B,'[6]cell downs 03052026 8h40 '!$R:$R,"")</f>
        <v/>
      </c>
      <c r="AY2227" s="24" t="str">
        <f>_xlfn.XLOOKUP(B2227,'[7]ALL SITES DOWN'!$D:$D,'[7]ALL SITES DOWN'!$J:$J,"")</f>
        <v/>
      </c>
      <c r="AZ2227" s="24" t="str">
        <f>_xlfn.XLOOKUP(B2227,'[8]ALL SITES DOWN'!$D:$D,'[8]ALL SITES DOWN'!$J:$J,"")</f>
        <v/>
      </c>
      <c r="BA2227" s="9" t="str">
        <f>_xlfn.XLOOKUP(B2227,[9]sheet1!$AC:$AC,[9]sheet1!$AF:$AF,"")</f>
        <v/>
      </c>
      <c r="BB2227" s="14" t="s">
        <v>5537</v>
      </c>
      <c r="BC2227" s="14" t="s">
        <v>5537</v>
      </c>
      <c r="BD2227" s="14" t="str">
        <f>_xlfn.XLOOKUP(B2227,'[10]cell downs 18042026 17h'!$B:$B,'[10]cell downs 18042026 17h'!$B:$B,"")</f>
        <v/>
      </c>
      <c r="BE2227" s="14" t="str">
        <f>_xlfn.XLOOKUP(B2227,'[11]Cells Huawei 19042026 15h'!$B:$B,'[11]Cells Huawei 19042026 15h'!$B:$B,"")</f>
        <v/>
      </c>
      <c r="BF2227" s="9" t="str">
        <f>_xlfn.XLOOKUP(B2227,'[12]cells down 19042026 9H40'!$B:$B,'[12]cells down 19042026 9H40'!$B:$B,"")</f>
        <v/>
      </c>
      <c r="BG2227" s="9" t="s">
        <v>3747</v>
      </c>
      <c r="BH2227" s="9" t="s">
        <v>5537</v>
      </c>
    </row>
    <row r="2228" spans="1:60" s="9" customFormat="1" x14ac:dyDescent="0.3">
      <c r="A2228" s="1" t="s">
        <v>3925</v>
      </c>
      <c r="B2228" s="8" t="s">
        <v>3926</v>
      </c>
      <c r="C2228" s="3" t="str">
        <f>_xlfn.XLOOKUP(B2228,'[1]daily break down'!$D:$D,'[1]daily break down'!$E:$E,"")</f>
        <v>CENTRE</v>
      </c>
      <c r="D2228" s="1" t="s">
        <v>11</v>
      </c>
      <c r="E2228" s="1" t="s">
        <v>66</v>
      </c>
      <c r="F2228" s="3" t="s">
        <v>37</v>
      </c>
      <c r="G2228" s="1" t="s">
        <v>3927</v>
      </c>
      <c r="H2228" s="42" t="str">
        <f>_xlfn.XLOOKUP(B2228,[2]CALCULATION!$B:$B,[2]CALCULATION!$H:$H,"")</f>
        <v>ZTE</v>
      </c>
      <c r="I2228" s="34">
        <v>0</v>
      </c>
      <c r="J2228" s="34">
        <v>0</v>
      </c>
      <c r="K2228" s="34">
        <v>0</v>
      </c>
      <c r="L2228" s="34">
        <v>0</v>
      </c>
      <c r="M2228" s="34">
        <v>0</v>
      </c>
      <c r="N2228" s="34">
        <v>0</v>
      </c>
      <c r="O2228" s="34">
        <v>0</v>
      </c>
      <c r="P2228" s="34">
        <v>0</v>
      </c>
      <c r="Q2228" s="34">
        <v>0</v>
      </c>
      <c r="R2228" s="34">
        <v>0</v>
      </c>
      <c r="S2228" s="35">
        <v>0</v>
      </c>
      <c r="T2228" s="35">
        <v>0</v>
      </c>
      <c r="U2228" s="35">
        <v>0</v>
      </c>
      <c r="V2228" s="35">
        <v>0</v>
      </c>
      <c r="W2228" s="35">
        <v>0</v>
      </c>
      <c r="X2228" s="35">
        <v>0</v>
      </c>
      <c r="Y2228" s="35">
        <v>0</v>
      </c>
      <c r="Z2228" s="35">
        <v>0</v>
      </c>
      <c r="AA2228" s="35">
        <v>0</v>
      </c>
      <c r="AB2228" s="35">
        <v>0</v>
      </c>
      <c r="AC2228" s="35">
        <v>0</v>
      </c>
      <c r="AD2228" s="35">
        <v>0</v>
      </c>
      <c r="AE2228" s="58" t="s">
        <v>5560</v>
      </c>
      <c r="AF2228" s="58"/>
      <c r="AG2228" s="57" t="str" cm="1">
        <f t="array" ref="AG2228">IFERROR(_xlfn.IFS(
AI2228="MPR ISSUE","PDH",
AI2228="BSS Hardware Issue","BSS",
AI2228="Sites strategiques, MLL, Pylone, etc.","ENVTECH",
AI2228="AKTIVCO DEFAUT GE &amp; POWER Cabinet","AKTIVCO",
AI2228="AKTIVCO Coupure ENEO &amp; Baisse de tension","AKTIVCO GRID ONLY",
AI2228="Coupure ENEO &amp; Baisse de tension","IHS GRID ONLY",
AI2228="Defaut GE &amp; POWER Cabinet","IHS",
AI2228="Sharing","Partners",
AI2228="Sites strategiques &amp; DataCenter","SST &amp; DC",
AI2228="Exclu","Exclu",
AI2228="SAT","SAT",
AI2228="SPARE-ISSUE","SPARE-ISSUE",
AI2228="Fiber CAmtel","TRANS_FO_CAMTEL",
AI2228="Fiber AOF","Fiber AOF",
AI2228="Projet OCM (HUAWEI)","TRAVAUX-HUAWEI",
AI2228="Projet OCM (NOKIA)","TRAVAUX-NOKIA",
AI2228="ACCESS-ISSUE","ACCESS-ISSUE",
AI2228="Projet OCM (ZTE, NOKIA, autres projets)","TRAVAUX OCM",
AI2228="No root CAuse","No root cause",
AI2228="ODU HS","PDH",
AI2228="IP &amp; VLAN","PDH",
AI2228="Warehouse HUAWEI","SPARE-ISSUE",
AI2228="SPARE-HS","SPARE-ISSUE",
AI2228="Power Telco","BSS",AI2228="no impacts","no impacts"
),"")</f>
        <v>PDH</v>
      </c>
      <c r="AH2228" s="57" t="str" cm="1">
        <f t="array" ref="AH2228">IFERROR(_xlfn.IFS(
AI2228="MPR ISSUE","TX ISSUE",
AI2228="BSS Hardware Issue","RAN ISSUE",
AI2228="Sites strategiques, MLL, Pylone, etc.","ENVTECH",
AI2228="AKTIVCO DEFAUT GE &amp; POWER Cabinet","POWER ISSUE",
AI2228="AKTIVCO Coupure ENEO &amp; Baisse de tension","POWER ISSUE",
AI2228="Coupure ENEO &amp; Baisse de tension","POWER ISSUE",
AI2228="Defaut GE &amp; POWER Cabinet","POWER ISSUE",
AI2228="Sharing","POWER ISSUE",
AI2228="Sites strategiques &amp; DataCenter","POWER ISSUE",
AI2228="Exclu","Exclu",
AI2228="SAT","TX ISSUE",
AI2228="SPARE-ISSUE","SPARE-ISSUE",
AI2228="Fiber CAmtel","TX ISSUE",
AI2228="Fiber AOF","TX ISSUE",
AI2228="Projet OCM (HUAWEI)","TRAVAUX-HUAWEI",
AI2228="Projet OCM (NOKIA)","TRAVAUX -NOKIA",
AI2228="ACCESS-ISSUE","ACCESS-ISSUE",
AI2228="Projet OCM (ZTE, NOKIA, autres projets)","TRAVAUX OCM",
AI2228="No root CAuse","No root cause",
AI2228="ODU HS","TX ISSUE",
AI2228="IP &amp; VLAN","TX ISSUE",
AI2228="Warehouse HUAWEI","SPARE-ISSUE",
AI2228="SPARE-HS","SPARE-ISSUE",
AI2228="Power Telco","RAN ISSUE",AI2228="no impacts","no impacts"
),"")</f>
        <v>TX ISSUE</v>
      </c>
      <c r="AI2228" s="121" t="s">
        <v>5352</v>
      </c>
      <c r="AJ2228" s="57" t="str" cm="1">
        <f t="array" ref="AJ2228">IFERROR(_xlfn.IFS(
AI2228="MPR ISSUE","ACTIVE",
AI2228="BSS Hardware Issue","ACTIVE",
AI2228="Sites strategiques, MLL, Pylone, etc.","PASSIVE",
AI2228="AKTIVCO DEFAUT GE &amp; POWER Cabinet","PASSIVE",
AI2228="AKTIVCO Coupure ENEO &amp; Baisse de tension","PASSIVE",
AI2228="Coupure ENEO &amp; Baisse de tension","PASSIVE",
AI2228="Defaut GE &amp; POWER Cabinet","PASSIVE",
AI2228="Sharing","PASSIVE",
AI2228="Sites strategiques &amp; DataCenter","PASSIVE",
AI2228="Exclu","Exclu",
AI2228="SAT","ACTIVE",
AI2228="SPARE-ISSUE","SPARE-ISSUE",
AI2228="Fiber CAmtel","ACTIVE",
AI2228="Fiber AOF","ACTIVE",
AI2228="Projet OCM (HUAWEI)","PLANNED WORKS",
AI2228="Projet OCM (NOKIA)","PLANNED WORKS",
AI2228="ACCESS-ISSUE","ACCESS-ISSUE",
AI2228="Projet OCM (ZTE, NOKIA, autres projets)","PLANNED WORKS",
AI2228="No root CAuse","No root cause",
AI2228="ODU HS","ACTIVE",
AI2228="IP &amp; VLAN","ACTIVE",
AI2228="Warehouse HUAWEI","SPARE-ISSUE",
AI2228="SPARE-HS","SPARE-ISSUE",
AI2228="Power Telco","ACTIVE", AI2228="no impacts","no impacts"
),"")</f>
        <v>ACTIVE</v>
      </c>
      <c r="AK2228" s="122" t="s">
        <v>5926</v>
      </c>
      <c r="AL2228" s="127" t="str">
        <f>IFERROR(MID(AM2228, SEARCH("CTR_", AM2228), 7), IFERROR(MID(AM2228, SEARCH("SUO_", AM2228), 7), IFERROR(MID(AM2228, SEARCH("SUD_", AM2228), 7), IFERROR(MID(AM2228, SEARCH("NRO_", AM2228), 7), IFERROR(MID(AM2228, SEARCH("ADM_", AM2228), 7), IFERROR(MID(AM2228, SEARCH("NRD_", AM2228), 7), IFERROR(MID(AM2228, SEARCH("EXN_", AM2228), 7), IFERROR(MID(AM2228, SEARCH("LIT_", AM2228), 7), IFERROR(MID(AM2228, SEARCH("EST_", AM2228), 7), MID(AM2228, SEARCH("OST_",AM2228), 7))))))))))</f>
        <v>EST_076</v>
      </c>
      <c r="AM2228" s="9" t="s">
        <v>5911</v>
      </c>
      <c r="AN2228" s="9" t="s">
        <v>5537</v>
      </c>
      <c r="AO2228" s="23" t="str">
        <f>_xlfn.XLOOKUP(B2228,'INCIDENT-05-03-2026'!E:E,'INCIDENT-05-03-2026'!F:F,"")</f>
        <v xml:space="preserve">(05/03/2026   groupe whatsapp ): impacted by EST_076_N_Diang-MTN , Diang-MTN_G9U9L8L7_EST_076 -{ P1 en cours  } </v>
      </c>
      <c r="AP2228" s="7" t="s">
        <v>5537</v>
      </c>
      <c r="AQ2228" s="6"/>
      <c r="AR2228" s="7"/>
      <c r="AS2228" s="3" t="str">
        <f>_xlfn.XLOOKUP(B2228,'[3]tt num | region | site id'!$C:$C,'[3]tt num | region | site id'!$Q:$Q,"")</f>
        <v/>
      </c>
      <c r="AT2228" s="24" t="str">
        <f>_xlfn.XLOOKUP(B2228,'[4]Cells Huawei 03052026 12h'!$B:$B,'[4]Cells Huawei 03052026 12h'!$T:$T,"")</f>
        <v/>
      </c>
      <c r="AU2228" s="24" t="str">
        <f>_xlfn.XLOOKUP(B2228,'[5]cells down 02052026 8h50'!$B:$B,'[5]cells down 02052026 8h50'!$R:$R,"")</f>
        <v/>
      </c>
      <c r="AV2228" s="24" t="str">
        <f>_xlfn.XLOOKUP(B2228,'[5]cells down 02052026 13h50'!$B:$B,'[5]cells down 02052026 13h50'!$R:$R,"")</f>
        <v/>
      </c>
      <c r="AW2228" s="24" t="str">
        <f>_xlfn.XLOOKUP(B2228,'[5]cells down 02052026 13h50'!$B:$B,'[5]cells down 02052026 13h50'!$R:$R,"")</f>
        <v/>
      </c>
      <c r="AX2228" s="24" t="str">
        <f>_xlfn.XLOOKUP(B2228,'[6]cell downs 03052026 8h40 '!$B:$B,'[6]cell downs 03052026 8h40 '!$R:$R,"")</f>
        <v/>
      </c>
      <c r="AY2228" s="24" t="str">
        <f>_xlfn.XLOOKUP(B2228,'[7]ALL SITES DOWN'!$D:$D,'[7]ALL SITES DOWN'!$J:$J,"")</f>
        <v>(05/03/2026 com ran 17h): Indisponibilités des services mobiles Voix &amp; Data dans la localité de Mamfe_N_SUO_009 et environs</v>
      </c>
      <c r="AZ2228" s="24" t="str">
        <f>_xlfn.XLOOKUP(B2228,'[8]ALL SITES DOWN'!$D:$D,'[8]ALL SITES DOWN'!$J:$J,"")</f>
        <v/>
      </c>
      <c r="BA2228" s="9" t="str">
        <f>_xlfn.XLOOKUP(B2228,[9]sheet1!$AC:$AC,[9]sheet1!$AF:$AF,"")</f>
        <v/>
      </c>
      <c r="BB2228" s="14" t="s">
        <v>5537</v>
      </c>
      <c r="BC2228" s="14" t="s">
        <v>5537</v>
      </c>
      <c r="BD2228" s="14" t="str">
        <f>_xlfn.XLOOKUP(B2228,'[10]cell downs 18042026 17h'!$B:$B,'[10]cell downs 18042026 17h'!$B:$B,"")</f>
        <v/>
      </c>
      <c r="BE2228" s="14" t="str">
        <f>_xlfn.XLOOKUP(B2228,'[11]Cells Huawei 19042026 15h'!$B:$B,'[11]Cells Huawei 19042026 15h'!$B:$B,"")</f>
        <v/>
      </c>
      <c r="BF2228" s="9" t="str">
        <f>_xlfn.XLOOKUP(B2228,'[12]cells down 19042026 9H40'!$B:$B,'[12]cells down 19042026 9H40'!$B:$B,"")</f>
        <v/>
      </c>
      <c r="BG2228" s="9" t="s">
        <v>3926</v>
      </c>
      <c r="BH2228" s="9" t="s">
        <v>5537</v>
      </c>
    </row>
    <row r="2229" spans="1:60" s="9" customFormat="1" x14ac:dyDescent="0.3">
      <c r="A2229" s="1" t="s">
        <v>3931</v>
      </c>
      <c r="B2229" s="8" t="s">
        <v>3932</v>
      </c>
      <c r="C2229" s="3" t="str">
        <f>_xlfn.XLOOKUP(B2229,'[1]daily break down'!$D:$D,'[1]daily break down'!$E:$E,"")</f>
        <v>LITTORAL</v>
      </c>
      <c r="D2229" s="1" t="s">
        <v>18</v>
      </c>
      <c r="E2229" s="1" t="s">
        <v>18</v>
      </c>
      <c r="F2229" s="3" t="s">
        <v>31</v>
      </c>
      <c r="G2229" s="1" t="s">
        <v>3883</v>
      </c>
      <c r="H2229" s="42" t="str">
        <f>_xlfn.XLOOKUP(B2229,[2]CALCULATION!$B:$B,[2]CALCULATION!$H:$H,"")</f>
        <v>ZTE</v>
      </c>
      <c r="I2229" s="34">
        <v>0</v>
      </c>
      <c r="J2229" s="34">
        <v>0</v>
      </c>
      <c r="K2229" s="34">
        <v>0</v>
      </c>
      <c r="L2229" s="34">
        <v>0</v>
      </c>
      <c r="M2229" s="34">
        <v>0</v>
      </c>
      <c r="N2229" s="34">
        <v>0</v>
      </c>
      <c r="O2229" s="34">
        <v>0</v>
      </c>
      <c r="P2229" s="34">
        <v>0</v>
      </c>
      <c r="Q2229" s="34">
        <v>0</v>
      </c>
      <c r="R2229" s="34">
        <v>0</v>
      </c>
      <c r="S2229" s="35">
        <v>0</v>
      </c>
      <c r="T2229" s="35">
        <v>0</v>
      </c>
      <c r="U2229" s="35">
        <v>0</v>
      </c>
      <c r="V2229" s="35">
        <v>0</v>
      </c>
      <c r="W2229" s="35">
        <v>0</v>
      </c>
      <c r="X2229" s="35">
        <v>0</v>
      </c>
      <c r="Y2229" s="35">
        <v>0</v>
      </c>
      <c r="Z2229" s="35">
        <v>0</v>
      </c>
      <c r="AA2229" s="35">
        <v>0</v>
      </c>
      <c r="AB2229" s="35">
        <v>0</v>
      </c>
      <c r="AC2229" s="35">
        <v>0</v>
      </c>
      <c r="AD2229" s="35">
        <v>0</v>
      </c>
      <c r="AE2229" s="58" t="s">
        <v>5560</v>
      </c>
      <c r="AF2229" s="58"/>
      <c r="AG2229" s="57" t="str" cm="1">
        <f t="array" ref="AG2229">IFERROR(_xlfn.IFS(
AI2229="MPR ISSUE","PDH",
AI2229="BSS Hardware Issue","BSS",
AI2229="Sites strategiques, MLL, Pylone, etc.","ENVTECH",
AI2229="AKTIVCO DEFAUT GE &amp; POWER Cabinet","AKTIVCO",
AI2229="AKTIVCO Coupure ENEO &amp; Baisse de tension","AKTIVCO GRID ONLY",
AI2229="Coupure ENEO &amp; Baisse de tension","IHS GRID ONLY",
AI2229="Defaut GE &amp; POWER Cabinet","IHS",
AI2229="Sharing","Partners",
AI2229="Sites strategiques &amp; DataCenter","SST &amp; DC",
AI2229="Exclu","Exclu",
AI2229="SAT","SAT",
AI2229="SPARE-ISSUE","SPARE-ISSUE",
AI2229="Fiber CAmtel","TRANS_FO_CAMTEL",
AI2229="Fiber AOF","Fiber AOF",
AI2229="Projet OCM (HUAWEI)","TRAVAUX-HUAWEI",
AI2229="Projet OCM (NOKIA)","TRAVAUX-NOKIA",
AI2229="ACCESS-ISSUE","ACCESS-ISSUE",
AI2229="Projet OCM (ZTE, NOKIA, autres projets)","TRAVAUX OCM",
AI2229="No root CAuse","No root cause",
AI2229="ODU HS","PDH",
AI2229="IP &amp; VLAN","PDH",
AI2229="Warehouse HUAWEI","SPARE-ISSUE",
AI2229="SPARE-HS","SPARE-ISSUE",
AI2229="Power Telco","BSS",AI2229="no impacts","no impacts"
),"")</f>
        <v>no impacts</v>
      </c>
      <c r="AH2229" s="57" t="str" cm="1">
        <f t="array" ref="AH2229">IFERROR(_xlfn.IFS(
AI2229="MPR ISSUE","TX ISSUE",
AI2229="BSS Hardware Issue","RAN ISSUE",
AI2229="Sites strategiques, MLL, Pylone, etc.","ENVTECH",
AI2229="AKTIVCO DEFAUT GE &amp; POWER Cabinet","POWER ISSUE",
AI2229="AKTIVCO Coupure ENEO &amp; Baisse de tension","POWER ISSUE",
AI2229="Coupure ENEO &amp; Baisse de tension","POWER ISSUE",
AI2229="Defaut GE &amp; POWER Cabinet","POWER ISSUE",
AI2229="Sharing","POWER ISSUE",
AI2229="Sites strategiques &amp; DataCenter","POWER ISSUE",
AI2229="Exclu","Exclu",
AI2229="SAT","TX ISSUE",
AI2229="SPARE-ISSUE","SPARE-ISSUE",
AI2229="Fiber CAmtel","TX ISSUE",
AI2229="Fiber AOF","TX ISSUE",
AI2229="Projet OCM (HUAWEI)","TRAVAUX-HUAWEI",
AI2229="Projet OCM (NOKIA)","TRAVAUX -NOKIA",
AI2229="ACCESS-ISSUE","ACCESS-ISSUE",
AI2229="Projet OCM (ZTE, NOKIA, autres projets)","TRAVAUX OCM",
AI2229="No root CAuse","No root cause",
AI2229="ODU HS","TX ISSUE",
AI2229="IP &amp; VLAN","TX ISSUE",
AI2229="Warehouse HUAWEI","SPARE-ISSUE",
AI2229="SPARE-HS","SPARE-ISSUE",
AI2229="Power Telco","RAN ISSUE",AI2229="no impacts","no impacts"
),"")</f>
        <v>no impacts</v>
      </c>
      <c r="AI2229" s="85" t="s">
        <v>5998</v>
      </c>
      <c r="AJ2229" s="57" t="str" cm="1">
        <f t="array" ref="AJ2229">IFERROR(_xlfn.IFS(
AI2229="MPR ISSUE","ACTIVE",
AI2229="BSS Hardware Issue","ACTIVE",
AI2229="Sites strategiques, MLL, Pylone, etc.","PASSIVE",
AI2229="AKTIVCO DEFAUT GE &amp; POWER Cabinet","PASSIVE",
AI2229="AKTIVCO Coupure ENEO &amp; Baisse de tension","PASSIVE",
AI2229="Coupure ENEO &amp; Baisse de tension","PASSIVE",
AI2229="Defaut GE &amp; POWER Cabinet","PASSIVE",
AI2229="Sharing","PASSIVE",
AI2229="Sites strategiques &amp; DataCenter","PASSIVE",
AI2229="Exclu","Exclu",
AI2229="SAT","ACTIVE",
AI2229="SPARE-ISSUE","SPARE-ISSUE",
AI2229="Fiber CAmtel","ACTIVE",
AI2229="Fiber AOF","ACTIVE",
AI2229="Projet OCM (HUAWEI)","PLANNED WORKS",
AI2229="Projet OCM (NOKIA)","PLANNED WORKS",
AI2229="ACCESS-ISSUE","ACCESS-ISSUE",
AI2229="Projet OCM (ZTE, NOKIA, autres projets)","PLANNED WORKS",
AI2229="No root CAuse","No root cause",
AI2229="ODU HS","ACTIVE",
AI2229="IP &amp; VLAN","ACTIVE",
AI2229="Warehouse HUAWEI","SPARE-ISSUE",
AI2229="SPARE-HS","SPARE-ISSUE",
AI2229="Power Telco","ACTIVE", AI2229="no impacts","no impacts"
),"")</f>
        <v>no impacts</v>
      </c>
      <c r="AK2229" s="23" t="s">
        <v>5537</v>
      </c>
      <c r="AL2229" s="23" t="str">
        <f t="shared" ref="AL2229:AL2234" si="64">B2229</f>
        <v>LIT_679</v>
      </c>
      <c r="AN2229" s="9" t="s">
        <v>5537</v>
      </c>
      <c r="AO2229" s="23" t="str">
        <f>_xlfn.XLOOKUP(B2229,'INCIDENT-05-03-2026'!E:E,'INCIDENT-05-03-2026'!F:F,"")</f>
        <v/>
      </c>
      <c r="AP2229" s="7" t="s">
        <v>5537</v>
      </c>
      <c r="AQ2229" s="6"/>
      <c r="AR2229" s="7"/>
      <c r="AS2229" s="3" t="str">
        <f>_xlfn.XLOOKUP(B2229,'[3]tt num | region | site id'!$C:$C,'[3]tt num | region | site id'!$Q:$Q,"")</f>
        <v/>
      </c>
      <c r="AT2229" s="24" t="str">
        <f>_xlfn.XLOOKUP(B2229,'[4]Cells Huawei 03052026 12h'!$B:$B,'[4]Cells Huawei 03052026 12h'!$T:$T,"")</f>
        <v/>
      </c>
      <c r="AU2229" s="24" t="str">
        <f>_xlfn.XLOOKUP(B2229,'[5]cells down 02052026 8h50'!$B:$B,'[5]cells down 02052026 8h50'!$R:$R,"")</f>
        <v/>
      </c>
      <c r="AV2229" s="24" t="str">
        <f>_xlfn.XLOOKUP(B2229,'[5]cells down 02052026 13h50'!$B:$B,'[5]cells down 02052026 13h50'!$R:$R,"")</f>
        <v/>
      </c>
      <c r="AW2229" s="24" t="str">
        <f>_xlfn.XLOOKUP(B2229,'[5]cells down 02052026 13h50'!$B:$B,'[5]cells down 02052026 13h50'!$R:$R,"")</f>
        <v/>
      </c>
      <c r="AX2229" s="24" t="str">
        <f>_xlfn.XLOOKUP(B2229,'[6]cell downs 03052026 8h40 '!$B:$B,'[6]cell downs 03052026 8h40 '!$R:$R,"")</f>
        <v/>
      </c>
      <c r="AY2229" s="24" t="str">
        <f>_xlfn.XLOOKUP(B2229,'[7]ALL SITES DOWN'!$D:$D,'[7]ALL SITES DOWN'!$J:$J,"")</f>
        <v/>
      </c>
      <c r="AZ2229" s="24" t="str">
        <f>_xlfn.XLOOKUP(B2229,'[8]ALL SITES DOWN'!$D:$D,'[8]ALL SITES DOWN'!$J:$J,"")</f>
        <v/>
      </c>
      <c r="BA2229" s="9" t="str">
        <f>_xlfn.XLOOKUP(B2229,[9]sheet1!$AC:$AC,[9]sheet1!$AF:$AF,"")</f>
        <v/>
      </c>
      <c r="BB2229" s="14" t="s">
        <v>5537</v>
      </c>
      <c r="BC2229" s="14" t="s">
        <v>5537</v>
      </c>
      <c r="BD2229" s="14" t="str">
        <f>_xlfn.XLOOKUP(B2229,'[10]cell downs 18042026 17h'!$B:$B,'[10]cell downs 18042026 17h'!$B:$B,"")</f>
        <v/>
      </c>
      <c r="BE2229" s="14" t="str">
        <f>_xlfn.XLOOKUP(B2229,'[11]Cells Huawei 19042026 15h'!$B:$B,'[11]Cells Huawei 19042026 15h'!$B:$B,"")</f>
        <v/>
      </c>
      <c r="BF2229" s="9" t="str">
        <f>_xlfn.XLOOKUP(B2229,'[12]cells down 19042026 9H40'!$B:$B,'[12]cells down 19042026 9H40'!$B:$B,"")</f>
        <v/>
      </c>
      <c r="BG2229" s="9" t="s">
        <v>5537</v>
      </c>
      <c r="BH2229" s="9" t="s">
        <v>5537</v>
      </c>
    </row>
    <row r="2230" spans="1:60" s="9" customFormat="1" x14ac:dyDescent="0.3">
      <c r="A2230" s="1" t="s">
        <v>3935</v>
      </c>
      <c r="B2230" s="8" t="s">
        <v>3936</v>
      </c>
      <c r="C2230" s="3" t="str">
        <f>_xlfn.XLOOKUP(B2230,'[1]daily break down'!$D:$D,'[1]daily break down'!$E:$E,"")</f>
        <v>CENTRE</v>
      </c>
      <c r="D2230" s="1" t="s">
        <v>11</v>
      </c>
      <c r="E2230" s="1" t="s">
        <v>12</v>
      </c>
      <c r="F2230" s="3" t="s">
        <v>226</v>
      </c>
      <c r="G2230" s="1" t="s">
        <v>3935</v>
      </c>
      <c r="H2230" s="42" t="str">
        <f>_xlfn.XLOOKUP(B2230,[2]CALCULATION!$B:$B,[2]CALCULATION!$H:$H,"")</f>
        <v>ZTE</v>
      </c>
      <c r="I2230" s="34">
        <v>0</v>
      </c>
      <c r="J2230" s="34">
        <v>0</v>
      </c>
      <c r="K2230" s="34">
        <v>0</v>
      </c>
      <c r="L2230" s="34">
        <v>0</v>
      </c>
      <c r="M2230" s="34">
        <v>0</v>
      </c>
      <c r="N2230" s="34">
        <v>0</v>
      </c>
      <c r="O2230" s="34">
        <v>0</v>
      </c>
      <c r="P2230" s="34">
        <v>0</v>
      </c>
      <c r="Q2230" s="34">
        <v>0</v>
      </c>
      <c r="R2230" s="34">
        <v>0</v>
      </c>
      <c r="S2230" s="35">
        <v>0</v>
      </c>
      <c r="T2230" s="35">
        <v>0</v>
      </c>
      <c r="U2230" s="35">
        <v>0</v>
      </c>
      <c r="V2230" s="35">
        <v>0</v>
      </c>
      <c r="W2230" s="35">
        <v>0</v>
      </c>
      <c r="X2230" s="35">
        <v>0</v>
      </c>
      <c r="Y2230" s="35">
        <v>0</v>
      </c>
      <c r="Z2230" s="35">
        <v>0</v>
      </c>
      <c r="AA2230" s="35">
        <v>0</v>
      </c>
      <c r="AB2230" s="35">
        <v>0</v>
      </c>
      <c r="AC2230" s="35">
        <v>0</v>
      </c>
      <c r="AD2230" s="35">
        <v>0</v>
      </c>
      <c r="AE2230" s="58" t="s">
        <v>5560</v>
      </c>
      <c r="AF2230" s="58"/>
      <c r="AG2230" s="57" t="str" cm="1">
        <f t="array" ref="AG2230">IFERROR(_xlfn.IFS(
AI2230="MPR ISSUE","PDH",
AI2230="BSS Hardware Issue","BSS",
AI2230="Sites strategiques, MLL, Pylone, etc.","ENVTECH",
AI2230="AKTIVCO DEFAUT GE &amp; POWER Cabinet","AKTIVCO",
AI2230="AKTIVCO Coupure ENEO &amp; Baisse de tension","AKTIVCO GRID ONLY",
AI2230="Coupure ENEO &amp; Baisse de tension","IHS GRID ONLY",
AI2230="Defaut GE &amp; POWER Cabinet","IHS",
AI2230="Sharing","Partners",
AI2230="Sites strategiques &amp; DataCenter","SST &amp; DC",
AI2230="Exclu","Exclu",
AI2230="SAT","SAT",
AI2230="SPARE-ISSUE","SPARE-ISSUE",
AI2230="Fiber CAmtel","TRANS_FO_CAMTEL",
AI2230="Fiber AOF","Fiber AOF",
AI2230="Projet OCM (HUAWEI)","TRAVAUX-HUAWEI",
AI2230="Projet OCM (NOKIA)","TRAVAUX-NOKIA",
AI2230="ACCESS-ISSUE","ACCESS-ISSUE",
AI2230="Projet OCM (ZTE, NOKIA, autres projets)","TRAVAUX OCM",
AI2230="No root CAuse","No root cause",
AI2230="ODU HS","PDH",
AI2230="IP &amp; VLAN","PDH",
AI2230="Warehouse HUAWEI","SPARE-ISSUE",
AI2230="SPARE-HS","SPARE-ISSUE",
AI2230="Power Telco","BSS",AI2230="no impacts","no impacts"
),"")</f>
        <v>no impacts</v>
      </c>
      <c r="AH2230" s="57" t="str" cm="1">
        <f t="array" ref="AH2230">IFERROR(_xlfn.IFS(
AI2230="MPR ISSUE","TX ISSUE",
AI2230="BSS Hardware Issue","RAN ISSUE",
AI2230="Sites strategiques, MLL, Pylone, etc.","ENVTECH",
AI2230="AKTIVCO DEFAUT GE &amp; POWER Cabinet","POWER ISSUE",
AI2230="AKTIVCO Coupure ENEO &amp; Baisse de tension","POWER ISSUE",
AI2230="Coupure ENEO &amp; Baisse de tension","POWER ISSUE",
AI2230="Defaut GE &amp; POWER Cabinet","POWER ISSUE",
AI2230="Sharing","POWER ISSUE",
AI2230="Sites strategiques &amp; DataCenter","POWER ISSUE",
AI2230="Exclu","Exclu",
AI2230="SAT","TX ISSUE",
AI2230="SPARE-ISSUE","SPARE-ISSUE",
AI2230="Fiber CAmtel","TX ISSUE",
AI2230="Fiber AOF","TX ISSUE",
AI2230="Projet OCM (HUAWEI)","TRAVAUX-HUAWEI",
AI2230="Projet OCM (NOKIA)","TRAVAUX -NOKIA",
AI2230="ACCESS-ISSUE","ACCESS-ISSUE",
AI2230="Projet OCM (ZTE, NOKIA, autres projets)","TRAVAUX OCM",
AI2230="No root CAuse","No root cause",
AI2230="ODU HS","TX ISSUE",
AI2230="IP &amp; VLAN","TX ISSUE",
AI2230="Warehouse HUAWEI","SPARE-ISSUE",
AI2230="SPARE-HS","SPARE-ISSUE",
AI2230="Power Telco","RAN ISSUE",AI2230="no impacts","no impacts"
),"")</f>
        <v>no impacts</v>
      </c>
      <c r="AI2230" s="85" t="s">
        <v>5998</v>
      </c>
      <c r="AJ2230" s="57" t="str" cm="1">
        <f t="array" ref="AJ2230">IFERROR(_xlfn.IFS(
AI2230="MPR ISSUE","ACTIVE",
AI2230="BSS Hardware Issue","ACTIVE",
AI2230="Sites strategiques, MLL, Pylone, etc.","PASSIVE",
AI2230="AKTIVCO DEFAUT GE &amp; POWER Cabinet","PASSIVE",
AI2230="AKTIVCO Coupure ENEO &amp; Baisse de tension","PASSIVE",
AI2230="Coupure ENEO &amp; Baisse de tension","PASSIVE",
AI2230="Defaut GE &amp; POWER Cabinet","PASSIVE",
AI2230="Sharing","PASSIVE",
AI2230="Sites strategiques &amp; DataCenter","PASSIVE",
AI2230="Exclu","Exclu",
AI2230="SAT","ACTIVE",
AI2230="SPARE-ISSUE","SPARE-ISSUE",
AI2230="Fiber CAmtel","ACTIVE",
AI2230="Fiber AOF","ACTIVE",
AI2230="Projet OCM (HUAWEI)","PLANNED WORKS",
AI2230="Projet OCM (NOKIA)","PLANNED WORKS",
AI2230="ACCESS-ISSUE","ACCESS-ISSUE",
AI2230="Projet OCM (ZTE, NOKIA, autres projets)","PLANNED WORKS",
AI2230="No root CAuse","No root cause",
AI2230="ODU HS","ACTIVE",
AI2230="IP &amp; VLAN","ACTIVE",
AI2230="Warehouse HUAWEI","SPARE-ISSUE",
AI2230="SPARE-HS","SPARE-ISSUE",
AI2230="Power Telco","ACTIVE", AI2230="no impacts","no impacts"
),"")</f>
        <v>no impacts</v>
      </c>
      <c r="AK2230" s="23" t="s">
        <v>5537</v>
      </c>
      <c r="AL2230" s="23" t="str">
        <f t="shared" si="64"/>
        <v>EST_057</v>
      </c>
      <c r="AN2230" s="9" t="s">
        <v>5537</v>
      </c>
      <c r="AO2230" s="23" t="str">
        <f>_xlfn.XLOOKUP(B2230,'INCIDENT-05-03-2026'!E:E,'INCIDENT-05-03-2026'!F:F,"")</f>
        <v/>
      </c>
      <c r="AP2230" s="7" t="s">
        <v>5537</v>
      </c>
      <c r="AQ2230" s="6"/>
      <c r="AR2230" s="7"/>
      <c r="AS2230" s="3" t="str">
        <f>_xlfn.XLOOKUP(B2230,'[3]tt num | region | site id'!$C:$C,'[3]tt num | region | site id'!$Q:$Q,"")</f>
        <v/>
      </c>
      <c r="AT2230" s="24" t="str">
        <f>_xlfn.XLOOKUP(B2230,'[4]Cells Huawei 03052026 12h'!$B:$B,'[4]Cells Huawei 03052026 12h'!$T:$T,"")</f>
        <v/>
      </c>
      <c r="AU2230" s="24" t="str">
        <f>_xlfn.XLOOKUP(B2230,'[5]cells down 02052026 8h50'!$B:$B,'[5]cells down 02052026 8h50'!$R:$R,"")</f>
        <v/>
      </c>
      <c r="AV2230" s="24" t="str">
        <f>_xlfn.XLOOKUP(B2230,'[5]cells down 02052026 13h50'!$B:$B,'[5]cells down 02052026 13h50'!$R:$R,"")</f>
        <v/>
      </c>
      <c r="AW2230" s="24" t="str">
        <f>_xlfn.XLOOKUP(B2230,'[5]cells down 02052026 13h50'!$B:$B,'[5]cells down 02052026 13h50'!$R:$R,"")</f>
        <v/>
      </c>
      <c r="AX2230" s="24" t="str">
        <f>_xlfn.XLOOKUP(B2230,'[6]cell downs 03052026 8h40 '!$B:$B,'[6]cell downs 03052026 8h40 '!$R:$R,"")</f>
        <v/>
      </c>
      <c r="AY2230" s="24" t="str">
        <f>_xlfn.XLOOKUP(B2230,'[7]ALL SITES DOWN'!$D:$D,'[7]ALL SITES DOWN'!$J:$J,"")</f>
        <v/>
      </c>
      <c r="AZ2230" s="24" t="str">
        <f>_xlfn.XLOOKUP(B2230,'[8]ALL SITES DOWN'!$D:$D,'[8]ALL SITES DOWN'!$J:$J,"")</f>
        <v/>
      </c>
      <c r="BA2230" s="9" t="str">
        <f>_xlfn.XLOOKUP(B2230,[9]sheet1!$AC:$AC,[9]sheet1!$AF:$AF,"")</f>
        <v/>
      </c>
      <c r="BB2230" s="14" t="s">
        <v>5537</v>
      </c>
      <c r="BC2230" s="14" t="s">
        <v>5537</v>
      </c>
      <c r="BD2230" s="14" t="str">
        <f>_xlfn.XLOOKUP(B2230,'[10]cell downs 18042026 17h'!$B:$B,'[10]cell downs 18042026 17h'!$B:$B,"")</f>
        <v/>
      </c>
      <c r="BE2230" s="14" t="str">
        <f>_xlfn.XLOOKUP(B2230,'[11]Cells Huawei 19042026 15h'!$B:$B,'[11]Cells Huawei 19042026 15h'!$B:$B,"")</f>
        <v/>
      </c>
      <c r="BF2230" s="9" t="str">
        <f>_xlfn.XLOOKUP(B2230,'[12]cells down 19042026 9H40'!$B:$B,'[12]cells down 19042026 9H40'!$B:$B,"")</f>
        <v/>
      </c>
      <c r="BG2230" s="9" t="s">
        <v>3936</v>
      </c>
      <c r="BH2230" s="9" t="s">
        <v>5537</v>
      </c>
    </row>
    <row r="2231" spans="1:60" s="9" customFormat="1" x14ac:dyDescent="0.3">
      <c r="A2231" s="1" t="s">
        <v>3937</v>
      </c>
      <c r="B2231" s="8" t="s">
        <v>3938</v>
      </c>
      <c r="C2231" s="3" t="str">
        <f>_xlfn.XLOOKUP(B2231,'[1]daily break down'!$D:$D,'[1]daily break down'!$E:$E,"")</f>
        <v>LITTORAL</v>
      </c>
      <c r="D2231" s="1" t="s">
        <v>11</v>
      </c>
      <c r="E2231" s="1" t="s">
        <v>12</v>
      </c>
      <c r="F2231" s="3" t="s">
        <v>31</v>
      </c>
      <c r="G2231" s="1" t="s">
        <v>3937</v>
      </c>
      <c r="H2231" s="42" t="str">
        <f>_xlfn.XLOOKUP(B2231,[2]CALCULATION!$B:$B,[2]CALCULATION!$H:$H,"")</f>
        <v>ZTE</v>
      </c>
      <c r="I2231" s="34">
        <v>0</v>
      </c>
      <c r="J2231" s="34">
        <v>0</v>
      </c>
      <c r="K2231" s="34">
        <v>0</v>
      </c>
      <c r="L2231" s="34">
        <v>0</v>
      </c>
      <c r="M2231" s="34">
        <v>0</v>
      </c>
      <c r="N2231" s="34">
        <v>0</v>
      </c>
      <c r="O2231" s="34">
        <v>0</v>
      </c>
      <c r="P2231" s="34">
        <v>0</v>
      </c>
      <c r="Q2231" s="34">
        <v>0</v>
      </c>
      <c r="R2231" s="34">
        <v>0</v>
      </c>
      <c r="S2231" s="35">
        <v>0</v>
      </c>
      <c r="T2231" s="35">
        <v>0</v>
      </c>
      <c r="U2231" s="35">
        <v>0</v>
      </c>
      <c r="V2231" s="35">
        <v>0</v>
      </c>
      <c r="W2231" s="35">
        <v>0</v>
      </c>
      <c r="X2231" s="35">
        <v>0</v>
      </c>
      <c r="Y2231" s="35">
        <v>0</v>
      </c>
      <c r="Z2231" s="35">
        <v>0</v>
      </c>
      <c r="AA2231" s="35">
        <v>0</v>
      </c>
      <c r="AB2231" s="35">
        <v>0</v>
      </c>
      <c r="AC2231" s="35">
        <v>0</v>
      </c>
      <c r="AD2231" s="35">
        <v>0</v>
      </c>
      <c r="AE2231" s="58" t="s">
        <v>5560</v>
      </c>
      <c r="AF2231" s="58"/>
      <c r="AG2231" s="57" t="str" cm="1">
        <f t="array" ref="AG2231">IFERROR(_xlfn.IFS(
AI2231="MPR ISSUE","PDH",
AI2231="BSS Hardware Issue","BSS",
AI2231="Sites strategiques, MLL, Pylone, etc.","ENVTECH",
AI2231="AKTIVCO DEFAUT GE &amp; POWER Cabinet","AKTIVCO",
AI2231="AKTIVCO Coupure ENEO &amp; Baisse de tension","AKTIVCO GRID ONLY",
AI2231="Coupure ENEO &amp; Baisse de tension","IHS GRID ONLY",
AI2231="Defaut GE &amp; POWER Cabinet","IHS",
AI2231="Sharing","Partners",
AI2231="Sites strategiques &amp; DataCenter","SST &amp; DC",
AI2231="Exclu","Exclu",
AI2231="SAT","SAT",
AI2231="SPARE-ISSUE","SPARE-ISSUE",
AI2231="Fiber CAmtel","TRANS_FO_CAMTEL",
AI2231="Fiber AOF","Fiber AOF",
AI2231="Projet OCM (HUAWEI)","TRAVAUX-HUAWEI",
AI2231="Projet OCM (NOKIA)","TRAVAUX-NOKIA",
AI2231="ACCESS-ISSUE","ACCESS-ISSUE",
AI2231="Projet OCM (ZTE, NOKIA, autres projets)","TRAVAUX OCM",
AI2231="No root CAuse","No root cause",
AI2231="ODU HS","PDH",
AI2231="IP &amp; VLAN","PDH",
AI2231="Warehouse HUAWEI","SPARE-ISSUE",
AI2231="SPARE-HS","SPARE-ISSUE",
AI2231="Power Telco","BSS",AI2231="no impacts","no impacts"
),"")</f>
        <v>no impacts</v>
      </c>
      <c r="AH2231" s="57" t="str" cm="1">
        <f t="array" ref="AH2231">IFERROR(_xlfn.IFS(
AI2231="MPR ISSUE","TX ISSUE",
AI2231="BSS Hardware Issue","RAN ISSUE",
AI2231="Sites strategiques, MLL, Pylone, etc.","ENVTECH",
AI2231="AKTIVCO DEFAUT GE &amp; POWER Cabinet","POWER ISSUE",
AI2231="AKTIVCO Coupure ENEO &amp; Baisse de tension","POWER ISSUE",
AI2231="Coupure ENEO &amp; Baisse de tension","POWER ISSUE",
AI2231="Defaut GE &amp; POWER Cabinet","POWER ISSUE",
AI2231="Sharing","POWER ISSUE",
AI2231="Sites strategiques &amp; DataCenter","POWER ISSUE",
AI2231="Exclu","Exclu",
AI2231="SAT","TX ISSUE",
AI2231="SPARE-ISSUE","SPARE-ISSUE",
AI2231="Fiber CAmtel","TX ISSUE",
AI2231="Fiber AOF","TX ISSUE",
AI2231="Projet OCM (HUAWEI)","TRAVAUX-HUAWEI",
AI2231="Projet OCM (NOKIA)","TRAVAUX -NOKIA",
AI2231="ACCESS-ISSUE","ACCESS-ISSUE",
AI2231="Projet OCM (ZTE, NOKIA, autres projets)","TRAVAUX OCM",
AI2231="No root CAuse","No root cause",
AI2231="ODU HS","TX ISSUE",
AI2231="IP &amp; VLAN","TX ISSUE",
AI2231="Warehouse HUAWEI","SPARE-ISSUE",
AI2231="SPARE-HS","SPARE-ISSUE",
AI2231="Power Telco","RAN ISSUE",AI2231="no impacts","no impacts"
),"")</f>
        <v>no impacts</v>
      </c>
      <c r="AI2231" s="85" t="s">
        <v>5998</v>
      </c>
      <c r="AJ2231" s="57" t="str" cm="1">
        <f t="array" ref="AJ2231">IFERROR(_xlfn.IFS(
AI2231="MPR ISSUE","ACTIVE",
AI2231="BSS Hardware Issue","ACTIVE",
AI2231="Sites strategiques, MLL, Pylone, etc.","PASSIVE",
AI2231="AKTIVCO DEFAUT GE &amp; POWER Cabinet","PASSIVE",
AI2231="AKTIVCO Coupure ENEO &amp; Baisse de tension","PASSIVE",
AI2231="Coupure ENEO &amp; Baisse de tension","PASSIVE",
AI2231="Defaut GE &amp; POWER Cabinet","PASSIVE",
AI2231="Sharing","PASSIVE",
AI2231="Sites strategiques &amp; DataCenter","PASSIVE",
AI2231="Exclu","Exclu",
AI2231="SAT","ACTIVE",
AI2231="SPARE-ISSUE","SPARE-ISSUE",
AI2231="Fiber CAmtel","ACTIVE",
AI2231="Fiber AOF","ACTIVE",
AI2231="Projet OCM (HUAWEI)","PLANNED WORKS",
AI2231="Projet OCM (NOKIA)","PLANNED WORKS",
AI2231="ACCESS-ISSUE","ACCESS-ISSUE",
AI2231="Projet OCM (ZTE, NOKIA, autres projets)","PLANNED WORKS",
AI2231="No root CAuse","No root cause",
AI2231="ODU HS","ACTIVE",
AI2231="IP &amp; VLAN","ACTIVE",
AI2231="Warehouse HUAWEI","SPARE-ISSUE",
AI2231="SPARE-HS","SPARE-ISSUE",
AI2231="Power Telco","ACTIVE", AI2231="no impacts","no impacts"
),"")</f>
        <v>no impacts</v>
      </c>
      <c r="AK2231" s="23" t="s">
        <v>5537</v>
      </c>
      <c r="AL2231" s="23" t="str">
        <f t="shared" si="64"/>
        <v>LIT_208</v>
      </c>
      <c r="AN2231" s="9" t="s">
        <v>5537</v>
      </c>
      <c r="AO2231" s="23" t="str">
        <f>_xlfn.XLOOKUP(B2231,'INCIDENT-05-03-2026'!E:E,'INCIDENT-05-03-2026'!F:F,"")</f>
        <v/>
      </c>
      <c r="AP2231" s="7" t="s">
        <v>5537</v>
      </c>
      <c r="AQ2231" s="6"/>
      <c r="AR2231" s="7"/>
      <c r="AS2231" s="3" t="str">
        <f>_xlfn.XLOOKUP(B2231,'[3]tt num | region | site id'!$C:$C,'[3]tt num | region | site id'!$Q:$Q,"")</f>
        <v/>
      </c>
      <c r="AT2231" s="24" t="str">
        <f>_xlfn.XLOOKUP(B2231,'[4]Cells Huawei 03052026 12h'!$B:$B,'[4]Cells Huawei 03052026 12h'!$T:$T,"")</f>
        <v/>
      </c>
      <c r="AU2231" s="24" t="str">
        <f>_xlfn.XLOOKUP(B2231,'[5]cells down 02052026 8h50'!$B:$B,'[5]cells down 02052026 8h50'!$R:$R,"")</f>
        <v/>
      </c>
      <c r="AV2231" s="24" t="str">
        <f>_xlfn.XLOOKUP(B2231,'[5]cells down 02052026 13h50'!$B:$B,'[5]cells down 02052026 13h50'!$R:$R,"")</f>
        <v/>
      </c>
      <c r="AW2231" s="24" t="str">
        <f>_xlfn.XLOOKUP(B2231,'[5]cells down 02052026 13h50'!$B:$B,'[5]cells down 02052026 13h50'!$R:$R,"")</f>
        <v/>
      </c>
      <c r="AX2231" s="24" t="str">
        <f>_xlfn.XLOOKUP(B2231,'[6]cell downs 03052026 8h40 '!$B:$B,'[6]cell downs 03052026 8h40 '!$R:$R,"")</f>
        <v/>
      </c>
      <c r="AY2231" s="24" t="str">
        <f>_xlfn.XLOOKUP(B2231,'[7]ALL SITES DOWN'!$D:$D,'[7]ALL SITES DOWN'!$J:$J,"")</f>
        <v/>
      </c>
      <c r="AZ2231" s="24" t="str">
        <f>_xlfn.XLOOKUP(B2231,'[8]ALL SITES DOWN'!$D:$D,'[8]ALL SITES DOWN'!$J:$J,"")</f>
        <v/>
      </c>
      <c r="BA2231" s="9" t="str">
        <f>_xlfn.XLOOKUP(B2231,[9]sheet1!$AC:$AC,[9]sheet1!$AF:$AF,"")</f>
        <v/>
      </c>
      <c r="BB2231" s="14" t="s">
        <v>5537</v>
      </c>
      <c r="BC2231" s="14" t="s">
        <v>5537</v>
      </c>
      <c r="BD2231" s="14" t="str">
        <f>_xlfn.XLOOKUP(B2231,'[10]cell downs 18042026 17h'!$B:$B,'[10]cell downs 18042026 17h'!$B:$B,"")</f>
        <v/>
      </c>
      <c r="BE2231" s="14" t="str">
        <f>_xlfn.XLOOKUP(B2231,'[11]Cells Huawei 19042026 15h'!$B:$B,'[11]Cells Huawei 19042026 15h'!$B:$B,"")</f>
        <v/>
      </c>
      <c r="BF2231" s="9" t="str">
        <f>_xlfn.XLOOKUP(B2231,'[12]cells down 19042026 9H40'!$B:$B,'[12]cells down 19042026 9H40'!$B:$B,"")</f>
        <v>LIT_208</v>
      </c>
      <c r="BG2231" s="9" t="s">
        <v>3938</v>
      </c>
      <c r="BH2231" s="9" t="s">
        <v>5537</v>
      </c>
    </row>
    <row r="2232" spans="1:60" s="9" customFormat="1" x14ac:dyDescent="0.3">
      <c r="A2232" s="1" t="s">
        <v>3939</v>
      </c>
      <c r="B2232" s="8" t="s">
        <v>3940</v>
      </c>
      <c r="C2232" s="3" t="str">
        <f>_xlfn.XLOOKUP(B2232,'[1]daily break down'!$D:$D,'[1]daily break down'!$E:$E,"")</f>
        <v>CENTRE</v>
      </c>
      <c r="D2232" s="1" t="s">
        <v>11</v>
      </c>
      <c r="E2232" s="1" t="s">
        <v>12</v>
      </c>
      <c r="F2232" s="3" t="s">
        <v>37</v>
      </c>
      <c r="G2232" s="1" t="s">
        <v>3939</v>
      </c>
      <c r="H2232" s="42" t="str">
        <f>_xlfn.XLOOKUP(B2232,[2]CALCULATION!$B:$B,[2]CALCULATION!$H:$H,"")</f>
        <v>ZTE</v>
      </c>
      <c r="I2232" s="34">
        <v>0</v>
      </c>
      <c r="J2232" s="34">
        <v>0</v>
      </c>
      <c r="K2232" s="34">
        <v>0</v>
      </c>
      <c r="L2232" s="34">
        <v>0</v>
      </c>
      <c r="M2232" s="34">
        <v>0</v>
      </c>
      <c r="N2232" s="34">
        <v>0</v>
      </c>
      <c r="O2232" s="34">
        <v>0</v>
      </c>
      <c r="P2232" s="34">
        <v>0</v>
      </c>
      <c r="Q2232" s="34">
        <v>0</v>
      </c>
      <c r="R2232" s="34">
        <v>0</v>
      </c>
      <c r="S2232" s="35">
        <v>0</v>
      </c>
      <c r="T2232" s="35">
        <v>0</v>
      </c>
      <c r="U2232" s="35">
        <v>0</v>
      </c>
      <c r="V2232" s="35">
        <v>0</v>
      </c>
      <c r="W2232" s="35">
        <v>0</v>
      </c>
      <c r="X2232" s="35">
        <v>0</v>
      </c>
      <c r="Y2232" s="35">
        <v>0</v>
      </c>
      <c r="Z2232" s="35">
        <v>0</v>
      </c>
      <c r="AA2232" s="35">
        <v>0</v>
      </c>
      <c r="AB2232" s="35">
        <v>0</v>
      </c>
      <c r="AC2232" s="35">
        <v>0</v>
      </c>
      <c r="AD2232" s="35">
        <v>0</v>
      </c>
      <c r="AE2232" s="58" t="s">
        <v>5560</v>
      </c>
      <c r="AF2232" s="58"/>
      <c r="AG2232" s="57" t="str" cm="1">
        <f t="array" ref="AG2232">IFERROR(_xlfn.IFS(
AI2232="MPR ISSUE","PDH",
AI2232="BSS Hardware Issue","BSS",
AI2232="Sites strategiques, MLL, Pylone, etc.","ENVTECH",
AI2232="AKTIVCO DEFAUT GE &amp; POWER Cabinet","AKTIVCO",
AI2232="AKTIVCO Coupure ENEO &amp; Baisse de tension","AKTIVCO GRID ONLY",
AI2232="Coupure ENEO &amp; Baisse de tension","IHS GRID ONLY",
AI2232="Defaut GE &amp; POWER Cabinet","IHS",
AI2232="Sharing","Partners",
AI2232="Sites strategiques &amp; DataCenter","SST &amp; DC",
AI2232="Exclu","Exclu",
AI2232="SAT","SAT",
AI2232="SPARE-ISSUE","SPARE-ISSUE",
AI2232="Fiber CAmtel","TRANS_FO_CAMTEL",
AI2232="Fiber AOF","Fiber AOF",
AI2232="Projet OCM (HUAWEI)","TRAVAUX-HUAWEI",
AI2232="Projet OCM (NOKIA)","TRAVAUX-NOKIA",
AI2232="ACCESS-ISSUE","ACCESS-ISSUE",
AI2232="Projet OCM (ZTE, NOKIA, autres projets)","TRAVAUX OCM",
AI2232="No root CAuse","No root cause",
AI2232="ODU HS","PDH",
AI2232="IP &amp; VLAN","PDH",
AI2232="Warehouse HUAWEI","SPARE-ISSUE",
AI2232="SPARE-HS","SPARE-ISSUE",
AI2232="Power Telco","BSS",AI2232="no impacts","no impacts"
),"")</f>
        <v>no impacts</v>
      </c>
      <c r="AH2232" s="57" t="str" cm="1">
        <f t="array" ref="AH2232">IFERROR(_xlfn.IFS(
AI2232="MPR ISSUE","TX ISSUE",
AI2232="BSS Hardware Issue","RAN ISSUE",
AI2232="Sites strategiques, MLL, Pylone, etc.","ENVTECH",
AI2232="AKTIVCO DEFAUT GE &amp; POWER Cabinet","POWER ISSUE",
AI2232="AKTIVCO Coupure ENEO &amp; Baisse de tension","POWER ISSUE",
AI2232="Coupure ENEO &amp; Baisse de tension","POWER ISSUE",
AI2232="Defaut GE &amp; POWER Cabinet","POWER ISSUE",
AI2232="Sharing","POWER ISSUE",
AI2232="Sites strategiques &amp; DataCenter","POWER ISSUE",
AI2232="Exclu","Exclu",
AI2232="SAT","TX ISSUE",
AI2232="SPARE-ISSUE","SPARE-ISSUE",
AI2232="Fiber CAmtel","TX ISSUE",
AI2232="Fiber AOF","TX ISSUE",
AI2232="Projet OCM (HUAWEI)","TRAVAUX-HUAWEI",
AI2232="Projet OCM (NOKIA)","TRAVAUX -NOKIA",
AI2232="ACCESS-ISSUE","ACCESS-ISSUE",
AI2232="Projet OCM (ZTE, NOKIA, autres projets)","TRAVAUX OCM",
AI2232="No root CAuse","No root cause",
AI2232="ODU HS","TX ISSUE",
AI2232="IP &amp; VLAN","TX ISSUE",
AI2232="Warehouse HUAWEI","SPARE-ISSUE",
AI2232="SPARE-HS","SPARE-ISSUE",
AI2232="Power Telco","RAN ISSUE",AI2232="no impacts","no impacts"
),"")</f>
        <v>no impacts</v>
      </c>
      <c r="AI2232" s="85" t="s">
        <v>5998</v>
      </c>
      <c r="AJ2232" s="57" t="str" cm="1">
        <f t="array" ref="AJ2232">IFERROR(_xlfn.IFS(
AI2232="MPR ISSUE","ACTIVE",
AI2232="BSS Hardware Issue","ACTIVE",
AI2232="Sites strategiques, MLL, Pylone, etc.","PASSIVE",
AI2232="AKTIVCO DEFAUT GE &amp; POWER Cabinet","PASSIVE",
AI2232="AKTIVCO Coupure ENEO &amp; Baisse de tension","PASSIVE",
AI2232="Coupure ENEO &amp; Baisse de tension","PASSIVE",
AI2232="Defaut GE &amp; POWER Cabinet","PASSIVE",
AI2232="Sharing","PASSIVE",
AI2232="Sites strategiques &amp; DataCenter","PASSIVE",
AI2232="Exclu","Exclu",
AI2232="SAT","ACTIVE",
AI2232="SPARE-ISSUE","SPARE-ISSUE",
AI2232="Fiber CAmtel","ACTIVE",
AI2232="Fiber AOF","ACTIVE",
AI2232="Projet OCM (HUAWEI)","PLANNED WORKS",
AI2232="Projet OCM (NOKIA)","PLANNED WORKS",
AI2232="ACCESS-ISSUE","ACCESS-ISSUE",
AI2232="Projet OCM (ZTE, NOKIA, autres projets)","PLANNED WORKS",
AI2232="No root CAuse","No root cause",
AI2232="ODU HS","ACTIVE",
AI2232="IP &amp; VLAN","ACTIVE",
AI2232="Warehouse HUAWEI","SPARE-ISSUE",
AI2232="SPARE-HS","SPARE-ISSUE",
AI2232="Power Telco","ACTIVE", AI2232="no impacts","no impacts"
),"")</f>
        <v>no impacts</v>
      </c>
      <c r="AK2232" s="23" t="s">
        <v>5537</v>
      </c>
      <c r="AL2232" s="23" t="str">
        <f t="shared" si="64"/>
        <v>CTR_191</v>
      </c>
      <c r="AN2232" s="9" t="s">
        <v>5537</v>
      </c>
      <c r="AO2232" s="23" t="str">
        <f>_xlfn.XLOOKUP(B2232,'INCIDENT-05-03-2026'!E:E,'INCIDENT-05-03-2026'!F:F,"")</f>
        <v/>
      </c>
      <c r="AP2232" s="7" t="s">
        <v>5537</v>
      </c>
      <c r="AQ2232" s="6"/>
      <c r="AR2232" s="7"/>
      <c r="AS2232" s="3" t="str">
        <f>_xlfn.XLOOKUP(B2232,'[3]tt num | region | site id'!$C:$C,'[3]tt num | region | site id'!$Q:$Q,"")</f>
        <v/>
      </c>
      <c r="AT2232" s="24" t="str">
        <f>_xlfn.XLOOKUP(B2232,'[4]Cells Huawei 03052026 12h'!$B:$B,'[4]Cells Huawei 03052026 12h'!$T:$T,"")</f>
        <v/>
      </c>
      <c r="AU2232" s="24" t="str">
        <f>_xlfn.XLOOKUP(B2232,'[5]cells down 02052026 8h50'!$B:$B,'[5]cells down 02052026 8h50'!$R:$R,"")</f>
        <v/>
      </c>
      <c r="AV2232" s="24" t="str">
        <f>_xlfn.XLOOKUP(B2232,'[5]cells down 02052026 13h50'!$B:$B,'[5]cells down 02052026 13h50'!$R:$R,"")</f>
        <v/>
      </c>
      <c r="AW2232" s="24" t="str">
        <f>_xlfn.XLOOKUP(B2232,'[5]cells down 02052026 13h50'!$B:$B,'[5]cells down 02052026 13h50'!$R:$R,"")</f>
        <v/>
      </c>
      <c r="AX2232" s="24" t="str">
        <f>_xlfn.XLOOKUP(B2232,'[6]cell downs 03052026 8h40 '!$B:$B,'[6]cell downs 03052026 8h40 '!$R:$R,"")</f>
        <v/>
      </c>
      <c r="AY2232" s="24" t="str">
        <f>_xlfn.XLOOKUP(B2232,'[7]ALL SITES DOWN'!$D:$D,'[7]ALL SITES DOWN'!$J:$J,"")</f>
        <v/>
      </c>
      <c r="AZ2232" s="24" t="str">
        <f>_xlfn.XLOOKUP(B2232,'[8]ALL SITES DOWN'!$D:$D,'[8]ALL SITES DOWN'!$J:$J,"")</f>
        <v/>
      </c>
      <c r="BA2232" s="9" t="str">
        <f>_xlfn.XLOOKUP(B2232,[9]sheet1!$AC:$AC,[9]sheet1!$AF:$AF,"")</f>
        <v/>
      </c>
      <c r="BB2232" s="14" t="s">
        <v>5537</v>
      </c>
      <c r="BC2232" s="14" t="s">
        <v>5537</v>
      </c>
      <c r="BD2232" s="14" t="str">
        <f>_xlfn.XLOOKUP(B2232,'[10]cell downs 18042026 17h'!$B:$B,'[10]cell downs 18042026 17h'!$B:$B,"")</f>
        <v/>
      </c>
      <c r="BE2232" s="14" t="str">
        <f>_xlfn.XLOOKUP(B2232,'[11]Cells Huawei 19042026 15h'!$B:$B,'[11]Cells Huawei 19042026 15h'!$B:$B,"")</f>
        <v/>
      </c>
      <c r="BF2232" s="9" t="str">
        <f>_xlfn.XLOOKUP(B2232,'[12]cells down 19042026 9H40'!$B:$B,'[12]cells down 19042026 9H40'!$B:$B,"")</f>
        <v/>
      </c>
      <c r="BG2232" s="9" t="s">
        <v>3940</v>
      </c>
      <c r="BH2232" s="9" t="s">
        <v>5537</v>
      </c>
    </row>
    <row r="2233" spans="1:60" s="9" customFormat="1" x14ac:dyDescent="0.3">
      <c r="A2233" s="1" t="s">
        <v>3949</v>
      </c>
      <c r="B2233" s="8" t="s">
        <v>3950</v>
      </c>
      <c r="C2233" s="3" t="str">
        <f>_xlfn.XLOOKUP(B2233,'[1]daily break down'!$D:$D,'[1]daily break down'!$E:$E,"")</f>
        <v>CENTRE</v>
      </c>
      <c r="D2233" s="1" t="s">
        <v>11</v>
      </c>
      <c r="E2233" s="1" t="s">
        <v>594</v>
      </c>
      <c r="F2233" s="3" t="s">
        <v>226</v>
      </c>
      <c r="G2233" s="1" t="s">
        <v>3951</v>
      </c>
      <c r="H2233" s="41" t="str">
        <f>_xlfn.XLOOKUP(B2233,[2]CALCULATION!$B:$B,[2]CALCULATION!$H:$H,"")</f>
        <v>NOKIA</v>
      </c>
      <c r="I2233" s="34">
        <v>0</v>
      </c>
      <c r="J2233" s="34">
        <v>0</v>
      </c>
      <c r="K2233" s="34">
        <v>0</v>
      </c>
      <c r="L2233" s="34">
        <v>0</v>
      </c>
      <c r="M2233" s="34">
        <v>0</v>
      </c>
      <c r="N2233" s="34">
        <v>0</v>
      </c>
      <c r="O2233" s="34">
        <v>0</v>
      </c>
      <c r="P2233" s="34">
        <v>0</v>
      </c>
      <c r="Q2233" s="34">
        <v>0</v>
      </c>
      <c r="R2233" s="34">
        <v>0</v>
      </c>
      <c r="S2233" s="35">
        <v>0</v>
      </c>
      <c r="T2233" s="35">
        <v>0</v>
      </c>
      <c r="U2233" s="35">
        <v>0</v>
      </c>
      <c r="V2233" s="35">
        <v>0</v>
      </c>
      <c r="W2233" s="35">
        <v>0</v>
      </c>
      <c r="X2233" s="35">
        <v>0</v>
      </c>
      <c r="Y2233" s="35">
        <v>0</v>
      </c>
      <c r="Z2233" s="35">
        <v>0</v>
      </c>
      <c r="AA2233" s="35">
        <v>0</v>
      </c>
      <c r="AB2233" s="35">
        <v>0</v>
      </c>
      <c r="AC2233" s="35">
        <v>0</v>
      </c>
      <c r="AD2233" s="35">
        <v>0</v>
      </c>
      <c r="AE2233" s="58" t="s">
        <v>5560</v>
      </c>
      <c r="AF2233" s="58"/>
      <c r="AG2233" s="57" t="str" cm="1">
        <f t="array" ref="AG2233">IFERROR(_xlfn.IFS(
AI2233="MPR ISSUE","PDH",
AI2233="BSS Hardware Issue","BSS",
AI2233="Sites strategiques, MLL, Pylone, etc.","ENVTECH",
AI2233="AKTIVCO DEFAUT GE &amp; POWER Cabinet","AKTIVCO",
AI2233="AKTIVCO Coupure ENEO &amp; Baisse de tension","AKTIVCO GRID ONLY",
AI2233="Coupure ENEO &amp; Baisse de tension","IHS GRID ONLY",
AI2233="Defaut GE &amp; POWER Cabinet","IHS",
AI2233="Sharing","Partners",
AI2233="Sites strategiques &amp; DataCenter","SST &amp; DC",
AI2233="Exclu","Exclu",
AI2233="SAT","SAT",
AI2233="SPARE-ISSUE","SPARE-ISSUE",
AI2233="Fiber CAmtel","TRANS_FO_CAMTEL",
AI2233="Fiber AOF","Fiber AOF",
AI2233="Projet OCM (HUAWEI)","TRAVAUX-HUAWEI",
AI2233="Projet OCM (NOKIA)","TRAVAUX-NOKIA",
AI2233="ACCESS-ISSUE","ACCESS-ISSUE",
AI2233="Projet OCM (ZTE, NOKIA, autres projets)","TRAVAUX OCM",
AI2233="No root CAuse","No root cause",
AI2233="ODU HS","PDH",
AI2233="IP &amp; VLAN","PDH",
AI2233="Warehouse HUAWEI","SPARE-ISSUE",
AI2233="SPARE-HS","SPARE-ISSUE",
AI2233="Power Telco","BSS",AI2233="no impacts","no impacts"
),"")</f>
        <v>no impacts</v>
      </c>
      <c r="AH2233" s="57" t="str" cm="1">
        <f t="array" ref="AH2233">IFERROR(_xlfn.IFS(
AI2233="MPR ISSUE","TX ISSUE",
AI2233="BSS Hardware Issue","RAN ISSUE",
AI2233="Sites strategiques, MLL, Pylone, etc.","ENVTECH",
AI2233="AKTIVCO DEFAUT GE &amp; POWER Cabinet","POWER ISSUE",
AI2233="AKTIVCO Coupure ENEO &amp; Baisse de tension","POWER ISSUE",
AI2233="Coupure ENEO &amp; Baisse de tension","POWER ISSUE",
AI2233="Defaut GE &amp; POWER Cabinet","POWER ISSUE",
AI2233="Sharing","POWER ISSUE",
AI2233="Sites strategiques &amp; DataCenter","POWER ISSUE",
AI2233="Exclu","Exclu",
AI2233="SAT","TX ISSUE",
AI2233="SPARE-ISSUE","SPARE-ISSUE",
AI2233="Fiber CAmtel","TX ISSUE",
AI2233="Fiber AOF","TX ISSUE",
AI2233="Projet OCM (HUAWEI)","TRAVAUX-HUAWEI",
AI2233="Projet OCM (NOKIA)","TRAVAUX -NOKIA",
AI2233="ACCESS-ISSUE","ACCESS-ISSUE",
AI2233="Projet OCM (ZTE, NOKIA, autres projets)","TRAVAUX OCM",
AI2233="No root CAuse","No root cause",
AI2233="ODU HS","TX ISSUE",
AI2233="IP &amp; VLAN","TX ISSUE",
AI2233="Warehouse HUAWEI","SPARE-ISSUE",
AI2233="SPARE-HS","SPARE-ISSUE",
AI2233="Power Telco","RAN ISSUE",AI2233="no impacts","no impacts"
),"")</f>
        <v>no impacts</v>
      </c>
      <c r="AI2233" s="85" t="s">
        <v>5998</v>
      </c>
      <c r="AJ2233" s="57" t="str" cm="1">
        <f t="array" ref="AJ2233">IFERROR(_xlfn.IFS(
AI2233="MPR ISSUE","ACTIVE",
AI2233="BSS Hardware Issue","ACTIVE",
AI2233="Sites strategiques, MLL, Pylone, etc.","PASSIVE",
AI2233="AKTIVCO DEFAUT GE &amp; POWER Cabinet","PASSIVE",
AI2233="AKTIVCO Coupure ENEO &amp; Baisse de tension","PASSIVE",
AI2233="Coupure ENEO &amp; Baisse de tension","PASSIVE",
AI2233="Defaut GE &amp; POWER Cabinet","PASSIVE",
AI2233="Sharing","PASSIVE",
AI2233="Sites strategiques &amp; DataCenter","PASSIVE",
AI2233="Exclu","Exclu",
AI2233="SAT","ACTIVE",
AI2233="SPARE-ISSUE","SPARE-ISSUE",
AI2233="Fiber CAmtel","ACTIVE",
AI2233="Fiber AOF","ACTIVE",
AI2233="Projet OCM (HUAWEI)","PLANNED WORKS",
AI2233="Projet OCM (NOKIA)","PLANNED WORKS",
AI2233="ACCESS-ISSUE","ACCESS-ISSUE",
AI2233="Projet OCM (ZTE, NOKIA, autres projets)","PLANNED WORKS",
AI2233="No root CAuse","No root cause",
AI2233="ODU HS","ACTIVE",
AI2233="IP &amp; VLAN","ACTIVE",
AI2233="Warehouse HUAWEI","SPARE-ISSUE",
AI2233="SPARE-HS","SPARE-ISSUE",
AI2233="Power Telco","ACTIVE", AI2233="no impacts","no impacts"
),"")</f>
        <v>no impacts</v>
      </c>
      <c r="AK2233" s="23" t="s">
        <v>5537</v>
      </c>
      <c r="AL2233" s="23" t="str">
        <f t="shared" si="64"/>
        <v>EST_083</v>
      </c>
      <c r="AN2233" s="9" t="s">
        <v>5537</v>
      </c>
      <c r="AO2233" s="23" t="str">
        <f>_xlfn.XLOOKUP(B2233,'INCIDENT-05-03-2026'!E:E,'INCIDENT-05-03-2026'!F:F,"")</f>
        <v/>
      </c>
      <c r="AP2233" s="7" t="s">
        <v>5537</v>
      </c>
      <c r="AQ2233" s="6"/>
      <c r="AR2233" s="7"/>
      <c r="AS2233" s="3" t="str">
        <f>_xlfn.XLOOKUP(B2233,'[3]tt num | region | site id'!$C:$C,'[3]tt num | region | site id'!$Q:$Q,"")</f>
        <v/>
      </c>
      <c r="AT2233" s="24" t="str">
        <f>_xlfn.XLOOKUP(B2233,'[4]Cells Huawei 03052026 12h'!$B:$B,'[4]Cells Huawei 03052026 12h'!$T:$T,"")</f>
        <v/>
      </c>
      <c r="AU2233" s="24" t="str">
        <f>_xlfn.XLOOKUP(B2233,'[5]cells down 02052026 8h50'!$B:$B,'[5]cells down 02052026 8h50'!$R:$R,"")</f>
        <v/>
      </c>
      <c r="AV2233" s="24" t="str">
        <f>_xlfn.XLOOKUP(B2233,'[5]cells down 02052026 13h50'!$B:$B,'[5]cells down 02052026 13h50'!$R:$R,"")</f>
        <v/>
      </c>
      <c r="AW2233" s="24" t="str">
        <f>_xlfn.XLOOKUP(B2233,'[5]cells down 02052026 13h50'!$B:$B,'[5]cells down 02052026 13h50'!$R:$R,"")</f>
        <v/>
      </c>
      <c r="AX2233" s="24" t="str">
        <f>_xlfn.XLOOKUP(B2233,'[6]cell downs 03052026 8h40 '!$B:$B,'[6]cell downs 03052026 8h40 '!$R:$R,"")</f>
        <v/>
      </c>
      <c r="AY2233" s="24" t="str">
        <f>_xlfn.XLOOKUP(B2233,'[7]ALL SITES DOWN'!$D:$D,'[7]ALL SITES DOWN'!$J:$J,"")</f>
        <v/>
      </c>
      <c r="AZ2233" s="24" t="str">
        <f>_xlfn.XLOOKUP(B2233,'[8]ALL SITES DOWN'!$D:$D,'[8]ALL SITES DOWN'!$J:$J,"")</f>
        <v/>
      </c>
      <c r="BA2233" s="9" t="str">
        <f>_xlfn.XLOOKUP(B2233,[9]sheet1!$AC:$AC,[9]sheet1!$AF:$AF,"")</f>
        <v/>
      </c>
      <c r="BB2233" s="14" t="s">
        <v>5537</v>
      </c>
      <c r="BC2233" s="14" t="s">
        <v>5537</v>
      </c>
      <c r="BD2233" s="14" t="str">
        <f>_xlfn.XLOOKUP(B2233,'[10]cell downs 18042026 17h'!$B:$B,'[10]cell downs 18042026 17h'!$B:$B,"")</f>
        <v/>
      </c>
      <c r="BE2233" s="14" t="str">
        <f>_xlfn.XLOOKUP(B2233,'[11]Cells Huawei 19042026 15h'!$B:$B,'[11]Cells Huawei 19042026 15h'!$B:$B,"")</f>
        <v/>
      </c>
      <c r="BF2233" s="9" t="str">
        <f>_xlfn.XLOOKUP(B2233,'[12]cells down 19042026 9H40'!$B:$B,'[12]cells down 19042026 9H40'!$B:$B,"")</f>
        <v/>
      </c>
      <c r="BG2233" s="9" t="s">
        <v>3950</v>
      </c>
      <c r="BH2233" s="9" t="s">
        <v>1129</v>
      </c>
    </row>
    <row r="2234" spans="1:60" s="9" customFormat="1" x14ac:dyDescent="0.3">
      <c r="A2234" s="1" t="s">
        <v>3958</v>
      </c>
      <c r="B2234" s="8" t="s">
        <v>3959</v>
      </c>
      <c r="C2234" s="3" t="str">
        <f>_xlfn.XLOOKUP(B2234,'[1]daily break down'!$D:$D,'[1]daily break down'!$E:$E,"")</f>
        <v>OUEST</v>
      </c>
      <c r="D2234" s="1" t="s">
        <v>11</v>
      </c>
      <c r="E2234" s="1" t="s">
        <v>12</v>
      </c>
      <c r="F2234" s="3" t="s">
        <v>102</v>
      </c>
      <c r="G2234" s="1" t="s">
        <v>3960</v>
      </c>
      <c r="H2234" s="40" t="str">
        <f>_xlfn.XLOOKUP(B2234,[2]CALCULATION!$B:$B,[2]CALCULATION!$H:$H,"")</f>
        <v>HUAWEI</v>
      </c>
      <c r="I2234" s="34">
        <v>0</v>
      </c>
      <c r="J2234" s="34">
        <v>0</v>
      </c>
      <c r="K2234" s="34">
        <v>0</v>
      </c>
      <c r="L2234" s="34">
        <v>0</v>
      </c>
      <c r="M2234" s="34">
        <v>0</v>
      </c>
      <c r="N2234" s="34">
        <v>0</v>
      </c>
      <c r="O2234" s="34">
        <v>0</v>
      </c>
      <c r="P2234" s="34">
        <v>0</v>
      </c>
      <c r="Q2234" s="34">
        <v>0</v>
      </c>
      <c r="R2234" s="34">
        <v>0</v>
      </c>
      <c r="S2234" s="35">
        <v>0</v>
      </c>
      <c r="T2234" s="35">
        <v>0</v>
      </c>
      <c r="U2234" s="35">
        <v>0</v>
      </c>
      <c r="V2234" s="35">
        <v>0</v>
      </c>
      <c r="W2234" s="35">
        <v>0</v>
      </c>
      <c r="X2234" s="35">
        <v>0</v>
      </c>
      <c r="Y2234" s="35">
        <v>0</v>
      </c>
      <c r="Z2234" s="35">
        <v>0</v>
      </c>
      <c r="AA2234" s="35">
        <v>0</v>
      </c>
      <c r="AB2234" s="35">
        <v>0</v>
      </c>
      <c r="AC2234" s="35">
        <v>0</v>
      </c>
      <c r="AD2234" s="35">
        <v>0</v>
      </c>
      <c r="AE2234" s="58" t="s">
        <v>5560</v>
      </c>
      <c r="AF2234" s="58"/>
      <c r="AG2234" s="57" t="str" cm="1">
        <f t="array" ref="AG2234">IFERROR(_xlfn.IFS(
AI2234="MPR ISSUE","PDH",
AI2234="BSS Hardware Issue","BSS",
AI2234="Sites strategiques, MLL, Pylone, etc.","ENVTECH",
AI2234="AKTIVCO DEFAUT GE &amp; POWER Cabinet","AKTIVCO",
AI2234="AKTIVCO Coupure ENEO &amp; Baisse de tension","AKTIVCO GRID ONLY",
AI2234="Coupure ENEO &amp; Baisse de tension","IHS GRID ONLY",
AI2234="Defaut GE &amp; POWER Cabinet","IHS",
AI2234="Sharing","Partners",
AI2234="Sites strategiques &amp; DataCenter","SST &amp; DC",
AI2234="Exclu","Exclu",
AI2234="SAT","SAT",
AI2234="SPARE-ISSUE","SPARE-ISSUE",
AI2234="Fiber CAmtel","TRANS_FO_CAMTEL",
AI2234="Fiber AOF","Fiber AOF",
AI2234="Projet OCM (HUAWEI)","TRAVAUX-HUAWEI",
AI2234="Projet OCM (NOKIA)","TRAVAUX-NOKIA",
AI2234="ACCESS-ISSUE","ACCESS-ISSUE",
AI2234="Projet OCM (ZTE, NOKIA, autres projets)","TRAVAUX OCM",
AI2234="No root CAuse","No root cause",
AI2234="ODU HS","PDH",
AI2234="IP &amp; VLAN","PDH",
AI2234="Warehouse HUAWEI","SPARE-ISSUE",
AI2234="SPARE-HS","SPARE-ISSUE",
AI2234="Power Telco","BSS",AI2234="no impacts","no impacts"
),"")</f>
        <v>no impacts</v>
      </c>
      <c r="AH2234" s="57" t="str" cm="1">
        <f t="array" ref="AH2234">IFERROR(_xlfn.IFS(
AI2234="MPR ISSUE","TX ISSUE",
AI2234="BSS Hardware Issue","RAN ISSUE",
AI2234="Sites strategiques, MLL, Pylone, etc.","ENVTECH",
AI2234="AKTIVCO DEFAUT GE &amp; POWER Cabinet","POWER ISSUE",
AI2234="AKTIVCO Coupure ENEO &amp; Baisse de tension","POWER ISSUE",
AI2234="Coupure ENEO &amp; Baisse de tension","POWER ISSUE",
AI2234="Defaut GE &amp; POWER Cabinet","POWER ISSUE",
AI2234="Sharing","POWER ISSUE",
AI2234="Sites strategiques &amp; DataCenter","POWER ISSUE",
AI2234="Exclu","Exclu",
AI2234="SAT","TX ISSUE",
AI2234="SPARE-ISSUE","SPARE-ISSUE",
AI2234="Fiber CAmtel","TX ISSUE",
AI2234="Fiber AOF","TX ISSUE",
AI2234="Projet OCM (HUAWEI)","TRAVAUX-HUAWEI",
AI2234="Projet OCM (NOKIA)","TRAVAUX -NOKIA",
AI2234="ACCESS-ISSUE","ACCESS-ISSUE",
AI2234="Projet OCM (ZTE, NOKIA, autres projets)","TRAVAUX OCM",
AI2234="No root CAuse","No root cause",
AI2234="ODU HS","TX ISSUE",
AI2234="IP &amp; VLAN","TX ISSUE",
AI2234="Warehouse HUAWEI","SPARE-ISSUE",
AI2234="SPARE-HS","SPARE-ISSUE",
AI2234="Power Telco","RAN ISSUE",AI2234="no impacts","no impacts"
),"")</f>
        <v>no impacts</v>
      </c>
      <c r="AI2234" s="85" t="s">
        <v>5998</v>
      </c>
      <c r="AJ2234" s="57" t="str" cm="1">
        <f t="array" ref="AJ2234">IFERROR(_xlfn.IFS(
AI2234="MPR ISSUE","ACTIVE",
AI2234="BSS Hardware Issue","ACTIVE",
AI2234="Sites strategiques, MLL, Pylone, etc.","PASSIVE",
AI2234="AKTIVCO DEFAUT GE &amp; POWER Cabinet","PASSIVE",
AI2234="AKTIVCO Coupure ENEO &amp; Baisse de tension","PASSIVE",
AI2234="Coupure ENEO &amp; Baisse de tension","PASSIVE",
AI2234="Defaut GE &amp; POWER Cabinet","PASSIVE",
AI2234="Sharing","PASSIVE",
AI2234="Sites strategiques &amp; DataCenter","PASSIVE",
AI2234="Exclu","Exclu",
AI2234="SAT","ACTIVE",
AI2234="SPARE-ISSUE","SPARE-ISSUE",
AI2234="Fiber CAmtel","ACTIVE",
AI2234="Fiber AOF","ACTIVE",
AI2234="Projet OCM (HUAWEI)","PLANNED WORKS",
AI2234="Projet OCM (NOKIA)","PLANNED WORKS",
AI2234="ACCESS-ISSUE","ACCESS-ISSUE",
AI2234="Projet OCM (ZTE, NOKIA, autres projets)","PLANNED WORKS",
AI2234="No root CAuse","No root cause",
AI2234="ODU HS","ACTIVE",
AI2234="IP &amp; VLAN","ACTIVE",
AI2234="Warehouse HUAWEI","SPARE-ISSUE",
AI2234="SPARE-HS","SPARE-ISSUE",
AI2234="Power Telco","ACTIVE", AI2234="no impacts","no impacts"
),"")</f>
        <v>no impacts</v>
      </c>
      <c r="AK2234" s="23" t="s">
        <v>5537</v>
      </c>
      <c r="AL2234" s="23" t="str">
        <f t="shared" si="64"/>
        <v>OST_210</v>
      </c>
      <c r="AN2234" s="9" t="s">
        <v>5537</v>
      </c>
      <c r="AO2234" s="23" t="str">
        <f>_xlfn.XLOOKUP(B2234,'INCIDENT-05-03-2026'!E:E,'INCIDENT-05-03-2026'!F:F,"")</f>
        <v/>
      </c>
      <c r="AP2234" s="7" t="s">
        <v>5537</v>
      </c>
      <c r="AQ2234" s="6"/>
      <c r="AR2234" s="7"/>
      <c r="AS2234" s="3" t="str">
        <f>_xlfn.XLOOKUP(B2234,'[3]tt num | region | site id'!$C:$C,'[3]tt num | region | site id'!$Q:$Q,"")</f>
        <v/>
      </c>
      <c r="AT2234" s="24" t="str">
        <f>_xlfn.XLOOKUP(B2234,'[4]Cells Huawei 03052026 12h'!$B:$B,'[4]Cells Huawei 03052026 12h'!$T:$T,"")</f>
        <v/>
      </c>
      <c r="AU2234" s="24" t="str">
        <f>_xlfn.XLOOKUP(B2234,'[5]cells down 02052026 8h50'!$B:$B,'[5]cells down 02052026 8h50'!$R:$R,"")</f>
        <v/>
      </c>
      <c r="AV2234" s="24" t="str">
        <f>_xlfn.XLOOKUP(B2234,'[5]cells down 02052026 13h50'!$B:$B,'[5]cells down 02052026 13h50'!$R:$R,"")</f>
        <v/>
      </c>
      <c r="AW2234" s="24" t="str">
        <f>_xlfn.XLOOKUP(B2234,'[5]cells down 02052026 13h50'!$B:$B,'[5]cells down 02052026 13h50'!$R:$R,"")</f>
        <v/>
      </c>
      <c r="AX2234" s="24" t="str">
        <f>_xlfn.XLOOKUP(B2234,'[6]cell downs 03052026 8h40 '!$B:$B,'[6]cell downs 03052026 8h40 '!$R:$R,"")</f>
        <v/>
      </c>
      <c r="AY2234" s="24" t="str">
        <f>_xlfn.XLOOKUP(B2234,'[7]ALL SITES DOWN'!$D:$D,'[7]ALL SITES DOWN'!$J:$J,"")</f>
        <v/>
      </c>
      <c r="AZ2234" s="24" t="str">
        <f>_xlfn.XLOOKUP(B2234,'[8]ALL SITES DOWN'!$D:$D,'[8]ALL SITES DOWN'!$J:$J,"")</f>
        <v/>
      </c>
      <c r="BA2234" s="9" t="str">
        <f>_xlfn.XLOOKUP(B2234,[9]sheet1!$AC:$AC,[9]sheet1!$AF:$AF,"")</f>
        <v/>
      </c>
      <c r="BB2234" s="14" t="s">
        <v>5537</v>
      </c>
      <c r="BC2234" s="14" t="s">
        <v>5537</v>
      </c>
      <c r="BD2234" s="14" t="str">
        <f>_xlfn.XLOOKUP(B2234,'[10]cell downs 18042026 17h'!$B:$B,'[10]cell downs 18042026 17h'!$B:$B,"")</f>
        <v/>
      </c>
      <c r="BE2234" s="14" t="str">
        <f>_xlfn.XLOOKUP(B2234,'[11]Cells Huawei 19042026 15h'!$B:$B,'[11]Cells Huawei 19042026 15h'!$B:$B,"")</f>
        <v/>
      </c>
      <c r="BF2234" s="9" t="str">
        <f>_xlfn.XLOOKUP(B2234,'[12]cells down 19042026 9H40'!$B:$B,'[12]cells down 19042026 9H40'!$B:$B,"")</f>
        <v/>
      </c>
      <c r="BG2234" s="9" t="s">
        <v>3959</v>
      </c>
      <c r="BH2234" s="9" t="s">
        <v>12</v>
      </c>
    </row>
    <row r="2235" spans="1:60" s="9" customFormat="1" x14ac:dyDescent="0.3">
      <c r="A2235" s="1" t="s">
        <v>3964</v>
      </c>
      <c r="B2235" s="8" t="s">
        <v>3965</v>
      </c>
      <c r="C2235" s="3" t="str">
        <f>_xlfn.XLOOKUP(B2235,'[1]daily break down'!$D:$D,'[1]daily break down'!$E:$E,"")</f>
        <v>CENTRE</v>
      </c>
      <c r="D2235" s="1" t="s">
        <v>11</v>
      </c>
      <c r="E2235" s="1" t="s">
        <v>237</v>
      </c>
      <c r="F2235" s="3" t="s">
        <v>37</v>
      </c>
      <c r="G2235" s="1" t="s">
        <v>3964</v>
      </c>
      <c r="H2235" s="42" t="str">
        <f>_xlfn.XLOOKUP(B2235,[2]CALCULATION!$B:$B,[2]CALCULATION!$H:$H,"")</f>
        <v>ZTE</v>
      </c>
      <c r="I2235" s="34">
        <v>0</v>
      </c>
      <c r="J2235" s="34">
        <v>0</v>
      </c>
      <c r="K2235" s="34">
        <v>0</v>
      </c>
      <c r="L2235" s="34">
        <v>0</v>
      </c>
      <c r="M2235" s="34">
        <v>0</v>
      </c>
      <c r="N2235" s="34">
        <v>0</v>
      </c>
      <c r="O2235" s="34">
        <v>0</v>
      </c>
      <c r="P2235" s="34">
        <v>0</v>
      </c>
      <c r="Q2235" s="34">
        <v>0</v>
      </c>
      <c r="R2235" s="34">
        <v>0</v>
      </c>
      <c r="S2235" s="35">
        <v>0</v>
      </c>
      <c r="T2235" s="35">
        <v>0</v>
      </c>
      <c r="U2235" s="35">
        <v>0</v>
      </c>
      <c r="V2235" s="35">
        <v>0</v>
      </c>
      <c r="W2235" s="35">
        <v>0</v>
      </c>
      <c r="X2235" s="35">
        <v>0</v>
      </c>
      <c r="Y2235" s="35">
        <v>0</v>
      </c>
      <c r="Z2235" s="35">
        <v>0</v>
      </c>
      <c r="AA2235" s="35">
        <v>0</v>
      </c>
      <c r="AB2235" s="35">
        <v>0</v>
      </c>
      <c r="AC2235" s="35">
        <v>0</v>
      </c>
      <c r="AD2235" s="35">
        <v>0</v>
      </c>
      <c r="AE2235" s="58" t="s">
        <v>5560</v>
      </c>
      <c r="AF2235" s="58"/>
      <c r="AG2235" s="57" t="str" cm="1">
        <f t="array" ref="AG2235">IFERROR(_xlfn.IFS(
AI2235="MPR ISSUE","PDH",
AI2235="BSS Hardware Issue","BSS",
AI2235="Sites strategiques, MLL, Pylone, etc.","ENVTECH",
AI2235="AKTIVCO DEFAUT GE &amp; POWER Cabinet","AKTIVCO",
AI2235="AKTIVCO Coupure ENEO &amp; Baisse de tension","AKTIVCO GRID ONLY",
AI2235="Coupure ENEO &amp; Baisse de tension","IHS GRID ONLY",
AI2235="Defaut GE &amp; POWER Cabinet","IHS",
AI2235="Sharing","Partners",
AI2235="Sites strategiques &amp; DataCenter","SST &amp; DC",
AI2235="Exclu","Exclu",
AI2235="SAT","SAT",
AI2235="SPARE-ISSUE","SPARE-ISSUE",
AI2235="Fiber CAmtel","TRANS_FO_CAMTEL",
AI2235="Fiber AOF","Fiber AOF",
AI2235="Projet OCM (HUAWEI)","TRAVAUX-HUAWEI",
AI2235="Projet OCM (NOKIA)","TRAVAUX-NOKIA",
AI2235="ACCESS-ISSUE","ACCESS-ISSUE",
AI2235="Projet OCM (ZTE, NOKIA, autres projets)","TRAVAUX OCM",
AI2235="No root CAuse","No root cause",
AI2235="ODU HS","PDH",
AI2235="IP &amp; VLAN","PDH",
AI2235="Warehouse HUAWEI","SPARE-ISSUE",
AI2235="SPARE-HS","SPARE-ISSUE",
AI2235="Power Telco","BSS",AI2235="no impacts","no impacts"
),"")</f>
        <v>PDH</v>
      </c>
      <c r="AH2235" s="57" t="str" cm="1">
        <f t="array" ref="AH2235">IFERROR(_xlfn.IFS(
AI2235="MPR ISSUE","TX ISSUE",
AI2235="BSS Hardware Issue","RAN ISSUE",
AI2235="Sites strategiques, MLL, Pylone, etc.","ENVTECH",
AI2235="AKTIVCO DEFAUT GE &amp; POWER Cabinet","POWER ISSUE",
AI2235="AKTIVCO Coupure ENEO &amp; Baisse de tension","POWER ISSUE",
AI2235="Coupure ENEO &amp; Baisse de tension","POWER ISSUE",
AI2235="Defaut GE &amp; POWER Cabinet","POWER ISSUE",
AI2235="Sharing","POWER ISSUE",
AI2235="Sites strategiques &amp; DataCenter","POWER ISSUE",
AI2235="Exclu","Exclu",
AI2235="SAT","TX ISSUE",
AI2235="SPARE-ISSUE","SPARE-ISSUE",
AI2235="Fiber CAmtel","TX ISSUE",
AI2235="Fiber AOF","TX ISSUE",
AI2235="Projet OCM (HUAWEI)","TRAVAUX-HUAWEI",
AI2235="Projet OCM (NOKIA)","TRAVAUX -NOKIA",
AI2235="ACCESS-ISSUE","ACCESS-ISSUE",
AI2235="Projet OCM (ZTE, NOKIA, autres projets)","TRAVAUX OCM",
AI2235="No root CAuse","No root cause",
AI2235="ODU HS","TX ISSUE",
AI2235="IP &amp; VLAN","TX ISSUE",
AI2235="Warehouse HUAWEI","SPARE-ISSUE",
AI2235="SPARE-HS","SPARE-ISSUE",
AI2235="Power Telco","RAN ISSUE",AI2235="no impacts","no impacts"
),"")</f>
        <v>TX ISSUE</v>
      </c>
      <c r="AI2235" s="121" t="s">
        <v>5352</v>
      </c>
      <c r="AJ2235" s="57" t="str" cm="1">
        <f t="array" ref="AJ2235">IFERROR(_xlfn.IFS(
AI2235="MPR ISSUE","ACTIVE",
AI2235="BSS Hardware Issue","ACTIVE",
AI2235="Sites strategiques, MLL, Pylone, etc.","PASSIVE",
AI2235="AKTIVCO DEFAUT GE &amp; POWER Cabinet","PASSIVE",
AI2235="AKTIVCO Coupure ENEO &amp; Baisse de tension","PASSIVE",
AI2235="Coupure ENEO &amp; Baisse de tension","PASSIVE",
AI2235="Defaut GE &amp; POWER Cabinet","PASSIVE",
AI2235="Sharing","PASSIVE",
AI2235="Sites strategiques &amp; DataCenter","PASSIVE",
AI2235="Exclu","Exclu",
AI2235="SAT","ACTIVE",
AI2235="SPARE-ISSUE","SPARE-ISSUE",
AI2235="Fiber CAmtel","ACTIVE",
AI2235="Fiber AOF","ACTIVE",
AI2235="Projet OCM (HUAWEI)","PLANNED WORKS",
AI2235="Projet OCM (NOKIA)","PLANNED WORKS",
AI2235="ACCESS-ISSUE","ACCESS-ISSUE",
AI2235="Projet OCM (ZTE, NOKIA, autres projets)","PLANNED WORKS",
AI2235="No root CAuse","No root cause",
AI2235="ODU HS","ACTIVE",
AI2235="IP &amp; VLAN","ACTIVE",
AI2235="Warehouse HUAWEI","SPARE-ISSUE",
AI2235="SPARE-HS","SPARE-ISSUE",
AI2235="Power Telco","ACTIVE", AI2235="no impacts","no impacts"
),"")</f>
        <v>ACTIVE</v>
      </c>
      <c r="AK2235" s="122" t="s">
        <v>5926</v>
      </c>
      <c r="AL2235" s="127" t="str">
        <f>IFERROR(MID(AM2235, SEARCH("CTR_", AM2235), 7), IFERROR(MID(AM2235, SEARCH("SUO_", AM2235), 7), IFERROR(MID(AM2235, SEARCH("SUD_", AM2235), 7), IFERROR(MID(AM2235, SEARCH("NRO_", AM2235), 7), IFERROR(MID(AM2235, SEARCH("ADM_", AM2235), 7), IFERROR(MID(AM2235, SEARCH("NRD_", AM2235), 7), IFERROR(MID(AM2235, SEARCH("EXN_", AM2235), 7), IFERROR(MID(AM2235, SEARCH("LIT_", AM2235), 7), IFERROR(MID(AM2235, SEARCH("EST_", AM2235), 7), MID(AM2235, SEARCH("OST_",AM2235), 7))))))))))</f>
        <v>EST_076</v>
      </c>
      <c r="AM2235" s="9" t="s">
        <v>5911</v>
      </c>
      <c r="AN2235" s="9" t="s">
        <v>5537</v>
      </c>
      <c r="AO2235" s="23" t="str">
        <f>_xlfn.XLOOKUP(B2235,'INCIDENT-05-03-2026'!E:E,'INCIDENT-05-03-2026'!F:F,"")</f>
        <v xml:space="preserve">(05/03/2026   groupe whatsapp ): impacted by EST_076_N_Diang-MTN , Diang-MTN_G9U9L8L7_EST_076 -{ P1 en cours  } </v>
      </c>
      <c r="AP2235" s="7" t="s">
        <v>5537</v>
      </c>
      <c r="AQ2235" s="6"/>
      <c r="AR2235" s="7"/>
      <c r="AS2235" s="3" t="str">
        <f>_xlfn.XLOOKUP(B2235,'[3]tt num | region | site id'!$C:$C,'[3]tt num | region | site id'!$Q:$Q,"")</f>
        <v/>
      </c>
      <c r="AT2235" s="24" t="str">
        <f>_xlfn.XLOOKUP(B2235,'[4]Cells Huawei 03052026 12h'!$B:$B,'[4]Cells Huawei 03052026 12h'!$T:$T,"")</f>
        <v/>
      </c>
      <c r="AU2235" s="24" t="str">
        <f>_xlfn.XLOOKUP(B2235,'[5]cells down 02052026 8h50'!$B:$B,'[5]cells down 02052026 8h50'!$R:$R,"")</f>
        <v/>
      </c>
      <c r="AV2235" s="24" t="str">
        <f>_xlfn.XLOOKUP(B2235,'[5]cells down 02052026 13h50'!$B:$B,'[5]cells down 02052026 13h50'!$R:$R,"")</f>
        <v/>
      </c>
      <c r="AW2235" s="24" t="str">
        <f>_xlfn.XLOOKUP(B2235,'[5]cells down 02052026 13h50'!$B:$B,'[5]cells down 02052026 13h50'!$R:$R,"")</f>
        <v/>
      </c>
      <c r="AX2235" s="24" t="str">
        <f>_xlfn.XLOOKUP(B2235,'[6]cell downs 03052026 8h40 '!$B:$B,'[6]cell downs 03052026 8h40 '!$R:$R,"")</f>
        <v/>
      </c>
      <c r="AY2235" s="24" t="str">
        <f>_xlfn.XLOOKUP(B2235,'[7]ALL SITES DOWN'!$D:$D,'[7]ALL SITES DOWN'!$J:$J,"")</f>
        <v>(05/03/2026 com ran 17h): Indisponibilités des services mobiles Voix &amp; Data dans la localité de Mamfe_N_SUO_009 et environs</v>
      </c>
      <c r="AZ2235" s="24" t="str">
        <f>_xlfn.XLOOKUP(B2235,'[8]ALL SITES DOWN'!$D:$D,'[8]ALL SITES DOWN'!$J:$J,"")</f>
        <v/>
      </c>
      <c r="BA2235" s="9" t="str">
        <f>_xlfn.XLOOKUP(B2235,[9]sheet1!$AC:$AC,[9]sheet1!$AF:$AF,"")</f>
        <v/>
      </c>
      <c r="BB2235" s="14" t="s">
        <v>5537</v>
      </c>
      <c r="BC2235" s="14" t="s">
        <v>5537</v>
      </c>
      <c r="BD2235" s="14" t="str">
        <f>_xlfn.XLOOKUP(B2235,'[10]cell downs 18042026 17h'!$B:$B,'[10]cell downs 18042026 17h'!$B:$B,"")</f>
        <v/>
      </c>
      <c r="BE2235" s="14" t="str">
        <f>_xlfn.XLOOKUP(B2235,'[11]Cells Huawei 19042026 15h'!$B:$B,'[11]Cells Huawei 19042026 15h'!$B:$B,"")</f>
        <v/>
      </c>
      <c r="BF2235" s="9" t="str">
        <f>_xlfn.XLOOKUP(B2235,'[12]cells down 19042026 9H40'!$B:$B,'[12]cells down 19042026 9H40'!$B:$B,"")</f>
        <v/>
      </c>
      <c r="BG2235" s="9" t="s">
        <v>5537</v>
      </c>
      <c r="BH2235" s="9" t="s">
        <v>5537</v>
      </c>
    </row>
    <row r="2236" spans="1:60" s="9" customFormat="1" x14ac:dyDescent="0.3">
      <c r="A2236" s="1" t="s">
        <v>3968</v>
      </c>
      <c r="B2236" s="8" t="s">
        <v>3969</v>
      </c>
      <c r="C2236" s="3" t="str">
        <f>_xlfn.XLOOKUP(B2236,'[1]daily break down'!$D:$D,'[1]daily break down'!$E:$E,"")</f>
        <v>Douala</v>
      </c>
      <c r="D2236" s="1" t="s">
        <v>11</v>
      </c>
      <c r="E2236" s="1" t="s">
        <v>12</v>
      </c>
      <c r="F2236" s="3" t="s">
        <v>31</v>
      </c>
      <c r="G2236" s="1" t="s">
        <v>32</v>
      </c>
      <c r="H2236" s="42" t="str">
        <f>_xlfn.XLOOKUP(B2236,[2]CALCULATION!$B:$B,[2]CALCULATION!$H:$H,"")</f>
        <v>ZTE</v>
      </c>
      <c r="I2236" s="34">
        <v>0</v>
      </c>
      <c r="J2236" s="34">
        <v>0</v>
      </c>
      <c r="K2236" s="34">
        <v>0</v>
      </c>
      <c r="L2236" s="34">
        <v>0</v>
      </c>
      <c r="M2236" s="34">
        <v>0</v>
      </c>
      <c r="N2236" s="34">
        <v>0</v>
      </c>
      <c r="O2236" s="34">
        <v>0</v>
      </c>
      <c r="P2236" s="34">
        <v>0</v>
      </c>
      <c r="Q2236" s="34">
        <v>0</v>
      </c>
      <c r="R2236" s="34">
        <v>0</v>
      </c>
      <c r="S2236" s="35">
        <v>0</v>
      </c>
      <c r="T2236" s="35">
        <v>0</v>
      </c>
      <c r="U2236" s="35">
        <v>0</v>
      </c>
      <c r="V2236" s="35">
        <v>0</v>
      </c>
      <c r="W2236" s="35">
        <v>0</v>
      </c>
      <c r="X2236" s="35">
        <v>0</v>
      </c>
      <c r="Y2236" s="35">
        <v>0</v>
      </c>
      <c r="Z2236" s="35">
        <v>0</v>
      </c>
      <c r="AA2236" s="35">
        <v>0</v>
      </c>
      <c r="AB2236" s="35">
        <v>0</v>
      </c>
      <c r="AC2236" s="35">
        <v>0</v>
      </c>
      <c r="AD2236" s="35">
        <v>0</v>
      </c>
      <c r="AE2236" s="58" t="s">
        <v>5560</v>
      </c>
      <c r="AF2236" s="58"/>
      <c r="AG2236" s="57" t="str" cm="1">
        <f t="array" ref="AG2236">IFERROR(_xlfn.IFS(
AI2236="MPR ISSUE","PDH",
AI2236="BSS Hardware Issue","BSS",
AI2236="Sites strategiques, MLL, Pylone, etc.","ENVTECH",
AI2236="AKTIVCO DEFAUT GE &amp; POWER Cabinet","AKTIVCO",
AI2236="AKTIVCO Coupure ENEO &amp; Baisse de tension","AKTIVCO GRID ONLY",
AI2236="Coupure ENEO &amp; Baisse de tension","IHS GRID ONLY",
AI2236="Defaut GE &amp; POWER Cabinet","IHS",
AI2236="Sharing","Partners",
AI2236="Sites strategiques &amp; DataCenter","SST &amp; DC",
AI2236="Exclu","Exclu",
AI2236="SAT","SAT",
AI2236="SPARE-ISSUE","SPARE-ISSUE",
AI2236="Fiber CAmtel","TRANS_FO_CAMTEL",
AI2236="Fiber AOF","Fiber AOF",
AI2236="Projet OCM (HUAWEI)","TRAVAUX-HUAWEI",
AI2236="Projet OCM (NOKIA)","TRAVAUX-NOKIA",
AI2236="ACCESS-ISSUE","ACCESS-ISSUE",
AI2236="Projet OCM (ZTE, NOKIA, autres projets)","TRAVAUX OCM",
AI2236="No root CAuse","No root cause",
AI2236="ODU HS","PDH",
AI2236="IP &amp; VLAN","PDH",
AI2236="Warehouse HUAWEI","SPARE-ISSUE",
AI2236="SPARE-HS","SPARE-ISSUE",
AI2236="Power Telco","BSS",AI2236="no impacts","no impacts"
),"")</f>
        <v>no impacts</v>
      </c>
      <c r="AH2236" s="57" t="str" cm="1">
        <f t="array" ref="AH2236">IFERROR(_xlfn.IFS(
AI2236="MPR ISSUE","TX ISSUE",
AI2236="BSS Hardware Issue","RAN ISSUE",
AI2236="Sites strategiques, MLL, Pylone, etc.","ENVTECH",
AI2236="AKTIVCO DEFAUT GE &amp; POWER Cabinet","POWER ISSUE",
AI2236="AKTIVCO Coupure ENEO &amp; Baisse de tension","POWER ISSUE",
AI2236="Coupure ENEO &amp; Baisse de tension","POWER ISSUE",
AI2236="Defaut GE &amp; POWER Cabinet","POWER ISSUE",
AI2236="Sharing","POWER ISSUE",
AI2236="Sites strategiques &amp; DataCenter","POWER ISSUE",
AI2236="Exclu","Exclu",
AI2236="SAT","TX ISSUE",
AI2236="SPARE-ISSUE","SPARE-ISSUE",
AI2236="Fiber CAmtel","TX ISSUE",
AI2236="Fiber AOF","TX ISSUE",
AI2236="Projet OCM (HUAWEI)","TRAVAUX-HUAWEI",
AI2236="Projet OCM (NOKIA)","TRAVAUX -NOKIA",
AI2236="ACCESS-ISSUE","ACCESS-ISSUE",
AI2236="Projet OCM (ZTE, NOKIA, autres projets)","TRAVAUX OCM",
AI2236="No root CAuse","No root cause",
AI2236="ODU HS","TX ISSUE",
AI2236="IP &amp; VLAN","TX ISSUE",
AI2236="Warehouse HUAWEI","SPARE-ISSUE",
AI2236="SPARE-HS","SPARE-ISSUE",
AI2236="Power Telco","RAN ISSUE",AI2236="no impacts","no impacts"
),"")</f>
        <v>no impacts</v>
      </c>
      <c r="AI2236" s="85" t="s">
        <v>5998</v>
      </c>
      <c r="AJ2236" s="57" t="str" cm="1">
        <f t="array" ref="AJ2236">IFERROR(_xlfn.IFS(
AI2236="MPR ISSUE","ACTIVE",
AI2236="BSS Hardware Issue","ACTIVE",
AI2236="Sites strategiques, MLL, Pylone, etc.","PASSIVE",
AI2236="AKTIVCO DEFAUT GE &amp; POWER Cabinet","PASSIVE",
AI2236="AKTIVCO Coupure ENEO &amp; Baisse de tension","PASSIVE",
AI2236="Coupure ENEO &amp; Baisse de tension","PASSIVE",
AI2236="Defaut GE &amp; POWER Cabinet","PASSIVE",
AI2236="Sharing","PASSIVE",
AI2236="Sites strategiques &amp; DataCenter","PASSIVE",
AI2236="Exclu","Exclu",
AI2236="SAT","ACTIVE",
AI2236="SPARE-ISSUE","SPARE-ISSUE",
AI2236="Fiber CAmtel","ACTIVE",
AI2236="Fiber AOF","ACTIVE",
AI2236="Projet OCM (HUAWEI)","PLANNED WORKS",
AI2236="Projet OCM (NOKIA)","PLANNED WORKS",
AI2236="ACCESS-ISSUE","ACCESS-ISSUE",
AI2236="Projet OCM (ZTE, NOKIA, autres projets)","PLANNED WORKS",
AI2236="No root CAuse","No root cause",
AI2236="ODU HS","ACTIVE",
AI2236="IP &amp; VLAN","ACTIVE",
AI2236="Warehouse HUAWEI","SPARE-ISSUE",
AI2236="SPARE-HS","SPARE-ISSUE",
AI2236="Power Telco","ACTIVE", AI2236="no impacts","no impacts"
),"")</f>
        <v>no impacts</v>
      </c>
      <c r="AK2236" s="23" t="s">
        <v>5537</v>
      </c>
      <c r="AL2236" s="23" t="str">
        <f>B2236</f>
        <v>LIT_297</v>
      </c>
      <c r="AN2236" s="9" t="s">
        <v>5537</v>
      </c>
      <c r="AO2236" s="23" t="str">
        <f>_xlfn.XLOOKUP(B2236,'INCIDENT-05-03-2026'!E:E,'INCIDENT-05-03-2026'!F:F,"")</f>
        <v/>
      </c>
      <c r="AP2236" s="7" t="s">
        <v>5537</v>
      </c>
      <c r="AQ2236" s="6"/>
      <c r="AR2236" s="7"/>
      <c r="AS2236" s="3" t="str">
        <f>_xlfn.XLOOKUP(B2236,'[3]tt num | region | site id'!$C:$C,'[3]tt num | region | site id'!$Q:$Q,"")</f>
        <v/>
      </c>
      <c r="AT2236" s="24" t="str">
        <f>_xlfn.XLOOKUP(B2236,'[4]Cells Huawei 03052026 12h'!$B:$B,'[4]Cells Huawei 03052026 12h'!$T:$T,"")</f>
        <v/>
      </c>
      <c r="AU2236" s="24" t="str">
        <f>_xlfn.XLOOKUP(B2236,'[5]cells down 02052026 8h50'!$B:$B,'[5]cells down 02052026 8h50'!$R:$R,"")</f>
        <v/>
      </c>
      <c r="AV2236" s="24" t="str">
        <f>_xlfn.XLOOKUP(B2236,'[5]cells down 02052026 13h50'!$B:$B,'[5]cells down 02052026 13h50'!$R:$R,"")</f>
        <v/>
      </c>
      <c r="AW2236" s="24" t="str">
        <f>_xlfn.XLOOKUP(B2236,'[5]cells down 02052026 13h50'!$B:$B,'[5]cells down 02052026 13h50'!$R:$R,"")</f>
        <v/>
      </c>
      <c r="AX2236" s="24" t="str">
        <f>_xlfn.XLOOKUP(B2236,'[6]cell downs 03052026 8h40 '!$B:$B,'[6]cell downs 03052026 8h40 '!$R:$R,"")</f>
        <v/>
      </c>
      <c r="AY2236" s="24" t="str">
        <f>_xlfn.XLOOKUP(B2236,'[7]ALL SITES DOWN'!$D:$D,'[7]ALL SITES DOWN'!$J:$J,"")</f>
        <v/>
      </c>
      <c r="AZ2236" s="24" t="str">
        <f>_xlfn.XLOOKUP(B2236,'[8]ALL SITES DOWN'!$D:$D,'[8]ALL SITES DOWN'!$J:$J,"")</f>
        <v/>
      </c>
      <c r="BA2236" s="9" t="str">
        <f>_xlfn.XLOOKUP(B2236,[9]sheet1!$AC:$AC,[9]sheet1!$AF:$AF,"")</f>
        <v/>
      </c>
      <c r="BB2236" s="14" t="s">
        <v>5537</v>
      </c>
      <c r="BC2236" s="14" t="s">
        <v>5537</v>
      </c>
      <c r="BD2236" s="14" t="str">
        <f>_xlfn.XLOOKUP(B2236,'[10]cell downs 18042026 17h'!$B:$B,'[10]cell downs 18042026 17h'!$B:$B,"")</f>
        <v/>
      </c>
      <c r="BE2236" s="14" t="str">
        <f>_xlfn.XLOOKUP(B2236,'[11]Cells Huawei 19042026 15h'!$B:$B,'[11]Cells Huawei 19042026 15h'!$B:$B,"")</f>
        <v/>
      </c>
      <c r="BF2236" s="9" t="str">
        <f>_xlfn.XLOOKUP(B2236,'[12]cells down 19042026 9H40'!$B:$B,'[12]cells down 19042026 9H40'!$B:$B,"")</f>
        <v/>
      </c>
      <c r="BG2236" s="9" t="s">
        <v>3969</v>
      </c>
      <c r="BH2236" s="9" t="s">
        <v>12</v>
      </c>
    </row>
    <row r="2237" spans="1:60" s="9" customFormat="1" x14ac:dyDescent="0.3">
      <c r="A2237" s="1" t="s">
        <v>3097</v>
      </c>
      <c r="B2237" s="8" t="s">
        <v>4847</v>
      </c>
      <c r="C2237" s="3" t="str">
        <f>_xlfn.XLOOKUP(B2237,'[1]daily break down'!$D:$D,'[1]daily break down'!$E:$E,"")</f>
        <v>NORD-OUEST</v>
      </c>
      <c r="D2237" s="1"/>
      <c r="E2237" s="1"/>
      <c r="F2237" s="3" t="s">
        <v>51</v>
      </c>
      <c r="G2237" s="1" t="s">
        <v>3097</v>
      </c>
      <c r="H2237" s="40" t="str">
        <f>_xlfn.XLOOKUP(B2237,[2]CALCULATION!$B:$B,[2]CALCULATION!$H:$H,"")</f>
        <v>HUAWEI</v>
      </c>
      <c r="I2237" s="34">
        <v>0</v>
      </c>
      <c r="J2237" s="34">
        <v>0</v>
      </c>
      <c r="K2237" s="34">
        <v>0</v>
      </c>
      <c r="L2237" s="34">
        <v>0</v>
      </c>
      <c r="M2237" s="34">
        <v>0</v>
      </c>
      <c r="N2237" s="34">
        <v>0</v>
      </c>
      <c r="O2237" s="34">
        <v>0</v>
      </c>
      <c r="P2237" s="34">
        <v>0</v>
      </c>
      <c r="Q2237" s="34">
        <v>0</v>
      </c>
      <c r="R2237" s="34">
        <v>0</v>
      </c>
      <c r="S2237" s="35">
        <v>0</v>
      </c>
      <c r="T2237" s="35">
        <v>0</v>
      </c>
      <c r="U2237" s="35">
        <v>0</v>
      </c>
      <c r="V2237" s="35">
        <v>1.5709850385095012</v>
      </c>
      <c r="W2237" s="35">
        <v>0</v>
      </c>
      <c r="X2237" s="35">
        <v>0</v>
      </c>
      <c r="Y2237" s="35">
        <v>0</v>
      </c>
      <c r="Z2237" s="35">
        <v>0</v>
      </c>
      <c r="AA2237" s="35">
        <v>0</v>
      </c>
      <c r="AB2237" s="35">
        <v>0</v>
      </c>
      <c r="AC2237" s="35">
        <v>0</v>
      </c>
      <c r="AD2237" s="35">
        <v>0</v>
      </c>
      <c r="AE2237" s="58" t="s">
        <v>5603</v>
      </c>
      <c r="AF2237" s="58"/>
      <c r="AG2237" s="57" t="str" cm="1">
        <f t="array" ref="AG2237">IFERROR(_xlfn.IFS(
AI2237="MPR ISSUE","PDH",
AI2237="BSS Hardware Issue","BSS",
AI2237="Sites strategiques, MLL, Pylone, etc.","ENVTECH",
AI2237="AKTIVCO DEFAUT GE &amp; POWER Cabinet","AKTIVCO",
AI2237="AKTIVCO Coupure ENEO &amp; Baisse de tension","AKTIVCO GRID ONLY",
AI2237="Coupure ENEO &amp; Baisse de tension","IHS GRID ONLY",
AI2237="Defaut GE &amp; POWER Cabinet","IHS",
AI2237="Sharing","Partners",
AI2237="Sites strategiques &amp; DataCenter","SST &amp; DC",
AI2237="Exclu","Exclu",
AI2237="SAT","SAT",
AI2237="SPARE-ISSUE","SPARE-ISSUE",
AI2237="Fiber CAmtel","TRANS_FO_CAMTEL",
AI2237="Fiber AOF","Fiber AOF",
AI2237="Projet OCM (HUAWEI)","TRAVAUX-HUAWEI",
AI2237="Projet OCM (NOKIA)","TRAVAUX-NOKIA",
AI2237="ACCESS-ISSUE","ACCESS-ISSUE",
AI2237="Projet OCM (ZTE, NOKIA, autres projets)","TRAVAUX OCM",
AI2237="No root CAuse","No root cause",
AI2237="ODU HS","PDH",
AI2237="IP &amp; VLAN","PDH",
AI2237="Warehouse HUAWEI","SPARE-ISSUE",
AI2237="SPARE-HS","SPARE-ISSUE",
AI2237="Power Telco","BSS",AI2237="no impacts","no impacts"
),"")</f>
        <v>PDH</v>
      </c>
      <c r="AH2237" s="57" t="str" cm="1">
        <f t="array" ref="AH2237">IFERROR(_xlfn.IFS(
AI2237="MPR ISSUE","TX ISSUE",
AI2237="BSS Hardware Issue","RAN ISSUE",
AI2237="Sites strategiques, MLL, Pylone, etc.","ENVTECH",
AI2237="AKTIVCO DEFAUT GE &amp; POWER Cabinet","POWER ISSUE",
AI2237="AKTIVCO Coupure ENEO &amp; Baisse de tension","POWER ISSUE",
AI2237="Coupure ENEO &amp; Baisse de tension","POWER ISSUE",
AI2237="Defaut GE &amp; POWER Cabinet","POWER ISSUE",
AI2237="Sharing","POWER ISSUE",
AI2237="Sites strategiques &amp; DataCenter","POWER ISSUE",
AI2237="Exclu","Exclu",
AI2237="SAT","TX ISSUE",
AI2237="SPARE-ISSUE","SPARE-ISSUE",
AI2237="Fiber CAmtel","TX ISSUE",
AI2237="Fiber AOF","TX ISSUE",
AI2237="Projet OCM (HUAWEI)","TRAVAUX-HUAWEI",
AI2237="Projet OCM (NOKIA)","TRAVAUX -NOKIA",
AI2237="ACCESS-ISSUE","ACCESS-ISSUE",
AI2237="Projet OCM (ZTE, NOKIA, autres projets)","TRAVAUX OCM",
AI2237="No root CAuse","No root cause",
AI2237="ODU HS","TX ISSUE",
AI2237="IP &amp; VLAN","TX ISSUE",
AI2237="Warehouse HUAWEI","SPARE-ISSUE",
AI2237="SPARE-HS","SPARE-ISSUE",
AI2237="Power Telco","RAN ISSUE",AI2237="no impacts","no impacts"
),"")</f>
        <v>TX ISSUE</v>
      </c>
      <c r="AI2237" s="85" t="s">
        <v>5353</v>
      </c>
      <c r="AJ2237" s="57" t="str" cm="1">
        <f t="array" ref="AJ2237">IFERROR(_xlfn.IFS(
AI2237="MPR ISSUE","ACTIVE",
AI2237="BSS Hardware Issue","ACTIVE",
AI2237="Sites strategiques, MLL, Pylone, etc.","PASSIVE",
AI2237="AKTIVCO DEFAUT GE &amp; POWER Cabinet","PASSIVE",
AI2237="AKTIVCO Coupure ENEO &amp; Baisse de tension","PASSIVE",
AI2237="Coupure ENEO &amp; Baisse de tension","PASSIVE",
AI2237="Defaut GE &amp; POWER Cabinet","PASSIVE",
AI2237="Sharing","PASSIVE",
AI2237="Sites strategiques &amp; DataCenter","PASSIVE",
AI2237="Exclu","Exclu",
AI2237="SAT","ACTIVE",
AI2237="SPARE-ISSUE","SPARE-ISSUE",
AI2237="Fiber CAmtel","ACTIVE",
AI2237="Fiber AOF","ACTIVE",
AI2237="Projet OCM (HUAWEI)","PLANNED WORKS",
AI2237="Projet OCM (NOKIA)","PLANNED WORKS",
AI2237="ACCESS-ISSUE","ACCESS-ISSUE",
AI2237="Projet OCM (ZTE, NOKIA, autres projets)","PLANNED WORKS",
AI2237="No root CAuse","No root cause",
AI2237="ODU HS","ACTIVE",
AI2237="IP &amp; VLAN","ACTIVE",
AI2237="Warehouse HUAWEI","SPARE-ISSUE",
AI2237="SPARE-HS","SPARE-ISSUE",
AI2237="Power Telco","ACTIVE", AI2237="no impacts","no impacts"
),"")</f>
        <v>ACTIVE</v>
      </c>
      <c r="AK2237" s="23" t="s">
        <v>5888</v>
      </c>
      <c r="AL2237" s="127" t="str">
        <f>IFERROR(MID(AM2237, SEARCH("CTR_", AM2237), 7), IFERROR(MID(AM2237, SEARCH("SUO_", AM2237), 7), IFERROR(MID(AM2237, SEARCH("SUD_", AM2237), 7), IFERROR(MID(AM2237, SEARCH("NRO_", AM2237), 7), IFERROR(MID(AM2237, SEARCH("ADM_", AM2237), 7), IFERROR(MID(AM2237, SEARCH("NRD_", AM2237), 7), IFERROR(MID(AM2237, SEARCH("EXN_", AM2237), 7), IFERROR(MID(AM2237, SEARCH("LIT_", AM2237), 7), IFERROR(MID(AM2237, SEARCH("EST_", AM2237), 7), MID(AM2237, SEARCH("OST_",AM2237), 7))))))))))</f>
        <v>NRO_011</v>
      </c>
      <c r="AM2237" s="9" t="s">
        <v>5938</v>
      </c>
      <c r="AN2237" s="9" t="s">
        <v>5537</v>
      </c>
      <c r="AO2237" s="23" t="str">
        <f>_xlfn.XLOOKUP(B2237,'INCIDENT-05-03-2026'!E:E,'INCIDENT-05-03-2026'!F:F,"")</f>
        <v>(05/03/2026 groupe whatsapp) :  impacted by NRO_011_H_MBENGWI, Boucle Ethernet les Vlan Huawei (1454, 1453, 1452, 1451) || Action Desactivation de la boucle par BOTX</v>
      </c>
      <c r="AP2237" s="7" t="s">
        <v>5537</v>
      </c>
      <c r="AQ2237" s="6"/>
      <c r="AR2237" s="7"/>
      <c r="AS2237" s="3" t="str">
        <f>_xlfn.XLOOKUP(B2237,'[3]tt num | region | site id'!$C:$C,'[3]tt num | region | site id'!$Q:$Q,"")</f>
        <v/>
      </c>
      <c r="AT2237" s="24" t="str">
        <f>_xlfn.XLOOKUP(B2237,'[4]Cells Huawei 03052026 12h'!$B:$B,'[4]Cells Huawei 03052026 12h'!$T:$T,"")</f>
        <v/>
      </c>
      <c r="AU2237" s="24" t="str">
        <f>_xlfn.XLOOKUP(B2237,'[5]cells down 02052026 8h50'!$B:$B,'[5]cells down 02052026 8h50'!$R:$R,"")</f>
        <v/>
      </c>
      <c r="AV2237" s="24" t="str">
        <f>_xlfn.XLOOKUP(B2237,'[5]cells down 02052026 13h50'!$B:$B,'[5]cells down 02052026 13h50'!$R:$R,"")</f>
        <v/>
      </c>
      <c r="AW2237" s="24" t="str">
        <f>_xlfn.XLOOKUP(B2237,'[5]cells down 02052026 13h50'!$B:$B,'[5]cells down 02052026 13h50'!$R:$R,"")</f>
        <v/>
      </c>
      <c r="AX2237" s="24" t="str">
        <f>_xlfn.XLOOKUP(B2237,'[6]cell downs 03052026 8h40 '!$B:$B,'[6]cell downs 03052026 8h40 '!$R:$R,"")</f>
        <v/>
      </c>
      <c r="AY2237" s="24" t="str">
        <f>_xlfn.XLOOKUP(B2237,'[7]ALL SITES DOWN'!$D:$D,'[7]ALL SITES DOWN'!$J:$J,"")</f>
        <v>(05/03/2026 com ran 17h): Indisponibilité  des services voix &amp; data dans la zone de NRO_011_H_MBENGWI et environs</v>
      </c>
      <c r="AZ2237" s="24" t="str">
        <f>_xlfn.XLOOKUP(B2237,'[8]ALL SITES DOWN'!$D:$D,'[8]ALL SITES DOWN'!$J:$J,"")</f>
        <v/>
      </c>
      <c r="BA2237" s="9" t="str">
        <f>_xlfn.XLOOKUP(B2237,[9]sheet1!$AC:$AC,[9]sheet1!$AF:$AF,"")</f>
        <v/>
      </c>
      <c r="BB2237" s="14" t="s">
        <v>5537</v>
      </c>
      <c r="BC2237" s="14" t="s">
        <v>5537</v>
      </c>
      <c r="BD2237" s="14" t="str">
        <f>_xlfn.XLOOKUP(B2237,'[10]cell downs 18042026 17h'!$B:$B,'[10]cell downs 18042026 17h'!$B:$B,"")</f>
        <v/>
      </c>
      <c r="BE2237" s="14" t="str">
        <f>_xlfn.XLOOKUP(B2237,'[11]Cells Huawei 19042026 15h'!$B:$B,'[11]Cells Huawei 19042026 15h'!$B:$B,"")</f>
        <v/>
      </c>
      <c r="BF2237" s="9" t="str">
        <f>_xlfn.XLOOKUP(B2237,'[12]cells down 19042026 9H40'!$B:$B,'[12]cells down 19042026 9H40'!$B:$B,"")</f>
        <v/>
      </c>
      <c r="BG2237" s="9" t="s">
        <v>4847</v>
      </c>
      <c r="BH2237" s="9" t="s">
        <v>12</v>
      </c>
    </row>
    <row r="2238" spans="1:60" s="9" customFormat="1" x14ac:dyDescent="0.3">
      <c r="A2238" s="3" t="s">
        <v>3970</v>
      </c>
      <c r="B2238" s="31" t="s">
        <v>3971</v>
      </c>
      <c r="C2238" s="3" t="str">
        <f>_xlfn.XLOOKUP(B2238,'[1]daily break down'!$D:$D,'[1]daily break down'!$E:$E,"")</f>
        <v>CENTRE</v>
      </c>
      <c r="D2238" s="3" t="s">
        <v>21</v>
      </c>
      <c r="E2238" s="3" t="s">
        <v>5527</v>
      </c>
      <c r="F2238" s="3" t="s">
        <v>226</v>
      </c>
      <c r="G2238" s="3" t="s">
        <v>1127</v>
      </c>
      <c r="H2238" s="41" t="str">
        <f>_xlfn.XLOOKUP(B2238,[2]CALCULATION!$B:$B,[2]CALCULATION!$H:$H,"")</f>
        <v>NOKIA</v>
      </c>
      <c r="I2238" s="34">
        <v>0</v>
      </c>
      <c r="J2238" s="34">
        <v>0</v>
      </c>
      <c r="K2238" s="34">
        <v>0</v>
      </c>
      <c r="L2238" s="34">
        <v>0</v>
      </c>
      <c r="M2238" s="34">
        <v>0</v>
      </c>
      <c r="N2238" s="34">
        <v>0</v>
      </c>
      <c r="O2238" s="34">
        <v>0</v>
      </c>
      <c r="P2238" s="34">
        <v>0</v>
      </c>
      <c r="Q2238" s="34">
        <v>0</v>
      </c>
      <c r="R2238" s="34">
        <v>0</v>
      </c>
      <c r="S2238" s="35">
        <v>0</v>
      </c>
      <c r="T2238" s="35">
        <v>0</v>
      </c>
      <c r="U2238" s="35">
        <v>0</v>
      </c>
      <c r="V2238" s="35">
        <v>0</v>
      </c>
      <c r="W2238" s="35">
        <v>0</v>
      </c>
      <c r="X2238" s="35">
        <v>0</v>
      </c>
      <c r="Y2238" s="35">
        <v>0</v>
      </c>
      <c r="Z2238" s="35">
        <v>0</v>
      </c>
      <c r="AA2238" s="35">
        <v>0</v>
      </c>
      <c r="AB2238" s="35">
        <v>0</v>
      </c>
      <c r="AC2238" s="35">
        <v>0</v>
      </c>
      <c r="AD2238" s="35">
        <v>0</v>
      </c>
      <c r="AE2238" s="58" t="s">
        <v>5560</v>
      </c>
      <c r="AF2238" s="58"/>
      <c r="AG2238" s="57" t="str" cm="1">
        <f t="array" ref="AG2238">IFERROR(_xlfn.IFS(
AI2238="MPR ISSUE","PDH",
AI2238="BSS Hardware Issue","BSS",
AI2238="Sites strategiques, MLL, Pylone, etc.","ENVTECH",
AI2238="AKTIVCO DEFAUT GE &amp; POWER Cabinet","AKTIVCO",
AI2238="AKTIVCO Coupure ENEO &amp; Baisse de tension","AKTIVCO GRID ONLY",
AI2238="Coupure ENEO &amp; Baisse de tension","IHS GRID ONLY",
AI2238="Defaut GE &amp; POWER Cabinet","IHS",
AI2238="Sharing","Partners",
AI2238="Sites strategiques &amp; DataCenter","SST &amp; DC",
AI2238="Exclu","Exclu",
AI2238="SAT","SAT",
AI2238="SPARE-ISSUE","SPARE-ISSUE",
AI2238="Fiber CAmtel","TRANS_FO_CAMTEL",
AI2238="Fiber AOF","Fiber AOF",
AI2238="Projet OCM (HUAWEI)","TRAVAUX-HUAWEI",
AI2238="Projet OCM (NOKIA)","TRAVAUX-NOKIA",
AI2238="ACCESS-ISSUE","ACCESS-ISSUE",
AI2238="Projet OCM (ZTE, NOKIA, autres projets)","TRAVAUX OCM",
AI2238="No root CAuse","No root cause",
AI2238="ODU HS","PDH",
AI2238="IP &amp; VLAN","PDH",
AI2238="Warehouse HUAWEI","SPARE-ISSUE",
AI2238="SPARE-HS","SPARE-ISSUE",
AI2238="Power Telco","BSS",AI2238="no impacts","no impacts"
),"")</f>
        <v>no impacts</v>
      </c>
      <c r="AH2238" s="57" t="str" cm="1">
        <f t="array" ref="AH2238">IFERROR(_xlfn.IFS(
AI2238="MPR ISSUE","TX ISSUE",
AI2238="BSS Hardware Issue","RAN ISSUE",
AI2238="Sites strategiques, MLL, Pylone, etc.","ENVTECH",
AI2238="AKTIVCO DEFAUT GE &amp; POWER Cabinet","POWER ISSUE",
AI2238="AKTIVCO Coupure ENEO &amp; Baisse de tension","POWER ISSUE",
AI2238="Coupure ENEO &amp; Baisse de tension","POWER ISSUE",
AI2238="Defaut GE &amp; POWER Cabinet","POWER ISSUE",
AI2238="Sharing","POWER ISSUE",
AI2238="Sites strategiques &amp; DataCenter","POWER ISSUE",
AI2238="Exclu","Exclu",
AI2238="SAT","TX ISSUE",
AI2238="SPARE-ISSUE","SPARE-ISSUE",
AI2238="Fiber CAmtel","TX ISSUE",
AI2238="Fiber AOF","TX ISSUE",
AI2238="Projet OCM (HUAWEI)","TRAVAUX-HUAWEI",
AI2238="Projet OCM (NOKIA)","TRAVAUX -NOKIA",
AI2238="ACCESS-ISSUE","ACCESS-ISSUE",
AI2238="Projet OCM (ZTE, NOKIA, autres projets)","TRAVAUX OCM",
AI2238="No root CAuse","No root cause",
AI2238="ODU HS","TX ISSUE",
AI2238="IP &amp; VLAN","TX ISSUE",
AI2238="Warehouse HUAWEI","SPARE-ISSUE",
AI2238="SPARE-HS","SPARE-ISSUE",
AI2238="Power Telco","RAN ISSUE",AI2238="no impacts","no impacts"
),"")</f>
        <v>no impacts</v>
      </c>
      <c r="AI2238" s="85" t="s">
        <v>5998</v>
      </c>
      <c r="AJ2238" s="57" t="str" cm="1">
        <f t="array" ref="AJ2238">IFERROR(_xlfn.IFS(
AI2238="MPR ISSUE","ACTIVE",
AI2238="BSS Hardware Issue","ACTIVE",
AI2238="Sites strategiques, MLL, Pylone, etc.","PASSIVE",
AI2238="AKTIVCO DEFAUT GE &amp; POWER Cabinet","PASSIVE",
AI2238="AKTIVCO Coupure ENEO &amp; Baisse de tension","PASSIVE",
AI2238="Coupure ENEO &amp; Baisse de tension","PASSIVE",
AI2238="Defaut GE &amp; POWER Cabinet","PASSIVE",
AI2238="Sharing","PASSIVE",
AI2238="Sites strategiques &amp; DataCenter","PASSIVE",
AI2238="Exclu","Exclu",
AI2238="SAT","ACTIVE",
AI2238="SPARE-ISSUE","SPARE-ISSUE",
AI2238="Fiber CAmtel","ACTIVE",
AI2238="Fiber AOF","ACTIVE",
AI2238="Projet OCM (HUAWEI)","PLANNED WORKS",
AI2238="Projet OCM (NOKIA)","PLANNED WORKS",
AI2238="ACCESS-ISSUE","ACCESS-ISSUE",
AI2238="Projet OCM (ZTE, NOKIA, autres projets)","PLANNED WORKS",
AI2238="No root CAuse","No root cause",
AI2238="ODU HS","ACTIVE",
AI2238="IP &amp; VLAN","ACTIVE",
AI2238="Warehouse HUAWEI","SPARE-ISSUE",
AI2238="SPARE-HS","SPARE-ISSUE",
AI2238="Power Telco","ACTIVE", AI2238="no impacts","no impacts"
),"")</f>
        <v>no impacts</v>
      </c>
      <c r="AK2238" s="23" t="s">
        <v>5537</v>
      </c>
      <c r="AL2238" s="23" t="str">
        <f>B2238</f>
        <v>EST_105</v>
      </c>
      <c r="AN2238" s="9" t="s">
        <v>5537</v>
      </c>
      <c r="AO2238" s="23" t="str">
        <f>_xlfn.XLOOKUP(B2238,'INCIDENT-05-03-2026'!E:E,'INCIDENT-05-03-2026'!F:F,"")</f>
        <v/>
      </c>
      <c r="AP2238" s="7" t="s">
        <v>5537</v>
      </c>
      <c r="AQ2238" s="6"/>
      <c r="AR2238" s="7"/>
      <c r="AS2238" s="3" t="str">
        <f>_xlfn.XLOOKUP(B2238,'[3]tt num | region | site id'!$C:$C,'[3]tt num | region | site id'!$Q:$Q,"")</f>
        <v/>
      </c>
      <c r="AT2238" s="24" t="str">
        <f>_xlfn.XLOOKUP(B2238,'[4]Cells Huawei 03052026 12h'!$B:$B,'[4]Cells Huawei 03052026 12h'!$T:$T,"")</f>
        <v/>
      </c>
      <c r="AU2238" s="24" t="str">
        <f>_xlfn.XLOOKUP(B2238,'[5]cells down 02052026 8h50'!$B:$B,'[5]cells down 02052026 8h50'!$R:$R,"")</f>
        <v/>
      </c>
      <c r="AV2238" s="24" t="str">
        <f>_xlfn.XLOOKUP(B2238,'[5]cells down 02052026 13h50'!$B:$B,'[5]cells down 02052026 13h50'!$R:$R,"")</f>
        <v/>
      </c>
      <c r="AW2238" s="24" t="str">
        <f>_xlfn.XLOOKUP(B2238,'[5]cells down 02052026 13h50'!$B:$B,'[5]cells down 02052026 13h50'!$R:$R,"")</f>
        <v/>
      </c>
      <c r="AX2238" s="24" t="str">
        <f>_xlfn.XLOOKUP(B2238,'[6]cell downs 03052026 8h40 '!$B:$B,'[6]cell downs 03052026 8h40 '!$R:$R,"")</f>
        <v/>
      </c>
      <c r="AY2238" s="24" t="str">
        <f>_xlfn.XLOOKUP(B2238,'[7]ALL SITES DOWN'!$D:$D,'[7]ALL SITES DOWN'!$J:$J,"")</f>
        <v/>
      </c>
      <c r="AZ2238" s="24" t="str">
        <f>_xlfn.XLOOKUP(B2238,'[8]ALL SITES DOWN'!$D:$D,'[8]ALL SITES DOWN'!$J:$J,"")</f>
        <v/>
      </c>
      <c r="BA2238" s="9" t="str">
        <f>_xlfn.XLOOKUP(B2238,[9]sheet1!$AC:$AC,[9]sheet1!$AF:$AF,"")</f>
        <v/>
      </c>
      <c r="BB2238" s="14" t="s">
        <v>5537</v>
      </c>
      <c r="BC2238" s="14" t="s">
        <v>5537</v>
      </c>
      <c r="BD2238" s="14" t="str">
        <f>_xlfn.XLOOKUP(B2238,'[10]cell downs 18042026 17h'!$B:$B,'[10]cell downs 18042026 17h'!$B:$B,"")</f>
        <v/>
      </c>
      <c r="BE2238" s="14" t="str">
        <f>_xlfn.XLOOKUP(B2238,'[11]Cells Huawei 19042026 15h'!$B:$B,'[11]Cells Huawei 19042026 15h'!$B:$B,"")</f>
        <v/>
      </c>
      <c r="BF2238" s="9" t="str">
        <f>_xlfn.XLOOKUP(B2238,'[12]cells down 19042026 9H40'!$B:$B,'[12]cells down 19042026 9H40'!$B:$B,"")</f>
        <v/>
      </c>
      <c r="BG2238" s="9" t="s">
        <v>5537</v>
      </c>
      <c r="BH2238" s="9" t="s">
        <v>318</v>
      </c>
    </row>
    <row r="2239" spans="1:60" s="9" customFormat="1" x14ac:dyDescent="0.3">
      <c r="A2239" s="1" t="s">
        <v>3972</v>
      </c>
      <c r="B2239" s="8" t="s">
        <v>3973</v>
      </c>
      <c r="C2239" s="3" t="str">
        <f>_xlfn.XLOOKUP(B2239,'[1]daily break down'!$D:$D,'[1]daily break down'!$E:$E,"")</f>
        <v>ADAMAOUA</v>
      </c>
      <c r="D2239" s="1" t="s">
        <v>21</v>
      </c>
      <c r="E2239" s="1" t="s">
        <v>5529</v>
      </c>
      <c r="F2239" s="3" t="s">
        <v>90</v>
      </c>
      <c r="G2239" s="1" t="s">
        <v>3974</v>
      </c>
      <c r="H2239" s="40" t="str">
        <f>_xlfn.XLOOKUP(B2239,[2]CALCULATION!$B:$B,[2]CALCULATION!$H:$H,"")</f>
        <v>HUAWEI</v>
      </c>
      <c r="I2239" s="34">
        <v>0</v>
      </c>
      <c r="J2239" s="34">
        <v>0</v>
      </c>
      <c r="K2239" s="34">
        <v>0</v>
      </c>
      <c r="L2239" s="34">
        <v>0</v>
      </c>
      <c r="M2239" s="34">
        <v>0</v>
      </c>
      <c r="N2239" s="34">
        <v>0</v>
      </c>
      <c r="O2239" s="34">
        <v>0</v>
      </c>
      <c r="P2239" s="34">
        <v>0</v>
      </c>
      <c r="Q2239" s="34">
        <v>0</v>
      </c>
      <c r="R2239" s="34">
        <v>0</v>
      </c>
      <c r="S2239" s="35">
        <v>0</v>
      </c>
      <c r="T2239" s="35">
        <v>0</v>
      </c>
      <c r="U2239" s="35">
        <v>0</v>
      </c>
      <c r="V2239" s="35">
        <v>0</v>
      </c>
      <c r="W2239" s="35">
        <v>0</v>
      </c>
      <c r="X2239" s="35">
        <v>0</v>
      </c>
      <c r="Y2239" s="35">
        <v>0</v>
      </c>
      <c r="Z2239" s="35">
        <v>0</v>
      </c>
      <c r="AA2239" s="35">
        <v>0</v>
      </c>
      <c r="AB2239" s="35">
        <v>0</v>
      </c>
      <c r="AC2239" s="35">
        <v>0</v>
      </c>
      <c r="AD2239" s="35">
        <v>0</v>
      </c>
      <c r="AE2239" s="58" t="s">
        <v>5560</v>
      </c>
      <c r="AF2239" s="58"/>
      <c r="AG2239" s="57" t="str" cm="1">
        <f t="array" ref="AG2239">IFERROR(_xlfn.IFS(
AI2239="MPR ISSUE","PDH",
AI2239="BSS Hardware Issue","BSS",
AI2239="Sites strategiques, MLL, Pylone, etc.","ENVTECH",
AI2239="AKTIVCO DEFAUT GE &amp; POWER Cabinet","AKTIVCO",
AI2239="AKTIVCO Coupure ENEO &amp; Baisse de tension","AKTIVCO GRID ONLY",
AI2239="Coupure ENEO &amp; Baisse de tension","IHS GRID ONLY",
AI2239="Defaut GE &amp; POWER Cabinet","IHS",
AI2239="Sharing","Partners",
AI2239="Sites strategiques &amp; DataCenter","SST &amp; DC",
AI2239="Exclu","Exclu",
AI2239="SAT","SAT",
AI2239="SPARE-ISSUE","SPARE-ISSUE",
AI2239="Fiber CAmtel","TRANS_FO_CAMTEL",
AI2239="Fiber AOF","Fiber AOF",
AI2239="Projet OCM (HUAWEI)","TRAVAUX-HUAWEI",
AI2239="Projet OCM (NOKIA)","TRAVAUX-NOKIA",
AI2239="ACCESS-ISSUE","ACCESS-ISSUE",
AI2239="Projet OCM (ZTE, NOKIA, autres projets)","TRAVAUX OCM",
AI2239="No root CAuse","No root cause",
AI2239="ODU HS","PDH",
AI2239="IP &amp; VLAN","PDH",
AI2239="Warehouse HUAWEI","SPARE-ISSUE",
AI2239="SPARE-HS","SPARE-ISSUE",
AI2239="Power Telco","BSS",AI2239="no impacts","no impacts"
),"")</f>
        <v>no impacts</v>
      </c>
      <c r="AH2239" s="57" t="str" cm="1">
        <f t="array" ref="AH2239">IFERROR(_xlfn.IFS(
AI2239="MPR ISSUE","TX ISSUE",
AI2239="BSS Hardware Issue","RAN ISSUE",
AI2239="Sites strategiques, MLL, Pylone, etc.","ENVTECH",
AI2239="AKTIVCO DEFAUT GE &amp; POWER Cabinet","POWER ISSUE",
AI2239="AKTIVCO Coupure ENEO &amp; Baisse de tension","POWER ISSUE",
AI2239="Coupure ENEO &amp; Baisse de tension","POWER ISSUE",
AI2239="Defaut GE &amp; POWER Cabinet","POWER ISSUE",
AI2239="Sharing","POWER ISSUE",
AI2239="Sites strategiques &amp; DataCenter","POWER ISSUE",
AI2239="Exclu","Exclu",
AI2239="SAT","TX ISSUE",
AI2239="SPARE-ISSUE","SPARE-ISSUE",
AI2239="Fiber CAmtel","TX ISSUE",
AI2239="Fiber AOF","TX ISSUE",
AI2239="Projet OCM (HUAWEI)","TRAVAUX-HUAWEI",
AI2239="Projet OCM (NOKIA)","TRAVAUX -NOKIA",
AI2239="ACCESS-ISSUE","ACCESS-ISSUE",
AI2239="Projet OCM (ZTE, NOKIA, autres projets)","TRAVAUX OCM",
AI2239="No root CAuse","No root cause",
AI2239="ODU HS","TX ISSUE",
AI2239="IP &amp; VLAN","TX ISSUE",
AI2239="Warehouse HUAWEI","SPARE-ISSUE",
AI2239="SPARE-HS","SPARE-ISSUE",
AI2239="Power Telco","RAN ISSUE",AI2239="no impacts","no impacts"
),"")</f>
        <v>no impacts</v>
      </c>
      <c r="AI2239" s="85" t="s">
        <v>5998</v>
      </c>
      <c r="AJ2239" s="57" t="str" cm="1">
        <f t="array" ref="AJ2239">IFERROR(_xlfn.IFS(
AI2239="MPR ISSUE","ACTIVE",
AI2239="BSS Hardware Issue","ACTIVE",
AI2239="Sites strategiques, MLL, Pylone, etc.","PASSIVE",
AI2239="AKTIVCO DEFAUT GE &amp; POWER Cabinet","PASSIVE",
AI2239="AKTIVCO Coupure ENEO &amp; Baisse de tension","PASSIVE",
AI2239="Coupure ENEO &amp; Baisse de tension","PASSIVE",
AI2239="Defaut GE &amp; POWER Cabinet","PASSIVE",
AI2239="Sharing","PASSIVE",
AI2239="Sites strategiques &amp; DataCenter","PASSIVE",
AI2239="Exclu","Exclu",
AI2239="SAT","ACTIVE",
AI2239="SPARE-ISSUE","SPARE-ISSUE",
AI2239="Fiber CAmtel","ACTIVE",
AI2239="Fiber AOF","ACTIVE",
AI2239="Projet OCM (HUAWEI)","PLANNED WORKS",
AI2239="Projet OCM (NOKIA)","PLANNED WORKS",
AI2239="ACCESS-ISSUE","ACCESS-ISSUE",
AI2239="Projet OCM (ZTE, NOKIA, autres projets)","PLANNED WORKS",
AI2239="No root CAuse","No root cause",
AI2239="ODU HS","ACTIVE",
AI2239="IP &amp; VLAN","ACTIVE",
AI2239="Warehouse HUAWEI","SPARE-ISSUE",
AI2239="SPARE-HS","SPARE-ISSUE",
AI2239="Power Telco","ACTIVE", AI2239="no impacts","no impacts"
),"")</f>
        <v>no impacts</v>
      </c>
      <c r="AK2239" s="23" t="s">
        <v>5537</v>
      </c>
      <c r="AL2239" s="23" t="str">
        <f>B2239</f>
        <v>ADM_185</v>
      </c>
      <c r="AN2239" s="9" t="s">
        <v>5537</v>
      </c>
      <c r="AO2239" s="23" t="str">
        <f>_xlfn.XLOOKUP(B2239,'INCIDENT-05-03-2026'!E:E,'INCIDENT-05-03-2026'!F:F,"")</f>
        <v/>
      </c>
      <c r="AP2239" s="7" t="s">
        <v>5537</v>
      </c>
      <c r="AQ2239" s="6"/>
      <c r="AR2239" s="7"/>
      <c r="AS2239" s="3" t="str">
        <f>_xlfn.XLOOKUP(B2239,'[3]tt num | region | site id'!$C:$C,'[3]tt num | region | site id'!$Q:$Q,"")</f>
        <v/>
      </c>
      <c r="AT2239" s="24" t="str">
        <f>_xlfn.XLOOKUP(B2239,'[4]Cells Huawei 03052026 12h'!$B:$B,'[4]Cells Huawei 03052026 12h'!$T:$T,"")</f>
        <v/>
      </c>
      <c r="AU2239" s="24" t="str">
        <f>_xlfn.XLOOKUP(B2239,'[5]cells down 02052026 8h50'!$B:$B,'[5]cells down 02052026 8h50'!$R:$R,"")</f>
        <v/>
      </c>
      <c r="AV2239" s="24" t="str">
        <f>_xlfn.XLOOKUP(B2239,'[5]cells down 02052026 13h50'!$B:$B,'[5]cells down 02052026 13h50'!$R:$R,"")</f>
        <v/>
      </c>
      <c r="AW2239" s="24" t="str">
        <f>_xlfn.XLOOKUP(B2239,'[5]cells down 02052026 13h50'!$B:$B,'[5]cells down 02052026 13h50'!$R:$R,"")</f>
        <v/>
      </c>
      <c r="AX2239" s="24" t="str">
        <f>_xlfn.XLOOKUP(B2239,'[6]cell downs 03052026 8h40 '!$B:$B,'[6]cell downs 03052026 8h40 '!$R:$R,"")</f>
        <v/>
      </c>
      <c r="AY2239" s="24" t="str">
        <f>_xlfn.XLOOKUP(B2239,'[7]ALL SITES DOWN'!$D:$D,'[7]ALL SITES DOWN'!$J:$J,"")</f>
        <v/>
      </c>
      <c r="AZ2239" s="24" t="str">
        <f>_xlfn.XLOOKUP(B2239,'[8]ALL SITES DOWN'!$D:$D,'[8]ALL SITES DOWN'!$J:$J,"")</f>
        <v/>
      </c>
      <c r="BA2239" s="9" t="str">
        <f>_xlfn.XLOOKUP(B2239,[9]sheet1!$AC:$AC,[9]sheet1!$AF:$AF,"")</f>
        <v/>
      </c>
      <c r="BB2239" s="14" t="s">
        <v>5537</v>
      </c>
      <c r="BC2239" s="14" t="s">
        <v>5537</v>
      </c>
      <c r="BD2239" s="14" t="str">
        <f>_xlfn.XLOOKUP(B2239,'[10]cell downs 18042026 17h'!$B:$B,'[10]cell downs 18042026 17h'!$B:$B,"")</f>
        <v/>
      </c>
      <c r="BE2239" s="14" t="str">
        <f>_xlfn.XLOOKUP(B2239,'[11]Cells Huawei 19042026 15h'!$B:$B,'[11]Cells Huawei 19042026 15h'!$B:$B,"")</f>
        <v/>
      </c>
      <c r="BF2239" s="9" t="str">
        <f>_xlfn.XLOOKUP(B2239,'[12]cells down 19042026 9H40'!$B:$B,'[12]cells down 19042026 9H40'!$B:$B,"")</f>
        <v/>
      </c>
      <c r="BG2239" s="9" t="s">
        <v>5537</v>
      </c>
      <c r="BH2239" s="9" t="s">
        <v>5579</v>
      </c>
    </row>
    <row r="2240" spans="1:60" s="9" customFormat="1" x14ac:dyDescent="0.3">
      <c r="A2240" s="3" t="s">
        <v>3975</v>
      </c>
      <c r="B2240" s="116" t="s">
        <v>3976</v>
      </c>
      <c r="C2240" s="3" t="str">
        <f>_xlfn.XLOOKUP(B2240,'[1]daily break down'!$D:$D,'[1]daily break down'!$E:$E,"")</f>
        <v>CENTRE</v>
      </c>
      <c r="D2240" s="3" t="s">
        <v>11</v>
      </c>
      <c r="E2240" s="3" t="e">
        <v>#N/A</v>
      </c>
      <c r="F2240" s="3" t="s">
        <v>37</v>
      </c>
      <c r="G2240" s="3" t="s">
        <v>3964</v>
      </c>
      <c r="H2240" s="41" t="str">
        <f>_xlfn.XLOOKUP(B2240,[2]CALCULATION!$B:$B,[2]CALCULATION!$H:$H,"")</f>
        <v>NOKIA</v>
      </c>
      <c r="I2240" s="34">
        <v>0</v>
      </c>
      <c r="J2240" s="34">
        <v>0</v>
      </c>
      <c r="K2240" s="34">
        <v>0</v>
      </c>
      <c r="L2240" s="34">
        <v>0</v>
      </c>
      <c r="M2240" s="34">
        <v>0</v>
      </c>
      <c r="N2240" s="34">
        <v>0</v>
      </c>
      <c r="O2240" s="34">
        <v>0</v>
      </c>
      <c r="P2240" s="34">
        <v>0</v>
      </c>
      <c r="Q2240" s="34">
        <v>0</v>
      </c>
      <c r="R2240" s="34">
        <v>0</v>
      </c>
      <c r="S2240" s="35">
        <v>0</v>
      </c>
      <c r="T2240" s="35">
        <v>0</v>
      </c>
      <c r="U2240" s="35">
        <v>0</v>
      </c>
      <c r="V2240" s="35">
        <v>0</v>
      </c>
      <c r="W2240" s="35">
        <v>0</v>
      </c>
      <c r="X2240" s="35">
        <v>0</v>
      </c>
      <c r="Y2240" s="35">
        <v>0</v>
      </c>
      <c r="Z2240" s="35">
        <v>0</v>
      </c>
      <c r="AA2240" s="35">
        <v>0</v>
      </c>
      <c r="AB2240" s="35">
        <v>0</v>
      </c>
      <c r="AC2240" s="35">
        <v>0</v>
      </c>
      <c r="AD2240" s="35">
        <v>0</v>
      </c>
      <c r="AE2240" s="58" t="s">
        <v>5560</v>
      </c>
      <c r="AF2240" s="58"/>
      <c r="AG2240" s="57" t="str" cm="1">
        <f t="array" ref="AG2240">IFERROR(_xlfn.IFS(
AI2240="MPR ISSUE","PDH",
AI2240="BSS Hardware Issue","BSS",
AI2240="Sites strategiques, MLL, Pylone, etc.","ENVTECH",
AI2240="AKTIVCO DEFAUT GE &amp; POWER Cabinet","AKTIVCO",
AI2240="AKTIVCO Coupure ENEO &amp; Baisse de tension","AKTIVCO GRID ONLY",
AI2240="Coupure ENEO &amp; Baisse de tension","IHS GRID ONLY",
AI2240="Defaut GE &amp; POWER Cabinet","IHS",
AI2240="Sharing","Partners",
AI2240="Sites strategiques &amp; DataCenter","SST &amp; DC",
AI2240="Exclu","Exclu",
AI2240="SAT","SAT",
AI2240="SPARE-ISSUE","SPARE-ISSUE",
AI2240="Fiber CAmtel","TRANS_FO_CAMTEL",
AI2240="Fiber AOF","Fiber AOF",
AI2240="Projet OCM (HUAWEI)","TRAVAUX-HUAWEI",
AI2240="Projet OCM (NOKIA)","TRAVAUX-NOKIA",
AI2240="ACCESS-ISSUE","ACCESS-ISSUE",
AI2240="Projet OCM (ZTE, NOKIA, autres projets)","TRAVAUX OCM",
AI2240="No root CAuse","No root cause",
AI2240="ODU HS","PDH",
AI2240="IP &amp; VLAN","PDH",
AI2240="Warehouse HUAWEI","SPARE-ISSUE",
AI2240="SPARE-HS","SPARE-ISSUE",
AI2240="Power Telco","BSS",AI2240="no impacts","no impacts"
),"")</f>
        <v>no impacts</v>
      </c>
      <c r="AH2240" s="57" t="str" cm="1">
        <f t="array" ref="AH2240">IFERROR(_xlfn.IFS(
AI2240="MPR ISSUE","TX ISSUE",
AI2240="BSS Hardware Issue","RAN ISSUE",
AI2240="Sites strategiques, MLL, Pylone, etc.","ENVTECH",
AI2240="AKTIVCO DEFAUT GE &amp; POWER Cabinet","POWER ISSUE",
AI2240="AKTIVCO Coupure ENEO &amp; Baisse de tension","POWER ISSUE",
AI2240="Coupure ENEO &amp; Baisse de tension","POWER ISSUE",
AI2240="Defaut GE &amp; POWER Cabinet","POWER ISSUE",
AI2240="Sharing","POWER ISSUE",
AI2240="Sites strategiques &amp; DataCenter","POWER ISSUE",
AI2240="Exclu","Exclu",
AI2240="SAT","TX ISSUE",
AI2240="SPARE-ISSUE","SPARE-ISSUE",
AI2240="Fiber CAmtel","TX ISSUE",
AI2240="Fiber AOF","TX ISSUE",
AI2240="Projet OCM (HUAWEI)","TRAVAUX-HUAWEI",
AI2240="Projet OCM (NOKIA)","TRAVAUX -NOKIA",
AI2240="ACCESS-ISSUE","ACCESS-ISSUE",
AI2240="Projet OCM (ZTE, NOKIA, autres projets)","TRAVAUX OCM",
AI2240="No root CAuse","No root cause",
AI2240="ODU HS","TX ISSUE",
AI2240="IP &amp; VLAN","TX ISSUE",
AI2240="Warehouse HUAWEI","SPARE-ISSUE",
AI2240="SPARE-HS","SPARE-ISSUE",
AI2240="Power Telco","RAN ISSUE",AI2240="no impacts","no impacts"
),"")</f>
        <v>no impacts</v>
      </c>
      <c r="AI2240" s="85" t="s">
        <v>5998</v>
      </c>
      <c r="AJ2240" s="57" t="str" cm="1">
        <f t="array" ref="AJ2240">IFERROR(_xlfn.IFS(
AI2240="MPR ISSUE","ACTIVE",
AI2240="BSS Hardware Issue","ACTIVE",
AI2240="Sites strategiques, MLL, Pylone, etc.","PASSIVE",
AI2240="AKTIVCO DEFAUT GE &amp; POWER Cabinet","PASSIVE",
AI2240="AKTIVCO Coupure ENEO &amp; Baisse de tension","PASSIVE",
AI2240="Coupure ENEO &amp; Baisse de tension","PASSIVE",
AI2240="Defaut GE &amp; POWER Cabinet","PASSIVE",
AI2240="Sharing","PASSIVE",
AI2240="Sites strategiques &amp; DataCenter","PASSIVE",
AI2240="Exclu","Exclu",
AI2240="SAT","ACTIVE",
AI2240="SPARE-ISSUE","SPARE-ISSUE",
AI2240="Fiber CAmtel","ACTIVE",
AI2240="Fiber AOF","ACTIVE",
AI2240="Projet OCM (HUAWEI)","PLANNED WORKS",
AI2240="Projet OCM (NOKIA)","PLANNED WORKS",
AI2240="ACCESS-ISSUE","ACCESS-ISSUE",
AI2240="Projet OCM (ZTE, NOKIA, autres projets)","PLANNED WORKS",
AI2240="No root CAuse","No root cause",
AI2240="ODU HS","ACTIVE",
AI2240="IP &amp; VLAN","ACTIVE",
AI2240="Warehouse HUAWEI","SPARE-ISSUE",
AI2240="SPARE-HS","SPARE-ISSUE",
AI2240="Power Telco","ACTIVE", AI2240="no impacts","no impacts"
),"")</f>
        <v>no impacts</v>
      </c>
      <c r="AK2240" s="23" t="s">
        <v>5537</v>
      </c>
      <c r="AL2240" s="23" t="str">
        <f>B2240</f>
        <v>CTR_457</v>
      </c>
      <c r="AN2240" s="9" t="s">
        <v>5537</v>
      </c>
      <c r="AO2240" s="23" t="str">
        <f>_xlfn.XLOOKUP(B2240,'INCIDENT-05-03-2026'!E:E,'INCIDENT-05-03-2026'!F:F,"")</f>
        <v/>
      </c>
      <c r="AP2240" s="7" t="s">
        <v>5537</v>
      </c>
      <c r="AQ2240" s="6"/>
      <c r="AR2240" s="7"/>
      <c r="AS2240" s="3" t="str">
        <f>_xlfn.XLOOKUP(B2240,'[3]tt num | region | site id'!$C:$C,'[3]tt num | region | site id'!$Q:$Q,"")</f>
        <v/>
      </c>
      <c r="AT2240" s="24" t="str">
        <f>_xlfn.XLOOKUP(B2240,'[4]Cells Huawei 03052026 12h'!$B:$B,'[4]Cells Huawei 03052026 12h'!$T:$T,"")</f>
        <v/>
      </c>
      <c r="AU2240" s="24" t="str">
        <f>_xlfn.XLOOKUP(B2240,'[5]cells down 02052026 8h50'!$B:$B,'[5]cells down 02052026 8h50'!$R:$R,"")</f>
        <v/>
      </c>
      <c r="AV2240" s="24" t="str">
        <f>_xlfn.XLOOKUP(B2240,'[5]cells down 02052026 13h50'!$B:$B,'[5]cells down 02052026 13h50'!$R:$R,"")</f>
        <v/>
      </c>
      <c r="AW2240" s="24" t="str">
        <f>_xlfn.XLOOKUP(B2240,'[5]cells down 02052026 13h50'!$B:$B,'[5]cells down 02052026 13h50'!$R:$R,"")</f>
        <v/>
      </c>
      <c r="AX2240" s="24" t="str">
        <f>_xlfn.XLOOKUP(B2240,'[6]cell downs 03052026 8h40 '!$B:$B,'[6]cell downs 03052026 8h40 '!$R:$R,"")</f>
        <v/>
      </c>
      <c r="AY2240" s="24" t="str">
        <f>_xlfn.XLOOKUP(B2240,'[7]ALL SITES DOWN'!$D:$D,'[7]ALL SITES DOWN'!$J:$J,"")</f>
        <v/>
      </c>
      <c r="AZ2240" s="24" t="str">
        <f>_xlfn.XLOOKUP(B2240,'[8]ALL SITES DOWN'!$D:$D,'[8]ALL SITES DOWN'!$J:$J,"")</f>
        <v/>
      </c>
      <c r="BA2240" s="9" t="str">
        <f>_xlfn.XLOOKUP(B2240,[9]sheet1!$AC:$AC,[9]sheet1!$AF:$AF,"")</f>
        <v/>
      </c>
      <c r="BB2240" s="14" t="s">
        <v>5537</v>
      </c>
      <c r="BC2240" s="14" t="s">
        <v>5537</v>
      </c>
      <c r="BD2240" s="14" t="str">
        <f>_xlfn.XLOOKUP(B2240,'[10]cell downs 18042026 17h'!$B:$B,'[10]cell downs 18042026 17h'!$B:$B,"")</f>
        <v/>
      </c>
      <c r="BE2240" s="14" t="str">
        <f>_xlfn.XLOOKUP(B2240,'[11]Cells Huawei 19042026 15h'!$B:$B,'[11]Cells Huawei 19042026 15h'!$B:$B,"")</f>
        <v/>
      </c>
      <c r="BF2240" s="9" t="str">
        <f>_xlfn.XLOOKUP(B2240,'[12]cells down 19042026 9H40'!$B:$B,'[12]cells down 19042026 9H40'!$B:$B,"")</f>
        <v>CTR_457</v>
      </c>
      <c r="BG2240" s="9" t="s">
        <v>5537</v>
      </c>
      <c r="BH2240" s="9" t="s">
        <v>12</v>
      </c>
    </row>
    <row r="2241" spans="1:60" s="9" customFormat="1" x14ac:dyDescent="0.3">
      <c r="A2241" s="1" t="s">
        <v>3985</v>
      </c>
      <c r="B2241" s="8" t="s">
        <v>3986</v>
      </c>
      <c r="C2241" s="3" t="str">
        <f>_xlfn.XLOOKUP(B2241,'[1]daily break down'!$D:$D,'[1]daily break down'!$E:$E,"")</f>
        <v>CENTRE</v>
      </c>
      <c r="D2241" s="1" t="s">
        <v>21</v>
      </c>
      <c r="E2241" s="1" t="s">
        <v>188</v>
      </c>
      <c r="F2241" s="3" t="s">
        <v>37</v>
      </c>
      <c r="G2241" s="1" t="s">
        <v>3985</v>
      </c>
      <c r="H2241" s="42" t="str">
        <f>_xlfn.XLOOKUP(B2241,[2]CALCULATION!$B:$B,[2]CALCULATION!$H:$H,"")</f>
        <v>ZTE</v>
      </c>
      <c r="I2241" s="34">
        <v>0</v>
      </c>
      <c r="J2241" s="34">
        <v>0</v>
      </c>
      <c r="K2241" s="34">
        <v>0</v>
      </c>
      <c r="L2241" s="34">
        <v>0</v>
      </c>
      <c r="M2241" s="34">
        <v>0</v>
      </c>
      <c r="N2241" s="34">
        <v>0</v>
      </c>
      <c r="O2241" s="34">
        <v>0</v>
      </c>
      <c r="P2241" s="34">
        <v>0</v>
      </c>
      <c r="Q2241" s="34">
        <v>0</v>
      </c>
      <c r="R2241" s="34">
        <v>0</v>
      </c>
      <c r="S2241" s="35">
        <v>0</v>
      </c>
      <c r="T2241" s="35">
        <v>0</v>
      </c>
      <c r="U2241" s="35">
        <v>0</v>
      </c>
      <c r="V2241" s="35">
        <v>0</v>
      </c>
      <c r="W2241" s="35">
        <v>0</v>
      </c>
      <c r="X2241" s="35">
        <v>0</v>
      </c>
      <c r="Y2241" s="35">
        <v>0</v>
      </c>
      <c r="Z2241" s="35">
        <v>0</v>
      </c>
      <c r="AA2241" s="35">
        <v>0</v>
      </c>
      <c r="AB2241" s="35">
        <v>0</v>
      </c>
      <c r="AC2241" s="35">
        <v>0</v>
      </c>
      <c r="AD2241" s="35">
        <v>0</v>
      </c>
      <c r="AE2241" s="58" t="s">
        <v>5560</v>
      </c>
      <c r="AF2241" s="58"/>
      <c r="AG2241" s="57" t="str" cm="1">
        <f t="array" ref="AG2241">IFERROR(_xlfn.IFS(
AI2241="MPR ISSUE","PDH",
AI2241="BSS Hardware Issue","BSS",
AI2241="Sites strategiques, MLL, Pylone, etc.","ENVTECH",
AI2241="AKTIVCO DEFAUT GE &amp; POWER Cabinet","AKTIVCO",
AI2241="AKTIVCO Coupure ENEO &amp; Baisse de tension","AKTIVCO GRID ONLY",
AI2241="Coupure ENEO &amp; Baisse de tension","IHS GRID ONLY",
AI2241="Defaut GE &amp; POWER Cabinet","IHS",
AI2241="Sharing","Partners",
AI2241="Sites strategiques &amp; DataCenter","SST &amp; DC",
AI2241="Exclu","Exclu",
AI2241="SAT","SAT",
AI2241="SPARE-ISSUE","SPARE-ISSUE",
AI2241="Fiber CAmtel","TRANS_FO_CAMTEL",
AI2241="Fiber AOF","Fiber AOF",
AI2241="Projet OCM (HUAWEI)","TRAVAUX-HUAWEI",
AI2241="Projet OCM (NOKIA)","TRAVAUX-NOKIA",
AI2241="ACCESS-ISSUE","ACCESS-ISSUE",
AI2241="Projet OCM (ZTE, NOKIA, autres projets)","TRAVAUX OCM",
AI2241="No root CAuse","No root cause",
AI2241="ODU HS","PDH",
AI2241="IP &amp; VLAN","PDH",
AI2241="Warehouse HUAWEI","SPARE-ISSUE",
AI2241="SPARE-HS","SPARE-ISSUE",
AI2241="Power Telco","BSS",AI2241="no impacts","no impacts"
),"")</f>
        <v>no impacts</v>
      </c>
      <c r="AH2241" s="57" t="str" cm="1">
        <f t="array" ref="AH2241">IFERROR(_xlfn.IFS(
AI2241="MPR ISSUE","TX ISSUE",
AI2241="BSS Hardware Issue","RAN ISSUE",
AI2241="Sites strategiques, MLL, Pylone, etc.","ENVTECH",
AI2241="AKTIVCO DEFAUT GE &amp; POWER Cabinet","POWER ISSUE",
AI2241="AKTIVCO Coupure ENEO &amp; Baisse de tension","POWER ISSUE",
AI2241="Coupure ENEO &amp; Baisse de tension","POWER ISSUE",
AI2241="Defaut GE &amp; POWER Cabinet","POWER ISSUE",
AI2241="Sharing","POWER ISSUE",
AI2241="Sites strategiques &amp; DataCenter","POWER ISSUE",
AI2241="Exclu","Exclu",
AI2241="SAT","TX ISSUE",
AI2241="SPARE-ISSUE","SPARE-ISSUE",
AI2241="Fiber CAmtel","TX ISSUE",
AI2241="Fiber AOF","TX ISSUE",
AI2241="Projet OCM (HUAWEI)","TRAVAUX-HUAWEI",
AI2241="Projet OCM (NOKIA)","TRAVAUX -NOKIA",
AI2241="ACCESS-ISSUE","ACCESS-ISSUE",
AI2241="Projet OCM (ZTE, NOKIA, autres projets)","TRAVAUX OCM",
AI2241="No root CAuse","No root cause",
AI2241="ODU HS","TX ISSUE",
AI2241="IP &amp; VLAN","TX ISSUE",
AI2241="Warehouse HUAWEI","SPARE-ISSUE",
AI2241="SPARE-HS","SPARE-ISSUE",
AI2241="Power Telco","RAN ISSUE",AI2241="no impacts","no impacts"
),"")</f>
        <v>no impacts</v>
      </c>
      <c r="AI2241" s="85" t="s">
        <v>5998</v>
      </c>
      <c r="AJ2241" s="57" t="str" cm="1">
        <f t="array" ref="AJ2241">IFERROR(_xlfn.IFS(
AI2241="MPR ISSUE","ACTIVE",
AI2241="BSS Hardware Issue","ACTIVE",
AI2241="Sites strategiques, MLL, Pylone, etc.","PASSIVE",
AI2241="AKTIVCO DEFAUT GE &amp; POWER Cabinet","PASSIVE",
AI2241="AKTIVCO Coupure ENEO &amp; Baisse de tension","PASSIVE",
AI2241="Coupure ENEO &amp; Baisse de tension","PASSIVE",
AI2241="Defaut GE &amp; POWER Cabinet","PASSIVE",
AI2241="Sharing","PASSIVE",
AI2241="Sites strategiques &amp; DataCenter","PASSIVE",
AI2241="Exclu","Exclu",
AI2241="SAT","ACTIVE",
AI2241="SPARE-ISSUE","SPARE-ISSUE",
AI2241="Fiber CAmtel","ACTIVE",
AI2241="Fiber AOF","ACTIVE",
AI2241="Projet OCM (HUAWEI)","PLANNED WORKS",
AI2241="Projet OCM (NOKIA)","PLANNED WORKS",
AI2241="ACCESS-ISSUE","ACCESS-ISSUE",
AI2241="Projet OCM (ZTE, NOKIA, autres projets)","PLANNED WORKS",
AI2241="No root CAuse","No root cause",
AI2241="ODU HS","ACTIVE",
AI2241="IP &amp; VLAN","ACTIVE",
AI2241="Warehouse HUAWEI","SPARE-ISSUE",
AI2241="SPARE-HS","SPARE-ISSUE",
AI2241="Power Telco","ACTIVE", AI2241="no impacts","no impacts"
),"")</f>
        <v>no impacts</v>
      </c>
      <c r="AK2241" s="23" t="s">
        <v>5537</v>
      </c>
      <c r="AL2241" s="23" t="str">
        <f>B2241</f>
        <v>CTR_030</v>
      </c>
      <c r="AN2241" s="9" t="s">
        <v>5537</v>
      </c>
      <c r="AO2241" s="23" t="str">
        <f>_xlfn.XLOOKUP(B2241,'INCIDENT-05-03-2026'!E:E,'INCIDENT-05-03-2026'!F:F,"")</f>
        <v/>
      </c>
      <c r="AP2241" s="7" t="s">
        <v>5537</v>
      </c>
      <c r="AQ2241" s="6"/>
      <c r="AR2241" s="7"/>
      <c r="AS2241" s="3" t="str">
        <f>_xlfn.XLOOKUP(B2241,'[3]tt num | region | site id'!$C:$C,'[3]tt num | region | site id'!$Q:$Q,"")</f>
        <v/>
      </c>
      <c r="AT2241" s="24" t="str">
        <f>_xlfn.XLOOKUP(B2241,'[4]Cells Huawei 03052026 12h'!$B:$B,'[4]Cells Huawei 03052026 12h'!$T:$T,"")</f>
        <v/>
      </c>
      <c r="AU2241" s="24" t="str">
        <f>_xlfn.XLOOKUP(B2241,'[5]cells down 02052026 8h50'!$B:$B,'[5]cells down 02052026 8h50'!$R:$R,"")</f>
        <v/>
      </c>
      <c r="AV2241" s="24" t="str">
        <f>_xlfn.XLOOKUP(B2241,'[5]cells down 02052026 13h50'!$B:$B,'[5]cells down 02052026 13h50'!$R:$R,"")</f>
        <v/>
      </c>
      <c r="AW2241" s="24" t="str">
        <f>_xlfn.XLOOKUP(B2241,'[5]cells down 02052026 13h50'!$B:$B,'[5]cells down 02052026 13h50'!$R:$R,"")</f>
        <v/>
      </c>
      <c r="AX2241" s="24" t="str">
        <f>_xlfn.XLOOKUP(B2241,'[6]cell downs 03052026 8h40 '!$B:$B,'[6]cell downs 03052026 8h40 '!$R:$R,"")</f>
        <v/>
      </c>
      <c r="AY2241" s="24" t="str">
        <f>_xlfn.XLOOKUP(B2241,'[7]ALL SITES DOWN'!$D:$D,'[7]ALL SITES DOWN'!$J:$J,"")</f>
        <v/>
      </c>
      <c r="AZ2241" s="24" t="str">
        <f>_xlfn.XLOOKUP(B2241,'[8]ALL SITES DOWN'!$D:$D,'[8]ALL SITES DOWN'!$J:$J,"")</f>
        <v/>
      </c>
      <c r="BA2241" s="9" t="str">
        <f>_xlfn.XLOOKUP(B2241,[9]sheet1!$AC:$AC,[9]sheet1!$AF:$AF,"")</f>
        <v/>
      </c>
      <c r="BB2241" s="14" t="s">
        <v>5537</v>
      </c>
      <c r="BC2241" s="14" t="s">
        <v>5537</v>
      </c>
      <c r="BD2241" s="14" t="str">
        <f>_xlfn.XLOOKUP(B2241,'[10]cell downs 18042026 17h'!$B:$B,'[10]cell downs 18042026 17h'!$B:$B,"")</f>
        <v/>
      </c>
      <c r="BE2241" s="14" t="str">
        <f>_xlfn.XLOOKUP(B2241,'[11]Cells Huawei 19042026 15h'!$B:$B,'[11]Cells Huawei 19042026 15h'!$B:$B,"")</f>
        <v/>
      </c>
      <c r="BF2241" s="9" t="str">
        <f>_xlfn.XLOOKUP(B2241,'[12]cells down 19042026 9H40'!$B:$B,'[12]cells down 19042026 9H40'!$B:$B,"")</f>
        <v/>
      </c>
      <c r="BG2241" s="9" t="s">
        <v>5537</v>
      </c>
      <c r="BH2241" s="9" t="s">
        <v>5459</v>
      </c>
    </row>
    <row r="2242" spans="1:60" s="9" customFormat="1" x14ac:dyDescent="0.3">
      <c r="A2242" s="1" t="s">
        <v>1098</v>
      </c>
      <c r="B2242" s="8" t="s">
        <v>3998</v>
      </c>
      <c r="C2242" s="3" t="str">
        <f>_xlfn.XLOOKUP(B2242,'[1]daily break down'!$D:$D,'[1]daily break down'!$E:$E,"")</f>
        <v>CENTRE</v>
      </c>
      <c r="D2242" s="1" t="s">
        <v>21</v>
      </c>
      <c r="E2242" s="1" t="s">
        <v>563</v>
      </c>
      <c r="F2242" s="3" t="s">
        <v>37</v>
      </c>
      <c r="G2242" s="1" t="s">
        <v>1098</v>
      </c>
      <c r="H2242" s="42" t="str">
        <f>_xlfn.XLOOKUP(B2242,[2]CALCULATION!$B:$B,[2]CALCULATION!$H:$H,"")</f>
        <v>ZTE</v>
      </c>
      <c r="I2242" s="34">
        <v>0</v>
      </c>
      <c r="J2242" s="34">
        <v>0</v>
      </c>
      <c r="K2242" s="34">
        <v>0</v>
      </c>
      <c r="L2242" s="34">
        <v>0</v>
      </c>
      <c r="M2242" s="34">
        <v>0</v>
      </c>
      <c r="N2242" s="34">
        <v>0</v>
      </c>
      <c r="O2242" s="34">
        <v>0</v>
      </c>
      <c r="P2242" s="34">
        <v>0</v>
      </c>
      <c r="Q2242" s="34">
        <v>0</v>
      </c>
      <c r="R2242" s="34">
        <v>0</v>
      </c>
      <c r="S2242" s="35">
        <v>0</v>
      </c>
      <c r="T2242" s="35">
        <v>0</v>
      </c>
      <c r="U2242" s="35">
        <v>0</v>
      </c>
      <c r="V2242" s="35">
        <v>0</v>
      </c>
      <c r="W2242" s="35">
        <v>0</v>
      </c>
      <c r="X2242" s="35">
        <v>0</v>
      </c>
      <c r="Y2242" s="35">
        <v>0</v>
      </c>
      <c r="Z2242" s="35">
        <v>0</v>
      </c>
      <c r="AA2242" s="35">
        <v>0</v>
      </c>
      <c r="AB2242" s="35">
        <v>0</v>
      </c>
      <c r="AC2242" s="35">
        <v>0</v>
      </c>
      <c r="AD2242" s="35">
        <v>0</v>
      </c>
      <c r="AE2242" s="58" t="s">
        <v>5560</v>
      </c>
      <c r="AF2242" s="58"/>
      <c r="AG2242" s="57" t="str" cm="1">
        <f t="array" ref="AG2242">IFERROR(_xlfn.IFS(
AI2242="MPR ISSUE","PDH",
AI2242="BSS Hardware Issue","BSS",
AI2242="Sites strategiques, MLL, Pylone, etc.","ENVTECH",
AI2242="AKTIVCO DEFAUT GE &amp; POWER Cabinet","AKTIVCO",
AI2242="AKTIVCO Coupure ENEO &amp; Baisse de tension","AKTIVCO GRID ONLY",
AI2242="Coupure ENEO &amp; Baisse de tension","IHS GRID ONLY",
AI2242="Defaut GE &amp; POWER Cabinet","IHS",
AI2242="Sharing","Partners",
AI2242="Sites strategiques &amp; DataCenter","SST &amp; DC",
AI2242="Exclu","Exclu",
AI2242="SAT","SAT",
AI2242="SPARE-ISSUE","SPARE-ISSUE",
AI2242="Fiber CAmtel","TRANS_FO_CAMTEL",
AI2242="Fiber AOF","Fiber AOF",
AI2242="Projet OCM (HUAWEI)","TRAVAUX-HUAWEI",
AI2242="Projet OCM (NOKIA)","TRAVAUX-NOKIA",
AI2242="ACCESS-ISSUE","ACCESS-ISSUE",
AI2242="Projet OCM (ZTE, NOKIA, autres projets)","TRAVAUX OCM",
AI2242="No root CAuse","No root cause",
AI2242="ODU HS","PDH",
AI2242="IP &amp; VLAN","PDH",
AI2242="Warehouse HUAWEI","SPARE-ISSUE",
AI2242="SPARE-HS","SPARE-ISSUE",
AI2242="Power Telco","BSS",AI2242="no impacts","no impacts"
),"")</f>
        <v>PDH</v>
      </c>
      <c r="AH2242" s="57" t="str" cm="1">
        <f t="array" ref="AH2242">IFERROR(_xlfn.IFS(
AI2242="MPR ISSUE","TX ISSUE",
AI2242="BSS Hardware Issue","RAN ISSUE",
AI2242="Sites strategiques, MLL, Pylone, etc.","ENVTECH",
AI2242="AKTIVCO DEFAUT GE &amp; POWER Cabinet","POWER ISSUE",
AI2242="AKTIVCO Coupure ENEO &amp; Baisse de tension","POWER ISSUE",
AI2242="Coupure ENEO &amp; Baisse de tension","POWER ISSUE",
AI2242="Defaut GE &amp; POWER Cabinet","POWER ISSUE",
AI2242="Sharing","POWER ISSUE",
AI2242="Sites strategiques &amp; DataCenter","POWER ISSUE",
AI2242="Exclu","Exclu",
AI2242="SAT","TX ISSUE",
AI2242="SPARE-ISSUE","SPARE-ISSUE",
AI2242="Fiber CAmtel","TX ISSUE",
AI2242="Fiber AOF","TX ISSUE",
AI2242="Projet OCM (HUAWEI)","TRAVAUX-HUAWEI",
AI2242="Projet OCM (NOKIA)","TRAVAUX -NOKIA",
AI2242="ACCESS-ISSUE","ACCESS-ISSUE",
AI2242="Projet OCM (ZTE, NOKIA, autres projets)","TRAVAUX OCM",
AI2242="No root CAuse","No root cause",
AI2242="ODU HS","TX ISSUE",
AI2242="IP &amp; VLAN","TX ISSUE",
AI2242="Warehouse HUAWEI","SPARE-ISSUE",
AI2242="SPARE-HS","SPARE-ISSUE",
AI2242="Power Telco","RAN ISSUE",AI2242="no impacts","no impacts"
),"")</f>
        <v>TX ISSUE</v>
      </c>
      <c r="AI2242" s="121" t="s">
        <v>5352</v>
      </c>
      <c r="AJ2242" s="57" t="str" cm="1">
        <f t="array" ref="AJ2242">IFERROR(_xlfn.IFS(
AI2242="MPR ISSUE","ACTIVE",
AI2242="BSS Hardware Issue","ACTIVE",
AI2242="Sites strategiques, MLL, Pylone, etc.","PASSIVE",
AI2242="AKTIVCO DEFAUT GE &amp; POWER Cabinet","PASSIVE",
AI2242="AKTIVCO Coupure ENEO &amp; Baisse de tension","PASSIVE",
AI2242="Coupure ENEO &amp; Baisse de tension","PASSIVE",
AI2242="Defaut GE &amp; POWER Cabinet","PASSIVE",
AI2242="Sharing","PASSIVE",
AI2242="Sites strategiques &amp; DataCenter","PASSIVE",
AI2242="Exclu","Exclu",
AI2242="SAT","ACTIVE",
AI2242="SPARE-ISSUE","SPARE-ISSUE",
AI2242="Fiber CAmtel","ACTIVE",
AI2242="Fiber AOF","ACTIVE",
AI2242="Projet OCM (HUAWEI)","PLANNED WORKS",
AI2242="Projet OCM (NOKIA)","PLANNED WORKS",
AI2242="ACCESS-ISSUE","ACCESS-ISSUE",
AI2242="Projet OCM (ZTE, NOKIA, autres projets)","PLANNED WORKS",
AI2242="No root CAuse","No root cause",
AI2242="ODU HS","ACTIVE",
AI2242="IP &amp; VLAN","ACTIVE",
AI2242="Warehouse HUAWEI","SPARE-ISSUE",
AI2242="SPARE-HS","SPARE-ISSUE",
AI2242="Power Telco","ACTIVE", AI2242="no impacts","no impacts"
),"")</f>
        <v>ACTIVE</v>
      </c>
      <c r="AK2242" s="122" t="s">
        <v>5932</v>
      </c>
      <c r="AL2242" s="127" t="str">
        <f>IFERROR(MID(AM2242, SEARCH("CTR_", AM2242), 7), IFERROR(MID(AM2242, SEARCH("SUO_", AM2242), 7), IFERROR(MID(AM2242, SEARCH("SUD_", AM2242), 7), IFERROR(MID(AM2242, SEARCH("NRO_", AM2242), 7), IFERROR(MID(AM2242, SEARCH("ADM_", AM2242), 7), IFERROR(MID(AM2242, SEARCH("NRD_", AM2242), 7), IFERROR(MID(AM2242, SEARCH("EXN_", AM2242), 7), IFERROR(MID(AM2242, SEARCH("LIT_", AM2242), 7), IFERROR(MID(AM2242, SEARCH("EST_", AM2242), 7), MID(AM2242, SEARCH("OST_",AM2242), 7))))))))))</f>
        <v>EST_076</v>
      </c>
      <c r="AM2242" s="9" t="s">
        <v>5911</v>
      </c>
      <c r="AN2242" s="9" t="s">
        <v>5537</v>
      </c>
      <c r="AO2242" s="23" t="str">
        <f>_xlfn.XLOOKUP(B2242,'INCIDENT-05-03-2026'!E:E,'INCIDENT-05-03-2026'!F:F,"")</f>
        <v xml:space="preserve">(05/03/2026   groupe whatsapp ): impacted by EST_076_N_Diang-MTN , Diang-MTN_G9U9L8L7_EST_076 -{ P1 en cours  } </v>
      </c>
      <c r="AP2242" s="7" t="s">
        <v>5537</v>
      </c>
      <c r="AQ2242" s="6"/>
      <c r="AR2242" s="7"/>
      <c r="AS2242" s="3" t="str">
        <f>_xlfn.XLOOKUP(B2242,'[3]tt num | region | site id'!$C:$C,'[3]tt num | region | site id'!$Q:$Q,"")</f>
        <v/>
      </c>
      <c r="AT2242" s="24" t="str">
        <f>_xlfn.XLOOKUP(B2242,'[4]Cells Huawei 03052026 12h'!$B:$B,'[4]Cells Huawei 03052026 12h'!$T:$T,"")</f>
        <v/>
      </c>
      <c r="AU2242" s="24" t="str">
        <f>_xlfn.XLOOKUP(B2242,'[5]cells down 02052026 8h50'!$B:$B,'[5]cells down 02052026 8h50'!$R:$R,"")</f>
        <v/>
      </c>
      <c r="AV2242" s="24" t="str">
        <f>_xlfn.XLOOKUP(B2242,'[5]cells down 02052026 13h50'!$B:$B,'[5]cells down 02052026 13h50'!$R:$R,"")</f>
        <v/>
      </c>
      <c r="AW2242" s="24" t="str">
        <f>_xlfn.XLOOKUP(B2242,'[5]cells down 02052026 13h50'!$B:$B,'[5]cells down 02052026 13h50'!$R:$R,"")</f>
        <v/>
      </c>
      <c r="AX2242" s="24" t="str">
        <f>_xlfn.XLOOKUP(B2242,'[6]cell downs 03052026 8h40 '!$B:$B,'[6]cell downs 03052026 8h40 '!$R:$R,"")</f>
        <v/>
      </c>
      <c r="AY2242" s="24" t="str">
        <f>_xlfn.XLOOKUP(B2242,'[7]ALL SITES DOWN'!$D:$D,'[7]ALL SITES DOWN'!$J:$J,"")</f>
        <v>(05/03/2026 com ran 17h): Indisponibilités des services mobiles Voix &amp; Data dans la localité de Mamfe_N_SUO_009 et environs</v>
      </c>
      <c r="AZ2242" s="24" t="str">
        <f>_xlfn.XLOOKUP(B2242,'[8]ALL SITES DOWN'!$D:$D,'[8]ALL SITES DOWN'!$J:$J,"")</f>
        <v/>
      </c>
      <c r="BA2242" s="9" t="str">
        <f>_xlfn.XLOOKUP(B2242,[9]sheet1!$AC:$AC,[9]sheet1!$AF:$AF,"")</f>
        <v/>
      </c>
      <c r="BB2242" s="14" t="s">
        <v>5537</v>
      </c>
      <c r="BC2242" s="14" t="s">
        <v>5537</v>
      </c>
      <c r="BD2242" s="14" t="str">
        <f>_xlfn.XLOOKUP(B2242,'[10]cell downs 18042026 17h'!$B:$B,'[10]cell downs 18042026 17h'!$B:$B,"")</f>
        <v/>
      </c>
      <c r="BE2242" s="14" t="str">
        <f>_xlfn.XLOOKUP(B2242,'[11]Cells Huawei 19042026 15h'!$B:$B,'[11]Cells Huawei 19042026 15h'!$B:$B,"")</f>
        <v/>
      </c>
      <c r="BF2242" s="9" t="str">
        <f>_xlfn.XLOOKUP(B2242,'[12]cells down 19042026 9H40'!$B:$B,'[12]cells down 19042026 9H40'!$B:$B,"")</f>
        <v/>
      </c>
      <c r="BG2242" s="9" t="s">
        <v>5537</v>
      </c>
      <c r="BH2242" s="9" t="s">
        <v>1129</v>
      </c>
    </row>
    <row r="2243" spans="1:60" s="9" customFormat="1" x14ac:dyDescent="0.3">
      <c r="A2243" s="1" t="s">
        <v>3999</v>
      </c>
      <c r="B2243" s="8" t="s">
        <v>4000</v>
      </c>
      <c r="C2243" s="3" t="str">
        <f>_xlfn.XLOOKUP(B2243,'[1]daily break down'!$D:$D,'[1]daily break down'!$E:$E,"")</f>
        <v>CENTRE</v>
      </c>
      <c r="D2243" s="1" t="s">
        <v>11</v>
      </c>
      <c r="E2243" s="1" t="s">
        <v>5459</v>
      </c>
      <c r="F2243" s="3" t="s">
        <v>37</v>
      </c>
      <c r="G2243" s="1" t="s">
        <v>4001</v>
      </c>
      <c r="H2243" s="42" t="str">
        <f>_xlfn.XLOOKUP(B2243,[2]CALCULATION!$B:$B,[2]CALCULATION!$H:$H,"")</f>
        <v>ZTE</v>
      </c>
      <c r="I2243" s="34">
        <v>0</v>
      </c>
      <c r="J2243" s="34">
        <v>0</v>
      </c>
      <c r="K2243" s="34">
        <v>0</v>
      </c>
      <c r="L2243" s="34">
        <v>0</v>
      </c>
      <c r="M2243" s="34">
        <v>0</v>
      </c>
      <c r="N2243" s="34">
        <v>0</v>
      </c>
      <c r="O2243" s="34">
        <v>0</v>
      </c>
      <c r="P2243" s="34">
        <v>0</v>
      </c>
      <c r="Q2243" s="34">
        <v>0</v>
      </c>
      <c r="R2243" s="34">
        <v>0</v>
      </c>
      <c r="S2243" s="35">
        <v>0</v>
      </c>
      <c r="T2243" s="35">
        <v>0</v>
      </c>
      <c r="U2243" s="35">
        <v>0</v>
      </c>
      <c r="V2243" s="35">
        <v>0</v>
      </c>
      <c r="W2243" s="35">
        <v>0</v>
      </c>
      <c r="X2243" s="35">
        <v>0</v>
      </c>
      <c r="Y2243" s="35">
        <v>0</v>
      </c>
      <c r="Z2243" s="35">
        <v>0</v>
      </c>
      <c r="AA2243" s="35">
        <v>0</v>
      </c>
      <c r="AB2243" s="35">
        <v>0</v>
      </c>
      <c r="AC2243" s="35">
        <v>0</v>
      </c>
      <c r="AD2243" s="35">
        <v>0</v>
      </c>
      <c r="AE2243" s="58" t="s">
        <v>5560</v>
      </c>
      <c r="AF2243" s="58"/>
      <c r="AG2243" s="57" t="str" cm="1">
        <f t="array" ref="AG2243">IFERROR(_xlfn.IFS(
AI2243="MPR ISSUE","PDH",
AI2243="BSS Hardware Issue","BSS",
AI2243="Sites strategiques, MLL, Pylone, etc.","ENVTECH",
AI2243="AKTIVCO DEFAUT GE &amp; POWER Cabinet","AKTIVCO",
AI2243="AKTIVCO Coupure ENEO &amp; Baisse de tension","AKTIVCO GRID ONLY",
AI2243="Coupure ENEO &amp; Baisse de tension","IHS GRID ONLY",
AI2243="Defaut GE &amp; POWER Cabinet","IHS",
AI2243="Sharing","Partners",
AI2243="Sites strategiques &amp; DataCenter","SST &amp; DC",
AI2243="Exclu","Exclu",
AI2243="SAT","SAT",
AI2243="SPARE-ISSUE","SPARE-ISSUE",
AI2243="Fiber CAmtel","TRANS_FO_CAMTEL",
AI2243="Fiber AOF","Fiber AOF",
AI2243="Projet OCM (HUAWEI)","TRAVAUX-HUAWEI",
AI2243="Projet OCM (NOKIA)","TRAVAUX-NOKIA",
AI2243="ACCESS-ISSUE","ACCESS-ISSUE",
AI2243="Projet OCM (ZTE, NOKIA, autres projets)","TRAVAUX OCM",
AI2243="No root CAuse","No root cause",
AI2243="ODU HS","PDH",
AI2243="IP &amp; VLAN","PDH",
AI2243="Warehouse HUAWEI","SPARE-ISSUE",
AI2243="SPARE-HS","SPARE-ISSUE",
AI2243="Power Telco","BSS",AI2243="no impacts","no impacts"
),"")</f>
        <v>PDH</v>
      </c>
      <c r="AH2243" s="57" t="str" cm="1">
        <f t="array" ref="AH2243">IFERROR(_xlfn.IFS(
AI2243="MPR ISSUE","TX ISSUE",
AI2243="BSS Hardware Issue","RAN ISSUE",
AI2243="Sites strategiques, MLL, Pylone, etc.","ENVTECH",
AI2243="AKTIVCO DEFAUT GE &amp; POWER Cabinet","POWER ISSUE",
AI2243="AKTIVCO Coupure ENEO &amp; Baisse de tension","POWER ISSUE",
AI2243="Coupure ENEO &amp; Baisse de tension","POWER ISSUE",
AI2243="Defaut GE &amp; POWER Cabinet","POWER ISSUE",
AI2243="Sharing","POWER ISSUE",
AI2243="Sites strategiques &amp; DataCenter","POWER ISSUE",
AI2243="Exclu","Exclu",
AI2243="SAT","TX ISSUE",
AI2243="SPARE-ISSUE","SPARE-ISSUE",
AI2243="Fiber CAmtel","TX ISSUE",
AI2243="Fiber AOF","TX ISSUE",
AI2243="Projet OCM (HUAWEI)","TRAVAUX-HUAWEI",
AI2243="Projet OCM (NOKIA)","TRAVAUX -NOKIA",
AI2243="ACCESS-ISSUE","ACCESS-ISSUE",
AI2243="Projet OCM (ZTE, NOKIA, autres projets)","TRAVAUX OCM",
AI2243="No root CAuse","No root cause",
AI2243="ODU HS","TX ISSUE",
AI2243="IP &amp; VLAN","TX ISSUE",
AI2243="Warehouse HUAWEI","SPARE-ISSUE",
AI2243="SPARE-HS","SPARE-ISSUE",
AI2243="Power Telco","RAN ISSUE",AI2243="no impacts","no impacts"
),"")</f>
        <v>TX ISSUE</v>
      </c>
      <c r="AI2243" s="121" t="s">
        <v>5352</v>
      </c>
      <c r="AJ2243" s="57" t="str" cm="1">
        <f t="array" ref="AJ2243">IFERROR(_xlfn.IFS(
AI2243="MPR ISSUE","ACTIVE",
AI2243="BSS Hardware Issue","ACTIVE",
AI2243="Sites strategiques, MLL, Pylone, etc.","PASSIVE",
AI2243="AKTIVCO DEFAUT GE &amp; POWER Cabinet","PASSIVE",
AI2243="AKTIVCO Coupure ENEO &amp; Baisse de tension","PASSIVE",
AI2243="Coupure ENEO &amp; Baisse de tension","PASSIVE",
AI2243="Defaut GE &amp; POWER Cabinet","PASSIVE",
AI2243="Sharing","PASSIVE",
AI2243="Sites strategiques &amp; DataCenter","PASSIVE",
AI2243="Exclu","Exclu",
AI2243="SAT","ACTIVE",
AI2243="SPARE-ISSUE","SPARE-ISSUE",
AI2243="Fiber CAmtel","ACTIVE",
AI2243="Fiber AOF","ACTIVE",
AI2243="Projet OCM (HUAWEI)","PLANNED WORKS",
AI2243="Projet OCM (NOKIA)","PLANNED WORKS",
AI2243="ACCESS-ISSUE","ACCESS-ISSUE",
AI2243="Projet OCM (ZTE, NOKIA, autres projets)","PLANNED WORKS",
AI2243="No root CAuse","No root cause",
AI2243="ODU HS","ACTIVE",
AI2243="IP &amp; VLAN","ACTIVE",
AI2243="Warehouse HUAWEI","SPARE-ISSUE",
AI2243="SPARE-HS","SPARE-ISSUE",
AI2243="Power Telco","ACTIVE", AI2243="no impacts","no impacts"
),"")</f>
        <v>ACTIVE</v>
      </c>
      <c r="AK2243" s="122" t="s">
        <v>5926</v>
      </c>
      <c r="AL2243" s="127" t="str">
        <f>IFERROR(MID(AM2243, SEARCH("CTR_", AM2243), 7), IFERROR(MID(AM2243, SEARCH("SUO_", AM2243), 7), IFERROR(MID(AM2243, SEARCH("SUD_", AM2243), 7), IFERROR(MID(AM2243, SEARCH("NRO_", AM2243), 7), IFERROR(MID(AM2243, SEARCH("ADM_", AM2243), 7), IFERROR(MID(AM2243, SEARCH("NRD_", AM2243), 7), IFERROR(MID(AM2243, SEARCH("EXN_", AM2243), 7), IFERROR(MID(AM2243, SEARCH("LIT_", AM2243), 7), IFERROR(MID(AM2243, SEARCH("EST_", AM2243), 7), MID(AM2243, SEARCH("OST_",AM2243), 7))))))))))</f>
        <v>EST_076</v>
      </c>
      <c r="AM2243" s="9" t="s">
        <v>5911</v>
      </c>
      <c r="AN2243" s="9" t="s">
        <v>5537</v>
      </c>
      <c r="AO2243" s="23" t="str">
        <f>_xlfn.XLOOKUP(B2243,'INCIDENT-05-03-2026'!E:E,'INCIDENT-05-03-2026'!F:F,"")</f>
        <v xml:space="preserve">(05/03/2026   groupe whatsapp ): impacted by EST_076_N_Diang-MTN , Diang-MTN_G9U9L8L7_EST_076 -{ P1 en cours  } </v>
      </c>
      <c r="AP2243" s="7" t="s">
        <v>5537</v>
      </c>
      <c r="AQ2243" s="6"/>
      <c r="AR2243" s="7"/>
      <c r="AS2243" s="3" t="str">
        <f>_xlfn.XLOOKUP(B2243,'[3]tt num | region | site id'!$C:$C,'[3]tt num | region | site id'!$Q:$Q,"")</f>
        <v/>
      </c>
      <c r="AT2243" s="24" t="str">
        <f>_xlfn.XLOOKUP(B2243,'[4]Cells Huawei 03052026 12h'!$B:$B,'[4]Cells Huawei 03052026 12h'!$T:$T,"")</f>
        <v/>
      </c>
      <c r="AU2243" s="24" t="str">
        <f>_xlfn.XLOOKUP(B2243,'[5]cells down 02052026 8h50'!$B:$B,'[5]cells down 02052026 8h50'!$R:$R,"")</f>
        <v/>
      </c>
      <c r="AV2243" s="24" t="str">
        <f>_xlfn.XLOOKUP(B2243,'[5]cells down 02052026 13h50'!$B:$B,'[5]cells down 02052026 13h50'!$R:$R,"")</f>
        <v/>
      </c>
      <c r="AW2243" s="24" t="str">
        <f>_xlfn.XLOOKUP(B2243,'[5]cells down 02052026 13h50'!$B:$B,'[5]cells down 02052026 13h50'!$R:$R,"")</f>
        <v/>
      </c>
      <c r="AX2243" s="24" t="str">
        <f>_xlfn.XLOOKUP(B2243,'[6]cell downs 03052026 8h40 '!$B:$B,'[6]cell downs 03052026 8h40 '!$R:$R,"")</f>
        <v/>
      </c>
      <c r="AY2243" s="24" t="str">
        <f>_xlfn.XLOOKUP(B2243,'[7]ALL SITES DOWN'!$D:$D,'[7]ALL SITES DOWN'!$J:$J,"")</f>
        <v>(05/03/2026 com ran 17h): Indisponibilités des services mobiles Voix &amp; Data dans la localité de Mamfe_N_SUO_009 et environs</v>
      </c>
      <c r="AZ2243" s="24" t="str">
        <f>_xlfn.XLOOKUP(B2243,'[8]ALL SITES DOWN'!$D:$D,'[8]ALL SITES DOWN'!$J:$J,"")</f>
        <v/>
      </c>
      <c r="BA2243" s="9" t="str">
        <f>_xlfn.XLOOKUP(B2243,[9]sheet1!$AC:$AC,[9]sheet1!$AF:$AF,"")</f>
        <v/>
      </c>
      <c r="BB2243" s="14" t="s">
        <v>5537</v>
      </c>
      <c r="BC2243" s="14" t="s">
        <v>5537</v>
      </c>
      <c r="BD2243" s="14" t="str">
        <f>_xlfn.XLOOKUP(B2243,'[10]cell downs 18042026 17h'!$B:$B,'[10]cell downs 18042026 17h'!$B:$B,"")</f>
        <v/>
      </c>
      <c r="BE2243" s="14" t="str">
        <f>_xlfn.XLOOKUP(B2243,'[11]Cells Huawei 19042026 15h'!$B:$B,'[11]Cells Huawei 19042026 15h'!$B:$B,"")</f>
        <v/>
      </c>
      <c r="BF2243" s="9" t="str">
        <f>_xlfn.XLOOKUP(B2243,'[12]cells down 19042026 9H40'!$B:$B,'[12]cells down 19042026 9H40'!$B:$B,"")</f>
        <v/>
      </c>
      <c r="BG2243" s="9" t="s">
        <v>5537</v>
      </c>
      <c r="BH2243" s="9" t="s">
        <v>12</v>
      </c>
    </row>
    <row r="2244" spans="1:60" s="9" customFormat="1" x14ac:dyDescent="0.3">
      <c r="A2244" s="1" t="s">
        <v>4002</v>
      </c>
      <c r="B2244" s="8" t="s">
        <v>4003</v>
      </c>
      <c r="C2244" s="3" t="str">
        <f>_xlfn.XLOOKUP(B2244,'[1]daily break down'!$D:$D,'[1]daily break down'!$E:$E,"")</f>
        <v>LITTORAL</v>
      </c>
      <c r="D2244" s="1" t="s">
        <v>21</v>
      </c>
      <c r="E2244" s="1" t="s">
        <v>122</v>
      </c>
      <c r="F2244" s="3" t="s">
        <v>31</v>
      </c>
      <c r="G2244" s="1" t="s">
        <v>4004</v>
      </c>
      <c r="H2244" s="42" t="str">
        <f>_xlfn.XLOOKUP(B2244,[2]CALCULATION!$B:$B,[2]CALCULATION!$H:$H,"")</f>
        <v>ZTE</v>
      </c>
      <c r="I2244" s="34">
        <v>0</v>
      </c>
      <c r="J2244" s="34">
        <v>0</v>
      </c>
      <c r="K2244" s="34">
        <v>0</v>
      </c>
      <c r="L2244" s="34">
        <v>0</v>
      </c>
      <c r="M2244" s="34">
        <v>0</v>
      </c>
      <c r="N2244" s="34">
        <v>0</v>
      </c>
      <c r="O2244" s="34">
        <v>0</v>
      </c>
      <c r="P2244" s="34">
        <v>0</v>
      </c>
      <c r="Q2244" s="34">
        <v>0</v>
      </c>
      <c r="R2244" s="34">
        <v>0</v>
      </c>
      <c r="S2244" s="35">
        <v>0</v>
      </c>
      <c r="T2244" s="35">
        <v>0</v>
      </c>
      <c r="U2244" s="35">
        <v>0</v>
      </c>
      <c r="V2244" s="35">
        <v>0</v>
      </c>
      <c r="W2244" s="35">
        <v>0</v>
      </c>
      <c r="X2244" s="35">
        <v>0</v>
      </c>
      <c r="Y2244" s="35">
        <v>0</v>
      </c>
      <c r="Z2244" s="35">
        <v>0</v>
      </c>
      <c r="AA2244" s="35">
        <v>0</v>
      </c>
      <c r="AB2244" s="35">
        <v>0</v>
      </c>
      <c r="AC2244" s="35">
        <v>0</v>
      </c>
      <c r="AD2244" s="35">
        <v>0</v>
      </c>
      <c r="AE2244" s="58" t="s">
        <v>5560</v>
      </c>
      <c r="AF2244" s="58"/>
      <c r="AG2244" s="57" t="str" cm="1">
        <f t="array" ref="AG2244">IFERROR(_xlfn.IFS(
AI2244="MPR ISSUE","PDH",
AI2244="BSS Hardware Issue","BSS",
AI2244="Sites strategiques, MLL, Pylone, etc.","ENVTECH",
AI2244="AKTIVCO DEFAUT GE &amp; POWER Cabinet","AKTIVCO",
AI2244="AKTIVCO Coupure ENEO &amp; Baisse de tension","AKTIVCO GRID ONLY",
AI2244="Coupure ENEO &amp; Baisse de tension","IHS GRID ONLY",
AI2244="Defaut GE &amp; POWER Cabinet","IHS",
AI2244="Sharing","Partners",
AI2244="Sites strategiques &amp; DataCenter","SST &amp; DC",
AI2244="Exclu","Exclu",
AI2244="SAT","SAT",
AI2244="SPARE-ISSUE","SPARE-ISSUE",
AI2244="Fiber CAmtel","TRANS_FO_CAMTEL",
AI2244="Fiber AOF","Fiber AOF",
AI2244="Projet OCM (HUAWEI)","TRAVAUX-HUAWEI",
AI2244="Projet OCM (NOKIA)","TRAVAUX-NOKIA",
AI2244="ACCESS-ISSUE","ACCESS-ISSUE",
AI2244="Projet OCM (ZTE, NOKIA, autres projets)","TRAVAUX OCM",
AI2244="No root CAuse","No root cause",
AI2244="ODU HS","PDH",
AI2244="IP &amp; VLAN","PDH",
AI2244="Warehouse HUAWEI","SPARE-ISSUE",
AI2244="SPARE-HS","SPARE-ISSUE",
AI2244="Power Telco","BSS",AI2244="no impacts","no impacts"
),"")</f>
        <v>no impacts</v>
      </c>
      <c r="AH2244" s="57" t="str" cm="1">
        <f t="array" ref="AH2244">IFERROR(_xlfn.IFS(
AI2244="MPR ISSUE","TX ISSUE",
AI2244="BSS Hardware Issue","RAN ISSUE",
AI2244="Sites strategiques, MLL, Pylone, etc.","ENVTECH",
AI2244="AKTIVCO DEFAUT GE &amp; POWER Cabinet","POWER ISSUE",
AI2244="AKTIVCO Coupure ENEO &amp; Baisse de tension","POWER ISSUE",
AI2244="Coupure ENEO &amp; Baisse de tension","POWER ISSUE",
AI2244="Defaut GE &amp; POWER Cabinet","POWER ISSUE",
AI2244="Sharing","POWER ISSUE",
AI2244="Sites strategiques &amp; DataCenter","POWER ISSUE",
AI2244="Exclu","Exclu",
AI2244="SAT","TX ISSUE",
AI2244="SPARE-ISSUE","SPARE-ISSUE",
AI2244="Fiber CAmtel","TX ISSUE",
AI2244="Fiber AOF","TX ISSUE",
AI2244="Projet OCM (HUAWEI)","TRAVAUX-HUAWEI",
AI2244="Projet OCM (NOKIA)","TRAVAUX -NOKIA",
AI2244="ACCESS-ISSUE","ACCESS-ISSUE",
AI2244="Projet OCM (ZTE, NOKIA, autres projets)","TRAVAUX OCM",
AI2244="No root CAuse","No root cause",
AI2244="ODU HS","TX ISSUE",
AI2244="IP &amp; VLAN","TX ISSUE",
AI2244="Warehouse HUAWEI","SPARE-ISSUE",
AI2244="SPARE-HS","SPARE-ISSUE",
AI2244="Power Telco","RAN ISSUE",AI2244="no impacts","no impacts"
),"")</f>
        <v>no impacts</v>
      </c>
      <c r="AI2244" s="85" t="s">
        <v>5998</v>
      </c>
      <c r="AJ2244" s="57" t="str" cm="1">
        <f t="array" ref="AJ2244">IFERROR(_xlfn.IFS(
AI2244="MPR ISSUE","ACTIVE",
AI2244="BSS Hardware Issue","ACTIVE",
AI2244="Sites strategiques, MLL, Pylone, etc.","PASSIVE",
AI2244="AKTIVCO DEFAUT GE &amp; POWER Cabinet","PASSIVE",
AI2244="AKTIVCO Coupure ENEO &amp; Baisse de tension","PASSIVE",
AI2244="Coupure ENEO &amp; Baisse de tension","PASSIVE",
AI2244="Defaut GE &amp; POWER Cabinet","PASSIVE",
AI2244="Sharing","PASSIVE",
AI2244="Sites strategiques &amp; DataCenter","PASSIVE",
AI2244="Exclu","Exclu",
AI2244="SAT","ACTIVE",
AI2244="SPARE-ISSUE","SPARE-ISSUE",
AI2244="Fiber CAmtel","ACTIVE",
AI2244="Fiber AOF","ACTIVE",
AI2244="Projet OCM (HUAWEI)","PLANNED WORKS",
AI2244="Projet OCM (NOKIA)","PLANNED WORKS",
AI2244="ACCESS-ISSUE","ACCESS-ISSUE",
AI2244="Projet OCM (ZTE, NOKIA, autres projets)","PLANNED WORKS",
AI2244="No root CAuse","No root cause",
AI2244="ODU HS","ACTIVE",
AI2244="IP &amp; VLAN","ACTIVE",
AI2244="Warehouse HUAWEI","SPARE-ISSUE",
AI2244="SPARE-HS","SPARE-ISSUE",
AI2244="Power Telco","ACTIVE", AI2244="no impacts","no impacts"
),"")</f>
        <v>no impacts</v>
      </c>
      <c r="AK2244" s="23" t="s">
        <v>5537</v>
      </c>
      <c r="AL2244" s="23" t="str">
        <f>B2244</f>
        <v>LIT_586</v>
      </c>
      <c r="AN2244" s="9" t="s">
        <v>5537</v>
      </c>
      <c r="AO2244" s="23" t="str">
        <f>_xlfn.XLOOKUP(B2244,'INCIDENT-05-03-2026'!E:E,'INCIDENT-05-03-2026'!F:F,"")</f>
        <v/>
      </c>
      <c r="AP2244" s="7" t="s">
        <v>5537</v>
      </c>
      <c r="AQ2244" s="6"/>
      <c r="AR2244" s="7"/>
      <c r="AS2244" s="3" t="str">
        <f>_xlfn.XLOOKUP(B2244,'[3]tt num | region | site id'!$C:$C,'[3]tt num | region | site id'!$Q:$Q,"")</f>
        <v/>
      </c>
      <c r="AT2244" s="24" t="str">
        <f>_xlfn.XLOOKUP(B2244,'[4]Cells Huawei 03052026 12h'!$B:$B,'[4]Cells Huawei 03052026 12h'!$T:$T,"")</f>
        <v/>
      </c>
      <c r="AU2244" s="24" t="str">
        <f>_xlfn.XLOOKUP(B2244,'[5]cells down 02052026 8h50'!$B:$B,'[5]cells down 02052026 8h50'!$R:$R,"")</f>
        <v/>
      </c>
      <c r="AV2244" s="24" t="str">
        <f>_xlfn.XLOOKUP(B2244,'[5]cells down 02052026 13h50'!$B:$B,'[5]cells down 02052026 13h50'!$R:$R,"")</f>
        <v/>
      </c>
      <c r="AW2244" s="24" t="str">
        <f>_xlfn.XLOOKUP(B2244,'[5]cells down 02052026 13h50'!$B:$B,'[5]cells down 02052026 13h50'!$R:$R,"")</f>
        <v/>
      </c>
      <c r="AX2244" s="24" t="str">
        <f>_xlfn.XLOOKUP(B2244,'[6]cell downs 03052026 8h40 '!$B:$B,'[6]cell downs 03052026 8h40 '!$R:$R,"")</f>
        <v/>
      </c>
      <c r="AY2244" s="24" t="str">
        <f>_xlfn.XLOOKUP(B2244,'[7]ALL SITES DOWN'!$D:$D,'[7]ALL SITES DOWN'!$J:$J,"")</f>
        <v/>
      </c>
      <c r="AZ2244" s="24" t="str">
        <f>_xlfn.XLOOKUP(B2244,'[8]ALL SITES DOWN'!$D:$D,'[8]ALL SITES DOWN'!$J:$J,"")</f>
        <v/>
      </c>
      <c r="BA2244" s="9" t="str">
        <f>_xlfn.XLOOKUP(B2244,[9]sheet1!$AC:$AC,[9]sheet1!$AF:$AF,"")</f>
        <v/>
      </c>
      <c r="BB2244" s="14" t="s">
        <v>5537</v>
      </c>
      <c r="BC2244" s="14" t="s">
        <v>5537</v>
      </c>
      <c r="BD2244" s="14" t="str">
        <f>_xlfn.XLOOKUP(B2244,'[10]cell downs 18042026 17h'!$B:$B,'[10]cell downs 18042026 17h'!$B:$B,"")</f>
        <v/>
      </c>
      <c r="BE2244" s="14" t="str">
        <f>_xlfn.XLOOKUP(B2244,'[11]Cells Huawei 19042026 15h'!$B:$B,'[11]Cells Huawei 19042026 15h'!$B:$B,"")</f>
        <v/>
      </c>
      <c r="BF2244" s="9" t="str">
        <f>_xlfn.XLOOKUP(B2244,'[12]cells down 19042026 9H40'!$B:$B,'[12]cells down 19042026 9H40'!$B:$B,"")</f>
        <v/>
      </c>
      <c r="BG2244" s="9" t="s">
        <v>5537</v>
      </c>
      <c r="BH2244" s="9" t="s">
        <v>12</v>
      </c>
    </row>
    <row r="2245" spans="1:60" s="9" customFormat="1" x14ac:dyDescent="0.3">
      <c r="A2245" s="1" t="s">
        <v>4005</v>
      </c>
      <c r="B2245" s="8" t="s">
        <v>4006</v>
      </c>
      <c r="C2245" s="3" t="str">
        <f>_xlfn.XLOOKUP(B2245,'[1]daily break down'!$D:$D,'[1]daily break down'!$E:$E,"")</f>
        <v>CENTRE</v>
      </c>
      <c r="D2245" s="1" t="s">
        <v>21</v>
      </c>
      <c r="E2245" s="1" t="s">
        <v>4007</v>
      </c>
      <c r="F2245" s="3" t="s">
        <v>37</v>
      </c>
      <c r="G2245" s="1" t="s">
        <v>4008</v>
      </c>
      <c r="H2245" s="42" t="str">
        <f>_xlfn.XLOOKUP(B2245,[2]CALCULATION!$B:$B,[2]CALCULATION!$H:$H,"")</f>
        <v>ZTE</v>
      </c>
      <c r="I2245" s="34">
        <v>0</v>
      </c>
      <c r="J2245" s="34">
        <v>0</v>
      </c>
      <c r="K2245" s="34">
        <v>0</v>
      </c>
      <c r="L2245" s="34">
        <v>0</v>
      </c>
      <c r="M2245" s="34">
        <v>0</v>
      </c>
      <c r="N2245" s="34">
        <v>0</v>
      </c>
      <c r="O2245" s="34">
        <v>0</v>
      </c>
      <c r="P2245" s="34">
        <v>0</v>
      </c>
      <c r="Q2245" s="34">
        <v>0</v>
      </c>
      <c r="R2245" s="34">
        <v>0</v>
      </c>
      <c r="S2245" s="35">
        <v>0</v>
      </c>
      <c r="T2245" s="35">
        <v>0</v>
      </c>
      <c r="U2245" s="35">
        <v>0</v>
      </c>
      <c r="V2245" s="35">
        <v>0</v>
      </c>
      <c r="W2245" s="35">
        <v>0</v>
      </c>
      <c r="X2245" s="35">
        <v>0</v>
      </c>
      <c r="Y2245" s="35">
        <v>0</v>
      </c>
      <c r="Z2245" s="35">
        <v>0</v>
      </c>
      <c r="AA2245" s="35">
        <v>0</v>
      </c>
      <c r="AB2245" s="35">
        <v>0</v>
      </c>
      <c r="AC2245" s="35">
        <v>0</v>
      </c>
      <c r="AD2245" s="35">
        <v>0</v>
      </c>
      <c r="AE2245" s="58" t="s">
        <v>5560</v>
      </c>
      <c r="AF2245" s="58"/>
      <c r="AG2245" s="57" t="str" cm="1">
        <f t="array" ref="AG2245">IFERROR(_xlfn.IFS(
AI2245="MPR ISSUE","PDH",
AI2245="BSS Hardware Issue","BSS",
AI2245="Sites strategiques, MLL, Pylone, etc.","ENVTECH",
AI2245="AKTIVCO DEFAUT GE &amp; POWER Cabinet","AKTIVCO",
AI2245="AKTIVCO Coupure ENEO &amp; Baisse de tension","AKTIVCO GRID ONLY",
AI2245="Coupure ENEO &amp; Baisse de tension","IHS GRID ONLY",
AI2245="Defaut GE &amp; POWER Cabinet","IHS",
AI2245="Sharing","Partners",
AI2245="Sites strategiques &amp; DataCenter","SST &amp; DC",
AI2245="Exclu","Exclu",
AI2245="SAT","SAT",
AI2245="SPARE-ISSUE","SPARE-ISSUE",
AI2245="Fiber CAmtel","TRANS_FO_CAMTEL",
AI2245="Fiber AOF","Fiber AOF",
AI2245="Projet OCM (HUAWEI)","TRAVAUX-HUAWEI",
AI2245="Projet OCM (NOKIA)","TRAVAUX-NOKIA",
AI2245="ACCESS-ISSUE","ACCESS-ISSUE",
AI2245="Projet OCM (ZTE, NOKIA, autres projets)","TRAVAUX OCM",
AI2245="No root CAuse","No root cause",
AI2245="ODU HS","PDH",
AI2245="IP &amp; VLAN","PDH",
AI2245="Warehouse HUAWEI","SPARE-ISSUE",
AI2245="SPARE-HS","SPARE-ISSUE",
AI2245="Power Telco","BSS",AI2245="no impacts","no impacts"
),"")</f>
        <v>no impacts</v>
      </c>
      <c r="AH2245" s="57" t="str" cm="1">
        <f t="array" ref="AH2245">IFERROR(_xlfn.IFS(
AI2245="MPR ISSUE","TX ISSUE",
AI2245="BSS Hardware Issue","RAN ISSUE",
AI2245="Sites strategiques, MLL, Pylone, etc.","ENVTECH",
AI2245="AKTIVCO DEFAUT GE &amp; POWER Cabinet","POWER ISSUE",
AI2245="AKTIVCO Coupure ENEO &amp; Baisse de tension","POWER ISSUE",
AI2245="Coupure ENEO &amp; Baisse de tension","POWER ISSUE",
AI2245="Defaut GE &amp; POWER Cabinet","POWER ISSUE",
AI2245="Sharing","POWER ISSUE",
AI2245="Sites strategiques &amp; DataCenter","POWER ISSUE",
AI2245="Exclu","Exclu",
AI2245="SAT","TX ISSUE",
AI2245="SPARE-ISSUE","SPARE-ISSUE",
AI2245="Fiber CAmtel","TX ISSUE",
AI2245="Fiber AOF","TX ISSUE",
AI2245="Projet OCM (HUAWEI)","TRAVAUX-HUAWEI",
AI2245="Projet OCM (NOKIA)","TRAVAUX -NOKIA",
AI2245="ACCESS-ISSUE","ACCESS-ISSUE",
AI2245="Projet OCM (ZTE, NOKIA, autres projets)","TRAVAUX OCM",
AI2245="No root CAuse","No root cause",
AI2245="ODU HS","TX ISSUE",
AI2245="IP &amp; VLAN","TX ISSUE",
AI2245="Warehouse HUAWEI","SPARE-ISSUE",
AI2245="SPARE-HS","SPARE-ISSUE",
AI2245="Power Telco","RAN ISSUE",AI2245="no impacts","no impacts"
),"")</f>
        <v>no impacts</v>
      </c>
      <c r="AI2245" s="85" t="s">
        <v>5998</v>
      </c>
      <c r="AJ2245" s="57" t="str" cm="1">
        <f t="array" ref="AJ2245">IFERROR(_xlfn.IFS(
AI2245="MPR ISSUE","ACTIVE",
AI2245="BSS Hardware Issue","ACTIVE",
AI2245="Sites strategiques, MLL, Pylone, etc.","PASSIVE",
AI2245="AKTIVCO DEFAUT GE &amp; POWER Cabinet","PASSIVE",
AI2245="AKTIVCO Coupure ENEO &amp; Baisse de tension","PASSIVE",
AI2245="Coupure ENEO &amp; Baisse de tension","PASSIVE",
AI2245="Defaut GE &amp; POWER Cabinet","PASSIVE",
AI2245="Sharing","PASSIVE",
AI2245="Sites strategiques &amp; DataCenter","PASSIVE",
AI2245="Exclu","Exclu",
AI2245="SAT","ACTIVE",
AI2245="SPARE-ISSUE","SPARE-ISSUE",
AI2245="Fiber CAmtel","ACTIVE",
AI2245="Fiber AOF","ACTIVE",
AI2245="Projet OCM (HUAWEI)","PLANNED WORKS",
AI2245="Projet OCM (NOKIA)","PLANNED WORKS",
AI2245="ACCESS-ISSUE","ACCESS-ISSUE",
AI2245="Projet OCM (ZTE, NOKIA, autres projets)","PLANNED WORKS",
AI2245="No root CAuse","No root cause",
AI2245="ODU HS","ACTIVE",
AI2245="IP &amp; VLAN","ACTIVE",
AI2245="Warehouse HUAWEI","SPARE-ISSUE",
AI2245="SPARE-HS","SPARE-ISSUE",
AI2245="Power Telco","ACTIVE", AI2245="no impacts","no impacts"
),"")</f>
        <v>no impacts</v>
      </c>
      <c r="AK2245" s="23" t="s">
        <v>5537</v>
      </c>
      <c r="AL2245" s="23" t="str">
        <f>B2245</f>
        <v>CTR_822</v>
      </c>
      <c r="AN2245" s="9" t="s">
        <v>5537</v>
      </c>
      <c r="AO2245" s="23" t="str">
        <f>_xlfn.XLOOKUP(B2245,'INCIDENT-05-03-2026'!E:E,'INCIDENT-05-03-2026'!F:F,"")</f>
        <v/>
      </c>
      <c r="AP2245" s="7" t="s">
        <v>5537</v>
      </c>
      <c r="AQ2245" s="6"/>
      <c r="AR2245" s="7"/>
      <c r="AS2245" s="3" t="str">
        <f>_xlfn.XLOOKUP(B2245,'[3]tt num | region | site id'!$C:$C,'[3]tt num | region | site id'!$Q:$Q,"")</f>
        <v/>
      </c>
      <c r="AT2245" s="24" t="str">
        <f>_xlfn.XLOOKUP(B2245,'[4]Cells Huawei 03052026 12h'!$B:$B,'[4]Cells Huawei 03052026 12h'!$T:$T,"")</f>
        <v/>
      </c>
      <c r="AU2245" s="24" t="str">
        <f>_xlfn.XLOOKUP(B2245,'[5]cells down 02052026 8h50'!$B:$B,'[5]cells down 02052026 8h50'!$R:$R,"")</f>
        <v/>
      </c>
      <c r="AV2245" s="24" t="str">
        <f>_xlfn.XLOOKUP(B2245,'[5]cells down 02052026 13h50'!$B:$B,'[5]cells down 02052026 13h50'!$R:$R,"")</f>
        <v/>
      </c>
      <c r="AW2245" s="24" t="str">
        <f>_xlfn.XLOOKUP(B2245,'[5]cells down 02052026 13h50'!$B:$B,'[5]cells down 02052026 13h50'!$R:$R,"")</f>
        <v/>
      </c>
      <c r="AX2245" s="24" t="str">
        <f>_xlfn.XLOOKUP(B2245,'[6]cell downs 03052026 8h40 '!$B:$B,'[6]cell downs 03052026 8h40 '!$R:$R,"")</f>
        <v/>
      </c>
      <c r="AY2245" s="24" t="str">
        <f>_xlfn.XLOOKUP(B2245,'[7]ALL SITES DOWN'!$D:$D,'[7]ALL SITES DOWN'!$J:$J,"")</f>
        <v/>
      </c>
      <c r="AZ2245" s="24" t="str">
        <f>_xlfn.XLOOKUP(B2245,'[8]ALL SITES DOWN'!$D:$D,'[8]ALL SITES DOWN'!$J:$J,"")</f>
        <v/>
      </c>
      <c r="BA2245" s="9" t="str">
        <f>_xlfn.XLOOKUP(B2245,[9]sheet1!$AC:$AC,[9]sheet1!$AF:$AF,"")</f>
        <v/>
      </c>
      <c r="BB2245" s="14" t="s">
        <v>5537</v>
      </c>
      <c r="BC2245" s="14" t="s">
        <v>5537</v>
      </c>
      <c r="BD2245" s="14" t="str">
        <f>_xlfn.XLOOKUP(B2245,'[10]cell downs 18042026 17h'!$B:$B,'[10]cell downs 18042026 17h'!$B:$B,"")</f>
        <v/>
      </c>
      <c r="BE2245" s="14" t="str">
        <f>_xlfn.XLOOKUP(B2245,'[11]Cells Huawei 19042026 15h'!$B:$B,'[11]Cells Huawei 19042026 15h'!$B:$B,"")</f>
        <v/>
      </c>
      <c r="BF2245" s="9" t="str">
        <f>_xlfn.XLOOKUP(B2245,'[12]cells down 19042026 9H40'!$B:$B,'[12]cells down 19042026 9H40'!$B:$B,"")</f>
        <v/>
      </c>
      <c r="BG2245" s="9" t="s">
        <v>5537</v>
      </c>
      <c r="BH2245" s="9" t="s">
        <v>1129</v>
      </c>
    </row>
    <row r="2246" spans="1:60" s="9" customFormat="1" x14ac:dyDescent="0.3">
      <c r="A2246" s="1" t="s">
        <v>4020</v>
      </c>
      <c r="B2246" s="8" t="s">
        <v>4021</v>
      </c>
      <c r="C2246" s="3" t="str">
        <f>_xlfn.XLOOKUP(B2246,'[1]daily break down'!$D:$D,'[1]daily break down'!$E:$E,"")</f>
        <v>CENTRE</v>
      </c>
      <c r="D2246" s="1" t="s">
        <v>11</v>
      </c>
      <c r="E2246" s="1" t="s">
        <v>4022</v>
      </c>
      <c r="F2246" s="3" t="s">
        <v>69</v>
      </c>
      <c r="G2246" s="1" t="s">
        <v>3715</v>
      </c>
      <c r="H2246" s="42" t="str">
        <f>_xlfn.XLOOKUP(B2246,[2]CALCULATION!$B:$B,[2]CALCULATION!$H:$H,"")</f>
        <v>ZTE</v>
      </c>
      <c r="I2246" s="34">
        <v>0</v>
      </c>
      <c r="J2246" s="34">
        <v>0</v>
      </c>
      <c r="K2246" s="34">
        <v>0</v>
      </c>
      <c r="L2246" s="34">
        <v>0</v>
      </c>
      <c r="M2246" s="34">
        <v>0</v>
      </c>
      <c r="N2246" s="34">
        <v>0</v>
      </c>
      <c r="O2246" s="34">
        <v>0</v>
      </c>
      <c r="P2246" s="34">
        <v>0</v>
      </c>
      <c r="Q2246" s="34">
        <v>0</v>
      </c>
      <c r="R2246" s="34">
        <v>0</v>
      </c>
      <c r="S2246" s="35">
        <v>0</v>
      </c>
      <c r="T2246" s="35">
        <v>0</v>
      </c>
      <c r="U2246" s="35">
        <v>0</v>
      </c>
      <c r="V2246" s="35">
        <v>0</v>
      </c>
      <c r="W2246" s="35">
        <v>0</v>
      </c>
      <c r="X2246" s="35">
        <v>0</v>
      </c>
      <c r="Y2246" s="35">
        <v>0</v>
      </c>
      <c r="Z2246" s="35">
        <v>0</v>
      </c>
      <c r="AA2246" s="35">
        <v>0</v>
      </c>
      <c r="AB2246" s="35">
        <v>0</v>
      </c>
      <c r="AC2246" s="35">
        <v>0</v>
      </c>
      <c r="AD2246" s="35">
        <v>0</v>
      </c>
      <c r="AE2246" s="58" t="s">
        <v>5560</v>
      </c>
      <c r="AF2246" s="58"/>
      <c r="AG2246" s="57" t="str" cm="1">
        <f t="array" ref="AG2246">IFERROR(_xlfn.IFS(
AI2246="MPR ISSUE","PDH",
AI2246="BSS Hardware Issue","BSS",
AI2246="Sites strategiques, MLL, Pylone, etc.","ENVTECH",
AI2246="AKTIVCO DEFAUT GE &amp; POWER Cabinet","AKTIVCO",
AI2246="AKTIVCO Coupure ENEO &amp; Baisse de tension","AKTIVCO GRID ONLY",
AI2246="Coupure ENEO &amp; Baisse de tension","IHS GRID ONLY",
AI2246="Defaut GE &amp; POWER Cabinet","IHS",
AI2246="Sharing","Partners",
AI2246="Sites strategiques &amp; DataCenter","SST &amp; DC",
AI2246="Exclu","Exclu",
AI2246="SAT","SAT",
AI2246="SPARE-ISSUE","SPARE-ISSUE",
AI2246="Fiber CAmtel","TRANS_FO_CAMTEL",
AI2246="Fiber AOF","Fiber AOF",
AI2246="Projet OCM (HUAWEI)","TRAVAUX-HUAWEI",
AI2246="Projet OCM (NOKIA)","TRAVAUX-NOKIA",
AI2246="ACCESS-ISSUE","ACCESS-ISSUE",
AI2246="Projet OCM (ZTE, NOKIA, autres projets)","TRAVAUX OCM",
AI2246="No root CAuse","No root cause",
AI2246="ODU HS","PDH",
AI2246="IP &amp; VLAN","PDH",
AI2246="Warehouse HUAWEI","SPARE-ISSUE",
AI2246="SPARE-HS","SPARE-ISSUE",
AI2246="Power Telco","BSS",AI2246="no impacts","no impacts"
),"")</f>
        <v>no impacts</v>
      </c>
      <c r="AH2246" s="57" t="str" cm="1">
        <f t="array" ref="AH2246">IFERROR(_xlfn.IFS(
AI2246="MPR ISSUE","TX ISSUE",
AI2246="BSS Hardware Issue","RAN ISSUE",
AI2246="Sites strategiques, MLL, Pylone, etc.","ENVTECH",
AI2246="AKTIVCO DEFAUT GE &amp; POWER Cabinet","POWER ISSUE",
AI2246="AKTIVCO Coupure ENEO &amp; Baisse de tension","POWER ISSUE",
AI2246="Coupure ENEO &amp; Baisse de tension","POWER ISSUE",
AI2246="Defaut GE &amp; POWER Cabinet","POWER ISSUE",
AI2246="Sharing","POWER ISSUE",
AI2246="Sites strategiques &amp; DataCenter","POWER ISSUE",
AI2246="Exclu","Exclu",
AI2246="SAT","TX ISSUE",
AI2246="SPARE-ISSUE","SPARE-ISSUE",
AI2246="Fiber CAmtel","TX ISSUE",
AI2246="Fiber AOF","TX ISSUE",
AI2246="Projet OCM (HUAWEI)","TRAVAUX-HUAWEI",
AI2246="Projet OCM (NOKIA)","TRAVAUX -NOKIA",
AI2246="ACCESS-ISSUE","ACCESS-ISSUE",
AI2246="Projet OCM (ZTE, NOKIA, autres projets)","TRAVAUX OCM",
AI2246="No root CAuse","No root cause",
AI2246="ODU HS","TX ISSUE",
AI2246="IP &amp; VLAN","TX ISSUE",
AI2246="Warehouse HUAWEI","SPARE-ISSUE",
AI2246="SPARE-HS","SPARE-ISSUE",
AI2246="Power Telco","RAN ISSUE",AI2246="no impacts","no impacts"
),"")</f>
        <v>no impacts</v>
      </c>
      <c r="AI2246" s="85" t="s">
        <v>5998</v>
      </c>
      <c r="AJ2246" s="57" t="str" cm="1">
        <f t="array" ref="AJ2246">IFERROR(_xlfn.IFS(
AI2246="MPR ISSUE","ACTIVE",
AI2246="BSS Hardware Issue","ACTIVE",
AI2246="Sites strategiques, MLL, Pylone, etc.","PASSIVE",
AI2246="AKTIVCO DEFAUT GE &amp; POWER Cabinet","PASSIVE",
AI2246="AKTIVCO Coupure ENEO &amp; Baisse de tension","PASSIVE",
AI2246="Coupure ENEO &amp; Baisse de tension","PASSIVE",
AI2246="Defaut GE &amp; POWER Cabinet","PASSIVE",
AI2246="Sharing","PASSIVE",
AI2246="Sites strategiques &amp; DataCenter","PASSIVE",
AI2246="Exclu","Exclu",
AI2246="SAT","ACTIVE",
AI2246="SPARE-ISSUE","SPARE-ISSUE",
AI2246="Fiber CAmtel","ACTIVE",
AI2246="Fiber AOF","ACTIVE",
AI2246="Projet OCM (HUAWEI)","PLANNED WORKS",
AI2246="Projet OCM (NOKIA)","PLANNED WORKS",
AI2246="ACCESS-ISSUE","ACCESS-ISSUE",
AI2246="Projet OCM (ZTE, NOKIA, autres projets)","PLANNED WORKS",
AI2246="No root CAuse","No root cause",
AI2246="ODU HS","ACTIVE",
AI2246="IP &amp; VLAN","ACTIVE",
AI2246="Warehouse HUAWEI","SPARE-ISSUE",
AI2246="SPARE-HS","SPARE-ISSUE",
AI2246="Power Telco","ACTIVE", AI2246="no impacts","no impacts"
),"")</f>
        <v>no impacts</v>
      </c>
      <c r="AK2246" s="23" t="s">
        <v>5537</v>
      </c>
      <c r="AL2246" s="23" t="str">
        <f>B2246</f>
        <v>SUD_040</v>
      </c>
      <c r="AN2246" s="9" t="s">
        <v>5537</v>
      </c>
      <c r="AO2246" s="23" t="str">
        <f>_xlfn.XLOOKUP(B2246,'INCIDENT-05-03-2026'!E:E,'INCIDENT-05-03-2026'!F:F,"")</f>
        <v/>
      </c>
      <c r="AP2246" s="7" t="s">
        <v>5537</v>
      </c>
      <c r="AQ2246" s="6"/>
      <c r="AR2246" s="7"/>
      <c r="AS2246" s="3" t="str">
        <f>_xlfn.XLOOKUP(B2246,'[3]tt num | region | site id'!$C:$C,'[3]tt num | region | site id'!$Q:$Q,"")</f>
        <v/>
      </c>
      <c r="AT2246" s="24" t="str">
        <f>_xlfn.XLOOKUP(B2246,'[4]Cells Huawei 03052026 12h'!$B:$B,'[4]Cells Huawei 03052026 12h'!$T:$T,"")</f>
        <v/>
      </c>
      <c r="AU2246" s="24" t="str">
        <f>_xlfn.XLOOKUP(B2246,'[5]cells down 02052026 8h50'!$B:$B,'[5]cells down 02052026 8h50'!$R:$R,"")</f>
        <v/>
      </c>
      <c r="AV2246" s="24" t="str">
        <f>_xlfn.XLOOKUP(B2246,'[5]cells down 02052026 13h50'!$B:$B,'[5]cells down 02052026 13h50'!$R:$R,"")</f>
        <v/>
      </c>
      <c r="AW2246" s="24" t="str">
        <f>_xlfn.XLOOKUP(B2246,'[5]cells down 02052026 13h50'!$B:$B,'[5]cells down 02052026 13h50'!$R:$R,"")</f>
        <v/>
      </c>
      <c r="AX2246" s="24" t="str">
        <f>_xlfn.XLOOKUP(B2246,'[6]cell downs 03052026 8h40 '!$B:$B,'[6]cell downs 03052026 8h40 '!$R:$R,"")</f>
        <v/>
      </c>
      <c r="AY2246" s="24" t="str">
        <f>_xlfn.XLOOKUP(B2246,'[7]ALL SITES DOWN'!$D:$D,'[7]ALL SITES DOWN'!$J:$J,"")</f>
        <v/>
      </c>
      <c r="AZ2246" s="24" t="str">
        <f>_xlfn.XLOOKUP(B2246,'[8]ALL SITES DOWN'!$D:$D,'[8]ALL SITES DOWN'!$J:$J,"")</f>
        <v/>
      </c>
      <c r="BA2246" s="9" t="str">
        <f>_xlfn.XLOOKUP(B2246,[9]sheet1!$AC:$AC,[9]sheet1!$AF:$AF,"")</f>
        <v/>
      </c>
      <c r="BB2246" s="14" t="s">
        <v>5537</v>
      </c>
      <c r="BC2246" s="14" t="s">
        <v>5537</v>
      </c>
      <c r="BD2246" s="14" t="str">
        <f>_xlfn.XLOOKUP(B2246,'[10]cell downs 18042026 17h'!$B:$B,'[10]cell downs 18042026 17h'!$B:$B,"")</f>
        <v/>
      </c>
      <c r="BE2246" s="14" t="str">
        <f>_xlfn.XLOOKUP(B2246,'[11]Cells Huawei 19042026 15h'!$B:$B,'[11]Cells Huawei 19042026 15h'!$B:$B,"")</f>
        <v/>
      </c>
      <c r="BF2246" s="9" t="str">
        <f>_xlfn.XLOOKUP(B2246,'[12]cells down 19042026 9H40'!$B:$B,'[12]cells down 19042026 9H40'!$B:$B,"")</f>
        <v/>
      </c>
      <c r="BG2246" s="9" t="s">
        <v>4021</v>
      </c>
      <c r="BH2246" s="9" t="s">
        <v>12</v>
      </c>
    </row>
    <row r="2247" spans="1:60" s="9" customFormat="1" x14ac:dyDescent="0.3">
      <c r="A2247" s="1" t="s">
        <v>3095</v>
      </c>
      <c r="B2247" s="8" t="s">
        <v>3096</v>
      </c>
      <c r="C2247" s="3" t="str">
        <f>_xlfn.XLOOKUP(B2247,'[1]daily break down'!$D:$D,'[1]daily break down'!$E:$E,"")</f>
        <v>NORD-OUEST</v>
      </c>
      <c r="D2247" s="1"/>
      <c r="E2247" s="1"/>
      <c r="F2247" s="3" t="s">
        <v>51</v>
      </c>
      <c r="G2247" s="1" t="s">
        <v>3097</v>
      </c>
      <c r="H2247" s="40" t="str">
        <f>_xlfn.XLOOKUP(B2247,[2]CALCULATION!$B:$B,[2]CALCULATION!$H:$H,"")</f>
        <v>HUAWEI</v>
      </c>
      <c r="I2247" s="34">
        <v>0</v>
      </c>
      <c r="J2247" s="34">
        <v>0</v>
      </c>
      <c r="K2247" s="34">
        <v>0</v>
      </c>
      <c r="L2247" s="34">
        <v>0</v>
      </c>
      <c r="M2247" s="34">
        <v>0</v>
      </c>
      <c r="N2247" s="34">
        <v>0</v>
      </c>
      <c r="O2247" s="34">
        <v>0</v>
      </c>
      <c r="P2247" s="34">
        <v>0</v>
      </c>
      <c r="Q2247" s="34">
        <v>0</v>
      </c>
      <c r="R2247" s="34">
        <v>0</v>
      </c>
      <c r="S2247" s="35">
        <v>0</v>
      </c>
      <c r="T2247" s="35">
        <v>0</v>
      </c>
      <c r="U2247" s="35">
        <v>0</v>
      </c>
      <c r="V2247" s="35">
        <v>1.9143816364326425</v>
      </c>
      <c r="W2247" s="35">
        <v>0</v>
      </c>
      <c r="X2247" s="35">
        <v>0</v>
      </c>
      <c r="Y2247" s="35">
        <v>0</v>
      </c>
      <c r="Z2247" s="35">
        <v>0</v>
      </c>
      <c r="AA2247" s="35">
        <v>0</v>
      </c>
      <c r="AB2247" s="35">
        <v>0</v>
      </c>
      <c r="AC2247" s="35">
        <v>0</v>
      </c>
      <c r="AD2247" s="35">
        <v>0</v>
      </c>
      <c r="AE2247" s="58" t="s">
        <v>5603</v>
      </c>
      <c r="AF2247" s="58"/>
      <c r="AG2247" s="57" t="str" cm="1">
        <f t="array" ref="AG2247">IFERROR(_xlfn.IFS(
AI2247="MPR ISSUE","PDH",
AI2247="BSS Hardware Issue","BSS",
AI2247="Sites strategiques, MLL, Pylone, etc.","ENVTECH",
AI2247="AKTIVCO DEFAUT GE &amp; POWER Cabinet","AKTIVCO",
AI2247="AKTIVCO Coupure ENEO &amp; Baisse de tension","AKTIVCO GRID ONLY",
AI2247="Coupure ENEO &amp; Baisse de tension","IHS GRID ONLY",
AI2247="Defaut GE &amp; POWER Cabinet","IHS",
AI2247="Sharing","Partners",
AI2247="Sites strategiques &amp; DataCenter","SST &amp; DC",
AI2247="Exclu","Exclu",
AI2247="SAT","SAT",
AI2247="SPARE-ISSUE","SPARE-ISSUE",
AI2247="Fiber CAmtel","TRANS_FO_CAMTEL",
AI2247="Fiber AOF","Fiber AOF",
AI2247="Projet OCM (HUAWEI)","TRAVAUX-HUAWEI",
AI2247="Projet OCM (NOKIA)","TRAVAUX-NOKIA",
AI2247="ACCESS-ISSUE","ACCESS-ISSUE",
AI2247="Projet OCM (ZTE, NOKIA, autres projets)","TRAVAUX OCM",
AI2247="No root CAuse","No root cause",
AI2247="ODU HS","PDH",
AI2247="IP &amp; VLAN","PDH",
AI2247="Warehouse HUAWEI","SPARE-ISSUE",
AI2247="SPARE-HS","SPARE-ISSUE",
AI2247="Power Telco","BSS",AI2247="no impacts","no impacts"
),"")</f>
        <v>PDH</v>
      </c>
      <c r="AH2247" s="57" t="str" cm="1">
        <f t="array" ref="AH2247">IFERROR(_xlfn.IFS(
AI2247="MPR ISSUE","TX ISSUE",
AI2247="BSS Hardware Issue","RAN ISSUE",
AI2247="Sites strategiques, MLL, Pylone, etc.","ENVTECH",
AI2247="AKTIVCO DEFAUT GE &amp; POWER Cabinet","POWER ISSUE",
AI2247="AKTIVCO Coupure ENEO &amp; Baisse de tension","POWER ISSUE",
AI2247="Coupure ENEO &amp; Baisse de tension","POWER ISSUE",
AI2247="Defaut GE &amp; POWER Cabinet","POWER ISSUE",
AI2247="Sharing","POWER ISSUE",
AI2247="Sites strategiques &amp; DataCenter","POWER ISSUE",
AI2247="Exclu","Exclu",
AI2247="SAT","TX ISSUE",
AI2247="SPARE-ISSUE","SPARE-ISSUE",
AI2247="Fiber CAmtel","TX ISSUE",
AI2247="Fiber AOF","TX ISSUE",
AI2247="Projet OCM (HUAWEI)","TRAVAUX-HUAWEI",
AI2247="Projet OCM (NOKIA)","TRAVAUX -NOKIA",
AI2247="ACCESS-ISSUE","ACCESS-ISSUE",
AI2247="Projet OCM (ZTE, NOKIA, autres projets)","TRAVAUX OCM",
AI2247="No root CAuse","No root cause",
AI2247="ODU HS","TX ISSUE",
AI2247="IP &amp; VLAN","TX ISSUE",
AI2247="Warehouse HUAWEI","SPARE-ISSUE",
AI2247="SPARE-HS","SPARE-ISSUE",
AI2247="Power Telco","RAN ISSUE",AI2247="no impacts","no impacts"
),"")</f>
        <v>TX ISSUE</v>
      </c>
      <c r="AI2247" s="85" t="s">
        <v>5353</v>
      </c>
      <c r="AJ2247" s="57" t="str" cm="1">
        <f t="array" ref="AJ2247">IFERROR(_xlfn.IFS(
AI2247="MPR ISSUE","ACTIVE",
AI2247="BSS Hardware Issue","ACTIVE",
AI2247="Sites strategiques, MLL, Pylone, etc.","PASSIVE",
AI2247="AKTIVCO DEFAUT GE &amp; POWER Cabinet","PASSIVE",
AI2247="AKTIVCO Coupure ENEO &amp; Baisse de tension","PASSIVE",
AI2247="Coupure ENEO &amp; Baisse de tension","PASSIVE",
AI2247="Defaut GE &amp; POWER Cabinet","PASSIVE",
AI2247="Sharing","PASSIVE",
AI2247="Sites strategiques &amp; DataCenter","PASSIVE",
AI2247="Exclu","Exclu",
AI2247="SAT","ACTIVE",
AI2247="SPARE-ISSUE","SPARE-ISSUE",
AI2247="Fiber CAmtel","ACTIVE",
AI2247="Fiber AOF","ACTIVE",
AI2247="Projet OCM (HUAWEI)","PLANNED WORKS",
AI2247="Projet OCM (NOKIA)","PLANNED WORKS",
AI2247="ACCESS-ISSUE","ACCESS-ISSUE",
AI2247="Projet OCM (ZTE, NOKIA, autres projets)","PLANNED WORKS",
AI2247="No root CAuse","No root cause",
AI2247="ODU HS","ACTIVE",
AI2247="IP &amp; VLAN","ACTIVE",
AI2247="Warehouse HUAWEI","SPARE-ISSUE",
AI2247="SPARE-HS","SPARE-ISSUE",
AI2247="Power Telco","ACTIVE", AI2247="no impacts","no impacts"
),"")</f>
        <v>ACTIVE</v>
      </c>
      <c r="AK2247" s="23" t="s">
        <v>5889</v>
      </c>
      <c r="AL2247" s="127" t="str">
        <f>IFERROR(MID(AM2247, SEARCH("CTR_", AM2247), 7), IFERROR(MID(AM2247, SEARCH("SUO_", AM2247), 7), IFERROR(MID(AM2247, SEARCH("SUD_", AM2247), 7), IFERROR(MID(AM2247, SEARCH("NRO_", AM2247), 7), IFERROR(MID(AM2247, SEARCH("ADM_", AM2247), 7), IFERROR(MID(AM2247, SEARCH("NRD_", AM2247), 7), IFERROR(MID(AM2247, SEARCH("EXN_", AM2247), 7), IFERROR(MID(AM2247, SEARCH("LIT_", AM2247), 7), IFERROR(MID(AM2247, SEARCH("EST_", AM2247), 7), MID(AM2247, SEARCH("OST_",AM2247), 7))))))))))</f>
        <v>NRO_011</v>
      </c>
      <c r="AM2247" s="9" t="s">
        <v>5938</v>
      </c>
      <c r="AN2247" s="9" t="s">
        <v>5537</v>
      </c>
      <c r="AO2247" s="23" t="str">
        <f>_xlfn.XLOOKUP(B2247,'INCIDENT-05-03-2026'!E:E,'INCIDENT-05-03-2026'!F:F,"")</f>
        <v>(05/03/2026 groupe whatsapp) :  impacted by NRO_011_H_MBENGWI, Boucle Ethernet les Vlan Huawei (1454, 1453, 1452, 1451) || Action Desactivation de la boucle par BOTX</v>
      </c>
      <c r="AP2247" s="7" t="s">
        <v>5537</v>
      </c>
      <c r="AQ2247" s="6"/>
      <c r="AR2247" s="7"/>
      <c r="AS2247" s="3" t="str">
        <f>_xlfn.XLOOKUP(B2247,'[3]tt num | region | site id'!$C:$C,'[3]tt num | region | site id'!$Q:$Q,"")</f>
        <v/>
      </c>
      <c r="AT2247" s="24" t="str">
        <f>_xlfn.XLOOKUP(B2247,'[4]Cells Huawei 03052026 12h'!$B:$B,'[4]Cells Huawei 03052026 12h'!$T:$T,"")</f>
        <v/>
      </c>
      <c r="AU2247" s="24" t="str">
        <f>_xlfn.XLOOKUP(B2247,'[5]cells down 02052026 8h50'!$B:$B,'[5]cells down 02052026 8h50'!$R:$R,"")</f>
        <v/>
      </c>
      <c r="AV2247" s="24" t="str">
        <f>_xlfn.XLOOKUP(B2247,'[5]cells down 02052026 13h50'!$B:$B,'[5]cells down 02052026 13h50'!$R:$R,"")</f>
        <v/>
      </c>
      <c r="AW2247" s="24" t="str">
        <f>_xlfn.XLOOKUP(B2247,'[5]cells down 02052026 13h50'!$B:$B,'[5]cells down 02052026 13h50'!$R:$R,"")</f>
        <v/>
      </c>
      <c r="AX2247" s="24" t="str">
        <f>_xlfn.XLOOKUP(B2247,'[6]cell downs 03052026 8h40 '!$B:$B,'[6]cell downs 03052026 8h40 '!$R:$R,"")</f>
        <v/>
      </c>
      <c r="AY2247" s="24" t="str">
        <f>_xlfn.XLOOKUP(B2247,'[7]ALL SITES DOWN'!$D:$D,'[7]ALL SITES DOWN'!$J:$J,"")</f>
        <v>(05/03/2026 com ran 17h): Impacted by NRO_011_H_MBENGWI</v>
      </c>
      <c r="AZ2247" s="24" t="str">
        <f>_xlfn.XLOOKUP(B2247,'[8]ALL SITES DOWN'!$D:$D,'[8]ALL SITES DOWN'!$J:$J,"")</f>
        <v/>
      </c>
      <c r="BA2247" s="9" t="str">
        <f>_xlfn.XLOOKUP(B2247,[9]sheet1!$AC:$AC,[9]sheet1!$AF:$AF,"")</f>
        <v/>
      </c>
      <c r="BB2247" s="14" t="s">
        <v>5537</v>
      </c>
      <c r="BC2247" s="14" t="s">
        <v>5537</v>
      </c>
      <c r="BD2247" s="14" t="str">
        <f>_xlfn.XLOOKUP(B2247,'[10]cell downs 18042026 17h'!$B:$B,'[10]cell downs 18042026 17h'!$B:$B,"")</f>
        <v/>
      </c>
      <c r="BE2247" s="14" t="str">
        <f>_xlfn.XLOOKUP(B2247,'[11]Cells Huawei 19042026 15h'!$B:$B,'[11]Cells Huawei 19042026 15h'!$B:$B,"")</f>
        <v/>
      </c>
      <c r="BF2247" s="9" t="str">
        <f>_xlfn.XLOOKUP(B2247,'[12]cells down 19042026 9H40'!$B:$B,'[12]cells down 19042026 9H40'!$B:$B,"")</f>
        <v/>
      </c>
      <c r="BG2247" s="9" t="s">
        <v>3096</v>
      </c>
      <c r="BH2247" s="9" t="s">
        <v>12</v>
      </c>
    </row>
    <row r="2248" spans="1:60" s="9" customFormat="1" x14ac:dyDescent="0.3">
      <c r="A2248" s="1" t="s">
        <v>4427</v>
      </c>
      <c r="B2248" s="8" t="s">
        <v>4428</v>
      </c>
      <c r="C2248" s="3" t="str">
        <f>_xlfn.XLOOKUP(B2248,'[1]daily break down'!$D:$D,'[1]daily break down'!$E:$E,"")</f>
        <v>NORD-OUEST</v>
      </c>
      <c r="D2248" s="1"/>
      <c r="E2248" s="1"/>
      <c r="F2248" s="3" t="s">
        <v>51</v>
      </c>
      <c r="G2248" s="1" t="s">
        <v>3468</v>
      </c>
      <c r="H2248" s="40" t="str">
        <f>_xlfn.XLOOKUP(B2248,[2]CALCULATION!$B:$B,[2]CALCULATION!$H:$H,"")</f>
        <v>Huawei</v>
      </c>
      <c r="I2248" s="34">
        <v>0</v>
      </c>
      <c r="J2248" s="34">
        <v>0</v>
      </c>
      <c r="K2248" s="34">
        <v>0</v>
      </c>
      <c r="L2248" s="34">
        <v>0</v>
      </c>
      <c r="M2248" s="34">
        <v>0</v>
      </c>
      <c r="N2248" s="34">
        <v>0</v>
      </c>
      <c r="O2248" s="34">
        <v>0</v>
      </c>
      <c r="P2248" s="34">
        <v>0</v>
      </c>
      <c r="Q2248" s="34">
        <v>0</v>
      </c>
      <c r="R2248" s="34">
        <v>0</v>
      </c>
      <c r="S2248" s="35">
        <v>0</v>
      </c>
      <c r="T2248" s="35">
        <v>0</v>
      </c>
      <c r="U2248" s="35">
        <v>0</v>
      </c>
      <c r="V2248" s="35">
        <v>1.9240482488806705</v>
      </c>
      <c r="W2248" s="35">
        <v>0</v>
      </c>
      <c r="X2248" s="35">
        <v>0</v>
      </c>
      <c r="Y2248" s="35">
        <v>0</v>
      </c>
      <c r="Z2248" s="35">
        <v>0</v>
      </c>
      <c r="AA2248" s="35">
        <v>0</v>
      </c>
      <c r="AB2248" s="35">
        <v>0</v>
      </c>
      <c r="AC2248" s="35">
        <v>0</v>
      </c>
      <c r="AD2248" s="35">
        <v>0</v>
      </c>
      <c r="AE2248" s="58" t="s">
        <v>5603</v>
      </c>
      <c r="AF2248" s="58"/>
      <c r="AG2248" s="57" t="str" cm="1">
        <f t="array" ref="AG2248">IFERROR(_xlfn.IFS(
AI2248="MPR ISSUE","PDH",
AI2248="BSS Hardware Issue","BSS",
AI2248="Sites strategiques, MLL, Pylone, etc.","ENVTECH",
AI2248="AKTIVCO DEFAUT GE &amp; POWER Cabinet","AKTIVCO",
AI2248="AKTIVCO Coupure ENEO &amp; Baisse de tension","AKTIVCO GRID ONLY",
AI2248="Coupure ENEO &amp; Baisse de tension","IHS GRID ONLY",
AI2248="Defaut GE &amp; POWER Cabinet","IHS",
AI2248="Sharing","Partners",
AI2248="Sites strategiques &amp; DataCenter","SST &amp; DC",
AI2248="Exclu","Exclu",
AI2248="SAT","SAT",
AI2248="SPARE-ISSUE","SPARE-ISSUE",
AI2248="Fiber CAmtel","TRANS_FO_CAMTEL",
AI2248="Fiber AOF","Fiber AOF",
AI2248="Projet OCM (HUAWEI)","TRAVAUX-HUAWEI",
AI2248="Projet OCM (NOKIA)","TRAVAUX-NOKIA",
AI2248="ACCESS-ISSUE","ACCESS-ISSUE",
AI2248="Projet OCM (ZTE, NOKIA, autres projets)","TRAVAUX OCM",
AI2248="No root CAuse","No root cause",
AI2248="ODU HS","PDH",
AI2248="IP &amp; VLAN","PDH",
AI2248="Warehouse HUAWEI","SPARE-ISSUE",
AI2248="SPARE-HS","SPARE-ISSUE",
AI2248="Power Telco","BSS",AI2248="no impacts","no impacts"
),"")</f>
        <v>no impacts</v>
      </c>
      <c r="AH2248" s="57" t="str" cm="1">
        <f t="array" ref="AH2248">IFERROR(_xlfn.IFS(
AI2248="MPR ISSUE","TX ISSUE",
AI2248="BSS Hardware Issue","RAN ISSUE",
AI2248="Sites strategiques, MLL, Pylone, etc.","ENVTECH",
AI2248="AKTIVCO DEFAUT GE &amp; POWER Cabinet","POWER ISSUE",
AI2248="AKTIVCO Coupure ENEO &amp; Baisse de tension","POWER ISSUE",
AI2248="Coupure ENEO &amp; Baisse de tension","POWER ISSUE",
AI2248="Defaut GE &amp; POWER Cabinet","POWER ISSUE",
AI2248="Sharing","POWER ISSUE",
AI2248="Sites strategiques &amp; DataCenter","POWER ISSUE",
AI2248="Exclu","Exclu",
AI2248="SAT","TX ISSUE",
AI2248="SPARE-ISSUE","SPARE-ISSUE",
AI2248="Fiber CAmtel","TX ISSUE",
AI2248="Fiber AOF","TX ISSUE",
AI2248="Projet OCM (HUAWEI)","TRAVAUX-HUAWEI",
AI2248="Projet OCM (NOKIA)","TRAVAUX -NOKIA",
AI2248="ACCESS-ISSUE","ACCESS-ISSUE",
AI2248="Projet OCM (ZTE, NOKIA, autres projets)","TRAVAUX OCM",
AI2248="No root CAuse","No root cause",
AI2248="ODU HS","TX ISSUE",
AI2248="IP &amp; VLAN","TX ISSUE",
AI2248="Warehouse HUAWEI","SPARE-ISSUE",
AI2248="SPARE-HS","SPARE-ISSUE",
AI2248="Power Telco","RAN ISSUE",AI2248="no impacts","no impacts"
),"")</f>
        <v>no impacts</v>
      </c>
      <c r="AI2248" s="85" t="s">
        <v>5998</v>
      </c>
      <c r="AJ2248" s="57" t="str" cm="1">
        <f t="array" ref="AJ2248">IFERROR(_xlfn.IFS(
AI2248="MPR ISSUE","ACTIVE",
AI2248="BSS Hardware Issue","ACTIVE",
AI2248="Sites strategiques, MLL, Pylone, etc.","PASSIVE",
AI2248="AKTIVCO DEFAUT GE &amp; POWER Cabinet","PASSIVE",
AI2248="AKTIVCO Coupure ENEO &amp; Baisse de tension","PASSIVE",
AI2248="Coupure ENEO &amp; Baisse de tension","PASSIVE",
AI2248="Defaut GE &amp; POWER Cabinet","PASSIVE",
AI2248="Sharing","PASSIVE",
AI2248="Sites strategiques &amp; DataCenter","PASSIVE",
AI2248="Exclu","Exclu",
AI2248="SAT","ACTIVE",
AI2248="SPARE-ISSUE","SPARE-ISSUE",
AI2248="Fiber CAmtel","ACTIVE",
AI2248="Fiber AOF","ACTIVE",
AI2248="Projet OCM (HUAWEI)","PLANNED WORKS",
AI2248="Projet OCM (NOKIA)","PLANNED WORKS",
AI2248="ACCESS-ISSUE","ACCESS-ISSUE",
AI2248="Projet OCM (ZTE, NOKIA, autres projets)","PLANNED WORKS",
AI2248="No root CAuse","No root cause",
AI2248="ODU HS","ACTIVE",
AI2248="IP &amp; VLAN","ACTIVE",
AI2248="Warehouse HUAWEI","SPARE-ISSUE",
AI2248="SPARE-HS","SPARE-ISSUE",
AI2248="Power Telco","ACTIVE", AI2248="no impacts","no impacts"
),"")</f>
        <v>no impacts</v>
      </c>
      <c r="AK2248" s="23" t="s">
        <v>5537</v>
      </c>
      <c r="AL2248" s="23" t="str">
        <f t="shared" ref="AL2248:AL2264" si="65">B2248</f>
        <v>NRO_149</v>
      </c>
      <c r="AN2248" s="9" t="s">
        <v>5537</v>
      </c>
      <c r="AO2248" s="23" t="str">
        <f>_xlfn.XLOOKUP(B2248,'INCIDENT-05-03-2026'!E:E,'INCIDENT-05-03-2026'!F:F,"")</f>
        <v/>
      </c>
      <c r="AP2248" s="7" t="s">
        <v>5537</v>
      </c>
      <c r="AQ2248" s="6"/>
      <c r="AR2248" s="7"/>
      <c r="AS2248" s="3" t="str">
        <f>_xlfn.XLOOKUP(B2248,'[3]tt num | region | site id'!$C:$C,'[3]tt num | region | site id'!$Q:$Q,"")</f>
        <v/>
      </c>
      <c r="AT2248" s="24" t="str">
        <f>_xlfn.XLOOKUP(B2248,'[4]Cells Huawei 03052026 12h'!$B:$B,'[4]Cells Huawei 03052026 12h'!$T:$T,"")</f>
        <v/>
      </c>
      <c r="AU2248" s="24" t="str">
        <f>_xlfn.XLOOKUP(B2248,'[5]cells down 02052026 8h50'!$B:$B,'[5]cells down 02052026 8h50'!$R:$R,"")</f>
        <v/>
      </c>
      <c r="AV2248" s="24" t="str">
        <f>_xlfn.XLOOKUP(B2248,'[5]cells down 02052026 13h50'!$B:$B,'[5]cells down 02052026 13h50'!$R:$R,"")</f>
        <v/>
      </c>
      <c r="AW2248" s="24" t="str">
        <f>_xlfn.XLOOKUP(B2248,'[5]cells down 02052026 13h50'!$B:$B,'[5]cells down 02052026 13h50'!$R:$R,"")</f>
        <v/>
      </c>
      <c r="AX2248" s="24" t="str">
        <f>_xlfn.XLOOKUP(B2248,'[6]cell downs 03052026 8h40 '!$B:$B,'[6]cell downs 03052026 8h40 '!$R:$R,"")</f>
        <v/>
      </c>
      <c r="AY2248" s="24" t="str">
        <f>_xlfn.XLOOKUP(B2248,'[7]ALL SITES DOWN'!$D:$D,'[7]ALL SITES DOWN'!$J:$J,"")</f>
        <v/>
      </c>
      <c r="AZ2248" s="24" t="str">
        <f>_xlfn.XLOOKUP(B2248,'[8]ALL SITES DOWN'!$D:$D,'[8]ALL SITES DOWN'!$J:$J,"")</f>
        <v/>
      </c>
      <c r="BA2248" s="9" t="str">
        <f>_xlfn.XLOOKUP(B2248,[9]sheet1!$AC:$AC,[9]sheet1!$AF:$AF,"")</f>
        <v/>
      </c>
      <c r="BB2248" s="14" t="s">
        <v>5537</v>
      </c>
      <c r="BC2248" s="14" t="s">
        <v>5537</v>
      </c>
      <c r="BD2248" s="14" t="str">
        <f>_xlfn.XLOOKUP(B2248,'[10]cell downs 18042026 17h'!$B:$B,'[10]cell downs 18042026 17h'!$B:$B,"")</f>
        <v/>
      </c>
      <c r="BE2248" s="14" t="str">
        <f>_xlfn.XLOOKUP(B2248,'[11]Cells Huawei 19042026 15h'!$B:$B,'[11]Cells Huawei 19042026 15h'!$B:$B,"")</f>
        <v/>
      </c>
      <c r="BF2248" s="9" t="str">
        <f>_xlfn.XLOOKUP(B2248,'[12]cells down 19042026 9H40'!$B:$B,'[12]cells down 19042026 9H40'!$B:$B,"")</f>
        <v/>
      </c>
      <c r="BG2248" s="9" t="s">
        <v>5537</v>
      </c>
      <c r="BH2248" s="9" t="s">
        <v>12</v>
      </c>
    </row>
    <row r="2249" spans="1:60" s="9" customFormat="1" x14ac:dyDescent="0.3">
      <c r="A2249" s="1" t="s">
        <v>3468</v>
      </c>
      <c r="B2249" s="8" t="s">
        <v>3469</v>
      </c>
      <c r="C2249" s="3" t="str">
        <f>_xlfn.XLOOKUP(B2249,'[1]daily break down'!$D:$D,'[1]daily break down'!$E:$E,"")</f>
        <v>NORD-OUEST</v>
      </c>
      <c r="D2249" s="1" t="s">
        <v>11</v>
      </c>
      <c r="E2249" s="1" t="s">
        <v>12</v>
      </c>
      <c r="F2249" s="3" t="s">
        <v>51</v>
      </c>
      <c r="G2249" s="1" t="s">
        <v>3468</v>
      </c>
      <c r="H2249" s="40" t="str">
        <f>_xlfn.XLOOKUP(B2249,[2]CALCULATION!$B:$B,[2]CALCULATION!$H:$H,"")</f>
        <v>HUAWEI</v>
      </c>
      <c r="I2249" s="34">
        <v>0</v>
      </c>
      <c r="J2249" s="34">
        <v>0</v>
      </c>
      <c r="K2249" s="34">
        <v>0</v>
      </c>
      <c r="L2249" s="34">
        <v>0</v>
      </c>
      <c r="M2249" s="34">
        <v>0</v>
      </c>
      <c r="N2249" s="34">
        <v>0</v>
      </c>
      <c r="O2249" s="34">
        <v>0</v>
      </c>
      <c r="P2249" s="34">
        <v>0</v>
      </c>
      <c r="Q2249" s="34">
        <v>0</v>
      </c>
      <c r="R2249" s="34">
        <v>0</v>
      </c>
      <c r="S2249" s="35">
        <v>0</v>
      </c>
      <c r="T2249" s="35">
        <v>0</v>
      </c>
      <c r="U2249" s="35">
        <v>0</v>
      </c>
      <c r="V2249" s="35">
        <v>1.9251183535797147</v>
      </c>
      <c r="W2249" s="35">
        <v>0</v>
      </c>
      <c r="X2249" s="35">
        <v>0</v>
      </c>
      <c r="Y2249" s="35">
        <v>0</v>
      </c>
      <c r="Z2249" s="35">
        <v>0</v>
      </c>
      <c r="AA2249" s="35">
        <v>0</v>
      </c>
      <c r="AB2249" s="35">
        <v>0</v>
      </c>
      <c r="AC2249" s="35">
        <v>0</v>
      </c>
      <c r="AD2249" s="35">
        <v>0</v>
      </c>
      <c r="AE2249" s="58" t="s">
        <v>5603</v>
      </c>
      <c r="AF2249" s="58"/>
      <c r="AG2249" s="57" t="str" cm="1">
        <f t="array" ref="AG2249">IFERROR(_xlfn.IFS(
AI2249="MPR ISSUE","PDH",
AI2249="BSS Hardware Issue","BSS",
AI2249="Sites strategiques, MLL, Pylone, etc.","ENVTECH",
AI2249="AKTIVCO DEFAUT GE &amp; POWER Cabinet","AKTIVCO",
AI2249="AKTIVCO Coupure ENEO &amp; Baisse de tension","AKTIVCO GRID ONLY",
AI2249="Coupure ENEO &amp; Baisse de tension","IHS GRID ONLY",
AI2249="Defaut GE &amp; POWER Cabinet","IHS",
AI2249="Sharing","Partners",
AI2249="Sites strategiques &amp; DataCenter","SST &amp; DC",
AI2249="Exclu","Exclu",
AI2249="SAT","SAT",
AI2249="SPARE-ISSUE","SPARE-ISSUE",
AI2249="Fiber CAmtel","TRANS_FO_CAMTEL",
AI2249="Fiber AOF","Fiber AOF",
AI2249="Projet OCM (HUAWEI)","TRAVAUX-HUAWEI",
AI2249="Projet OCM (NOKIA)","TRAVAUX-NOKIA",
AI2249="ACCESS-ISSUE","ACCESS-ISSUE",
AI2249="Projet OCM (ZTE, NOKIA, autres projets)","TRAVAUX OCM",
AI2249="No root CAuse","No root cause",
AI2249="ODU HS","PDH",
AI2249="IP &amp; VLAN","PDH",
AI2249="Warehouse HUAWEI","SPARE-ISSUE",
AI2249="SPARE-HS","SPARE-ISSUE",
AI2249="Power Telco","BSS",AI2249="no impacts","no impacts"
),"")</f>
        <v>no impacts</v>
      </c>
      <c r="AH2249" s="57" t="str" cm="1">
        <f t="array" ref="AH2249">IFERROR(_xlfn.IFS(
AI2249="MPR ISSUE","TX ISSUE",
AI2249="BSS Hardware Issue","RAN ISSUE",
AI2249="Sites strategiques, MLL, Pylone, etc.","ENVTECH",
AI2249="AKTIVCO DEFAUT GE &amp; POWER Cabinet","POWER ISSUE",
AI2249="AKTIVCO Coupure ENEO &amp; Baisse de tension","POWER ISSUE",
AI2249="Coupure ENEO &amp; Baisse de tension","POWER ISSUE",
AI2249="Defaut GE &amp; POWER Cabinet","POWER ISSUE",
AI2249="Sharing","POWER ISSUE",
AI2249="Sites strategiques &amp; DataCenter","POWER ISSUE",
AI2249="Exclu","Exclu",
AI2249="SAT","TX ISSUE",
AI2249="SPARE-ISSUE","SPARE-ISSUE",
AI2249="Fiber CAmtel","TX ISSUE",
AI2249="Fiber AOF","TX ISSUE",
AI2249="Projet OCM (HUAWEI)","TRAVAUX-HUAWEI",
AI2249="Projet OCM (NOKIA)","TRAVAUX -NOKIA",
AI2249="ACCESS-ISSUE","ACCESS-ISSUE",
AI2249="Projet OCM (ZTE, NOKIA, autres projets)","TRAVAUX OCM",
AI2249="No root CAuse","No root cause",
AI2249="ODU HS","TX ISSUE",
AI2249="IP &amp; VLAN","TX ISSUE",
AI2249="Warehouse HUAWEI","SPARE-ISSUE",
AI2249="SPARE-HS","SPARE-ISSUE",
AI2249="Power Telco","RAN ISSUE",AI2249="no impacts","no impacts"
),"")</f>
        <v>no impacts</v>
      </c>
      <c r="AI2249" s="85" t="s">
        <v>5998</v>
      </c>
      <c r="AJ2249" s="57" t="str" cm="1">
        <f t="array" ref="AJ2249">IFERROR(_xlfn.IFS(
AI2249="MPR ISSUE","ACTIVE",
AI2249="BSS Hardware Issue","ACTIVE",
AI2249="Sites strategiques, MLL, Pylone, etc.","PASSIVE",
AI2249="AKTIVCO DEFAUT GE &amp; POWER Cabinet","PASSIVE",
AI2249="AKTIVCO Coupure ENEO &amp; Baisse de tension","PASSIVE",
AI2249="Coupure ENEO &amp; Baisse de tension","PASSIVE",
AI2249="Defaut GE &amp; POWER Cabinet","PASSIVE",
AI2249="Sharing","PASSIVE",
AI2249="Sites strategiques &amp; DataCenter","PASSIVE",
AI2249="Exclu","Exclu",
AI2249="SAT","ACTIVE",
AI2249="SPARE-ISSUE","SPARE-ISSUE",
AI2249="Fiber CAmtel","ACTIVE",
AI2249="Fiber AOF","ACTIVE",
AI2249="Projet OCM (HUAWEI)","PLANNED WORKS",
AI2249="Projet OCM (NOKIA)","PLANNED WORKS",
AI2249="ACCESS-ISSUE","ACCESS-ISSUE",
AI2249="Projet OCM (ZTE, NOKIA, autres projets)","PLANNED WORKS",
AI2249="No root CAuse","No root cause",
AI2249="ODU HS","ACTIVE",
AI2249="IP &amp; VLAN","ACTIVE",
AI2249="Warehouse HUAWEI","SPARE-ISSUE",
AI2249="SPARE-HS","SPARE-ISSUE",
AI2249="Power Telco","ACTIVE", AI2249="no impacts","no impacts"
),"")</f>
        <v>no impacts</v>
      </c>
      <c r="AK2249" s="23" t="s">
        <v>5537</v>
      </c>
      <c r="AL2249" s="23" t="str">
        <f t="shared" si="65"/>
        <v>NRO_007</v>
      </c>
      <c r="AN2249" s="9" t="s">
        <v>5537</v>
      </c>
      <c r="AO2249" s="23" t="str">
        <f>_xlfn.XLOOKUP(B2249,'INCIDENT-05-03-2026'!E:E,'INCIDENT-05-03-2026'!F:F,"")</f>
        <v/>
      </c>
      <c r="AP2249" s="7" t="s">
        <v>5537</v>
      </c>
      <c r="AQ2249" s="6"/>
      <c r="AR2249" s="7"/>
      <c r="AS2249" s="3" t="str">
        <f>_xlfn.XLOOKUP(B2249,'[3]tt num | region | site id'!$C:$C,'[3]tt num | region | site id'!$Q:$Q,"")</f>
        <v/>
      </c>
      <c r="AT2249" s="24" t="str">
        <f>_xlfn.XLOOKUP(B2249,'[4]Cells Huawei 03052026 12h'!$B:$B,'[4]Cells Huawei 03052026 12h'!$T:$T,"")</f>
        <v/>
      </c>
      <c r="AU2249" s="24" t="str">
        <f>_xlfn.XLOOKUP(B2249,'[5]cells down 02052026 8h50'!$B:$B,'[5]cells down 02052026 8h50'!$R:$R,"")</f>
        <v/>
      </c>
      <c r="AV2249" s="24" t="str">
        <f>_xlfn.XLOOKUP(B2249,'[5]cells down 02052026 13h50'!$B:$B,'[5]cells down 02052026 13h50'!$R:$R,"")</f>
        <v/>
      </c>
      <c r="AW2249" s="24" t="str">
        <f>_xlfn.XLOOKUP(B2249,'[5]cells down 02052026 13h50'!$B:$B,'[5]cells down 02052026 13h50'!$R:$R,"")</f>
        <v/>
      </c>
      <c r="AX2249" s="24" t="str">
        <f>_xlfn.XLOOKUP(B2249,'[6]cell downs 03052026 8h40 '!$B:$B,'[6]cell downs 03052026 8h40 '!$R:$R,"")</f>
        <v/>
      </c>
      <c r="AY2249" s="24" t="str">
        <f>_xlfn.XLOOKUP(B2249,'[7]ALL SITES DOWN'!$D:$D,'[7]ALL SITES DOWN'!$J:$J,"")</f>
        <v/>
      </c>
      <c r="AZ2249" s="24" t="str">
        <f>_xlfn.XLOOKUP(B2249,'[8]ALL SITES DOWN'!$D:$D,'[8]ALL SITES DOWN'!$J:$J,"")</f>
        <v/>
      </c>
      <c r="BA2249" s="9" t="str">
        <f>_xlfn.XLOOKUP(B2249,[9]sheet1!$AC:$AC,[9]sheet1!$AF:$AF,"")</f>
        <v/>
      </c>
      <c r="BB2249" s="14" t="s">
        <v>5537</v>
      </c>
      <c r="BC2249" s="14" t="s">
        <v>5537</v>
      </c>
      <c r="BD2249" s="14" t="str">
        <f>_xlfn.XLOOKUP(B2249,'[10]cell downs 18042026 17h'!$B:$B,'[10]cell downs 18042026 17h'!$B:$B,"")</f>
        <v/>
      </c>
      <c r="BE2249" s="14" t="str">
        <f>_xlfn.XLOOKUP(B2249,'[11]Cells Huawei 19042026 15h'!$B:$B,'[11]Cells Huawei 19042026 15h'!$B:$B,"")</f>
        <v/>
      </c>
      <c r="BF2249" s="9" t="str">
        <f>_xlfn.XLOOKUP(B2249,'[12]cells down 19042026 9H40'!$B:$B,'[12]cells down 19042026 9H40'!$B:$B,"")</f>
        <v/>
      </c>
      <c r="BG2249" s="9" t="s">
        <v>3469</v>
      </c>
      <c r="BH2249" s="9" t="s">
        <v>12</v>
      </c>
    </row>
    <row r="2250" spans="1:60" s="9" customFormat="1" x14ac:dyDescent="0.3">
      <c r="A2250" s="1" t="s">
        <v>4025</v>
      </c>
      <c r="B2250" s="8" t="s">
        <v>4026</v>
      </c>
      <c r="C2250" s="3" t="str">
        <f>_xlfn.XLOOKUP(B2250,'[1]daily break down'!$D:$D,'[1]daily break down'!$E:$E,"")</f>
        <v>LITTORAL</v>
      </c>
      <c r="D2250" s="1" t="s">
        <v>11</v>
      </c>
      <c r="E2250" s="1" t="s">
        <v>12</v>
      </c>
      <c r="F2250" s="3" t="s">
        <v>31</v>
      </c>
      <c r="G2250" s="1" t="s">
        <v>4025</v>
      </c>
      <c r="H2250" s="42" t="str">
        <f>_xlfn.XLOOKUP(B2250,[2]CALCULATION!$B:$B,[2]CALCULATION!$H:$H,"")</f>
        <v>ZTE</v>
      </c>
      <c r="I2250" s="34">
        <v>0</v>
      </c>
      <c r="J2250" s="34">
        <v>0</v>
      </c>
      <c r="K2250" s="34">
        <v>0</v>
      </c>
      <c r="L2250" s="34">
        <v>0</v>
      </c>
      <c r="M2250" s="34">
        <v>0</v>
      </c>
      <c r="N2250" s="34">
        <v>0</v>
      </c>
      <c r="O2250" s="34">
        <v>0</v>
      </c>
      <c r="P2250" s="34">
        <v>0</v>
      </c>
      <c r="Q2250" s="34">
        <v>0</v>
      </c>
      <c r="R2250" s="34">
        <v>0</v>
      </c>
      <c r="S2250" s="35">
        <v>0</v>
      </c>
      <c r="T2250" s="35">
        <v>0</v>
      </c>
      <c r="U2250" s="35">
        <v>0</v>
      </c>
      <c r="V2250" s="35">
        <v>0</v>
      </c>
      <c r="W2250" s="35">
        <v>0</v>
      </c>
      <c r="X2250" s="35">
        <v>0</v>
      </c>
      <c r="Y2250" s="35">
        <v>0</v>
      </c>
      <c r="Z2250" s="35">
        <v>0</v>
      </c>
      <c r="AA2250" s="35">
        <v>0</v>
      </c>
      <c r="AB2250" s="35">
        <v>0</v>
      </c>
      <c r="AC2250" s="35">
        <v>0</v>
      </c>
      <c r="AD2250" s="35">
        <v>0</v>
      </c>
      <c r="AE2250" s="58" t="s">
        <v>5560</v>
      </c>
      <c r="AF2250" s="58"/>
      <c r="AG2250" s="57" t="str" cm="1">
        <f t="array" ref="AG2250">IFERROR(_xlfn.IFS(
AI2250="MPR ISSUE","PDH",
AI2250="BSS Hardware Issue","BSS",
AI2250="Sites strategiques, MLL, Pylone, etc.","ENVTECH",
AI2250="AKTIVCO DEFAUT GE &amp; POWER Cabinet","AKTIVCO",
AI2250="AKTIVCO Coupure ENEO &amp; Baisse de tension","AKTIVCO GRID ONLY",
AI2250="Coupure ENEO &amp; Baisse de tension","IHS GRID ONLY",
AI2250="Defaut GE &amp; POWER Cabinet","IHS",
AI2250="Sharing","Partners",
AI2250="Sites strategiques &amp; DataCenter","SST &amp; DC",
AI2250="Exclu","Exclu",
AI2250="SAT","SAT",
AI2250="SPARE-ISSUE","SPARE-ISSUE",
AI2250="Fiber CAmtel","TRANS_FO_CAMTEL",
AI2250="Fiber AOF","Fiber AOF",
AI2250="Projet OCM (HUAWEI)","TRAVAUX-HUAWEI",
AI2250="Projet OCM (NOKIA)","TRAVAUX-NOKIA",
AI2250="ACCESS-ISSUE","ACCESS-ISSUE",
AI2250="Projet OCM (ZTE, NOKIA, autres projets)","TRAVAUX OCM",
AI2250="No root CAuse","No root cause",
AI2250="ODU HS","PDH",
AI2250="IP &amp; VLAN","PDH",
AI2250="Warehouse HUAWEI","SPARE-ISSUE",
AI2250="SPARE-HS","SPARE-ISSUE",
AI2250="Power Telco","BSS",AI2250="no impacts","no impacts"
),"")</f>
        <v>no impacts</v>
      </c>
      <c r="AH2250" s="57" t="str" cm="1">
        <f t="array" ref="AH2250">IFERROR(_xlfn.IFS(
AI2250="MPR ISSUE","TX ISSUE",
AI2250="BSS Hardware Issue","RAN ISSUE",
AI2250="Sites strategiques, MLL, Pylone, etc.","ENVTECH",
AI2250="AKTIVCO DEFAUT GE &amp; POWER Cabinet","POWER ISSUE",
AI2250="AKTIVCO Coupure ENEO &amp; Baisse de tension","POWER ISSUE",
AI2250="Coupure ENEO &amp; Baisse de tension","POWER ISSUE",
AI2250="Defaut GE &amp; POWER Cabinet","POWER ISSUE",
AI2250="Sharing","POWER ISSUE",
AI2250="Sites strategiques &amp; DataCenter","POWER ISSUE",
AI2250="Exclu","Exclu",
AI2250="SAT","TX ISSUE",
AI2250="SPARE-ISSUE","SPARE-ISSUE",
AI2250="Fiber CAmtel","TX ISSUE",
AI2250="Fiber AOF","TX ISSUE",
AI2250="Projet OCM (HUAWEI)","TRAVAUX-HUAWEI",
AI2250="Projet OCM (NOKIA)","TRAVAUX -NOKIA",
AI2250="ACCESS-ISSUE","ACCESS-ISSUE",
AI2250="Projet OCM (ZTE, NOKIA, autres projets)","TRAVAUX OCM",
AI2250="No root CAuse","No root cause",
AI2250="ODU HS","TX ISSUE",
AI2250="IP &amp; VLAN","TX ISSUE",
AI2250="Warehouse HUAWEI","SPARE-ISSUE",
AI2250="SPARE-HS","SPARE-ISSUE",
AI2250="Power Telco","RAN ISSUE",AI2250="no impacts","no impacts"
),"")</f>
        <v>no impacts</v>
      </c>
      <c r="AI2250" s="85" t="s">
        <v>5998</v>
      </c>
      <c r="AJ2250" s="57" t="str" cm="1">
        <f t="array" ref="AJ2250">IFERROR(_xlfn.IFS(
AI2250="MPR ISSUE","ACTIVE",
AI2250="BSS Hardware Issue","ACTIVE",
AI2250="Sites strategiques, MLL, Pylone, etc.","PASSIVE",
AI2250="AKTIVCO DEFAUT GE &amp; POWER Cabinet","PASSIVE",
AI2250="AKTIVCO Coupure ENEO &amp; Baisse de tension","PASSIVE",
AI2250="Coupure ENEO &amp; Baisse de tension","PASSIVE",
AI2250="Defaut GE &amp; POWER Cabinet","PASSIVE",
AI2250="Sharing","PASSIVE",
AI2250="Sites strategiques &amp; DataCenter","PASSIVE",
AI2250="Exclu","Exclu",
AI2250="SAT","ACTIVE",
AI2250="SPARE-ISSUE","SPARE-ISSUE",
AI2250="Fiber CAmtel","ACTIVE",
AI2250="Fiber AOF","ACTIVE",
AI2250="Projet OCM (HUAWEI)","PLANNED WORKS",
AI2250="Projet OCM (NOKIA)","PLANNED WORKS",
AI2250="ACCESS-ISSUE","ACCESS-ISSUE",
AI2250="Projet OCM (ZTE, NOKIA, autres projets)","PLANNED WORKS",
AI2250="No root CAuse","No root cause",
AI2250="ODU HS","ACTIVE",
AI2250="IP &amp; VLAN","ACTIVE",
AI2250="Warehouse HUAWEI","SPARE-ISSUE",
AI2250="SPARE-HS","SPARE-ISSUE",
AI2250="Power Telco","ACTIVE", AI2250="no impacts","no impacts"
),"")</f>
        <v>no impacts</v>
      </c>
      <c r="AK2250" s="23" t="s">
        <v>5537</v>
      </c>
      <c r="AL2250" s="23" t="str">
        <f t="shared" si="65"/>
        <v>LIT_117</v>
      </c>
      <c r="AN2250" s="9" t="s">
        <v>5537</v>
      </c>
      <c r="AO2250" s="23" t="str">
        <f>_xlfn.XLOOKUP(B2250,'INCIDENT-05-03-2026'!E:E,'INCIDENT-05-03-2026'!F:F,"")</f>
        <v/>
      </c>
      <c r="AP2250" s="7" t="s">
        <v>5537</v>
      </c>
      <c r="AQ2250" s="6"/>
      <c r="AR2250" s="7"/>
      <c r="AS2250" s="3" t="str">
        <f>_xlfn.XLOOKUP(B2250,'[3]tt num | region | site id'!$C:$C,'[3]tt num | region | site id'!$Q:$Q,"")</f>
        <v/>
      </c>
      <c r="AT2250" s="24" t="str">
        <f>_xlfn.XLOOKUP(B2250,'[4]Cells Huawei 03052026 12h'!$B:$B,'[4]Cells Huawei 03052026 12h'!$T:$T,"")</f>
        <v/>
      </c>
      <c r="AU2250" s="24" t="str">
        <f>_xlfn.XLOOKUP(B2250,'[5]cells down 02052026 8h50'!$B:$B,'[5]cells down 02052026 8h50'!$R:$R,"")</f>
        <v/>
      </c>
      <c r="AV2250" s="24" t="str">
        <f>_xlfn.XLOOKUP(B2250,'[5]cells down 02052026 13h50'!$B:$B,'[5]cells down 02052026 13h50'!$R:$R,"")</f>
        <v/>
      </c>
      <c r="AW2250" s="24" t="str">
        <f>_xlfn.XLOOKUP(B2250,'[5]cells down 02052026 13h50'!$B:$B,'[5]cells down 02052026 13h50'!$R:$R,"")</f>
        <v/>
      </c>
      <c r="AX2250" s="24" t="str">
        <f>_xlfn.XLOOKUP(B2250,'[6]cell downs 03052026 8h40 '!$B:$B,'[6]cell downs 03052026 8h40 '!$R:$R,"")</f>
        <v/>
      </c>
      <c r="AY2250" s="24" t="str">
        <f>_xlfn.XLOOKUP(B2250,'[7]ALL SITES DOWN'!$D:$D,'[7]ALL SITES DOWN'!$J:$J,"")</f>
        <v/>
      </c>
      <c r="AZ2250" s="24" t="str">
        <f>_xlfn.XLOOKUP(B2250,'[8]ALL SITES DOWN'!$D:$D,'[8]ALL SITES DOWN'!$J:$J,"")</f>
        <v/>
      </c>
      <c r="BA2250" s="9" t="str">
        <f>_xlfn.XLOOKUP(B2250,[9]sheet1!$AC:$AC,[9]sheet1!$AF:$AF,"")</f>
        <v/>
      </c>
      <c r="BB2250" s="14" t="s">
        <v>5537</v>
      </c>
      <c r="BC2250" s="14" t="s">
        <v>5537</v>
      </c>
      <c r="BD2250" s="14" t="str">
        <f>_xlfn.XLOOKUP(B2250,'[10]cell downs 18042026 17h'!$B:$B,'[10]cell downs 18042026 17h'!$B:$B,"")</f>
        <v/>
      </c>
      <c r="BE2250" s="14" t="str">
        <f>_xlfn.XLOOKUP(B2250,'[11]Cells Huawei 19042026 15h'!$B:$B,'[11]Cells Huawei 19042026 15h'!$B:$B,"")</f>
        <v/>
      </c>
      <c r="BF2250" s="9" t="str">
        <f>_xlfn.XLOOKUP(B2250,'[12]cells down 19042026 9H40'!$B:$B,'[12]cells down 19042026 9H40'!$B:$B,"")</f>
        <v/>
      </c>
      <c r="BG2250" s="9" t="s">
        <v>4026</v>
      </c>
      <c r="BH2250" s="9" t="s">
        <v>5537</v>
      </c>
    </row>
    <row r="2251" spans="1:60" s="9" customFormat="1" x14ac:dyDescent="0.3">
      <c r="A2251" s="1" t="s">
        <v>4004</v>
      </c>
      <c r="B2251" s="8" t="s">
        <v>4035</v>
      </c>
      <c r="C2251" s="3" t="str">
        <f>_xlfn.XLOOKUP(B2251,'[1]daily break down'!$D:$D,'[1]daily break down'!$E:$E,"")</f>
        <v>LITTORAL</v>
      </c>
      <c r="D2251" s="1" t="s">
        <v>11</v>
      </c>
      <c r="E2251" s="1" t="s">
        <v>318</v>
      </c>
      <c r="F2251" s="3" t="s">
        <v>31</v>
      </c>
      <c r="G2251" s="1" t="s">
        <v>4004</v>
      </c>
      <c r="H2251" s="42" t="str">
        <f>_xlfn.XLOOKUP(B2251,[2]CALCULATION!$B:$B,[2]CALCULATION!$H:$H,"")</f>
        <v>ZTE</v>
      </c>
      <c r="I2251" s="34">
        <v>0</v>
      </c>
      <c r="J2251" s="34">
        <v>0</v>
      </c>
      <c r="K2251" s="34">
        <v>0</v>
      </c>
      <c r="L2251" s="34">
        <v>0</v>
      </c>
      <c r="M2251" s="34">
        <v>0</v>
      </c>
      <c r="N2251" s="34">
        <v>0</v>
      </c>
      <c r="O2251" s="34">
        <v>0</v>
      </c>
      <c r="P2251" s="34">
        <v>0</v>
      </c>
      <c r="Q2251" s="34">
        <v>0</v>
      </c>
      <c r="R2251" s="34">
        <v>0</v>
      </c>
      <c r="S2251" s="35">
        <v>0</v>
      </c>
      <c r="T2251" s="35">
        <v>0</v>
      </c>
      <c r="U2251" s="35">
        <v>0</v>
      </c>
      <c r="V2251" s="35">
        <v>0</v>
      </c>
      <c r="W2251" s="35">
        <v>0</v>
      </c>
      <c r="X2251" s="35">
        <v>0</v>
      </c>
      <c r="Y2251" s="35">
        <v>0</v>
      </c>
      <c r="Z2251" s="35">
        <v>0</v>
      </c>
      <c r="AA2251" s="35">
        <v>0</v>
      </c>
      <c r="AB2251" s="35">
        <v>0</v>
      </c>
      <c r="AC2251" s="35">
        <v>0</v>
      </c>
      <c r="AD2251" s="35">
        <v>0</v>
      </c>
      <c r="AE2251" s="58" t="s">
        <v>5560</v>
      </c>
      <c r="AF2251" s="58"/>
      <c r="AG2251" s="57" t="str" cm="1">
        <f t="array" ref="AG2251">IFERROR(_xlfn.IFS(
AI2251="MPR ISSUE","PDH",
AI2251="BSS Hardware Issue","BSS",
AI2251="Sites strategiques, MLL, Pylone, etc.","ENVTECH",
AI2251="AKTIVCO DEFAUT GE &amp; POWER Cabinet","AKTIVCO",
AI2251="AKTIVCO Coupure ENEO &amp; Baisse de tension","AKTIVCO GRID ONLY",
AI2251="Coupure ENEO &amp; Baisse de tension","IHS GRID ONLY",
AI2251="Defaut GE &amp; POWER Cabinet","IHS",
AI2251="Sharing","Partners",
AI2251="Sites strategiques &amp; DataCenter","SST &amp; DC",
AI2251="Exclu","Exclu",
AI2251="SAT","SAT",
AI2251="SPARE-ISSUE","SPARE-ISSUE",
AI2251="Fiber CAmtel","TRANS_FO_CAMTEL",
AI2251="Fiber AOF","Fiber AOF",
AI2251="Projet OCM (HUAWEI)","TRAVAUX-HUAWEI",
AI2251="Projet OCM (NOKIA)","TRAVAUX-NOKIA",
AI2251="ACCESS-ISSUE","ACCESS-ISSUE",
AI2251="Projet OCM (ZTE, NOKIA, autres projets)","TRAVAUX OCM",
AI2251="No root CAuse","No root cause",
AI2251="ODU HS","PDH",
AI2251="IP &amp; VLAN","PDH",
AI2251="Warehouse HUAWEI","SPARE-ISSUE",
AI2251="SPARE-HS","SPARE-ISSUE",
AI2251="Power Telco","BSS",AI2251="no impacts","no impacts"
),"")</f>
        <v>no impacts</v>
      </c>
      <c r="AH2251" s="57" t="str" cm="1">
        <f t="array" ref="AH2251">IFERROR(_xlfn.IFS(
AI2251="MPR ISSUE","TX ISSUE",
AI2251="BSS Hardware Issue","RAN ISSUE",
AI2251="Sites strategiques, MLL, Pylone, etc.","ENVTECH",
AI2251="AKTIVCO DEFAUT GE &amp; POWER Cabinet","POWER ISSUE",
AI2251="AKTIVCO Coupure ENEO &amp; Baisse de tension","POWER ISSUE",
AI2251="Coupure ENEO &amp; Baisse de tension","POWER ISSUE",
AI2251="Defaut GE &amp; POWER Cabinet","POWER ISSUE",
AI2251="Sharing","POWER ISSUE",
AI2251="Sites strategiques &amp; DataCenter","POWER ISSUE",
AI2251="Exclu","Exclu",
AI2251="SAT","TX ISSUE",
AI2251="SPARE-ISSUE","SPARE-ISSUE",
AI2251="Fiber CAmtel","TX ISSUE",
AI2251="Fiber AOF","TX ISSUE",
AI2251="Projet OCM (HUAWEI)","TRAVAUX-HUAWEI",
AI2251="Projet OCM (NOKIA)","TRAVAUX -NOKIA",
AI2251="ACCESS-ISSUE","ACCESS-ISSUE",
AI2251="Projet OCM (ZTE, NOKIA, autres projets)","TRAVAUX OCM",
AI2251="No root CAuse","No root cause",
AI2251="ODU HS","TX ISSUE",
AI2251="IP &amp; VLAN","TX ISSUE",
AI2251="Warehouse HUAWEI","SPARE-ISSUE",
AI2251="SPARE-HS","SPARE-ISSUE",
AI2251="Power Telco","RAN ISSUE",AI2251="no impacts","no impacts"
),"")</f>
        <v>no impacts</v>
      </c>
      <c r="AI2251" s="85" t="s">
        <v>5998</v>
      </c>
      <c r="AJ2251" s="57" t="str" cm="1">
        <f t="array" ref="AJ2251">IFERROR(_xlfn.IFS(
AI2251="MPR ISSUE","ACTIVE",
AI2251="BSS Hardware Issue","ACTIVE",
AI2251="Sites strategiques, MLL, Pylone, etc.","PASSIVE",
AI2251="AKTIVCO DEFAUT GE &amp; POWER Cabinet","PASSIVE",
AI2251="AKTIVCO Coupure ENEO &amp; Baisse de tension","PASSIVE",
AI2251="Coupure ENEO &amp; Baisse de tension","PASSIVE",
AI2251="Defaut GE &amp; POWER Cabinet","PASSIVE",
AI2251="Sharing","PASSIVE",
AI2251="Sites strategiques &amp; DataCenter","PASSIVE",
AI2251="Exclu","Exclu",
AI2251="SAT","ACTIVE",
AI2251="SPARE-ISSUE","SPARE-ISSUE",
AI2251="Fiber CAmtel","ACTIVE",
AI2251="Fiber AOF","ACTIVE",
AI2251="Projet OCM (HUAWEI)","PLANNED WORKS",
AI2251="Projet OCM (NOKIA)","PLANNED WORKS",
AI2251="ACCESS-ISSUE","ACCESS-ISSUE",
AI2251="Projet OCM (ZTE, NOKIA, autres projets)","PLANNED WORKS",
AI2251="No root CAuse","No root cause",
AI2251="ODU HS","ACTIVE",
AI2251="IP &amp; VLAN","ACTIVE",
AI2251="Warehouse HUAWEI","SPARE-ISSUE",
AI2251="SPARE-HS","SPARE-ISSUE",
AI2251="Power Telco","ACTIVE", AI2251="no impacts","no impacts"
),"")</f>
        <v>no impacts</v>
      </c>
      <c r="AK2251" s="23" t="s">
        <v>5537</v>
      </c>
      <c r="AL2251" s="23" t="str">
        <f t="shared" si="65"/>
        <v>LIT_110</v>
      </c>
      <c r="AN2251" s="9" t="s">
        <v>5537</v>
      </c>
      <c r="AO2251" s="23" t="str">
        <f>_xlfn.XLOOKUP(B2251,'INCIDENT-05-03-2026'!E:E,'INCIDENT-05-03-2026'!F:F,"")</f>
        <v/>
      </c>
      <c r="AP2251" s="7" t="s">
        <v>5537</v>
      </c>
      <c r="AQ2251" s="6"/>
      <c r="AR2251" s="7"/>
      <c r="AS2251" s="3" t="str">
        <f>_xlfn.XLOOKUP(B2251,'[3]tt num | region | site id'!$C:$C,'[3]tt num | region | site id'!$Q:$Q,"")</f>
        <v/>
      </c>
      <c r="AT2251" s="24" t="str">
        <f>_xlfn.XLOOKUP(B2251,'[4]Cells Huawei 03052026 12h'!$B:$B,'[4]Cells Huawei 03052026 12h'!$T:$T,"")</f>
        <v/>
      </c>
      <c r="AU2251" s="24" t="str">
        <f>_xlfn.XLOOKUP(B2251,'[5]cells down 02052026 8h50'!$B:$B,'[5]cells down 02052026 8h50'!$R:$R,"")</f>
        <v/>
      </c>
      <c r="AV2251" s="24" t="str">
        <f>_xlfn.XLOOKUP(B2251,'[5]cells down 02052026 13h50'!$B:$B,'[5]cells down 02052026 13h50'!$R:$R,"")</f>
        <v/>
      </c>
      <c r="AW2251" s="24" t="str">
        <f>_xlfn.XLOOKUP(B2251,'[5]cells down 02052026 13h50'!$B:$B,'[5]cells down 02052026 13h50'!$R:$R,"")</f>
        <v/>
      </c>
      <c r="AX2251" s="24" t="str">
        <f>_xlfn.XLOOKUP(B2251,'[6]cell downs 03052026 8h40 '!$B:$B,'[6]cell downs 03052026 8h40 '!$R:$R,"")</f>
        <v/>
      </c>
      <c r="AY2251" s="24" t="str">
        <f>_xlfn.XLOOKUP(B2251,'[7]ALL SITES DOWN'!$D:$D,'[7]ALL SITES DOWN'!$J:$J,"")</f>
        <v/>
      </c>
      <c r="AZ2251" s="24" t="str">
        <f>_xlfn.XLOOKUP(B2251,'[8]ALL SITES DOWN'!$D:$D,'[8]ALL SITES DOWN'!$J:$J,"")</f>
        <v/>
      </c>
      <c r="BA2251" s="9" t="str">
        <f>_xlfn.XLOOKUP(B2251,[9]sheet1!$AC:$AC,[9]sheet1!$AF:$AF,"")</f>
        <v/>
      </c>
      <c r="BB2251" s="14" t="s">
        <v>5537</v>
      </c>
      <c r="BC2251" s="14" t="s">
        <v>5537</v>
      </c>
      <c r="BD2251" s="14" t="str">
        <f>_xlfn.XLOOKUP(B2251,'[10]cell downs 18042026 17h'!$B:$B,'[10]cell downs 18042026 17h'!$B:$B,"")</f>
        <v/>
      </c>
      <c r="BE2251" s="14" t="str">
        <f>_xlfn.XLOOKUP(B2251,'[11]Cells Huawei 19042026 15h'!$B:$B,'[11]Cells Huawei 19042026 15h'!$B:$B,"")</f>
        <v/>
      </c>
      <c r="BF2251" s="9" t="str">
        <f>_xlfn.XLOOKUP(B2251,'[12]cells down 19042026 9H40'!$B:$B,'[12]cells down 19042026 9H40'!$B:$B,"")</f>
        <v/>
      </c>
      <c r="BG2251" s="9" t="s">
        <v>4035</v>
      </c>
      <c r="BH2251" s="9" t="s">
        <v>12</v>
      </c>
    </row>
    <row r="2252" spans="1:60" s="9" customFormat="1" x14ac:dyDescent="0.3">
      <c r="A2252" s="1" t="s">
        <v>4036</v>
      </c>
      <c r="B2252" s="8" t="s">
        <v>4037</v>
      </c>
      <c r="C2252" s="3" t="str">
        <f>_xlfn.XLOOKUP(B2252,'[1]daily break down'!$D:$D,'[1]daily break down'!$E:$E,"")</f>
        <v>CENTRE</v>
      </c>
      <c r="D2252" s="1" t="s">
        <v>11</v>
      </c>
      <c r="E2252" s="1" t="s">
        <v>12</v>
      </c>
      <c r="F2252" s="3" t="s">
        <v>37</v>
      </c>
      <c r="G2252" s="1" t="s">
        <v>4038</v>
      </c>
      <c r="H2252" s="42" t="str">
        <f>_xlfn.XLOOKUP(B2252,[2]CALCULATION!$B:$B,[2]CALCULATION!$H:$H,"")</f>
        <v>ZTE</v>
      </c>
      <c r="I2252" s="34">
        <v>0</v>
      </c>
      <c r="J2252" s="34">
        <v>0</v>
      </c>
      <c r="K2252" s="34">
        <v>0</v>
      </c>
      <c r="L2252" s="34">
        <v>0</v>
      </c>
      <c r="M2252" s="34">
        <v>0</v>
      </c>
      <c r="N2252" s="34">
        <v>0</v>
      </c>
      <c r="O2252" s="34">
        <v>0</v>
      </c>
      <c r="P2252" s="34">
        <v>0</v>
      </c>
      <c r="Q2252" s="34">
        <v>0</v>
      </c>
      <c r="R2252" s="34">
        <v>0</v>
      </c>
      <c r="S2252" s="35">
        <v>0</v>
      </c>
      <c r="T2252" s="35">
        <v>0</v>
      </c>
      <c r="U2252" s="35">
        <v>0</v>
      </c>
      <c r="V2252" s="35">
        <v>0</v>
      </c>
      <c r="W2252" s="35">
        <v>0</v>
      </c>
      <c r="X2252" s="35">
        <v>0</v>
      </c>
      <c r="Y2252" s="35">
        <v>0</v>
      </c>
      <c r="Z2252" s="35">
        <v>0</v>
      </c>
      <c r="AA2252" s="35">
        <v>0</v>
      </c>
      <c r="AB2252" s="35">
        <v>0</v>
      </c>
      <c r="AC2252" s="35">
        <v>0</v>
      </c>
      <c r="AD2252" s="35">
        <v>0</v>
      </c>
      <c r="AE2252" s="58" t="s">
        <v>5560</v>
      </c>
      <c r="AF2252" s="58"/>
      <c r="AG2252" s="57" t="str" cm="1">
        <f t="array" ref="AG2252">IFERROR(_xlfn.IFS(
AI2252="MPR ISSUE","PDH",
AI2252="BSS Hardware Issue","BSS",
AI2252="Sites strategiques, MLL, Pylone, etc.","ENVTECH",
AI2252="AKTIVCO DEFAUT GE &amp; POWER Cabinet","AKTIVCO",
AI2252="AKTIVCO Coupure ENEO &amp; Baisse de tension","AKTIVCO GRID ONLY",
AI2252="Coupure ENEO &amp; Baisse de tension","IHS GRID ONLY",
AI2252="Defaut GE &amp; POWER Cabinet","IHS",
AI2252="Sharing","Partners",
AI2252="Sites strategiques &amp; DataCenter","SST &amp; DC",
AI2252="Exclu","Exclu",
AI2252="SAT","SAT",
AI2252="SPARE-ISSUE","SPARE-ISSUE",
AI2252="Fiber CAmtel","TRANS_FO_CAMTEL",
AI2252="Fiber AOF","Fiber AOF",
AI2252="Projet OCM (HUAWEI)","TRAVAUX-HUAWEI",
AI2252="Projet OCM (NOKIA)","TRAVAUX-NOKIA",
AI2252="ACCESS-ISSUE","ACCESS-ISSUE",
AI2252="Projet OCM (ZTE, NOKIA, autres projets)","TRAVAUX OCM",
AI2252="No root CAuse","No root cause",
AI2252="ODU HS","PDH",
AI2252="IP &amp; VLAN","PDH",
AI2252="Warehouse HUAWEI","SPARE-ISSUE",
AI2252="SPARE-HS","SPARE-ISSUE",
AI2252="Power Telco","BSS",AI2252="no impacts","no impacts"
),"")</f>
        <v>no impacts</v>
      </c>
      <c r="AH2252" s="57" t="str" cm="1">
        <f t="array" ref="AH2252">IFERROR(_xlfn.IFS(
AI2252="MPR ISSUE","TX ISSUE",
AI2252="BSS Hardware Issue","RAN ISSUE",
AI2252="Sites strategiques, MLL, Pylone, etc.","ENVTECH",
AI2252="AKTIVCO DEFAUT GE &amp; POWER Cabinet","POWER ISSUE",
AI2252="AKTIVCO Coupure ENEO &amp; Baisse de tension","POWER ISSUE",
AI2252="Coupure ENEO &amp; Baisse de tension","POWER ISSUE",
AI2252="Defaut GE &amp; POWER Cabinet","POWER ISSUE",
AI2252="Sharing","POWER ISSUE",
AI2252="Sites strategiques &amp; DataCenter","POWER ISSUE",
AI2252="Exclu","Exclu",
AI2252="SAT","TX ISSUE",
AI2252="SPARE-ISSUE","SPARE-ISSUE",
AI2252="Fiber CAmtel","TX ISSUE",
AI2252="Fiber AOF","TX ISSUE",
AI2252="Projet OCM (HUAWEI)","TRAVAUX-HUAWEI",
AI2252="Projet OCM (NOKIA)","TRAVAUX -NOKIA",
AI2252="ACCESS-ISSUE","ACCESS-ISSUE",
AI2252="Projet OCM (ZTE, NOKIA, autres projets)","TRAVAUX OCM",
AI2252="No root CAuse","No root cause",
AI2252="ODU HS","TX ISSUE",
AI2252="IP &amp; VLAN","TX ISSUE",
AI2252="Warehouse HUAWEI","SPARE-ISSUE",
AI2252="SPARE-HS","SPARE-ISSUE",
AI2252="Power Telco","RAN ISSUE",AI2252="no impacts","no impacts"
),"")</f>
        <v>no impacts</v>
      </c>
      <c r="AI2252" s="85" t="s">
        <v>5998</v>
      </c>
      <c r="AJ2252" s="57" t="str" cm="1">
        <f t="array" ref="AJ2252">IFERROR(_xlfn.IFS(
AI2252="MPR ISSUE","ACTIVE",
AI2252="BSS Hardware Issue","ACTIVE",
AI2252="Sites strategiques, MLL, Pylone, etc.","PASSIVE",
AI2252="AKTIVCO DEFAUT GE &amp; POWER Cabinet","PASSIVE",
AI2252="AKTIVCO Coupure ENEO &amp; Baisse de tension","PASSIVE",
AI2252="Coupure ENEO &amp; Baisse de tension","PASSIVE",
AI2252="Defaut GE &amp; POWER Cabinet","PASSIVE",
AI2252="Sharing","PASSIVE",
AI2252="Sites strategiques &amp; DataCenter","PASSIVE",
AI2252="Exclu","Exclu",
AI2252="SAT","ACTIVE",
AI2252="SPARE-ISSUE","SPARE-ISSUE",
AI2252="Fiber CAmtel","ACTIVE",
AI2252="Fiber AOF","ACTIVE",
AI2252="Projet OCM (HUAWEI)","PLANNED WORKS",
AI2252="Projet OCM (NOKIA)","PLANNED WORKS",
AI2252="ACCESS-ISSUE","ACCESS-ISSUE",
AI2252="Projet OCM (ZTE, NOKIA, autres projets)","PLANNED WORKS",
AI2252="No root CAuse","No root cause",
AI2252="ODU HS","ACTIVE",
AI2252="IP &amp; VLAN","ACTIVE",
AI2252="Warehouse HUAWEI","SPARE-ISSUE",
AI2252="SPARE-HS","SPARE-ISSUE",
AI2252="Power Telco","ACTIVE", AI2252="no impacts","no impacts"
),"")</f>
        <v>no impacts</v>
      </c>
      <c r="AK2252" s="23" t="s">
        <v>5537</v>
      </c>
      <c r="AL2252" s="23" t="str">
        <f t="shared" si="65"/>
        <v>CTR_134</v>
      </c>
      <c r="AN2252" s="9" t="s">
        <v>5537</v>
      </c>
      <c r="AO2252" s="23" t="str">
        <f>_xlfn.XLOOKUP(B2252,'INCIDENT-05-03-2026'!E:E,'INCIDENT-05-03-2026'!F:F,"")</f>
        <v/>
      </c>
      <c r="AP2252" s="7" t="s">
        <v>5537</v>
      </c>
      <c r="AQ2252" s="6"/>
      <c r="AR2252" s="7"/>
      <c r="AS2252" s="3" t="str">
        <f>_xlfn.XLOOKUP(B2252,'[3]tt num | region | site id'!$C:$C,'[3]tt num | region | site id'!$Q:$Q,"")</f>
        <v/>
      </c>
      <c r="AT2252" s="24" t="str">
        <f>_xlfn.XLOOKUP(B2252,'[4]Cells Huawei 03052026 12h'!$B:$B,'[4]Cells Huawei 03052026 12h'!$T:$T,"")</f>
        <v/>
      </c>
      <c r="AU2252" s="24" t="str">
        <f>_xlfn.XLOOKUP(B2252,'[5]cells down 02052026 8h50'!$B:$B,'[5]cells down 02052026 8h50'!$R:$R,"")</f>
        <v/>
      </c>
      <c r="AV2252" s="24" t="str">
        <f>_xlfn.XLOOKUP(B2252,'[5]cells down 02052026 13h50'!$B:$B,'[5]cells down 02052026 13h50'!$R:$R,"")</f>
        <v/>
      </c>
      <c r="AW2252" s="24" t="str">
        <f>_xlfn.XLOOKUP(B2252,'[5]cells down 02052026 13h50'!$B:$B,'[5]cells down 02052026 13h50'!$R:$R,"")</f>
        <v/>
      </c>
      <c r="AX2252" s="24" t="str">
        <f>_xlfn.XLOOKUP(B2252,'[6]cell downs 03052026 8h40 '!$B:$B,'[6]cell downs 03052026 8h40 '!$R:$R,"")</f>
        <v/>
      </c>
      <c r="AY2252" s="24" t="str">
        <f>_xlfn.XLOOKUP(B2252,'[7]ALL SITES DOWN'!$D:$D,'[7]ALL SITES DOWN'!$J:$J,"")</f>
        <v/>
      </c>
      <c r="AZ2252" s="24" t="str">
        <f>_xlfn.XLOOKUP(B2252,'[8]ALL SITES DOWN'!$D:$D,'[8]ALL SITES DOWN'!$J:$J,"")</f>
        <v/>
      </c>
      <c r="BA2252" s="9" t="str">
        <f>_xlfn.XLOOKUP(B2252,[9]sheet1!$AC:$AC,[9]sheet1!$AF:$AF,"")</f>
        <v/>
      </c>
      <c r="BB2252" s="14" t="s">
        <v>5537</v>
      </c>
      <c r="BC2252" s="14" t="s">
        <v>5537</v>
      </c>
      <c r="BD2252" s="14" t="str">
        <f>_xlfn.XLOOKUP(B2252,'[10]cell downs 18042026 17h'!$B:$B,'[10]cell downs 18042026 17h'!$B:$B,"")</f>
        <v/>
      </c>
      <c r="BE2252" s="14" t="str">
        <f>_xlfn.XLOOKUP(B2252,'[11]Cells Huawei 19042026 15h'!$B:$B,'[11]Cells Huawei 19042026 15h'!$B:$B,"")</f>
        <v/>
      </c>
      <c r="BF2252" s="9" t="str">
        <f>_xlfn.XLOOKUP(B2252,'[12]cells down 19042026 9H40'!$B:$B,'[12]cells down 19042026 9H40'!$B:$B,"")</f>
        <v/>
      </c>
      <c r="BG2252" s="9" t="s">
        <v>4037</v>
      </c>
      <c r="BH2252" s="9" t="s">
        <v>12</v>
      </c>
    </row>
    <row r="2253" spans="1:60" s="9" customFormat="1" x14ac:dyDescent="0.3">
      <c r="A2253" s="1" t="s">
        <v>4039</v>
      </c>
      <c r="B2253" s="8" t="s">
        <v>4040</v>
      </c>
      <c r="C2253" s="3" t="str">
        <f>_xlfn.XLOOKUP(B2253,'[1]daily break down'!$D:$D,'[1]daily break down'!$E:$E,"")</f>
        <v>CENTRE</v>
      </c>
      <c r="D2253" s="1" t="s">
        <v>11</v>
      </c>
      <c r="E2253" s="1" t="s">
        <v>12</v>
      </c>
      <c r="F2253" s="3" t="s">
        <v>37</v>
      </c>
      <c r="G2253" s="1" t="s">
        <v>4041</v>
      </c>
      <c r="H2253" s="42" t="str">
        <f>_xlfn.XLOOKUP(B2253,[2]CALCULATION!$B:$B,[2]CALCULATION!$H:$H,"")</f>
        <v>ZTE</v>
      </c>
      <c r="I2253" s="34">
        <v>0</v>
      </c>
      <c r="J2253" s="34">
        <v>0</v>
      </c>
      <c r="K2253" s="34">
        <v>0</v>
      </c>
      <c r="L2253" s="34">
        <v>0</v>
      </c>
      <c r="M2253" s="34">
        <v>0</v>
      </c>
      <c r="N2253" s="34">
        <v>0</v>
      </c>
      <c r="O2253" s="34">
        <v>0</v>
      </c>
      <c r="P2253" s="34">
        <v>0</v>
      </c>
      <c r="Q2253" s="34">
        <v>0</v>
      </c>
      <c r="R2253" s="34">
        <v>0</v>
      </c>
      <c r="S2253" s="35">
        <v>0</v>
      </c>
      <c r="T2253" s="35">
        <v>0</v>
      </c>
      <c r="U2253" s="35">
        <v>0</v>
      </c>
      <c r="V2253" s="35">
        <v>0</v>
      </c>
      <c r="W2253" s="35">
        <v>0</v>
      </c>
      <c r="X2253" s="35">
        <v>0</v>
      </c>
      <c r="Y2253" s="35">
        <v>0</v>
      </c>
      <c r="Z2253" s="35">
        <v>0</v>
      </c>
      <c r="AA2253" s="35">
        <v>0</v>
      </c>
      <c r="AB2253" s="35">
        <v>0</v>
      </c>
      <c r="AC2253" s="35">
        <v>0</v>
      </c>
      <c r="AD2253" s="35">
        <v>0</v>
      </c>
      <c r="AE2253" s="58" t="s">
        <v>5560</v>
      </c>
      <c r="AF2253" s="58"/>
      <c r="AG2253" s="57" t="str" cm="1">
        <f t="array" ref="AG2253">IFERROR(_xlfn.IFS(
AI2253="MPR ISSUE","PDH",
AI2253="BSS Hardware Issue","BSS",
AI2253="Sites strategiques, MLL, Pylone, etc.","ENVTECH",
AI2253="AKTIVCO DEFAUT GE &amp; POWER Cabinet","AKTIVCO",
AI2253="AKTIVCO Coupure ENEO &amp; Baisse de tension","AKTIVCO GRID ONLY",
AI2253="Coupure ENEO &amp; Baisse de tension","IHS GRID ONLY",
AI2253="Defaut GE &amp; POWER Cabinet","IHS",
AI2253="Sharing","Partners",
AI2253="Sites strategiques &amp; DataCenter","SST &amp; DC",
AI2253="Exclu","Exclu",
AI2253="SAT","SAT",
AI2253="SPARE-ISSUE","SPARE-ISSUE",
AI2253="Fiber CAmtel","TRANS_FO_CAMTEL",
AI2253="Fiber AOF","Fiber AOF",
AI2253="Projet OCM (HUAWEI)","TRAVAUX-HUAWEI",
AI2253="Projet OCM (NOKIA)","TRAVAUX-NOKIA",
AI2253="ACCESS-ISSUE","ACCESS-ISSUE",
AI2253="Projet OCM (ZTE, NOKIA, autres projets)","TRAVAUX OCM",
AI2253="No root CAuse","No root cause",
AI2253="ODU HS","PDH",
AI2253="IP &amp; VLAN","PDH",
AI2253="Warehouse HUAWEI","SPARE-ISSUE",
AI2253="SPARE-HS","SPARE-ISSUE",
AI2253="Power Telco","BSS",AI2253="no impacts","no impacts"
),"")</f>
        <v>no impacts</v>
      </c>
      <c r="AH2253" s="57" t="str" cm="1">
        <f t="array" ref="AH2253">IFERROR(_xlfn.IFS(
AI2253="MPR ISSUE","TX ISSUE",
AI2253="BSS Hardware Issue","RAN ISSUE",
AI2253="Sites strategiques, MLL, Pylone, etc.","ENVTECH",
AI2253="AKTIVCO DEFAUT GE &amp; POWER Cabinet","POWER ISSUE",
AI2253="AKTIVCO Coupure ENEO &amp; Baisse de tension","POWER ISSUE",
AI2253="Coupure ENEO &amp; Baisse de tension","POWER ISSUE",
AI2253="Defaut GE &amp; POWER Cabinet","POWER ISSUE",
AI2253="Sharing","POWER ISSUE",
AI2253="Sites strategiques &amp; DataCenter","POWER ISSUE",
AI2253="Exclu","Exclu",
AI2253="SAT","TX ISSUE",
AI2253="SPARE-ISSUE","SPARE-ISSUE",
AI2253="Fiber CAmtel","TX ISSUE",
AI2253="Fiber AOF","TX ISSUE",
AI2253="Projet OCM (HUAWEI)","TRAVAUX-HUAWEI",
AI2253="Projet OCM (NOKIA)","TRAVAUX -NOKIA",
AI2253="ACCESS-ISSUE","ACCESS-ISSUE",
AI2253="Projet OCM (ZTE, NOKIA, autres projets)","TRAVAUX OCM",
AI2253="No root CAuse","No root cause",
AI2253="ODU HS","TX ISSUE",
AI2253="IP &amp; VLAN","TX ISSUE",
AI2253="Warehouse HUAWEI","SPARE-ISSUE",
AI2253="SPARE-HS","SPARE-ISSUE",
AI2253="Power Telco","RAN ISSUE",AI2253="no impacts","no impacts"
),"")</f>
        <v>no impacts</v>
      </c>
      <c r="AI2253" s="85" t="s">
        <v>5998</v>
      </c>
      <c r="AJ2253" s="57" t="str" cm="1">
        <f t="array" ref="AJ2253">IFERROR(_xlfn.IFS(
AI2253="MPR ISSUE","ACTIVE",
AI2253="BSS Hardware Issue","ACTIVE",
AI2253="Sites strategiques, MLL, Pylone, etc.","PASSIVE",
AI2253="AKTIVCO DEFAUT GE &amp; POWER Cabinet","PASSIVE",
AI2253="AKTIVCO Coupure ENEO &amp; Baisse de tension","PASSIVE",
AI2253="Coupure ENEO &amp; Baisse de tension","PASSIVE",
AI2253="Defaut GE &amp; POWER Cabinet","PASSIVE",
AI2253="Sharing","PASSIVE",
AI2253="Sites strategiques &amp; DataCenter","PASSIVE",
AI2253="Exclu","Exclu",
AI2253="SAT","ACTIVE",
AI2253="SPARE-ISSUE","SPARE-ISSUE",
AI2253="Fiber CAmtel","ACTIVE",
AI2253="Fiber AOF","ACTIVE",
AI2253="Projet OCM (HUAWEI)","PLANNED WORKS",
AI2253="Projet OCM (NOKIA)","PLANNED WORKS",
AI2253="ACCESS-ISSUE","ACCESS-ISSUE",
AI2253="Projet OCM (ZTE, NOKIA, autres projets)","PLANNED WORKS",
AI2253="No root CAuse","No root cause",
AI2253="ODU HS","ACTIVE",
AI2253="IP &amp; VLAN","ACTIVE",
AI2253="Warehouse HUAWEI","SPARE-ISSUE",
AI2253="SPARE-HS","SPARE-ISSUE",
AI2253="Power Telco","ACTIVE", AI2253="no impacts","no impacts"
),"")</f>
        <v>no impacts</v>
      </c>
      <c r="AK2253" s="23" t="s">
        <v>5537</v>
      </c>
      <c r="AL2253" s="23" t="str">
        <f t="shared" si="65"/>
        <v>CTR_627</v>
      </c>
      <c r="AN2253" s="9" t="s">
        <v>5537</v>
      </c>
      <c r="AO2253" s="23" t="str">
        <f>_xlfn.XLOOKUP(B2253,'INCIDENT-05-03-2026'!E:E,'INCIDENT-05-03-2026'!F:F,"")</f>
        <v/>
      </c>
      <c r="AP2253" s="7" t="s">
        <v>5537</v>
      </c>
      <c r="AQ2253" s="6"/>
      <c r="AR2253" s="7"/>
      <c r="AS2253" s="3" t="str">
        <f>_xlfn.XLOOKUP(B2253,'[3]tt num | region | site id'!$C:$C,'[3]tt num | region | site id'!$Q:$Q,"")</f>
        <v/>
      </c>
      <c r="AT2253" s="24" t="str">
        <f>_xlfn.XLOOKUP(B2253,'[4]Cells Huawei 03052026 12h'!$B:$B,'[4]Cells Huawei 03052026 12h'!$T:$T,"")</f>
        <v/>
      </c>
      <c r="AU2253" s="24" t="str">
        <f>_xlfn.XLOOKUP(B2253,'[5]cells down 02052026 8h50'!$B:$B,'[5]cells down 02052026 8h50'!$R:$R,"")</f>
        <v/>
      </c>
      <c r="AV2253" s="24" t="str">
        <f>_xlfn.XLOOKUP(B2253,'[5]cells down 02052026 13h50'!$B:$B,'[5]cells down 02052026 13h50'!$R:$R,"")</f>
        <v/>
      </c>
      <c r="AW2253" s="24" t="str">
        <f>_xlfn.XLOOKUP(B2253,'[5]cells down 02052026 13h50'!$B:$B,'[5]cells down 02052026 13h50'!$R:$R,"")</f>
        <v/>
      </c>
      <c r="AX2253" s="24" t="str">
        <f>_xlfn.XLOOKUP(B2253,'[6]cell downs 03052026 8h40 '!$B:$B,'[6]cell downs 03052026 8h40 '!$R:$R,"")</f>
        <v/>
      </c>
      <c r="AY2253" s="24" t="str">
        <f>_xlfn.XLOOKUP(B2253,'[7]ALL SITES DOWN'!$D:$D,'[7]ALL SITES DOWN'!$J:$J,"")</f>
        <v/>
      </c>
      <c r="AZ2253" s="24" t="str">
        <f>_xlfn.XLOOKUP(B2253,'[8]ALL SITES DOWN'!$D:$D,'[8]ALL SITES DOWN'!$J:$J,"")</f>
        <v/>
      </c>
      <c r="BA2253" s="9" t="str">
        <f>_xlfn.XLOOKUP(B2253,[9]sheet1!$AC:$AC,[9]sheet1!$AF:$AF,"")</f>
        <v/>
      </c>
      <c r="BB2253" s="14" t="s">
        <v>5537</v>
      </c>
      <c r="BC2253" s="14" t="s">
        <v>5537</v>
      </c>
      <c r="BD2253" s="14" t="str">
        <f>_xlfn.XLOOKUP(B2253,'[10]cell downs 18042026 17h'!$B:$B,'[10]cell downs 18042026 17h'!$B:$B,"")</f>
        <v/>
      </c>
      <c r="BE2253" s="14" t="str">
        <f>_xlfn.XLOOKUP(B2253,'[11]Cells Huawei 19042026 15h'!$B:$B,'[11]Cells Huawei 19042026 15h'!$B:$B,"")</f>
        <v/>
      </c>
      <c r="BF2253" s="9" t="str">
        <f>_xlfn.XLOOKUP(B2253,'[12]cells down 19042026 9H40'!$B:$B,'[12]cells down 19042026 9H40'!$B:$B,"")</f>
        <v/>
      </c>
      <c r="BG2253" s="9" t="s">
        <v>4040</v>
      </c>
      <c r="BH2253" s="9" t="s">
        <v>594</v>
      </c>
    </row>
    <row r="2254" spans="1:60" s="9" customFormat="1" x14ac:dyDescent="0.3">
      <c r="A2254" s="1" t="s">
        <v>4046</v>
      </c>
      <c r="B2254" s="8" t="s">
        <v>4047</v>
      </c>
      <c r="C2254" s="3" t="str">
        <f>_xlfn.XLOOKUP(B2254,'[1]daily break down'!$D:$D,'[1]daily break down'!$E:$E,"")</f>
        <v>CENTRE</v>
      </c>
      <c r="D2254" s="1" t="s">
        <v>11</v>
      </c>
      <c r="E2254" s="1" t="s">
        <v>96</v>
      </c>
      <c r="F2254" s="3" t="s">
        <v>226</v>
      </c>
      <c r="G2254" s="1" t="s">
        <v>4048</v>
      </c>
      <c r="H2254" s="42" t="str">
        <f>_xlfn.XLOOKUP(B2254,[2]CALCULATION!$B:$B,[2]CALCULATION!$H:$H,"")</f>
        <v>ZTE</v>
      </c>
      <c r="I2254" s="34">
        <v>0</v>
      </c>
      <c r="J2254" s="34">
        <v>0</v>
      </c>
      <c r="K2254" s="34">
        <v>0</v>
      </c>
      <c r="L2254" s="34">
        <v>0</v>
      </c>
      <c r="M2254" s="34">
        <v>0</v>
      </c>
      <c r="N2254" s="34">
        <v>0</v>
      </c>
      <c r="O2254" s="34">
        <v>0</v>
      </c>
      <c r="P2254" s="34">
        <v>0</v>
      </c>
      <c r="Q2254" s="34">
        <v>0</v>
      </c>
      <c r="R2254" s="34">
        <v>0</v>
      </c>
      <c r="S2254" s="35">
        <v>0</v>
      </c>
      <c r="T2254" s="35">
        <v>0</v>
      </c>
      <c r="U2254" s="35">
        <v>0</v>
      </c>
      <c r="V2254" s="35">
        <v>0</v>
      </c>
      <c r="W2254" s="35">
        <v>0</v>
      </c>
      <c r="X2254" s="35">
        <v>0</v>
      </c>
      <c r="Y2254" s="35">
        <v>0</v>
      </c>
      <c r="Z2254" s="35">
        <v>0</v>
      </c>
      <c r="AA2254" s="35">
        <v>0</v>
      </c>
      <c r="AB2254" s="35">
        <v>0</v>
      </c>
      <c r="AC2254" s="35">
        <v>0</v>
      </c>
      <c r="AD2254" s="35">
        <v>0</v>
      </c>
      <c r="AE2254" s="58" t="s">
        <v>5560</v>
      </c>
      <c r="AF2254" s="58"/>
      <c r="AG2254" s="57" t="str" cm="1">
        <f t="array" ref="AG2254">IFERROR(_xlfn.IFS(
AI2254="MPR ISSUE","PDH",
AI2254="BSS Hardware Issue","BSS",
AI2254="Sites strategiques, MLL, Pylone, etc.","ENVTECH",
AI2254="AKTIVCO DEFAUT GE &amp; POWER Cabinet","AKTIVCO",
AI2254="AKTIVCO Coupure ENEO &amp; Baisse de tension","AKTIVCO GRID ONLY",
AI2254="Coupure ENEO &amp; Baisse de tension","IHS GRID ONLY",
AI2254="Defaut GE &amp; POWER Cabinet","IHS",
AI2254="Sharing","Partners",
AI2254="Sites strategiques &amp; DataCenter","SST &amp; DC",
AI2254="Exclu","Exclu",
AI2254="SAT","SAT",
AI2254="SPARE-ISSUE","SPARE-ISSUE",
AI2254="Fiber CAmtel","TRANS_FO_CAMTEL",
AI2254="Fiber AOF","Fiber AOF",
AI2254="Projet OCM (HUAWEI)","TRAVAUX-HUAWEI",
AI2254="Projet OCM (NOKIA)","TRAVAUX-NOKIA",
AI2254="ACCESS-ISSUE","ACCESS-ISSUE",
AI2254="Projet OCM (ZTE, NOKIA, autres projets)","TRAVAUX OCM",
AI2254="No root CAuse","No root cause",
AI2254="ODU HS","PDH",
AI2254="IP &amp; VLAN","PDH",
AI2254="Warehouse HUAWEI","SPARE-ISSUE",
AI2254="SPARE-HS","SPARE-ISSUE",
AI2254="Power Telco","BSS",AI2254="no impacts","no impacts"
),"")</f>
        <v>no impacts</v>
      </c>
      <c r="AH2254" s="57" t="str" cm="1">
        <f t="array" ref="AH2254">IFERROR(_xlfn.IFS(
AI2254="MPR ISSUE","TX ISSUE",
AI2254="BSS Hardware Issue","RAN ISSUE",
AI2254="Sites strategiques, MLL, Pylone, etc.","ENVTECH",
AI2254="AKTIVCO DEFAUT GE &amp; POWER Cabinet","POWER ISSUE",
AI2254="AKTIVCO Coupure ENEO &amp; Baisse de tension","POWER ISSUE",
AI2254="Coupure ENEO &amp; Baisse de tension","POWER ISSUE",
AI2254="Defaut GE &amp; POWER Cabinet","POWER ISSUE",
AI2254="Sharing","POWER ISSUE",
AI2254="Sites strategiques &amp; DataCenter","POWER ISSUE",
AI2254="Exclu","Exclu",
AI2254="SAT","TX ISSUE",
AI2254="SPARE-ISSUE","SPARE-ISSUE",
AI2254="Fiber CAmtel","TX ISSUE",
AI2254="Fiber AOF","TX ISSUE",
AI2254="Projet OCM (HUAWEI)","TRAVAUX-HUAWEI",
AI2254="Projet OCM (NOKIA)","TRAVAUX -NOKIA",
AI2254="ACCESS-ISSUE","ACCESS-ISSUE",
AI2254="Projet OCM (ZTE, NOKIA, autres projets)","TRAVAUX OCM",
AI2254="No root CAuse","No root cause",
AI2254="ODU HS","TX ISSUE",
AI2254="IP &amp; VLAN","TX ISSUE",
AI2254="Warehouse HUAWEI","SPARE-ISSUE",
AI2254="SPARE-HS","SPARE-ISSUE",
AI2254="Power Telco","RAN ISSUE",AI2254="no impacts","no impacts"
),"")</f>
        <v>no impacts</v>
      </c>
      <c r="AI2254" s="85" t="s">
        <v>5998</v>
      </c>
      <c r="AJ2254" s="57" t="str" cm="1">
        <f t="array" ref="AJ2254">IFERROR(_xlfn.IFS(
AI2254="MPR ISSUE","ACTIVE",
AI2254="BSS Hardware Issue","ACTIVE",
AI2254="Sites strategiques, MLL, Pylone, etc.","PASSIVE",
AI2254="AKTIVCO DEFAUT GE &amp; POWER Cabinet","PASSIVE",
AI2254="AKTIVCO Coupure ENEO &amp; Baisse de tension","PASSIVE",
AI2254="Coupure ENEO &amp; Baisse de tension","PASSIVE",
AI2254="Defaut GE &amp; POWER Cabinet","PASSIVE",
AI2254="Sharing","PASSIVE",
AI2254="Sites strategiques &amp; DataCenter","PASSIVE",
AI2254="Exclu","Exclu",
AI2254="SAT","ACTIVE",
AI2254="SPARE-ISSUE","SPARE-ISSUE",
AI2254="Fiber CAmtel","ACTIVE",
AI2254="Fiber AOF","ACTIVE",
AI2254="Projet OCM (HUAWEI)","PLANNED WORKS",
AI2254="Projet OCM (NOKIA)","PLANNED WORKS",
AI2254="ACCESS-ISSUE","ACCESS-ISSUE",
AI2254="Projet OCM (ZTE, NOKIA, autres projets)","PLANNED WORKS",
AI2254="No root CAuse","No root cause",
AI2254="ODU HS","ACTIVE",
AI2254="IP &amp; VLAN","ACTIVE",
AI2254="Warehouse HUAWEI","SPARE-ISSUE",
AI2254="SPARE-HS","SPARE-ISSUE",
AI2254="Power Telco","ACTIVE", AI2254="no impacts","no impacts"
),"")</f>
        <v>no impacts</v>
      </c>
      <c r="AK2254" s="23" t="s">
        <v>5537</v>
      </c>
      <c r="AL2254" s="23" t="str">
        <f t="shared" si="65"/>
        <v>EST_125</v>
      </c>
      <c r="AN2254" s="9" t="s">
        <v>5537</v>
      </c>
      <c r="AO2254" s="23" t="str">
        <f>_xlfn.XLOOKUP(B2254,'INCIDENT-05-03-2026'!E:E,'INCIDENT-05-03-2026'!F:F,"")</f>
        <v/>
      </c>
      <c r="AP2254" s="7" t="s">
        <v>5537</v>
      </c>
      <c r="AQ2254" s="6"/>
      <c r="AR2254" s="7"/>
      <c r="AS2254" s="3" t="str">
        <f>_xlfn.XLOOKUP(B2254,'[3]tt num | region | site id'!$C:$C,'[3]tt num | region | site id'!$Q:$Q,"")</f>
        <v/>
      </c>
      <c r="AT2254" s="24" t="str">
        <f>_xlfn.XLOOKUP(B2254,'[4]Cells Huawei 03052026 12h'!$B:$B,'[4]Cells Huawei 03052026 12h'!$T:$T,"")</f>
        <v/>
      </c>
      <c r="AU2254" s="24" t="str">
        <f>_xlfn.XLOOKUP(B2254,'[5]cells down 02052026 8h50'!$B:$B,'[5]cells down 02052026 8h50'!$R:$R,"")</f>
        <v/>
      </c>
      <c r="AV2254" s="24" t="str">
        <f>_xlfn.XLOOKUP(B2254,'[5]cells down 02052026 13h50'!$B:$B,'[5]cells down 02052026 13h50'!$R:$R,"")</f>
        <v/>
      </c>
      <c r="AW2254" s="24" t="str">
        <f>_xlfn.XLOOKUP(B2254,'[5]cells down 02052026 13h50'!$B:$B,'[5]cells down 02052026 13h50'!$R:$R,"")</f>
        <v/>
      </c>
      <c r="AX2254" s="24" t="str">
        <f>_xlfn.XLOOKUP(B2254,'[6]cell downs 03052026 8h40 '!$B:$B,'[6]cell downs 03052026 8h40 '!$R:$R,"")</f>
        <v/>
      </c>
      <c r="AY2254" s="24" t="str">
        <f>_xlfn.XLOOKUP(B2254,'[7]ALL SITES DOWN'!$D:$D,'[7]ALL SITES DOWN'!$J:$J,"")</f>
        <v/>
      </c>
      <c r="AZ2254" s="24" t="str">
        <f>_xlfn.XLOOKUP(B2254,'[8]ALL SITES DOWN'!$D:$D,'[8]ALL SITES DOWN'!$J:$J,"")</f>
        <v/>
      </c>
      <c r="BA2254" s="9" t="str">
        <f>_xlfn.XLOOKUP(B2254,[9]sheet1!$AC:$AC,[9]sheet1!$AF:$AF,"")</f>
        <v/>
      </c>
      <c r="BB2254" s="14" t="s">
        <v>5537</v>
      </c>
      <c r="BC2254" s="14" t="s">
        <v>5537</v>
      </c>
      <c r="BD2254" s="14" t="str">
        <f>_xlfn.XLOOKUP(B2254,'[10]cell downs 18042026 17h'!$B:$B,'[10]cell downs 18042026 17h'!$B:$B,"")</f>
        <v/>
      </c>
      <c r="BE2254" s="14" t="str">
        <f>_xlfn.XLOOKUP(B2254,'[11]Cells Huawei 19042026 15h'!$B:$B,'[11]Cells Huawei 19042026 15h'!$B:$B,"")</f>
        <v/>
      </c>
      <c r="BF2254" s="9" t="str">
        <f>_xlfn.XLOOKUP(B2254,'[12]cells down 19042026 9H40'!$B:$B,'[12]cells down 19042026 9H40'!$B:$B,"")</f>
        <v/>
      </c>
      <c r="BG2254" s="9" t="s">
        <v>4047</v>
      </c>
      <c r="BH2254" s="9" t="s">
        <v>12</v>
      </c>
    </row>
    <row r="2255" spans="1:60" s="9" customFormat="1" x14ac:dyDescent="0.3">
      <c r="A2255" s="1" t="s">
        <v>4049</v>
      </c>
      <c r="B2255" s="8" t="s">
        <v>4050</v>
      </c>
      <c r="C2255" s="3" t="str">
        <f>_xlfn.XLOOKUP(B2255,'[1]daily break down'!$D:$D,'[1]daily break down'!$E:$E,"")</f>
        <v>LITTORAL</v>
      </c>
      <c r="D2255" s="1" t="s">
        <v>11</v>
      </c>
      <c r="E2255" s="1" t="s">
        <v>96</v>
      </c>
      <c r="F2255" s="3" t="s">
        <v>31</v>
      </c>
      <c r="G2255" s="1" t="s">
        <v>3525</v>
      </c>
      <c r="H2255" s="42" t="str">
        <f>_xlfn.XLOOKUP(B2255,[2]CALCULATION!$B:$B,[2]CALCULATION!$H:$H,"")</f>
        <v>ZTE</v>
      </c>
      <c r="I2255" s="34">
        <v>0</v>
      </c>
      <c r="J2255" s="34">
        <v>0</v>
      </c>
      <c r="K2255" s="34">
        <v>0</v>
      </c>
      <c r="L2255" s="34">
        <v>0</v>
      </c>
      <c r="M2255" s="34">
        <v>0</v>
      </c>
      <c r="N2255" s="34">
        <v>0</v>
      </c>
      <c r="O2255" s="34">
        <v>0</v>
      </c>
      <c r="P2255" s="34">
        <v>0</v>
      </c>
      <c r="Q2255" s="34">
        <v>0</v>
      </c>
      <c r="R2255" s="34">
        <v>0</v>
      </c>
      <c r="S2255" s="35">
        <v>0</v>
      </c>
      <c r="T2255" s="35">
        <v>0</v>
      </c>
      <c r="U2255" s="35">
        <v>0</v>
      </c>
      <c r="V2255" s="35">
        <v>0</v>
      </c>
      <c r="W2255" s="35">
        <v>0</v>
      </c>
      <c r="X2255" s="35">
        <v>0</v>
      </c>
      <c r="Y2255" s="35">
        <v>0</v>
      </c>
      <c r="Z2255" s="35">
        <v>0</v>
      </c>
      <c r="AA2255" s="35">
        <v>0</v>
      </c>
      <c r="AB2255" s="35">
        <v>0</v>
      </c>
      <c r="AC2255" s="35">
        <v>0</v>
      </c>
      <c r="AD2255" s="35">
        <v>0</v>
      </c>
      <c r="AE2255" s="58" t="s">
        <v>5560</v>
      </c>
      <c r="AF2255" s="58"/>
      <c r="AG2255" s="57" t="str" cm="1">
        <f t="array" ref="AG2255">IFERROR(_xlfn.IFS(
AI2255="MPR ISSUE","PDH",
AI2255="BSS Hardware Issue","BSS",
AI2255="Sites strategiques, MLL, Pylone, etc.","ENVTECH",
AI2255="AKTIVCO DEFAUT GE &amp; POWER Cabinet","AKTIVCO",
AI2255="AKTIVCO Coupure ENEO &amp; Baisse de tension","AKTIVCO GRID ONLY",
AI2255="Coupure ENEO &amp; Baisse de tension","IHS GRID ONLY",
AI2255="Defaut GE &amp; POWER Cabinet","IHS",
AI2255="Sharing","Partners",
AI2255="Sites strategiques &amp; DataCenter","SST &amp; DC",
AI2255="Exclu","Exclu",
AI2255="SAT","SAT",
AI2255="SPARE-ISSUE","SPARE-ISSUE",
AI2255="Fiber CAmtel","TRANS_FO_CAMTEL",
AI2255="Fiber AOF","Fiber AOF",
AI2255="Projet OCM (HUAWEI)","TRAVAUX-HUAWEI",
AI2255="Projet OCM (NOKIA)","TRAVAUX-NOKIA",
AI2255="ACCESS-ISSUE","ACCESS-ISSUE",
AI2255="Projet OCM (ZTE, NOKIA, autres projets)","TRAVAUX OCM",
AI2255="No root CAuse","No root cause",
AI2255="ODU HS","PDH",
AI2255="IP &amp; VLAN","PDH",
AI2255="Warehouse HUAWEI","SPARE-ISSUE",
AI2255="SPARE-HS","SPARE-ISSUE",
AI2255="Power Telco","BSS",AI2255="no impacts","no impacts"
),"")</f>
        <v>no impacts</v>
      </c>
      <c r="AH2255" s="57" t="str" cm="1">
        <f t="array" ref="AH2255">IFERROR(_xlfn.IFS(
AI2255="MPR ISSUE","TX ISSUE",
AI2255="BSS Hardware Issue","RAN ISSUE",
AI2255="Sites strategiques, MLL, Pylone, etc.","ENVTECH",
AI2255="AKTIVCO DEFAUT GE &amp; POWER Cabinet","POWER ISSUE",
AI2255="AKTIVCO Coupure ENEO &amp; Baisse de tension","POWER ISSUE",
AI2255="Coupure ENEO &amp; Baisse de tension","POWER ISSUE",
AI2255="Defaut GE &amp; POWER Cabinet","POWER ISSUE",
AI2255="Sharing","POWER ISSUE",
AI2255="Sites strategiques &amp; DataCenter","POWER ISSUE",
AI2255="Exclu","Exclu",
AI2255="SAT","TX ISSUE",
AI2255="SPARE-ISSUE","SPARE-ISSUE",
AI2255="Fiber CAmtel","TX ISSUE",
AI2255="Fiber AOF","TX ISSUE",
AI2255="Projet OCM (HUAWEI)","TRAVAUX-HUAWEI",
AI2255="Projet OCM (NOKIA)","TRAVAUX -NOKIA",
AI2255="ACCESS-ISSUE","ACCESS-ISSUE",
AI2255="Projet OCM (ZTE, NOKIA, autres projets)","TRAVAUX OCM",
AI2255="No root CAuse","No root cause",
AI2255="ODU HS","TX ISSUE",
AI2255="IP &amp; VLAN","TX ISSUE",
AI2255="Warehouse HUAWEI","SPARE-ISSUE",
AI2255="SPARE-HS","SPARE-ISSUE",
AI2255="Power Telco","RAN ISSUE",AI2255="no impacts","no impacts"
),"")</f>
        <v>no impacts</v>
      </c>
      <c r="AI2255" s="85" t="s">
        <v>5998</v>
      </c>
      <c r="AJ2255" s="57" t="str" cm="1">
        <f t="array" ref="AJ2255">IFERROR(_xlfn.IFS(
AI2255="MPR ISSUE","ACTIVE",
AI2255="BSS Hardware Issue","ACTIVE",
AI2255="Sites strategiques, MLL, Pylone, etc.","PASSIVE",
AI2255="AKTIVCO DEFAUT GE &amp; POWER Cabinet","PASSIVE",
AI2255="AKTIVCO Coupure ENEO &amp; Baisse de tension","PASSIVE",
AI2255="Coupure ENEO &amp; Baisse de tension","PASSIVE",
AI2255="Defaut GE &amp; POWER Cabinet","PASSIVE",
AI2255="Sharing","PASSIVE",
AI2255="Sites strategiques &amp; DataCenter","PASSIVE",
AI2255="Exclu","Exclu",
AI2255="SAT","ACTIVE",
AI2255="SPARE-ISSUE","SPARE-ISSUE",
AI2255="Fiber CAmtel","ACTIVE",
AI2255="Fiber AOF","ACTIVE",
AI2255="Projet OCM (HUAWEI)","PLANNED WORKS",
AI2255="Projet OCM (NOKIA)","PLANNED WORKS",
AI2255="ACCESS-ISSUE","ACCESS-ISSUE",
AI2255="Projet OCM (ZTE, NOKIA, autres projets)","PLANNED WORKS",
AI2255="No root CAuse","No root cause",
AI2255="ODU HS","ACTIVE",
AI2255="IP &amp; VLAN","ACTIVE",
AI2255="Warehouse HUAWEI","SPARE-ISSUE",
AI2255="SPARE-HS","SPARE-ISSUE",
AI2255="Power Telco","ACTIVE", AI2255="no impacts","no impacts"
),"")</f>
        <v>no impacts</v>
      </c>
      <c r="AK2255" s="23" t="s">
        <v>5537</v>
      </c>
      <c r="AL2255" s="23" t="str">
        <f t="shared" si="65"/>
        <v>LIT_306</v>
      </c>
      <c r="AN2255" s="9" t="s">
        <v>5537</v>
      </c>
      <c r="AO2255" s="23" t="str">
        <f>_xlfn.XLOOKUP(B2255,'INCIDENT-05-03-2026'!E:E,'INCIDENT-05-03-2026'!F:F,"")</f>
        <v/>
      </c>
      <c r="AP2255" s="7" t="s">
        <v>5537</v>
      </c>
      <c r="AQ2255" s="6"/>
      <c r="AR2255" s="7"/>
      <c r="AS2255" s="3" t="str">
        <f>_xlfn.XLOOKUP(B2255,'[3]tt num | region | site id'!$C:$C,'[3]tt num | region | site id'!$Q:$Q,"")</f>
        <v/>
      </c>
      <c r="AT2255" s="24" t="str">
        <f>_xlfn.XLOOKUP(B2255,'[4]Cells Huawei 03052026 12h'!$B:$B,'[4]Cells Huawei 03052026 12h'!$T:$T,"")</f>
        <v/>
      </c>
      <c r="AU2255" s="24" t="str">
        <f>_xlfn.XLOOKUP(B2255,'[5]cells down 02052026 8h50'!$B:$B,'[5]cells down 02052026 8h50'!$R:$R,"")</f>
        <v/>
      </c>
      <c r="AV2255" s="24" t="str">
        <f>_xlfn.XLOOKUP(B2255,'[5]cells down 02052026 13h50'!$B:$B,'[5]cells down 02052026 13h50'!$R:$R,"")</f>
        <v/>
      </c>
      <c r="AW2255" s="24" t="str">
        <f>_xlfn.XLOOKUP(B2255,'[5]cells down 02052026 13h50'!$B:$B,'[5]cells down 02052026 13h50'!$R:$R,"")</f>
        <v/>
      </c>
      <c r="AX2255" s="24" t="str">
        <f>_xlfn.XLOOKUP(B2255,'[6]cell downs 03052026 8h40 '!$B:$B,'[6]cell downs 03052026 8h40 '!$R:$R,"")</f>
        <v/>
      </c>
      <c r="AY2255" s="24" t="str">
        <f>_xlfn.XLOOKUP(B2255,'[7]ALL SITES DOWN'!$D:$D,'[7]ALL SITES DOWN'!$J:$J,"")</f>
        <v/>
      </c>
      <c r="AZ2255" s="24" t="str">
        <f>_xlfn.XLOOKUP(B2255,'[8]ALL SITES DOWN'!$D:$D,'[8]ALL SITES DOWN'!$J:$J,"")</f>
        <v/>
      </c>
      <c r="BA2255" s="9" t="str">
        <f>_xlfn.XLOOKUP(B2255,[9]sheet1!$AC:$AC,[9]sheet1!$AF:$AF,"")</f>
        <v/>
      </c>
      <c r="BB2255" s="14" t="s">
        <v>5537</v>
      </c>
      <c r="BC2255" s="14" t="s">
        <v>5537</v>
      </c>
      <c r="BD2255" s="14" t="str">
        <f>_xlfn.XLOOKUP(B2255,'[10]cell downs 18042026 17h'!$B:$B,'[10]cell downs 18042026 17h'!$B:$B,"")</f>
        <v/>
      </c>
      <c r="BE2255" s="14" t="str">
        <f>_xlfn.XLOOKUP(B2255,'[11]Cells Huawei 19042026 15h'!$B:$B,'[11]Cells Huawei 19042026 15h'!$B:$B,"")</f>
        <v/>
      </c>
      <c r="BF2255" s="9" t="str">
        <f>_xlfn.XLOOKUP(B2255,'[12]cells down 19042026 9H40'!$B:$B,'[12]cells down 19042026 9H40'!$B:$B,"")</f>
        <v/>
      </c>
      <c r="BG2255" s="9" t="s">
        <v>4050</v>
      </c>
      <c r="BH2255" s="9" t="s">
        <v>1129</v>
      </c>
    </row>
    <row r="2256" spans="1:60" s="9" customFormat="1" x14ac:dyDescent="0.3">
      <c r="A2256" s="1" t="s">
        <v>4057</v>
      </c>
      <c r="B2256" s="8" t="s">
        <v>4058</v>
      </c>
      <c r="C2256" s="3" t="str">
        <f>_xlfn.XLOOKUP(B2256,'[1]daily break down'!$D:$D,'[1]daily break down'!$E:$E,"")</f>
        <v>OUEST</v>
      </c>
      <c r="D2256" s="1" t="s">
        <v>11</v>
      </c>
      <c r="E2256" s="1" t="s">
        <v>12</v>
      </c>
      <c r="F2256" s="3" t="s">
        <v>102</v>
      </c>
      <c r="G2256" s="1" t="s">
        <v>4057</v>
      </c>
      <c r="H2256" s="40" t="str">
        <f>_xlfn.XLOOKUP(B2256,[2]CALCULATION!$B:$B,[2]CALCULATION!$H:$H,"")</f>
        <v>HUAWEI</v>
      </c>
      <c r="I2256" s="34">
        <v>0</v>
      </c>
      <c r="J2256" s="34">
        <v>0</v>
      </c>
      <c r="K2256" s="34">
        <v>0</v>
      </c>
      <c r="L2256" s="34">
        <v>0</v>
      </c>
      <c r="M2256" s="34">
        <v>0</v>
      </c>
      <c r="N2256" s="34">
        <v>0</v>
      </c>
      <c r="O2256" s="34">
        <v>0</v>
      </c>
      <c r="P2256" s="34">
        <v>0</v>
      </c>
      <c r="Q2256" s="34">
        <v>0</v>
      </c>
      <c r="R2256" s="34">
        <v>0</v>
      </c>
      <c r="S2256" s="35">
        <v>0</v>
      </c>
      <c r="T2256" s="35">
        <v>0</v>
      </c>
      <c r="U2256" s="35">
        <v>0</v>
      </c>
      <c r="V2256" s="35">
        <v>0</v>
      </c>
      <c r="W2256" s="35">
        <v>0</v>
      </c>
      <c r="X2256" s="35">
        <v>0</v>
      </c>
      <c r="Y2256" s="35">
        <v>0</v>
      </c>
      <c r="Z2256" s="35">
        <v>0</v>
      </c>
      <c r="AA2256" s="35">
        <v>0</v>
      </c>
      <c r="AB2256" s="35">
        <v>0</v>
      </c>
      <c r="AC2256" s="35">
        <v>0</v>
      </c>
      <c r="AD2256" s="35">
        <v>0</v>
      </c>
      <c r="AE2256" s="58" t="s">
        <v>5560</v>
      </c>
      <c r="AF2256" s="58"/>
      <c r="AG2256" s="57" t="str" cm="1">
        <f t="array" ref="AG2256">IFERROR(_xlfn.IFS(
AI2256="MPR ISSUE","PDH",
AI2256="BSS Hardware Issue","BSS",
AI2256="Sites strategiques, MLL, Pylone, etc.","ENVTECH",
AI2256="AKTIVCO DEFAUT GE &amp; POWER Cabinet","AKTIVCO",
AI2256="AKTIVCO Coupure ENEO &amp; Baisse de tension","AKTIVCO GRID ONLY",
AI2256="Coupure ENEO &amp; Baisse de tension","IHS GRID ONLY",
AI2256="Defaut GE &amp; POWER Cabinet","IHS",
AI2256="Sharing","Partners",
AI2256="Sites strategiques &amp; DataCenter","SST &amp; DC",
AI2256="Exclu","Exclu",
AI2256="SAT","SAT",
AI2256="SPARE-ISSUE","SPARE-ISSUE",
AI2256="Fiber CAmtel","TRANS_FO_CAMTEL",
AI2256="Fiber AOF","Fiber AOF",
AI2256="Projet OCM (HUAWEI)","TRAVAUX-HUAWEI",
AI2256="Projet OCM (NOKIA)","TRAVAUX-NOKIA",
AI2256="ACCESS-ISSUE","ACCESS-ISSUE",
AI2256="Projet OCM (ZTE, NOKIA, autres projets)","TRAVAUX OCM",
AI2256="No root CAuse","No root cause",
AI2256="ODU HS","PDH",
AI2256="IP &amp; VLAN","PDH",
AI2256="Warehouse HUAWEI","SPARE-ISSUE",
AI2256="SPARE-HS","SPARE-ISSUE",
AI2256="Power Telco","BSS",AI2256="no impacts","no impacts"
),"")</f>
        <v>no impacts</v>
      </c>
      <c r="AH2256" s="57" t="str" cm="1">
        <f t="array" ref="AH2256">IFERROR(_xlfn.IFS(
AI2256="MPR ISSUE","TX ISSUE",
AI2256="BSS Hardware Issue","RAN ISSUE",
AI2256="Sites strategiques, MLL, Pylone, etc.","ENVTECH",
AI2256="AKTIVCO DEFAUT GE &amp; POWER Cabinet","POWER ISSUE",
AI2256="AKTIVCO Coupure ENEO &amp; Baisse de tension","POWER ISSUE",
AI2256="Coupure ENEO &amp; Baisse de tension","POWER ISSUE",
AI2256="Defaut GE &amp; POWER Cabinet","POWER ISSUE",
AI2256="Sharing","POWER ISSUE",
AI2256="Sites strategiques &amp; DataCenter","POWER ISSUE",
AI2256="Exclu","Exclu",
AI2256="SAT","TX ISSUE",
AI2256="SPARE-ISSUE","SPARE-ISSUE",
AI2256="Fiber CAmtel","TX ISSUE",
AI2256="Fiber AOF","TX ISSUE",
AI2256="Projet OCM (HUAWEI)","TRAVAUX-HUAWEI",
AI2256="Projet OCM (NOKIA)","TRAVAUX -NOKIA",
AI2256="ACCESS-ISSUE","ACCESS-ISSUE",
AI2256="Projet OCM (ZTE, NOKIA, autres projets)","TRAVAUX OCM",
AI2256="No root CAuse","No root cause",
AI2256="ODU HS","TX ISSUE",
AI2256="IP &amp; VLAN","TX ISSUE",
AI2256="Warehouse HUAWEI","SPARE-ISSUE",
AI2256="SPARE-HS","SPARE-ISSUE",
AI2256="Power Telco","RAN ISSUE",AI2256="no impacts","no impacts"
),"")</f>
        <v>no impacts</v>
      </c>
      <c r="AI2256" s="85" t="s">
        <v>5998</v>
      </c>
      <c r="AJ2256" s="57" t="str" cm="1">
        <f t="array" ref="AJ2256">IFERROR(_xlfn.IFS(
AI2256="MPR ISSUE","ACTIVE",
AI2256="BSS Hardware Issue","ACTIVE",
AI2256="Sites strategiques, MLL, Pylone, etc.","PASSIVE",
AI2256="AKTIVCO DEFAUT GE &amp; POWER Cabinet","PASSIVE",
AI2256="AKTIVCO Coupure ENEO &amp; Baisse de tension","PASSIVE",
AI2256="Coupure ENEO &amp; Baisse de tension","PASSIVE",
AI2256="Defaut GE &amp; POWER Cabinet","PASSIVE",
AI2256="Sharing","PASSIVE",
AI2256="Sites strategiques &amp; DataCenter","PASSIVE",
AI2256="Exclu","Exclu",
AI2256="SAT","ACTIVE",
AI2256="SPARE-ISSUE","SPARE-ISSUE",
AI2256="Fiber CAmtel","ACTIVE",
AI2256="Fiber AOF","ACTIVE",
AI2256="Projet OCM (HUAWEI)","PLANNED WORKS",
AI2256="Projet OCM (NOKIA)","PLANNED WORKS",
AI2256="ACCESS-ISSUE","ACCESS-ISSUE",
AI2256="Projet OCM (ZTE, NOKIA, autres projets)","PLANNED WORKS",
AI2256="No root CAuse","No root cause",
AI2256="ODU HS","ACTIVE",
AI2256="IP &amp; VLAN","ACTIVE",
AI2256="Warehouse HUAWEI","SPARE-ISSUE",
AI2256="SPARE-HS","SPARE-ISSUE",
AI2256="Power Telco","ACTIVE", AI2256="no impacts","no impacts"
),"")</f>
        <v>no impacts</v>
      </c>
      <c r="AK2256" s="23" t="s">
        <v>5537</v>
      </c>
      <c r="AL2256" s="23" t="str">
        <f t="shared" si="65"/>
        <v>OST_070</v>
      </c>
      <c r="AN2256" s="9" t="s">
        <v>5537</v>
      </c>
      <c r="AO2256" s="23" t="str">
        <f>_xlfn.XLOOKUP(B2256,'INCIDENT-05-03-2026'!E:E,'INCIDENT-05-03-2026'!F:F,"")</f>
        <v/>
      </c>
      <c r="AP2256" s="7" t="s">
        <v>5537</v>
      </c>
      <c r="AQ2256" s="6"/>
      <c r="AR2256" s="7"/>
      <c r="AS2256" s="3" t="str">
        <f>_xlfn.XLOOKUP(B2256,'[3]tt num | region | site id'!$C:$C,'[3]tt num | region | site id'!$Q:$Q,"")</f>
        <v/>
      </c>
      <c r="AT2256" s="24" t="str">
        <f>_xlfn.XLOOKUP(B2256,'[4]Cells Huawei 03052026 12h'!$B:$B,'[4]Cells Huawei 03052026 12h'!$T:$T,"")</f>
        <v/>
      </c>
      <c r="AU2256" s="24" t="str">
        <f>_xlfn.XLOOKUP(B2256,'[5]cells down 02052026 8h50'!$B:$B,'[5]cells down 02052026 8h50'!$R:$R,"")</f>
        <v/>
      </c>
      <c r="AV2256" s="24" t="str">
        <f>_xlfn.XLOOKUP(B2256,'[5]cells down 02052026 13h50'!$B:$B,'[5]cells down 02052026 13h50'!$R:$R,"")</f>
        <v/>
      </c>
      <c r="AW2256" s="24" t="str">
        <f>_xlfn.XLOOKUP(B2256,'[5]cells down 02052026 13h50'!$B:$B,'[5]cells down 02052026 13h50'!$R:$R,"")</f>
        <v/>
      </c>
      <c r="AX2256" s="24" t="str">
        <f>_xlfn.XLOOKUP(B2256,'[6]cell downs 03052026 8h40 '!$B:$B,'[6]cell downs 03052026 8h40 '!$R:$R,"")</f>
        <v/>
      </c>
      <c r="AY2256" s="24" t="str">
        <f>_xlfn.XLOOKUP(B2256,'[7]ALL SITES DOWN'!$D:$D,'[7]ALL SITES DOWN'!$J:$J,"")</f>
        <v/>
      </c>
      <c r="AZ2256" s="24" t="str">
        <f>_xlfn.XLOOKUP(B2256,'[8]ALL SITES DOWN'!$D:$D,'[8]ALL SITES DOWN'!$J:$J,"")</f>
        <v/>
      </c>
      <c r="BA2256" s="9" t="str">
        <f>_xlfn.XLOOKUP(B2256,[9]sheet1!$AC:$AC,[9]sheet1!$AF:$AF,"")</f>
        <v/>
      </c>
      <c r="BB2256" s="14" t="s">
        <v>5537</v>
      </c>
      <c r="BC2256" s="14" t="s">
        <v>5537</v>
      </c>
      <c r="BD2256" s="14" t="str">
        <f>_xlfn.XLOOKUP(B2256,'[10]cell downs 18042026 17h'!$B:$B,'[10]cell downs 18042026 17h'!$B:$B,"")</f>
        <v/>
      </c>
      <c r="BE2256" s="14" t="str">
        <f>_xlfn.XLOOKUP(B2256,'[11]Cells Huawei 19042026 15h'!$B:$B,'[11]Cells Huawei 19042026 15h'!$B:$B,"")</f>
        <v/>
      </c>
      <c r="BF2256" s="9" t="str">
        <f>_xlfn.XLOOKUP(B2256,'[12]cells down 19042026 9H40'!$B:$B,'[12]cells down 19042026 9H40'!$B:$B,"")</f>
        <v/>
      </c>
      <c r="BG2256" s="9" t="s">
        <v>4058</v>
      </c>
      <c r="BH2256" s="9" t="s">
        <v>318</v>
      </c>
    </row>
    <row r="2257" spans="1:60" s="9" customFormat="1" x14ac:dyDescent="0.3">
      <c r="A2257" s="1" t="s">
        <v>4066</v>
      </c>
      <c r="B2257" s="8" t="s">
        <v>4067</v>
      </c>
      <c r="C2257" s="3" t="str">
        <f>_xlfn.XLOOKUP(B2257,'[1]daily break down'!$D:$D,'[1]daily break down'!$E:$E,"")</f>
        <v>OUEST</v>
      </c>
      <c r="D2257" s="1" t="s">
        <v>11</v>
      </c>
      <c r="E2257" s="1" t="s">
        <v>114</v>
      </c>
      <c r="F2257" s="3" t="s">
        <v>102</v>
      </c>
      <c r="G2257" s="1" t="s">
        <v>4068</v>
      </c>
      <c r="H2257" s="40" t="str">
        <f>_xlfn.XLOOKUP(B2257,[2]CALCULATION!$B:$B,[2]CALCULATION!$H:$H,"")</f>
        <v>HUAWEI</v>
      </c>
      <c r="I2257" s="34">
        <v>0</v>
      </c>
      <c r="J2257" s="34">
        <v>0</v>
      </c>
      <c r="K2257" s="34">
        <v>0</v>
      </c>
      <c r="L2257" s="34">
        <v>0</v>
      </c>
      <c r="M2257" s="34">
        <v>0</v>
      </c>
      <c r="N2257" s="34">
        <v>0</v>
      </c>
      <c r="O2257" s="34">
        <v>0</v>
      </c>
      <c r="P2257" s="34">
        <v>0</v>
      </c>
      <c r="Q2257" s="34">
        <v>0</v>
      </c>
      <c r="R2257" s="34">
        <v>0</v>
      </c>
      <c r="S2257" s="35">
        <v>0</v>
      </c>
      <c r="T2257" s="35">
        <v>0</v>
      </c>
      <c r="U2257" s="35">
        <v>0</v>
      </c>
      <c r="V2257" s="35">
        <v>0</v>
      </c>
      <c r="W2257" s="35">
        <v>0</v>
      </c>
      <c r="X2257" s="35">
        <v>0</v>
      </c>
      <c r="Y2257" s="35">
        <v>0</v>
      </c>
      <c r="Z2257" s="35">
        <v>0</v>
      </c>
      <c r="AA2257" s="35">
        <v>0</v>
      </c>
      <c r="AB2257" s="35">
        <v>0</v>
      </c>
      <c r="AC2257" s="35">
        <v>0</v>
      </c>
      <c r="AD2257" s="35">
        <v>0</v>
      </c>
      <c r="AE2257" s="58" t="s">
        <v>5560</v>
      </c>
      <c r="AF2257" s="58"/>
      <c r="AG2257" s="57" t="str" cm="1">
        <f t="array" ref="AG2257">IFERROR(_xlfn.IFS(
AI2257="MPR ISSUE","PDH",
AI2257="BSS Hardware Issue","BSS",
AI2257="Sites strategiques, MLL, Pylone, etc.","ENVTECH",
AI2257="AKTIVCO DEFAUT GE &amp; POWER Cabinet","AKTIVCO",
AI2257="AKTIVCO Coupure ENEO &amp; Baisse de tension","AKTIVCO GRID ONLY",
AI2257="Coupure ENEO &amp; Baisse de tension","IHS GRID ONLY",
AI2257="Defaut GE &amp; POWER Cabinet","IHS",
AI2257="Sharing","Partners",
AI2257="Sites strategiques &amp; DataCenter","SST &amp; DC",
AI2257="Exclu","Exclu",
AI2257="SAT","SAT",
AI2257="SPARE-ISSUE","SPARE-ISSUE",
AI2257="Fiber CAmtel","TRANS_FO_CAMTEL",
AI2257="Fiber AOF","Fiber AOF",
AI2257="Projet OCM (HUAWEI)","TRAVAUX-HUAWEI",
AI2257="Projet OCM (NOKIA)","TRAVAUX-NOKIA",
AI2257="ACCESS-ISSUE","ACCESS-ISSUE",
AI2257="Projet OCM (ZTE, NOKIA, autres projets)","TRAVAUX OCM",
AI2257="No root CAuse","No root cause",
AI2257="ODU HS","PDH",
AI2257="IP &amp; VLAN","PDH",
AI2257="Warehouse HUAWEI","SPARE-ISSUE",
AI2257="SPARE-HS","SPARE-ISSUE",
AI2257="Power Telco","BSS",AI2257="no impacts","no impacts"
),"")</f>
        <v>no impacts</v>
      </c>
      <c r="AH2257" s="57" t="str" cm="1">
        <f t="array" ref="AH2257">IFERROR(_xlfn.IFS(
AI2257="MPR ISSUE","TX ISSUE",
AI2257="BSS Hardware Issue","RAN ISSUE",
AI2257="Sites strategiques, MLL, Pylone, etc.","ENVTECH",
AI2257="AKTIVCO DEFAUT GE &amp; POWER Cabinet","POWER ISSUE",
AI2257="AKTIVCO Coupure ENEO &amp; Baisse de tension","POWER ISSUE",
AI2257="Coupure ENEO &amp; Baisse de tension","POWER ISSUE",
AI2257="Defaut GE &amp; POWER Cabinet","POWER ISSUE",
AI2257="Sharing","POWER ISSUE",
AI2257="Sites strategiques &amp; DataCenter","POWER ISSUE",
AI2257="Exclu","Exclu",
AI2257="SAT","TX ISSUE",
AI2257="SPARE-ISSUE","SPARE-ISSUE",
AI2257="Fiber CAmtel","TX ISSUE",
AI2257="Fiber AOF","TX ISSUE",
AI2257="Projet OCM (HUAWEI)","TRAVAUX-HUAWEI",
AI2257="Projet OCM (NOKIA)","TRAVAUX -NOKIA",
AI2257="ACCESS-ISSUE","ACCESS-ISSUE",
AI2257="Projet OCM (ZTE, NOKIA, autres projets)","TRAVAUX OCM",
AI2257="No root CAuse","No root cause",
AI2257="ODU HS","TX ISSUE",
AI2257="IP &amp; VLAN","TX ISSUE",
AI2257="Warehouse HUAWEI","SPARE-ISSUE",
AI2257="SPARE-HS","SPARE-ISSUE",
AI2257="Power Telco","RAN ISSUE",AI2257="no impacts","no impacts"
),"")</f>
        <v>no impacts</v>
      </c>
      <c r="AI2257" s="85" t="s">
        <v>5998</v>
      </c>
      <c r="AJ2257" s="57" t="str" cm="1">
        <f t="array" ref="AJ2257">IFERROR(_xlfn.IFS(
AI2257="MPR ISSUE","ACTIVE",
AI2257="BSS Hardware Issue","ACTIVE",
AI2257="Sites strategiques, MLL, Pylone, etc.","PASSIVE",
AI2257="AKTIVCO DEFAUT GE &amp; POWER Cabinet","PASSIVE",
AI2257="AKTIVCO Coupure ENEO &amp; Baisse de tension","PASSIVE",
AI2257="Coupure ENEO &amp; Baisse de tension","PASSIVE",
AI2257="Defaut GE &amp; POWER Cabinet","PASSIVE",
AI2257="Sharing","PASSIVE",
AI2257="Sites strategiques &amp; DataCenter","PASSIVE",
AI2257="Exclu","Exclu",
AI2257="SAT","ACTIVE",
AI2257="SPARE-ISSUE","SPARE-ISSUE",
AI2257="Fiber CAmtel","ACTIVE",
AI2257="Fiber AOF","ACTIVE",
AI2257="Projet OCM (HUAWEI)","PLANNED WORKS",
AI2257="Projet OCM (NOKIA)","PLANNED WORKS",
AI2257="ACCESS-ISSUE","ACCESS-ISSUE",
AI2257="Projet OCM (ZTE, NOKIA, autres projets)","PLANNED WORKS",
AI2257="No root CAuse","No root cause",
AI2257="ODU HS","ACTIVE",
AI2257="IP &amp; VLAN","ACTIVE",
AI2257="Warehouse HUAWEI","SPARE-ISSUE",
AI2257="SPARE-HS","SPARE-ISSUE",
AI2257="Power Telco","ACTIVE", AI2257="no impacts","no impacts"
),"")</f>
        <v>no impacts</v>
      </c>
      <c r="AK2257" s="23" t="s">
        <v>5537</v>
      </c>
      <c r="AL2257" s="23" t="str">
        <f t="shared" si="65"/>
        <v>OST_018</v>
      </c>
      <c r="AN2257" s="9" t="s">
        <v>5537</v>
      </c>
      <c r="AO2257" s="23" t="str">
        <f>_xlfn.XLOOKUP(B2257,'INCIDENT-05-03-2026'!E:E,'INCIDENT-05-03-2026'!F:F,"")</f>
        <v/>
      </c>
      <c r="AP2257" s="7" t="s">
        <v>5537</v>
      </c>
      <c r="AQ2257" s="6"/>
      <c r="AR2257" s="7"/>
      <c r="AS2257" s="3" t="str">
        <f>_xlfn.XLOOKUP(B2257,'[3]tt num | region | site id'!$C:$C,'[3]tt num | region | site id'!$Q:$Q,"")</f>
        <v/>
      </c>
      <c r="AT2257" s="24" t="str">
        <f>_xlfn.XLOOKUP(B2257,'[4]Cells Huawei 03052026 12h'!$B:$B,'[4]Cells Huawei 03052026 12h'!$T:$T,"")</f>
        <v/>
      </c>
      <c r="AU2257" s="24" t="str">
        <f>_xlfn.XLOOKUP(B2257,'[5]cells down 02052026 8h50'!$B:$B,'[5]cells down 02052026 8h50'!$R:$R,"")</f>
        <v/>
      </c>
      <c r="AV2257" s="24" t="str">
        <f>_xlfn.XLOOKUP(B2257,'[5]cells down 02052026 13h50'!$B:$B,'[5]cells down 02052026 13h50'!$R:$R,"")</f>
        <v/>
      </c>
      <c r="AW2257" s="24" t="str">
        <f>_xlfn.XLOOKUP(B2257,'[5]cells down 02052026 13h50'!$B:$B,'[5]cells down 02052026 13h50'!$R:$R,"")</f>
        <v/>
      </c>
      <c r="AX2257" s="24" t="str">
        <f>_xlfn.XLOOKUP(B2257,'[6]cell downs 03052026 8h40 '!$B:$B,'[6]cell downs 03052026 8h40 '!$R:$R,"")</f>
        <v/>
      </c>
      <c r="AY2257" s="24" t="str">
        <f>_xlfn.XLOOKUP(B2257,'[7]ALL SITES DOWN'!$D:$D,'[7]ALL SITES DOWN'!$J:$J,"")</f>
        <v/>
      </c>
      <c r="AZ2257" s="24" t="str">
        <f>_xlfn.XLOOKUP(B2257,'[8]ALL SITES DOWN'!$D:$D,'[8]ALL SITES DOWN'!$J:$J,"")</f>
        <v/>
      </c>
      <c r="BA2257" s="9" t="str">
        <f>_xlfn.XLOOKUP(B2257,[9]sheet1!$AC:$AC,[9]sheet1!$AF:$AF,"")</f>
        <v/>
      </c>
      <c r="BB2257" s="14" t="s">
        <v>5537</v>
      </c>
      <c r="BC2257" s="14" t="s">
        <v>5537</v>
      </c>
      <c r="BD2257" s="14" t="str">
        <f>_xlfn.XLOOKUP(B2257,'[10]cell downs 18042026 17h'!$B:$B,'[10]cell downs 18042026 17h'!$B:$B,"")</f>
        <v/>
      </c>
      <c r="BE2257" s="14" t="str">
        <f>_xlfn.XLOOKUP(B2257,'[11]Cells Huawei 19042026 15h'!$B:$B,'[11]Cells Huawei 19042026 15h'!$B:$B,"")</f>
        <v/>
      </c>
      <c r="BF2257" s="9" t="str">
        <f>_xlfn.XLOOKUP(B2257,'[12]cells down 19042026 9H40'!$B:$B,'[12]cells down 19042026 9H40'!$B:$B,"")</f>
        <v/>
      </c>
      <c r="BG2257" s="9" t="s">
        <v>4067</v>
      </c>
      <c r="BH2257" s="9" t="s">
        <v>12</v>
      </c>
    </row>
    <row r="2258" spans="1:60" s="9" customFormat="1" x14ac:dyDescent="0.3">
      <c r="A2258" s="1" t="s">
        <v>4069</v>
      </c>
      <c r="B2258" s="8" t="s">
        <v>4070</v>
      </c>
      <c r="C2258" s="3" t="str">
        <f>_xlfn.XLOOKUP(B2258,'[1]daily break down'!$D:$D,'[1]daily break down'!$E:$E,"")</f>
        <v>CENTRE</v>
      </c>
      <c r="D2258" s="1" t="s">
        <v>11</v>
      </c>
      <c r="E2258" s="1" t="s">
        <v>66</v>
      </c>
      <c r="F2258" s="3" t="s">
        <v>226</v>
      </c>
      <c r="G2258" s="1" t="s">
        <v>4069</v>
      </c>
      <c r="H2258" s="42" t="str">
        <f>_xlfn.XLOOKUP(B2258,[2]CALCULATION!$B:$B,[2]CALCULATION!$H:$H,"")</f>
        <v>ZTE</v>
      </c>
      <c r="I2258" s="34">
        <v>0</v>
      </c>
      <c r="J2258" s="34">
        <v>0</v>
      </c>
      <c r="K2258" s="34">
        <v>0</v>
      </c>
      <c r="L2258" s="34">
        <v>0</v>
      </c>
      <c r="M2258" s="34">
        <v>0</v>
      </c>
      <c r="N2258" s="34">
        <v>0</v>
      </c>
      <c r="O2258" s="34">
        <v>0</v>
      </c>
      <c r="P2258" s="34">
        <v>0</v>
      </c>
      <c r="Q2258" s="34">
        <v>0</v>
      </c>
      <c r="R2258" s="34">
        <v>0</v>
      </c>
      <c r="S2258" s="35">
        <v>0</v>
      </c>
      <c r="T2258" s="35">
        <v>0</v>
      </c>
      <c r="U2258" s="35">
        <v>0</v>
      </c>
      <c r="V2258" s="35">
        <v>0</v>
      </c>
      <c r="W2258" s="35">
        <v>0</v>
      </c>
      <c r="X2258" s="35">
        <v>0</v>
      </c>
      <c r="Y2258" s="35">
        <v>0</v>
      </c>
      <c r="Z2258" s="35">
        <v>0</v>
      </c>
      <c r="AA2258" s="35">
        <v>0</v>
      </c>
      <c r="AB2258" s="35">
        <v>0</v>
      </c>
      <c r="AC2258" s="35">
        <v>0</v>
      </c>
      <c r="AD2258" s="35">
        <v>0</v>
      </c>
      <c r="AE2258" s="58" t="s">
        <v>5560</v>
      </c>
      <c r="AF2258" s="58"/>
      <c r="AG2258" s="57" t="str" cm="1">
        <f t="array" ref="AG2258">IFERROR(_xlfn.IFS(
AI2258="MPR ISSUE","PDH",
AI2258="BSS Hardware Issue","BSS",
AI2258="Sites strategiques, MLL, Pylone, etc.","ENVTECH",
AI2258="AKTIVCO DEFAUT GE &amp; POWER Cabinet","AKTIVCO",
AI2258="AKTIVCO Coupure ENEO &amp; Baisse de tension","AKTIVCO GRID ONLY",
AI2258="Coupure ENEO &amp; Baisse de tension","IHS GRID ONLY",
AI2258="Defaut GE &amp; POWER Cabinet","IHS",
AI2258="Sharing","Partners",
AI2258="Sites strategiques &amp; DataCenter","SST &amp; DC",
AI2258="Exclu","Exclu",
AI2258="SAT","SAT",
AI2258="SPARE-ISSUE","SPARE-ISSUE",
AI2258="Fiber CAmtel","TRANS_FO_CAMTEL",
AI2258="Fiber AOF","Fiber AOF",
AI2258="Projet OCM (HUAWEI)","TRAVAUX-HUAWEI",
AI2258="Projet OCM (NOKIA)","TRAVAUX-NOKIA",
AI2258="ACCESS-ISSUE","ACCESS-ISSUE",
AI2258="Projet OCM (ZTE, NOKIA, autres projets)","TRAVAUX OCM",
AI2258="No root CAuse","No root cause",
AI2258="ODU HS","PDH",
AI2258="IP &amp; VLAN","PDH",
AI2258="Warehouse HUAWEI","SPARE-ISSUE",
AI2258="SPARE-HS","SPARE-ISSUE",
AI2258="Power Telco","BSS",AI2258="no impacts","no impacts"
),"")</f>
        <v>no impacts</v>
      </c>
      <c r="AH2258" s="57" t="str" cm="1">
        <f t="array" ref="AH2258">IFERROR(_xlfn.IFS(
AI2258="MPR ISSUE","TX ISSUE",
AI2258="BSS Hardware Issue","RAN ISSUE",
AI2258="Sites strategiques, MLL, Pylone, etc.","ENVTECH",
AI2258="AKTIVCO DEFAUT GE &amp; POWER Cabinet","POWER ISSUE",
AI2258="AKTIVCO Coupure ENEO &amp; Baisse de tension","POWER ISSUE",
AI2258="Coupure ENEO &amp; Baisse de tension","POWER ISSUE",
AI2258="Defaut GE &amp; POWER Cabinet","POWER ISSUE",
AI2258="Sharing","POWER ISSUE",
AI2258="Sites strategiques &amp; DataCenter","POWER ISSUE",
AI2258="Exclu","Exclu",
AI2258="SAT","TX ISSUE",
AI2258="SPARE-ISSUE","SPARE-ISSUE",
AI2258="Fiber CAmtel","TX ISSUE",
AI2258="Fiber AOF","TX ISSUE",
AI2258="Projet OCM (HUAWEI)","TRAVAUX-HUAWEI",
AI2258="Projet OCM (NOKIA)","TRAVAUX -NOKIA",
AI2258="ACCESS-ISSUE","ACCESS-ISSUE",
AI2258="Projet OCM (ZTE, NOKIA, autres projets)","TRAVAUX OCM",
AI2258="No root CAuse","No root cause",
AI2258="ODU HS","TX ISSUE",
AI2258="IP &amp; VLAN","TX ISSUE",
AI2258="Warehouse HUAWEI","SPARE-ISSUE",
AI2258="SPARE-HS","SPARE-ISSUE",
AI2258="Power Telco","RAN ISSUE",AI2258="no impacts","no impacts"
),"")</f>
        <v>no impacts</v>
      </c>
      <c r="AI2258" s="85" t="s">
        <v>5998</v>
      </c>
      <c r="AJ2258" s="57" t="str" cm="1">
        <f t="array" ref="AJ2258">IFERROR(_xlfn.IFS(
AI2258="MPR ISSUE","ACTIVE",
AI2258="BSS Hardware Issue","ACTIVE",
AI2258="Sites strategiques, MLL, Pylone, etc.","PASSIVE",
AI2258="AKTIVCO DEFAUT GE &amp; POWER Cabinet","PASSIVE",
AI2258="AKTIVCO Coupure ENEO &amp; Baisse de tension","PASSIVE",
AI2258="Coupure ENEO &amp; Baisse de tension","PASSIVE",
AI2258="Defaut GE &amp; POWER Cabinet","PASSIVE",
AI2258="Sharing","PASSIVE",
AI2258="Sites strategiques &amp; DataCenter","PASSIVE",
AI2258="Exclu","Exclu",
AI2258="SAT","ACTIVE",
AI2258="SPARE-ISSUE","SPARE-ISSUE",
AI2258="Fiber CAmtel","ACTIVE",
AI2258="Fiber AOF","ACTIVE",
AI2258="Projet OCM (HUAWEI)","PLANNED WORKS",
AI2258="Projet OCM (NOKIA)","PLANNED WORKS",
AI2258="ACCESS-ISSUE","ACCESS-ISSUE",
AI2258="Projet OCM (ZTE, NOKIA, autres projets)","PLANNED WORKS",
AI2258="No root CAuse","No root cause",
AI2258="ODU HS","ACTIVE",
AI2258="IP &amp; VLAN","ACTIVE",
AI2258="Warehouse HUAWEI","SPARE-ISSUE",
AI2258="SPARE-HS","SPARE-ISSUE",
AI2258="Power Telco","ACTIVE", AI2258="no impacts","no impacts"
),"")</f>
        <v>no impacts</v>
      </c>
      <c r="AK2258" s="23" t="s">
        <v>5537</v>
      </c>
      <c r="AL2258" s="23" t="str">
        <f t="shared" si="65"/>
        <v>EST_016</v>
      </c>
      <c r="AN2258" s="9" t="s">
        <v>5537</v>
      </c>
      <c r="AO2258" s="23" t="str">
        <f>_xlfn.XLOOKUP(B2258,'INCIDENT-05-03-2026'!E:E,'INCIDENT-05-03-2026'!F:F,"")</f>
        <v/>
      </c>
      <c r="AP2258" s="7" t="s">
        <v>5537</v>
      </c>
      <c r="AQ2258" s="6"/>
      <c r="AR2258" s="7"/>
      <c r="AS2258" s="3" t="str">
        <f>_xlfn.XLOOKUP(B2258,'[3]tt num | region | site id'!$C:$C,'[3]tt num | region | site id'!$Q:$Q,"")</f>
        <v/>
      </c>
      <c r="AT2258" s="24" t="str">
        <f>_xlfn.XLOOKUP(B2258,'[4]Cells Huawei 03052026 12h'!$B:$B,'[4]Cells Huawei 03052026 12h'!$T:$T,"")</f>
        <v/>
      </c>
      <c r="AU2258" s="24" t="str">
        <f>_xlfn.XLOOKUP(B2258,'[5]cells down 02052026 8h50'!$B:$B,'[5]cells down 02052026 8h50'!$R:$R,"")</f>
        <v/>
      </c>
      <c r="AV2258" s="24" t="str">
        <f>_xlfn.XLOOKUP(B2258,'[5]cells down 02052026 13h50'!$B:$B,'[5]cells down 02052026 13h50'!$R:$R,"")</f>
        <v/>
      </c>
      <c r="AW2258" s="24" t="str">
        <f>_xlfn.XLOOKUP(B2258,'[5]cells down 02052026 13h50'!$B:$B,'[5]cells down 02052026 13h50'!$R:$R,"")</f>
        <v/>
      </c>
      <c r="AX2258" s="24" t="str">
        <f>_xlfn.XLOOKUP(B2258,'[6]cell downs 03052026 8h40 '!$B:$B,'[6]cell downs 03052026 8h40 '!$R:$R,"")</f>
        <v/>
      </c>
      <c r="AY2258" s="24" t="str">
        <f>_xlfn.XLOOKUP(B2258,'[7]ALL SITES DOWN'!$D:$D,'[7]ALL SITES DOWN'!$J:$J,"")</f>
        <v/>
      </c>
      <c r="AZ2258" s="24" t="str">
        <f>_xlfn.XLOOKUP(B2258,'[8]ALL SITES DOWN'!$D:$D,'[8]ALL SITES DOWN'!$J:$J,"")</f>
        <v/>
      </c>
      <c r="BA2258" s="9" t="str">
        <f>_xlfn.XLOOKUP(B2258,[9]sheet1!$AC:$AC,[9]sheet1!$AF:$AF,"")</f>
        <v/>
      </c>
      <c r="BB2258" s="14" t="s">
        <v>5537</v>
      </c>
      <c r="BC2258" s="14" t="s">
        <v>5537</v>
      </c>
      <c r="BD2258" s="14" t="str">
        <f>_xlfn.XLOOKUP(B2258,'[10]cell downs 18042026 17h'!$B:$B,'[10]cell downs 18042026 17h'!$B:$B,"")</f>
        <v/>
      </c>
      <c r="BE2258" s="14" t="str">
        <f>_xlfn.XLOOKUP(B2258,'[11]Cells Huawei 19042026 15h'!$B:$B,'[11]Cells Huawei 19042026 15h'!$B:$B,"")</f>
        <v/>
      </c>
      <c r="BF2258" s="9" t="str">
        <f>_xlfn.XLOOKUP(B2258,'[12]cells down 19042026 9H40'!$B:$B,'[12]cells down 19042026 9H40'!$B:$B,"")</f>
        <v/>
      </c>
      <c r="BG2258" s="9" t="s">
        <v>4070</v>
      </c>
      <c r="BH2258" s="9" t="s">
        <v>12</v>
      </c>
    </row>
    <row r="2259" spans="1:60" s="9" customFormat="1" x14ac:dyDescent="0.3">
      <c r="A2259" s="1" t="s">
        <v>4071</v>
      </c>
      <c r="B2259" s="8" t="s">
        <v>4072</v>
      </c>
      <c r="C2259" s="3" t="str">
        <f>_xlfn.XLOOKUP(B2259,'[1]daily break down'!$D:$D,'[1]daily break down'!$E:$E,"")</f>
        <v>OUEST</v>
      </c>
      <c r="D2259" s="1" t="s">
        <v>11</v>
      </c>
      <c r="E2259" s="1" t="s">
        <v>12</v>
      </c>
      <c r="F2259" s="3" t="s">
        <v>102</v>
      </c>
      <c r="G2259" s="1" t="s">
        <v>4071</v>
      </c>
      <c r="H2259" s="40" t="str">
        <f>_xlfn.XLOOKUP(B2259,[2]CALCULATION!$B:$B,[2]CALCULATION!$H:$H,"")</f>
        <v>HUAWEI</v>
      </c>
      <c r="I2259" s="34">
        <v>0</v>
      </c>
      <c r="J2259" s="34">
        <v>0</v>
      </c>
      <c r="K2259" s="34">
        <v>0</v>
      </c>
      <c r="L2259" s="34">
        <v>0</v>
      </c>
      <c r="M2259" s="34">
        <v>0</v>
      </c>
      <c r="N2259" s="34">
        <v>0</v>
      </c>
      <c r="O2259" s="34">
        <v>0</v>
      </c>
      <c r="P2259" s="34">
        <v>0</v>
      </c>
      <c r="Q2259" s="34">
        <v>0</v>
      </c>
      <c r="R2259" s="34">
        <v>0</v>
      </c>
      <c r="S2259" s="35">
        <v>0</v>
      </c>
      <c r="T2259" s="35">
        <v>0</v>
      </c>
      <c r="U2259" s="35">
        <v>0</v>
      </c>
      <c r="V2259" s="35">
        <v>0</v>
      </c>
      <c r="W2259" s="35">
        <v>0</v>
      </c>
      <c r="X2259" s="35">
        <v>0</v>
      </c>
      <c r="Y2259" s="35">
        <v>0</v>
      </c>
      <c r="Z2259" s="35">
        <v>0</v>
      </c>
      <c r="AA2259" s="35">
        <v>0</v>
      </c>
      <c r="AB2259" s="35">
        <v>0</v>
      </c>
      <c r="AC2259" s="35">
        <v>0</v>
      </c>
      <c r="AD2259" s="35">
        <v>0</v>
      </c>
      <c r="AE2259" s="58" t="s">
        <v>5560</v>
      </c>
      <c r="AF2259" s="58"/>
      <c r="AG2259" s="57" t="str" cm="1">
        <f t="array" ref="AG2259">IFERROR(_xlfn.IFS(
AI2259="MPR ISSUE","PDH",
AI2259="BSS Hardware Issue","BSS",
AI2259="Sites strategiques, MLL, Pylone, etc.","ENVTECH",
AI2259="AKTIVCO DEFAUT GE &amp; POWER Cabinet","AKTIVCO",
AI2259="AKTIVCO Coupure ENEO &amp; Baisse de tension","AKTIVCO GRID ONLY",
AI2259="Coupure ENEO &amp; Baisse de tension","IHS GRID ONLY",
AI2259="Defaut GE &amp; POWER Cabinet","IHS",
AI2259="Sharing","Partners",
AI2259="Sites strategiques &amp; DataCenter","SST &amp; DC",
AI2259="Exclu","Exclu",
AI2259="SAT","SAT",
AI2259="SPARE-ISSUE","SPARE-ISSUE",
AI2259="Fiber CAmtel","TRANS_FO_CAMTEL",
AI2259="Fiber AOF","Fiber AOF",
AI2259="Projet OCM (HUAWEI)","TRAVAUX-HUAWEI",
AI2259="Projet OCM (NOKIA)","TRAVAUX-NOKIA",
AI2259="ACCESS-ISSUE","ACCESS-ISSUE",
AI2259="Projet OCM (ZTE, NOKIA, autres projets)","TRAVAUX OCM",
AI2259="No root CAuse","No root cause",
AI2259="ODU HS","PDH",
AI2259="IP &amp; VLAN","PDH",
AI2259="Warehouse HUAWEI","SPARE-ISSUE",
AI2259="SPARE-HS","SPARE-ISSUE",
AI2259="Power Telco","BSS",AI2259="no impacts","no impacts"
),"")</f>
        <v>no impacts</v>
      </c>
      <c r="AH2259" s="57" t="str" cm="1">
        <f t="array" ref="AH2259">IFERROR(_xlfn.IFS(
AI2259="MPR ISSUE","TX ISSUE",
AI2259="BSS Hardware Issue","RAN ISSUE",
AI2259="Sites strategiques, MLL, Pylone, etc.","ENVTECH",
AI2259="AKTIVCO DEFAUT GE &amp; POWER Cabinet","POWER ISSUE",
AI2259="AKTIVCO Coupure ENEO &amp; Baisse de tension","POWER ISSUE",
AI2259="Coupure ENEO &amp; Baisse de tension","POWER ISSUE",
AI2259="Defaut GE &amp; POWER Cabinet","POWER ISSUE",
AI2259="Sharing","POWER ISSUE",
AI2259="Sites strategiques &amp; DataCenter","POWER ISSUE",
AI2259="Exclu","Exclu",
AI2259="SAT","TX ISSUE",
AI2259="SPARE-ISSUE","SPARE-ISSUE",
AI2259="Fiber CAmtel","TX ISSUE",
AI2259="Fiber AOF","TX ISSUE",
AI2259="Projet OCM (HUAWEI)","TRAVAUX-HUAWEI",
AI2259="Projet OCM (NOKIA)","TRAVAUX -NOKIA",
AI2259="ACCESS-ISSUE","ACCESS-ISSUE",
AI2259="Projet OCM (ZTE, NOKIA, autres projets)","TRAVAUX OCM",
AI2259="No root CAuse","No root cause",
AI2259="ODU HS","TX ISSUE",
AI2259="IP &amp; VLAN","TX ISSUE",
AI2259="Warehouse HUAWEI","SPARE-ISSUE",
AI2259="SPARE-HS","SPARE-ISSUE",
AI2259="Power Telco","RAN ISSUE",AI2259="no impacts","no impacts"
),"")</f>
        <v>no impacts</v>
      </c>
      <c r="AI2259" s="85" t="s">
        <v>5998</v>
      </c>
      <c r="AJ2259" s="57" t="str" cm="1">
        <f t="array" ref="AJ2259">IFERROR(_xlfn.IFS(
AI2259="MPR ISSUE","ACTIVE",
AI2259="BSS Hardware Issue","ACTIVE",
AI2259="Sites strategiques, MLL, Pylone, etc.","PASSIVE",
AI2259="AKTIVCO DEFAUT GE &amp; POWER Cabinet","PASSIVE",
AI2259="AKTIVCO Coupure ENEO &amp; Baisse de tension","PASSIVE",
AI2259="Coupure ENEO &amp; Baisse de tension","PASSIVE",
AI2259="Defaut GE &amp; POWER Cabinet","PASSIVE",
AI2259="Sharing","PASSIVE",
AI2259="Sites strategiques &amp; DataCenter","PASSIVE",
AI2259="Exclu","Exclu",
AI2259="SAT","ACTIVE",
AI2259="SPARE-ISSUE","SPARE-ISSUE",
AI2259="Fiber CAmtel","ACTIVE",
AI2259="Fiber AOF","ACTIVE",
AI2259="Projet OCM (HUAWEI)","PLANNED WORKS",
AI2259="Projet OCM (NOKIA)","PLANNED WORKS",
AI2259="ACCESS-ISSUE","ACCESS-ISSUE",
AI2259="Projet OCM (ZTE, NOKIA, autres projets)","PLANNED WORKS",
AI2259="No root CAuse","No root cause",
AI2259="ODU HS","ACTIVE",
AI2259="IP &amp; VLAN","ACTIVE",
AI2259="Warehouse HUAWEI","SPARE-ISSUE",
AI2259="SPARE-HS","SPARE-ISSUE",
AI2259="Power Telco","ACTIVE", AI2259="no impacts","no impacts"
),"")</f>
        <v>no impacts</v>
      </c>
      <c r="AK2259" s="23" t="s">
        <v>5537</v>
      </c>
      <c r="AL2259" s="23" t="str">
        <f t="shared" si="65"/>
        <v>OST_006</v>
      </c>
      <c r="AN2259" s="9" t="s">
        <v>5537</v>
      </c>
      <c r="AO2259" s="23" t="str">
        <f>_xlfn.XLOOKUP(B2259,'INCIDENT-05-03-2026'!E:E,'INCIDENT-05-03-2026'!F:F,"")</f>
        <v/>
      </c>
      <c r="AP2259" s="7" t="s">
        <v>5537</v>
      </c>
      <c r="AQ2259" s="6"/>
      <c r="AR2259" s="7"/>
      <c r="AS2259" s="3" t="str">
        <f>_xlfn.XLOOKUP(B2259,'[3]tt num | region | site id'!$C:$C,'[3]tt num | region | site id'!$Q:$Q,"")</f>
        <v/>
      </c>
      <c r="AT2259" s="24" t="str">
        <f>_xlfn.XLOOKUP(B2259,'[4]Cells Huawei 03052026 12h'!$B:$B,'[4]Cells Huawei 03052026 12h'!$T:$T,"")</f>
        <v/>
      </c>
      <c r="AU2259" s="24" t="str">
        <f>_xlfn.XLOOKUP(B2259,'[5]cells down 02052026 8h50'!$B:$B,'[5]cells down 02052026 8h50'!$R:$R,"")</f>
        <v/>
      </c>
      <c r="AV2259" s="24" t="str">
        <f>_xlfn.XLOOKUP(B2259,'[5]cells down 02052026 13h50'!$B:$B,'[5]cells down 02052026 13h50'!$R:$R,"")</f>
        <v/>
      </c>
      <c r="AW2259" s="24" t="str">
        <f>_xlfn.XLOOKUP(B2259,'[5]cells down 02052026 13h50'!$B:$B,'[5]cells down 02052026 13h50'!$R:$R,"")</f>
        <v/>
      </c>
      <c r="AX2259" s="24" t="str">
        <f>_xlfn.XLOOKUP(B2259,'[6]cell downs 03052026 8h40 '!$B:$B,'[6]cell downs 03052026 8h40 '!$R:$R,"")</f>
        <v/>
      </c>
      <c r="AY2259" s="24" t="str">
        <f>_xlfn.XLOOKUP(B2259,'[7]ALL SITES DOWN'!$D:$D,'[7]ALL SITES DOWN'!$J:$J,"")</f>
        <v/>
      </c>
      <c r="AZ2259" s="24" t="str">
        <f>_xlfn.XLOOKUP(B2259,'[8]ALL SITES DOWN'!$D:$D,'[8]ALL SITES DOWN'!$J:$J,"")</f>
        <v/>
      </c>
      <c r="BA2259" s="9" t="str">
        <f>_xlfn.XLOOKUP(B2259,[9]sheet1!$AC:$AC,[9]sheet1!$AF:$AF,"")</f>
        <v/>
      </c>
      <c r="BB2259" s="14" t="s">
        <v>5537</v>
      </c>
      <c r="BC2259" s="14" t="s">
        <v>5537</v>
      </c>
      <c r="BD2259" s="14" t="str">
        <f>_xlfn.XLOOKUP(B2259,'[10]cell downs 18042026 17h'!$B:$B,'[10]cell downs 18042026 17h'!$B:$B,"")</f>
        <v/>
      </c>
      <c r="BE2259" s="14" t="str">
        <f>_xlfn.XLOOKUP(B2259,'[11]Cells Huawei 19042026 15h'!$B:$B,'[11]Cells Huawei 19042026 15h'!$B:$B,"")</f>
        <v/>
      </c>
      <c r="BF2259" s="9" t="str">
        <f>_xlfn.XLOOKUP(B2259,'[12]cells down 19042026 9H40'!$B:$B,'[12]cells down 19042026 9H40'!$B:$B,"")</f>
        <v/>
      </c>
      <c r="BG2259" s="9" t="s">
        <v>4072</v>
      </c>
      <c r="BH2259" s="9" t="s">
        <v>1129</v>
      </c>
    </row>
    <row r="2260" spans="1:60" s="9" customFormat="1" x14ac:dyDescent="0.3">
      <c r="A2260" s="1" t="s">
        <v>4073</v>
      </c>
      <c r="B2260" s="8" t="s">
        <v>4074</v>
      </c>
      <c r="C2260" s="3" t="str">
        <f>_xlfn.XLOOKUP(B2260,'[1]daily break down'!$D:$D,'[1]daily break down'!$E:$E,"")</f>
        <v>LITTORAL</v>
      </c>
      <c r="D2260" s="1" t="s">
        <v>11</v>
      </c>
      <c r="E2260" s="1" t="s">
        <v>12</v>
      </c>
      <c r="F2260" s="3" t="s">
        <v>31</v>
      </c>
      <c r="G2260" s="1" t="s">
        <v>4073</v>
      </c>
      <c r="H2260" s="42" t="str">
        <f>_xlfn.XLOOKUP(B2260,[2]CALCULATION!$B:$B,[2]CALCULATION!$H:$H,"")</f>
        <v>ZTE</v>
      </c>
      <c r="I2260" s="34">
        <v>0</v>
      </c>
      <c r="J2260" s="34">
        <v>0</v>
      </c>
      <c r="K2260" s="34">
        <v>0</v>
      </c>
      <c r="L2260" s="34">
        <v>0</v>
      </c>
      <c r="M2260" s="34">
        <v>0</v>
      </c>
      <c r="N2260" s="34">
        <v>0</v>
      </c>
      <c r="O2260" s="34">
        <v>0</v>
      </c>
      <c r="P2260" s="34">
        <v>0</v>
      </c>
      <c r="Q2260" s="34">
        <v>0</v>
      </c>
      <c r="R2260" s="34">
        <v>0</v>
      </c>
      <c r="S2260" s="35">
        <v>0</v>
      </c>
      <c r="T2260" s="35">
        <v>0</v>
      </c>
      <c r="U2260" s="35">
        <v>0</v>
      </c>
      <c r="V2260" s="35">
        <v>0</v>
      </c>
      <c r="W2260" s="35">
        <v>0</v>
      </c>
      <c r="X2260" s="35">
        <v>0</v>
      </c>
      <c r="Y2260" s="35">
        <v>0</v>
      </c>
      <c r="Z2260" s="35">
        <v>0</v>
      </c>
      <c r="AA2260" s="35">
        <v>0</v>
      </c>
      <c r="AB2260" s="35">
        <v>0</v>
      </c>
      <c r="AC2260" s="35">
        <v>0</v>
      </c>
      <c r="AD2260" s="35">
        <v>0</v>
      </c>
      <c r="AE2260" s="58" t="s">
        <v>5560</v>
      </c>
      <c r="AF2260" s="58"/>
      <c r="AG2260" s="57" t="str" cm="1">
        <f t="array" ref="AG2260">IFERROR(_xlfn.IFS(
AI2260="MPR ISSUE","PDH",
AI2260="BSS Hardware Issue","BSS",
AI2260="Sites strategiques, MLL, Pylone, etc.","ENVTECH",
AI2260="AKTIVCO DEFAUT GE &amp; POWER Cabinet","AKTIVCO",
AI2260="AKTIVCO Coupure ENEO &amp; Baisse de tension","AKTIVCO GRID ONLY",
AI2260="Coupure ENEO &amp; Baisse de tension","IHS GRID ONLY",
AI2260="Defaut GE &amp; POWER Cabinet","IHS",
AI2260="Sharing","Partners",
AI2260="Sites strategiques &amp; DataCenter","SST &amp; DC",
AI2260="Exclu","Exclu",
AI2260="SAT","SAT",
AI2260="SPARE-ISSUE","SPARE-ISSUE",
AI2260="Fiber CAmtel","TRANS_FO_CAMTEL",
AI2260="Fiber AOF","Fiber AOF",
AI2260="Projet OCM (HUAWEI)","TRAVAUX-HUAWEI",
AI2260="Projet OCM (NOKIA)","TRAVAUX-NOKIA",
AI2260="ACCESS-ISSUE","ACCESS-ISSUE",
AI2260="Projet OCM (ZTE, NOKIA, autres projets)","TRAVAUX OCM",
AI2260="No root CAuse","No root cause",
AI2260="ODU HS","PDH",
AI2260="IP &amp; VLAN","PDH",
AI2260="Warehouse HUAWEI","SPARE-ISSUE",
AI2260="SPARE-HS","SPARE-ISSUE",
AI2260="Power Telco","BSS",AI2260="no impacts","no impacts"
),"")</f>
        <v>no impacts</v>
      </c>
      <c r="AH2260" s="57" t="str" cm="1">
        <f t="array" ref="AH2260">IFERROR(_xlfn.IFS(
AI2260="MPR ISSUE","TX ISSUE",
AI2260="BSS Hardware Issue","RAN ISSUE",
AI2260="Sites strategiques, MLL, Pylone, etc.","ENVTECH",
AI2260="AKTIVCO DEFAUT GE &amp; POWER Cabinet","POWER ISSUE",
AI2260="AKTIVCO Coupure ENEO &amp; Baisse de tension","POWER ISSUE",
AI2260="Coupure ENEO &amp; Baisse de tension","POWER ISSUE",
AI2260="Defaut GE &amp; POWER Cabinet","POWER ISSUE",
AI2260="Sharing","POWER ISSUE",
AI2260="Sites strategiques &amp; DataCenter","POWER ISSUE",
AI2260="Exclu","Exclu",
AI2260="SAT","TX ISSUE",
AI2260="SPARE-ISSUE","SPARE-ISSUE",
AI2260="Fiber CAmtel","TX ISSUE",
AI2260="Fiber AOF","TX ISSUE",
AI2260="Projet OCM (HUAWEI)","TRAVAUX-HUAWEI",
AI2260="Projet OCM (NOKIA)","TRAVAUX -NOKIA",
AI2260="ACCESS-ISSUE","ACCESS-ISSUE",
AI2260="Projet OCM (ZTE, NOKIA, autres projets)","TRAVAUX OCM",
AI2260="No root CAuse","No root cause",
AI2260="ODU HS","TX ISSUE",
AI2260="IP &amp; VLAN","TX ISSUE",
AI2260="Warehouse HUAWEI","SPARE-ISSUE",
AI2260="SPARE-HS","SPARE-ISSUE",
AI2260="Power Telco","RAN ISSUE",AI2260="no impacts","no impacts"
),"")</f>
        <v>no impacts</v>
      </c>
      <c r="AI2260" s="85" t="s">
        <v>5998</v>
      </c>
      <c r="AJ2260" s="57" t="str" cm="1">
        <f t="array" ref="AJ2260">IFERROR(_xlfn.IFS(
AI2260="MPR ISSUE","ACTIVE",
AI2260="BSS Hardware Issue","ACTIVE",
AI2260="Sites strategiques, MLL, Pylone, etc.","PASSIVE",
AI2260="AKTIVCO DEFAUT GE &amp; POWER Cabinet","PASSIVE",
AI2260="AKTIVCO Coupure ENEO &amp; Baisse de tension","PASSIVE",
AI2260="Coupure ENEO &amp; Baisse de tension","PASSIVE",
AI2260="Defaut GE &amp; POWER Cabinet","PASSIVE",
AI2260="Sharing","PASSIVE",
AI2260="Sites strategiques &amp; DataCenter","PASSIVE",
AI2260="Exclu","Exclu",
AI2260="SAT","ACTIVE",
AI2260="SPARE-ISSUE","SPARE-ISSUE",
AI2260="Fiber CAmtel","ACTIVE",
AI2260="Fiber AOF","ACTIVE",
AI2260="Projet OCM (HUAWEI)","PLANNED WORKS",
AI2260="Projet OCM (NOKIA)","PLANNED WORKS",
AI2260="ACCESS-ISSUE","ACCESS-ISSUE",
AI2260="Projet OCM (ZTE, NOKIA, autres projets)","PLANNED WORKS",
AI2260="No root CAuse","No root cause",
AI2260="ODU HS","ACTIVE",
AI2260="IP &amp; VLAN","ACTIVE",
AI2260="Warehouse HUAWEI","SPARE-ISSUE",
AI2260="SPARE-HS","SPARE-ISSUE",
AI2260="Power Telco","ACTIVE", AI2260="no impacts","no impacts"
),"")</f>
        <v>no impacts</v>
      </c>
      <c r="AK2260" s="23" t="s">
        <v>5537</v>
      </c>
      <c r="AL2260" s="23" t="str">
        <f t="shared" si="65"/>
        <v>LIT_031</v>
      </c>
      <c r="AN2260" s="9" t="s">
        <v>5537</v>
      </c>
      <c r="AO2260" s="23" t="str">
        <f>_xlfn.XLOOKUP(B2260,'INCIDENT-05-03-2026'!E:E,'INCIDENT-05-03-2026'!F:F,"")</f>
        <v/>
      </c>
      <c r="AP2260" s="7" t="s">
        <v>5537</v>
      </c>
      <c r="AQ2260" s="6"/>
      <c r="AR2260" s="7"/>
      <c r="AS2260" s="3" t="str">
        <f>_xlfn.XLOOKUP(B2260,'[3]tt num | region | site id'!$C:$C,'[3]tt num | region | site id'!$Q:$Q,"")</f>
        <v/>
      </c>
      <c r="AT2260" s="24" t="str">
        <f>_xlfn.XLOOKUP(B2260,'[4]Cells Huawei 03052026 12h'!$B:$B,'[4]Cells Huawei 03052026 12h'!$T:$T,"")</f>
        <v/>
      </c>
      <c r="AU2260" s="24" t="str">
        <f>_xlfn.XLOOKUP(B2260,'[5]cells down 02052026 8h50'!$B:$B,'[5]cells down 02052026 8h50'!$R:$R,"")</f>
        <v/>
      </c>
      <c r="AV2260" s="24" t="str">
        <f>_xlfn.XLOOKUP(B2260,'[5]cells down 02052026 13h50'!$B:$B,'[5]cells down 02052026 13h50'!$R:$R,"")</f>
        <v/>
      </c>
      <c r="AW2260" s="24" t="str">
        <f>_xlfn.XLOOKUP(B2260,'[5]cells down 02052026 13h50'!$B:$B,'[5]cells down 02052026 13h50'!$R:$R,"")</f>
        <v/>
      </c>
      <c r="AX2260" s="24" t="str">
        <f>_xlfn.XLOOKUP(B2260,'[6]cell downs 03052026 8h40 '!$B:$B,'[6]cell downs 03052026 8h40 '!$R:$R,"")</f>
        <v/>
      </c>
      <c r="AY2260" s="24" t="str">
        <f>_xlfn.XLOOKUP(B2260,'[7]ALL SITES DOWN'!$D:$D,'[7]ALL SITES DOWN'!$J:$J,"")</f>
        <v/>
      </c>
      <c r="AZ2260" s="24" t="str">
        <f>_xlfn.XLOOKUP(B2260,'[8]ALL SITES DOWN'!$D:$D,'[8]ALL SITES DOWN'!$J:$J,"")</f>
        <v/>
      </c>
      <c r="BA2260" s="9" t="str">
        <f>_xlfn.XLOOKUP(B2260,[9]sheet1!$AC:$AC,[9]sheet1!$AF:$AF,"")</f>
        <v/>
      </c>
      <c r="BB2260" s="14" t="s">
        <v>5537</v>
      </c>
      <c r="BC2260" s="14" t="s">
        <v>5537</v>
      </c>
      <c r="BD2260" s="14" t="str">
        <f>_xlfn.XLOOKUP(B2260,'[10]cell downs 18042026 17h'!$B:$B,'[10]cell downs 18042026 17h'!$B:$B,"")</f>
        <v/>
      </c>
      <c r="BE2260" s="14" t="str">
        <f>_xlfn.XLOOKUP(B2260,'[11]Cells Huawei 19042026 15h'!$B:$B,'[11]Cells Huawei 19042026 15h'!$B:$B,"")</f>
        <v/>
      </c>
      <c r="BF2260" s="9" t="str">
        <f>_xlfn.XLOOKUP(B2260,'[12]cells down 19042026 9H40'!$B:$B,'[12]cells down 19042026 9H40'!$B:$B,"")</f>
        <v/>
      </c>
      <c r="BG2260" s="9" t="s">
        <v>4074</v>
      </c>
      <c r="BH2260" s="9" t="s">
        <v>12</v>
      </c>
    </row>
    <row r="2261" spans="1:60" s="9" customFormat="1" x14ac:dyDescent="0.3">
      <c r="A2261" s="1" t="s">
        <v>4075</v>
      </c>
      <c r="B2261" s="8" t="s">
        <v>4076</v>
      </c>
      <c r="C2261" s="3" t="str">
        <f>_xlfn.XLOOKUP(B2261,'[1]daily break down'!$D:$D,'[1]daily break down'!$E:$E,"")</f>
        <v>LITTORAL</v>
      </c>
      <c r="D2261" s="1" t="s">
        <v>11</v>
      </c>
      <c r="E2261" s="1" t="s">
        <v>12</v>
      </c>
      <c r="F2261" s="3" t="s">
        <v>31</v>
      </c>
      <c r="G2261" s="1" t="s">
        <v>4073</v>
      </c>
      <c r="H2261" s="42" t="str">
        <f>_xlfn.XLOOKUP(B2261,[2]CALCULATION!$B:$B,[2]CALCULATION!$H:$H,"")</f>
        <v>ZTE</v>
      </c>
      <c r="I2261" s="34">
        <v>0</v>
      </c>
      <c r="J2261" s="34">
        <v>0</v>
      </c>
      <c r="K2261" s="34">
        <v>0</v>
      </c>
      <c r="L2261" s="34">
        <v>0</v>
      </c>
      <c r="M2261" s="34">
        <v>0</v>
      </c>
      <c r="N2261" s="34">
        <v>0</v>
      </c>
      <c r="O2261" s="34">
        <v>0</v>
      </c>
      <c r="P2261" s="34">
        <v>0</v>
      </c>
      <c r="Q2261" s="34">
        <v>0</v>
      </c>
      <c r="R2261" s="34">
        <v>0</v>
      </c>
      <c r="S2261" s="35">
        <v>0</v>
      </c>
      <c r="T2261" s="35">
        <v>0</v>
      </c>
      <c r="U2261" s="35">
        <v>0</v>
      </c>
      <c r="V2261" s="35">
        <v>0</v>
      </c>
      <c r="W2261" s="35">
        <v>0</v>
      </c>
      <c r="X2261" s="35">
        <v>0</v>
      </c>
      <c r="Y2261" s="35">
        <v>0</v>
      </c>
      <c r="Z2261" s="35">
        <v>0</v>
      </c>
      <c r="AA2261" s="35">
        <v>0</v>
      </c>
      <c r="AB2261" s="35">
        <v>0</v>
      </c>
      <c r="AC2261" s="35">
        <v>0</v>
      </c>
      <c r="AD2261" s="35">
        <v>0</v>
      </c>
      <c r="AE2261" s="58" t="s">
        <v>5560</v>
      </c>
      <c r="AF2261" s="58"/>
      <c r="AG2261" s="57" t="str" cm="1">
        <f t="array" ref="AG2261">IFERROR(_xlfn.IFS(
AI2261="MPR ISSUE","PDH",
AI2261="BSS Hardware Issue","BSS",
AI2261="Sites strategiques, MLL, Pylone, etc.","ENVTECH",
AI2261="AKTIVCO DEFAUT GE &amp; POWER Cabinet","AKTIVCO",
AI2261="AKTIVCO Coupure ENEO &amp; Baisse de tension","AKTIVCO GRID ONLY",
AI2261="Coupure ENEO &amp; Baisse de tension","IHS GRID ONLY",
AI2261="Defaut GE &amp; POWER Cabinet","IHS",
AI2261="Sharing","Partners",
AI2261="Sites strategiques &amp; DataCenter","SST &amp; DC",
AI2261="Exclu","Exclu",
AI2261="SAT","SAT",
AI2261="SPARE-ISSUE","SPARE-ISSUE",
AI2261="Fiber CAmtel","TRANS_FO_CAMTEL",
AI2261="Fiber AOF","Fiber AOF",
AI2261="Projet OCM (HUAWEI)","TRAVAUX-HUAWEI",
AI2261="Projet OCM (NOKIA)","TRAVAUX-NOKIA",
AI2261="ACCESS-ISSUE","ACCESS-ISSUE",
AI2261="Projet OCM (ZTE, NOKIA, autres projets)","TRAVAUX OCM",
AI2261="No root CAuse","No root cause",
AI2261="ODU HS","PDH",
AI2261="IP &amp; VLAN","PDH",
AI2261="Warehouse HUAWEI","SPARE-ISSUE",
AI2261="SPARE-HS","SPARE-ISSUE",
AI2261="Power Telco","BSS",AI2261="no impacts","no impacts"
),"")</f>
        <v>no impacts</v>
      </c>
      <c r="AH2261" s="57" t="str" cm="1">
        <f t="array" ref="AH2261">IFERROR(_xlfn.IFS(
AI2261="MPR ISSUE","TX ISSUE",
AI2261="BSS Hardware Issue","RAN ISSUE",
AI2261="Sites strategiques, MLL, Pylone, etc.","ENVTECH",
AI2261="AKTIVCO DEFAUT GE &amp; POWER Cabinet","POWER ISSUE",
AI2261="AKTIVCO Coupure ENEO &amp; Baisse de tension","POWER ISSUE",
AI2261="Coupure ENEO &amp; Baisse de tension","POWER ISSUE",
AI2261="Defaut GE &amp; POWER Cabinet","POWER ISSUE",
AI2261="Sharing","POWER ISSUE",
AI2261="Sites strategiques &amp; DataCenter","POWER ISSUE",
AI2261="Exclu","Exclu",
AI2261="SAT","TX ISSUE",
AI2261="SPARE-ISSUE","SPARE-ISSUE",
AI2261="Fiber CAmtel","TX ISSUE",
AI2261="Fiber AOF","TX ISSUE",
AI2261="Projet OCM (HUAWEI)","TRAVAUX-HUAWEI",
AI2261="Projet OCM (NOKIA)","TRAVAUX -NOKIA",
AI2261="ACCESS-ISSUE","ACCESS-ISSUE",
AI2261="Projet OCM (ZTE, NOKIA, autres projets)","TRAVAUX OCM",
AI2261="No root CAuse","No root cause",
AI2261="ODU HS","TX ISSUE",
AI2261="IP &amp; VLAN","TX ISSUE",
AI2261="Warehouse HUAWEI","SPARE-ISSUE",
AI2261="SPARE-HS","SPARE-ISSUE",
AI2261="Power Telco","RAN ISSUE",AI2261="no impacts","no impacts"
),"")</f>
        <v>no impacts</v>
      </c>
      <c r="AI2261" s="85" t="s">
        <v>5998</v>
      </c>
      <c r="AJ2261" s="57" t="str" cm="1">
        <f t="array" ref="AJ2261">IFERROR(_xlfn.IFS(
AI2261="MPR ISSUE","ACTIVE",
AI2261="BSS Hardware Issue","ACTIVE",
AI2261="Sites strategiques, MLL, Pylone, etc.","PASSIVE",
AI2261="AKTIVCO DEFAUT GE &amp; POWER Cabinet","PASSIVE",
AI2261="AKTIVCO Coupure ENEO &amp; Baisse de tension","PASSIVE",
AI2261="Coupure ENEO &amp; Baisse de tension","PASSIVE",
AI2261="Defaut GE &amp; POWER Cabinet","PASSIVE",
AI2261="Sharing","PASSIVE",
AI2261="Sites strategiques &amp; DataCenter","PASSIVE",
AI2261="Exclu","Exclu",
AI2261="SAT","ACTIVE",
AI2261="SPARE-ISSUE","SPARE-ISSUE",
AI2261="Fiber CAmtel","ACTIVE",
AI2261="Fiber AOF","ACTIVE",
AI2261="Projet OCM (HUAWEI)","PLANNED WORKS",
AI2261="Projet OCM (NOKIA)","PLANNED WORKS",
AI2261="ACCESS-ISSUE","ACCESS-ISSUE",
AI2261="Projet OCM (ZTE, NOKIA, autres projets)","PLANNED WORKS",
AI2261="No root CAuse","No root cause",
AI2261="ODU HS","ACTIVE",
AI2261="IP &amp; VLAN","ACTIVE",
AI2261="Warehouse HUAWEI","SPARE-ISSUE",
AI2261="SPARE-HS","SPARE-ISSUE",
AI2261="Power Telco","ACTIVE", AI2261="no impacts","no impacts"
),"")</f>
        <v>no impacts</v>
      </c>
      <c r="AK2261" s="23" t="s">
        <v>5537</v>
      </c>
      <c r="AL2261" s="23" t="str">
        <f t="shared" si="65"/>
        <v>LIT_430</v>
      </c>
      <c r="AN2261" s="9" t="s">
        <v>5537</v>
      </c>
      <c r="AO2261" s="23" t="str">
        <f>_xlfn.XLOOKUP(B2261,'INCIDENT-05-03-2026'!E:E,'INCIDENT-05-03-2026'!F:F,"")</f>
        <v/>
      </c>
      <c r="AP2261" s="7" t="s">
        <v>5537</v>
      </c>
      <c r="AQ2261" s="6"/>
      <c r="AR2261" s="7"/>
      <c r="AS2261" s="3" t="str">
        <f>_xlfn.XLOOKUP(B2261,'[3]tt num | region | site id'!$C:$C,'[3]tt num | region | site id'!$Q:$Q,"")</f>
        <v/>
      </c>
      <c r="AT2261" s="24" t="str">
        <f>_xlfn.XLOOKUP(B2261,'[4]Cells Huawei 03052026 12h'!$B:$B,'[4]Cells Huawei 03052026 12h'!$T:$T,"")</f>
        <v/>
      </c>
      <c r="AU2261" s="24" t="str">
        <f>_xlfn.XLOOKUP(B2261,'[5]cells down 02052026 8h50'!$B:$B,'[5]cells down 02052026 8h50'!$R:$R,"")</f>
        <v/>
      </c>
      <c r="AV2261" s="24" t="str">
        <f>_xlfn.XLOOKUP(B2261,'[5]cells down 02052026 13h50'!$B:$B,'[5]cells down 02052026 13h50'!$R:$R,"")</f>
        <v/>
      </c>
      <c r="AW2261" s="24" t="str">
        <f>_xlfn.XLOOKUP(B2261,'[5]cells down 02052026 13h50'!$B:$B,'[5]cells down 02052026 13h50'!$R:$R,"")</f>
        <v/>
      </c>
      <c r="AX2261" s="24" t="str">
        <f>_xlfn.XLOOKUP(B2261,'[6]cell downs 03052026 8h40 '!$B:$B,'[6]cell downs 03052026 8h40 '!$R:$R,"")</f>
        <v/>
      </c>
      <c r="AY2261" s="24" t="str">
        <f>_xlfn.XLOOKUP(B2261,'[7]ALL SITES DOWN'!$D:$D,'[7]ALL SITES DOWN'!$J:$J,"")</f>
        <v/>
      </c>
      <c r="AZ2261" s="24" t="str">
        <f>_xlfn.XLOOKUP(B2261,'[8]ALL SITES DOWN'!$D:$D,'[8]ALL SITES DOWN'!$J:$J,"")</f>
        <v/>
      </c>
      <c r="BA2261" s="9" t="str">
        <f>_xlfn.XLOOKUP(B2261,[9]sheet1!$AC:$AC,[9]sheet1!$AF:$AF,"")</f>
        <v/>
      </c>
      <c r="BB2261" s="14" t="s">
        <v>5537</v>
      </c>
      <c r="BC2261" s="14" t="s">
        <v>5537</v>
      </c>
      <c r="BD2261" s="14" t="str">
        <f>_xlfn.XLOOKUP(B2261,'[10]cell downs 18042026 17h'!$B:$B,'[10]cell downs 18042026 17h'!$B:$B,"")</f>
        <v/>
      </c>
      <c r="BE2261" s="14" t="str">
        <f>_xlfn.XLOOKUP(B2261,'[11]Cells Huawei 19042026 15h'!$B:$B,'[11]Cells Huawei 19042026 15h'!$B:$B,"")</f>
        <v/>
      </c>
      <c r="BF2261" s="9" t="str">
        <f>_xlfn.XLOOKUP(B2261,'[12]cells down 19042026 9H40'!$B:$B,'[12]cells down 19042026 9H40'!$B:$B,"")</f>
        <v/>
      </c>
      <c r="BG2261" s="9" t="s">
        <v>4076</v>
      </c>
      <c r="BH2261" s="9" t="s">
        <v>12</v>
      </c>
    </row>
    <row r="2262" spans="1:60" s="9" customFormat="1" x14ac:dyDescent="0.3">
      <c r="A2262" s="1" t="s">
        <v>4077</v>
      </c>
      <c r="B2262" s="8" t="s">
        <v>4078</v>
      </c>
      <c r="C2262" s="3" t="str">
        <f>_xlfn.XLOOKUP(B2262,'[1]daily break down'!$D:$D,'[1]daily break down'!$E:$E,"")</f>
        <v>CENTRE</v>
      </c>
      <c r="D2262" s="1" t="s">
        <v>11</v>
      </c>
      <c r="E2262" s="1" t="s">
        <v>12</v>
      </c>
      <c r="F2262" s="3" t="s">
        <v>37</v>
      </c>
      <c r="G2262" s="1" t="s">
        <v>1577</v>
      </c>
      <c r="H2262" s="42" t="str">
        <f>_xlfn.XLOOKUP(B2262,[2]CALCULATION!$B:$B,[2]CALCULATION!$H:$H,"")</f>
        <v>ZTE</v>
      </c>
      <c r="I2262" s="34">
        <v>0</v>
      </c>
      <c r="J2262" s="34">
        <v>0</v>
      </c>
      <c r="K2262" s="34">
        <v>0</v>
      </c>
      <c r="L2262" s="34">
        <v>0</v>
      </c>
      <c r="M2262" s="34">
        <v>0</v>
      </c>
      <c r="N2262" s="34">
        <v>0</v>
      </c>
      <c r="O2262" s="34">
        <v>0</v>
      </c>
      <c r="P2262" s="34">
        <v>0</v>
      </c>
      <c r="Q2262" s="34">
        <v>0</v>
      </c>
      <c r="R2262" s="34">
        <v>0</v>
      </c>
      <c r="S2262" s="35">
        <v>0</v>
      </c>
      <c r="T2262" s="35">
        <v>0</v>
      </c>
      <c r="U2262" s="35">
        <v>0</v>
      </c>
      <c r="V2262" s="35">
        <v>0</v>
      </c>
      <c r="W2262" s="35">
        <v>0</v>
      </c>
      <c r="X2262" s="35">
        <v>0</v>
      </c>
      <c r="Y2262" s="35">
        <v>0</v>
      </c>
      <c r="Z2262" s="35">
        <v>0</v>
      </c>
      <c r="AA2262" s="35">
        <v>0</v>
      </c>
      <c r="AB2262" s="35">
        <v>0</v>
      </c>
      <c r="AC2262" s="35">
        <v>0</v>
      </c>
      <c r="AD2262" s="35">
        <v>0</v>
      </c>
      <c r="AE2262" s="58" t="s">
        <v>5560</v>
      </c>
      <c r="AF2262" s="58"/>
      <c r="AG2262" s="57" t="str" cm="1">
        <f t="array" ref="AG2262">IFERROR(_xlfn.IFS(
AI2262="MPR ISSUE","PDH",
AI2262="BSS Hardware Issue","BSS",
AI2262="Sites strategiques, MLL, Pylone, etc.","ENVTECH",
AI2262="AKTIVCO DEFAUT GE &amp; POWER Cabinet","AKTIVCO",
AI2262="AKTIVCO Coupure ENEO &amp; Baisse de tension","AKTIVCO GRID ONLY",
AI2262="Coupure ENEO &amp; Baisse de tension","IHS GRID ONLY",
AI2262="Defaut GE &amp; POWER Cabinet","IHS",
AI2262="Sharing","Partners",
AI2262="Sites strategiques &amp; DataCenter","SST &amp; DC",
AI2262="Exclu","Exclu",
AI2262="SAT","SAT",
AI2262="SPARE-ISSUE","SPARE-ISSUE",
AI2262="Fiber CAmtel","TRANS_FO_CAMTEL",
AI2262="Fiber AOF","Fiber AOF",
AI2262="Projet OCM (HUAWEI)","TRAVAUX-HUAWEI",
AI2262="Projet OCM (NOKIA)","TRAVAUX-NOKIA",
AI2262="ACCESS-ISSUE","ACCESS-ISSUE",
AI2262="Projet OCM (ZTE, NOKIA, autres projets)","TRAVAUX OCM",
AI2262="No root CAuse","No root cause",
AI2262="ODU HS","PDH",
AI2262="IP &amp; VLAN","PDH",
AI2262="Warehouse HUAWEI","SPARE-ISSUE",
AI2262="SPARE-HS","SPARE-ISSUE",
AI2262="Power Telco","BSS",AI2262="no impacts","no impacts"
),"")</f>
        <v>no impacts</v>
      </c>
      <c r="AH2262" s="57" t="str" cm="1">
        <f t="array" ref="AH2262">IFERROR(_xlfn.IFS(
AI2262="MPR ISSUE","TX ISSUE",
AI2262="BSS Hardware Issue","RAN ISSUE",
AI2262="Sites strategiques, MLL, Pylone, etc.","ENVTECH",
AI2262="AKTIVCO DEFAUT GE &amp; POWER Cabinet","POWER ISSUE",
AI2262="AKTIVCO Coupure ENEO &amp; Baisse de tension","POWER ISSUE",
AI2262="Coupure ENEO &amp; Baisse de tension","POWER ISSUE",
AI2262="Defaut GE &amp; POWER Cabinet","POWER ISSUE",
AI2262="Sharing","POWER ISSUE",
AI2262="Sites strategiques &amp; DataCenter","POWER ISSUE",
AI2262="Exclu","Exclu",
AI2262="SAT","TX ISSUE",
AI2262="SPARE-ISSUE","SPARE-ISSUE",
AI2262="Fiber CAmtel","TX ISSUE",
AI2262="Fiber AOF","TX ISSUE",
AI2262="Projet OCM (HUAWEI)","TRAVAUX-HUAWEI",
AI2262="Projet OCM (NOKIA)","TRAVAUX -NOKIA",
AI2262="ACCESS-ISSUE","ACCESS-ISSUE",
AI2262="Projet OCM (ZTE, NOKIA, autres projets)","TRAVAUX OCM",
AI2262="No root CAuse","No root cause",
AI2262="ODU HS","TX ISSUE",
AI2262="IP &amp; VLAN","TX ISSUE",
AI2262="Warehouse HUAWEI","SPARE-ISSUE",
AI2262="SPARE-HS","SPARE-ISSUE",
AI2262="Power Telco","RAN ISSUE",AI2262="no impacts","no impacts"
),"")</f>
        <v>no impacts</v>
      </c>
      <c r="AI2262" s="85" t="s">
        <v>5998</v>
      </c>
      <c r="AJ2262" s="57" t="str" cm="1">
        <f t="array" ref="AJ2262">IFERROR(_xlfn.IFS(
AI2262="MPR ISSUE","ACTIVE",
AI2262="BSS Hardware Issue","ACTIVE",
AI2262="Sites strategiques, MLL, Pylone, etc.","PASSIVE",
AI2262="AKTIVCO DEFAUT GE &amp; POWER Cabinet","PASSIVE",
AI2262="AKTIVCO Coupure ENEO &amp; Baisse de tension","PASSIVE",
AI2262="Coupure ENEO &amp; Baisse de tension","PASSIVE",
AI2262="Defaut GE &amp; POWER Cabinet","PASSIVE",
AI2262="Sharing","PASSIVE",
AI2262="Sites strategiques &amp; DataCenter","PASSIVE",
AI2262="Exclu","Exclu",
AI2262="SAT","ACTIVE",
AI2262="SPARE-ISSUE","SPARE-ISSUE",
AI2262="Fiber CAmtel","ACTIVE",
AI2262="Fiber AOF","ACTIVE",
AI2262="Projet OCM (HUAWEI)","PLANNED WORKS",
AI2262="Projet OCM (NOKIA)","PLANNED WORKS",
AI2262="ACCESS-ISSUE","ACCESS-ISSUE",
AI2262="Projet OCM (ZTE, NOKIA, autres projets)","PLANNED WORKS",
AI2262="No root CAuse","No root cause",
AI2262="ODU HS","ACTIVE",
AI2262="IP &amp; VLAN","ACTIVE",
AI2262="Warehouse HUAWEI","SPARE-ISSUE",
AI2262="SPARE-HS","SPARE-ISSUE",
AI2262="Power Telco","ACTIVE", AI2262="no impacts","no impacts"
),"")</f>
        <v>no impacts</v>
      </c>
      <c r="AK2262" s="23" t="s">
        <v>5537</v>
      </c>
      <c r="AL2262" s="23" t="str">
        <f t="shared" si="65"/>
        <v>CTR_528</v>
      </c>
      <c r="AN2262" s="9" t="s">
        <v>5537</v>
      </c>
      <c r="AO2262" s="23" t="str">
        <f>_xlfn.XLOOKUP(B2262,'INCIDENT-05-03-2026'!E:E,'INCIDENT-05-03-2026'!F:F,"")</f>
        <v/>
      </c>
      <c r="AP2262" s="7" t="s">
        <v>5537</v>
      </c>
      <c r="AQ2262" s="6"/>
      <c r="AR2262" s="7"/>
      <c r="AS2262" s="3" t="str">
        <f>_xlfn.XLOOKUP(B2262,'[3]tt num | region | site id'!$C:$C,'[3]tt num | region | site id'!$Q:$Q,"")</f>
        <v/>
      </c>
      <c r="AT2262" s="24" t="str">
        <f>_xlfn.XLOOKUP(B2262,'[4]Cells Huawei 03052026 12h'!$B:$B,'[4]Cells Huawei 03052026 12h'!$T:$T,"")</f>
        <v/>
      </c>
      <c r="AU2262" s="24" t="str">
        <f>_xlfn.XLOOKUP(B2262,'[5]cells down 02052026 8h50'!$B:$B,'[5]cells down 02052026 8h50'!$R:$R,"")</f>
        <v/>
      </c>
      <c r="AV2262" s="24" t="str">
        <f>_xlfn.XLOOKUP(B2262,'[5]cells down 02052026 13h50'!$B:$B,'[5]cells down 02052026 13h50'!$R:$R,"")</f>
        <v/>
      </c>
      <c r="AW2262" s="24" t="str">
        <f>_xlfn.XLOOKUP(B2262,'[5]cells down 02052026 13h50'!$B:$B,'[5]cells down 02052026 13h50'!$R:$R,"")</f>
        <v/>
      </c>
      <c r="AX2262" s="24" t="str">
        <f>_xlfn.XLOOKUP(B2262,'[6]cell downs 03052026 8h40 '!$B:$B,'[6]cell downs 03052026 8h40 '!$R:$R,"")</f>
        <v/>
      </c>
      <c r="AY2262" s="24" t="str">
        <f>_xlfn.XLOOKUP(B2262,'[7]ALL SITES DOWN'!$D:$D,'[7]ALL SITES DOWN'!$J:$J,"")</f>
        <v/>
      </c>
      <c r="AZ2262" s="24" t="str">
        <f>_xlfn.XLOOKUP(B2262,'[8]ALL SITES DOWN'!$D:$D,'[8]ALL SITES DOWN'!$J:$J,"")</f>
        <v/>
      </c>
      <c r="BA2262" s="9" t="str">
        <f>_xlfn.XLOOKUP(B2262,[9]sheet1!$AC:$AC,[9]sheet1!$AF:$AF,"")</f>
        <v/>
      </c>
      <c r="BB2262" s="14" t="s">
        <v>5537</v>
      </c>
      <c r="BC2262" s="14" t="s">
        <v>5537</v>
      </c>
      <c r="BD2262" s="14" t="str">
        <f>_xlfn.XLOOKUP(B2262,'[10]cell downs 18042026 17h'!$B:$B,'[10]cell downs 18042026 17h'!$B:$B,"")</f>
        <v/>
      </c>
      <c r="BE2262" s="14" t="str">
        <f>_xlfn.XLOOKUP(B2262,'[11]Cells Huawei 19042026 15h'!$B:$B,'[11]Cells Huawei 19042026 15h'!$B:$B,"")</f>
        <v/>
      </c>
      <c r="BF2262" s="9" t="str">
        <f>_xlfn.XLOOKUP(B2262,'[12]cells down 19042026 9H40'!$B:$B,'[12]cells down 19042026 9H40'!$B:$B,"")</f>
        <v/>
      </c>
      <c r="BG2262" s="9" t="s">
        <v>4078</v>
      </c>
      <c r="BH2262" s="9" t="s">
        <v>594</v>
      </c>
    </row>
    <row r="2263" spans="1:60" s="9" customFormat="1" x14ac:dyDescent="0.3">
      <c r="A2263" s="1" t="s">
        <v>4079</v>
      </c>
      <c r="B2263" s="8" t="s">
        <v>4080</v>
      </c>
      <c r="C2263" s="3" t="str">
        <f>_xlfn.XLOOKUP(B2263,'[1]daily break down'!$D:$D,'[1]daily break down'!$E:$E,"")</f>
        <v>CENTRE</v>
      </c>
      <c r="D2263" s="1" t="s">
        <v>21</v>
      </c>
      <c r="E2263" s="1" t="s">
        <v>89</v>
      </c>
      <c r="F2263" s="3" t="s">
        <v>37</v>
      </c>
      <c r="G2263" s="1" t="s">
        <v>4079</v>
      </c>
      <c r="H2263" s="42" t="str">
        <f>_xlfn.XLOOKUP(B2263,[2]CALCULATION!$B:$B,[2]CALCULATION!$H:$H,"")</f>
        <v>ZTE</v>
      </c>
      <c r="I2263" s="34">
        <v>0</v>
      </c>
      <c r="J2263" s="34">
        <v>0</v>
      </c>
      <c r="K2263" s="34">
        <v>0</v>
      </c>
      <c r="L2263" s="34">
        <v>0</v>
      </c>
      <c r="M2263" s="34">
        <v>0</v>
      </c>
      <c r="N2263" s="34">
        <v>0</v>
      </c>
      <c r="O2263" s="34">
        <v>0</v>
      </c>
      <c r="P2263" s="34">
        <v>0</v>
      </c>
      <c r="Q2263" s="34">
        <v>0</v>
      </c>
      <c r="R2263" s="34">
        <v>0</v>
      </c>
      <c r="S2263" s="35">
        <v>0</v>
      </c>
      <c r="T2263" s="35">
        <v>0</v>
      </c>
      <c r="U2263" s="35">
        <v>0</v>
      </c>
      <c r="V2263" s="35">
        <v>0</v>
      </c>
      <c r="W2263" s="35">
        <v>0</v>
      </c>
      <c r="X2263" s="35">
        <v>0</v>
      </c>
      <c r="Y2263" s="35">
        <v>0</v>
      </c>
      <c r="Z2263" s="35">
        <v>0</v>
      </c>
      <c r="AA2263" s="35">
        <v>0</v>
      </c>
      <c r="AB2263" s="35">
        <v>0</v>
      </c>
      <c r="AC2263" s="35">
        <v>0</v>
      </c>
      <c r="AD2263" s="35">
        <v>0</v>
      </c>
      <c r="AE2263" s="58" t="s">
        <v>5560</v>
      </c>
      <c r="AF2263" s="58"/>
      <c r="AG2263" s="57" t="str" cm="1">
        <f t="array" ref="AG2263">IFERROR(_xlfn.IFS(
AI2263="MPR ISSUE","PDH",
AI2263="BSS Hardware Issue","BSS",
AI2263="Sites strategiques, MLL, Pylone, etc.","ENVTECH",
AI2263="AKTIVCO DEFAUT GE &amp; POWER Cabinet","AKTIVCO",
AI2263="AKTIVCO Coupure ENEO &amp; Baisse de tension","AKTIVCO GRID ONLY",
AI2263="Coupure ENEO &amp; Baisse de tension","IHS GRID ONLY",
AI2263="Defaut GE &amp; POWER Cabinet","IHS",
AI2263="Sharing","Partners",
AI2263="Sites strategiques &amp; DataCenter","SST &amp; DC",
AI2263="Exclu","Exclu",
AI2263="SAT","SAT",
AI2263="SPARE-ISSUE","SPARE-ISSUE",
AI2263="Fiber CAmtel","TRANS_FO_CAMTEL",
AI2263="Fiber AOF","Fiber AOF",
AI2263="Projet OCM (HUAWEI)","TRAVAUX-HUAWEI",
AI2263="Projet OCM (NOKIA)","TRAVAUX-NOKIA",
AI2263="ACCESS-ISSUE","ACCESS-ISSUE",
AI2263="Projet OCM (ZTE, NOKIA, autres projets)","TRAVAUX OCM",
AI2263="No root CAuse","No root cause",
AI2263="ODU HS","PDH",
AI2263="IP &amp; VLAN","PDH",
AI2263="Warehouse HUAWEI","SPARE-ISSUE",
AI2263="SPARE-HS","SPARE-ISSUE",
AI2263="Power Telco","BSS",AI2263="no impacts","no impacts"
),"")</f>
        <v>no impacts</v>
      </c>
      <c r="AH2263" s="57" t="str" cm="1">
        <f t="array" ref="AH2263">IFERROR(_xlfn.IFS(
AI2263="MPR ISSUE","TX ISSUE",
AI2263="BSS Hardware Issue","RAN ISSUE",
AI2263="Sites strategiques, MLL, Pylone, etc.","ENVTECH",
AI2263="AKTIVCO DEFAUT GE &amp; POWER Cabinet","POWER ISSUE",
AI2263="AKTIVCO Coupure ENEO &amp; Baisse de tension","POWER ISSUE",
AI2263="Coupure ENEO &amp; Baisse de tension","POWER ISSUE",
AI2263="Defaut GE &amp; POWER Cabinet","POWER ISSUE",
AI2263="Sharing","POWER ISSUE",
AI2263="Sites strategiques &amp; DataCenter","POWER ISSUE",
AI2263="Exclu","Exclu",
AI2263="SAT","TX ISSUE",
AI2263="SPARE-ISSUE","SPARE-ISSUE",
AI2263="Fiber CAmtel","TX ISSUE",
AI2263="Fiber AOF","TX ISSUE",
AI2263="Projet OCM (HUAWEI)","TRAVAUX-HUAWEI",
AI2263="Projet OCM (NOKIA)","TRAVAUX -NOKIA",
AI2263="ACCESS-ISSUE","ACCESS-ISSUE",
AI2263="Projet OCM (ZTE, NOKIA, autres projets)","TRAVAUX OCM",
AI2263="No root CAuse","No root cause",
AI2263="ODU HS","TX ISSUE",
AI2263="IP &amp; VLAN","TX ISSUE",
AI2263="Warehouse HUAWEI","SPARE-ISSUE",
AI2263="SPARE-HS","SPARE-ISSUE",
AI2263="Power Telco","RAN ISSUE",AI2263="no impacts","no impacts"
),"")</f>
        <v>no impacts</v>
      </c>
      <c r="AI2263" s="85" t="s">
        <v>5998</v>
      </c>
      <c r="AJ2263" s="57" t="str" cm="1">
        <f t="array" ref="AJ2263">IFERROR(_xlfn.IFS(
AI2263="MPR ISSUE","ACTIVE",
AI2263="BSS Hardware Issue","ACTIVE",
AI2263="Sites strategiques, MLL, Pylone, etc.","PASSIVE",
AI2263="AKTIVCO DEFAUT GE &amp; POWER Cabinet","PASSIVE",
AI2263="AKTIVCO Coupure ENEO &amp; Baisse de tension","PASSIVE",
AI2263="Coupure ENEO &amp; Baisse de tension","PASSIVE",
AI2263="Defaut GE &amp; POWER Cabinet","PASSIVE",
AI2263="Sharing","PASSIVE",
AI2263="Sites strategiques &amp; DataCenter","PASSIVE",
AI2263="Exclu","Exclu",
AI2263="SAT","ACTIVE",
AI2263="SPARE-ISSUE","SPARE-ISSUE",
AI2263="Fiber CAmtel","ACTIVE",
AI2263="Fiber AOF","ACTIVE",
AI2263="Projet OCM (HUAWEI)","PLANNED WORKS",
AI2263="Projet OCM (NOKIA)","PLANNED WORKS",
AI2263="ACCESS-ISSUE","ACCESS-ISSUE",
AI2263="Projet OCM (ZTE, NOKIA, autres projets)","PLANNED WORKS",
AI2263="No root CAuse","No root cause",
AI2263="ODU HS","ACTIVE",
AI2263="IP &amp; VLAN","ACTIVE",
AI2263="Warehouse HUAWEI","SPARE-ISSUE",
AI2263="SPARE-HS","SPARE-ISSUE",
AI2263="Power Telco","ACTIVE", AI2263="no impacts","no impacts"
),"")</f>
        <v>no impacts</v>
      </c>
      <c r="AK2263" s="23" t="s">
        <v>5537</v>
      </c>
      <c r="AL2263" s="23" t="str">
        <f t="shared" si="65"/>
        <v>CTR_663</v>
      </c>
      <c r="AN2263" s="9" t="s">
        <v>5537</v>
      </c>
      <c r="AO2263" s="23" t="str">
        <f>_xlfn.XLOOKUP(B2263,'INCIDENT-05-03-2026'!E:E,'INCIDENT-05-03-2026'!F:F,"")</f>
        <v/>
      </c>
      <c r="AP2263" s="7" t="s">
        <v>5537</v>
      </c>
      <c r="AQ2263" s="6"/>
      <c r="AR2263" s="7"/>
      <c r="AS2263" s="3" t="str">
        <f>_xlfn.XLOOKUP(B2263,'[3]tt num | region | site id'!$C:$C,'[3]tt num | region | site id'!$Q:$Q,"")</f>
        <v/>
      </c>
      <c r="AT2263" s="24" t="str">
        <f>_xlfn.XLOOKUP(B2263,'[4]Cells Huawei 03052026 12h'!$B:$B,'[4]Cells Huawei 03052026 12h'!$T:$T,"")</f>
        <v/>
      </c>
      <c r="AU2263" s="24" t="str">
        <f>_xlfn.XLOOKUP(B2263,'[5]cells down 02052026 8h50'!$B:$B,'[5]cells down 02052026 8h50'!$R:$R,"")</f>
        <v/>
      </c>
      <c r="AV2263" s="24" t="str">
        <f>_xlfn.XLOOKUP(B2263,'[5]cells down 02052026 13h50'!$B:$B,'[5]cells down 02052026 13h50'!$R:$R,"")</f>
        <v/>
      </c>
      <c r="AW2263" s="24" t="str">
        <f>_xlfn.XLOOKUP(B2263,'[5]cells down 02052026 13h50'!$B:$B,'[5]cells down 02052026 13h50'!$R:$R,"")</f>
        <v/>
      </c>
      <c r="AX2263" s="24" t="str">
        <f>_xlfn.XLOOKUP(B2263,'[6]cell downs 03052026 8h40 '!$B:$B,'[6]cell downs 03052026 8h40 '!$R:$R,"")</f>
        <v/>
      </c>
      <c r="AY2263" s="24" t="str">
        <f>_xlfn.XLOOKUP(B2263,'[7]ALL SITES DOWN'!$D:$D,'[7]ALL SITES DOWN'!$J:$J,"")</f>
        <v/>
      </c>
      <c r="AZ2263" s="24" t="str">
        <f>_xlfn.XLOOKUP(B2263,'[8]ALL SITES DOWN'!$D:$D,'[8]ALL SITES DOWN'!$J:$J,"")</f>
        <v/>
      </c>
      <c r="BA2263" s="9" t="str">
        <f>_xlfn.XLOOKUP(B2263,[9]sheet1!$AC:$AC,[9]sheet1!$AF:$AF,"")</f>
        <v/>
      </c>
      <c r="BB2263" s="14" t="s">
        <v>5537</v>
      </c>
      <c r="BC2263" s="14" t="s">
        <v>5537</v>
      </c>
      <c r="BD2263" s="14" t="str">
        <f>_xlfn.XLOOKUP(B2263,'[10]cell downs 18042026 17h'!$B:$B,'[10]cell downs 18042026 17h'!$B:$B,"")</f>
        <v/>
      </c>
      <c r="BE2263" s="14" t="str">
        <f>_xlfn.XLOOKUP(B2263,'[11]Cells Huawei 19042026 15h'!$B:$B,'[11]Cells Huawei 19042026 15h'!$B:$B,"")</f>
        <v/>
      </c>
      <c r="BF2263" s="9" t="str">
        <f>_xlfn.XLOOKUP(B2263,'[12]cells down 19042026 9H40'!$B:$B,'[12]cells down 19042026 9H40'!$B:$B,"")</f>
        <v/>
      </c>
      <c r="BG2263" s="9" t="s">
        <v>5537</v>
      </c>
      <c r="BH2263" s="9" t="s">
        <v>5537</v>
      </c>
    </row>
    <row r="2264" spans="1:60" s="9" customFormat="1" x14ac:dyDescent="0.3">
      <c r="A2264" s="1" t="s">
        <v>4083</v>
      </c>
      <c r="B2264" s="8" t="s">
        <v>4084</v>
      </c>
      <c r="C2264" s="3" t="str">
        <f>_xlfn.XLOOKUP(B2264,'[1]daily break down'!$D:$D,'[1]daily break down'!$E:$E,"")</f>
        <v>LITTORAL</v>
      </c>
      <c r="D2264" s="1" t="s">
        <v>11</v>
      </c>
      <c r="E2264" s="1" t="s">
        <v>12</v>
      </c>
      <c r="F2264" s="3" t="s">
        <v>31</v>
      </c>
      <c r="G2264" s="1" t="s">
        <v>3686</v>
      </c>
      <c r="H2264" s="42" t="str">
        <f>_xlfn.XLOOKUP(B2264,[2]CALCULATION!$B:$B,[2]CALCULATION!$H:$H,"")</f>
        <v>ZTE</v>
      </c>
      <c r="I2264" s="34">
        <v>0</v>
      </c>
      <c r="J2264" s="34">
        <v>0</v>
      </c>
      <c r="K2264" s="34">
        <v>0</v>
      </c>
      <c r="L2264" s="34">
        <v>0</v>
      </c>
      <c r="M2264" s="34">
        <v>0</v>
      </c>
      <c r="N2264" s="34">
        <v>0</v>
      </c>
      <c r="O2264" s="34">
        <v>0</v>
      </c>
      <c r="P2264" s="34">
        <v>0</v>
      </c>
      <c r="Q2264" s="34">
        <v>0</v>
      </c>
      <c r="R2264" s="34">
        <v>0</v>
      </c>
      <c r="S2264" s="35">
        <v>0</v>
      </c>
      <c r="T2264" s="35">
        <v>0</v>
      </c>
      <c r="U2264" s="35">
        <v>0</v>
      </c>
      <c r="V2264" s="35">
        <v>0</v>
      </c>
      <c r="W2264" s="35">
        <v>0</v>
      </c>
      <c r="X2264" s="35">
        <v>0</v>
      </c>
      <c r="Y2264" s="35">
        <v>0</v>
      </c>
      <c r="Z2264" s="35">
        <v>0</v>
      </c>
      <c r="AA2264" s="35">
        <v>0</v>
      </c>
      <c r="AB2264" s="35">
        <v>0</v>
      </c>
      <c r="AC2264" s="35">
        <v>0</v>
      </c>
      <c r="AD2264" s="35">
        <v>0</v>
      </c>
      <c r="AE2264" s="58" t="s">
        <v>5560</v>
      </c>
      <c r="AF2264" s="58"/>
      <c r="AG2264" s="57" t="str" cm="1">
        <f t="array" ref="AG2264">IFERROR(_xlfn.IFS(
AI2264="MPR ISSUE","PDH",
AI2264="BSS Hardware Issue","BSS",
AI2264="Sites strategiques, MLL, Pylone, etc.","ENVTECH",
AI2264="AKTIVCO DEFAUT GE &amp; POWER Cabinet","AKTIVCO",
AI2264="AKTIVCO Coupure ENEO &amp; Baisse de tension","AKTIVCO GRID ONLY",
AI2264="Coupure ENEO &amp; Baisse de tension","IHS GRID ONLY",
AI2264="Defaut GE &amp; POWER Cabinet","IHS",
AI2264="Sharing","Partners",
AI2264="Sites strategiques &amp; DataCenter","SST &amp; DC",
AI2264="Exclu","Exclu",
AI2264="SAT","SAT",
AI2264="SPARE-ISSUE","SPARE-ISSUE",
AI2264="Fiber CAmtel","TRANS_FO_CAMTEL",
AI2264="Fiber AOF","Fiber AOF",
AI2264="Projet OCM (HUAWEI)","TRAVAUX-HUAWEI",
AI2264="Projet OCM (NOKIA)","TRAVAUX-NOKIA",
AI2264="ACCESS-ISSUE","ACCESS-ISSUE",
AI2264="Projet OCM (ZTE, NOKIA, autres projets)","TRAVAUX OCM",
AI2264="No root CAuse","No root cause",
AI2264="ODU HS","PDH",
AI2264="IP &amp; VLAN","PDH",
AI2264="Warehouse HUAWEI","SPARE-ISSUE",
AI2264="SPARE-HS","SPARE-ISSUE",
AI2264="Power Telco","BSS",AI2264="no impacts","no impacts"
),"")</f>
        <v>no impacts</v>
      </c>
      <c r="AH2264" s="57" t="str" cm="1">
        <f t="array" ref="AH2264">IFERROR(_xlfn.IFS(
AI2264="MPR ISSUE","TX ISSUE",
AI2264="BSS Hardware Issue","RAN ISSUE",
AI2264="Sites strategiques, MLL, Pylone, etc.","ENVTECH",
AI2264="AKTIVCO DEFAUT GE &amp; POWER Cabinet","POWER ISSUE",
AI2264="AKTIVCO Coupure ENEO &amp; Baisse de tension","POWER ISSUE",
AI2264="Coupure ENEO &amp; Baisse de tension","POWER ISSUE",
AI2264="Defaut GE &amp; POWER Cabinet","POWER ISSUE",
AI2264="Sharing","POWER ISSUE",
AI2264="Sites strategiques &amp; DataCenter","POWER ISSUE",
AI2264="Exclu","Exclu",
AI2264="SAT","TX ISSUE",
AI2264="SPARE-ISSUE","SPARE-ISSUE",
AI2264="Fiber CAmtel","TX ISSUE",
AI2264="Fiber AOF","TX ISSUE",
AI2264="Projet OCM (HUAWEI)","TRAVAUX-HUAWEI",
AI2264="Projet OCM (NOKIA)","TRAVAUX -NOKIA",
AI2264="ACCESS-ISSUE","ACCESS-ISSUE",
AI2264="Projet OCM (ZTE, NOKIA, autres projets)","TRAVAUX OCM",
AI2264="No root CAuse","No root cause",
AI2264="ODU HS","TX ISSUE",
AI2264="IP &amp; VLAN","TX ISSUE",
AI2264="Warehouse HUAWEI","SPARE-ISSUE",
AI2264="SPARE-HS","SPARE-ISSUE",
AI2264="Power Telco","RAN ISSUE",AI2264="no impacts","no impacts"
),"")</f>
        <v>no impacts</v>
      </c>
      <c r="AI2264" s="85" t="s">
        <v>5998</v>
      </c>
      <c r="AJ2264" s="57" t="str" cm="1">
        <f t="array" ref="AJ2264">IFERROR(_xlfn.IFS(
AI2264="MPR ISSUE","ACTIVE",
AI2264="BSS Hardware Issue","ACTIVE",
AI2264="Sites strategiques, MLL, Pylone, etc.","PASSIVE",
AI2264="AKTIVCO DEFAUT GE &amp; POWER Cabinet","PASSIVE",
AI2264="AKTIVCO Coupure ENEO &amp; Baisse de tension","PASSIVE",
AI2264="Coupure ENEO &amp; Baisse de tension","PASSIVE",
AI2264="Defaut GE &amp; POWER Cabinet","PASSIVE",
AI2264="Sharing","PASSIVE",
AI2264="Sites strategiques &amp; DataCenter","PASSIVE",
AI2264="Exclu","Exclu",
AI2264="SAT","ACTIVE",
AI2264="SPARE-ISSUE","SPARE-ISSUE",
AI2264="Fiber CAmtel","ACTIVE",
AI2264="Fiber AOF","ACTIVE",
AI2264="Projet OCM (HUAWEI)","PLANNED WORKS",
AI2264="Projet OCM (NOKIA)","PLANNED WORKS",
AI2264="ACCESS-ISSUE","ACCESS-ISSUE",
AI2264="Projet OCM (ZTE, NOKIA, autres projets)","PLANNED WORKS",
AI2264="No root CAuse","No root cause",
AI2264="ODU HS","ACTIVE",
AI2264="IP &amp; VLAN","ACTIVE",
AI2264="Warehouse HUAWEI","SPARE-ISSUE",
AI2264="SPARE-HS","SPARE-ISSUE",
AI2264="Power Telco","ACTIVE", AI2264="no impacts","no impacts"
),"")</f>
        <v>no impacts</v>
      </c>
      <c r="AK2264" s="23" t="s">
        <v>5537</v>
      </c>
      <c r="AL2264" s="23" t="str">
        <f t="shared" si="65"/>
        <v>LIT_521</v>
      </c>
      <c r="AN2264" s="9" t="s">
        <v>5537</v>
      </c>
      <c r="AO2264" s="23" t="str">
        <f>_xlfn.XLOOKUP(B2264,'INCIDENT-05-03-2026'!E:E,'INCIDENT-05-03-2026'!F:F,"")</f>
        <v/>
      </c>
      <c r="AP2264" s="7" t="s">
        <v>5537</v>
      </c>
      <c r="AQ2264" s="6"/>
      <c r="AR2264" s="7"/>
      <c r="AS2264" s="3" t="str">
        <f>_xlfn.XLOOKUP(B2264,'[3]tt num | region | site id'!$C:$C,'[3]tt num | region | site id'!$Q:$Q,"")</f>
        <v/>
      </c>
      <c r="AT2264" s="24" t="str">
        <f>_xlfn.XLOOKUP(B2264,'[4]Cells Huawei 03052026 12h'!$B:$B,'[4]Cells Huawei 03052026 12h'!$T:$T,"")</f>
        <v/>
      </c>
      <c r="AU2264" s="24" t="str">
        <f>_xlfn.XLOOKUP(B2264,'[5]cells down 02052026 8h50'!$B:$B,'[5]cells down 02052026 8h50'!$R:$R,"")</f>
        <v/>
      </c>
      <c r="AV2264" s="24" t="str">
        <f>_xlfn.XLOOKUP(B2264,'[5]cells down 02052026 13h50'!$B:$B,'[5]cells down 02052026 13h50'!$R:$R,"")</f>
        <v/>
      </c>
      <c r="AW2264" s="24" t="str">
        <f>_xlfn.XLOOKUP(B2264,'[5]cells down 02052026 13h50'!$B:$B,'[5]cells down 02052026 13h50'!$R:$R,"")</f>
        <v/>
      </c>
      <c r="AX2264" s="24" t="str">
        <f>_xlfn.XLOOKUP(B2264,'[6]cell downs 03052026 8h40 '!$B:$B,'[6]cell downs 03052026 8h40 '!$R:$R,"")</f>
        <v/>
      </c>
      <c r="AY2264" s="24" t="str">
        <f>_xlfn.XLOOKUP(B2264,'[7]ALL SITES DOWN'!$D:$D,'[7]ALL SITES DOWN'!$J:$J,"")</f>
        <v/>
      </c>
      <c r="AZ2264" s="24" t="str">
        <f>_xlfn.XLOOKUP(B2264,'[8]ALL SITES DOWN'!$D:$D,'[8]ALL SITES DOWN'!$J:$J,"")</f>
        <v/>
      </c>
      <c r="BA2264" s="9" t="str">
        <f>_xlfn.XLOOKUP(B2264,[9]sheet1!$AC:$AC,[9]sheet1!$AF:$AF,"")</f>
        <v/>
      </c>
      <c r="BB2264" s="14" t="s">
        <v>5537</v>
      </c>
      <c r="BC2264" s="14" t="s">
        <v>5537</v>
      </c>
      <c r="BD2264" s="14" t="str">
        <f>_xlfn.XLOOKUP(B2264,'[10]cell downs 18042026 17h'!$B:$B,'[10]cell downs 18042026 17h'!$B:$B,"")</f>
        <v/>
      </c>
      <c r="BE2264" s="14" t="str">
        <f>_xlfn.XLOOKUP(B2264,'[11]Cells Huawei 19042026 15h'!$B:$B,'[11]Cells Huawei 19042026 15h'!$B:$B,"")</f>
        <v/>
      </c>
      <c r="BF2264" s="9" t="str">
        <f>_xlfn.XLOOKUP(B2264,'[12]cells down 19042026 9H40'!$B:$B,'[12]cells down 19042026 9H40'!$B:$B,"")</f>
        <v/>
      </c>
      <c r="BG2264" s="9" t="s">
        <v>4084</v>
      </c>
      <c r="BH2264" s="9" t="s">
        <v>12</v>
      </c>
    </row>
    <row r="2265" spans="1:60" s="9" customFormat="1" x14ac:dyDescent="0.3">
      <c r="A2265" s="1" t="s">
        <v>3966</v>
      </c>
      <c r="B2265" s="8" t="s">
        <v>3967</v>
      </c>
      <c r="C2265" s="3" t="str">
        <f>_xlfn.XLOOKUP(B2265,'[1]daily break down'!$D:$D,'[1]daily break down'!$E:$E,"")</f>
        <v>NORD-OUEST</v>
      </c>
      <c r="D2265" s="1" t="s">
        <v>11</v>
      </c>
      <c r="E2265" s="1"/>
      <c r="F2265" s="3" t="s">
        <v>51</v>
      </c>
      <c r="G2265" s="1" t="s">
        <v>3963</v>
      </c>
      <c r="H2265" s="40" t="str">
        <f>_xlfn.XLOOKUP(B2265,[2]CALCULATION!$B:$B,[2]CALCULATION!$H:$H,"")</f>
        <v>HUAWEI</v>
      </c>
      <c r="I2265" s="34">
        <v>0</v>
      </c>
      <c r="J2265" s="34">
        <v>0</v>
      </c>
      <c r="K2265" s="34">
        <v>0</v>
      </c>
      <c r="L2265" s="34">
        <v>0</v>
      </c>
      <c r="M2265" s="34">
        <v>0</v>
      </c>
      <c r="N2265" s="34">
        <v>0</v>
      </c>
      <c r="O2265" s="34">
        <v>0</v>
      </c>
      <c r="P2265" s="34">
        <v>0</v>
      </c>
      <c r="Q2265" s="34">
        <v>0</v>
      </c>
      <c r="R2265" s="34">
        <v>0</v>
      </c>
      <c r="S2265" s="35">
        <v>0</v>
      </c>
      <c r="T2265" s="35">
        <v>0</v>
      </c>
      <c r="U2265" s="35">
        <v>0</v>
      </c>
      <c r="V2265" s="35">
        <v>2.5181882128680808</v>
      </c>
      <c r="W2265" s="35">
        <v>0</v>
      </c>
      <c r="X2265" s="35">
        <v>0</v>
      </c>
      <c r="Y2265" s="35">
        <v>0</v>
      </c>
      <c r="Z2265" s="35">
        <v>0</v>
      </c>
      <c r="AA2265" s="35">
        <v>0</v>
      </c>
      <c r="AB2265" s="35">
        <v>0</v>
      </c>
      <c r="AC2265" s="35">
        <v>0</v>
      </c>
      <c r="AD2265" s="35">
        <v>0</v>
      </c>
      <c r="AE2265" s="58" t="s">
        <v>5603</v>
      </c>
      <c r="AF2265" s="58"/>
      <c r="AG2265" s="57" t="str" cm="1">
        <f t="array" ref="AG2265">IFERROR(_xlfn.IFS(
AI2265="MPR ISSUE","PDH",
AI2265="BSS Hardware Issue","BSS",
AI2265="Sites strategiques, MLL, Pylone, etc.","ENVTECH",
AI2265="AKTIVCO DEFAUT GE &amp; POWER Cabinet","AKTIVCO",
AI2265="AKTIVCO Coupure ENEO &amp; Baisse de tension","AKTIVCO GRID ONLY",
AI2265="Coupure ENEO &amp; Baisse de tension","IHS GRID ONLY",
AI2265="Defaut GE &amp; POWER Cabinet","IHS",
AI2265="Sharing","Partners",
AI2265="Sites strategiques &amp; DataCenter","SST &amp; DC",
AI2265="Exclu","Exclu",
AI2265="SAT","SAT",
AI2265="SPARE-ISSUE","SPARE-ISSUE",
AI2265="Fiber CAmtel","TRANS_FO_CAMTEL",
AI2265="Fiber AOF","Fiber AOF",
AI2265="Projet OCM (HUAWEI)","TRAVAUX-HUAWEI",
AI2265="Projet OCM (NOKIA)","TRAVAUX-NOKIA",
AI2265="ACCESS-ISSUE","ACCESS-ISSUE",
AI2265="Projet OCM (ZTE, NOKIA, autres projets)","TRAVAUX OCM",
AI2265="No root CAuse","No root cause",
AI2265="ODU HS","PDH",
AI2265="IP &amp; VLAN","PDH",
AI2265="Warehouse HUAWEI","SPARE-ISSUE",
AI2265="SPARE-HS","SPARE-ISSUE",
AI2265="Power Telco","BSS",AI2265="no impacts","no impacts"
),"")</f>
        <v>PDH</v>
      </c>
      <c r="AH2265" s="57" t="str" cm="1">
        <f t="array" ref="AH2265">IFERROR(_xlfn.IFS(
AI2265="MPR ISSUE","TX ISSUE",
AI2265="BSS Hardware Issue","RAN ISSUE",
AI2265="Sites strategiques, MLL, Pylone, etc.","ENVTECH",
AI2265="AKTIVCO DEFAUT GE &amp; POWER Cabinet","POWER ISSUE",
AI2265="AKTIVCO Coupure ENEO &amp; Baisse de tension","POWER ISSUE",
AI2265="Coupure ENEO &amp; Baisse de tension","POWER ISSUE",
AI2265="Defaut GE &amp; POWER Cabinet","POWER ISSUE",
AI2265="Sharing","POWER ISSUE",
AI2265="Sites strategiques &amp; DataCenter","POWER ISSUE",
AI2265="Exclu","Exclu",
AI2265="SAT","TX ISSUE",
AI2265="SPARE-ISSUE","SPARE-ISSUE",
AI2265="Fiber CAmtel","TX ISSUE",
AI2265="Fiber AOF","TX ISSUE",
AI2265="Projet OCM (HUAWEI)","TRAVAUX-HUAWEI",
AI2265="Projet OCM (NOKIA)","TRAVAUX -NOKIA",
AI2265="ACCESS-ISSUE","ACCESS-ISSUE",
AI2265="Projet OCM (ZTE, NOKIA, autres projets)","TRAVAUX OCM",
AI2265="No root CAuse","No root cause",
AI2265="ODU HS","TX ISSUE",
AI2265="IP &amp; VLAN","TX ISSUE",
AI2265="Warehouse HUAWEI","SPARE-ISSUE",
AI2265="SPARE-HS","SPARE-ISSUE",
AI2265="Power Telco","RAN ISSUE",AI2265="no impacts","no impacts"
),"")</f>
        <v>TX ISSUE</v>
      </c>
      <c r="AI2265" s="85" t="s">
        <v>5353</v>
      </c>
      <c r="AJ2265" s="57" t="str" cm="1">
        <f t="array" ref="AJ2265">IFERROR(_xlfn.IFS(
AI2265="MPR ISSUE","ACTIVE",
AI2265="BSS Hardware Issue","ACTIVE",
AI2265="Sites strategiques, MLL, Pylone, etc.","PASSIVE",
AI2265="AKTIVCO DEFAUT GE &amp; POWER Cabinet","PASSIVE",
AI2265="AKTIVCO Coupure ENEO &amp; Baisse de tension","PASSIVE",
AI2265="Coupure ENEO &amp; Baisse de tension","PASSIVE",
AI2265="Defaut GE &amp; POWER Cabinet","PASSIVE",
AI2265="Sharing","PASSIVE",
AI2265="Sites strategiques &amp; DataCenter","PASSIVE",
AI2265="Exclu","Exclu",
AI2265="SAT","ACTIVE",
AI2265="SPARE-ISSUE","SPARE-ISSUE",
AI2265="Fiber CAmtel","ACTIVE",
AI2265="Fiber AOF","ACTIVE",
AI2265="Projet OCM (HUAWEI)","PLANNED WORKS",
AI2265="Projet OCM (NOKIA)","PLANNED WORKS",
AI2265="ACCESS-ISSUE","ACCESS-ISSUE",
AI2265="Projet OCM (ZTE, NOKIA, autres projets)","PLANNED WORKS",
AI2265="No root CAuse","No root cause",
AI2265="ODU HS","ACTIVE",
AI2265="IP &amp; VLAN","ACTIVE",
AI2265="Warehouse HUAWEI","SPARE-ISSUE",
AI2265="SPARE-HS","SPARE-ISSUE",
AI2265="Power Telco","ACTIVE", AI2265="no impacts","no impacts"
),"")</f>
        <v>ACTIVE</v>
      </c>
      <c r="AK2265" s="23" t="s">
        <v>5655</v>
      </c>
      <c r="AL2265" s="127" t="str">
        <f>IFERROR(MID(AM2265, SEARCH("CTR_", AM2265), 7), IFERROR(MID(AM2265, SEARCH("SUO_", AM2265), 7), IFERROR(MID(AM2265, SEARCH("SUD_", AM2265), 7), IFERROR(MID(AM2265, SEARCH("NRO_", AM2265), 7), IFERROR(MID(AM2265, SEARCH("ADM_", AM2265), 7), IFERROR(MID(AM2265, SEARCH("NRD_", AM2265), 7), IFERROR(MID(AM2265, SEARCH("EXN_", AM2265), 7), IFERROR(MID(AM2265, SEARCH("LIT_", AM2265), 7), IFERROR(MID(AM2265, SEARCH("EST_", AM2265), 7), MID(AM2265, SEARCH("OST_",AM2265), 7))))))))))</f>
        <v>NRO_011</v>
      </c>
      <c r="AM2265" s="9" t="s">
        <v>5938</v>
      </c>
      <c r="AN2265" s="9" t="s">
        <v>5537</v>
      </c>
      <c r="AO2265" s="23" t="str">
        <f>_xlfn.XLOOKUP(B2265,'INCIDENT-05-03-2026'!E:E,'INCIDENT-05-03-2026'!F:F,"")</f>
        <v>(05/03/2026 groupe whatsapp) :  impacted by NRO_011_H_MBENGWI, Boucle Ethernet les Vlan Huawei (1454, 1453, 1452, 1451) || Action Desactivation de la boucle par BOTX</v>
      </c>
      <c r="AP2265" s="7" t="s">
        <v>5537</v>
      </c>
      <c r="AQ2265" s="6"/>
      <c r="AR2265" s="7"/>
      <c r="AS2265" s="3" t="str">
        <f>_xlfn.XLOOKUP(B2265,'[3]tt num | region | site id'!$C:$C,'[3]tt num | region | site id'!$Q:$Q,"")</f>
        <v/>
      </c>
      <c r="AT2265" s="24" t="str">
        <f>_xlfn.XLOOKUP(B2265,'[4]Cells Huawei 03052026 12h'!$B:$B,'[4]Cells Huawei 03052026 12h'!$T:$T,"")</f>
        <v/>
      </c>
      <c r="AU2265" s="24" t="str">
        <f>_xlfn.XLOOKUP(B2265,'[5]cells down 02052026 8h50'!$B:$B,'[5]cells down 02052026 8h50'!$R:$R,"")</f>
        <v/>
      </c>
      <c r="AV2265" s="24" t="str">
        <f>_xlfn.XLOOKUP(B2265,'[5]cells down 02052026 13h50'!$B:$B,'[5]cells down 02052026 13h50'!$R:$R,"")</f>
        <v/>
      </c>
      <c r="AW2265" s="24" t="str">
        <f>_xlfn.XLOOKUP(B2265,'[5]cells down 02052026 13h50'!$B:$B,'[5]cells down 02052026 13h50'!$R:$R,"")</f>
        <v/>
      </c>
      <c r="AX2265" s="24" t="str">
        <f>_xlfn.XLOOKUP(B2265,'[6]cell downs 03052026 8h40 '!$B:$B,'[6]cell downs 03052026 8h40 '!$R:$R,"")</f>
        <v/>
      </c>
      <c r="AY2265" s="24" t="str">
        <f>_xlfn.XLOOKUP(B2265,'[7]ALL SITES DOWN'!$D:$D,'[7]ALL SITES DOWN'!$J:$J,"")</f>
        <v/>
      </c>
      <c r="AZ2265" s="24" t="str">
        <f>_xlfn.XLOOKUP(B2265,'[8]ALL SITES DOWN'!$D:$D,'[8]ALL SITES DOWN'!$J:$J,"")</f>
        <v/>
      </c>
      <c r="BA2265" s="9" t="str">
        <f>_xlfn.XLOOKUP(B2265,[9]sheet1!$AC:$AC,[9]sheet1!$AF:$AF,"")</f>
        <v/>
      </c>
      <c r="BB2265" s="14" t="s">
        <v>5537</v>
      </c>
      <c r="BC2265" s="14" t="s">
        <v>5537</v>
      </c>
      <c r="BD2265" s="14" t="str">
        <f>_xlfn.XLOOKUP(B2265,'[10]cell downs 18042026 17h'!$B:$B,'[10]cell downs 18042026 17h'!$B:$B,"")</f>
        <v/>
      </c>
      <c r="BE2265" s="14" t="str">
        <f>_xlfn.XLOOKUP(B2265,'[11]Cells Huawei 19042026 15h'!$B:$B,'[11]Cells Huawei 19042026 15h'!$B:$B,"")</f>
        <v/>
      </c>
      <c r="BF2265" s="9" t="str">
        <f>_xlfn.XLOOKUP(B2265,'[12]cells down 19042026 9H40'!$B:$B,'[12]cells down 19042026 9H40'!$B:$B,"")</f>
        <v/>
      </c>
      <c r="BG2265" s="9" t="s">
        <v>3967</v>
      </c>
      <c r="BH2265" s="9" t="s">
        <v>318</v>
      </c>
    </row>
    <row r="2266" spans="1:60" s="9" customFormat="1" x14ac:dyDescent="0.3">
      <c r="A2266" s="1" t="s">
        <v>4087</v>
      </c>
      <c r="B2266" s="8" t="s">
        <v>4088</v>
      </c>
      <c r="C2266" s="3" t="str">
        <f>_xlfn.XLOOKUP(B2266,'[1]daily break down'!$D:$D,'[1]daily break down'!$E:$E,"")</f>
        <v>OUEST</v>
      </c>
      <c r="D2266" s="1" t="s">
        <v>11</v>
      </c>
      <c r="E2266" s="1" t="s">
        <v>12</v>
      </c>
      <c r="F2266" s="3" t="s">
        <v>102</v>
      </c>
      <c r="G2266" s="1" t="s">
        <v>4089</v>
      </c>
      <c r="H2266" s="42" t="str">
        <f>_xlfn.XLOOKUP(B2266,[2]CALCULATION!$B:$B,[2]CALCULATION!$H:$H,"")</f>
        <v>ZTE</v>
      </c>
      <c r="I2266" s="34">
        <v>0</v>
      </c>
      <c r="J2266" s="34">
        <v>0</v>
      </c>
      <c r="K2266" s="34">
        <v>0</v>
      </c>
      <c r="L2266" s="34">
        <v>0</v>
      </c>
      <c r="M2266" s="34">
        <v>0</v>
      </c>
      <c r="N2266" s="34">
        <v>0</v>
      </c>
      <c r="O2266" s="34">
        <v>0</v>
      </c>
      <c r="P2266" s="34">
        <v>0</v>
      </c>
      <c r="Q2266" s="34">
        <v>0</v>
      </c>
      <c r="R2266" s="34">
        <v>0</v>
      </c>
      <c r="S2266" s="35">
        <v>0</v>
      </c>
      <c r="T2266" s="35">
        <v>0</v>
      </c>
      <c r="U2266" s="35">
        <v>0</v>
      </c>
      <c r="V2266" s="35">
        <v>0</v>
      </c>
      <c r="W2266" s="35">
        <v>0</v>
      </c>
      <c r="X2266" s="35">
        <v>0</v>
      </c>
      <c r="Y2266" s="35">
        <v>0</v>
      </c>
      <c r="Z2266" s="35">
        <v>0</v>
      </c>
      <c r="AA2266" s="35">
        <v>0</v>
      </c>
      <c r="AB2266" s="35">
        <v>0</v>
      </c>
      <c r="AC2266" s="35">
        <v>0</v>
      </c>
      <c r="AD2266" s="35">
        <v>0</v>
      </c>
      <c r="AE2266" s="58" t="s">
        <v>5560</v>
      </c>
      <c r="AF2266" s="58"/>
      <c r="AG2266" s="57" t="str" cm="1">
        <f t="array" ref="AG2266">IFERROR(_xlfn.IFS(
AI2266="MPR ISSUE","PDH",
AI2266="BSS Hardware Issue","BSS",
AI2266="Sites strategiques, MLL, Pylone, etc.","ENVTECH",
AI2266="AKTIVCO DEFAUT GE &amp; POWER Cabinet","AKTIVCO",
AI2266="AKTIVCO Coupure ENEO &amp; Baisse de tension","AKTIVCO GRID ONLY",
AI2266="Coupure ENEO &amp; Baisse de tension","IHS GRID ONLY",
AI2266="Defaut GE &amp; POWER Cabinet","IHS",
AI2266="Sharing","Partners",
AI2266="Sites strategiques &amp; DataCenter","SST &amp; DC",
AI2266="Exclu","Exclu",
AI2266="SAT","SAT",
AI2266="SPARE-ISSUE","SPARE-ISSUE",
AI2266="Fiber CAmtel","TRANS_FO_CAMTEL",
AI2266="Fiber AOF","Fiber AOF",
AI2266="Projet OCM (HUAWEI)","TRAVAUX-HUAWEI",
AI2266="Projet OCM (NOKIA)","TRAVAUX-NOKIA",
AI2266="ACCESS-ISSUE","ACCESS-ISSUE",
AI2266="Projet OCM (ZTE, NOKIA, autres projets)","TRAVAUX OCM",
AI2266="No root CAuse","No root cause",
AI2266="ODU HS","PDH",
AI2266="IP &amp; VLAN","PDH",
AI2266="Warehouse HUAWEI","SPARE-ISSUE",
AI2266="SPARE-HS","SPARE-ISSUE",
AI2266="Power Telco","BSS",AI2266="no impacts","no impacts"
),"")</f>
        <v>no impacts</v>
      </c>
      <c r="AH2266" s="57" t="str" cm="1">
        <f t="array" ref="AH2266">IFERROR(_xlfn.IFS(
AI2266="MPR ISSUE","TX ISSUE",
AI2266="BSS Hardware Issue","RAN ISSUE",
AI2266="Sites strategiques, MLL, Pylone, etc.","ENVTECH",
AI2266="AKTIVCO DEFAUT GE &amp; POWER Cabinet","POWER ISSUE",
AI2266="AKTIVCO Coupure ENEO &amp; Baisse de tension","POWER ISSUE",
AI2266="Coupure ENEO &amp; Baisse de tension","POWER ISSUE",
AI2266="Defaut GE &amp; POWER Cabinet","POWER ISSUE",
AI2266="Sharing","POWER ISSUE",
AI2266="Sites strategiques &amp; DataCenter","POWER ISSUE",
AI2266="Exclu","Exclu",
AI2266="SAT","TX ISSUE",
AI2266="SPARE-ISSUE","SPARE-ISSUE",
AI2266="Fiber CAmtel","TX ISSUE",
AI2266="Fiber AOF","TX ISSUE",
AI2266="Projet OCM (HUAWEI)","TRAVAUX-HUAWEI",
AI2266="Projet OCM (NOKIA)","TRAVAUX -NOKIA",
AI2266="ACCESS-ISSUE","ACCESS-ISSUE",
AI2266="Projet OCM (ZTE, NOKIA, autres projets)","TRAVAUX OCM",
AI2266="No root CAuse","No root cause",
AI2266="ODU HS","TX ISSUE",
AI2266="IP &amp; VLAN","TX ISSUE",
AI2266="Warehouse HUAWEI","SPARE-ISSUE",
AI2266="SPARE-HS","SPARE-ISSUE",
AI2266="Power Telco","RAN ISSUE",AI2266="no impacts","no impacts"
),"")</f>
        <v>no impacts</v>
      </c>
      <c r="AI2266" s="85" t="s">
        <v>5998</v>
      </c>
      <c r="AJ2266" s="57" t="str" cm="1">
        <f t="array" ref="AJ2266">IFERROR(_xlfn.IFS(
AI2266="MPR ISSUE","ACTIVE",
AI2266="BSS Hardware Issue","ACTIVE",
AI2266="Sites strategiques, MLL, Pylone, etc.","PASSIVE",
AI2266="AKTIVCO DEFAUT GE &amp; POWER Cabinet","PASSIVE",
AI2266="AKTIVCO Coupure ENEO &amp; Baisse de tension","PASSIVE",
AI2266="Coupure ENEO &amp; Baisse de tension","PASSIVE",
AI2266="Defaut GE &amp; POWER Cabinet","PASSIVE",
AI2266="Sharing","PASSIVE",
AI2266="Sites strategiques &amp; DataCenter","PASSIVE",
AI2266="Exclu","Exclu",
AI2266="SAT","ACTIVE",
AI2266="SPARE-ISSUE","SPARE-ISSUE",
AI2266="Fiber CAmtel","ACTIVE",
AI2266="Fiber AOF","ACTIVE",
AI2266="Projet OCM (HUAWEI)","PLANNED WORKS",
AI2266="Projet OCM (NOKIA)","PLANNED WORKS",
AI2266="ACCESS-ISSUE","ACCESS-ISSUE",
AI2266="Projet OCM (ZTE, NOKIA, autres projets)","PLANNED WORKS",
AI2266="No root CAuse","No root cause",
AI2266="ODU HS","ACTIVE",
AI2266="IP &amp; VLAN","ACTIVE",
AI2266="Warehouse HUAWEI","SPARE-ISSUE",
AI2266="SPARE-HS","SPARE-ISSUE",
AI2266="Power Telco","ACTIVE", AI2266="no impacts","no impacts"
),"")</f>
        <v>no impacts</v>
      </c>
      <c r="AK2266" s="23" t="s">
        <v>5537</v>
      </c>
      <c r="AL2266" s="23" t="str">
        <f t="shared" ref="AL2266:AL2297" si="66">B2266</f>
        <v>OST_031</v>
      </c>
      <c r="AN2266" s="9" t="s">
        <v>5537</v>
      </c>
      <c r="AO2266" s="23" t="str">
        <f>_xlfn.XLOOKUP(B2266,'INCIDENT-05-03-2026'!E:E,'INCIDENT-05-03-2026'!F:F,"")</f>
        <v/>
      </c>
      <c r="AP2266" s="7" t="s">
        <v>5537</v>
      </c>
      <c r="AQ2266" s="6"/>
      <c r="AR2266" s="7"/>
      <c r="AS2266" s="3" t="str">
        <f>_xlfn.XLOOKUP(B2266,'[3]tt num | region | site id'!$C:$C,'[3]tt num | region | site id'!$Q:$Q,"")</f>
        <v/>
      </c>
      <c r="AT2266" s="24" t="str">
        <f>_xlfn.XLOOKUP(B2266,'[4]Cells Huawei 03052026 12h'!$B:$B,'[4]Cells Huawei 03052026 12h'!$T:$T,"")</f>
        <v/>
      </c>
      <c r="AU2266" s="24" t="str">
        <f>_xlfn.XLOOKUP(B2266,'[5]cells down 02052026 8h50'!$B:$B,'[5]cells down 02052026 8h50'!$R:$R,"")</f>
        <v/>
      </c>
      <c r="AV2266" s="24" t="str">
        <f>_xlfn.XLOOKUP(B2266,'[5]cells down 02052026 13h50'!$B:$B,'[5]cells down 02052026 13h50'!$R:$R,"")</f>
        <v/>
      </c>
      <c r="AW2266" s="24" t="str">
        <f>_xlfn.XLOOKUP(B2266,'[5]cells down 02052026 13h50'!$B:$B,'[5]cells down 02052026 13h50'!$R:$R,"")</f>
        <v/>
      </c>
      <c r="AX2266" s="24" t="str">
        <f>_xlfn.XLOOKUP(B2266,'[6]cell downs 03052026 8h40 '!$B:$B,'[6]cell downs 03052026 8h40 '!$R:$R,"")</f>
        <v/>
      </c>
      <c r="AY2266" s="24" t="str">
        <f>_xlfn.XLOOKUP(B2266,'[7]ALL SITES DOWN'!$D:$D,'[7]ALL SITES DOWN'!$J:$J,"")</f>
        <v/>
      </c>
      <c r="AZ2266" s="24" t="str">
        <f>_xlfn.XLOOKUP(B2266,'[8]ALL SITES DOWN'!$D:$D,'[8]ALL SITES DOWN'!$J:$J,"")</f>
        <v/>
      </c>
      <c r="BA2266" s="9" t="str">
        <f>_xlfn.XLOOKUP(B2266,[9]sheet1!$AC:$AC,[9]sheet1!$AF:$AF,"")</f>
        <v/>
      </c>
      <c r="BB2266" s="14" t="s">
        <v>5537</v>
      </c>
      <c r="BC2266" s="14" t="s">
        <v>5537</v>
      </c>
      <c r="BD2266" s="14" t="str">
        <f>_xlfn.XLOOKUP(B2266,'[10]cell downs 18042026 17h'!$B:$B,'[10]cell downs 18042026 17h'!$B:$B,"")</f>
        <v/>
      </c>
      <c r="BE2266" s="14" t="str">
        <f>_xlfn.XLOOKUP(B2266,'[11]Cells Huawei 19042026 15h'!$B:$B,'[11]Cells Huawei 19042026 15h'!$B:$B,"")</f>
        <v/>
      </c>
      <c r="BF2266" s="9" t="str">
        <f>_xlfn.XLOOKUP(B2266,'[12]cells down 19042026 9H40'!$B:$B,'[12]cells down 19042026 9H40'!$B:$B,"")</f>
        <v/>
      </c>
      <c r="BG2266" s="9" t="s">
        <v>4088</v>
      </c>
      <c r="BH2266" s="9" t="s">
        <v>594</v>
      </c>
    </row>
    <row r="2267" spans="1:60" s="9" customFormat="1" x14ac:dyDescent="0.3">
      <c r="A2267" s="1" t="s">
        <v>4094</v>
      </c>
      <c r="B2267" s="8" t="s">
        <v>4095</v>
      </c>
      <c r="C2267" s="3" t="str">
        <f>_xlfn.XLOOKUP(B2267,'[1]daily break down'!$D:$D,'[1]daily break down'!$E:$E,"")</f>
        <v>CENTRE</v>
      </c>
      <c r="D2267" s="1" t="s">
        <v>11</v>
      </c>
      <c r="E2267" s="1" t="s">
        <v>1129</v>
      </c>
      <c r="F2267" s="3" t="s">
        <v>226</v>
      </c>
      <c r="G2267" s="1" t="s">
        <v>4094</v>
      </c>
      <c r="H2267" s="42" t="str">
        <f>_xlfn.XLOOKUP(B2267,[2]CALCULATION!$B:$B,[2]CALCULATION!$H:$H,"")</f>
        <v>ZTE</v>
      </c>
      <c r="I2267" s="34">
        <v>0</v>
      </c>
      <c r="J2267" s="34">
        <v>0</v>
      </c>
      <c r="K2267" s="34">
        <v>0</v>
      </c>
      <c r="L2267" s="34">
        <v>0</v>
      </c>
      <c r="M2267" s="34">
        <v>0</v>
      </c>
      <c r="N2267" s="34">
        <v>0</v>
      </c>
      <c r="O2267" s="34">
        <v>0</v>
      </c>
      <c r="P2267" s="34">
        <v>0</v>
      </c>
      <c r="Q2267" s="34">
        <v>0</v>
      </c>
      <c r="R2267" s="34">
        <v>0</v>
      </c>
      <c r="S2267" s="35">
        <v>0</v>
      </c>
      <c r="T2267" s="35">
        <v>0</v>
      </c>
      <c r="U2267" s="35">
        <v>0</v>
      </c>
      <c r="V2267" s="35">
        <v>0</v>
      </c>
      <c r="W2267" s="35">
        <v>0</v>
      </c>
      <c r="X2267" s="35">
        <v>0</v>
      </c>
      <c r="Y2267" s="35">
        <v>0</v>
      </c>
      <c r="Z2267" s="35">
        <v>0</v>
      </c>
      <c r="AA2267" s="35">
        <v>0</v>
      </c>
      <c r="AB2267" s="35">
        <v>0</v>
      </c>
      <c r="AC2267" s="35">
        <v>0</v>
      </c>
      <c r="AD2267" s="35">
        <v>0</v>
      </c>
      <c r="AE2267" s="58" t="s">
        <v>5560</v>
      </c>
      <c r="AF2267" s="58"/>
      <c r="AG2267" s="57" t="str" cm="1">
        <f t="array" ref="AG2267">IFERROR(_xlfn.IFS(
AI2267="MPR ISSUE","PDH",
AI2267="BSS Hardware Issue","BSS",
AI2267="Sites strategiques, MLL, Pylone, etc.","ENVTECH",
AI2267="AKTIVCO DEFAUT GE &amp; POWER Cabinet","AKTIVCO",
AI2267="AKTIVCO Coupure ENEO &amp; Baisse de tension","AKTIVCO GRID ONLY",
AI2267="Coupure ENEO &amp; Baisse de tension","IHS GRID ONLY",
AI2267="Defaut GE &amp; POWER Cabinet","IHS",
AI2267="Sharing","Partners",
AI2267="Sites strategiques &amp; DataCenter","SST &amp; DC",
AI2267="Exclu","Exclu",
AI2267="SAT","SAT",
AI2267="SPARE-ISSUE","SPARE-ISSUE",
AI2267="Fiber CAmtel","TRANS_FO_CAMTEL",
AI2267="Fiber AOF","Fiber AOF",
AI2267="Projet OCM (HUAWEI)","TRAVAUX-HUAWEI",
AI2267="Projet OCM (NOKIA)","TRAVAUX-NOKIA",
AI2267="ACCESS-ISSUE","ACCESS-ISSUE",
AI2267="Projet OCM (ZTE, NOKIA, autres projets)","TRAVAUX OCM",
AI2267="No root CAuse","No root cause",
AI2267="ODU HS","PDH",
AI2267="IP &amp; VLAN","PDH",
AI2267="Warehouse HUAWEI","SPARE-ISSUE",
AI2267="SPARE-HS","SPARE-ISSUE",
AI2267="Power Telco","BSS",AI2267="no impacts","no impacts"
),"")</f>
        <v>no impacts</v>
      </c>
      <c r="AH2267" s="57" t="str" cm="1">
        <f t="array" ref="AH2267">IFERROR(_xlfn.IFS(
AI2267="MPR ISSUE","TX ISSUE",
AI2267="BSS Hardware Issue","RAN ISSUE",
AI2267="Sites strategiques, MLL, Pylone, etc.","ENVTECH",
AI2267="AKTIVCO DEFAUT GE &amp; POWER Cabinet","POWER ISSUE",
AI2267="AKTIVCO Coupure ENEO &amp; Baisse de tension","POWER ISSUE",
AI2267="Coupure ENEO &amp; Baisse de tension","POWER ISSUE",
AI2267="Defaut GE &amp; POWER Cabinet","POWER ISSUE",
AI2267="Sharing","POWER ISSUE",
AI2267="Sites strategiques &amp; DataCenter","POWER ISSUE",
AI2267="Exclu","Exclu",
AI2267="SAT","TX ISSUE",
AI2267="SPARE-ISSUE","SPARE-ISSUE",
AI2267="Fiber CAmtel","TX ISSUE",
AI2267="Fiber AOF","TX ISSUE",
AI2267="Projet OCM (HUAWEI)","TRAVAUX-HUAWEI",
AI2267="Projet OCM (NOKIA)","TRAVAUX -NOKIA",
AI2267="ACCESS-ISSUE","ACCESS-ISSUE",
AI2267="Projet OCM (ZTE, NOKIA, autres projets)","TRAVAUX OCM",
AI2267="No root CAuse","No root cause",
AI2267="ODU HS","TX ISSUE",
AI2267="IP &amp; VLAN","TX ISSUE",
AI2267="Warehouse HUAWEI","SPARE-ISSUE",
AI2267="SPARE-HS","SPARE-ISSUE",
AI2267="Power Telco","RAN ISSUE",AI2267="no impacts","no impacts"
),"")</f>
        <v>no impacts</v>
      </c>
      <c r="AI2267" s="85" t="s">
        <v>5998</v>
      </c>
      <c r="AJ2267" s="57" t="str" cm="1">
        <f t="array" ref="AJ2267">IFERROR(_xlfn.IFS(
AI2267="MPR ISSUE","ACTIVE",
AI2267="BSS Hardware Issue","ACTIVE",
AI2267="Sites strategiques, MLL, Pylone, etc.","PASSIVE",
AI2267="AKTIVCO DEFAUT GE &amp; POWER Cabinet","PASSIVE",
AI2267="AKTIVCO Coupure ENEO &amp; Baisse de tension","PASSIVE",
AI2267="Coupure ENEO &amp; Baisse de tension","PASSIVE",
AI2267="Defaut GE &amp; POWER Cabinet","PASSIVE",
AI2267="Sharing","PASSIVE",
AI2267="Sites strategiques &amp; DataCenter","PASSIVE",
AI2267="Exclu","Exclu",
AI2267="SAT","ACTIVE",
AI2267="SPARE-ISSUE","SPARE-ISSUE",
AI2267="Fiber CAmtel","ACTIVE",
AI2267="Fiber AOF","ACTIVE",
AI2267="Projet OCM (HUAWEI)","PLANNED WORKS",
AI2267="Projet OCM (NOKIA)","PLANNED WORKS",
AI2267="ACCESS-ISSUE","ACCESS-ISSUE",
AI2267="Projet OCM (ZTE, NOKIA, autres projets)","PLANNED WORKS",
AI2267="No root CAuse","No root cause",
AI2267="ODU HS","ACTIVE",
AI2267="IP &amp; VLAN","ACTIVE",
AI2267="Warehouse HUAWEI","SPARE-ISSUE",
AI2267="SPARE-HS","SPARE-ISSUE",
AI2267="Power Telco","ACTIVE", AI2267="no impacts","no impacts"
),"")</f>
        <v>no impacts</v>
      </c>
      <c r="AK2267" s="23" t="s">
        <v>5537</v>
      </c>
      <c r="AL2267" s="23" t="str">
        <f t="shared" si="66"/>
        <v>EST_054</v>
      </c>
      <c r="AN2267" s="9" t="s">
        <v>5537</v>
      </c>
      <c r="AO2267" s="23" t="str">
        <f>_xlfn.XLOOKUP(B2267,'INCIDENT-05-03-2026'!E:E,'INCIDENT-05-03-2026'!F:F,"")</f>
        <v/>
      </c>
      <c r="AP2267" s="7" t="s">
        <v>5537</v>
      </c>
      <c r="AQ2267" s="6"/>
      <c r="AR2267" s="7"/>
      <c r="AS2267" s="3" t="str">
        <f>_xlfn.XLOOKUP(B2267,'[3]tt num | region | site id'!$C:$C,'[3]tt num | region | site id'!$Q:$Q,"")</f>
        <v/>
      </c>
      <c r="AT2267" s="24" t="str">
        <f>_xlfn.XLOOKUP(B2267,'[4]Cells Huawei 03052026 12h'!$B:$B,'[4]Cells Huawei 03052026 12h'!$T:$T,"")</f>
        <v/>
      </c>
      <c r="AU2267" s="24" t="str">
        <f>_xlfn.XLOOKUP(B2267,'[5]cells down 02052026 8h50'!$B:$B,'[5]cells down 02052026 8h50'!$R:$R,"")</f>
        <v/>
      </c>
      <c r="AV2267" s="24" t="str">
        <f>_xlfn.XLOOKUP(B2267,'[5]cells down 02052026 13h50'!$B:$B,'[5]cells down 02052026 13h50'!$R:$R,"")</f>
        <v/>
      </c>
      <c r="AW2267" s="24" t="str">
        <f>_xlfn.XLOOKUP(B2267,'[5]cells down 02052026 13h50'!$B:$B,'[5]cells down 02052026 13h50'!$R:$R,"")</f>
        <v/>
      </c>
      <c r="AX2267" s="24" t="str">
        <f>_xlfn.XLOOKUP(B2267,'[6]cell downs 03052026 8h40 '!$B:$B,'[6]cell downs 03052026 8h40 '!$R:$R,"")</f>
        <v/>
      </c>
      <c r="AY2267" s="24" t="str">
        <f>_xlfn.XLOOKUP(B2267,'[7]ALL SITES DOWN'!$D:$D,'[7]ALL SITES DOWN'!$J:$J,"")</f>
        <v/>
      </c>
      <c r="AZ2267" s="24" t="str">
        <f>_xlfn.XLOOKUP(B2267,'[8]ALL SITES DOWN'!$D:$D,'[8]ALL SITES DOWN'!$J:$J,"")</f>
        <v/>
      </c>
      <c r="BA2267" s="9" t="str">
        <f>_xlfn.XLOOKUP(B2267,[9]sheet1!$AC:$AC,[9]sheet1!$AF:$AF,"")</f>
        <v/>
      </c>
      <c r="BB2267" s="14" t="s">
        <v>5537</v>
      </c>
      <c r="BC2267" s="14" t="s">
        <v>5537</v>
      </c>
      <c r="BD2267" s="14" t="str">
        <f>_xlfn.XLOOKUP(B2267,'[10]cell downs 18042026 17h'!$B:$B,'[10]cell downs 18042026 17h'!$B:$B,"")</f>
        <v/>
      </c>
      <c r="BE2267" s="14" t="str">
        <f>_xlfn.XLOOKUP(B2267,'[11]Cells Huawei 19042026 15h'!$B:$B,'[11]Cells Huawei 19042026 15h'!$B:$B,"")</f>
        <v/>
      </c>
      <c r="BF2267" s="9" t="str">
        <f>_xlfn.XLOOKUP(B2267,'[12]cells down 19042026 9H40'!$B:$B,'[12]cells down 19042026 9H40'!$B:$B,"")</f>
        <v/>
      </c>
      <c r="BG2267" s="9" t="s">
        <v>4095</v>
      </c>
      <c r="BH2267" s="9" t="s">
        <v>5537</v>
      </c>
    </row>
    <row r="2268" spans="1:60" s="9" customFormat="1" x14ac:dyDescent="0.3">
      <c r="A2268" s="1" t="s">
        <v>4104</v>
      </c>
      <c r="B2268" s="8" t="s">
        <v>4105</v>
      </c>
      <c r="C2268" s="3" t="str">
        <f>_xlfn.XLOOKUP(B2268,'[1]daily break down'!$D:$D,'[1]daily break down'!$E:$E,"")</f>
        <v>CENTRE</v>
      </c>
      <c r="D2268" s="1" t="s">
        <v>11</v>
      </c>
      <c r="E2268" s="1" t="s">
        <v>154</v>
      </c>
      <c r="F2268" s="3" t="s">
        <v>226</v>
      </c>
      <c r="G2268" s="1" t="s">
        <v>4106</v>
      </c>
      <c r="H2268" s="42" t="str">
        <f>_xlfn.XLOOKUP(B2268,[2]CALCULATION!$B:$B,[2]CALCULATION!$H:$H,"")</f>
        <v>ZTE</v>
      </c>
      <c r="I2268" s="34">
        <v>0</v>
      </c>
      <c r="J2268" s="34">
        <v>0</v>
      </c>
      <c r="K2268" s="34">
        <v>0</v>
      </c>
      <c r="L2268" s="34">
        <v>0</v>
      </c>
      <c r="M2268" s="34">
        <v>0</v>
      </c>
      <c r="N2268" s="34">
        <v>0</v>
      </c>
      <c r="O2268" s="34">
        <v>0</v>
      </c>
      <c r="P2268" s="34">
        <v>0</v>
      </c>
      <c r="Q2268" s="34">
        <v>0</v>
      </c>
      <c r="R2268" s="34">
        <v>0</v>
      </c>
      <c r="S2268" s="35">
        <v>0</v>
      </c>
      <c r="T2268" s="35">
        <v>0</v>
      </c>
      <c r="U2268" s="35">
        <v>0</v>
      </c>
      <c r="V2268" s="35">
        <v>0</v>
      </c>
      <c r="W2268" s="35">
        <v>0</v>
      </c>
      <c r="X2268" s="35">
        <v>0</v>
      </c>
      <c r="Y2268" s="35">
        <v>0</v>
      </c>
      <c r="Z2268" s="35">
        <v>0</v>
      </c>
      <c r="AA2268" s="35">
        <v>0</v>
      </c>
      <c r="AB2268" s="35">
        <v>0</v>
      </c>
      <c r="AC2268" s="35">
        <v>0</v>
      </c>
      <c r="AD2268" s="35">
        <v>0</v>
      </c>
      <c r="AE2268" s="58" t="s">
        <v>5560</v>
      </c>
      <c r="AF2268" s="58"/>
      <c r="AG2268" s="57" t="str" cm="1">
        <f t="array" ref="AG2268">IFERROR(_xlfn.IFS(
AI2268="MPR ISSUE","PDH",
AI2268="BSS Hardware Issue","BSS",
AI2268="Sites strategiques, MLL, Pylone, etc.","ENVTECH",
AI2268="AKTIVCO DEFAUT GE &amp; POWER Cabinet","AKTIVCO",
AI2268="AKTIVCO Coupure ENEO &amp; Baisse de tension","AKTIVCO GRID ONLY",
AI2268="Coupure ENEO &amp; Baisse de tension","IHS GRID ONLY",
AI2268="Defaut GE &amp; POWER Cabinet","IHS",
AI2268="Sharing","Partners",
AI2268="Sites strategiques &amp; DataCenter","SST &amp; DC",
AI2268="Exclu","Exclu",
AI2268="SAT","SAT",
AI2268="SPARE-ISSUE","SPARE-ISSUE",
AI2268="Fiber CAmtel","TRANS_FO_CAMTEL",
AI2268="Fiber AOF","Fiber AOF",
AI2268="Projet OCM (HUAWEI)","TRAVAUX-HUAWEI",
AI2268="Projet OCM (NOKIA)","TRAVAUX-NOKIA",
AI2268="ACCESS-ISSUE","ACCESS-ISSUE",
AI2268="Projet OCM (ZTE, NOKIA, autres projets)","TRAVAUX OCM",
AI2268="No root CAuse","No root cause",
AI2268="ODU HS","PDH",
AI2268="IP &amp; VLAN","PDH",
AI2268="Warehouse HUAWEI","SPARE-ISSUE",
AI2268="SPARE-HS","SPARE-ISSUE",
AI2268="Power Telco","BSS",AI2268="no impacts","no impacts"
),"")</f>
        <v>no impacts</v>
      </c>
      <c r="AH2268" s="57" t="str" cm="1">
        <f t="array" ref="AH2268">IFERROR(_xlfn.IFS(
AI2268="MPR ISSUE","TX ISSUE",
AI2268="BSS Hardware Issue","RAN ISSUE",
AI2268="Sites strategiques, MLL, Pylone, etc.","ENVTECH",
AI2268="AKTIVCO DEFAUT GE &amp; POWER Cabinet","POWER ISSUE",
AI2268="AKTIVCO Coupure ENEO &amp; Baisse de tension","POWER ISSUE",
AI2268="Coupure ENEO &amp; Baisse de tension","POWER ISSUE",
AI2268="Defaut GE &amp; POWER Cabinet","POWER ISSUE",
AI2268="Sharing","POWER ISSUE",
AI2268="Sites strategiques &amp; DataCenter","POWER ISSUE",
AI2268="Exclu","Exclu",
AI2268="SAT","TX ISSUE",
AI2268="SPARE-ISSUE","SPARE-ISSUE",
AI2268="Fiber CAmtel","TX ISSUE",
AI2268="Fiber AOF","TX ISSUE",
AI2268="Projet OCM (HUAWEI)","TRAVAUX-HUAWEI",
AI2268="Projet OCM (NOKIA)","TRAVAUX -NOKIA",
AI2268="ACCESS-ISSUE","ACCESS-ISSUE",
AI2268="Projet OCM (ZTE, NOKIA, autres projets)","TRAVAUX OCM",
AI2268="No root CAuse","No root cause",
AI2268="ODU HS","TX ISSUE",
AI2268="IP &amp; VLAN","TX ISSUE",
AI2268="Warehouse HUAWEI","SPARE-ISSUE",
AI2268="SPARE-HS","SPARE-ISSUE",
AI2268="Power Telco","RAN ISSUE",AI2268="no impacts","no impacts"
),"")</f>
        <v>no impacts</v>
      </c>
      <c r="AI2268" s="85" t="s">
        <v>5998</v>
      </c>
      <c r="AJ2268" s="57" t="str" cm="1">
        <f t="array" ref="AJ2268">IFERROR(_xlfn.IFS(
AI2268="MPR ISSUE","ACTIVE",
AI2268="BSS Hardware Issue","ACTIVE",
AI2268="Sites strategiques, MLL, Pylone, etc.","PASSIVE",
AI2268="AKTIVCO DEFAUT GE &amp; POWER Cabinet","PASSIVE",
AI2268="AKTIVCO Coupure ENEO &amp; Baisse de tension","PASSIVE",
AI2268="Coupure ENEO &amp; Baisse de tension","PASSIVE",
AI2268="Defaut GE &amp; POWER Cabinet","PASSIVE",
AI2268="Sharing","PASSIVE",
AI2268="Sites strategiques &amp; DataCenter","PASSIVE",
AI2268="Exclu","Exclu",
AI2268="SAT","ACTIVE",
AI2268="SPARE-ISSUE","SPARE-ISSUE",
AI2268="Fiber CAmtel","ACTIVE",
AI2268="Fiber AOF","ACTIVE",
AI2268="Projet OCM (HUAWEI)","PLANNED WORKS",
AI2268="Projet OCM (NOKIA)","PLANNED WORKS",
AI2268="ACCESS-ISSUE","ACCESS-ISSUE",
AI2268="Projet OCM (ZTE, NOKIA, autres projets)","PLANNED WORKS",
AI2268="No root CAuse","No root cause",
AI2268="ODU HS","ACTIVE",
AI2268="IP &amp; VLAN","ACTIVE",
AI2268="Warehouse HUAWEI","SPARE-ISSUE",
AI2268="SPARE-HS","SPARE-ISSUE",
AI2268="Power Telco","ACTIVE", AI2268="no impacts","no impacts"
),"")</f>
        <v>no impacts</v>
      </c>
      <c r="AK2268" s="23" t="s">
        <v>5537</v>
      </c>
      <c r="AL2268" s="23" t="str">
        <f t="shared" si="66"/>
        <v>EST_114</v>
      </c>
      <c r="AN2268" s="9" t="s">
        <v>5537</v>
      </c>
      <c r="AO2268" s="23" t="str">
        <f>_xlfn.XLOOKUP(B2268,'INCIDENT-05-03-2026'!E:E,'INCIDENT-05-03-2026'!F:F,"")</f>
        <v/>
      </c>
      <c r="AP2268" s="7" t="s">
        <v>5537</v>
      </c>
      <c r="AQ2268" s="6"/>
      <c r="AR2268" s="7"/>
      <c r="AS2268" s="3" t="str">
        <f>_xlfn.XLOOKUP(B2268,'[3]tt num | region | site id'!$C:$C,'[3]tt num | region | site id'!$Q:$Q,"")</f>
        <v/>
      </c>
      <c r="AT2268" s="24" t="str">
        <f>_xlfn.XLOOKUP(B2268,'[4]Cells Huawei 03052026 12h'!$B:$B,'[4]Cells Huawei 03052026 12h'!$T:$T,"")</f>
        <v/>
      </c>
      <c r="AU2268" s="24" t="str">
        <f>_xlfn.XLOOKUP(B2268,'[5]cells down 02052026 8h50'!$B:$B,'[5]cells down 02052026 8h50'!$R:$R,"")</f>
        <v/>
      </c>
      <c r="AV2268" s="24" t="str">
        <f>_xlfn.XLOOKUP(B2268,'[5]cells down 02052026 13h50'!$B:$B,'[5]cells down 02052026 13h50'!$R:$R,"")</f>
        <v/>
      </c>
      <c r="AW2268" s="24" t="str">
        <f>_xlfn.XLOOKUP(B2268,'[5]cells down 02052026 13h50'!$B:$B,'[5]cells down 02052026 13h50'!$R:$R,"")</f>
        <v/>
      </c>
      <c r="AX2268" s="24" t="str">
        <f>_xlfn.XLOOKUP(B2268,'[6]cell downs 03052026 8h40 '!$B:$B,'[6]cell downs 03052026 8h40 '!$R:$R,"")</f>
        <v/>
      </c>
      <c r="AY2268" s="24" t="str">
        <f>_xlfn.XLOOKUP(B2268,'[7]ALL SITES DOWN'!$D:$D,'[7]ALL SITES DOWN'!$J:$J,"")</f>
        <v/>
      </c>
      <c r="AZ2268" s="24" t="str">
        <f>_xlfn.XLOOKUP(B2268,'[8]ALL SITES DOWN'!$D:$D,'[8]ALL SITES DOWN'!$J:$J,"")</f>
        <v/>
      </c>
      <c r="BA2268" s="9" t="str">
        <f>_xlfn.XLOOKUP(B2268,[9]sheet1!$AC:$AC,[9]sheet1!$AF:$AF,"")</f>
        <v/>
      </c>
      <c r="BB2268" s="14" t="s">
        <v>5537</v>
      </c>
      <c r="BC2268" s="14" t="s">
        <v>5537</v>
      </c>
      <c r="BD2268" s="14" t="str">
        <f>_xlfn.XLOOKUP(B2268,'[10]cell downs 18042026 17h'!$B:$B,'[10]cell downs 18042026 17h'!$B:$B,"")</f>
        <v/>
      </c>
      <c r="BE2268" s="14" t="str">
        <f>_xlfn.XLOOKUP(B2268,'[11]Cells Huawei 19042026 15h'!$B:$B,'[11]Cells Huawei 19042026 15h'!$B:$B,"")</f>
        <v/>
      </c>
      <c r="BF2268" s="9" t="str">
        <f>_xlfn.XLOOKUP(B2268,'[12]cells down 19042026 9H40'!$B:$B,'[12]cells down 19042026 9H40'!$B:$B,"")</f>
        <v>EST_114</v>
      </c>
      <c r="BG2268" s="9" t="s">
        <v>4105</v>
      </c>
      <c r="BH2268" s="9" t="s">
        <v>12</v>
      </c>
    </row>
    <row r="2269" spans="1:60" s="9" customFormat="1" x14ac:dyDescent="0.3">
      <c r="A2269" s="1" t="s">
        <v>4116</v>
      </c>
      <c r="B2269" s="8" t="s">
        <v>4117</v>
      </c>
      <c r="C2269" s="3" t="str">
        <f>_xlfn.XLOOKUP(B2269,'[1]daily break down'!$D:$D,'[1]daily break down'!$E:$E,"")</f>
        <v>LITTORAL</v>
      </c>
      <c r="D2269" s="1" t="s">
        <v>11</v>
      </c>
      <c r="E2269" s="1" t="s">
        <v>12</v>
      </c>
      <c r="F2269" s="3" t="s">
        <v>31</v>
      </c>
      <c r="G2269" s="1" t="s">
        <v>4116</v>
      </c>
      <c r="H2269" s="42" t="str">
        <f>_xlfn.XLOOKUP(B2269,[2]CALCULATION!$B:$B,[2]CALCULATION!$H:$H,"")</f>
        <v>ZTE</v>
      </c>
      <c r="I2269" s="34">
        <v>0</v>
      </c>
      <c r="J2269" s="34">
        <v>0</v>
      </c>
      <c r="K2269" s="34">
        <v>0</v>
      </c>
      <c r="L2269" s="34">
        <v>0</v>
      </c>
      <c r="M2269" s="34">
        <v>0</v>
      </c>
      <c r="N2269" s="34">
        <v>0</v>
      </c>
      <c r="O2269" s="34">
        <v>0</v>
      </c>
      <c r="P2269" s="34">
        <v>0</v>
      </c>
      <c r="Q2269" s="34">
        <v>0</v>
      </c>
      <c r="R2269" s="34">
        <v>0</v>
      </c>
      <c r="S2269" s="35">
        <v>0</v>
      </c>
      <c r="T2269" s="35">
        <v>0</v>
      </c>
      <c r="U2269" s="35">
        <v>0</v>
      </c>
      <c r="V2269" s="35">
        <v>0</v>
      </c>
      <c r="W2269" s="35">
        <v>0</v>
      </c>
      <c r="X2269" s="35">
        <v>0</v>
      </c>
      <c r="Y2269" s="35">
        <v>0</v>
      </c>
      <c r="Z2269" s="35">
        <v>0</v>
      </c>
      <c r="AA2269" s="35">
        <v>0</v>
      </c>
      <c r="AB2269" s="35">
        <v>0</v>
      </c>
      <c r="AC2269" s="35">
        <v>0</v>
      </c>
      <c r="AD2269" s="35">
        <v>0</v>
      </c>
      <c r="AE2269" s="58" t="s">
        <v>5560</v>
      </c>
      <c r="AF2269" s="58"/>
      <c r="AG2269" s="57" t="str" cm="1">
        <f t="array" ref="AG2269">IFERROR(_xlfn.IFS(
AI2269="MPR ISSUE","PDH",
AI2269="BSS Hardware Issue","BSS",
AI2269="Sites strategiques, MLL, Pylone, etc.","ENVTECH",
AI2269="AKTIVCO DEFAUT GE &amp; POWER Cabinet","AKTIVCO",
AI2269="AKTIVCO Coupure ENEO &amp; Baisse de tension","AKTIVCO GRID ONLY",
AI2269="Coupure ENEO &amp; Baisse de tension","IHS GRID ONLY",
AI2269="Defaut GE &amp; POWER Cabinet","IHS",
AI2269="Sharing","Partners",
AI2269="Sites strategiques &amp; DataCenter","SST &amp; DC",
AI2269="Exclu","Exclu",
AI2269="SAT","SAT",
AI2269="SPARE-ISSUE","SPARE-ISSUE",
AI2269="Fiber CAmtel","TRANS_FO_CAMTEL",
AI2269="Fiber AOF","Fiber AOF",
AI2269="Projet OCM (HUAWEI)","TRAVAUX-HUAWEI",
AI2269="Projet OCM (NOKIA)","TRAVAUX-NOKIA",
AI2269="ACCESS-ISSUE","ACCESS-ISSUE",
AI2269="Projet OCM (ZTE, NOKIA, autres projets)","TRAVAUX OCM",
AI2269="No root CAuse","No root cause",
AI2269="ODU HS","PDH",
AI2269="IP &amp; VLAN","PDH",
AI2269="Warehouse HUAWEI","SPARE-ISSUE",
AI2269="SPARE-HS","SPARE-ISSUE",
AI2269="Power Telco","BSS",AI2269="no impacts","no impacts"
),"")</f>
        <v>no impacts</v>
      </c>
      <c r="AH2269" s="57" t="str" cm="1">
        <f t="array" ref="AH2269">IFERROR(_xlfn.IFS(
AI2269="MPR ISSUE","TX ISSUE",
AI2269="BSS Hardware Issue","RAN ISSUE",
AI2269="Sites strategiques, MLL, Pylone, etc.","ENVTECH",
AI2269="AKTIVCO DEFAUT GE &amp; POWER Cabinet","POWER ISSUE",
AI2269="AKTIVCO Coupure ENEO &amp; Baisse de tension","POWER ISSUE",
AI2269="Coupure ENEO &amp; Baisse de tension","POWER ISSUE",
AI2269="Defaut GE &amp; POWER Cabinet","POWER ISSUE",
AI2269="Sharing","POWER ISSUE",
AI2269="Sites strategiques &amp; DataCenter","POWER ISSUE",
AI2269="Exclu","Exclu",
AI2269="SAT","TX ISSUE",
AI2269="SPARE-ISSUE","SPARE-ISSUE",
AI2269="Fiber CAmtel","TX ISSUE",
AI2269="Fiber AOF","TX ISSUE",
AI2269="Projet OCM (HUAWEI)","TRAVAUX-HUAWEI",
AI2269="Projet OCM (NOKIA)","TRAVAUX -NOKIA",
AI2269="ACCESS-ISSUE","ACCESS-ISSUE",
AI2269="Projet OCM (ZTE, NOKIA, autres projets)","TRAVAUX OCM",
AI2269="No root CAuse","No root cause",
AI2269="ODU HS","TX ISSUE",
AI2269="IP &amp; VLAN","TX ISSUE",
AI2269="Warehouse HUAWEI","SPARE-ISSUE",
AI2269="SPARE-HS","SPARE-ISSUE",
AI2269="Power Telco","RAN ISSUE",AI2269="no impacts","no impacts"
),"")</f>
        <v>no impacts</v>
      </c>
      <c r="AI2269" s="85" t="s">
        <v>5998</v>
      </c>
      <c r="AJ2269" s="57" t="str" cm="1">
        <f t="array" ref="AJ2269">IFERROR(_xlfn.IFS(
AI2269="MPR ISSUE","ACTIVE",
AI2269="BSS Hardware Issue","ACTIVE",
AI2269="Sites strategiques, MLL, Pylone, etc.","PASSIVE",
AI2269="AKTIVCO DEFAUT GE &amp; POWER Cabinet","PASSIVE",
AI2269="AKTIVCO Coupure ENEO &amp; Baisse de tension","PASSIVE",
AI2269="Coupure ENEO &amp; Baisse de tension","PASSIVE",
AI2269="Defaut GE &amp; POWER Cabinet","PASSIVE",
AI2269="Sharing","PASSIVE",
AI2269="Sites strategiques &amp; DataCenter","PASSIVE",
AI2269="Exclu","Exclu",
AI2269="SAT","ACTIVE",
AI2269="SPARE-ISSUE","SPARE-ISSUE",
AI2269="Fiber CAmtel","ACTIVE",
AI2269="Fiber AOF","ACTIVE",
AI2269="Projet OCM (HUAWEI)","PLANNED WORKS",
AI2269="Projet OCM (NOKIA)","PLANNED WORKS",
AI2269="ACCESS-ISSUE","ACCESS-ISSUE",
AI2269="Projet OCM (ZTE, NOKIA, autres projets)","PLANNED WORKS",
AI2269="No root CAuse","No root cause",
AI2269="ODU HS","ACTIVE",
AI2269="IP &amp; VLAN","ACTIVE",
AI2269="Warehouse HUAWEI","SPARE-ISSUE",
AI2269="SPARE-HS","SPARE-ISSUE",
AI2269="Power Telco","ACTIVE", AI2269="no impacts","no impacts"
),"")</f>
        <v>no impacts</v>
      </c>
      <c r="AK2269" s="23" t="s">
        <v>5537</v>
      </c>
      <c r="AL2269" s="23" t="str">
        <f t="shared" si="66"/>
        <v>LIT_069</v>
      </c>
      <c r="AN2269" s="9" t="s">
        <v>5537</v>
      </c>
      <c r="AO2269" s="23" t="str">
        <f>_xlfn.XLOOKUP(B2269,'INCIDENT-05-03-2026'!E:E,'INCIDENT-05-03-2026'!F:F,"")</f>
        <v/>
      </c>
      <c r="AP2269" s="7" t="s">
        <v>5537</v>
      </c>
      <c r="AQ2269" s="6"/>
      <c r="AR2269" s="7"/>
      <c r="AS2269" s="3" t="str">
        <f>_xlfn.XLOOKUP(B2269,'[3]tt num | region | site id'!$C:$C,'[3]tt num | region | site id'!$Q:$Q,"")</f>
        <v/>
      </c>
      <c r="AT2269" s="24" t="str">
        <f>_xlfn.XLOOKUP(B2269,'[4]Cells Huawei 03052026 12h'!$B:$B,'[4]Cells Huawei 03052026 12h'!$T:$T,"")</f>
        <v/>
      </c>
      <c r="AU2269" s="24" t="str">
        <f>_xlfn.XLOOKUP(B2269,'[5]cells down 02052026 8h50'!$B:$B,'[5]cells down 02052026 8h50'!$R:$R,"")</f>
        <v/>
      </c>
      <c r="AV2269" s="24" t="str">
        <f>_xlfn.XLOOKUP(B2269,'[5]cells down 02052026 13h50'!$B:$B,'[5]cells down 02052026 13h50'!$R:$R,"")</f>
        <v/>
      </c>
      <c r="AW2269" s="24" t="str">
        <f>_xlfn.XLOOKUP(B2269,'[5]cells down 02052026 13h50'!$B:$B,'[5]cells down 02052026 13h50'!$R:$R,"")</f>
        <v/>
      </c>
      <c r="AX2269" s="24" t="str">
        <f>_xlfn.XLOOKUP(B2269,'[6]cell downs 03052026 8h40 '!$B:$B,'[6]cell downs 03052026 8h40 '!$R:$R,"")</f>
        <v/>
      </c>
      <c r="AY2269" s="24" t="str">
        <f>_xlfn.XLOOKUP(B2269,'[7]ALL SITES DOWN'!$D:$D,'[7]ALL SITES DOWN'!$J:$J,"")</f>
        <v/>
      </c>
      <c r="AZ2269" s="24" t="str">
        <f>_xlfn.XLOOKUP(B2269,'[8]ALL SITES DOWN'!$D:$D,'[8]ALL SITES DOWN'!$J:$J,"")</f>
        <v/>
      </c>
      <c r="BA2269" s="9" t="str">
        <f>_xlfn.XLOOKUP(B2269,[9]sheet1!$AC:$AC,[9]sheet1!$AF:$AF,"")</f>
        <v/>
      </c>
      <c r="BB2269" s="14" t="s">
        <v>5537</v>
      </c>
      <c r="BC2269" s="14" t="s">
        <v>5537</v>
      </c>
      <c r="BD2269" s="14" t="str">
        <f>_xlfn.XLOOKUP(B2269,'[10]cell downs 18042026 17h'!$B:$B,'[10]cell downs 18042026 17h'!$B:$B,"")</f>
        <v/>
      </c>
      <c r="BE2269" s="14" t="str">
        <f>_xlfn.XLOOKUP(B2269,'[11]Cells Huawei 19042026 15h'!$B:$B,'[11]Cells Huawei 19042026 15h'!$B:$B,"")</f>
        <v/>
      </c>
      <c r="BF2269" s="9" t="str">
        <f>_xlfn.XLOOKUP(B2269,'[12]cells down 19042026 9H40'!$B:$B,'[12]cells down 19042026 9H40'!$B:$B,"")</f>
        <v/>
      </c>
      <c r="BG2269" s="9" t="s">
        <v>4117</v>
      </c>
      <c r="BH2269" s="9" t="s">
        <v>5537</v>
      </c>
    </row>
    <row r="2270" spans="1:60" s="9" customFormat="1" x14ac:dyDescent="0.3">
      <c r="A2270" s="1" t="s">
        <v>4118</v>
      </c>
      <c r="B2270" s="8" t="s">
        <v>4119</v>
      </c>
      <c r="C2270" s="3" t="str">
        <f>_xlfn.XLOOKUP(B2270,'[1]daily break down'!$D:$D,'[1]daily break down'!$E:$E,"")</f>
        <v>OUEST</v>
      </c>
      <c r="D2270" s="1" t="s">
        <v>11</v>
      </c>
      <c r="E2270" s="1" t="s">
        <v>12</v>
      </c>
      <c r="F2270" s="3" t="s">
        <v>102</v>
      </c>
      <c r="G2270" s="1" t="s">
        <v>4118</v>
      </c>
      <c r="H2270" s="40" t="str">
        <f>_xlfn.XLOOKUP(B2270,[2]CALCULATION!$B:$B,[2]CALCULATION!$H:$H,"")</f>
        <v>HUAWEI</v>
      </c>
      <c r="I2270" s="34">
        <v>0</v>
      </c>
      <c r="J2270" s="34">
        <v>0</v>
      </c>
      <c r="K2270" s="34">
        <v>0</v>
      </c>
      <c r="L2270" s="34">
        <v>0</v>
      </c>
      <c r="M2270" s="34">
        <v>0</v>
      </c>
      <c r="N2270" s="34">
        <v>0</v>
      </c>
      <c r="O2270" s="34">
        <v>0</v>
      </c>
      <c r="P2270" s="34">
        <v>0</v>
      </c>
      <c r="Q2270" s="34">
        <v>0</v>
      </c>
      <c r="R2270" s="34">
        <v>0</v>
      </c>
      <c r="S2270" s="35">
        <v>0</v>
      </c>
      <c r="T2270" s="35">
        <v>0</v>
      </c>
      <c r="U2270" s="35">
        <v>0</v>
      </c>
      <c r="V2270" s="35">
        <v>0</v>
      </c>
      <c r="W2270" s="35">
        <v>0</v>
      </c>
      <c r="X2270" s="35">
        <v>0</v>
      </c>
      <c r="Y2270" s="35">
        <v>0</v>
      </c>
      <c r="Z2270" s="35">
        <v>0</v>
      </c>
      <c r="AA2270" s="35">
        <v>0</v>
      </c>
      <c r="AB2270" s="35">
        <v>0</v>
      </c>
      <c r="AC2270" s="35">
        <v>0</v>
      </c>
      <c r="AD2270" s="35">
        <v>0</v>
      </c>
      <c r="AE2270" s="58" t="s">
        <v>5560</v>
      </c>
      <c r="AF2270" s="58"/>
      <c r="AG2270" s="57" t="str" cm="1">
        <f t="array" ref="AG2270">IFERROR(_xlfn.IFS(
AI2270="MPR ISSUE","PDH",
AI2270="BSS Hardware Issue","BSS",
AI2270="Sites strategiques, MLL, Pylone, etc.","ENVTECH",
AI2270="AKTIVCO DEFAUT GE &amp; POWER Cabinet","AKTIVCO",
AI2270="AKTIVCO Coupure ENEO &amp; Baisse de tension","AKTIVCO GRID ONLY",
AI2270="Coupure ENEO &amp; Baisse de tension","IHS GRID ONLY",
AI2270="Defaut GE &amp; POWER Cabinet","IHS",
AI2270="Sharing","Partners",
AI2270="Sites strategiques &amp; DataCenter","SST &amp; DC",
AI2270="Exclu","Exclu",
AI2270="SAT","SAT",
AI2270="SPARE-ISSUE","SPARE-ISSUE",
AI2270="Fiber CAmtel","TRANS_FO_CAMTEL",
AI2270="Fiber AOF","Fiber AOF",
AI2270="Projet OCM (HUAWEI)","TRAVAUX-HUAWEI",
AI2270="Projet OCM (NOKIA)","TRAVAUX-NOKIA",
AI2270="ACCESS-ISSUE","ACCESS-ISSUE",
AI2270="Projet OCM (ZTE, NOKIA, autres projets)","TRAVAUX OCM",
AI2270="No root CAuse","No root cause",
AI2270="ODU HS","PDH",
AI2270="IP &amp; VLAN","PDH",
AI2270="Warehouse HUAWEI","SPARE-ISSUE",
AI2270="SPARE-HS","SPARE-ISSUE",
AI2270="Power Telco","BSS",AI2270="no impacts","no impacts"
),"")</f>
        <v>no impacts</v>
      </c>
      <c r="AH2270" s="57" t="str" cm="1">
        <f t="array" ref="AH2270">IFERROR(_xlfn.IFS(
AI2270="MPR ISSUE","TX ISSUE",
AI2270="BSS Hardware Issue","RAN ISSUE",
AI2270="Sites strategiques, MLL, Pylone, etc.","ENVTECH",
AI2270="AKTIVCO DEFAUT GE &amp; POWER Cabinet","POWER ISSUE",
AI2270="AKTIVCO Coupure ENEO &amp; Baisse de tension","POWER ISSUE",
AI2270="Coupure ENEO &amp; Baisse de tension","POWER ISSUE",
AI2270="Defaut GE &amp; POWER Cabinet","POWER ISSUE",
AI2270="Sharing","POWER ISSUE",
AI2270="Sites strategiques &amp; DataCenter","POWER ISSUE",
AI2270="Exclu","Exclu",
AI2270="SAT","TX ISSUE",
AI2270="SPARE-ISSUE","SPARE-ISSUE",
AI2270="Fiber CAmtel","TX ISSUE",
AI2270="Fiber AOF","TX ISSUE",
AI2270="Projet OCM (HUAWEI)","TRAVAUX-HUAWEI",
AI2270="Projet OCM (NOKIA)","TRAVAUX -NOKIA",
AI2270="ACCESS-ISSUE","ACCESS-ISSUE",
AI2270="Projet OCM (ZTE, NOKIA, autres projets)","TRAVAUX OCM",
AI2270="No root CAuse","No root cause",
AI2270="ODU HS","TX ISSUE",
AI2270="IP &amp; VLAN","TX ISSUE",
AI2270="Warehouse HUAWEI","SPARE-ISSUE",
AI2270="SPARE-HS","SPARE-ISSUE",
AI2270="Power Telco","RAN ISSUE",AI2270="no impacts","no impacts"
),"")</f>
        <v>no impacts</v>
      </c>
      <c r="AI2270" s="85" t="s">
        <v>5998</v>
      </c>
      <c r="AJ2270" s="57" t="str" cm="1">
        <f t="array" ref="AJ2270">IFERROR(_xlfn.IFS(
AI2270="MPR ISSUE","ACTIVE",
AI2270="BSS Hardware Issue","ACTIVE",
AI2270="Sites strategiques, MLL, Pylone, etc.","PASSIVE",
AI2270="AKTIVCO DEFAUT GE &amp; POWER Cabinet","PASSIVE",
AI2270="AKTIVCO Coupure ENEO &amp; Baisse de tension","PASSIVE",
AI2270="Coupure ENEO &amp; Baisse de tension","PASSIVE",
AI2270="Defaut GE &amp; POWER Cabinet","PASSIVE",
AI2270="Sharing","PASSIVE",
AI2270="Sites strategiques &amp; DataCenter","PASSIVE",
AI2270="Exclu","Exclu",
AI2270="SAT","ACTIVE",
AI2270="SPARE-ISSUE","SPARE-ISSUE",
AI2270="Fiber CAmtel","ACTIVE",
AI2270="Fiber AOF","ACTIVE",
AI2270="Projet OCM (HUAWEI)","PLANNED WORKS",
AI2270="Projet OCM (NOKIA)","PLANNED WORKS",
AI2270="ACCESS-ISSUE","ACCESS-ISSUE",
AI2270="Projet OCM (ZTE, NOKIA, autres projets)","PLANNED WORKS",
AI2270="No root CAuse","No root cause",
AI2270="ODU HS","ACTIVE",
AI2270="IP &amp; VLAN","ACTIVE",
AI2270="Warehouse HUAWEI","SPARE-ISSUE",
AI2270="SPARE-HS","SPARE-ISSUE",
AI2270="Power Telco","ACTIVE", AI2270="no impacts","no impacts"
),"")</f>
        <v>no impacts</v>
      </c>
      <c r="AK2270" s="23" t="s">
        <v>5537</v>
      </c>
      <c r="AL2270" s="23" t="str">
        <f t="shared" si="66"/>
        <v>OST_058</v>
      </c>
      <c r="AN2270" s="9" t="s">
        <v>5537</v>
      </c>
      <c r="AO2270" s="23" t="str">
        <f>_xlfn.XLOOKUP(B2270,'INCIDENT-05-03-2026'!E:E,'INCIDENT-05-03-2026'!F:F,"")</f>
        <v/>
      </c>
      <c r="AP2270" s="7" t="s">
        <v>5537</v>
      </c>
      <c r="AQ2270" s="6"/>
      <c r="AR2270" s="7"/>
      <c r="AS2270" s="3" t="str">
        <f>_xlfn.XLOOKUP(B2270,'[3]tt num | region | site id'!$C:$C,'[3]tt num | region | site id'!$Q:$Q,"")</f>
        <v/>
      </c>
      <c r="AT2270" s="24" t="str">
        <f>_xlfn.XLOOKUP(B2270,'[4]Cells Huawei 03052026 12h'!$B:$B,'[4]Cells Huawei 03052026 12h'!$T:$T,"")</f>
        <v/>
      </c>
      <c r="AU2270" s="24" t="str">
        <f>_xlfn.XLOOKUP(B2270,'[5]cells down 02052026 8h50'!$B:$B,'[5]cells down 02052026 8h50'!$R:$R,"")</f>
        <v/>
      </c>
      <c r="AV2270" s="24" t="str">
        <f>_xlfn.XLOOKUP(B2270,'[5]cells down 02052026 13h50'!$B:$B,'[5]cells down 02052026 13h50'!$R:$R,"")</f>
        <v/>
      </c>
      <c r="AW2270" s="24" t="str">
        <f>_xlfn.XLOOKUP(B2270,'[5]cells down 02052026 13h50'!$B:$B,'[5]cells down 02052026 13h50'!$R:$R,"")</f>
        <v/>
      </c>
      <c r="AX2270" s="24" t="str">
        <f>_xlfn.XLOOKUP(B2270,'[6]cell downs 03052026 8h40 '!$B:$B,'[6]cell downs 03052026 8h40 '!$R:$R,"")</f>
        <v/>
      </c>
      <c r="AY2270" s="24" t="str">
        <f>_xlfn.XLOOKUP(B2270,'[7]ALL SITES DOWN'!$D:$D,'[7]ALL SITES DOWN'!$J:$J,"")</f>
        <v/>
      </c>
      <c r="AZ2270" s="24" t="str">
        <f>_xlfn.XLOOKUP(B2270,'[8]ALL SITES DOWN'!$D:$D,'[8]ALL SITES DOWN'!$J:$J,"")</f>
        <v/>
      </c>
      <c r="BA2270" s="9" t="str">
        <f>_xlfn.XLOOKUP(B2270,[9]sheet1!$AC:$AC,[9]sheet1!$AF:$AF,"")</f>
        <v/>
      </c>
      <c r="BB2270" s="14" t="s">
        <v>5537</v>
      </c>
      <c r="BC2270" s="14" t="s">
        <v>5537</v>
      </c>
      <c r="BD2270" s="14" t="str">
        <f>_xlfn.XLOOKUP(B2270,'[10]cell downs 18042026 17h'!$B:$B,'[10]cell downs 18042026 17h'!$B:$B,"")</f>
        <v/>
      </c>
      <c r="BE2270" s="14" t="str">
        <f>_xlfn.XLOOKUP(B2270,'[11]Cells Huawei 19042026 15h'!$B:$B,'[11]Cells Huawei 19042026 15h'!$B:$B,"")</f>
        <v/>
      </c>
      <c r="BF2270" s="9" t="str">
        <f>_xlfn.XLOOKUP(B2270,'[12]cells down 19042026 9H40'!$B:$B,'[12]cells down 19042026 9H40'!$B:$B,"")</f>
        <v/>
      </c>
      <c r="BG2270" s="9" t="s">
        <v>4119</v>
      </c>
      <c r="BH2270" s="9" t="s">
        <v>12</v>
      </c>
    </row>
    <row r="2271" spans="1:60" s="9" customFormat="1" x14ac:dyDescent="0.3">
      <c r="A2271" s="1" t="s">
        <v>4120</v>
      </c>
      <c r="B2271" s="8" t="s">
        <v>4121</v>
      </c>
      <c r="C2271" s="3" t="str">
        <f>_xlfn.XLOOKUP(B2271,'[1]daily break down'!$D:$D,'[1]daily break down'!$E:$E,"")</f>
        <v>CENTRE</v>
      </c>
      <c r="D2271" s="1" t="s">
        <v>11</v>
      </c>
      <c r="E2271" s="1" t="s">
        <v>1129</v>
      </c>
      <c r="F2271" s="3" t="s">
        <v>226</v>
      </c>
      <c r="G2271" s="1" t="s">
        <v>4122</v>
      </c>
      <c r="H2271" s="42" t="str">
        <f>_xlfn.XLOOKUP(B2271,[2]CALCULATION!$B:$B,[2]CALCULATION!$H:$H,"")</f>
        <v>ZTE</v>
      </c>
      <c r="I2271" s="34">
        <v>0</v>
      </c>
      <c r="J2271" s="34">
        <v>0</v>
      </c>
      <c r="K2271" s="34">
        <v>0</v>
      </c>
      <c r="L2271" s="34">
        <v>0</v>
      </c>
      <c r="M2271" s="34">
        <v>0</v>
      </c>
      <c r="N2271" s="34">
        <v>0</v>
      </c>
      <c r="O2271" s="34">
        <v>0</v>
      </c>
      <c r="P2271" s="34">
        <v>0</v>
      </c>
      <c r="Q2271" s="34">
        <v>0</v>
      </c>
      <c r="R2271" s="34">
        <v>0</v>
      </c>
      <c r="S2271" s="35">
        <v>0</v>
      </c>
      <c r="T2271" s="35">
        <v>0</v>
      </c>
      <c r="U2271" s="35">
        <v>0</v>
      </c>
      <c r="V2271" s="35">
        <v>0</v>
      </c>
      <c r="W2271" s="35">
        <v>0</v>
      </c>
      <c r="X2271" s="35">
        <v>0</v>
      </c>
      <c r="Y2271" s="35">
        <v>0</v>
      </c>
      <c r="Z2271" s="35">
        <v>0</v>
      </c>
      <c r="AA2271" s="35">
        <v>0</v>
      </c>
      <c r="AB2271" s="35">
        <v>0</v>
      </c>
      <c r="AC2271" s="35">
        <v>0</v>
      </c>
      <c r="AD2271" s="35">
        <v>0</v>
      </c>
      <c r="AE2271" s="58" t="s">
        <v>5560</v>
      </c>
      <c r="AF2271" s="58"/>
      <c r="AG2271" s="57" t="str" cm="1">
        <f t="array" ref="AG2271">IFERROR(_xlfn.IFS(
AI2271="MPR ISSUE","PDH",
AI2271="BSS Hardware Issue","BSS",
AI2271="Sites strategiques, MLL, Pylone, etc.","ENVTECH",
AI2271="AKTIVCO DEFAUT GE &amp; POWER Cabinet","AKTIVCO",
AI2271="AKTIVCO Coupure ENEO &amp; Baisse de tension","AKTIVCO GRID ONLY",
AI2271="Coupure ENEO &amp; Baisse de tension","IHS GRID ONLY",
AI2271="Defaut GE &amp; POWER Cabinet","IHS",
AI2271="Sharing","Partners",
AI2271="Sites strategiques &amp; DataCenter","SST &amp; DC",
AI2271="Exclu","Exclu",
AI2271="SAT","SAT",
AI2271="SPARE-ISSUE","SPARE-ISSUE",
AI2271="Fiber CAmtel","TRANS_FO_CAMTEL",
AI2271="Fiber AOF","Fiber AOF",
AI2271="Projet OCM (HUAWEI)","TRAVAUX-HUAWEI",
AI2271="Projet OCM (NOKIA)","TRAVAUX-NOKIA",
AI2271="ACCESS-ISSUE","ACCESS-ISSUE",
AI2271="Projet OCM (ZTE, NOKIA, autres projets)","TRAVAUX OCM",
AI2271="No root CAuse","No root cause",
AI2271="ODU HS","PDH",
AI2271="IP &amp; VLAN","PDH",
AI2271="Warehouse HUAWEI","SPARE-ISSUE",
AI2271="SPARE-HS","SPARE-ISSUE",
AI2271="Power Telco","BSS",AI2271="no impacts","no impacts"
),"")</f>
        <v>no impacts</v>
      </c>
      <c r="AH2271" s="57" t="str" cm="1">
        <f t="array" ref="AH2271">IFERROR(_xlfn.IFS(
AI2271="MPR ISSUE","TX ISSUE",
AI2271="BSS Hardware Issue","RAN ISSUE",
AI2271="Sites strategiques, MLL, Pylone, etc.","ENVTECH",
AI2271="AKTIVCO DEFAUT GE &amp; POWER Cabinet","POWER ISSUE",
AI2271="AKTIVCO Coupure ENEO &amp; Baisse de tension","POWER ISSUE",
AI2271="Coupure ENEO &amp; Baisse de tension","POWER ISSUE",
AI2271="Defaut GE &amp; POWER Cabinet","POWER ISSUE",
AI2271="Sharing","POWER ISSUE",
AI2271="Sites strategiques &amp; DataCenter","POWER ISSUE",
AI2271="Exclu","Exclu",
AI2271="SAT","TX ISSUE",
AI2271="SPARE-ISSUE","SPARE-ISSUE",
AI2271="Fiber CAmtel","TX ISSUE",
AI2271="Fiber AOF","TX ISSUE",
AI2271="Projet OCM (HUAWEI)","TRAVAUX-HUAWEI",
AI2271="Projet OCM (NOKIA)","TRAVAUX -NOKIA",
AI2271="ACCESS-ISSUE","ACCESS-ISSUE",
AI2271="Projet OCM (ZTE, NOKIA, autres projets)","TRAVAUX OCM",
AI2271="No root CAuse","No root cause",
AI2271="ODU HS","TX ISSUE",
AI2271="IP &amp; VLAN","TX ISSUE",
AI2271="Warehouse HUAWEI","SPARE-ISSUE",
AI2271="SPARE-HS","SPARE-ISSUE",
AI2271="Power Telco","RAN ISSUE",AI2271="no impacts","no impacts"
),"")</f>
        <v>no impacts</v>
      </c>
      <c r="AI2271" s="85" t="s">
        <v>5998</v>
      </c>
      <c r="AJ2271" s="57" t="str" cm="1">
        <f t="array" ref="AJ2271">IFERROR(_xlfn.IFS(
AI2271="MPR ISSUE","ACTIVE",
AI2271="BSS Hardware Issue","ACTIVE",
AI2271="Sites strategiques, MLL, Pylone, etc.","PASSIVE",
AI2271="AKTIVCO DEFAUT GE &amp; POWER Cabinet","PASSIVE",
AI2271="AKTIVCO Coupure ENEO &amp; Baisse de tension","PASSIVE",
AI2271="Coupure ENEO &amp; Baisse de tension","PASSIVE",
AI2271="Defaut GE &amp; POWER Cabinet","PASSIVE",
AI2271="Sharing","PASSIVE",
AI2271="Sites strategiques &amp; DataCenter","PASSIVE",
AI2271="Exclu","Exclu",
AI2271="SAT","ACTIVE",
AI2271="SPARE-ISSUE","SPARE-ISSUE",
AI2271="Fiber CAmtel","ACTIVE",
AI2271="Fiber AOF","ACTIVE",
AI2271="Projet OCM (HUAWEI)","PLANNED WORKS",
AI2271="Projet OCM (NOKIA)","PLANNED WORKS",
AI2271="ACCESS-ISSUE","ACCESS-ISSUE",
AI2271="Projet OCM (ZTE, NOKIA, autres projets)","PLANNED WORKS",
AI2271="No root CAuse","No root cause",
AI2271="ODU HS","ACTIVE",
AI2271="IP &amp; VLAN","ACTIVE",
AI2271="Warehouse HUAWEI","SPARE-ISSUE",
AI2271="SPARE-HS","SPARE-ISSUE",
AI2271="Power Telco","ACTIVE", AI2271="no impacts","no impacts"
),"")</f>
        <v>no impacts</v>
      </c>
      <c r="AK2271" s="23" t="s">
        <v>5537</v>
      </c>
      <c r="AL2271" s="23" t="str">
        <f t="shared" si="66"/>
        <v>EST_126</v>
      </c>
      <c r="AN2271" s="9" t="s">
        <v>5537</v>
      </c>
      <c r="AO2271" s="23" t="str">
        <f>_xlfn.XLOOKUP(B2271,'INCIDENT-05-03-2026'!E:E,'INCIDENT-05-03-2026'!F:F,"")</f>
        <v/>
      </c>
      <c r="AP2271" s="7" t="s">
        <v>5537</v>
      </c>
      <c r="AQ2271" s="6"/>
      <c r="AR2271" s="7"/>
      <c r="AS2271" s="3" t="str">
        <f>_xlfn.XLOOKUP(B2271,'[3]tt num | region | site id'!$C:$C,'[3]tt num | region | site id'!$Q:$Q,"")</f>
        <v/>
      </c>
      <c r="AT2271" s="24" t="str">
        <f>_xlfn.XLOOKUP(B2271,'[4]Cells Huawei 03052026 12h'!$B:$B,'[4]Cells Huawei 03052026 12h'!$T:$T,"")</f>
        <v/>
      </c>
      <c r="AU2271" s="24" t="str">
        <f>_xlfn.XLOOKUP(B2271,'[5]cells down 02052026 8h50'!$B:$B,'[5]cells down 02052026 8h50'!$R:$R,"")</f>
        <v/>
      </c>
      <c r="AV2271" s="24" t="str">
        <f>_xlfn.XLOOKUP(B2271,'[5]cells down 02052026 13h50'!$B:$B,'[5]cells down 02052026 13h50'!$R:$R,"")</f>
        <v/>
      </c>
      <c r="AW2271" s="24" t="str">
        <f>_xlfn.XLOOKUP(B2271,'[5]cells down 02052026 13h50'!$B:$B,'[5]cells down 02052026 13h50'!$R:$R,"")</f>
        <v/>
      </c>
      <c r="AX2271" s="24" t="str">
        <f>_xlfn.XLOOKUP(B2271,'[6]cell downs 03052026 8h40 '!$B:$B,'[6]cell downs 03052026 8h40 '!$R:$R,"")</f>
        <v/>
      </c>
      <c r="AY2271" s="24" t="str">
        <f>_xlfn.XLOOKUP(B2271,'[7]ALL SITES DOWN'!$D:$D,'[7]ALL SITES DOWN'!$J:$J,"")</f>
        <v/>
      </c>
      <c r="AZ2271" s="24" t="str">
        <f>_xlfn.XLOOKUP(B2271,'[8]ALL SITES DOWN'!$D:$D,'[8]ALL SITES DOWN'!$J:$J,"")</f>
        <v/>
      </c>
      <c r="BA2271" s="9" t="str">
        <f>_xlfn.XLOOKUP(B2271,[9]sheet1!$AC:$AC,[9]sheet1!$AF:$AF,"")</f>
        <v/>
      </c>
      <c r="BB2271" s="14" t="s">
        <v>5537</v>
      </c>
      <c r="BC2271" s="14" t="s">
        <v>5537</v>
      </c>
      <c r="BD2271" s="14" t="str">
        <f>_xlfn.XLOOKUP(B2271,'[10]cell downs 18042026 17h'!$B:$B,'[10]cell downs 18042026 17h'!$B:$B,"")</f>
        <v/>
      </c>
      <c r="BE2271" s="14" t="str">
        <f>_xlfn.XLOOKUP(B2271,'[11]Cells Huawei 19042026 15h'!$B:$B,'[11]Cells Huawei 19042026 15h'!$B:$B,"")</f>
        <v/>
      </c>
      <c r="BF2271" s="9" t="str">
        <f>_xlfn.XLOOKUP(B2271,'[12]cells down 19042026 9H40'!$B:$B,'[12]cells down 19042026 9H40'!$B:$B,"")</f>
        <v/>
      </c>
      <c r="BG2271" s="9" t="s">
        <v>4121</v>
      </c>
      <c r="BH2271" s="9" t="s">
        <v>5537</v>
      </c>
    </row>
    <row r="2272" spans="1:60" s="9" customFormat="1" x14ac:dyDescent="0.3">
      <c r="A2272" s="1" t="s">
        <v>4123</v>
      </c>
      <c r="B2272" s="8" t="s">
        <v>4124</v>
      </c>
      <c r="C2272" s="3" t="str">
        <f>_xlfn.XLOOKUP(B2272,'[1]daily break down'!$D:$D,'[1]daily break down'!$E:$E,"")</f>
        <v>LITTORAL</v>
      </c>
      <c r="D2272" s="1" t="s">
        <v>11</v>
      </c>
      <c r="E2272" s="1" t="s">
        <v>12</v>
      </c>
      <c r="F2272" s="3" t="s">
        <v>31</v>
      </c>
      <c r="G2272" s="1" t="s">
        <v>3781</v>
      </c>
      <c r="H2272" s="42" t="str">
        <f>_xlfn.XLOOKUP(B2272,[2]CALCULATION!$B:$B,[2]CALCULATION!$H:$H,"")</f>
        <v>ZTE</v>
      </c>
      <c r="I2272" s="34">
        <v>0</v>
      </c>
      <c r="J2272" s="34">
        <v>0</v>
      </c>
      <c r="K2272" s="34">
        <v>0</v>
      </c>
      <c r="L2272" s="34">
        <v>0</v>
      </c>
      <c r="M2272" s="34">
        <v>0</v>
      </c>
      <c r="N2272" s="34">
        <v>0</v>
      </c>
      <c r="O2272" s="34">
        <v>0</v>
      </c>
      <c r="P2272" s="34">
        <v>0</v>
      </c>
      <c r="Q2272" s="34">
        <v>0</v>
      </c>
      <c r="R2272" s="34">
        <v>0</v>
      </c>
      <c r="S2272" s="35">
        <v>0</v>
      </c>
      <c r="T2272" s="35">
        <v>0</v>
      </c>
      <c r="U2272" s="35">
        <v>0</v>
      </c>
      <c r="V2272" s="35">
        <v>0</v>
      </c>
      <c r="W2272" s="35">
        <v>0</v>
      </c>
      <c r="X2272" s="35">
        <v>0</v>
      </c>
      <c r="Y2272" s="35">
        <v>0</v>
      </c>
      <c r="Z2272" s="35">
        <v>0</v>
      </c>
      <c r="AA2272" s="35">
        <v>0</v>
      </c>
      <c r="AB2272" s="35">
        <v>0</v>
      </c>
      <c r="AC2272" s="35">
        <v>0</v>
      </c>
      <c r="AD2272" s="35">
        <v>0</v>
      </c>
      <c r="AE2272" s="58" t="s">
        <v>5560</v>
      </c>
      <c r="AF2272" s="58"/>
      <c r="AG2272" s="57" t="str" cm="1">
        <f t="array" ref="AG2272">IFERROR(_xlfn.IFS(
AI2272="MPR ISSUE","PDH",
AI2272="BSS Hardware Issue","BSS",
AI2272="Sites strategiques, MLL, Pylone, etc.","ENVTECH",
AI2272="AKTIVCO DEFAUT GE &amp; POWER Cabinet","AKTIVCO",
AI2272="AKTIVCO Coupure ENEO &amp; Baisse de tension","AKTIVCO GRID ONLY",
AI2272="Coupure ENEO &amp; Baisse de tension","IHS GRID ONLY",
AI2272="Defaut GE &amp; POWER Cabinet","IHS",
AI2272="Sharing","Partners",
AI2272="Sites strategiques &amp; DataCenter","SST &amp; DC",
AI2272="Exclu","Exclu",
AI2272="SAT","SAT",
AI2272="SPARE-ISSUE","SPARE-ISSUE",
AI2272="Fiber CAmtel","TRANS_FO_CAMTEL",
AI2272="Fiber AOF","Fiber AOF",
AI2272="Projet OCM (HUAWEI)","TRAVAUX-HUAWEI",
AI2272="Projet OCM (NOKIA)","TRAVAUX-NOKIA",
AI2272="ACCESS-ISSUE","ACCESS-ISSUE",
AI2272="Projet OCM (ZTE, NOKIA, autres projets)","TRAVAUX OCM",
AI2272="No root CAuse","No root cause",
AI2272="ODU HS","PDH",
AI2272="IP &amp; VLAN","PDH",
AI2272="Warehouse HUAWEI","SPARE-ISSUE",
AI2272="SPARE-HS","SPARE-ISSUE",
AI2272="Power Telco","BSS",AI2272="no impacts","no impacts"
),"")</f>
        <v>no impacts</v>
      </c>
      <c r="AH2272" s="57" t="str" cm="1">
        <f t="array" ref="AH2272">IFERROR(_xlfn.IFS(
AI2272="MPR ISSUE","TX ISSUE",
AI2272="BSS Hardware Issue","RAN ISSUE",
AI2272="Sites strategiques, MLL, Pylone, etc.","ENVTECH",
AI2272="AKTIVCO DEFAUT GE &amp; POWER Cabinet","POWER ISSUE",
AI2272="AKTIVCO Coupure ENEO &amp; Baisse de tension","POWER ISSUE",
AI2272="Coupure ENEO &amp; Baisse de tension","POWER ISSUE",
AI2272="Defaut GE &amp; POWER Cabinet","POWER ISSUE",
AI2272="Sharing","POWER ISSUE",
AI2272="Sites strategiques &amp; DataCenter","POWER ISSUE",
AI2272="Exclu","Exclu",
AI2272="SAT","TX ISSUE",
AI2272="SPARE-ISSUE","SPARE-ISSUE",
AI2272="Fiber CAmtel","TX ISSUE",
AI2272="Fiber AOF","TX ISSUE",
AI2272="Projet OCM (HUAWEI)","TRAVAUX-HUAWEI",
AI2272="Projet OCM (NOKIA)","TRAVAUX -NOKIA",
AI2272="ACCESS-ISSUE","ACCESS-ISSUE",
AI2272="Projet OCM (ZTE, NOKIA, autres projets)","TRAVAUX OCM",
AI2272="No root CAuse","No root cause",
AI2272="ODU HS","TX ISSUE",
AI2272="IP &amp; VLAN","TX ISSUE",
AI2272="Warehouse HUAWEI","SPARE-ISSUE",
AI2272="SPARE-HS","SPARE-ISSUE",
AI2272="Power Telco","RAN ISSUE",AI2272="no impacts","no impacts"
),"")</f>
        <v>no impacts</v>
      </c>
      <c r="AI2272" s="85" t="s">
        <v>5998</v>
      </c>
      <c r="AJ2272" s="57" t="str" cm="1">
        <f t="array" ref="AJ2272">IFERROR(_xlfn.IFS(
AI2272="MPR ISSUE","ACTIVE",
AI2272="BSS Hardware Issue","ACTIVE",
AI2272="Sites strategiques, MLL, Pylone, etc.","PASSIVE",
AI2272="AKTIVCO DEFAUT GE &amp; POWER Cabinet","PASSIVE",
AI2272="AKTIVCO Coupure ENEO &amp; Baisse de tension","PASSIVE",
AI2272="Coupure ENEO &amp; Baisse de tension","PASSIVE",
AI2272="Defaut GE &amp; POWER Cabinet","PASSIVE",
AI2272="Sharing","PASSIVE",
AI2272="Sites strategiques &amp; DataCenter","PASSIVE",
AI2272="Exclu","Exclu",
AI2272="SAT","ACTIVE",
AI2272="SPARE-ISSUE","SPARE-ISSUE",
AI2272="Fiber CAmtel","ACTIVE",
AI2272="Fiber AOF","ACTIVE",
AI2272="Projet OCM (HUAWEI)","PLANNED WORKS",
AI2272="Projet OCM (NOKIA)","PLANNED WORKS",
AI2272="ACCESS-ISSUE","ACCESS-ISSUE",
AI2272="Projet OCM (ZTE, NOKIA, autres projets)","PLANNED WORKS",
AI2272="No root CAuse","No root cause",
AI2272="ODU HS","ACTIVE",
AI2272="IP &amp; VLAN","ACTIVE",
AI2272="Warehouse HUAWEI","SPARE-ISSUE",
AI2272="SPARE-HS","SPARE-ISSUE",
AI2272="Power Telco","ACTIVE", AI2272="no impacts","no impacts"
),"")</f>
        <v>no impacts</v>
      </c>
      <c r="AK2272" s="23" t="s">
        <v>5537</v>
      </c>
      <c r="AL2272" s="23" t="str">
        <f t="shared" si="66"/>
        <v>LIT_492</v>
      </c>
      <c r="AN2272" s="9" t="s">
        <v>5537</v>
      </c>
      <c r="AO2272" s="23" t="str">
        <f>_xlfn.XLOOKUP(B2272,'INCIDENT-05-03-2026'!E:E,'INCIDENT-05-03-2026'!F:F,"")</f>
        <v/>
      </c>
      <c r="AP2272" s="7" t="s">
        <v>5537</v>
      </c>
      <c r="AQ2272" s="6"/>
      <c r="AR2272" s="7"/>
      <c r="AS2272" s="3" t="str">
        <f>_xlfn.XLOOKUP(B2272,'[3]tt num | region | site id'!$C:$C,'[3]tt num | region | site id'!$Q:$Q,"")</f>
        <v/>
      </c>
      <c r="AT2272" s="24" t="str">
        <f>_xlfn.XLOOKUP(B2272,'[4]Cells Huawei 03052026 12h'!$B:$B,'[4]Cells Huawei 03052026 12h'!$T:$T,"")</f>
        <v/>
      </c>
      <c r="AU2272" s="24" t="str">
        <f>_xlfn.XLOOKUP(B2272,'[5]cells down 02052026 8h50'!$B:$B,'[5]cells down 02052026 8h50'!$R:$R,"")</f>
        <v/>
      </c>
      <c r="AV2272" s="24" t="str">
        <f>_xlfn.XLOOKUP(B2272,'[5]cells down 02052026 13h50'!$B:$B,'[5]cells down 02052026 13h50'!$R:$R,"")</f>
        <v/>
      </c>
      <c r="AW2272" s="24" t="str">
        <f>_xlfn.XLOOKUP(B2272,'[5]cells down 02052026 13h50'!$B:$B,'[5]cells down 02052026 13h50'!$R:$R,"")</f>
        <v/>
      </c>
      <c r="AX2272" s="24" t="str">
        <f>_xlfn.XLOOKUP(B2272,'[6]cell downs 03052026 8h40 '!$B:$B,'[6]cell downs 03052026 8h40 '!$R:$R,"")</f>
        <v/>
      </c>
      <c r="AY2272" s="24" t="str">
        <f>_xlfn.XLOOKUP(B2272,'[7]ALL SITES DOWN'!$D:$D,'[7]ALL SITES DOWN'!$J:$J,"")</f>
        <v/>
      </c>
      <c r="AZ2272" s="24" t="str">
        <f>_xlfn.XLOOKUP(B2272,'[8]ALL SITES DOWN'!$D:$D,'[8]ALL SITES DOWN'!$J:$J,"")</f>
        <v/>
      </c>
      <c r="BA2272" s="9" t="str">
        <f>_xlfn.XLOOKUP(B2272,[9]sheet1!$AC:$AC,[9]sheet1!$AF:$AF,"")</f>
        <v/>
      </c>
      <c r="BB2272" s="14" t="s">
        <v>5537</v>
      </c>
      <c r="BC2272" s="14" t="s">
        <v>5537</v>
      </c>
      <c r="BD2272" s="14" t="str">
        <f>_xlfn.XLOOKUP(B2272,'[10]cell downs 18042026 17h'!$B:$B,'[10]cell downs 18042026 17h'!$B:$B,"")</f>
        <v/>
      </c>
      <c r="BE2272" s="14" t="str">
        <f>_xlfn.XLOOKUP(B2272,'[11]Cells Huawei 19042026 15h'!$B:$B,'[11]Cells Huawei 19042026 15h'!$B:$B,"")</f>
        <v/>
      </c>
      <c r="BF2272" s="9" t="str">
        <f>_xlfn.XLOOKUP(B2272,'[12]cells down 19042026 9H40'!$B:$B,'[12]cells down 19042026 9H40'!$B:$B,"")</f>
        <v/>
      </c>
      <c r="BG2272" s="9" t="s">
        <v>4124</v>
      </c>
      <c r="BH2272" s="9" t="s">
        <v>5537</v>
      </c>
    </row>
    <row r="2273" spans="1:60" s="9" customFormat="1" x14ac:dyDescent="0.3">
      <c r="A2273" s="1" t="s">
        <v>4126</v>
      </c>
      <c r="B2273" s="8" t="s">
        <v>4127</v>
      </c>
      <c r="C2273" s="3" t="str">
        <f>_xlfn.XLOOKUP(B2273,'[1]daily break down'!$D:$D,'[1]daily break down'!$E:$E,"")</f>
        <v>CENTRE</v>
      </c>
      <c r="D2273" s="1" t="s">
        <v>11</v>
      </c>
      <c r="E2273" s="1" t="s">
        <v>12</v>
      </c>
      <c r="F2273" s="3" t="s">
        <v>37</v>
      </c>
      <c r="G2273" s="1" t="s">
        <v>4128</v>
      </c>
      <c r="H2273" s="42" t="str">
        <f>_xlfn.XLOOKUP(B2273,[2]CALCULATION!$B:$B,[2]CALCULATION!$H:$H,"")</f>
        <v>ZTE</v>
      </c>
      <c r="I2273" s="34">
        <v>0</v>
      </c>
      <c r="J2273" s="34">
        <v>0</v>
      </c>
      <c r="K2273" s="34">
        <v>0</v>
      </c>
      <c r="L2273" s="34">
        <v>0</v>
      </c>
      <c r="M2273" s="34">
        <v>0</v>
      </c>
      <c r="N2273" s="34">
        <v>0</v>
      </c>
      <c r="O2273" s="34">
        <v>0</v>
      </c>
      <c r="P2273" s="34">
        <v>0</v>
      </c>
      <c r="Q2273" s="34">
        <v>0</v>
      </c>
      <c r="R2273" s="34">
        <v>0</v>
      </c>
      <c r="S2273" s="35">
        <v>0</v>
      </c>
      <c r="T2273" s="35">
        <v>0</v>
      </c>
      <c r="U2273" s="35">
        <v>0</v>
      </c>
      <c r="V2273" s="35">
        <v>0</v>
      </c>
      <c r="W2273" s="35">
        <v>0</v>
      </c>
      <c r="X2273" s="35">
        <v>0</v>
      </c>
      <c r="Y2273" s="35">
        <v>0</v>
      </c>
      <c r="Z2273" s="35">
        <v>0</v>
      </c>
      <c r="AA2273" s="35">
        <v>0</v>
      </c>
      <c r="AB2273" s="35">
        <v>0</v>
      </c>
      <c r="AC2273" s="35">
        <v>0</v>
      </c>
      <c r="AD2273" s="35">
        <v>0</v>
      </c>
      <c r="AE2273" s="58" t="s">
        <v>5560</v>
      </c>
      <c r="AF2273" s="58"/>
      <c r="AG2273" s="57" t="str" cm="1">
        <f t="array" ref="AG2273">IFERROR(_xlfn.IFS(
AI2273="MPR ISSUE","PDH",
AI2273="BSS Hardware Issue","BSS",
AI2273="Sites strategiques, MLL, Pylone, etc.","ENVTECH",
AI2273="AKTIVCO DEFAUT GE &amp; POWER Cabinet","AKTIVCO",
AI2273="AKTIVCO Coupure ENEO &amp; Baisse de tension","AKTIVCO GRID ONLY",
AI2273="Coupure ENEO &amp; Baisse de tension","IHS GRID ONLY",
AI2273="Defaut GE &amp; POWER Cabinet","IHS",
AI2273="Sharing","Partners",
AI2273="Sites strategiques &amp; DataCenter","SST &amp; DC",
AI2273="Exclu","Exclu",
AI2273="SAT","SAT",
AI2273="SPARE-ISSUE","SPARE-ISSUE",
AI2273="Fiber CAmtel","TRANS_FO_CAMTEL",
AI2273="Fiber AOF","Fiber AOF",
AI2273="Projet OCM (HUAWEI)","TRAVAUX-HUAWEI",
AI2273="Projet OCM (NOKIA)","TRAVAUX-NOKIA",
AI2273="ACCESS-ISSUE","ACCESS-ISSUE",
AI2273="Projet OCM (ZTE, NOKIA, autres projets)","TRAVAUX OCM",
AI2273="No root CAuse","No root cause",
AI2273="ODU HS","PDH",
AI2273="IP &amp; VLAN","PDH",
AI2273="Warehouse HUAWEI","SPARE-ISSUE",
AI2273="SPARE-HS","SPARE-ISSUE",
AI2273="Power Telco","BSS",AI2273="no impacts","no impacts"
),"")</f>
        <v>no impacts</v>
      </c>
      <c r="AH2273" s="57" t="str" cm="1">
        <f t="array" ref="AH2273">IFERROR(_xlfn.IFS(
AI2273="MPR ISSUE","TX ISSUE",
AI2273="BSS Hardware Issue","RAN ISSUE",
AI2273="Sites strategiques, MLL, Pylone, etc.","ENVTECH",
AI2273="AKTIVCO DEFAUT GE &amp; POWER Cabinet","POWER ISSUE",
AI2273="AKTIVCO Coupure ENEO &amp; Baisse de tension","POWER ISSUE",
AI2273="Coupure ENEO &amp; Baisse de tension","POWER ISSUE",
AI2273="Defaut GE &amp; POWER Cabinet","POWER ISSUE",
AI2273="Sharing","POWER ISSUE",
AI2273="Sites strategiques &amp; DataCenter","POWER ISSUE",
AI2273="Exclu","Exclu",
AI2273="SAT","TX ISSUE",
AI2273="SPARE-ISSUE","SPARE-ISSUE",
AI2273="Fiber CAmtel","TX ISSUE",
AI2273="Fiber AOF","TX ISSUE",
AI2273="Projet OCM (HUAWEI)","TRAVAUX-HUAWEI",
AI2273="Projet OCM (NOKIA)","TRAVAUX -NOKIA",
AI2273="ACCESS-ISSUE","ACCESS-ISSUE",
AI2273="Projet OCM (ZTE, NOKIA, autres projets)","TRAVAUX OCM",
AI2273="No root CAuse","No root cause",
AI2273="ODU HS","TX ISSUE",
AI2273="IP &amp; VLAN","TX ISSUE",
AI2273="Warehouse HUAWEI","SPARE-ISSUE",
AI2273="SPARE-HS","SPARE-ISSUE",
AI2273="Power Telco","RAN ISSUE",AI2273="no impacts","no impacts"
),"")</f>
        <v>no impacts</v>
      </c>
      <c r="AI2273" s="85" t="s">
        <v>5998</v>
      </c>
      <c r="AJ2273" s="57" t="str" cm="1">
        <f t="array" ref="AJ2273">IFERROR(_xlfn.IFS(
AI2273="MPR ISSUE","ACTIVE",
AI2273="BSS Hardware Issue","ACTIVE",
AI2273="Sites strategiques, MLL, Pylone, etc.","PASSIVE",
AI2273="AKTIVCO DEFAUT GE &amp; POWER Cabinet","PASSIVE",
AI2273="AKTIVCO Coupure ENEO &amp; Baisse de tension","PASSIVE",
AI2273="Coupure ENEO &amp; Baisse de tension","PASSIVE",
AI2273="Defaut GE &amp; POWER Cabinet","PASSIVE",
AI2273="Sharing","PASSIVE",
AI2273="Sites strategiques &amp; DataCenter","PASSIVE",
AI2273="Exclu","Exclu",
AI2273="SAT","ACTIVE",
AI2273="SPARE-ISSUE","SPARE-ISSUE",
AI2273="Fiber CAmtel","ACTIVE",
AI2273="Fiber AOF","ACTIVE",
AI2273="Projet OCM (HUAWEI)","PLANNED WORKS",
AI2273="Projet OCM (NOKIA)","PLANNED WORKS",
AI2273="ACCESS-ISSUE","ACCESS-ISSUE",
AI2273="Projet OCM (ZTE, NOKIA, autres projets)","PLANNED WORKS",
AI2273="No root CAuse","No root cause",
AI2273="ODU HS","ACTIVE",
AI2273="IP &amp; VLAN","ACTIVE",
AI2273="Warehouse HUAWEI","SPARE-ISSUE",
AI2273="SPARE-HS","SPARE-ISSUE",
AI2273="Power Telco","ACTIVE", AI2273="no impacts","no impacts"
),"")</f>
        <v>no impacts</v>
      </c>
      <c r="AK2273" s="23" t="s">
        <v>5537</v>
      </c>
      <c r="AL2273" s="23" t="str">
        <f t="shared" si="66"/>
        <v>CTR_286</v>
      </c>
      <c r="AN2273" s="9" t="s">
        <v>5537</v>
      </c>
      <c r="AO2273" s="23" t="str">
        <f>_xlfn.XLOOKUP(B2273,'INCIDENT-05-03-2026'!E:E,'INCIDENT-05-03-2026'!F:F,"")</f>
        <v/>
      </c>
      <c r="AP2273" s="7" t="s">
        <v>5537</v>
      </c>
      <c r="AQ2273" s="6"/>
      <c r="AR2273" s="7"/>
      <c r="AS2273" s="3" t="str">
        <f>_xlfn.XLOOKUP(B2273,'[3]tt num | region | site id'!$C:$C,'[3]tt num | region | site id'!$Q:$Q,"")</f>
        <v/>
      </c>
      <c r="AT2273" s="24" t="str">
        <f>_xlfn.XLOOKUP(B2273,'[4]Cells Huawei 03052026 12h'!$B:$B,'[4]Cells Huawei 03052026 12h'!$T:$T,"")</f>
        <v/>
      </c>
      <c r="AU2273" s="24" t="str">
        <f>_xlfn.XLOOKUP(B2273,'[5]cells down 02052026 8h50'!$B:$B,'[5]cells down 02052026 8h50'!$R:$R,"")</f>
        <v/>
      </c>
      <c r="AV2273" s="24" t="str">
        <f>_xlfn.XLOOKUP(B2273,'[5]cells down 02052026 13h50'!$B:$B,'[5]cells down 02052026 13h50'!$R:$R,"")</f>
        <v/>
      </c>
      <c r="AW2273" s="24" t="str">
        <f>_xlfn.XLOOKUP(B2273,'[5]cells down 02052026 13h50'!$B:$B,'[5]cells down 02052026 13h50'!$R:$R,"")</f>
        <v/>
      </c>
      <c r="AX2273" s="24" t="str">
        <f>_xlfn.XLOOKUP(B2273,'[6]cell downs 03052026 8h40 '!$B:$B,'[6]cell downs 03052026 8h40 '!$R:$R,"")</f>
        <v/>
      </c>
      <c r="AY2273" s="24" t="str">
        <f>_xlfn.XLOOKUP(B2273,'[7]ALL SITES DOWN'!$D:$D,'[7]ALL SITES DOWN'!$J:$J,"")</f>
        <v/>
      </c>
      <c r="AZ2273" s="24" t="str">
        <f>_xlfn.XLOOKUP(B2273,'[8]ALL SITES DOWN'!$D:$D,'[8]ALL SITES DOWN'!$J:$J,"")</f>
        <v/>
      </c>
      <c r="BA2273" s="9" t="str">
        <f>_xlfn.XLOOKUP(B2273,[9]sheet1!$AC:$AC,[9]sheet1!$AF:$AF,"")</f>
        <v/>
      </c>
      <c r="BB2273" s="14" t="s">
        <v>5537</v>
      </c>
      <c r="BC2273" s="14" t="s">
        <v>5537</v>
      </c>
      <c r="BD2273" s="14" t="str">
        <f>_xlfn.XLOOKUP(B2273,'[10]cell downs 18042026 17h'!$B:$B,'[10]cell downs 18042026 17h'!$B:$B,"")</f>
        <v/>
      </c>
      <c r="BE2273" s="14" t="str">
        <f>_xlfn.XLOOKUP(B2273,'[11]Cells Huawei 19042026 15h'!$B:$B,'[11]Cells Huawei 19042026 15h'!$B:$B,"")</f>
        <v/>
      </c>
      <c r="BF2273" s="9" t="str">
        <f>_xlfn.XLOOKUP(B2273,'[12]cells down 19042026 9H40'!$B:$B,'[12]cells down 19042026 9H40'!$B:$B,"")</f>
        <v/>
      </c>
      <c r="BG2273" s="9" t="s">
        <v>4127</v>
      </c>
      <c r="BH2273" s="9" t="s">
        <v>12</v>
      </c>
    </row>
    <row r="2274" spans="1:60" s="9" customFormat="1" x14ac:dyDescent="0.3">
      <c r="A2274" s="1" t="s">
        <v>4232</v>
      </c>
      <c r="B2274" s="8" t="s">
        <v>4233</v>
      </c>
      <c r="C2274" s="3" t="str">
        <f>_xlfn.XLOOKUP(B2274,'[1]daily break down'!$D:$D,'[1]daily break down'!$E:$E,"")</f>
        <v>Yaounde</v>
      </c>
      <c r="D2274" s="1" t="s">
        <v>11</v>
      </c>
      <c r="E2274" s="1" t="s">
        <v>594</v>
      </c>
      <c r="F2274" s="3" t="s">
        <v>37</v>
      </c>
      <c r="G2274" s="1" t="s">
        <v>38</v>
      </c>
      <c r="H2274" s="42" t="str">
        <f>_xlfn.XLOOKUP(B2274,[2]CALCULATION!$B:$B,[2]CALCULATION!$H:$H,"")</f>
        <v>ZTE</v>
      </c>
      <c r="I2274" s="34">
        <v>0</v>
      </c>
      <c r="J2274" s="34">
        <v>0</v>
      </c>
      <c r="K2274" s="34">
        <v>0</v>
      </c>
      <c r="L2274" s="34">
        <v>0</v>
      </c>
      <c r="M2274" s="34">
        <v>0</v>
      </c>
      <c r="N2274" s="34">
        <v>0</v>
      </c>
      <c r="O2274" s="34">
        <v>0</v>
      </c>
      <c r="P2274" s="34">
        <v>0</v>
      </c>
      <c r="Q2274" s="34">
        <v>0</v>
      </c>
      <c r="R2274" s="34">
        <v>0</v>
      </c>
      <c r="S2274" s="35">
        <v>0</v>
      </c>
      <c r="T2274" s="35">
        <v>0</v>
      </c>
      <c r="U2274" s="35">
        <v>0</v>
      </c>
      <c r="V2274" s="35">
        <v>0</v>
      </c>
      <c r="W2274" s="35">
        <v>0</v>
      </c>
      <c r="X2274" s="35">
        <v>0</v>
      </c>
      <c r="Y2274" s="35">
        <v>0</v>
      </c>
      <c r="Z2274" s="35">
        <v>0</v>
      </c>
      <c r="AA2274" s="35">
        <v>0</v>
      </c>
      <c r="AB2274" s="35">
        <v>0</v>
      </c>
      <c r="AC2274" s="35">
        <v>0</v>
      </c>
      <c r="AD2274" s="35">
        <v>0</v>
      </c>
      <c r="AE2274" s="58" t="s">
        <v>5560</v>
      </c>
      <c r="AF2274" s="58"/>
      <c r="AG2274" s="57" t="str" cm="1">
        <f t="array" ref="AG2274">IFERROR(_xlfn.IFS(
AI2274="MPR ISSUE","PDH",
AI2274="BSS Hardware Issue","BSS",
AI2274="Sites strategiques, MLL, Pylone, etc.","ENVTECH",
AI2274="AKTIVCO DEFAUT GE &amp; POWER Cabinet","AKTIVCO",
AI2274="AKTIVCO Coupure ENEO &amp; Baisse de tension","AKTIVCO GRID ONLY",
AI2274="Coupure ENEO &amp; Baisse de tension","IHS GRID ONLY",
AI2274="Defaut GE &amp; POWER Cabinet","IHS",
AI2274="Sharing","Partners",
AI2274="Sites strategiques &amp; DataCenter","SST &amp; DC",
AI2274="Exclu","Exclu",
AI2274="SAT","SAT",
AI2274="SPARE-ISSUE","SPARE-ISSUE",
AI2274="Fiber CAmtel","TRANS_FO_CAMTEL",
AI2274="Fiber AOF","Fiber AOF",
AI2274="Projet OCM (HUAWEI)","TRAVAUX-HUAWEI",
AI2274="Projet OCM (NOKIA)","TRAVAUX-NOKIA",
AI2274="ACCESS-ISSUE","ACCESS-ISSUE",
AI2274="Projet OCM (ZTE, NOKIA, autres projets)","TRAVAUX OCM",
AI2274="No root CAuse","No root cause",
AI2274="ODU HS","PDH",
AI2274="IP &amp; VLAN","PDH",
AI2274="Warehouse HUAWEI","SPARE-ISSUE",
AI2274="SPARE-HS","SPARE-ISSUE",
AI2274="Power Telco","BSS",AI2274="no impacts","no impacts"
),"")</f>
        <v>no impacts</v>
      </c>
      <c r="AH2274" s="57" t="str" cm="1">
        <f t="array" ref="AH2274">IFERROR(_xlfn.IFS(
AI2274="MPR ISSUE","TX ISSUE",
AI2274="BSS Hardware Issue","RAN ISSUE",
AI2274="Sites strategiques, MLL, Pylone, etc.","ENVTECH",
AI2274="AKTIVCO DEFAUT GE &amp; POWER Cabinet","POWER ISSUE",
AI2274="AKTIVCO Coupure ENEO &amp; Baisse de tension","POWER ISSUE",
AI2274="Coupure ENEO &amp; Baisse de tension","POWER ISSUE",
AI2274="Defaut GE &amp; POWER Cabinet","POWER ISSUE",
AI2274="Sharing","POWER ISSUE",
AI2274="Sites strategiques &amp; DataCenter","POWER ISSUE",
AI2274="Exclu","Exclu",
AI2274="SAT","TX ISSUE",
AI2274="SPARE-ISSUE","SPARE-ISSUE",
AI2274="Fiber CAmtel","TX ISSUE",
AI2274="Fiber AOF","TX ISSUE",
AI2274="Projet OCM (HUAWEI)","TRAVAUX-HUAWEI",
AI2274="Projet OCM (NOKIA)","TRAVAUX -NOKIA",
AI2274="ACCESS-ISSUE","ACCESS-ISSUE",
AI2274="Projet OCM (ZTE, NOKIA, autres projets)","TRAVAUX OCM",
AI2274="No root CAuse","No root cause",
AI2274="ODU HS","TX ISSUE",
AI2274="IP &amp; VLAN","TX ISSUE",
AI2274="Warehouse HUAWEI","SPARE-ISSUE",
AI2274="SPARE-HS","SPARE-ISSUE",
AI2274="Power Telco","RAN ISSUE",AI2274="no impacts","no impacts"
),"")</f>
        <v>no impacts</v>
      </c>
      <c r="AI2274" s="85" t="s">
        <v>5998</v>
      </c>
      <c r="AJ2274" s="57" t="str" cm="1">
        <f t="array" ref="AJ2274">IFERROR(_xlfn.IFS(
AI2274="MPR ISSUE","ACTIVE",
AI2274="BSS Hardware Issue","ACTIVE",
AI2274="Sites strategiques, MLL, Pylone, etc.","PASSIVE",
AI2274="AKTIVCO DEFAUT GE &amp; POWER Cabinet","PASSIVE",
AI2274="AKTIVCO Coupure ENEO &amp; Baisse de tension","PASSIVE",
AI2274="Coupure ENEO &amp; Baisse de tension","PASSIVE",
AI2274="Defaut GE &amp; POWER Cabinet","PASSIVE",
AI2274="Sharing","PASSIVE",
AI2274="Sites strategiques &amp; DataCenter","PASSIVE",
AI2274="Exclu","Exclu",
AI2274="SAT","ACTIVE",
AI2274="SPARE-ISSUE","SPARE-ISSUE",
AI2274="Fiber CAmtel","ACTIVE",
AI2274="Fiber AOF","ACTIVE",
AI2274="Projet OCM (HUAWEI)","PLANNED WORKS",
AI2274="Projet OCM (NOKIA)","PLANNED WORKS",
AI2274="ACCESS-ISSUE","ACCESS-ISSUE",
AI2274="Projet OCM (ZTE, NOKIA, autres projets)","PLANNED WORKS",
AI2274="No root CAuse","No root cause",
AI2274="ODU HS","ACTIVE",
AI2274="IP &amp; VLAN","ACTIVE",
AI2274="Warehouse HUAWEI","SPARE-ISSUE",
AI2274="SPARE-HS","SPARE-ISSUE",
AI2274="Power Telco","ACTIVE", AI2274="no impacts","no impacts"
),"")</f>
        <v>no impacts</v>
      </c>
      <c r="AK2274" s="23" t="s">
        <v>5537</v>
      </c>
      <c r="AL2274" s="23" t="str">
        <f t="shared" si="66"/>
        <v>CTR_676</v>
      </c>
      <c r="AN2274" s="9" t="s">
        <v>5537</v>
      </c>
      <c r="AO2274" s="23" t="str">
        <f>_xlfn.XLOOKUP(B2274,'INCIDENT-05-03-2026'!E:E,'INCIDENT-05-03-2026'!F:F,"")</f>
        <v/>
      </c>
      <c r="AP2274" s="7" t="s">
        <v>5537</v>
      </c>
      <c r="AQ2274" s="6"/>
      <c r="AR2274" s="7"/>
      <c r="AS2274" s="3" t="str">
        <f>_xlfn.XLOOKUP(B2274,'[3]tt num | region | site id'!$C:$C,'[3]tt num | region | site id'!$Q:$Q,"")</f>
        <v/>
      </c>
      <c r="AT2274" s="24" t="str">
        <f>_xlfn.XLOOKUP(B2274,'[4]Cells Huawei 03052026 12h'!$B:$B,'[4]Cells Huawei 03052026 12h'!$T:$T,"")</f>
        <v/>
      </c>
      <c r="AU2274" s="24" t="str">
        <f>_xlfn.XLOOKUP(B2274,'[5]cells down 02052026 8h50'!$B:$B,'[5]cells down 02052026 8h50'!$R:$R,"")</f>
        <v/>
      </c>
      <c r="AV2274" s="24" t="str">
        <f>_xlfn.XLOOKUP(B2274,'[5]cells down 02052026 13h50'!$B:$B,'[5]cells down 02052026 13h50'!$R:$R,"")</f>
        <v/>
      </c>
      <c r="AW2274" s="24" t="str">
        <f>_xlfn.XLOOKUP(B2274,'[5]cells down 02052026 13h50'!$B:$B,'[5]cells down 02052026 13h50'!$R:$R,"")</f>
        <v/>
      </c>
      <c r="AX2274" s="24" t="str">
        <f>_xlfn.XLOOKUP(B2274,'[6]cell downs 03052026 8h40 '!$B:$B,'[6]cell downs 03052026 8h40 '!$R:$R,"")</f>
        <v/>
      </c>
      <c r="AY2274" s="24" t="str">
        <f>_xlfn.XLOOKUP(B2274,'[7]ALL SITES DOWN'!$D:$D,'[7]ALL SITES DOWN'!$J:$J,"")</f>
        <v/>
      </c>
      <c r="AZ2274" s="24" t="str">
        <f>_xlfn.XLOOKUP(B2274,'[8]ALL SITES DOWN'!$D:$D,'[8]ALL SITES DOWN'!$J:$J,"")</f>
        <v/>
      </c>
      <c r="BA2274" s="9" t="str">
        <f>_xlfn.XLOOKUP(B2274,[9]sheet1!$AC:$AC,[9]sheet1!$AF:$AF,"")</f>
        <v/>
      </c>
      <c r="BB2274" s="14" t="s">
        <v>5537</v>
      </c>
      <c r="BC2274" s="14" t="s">
        <v>5537</v>
      </c>
      <c r="BD2274" s="14" t="str">
        <f>_xlfn.XLOOKUP(B2274,'[10]cell downs 18042026 17h'!$B:$B,'[10]cell downs 18042026 17h'!$B:$B,"")</f>
        <v/>
      </c>
      <c r="BE2274" s="14" t="str">
        <f>_xlfn.XLOOKUP(B2274,'[11]Cells Huawei 19042026 15h'!$B:$B,'[11]Cells Huawei 19042026 15h'!$B:$B,"")</f>
        <v/>
      </c>
      <c r="BF2274" s="9" t="str">
        <f>_xlfn.XLOOKUP(B2274,'[12]cells down 19042026 9H40'!$B:$B,'[12]cells down 19042026 9H40'!$B:$B,"")</f>
        <v/>
      </c>
      <c r="BG2274" s="9" t="s">
        <v>4233</v>
      </c>
      <c r="BH2274" s="9" t="s">
        <v>318</v>
      </c>
    </row>
    <row r="2275" spans="1:60" s="9" customFormat="1" x14ac:dyDescent="0.3">
      <c r="A2275" s="1" t="s">
        <v>4131</v>
      </c>
      <c r="B2275" s="8" t="s">
        <v>4132</v>
      </c>
      <c r="C2275" s="3" t="str">
        <f>_xlfn.XLOOKUP(B2275,'[1]daily break down'!$D:$D,'[1]daily break down'!$E:$E,"")</f>
        <v>CENTRE</v>
      </c>
      <c r="D2275" s="1" t="s">
        <v>21</v>
      </c>
      <c r="E2275" s="1" t="s">
        <v>80</v>
      </c>
      <c r="F2275" s="3" t="s">
        <v>69</v>
      </c>
      <c r="G2275" s="1" t="s">
        <v>4133</v>
      </c>
      <c r="H2275" s="41" t="str">
        <f>_xlfn.XLOOKUP(B2275,[2]CALCULATION!$B:$B,[2]CALCULATION!$H:$H,"")</f>
        <v>NOKIA</v>
      </c>
      <c r="I2275" s="34">
        <v>0</v>
      </c>
      <c r="J2275" s="34">
        <v>0</v>
      </c>
      <c r="K2275" s="34">
        <v>0</v>
      </c>
      <c r="L2275" s="34">
        <v>0</v>
      </c>
      <c r="M2275" s="34">
        <v>0</v>
      </c>
      <c r="N2275" s="34">
        <v>0</v>
      </c>
      <c r="O2275" s="34">
        <v>0</v>
      </c>
      <c r="P2275" s="34">
        <v>0</v>
      </c>
      <c r="Q2275" s="34">
        <v>0</v>
      </c>
      <c r="R2275" s="34">
        <v>0</v>
      </c>
      <c r="S2275" s="35">
        <v>0</v>
      </c>
      <c r="T2275" s="35">
        <v>0</v>
      </c>
      <c r="U2275" s="35">
        <v>0</v>
      </c>
      <c r="V2275" s="35">
        <v>0</v>
      </c>
      <c r="W2275" s="35">
        <v>0</v>
      </c>
      <c r="X2275" s="35">
        <v>0</v>
      </c>
      <c r="Y2275" s="35">
        <v>0</v>
      </c>
      <c r="Z2275" s="35">
        <v>0</v>
      </c>
      <c r="AA2275" s="35">
        <v>0</v>
      </c>
      <c r="AB2275" s="35">
        <v>0</v>
      </c>
      <c r="AC2275" s="35">
        <v>0</v>
      </c>
      <c r="AD2275" s="35">
        <v>0</v>
      </c>
      <c r="AE2275" s="58" t="s">
        <v>5560</v>
      </c>
      <c r="AF2275" s="58"/>
      <c r="AG2275" s="57" t="str" cm="1">
        <f t="array" ref="AG2275">IFERROR(_xlfn.IFS(
AI2275="MPR ISSUE","PDH",
AI2275="BSS Hardware Issue","BSS",
AI2275="Sites strategiques, MLL, Pylone, etc.","ENVTECH",
AI2275="AKTIVCO DEFAUT GE &amp; POWER Cabinet","AKTIVCO",
AI2275="AKTIVCO Coupure ENEO &amp; Baisse de tension","AKTIVCO GRID ONLY",
AI2275="Coupure ENEO &amp; Baisse de tension","IHS GRID ONLY",
AI2275="Defaut GE &amp; POWER Cabinet","IHS",
AI2275="Sharing","Partners",
AI2275="Sites strategiques &amp; DataCenter","SST &amp; DC",
AI2275="Exclu","Exclu",
AI2275="SAT","SAT",
AI2275="SPARE-ISSUE","SPARE-ISSUE",
AI2275="Fiber CAmtel","TRANS_FO_CAMTEL",
AI2275="Fiber AOF","Fiber AOF",
AI2275="Projet OCM (HUAWEI)","TRAVAUX-HUAWEI",
AI2275="Projet OCM (NOKIA)","TRAVAUX-NOKIA",
AI2275="ACCESS-ISSUE","ACCESS-ISSUE",
AI2275="Projet OCM (ZTE, NOKIA, autres projets)","TRAVAUX OCM",
AI2275="No root CAuse","No root cause",
AI2275="ODU HS","PDH",
AI2275="IP &amp; VLAN","PDH",
AI2275="Warehouse HUAWEI","SPARE-ISSUE",
AI2275="SPARE-HS","SPARE-ISSUE",
AI2275="Power Telco","BSS",AI2275="no impacts","no impacts"
),"")</f>
        <v>no impacts</v>
      </c>
      <c r="AH2275" s="57" t="str" cm="1">
        <f t="array" ref="AH2275">IFERROR(_xlfn.IFS(
AI2275="MPR ISSUE","TX ISSUE",
AI2275="BSS Hardware Issue","RAN ISSUE",
AI2275="Sites strategiques, MLL, Pylone, etc.","ENVTECH",
AI2275="AKTIVCO DEFAUT GE &amp; POWER Cabinet","POWER ISSUE",
AI2275="AKTIVCO Coupure ENEO &amp; Baisse de tension","POWER ISSUE",
AI2275="Coupure ENEO &amp; Baisse de tension","POWER ISSUE",
AI2275="Defaut GE &amp; POWER Cabinet","POWER ISSUE",
AI2275="Sharing","POWER ISSUE",
AI2275="Sites strategiques &amp; DataCenter","POWER ISSUE",
AI2275="Exclu","Exclu",
AI2275="SAT","TX ISSUE",
AI2275="SPARE-ISSUE","SPARE-ISSUE",
AI2275="Fiber CAmtel","TX ISSUE",
AI2275="Fiber AOF","TX ISSUE",
AI2275="Projet OCM (HUAWEI)","TRAVAUX-HUAWEI",
AI2275="Projet OCM (NOKIA)","TRAVAUX -NOKIA",
AI2275="ACCESS-ISSUE","ACCESS-ISSUE",
AI2275="Projet OCM (ZTE, NOKIA, autres projets)","TRAVAUX OCM",
AI2275="No root CAuse","No root cause",
AI2275="ODU HS","TX ISSUE",
AI2275="IP &amp; VLAN","TX ISSUE",
AI2275="Warehouse HUAWEI","SPARE-ISSUE",
AI2275="SPARE-HS","SPARE-ISSUE",
AI2275="Power Telco","RAN ISSUE",AI2275="no impacts","no impacts"
),"")</f>
        <v>no impacts</v>
      </c>
      <c r="AI2275" s="85" t="s">
        <v>5998</v>
      </c>
      <c r="AJ2275" s="57" t="str" cm="1">
        <f t="array" ref="AJ2275">IFERROR(_xlfn.IFS(
AI2275="MPR ISSUE","ACTIVE",
AI2275="BSS Hardware Issue","ACTIVE",
AI2275="Sites strategiques, MLL, Pylone, etc.","PASSIVE",
AI2275="AKTIVCO DEFAUT GE &amp; POWER Cabinet","PASSIVE",
AI2275="AKTIVCO Coupure ENEO &amp; Baisse de tension","PASSIVE",
AI2275="Coupure ENEO &amp; Baisse de tension","PASSIVE",
AI2275="Defaut GE &amp; POWER Cabinet","PASSIVE",
AI2275="Sharing","PASSIVE",
AI2275="Sites strategiques &amp; DataCenter","PASSIVE",
AI2275="Exclu","Exclu",
AI2275="SAT","ACTIVE",
AI2275="SPARE-ISSUE","SPARE-ISSUE",
AI2275="Fiber CAmtel","ACTIVE",
AI2275="Fiber AOF","ACTIVE",
AI2275="Projet OCM (HUAWEI)","PLANNED WORKS",
AI2275="Projet OCM (NOKIA)","PLANNED WORKS",
AI2275="ACCESS-ISSUE","ACCESS-ISSUE",
AI2275="Projet OCM (ZTE, NOKIA, autres projets)","PLANNED WORKS",
AI2275="No root CAuse","No root cause",
AI2275="ODU HS","ACTIVE",
AI2275="IP &amp; VLAN","ACTIVE",
AI2275="Warehouse HUAWEI","SPARE-ISSUE",
AI2275="SPARE-HS","SPARE-ISSUE",
AI2275="Power Telco","ACTIVE", AI2275="no impacts","no impacts"
),"")</f>
        <v>no impacts</v>
      </c>
      <c r="AK2275" s="23" t="s">
        <v>5537</v>
      </c>
      <c r="AL2275" s="23" t="str">
        <f t="shared" si="66"/>
        <v>SUD_078</v>
      </c>
      <c r="AN2275" s="9" t="s">
        <v>5537</v>
      </c>
      <c r="AO2275" s="23" t="str">
        <f>_xlfn.XLOOKUP(B2275,'INCIDENT-05-03-2026'!E:E,'INCIDENT-05-03-2026'!F:F,"")</f>
        <v/>
      </c>
      <c r="AP2275" s="7" t="s">
        <v>5537</v>
      </c>
      <c r="AQ2275" s="6"/>
      <c r="AR2275" s="7"/>
      <c r="AS2275" s="3" t="str">
        <f>_xlfn.XLOOKUP(B2275,'[3]tt num | region | site id'!$C:$C,'[3]tt num | region | site id'!$Q:$Q,"")</f>
        <v/>
      </c>
      <c r="AT2275" s="24" t="str">
        <f>_xlfn.XLOOKUP(B2275,'[4]Cells Huawei 03052026 12h'!$B:$B,'[4]Cells Huawei 03052026 12h'!$T:$T,"")</f>
        <v/>
      </c>
      <c r="AU2275" s="24" t="str">
        <f>_xlfn.XLOOKUP(B2275,'[5]cells down 02052026 8h50'!$B:$B,'[5]cells down 02052026 8h50'!$R:$R,"")</f>
        <v/>
      </c>
      <c r="AV2275" s="24" t="str">
        <f>_xlfn.XLOOKUP(B2275,'[5]cells down 02052026 13h50'!$B:$B,'[5]cells down 02052026 13h50'!$R:$R,"")</f>
        <v/>
      </c>
      <c r="AW2275" s="24" t="str">
        <f>_xlfn.XLOOKUP(B2275,'[5]cells down 02052026 13h50'!$B:$B,'[5]cells down 02052026 13h50'!$R:$R,"")</f>
        <v/>
      </c>
      <c r="AX2275" s="24" t="str">
        <f>_xlfn.XLOOKUP(B2275,'[6]cell downs 03052026 8h40 '!$B:$B,'[6]cell downs 03052026 8h40 '!$R:$R,"")</f>
        <v/>
      </c>
      <c r="AY2275" s="24" t="str">
        <f>_xlfn.XLOOKUP(B2275,'[7]ALL SITES DOWN'!$D:$D,'[7]ALL SITES DOWN'!$J:$J,"")</f>
        <v/>
      </c>
      <c r="AZ2275" s="24" t="str">
        <f>_xlfn.XLOOKUP(B2275,'[8]ALL SITES DOWN'!$D:$D,'[8]ALL SITES DOWN'!$J:$J,"")</f>
        <v/>
      </c>
      <c r="BA2275" s="9" t="str">
        <f>_xlfn.XLOOKUP(B2275,[9]sheet1!$AC:$AC,[9]sheet1!$AF:$AF,"")</f>
        <v/>
      </c>
      <c r="BB2275" s="14" t="s">
        <v>5537</v>
      </c>
      <c r="BC2275" s="14" t="s">
        <v>5537</v>
      </c>
      <c r="BD2275" s="14" t="str">
        <f>_xlfn.XLOOKUP(B2275,'[10]cell downs 18042026 17h'!$B:$B,'[10]cell downs 18042026 17h'!$B:$B,"")</f>
        <v/>
      </c>
      <c r="BE2275" s="14" t="str">
        <f>_xlfn.XLOOKUP(B2275,'[11]Cells Huawei 19042026 15h'!$B:$B,'[11]Cells Huawei 19042026 15h'!$B:$B,"")</f>
        <v/>
      </c>
      <c r="BF2275" s="9" t="str">
        <f>_xlfn.XLOOKUP(B2275,'[12]cells down 19042026 9H40'!$B:$B,'[12]cells down 19042026 9H40'!$B:$B,"")</f>
        <v/>
      </c>
      <c r="BG2275" s="9" t="s">
        <v>5537</v>
      </c>
      <c r="BH2275" s="9" t="s">
        <v>5537</v>
      </c>
    </row>
    <row r="2276" spans="1:60" s="9" customFormat="1" x14ac:dyDescent="0.3">
      <c r="A2276" s="1" t="s">
        <v>4137</v>
      </c>
      <c r="B2276" s="8" t="s">
        <v>4138</v>
      </c>
      <c r="C2276" s="3" t="str">
        <f>_xlfn.XLOOKUP(B2276,'[1]daily break down'!$D:$D,'[1]daily break down'!$E:$E,"")</f>
        <v>CENTRE</v>
      </c>
      <c r="D2276" s="1" t="s">
        <v>11</v>
      </c>
      <c r="E2276" s="1" t="s">
        <v>12</v>
      </c>
      <c r="F2276" s="3" t="s">
        <v>37</v>
      </c>
      <c r="G2276" s="1" t="s">
        <v>4139</v>
      </c>
      <c r="H2276" s="42" t="str">
        <f>_xlfn.XLOOKUP(B2276,[2]CALCULATION!$B:$B,[2]CALCULATION!$H:$H,"")</f>
        <v>ZTE</v>
      </c>
      <c r="I2276" s="34">
        <v>0</v>
      </c>
      <c r="J2276" s="34">
        <v>0</v>
      </c>
      <c r="K2276" s="34">
        <v>0</v>
      </c>
      <c r="L2276" s="34">
        <v>0</v>
      </c>
      <c r="M2276" s="34">
        <v>0</v>
      </c>
      <c r="N2276" s="34">
        <v>0</v>
      </c>
      <c r="O2276" s="34">
        <v>0</v>
      </c>
      <c r="P2276" s="34">
        <v>0</v>
      </c>
      <c r="Q2276" s="34">
        <v>0</v>
      </c>
      <c r="R2276" s="34">
        <v>0</v>
      </c>
      <c r="S2276" s="35">
        <v>0</v>
      </c>
      <c r="T2276" s="35">
        <v>0</v>
      </c>
      <c r="U2276" s="35">
        <v>0</v>
      </c>
      <c r="V2276" s="35">
        <v>0</v>
      </c>
      <c r="W2276" s="35">
        <v>0</v>
      </c>
      <c r="X2276" s="35">
        <v>0</v>
      </c>
      <c r="Y2276" s="35">
        <v>0</v>
      </c>
      <c r="Z2276" s="35">
        <v>0</v>
      </c>
      <c r="AA2276" s="35">
        <v>0</v>
      </c>
      <c r="AB2276" s="35">
        <v>0</v>
      </c>
      <c r="AC2276" s="35">
        <v>0</v>
      </c>
      <c r="AD2276" s="35">
        <v>0</v>
      </c>
      <c r="AE2276" s="58" t="s">
        <v>5560</v>
      </c>
      <c r="AF2276" s="58"/>
      <c r="AG2276" s="57" t="str" cm="1">
        <f t="array" ref="AG2276">IFERROR(_xlfn.IFS(
AI2276="MPR ISSUE","PDH",
AI2276="BSS Hardware Issue","BSS",
AI2276="Sites strategiques, MLL, Pylone, etc.","ENVTECH",
AI2276="AKTIVCO DEFAUT GE &amp; POWER Cabinet","AKTIVCO",
AI2276="AKTIVCO Coupure ENEO &amp; Baisse de tension","AKTIVCO GRID ONLY",
AI2276="Coupure ENEO &amp; Baisse de tension","IHS GRID ONLY",
AI2276="Defaut GE &amp; POWER Cabinet","IHS",
AI2276="Sharing","Partners",
AI2276="Sites strategiques &amp; DataCenter","SST &amp; DC",
AI2276="Exclu","Exclu",
AI2276="SAT","SAT",
AI2276="SPARE-ISSUE","SPARE-ISSUE",
AI2276="Fiber CAmtel","TRANS_FO_CAMTEL",
AI2276="Fiber AOF","Fiber AOF",
AI2276="Projet OCM (HUAWEI)","TRAVAUX-HUAWEI",
AI2276="Projet OCM (NOKIA)","TRAVAUX-NOKIA",
AI2276="ACCESS-ISSUE","ACCESS-ISSUE",
AI2276="Projet OCM (ZTE, NOKIA, autres projets)","TRAVAUX OCM",
AI2276="No root CAuse","No root cause",
AI2276="ODU HS","PDH",
AI2276="IP &amp; VLAN","PDH",
AI2276="Warehouse HUAWEI","SPARE-ISSUE",
AI2276="SPARE-HS","SPARE-ISSUE",
AI2276="Power Telco","BSS",AI2276="no impacts","no impacts"
),"")</f>
        <v>no impacts</v>
      </c>
      <c r="AH2276" s="57" t="str" cm="1">
        <f t="array" ref="AH2276">IFERROR(_xlfn.IFS(
AI2276="MPR ISSUE","TX ISSUE",
AI2276="BSS Hardware Issue","RAN ISSUE",
AI2276="Sites strategiques, MLL, Pylone, etc.","ENVTECH",
AI2276="AKTIVCO DEFAUT GE &amp; POWER Cabinet","POWER ISSUE",
AI2276="AKTIVCO Coupure ENEO &amp; Baisse de tension","POWER ISSUE",
AI2276="Coupure ENEO &amp; Baisse de tension","POWER ISSUE",
AI2276="Defaut GE &amp; POWER Cabinet","POWER ISSUE",
AI2276="Sharing","POWER ISSUE",
AI2276="Sites strategiques &amp; DataCenter","POWER ISSUE",
AI2276="Exclu","Exclu",
AI2276="SAT","TX ISSUE",
AI2276="SPARE-ISSUE","SPARE-ISSUE",
AI2276="Fiber CAmtel","TX ISSUE",
AI2276="Fiber AOF","TX ISSUE",
AI2276="Projet OCM (HUAWEI)","TRAVAUX-HUAWEI",
AI2276="Projet OCM (NOKIA)","TRAVAUX -NOKIA",
AI2276="ACCESS-ISSUE","ACCESS-ISSUE",
AI2276="Projet OCM (ZTE, NOKIA, autres projets)","TRAVAUX OCM",
AI2276="No root CAuse","No root cause",
AI2276="ODU HS","TX ISSUE",
AI2276="IP &amp; VLAN","TX ISSUE",
AI2276="Warehouse HUAWEI","SPARE-ISSUE",
AI2276="SPARE-HS","SPARE-ISSUE",
AI2276="Power Telco","RAN ISSUE",AI2276="no impacts","no impacts"
),"")</f>
        <v>no impacts</v>
      </c>
      <c r="AI2276" s="85" t="s">
        <v>5998</v>
      </c>
      <c r="AJ2276" s="57" t="str" cm="1">
        <f t="array" ref="AJ2276">IFERROR(_xlfn.IFS(
AI2276="MPR ISSUE","ACTIVE",
AI2276="BSS Hardware Issue","ACTIVE",
AI2276="Sites strategiques, MLL, Pylone, etc.","PASSIVE",
AI2276="AKTIVCO DEFAUT GE &amp; POWER Cabinet","PASSIVE",
AI2276="AKTIVCO Coupure ENEO &amp; Baisse de tension","PASSIVE",
AI2276="Coupure ENEO &amp; Baisse de tension","PASSIVE",
AI2276="Defaut GE &amp; POWER Cabinet","PASSIVE",
AI2276="Sharing","PASSIVE",
AI2276="Sites strategiques &amp; DataCenter","PASSIVE",
AI2276="Exclu","Exclu",
AI2276="SAT","ACTIVE",
AI2276="SPARE-ISSUE","SPARE-ISSUE",
AI2276="Fiber CAmtel","ACTIVE",
AI2276="Fiber AOF","ACTIVE",
AI2276="Projet OCM (HUAWEI)","PLANNED WORKS",
AI2276="Projet OCM (NOKIA)","PLANNED WORKS",
AI2276="ACCESS-ISSUE","ACCESS-ISSUE",
AI2276="Projet OCM (ZTE, NOKIA, autres projets)","PLANNED WORKS",
AI2276="No root CAuse","No root cause",
AI2276="ODU HS","ACTIVE",
AI2276="IP &amp; VLAN","ACTIVE",
AI2276="Warehouse HUAWEI","SPARE-ISSUE",
AI2276="SPARE-HS","SPARE-ISSUE",
AI2276="Power Telco","ACTIVE", AI2276="no impacts","no impacts"
),"")</f>
        <v>no impacts</v>
      </c>
      <c r="AK2276" s="23" t="s">
        <v>5537</v>
      </c>
      <c r="AL2276" s="23" t="str">
        <f t="shared" si="66"/>
        <v>CTR_187</v>
      </c>
      <c r="AN2276" s="9" t="s">
        <v>5537</v>
      </c>
      <c r="AO2276" s="23" t="str">
        <f>_xlfn.XLOOKUP(B2276,'INCIDENT-05-03-2026'!E:E,'INCIDENT-05-03-2026'!F:F,"")</f>
        <v/>
      </c>
      <c r="AP2276" s="7" t="s">
        <v>5537</v>
      </c>
      <c r="AQ2276" s="6"/>
      <c r="AR2276" s="7"/>
      <c r="AS2276" s="3" t="str">
        <f>_xlfn.XLOOKUP(B2276,'[3]tt num | region | site id'!$C:$C,'[3]tt num | region | site id'!$Q:$Q,"")</f>
        <v/>
      </c>
      <c r="AT2276" s="24" t="str">
        <f>_xlfn.XLOOKUP(B2276,'[4]Cells Huawei 03052026 12h'!$B:$B,'[4]Cells Huawei 03052026 12h'!$T:$T,"")</f>
        <v/>
      </c>
      <c r="AU2276" s="24" t="str">
        <f>_xlfn.XLOOKUP(B2276,'[5]cells down 02052026 8h50'!$B:$B,'[5]cells down 02052026 8h50'!$R:$R,"")</f>
        <v/>
      </c>
      <c r="AV2276" s="24" t="str">
        <f>_xlfn.XLOOKUP(B2276,'[5]cells down 02052026 13h50'!$B:$B,'[5]cells down 02052026 13h50'!$R:$R,"")</f>
        <v/>
      </c>
      <c r="AW2276" s="24" t="str">
        <f>_xlfn.XLOOKUP(B2276,'[5]cells down 02052026 13h50'!$B:$B,'[5]cells down 02052026 13h50'!$R:$R,"")</f>
        <v/>
      </c>
      <c r="AX2276" s="24" t="str">
        <f>_xlfn.XLOOKUP(B2276,'[6]cell downs 03052026 8h40 '!$B:$B,'[6]cell downs 03052026 8h40 '!$R:$R,"")</f>
        <v/>
      </c>
      <c r="AY2276" s="24" t="str">
        <f>_xlfn.XLOOKUP(B2276,'[7]ALL SITES DOWN'!$D:$D,'[7]ALL SITES DOWN'!$J:$J,"")</f>
        <v/>
      </c>
      <c r="AZ2276" s="24" t="str">
        <f>_xlfn.XLOOKUP(B2276,'[8]ALL SITES DOWN'!$D:$D,'[8]ALL SITES DOWN'!$J:$J,"")</f>
        <v/>
      </c>
      <c r="BA2276" s="9" t="str">
        <f>_xlfn.XLOOKUP(B2276,[9]sheet1!$AC:$AC,[9]sheet1!$AF:$AF,"")</f>
        <v/>
      </c>
      <c r="BB2276" s="14" t="s">
        <v>5537</v>
      </c>
      <c r="BC2276" s="14" t="s">
        <v>5537</v>
      </c>
      <c r="BD2276" s="14" t="str">
        <f>_xlfn.XLOOKUP(B2276,'[10]cell downs 18042026 17h'!$B:$B,'[10]cell downs 18042026 17h'!$B:$B,"")</f>
        <v/>
      </c>
      <c r="BE2276" s="14" t="str">
        <f>_xlfn.XLOOKUP(B2276,'[11]Cells Huawei 19042026 15h'!$B:$B,'[11]Cells Huawei 19042026 15h'!$B:$B,"")</f>
        <v/>
      </c>
      <c r="BF2276" s="9" t="str">
        <f>_xlfn.XLOOKUP(B2276,'[12]cells down 19042026 9H40'!$B:$B,'[12]cells down 19042026 9H40'!$B:$B,"")</f>
        <v/>
      </c>
      <c r="BG2276" s="9" t="s">
        <v>4138</v>
      </c>
      <c r="BH2276" s="9" t="s">
        <v>318</v>
      </c>
    </row>
    <row r="2277" spans="1:60" s="9" customFormat="1" x14ac:dyDescent="0.3">
      <c r="A2277" s="1" t="s">
        <v>4148</v>
      </c>
      <c r="B2277" s="8" t="s">
        <v>4149</v>
      </c>
      <c r="C2277" s="3" t="str">
        <f>_xlfn.XLOOKUP(B2277,'[1]daily break down'!$D:$D,'[1]daily break down'!$E:$E,"")</f>
        <v>CENTRE</v>
      </c>
      <c r="D2277" s="1" t="s">
        <v>11</v>
      </c>
      <c r="E2277" s="1" t="s">
        <v>96</v>
      </c>
      <c r="F2277" s="3" t="s">
        <v>37</v>
      </c>
      <c r="G2277" s="1" t="s">
        <v>4041</v>
      </c>
      <c r="H2277" s="42" t="str">
        <f>_xlfn.XLOOKUP(B2277,[2]CALCULATION!$B:$B,[2]CALCULATION!$H:$H,"")</f>
        <v>ZTE</v>
      </c>
      <c r="I2277" s="34">
        <v>0</v>
      </c>
      <c r="J2277" s="34">
        <v>0</v>
      </c>
      <c r="K2277" s="34">
        <v>0</v>
      </c>
      <c r="L2277" s="34">
        <v>0</v>
      </c>
      <c r="M2277" s="34">
        <v>0</v>
      </c>
      <c r="N2277" s="34">
        <v>0</v>
      </c>
      <c r="O2277" s="34">
        <v>0</v>
      </c>
      <c r="P2277" s="34">
        <v>0</v>
      </c>
      <c r="Q2277" s="34">
        <v>0</v>
      </c>
      <c r="R2277" s="34">
        <v>0</v>
      </c>
      <c r="S2277" s="35">
        <v>0</v>
      </c>
      <c r="T2277" s="35">
        <v>0</v>
      </c>
      <c r="U2277" s="35">
        <v>0</v>
      </c>
      <c r="V2277" s="35">
        <v>0</v>
      </c>
      <c r="W2277" s="35">
        <v>0</v>
      </c>
      <c r="X2277" s="35">
        <v>0</v>
      </c>
      <c r="Y2277" s="35">
        <v>0</v>
      </c>
      <c r="Z2277" s="35">
        <v>0</v>
      </c>
      <c r="AA2277" s="35">
        <v>0</v>
      </c>
      <c r="AB2277" s="35">
        <v>0</v>
      </c>
      <c r="AC2277" s="35">
        <v>0</v>
      </c>
      <c r="AD2277" s="35">
        <v>0</v>
      </c>
      <c r="AE2277" s="58" t="s">
        <v>5560</v>
      </c>
      <c r="AF2277" s="58"/>
      <c r="AG2277" s="57" t="str" cm="1">
        <f t="array" ref="AG2277">IFERROR(_xlfn.IFS(
AI2277="MPR ISSUE","PDH",
AI2277="BSS Hardware Issue","BSS",
AI2277="Sites strategiques, MLL, Pylone, etc.","ENVTECH",
AI2277="AKTIVCO DEFAUT GE &amp; POWER Cabinet","AKTIVCO",
AI2277="AKTIVCO Coupure ENEO &amp; Baisse de tension","AKTIVCO GRID ONLY",
AI2277="Coupure ENEO &amp; Baisse de tension","IHS GRID ONLY",
AI2277="Defaut GE &amp; POWER Cabinet","IHS",
AI2277="Sharing","Partners",
AI2277="Sites strategiques &amp; DataCenter","SST &amp; DC",
AI2277="Exclu","Exclu",
AI2277="SAT","SAT",
AI2277="SPARE-ISSUE","SPARE-ISSUE",
AI2277="Fiber CAmtel","TRANS_FO_CAMTEL",
AI2277="Fiber AOF","Fiber AOF",
AI2277="Projet OCM (HUAWEI)","TRAVAUX-HUAWEI",
AI2277="Projet OCM (NOKIA)","TRAVAUX-NOKIA",
AI2277="ACCESS-ISSUE","ACCESS-ISSUE",
AI2277="Projet OCM (ZTE, NOKIA, autres projets)","TRAVAUX OCM",
AI2277="No root CAuse","No root cause",
AI2277="ODU HS","PDH",
AI2277="IP &amp; VLAN","PDH",
AI2277="Warehouse HUAWEI","SPARE-ISSUE",
AI2277="SPARE-HS","SPARE-ISSUE",
AI2277="Power Telco","BSS",AI2277="no impacts","no impacts"
),"")</f>
        <v>no impacts</v>
      </c>
      <c r="AH2277" s="57" t="str" cm="1">
        <f t="array" ref="AH2277">IFERROR(_xlfn.IFS(
AI2277="MPR ISSUE","TX ISSUE",
AI2277="BSS Hardware Issue","RAN ISSUE",
AI2277="Sites strategiques, MLL, Pylone, etc.","ENVTECH",
AI2277="AKTIVCO DEFAUT GE &amp; POWER Cabinet","POWER ISSUE",
AI2277="AKTIVCO Coupure ENEO &amp; Baisse de tension","POWER ISSUE",
AI2277="Coupure ENEO &amp; Baisse de tension","POWER ISSUE",
AI2277="Defaut GE &amp; POWER Cabinet","POWER ISSUE",
AI2277="Sharing","POWER ISSUE",
AI2277="Sites strategiques &amp; DataCenter","POWER ISSUE",
AI2277="Exclu","Exclu",
AI2277="SAT","TX ISSUE",
AI2277="SPARE-ISSUE","SPARE-ISSUE",
AI2277="Fiber CAmtel","TX ISSUE",
AI2277="Fiber AOF","TX ISSUE",
AI2277="Projet OCM (HUAWEI)","TRAVAUX-HUAWEI",
AI2277="Projet OCM (NOKIA)","TRAVAUX -NOKIA",
AI2277="ACCESS-ISSUE","ACCESS-ISSUE",
AI2277="Projet OCM (ZTE, NOKIA, autres projets)","TRAVAUX OCM",
AI2277="No root CAuse","No root cause",
AI2277="ODU HS","TX ISSUE",
AI2277="IP &amp; VLAN","TX ISSUE",
AI2277="Warehouse HUAWEI","SPARE-ISSUE",
AI2277="SPARE-HS","SPARE-ISSUE",
AI2277="Power Telco","RAN ISSUE",AI2277="no impacts","no impacts"
),"")</f>
        <v>no impacts</v>
      </c>
      <c r="AI2277" s="85" t="s">
        <v>5998</v>
      </c>
      <c r="AJ2277" s="57" t="str" cm="1">
        <f t="array" ref="AJ2277">IFERROR(_xlfn.IFS(
AI2277="MPR ISSUE","ACTIVE",
AI2277="BSS Hardware Issue","ACTIVE",
AI2277="Sites strategiques, MLL, Pylone, etc.","PASSIVE",
AI2277="AKTIVCO DEFAUT GE &amp; POWER Cabinet","PASSIVE",
AI2277="AKTIVCO Coupure ENEO &amp; Baisse de tension","PASSIVE",
AI2277="Coupure ENEO &amp; Baisse de tension","PASSIVE",
AI2277="Defaut GE &amp; POWER Cabinet","PASSIVE",
AI2277="Sharing","PASSIVE",
AI2277="Sites strategiques &amp; DataCenter","PASSIVE",
AI2277="Exclu","Exclu",
AI2277="SAT","ACTIVE",
AI2277="SPARE-ISSUE","SPARE-ISSUE",
AI2277="Fiber CAmtel","ACTIVE",
AI2277="Fiber AOF","ACTIVE",
AI2277="Projet OCM (HUAWEI)","PLANNED WORKS",
AI2277="Projet OCM (NOKIA)","PLANNED WORKS",
AI2277="ACCESS-ISSUE","ACCESS-ISSUE",
AI2277="Projet OCM (ZTE, NOKIA, autres projets)","PLANNED WORKS",
AI2277="No root CAuse","No root cause",
AI2277="ODU HS","ACTIVE",
AI2277="IP &amp; VLAN","ACTIVE",
AI2277="Warehouse HUAWEI","SPARE-ISSUE",
AI2277="SPARE-HS","SPARE-ISSUE",
AI2277="Power Telco","ACTIVE", AI2277="no impacts","no impacts"
),"")</f>
        <v>no impacts</v>
      </c>
      <c r="AK2277" s="23" t="s">
        <v>5537</v>
      </c>
      <c r="AL2277" s="23" t="str">
        <f t="shared" si="66"/>
        <v>CTR_174</v>
      </c>
      <c r="AN2277" s="9" t="s">
        <v>5537</v>
      </c>
      <c r="AO2277" s="23" t="str">
        <f>_xlfn.XLOOKUP(B2277,'INCIDENT-05-03-2026'!E:E,'INCIDENT-05-03-2026'!F:F,"")</f>
        <v/>
      </c>
      <c r="AP2277" s="7" t="s">
        <v>5537</v>
      </c>
      <c r="AQ2277" s="6"/>
      <c r="AR2277" s="7"/>
      <c r="AS2277" s="3" t="str">
        <f>_xlfn.XLOOKUP(B2277,'[3]tt num | region | site id'!$C:$C,'[3]tt num | region | site id'!$Q:$Q,"")</f>
        <v/>
      </c>
      <c r="AT2277" s="24" t="str">
        <f>_xlfn.XLOOKUP(B2277,'[4]Cells Huawei 03052026 12h'!$B:$B,'[4]Cells Huawei 03052026 12h'!$T:$T,"")</f>
        <v/>
      </c>
      <c r="AU2277" s="24" t="str">
        <f>_xlfn.XLOOKUP(B2277,'[5]cells down 02052026 8h50'!$B:$B,'[5]cells down 02052026 8h50'!$R:$R,"")</f>
        <v/>
      </c>
      <c r="AV2277" s="24" t="str">
        <f>_xlfn.XLOOKUP(B2277,'[5]cells down 02052026 13h50'!$B:$B,'[5]cells down 02052026 13h50'!$R:$R,"")</f>
        <v/>
      </c>
      <c r="AW2277" s="24" t="str">
        <f>_xlfn.XLOOKUP(B2277,'[5]cells down 02052026 13h50'!$B:$B,'[5]cells down 02052026 13h50'!$R:$R,"")</f>
        <v/>
      </c>
      <c r="AX2277" s="24" t="str">
        <f>_xlfn.XLOOKUP(B2277,'[6]cell downs 03052026 8h40 '!$B:$B,'[6]cell downs 03052026 8h40 '!$R:$R,"")</f>
        <v/>
      </c>
      <c r="AY2277" s="24" t="str">
        <f>_xlfn.XLOOKUP(B2277,'[7]ALL SITES DOWN'!$D:$D,'[7]ALL SITES DOWN'!$J:$J,"")</f>
        <v/>
      </c>
      <c r="AZ2277" s="24" t="str">
        <f>_xlfn.XLOOKUP(B2277,'[8]ALL SITES DOWN'!$D:$D,'[8]ALL SITES DOWN'!$J:$J,"")</f>
        <v/>
      </c>
      <c r="BA2277" s="9" t="str">
        <f>_xlfn.XLOOKUP(B2277,[9]sheet1!$AC:$AC,[9]sheet1!$AF:$AF,"")</f>
        <v/>
      </c>
      <c r="BB2277" s="14" t="s">
        <v>5537</v>
      </c>
      <c r="BC2277" s="14" t="s">
        <v>5537</v>
      </c>
      <c r="BD2277" s="14" t="str">
        <f>_xlfn.XLOOKUP(B2277,'[10]cell downs 18042026 17h'!$B:$B,'[10]cell downs 18042026 17h'!$B:$B,"")</f>
        <v/>
      </c>
      <c r="BE2277" s="14" t="str">
        <f>_xlfn.XLOOKUP(B2277,'[11]Cells Huawei 19042026 15h'!$B:$B,'[11]Cells Huawei 19042026 15h'!$B:$B,"")</f>
        <v/>
      </c>
      <c r="BF2277" s="9" t="str">
        <f>_xlfn.XLOOKUP(B2277,'[12]cells down 19042026 9H40'!$B:$B,'[12]cells down 19042026 9H40'!$B:$B,"")</f>
        <v/>
      </c>
      <c r="BG2277" s="9" t="s">
        <v>4149</v>
      </c>
      <c r="BH2277" s="9" t="s">
        <v>12</v>
      </c>
    </row>
    <row r="2278" spans="1:60" s="9" customFormat="1" x14ac:dyDescent="0.3">
      <c r="A2278" s="1" t="s">
        <v>4150</v>
      </c>
      <c r="B2278" s="8" t="s">
        <v>4151</v>
      </c>
      <c r="C2278" s="3" t="str">
        <f>_xlfn.XLOOKUP(B2278,'[1]daily break down'!$D:$D,'[1]daily break down'!$E:$E,"")</f>
        <v>CENTRE</v>
      </c>
      <c r="D2278" s="1" t="s">
        <v>11</v>
      </c>
      <c r="E2278" s="1" t="s">
        <v>12</v>
      </c>
      <c r="F2278" s="3" t="s">
        <v>37</v>
      </c>
      <c r="G2278" s="1" t="s">
        <v>4152</v>
      </c>
      <c r="H2278" s="42" t="str">
        <f>_xlfn.XLOOKUP(B2278,[2]CALCULATION!$B:$B,[2]CALCULATION!$H:$H,"")</f>
        <v>ZTE</v>
      </c>
      <c r="I2278" s="34">
        <v>0</v>
      </c>
      <c r="J2278" s="34">
        <v>0</v>
      </c>
      <c r="K2278" s="34">
        <v>0</v>
      </c>
      <c r="L2278" s="34">
        <v>0</v>
      </c>
      <c r="M2278" s="34">
        <v>0</v>
      </c>
      <c r="N2278" s="34">
        <v>0</v>
      </c>
      <c r="O2278" s="34">
        <v>0</v>
      </c>
      <c r="P2278" s="34">
        <v>0</v>
      </c>
      <c r="Q2278" s="34">
        <v>0</v>
      </c>
      <c r="R2278" s="34">
        <v>0</v>
      </c>
      <c r="S2278" s="35">
        <v>0</v>
      </c>
      <c r="T2278" s="35">
        <v>0</v>
      </c>
      <c r="U2278" s="35">
        <v>0</v>
      </c>
      <c r="V2278" s="35">
        <v>0</v>
      </c>
      <c r="W2278" s="35">
        <v>0</v>
      </c>
      <c r="X2278" s="35">
        <v>0</v>
      </c>
      <c r="Y2278" s="35">
        <v>0</v>
      </c>
      <c r="Z2278" s="35">
        <v>0</v>
      </c>
      <c r="AA2278" s="35">
        <v>0</v>
      </c>
      <c r="AB2278" s="35">
        <v>0</v>
      </c>
      <c r="AC2278" s="35">
        <v>0</v>
      </c>
      <c r="AD2278" s="35">
        <v>0</v>
      </c>
      <c r="AE2278" s="58" t="s">
        <v>5560</v>
      </c>
      <c r="AF2278" s="58"/>
      <c r="AG2278" s="57" t="str" cm="1">
        <f t="array" ref="AG2278">IFERROR(_xlfn.IFS(
AI2278="MPR ISSUE","PDH",
AI2278="BSS Hardware Issue","BSS",
AI2278="Sites strategiques, MLL, Pylone, etc.","ENVTECH",
AI2278="AKTIVCO DEFAUT GE &amp; POWER Cabinet","AKTIVCO",
AI2278="AKTIVCO Coupure ENEO &amp; Baisse de tension","AKTIVCO GRID ONLY",
AI2278="Coupure ENEO &amp; Baisse de tension","IHS GRID ONLY",
AI2278="Defaut GE &amp; POWER Cabinet","IHS",
AI2278="Sharing","Partners",
AI2278="Sites strategiques &amp; DataCenter","SST &amp; DC",
AI2278="Exclu","Exclu",
AI2278="SAT","SAT",
AI2278="SPARE-ISSUE","SPARE-ISSUE",
AI2278="Fiber CAmtel","TRANS_FO_CAMTEL",
AI2278="Fiber AOF","Fiber AOF",
AI2278="Projet OCM (HUAWEI)","TRAVAUX-HUAWEI",
AI2278="Projet OCM (NOKIA)","TRAVAUX-NOKIA",
AI2278="ACCESS-ISSUE","ACCESS-ISSUE",
AI2278="Projet OCM (ZTE, NOKIA, autres projets)","TRAVAUX OCM",
AI2278="No root CAuse","No root cause",
AI2278="ODU HS","PDH",
AI2278="IP &amp; VLAN","PDH",
AI2278="Warehouse HUAWEI","SPARE-ISSUE",
AI2278="SPARE-HS","SPARE-ISSUE",
AI2278="Power Telco","BSS",AI2278="no impacts","no impacts"
),"")</f>
        <v>no impacts</v>
      </c>
      <c r="AH2278" s="57" t="str" cm="1">
        <f t="array" ref="AH2278">IFERROR(_xlfn.IFS(
AI2278="MPR ISSUE","TX ISSUE",
AI2278="BSS Hardware Issue","RAN ISSUE",
AI2278="Sites strategiques, MLL, Pylone, etc.","ENVTECH",
AI2278="AKTIVCO DEFAUT GE &amp; POWER Cabinet","POWER ISSUE",
AI2278="AKTIVCO Coupure ENEO &amp; Baisse de tension","POWER ISSUE",
AI2278="Coupure ENEO &amp; Baisse de tension","POWER ISSUE",
AI2278="Defaut GE &amp; POWER Cabinet","POWER ISSUE",
AI2278="Sharing","POWER ISSUE",
AI2278="Sites strategiques &amp; DataCenter","POWER ISSUE",
AI2278="Exclu","Exclu",
AI2278="SAT","TX ISSUE",
AI2278="SPARE-ISSUE","SPARE-ISSUE",
AI2278="Fiber CAmtel","TX ISSUE",
AI2278="Fiber AOF","TX ISSUE",
AI2278="Projet OCM (HUAWEI)","TRAVAUX-HUAWEI",
AI2278="Projet OCM (NOKIA)","TRAVAUX -NOKIA",
AI2278="ACCESS-ISSUE","ACCESS-ISSUE",
AI2278="Projet OCM (ZTE, NOKIA, autres projets)","TRAVAUX OCM",
AI2278="No root CAuse","No root cause",
AI2278="ODU HS","TX ISSUE",
AI2278="IP &amp; VLAN","TX ISSUE",
AI2278="Warehouse HUAWEI","SPARE-ISSUE",
AI2278="SPARE-HS","SPARE-ISSUE",
AI2278="Power Telco","RAN ISSUE",AI2278="no impacts","no impacts"
),"")</f>
        <v>no impacts</v>
      </c>
      <c r="AI2278" s="85" t="s">
        <v>5998</v>
      </c>
      <c r="AJ2278" s="57" t="str" cm="1">
        <f t="array" ref="AJ2278">IFERROR(_xlfn.IFS(
AI2278="MPR ISSUE","ACTIVE",
AI2278="BSS Hardware Issue","ACTIVE",
AI2278="Sites strategiques, MLL, Pylone, etc.","PASSIVE",
AI2278="AKTIVCO DEFAUT GE &amp; POWER Cabinet","PASSIVE",
AI2278="AKTIVCO Coupure ENEO &amp; Baisse de tension","PASSIVE",
AI2278="Coupure ENEO &amp; Baisse de tension","PASSIVE",
AI2278="Defaut GE &amp; POWER Cabinet","PASSIVE",
AI2278="Sharing","PASSIVE",
AI2278="Sites strategiques &amp; DataCenter","PASSIVE",
AI2278="Exclu","Exclu",
AI2278="SAT","ACTIVE",
AI2278="SPARE-ISSUE","SPARE-ISSUE",
AI2278="Fiber CAmtel","ACTIVE",
AI2278="Fiber AOF","ACTIVE",
AI2278="Projet OCM (HUAWEI)","PLANNED WORKS",
AI2278="Projet OCM (NOKIA)","PLANNED WORKS",
AI2278="ACCESS-ISSUE","ACCESS-ISSUE",
AI2278="Projet OCM (ZTE, NOKIA, autres projets)","PLANNED WORKS",
AI2278="No root CAuse","No root cause",
AI2278="ODU HS","ACTIVE",
AI2278="IP &amp; VLAN","ACTIVE",
AI2278="Warehouse HUAWEI","SPARE-ISSUE",
AI2278="SPARE-HS","SPARE-ISSUE",
AI2278="Power Telco","ACTIVE", AI2278="no impacts","no impacts"
),"")</f>
        <v>no impacts</v>
      </c>
      <c r="AK2278" s="23" t="s">
        <v>5537</v>
      </c>
      <c r="AL2278" s="23" t="str">
        <f t="shared" si="66"/>
        <v>CTR_506</v>
      </c>
      <c r="AN2278" s="9" t="s">
        <v>5537</v>
      </c>
      <c r="AO2278" s="23" t="str">
        <f>_xlfn.XLOOKUP(B2278,'INCIDENT-05-03-2026'!E:E,'INCIDENT-05-03-2026'!F:F,"")</f>
        <v/>
      </c>
      <c r="AP2278" s="7" t="s">
        <v>5537</v>
      </c>
      <c r="AQ2278" s="6"/>
      <c r="AR2278" s="7"/>
      <c r="AS2278" s="3" t="str">
        <f>_xlfn.XLOOKUP(B2278,'[3]tt num | region | site id'!$C:$C,'[3]tt num | region | site id'!$Q:$Q,"")</f>
        <v/>
      </c>
      <c r="AT2278" s="24" t="str">
        <f>_xlfn.XLOOKUP(B2278,'[4]Cells Huawei 03052026 12h'!$B:$B,'[4]Cells Huawei 03052026 12h'!$T:$T,"")</f>
        <v/>
      </c>
      <c r="AU2278" s="24" t="str">
        <f>_xlfn.XLOOKUP(B2278,'[5]cells down 02052026 8h50'!$B:$B,'[5]cells down 02052026 8h50'!$R:$R,"")</f>
        <v/>
      </c>
      <c r="AV2278" s="24" t="str">
        <f>_xlfn.XLOOKUP(B2278,'[5]cells down 02052026 13h50'!$B:$B,'[5]cells down 02052026 13h50'!$R:$R,"")</f>
        <v/>
      </c>
      <c r="AW2278" s="24" t="str">
        <f>_xlfn.XLOOKUP(B2278,'[5]cells down 02052026 13h50'!$B:$B,'[5]cells down 02052026 13h50'!$R:$R,"")</f>
        <v/>
      </c>
      <c r="AX2278" s="24" t="str">
        <f>_xlfn.XLOOKUP(B2278,'[6]cell downs 03052026 8h40 '!$B:$B,'[6]cell downs 03052026 8h40 '!$R:$R,"")</f>
        <v/>
      </c>
      <c r="AY2278" s="24" t="str">
        <f>_xlfn.XLOOKUP(B2278,'[7]ALL SITES DOWN'!$D:$D,'[7]ALL SITES DOWN'!$J:$J,"")</f>
        <v/>
      </c>
      <c r="AZ2278" s="24" t="str">
        <f>_xlfn.XLOOKUP(B2278,'[8]ALL SITES DOWN'!$D:$D,'[8]ALL SITES DOWN'!$J:$J,"")</f>
        <v/>
      </c>
      <c r="BA2278" s="9" t="str">
        <f>_xlfn.XLOOKUP(B2278,[9]sheet1!$AC:$AC,[9]sheet1!$AF:$AF,"")</f>
        <v/>
      </c>
      <c r="BB2278" s="14" t="s">
        <v>5537</v>
      </c>
      <c r="BC2278" s="14" t="s">
        <v>5537</v>
      </c>
      <c r="BD2278" s="14" t="str">
        <f>_xlfn.XLOOKUP(B2278,'[10]cell downs 18042026 17h'!$B:$B,'[10]cell downs 18042026 17h'!$B:$B,"")</f>
        <v/>
      </c>
      <c r="BE2278" s="14" t="str">
        <f>_xlfn.XLOOKUP(B2278,'[11]Cells Huawei 19042026 15h'!$B:$B,'[11]Cells Huawei 19042026 15h'!$B:$B,"")</f>
        <v/>
      </c>
      <c r="BF2278" s="9" t="str">
        <f>_xlfn.XLOOKUP(B2278,'[12]cells down 19042026 9H40'!$B:$B,'[12]cells down 19042026 9H40'!$B:$B,"")</f>
        <v/>
      </c>
      <c r="BG2278" s="9" t="s">
        <v>4151</v>
      </c>
      <c r="BH2278" s="9" t="s">
        <v>594</v>
      </c>
    </row>
    <row r="2279" spans="1:60" s="9" customFormat="1" x14ac:dyDescent="0.3">
      <c r="A2279" s="1" t="s">
        <v>4169</v>
      </c>
      <c r="B2279" s="8" t="s">
        <v>4170</v>
      </c>
      <c r="C2279" s="3" t="str">
        <f>_xlfn.XLOOKUP(B2279,'[1]daily break down'!$D:$D,'[1]daily break down'!$E:$E,"")</f>
        <v>CENTRE</v>
      </c>
      <c r="D2279" s="1" t="s">
        <v>11</v>
      </c>
      <c r="E2279" s="1" t="s">
        <v>12</v>
      </c>
      <c r="F2279" s="3" t="s">
        <v>37</v>
      </c>
      <c r="G2279" s="1" t="s">
        <v>4169</v>
      </c>
      <c r="H2279" s="42" t="str">
        <f>_xlfn.XLOOKUP(B2279,[2]CALCULATION!$B:$B,[2]CALCULATION!$H:$H,"")</f>
        <v>ZTE</v>
      </c>
      <c r="I2279" s="34">
        <v>0</v>
      </c>
      <c r="J2279" s="34">
        <v>0</v>
      </c>
      <c r="K2279" s="34">
        <v>0</v>
      </c>
      <c r="L2279" s="34">
        <v>0</v>
      </c>
      <c r="M2279" s="34">
        <v>0</v>
      </c>
      <c r="N2279" s="34">
        <v>0</v>
      </c>
      <c r="O2279" s="34">
        <v>0</v>
      </c>
      <c r="P2279" s="34">
        <v>0</v>
      </c>
      <c r="Q2279" s="34">
        <v>0</v>
      </c>
      <c r="R2279" s="34">
        <v>0</v>
      </c>
      <c r="S2279" s="35">
        <v>0</v>
      </c>
      <c r="T2279" s="35">
        <v>0</v>
      </c>
      <c r="U2279" s="35">
        <v>0</v>
      </c>
      <c r="V2279" s="35">
        <v>0</v>
      </c>
      <c r="W2279" s="35">
        <v>0</v>
      </c>
      <c r="X2279" s="35">
        <v>0</v>
      </c>
      <c r="Y2279" s="35">
        <v>0</v>
      </c>
      <c r="Z2279" s="35">
        <v>0</v>
      </c>
      <c r="AA2279" s="35">
        <v>0</v>
      </c>
      <c r="AB2279" s="35">
        <v>0</v>
      </c>
      <c r="AC2279" s="35">
        <v>0</v>
      </c>
      <c r="AD2279" s="35">
        <v>0</v>
      </c>
      <c r="AE2279" s="58" t="s">
        <v>5560</v>
      </c>
      <c r="AF2279" s="58"/>
      <c r="AG2279" s="57" t="str" cm="1">
        <f t="array" ref="AG2279">IFERROR(_xlfn.IFS(
AI2279="MPR ISSUE","PDH",
AI2279="BSS Hardware Issue","BSS",
AI2279="Sites strategiques, MLL, Pylone, etc.","ENVTECH",
AI2279="AKTIVCO DEFAUT GE &amp; POWER Cabinet","AKTIVCO",
AI2279="AKTIVCO Coupure ENEO &amp; Baisse de tension","AKTIVCO GRID ONLY",
AI2279="Coupure ENEO &amp; Baisse de tension","IHS GRID ONLY",
AI2279="Defaut GE &amp; POWER Cabinet","IHS",
AI2279="Sharing","Partners",
AI2279="Sites strategiques &amp; DataCenter","SST &amp; DC",
AI2279="Exclu","Exclu",
AI2279="SAT","SAT",
AI2279="SPARE-ISSUE","SPARE-ISSUE",
AI2279="Fiber CAmtel","TRANS_FO_CAMTEL",
AI2279="Fiber AOF","Fiber AOF",
AI2279="Projet OCM (HUAWEI)","TRAVAUX-HUAWEI",
AI2279="Projet OCM (NOKIA)","TRAVAUX-NOKIA",
AI2279="ACCESS-ISSUE","ACCESS-ISSUE",
AI2279="Projet OCM (ZTE, NOKIA, autres projets)","TRAVAUX OCM",
AI2279="No root CAuse","No root cause",
AI2279="ODU HS","PDH",
AI2279="IP &amp; VLAN","PDH",
AI2279="Warehouse HUAWEI","SPARE-ISSUE",
AI2279="SPARE-HS","SPARE-ISSUE",
AI2279="Power Telco","BSS",AI2279="no impacts","no impacts"
),"")</f>
        <v>no impacts</v>
      </c>
      <c r="AH2279" s="57" t="str" cm="1">
        <f t="array" ref="AH2279">IFERROR(_xlfn.IFS(
AI2279="MPR ISSUE","TX ISSUE",
AI2279="BSS Hardware Issue","RAN ISSUE",
AI2279="Sites strategiques, MLL, Pylone, etc.","ENVTECH",
AI2279="AKTIVCO DEFAUT GE &amp; POWER Cabinet","POWER ISSUE",
AI2279="AKTIVCO Coupure ENEO &amp; Baisse de tension","POWER ISSUE",
AI2279="Coupure ENEO &amp; Baisse de tension","POWER ISSUE",
AI2279="Defaut GE &amp; POWER Cabinet","POWER ISSUE",
AI2279="Sharing","POWER ISSUE",
AI2279="Sites strategiques &amp; DataCenter","POWER ISSUE",
AI2279="Exclu","Exclu",
AI2279="SAT","TX ISSUE",
AI2279="SPARE-ISSUE","SPARE-ISSUE",
AI2279="Fiber CAmtel","TX ISSUE",
AI2279="Fiber AOF","TX ISSUE",
AI2279="Projet OCM (HUAWEI)","TRAVAUX-HUAWEI",
AI2279="Projet OCM (NOKIA)","TRAVAUX -NOKIA",
AI2279="ACCESS-ISSUE","ACCESS-ISSUE",
AI2279="Projet OCM (ZTE, NOKIA, autres projets)","TRAVAUX OCM",
AI2279="No root CAuse","No root cause",
AI2279="ODU HS","TX ISSUE",
AI2279="IP &amp; VLAN","TX ISSUE",
AI2279="Warehouse HUAWEI","SPARE-ISSUE",
AI2279="SPARE-HS","SPARE-ISSUE",
AI2279="Power Telco","RAN ISSUE",AI2279="no impacts","no impacts"
),"")</f>
        <v>no impacts</v>
      </c>
      <c r="AI2279" s="85" t="s">
        <v>5998</v>
      </c>
      <c r="AJ2279" s="57" t="str" cm="1">
        <f t="array" ref="AJ2279">IFERROR(_xlfn.IFS(
AI2279="MPR ISSUE","ACTIVE",
AI2279="BSS Hardware Issue","ACTIVE",
AI2279="Sites strategiques, MLL, Pylone, etc.","PASSIVE",
AI2279="AKTIVCO DEFAUT GE &amp; POWER Cabinet","PASSIVE",
AI2279="AKTIVCO Coupure ENEO &amp; Baisse de tension","PASSIVE",
AI2279="Coupure ENEO &amp; Baisse de tension","PASSIVE",
AI2279="Defaut GE &amp; POWER Cabinet","PASSIVE",
AI2279="Sharing","PASSIVE",
AI2279="Sites strategiques &amp; DataCenter","PASSIVE",
AI2279="Exclu","Exclu",
AI2279="SAT","ACTIVE",
AI2279="SPARE-ISSUE","SPARE-ISSUE",
AI2279="Fiber CAmtel","ACTIVE",
AI2279="Fiber AOF","ACTIVE",
AI2279="Projet OCM (HUAWEI)","PLANNED WORKS",
AI2279="Projet OCM (NOKIA)","PLANNED WORKS",
AI2279="ACCESS-ISSUE","ACCESS-ISSUE",
AI2279="Projet OCM (ZTE, NOKIA, autres projets)","PLANNED WORKS",
AI2279="No root CAuse","No root cause",
AI2279="ODU HS","ACTIVE",
AI2279="IP &amp; VLAN","ACTIVE",
AI2279="Warehouse HUAWEI","SPARE-ISSUE",
AI2279="SPARE-HS","SPARE-ISSUE",
AI2279="Power Telco","ACTIVE", AI2279="no impacts","no impacts"
),"")</f>
        <v>no impacts</v>
      </c>
      <c r="AK2279" s="23" t="s">
        <v>5537</v>
      </c>
      <c r="AL2279" s="23" t="str">
        <f t="shared" si="66"/>
        <v>CTR_189</v>
      </c>
      <c r="AN2279" s="9" t="s">
        <v>5537</v>
      </c>
      <c r="AO2279" s="23" t="str">
        <f>_xlfn.XLOOKUP(B2279,'INCIDENT-05-03-2026'!E:E,'INCIDENT-05-03-2026'!F:F,"")</f>
        <v/>
      </c>
      <c r="AP2279" s="7" t="s">
        <v>5537</v>
      </c>
      <c r="AQ2279" s="6"/>
      <c r="AR2279" s="7"/>
      <c r="AS2279" s="3" t="str">
        <f>_xlfn.XLOOKUP(B2279,'[3]tt num | region | site id'!$C:$C,'[3]tt num | region | site id'!$Q:$Q,"")</f>
        <v/>
      </c>
      <c r="AT2279" s="24" t="str">
        <f>_xlfn.XLOOKUP(B2279,'[4]Cells Huawei 03052026 12h'!$B:$B,'[4]Cells Huawei 03052026 12h'!$T:$T,"")</f>
        <v/>
      </c>
      <c r="AU2279" s="24" t="str">
        <f>_xlfn.XLOOKUP(B2279,'[5]cells down 02052026 8h50'!$B:$B,'[5]cells down 02052026 8h50'!$R:$R,"")</f>
        <v/>
      </c>
      <c r="AV2279" s="24" t="str">
        <f>_xlfn.XLOOKUP(B2279,'[5]cells down 02052026 13h50'!$B:$B,'[5]cells down 02052026 13h50'!$R:$R,"")</f>
        <v/>
      </c>
      <c r="AW2279" s="24" t="str">
        <f>_xlfn.XLOOKUP(B2279,'[5]cells down 02052026 13h50'!$B:$B,'[5]cells down 02052026 13h50'!$R:$R,"")</f>
        <v/>
      </c>
      <c r="AX2279" s="24" t="str">
        <f>_xlfn.XLOOKUP(B2279,'[6]cell downs 03052026 8h40 '!$B:$B,'[6]cell downs 03052026 8h40 '!$R:$R,"")</f>
        <v/>
      </c>
      <c r="AY2279" s="24" t="str">
        <f>_xlfn.XLOOKUP(B2279,'[7]ALL SITES DOWN'!$D:$D,'[7]ALL SITES DOWN'!$J:$J,"")</f>
        <v/>
      </c>
      <c r="AZ2279" s="24" t="str">
        <f>_xlfn.XLOOKUP(B2279,'[8]ALL SITES DOWN'!$D:$D,'[8]ALL SITES DOWN'!$J:$J,"")</f>
        <v/>
      </c>
      <c r="BA2279" s="9" t="str">
        <f>_xlfn.XLOOKUP(B2279,[9]sheet1!$AC:$AC,[9]sheet1!$AF:$AF,"")</f>
        <v/>
      </c>
      <c r="BB2279" s="14" t="s">
        <v>5537</v>
      </c>
      <c r="BC2279" s="14" t="s">
        <v>5537</v>
      </c>
      <c r="BD2279" s="14" t="str">
        <f>_xlfn.XLOOKUP(B2279,'[10]cell downs 18042026 17h'!$B:$B,'[10]cell downs 18042026 17h'!$B:$B,"")</f>
        <v/>
      </c>
      <c r="BE2279" s="14" t="str">
        <f>_xlfn.XLOOKUP(B2279,'[11]Cells Huawei 19042026 15h'!$B:$B,'[11]Cells Huawei 19042026 15h'!$B:$B,"")</f>
        <v/>
      </c>
      <c r="BF2279" s="9" t="str">
        <f>_xlfn.XLOOKUP(B2279,'[12]cells down 19042026 9H40'!$B:$B,'[12]cells down 19042026 9H40'!$B:$B,"")</f>
        <v/>
      </c>
      <c r="BG2279" s="9" t="s">
        <v>5537</v>
      </c>
      <c r="BH2279" s="9" t="s">
        <v>594</v>
      </c>
    </row>
    <row r="2280" spans="1:60" s="9" customFormat="1" x14ac:dyDescent="0.3">
      <c r="A2280" s="1" t="s">
        <v>4171</v>
      </c>
      <c r="B2280" s="8" t="s">
        <v>4172</v>
      </c>
      <c r="C2280" s="3" t="str">
        <f>_xlfn.XLOOKUP(B2280,'[1]daily break down'!$D:$D,'[1]daily break down'!$E:$E,"")</f>
        <v>CENTRE</v>
      </c>
      <c r="D2280" s="1" t="s">
        <v>11</v>
      </c>
      <c r="E2280" s="1" t="s">
        <v>12</v>
      </c>
      <c r="F2280" s="3" t="s">
        <v>69</v>
      </c>
      <c r="G2280" s="1" t="s">
        <v>3536</v>
      </c>
      <c r="H2280" s="42" t="str">
        <f>_xlfn.XLOOKUP(B2280,[2]CALCULATION!$B:$B,[2]CALCULATION!$H:$H,"")</f>
        <v>ZTE</v>
      </c>
      <c r="I2280" s="34">
        <v>0</v>
      </c>
      <c r="J2280" s="34">
        <v>0</v>
      </c>
      <c r="K2280" s="34">
        <v>0</v>
      </c>
      <c r="L2280" s="34">
        <v>0</v>
      </c>
      <c r="M2280" s="34">
        <v>0</v>
      </c>
      <c r="N2280" s="34">
        <v>0</v>
      </c>
      <c r="O2280" s="34">
        <v>0</v>
      </c>
      <c r="P2280" s="34">
        <v>0</v>
      </c>
      <c r="Q2280" s="34">
        <v>0</v>
      </c>
      <c r="R2280" s="34">
        <v>0</v>
      </c>
      <c r="S2280" s="35">
        <v>0</v>
      </c>
      <c r="T2280" s="35">
        <v>0</v>
      </c>
      <c r="U2280" s="35">
        <v>0</v>
      </c>
      <c r="V2280" s="35">
        <v>0</v>
      </c>
      <c r="W2280" s="35">
        <v>0</v>
      </c>
      <c r="X2280" s="35">
        <v>0</v>
      </c>
      <c r="Y2280" s="35">
        <v>0</v>
      </c>
      <c r="Z2280" s="35">
        <v>0</v>
      </c>
      <c r="AA2280" s="35">
        <v>0</v>
      </c>
      <c r="AB2280" s="35">
        <v>0</v>
      </c>
      <c r="AC2280" s="35">
        <v>0</v>
      </c>
      <c r="AD2280" s="35">
        <v>0</v>
      </c>
      <c r="AE2280" s="58" t="s">
        <v>5560</v>
      </c>
      <c r="AF2280" s="58"/>
      <c r="AG2280" s="57" t="str" cm="1">
        <f t="array" ref="AG2280">IFERROR(_xlfn.IFS(
AI2280="MPR ISSUE","PDH",
AI2280="BSS Hardware Issue","BSS",
AI2280="Sites strategiques, MLL, Pylone, etc.","ENVTECH",
AI2280="AKTIVCO DEFAUT GE &amp; POWER Cabinet","AKTIVCO",
AI2280="AKTIVCO Coupure ENEO &amp; Baisse de tension","AKTIVCO GRID ONLY",
AI2280="Coupure ENEO &amp; Baisse de tension","IHS GRID ONLY",
AI2280="Defaut GE &amp; POWER Cabinet","IHS",
AI2280="Sharing","Partners",
AI2280="Sites strategiques &amp; DataCenter","SST &amp; DC",
AI2280="Exclu","Exclu",
AI2280="SAT","SAT",
AI2280="SPARE-ISSUE","SPARE-ISSUE",
AI2280="Fiber CAmtel","TRANS_FO_CAMTEL",
AI2280="Fiber AOF","Fiber AOF",
AI2280="Projet OCM (HUAWEI)","TRAVAUX-HUAWEI",
AI2280="Projet OCM (NOKIA)","TRAVAUX-NOKIA",
AI2280="ACCESS-ISSUE","ACCESS-ISSUE",
AI2280="Projet OCM (ZTE, NOKIA, autres projets)","TRAVAUX OCM",
AI2280="No root CAuse","No root cause",
AI2280="ODU HS","PDH",
AI2280="IP &amp; VLAN","PDH",
AI2280="Warehouse HUAWEI","SPARE-ISSUE",
AI2280="SPARE-HS","SPARE-ISSUE",
AI2280="Power Telco","BSS",AI2280="no impacts","no impacts"
),"")</f>
        <v>no impacts</v>
      </c>
      <c r="AH2280" s="57" t="str" cm="1">
        <f t="array" ref="AH2280">IFERROR(_xlfn.IFS(
AI2280="MPR ISSUE","TX ISSUE",
AI2280="BSS Hardware Issue","RAN ISSUE",
AI2280="Sites strategiques, MLL, Pylone, etc.","ENVTECH",
AI2280="AKTIVCO DEFAUT GE &amp; POWER Cabinet","POWER ISSUE",
AI2280="AKTIVCO Coupure ENEO &amp; Baisse de tension","POWER ISSUE",
AI2280="Coupure ENEO &amp; Baisse de tension","POWER ISSUE",
AI2280="Defaut GE &amp; POWER Cabinet","POWER ISSUE",
AI2280="Sharing","POWER ISSUE",
AI2280="Sites strategiques &amp; DataCenter","POWER ISSUE",
AI2280="Exclu","Exclu",
AI2280="SAT","TX ISSUE",
AI2280="SPARE-ISSUE","SPARE-ISSUE",
AI2280="Fiber CAmtel","TX ISSUE",
AI2280="Fiber AOF","TX ISSUE",
AI2280="Projet OCM (HUAWEI)","TRAVAUX-HUAWEI",
AI2280="Projet OCM (NOKIA)","TRAVAUX -NOKIA",
AI2280="ACCESS-ISSUE","ACCESS-ISSUE",
AI2280="Projet OCM (ZTE, NOKIA, autres projets)","TRAVAUX OCM",
AI2280="No root CAuse","No root cause",
AI2280="ODU HS","TX ISSUE",
AI2280="IP &amp; VLAN","TX ISSUE",
AI2280="Warehouse HUAWEI","SPARE-ISSUE",
AI2280="SPARE-HS","SPARE-ISSUE",
AI2280="Power Telco","RAN ISSUE",AI2280="no impacts","no impacts"
),"")</f>
        <v>no impacts</v>
      </c>
      <c r="AI2280" s="85" t="s">
        <v>5998</v>
      </c>
      <c r="AJ2280" s="57" t="str" cm="1">
        <f t="array" ref="AJ2280">IFERROR(_xlfn.IFS(
AI2280="MPR ISSUE","ACTIVE",
AI2280="BSS Hardware Issue","ACTIVE",
AI2280="Sites strategiques, MLL, Pylone, etc.","PASSIVE",
AI2280="AKTIVCO DEFAUT GE &amp; POWER Cabinet","PASSIVE",
AI2280="AKTIVCO Coupure ENEO &amp; Baisse de tension","PASSIVE",
AI2280="Coupure ENEO &amp; Baisse de tension","PASSIVE",
AI2280="Defaut GE &amp; POWER Cabinet","PASSIVE",
AI2280="Sharing","PASSIVE",
AI2280="Sites strategiques &amp; DataCenter","PASSIVE",
AI2280="Exclu","Exclu",
AI2280="SAT","ACTIVE",
AI2280="SPARE-ISSUE","SPARE-ISSUE",
AI2280="Fiber CAmtel","ACTIVE",
AI2280="Fiber AOF","ACTIVE",
AI2280="Projet OCM (HUAWEI)","PLANNED WORKS",
AI2280="Projet OCM (NOKIA)","PLANNED WORKS",
AI2280="ACCESS-ISSUE","ACCESS-ISSUE",
AI2280="Projet OCM (ZTE, NOKIA, autres projets)","PLANNED WORKS",
AI2280="No root CAuse","No root cause",
AI2280="ODU HS","ACTIVE",
AI2280="IP &amp; VLAN","ACTIVE",
AI2280="Warehouse HUAWEI","SPARE-ISSUE",
AI2280="SPARE-HS","SPARE-ISSUE",
AI2280="Power Telco","ACTIVE", AI2280="no impacts","no impacts"
),"")</f>
        <v>no impacts</v>
      </c>
      <c r="AK2280" s="23" t="s">
        <v>5537</v>
      </c>
      <c r="AL2280" s="23" t="str">
        <f t="shared" si="66"/>
        <v>SUD_064</v>
      </c>
      <c r="AN2280" s="9" t="s">
        <v>5537</v>
      </c>
      <c r="AO2280" s="23" t="str">
        <f>_xlfn.XLOOKUP(B2280,'INCIDENT-05-03-2026'!E:E,'INCIDENT-05-03-2026'!F:F,"")</f>
        <v/>
      </c>
      <c r="AP2280" s="7" t="s">
        <v>5537</v>
      </c>
      <c r="AQ2280" s="6"/>
      <c r="AR2280" s="7"/>
      <c r="AS2280" s="3" t="str">
        <f>_xlfn.XLOOKUP(B2280,'[3]tt num | region | site id'!$C:$C,'[3]tt num | region | site id'!$Q:$Q,"")</f>
        <v/>
      </c>
      <c r="AT2280" s="24" t="str">
        <f>_xlfn.XLOOKUP(B2280,'[4]Cells Huawei 03052026 12h'!$B:$B,'[4]Cells Huawei 03052026 12h'!$T:$T,"")</f>
        <v/>
      </c>
      <c r="AU2280" s="24" t="str">
        <f>_xlfn.XLOOKUP(B2280,'[5]cells down 02052026 8h50'!$B:$B,'[5]cells down 02052026 8h50'!$R:$R,"")</f>
        <v/>
      </c>
      <c r="AV2280" s="24" t="str">
        <f>_xlfn.XLOOKUP(B2280,'[5]cells down 02052026 13h50'!$B:$B,'[5]cells down 02052026 13h50'!$R:$R,"")</f>
        <v/>
      </c>
      <c r="AW2280" s="24" t="str">
        <f>_xlfn.XLOOKUP(B2280,'[5]cells down 02052026 13h50'!$B:$B,'[5]cells down 02052026 13h50'!$R:$R,"")</f>
        <v/>
      </c>
      <c r="AX2280" s="24" t="str">
        <f>_xlfn.XLOOKUP(B2280,'[6]cell downs 03052026 8h40 '!$B:$B,'[6]cell downs 03052026 8h40 '!$R:$R,"")</f>
        <v/>
      </c>
      <c r="AY2280" s="24" t="str">
        <f>_xlfn.XLOOKUP(B2280,'[7]ALL SITES DOWN'!$D:$D,'[7]ALL SITES DOWN'!$J:$J,"")</f>
        <v/>
      </c>
      <c r="AZ2280" s="24" t="str">
        <f>_xlfn.XLOOKUP(B2280,'[8]ALL SITES DOWN'!$D:$D,'[8]ALL SITES DOWN'!$J:$J,"")</f>
        <v/>
      </c>
      <c r="BA2280" s="9" t="str">
        <f>_xlfn.XLOOKUP(B2280,[9]sheet1!$AC:$AC,[9]sheet1!$AF:$AF,"")</f>
        <v/>
      </c>
      <c r="BB2280" s="14" t="s">
        <v>5537</v>
      </c>
      <c r="BC2280" s="14" t="s">
        <v>5537</v>
      </c>
      <c r="BD2280" s="14" t="str">
        <f>_xlfn.XLOOKUP(B2280,'[10]cell downs 18042026 17h'!$B:$B,'[10]cell downs 18042026 17h'!$B:$B,"")</f>
        <v/>
      </c>
      <c r="BE2280" s="14" t="str">
        <f>_xlfn.XLOOKUP(B2280,'[11]Cells Huawei 19042026 15h'!$B:$B,'[11]Cells Huawei 19042026 15h'!$B:$B,"")</f>
        <v/>
      </c>
      <c r="BF2280" s="9" t="str">
        <f>_xlfn.XLOOKUP(B2280,'[12]cells down 19042026 9H40'!$B:$B,'[12]cells down 19042026 9H40'!$B:$B,"")</f>
        <v/>
      </c>
      <c r="BG2280" s="9" t="s">
        <v>4172</v>
      </c>
      <c r="BH2280" s="9" t="s">
        <v>5537</v>
      </c>
    </row>
    <row r="2281" spans="1:60" s="9" customFormat="1" x14ac:dyDescent="0.3">
      <c r="A2281" s="1" t="s">
        <v>4173</v>
      </c>
      <c r="B2281" s="8" t="s">
        <v>4174</v>
      </c>
      <c r="C2281" s="3" t="str">
        <f>_xlfn.XLOOKUP(B2281,'[1]daily break down'!$D:$D,'[1]daily break down'!$E:$E,"")</f>
        <v>CENTRE</v>
      </c>
      <c r="D2281" s="1" t="s">
        <v>21</v>
      </c>
      <c r="E2281" s="1" t="s">
        <v>122</v>
      </c>
      <c r="F2281" s="3" t="s">
        <v>37</v>
      </c>
      <c r="G2281" s="1" t="s">
        <v>4175</v>
      </c>
      <c r="H2281" s="42" t="str">
        <f>_xlfn.XLOOKUP(B2281,[2]CALCULATION!$B:$B,[2]CALCULATION!$H:$H,"")</f>
        <v>ZTE</v>
      </c>
      <c r="I2281" s="34">
        <v>0</v>
      </c>
      <c r="J2281" s="34">
        <v>0</v>
      </c>
      <c r="K2281" s="34">
        <v>0</v>
      </c>
      <c r="L2281" s="34">
        <v>0</v>
      </c>
      <c r="M2281" s="34">
        <v>0</v>
      </c>
      <c r="N2281" s="34">
        <v>0</v>
      </c>
      <c r="O2281" s="34">
        <v>0</v>
      </c>
      <c r="P2281" s="34">
        <v>0</v>
      </c>
      <c r="Q2281" s="34">
        <v>0</v>
      </c>
      <c r="R2281" s="34">
        <v>0</v>
      </c>
      <c r="S2281" s="35">
        <v>0</v>
      </c>
      <c r="T2281" s="35">
        <v>0</v>
      </c>
      <c r="U2281" s="35">
        <v>0</v>
      </c>
      <c r="V2281" s="35">
        <v>0</v>
      </c>
      <c r="W2281" s="35">
        <v>0</v>
      </c>
      <c r="X2281" s="35">
        <v>0</v>
      </c>
      <c r="Y2281" s="35">
        <v>0</v>
      </c>
      <c r="Z2281" s="35">
        <v>0</v>
      </c>
      <c r="AA2281" s="35">
        <v>0</v>
      </c>
      <c r="AB2281" s="35">
        <v>0</v>
      </c>
      <c r="AC2281" s="35">
        <v>0</v>
      </c>
      <c r="AD2281" s="35">
        <v>0</v>
      </c>
      <c r="AE2281" s="58" t="s">
        <v>5560</v>
      </c>
      <c r="AF2281" s="58"/>
      <c r="AG2281" s="57" t="str" cm="1">
        <f t="array" ref="AG2281">IFERROR(_xlfn.IFS(
AI2281="MPR ISSUE","PDH",
AI2281="BSS Hardware Issue","BSS",
AI2281="Sites strategiques, MLL, Pylone, etc.","ENVTECH",
AI2281="AKTIVCO DEFAUT GE &amp; POWER Cabinet","AKTIVCO",
AI2281="AKTIVCO Coupure ENEO &amp; Baisse de tension","AKTIVCO GRID ONLY",
AI2281="Coupure ENEO &amp; Baisse de tension","IHS GRID ONLY",
AI2281="Defaut GE &amp; POWER Cabinet","IHS",
AI2281="Sharing","Partners",
AI2281="Sites strategiques &amp; DataCenter","SST &amp; DC",
AI2281="Exclu","Exclu",
AI2281="SAT","SAT",
AI2281="SPARE-ISSUE","SPARE-ISSUE",
AI2281="Fiber CAmtel","TRANS_FO_CAMTEL",
AI2281="Fiber AOF","Fiber AOF",
AI2281="Projet OCM (HUAWEI)","TRAVAUX-HUAWEI",
AI2281="Projet OCM (NOKIA)","TRAVAUX-NOKIA",
AI2281="ACCESS-ISSUE","ACCESS-ISSUE",
AI2281="Projet OCM (ZTE, NOKIA, autres projets)","TRAVAUX OCM",
AI2281="No root CAuse","No root cause",
AI2281="ODU HS","PDH",
AI2281="IP &amp; VLAN","PDH",
AI2281="Warehouse HUAWEI","SPARE-ISSUE",
AI2281="SPARE-HS","SPARE-ISSUE",
AI2281="Power Telco","BSS",AI2281="no impacts","no impacts"
),"")</f>
        <v>no impacts</v>
      </c>
      <c r="AH2281" s="57" t="str" cm="1">
        <f t="array" ref="AH2281">IFERROR(_xlfn.IFS(
AI2281="MPR ISSUE","TX ISSUE",
AI2281="BSS Hardware Issue","RAN ISSUE",
AI2281="Sites strategiques, MLL, Pylone, etc.","ENVTECH",
AI2281="AKTIVCO DEFAUT GE &amp; POWER Cabinet","POWER ISSUE",
AI2281="AKTIVCO Coupure ENEO &amp; Baisse de tension","POWER ISSUE",
AI2281="Coupure ENEO &amp; Baisse de tension","POWER ISSUE",
AI2281="Defaut GE &amp; POWER Cabinet","POWER ISSUE",
AI2281="Sharing","POWER ISSUE",
AI2281="Sites strategiques &amp; DataCenter","POWER ISSUE",
AI2281="Exclu","Exclu",
AI2281="SAT","TX ISSUE",
AI2281="SPARE-ISSUE","SPARE-ISSUE",
AI2281="Fiber CAmtel","TX ISSUE",
AI2281="Fiber AOF","TX ISSUE",
AI2281="Projet OCM (HUAWEI)","TRAVAUX-HUAWEI",
AI2281="Projet OCM (NOKIA)","TRAVAUX -NOKIA",
AI2281="ACCESS-ISSUE","ACCESS-ISSUE",
AI2281="Projet OCM (ZTE, NOKIA, autres projets)","TRAVAUX OCM",
AI2281="No root CAuse","No root cause",
AI2281="ODU HS","TX ISSUE",
AI2281="IP &amp; VLAN","TX ISSUE",
AI2281="Warehouse HUAWEI","SPARE-ISSUE",
AI2281="SPARE-HS","SPARE-ISSUE",
AI2281="Power Telco","RAN ISSUE",AI2281="no impacts","no impacts"
),"")</f>
        <v>no impacts</v>
      </c>
      <c r="AI2281" s="85" t="s">
        <v>5998</v>
      </c>
      <c r="AJ2281" s="57" t="str" cm="1">
        <f t="array" ref="AJ2281">IFERROR(_xlfn.IFS(
AI2281="MPR ISSUE","ACTIVE",
AI2281="BSS Hardware Issue","ACTIVE",
AI2281="Sites strategiques, MLL, Pylone, etc.","PASSIVE",
AI2281="AKTIVCO DEFAUT GE &amp; POWER Cabinet","PASSIVE",
AI2281="AKTIVCO Coupure ENEO &amp; Baisse de tension","PASSIVE",
AI2281="Coupure ENEO &amp; Baisse de tension","PASSIVE",
AI2281="Defaut GE &amp; POWER Cabinet","PASSIVE",
AI2281="Sharing","PASSIVE",
AI2281="Sites strategiques &amp; DataCenter","PASSIVE",
AI2281="Exclu","Exclu",
AI2281="SAT","ACTIVE",
AI2281="SPARE-ISSUE","SPARE-ISSUE",
AI2281="Fiber CAmtel","ACTIVE",
AI2281="Fiber AOF","ACTIVE",
AI2281="Projet OCM (HUAWEI)","PLANNED WORKS",
AI2281="Projet OCM (NOKIA)","PLANNED WORKS",
AI2281="ACCESS-ISSUE","ACCESS-ISSUE",
AI2281="Projet OCM (ZTE, NOKIA, autres projets)","PLANNED WORKS",
AI2281="No root CAuse","No root cause",
AI2281="ODU HS","ACTIVE",
AI2281="IP &amp; VLAN","ACTIVE",
AI2281="Warehouse HUAWEI","SPARE-ISSUE",
AI2281="SPARE-HS","SPARE-ISSUE",
AI2281="Power Telco","ACTIVE", AI2281="no impacts","no impacts"
),"")</f>
        <v>no impacts</v>
      </c>
      <c r="AK2281" s="23" t="s">
        <v>5537</v>
      </c>
      <c r="AL2281" s="23" t="str">
        <f t="shared" si="66"/>
        <v>CTR_892</v>
      </c>
      <c r="AN2281" s="9" t="s">
        <v>5537</v>
      </c>
      <c r="AO2281" s="23" t="str">
        <f>_xlfn.XLOOKUP(B2281,'INCIDENT-05-03-2026'!E:E,'INCIDENT-05-03-2026'!F:F,"")</f>
        <v/>
      </c>
      <c r="AP2281" s="7" t="s">
        <v>5537</v>
      </c>
      <c r="AQ2281" s="6"/>
      <c r="AR2281" s="7"/>
      <c r="AS2281" s="3" t="str">
        <f>_xlfn.XLOOKUP(B2281,'[3]tt num | region | site id'!$C:$C,'[3]tt num | region | site id'!$Q:$Q,"")</f>
        <v/>
      </c>
      <c r="AT2281" s="24" t="str">
        <f>_xlfn.XLOOKUP(B2281,'[4]Cells Huawei 03052026 12h'!$B:$B,'[4]Cells Huawei 03052026 12h'!$T:$T,"")</f>
        <v/>
      </c>
      <c r="AU2281" s="24" t="str">
        <f>_xlfn.XLOOKUP(B2281,'[5]cells down 02052026 8h50'!$B:$B,'[5]cells down 02052026 8h50'!$R:$R,"")</f>
        <v/>
      </c>
      <c r="AV2281" s="24" t="str">
        <f>_xlfn.XLOOKUP(B2281,'[5]cells down 02052026 13h50'!$B:$B,'[5]cells down 02052026 13h50'!$R:$R,"")</f>
        <v/>
      </c>
      <c r="AW2281" s="24" t="str">
        <f>_xlfn.XLOOKUP(B2281,'[5]cells down 02052026 13h50'!$B:$B,'[5]cells down 02052026 13h50'!$R:$R,"")</f>
        <v/>
      </c>
      <c r="AX2281" s="24" t="str">
        <f>_xlfn.XLOOKUP(B2281,'[6]cell downs 03052026 8h40 '!$B:$B,'[6]cell downs 03052026 8h40 '!$R:$R,"")</f>
        <v/>
      </c>
      <c r="AY2281" s="24" t="str">
        <f>_xlfn.XLOOKUP(B2281,'[7]ALL SITES DOWN'!$D:$D,'[7]ALL SITES DOWN'!$J:$J,"")</f>
        <v/>
      </c>
      <c r="AZ2281" s="24" t="str">
        <f>_xlfn.XLOOKUP(B2281,'[8]ALL SITES DOWN'!$D:$D,'[8]ALL SITES DOWN'!$J:$J,"")</f>
        <v/>
      </c>
      <c r="BA2281" s="9" t="str">
        <f>_xlfn.XLOOKUP(B2281,[9]sheet1!$AC:$AC,[9]sheet1!$AF:$AF,"")</f>
        <v/>
      </c>
      <c r="BB2281" s="14" t="s">
        <v>5537</v>
      </c>
      <c r="BC2281" s="14" t="s">
        <v>5537</v>
      </c>
      <c r="BD2281" s="14" t="str">
        <f>_xlfn.XLOOKUP(B2281,'[10]cell downs 18042026 17h'!$B:$B,'[10]cell downs 18042026 17h'!$B:$B,"")</f>
        <v/>
      </c>
      <c r="BE2281" s="14" t="str">
        <f>_xlfn.XLOOKUP(B2281,'[11]Cells Huawei 19042026 15h'!$B:$B,'[11]Cells Huawei 19042026 15h'!$B:$B,"")</f>
        <v/>
      </c>
      <c r="BF2281" s="9" t="str">
        <f>_xlfn.XLOOKUP(B2281,'[12]cells down 19042026 9H40'!$B:$B,'[12]cells down 19042026 9H40'!$B:$B,"")</f>
        <v/>
      </c>
      <c r="BG2281" s="9" t="s">
        <v>5537</v>
      </c>
      <c r="BH2281" s="9" t="s">
        <v>5537</v>
      </c>
    </row>
    <row r="2282" spans="1:60" s="9" customFormat="1" x14ac:dyDescent="0.3">
      <c r="A2282" s="1" t="s">
        <v>4183</v>
      </c>
      <c r="B2282" s="8" t="s">
        <v>4184</v>
      </c>
      <c r="C2282" s="3" t="str">
        <f>_xlfn.XLOOKUP(B2282,'[1]daily break down'!$D:$D,'[1]daily break down'!$E:$E,"")</f>
        <v>CENTRE</v>
      </c>
      <c r="D2282" s="1" t="s">
        <v>21</v>
      </c>
      <c r="E2282" s="1" t="s">
        <v>36</v>
      </c>
      <c r="F2282" s="3" t="s">
        <v>37</v>
      </c>
      <c r="G2282" s="1" t="s">
        <v>1577</v>
      </c>
      <c r="H2282" s="42" t="str">
        <f>_xlfn.XLOOKUP(B2282,[2]CALCULATION!$B:$B,[2]CALCULATION!$H:$H,"")</f>
        <v>ZTE</v>
      </c>
      <c r="I2282" s="34">
        <v>0</v>
      </c>
      <c r="J2282" s="34">
        <v>0</v>
      </c>
      <c r="K2282" s="34">
        <v>0</v>
      </c>
      <c r="L2282" s="34">
        <v>0</v>
      </c>
      <c r="M2282" s="34">
        <v>0</v>
      </c>
      <c r="N2282" s="34">
        <v>0</v>
      </c>
      <c r="O2282" s="34">
        <v>0</v>
      </c>
      <c r="P2282" s="34">
        <v>0</v>
      </c>
      <c r="Q2282" s="34">
        <v>0</v>
      </c>
      <c r="R2282" s="34">
        <v>0</v>
      </c>
      <c r="S2282" s="35">
        <v>0</v>
      </c>
      <c r="T2282" s="35">
        <v>0</v>
      </c>
      <c r="U2282" s="35">
        <v>0</v>
      </c>
      <c r="V2282" s="35">
        <v>0</v>
      </c>
      <c r="W2282" s="35">
        <v>0</v>
      </c>
      <c r="X2282" s="35">
        <v>0</v>
      </c>
      <c r="Y2282" s="35">
        <v>0</v>
      </c>
      <c r="Z2282" s="35">
        <v>0</v>
      </c>
      <c r="AA2282" s="35">
        <v>0</v>
      </c>
      <c r="AB2282" s="35">
        <v>0</v>
      </c>
      <c r="AC2282" s="35">
        <v>0</v>
      </c>
      <c r="AD2282" s="35">
        <v>0</v>
      </c>
      <c r="AE2282" s="58" t="s">
        <v>5560</v>
      </c>
      <c r="AF2282" s="58"/>
      <c r="AG2282" s="57" t="str" cm="1">
        <f t="array" ref="AG2282">IFERROR(_xlfn.IFS(
AI2282="MPR ISSUE","PDH",
AI2282="BSS Hardware Issue","BSS",
AI2282="Sites strategiques, MLL, Pylone, etc.","ENVTECH",
AI2282="AKTIVCO DEFAUT GE &amp; POWER Cabinet","AKTIVCO",
AI2282="AKTIVCO Coupure ENEO &amp; Baisse de tension","AKTIVCO GRID ONLY",
AI2282="Coupure ENEO &amp; Baisse de tension","IHS GRID ONLY",
AI2282="Defaut GE &amp; POWER Cabinet","IHS",
AI2282="Sharing","Partners",
AI2282="Sites strategiques &amp; DataCenter","SST &amp; DC",
AI2282="Exclu","Exclu",
AI2282="SAT","SAT",
AI2282="SPARE-ISSUE","SPARE-ISSUE",
AI2282="Fiber CAmtel","TRANS_FO_CAMTEL",
AI2282="Fiber AOF","Fiber AOF",
AI2282="Projet OCM (HUAWEI)","TRAVAUX-HUAWEI",
AI2282="Projet OCM (NOKIA)","TRAVAUX-NOKIA",
AI2282="ACCESS-ISSUE","ACCESS-ISSUE",
AI2282="Projet OCM (ZTE, NOKIA, autres projets)","TRAVAUX OCM",
AI2282="No root CAuse","No root cause",
AI2282="ODU HS","PDH",
AI2282="IP &amp; VLAN","PDH",
AI2282="Warehouse HUAWEI","SPARE-ISSUE",
AI2282="SPARE-HS","SPARE-ISSUE",
AI2282="Power Telco","BSS",AI2282="no impacts","no impacts"
),"")</f>
        <v>no impacts</v>
      </c>
      <c r="AH2282" s="57" t="str" cm="1">
        <f t="array" ref="AH2282">IFERROR(_xlfn.IFS(
AI2282="MPR ISSUE","TX ISSUE",
AI2282="BSS Hardware Issue","RAN ISSUE",
AI2282="Sites strategiques, MLL, Pylone, etc.","ENVTECH",
AI2282="AKTIVCO DEFAUT GE &amp; POWER Cabinet","POWER ISSUE",
AI2282="AKTIVCO Coupure ENEO &amp; Baisse de tension","POWER ISSUE",
AI2282="Coupure ENEO &amp; Baisse de tension","POWER ISSUE",
AI2282="Defaut GE &amp; POWER Cabinet","POWER ISSUE",
AI2282="Sharing","POWER ISSUE",
AI2282="Sites strategiques &amp; DataCenter","POWER ISSUE",
AI2282="Exclu","Exclu",
AI2282="SAT","TX ISSUE",
AI2282="SPARE-ISSUE","SPARE-ISSUE",
AI2282="Fiber CAmtel","TX ISSUE",
AI2282="Fiber AOF","TX ISSUE",
AI2282="Projet OCM (HUAWEI)","TRAVAUX-HUAWEI",
AI2282="Projet OCM (NOKIA)","TRAVAUX -NOKIA",
AI2282="ACCESS-ISSUE","ACCESS-ISSUE",
AI2282="Projet OCM (ZTE, NOKIA, autres projets)","TRAVAUX OCM",
AI2282="No root CAuse","No root cause",
AI2282="ODU HS","TX ISSUE",
AI2282="IP &amp; VLAN","TX ISSUE",
AI2282="Warehouse HUAWEI","SPARE-ISSUE",
AI2282="SPARE-HS","SPARE-ISSUE",
AI2282="Power Telco","RAN ISSUE",AI2282="no impacts","no impacts"
),"")</f>
        <v>no impacts</v>
      </c>
      <c r="AI2282" s="85" t="s">
        <v>5998</v>
      </c>
      <c r="AJ2282" s="57" t="str" cm="1">
        <f t="array" ref="AJ2282">IFERROR(_xlfn.IFS(
AI2282="MPR ISSUE","ACTIVE",
AI2282="BSS Hardware Issue","ACTIVE",
AI2282="Sites strategiques, MLL, Pylone, etc.","PASSIVE",
AI2282="AKTIVCO DEFAUT GE &amp; POWER Cabinet","PASSIVE",
AI2282="AKTIVCO Coupure ENEO &amp; Baisse de tension","PASSIVE",
AI2282="Coupure ENEO &amp; Baisse de tension","PASSIVE",
AI2282="Defaut GE &amp; POWER Cabinet","PASSIVE",
AI2282="Sharing","PASSIVE",
AI2282="Sites strategiques &amp; DataCenter","PASSIVE",
AI2282="Exclu","Exclu",
AI2282="SAT","ACTIVE",
AI2282="SPARE-ISSUE","SPARE-ISSUE",
AI2282="Fiber CAmtel","ACTIVE",
AI2282="Fiber AOF","ACTIVE",
AI2282="Projet OCM (HUAWEI)","PLANNED WORKS",
AI2282="Projet OCM (NOKIA)","PLANNED WORKS",
AI2282="ACCESS-ISSUE","ACCESS-ISSUE",
AI2282="Projet OCM (ZTE, NOKIA, autres projets)","PLANNED WORKS",
AI2282="No root CAuse","No root cause",
AI2282="ODU HS","ACTIVE",
AI2282="IP &amp; VLAN","ACTIVE",
AI2282="Warehouse HUAWEI","SPARE-ISSUE",
AI2282="SPARE-HS","SPARE-ISSUE",
AI2282="Power Telco","ACTIVE", AI2282="no impacts","no impacts"
),"")</f>
        <v>no impacts</v>
      </c>
      <c r="AK2282" s="23" t="s">
        <v>5537</v>
      </c>
      <c r="AL2282" s="23" t="str">
        <f t="shared" si="66"/>
        <v>CTR_710</v>
      </c>
      <c r="AN2282" s="9" t="s">
        <v>5537</v>
      </c>
      <c r="AO2282" s="23" t="str">
        <f>_xlfn.XLOOKUP(B2282,'INCIDENT-05-03-2026'!E:E,'INCIDENT-05-03-2026'!F:F,"")</f>
        <v/>
      </c>
      <c r="AP2282" s="7" t="s">
        <v>5537</v>
      </c>
      <c r="AQ2282" s="6"/>
      <c r="AR2282" s="7"/>
      <c r="AS2282" s="3" t="str">
        <f>_xlfn.XLOOKUP(B2282,'[3]tt num | region | site id'!$C:$C,'[3]tt num | region | site id'!$Q:$Q,"")</f>
        <v/>
      </c>
      <c r="AT2282" s="24" t="str">
        <f>_xlfn.XLOOKUP(B2282,'[4]Cells Huawei 03052026 12h'!$B:$B,'[4]Cells Huawei 03052026 12h'!$T:$T,"")</f>
        <v/>
      </c>
      <c r="AU2282" s="24" t="str">
        <f>_xlfn.XLOOKUP(B2282,'[5]cells down 02052026 8h50'!$B:$B,'[5]cells down 02052026 8h50'!$R:$R,"")</f>
        <v/>
      </c>
      <c r="AV2282" s="24" t="str">
        <f>_xlfn.XLOOKUP(B2282,'[5]cells down 02052026 13h50'!$B:$B,'[5]cells down 02052026 13h50'!$R:$R,"")</f>
        <v/>
      </c>
      <c r="AW2282" s="24" t="str">
        <f>_xlfn.XLOOKUP(B2282,'[5]cells down 02052026 13h50'!$B:$B,'[5]cells down 02052026 13h50'!$R:$R,"")</f>
        <v/>
      </c>
      <c r="AX2282" s="24" t="str">
        <f>_xlfn.XLOOKUP(B2282,'[6]cell downs 03052026 8h40 '!$B:$B,'[6]cell downs 03052026 8h40 '!$R:$R,"")</f>
        <v/>
      </c>
      <c r="AY2282" s="24" t="str">
        <f>_xlfn.XLOOKUP(B2282,'[7]ALL SITES DOWN'!$D:$D,'[7]ALL SITES DOWN'!$J:$J,"")</f>
        <v/>
      </c>
      <c r="AZ2282" s="24" t="str">
        <f>_xlfn.XLOOKUP(B2282,'[8]ALL SITES DOWN'!$D:$D,'[8]ALL SITES DOWN'!$J:$J,"")</f>
        <v/>
      </c>
      <c r="BA2282" s="9" t="str">
        <f>_xlfn.XLOOKUP(B2282,[9]sheet1!$AC:$AC,[9]sheet1!$AF:$AF,"")</f>
        <v/>
      </c>
      <c r="BB2282" s="14" t="s">
        <v>5537</v>
      </c>
      <c r="BC2282" s="14" t="s">
        <v>5537</v>
      </c>
      <c r="BD2282" s="14" t="str">
        <f>_xlfn.XLOOKUP(B2282,'[10]cell downs 18042026 17h'!$B:$B,'[10]cell downs 18042026 17h'!$B:$B,"")</f>
        <v/>
      </c>
      <c r="BE2282" s="14" t="str">
        <f>_xlfn.XLOOKUP(B2282,'[11]Cells Huawei 19042026 15h'!$B:$B,'[11]Cells Huawei 19042026 15h'!$B:$B,"")</f>
        <v/>
      </c>
      <c r="BF2282" s="9" t="str">
        <f>_xlfn.XLOOKUP(B2282,'[12]cells down 19042026 9H40'!$B:$B,'[12]cells down 19042026 9H40'!$B:$B,"")</f>
        <v/>
      </c>
      <c r="BG2282" s="9" t="s">
        <v>5537</v>
      </c>
      <c r="BH2282" s="9" t="s">
        <v>5579</v>
      </c>
    </row>
    <row r="2283" spans="1:60" s="9" customFormat="1" x14ac:dyDescent="0.3">
      <c r="A2283" s="1" t="s">
        <v>4189</v>
      </c>
      <c r="B2283" s="8" t="s">
        <v>4190</v>
      </c>
      <c r="C2283" s="3" t="str">
        <f>_xlfn.XLOOKUP(B2283,'[1]daily break down'!$D:$D,'[1]daily break down'!$E:$E,"")</f>
        <v>CENTRE</v>
      </c>
      <c r="D2283" s="1" t="s">
        <v>21</v>
      </c>
      <c r="E2283" s="1" t="s">
        <v>22</v>
      </c>
      <c r="F2283" s="3" t="s">
        <v>37</v>
      </c>
      <c r="G2283" s="1" t="s">
        <v>1577</v>
      </c>
      <c r="H2283" s="41" t="str">
        <f>_xlfn.XLOOKUP(B2283,[2]CALCULATION!$B:$B,[2]CALCULATION!$H:$H,"")</f>
        <v>NOKIA</v>
      </c>
      <c r="I2283" s="34">
        <v>0</v>
      </c>
      <c r="J2283" s="34">
        <v>0</v>
      </c>
      <c r="K2283" s="34">
        <v>0</v>
      </c>
      <c r="L2283" s="34">
        <v>0</v>
      </c>
      <c r="M2283" s="34">
        <v>0</v>
      </c>
      <c r="N2283" s="34">
        <v>0</v>
      </c>
      <c r="O2283" s="34">
        <v>0</v>
      </c>
      <c r="P2283" s="34">
        <v>0</v>
      </c>
      <c r="Q2283" s="34">
        <v>0</v>
      </c>
      <c r="R2283" s="34">
        <v>0</v>
      </c>
      <c r="S2283" s="35">
        <v>0</v>
      </c>
      <c r="T2283" s="35">
        <v>0</v>
      </c>
      <c r="U2283" s="35">
        <v>0</v>
      </c>
      <c r="V2283" s="35">
        <v>0</v>
      </c>
      <c r="W2283" s="35">
        <v>0</v>
      </c>
      <c r="X2283" s="35">
        <v>0</v>
      </c>
      <c r="Y2283" s="35">
        <v>0</v>
      </c>
      <c r="Z2283" s="35">
        <v>0</v>
      </c>
      <c r="AA2283" s="35">
        <v>0</v>
      </c>
      <c r="AB2283" s="35">
        <v>0</v>
      </c>
      <c r="AC2283" s="35">
        <v>0</v>
      </c>
      <c r="AD2283" s="35">
        <v>0</v>
      </c>
      <c r="AE2283" s="58" t="s">
        <v>5560</v>
      </c>
      <c r="AF2283" s="58"/>
      <c r="AG2283" s="57" t="str" cm="1">
        <f t="array" ref="AG2283">IFERROR(_xlfn.IFS(
AI2283="MPR ISSUE","PDH",
AI2283="BSS Hardware Issue","BSS",
AI2283="Sites strategiques, MLL, Pylone, etc.","ENVTECH",
AI2283="AKTIVCO DEFAUT GE &amp; POWER Cabinet","AKTIVCO",
AI2283="AKTIVCO Coupure ENEO &amp; Baisse de tension","AKTIVCO GRID ONLY",
AI2283="Coupure ENEO &amp; Baisse de tension","IHS GRID ONLY",
AI2283="Defaut GE &amp; POWER Cabinet","IHS",
AI2283="Sharing","Partners",
AI2283="Sites strategiques &amp; DataCenter","SST &amp; DC",
AI2283="Exclu","Exclu",
AI2283="SAT","SAT",
AI2283="SPARE-ISSUE","SPARE-ISSUE",
AI2283="Fiber CAmtel","TRANS_FO_CAMTEL",
AI2283="Fiber AOF","Fiber AOF",
AI2283="Projet OCM (HUAWEI)","TRAVAUX-HUAWEI",
AI2283="Projet OCM (NOKIA)","TRAVAUX-NOKIA",
AI2283="ACCESS-ISSUE","ACCESS-ISSUE",
AI2283="Projet OCM (ZTE, NOKIA, autres projets)","TRAVAUX OCM",
AI2283="No root CAuse","No root cause",
AI2283="ODU HS","PDH",
AI2283="IP &amp; VLAN","PDH",
AI2283="Warehouse HUAWEI","SPARE-ISSUE",
AI2283="SPARE-HS","SPARE-ISSUE",
AI2283="Power Telco","BSS",AI2283="no impacts","no impacts"
),"")</f>
        <v>no impacts</v>
      </c>
      <c r="AH2283" s="57" t="str" cm="1">
        <f t="array" ref="AH2283">IFERROR(_xlfn.IFS(
AI2283="MPR ISSUE","TX ISSUE",
AI2283="BSS Hardware Issue","RAN ISSUE",
AI2283="Sites strategiques, MLL, Pylone, etc.","ENVTECH",
AI2283="AKTIVCO DEFAUT GE &amp; POWER Cabinet","POWER ISSUE",
AI2283="AKTIVCO Coupure ENEO &amp; Baisse de tension","POWER ISSUE",
AI2283="Coupure ENEO &amp; Baisse de tension","POWER ISSUE",
AI2283="Defaut GE &amp; POWER Cabinet","POWER ISSUE",
AI2283="Sharing","POWER ISSUE",
AI2283="Sites strategiques &amp; DataCenter","POWER ISSUE",
AI2283="Exclu","Exclu",
AI2283="SAT","TX ISSUE",
AI2283="SPARE-ISSUE","SPARE-ISSUE",
AI2283="Fiber CAmtel","TX ISSUE",
AI2283="Fiber AOF","TX ISSUE",
AI2283="Projet OCM (HUAWEI)","TRAVAUX-HUAWEI",
AI2283="Projet OCM (NOKIA)","TRAVAUX -NOKIA",
AI2283="ACCESS-ISSUE","ACCESS-ISSUE",
AI2283="Projet OCM (ZTE, NOKIA, autres projets)","TRAVAUX OCM",
AI2283="No root CAuse","No root cause",
AI2283="ODU HS","TX ISSUE",
AI2283="IP &amp; VLAN","TX ISSUE",
AI2283="Warehouse HUAWEI","SPARE-ISSUE",
AI2283="SPARE-HS","SPARE-ISSUE",
AI2283="Power Telco","RAN ISSUE",AI2283="no impacts","no impacts"
),"")</f>
        <v>no impacts</v>
      </c>
      <c r="AI2283" s="85" t="s">
        <v>5998</v>
      </c>
      <c r="AJ2283" s="57" t="str" cm="1">
        <f t="array" ref="AJ2283">IFERROR(_xlfn.IFS(
AI2283="MPR ISSUE","ACTIVE",
AI2283="BSS Hardware Issue","ACTIVE",
AI2283="Sites strategiques, MLL, Pylone, etc.","PASSIVE",
AI2283="AKTIVCO DEFAUT GE &amp; POWER Cabinet","PASSIVE",
AI2283="AKTIVCO Coupure ENEO &amp; Baisse de tension","PASSIVE",
AI2283="Coupure ENEO &amp; Baisse de tension","PASSIVE",
AI2283="Defaut GE &amp; POWER Cabinet","PASSIVE",
AI2283="Sharing","PASSIVE",
AI2283="Sites strategiques &amp; DataCenter","PASSIVE",
AI2283="Exclu","Exclu",
AI2283="SAT","ACTIVE",
AI2283="SPARE-ISSUE","SPARE-ISSUE",
AI2283="Fiber CAmtel","ACTIVE",
AI2283="Fiber AOF","ACTIVE",
AI2283="Projet OCM (HUAWEI)","PLANNED WORKS",
AI2283="Projet OCM (NOKIA)","PLANNED WORKS",
AI2283="ACCESS-ISSUE","ACCESS-ISSUE",
AI2283="Projet OCM (ZTE, NOKIA, autres projets)","PLANNED WORKS",
AI2283="No root CAuse","No root cause",
AI2283="ODU HS","ACTIVE",
AI2283="IP &amp; VLAN","ACTIVE",
AI2283="Warehouse HUAWEI","SPARE-ISSUE",
AI2283="SPARE-HS","SPARE-ISSUE",
AI2283="Power Telco","ACTIVE", AI2283="no impacts","no impacts"
),"")</f>
        <v>no impacts</v>
      </c>
      <c r="AK2283" s="23" t="s">
        <v>5537</v>
      </c>
      <c r="AL2283" s="23" t="str">
        <f t="shared" si="66"/>
        <v>CTR_898</v>
      </c>
      <c r="AN2283" s="9" t="s">
        <v>5537</v>
      </c>
      <c r="AO2283" s="23" t="str">
        <f>_xlfn.XLOOKUP(B2283,'INCIDENT-05-03-2026'!E:E,'INCIDENT-05-03-2026'!F:F,"")</f>
        <v/>
      </c>
      <c r="AP2283" s="7" t="s">
        <v>5537</v>
      </c>
      <c r="AQ2283" s="6"/>
      <c r="AR2283" s="7"/>
      <c r="AS2283" s="3" t="str">
        <f>_xlfn.XLOOKUP(B2283,'[3]tt num | region | site id'!$C:$C,'[3]tt num | region | site id'!$Q:$Q,"")</f>
        <v/>
      </c>
      <c r="AT2283" s="24" t="str">
        <f>_xlfn.XLOOKUP(B2283,'[4]Cells Huawei 03052026 12h'!$B:$B,'[4]Cells Huawei 03052026 12h'!$T:$T,"")</f>
        <v/>
      </c>
      <c r="AU2283" s="24" t="str">
        <f>_xlfn.XLOOKUP(B2283,'[5]cells down 02052026 8h50'!$B:$B,'[5]cells down 02052026 8h50'!$R:$R,"")</f>
        <v/>
      </c>
      <c r="AV2283" s="24" t="str">
        <f>_xlfn.XLOOKUP(B2283,'[5]cells down 02052026 13h50'!$B:$B,'[5]cells down 02052026 13h50'!$R:$R,"")</f>
        <v/>
      </c>
      <c r="AW2283" s="24" t="str">
        <f>_xlfn.XLOOKUP(B2283,'[5]cells down 02052026 13h50'!$B:$B,'[5]cells down 02052026 13h50'!$R:$R,"")</f>
        <v/>
      </c>
      <c r="AX2283" s="24" t="str">
        <f>_xlfn.XLOOKUP(B2283,'[6]cell downs 03052026 8h40 '!$B:$B,'[6]cell downs 03052026 8h40 '!$R:$R,"")</f>
        <v/>
      </c>
      <c r="AY2283" s="24" t="str">
        <f>_xlfn.XLOOKUP(B2283,'[7]ALL SITES DOWN'!$D:$D,'[7]ALL SITES DOWN'!$J:$J,"")</f>
        <v/>
      </c>
      <c r="AZ2283" s="24" t="str">
        <f>_xlfn.XLOOKUP(B2283,'[8]ALL SITES DOWN'!$D:$D,'[8]ALL SITES DOWN'!$J:$J,"")</f>
        <v/>
      </c>
      <c r="BA2283" s="9" t="str">
        <f>_xlfn.XLOOKUP(B2283,[9]sheet1!$AC:$AC,[9]sheet1!$AF:$AF,"")</f>
        <v/>
      </c>
      <c r="BB2283" s="14" t="s">
        <v>5537</v>
      </c>
      <c r="BC2283" s="14" t="s">
        <v>5537</v>
      </c>
      <c r="BD2283" s="14" t="str">
        <f>_xlfn.XLOOKUP(B2283,'[10]cell downs 18042026 17h'!$B:$B,'[10]cell downs 18042026 17h'!$B:$B,"")</f>
        <v/>
      </c>
      <c r="BE2283" s="14" t="str">
        <f>_xlfn.XLOOKUP(B2283,'[11]Cells Huawei 19042026 15h'!$B:$B,'[11]Cells Huawei 19042026 15h'!$B:$B,"")</f>
        <v/>
      </c>
      <c r="BF2283" s="9" t="str">
        <f>_xlfn.XLOOKUP(B2283,'[12]cells down 19042026 9H40'!$B:$B,'[12]cells down 19042026 9H40'!$B:$B,"")</f>
        <v/>
      </c>
      <c r="BG2283" s="9" t="s">
        <v>5537</v>
      </c>
      <c r="BH2283" s="9" t="s">
        <v>12</v>
      </c>
    </row>
    <row r="2284" spans="1:60" s="9" customFormat="1" x14ac:dyDescent="0.3">
      <c r="A2284" s="1" t="s">
        <v>4195</v>
      </c>
      <c r="B2284" s="8" t="s">
        <v>4196</v>
      </c>
      <c r="C2284" s="3" t="str">
        <f>_xlfn.XLOOKUP(B2284,'[1]daily break down'!$D:$D,'[1]daily break down'!$E:$E,"")</f>
        <v>CENTRE</v>
      </c>
      <c r="D2284" s="1" t="s">
        <v>11</v>
      </c>
      <c r="E2284" s="1" t="str">
        <f>BH2284</f>
        <v>Grid-Gen</v>
      </c>
      <c r="F2284" s="3" t="s">
        <v>37</v>
      </c>
      <c r="G2284" s="1" t="s">
        <v>2778</v>
      </c>
      <c r="H2284" s="42" t="str">
        <f>_xlfn.XLOOKUP(B2284,[2]CALCULATION!$B:$B,[2]CALCULATION!$H:$H,"")</f>
        <v>ZTE</v>
      </c>
      <c r="I2284" s="34">
        <v>0</v>
      </c>
      <c r="J2284" s="34">
        <v>0</v>
      </c>
      <c r="K2284" s="34">
        <v>0</v>
      </c>
      <c r="L2284" s="34">
        <v>0</v>
      </c>
      <c r="M2284" s="34">
        <v>0</v>
      </c>
      <c r="N2284" s="34">
        <v>0</v>
      </c>
      <c r="O2284" s="34">
        <v>0</v>
      </c>
      <c r="P2284" s="34">
        <v>0</v>
      </c>
      <c r="Q2284" s="34">
        <v>0</v>
      </c>
      <c r="R2284" s="34">
        <v>0</v>
      </c>
      <c r="S2284" s="35">
        <v>0</v>
      </c>
      <c r="T2284" s="35">
        <v>0</v>
      </c>
      <c r="U2284" s="35">
        <v>0</v>
      </c>
      <c r="V2284" s="35">
        <v>0</v>
      </c>
      <c r="W2284" s="35">
        <v>0</v>
      </c>
      <c r="X2284" s="35">
        <v>0</v>
      </c>
      <c r="Y2284" s="35">
        <v>0</v>
      </c>
      <c r="Z2284" s="35">
        <v>0</v>
      </c>
      <c r="AA2284" s="35">
        <v>0</v>
      </c>
      <c r="AB2284" s="35">
        <v>0</v>
      </c>
      <c r="AC2284" s="35">
        <v>0</v>
      </c>
      <c r="AD2284" s="35">
        <v>0</v>
      </c>
      <c r="AE2284" s="58" t="s">
        <v>5560</v>
      </c>
      <c r="AF2284" s="58"/>
      <c r="AG2284" s="57" t="str" cm="1">
        <f t="array" ref="AG2284">IFERROR(_xlfn.IFS(
AI2284="MPR ISSUE","PDH",
AI2284="BSS Hardware Issue","BSS",
AI2284="Sites strategiques, MLL, Pylone, etc.","ENVTECH",
AI2284="AKTIVCO DEFAUT GE &amp; POWER Cabinet","AKTIVCO",
AI2284="AKTIVCO Coupure ENEO &amp; Baisse de tension","AKTIVCO GRID ONLY",
AI2284="Coupure ENEO &amp; Baisse de tension","IHS GRID ONLY",
AI2284="Defaut GE &amp; POWER Cabinet","IHS",
AI2284="Sharing","Partners",
AI2284="Sites strategiques &amp; DataCenter","SST &amp; DC",
AI2284="Exclu","Exclu",
AI2284="SAT","SAT",
AI2284="SPARE-ISSUE","SPARE-ISSUE",
AI2284="Fiber CAmtel","TRANS_FO_CAMTEL",
AI2284="Fiber AOF","Fiber AOF",
AI2284="Projet OCM (HUAWEI)","TRAVAUX-HUAWEI",
AI2284="Projet OCM (NOKIA)","TRAVAUX-NOKIA",
AI2284="ACCESS-ISSUE","ACCESS-ISSUE",
AI2284="Projet OCM (ZTE, NOKIA, autres projets)","TRAVAUX OCM",
AI2284="No root CAuse","No root cause",
AI2284="ODU HS","PDH",
AI2284="IP &amp; VLAN","PDH",
AI2284="Warehouse HUAWEI","SPARE-ISSUE",
AI2284="SPARE-HS","SPARE-ISSUE",
AI2284="Power Telco","BSS",AI2284="no impacts","no impacts"
),"")</f>
        <v>no impacts</v>
      </c>
      <c r="AH2284" s="57" t="str" cm="1">
        <f t="array" ref="AH2284">IFERROR(_xlfn.IFS(
AI2284="MPR ISSUE","TX ISSUE",
AI2284="BSS Hardware Issue","RAN ISSUE",
AI2284="Sites strategiques, MLL, Pylone, etc.","ENVTECH",
AI2284="AKTIVCO DEFAUT GE &amp; POWER Cabinet","POWER ISSUE",
AI2284="AKTIVCO Coupure ENEO &amp; Baisse de tension","POWER ISSUE",
AI2284="Coupure ENEO &amp; Baisse de tension","POWER ISSUE",
AI2284="Defaut GE &amp; POWER Cabinet","POWER ISSUE",
AI2284="Sharing","POWER ISSUE",
AI2284="Sites strategiques &amp; DataCenter","POWER ISSUE",
AI2284="Exclu","Exclu",
AI2284="SAT","TX ISSUE",
AI2284="SPARE-ISSUE","SPARE-ISSUE",
AI2284="Fiber CAmtel","TX ISSUE",
AI2284="Fiber AOF","TX ISSUE",
AI2284="Projet OCM (HUAWEI)","TRAVAUX-HUAWEI",
AI2284="Projet OCM (NOKIA)","TRAVAUX -NOKIA",
AI2284="ACCESS-ISSUE","ACCESS-ISSUE",
AI2284="Projet OCM (ZTE, NOKIA, autres projets)","TRAVAUX OCM",
AI2284="No root CAuse","No root cause",
AI2284="ODU HS","TX ISSUE",
AI2284="IP &amp; VLAN","TX ISSUE",
AI2284="Warehouse HUAWEI","SPARE-ISSUE",
AI2284="SPARE-HS","SPARE-ISSUE",
AI2284="Power Telco","RAN ISSUE",AI2284="no impacts","no impacts"
),"")</f>
        <v>no impacts</v>
      </c>
      <c r="AI2284" s="85" t="s">
        <v>5998</v>
      </c>
      <c r="AJ2284" s="57" t="str" cm="1">
        <f t="array" ref="AJ2284">IFERROR(_xlfn.IFS(
AI2284="MPR ISSUE","ACTIVE",
AI2284="BSS Hardware Issue","ACTIVE",
AI2284="Sites strategiques, MLL, Pylone, etc.","PASSIVE",
AI2284="AKTIVCO DEFAUT GE &amp; POWER Cabinet","PASSIVE",
AI2284="AKTIVCO Coupure ENEO &amp; Baisse de tension","PASSIVE",
AI2284="Coupure ENEO &amp; Baisse de tension","PASSIVE",
AI2284="Defaut GE &amp; POWER Cabinet","PASSIVE",
AI2284="Sharing","PASSIVE",
AI2284="Sites strategiques &amp; DataCenter","PASSIVE",
AI2284="Exclu","Exclu",
AI2284="SAT","ACTIVE",
AI2284="SPARE-ISSUE","SPARE-ISSUE",
AI2284="Fiber CAmtel","ACTIVE",
AI2284="Fiber AOF","ACTIVE",
AI2284="Projet OCM (HUAWEI)","PLANNED WORKS",
AI2284="Projet OCM (NOKIA)","PLANNED WORKS",
AI2284="ACCESS-ISSUE","ACCESS-ISSUE",
AI2284="Projet OCM (ZTE, NOKIA, autres projets)","PLANNED WORKS",
AI2284="No root CAuse","No root cause",
AI2284="ODU HS","ACTIVE",
AI2284="IP &amp; VLAN","ACTIVE",
AI2284="Warehouse HUAWEI","SPARE-ISSUE",
AI2284="SPARE-HS","SPARE-ISSUE",
AI2284="Power Telco","ACTIVE", AI2284="no impacts","no impacts"
),"")</f>
        <v>no impacts</v>
      </c>
      <c r="AK2284" s="23" t="s">
        <v>5537</v>
      </c>
      <c r="AL2284" s="23" t="str">
        <f t="shared" si="66"/>
        <v>CTR_856</v>
      </c>
      <c r="AN2284" s="9" t="s">
        <v>5537</v>
      </c>
      <c r="AO2284" s="23" t="str">
        <f>_xlfn.XLOOKUP(B2284,'INCIDENT-05-03-2026'!E:E,'INCIDENT-05-03-2026'!F:F,"")</f>
        <v/>
      </c>
      <c r="AP2284" s="7" t="s">
        <v>5537</v>
      </c>
      <c r="AQ2284" s="6"/>
      <c r="AR2284" s="7"/>
      <c r="AS2284" s="3" t="str">
        <f>_xlfn.XLOOKUP(B2284,'[3]tt num | region | site id'!$C:$C,'[3]tt num | region | site id'!$Q:$Q,"")</f>
        <v/>
      </c>
      <c r="AT2284" s="24" t="str">
        <f>_xlfn.XLOOKUP(B2284,'[4]Cells Huawei 03052026 12h'!$B:$B,'[4]Cells Huawei 03052026 12h'!$T:$T,"")</f>
        <v/>
      </c>
      <c r="AU2284" s="24" t="str">
        <f>_xlfn.XLOOKUP(B2284,'[5]cells down 02052026 8h50'!$B:$B,'[5]cells down 02052026 8h50'!$R:$R,"")</f>
        <v/>
      </c>
      <c r="AV2284" s="24" t="str">
        <f>_xlfn.XLOOKUP(B2284,'[5]cells down 02052026 13h50'!$B:$B,'[5]cells down 02052026 13h50'!$R:$R,"")</f>
        <v/>
      </c>
      <c r="AW2284" s="24" t="str">
        <f>_xlfn.XLOOKUP(B2284,'[5]cells down 02052026 13h50'!$B:$B,'[5]cells down 02052026 13h50'!$R:$R,"")</f>
        <v/>
      </c>
      <c r="AX2284" s="24" t="str">
        <f>_xlfn.XLOOKUP(B2284,'[6]cell downs 03052026 8h40 '!$B:$B,'[6]cell downs 03052026 8h40 '!$R:$R,"")</f>
        <v/>
      </c>
      <c r="AY2284" s="24" t="str">
        <f>_xlfn.XLOOKUP(B2284,'[7]ALL SITES DOWN'!$D:$D,'[7]ALL SITES DOWN'!$J:$J,"")</f>
        <v/>
      </c>
      <c r="AZ2284" s="24" t="str">
        <f>_xlfn.XLOOKUP(B2284,'[8]ALL SITES DOWN'!$D:$D,'[8]ALL SITES DOWN'!$J:$J,"")</f>
        <v/>
      </c>
      <c r="BA2284" s="9" t="str">
        <f>_xlfn.XLOOKUP(B2284,[9]sheet1!$AC:$AC,[9]sheet1!$AF:$AF,"")</f>
        <v/>
      </c>
      <c r="BB2284" s="14" t="s">
        <v>5537</v>
      </c>
      <c r="BC2284" s="14" t="s">
        <v>5537</v>
      </c>
      <c r="BD2284" s="14" t="str">
        <f>_xlfn.XLOOKUP(B2284,'[10]cell downs 18042026 17h'!$B:$B,'[10]cell downs 18042026 17h'!$B:$B,"")</f>
        <v/>
      </c>
      <c r="BE2284" s="14" t="str">
        <f>_xlfn.XLOOKUP(B2284,'[11]Cells Huawei 19042026 15h'!$B:$B,'[11]Cells Huawei 19042026 15h'!$B:$B,"")</f>
        <v/>
      </c>
      <c r="BF2284" s="9" t="str">
        <f>_xlfn.XLOOKUP(B2284,'[12]cells down 19042026 9H40'!$B:$B,'[12]cells down 19042026 9H40'!$B:$B,"")</f>
        <v/>
      </c>
      <c r="BG2284" s="9" t="s">
        <v>4196</v>
      </c>
      <c r="BH2284" s="9" t="s">
        <v>12</v>
      </c>
    </row>
    <row r="2285" spans="1:60" s="9" customFormat="1" x14ac:dyDescent="0.3">
      <c r="A2285" s="1" t="s">
        <v>4197</v>
      </c>
      <c r="B2285" s="8" t="s">
        <v>4198</v>
      </c>
      <c r="C2285" s="3" t="str">
        <f>_xlfn.XLOOKUP(B2285,'[1]daily break down'!$D:$D,'[1]daily break down'!$E:$E,"")</f>
        <v>CENTRE</v>
      </c>
      <c r="D2285" s="1" t="s">
        <v>11</v>
      </c>
      <c r="E2285" s="1" t="s">
        <v>318</v>
      </c>
      <c r="F2285" s="3" t="s">
        <v>37</v>
      </c>
      <c r="G2285" s="1" t="s">
        <v>4197</v>
      </c>
      <c r="H2285" s="42" t="str">
        <f>_xlfn.XLOOKUP(B2285,[2]CALCULATION!$B:$B,[2]CALCULATION!$H:$H,"")</f>
        <v>ZTE</v>
      </c>
      <c r="I2285" s="34">
        <v>0</v>
      </c>
      <c r="J2285" s="34">
        <v>0</v>
      </c>
      <c r="K2285" s="34">
        <v>0</v>
      </c>
      <c r="L2285" s="34">
        <v>0</v>
      </c>
      <c r="M2285" s="34">
        <v>0</v>
      </c>
      <c r="N2285" s="34">
        <v>0</v>
      </c>
      <c r="O2285" s="34">
        <v>0</v>
      </c>
      <c r="P2285" s="34">
        <v>0</v>
      </c>
      <c r="Q2285" s="34">
        <v>0</v>
      </c>
      <c r="R2285" s="34">
        <v>0</v>
      </c>
      <c r="S2285" s="35">
        <v>0</v>
      </c>
      <c r="T2285" s="35">
        <v>0</v>
      </c>
      <c r="U2285" s="35">
        <v>0</v>
      </c>
      <c r="V2285" s="35">
        <v>0</v>
      </c>
      <c r="W2285" s="35">
        <v>0</v>
      </c>
      <c r="X2285" s="35">
        <v>0</v>
      </c>
      <c r="Y2285" s="35">
        <v>0</v>
      </c>
      <c r="Z2285" s="35">
        <v>0</v>
      </c>
      <c r="AA2285" s="35">
        <v>0</v>
      </c>
      <c r="AB2285" s="35">
        <v>0</v>
      </c>
      <c r="AC2285" s="35">
        <v>0</v>
      </c>
      <c r="AD2285" s="35">
        <v>0</v>
      </c>
      <c r="AE2285" s="58" t="s">
        <v>5560</v>
      </c>
      <c r="AF2285" s="58"/>
      <c r="AG2285" s="57" t="str" cm="1">
        <f t="array" ref="AG2285">IFERROR(_xlfn.IFS(
AI2285="MPR ISSUE","PDH",
AI2285="BSS Hardware Issue","BSS",
AI2285="Sites strategiques, MLL, Pylone, etc.","ENVTECH",
AI2285="AKTIVCO DEFAUT GE &amp; POWER Cabinet","AKTIVCO",
AI2285="AKTIVCO Coupure ENEO &amp; Baisse de tension","AKTIVCO GRID ONLY",
AI2285="Coupure ENEO &amp; Baisse de tension","IHS GRID ONLY",
AI2285="Defaut GE &amp; POWER Cabinet","IHS",
AI2285="Sharing","Partners",
AI2285="Sites strategiques &amp; DataCenter","SST &amp; DC",
AI2285="Exclu","Exclu",
AI2285="SAT","SAT",
AI2285="SPARE-ISSUE","SPARE-ISSUE",
AI2285="Fiber CAmtel","TRANS_FO_CAMTEL",
AI2285="Fiber AOF","Fiber AOF",
AI2285="Projet OCM (HUAWEI)","TRAVAUX-HUAWEI",
AI2285="Projet OCM (NOKIA)","TRAVAUX-NOKIA",
AI2285="ACCESS-ISSUE","ACCESS-ISSUE",
AI2285="Projet OCM (ZTE, NOKIA, autres projets)","TRAVAUX OCM",
AI2285="No root CAuse","No root cause",
AI2285="ODU HS","PDH",
AI2285="IP &amp; VLAN","PDH",
AI2285="Warehouse HUAWEI","SPARE-ISSUE",
AI2285="SPARE-HS","SPARE-ISSUE",
AI2285="Power Telco","BSS",AI2285="no impacts","no impacts"
),"")</f>
        <v>no impacts</v>
      </c>
      <c r="AH2285" s="57" t="str" cm="1">
        <f t="array" ref="AH2285">IFERROR(_xlfn.IFS(
AI2285="MPR ISSUE","TX ISSUE",
AI2285="BSS Hardware Issue","RAN ISSUE",
AI2285="Sites strategiques, MLL, Pylone, etc.","ENVTECH",
AI2285="AKTIVCO DEFAUT GE &amp; POWER Cabinet","POWER ISSUE",
AI2285="AKTIVCO Coupure ENEO &amp; Baisse de tension","POWER ISSUE",
AI2285="Coupure ENEO &amp; Baisse de tension","POWER ISSUE",
AI2285="Defaut GE &amp; POWER Cabinet","POWER ISSUE",
AI2285="Sharing","POWER ISSUE",
AI2285="Sites strategiques &amp; DataCenter","POWER ISSUE",
AI2285="Exclu","Exclu",
AI2285="SAT","TX ISSUE",
AI2285="SPARE-ISSUE","SPARE-ISSUE",
AI2285="Fiber CAmtel","TX ISSUE",
AI2285="Fiber AOF","TX ISSUE",
AI2285="Projet OCM (HUAWEI)","TRAVAUX-HUAWEI",
AI2285="Projet OCM (NOKIA)","TRAVAUX -NOKIA",
AI2285="ACCESS-ISSUE","ACCESS-ISSUE",
AI2285="Projet OCM (ZTE, NOKIA, autres projets)","TRAVAUX OCM",
AI2285="No root CAuse","No root cause",
AI2285="ODU HS","TX ISSUE",
AI2285="IP &amp; VLAN","TX ISSUE",
AI2285="Warehouse HUAWEI","SPARE-ISSUE",
AI2285="SPARE-HS","SPARE-ISSUE",
AI2285="Power Telco","RAN ISSUE",AI2285="no impacts","no impacts"
),"")</f>
        <v>no impacts</v>
      </c>
      <c r="AI2285" s="85" t="s">
        <v>5998</v>
      </c>
      <c r="AJ2285" s="57" t="str" cm="1">
        <f t="array" ref="AJ2285">IFERROR(_xlfn.IFS(
AI2285="MPR ISSUE","ACTIVE",
AI2285="BSS Hardware Issue","ACTIVE",
AI2285="Sites strategiques, MLL, Pylone, etc.","PASSIVE",
AI2285="AKTIVCO DEFAUT GE &amp; POWER Cabinet","PASSIVE",
AI2285="AKTIVCO Coupure ENEO &amp; Baisse de tension","PASSIVE",
AI2285="Coupure ENEO &amp; Baisse de tension","PASSIVE",
AI2285="Defaut GE &amp; POWER Cabinet","PASSIVE",
AI2285="Sharing","PASSIVE",
AI2285="Sites strategiques &amp; DataCenter","PASSIVE",
AI2285="Exclu","Exclu",
AI2285="SAT","ACTIVE",
AI2285="SPARE-ISSUE","SPARE-ISSUE",
AI2285="Fiber CAmtel","ACTIVE",
AI2285="Fiber AOF","ACTIVE",
AI2285="Projet OCM (HUAWEI)","PLANNED WORKS",
AI2285="Projet OCM (NOKIA)","PLANNED WORKS",
AI2285="ACCESS-ISSUE","ACCESS-ISSUE",
AI2285="Projet OCM (ZTE, NOKIA, autres projets)","PLANNED WORKS",
AI2285="No root CAuse","No root cause",
AI2285="ODU HS","ACTIVE",
AI2285="IP &amp; VLAN","ACTIVE",
AI2285="Warehouse HUAWEI","SPARE-ISSUE",
AI2285="SPARE-HS","SPARE-ISSUE",
AI2285="Power Telco","ACTIVE", AI2285="no impacts","no impacts"
),"")</f>
        <v>no impacts</v>
      </c>
      <c r="AK2285" s="23" t="s">
        <v>5537</v>
      </c>
      <c r="AL2285" s="23" t="str">
        <f t="shared" si="66"/>
        <v>CTR_348</v>
      </c>
      <c r="AN2285" s="9" t="s">
        <v>5537</v>
      </c>
      <c r="AO2285" s="23" t="str">
        <f>_xlfn.XLOOKUP(B2285,'INCIDENT-05-03-2026'!E:E,'INCIDENT-05-03-2026'!F:F,"")</f>
        <v/>
      </c>
      <c r="AP2285" s="7" t="s">
        <v>5537</v>
      </c>
      <c r="AQ2285" s="6"/>
      <c r="AR2285" s="7"/>
      <c r="AS2285" s="3" t="str">
        <f>_xlfn.XLOOKUP(B2285,'[3]tt num | region | site id'!$C:$C,'[3]tt num | region | site id'!$Q:$Q,"")</f>
        <v/>
      </c>
      <c r="AT2285" s="24" t="str">
        <f>_xlfn.XLOOKUP(B2285,'[4]Cells Huawei 03052026 12h'!$B:$B,'[4]Cells Huawei 03052026 12h'!$T:$T,"")</f>
        <v/>
      </c>
      <c r="AU2285" s="24" t="str">
        <f>_xlfn.XLOOKUP(B2285,'[5]cells down 02052026 8h50'!$B:$B,'[5]cells down 02052026 8h50'!$R:$R,"")</f>
        <v/>
      </c>
      <c r="AV2285" s="24" t="str">
        <f>_xlfn.XLOOKUP(B2285,'[5]cells down 02052026 13h50'!$B:$B,'[5]cells down 02052026 13h50'!$R:$R,"")</f>
        <v/>
      </c>
      <c r="AW2285" s="24" t="str">
        <f>_xlfn.XLOOKUP(B2285,'[5]cells down 02052026 13h50'!$B:$B,'[5]cells down 02052026 13h50'!$R:$R,"")</f>
        <v/>
      </c>
      <c r="AX2285" s="24" t="str">
        <f>_xlfn.XLOOKUP(B2285,'[6]cell downs 03052026 8h40 '!$B:$B,'[6]cell downs 03052026 8h40 '!$R:$R,"")</f>
        <v/>
      </c>
      <c r="AY2285" s="24" t="str">
        <f>_xlfn.XLOOKUP(B2285,'[7]ALL SITES DOWN'!$D:$D,'[7]ALL SITES DOWN'!$J:$J,"")</f>
        <v/>
      </c>
      <c r="AZ2285" s="24" t="str">
        <f>_xlfn.XLOOKUP(B2285,'[8]ALL SITES DOWN'!$D:$D,'[8]ALL SITES DOWN'!$J:$J,"")</f>
        <v/>
      </c>
      <c r="BA2285" s="9" t="str">
        <f>_xlfn.XLOOKUP(B2285,[9]sheet1!$AC:$AC,[9]sheet1!$AF:$AF,"")</f>
        <v/>
      </c>
      <c r="BB2285" s="14" t="s">
        <v>5537</v>
      </c>
      <c r="BC2285" s="14" t="s">
        <v>5537</v>
      </c>
      <c r="BD2285" s="14" t="str">
        <f>_xlfn.XLOOKUP(B2285,'[10]cell downs 18042026 17h'!$B:$B,'[10]cell downs 18042026 17h'!$B:$B,"")</f>
        <v/>
      </c>
      <c r="BE2285" s="14" t="str">
        <f>_xlfn.XLOOKUP(B2285,'[11]Cells Huawei 19042026 15h'!$B:$B,'[11]Cells Huawei 19042026 15h'!$B:$B,"")</f>
        <v/>
      </c>
      <c r="BF2285" s="9" t="str">
        <f>_xlfn.XLOOKUP(B2285,'[12]cells down 19042026 9H40'!$B:$B,'[12]cells down 19042026 9H40'!$B:$B,"")</f>
        <v/>
      </c>
      <c r="BG2285" s="9" t="s">
        <v>4198</v>
      </c>
      <c r="BH2285" s="9" t="s">
        <v>12</v>
      </c>
    </row>
    <row r="2286" spans="1:60" s="9" customFormat="1" x14ac:dyDescent="0.3">
      <c r="A2286" s="1" t="s">
        <v>4201</v>
      </c>
      <c r="B2286" s="8" t="s">
        <v>4202</v>
      </c>
      <c r="C2286" s="3" t="str">
        <f>_xlfn.XLOOKUP(B2286,'[1]daily break down'!$D:$D,'[1]daily break down'!$E:$E,"")</f>
        <v>OUEST</v>
      </c>
      <c r="D2286" s="1"/>
      <c r="E2286" s="1"/>
      <c r="F2286" s="3" t="s">
        <v>102</v>
      </c>
      <c r="G2286" s="1" t="s">
        <v>4203</v>
      </c>
      <c r="H2286" s="40" t="str">
        <f>_xlfn.XLOOKUP(B2286,[2]CALCULATION!$B:$B,[2]CALCULATION!$H:$H,"")</f>
        <v>HUAWEI</v>
      </c>
      <c r="I2286" s="34">
        <v>0</v>
      </c>
      <c r="J2286" s="34">
        <v>0</v>
      </c>
      <c r="K2286" s="34">
        <v>0</v>
      </c>
      <c r="L2286" s="34">
        <v>0</v>
      </c>
      <c r="M2286" s="34">
        <v>0</v>
      </c>
      <c r="N2286" s="34">
        <v>0</v>
      </c>
      <c r="O2286" s="34">
        <v>0</v>
      </c>
      <c r="P2286" s="34">
        <v>0</v>
      </c>
      <c r="Q2286" s="34">
        <v>0</v>
      </c>
      <c r="R2286" s="34">
        <v>0</v>
      </c>
      <c r="S2286" s="35">
        <v>0</v>
      </c>
      <c r="T2286" s="35">
        <v>0</v>
      </c>
      <c r="U2286" s="35">
        <v>0</v>
      </c>
      <c r="V2286" s="35">
        <v>0</v>
      </c>
      <c r="W2286" s="35">
        <v>0</v>
      </c>
      <c r="X2286" s="35">
        <v>0</v>
      </c>
      <c r="Y2286" s="35">
        <v>0</v>
      </c>
      <c r="Z2286" s="35">
        <v>0</v>
      </c>
      <c r="AA2286" s="35">
        <v>0</v>
      </c>
      <c r="AB2286" s="35">
        <v>0</v>
      </c>
      <c r="AC2286" s="35">
        <v>0</v>
      </c>
      <c r="AD2286" s="35">
        <v>0</v>
      </c>
      <c r="AE2286" s="58" t="s">
        <v>5560</v>
      </c>
      <c r="AF2286" s="58"/>
      <c r="AG2286" s="57" t="str" cm="1">
        <f t="array" ref="AG2286">IFERROR(_xlfn.IFS(
AI2286="MPR ISSUE","PDH",
AI2286="BSS Hardware Issue","BSS",
AI2286="Sites strategiques, MLL, Pylone, etc.","ENVTECH",
AI2286="AKTIVCO DEFAUT GE &amp; POWER Cabinet","AKTIVCO",
AI2286="AKTIVCO Coupure ENEO &amp; Baisse de tension","AKTIVCO GRID ONLY",
AI2286="Coupure ENEO &amp; Baisse de tension","IHS GRID ONLY",
AI2286="Defaut GE &amp; POWER Cabinet","IHS",
AI2286="Sharing","Partners",
AI2286="Sites strategiques &amp; DataCenter","SST &amp; DC",
AI2286="Exclu","Exclu",
AI2286="SAT","SAT",
AI2286="SPARE-ISSUE","SPARE-ISSUE",
AI2286="Fiber CAmtel","TRANS_FO_CAMTEL",
AI2286="Fiber AOF","Fiber AOF",
AI2286="Projet OCM (HUAWEI)","TRAVAUX-HUAWEI",
AI2286="Projet OCM (NOKIA)","TRAVAUX-NOKIA",
AI2286="ACCESS-ISSUE","ACCESS-ISSUE",
AI2286="Projet OCM (ZTE, NOKIA, autres projets)","TRAVAUX OCM",
AI2286="No root CAuse","No root cause",
AI2286="ODU HS","PDH",
AI2286="IP &amp; VLAN","PDH",
AI2286="Warehouse HUAWEI","SPARE-ISSUE",
AI2286="SPARE-HS","SPARE-ISSUE",
AI2286="Power Telco","BSS",AI2286="no impacts","no impacts"
),"")</f>
        <v>no impacts</v>
      </c>
      <c r="AH2286" s="57" t="str" cm="1">
        <f t="array" ref="AH2286">IFERROR(_xlfn.IFS(
AI2286="MPR ISSUE","TX ISSUE",
AI2286="BSS Hardware Issue","RAN ISSUE",
AI2286="Sites strategiques, MLL, Pylone, etc.","ENVTECH",
AI2286="AKTIVCO DEFAUT GE &amp; POWER Cabinet","POWER ISSUE",
AI2286="AKTIVCO Coupure ENEO &amp; Baisse de tension","POWER ISSUE",
AI2286="Coupure ENEO &amp; Baisse de tension","POWER ISSUE",
AI2286="Defaut GE &amp; POWER Cabinet","POWER ISSUE",
AI2286="Sharing","POWER ISSUE",
AI2286="Sites strategiques &amp; DataCenter","POWER ISSUE",
AI2286="Exclu","Exclu",
AI2286="SAT","TX ISSUE",
AI2286="SPARE-ISSUE","SPARE-ISSUE",
AI2286="Fiber CAmtel","TX ISSUE",
AI2286="Fiber AOF","TX ISSUE",
AI2286="Projet OCM (HUAWEI)","TRAVAUX-HUAWEI",
AI2286="Projet OCM (NOKIA)","TRAVAUX -NOKIA",
AI2286="ACCESS-ISSUE","ACCESS-ISSUE",
AI2286="Projet OCM (ZTE, NOKIA, autres projets)","TRAVAUX OCM",
AI2286="No root CAuse","No root cause",
AI2286="ODU HS","TX ISSUE",
AI2286="IP &amp; VLAN","TX ISSUE",
AI2286="Warehouse HUAWEI","SPARE-ISSUE",
AI2286="SPARE-HS","SPARE-ISSUE",
AI2286="Power Telco","RAN ISSUE",AI2286="no impacts","no impacts"
),"")</f>
        <v>no impacts</v>
      </c>
      <c r="AI2286" s="85" t="s">
        <v>5998</v>
      </c>
      <c r="AJ2286" s="57" t="str" cm="1">
        <f t="array" ref="AJ2286">IFERROR(_xlfn.IFS(
AI2286="MPR ISSUE","ACTIVE",
AI2286="BSS Hardware Issue","ACTIVE",
AI2286="Sites strategiques, MLL, Pylone, etc.","PASSIVE",
AI2286="AKTIVCO DEFAUT GE &amp; POWER Cabinet","PASSIVE",
AI2286="AKTIVCO Coupure ENEO &amp; Baisse de tension","PASSIVE",
AI2286="Coupure ENEO &amp; Baisse de tension","PASSIVE",
AI2286="Defaut GE &amp; POWER Cabinet","PASSIVE",
AI2286="Sharing","PASSIVE",
AI2286="Sites strategiques &amp; DataCenter","PASSIVE",
AI2286="Exclu","Exclu",
AI2286="SAT","ACTIVE",
AI2286="SPARE-ISSUE","SPARE-ISSUE",
AI2286="Fiber CAmtel","ACTIVE",
AI2286="Fiber AOF","ACTIVE",
AI2286="Projet OCM (HUAWEI)","PLANNED WORKS",
AI2286="Projet OCM (NOKIA)","PLANNED WORKS",
AI2286="ACCESS-ISSUE","ACCESS-ISSUE",
AI2286="Projet OCM (ZTE, NOKIA, autres projets)","PLANNED WORKS",
AI2286="No root CAuse","No root cause",
AI2286="ODU HS","ACTIVE",
AI2286="IP &amp; VLAN","ACTIVE",
AI2286="Warehouse HUAWEI","SPARE-ISSUE",
AI2286="SPARE-HS","SPARE-ISSUE",
AI2286="Power Telco","ACTIVE", AI2286="no impacts","no impacts"
),"")</f>
        <v>no impacts</v>
      </c>
      <c r="AK2286" s="23" t="s">
        <v>5537</v>
      </c>
      <c r="AL2286" s="23" t="str">
        <f t="shared" si="66"/>
        <v>OST_314</v>
      </c>
      <c r="AN2286" s="9" t="s">
        <v>5537</v>
      </c>
      <c r="AO2286" s="23" t="str">
        <f>_xlfn.XLOOKUP(B2286,'INCIDENT-05-03-2026'!E:E,'INCIDENT-05-03-2026'!F:F,"")</f>
        <v/>
      </c>
      <c r="AP2286" s="7" t="s">
        <v>5537</v>
      </c>
      <c r="AQ2286" s="6"/>
      <c r="AR2286" s="7"/>
      <c r="AS2286" s="3" t="str">
        <f>_xlfn.XLOOKUP(B2286,'[3]tt num | region | site id'!$C:$C,'[3]tt num | region | site id'!$Q:$Q,"")</f>
        <v/>
      </c>
      <c r="AT2286" s="24" t="str">
        <f>_xlfn.XLOOKUP(B2286,'[4]Cells Huawei 03052026 12h'!$B:$B,'[4]Cells Huawei 03052026 12h'!$T:$T,"")</f>
        <v/>
      </c>
      <c r="AU2286" s="24" t="str">
        <f>_xlfn.XLOOKUP(B2286,'[5]cells down 02052026 8h50'!$B:$B,'[5]cells down 02052026 8h50'!$R:$R,"")</f>
        <v/>
      </c>
      <c r="AV2286" s="24" t="str">
        <f>_xlfn.XLOOKUP(B2286,'[5]cells down 02052026 13h50'!$B:$B,'[5]cells down 02052026 13h50'!$R:$R,"")</f>
        <v/>
      </c>
      <c r="AW2286" s="24" t="str">
        <f>_xlfn.XLOOKUP(B2286,'[5]cells down 02052026 13h50'!$B:$B,'[5]cells down 02052026 13h50'!$R:$R,"")</f>
        <v/>
      </c>
      <c r="AX2286" s="24" t="str">
        <f>_xlfn.XLOOKUP(B2286,'[6]cell downs 03052026 8h40 '!$B:$B,'[6]cell downs 03052026 8h40 '!$R:$R,"")</f>
        <v/>
      </c>
      <c r="AY2286" s="24" t="str">
        <f>_xlfn.XLOOKUP(B2286,'[7]ALL SITES DOWN'!$D:$D,'[7]ALL SITES DOWN'!$J:$J,"")</f>
        <v/>
      </c>
      <c r="AZ2286" s="24" t="str">
        <f>_xlfn.XLOOKUP(B2286,'[8]ALL SITES DOWN'!$D:$D,'[8]ALL SITES DOWN'!$J:$J,"")</f>
        <v/>
      </c>
      <c r="BA2286" s="9" t="str">
        <f>_xlfn.XLOOKUP(B2286,[9]sheet1!$AC:$AC,[9]sheet1!$AF:$AF,"")</f>
        <v/>
      </c>
      <c r="BB2286" s="14" t="s">
        <v>5537</v>
      </c>
      <c r="BC2286" s="14" t="s">
        <v>5537</v>
      </c>
      <c r="BD2286" s="14" t="str">
        <f>_xlfn.XLOOKUP(B2286,'[10]cell downs 18042026 17h'!$B:$B,'[10]cell downs 18042026 17h'!$B:$B,"")</f>
        <v/>
      </c>
      <c r="BE2286" s="14" t="str">
        <f>_xlfn.XLOOKUP(B2286,'[11]Cells Huawei 19042026 15h'!$B:$B,'[11]Cells Huawei 19042026 15h'!$B:$B,"")</f>
        <v/>
      </c>
      <c r="BF2286" s="9" t="str">
        <f>_xlfn.XLOOKUP(B2286,'[12]cells down 19042026 9H40'!$B:$B,'[12]cells down 19042026 9H40'!$B:$B,"")</f>
        <v/>
      </c>
      <c r="BG2286" s="9" t="s">
        <v>5537</v>
      </c>
      <c r="BH2286" s="9" t="s">
        <v>12</v>
      </c>
    </row>
    <row r="2287" spans="1:60" s="9" customFormat="1" x14ac:dyDescent="0.3">
      <c r="A2287" s="1" t="s">
        <v>4208</v>
      </c>
      <c r="B2287" s="8" t="s">
        <v>4209</v>
      </c>
      <c r="C2287" s="3" t="str">
        <f>_xlfn.XLOOKUP(B2287,'[1]daily break down'!$D:$D,'[1]daily break down'!$E:$E,"")</f>
        <v>CENTRE</v>
      </c>
      <c r="D2287" s="1" t="s">
        <v>11</v>
      </c>
      <c r="E2287" s="1" t="s">
        <v>154</v>
      </c>
      <c r="F2287" s="3" t="s">
        <v>37</v>
      </c>
      <c r="G2287" s="1" t="s">
        <v>4208</v>
      </c>
      <c r="H2287" s="42" t="str">
        <f>_xlfn.XLOOKUP(B2287,[2]CALCULATION!$B:$B,[2]CALCULATION!$H:$H,"")</f>
        <v>ZTE</v>
      </c>
      <c r="I2287" s="34">
        <v>0</v>
      </c>
      <c r="J2287" s="34">
        <v>0</v>
      </c>
      <c r="K2287" s="34">
        <v>0</v>
      </c>
      <c r="L2287" s="34">
        <v>0</v>
      </c>
      <c r="M2287" s="34">
        <v>0</v>
      </c>
      <c r="N2287" s="34">
        <v>0</v>
      </c>
      <c r="O2287" s="34">
        <v>0</v>
      </c>
      <c r="P2287" s="34">
        <v>0</v>
      </c>
      <c r="Q2287" s="34">
        <v>0</v>
      </c>
      <c r="R2287" s="34">
        <v>0</v>
      </c>
      <c r="S2287" s="35">
        <v>0</v>
      </c>
      <c r="T2287" s="35">
        <v>0</v>
      </c>
      <c r="U2287" s="35">
        <v>0</v>
      </c>
      <c r="V2287" s="35">
        <v>0</v>
      </c>
      <c r="W2287" s="35">
        <v>0</v>
      </c>
      <c r="X2287" s="35">
        <v>0</v>
      </c>
      <c r="Y2287" s="35">
        <v>0</v>
      </c>
      <c r="Z2287" s="35">
        <v>0</v>
      </c>
      <c r="AA2287" s="35">
        <v>0</v>
      </c>
      <c r="AB2287" s="35">
        <v>0</v>
      </c>
      <c r="AC2287" s="35">
        <v>0</v>
      </c>
      <c r="AD2287" s="35">
        <v>0</v>
      </c>
      <c r="AE2287" s="58" t="s">
        <v>5560</v>
      </c>
      <c r="AF2287" s="58"/>
      <c r="AG2287" s="57" t="str" cm="1">
        <f t="array" ref="AG2287">IFERROR(_xlfn.IFS(
AI2287="MPR ISSUE","PDH",
AI2287="BSS Hardware Issue","BSS",
AI2287="Sites strategiques, MLL, Pylone, etc.","ENVTECH",
AI2287="AKTIVCO DEFAUT GE &amp; POWER Cabinet","AKTIVCO",
AI2287="AKTIVCO Coupure ENEO &amp; Baisse de tension","AKTIVCO GRID ONLY",
AI2287="Coupure ENEO &amp; Baisse de tension","IHS GRID ONLY",
AI2287="Defaut GE &amp; POWER Cabinet","IHS",
AI2287="Sharing","Partners",
AI2287="Sites strategiques &amp; DataCenter","SST &amp; DC",
AI2287="Exclu","Exclu",
AI2287="SAT","SAT",
AI2287="SPARE-ISSUE","SPARE-ISSUE",
AI2287="Fiber CAmtel","TRANS_FO_CAMTEL",
AI2287="Fiber AOF","Fiber AOF",
AI2287="Projet OCM (HUAWEI)","TRAVAUX-HUAWEI",
AI2287="Projet OCM (NOKIA)","TRAVAUX-NOKIA",
AI2287="ACCESS-ISSUE","ACCESS-ISSUE",
AI2287="Projet OCM (ZTE, NOKIA, autres projets)","TRAVAUX OCM",
AI2287="No root CAuse","No root cause",
AI2287="ODU HS","PDH",
AI2287="IP &amp; VLAN","PDH",
AI2287="Warehouse HUAWEI","SPARE-ISSUE",
AI2287="SPARE-HS","SPARE-ISSUE",
AI2287="Power Telco","BSS",AI2287="no impacts","no impacts"
),"")</f>
        <v>no impacts</v>
      </c>
      <c r="AH2287" s="57" t="str" cm="1">
        <f t="array" ref="AH2287">IFERROR(_xlfn.IFS(
AI2287="MPR ISSUE","TX ISSUE",
AI2287="BSS Hardware Issue","RAN ISSUE",
AI2287="Sites strategiques, MLL, Pylone, etc.","ENVTECH",
AI2287="AKTIVCO DEFAUT GE &amp; POWER Cabinet","POWER ISSUE",
AI2287="AKTIVCO Coupure ENEO &amp; Baisse de tension","POWER ISSUE",
AI2287="Coupure ENEO &amp; Baisse de tension","POWER ISSUE",
AI2287="Defaut GE &amp; POWER Cabinet","POWER ISSUE",
AI2287="Sharing","POWER ISSUE",
AI2287="Sites strategiques &amp; DataCenter","POWER ISSUE",
AI2287="Exclu","Exclu",
AI2287="SAT","TX ISSUE",
AI2287="SPARE-ISSUE","SPARE-ISSUE",
AI2287="Fiber CAmtel","TX ISSUE",
AI2287="Fiber AOF","TX ISSUE",
AI2287="Projet OCM (HUAWEI)","TRAVAUX-HUAWEI",
AI2287="Projet OCM (NOKIA)","TRAVAUX -NOKIA",
AI2287="ACCESS-ISSUE","ACCESS-ISSUE",
AI2287="Projet OCM (ZTE, NOKIA, autres projets)","TRAVAUX OCM",
AI2287="No root CAuse","No root cause",
AI2287="ODU HS","TX ISSUE",
AI2287="IP &amp; VLAN","TX ISSUE",
AI2287="Warehouse HUAWEI","SPARE-ISSUE",
AI2287="SPARE-HS","SPARE-ISSUE",
AI2287="Power Telco","RAN ISSUE",AI2287="no impacts","no impacts"
),"")</f>
        <v>no impacts</v>
      </c>
      <c r="AI2287" s="85" t="s">
        <v>5998</v>
      </c>
      <c r="AJ2287" s="57" t="str" cm="1">
        <f t="array" ref="AJ2287">IFERROR(_xlfn.IFS(
AI2287="MPR ISSUE","ACTIVE",
AI2287="BSS Hardware Issue","ACTIVE",
AI2287="Sites strategiques, MLL, Pylone, etc.","PASSIVE",
AI2287="AKTIVCO DEFAUT GE &amp; POWER Cabinet","PASSIVE",
AI2287="AKTIVCO Coupure ENEO &amp; Baisse de tension","PASSIVE",
AI2287="Coupure ENEO &amp; Baisse de tension","PASSIVE",
AI2287="Defaut GE &amp; POWER Cabinet","PASSIVE",
AI2287="Sharing","PASSIVE",
AI2287="Sites strategiques &amp; DataCenter","PASSIVE",
AI2287="Exclu","Exclu",
AI2287="SAT","ACTIVE",
AI2287="SPARE-ISSUE","SPARE-ISSUE",
AI2287="Fiber CAmtel","ACTIVE",
AI2287="Fiber AOF","ACTIVE",
AI2287="Projet OCM (HUAWEI)","PLANNED WORKS",
AI2287="Projet OCM (NOKIA)","PLANNED WORKS",
AI2287="ACCESS-ISSUE","ACCESS-ISSUE",
AI2287="Projet OCM (ZTE, NOKIA, autres projets)","PLANNED WORKS",
AI2287="No root CAuse","No root cause",
AI2287="ODU HS","ACTIVE",
AI2287="IP &amp; VLAN","ACTIVE",
AI2287="Warehouse HUAWEI","SPARE-ISSUE",
AI2287="SPARE-HS","SPARE-ISSUE",
AI2287="Power Telco","ACTIVE", AI2287="no impacts","no impacts"
),"")</f>
        <v>no impacts</v>
      </c>
      <c r="AK2287" s="23" t="s">
        <v>5537</v>
      </c>
      <c r="AL2287" s="23" t="str">
        <f t="shared" si="66"/>
        <v>CTR_299</v>
      </c>
      <c r="AN2287" s="9" t="s">
        <v>5537</v>
      </c>
      <c r="AO2287" s="23" t="str">
        <f>_xlfn.XLOOKUP(B2287,'INCIDENT-05-03-2026'!E:E,'INCIDENT-05-03-2026'!F:F,"")</f>
        <v/>
      </c>
      <c r="AP2287" s="7" t="s">
        <v>5537</v>
      </c>
      <c r="AQ2287" s="6"/>
      <c r="AR2287" s="7"/>
      <c r="AS2287" s="3" t="str">
        <f>_xlfn.XLOOKUP(B2287,'[3]tt num | region | site id'!$C:$C,'[3]tt num | region | site id'!$Q:$Q,"")</f>
        <v/>
      </c>
      <c r="AT2287" s="24" t="str">
        <f>_xlfn.XLOOKUP(B2287,'[4]Cells Huawei 03052026 12h'!$B:$B,'[4]Cells Huawei 03052026 12h'!$T:$T,"")</f>
        <v/>
      </c>
      <c r="AU2287" s="24" t="str">
        <f>_xlfn.XLOOKUP(B2287,'[5]cells down 02052026 8h50'!$B:$B,'[5]cells down 02052026 8h50'!$R:$R,"")</f>
        <v/>
      </c>
      <c r="AV2287" s="24" t="str">
        <f>_xlfn.XLOOKUP(B2287,'[5]cells down 02052026 13h50'!$B:$B,'[5]cells down 02052026 13h50'!$R:$R,"")</f>
        <v/>
      </c>
      <c r="AW2287" s="24" t="str">
        <f>_xlfn.XLOOKUP(B2287,'[5]cells down 02052026 13h50'!$B:$B,'[5]cells down 02052026 13h50'!$R:$R,"")</f>
        <v/>
      </c>
      <c r="AX2287" s="24" t="str">
        <f>_xlfn.XLOOKUP(B2287,'[6]cell downs 03052026 8h40 '!$B:$B,'[6]cell downs 03052026 8h40 '!$R:$R,"")</f>
        <v/>
      </c>
      <c r="AY2287" s="24" t="str">
        <f>_xlfn.XLOOKUP(B2287,'[7]ALL SITES DOWN'!$D:$D,'[7]ALL SITES DOWN'!$J:$J,"")</f>
        <v/>
      </c>
      <c r="AZ2287" s="24" t="str">
        <f>_xlfn.XLOOKUP(B2287,'[8]ALL SITES DOWN'!$D:$D,'[8]ALL SITES DOWN'!$J:$J,"")</f>
        <v/>
      </c>
      <c r="BA2287" s="9" t="str">
        <f>_xlfn.XLOOKUP(B2287,[9]sheet1!$AC:$AC,[9]sheet1!$AF:$AF,"")</f>
        <v/>
      </c>
      <c r="BB2287" s="14" t="s">
        <v>5537</v>
      </c>
      <c r="BC2287" s="14" t="s">
        <v>5537</v>
      </c>
      <c r="BD2287" s="14" t="str">
        <f>_xlfn.XLOOKUP(B2287,'[10]cell downs 18042026 17h'!$B:$B,'[10]cell downs 18042026 17h'!$B:$B,"")</f>
        <v/>
      </c>
      <c r="BE2287" s="14" t="str">
        <f>_xlfn.XLOOKUP(B2287,'[11]Cells Huawei 19042026 15h'!$B:$B,'[11]Cells Huawei 19042026 15h'!$B:$B,"")</f>
        <v/>
      </c>
      <c r="BF2287" s="9" t="str">
        <f>_xlfn.XLOOKUP(B2287,'[12]cells down 19042026 9H40'!$B:$B,'[12]cells down 19042026 9H40'!$B:$B,"")</f>
        <v/>
      </c>
      <c r="BG2287" s="9" t="s">
        <v>4209</v>
      </c>
      <c r="BH2287" s="9" t="s">
        <v>12</v>
      </c>
    </row>
    <row r="2288" spans="1:60" s="9" customFormat="1" x14ac:dyDescent="0.3">
      <c r="A2288" s="1" t="s">
        <v>3769</v>
      </c>
      <c r="B2288" s="8" t="s">
        <v>3770</v>
      </c>
      <c r="C2288" s="3" t="str">
        <f>_xlfn.XLOOKUP(B2288,'[1]daily break down'!$D:$D,'[1]daily break down'!$E:$E,"")</f>
        <v>EXTREME-NORD</v>
      </c>
      <c r="D2288" s="1" t="s">
        <v>11</v>
      </c>
      <c r="E2288" s="1" t="s">
        <v>12</v>
      </c>
      <c r="F2288" s="3" t="s">
        <v>55</v>
      </c>
      <c r="G2288" s="1" t="s">
        <v>185</v>
      </c>
      <c r="H2288" s="40" t="str">
        <f>_xlfn.XLOOKUP(B2288,[2]CALCULATION!$B:$B,[2]CALCULATION!$H:$H,"")</f>
        <v>Huawei</v>
      </c>
      <c r="I2288" s="34">
        <v>0</v>
      </c>
      <c r="J2288" s="34">
        <v>0</v>
      </c>
      <c r="K2288" s="34">
        <v>0</v>
      </c>
      <c r="L2288" s="34">
        <v>0</v>
      </c>
      <c r="M2288" s="34">
        <v>5.3505234952187721E-4</v>
      </c>
      <c r="N2288" s="34">
        <v>4.2001609437467363E-2</v>
      </c>
      <c r="O2288" s="34">
        <v>0.46886637388602093</v>
      </c>
      <c r="P2288" s="34">
        <v>0.19472338506932857</v>
      </c>
      <c r="Q2288" s="34">
        <v>0.49886497561588089</v>
      </c>
      <c r="R2288" s="34">
        <v>0</v>
      </c>
      <c r="S2288" s="35">
        <v>0</v>
      </c>
      <c r="T2288" s="35">
        <v>0</v>
      </c>
      <c r="U2288" s="35">
        <v>2.9908534584357067</v>
      </c>
      <c r="V2288" s="35">
        <v>3.5423675852445413</v>
      </c>
      <c r="W2288" s="35">
        <v>0</v>
      </c>
      <c r="X2288" s="35">
        <v>0</v>
      </c>
      <c r="Y2288" s="35">
        <v>0</v>
      </c>
      <c r="Z2288" s="35">
        <v>0</v>
      </c>
      <c r="AA2288" s="35">
        <v>0</v>
      </c>
      <c r="AB2288" s="35">
        <v>0</v>
      </c>
      <c r="AC2288" s="35">
        <v>0</v>
      </c>
      <c r="AD2288" s="35">
        <v>0</v>
      </c>
      <c r="AE2288" s="58" t="s">
        <v>5603</v>
      </c>
      <c r="AF2288" s="58"/>
      <c r="AG2288" s="57" t="str" cm="1">
        <f t="array" ref="AG2288">IFERROR(_xlfn.IFS(
AI2288="MPR ISSUE","PDH",
AI2288="BSS Hardware Issue","BSS",
AI2288="Sites strategiques, MLL, Pylone, etc.","ENVTECH",
AI2288="AKTIVCO DEFAUT GE &amp; POWER Cabinet","AKTIVCO",
AI2288="AKTIVCO Coupure ENEO &amp; Baisse de tension","AKTIVCO GRID ONLY",
AI2288="Coupure ENEO &amp; Baisse de tension","IHS GRID ONLY",
AI2288="Defaut GE &amp; POWER Cabinet","IHS",
AI2288="Sharing","Partners",
AI2288="Sites strategiques &amp; DataCenter","SST &amp; DC",
AI2288="Exclu","Exclu",
AI2288="SAT","SAT",
AI2288="SPARE-ISSUE","SPARE-ISSUE",
AI2288="Fiber CAmtel","TRANS_FO_CAMTEL",
AI2288="Fiber AOF","Fiber AOF",
AI2288="Projet OCM (HUAWEI)","TRAVAUX-HUAWEI",
AI2288="Projet OCM (NOKIA)","TRAVAUX-NOKIA",
AI2288="ACCESS-ISSUE","ACCESS-ISSUE",
AI2288="Projet OCM (ZTE, NOKIA, autres projets)","TRAVAUX OCM",
AI2288="No root CAuse","No root cause",
AI2288="ODU HS","PDH",
AI2288="IP &amp; VLAN","PDH",
AI2288="Warehouse HUAWEI","SPARE-ISSUE",
AI2288="SPARE-HS","SPARE-ISSUE",
AI2288="Power Telco","BSS",AI2288="no impacts","no impacts"
),"")</f>
        <v>no impacts</v>
      </c>
      <c r="AH2288" s="57" t="str" cm="1">
        <f t="array" ref="AH2288">IFERROR(_xlfn.IFS(
AI2288="MPR ISSUE","TX ISSUE",
AI2288="BSS Hardware Issue","RAN ISSUE",
AI2288="Sites strategiques, MLL, Pylone, etc.","ENVTECH",
AI2288="AKTIVCO DEFAUT GE &amp; POWER Cabinet","POWER ISSUE",
AI2288="AKTIVCO Coupure ENEO &amp; Baisse de tension","POWER ISSUE",
AI2288="Coupure ENEO &amp; Baisse de tension","POWER ISSUE",
AI2288="Defaut GE &amp; POWER Cabinet","POWER ISSUE",
AI2288="Sharing","POWER ISSUE",
AI2288="Sites strategiques &amp; DataCenter","POWER ISSUE",
AI2288="Exclu","Exclu",
AI2288="SAT","TX ISSUE",
AI2288="SPARE-ISSUE","SPARE-ISSUE",
AI2288="Fiber CAmtel","TX ISSUE",
AI2288="Fiber AOF","TX ISSUE",
AI2288="Projet OCM (HUAWEI)","TRAVAUX-HUAWEI",
AI2288="Projet OCM (NOKIA)","TRAVAUX -NOKIA",
AI2288="ACCESS-ISSUE","ACCESS-ISSUE",
AI2288="Projet OCM (ZTE, NOKIA, autres projets)","TRAVAUX OCM",
AI2288="No root CAuse","No root cause",
AI2288="ODU HS","TX ISSUE",
AI2288="IP &amp; VLAN","TX ISSUE",
AI2288="Warehouse HUAWEI","SPARE-ISSUE",
AI2288="SPARE-HS","SPARE-ISSUE",
AI2288="Power Telco","RAN ISSUE",AI2288="no impacts","no impacts"
),"")</f>
        <v>no impacts</v>
      </c>
      <c r="AI2288" s="85" t="s">
        <v>5998</v>
      </c>
      <c r="AJ2288" s="57" t="str" cm="1">
        <f t="array" ref="AJ2288">IFERROR(_xlfn.IFS(
AI2288="MPR ISSUE","ACTIVE",
AI2288="BSS Hardware Issue","ACTIVE",
AI2288="Sites strategiques, MLL, Pylone, etc.","PASSIVE",
AI2288="AKTIVCO DEFAUT GE &amp; POWER Cabinet","PASSIVE",
AI2288="AKTIVCO Coupure ENEO &amp; Baisse de tension","PASSIVE",
AI2288="Coupure ENEO &amp; Baisse de tension","PASSIVE",
AI2288="Defaut GE &amp; POWER Cabinet","PASSIVE",
AI2288="Sharing","PASSIVE",
AI2288="Sites strategiques &amp; DataCenter","PASSIVE",
AI2288="Exclu","Exclu",
AI2288="SAT","ACTIVE",
AI2288="SPARE-ISSUE","SPARE-ISSUE",
AI2288="Fiber CAmtel","ACTIVE",
AI2288="Fiber AOF","ACTIVE",
AI2288="Projet OCM (HUAWEI)","PLANNED WORKS",
AI2288="Projet OCM (NOKIA)","PLANNED WORKS",
AI2288="ACCESS-ISSUE","ACCESS-ISSUE",
AI2288="Projet OCM (ZTE, NOKIA, autres projets)","PLANNED WORKS",
AI2288="No root CAuse","No root cause",
AI2288="ODU HS","ACTIVE",
AI2288="IP &amp; VLAN","ACTIVE",
AI2288="Warehouse HUAWEI","SPARE-ISSUE",
AI2288="SPARE-HS","SPARE-ISSUE",
AI2288="Power Telco","ACTIVE", AI2288="no impacts","no impacts"
),"")</f>
        <v>no impacts</v>
      </c>
      <c r="AK2288" s="23" t="s">
        <v>5537</v>
      </c>
      <c r="AL2288" s="23" t="str">
        <f t="shared" si="66"/>
        <v>EXN_180</v>
      </c>
      <c r="AN2288" s="9" t="s">
        <v>5537</v>
      </c>
      <c r="AO2288" s="23" t="str">
        <f>_xlfn.XLOOKUP(B2288,'INCIDENT-05-03-2026'!E:E,'INCIDENT-05-03-2026'!F:F,"")</f>
        <v/>
      </c>
      <c r="AP2288" s="7" t="s">
        <v>5537</v>
      </c>
      <c r="AQ2288" s="6"/>
      <c r="AR2288" s="7"/>
      <c r="AS2288" s="3" t="str">
        <f>_xlfn.XLOOKUP(B2288,'[3]tt num | region | site id'!$C:$C,'[3]tt num | region | site id'!$Q:$Q,"")</f>
        <v/>
      </c>
      <c r="AT2288" s="24" t="str">
        <f>_xlfn.XLOOKUP(B2288,'[4]Cells Huawei 03052026 12h'!$B:$B,'[4]Cells Huawei 03052026 12h'!$T:$T,"")</f>
        <v/>
      </c>
      <c r="AU2288" s="24" t="str">
        <f>_xlfn.XLOOKUP(B2288,'[5]cells down 02052026 8h50'!$B:$B,'[5]cells down 02052026 8h50'!$R:$R,"")</f>
        <v/>
      </c>
      <c r="AV2288" s="24" t="str">
        <f>_xlfn.XLOOKUP(B2288,'[5]cells down 02052026 13h50'!$B:$B,'[5]cells down 02052026 13h50'!$R:$R,"")</f>
        <v/>
      </c>
      <c r="AW2288" s="24" t="str">
        <f>_xlfn.XLOOKUP(B2288,'[5]cells down 02052026 13h50'!$B:$B,'[5]cells down 02052026 13h50'!$R:$R,"")</f>
        <v/>
      </c>
      <c r="AX2288" s="24" t="str">
        <f>_xlfn.XLOOKUP(B2288,'[6]cell downs 03052026 8h40 '!$B:$B,'[6]cell downs 03052026 8h40 '!$R:$R,"")</f>
        <v/>
      </c>
      <c r="AY2288" s="24" t="str">
        <f>_xlfn.XLOOKUP(B2288,'[7]ALL SITES DOWN'!$D:$D,'[7]ALL SITES DOWN'!$J:$J,"")</f>
        <v/>
      </c>
      <c r="AZ2288" s="24" t="str">
        <f>_xlfn.XLOOKUP(B2288,'[8]ALL SITES DOWN'!$D:$D,'[8]ALL SITES DOWN'!$J:$J,"")</f>
        <v/>
      </c>
      <c r="BA2288" s="9" t="str">
        <f>_xlfn.XLOOKUP(B2288,[9]sheet1!$AC:$AC,[9]sheet1!$AF:$AF,"")</f>
        <v/>
      </c>
      <c r="BB2288" s="14" t="s">
        <v>5537</v>
      </c>
      <c r="BC2288" s="14" t="s">
        <v>5537</v>
      </c>
      <c r="BD2288" s="14" t="str">
        <f>_xlfn.XLOOKUP(B2288,'[10]cell downs 18042026 17h'!$B:$B,'[10]cell downs 18042026 17h'!$B:$B,"")</f>
        <v/>
      </c>
      <c r="BE2288" s="14" t="str">
        <f>_xlfn.XLOOKUP(B2288,'[11]Cells Huawei 19042026 15h'!$B:$B,'[11]Cells Huawei 19042026 15h'!$B:$B,"")</f>
        <v/>
      </c>
      <c r="BF2288" s="9" t="str">
        <f>_xlfn.XLOOKUP(B2288,'[12]cells down 19042026 9H40'!$B:$B,'[12]cells down 19042026 9H40'!$B:$B,"")</f>
        <v/>
      </c>
      <c r="BG2288" s="9" t="s">
        <v>3770</v>
      </c>
      <c r="BH2288" s="9" t="s">
        <v>1129</v>
      </c>
    </row>
    <row r="2289" spans="1:60" s="9" customFormat="1" x14ac:dyDescent="0.3">
      <c r="A2289" s="1" t="s">
        <v>4239</v>
      </c>
      <c r="B2289" s="8" t="s">
        <v>4240</v>
      </c>
      <c r="C2289" s="3" t="str">
        <f>_xlfn.XLOOKUP(B2289,'[1]daily break down'!$D:$D,'[1]daily break down'!$E:$E,"")</f>
        <v>CENTRE</v>
      </c>
      <c r="D2289" s="1" t="s">
        <v>11</v>
      </c>
      <c r="E2289" s="1" t="s">
        <v>12</v>
      </c>
      <c r="F2289" s="3" t="s">
        <v>37</v>
      </c>
      <c r="G2289" s="1" t="s">
        <v>4239</v>
      </c>
      <c r="H2289" s="42" t="str">
        <f>_xlfn.XLOOKUP(B2289,[2]CALCULATION!$B:$B,[2]CALCULATION!$H:$H,"")</f>
        <v>ZTE</v>
      </c>
      <c r="I2289" s="34">
        <v>0</v>
      </c>
      <c r="J2289" s="34">
        <v>0</v>
      </c>
      <c r="K2289" s="34">
        <v>0</v>
      </c>
      <c r="L2289" s="34">
        <v>0</v>
      </c>
      <c r="M2289" s="34">
        <v>0</v>
      </c>
      <c r="N2289" s="34">
        <v>0</v>
      </c>
      <c r="O2289" s="34">
        <v>0</v>
      </c>
      <c r="P2289" s="34">
        <v>0</v>
      </c>
      <c r="Q2289" s="34">
        <v>0</v>
      </c>
      <c r="R2289" s="34">
        <v>0</v>
      </c>
      <c r="S2289" s="35">
        <v>0</v>
      </c>
      <c r="T2289" s="35">
        <v>0</v>
      </c>
      <c r="U2289" s="35">
        <v>0</v>
      </c>
      <c r="V2289" s="35">
        <v>0</v>
      </c>
      <c r="W2289" s="35">
        <v>0</v>
      </c>
      <c r="X2289" s="35">
        <v>0</v>
      </c>
      <c r="Y2289" s="35">
        <v>0</v>
      </c>
      <c r="Z2289" s="35">
        <v>0</v>
      </c>
      <c r="AA2289" s="35">
        <v>0</v>
      </c>
      <c r="AB2289" s="35">
        <v>0</v>
      </c>
      <c r="AC2289" s="35">
        <v>0</v>
      </c>
      <c r="AD2289" s="35">
        <v>0</v>
      </c>
      <c r="AE2289" s="58" t="s">
        <v>5560</v>
      </c>
      <c r="AF2289" s="58"/>
      <c r="AG2289" s="57" t="str" cm="1">
        <f t="array" ref="AG2289">IFERROR(_xlfn.IFS(
AI2289="MPR ISSUE","PDH",
AI2289="BSS Hardware Issue","BSS",
AI2289="Sites strategiques, MLL, Pylone, etc.","ENVTECH",
AI2289="AKTIVCO DEFAUT GE &amp; POWER Cabinet","AKTIVCO",
AI2289="AKTIVCO Coupure ENEO &amp; Baisse de tension","AKTIVCO GRID ONLY",
AI2289="Coupure ENEO &amp; Baisse de tension","IHS GRID ONLY",
AI2289="Defaut GE &amp; POWER Cabinet","IHS",
AI2289="Sharing","Partners",
AI2289="Sites strategiques &amp; DataCenter","SST &amp; DC",
AI2289="Exclu","Exclu",
AI2289="SAT","SAT",
AI2289="SPARE-ISSUE","SPARE-ISSUE",
AI2289="Fiber CAmtel","TRANS_FO_CAMTEL",
AI2289="Fiber AOF","Fiber AOF",
AI2289="Projet OCM (HUAWEI)","TRAVAUX-HUAWEI",
AI2289="Projet OCM (NOKIA)","TRAVAUX-NOKIA",
AI2289="ACCESS-ISSUE","ACCESS-ISSUE",
AI2289="Projet OCM (ZTE, NOKIA, autres projets)","TRAVAUX OCM",
AI2289="No root CAuse","No root cause",
AI2289="ODU HS","PDH",
AI2289="IP &amp; VLAN","PDH",
AI2289="Warehouse HUAWEI","SPARE-ISSUE",
AI2289="SPARE-HS","SPARE-ISSUE",
AI2289="Power Telco","BSS",AI2289="no impacts","no impacts"
),"")</f>
        <v>no impacts</v>
      </c>
      <c r="AH2289" s="57" t="str" cm="1">
        <f t="array" ref="AH2289">IFERROR(_xlfn.IFS(
AI2289="MPR ISSUE","TX ISSUE",
AI2289="BSS Hardware Issue","RAN ISSUE",
AI2289="Sites strategiques, MLL, Pylone, etc.","ENVTECH",
AI2289="AKTIVCO DEFAUT GE &amp; POWER Cabinet","POWER ISSUE",
AI2289="AKTIVCO Coupure ENEO &amp; Baisse de tension","POWER ISSUE",
AI2289="Coupure ENEO &amp; Baisse de tension","POWER ISSUE",
AI2289="Defaut GE &amp; POWER Cabinet","POWER ISSUE",
AI2289="Sharing","POWER ISSUE",
AI2289="Sites strategiques &amp; DataCenter","POWER ISSUE",
AI2289="Exclu","Exclu",
AI2289="SAT","TX ISSUE",
AI2289="SPARE-ISSUE","SPARE-ISSUE",
AI2289="Fiber CAmtel","TX ISSUE",
AI2289="Fiber AOF","TX ISSUE",
AI2289="Projet OCM (HUAWEI)","TRAVAUX-HUAWEI",
AI2289="Projet OCM (NOKIA)","TRAVAUX -NOKIA",
AI2289="ACCESS-ISSUE","ACCESS-ISSUE",
AI2289="Projet OCM (ZTE, NOKIA, autres projets)","TRAVAUX OCM",
AI2289="No root CAuse","No root cause",
AI2289="ODU HS","TX ISSUE",
AI2289="IP &amp; VLAN","TX ISSUE",
AI2289="Warehouse HUAWEI","SPARE-ISSUE",
AI2289="SPARE-HS","SPARE-ISSUE",
AI2289="Power Telco","RAN ISSUE",AI2289="no impacts","no impacts"
),"")</f>
        <v>no impacts</v>
      </c>
      <c r="AI2289" s="85" t="s">
        <v>5998</v>
      </c>
      <c r="AJ2289" s="57" t="str" cm="1">
        <f t="array" ref="AJ2289">IFERROR(_xlfn.IFS(
AI2289="MPR ISSUE","ACTIVE",
AI2289="BSS Hardware Issue","ACTIVE",
AI2289="Sites strategiques, MLL, Pylone, etc.","PASSIVE",
AI2289="AKTIVCO DEFAUT GE &amp; POWER Cabinet","PASSIVE",
AI2289="AKTIVCO Coupure ENEO &amp; Baisse de tension","PASSIVE",
AI2289="Coupure ENEO &amp; Baisse de tension","PASSIVE",
AI2289="Defaut GE &amp; POWER Cabinet","PASSIVE",
AI2289="Sharing","PASSIVE",
AI2289="Sites strategiques &amp; DataCenter","PASSIVE",
AI2289="Exclu","Exclu",
AI2289="SAT","ACTIVE",
AI2289="SPARE-ISSUE","SPARE-ISSUE",
AI2289="Fiber CAmtel","ACTIVE",
AI2289="Fiber AOF","ACTIVE",
AI2289="Projet OCM (HUAWEI)","PLANNED WORKS",
AI2289="Projet OCM (NOKIA)","PLANNED WORKS",
AI2289="ACCESS-ISSUE","ACCESS-ISSUE",
AI2289="Projet OCM (ZTE, NOKIA, autres projets)","PLANNED WORKS",
AI2289="No root CAuse","No root cause",
AI2289="ODU HS","ACTIVE",
AI2289="IP &amp; VLAN","ACTIVE",
AI2289="Warehouse HUAWEI","SPARE-ISSUE",
AI2289="SPARE-HS","SPARE-ISSUE",
AI2289="Power Telco","ACTIVE", AI2289="no impacts","no impacts"
),"")</f>
        <v>no impacts</v>
      </c>
      <c r="AK2289" s="23" t="s">
        <v>5537</v>
      </c>
      <c r="AL2289" s="23" t="str">
        <f t="shared" si="66"/>
        <v>CTR_206</v>
      </c>
      <c r="AN2289" s="9" t="s">
        <v>5537</v>
      </c>
      <c r="AO2289" s="23" t="str">
        <f>_xlfn.XLOOKUP(B2289,'INCIDENT-05-03-2026'!E:E,'INCIDENT-05-03-2026'!F:F,"")</f>
        <v/>
      </c>
      <c r="AP2289" s="7" t="s">
        <v>5537</v>
      </c>
      <c r="AQ2289" s="6"/>
      <c r="AR2289" s="7"/>
      <c r="AS2289" s="3" t="str">
        <f>_xlfn.XLOOKUP(B2289,'[3]tt num | region | site id'!$C:$C,'[3]tt num | region | site id'!$Q:$Q,"")</f>
        <v/>
      </c>
      <c r="AT2289" s="24" t="str">
        <f>_xlfn.XLOOKUP(B2289,'[4]Cells Huawei 03052026 12h'!$B:$B,'[4]Cells Huawei 03052026 12h'!$T:$T,"")</f>
        <v/>
      </c>
      <c r="AU2289" s="24" t="str">
        <f>_xlfn.XLOOKUP(B2289,'[5]cells down 02052026 8h50'!$B:$B,'[5]cells down 02052026 8h50'!$R:$R,"")</f>
        <v/>
      </c>
      <c r="AV2289" s="24" t="str">
        <f>_xlfn.XLOOKUP(B2289,'[5]cells down 02052026 13h50'!$B:$B,'[5]cells down 02052026 13h50'!$R:$R,"")</f>
        <v/>
      </c>
      <c r="AW2289" s="24" t="str">
        <f>_xlfn.XLOOKUP(B2289,'[5]cells down 02052026 13h50'!$B:$B,'[5]cells down 02052026 13h50'!$R:$R,"")</f>
        <v/>
      </c>
      <c r="AX2289" s="24" t="str">
        <f>_xlfn.XLOOKUP(B2289,'[6]cell downs 03052026 8h40 '!$B:$B,'[6]cell downs 03052026 8h40 '!$R:$R,"")</f>
        <v/>
      </c>
      <c r="AY2289" s="24" t="str">
        <f>_xlfn.XLOOKUP(B2289,'[7]ALL SITES DOWN'!$D:$D,'[7]ALL SITES DOWN'!$J:$J,"")</f>
        <v/>
      </c>
      <c r="AZ2289" s="24" t="str">
        <f>_xlfn.XLOOKUP(B2289,'[8]ALL SITES DOWN'!$D:$D,'[8]ALL SITES DOWN'!$J:$J,"")</f>
        <v/>
      </c>
      <c r="BA2289" s="9" t="str">
        <f>_xlfn.XLOOKUP(B2289,[9]sheet1!$AC:$AC,[9]sheet1!$AF:$AF,"")</f>
        <v/>
      </c>
      <c r="BB2289" s="14" t="s">
        <v>5537</v>
      </c>
      <c r="BC2289" s="14" t="s">
        <v>5537</v>
      </c>
      <c r="BD2289" s="14" t="str">
        <f>_xlfn.XLOOKUP(B2289,'[10]cell downs 18042026 17h'!$B:$B,'[10]cell downs 18042026 17h'!$B:$B,"")</f>
        <v/>
      </c>
      <c r="BE2289" s="14" t="str">
        <f>_xlfn.XLOOKUP(B2289,'[11]Cells Huawei 19042026 15h'!$B:$B,'[11]Cells Huawei 19042026 15h'!$B:$B,"")</f>
        <v/>
      </c>
      <c r="BF2289" s="9" t="str">
        <f>_xlfn.XLOOKUP(B2289,'[12]cells down 19042026 9H40'!$B:$B,'[12]cells down 19042026 9H40'!$B:$B,"")</f>
        <v/>
      </c>
      <c r="BG2289" s="9" t="s">
        <v>4240</v>
      </c>
      <c r="BH2289" s="9" t="s">
        <v>5537</v>
      </c>
    </row>
    <row r="2290" spans="1:60" s="9" customFormat="1" x14ac:dyDescent="0.3">
      <c r="A2290" s="1" t="s">
        <v>4241</v>
      </c>
      <c r="B2290" s="8" t="s">
        <v>4242</v>
      </c>
      <c r="C2290" s="3" t="str">
        <f>_xlfn.XLOOKUP(B2290,'[1]daily break down'!$D:$D,'[1]daily break down'!$E:$E,"")</f>
        <v>OUEST</v>
      </c>
      <c r="D2290" s="1" t="s">
        <v>21</v>
      </c>
      <c r="E2290" s="1" t="s">
        <v>563</v>
      </c>
      <c r="F2290" s="3" t="s">
        <v>102</v>
      </c>
      <c r="G2290" s="1" t="s">
        <v>4243</v>
      </c>
      <c r="H2290" s="40" t="str">
        <f>_xlfn.XLOOKUP(B2290,[2]CALCULATION!$B:$B,[2]CALCULATION!$H:$H,"")</f>
        <v>HUAWEI</v>
      </c>
      <c r="I2290" s="34">
        <v>0</v>
      </c>
      <c r="J2290" s="34">
        <v>0</v>
      </c>
      <c r="K2290" s="34">
        <v>0</v>
      </c>
      <c r="L2290" s="34">
        <v>0</v>
      </c>
      <c r="M2290" s="34">
        <v>0</v>
      </c>
      <c r="N2290" s="34">
        <v>0</v>
      </c>
      <c r="O2290" s="34">
        <v>0</v>
      </c>
      <c r="P2290" s="34">
        <v>0</v>
      </c>
      <c r="Q2290" s="34">
        <v>0</v>
      </c>
      <c r="R2290" s="34">
        <v>0</v>
      </c>
      <c r="S2290" s="35">
        <v>0</v>
      </c>
      <c r="T2290" s="35">
        <v>0</v>
      </c>
      <c r="U2290" s="35">
        <v>0</v>
      </c>
      <c r="V2290" s="35">
        <v>0</v>
      </c>
      <c r="W2290" s="35">
        <v>0</v>
      </c>
      <c r="X2290" s="35">
        <v>0</v>
      </c>
      <c r="Y2290" s="35">
        <v>0</v>
      </c>
      <c r="Z2290" s="35">
        <v>0</v>
      </c>
      <c r="AA2290" s="35">
        <v>0</v>
      </c>
      <c r="AB2290" s="35">
        <v>0</v>
      </c>
      <c r="AC2290" s="35">
        <v>0</v>
      </c>
      <c r="AD2290" s="35">
        <v>0</v>
      </c>
      <c r="AE2290" s="58" t="s">
        <v>5560</v>
      </c>
      <c r="AF2290" s="58"/>
      <c r="AG2290" s="57" t="str" cm="1">
        <f t="array" ref="AG2290">IFERROR(_xlfn.IFS(
AI2290="MPR ISSUE","PDH",
AI2290="BSS Hardware Issue","BSS",
AI2290="Sites strategiques, MLL, Pylone, etc.","ENVTECH",
AI2290="AKTIVCO DEFAUT GE &amp; POWER Cabinet","AKTIVCO",
AI2290="AKTIVCO Coupure ENEO &amp; Baisse de tension","AKTIVCO GRID ONLY",
AI2290="Coupure ENEO &amp; Baisse de tension","IHS GRID ONLY",
AI2290="Defaut GE &amp; POWER Cabinet","IHS",
AI2290="Sharing","Partners",
AI2290="Sites strategiques &amp; DataCenter","SST &amp; DC",
AI2290="Exclu","Exclu",
AI2290="SAT","SAT",
AI2290="SPARE-ISSUE","SPARE-ISSUE",
AI2290="Fiber CAmtel","TRANS_FO_CAMTEL",
AI2290="Fiber AOF","Fiber AOF",
AI2290="Projet OCM (HUAWEI)","TRAVAUX-HUAWEI",
AI2290="Projet OCM (NOKIA)","TRAVAUX-NOKIA",
AI2290="ACCESS-ISSUE","ACCESS-ISSUE",
AI2290="Projet OCM (ZTE, NOKIA, autres projets)","TRAVAUX OCM",
AI2290="No root CAuse","No root cause",
AI2290="ODU HS","PDH",
AI2290="IP &amp; VLAN","PDH",
AI2290="Warehouse HUAWEI","SPARE-ISSUE",
AI2290="SPARE-HS","SPARE-ISSUE",
AI2290="Power Telco","BSS",AI2290="no impacts","no impacts"
),"")</f>
        <v>no impacts</v>
      </c>
      <c r="AH2290" s="57" t="str" cm="1">
        <f t="array" ref="AH2290">IFERROR(_xlfn.IFS(
AI2290="MPR ISSUE","TX ISSUE",
AI2290="BSS Hardware Issue","RAN ISSUE",
AI2290="Sites strategiques, MLL, Pylone, etc.","ENVTECH",
AI2290="AKTIVCO DEFAUT GE &amp; POWER Cabinet","POWER ISSUE",
AI2290="AKTIVCO Coupure ENEO &amp; Baisse de tension","POWER ISSUE",
AI2290="Coupure ENEO &amp; Baisse de tension","POWER ISSUE",
AI2290="Defaut GE &amp; POWER Cabinet","POWER ISSUE",
AI2290="Sharing","POWER ISSUE",
AI2290="Sites strategiques &amp; DataCenter","POWER ISSUE",
AI2290="Exclu","Exclu",
AI2290="SAT","TX ISSUE",
AI2290="SPARE-ISSUE","SPARE-ISSUE",
AI2290="Fiber CAmtel","TX ISSUE",
AI2290="Fiber AOF","TX ISSUE",
AI2290="Projet OCM (HUAWEI)","TRAVAUX-HUAWEI",
AI2290="Projet OCM (NOKIA)","TRAVAUX -NOKIA",
AI2290="ACCESS-ISSUE","ACCESS-ISSUE",
AI2290="Projet OCM (ZTE, NOKIA, autres projets)","TRAVAUX OCM",
AI2290="No root CAuse","No root cause",
AI2290="ODU HS","TX ISSUE",
AI2290="IP &amp; VLAN","TX ISSUE",
AI2290="Warehouse HUAWEI","SPARE-ISSUE",
AI2290="SPARE-HS","SPARE-ISSUE",
AI2290="Power Telco","RAN ISSUE",AI2290="no impacts","no impacts"
),"")</f>
        <v>no impacts</v>
      </c>
      <c r="AI2290" s="85" t="s">
        <v>5998</v>
      </c>
      <c r="AJ2290" s="57" t="str" cm="1">
        <f t="array" ref="AJ2290">IFERROR(_xlfn.IFS(
AI2290="MPR ISSUE","ACTIVE",
AI2290="BSS Hardware Issue","ACTIVE",
AI2290="Sites strategiques, MLL, Pylone, etc.","PASSIVE",
AI2290="AKTIVCO DEFAUT GE &amp; POWER Cabinet","PASSIVE",
AI2290="AKTIVCO Coupure ENEO &amp; Baisse de tension","PASSIVE",
AI2290="Coupure ENEO &amp; Baisse de tension","PASSIVE",
AI2290="Defaut GE &amp; POWER Cabinet","PASSIVE",
AI2290="Sharing","PASSIVE",
AI2290="Sites strategiques &amp; DataCenter","PASSIVE",
AI2290="Exclu","Exclu",
AI2290="SAT","ACTIVE",
AI2290="SPARE-ISSUE","SPARE-ISSUE",
AI2290="Fiber CAmtel","ACTIVE",
AI2290="Fiber AOF","ACTIVE",
AI2290="Projet OCM (HUAWEI)","PLANNED WORKS",
AI2290="Projet OCM (NOKIA)","PLANNED WORKS",
AI2290="ACCESS-ISSUE","ACCESS-ISSUE",
AI2290="Projet OCM (ZTE, NOKIA, autres projets)","PLANNED WORKS",
AI2290="No root CAuse","No root cause",
AI2290="ODU HS","ACTIVE",
AI2290="IP &amp; VLAN","ACTIVE",
AI2290="Warehouse HUAWEI","SPARE-ISSUE",
AI2290="SPARE-HS","SPARE-ISSUE",
AI2290="Power Telco","ACTIVE", AI2290="no impacts","no impacts"
),"")</f>
        <v>no impacts</v>
      </c>
      <c r="AK2290" s="23" t="s">
        <v>5537</v>
      </c>
      <c r="AL2290" s="23" t="str">
        <f t="shared" si="66"/>
        <v>OST_243</v>
      </c>
      <c r="AN2290" s="9" t="s">
        <v>5537</v>
      </c>
      <c r="AO2290" s="23" t="str">
        <f>_xlfn.XLOOKUP(B2290,'INCIDENT-05-03-2026'!E:E,'INCIDENT-05-03-2026'!F:F,"")</f>
        <v/>
      </c>
      <c r="AP2290" s="7" t="s">
        <v>5537</v>
      </c>
      <c r="AQ2290" s="6"/>
      <c r="AR2290" s="7"/>
      <c r="AS2290" s="3" t="str">
        <f>_xlfn.XLOOKUP(B2290,'[3]tt num | region | site id'!$C:$C,'[3]tt num | region | site id'!$Q:$Q,"")</f>
        <v/>
      </c>
      <c r="AT2290" s="24" t="str">
        <f>_xlfn.XLOOKUP(B2290,'[4]Cells Huawei 03052026 12h'!$B:$B,'[4]Cells Huawei 03052026 12h'!$T:$T,"")</f>
        <v/>
      </c>
      <c r="AU2290" s="24" t="str">
        <f>_xlfn.XLOOKUP(B2290,'[5]cells down 02052026 8h50'!$B:$B,'[5]cells down 02052026 8h50'!$R:$R,"")</f>
        <v/>
      </c>
      <c r="AV2290" s="24" t="str">
        <f>_xlfn.XLOOKUP(B2290,'[5]cells down 02052026 13h50'!$B:$B,'[5]cells down 02052026 13h50'!$R:$R,"")</f>
        <v/>
      </c>
      <c r="AW2290" s="24" t="str">
        <f>_xlfn.XLOOKUP(B2290,'[5]cells down 02052026 13h50'!$B:$B,'[5]cells down 02052026 13h50'!$R:$R,"")</f>
        <v/>
      </c>
      <c r="AX2290" s="24" t="str">
        <f>_xlfn.XLOOKUP(B2290,'[6]cell downs 03052026 8h40 '!$B:$B,'[6]cell downs 03052026 8h40 '!$R:$R,"")</f>
        <v/>
      </c>
      <c r="AY2290" s="24" t="str">
        <f>_xlfn.XLOOKUP(B2290,'[7]ALL SITES DOWN'!$D:$D,'[7]ALL SITES DOWN'!$J:$J,"")</f>
        <v/>
      </c>
      <c r="AZ2290" s="24" t="str">
        <f>_xlfn.XLOOKUP(B2290,'[8]ALL SITES DOWN'!$D:$D,'[8]ALL SITES DOWN'!$J:$J,"")</f>
        <v/>
      </c>
      <c r="BA2290" s="9" t="str">
        <f>_xlfn.XLOOKUP(B2290,[9]sheet1!$AC:$AC,[9]sheet1!$AF:$AF,"")</f>
        <v/>
      </c>
      <c r="BB2290" s="14" t="s">
        <v>5537</v>
      </c>
      <c r="BC2290" s="14" t="s">
        <v>5537</v>
      </c>
      <c r="BD2290" s="14" t="str">
        <f>_xlfn.XLOOKUP(B2290,'[10]cell downs 18042026 17h'!$B:$B,'[10]cell downs 18042026 17h'!$B:$B,"")</f>
        <v/>
      </c>
      <c r="BE2290" s="14" t="str">
        <f>_xlfn.XLOOKUP(B2290,'[11]Cells Huawei 19042026 15h'!$B:$B,'[11]Cells Huawei 19042026 15h'!$B:$B,"")</f>
        <v/>
      </c>
      <c r="BF2290" s="9" t="str">
        <f>_xlfn.XLOOKUP(B2290,'[12]cells down 19042026 9H40'!$B:$B,'[12]cells down 19042026 9H40'!$B:$B,"")</f>
        <v/>
      </c>
      <c r="BG2290" s="9" t="s">
        <v>5537</v>
      </c>
      <c r="BH2290" s="9" t="s">
        <v>1713</v>
      </c>
    </row>
    <row r="2291" spans="1:60" s="9" customFormat="1" x14ac:dyDescent="0.3">
      <c r="A2291" s="1" t="s">
        <v>4257</v>
      </c>
      <c r="B2291" s="8" t="s">
        <v>4258</v>
      </c>
      <c r="C2291" s="3" t="str">
        <f>_xlfn.XLOOKUP(B2291,'[1]daily break down'!$D:$D,'[1]daily break down'!$E:$E,"")</f>
        <v>OUEST</v>
      </c>
      <c r="D2291" s="1" t="s">
        <v>21</v>
      </c>
      <c r="E2291" s="1" t="s">
        <v>122</v>
      </c>
      <c r="F2291" s="3" t="s">
        <v>102</v>
      </c>
      <c r="G2291" s="1" t="s">
        <v>4257</v>
      </c>
      <c r="H2291" s="40" t="str">
        <f>_xlfn.XLOOKUP(B2291,[2]CALCULATION!$B:$B,[2]CALCULATION!$H:$H,"")</f>
        <v>HUAWEI</v>
      </c>
      <c r="I2291" s="34">
        <v>0</v>
      </c>
      <c r="J2291" s="34">
        <v>0</v>
      </c>
      <c r="K2291" s="34">
        <v>0</v>
      </c>
      <c r="L2291" s="34">
        <v>0</v>
      </c>
      <c r="M2291" s="34">
        <v>0</v>
      </c>
      <c r="N2291" s="34">
        <v>0</v>
      </c>
      <c r="O2291" s="34">
        <v>0</v>
      </c>
      <c r="P2291" s="34">
        <v>0</v>
      </c>
      <c r="Q2291" s="34">
        <v>0</v>
      </c>
      <c r="R2291" s="34">
        <v>0</v>
      </c>
      <c r="S2291" s="35">
        <v>0</v>
      </c>
      <c r="T2291" s="35">
        <v>0</v>
      </c>
      <c r="U2291" s="35">
        <v>0</v>
      </c>
      <c r="V2291" s="35">
        <v>0</v>
      </c>
      <c r="W2291" s="35">
        <v>0</v>
      </c>
      <c r="X2291" s="35">
        <v>0</v>
      </c>
      <c r="Y2291" s="35">
        <v>0</v>
      </c>
      <c r="Z2291" s="35">
        <v>0</v>
      </c>
      <c r="AA2291" s="35">
        <v>0</v>
      </c>
      <c r="AB2291" s="35">
        <v>0</v>
      </c>
      <c r="AC2291" s="35">
        <v>0</v>
      </c>
      <c r="AD2291" s="35">
        <v>0</v>
      </c>
      <c r="AE2291" s="58" t="s">
        <v>5560</v>
      </c>
      <c r="AF2291" s="58"/>
      <c r="AG2291" s="57" t="str" cm="1">
        <f t="array" ref="AG2291">IFERROR(_xlfn.IFS(
AI2291="MPR ISSUE","PDH",
AI2291="BSS Hardware Issue","BSS",
AI2291="Sites strategiques, MLL, Pylone, etc.","ENVTECH",
AI2291="AKTIVCO DEFAUT GE &amp; POWER Cabinet","AKTIVCO",
AI2291="AKTIVCO Coupure ENEO &amp; Baisse de tension","AKTIVCO GRID ONLY",
AI2291="Coupure ENEO &amp; Baisse de tension","IHS GRID ONLY",
AI2291="Defaut GE &amp; POWER Cabinet","IHS",
AI2291="Sharing","Partners",
AI2291="Sites strategiques &amp; DataCenter","SST &amp; DC",
AI2291="Exclu","Exclu",
AI2291="SAT","SAT",
AI2291="SPARE-ISSUE","SPARE-ISSUE",
AI2291="Fiber CAmtel","TRANS_FO_CAMTEL",
AI2291="Fiber AOF","Fiber AOF",
AI2291="Projet OCM (HUAWEI)","TRAVAUX-HUAWEI",
AI2291="Projet OCM (NOKIA)","TRAVAUX-NOKIA",
AI2291="ACCESS-ISSUE","ACCESS-ISSUE",
AI2291="Projet OCM (ZTE, NOKIA, autres projets)","TRAVAUX OCM",
AI2291="No root CAuse","No root cause",
AI2291="ODU HS","PDH",
AI2291="IP &amp; VLAN","PDH",
AI2291="Warehouse HUAWEI","SPARE-ISSUE",
AI2291="SPARE-HS","SPARE-ISSUE",
AI2291="Power Telco","BSS",AI2291="no impacts","no impacts"
),"")</f>
        <v>no impacts</v>
      </c>
      <c r="AH2291" s="57" t="str" cm="1">
        <f t="array" ref="AH2291">IFERROR(_xlfn.IFS(
AI2291="MPR ISSUE","TX ISSUE",
AI2291="BSS Hardware Issue","RAN ISSUE",
AI2291="Sites strategiques, MLL, Pylone, etc.","ENVTECH",
AI2291="AKTIVCO DEFAUT GE &amp; POWER Cabinet","POWER ISSUE",
AI2291="AKTIVCO Coupure ENEO &amp; Baisse de tension","POWER ISSUE",
AI2291="Coupure ENEO &amp; Baisse de tension","POWER ISSUE",
AI2291="Defaut GE &amp; POWER Cabinet","POWER ISSUE",
AI2291="Sharing","POWER ISSUE",
AI2291="Sites strategiques &amp; DataCenter","POWER ISSUE",
AI2291="Exclu","Exclu",
AI2291="SAT","TX ISSUE",
AI2291="SPARE-ISSUE","SPARE-ISSUE",
AI2291="Fiber CAmtel","TX ISSUE",
AI2291="Fiber AOF","TX ISSUE",
AI2291="Projet OCM (HUAWEI)","TRAVAUX-HUAWEI",
AI2291="Projet OCM (NOKIA)","TRAVAUX -NOKIA",
AI2291="ACCESS-ISSUE","ACCESS-ISSUE",
AI2291="Projet OCM (ZTE, NOKIA, autres projets)","TRAVAUX OCM",
AI2291="No root CAuse","No root cause",
AI2291="ODU HS","TX ISSUE",
AI2291="IP &amp; VLAN","TX ISSUE",
AI2291="Warehouse HUAWEI","SPARE-ISSUE",
AI2291="SPARE-HS","SPARE-ISSUE",
AI2291="Power Telco","RAN ISSUE",AI2291="no impacts","no impacts"
),"")</f>
        <v>no impacts</v>
      </c>
      <c r="AI2291" s="85" t="s">
        <v>5998</v>
      </c>
      <c r="AJ2291" s="57" t="str" cm="1">
        <f t="array" ref="AJ2291">IFERROR(_xlfn.IFS(
AI2291="MPR ISSUE","ACTIVE",
AI2291="BSS Hardware Issue","ACTIVE",
AI2291="Sites strategiques, MLL, Pylone, etc.","PASSIVE",
AI2291="AKTIVCO DEFAUT GE &amp; POWER Cabinet","PASSIVE",
AI2291="AKTIVCO Coupure ENEO &amp; Baisse de tension","PASSIVE",
AI2291="Coupure ENEO &amp; Baisse de tension","PASSIVE",
AI2291="Defaut GE &amp; POWER Cabinet","PASSIVE",
AI2291="Sharing","PASSIVE",
AI2291="Sites strategiques &amp; DataCenter","PASSIVE",
AI2291="Exclu","Exclu",
AI2291="SAT","ACTIVE",
AI2291="SPARE-ISSUE","SPARE-ISSUE",
AI2291="Fiber CAmtel","ACTIVE",
AI2291="Fiber AOF","ACTIVE",
AI2291="Projet OCM (HUAWEI)","PLANNED WORKS",
AI2291="Projet OCM (NOKIA)","PLANNED WORKS",
AI2291="ACCESS-ISSUE","ACCESS-ISSUE",
AI2291="Projet OCM (ZTE, NOKIA, autres projets)","PLANNED WORKS",
AI2291="No root CAuse","No root cause",
AI2291="ODU HS","ACTIVE",
AI2291="IP &amp; VLAN","ACTIVE",
AI2291="Warehouse HUAWEI","SPARE-ISSUE",
AI2291="SPARE-HS","SPARE-ISSUE",
AI2291="Power Telco","ACTIVE", AI2291="no impacts","no impacts"
),"")</f>
        <v>no impacts</v>
      </c>
      <c r="AK2291" s="23" t="s">
        <v>5537</v>
      </c>
      <c r="AL2291" s="23" t="str">
        <f t="shared" si="66"/>
        <v>OST_303</v>
      </c>
      <c r="AN2291" s="9" t="s">
        <v>5537</v>
      </c>
      <c r="AO2291" s="23" t="str">
        <f>_xlfn.XLOOKUP(B2291,'INCIDENT-05-03-2026'!E:E,'INCIDENT-05-03-2026'!F:F,"")</f>
        <v/>
      </c>
      <c r="AP2291" s="7" t="s">
        <v>5537</v>
      </c>
      <c r="AQ2291" s="6"/>
      <c r="AR2291" s="7"/>
      <c r="AS2291" s="3" t="str">
        <f>_xlfn.XLOOKUP(B2291,'[3]tt num | region | site id'!$C:$C,'[3]tt num | region | site id'!$Q:$Q,"")</f>
        <v/>
      </c>
      <c r="AT2291" s="24" t="str">
        <f>_xlfn.XLOOKUP(B2291,'[4]Cells Huawei 03052026 12h'!$B:$B,'[4]Cells Huawei 03052026 12h'!$T:$T,"")</f>
        <v/>
      </c>
      <c r="AU2291" s="24" t="str">
        <f>_xlfn.XLOOKUP(B2291,'[5]cells down 02052026 8h50'!$B:$B,'[5]cells down 02052026 8h50'!$R:$R,"")</f>
        <v/>
      </c>
      <c r="AV2291" s="24" t="str">
        <f>_xlfn.XLOOKUP(B2291,'[5]cells down 02052026 13h50'!$B:$B,'[5]cells down 02052026 13h50'!$R:$R,"")</f>
        <v/>
      </c>
      <c r="AW2291" s="24" t="str">
        <f>_xlfn.XLOOKUP(B2291,'[5]cells down 02052026 13h50'!$B:$B,'[5]cells down 02052026 13h50'!$R:$R,"")</f>
        <v/>
      </c>
      <c r="AX2291" s="24" t="str">
        <f>_xlfn.XLOOKUP(B2291,'[6]cell downs 03052026 8h40 '!$B:$B,'[6]cell downs 03052026 8h40 '!$R:$R,"")</f>
        <v/>
      </c>
      <c r="AY2291" s="24" t="str">
        <f>_xlfn.XLOOKUP(B2291,'[7]ALL SITES DOWN'!$D:$D,'[7]ALL SITES DOWN'!$J:$J,"")</f>
        <v/>
      </c>
      <c r="AZ2291" s="24" t="str">
        <f>_xlfn.XLOOKUP(B2291,'[8]ALL SITES DOWN'!$D:$D,'[8]ALL SITES DOWN'!$J:$J,"")</f>
        <v/>
      </c>
      <c r="BA2291" s="9" t="str">
        <f>_xlfn.XLOOKUP(B2291,[9]sheet1!$AC:$AC,[9]sheet1!$AF:$AF,"")</f>
        <v/>
      </c>
      <c r="BB2291" s="14" t="s">
        <v>5537</v>
      </c>
      <c r="BC2291" s="14" t="s">
        <v>5537</v>
      </c>
      <c r="BD2291" s="14" t="str">
        <f>_xlfn.XLOOKUP(B2291,'[10]cell downs 18042026 17h'!$B:$B,'[10]cell downs 18042026 17h'!$B:$B,"")</f>
        <v/>
      </c>
      <c r="BE2291" s="14" t="str">
        <f>_xlfn.XLOOKUP(B2291,'[11]Cells Huawei 19042026 15h'!$B:$B,'[11]Cells Huawei 19042026 15h'!$B:$B,"")</f>
        <v/>
      </c>
      <c r="BF2291" s="9" t="str">
        <f>_xlfn.XLOOKUP(B2291,'[12]cells down 19042026 9H40'!$B:$B,'[12]cells down 19042026 9H40'!$B:$B,"")</f>
        <v/>
      </c>
      <c r="BG2291" s="9" t="s">
        <v>5537</v>
      </c>
      <c r="BH2291" s="9" t="s">
        <v>1713</v>
      </c>
    </row>
    <row r="2292" spans="1:60" s="9" customFormat="1" x14ac:dyDescent="0.3">
      <c r="A2292" s="1" t="s">
        <v>4265</v>
      </c>
      <c r="B2292" s="8" t="s">
        <v>4266</v>
      </c>
      <c r="C2292" s="3" t="str">
        <f>_xlfn.XLOOKUP(B2292,'[1]daily break down'!$D:$D,'[1]daily break down'!$E:$E,"")</f>
        <v>CENTRE</v>
      </c>
      <c r="D2292" s="1" t="s">
        <v>11</v>
      </c>
      <c r="E2292" s="1" t="s">
        <v>96</v>
      </c>
      <c r="F2292" s="3" t="s">
        <v>226</v>
      </c>
      <c r="G2292" s="1" t="s">
        <v>4267</v>
      </c>
      <c r="H2292" s="42" t="str">
        <f>_xlfn.XLOOKUP(B2292,[2]CALCULATION!$B:$B,[2]CALCULATION!$H:$H,"")</f>
        <v>ZTE</v>
      </c>
      <c r="I2292" s="34">
        <v>0</v>
      </c>
      <c r="J2292" s="34">
        <v>0</v>
      </c>
      <c r="K2292" s="34">
        <v>0</v>
      </c>
      <c r="L2292" s="34">
        <v>0</v>
      </c>
      <c r="M2292" s="34">
        <v>0</v>
      </c>
      <c r="N2292" s="34">
        <v>0</v>
      </c>
      <c r="O2292" s="34">
        <v>0</v>
      </c>
      <c r="P2292" s="34">
        <v>0</v>
      </c>
      <c r="Q2292" s="34">
        <v>0</v>
      </c>
      <c r="R2292" s="34">
        <v>0</v>
      </c>
      <c r="S2292" s="35">
        <v>0</v>
      </c>
      <c r="T2292" s="35">
        <v>0</v>
      </c>
      <c r="U2292" s="35">
        <v>0</v>
      </c>
      <c r="V2292" s="35">
        <v>0</v>
      </c>
      <c r="W2292" s="35">
        <v>0</v>
      </c>
      <c r="X2292" s="35">
        <v>0</v>
      </c>
      <c r="Y2292" s="35">
        <v>0</v>
      </c>
      <c r="Z2292" s="35">
        <v>0</v>
      </c>
      <c r="AA2292" s="35">
        <v>0</v>
      </c>
      <c r="AB2292" s="35">
        <v>0</v>
      </c>
      <c r="AC2292" s="35">
        <v>0</v>
      </c>
      <c r="AD2292" s="35">
        <v>0</v>
      </c>
      <c r="AE2292" s="58" t="s">
        <v>5560</v>
      </c>
      <c r="AF2292" s="58"/>
      <c r="AG2292" s="57" t="str" cm="1">
        <f t="array" ref="AG2292">IFERROR(_xlfn.IFS(
AI2292="MPR ISSUE","PDH",
AI2292="BSS Hardware Issue","BSS",
AI2292="Sites strategiques, MLL, Pylone, etc.","ENVTECH",
AI2292="AKTIVCO DEFAUT GE &amp; POWER Cabinet","AKTIVCO",
AI2292="AKTIVCO Coupure ENEO &amp; Baisse de tension","AKTIVCO GRID ONLY",
AI2292="Coupure ENEO &amp; Baisse de tension","IHS GRID ONLY",
AI2292="Defaut GE &amp; POWER Cabinet","IHS",
AI2292="Sharing","Partners",
AI2292="Sites strategiques &amp; DataCenter","SST &amp; DC",
AI2292="Exclu","Exclu",
AI2292="SAT","SAT",
AI2292="SPARE-ISSUE","SPARE-ISSUE",
AI2292="Fiber CAmtel","TRANS_FO_CAMTEL",
AI2292="Fiber AOF","Fiber AOF",
AI2292="Projet OCM (HUAWEI)","TRAVAUX-HUAWEI",
AI2292="Projet OCM (NOKIA)","TRAVAUX-NOKIA",
AI2292="ACCESS-ISSUE","ACCESS-ISSUE",
AI2292="Projet OCM (ZTE, NOKIA, autres projets)","TRAVAUX OCM",
AI2292="No root CAuse","No root cause",
AI2292="ODU HS","PDH",
AI2292="IP &amp; VLAN","PDH",
AI2292="Warehouse HUAWEI","SPARE-ISSUE",
AI2292="SPARE-HS","SPARE-ISSUE",
AI2292="Power Telco","BSS",AI2292="no impacts","no impacts"
),"")</f>
        <v>no impacts</v>
      </c>
      <c r="AH2292" s="57" t="str" cm="1">
        <f t="array" ref="AH2292">IFERROR(_xlfn.IFS(
AI2292="MPR ISSUE","TX ISSUE",
AI2292="BSS Hardware Issue","RAN ISSUE",
AI2292="Sites strategiques, MLL, Pylone, etc.","ENVTECH",
AI2292="AKTIVCO DEFAUT GE &amp; POWER Cabinet","POWER ISSUE",
AI2292="AKTIVCO Coupure ENEO &amp; Baisse de tension","POWER ISSUE",
AI2292="Coupure ENEO &amp; Baisse de tension","POWER ISSUE",
AI2292="Defaut GE &amp; POWER Cabinet","POWER ISSUE",
AI2292="Sharing","POWER ISSUE",
AI2292="Sites strategiques &amp; DataCenter","POWER ISSUE",
AI2292="Exclu","Exclu",
AI2292="SAT","TX ISSUE",
AI2292="SPARE-ISSUE","SPARE-ISSUE",
AI2292="Fiber CAmtel","TX ISSUE",
AI2292="Fiber AOF","TX ISSUE",
AI2292="Projet OCM (HUAWEI)","TRAVAUX-HUAWEI",
AI2292="Projet OCM (NOKIA)","TRAVAUX -NOKIA",
AI2292="ACCESS-ISSUE","ACCESS-ISSUE",
AI2292="Projet OCM (ZTE, NOKIA, autres projets)","TRAVAUX OCM",
AI2292="No root CAuse","No root cause",
AI2292="ODU HS","TX ISSUE",
AI2292="IP &amp; VLAN","TX ISSUE",
AI2292="Warehouse HUAWEI","SPARE-ISSUE",
AI2292="SPARE-HS","SPARE-ISSUE",
AI2292="Power Telco","RAN ISSUE",AI2292="no impacts","no impacts"
),"")</f>
        <v>no impacts</v>
      </c>
      <c r="AI2292" s="85" t="s">
        <v>5998</v>
      </c>
      <c r="AJ2292" s="57" t="str" cm="1">
        <f t="array" ref="AJ2292">IFERROR(_xlfn.IFS(
AI2292="MPR ISSUE","ACTIVE",
AI2292="BSS Hardware Issue","ACTIVE",
AI2292="Sites strategiques, MLL, Pylone, etc.","PASSIVE",
AI2292="AKTIVCO DEFAUT GE &amp; POWER Cabinet","PASSIVE",
AI2292="AKTIVCO Coupure ENEO &amp; Baisse de tension","PASSIVE",
AI2292="Coupure ENEO &amp; Baisse de tension","PASSIVE",
AI2292="Defaut GE &amp; POWER Cabinet","PASSIVE",
AI2292="Sharing","PASSIVE",
AI2292="Sites strategiques &amp; DataCenter","PASSIVE",
AI2292="Exclu","Exclu",
AI2292="SAT","ACTIVE",
AI2292="SPARE-ISSUE","SPARE-ISSUE",
AI2292="Fiber CAmtel","ACTIVE",
AI2292="Fiber AOF","ACTIVE",
AI2292="Projet OCM (HUAWEI)","PLANNED WORKS",
AI2292="Projet OCM (NOKIA)","PLANNED WORKS",
AI2292="ACCESS-ISSUE","ACCESS-ISSUE",
AI2292="Projet OCM (ZTE, NOKIA, autres projets)","PLANNED WORKS",
AI2292="No root CAuse","No root cause",
AI2292="ODU HS","ACTIVE",
AI2292="IP &amp; VLAN","ACTIVE",
AI2292="Warehouse HUAWEI","SPARE-ISSUE",
AI2292="SPARE-HS","SPARE-ISSUE",
AI2292="Power Telco","ACTIVE", AI2292="no impacts","no impacts"
),"")</f>
        <v>no impacts</v>
      </c>
      <c r="AK2292" s="23" t="s">
        <v>5537</v>
      </c>
      <c r="AL2292" s="23" t="str">
        <f t="shared" si="66"/>
        <v>EST_101</v>
      </c>
      <c r="AN2292" s="9" t="s">
        <v>5537</v>
      </c>
      <c r="AO2292" s="23" t="str">
        <f>_xlfn.XLOOKUP(B2292,'INCIDENT-05-03-2026'!E:E,'INCIDENT-05-03-2026'!F:F,"")</f>
        <v/>
      </c>
      <c r="AP2292" s="7" t="s">
        <v>5537</v>
      </c>
      <c r="AQ2292" s="6"/>
      <c r="AR2292" s="7"/>
      <c r="AS2292" s="3" t="str">
        <f>_xlfn.XLOOKUP(B2292,'[3]tt num | region | site id'!$C:$C,'[3]tt num | region | site id'!$Q:$Q,"")</f>
        <v/>
      </c>
      <c r="AT2292" s="24" t="str">
        <f>_xlfn.XLOOKUP(B2292,'[4]Cells Huawei 03052026 12h'!$B:$B,'[4]Cells Huawei 03052026 12h'!$T:$T,"")</f>
        <v/>
      </c>
      <c r="AU2292" s="24" t="str">
        <f>_xlfn.XLOOKUP(B2292,'[5]cells down 02052026 8h50'!$B:$B,'[5]cells down 02052026 8h50'!$R:$R,"")</f>
        <v/>
      </c>
      <c r="AV2292" s="24" t="str">
        <f>_xlfn.XLOOKUP(B2292,'[5]cells down 02052026 13h50'!$B:$B,'[5]cells down 02052026 13h50'!$R:$R,"")</f>
        <v/>
      </c>
      <c r="AW2292" s="24" t="str">
        <f>_xlfn.XLOOKUP(B2292,'[5]cells down 02052026 13h50'!$B:$B,'[5]cells down 02052026 13h50'!$R:$R,"")</f>
        <v/>
      </c>
      <c r="AX2292" s="24" t="str">
        <f>_xlfn.XLOOKUP(B2292,'[6]cell downs 03052026 8h40 '!$B:$B,'[6]cell downs 03052026 8h40 '!$R:$R,"")</f>
        <v/>
      </c>
      <c r="AY2292" s="24" t="str">
        <f>_xlfn.XLOOKUP(B2292,'[7]ALL SITES DOWN'!$D:$D,'[7]ALL SITES DOWN'!$J:$J,"")</f>
        <v/>
      </c>
      <c r="AZ2292" s="24" t="str">
        <f>_xlfn.XLOOKUP(B2292,'[8]ALL SITES DOWN'!$D:$D,'[8]ALL SITES DOWN'!$J:$J,"")</f>
        <v/>
      </c>
      <c r="BA2292" s="9" t="str">
        <f>_xlfn.XLOOKUP(B2292,[9]sheet1!$AC:$AC,[9]sheet1!$AF:$AF,"")</f>
        <v/>
      </c>
      <c r="BB2292" s="14" t="s">
        <v>5537</v>
      </c>
      <c r="BC2292" s="14" t="s">
        <v>5537</v>
      </c>
      <c r="BD2292" s="14" t="str">
        <f>_xlfn.XLOOKUP(B2292,'[10]cell downs 18042026 17h'!$B:$B,'[10]cell downs 18042026 17h'!$B:$B,"")</f>
        <v/>
      </c>
      <c r="BE2292" s="14" t="str">
        <f>_xlfn.XLOOKUP(B2292,'[11]Cells Huawei 19042026 15h'!$B:$B,'[11]Cells Huawei 19042026 15h'!$B:$B,"")</f>
        <v/>
      </c>
      <c r="BF2292" s="9" t="str">
        <f>_xlfn.XLOOKUP(B2292,'[12]cells down 19042026 9H40'!$B:$B,'[12]cells down 19042026 9H40'!$B:$B,"")</f>
        <v/>
      </c>
      <c r="BG2292" s="9" t="s">
        <v>4266</v>
      </c>
      <c r="BH2292" s="9" t="s">
        <v>12</v>
      </c>
    </row>
    <row r="2293" spans="1:60" s="9" customFormat="1" x14ac:dyDescent="0.3">
      <c r="A2293" s="1" t="s">
        <v>4068</v>
      </c>
      <c r="B2293" s="8" t="s">
        <v>4287</v>
      </c>
      <c r="C2293" s="3" t="str">
        <f>_xlfn.XLOOKUP(B2293,'[1]daily break down'!$D:$D,'[1]daily break down'!$E:$E,"")</f>
        <v>OUEST</v>
      </c>
      <c r="D2293" s="1" t="s">
        <v>11</v>
      </c>
      <c r="E2293" s="1" t="s">
        <v>12</v>
      </c>
      <c r="F2293" s="3" t="s">
        <v>102</v>
      </c>
      <c r="G2293" s="1" t="s">
        <v>4068</v>
      </c>
      <c r="H2293" s="40" t="str">
        <f>_xlfn.XLOOKUP(B2293,[2]CALCULATION!$B:$B,[2]CALCULATION!$H:$H,"")</f>
        <v>HUAWEI</v>
      </c>
      <c r="I2293" s="34">
        <v>0</v>
      </c>
      <c r="J2293" s="34">
        <v>0</v>
      </c>
      <c r="K2293" s="34">
        <v>0</v>
      </c>
      <c r="L2293" s="34">
        <v>0</v>
      </c>
      <c r="M2293" s="34">
        <v>0</v>
      </c>
      <c r="N2293" s="34">
        <v>0</v>
      </c>
      <c r="O2293" s="34">
        <v>0</v>
      </c>
      <c r="P2293" s="34">
        <v>0</v>
      </c>
      <c r="Q2293" s="34">
        <v>0</v>
      </c>
      <c r="R2293" s="34">
        <v>0</v>
      </c>
      <c r="S2293" s="35">
        <v>0</v>
      </c>
      <c r="T2293" s="35">
        <v>0</v>
      </c>
      <c r="U2293" s="35">
        <v>0</v>
      </c>
      <c r="V2293" s="35">
        <v>0</v>
      </c>
      <c r="W2293" s="35">
        <v>0</v>
      </c>
      <c r="X2293" s="35">
        <v>0</v>
      </c>
      <c r="Y2293" s="35">
        <v>0</v>
      </c>
      <c r="Z2293" s="35">
        <v>0</v>
      </c>
      <c r="AA2293" s="35">
        <v>0</v>
      </c>
      <c r="AB2293" s="35">
        <v>0</v>
      </c>
      <c r="AC2293" s="35">
        <v>0</v>
      </c>
      <c r="AD2293" s="35">
        <v>0</v>
      </c>
      <c r="AE2293" s="58" t="s">
        <v>5560</v>
      </c>
      <c r="AF2293" s="58"/>
      <c r="AG2293" s="57" t="str" cm="1">
        <f t="array" ref="AG2293">IFERROR(_xlfn.IFS(
AI2293="MPR ISSUE","PDH",
AI2293="BSS Hardware Issue","BSS",
AI2293="Sites strategiques, MLL, Pylone, etc.","ENVTECH",
AI2293="AKTIVCO DEFAUT GE &amp; POWER Cabinet","AKTIVCO",
AI2293="AKTIVCO Coupure ENEO &amp; Baisse de tension","AKTIVCO GRID ONLY",
AI2293="Coupure ENEO &amp; Baisse de tension","IHS GRID ONLY",
AI2293="Defaut GE &amp; POWER Cabinet","IHS",
AI2293="Sharing","Partners",
AI2293="Sites strategiques &amp; DataCenter","SST &amp; DC",
AI2293="Exclu","Exclu",
AI2293="SAT","SAT",
AI2293="SPARE-ISSUE","SPARE-ISSUE",
AI2293="Fiber CAmtel","TRANS_FO_CAMTEL",
AI2293="Fiber AOF","Fiber AOF",
AI2293="Projet OCM (HUAWEI)","TRAVAUX-HUAWEI",
AI2293="Projet OCM (NOKIA)","TRAVAUX-NOKIA",
AI2293="ACCESS-ISSUE","ACCESS-ISSUE",
AI2293="Projet OCM (ZTE, NOKIA, autres projets)","TRAVAUX OCM",
AI2293="No root CAuse","No root cause",
AI2293="ODU HS","PDH",
AI2293="IP &amp; VLAN","PDH",
AI2293="Warehouse HUAWEI","SPARE-ISSUE",
AI2293="SPARE-HS","SPARE-ISSUE",
AI2293="Power Telco","BSS",AI2293="no impacts","no impacts"
),"")</f>
        <v>no impacts</v>
      </c>
      <c r="AH2293" s="57" t="str" cm="1">
        <f t="array" ref="AH2293">IFERROR(_xlfn.IFS(
AI2293="MPR ISSUE","TX ISSUE",
AI2293="BSS Hardware Issue","RAN ISSUE",
AI2293="Sites strategiques, MLL, Pylone, etc.","ENVTECH",
AI2293="AKTIVCO DEFAUT GE &amp; POWER Cabinet","POWER ISSUE",
AI2293="AKTIVCO Coupure ENEO &amp; Baisse de tension","POWER ISSUE",
AI2293="Coupure ENEO &amp; Baisse de tension","POWER ISSUE",
AI2293="Defaut GE &amp; POWER Cabinet","POWER ISSUE",
AI2293="Sharing","POWER ISSUE",
AI2293="Sites strategiques &amp; DataCenter","POWER ISSUE",
AI2293="Exclu","Exclu",
AI2293="SAT","TX ISSUE",
AI2293="SPARE-ISSUE","SPARE-ISSUE",
AI2293="Fiber CAmtel","TX ISSUE",
AI2293="Fiber AOF","TX ISSUE",
AI2293="Projet OCM (HUAWEI)","TRAVAUX-HUAWEI",
AI2293="Projet OCM (NOKIA)","TRAVAUX -NOKIA",
AI2293="ACCESS-ISSUE","ACCESS-ISSUE",
AI2293="Projet OCM (ZTE, NOKIA, autres projets)","TRAVAUX OCM",
AI2293="No root CAuse","No root cause",
AI2293="ODU HS","TX ISSUE",
AI2293="IP &amp; VLAN","TX ISSUE",
AI2293="Warehouse HUAWEI","SPARE-ISSUE",
AI2293="SPARE-HS","SPARE-ISSUE",
AI2293="Power Telco","RAN ISSUE",AI2293="no impacts","no impacts"
),"")</f>
        <v>no impacts</v>
      </c>
      <c r="AI2293" s="85" t="s">
        <v>5998</v>
      </c>
      <c r="AJ2293" s="57" t="str" cm="1">
        <f t="array" ref="AJ2293">IFERROR(_xlfn.IFS(
AI2293="MPR ISSUE","ACTIVE",
AI2293="BSS Hardware Issue","ACTIVE",
AI2293="Sites strategiques, MLL, Pylone, etc.","PASSIVE",
AI2293="AKTIVCO DEFAUT GE &amp; POWER Cabinet","PASSIVE",
AI2293="AKTIVCO Coupure ENEO &amp; Baisse de tension","PASSIVE",
AI2293="Coupure ENEO &amp; Baisse de tension","PASSIVE",
AI2293="Defaut GE &amp; POWER Cabinet","PASSIVE",
AI2293="Sharing","PASSIVE",
AI2293="Sites strategiques &amp; DataCenter","PASSIVE",
AI2293="Exclu","Exclu",
AI2293="SAT","ACTIVE",
AI2293="SPARE-ISSUE","SPARE-ISSUE",
AI2293="Fiber CAmtel","ACTIVE",
AI2293="Fiber AOF","ACTIVE",
AI2293="Projet OCM (HUAWEI)","PLANNED WORKS",
AI2293="Projet OCM (NOKIA)","PLANNED WORKS",
AI2293="ACCESS-ISSUE","ACCESS-ISSUE",
AI2293="Projet OCM (ZTE, NOKIA, autres projets)","PLANNED WORKS",
AI2293="No root CAuse","No root cause",
AI2293="ODU HS","ACTIVE",
AI2293="IP &amp; VLAN","ACTIVE",
AI2293="Warehouse HUAWEI","SPARE-ISSUE",
AI2293="SPARE-HS","SPARE-ISSUE",
AI2293="Power Telco","ACTIVE", AI2293="no impacts","no impacts"
),"")</f>
        <v>no impacts</v>
      </c>
      <c r="AK2293" s="23" t="s">
        <v>5537</v>
      </c>
      <c r="AL2293" s="23" t="str">
        <f t="shared" si="66"/>
        <v>OST_012</v>
      </c>
      <c r="AN2293" s="9" t="s">
        <v>5537</v>
      </c>
      <c r="AO2293" s="23" t="str">
        <f>_xlfn.XLOOKUP(B2293,'INCIDENT-05-03-2026'!E:E,'INCIDENT-05-03-2026'!F:F,"")</f>
        <v/>
      </c>
      <c r="AP2293" s="7" t="s">
        <v>5537</v>
      </c>
      <c r="AQ2293" s="6"/>
      <c r="AR2293" s="7"/>
      <c r="AS2293" s="3" t="str">
        <f>_xlfn.XLOOKUP(B2293,'[3]tt num | region | site id'!$C:$C,'[3]tt num | region | site id'!$Q:$Q,"")</f>
        <v/>
      </c>
      <c r="AT2293" s="24" t="str">
        <f>_xlfn.XLOOKUP(B2293,'[4]Cells Huawei 03052026 12h'!$B:$B,'[4]Cells Huawei 03052026 12h'!$T:$T,"")</f>
        <v/>
      </c>
      <c r="AU2293" s="24" t="str">
        <f>_xlfn.XLOOKUP(B2293,'[5]cells down 02052026 8h50'!$B:$B,'[5]cells down 02052026 8h50'!$R:$R,"")</f>
        <v/>
      </c>
      <c r="AV2293" s="24" t="str">
        <f>_xlfn.XLOOKUP(B2293,'[5]cells down 02052026 13h50'!$B:$B,'[5]cells down 02052026 13h50'!$R:$R,"")</f>
        <v/>
      </c>
      <c r="AW2293" s="24" t="str">
        <f>_xlfn.XLOOKUP(B2293,'[5]cells down 02052026 13h50'!$B:$B,'[5]cells down 02052026 13h50'!$R:$R,"")</f>
        <v/>
      </c>
      <c r="AX2293" s="24" t="str">
        <f>_xlfn.XLOOKUP(B2293,'[6]cell downs 03052026 8h40 '!$B:$B,'[6]cell downs 03052026 8h40 '!$R:$R,"")</f>
        <v/>
      </c>
      <c r="AY2293" s="24" t="str">
        <f>_xlfn.XLOOKUP(B2293,'[7]ALL SITES DOWN'!$D:$D,'[7]ALL SITES DOWN'!$J:$J,"")</f>
        <v/>
      </c>
      <c r="AZ2293" s="24" t="str">
        <f>_xlfn.XLOOKUP(B2293,'[8]ALL SITES DOWN'!$D:$D,'[8]ALL SITES DOWN'!$J:$J,"")</f>
        <v/>
      </c>
      <c r="BA2293" s="9" t="str">
        <f>_xlfn.XLOOKUP(B2293,[9]sheet1!$AC:$AC,[9]sheet1!$AF:$AF,"")</f>
        <v/>
      </c>
      <c r="BB2293" s="14" t="s">
        <v>5537</v>
      </c>
      <c r="BC2293" s="14" t="s">
        <v>5537</v>
      </c>
      <c r="BD2293" s="14" t="str">
        <f>_xlfn.XLOOKUP(B2293,'[10]cell downs 18042026 17h'!$B:$B,'[10]cell downs 18042026 17h'!$B:$B,"")</f>
        <v/>
      </c>
      <c r="BE2293" s="14" t="str">
        <f>_xlfn.XLOOKUP(B2293,'[11]Cells Huawei 19042026 15h'!$B:$B,'[11]Cells Huawei 19042026 15h'!$B:$B,"")</f>
        <v/>
      </c>
      <c r="BF2293" s="9" t="str">
        <f>_xlfn.XLOOKUP(B2293,'[12]cells down 19042026 9H40'!$B:$B,'[12]cells down 19042026 9H40'!$B:$B,"")</f>
        <v/>
      </c>
      <c r="BG2293" s="9" t="s">
        <v>4287</v>
      </c>
      <c r="BH2293" s="9" t="s">
        <v>5537</v>
      </c>
    </row>
    <row r="2294" spans="1:60" s="9" customFormat="1" x14ac:dyDescent="0.3">
      <c r="A2294" s="1" t="s">
        <v>4290</v>
      </c>
      <c r="B2294" s="8" t="s">
        <v>4291</v>
      </c>
      <c r="C2294" s="3" t="str">
        <f>_xlfn.XLOOKUP(B2294,'[1]daily break down'!$D:$D,'[1]daily break down'!$E:$E,"")</f>
        <v>OUEST</v>
      </c>
      <c r="D2294" s="1" t="s">
        <v>11</v>
      </c>
      <c r="E2294" s="1" t="s">
        <v>12</v>
      </c>
      <c r="F2294" s="3" t="s">
        <v>102</v>
      </c>
      <c r="G2294" s="1" t="s">
        <v>4292</v>
      </c>
      <c r="H2294" s="40" t="str">
        <f>_xlfn.XLOOKUP(B2294,[2]CALCULATION!$B:$B,[2]CALCULATION!$H:$H,"")</f>
        <v>HUAWEI</v>
      </c>
      <c r="I2294" s="34">
        <v>0</v>
      </c>
      <c r="J2294" s="34">
        <v>0</v>
      </c>
      <c r="K2294" s="34">
        <v>0</v>
      </c>
      <c r="L2294" s="34">
        <v>0</v>
      </c>
      <c r="M2294" s="34">
        <v>0</v>
      </c>
      <c r="N2294" s="34">
        <v>0</v>
      </c>
      <c r="O2294" s="34">
        <v>0</v>
      </c>
      <c r="P2294" s="34">
        <v>0</v>
      </c>
      <c r="Q2294" s="34">
        <v>0</v>
      </c>
      <c r="R2294" s="34">
        <v>0</v>
      </c>
      <c r="S2294" s="35">
        <v>0</v>
      </c>
      <c r="T2294" s="35">
        <v>0</v>
      </c>
      <c r="U2294" s="35">
        <v>0</v>
      </c>
      <c r="V2294" s="35">
        <v>0</v>
      </c>
      <c r="W2294" s="35">
        <v>0</v>
      </c>
      <c r="X2294" s="35">
        <v>0</v>
      </c>
      <c r="Y2294" s="35">
        <v>0</v>
      </c>
      <c r="Z2294" s="35">
        <v>0</v>
      </c>
      <c r="AA2294" s="35">
        <v>0</v>
      </c>
      <c r="AB2294" s="35">
        <v>0</v>
      </c>
      <c r="AC2294" s="35">
        <v>0</v>
      </c>
      <c r="AD2294" s="35">
        <v>0</v>
      </c>
      <c r="AE2294" s="58" t="s">
        <v>5560</v>
      </c>
      <c r="AF2294" s="58"/>
      <c r="AG2294" s="57" t="str" cm="1">
        <f t="array" ref="AG2294">IFERROR(_xlfn.IFS(
AI2294="MPR ISSUE","PDH",
AI2294="BSS Hardware Issue","BSS",
AI2294="Sites strategiques, MLL, Pylone, etc.","ENVTECH",
AI2294="AKTIVCO DEFAUT GE &amp; POWER Cabinet","AKTIVCO",
AI2294="AKTIVCO Coupure ENEO &amp; Baisse de tension","AKTIVCO GRID ONLY",
AI2294="Coupure ENEO &amp; Baisse de tension","IHS GRID ONLY",
AI2294="Defaut GE &amp; POWER Cabinet","IHS",
AI2294="Sharing","Partners",
AI2294="Sites strategiques &amp; DataCenter","SST &amp; DC",
AI2294="Exclu","Exclu",
AI2294="SAT","SAT",
AI2294="SPARE-ISSUE","SPARE-ISSUE",
AI2294="Fiber CAmtel","TRANS_FO_CAMTEL",
AI2294="Fiber AOF","Fiber AOF",
AI2294="Projet OCM (HUAWEI)","TRAVAUX-HUAWEI",
AI2294="Projet OCM (NOKIA)","TRAVAUX-NOKIA",
AI2294="ACCESS-ISSUE","ACCESS-ISSUE",
AI2294="Projet OCM (ZTE, NOKIA, autres projets)","TRAVAUX OCM",
AI2294="No root CAuse","No root cause",
AI2294="ODU HS","PDH",
AI2294="IP &amp; VLAN","PDH",
AI2294="Warehouse HUAWEI","SPARE-ISSUE",
AI2294="SPARE-HS","SPARE-ISSUE",
AI2294="Power Telco","BSS",AI2294="no impacts","no impacts"
),"")</f>
        <v>no impacts</v>
      </c>
      <c r="AH2294" s="57" t="str" cm="1">
        <f t="array" ref="AH2294">IFERROR(_xlfn.IFS(
AI2294="MPR ISSUE","TX ISSUE",
AI2294="BSS Hardware Issue","RAN ISSUE",
AI2294="Sites strategiques, MLL, Pylone, etc.","ENVTECH",
AI2294="AKTIVCO DEFAUT GE &amp; POWER Cabinet","POWER ISSUE",
AI2294="AKTIVCO Coupure ENEO &amp; Baisse de tension","POWER ISSUE",
AI2294="Coupure ENEO &amp; Baisse de tension","POWER ISSUE",
AI2294="Defaut GE &amp; POWER Cabinet","POWER ISSUE",
AI2294="Sharing","POWER ISSUE",
AI2294="Sites strategiques &amp; DataCenter","POWER ISSUE",
AI2294="Exclu","Exclu",
AI2294="SAT","TX ISSUE",
AI2294="SPARE-ISSUE","SPARE-ISSUE",
AI2294="Fiber CAmtel","TX ISSUE",
AI2294="Fiber AOF","TX ISSUE",
AI2294="Projet OCM (HUAWEI)","TRAVAUX-HUAWEI",
AI2294="Projet OCM (NOKIA)","TRAVAUX -NOKIA",
AI2294="ACCESS-ISSUE","ACCESS-ISSUE",
AI2294="Projet OCM (ZTE, NOKIA, autres projets)","TRAVAUX OCM",
AI2294="No root CAuse","No root cause",
AI2294="ODU HS","TX ISSUE",
AI2294="IP &amp; VLAN","TX ISSUE",
AI2294="Warehouse HUAWEI","SPARE-ISSUE",
AI2294="SPARE-HS","SPARE-ISSUE",
AI2294="Power Telco","RAN ISSUE",AI2294="no impacts","no impacts"
),"")</f>
        <v>no impacts</v>
      </c>
      <c r="AI2294" s="85" t="s">
        <v>5998</v>
      </c>
      <c r="AJ2294" s="57" t="str" cm="1">
        <f t="array" ref="AJ2294">IFERROR(_xlfn.IFS(
AI2294="MPR ISSUE","ACTIVE",
AI2294="BSS Hardware Issue","ACTIVE",
AI2294="Sites strategiques, MLL, Pylone, etc.","PASSIVE",
AI2294="AKTIVCO DEFAUT GE &amp; POWER Cabinet","PASSIVE",
AI2294="AKTIVCO Coupure ENEO &amp; Baisse de tension","PASSIVE",
AI2294="Coupure ENEO &amp; Baisse de tension","PASSIVE",
AI2294="Defaut GE &amp; POWER Cabinet","PASSIVE",
AI2294="Sharing","PASSIVE",
AI2294="Sites strategiques &amp; DataCenter","PASSIVE",
AI2294="Exclu","Exclu",
AI2294="SAT","ACTIVE",
AI2294="SPARE-ISSUE","SPARE-ISSUE",
AI2294="Fiber CAmtel","ACTIVE",
AI2294="Fiber AOF","ACTIVE",
AI2294="Projet OCM (HUAWEI)","PLANNED WORKS",
AI2294="Projet OCM (NOKIA)","PLANNED WORKS",
AI2294="ACCESS-ISSUE","ACCESS-ISSUE",
AI2294="Projet OCM (ZTE, NOKIA, autres projets)","PLANNED WORKS",
AI2294="No root CAuse","No root cause",
AI2294="ODU HS","ACTIVE",
AI2294="IP &amp; VLAN","ACTIVE",
AI2294="Warehouse HUAWEI","SPARE-ISSUE",
AI2294="SPARE-HS","SPARE-ISSUE",
AI2294="Power Telco","ACTIVE", AI2294="no impacts","no impacts"
),"")</f>
        <v>no impacts</v>
      </c>
      <c r="AK2294" s="23" t="s">
        <v>5537</v>
      </c>
      <c r="AL2294" s="23" t="str">
        <f t="shared" si="66"/>
        <v>OST_048</v>
      </c>
      <c r="AN2294" s="9" t="s">
        <v>5537</v>
      </c>
      <c r="AO2294" s="23" t="str">
        <f>_xlfn.XLOOKUP(B2294,'INCIDENT-05-03-2026'!E:E,'INCIDENT-05-03-2026'!F:F,"")</f>
        <v/>
      </c>
      <c r="AP2294" s="7" t="s">
        <v>5537</v>
      </c>
      <c r="AQ2294" s="6"/>
      <c r="AR2294" s="7"/>
      <c r="AS2294" s="3" t="str">
        <f>_xlfn.XLOOKUP(B2294,'[3]tt num | region | site id'!$C:$C,'[3]tt num | region | site id'!$Q:$Q,"")</f>
        <v/>
      </c>
      <c r="AT2294" s="24" t="str">
        <f>_xlfn.XLOOKUP(B2294,'[4]Cells Huawei 03052026 12h'!$B:$B,'[4]Cells Huawei 03052026 12h'!$T:$T,"")</f>
        <v/>
      </c>
      <c r="AU2294" s="24" t="str">
        <f>_xlfn.XLOOKUP(B2294,'[5]cells down 02052026 8h50'!$B:$B,'[5]cells down 02052026 8h50'!$R:$R,"")</f>
        <v/>
      </c>
      <c r="AV2294" s="24" t="str">
        <f>_xlfn.XLOOKUP(B2294,'[5]cells down 02052026 13h50'!$B:$B,'[5]cells down 02052026 13h50'!$R:$R,"")</f>
        <v/>
      </c>
      <c r="AW2294" s="24" t="str">
        <f>_xlfn.XLOOKUP(B2294,'[5]cells down 02052026 13h50'!$B:$B,'[5]cells down 02052026 13h50'!$R:$R,"")</f>
        <v/>
      </c>
      <c r="AX2294" s="24" t="str">
        <f>_xlfn.XLOOKUP(B2294,'[6]cell downs 03052026 8h40 '!$B:$B,'[6]cell downs 03052026 8h40 '!$R:$R,"")</f>
        <v/>
      </c>
      <c r="AY2294" s="24" t="str">
        <f>_xlfn.XLOOKUP(B2294,'[7]ALL SITES DOWN'!$D:$D,'[7]ALL SITES DOWN'!$J:$J,"")</f>
        <v/>
      </c>
      <c r="AZ2294" s="24" t="str">
        <f>_xlfn.XLOOKUP(B2294,'[8]ALL SITES DOWN'!$D:$D,'[8]ALL SITES DOWN'!$J:$J,"")</f>
        <v/>
      </c>
      <c r="BA2294" s="9" t="str">
        <f>_xlfn.XLOOKUP(B2294,[9]sheet1!$AC:$AC,[9]sheet1!$AF:$AF,"")</f>
        <v/>
      </c>
      <c r="BB2294" s="14" t="s">
        <v>5537</v>
      </c>
      <c r="BC2294" s="14" t="s">
        <v>5537</v>
      </c>
      <c r="BD2294" s="14" t="str">
        <f>_xlfn.XLOOKUP(B2294,'[10]cell downs 18042026 17h'!$B:$B,'[10]cell downs 18042026 17h'!$B:$B,"")</f>
        <v/>
      </c>
      <c r="BE2294" s="14" t="str">
        <f>_xlfn.XLOOKUP(B2294,'[11]Cells Huawei 19042026 15h'!$B:$B,'[11]Cells Huawei 19042026 15h'!$B:$B,"")</f>
        <v/>
      </c>
      <c r="BF2294" s="9" t="str">
        <f>_xlfn.XLOOKUP(B2294,'[12]cells down 19042026 9H40'!$B:$B,'[12]cells down 19042026 9H40'!$B:$B,"")</f>
        <v/>
      </c>
      <c r="BG2294" s="9" t="s">
        <v>4291</v>
      </c>
      <c r="BH2294" s="9" t="s">
        <v>5537</v>
      </c>
    </row>
    <row r="2295" spans="1:60" s="9" customFormat="1" x14ac:dyDescent="0.3">
      <c r="A2295" s="1" t="s">
        <v>4293</v>
      </c>
      <c r="B2295" s="8" t="s">
        <v>4294</v>
      </c>
      <c r="C2295" s="3" t="str">
        <f>_xlfn.XLOOKUP(B2295,'[1]daily break down'!$D:$D,'[1]daily break down'!$E:$E,"")</f>
        <v>CENTRE</v>
      </c>
      <c r="D2295" s="1" t="s">
        <v>11</v>
      </c>
      <c r="E2295" s="1" t="s">
        <v>12</v>
      </c>
      <c r="F2295" s="3" t="s">
        <v>37</v>
      </c>
      <c r="G2295" s="1" t="s">
        <v>4295</v>
      </c>
      <c r="H2295" s="42" t="str">
        <f>_xlfn.XLOOKUP(B2295,[2]CALCULATION!$B:$B,[2]CALCULATION!$H:$H,"")</f>
        <v>ZTE</v>
      </c>
      <c r="I2295" s="34">
        <v>0</v>
      </c>
      <c r="J2295" s="34">
        <v>0</v>
      </c>
      <c r="K2295" s="34">
        <v>0</v>
      </c>
      <c r="L2295" s="34">
        <v>0</v>
      </c>
      <c r="M2295" s="34">
        <v>0</v>
      </c>
      <c r="N2295" s="34">
        <v>0</v>
      </c>
      <c r="O2295" s="34">
        <v>0</v>
      </c>
      <c r="P2295" s="34">
        <v>0</v>
      </c>
      <c r="Q2295" s="34">
        <v>0</v>
      </c>
      <c r="R2295" s="34">
        <v>0</v>
      </c>
      <c r="S2295" s="35">
        <v>0</v>
      </c>
      <c r="T2295" s="35">
        <v>0</v>
      </c>
      <c r="U2295" s="35">
        <v>0</v>
      </c>
      <c r="V2295" s="35">
        <v>0</v>
      </c>
      <c r="W2295" s="35">
        <v>0</v>
      </c>
      <c r="X2295" s="35">
        <v>0</v>
      </c>
      <c r="Y2295" s="35">
        <v>0</v>
      </c>
      <c r="Z2295" s="35">
        <v>0</v>
      </c>
      <c r="AA2295" s="35">
        <v>0</v>
      </c>
      <c r="AB2295" s="35">
        <v>0</v>
      </c>
      <c r="AC2295" s="35">
        <v>0</v>
      </c>
      <c r="AD2295" s="35">
        <v>0</v>
      </c>
      <c r="AE2295" s="58" t="s">
        <v>5560</v>
      </c>
      <c r="AF2295" s="58"/>
      <c r="AG2295" s="57" t="str" cm="1">
        <f t="array" ref="AG2295">IFERROR(_xlfn.IFS(
AI2295="MPR ISSUE","PDH",
AI2295="BSS Hardware Issue","BSS",
AI2295="Sites strategiques, MLL, Pylone, etc.","ENVTECH",
AI2295="AKTIVCO DEFAUT GE &amp; POWER Cabinet","AKTIVCO",
AI2295="AKTIVCO Coupure ENEO &amp; Baisse de tension","AKTIVCO GRID ONLY",
AI2295="Coupure ENEO &amp; Baisse de tension","IHS GRID ONLY",
AI2295="Defaut GE &amp; POWER Cabinet","IHS",
AI2295="Sharing","Partners",
AI2295="Sites strategiques &amp; DataCenter","SST &amp; DC",
AI2295="Exclu","Exclu",
AI2295="SAT","SAT",
AI2295="SPARE-ISSUE","SPARE-ISSUE",
AI2295="Fiber CAmtel","TRANS_FO_CAMTEL",
AI2295="Fiber AOF","Fiber AOF",
AI2295="Projet OCM (HUAWEI)","TRAVAUX-HUAWEI",
AI2295="Projet OCM (NOKIA)","TRAVAUX-NOKIA",
AI2295="ACCESS-ISSUE","ACCESS-ISSUE",
AI2295="Projet OCM (ZTE, NOKIA, autres projets)","TRAVAUX OCM",
AI2295="No root CAuse","No root cause",
AI2295="ODU HS","PDH",
AI2295="IP &amp; VLAN","PDH",
AI2295="Warehouse HUAWEI","SPARE-ISSUE",
AI2295="SPARE-HS","SPARE-ISSUE",
AI2295="Power Telco","BSS",AI2295="no impacts","no impacts"
),"")</f>
        <v>no impacts</v>
      </c>
      <c r="AH2295" s="57" t="str" cm="1">
        <f t="array" ref="AH2295">IFERROR(_xlfn.IFS(
AI2295="MPR ISSUE","TX ISSUE",
AI2295="BSS Hardware Issue","RAN ISSUE",
AI2295="Sites strategiques, MLL, Pylone, etc.","ENVTECH",
AI2295="AKTIVCO DEFAUT GE &amp; POWER Cabinet","POWER ISSUE",
AI2295="AKTIVCO Coupure ENEO &amp; Baisse de tension","POWER ISSUE",
AI2295="Coupure ENEO &amp; Baisse de tension","POWER ISSUE",
AI2295="Defaut GE &amp; POWER Cabinet","POWER ISSUE",
AI2295="Sharing","POWER ISSUE",
AI2295="Sites strategiques &amp; DataCenter","POWER ISSUE",
AI2295="Exclu","Exclu",
AI2295="SAT","TX ISSUE",
AI2295="SPARE-ISSUE","SPARE-ISSUE",
AI2295="Fiber CAmtel","TX ISSUE",
AI2295="Fiber AOF","TX ISSUE",
AI2295="Projet OCM (HUAWEI)","TRAVAUX-HUAWEI",
AI2295="Projet OCM (NOKIA)","TRAVAUX -NOKIA",
AI2295="ACCESS-ISSUE","ACCESS-ISSUE",
AI2295="Projet OCM (ZTE, NOKIA, autres projets)","TRAVAUX OCM",
AI2295="No root CAuse","No root cause",
AI2295="ODU HS","TX ISSUE",
AI2295="IP &amp; VLAN","TX ISSUE",
AI2295="Warehouse HUAWEI","SPARE-ISSUE",
AI2295="SPARE-HS","SPARE-ISSUE",
AI2295="Power Telco","RAN ISSUE",AI2295="no impacts","no impacts"
),"")</f>
        <v>no impacts</v>
      </c>
      <c r="AI2295" s="85" t="s">
        <v>5998</v>
      </c>
      <c r="AJ2295" s="57" t="str" cm="1">
        <f t="array" ref="AJ2295">IFERROR(_xlfn.IFS(
AI2295="MPR ISSUE","ACTIVE",
AI2295="BSS Hardware Issue","ACTIVE",
AI2295="Sites strategiques, MLL, Pylone, etc.","PASSIVE",
AI2295="AKTIVCO DEFAUT GE &amp; POWER Cabinet","PASSIVE",
AI2295="AKTIVCO Coupure ENEO &amp; Baisse de tension","PASSIVE",
AI2295="Coupure ENEO &amp; Baisse de tension","PASSIVE",
AI2295="Defaut GE &amp; POWER Cabinet","PASSIVE",
AI2295="Sharing","PASSIVE",
AI2295="Sites strategiques &amp; DataCenter","PASSIVE",
AI2295="Exclu","Exclu",
AI2295="SAT","ACTIVE",
AI2295="SPARE-ISSUE","SPARE-ISSUE",
AI2295="Fiber CAmtel","ACTIVE",
AI2295="Fiber AOF","ACTIVE",
AI2295="Projet OCM (HUAWEI)","PLANNED WORKS",
AI2295="Projet OCM (NOKIA)","PLANNED WORKS",
AI2295="ACCESS-ISSUE","ACCESS-ISSUE",
AI2295="Projet OCM (ZTE, NOKIA, autres projets)","PLANNED WORKS",
AI2295="No root CAuse","No root cause",
AI2295="ODU HS","ACTIVE",
AI2295="IP &amp; VLAN","ACTIVE",
AI2295="Warehouse HUAWEI","SPARE-ISSUE",
AI2295="SPARE-HS","SPARE-ISSUE",
AI2295="Power Telco","ACTIVE", AI2295="no impacts","no impacts"
),"")</f>
        <v>no impacts</v>
      </c>
      <c r="AK2295" s="23" t="s">
        <v>5537</v>
      </c>
      <c r="AL2295" s="23" t="str">
        <f t="shared" si="66"/>
        <v>CTR_829</v>
      </c>
      <c r="AN2295" s="9" t="s">
        <v>5537</v>
      </c>
      <c r="AO2295" s="23" t="str">
        <f>_xlfn.XLOOKUP(B2295,'INCIDENT-05-03-2026'!E:E,'INCIDENT-05-03-2026'!F:F,"")</f>
        <v/>
      </c>
      <c r="AP2295" s="7" t="s">
        <v>5537</v>
      </c>
      <c r="AQ2295" s="6"/>
      <c r="AR2295" s="7"/>
      <c r="AS2295" s="3" t="str">
        <f>_xlfn.XLOOKUP(B2295,'[3]tt num | region | site id'!$C:$C,'[3]tt num | region | site id'!$Q:$Q,"")</f>
        <v/>
      </c>
      <c r="AT2295" s="24" t="str">
        <f>_xlfn.XLOOKUP(B2295,'[4]Cells Huawei 03052026 12h'!$B:$B,'[4]Cells Huawei 03052026 12h'!$T:$T,"")</f>
        <v/>
      </c>
      <c r="AU2295" s="24" t="str">
        <f>_xlfn.XLOOKUP(B2295,'[5]cells down 02052026 8h50'!$B:$B,'[5]cells down 02052026 8h50'!$R:$R,"")</f>
        <v/>
      </c>
      <c r="AV2295" s="24" t="str">
        <f>_xlfn.XLOOKUP(B2295,'[5]cells down 02052026 13h50'!$B:$B,'[5]cells down 02052026 13h50'!$R:$R,"")</f>
        <v/>
      </c>
      <c r="AW2295" s="24" t="str">
        <f>_xlfn.XLOOKUP(B2295,'[5]cells down 02052026 13h50'!$B:$B,'[5]cells down 02052026 13h50'!$R:$R,"")</f>
        <v/>
      </c>
      <c r="AX2295" s="24" t="str">
        <f>_xlfn.XLOOKUP(B2295,'[6]cell downs 03052026 8h40 '!$B:$B,'[6]cell downs 03052026 8h40 '!$R:$R,"")</f>
        <v/>
      </c>
      <c r="AY2295" s="24" t="str">
        <f>_xlfn.XLOOKUP(B2295,'[7]ALL SITES DOWN'!$D:$D,'[7]ALL SITES DOWN'!$J:$J,"")</f>
        <v/>
      </c>
      <c r="AZ2295" s="24" t="str">
        <f>_xlfn.XLOOKUP(B2295,'[8]ALL SITES DOWN'!$D:$D,'[8]ALL SITES DOWN'!$J:$J,"")</f>
        <v/>
      </c>
      <c r="BA2295" s="9" t="str">
        <f>_xlfn.XLOOKUP(B2295,[9]sheet1!$AC:$AC,[9]sheet1!$AF:$AF,"")</f>
        <v/>
      </c>
      <c r="BB2295" s="14" t="s">
        <v>5537</v>
      </c>
      <c r="BC2295" s="14" t="s">
        <v>5537</v>
      </c>
      <c r="BD2295" s="14" t="str">
        <f>_xlfn.XLOOKUP(B2295,'[10]cell downs 18042026 17h'!$B:$B,'[10]cell downs 18042026 17h'!$B:$B,"")</f>
        <v/>
      </c>
      <c r="BE2295" s="14" t="str">
        <f>_xlfn.XLOOKUP(B2295,'[11]Cells Huawei 19042026 15h'!$B:$B,'[11]Cells Huawei 19042026 15h'!$B:$B,"")</f>
        <v/>
      </c>
      <c r="BF2295" s="9" t="str">
        <f>_xlfn.XLOOKUP(B2295,'[12]cells down 19042026 9H40'!$B:$B,'[12]cells down 19042026 9H40'!$B:$B,"")</f>
        <v/>
      </c>
      <c r="BG2295" s="9" t="s">
        <v>4294</v>
      </c>
      <c r="BH2295" s="9" t="s">
        <v>5537</v>
      </c>
    </row>
    <row r="2296" spans="1:60" s="9" customFormat="1" x14ac:dyDescent="0.3">
      <c r="A2296" s="1" t="s">
        <v>4303</v>
      </c>
      <c r="B2296" s="8" t="s">
        <v>4304</v>
      </c>
      <c r="C2296" s="3" t="str">
        <f>_xlfn.XLOOKUP(B2296,'[1]daily break down'!$D:$D,'[1]daily break down'!$E:$E,"")</f>
        <v>OUEST</v>
      </c>
      <c r="D2296" s="1"/>
      <c r="E2296" s="1"/>
      <c r="F2296" s="3" t="s">
        <v>102</v>
      </c>
      <c r="G2296" s="1" t="s">
        <v>4278</v>
      </c>
      <c r="H2296" s="40" t="str">
        <f>_xlfn.XLOOKUP(B2296,[2]CALCULATION!$B:$B,[2]CALCULATION!$H:$H,"")</f>
        <v>HUAWEI</v>
      </c>
      <c r="I2296" s="34">
        <v>0</v>
      </c>
      <c r="J2296" s="34">
        <v>0</v>
      </c>
      <c r="K2296" s="34">
        <v>0</v>
      </c>
      <c r="L2296" s="34">
        <v>0</v>
      </c>
      <c r="M2296" s="34">
        <v>0</v>
      </c>
      <c r="N2296" s="34">
        <v>0</v>
      </c>
      <c r="O2296" s="34">
        <v>0</v>
      </c>
      <c r="P2296" s="34">
        <v>0</v>
      </c>
      <c r="Q2296" s="34">
        <v>0</v>
      </c>
      <c r="R2296" s="34">
        <v>0</v>
      </c>
      <c r="S2296" s="35">
        <v>0</v>
      </c>
      <c r="T2296" s="35">
        <v>0</v>
      </c>
      <c r="U2296" s="35">
        <v>0</v>
      </c>
      <c r="V2296" s="35">
        <v>0</v>
      </c>
      <c r="W2296" s="35">
        <v>0</v>
      </c>
      <c r="X2296" s="35">
        <v>0</v>
      </c>
      <c r="Y2296" s="35">
        <v>0</v>
      </c>
      <c r="Z2296" s="35">
        <v>0</v>
      </c>
      <c r="AA2296" s="35">
        <v>0</v>
      </c>
      <c r="AB2296" s="35">
        <v>0</v>
      </c>
      <c r="AC2296" s="35">
        <v>0</v>
      </c>
      <c r="AD2296" s="35">
        <v>0</v>
      </c>
      <c r="AE2296" s="58" t="s">
        <v>5560</v>
      </c>
      <c r="AF2296" s="58"/>
      <c r="AG2296" s="57" t="str" cm="1">
        <f t="array" ref="AG2296">IFERROR(_xlfn.IFS(
AI2296="MPR ISSUE","PDH",
AI2296="BSS Hardware Issue","BSS",
AI2296="Sites strategiques, MLL, Pylone, etc.","ENVTECH",
AI2296="AKTIVCO DEFAUT GE &amp; POWER Cabinet","AKTIVCO",
AI2296="AKTIVCO Coupure ENEO &amp; Baisse de tension","AKTIVCO GRID ONLY",
AI2296="Coupure ENEO &amp; Baisse de tension","IHS GRID ONLY",
AI2296="Defaut GE &amp; POWER Cabinet","IHS",
AI2296="Sharing","Partners",
AI2296="Sites strategiques &amp; DataCenter","SST &amp; DC",
AI2296="Exclu","Exclu",
AI2296="SAT","SAT",
AI2296="SPARE-ISSUE","SPARE-ISSUE",
AI2296="Fiber CAmtel","TRANS_FO_CAMTEL",
AI2296="Fiber AOF","Fiber AOF",
AI2296="Projet OCM (HUAWEI)","TRAVAUX-HUAWEI",
AI2296="Projet OCM (NOKIA)","TRAVAUX-NOKIA",
AI2296="ACCESS-ISSUE","ACCESS-ISSUE",
AI2296="Projet OCM (ZTE, NOKIA, autres projets)","TRAVAUX OCM",
AI2296="No root CAuse","No root cause",
AI2296="ODU HS","PDH",
AI2296="IP &amp; VLAN","PDH",
AI2296="Warehouse HUAWEI","SPARE-ISSUE",
AI2296="SPARE-HS","SPARE-ISSUE",
AI2296="Power Telco","BSS",AI2296="no impacts","no impacts"
),"")</f>
        <v>no impacts</v>
      </c>
      <c r="AH2296" s="57" t="str" cm="1">
        <f t="array" ref="AH2296">IFERROR(_xlfn.IFS(
AI2296="MPR ISSUE","TX ISSUE",
AI2296="BSS Hardware Issue","RAN ISSUE",
AI2296="Sites strategiques, MLL, Pylone, etc.","ENVTECH",
AI2296="AKTIVCO DEFAUT GE &amp; POWER Cabinet","POWER ISSUE",
AI2296="AKTIVCO Coupure ENEO &amp; Baisse de tension","POWER ISSUE",
AI2296="Coupure ENEO &amp; Baisse de tension","POWER ISSUE",
AI2296="Defaut GE &amp; POWER Cabinet","POWER ISSUE",
AI2296="Sharing","POWER ISSUE",
AI2296="Sites strategiques &amp; DataCenter","POWER ISSUE",
AI2296="Exclu","Exclu",
AI2296="SAT","TX ISSUE",
AI2296="SPARE-ISSUE","SPARE-ISSUE",
AI2296="Fiber CAmtel","TX ISSUE",
AI2296="Fiber AOF","TX ISSUE",
AI2296="Projet OCM (HUAWEI)","TRAVAUX-HUAWEI",
AI2296="Projet OCM (NOKIA)","TRAVAUX -NOKIA",
AI2296="ACCESS-ISSUE","ACCESS-ISSUE",
AI2296="Projet OCM (ZTE, NOKIA, autres projets)","TRAVAUX OCM",
AI2296="No root CAuse","No root cause",
AI2296="ODU HS","TX ISSUE",
AI2296="IP &amp; VLAN","TX ISSUE",
AI2296="Warehouse HUAWEI","SPARE-ISSUE",
AI2296="SPARE-HS","SPARE-ISSUE",
AI2296="Power Telco","RAN ISSUE",AI2296="no impacts","no impacts"
),"")</f>
        <v>no impacts</v>
      </c>
      <c r="AI2296" s="85" t="s">
        <v>5998</v>
      </c>
      <c r="AJ2296" s="57" t="str" cm="1">
        <f t="array" ref="AJ2296">IFERROR(_xlfn.IFS(
AI2296="MPR ISSUE","ACTIVE",
AI2296="BSS Hardware Issue","ACTIVE",
AI2296="Sites strategiques, MLL, Pylone, etc.","PASSIVE",
AI2296="AKTIVCO DEFAUT GE &amp; POWER Cabinet","PASSIVE",
AI2296="AKTIVCO Coupure ENEO &amp; Baisse de tension","PASSIVE",
AI2296="Coupure ENEO &amp; Baisse de tension","PASSIVE",
AI2296="Defaut GE &amp; POWER Cabinet","PASSIVE",
AI2296="Sharing","PASSIVE",
AI2296="Sites strategiques &amp; DataCenter","PASSIVE",
AI2296="Exclu","Exclu",
AI2296="SAT","ACTIVE",
AI2296="SPARE-ISSUE","SPARE-ISSUE",
AI2296="Fiber CAmtel","ACTIVE",
AI2296="Fiber AOF","ACTIVE",
AI2296="Projet OCM (HUAWEI)","PLANNED WORKS",
AI2296="Projet OCM (NOKIA)","PLANNED WORKS",
AI2296="ACCESS-ISSUE","ACCESS-ISSUE",
AI2296="Projet OCM (ZTE, NOKIA, autres projets)","PLANNED WORKS",
AI2296="No root CAuse","No root cause",
AI2296="ODU HS","ACTIVE",
AI2296="IP &amp; VLAN","ACTIVE",
AI2296="Warehouse HUAWEI","SPARE-ISSUE",
AI2296="SPARE-HS","SPARE-ISSUE",
AI2296="Power Telco","ACTIVE", AI2296="no impacts","no impacts"
),"")</f>
        <v>no impacts</v>
      </c>
      <c r="AK2296" s="23" t="s">
        <v>5537</v>
      </c>
      <c r="AL2296" s="23" t="str">
        <f t="shared" si="66"/>
        <v>OST_322</v>
      </c>
      <c r="AN2296" s="9" t="s">
        <v>5537</v>
      </c>
      <c r="AO2296" s="23" t="str">
        <f>_xlfn.XLOOKUP(B2296,'INCIDENT-05-03-2026'!E:E,'INCIDENT-05-03-2026'!F:F,"")</f>
        <v/>
      </c>
      <c r="AP2296" s="7" t="s">
        <v>5537</v>
      </c>
      <c r="AQ2296" s="6"/>
      <c r="AR2296" s="7"/>
      <c r="AS2296" s="3" t="str">
        <f>_xlfn.XLOOKUP(B2296,'[3]tt num | region | site id'!$C:$C,'[3]tt num | region | site id'!$Q:$Q,"")</f>
        <v/>
      </c>
      <c r="AT2296" s="24" t="str">
        <f>_xlfn.XLOOKUP(B2296,'[4]Cells Huawei 03052026 12h'!$B:$B,'[4]Cells Huawei 03052026 12h'!$T:$T,"")</f>
        <v/>
      </c>
      <c r="AU2296" s="24" t="str">
        <f>_xlfn.XLOOKUP(B2296,'[5]cells down 02052026 8h50'!$B:$B,'[5]cells down 02052026 8h50'!$R:$R,"")</f>
        <v/>
      </c>
      <c r="AV2296" s="24" t="str">
        <f>_xlfn.XLOOKUP(B2296,'[5]cells down 02052026 13h50'!$B:$B,'[5]cells down 02052026 13h50'!$R:$R,"")</f>
        <v/>
      </c>
      <c r="AW2296" s="24" t="str">
        <f>_xlfn.XLOOKUP(B2296,'[5]cells down 02052026 13h50'!$B:$B,'[5]cells down 02052026 13h50'!$R:$R,"")</f>
        <v/>
      </c>
      <c r="AX2296" s="24" t="str">
        <f>_xlfn.XLOOKUP(B2296,'[6]cell downs 03052026 8h40 '!$B:$B,'[6]cell downs 03052026 8h40 '!$R:$R,"")</f>
        <v/>
      </c>
      <c r="AY2296" s="24" t="str">
        <f>_xlfn.XLOOKUP(B2296,'[7]ALL SITES DOWN'!$D:$D,'[7]ALL SITES DOWN'!$J:$J,"")</f>
        <v/>
      </c>
      <c r="AZ2296" s="24" t="str">
        <f>_xlfn.XLOOKUP(B2296,'[8]ALL SITES DOWN'!$D:$D,'[8]ALL SITES DOWN'!$J:$J,"")</f>
        <v/>
      </c>
      <c r="BA2296" s="9" t="str">
        <f>_xlfn.XLOOKUP(B2296,[9]sheet1!$AC:$AC,[9]sheet1!$AF:$AF,"")</f>
        <v/>
      </c>
      <c r="BB2296" s="14" t="s">
        <v>5537</v>
      </c>
      <c r="BC2296" s="14" t="s">
        <v>5537</v>
      </c>
      <c r="BD2296" s="14" t="str">
        <f>_xlfn.XLOOKUP(B2296,'[10]cell downs 18042026 17h'!$B:$B,'[10]cell downs 18042026 17h'!$B:$B,"")</f>
        <v/>
      </c>
      <c r="BE2296" s="14" t="str">
        <f>_xlfn.XLOOKUP(B2296,'[11]Cells Huawei 19042026 15h'!$B:$B,'[11]Cells Huawei 19042026 15h'!$B:$B,"")</f>
        <v/>
      </c>
      <c r="BF2296" s="9" t="str">
        <f>_xlfn.XLOOKUP(B2296,'[12]cells down 19042026 9H40'!$B:$B,'[12]cells down 19042026 9H40'!$B:$B,"")</f>
        <v/>
      </c>
      <c r="BG2296" s="9" t="s">
        <v>5537</v>
      </c>
      <c r="BH2296" s="9" t="s">
        <v>5537</v>
      </c>
    </row>
    <row r="2297" spans="1:60" s="9" customFormat="1" x14ac:dyDescent="0.3">
      <c r="A2297" s="1" t="s">
        <v>4305</v>
      </c>
      <c r="B2297" s="8" t="s">
        <v>4306</v>
      </c>
      <c r="C2297" s="3" t="str">
        <f>_xlfn.XLOOKUP(B2297,'[1]daily break down'!$D:$D,'[1]daily break down'!$E:$E,"")</f>
        <v>ADAMAOUA</v>
      </c>
      <c r="D2297" s="1" t="s">
        <v>11</v>
      </c>
      <c r="E2297" s="1" t="s">
        <v>83</v>
      </c>
      <c r="F2297" s="3" t="s">
        <v>90</v>
      </c>
      <c r="G2297" s="1" t="s">
        <v>4305</v>
      </c>
      <c r="H2297" s="40" t="str">
        <f>_xlfn.XLOOKUP(B2297,[2]CALCULATION!$B:$B,[2]CALCULATION!$H:$H,"")</f>
        <v>HUAWEI</v>
      </c>
      <c r="I2297" s="34">
        <v>0</v>
      </c>
      <c r="J2297" s="34">
        <v>0</v>
      </c>
      <c r="K2297" s="34">
        <v>0</v>
      </c>
      <c r="L2297" s="34">
        <v>0</v>
      </c>
      <c r="M2297" s="34">
        <v>0</v>
      </c>
      <c r="N2297" s="34">
        <v>0</v>
      </c>
      <c r="O2297" s="34">
        <v>0</v>
      </c>
      <c r="P2297" s="34">
        <v>0</v>
      </c>
      <c r="Q2297" s="34">
        <v>0</v>
      </c>
      <c r="R2297" s="34">
        <v>0</v>
      </c>
      <c r="S2297" s="35">
        <v>0</v>
      </c>
      <c r="T2297" s="35">
        <v>0</v>
      </c>
      <c r="U2297" s="35">
        <v>0</v>
      </c>
      <c r="V2297" s="35">
        <v>0</v>
      </c>
      <c r="W2297" s="35">
        <v>0</v>
      </c>
      <c r="X2297" s="35">
        <v>0</v>
      </c>
      <c r="Y2297" s="35">
        <v>0</v>
      </c>
      <c r="Z2297" s="35">
        <v>0</v>
      </c>
      <c r="AA2297" s="35">
        <v>0</v>
      </c>
      <c r="AB2297" s="35">
        <v>0</v>
      </c>
      <c r="AC2297" s="35">
        <v>0</v>
      </c>
      <c r="AD2297" s="35">
        <v>0</v>
      </c>
      <c r="AE2297" s="58" t="s">
        <v>5560</v>
      </c>
      <c r="AF2297" s="58"/>
      <c r="AG2297" s="57" t="str" cm="1">
        <f t="array" ref="AG2297">IFERROR(_xlfn.IFS(
AI2297="MPR ISSUE","PDH",
AI2297="BSS Hardware Issue","BSS",
AI2297="Sites strategiques, MLL, Pylone, etc.","ENVTECH",
AI2297="AKTIVCO DEFAUT GE &amp; POWER Cabinet","AKTIVCO",
AI2297="AKTIVCO Coupure ENEO &amp; Baisse de tension","AKTIVCO GRID ONLY",
AI2297="Coupure ENEO &amp; Baisse de tension","IHS GRID ONLY",
AI2297="Defaut GE &amp; POWER Cabinet","IHS",
AI2297="Sharing","Partners",
AI2297="Sites strategiques &amp; DataCenter","SST &amp; DC",
AI2297="Exclu","Exclu",
AI2297="SAT","SAT",
AI2297="SPARE-ISSUE","SPARE-ISSUE",
AI2297="Fiber CAmtel","TRANS_FO_CAMTEL",
AI2297="Fiber AOF","Fiber AOF",
AI2297="Projet OCM (HUAWEI)","TRAVAUX-HUAWEI",
AI2297="Projet OCM (NOKIA)","TRAVAUX-NOKIA",
AI2297="ACCESS-ISSUE","ACCESS-ISSUE",
AI2297="Projet OCM (ZTE, NOKIA, autres projets)","TRAVAUX OCM",
AI2297="No root CAuse","No root cause",
AI2297="ODU HS","PDH",
AI2297="IP &amp; VLAN","PDH",
AI2297="Warehouse HUAWEI","SPARE-ISSUE",
AI2297="SPARE-HS","SPARE-ISSUE",
AI2297="Power Telco","BSS",AI2297="no impacts","no impacts"
),"")</f>
        <v>no impacts</v>
      </c>
      <c r="AH2297" s="57" t="str" cm="1">
        <f t="array" ref="AH2297">IFERROR(_xlfn.IFS(
AI2297="MPR ISSUE","TX ISSUE",
AI2297="BSS Hardware Issue","RAN ISSUE",
AI2297="Sites strategiques, MLL, Pylone, etc.","ENVTECH",
AI2297="AKTIVCO DEFAUT GE &amp; POWER Cabinet","POWER ISSUE",
AI2297="AKTIVCO Coupure ENEO &amp; Baisse de tension","POWER ISSUE",
AI2297="Coupure ENEO &amp; Baisse de tension","POWER ISSUE",
AI2297="Defaut GE &amp; POWER Cabinet","POWER ISSUE",
AI2297="Sharing","POWER ISSUE",
AI2297="Sites strategiques &amp; DataCenter","POWER ISSUE",
AI2297="Exclu","Exclu",
AI2297="SAT","TX ISSUE",
AI2297="SPARE-ISSUE","SPARE-ISSUE",
AI2297="Fiber CAmtel","TX ISSUE",
AI2297="Fiber AOF","TX ISSUE",
AI2297="Projet OCM (HUAWEI)","TRAVAUX-HUAWEI",
AI2297="Projet OCM (NOKIA)","TRAVAUX -NOKIA",
AI2297="ACCESS-ISSUE","ACCESS-ISSUE",
AI2297="Projet OCM (ZTE, NOKIA, autres projets)","TRAVAUX OCM",
AI2297="No root CAuse","No root cause",
AI2297="ODU HS","TX ISSUE",
AI2297="IP &amp; VLAN","TX ISSUE",
AI2297="Warehouse HUAWEI","SPARE-ISSUE",
AI2297="SPARE-HS","SPARE-ISSUE",
AI2297="Power Telco","RAN ISSUE",AI2297="no impacts","no impacts"
),"")</f>
        <v>no impacts</v>
      </c>
      <c r="AI2297" s="85" t="s">
        <v>5998</v>
      </c>
      <c r="AJ2297" s="57" t="str" cm="1">
        <f t="array" ref="AJ2297">IFERROR(_xlfn.IFS(
AI2297="MPR ISSUE","ACTIVE",
AI2297="BSS Hardware Issue","ACTIVE",
AI2297="Sites strategiques, MLL, Pylone, etc.","PASSIVE",
AI2297="AKTIVCO DEFAUT GE &amp; POWER Cabinet","PASSIVE",
AI2297="AKTIVCO Coupure ENEO &amp; Baisse de tension","PASSIVE",
AI2297="Coupure ENEO &amp; Baisse de tension","PASSIVE",
AI2297="Defaut GE &amp; POWER Cabinet","PASSIVE",
AI2297="Sharing","PASSIVE",
AI2297="Sites strategiques &amp; DataCenter","PASSIVE",
AI2297="Exclu","Exclu",
AI2297="SAT","ACTIVE",
AI2297="SPARE-ISSUE","SPARE-ISSUE",
AI2297="Fiber CAmtel","ACTIVE",
AI2297="Fiber AOF","ACTIVE",
AI2297="Projet OCM (HUAWEI)","PLANNED WORKS",
AI2297="Projet OCM (NOKIA)","PLANNED WORKS",
AI2297="ACCESS-ISSUE","ACCESS-ISSUE",
AI2297="Projet OCM (ZTE, NOKIA, autres projets)","PLANNED WORKS",
AI2297="No root CAuse","No root cause",
AI2297="ODU HS","ACTIVE",
AI2297="IP &amp; VLAN","ACTIVE",
AI2297="Warehouse HUAWEI","SPARE-ISSUE",
AI2297="SPARE-HS","SPARE-ISSUE",
AI2297="Power Telco","ACTIVE", AI2297="no impacts","no impacts"
),"")</f>
        <v>no impacts</v>
      </c>
      <c r="AK2297" s="23" t="s">
        <v>5537</v>
      </c>
      <c r="AL2297" s="23" t="str">
        <f t="shared" si="66"/>
        <v>ADM_016</v>
      </c>
      <c r="AN2297" s="9" t="s">
        <v>5537</v>
      </c>
      <c r="AO2297" s="23" t="str">
        <f>_xlfn.XLOOKUP(B2297,'INCIDENT-05-03-2026'!E:E,'INCIDENT-05-03-2026'!F:F,"")</f>
        <v/>
      </c>
      <c r="AP2297" s="7" t="s">
        <v>5537</v>
      </c>
      <c r="AQ2297" s="6"/>
      <c r="AR2297" s="7"/>
      <c r="AS2297" s="3" t="str">
        <f>_xlfn.XLOOKUP(B2297,'[3]tt num | region | site id'!$C:$C,'[3]tt num | region | site id'!$Q:$Q,"")</f>
        <v/>
      </c>
      <c r="AT2297" s="24" t="str">
        <f>_xlfn.XLOOKUP(B2297,'[4]Cells Huawei 03052026 12h'!$B:$B,'[4]Cells Huawei 03052026 12h'!$T:$T,"")</f>
        <v/>
      </c>
      <c r="AU2297" s="24" t="str">
        <f>_xlfn.XLOOKUP(B2297,'[5]cells down 02052026 8h50'!$B:$B,'[5]cells down 02052026 8h50'!$R:$R,"")</f>
        <v/>
      </c>
      <c r="AV2297" s="24" t="str">
        <f>_xlfn.XLOOKUP(B2297,'[5]cells down 02052026 13h50'!$B:$B,'[5]cells down 02052026 13h50'!$R:$R,"")</f>
        <v/>
      </c>
      <c r="AW2297" s="24" t="str">
        <f>_xlfn.XLOOKUP(B2297,'[5]cells down 02052026 13h50'!$B:$B,'[5]cells down 02052026 13h50'!$R:$R,"")</f>
        <v/>
      </c>
      <c r="AX2297" s="24" t="str">
        <f>_xlfn.XLOOKUP(B2297,'[6]cell downs 03052026 8h40 '!$B:$B,'[6]cell downs 03052026 8h40 '!$R:$R,"")</f>
        <v/>
      </c>
      <c r="AY2297" s="24" t="str">
        <f>_xlfn.XLOOKUP(B2297,'[7]ALL SITES DOWN'!$D:$D,'[7]ALL SITES DOWN'!$J:$J,"")</f>
        <v/>
      </c>
      <c r="AZ2297" s="24" t="str">
        <f>_xlfn.XLOOKUP(B2297,'[8]ALL SITES DOWN'!$D:$D,'[8]ALL SITES DOWN'!$J:$J,"")</f>
        <v/>
      </c>
      <c r="BA2297" s="9" t="str">
        <f>_xlfn.XLOOKUP(B2297,[9]sheet1!$AC:$AC,[9]sheet1!$AF:$AF,"")</f>
        <v/>
      </c>
      <c r="BB2297" s="14" t="s">
        <v>5537</v>
      </c>
      <c r="BC2297" s="14" t="s">
        <v>5537</v>
      </c>
      <c r="BD2297" s="14" t="str">
        <f>_xlfn.XLOOKUP(B2297,'[10]cell downs 18042026 17h'!$B:$B,'[10]cell downs 18042026 17h'!$B:$B,"")</f>
        <v/>
      </c>
      <c r="BE2297" s="14" t="str">
        <f>_xlfn.XLOOKUP(B2297,'[11]Cells Huawei 19042026 15h'!$B:$B,'[11]Cells Huawei 19042026 15h'!$B:$B,"")</f>
        <v/>
      </c>
      <c r="BF2297" s="9" t="str">
        <f>_xlfn.XLOOKUP(B2297,'[12]cells down 19042026 9H40'!$B:$B,'[12]cells down 19042026 9H40'!$B:$B,"")</f>
        <v/>
      </c>
      <c r="BG2297" s="9" t="s">
        <v>4306</v>
      </c>
      <c r="BH2297" s="9" t="s">
        <v>5537</v>
      </c>
    </row>
    <row r="2298" spans="1:60" s="9" customFormat="1" x14ac:dyDescent="0.3">
      <c r="A2298" s="1" t="s">
        <v>4307</v>
      </c>
      <c r="B2298" s="8" t="s">
        <v>4308</v>
      </c>
      <c r="C2298" s="3" t="str">
        <f>_xlfn.XLOOKUP(B2298,'[1]daily break down'!$D:$D,'[1]daily break down'!$E:$E,"")</f>
        <v>CENTRE</v>
      </c>
      <c r="D2298" s="1" t="s">
        <v>11</v>
      </c>
      <c r="E2298" s="1" t="s">
        <v>12</v>
      </c>
      <c r="F2298" s="3" t="s">
        <v>37</v>
      </c>
      <c r="G2298" s="1" t="s">
        <v>4309</v>
      </c>
      <c r="H2298" s="42" t="str">
        <f>_xlfn.XLOOKUP(B2298,[2]CALCULATION!$B:$B,[2]CALCULATION!$H:$H,"")</f>
        <v>ZTE</v>
      </c>
      <c r="I2298" s="34">
        <v>0</v>
      </c>
      <c r="J2298" s="34">
        <v>0</v>
      </c>
      <c r="K2298" s="34">
        <v>0</v>
      </c>
      <c r="L2298" s="34">
        <v>0</v>
      </c>
      <c r="M2298" s="34">
        <v>0</v>
      </c>
      <c r="N2298" s="34">
        <v>0</v>
      </c>
      <c r="O2298" s="34">
        <v>0</v>
      </c>
      <c r="P2298" s="34">
        <v>0</v>
      </c>
      <c r="Q2298" s="34">
        <v>0</v>
      </c>
      <c r="R2298" s="34">
        <v>0</v>
      </c>
      <c r="S2298" s="35">
        <v>0</v>
      </c>
      <c r="T2298" s="35">
        <v>0</v>
      </c>
      <c r="U2298" s="35">
        <v>0</v>
      </c>
      <c r="V2298" s="35">
        <v>0</v>
      </c>
      <c r="W2298" s="35">
        <v>0</v>
      </c>
      <c r="X2298" s="35">
        <v>0</v>
      </c>
      <c r="Y2298" s="35">
        <v>0</v>
      </c>
      <c r="Z2298" s="35">
        <v>0</v>
      </c>
      <c r="AA2298" s="35">
        <v>0</v>
      </c>
      <c r="AB2298" s="35">
        <v>0</v>
      </c>
      <c r="AC2298" s="35">
        <v>0</v>
      </c>
      <c r="AD2298" s="35">
        <v>0</v>
      </c>
      <c r="AE2298" s="58" t="s">
        <v>5560</v>
      </c>
      <c r="AF2298" s="58"/>
      <c r="AG2298" s="57" t="str" cm="1">
        <f t="array" ref="AG2298">IFERROR(_xlfn.IFS(
AI2298="MPR ISSUE","PDH",
AI2298="BSS Hardware Issue","BSS",
AI2298="Sites strategiques, MLL, Pylone, etc.","ENVTECH",
AI2298="AKTIVCO DEFAUT GE &amp; POWER Cabinet","AKTIVCO",
AI2298="AKTIVCO Coupure ENEO &amp; Baisse de tension","AKTIVCO GRID ONLY",
AI2298="Coupure ENEO &amp; Baisse de tension","IHS GRID ONLY",
AI2298="Defaut GE &amp; POWER Cabinet","IHS",
AI2298="Sharing","Partners",
AI2298="Sites strategiques &amp; DataCenter","SST &amp; DC",
AI2298="Exclu","Exclu",
AI2298="SAT","SAT",
AI2298="SPARE-ISSUE","SPARE-ISSUE",
AI2298="Fiber CAmtel","TRANS_FO_CAMTEL",
AI2298="Fiber AOF","Fiber AOF",
AI2298="Projet OCM (HUAWEI)","TRAVAUX-HUAWEI",
AI2298="Projet OCM (NOKIA)","TRAVAUX-NOKIA",
AI2298="ACCESS-ISSUE","ACCESS-ISSUE",
AI2298="Projet OCM (ZTE, NOKIA, autres projets)","TRAVAUX OCM",
AI2298="No root CAuse","No root cause",
AI2298="ODU HS","PDH",
AI2298="IP &amp; VLAN","PDH",
AI2298="Warehouse HUAWEI","SPARE-ISSUE",
AI2298="SPARE-HS","SPARE-ISSUE",
AI2298="Power Telco","BSS",AI2298="no impacts","no impacts"
),"")</f>
        <v>no impacts</v>
      </c>
      <c r="AH2298" s="57" t="str" cm="1">
        <f t="array" ref="AH2298">IFERROR(_xlfn.IFS(
AI2298="MPR ISSUE","TX ISSUE",
AI2298="BSS Hardware Issue","RAN ISSUE",
AI2298="Sites strategiques, MLL, Pylone, etc.","ENVTECH",
AI2298="AKTIVCO DEFAUT GE &amp; POWER Cabinet","POWER ISSUE",
AI2298="AKTIVCO Coupure ENEO &amp; Baisse de tension","POWER ISSUE",
AI2298="Coupure ENEO &amp; Baisse de tension","POWER ISSUE",
AI2298="Defaut GE &amp; POWER Cabinet","POWER ISSUE",
AI2298="Sharing","POWER ISSUE",
AI2298="Sites strategiques &amp; DataCenter","POWER ISSUE",
AI2298="Exclu","Exclu",
AI2298="SAT","TX ISSUE",
AI2298="SPARE-ISSUE","SPARE-ISSUE",
AI2298="Fiber CAmtel","TX ISSUE",
AI2298="Fiber AOF","TX ISSUE",
AI2298="Projet OCM (HUAWEI)","TRAVAUX-HUAWEI",
AI2298="Projet OCM (NOKIA)","TRAVAUX -NOKIA",
AI2298="ACCESS-ISSUE","ACCESS-ISSUE",
AI2298="Projet OCM (ZTE, NOKIA, autres projets)","TRAVAUX OCM",
AI2298="No root CAuse","No root cause",
AI2298="ODU HS","TX ISSUE",
AI2298="IP &amp; VLAN","TX ISSUE",
AI2298="Warehouse HUAWEI","SPARE-ISSUE",
AI2298="SPARE-HS","SPARE-ISSUE",
AI2298="Power Telco","RAN ISSUE",AI2298="no impacts","no impacts"
),"")</f>
        <v>no impacts</v>
      </c>
      <c r="AI2298" s="85" t="s">
        <v>5998</v>
      </c>
      <c r="AJ2298" s="57" t="str" cm="1">
        <f t="array" ref="AJ2298">IFERROR(_xlfn.IFS(
AI2298="MPR ISSUE","ACTIVE",
AI2298="BSS Hardware Issue","ACTIVE",
AI2298="Sites strategiques, MLL, Pylone, etc.","PASSIVE",
AI2298="AKTIVCO DEFAUT GE &amp; POWER Cabinet","PASSIVE",
AI2298="AKTIVCO Coupure ENEO &amp; Baisse de tension","PASSIVE",
AI2298="Coupure ENEO &amp; Baisse de tension","PASSIVE",
AI2298="Defaut GE &amp; POWER Cabinet","PASSIVE",
AI2298="Sharing","PASSIVE",
AI2298="Sites strategiques &amp; DataCenter","PASSIVE",
AI2298="Exclu","Exclu",
AI2298="SAT","ACTIVE",
AI2298="SPARE-ISSUE","SPARE-ISSUE",
AI2298="Fiber CAmtel","ACTIVE",
AI2298="Fiber AOF","ACTIVE",
AI2298="Projet OCM (HUAWEI)","PLANNED WORKS",
AI2298="Projet OCM (NOKIA)","PLANNED WORKS",
AI2298="ACCESS-ISSUE","ACCESS-ISSUE",
AI2298="Projet OCM (ZTE, NOKIA, autres projets)","PLANNED WORKS",
AI2298="No root CAuse","No root cause",
AI2298="ODU HS","ACTIVE",
AI2298="IP &amp; VLAN","ACTIVE",
AI2298="Warehouse HUAWEI","SPARE-ISSUE",
AI2298="SPARE-HS","SPARE-ISSUE",
AI2298="Power Telco","ACTIVE", AI2298="no impacts","no impacts"
),"")</f>
        <v>no impacts</v>
      </c>
      <c r="AK2298" s="23" t="s">
        <v>5537</v>
      </c>
      <c r="AL2298" s="23" t="str">
        <f t="shared" ref="AL2298:AL2329" si="67">B2298</f>
        <v>CTR_440</v>
      </c>
      <c r="AN2298" s="9" t="s">
        <v>5537</v>
      </c>
      <c r="AO2298" s="23" t="str">
        <f>_xlfn.XLOOKUP(B2298,'INCIDENT-05-03-2026'!E:E,'INCIDENT-05-03-2026'!F:F,"")</f>
        <v/>
      </c>
      <c r="AP2298" s="7" t="s">
        <v>5537</v>
      </c>
      <c r="AQ2298" s="6"/>
      <c r="AR2298" s="7"/>
      <c r="AS2298" s="3"/>
      <c r="AT2298" s="24" t="str">
        <f>_xlfn.XLOOKUP(B2298,'[4]Cells Huawei 03052026 12h'!$B:$B,'[4]Cells Huawei 03052026 12h'!$T:$T,"")</f>
        <v/>
      </c>
      <c r="AU2298" s="24" t="str">
        <f>_xlfn.XLOOKUP(B2298,'[5]cells down 02052026 8h50'!$B:$B,'[5]cells down 02052026 8h50'!$R:$R,"")</f>
        <v/>
      </c>
      <c r="AV2298" s="24" t="str">
        <f>_xlfn.XLOOKUP(B2298,'[5]cells down 02052026 13h50'!$B:$B,'[5]cells down 02052026 13h50'!$R:$R,"")</f>
        <v/>
      </c>
      <c r="AW2298" s="24" t="str">
        <f>_xlfn.XLOOKUP(B2298,'[5]cells down 02052026 13h50'!$B:$B,'[5]cells down 02052026 13h50'!$R:$R,"")</f>
        <v/>
      </c>
      <c r="AX2298" s="24" t="str">
        <f>_xlfn.XLOOKUP(B2298,'[6]cell downs 03052026 8h40 '!$B:$B,'[6]cell downs 03052026 8h40 '!$R:$R,"")</f>
        <v/>
      </c>
      <c r="AY2298" s="24" t="str">
        <f>_xlfn.XLOOKUP(B2298,'[7]ALL SITES DOWN'!$D:$D,'[7]ALL SITES DOWN'!$J:$J,"")</f>
        <v/>
      </c>
      <c r="AZ2298" s="24" t="str">
        <f>_xlfn.XLOOKUP(B2298,'[8]ALL SITES DOWN'!$D:$D,'[8]ALL SITES DOWN'!$J:$J,"")</f>
        <v/>
      </c>
      <c r="BA2298" s="9" t="str">
        <f>_xlfn.XLOOKUP(B2298,[9]sheet1!$AC:$AC,[9]sheet1!$AF:$AF,"")</f>
        <v/>
      </c>
      <c r="BB2298" s="14" t="s">
        <v>5537</v>
      </c>
      <c r="BC2298" s="14" t="s">
        <v>5537</v>
      </c>
      <c r="BD2298" s="14" t="str">
        <f>_xlfn.XLOOKUP(B2298,'[10]cell downs 18042026 17h'!$B:$B,'[10]cell downs 18042026 17h'!$B:$B,"")</f>
        <v/>
      </c>
      <c r="BE2298" s="14" t="str">
        <f>_xlfn.XLOOKUP(B2298,'[11]Cells Huawei 19042026 15h'!$B:$B,'[11]Cells Huawei 19042026 15h'!$B:$B,"")</f>
        <v/>
      </c>
      <c r="BF2298" s="9" t="str">
        <f>_xlfn.XLOOKUP(B2298,'[12]cells down 19042026 9H40'!$B:$B,'[12]cells down 19042026 9H40'!$B:$B,"")</f>
        <v/>
      </c>
      <c r="BG2298" s="9" t="s">
        <v>4308</v>
      </c>
      <c r="BH2298" s="9" t="s">
        <v>1713</v>
      </c>
    </row>
    <row r="2299" spans="1:60" s="9" customFormat="1" x14ac:dyDescent="0.3">
      <c r="A2299" s="1" t="s">
        <v>4312</v>
      </c>
      <c r="B2299" s="8" t="s">
        <v>4313</v>
      </c>
      <c r="C2299" s="3" t="str">
        <f>_xlfn.XLOOKUP(B2299,'[1]daily break down'!$D:$D,'[1]daily break down'!$E:$E,"")</f>
        <v>OUEST</v>
      </c>
      <c r="D2299" s="1" t="s">
        <v>11</v>
      </c>
      <c r="E2299" s="1" t="s">
        <v>12</v>
      </c>
      <c r="F2299" s="3" t="s">
        <v>102</v>
      </c>
      <c r="G2299" s="1" t="s">
        <v>4068</v>
      </c>
      <c r="H2299" s="40" t="str">
        <f>_xlfn.XLOOKUP(B2299,[2]CALCULATION!$B:$B,[2]CALCULATION!$H:$H,"")</f>
        <v>HUAWEI</v>
      </c>
      <c r="I2299" s="34">
        <v>0</v>
      </c>
      <c r="J2299" s="34">
        <v>0</v>
      </c>
      <c r="K2299" s="34">
        <v>0</v>
      </c>
      <c r="L2299" s="34">
        <v>0</v>
      </c>
      <c r="M2299" s="34">
        <v>0</v>
      </c>
      <c r="N2299" s="34">
        <v>0</v>
      </c>
      <c r="O2299" s="34">
        <v>0</v>
      </c>
      <c r="P2299" s="34">
        <v>0</v>
      </c>
      <c r="Q2299" s="34">
        <v>0</v>
      </c>
      <c r="R2299" s="34">
        <v>0</v>
      </c>
      <c r="S2299" s="35">
        <v>0</v>
      </c>
      <c r="T2299" s="35">
        <v>0</v>
      </c>
      <c r="U2299" s="35">
        <v>0</v>
      </c>
      <c r="V2299" s="35">
        <v>0</v>
      </c>
      <c r="W2299" s="35">
        <v>0</v>
      </c>
      <c r="X2299" s="35">
        <v>0</v>
      </c>
      <c r="Y2299" s="35">
        <v>0</v>
      </c>
      <c r="Z2299" s="35">
        <v>0</v>
      </c>
      <c r="AA2299" s="35">
        <v>0</v>
      </c>
      <c r="AB2299" s="35">
        <v>0</v>
      </c>
      <c r="AC2299" s="35">
        <v>0</v>
      </c>
      <c r="AD2299" s="35">
        <v>0</v>
      </c>
      <c r="AE2299" s="58" t="s">
        <v>5560</v>
      </c>
      <c r="AF2299" s="58"/>
      <c r="AG2299" s="57" t="str" cm="1">
        <f t="array" ref="AG2299">IFERROR(_xlfn.IFS(
AI2299="MPR ISSUE","PDH",
AI2299="BSS Hardware Issue","BSS",
AI2299="Sites strategiques, MLL, Pylone, etc.","ENVTECH",
AI2299="AKTIVCO DEFAUT GE &amp; POWER Cabinet","AKTIVCO",
AI2299="AKTIVCO Coupure ENEO &amp; Baisse de tension","AKTIVCO GRID ONLY",
AI2299="Coupure ENEO &amp; Baisse de tension","IHS GRID ONLY",
AI2299="Defaut GE &amp; POWER Cabinet","IHS",
AI2299="Sharing","Partners",
AI2299="Sites strategiques &amp; DataCenter","SST &amp; DC",
AI2299="Exclu","Exclu",
AI2299="SAT","SAT",
AI2299="SPARE-ISSUE","SPARE-ISSUE",
AI2299="Fiber CAmtel","TRANS_FO_CAMTEL",
AI2299="Fiber AOF","Fiber AOF",
AI2299="Projet OCM (HUAWEI)","TRAVAUX-HUAWEI",
AI2299="Projet OCM (NOKIA)","TRAVAUX-NOKIA",
AI2299="ACCESS-ISSUE","ACCESS-ISSUE",
AI2299="Projet OCM (ZTE, NOKIA, autres projets)","TRAVAUX OCM",
AI2299="No root CAuse","No root cause",
AI2299="ODU HS","PDH",
AI2299="IP &amp; VLAN","PDH",
AI2299="Warehouse HUAWEI","SPARE-ISSUE",
AI2299="SPARE-HS","SPARE-ISSUE",
AI2299="Power Telco","BSS",AI2299="no impacts","no impacts"
),"")</f>
        <v>no impacts</v>
      </c>
      <c r="AH2299" s="57" t="str" cm="1">
        <f t="array" ref="AH2299">IFERROR(_xlfn.IFS(
AI2299="MPR ISSUE","TX ISSUE",
AI2299="BSS Hardware Issue","RAN ISSUE",
AI2299="Sites strategiques, MLL, Pylone, etc.","ENVTECH",
AI2299="AKTIVCO DEFAUT GE &amp; POWER Cabinet","POWER ISSUE",
AI2299="AKTIVCO Coupure ENEO &amp; Baisse de tension","POWER ISSUE",
AI2299="Coupure ENEO &amp; Baisse de tension","POWER ISSUE",
AI2299="Defaut GE &amp; POWER Cabinet","POWER ISSUE",
AI2299="Sharing","POWER ISSUE",
AI2299="Sites strategiques &amp; DataCenter","POWER ISSUE",
AI2299="Exclu","Exclu",
AI2299="SAT","TX ISSUE",
AI2299="SPARE-ISSUE","SPARE-ISSUE",
AI2299="Fiber CAmtel","TX ISSUE",
AI2299="Fiber AOF","TX ISSUE",
AI2299="Projet OCM (HUAWEI)","TRAVAUX-HUAWEI",
AI2299="Projet OCM (NOKIA)","TRAVAUX -NOKIA",
AI2299="ACCESS-ISSUE","ACCESS-ISSUE",
AI2299="Projet OCM (ZTE, NOKIA, autres projets)","TRAVAUX OCM",
AI2299="No root CAuse","No root cause",
AI2299="ODU HS","TX ISSUE",
AI2299="IP &amp; VLAN","TX ISSUE",
AI2299="Warehouse HUAWEI","SPARE-ISSUE",
AI2299="SPARE-HS","SPARE-ISSUE",
AI2299="Power Telco","RAN ISSUE",AI2299="no impacts","no impacts"
),"")</f>
        <v>no impacts</v>
      </c>
      <c r="AI2299" s="85" t="s">
        <v>5998</v>
      </c>
      <c r="AJ2299" s="57" t="str" cm="1">
        <f t="array" ref="AJ2299">IFERROR(_xlfn.IFS(
AI2299="MPR ISSUE","ACTIVE",
AI2299="BSS Hardware Issue","ACTIVE",
AI2299="Sites strategiques, MLL, Pylone, etc.","PASSIVE",
AI2299="AKTIVCO DEFAUT GE &amp; POWER Cabinet","PASSIVE",
AI2299="AKTIVCO Coupure ENEO &amp; Baisse de tension","PASSIVE",
AI2299="Coupure ENEO &amp; Baisse de tension","PASSIVE",
AI2299="Defaut GE &amp; POWER Cabinet","PASSIVE",
AI2299="Sharing","PASSIVE",
AI2299="Sites strategiques &amp; DataCenter","PASSIVE",
AI2299="Exclu","Exclu",
AI2299="SAT","ACTIVE",
AI2299="SPARE-ISSUE","SPARE-ISSUE",
AI2299="Fiber CAmtel","ACTIVE",
AI2299="Fiber AOF","ACTIVE",
AI2299="Projet OCM (HUAWEI)","PLANNED WORKS",
AI2299="Projet OCM (NOKIA)","PLANNED WORKS",
AI2299="ACCESS-ISSUE","ACCESS-ISSUE",
AI2299="Projet OCM (ZTE, NOKIA, autres projets)","PLANNED WORKS",
AI2299="No root CAuse","No root cause",
AI2299="ODU HS","ACTIVE",
AI2299="IP &amp; VLAN","ACTIVE",
AI2299="Warehouse HUAWEI","SPARE-ISSUE",
AI2299="SPARE-HS","SPARE-ISSUE",
AI2299="Power Telco","ACTIVE", AI2299="no impacts","no impacts"
),"")</f>
        <v>no impacts</v>
      </c>
      <c r="AK2299" s="23" t="s">
        <v>5537</v>
      </c>
      <c r="AL2299" s="23" t="str">
        <f t="shared" si="67"/>
        <v>OST_180</v>
      </c>
      <c r="AN2299" s="9" t="s">
        <v>5537</v>
      </c>
      <c r="AO2299" s="23" t="str">
        <f>_xlfn.XLOOKUP(B2299,'INCIDENT-05-03-2026'!E:E,'INCIDENT-05-03-2026'!F:F,"")</f>
        <v/>
      </c>
      <c r="AP2299" s="7" t="s">
        <v>5537</v>
      </c>
      <c r="AQ2299" s="6"/>
      <c r="AR2299" s="7"/>
      <c r="AS2299" s="3" t="str">
        <f>_xlfn.XLOOKUP(B2299,'[3]tt num | region | site id'!$C:$C,'[3]tt num | region | site id'!$Q:$Q,"")</f>
        <v/>
      </c>
      <c r="AT2299" s="24" t="str">
        <f>_xlfn.XLOOKUP(B2299,'[4]Cells Huawei 03052026 12h'!$B:$B,'[4]Cells Huawei 03052026 12h'!$T:$T,"")</f>
        <v/>
      </c>
      <c r="AU2299" s="24" t="str">
        <f>_xlfn.XLOOKUP(B2299,'[5]cells down 02052026 8h50'!$B:$B,'[5]cells down 02052026 8h50'!$R:$R,"")</f>
        <v/>
      </c>
      <c r="AV2299" s="24" t="str">
        <f>_xlfn.XLOOKUP(B2299,'[5]cells down 02052026 13h50'!$B:$B,'[5]cells down 02052026 13h50'!$R:$R,"")</f>
        <v/>
      </c>
      <c r="AW2299" s="24" t="str">
        <f>_xlfn.XLOOKUP(B2299,'[5]cells down 02052026 13h50'!$B:$B,'[5]cells down 02052026 13h50'!$R:$R,"")</f>
        <v/>
      </c>
      <c r="AX2299" s="24" t="str">
        <f>_xlfn.XLOOKUP(B2299,'[6]cell downs 03052026 8h40 '!$B:$B,'[6]cell downs 03052026 8h40 '!$R:$R,"")</f>
        <v/>
      </c>
      <c r="AY2299" s="24" t="str">
        <f>_xlfn.XLOOKUP(B2299,'[7]ALL SITES DOWN'!$D:$D,'[7]ALL SITES DOWN'!$J:$J,"")</f>
        <v/>
      </c>
      <c r="AZ2299" s="24" t="str">
        <f>_xlfn.XLOOKUP(B2299,'[8]ALL SITES DOWN'!$D:$D,'[8]ALL SITES DOWN'!$J:$J,"")</f>
        <v/>
      </c>
      <c r="BA2299" s="9" t="str">
        <f>_xlfn.XLOOKUP(B2299,[9]sheet1!$AC:$AC,[9]sheet1!$AF:$AF,"")</f>
        <v/>
      </c>
      <c r="BB2299" s="14" t="s">
        <v>5537</v>
      </c>
      <c r="BC2299" s="14" t="s">
        <v>5537</v>
      </c>
      <c r="BD2299" s="14" t="str">
        <f>_xlfn.XLOOKUP(B2299,'[10]cell downs 18042026 17h'!$B:$B,'[10]cell downs 18042026 17h'!$B:$B,"")</f>
        <v/>
      </c>
      <c r="BE2299" s="14" t="str">
        <f>_xlfn.XLOOKUP(B2299,'[11]Cells Huawei 19042026 15h'!$B:$B,'[11]Cells Huawei 19042026 15h'!$B:$B,"")</f>
        <v/>
      </c>
      <c r="BF2299" s="9" t="str">
        <f>_xlfn.XLOOKUP(B2299,'[12]cells down 19042026 9H40'!$B:$B,'[12]cells down 19042026 9H40'!$B:$B,"")</f>
        <v/>
      </c>
      <c r="BG2299" s="9" t="s">
        <v>4313</v>
      </c>
      <c r="BH2299" s="9" t="s">
        <v>5459</v>
      </c>
    </row>
    <row r="2300" spans="1:60" s="9" customFormat="1" x14ac:dyDescent="0.3">
      <c r="A2300" s="1" t="s">
        <v>3531</v>
      </c>
      <c r="B2300" s="8" t="s">
        <v>4339</v>
      </c>
      <c r="C2300" s="3" t="str">
        <f>_xlfn.XLOOKUP(B2300,'[1]daily break down'!$D:$D,'[1]daily break down'!$E:$E,"")</f>
        <v>CENTRE</v>
      </c>
      <c r="D2300" s="1" t="s">
        <v>11</v>
      </c>
      <c r="E2300" s="1" t="s">
        <v>12</v>
      </c>
      <c r="F2300" s="3" t="s">
        <v>37</v>
      </c>
      <c r="G2300" s="1" t="s">
        <v>3531</v>
      </c>
      <c r="H2300" s="42" t="str">
        <f>_xlfn.XLOOKUP(B2300,[2]CALCULATION!$B:$B,[2]CALCULATION!$H:$H,"")</f>
        <v>ZTE</v>
      </c>
      <c r="I2300" s="34">
        <v>0</v>
      </c>
      <c r="J2300" s="34">
        <v>0</v>
      </c>
      <c r="K2300" s="34">
        <v>0</v>
      </c>
      <c r="L2300" s="34">
        <v>0</v>
      </c>
      <c r="M2300" s="34">
        <v>0</v>
      </c>
      <c r="N2300" s="34">
        <v>0</v>
      </c>
      <c r="O2300" s="34">
        <v>0</v>
      </c>
      <c r="P2300" s="34">
        <v>0</v>
      </c>
      <c r="Q2300" s="34">
        <v>0</v>
      </c>
      <c r="R2300" s="34">
        <v>0</v>
      </c>
      <c r="S2300" s="35">
        <v>0</v>
      </c>
      <c r="T2300" s="35">
        <v>0</v>
      </c>
      <c r="U2300" s="35">
        <v>0</v>
      </c>
      <c r="V2300" s="35">
        <v>0</v>
      </c>
      <c r="W2300" s="35">
        <v>0</v>
      </c>
      <c r="X2300" s="35">
        <v>0</v>
      </c>
      <c r="Y2300" s="35">
        <v>0</v>
      </c>
      <c r="Z2300" s="35">
        <v>0</v>
      </c>
      <c r="AA2300" s="35">
        <v>0</v>
      </c>
      <c r="AB2300" s="35">
        <v>0</v>
      </c>
      <c r="AC2300" s="35">
        <v>0</v>
      </c>
      <c r="AD2300" s="35">
        <v>0</v>
      </c>
      <c r="AE2300" s="58" t="s">
        <v>5560</v>
      </c>
      <c r="AF2300" s="58"/>
      <c r="AG2300" s="57" t="str" cm="1">
        <f t="array" ref="AG2300">IFERROR(_xlfn.IFS(
AI2300="MPR ISSUE","PDH",
AI2300="BSS Hardware Issue","BSS",
AI2300="Sites strategiques, MLL, Pylone, etc.","ENVTECH",
AI2300="AKTIVCO DEFAUT GE &amp; POWER Cabinet","AKTIVCO",
AI2300="AKTIVCO Coupure ENEO &amp; Baisse de tension","AKTIVCO GRID ONLY",
AI2300="Coupure ENEO &amp; Baisse de tension","IHS GRID ONLY",
AI2300="Defaut GE &amp; POWER Cabinet","IHS",
AI2300="Sharing","Partners",
AI2300="Sites strategiques &amp; DataCenter","SST &amp; DC",
AI2300="Exclu","Exclu",
AI2300="SAT","SAT",
AI2300="SPARE-ISSUE","SPARE-ISSUE",
AI2300="Fiber CAmtel","TRANS_FO_CAMTEL",
AI2300="Fiber AOF","Fiber AOF",
AI2300="Projet OCM (HUAWEI)","TRAVAUX-HUAWEI",
AI2300="Projet OCM (NOKIA)","TRAVAUX-NOKIA",
AI2300="ACCESS-ISSUE","ACCESS-ISSUE",
AI2300="Projet OCM (ZTE, NOKIA, autres projets)","TRAVAUX OCM",
AI2300="No root CAuse","No root cause",
AI2300="ODU HS","PDH",
AI2300="IP &amp; VLAN","PDH",
AI2300="Warehouse HUAWEI","SPARE-ISSUE",
AI2300="SPARE-HS","SPARE-ISSUE",
AI2300="Power Telco","BSS",AI2300="no impacts","no impacts"
),"")</f>
        <v>no impacts</v>
      </c>
      <c r="AH2300" s="57" t="str" cm="1">
        <f t="array" ref="AH2300">IFERROR(_xlfn.IFS(
AI2300="MPR ISSUE","TX ISSUE",
AI2300="BSS Hardware Issue","RAN ISSUE",
AI2300="Sites strategiques, MLL, Pylone, etc.","ENVTECH",
AI2300="AKTIVCO DEFAUT GE &amp; POWER Cabinet","POWER ISSUE",
AI2300="AKTIVCO Coupure ENEO &amp; Baisse de tension","POWER ISSUE",
AI2300="Coupure ENEO &amp; Baisse de tension","POWER ISSUE",
AI2300="Defaut GE &amp; POWER Cabinet","POWER ISSUE",
AI2300="Sharing","POWER ISSUE",
AI2300="Sites strategiques &amp; DataCenter","POWER ISSUE",
AI2300="Exclu","Exclu",
AI2300="SAT","TX ISSUE",
AI2300="SPARE-ISSUE","SPARE-ISSUE",
AI2300="Fiber CAmtel","TX ISSUE",
AI2300="Fiber AOF","TX ISSUE",
AI2300="Projet OCM (HUAWEI)","TRAVAUX-HUAWEI",
AI2300="Projet OCM (NOKIA)","TRAVAUX -NOKIA",
AI2300="ACCESS-ISSUE","ACCESS-ISSUE",
AI2300="Projet OCM (ZTE, NOKIA, autres projets)","TRAVAUX OCM",
AI2300="No root CAuse","No root cause",
AI2300="ODU HS","TX ISSUE",
AI2300="IP &amp; VLAN","TX ISSUE",
AI2300="Warehouse HUAWEI","SPARE-ISSUE",
AI2300="SPARE-HS","SPARE-ISSUE",
AI2300="Power Telco","RAN ISSUE",AI2300="no impacts","no impacts"
),"")</f>
        <v>no impacts</v>
      </c>
      <c r="AI2300" s="85" t="s">
        <v>5998</v>
      </c>
      <c r="AJ2300" s="57" t="str" cm="1">
        <f t="array" ref="AJ2300">IFERROR(_xlfn.IFS(
AI2300="MPR ISSUE","ACTIVE",
AI2300="BSS Hardware Issue","ACTIVE",
AI2300="Sites strategiques, MLL, Pylone, etc.","PASSIVE",
AI2300="AKTIVCO DEFAUT GE &amp; POWER Cabinet","PASSIVE",
AI2300="AKTIVCO Coupure ENEO &amp; Baisse de tension","PASSIVE",
AI2300="Coupure ENEO &amp; Baisse de tension","PASSIVE",
AI2300="Defaut GE &amp; POWER Cabinet","PASSIVE",
AI2300="Sharing","PASSIVE",
AI2300="Sites strategiques &amp; DataCenter","PASSIVE",
AI2300="Exclu","Exclu",
AI2300="SAT","ACTIVE",
AI2300="SPARE-ISSUE","SPARE-ISSUE",
AI2300="Fiber CAmtel","ACTIVE",
AI2300="Fiber AOF","ACTIVE",
AI2300="Projet OCM (HUAWEI)","PLANNED WORKS",
AI2300="Projet OCM (NOKIA)","PLANNED WORKS",
AI2300="ACCESS-ISSUE","ACCESS-ISSUE",
AI2300="Projet OCM (ZTE, NOKIA, autres projets)","PLANNED WORKS",
AI2300="No root CAuse","No root cause",
AI2300="ODU HS","ACTIVE",
AI2300="IP &amp; VLAN","ACTIVE",
AI2300="Warehouse HUAWEI","SPARE-ISSUE",
AI2300="SPARE-HS","SPARE-ISSUE",
AI2300="Power Telco","ACTIVE", AI2300="no impacts","no impacts"
),"")</f>
        <v>no impacts</v>
      </c>
      <c r="AK2300" s="23" t="s">
        <v>5537</v>
      </c>
      <c r="AL2300" s="23" t="str">
        <f t="shared" si="67"/>
        <v>CTR_081</v>
      </c>
      <c r="AN2300" s="9" t="s">
        <v>5537</v>
      </c>
      <c r="AO2300" s="23" t="str">
        <f>_xlfn.XLOOKUP(B2300,'INCIDENT-05-03-2026'!E:E,'INCIDENT-05-03-2026'!F:F,"")</f>
        <v/>
      </c>
      <c r="AP2300" s="7" t="s">
        <v>5537</v>
      </c>
      <c r="AQ2300" s="6"/>
      <c r="AR2300" s="7"/>
      <c r="AS2300" s="3" t="str">
        <f>_xlfn.XLOOKUP(B2300,'[3]tt num | region | site id'!$C:$C,'[3]tt num | region | site id'!$Q:$Q,"")</f>
        <v/>
      </c>
      <c r="AT2300" s="24" t="str">
        <f>_xlfn.XLOOKUP(B2300,'[4]Cells Huawei 03052026 12h'!$B:$B,'[4]Cells Huawei 03052026 12h'!$T:$T,"")</f>
        <v/>
      </c>
      <c r="AU2300" s="24" t="str">
        <f>_xlfn.XLOOKUP(B2300,'[5]cells down 02052026 8h50'!$B:$B,'[5]cells down 02052026 8h50'!$R:$R,"")</f>
        <v/>
      </c>
      <c r="AV2300" s="24" t="str">
        <f>_xlfn.XLOOKUP(B2300,'[5]cells down 02052026 13h50'!$B:$B,'[5]cells down 02052026 13h50'!$R:$R,"")</f>
        <v/>
      </c>
      <c r="AW2300" s="24" t="str">
        <f>_xlfn.XLOOKUP(B2300,'[5]cells down 02052026 13h50'!$B:$B,'[5]cells down 02052026 13h50'!$R:$R,"")</f>
        <v/>
      </c>
      <c r="AX2300" s="24" t="str">
        <f>_xlfn.XLOOKUP(B2300,'[6]cell downs 03052026 8h40 '!$B:$B,'[6]cell downs 03052026 8h40 '!$R:$R,"")</f>
        <v/>
      </c>
      <c r="AY2300" s="24" t="str">
        <f>_xlfn.XLOOKUP(B2300,'[7]ALL SITES DOWN'!$D:$D,'[7]ALL SITES DOWN'!$J:$J,"")</f>
        <v/>
      </c>
      <c r="AZ2300" s="24" t="str">
        <f>_xlfn.XLOOKUP(B2300,'[8]ALL SITES DOWN'!$D:$D,'[8]ALL SITES DOWN'!$J:$J,"")</f>
        <v/>
      </c>
      <c r="BA2300" s="9" t="str">
        <f>_xlfn.XLOOKUP(B2300,[9]sheet1!$AC:$AC,[9]sheet1!$AF:$AF,"")</f>
        <v/>
      </c>
      <c r="BB2300" s="14" t="s">
        <v>5537</v>
      </c>
      <c r="BC2300" s="14" t="s">
        <v>5537</v>
      </c>
      <c r="BD2300" s="14" t="str">
        <f>_xlfn.XLOOKUP(B2300,'[10]cell downs 18042026 17h'!$B:$B,'[10]cell downs 18042026 17h'!$B:$B,"")</f>
        <v/>
      </c>
      <c r="BE2300" s="14" t="str">
        <f>_xlfn.XLOOKUP(B2300,'[11]Cells Huawei 19042026 15h'!$B:$B,'[11]Cells Huawei 19042026 15h'!$B:$B,"")</f>
        <v/>
      </c>
      <c r="BF2300" s="9" t="str">
        <f>_xlfn.XLOOKUP(B2300,'[12]cells down 19042026 9H40'!$B:$B,'[12]cells down 19042026 9H40'!$B:$B,"")</f>
        <v/>
      </c>
      <c r="BG2300" s="9" t="s">
        <v>5537</v>
      </c>
      <c r="BH2300" s="9" t="s">
        <v>5537</v>
      </c>
    </row>
    <row r="2301" spans="1:60" s="9" customFormat="1" x14ac:dyDescent="0.3">
      <c r="A2301" s="1" t="s">
        <v>4340</v>
      </c>
      <c r="B2301" s="8" t="s">
        <v>4341</v>
      </c>
      <c r="C2301" s="3" t="str">
        <f>_xlfn.XLOOKUP(B2301,'[1]daily break down'!$D:$D,'[1]daily break down'!$E:$E,"")</f>
        <v>CENTRE</v>
      </c>
      <c r="D2301" s="1"/>
      <c r="E2301" s="1"/>
      <c r="F2301" s="3" t="s">
        <v>69</v>
      </c>
      <c r="G2301" s="1" t="s">
        <v>4340</v>
      </c>
      <c r="H2301" s="42" t="str">
        <f>_xlfn.XLOOKUP(B2301,[2]CALCULATION!$B:$B,[2]CALCULATION!$H:$H,"")</f>
        <v>ZTE</v>
      </c>
      <c r="I2301" s="34">
        <v>0</v>
      </c>
      <c r="J2301" s="34">
        <v>0</v>
      </c>
      <c r="K2301" s="34">
        <v>0</v>
      </c>
      <c r="L2301" s="34">
        <v>0</v>
      </c>
      <c r="M2301" s="34">
        <v>0</v>
      </c>
      <c r="N2301" s="34">
        <v>0</v>
      </c>
      <c r="O2301" s="34">
        <v>0</v>
      </c>
      <c r="P2301" s="34">
        <v>0</v>
      </c>
      <c r="Q2301" s="34">
        <v>0</v>
      </c>
      <c r="R2301" s="34">
        <v>0</v>
      </c>
      <c r="S2301" s="35">
        <v>0</v>
      </c>
      <c r="T2301" s="35">
        <v>0</v>
      </c>
      <c r="U2301" s="35">
        <v>0</v>
      </c>
      <c r="V2301" s="35">
        <v>0</v>
      </c>
      <c r="W2301" s="35">
        <v>0</v>
      </c>
      <c r="X2301" s="35">
        <v>0</v>
      </c>
      <c r="Y2301" s="35">
        <v>0</v>
      </c>
      <c r="Z2301" s="35">
        <v>0</v>
      </c>
      <c r="AA2301" s="35">
        <v>0</v>
      </c>
      <c r="AB2301" s="35">
        <v>0</v>
      </c>
      <c r="AC2301" s="35">
        <v>0</v>
      </c>
      <c r="AD2301" s="35">
        <v>0</v>
      </c>
      <c r="AE2301" s="58" t="s">
        <v>5560</v>
      </c>
      <c r="AF2301" s="58"/>
      <c r="AG2301" s="57" t="str" cm="1">
        <f t="array" ref="AG2301">IFERROR(_xlfn.IFS(
AI2301="MPR ISSUE","PDH",
AI2301="BSS Hardware Issue","BSS",
AI2301="Sites strategiques, MLL, Pylone, etc.","ENVTECH",
AI2301="AKTIVCO DEFAUT GE &amp; POWER Cabinet","AKTIVCO",
AI2301="AKTIVCO Coupure ENEO &amp; Baisse de tension","AKTIVCO GRID ONLY",
AI2301="Coupure ENEO &amp; Baisse de tension","IHS GRID ONLY",
AI2301="Defaut GE &amp; POWER Cabinet","IHS",
AI2301="Sharing","Partners",
AI2301="Sites strategiques &amp; DataCenter","SST &amp; DC",
AI2301="Exclu","Exclu",
AI2301="SAT","SAT",
AI2301="SPARE-ISSUE","SPARE-ISSUE",
AI2301="Fiber CAmtel","TRANS_FO_CAMTEL",
AI2301="Fiber AOF","Fiber AOF",
AI2301="Projet OCM (HUAWEI)","TRAVAUX-HUAWEI",
AI2301="Projet OCM (NOKIA)","TRAVAUX-NOKIA",
AI2301="ACCESS-ISSUE","ACCESS-ISSUE",
AI2301="Projet OCM (ZTE, NOKIA, autres projets)","TRAVAUX OCM",
AI2301="No root CAuse","No root cause",
AI2301="ODU HS","PDH",
AI2301="IP &amp; VLAN","PDH",
AI2301="Warehouse HUAWEI","SPARE-ISSUE",
AI2301="SPARE-HS","SPARE-ISSUE",
AI2301="Power Telco","BSS",AI2301="no impacts","no impacts"
),"")</f>
        <v>no impacts</v>
      </c>
      <c r="AH2301" s="57" t="str" cm="1">
        <f t="array" ref="AH2301">IFERROR(_xlfn.IFS(
AI2301="MPR ISSUE","TX ISSUE",
AI2301="BSS Hardware Issue","RAN ISSUE",
AI2301="Sites strategiques, MLL, Pylone, etc.","ENVTECH",
AI2301="AKTIVCO DEFAUT GE &amp; POWER Cabinet","POWER ISSUE",
AI2301="AKTIVCO Coupure ENEO &amp; Baisse de tension","POWER ISSUE",
AI2301="Coupure ENEO &amp; Baisse de tension","POWER ISSUE",
AI2301="Defaut GE &amp; POWER Cabinet","POWER ISSUE",
AI2301="Sharing","POWER ISSUE",
AI2301="Sites strategiques &amp; DataCenter","POWER ISSUE",
AI2301="Exclu","Exclu",
AI2301="SAT","TX ISSUE",
AI2301="SPARE-ISSUE","SPARE-ISSUE",
AI2301="Fiber CAmtel","TX ISSUE",
AI2301="Fiber AOF","TX ISSUE",
AI2301="Projet OCM (HUAWEI)","TRAVAUX-HUAWEI",
AI2301="Projet OCM (NOKIA)","TRAVAUX -NOKIA",
AI2301="ACCESS-ISSUE","ACCESS-ISSUE",
AI2301="Projet OCM (ZTE, NOKIA, autres projets)","TRAVAUX OCM",
AI2301="No root CAuse","No root cause",
AI2301="ODU HS","TX ISSUE",
AI2301="IP &amp; VLAN","TX ISSUE",
AI2301="Warehouse HUAWEI","SPARE-ISSUE",
AI2301="SPARE-HS","SPARE-ISSUE",
AI2301="Power Telco","RAN ISSUE",AI2301="no impacts","no impacts"
),"")</f>
        <v>no impacts</v>
      </c>
      <c r="AI2301" s="85" t="s">
        <v>5998</v>
      </c>
      <c r="AJ2301" s="57" t="str" cm="1">
        <f t="array" ref="AJ2301">IFERROR(_xlfn.IFS(
AI2301="MPR ISSUE","ACTIVE",
AI2301="BSS Hardware Issue","ACTIVE",
AI2301="Sites strategiques, MLL, Pylone, etc.","PASSIVE",
AI2301="AKTIVCO DEFAUT GE &amp; POWER Cabinet","PASSIVE",
AI2301="AKTIVCO Coupure ENEO &amp; Baisse de tension","PASSIVE",
AI2301="Coupure ENEO &amp; Baisse de tension","PASSIVE",
AI2301="Defaut GE &amp; POWER Cabinet","PASSIVE",
AI2301="Sharing","PASSIVE",
AI2301="Sites strategiques &amp; DataCenter","PASSIVE",
AI2301="Exclu","Exclu",
AI2301="SAT","ACTIVE",
AI2301="SPARE-ISSUE","SPARE-ISSUE",
AI2301="Fiber CAmtel","ACTIVE",
AI2301="Fiber AOF","ACTIVE",
AI2301="Projet OCM (HUAWEI)","PLANNED WORKS",
AI2301="Projet OCM (NOKIA)","PLANNED WORKS",
AI2301="ACCESS-ISSUE","ACCESS-ISSUE",
AI2301="Projet OCM (ZTE, NOKIA, autres projets)","PLANNED WORKS",
AI2301="No root CAuse","No root cause",
AI2301="ODU HS","ACTIVE",
AI2301="IP &amp; VLAN","ACTIVE",
AI2301="Warehouse HUAWEI","SPARE-ISSUE",
AI2301="SPARE-HS","SPARE-ISSUE",
AI2301="Power Telco","ACTIVE", AI2301="no impacts","no impacts"
),"")</f>
        <v>no impacts</v>
      </c>
      <c r="AK2301" s="23" t="s">
        <v>5537</v>
      </c>
      <c r="AL2301" s="23" t="str">
        <f t="shared" si="67"/>
        <v>SUD_115</v>
      </c>
      <c r="AN2301" s="9" t="s">
        <v>5537</v>
      </c>
      <c r="AO2301" s="23" t="str">
        <f>_xlfn.XLOOKUP(B2301,'INCIDENT-05-03-2026'!E:E,'INCIDENT-05-03-2026'!F:F,"")</f>
        <v/>
      </c>
      <c r="AP2301" s="7" t="s">
        <v>5537</v>
      </c>
      <c r="AQ2301" s="6"/>
      <c r="AR2301" s="7"/>
      <c r="AS2301" s="3" t="str">
        <f>_xlfn.XLOOKUP(B2301,'[3]tt num | region | site id'!$C:$C,'[3]tt num | region | site id'!$Q:$Q,"")</f>
        <v/>
      </c>
      <c r="AT2301" s="24" t="str">
        <f>_xlfn.XLOOKUP(B2301,'[4]Cells Huawei 03052026 12h'!$B:$B,'[4]Cells Huawei 03052026 12h'!$T:$T,"")</f>
        <v/>
      </c>
      <c r="AU2301" s="24" t="str">
        <f>_xlfn.XLOOKUP(B2301,'[5]cells down 02052026 8h50'!$B:$B,'[5]cells down 02052026 8h50'!$R:$R,"")</f>
        <v/>
      </c>
      <c r="AV2301" s="24" t="str">
        <f>_xlfn.XLOOKUP(B2301,'[5]cells down 02052026 13h50'!$B:$B,'[5]cells down 02052026 13h50'!$R:$R,"")</f>
        <v/>
      </c>
      <c r="AW2301" s="24" t="str">
        <f>_xlfn.XLOOKUP(B2301,'[5]cells down 02052026 13h50'!$B:$B,'[5]cells down 02052026 13h50'!$R:$R,"")</f>
        <v/>
      </c>
      <c r="AX2301" s="24" t="str">
        <f>_xlfn.XLOOKUP(B2301,'[6]cell downs 03052026 8h40 '!$B:$B,'[6]cell downs 03052026 8h40 '!$R:$R,"")</f>
        <v/>
      </c>
      <c r="AY2301" s="24" t="str">
        <f>_xlfn.XLOOKUP(B2301,'[7]ALL SITES DOWN'!$D:$D,'[7]ALL SITES DOWN'!$J:$J,"")</f>
        <v/>
      </c>
      <c r="AZ2301" s="24" t="str">
        <f>_xlfn.XLOOKUP(B2301,'[8]ALL SITES DOWN'!$D:$D,'[8]ALL SITES DOWN'!$J:$J,"")</f>
        <v/>
      </c>
      <c r="BA2301" s="9" t="str">
        <f>_xlfn.XLOOKUP(B2301,[9]sheet1!$AC:$AC,[9]sheet1!$AF:$AF,"")</f>
        <v/>
      </c>
      <c r="BB2301" s="14" t="s">
        <v>5537</v>
      </c>
      <c r="BC2301" s="14" t="s">
        <v>5537</v>
      </c>
      <c r="BD2301" s="14" t="str">
        <f>_xlfn.XLOOKUP(B2301,'[10]cell downs 18042026 17h'!$B:$B,'[10]cell downs 18042026 17h'!$B:$B,"")</f>
        <v/>
      </c>
      <c r="BE2301" s="14" t="str">
        <f>_xlfn.XLOOKUP(B2301,'[11]Cells Huawei 19042026 15h'!$B:$B,'[11]Cells Huawei 19042026 15h'!$B:$B,"")</f>
        <v/>
      </c>
      <c r="BF2301" s="9" t="str">
        <f>_xlfn.XLOOKUP(B2301,'[12]cells down 19042026 9H40'!$B:$B,'[12]cells down 19042026 9H40'!$B:$B,"")</f>
        <v/>
      </c>
      <c r="BG2301" s="9" t="s">
        <v>5537</v>
      </c>
      <c r="BH2301" s="9" t="s">
        <v>5537</v>
      </c>
    </row>
    <row r="2302" spans="1:60" s="9" customFormat="1" x14ac:dyDescent="0.3">
      <c r="A2302" s="1" t="s">
        <v>4345</v>
      </c>
      <c r="B2302" s="8" t="s">
        <v>4346</v>
      </c>
      <c r="C2302" s="3" t="str">
        <f>_xlfn.XLOOKUP(B2302,'[1]daily break down'!$D:$D,'[1]daily break down'!$E:$E,"")</f>
        <v>LITTORAL</v>
      </c>
      <c r="D2302" s="1" t="s">
        <v>21</v>
      </c>
      <c r="E2302" s="1" t="s">
        <v>22</v>
      </c>
      <c r="F2302" s="3" t="s">
        <v>31</v>
      </c>
      <c r="G2302" s="1" t="s">
        <v>3686</v>
      </c>
      <c r="H2302" s="42" t="str">
        <f>_xlfn.XLOOKUP(B2302,[2]CALCULATION!$B:$B,[2]CALCULATION!$H:$H,"")</f>
        <v>ZTE</v>
      </c>
      <c r="I2302" s="34">
        <v>0</v>
      </c>
      <c r="J2302" s="34">
        <v>0</v>
      </c>
      <c r="K2302" s="34">
        <v>0</v>
      </c>
      <c r="L2302" s="34">
        <v>0</v>
      </c>
      <c r="M2302" s="34">
        <v>0</v>
      </c>
      <c r="N2302" s="34">
        <v>0</v>
      </c>
      <c r="O2302" s="34">
        <v>0</v>
      </c>
      <c r="P2302" s="34">
        <v>0</v>
      </c>
      <c r="Q2302" s="34">
        <v>0</v>
      </c>
      <c r="R2302" s="34">
        <v>0</v>
      </c>
      <c r="S2302" s="35">
        <v>0</v>
      </c>
      <c r="T2302" s="35">
        <v>0</v>
      </c>
      <c r="U2302" s="35">
        <v>0</v>
      </c>
      <c r="V2302" s="35">
        <v>0</v>
      </c>
      <c r="W2302" s="35">
        <v>0</v>
      </c>
      <c r="X2302" s="35">
        <v>0</v>
      </c>
      <c r="Y2302" s="35">
        <v>0</v>
      </c>
      <c r="Z2302" s="35">
        <v>0</v>
      </c>
      <c r="AA2302" s="35">
        <v>0</v>
      </c>
      <c r="AB2302" s="35">
        <v>0</v>
      </c>
      <c r="AC2302" s="35">
        <v>0</v>
      </c>
      <c r="AD2302" s="35">
        <v>0</v>
      </c>
      <c r="AE2302" s="58" t="s">
        <v>5560</v>
      </c>
      <c r="AF2302" s="58"/>
      <c r="AG2302" s="57" t="str" cm="1">
        <f t="array" ref="AG2302">IFERROR(_xlfn.IFS(
AI2302="MPR ISSUE","PDH",
AI2302="BSS Hardware Issue","BSS",
AI2302="Sites strategiques, MLL, Pylone, etc.","ENVTECH",
AI2302="AKTIVCO DEFAUT GE &amp; POWER Cabinet","AKTIVCO",
AI2302="AKTIVCO Coupure ENEO &amp; Baisse de tension","AKTIVCO GRID ONLY",
AI2302="Coupure ENEO &amp; Baisse de tension","IHS GRID ONLY",
AI2302="Defaut GE &amp; POWER Cabinet","IHS",
AI2302="Sharing","Partners",
AI2302="Sites strategiques &amp; DataCenter","SST &amp; DC",
AI2302="Exclu","Exclu",
AI2302="SAT","SAT",
AI2302="SPARE-ISSUE","SPARE-ISSUE",
AI2302="Fiber CAmtel","TRANS_FO_CAMTEL",
AI2302="Fiber AOF","Fiber AOF",
AI2302="Projet OCM (HUAWEI)","TRAVAUX-HUAWEI",
AI2302="Projet OCM (NOKIA)","TRAVAUX-NOKIA",
AI2302="ACCESS-ISSUE","ACCESS-ISSUE",
AI2302="Projet OCM (ZTE, NOKIA, autres projets)","TRAVAUX OCM",
AI2302="No root CAuse","No root cause",
AI2302="ODU HS","PDH",
AI2302="IP &amp; VLAN","PDH",
AI2302="Warehouse HUAWEI","SPARE-ISSUE",
AI2302="SPARE-HS","SPARE-ISSUE",
AI2302="Power Telco","BSS",AI2302="no impacts","no impacts"
),"")</f>
        <v>no impacts</v>
      </c>
      <c r="AH2302" s="57" t="str" cm="1">
        <f t="array" ref="AH2302">IFERROR(_xlfn.IFS(
AI2302="MPR ISSUE","TX ISSUE",
AI2302="BSS Hardware Issue","RAN ISSUE",
AI2302="Sites strategiques, MLL, Pylone, etc.","ENVTECH",
AI2302="AKTIVCO DEFAUT GE &amp; POWER Cabinet","POWER ISSUE",
AI2302="AKTIVCO Coupure ENEO &amp; Baisse de tension","POWER ISSUE",
AI2302="Coupure ENEO &amp; Baisse de tension","POWER ISSUE",
AI2302="Defaut GE &amp; POWER Cabinet","POWER ISSUE",
AI2302="Sharing","POWER ISSUE",
AI2302="Sites strategiques &amp; DataCenter","POWER ISSUE",
AI2302="Exclu","Exclu",
AI2302="SAT","TX ISSUE",
AI2302="SPARE-ISSUE","SPARE-ISSUE",
AI2302="Fiber CAmtel","TX ISSUE",
AI2302="Fiber AOF","TX ISSUE",
AI2302="Projet OCM (HUAWEI)","TRAVAUX-HUAWEI",
AI2302="Projet OCM (NOKIA)","TRAVAUX -NOKIA",
AI2302="ACCESS-ISSUE","ACCESS-ISSUE",
AI2302="Projet OCM (ZTE, NOKIA, autres projets)","TRAVAUX OCM",
AI2302="No root CAuse","No root cause",
AI2302="ODU HS","TX ISSUE",
AI2302="IP &amp; VLAN","TX ISSUE",
AI2302="Warehouse HUAWEI","SPARE-ISSUE",
AI2302="SPARE-HS","SPARE-ISSUE",
AI2302="Power Telco","RAN ISSUE",AI2302="no impacts","no impacts"
),"")</f>
        <v>no impacts</v>
      </c>
      <c r="AI2302" s="85" t="s">
        <v>5998</v>
      </c>
      <c r="AJ2302" s="57" t="str" cm="1">
        <f t="array" ref="AJ2302">IFERROR(_xlfn.IFS(
AI2302="MPR ISSUE","ACTIVE",
AI2302="BSS Hardware Issue","ACTIVE",
AI2302="Sites strategiques, MLL, Pylone, etc.","PASSIVE",
AI2302="AKTIVCO DEFAUT GE &amp; POWER Cabinet","PASSIVE",
AI2302="AKTIVCO Coupure ENEO &amp; Baisse de tension","PASSIVE",
AI2302="Coupure ENEO &amp; Baisse de tension","PASSIVE",
AI2302="Defaut GE &amp; POWER Cabinet","PASSIVE",
AI2302="Sharing","PASSIVE",
AI2302="Sites strategiques &amp; DataCenter","PASSIVE",
AI2302="Exclu","Exclu",
AI2302="SAT","ACTIVE",
AI2302="SPARE-ISSUE","SPARE-ISSUE",
AI2302="Fiber CAmtel","ACTIVE",
AI2302="Fiber AOF","ACTIVE",
AI2302="Projet OCM (HUAWEI)","PLANNED WORKS",
AI2302="Projet OCM (NOKIA)","PLANNED WORKS",
AI2302="ACCESS-ISSUE","ACCESS-ISSUE",
AI2302="Projet OCM (ZTE, NOKIA, autres projets)","PLANNED WORKS",
AI2302="No root CAuse","No root cause",
AI2302="ODU HS","ACTIVE",
AI2302="IP &amp; VLAN","ACTIVE",
AI2302="Warehouse HUAWEI","SPARE-ISSUE",
AI2302="SPARE-HS","SPARE-ISSUE",
AI2302="Power Telco","ACTIVE", AI2302="no impacts","no impacts"
),"")</f>
        <v>no impacts</v>
      </c>
      <c r="AK2302" s="23" t="s">
        <v>5537</v>
      </c>
      <c r="AL2302" s="23" t="str">
        <f t="shared" si="67"/>
        <v>LIT_593</v>
      </c>
      <c r="AN2302" s="9" t="s">
        <v>5537</v>
      </c>
      <c r="AO2302" s="23" t="str">
        <f>_xlfn.XLOOKUP(B2302,'INCIDENT-05-03-2026'!E:E,'INCIDENT-05-03-2026'!F:F,"")</f>
        <v/>
      </c>
      <c r="AP2302" s="7" t="s">
        <v>5537</v>
      </c>
      <c r="AQ2302" s="6"/>
      <c r="AR2302" s="7"/>
      <c r="AS2302" s="3" t="str">
        <f>_xlfn.XLOOKUP(B2302,'[3]tt num | region | site id'!$C:$C,'[3]tt num | region | site id'!$Q:$Q,"")</f>
        <v/>
      </c>
      <c r="AT2302" s="24" t="str">
        <f>_xlfn.XLOOKUP(B2302,'[4]Cells Huawei 03052026 12h'!$B:$B,'[4]Cells Huawei 03052026 12h'!$T:$T,"")</f>
        <v/>
      </c>
      <c r="AU2302" s="24" t="str">
        <f>_xlfn.XLOOKUP(B2302,'[5]cells down 02052026 8h50'!$B:$B,'[5]cells down 02052026 8h50'!$R:$R,"")</f>
        <v/>
      </c>
      <c r="AV2302" s="24" t="str">
        <f>_xlfn.XLOOKUP(B2302,'[5]cells down 02052026 13h50'!$B:$B,'[5]cells down 02052026 13h50'!$R:$R,"")</f>
        <v/>
      </c>
      <c r="AW2302" s="24" t="str">
        <f>_xlfn.XLOOKUP(B2302,'[5]cells down 02052026 13h50'!$B:$B,'[5]cells down 02052026 13h50'!$R:$R,"")</f>
        <v/>
      </c>
      <c r="AX2302" s="24" t="str">
        <f>_xlfn.XLOOKUP(B2302,'[6]cell downs 03052026 8h40 '!$B:$B,'[6]cell downs 03052026 8h40 '!$R:$R,"")</f>
        <v/>
      </c>
      <c r="AY2302" s="24" t="str">
        <f>_xlfn.XLOOKUP(B2302,'[7]ALL SITES DOWN'!$D:$D,'[7]ALL SITES DOWN'!$J:$J,"")</f>
        <v/>
      </c>
      <c r="AZ2302" s="24" t="str">
        <f>_xlfn.XLOOKUP(B2302,'[8]ALL SITES DOWN'!$D:$D,'[8]ALL SITES DOWN'!$J:$J,"")</f>
        <v/>
      </c>
      <c r="BA2302" s="9" t="str">
        <f>_xlfn.XLOOKUP(B2302,[9]sheet1!$AC:$AC,[9]sheet1!$AF:$AF,"")</f>
        <v/>
      </c>
      <c r="BB2302" s="14" t="s">
        <v>5537</v>
      </c>
      <c r="BC2302" s="14" t="s">
        <v>5537</v>
      </c>
      <c r="BD2302" s="14" t="str">
        <f>_xlfn.XLOOKUP(B2302,'[10]cell downs 18042026 17h'!$B:$B,'[10]cell downs 18042026 17h'!$B:$B,"")</f>
        <v/>
      </c>
      <c r="BE2302" s="14" t="str">
        <f>_xlfn.XLOOKUP(B2302,'[11]Cells Huawei 19042026 15h'!$B:$B,'[11]Cells Huawei 19042026 15h'!$B:$B,"")</f>
        <v/>
      </c>
      <c r="BF2302" s="9" t="str">
        <f>_xlfn.XLOOKUP(B2302,'[12]cells down 19042026 9H40'!$B:$B,'[12]cells down 19042026 9H40'!$B:$B,"")</f>
        <v>LIT_593</v>
      </c>
      <c r="BG2302" s="9" t="s">
        <v>5537</v>
      </c>
      <c r="BH2302" s="9" t="s">
        <v>1129</v>
      </c>
    </row>
    <row r="2303" spans="1:60" s="9" customFormat="1" x14ac:dyDescent="0.3">
      <c r="A2303" s="1" t="s">
        <v>4347</v>
      </c>
      <c r="B2303" s="8" t="s">
        <v>4348</v>
      </c>
      <c r="C2303" s="3" t="str">
        <f>_xlfn.XLOOKUP(B2303,'[1]daily break down'!$D:$D,'[1]daily break down'!$E:$E,"")</f>
        <v>OUEST</v>
      </c>
      <c r="D2303" s="1" t="s">
        <v>21</v>
      </c>
      <c r="E2303" s="1" t="s">
        <v>3524</v>
      </c>
      <c r="F2303" s="3" t="s">
        <v>102</v>
      </c>
      <c r="G2303" s="1" t="s">
        <v>4178</v>
      </c>
      <c r="H2303" s="40" t="str">
        <f>_xlfn.XLOOKUP(B2303,[2]CALCULATION!$B:$B,[2]CALCULATION!$H:$H,"")</f>
        <v>HUAWEI</v>
      </c>
      <c r="I2303" s="34">
        <v>0</v>
      </c>
      <c r="J2303" s="34">
        <v>0</v>
      </c>
      <c r="K2303" s="34">
        <v>0</v>
      </c>
      <c r="L2303" s="34">
        <v>0</v>
      </c>
      <c r="M2303" s="34">
        <v>0</v>
      </c>
      <c r="N2303" s="34">
        <v>0</v>
      </c>
      <c r="O2303" s="34">
        <v>0</v>
      </c>
      <c r="P2303" s="34">
        <v>0</v>
      </c>
      <c r="Q2303" s="34">
        <v>0</v>
      </c>
      <c r="R2303" s="34">
        <v>0</v>
      </c>
      <c r="S2303" s="35">
        <v>0</v>
      </c>
      <c r="T2303" s="35">
        <v>0</v>
      </c>
      <c r="U2303" s="35">
        <v>0</v>
      </c>
      <c r="V2303" s="35">
        <v>0</v>
      </c>
      <c r="W2303" s="35">
        <v>0</v>
      </c>
      <c r="X2303" s="35">
        <v>0</v>
      </c>
      <c r="Y2303" s="35">
        <v>0</v>
      </c>
      <c r="Z2303" s="35">
        <v>0</v>
      </c>
      <c r="AA2303" s="35">
        <v>0</v>
      </c>
      <c r="AB2303" s="35">
        <v>0</v>
      </c>
      <c r="AC2303" s="35">
        <v>0</v>
      </c>
      <c r="AD2303" s="35">
        <v>0</v>
      </c>
      <c r="AE2303" s="58" t="s">
        <v>5560</v>
      </c>
      <c r="AF2303" s="58"/>
      <c r="AG2303" s="57" t="str" cm="1">
        <f t="array" ref="AG2303">IFERROR(_xlfn.IFS(
AI2303="MPR ISSUE","PDH",
AI2303="BSS Hardware Issue","BSS",
AI2303="Sites strategiques, MLL, Pylone, etc.","ENVTECH",
AI2303="AKTIVCO DEFAUT GE &amp; POWER Cabinet","AKTIVCO",
AI2303="AKTIVCO Coupure ENEO &amp; Baisse de tension","AKTIVCO GRID ONLY",
AI2303="Coupure ENEO &amp; Baisse de tension","IHS GRID ONLY",
AI2303="Defaut GE &amp; POWER Cabinet","IHS",
AI2303="Sharing","Partners",
AI2303="Sites strategiques &amp; DataCenter","SST &amp; DC",
AI2303="Exclu","Exclu",
AI2303="SAT","SAT",
AI2303="SPARE-ISSUE","SPARE-ISSUE",
AI2303="Fiber CAmtel","TRANS_FO_CAMTEL",
AI2303="Fiber AOF","Fiber AOF",
AI2303="Projet OCM (HUAWEI)","TRAVAUX-HUAWEI",
AI2303="Projet OCM (NOKIA)","TRAVAUX-NOKIA",
AI2303="ACCESS-ISSUE","ACCESS-ISSUE",
AI2303="Projet OCM (ZTE, NOKIA, autres projets)","TRAVAUX OCM",
AI2303="No root CAuse","No root cause",
AI2303="ODU HS","PDH",
AI2303="IP &amp; VLAN","PDH",
AI2303="Warehouse HUAWEI","SPARE-ISSUE",
AI2303="SPARE-HS","SPARE-ISSUE",
AI2303="Power Telco","BSS",AI2303="no impacts","no impacts"
),"")</f>
        <v>no impacts</v>
      </c>
      <c r="AH2303" s="57" t="str" cm="1">
        <f t="array" ref="AH2303">IFERROR(_xlfn.IFS(
AI2303="MPR ISSUE","TX ISSUE",
AI2303="BSS Hardware Issue","RAN ISSUE",
AI2303="Sites strategiques, MLL, Pylone, etc.","ENVTECH",
AI2303="AKTIVCO DEFAUT GE &amp; POWER Cabinet","POWER ISSUE",
AI2303="AKTIVCO Coupure ENEO &amp; Baisse de tension","POWER ISSUE",
AI2303="Coupure ENEO &amp; Baisse de tension","POWER ISSUE",
AI2303="Defaut GE &amp; POWER Cabinet","POWER ISSUE",
AI2303="Sharing","POWER ISSUE",
AI2303="Sites strategiques &amp; DataCenter","POWER ISSUE",
AI2303="Exclu","Exclu",
AI2303="SAT","TX ISSUE",
AI2303="SPARE-ISSUE","SPARE-ISSUE",
AI2303="Fiber CAmtel","TX ISSUE",
AI2303="Fiber AOF","TX ISSUE",
AI2303="Projet OCM (HUAWEI)","TRAVAUX-HUAWEI",
AI2303="Projet OCM (NOKIA)","TRAVAUX -NOKIA",
AI2303="ACCESS-ISSUE","ACCESS-ISSUE",
AI2303="Projet OCM (ZTE, NOKIA, autres projets)","TRAVAUX OCM",
AI2303="No root CAuse","No root cause",
AI2303="ODU HS","TX ISSUE",
AI2303="IP &amp; VLAN","TX ISSUE",
AI2303="Warehouse HUAWEI","SPARE-ISSUE",
AI2303="SPARE-HS","SPARE-ISSUE",
AI2303="Power Telco","RAN ISSUE",AI2303="no impacts","no impacts"
),"")</f>
        <v>no impacts</v>
      </c>
      <c r="AI2303" s="85" t="s">
        <v>5998</v>
      </c>
      <c r="AJ2303" s="57" t="str" cm="1">
        <f t="array" ref="AJ2303">IFERROR(_xlfn.IFS(
AI2303="MPR ISSUE","ACTIVE",
AI2303="BSS Hardware Issue","ACTIVE",
AI2303="Sites strategiques, MLL, Pylone, etc.","PASSIVE",
AI2303="AKTIVCO DEFAUT GE &amp; POWER Cabinet","PASSIVE",
AI2303="AKTIVCO Coupure ENEO &amp; Baisse de tension","PASSIVE",
AI2303="Coupure ENEO &amp; Baisse de tension","PASSIVE",
AI2303="Defaut GE &amp; POWER Cabinet","PASSIVE",
AI2303="Sharing","PASSIVE",
AI2303="Sites strategiques &amp; DataCenter","PASSIVE",
AI2303="Exclu","Exclu",
AI2303="SAT","ACTIVE",
AI2303="SPARE-ISSUE","SPARE-ISSUE",
AI2303="Fiber CAmtel","ACTIVE",
AI2303="Fiber AOF","ACTIVE",
AI2303="Projet OCM (HUAWEI)","PLANNED WORKS",
AI2303="Projet OCM (NOKIA)","PLANNED WORKS",
AI2303="ACCESS-ISSUE","ACCESS-ISSUE",
AI2303="Projet OCM (ZTE, NOKIA, autres projets)","PLANNED WORKS",
AI2303="No root CAuse","No root cause",
AI2303="ODU HS","ACTIVE",
AI2303="IP &amp; VLAN","ACTIVE",
AI2303="Warehouse HUAWEI","SPARE-ISSUE",
AI2303="SPARE-HS","SPARE-ISSUE",
AI2303="Power Telco","ACTIVE", AI2303="no impacts","no impacts"
),"")</f>
        <v>no impacts</v>
      </c>
      <c r="AK2303" s="23" t="s">
        <v>5537</v>
      </c>
      <c r="AL2303" s="23" t="str">
        <f t="shared" si="67"/>
        <v>OST_254</v>
      </c>
      <c r="AN2303" s="9" t="s">
        <v>5537</v>
      </c>
      <c r="AO2303" s="23" t="str">
        <f>_xlfn.XLOOKUP(B2303,'INCIDENT-05-03-2026'!E:E,'INCIDENT-05-03-2026'!F:F,"")</f>
        <v/>
      </c>
      <c r="AP2303" s="7" t="s">
        <v>5537</v>
      </c>
      <c r="AQ2303" s="6"/>
      <c r="AR2303" s="7"/>
      <c r="AS2303" s="3" t="str">
        <f>_xlfn.XLOOKUP(B2303,'[3]tt num | region | site id'!$C:$C,'[3]tt num | region | site id'!$Q:$Q,"")</f>
        <v/>
      </c>
      <c r="AT2303" s="24" t="str">
        <f>_xlfn.XLOOKUP(B2303,'[4]Cells Huawei 03052026 12h'!$B:$B,'[4]Cells Huawei 03052026 12h'!$T:$T,"")</f>
        <v/>
      </c>
      <c r="AU2303" s="24" t="str">
        <f>_xlfn.XLOOKUP(B2303,'[5]cells down 02052026 8h50'!$B:$B,'[5]cells down 02052026 8h50'!$R:$R,"")</f>
        <v/>
      </c>
      <c r="AV2303" s="24" t="str">
        <f>_xlfn.XLOOKUP(B2303,'[5]cells down 02052026 13h50'!$B:$B,'[5]cells down 02052026 13h50'!$R:$R,"")</f>
        <v/>
      </c>
      <c r="AW2303" s="24" t="str">
        <f>_xlfn.XLOOKUP(B2303,'[5]cells down 02052026 13h50'!$B:$B,'[5]cells down 02052026 13h50'!$R:$R,"")</f>
        <v/>
      </c>
      <c r="AX2303" s="24" t="str">
        <f>_xlfn.XLOOKUP(B2303,'[6]cell downs 03052026 8h40 '!$B:$B,'[6]cell downs 03052026 8h40 '!$R:$R,"")</f>
        <v/>
      </c>
      <c r="AY2303" s="24" t="str">
        <f>_xlfn.XLOOKUP(B2303,'[7]ALL SITES DOWN'!$D:$D,'[7]ALL SITES DOWN'!$J:$J,"")</f>
        <v/>
      </c>
      <c r="AZ2303" s="24" t="str">
        <f>_xlfn.XLOOKUP(B2303,'[8]ALL SITES DOWN'!$D:$D,'[8]ALL SITES DOWN'!$J:$J,"")</f>
        <v/>
      </c>
      <c r="BA2303" s="9" t="str">
        <f>_xlfn.XLOOKUP(B2303,[9]sheet1!$AC:$AC,[9]sheet1!$AF:$AF,"")</f>
        <v/>
      </c>
      <c r="BB2303" s="14" t="s">
        <v>5537</v>
      </c>
      <c r="BC2303" s="14" t="s">
        <v>5537</v>
      </c>
      <c r="BD2303" s="14" t="str">
        <f>_xlfn.XLOOKUP(B2303,'[10]cell downs 18042026 17h'!$B:$B,'[10]cell downs 18042026 17h'!$B:$B,"")</f>
        <v/>
      </c>
      <c r="BE2303" s="14" t="str">
        <f>_xlfn.XLOOKUP(B2303,'[11]Cells Huawei 19042026 15h'!$B:$B,'[11]Cells Huawei 19042026 15h'!$B:$B,"")</f>
        <v/>
      </c>
      <c r="BF2303" s="9" t="str">
        <f>_xlfn.XLOOKUP(B2303,'[12]cells down 19042026 9H40'!$B:$B,'[12]cells down 19042026 9H40'!$B:$B,"")</f>
        <v/>
      </c>
      <c r="BG2303" s="9" t="s">
        <v>5537</v>
      </c>
      <c r="BH2303" s="9" t="s">
        <v>12</v>
      </c>
    </row>
    <row r="2304" spans="1:60" s="9" customFormat="1" x14ac:dyDescent="0.3">
      <c r="A2304" s="1" t="s">
        <v>4349</v>
      </c>
      <c r="B2304" s="8" t="s">
        <v>4350</v>
      </c>
      <c r="C2304" s="3" t="str">
        <f>_xlfn.XLOOKUP(B2304,'[1]daily break down'!$D:$D,'[1]daily break down'!$E:$E,"")</f>
        <v>CENTRE</v>
      </c>
      <c r="D2304" s="1" t="s">
        <v>21</v>
      </c>
      <c r="E2304" s="1" t="s">
        <v>36</v>
      </c>
      <c r="F2304" s="3" t="s">
        <v>37</v>
      </c>
      <c r="G2304" s="1" t="s">
        <v>1709</v>
      </c>
      <c r="H2304" s="42" t="str">
        <f>_xlfn.XLOOKUP(B2304,[2]CALCULATION!$B:$B,[2]CALCULATION!$H:$H,"")</f>
        <v>ZTE</v>
      </c>
      <c r="I2304" s="34">
        <v>0</v>
      </c>
      <c r="J2304" s="34">
        <v>0</v>
      </c>
      <c r="K2304" s="34">
        <v>0</v>
      </c>
      <c r="L2304" s="34">
        <v>0</v>
      </c>
      <c r="M2304" s="34">
        <v>0</v>
      </c>
      <c r="N2304" s="34">
        <v>0</v>
      </c>
      <c r="O2304" s="34">
        <v>0</v>
      </c>
      <c r="P2304" s="34">
        <v>0</v>
      </c>
      <c r="Q2304" s="34">
        <v>0</v>
      </c>
      <c r="R2304" s="34">
        <v>0</v>
      </c>
      <c r="S2304" s="35">
        <v>0</v>
      </c>
      <c r="T2304" s="35">
        <v>0</v>
      </c>
      <c r="U2304" s="35">
        <v>0</v>
      </c>
      <c r="V2304" s="35">
        <v>0</v>
      </c>
      <c r="W2304" s="35">
        <v>0</v>
      </c>
      <c r="X2304" s="35">
        <v>0</v>
      </c>
      <c r="Y2304" s="35">
        <v>0</v>
      </c>
      <c r="Z2304" s="35">
        <v>0</v>
      </c>
      <c r="AA2304" s="35">
        <v>0</v>
      </c>
      <c r="AB2304" s="35">
        <v>0</v>
      </c>
      <c r="AC2304" s="35">
        <v>0</v>
      </c>
      <c r="AD2304" s="35">
        <v>0</v>
      </c>
      <c r="AE2304" s="58" t="s">
        <v>5560</v>
      </c>
      <c r="AF2304" s="58"/>
      <c r="AG2304" s="57" t="str" cm="1">
        <f t="array" ref="AG2304">IFERROR(_xlfn.IFS(
AI2304="MPR ISSUE","PDH",
AI2304="BSS Hardware Issue","BSS",
AI2304="Sites strategiques, MLL, Pylone, etc.","ENVTECH",
AI2304="AKTIVCO DEFAUT GE &amp; POWER Cabinet","AKTIVCO",
AI2304="AKTIVCO Coupure ENEO &amp; Baisse de tension","AKTIVCO GRID ONLY",
AI2304="Coupure ENEO &amp; Baisse de tension","IHS GRID ONLY",
AI2304="Defaut GE &amp; POWER Cabinet","IHS",
AI2304="Sharing","Partners",
AI2304="Sites strategiques &amp; DataCenter","SST &amp; DC",
AI2304="Exclu","Exclu",
AI2304="SAT","SAT",
AI2304="SPARE-ISSUE","SPARE-ISSUE",
AI2304="Fiber CAmtel","TRANS_FO_CAMTEL",
AI2304="Fiber AOF","Fiber AOF",
AI2304="Projet OCM (HUAWEI)","TRAVAUX-HUAWEI",
AI2304="Projet OCM (NOKIA)","TRAVAUX-NOKIA",
AI2304="ACCESS-ISSUE","ACCESS-ISSUE",
AI2304="Projet OCM (ZTE, NOKIA, autres projets)","TRAVAUX OCM",
AI2304="No root CAuse","No root cause",
AI2304="ODU HS","PDH",
AI2304="IP &amp; VLAN","PDH",
AI2304="Warehouse HUAWEI","SPARE-ISSUE",
AI2304="SPARE-HS","SPARE-ISSUE",
AI2304="Power Telco","BSS",AI2304="no impacts","no impacts"
),"")</f>
        <v>no impacts</v>
      </c>
      <c r="AH2304" s="57" t="str" cm="1">
        <f t="array" ref="AH2304">IFERROR(_xlfn.IFS(
AI2304="MPR ISSUE","TX ISSUE",
AI2304="BSS Hardware Issue","RAN ISSUE",
AI2304="Sites strategiques, MLL, Pylone, etc.","ENVTECH",
AI2304="AKTIVCO DEFAUT GE &amp; POWER Cabinet","POWER ISSUE",
AI2304="AKTIVCO Coupure ENEO &amp; Baisse de tension","POWER ISSUE",
AI2304="Coupure ENEO &amp; Baisse de tension","POWER ISSUE",
AI2304="Defaut GE &amp; POWER Cabinet","POWER ISSUE",
AI2304="Sharing","POWER ISSUE",
AI2304="Sites strategiques &amp; DataCenter","POWER ISSUE",
AI2304="Exclu","Exclu",
AI2304="SAT","TX ISSUE",
AI2304="SPARE-ISSUE","SPARE-ISSUE",
AI2304="Fiber CAmtel","TX ISSUE",
AI2304="Fiber AOF","TX ISSUE",
AI2304="Projet OCM (HUAWEI)","TRAVAUX-HUAWEI",
AI2304="Projet OCM (NOKIA)","TRAVAUX -NOKIA",
AI2304="ACCESS-ISSUE","ACCESS-ISSUE",
AI2304="Projet OCM (ZTE, NOKIA, autres projets)","TRAVAUX OCM",
AI2304="No root CAuse","No root cause",
AI2304="ODU HS","TX ISSUE",
AI2304="IP &amp; VLAN","TX ISSUE",
AI2304="Warehouse HUAWEI","SPARE-ISSUE",
AI2304="SPARE-HS","SPARE-ISSUE",
AI2304="Power Telco","RAN ISSUE",AI2304="no impacts","no impacts"
),"")</f>
        <v>no impacts</v>
      </c>
      <c r="AI2304" s="85" t="s">
        <v>5998</v>
      </c>
      <c r="AJ2304" s="57" t="str" cm="1">
        <f t="array" ref="AJ2304">IFERROR(_xlfn.IFS(
AI2304="MPR ISSUE","ACTIVE",
AI2304="BSS Hardware Issue","ACTIVE",
AI2304="Sites strategiques, MLL, Pylone, etc.","PASSIVE",
AI2304="AKTIVCO DEFAUT GE &amp; POWER Cabinet","PASSIVE",
AI2304="AKTIVCO Coupure ENEO &amp; Baisse de tension","PASSIVE",
AI2304="Coupure ENEO &amp; Baisse de tension","PASSIVE",
AI2304="Defaut GE &amp; POWER Cabinet","PASSIVE",
AI2304="Sharing","PASSIVE",
AI2304="Sites strategiques &amp; DataCenter","PASSIVE",
AI2304="Exclu","Exclu",
AI2304="SAT","ACTIVE",
AI2304="SPARE-ISSUE","SPARE-ISSUE",
AI2304="Fiber CAmtel","ACTIVE",
AI2304="Fiber AOF","ACTIVE",
AI2304="Projet OCM (HUAWEI)","PLANNED WORKS",
AI2304="Projet OCM (NOKIA)","PLANNED WORKS",
AI2304="ACCESS-ISSUE","ACCESS-ISSUE",
AI2304="Projet OCM (ZTE, NOKIA, autres projets)","PLANNED WORKS",
AI2304="No root CAuse","No root cause",
AI2304="ODU HS","ACTIVE",
AI2304="IP &amp; VLAN","ACTIVE",
AI2304="Warehouse HUAWEI","SPARE-ISSUE",
AI2304="SPARE-HS","SPARE-ISSUE",
AI2304="Power Telco","ACTIVE", AI2304="no impacts","no impacts"
),"")</f>
        <v>no impacts</v>
      </c>
      <c r="AK2304" s="23" t="s">
        <v>5537</v>
      </c>
      <c r="AL2304" s="23" t="str">
        <f t="shared" si="67"/>
        <v>CTR_880</v>
      </c>
      <c r="AN2304" s="9" t="s">
        <v>5537</v>
      </c>
      <c r="AO2304" s="23" t="str">
        <f>_xlfn.XLOOKUP(B2304,'INCIDENT-05-03-2026'!E:E,'INCIDENT-05-03-2026'!F:F,"")</f>
        <v/>
      </c>
      <c r="AP2304" s="7" t="s">
        <v>5537</v>
      </c>
      <c r="AQ2304" s="6"/>
      <c r="AR2304" s="7"/>
      <c r="AS2304" s="3" t="str">
        <f>_xlfn.XLOOKUP(B2304,'[3]tt num | region | site id'!$C:$C,'[3]tt num | region | site id'!$Q:$Q,"")</f>
        <v/>
      </c>
      <c r="AT2304" s="24" t="str">
        <f>_xlfn.XLOOKUP(B2304,'[4]Cells Huawei 03052026 12h'!$B:$B,'[4]Cells Huawei 03052026 12h'!$T:$T,"")</f>
        <v/>
      </c>
      <c r="AU2304" s="24" t="str">
        <f>_xlfn.XLOOKUP(B2304,'[5]cells down 02052026 8h50'!$B:$B,'[5]cells down 02052026 8h50'!$R:$R,"")</f>
        <v/>
      </c>
      <c r="AV2304" s="24" t="str">
        <f>_xlfn.XLOOKUP(B2304,'[5]cells down 02052026 13h50'!$B:$B,'[5]cells down 02052026 13h50'!$R:$R,"")</f>
        <v/>
      </c>
      <c r="AW2304" s="24" t="str">
        <f>_xlfn.XLOOKUP(B2304,'[5]cells down 02052026 13h50'!$B:$B,'[5]cells down 02052026 13h50'!$R:$R,"")</f>
        <v/>
      </c>
      <c r="AX2304" s="24" t="str">
        <f>_xlfn.XLOOKUP(B2304,'[6]cell downs 03052026 8h40 '!$B:$B,'[6]cell downs 03052026 8h40 '!$R:$R,"")</f>
        <v/>
      </c>
      <c r="AY2304" s="24" t="str">
        <f>_xlfn.XLOOKUP(B2304,'[7]ALL SITES DOWN'!$D:$D,'[7]ALL SITES DOWN'!$J:$J,"")</f>
        <v/>
      </c>
      <c r="AZ2304" s="24" t="str">
        <f>_xlfn.XLOOKUP(B2304,'[8]ALL SITES DOWN'!$D:$D,'[8]ALL SITES DOWN'!$J:$J,"")</f>
        <v/>
      </c>
      <c r="BA2304" s="9" t="str">
        <f>_xlfn.XLOOKUP(B2304,[9]sheet1!$AC:$AC,[9]sheet1!$AF:$AF,"")</f>
        <v/>
      </c>
      <c r="BB2304" s="14" t="s">
        <v>5537</v>
      </c>
      <c r="BC2304" s="14" t="s">
        <v>5537</v>
      </c>
      <c r="BD2304" s="14" t="str">
        <f>_xlfn.XLOOKUP(B2304,'[10]cell downs 18042026 17h'!$B:$B,'[10]cell downs 18042026 17h'!$B:$B,"")</f>
        <v/>
      </c>
      <c r="BE2304" s="14" t="str">
        <f>_xlfn.XLOOKUP(B2304,'[11]Cells Huawei 19042026 15h'!$B:$B,'[11]Cells Huawei 19042026 15h'!$B:$B,"")</f>
        <v/>
      </c>
      <c r="BF2304" s="9" t="str">
        <f>_xlfn.XLOOKUP(B2304,'[12]cells down 19042026 9H40'!$B:$B,'[12]cells down 19042026 9H40'!$B:$B,"")</f>
        <v/>
      </c>
      <c r="BG2304" s="9" t="s">
        <v>5537</v>
      </c>
      <c r="BH2304" s="9" t="s">
        <v>12</v>
      </c>
    </row>
    <row r="2305" spans="1:60" s="9" customFormat="1" x14ac:dyDescent="0.3">
      <c r="A2305" s="1" t="s">
        <v>4355</v>
      </c>
      <c r="B2305" s="1" t="s">
        <v>4356</v>
      </c>
      <c r="C2305" s="3" t="str">
        <f>_xlfn.XLOOKUP(B2305,'[1]daily break down'!$D:$D,'[1]daily break down'!$E:$E,"")</f>
        <v>CENTRE</v>
      </c>
      <c r="D2305" s="1" t="s">
        <v>11</v>
      </c>
      <c r="E2305" s="1" t="s">
        <v>1713</v>
      </c>
      <c r="F2305" s="3" t="s">
        <v>69</v>
      </c>
      <c r="G2305" s="1" t="s">
        <v>4357</v>
      </c>
      <c r="H2305" s="42" t="str">
        <f>_xlfn.XLOOKUP(B2305,[2]CALCULATION!$B:$B,[2]CALCULATION!$H:$H,"")</f>
        <v>ZTE</v>
      </c>
      <c r="I2305" s="34">
        <v>0</v>
      </c>
      <c r="J2305" s="34">
        <v>0</v>
      </c>
      <c r="K2305" s="34">
        <v>0</v>
      </c>
      <c r="L2305" s="34">
        <v>0</v>
      </c>
      <c r="M2305" s="34">
        <v>0</v>
      </c>
      <c r="N2305" s="34">
        <v>0</v>
      </c>
      <c r="O2305" s="34">
        <v>0</v>
      </c>
      <c r="P2305" s="34">
        <v>0</v>
      </c>
      <c r="Q2305" s="34">
        <v>0</v>
      </c>
      <c r="R2305" s="34">
        <v>0</v>
      </c>
      <c r="S2305" s="35">
        <v>0</v>
      </c>
      <c r="T2305" s="35">
        <v>0</v>
      </c>
      <c r="U2305" s="35">
        <v>0</v>
      </c>
      <c r="V2305" s="35">
        <v>0</v>
      </c>
      <c r="W2305" s="35">
        <v>0</v>
      </c>
      <c r="X2305" s="35">
        <v>0</v>
      </c>
      <c r="Y2305" s="35">
        <v>0</v>
      </c>
      <c r="Z2305" s="35">
        <v>0</v>
      </c>
      <c r="AA2305" s="35">
        <v>0</v>
      </c>
      <c r="AB2305" s="35">
        <v>0</v>
      </c>
      <c r="AC2305" s="35">
        <v>0</v>
      </c>
      <c r="AD2305" s="35">
        <v>0</v>
      </c>
      <c r="AE2305" s="58" t="s">
        <v>5560</v>
      </c>
      <c r="AF2305" s="58"/>
      <c r="AG2305" s="57" t="str" cm="1">
        <f t="array" ref="AG2305">IFERROR(_xlfn.IFS(
AI2305="MPR ISSUE","PDH",
AI2305="BSS Hardware Issue","BSS",
AI2305="Sites strategiques, MLL, Pylone, etc.","ENVTECH",
AI2305="AKTIVCO DEFAUT GE &amp; POWER Cabinet","AKTIVCO",
AI2305="AKTIVCO Coupure ENEO &amp; Baisse de tension","AKTIVCO GRID ONLY",
AI2305="Coupure ENEO &amp; Baisse de tension","IHS GRID ONLY",
AI2305="Defaut GE &amp; POWER Cabinet","IHS",
AI2305="Sharing","Partners",
AI2305="Sites strategiques &amp; DataCenter","SST &amp; DC",
AI2305="Exclu","Exclu",
AI2305="SAT","SAT",
AI2305="SPARE-ISSUE","SPARE-ISSUE",
AI2305="Fiber CAmtel","TRANS_FO_CAMTEL",
AI2305="Fiber AOF","Fiber AOF",
AI2305="Projet OCM (HUAWEI)","TRAVAUX-HUAWEI",
AI2305="Projet OCM (NOKIA)","TRAVAUX-NOKIA",
AI2305="ACCESS-ISSUE","ACCESS-ISSUE",
AI2305="Projet OCM (ZTE, NOKIA, autres projets)","TRAVAUX OCM",
AI2305="No root CAuse","No root cause",
AI2305="ODU HS","PDH",
AI2305="IP &amp; VLAN","PDH",
AI2305="Warehouse HUAWEI","SPARE-ISSUE",
AI2305="SPARE-HS","SPARE-ISSUE",
AI2305="Power Telco","BSS",AI2305="no impacts","no impacts"
),"")</f>
        <v>no impacts</v>
      </c>
      <c r="AH2305" s="57" t="str" cm="1">
        <f t="array" ref="AH2305">IFERROR(_xlfn.IFS(
AI2305="MPR ISSUE","TX ISSUE",
AI2305="BSS Hardware Issue","RAN ISSUE",
AI2305="Sites strategiques, MLL, Pylone, etc.","ENVTECH",
AI2305="AKTIVCO DEFAUT GE &amp; POWER Cabinet","POWER ISSUE",
AI2305="AKTIVCO Coupure ENEO &amp; Baisse de tension","POWER ISSUE",
AI2305="Coupure ENEO &amp; Baisse de tension","POWER ISSUE",
AI2305="Defaut GE &amp; POWER Cabinet","POWER ISSUE",
AI2305="Sharing","POWER ISSUE",
AI2305="Sites strategiques &amp; DataCenter","POWER ISSUE",
AI2305="Exclu","Exclu",
AI2305="SAT","TX ISSUE",
AI2305="SPARE-ISSUE","SPARE-ISSUE",
AI2305="Fiber CAmtel","TX ISSUE",
AI2305="Fiber AOF","TX ISSUE",
AI2305="Projet OCM (HUAWEI)","TRAVAUX-HUAWEI",
AI2305="Projet OCM (NOKIA)","TRAVAUX -NOKIA",
AI2305="ACCESS-ISSUE","ACCESS-ISSUE",
AI2305="Projet OCM (ZTE, NOKIA, autres projets)","TRAVAUX OCM",
AI2305="No root CAuse","No root cause",
AI2305="ODU HS","TX ISSUE",
AI2305="IP &amp; VLAN","TX ISSUE",
AI2305="Warehouse HUAWEI","SPARE-ISSUE",
AI2305="SPARE-HS","SPARE-ISSUE",
AI2305="Power Telco","RAN ISSUE",AI2305="no impacts","no impacts"
),"")</f>
        <v>no impacts</v>
      </c>
      <c r="AI2305" s="85" t="s">
        <v>5998</v>
      </c>
      <c r="AJ2305" s="57" t="str" cm="1">
        <f t="array" ref="AJ2305">IFERROR(_xlfn.IFS(
AI2305="MPR ISSUE","ACTIVE",
AI2305="BSS Hardware Issue","ACTIVE",
AI2305="Sites strategiques, MLL, Pylone, etc.","PASSIVE",
AI2305="AKTIVCO DEFAUT GE &amp; POWER Cabinet","PASSIVE",
AI2305="AKTIVCO Coupure ENEO &amp; Baisse de tension","PASSIVE",
AI2305="Coupure ENEO &amp; Baisse de tension","PASSIVE",
AI2305="Defaut GE &amp; POWER Cabinet","PASSIVE",
AI2305="Sharing","PASSIVE",
AI2305="Sites strategiques &amp; DataCenter","PASSIVE",
AI2305="Exclu","Exclu",
AI2305="SAT","ACTIVE",
AI2305="SPARE-ISSUE","SPARE-ISSUE",
AI2305="Fiber CAmtel","ACTIVE",
AI2305="Fiber AOF","ACTIVE",
AI2305="Projet OCM (HUAWEI)","PLANNED WORKS",
AI2305="Projet OCM (NOKIA)","PLANNED WORKS",
AI2305="ACCESS-ISSUE","ACCESS-ISSUE",
AI2305="Projet OCM (ZTE, NOKIA, autres projets)","PLANNED WORKS",
AI2305="No root CAuse","No root cause",
AI2305="ODU HS","ACTIVE",
AI2305="IP &amp; VLAN","ACTIVE",
AI2305="Warehouse HUAWEI","SPARE-ISSUE",
AI2305="SPARE-HS","SPARE-ISSUE",
AI2305="Power Telco","ACTIVE", AI2305="no impacts","no impacts"
),"")</f>
        <v>no impacts</v>
      </c>
      <c r="AK2305" s="23" t="s">
        <v>5537</v>
      </c>
      <c r="AL2305" s="23" t="str">
        <f t="shared" si="67"/>
        <v>SUD_238</v>
      </c>
      <c r="AN2305" s="9" t="s">
        <v>5537</v>
      </c>
      <c r="AO2305" s="23" t="str">
        <f>_xlfn.XLOOKUP(B2305,'INCIDENT-05-03-2026'!E:E,'INCIDENT-05-03-2026'!F:F,"")</f>
        <v/>
      </c>
      <c r="AP2305" s="7" t="s">
        <v>5537</v>
      </c>
      <c r="AQ2305" s="6"/>
      <c r="AR2305" s="7"/>
      <c r="AS2305" s="3" t="str">
        <f>_xlfn.XLOOKUP(B2305,'[3]tt num | region | site id'!$C:$C,'[3]tt num | region | site id'!$Q:$Q,"")</f>
        <v/>
      </c>
      <c r="AT2305" s="24" t="str">
        <f>_xlfn.XLOOKUP(B2305,'[4]Cells Huawei 03052026 12h'!$B:$B,'[4]Cells Huawei 03052026 12h'!$T:$T,"")</f>
        <v/>
      </c>
      <c r="AU2305" s="24" t="str">
        <f>_xlfn.XLOOKUP(B2305,'[5]cells down 02052026 8h50'!$B:$B,'[5]cells down 02052026 8h50'!$R:$R,"")</f>
        <v/>
      </c>
      <c r="AV2305" s="24" t="str">
        <f>_xlfn.XLOOKUP(B2305,'[5]cells down 02052026 13h50'!$B:$B,'[5]cells down 02052026 13h50'!$R:$R,"")</f>
        <v/>
      </c>
      <c r="AW2305" s="24" t="str">
        <f>_xlfn.XLOOKUP(B2305,'[5]cells down 02052026 13h50'!$B:$B,'[5]cells down 02052026 13h50'!$R:$R,"")</f>
        <v/>
      </c>
      <c r="AX2305" s="24" t="str">
        <f>_xlfn.XLOOKUP(B2305,'[6]cell downs 03052026 8h40 '!$B:$B,'[6]cell downs 03052026 8h40 '!$R:$R,"")</f>
        <v/>
      </c>
      <c r="AY2305" s="24" t="str">
        <f>_xlfn.XLOOKUP(B2305,'[7]ALL SITES DOWN'!$D:$D,'[7]ALL SITES DOWN'!$J:$J,"")</f>
        <v/>
      </c>
      <c r="AZ2305" s="24" t="str">
        <f>_xlfn.XLOOKUP(B2305,'[8]ALL SITES DOWN'!$D:$D,'[8]ALL SITES DOWN'!$J:$J,"")</f>
        <v/>
      </c>
      <c r="BA2305" s="9" t="str">
        <f>_xlfn.XLOOKUP(B2305,[9]sheet1!$AC:$AC,[9]sheet1!$AF:$AF,"")</f>
        <v/>
      </c>
      <c r="BB2305" s="14" t="s">
        <v>5537</v>
      </c>
      <c r="BC2305" s="14" t="s">
        <v>5537</v>
      </c>
      <c r="BD2305" s="14" t="str">
        <f>_xlfn.XLOOKUP(B2305,'[10]cell downs 18042026 17h'!$B:$B,'[10]cell downs 18042026 17h'!$B:$B,"")</f>
        <v/>
      </c>
      <c r="BE2305" s="14" t="str">
        <f>_xlfn.XLOOKUP(B2305,'[11]Cells Huawei 19042026 15h'!$B:$B,'[11]Cells Huawei 19042026 15h'!$B:$B,"")</f>
        <v/>
      </c>
      <c r="BF2305" s="9" t="str">
        <f>_xlfn.XLOOKUP(B2305,'[12]cells down 19042026 9H40'!$B:$B,'[12]cells down 19042026 9H40'!$B:$B,"")</f>
        <v/>
      </c>
      <c r="BG2305" s="9" t="s">
        <v>4356</v>
      </c>
      <c r="BH2305" s="9" t="s">
        <v>12</v>
      </c>
    </row>
    <row r="2306" spans="1:60" s="9" customFormat="1" x14ac:dyDescent="0.3">
      <c r="A2306" s="1" t="s">
        <v>4358</v>
      </c>
      <c r="B2306" s="8" t="s">
        <v>4359</v>
      </c>
      <c r="C2306" s="3" t="str">
        <f>_xlfn.XLOOKUP(B2306,'[1]daily break down'!$D:$D,'[1]daily break down'!$E:$E,"")</f>
        <v>CENTRE</v>
      </c>
      <c r="D2306" s="1" t="s">
        <v>11</v>
      </c>
      <c r="E2306" s="1" t="s">
        <v>96</v>
      </c>
      <c r="F2306" s="3" t="s">
        <v>226</v>
      </c>
      <c r="G2306" s="1" t="s">
        <v>4360</v>
      </c>
      <c r="H2306" s="41" t="str">
        <f>_xlfn.XLOOKUP(B2306,[2]CALCULATION!$B:$B,[2]CALCULATION!$H:$H,"")</f>
        <v>NOKIA</v>
      </c>
      <c r="I2306" s="34">
        <v>0</v>
      </c>
      <c r="J2306" s="34">
        <v>0</v>
      </c>
      <c r="K2306" s="34">
        <v>0</v>
      </c>
      <c r="L2306" s="34">
        <v>0</v>
      </c>
      <c r="M2306" s="34">
        <v>0</v>
      </c>
      <c r="N2306" s="34">
        <v>0</v>
      </c>
      <c r="O2306" s="34">
        <v>0</v>
      </c>
      <c r="P2306" s="34">
        <v>0</v>
      </c>
      <c r="Q2306" s="34">
        <v>0</v>
      </c>
      <c r="R2306" s="34">
        <v>0</v>
      </c>
      <c r="S2306" s="35">
        <v>0</v>
      </c>
      <c r="T2306" s="35">
        <v>0</v>
      </c>
      <c r="U2306" s="35">
        <v>0</v>
      </c>
      <c r="V2306" s="35">
        <v>0</v>
      </c>
      <c r="W2306" s="35">
        <v>0</v>
      </c>
      <c r="X2306" s="35">
        <v>0</v>
      </c>
      <c r="Y2306" s="35">
        <v>0</v>
      </c>
      <c r="Z2306" s="35">
        <v>0</v>
      </c>
      <c r="AA2306" s="35">
        <v>0</v>
      </c>
      <c r="AB2306" s="35">
        <v>0</v>
      </c>
      <c r="AC2306" s="35">
        <v>0</v>
      </c>
      <c r="AD2306" s="35">
        <v>0</v>
      </c>
      <c r="AE2306" s="58" t="s">
        <v>5560</v>
      </c>
      <c r="AF2306" s="58"/>
      <c r="AG2306" s="57" t="str" cm="1">
        <f t="array" ref="AG2306">IFERROR(_xlfn.IFS(
AI2306="MPR ISSUE","PDH",
AI2306="BSS Hardware Issue","BSS",
AI2306="Sites strategiques, MLL, Pylone, etc.","ENVTECH",
AI2306="AKTIVCO DEFAUT GE &amp; POWER Cabinet","AKTIVCO",
AI2306="AKTIVCO Coupure ENEO &amp; Baisse de tension","AKTIVCO GRID ONLY",
AI2306="Coupure ENEO &amp; Baisse de tension","IHS GRID ONLY",
AI2306="Defaut GE &amp; POWER Cabinet","IHS",
AI2306="Sharing","Partners",
AI2306="Sites strategiques &amp; DataCenter","SST &amp; DC",
AI2306="Exclu","Exclu",
AI2306="SAT","SAT",
AI2306="SPARE-ISSUE","SPARE-ISSUE",
AI2306="Fiber CAmtel","TRANS_FO_CAMTEL",
AI2306="Fiber AOF","Fiber AOF",
AI2306="Projet OCM (HUAWEI)","TRAVAUX-HUAWEI",
AI2306="Projet OCM (NOKIA)","TRAVAUX-NOKIA",
AI2306="ACCESS-ISSUE","ACCESS-ISSUE",
AI2306="Projet OCM (ZTE, NOKIA, autres projets)","TRAVAUX OCM",
AI2306="No root CAuse","No root cause",
AI2306="ODU HS","PDH",
AI2306="IP &amp; VLAN","PDH",
AI2306="Warehouse HUAWEI","SPARE-ISSUE",
AI2306="SPARE-HS","SPARE-ISSUE",
AI2306="Power Telco","BSS",AI2306="no impacts","no impacts"
),"")</f>
        <v>no impacts</v>
      </c>
      <c r="AH2306" s="57" t="str" cm="1">
        <f t="array" ref="AH2306">IFERROR(_xlfn.IFS(
AI2306="MPR ISSUE","TX ISSUE",
AI2306="BSS Hardware Issue","RAN ISSUE",
AI2306="Sites strategiques, MLL, Pylone, etc.","ENVTECH",
AI2306="AKTIVCO DEFAUT GE &amp; POWER Cabinet","POWER ISSUE",
AI2306="AKTIVCO Coupure ENEO &amp; Baisse de tension","POWER ISSUE",
AI2306="Coupure ENEO &amp; Baisse de tension","POWER ISSUE",
AI2306="Defaut GE &amp; POWER Cabinet","POWER ISSUE",
AI2306="Sharing","POWER ISSUE",
AI2306="Sites strategiques &amp; DataCenter","POWER ISSUE",
AI2306="Exclu","Exclu",
AI2306="SAT","TX ISSUE",
AI2306="SPARE-ISSUE","SPARE-ISSUE",
AI2306="Fiber CAmtel","TX ISSUE",
AI2306="Fiber AOF","TX ISSUE",
AI2306="Projet OCM (HUAWEI)","TRAVAUX-HUAWEI",
AI2306="Projet OCM (NOKIA)","TRAVAUX -NOKIA",
AI2306="ACCESS-ISSUE","ACCESS-ISSUE",
AI2306="Projet OCM (ZTE, NOKIA, autres projets)","TRAVAUX OCM",
AI2306="No root CAuse","No root cause",
AI2306="ODU HS","TX ISSUE",
AI2306="IP &amp; VLAN","TX ISSUE",
AI2306="Warehouse HUAWEI","SPARE-ISSUE",
AI2306="SPARE-HS","SPARE-ISSUE",
AI2306="Power Telco","RAN ISSUE",AI2306="no impacts","no impacts"
),"")</f>
        <v>no impacts</v>
      </c>
      <c r="AI2306" s="85" t="s">
        <v>5998</v>
      </c>
      <c r="AJ2306" s="57" t="str" cm="1">
        <f t="array" ref="AJ2306">IFERROR(_xlfn.IFS(
AI2306="MPR ISSUE","ACTIVE",
AI2306="BSS Hardware Issue","ACTIVE",
AI2306="Sites strategiques, MLL, Pylone, etc.","PASSIVE",
AI2306="AKTIVCO DEFAUT GE &amp; POWER Cabinet","PASSIVE",
AI2306="AKTIVCO Coupure ENEO &amp; Baisse de tension","PASSIVE",
AI2306="Coupure ENEO &amp; Baisse de tension","PASSIVE",
AI2306="Defaut GE &amp; POWER Cabinet","PASSIVE",
AI2306="Sharing","PASSIVE",
AI2306="Sites strategiques &amp; DataCenter","PASSIVE",
AI2306="Exclu","Exclu",
AI2306="SAT","ACTIVE",
AI2306="SPARE-ISSUE","SPARE-ISSUE",
AI2306="Fiber CAmtel","ACTIVE",
AI2306="Fiber AOF","ACTIVE",
AI2306="Projet OCM (HUAWEI)","PLANNED WORKS",
AI2306="Projet OCM (NOKIA)","PLANNED WORKS",
AI2306="ACCESS-ISSUE","ACCESS-ISSUE",
AI2306="Projet OCM (ZTE, NOKIA, autres projets)","PLANNED WORKS",
AI2306="No root CAuse","No root cause",
AI2306="ODU HS","ACTIVE",
AI2306="IP &amp; VLAN","ACTIVE",
AI2306="Warehouse HUAWEI","SPARE-ISSUE",
AI2306="SPARE-HS","SPARE-ISSUE",
AI2306="Power Telco","ACTIVE", AI2306="no impacts","no impacts"
),"")</f>
        <v>no impacts</v>
      </c>
      <c r="AK2306" s="23" t="s">
        <v>5537</v>
      </c>
      <c r="AL2306" s="23" t="str">
        <f t="shared" si="67"/>
        <v>EST_116</v>
      </c>
      <c r="AN2306" s="9" t="s">
        <v>5537</v>
      </c>
      <c r="AO2306" s="23" t="str">
        <f>_xlfn.XLOOKUP(B2306,'INCIDENT-05-03-2026'!E:E,'INCIDENT-05-03-2026'!F:F,"")</f>
        <v/>
      </c>
      <c r="AP2306" s="7" t="s">
        <v>5537</v>
      </c>
      <c r="AQ2306" s="6"/>
      <c r="AR2306" s="7"/>
      <c r="AS2306" s="3" t="str">
        <f>_xlfn.XLOOKUP(B2306,'[3]tt num | region | site id'!$C:$C,'[3]tt num | region | site id'!$Q:$Q,"")</f>
        <v/>
      </c>
      <c r="AT2306" s="24" t="str">
        <f>_xlfn.XLOOKUP(B2306,'[4]Cells Huawei 03052026 12h'!$B:$B,'[4]Cells Huawei 03052026 12h'!$T:$T,"")</f>
        <v/>
      </c>
      <c r="AU2306" s="24" t="str">
        <f>_xlfn.XLOOKUP(B2306,'[5]cells down 02052026 8h50'!$B:$B,'[5]cells down 02052026 8h50'!$R:$R,"")</f>
        <v/>
      </c>
      <c r="AV2306" s="24" t="str">
        <f>_xlfn.XLOOKUP(B2306,'[5]cells down 02052026 13h50'!$B:$B,'[5]cells down 02052026 13h50'!$R:$R,"")</f>
        <v/>
      </c>
      <c r="AW2306" s="24" t="str">
        <f>_xlfn.XLOOKUP(B2306,'[5]cells down 02052026 13h50'!$B:$B,'[5]cells down 02052026 13h50'!$R:$R,"")</f>
        <v/>
      </c>
      <c r="AX2306" s="24" t="str">
        <f>_xlfn.XLOOKUP(B2306,'[6]cell downs 03052026 8h40 '!$B:$B,'[6]cell downs 03052026 8h40 '!$R:$R,"")</f>
        <v/>
      </c>
      <c r="AY2306" s="24" t="str">
        <f>_xlfn.XLOOKUP(B2306,'[7]ALL SITES DOWN'!$D:$D,'[7]ALL SITES DOWN'!$J:$J,"")</f>
        <v/>
      </c>
      <c r="AZ2306" s="24" t="str">
        <f>_xlfn.XLOOKUP(B2306,'[8]ALL SITES DOWN'!$D:$D,'[8]ALL SITES DOWN'!$J:$J,"")</f>
        <v/>
      </c>
      <c r="BA2306" s="9" t="str">
        <f>_xlfn.XLOOKUP(B2306,[9]sheet1!$AC:$AC,[9]sheet1!$AF:$AF,"")</f>
        <v/>
      </c>
      <c r="BB2306" s="14" t="s">
        <v>5537</v>
      </c>
      <c r="BC2306" s="14" t="s">
        <v>5537</v>
      </c>
      <c r="BD2306" s="14" t="str">
        <f>_xlfn.XLOOKUP(B2306,'[10]cell downs 18042026 17h'!$B:$B,'[10]cell downs 18042026 17h'!$B:$B,"")</f>
        <v/>
      </c>
      <c r="BE2306" s="14" t="str">
        <f>_xlfn.XLOOKUP(B2306,'[11]Cells Huawei 19042026 15h'!$B:$B,'[11]Cells Huawei 19042026 15h'!$B:$B,"")</f>
        <v/>
      </c>
      <c r="BF2306" s="9" t="str">
        <f>_xlfn.XLOOKUP(B2306,'[12]cells down 19042026 9H40'!$B:$B,'[12]cells down 19042026 9H40'!$B:$B,"")</f>
        <v/>
      </c>
      <c r="BG2306" s="9" t="s">
        <v>4359</v>
      </c>
      <c r="BH2306" s="9" t="s">
        <v>5537</v>
      </c>
    </row>
    <row r="2307" spans="1:60" s="9" customFormat="1" x14ac:dyDescent="0.3">
      <c r="A2307" s="1" t="s">
        <v>4361</v>
      </c>
      <c r="B2307" s="8" t="s">
        <v>4362</v>
      </c>
      <c r="C2307" s="3" t="str">
        <f>_xlfn.XLOOKUP(B2307,'[1]daily break down'!$D:$D,'[1]daily break down'!$E:$E,"")</f>
        <v>CENTRE</v>
      </c>
      <c r="D2307" s="1" t="s">
        <v>11</v>
      </c>
      <c r="E2307" s="1" t="s">
        <v>12</v>
      </c>
      <c r="F2307" s="3" t="s">
        <v>37</v>
      </c>
      <c r="G2307" s="1" t="s">
        <v>4361</v>
      </c>
      <c r="H2307" s="42" t="str">
        <f>_xlfn.XLOOKUP(B2307,[2]CALCULATION!$B:$B,[2]CALCULATION!$H:$H,"")</f>
        <v>ZTE</v>
      </c>
      <c r="I2307" s="34">
        <v>0</v>
      </c>
      <c r="J2307" s="34">
        <v>0</v>
      </c>
      <c r="K2307" s="34">
        <v>0</v>
      </c>
      <c r="L2307" s="34">
        <v>0</v>
      </c>
      <c r="M2307" s="34">
        <v>0</v>
      </c>
      <c r="N2307" s="34">
        <v>0</v>
      </c>
      <c r="O2307" s="34">
        <v>0</v>
      </c>
      <c r="P2307" s="34">
        <v>0</v>
      </c>
      <c r="Q2307" s="34">
        <v>0</v>
      </c>
      <c r="R2307" s="34">
        <v>0</v>
      </c>
      <c r="S2307" s="35">
        <v>0</v>
      </c>
      <c r="T2307" s="35">
        <v>0</v>
      </c>
      <c r="U2307" s="35">
        <v>0</v>
      </c>
      <c r="V2307" s="35">
        <v>0</v>
      </c>
      <c r="W2307" s="35">
        <v>0</v>
      </c>
      <c r="X2307" s="35">
        <v>0</v>
      </c>
      <c r="Y2307" s="35">
        <v>0</v>
      </c>
      <c r="Z2307" s="35">
        <v>0</v>
      </c>
      <c r="AA2307" s="35">
        <v>0</v>
      </c>
      <c r="AB2307" s="35">
        <v>0</v>
      </c>
      <c r="AC2307" s="35">
        <v>0</v>
      </c>
      <c r="AD2307" s="35">
        <v>0</v>
      </c>
      <c r="AE2307" s="58" t="s">
        <v>5560</v>
      </c>
      <c r="AF2307" s="58"/>
      <c r="AG2307" s="57" t="str" cm="1">
        <f t="array" ref="AG2307">IFERROR(_xlfn.IFS(
AI2307="MPR ISSUE","PDH",
AI2307="BSS Hardware Issue","BSS",
AI2307="Sites strategiques, MLL, Pylone, etc.","ENVTECH",
AI2307="AKTIVCO DEFAUT GE &amp; POWER Cabinet","AKTIVCO",
AI2307="AKTIVCO Coupure ENEO &amp; Baisse de tension","AKTIVCO GRID ONLY",
AI2307="Coupure ENEO &amp; Baisse de tension","IHS GRID ONLY",
AI2307="Defaut GE &amp; POWER Cabinet","IHS",
AI2307="Sharing","Partners",
AI2307="Sites strategiques &amp; DataCenter","SST &amp; DC",
AI2307="Exclu","Exclu",
AI2307="SAT","SAT",
AI2307="SPARE-ISSUE","SPARE-ISSUE",
AI2307="Fiber CAmtel","TRANS_FO_CAMTEL",
AI2307="Fiber AOF","Fiber AOF",
AI2307="Projet OCM (HUAWEI)","TRAVAUX-HUAWEI",
AI2307="Projet OCM (NOKIA)","TRAVAUX-NOKIA",
AI2307="ACCESS-ISSUE","ACCESS-ISSUE",
AI2307="Projet OCM (ZTE, NOKIA, autres projets)","TRAVAUX OCM",
AI2307="No root CAuse","No root cause",
AI2307="ODU HS","PDH",
AI2307="IP &amp; VLAN","PDH",
AI2307="Warehouse HUAWEI","SPARE-ISSUE",
AI2307="SPARE-HS","SPARE-ISSUE",
AI2307="Power Telco","BSS",AI2307="no impacts","no impacts"
),"")</f>
        <v>no impacts</v>
      </c>
      <c r="AH2307" s="57" t="str" cm="1">
        <f t="array" ref="AH2307">IFERROR(_xlfn.IFS(
AI2307="MPR ISSUE","TX ISSUE",
AI2307="BSS Hardware Issue","RAN ISSUE",
AI2307="Sites strategiques, MLL, Pylone, etc.","ENVTECH",
AI2307="AKTIVCO DEFAUT GE &amp; POWER Cabinet","POWER ISSUE",
AI2307="AKTIVCO Coupure ENEO &amp; Baisse de tension","POWER ISSUE",
AI2307="Coupure ENEO &amp; Baisse de tension","POWER ISSUE",
AI2307="Defaut GE &amp; POWER Cabinet","POWER ISSUE",
AI2307="Sharing","POWER ISSUE",
AI2307="Sites strategiques &amp; DataCenter","POWER ISSUE",
AI2307="Exclu","Exclu",
AI2307="SAT","TX ISSUE",
AI2307="SPARE-ISSUE","SPARE-ISSUE",
AI2307="Fiber CAmtel","TX ISSUE",
AI2307="Fiber AOF","TX ISSUE",
AI2307="Projet OCM (HUAWEI)","TRAVAUX-HUAWEI",
AI2307="Projet OCM (NOKIA)","TRAVAUX -NOKIA",
AI2307="ACCESS-ISSUE","ACCESS-ISSUE",
AI2307="Projet OCM (ZTE, NOKIA, autres projets)","TRAVAUX OCM",
AI2307="No root CAuse","No root cause",
AI2307="ODU HS","TX ISSUE",
AI2307="IP &amp; VLAN","TX ISSUE",
AI2307="Warehouse HUAWEI","SPARE-ISSUE",
AI2307="SPARE-HS","SPARE-ISSUE",
AI2307="Power Telco","RAN ISSUE",AI2307="no impacts","no impacts"
),"")</f>
        <v>no impacts</v>
      </c>
      <c r="AI2307" s="85" t="s">
        <v>5998</v>
      </c>
      <c r="AJ2307" s="57" t="str" cm="1">
        <f t="array" ref="AJ2307">IFERROR(_xlfn.IFS(
AI2307="MPR ISSUE","ACTIVE",
AI2307="BSS Hardware Issue","ACTIVE",
AI2307="Sites strategiques, MLL, Pylone, etc.","PASSIVE",
AI2307="AKTIVCO DEFAUT GE &amp; POWER Cabinet","PASSIVE",
AI2307="AKTIVCO Coupure ENEO &amp; Baisse de tension","PASSIVE",
AI2307="Coupure ENEO &amp; Baisse de tension","PASSIVE",
AI2307="Defaut GE &amp; POWER Cabinet","PASSIVE",
AI2307="Sharing","PASSIVE",
AI2307="Sites strategiques &amp; DataCenter","PASSIVE",
AI2307="Exclu","Exclu",
AI2307="SAT","ACTIVE",
AI2307="SPARE-ISSUE","SPARE-ISSUE",
AI2307="Fiber CAmtel","ACTIVE",
AI2307="Fiber AOF","ACTIVE",
AI2307="Projet OCM (HUAWEI)","PLANNED WORKS",
AI2307="Projet OCM (NOKIA)","PLANNED WORKS",
AI2307="ACCESS-ISSUE","ACCESS-ISSUE",
AI2307="Projet OCM (ZTE, NOKIA, autres projets)","PLANNED WORKS",
AI2307="No root CAuse","No root cause",
AI2307="ODU HS","ACTIVE",
AI2307="IP &amp; VLAN","ACTIVE",
AI2307="Warehouse HUAWEI","SPARE-ISSUE",
AI2307="SPARE-HS","SPARE-ISSUE",
AI2307="Power Telco","ACTIVE", AI2307="no impacts","no impacts"
),"")</f>
        <v>no impacts</v>
      </c>
      <c r="AK2307" s="23" t="s">
        <v>5537</v>
      </c>
      <c r="AL2307" s="23" t="str">
        <f t="shared" si="67"/>
        <v>CTR_204</v>
      </c>
      <c r="AN2307" s="9" t="s">
        <v>5537</v>
      </c>
      <c r="AO2307" s="23" t="str">
        <f>_xlfn.XLOOKUP(B2307,'INCIDENT-05-03-2026'!E:E,'INCIDENT-05-03-2026'!F:F,"")</f>
        <v/>
      </c>
      <c r="AP2307" s="7" t="s">
        <v>5537</v>
      </c>
      <c r="AQ2307" s="6"/>
      <c r="AR2307" s="7"/>
      <c r="AS2307" s="3" t="str">
        <f>_xlfn.XLOOKUP(B2307,'[3]tt num | region | site id'!$C:$C,'[3]tt num | region | site id'!$Q:$Q,"")</f>
        <v/>
      </c>
      <c r="AT2307" s="24" t="str">
        <f>_xlfn.XLOOKUP(B2307,'[4]Cells Huawei 03052026 12h'!$B:$B,'[4]Cells Huawei 03052026 12h'!$T:$T,"")</f>
        <v/>
      </c>
      <c r="AU2307" s="24" t="str">
        <f>_xlfn.XLOOKUP(B2307,'[5]cells down 02052026 8h50'!$B:$B,'[5]cells down 02052026 8h50'!$R:$R,"")</f>
        <v/>
      </c>
      <c r="AV2307" s="24" t="str">
        <f>_xlfn.XLOOKUP(B2307,'[5]cells down 02052026 13h50'!$B:$B,'[5]cells down 02052026 13h50'!$R:$R,"")</f>
        <v/>
      </c>
      <c r="AW2307" s="24" t="str">
        <f>_xlfn.XLOOKUP(B2307,'[5]cells down 02052026 13h50'!$B:$B,'[5]cells down 02052026 13h50'!$R:$R,"")</f>
        <v/>
      </c>
      <c r="AX2307" s="24" t="str">
        <f>_xlfn.XLOOKUP(B2307,'[6]cell downs 03052026 8h40 '!$B:$B,'[6]cell downs 03052026 8h40 '!$R:$R,"")</f>
        <v/>
      </c>
      <c r="AY2307" s="24" t="str">
        <f>_xlfn.XLOOKUP(B2307,'[7]ALL SITES DOWN'!$D:$D,'[7]ALL SITES DOWN'!$J:$J,"")</f>
        <v/>
      </c>
      <c r="AZ2307" s="24" t="str">
        <f>_xlfn.XLOOKUP(B2307,'[8]ALL SITES DOWN'!$D:$D,'[8]ALL SITES DOWN'!$J:$J,"")</f>
        <v/>
      </c>
      <c r="BA2307" s="9" t="str">
        <f>_xlfn.XLOOKUP(B2307,[9]sheet1!$AC:$AC,[9]sheet1!$AF:$AF,"")</f>
        <v/>
      </c>
      <c r="BB2307" s="14" t="s">
        <v>5537</v>
      </c>
      <c r="BC2307" s="14" t="s">
        <v>5537</v>
      </c>
      <c r="BD2307" s="14" t="str">
        <f>_xlfn.XLOOKUP(B2307,'[10]cell downs 18042026 17h'!$B:$B,'[10]cell downs 18042026 17h'!$B:$B,"")</f>
        <v/>
      </c>
      <c r="BE2307" s="14" t="str">
        <f>_xlfn.XLOOKUP(B2307,'[11]Cells Huawei 19042026 15h'!$B:$B,'[11]Cells Huawei 19042026 15h'!$B:$B,"")</f>
        <v/>
      </c>
      <c r="BF2307" s="9" t="str">
        <f>_xlfn.XLOOKUP(B2307,'[12]cells down 19042026 9H40'!$B:$B,'[12]cells down 19042026 9H40'!$B:$B,"")</f>
        <v/>
      </c>
      <c r="BG2307" s="9" t="s">
        <v>5537</v>
      </c>
      <c r="BH2307" s="9" t="s">
        <v>5537</v>
      </c>
    </row>
    <row r="2308" spans="1:60" s="9" customFormat="1" x14ac:dyDescent="0.3">
      <c r="A2308" s="1" t="s">
        <v>4368</v>
      </c>
      <c r="B2308" s="8" t="s">
        <v>4369</v>
      </c>
      <c r="C2308" s="3" t="str">
        <f>_xlfn.XLOOKUP(B2308,'[1]daily break down'!$D:$D,'[1]daily break down'!$E:$E,"")</f>
        <v>CENTRE</v>
      </c>
      <c r="D2308" s="1" t="s">
        <v>21</v>
      </c>
      <c r="E2308" s="1" t="s">
        <v>30</v>
      </c>
      <c r="F2308" s="3" t="s">
        <v>37</v>
      </c>
      <c r="G2308" s="1" t="s">
        <v>3985</v>
      </c>
      <c r="H2308" s="42" t="str">
        <f>_xlfn.XLOOKUP(B2308,[2]CALCULATION!$B:$B,[2]CALCULATION!$H:$H,"")</f>
        <v>ZTE</v>
      </c>
      <c r="I2308" s="34">
        <v>0</v>
      </c>
      <c r="J2308" s="34">
        <v>0</v>
      </c>
      <c r="K2308" s="34">
        <v>0</v>
      </c>
      <c r="L2308" s="34">
        <v>0</v>
      </c>
      <c r="M2308" s="34">
        <v>0</v>
      </c>
      <c r="N2308" s="34">
        <v>0</v>
      </c>
      <c r="O2308" s="34">
        <v>0</v>
      </c>
      <c r="P2308" s="34">
        <v>0</v>
      </c>
      <c r="Q2308" s="34">
        <v>0</v>
      </c>
      <c r="R2308" s="34">
        <v>0</v>
      </c>
      <c r="S2308" s="35">
        <v>0</v>
      </c>
      <c r="T2308" s="35">
        <v>0</v>
      </c>
      <c r="U2308" s="35">
        <v>0</v>
      </c>
      <c r="V2308" s="35">
        <v>0</v>
      </c>
      <c r="W2308" s="35">
        <v>0</v>
      </c>
      <c r="X2308" s="35">
        <v>0</v>
      </c>
      <c r="Y2308" s="35">
        <v>0</v>
      </c>
      <c r="Z2308" s="35">
        <v>0</v>
      </c>
      <c r="AA2308" s="35">
        <v>0</v>
      </c>
      <c r="AB2308" s="35">
        <v>0</v>
      </c>
      <c r="AC2308" s="35">
        <v>0</v>
      </c>
      <c r="AD2308" s="35">
        <v>0</v>
      </c>
      <c r="AE2308" s="58" t="s">
        <v>5560</v>
      </c>
      <c r="AF2308" s="58"/>
      <c r="AG2308" s="57" t="str" cm="1">
        <f t="array" ref="AG2308">IFERROR(_xlfn.IFS(
AI2308="MPR ISSUE","PDH",
AI2308="BSS Hardware Issue","BSS",
AI2308="Sites strategiques, MLL, Pylone, etc.","ENVTECH",
AI2308="AKTIVCO DEFAUT GE &amp; POWER Cabinet","AKTIVCO",
AI2308="AKTIVCO Coupure ENEO &amp; Baisse de tension","AKTIVCO GRID ONLY",
AI2308="Coupure ENEO &amp; Baisse de tension","IHS GRID ONLY",
AI2308="Defaut GE &amp; POWER Cabinet","IHS",
AI2308="Sharing","Partners",
AI2308="Sites strategiques &amp; DataCenter","SST &amp; DC",
AI2308="Exclu","Exclu",
AI2308="SAT","SAT",
AI2308="SPARE-ISSUE","SPARE-ISSUE",
AI2308="Fiber CAmtel","TRANS_FO_CAMTEL",
AI2308="Fiber AOF","Fiber AOF",
AI2308="Projet OCM (HUAWEI)","TRAVAUX-HUAWEI",
AI2308="Projet OCM (NOKIA)","TRAVAUX-NOKIA",
AI2308="ACCESS-ISSUE","ACCESS-ISSUE",
AI2308="Projet OCM (ZTE, NOKIA, autres projets)","TRAVAUX OCM",
AI2308="No root CAuse","No root cause",
AI2308="ODU HS","PDH",
AI2308="IP &amp; VLAN","PDH",
AI2308="Warehouse HUAWEI","SPARE-ISSUE",
AI2308="SPARE-HS","SPARE-ISSUE",
AI2308="Power Telco","BSS",AI2308="no impacts","no impacts"
),"")</f>
        <v>no impacts</v>
      </c>
      <c r="AH2308" s="57" t="str" cm="1">
        <f t="array" ref="AH2308">IFERROR(_xlfn.IFS(
AI2308="MPR ISSUE","TX ISSUE",
AI2308="BSS Hardware Issue","RAN ISSUE",
AI2308="Sites strategiques, MLL, Pylone, etc.","ENVTECH",
AI2308="AKTIVCO DEFAUT GE &amp; POWER Cabinet","POWER ISSUE",
AI2308="AKTIVCO Coupure ENEO &amp; Baisse de tension","POWER ISSUE",
AI2308="Coupure ENEO &amp; Baisse de tension","POWER ISSUE",
AI2308="Defaut GE &amp; POWER Cabinet","POWER ISSUE",
AI2308="Sharing","POWER ISSUE",
AI2308="Sites strategiques &amp; DataCenter","POWER ISSUE",
AI2308="Exclu","Exclu",
AI2308="SAT","TX ISSUE",
AI2308="SPARE-ISSUE","SPARE-ISSUE",
AI2308="Fiber CAmtel","TX ISSUE",
AI2308="Fiber AOF","TX ISSUE",
AI2308="Projet OCM (HUAWEI)","TRAVAUX-HUAWEI",
AI2308="Projet OCM (NOKIA)","TRAVAUX -NOKIA",
AI2308="ACCESS-ISSUE","ACCESS-ISSUE",
AI2308="Projet OCM (ZTE, NOKIA, autres projets)","TRAVAUX OCM",
AI2308="No root CAuse","No root cause",
AI2308="ODU HS","TX ISSUE",
AI2308="IP &amp; VLAN","TX ISSUE",
AI2308="Warehouse HUAWEI","SPARE-ISSUE",
AI2308="SPARE-HS","SPARE-ISSUE",
AI2308="Power Telco","RAN ISSUE",AI2308="no impacts","no impacts"
),"")</f>
        <v>no impacts</v>
      </c>
      <c r="AI2308" s="85" t="s">
        <v>5998</v>
      </c>
      <c r="AJ2308" s="57" t="str" cm="1">
        <f t="array" ref="AJ2308">IFERROR(_xlfn.IFS(
AI2308="MPR ISSUE","ACTIVE",
AI2308="BSS Hardware Issue","ACTIVE",
AI2308="Sites strategiques, MLL, Pylone, etc.","PASSIVE",
AI2308="AKTIVCO DEFAUT GE &amp; POWER Cabinet","PASSIVE",
AI2308="AKTIVCO Coupure ENEO &amp; Baisse de tension","PASSIVE",
AI2308="Coupure ENEO &amp; Baisse de tension","PASSIVE",
AI2308="Defaut GE &amp; POWER Cabinet","PASSIVE",
AI2308="Sharing","PASSIVE",
AI2308="Sites strategiques &amp; DataCenter","PASSIVE",
AI2308="Exclu","Exclu",
AI2308="SAT","ACTIVE",
AI2308="SPARE-ISSUE","SPARE-ISSUE",
AI2308="Fiber CAmtel","ACTIVE",
AI2308="Fiber AOF","ACTIVE",
AI2308="Projet OCM (HUAWEI)","PLANNED WORKS",
AI2308="Projet OCM (NOKIA)","PLANNED WORKS",
AI2308="ACCESS-ISSUE","ACCESS-ISSUE",
AI2308="Projet OCM (ZTE, NOKIA, autres projets)","PLANNED WORKS",
AI2308="No root CAuse","No root cause",
AI2308="ODU HS","ACTIVE",
AI2308="IP &amp; VLAN","ACTIVE",
AI2308="Warehouse HUAWEI","SPARE-ISSUE",
AI2308="SPARE-HS","SPARE-ISSUE",
AI2308="Power Telco","ACTIVE", AI2308="no impacts","no impacts"
),"")</f>
        <v>no impacts</v>
      </c>
      <c r="AK2308" s="23" t="s">
        <v>5537</v>
      </c>
      <c r="AL2308" s="23" t="str">
        <f t="shared" si="67"/>
        <v>CTR_510</v>
      </c>
      <c r="AN2308" s="9" t="s">
        <v>5537</v>
      </c>
      <c r="AO2308" s="23" t="str">
        <f>_xlfn.XLOOKUP(B2308,'INCIDENT-05-03-2026'!E:E,'INCIDENT-05-03-2026'!F:F,"")</f>
        <v/>
      </c>
      <c r="AP2308" s="7" t="s">
        <v>5537</v>
      </c>
      <c r="AQ2308" s="6"/>
      <c r="AR2308" s="7"/>
      <c r="AS2308" s="3" t="str">
        <f>_xlfn.XLOOKUP(B2308,'[3]tt num | region | site id'!$C:$C,'[3]tt num | region | site id'!$Q:$Q,"")</f>
        <v/>
      </c>
      <c r="AT2308" s="24" t="str">
        <f>_xlfn.XLOOKUP(B2308,'[4]Cells Huawei 03052026 12h'!$B:$B,'[4]Cells Huawei 03052026 12h'!$T:$T,"")</f>
        <v/>
      </c>
      <c r="AU2308" s="24" t="str">
        <f>_xlfn.XLOOKUP(B2308,'[5]cells down 02052026 8h50'!$B:$B,'[5]cells down 02052026 8h50'!$R:$R,"")</f>
        <v/>
      </c>
      <c r="AV2308" s="24" t="str">
        <f>_xlfn.XLOOKUP(B2308,'[5]cells down 02052026 13h50'!$B:$B,'[5]cells down 02052026 13h50'!$R:$R,"")</f>
        <v/>
      </c>
      <c r="AW2308" s="24" t="str">
        <f>_xlfn.XLOOKUP(B2308,'[5]cells down 02052026 13h50'!$B:$B,'[5]cells down 02052026 13h50'!$R:$R,"")</f>
        <v/>
      </c>
      <c r="AX2308" s="24" t="str">
        <f>_xlfn.XLOOKUP(B2308,'[6]cell downs 03052026 8h40 '!$B:$B,'[6]cell downs 03052026 8h40 '!$R:$R,"")</f>
        <v/>
      </c>
      <c r="AY2308" s="24" t="str">
        <f>_xlfn.XLOOKUP(B2308,'[7]ALL SITES DOWN'!$D:$D,'[7]ALL SITES DOWN'!$J:$J,"")</f>
        <v/>
      </c>
      <c r="AZ2308" s="24" t="str">
        <f>_xlfn.XLOOKUP(B2308,'[8]ALL SITES DOWN'!$D:$D,'[8]ALL SITES DOWN'!$J:$J,"")</f>
        <v/>
      </c>
      <c r="BA2308" s="9" t="str">
        <f>_xlfn.XLOOKUP(B2308,[9]sheet1!$AC:$AC,[9]sheet1!$AF:$AF,"")</f>
        <v/>
      </c>
      <c r="BB2308" s="14" t="s">
        <v>5537</v>
      </c>
      <c r="BC2308" s="14" t="s">
        <v>5537</v>
      </c>
      <c r="BD2308" s="14" t="str">
        <f>_xlfn.XLOOKUP(B2308,'[10]cell downs 18042026 17h'!$B:$B,'[10]cell downs 18042026 17h'!$B:$B,"")</f>
        <v/>
      </c>
      <c r="BE2308" s="14" t="str">
        <f>_xlfn.XLOOKUP(B2308,'[11]Cells Huawei 19042026 15h'!$B:$B,'[11]Cells Huawei 19042026 15h'!$B:$B,"")</f>
        <v/>
      </c>
      <c r="BF2308" s="9" t="str">
        <f>_xlfn.XLOOKUP(B2308,'[12]cells down 19042026 9H40'!$B:$B,'[12]cells down 19042026 9H40'!$B:$B,"")</f>
        <v/>
      </c>
      <c r="BG2308" s="9" t="s">
        <v>5537</v>
      </c>
      <c r="BH2308" s="9" t="s">
        <v>5537</v>
      </c>
    </row>
    <row r="2309" spans="1:60" s="9" customFormat="1" x14ac:dyDescent="0.3">
      <c r="A2309" s="1" t="s">
        <v>4372</v>
      </c>
      <c r="B2309" s="8" t="s">
        <v>4373</v>
      </c>
      <c r="C2309" s="3" t="str">
        <f>_xlfn.XLOOKUP(B2309,'[1]daily break down'!$D:$D,'[1]daily break down'!$E:$E,"")</f>
        <v>ADAMAOUA</v>
      </c>
      <c r="D2309" s="1" t="s">
        <v>11</v>
      </c>
      <c r="E2309" s="1" t="s">
        <v>66</v>
      </c>
      <c r="F2309" s="3" t="s">
        <v>90</v>
      </c>
      <c r="G2309" s="1" t="s">
        <v>4372</v>
      </c>
      <c r="H2309" s="40" t="str">
        <f>_xlfn.XLOOKUP(B2309,[2]CALCULATION!$B:$B,[2]CALCULATION!$H:$H,"")</f>
        <v>HUAWEI</v>
      </c>
      <c r="I2309" s="34">
        <v>0</v>
      </c>
      <c r="J2309" s="34">
        <v>0</v>
      </c>
      <c r="K2309" s="34">
        <v>0</v>
      </c>
      <c r="L2309" s="34">
        <v>0</v>
      </c>
      <c r="M2309" s="34">
        <v>0</v>
      </c>
      <c r="N2309" s="34">
        <v>0</v>
      </c>
      <c r="O2309" s="34">
        <v>0</v>
      </c>
      <c r="P2309" s="34">
        <v>0</v>
      </c>
      <c r="Q2309" s="34">
        <v>0</v>
      </c>
      <c r="R2309" s="34">
        <v>0</v>
      </c>
      <c r="S2309" s="35">
        <v>0</v>
      </c>
      <c r="T2309" s="35">
        <v>0</v>
      </c>
      <c r="U2309" s="35">
        <v>0</v>
      </c>
      <c r="V2309" s="35">
        <v>0</v>
      </c>
      <c r="W2309" s="35">
        <v>0</v>
      </c>
      <c r="X2309" s="35">
        <v>0</v>
      </c>
      <c r="Y2309" s="35">
        <v>0</v>
      </c>
      <c r="Z2309" s="35">
        <v>0</v>
      </c>
      <c r="AA2309" s="35">
        <v>0</v>
      </c>
      <c r="AB2309" s="35">
        <v>0</v>
      </c>
      <c r="AC2309" s="35">
        <v>0</v>
      </c>
      <c r="AD2309" s="35">
        <v>0</v>
      </c>
      <c r="AE2309" s="58" t="s">
        <v>5560</v>
      </c>
      <c r="AF2309" s="58"/>
      <c r="AG2309" s="57" t="str" cm="1">
        <f t="array" ref="AG2309">IFERROR(_xlfn.IFS(
AI2309="MPR ISSUE","PDH",
AI2309="BSS Hardware Issue","BSS",
AI2309="Sites strategiques, MLL, Pylone, etc.","ENVTECH",
AI2309="AKTIVCO DEFAUT GE &amp; POWER Cabinet","AKTIVCO",
AI2309="AKTIVCO Coupure ENEO &amp; Baisse de tension","AKTIVCO GRID ONLY",
AI2309="Coupure ENEO &amp; Baisse de tension","IHS GRID ONLY",
AI2309="Defaut GE &amp; POWER Cabinet","IHS",
AI2309="Sharing","Partners",
AI2309="Sites strategiques &amp; DataCenter","SST &amp; DC",
AI2309="Exclu","Exclu",
AI2309="SAT","SAT",
AI2309="SPARE-ISSUE","SPARE-ISSUE",
AI2309="Fiber CAmtel","TRANS_FO_CAMTEL",
AI2309="Fiber AOF","Fiber AOF",
AI2309="Projet OCM (HUAWEI)","TRAVAUX-HUAWEI",
AI2309="Projet OCM (NOKIA)","TRAVAUX-NOKIA",
AI2309="ACCESS-ISSUE","ACCESS-ISSUE",
AI2309="Projet OCM (ZTE, NOKIA, autres projets)","TRAVAUX OCM",
AI2309="No root CAuse","No root cause",
AI2309="ODU HS","PDH",
AI2309="IP &amp; VLAN","PDH",
AI2309="Warehouse HUAWEI","SPARE-ISSUE",
AI2309="SPARE-HS","SPARE-ISSUE",
AI2309="Power Telco","BSS",AI2309="no impacts","no impacts"
),"")</f>
        <v>no impacts</v>
      </c>
      <c r="AH2309" s="57" t="str" cm="1">
        <f t="array" ref="AH2309">IFERROR(_xlfn.IFS(
AI2309="MPR ISSUE","TX ISSUE",
AI2309="BSS Hardware Issue","RAN ISSUE",
AI2309="Sites strategiques, MLL, Pylone, etc.","ENVTECH",
AI2309="AKTIVCO DEFAUT GE &amp; POWER Cabinet","POWER ISSUE",
AI2309="AKTIVCO Coupure ENEO &amp; Baisse de tension","POWER ISSUE",
AI2309="Coupure ENEO &amp; Baisse de tension","POWER ISSUE",
AI2309="Defaut GE &amp; POWER Cabinet","POWER ISSUE",
AI2309="Sharing","POWER ISSUE",
AI2309="Sites strategiques &amp; DataCenter","POWER ISSUE",
AI2309="Exclu","Exclu",
AI2309="SAT","TX ISSUE",
AI2309="SPARE-ISSUE","SPARE-ISSUE",
AI2309="Fiber CAmtel","TX ISSUE",
AI2309="Fiber AOF","TX ISSUE",
AI2309="Projet OCM (HUAWEI)","TRAVAUX-HUAWEI",
AI2309="Projet OCM (NOKIA)","TRAVAUX -NOKIA",
AI2309="ACCESS-ISSUE","ACCESS-ISSUE",
AI2309="Projet OCM (ZTE, NOKIA, autres projets)","TRAVAUX OCM",
AI2309="No root CAuse","No root cause",
AI2309="ODU HS","TX ISSUE",
AI2309="IP &amp; VLAN","TX ISSUE",
AI2309="Warehouse HUAWEI","SPARE-ISSUE",
AI2309="SPARE-HS","SPARE-ISSUE",
AI2309="Power Telco","RAN ISSUE",AI2309="no impacts","no impacts"
),"")</f>
        <v>no impacts</v>
      </c>
      <c r="AI2309" s="85" t="s">
        <v>5998</v>
      </c>
      <c r="AJ2309" s="57" t="str" cm="1">
        <f t="array" ref="AJ2309">IFERROR(_xlfn.IFS(
AI2309="MPR ISSUE","ACTIVE",
AI2309="BSS Hardware Issue","ACTIVE",
AI2309="Sites strategiques, MLL, Pylone, etc.","PASSIVE",
AI2309="AKTIVCO DEFAUT GE &amp; POWER Cabinet","PASSIVE",
AI2309="AKTIVCO Coupure ENEO &amp; Baisse de tension","PASSIVE",
AI2309="Coupure ENEO &amp; Baisse de tension","PASSIVE",
AI2309="Defaut GE &amp; POWER Cabinet","PASSIVE",
AI2309="Sharing","PASSIVE",
AI2309="Sites strategiques &amp; DataCenter","PASSIVE",
AI2309="Exclu","Exclu",
AI2309="SAT","ACTIVE",
AI2309="SPARE-ISSUE","SPARE-ISSUE",
AI2309="Fiber CAmtel","ACTIVE",
AI2309="Fiber AOF","ACTIVE",
AI2309="Projet OCM (HUAWEI)","PLANNED WORKS",
AI2309="Projet OCM (NOKIA)","PLANNED WORKS",
AI2309="ACCESS-ISSUE","ACCESS-ISSUE",
AI2309="Projet OCM (ZTE, NOKIA, autres projets)","PLANNED WORKS",
AI2309="No root CAuse","No root cause",
AI2309="ODU HS","ACTIVE",
AI2309="IP &amp; VLAN","ACTIVE",
AI2309="Warehouse HUAWEI","SPARE-ISSUE",
AI2309="SPARE-HS","SPARE-ISSUE",
AI2309="Power Telco","ACTIVE", AI2309="no impacts","no impacts"
),"")</f>
        <v>no impacts</v>
      </c>
      <c r="AK2309" s="23" t="s">
        <v>5537</v>
      </c>
      <c r="AL2309" s="23" t="str">
        <f t="shared" si="67"/>
        <v>ADM_022</v>
      </c>
      <c r="AN2309" s="9" t="s">
        <v>5537</v>
      </c>
      <c r="AO2309" s="23" t="str">
        <f>_xlfn.XLOOKUP(B2309,'INCIDENT-05-03-2026'!E:E,'INCIDENT-05-03-2026'!F:F,"")</f>
        <v/>
      </c>
      <c r="AP2309" s="7" t="s">
        <v>5537</v>
      </c>
      <c r="AQ2309" s="6"/>
      <c r="AR2309" s="7"/>
      <c r="AS2309" s="3" t="str">
        <f>_xlfn.XLOOKUP(B2309,'[3]tt num | region | site id'!$C:$C,'[3]tt num | region | site id'!$Q:$Q,"")</f>
        <v/>
      </c>
      <c r="AT2309" s="24" t="str">
        <f>_xlfn.XLOOKUP(B2309,'[4]Cells Huawei 03052026 12h'!$B:$B,'[4]Cells Huawei 03052026 12h'!$T:$T,"")</f>
        <v/>
      </c>
      <c r="AU2309" s="24" t="str">
        <f>_xlfn.XLOOKUP(B2309,'[5]cells down 02052026 8h50'!$B:$B,'[5]cells down 02052026 8h50'!$R:$R,"")</f>
        <v/>
      </c>
      <c r="AV2309" s="24" t="str">
        <f>_xlfn.XLOOKUP(B2309,'[5]cells down 02052026 13h50'!$B:$B,'[5]cells down 02052026 13h50'!$R:$R,"")</f>
        <v/>
      </c>
      <c r="AW2309" s="24" t="str">
        <f>_xlfn.XLOOKUP(B2309,'[5]cells down 02052026 13h50'!$B:$B,'[5]cells down 02052026 13h50'!$R:$R,"")</f>
        <v/>
      </c>
      <c r="AX2309" s="24" t="str">
        <f>_xlfn.XLOOKUP(B2309,'[6]cell downs 03052026 8h40 '!$B:$B,'[6]cell downs 03052026 8h40 '!$R:$R,"")</f>
        <v/>
      </c>
      <c r="AY2309" s="24" t="str">
        <f>_xlfn.XLOOKUP(B2309,'[7]ALL SITES DOWN'!$D:$D,'[7]ALL SITES DOWN'!$J:$J,"")</f>
        <v/>
      </c>
      <c r="AZ2309" s="24" t="str">
        <f>_xlfn.XLOOKUP(B2309,'[8]ALL SITES DOWN'!$D:$D,'[8]ALL SITES DOWN'!$J:$J,"")</f>
        <v/>
      </c>
      <c r="BA2309" s="9" t="str">
        <f>_xlfn.XLOOKUP(B2309,[9]sheet1!$AC:$AC,[9]sheet1!$AF:$AF,"")</f>
        <v/>
      </c>
      <c r="BB2309" s="14" t="s">
        <v>5537</v>
      </c>
      <c r="BC2309" s="14" t="s">
        <v>5537</v>
      </c>
      <c r="BD2309" s="14" t="str">
        <f>_xlfn.XLOOKUP(B2309,'[10]cell downs 18042026 17h'!$B:$B,'[10]cell downs 18042026 17h'!$B:$B,"")</f>
        <v/>
      </c>
      <c r="BE2309" s="14" t="str">
        <f>_xlfn.XLOOKUP(B2309,'[11]Cells Huawei 19042026 15h'!$B:$B,'[11]Cells Huawei 19042026 15h'!$B:$B,"")</f>
        <v/>
      </c>
      <c r="BF2309" s="9" t="str">
        <f>_xlfn.XLOOKUP(B2309,'[12]cells down 19042026 9H40'!$B:$B,'[12]cells down 19042026 9H40'!$B:$B,"")</f>
        <v/>
      </c>
      <c r="BG2309" s="9" t="s">
        <v>4373</v>
      </c>
      <c r="BH2309" s="9" t="s">
        <v>5580</v>
      </c>
    </row>
    <row r="2310" spans="1:60" s="9" customFormat="1" x14ac:dyDescent="0.3">
      <c r="A2310" s="1" t="s">
        <v>4374</v>
      </c>
      <c r="B2310" s="8" t="s">
        <v>4375</v>
      </c>
      <c r="C2310" s="3" t="str">
        <f>_xlfn.XLOOKUP(B2310,'[1]daily break down'!$D:$D,'[1]daily break down'!$E:$E,"")</f>
        <v>CENTRE</v>
      </c>
      <c r="D2310" s="1" t="s">
        <v>11</v>
      </c>
      <c r="E2310" s="1" t="s">
        <v>12</v>
      </c>
      <c r="F2310" s="3" t="s">
        <v>69</v>
      </c>
      <c r="G2310" s="1" t="s">
        <v>4376</v>
      </c>
      <c r="H2310" s="42" t="str">
        <f>_xlfn.XLOOKUP(B2310,[2]CALCULATION!$B:$B,[2]CALCULATION!$H:$H,"")</f>
        <v>ZTE</v>
      </c>
      <c r="I2310" s="34">
        <v>0</v>
      </c>
      <c r="J2310" s="34">
        <v>0</v>
      </c>
      <c r="K2310" s="34">
        <v>0</v>
      </c>
      <c r="L2310" s="34">
        <v>0</v>
      </c>
      <c r="M2310" s="34">
        <v>0</v>
      </c>
      <c r="N2310" s="34">
        <v>0</v>
      </c>
      <c r="O2310" s="34">
        <v>0</v>
      </c>
      <c r="P2310" s="34">
        <v>0</v>
      </c>
      <c r="Q2310" s="34">
        <v>0</v>
      </c>
      <c r="R2310" s="34">
        <v>0</v>
      </c>
      <c r="S2310" s="35">
        <v>0</v>
      </c>
      <c r="T2310" s="35">
        <v>0</v>
      </c>
      <c r="U2310" s="35">
        <v>0</v>
      </c>
      <c r="V2310" s="35">
        <v>0</v>
      </c>
      <c r="W2310" s="35">
        <v>0</v>
      </c>
      <c r="X2310" s="35">
        <v>0</v>
      </c>
      <c r="Y2310" s="35">
        <v>0</v>
      </c>
      <c r="Z2310" s="35">
        <v>0</v>
      </c>
      <c r="AA2310" s="35">
        <v>0</v>
      </c>
      <c r="AB2310" s="35">
        <v>0</v>
      </c>
      <c r="AC2310" s="35">
        <v>0</v>
      </c>
      <c r="AD2310" s="35">
        <v>0</v>
      </c>
      <c r="AE2310" s="58" t="s">
        <v>5560</v>
      </c>
      <c r="AF2310" s="58"/>
      <c r="AG2310" s="57" t="str" cm="1">
        <f t="array" ref="AG2310">IFERROR(_xlfn.IFS(
AI2310="MPR ISSUE","PDH",
AI2310="BSS Hardware Issue","BSS",
AI2310="Sites strategiques, MLL, Pylone, etc.","ENVTECH",
AI2310="AKTIVCO DEFAUT GE &amp; POWER Cabinet","AKTIVCO",
AI2310="AKTIVCO Coupure ENEO &amp; Baisse de tension","AKTIVCO GRID ONLY",
AI2310="Coupure ENEO &amp; Baisse de tension","IHS GRID ONLY",
AI2310="Defaut GE &amp; POWER Cabinet","IHS",
AI2310="Sharing","Partners",
AI2310="Sites strategiques &amp; DataCenter","SST &amp; DC",
AI2310="Exclu","Exclu",
AI2310="SAT","SAT",
AI2310="SPARE-ISSUE","SPARE-ISSUE",
AI2310="Fiber CAmtel","TRANS_FO_CAMTEL",
AI2310="Fiber AOF","Fiber AOF",
AI2310="Projet OCM (HUAWEI)","TRAVAUX-HUAWEI",
AI2310="Projet OCM (NOKIA)","TRAVAUX-NOKIA",
AI2310="ACCESS-ISSUE","ACCESS-ISSUE",
AI2310="Projet OCM (ZTE, NOKIA, autres projets)","TRAVAUX OCM",
AI2310="No root CAuse","No root cause",
AI2310="ODU HS","PDH",
AI2310="IP &amp; VLAN","PDH",
AI2310="Warehouse HUAWEI","SPARE-ISSUE",
AI2310="SPARE-HS","SPARE-ISSUE",
AI2310="Power Telco","BSS",AI2310="no impacts","no impacts"
),"")</f>
        <v>no impacts</v>
      </c>
      <c r="AH2310" s="57" t="str" cm="1">
        <f t="array" ref="AH2310">IFERROR(_xlfn.IFS(
AI2310="MPR ISSUE","TX ISSUE",
AI2310="BSS Hardware Issue","RAN ISSUE",
AI2310="Sites strategiques, MLL, Pylone, etc.","ENVTECH",
AI2310="AKTIVCO DEFAUT GE &amp; POWER Cabinet","POWER ISSUE",
AI2310="AKTIVCO Coupure ENEO &amp; Baisse de tension","POWER ISSUE",
AI2310="Coupure ENEO &amp; Baisse de tension","POWER ISSUE",
AI2310="Defaut GE &amp; POWER Cabinet","POWER ISSUE",
AI2310="Sharing","POWER ISSUE",
AI2310="Sites strategiques &amp; DataCenter","POWER ISSUE",
AI2310="Exclu","Exclu",
AI2310="SAT","TX ISSUE",
AI2310="SPARE-ISSUE","SPARE-ISSUE",
AI2310="Fiber CAmtel","TX ISSUE",
AI2310="Fiber AOF","TX ISSUE",
AI2310="Projet OCM (HUAWEI)","TRAVAUX-HUAWEI",
AI2310="Projet OCM (NOKIA)","TRAVAUX -NOKIA",
AI2310="ACCESS-ISSUE","ACCESS-ISSUE",
AI2310="Projet OCM (ZTE, NOKIA, autres projets)","TRAVAUX OCM",
AI2310="No root CAuse","No root cause",
AI2310="ODU HS","TX ISSUE",
AI2310="IP &amp; VLAN","TX ISSUE",
AI2310="Warehouse HUAWEI","SPARE-ISSUE",
AI2310="SPARE-HS","SPARE-ISSUE",
AI2310="Power Telco","RAN ISSUE",AI2310="no impacts","no impacts"
),"")</f>
        <v>no impacts</v>
      </c>
      <c r="AI2310" s="85" t="s">
        <v>5998</v>
      </c>
      <c r="AJ2310" s="57" t="str" cm="1">
        <f t="array" ref="AJ2310">IFERROR(_xlfn.IFS(
AI2310="MPR ISSUE","ACTIVE",
AI2310="BSS Hardware Issue","ACTIVE",
AI2310="Sites strategiques, MLL, Pylone, etc.","PASSIVE",
AI2310="AKTIVCO DEFAUT GE &amp; POWER Cabinet","PASSIVE",
AI2310="AKTIVCO Coupure ENEO &amp; Baisse de tension","PASSIVE",
AI2310="Coupure ENEO &amp; Baisse de tension","PASSIVE",
AI2310="Defaut GE &amp; POWER Cabinet","PASSIVE",
AI2310="Sharing","PASSIVE",
AI2310="Sites strategiques &amp; DataCenter","PASSIVE",
AI2310="Exclu","Exclu",
AI2310="SAT","ACTIVE",
AI2310="SPARE-ISSUE","SPARE-ISSUE",
AI2310="Fiber CAmtel","ACTIVE",
AI2310="Fiber AOF","ACTIVE",
AI2310="Projet OCM (HUAWEI)","PLANNED WORKS",
AI2310="Projet OCM (NOKIA)","PLANNED WORKS",
AI2310="ACCESS-ISSUE","ACCESS-ISSUE",
AI2310="Projet OCM (ZTE, NOKIA, autres projets)","PLANNED WORKS",
AI2310="No root CAuse","No root cause",
AI2310="ODU HS","ACTIVE",
AI2310="IP &amp; VLAN","ACTIVE",
AI2310="Warehouse HUAWEI","SPARE-ISSUE",
AI2310="SPARE-HS","SPARE-ISSUE",
AI2310="Power Telco","ACTIVE", AI2310="no impacts","no impacts"
),"")</f>
        <v>no impacts</v>
      </c>
      <c r="AK2310" s="23" t="s">
        <v>5537</v>
      </c>
      <c r="AL2310" s="23" t="str">
        <f t="shared" si="67"/>
        <v>SUD_255</v>
      </c>
      <c r="AN2310" s="9" t="s">
        <v>5537</v>
      </c>
      <c r="AO2310" s="23" t="str">
        <f>_xlfn.XLOOKUP(B2310,'INCIDENT-05-03-2026'!E:E,'INCIDENT-05-03-2026'!F:F,"")</f>
        <v/>
      </c>
      <c r="AP2310" s="7" t="s">
        <v>5537</v>
      </c>
      <c r="AQ2310" s="6"/>
      <c r="AR2310" s="7"/>
      <c r="AS2310" s="3" t="str">
        <f>_xlfn.XLOOKUP(B2310,'[3]tt num | region | site id'!$C:$C,'[3]tt num | region | site id'!$Q:$Q,"")</f>
        <v/>
      </c>
      <c r="AT2310" s="24" t="str">
        <f>_xlfn.XLOOKUP(B2310,'[4]Cells Huawei 03052026 12h'!$B:$B,'[4]Cells Huawei 03052026 12h'!$T:$T,"")</f>
        <v/>
      </c>
      <c r="AU2310" s="24" t="str">
        <f>_xlfn.XLOOKUP(B2310,'[5]cells down 02052026 8h50'!$B:$B,'[5]cells down 02052026 8h50'!$R:$R,"")</f>
        <v/>
      </c>
      <c r="AV2310" s="24" t="str">
        <f>_xlfn.XLOOKUP(B2310,'[5]cells down 02052026 13h50'!$B:$B,'[5]cells down 02052026 13h50'!$R:$R,"")</f>
        <v/>
      </c>
      <c r="AW2310" s="24" t="str">
        <f>_xlfn.XLOOKUP(B2310,'[5]cells down 02052026 13h50'!$B:$B,'[5]cells down 02052026 13h50'!$R:$R,"")</f>
        <v/>
      </c>
      <c r="AX2310" s="24" t="str">
        <f>_xlfn.XLOOKUP(B2310,'[6]cell downs 03052026 8h40 '!$B:$B,'[6]cell downs 03052026 8h40 '!$R:$R,"")</f>
        <v/>
      </c>
      <c r="AY2310" s="24" t="str">
        <f>_xlfn.XLOOKUP(B2310,'[7]ALL SITES DOWN'!$D:$D,'[7]ALL SITES DOWN'!$J:$J,"")</f>
        <v/>
      </c>
      <c r="AZ2310" s="24" t="str">
        <f>_xlfn.XLOOKUP(B2310,'[8]ALL SITES DOWN'!$D:$D,'[8]ALL SITES DOWN'!$J:$J,"")</f>
        <v/>
      </c>
      <c r="BA2310" s="9" t="str">
        <f>_xlfn.XLOOKUP(B2310,[9]sheet1!$AC:$AC,[9]sheet1!$AF:$AF,"")</f>
        <v/>
      </c>
      <c r="BB2310" s="14" t="s">
        <v>5537</v>
      </c>
      <c r="BC2310" s="14" t="s">
        <v>5537</v>
      </c>
      <c r="BD2310" s="14" t="str">
        <f>_xlfn.XLOOKUP(B2310,'[10]cell downs 18042026 17h'!$B:$B,'[10]cell downs 18042026 17h'!$B:$B,"")</f>
        <v/>
      </c>
      <c r="BE2310" s="14" t="str">
        <f>_xlfn.XLOOKUP(B2310,'[11]Cells Huawei 19042026 15h'!$B:$B,'[11]Cells Huawei 19042026 15h'!$B:$B,"")</f>
        <v/>
      </c>
      <c r="BF2310" s="9" t="str">
        <f>_xlfn.XLOOKUP(B2310,'[12]cells down 19042026 9H40'!$B:$B,'[12]cells down 19042026 9H40'!$B:$B,"")</f>
        <v/>
      </c>
      <c r="BG2310" s="9" t="s">
        <v>4375</v>
      </c>
      <c r="BH2310" s="9" t="s">
        <v>12</v>
      </c>
    </row>
    <row r="2311" spans="1:60" s="9" customFormat="1" x14ac:dyDescent="0.3">
      <c r="A2311" s="1" t="s">
        <v>4377</v>
      </c>
      <c r="B2311" s="8" t="s">
        <v>4378</v>
      </c>
      <c r="C2311" s="3" t="str">
        <f>_xlfn.XLOOKUP(B2311,'[1]daily break down'!$D:$D,'[1]daily break down'!$E:$E,"")</f>
        <v>LITTORAL</v>
      </c>
      <c r="D2311" s="1" t="s">
        <v>11</v>
      </c>
      <c r="E2311" s="1" t="s">
        <v>12</v>
      </c>
      <c r="F2311" s="3" t="s">
        <v>31</v>
      </c>
      <c r="G2311" s="1" t="s">
        <v>4379</v>
      </c>
      <c r="H2311" s="42" t="str">
        <f>_xlfn.XLOOKUP(B2311,[2]CALCULATION!$B:$B,[2]CALCULATION!$H:$H,"")</f>
        <v>ZTE</v>
      </c>
      <c r="I2311" s="34">
        <v>0</v>
      </c>
      <c r="J2311" s="34">
        <v>0</v>
      </c>
      <c r="K2311" s="34">
        <v>0</v>
      </c>
      <c r="L2311" s="34">
        <v>0</v>
      </c>
      <c r="M2311" s="34">
        <v>0</v>
      </c>
      <c r="N2311" s="34">
        <v>0</v>
      </c>
      <c r="O2311" s="34">
        <v>0</v>
      </c>
      <c r="P2311" s="34">
        <v>0</v>
      </c>
      <c r="Q2311" s="34">
        <v>0</v>
      </c>
      <c r="R2311" s="34">
        <v>0</v>
      </c>
      <c r="S2311" s="35">
        <v>0</v>
      </c>
      <c r="T2311" s="35">
        <v>0</v>
      </c>
      <c r="U2311" s="35">
        <v>0</v>
      </c>
      <c r="V2311" s="35">
        <v>0</v>
      </c>
      <c r="W2311" s="35">
        <v>0</v>
      </c>
      <c r="X2311" s="35">
        <v>0</v>
      </c>
      <c r="Y2311" s="35">
        <v>0</v>
      </c>
      <c r="Z2311" s="35">
        <v>0</v>
      </c>
      <c r="AA2311" s="35">
        <v>0</v>
      </c>
      <c r="AB2311" s="35">
        <v>0</v>
      </c>
      <c r="AC2311" s="35">
        <v>0</v>
      </c>
      <c r="AD2311" s="35">
        <v>0</v>
      </c>
      <c r="AE2311" s="58" t="s">
        <v>5560</v>
      </c>
      <c r="AF2311" s="58"/>
      <c r="AG2311" s="57" t="str" cm="1">
        <f t="array" ref="AG2311">IFERROR(_xlfn.IFS(
AI2311="MPR ISSUE","PDH",
AI2311="BSS Hardware Issue","BSS",
AI2311="Sites strategiques, MLL, Pylone, etc.","ENVTECH",
AI2311="AKTIVCO DEFAUT GE &amp; POWER Cabinet","AKTIVCO",
AI2311="AKTIVCO Coupure ENEO &amp; Baisse de tension","AKTIVCO GRID ONLY",
AI2311="Coupure ENEO &amp; Baisse de tension","IHS GRID ONLY",
AI2311="Defaut GE &amp; POWER Cabinet","IHS",
AI2311="Sharing","Partners",
AI2311="Sites strategiques &amp; DataCenter","SST &amp; DC",
AI2311="Exclu","Exclu",
AI2311="SAT","SAT",
AI2311="SPARE-ISSUE","SPARE-ISSUE",
AI2311="Fiber CAmtel","TRANS_FO_CAMTEL",
AI2311="Fiber AOF","Fiber AOF",
AI2311="Projet OCM (HUAWEI)","TRAVAUX-HUAWEI",
AI2311="Projet OCM (NOKIA)","TRAVAUX-NOKIA",
AI2311="ACCESS-ISSUE","ACCESS-ISSUE",
AI2311="Projet OCM (ZTE, NOKIA, autres projets)","TRAVAUX OCM",
AI2311="No root CAuse","No root cause",
AI2311="ODU HS","PDH",
AI2311="IP &amp; VLAN","PDH",
AI2311="Warehouse HUAWEI","SPARE-ISSUE",
AI2311="SPARE-HS","SPARE-ISSUE",
AI2311="Power Telco","BSS",AI2311="no impacts","no impacts"
),"")</f>
        <v>no impacts</v>
      </c>
      <c r="AH2311" s="57" t="str" cm="1">
        <f t="array" ref="AH2311">IFERROR(_xlfn.IFS(
AI2311="MPR ISSUE","TX ISSUE",
AI2311="BSS Hardware Issue","RAN ISSUE",
AI2311="Sites strategiques, MLL, Pylone, etc.","ENVTECH",
AI2311="AKTIVCO DEFAUT GE &amp; POWER Cabinet","POWER ISSUE",
AI2311="AKTIVCO Coupure ENEO &amp; Baisse de tension","POWER ISSUE",
AI2311="Coupure ENEO &amp; Baisse de tension","POWER ISSUE",
AI2311="Defaut GE &amp; POWER Cabinet","POWER ISSUE",
AI2311="Sharing","POWER ISSUE",
AI2311="Sites strategiques &amp; DataCenter","POWER ISSUE",
AI2311="Exclu","Exclu",
AI2311="SAT","TX ISSUE",
AI2311="SPARE-ISSUE","SPARE-ISSUE",
AI2311="Fiber CAmtel","TX ISSUE",
AI2311="Fiber AOF","TX ISSUE",
AI2311="Projet OCM (HUAWEI)","TRAVAUX-HUAWEI",
AI2311="Projet OCM (NOKIA)","TRAVAUX -NOKIA",
AI2311="ACCESS-ISSUE","ACCESS-ISSUE",
AI2311="Projet OCM (ZTE, NOKIA, autres projets)","TRAVAUX OCM",
AI2311="No root CAuse","No root cause",
AI2311="ODU HS","TX ISSUE",
AI2311="IP &amp; VLAN","TX ISSUE",
AI2311="Warehouse HUAWEI","SPARE-ISSUE",
AI2311="SPARE-HS","SPARE-ISSUE",
AI2311="Power Telco","RAN ISSUE",AI2311="no impacts","no impacts"
),"")</f>
        <v>no impacts</v>
      </c>
      <c r="AI2311" s="85" t="s">
        <v>5998</v>
      </c>
      <c r="AJ2311" s="57" t="str" cm="1">
        <f t="array" ref="AJ2311">IFERROR(_xlfn.IFS(
AI2311="MPR ISSUE","ACTIVE",
AI2311="BSS Hardware Issue","ACTIVE",
AI2311="Sites strategiques, MLL, Pylone, etc.","PASSIVE",
AI2311="AKTIVCO DEFAUT GE &amp; POWER Cabinet","PASSIVE",
AI2311="AKTIVCO Coupure ENEO &amp; Baisse de tension","PASSIVE",
AI2311="Coupure ENEO &amp; Baisse de tension","PASSIVE",
AI2311="Defaut GE &amp; POWER Cabinet","PASSIVE",
AI2311="Sharing","PASSIVE",
AI2311="Sites strategiques &amp; DataCenter","PASSIVE",
AI2311="Exclu","Exclu",
AI2311="SAT","ACTIVE",
AI2311="SPARE-ISSUE","SPARE-ISSUE",
AI2311="Fiber CAmtel","ACTIVE",
AI2311="Fiber AOF","ACTIVE",
AI2311="Projet OCM (HUAWEI)","PLANNED WORKS",
AI2311="Projet OCM (NOKIA)","PLANNED WORKS",
AI2311="ACCESS-ISSUE","ACCESS-ISSUE",
AI2311="Projet OCM (ZTE, NOKIA, autres projets)","PLANNED WORKS",
AI2311="No root CAuse","No root cause",
AI2311="ODU HS","ACTIVE",
AI2311="IP &amp; VLAN","ACTIVE",
AI2311="Warehouse HUAWEI","SPARE-ISSUE",
AI2311="SPARE-HS","SPARE-ISSUE",
AI2311="Power Telco","ACTIVE", AI2311="no impacts","no impacts"
),"")</f>
        <v>no impacts</v>
      </c>
      <c r="AK2311" s="23" t="s">
        <v>5537</v>
      </c>
      <c r="AL2311" s="23" t="str">
        <f t="shared" si="67"/>
        <v>LIT_239</v>
      </c>
      <c r="AN2311" s="9" t="s">
        <v>5537</v>
      </c>
      <c r="AO2311" s="23" t="str">
        <f>_xlfn.XLOOKUP(B2311,'INCIDENT-05-03-2026'!E:E,'INCIDENT-05-03-2026'!F:F,"")</f>
        <v/>
      </c>
      <c r="AP2311" s="7" t="s">
        <v>5537</v>
      </c>
      <c r="AQ2311" s="6"/>
      <c r="AR2311" s="7"/>
      <c r="AS2311" s="3" t="str">
        <f>_xlfn.XLOOKUP(B2311,'[3]tt num | region | site id'!$C:$C,'[3]tt num | region | site id'!$Q:$Q,"")</f>
        <v/>
      </c>
      <c r="AT2311" s="24" t="str">
        <f>_xlfn.XLOOKUP(B2311,'[4]Cells Huawei 03052026 12h'!$B:$B,'[4]Cells Huawei 03052026 12h'!$T:$T,"")</f>
        <v/>
      </c>
      <c r="AU2311" s="24" t="str">
        <f>_xlfn.XLOOKUP(B2311,'[5]cells down 02052026 8h50'!$B:$B,'[5]cells down 02052026 8h50'!$R:$R,"")</f>
        <v/>
      </c>
      <c r="AV2311" s="24" t="str">
        <f>_xlfn.XLOOKUP(B2311,'[5]cells down 02052026 13h50'!$B:$B,'[5]cells down 02052026 13h50'!$R:$R,"")</f>
        <v/>
      </c>
      <c r="AW2311" s="24" t="str">
        <f>_xlfn.XLOOKUP(B2311,'[5]cells down 02052026 13h50'!$B:$B,'[5]cells down 02052026 13h50'!$R:$R,"")</f>
        <v/>
      </c>
      <c r="AX2311" s="24" t="str">
        <f>_xlfn.XLOOKUP(B2311,'[6]cell downs 03052026 8h40 '!$B:$B,'[6]cell downs 03052026 8h40 '!$R:$R,"")</f>
        <v/>
      </c>
      <c r="AY2311" s="24" t="str">
        <f>_xlfn.XLOOKUP(B2311,'[7]ALL SITES DOWN'!$D:$D,'[7]ALL SITES DOWN'!$J:$J,"")</f>
        <v/>
      </c>
      <c r="AZ2311" s="24" t="str">
        <f>_xlfn.XLOOKUP(B2311,'[8]ALL SITES DOWN'!$D:$D,'[8]ALL SITES DOWN'!$J:$J,"")</f>
        <v/>
      </c>
      <c r="BA2311" s="9" t="str">
        <f>_xlfn.XLOOKUP(B2311,[9]sheet1!$AC:$AC,[9]sheet1!$AF:$AF,"")</f>
        <v/>
      </c>
      <c r="BB2311" s="14" t="s">
        <v>5537</v>
      </c>
      <c r="BC2311" s="14" t="s">
        <v>5537</v>
      </c>
      <c r="BD2311" s="14" t="str">
        <f>_xlfn.XLOOKUP(B2311,'[10]cell downs 18042026 17h'!$B:$B,'[10]cell downs 18042026 17h'!$B:$B,"")</f>
        <v/>
      </c>
      <c r="BE2311" s="14" t="str">
        <f>_xlfn.XLOOKUP(B2311,'[11]Cells Huawei 19042026 15h'!$B:$B,'[11]Cells Huawei 19042026 15h'!$B:$B,"")</f>
        <v/>
      </c>
      <c r="BF2311" s="9" t="str">
        <f>_xlfn.XLOOKUP(B2311,'[12]cells down 19042026 9H40'!$B:$B,'[12]cells down 19042026 9H40'!$B:$B,"")</f>
        <v/>
      </c>
      <c r="BG2311" s="9" t="s">
        <v>4378</v>
      </c>
      <c r="BH2311" s="9" t="s">
        <v>12</v>
      </c>
    </row>
    <row r="2312" spans="1:60" s="9" customFormat="1" x14ac:dyDescent="0.3">
      <c r="A2312" s="1" t="s">
        <v>4386</v>
      </c>
      <c r="B2312" s="8" t="s">
        <v>4387</v>
      </c>
      <c r="C2312" s="3" t="str">
        <f>_xlfn.XLOOKUP(B2312,'[1]daily break down'!$D:$D,'[1]daily break down'!$E:$E,"")</f>
        <v>CENTRE</v>
      </c>
      <c r="D2312" s="1" t="s">
        <v>11</v>
      </c>
      <c r="E2312" s="1" t="s">
        <v>12</v>
      </c>
      <c r="F2312" s="3" t="s">
        <v>37</v>
      </c>
      <c r="G2312" s="1" t="s">
        <v>4386</v>
      </c>
      <c r="H2312" s="42" t="str">
        <f>_xlfn.XLOOKUP(B2312,[2]CALCULATION!$B:$B,[2]CALCULATION!$H:$H,"")</f>
        <v>ZTE</v>
      </c>
      <c r="I2312" s="34">
        <v>0</v>
      </c>
      <c r="J2312" s="34">
        <v>0</v>
      </c>
      <c r="K2312" s="34">
        <v>0</v>
      </c>
      <c r="L2312" s="34">
        <v>0</v>
      </c>
      <c r="M2312" s="34">
        <v>0</v>
      </c>
      <c r="N2312" s="34">
        <v>0</v>
      </c>
      <c r="O2312" s="34">
        <v>0</v>
      </c>
      <c r="P2312" s="34">
        <v>0</v>
      </c>
      <c r="Q2312" s="34">
        <v>0</v>
      </c>
      <c r="R2312" s="34">
        <v>0</v>
      </c>
      <c r="S2312" s="35">
        <v>0</v>
      </c>
      <c r="T2312" s="35">
        <v>0</v>
      </c>
      <c r="U2312" s="35">
        <v>0</v>
      </c>
      <c r="V2312" s="35">
        <v>0</v>
      </c>
      <c r="W2312" s="35">
        <v>0</v>
      </c>
      <c r="X2312" s="35">
        <v>0</v>
      </c>
      <c r="Y2312" s="35">
        <v>0</v>
      </c>
      <c r="Z2312" s="35">
        <v>0</v>
      </c>
      <c r="AA2312" s="35">
        <v>0</v>
      </c>
      <c r="AB2312" s="35">
        <v>0</v>
      </c>
      <c r="AC2312" s="35">
        <v>0</v>
      </c>
      <c r="AD2312" s="35">
        <v>0</v>
      </c>
      <c r="AE2312" s="58" t="s">
        <v>5560</v>
      </c>
      <c r="AF2312" s="58"/>
      <c r="AG2312" s="57" t="str" cm="1">
        <f t="array" ref="AG2312">IFERROR(_xlfn.IFS(
AI2312="MPR ISSUE","PDH",
AI2312="BSS Hardware Issue","BSS",
AI2312="Sites strategiques, MLL, Pylone, etc.","ENVTECH",
AI2312="AKTIVCO DEFAUT GE &amp; POWER Cabinet","AKTIVCO",
AI2312="AKTIVCO Coupure ENEO &amp; Baisse de tension","AKTIVCO GRID ONLY",
AI2312="Coupure ENEO &amp; Baisse de tension","IHS GRID ONLY",
AI2312="Defaut GE &amp; POWER Cabinet","IHS",
AI2312="Sharing","Partners",
AI2312="Sites strategiques &amp; DataCenter","SST &amp; DC",
AI2312="Exclu","Exclu",
AI2312="SAT","SAT",
AI2312="SPARE-ISSUE","SPARE-ISSUE",
AI2312="Fiber CAmtel","TRANS_FO_CAMTEL",
AI2312="Fiber AOF","Fiber AOF",
AI2312="Projet OCM (HUAWEI)","TRAVAUX-HUAWEI",
AI2312="Projet OCM (NOKIA)","TRAVAUX-NOKIA",
AI2312="ACCESS-ISSUE","ACCESS-ISSUE",
AI2312="Projet OCM (ZTE, NOKIA, autres projets)","TRAVAUX OCM",
AI2312="No root CAuse","No root cause",
AI2312="ODU HS","PDH",
AI2312="IP &amp; VLAN","PDH",
AI2312="Warehouse HUAWEI","SPARE-ISSUE",
AI2312="SPARE-HS","SPARE-ISSUE",
AI2312="Power Telco","BSS",AI2312="no impacts","no impacts"
),"")</f>
        <v>IHS</v>
      </c>
      <c r="AH2312" s="57" t="str" cm="1">
        <f t="array" ref="AH2312">IFERROR(_xlfn.IFS(
AI2312="MPR ISSUE","TX ISSUE",
AI2312="BSS Hardware Issue","RAN ISSUE",
AI2312="Sites strategiques, MLL, Pylone, etc.","ENVTECH",
AI2312="AKTIVCO DEFAUT GE &amp; POWER Cabinet","POWER ISSUE",
AI2312="AKTIVCO Coupure ENEO &amp; Baisse de tension","POWER ISSUE",
AI2312="Coupure ENEO &amp; Baisse de tension","POWER ISSUE",
AI2312="Defaut GE &amp; POWER Cabinet","POWER ISSUE",
AI2312="Sharing","POWER ISSUE",
AI2312="Sites strategiques &amp; DataCenter","POWER ISSUE",
AI2312="Exclu","Exclu",
AI2312="SAT","TX ISSUE",
AI2312="SPARE-ISSUE","SPARE-ISSUE",
AI2312="Fiber CAmtel","TX ISSUE",
AI2312="Fiber AOF","TX ISSUE",
AI2312="Projet OCM (HUAWEI)","TRAVAUX-HUAWEI",
AI2312="Projet OCM (NOKIA)","TRAVAUX -NOKIA",
AI2312="ACCESS-ISSUE","ACCESS-ISSUE",
AI2312="Projet OCM (ZTE, NOKIA, autres projets)","TRAVAUX OCM",
AI2312="No root CAuse","No root cause",
AI2312="ODU HS","TX ISSUE",
AI2312="IP &amp; VLAN","TX ISSUE",
AI2312="Warehouse HUAWEI","SPARE-ISSUE",
AI2312="SPARE-HS","SPARE-ISSUE",
AI2312="Power Telco","RAN ISSUE",AI2312="no impacts","no impacts"
),"")</f>
        <v>POWER ISSUE</v>
      </c>
      <c r="AI2312" s="85" t="s">
        <v>5330</v>
      </c>
      <c r="AJ2312" s="57" t="str" cm="1">
        <f t="array" ref="AJ2312">IFERROR(_xlfn.IFS(
AI2312="MPR ISSUE","ACTIVE",
AI2312="BSS Hardware Issue","ACTIVE",
AI2312="Sites strategiques, MLL, Pylone, etc.","PASSIVE",
AI2312="AKTIVCO DEFAUT GE &amp; POWER Cabinet","PASSIVE",
AI2312="AKTIVCO Coupure ENEO &amp; Baisse de tension","PASSIVE",
AI2312="Coupure ENEO &amp; Baisse de tension","PASSIVE",
AI2312="Defaut GE &amp; POWER Cabinet","PASSIVE",
AI2312="Sharing","PASSIVE",
AI2312="Sites strategiques &amp; DataCenter","PASSIVE",
AI2312="Exclu","Exclu",
AI2312="SAT","ACTIVE",
AI2312="SPARE-ISSUE","SPARE-ISSUE",
AI2312="Fiber CAmtel","ACTIVE",
AI2312="Fiber AOF","ACTIVE",
AI2312="Projet OCM (HUAWEI)","PLANNED WORKS",
AI2312="Projet OCM (NOKIA)","PLANNED WORKS",
AI2312="ACCESS-ISSUE","ACCESS-ISSUE",
AI2312="Projet OCM (ZTE, NOKIA, autres projets)","PLANNED WORKS",
AI2312="No root CAuse","No root cause",
AI2312="ODU HS","ACTIVE",
AI2312="IP &amp; VLAN","ACTIVE",
AI2312="Warehouse HUAWEI","SPARE-ISSUE",
AI2312="SPARE-HS","SPARE-ISSUE",
AI2312="Power Telco","ACTIVE", AI2312="no impacts","no impacts"
),"")</f>
        <v>PASSIVE</v>
      </c>
      <c r="AK2312" s="23" t="s">
        <v>5890</v>
      </c>
      <c r="AL2312" s="23" t="str">
        <f t="shared" si="67"/>
        <v>CTR_437</v>
      </c>
      <c r="AN2312" s="9" t="s">
        <v>5537</v>
      </c>
      <c r="AO2312" s="23" t="str">
        <f>_xlfn.XLOOKUP(B2312,'INCIDENT-05-03-2026'!E:E,'INCIDENT-05-03-2026'!F:F,"")</f>
        <v/>
      </c>
      <c r="AP2312" s="7" t="s">
        <v>5537</v>
      </c>
      <c r="AQ2312" s="6"/>
      <c r="AR2312" s="7"/>
      <c r="AS2312" s="3" t="str">
        <f>_xlfn.XLOOKUP(B2312,'[3]tt num | region | site id'!$C:$C,'[3]tt num | region | site id'!$Q:$Q,"")</f>
        <v>(hourly IHS): 03/05/2026 19:48 1:23:56 No comm Francis is on site/Felix B informed</v>
      </c>
      <c r="AT2312" s="24" t="str">
        <f>_xlfn.XLOOKUP(B2312,'[4]Cells Huawei 03052026 12h'!$B:$B,'[4]Cells Huawei 03052026 12h'!$T:$T,"")</f>
        <v/>
      </c>
      <c r="AU2312" s="24" t="str">
        <f>_xlfn.XLOOKUP(B2312,'[5]cells down 02052026 8h50'!$B:$B,'[5]cells down 02052026 8h50'!$R:$R,"")</f>
        <v/>
      </c>
      <c r="AV2312" s="24" t="str">
        <f>_xlfn.XLOOKUP(B2312,'[5]cells down 02052026 13h50'!$B:$B,'[5]cells down 02052026 13h50'!$R:$R,"")</f>
        <v/>
      </c>
      <c r="AW2312" s="24" t="str">
        <f>_xlfn.XLOOKUP(B2312,'[5]cells down 02052026 13h50'!$B:$B,'[5]cells down 02052026 13h50'!$R:$R,"")</f>
        <v/>
      </c>
      <c r="AX2312" s="24" t="str">
        <f>_xlfn.XLOOKUP(B2312,'[6]cell downs 03052026 8h40 '!$B:$B,'[6]cell downs 03052026 8h40 '!$R:$R,"")</f>
        <v/>
      </c>
      <c r="AY2312" s="24" t="str">
        <f>_xlfn.XLOOKUP(B2312,'[7]ALL SITES DOWN'!$D:$D,'[7]ALL SITES DOWN'!$J:$J,"")</f>
        <v/>
      </c>
      <c r="AZ2312" s="24" t="str">
        <f>_xlfn.XLOOKUP(B2312,'[8]ALL SITES DOWN'!$D:$D,'[8]ALL SITES DOWN'!$J:$J,"")</f>
        <v/>
      </c>
      <c r="BA2312" s="9" t="str">
        <f>_xlfn.XLOOKUP(B2312,[9]sheet1!$AC:$AC,[9]sheet1!$AF:$AF,"")</f>
        <v/>
      </c>
      <c r="BB2312" s="14" t="s">
        <v>5537</v>
      </c>
      <c r="BC2312" s="14" t="s">
        <v>5537</v>
      </c>
      <c r="BD2312" s="14" t="str">
        <f>_xlfn.XLOOKUP(B2312,'[10]cell downs 18042026 17h'!$B:$B,'[10]cell downs 18042026 17h'!$B:$B,"")</f>
        <v/>
      </c>
      <c r="BE2312" s="14" t="str">
        <f>_xlfn.XLOOKUP(B2312,'[11]Cells Huawei 19042026 15h'!$B:$B,'[11]Cells Huawei 19042026 15h'!$B:$B,"")</f>
        <v/>
      </c>
      <c r="BF2312" s="9" t="str">
        <f>_xlfn.XLOOKUP(B2312,'[12]cells down 19042026 9H40'!$B:$B,'[12]cells down 19042026 9H40'!$B:$B,"")</f>
        <v/>
      </c>
      <c r="BG2312" s="9" t="s">
        <v>4387</v>
      </c>
      <c r="BH2312" s="9" t="s">
        <v>5579</v>
      </c>
    </row>
    <row r="2313" spans="1:60" s="9" customFormat="1" x14ac:dyDescent="0.3">
      <c r="A2313" s="1" t="s">
        <v>4388</v>
      </c>
      <c r="B2313" s="8" t="s">
        <v>4389</v>
      </c>
      <c r="C2313" s="3" t="str">
        <f>_xlfn.XLOOKUP(B2313,'[1]daily break down'!$D:$D,'[1]daily break down'!$E:$E,"")</f>
        <v>CENTRE</v>
      </c>
      <c r="D2313" s="1" t="s">
        <v>21</v>
      </c>
      <c r="E2313" s="1" t="s">
        <v>122</v>
      </c>
      <c r="F2313" s="3" t="s">
        <v>37</v>
      </c>
      <c r="G2313" s="1" t="s">
        <v>2573</v>
      </c>
      <c r="H2313" s="42" t="str">
        <f>_xlfn.XLOOKUP(B2313,[2]CALCULATION!$B:$B,[2]CALCULATION!$H:$H,"")</f>
        <v>ZTE</v>
      </c>
      <c r="I2313" s="34">
        <v>0</v>
      </c>
      <c r="J2313" s="34">
        <v>0</v>
      </c>
      <c r="K2313" s="34">
        <v>0</v>
      </c>
      <c r="L2313" s="34">
        <v>0</v>
      </c>
      <c r="M2313" s="34">
        <v>0</v>
      </c>
      <c r="N2313" s="34">
        <v>0</v>
      </c>
      <c r="O2313" s="34">
        <v>0</v>
      </c>
      <c r="P2313" s="34">
        <v>0</v>
      </c>
      <c r="Q2313" s="34">
        <v>0</v>
      </c>
      <c r="R2313" s="34">
        <v>0</v>
      </c>
      <c r="S2313" s="35">
        <v>0</v>
      </c>
      <c r="T2313" s="35">
        <v>0</v>
      </c>
      <c r="U2313" s="35">
        <v>0</v>
      </c>
      <c r="V2313" s="35">
        <v>0</v>
      </c>
      <c r="W2313" s="35">
        <v>0</v>
      </c>
      <c r="X2313" s="35">
        <v>0</v>
      </c>
      <c r="Y2313" s="35">
        <v>0</v>
      </c>
      <c r="Z2313" s="35">
        <v>0</v>
      </c>
      <c r="AA2313" s="35">
        <v>0</v>
      </c>
      <c r="AB2313" s="35">
        <v>0</v>
      </c>
      <c r="AC2313" s="35">
        <v>0</v>
      </c>
      <c r="AD2313" s="35">
        <v>0</v>
      </c>
      <c r="AE2313" s="58" t="s">
        <v>5560</v>
      </c>
      <c r="AF2313" s="58"/>
      <c r="AG2313" s="57" t="str" cm="1">
        <f t="array" ref="AG2313">IFERROR(_xlfn.IFS(
AI2313="MPR ISSUE","PDH",
AI2313="BSS Hardware Issue","BSS",
AI2313="Sites strategiques, MLL, Pylone, etc.","ENVTECH",
AI2313="AKTIVCO DEFAUT GE &amp; POWER Cabinet","AKTIVCO",
AI2313="AKTIVCO Coupure ENEO &amp; Baisse de tension","AKTIVCO GRID ONLY",
AI2313="Coupure ENEO &amp; Baisse de tension","IHS GRID ONLY",
AI2313="Defaut GE &amp; POWER Cabinet","IHS",
AI2313="Sharing","Partners",
AI2313="Sites strategiques &amp; DataCenter","SST &amp; DC",
AI2313="Exclu","Exclu",
AI2313="SAT","SAT",
AI2313="SPARE-ISSUE","SPARE-ISSUE",
AI2313="Fiber CAmtel","TRANS_FO_CAMTEL",
AI2313="Fiber AOF","Fiber AOF",
AI2313="Projet OCM (HUAWEI)","TRAVAUX-HUAWEI",
AI2313="Projet OCM (NOKIA)","TRAVAUX-NOKIA",
AI2313="ACCESS-ISSUE","ACCESS-ISSUE",
AI2313="Projet OCM (ZTE, NOKIA, autres projets)","TRAVAUX OCM",
AI2313="No root CAuse","No root cause",
AI2313="ODU HS","PDH",
AI2313="IP &amp; VLAN","PDH",
AI2313="Warehouse HUAWEI","SPARE-ISSUE",
AI2313="SPARE-HS","SPARE-ISSUE",
AI2313="Power Telco","BSS",AI2313="no impacts","no impacts"
),"")</f>
        <v>no impacts</v>
      </c>
      <c r="AH2313" s="57" t="str" cm="1">
        <f t="array" ref="AH2313">IFERROR(_xlfn.IFS(
AI2313="MPR ISSUE","TX ISSUE",
AI2313="BSS Hardware Issue","RAN ISSUE",
AI2313="Sites strategiques, MLL, Pylone, etc.","ENVTECH",
AI2313="AKTIVCO DEFAUT GE &amp; POWER Cabinet","POWER ISSUE",
AI2313="AKTIVCO Coupure ENEO &amp; Baisse de tension","POWER ISSUE",
AI2313="Coupure ENEO &amp; Baisse de tension","POWER ISSUE",
AI2313="Defaut GE &amp; POWER Cabinet","POWER ISSUE",
AI2313="Sharing","POWER ISSUE",
AI2313="Sites strategiques &amp; DataCenter","POWER ISSUE",
AI2313="Exclu","Exclu",
AI2313="SAT","TX ISSUE",
AI2313="SPARE-ISSUE","SPARE-ISSUE",
AI2313="Fiber CAmtel","TX ISSUE",
AI2313="Fiber AOF","TX ISSUE",
AI2313="Projet OCM (HUAWEI)","TRAVAUX-HUAWEI",
AI2313="Projet OCM (NOKIA)","TRAVAUX -NOKIA",
AI2313="ACCESS-ISSUE","ACCESS-ISSUE",
AI2313="Projet OCM (ZTE, NOKIA, autres projets)","TRAVAUX OCM",
AI2313="No root CAuse","No root cause",
AI2313="ODU HS","TX ISSUE",
AI2313="IP &amp; VLAN","TX ISSUE",
AI2313="Warehouse HUAWEI","SPARE-ISSUE",
AI2313="SPARE-HS","SPARE-ISSUE",
AI2313="Power Telco","RAN ISSUE",AI2313="no impacts","no impacts"
),"")</f>
        <v>no impacts</v>
      </c>
      <c r="AI2313" s="85" t="s">
        <v>5998</v>
      </c>
      <c r="AJ2313" s="57" t="str" cm="1">
        <f t="array" ref="AJ2313">IFERROR(_xlfn.IFS(
AI2313="MPR ISSUE","ACTIVE",
AI2313="BSS Hardware Issue","ACTIVE",
AI2313="Sites strategiques, MLL, Pylone, etc.","PASSIVE",
AI2313="AKTIVCO DEFAUT GE &amp; POWER Cabinet","PASSIVE",
AI2313="AKTIVCO Coupure ENEO &amp; Baisse de tension","PASSIVE",
AI2313="Coupure ENEO &amp; Baisse de tension","PASSIVE",
AI2313="Defaut GE &amp; POWER Cabinet","PASSIVE",
AI2313="Sharing","PASSIVE",
AI2313="Sites strategiques &amp; DataCenter","PASSIVE",
AI2313="Exclu","Exclu",
AI2313="SAT","ACTIVE",
AI2313="SPARE-ISSUE","SPARE-ISSUE",
AI2313="Fiber CAmtel","ACTIVE",
AI2313="Fiber AOF","ACTIVE",
AI2313="Projet OCM (HUAWEI)","PLANNED WORKS",
AI2313="Projet OCM (NOKIA)","PLANNED WORKS",
AI2313="ACCESS-ISSUE","ACCESS-ISSUE",
AI2313="Projet OCM (ZTE, NOKIA, autres projets)","PLANNED WORKS",
AI2313="No root CAuse","No root cause",
AI2313="ODU HS","ACTIVE",
AI2313="IP &amp; VLAN","ACTIVE",
AI2313="Warehouse HUAWEI","SPARE-ISSUE",
AI2313="SPARE-HS","SPARE-ISSUE",
AI2313="Power Telco","ACTIVE", AI2313="no impacts","no impacts"
),"")</f>
        <v>no impacts</v>
      </c>
      <c r="AK2313" s="23" t="s">
        <v>5537</v>
      </c>
      <c r="AL2313" s="23" t="str">
        <f t="shared" si="67"/>
        <v>CTR_825</v>
      </c>
      <c r="AN2313" s="9" t="s">
        <v>5537</v>
      </c>
      <c r="AO2313" s="23" t="str">
        <f>_xlfn.XLOOKUP(B2313,'INCIDENT-05-03-2026'!E:E,'INCIDENT-05-03-2026'!F:F,"")</f>
        <v/>
      </c>
      <c r="AP2313" s="7" t="s">
        <v>5537</v>
      </c>
      <c r="AQ2313" s="6"/>
      <c r="AR2313" s="7"/>
      <c r="AS2313" s="3" t="str">
        <f>_xlfn.XLOOKUP(B2313,'[3]tt num | region | site id'!$C:$C,'[3]tt num | region | site id'!$Q:$Q,"")</f>
        <v/>
      </c>
      <c r="AT2313" s="24" t="str">
        <f>_xlfn.XLOOKUP(B2313,'[4]Cells Huawei 03052026 12h'!$B:$B,'[4]Cells Huawei 03052026 12h'!$T:$T,"")</f>
        <v/>
      </c>
      <c r="AU2313" s="24" t="str">
        <f>_xlfn.XLOOKUP(B2313,'[5]cells down 02052026 8h50'!$B:$B,'[5]cells down 02052026 8h50'!$R:$R,"")</f>
        <v/>
      </c>
      <c r="AV2313" s="24" t="str">
        <f>_xlfn.XLOOKUP(B2313,'[5]cells down 02052026 13h50'!$B:$B,'[5]cells down 02052026 13h50'!$R:$R,"")</f>
        <v/>
      </c>
      <c r="AW2313" s="24" t="str">
        <f>_xlfn.XLOOKUP(B2313,'[5]cells down 02052026 13h50'!$B:$B,'[5]cells down 02052026 13h50'!$R:$R,"")</f>
        <v/>
      </c>
      <c r="AX2313" s="24" t="str">
        <f>_xlfn.XLOOKUP(B2313,'[6]cell downs 03052026 8h40 '!$B:$B,'[6]cell downs 03052026 8h40 '!$R:$R,"")</f>
        <v/>
      </c>
      <c r="AY2313" s="24" t="str">
        <f>_xlfn.XLOOKUP(B2313,'[7]ALL SITES DOWN'!$D:$D,'[7]ALL SITES DOWN'!$J:$J,"")</f>
        <v/>
      </c>
      <c r="AZ2313" s="24" t="str">
        <f>_xlfn.XLOOKUP(B2313,'[8]ALL SITES DOWN'!$D:$D,'[8]ALL SITES DOWN'!$J:$J,"")</f>
        <v/>
      </c>
      <c r="BA2313" s="9" t="str">
        <f>_xlfn.XLOOKUP(B2313,[9]sheet1!$AC:$AC,[9]sheet1!$AF:$AF,"")</f>
        <v/>
      </c>
      <c r="BB2313" s="14" t="s">
        <v>5537</v>
      </c>
      <c r="BC2313" s="14" t="s">
        <v>5537</v>
      </c>
      <c r="BD2313" s="14" t="str">
        <f>_xlfn.XLOOKUP(B2313,'[10]cell downs 18042026 17h'!$B:$B,'[10]cell downs 18042026 17h'!$B:$B,"")</f>
        <v/>
      </c>
      <c r="BE2313" s="14" t="str">
        <f>_xlfn.XLOOKUP(B2313,'[11]Cells Huawei 19042026 15h'!$B:$B,'[11]Cells Huawei 19042026 15h'!$B:$B,"")</f>
        <v/>
      </c>
      <c r="BF2313" s="9" t="str">
        <f>_xlfn.XLOOKUP(B2313,'[12]cells down 19042026 9H40'!$B:$B,'[12]cells down 19042026 9H40'!$B:$B,"")</f>
        <v/>
      </c>
      <c r="BG2313" s="9" t="s">
        <v>5537</v>
      </c>
      <c r="BH2313" s="9" t="s">
        <v>5537</v>
      </c>
    </row>
    <row r="2314" spans="1:60" s="9" customFormat="1" x14ac:dyDescent="0.3">
      <c r="A2314" s="1" t="s">
        <v>4390</v>
      </c>
      <c r="B2314" s="8" t="s">
        <v>4391</v>
      </c>
      <c r="C2314" s="3" t="str">
        <f>_xlfn.XLOOKUP(B2314,'[1]daily break down'!$D:$D,'[1]daily break down'!$E:$E,"")</f>
        <v>CENTRE</v>
      </c>
      <c r="D2314" s="1" t="s">
        <v>21</v>
      </c>
      <c r="E2314" s="1" t="s">
        <v>987</v>
      </c>
      <c r="F2314" s="3" t="s">
        <v>37</v>
      </c>
      <c r="G2314" s="1" t="s">
        <v>4390</v>
      </c>
      <c r="H2314" s="42" t="str">
        <f>_xlfn.XLOOKUP(B2314,[2]CALCULATION!$B:$B,[2]CALCULATION!$H:$H,"")</f>
        <v>ZTE</v>
      </c>
      <c r="I2314" s="34">
        <v>0</v>
      </c>
      <c r="J2314" s="34">
        <v>0</v>
      </c>
      <c r="K2314" s="34">
        <v>0</v>
      </c>
      <c r="L2314" s="34">
        <v>0</v>
      </c>
      <c r="M2314" s="34">
        <v>0</v>
      </c>
      <c r="N2314" s="34">
        <v>0</v>
      </c>
      <c r="O2314" s="34">
        <v>0</v>
      </c>
      <c r="P2314" s="34">
        <v>0</v>
      </c>
      <c r="Q2314" s="34">
        <v>0</v>
      </c>
      <c r="R2314" s="34">
        <v>0</v>
      </c>
      <c r="S2314" s="35">
        <v>0</v>
      </c>
      <c r="T2314" s="35">
        <v>0</v>
      </c>
      <c r="U2314" s="35">
        <v>0</v>
      </c>
      <c r="V2314" s="35">
        <v>0</v>
      </c>
      <c r="W2314" s="35">
        <v>0</v>
      </c>
      <c r="X2314" s="35">
        <v>0</v>
      </c>
      <c r="Y2314" s="35">
        <v>0</v>
      </c>
      <c r="Z2314" s="35">
        <v>0</v>
      </c>
      <c r="AA2314" s="35">
        <v>0</v>
      </c>
      <c r="AB2314" s="35">
        <v>0</v>
      </c>
      <c r="AC2314" s="35">
        <v>0</v>
      </c>
      <c r="AD2314" s="35">
        <v>0</v>
      </c>
      <c r="AE2314" s="58" t="s">
        <v>5560</v>
      </c>
      <c r="AF2314" s="58"/>
      <c r="AG2314" s="57" t="str" cm="1">
        <f t="array" ref="AG2314">IFERROR(_xlfn.IFS(
AI2314="MPR ISSUE","PDH",
AI2314="BSS Hardware Issue","BSS",
AI2314="Sites strategiques, MLL, Pylone, etc.","ENVTECH",
AI2314="AKTIVCO DEFAUT GE &amp; POWER Cabinet","AKTIVCO",
AI2314="AKTIVCO Coupure ENEO &amp; Baisse de tension","AKTIVCO GRID ONLY",
AI2314="Coupure ENEO &amp; Baisse de tension","IHS GRID ONLY",
AI2314="Defaut GE &amp; POWER Cabinet","IHS",
AI2314="Sharing","Partners",
AI2314="Sites strategiques &amp; DataCenter","SST &amp; DC",
AI2314="Exclu","Exclu",
AI2314="SAT","SAT",
AI2314="SPARE-ISSUE","SPARE-ISSUE",
AI2314="Fiber CAmtel","TRANS_FO_CAMTEL",
AI2314="Fiber AOF","Fiber AOF",
AI2314="Projet OCM (HUAWEI)","TRAVAUX-HUAWEI",
AI2314="Projet OCM (NOKIA)","TRAVAUX-NOKIA",
AI2314="ACCESS-ISSUE","ACCESS-ISSUE",
AI2314="Projet OCM (ZTE, NOKIA, autres projets)","TRAVAUX OCM",
AI2314="No root CAuse","No root cause",
AI2314="ODU HS","PDH",
AI2314="IP &amp; VLAN","PDH",
AI2314="Warehouse HUAWEI","SPARE-ISSUE",
AI2314="SPARE-HS","SPARE-ISSUE",
AI2314="Power Telco","BSS",AI2314="no impacts","no impacts"
),"")</f>
        <v>SPARE-ISSUE</v>
      </c>
      <c r="AH2314" s="57" t="str" cm="1">
        <f t="array" ref="AH2314">IFERROR(_xlfn.IFS(
AI2314="MPR ISSUE","TX ISSUE",
AI2314="BSS Hardware Issue","RAN ISSUE",
AI2314="Sites strategiques, MLL, Pylone, etc.","ENVTECH",
AI2314="AKTIVCO DEFAUT GE &amp; POWER Cabinet","POWER ISSUE",
AI2314="AKTIVCO Coupure ENEO &amp; Baisse de tension","POWER ISSUE",
AI2314="Coupure ENEO &amp; Baisse de tension","POWER ISSUE",
AI2314="Defaut GE &amp; POWER Cabinet","POWER ISSUE",
AI2314="Sharing","POWER ISSUE",
AI2314="Sites strategiques &amp; DataCenter","POWER ISSUE",
AI2314="Exclu","Exclu",
AI2314="SAT","TX ISSUE",
AI2314="SPARE-ISSUE","SPARE-ISSUE",
AI2314="Fiber CAmtel","TX ISSUE",
AI2314="Fiber AOF","TX ISSUE",
AI2314="Projet OCM (HUAWEI)","TRAVAUX-HUAWEI",
AI2314="Projet OCM (NOKIA)","TRAVAUX -NOKIA",
AI2314="ACCESS-ISSUE","ACCESS-ISSUE",
AI2314="Projet OCM (ZTE, NOKIA, autres projets)","TRAVAUX OCM",
AI2314="No root CAuse","No root cause",
AI2314="ODU HS","TX ISSUE",
AI2314="IP &amp; VLAN","TX ISSUE",
AI2314="Warehouse HUAWEI","SPARE-ISSUE",
AI2314="SPARE-HS","SPARE-ISSUE",
AI2314="Power Telco","RAN ISSUE",AI2314="no impacts","no impacts"
),"")</f>
        <v>SPARE-ISSUE</v>
      </c>
      <c r="AI2314" s="85" t="s">
        <v>5354</v>
      </c>
      <c r="AJ2314" s="57" t="str" cm="1">
        <f t="array" ref="AJ2314">IFERROR(_xlfn.IFS(
AI2314="MPR ISSUE","ACTIVE",
AI2314="BSS Hardware Issue","ACTIVE",
AI2314="Sites strategiques, MLL, Pylone, etc.","PASSIVE",
AI2314="AKTIVCO DEFAUT GE &amp; POWER Cabinet","PASSIVE",
AI2314="AKTIVCO Coupure ENEO &amp; Baisse de tension","PASSIVE",
AI2314="Coupure ENEO &amp; Baisse de tension","PASSIVE",
AI2314="Defaut GE &amp; POWER Cabinet","PASSIVE",
AI2314="Sharing","PASSIVE",
AI2314="Sites strategiques &amp; DataCenter","PASSIVE",
AI2314="Exclu","Exclu",
AI2314="SAT","ACTIVE",
AI2314="SPARE-ISSUE","SPARE-ISSUE",
AI2314="Fiber CAmtel","ACTIVE",
AI2314="Fiber AOF","ACTIVE",
AI2314="Projet OCM (HUAWEI)","PLANNED WORKS",
AI2314="Projet OCM (NOKIA)","PLANNED WORKS",
AI2314="ACCESS-ISSUE","ACCESS-ISSUE",
AI2314="Projet OCM (ZTE, NOKIA, autres projets)","PLANNED WORKS",
AI2314="No root CAuse","No root cause",
AI2314="ODU HS","ACTIVE",
AI2314="IP &amp; VLAN","ACTIVE",
AI2314="Warehouse HUAWEI","SPARE-ISSUE",
AI2314="SPARE-HS","SPARE-ISSUE",
AI2314="Power Telco","ACTIVE", AI2314="no impacts","no impacts"
),"")</f>
        <v>SPARE-ISSUE</v>
      </c>
      <c r="AK2314" s="23" t="s">
        <v>5892</v>
      </c>
      <c r="AL2314" s="23" t="str">
        <f t="shared" si="67"/>
        <v>CTR_770</v>
      </c>
      <c r="AN2314" s="9" t="s">
        <v>5537</v>
      </c>
      <c r="AO2314" s="23" t="str">
        <f>_xlfn.XLOOKUP(B2314,'INCIDENT-05-03-2026'!E:E,'INCIDENT-05-03-2026'!F:F,"")</f>
        <v/>
      </c>
      <c r="AP2314" s="7" t="s">
        <v>5537</v>
      </c>
      <c r="AQ2314" s="6"/>
      <c r="AR2314" s="7"/>
      <c r="AS2314" s="3" t="str">
        <f>_xlfn.XLOOKUP(B2314,'[3]tt num | region | site id'!$C:$C,'[3]tt num | region | site id'!$Q:$Q,"")</f>
        <v/>
      </c>
      <c r="AT2314" s="24" t="str">
        <f>_xlfn.XLOOKUP(B2314,'[4]Cells Huawei 03052026 12h'!$B:$B,'[4]Cells Huawei 03052026 12h'!$T:$T,"")</f>
        <v/>
      </c>
      <c r="AU2314" s="24" t="str">
        <f>_xlfn.XLOOKUP(B2314,'[5]cells down 02052026 8h50'!$B:$B,'[5]cells down 02052026 8h50'!$R:$R,"")</f>
        <v/>
      </c>
      <c r="AV2314" s="24" t="str">
        <f>_xlfn.XLOOKUP(B2314,'[5]cells down 02052026 13h50'!$B:$B,'[5]cells down 02052026 13h50'!$R:$R,"")</f>
        <v/>
      </c>
      <c r="AW2314" s="24" t="str">
        <f>_xlfn.XLOOKUP(B2314,'[5]cells down 02052026 13h50'!$B:$B,'[5]cells down 02052026 13h50'!$R:$R,"")</f>
        <v/>
      </c>
      <c r="AX2314" s="24" t="str">
        <f>_xlfn.XLOOKUP(B2314,'[6]cell downs 03052026 8h40 '!$B:$B,'[6]cell downs 03052026 8h40 '!$R:$R,"")</f>
        <v/>
      </c>
      <c r="AY2314" s="24" t="str">
        <f>_xlfn.XLOOKUP(B2314,'[7]ALL SITES DOWN'!$D:$D,'[7]ALL SITES DOWN'!$J:$J,"")</f>
        <v>(05/03/2026 com ran 17h): 03.05.2026: Carte MPT-ACC recue et remplacee mais site toujours down. Apres Investigation, il s'avere que le Chassis et l'OD auraient pris un Coup. Commande en Cours
03.05.2026: Cart Disponible a Nanga-Eboko Expedition ce Jour ETD=03.05.2026 16H
02.05.2026: Apres remplacement et Configuration de la Micro sD, le FME supporte par le BO TX Du Bois font le constat que la carte MPT-ACC esty faulty. Verification de la disponibilite de la spare en cours. Update ASAP
02.05.2026: FME Sur site remplacement de la micro sD en cours avec le BO TX
01.05.2026: Carte Micro sD Faulty Command en Cours
01.05.2026: Relance du FME Synphorien en cour
30.04.26: Besoin d'un FME sur site pour vérifier le statut du MPR; CM-20260430-00007051; FME Totat activé pour investigations, update ASAP
30/04/2026 CAMUSAT:FME is on the way ETA 16H</v>
      </c>
      <c r="AZ2314" s="24" t="str">
        <f>_xlfn.XLOOKUP(B2314,'[8]ALL SITES DOWN'!$D:$D,'[8]ALL SITES DOWN'!$J:$J,"")</f>
        <v>(05/03/2026 com ran 10h): 03.05.2026: Cart Disponible a Nanga-Eboko Expedition ce Jour ETD=03.05.2026 16H
02.05.2026: Apres remplacement et Configuration de la Micro sD, le FME supporte par le BO TX Du Bois font le constat que la carte MPT-ACC esty faulty. Verification de la disponibilite de la spare en cours. Update ASAP
02.05.2026: FME Sur site remplacement de la micro sD en cours avec le BO TX
01.05.2026: Carte Micro sD Faulty Command en Cours
01.05.2026: Relance du FME Synphorien en cour
30.04.26: Besoin d'un FME sur site pour vérifier le statut du MPR; CM-20260430-00007051; FME Totat activé pour investigations, update ASAP
30/04/2026 CAMUSAT:FME is on the way ETA 16H</v>
      </c>
      <c r="BA2314" s="9" t="str">
        <f>_xlfn.XLOOKUP(B2314,[9]sheet1!$AC:$AC,[9]sheet1!$AF:$AF,"")</f>
        <v/>
      </c>
      <c r="BB2314" s="14" t="s">
        <v>5537</v>
      </c>
      <c r="BC2314" s="14" t="s">
        <v>5537</v>
      </c>
      <c r="BD2314" s="14" t="str">
        <f>_xlfn.XLOOKUP(B2314,'[10]cell downs 18042026 17h'!$B:$B,'[10]cell downs 18042026 17h'!$B:$B,"")</f>
        <v/>
      </c>
      <c r="BE2314" s="14" t="str">
        <f>_xlfn.XLOOKUP(B2314,'[11]Cells Huawei 19042026 15h'!$B:$B,'[11]Cells Huawei 19042026 15h'!$B:$B,"")</f>
        <v/>
      </c>
      <c r="BF2314" s="9" t="str">
        <f>_xlfn.XLOOKUP(B2314,'[12]cells down 19042026 9H40'!$B:$B,'[12]cells down 19042026 9H40'!$B:$B,"")</f>
        <v/>
      </c>
      <c r="BG2314" s="9" t="s">
        <v>5537</v>
      </c>
      <c r="BH2314" s="9" t="s">
        <v>12</v>
      </c>
    </row>
    <row r="2315" spans="1:60" s="9" customFormat="1" x14ac:dyDescent="0.3">
      <c r="A2315" s="1" t="s">
        <v>4394</v>
      </c>
      <c r="B2315" s="8" t="s">
        <v>4395</v>
      </c>
      <c r="C2315" s="3" t="str">
        <f>_xlfn.XLOOKUP(B2315,'[1]daily break down'!$D:$D,'[1]daily break down'!$E:$E,"")</f>
        <v>CENTRE</v>
      </c>
      <c r="D2315" s="1" t="s">
        <v>11</v>
      </c>
      <c r="E2315" s="1" t="s">
        <v>83</v>
      </c>
      <c r="F2315" s="3" t="s">
        <v>69</v>
      </c>
      <c r="G2315" s="1" t="s">
        <v>4396</v>
      </c>
      <c r="H2315" s="42" t="str">
        <f>_xlfn.XLOOKUP(B2315,[2]CALCULATION!$B:$B,[2]CALCULATION!$H:$H,"")</f>
        <v>ZTE</v>
      </c>
      <c r="I2315" s="34">
        <v>0</v>
      </c>
      <c r="J2315" s="34">
        <v>0</v>
      </c>
      <c r="K2315" s="34">
        <v>0</v>
      </c>
      <c r="L2315" s="34">
        <v>0</v>
      </c>
      <c r="M2315" s="34">
        <v>0</v>
      </c>
      <c r="N2315" s="34">
        <v>0</v>
      </c>
      <c r="O2315" s="34">
        <v>0</v>
      </c>
      <c r="P2315" s="34">
        <v>0</v>
      </c>
      <c r="Q2315" s="34">
        <v>0</v>
      </c>
      <c r="R2315" s="34">
        <v>0</v>
      </c>
      <c r="S2315" s="35">
        <v>0</v>
      </c>
      <c r="T2315" s="35">
        <v>0</v>
      </c>
      <c r="U2315" s="35">
        <v>0</v>
      </c>
      <c r="V2315" s="35">
        <v>0</v>
      </c>
      <c r="W2315" s="35">
        <v>0</v>
      </c>
      <c r="X2315" s="35">
        <v>0</v>
      </c>
      <c r="Y2315" s="35">
        <v>0</v>
      </c>
      <c r="Z2315" s="35">
        <v>0</v>
      </c>
      <c r="AA2315" s="35">
        <v>0</v>
      </c>
      <c r="AB2315" s="35">
        <v>0</v>
      </c>
      <c r="AC2315" s="35">
        <v>0</v>
      </c>
      <c r="AD2315" s="35">
        <v>0</v>
      </c>
      <c r="AE2315" s="58" t="s">
        <v>5560</v>
      </c>
      <c r="AF2315" s="58"/>
      <c r="AG2315" s="57" t="str" cm="1">
        <f t="array" ref="AG2315">IFERROR(_xlfn.IFS(
AI2315="MPR ISSUE","PDH",
AI2315="BSS Hardware Issue","BSS",
AI2315="Sites strategiques, MLL, Pylone, etc.","ENVTECH",
AI2315="AKTIVCO DEFAUT GE &amp; POWER Cabinet","AKTIVCO",
AI2315="AKTIVCO Coupure ENEO &amp; Baisse de tension","AKTIVCO GRID ONLY",
AI2315="Coupure ENEO &amp; Baisse de tension","IHS GRID ONLY",
AI2315="Defaut GE &amp; POWER Cabinet","IHS",
AI2315="Sharing","Partners",
AI2315="Sites strategiques &amp; DataCenter","SST &amp; DC",
AI2315="Exclu","Exclu",
AI2315="SAT","SAT",
AI2315="SPARE-ISSUE","SPARE-ISSUE",
AI2315="Fiber CAmtel","TRANS_FO_CAMTEL",
AI2315="Fiber AOF","Fiber AOF",
AI2315="Projet OCM (HUAWEI)","TRAVAUX-HUAWEI",
AI2315="Projet OCM (NOKIA)","TRAVAUX-NOKIA",
AI2315="ACCESS-ISSUE","ACCESS-ISSUE",
AI2315="Projet OCM (ZTE, NOKIA, autres projets)","TRAVAUX OCM",
AI2315="No root CAuse","No root cause",
AI2315="ODU HS","PDH",
AI2315="IP &amp; VLAN","PDH",
AI2315="Warehouse HUAWEI","SPARE-ISSUE",
AI2315="SPARE-HS","SPARE-ISSUE",
AI2315="Power Telco","BSS",AI2315="no impacts","no impacts"
),"")</f>
        <v>no impacts</v>
      </c>
      <c r="AH2315" s="57" t="str" cm="1">
        <f t="array" ref="AH2315">IFERROR(_xlfn.IFS(
AI2315="MPR ISSUE","TX ISSUE",
AI2315="BSS Hardware Issue","RAN ISSUE",
AI2315="Sites strategiques, MLL, Pylone, etc.","ENVTECH",
AI2315="AKTIVCO DEFAUT GE &amp; POWER Cabinet","POWER ISSUE",
AI2315="AKTIVCO Coupure ENEO &amp; Baisse de tension","POWER ISSUE",
AI2315="Coupure ENEO &amp; Baisse de tension","POWER ISSUE",
AI2315="Defaut GE &amp; POWER Cabinet","POWER ISSUE",
AI2315="Sharing","POWER ISSUE",
AI2315="Sites strategiques &amp; DataCenter","POWER ISSUE",
AI2315="Exclu","Exclu",
AI2315="SAT","TX ISSUE",
AI2315="SPARE-ISSUE","SPARE-ISSUE",
AI2315="Fiber CAmtel","TX ISSUE",
AI2315="Fiber AOF","TX ISSUE",
AI2315="Projet OCM (HUAWEI)","TRAVAUX-HUAWEI",
AI2315="Projet OCM (NOKIA)","TRAVAUX -NOKIA",
AI2315="ACCESS-ISSUE","ACCESS-ISSUE",
AI2315="Projet OCM (ZTE, NOKIA, autres projets)","TRAVAUX OCM",
AI2315="No root CAuse","No root cause",
AI2315="ODU HS","TX ISSUE",
AI2315="IP &amp; VLAN","TX ISSUE",
AI2315="Warehouse HUAWEI","SPARE-ISSUE",
AI2315="SPARE-HS","SPARE-ISSUE",
AI2315="Power Telco","RAN ISSUE",AI2315="no impacts","no impacts"
),"")</f>
        <v>no impacts</v>
      </c>
      <c r="AI2315" s="85" t="s">
        <v>5998</v>
      </c>
      <c r="AJ2315" s="57" t="str" cm="1">
        <f t="array" ref="AJ2315">IFERROR(_xlfn.IFS(
AI2315="MPR ISSUE","ACTIVE",
AI2315="BSS Hardware Issue","ACTIVE",
AI2315="Sites strategiques, MLL, Pylone, etc.","PASSIVE",
AI2315="AKTIVCO DEFAUT GE &amp; POWER Cabinet","PASSIVE",
AI2315="AKTIVCO Coupure ENEO &amp; Baisse de tension","PASSIVE",
AI2315="Coupure ENEO &amp; Baisse de tension","PASSIVE",
AI2315="Defaut GE &amp; POWER Cabinet","PASSIVE",
AI2315="Sharing","PASSIVE",
AI2315="Sites strategiques &amp; DataCenter","PASSIVE",
AI2315="Exclu","Exclu",
AI2315="SAT","ACTIVE",
AI2315="SPARE-ISSUE","SPARE-ISSUE",
AI2315="Fiber CAmtel","ACTIVE",
AI2315="Fiber AOF","ACTIVE",
AI2315="Projet OCM (HUAWEI)","PLANNED WORKS",
AI2315="Projet OCM (NOKIA)","PLANNED WORKS",
AI2315="ACCESS-ISSUE","ACCESS-ISSUE",
AI2315="Projet OCM (ZTE, NOKIA, autres projets)","PLANNED WORKS",
AI2315="No root CAuse","No root cause",
AI2315="ODU HS","ACTIVE",
AI2315="IP &amp; VLAN","ACTIVE",
AI2315="Warehouse HUAWEI","SPARE-ISSUE",
AI2315="SPARE-HS","SPARE-ISSUE",
AI2315="Power Telco","ACTIVE", AI2315="no impacts","no impacts"
),"")</f>
        <v>no impacts</v>
      </c>
      <c r="AK2315" s="23" t="s">
        <v>5537</v>
      </c>
      <c r="AL2315" s="23" t="str">
        <f t="shared" si="67"/>
        <v>SUD_044</v>
      </c>
      <c r="AN2315" s="9" t="s">
        <v>5537</v>
      </c>
      <c r="AO2315" s="23" t="str">
        <f>_xlfn.XLOOKUP(B2315,'INCIDENT-05-03-2026'!E:E,'INCIDENT-05-03-2026'!F:F,"")</f>
        <v/>
      </c>
      <c r="AP2315" s="7" t="s">
        <v>5537</v>
      </c>
      <c r="AQ2315" s="6"/>
      <c r="AR2315" s="7"/>
      <c r="AS2315" s="3" t="str">
        <f>_xlfn.XLOOKUP(B2315,'[3]tt num | region | site id'!$C:$C,'[3]tt num | region | site id'!$Q:$Q,"")</f>
        <v/>
      </c>
      <c r="AT2315" s="24" t="str">
        <f>_xlfn.XLOOKUP(B2315,'[4]Cells Huawei 03052026 12h'!$B:$B,'[4]Cells Huawei 03052026 12h'!$T:$T,"")</f>
        <v/>
      </c>
      <c r="AU2315" s="24" t="str">
        <f>_xlfn.XLOOKUP(B2315,'[5]cells down 02052026 8h50'!$B:$B,'[5]cells down 02052026 8h50'!$R:$R,"")</f>
        <v/>
      </c>
      <c r="AV2315" s="24" t="str">
        <f>_xlfn.XLOOKUP(B2315,'[5]cells down 02052026 13h50'!$B:$B,'[5]cells down 02052026 13h50'!$R:$R,"")</f>
        <v/>
      </c>
      <c r="AW2315" s="24" t="str">
        <f>_xlfn.XLOOKUP(B2315,'[5]cells down 02052026 13h50'!$B:$B,'[5]cells down 02052026 13h50'!$R:$R,"")</f>
        <v/>
      </c>
      <c r="AX2315" s="24" t="str">
        <f>_xlfn.XLOOKUP(B2315,'[6]cell downs 03052026 8h40 '!$B:$B,'[6]cell downs 03052026 8h40 '!$R:$R,"")</f>
        <v/>
      </c>
      <c r="AY2315" s="24" t="str">
        <f>_xlfn.XLOOKUP(B2315,'[7]ALL SITES DOWN'!$D:$D,'[7]ALL SITES DOWN'!$J:$J,"")</f>
        <v/>
      </c>
      <c r="AZ2315" s="24" t="str">
        <f>_xlfn.XLOOKUP(B2315,'[8]ALL SITES DOWN'!$D:$D,'[8]ALL SITES DOWN'!$J:$J,"")</f>
        <v/>
      </c>
      <c r="BA2315" s="9" t="str">
        <f>_xlfn.XLOOKUP(B2315,[9]sheet1!$AC:$AC,[9]sheet1!$AF:$AF,"")</f>
        <v/>
      </c>
      <c r="BB2315" s="14" t="s">
        <v>5537</v>
      </c>
      <c r="BC2315" s="14" t="s">
        <v>5537</v>
      </c>
      <c r="BD2315" s="14" t="str">
        <f>_xlfn.XLOOKUP(B2315,'[10]cell downs 18042026 17h'!$B:$B,'[10]cell downs 18042026 17h'!$B:$B,"")</f>
        <v/>
      </c>
      <c r="BE2315" s="14" t="str">
        <f>_xlfn.XLOOKUP(B2315,'[11]Cells Huawei 19042026 15h'!$B:$B,'[11]Cells Huawei 19042026 15h'!$B:$B,"")</f>
        <v/>
      </c>
      <c r="BF2315" s="9" t="str">
        <f>_xlfn.XLOOKUP(B2315,'[12]cells down 19042026 9H40'!$B:$B,'[12]cells down 19042026 9H40'!$B:$B,"")</f>
        <v/>
      </c>
      <c r="BG2315" s="9" t="s">
        <v>4395</v>
      </c>
      <c r="BH2315" s="9" t="s">
        <v>12</v>
      </c>
    </row>
    <row r="2316" spans="1:60" s="9" customFormat="1" x14ac:dyDescent="0.3">
      <c r="A2316" s="1" t="s">
        <v>4399</v>
      </c>
      <c r="B2316" s="8" t="s">
        <v>4400</v>
      </c>
      <c r="C2316" s="3" t="str">
        <f>_xlfn.XLOOKUP(B2316,'[1]daily break down'!$D:$D,'[1]daily break down'!$E:$E,"")</f>
        <v>OUEST</v>
      </c>
      <c r="D2316" s="1" t="s">
        <v>11</v>
      </c>
      <c r="E2316" s="1" t="s">
        <v>12</v>
      </c>
      <c r="F2316" s="3" t="s">
        <v>102</v>
      </c>
      <c r="G2316" s="1" t="s">
        <v>4399</v>
      </c>
      <c r="H2316" s="40" t="str">
        <f>_xlfn.XLOOKUP(B2316,[2]CALCULATION!$B:$B,[2]CALCULATION!$H:$H,"")</f>
        <v>HUAWEI</v>
      </c>
      <c r="I2316" s="34">
        <v>0</v>
      </c>
      <c r="J2316" s="34">
        <v>0</v>
      </c>
      <c r="K2316" s="34">
        <v>0</v>
      </c>
      <c r="L2316" s="34">
        <v>0</v>
      </c>
      <c r="M2316" s="34">
        <v>0</v>
      </c>
      <c r="N2316" s="34">
        <v>0</v>
      </c>
      <c r="O2316" s="34">
        <v>0</v>
      </c>
      <c r="P2316" s="34">
        <v>0</v>
      </c>
      <c r="Q2316" s="34">
        <v>0</v>
      </c>
      <c r="R2316" s="34">
        <v>0</v>
      </c>
      <c r="S2316" s="35">
        <v>0</v>
      </c>
      <c r="T2316" s="35">
        <v>0</v>
      </c>
      <c r="U2316" s="35">
        <v>0</v>
      </c>
      <c r="V2316" s="35">
        <v>0</v>
      </c>
      <c r="W2316" s="35">
        <v>0</v>
      </c>
      <c r="X2316" s="35">
        <v>0</v>
      </c>
      <c r="Y2316" s="35">
        <v>0</v>
      </c>
      <c r="Z2316" s="35">
        <v>0</v>
      </c>
      <c r="AA2316" s="35">
        <v>0</v>
      </c>
      <c r="AB2316" s="35">
        <v>0</v>
      </c>
      <c r="AC2316" s="35">
        <v>0</v>
      </c>
      <c r="AD2316" s="35">
        <v>0</v>
      </c>
      <c r="AE2316" s="58" t="s">
        <v>5560</v>
      </c>
      <c r="AF2316" s="58"/>
      <c r="AG2316" s="57" t="str" cm="1">
        <f t="array" ref="AG2316">IFERROR(_xlfn.IFS(
AI2316="MPR ISSUE","PDH",
AI2316="BSS Hardware Issue","BSS",
AI2316="Sites strategiques, MLL, Pylone, etc.","ENVTECH",
AI2316="AKTIVCO DEFAUT GE &amp; POWER Cabinet","AKTIVCO",
AI2316="AKTIVCO Coupure ENEO &amp; Baisse de tension","AKTIVCO GRID ONLY",
AI2316="Coupure ENEO &amp; Baisse de tension","IHS GRID ONLY",
AI2316="Defaut GE &amp; POWER Cabinet","IHS",
AI2316="Sharing","Partners",
AI2316="Sites strategiques &amp; DataCenter","SST &amp; DC",
AI2316="Exclu","Exclu",
AI2316="SAT","SAT",
AI2316="SPARE-ISSUE","SPARE-ISSUE",
AI2316="Fiber CAmtel","TRANS_FO_CAMTEL",
AI2316="Fiber AOF","Fiber AOF",
AI2316="Projet OCM (HUAWEI)","TRAVAUX-HUAWEI",
AI2316="Projet OCM (NOKIA)","TRAVAUX-NOKIA",
AI2316="ACCESS-ISSUE","ACCESS-ISSUE",
AI2316="Projet OCM (ZTE, NOKIA, autres projets)","TRAVAUX OCM",
AI2316="No root CAuse","No root cause",
AI2316="ODU HS","PDH",
AI2316="IP &amp; VLAN","PDH",
AI2316="Warehouse HUAWEI","SPARE-ISSUE",
AI2316="SPARE-HS","SPARE-ISSUE",
AI2316="Power Telco","BSS",AI2316="no impacts","no impacts"
),"")</f>
        <v>no impacts</v>
      </c>
      <c r="AH2316" s="57" t="str" cm="1">
        <f t="array" ref="AH2316">IFERROR(_xlfn.IFS(
AI2316="MPR ISSUE","TX ISSUE",
AI2316="BSS Hardware Issue","RAN ISSUE",
AI2316="Sites strategiques, MLL, Pylone, etc.","ENVTECH",
AI2316="AKTIVCO DEFAUT GE &amp; POWER Cabinet","POWER ISSUE",
AI2316="AKTIVCO Coupure ENEO &amp; Baisse de tension","POWER ISSUE",
AI2316="Coupure ENEO &amp; Baisse de tension","POWER ISSUE",
AI2316="Defaut GE &amp; POWER Cabinet","POWER ISSUE",
AI2316="Sharing","POWER ISSUE",
AI2316="Sites strategiques &amp; DataCenter","POWER ISSUE",
AI2316="Exclu","Exclu",
AI2316="SAT","TX ISSUE",
AI2316="SPARE-ISSUE","SPARE-ISSUE",
AI2316="Fiber CAmtel","TX ISSUE",
AI2316="Fiber AOF","TX ISSUE",
AI2316="Projet OCM (HUAWEI)","TRAVAUX-HUAWEI",
AI2316="Projet OCM (NOKIA)","TRAVAUX -NOKIA",
AI2316="ACCESS-ISSUE","ACCESS-ISSUE",
AI2316="Projet OCM (ZTE, NOKIA, autres projets)","TRAVAUX OCM",
AI2316="No root CAuse","No root cause",
AI2316="ODU HS","TX ISSUE",
AI2316="IP &amp; VLAN","TX ISSUE",
AI2316="Warehouse HUAWEI","SPARE-ISSUE",
AI2316="SPARE-HS","SPARE-ISSUE",
AI2316="Power Telco","RAN ISSUE",AI2316="no impacts","no impacts"
),"")</f>
        <v>no impacts</v>
      </c>
      <c r="AI2316" s="85" t="s">
        <v>5998</v>
      </c>
      <c r="AJ2316" s="57" t="str" cm="1">
        <f t="array" ref="AJ2316">IFERROR(_xlfn.IFS(
AI2316="MPR ISSUE","ACTIVE",
AI2316="BSS Hardware Issue","ACTIVE",
AI2316="Sites strategiques, MLL, Pylone, etc.","PASSIVE",
AI2316="AKTIVCO DEFAUT GE &amp; POWER Cabinet","PASSIVE",
AI2316="AKTIVCO Coupure ENEO &amp; Baisse de tension","PASSIVE",
AI2316="Coupure ENEO &amp; Baisse de tension","PASSIVE",
AI2316="Defaut GE &amp; POWER Cabinet","PASSIVE",
AI2316="Sharing","PASSIVE",
AI2316="Sites strategiques &amp; DataCenter","PASSIVE",
AI2316="Exclu","Exclu",
AI2316="SAT","ACTIVE",
AI2316="SPARE-ISSUE","SPARE-ISSUE",
AI2316="Fiber CAmtel","ACTIVE",
AI2316="Fiber AOF","ACTIVE",
AI2316="Projet OCM (HUAWEI)","PLANNED WORKS",
AI2316="Projet OCM (NOKIA)","PLANNED WORKS",
AI2316="ACCESS-ISSUE","ACCESS-ISSUE",
AI2316="Projet OCM (ZTE, NOKIA, autres projets)","PLANNED WORKS",
AI2316="No root CAuse","No root cause",
AI2316="ODU HS","ACTIVE",
AI2316="IP &amp; VLAN","ACTIVE",
AI2316="Warehouse HUAWEI","SPARE-ISSUE",
AI2316="SPARE-HS","SPARE-ISSUE",
AI2316="Power Telco","ACTIVE", AI2316="no impacts","no impacts"
),"")</f>
        <v>no impacts</v>
      </c>
      <c r="AK2316" s="23" t="s">
        <v>5537</v>
      </c>
      <c r="AL2316" s="23" t="str">
        <f t="shared" si="67"/>
        <v>OST_037</v>
      </c>
      <c r="AN2316" s="9" t="s">
        <v>5537</v>
      </c>
      <c r="AO2316" s="23" t="str">
        <f>_xlfn.XLOOKUP(B2316,'INCIDENT-05-03-2026'!E:E,'INCIDENT-05-03-2026'!F:F,"")</f>
        <v/>
      </c>
      <c r="AP2316" s="7" t="s">
        <v>5537</v>
      </c>
      <c r="AQ2316" s="6"/>
      <c r="AR2316" s="7"/>
      <c r="AS2316" s="3" t="str">
        <f>_xlfn.XLOOKUP(B2316,'[3]tt num | region | site id'!$C:$C,'[3]tt num | region | site id'!$Q:$Q,"")</f>
        <v/>
      </c>
      <c r="AT2316" s="24" t="str">
        <f>_xlfn.XLOOKUP(B2316,'[4]Cells Huawei 03052026 12h'!$B:$B,'[4]Cells Huawei 03052026 12h'!$T:$T,"")</f>
        <v/>
      </c>
      <c r="AU2316" s="24" t="str">
        <f>_xlfn.XLOOKUP(B2316,'[5]cells down 02052026 8h50'!$B:$B,'[5]cells down 02052026 8h50'!$R:$R,"")</f>
        <v/>
      </c>
      <c r="AV2316" s="24" t="str">
        <f>_xlfn.XLOOKUP(B2316,'[5]cells down 02052026 13h50'!$B:$B,'[5]cells down 02052026 13h50'!$R:$R,"")</f>
        <v/>
      </c>
      <c r="AW2316" s="24" t="str">
        <f>_xlfn.XLOOKUP(B2316,'[5]cells down 02052026 13h50'!$B:$B,'[5]cells down 02052026 13h50'!$R:$R,"")</f>
        <v/>
      </c>
      <c r="AX2316" s="24" t="str">
        <f>_xlfn.XLOOKUP(B2316,'[6]cell downs 03052026 8h40 '!$B:$B,'[6]cell downs 03052026 8h40 '!$R:$R,"")</f>
        <v/>
      </c>
      <c r="AY2316" s="24" t="str">
        <f>_xlfn.XLOOKUP(B2316,'[7]ALL SITES DOWN'!$D:$D,'[7]ALL SITES DOWN'!$J:$J,"")</f>
        <v/>
      </c>
      <c r="AZ2316" s="24" t="str">
        <f>_xlfn.XLOOKUP(B2316,'[8]ALL SITES DOWN'!$D:$D,'[8]ALL SITES DOWN'!$J:$J,"")</f>
        <v/>
      </c>
      <c r="BA2316" s="9" t="str">
        <f>_xlfn.XLOOKUP(B2316,[9]sheet1!$AC:$AC,[9]sheet1!$AF:$AF,"")</f>
        <v/>
      </c>
      <c r="BB2316" s="14" t="s">
        <v>5537</v>
      </c>
      <c r="BC2316" s="14" t="s">
        <v>5537</v>
      </c>
      <c r="BD2316" s="14" t="str">
        <f>_xlfn.XLOOKUP(B2316,'[10]cell downs 18042026 17h'!$B:$B,'[10]cell downs 18042026 17h'!$B:$B,"")</f>
        <v/>
      </c>
      <c r="BE2316" s="14" t="str">
        <f>_xlfn.XLOOKUP(B2316,'[11]Cells Huawei 19042026 15h'!$B:$B,'[11]Cells Huawei 19042026 15h'!$B:$B,"")</f>
        <v/>
      </c>
      <c r="BF2316" s="9" t="str">
        <f>_xlfn.XLOOKUP(B2316,'[12]cells down 19042026 9H40'!$B:$B,'[12]cells down 19042026 9H40'!$B:$B,"")</f>
        <v/>
      </c>
      <c r="BG2316" s="9" t="s">
        <v>4400</v>
      </c>
      <c r="BH2316" s="9" t="s">
        <v>5537</v>
      </c>
    </row>
    <row r="2317" spans="1:60" s="9" customFormat="1" x14ac:dyDescent="0.3">
      <c r="A2317" s="1" t="s">
        <v>4403</v>
      </c>
      <c r="B2317" s="8" t="s">
        <v>4404</v>
      </c>
      <c r="C2317" s="3" t="str">
        <f>_xlfn.XLOOKUP(B2317,'[1]daily break down'!$D:$D,'[1]daily break down'!$E:$E,"")</f>
        <v>CENTRE</v>
      </c>
      <c r="D2317" s="1" t="s">
        <v>11</v>
      </c>
      <c r="E2317" s="1" t="s">
        <v>12</v>
      </c>
      <c r="F2317" s="3" t="s">
        <v>37</v>
      </c>
      <c r="G2317" s="1" t="s">
        <v>4403</v>
      </c>
      <c r="H2317" s="42" t="str">
        <f>_xlfn.XLOOKUP(B2317,[2]CALCULATION!$B:$B,[2]CALCULATION!$H:$H,"")</f>
        <v>ZTE</v>
      </c>
      <c r="I2317" s="34">
        <v>0</v>
      </c>
      <c r="J2317" s="34">
        <v>0</v>
      </c>
      <c r="K2317" s="34">
        <v>0</v>
      </c>
      <c r="L2317" s="34">
        <v>0</v>
      </c>
      <c r="M2317" s="34">
        <v>0</v>
      </c>
      <c r="N2317" s="34">
        <v>0</v>
      </c>
      <c r="O2317" s="34">
        <v>0</v>
      </c>
      <c r="P2317" s="34">
        <v>0</v>
      </c>
      <c r="Q2317" s="34">
        <v>0</v>
      </c>
      <c r="R2317" s="34">
        <v>0</v>
      </c>
      <c r="S2317" s="35">
        <v>0</v>
      </c>
      <c r="T2317" s="35">
        <v>0</v>
      </c>
      <c r="U2317" s="35">
        <v>0</v>
      </c>
      <c r="V2317" s="35">
        <v>0</v>
      </c>
      <c r="W2317" s="35">
        <v>0</v>
      </c>
      <c r="X2317" s="35">
        <v>0</v>
      </c>
      <c r="Y2317" s="35">
        <v>0</v>
      </c>
      <c r="Z2317" s="35">
        <v>0</v>
      </c>
      <c r="AA2317" s="35">
        <v>0</v>
      </c>
      <c r="AB2317" s="35">
        <v>0</v>
      </c>
      <c r="AC2317" s="35">
        <v>0</v>
      </c>
      <c r="AD2317" s="35">
        <v>0</v>
      </c>
      <c r="AE2317" s="58" t="s">
        <v>5560</v>
      </c>
      <c r="AF2317" s="58"/>
      <c r="AG2317" s="57" t="str" cm="1">
        <f t="array" ref="AG2317">IFERROR(_xlfn.IFS(
AI2317="MPR ISSUE","PDH",
AI2317="BSS Hardware Issue","BSS",
AI2317="Sites strategiques, MLL, Pylone, etc.","ENVTECH",
AI2317="AKTIVCO DEFAUT GE &amp; POWER Cabinet","AKTIVCO",
AI2317="AKTIVCO Coupure ENEO &amp; Baisse de tension","AKTIVCO GRID ONLY",
AI2317="Coupure ENEO &amp; Baisse de tension","IHS GRID ONLY",
AI2317="Defaut GE &amp; POWER Cabinet","IHS",
AI2317="Sharing","Partners",
AI2317="Sites strategiques &amp; DataCenter","SST &amp; DC",
AI2317="Exclu","Exclu",
AI2317="SAT","SAT",
AI2317="SPARE-ISSUE","SPARE-ISSUE",
AI2317="Fiber CAmtel","TRANS_FO_CAMTEL",
AI2317="Fiber AOF","Fiber AOF",
AI2317="Projet OCM (HUAWEI)","TRAVAUX-HUAWEI",
AI2317="Projet OCM (NOKIA)","TRAVAUX-NOKIA",
AI2317="ACCESS-ISSUE","ACCESS-ISSUE",
AI2317="Projet OCM (ZTE, NOKIA, autres projets)","TRAVAUX OCM",
AI2317="No root CAuse","No root cause",
AI2317="ODU HS","PDH",
AI2317="IP &amp; VLAN","PDH",
AI2317="Warehouse HUAWEI","SPARE-ISSUE",
AI2317="SPARE-HS","SPARE-ISSUE",
AI2317="Power Telco","BSS",AI2317="no impacts","no impacts"
),"")</f>
        <v>no impacts</v>
      </c>
      <c r="AH2317" s="57" t="str" cm="1">
        <f t="array" ref="AH2317">IFERROR(_xlfn.IFS(
AI2317="MPR ISSUE","TX ISSUE",
AI2317="BSS Hardware Issue","RAN ISSUE",
AI2317="Sites strategiques, MLL, Pylone, etc.","ENVTECH",
AI2317="AKTIVCO DEFAUT GE &amp; POWER Cabinet","POWER ISSUE",
AI2317="AKTIVCO Coupure ENEO &amp; Baisse de tension","POWER ISSUE",
AI2317="Coupure ENEO &amp; Baisse de tension","POWER ISSUE",
AI2317="Defaut GE &amp; POWER Cabinet","POWER ISSUE",
AI2317="Sharing","POWER ISSUE",
AI2317="Sites strategiques &amp; DataCenter","POWER ISSUE",
AI2317="Exclu","Exclu",
AI2317="SAT","TX ISSUE",
AI2317="SPARE-ISSUE","SPARE-ISSUE",
AI2317="Fiber CAmtel","TX ISSUE",
AI2317="Fiber AOF","TX ISSUE",
AI2317="Projet OCM (HUAWEI)","TRAVAUX-HUAWEI",
AI2317="Projet OCM (NOKIA)","TRAVAUX -NOKIA",
AI2317="ACCESS-ISSUE","ACCESS-ISSUE",
AI2317="Projet OCM (ZTE, NOKIA, autres projets)","TRAVAUX OCM",
AI2317="No root CAuse","No root cause",
AI2317="ODU HS","TX ISSUE",
AI2317="IP &amp; VLAN","TX ISSUE",
AI2317="Warehouse HUAWEI","SPARE-ISSUE",
AI2317="SPARE-HS","SPARE-ISSUE",
AI2317="Power Telco","RAN ISSUE",AI2317="no impacts","no impacts"
),"")</f>
        <v>no impacts</v>
      </c>
      <c r="AI2317" s="85" t="s">
        <v>5998</v>
      </c>
      <c r="AJ2317" s="57" t="str" cm="1">
        <f t="array" ref="AJ2317">IFERROR(_xlfn.IFS(
AI2317="MPR ISSUE","ACTIVE",
AI2317="BSS Hardware Issue","ACTIVE",
AI2317="Sites strategiques, MLL, Pylone, etc.","PASSIVE",
AI2317="AKTIVCO DEFAUT GE &amp; POWER Cabinet","PASSIVE",
AI2317="AKTIVCO Coupure ENEO &amp; Baisse de tension","PASSIVE",
AI2317="Coupure ENEO &amp; Baisse de tension","PASSIVE",
AI2317="Defaut GE &amp; POWER Cabinet","PASSIVE",
AI2317="Sharing","PASSIVE",
AI2317="Sites strategiques &amp; DataCenter","PASSIVE",
AI2317="Exclu","Exclu",
AI2317="SAT","ACTIVE",
AI2317="SPARE-ISSUE","SPARE-ISSUE",
AI2317="Fiber CAmtel","ACTIVE",
AI2317="Fiber AOF","ACTIVE",
AI2317="Projet OCM (HUAWEI)","PLANNED WORKS",
AI2317="Projet OCM (NOKIA)","PLANNED WORKS",
AI2317="ACCESS-ISSUE","ACCESS-ISSUE",
AI2317="Projet OCM (ZTE, NOKIA, autres projets)","PLANNED WORKS",
AI2317="No root CAuse","No root cause",
AI2317="ODU HS","ACTIVE",
AI2317="IP &amp; VLAN","ACTIVE",
AI2317="Warehouse HUAWEI","SPARE-ISSUE",
AI2317="SPARE-HS","SPARE-ISSUE",
AI2317="Power Telco","ACTIVE", AI2317="no impacts","no impacts"
),"")</f>
        <v>no impacts</v>
      </c>
      <c r="AK2317" s="23" t="s">
        <v>5537</v>
      </c>
      <c r="AL2317" s="23" t="str">
        <f t="shared" si="67"/>
        <v>CTR_221</v>
      </c>
      <c r="AN2317" s="9" t="s">
        <v>5537</v>
      </c>
      <c r="AO2317" s="23" t="str">
        <f>_xlfn.XLOOKUP(B2317,'INCIDENT-05-03-2026'!E:E,'INCIDENT-05-03-2026'!F:F,"")</f>
        <v/>
      </c>
      <c r="AP2317" s="7" t="s">
        <v>5537</v>
      </c>
      <c r="AQ2317" s="6"/>
      <c r="AR2317" s="7"/>
      <c r="AS2317" s="3" t="str">
        <f>_xlfn.XLOOKUP(B2317,'[3]tt num | region | site id'!$C:$C,'[3]tt num | region | site id'!$Q:$Q,"")</f>
        <v/>
      </c>
      <c r="AT2317" s="24" t="str">
        <f>_xlfn.XLOOKUP(B2317,'[4]Cells Huawei 03052026 12h'!$B:$B,'[4]Cells Huawei 03052026 12h'!$T:$T,"")</f>
        <v/>
      </c>
      <c r="AU2317" s="24" t="str">
        <f>_xlfn.XLOOKUP(B2317,'[5]cells down 02052026 8h50'!$B:$B,'[5]cells down 02052026 8h50'!$R:$R,"")</f>
        <v/>
      </c>
      <c r="AV2317" s="24" t="str">
        <f>_xlfn.XLOOKUP(B2317,'[5]cells down 02052026 13h50'!$B:$B,'[5]cells down 02052026 13h50'!$R:$R,"")</f>
        <v/>
      </c>
      <c r="AW2317" s="24" t="str">
        <f>_xlfn.XLOOKUP(B2317,'[5]cells down 02052026 13h50'!$B:$B,'[5]cells down 02052026 13h50'!$R:$R,"")</f>
        <v/>
      </c>
      <c r="AX2317" s="24" t="str">
        <f>_xlfn.XLOOKUP(B2317,'[6]cell downs 03052026 8h40 '!$B:$B,'[6]cell downs 03052026 8h40 '!$R:$R,"")</f>
        <v/>
      </c>
      <c r="AY2317" s="24" t="str">
        <f>_xlfn.XLOOKUP(B2317,'[7]ALL SITES DOWN'!$D:$D,'[7]ALL SITES DOWN'!$J:$J,"")</f>
        <v/>
      </c>
      <c r="AZ2317" s="24" t="str">
        <f>_xlfn.XLOOKUP(B2317,'[8]ALL SITES DOWN'!$D:$D,'[8]ALL SITES DOWN'!$J:$J,"")</f>
        <v/>
      </c>
      <c r="BA2317" s="9" t="str">
        <f>_xlfn.XLOOKUP(B2317,[9]sheet1!$AC:$AC,[9]sheet1!$AF:$AF,"")</f>
        <v/>
      </c>
      <c r="BB2317" s="14" t="s">
        <v>5537</v>
      </c>
      <c r="BC2317" s="14" t="s">
        <v>5537</v>
      </c>
      <c r="BD2317" s="14" t="str">
        <f>_xlfn.XLOOKUP(B2317,'[10]cell downs 18042026 17h'!$B:$B,'[10]cell downs 18042026 17h'!$B:$B,"")</f>
        <v/>
      </c>
      <c r="BE2317" s="14" t="str">
        <f>_xlfn.XLOOKUP(B2317,'[11]Cells Huawei 19042026 15h'!$B:$B,'[11]Cells Huawei 19042026 15h'!$B:$B,"")</f>
        <v/>
      </c>
      <c r="BF2317" s="9" t="str">
        <f>_xlfn.XLOOKUP(B2317,'[12]cells down 19042026 9H40'!$B:$B,'[12]cells down 19042026 9H40'!$B:$B,"")</f>
        <v/>
      </c>
      <c r="BG2317" s="9" t="s">
        <v>4404</v>
      </c>
      <c r="BH2317" s="9" t="s">
        <v>12</v>
      </c>
    </row>
    <row r="2318" spans="1:60" s="9" customFormat="1" x14ac:dyDescent="0.3">
      <c r="A2318" s="1" t="s">
        <v>4408</v>
      </c>
      <c r="B2318" s="8" t="s">
        <v>4409</v>
      </c>
      <c r="C2318" s="3" t="str">
        <f>_xlfn.XLOOKUP(B2318,'[1]daily break down'!$D:$D,'[1]daily break down'!$E:$E,"")</f>
        <v>CENTRE</v>
      </c>
      <c r="D2318" s="1" t="s">
        <v>11</v>
      </c>
      <c r="E2318" s="1" t="s">
        <v>1129</v>
      </c>
      <c r="F2318" s="3" t="s">
        <v>69</v>
      </c>
      <c r="G2318" s="1" t="s">
        <v>1211</v>
      </c>
      <c r="H2318" s="42" t="str">
        <f>_xlfn.XLOOKUP(B2318,[2]CALCULATION!$B:$B,[2]CALCULATION!$H:$H,"")</f>
        <v>ZTE</v>
      </c>
      <c r="I2318" s="34">
        <v>0</v>
      </c>
      <c r="J2318" s="34">
        <v>0</v>
      </c>
      <c r="K2318" s="34">
        <v>0</v>
      </c>
      <c r="L2318" s="34">
        <v>0</v>
      </c>
      <c r="M2318" s="34">
        <v>0</v>
      </c>
      <c r="N2318" s="34">
        <v>0</v>
      </c>
      <c r="O2318" s="34">
        <v>0</v>
      </c>
      <c r="P2318" s="34">
        <v>0</v>
      </c>
      <c r="Q2318" s="34">
        <v>0</v>
      </c>
      <c r="R2318" s="34">
        <v>0</v>
      </c>
      <c r="S2318" s="35">
        <v>0</v>
      </c>
      <c r="T2318" s="35">
        <v>0</v>
      </c>
      <c r="U2318" s="35">
        <v>0</v>
      </c>
      <c r="V2318" s="35">
        <v>0</v>
      </c>
      <c r="W2318" s="35">
        <v>0</v>
      </c>
      <c r="X2318" s="35">
        <v>0</v>
      </c>
      <c r="Y2318" s="35">
        <v>0</v>
      </c>
      <c r="Z2318" s="35">
        <v>0</v>
      </c>
      <c r="AA2318" s="35">
        <v>0</v>
      </c>
      <c r="AB2318" s="35">
        <v>0</v>
      </c>
      <c r="AC2318" s="35">
        <v>0</v>
      </c>
      <c r="AD2318" s="35">
        <v>0</v>
      </c>
      <c r="AE2318" s="58" t="s">
        <v>5560</v>
      </c>
      <c r="AF2318" s="58"/>
      <c r="AG2318" s="57" t="str" cm="1">
        <f t="array" ref="AG2318">IFERROR(_xlfn.IFS(
AI2318="MPR ISSUE","PDH",
AI2318="BSS Hardware Issue","BSS",
AI2318="Sites strategiques, MLL, Pylone, etc.","ENVTECH",
AI2318="AKTIVCO DEFAUT GE &amp; POWER Cabinet","AKTIVCO",
AI2318="AKTIVCO Coupure ENEO &amp; Baisse de tension","AKTIVCO GRID ONLY",
AI2318="Coupure ENEO &amp; Baisse de tension","IHS GRID ONLY",
AI2318="Defaut GE &amp; POWER Cabinet","IHS",
AI2318="Sharing","Partners",
AI2318="Sites strategiques &amp; DataCenter","SST &amp; DC",
AI2318="Exclu","Exclu",
AI2318="SAT","SAT",
AI2318="SPARE-ISSUE","SPARE-ISSUE",
AI2318="Fiber CAmtel","TRANS_FO_CAMTEL",
AI2318="Fiber AOF","Fiber AOF",
AI2318="Projet OCM (HUAWEI)","TRAVAUX-HUAWEI",
AI2318="Projet OCM (NOKIA)","TRAVAUX-NOKIA",
AI2318="ACCESS-ISSUE","ACCESS-ISSUE",
AI2318="Projet OCM (ZTE, NOKIA, autres projets)","TRAVAUX OCM",
AI2318="No root CAuse","No root cause",
AI2318="ODU HS","PDH",
AI2318="IP &amp; VLAN","PDH",
AI2318="Warehouse HUAWEI","SPARE-ISSUE",
AI2318="SPARE-HS","SPARE-ISSUE",
AI2318="Power Telco","BSS",AI2318="no impacts","no impacts"
),"")</f>
        <v>no impacts</v>
      </c>
      <c r="AH2318" s="57" t="str" cm="1">
        <f t="array" ref="AH2318">IFERROR(_xlfn.IFS(
AI2318="MPR ISSUE","TX ISSUE",
AI2318="BSS Hardware Issue","RAN ISSUE",
AI2318="Sites strategiques, MLL, Pylone, etc.","ENVTECH",
AI2318="AKTIVCO DEFAUT GE &amp; POWER Cabinet","POWER ISSUE",
AI2318="AKTIVCO Coupure ENEO &amp; Baisse de tension","POWER ISSUE",
AI2318="Coupure ENEO &amp; Baisse de tension","POWER ISSUE",
AI2318="Defaut GE &amp; POWER Cabinet","POWER ISSUE",
AI2318="Sharing","POWER ISSUE",
AI2318="Sites strategiques &amp; DataCenter","POWER ISSUE",
AI2318="Exclu","Exclu",
AI2318="SAT","TX ISSUE",
AI2318="SPARE-ISSUE","SPARE-ISSUE",
AI2318="Fiber CAmtel","TX ISSUE",
AI2318="Fiber AOF","TX ISSUE",
AI2318="Projet OCM (HUAWEI)","TRAVAUX-HUAWEI",
AI2318="Projet OCM (NOKIA)","TRAVAUX -NOKIA",
AI2318="ACCESS-ISSUE","ACCESS-ISSUE",
AI2318="Projet OCM (ZTE, NOKIA, autres projets)","TRAVAUX OCM",
AI2318="No root CAuse","No root cause",
AI2318="ODU HS","TX ISSUE",
AI2318="IP &amp; VLAN","TX ISSUE",
AI2318="Warehouse HUAWEI","SPARE-ISSUE",
AI2318="SPARE-HS","SPARE-ISSUE",
AI2318="Power Telco","RAN ISSUE",AI2318="no impacts","no impacts"
),"")</f>
        <v>no impacts</v>
      </c>
      <c r="AI2318" s="85" t="s">
        <v>5998</v>
      </c>
      <c r="AJ2318" s="57" t="str" cm="1">
        <f t="array" ref="AJ2318">IFERROR(_xlfn.IFS(
AI2318="MPR ISSUE","ACTIVE",
AI2318="BSS Hardware Issue","ACTIVE",
AI2318="Sites strategiques, MLL, Pylone, etc.","PASSIVE",
AI2318="AKTIVCO DEFAUT GE &amp; POWER Cabinet","PASSIVE",
AI2318="AKTIVCO Coupure ENEO &amp; Baisse de tension","PASSIVE",
AI2318="Coupure ENEO &amp; Baisse de tension","PASSIVE",
AI2318="Defaut GE &amp; POWER Cabinet","PASSIVE",
AI2318="Sharing","PASSIVE",
AI2318="Sites strategiques &amp; DataCenter","PASSIVE",
AI2318="Exclu","Exclu",
AI2318="SAT","ACTIVE",
AI2318="SPARE-ISSUE","SPARE-ISSUE",
AI2318="Fiber CAmtel","ACTIVE",
AI2318="Fiber AOF","ACTIVE",
AI2318="Projet OCM (HUAWEI)","PLANNED WORKS",
AI2318="Projet OCM (NOKIA)","PLANNED WORKS",
AI2318="ACCESS-ISSUE","ACCESS-ISSUE",
AI2318="Projet OCM (ZTE, NOKIA, autres projets)","PLANNED WORKS",
AI2318="No root CAuse","No root cause",
AI2318="ODU HS","ACTIVE",
AI2318="IP &amp; VLAN","ACTIVE",
AI2318="Warehouse HUAWEI","SPARE-ISSUE",
AI2318="SPARE-HS","SPARE-ISSUE",
AI2318="Power Telco","ACTIVE", AI2318="no impacts","no impacts"
),"")</f>
        <v>no impacts</v>
      </c>
      <c r="AK2318" s="23" t="s">
        <v>5537</v>
      </c>
      <c r="AL2318" s="23" t="str">
        <f t="shared" si="67"/>
        <v>SUD_246</v>
      </c>
      <c r="AN2318" s="9" t="s">
        <v>5537</v>
      </c>
      <c r="AO2318" s="23" t="str">
        <f>_xlfn.XLOOKUP(B2318,'INCIDENT-05-03-2026'!E:E,'INCIDENT-05-03-2026'!F:F,"")</f>
        <v/>
      </c>
      <c r="AP2318" s="7" t="s">
        <v>5537</v>
      </c>
      <c r="AQ2318" s="6"/>
      <c r="AR2318" s="7"/>
      <c r="AS2318" s="3" t="str">
        <f>_xlfn.XLOOKUP(B2318,'[3]tt num | region | site id'!$C:$C,'[3]tt num | region | site id'!$Q:$Q,"")</f>
        <v/>
      </c>
      <c r="AT2318" s="24" t="str">
        <f>_xlfn.XLOOKUP(B2318,'[4]Cells Huawei 03052026 12h'!$B:$B,'[4]Cells Huawei 03052026 12h'!$T:$T,"")</f>
        <v/>
      </c>
      <c r="AU2318" s="24" t="str">
        <f>_xlfn.XLOOKUP(B2318,'[5]cells down 02052026 8h50'!$B:$B,'[5]cells down 02052026 8h50'!$R:$R,"")</f>
        <v/>
      </c>
      <c r="AV2318" s="24" t="str">
        <f>_xlfn.XLOOKUP(B2318,'[5]cells down 02052026 13h50'!$B:$B,'[5]cells down 02052026 13h50'!$R:$R,"")</f>
        <v/>
      </c>
      <c r="AW2318" s="24" t="str">
        <f>_xlfn.XLOOKUP(B2318,'[5]cells down 02052026 13h50'!$B:$B,'[5]cells down 02052026 13h50'!$R:$R,"")</f>
        <v/>
      </c>
      <c r="AX2318" s="24" t="str">
        <f>_xlfn.XLOOKUP(B2318,'[6]cell downs 03052026 8h40 '!$B:$B,'[6]cell downs 03052026 8h40 '!$R:$R,"")</f>
        <v/>
      </c>
      <c r="AY2318" s="24" t="str">
        <f>_xlfn.XLOOKUP(B2318,'[7]ALL SITES DOWN'!$D:$D,'[7]ALL SITES DOWN'!$J:$J,"")</f>
        <v/>
      </c>
      <c r="AZ2318" s="24" t="str">
        <f>_xlfn.XLOOKUP(B2318,'[8]ALL SITES DOWN'!$D:$D,'[8]ALL SITES DOWN'!$J:$J,"")</f>
        <v/>
      </c>
      <c r="BA2318" s="9" t="str">
        <f>_xlfn.XLOOKUP(B2318,[9]sheet1!$AC:$AC,[9]sheet1!$AF:$AF,"")</f>
        <v/>
      </c>
      <c r="BB2318" s="14" t="s">
        <v>5537</v>
      </c>
      <c r="BC2318" s="14" t="s">
        <v>5537</v>
      </c>
      <c r="BD2318" s="14" t="str">
        <f>_xlfn.XLOOKUP(B2318,'[10]cell downs 18042026 17h'!$B:$B,'[10]cell downs 18042026 17h'!$B:$B,"")</f>
        <v/>
      </c>
      <c r="BE2318" s="14" t="str">
        <f>_xlfn.XLOOKUP(B2318,'[11]Cells Huawei 19042026 15h'!$B:$B,'[11]Cells Huawei 19042026 15h'!$B:$B,"")</f>
        <v/>
      </c>
      <c r="BF2318" s="9" t="str">
        <f>_xlfn.XLOOKUP(B2318,'[12]cells down 19042026 9H40'!$B:$B,'[12]cells down 19042026 9H40'!$B:$B,"")</f>
        <v/>
      </c>
      <c r="BG2318" s="9" t="s">
        <v>4409</v>
      </c>
      <c r="BH2318" s="9" t="s">
        <v>12</v>
      </c>
    </row>
    <row r="2319" spans="1:60" s="9" customFormat="1" x14ac:dyDescent="0.3">
      <c r="A2319" s="1" t="s">
        <v>4505</v>
      </c>
      <c r="B2319" s="8" t="s">
        <v>4506</v>
      </c>
      <c r="C2319" s="3" t="str">
        <f>_xlfn.XLOOKUP(B2319,'[1]daily break down'!$D:$D,'[1]daily break down'!$E:$E,"")</f>
        <v>CENTRE</v>
      </c>
      <c r="D2319" s="1" t="s">
        <v>21</v>
      </c>
      <c r="E2319" s="1" t="s">
        <v>563</v>
      </c>
      <c r="F2319" s="3" t="s">
        <v>37</v>
      </c>
      <c r="G2319" s="1" t="s">
        <v>3985</v>
      </c>
      <c r="H2319" s="41" t="str">
        <f>_xlfn.XLOOKUP(B2319,[2]CALCULATION!$B:$B,[2]CALCULATION!$H:$H,"")</f>
        <v>NOKIA</v>
      </c>
      <c r="I2319" s="34">
        <v>0</v>
      </c>
      <c r="J2319" s="34">
        <v>0</v>
      </c>
      <c r="K2319" s="34">
        <v>0</v>
      </c>
      <c r="L2319" s="34">
        <v>0</v>
      </c>
      <c r="M2319" s="34">
        <v>0</v>
      </c>
      <c r="N2319" s="34">
        <v>0</v>
      </c>
      <c r="O2319" s="34">
        <v>0</v>
      </c>
      <c r="P2319" s="34">
        <v>0</v>
      </c>
      <c r="Q2319" s="34">
        <v>0</v>
      </c>
      <c r="R2319" s="34">
        <v>0</v>
      </c>
      <c r="S2319" s="35">
        <v>0</v>
      </c>
      <c r="T2319" s="35">
        <v>0</v>
      </c>
      <c r="U2319" s="35">
        <v>0</v>
      </c>
      <c r="V2319" s="35">
        <v>0</v>
      </c>
      <c r="W2319" s="35">
        <v>0</v>
      </c>
      <c r="X2319" s="35">
        <v>0</v>
      </c>
      <c r="Y2319" s="35">
        <v>0</v>
      </c>
      <c r="Z2319" s="35">
        <v>0</v>
      </c>
      <c r="AA2319" s="35">
        <v>0</v>
      </c>
      <c r="AB2319" s="35">
        <v>0</v>
      </c>
      <c r="AC2319" s="35">
        <v>0</v>
      </c>
      <c r="AD2319" s="35">
        <v>0</v>
      </c>
      <c r="AE2319" s="58" t="s">
        <v>5560</v>
      </c>
      <c r="AF2319" s="58"/>
      <c r="AG2319" s="57" t="str" cm="1">
        <f t="array" ref="AG2319">IFERROR(_xlfn.IFS(
AI2319="MPR ISSUE","PDH",
AI2319="BSS Hardware Issue","BSS",
AI2319="Sites strategiques, MLL, Pylone, etc.","ENVTECH",
AI2319="AKTIVCO DEFAUT GE &amp; POWER Cabinet","AKTIVCO",
AI2319="AKTIVCO Coupure ENEO &amp; Baisse de tension","AKTIVCO GRID ONLY",
AI2319="Coupure ENEO &amp; Baisse de tension","IHS GRID ONLY",
AI2319="Defaut GE &amp; POWER Cabinet","IHS",
AI2319="Sharing","Partners",
AI2319="Sites strategiques &amp; DataCenter","SST &amp; DC",
AI2319="Exclu","Exclu",
AI2319="SAT","SAT",
AI2319="SPARE-ISSUE","SPARE-ISSUE",
AI2319="Fiber CAmtel","TRANS_FO_CAMTEL",
AI2319="Fiber AOF","Fiber AOF",
AI2319="Projet OCM (HUAWEI)","TRAVAUX-HUAWEI",
AI2319="Projet OCM (NOKIA)","TRAVAUX-NOKIA",
AI2319="ACCESS-ISSUE","ACCESS-ISSUE",
AI2319="Projet OCM (ZTE, NOKIA, autres projets)","TRAVAUX OCM",
AI2319="No root CAuse","No root cause",
AI2319="ODU HS","PDH",
AI2319="IP &amp; VLAN","PDH",
AI2319="Warehouse HUAWEI","SPARE-ISSUE",
AI2319="SPARE-HS","SPARE-ISSUE",
AI2319="Power Telco","BSS",AI2319="no impacts","no impacts"
),"")</f>
        <v>no impacts</v>
      </c>
      <c r="AH2319" s="57" t="str" cm="1">
        <f t="array" ref="AH2319">IFERROR(_xlfn.IFS(
AI2319="MPR ISSUE","TX ISSUE",
AI2319="BSS Hardware Issue","RAN ISSUE",
AI2319="Sites strategiques, MLL, Pylone, etc.","ENVTECH",
AI2319="AKTIVCO DEFAUT GE &amp; POWER Cabinet","POWER ISSUE",
AI2319="AKTIVCO Coupure ENEO &amp; Baisse de tension","POWER ISSUE",
AI2319="Coupure ENEO &amp; Baisse de tension","POWER ISSUE",
AI2319="Defaut GE &amp; POWER Cabinet","POWER ISSUE",
AI2319="Sharing","POWER ISSUE",
AI2319="Sites strategiques &amp; DataCenter","POWER ISSUE",
AI2319="Exclu","Exclu",
AI2319="SAT","TX ISSUE",
AI2319="SPARE-ISSUE","SPARE-ISSUE",
AI2319="Fiber CAmtel","TX ISSUE",
AI2319="Fiber AOF","TX ISSUE",
AI2319="Projet OCM (HUAWEI)","TRAVAUX-HUAWEI",
AI2319="Projet OCM (NOKIA)","TRAVAUX -NOKIA",
AI2319="ACCESS-ISSUE","ACCESS-ISSUE",
AI2319="Projet OCM (ZTE, NOKIA, autres projets)","TRAVAUX OCM",
AI2319="No root CAuse","No root cause",
AI2319="ODU HS","TX ISSUE",
AI2319="IP &amp; VLAN","TX ISSUE",
AI2319="Warehouse HUAWEI","SPARE-ISSUE",
AI2319="SPARE-HS","SPARE-ISSUE",
AI2319="Power Telco","RAN ISSUE",AI2319="no impacts","no impacts"
),"")</f>
        <v>no impacts</v>
      </c>
      <c r="AI2319" s="85" t="s">
        <v>5998</v>
      </c>
      <c r="AJ2319" s="57" t="str" cm="1">
        <f t="array" ref="AJ2319">IFERROR(_xlfn.IFS(
AI2319="MPR ISSUE","ACTIVE",
AI2319="BSS Hardware Issue","ACTIVE",
AI2319="Sites strategiques, MLL, Pylone, etc.","PASSIVE",
AI2319="AKTIVCO DEFAUT GE &amp; POWER Cabinet","PASSIVE",
AI2319="AKTIVCO Coupure ENEO &amp; Baisse de tension","PASSIVE",
AI2319="Coupure ENEO &amp; Baisse de tension","PASSIVE",
AI2319="Defaut GE &amp; POWER Cabinet","PASSIVE",
AI2319="Sharing","PASSIVE",
AI2319="Sites strategiques &amp; DataCenter","PASSIVE",
AI2319="Exclu","Exclu",
AI2319="SAT","ACTIVE",
AI2319="SPARE-ISSUE","SPARE-ISSUE",
AI2319="Fiber CAmtel","ACTIVE",
AI2319="Fiber AOF","ACTIVE",
AI2319="Projet OCM (HUAWEI)","PLANNED WORKS",
AI2319="Projet OCM (NOKIA)","PLANNED WORKS",
AI2319="ACCESS-ISSUE","ACCESS-ISSUE",
AI2319="Projet OCM (ZTE, NOKIA, autres projets)","PLANNED WORKS",
AI2319="No root CAuse","No root cause",
AI2319="ODU HS","ACTIVE",
AI2319="IP &amp; VLAN","ACTIVE",
AI2319="Warehouse HUAWEI","SPARE-ISSUE",
AI2319="SPARE-HS","SPARE-ISSUE",
AI2319="Power Telco","ACTIVE", AI2319="no impacts","no impacts"
),"")</f>
        <v>no impacts</v>
      </c>
      <c r="AK2319" s="23" t="s">
        <v>5537</v>
      </c>
      <c r="AL2319" s="23" t="str">
        <f t="shared" si="67"/>
        <v>CTR_636</v>
      </c>
      <c r="AN2319" s="9" t="s">
        <v>5537</v>
      </c>
      <c r="AO2319" s="23" t="str">
        <f>_xlfn.XLOOKUP(B2319,'INCIDENT-05-03-2026'!E:E,'INCIDENT-05-03-2026'!F:F,"")</f>
        <v/>
      </c>
      <c r="AP2319" s="7" t="s">
        <v>5537</v>
      </c>
      <c r="AQ2319" s="6"/>
      <c r="AR2319" s="7"/>
      <c r="AS2319" s="3" t="str">
        <f>_xlfn.XLOOKUP(B2319,'[3]tt num | region | site id'!$C:$C,'[3]tt num | region | site id'!$Q:$Q,"")</f>
        <v/>
      </c>
      <c r="AT2319" s="24" t="str">
        <f>_xlfn.XLOOKUP(B2319,'[4]Cells Huawei 03052026 12h'!$B:$B,'[4]Cells Huawei 03052026 12h'!$T:$T,"")</f>
        <v/>
      </c>
      <c r="AU2319" s="24" t="str">
        <f>_xlfn.XLOOKUP(B2319,'[5]cells down 02052026 8h50'!$B:$B,'[5]cells down 02052026 8h50'!$R:$R,"")</f>
        <v/>
      </c>
      <c r="AV2319" s="24" t="str">
        <f>_xlfn.XLOOKUP(B2319,'[5]cells down 02052026 13h50'!$B:$B,'[5]cells down 02052026 13h50'!$R:$R,"")</f>
        <v/>
      </c>
      <c r="AW2319" s="24" t="str">
        <f>_xlfn.XLOOKUP(B2319,'[5]cells down 02052026 13h50'!$B:$B,'[5]cells down 02052026 13h50'!$R:$R,"")</f>
        <v/>
      </c>
      <c r="AX2319" s="24" t="str">
        <f>_xlfn.XLOOKUP(B2319,'[6]cell downs 03052026 8h40 '!$B:$B,'[6]cell downs 03052026 8h40 '!$R:$R,"")</f>
        <v/>
      </c>
      <c r="AY2319" s="24" t="str">
        <f>_xlfn.XLOOKUP(B2319,'[7]ALL SITES DOWN'!$D:$D,'[7]ALL SITES DOWN'!$J:$J,"")</f>
        <v/>
      </c>
      <c r="AZ2319" s="24" t="str">
        <f>_xlfn.XLOOKUP(B2319,'[8]ALL SITES DOWN'!$D:$D,'[8]ALL SITES DOWN'!$J:$J,"")</f>
        <v/>
      </c>
      <c r="BA2319" s="9" t="str">
        <f>_xlfn.XLOOKUP(B2319,[9]sheet1!$AC:$AC,[9]sheet1!$AF:$AF,"")</f>
        <v/>
      </c>
      <c r="BB2319" s="14" t="s">
        <v>5537</v>
      </c>
      <c r="BC2319" s="14" t="s">
        <v>5537</v>
      </c>
      <c r="BD2319" s="14" t="str">
        <f>_xlfn.XLOOKUP(B2319,'[10]cell downs 18042026 17h'!$B:$B,'[10]cell downs 18042026 17h'!$B:$B,"")</f>
        <v/>
      </c>
      <c r="BE2319" s="14" t="str">
        <f>_xlfn.XLOOKUP(B2319,'[11]Cells Huawei 19042026 15h'!$B:$B,'[11]Cells Huawei 19042026 15h'!$B:$B,"")</f>
        <v/>
      </c>
      <c r="BF2319" s="9" t="str">
        <f>_xlfn.XLOOKUP(B2319,'[12]cells down 19042026 9H40'!$B:$B,'[12]cells down 19042026 9H40'!$B:$B,"")</f>
        <v/>
      </c>
      <c r="BG2319" s="9" t="s">
        <v>5537</v>
      </c>
      <c r="BH2319" s="9" t="s">
        <v>12</v>
      </c>
    </row>
    <row r="2320" spans="1:60" s="9" customFormat="1" x14ac:dyDescent="0.3">
      <c r="A2320" s="1" t="s">
        <v>4412</v>
      </c>
      <c r="B2320" s="8" t="s">
        <v>4413</v>
      </c>
      <c r="C2320" s="3" t="str">
        <f>_xlfn.XLOOKUP(B2320,'[1]daily break down'!$D:$D,'[1]daily break down'!$E:$E,"")</f>
        <v>LITTORAL</v>
      </c>
      <c r="D2320" s="1" t="s">
        <v>11</v>
      </c>
      <c r="E2320" s="1" t="s">
        <v>12</v>
      </c>
      <c r="F2320" s="3" t="s">
        <v>31</v>
      </c>
      <c r="G2320" s="1" t="s">
        <v>3535</v>
      </c>
      <c r="H2320" s="42" t="str">
        <f>_xlfn.XLOOKUP(B2320,[2]CALCULATION!$B:$B,[2]CALCULATION!$H:$H,"")</f>
        <v>ZTE</v>
      </c>
      <c r="I2320" s="34">
        <v>0</v>
      </c>
      <c r="J2320" s="34">
        <v>0</v>
      </c>
      <c r="K2320" s="34">
        <v>0</v>
      </c>
      <c r="L2320" s="34">
        <v>0</v>
      </c>
      <c r="M2320" s="34">
        <v>0</v>
      </c>
      <c r="N2320" s="34">
        <v>0</v>
      </c>
      <c r="O2320" s="34">
        <v>0</v>
      </c>
      <c r="P2320" s="34">
        <v>0</v>
      </c>
      <c r="Q2320" s="34">
        <v>0</v>
      </c>
      <c r="R2320" s="34">
        <v>0</v>
      </c>
      <c r="S2320" s="35">
        <v>0</v>
      </c>
      <c r="T2320" s="35">
        <v>0</v>
      </c>
      <c r="U2320" s="35">
        <v>0</v>
      </c>
      <c r="V2320" s="35">
        <v>0</v>
      </c>
      <c r="W2320" s="35">
        <v>0</v>
      </c>
      <c r="X2320" s="35">
        <v>0</v>
      </c>
      <c r="Y2320" s="35">
        <v>0</v>
      </c>
      <c r="Z2320" s="35">
        <v>0</v>
      </c>
      <c r="AA2320" s="35">
        <v>0</v>
      </c>
      <c r="AB2320" s="35">
        <v>0</v>
      </c>
      <c r="AC2320" s="35">
        <v>0</v>
      </c>
      <c r="AD2320" s="35">
        <v>0</v>
      </c>
      <c r="AE2320" s="58" t="s">
        <v>5560</v>
      </c>
      <c r="AF2320" s="58"/>
      <c r="AG2320" s="57" t="str" cm="1">
        <f t="array" ref="AG2320">IFERROR(_xlfn.IFS(
AI2320="MPR ISSUE","PDH",
AI2320="BSS Hardware Issue","BSS",
AI2320="Sites strategiques, MLL, Pylone, etc.","ENVTECH",
AI2320="AKTIVCO DEFAUT GE &amp; POWER Cabinet","AKTIVCO",
AI2320="AKTIVCO Coupure ENEO &amp; Baisse de tension","AKTIVCO GRID ONLY",
AI2320="Coupure ENEO &amp; Baisse de tension","IHS GRID ONLY",
AI2320="Defaut GE &amp; POWER Cabinet","IHS",
AI2320="Sharing","Partners",
AI2320="Sites strategiques &amp; DataCenter","SST &amp; DC",
AI2320="Exclu","Exclu",
AI2320="SAT","SAT",
AI2320="SPARE-ISSUE","SPARE-ISSUE",
AI2320="Fiber CAmtel","TRANS_FO_CAMTEL",
AI2320="Fiber AOF","Fiber AOF",
AI2320="Projet OCM (HUAWEI)","TRAVAUX-HUAWEI",
AI2320="Projet OCM (NOKIA)","TRAVAUX-NOKIA",
AI2320="ACCESS-ISSUE","ACCESS-ISSUE",
AI2320="Projet OCM (ZTE, NOKIA, autres projets)","TRAVAUX OCM",
AI2320="No root CAuse","No root cause",
AI2320="ODU HS","PDH",
AI2320="IP &amp; VLAN","PDH",
AI2320="Warehouse HUAWEI","SPARE-ISSUE",
AI2320="SPARE-HS","SPARE-ISSUE",
AI2320="Power Telco","BSS",AI2320="no impacts","no impacts"
),"")</f>
        <v>no impacts</v>
      </c>
      <c r="AH2320" s="57" t="str" cm="1">
        <f t="array" ref="AH2320">IFERROR(_xlfn.IFS(
AI2320="MPR ISSUE","TX ISSUE",
AI2320="BSS Hardware Issue","RAN ISSUE",
AI2320="Sites strategiques, MLL, Pylone, etc.","ENVTECH",
AI2320="AKTIVCO DEFAUT GE &amp; POWER Cabinet","POWER ISSUE",
AI2320="AKTIVCO Coupure ENEO &amp; Baisse de tension","POWER ISSUE",
AI2320="Coupure ENEO &amp; Baisse de tension","POWER ISSUE",
AI2320="Defaut GE &amp; POWER Cabinet","POWER ISSUE",
AI2320="Sharing","POWER ISSUE",
AI2320="Sites strategiques &amp; DataCenter","POWER ISSUE",
AI2320="Exclu","Exclu",
AI2320="SAT","TX ISSUE",
AI2320="SPARE-ISSUE","SPARE-ISSUE",
AI2320="Fiber CAmtel","TX ISSUE",
AI2320="Fiber AOF","TX ISSUE",
AI2320="Projet OCM (HUAWEI)","TRAVAUX-HUAWEI",
AI2320="Projet OCM (NOKIA)","TRAVAUX -NOKIA",
AI2320="ACCESS-ISSUE","ACCESS-ISSUE",
AI2320="Projet OCM (ZTE, NOKIA, autres projets)","TRAVAUX OCM",
AI2320="No root CAuse","No root cause",
AI2320="ODU HS","TX ISSUE",
AI2320="IP &amp; VLAN","TX ISSUE",
AI2320="Warehouse HUAWEI","SPARE-ISSUE",
AI2320="SPARE-HS","SPARE-ISSUE",
AI2320="Power Telco","RAN ISSUE",AI2320="no impacts","no impacts"
),"")</f>
        <v>no impacts</v>
      </c>
      <c r="AI2320" s="85" t="s">
        <v>5998</v>
      </c>
      <c r="AJ2320" s="57" t="str" cm="1">
        <f t="array" ref="AJ2320">IFERROR(_xlfn.IFS(
AI2320="MPR ISSUE","ACTIVE",
AI2320="BSS Hardware Issue","ACTIVE",
AI2320="Sites strategiques, MLL, Pylone, etc.","PASSIVE",
AI2320="AKTIVCO DEFAUT GE &amp; POWER Cabinet","PASSIVE",
AI2320="AKTIVCO Coupure ENEO &amp; Baisse de tension","PASSIVE",
AI2320="Coupure ENEO &amp; Baisse de tension","PASSIVE",
AI2320="Defaut GE &amp; POWER Cabinet","PASSIVE",
AI2320="Sharing","PASSIVE",
AI2320="Sites strategiques &amp; DataCenter","PASSIVE",
AI2320="Exclu","Exclu",
AI2320="SAT","ACTIVE",
AI2320="SPARE-ISSUE","SPARE-ISSUE",
AI2320="Fiber CAmtel","ACTIVE",
AI2320="Fiber AOF","ACTIVE",
AI2320="Projet OCM (HUAWEI)","PLANNED WORKS",
AI2320="Projet OCM (NOKIA)","PLANNED WORKS",
AI2320="ACCESS-ISSUE","ACCESS-ISSUE",
AI2320="Projet OCM (ZTE, NOKIA, autres projets)","PLANNED WORKS",
AI2320="No root CAuse","No root cause",
AI2320="ODU HS","ACTIVE",
AI2320="IP &amp; VLAN","ACTIVE",
AI2320="Warehouse HUAWEI","SPARE-ISSUE",
AI2320="SPARE-HS","SPARE-ISSUE",
AI2320="Power Telco","ACTIVE", AI2320="no impacts","no impacts"
),"")</f>
        <v>no impacts</v>
      </c>
      <c r="AK2320" s="23" t="s">
        <v>5537</v>
      </c>
      <c r="AL2320" s="23" t="str">
        <f t="shared" si="67"/>
        <v>LIT_193</v>
      </c>
      <c r="AN2320" s="9" t="s">
        <v>5537</v>
      </c>
      <c r="AO2320" s="23" t="str">
        <f>_xlfn.XLOOKUP(B2320,'INCIDENT-05-03-2026'!E:E,'INCIDENT-05-03-2026'!F:F,"")</f>
        <v/>
      </c>
      <c r="AP2320" s="7" t="s">
        <v>5537</v>
      </c>
      <c r="AQ2320" s="6"/>
      <c r="AR2320" s="7"/>
      <c r="AS2320" s="3" t="str">
        <f>_xlfn.XLOOKUP(B2320,'[3]tt num | region | site id'!$C:$C,'[3]tt num | region | site id'!$Q:$Q,"")</f>
        <v/>
      </c>
      <c r="AT2320" s="24" t="str">
        <f>_xlfn.XLOOKUP(B2320,'[4]Cells Huawei 03052026 12h'!$B:$B,'[4]Cells Huawei 03052026 12h'!$T:$T,"")</f>
        <v/>
      </c>
      <c r="AU2320" s="24" t="str">
        <f>_xlfn.XLOOKUP(B2320,'[5]cells down 02052026 8h50'!$B:$B,'[5]cells down 02052026 8h50'!$R:$R,"")</f>
        <v/>
      </c>
      <c r="AV2320" s="24" t="str">
        <f>_xlfn.XLOOKUP(B2320,'[5]cells down 02052026 13h50'!$B:$B,'[5]cells down 02052026 13h50'!$R:$R,"")</f>
        <v/>
      </c>
      <c r="AW2320" s="24" t="str">
        <f>_xlfn.XLOOKUP(B2320,'[5]cells down 02052026 13h50'!$B:$B,'[5]cells down 02052026 13h50'!$R:$R,"")</f>
        <v/>
      </c>
      <c r="AX2320" s="24" t="str">
        <f>_xlfn.XLOOKUP(B2320,'[6]cell downs 03052026 8h40 '!$B:$B,'[6]cell downs 03052026 8h40 '!$R:$R,"")</f>
        <v/>
      </c>
      <c r="AY2320" s="24" t="str">
        <f>_xlfn.XLOOKUP(B2320,'[7]ALL SITES DOWN'!$D:$D,'[7]ALL SITES DOWN'!$J:$J,"")</f>
        <v/>
      </c>
      <c r="AZ2320" s="24" t="str">
        <f>_xlfn.XLOOKUP(B2320,'[8]ALL SITES DOWN'!$D:$D,'[8]ALL SITES DOWN'!$J:$J,"")</f>
        <v/>
      </c>
      <c r="BA2320" s="9" t="str">
        <f>_xlfn.XLOOKUP(B2320,[9]sheet1!$AC:$AC,[9]sheet1!$AF:$AF,"")</f>
        <v/>
      </c>
      <c r="BB2320" s="14" t="s">
        <v>5537</v>
      </c>
      <c r="BC2320" s="14" t="s">
        <v>5537</v>
      </c>
      <c r="BD2320" s="14" t="str">
        <f>_xlfn.XLOOKUP(B2320,'[10]cell downs 18042026 17h'!$B:$B,'[10]cell downs 18042026 17h'!$B:$B,"")</f>
        <v/>
      </c>
      <c r="BE2320" s="14" t="str">
        <f>_xlfn.XLOOKUP(B2320,'[11]Cells Huawei 19042026 15h'!$B:$B,'[11]Cells Huawei 19042026 15h'!$B:$B,"")</f>
        <v/>
      </c>
      <c r="BF2320" s="9" t="str">
        <f>_xlfn.XLOOKUP(B2320,'[12]cells down 19042026 9H40'!$B:$B,'[12]cells down 19042026 9H40'!$B:$B,"")</f>
        <v/>
      </c>
      <c r="BG2320" s="9" t="s">
        <v>4413</v>
      </c>
      <c r="BH2320" s="9" t="s">
        <v>5537</v>
      </c>
    </row>
    <row r="2321" spans="1:60" s="9" customFormat="1" x14ac:dyDescent="0.3">
      <c r="A2321" s="1" t="s">
        <v>4414</v>
      </c>
      <c r="B2321" s="8" t="s">
        <v>4415</v>
      </c>
      <c r="C2321" s="3" t="str">
        <f>_xlfn.XLOOKUP(B2321,'[1]daily break down'!$D:$D,'[1]daily break down'!$E:$E,"")</f>
        <v>LITTORAL</v>
      </c>
      <c r="D2321" s="1" t="s">
        <v>11</v>
      </c>
      <c r="E2321" s="1" t="s">
        <v>12</v>
      </c>
      <c r="F2321" s="3" t="s">
        <v>31</v>
      </c>
      <c r="G2321" s="1" t="s">
        <v>3535</v>
      </c>
      <c r="H2321" s="42" t="str">
        <f>_xlfn.XLOOKUP(B2321,[2]CALCULATION!$B:$B,[2]CALCULATION!$H:$H,"")</f>
        <v>ZTE</v>
      </c>
      <c r="I2321" s="34">
        <v>0</v>
      </c>
      <c r="J2321" s="34">
        <v>0</v>
      </c>
      <c r="K2321" s="34">
        <v>0</v>
      </c>
      <c r="L2321" s="34">
        <v>0</v>
      </c>
      <c r="M2321" s="34">
        <v>0</v>
      </c>
      <c r="N2321" s="34">
        <v>0</v>
      </c>
      <c r="O2321" s="34">
        <v>0</v>
      </c>
      <c r="P2321" s="34">
        <v>0</v>
      </c>
      <c r="Q2321" s="34">
        <v>0</v>
      </c>
      <c r="R2321" s="34">
        <v>0</v>
      </c>
      <c r="S2321" s="35">
        <v>0</v>
      </c>
      <c r="T2321" s="35">
        <v>0</v>
      </c>
      <c r="U2321" s="35">
        <v>0</v>
      </c>
      <c r="V2321" s="35">
        <v>0</v>
      </c>
      <c r="W2321" s="35">
        <v>0</v>
      </c>
      <c r="X2321" s="35">
        <v>0</v>
      </c>
      <c r="Y2321" s="35">
        <v>0</v>
      </c>
      <c r="Z2321" s="35">
        <v>0</v>
      </c>
      <c r="AA2321" s="35">
        <v>0</v>
      </c>
      <c r="AB2321" s="35">
        <v>0</v>
      </c>
      <c r="AC2321" s="35">
        <v>0</v>
      </c>
      <c r="AD2321" s="35">
        <v>0</v>
      </c>
      <c r="AE2321" s="58" t="s">
        <v>5560</v>
      </c>
      <c r="AF2321" s="58"/>
      <c r="AG2321" s="57" t="str" cm="1">
        <f t="array" ref="AG2321">IFERROR(_xlfn.IFS(
AI2321="MPR ISSUE","PDH",
AI2321="BSS Hardware Issue","BSS",
AI2321="Sites strategiques, MLL, Pylone, etc.","ENVTECH",
AI2321="AKTIVCO DEFAUT GE &amp; POWER Cabinet","AKTIVCO",
AI2321="AKTIVCO Coupure ENEO &amp; Baisse de tension","AKTIVCO GRID ONLY",
AI2321="Coupure ENEO &amp; Baisse de tension","IHS GRID ONLY",
AI2321="Defaut GE &amp; POWER Cabinet","IHS",
AI2321="Sharing","Partners",
AI2321="Sites strategiques &amp; DataCenter","SST &amp; DC",
AI2321="Exclu","Exclu",
AI2321="SAT","SAT",
AI2321="SPARE-ISSUE","SPARE-ISSUE",
AI2321="Fiber CAmtel","TRANS_FO_CAMTEL",
AI2321="Fiber AOF","Fiber AOF",
AI2321="Projet OCM (HUAWEI)","TRAVAUX-HUAWEI",
AI2321="Projet OCM (NOKIA)","TRAVAUX-NOKIA",
AI2321="ACCESS-ISSUE","ACCESS-ISSUE",
AI2321="Projet OCM (ZTE, NOKIA, autres projets)","TRAVAUX OCM",
AI2321="No root CAuse","No root cause",
AI2321="ODU HS","PDH",
AI2321="IP &amp; VLAN","PDH",
AI2321="Warehouse HUAWEI","SPARE-ISSUE",
AI2321="SPARE-HS","SPARE-ISSUE",
AI2321="Power Telco","BSS",AI2321="no impacts","no impacts"
),"")</f>
        <v>no impacts</v>
      </c>
      <c r="AH2321" s="57" t="str" cm="1">
        <f t="array" ref="AH2321">IFERROR(_xlfn.IFS(
AI2321="MPR ISSUE","TX ISSUE",
AI2321="BSS Hardware Issue","RAN ISSUE",
AI2321="Sites strategiques, MLL, Pylone, etc.","ENVTECH",
AI2321="AKTIVCO DEFAUT GE &amp; POWER Cabinet","POWER ISSUE",
AI2321="AKTIVCO Coupure ENEO &amp; Baisse de tension","POWER ISSUE",
AI2321="Coupure ENEO &amp; Baisse de tension","POWER ISSUE",
AI2321="Defaut GE &amp; POWER Cabinet","POWER ISSUE",
AI2321="Sharing","POWER ISSUE",
AI2321="Sites strategiques &amp; DataCenter","POWER ISSUE",
AI2321="Exclu","Exclu",
AI2321="SAT","TX ISSUE",
AI2321="SPARE-ISSUE","SPARE-ISSUE",
AI2321="Fiber CAmtel","TX ISSUE",
AI2321="Fiber AOF","TX ISSUE",
AI2321="Projet OCM (HUAWEI)","TRAVAUX-HUAWEI",
AI2321="Projet OCM (NOKIA)","TRAVAUX -NOKIA",
AI2321="ACCESS-ISSUE","ACCESS-ISSUE",
AI2321="Projet OCM (ZTE, NOKIA, autres projets)","TRAVAUX OCM",
AI2321="No root CAuse","No root cause",
AI2321="ODU HS","TX ISSUE",
AI2321="IP &amp; VLAN","TX ISSUE",
AI2321="Warehouse HUAWEI","SPARE-ISSUE",
AI2321="SPARE-HS","SPARE-ISSUE",
AI2321="Power Telco","RAN ISSUE",AI2321="no impacts","no impacts"
),"")</f>
        <v>no impacts</v>
      </c>
      <c r="AI2321" s="85" t="s">
        <v>5998</v>
      </c>
      <c r="AJ2321" s="57" t="str" cm="1">
        <f t="array" ref="AJ2321">IFERROR(_xlfn.IFS(
AI2321="MPR ISSUE","ACTIVE",
AI2321="BSS Hardware Issue","ACTIVE",
AI2321="Sites strategiques, MLL, Pylone, etc.","PASSIVE",
AI2321="AKTIVCO DEFAUT GE &amp; POWER Cabinet","PASSIVE",
AI2321="AKTIVCO Coupure ENEO &amp; Baisse de tension","PASSIVE",
AI2321="Coupure ENEO &amp; Baisse de tension","PASSIVE",
AI2321="Defaut GE &amp; POWER Cabinet","PASSIVE",
AI2321="Sharing","PASSIVE",
AI2321="Sites strategiques &amp; DataCenter","PASSIVE",
AI2321="Exclu","Exclu",
AI2321="SAT","ACTIVE",
AI2321="SPARE-ISSUE","SPARE-ISSUE",
AI2321="Fiber CAmtel","ACTIVE",
AI2321="Fiber AOF","ACTIVE",
AI2321="Projet OCM (HUAWEI)","PLANNED WORKS",
AI2321="Projet OCM (NOKIA)","PLANNED WORKS",
AI2321="ACCESS-ISSUE","ACCESS-ISSUE",
AI2321="Projet OCM (ZTE, NOKIA, autres projets)","PLANNED WORKS",
AI2321="No root CAuse","No root cause",
AI2321="ODU HS","ACTIVE",
AI2321="IP &amp; VLAN","ACTIVE",
AI2321="Warehouse HUAWEI","SPARE-ISSUE",
AI2321="SPARE-HS","SPARE-ISSUE",
AI2321="Power Telco","ACTIVE", AI2321="no impacts","no impacts"
),"")</f>
        <v>no impacts</v>
      </c>
      <c r="AK2321" s="23" t="s">
        <v>5537</v>
      </c>
      <c r="AL2321" s="23" t="str">
        <f t="shared" si="67"/>
        <v>LIT_495</v>
      </c>
      <c r="AN2321" s="9" t="s">
        <v>5537</v>
      </c>
      <c r="AO2321" s="23" t="str">
        <f>_xlfn.XLOOKUP(B2321,'INCIDENT-05-03-2026'!E:E,'INCIDENT-05-03-2026'!F:F,"")</f>
        <v/>
      </c>
      <c r="AP2321" s="7" t="s">
        <v>5537</v>
      </c>
      <c r="AQ2321" s="6"/>
      <c r="AR2321" s="7"/>
      <c r="AS2321" s="3" t="str">
        <f>_xlfn.XLOOKUP(B2321,'[3]tt num | region | site id'!$C:$C,'[3]tt num | region | site id'!$Q:$Q,"")</f>
        <v/>
      </c>
      <c r="AT2321" s="24" t="str">
        <f>_xlfn.XLOOKUP(B2321,'[4]Cells Huawei 03052026 12h'!$B:$B,'[4]Cells Huawei 03052026 12h'!$T:$T,"")</f>
        <v/>
      </c>
      <c r="AU2321" s="24" t="str">
        <f>_xlfn.XLOOKUP(B2321,'[5]cells down 02052026 8h50'!$B:$B,'[5]cells down 02052026 8h50'!$R:$R,"")</f>
        <v/>
      </c>
      <c r="AV2321" s="24" t="str">
        <f>_xlfn.XLOOKUP(B2321,'[5]cells down 02052026 13h50'!$B:$B,'[5]cells down 02052026 13h50'!$R:$R,"")</f>
        <v/>
      </c>
      <c r="AW2321" s="24" t="str">
        <f>_xlfn.XLOOKUP(B2321,'[5]cells down 02052026 13h50'!$B:$B,'[5]cells down 02052026 13h50'!$R:$R,"")</f>
        <v/>
      </c>
      <c r="AX2321" s="24" t="str">
        <f>_xlfn.XLOOKUP(B2321,'[6]cell downs 03052026 8h40 '!$B:$B,'[6]cell downs 03052026 8h40 '!$R:$R,"")</f>
        <v/>
      </c>
      <c r="AY2321" s="24" t="str">
        <f>_xlfn.XLOOKUP(B2321,'[7]ALL SITES DOWN'!$D:$D,'[7]ALL SITES DOWN'!$J:$J,"")</f>
        <v/>
      </c>
      <c r="AZ2321" s="24" t="str">
        <f>_xlfn.XLOOKUP(B2321,'[8]ALL SITES DOWN'!$D:$D,'[8]ALL SITES DOWN'!$J:$J,"")</f>
        <v/>
      </c>
      <c r="BA2321" s="9" t="str">
        <f>_xlfn.XLOOKUP(B2321,[9]sheet1!$AC:$AC,[9]sheet1!$AF:$AF,"")</f>
        <v/>
      </c>
      <c r="BB2321" s="14" t="s">
        <v>5537</v>
      </c>
      <c r="BC2321" s="14" t="s">
        <v>5537</v>
      </c>
      <c r="BD2321" s="14" t="str">
        <f>_xlfn.XLOOKUP(B2321,'[10]cell downs 18042026 17h'!$B:$B,'[10]cell downs 18042026 17h'!$B:$B,"")</f>
        <v/>
      </c>
      <c r="BE2321" s="14" t="str">
        <f>_xlfn.XLOOKUP(B2321,'[11]Cells Huawei 19042026 15h'!$B:$B,'[11]Cells Huawei 19042026 15h'!$B:$B,"")</f>
        <v/>
      </c>
      <c r="BF2321" s="9" t="str">
        <f>_xlfn.XLOOKUP(B2321,'[12]cells down 19042026 9H40'!$B:$B,'[12]cells down 19042026 9H40'!$B:$B,"")</f>
        <v/>
      </c>
      <c r="BG2321" s="9" t="s">
        <v>4415</v>
      </c>
      <c r="BH2321" s="9" t="s">
        <v>5537</v>
      </c>
    </row>
    <row r="2322" spans="1:60" s="9" customFormat="1" x14ac:dyDescent="0.3">
      <c r="A2322" s="1" t="s">
        <v>4418</v>
      </c>
      <c r="B2322" s="8" t="s">
        <v>4419</v>
      </c>
      <c r="C2322" s="3" t="str">
        <f>_xlfn.XLOOKUP(B2322,'[1]daily break down'!$D:$D,'[1]daily break down'!$E:$E,"")</f>
        <v>LITTORAL</v>
      </c>
      <c r="D2322" s="1" t="s">
        <v>11</v>
      </c>
      <c r="E2322" s="1" t="s">
        <v>594</v>
      </c>
      <c r="F2322" s="3" t="s">
        <v>31</v>
      </c>
      <c r="G2322" s="1" t="s">
        <v>3535</v>
      </c>
      <c r="H2322" s="41" t="str">
        <f>_xlfn.XLOOKUP(B2322,[2]CALCULATION!$B:$B,[2]CALCULATION!$H:$H,"")</f>
        <v>NOKIA</v>
      </c>
      <c r="I2322" s="34">
        <v>0</v>
      </c>
      <c r="J2322" s="34">
        <v>0</v>
      </c>
      <c r="K2322" s="34">
        <v>0</v>
      </c>
      <c r="L2322" s="34">
        <v>0</v>
      </c>
      <c r="M2322" s="34">
        <v>0</v>
      </c>
      <c r="N2322" s="34">
        <v>0</v>
      </c>
      <c r="O2322" s="34">
        <v>0</v>
      </c>
      <c r="P2322" s="34">
        <v>0</v>
      </c>
      <c r="Q2322" s="34">
        <v>0</v>
      </c>
      <c r="R2322" s="34">
        <v>0</v>
      </c>
      <c r="S2322" s="35">
        <v>0</v>
      </c>
      <c r="T2322" s="35">
        <v>0</v>
      </c>
      <c r="U2322" s="35">
        <v>0</v>
      </c>
      <c r="V2322" s="35">
        <v>0</v>
      </c>
      <c r="W2322" s="35">
        <v>0</v>
      </c>
      <c r="X2322" s="35">
        <v>0</v>
      </c>
      <c r="Y2322" s="35">
        <v>0</v>
      </c>
      <c r="Z2322" s="35">
        <v>0</v>
      </c>
      <c r="AA2322" s="35">
        <v>0</v>
      </c>
      <c r="AB2322" s="35">
        <v>0</v>
      </c>
      <c r="AC2322" s="35">
        <v>0</v>
      </c>
      <c r="AD2322" s="35">
        <v>0</v>
      </c>
      <c r="AE2322" s="58" t="s">
        <v>5560</v>
      </c>
      <c r="AF2322" s="58"/>
      <c r="AG2322" s="57" t="str" cm="1">
        <f t="array" ref="AG2322">IFERROR(_xlfn.IFS(
AI2322="MPR ISSUE","PDH",
AI2322="BSS Hardware Issue","BSS",
AI2322="Sites strategiques, MLL, Pylone, etc.","ENVTECH",
AI2322="AKTIVCO DEFAUT GE &amp; POWER Cabinet","AKTIVCO",
AI2322="AKTIVCO Coupure ENEO &amp; Baisse de tension","AKTIVCO GRID ONLY",
AI2322="Coupure ENEO &amp; Baisse de tension","IHS GRID ONLY",
AI2322="Defaut GE &amp; POWER Cabinet","IHS",
AI2322="Sharing","Partners",
AI2322="Sites strategiques &amp; DataCenter","SST &amp; DC",
AI2322="Exclu","Exclu",
AI2322="SAT","SAT",
AI2322="SPARE-ISSUE","SPARE-ISSUE",
AI2322="Fiber CAmtel","TRANS_FO_CAMTEL",
AI2322="Fiber AOF","Fiber AOF",
AI2322="Projet OCM (HUAWEI)","TRAVAUX-HUAWEI",
AI2322="Projet OCM (NOKIA)","TRAVAUX-NOKIA",
AI2322="ACCESS-ISSUE","ACCESS-ISSUE",
AI2322="Projet OCM (ZTE, NOKIA, autres projets)","TRAVAUX OCM",
AI2322="No root CAuse","No root cause",
AI2322="ODU HS","PDH",
AI2322="IP &amp; VLAN","PDH",
AI2322="Warehouse HUAWEI","SPARE-ISSUE",
AI2322="SPARE-HS","SPARE-ISSUE",
AI2322="Power Telco","BSS",AI2322="no impacts","no impacts"
),"")</f>
        <v>no impacts</v>
      </c>
      <c r="AH2322" s="57" t="str" cm="1">
        <f t="array" ref="AH2322">IFERROR(_xlfn.IFS(
AI2322="MPR ISSUE","TX ISSUE",
AI2322="BSS Hardware Issue","RAN ISSUE",
AI2322="Sites strategiques, MLL, Pylone, etc.","ENVTECH",
AI2322="AKTIVCO DEFAUT GE &amp; POWER Cabinet","POWER ISSUE",
AI2322="AKTIVCO Coupure ENEO &amp; Baisse de tension","POWER ISSUE",
AI2322="Coupure ENEO &amp; Baisse de tension","POWER ISSUE",
AI2322="Defaut GE &amp; POWER Cabinet","POWER ISSUE",
AI2322="Sharing","POWER ISSUE",
AI2322="Sites strategiques &amp; DataCenter","POWER ISSUE",
AI2322="Exclu","Exclu",
AI2322="SAT","TX ISSUE",
AI2322="SPARE-ISSUE","SPARE-ISSUE",
AI2322="Fiber CAmtel","TX ISSUE",
AI2322="Fiber AOF","TX ISSUE",
AI2322="Projet OCM (HUAWEI)","TRAVAUX-HUAWEI",
AI2322="Projet OCM (NOKIA)","TRAVAUX -NOKIA",
AI2322="ACCESS-ISSUE","ACCESS-ISSUE",
AI2322="Projet OCM (ZTE, NOKIA, autres projets)","TRAVAUX OCM",
AI2322="No root CAuse","No root cause",
AI2322="ODU HS","TX ISSUE",
AI2322="IP &amp; VLAN","TX ISSUE",
AI2322="Warehouse HUAWEI","SPARE-ISSUE",
AI2322="SPARE-HS","SPARE-ISSUE",
AI2322="Power Telco","RAN ISSUE",AI2322="no impacts","no impacts"
),"")</f>
        <v>no impacts</v>
      </c>
      <c r="AI2322" s="85" t="s">
        <v>5998</v>
      </c>
      <c r="AJ2322" s="57" t="str" cm="1">
        <f t="array" ref="AJ2322">IFERROR(_xlfn.IFS(
AI2322="MPR ISSUE","ACTIVE",
AI2322="BSS Hardware Issue","ACTIVE",
AI2322="Sites strategiques, MLL, Pylone, etc.","PASSIVE",
AI2322="AKTIVCO DEFAUT GE &amp; POWER Cabinet","PASSIVE",
AI2322="AKTIVCO Coupure ENEO &amp; Baisse de tension","PASSIVE",
AI2322="Coupure ENEO &amp; Baisse de tension","PASSIVE",
AI2322="Defaut GE &amp; POWER Cabinet","PASSIVE",
AI2322="Sharing","PASSIVE",
AI2322="Sites strategiques &amp; DataCenter","PASSIVE",
AI2322="Exclu","Exclu",
AI2322="SAT","ACTIVE",
AI2322="SPARE-ISSUE","SPARE-ISSUE",
AI2322="Fiber CAmtel","ACTIVE",
AI2322="Fiber AOF","ACTIVE",
AI2322="Projet OCM (HUAWEI)","PLANNED WORKS",
AI2322="Projet OCM (NOKIA)","PLANNED WORKS",
AI2322="ACCESS-ISSUE","ACCESS-ISSUE",
AI2322="Projet OCM (ZTE, NOKIA, autres projets)","PLANNED WORKS",
AI2322="No root CAuse","No root cause",
AI2322="ODU HS","ACTIVE",
AI2322="IP &amp; VLAN","ACTIVE",
AI2322="Warehouse HUAWEI","SPARE-ISSUE",
AI2322="SPARE-HS","SPARE-ISSUE",
AI2322="Power Telco","ACTIVE", AI2322="no impacts","no impacts"
),"")</f>
        <v>no impacts</v>
      </c>
      <c r="AK2322" s="23" t="s">
        <v>5537</v>
      </c>
      <c r="AL2322" s="23" t="str">
        <f t="shared" si="67"/>
        <v>LIT_194</v>
      </c>
      <c r="AN2322" s="9" t="s">
        <v>5537</v>
      </c>
      <c r="AO2322" s="23" t="str">
        <f>_xlfn.XLOOKUP(B2322,'INCIDENT-05-03-2026'!E:E,'INCIDENT-05-03-2026'!F:F,"")</f>
        <v/>
      </c>
      <c r="AP2322" s="7" t="s">
        <v>5537</v>
      </c>
      <c r="AQ2322" s="6"/>
      <c r="AR2322" s="7"/>
      <c r="AS2322" s="3" t="str">
        <f>_xlfn.XLOOKUP(B2322,'[3]tt num | region | site id'!$C:$C,'[3]tt num | region | site id'!$Q:$Q,"")</f>
        <v/>
      </c>
      <c r="AT2322" s="24" t="str">
        <f>_xlfn.XLOOKUP(B2322,'[4]Cells Huawei 03052026 12h'!$B:$B,'[4]Cells Huawei 03052026 12h'!$T:$T,"")</f>
        <v/>
      </c>
      <c r="AU2322" s="24" t="str">
        <f>_xlfn.XLOOKUP(B2322,'[5]cells down 02052026 8h50'!$B:$B,'[5]cells down 02052026 8h50'!$R:$R,"")</f>
        <v/>
      </c>
      <c r="AV2322" s="24" t="str">
        <f>_xlfn.XLOOKUP(B2322,'[5]cells down 02052026 13h50'!$B:$B,'[5]cells down 02052026 13h50'!$R:$R,"")</f>
        <v/>
      </c>
      <c r="AW2322" s="24" t="str">
        <f>_xlfn.XLOOKUP(B2322,'[5]cells down 02052026 13h50'!$B:$B,'[5]cells down 02052026 13h50'!$R:$R,"")</f>
        <v/>
      </c>
      <c r="AX2322" s="24" t="str">
        <f>_xlfn.XLOOKUP(B2322,'[6]cell downs 03052026 8h40 '!$B:$B,'[6]cell downs 03052026 8h40 '!$R:$R,"")</f>
        <v/>
      </c>
      <c r="AY2322" s="24" t="str">
        <f>_xlfn.XLOOKUP(B2322,'[7]ALL SITES DOWN'!$D:$D,'[7]ALL SITES DOWN'!$J:$J,"")</f>
        <v/>
      </c>
      <c r="AZ2322" s="24" t="str">
        <f>_xlfn.XLOOKUP(B2322,'[8]ALL SITES DOWN'!$D:$D,'[8]ALL SITES DOWN'!$J:$J,"")</f>
        <v/>
      </c>
      <c r="BA2322" s="9" t="str">
        <f>_xlfn.XLOOKUP(B2322,[9]sheet1!$AC:$AC,[9]sheet1!$AF:$AF,"")</f>
        <v/>
      </c>
      <c r="BB2322" s="14" t="s">
        <v>5537</v>
      </c>
      <c r="BC2322" s="14" t="s">
        <v>5537</v>
      </c>
      <c r="BD2322" s="14" t="str">
        <f>_xlfn.XLOOKUP(B2322,'[10]cell downs 18042026 17h'!$B:$B,'[10]cell downs 18042026 17h'!$B:$B,"")</f>
        <v/>
      </c>
      <c r="BE2322" s="14" t="str">
        <f>_xlfn.XLOOKUP(B2322,'[11]Cells Huawei 19042026 15h'!$B:$B,'[11]Cells Huawei 19042026 15h'!$B:$B,"")</f>
        <v/>
      </c>
      <c r="BF2322" s="9" t="str">
        <f>_xlfn.XLOOKUP(B2322,'[12]cells down 19042026 9H40'!$B:$B,'[12]cells down 19042026 9H40'!$B:$B,"")</f>
        <v/>
      </c>
      <c r="BG2322" s="9" t="s">
        <v>5537</v>
      </c>
      <c r="BH2322" s="9" t="s">
        <v>12</v>
      </c>
    </row>
    <row r="2323" spans="1:60" s="9" customFormat="1" x14ac:dyDescent="0.3">
      <c r="A2323" s="1" t="s">
        <v>4423</v>
      </c>
      <c r="B2323" s="8" t="s">
        <v>4424</v>
      </c>
      <c r="C2323" s="3" t="str">
        <f>_xlfn.XLOOKUP(B2323,'[1]daily break down'!$D:$D,'[1]daily break down'!$E:$E,"")</f>
        <v>Douala</v>
      </c>
      <c r="D2323" s="1" t="s">
        <v>11</v>
      </c>
      <c r="E2323" s="1" t="s">
        <v>12</v>
      </c>
      <c r="F2323" s="3" t="s">
        <v>31</v>
      </c>
      <c r="G2323" s="1" t="s">
        <v>32</v>
      </c>
      <c r="H2323" s="42" t="str">
        <f>_xlfn.XLOOKUP(B2323,[2]CALCULATION!$B:$B,[2]CALCULATION!$H:$H,"")</f>
        <v>ZTE</v>
      </c>
      <c r="I2323" s="34">
        <v>0</v>
      </c>
      <c r="J2323" s="34">
        <v>0</v>
      </c>
      <c r="K2323" s="34">
        <v>0</v>
      </c>
      <c r="L2323" s="34">
        <v>0</v>
      </c>
      <c r="M2323" s="34">
        <v>0</v>
      </c>
      <c r="N2323" s="34">
        <v>0</v>
      </c>
      <c r="O2323" s="34">
        <v>0</v>
      </c>
      <c r="P2323" s="34">
        <v>0</v>
      </c>
      <c r="Q2323" s="34">
        <v>0</v>
      </c>
      <c r="R2323" s="34">
        <v>0</v>
      </c>
      <c r="S2323" s="35">
        <v>0</v>
      </c>
      <c r="T2323" s="35">
        <v>0</v>
      </c>
      <c r="U2323" s="35">
        <v>0</v>
      </c>
      <c r="V2323" s="35">
        <v>0</v>
      </c>
      <c r="W2323" s="35">
        <v>0</v>
      </c>
      <c r="X2323" s="35">
        <v>0</v>
      </c>
      <c r="Y2323" s="35">
        <v>0</v>
      </c>
      <c r="Z2323" s="35">
        <v>0</v>
      </c>
      <c r="AA2323" s="35">
        <v>0</v>
      </c>
      <c r="AB2323" s="35">
        <v>0</v>
      </c>
      <c r="AC2323" s="35">
        <v>0</v>
      </c>
      <c r="AD2323" s="35">
        <v>0</v>
      </c>
      <c r="AE2323" s="58" t="s">
        <v>5560</v>
      </c>
      <c r="AF2323" s="58"/>
      <c r="AG2323" s="57" t="str" cm="1">
        <f t="array" ref="AG2323">IFERROR(_xlfn.IFS(
AI2323="MPR ISSUE","PDH",
AI2323="BSS Hardware Issue","BSS",
AI2323="Sites strategiques, MLL, Pylone, etc.","ENVTECH",
AI2323="AKTIVCO DEFAUT GE &amp; POWER Cabinet","AKTIVCO",
AI2323="AKTIVCO Coupure ENEO &amp; Baisse de tension","AKTIVCO GRID ONLY",
AI2323="Coupure ENEO &amp; Baisse de tension","IHS GRID ONLY",
AI2323="Defaut GE &amp; POWER Cabinet","IHS",
AI2323="Sharing","Partners",
AI2323="Sites strategiques &amp; DataCenter","SST &amp; DC",
AI2323="Exclu","Exclu",
AI2323="SAT","SAT",
AI2323="SPARE-ISSUE","SPARE-ISSUE",
AI2323="Fiber CAmtel","TRANS_FO_CAMTEL",
AI2323="Fiber AOF","Fiber AOF",
AI2323="Projet OCM (HUAWEI)","TRAVAUX-HUAWEI",
AI2323="Projet OCM (NOKIA)","TRAVAUX-NOKIA",
AI2323="ACCESS-ISSUE","ACCESS-ISSUE",
AI2323="Projet OCM (ZTE, NOKIA, autres projets)","TRAVAUX OCM",
AI2323="No root CAuse","No root cause",
AI2323="ODU HS","PDH",
AI2323="IP &amp; VLAN","PDH",
AI2323="Warehouse HUAWEI","SPARE-ISSUE",
AI2323="SPARE-HS","SPARE-ISSUE",
AI2323="Power Telco","BSS",AI2323="no impacts","no impacts"
),"")</f>
        <v>no impacts</v>
      </c>
      <c r="AH2323" s="57" t="str" cm="1">
        <f t="array" ref="AH2323">IFERROR(_xlfn.IFS(
AI2323="MPR ISSUE","TX ISSUE",
AI2323="BSS Hardware Issue","RAN ISSUE",
AI2323="Sites strategiques, MLL, Pylone, etc.","ENVTECH",
AI2323="AKTIVCO DEFAUT GE &amp; POWER Cabinet","POWER ISSUE",
AI2323="AKTIVCO Coupure ENEO &amp; Baisse de tension","POWER ISSUE",
AI2323="Coupure ENEO &amp; Baisse de tension","POWER ISSUE",
AI2323="Defaut GE &amp; POWER Cabinet","POWER ISSUE",
AI2323="Sharing","POWER ISSUE",
AI2323="Sites strategiques &amp; DataCenter","POWER ISSUE",
AI2323="Exclu","Exclu",
AI2323="SAT","TX ISSUE",
AI2323="SPARE-ISSUE","SPARE-ISSUE",
AI2323="Fiber CAmtel","TX ISSUE",
AI2323="Fiber AOF","TX ISSUE",
AI2323="Projet OCM (HUAWEI)","TRAVAUX-HUAWEI",
AI2323="Projet OCM (NOKIA)","TRAVAUX -NOKIA",
AI2323="ACCESS-ISSUE","ACCESS-ISSUE",
AI2323="Projet OCM (ZTE, NOKIA, autres projets)","TRAVAUX OCM",
AI2323="No root CAuse","No root cause",
AI2323="ODU HS","TX ISSUE",
AI2323="IP &amp; VLAN","TX ISSUE",
AI2323="Warehouse HUAWEI","SPARE-ISSUE",
AI2323="SPARE-HS","SPARE-ISSUE",
AI2323="Power Telco","RAN ISSUE",AI2323="no impacts","no impacts"
),"")</f>
        <v>no impacts</v>
      </c>
      <c r="AI2323" s="85" t="s">
        <v>5998</v>
      </c>
      <c r="AJ2323" s="57" t="str" cm="1">
        <f t="array" ref="AJ2323">IFERROR(_xlfn.IFS(
AI2323="MPR ISSUE","ACTIVE",
AI2323="BSS Hardware Issue","ACTIVE",
AI2323="Sites strategiques, MLL, Pylone, etc.","PASSIVE",
AI2323="AKTIVCO DEFAUT GE &amp; POWER Cabinet","PASSIVE",
AI2323="AKTIVCO Coupure ENEO &amp; Baisse de tension","PASSIVE",
AI2323="Coupure ENEO &amp; Baisse de tension","PASSIVE",
AI2323="Defaut GE &amp; POWER Cabinet","PASSIVE",
AI2323="Sharing","PASSIVE",
AI2323="Sites strategiques &amp; DataCenter","PASSIVE",
AI2323="Exclu","Exclu",
AI2323="SAT","ACTIVE",
AI2323="SPARE-ISSUE","SPARE-ISSUE",
AI2323="Fiber CAmtel","ACTIVE",
AI2323="Fiber AOF","ACTIVE",
AI2323="Projet OCM (HUAWEI)","PLANNED WORKS",
AI2323="Projet OCM (NOKIA)","PLANNED WORKS",
AI2323="ACCESS-ISSUE","ACCESS-ISSUE",
AI2323="Projet OCM (ZTE, NOKIA, autres projets)","PLANNED WORKS",
AI2323="No root CAuse","No root cause",
AI2323="ODU HS","ACTIVE",
AI2323="IP &amp; VLAN","ACTIVE",
AI2323="Warehouse HUAWEI","SPARE-ISSUE",
AI2323="SPARE-HS","SPARE-ISSUE",
AI2323="Power Telco","ACTIVE", AI2323="no impacts","no impacts"
),"")</f>
        <v>no impacts</v>
      </c>
      <c r="AK2323" s="23" t="s">
        <v>5537</v>
      </c>
      <c r="AL2323" s="23" t="str">
        <f t="shared" si="67"/>
        <v>LIT_404</v>
      </c>
      <c r="AN2323" s="9" t="s">
        <v>5537</v>
      </c>
      <c r="AO2323" s="23" t="str">
        <f>_xlfn.XLOOKUP(B2323,'INCIDENT-05-03-2026'!E:E,'INCIDENT-05-03-2026'!F:F,"")</f>
        <v/>
      </c>
      <c r="AP2323" s="7" t="s">
        <v>5537</v>
      </c>
      <c r="AQ2323" s="6"/>
      <c r="AR2323" s="7"/>
      <c r="AS2323" s="3" t="str">
        <f>_xlfn.XLOOKUP(B2323,'[3]tt num | region | site id'!$C:$C,'[3]tt num | region | site id'!$Q:$Q,"")</f>
        <v/>
      </c>
      <c r="AT2323" s="24" t="str">
        <f>_xlfn.XLOOKUP(B2323,'[4]Cells Huawei 03052026 12h'!$B:$B,'[4]Cells Huawei 03052026 12h'!$T:$T,"")</f>
        <v/>
      </c>
      <c r="AU2323" s="24" t="str">
        <f>_xlfn.XLOOKUP(B2323,'[5]cells down 02052026 8h50'!$B:$B,'[5]cells down 02052026 8h50'!$R:$R,"")</f>
        <v/>
      </c>
      <c r="AV2323" s="24" t="str">
        <f>_xlfn.XLOOKUP(B2323,'[5]cells down 02052026 13h50'!$B:$B,'[5]cells down 02052026 13h50'!$R:$R,"")</f>
        <v/>
      </c>
      <c r="AW2323" s="24" t="str">
        <f>_xlfn.XLOOKUP(B2323,'[5]cells down 02052026 13h50'!$B:$B,'[5]cells down 02052026 13h50'!$R:$R,"")</f>
        <v/>
      </c>
      <c r="AX2323" s="24" t="str">
        <f>_xlfn.XLOOKUP(B2323,'[6]cell downs 03052026 8h40 '!$B:$B,'[6]cell downs 03052026 8h40 '!$R:$R,"")</f>
        <v/>
      </c>
      <c r="AY2323" s="24" t="str">
        <f>_xlfn.XLOOKUP(B2323,'[7]ALL SITES DOWN'!$D:$D,'[7]ALL SITES DOWN'!$J:$J,"")</f>
        <v/>
      </c>
      <c r="AZ2323" s="24" t="str">
        <f>_xlfn.XLOOKUP(B2323,'[8]ALL SITES DOWN'!$D:$D,'[8]ALL SITES DOWN'!$J:$J,"")</f>
        <v/>
      </c>
      <c r="BA2323" s="9" t="str">
        <f>_xlfn.XLOOKUP(B2323,[9]sheet1!$AC:$AC,[9]sheet1!$AF:$AF,"")</f>
        <v/>
      </c>
      <c r="BB2323" s="14" t="s">
        <v>5537</v>
      </c>
      <c r="BC2323" s="14" t="s">
        <v>5537</v>
      </c>
      <c r="BD2323" s="14" t="str">
        <f>_xlfn.XLOOKUP(B2323,'[10]cell downs 18042026 17h'!$B:$B,'[10]cell downs 18042026 17h'!$B:$B,"")</f>
        <v/>
      </c>
      <c r="BE2323" s="14" t="str">
        <f>_xlfn.XLOOKUP(B2323,'[11]Cells Huawei 19042026 15h'!$B:$B,'[11]Cells Huawei 19042026 15h'!$B:$B,"")</f>
        <v/>
      </c>
      <c r="BF2323" s="9" t="str">
        <f>_xlfn.XLOOKUP(B2323,'[12]cells down 19042026 9H40'!$B:$B,'[12]cells down 19042026 9H40'!$B:$B,"")</f>
        <v/>
      </c>
      <c r="BG2323" s="9" t="s">
        <v>4424</v>
      </c>
      <c r="BH2323" s="9" t="s">
        <v>12</v>
      </c>
    </row>
    <row r="2324" spans="1:60" s="9" customFormat="1" x14ac:dyDescent="0.3">
      <c r="A2324" s="1" t="s">
        <v>4425</v>
      </c>
      <c r="B2324" s="8" t="s">
        <v>4426</v>
      </c>
      <c r="C2324" s="3" t="str">
        <f>_xlfn.XLOOKUP(B2324,'[1]daily break down'!$D:$D,'[1]daily break down'!$E:$E,"")</f>
        <v>OUEST</v>
      </c>
      <c r="D2324" s="1" t="s">
        <v>11</v>
      </c>
      <c r="E2324" s="1" t="s">
        <v>12</v>
      </c>
      <c r="F2324" s="3" t="s">
        <v>102</v>
      </c>
      <c r="G2324" s="1" t="s">
        <v>4399</v>
      </c>
      <c r="H2324" s="40" t="str">
        <f>_xlfn.XLOOKUP(B2324,[2]CALCULATION!$B:$B,[2]CALCULATION!$H:$H,"")</f>
        <v>HUAWEI</v>
      </c>
      <c r="I2324" s="34">
        <v>0</v>
      </c>
      <c r="J2324" s="34">
        <v>0</v>
      </c>
      <c r="K2324" s="34">
        <v>0</v>
      </c>
      <c r="L2324" s="34">
        <v>0</v>
      </c>
      <c r="M2324" s="34">
        <v>0</v>
      </c>
      <c r="N2324" s="34">
        <v>0</v>
      </c>
      <c r="O2324" s="34">
        <v>0</v>
      </c>
      <c r="P2324" s="34">
        <v>0</v>
      </c>
      <c r="Q2324" s="34">
        <v>0</v>
      </c>
      <c r="R2324" s="34">
        <v>0</v>
      </c>
      <c r="S2324" s="35">
        <v>0</v>
      </c>
      <c r="T2324" s="35">
        <v>0</v>
      </c>
      <c r="U2324" s="35">
        <v>0</v>
      </c>
      <c r="V2324" s="35">
        <v>0</v>
      </c>
      <c r="W2324" s="35">
        <v>0</v>
      </c>
      <c r="X2324" s="35">
        <v>0</v>
      </c>
      <c r="Y2324" s="35">
        <v>0</v>
      </c>
      <c r="Z2324" s="35">
        <v>0</v>
      </c>
      <c r="AA2324" s="35">
        <v>0</v>
      </c>
      <c r="AB2324" s="35">
        <v>0</v>
      </c>
      <c r="AC2324" s="35">
        <v>0</v>
      </c>
      <c r="AD2324" s="35">
        <v>0</v>
      </c>
      <c r="AE2324" s="58" t="s">
        <v>5560</v>
      </c>
      <c r="AF2324" s="58"/>
      <c r="AG2324" s="57" t="str" cm="1">
        <f t="array" ref="AG2324">IFERROR(_xlfn.IFS(
AI2324="MPR ISSUE","PDH",
AI2324="BSS Hardware Issue","BSS",
AI2324="Sites strategiques, MLL, Pylone, etc.","ENVTECH",
AI2324="AKTIVCO DEFAUT GE &amp; POWER Cabinet","AKTIVCO",
AI2324="AKTIVCO Coupure ENEO &amp; Baisse de tension","AKTIVCO GRID ONLY",
AI2324="Coupure ENEO &amp; Baisse de tension","IHS GRID ONLY",
AI2324="Defaut GE &amp; POWER Cabinet","IHS",
AI2324="Sharing","Partners",
AI2324="Sites strategiques &amp; DataCenter","SST &amp; DC",
AI2324="Exclu","Exclu",
AI2324="SAT","SAT",
AI2324="SPARE-ISSUE","SPARE-ISSUE",
AI2324="Fiber CAmtel","TRANS_FO_CAMTEL",
AI2324="Fiber AOF","Fiber AOF",
AI2324="Projet OCM (HUAWEI)","TRAVAUX-HUAWEI",
AI2324="Projet OCM (NOKIA)","TRAVAUX-NOKIA",
AI2324="ACCESS-ISSUE","ACCESS-ISSUE",
AI2324="Projet OCM (ZTE, NOKIA, autres projets)","TRAVAUX OCM",
AI2324="No root CAuse","No root cause",
AI2324="ODU HS","PDH",
AI2324="IP &amp; VLAN","PDH",
AI2324="Warehouse HUAWEI","SPARE-ISSUE",
AI2324="SPARE-HS","SPARE-ISSUE",
AI2324="Power Telco","BSS",AI2324="no impacts","no impacts"
),"")</f>
        <v>no impacts</v>
      </c>
      <c r="AH2324" s="57" t="str" cm="1">
        <f t="array" ref="AH2324">IFERROR(_xlfn.IFS(
AI2324="MPR ISSUE","TX ISSUE",
AI2324="BSS Hardware Issue","RAN ISSUE",
AI2324="Sites strategiques, MLL, Pylone, etc.","ENVTECH",
AI2324="AKTIVCO DEFAUT GE &amp; POWER Cabinet","POWER ISSUE",
AI2324="AKTIVCO Coupure ENEO &amp; Baisse de tension","POWER ISSUE",
AI2324="Coupure ENEO &amp; Baisse de tension","POWER ISSUE",
AI2324="Defaut GE &amp; POWER Cabinet","POWER ISSUE",
AI2324="Sharing","POWER ISSUE",
AI2324="Sites strategiques &amp; DataCenter","POWER ISSUE",
AI2324="Exclu","Exclu",
AI2324="SAT","TX ISSUE",
AI2324="SPARE-ISSUE","SPARE-ISSUE",
AI2324="Fiber CAmtel","TX ISSUE",
AI2324="Fiber AOF","TX ISSUE",
AI2324="Projet OCM (HUAWEI)","TRAVAUX-HUAWEI",
AI2324="Projet OCM (NOKIA)","TRAVAUX -NOKIA",
AI2324="ACCESS-ISSUE","ACCESS-ISSUE",
AI2324="Projet OCM (ZTE, NOKIA, autres projets)","TRAVAUX OCM",
AI2324="No root CAuse","No root cause",
AI2324="ODU HS","TX ISSUE",
AI2324="IP &amp; VLAN","TX ISSUE",
AI2324="Warehouse HUAWEI","SPARE-ISSUE",
AI2324="SPARE-HS","SPARE-ISSUE",
AI2324="Power Telco","RAN ISSUE",AI2324="no impacts","no impacts"
),"")</f>
        <v>no impacts</v>
      </c>
      <c r="AI2324" s="85" t="s">
        <v>5998</v>
      </c>
      <c r="AJ2324" s="57" t="str" cm="1">
        <f t="array" ref="AJ2324">IFERROR(_xlfn.IFS(
AI2324="MPR ISSUE","ACTIVE",
AI2324="BSS Hardware Issue","ACTIVE",
AI2324="Sites strategiques, MLL, Pylone, etc.","PASSIVE",
AI2324="AKTIVCO DEFAUT GE &amp; POWER Cabinet","PASSIVE",
AI2324="AKTIVCO Coupure ENEO &amp; Baisse de tension","PASSIVE",
AI2324="Coupure ENEO &amp; Baisse de tension","PASSIVE",
AI2324="Defaut GE &amp; POWER Cabinet","PASSIVE",
AI2324="Sharing","PASSIVE",
AI2324="Sites strategiques &amp; DataCenter","PASSIVE",
AI2324="Exclu","Exclu",
AI2324="SAT","ACTIVE",
AI2324="SPARE-ISSUE","SPARE-ISSUE",
AI2324="Fiber CAmtel","ACTIVE",
AI2324="Fiber AOF","ACTIVE",
AI2324="Projet OCM (HUAWEI)","PLANNED WORKS",
AI2324="Projet OCM (NOKIA)","PLANNED WORKS",
AI2324="ACCESS-ISSUE","ACCESS-ISSUE",
AI2324="Projet OCM (ZTE, NOKIA, autres projets)","PLANNED WORKS",
AI2324="No root CAuse","No root cause",
AI2324="ODU HS","ACTIVE",
AI2324="IP &amp; VLAN","ACTIVE",
AI2324="Warehouse HUAWEI","SPARE-ISSUE",
AI2324="SPARE-HS","SPARE-ISSUE",
AI2324="Power Telco","ACTIVE", AI2324="no impacts","no impacts"
),"")</f>
        <v>no impacts</v>
      </c>
      <c r="AK2324" s="23" t="s">
        <v>5537</v>
      </c>
      <c r="AL2324" s="23" t="str">
        <f t="shared" si="67"/>
        <v>OST_152</v>
      </c>
      <c r="AN2324" s="9" t="s">
        <v>5537</v>
      </c>
      <c r="AO2324" s="23" t="str">
        <f>_xlfn.XLOOKUP(B2324,'INCIDENT-05-03-2026'!E:E,'INCIDENT-05-03-2026'!F:F,"")</f>
        <v/>
      </c>
      <c r="AP2324" s="7" t="s">
        <v>5537</v>
      </c>
      <c r="AQ2324" s="6"/>
      <c r="AR2324" s="7"/>
      <c r="AS2324" s="3" t="str">
        <f>_xlfn.XLOOKUP(B2324,'[3]tt num | region | site id'!$C:$C,'[3]tt num | region | site id'!$Q:$Q,"")</f>
        <v/>
      </c>
      <c r="AT2324" s="24" t="str">
        <f>_xlfn.XLOOKUP(B2324,'[4]Cells Huawei 03052026 12h'!$B:$B,'[4]Cells Huawei 03052026 12h'!$T:$T,"")</f>
        <v/>
      </c>
      <c r="AU2324" s="24" t="str">
        <f>_xlfn.XLOOKUP(B2324,'[5]cells down 02052026 8h50'!$B:$B,'[5]cells down 02052026 8h50'!$R:$R,"")</f>
        <v/>
      </c>
      <c r="AV2324" s="24" t="str">
        <f>_xlfn.XLOOKUP(B2324,'[5]cells down 02052026 13h50'!$B:$B,'[5]cells down 02052026 13h50'!$R:$R,"")</f>
        <v/>
      </c>
      <c r="AW2324" s="24" t="str">
        <f>_xlfn.XLOOKUP(B2324,'[5]cells down 02052026 13h50'!$B:$B,'[5]cells down 02052026 13h50'!$R:$R,"")</f>
        <v/>
      </c>
      <c r="AX2324" s="24" t="str">
        <f>_xlfn.XLOOKUP(B2324,'[6]cell downs 03052026 8h40 '!$B:$B,'[6]cell downs 03052026 8h40 '!$R:$R,"")</f>
        <v/>
      </c>
      <c r="AY2324" s="24" t="str">
        <f>_xlfn.XLOOKUP(B2324,'[7]ALL SITES DOWN'!$D:$D,'[7]ALL SITES DOWN'!$J:$J,"")</f>
        <v/>
      </c>
      <c r="AZ2324" s="24" t="str">
        <f>_xlfn.XLOOKUP(B2324,'[8]ALL SITES DOWN'!$D:$D,'[8]ALL SITES DOWN'!$J:$J,"")</f>
        <v/>
      </c>
      <c r="BA2324" s="9" t="str">
        <f>_xlfn.XLOOKUP(B2324,[9]sheet1!$AC:$AC,[9]sheet1!$AF:$AF,"")</f>
        <v/>
      </c>
      <c r="BB2324" s="14" t="s">
        <v>5537</v>
      </c>
      <c r="BC2324" s="14" t="s">
        <v>5537</v>
      </c>
      <c r="BD2324" s="14" t="str">
        <f>_xlfn.XLOOKUP(B2324,'[10]cell downs 18042026 17h'!$B:$B,'[10]cell downs 18042026 17h'!$B:$B,"")</f>
        <v/>
      </c>
      <c r="BE2324" s="14" t="str">
        <f>_xlfn.XLOOKUP(B2324,'[11]Cells Huawei 19042026 15h'!$B:$B,'[11]Cells Huawei 19042026 15h'!$B:$B,"")</f>
        <v/>
      </c>
      <c r="BF2324" s="9" t="str">
        <f>_xlfn.XLOOKUP(B2324,'[12]cells down 19042026 9H40'!$B:$B,'[12]cells down 19042026 9H40'!$B:$B,"")</f>
        <v/>
      </c>
      <c r="BG2324" s="9" t="s">
        <v>4426</v>
      </c>
      <c r="BH2324" s="9" t="s">
        <v>12</v>
      </c>
    </row>
    <row r="2325" spans="1:60" s="9" customFormat="1" x14ac:dyDescent="0.3">
      <c r="A2325" s="1" t="s">
        <v>4439</v>
      </c>
      <c r="B2325" s="8" t="s">
        <v>4440</v>
      </c>
      <c r="C2325" s="3" t="str">
        <f>_xlfn.XLOOKUP(B2325,'[1]daily break down'!$D:$D,'[1]daily break down'!$E:$E,"")</f>
        <v>OUEST</v>
      </c>
      <c r="D2325" s="1" t="s">
        <v>11</v>
      </c>
      <c r="E2325" s="1" t="s">
        <v>12</v>
      </c>
      <c r="F2325" s="3" t="s">
        <v>102</v>
      </c>
      <c r="G2325" s="1" t="s">
        <v>4439</v>
      </c>
      <c r="H2325" s="40" t="str">
        <f>_xlfn.XLOOKUP(B2325,[2]CALCULATION!$B:$B,[2]CALCULATION!$H:$H,"")</f>
        <v>HUAWEI</v>
      </c>
      <c r="I2325" s="34">
        <v>0</v>
      </c>
      <c r="J2325" s="34">
        <v>0</v>
      </c>
      <c r="K2325" s="34">
        <v>0</v>
      </c>
      <c r="L2325" s="34">
        <v>0</v>
      </c>
      <c r="M2325" s="34">
        <v>0</v>
      </c>
      <c r="N2325" s="34">
        <v>0</v>
      </c>
      <c r="O2325" s="34">
        <v>0</v>
      </c>
      <c r="P2325" s="34">
        <v>0</v>
      </c>
      <c r="Q2325" s="34">
        <v>0</v>
      </c>
      <c r="R2325" s="34">
        <v>0</v>
      </c>
      <c r="S2325" s="35">
        <v>0</v>
      </c>
      <c r="T2325" s="35">
        <v>0</v>
      </c>
      <c r="U2325" s="35">
        <v>0</v>
      </c>
      <c r="V2325" s="35">
        <v>0</v>
      </c>
      <c r="W2325" s="35">
        <v>0</v>
      </c>
      <c r="X2325" s="35">
        <v>0</v>
      </c>
      <c r="Y2325" s="35">
        <v>0</v>
      </c>
      <c r="Z2325" s="35">
        <v>0</v>
      </c>
      <c r="AA2325" s="35">
        <v>0</v>
      </c>
      <c r="AB2325" s="35">
        <v>0</v>
      </c>
      <c r="AC2325" s="35">
        <v>0</v>
      </c>
      <c r="AD2325" s="35">
        <v>0</v>
      </c>
      <c r="AE2325" s="58" t="s">
        <v>5560</v>
      </c>
      <c r="AF2325" s="58"/>
      <c r="AG2325" s="57" t="str" cm="1">
        <f t="array" ref="AG2325">IFERROR(_xlfn.IFS(
AI2325="MPR ISSUE","PDH",
AI2325="BSS Hardware Issue","BSS",
AI2325="Sites strategiques, MLL, Pylone, etc.","ENVTECH",
AI2325="AKTIVCO DEFAUT GE &amp; POWER Cabinet","AKTIVCO",
AI2325="AKTIVCO Coupure ENEO &amp; Baisse de tension","AKTIVCO GRID ONLY",
AI2325="Coupure ENEO &amp; Baisse de tension","IHS GRID ONLY",
AI2325="Defaut GE &amp; POWER Cabinet","IHS",
AI2325="Sharing","Partners",
AI2325="Sites strategiques &amp; DataCenter","SST &amp; DC",
AI2325="Exclu","Exclu",
AI2325="SAT","SAT",
AI2325="SPARE-ISSUE","SPARE-ISSUE",
AI2325="Fiber CAmtel","TRANS_FO_CAMTEL",
AI2325="Fiber AOF","Fiber AOF",
AI2325="Projet OCM (HUAWEI)","TRAVAUX-HUAWEI",
AI2325="Projet OCM (NOKIA)","TRAVAUX-NOKIA",
AI2325="ACCESS-ISSUE","ACCESS-ISSUE",
AI2325="Projet OCM (ZTE, NOKIA, autres projets)","TRAVAUX OCM",
AI2325="No root CAuse","No root cause",
AI2325="ODU HS","PDH",
AI2325="IP &amp; VLAN","PDH",
AI2325="Warehouse HUAWEI","SPARE-ISSUE",
AI2325="SPARE-HS","SPARE-ISSUE",
AI2325="Power Telco","BSS",AI2325="no impacts","no impacts"
),"")</f>
        <v>no impacts</v>
      </c>
      <c r="AH2325" s="57" t="str" cm="1">
        <f t="array" ref="AH2325">IFERROR(_xlfn.IFS(
AI2325="MPR ISSUE","TX ISSUE",
AI2325="BSS Hardware Issue","RAN ISSUE",
AI2325="Sites strategiques, MLL, Pylone, etc.","ENVTECH",
AI2325="AKTIVCO DEFAUT GE &amp; POWER Cabinet","POWER ISSUE",
AI2325="AKTIVCO Coupure ENEO &amp; Baisse de tension","POWER ISSUE",
AI2325="Coupure ENEO &amp; Baisse de tension","POWER ISSUE",
AI2325="Defaut GE &amp; POWER Cabinet","POWER ISSUE",
AI2325="Sharing","POWER ISSUE",
AI2325="Sites strategiques &amp; DataCenter","POWER ISSUE",
AI2325="Exclu","Exclu",
AI2325="SAT","TX ISSUE",
AI2325="SPARE-ISSUE","SPARE-ISSUE",
AI2325="Fiber CAmtel","TX ISSUE",
AI2325="Fiber AOF","TX ISSUE",
AI2325="Projet OCM (HUAWEI)","TRAVAUX-HUAWEI",
AI2325="Projet OCM (NOKIA)","TRAVAUX -NOKIA",
AI2325="ACCESS-ISSUE","ACCESS-ISSUE",
AI2325="Projet OCM (ZTE, NOKIA, autres projets)","TRAVAUX OCM",
AI2325="No root CAuse","No root cause",
AI2325="ODU HS","TX ISSUE",
AI2325="IP &amp; VLAN","TX ISSUE",
AI2325="Warehouse HUAWEI","SPARE-ISSUE",
AI2325="SPARE-HS","SPARE-ISSUE",
AI2325="Power Telco","RAN ISSUE",AI2325="no impacts","no impacts"
),"")</f>
        <v>no impacts</v>
      </c>
      <c r="AI2325" s="85" t="s">
        <v>5998</v>
      </c>
      <c r="AJ2325" s="57" t="str" cm="1">
        <f t="array" ref="AJ2325">IFERROR(_xlfn.IFS(
AI2325="MPR ISSUE","ACTIVE",
AI2325="BSS Hardware Issue","ACTIVE",
AI2325="Sites strategiques, MLL, Pylone, etc.","PASSIVE",
AI2325="AKTIVCO DEFAUT GE &amp; POWER Cabinet","PASSIVE",
AI2325="AKTIVCO Coupure ENEO &amp; Baisse de tension","PASSIVE",
AI2325="Coupure ENEO &amp; Baisse de tension","PASSIVE",
AI2325="Defaut GE &amp; POWER Cabinet","PASSIVE",
AI2325="Sharing","PASSIVE",
AI2325="Sites strategiques &amp; DataCenter","PASSIVE",
AI2325="Exclu","Exclu",
AI2325="SAT","ACTIVE",
AI2325="SPARE-ISSUE","SPARE-ISSUE",
AI2325="Fiber CAmtel","ACTIVE",
AI2325="Fiber AOF","ACTIVE",
AI2325="Projet OCM (HUAWEI)","PLANNED WORKS",
AI2325="Projet OCM (NOKIA)","PLANNED WORKS",
AI2325="ACCESS-ISSUE","ACCESS-ISSUE",
AI2325="Projet OCM (ZTE, NOKIA, autres projets)","PLANNED WORKS",
AI2325="No root CAuse","No root cause",
AI2325="ODU HS","ACTIVE",
AI2325="IP &amp; VLAN","ACTIVE",
AI2325="Warehouse HUAWEI","SPARE-ISSUE",
AI2325="SPARE-HS","SPARE-ISSUE",
AI2325="Power Telco","ACTIVE", AI2325="no impacts","no impacts"
),"")</f>
        <v>no impacts</v>
      </c>
      <c r="AK2325" s="23" t="s">
        <v>5537</v>
      </c>
      <c r="AL2325" s="23" t="str">
        <f t="shared" si="67"/>
        <v>OST_060</v>
      </c>
      <c r="AN2325" s="9" t="s">
        <v>5537</v>
      </c>
      <c r="AO2325" s="23" t="str">
        <f>_xlfn.XLOOKUP(B2325,'INCIDENT-05-03-2026'!E:E,'INCIDENT-05-03-2026'!F:F,"")</f>
        <v/>
      </c>
      <c r="AP2325" s="7" t="s">
        <v>5537</v>
      </c>
      <c r="AQ2325" s="6"/>
      <c r="AR2325" s="7"/>
      <c r="AS2325" s="3" t="str">
        <f>_xlfn.XLOOKUP(B2325,'[3]tt num | region | site id'!$C:$C,'[3]tt num | region | site id'!$Q:$Q,"")</f>
        <v/>
      </c>
      <c r="AT2325" s="24" t="str">
        <f>_xlfn.XLOOKUP(B2325,'[4]Cells Huawei 03052026 12h'!$B:$B,'[4]Cells Huawei 03052026 12h'!$T:$T,"")</f>
        <v/>
      </c>
      <c r="AU2325" s="24" t="str">
        <f>_xlfn.XLOOKUP(B2325,'[5]cells down 02052026 8h50'!$B:$B,'[5]cells down 02052026 8h50'!$R:$R,"")</f>
        <v/>
      </c>
      <c r="AV2325" s="24" t="str">
        <f>_xlfn.XLOOKUP(B2325,'[5]cells down 02052026 13h50'!$B:$B,'[5]cells down 02052026 13h50'!$R:$R,"")</f>
        <v/>
      </c>
      <c r="AW2325" s="24" t="str">
        <f>_xlfn.XLOOKUP(B2325,'[5]cells down 02052026 13h50'!$B:$B,'[5]cells down 02052026 13h50'!$R:$R,"")</f>
        <v/>
      </c>
      <c r="AX2325" s="24" t="str">
        <f>_xlfn.XLOOKUP(B2325,'[6]cell downs 03052026 8h40 '!$B:$B,'[6]cell downs 03052026 8h40 '!$R:$R,"")</f>
        <v/>
      </c>
      <c r="AY2325" s="24" t="str">
        <f>_xlfn.XLOOKUP(B2325,'[7]ALL SITES DOWN'!$D:$D,'[7]ALL SITES DOWN'!$J:$J,"")</f>
        <v/>
      </c>
      <c r="AZ2325" s="24" t="str">
        <f>_xlfn.XLOOKUP(B2325,'[8]ALL SITES DOWN'!$D:$D,'[8]ALL SITES DOWN'!$J:$J,"")</f>
        <v/>
      </c>
      <c r="BA2325" s="9" t="str">
        <f>_xlfn.XLOOKUP(B2325,[9]sheet1!$AC:$AC,[9]sheet1!$AF:$AF,"")</f>
        <v/>
      </c>
      <c r="BB2325" s="14" t="s">
        <v>5537</v>
      </c>
      <c r="BC2325" s="14" t="s">
        <v>5537</v>
      </c>
      <c r="BD2325" s="14" t="str">
        <f>_xlfn.XLOOKUP(B2325,'[10]cell downs 18042026 17h'!$B:$B,'[10]cell downs 18042026 17h'!$B:$B,"")</f>
        <v/>
      </c>
      <c r="BE2325" s="14" t="str">
        <f>_xlfn.XLOOKUP(B2325,'[11]Cells Huawei 19042026 15h'!$B:$B,'[11]Cells Huawei 19042026 15h'!$B:$B,"")</f>
        <v/>
      </c>
      <c r="BF2325" s="9" t="str">
        <f>_xlfn.XLOOKUP(B2325,'[12]cells down 19042026 9H40'!$B:$B,'[12]cells down 19042026 9H40'!$B:$B,"")</f>
        <v/>
      </c>
      <c r="BG2325" s="9" t="s">
        <v>4440</v>
      </c>
      <c r="BH2325" s="9" t="s">
        <v>1713</v>
      </c>
    </row>
    <row r="2326" spans="1:60" s="9" customFormat="1" x14ac:dyDescent="0.3">
      <c r="A2326" s="1" t="s">
        <v>4446</v>
      </c>
      <c r="B2326" s="8" t="s">
        <v>4447</v>
      </c>
      <c r="C2326" s="3" t="str">
        <f>_xlfn.XLOOKUP(B2326,'[1]daily break down'!$D:$D,'[1]daily break down'!$E:$E,"")</f>
        <v>CENTRE</v>
      </c>
      <c r="D2326" s="1" t="s">
        <v>21</v>
      </c>
      <c r="E2326" s="1" t="s">
        <v>563</v>
      </c>
      <c r="F2326" s="3" t="s">
        <v>37</v>
      </c>
      <c r="G2326" s="1" t="s">
        <v>4448</v>
      </c>
      <c r="H2326" s="42" t="str">
        <f>_xlfn.XLOOKUP(B2326,[2]CALCULATION!$B:$B,[2]CALCULATION!$H:$H,"")</f>
        <v>ZTE</v>
      </c>
      <c r="I2326" s="34">
        <v>0</v>
      </c>
      <c r="J2326" s="34">
        <v>0</v>
      </c>
      <c r="K2326" s="34">
        <v>0</v>
      </c>
      <c r="L2326" s="34">
        <v>0</v>
      </c>
      <c r="M2326" s="34">
        <v>0</v>
      </c>
      <c r="N2326" s="34">
        <v>0</v>
      </c>
      <c r="O2326" s="34">
        <v>0</v>
      </c>
      <c r="P2326" s="34">
        <v>0</v>
      </c>
      <c r="Q2326" s="34">
        <v>0</v>
      </c>
      <c r="R2326" s="34">
        <v>0</v>
      </c>
      <c r="S2326" s="35">
        <v>0</v>
      </c>
      <c r="T2326" s="35">
        <v>0</v>
      </c>
      <c r="U2326" s="35">
        <v>0</v>
      </c>
      <c r="V2326" s="35">
        <v>0</v>
      </c>
      <c r="W2326" s="35">
        <v>0</v>
      </c>
      <c r="X2326" s="35">
        <v>0</v>
      </c>
      <c r="Y2326" s="35">
        <v>0</v>
      </c>
      <c r="Z2326" s="35">
        <v>0</v>
      </c>
      <c r="AA2326" s="35">
        <v>0</v>
      </c>
      <c r="AB2326" s="35">
        <v>0</v>
      </c>
      <c r="AC2326" s="35">
        <v>0</v>
      </c>
      <c r="AD2326" s="35">
        <v>0</v>
      </c>
      <c r="AE2326" s="58" t="s">
        <v>5560</v>
      </c>
      <c r="AF2326" s="58"/>
      <c r="AG2326" s="57" t="str" cm="1">
        <f t="array" ref="AG2326">IFERROR(_xlfn.IFS(
AI2326="MPR ISSUE","PDH",
AI2326="BSS Hardware Issue","BSS",
AI2326="Sites strategiques, MLL, Pylone, etc.","ENVTECH",
AI2326="AKTIVCO DEFAUT GE &amp; POWER Cabinet","AKTIVCO",
AI2326="AKTIVCO Coupure ENEO &amp; Baisse de tension","AKTIVCO GRID ONLY",
AI2326="Coupure ENEO &amp; Baisse de tension","IHS GRID ONLY",
AI2326="Defaut GE &amp; POWER Cabinet","IHS",
AI2326="Sharing","Partners",
AI2326="Sites strategiques &amp; DataCenter","SST &amp; DC",
AI2326="Exclu","Exclu",
AI2326="SAT","SAT",
AI2326="SPARE-ISSUE","SPARE-ISSUE",
AI2326="Fiber CAmtel","TRANS_FO_CAMTEL",
AI2326="Fiber AOF","Fiber AOF",
AI2326="Projet OCM (HUAWEI)","TRAVAUX-HUAWEI",
AI2326="Projet OCM (NOKIA)","TRAVAUX-NOKIA",
AI2326="ACCESS-ISSUE","ACCESS-ISSUE",
AI2326="Projet OCM (ZTE, NOKIA, autres projets)","TRAVAUX OCM",
AI2326="No root CAuse","No root cause",
AI2326="ODU HS","PDH",
AI2326="IP &amp; VLAN","PDH",
AI2326="Warehouse HUAWEI","SPARE-ISSUE",
AI2326="SPARE-HS","SPARE-ISSUE",
AI2326="Power Telco","BSS",AI2326="no impacts","no impacts"
),"")</f>
        <v>no impacts</v>
      </c>
      <c r="AH2326" s="57" t="str" cm="1">
        <f t="array" ref="AH2326">IFERROR(_xlfn.IFS(
AI2326="MPR ISSUE","TX ISSUE",
AI2326="BSS Hardware Issue","RAN ISSUE",
AI2326="Sites strategiques, MLL, Pylone, etc.","ENVTECH",
AI2326="AKTIVCO DEFAUT GE &amp; POWER Cabinet","POWER ISSUE",
AI2326="AKTIVCO Coupure ENEO &amp; Baisse de tension","POWER ISSUE",
AI2326="Coupure ENEO &amp; Baisse de tension","POWER ISSUE",
AI2326="Defaut GE &amp; POWER Cabinet","POWER ISSUE",
AI2326="Sharing","POWER ISSUE",
AI2326="Sites strategiques &amp; DataCenter","POWER ISSUE",
AI2326="Exclu","Exclu",
AI2326="SAT","TX ISSUE",
AI2326="SPARE-ISSUE","SPARE-ISSUE",
AI2326="Fiber CAmtel","TX ISSUE",
AI2326="Fiber AOF","TX ISSUE",
AI2326="Projet OCM (HUAWEI)","TRAVAUX-HUAWEI",
AI2326="Projet OCM (NOKIA)","TRAVAUX -NOKIA",
AI2326="ACCESS-ISSUE","ACCESS-ISSUE",
AI2326="Projet OCM (ZTE, NOKIA, autres projets)","TRAVAUX OCM",
AI2326="No root CAuse","No root cause",
AI2326="ODU HS","TX ISSUE",
AI2326="IP &amp; VLAN","TX ISSUE",
AI2326="Warehouse HUAWEI","SPARE-ISSUE",
AI2326="SPARE-HS","SPARE-ISSUE",
AI2326="Power Telco","RAN ISSUE",AI2326="no impacts","no impacts"
),"")</f>
        <v>no impacts</v>
      </c>
      <c r="AI2326" s="85" t="s">
        <v>5998</v>
      </c>
      <c r="AJ2326" s="57" t="str" cm="1">
        <f t="array" ref="AJ2326">IFERROR(_xlfn.IFS(
AI2326="MPR ISSUE","ACTIVE",
AI2326="BSS Hardware Issue","ACTIVE",
AI2326="Sites strategiques, MLL, Pylone, etc.","PASSIVE",
AI2326="AKTIVCO DEFAUT GE &amp; POWER Cabinet","PASSIVE",
AI2326="AKTIVCO Coupure ENEO &amp; Baisse de tension","PASSIVE",
AI2326="Coupure ENEO &amp; Baisse de tension","PASSIVE",
AI2326="Defaut GE &amp; POWER Cabinet","PASSIVE",
AI2326="Sharing","PASSIVE",
AI2326="Sites strategiques &amp; DataCenter","PASSIVE",
AI2326="Exclu","Exclu",
AI2326="SAT","ACTIVE",
AI2326="SPARE-ISSUE","SPARE-ISSUE",
AI2326="Fiber CAmtel","ACTIVE",
AI2326="Fiber AOF","ACTIVE",
AI2326="Projet OCM (HUAWEI)","PLANNED WORKS",
AI2326="Projet OCM (NOKIA)","PLANNED WORKS",
AI2326="ACCESS-ISSUE","ACCESS-ISSUE",
AI2326="Projet OCM (ZTE, NOKIA, autres projets)","PLANNED WORKS",
AI2326="No root CAuse","No root cause",
AI2326="ODU HS","ACTIVE",
AI2326="IP &amp; VLAN","ACTIVE",
AI2326="Warehouse HUAWEI","SPARE-ISSUE",
AI2326="SPARE-HS","SPARE-ISSUE",
AI2326="Power Telco","ACTIVE", AI2326="no impacts","no impacts"
),"")</f>
        <v>no impacts</v>
      </c>
      <c r="AK2326" s="23" t="s">
        <v>5537</v>
      </c>
      <c r="AL2326" s="23" t="str">
        <f t="shared" si="67"/>
        <v>CTR_795</v>
      </c>
      <c r="AN2326" s="9" t="s">
        <v>5537</v>
      </c>
      <c r="AO2326" s="23" t="str">
        <f>_xlfn.XLOOKUP(B2326,'INCIDENT-05-03-2026'!E:E,'INCIDENT-05-03-2026'!F:F,"")</f>
        <v/>
      </c>
      <c r="AP2326" s="7" t="s">
        <v>5537</v>
      </c>
      <c r="AQ2326" s="6"/>
      <c r="AR2326" s="7"/>
      <c r="AS2326" s="3" t="str">
        <f>_xlfn.XLOOKUP(B2326,'[3]tt num | region | site id'!$C:$C,'[3]tt num | region | site id'!$Q:$Q,"")</f>
        <v/>
      </c>
      <c r="AT2326" s="24" t="str">
        <f>_xlfn.XLOOKUP(B2326,'[4]Cells Huawei 03052026 12h'!$B:$B,'[4]Cells Huawei 03052026 12h'!$T:$T,"")</f>
        <v/>
      </c>
      <c r="AU2326" s="24" t="str">
        <f>_xlfn.XLOOKUP(B2326,'[5]cells down 02052026 8h50'!$B:$B,'[5]cells down 02052026 8h50'!$R:$R,"")</f>
        <v/>
      </c>
      <c r="AV2326" s="24" t="str">
        <f>_xlfn.XLOOKUP(B2326,'[5]cells down 02052026 13h50'!$B:$B,'[5]cells down 02052026 13h50'!$R:$R,"")</f>
        <v/>
      </c>
      <c r="AW2326" s="24" t="str">
        <f>_xlfn.XLOOKUP(B2326,'[5]cells down 02052026 13h50'!$B:$B,'[5]cells down 02052026 13h50'!$R:$R,"")</f>
        <v/>
      </c>
      <c r="AX2326" s="24" t="str">
        <f>_xlfn.XLOOKUP(B2326,'[6]cell downs 03052026 8h40 '!$B:$B,'[6]cell downs 03052026 8h40 '!$R:$R,"")</f>
        <v/>
      </c>
      <c r="AY2326" s="24" t="str">
        <f>_xlfn.XLOOKUP(B2326,'[7]ALL SITES DOWN'!$D:$D,'[7]ALL SITES DOWN'!$J:$J,"")</f>
        <v/>
      </c>
      <c r="AZ2326" s="24" t="str">
        <f>_xlfn.XLOOKUP(B2326,'[8]ALL SITES DOWN'!$D:$D,'[8]ALL SITES DOWN'!$J:$J,"")</f>
        <v/>
      </c>
      <c r="BA2326" s="9" t="str">
        <f>_xlfn.XLOOKUP(B2326,[9]sheet1!$AC:$AC,[9]sheet1!$AF:$AF,"")</f>
        <v/>
      </c>
      <c r="BB2326" s="14" t="s">
        <v>5537</v>
      </c>
      <c r="BC2326" s="14" t="s">
        <v>5537</v>
      </c>
      <c r="BD2326" s="14" t="str">
        <f>_xlfn.XLOOKUP(B2326,'[10]cell downs 18042026 17h'!$B:$B,'[10]cell downs 18042026 17h'!$B:$B,"")</f>
        <v/>
      </c>
      <c r="BE2326" s="14" t="str">
        <f>_xlfn.XLOOKUP(B2326,'[11]Cells Huawei 19042026 15h'!$B:$B,'[11]Cells Huawei 19042026 15h'!$B:$B,"")</f>
        <v/>
      </c>
      <c r="BF2326" s="9" t="str">
        <f>_xlfn.XLOOKUP(B2326,'[12]cells down 19042026 9H40'!$B:$B,'[12]cells down 19042026 9H40'!$B:$B,"")</f>
        <v/>
      </c>
      <c r="BG2326" s="9" t="s">
        <v>5537</v>
      </c>
      <c r="BH2326" s="9" t="s">
        <v>12</v>
      </c>
    </row>
    <row r="2327" spans="1:60" s="9" customFormat="1" x14ac:dyDescent="0.3">
      <c r="A2327" s="1" t="s">
        <v>4452</v>
      </c>
      <c r="B2327" s="8" t="s">
        <v>4453</v>
      </c>
      <c r="C2327" s="3" t="str">
        <f>_xlfn.XLOOKUP(B2327,'[1]daily break down'!$D:$D,'[1]daily break down'!$E:$E,"")</f>
        <v>OUEST</v>
      </c>
      <c r="D2327" s="1"/>
      <c r="E2327" s="1"/>
      <c r="F2327" s="3" t="s">
        <v>102</v>
      </c>
      <c r="G2327" s="1" t="s">
        <v>4454</v>
      </c>
      <c r="H2327" s="40" t="str">
        <f>_xlfn.XLOOKUP(B2327,[2]CALCULATION!$B:$B,[2]CALCULATION!$H:$H,"")</f>
        <v>HUAWEI</v>
      </c>
      <c r="I2327" s="34">
        <v>0</v>
      </c>
      <c r="J2327" s="34">
        <v>0</v>
      </c>
      <c r="K2327" s="34">
        <v>0</v>
      </c>
      <c r="L2327" s="34">
        <v>0</v>
      </c>
      <c r="M2327" s="34">
        <v>0</v>
      </c>
      <c r="N2327" s="34">
        <v>0</v>
      </c>
      <c r="O2327" s="34">
        <v>0</v>
      </c>
      <c r="P2327" s="34">
        <v>0</v>
      </c>
      <c r="Q2327" s="34">
        <v>0</v>
      </c>
      <c r="R2327" s="34">
        <v>0</v>
      </c>
      <c r="S2327" s="35">
        <v>0</v>
      </c>
      <c r="T2327" s="35">
        <v>0</v>
      </c>
      <c r="U2327" s="35">
        <v>0</v>
      </c>
      <c r="V2327" s="35">
        <v>0</v>
      </c>
      <c r="W2327" s="35">
        <v>0</v>
      </c>
      <c r="X2327" s="35">
        <v>0</v>
      </c>
      <c r="Y2327" s="35">
        <v>0</v>
      </c>
      <c r="Z2327" s="35">
        <v>0</v>
      </c>
      <c r="AA2327" s="35">
        <v>0</v>
      </c>
      <c r="AB2327" s="35">
        <v>0</v>
      </c>
      <c r="AC2327" s="35">
        <v>0</v>
      </c>
      <c r="AD2327" s="35">
        <v>0</v>
      </c>
      <c r="AE2327" s="58" t="s">
        <v>5560</v>
      </c>
      <c r="AF2327" s="58"/>
      <c r="AG2327" s="57" t="str" cm="1">
        <f t="array" ref="AG2327">IFERROR(_xlfn.IFS(
AI2327="MPR ISSUE","PDH",
AI2327="BSS Hardware Issue","BSS",
AI2327="Sites strategiques, MLL, Pylone, etc.","ENVTECH",
AI2327="AKTIVCO DEFAUT GE &amp; POWER Cabinet","AKTIVCO",
AI2327="AKTIVCO Coupure ENEO &amp; Baisse de tension","AKTIVCO GRID ONLY",
AI2327="Coupure ENEO &amp; Baisse de tension","IHS GRID ONLY",
AI2327="Defaut GE &amp; POWER Cabinet","IHS",
AI2327="Sharing","Partners",
AI2327="Sites strategiques &amp; DataCenter","SST &amp; DC",
AI2327="Exclu","Exclu",
AI2327="SAT","SAT",
AI2327="SPARE-ISSUE","SPARE-ISSUE",
AI2327="Fiber CAmtel","TRANS_FO_CAMTEL",
AI2327="Fiber AOF","Fiber AOF",
AI2327="Projet OCM (HUAWEI)","TRAVAUX-HUAWEI",
AI2327="Projet OCM (NOKIA)","TRAVAUX-NOKIA",
AI2327="ACCESS-ISSUE","ACCESS-ISSUE",
AI2327="Projet OCM (ZTE, NOKIA, autres projets)","TRAVAUX OCM",
AI2327="No root CAuse","No root cause",
AI2327="ODU HS","PDH",
AI2327="IP &amp; VLAN","PDH",
AI2327="Warehouse HUAWEI","SPARE-ISSUE",
AI2327="SPARE-HS","SPARE-ISSUE",
AI2327="Power Telco","BSS",AI2327="no impacts","no impacts"
),"")</f>
        <v>no impacts</v>
      </c>
      <c r="AH2327" s="57" t="str" cm="1">
        <f t="array" ref="AH2327">IFERROR(_xlfn.IFS(
AI2327="MPR ISSUE","TX ISSUE",
AI2327="BSS Hardware Issue","RAN ISSUE",
AI2327="Sites strategiques, MLL, Pylone, etc.","ENVTECH",
AI2327="AKTIVCO DEFAUT GE &amp; POWER Cabinet","POWER ISSUE",
AI2327="AKTIVCO Coupure ENEO &amp; Baisse de tension","POWER ISSUE",
AI2327="Coupure ENEO &amp; Baisse de tension","POWER ISSUE",
AI2327="Defaut GE &amp; POWER Cabinet","POWER ISSUE",
AI2327="Sharing","POWER ISSUE",
AI2327="Sites strategiques &amp; DataCenter","POWER ISSUE",
AI2327="Exclu","Exclu",
AI2327="SAT","TX ISSUE",
AI2327="SPARE-ISSUE","SPARE-ISSUE",
AI2327="Fiber CAmtel","TX ISSUE",
AI2327="Fiber AOF","TX ISSUE",
AI2327="Projet OCM (HUAWEI)","TRAVAUX-HUAWEI",
AI2327="Projet OCM (NOKIA)","TRAVAUX -NOKIA",
AI2327="ACCESS-ISSUE","ACCESS-ISSUE",
AI2327="Projet OCM (ZTE, NOKIA, autres projets)","TRAVAUX OCM",
AI2327="No root CAuse","No root cause",
AI2327="ODU HS","TX ISSUE",
AI2327="IP &amp; VLAN","TX ISSUE",
AI2327="Warehouse HUAWEI","SPARE-ISSUE",
AI2327="SPARE-HS","SPARE-ISSUE",
AI2327="Power Telco","RAN ISSUE",AI2327="no impacts","no impacts"
),"")</f>
        <v>no impacts</v>
      </c>
      <c r="AI2327" s="85" t="s">
        <v>5998</v>
      </c>
      <c r="AJ2327" s="57" t="str" cm="1">
        <f t="array" ref="AJ2327">IFERROR(_xlfn.IFS(
AI2327="MPR ISSUE","ACTIVE",
AI2327="BSS Hardware Issue","ACTIVE",
AI2327="Sites strategiques, MLL, Pylone, etc.","PASSIVE",
AI2327="AKTIVCO DEFAUT GE &amp; POWER Cabinet","PASSIVE",
AI2327="AKTIVCO Coupure ENEO &amp; Baisse de tension","PASSIVE",
AI2327="Coupure ENEO &amp; Baisse de tension","PASSIVE",
AI2327="Defaut GE &amp; POWER Cabinet","PASSIVE",
AI2327="Sharing","PASSIVE",
AI2327="Sites strategiques &amp; DataCenter","PASSIVE",
AI2327="Exclu","Exclu",
AI2327="SAT","ACTIVE",
AI2327="SPARE-ISSUE","SPARE-ISSUE",
AI2327="Fiber CAmtel","ACTIVE",
AI2327="Fiber AOF","ACTIVE",
AI2327="Projet OCM (HUAWEI)","PLANNED WORKS",
AI2327="Projet OCM (NOKIA)","PLANNED WORKS",
AI2327="ACCESS-ISSUE","ACCESS-ISSUE",
AI2327="Projet OCM (ZTE, NOKIA, autres projets)","PLANNED WORKS",
AI2327="No root CAuse","No root cause",
AI2327="ODU HS","ACTIVE",
AI2327="IP &amp; VLAN","ACTIVE",
AI2327="Warehouse HUAWEI","SPARE-ISSUE",
AI2327="SPARE-HS","SPARE-ISSUE",
AI2327="Power Telco","ACTIVE", AI2327="no impacts","no impacts"
),"")</f>
        <v>no impacts</v>
      </c>
      <c r="AK2327" s="23" t="s">
        <v>5537</v>
      </c>
      <c r="AL2327" s="23" t="str">
        <f t="shared" si="67"/>
        <v>OST_311</v>
      </c>
      <c r="AN2327" s="9" t="s">
        <v>5537</v>
      </c>
      <c r="AO2327" s="23" t="str">
        <f>_xlfn.XLOOKUP(B2327,'INCIDENT-05-03-2026'!E:E,'INCIDENT-05-03-2026'!F:F,"")</f>
        <v/>
      </c>
      <c r="AP2327" s="7" t="s">
        <v>5537</v>
      </c>
      <c r="AQ2327" s="6"/>
      <c r="AR2327" s="7"/>
      <c r="AS2327" s="3" t="str">
        <f>_xlfn.XLOOKUP(B2327,'[3]tt num | region | site id'!$C:$C,'[3]tt num | region | site id'!$Q:$Q,"")</f>
        <v/>
      </c>
      <c r="AT2327" s="24" t="str">
        <f>_xlfn.XLOOKUP(B2327,'[4]Cells Huawei 03052026 12h'!$B:$B,'[4]Cells Huawei 03052026 12h'!$T:$T,"")</f>
        <v/>
      </c>
      <c r="AU2327" s="24" t="str">
        <f>_xlfn.XLOOKUP(B2327,'[5]cells down 02052026 8h50'!$B:$B,'[5]cells down 02052026 8h50'!$R:$R,"")</f>
        <v/>
      </c>
      <c r="AV2327" s="24" t="str">
        <f>_xlfn.XLOOKUP(B2327,'[5]cells down 02052026 13h50'!$B:$B,'[5]cells down 02052026 13h50'!$R:$R,"")</f>
        <v/>
      </c>
      <c r="AW2327" s="24" t="str">
        <f>_xlfn.XLOOKUP(B2327,'[5]cells down 02052026 13h50'!$B:$B,'[5]cells down 02052026 13h50'!$R:$R,"")</f>
        <v/>
      </c>
      <c r="AX2327" s="24" t="str">
        <f>_xlfn.XLOOKUP(B2327,'[6]cell downs 03052026 8h40 '!$B:$B,'[6]cell downs 03052026 8h40 '!$R:$R,"")</f>
        <v/>
      </c>
      <c r="AY2327" s="24" t="str">
        <f>_xlfn.XLOOKUP(B2327,'[7]ALL SITES DOWN'!$D:$D,'[7]ALL SITES DOWN'!$J:$J,"")</f>
        <v/>
      </c>
      <c r="AZ2327" s="24" t="str">
        <f>_xlfn.XLOOKUP(B2327,'[8]ALL SITES DOWN'!$D:$D,'[8]ALL SITES DOWN'!$J:$J,"")</f>
        <v/>
      </c>
      <c r="BA2327" s="9" t="str">
        <f>_xlfn.XLOOKUP(B2327,[9]sheet1!$AC:$AC,[9]sheet1!$AF:$AF,"")</f>
        <v/>
      </c>
      <c r="BB2327" s="14" t="s">
        <v>5537</v>
      </c>
      <c r="BC2327" s="14" t="s">
        <v>5537</v>
      </c>
      <c r="BD2327" s="14" t="str">
        <f>_xlfn.XLOOKUP(B2327,'[10]cell downs 18042026 17h'!$B:$B,'[10]cell downs 18042026 17h'!$B:$B,"")</f>
        <v/>
      </c>
      <c r="BE2327" s="14" t="str">
        <f>_xlfn.XLOOKUP(B2327,'[11]Cells Huawei 19042026 15h'!$B:$B,'[11]Cells Huawei 19042026 15h'!$B:$B,"")</f>
        <v/>
      </c>
      <c r="BF2327" s="9" t="str">
        <f>_xlfn.XLOOKUP(B2327,'[12]cells down 19042026 9H40'!$B:$B,'[12]cells down 19042026 9H40'!$B:$B,"")</f>
        <v/>
      </c>
      <c r="BG2327" s="9" t="s">
        <v>5537</v>
      </c>
      <c r="BH2327" s="9" t="s">
        <v>5537</v>
      </c>
    </row>
    <row r="2328" spans="1:60" s="9" customFormat="1" x14ac:dyDescent="0.3">
      <c r="A2328" s="1" t="s">
        <v>4455</v>
      </c>
      <c r="B2328" s="8" t="s">
        <v>4456</v>
      </c>
      <c r="C2328" s="3" t="str">
        <f>_xlfn.XLOOKUP(B2328,'[1]daily break down'!$D:$D,'[1]daily break down'!$E:$E,"")</f>
        <v>CENTRE</v>
      </c>
      <c r="D2328" s="1" t="s">
        <v>11</v>
      </c>
      <c r="E2328" s="1" t="s">
        <v>12</v>
      </c>
      <c r="F2328" s="3" t="s">
        <v>69</v>
      </c>
      <c r="G2328" s="1" t="s">
        <v>4457</v>
      </c>
      <c r="H2328" s="42" t="str">
        <f>_xlfn.XLOOKUP(B2328,[2]CALCULATION!$B:$B,[2]CALCULATION!$H:$H,"")</f>
        <v>ZTE</v>
      </c>
      <c r="I2328" s="34">
        <v>0</v>
      </c>
      <c r="J2328" s="34">
        <v>0</v>
      </c>
      <c r="K2328" s="34">
        <v>0</v>
      </c>
      <c r="L2328" s="34">
        <v>0</v>
      </c>
      <c r="M2328" s="34">
        <v>0</v>
      </c>
      <c r="N2328" s="34">
        <v>0</v>
      </c>
      <c r="O2328" s="34">
        <v>0</v>
      </c>
      <c r="P2328" s="34">
        <v>0</v>
      </c>
      <c r="Q2328" s="34">
        <v>0</v>
      </c>
      <c r="R2328" s="34">
        <v>0</v>
      </c>
      <c r="S2328" s="35">
        <v>0</v>
      </c>
      <c r="T2328" s="35">
        <v>0</v>
      </c>
      <c r="U2328" s="35">
        <v>0</v>
      </c>
      <c r="V2328" s="35">
        <v>0</v>
      </c>
      <c r="W2328" s="35">
        <v>0</v>
      </c>
      <c r="X2328" s="35">
        <v>0</v>
      </c>
      <c r="Y2328" s="35">
        <v>0</v>
      </c>
      <c r="Z2328" s="35">
        <v>0</v>
      </c>
      <c r="AA2328" s="35">
        <v>0</v>
      </c>
      <c r="AB2328" s="35">
        <v>0</v>
      </c>
      <c r="AC2328" s="35">
        <v>0</v>
      </c>
      <c r="AD2328" s="35">
        <v>0</v>
      </c>
      <c r="AE2328" s="58" t="s">
        <v>5560</v>
      </c>
      <c r="AF2328" s="58"/>
      <c r="AG2328" s="57" t="str" cm="1">
        <f t="array" ref="AG2328">IFERROR(_xlfn.IFS(
AI2328="MPR ISSUE","PDH",
AI2328="BSS Hardware Issue","BSS",
AI2328="Sites strategiques, MLL, Pylone, etc.","ENVTECH",
AI2328="AKTIVCO DEFAUT GE &amp; POWER Cabinet","AKTIVCO",
AI2328="AKTIVCO Coupure ENEO &amp; Baisse de tension","AKTIVCO GRID ONLY",
AI2328="Coupure ENEO &amp; Baisse de tension","IHS GRID ONLY",
AI2328="Defaut GE &amp; POWER Cabinet","IHS",
AI2328="Sharing","Partners",
AI2328="Sites strategiques &amp; DataCenter","SST &amp; DC",
AI2328="Exclu","Exclu",
AI2328="SAT","SAT",
AI2328="SPARE-ISSUE","SPARE-ISSUE",
AI2328="Fiber CAmtel","TRANS_FO_CAMTEL",
AI2328="Fiber AOF","Fiber AOF",
AI2328="Projet OCM (HUAWEI)","TRAVAUX-HUAWEI",
AI2328="Projet OCM (NOKIA)","TRAVAUX-NOKIA",
AI2328="ACCESS-ISSUE","ACCESS-ISSUE",
AI2328="Projet OCM (ZTE, NOKIA, autres projets)","TRAVAUX OCM",
AI2328="No root CAuse","No root cause",
AI2328="ODU HS","PDH",
AI2328="IP &amp; VLAN","PDH",
AI2328="Warehouse HUAWEI","SPARE-ISSUE",
AI2328="SPARE-HS","SPARE-ISSUE",
AI2328="Power Telco","BSS",AI2328="no impacts","no impacts"
),"")</f>
        <v>no impacts</v>
      </c>
      <c r="AH2328" s="57" t="str" cm="1">
        <f t="array" ref="AH2328">IFERROR(_xlfn.IFS(
AI2328="MPR ISSUE","TX ISSUE",
AI2328="BSS Hardware Issue","RAN ISSUE",
AI2328="Sites strategiques, MLL, Pylone, etc.","ENVTECH",
AI2328="AKTIVCO DEFAUT GE &amp; POWER Cabinet","POWER ISSUE",
AI2328="AKTIVCO Coupure ENEO &amp; Baisse de tension","POWER ISSUE",
AI2328="Coupure ENEO &amp; Baisse de tension","POWER ISSUE",
AI2328="Defaut GE &amp; POWER Cabinet","POWER ISSUE",
AI2328="Sharing","POWER ISSUE",
AI2328="Sites strategiques &amp; DataCenter","POWER ISSUE",
AI2328="Exclu","Exclu",
AI2328="SAT","TX ISSUE",
AI2328="SPARE-ISSUE","SPARE-ISSUE",
AI2328="Fiber CAmtel","TX ISSUE",
AI2328="Fiber AOF","TX ISSUE",
AI2328="Projet OCM (HUAWEI)","TRAVAUX-HUAWEI",
AI2328="Projet OCM (NOKIA)","TRAVAUX -NOKIA",
AI2328="ACCESS-ISSUE","ACCESS-ISSUE",
AI2328="Projet OCM (ZTE, NOKIA, autres projets)","TRAVAUX OCM",
AI2328="No root CAuse","No root cause",
AI2328="ODU HS","TX ISSUE",
AI2328="IP &amp; VLAN","TX ISSUE",
AI2328="Warehouse HUAWEI","SPARE-ISSUE",
AI2328="SPARE-HS","SPARE-ISSUE",
AI2328="Power Telco","RAN ISSUE",AI2328="no impacts","no impacts"
),"")</f>
        <v>no impacts</v>
      </c>
      <c r="AI2328" s="85" t="s">
        <v>5998</v>
      </c>
      <c r="AJ2328" s="57" t="str" cm="1">
        <f t="array" ref="AJ2328">IFERROR(_xlfn.IFS(
AI2328="MPR ISSUE","ACTIVE",
AI2328="BSS Hardware Issue","ACTIVE",
AI2328="Sites strategiques, MLL, Pylone, etc.","PASSIVE",
AI2328="AKTIVCO DEFAUT GE &amp; POWER Cabinet","PASSIVE",
AI2328="AKTIVCO Coupure ENEO &amp; Baisse de tension","PASSIVE",
AI2328="Coupure ENEO &amp; Baisse de tension","PASSIVE",
AI2328="Defaut GE &amp; POWER Cabinet","PASSIVE",
AI2328="Sharing","PASSIVE",
AI2328="Sites strategiques &amp; DataCenter","PASSIVE",
AI2328="Exclu","Exclu",
AI2328="SAT","ACTIVE",
AI2328="SPARE-ISSUE","SPARE-ISSUE",
AI2328="Fiber CAmtel","ACTIVE",
AI2328="Fiber AOF","ACTIVE",
AI2328="Projet OCM (HUAWEI)","PLANNED WORKS",
AI2328="Projet OCM (NOKIA)","PLANNED WORKS",
AI2328="ACCESS-ISSUE","ACCESS-ISSUE",
AI2328="Projet OCM (ZTE, NOKIA, autres projets)","PLANNED WORKS",
AI2328="No root CAuse","No root cause",
AI2328="ODU HS","ACTIVE",
AI2328="IP &amp; VLAN","ACTIVE",
AI2328="Warehouse HUAWEI","SPARE-ISSUE",
AI2328="SPARE-HS","SPARE-ISSUE",
AI2328="Power Telco","ACTIVE", AI2328="no impacts","no impacts"
),"")</f>
        <v>no impacts</v>
      </c>
      <c r="AK2328" s="23" t="s">
        <v>5537</v>
      </c>
      <c r="AL2328" s="23" t="str">
        <f t="shared" si="67"/>
        <v>SUD_214</v>
      </c>
      <c r="AN2328" s="9" t="s">
        <v>5537</v>
      </c>
      <c r="AO2328" s="23" t="str">
        <f>_xlfn.XLOOKUP(B2328,'INCIDENT-05-03-2026'!E:E,'INCIDENT-05-03-2026'!F:F,"")</f>
        <v/>
      </c>
      <c r="AP2328" s="7" t="s">
        <v>5537</v>
      </c>
      <c r="AQ2328" s="6"/>
      <c r="AR2328" s="7"/>
      <c r="AS2328" s="3" t="str">
        <f>_xlfn.XLOOKUP(B2328,'[3]tt num | region | site id'!$C:$C,'[3]tt num | region | site id'!$Q:$Q,"")</f>
        <v/>
      </c>
      <c r="AT2328" s="24" t="str">
        <f>_xlfn.XLOOKUP(B2328,'[4]Cells Huawei 03052026 12h'!$B:$B,'[4]Cells Huawei 03052026 12h'!$T:$T,"")</f>
        <v/>
      </c>
      <c r="AU2328" s="24" t="str">
        <f>_xlfn.XLOOKUP(B2328,'[5]cells down 02052026 8h50'!$B:$B,'[5]cells down 02052026 8h50'!$R:$R,"")</f>
        <v/>
      </c>
      <c r="AV2328" s="24" t="str">
        <f>_xlfn.XLOOKUP(B2328,'[5]cells down 02052026 13h50'!$B:$B,'[5]cells down 02052026 13h50'!$R:$R,"")</f>
        <v/>
      </c>
      <c r="AW2328" s="24" t="str">
        <f>_xlfn.XLOOKUP(B2328,'[5]cells down 02052026 13h50'!$B:$B,'[5]cells down 02052026 13h50'!$R:$R,"")</f>
        <v/>
      </c>
      <c r="AX2328" s="24" t="str">
        <f>_xlfn.XLOOKUP(B2328,'[6]cell downs 03052026 8h40 '!$B:$B,'[6]cell downs 03052026 8h40 '!$R:$R,"")</f>
        <v/>
      </c>
      <c r="AY2328" s="24" t="str">
        <f>_xlfn.XLOOKUP(B2328,'[7]ALL SITES DOWN'!$D:$D,'[7]ALL SITES DOWN'!$J:$J,"")</f>
        <v/>
      </c>
      <c r="AZ2328" s="24" t="str">
        <f>_xlfn.XLOOKUP(B2328,'[8]ALL SITES DOWN'!$D:$D,'[8]ALL SITES DOWN'!$J:$J,"")</f>
        <v/>
      </c>
      <c r="BA2328" s="9" t="str">
        <f>_xlfn.XLOOKUP(B2328,[9]sheet1!$AC:$AC,[9]sheet1!$AF:$AF,"")</f>
        <v/>
      </c>
      <c r="BB2328" s="14" t="s">
        <v>5537</v>
      </c>
      <c r="BC2328" s="14" t="s">
        <v>5537</v>
      </c>
      <c r="BD2328" s="14" t="str">
        <f>_xlfn.XLOOKUP(B2328,'[10]cell downs 18042026 17h'!$B:$B,'[10]cell downs 18042026 17h'!$B:$B,"")</f>
        <v/>
      </c>
      <c r="BE2328" s="14" t="str">
        <f>_xlfn.XLOOKUP(B2328,'[11]Cells Huawei 19042026 15h'!$B:$B,'[11]Cells Huawei 19042026 15h'!$B:$B,"")</f>
        <v/>
      </c>
      <c r="BF2328" s="9" t="str">
        <f>_xlfn.XLOOKUP(B2328,'[12]cells down 19042026 9H40'!$B:$B,'[12]cells down 19042026 9H40'!$B:$B,"")</f>
        <v/>
      </c>
      <c r="BG2328" s="9" t="s">
        <v>4456</v>
      </c>
      <c r="BH2328" s="9" t="s">
        <v>5537</v>
      </c>
    </row>
    <row r="2329" spans="1:60" s="9" customFormat="1" x14ac:dyDescent="0.3">
      <c r="A2329" s="1" t="s">
        <v>4459</v>
      </c>
      <c r="B2329" s="8" t="s">
        <v>4460</v>
      </c>
      <c r="C2329" s="3" t="str">
        <f>_xlfn.XLOOKUP(B2329,'[1]daily break down'!$D:$D,'[1]daily break down'!$E:$E,"")</f>
        <v>LITTORAL</v>
      </c>
      <c r="D2329" s="1" t="s">
        <v>11</v>
      </c>
      <c r="E2329" s="1" t="s">
        <v>12</v>
      </c>
      <c r="F2329" s="3" t="s">
        <v>31</v>
      </c>
      <c r="G2329" s="1" t="s">
        <v>4461</v>
      </c>
      <c r="H2329" s="42" t="str">
        <f>_xlfn.XLOOKUP(B2329,[2]CALCULATION!$B:$B,[2]CALCULATION!$H:$H,"")</f>
        <v>ZTE</v>
      </c>
      <c r="I2329" s="34">
        <v>0</v>
      </c>
      <c r="J2329" s="34">
        <v>0</v>
      </c>
      <c r="K2329" s="34">
        <v>0</v>
      </c>
      <c r="L2329" s="34">
        <v>0</v>
      </c>
      <c r="M2329" s="34">
        <v>0</v>
      </c>
      <c r="N2329" s="34">
        <v>0</v>
      </c>
      <c r="O2329" s="34">
        <v>0</v>
      </c>
      <c r="P2329" s="34">
        <v>0</v>
      </c>
      <c r="Q2329" s="34">
        <v>0</v>
      </c>
      <c r="R2329" s="34">
        <v>0</v>
      </c>
      <c r="S2329" s="35">
        <v>0</v>
      </c>
      <c r="T2329" s="35">
        <v>0</v>
      </c>
      <c r="U2329" s="35">
        <v>0</v>
      </c>
      <c r="V2329" s="35">
        <v>0</v>
      </c>
      <c r="W2329" s="35">
        <v>0</v>
      </c>
      <c r="X2329" s="35">
        <v>0</v>
      </c>
      <c r="Y2329" s="35">
        <v>0</v>
      </c>
      <c r="Z2329" s="35">
        <v>0</v>
      </c>
      <c r="AA2329" s="35">
        <v>0</v>
      </c>
      <c r="AB2329" s="35">
        <v>0</v>
      </c>
      <c r="AC2329" s="35">
        <v>0</v>
      </c>
      <c r="AD2329" s="35">
        <v>0</v>
      </c>
      <c r="AE2329" s="58" t="s">
        <v>5560</v>
      </c>
      <c r="AF2329" s="58"/>
      <c r="AG2329" s="57" t="str" cm="1">
        <f t="array" ref="AG2329">IFERROR(_xlfn.IFS(
AI2329="MPR ISSUE","PDH",
AI2329="BSS Hardware Issue","BSS",
AI2329="Sites strategiques, MLL, Pylone, etc.","ENVTECH",
AI2329="AKTIVCO DEFAUT GE &amp; POWER Cabinet","AKTIVCO",
AI2329="AKTIVCO Coupure ENEO &amp; Baisse de tension","AKTIVCO GRID ONLY",
AI2329="Coupure ENEO &amp; Baisse de tension","IHS GRID ONLY",
AI2329="Defaut GE &amp; POWER Cabinet","IHS",
AI2329="Sharing","Partners",
AI2329="Sites strategiques &amp; DataCenter","SST &amp; DC",
AI2329="Exclu","Exclu",
AI2329="SAT","SAT",
AI2329="SPARE-ISSUE","SPARE-ISSUE",
AI2329="Fiber CAmtel","TRANS_FO_CAMTEL",
AI2329="Fiber AOF","Fiber AOF",
AI2329="Projet OCM (HUAWEI)","TRAVAUX-HUAWEI",
AI2329="Projet OCM (NOKIA)","TRAVAUX-NOKIA",
AI2329="ACCESS-ISSUE","ACCESS-ISSUE",
AI2329="Projet OCM (ZTE, NOKIA, autres projets)","TRAVAUX OCM",
AI2329="No root CAuse","No root cause",
AI2329="ODU HS","PDH",
AI2329="IP &amp; VLAN","PDH",
AI2329="Warehouse HUAWEI","SPARE-ISSUE",
AI2329="SPARE-HS","SPARE-ISSUE",
AI2329="Power Telco","BSS",AI2329="no impacts","no impacts"
),"")</f>
        <v>no impacts</v>
      </c>
      <c r="AH2329" s="57" t="str" cm="1">
        <f t="array" ref="AH2329">IFERROR(_xlfn.IFS(
AI2329="MPR ISSUE","TX ISSUE",
AI2329="BSS Hardware Issue","RAN ISSUE",
AI2329="Sites strategiques, MLL, Pylone, etc.","ENVTECH",
AI2329="AKTIVCO DEFAUT GE &amp; POWER Cabinet","POWER ISSUE",
AI2329="AKTIVCO Coupure ENEO &amp; Baisse de tension","POWER ISSUE",
AI2329="Coupure ENEO &amp; Baisse de tension","POWER ISSUE",
AI2329="Defaut GE &amp; POWER Cabinet","POWER ISSUE",
AI2329="Sharing","POWER ISSUE",
AI2329="Sites strategiques &amp; DataCenter","POWER ISSUE",
AI2329="Exclu","Exclu",
AI2329="SAT","TX ISSUE",
AI2329="SPARE-ISSUE","SPARE-ISSUE",
AI2329="Fiber CAmtel","TX ISSUE",
AI2329="Fiber AOF","TX ISSUE",
AI2329="Projet OCM (HUAWEI)","TRAVAUX-HUAWEI",
AI2329="Projet OCM (NOKIA)","TRAVAUX -NOKIA",
AI2329="ACCESS-ISSUE","ACCESS-ISSUE",
AI2329="Projet OCM (ZTE, NOKIA, autres projets)","TRAVAUX OCM",
AI2329="No root CAuse","No root cause",
AI2329="ODU HS","TX ISSUE",
AI2329="IP &amp; VLAN","TX ISSUE",
AI2329="Warehouse HUAWEI","SPARE-ISSUE",
AI2329="SPARE-HS","SPARE-ISSUE",
AI2329="Power Telco","RAN ISSUE",AI2329="no impacts","no impacts"
),"")</f>
        <v>no impacts</v>
      </c>
      <c r="AI2329" s="85" t="s">
        <v>5998</v>
      </c>
      <c r="AJ2329" s="57" t="str" cm="1">
        <f t="array" ref="AJ2329">IFERROR(_xlfn.IFS(
AI2329="MPR ISSUE","ACTIVE",
AI2329="BSS Hardware Issue","ACTIVE",
AI2329="Sites strategiques, MLL, Pylone, etc.","PASSIVE",
AI2329="AKTIVCO DEFAUT GE &amp; POWER Cabinet","PASSIVE",
AI2329="AKTIVCO Coupure ENEO &amp; Baisse de tension","PASSIVE",
AI2329="Coupure ENEO &amp; Baisse de tension","PASSIVE",
AI2329="Defaut GE &amp; POWER Cabinet","PASSIVE",
AI2329="Sharing","PASSIVE",
AI2329="Sites strategiques &amp; DataCenter","PASSIVE",
AI2329="Exclu","Exclu",
AI2329="SAT","ACTIVE",
AI2329="SPARE-ISSUE","SPARE-ISSUE",
AI2329="Fiber CAmtel","ACTIVE",
AI2329="Fiber AOF","ACTIVE",
AI2329="Projet OCM (HUAWEI)","PLANNED WORKS",
AI2329="Projet OCM (NOKIA)","PLANNED WORKS",
AI2329="ACCESS-ISSUE","ACCESS-ISSUE",
AI2329="Projet OCM (ZTE, NOKIA, autres projets)","PLANNED WORKS",
AI2329="No root CAuse","No root cause",
AI2329="ODU HS","ACTIVE",
AI2329="IP &amp; VLAN","ACTIVE",
AI2329="Warehouse HUAWEI","SPARE-ISSUE",
AI2329="SPARE-HS","SPARE-ISSUE",
AI2329="Power Telco","ACTIVE", AI2329="no impacts","no impacts"
),"")</f>
        <v>no impacts</v>
      </c>
      <c r="AK2329" s="23" t="s">
        <v>5537</v>
      </c>
      <c r="AL2329" s="23" t="str">
        <f t="shared" si="67"/>
        <v>LIT_195</v>
      </c>
      <c r="AN2329" s="9" t="s">
        <v>5537</v>
      </c>
      <c r="AO2329" s="23" t="str">
        <f>_xlfn.XLOOKUP(B2329,'INCIDENT-05-03-2026'!E:E,'INCIDENT-05-03-2026'!F:F,"")</f>
        <v/>
      </c>
      <c r="AP2329" s="7" t="s">
        <v>5537</v>
      </c>
      <c r="AQ2329" s="6"/>
      <c r="AR2329" s="7"/>
      <c r="AS2329" s="3" t="str">
        <f>_xlfn.XLOOKUP(B2329,'[3]tt num | region | site id'!$C:$C,'[3]tt num | region | site id'!$Q:$Q,"")</f>
        <v/>
      </c>
      <c r="AT2329" s="24" t="str">
        <f>_xlfn.XLOOKUP(B2329,'[4]Cells Huawei 03052026 12h'!$B:$B,'[4]Cells Huawei 03052026 12h'!$T:$T,"")</f>
        <v/>
      </c>
      <c r="AU2329" s="24" t="str">
        <f>_xlfn.XLOOKUP(B2329,'[5]cells down 02052026 8h50'!$B:$B,'[5]cells down 02052026 8h50'!$R:$R,"")</f>
        <v/>
      </c>
      <c r="AV2329" s="24" t="str">
        <f>_xlfn.XLOOKUP(B2329,'[5]cells down 02052026 13h50'!$B:$B,'[5]cells down 02052026 13h50'!$R:$R,"")</f>
        <v/>
      </c>
      <c r="AW2329" s="24" t="str">
        <f>_xlfn.XLOOKUP(B2329,'[5]cells down 02052026 13h50'!$B:$B,'[5]cells down 02052026 13h50'!$R:$R,"")</f>
        <v/>
      </c>
      <c r="AX2329" s="24" t="str">
        <f>_xlfn.XLOOKUP(B2329,'[6]cell downs 03052026 8h40 '!$B:$B,'[6]cell downs 03052026 8h40 '!$R:$R,"")</f>
        <v/>
      </c>
      <c r="AY2329" s="24" t="str">
        <f>_xlfn.XLOOKUP(B2329,'[7]ALL SITES DOWN'!$D:$D,'[7]ALL SITES DOWN'!$J:$J,"")</f>
        <v/>
      </c>
      <c r="AZ2329" s="24" t="str">
        <f>_xlfn.XLOOKUP(B2329,'[8]ALL SITES DOWN'!$D:$D,'[8]ALL SITES DOWN'!$J:$J,"")</f>
        <v/>
      </c>
      <c r="BA2329" s="9" t="str">
        <f>_xlfn.XLOOKUP(B2329,[9]sheet1!$AC:$AC,[9]sheet1!$AF:$AF,"")</f>
        <v/>
      </c>
      <c r="BB2329" s="14" t="s">
        <v>5537</v>
      </c>
      <c r="BC2329" s="14" t="s">
        <v>5537</v>
      </c>
      <c r="BD2329" s="14" t="str">
        <f>_xlfn.XLOOKUP(B2329,'[10]cell downs 18042026 17h'!$B:$B,'[10]cell downs 18042026 17h'!$B:$B,"")</f>
        <v/>
      </c>
      <c r="BE2329" s="14" t="str">
        <f>_xlfn.XLOOKUP(B2329,'[11]Cells Huawei 19042026 15h'!$B:$B,'[11]Cells Huawei 19042026 15h'!$B:$B,"")</f>
        <v/>
      </c>
      <c r="BF2329" s="9" t="str">
        <f>_xlfn.XLOOKUP(B2329,'[12]cells down 19042026 9H40'!$B:$B,'[12]cells down 19042026 9H40'!$B:$B,"")</f>
        <v/>
      </c>
      <c r="BG2329" s="9" t="s">
        <v>4460</v>
      </c>
      <c r="BH2329" s="9" t="s">
        <v>5537</v>
      </c>
    </row>
    <row r="2330" spans="1:60" s="9" customFormat="1" x14ac:dyDescent="0.3">
      <c r="A2330" s="1" t="s">
        <v>4295</v>
      </c>
      <c r="B2330" s="113" t="s">
        <v>4473</v>
      </c>
      <c r="C2330" s="3" t="str">
        <f>_xlfn.XLOOKUP(B2330,'[1]daily break down'!$D:$D,'[1]daily break down'!$E:$E,"")</f>
        <v>CENTRE</v>
      </c>
      <c r="D2330" s="1" t="s">
        <v>11</v>
      </c>
      <c r="E2330" s="1" t="s">
        <v>12</v>
      </c>
      <c r="F2330" s="3" t="s">
        <v>37</v>
      </c>
      <c r="G2330" s="1" t="s">
        <v>4295</v>
      </c>
      <c r="H2330" s="42" t="str">
        <f>_xlfn.XLOOKUP(B2330,[2]CALCULATION!$B:$B,[2]CALCULATION!$H:$H,"")</f>
        <v>ZTE</v>
      </c>
      <c r="I2330" s="34">
        <v>0</v>
      </c>
      <c r="J2330" s="34">
        <v>0</v>
      </c>
      <c r="K2330" s="34">
        <v>0</v>
      </c>
      <c r="L2330" s="34">
        <v>0</v>
      </c>
      <c r="M2330" s="34">
        <v>0</v>
      </c>
      <c r="N2330" s="34">
        <v>0</v>
      </c>
      <c r="O2330" s="34">
        <v>0</v>
      </c>
      <c r="P2330" s="34">
        <v>0</v>
      </c>
      <c r="Q2330" s="34">
        <v>0</v>
      </c>
      <c r="R2330" s="34">
        <v>0</v>
      </c>
      <c r="S2330" s="35">
        <v>0</v>
      </c>
      <c r="T2330" s="35">
        <v>0</v>
      </c>
      <c r="U2330" s="35">
        <v>0</v>
      </c>
      <c r="V2330" s="35">
        <v>0</v>
      </c>
      <c r="W2330" s="35">
        <v>0</v>
      </c>
      <c r="X2330" s="35">
        <v>0</v>
      </c>
      <c r="Y2330" s="35">
        <v>0</v>
      </c>
      <c r="Z2330" s="35">
        <v>0</v>
      </c>
      <c r="AA2330" s="35">
        <v>0</v>
      </c>
      <c r="AB2330" s="35">
        <v>0</v>
      </c>
      <c r="AC2330" s="35">
        <v>0</v>
      </c>
      <c r="AD2330" s="35">
        <v>0</v>
      </c>
      <c r="AE2330" s="58" t="s">
        <v>5560</v>
      </c>
      <c r="AF2330" s="58"/>
      <c r="AG2330" s="57" t="str" cm="1">
        <f t="array" ref="AG2330">IFERROR(_xlfn.IFS(
AI2330="MPR ISSUE","PDH",
AI2330="BSS Hardware Issue","BSS",
AI2330="Sites strategiques, MLL, Pylone, etc.","ENVTECH",
AI2330="AKTIVCO DEFAUT GE &amp; POWER Cabinet","AKTIVCO",
AI2330="AKTIVCO Coupure ENEO &amp; Baisse de tension","AKTIVCO GRID ONLY",
AI2330="Coupure ENEO &amp; Baisse de tension","IHS GRID ONLY",
AI2330="Defaut GE &amp; POWER Cabinet","IHS",
AI2330="Sharing","Partners",
AI2330="Sites strategiques &amp; DataCenter","SST &amp; DC",
AI2330="Exclu","Exclu",
AI2330="SAT","SAT",
AI2330="SPARE-ISSUE","SPARE-ISSUE",
AI2330="Fiber CAmtel","TRANS_FO_CAMTEL",
AI2330="Fiber AOF","Fiber AOF",
AI2330="Projet OCM (HUAWEI)","TRAVAUX-HUAWEI",
AI2330="Projet OCM (NOKIA)","TRAVAUX-NOKIA",
AI2330="ACCESS-ISSUE","ACCESS-ISSUE",
AI2330="Projet OCM (ZTE, NOKIA, autres projets)","TRAVAUX OCM",
AI2330="No root CAuse","No root cause",
AI2330="ODU HS","PDH",
AI2330="IP &amp; VLAN","PDH",
AI2330="Warehouse HUAWEI","SPARE-ISSUE",
AI2330="SPARE-HS","SPARE-ISSUE",
AI2330="Power Telco","BSS",AI2330="no impacts","no impacts"
),"")</f>
        <v>no impacts</v>
      </c>
      <c r="AH2330" s="57" t="str" cm="1">
        <f t="array" ref="AH2330">IFERROR(_xlfn.IFS(
AI2330="MPR ISSUE","TX ISSUE",
AI2330="BSS Hardware Issue","RAN ISSUE",
AI2330="Sites strategiques, MLL, Pylone, etc.","ENVTECH",
AI2330="AKTIVCO DEFAUT GE &amp; POWER Cabinet","POWER ISSUE",
AI2330="AKTIVCO Coupure ENEO &amp; Baisse de tension","POWER ISSUE",
AI2330="Coupure ENEO &amp; Baisse de tension","POWER ISSUE",
AI2330="Defaut GE &amp; POWER Cabinet","POWER ISSUE",
AI2330="Sharing","POWER ISSUE",
AI2330="Sites strategiques &amp; DataCenter","POWER ISSUE",
AI2330="Exclu","Exclu",
AI2330="SAT","TX ISSUE",
AI2330="SPARE-ISSUE","SPARE-ISSUE",
AI2330="Fiber CAmtel","TX ISSUE",
AI2330="Fiber AOF","TX ISSUE",
AI2330="Projet OCM (HUAWEI)","TRAVAUX-HUAWEI",
AI2330="Projet OCM (NOKIA)","TRAVAUX -NOKIA",
AI2330="ACCESS-ISSUE","ACCESS-ISSUE",
AI2330="Projet OCM (ZTE, NOKIA, autres projets)","TRAVAUX OCM",
AI2330="No root CAuse","No root cause",
AI2330="ODU HS","TX ISSUE",
AI2330="IP &amp; VLAN","TX ISSUE",
AI2330="Warehouse HUAWEI","SPARE-ISSUE",
AI2330="SPARE-HS","SPARE-ISSUE",
AI2330="Power Telco","RAN ISSUE",AI2330="no impacts","no impacts"
),"")</f>
        <v>no impacts</v>
      </c>
      <c r="AI2330" s="85" t="s">
        <v>5998</v>
      </c>
      <c r="AJ2330" s="57" t="str" cm="1">
        <f t="array" ref="AJ2330">IFERROR(_xlfn.IFS(
AI2330="MPR ISSUE","ACTIVE",
AI2330="BSS Hardware Issue","ACTIVE",
AI2330="Sites strategiques, MLL, Pylone, etc.","PASSIVE",
AI2330="AKTIVCO DEFAUT GE &amp; POWER Cabinet","PASSIVE",
AI2330="AKTIVCO Coupure ENEO &amp; Baisse de tension","PASSIVE",
AI2330="Coupure ENEO &amp; Baisse de tension","PASSIVE",
AI2330="Defaut GE &amp; POWER Cabinet","PASSIVE",
AI2330="Sharing","PASSIVE",
AI2330="Sites strategiques &amp; DataCenter","PASSIVE",
AI2330="Exclu","Exclu",
AI2330="SAT","ACTIVE",
AI2330="SPARE-ISSUE","SPARE-ISSUE",
AI2330="Fiber CAmtel","ACTIVE",
AI2330="Fiber AOF","ACTIVE",
AI2330="Projet OCM (HUAWEI)","PLANNED WORKS",
AI2330="Projet OCM (NOKIA)","PLANNED WORKS",
AI2330="ACCESS-ISSUE","ACCESS-ISSUE",
AI2330="Projet OCM (ZTE, NOKIA, autres projets)","PLANNED WORKS",
AI2330="No root CAuse","No root cause",
AI2330="ODU HS","ACTIVE",
AI2330="IP &amp; VLAN","ACTIVE",
AI2330="Warehouse HUAWEI","SPARE-ISSUE",
AI2330="SPARE-HS","SPARE-ISSUE",
AI2330="Power Telco","ACTIVE", AI2330="no impacts","no impacts"
),"")</f>
        <v>no impacts</v>
      </c>
      <c r="AK2330" s="23" t="s">
        <v>5537</v>
      </c>
      <c r="AL2330" s="23" t="str">
        <f t="shared" ref="AL2330:AL2361" si="68">B2330</f>
        <v>CTR_192</v>
      </c>
      <c r="AN2330" s="9" t="s">
        <v>5537</v>
      </c>
      <c r="AO2330" s="23" t="str">
        <f>_xlfn.XLOOKUP(B2330,'INCIDENT-05-03-2026'!E:E,'INCIDENT-05-03-2026'!F:F,"")</f>
        <v/>
      </c>
      <c r="AP2330" s="7" t="s">
        <v>5537</v>
      </c>
      <c r="AQ2330" s="6"/>
      <c r="AR2330" s="7"/>
      <c r="AS2330" s="3" t="str">
        <f>_xlfn.XLOOKUP(B2330,'[3]tt num | region | site id'!$C:$C,'[3]tt num | region | site id'!$Q:$Q,"")</f>
        <v/>
      </c>
      <c r="AT2330" s="24" t="str">
        <f>_xlfn.XLOOKUP(B2330,'[4]Cells Huawei 03052026 12h'!$B:$B,'[4]Cells Huawei 03052026 12h'!$T:$T,"")</f>
        <v/>
      </c>
      <c r="AU2330" s="24" t="str">
        <f>_xlfn.XLOOKUP(B2330,'[5]cells down 02052026 8h50'!$B:$B,'[5]cells down 02052026 8h50'!$R:$R,"")</f>
        <v/>
      </c>
      <c r="AV2330" s="24" t="str">
        <f>_xlfn.XLOOKUP(B2330,'[5]cells down 02052026 13h50'!$B:$B,'[5]cells down 02052026 13h50'!$R:$R,"")</f>
        <v/>
      </c>
      <c r="AW2330" s="24" t="str">
        <f>_xlfn.XLOOKUP(B2330,'[5]cells down 02052026 13h50'!$B:$B,'[5]cells down 02052026 13h50'!$R:$R,"")</f>
        <v/>
      </c>
      <c r="AX2330" s="24" t="str">
        <f>_xlfn.XLOOKUP(B2330,'[6]cell downs 03052026 8h40 '!$B:$B,'[6]cell downs 03052026 8h40 '!$R:$R,"")</f>
        <v/>
      </c>
      <c r="AY2330" s="24" t="str">
        <f>_xlfn.XLOOKUP(B2330,'[7]ALL SITES DOWN'!$D:$D,'[7]ALL SITES DOWN'!$J:$J,"")</f>
        <v/>
      </c>
      <c r="AZ2330" s="24" t="str">
        <f>_xlfn.XLOOKUP(B2330,'[8]ALL SITES DOWN'!$D:$D,'[8]ALL SITES DOWN'!$J:$J,"")</f>
        <v/>
      </c>
      <c r="BA2330" s="9" t="str">
        <f>_xlfn.XLOOKUP(B2330,[9]sheet1!$AC:$AC,[9]sheet1!$AF:$AF,"")</f>
        <v/>
      </c>
      <c r="BB2330" s="14" t="s">
        <v>5537</v>
      </c>
      <c r="BC2330" s="14" t="s">
        <v>5537</v>
      </c>
      <c r="BD2330" s="14" t="str">
        <f>_xlfn.XLOOKUP(B2330,'[10]cell downs 18042026 17h'!$B:$B,'[10]cell downs 18042026 17h'!$B:$B,"")</f>
        <v/>
      </c>
      <c r="BE2330" s="14" t="str">
        <f>_xlfn.XLOOKUP(B2330,'[11]Cells Huawei 19042026 15h'!$B:$B,'[11]Cells Huawei 19042026 15h'!$B:$B,"")</f>
        <v/>
      </c>
      <c r="BF2330" s="9" t="str">
        <f>_xlfn.XLOOKUP(B2330,'[12]cells down 19042026 9H40'!$B:$B,'[12]cells down 19042026 9H40'!$B:$B,"")</f>
        <v/>
      </c>
      <c r="BG2330" s="9" t="s">
        <v>4473</v>
      </c>
      <c r="BH2330" s="9" t="s">
        <v>12</v>
      </c>
    </row>
    <row r="2331" spans="1:60" s="9" customFormat="1" x14ac:dyDescent="0.3">
      <c r="A2331" s="1" t="s">
        <v>4477</v>
      </c>
      <c r="B2331" s="8" t="s">
        <v>4478</v>
      </c>
      <c r="C2331" s="3" t="str">
        <f>_xlfn.XLOOKUP(B2331,'[1]daily break down'!$D:$D,'[1]daily break down'!$E:$E,"")</f>
        <v>CENTRE</v>
      </c>
      <c r="D2331" s="1" t="s">
        <v>11</v>
      </c>
      <c r="E2331" s="1" t="s">
        <v>1713</v>
      </c>
      <c r="F2331" s="3" t="s">
        <v>37</v>
      </c>
      <c r="G2331" s="1" t="s">
        <v>4479</v>
      </c>
      <c r="H2331" s="42" t="str">
        <f>_xlfn.XLOOKUP(B2331,[2]CALCULATION!$B:$B,[2]CALCULATION!$H:$H,"")</f>
        <v>ZTE</v>
      </c>
      <c r="I2331" s="34">
        <v>0</v>
      </c>
      <c r="J2331" s="34">
        <v>0</v>
      </c>
      <c r="K2331" s="34">
        <v>0</v>
      </c>
      <c r="L2331" s="34">
        <v>0</v>
      </c>
      <c r="M2331" s="34">
        <v>0</v>
      </c>
      <c r="N2331" s="34">
        <v>0</v>
      </c>
      <c r="O2331" s="34">
        <v>0</v>
      </c>
      <c r="P2331" s="34">
        <v>0</v>
      </c>
      <c r="Q2331" s="34">
        <v>0</v>
      </c>
      <c r="R2331" s="34">
        <v>0</v>
      </c>
      <c r="S2331" s="35">
        <v>0</v>
      </c>
      <c r="T2331" s="35">
        <v>0</v>
      </c>
      <c r="U2331" s="35">
        <v>0</v>
      </c>
      <c r="V2331" s="35">
        <v>0</v>
      </c>
      <c r="W2331" s="35">
        <v>0</v>
      </c>
      <c r="X2331" s="35">
        <v>0</v>
      </c>
      <c r="Y2331" s="35">
        <v>0</v>
      </c>
      <c r="Z2331" s="35">
        <v>0</v>
      </c>
      <c r="AA2331" s="35">
        <v>0</v>
      </c>
      <c r="AB2331" s="35">
        <v>0</v>
      </c>
      <c r="AC2331" s="35">
        <v>0</v>
      </c>
      <c r="AD2331" s="35">
        <v>0</v>
      </c>
      <c r="AE2331" s="58" t="s">
        <v>5560</v>
      </c>
      <c r="AF2331" s="58"/>
      <c r="AG2331" s="57" t="str" cm="1">
        <f t="array" ref="AG2331">IFERROR(_xlfn.IFS(
AI2331="MPR ISSUE","PDH",
AI2331="BSS Hardware Issue","BSS",
AI2331="Sites strategiques, MLL, Pylone, etc.","ENVTECH",
AI2331="AKTIVCO DEFAUT GE &amp; POWER Cabinet","AKTIVCO",
AI2331="AKTIVCO Coupure ENEO &amp; Baisse de tension","AKTIVCO GRID ONLY",
AI2331="Coupure ENEO &amp; Baisse de tension","IHS GRID ONLY",
AI2331="Defaut GE &amp; POWER Cabinet","IHS",
AI2331="Sharing","Partners",
AI2331="Sites strategiques &amp; DataCenter","SST &amp; DC",
AI2331="Exclu","Exclu",
AI2331="SAT","SAT",
AI2331="SPARE-ISSUE","SPARE-ISSUE",
AI2331="Fiber CAmtel","TRANS_FO_CAMTEL",
AI2331="Fiber AOF","Fiber AOF",
AI2331="Projet OCM (HUAWEI)","TRAVAUX-HUAWEI",
AI2331="Projet OCM (NOKIA)","TRAVAUX-NOKIA",
AI2331="ACCESS-ISSUE","ACCESS-ISSUE",
AI2331="Projet OCM (ZTE, NOKIA, autres projets)","TRAVAUX OCM",
AI2331="No root CAuse","No root cause",
AI2331="ODU HS","PDH",
AI2331="IP &amp; VLAN","PDH",
AI2331="Warehouse HUAWEI","SPARE-ISSUE",
AI2331="SPARE-HS","SPARE-ISSUE",
AI2331="Power Telco","BSS",AI2331="no impacts","no impacts"
),"")</f>
        <v>no impacts</v>
      </c>
      <c r="AH2331" s="57" t="str" cm="1">
        <f t="array" ref="AH2331">IFERROR(_xlfn.IFS(
AI2331="MPR ISSUE","TX ISSUE",
AI2331="BSS Hardware Issue","RAN ISSUE",
AI2331="Sites strategiques, MLL, Pylone, etc.","ENVTECH",
AI2331="AKTIVCO DEFAUT GE &amp; POWER Cabinet","POWER ISSUE",
AI2331="AKTIVCO Coupure ENEO &amp; Baisse de tension","POWER ISSUE",
AI2331="Coupure ENEO &amp; Baisse de tension","POWER ISSUE",
AI2331="Defaut GE &amp; POWER Cabinet","POWER ISSUE",
AI2331="Sharing","POWER ISSUE",
AI2331="Sites strategiques &amp; DataCenter","POWER ISSUE",
AI2331="Exclu","Exclu",
AI2331="SAT","TX ISSUE",
AI2331="SPARE-ISSUE","SPARE-ISSUE",
AI2331="Fiber CAmtel","TX ISSUE",
AI2331="Fiber AOF","TX ISSUE",
AI2331="Projet OCM (HUAWEI)","TRAVAUX-HUAWEI",
AI2331="Projet OCM (NOKIA)","TRAVAUX -NOKIA",
AI2331="ACCESS-ISSUE","ACCESS-ISSUE",
AI2331="Projet OCM (ZTE, NOKIA, autres projets)","TRAVAUX OCM",
AI2331="No root CAuse","No root cause",
AI2331="ODU HS","TX ISSUE",
AI2331="IP &amp; VLAN","TX ISSUE",
AI2331="Warehouse HUAWEI","SPARE-ISSUE",
AI2331="SPARE-HS","SPARE-ISSUE",
AI2331="Power Telco","RAN ISSUE",AI2331="no impacts","no impacts"
),"")</f>
        <v>no impacts</v>
      </c>
      <c r="AI2331" s="85" t="s">
        <v>5998</v>
      </c>
      <c r="AJ2331" s="57" t="str" cm="1">
        <f t="array" ref="AJ2331">IFERROR(_xlfn.IFS(
AI2331="MPR ISSUE","ACTIVE",
AI2331="BSS Hardware Issue","ACTIVE",
AI2331="Sites strategiques, MLL, Pylone, etc.","PASSIVE",
AI2331="AKTIVCO DEFAUT GE &amp; POWER Cabinet","PASSIVE",
AI2331="AKTIVCO Coupure ENEO &amp; Baisse de tension","PASSIVE",
AI2331="Coupure ENEO &amp; Baisse de tension","PASSIVE",
AI2331="Defaut GE &amp; POWER Cabinet","PASSIVE",
AI2331="Sharing","PASSIVE",
AI2331="Sites strategiques &amp; DataCenter","PASSIVE",
AI2331="Exclu","Exclu",
AI2331="SAT","ACTIVE",
AI2331="SPARE-ISSUE","SPARE-ISSUE",
AI2331="Fiber CAmtel","ACTIVE",
AI2331="Fiber AOF","ACTIVE",
AI2331="Projet OCM (HUAWEI)","PLANNED WORKS",
AI2331="Projet OCM (NOKIA)","PLANNED WORKS",
AI2331="ACCESS-ISSUE","ACCESS-ISSUE",
AI2331="Projet OCM (ZTE, NOKIA, autres projets)","PLANNED WORKS",
AI2331="No root CAuse","No root cause",
AI2331="ODU HS","ACTIVE",
AI2331="IP &amp; VLAN","ACTIVE",
AI2331="Warehouse HUAWEI","SPARE-ISSUE",
AI2331="SPARE-HS","SPARE-ISSUE",
AI2331="Power Telco","ACTIVE", AI2331="no impacts","no impacts"
),"")</f>
        <v>no impacts</v>
      </c>
      <c r="AK2331" s="23" t="s">
        <v>5537</v>
      </c>
      <c r="AL2331" s="23" t="str">
        <f t="shared" si="68"/>
        <v>CTR_443</v>
      </c>
      <c r="AN2331" s="9" t="s">
        <v>5537</v>
      </c>
      <c r="AO2331" s="23" t="str">
        <f>_xlfn.XLOOKUP(B2331,'INCIDENT-05-03-2026'!E:E,'INCIDENT-05-03-2026'!F:F,"")</f>
        <v/>
      </c>
      <c r="AP2331" s="7" t="s">
        <v>5537</v>
      </c>
      <c r="AQ2331" s="6"/>
      <c r="AR2331" s="7"/>
      <c r="AS2331" s="3" t="str">
        <f>_xlfn.XLOOKUP(B2331,'[3]tt num | region | site id'!$C:$C,'[3]tt num | region | site id'!$Q:$Q,"")</f>
        <v/>
      </c>
      <c r="AT2331" s="24" t="str">
        <f>_xlfn.XLOOKUP(B2331,'[4]Cells Huawei 03052026 12h'!$B:$B,'[4]Cells Huawei 03052026 12h'!$T:$T,"")</f>
        <v/>
      </c>
      <c r="AU2331" s="24" t="str">
        <f>_xlfn.XLOOKUP(B2331,'[5]cells down 02052026 8h50'!$B:$B,'[5]cells down 02052026 8h50'!$R:$R,"")</f>
        <v/>
      </c>
      <c r="AV2331" s="24" t="str">
        <f>_xlfn.XLOOKUP(B2331,'[5]cells down 02052026 13h50'!$B:$B,'[5]cells down 02052026 13h50'!$R:$R,"")</f>
        <v/>
      </c>
      <c r="AW2331" s="24" t="str">
        <f>_xlfn.XLOOKUP(B2331,'[5]cells down 02052026 13h50'!$B:$B,'[5]cells down 02052026 13h50'!$R:$R,"")</f>
        <v/>
      </c>
      <c r="AX2331" s="24" t="str">
        <f>_xlfn.XLOOKUP(B2331,'[6]cell downs 03052026 8h40 '!$B:$B,'[6]cell downs 03052026 8h40 '!$R:$R,"")</f>
        <v/>
      </c>
      <c r="AY2331" s="24" t="str">
        <f>_xlfn.XLOOKUP(B2331,'[7]ALL SITES DOWN'!$D:$D,'[7]ALL SITES DOWN'!$J:$J,"")</f>
        <v/>
      </c>
      <c r="AZ2331" s="24" t="str">
        <f>_xlfn.XLOOKUP(B2331,'[8]ALL SITES DOWN'!$D:$D,'[8]ALL SITES DOWN'!$J:$J,"")</f>
        <v/>
      </c>
      <c r="BA2331" s="9" t="str">
        <f>_xlfn.XLOOKUP(B2331,[9]sheet1!$AC:$AC,[9]sheet1!$AF:$AF,"")</f>
        <v/>
      </c>
      <c r="BB2331" s="14" t="s">
        <v>5537</v>
      </c>
      <c r="BC2331" s="14" t="s">
        <v>5537</v>
      </c>
      <c r="BD2331" s="14" t="str">
        <f>_xlfn.XLOOKUP(B2331,'[10]cell downs 18042026 17h'!$B:$B,'[10]cell downs 18042026 17h'!$B:$B,"")</f>
        <v/>
      </c>
      <c r="BE2331" s="14" t="str">
        <f>_xlfn.XLOOKUP(B2331,'[11]Cells Huawei 19042026 15h'!$B:$B,'[11]Cells Huawei 19042026 15h'!$B:$B,"")</f>
        <v/>
      </c>
      <c r="BF2331" s="9" t="str">
        <f>_xlfn.XLOOKUP(B2331,'[12]cells down 19042026 9H40'!$B:$B,'[12]cells down 19042026 9H40'!$B:$B,"")</f>
        <v/>
      </c>
      <c r="BG2331" s="9" t="s">
        <v>4478</v>
      </c>
      <c r="BH2331" s="9" t="s">
        <v>5537</v>
      </c>
    </row>
    <row r="2332" spans="1:60" s="9" customFormat="1" x14ac:dyDescent="0.3">
      <c r="A2332" s="1" t="s">
        <v>4600</v>
      </c>
      <c r="B2332" s="8" t="s">
        <v>4601</v>
      </c>
      <c r="C2332" s="3" t="str">
        <f>_xlfn.XLOOKUP(B2332,'[1]daily break down'!$D:$D,'[1]daily break down'!$E:$E,"")</f>
        <v>LITTORAL</v>
      </c>
      <c r="D2332" s="1" t="s">
        <v>2748</v>
      </c>
      <c r="E2332" s="1" t="s">
        <v>12</v>
      </c>
      <c r="F2332" s="3" t="s">
        <v>31</v>
      </c>
      <c r="G2332" s="1" t="s">
        <v>4602</v>
      </c>
      <c r="H2332" s="42" t="str">
        <f>_xlfn.XLOOKUP(B2332,[2]CALCULATION!$B:$B,[2]CALCULATION!$H:$H,"")</f>
        <v>ZTE</v>
      </c>
      <c r="I2332" s="34">
        <v>0</v>
      </c>
      <c r="J2332" s="34">
        <v>0</v>
      </c>
      <c r="K2332" s="34">
        <v>0</v>
      </c>
      <c r="L2332" s="34">
        <v>0</v>
      </c>
      <c r="M2332" s="34">
        <v>0</v>
      </c>
      <c r="N2332" s="34">
        <v>0</v>
      </c>
      <c r="O2332" s="34">
        <v>0</v>
      </c>
      <c r="P2332" s="34">
        <v>0</v>
      </c>
      <c r="Q2332" s="34">
        <v>0</v>
      </c>
      <c r="R2332" s="34">
        <v>0</v>
      </c>
      <c r="S2332" s="35">
        <v>0</v>
      </c>
      <c r="T2332" s="35">
        <v>0</v>
      </c>
      <c r="U2332" s="35">
        <v>0</v>
      </c>
      <c r="V2332" s="35">
        <v>0</v>
      </c>
      <c r="W2332" s="35">
        <v>0</v>
      </c>
      <c r="X2332" s="35">
        <v>0</v>
      </c>
      <c r="Y2332" s="35">
        <v>0</v>
      </c>
      <c r="Z2332" s="35">
        <v>0</v>
      </c>
      <c r="AA2332" s="35">
        <v>0</v>
      </c>
      <c r="AB2332" s="35">
        <v>0</v>
      </c>
      <c r="AC2332" s="35">
        <v>0</v>
      </c>
      <c r="AD2332" s="35">
        <v>0</v>
      </c>
      <c r="AE2332" s="58" t="s">
        <v>5560</v>
      </c>
      <c r="AF2332" s="58"/>
      <c r="AG2332" s="57" t="str" cm="1">
        <f t="array" ref="AG2332">IFERROR(_xlfn.IFS(
AI2332="MPR ISSUE","PDH",
AI2332="BSS Hardware Issue","BSS",
AI2332="Sites strategiques, MLL, Pylone, etc.","ENVTECH",
AI2332="AKTIVCO DEFAUT GE &amp; POWER Cabinet","AKTIVCO",
AI2332="AKTIVCO Coupure ENEO &amp; Baisse de tension","AKTIVCO GRID ONLY",
AI2332="Coupure ENEO &amp; Baisse de tension","IHS GRID ONLY",
AI2332="Defaut GE &amp; POWER Cabinet","IHS",
AI2332="Sharing","Partners",
AI2332="Sites strategiques &amp; DataCenter","SST &amp; DC",
AI2332="Exclu","Exclu",
AI2332="SAT","SAT",
AI2332="SPARE-ISSUE","SPARE-ISSUE",
AI2332="Fiber CAmtel","TRANS_FO_CAMTEL",
AI2332="Fiber AOF","Fiber AOF",
AI2332="Projet OCM (HUAWEI)","TRAVAUX-HUAWEI",
AI2332="Projet OCM (NOKIA)","TRAVAUX-NOKIA",
AI2332="ACCESS-ISSUE","ACCESS-ISSUE",
AI2332="Projet OCM (ZTE, NOKIA, autres projets)","TRAVAUX OCM",
AI2332="No root CAuse","No root cause",
AI2332="ODU HS","PDH",
AI2332="IP &amp; VLAN","PDH",
AI2332="Warehouse HUAWEI","SPARE-ISSUE",
AI2332="SPARE-HS","SPARE-ISSUE",
AI2332="Power Telco","BSS",AI2332="no impacts","no impacts"
),"")</f>
        <v>no impacts</v>
      </c>
      <c r="AH2332" s="57" t="str" cm="1">
        <f t="array" ref="AH2332">IFERROR(_xlfn.IFS(
AI2332="MPR ISSUE","TX ISSUE",
AI2332="BSS Hardware Issue","RAN ISSUE",
AI2332="Sites strategiques, MLL, Pylone, etc.","ENVTECH",
AI2332="AKTIVCO DEFAUT GE &amp; POWER Cabinet","POWER ISSUE",
AI2332="AKTIVCO Coupure ENEO &amp; Baisse de tension","POWER ISSUE",
AI2332="Coupure ENEO &amp; Baisse de tension","POWER ISSUE",
AI2332="Defaut GE &amp; POWER Cabinet","POWER ISSUE",
AI2332="Sharing","POWER ISSUE",
AI2332="Sites strategiques &amp; DataCenter","POWER ISSUE",
AI2332="Exclu","Exclu",
AI2332="SAT","TX ISSUE",
AI2332="SPARE-ISSUE","SPARE-ISSUE",
AI2332="Fiber CAmtel","TX ISSUE",
AI2332="Fiber AOF","TX ISSUE",
AI2332="Projet OCM (HUAWEI)","TRAVAUX-HUAWEI",
AI2332="Projet OCM (NOKIA)","TRAVAUX -NOKIA",
AI2332="ACCESS-ISSUE","ACCESS-ISSUE",
AI2332="Projet OCM (ZTE, NOKIA, autres projets)","TRAVAUX OCM",
AI2332="No root CAuse","No root cause",
AI2332="ODU HS","TX ISSUE",
AI2332="IP &amp; VLAN","TX ISSUE",
AI2332="Warehouse HUAWEI","SPARE-ISSUE",
AI2332="SPARE-HS","SPARE-ISSUE",
AI2332="Power Telco","RAN ISSUE",AI2332="no impacts","no impacts"
),"")</f>
        <v>no impacts</v>
      </c>
      <c r="AI2332" s="85" t="s">
        <v>5998</v>
      </c>
      <c r="AJ2332" s="57" t="str" cm="1">
        <f t="array" ref="AJ2332">IFERROR(_xlfn.IFS(
AI2332="MPR ISSUE","ACTIVE",
AI2332="BSS Hardware Issue","ACTIVE",
AI2332="Sites strategiques, MLL, Pylone, etc.","PASSIVE",
AI2332="AKTIVCO DEFAUT GE &amp; POWER Cabinet","PASSIVE",
AI2332="AKTIVCO Coupure ENEO &amp; Baisse de tension","PASSIVE",
AI2332="Coupure ENEO &amp; Baisse de tension","PASSIVE",
AI2332="Defaut GE &amp; POWER Cabinet","PASSIVE",
AI2332="Sharing","PASSIVE",
AI2332="Sites strategiques &amp; DataCenter","PASSIVE",
AI2332="Exclu","Exclu",
AI2332="SAT","ACTIVE",
AI2332="SPARE-ISSUE","SPARE-ISSUE",
AI2332="Fiber CAmtel","ACTIVE",
AI2332="Fiber AOF","ACTIVE",
AI2332="Projet OCM (HUAWEI)","PLANNED WORKS",
AI2332="Projet OCM (NOKIA)","PLANNED WORKS",
AI2332="ACCESS-ISSUE","ACCESS-ISSUE",
AI2332="Projet OCM (ZTE, NOKIA, autres projets)","PLANNED WORKS",
AI2332="No root CAuse","No root cause",
AI2332="ODU HS","ACTIVE",
AI2332="IP &amp; VLAN","ACTIVE",
AI2332="Warehouse HUAWEI","SPARE-ISSUE",
AI2332="SPARE-HS","SPARE-ISSUE",
AI2332="Power Telco","ACTIVE", AI2332="no impacts","no impacts"
),"")</f>
        <v>no impacts</v>
      </c>
      <c r="AK2332" s="23" t="s">
        <v>5537</v>
      </c>
      <c r="AL2332" s="23" t="str">
        <f t="shared" si="68"/>
        <v>LIT_517</v>
      </c>
      <c r="AN2332" s="9" t="s">
        <v>5537</v>
      </c>
      <c r="AO2332" s="23" t="str">
        <f>_xlfn.XLOOKUP(B2332,'INCIDENT-05-03-2026'!E:E,'INCIDENT-05-03-2026'!F:F,"")</f>
        <v/>
      </c>
      <c r="AP2332" s="7" t="s">
        <v>5537</v>
      </c>
      <c r="AQ2332" s="6"/>
      <c r="AR2332" s="7"/>
      <c r="AS2332" s="3" t="str">
        <f>_xlfn.XLOOKUP(B2332,'[3]tt num | region | site id'!$C:$C,'[3]tt num | region | site id'!$Q:$Q,"")</f>
        <v/>
      </c>
      <c r="AT2332" s="24" t="str">
        <f>_xlfn.XLOOKUP(B2332,'[4]Cells Huawei 03052026 12h'!$B:$B,'[4]Cells Huawei 03052026 12h'!$T:$T,"")</f>
        <v/>
      </c>
      <c r="AU2332" s="24" t="str">
        <f>_xlfn.XLOOKUP(B2332,'[5]cells down 02052026 8h50'!$B:$B,'[5]cells down 02052026 8h50'!$R:$R,"")</f>
        <v/>
      </c>
      <c r="AV2332" s="24" t="str">
        <f>_xlfn.XLOOKUP(B2332,'[5]cells down 02052026 13h50'!$B:$B,'[5]cells down 02052026 13h50'!$R:$R,"")</f>
        <v/>
      </c>
      <c r="AW2332" s="24" t="str">
        <f>_xlfn.XLOOKUP(B2332,'[5]cells down 02052026 13h50'!$B:$B,'[5]cells down 02052026 13h50'!$R:$R,"")</f>
        <v/>
      </c>
      <c r="AX2332" s="24" t="str">
        <f>_xlfn.XLOOKUP(B2332,'[6]cell downs 03052026 8h40 '!$B:$B,'[6]cell downs 03052026 8h40 '!$R:$R,"")</f>
        <v/>
      </c>
      <c r="AY2332" s="24" t="str">
        <f>_xlfn.XLOOKUP(B2332,'[7]ALL SITES DOWN'!$D:$D,'[7]ALL SITES DOWN'!$J:$J,"")</f>
        <v/>
      </c>
      <c r="AZ2332" s="24" t="str">
        <f>_xlfn.XLOOKUP(B2332,'[8]ALL SITES DOWN'!$D:$D,'[8]ALL SITES DOWN'!$J:$J,"")</f>
        <v/>
      </c>
      <c r="BA2332" s="9" t="str">
        <f>_xlfn.XLOOKUP(B2332,[9]sheet1!$AC:$AC,[9]sheet1!$AF:$AF,"")</f>
        <v/>
      </c>
      <c r="BB2332" s="14" t="s">
        <v>5537</v>
      </c>
      <c r="BC2332" s="14" t="s">
        <v>5537</v>
      </c>
      <c r="BD2332" s="14" t="str">
        <f>_xlfn.XLOOKUP(B2332,'[10]cell downs 18042026 17h'!$B:$B,'[10]cell downs 18042026 17h'!$B:$B,"")</f>
        <v/>
      </c>
      <c r="BE2332" s="14" t="str">
        <f>_xlfn.XLOOKUP(B2332,'[11]Cells Huawei 19042026 15h'!$B:$B,'[11]Cells Huawei 19042026 15h'!$B:$B,"")</f>
        <v/>
      </c>
      <c r="BF2332" s="9" t="str">
        <f>_xlfn.XLOOKUP(B2332,'[12]cells down 19042026 9H40'!$B:$B,'[12]cells down 19042026 9H40'!$B:$B,"")</f>
        <v/>
      </c>
      <c r="BG2332" s="9" t="s">
        <v>4601</v>
      </c>
      <c r="BH2332" s="9" t="s">
        <v>1129</v>
      </c>
    </row>
    <row r="2333" spans="1:60" s="9" customFormat="1" x14ac:dyDescent="0.3">
      <c r="A2333" s="1" t="s">
        <v>4485</v>
      </c>
      <c r="B2333" s="8" t="s">
        <v>4486</v>
      </c>
      <c r="C2333" s="3" t="str">
        <f>_xlfn.XLOOKUP(B2333,'[1]daily break down'!$D:$D,'[1]daily break down'!$E:$E,"")</f>
        <v>LITTORAL</v>
      </c>
      <c r="D2333" s="1" t="s">
        <v>21</v>
      </c>
      <c r="E2333" s="1" t="s">
        <v>36</v>
      </c>
      <c r="F2333" s="3" t="s">
        <v>31</v>
      </c>
      <c r="G2333" s="1" t="s">
        <v>3937</v>
      </c>
      <c r="H2333" s="42" t="str">
        <f>_xlfn.XLOOKUP(B2333,[2]CALCULATION!$B:$B,[2]CALCULATION!$H:$H,"")</f>
        <v>ZTE</v>
      </c>
      <c r="I2333" s="34">
        <v>0</v>
      </c>
      <c r="J2333" s="34">
        <v>0</v>
      </c>
      <c r="K2333" s="34">
        <v>0</v>
      </c>
      <c r="L2333" s="34">
        <v>0</v>
      </c>
      <c r="M2333" s="34">
        <v>0</v>
      </c>
      <c r="N2333" s="34">
        <v>0</v>
      </c>
      <c r="O2333" s="34">
        <v>0</v>
      </c>
      <c r="P2333" s="34">
        <v>0</v>
      </c>
      <c r="Q2333" s="34">
        <v>0</v>
      </c>
      <c r="R2333" s="34">
        <v>0</v>
      </c>
      <c r="S2333" s="35">
        <v>0</v>
      </c>
      <c r="T2333" s="35">
        <v>0</v>
      </c>
      <c r="U2333" s="35">
        <v>0</v>
      </c>
      <c r="V2333" s="35">
        <v>0</v>
      </c>
      <c r="W2333" s="35">
        <v>0</v>
      </c>
      <c r="X2333" s="35">
        <v>0</v>
      </c>
      <c r="Y2333" s="35">
        <v>0</v>
      </c>
      <c r="Z2333" s="35">
        <v>0</v>
      </c>
      <c r="AA2333" s="35">
        <v>0</v>
      </c>
      <c r="AB2333" s="35">
        <v>0</v>
      </c>
      <c r="AC2333" s="35">
        <v>0</v>
      </c>
      <c r="AD2333" s="35">
        <v>0</v>
      </c>
      <c r="AE2333" s="58" t="s">
        <v>5560</v>
      </c>
      <c r="AF2333" s="58"/>
      <c r="AG2333" s="57" t="str" cm="1">
        <f t="array" ref="AG2333">IFERROR(_xlfn.IFS(
AI2333="MPR ISSUE","PDH",
AI2333="BSS Hardware Issue","BSS",
AI2333="Sites strategiques, MLL, Pylone, etc.","ENVTECH",
AI2333="AKTIVCO DEFAUT GE &amp; POWER Cabinet","AKTIVCO",
AI2333="AKTIVCO Coupure ENEO &amp; Baisse de tension","AKTIVCO GRID ONLY",
AI2333="Coupure ENEO &amp; Baisse de tension","IHS GRID ONLY",
AI2333="Defaut GE &amp; POWER Cabinet","IHS",
AI2333="Sharing","Partners",
AI2333="Sites strategiques &amp; DataCenter","SST &amp; DC",
AI2333="Exclu","Exclu",
AI2333="SAT","SAT",
AI2333="SPARE-ISSUE","SPARE-ISSUE",
AI2333="Fiber CAmtel","TRANS_FO_CAMTEL",
AI2333="Fiber AOF","Fiber AOF",
AI2333="Projet OCM (HUAWEI)","TRAVAUX-HUAWEI",
AI2333="Projet OCM (NOKIA)","TRAVAUX-NOKIA",
AI2333="ACCESS-ISSUE","ACCESS-ISSUE",
AI2333="Projet OCM (ZTE, NOKIA, autres projets)","TRAVAUX OCM",
AI2333="No root CAuse","No root cause",
AI2333="ODU HS","PDH",
AI2333="IP &amp; VLAN","PDH",
AI2333="Warehouse HUAWEI","SPARE-ISSUE",
AI2333="SPARE-HS","SPARE-ISSUE",
AI2333="Power Telco","BSS",AI2333="no impacts","no impacts"
),"")</f>
        <v>no impacts</v>
      </c>
      <c r="AH2333" s="57" t="str" cm="1">
        <f t="array" ref="AH2333">IFERROR(_xlfn.IFS(
AI2333="MPR ISSUE","TX ISSUE",
AI2333="BSS Hardware Issue","RAN ISSUE",
AI2333="Sites strategiques, MLL, Pylone, etc.","ENVTECH",
AI2333="AKTIVCO DEFAUT GE &amp; POWER Cabinet","POWER ISSUE",
AI2333="AKTIVCO Coupure ENEO &amp; Baisse de tension","POWER ISSUE",
AI2333="Coupure ENEO &amp; Baisse de tension","POWER ISSUE",
AI2333="Defaut GE &amp; POWER Cabinet","POWER ISSUE",
AI2333="Sharing","POWER ISSUE",
AI2333="Sites strategiques &amp; DataCenter","POWER ISSUE",
AI2333="Exclu","Exclu",
AI2333="SAT","TX ISSUE",
AI2333="SPARE-ISSUE","SPARE-ISSUE",
AI2333="Fiber CAmtel","TX ISSUE",
AI2333="Fiber AOF","TX ISSUE",
AI2333="Projet OCM (HUAWEI)","TRAVAUX-HUAWEI",
AI2333="Projet OCM (NOKIA)","TRAVAUX -NOKIA",
AI2333="ACCESS-ISSUE","ACCESS-ISSUE",
AI2333="Projet OCM (ZTE, NOKIA, autres projets)","TRAVAUX OCM",
AI2333="No root CAuse","No root cause",
AI2333="ODU HS","TX ISSUE",
AI2333="IP &amp; VLAN","TX ISSUE",
AI2333="Warehouse HUAWEI","SPARE-ISSUE",
AI2333="SPARE-HS","SPARE-ISSUE",
AI2333="Power Telco","RAN ISSUE",AI2333="no impacts","no impacts"
),"")</f>
        <v>no impacts</v>
      </c>
      <c r="AI2333" s="85" t="s">
        <v>5998</v>
      </c>
      <c r="AJ2333" s="57" t="str" cm="1">
        <f t="array" ref="AJ2333">IFERROR(_xlfn.IFS(
AI2333="MPR ISSUE","ACTIVE",
AI2333="BSS Hardware Issue","ACTIVE",
AI2333="Sites strategiques, MLL, Pylone, etc.","PASSIVE",
AI2333="AKTIVCO DEFAUT GE &amp; POWER Cabinet","PASSIVE",
AI2333="AKTIVCO Coupure ENEO &amp; Baisse de tension","PASSIVE",
AI2333="Coupure ENEO &amp; Baisse de tension","PASSIVE",
AI2333="Defaut GE &amp; POWER Cabinet","PASSIVE",
AI2333="Sharing","PASSIVE",
AI2333="Sites strategiques &amp; DataCenter","PASSIVE",
AI2333="Exclu","Exclu",
AI2333="SAT","ACTIVE",
AI2333="SPARE-ISSUE","SPARE-ISSUE",
AI2333="Fiber CAmtel","ACTIVE",
AI2333="Fiber AOF","ACTIVE",
AI2333="Projet OCM (HUAWEI)","PLANNED WORKS",
AI2333="Projet OCM (NOKIA)","PLANNED WORKS",
AI2333="ACCESS-ISSUE","ACCESS-ISSUE",
AI2333="Projet OCM (ZTE, NOKIA, autres projets)","PLANNED WORKS",
AI2333="No root CAuse","No root cause",
AI2333="ODU HS","ACTIVE",
AI2333="IP &amp; VLAN","ACTIVE",
AI2333="Warehouse HUAWEI","SPARE-ISSUE",
AI2333="SPARE-HS","SPARE-ISSUE",
AI2333="Power Telco","ACTIVE", AI2333="no impacts","no impacts"
),"")</f>
        <v>no impacts</v>
      </c>
      <c r="AK2333" s="23" t="s">
        <v>5537</v>
      </c>
      <c r="AL2333" s="23" t="str">
        <f t="shared" si="68"/>
        <v>LIT_594</v>
      </c>
      <c r="AN2333" s="9" t="s">
        <v>5537</v>
      </c>
      <c r="AO2333" s="23" t="str">
        <f>_xlfn.XLOOKUP(B2333,'INCIDENT-05-03-2026'!E:E,'INCIDENT-05-03-2026'!F:F,"")</f>
        <v/>
      </c>
      <c r="AP2333" s="7" t="s">
        <v>5537</v>
      </c>
      <c r="AQ2333" s="6"/>
      <c r="AR2333" s="7"/>
      <c r="AS2333" s="3" t="str">
        <f>_xlfn.XLOOKUP(B2333,'[3]tt num | region | site id'!$C:$C,'[3]tt num | region | site id'!$Q:$Q,"")</f>
        <v/>
      </c>
      <c r="AT2333" s="24" t="str">
        <f>_xlfn.XLOOKUP(B2333,'[4]Cells Huawei 03052026 12h'!$B:$B,'[4]Cells Huawei 03052026 12h'!$T:$T,"")</f>
        <v/>
      </c>
      <c r="AU2333" s="24" t="str">
        <f>_xlfn.XLOOKUP(B2333,'[5]cells down 02052026 8h50'!$B:$B,'[5]cells down 02052026 8h50'!$R:$R,"")</f>
        <v/>
      </c>
      <c r="AV2333" s="24" t="str">
        <f>_xlfn.XLOOKUP(B2333,'[5]cells down 02052026 13h50'!$B:$B,'[5]cells down 02052026 13h50'!$R:$R,"")</f>
        <v/>
      </c>
      <c r="AW2333" s="24" t="str">
        <f>_xlfn.XLOOKUP(B2333,'[5]cells down 02052026 13h50'!$B:$B,'[5]cells down 02052026 13h50'!$R:$R,"")</f>
        <v/>
      </c>
      <c r="AX2333" s="24" t="str">
        <f>_xlfn.XLOOKUP(B2333,'[6]cell downs 03052026 8h40 '!$B:$B,'[6]cell downs 03052026 8h40 '!$R:$R,"")</f>
        <v/>
      </c>
      <c r="AY2333" s="24" t="str">
        <f>_xlfn.XLOOKUP(B2333,'[7]ALL SITES DOWN'!$D:$D,'[7]ALL SITES DOWN'!$J:$J,"")</f>
        <v/>
      </c>
      <c r="AZ2333" s="24" t="str">
        <f>_xlfn.XLOOKUP(B2333,'[8]ALL SITES DOWN'!$D:$D,'[8]ALL SITES DOWN'!$J:$J,"")</f>
        <v/>
      </c>
      <c r="BA2333" s="9" t="str">
        <f>_xlfn.XLOOKUP(B2333,[9]sheet1!$AC:$AC,[9]sheet1!$AF:$AF,"")</f>
        <v/>
      </c>
      <c r="BB2333" s="14" t="s">
        <v>5537</v>
      </c>
      <c r="BC2333" s="14" t="s">
        <v>5537</v>
      </c>
      <c r="BD2333" s="14" t="str">
        <f>_xlfn.XLOOKUP(B2333,'[10]cell downs 18042026 17h'!$B:$B,'[10]cell downs 18042026 17h'!$B:$B,"")</f>
        <v/>
      </c>
      <c r="BE2333" s="14" t="str">
        <f>_xlfn.XLOOKUP(B2333,'[11]Cells Huawei 19042026 15h'!$B:$B,'[11]Cells Huawei 19042026 15h'!$B:$B,"")</f>
        <v/>
      </c>
      <c r="BF2333" s="9" t="str">
        <f>_xlfn.XLOOKUP(B2333,'[12]cells down 19042026 9H40'!$B:$B,'[12]cells down 19042026 9H40'!$B:$B,"")</f>
        <v/>
      </c>
      <c r="BG2333" s="9" t="s">
        <v>5537</v>
      </c>
      <c r="BH2333" s="9" t="s">
        <v>12</v>
      </c>
    </row>
    <row r="2334" spans="1:60" s="9" customFormat="1" x14ac:dyDescent="0.3">
      <c r="A2334" s="1" t="s">
        <v>4489</v>
      </c>
      <c r="B2334" s="8" t="s">
        <v>4490</v>
      </c>
      <c r="C2334" s="3" t="str">
        <f>_xlfn.XLOOKUP(B2334,'[1]daily break down'!$D:$D,'[1]daily break down'!$E:$E,"")</f>
        <v>CENTRE</v>
      </c>
      <c r="D2334" s="1" t="s">
        <v>11</v>
      </c>
      <c r="E2334" s="1" t="s">
        <v>237</v>
      </c>
      <c r="F2334" s="3" t="s">
        <v>37</v>
      </c>
      <c r="G2334" s="1" t="s">
        <v>4489</v>
      </c>
      <c r="H2334" s="42" t="str">
        <f>_xlfn.XLOOKUP(B2334,[2]CALCULATION!$B:$B,[2]CALCULATION!$H:$H,"")</f>
        <v>ZTE</v>
      </c>
      <c r="I2334" s="34">
        <v>0</v>
      </c>
      <c r="J2334" s="34">
        <v>0</v>
      </c>
      <c r="K2334" s="34">
        <v>0</v>
      </c>
      <c r="L2334" s="34">
        <v>0</v>
      </c>
      <c r="M2334" s="34">
        <v>0</v>
      </c>
      <c r="N2334" s="34">
        <v>0</v>
      </c>
      <c r="O2334" s="34">
        <v>0</v>
      </c>
      <c r="P2334" s="34">
        <v>0</v>
      </c>
      <c r="Q2334" s="34">
        <v>0</v>
      </c>
      <c r="R2334" s="34">
        <v>0</v>
      </c>
      <c r="S2334" s="35">
        <v>0</v>
      </c>
      <c r="T2334" s="35">
        <v>0</v>
      </c>
      <c r="U2334" s="35">
        <v>0</v>
      </c>
      <c r="V2334" s="35">
        <v>0</v>
      </c>
      <c r="W2334" s="35">
        <v>0</v>
      </c>
      <c r="X2334" s="35">
        <v>0</v>
      </c>
      <c r="Y2334" s="35">
        <v>0</v>
      </c>
      <c r="Z2334" s="35">
        <v>0</v>
      </c>
      <c r="AA2334" s="35">
        <v>0</v>
      </c>
      <c r="AB2334" s="35">
        <v>0</v>
      </c>
      <c r="AC2334" s="35">
        <v>0</v>
      </c>
      <c r="AD2334" s="35">
        <v>0</v>
      </c>
      <c r="AE2334" s="58" t="s">
        <v>5560</v>
      </c>
      <c r="AF2334" s="58"/>
      <c r="AG2334" s="57" t="str" cm="1">
        <f t="array" ref="AG2334">IFERROR(_xlfn.IFS(
AI2334="MPR ISSUE","PDH",
AI2334="BSS Hardware Issue","BSS",
AI2334="Sites strategiques, MLL, Pylone, etc.","ENVTECH",
AI2334="AKTIVCO DEFAUT GE &amp; POWER Cabinet","AKTIVCO",
AI2334="AKTIVCO Coupure ENEO &amp; Baisse de tension","AKTIVCO GRID ONLY",
AI2334="Coupure ENEO &amp; Baisse de tension","IHS GRID ONLY",
AI2334="Defaut GE &amp; POWER Cabinet","IHS",
AI2334="Sharing","Partners",
AI2334="Sites strategiques &amp; DataCenter","SST &amp; DC",
AI2334="Exclu","Exclu",
AI2334="SAT","SAT",
AI2334="SPARE-ISSUE","SPARE-ISSUE",
AI2334="Fiber CAmtel","TRANS_FO_CAMTEL",
AI2334="Fiber AOF","Fiber AOF",
AI2334="Projet OCM (HUAWEI)","TRAVAUX-HUAWEI",
AI2334="Projet OCM (NOKIA)","TRAVAUX-NOKIA",
AI2334="ACCESS-ISSUE","ACCESS-ISSUE",
AI2334="Projet OCM (ZTE, NOKIA, autres projets)","TRAVAUX OCM",
AI2334="No root CAuse","No root cause",
AI2334="ODU HS","PDH",
AI2334="IP &amp; VLAN","PDH",
AI2334="Warehouse HUAWEI","SPARE-ISSUE",
AI2334="SPARE-HS","SPARE-ISSUE",
AI2334="Power Telco","BSS",AI2334="no impacts","no impacts"
),"")</f>
        <v>no impacts</v>
      </c>
      <c r="AH2334" s="57" t="str" cm="1">
        <f t="array" ref="AH2334">IFERROR(_xlfn.IFS(
AI2334="MPR ISSUE","TX ISSUE",
AI2334="BSS Hardware Issue","RAN ISSUE",
AI2334="Sites strategiques, MLL, Pylone, etc.","ENVTECH",
AI2334="AKTIVCO DEFAUT GE &amp; POWER Cabinet","POWER ISSUE",
AI2334="AKTIVCO Coupure ENEO &amp; Baisse de tension","POWER ISSUE",
AI2334="Coupure ENEO &amp; Baisse de tension","POWER ISSUE",
AI2334="Defaut GE &amp; POWER Cabinet","POWER ISSUE",
AI2334="Sharing","POWER ISSUE",
AI2334="Sites strategiques &amp; DataCenter","POWER ISSUE",
AI2334="Exclu","Exclu",
AI2334="SAT","TX ISSUE",
AI2334="SPARE-ISSUE","SPARE-ISSUE",
AI2334="Fiber CAmtel","TX ISSUE",
AI2334="Fiber AOF","TX ISSUE",
AI2334="Projet OCM (HUAWEI)","TRAVAUX-HUAWEI",
AI2334="Projet OCM (NOKIA)","TRAVAUX -NOKIA",
AI2334="ACCESS-ISSUE","ACCESS-ISSUE",
AI2334="Projet OCM (ZTE, NOKIA, autres projets)","TRAVAUX OCM",
AI2334="No root CAuse","No root cause",
AI2334="ODU HS","TX ISSUE",
AI2334="IP &amp; VLAN","TX ISSUE",
AI2334="Warehouse HUAWEI","SPARE-ISSUE",
AI2334="SPARE-HS","SPARE-ISSUE",
AI2334="Power Telco","RAN ISSUE",AI2334="no impacts","no impacts"
),"")</f>
        <v>no impacts</v>
      </c>
      <c r="AI2334" s="85" t="s">
        <v>5998</v>
      </c>
      <c r="AJ2334" s="57" t="str" cm="1">
        <f t="array" ref="AJ2334">IFERROR(_xlfn.IFS(
AI2334="MPR ISSUE","ACTIVE",
AI2334="BSS Hardware Issue","ACTIVE",
AI2334="Sites strategiques, MLL, Pylone, etc.","PASSIVE",
AI2334="AKTIVCO DEFAUT GE &amp; POWER Cabinet","PASSIVE",
AI2334="AKTIVCO Coupure ENEO &amp; Baisse de tension","PASSIVE",
AI2334="Coupure ENEO &amp; Baisse de tension","PASSIVE",
AI2334="Defaut GE &amp; POWER Cabinet","PASSIVE",
AI2334="Sharing","PASSIVE",
AI2334="Sites strategiques &amp; DataCenter","PASSIVE",
AI2334="Exclu","Exclu",
AI2334="SAT","ACTIVE",
AI2334="SPARE-ISSUE","SPARE-ISSUE",
AI2334="Fiber CAmtel","ACTIVE",
AI2334="Fiber AOF","ACTIVE",
AI2334="Projet OCM (HUAWEI)","PLANNED WORKS",
AI2334="Projet OCM (NOKIA)","PLANNED WORKS",
AI2334="ACCESS-ISSUE","ACCESS-ISSUE",
AI2334="Projet OCM (ZTE, NOKIA, autres projets)","PLANNED WORKS",
AI2334="No root CAuse","No root cause",
AI2334="ODU HS","ACTIVE",
AI2334="IP &amp; VLAN","ACTIVE",
AI2334="Warehouse HUAWEI","SPARE-ISSUE",
AI2334="SPARE-HS","SPARE-ISSUE",
AI2334="Power Telco","ACTIVE", AI2334="no impacts","no impacts"
),"")</f>
        <v>no impacts</v>
      </c>
      <c r="AK2334" s="23" t="s">
        <v>5537</v>
      </c>
      <c r="AL2334" s="23" t="str">
        <f t="shared" si="68"/>
        <v>CTR_260</v>
      </c>
      <c r="AN2334" s="9" t="s">
        <v>5537</v>
      </c>
      <c r="AO2334" s="23" t="str">
        <f>_xlfn.XLOOKUP(B2334,'INCIDENT-05-03-2026'!E:E,'INCIDENT-05-03-2026'!F:F,"")</f>
        <v/>
      </c>
      <c r="AP2334" s="7" t="s">
        <v>5537</v>
      </c>
      <c r="AQ2334" s="6"/>
      <c r="AR2334" s="7"/>
      <c r="AS2334" s="3" t="str">
        <f>_xlfn.XLOOKUP(B2334,'[3]tt num | region | site id'!$C:$C,'[3]tt num | region | site id'!$Q:$Q,"")</f>
        <v/>
      </c>
      <c r="AT2334" s="24" t="str">
        <f>_xlfn.XLOOKUP(B2334,'[4]Cells Huawei 03052026 12h'!$B:$B,'[4]Cells Huawei 03052026 12h'!$T:$T,"")</f>
        <v/>
      </c>
      <c r="AU2334" s="24" t="str">
        <f>_xlfn.XLOOKUP(B2334,'[5]cells down 02052026 8h50'!$B:$B,'[5]cells down 02052026 8h50'!$R:$R,"")</f>
        <v/>
      </c>
      <c r="AV2334" s="24" t="str">
        <f>_xlfn.XLOOKUP(B2334,'[5]cells down 02052026 13h50'!$B:$B,'[5]cells down 02052026 13h50'!$R:$R,"")</f>
        <v/>
      </c>
      <c r="AW2334" s="24" t="str">
        <f>_xlfn.XLOOKUP(B2334,'[5]cells down 02052026 13h50'!$B:$B,'[5]cells down 02052026 13h50'!$R:$R,"")</f>
        <v/>
      </c>
      <c r="AX2334" s="24" t="str">
        <f>_xlfn.XLOOKUP(B2334,'[6]cell downs 03052026 8h40 '!$B:$B,'[6]cell downs 03052026 8h40 '!$R:$R,"")</f>
        <v/>
      </c>
      <c r="AY2334" s="24" t="str">
        <f>_xlfn.XLOOKUP(B2334,'[7]ALL SITES DOWN'!$D:$D,'[7]ALL SITES DOWN'!$J:$J,"")</f>
        <v/>
      </c>
      <c r="AZ2334" s="24" t="str">
        <f>_xlfn.XLOOKUP(B2334,'[8]ALL SITES DOWN'!$D:$D,'[8]ALL SITES DOWN'!$J:$J,"")</f>
        <v/>
      </c>
      <c r="BA2334" s="9" t="str">
        <f>_xlfn.XLOOKUP(B2334,[9]sheet1!$AC:$AC,[9]sheet1!$AF:$AF,"")</f>
        <v/>
      </c>
      <c r="BB2334" s="14" t="s">
        <v>5537</v>
      </c>
      <c r="BC2334" s="14" t="s">
        <v>5537</v>
      </c>
      <c r="BD2334" s="14" t="str">
        <f>_xlfn.XLOOKUP(B2334,'[10]cell downs 18042026 17h'!$B:$B,'[10]cell downs 18042026 17h'!$B:$B,"")</f>
        <v/>
      </c>
      <c r="BE2334" s="14" t="str">
        <f>_xlfn.XLOOKUP(B2334,'[11]Cells Huawei 19042026 15h'!$B:$B,'[11]Cells Huawei 19042026 15h'!$B:$B,"")</f>
        <v/>
      </c>
      <c r="BF2334" s="9" t="str">
        <f>_xlfn.XLOOKUP(B2334,'[12]cells down 19042026 9H40'!$B:$B,'[12]cells down 19042026 9H40'!$B:$B,"")</f>
        <v/>
      </c>
      <c r="BG2334" s="9" t="s">
        <v>5537</v>
      </c>
      <c r="BH2334" s="9" t="s">
        <v>12</v>
      </c>
    </row>
    <row r="2335" spans="1:60" s="9" customFormat="1" x14ac:dyDescent="0.3">
      <c r="A2335" s="1" t="s">
        <v>4493</v>
      </c>
      <c r="B2335" s="8" t="s">
        <v>4494</v>
      </c>
      <c r="C2335" s="3" t="str">
        <f>_xlfn.XLOOKUP(B2335,'[1]daily break down'!$D:$D,'[1]daily break down'!$E:$E,"")</f>
        <v>CENTRE</v>
      </c>
      <c r="D2335" s="1" t="s">
        <v>21</v>
      </c>
      <c r="E2335" s="1" t="e">
        <v>#N/A</v>
      </c>
      <c r="F2335" s="3" t="s">
        <v>37</v>
      </c>
      <c r="G2335" s="1" t="s">
        <v>4495</v>
      </c>
      <c r="H2335" s="41" t="str">
        <f>_xlfn.XLOOKUP(B2335,[2]CALCULATION!$B:$B,[2]CALCULATION!$H:$H,"")</f>
        <v>NOKIA</v>
      </c>
      <c r="I2335" s="34">
        <v>0</v>
      </c>
      <c r="J2335" s="34">
        <v>0</v>
      </c>
      <c r="K2335" s="34">
        <v>0</v>
      </c>
      <c r="L2335" s="34">
        <v>0</v>
      </c>
      <c r="M2335" s="34">
        <v>0</v>
      </c>
      <c r="N2335" s="34">
        <v>0</v>
      </c>
      <c r="O2335" s="34">
        <v>0</v>
      </c>
      <c r="P2335" s="34">
        <v>0</v>
      </c>
      <c r="Q2335" s="34">
        <v>0</v>
      </c>
      <c r="R2335" s="34">
        <v>0</v>
      </c>
      <c r="S2335" s="35">
        <v>0</v>
      </c>
      <c r="T2335" s="35">
        <v>0</v>
      </c>
      <c r="U2335" s="35">
        <v>0</v>
      </c>
      <c r="V2335" s="35">
        <v>0</v>
      </c>
      <c r="W2335" s="35">
        <v>0</v>
      </c>
      <c r="X2335" s="35">
        <v>0</v>
      </c>
      <c r="Y2335" s="35">
        <v>0</v>
      </c>
      <c r="Z2335" s="35">
        <v>0</v>
      </c>
      <c r="AA2335" s="35">
        <v>0</v>
      </c>
      <c r="AB2335" s="35">
        <v>0</v>
      </c>
      <c r="AC2335" s="35">
        <v>0</v>
      </c>
      <c r="AD2335" s="35">
        <v>0</v>
      </c>
      <c r="AE2335" s="58" t="s">
        <v>5560</v>
      </c>
      <c r="AF2335" s="58"/>
      <c r="AG2335" s="57" t="str" cm="1">
        <f t="array" ref="AG2335">IFERROR(_xlfn.IFS(
AI2335="MPR ISSUE","PDH",
AI2335="BSS Hardware Issue","BSS",
AI2335="Sites strategiques, MLL, Pylone, etc.","ENVTECH",
AI2335="AKTIVCO DEFAUT GE &amp; POWER Cabinet","AKTIVCO",
AI2335="AKTIVCO Coupure ENEO &amp; Baisse de tension","AKTIVCO GRID ONLY",
AI2335="Coupure ENEO &amp; Baisse de tension","IHS GRID ONLY",
AI2335="Defaut GE &amp; POWER Cabinet","IHS",
AI2335="Sharing","Partners",
AI2335="Sites strategiques &amp; DataCenter","SST &amp; DC",
AI2335="Exclu","Exclu",
AI2335="SAT","SAT",
AI2335="SPARE-ISSUE","SPARE-ISSUE",
AI2335="Fiber CAmtel","TRANS_FO_CAMTEL",
AI2335="Fiber AOF","Fiber AOF",
AI2335="Projet OCM (HUAWEI)","TRAVAUX-HUAWEI",
AI2335="Projet OCM (NOKIA)","TRAVAUX-NOKIA",
AI2335="ACCESS-ISSUE","ACCESS-ISSUE",
AI2335="Projet OCM (ZTE, NOKIA, autres projets)","TRAVAUX OCM",
AI2335="No root CAuse","No root cause",
AI2335="ODU HS","PDH",
AI2335="IP &amp; VLAN","PDH",
AI2335="Warehouse HUAWEI","SPARE-ISSUE",
AI2335="SPARE-HS","SPARE-ISSUE",
AI2335="Power Telco","BSS",AI2335="no impacts","no impacts"
),"")</f>
        <v>ACCESS-ISSUE</v>
      </c>
      <c r="AH2335" s="57" t="str" cm="1">
        <f t="array" ref="AH2335">IFERROR(_xlfn.IFS(
AI2335="MPR ISSUE","TX ISSUE",
AI2335="BSS Hardware Issue","RAN ISSUE",
AI2335="Sites strategiques, MLL, Pylone, etc.","ENVTECH",
AI2335="AKTIVCO DEFAUT GE &amp; POWER Cabinet","POWER ISSUE",
AI2335="AKTIVCO Coupure ENEO &amp; Baisse de tension","POWER ISSUE",
AI2335="Coupure ENEO &amp; Baisse de tension","POWER ISSUE",
AI2335="Defaut GE &amp; POWER Cabinet","POWER ISSUE",
AI2335="Sharing","POWER ISSUE",
AI2335="Sites strategiques &amp; DataCenter","POWER ISSUE",
AI2335="Exclu","Exclu",
AI2335="SAT","TX ISSUE",
AI2335="SPARE-ISSUE","SPARE-ISSUE",
AI2335="Fiber CAmtel","TX ISSUE",
AI2335="Fiber AOF","TX ISSUE",
AI2335="Projet OCM (HUAWEI)","TRAVAUX-HUAWEI",
AI2335="Projet OCM (NOKIA)","TRAVAUX -NOKIA",
AI2335="ACCESS-ISSUE","ACCESS-ISSUE",
AI2335="Projet OCM (ZTE, NOKIA, autres projets)","TRAVAUX OCM",
AI2335="No root CAuse","No root cause",
AI2335="ODU HS","TX ISSUE",
AI2335="IP &amp; VLAN","TX ISSUE",
AI2335="Warehouse HUAWEI","SPARE-ISSUE",
AI2335="SPARE-HS","SPARE-ISSUE",
AI2335="Power Telco","RAN ISSUE",AI2335="no impacts","no impacts"
),"")</f>
        <v>ACCESS-ISSUE</v>
      </c>
      <c r="AI2335" s="85" t="s">
        <v>25</v>
      </c>
      <c r="AJ2335" s="57" t="str" cm="1">
        <f t="array" ref="AJ2335">IFERROR(_xlfn.IFS(
AI2335="MPR ISSUE","ACTIVE",
AI2335="BSS Hardware Issue","ACTIVE",
AI2335="Sites strategiques, MLL, Pylone, etc.","PASSIVE",
AI2335="AKTIVCO DEFAUT GE &amp; POWER Cabinet","PASSIVE",
AI2335="AKTIVCO Coupure ENEO &amp; Baisse de tension","PASSIVE",
AI2335="Coupure ENEO &amp; Baisse de tension","PASSIVE",
AI2335="Defaut GE &amp; POWER Cabinet","PASSIVE",
AI2335="Sharing","PASSIVE",
AI2335="Sites strategiques &amp; DataCenter","PASSIVE",
AI2335="Exclu","Exclu",
AI2335="SAT","ACTIVE",
AI2335="SPARE-ISSUE","SPARE-ISSUE",
AI2335="Fiber CAmtel","ACTIVE",
AI2335="Fiber AOF","ACTIVE",
AI2335="Projet OCM (HUAWEI)","PLANNED WORKS",
AI2335="Projet OCM (NOKIA)","PLANNED WORKS",
AI2335="ACCESS-ISSUE","ACCESS-ISSUE",
AI2335="Projet OCM (ZTE, NOKIA, autres projets)","PLANNED WORKS",
AI2335="No root CAuse","No root cause",
AI2335="ODU HS","ACTIVE",
AI2335="IP &amp; VLAN","ACTIVE",
AI2335="Warehouse HUAWEI","SPARE-ISSUE",
AI2335="SPARE-HS","SPARE-ISSUE",
AI2335="Power Telco","ACTIVE", AI2335="no impacts","no impacts"
),"")</f>
        <v>ACCESS-ISSUE</v>
      </c>
      <c r="AK2335" s="23" t="s">
        <v>5893</v>
      </c>
      <c r="AL2335" s="23" t="str">
        <f t="shared" si="68"/>
        <v>CTR_455</v>
      </c>
      <c r="AN2335" s="9" t="s">
        <v>5537</v>
      </c>
      <c r="AO2335" s="23" t="str">
        <f>_xlfn.XLOOKUP(B2335,'INCIDENT-05-03-2026'!E:E,'INCIDENT-05-03-2026'!F:F,"")</f>
        <v/>
      </c>
      <c r="AP2335" s="7" t="s">
        <v>5537</v>
      </c>
      <c r="AQ2335" s="6"/>
      <c r="AR2335" s="7"/>
      <c r="AS2335" s="3" t="str">
        <f>_xlfn.XLOOKUP(B2335,'[3]tt num | region | site id'!$C:$C,'[3]tt num | region | site id'!$Q:$Q,"")</f>
        <v/>
      </c>
      <c r="AT2335" s="24" t="str">
        <f>_xlfn.XLOOKUP(B2335,'[4]Cells Huawei 03052026 12h'!$B:$B,'[4]Cells Huawei 03052026 12h'!$T:$T,"")</f>
        <v/>
      </c>
      <c r="AU2335" s="24" t="str">
        <f>_xlfn.XLOOKUP(B2335,'[5]cells down 02052026 8h50'!$B:$B,'[5]cells down 02052026 8h50'!$R:$R,"")</f>
        <v>(05/03/2026 cell zte): 
29/04/2026 : Feedback camrail attendu
28/04/2026 : Demande de Work_permit par OCM a Camrail || Feedback camrail attendu attendu
27/04/2026 : Besoin d'analyse BO RAN || FME should check Antenna Fider status</v>
      </c>
      <c r="AV2335" s="24" t="str">
        <f>_xlfn.XLOOKUP(B2335,'[5]cells down 02052026 13h50'!$B:$B,'[5]cells down 02052026 13h50'!$R:$R,"")</f>
        <v>(05/03/2026 cell zte): 
02/04/2026 : Demande du work permis initier || Nous attendons le retour de Camrail
29/04/2026 : Feedback camrail attendu
28/04/2026 : Demande de Work_permit par OCM a Camrail || Feedback camrail attendu attendu
27/04/2026 : Besoin d'analyse BO RAN || FME should check Antenna Fider status</v>
      </c>
      <c r="AW2335" s="24" t="str">
        <f>_xlfn.XLOOKUP(B2335,'[5]cells down 02052026 13h50'!$B:$B,'[5]cells down 02052026 13h50'!$R:$R,"")</f>
        <v>(05/03/2026 cell zte): 
02/04/2026 : Demande du work permis initier || Nous attendons le retour de Camrail
29/04/2026 : Feedback camrail attendu
28/04/2026 : Demande de Work_permit par OCM a Camrail || Feedback camrail attendu attendu
27/04/2026 : Besoin d'analyse BO RAN || FME should check Antenna Fider status</v>
      </c>
      <c r="AX2335" s="24" t="str">
        <f>_xlfn.XLOOKUP(B2335,'[6]cell downs 03052026 8h40 '!$B:$B,'[6]cell downs 03052026 8h40 '!$R:$R,"")</f>
        <v/>
      </c>
      <c r="AY2335" s="24" t="str">
        <f>_xlfn.XLOOKUP(B2335,'[7]ALL SITES DOWN'!$D:$D,'[7]ALL SITES DOWN'!$J:$J,"")</f>
        <v/>
      </c>
      <c r="AZ2335" s="24" t="str">
        <f>_xlfn.XLOOKUP(B2335,'[8]ALL SITES DOWN'!$D:$D,'[8]ALL SITES DOWN'!$J:$J,"")</f>
        <v/>
      </c>
      <c r="BA2335" s="9" t="str">
        <f>_xlfn.XLOOKUP(B2335,[9]sheet1!$AC:$AC,[9]sheet1!$AF:$AF,"")</f>
        <v/>
      </c>
      <c r="BB2335" s="14" t="s">
        <v>5537</v>
      </c>
      <c r="BC2335" s="14" t="s">
        <v>5537</v>
      </c>
      <c r="BD2335" s="14" t="str">
        <f>_xlfn.XLOOKUP(B2335,'[10]cell downs 18042026 17h'!$B:$B,'[10]cell downs 18042026 17h'!$B:$B,"")</f>
        <v/>
      </c>
      <c r="BE2335" s="14" t="str">
        <f>_xlfn.XLOOKUP(B2335,'[11]Cells Huawei 19042026 15h'!$B:$B,'[11]Cells Huawei 19042026 15h'!$B:$B,"")</f>
        <v/>
      </c>
      <c r="BF2335" s="9" t="str">
        <f>_xlfn.XLOOKUP(B2335,'[12]cells down 19042026 9H40'!$B:$B,'[12]cells down 19042026 9H40'!$B:$B,"")</f>
        <v/>
      </c>
      <c r="BG2335" s="9" t="s">
        <v>5537</v>
      </c>
      <c r="BH2335" s="9" t="s">
        <v>12</v>
      </c>
    </row>
    <row r="2336" spans="1:60" s="9" customFormat="1" x14ac:dyDescent="0.3">
      <c r="A2336" s="1" t="s">
        <v>4507</v>
      </c>
      <c r="B2336" s="8" t="s">
        <v>4508</v>
      </c>
      <c r="C2336" s="3" t="str">
        <f>_xlfn.XLOOKUP(B2336,'[1]daily break down'!$D:$D,'[1]daily break down'!$E:$E,"")</f>
        <v>LITTORAL</v>
      </c>
      <c r="D2336" s="1" t="s">
        <v>11</v>
      </c>
      <c r="E2336" s="1" t="s">
        <v>12</v>
      </c>
      <c r="F2336" s="3" t="s">
        <v>31</v>
      </c>
      <c r="G2336" s="1" t="s">
        <v>4507</v>
      </c>
      <c r="H2336" s="42" t="str">
        <f>_xlfn.XLOOKUP(B2336,[2]CALCULATION!$B:$B,[2]CALCULATION!$H:$H,"")</f>
        <v>ZTE</v>
      </c>
      <c r="I2336" s="34">
        <v>0</v>
      </c>
      <c r="J2336" s="34">
        <v>0</v>
      </c>
      <c r="K2336" s="34">
        <v>0</v>
      </c>
      <c r="L2336" s="34">
        <v>0</v>
      </c>
      <c r="M2336" s="34">
        <v>0</v>
      </c>
      <c r="N2336" s="34">
        <v>0</v>
      </c>
      <c r="O2336" s="34">
        <v>0</v>
      </c>
      <c r="P2336" s="34">
        <v>0</v>
      </c>
      <c r="Q2336" s="34">
        <v>0</v>
      </c>
      <c r="R2336" s="34">
        <v>0</v>
      </c>
      <c r="S2336" s="35">
        <v>0</v>
      </c>
      <c r="T2336" s="35">
        <v>0</v>
      </c>
      <c r="U2336" s="35">
        <v>0</v>
      </c>
      <c r="V2336" s="35">
        <v>0</v>
      </c>
      <c r="W2336" s="35">
        <v>0</v>
      </c>
      <c r="X2336" s="35">
        <v>0</v>
      </c>
      <c r="Y2336" s="35">
        <v>0</v>
      </c>
      <c r="Z2336" s="35">
        <v>0</v>
      </c>
      <c r="AA2336" s="35">
        <v>0</v>
      </c>
      <c r="AB2336" s="35">
        <v>0</v>
      </c>
      <c r="AC2336" s="35">
        <v>0</v>
      </c>
      <c r="AD2336" s="35">
        <v>0</v>
      </c>
      <c r="AE2336" s="58" t="s">
        <v>5560</v>
      </c>
      <c r="AF2336" s="58"/>
      <c r="AG2336" s="57" t="str" cm="1">
        <f t="array" ref="AG2336">IFERROR(_xlfn.IFS(
AI2336="MPR ISSUE","PDH",
AI2336="BSS Hardware Issue","BSS",
AI2336="Sites strategiques, MLL, Pylone, etc.","ENVTECH",
AI2336="AKTIVCO DEFAUT GE &amp; POWER Cabinet","AKTIVCO",
AI2336="AKTIVCO Coupure ENEO &amp; Baisse de tension","AKTIVCO GRID ONLY",
AI2336="Coupure ENEO &amp; Baisse de tension","IHS GRID ONLY",
AI2336="Defaut GE &amp; POWER Cabinet","IHS",
AI2336="Sharing","Partners",
AI2336="Sites strategiques &amp; DataCenter","SST &amp; DC",
AI2336="Exclu","Exclu",
AI2336="SAT","SAT",
AI2336="SPARE-ISSUE","SPARE-ISSUE",
AI2336="Fiber CAmtel","TRANS_FO_CAMTEL",
AI2336="Fiber AOF","Fiber AOF",
AI2336="Projet OCM (HUAWEI)","TRAVAUX-HUAWEI",
AI2336="Projet OCM (NOKIA)","TRAVAUX-NOKIA",
AI2336="ACCESS-ISSUE","ACCESS-ISSUE",
AI2336="Projet OCM (ZTE, NOKIA, autres projets)","TRAVAUX OCM",
AI2336="No root CAuse","No root cause",
AI2336="ODU HS","PDH",
AI2336="IP &amp; VLAN","PDH",
AI2336="Warehouse HUAWEI","SPARE-ISSUE",
AI2336="SPARE-HS","SPARE-ISSUE",
AI2336="Power Telco","BSS",AI2336="no impacts","no impacts"
),"")</f>
        <v>no impacts</v>
      </c>
      <c r="AH2336" s="57" t="str" cm="1">
        <f t="array" ref="AH2336">IFERROR(_xlfn.IFS(
AI2336="MPR ISSUE","TX ISSUE",
AI2336="BSS Hardware Issue","RAN ISSUE",
AI2336="Sites strategiques, MLL, Pylone, etc.","ENVTECH",
AI2336="AKTIVCO DEFAUT GE &amp; POWER Cabinet","POWER ISSUE",
AI2336="AKTIVCO Coupure ENEO &amp; Baisse de tension","POWER ISSUE",
AI2336="Coupure ENEO &amp; Baisse de tension","POWER ISSUE",
AI2336="Defaut GE &amp; POWER Cabinet","POWER ISSUE",
AI2336="Sharing","POWER ISSUE",
AI2336="Sites strategiques &amp; DataCenter","POWER ISSUE",
AI2336="Exclu","Exclu",
AI2336="SAT","TX ISSUE",
AI2336="SPARE-ISSUE","SPARE-ISSUE",
AI2336="Fiber CAmtel","TX ISSUE",
AI2336="Fiber AOF","TX ISSUE",
AI2336="Projet OCM (HUAWEI)","TRAVAUX-HUAWEI",
AI2336="Projet OCM (NOKIA)","TRAVAUX -NOKIA",
AI2336="ACCESS-ISSUE","ACCESS-ISSUE",
AI2336="Projet OCM (ZTE, NOKIA, autres projets)","TRAVAUX OCM",
AI2336="No root CAuse","No root cause",
AI2336="ODU HS","TX ISSUE",
AI2336="IP &amp; VLAN","TX ISSUE",
AI2336="Warehouse HUAWEI","SPARE-ISSUE",
AI2336="SPARE-HS","SPARE-ISSUE",
AI2336="Power Telco","RAN ISSUE",AI2336="no impacts","no impacts"
),"")</f>
        <v>no impacts</v>
      </c>
      <c r="AI2336" s="85" t="s">
        <v>5998</v>
      </c>
      <c r="AJ2336" s="57" t="str" cm="1">
        <f t="array" ref="AJ2336">IFERROR(_xlfn.IFS(
AI2336="MPR ISSUE","ACTIVE",
AI2336="BSS Hardware Issue","ACTIVE",
AI2336="Sites strategiques, MLL, Pylone, etc.","PASSIVE",
AI2336="AKTIVCO DEFAUT GE &amp; POWER Cabinet","PASSIVE",
AI2336="AKTIVCO Coupure ENEO &amp; Baisse de tension","PASSIVE",
AI2336="Coupure ENEO &amp; Baisse de tension","PASSIVE",
AI2336="Defaut GE &amp; POWER Cabinet","PASSIVE",
AI2336="Sharing","PASSIVE",
AI2336="Sites strategiques &amp; DataCenter","PASSIVE",
AI2336="Exclu","Exclu",
AI2336="SAT","ACTIVE",
AI2336="SPARE-ISSUE","SPARE-ISSUE",
AI2336="Fiber CAmtel","ACTIVE",
AI2336="Fiber AOF","ACTIVE",
AI2336="Projet OCM (HUAWEI)","PLANNED WORKS",
AI2336="Projet OCM (NOKIA)","PLANNED WORKS",
AI2336="ACCESS-ISSUE","ACCESS-ISSUE",
AI2336="Projet OCM (ZTE, NOKIA, autres projets)","PLANNED WORKS",
AI2336="No root CAuse","No root cause",
AI2336="ODU HS","ACTIVE",
AI2336="IP &amp; VLAN","ACTIVE",
AI2336="Warehouse HUAWEI","SPARE-ISSUE",
AI2336="SPARE-HS","SPARE-ISSUE",
AI2336="Power Telco","ACTIVE", AI2336="no impacts","no impacts"
),"")</f>
        <v>no impacts</v>
      </c>
      <c r="AK2336" s="23" t="s">
        <v>5537</v>
      </c>
      <c r="AL2336" s="23" t="str">
        <f t="shared" si="68"/>
        <v>LIT_319</v>
      </c>
      <c r="AN2336" s="9" t="s">
        <v>5537</v>
      </c>
      <c r="AO2336" s="23" t="str">
        <f>_xlfn.XLOOKUP(B2336,'INCIDENT-05-03-2026'!E:E,'INCIDENT-05-03-2026'!F:F,"")</f>
        <v/>
      </c>
      <c r="AP2336" s="7" t="s">
        <v>5537</v>
      </c>
      <c r="AQ2336" s="6"/>
      <c r="AR2336" s="7"/>
      <c r="AS2336" s="3" t="str">
        <f>_xlfn.XLOOKUP(B2336,'[3]tt num | region | site id'!$C:$C,'[3]tt num | region | site id'!$Q:$Q,"")</f>
        <v/>
      </c>
      <c r="AT2336" s="24" t="str">
        <f>_xlfn.XLOOKUP(B2336,'[4]Cells Huawei 03052026 12h'!$B:$B,'[4]Cells Huawei 03052026 12h'!$T:$T,"")</f>
        <v/>
      </c>
      <c r="AU2336" s="24" t="str">
        <f>_xlfn.XLOOKUP(B2336,'[5]cells down 02052026 8h50'!$B:$B,'[5]cells down 02052026 8h50'!$R:$R,"")</f>
        <v/>
      </c>
      <c r="AV2336" s="24" t="str">
        <f>_xlfn.XLOOKUP(B2336,'[5]cells down 02052026 13h50'!$B:$B,'[5]cells down 02052026 13h50'!$R:$R,"")</f>
        <v/>
      </c>
      <c r="AW2336" s="24" t="str">
        <f>_xlfn.XLOOKUP(B2336,'[5]cells down 02052026 13h50'!$B:$B,'[5]cells down 02052026 13h50'!$R:$R,"")</f>
        <v/>
      </c>
      <c r="AX2336" s="24" t="str">
        <f>_xlfn.XLOOKUP(B2336,'[6]cell downs 03052026 8h40 '!$B:$B,'[6]cell downs 03052026 8h40 '!$R:$R,"")</f>
        <v/>
      </c>
      <c r="AY2336" s="24" t="str">
        <f>_xlfn.XLOOKUP(B2336,'[7]ALL SITES DOWN'!$D:$D,'[7]ALL SITES DOWN'!$J:$J,"")</f>
        <v/>
      </c>
      <c r="AZ2336" s="24" t="str">
        <f>_xlfn.XLOOKUP(B2336,'[8]ALL SITES DOWN'!$D:$D,'[8]ALL SITES DOWN'!$J:$J,"")</f>
        <v/>
      </c>
      <c r="BA2336" s="9" t="str">
        <f>_xlfn.XLOOKUP(B2336,[9]sheet1!$AC:$AC,[9]sheet1!$AF:$AF,"")</f>
        <v/>
      </c>
      <c r="BB2336" s="14" t="s">
        <v>5537</v>
      </c>
      <c r="BC2336" s="14" t="s">
        <v>5537</v>
      </c>
      <c r="BD2336" s="14" t="str">
        <f>_xlfn.XLOOKUP(B2336,'[10]cell downs 18042026 17h'!$B:$B,'[10]cell downs 18042026 17h'!$B:$B,"")</f>
        <v/>
      </c>
      <c r="BE2336" s="14" t="str">
        <f>_xlfn.XLOOKUP(B2336,'[11]Cells Huawei 19042026 15h'!$B:$B,'[11]Cells Huawei 19042026 15h'!$B:$B,"")</f>
        <v/>
      </c>
      <c r="BF2336" s="9" t="str">
        <f>_xlfn.XLOOKUP(B2336,'[12]cells down 19042026 9H40'!$B:$B,'[12]cells down 19042026 9H40'!$B:$B,"")</f>
        <v/>
      </c>
      <c r="BG2336" s="9" t="s">
        <v>4508</v>
      </c>
      <c r="BH2336" s="9" t="s">
        <v>1129</v>
      </c>
    </row>
    <row r="2337" spans="1:60" s="9" customFormat="1" x14ac:dyDescent="0.3">
      <c r="A2337" s="1" t="s">
        <v>4547</v>
      </c>
      <c r="B2337" s="8" t="s">
        <v>4548</v>
      </c>
      <c r="C2337" s="3" t="str">
        <f>_xlfn.XLOOKUP(B2337,'[1]daily break down'!$D:$D,'[1]daily break down'!$E:$E,"")</f>
        <v>CENTRE</v>
      </c>
      <c r="D2337" s="1" t="s">
        <v>21</v>
      </c>
      <c r="E2337" s="1" t="s">
        <v>36</v>
      </c>
      <c r="F2337" s="3" t="s">
        <v>226</v>
      </c>
      <c r="G2337" s="1" t="s">
        <v>4547</v>
      </c>
      <c r="H2337" s="41" t="str">
        <f>_xlfn.XLOOKUP(B2337,[2]CALCULATION!$B:$B,[2]CALCULATION!$H:$H,"")</f>
        <v>NOKIA</v>
      </c>
      <c r="I2337" s="34">
        <v>0</v>
      </c>
      <c r="J2337" s="34">
        <v>0</v>
      </c>
      <c r="K2337" s="34">
        <v>0</v>
      </c>
      <c r="L2337" s="34">
        <v>0</v>
      </c>
      <c r="M2337" s="34">
        <v>0</v>
      </c>
      <c r="N2337" s="34">
        <v>0</v>
      </c>
      <c r="O2337" s="34">
        <v>0</v>
      </c>
      <c r="P2337" s="34">
        <v>0</v>
      </c>
      <c r="Q2337" s="34">
        <v>0</v>
      </c>
      <c r="R2337" s="34">
        <v>0</v>
      </c>
      <c r="S2337" s="35">
        <v>0</v>
      </c>
      <c r="T2337" s="35">
        <v>0</v>
      </c>
      <c r="U2337" s="35">
        <v>0</v>
      </c>
      <c r="V2337" s="35">
        <v>0</v>
      </c>
      <c r="W2337" s="35">
        <v>0</v>
      </c>
      <c r="X2337" s="35">
        <v>0</v>
      </c>
      <c r="Y2337" s="35">
        <v>0</v>
      </c>
      <c r="Z2337" s="35">
        <v>0</v>
      </c>
      <c r="AA2337" s="35">
        <v>0</v>
      </c>
      <c r="AB2337" s="35">
        <v>0</v>
      </c>
      <c r="AC2337" s="35">
        <v>0</v>
      </c>
      <c r="AD2337" s="35">
        <v>0</v>
      </c>
      <c r="AE2337" s="58" t="s">
        <v>5560</v>
      </c>
      <c r="AF2337" s="58"/>
      <c r="AG2337" s="57" t="str" cm="1">
        <f t="array" ref="AG2337">IFERROR(_xlfn.IFS(
AI2337="MPR ISSUE","PDH",
AI2337="BSS Hardware Issue","BSS",
AI2337="Sites strategiques, MLL, Pylone, etc.","ENVTECH",
AI2337="AKTIVCO DEFAUT GE &amp; POWER Cabinet","AKTIVCO",
AI2337="AKTIVCO Coupure ENEO &amp; Baisse de tension","AKTIVCO GRID ONLY",
AI2337="Coupure ENEO &amp; Baisse de tension","IHS GRID ONLY",
AI2337="Defaut GE &amp; POWER Cabinet","IHS",
AI2337="Sharing","Partners",
AI2337="Sites strategiques &amp; DataCenter","SST &amp; DC",
AI2337="Exclu","Exclu",
AI2337="SAT","SAT",
AI2337="SPARE-ISSUE","SPARE-ISSUE",
AI2337="Fiber CAmtel","TRANS_FO_CAMTEL",
AI2337="Fiber AOF","Fiber AOF",
AI2337="Projet OCM (HUAWEI)","TRAVAUX-HUAWEI",
AI2337="Projet OCM (NOKIA)","TRAVAUX-NOKIA",
AI2337="ACCESS-ISSUE","ACCESS-ISSUE",
AI2337="Projet OCM (ZTE, NOKIA, autres projets)","TRAVAUX OCM",
AI2337="No root CAuse","No root cause",
AI2337="ODU HS","PDH",
AI2337="IP &amp; VLAN","PDH",
AI2337="Warehouse HUAWEI","SPARE-ISSUE",
AI2337="SPARE-HS","SPARE-ISSUE",
AI2337="Power Telco","BSS",AI2337="no impacts","no impacts"
),"")</f>
        <v>no impacts</v>
      </c>
      <c r="AH2337" s="57" t="str" cm="1">
        <f t="array" ref="AH2337">IFERROR(_xlfn.IFS(
AI2337="MPR ISSUE","TX ISSUE",
AI2337="BSS Hardware Issue","RAN ISSUE",
AI2337="Sites strategiques, MLL, Pylone, etc.","ENVTECH",
AI2337="AKTIVCO DEFAUT GE &amp; POWER Cabinet","POWER ISSUE",
AI2337="AKTIVCO Coupure ENEO &amp; Baisse de tension","POWER ISSUE",
AI2337="Coupure ENEO &amp; Baisse de tension","POWER ISSUE",
AI2337="Defaut GE &amp; POWER Cabinet","POWER ISSUE",
AI2337="Sharing","POWER ISSUE",
AI2337="Sites strategiques &amp; DataCenter","POWER ISSUE",
AI2337="Exclu","Exclu",
AI2337="SAT","TX ISSUE",
AI2337="SPARE-ISSUE","SPARE-ISSUE",
AI2337="Fiber CAmtel","TX ISSUE",
AI2337="Fiber AOF","TX ISSUE",
AI2337="Projet OCM (HUAWEI)","TRAVAUX-HUAWEI",
AI2337="Projet OCM (NOKIA)","TRAVAUX -NOKIA",
AI2337="ACCESS-ISSUE","ACCESS-ISSUE",
AI2337="Projet OCM (ZTE, NOKIA, autres projets)","TRAVAUX OCM",
AI2337="No root CAuse","No root cause",
AI2337="ODU HS","TX ISSUE",
AI2337="IP &amp; VLAN","TX ISSUE",
AI2337="Warehouse HUAWEI","SPARE-ISSUE",
AI2337="SPARE-HS","SPARE-ISSUE",
AI2337="Power Telco","RAN ISSUE",AI2337="no impacts","no impacts"
),"")</f>
        <v>no impacts</v>
      </c>
      <c r="AI2337" s="85" t="s">
        <v>5998</v>
      </c>
      <c r="AJ2337" s="57" t="str" cm="1">
        <f t="array" ref="AJ2337">IFERROR(_xlfn.IFS(
AI2337="MPR ISSUE","ACTIVE",
AI2337="BSS Hardware Issue","ACTIVE",
AI2337="Sites strategiques, MLL, Pylone, etc.","PASSIVE",
AI2337="AKTIVCO DEFAUT GE &amp; POWER Cabinet","PASSIVE",
AI2337="AKTIVCO Coupure ENEO &amp; Baisse de tension","PASSIVE",
AI2337="Coupure ENEO &amp; Baisse de tension","PASSIVE",
AI2337="Defaut GE &amp; POWER Cabinet","PASSIVE",
AI2337="Sharing","PASSIVE",
AI2337="Sites strategiques &amp; DataCenter","PASSIVE",
AI2337="Exclu","Exclu",
AI2337="SAT","ACTIVE",
AI2337="SPARE-ISSUE","SPARE-ISSUE",
AI2337="Fiber CAmtel","ACTIVE",
AI2337="Fiber AOF","ACTIVE",
AI2337="Projet OCM (HUAWEI)","PLANNED WORKS",
AI2337="Projet OCM (NOKIA)","PLANNED WORKS",
AI2337="ACCESS-ISSUE","ACCESS-ISSUE",
AI2337="Projet OCM (ZTE, NOKIA, autres projets)","PLANNED WORKS",
AI2337="No root CAuse","No root cause",
AI2337="ODU HS","ACTIVE",
AI2337="IP &amp; VLAN","ACTIVE",
AI2337="Warehouse HUAWEI","SPARE-ISSUE",
AI2337="SPARE-HS","SPARE-ISSUE",
AI2337="Power Telco","ACTIVE", AI2337="no impacts","no impacts"
),"")</f>
        <v>no impacts</v>
      </c>
      <c r="AK2337" s="23" t="s">
        <v>5537</v>
      </c>
      <c r="AL2337" s="23" t="str">
        <f t="shared" si="68"/>
        <v>EST_002</v>
      </c>
      <c r="AN2337" s="9" t="s">
        <v>5537</v>
      </c>
      <c r="AO2337" s="23" t="str">
        <f>_xlfn.XLOOKUP(B2337,'INCIDENT-05-03-2026'!E:E,'INCIDENT-05-03-2026'!F:F,"")</f>
        <v/>
      </c>
      <c r="AP2337" s="7" t="s">
        <v>5537</v>
      </c>
      <c r="AQ2337" s="6"/>
      <c r="AR2337" s="7"/>
      <c r="AS2337" s="3" t="str">
        <f>_xlfn.XLOOKUP(B2337,'[3]tt num | region | site id'!$C:$C,'[3]tt num | region | site id'!$Q:$Q,"")</f>
        <v/>
      </c>
      <c r="AT2337" s="24" t="str">
        <f>_xlfn.XLOOKUP(B2337,'[4]Cells Huawei 03052026 12h'!$B:$B,'[4]Cells Huawei 03052026 12h'!$T:$T,"")</f>
        <v/>
      </c>
      <c r="AU2337" s="24" t="str">
        <f>_xlfn.XLOOKUP(B2337,'[5]cells down 02052026 8h50'!$B:$B,'[5]cells down 02052026 8h50'!$R:$R,"")</f>
        <v/>
      </c>
      <c r="AV2337" s="24" t="str">
        <f>_xlfn.XLOOKUP(B2337,'[5]cells down 02052026 13h50'!$B:$B,'[5]cells down 02052026 13h50'!$R:$R,"")</f>
        <v/>
      </c>
      <c r="AW2337" s="24" t="str">
        <f>_xlfn.XLOOKUP(B2337,'[5]cells down 02052026 13h50'!$B:$B,'[5]cells down 02052026 13h50'!$R:$R,"")</f>
        <v/>
      </c>
      <c r="AX2337" s="24" t="str">
        <f>_xlfn.XLOOKUP(B2337,'[6]cell downs 03052026 8h40 '!$B:$B,'[6]cell downs 03052026 8h40 '!$R:$R,"")</f>
        <v/>
      </c>
      <c r="AY2337" s="24" t="str">
        <f>_xlfn.XLOOKUP(B2337,'[7]ALL SITES DOWN'!$D:$D,'[7]ALL SITES DOWN'!$J:$J,"")</f>
        <v/>
      </c>
      <c r="AZ2337" s="24" t="str">
        <f>_xlfn.XLOOKUP(B2337,'[8]ALL SITES DOWN'!$D:$D,'[8]ALL SITES DOWN'!$J:$J,"")</f>
        <v/>
      </c>
      <c r="BA2337" s="9" t="str">
        <f>_xlfn.XLOOKUP(B2337,[9]sheet1!$AC:$AC,[9]sheet1!$AF:$AF,"")</f>
        <v/>
      </c>
      <c r="BB2337" s="14" t="s">
        <v>5537</v>
      </c>
      <c r="BC2337" s="14" t="s">
        <v>5537</v>
      </c>
      <c r="BD2337" s="14" t="str">
        <f>_xlfn.XLOOKUP(B2337,'[10]cell downs 18042026 17h'!$B:$B,'[10]cell downs 18042026 17h'!$B:$B,"")</f>
        <v/>
      </c>
      <c r="BE2337" s="14" t="str">
        <f>_xlfn.XLOOKUP(B2337,'[11]Cells Huawei 19042026 15h'!$B:$B,'[11]Cells Huawei 19042026 15h'!$B:$B,"")</f>
        <v/>
      </c>
      <c r="BF2337" s="9" t="str">
        <f>_xlfn.XLOOKUP(B2337,'[12]cells down 19042026 9H40'!$B:$B,'[12]cells down 19042026 9H40'!$B:$B,"")</f>
        <v/>
      </c>
      <c r="BG2337" s="9" t="s">
        <v>5537</v>
      </c>
      <c r="BH2337" s="9" t="s">
        <v>12</v>
      </c>
    </row>
    <row r="2338" spans="1:60" s="9" customFormat="1" x14ac:dyDescent="0.3">
      <c r="A2338" s="1" t="s">
        <v>4549</v>
      </c>
      <c r="B2338" s="8" t="s">
        <v>4550</v>
      </c>
      <c r="C2338" s="3" t="str">
        <f>_xlfn.XLOOKUP(B2338,'[1]daily break down'!$D:$D,'[1]daily break down'!$E:$E,"")</f>
        <v>CENTRE</v>
      </c>
      <c r="D2338" s="1" t="s">
        <v>11</v>
      </c>
      <c r="E2338" s="1" t="s">
        <v>1129</v>
      </c>
      <c r="F2338" s="3" t="s">
        <v>226</v>
      </c>
      <c r="G2338" s="1" t="s">
        <v>4549</v>
      </c>
      <c r="H2338" s="42" t="str">
        <f>_xlfn.XLOOKUP(B2338,[2]CALCULATION!$B:$B,[2]CALCULATION!$H:$H,"")</f>
        <v>ZTE</v>
      </c>
      <c r="I2338" s="34">
        <v>0</v>
      </c>
      <c r="J2338" s="34">
        <v>0</v>
      </c>
      <c r="K2338" s="34">
        <v>0</v>
      </c>
      <c r="L2338" s="34">
        <v>0</v>
      </c>
      <c r="M2338" s="34">
        <v>0</v>
      </c>
      <c r="N2338" s="34">
        <v>0</v>
      </c>
      <c r="O2338" s="34">
        <v>0</v>
      </c>
      <c r="P2338" s="34">
        <v>0</v>
      </c>
      <c r="Q2338" s="34">
        <v>0</v>
      </c>
      <c r="R2338" s="34">
        <v>0</v>
      </c>
      <c r="S2338" s="35">
        <v>0</v>
      </c>
      <c r="T2338" s="35">
        <v>0</v>
      </c>
      <c r="U2338" s="35">
        <v>0</v>
      </c>
      <c r="V2338" s="35">
        <v>0</v>
      </c>
      <c r="W2338" s="35">
        <v>0</v>
      </c>
      <c r="X2338" s="35">
        <v>0</v>
      </c>
      <c r="Y2338" s="35">
        <v>0</v>
      </c>
      <c r="Z2338" s="35">
        <v>0</v>
      </c>
      <c r="AA2338" s="35">
        <v>0</v>
      </c>
      <c r="AB2338" s="35">
        <v>0</v>
      </c>
      <c r="AC2338" s="35">
        <v>0</v>
      </c>
      <c r="AD2338" s="35">
        <v>0</v>
      </c>
      <c r="AE2338" s="58" t="s">
        <v>5560</v>
      </c>
      <c r="AF2338" s="58"/>
      <c r="AG2338" s="57" t="str" cm="1">
        <f t="array" ref="AG2338">IFERROR(_xlfn.IFS(
AI2338="MPR ISSUE","PDH",
AI2338="BSS Hardware Issue","BSS",
AI2338="Sites strategiques, MLL, Pylone, etc.","ENVTECH",
AI2338="AKTIVCO DEFAUT GE &amp; POWER Cabinet","AKTIVCO",
AI2338="AKTIVCO Coupure ENEO &amp; Baisse de tension","AKTIVCO GRID ONLY",
AI2338="Coupure ENEO &amp; Baisse de tension","IHS GRID ONLY",
AI2338="Defaut GE &amp; POWER Cabinet","IHS",
AI2338="Sharing","Partners",
AI2338="Sites strategiques &amp; DataCenter","SST &amp; DC",
AI2338="Exclu","Exclu",
AI2338="SAT","SAT",
AI2338="SPARE-ISSUE","SPARE-ISSUE",
AI2338="Fiber CAmtel","TRANS_FO_CAMTEL",
AI2338="Fiber AOF","Fiber AOF",
AI2338="Projet OCM (HUAWEI)","TRAVAUX-HUAWEI",
AI2338="Projet OCM (NOKIA)","TRAVAUX-NOKIA",
AI2338="ACCESS-ISSUE","ACCESS-ISSUE",
AI2338="Projet OCM (ZTE, NOKIA, autres projets)","TRAVAUX OCM",
AI2338="No root CAuse","No root cause",
AI2338="ODU HS","PDH",
AI2338="IP &amp; VLAN","PDH",
AI2338="Warehouse HUAWEI","SPARE-ISSUE",
AI2338="SPARE-HS","SPARE-ISSUE",
AI2338="Power Telco","BSS",AI2338="no impacts","no impacts"
),"")</f>
        <v>no impacts</v>
      </c>
      <c r="AH2338" s="57" t="str" cm="1">
        <f t="array" ref="AH2338">IFERROR(_xlfn.IFS(
AI2338="MPR ISSUE","TX ISSUE",
AI2338="BSS Hardware Issue","RAN ISSUE",
AI2338="Sites strategiques, MLL, Pylone, etc.","ENVTECH",
AI2338="AKTIVCO DEFAUT GE &amp; POWER Cabinet","POWER ISSUE",
AI2338="AKTIVCO Coupure ENEO &amp; Baisse de tension","POWER ISSUE",
AI2338="Coupure ENEO &amp; Baisse de tension","POWER ISSUE",
AI2338="Defaut GE &amp; POWER Cabinet","POWER ISSUE",
AI2338="Sharing","POWER ISSUE",
AI2338="Sites strategiques &amp; DataCenter","POWER ISSUE",
AI2338="Exclu","Exclu",
AI2338="SAT","TX ISSUE",
AI2338="SPARE-ISSUE","SPARE-ISSUE",
AI2338="Fiber CAmtel","TX ISSUE",
AI2338="Fiber AOF","TX ISSUE",
AI2338="Projet OCM (HUAWEI)","TRAVAUX-HUAWEI",
AI2338="Projet OCM (NOKIA)","TRAVAUX -NOKIA",
AI2338="ACCESS-ISSUE","ACCESS-ISSUE",
AI2338="Projet OCM (ZTE, NOKIA, autres projets)","TRAVAUX OCM",
AI2338="No root CAuse","No root cause",
AI2338="ODU HS","TX ISSUE",
AI2338="IP &amp; VLAN","TX ISSUE",
AI2338="Warehouse HUAWEI","SPARE-ISSUE",
AI2338="SPARE-HS","SPARE-ISSUE",
AI2338="Power Telco","RAN ISSUE",AI2338="no impacts","no impacts"
),"")</f>
        <v>no impacts</v>
      </c>
      <c r="AI2338" s="85" t="s">
        <v>5998</v>
      </c>
      <c r="AJ2338" s="57" t="str" cm="1">
        <f t="array" ref="AJ2338">IFERROR(_xlfn.IFS(
AI2338="MPR ISSUE","ACTIVE",
AI2338="BSS Hardware Issue","ACTIVE",
AI2338="Sites strategiques, MLL, Pylone, etc.","PASSIVE",
AI2338="AKTIVCO DEFAUT GE &amp; POWER Cabinet","PASSIVE",
AI2338="AKTIVCO Coupure ENEO &amp; Baisse de tension","PASSIVE",
AI2338="Coupure ENEO &amp; Baisse de tension","PASSIVE",
AI2338="Defaut GE &amp; POWER Cabinet","PASSIVE",
AI2338="Sharing","PASSIVE",
AI2338="Sites strategiques &amp; DataCenter","PASSIVE",
AI2338="Exclu","Exclu",
AI2338="SAT","ACTIVE",
AI2338="SPARE-ISSUE","SPARE-ISSUE",
AI2338="Fiber CAmtel","ACTIVE",
AI2338="Fiber AOF","ACTIVE",
AI2338="Projet OCM (HUAWEI)","PLANNED WORKS",
AI2338="Projet OCM (NOKIA)","PLANNED WORKS",
AI2338="ACCESS-ISSUE","ACCESS-ISSUE",
AI2338="Projet OCM (ZTE, NOKIA, autres projets)","PLANNED WORKS",
AI2338="No root CAuse","No root cause",
AI2338="ODU HS","ACTIVE",
AI2338="IP &amp; VLAN","ACTIVE",
AI2338="Warehouse HUAWEI","SPARE-ISSUE",
AI2338="SPARE-HS","SPARE-ISSUE",
AI2338="Power Telco","ACTIVE", AI2338="no impacts","no impacts"
),"")</f>
        <v>no impacts</v>
      </c>
      <c r="AK2338" s="23" t="s">
        <v>5537</v>
      </c>
      <c r="AL2338" s="23" t="str">
        <f t="shared" si="68"/>
        <v>EST_055</v>
      </c>
      <c r="AN2338" s="9" t="s">
        <v>5537</v>
      </c>
      <c r="AO2338" s="23" t="str">
        <f>_xlfn.XLOOKUP(B2338,'INCIDENT-05-03-2026'!E:E,'INCIDENT-05-03-2026'!F:F,"")</f>
        <v/>
      </c>
      <c r="AP2338" s="7" t="s">
        <v>5537</v>
      </c>
      <c r="AQ2338" s="6"/>
      <c r="AR2338" s="7"/>
      <c r="AS2338" s="3" t="str">
        <f>_xlfn.XLOOKUP(B2338,'[3]tt num | region | site id'!$C:$C,'[3]tt num | region | site id'!$Q:$Q,"")</f>
        <v/>
      </c>
      <c r="AT2338" s="24" t="str">
        <f>_xlfn.XLOOKUP(B2338,'[4]Cells Huawei 03052026 12h'!$B:$B,'[4]Cells Huawei 03052026 12h'!$T:$T,"")</f>
        <v/>
      </c>
      <c r="AU2338" s="24" t="str">
        <f>_xlfn.XLOOKUP(B2338,'[5]cells down 02052026 8h50'!$B:$B,'[5]cells down 02052026 8h50'!$R:$R,"")</f>
        <v/>
      </c>
      <c r="AV2338" s="24" t="str">
        <f>_xlfn.XLOOKUP(B2338,'[5]cells down 02052026 13h50'!$B:$B,'[5]cells down 02052026 13h50'!$R:$R,"")</f>
        <v/>
      </c>
      <c r="AW2338" s="24" t="str">
        <f>_xlfn.XLOOKUP(B2338,'[5]cells down 02052026 13h50'!$B:$B,'[5]cells down 02052026 13h50'!$R:$R,"")</f>
        <v/>
      </c>
      <c r="AX2338" s="24" t="str">
        <f>_xlfn.XLOOKUP(B2338,'[6]cell downs 03052026 8h40 '!$B:$B,'[6]cell downs 03052026 8h40 '!$R:$R,"")</f>
        <v/>
      </c>
      <c r="AY2338" s="24" t="str">
        <f>_xlfn.XLOOKUP(B2338,'[7]ALL SITES DOWN'!$D:$D,'[7]ALL SITES DOWN'!$J:$J,"")</f>
        <v/>
      </c>
      <c r="AZ2338" s="24" t="str">
        <f>_xlfn.XLOOKUP(B2338,'[8]ALL SITES DOWN'!$D:$D,'[8]ALL SITES DOWN'!$J:$J,"")</f>
        <v/>
      </c>
      <c r="BA2338" s="9" t="str">
        <f>_xlfn.XLOOKUP(B2338,[9]sheet1!$AC:$AC,[9]sheet1!$AF:$AF,"")</f>
        <v/>
      </c>
      <c r="BB2338" s="14" t="s">
        <v>5537</v>
      </c>
      <c r="BC2338" s="14" t="s">
        <v>5537</v>
      </c>
      <c r="BD2338" s="14" t="str">
        <f>_xlfn.XLOOKUP(B2338,'[10]cell downs 18042026 17h'!$B:$B,'[10]cell downs 18042026 17h'!$B:$B,"")</f>
        <v/>
      </c>
      <c r="BE2338" s="14" t="str">
        <f>_xlfn.XLOOKUP(B2338,'[11]Cells Huawei 19042026 15h'!$B:$B,'[11]Cells Huawei 19042026 15h'!$B:$B,"")</f>
        <v/>
      </c>
      <c r="BF2338" s="9" t="str">
        <f>_xlfn.XLOOKUP(B2338,'[12]cells down 19042026 9H40'!$B:$B,'[12]cells down 19042026 9H40'!$B:$B,"")</f>
        <v/>
      </c>
      <c r="BG2338" s="9" t="s">
        <v>4550</v>
      </c>
      <c r="BH2338" s="9" t="s">
        <v>594</v>
      </c>
    </row>
    <row r="2339" spans="1:60" s="9" customFormat="1" x14ac:dyDescent="0.3">
      <c r="A2339" s="1" t="s">
        <v>4656</v>
      </c>
      <c r="B2339" s="8" t="s">
        <v>4657</v>
      </c>
      <c r="C2339" s="3" t="str">
        <f>_xlfn.XLOOKUP(B2339,'[1]daily break down'!$D:$D,'[1]daily break down'!$E:$E,"")</f>
        <v>CENTRE</v>
      </c>
      <c r="D2339" s="1" t="s">
        <v>11</v>
      </c>
      <c r="E2339" s="1" t="s">
        <v>12</v>
      </c>
      <c r="F2339" s="3" t="s">
        <v>37</v>
      </c>
      <c r="G2339" s="1" t="s">
        <v>4656</v>
      </c>
      <c r="H2339" s="42" t="str">
        <f>_xlfn.XLOOKUP(B2339,[2]CALCULATION!$B:$B,[2]CALCULATION!$H:$H,"")</f>
        <v>ZTE</v>
      </c>
      <c r="I2339" s="34">
        <v>0</v>
      </c>
      <c r="J2339" s="34">
        <v>0</v>
      </c>
      <c r="K2339" s="34">
        <v>0</v>
      </c>
      <c r="L2339" s="34">
        <v>0</v>
      </c>
      <c r="M2339" s="34">
        <v>0</v>
      </c>
      <c r="N2339" s="34">
        <v>0</v>
      </c>
      <c r="O2339" s="34">
        <v>0</v>
      </c>
      <c r="P2339" s="34">
        <v>0</v>
      </c>
      <c r="Q2339" s="34">
        <v>0</v>
      </c>
      <c r="R2339" s="34">
        <v>0</v>
      </c>
      <c r="S2339" s="35">
        <v>0</v>
      </c>
      <c r="T2339" s="35">
        <v>0</v>
      </c>
      <c r="U2339" s="35">
        <v>0</v>
      </c>
      <c r="V2339" s="35">
        <v>0</v>
      </c>
      <c r="W2339" s="35">
        <v>0</v>
      </c>
      <c r="X2339" s="35">
        <v>0</v>
      </c>
      <c r="Y2339" s="35">
        <v>0</v>
      </c>
      <c r="Z2339" s="35">
        <v>0</v>
      </c>
      <c r="AA2339" s="35">
        <v>0</v>
      </c>
      <c r="AB2339" s="35">
        <v>0</v>
      </c>
      <c r="AC2339" s="35">
        <v>0</v>
      </c>
      <c r="AD2339" s="35">
        <v>0</v>
      </c>
      <c r="AE2339" s="58" t="s">
        <v>5560</v>
      </c>
      <c r="AF2339" s="58"/>
      <c r="AG2339" s="57" t="str" cm="1">
        <f t="array" ref="AG2339">IFERROR(_xlfn.IFS(
AI2339="MPR ISSUE","PDH",
AI2339="BSS Hardware Issue","BSS",
AI2339="Sites strategiques, MLL, Pylone, etc.","ENVTECH",
AI2339="AKTIVCO DEFAUT GE &amp; POWER Cabinet","AKTIVCO",
AI2339="AKTIVCO Coupure ENEO &amp; Baisse de tension","AKTIVCO GRID ONLY",
AI2339="Coupure ENEO &amp; Baisse de tension","IHS GRID ONLY",
AI2339="Defaut GE &amp; POWER Cabinet","IHS",
AI2339="Sharing","Partners",
AI2339="Sites strategiques &amp; DataCenter","SST &amp; DC",
AI2339="Exclu","Exclu",
AI2339="SAT","SAT",
AI2339="SPARE-ISSUE","SPARE-ISSUE",
AI2339="Fiber CAmtel","TRANS_FO_CAMTEL",
AI2339="Fiber AOF","Fiber AOF",
AI2339="Projet OCM (HUAWEI)","TRAVAUX-HUAWEI",
AI2339="Projet OCM (NOKIA)","TRAVAUX-NOKIA",
AI2339="ACCESS-ISSUE","ACCESS-ISSUE",
AI2339="Projet OCM (ZTE, NOKIA, autres projets)","TRAVAUX OCM",
AI2339="No root CAuse","No root cause",
AI2339="ODU HS","PDH",
AI2339="IP &amp; VLAN","PDH",
AI2339="Warehouse HUAWEI","SPARE-ISSUE",
AI2339="SPARE-HS","SPARE-ISSUE",
AI2339="Power Telco","BSS",AI2339="no impacts","no impacts"
),"")</f>
        <v>no impacts</v>
      </c>
      <c r="AH2339" s="57" t="str" cm="1">
        <f t="array" ref="AH2339">IFERROR(_xlfn.IFS(
AI2339="MPR ISSUE","TX ISSUE",
AI2339="BSS Hardware Issue","RAN ISSUE",
AI2339="Sites strategiques, MLL, Pylone, etc.","ENVTECH",
AI2339="AKTIVCO DEFAUT GE &amp; POWER Cabinet","POWER ISSUE",
AI2339="AKTIVCO Coupure ENEO &amp; Baisse de tension","POWER ISSUE",
AI2339="Coupure ENEO &amp; Baisse de tension","POWER ISSUE",
AI2339="Defaut GE &amp; POWER Cabinet","POWER ISSUE",
AI2339="Sharing","POWER ISSUE",
AI2339="Sites strategiques &amp; DataCenter","POWER ISSUE",
AI2339="Exclu","Exclu",
AI2339="SAT","TX ISSUE",
AI2339="SPARE-ISSUE","SPARE-ISSUE",
AI2339="Fiber CAmtel","TX ISSUE",
AI2339="Fiber AOF","TX ISSUE",
AI2339="Projet OCM (HUAWEI)","TRAVAUX-HUAWEI",
AI2339="Projet OCM (NOKIA)","TRAVAUX -NOKIA",
AI2339="ACCESS-ISSUE","ACCESS-ISSUE",
AI2339="Projet OCM (ZTE, NOKIA, autres projets)","TRAVAUX OCM",
AI2339="No root CAuse","No root cause",
AI2339="ODU HS","TX ISSUE",
AI2339="IP &amp; VLAN","TX ISSUE",
AI2339="Warehouse HUAWEI","SPARE-ISSUE",
AI2339="SPARE-HS","SPARE-ISSUE",
AI2339="Power Telco","RAN ISSUE",AI2339="no impacts","no impacts"
),"")</f>
        <v>no impacts</v>
      </c>
      <c r="AI2339" s="85" t="s">
        <v>5998</v>
      </c>
      <c r="AJ2339" s="57" t="str" cm="1">
        <f t="array" ref="AJ2339">IFERROR(_xlfn.IFS(
AI2339="MPR ISSUE","ACTIVE",
AI2339="BSS Hardware Issue","ACTIVE",
AI2339="Sites strategiques, MLL, Pylone, etc.","PASSIVE",
AI2339="AKTIVCO DEFAUT GE &amp; POWER Cabinet","PASSIVE",
AI2339="AKTIVCO Coupure ENEO &amp; Baisse de tension","PASSIVE",
AI2339="Coupure ENEO &amp; Baisse de tension","PASSIVE",
AI2339="Defaut GE &amp; POWER Cabinet","PASSIVE",
AI2339="Sharing","PASSIVE",
AI2339="Sites strategiques &amp; DataCenter","PASSIVE",
AI2339="Exclu","Exclu",
AI2339="SAT","ACTIVE",
AI2339="SPARE-ISSUE","SPARE-ISSUE",
AI2339="Fiber CAmtel","ACTIVE",
AI2339="Fiber AOF","ACTIVE",
AI2339="Projet OCM (HUAWEI)","PLANNED WORKS",
AI2339="Projet OCM (NOKIA)","PLANNED WORKS",
AI2339="ACCESS-ISSUE","ACCESS-ISSUE",
AI2339="Projet OCM (ZTE, NOKIA, autres projets)","PLANNED WORKS",
AI2339="No root CAuse","No root cause",
AI2339="ODU HS","ACTIVE",
AI2339="IP &amp; VLAN","ACTIVE",
AI2339="Warehouse HUAWEI","SPARE-ISSUE",
AI2339="SPARE-HS","SPARE-ISSUE",
AI2339="Power Telco","ACTIVE", AI2339="no impacts","no impacts"
),"")</f>
        <v>no impacts</v>
      </c>
      <c r="AK2339" s="23" t="s">
        <v>5537</v>
      </c>
      <c r="AL2339" s="23" t="str">
        <f t="shared" si="68"/>
        <v>CTR_358</v>
      </c>
      <c r="AN2339" s="9" t="s">
        <v>5537</v>
      </c>
      <c r="AO2339" s="23" t="str">
        <f>_xlfn.XLOOKUP(B2339,'INCIDENT-05-03-2026'!E:E,'INCIDENT-05-03-2026'!F:F,"")</f>
        <v/>
      </c>
      <c r="AP2339" s="7" t="s">
        <v>5537</v>
      </c>
      <c r="AQ2339" s="6"/>
      <c r="AR2339" s="7"/>
      <c r="AS2339" s="3" t="str">
        <f>_xlfn.XLOOKUP(B2339,'[3]tt num | region | site id'!$C:$C,'[3]tt num | region | site id'!$Q:$Q,"")</f>
        <v/>
      </c>
      <c r="AT2339" s="24" t="str">
        <f>_xlfn.XLOOKUP(B2339,'[4]Cells Huawei 03052026 12h'!$B:$B,'[4]Cells Huawei 03052026 12h'!$T:$T,"")</f>
        <v/>
      </c>
      <c r="AU2339" s="24" t="str">
        <f>_xlfn.XLOOKUP(B2339,'[5]cells down 02052026 8h50'!$B:$B,'[5]cells down 02052026 8h50'!$R:$R,"")</f>
        <v/>
      </c>
      <c r="AV2339" s="24" t="str">
        <f>_xlfn.XLOOKUP(B2339,'[5]cells down 02052026 13h50'!$B:$B,'[5]cells down 02052026 13h50'!$R:$R,"")</f>
        <v/>
      </c>
      <c r="AW2339" s="24" t="str">
        <f>_xlfn.XLOOKUP(B2339,'[5]cells down 02052026 13h50'!$B:$B,'[5]cells down 02052026 13h50'!$R:$R,"")</f>
        <v/>
      </c>
      <c r="AX2339" s="24" t="str">
        <f>_xlfn.XLOOKUP(B2339,'[6]cell downs 03052026 8h40 '!$B:$B,'[6]cell downs 03052026 8h40 '!$R:$R,"")</f>
        <v/>
      </c>
      <c r="AY2339" s="24" t="str">
        <f>_xlfn.XLOOKUP(B2339,'[7]ALL SITES DOWN'!$D:$D,'[7]ALL SITES DOWN'!$J:$J,"")</f>
        <v/>
      </c>
      <c r="AZ2339" s="24" t="str">
        <f>_xlfn.XLOOKUP(B2339,'[8]ALL SITES DOWN'!$D:$D,'[8]ALL SITES DOWN'!$J:$J,"")</f>
        <v/>
      </c>
      <c r="BA2339" s="9" t="str">
        <f>_xlfn.XLOOKUP(B2339,[9]sheet1!$AC:$AC,[9]sheet1!$AF:$AF,"")</f>
        <v/>
      </c>
      <c r="BB2339" s="14" t="s">
        <v>5537</v>
      </c>
      <c r="BC2339" s="14" t="s">
        <v>5537</v>
      </c>
      <c r="BD2339" s="14" t="str">
        <f>_xlfn.XLOOKUP(B2339,'[10]cell downs 18042026 17h'!$B:$B,'[10]cell downs 18042026 17h'!$B:$B,"")</f>
        <v/>
      </c>
      <c r="BE2339" s="14" t="str">
        <f>_xlfn.XLOOKUP(B2339,'[11]Cells Huawei 19042026 15h'!$B:$B,'[11]Cells Huawei 19042026 15h'!$B:$B,"")</f>
        <v/>
      </c>
      <c r="BF2339" s="9" t="str">
        <f>_xlfn.XLOOKUP(B2339,'[12]cells down 19042026 9H40'!$B:$B,'[12]cells down 19042026 9H40'!$B:$B,"")</f>
        <v/>
      </c>
      <c r="BG2339" s="9" t="s">
        <v>4657</v>
      </c>
      <c r="BH2339" s="9" t="s">
        <v>5537</v>
      </c>
    </row>
    <row r="2340" spans="1:60" s="9" customFormat="1" x14ac:dyDescent="0.3">
      <c r="A2340" s="1" t="s">
        <v>4571</v>
      </c>
      <c r="B2340" s="8" t="s">
        <v>4572</v>
      </c>
      <c r="C2340" s="3" t="str">
        <f>_xlfn.XLOOKUP(B2340,'[1]daily break down'!$D:$D,'[1]daily break down'!$E:$E,"")</f>
        <v>CENTRE</v>
      </c>
      <c r="D2340" s="1" t="s">
        <v>11</v>
      </c>
      <c r="E2340" s="1" t="s">
        <v>12</v>
      </c>
      <c r="F2340" s="3" t="s">
        <v>37</v>
      </c>
      <c r="G2340" s="1" t="s">
        <v>4571</v>
      </c>
      <c r="H2340" s="42" t="str">
        <f>_xlfn.XLOOKUP(B2340,[2]CALCULATION!$B:$B,[2]CALCULATION!$H:$H,"")</f>
        <v>ZTE</v>
      </c>
      <c r="I2340" s="34">
        <v>0</v>
      </c>
      <c r="J2340" s="34">
        <v>0</v>
      </c>
      <c r="K2340" s="34">
        <v>0</v>
      </c>
      <c r="L2340" s="34">
        <v>0</v>
      </c>
      <c r="M2340" s="34">
        <v>0</v>
      </c>
      <c r="N2340" s="34">
        <v>0</v>
      </c>
      <c r="O2340" s="34">
        <v>0</v>
      </c>
      <c r="P2340" s="34">
        <v>0</v>
      </c>
      <c r="Q2340" s="34">
        <v>0</v>
      </c>
      <c r="R2340" s="34">
        <v>0</v>
      </c>
      <c r="S2340" s="35">
        <v>0</v>
      </c>
      <c r="T2340" s="35">
        <v>0</v>
      </c>
      <c r="U2340" s="35">
        <v>0</v>
      </c>
      <c r="V2340" s="35">
        <v>0</v>
      </c>
      <c r="W2340" s="35">
        <v>0</v>
      </c>
      <c r="X2340" s="35">
        <v>0</v>
      </c>
      <c r="Y2340" s="35">
        <v>0</v>
      </c>
      <c r="Z2340" s="35">
        <v>0</v>
      </c>
      <c r="AA2340" s="35">
        <v>0</v>
      </c>
      <c r="AB2340" s="35">
        <v>0</v>
      </c>
      <c r="AC2340" s="35">
        <v>0</v>
      </c>
      <c r="AD2340" s="35">
        <v>0</v>
      </c>
      <c r="AE2340" s="58" t="s">
        <v>5560</v>
      </c>
      <c r="AF2340" s="58"/>
      <c r="AG2340" s="57" t="str" cm="1">
        <f t="array" ref="AG2340">IFERROR(_xlfn.IFS(
AI2340="MPR ISSUE","PDH",
AI2340="BSS Hardware Issue","BSS",
AI2340="Sites strategiques, MLL, Pylone, etc.","ENVTECH",
AI2340="AKTIVCO DEFAUT GE &amp; POWER Cabinet","AKTIVCO",
AI2340="AKTIVCO Coupure ENEO &amp; Baisse de tension","AKTIVCO GRID ONLY",
AI2340="Coupure ENEO &amp; Baisse de tension","IHS GRID ONLY",
AI2340="Defaut GE &amp; POWER Cabinet","IHS",
AI2340="Sharing","Partners",
AI2340="Sites strategiques &amp; DataCenter","SST &amp; DC",
AI2340="Exclu","Exclu",
AI2340="SAT","SAT",
AI2340="SPARE-ISSUE","SPARE-ISSUE",
AI2340="Fiber CAmtel","TRANS_FO_CAMTEL",
AI2340="Fiber AOF","Fiber AOF",
AI2340="Projet OCM (HUAWEI)","TRAVAUX-HUAWEI",
AI2340="Projet OCM (NOKIA)","TRAVAUX-NOKIA",
AI2340="ACCESS-ISSUE","ACCESS-ISSUE",
AI2340="Projet OCM (ZTE, NOKIA, autres projets)","TRAVAUX OCM",
AI2340="No root CAuse","No root cause",
AI2340="ODU HS","PDH",
AI2340="IP &amp; VLAN","PDH",
AI2340="Warehouse HUAWEI","SPARE-ISSUE",
AI2340="SPARE-HS","SPARE-ISSUE",
AI2340="Power Telco","BSS",AI2340="no impacts","no impacts"
),"")</f>
        <v>no impacts</v>
      </c>
      <c r="AH2340" s="57" t="str" cm="1">
        <f t="array" ref="AH2340">IFERROR(_xlfn.IFS(
AI2340="MPR ISSUE","TX ISSUE",
AI2340="BSS Hardware Issue","RAN ISSUE",
AI2340="Sites strategiques, MLL, Pylone, etc.","ENVTECH",
AI2340="AKTIVCO DEFAUT GE &amp; POWER Cabinet","POWER ISSUE",
AI2340="AKTIVCO Coupure ENEO &amp; Baisse de tension","POWER ISSUE",
AI2340="Coupure ENEO &amp; Baisse de tension","POWER ISSUE",
AI2340="Defaut GE &amp; POWER Cabinet","POWER ISSUE",
AI2340="Sharing","POWER ISSUE",
AI2340="Sites strategiques &amp; DataCenter","POWER ISSUE",
AI2340="Exclu","Exclu",
AI2340="SAT","TX ISSUE",
AI2340="SPARE-ISSUE","SPARE-ISSUE",
AI2340="Fiber CAmtel","TX ISSUE",
AI2340="Fiber AOF","TX ISSUE",
AI2340="Projet OCM (HUAWEI)","TRAVAUX-HUAWEI",
AI2340="Projet OCM (NOKIA)","TRAVAUX -NOKIA",
AI2340="ACCESS-ISSUE","ACCESS-ISSUE",
AI2340="Projet OCM (ZTE, NOKIA, autres projets)","TRAVAUX OCM",
AI2340="No root CAuse","No root cause",
AI2340="ODU HS","TX ISSUE",
AI2340="IP &amp; VLAN","TX ISSUE",
AI2340="Warehouse HUAWEI","SPARE-ISSUE",
AI2340="SPARE-HS","SPARE-ISSUE",
AI2340="Power Telco","RAN ISSUE",AI2340="no impacts","no impacts"
),"")</f>
        <v>no impacts</v>
      </c>
      <c r="AI2340" s="85" t="s">
        <v>5998</v>
      </c>
      <c r="AJ2340" s="57" t="str" cm="1">
        <f t="array" ref="AJ2340">IFERROR(_xlfn.IFS(
AI2340="MPR ISSUE","ACTIVE",
AI2340="BSS Hardware Issue","ACTIVE",
AI2340="Sites strategiques, MLL, Pylone, etc.","PASSIVE",
AI2340="AKTIVCO DEFAUT GE &amp; POWER Cabinet","PASSIVE",
AI2340="AKTIVCO Coupure ENEO &amp; Baisse de tension","PASSIVE",
AI2340="Coupure ENEO &amp; Baisse de tension","PASSIVE",
AI2340="Defaut GE &amp; POWER Cabinet","PASSIVE",
AI2340="Sharing","PASSIVE",
AI2340="Sites strategiques &amp; DataCenter","PASSIVE",
AI2340="Exclu","Exclu",
AI2340="SAT","ACTIVE",
AI2340="SPARE-ISSUE","SPARE-ISSUE",
AI2340="Fiber CAmtel","ACTIVE",
AI2340="Fiber AOF","ACTIVE",
AI2340="Projet OCM (HUAWEI)","PLANNED WORKS",
AI2340="Projet OCM (NOKIA)","PLANNED WORKS",
AI2340="ACCESS-ISSUE","ACCESS-ISSUE",
AI2340="Projet OCM (ZTE, NOKIA, autres projets)","PLANNED WORKS",
AI2340="No root CAuse","No root cause",
AI2340="ODU HS","ACTIVE",
AI2340="IP &amp; VLAN","ACTIVE",
AI2340="Warehouse HUAWEI","SPARE-ISSUE",
AI2340="SPARE-HS","SPARE-ISSUE",
AI2340="Power Telco","ACTIVE", AI2340="no impacts","no impacts"
),"")</f>
        <v>no impacts</v>
      </c>
      <c r="AK2340" s="23" t="s">
        <v>5537</v>
      </c>
      <c r="AL2340" s="23" t="str">
        <f t="shared" si="68"/>
        <v>CTR_095</v>
      </c>
      <c r="AN2340" s="9" t="s">
        <v>5537</v>
      </c>
      <c r="AO2340" s="23" t="str">
        <f>_xlfn.XLOOKUP(B2340,'INCIDENT-05-03-2026'!E:E,'INCIDENT-05-03-2026'!F:F,"")</f>
        <v/>
      </c>
      <c r="AP2340" s="7" t="s">
        <v>5537</v>
      </c>
      <c r="AQ2340" s="6"/>
      <c r="AR2340" s="7"/>
      <c r="AS2340" s="3" t="str">
        <f>_xlfn.XLOOKUP(B2340,'[3]tt num | region | site id'!$C:$C,'[3]tt num | region | site id'!$Q:$Q,"")</f>
        <v/>
      </c>
      <c r="AT2340" s="24" t="str">
        <f>_xlfn.XLOOKUP(B2340,'[4]Cells Huawei 03052026 12h'!$B:$B,'[4]Cells Huawei 03052026 12h'!$T:$T,"")</f>
        <v/>
      </c>
      <c r="AU2340" s="24" t="str">
        <f>_xlfn.XLOOKUP(B2340,'[5]cells down 02052026 8h50'!$B:$B,'[5]cells down 02052026 8h50'!$R:$R,"")</f>
        <v/>
      </c>
      <c r="AV2340" s="24" t="str">
        <f>_xlfn.XLOOKUP(B2340,'[5]cells down 02052026 13h50'!$B:$B,'[5]cells down 02052026 13h50'!$R:$R,"")</f>
        <v/>
      </c>
      <c r="AW2340" s="24" t="str">
        <f>_xlfn.XLOOKUP(B2340,'[5]cells down 02052026 13h50'!$B:$B,'[5]cells down 02052026 13h50'!$R:$R,"")</f>
        <v/>
      </c>
      <c r="AX2340" s="24" t="str">
        <f>_xlfn.XLOOKUP(B2340,'[6]cell downs 03052026 8h40 '!$B:$B,'[6]cell downs 03052026 8h40 '!$R:$R,"")</f>
        <v/>
      </c>
      <c r="AY2340" s="24" t="str">
        <f>_xlfn.XLOOKUP(B2340,'[7]ALL SITES DOWN'!$D:$D,'[7]ALL SITES DOWN'!$J:$J,"")</f>
        <v/>
      </c>
      <c r="AZ2340" s="24" t="str">
        <f>_xlfn.XLOOKUP(B2340,'[8]ALL SITES DOWN'!$D:$D,'[8]ALL SITES DOWN'!$J:$J,"")</f>
        <v/>
      </c>
      <c r="BA2340" s="9" t="str">
        <f>_xlfn.XLOOKUP(B2340,[9]sheet1!$AC:$AC,[9]sheet1!$AF:$AF,"")</f>
        <v/>
      </c>
      <c r="BB2340" s="14" t="s">
        <v>5537</v>
      </c>
      <c r="BC2340" s="14" t="s">
        <v>5537</v>
      </c>
      <c r="BD2340" s="14" t="str">
        <f>_xlfn.XLOOKUP(B2340,'[10]cell downs 18042026 17h'!$B:$B,'[10]cell downs 18042026 17h'!$B:$B,"")</f>
        <v/>
      </c>
      <c r="BE2340" s="14" t="str">
        <f>_xlfn.XLOOKUP(B2340,'[11]Cells Huawei 19042026 15h'!$B:$B,'[11]Cells Huawei 19042026 15h'!$B:$B,"")</f>
        <v/>
      </c>
      <c r="BF2340" s="9" t="str">
        <f>_xlfn.XLOOKUP(B2340,'[12]cells down 19042026 9H40'!$B:$B,'[12]cells down 19042026 9H40'!$B:$B,"")</f>
        <v/>
      </c>
      <c r="BG2340" s="9" t="s">
        <v>4572</v>
      </c>
      <c r="BH2340" s="9" t="s">
        <v>1129</v>
      </c>
    </row>
    <row r="2341" spans="1:60" s="9" customFormat="1" x14ac:dyDescent="0.3">
      <c r="A2341" s="1" t="s">
        <v>4699</v>
      </c>
      <c r="B2341" s="8" t="s">
        <v>4700</v>
      </c>
      <c r="C2341" s="3" t="str">
        <f>_xlfn.XLOOKUP(B2341,'[1]daily break down'!$D:$D,'[1]daily break down'!$E:$E,"")</f>
        <v>CENTRE</v>
      </c>
      <c r="D2341" s="1" t="s">
        <v>11</v>
      </c>
      <c r="E2341" s="1" t="s">
        <v>66</v>
      </c>
      <c r="F2341" s="3" t="s">
        <v>37</v>
      </c>
      <c r="G2341" s="1" t="s">
        <v>4701</v>
      </c>
      <c r="H2341" s="42" t="str">
        <f>_xlfn.XLOOKUP(B2341,[2]CALCULATION!$B:$B,[2]CALCULATION!$H:$H,"")</f>
        <v>ZTE</v>
      </c>
      <c r="I2341" s="34">
        <v>0</v>
      </c>
      <c r="J2341" s="34">
        <v>0</v>
      </c>
      <c r="K2341" s="34">
        <v>0</v>
      </c>
      <c r="L2341" s="34">
        <v>0</v>
      </c>
      <c r="M2341" s="34">
        <v>0</v>
      </c>
      <c r="N2341" s="34">
        <v>0</v>
      </c>
      <c r="O2341" s="34">
        <v>0</v>
      </c>
      <c r="P2341" s="34">
        <v>0</v>
      </c>
      <c r="Q2341" s="34">
        <v>0</v>
      </c>
      <c r="R2341" s="34">
        <v>0</v>
      </c>
      <c r="S2341" s="35">
        <v>0</v>
      </c>
      <c r="T2341" s="35">
        <v>0</v>
      </c>
      <c r="U2341" s="35">
        <v>0</v>
      </c>
      <c r="V2341" s="35">
        <v>0</v>
      </c>
      <c r="W2341" s="35">
        <v>0</v>
      </c>
      <c r="X2341" s="35">
        <v>0</v>
      </c>
      <c r="Y2341" s="35">
        <v>0</v>
      </c>
      <c r="Z2341" s="35">
        <v>0</v>
      </c>
      <c r="AA2341" s="35">
        <v>0</v>
      </c>
      <c r="AB2341" s="35">
        <v>0</v>
      </c>
      <c r="AC2341" s="35">
        <v>0</v>
      </c>
      <c r="AD2341" s="35">
        <v>0</v>
      </c>
      <c r="AE2341" s="58" t="s">
        <v>5560</v>
      </c>
      <c r="AF2341" s="58"/>
      <c r="AG2341" s="57" t="str" cm="1">
        <f t="array" ref="AG2341">IFERROR(_xlfn.IFS(
AI2341="MPR ISSUE","PDH",
AI2341="BSS Hardware Issue","BSS",
AI2341="Sites strategiques, MLL, Pylone, etc.","ENVTECH",
AI2341="AKTIVCO DEFAUT GE &amp; POWER Cabinet","AKTIVCO",
AI2341="AKTIVCO Coupure ENEO &amp; Baisse de tension","AKTIVCO GRID ONLY",
AI2341="Coupure ENEO &amp; Baisse de tension","IHS GRID ONLY",
AI2341="Defaut GE &amp; POWER Cabinet","IHS",
AI2341="Sharing","Partners",
AI2341="Sites strategiques &amp; DataCenter","SST &amp; DC",
AI2341="Exclu","Exclu",
AI2341="SAT","SAT",
AI2341="SPARE-ISSUE","SPARE-ISSUE",
AI2341="Fiber CAmtel","TRANS_FO_CAMTEL",
AI2341="Fiber AOF","Fiber AOF",
AI2341="Projet OCM (HUAWEI)","TRAVAUX-HUAWEI",
AI2341="Projet OCM (NOKIA)","TRAVAUX-NOKIA",
AI2341="ACCESS-ISSUE","ACCESS-ISSUE",
AI2341="Projet OCM (ZTE, NOKIA, autres projets)","TRAVAUX OCM",
AI2341="No root CAuse","No root cause",
AI2341="ODU HS","PDH",
AI2341="IP &amp; VLAN","PDH",
AI2341="Warehouse HUAWEI","SPARE-ISSUE",
AI2341="SPARE-HS","SPARE-ISSUE",
AI2341="Power Telco","BSS",AI2341="no impacts","no impacts"
),"")</f>
        <v>no impacts</v>
      </c>
      <c r="AH2341" s="57" t="str" cm="1">
        <f t="array" ref="AH2341">IFERROR(_xlfn.IFS(
AI2341="MPR ISSUE","TX ISSUE",
AI2341="BSS Hardware Issue","RAN ISSUE",
AI2341="Sites strategiques, MLL, Pylone, etc.","ENVTECH",
AI2341="AKTIVCO DEFAUT GE &amp; POWER Cabinet","POWER ISSUE",
AI2341="AKTIVCO Coupure ENEO &amp; Baisse de tension","POWER ISSUE",
AI2341="Coupure ENEO &amp; Baisse de tension","POWER ISSUE",
AI2341="Defaut GE &amp; POWER Cabinet","POWER ISSUE",
AI2341="Sharing","POWER ISSUE",
AI2341="Sites strategiques &amp; DataCenter","POWER ISSUE",
AI2341="Exclu","Exclu",
AI2341="SAT","TX ISSUE",
AI2341="SPARE-ISSUE","SPARE-ISSUE",
AI2341="Fiber CAmtel","TX ISSUE",
AI2341="Fiber AOF","TX ISSUE",
AI2341="Projet OCM (HUAWEI)","TRAVAUX-HUAWEI",
AI2341="Projet OCM (NOKIA)","TRAVAUX -NOKIA",
AI2341="ACCESS-ISSUE","ACCESS-ISSUE",
AI2341="Projet OCM (ZTE, NOKIA, autres projets)","TRAVAUX OCM",
AI2341="No root CAuse","No root cause",
AI2341="ODU HS","TX ISSUE",
AI2341="IP &amp; VLAN","TX ISSUE",
AI2341="Warehouse HUAWEI","SPARE-ISSUE",
AI2341="SPARE-HS","SPARE-ISSUE",
AI2341="Power Telco","RAN ISSUE",AI2341="no impacts","no impacts"
),"")</f>
        <v>no impacts</v>
      </c>
      <c r="AI2341" s="85" t="s">
        <v>5998</v>
      </c>
      <c r="AJ2341" s="57" t="str" cm="1">
        <f t="array" ref="AJ2341">IFERROR(_xlfn.IFS(
AI2341="MPR ISSUE","ACTIVE",
AI2341="BSS Hardware Issue","ACTIVE",
AI2341="Sites strategiques, MLL, Pylone, etc.","PASSIVE",
AI2341="AKTIVCO DEFAUT GE &amp; POWER Cabinet","PASSIVE",
AI2341="AKTIVCO Coupure ENEO &amp; Baisse de tension","PASSIVE",
AI2341="Coupure ENEO &amp; Baisse de tension","PASSIVE",
AI2341="Defaut GE &amp; POWER Cabinet","PASSIVE",
AI2341="Sharing","PASSIVE",
AI2341="Sites strategiques &amp; DataCenter","PASSIVE",
AI2341="Exclu","Exclu",
AI2341="SAT","ACTIVE",
AI2341="SPARE-ISSUE","SPARE-ISSUE",
AI2341="Fiber CAmtel","ACTIVE",
AI2341="Fiber AOF","ACTIVE",
AI2341="Projet OCM (HUAWEI)","PLANNED WORKS",
AI2341="Projet OCM (NOKIA)","PLANNED WORKS",
AI2341="ACCESS-ISSUE","ACCESS-ISSUE",
AI2341="Projet OCM (ZTE, NOKIA, autres projets)","PLANNED WORKS",
AI2341="No root CAuse","No root cause",
AI2341="ODU HS","ACTIVE",
AI2341="IP &amp; VLAN","ACTIVE",
AI2341="Warehouse HUAWEI","SPARE-ISSUE",
AI2341="SPARE-HS","SPARE-ISSUE",
AI2341="Power Telco","ACTIVE", AI2341="no impacts","no impacts"
),"")</f>
        <v>no impacts</v>
      </c>
      <c r="AK2341" s="23" t="s">
        <v>5537</v>
      </c>
      <c r="AL2341" s="23" t="str">
        <f t="shared" si="68"/>
        <v>CTR_733</v>
      </c>
      <c r="AN2341" s="9" t="s">
        <v>5537</v>
      </c>
      <c r="AO2341" s="23" t="str">
        <f>_xlfn.XLOOKUP(B2341,'INCIDENT-05-03-2026'!E:E,'INCIDENT-05-03-2026'!F:F,"")</f>
        <v/>
      </c>
      <c r="AP2341" s="7" t="s">
        <v>5537</v>
      </c>
      <c r="AQ2341" s="6"/>
      <c r="AR2341" s="7"/>
      <c r="AS2341" s="3" t="str">
        <f>_xlfn.XLOOKUP(B2341,'[3]tt num | region | site id'!$C:$C,'[3]tt num | region | site id'!$Q:$Q,"")</f>
        <v/>
      </c>
      <c r="AT2341" s="24" t="str">
        <f>_xlfn.XLOOKUP(B2341,'[4]Cells Huawei 03052026 12h'!$B:$B,'[4]Cells Huawei 03052026 12h'!$T:$T,"")</f>
        <v/>
      </c>
      <c r="AU2341" s="24" t="str">
        <f>_xlfn.XLOOKUP(B2341,'[5]cells down 02052026 8h50'!$B:$B,'[5]cells down 02052026 8h50'!$R:$R,"")</f>
        <v/>
      </c>
      <c r="AV2341" s="24" t="str">
        <f>_xlfn.XLOOKUP(B2341,'[5]cells down 02052026 13h50'!$B:$B,'[5]cells down 02052026 13h50'!$R:$R,"")</f>
        <v/>
      </c>
      <c r="AW2341" s="24" t="str">
        <f>_xlfn.XLOOKUP(B2341,'[5]cells down 02052026 13h50'!$B:$B,'[5]cells down 02052026 13h50'!$R:$R,"")</f>
        <v/>
      </c>
      <c r="AX2341" s="24" t="str">
        <f>_xlfn.XLOOKUP(B2341,'[6]cell downs 03052026 8h40 '!$B:$B,'[6]cell downs 03052026 8h40 '!$R:$R,"")</f>
        <v/>
      </c>
      <c r="AY2341" s="24" t="str">
        <f>_xlfn.XLOOKUP(B2341,'[7]ALL SITES DOWN'!$D:$D,'[7]ALL SITES DOWN'!$J:$J,"")</f>
        <v/>
      </c>
      <c r="AZ2341" s="24" t="str">
        <f>_xlfn.XLOOKUP(B2341,'[8]ALL SITES DOWN'!$D:$D,'[8]ALL SITES DOWN'!$J:$J,"")</f>
        <v/>
      </c>
      <c r="BA2341" s="9" t="str">
        <f>_xlfn.XLOOKUP(B2341,[9]sheet1!$AC:$AC,[9]sheet1!$AF:$AF,"")</f>
        <v/>
      </c>
      <c r="BB2341" s="14" t="s">
        <v>5537</v>
      </c>
      <c r="BC2341" s="14" t="s">
        <v>5537</v>
      </c>
      <c r="BD2341" s="14" t="str">
        <f>_xlfn.XLOOKUP(B2341,'[10]cell downs 18042026 17h'!$B:$B,'[10]cell downs 18042026 17h'!$B:$B,"")</f>
        <v/>
      </c>
      <c r="BE2341" s="14" t="str">
        <f>_xlfn.XLOOKUP(B2341,'[11]Cells Huawei 19042026 15h'!$B:$B,'[11]Cells Huawei 19042026 15h'!$B:$B,"")</f>
        <v/>
      </c>
      <c r="BF2341" s="9" t="str">
        <f>_xlfn.XLOOKUP(B2341,'[12]cells down 19042026 9H40'!$B:$B,'[12]cells down 19042026 9H40'!$B:$B,"")</f>
        <v/>
      </c>
      <c r="BG2341" s="9" t="s">
        <v>4700</v>
      </c>
      <c r="BH2341" s="9" t="s">
        <v>5537</v>
      </c>
    </row>
    <row r="2342" spans="1:60" s="9" customFormat="1" x14ac:dyDescent="0.3">
      <c r="A2342" s="1" t="s">
        <v>4605</v>
      </c>
      <c r="B2342" s="8" t="s">
        <v>4606</v>
      </c>
      <c r="C2342" s="3" t="str">
        <f>_xlfn.XLOOKUP(B2342,'[1]daily break down'!$D:$D,'[1]daily break down'!$E:$E,"")</f>
        <v>CENTRE</v>
      </c>
      <c r="D2342" s="1" t="s">
        <v>11</v>
      </c>
      <c r="E2342" s="1" t="s">
        <v>12</v>
      </c>
      <c r="F2342" s="3" t="s">
        <v>37</v>
      </c>
      <c r="G2342" s="1" t="s">
        <v>4607</v>
      </c>
      <c r="H2342" s="42" t="str">
        <f>_xlfn.XLOOKUP(B2342,[2]CALCULATION!$B:$B,[2]CALCULATION!$H:$H,"")</f>
        <v>ZTE</v>
      </c>
      <c r="I2342" s="34">
        <v>0</v>
      </c>
      <c r="J2342" s="34">
        <v>0</v>
      </c>
      <c r="K2342" s="34">
        <v>0</v>
      </c>
      <c r="L2342" s="34">
        <v>0</v>
      </c>
      <c r="M2342" s="34">
        <v>0</v>
      </c>
      <c r="N2342" s="34">
        <v>0</v>
      </c>
      <c r="O2342" s="34">
        <v>0</v>
      </c>
      <c r="P2342" s="34">
        <v>0</v>
      </c>
      <c r="Q2342" s="34">
        <v>0</v>
      </c>
      <c r="R2342" s="34">
        <v>0</v>
      </c>
      <c r="S2342" s="35">
        <v>0</v>
      </c>
      <c r="T2342" s="35">
        <v>0</v>
      </c>
      <c r="U2342" s="35">
        <v>0</v>
      </c>
      <c r="V2342" s="35">
        <v>0</v>
      </c>
      <c r="W2342" s="35">
        <v>0</v>
      </c>
      <c r="X2342" s="35">
        <v>0</v>
      </c>
      <c r="Y2342" s="35">
        <v>0</v>
      </c>
      <c r="Z2342" s="35">
        <v>0</v>
      </c>
      <c r="AA2342" s="35">
        <v>0</v>
      </c>
      <c r="AB2342" s="35">
        <v>0</v>
      </c>
      <c r="AC2342" s="35">
        <v>0</v>
      </c>
      <c r="AD2342" s="35">
        <v>0</v>
      </c>
      <c r="AE2342" s="58" t="s">
        <v>5560</v>
      </c>
      <c r="AF2342" s="58"/>
      <c r="AG2342" s="57" t="str" cm="1">
        <f t="array" ref="AG2342">IFERROR(_xlfn.IFS(
AI2342="MPR ISSUE","PDH",
AI2342="BSS Hardware Issue","BSS",
AI2342="Sites strategiques, MLL, Pylone, etc.","ENVTECH",
AI2342="AKTIVCO DEFAUT GE &amp; POWER Cabinet","AKTIVCO",
AI2342="AKTIVCO Coupure ENEO &amp; Baisse de tension","AKTIVCO GRID ONLY",
AI2342="Coupure ENEO &amp; Baisse de tension","IHS GRID ONLY",
AI2342="Defaut GE &amp; POWER Cabinet","IHS",
AI2342="Sharing","Partners",
AI2342="Sites strategiques &amp; DataCenter","SST &amp; DC",
AI2342="Exclu","Exclu",
AI2342="SAT","SAT",
AI2342="SPARE-ISSUE","SPARE-ISSUE",
AI2342="Fiber CAmtel","TRANS_FO_CAMTEL",
AI2342="Fiber AOF","Fiber AOF",
AI2342="Projet OCM (HUAWEI)","TRAVAUX-HUAWEI",
AI2342="Projet OCM (NOKIA)","TRAVAUX-NOKIA",
AI2342="ACCESS-ISSUE","ACCESS-ISSUE",
AI2342="Projet OCM (ZTE, NOKIA, autres projets)","TRAVAUX OCM",
AI2342="No root CAuse","No root cause",
AI2342="ODU HS","PDH",
AI2342="IP &amp; VLAN","PDH",
AI2342="Warehouse HUAWEI","SPARE-ISSUE",
AI2342="SPARE-HS","SPARE-ISSUE",
AI2342="Power Telco","BSS",AI2342="no impacts","no impacts"
),"")</f>
        <v>no impacts</v>
      </c>
      <c r="AH2342" s="57" t="str" cm="1">
        <f t="array" ref="AH2342">IFERROR(_xlfn.IFS(
AI2342="MPR ISSUE","TX ISSUE",
AI2342="BSS Hardware Issue","RAN ISSUE",
AI2342="Sites strategiques, MLL, Pylone, etc.","ENVTECH",
AI2342="AKTIVCO DEFAUT GE &amp; POWER Cabinet","POWER ISSUE",
AI2342="AKTIVCO Coupure ENEO &amp; Baisse de tension","POWER ISSUE",
AI2342="Coupure ENEO &amp; Baisse de tension","POWER ISSUE",
AI2342="Defaut GE &amp; POWER Cabinet","POWER ISSUE",
AI2342="Sharing","POWER ISSUE",
AI2342="Sites strategiques &amp; DataCenter","POWER ISSUE",
AI2342="Exclu","Exclu",
AI2342="SAT","TX ISSUE",
AI2342="SPARE-ISSUE","SPARE-ISSUE",
AI2342="Fiber CAmtel","TX ISSUE",
AI2342="Fiber AOF","TX ISSUE",
AI2342="Projet OCM (HUAWEI)","TRAVAUX-HUAWEI",
AI2342="Projet OCM (NOKIA)","TRAVAUX -NOKIA",
AI2342="ACCESS-ISSUE","ACCESS-ISSUE",
AI2342="Projet OCM (ZTE, NOKIA, autres projets)","TRAVAUX OCM",
AI2342="No root CAuse","No root cause",
AI2342="ODU HS","TX ISSUE",
AI2342="IP &amp; VLAN","TX ISSUE",
AI2342="Warehouse HUAWEI","SPARE-ISSUE",
AI2342="SPARE-HS","SPARE-ISSUE",
AI2342="Power Telco","RAN ISSUE",AI2342="no impacts","no impacts"
),"")</f>
        <v>no impacts</v>
      </c>
      <c r="AI2342" s="85" t="s">
        <v>5998</v>
      </c>
      <c r="AJ2342" s="57" t="str" cm="1">
        <f t="array" ref="AJ2342">IFERROR(_xlfn.IFS(
AI2342="MPR ISSUE","ACTIVE",
AI2342="BSS Hardware Issue","ACTIVE",
AI2342="Sites strategiques, MLL, Pylone, etc.","PASSIVE",
AI2342="AKTIVCO DEFAUT GE &amp; POWER Cabinet","PASSIVE",
AI2342="AKTIVCO Coupure ENEO &amp; Baisse de tension","PASSIVE",
AI2342="Coupure ENEO &amp; Baisse de tension","PASSIVE",
AI2342="Defaut GE &amp; POWER Cabinet","PASSIVE",
AI2342="Sharing","PASSIVE",
AI2342="Sites strategiques &amp; DataCenter","PASSIVE",
AI2342="Exclu","Exclu",
AI2342="SAT","ACTIVE",
AI2342="SPARE-ISSUE","SPARE-ISSUE",
AI2342="Fiber CAmtel","ACTIVE",
AI2342="Fiber AOF","ACTIVE",
AI2342="Projet OCM (HUAWEI)","PLANNED WORKS",
AI2342="Projet OCM (NOKIA)","PLANNED WORKS",
AI2342="ACCESS-ISSUE","ACCESS-ISSUE",
AI2342="Projet OCM (ZTE, NOKIA, autres projets)","PLANNED WORKS",
AI2342="No root CAuse","No root cause",
AI2342="ODU HS","ACTIVE",
AI2342="IP &amp; VLAN","ACTIVE",
AI2342="Warehouse HUAWEI","SPARE-ISSUE",
AI2342="SPARE-HS","SPARE-ISSUE",
AI2342="Power Telco","ACTIVE", AI2342="no impacts","no impacts"
),"")</f>
        <v>no impacts</v>
      </c>
      <c r="AK2342" s="23" t="s">
        <v>5537</v>
      </c>
      <c r="AL2342" s="23" t="str">
        <f t="shared" si="68"/>
        <v>CTR_309</v>
      </c>
      <c r="AN2342" s="9" t="s">
        <v>5537</v>
      </c>
      <c r="AO2342" s="23" t="str">
        <f>_xlfn.XLOOKUP(B2342,'INCIDENT-05-03-2026'!E:E,'INCIDENT-05-03-2026'!F:F,"")</f>
        <v/>
      </c>
      <c r="AP2342" s="7" t="s">
        <v>5537</v>
      </c>
      <c r="AQ2342" s="6"/>
      <c r="AR2342" s="7"/>
      <c r="AS2342" s="3" t="str">
        <f>_xlfn.XLOOKUP(B2342,'[3]tt num | region | site id'!$C:$C,'[3]tt num | region | site id'!$Q:$Q,"")</f>
        <v/>
      </c>
      <c r="AT2342" s="24" t="str">
        <f>_xlfn.XLOOKUP(B2342,'[4]Cells Huawei 03052026 12h'!$B:$B,'[4]Cells Huawei 03052026 12h'!$T:$T,"")</f>
        <v/>
      </c>
      <c r="AU2342" s="24" t="str">
        <f>_xlfn.XLOOKUP(B2342,'[5]cells down 02052026 8h50'!$B:$B,'[5]cells down 02052026 8h50'!$R:$R,"")</f>
        <v/>
      </c>
      <c r="AV2342" s="24" t="str">
        <f>_xlfn.XLOOKUP(B2342,'[5]cells down 02052026 13h50'!$B:$B,'[5]cells down 02052026 13h50'!$R:$R,"")</f>
        <v/>
      </c>
      <c r="AW2342" s="24" t="str">
        <f>_xlfn.XLOOKUP(B2342,'[5]cells down 02052026 13h50'!$B:$B,'[5]cells down 02052026 13h50'!$R:$R,"")</f>
        <v/>
      </c>
      <c r="AX2342" s="24" t="str">
        <f>_xlfn.XLOOKUP(B2342,'[6]cell downs 03052026 8h40 '!$B:$B,'[6]cell downs 03052026 8h40 '!$R:$R,"")</f>
        <v/>
      </c>
      <c r="AY2342" s="24" t="str">
        <f>_xlfn.XLOOKUP(B2342,'[7]ALL SITES DOWN'!$D:$D,'[7]ALL SITES DOWN'!$J:$J,"")</f>
        <v/>
      </c>
      <c r="AZ2342" s="24" t="str">
        <f>_xlfn.XLOOKUP(B2342,'[8]ALL SITES DOWN'!$D:$D,'[8]ALL SITES DOWN'!$J:$J,"")</f>
        <v/>
      </c>
      <c r="BA2342" s="9" t="str">
        <f>_xlfn.XLOOKUP(B2342,[9]sheet1!$AC:$AC,[9]sheet1!$AF:$AF,"")</f>
        <v/>
      </c>
      <c r="BB2342" s="14" t="s">
        <v>5537</v>
      </c>
      <c r="BC2342" s="14" t="s">
        <v>5537</v>
      </c>
      <c r="BD2342" s="14" t="str">
        <f>_xlfn.XLOOKUP(B2342,'[10]cell downs 18042026 17h'!$B:$B,'[10]cell downs 18042026 17h'!$B:$B,"")</f>
        <v/>
      </c>
      <c r="BE2342" s="14" t="str">
        <f>_xlfn.XLOOKUP(B2342,'[11]Cells Huawei 19042026 15h'!$B:$B,'[11]Cells Huawei 19042026 15h'!$B:$B,"")</f>
        <v/>
      </c>
      <c r="BF2342" s="9" t="str">
        <f>_xlfn.XLOOKUP(B2342,'[12]cells down 19042026 9H40'!$B:$B,'[12]cells down 19042026 9H40'!$B:$B,"")</f>
        <v/>
      </c>
      <c r="BG2342" s="9" t="s">
        <v>4606</v>
      </c>
      <c r="BH2342" s="9" t="s">
        <v>12</v>
      </c>
    </row>
    <row r="2343" spans="1:60" s="9" customFormat="1" x14ac:dyDescent="0.3">
      <c r="A2343" s="1" t="s">
        <v>4610</v>
      </c>
      <c r="B2343" s="8" t="s">
        <v>4611</v>
      </c>
      <c r="C2343" s="3" t="str">
        <f>_xlfn.XLOOKUP(B2343,'[1]daily break down'!$D:$D,'[1]daily break down'!$E:$E,"")</f>
        <v>LITTORAL</v>
      </c>
      <c r="D2343" s="1" t="s">
        <v>11</v>
      </c>
      <c r="E2343" s="1" t="s">
        <v>594</v>
      </c>
      <c r="F2343" s="3" t="s">
        <v>69</v>
      </c>
      <c r="G2343" s="1" t="s">
        <v>3535</v>
      </c>
      <c r="H2343" s="42" t="str">
        <f>_xlfn.XLOOKUP(B2343,[2]CALCULATION!$B:$B,[2]CALCULATION!$H:$H,"")</f>
        <v>ZTE</v>
      </c>
      <c r="I2343" s="34">
        <v>0</v>
      </c>
      <c r="J2343" s="34">
        <v>0</v>
      </c>
      <c r="K2343" s="34">
        <v>0</v>
      </c>
      <c r="L2343" s="34">
        <v>0</v>
      </c>
      <c r="M2343" s="34">
        <v>0</v>
      </c>
      <c r="N2343" s="34">
        <v>0</v>
      </c>
      <c r="O2343" s="34">
        <v>0</v>
      </c>
      <c r="P2343" s="34">
        <v>0</v>
      </c>
      <c r="Q2343" s="34">
        <v>0</v>
      </c>
      <c r="R2343" s="34">
        <v>0</v>
      </c>
      <c r="S2343" s="35">
        <v>0</v>
      </c>
      <c r="T2343" s="35">
        <v>0</v>
      </c>
      <c r="U2343" s="35">
        <v>0</v>
      </c>
      <c r="V2343" s="35">
        <v>0</v>
      </c>
      <c r="W2343" s="35">
        <v>0</v>
      </c>
      <c r="X2343" s="35">
        <v>0</v>
      </c>
      <c r="Y2343" s="35">
        <v>0</v>
      </c>
      <c r="Z2343" s="35">
        <v>0</v>
      </c>
      <c r="AA2343" s="35">
        <v>0</v>
      </c>
      <c r="AB2343" s="35">
        <v>0</v>
      </c>
      <c r="AC2343" s="35">
        <v>0</v>
      </c>
      <c r="AD2343" s="35">
        <v>0</v>
      </c>
      <c r="AE2343" s="58" t="s">
        <v>5560</v>
      </c>
      <c r="AF2343" s="58"/>
      <c r="AG2343" s="57" t="str" cm="1">
        <f t="array" ref="AG2343">IFERROR(_xlfn.IFS(
AI2343="MPR ISSUE","PDH",
AI2343="BSS Hardware Issue","BSS",
AI2343="Sites strategiques, MLL, Pylone, etc.","ENVTECH",
AI2343="AKTIVCO DEFAUT GE &amp; POWER Cabinet","AKTIVCO",
AI2343="AKTIVCO Coupure ENEO &amp; Baisse de tension","AKTIVCO GRID ONLY",
AI2343="Coupure ENEO &amp; Baisse de tension","IHS GRID ONLY",
AI2343="Defaut GE &amp; POWER Cabinet","IHS",
AI2343="Sharing","Partners",
AI2343="Sites strategiques &amp; DataCenter","SST &amp; DC",
AI2343="Exclu","Exclu",
AI2343="SAT","SAT",
AI2343="SPARE-ISSUE","SPARE-ISSUE",
AI2343="Fiber CAmtel","TRANS_FO_CAMTEL",
AI2343="Fiber AOF","Fiber AOF",
AI2343="Projet OCM (HUAWEI)","TRAVAUX-HUAWEI",
AI2343="Projet OCM (NOKIA)","TRAVAUX-NOKIA",
AI2343="ACCESS-ISSUE","ACCESS-ISSUE",
AI2343="Projet OCM (ZTE, NOKIA, autres projets)","TRAVAUX OCM",
AI2343="No root CAuse","No root cause",
AI2343="ODU HS","PDH",
AI2343="IP &amp; VLAN","PDH",
AI2343="Warehouse HUAWEI","SPARE-ISSUE",
AI2343="SPARE-HS","SPARE-ISSUE",
AI2343="Power Telco","BSS",AI2343="no impacts","no impacts"
),"")</f>
        <v>no impacts</v>
      </c>
      <c r="AH2343" s="57" t="str" cm="1">
        <f t="array" ref="AH2343">IFERROR(_xlfn.IFS(
AI2343="MPR ISSUE","TX ISSUE",
AI2343="BSS Hardware Issue","RAN ISSUE",
AI2343="Sites strategiques, MLL, Pylone, etc.","ENVTECH",
AI2343="AKTIVCO DEFAUT GE &amp; POWER Cabinet","POWER ISSUE",
AI2343="AKTIVCO Coupure ENEO &amp; Baisse de tension","POWER ISSUE",
AI2343="Coupure ENEO &amp; Baisse de tension","POWER ISSUE",
AI2343="Defaut GE &amp; POWER Cabinet","POWER ISSUE",
AI2343="Sharing","POWER ISSUE",
AI2343="Sites strategiques &amp; DataCenter","POWER ISSUE",
AI2343="Exclu","Exclu",
AI2343="SAT","TX ISSUE",
AI2343="SPARE-ISSUE","SPARE-ISSUE",
AI2343="Fiber CAmtel","TX ISSUE",
AI2343="Fiber AOF","TX ISSUE",
AI2343="Projet OCM (HUAWEI)","TRAVAUX-HUAWEI",
AI2343="Projet OCM (NOKIA)","TRAVAUX -NOKIA",
AI2343="ACCESS-ISSUE","ACCESS-ISSUE",
AI2343="Projet OCM (ZTE, NOKIA, autres projets)","TRAVAUX OCM",
AI2343="No root CAuse","No root cause",
AI2343="ODU HS","TX ISSUE",
AI2343="IP &amp; VLAN","TX ISSUE",
AI2343="Warehouse HUAWEI","SPARE-ISSUE",
AI2343="SPARE-HS","SPARE-ISSUE",
AI2343="Power Telco","RAN ISSUE",AI2343="no impacts","no impacts"
),"")</f>
        <v>no impacts</v>
      </c>
      <c r="AI2343" s="85" t="s">
        <v>5998</v>
      </c>
      <c r="AJ2343" s="57" t="str" cm="1">
        <f t="array" ref="AJ2343">IFERROR(_xlfn.IFS(
AI2343="MPR ISSUE","ACTIVE",
AI2343="BSS Hardware Issue","ACTIVE",
AI2343="Sites strategiques, MLL, Pylone, etc.","PASSIVE",
AI2343="AKTIVCO DEFAUT GE &amp; POWER Cabinet","PASSIVE",
AI2343="AKTIVCO Coupure ENEO &amp; Baisse de tension","PASSIVE",
AI2343="Coupure ENEO &amp; Baisse de tension","PASSIVE",
AI2343="Defaut GE &amp; POWER Cabinet","PASSIVE",
AI2343="Sharing","PASSIVE",
AI2343="Sites strategiques &amp; DataCenter","PASSIVE",
AI2343="Exclu","Exclu",
AI2343="SAT","ACTIVE",
AI2343="SPARE-ISSUE","SPARE-ISSUE",
AI2343="Fiber CAmtel","ACTIVE",
AI2343="Fiber AOF","ACTIVE",
AI2343="Projet OCM (HUAWEI)","PLANNED WORKS",
AI2343="Projet OCM (NOKIA)","PLANNED WORKS",
AI2343="ACCESS-ISSUE","ACCESS-ISSUE",
AI2343="Projet OCM (ZTE, NOKIA, autres projets)","PLANNED WORKS",
AI2343="No root CAuse","No root cause",
AI2343="ODU HS","ACTIVE",
AI2343="IP &amp; VLAN","ACTIVE",
AI2343="Warehouse HUAWEI","SPARE-ISSUE",
AI2343="SPARE-HS","SPARE-ISSUE",
AI2343="Power Telco","ACTIVE", AI2343="no impacts","no impacts"
),"")</f>
        <v>no impacts</v>
      </c>
      <c r="AK2343" s="23" t="s">
        <v>5537</v>
      </c>
      <c r="AL2343" s="23" t="str">
        <f t="shared" si="68"/>
        <v>SUD_005</v>
      </c>
      <c r="AN2343" s="9" t="s">
        <v>5537</v>
      </c>
      <c r="AO2343" s="23" t="str">
        <f>_xlfn.XLOOKUP(B2343,'INCIDENT-05-03-2026'!E:E,'INCIDENT-05-03-2026'!F:F,"")</f>
        <v/>
      </c>
      <c r="AP2343" s="7" t="s">
        <v>5537</v>
      </c>
      <c r="AQ2343" s="6"/>
      <c r="AR2343" s="7"/>
      <c r="AS2343" s="3" t="str">
        <f>_xlfn.XLOOKUP(B2343,'[3]tt num | region | site id'!$C:$C,'[3]tt num | region | site id'!$Q:$Q,"")</f>
        <v/>
      </c>
      <c r="AT2343" s="24" t="str">
        <f>_xlfn.XLOOKUP(B2343,'[4]Cells Huawei 03052026 12h'!$B:$B,'[4]Cells Huawei 03052026 12h'!$T:$T,"")</f>
        <v/>
      </c>
      <c r="AU2343" s="24" t="str">
        <f>_xlfn.XLOOKUP(B2343,'[5]cells down 02052026 8h50'!$B:$B,'[5]cells down 02052026 8h50'!$R:$R,"")</f>
        <v/>
      </c>
      <c r="AV2343" s="24" t="str">
        <f>_xlfn.XLOOKUP(B2343,'[5]cells down 02052026 13h50'!$B:$B,'[5]cells down 02052026 13h50'!$R:$R,"")</f>
        <v/>
      </c>
      <c r="AW2343" s="24" t="str">
        <f>_xlfn.XLOOKUP(B2343,'[5]cells down 02052026 13h50'!$B:$B,'[5]cells down 02052026 13h50'!$R:$R,"")</f>
        <v/>
      </c>
      <c r="AX2343" s="24" t="str">
        <f>_xlfn.XLOOKUP(B2343,'[6]cell downs 03052026 8h40 '!$B:$B,'[6]cell downs 03052026 8h40 '!$R:$R,"")</f>
        <v/>
      </c>
      <c r="AY2343" s="24" t="str">
        <f>_xlfn.XLOOKUP(B2343,'[7]ALL SITES DOWN'!$D:$D,'[7]ALL SITES DOWN'!$J:$J,"")</f>
        <v/>
      </c>
      <c r="AZ2343" s="24" t="str">
        <f>_xlfn.XLOOKUP(B2343,'[8]ALL SITES DOWN'!$D:$D,'[8]ALL SITES DOWN'!$J:$J,"")</f>
        <v/>
      </c>
      <c r="BA2343" s="9" t="str">
        <f>_xlfn.XLOOKUP(B2343,[9]sheet1!$AC:$AC,[9]sheet1!$AF:$AF,"")</f>
        <v/>
      </c>
      <c r="BB2343" s="14" t="s">
        <v>5537</v>
      </c>
      <c r="BC2343" s="14" t="s">
        <v>5537</v>
      </c>
      <c r="BD2343" s="14" t="str">
        <f>_xlfn.XLOOKUP(B2343,'[10]cell downs 18042026 17h'!$B:$B,'[10]cell downs 18042026 17h'!$B:$B,"")</f>
        <v/>
      </c>
      <c r="BE2343" s="14" t="str">
        <f>_xlfn.XLOOKUP(B2343,'[11]Cells Huawei 19042026 15h'!$B:$B,'[11]Cells Huawei 19042026 15h'!$B:$B,"")</f>
        <v/>
      </c>
      <c r="BF2343" s="9" t="str">
        <f>_xlfn.XLOOKUP(B2343,'[12]cells down 19042026 9H40'!$B:$B,'[12]cells down 19042026 9H40'!$B:$B,"")</f>
        <v/>
      </c>
      <c r="BG2343" s="9" t="s">
        <v>4611</v>
      </c>
      <c r="BH2343" s="9" t="s">
        <v>12</v>
      </c>
    </row>
    <row r="2344" spans="1:60" s="9" customFormat="1" x14ac:dyDescent="0.3">
      <c r="A2344" s="1" t="s">
        <v>2765</v>
      </c>
      <c r="B2344" s="8" t="s">
        <v>4622</v>
      </c>
      <c r="C2344" s="3" t="str">
        <f>_xlfn.XLOOKUP(B2344,'[1]daily break down'!$D:$D,'[1]daily break down'!$E:$E,"")</f>
        <v>CENTRE</v>
      </c>
      <c r="D2344" s="1" t="s">
        <v>21</v>
      </c>
      <c r="E2344" s="1" t="s">
        <v>563</v>
      </c>
      <c r="F2344" s="3" t="s">
        <v>37</v>
      </c>
      <c r="G2344" s="1" t="s">
        <v>2765</v>
      </c>
      <c r="H2344" s="42" t="str">
        <f>_xlfn.XLOOKUP(B2344,[2]CALCULATION!$B:$B,[2]CALCULATION!$H:$H,"")</f>
        <v>ZTE</v>
      </c>
      <c r="I2344" s="34">
        <v>0</v>
      </c>
      <c r="J2344" s="34">
        <v>0</v>
      </c>
      <c r="K2344" s="34">
        <v>0</v>
      </c>
      <c r="L2344" s="34">
        <v>0</v>
      </c>
      <c r="M2344" s="34">
        <v>0</v>
      </c>
      <c r="N2344" s="34">
        <v>0</v>
      </c>
      <c r="O2344" s="34">
        <v>0</v>
      </c>
      <c r="P2344" s="34">
        <v>0</v>
      </c>
      <c r="Q2344" s="34">
        <v>0</v>
      </c>
      <c r="R2344" s="34">
        <v>0</v>
      </c>
      <c r="S2344" s="35">
        <v>0</v>
      </c>
      <c r="T2344" s="35">
        <v>0</v>
      </c>
      <c r="U2344" s="35">
        <v>0</v>
      </c>
      <c r="V2344" s="35">
        <v>0</v>
      </c>
      <c r="W2344" s="35">
        <v>0</v>
      </c>
      <c r="X2344" s="35">
        <v>0</v>
      </c>
      <c r="Y2344" s="35">
        <v>0</v>
      </c>
      <c r="Z2344" s="35">
        <v>0</v>
      </c>
      <c r="AA2344" s="35">
        <v>0</v>
      </c>
      <c r="AB2344" s="35">
        <v>0</v>
      </c>
      <c r="AC2344" s="35">
        <v>0</v>
      </c>
      <c r="AD2344" s="35">
        <v>0</v>
      </c>
      <c r="AE2344" s="58" t="s">
        <v>5560</v>
      </c>
      <c r="AF2344" s="58"/>
      <c r="AG2344" s="57" t="str" cm="1">
        <f t="array" ref="AG2344">IFERROR(_xlfn.IFS(
AI2344="MPR ISSUE","PDH",
AI2344="BSS Hardware Issue","BSS",
AI2344="Sites strategiques, MLL, Pylone, etc.","ENVTECH",
AI2344="AKTIVCO DEFAUT GE &amp; POWER Cabinet","AKTIVCO",
AI2344="AKTIVCO Coupure ENEO &amp; Baisse de tension","AKTIVCO GRID ONLY",
AI2344="Coupure ENEO &amp; Baisse de tension","IHS GRID ONLY",
AI2344="Defaut GE &amp; POWER Cabinet","IHS",
AI2344="Sharing","Partners",
AI2344="Sites strategiques &amp; DataCenter","SST &amp; DC",
AI2344="Exclu","Exclu",
AI2344="SAT","SAT",
AI2344="SPARE-ISSUE","SPARE-ISSUE",
AI2344="Fiber CAmtel","TRANS_FO_CAMTEL",
AI2344="Fiber AOF","Fiber AOF",
AI2344="Projet OCM (HUAWEI)","TRAVAUX-HUAWEI",
AI2344="Projet OCM (NOKIA)","TRAVAUX-NOKIA",
AI2344="ACCESS-ISSUE","ACCESS-ISSUE",
AI2344="Projet OCM (ZTE, NOKIA, autres projets)","TRAVAUX OCM",
AI2344="No root CAuse","No root cause",
AI2344="ODU HS","PDH",
AI2344="IP &amp; VLAN","PDH",
AI2344="Warehouse HUAWEI","SPARE-ISSUE",
AI2344="SPARE-HS","SPARE-ISSUE",
AI2344="Power Telco","BSS",AI2344="no impacts","no impacts"
),"")</f>
        <v>no impacts</v>
      </c>
      <c r="AH2344" s="57" t="str" cm="1">
        <f t="array" ref="AH2344">IFERROR(_xlfn.IFS(
AI2344="MPR ISSUE","TX ISSUE",
AI2344="BSS Hardware Issue","RAN ISSUE",
AI2344="Sites strategiques, MLL, Pylone, etc.","ENVTECH",
AI2344="AKTIVCO DEFAUT GE &amp; POWER Cabinet","POWER ISSUE",
AI2344="AKTIVCO Coupure ENEO &amp; Baisse de tension","POWER ISSUE",
AI2344="Coupure ENEO &amp; Baisse de tension","POWER ISSUE",
AI2344="Defaut GE &amp; POWER Cabinet","POWER ISSUE",
AI2344="Sharing","POWER ISSUE",
AI2344="Sites strategiques &amp; DataCenter","POWER ISSUE",
AI2344="Exclu","Exclu",
AI2344="SAT","TX ISSUE",
AI2344="SPARE-ISSUE","SPARE-ISSUE",
AI2344="Fiber CAmtel","TX ISSUE",
AI2344="Fiber AOF","TX ISSUE",
AI2344="Projet OCM (HUAWEI)","TRAVAUX-HUAWEI",
AI2344="Projet OCM (NOKIA)","TRAVAUX -NOKIA",
AI2344="ACCESS-ISSUE","ACCESS-ISSUE",
AI2344="Projet OCM (ZTE, NOKIA, autres projets)","TRAVAUX OCM",
AI2344="No root CAuse","No root cause",
AI2344="ODU HS","TX ISSUE",
AI2344="IP &amp; VLAN","TX ISSUE",
AI2344="Warehouse HUAWEI","SPARE-ISSUE",
AI2344="SPARE-HS","SPARE-ISSUE",
AI2344="Power Telco","RAN ISSUE",AI2344="no impacts","no impacts"
),"")</f>
        <v>no impacts</v>
      </c>
      <c r="AI2344" s="85" t="s">
        <v>5998</v>
      </c>
      <c r="AJ2344" s="57" t="str" cm="1">
        <f t="array" ref="AJ2344">IFERROR(_xlfn.IFS(
AI2344="MPR ISSUE","ACTIVE",
AI2344="BSS Hardware Issue","ACTIVE",
AI2344="Sites strategiques, MLL, Pylone, etc.","PASSIVE",
AI2344="AKTIVCO DEFAUT GE &amp; POWER Cabinet","PASSIVE",
AI2344="AKTIVCO Coupure ENEO &amp; Baisse de tension","PASSIVE",
AI2344="Coupure ENEO &amp; Baisse de tension","PASSIVE",
AI2344="Defaut GE &amp; POWER Cabinet","PASSIVE",
AI2344="Sharing","PASSIVE",
AI2344="Sites strategiques &amp; DataCenter","PASSIVE",
AI2344="Exclu","Exclu",
AI2344="SAT","ACTIVE",
AI2344="SPARE-ISSUE","SPARE-ISSUE",
AI2344="Fiber CAmtel","ACTIVE",
AI2344="Fiber AOF","ACTIVE",
AI2344="Projet OCM (HUAWEI)","PLANNED WORKS",
AI2344="Projet OCM (NOKIA)","PLANNED WORKS",
AI2344="ACCESS-ISSUE","ACCESS-ISSUE",
AI2344="Projet OCM (ZTE, NOKIA, autres projets)","PLANNED WORKS",
AI2344="No root CAuse","No root cause",
AI2344="ODU HS","ACTIVE",
AI2344="IP &amp; VLAN","ACTIVE",
AI2344="Warehouse HUAWEI","SPARE-ISSUE",
AI2344="SPARE-HS","SPARE-ISSUE",
AI2344="Power Telco","ACTIVE", AI2344="no impacts","no impacts"
),"")</f>
        <v>no impacts</v>
      </c>
      <c r="AK2344" s="23" t="s">
        <v>5537</v>
      </c>
      <c r="AL2344" s="23" t="str">
        <f t="shared" si="68"/>
        <v>CTR_780</v>
      </c>
      <c r="AN2344" s="9" t="s">
        <v>5537</v>
      </c>
      <c r="AO2344" s="23" t="str">
        <f>_xlfn.XLOOKUP(B2344,'INCIDENT-05-03-2026'!E:E,'INCIDENT-05-03-2026'!F:F,"")</f>
        <v/>
      </c>
      <c r="AP2344" s="7" t="s">
        <v>5537</v>
      </c>
      <c r="AQ2344" s="6"/>
      <c r="AR2344" s="7"/>
      <c r="AS2344" s="3" t="str">
        <f>_xlfn.XLOOKUP(B2344,'[3]tt num | region | site id'!$C:$C,'[3]tt num | region | site id'!$Q:$Q,"")</f>
        <v/>
      </c>
      <c r="AT2344" s="24" t="str">
        <f>_xlfn.XLOOKUP(B2344,'[4]Cells Huawei 03052026 12h'!$B:$B,'[4]Cells Huawei 03052026 12h'!$T:$T,"")</f>
        <v/>
      </c>
      <c r="AU2344" s="24" t="str">
        <f>_xlfn.XLOOKUP(B2344,'[5]cells down 02052026 8h50'!$B:$B,'[5]cells down 02052026 8h50'!$R:$R,"")</f>
        <v/>
      </c>
      <c r="AV2344" s="24" t="str">
        <f>_xlfn.XLOOKUP(B2344,'[5]cells down 02052026 13h50'!$B:$B,'[5]cells down 02052026 13h50'!$R:$R,"")</f>
        <v/>
      </c>
      <c r="AW2344" s="24" t="str">
        <f>_xlfn.XLOOKUP(B2344,'[5]cells down 02052026 13h50'!$B:$B,'[5]cells down 02052026 13h50'!$R:$R,"")</f>
        <v/>
      </c>
      <c r="AX2344" s="24" t="str">
        <f>_xlfn.XLOOKUP(B2344,'[6]cell downs 03052026 8h40 '!$B:$B,'[6]cell downs 03052026 8h40 '!$R:$R,"")</f>
        <v/>
      </c>
      <c r="AY2344" s="24" t="str">
        <f>_xlfn.XLOOKUP(B2344,'[7]ALL SITES DOWN'!$D:$D,'[7]ALL SITES DOWN'!$J:$J,"")</f>
        <v/>
      </c>
      <c r="AZ2344" s="24" t="str">
        <f>_xlfn.XLOOKUP(B2344,'[8]ALL SITES DOWN'!$D:$D,'[8]ALL SITES DOWN'!$J:$J,"")</f>
        <v/>
      </c>
      <c r="BA2344" s="9" t="str">
        <f>_xlfn.XLOOKUP(B2344,[9]sheet1!$AC:$AC,[9]sheet1!$AF:$AF,"")</f>
        <v/>
      </c>
      <c r="BB2344" s="14" t="s">
        <v>5537</v>
      </c>
      <c r="BC2344" s="14" t="s">
        <v>5537</v>
      </c>
      <c r="BD2344" s="14" t="str">
        <f>_xlfn.XLOOKUP(B2344,'[10]cell downs 18042026 17h'!$B:$B,'[10]cell downs 18042026 17h'!$B:$B,"")</f>
        <v/>
      </c>
      <c r="BE2344" s="14" t="str">
        <f>_xlfn.XLOOKUP(B2344,'[11]Cells Huawei 19042026 15h'!$B:$B,'[11]Cells Huawei 19042026 15h'!$B:$B,"")</f>
        <v/>
      </c>
      <c r="BF2344" s="9" t="str">
        <f>_xlfn.XLOOKUP(B2344,'[12]cells down 19042026 9H40'!$B:$B,'[12]cells down 19042026 9H40'!$B:$B,"")</f>
        <v/>
      </c>
      <c r="BG2344" s="9" t="s">
        <v>5537</v>
      </c>
      <c r="BH2344" s="9" t="s">
        <v>5537</v>
      </c>
    </row>
    <row r="2345" spans="1:60" s="9" customFormat="1" x14ac:dyDescent="0.3">
      <c r="A2345" s="1" t="s">
        <v>4623</v>
      </c>
      <c r="B2345" s="8" t="s">
        <v>4624</v>
      </c>
      <c r="C2345" s="3" t="str">
        <f>_xlfn.XLOOKUP(B2345,'[1]daily break down'!$D:$D,'[1]daily break down'!$E:$E,"")</f>
        <v>CENTRE</v>
      </c>
      <c r="D2345" s="1" t="s">
        <v>11</v>
      </c>
      <c r="E2345" s="1" t="s">
        <v>66</v>
      </c>
      <c r="F2345" s="3" t="s">
        <v>69</v>
      </c>
      <c r="G2345" s="1" t="s">
        <v>4623</v>
      </c>
      <c r="H2345" s="42" t="str">
        <f>_xlfn.XLOOKUP(B2345,[2]CALCULATION!$B:$B,[2]CALCULATION!$H:$H,"")</f>
        <v>ZTE</v>
      </c>
      <c r="I2345" s="34">
        <v>0</v>
      </c>
      <c r="J2345" s="34">
        <v>0</v>
      </c>
      <c r="K2345" s="34">
        <v>0</v>
      </c>
      <c r="L2345" s="34">
        <v>0</v>
      </c>
      <c r="M2345" s="34">
        <v>0</v>
      </c>
      <c r="N2345" s="34">
        <v>0</v>
      </c>
      <c r="O2345" s="34">
        <v>0</v>
      </c>
      <c r="P2345" s="34">
        <v>0</v>
      </c>
      <c r="Q2345" s="34">
        <v>0</v>
      </c>
      <c r="R2345" s="34">
        <v>0</v>
      </c>
      <c r="S2345" s="35">
        <v>0</v>
      </c>
      <c r="T2345" s="35">
        <v>0</v>
      </c>
      <c r="U2345" s="35">
        <v>0</v>
      </c>
      <c r="V2345" s="35">
        <v>0</v>
      </c>
      <c r="W2345" s="35">
        <v>0</v>
      </c>
      <c r="X2345" s="35">
        <v>0</v>
      </c>
      <c r="Y2345" s="35">
        <v>0</v>
      </c>
      <c r="Z2345" s="35">
        <v>0</v>
      </c>
      <c r="AA2345" s="35">
        <v>0</v>
      </c>
      <c r="AB2345" s="35">
        <v>0</v>
      </c>
      <c r="AC2345" s="35">
        <v>0</v>
      </c>
      <c r="AD2345" s="35">
        <v>0</v>
      </c>
      <c r="AE2345" s="58" t="s">
        <v>5560</v>
      </c>
      <c r="AF2345" s="58"/>
      <c r="AG2345" s="57" t="str" cm="1">
        <f t="array" ref="AG2345">IFERROR(_xlfn.IFS(
AI2345="MPR ISSUE","PDH",
AI2345="BSS Hardware Issue","BSS",
AI2345="Sites strategiques, MLL, Pylone, etc.","ENVTECH",
AI2345="AKTIVCO DEFAUT GE &amp; POWER Cabinet","AKTIVCO",
AI2345="AKTIVCO Coupure ENEO &amp; Baisse de tension","AKTIVCO GRID ONLY",
AI2345="Coupure ENEO &amp; Baisse de tension","IHS GRID ONLY",
AI2345="Defaut GE &amp; POWER Cabinet","IHS",
AI2345="Sharing","Partners",
AI2345="Sites strategiques &amp; DataCenter","SST &amp; DC",
AI2345="Exclu","Exclu",
AI2345="SAT","SAT",
AI2345="SPARE-ISSUE","SPARE-ISSUE",
AI2345="Fiber CAmtel","TRANS_FO_CAMTEL",
AI2345="Fiber AOF","Fiber AOF",
AI2345="Projet OCM (HUAWEI)","TRAVAUX-HUAWEI",
AI2345="Projet OCM (NOKIA)","TRAVAUX-NOKIA",
AI2345="ACCESS-ISSUE","ACCESS-ISSUE",
AI2345="Projet OCM (ZTE, NOKIA, autres projets)","TRAVAUX OCM",
AI2345="No root CAuse","No root cause",
AI2345="ODU HS","PDH",
AI2345="IP &amp; VLAN","PDH",
AI2345="Warehouse HUAWEI","SPARE-ISSUE",
AI2345="SPARE-HS","SPARE-ISSUE",
AI2345="Power Telco","BSS",AI2345="no impacts","no impacts"
),"")</f>
        <v>no impacts</v>
      </c>
      <c r="AH2345" s="57" t="str" cm="1">
        <f t="array" ref="AH2345">IFERROR(_xlfn.IFS(
AI2345="MPR ISSUE","TX ISSUE",
AI2345="BSS Hardware Issue","RAN ISSUE",
AI2345="Sites strategiques, MLL, Pylone, etc.","ENVTECH",
AI2345="AKTIVCO DEFAUT GE &amp; POWER Cabinet","POWER ISSUE",
AI2345="AKTIVCO Coupure ENEO &amp; Baisse de tension","POWER ISSUE",
AI2345="Coupure ENEO &amp; Baisse de tension","POWER ISSUE",
AI2345="Defaut GE &amp; POWER Cabinet","POWER ISSUE",
AI2345="Sharing","POWER ISSUE",
AI2345="Sites strategiques &amp; DataCenter","POWER ISSUE",
AI2345="Exclu","Exclu",
AI2345="SAT","TX ISSUE",
AI2345="SPARE-ISSUE","SPARE-ISSUE",
AI2345="Fiber CAmtel","TX ISSUE",
AI2345="Fiber AOF","TX ISSUE",
AI2345="Projet OCM (HUAWEI)","TRAVAUX-HUAWEI",
AI2345="Projet OCM (NOKIA)","TRAVAUX -NOKIA",
AI2345="ACCESS-ISSUE","ACCESS-ISSUE",
AI2345="Projet OCM (ZTE, NOKIA, autres projets)","TRAVAUX OCM",
AI2345="No root CAuse","No root cause",
AI2345="ODU HS","TX ISSUE",
AI2345="IP &amp; VLAN","TX ISSUE",
AI2345="Warehouse HUAWEI","SPARE-ISSUE",
AI2345="SPARE-HS","SPARE-ISSUE",
AI2345="Power Telco","RAN ISSUE",AI2345="no impacts","no impacts"
),"")</f>
        <v>no impacts</v>
      </c>
      <c r="AI2345" s="85" t="s">
        <v>5998</v>
      </c>
      <c r="AJ2345" s="57" t="str" cm="1">
        <f t="array" ref="AJ2345">IFERROR(_xlfn.IFS(
AI2345="MPR ISSUE","ACTIVE",
AI2345="BSS Hardware Issue","ACTIVE",
AI2345="Sites strategiques, MLL, Pylone, etc.","PASSIVE",
AI2345="AKTIVCO DEFAUT GE &amp; POWER Cabinet","PASSIVE",
AI2345="AKTIVCO Coupure ENEO &amp; Baisse de tension","PASSIVE",
AI2345="Coupure ENEO &amp; Baisse de tension","PASSIVE",
AI2345="Defaut GE &amp; POWER Cabinet","PASSIVE",
AI2345="Sharing","PASSIVE",
AI2345="Sites strategiques &amp; DataCenter","PASSIVE",
AI2345="Exclu","Exclu",
AI2345="SAT","ACTIVE",
AI2345="SPARE-ISSUE","SPARE-ISSUE",
AI2345="Fiber CAmtel","ACTIVE",
AI2345="Fiber AOF","ACTIVE",
AI2345="Projet OCM (HUAWEI)","PLANNED WORKS",
AI2345="Projet OCM (NOKIA)","PLANNED WORKS",
AI2345="ACCESS-ISSUE","ACCESS-ISSUE",
AI2345="Projet OCM (ZTE, NOKIA, autres projets)","PLANNED WORKS",
AI2345="No root CAuse","No root cause",
AI2345="ODU HS","ACTIVE",
AI2345="IP &amp; VLAN","ACTIVE",
AI2345="Warehouse HUAWEI","SPARE-ISSUE",
AI2345="SPARE-HS","SPARE-ISSUE",
AI2345="Power Telco","ACTIVE", AI2345="no impacts","no impacts"
),"")</f>
        <v>no impacts</v>
      </c>
      <c r="AK2345" s="23" t="s">
        <v>5537</v>
      </c>
      <c r="AL2345" s="23" t="str">
        <f t="shared" si="68"/>
        <v>SUD_024</v>
      </c>
      <c r="AN2345" s="9" t="s">
        <v>5537</v>
      </c>
      <c r="AO2345" s="23" t="str">
        <f>_xlfn.XLOOKUP(B2345,'INCIDENT-05-03-2026'!E:E,'INCIDENT-05-03-2026'!F:F,"")</f>
        <v/>
      </c>
      <c r="AP2345" s="7" t="s">
        <v>5537</v>
      </c>
      <c r="AQ2345" s="6"/>
      <c r="AR2345" s="7"/>
      <c r="AS2345" s="3" t="str">
        <f>_xlfn.XLOOKUP(B2345,'[3]tt num | region | site id'!$C:$C,'[3]tt num | region | site id'!$Q:$Q,"")</f>
        <v/>
      </c>
      <c r="AT2345" s="24" t="str">
        <f>_xlfn.XLOOKUP(B2345,'[4]Cells Huawei 03052026 12h'!$B:$B,'[4]Cells Huawei 03052026 12h'!$T:$T,"")</f>
        <v/>
      </c>
      <c r="AU2345" s="24" t="str">
        <f>_xlfn.XLOOKUP(B2345,'[5]cells down 02052026 8h50'!$B:$B,'[5]cells down 02052026 8h50'!$R:$R,"")</f>
        <v/>
      </c>
      <c r="AV2345" s="24" t="str">
        <f>_xlfn.XLOOKUP(B2345,'[5]cells down 02052026 13h50'!$B:$B,'[5]cells down 02052026 13h50'!$R:$R,"")</f>
        <v/>
      </c>
      <c r="AW2345" s="24" t="str">
        <f>_xlfn.XLOOKUP(B2345,'[5]cells down 02052026 13h50'!$B:$B,'[5]cells down 02052026 13h50'!$R:$R,"")</f>
        <v/>
      </c>
      <c r="AX2345" s="24" t="str">
        <f>_xlfn.XLOOKUP(B2345,'[6]cell downs 03052026 8h40 '!$B:$B,'[6]cell downs 03052026 8h40 '!$R:$R,"")</f>
        <v/>
      </c>
      <c r="AY2345" s="24" t="str">
        <f>_xlfn.XLOOKUP(B2345,'[7]ALL SITES DOWN'!$D:$D,'[7]ALL SITES DOWN'!$J:$J,"")</f>
        <v/>
      </c>
      <c r="AZ2345" s="24" t="str">
        <f>_xlfn.XLOOKUP(B2345,'[8]ALL SITES DOWN'!$D:$D,'[8]ALL SITES DOWN'!$J:$J,"")</f>
        <v/>
      </c>
      <c r="BA2345" s="9" t="str">
        <f>_xlfn.XLOOKUP(B2345,[9]sheet1!$AC:$AC,[9]sheet1!$AF:$AF,"")</f>
        <v/>
      </c>
      <c r="BB2345" s="14" t="s">
        <v>5537</v>
      </c>
      <c r="BC2345" s="14" t="s">
        <v>5537</v>
      </c>
      <c r="BD2345" s="14" t="str">
        <f>_xlfn.XLOOKUP(B2345,'[10]cell downs 18042026 17h'!$B:$B,'[10]cell downs 18042026 17h'!$B:$B,"")</f>
        <v/>
      </c>
      <c r="BE2345" s="14" t="str">
        <f>_xlfn.XLOOKUP(B2345,'[11]Cells Huawei 19042026 15h'!$B:$B,'[11]Cells Huawei 19042026 15h'!$B:$B,"")</f>
        <v/>
      </c>
      <c r="BF2345" s="9" t="str">
        <f>_xlfn.XLOOKUP(B2345,'[12]cells down 19042026 9H40'!$B:$B,'[12]cells down 19042026 9H40'!$B:$B,"")</f>
        <v/>
      </c>
      <c r="BG2345" s="9" t="s">
        <v>4624</v>
      </c>
      <c r="BH2345" s="9" t="s">
        <v>5537</v>
      </c>
    </row>
    <row r="2346" spans="1:60" s="9" customFormat="1" x14ac:dyDescent="0.3">
      <c r="A2346" s="3" t="s">
        <v>4731</v>
      </c>
      <c r="B2346" s="31" t="s">
        <v>4732</v>
      </c>
      <c r="C2346" s="3" t="str">
        <f>_xlfn.XLOOKUP(B2346,'[1]daily break down'!$D:$D,'[1]daily break down'!$E:$E,"")</f>
        <v>LITTORAL</v>
      </c>
      <c r="D2346" s="3" t="s">
        <v>11</v>
      </c>
      <c r="E2346" s="3" t="s">
        <v>96</v>
      </c>
      <c r="F2346" s="3" t="s">
        <v>31</v>
      </c>
      <c r="G2346" s="3" t="s">
        <v>4731</v>
      </c>
      <c r="H2346" s="42" t="str">
        <f>_xlfn.XLOOKUP(B2346,[2]CALCULATION!$B:$B,[2]CALCULATION!$H:$H,"")</f>
        <v>ZTE</v>
      </c>
      <c r="I2346" s="34">
        <v>0</v>
      </c>
      <c r="J2346" s="34">
        <v>0</v>
      </c>
      <c r="K2346" s="34">
        <v>0</v>
      </c>
      <c r="L2346" s="34">
        <v>0</v>
      </c>
      <c r="M2346" s="34">
        <v>0</v>
      </c>
      <c r="N2346" s="34">
        <v>0</v>
      </c>
      <c r="O2346" s="34">
        <v>0</v>
      </c>
      <c r="P2346" s="34">
        <v>0</v>
      </c>
      <c r="Q2346" s="34">
        <v>0</v>
      </c>
      <c r="R2346" s="34">
        <v>0</v>
      </c>
      <c r="S2346" s="35">
        <v>0</v>
      </c>
      <c r="T2346" s="35">
        <v>0</v>
      </c>
      <c r="U2346" s="35">
        <v>0</v>
      </c>
      <c r="V2346" s="35">
        <v>0</v>
      </c>
      <c r="W2346" s="35">
        <v>0</v>
      </c>
      <c r="X2346" s="35">
        <v>0</v>
      </c>
      <c r="Y2346" s="35">
        <v>0</v>
      </c>
      <c r="Z2346" s="35">
        <v>0</v>
      </c>
      <c r="AA2346" s="35">
        <v>0</v>
      </c>
      <c r="AB2346" s="35">
        <v>0</v>
      </c>
      <c r="AC2346" s="35">
        <v>0</v>
      </c>
      <c r="AD2346" s="35">
        <v>0</v>
      </c>
      <c r="AE2346" s="58" t="s">
        <v>5560</v>
      </c>
      <c r="AF2346" s="58"/>
      <c r="AG2346" s="57" t="str" cm="1">
        <f t="array" ref="AG2346">IFERROR(_xlfn.IFS(
AI2346="MPR ISSUE","PDH",
AI2346="BSS Hardware Issue","BSS",
AI2346="Sites strategiques, MLL, Pylone, etc.","ENVTECH",
AI2346="AKTIVCO DEFAUT GE &amp; POWER Cabinet","AKTIVCO",
AI2346="AKTIVCO Coupure ENEO &amp; Baisse de tension","AKTIVCO GRID ONLY",
AI2346="Coupure ENEO &amp; Baisse de tension","IHS GRID ONLY",
AI2346="Defaut GE &amp; POWER Cabinet","IHS",
AI2346="Sharing","Partners",
AI2346="Sites strategiques &amp; DataCenter","SST &amp; DC",
AI2346="Exclu","Exclu",
AI2346="SAT","SAT",
AI2346="SPARE-ISSUE","SPARE-ISSUE",
AI2346="Fiber CAmtel","TRANS_FO_CAMTEL",
AI2346="Fiber AOF","Fiber AOF",
AI2346="Projet OCM (HUAWEI)","TRAVAUX-HUAWEI",
AI2346="Projet OCM (NOKIA)","TRAVAUX-NOKIA",
AI2346="ACCESS-ISSUE","ACCESS-ISSUE",
AI2346="Projet OCM (ZTE, NOKIA, autres projets)","TRAVAUX OCM",
AI2346="No root CAuse","No root cause",
AI2346="ODU HS","PDH",
AI2346="IP &amp; VLAN","PDH",
AI2346="Warehouse HUAWEI","SPARE-ISSUE",
AI2346="SPARE-HS","SPARE-ISSUE",
AI2346="Power Telco","BSS",AI2346="no impacts","no impacts"
),"")</f>
        <v>no impacts</v>
      </c>
      <c r="AH2346" s="57" t="str" cm="1">
        <f t="array" ref="AH2346">IFERROR(_xlfn.IFS(
AI2346="MPR ISSUE","TX ISSUE",
AI2346="BSS Hardware Issue","RAN ISSUE",
AI2346="Sites strategiques, MLL, Pylone, etc.","ENVTECH",
AI2346="AKTIVCO DEFAUT GE &amp; POWER Cabinet","POWER ISSUE",
AI2346="AKTIVCO Coupure ENEO &amp; Baisse de tension","POWER ISSUE",
AI2346="Coupure ENEO &amp; Baisse de tension","POWER ISSUE",
AI2346="Defaut GE &amp; POWER Cabinet","POWER ISSUE",
AI2346="Sharing","POWER ISSUE",
AI2346="Sites strategiques &amp; DataCenter","POWER ISSUE",
AI2346="Exclu","Exclu",
AI2346="SAT","TX ISSUE",
AI2346="SPARE-ISSUE","SPARE-ISSUE",
AI2346="Fiber CAmtel","TX ISSUE",
AI2346="Fiber AOF","TX ISSUE",
AI2346="Projet OCM (HUAWEI)","TRAVAUX-HUAWEI",
AI2346="Projet OCM (NOKIA)","TRAVAUX -NOKIA",
AI2346="ACCESS-ISSUE","ACCESS-ISSUE",
AI2346="Projet OCM (ZTE, NOKIA, autres projets)","TRAVAUX OCM",
AI2346="No root CAuse","No root cause",
AI2346="ODU HS","TX ISSUE",
AI2346="IP &amp; VLAN","TX ISSUE",
AI2346="Warehouse HUAWEI","SPARE-ISSUE",
AI2346="SPARE-HS","SPARE-ISSUE",
AI2346="Power Telco","RAN ISSUE",AI2346="no impacts","no impacts"
),"")</f>
        <v>no impacts</v>
      </c>
      <c r="AI2346" s="85" t="s">
        <v>5998</v>
      </c>
      <c r="AJ2346" s="57" t="str" cm="1">
        <f t="array" ref="AJ2346">IFERROR(_xlfn.IFS(
AI2346="MPR ISSUE","ACTIVE",
AI2346="BSS Hardware Issue","ACTIVE",
AI2346="Sites strategiques, MLL, Pylone, etc.","PASSIVE",
AI2346="AKTIVCO DEFAUT GE &amp; POWER Cabinet","PASSIVE",
AI2346="AKTIVCO Coupure ENEO &amp; Baisse de tension","PASSIVE",
AI2346="Coupure ENEO &amp; Baisse de tension","PASSIVE",
AI2346="Defaut GE &amp; POWER Cabinet","PASSIVE",
AI2346="Sharing","PASSIVE",
AI2346="Sites strategiques &amp; DataCenter","PASSIVE",
AI2346="Exclu","Exclu",
AI2346="SAT","ACTIVE",
AI2346="SPARE-ISSUE","SPARE-ISSUE",
AI2346="Fiber CAmtel","ACTIVE",
AI2346="Fiber AOF","ACTIVE",
AI2346="Projet OCM (HUAWEI)","PLANNED WORKS",
AI2346="Projet OCM (NOKIA)","PLANNED WORKS",
AI2346="ACCESS-ISSUE","ACCESS-ISSUE",
AI2346="Projet OCM (ZTE, NOKIA, autres projets)","PLANNED WORKS",
AI2346="No root CAuse","No root cause",
AI2346="ODU HS","ACTIVE",
AI2346="IP &amp; VLAN","ACTIVE",
AI2346="Warehouse HUAWEI","SPARE-ISSUE",
AI2346="SPARE-HS","SPARE-ISSUE",
AI2346="Power Telco","ACTIVE", AI2346="no impacts","no impacts"
),"")</f>
        <v>no impacts</v>
      </c>
      <c r="AK2346" s="23" t="s">
        <v>5537</v>
      </c>
      <c r="AL2346" s="23" t="str">
        <f t="shared" si="68"/>
        <v>LIT_513</v>
      </c>
      <c r="AN2346" s="9" t="s">
        <v>5537</v>
      </c>
      <c r="AO2346" s="23" t="str">
        <f>_xlfn.XLOOKUP(B2346,'INCIDENT-05-03-2026'!E:E,'INCIDENT-05-03-2026'!F:F,"")</f>
        <v/>
      </c>
      <c r="AP2346" s="7" t="s">
        <v>5537</v>
      </c>
      <c r="AQ2346" s="6"/>
      <c r="AR2346" s="7"/>
      <c r="AS2346" s="3" t="str">
        <f>_xlfn.XLOOKUP(B2346,'[3]tt num | region | site id'!$C:$C,'[3]tt num | region | site id'!$Q:$Q,"")</f>
        <v/>
      </c>
      <c r="AT2346" s="24" t="str">
        <f>_xlfn.XLOOKUP(B2346,'[4]Cells Huawei 03052026 12h'!$B:$B,'[4]Cells Huawei 03052026 12h'!$T:$T,"")</f>
        <v/>
      </c>
      <c r="AU2346" s="24" t="str">
        <f>_xlfn.XLOOKUP(B2346,'[5]cells down 02052026 8h50'!$B:$B,'[5]cells down 02052026 8h50'!$R:$R,"")</f>
        <v/>
      </c>
      <c r="AV2346" s="24" t="str">
        <f>_xlfn.XLOOKUP(B2346,'[5]cells down 02052026 13h50'!$B:$B,'[5]cells down 02052026 13h50'!$R:$R,"")</f>
        <v/>
      </c>
      <c r="AW2346" s="24" t="str">
        <f>_xlfn.XLOOKUP(B2346,'[5]cells down 02052026 13h50'!$B:$B,'[5]cells down 02052026 13h50'!$R:$R,"")</f>
        <v/>
      </c>
      <c r="AX2346" s="24" t="str">
        <f>_xlfn.XLOOKUP(B2346,'[6]cell downs 03052026 8h40 '!$B:$B,'[6]cell downs 03052026 8h40 '!$R:$R,"")</f>
        <v/>
      </c>
      <c r="AY2346" s="24" t="str">
        <f>_xlfn.XLOOKUP(B2346,'[7]ALL SITES DOWN'!$D:$D,'[7]ALL SITES DOWN'!$J:$J,"")</f>
        <v/>
      </c>
      <c r="AZ2346" s="24" t="str">
        <f>_xlfn.XLOOKUP(B2346,'[8]ALL SITES DOWN'!$D:$D,'[8]ALL SITES DOWN'!$J:$J,"")</f>
        <v/>
      </c>
      <c r="BA2346" s="9" t="str">
        <f>_xlfn.XLOOKUP(B2346,[9]sheet1!$AC:$AC,[9]sheet1!$AF:$AF,"")</f>
        <v/>
      </c>
      <c r="BB2346" s="14" t="s">
        <v>5537</v>
      </c>
      <c r="BC2346" s="14" t="s">
        <v>5537</v>
      </c>
      <c r="BD2346" s="14" t="str">
        <f>_xlfn.XLOOKUP(B2346,'[10]cell downs 18042026 17h'!$B:$B,'[10]cell downs 18042026 17h'!$B:$B,"")</f>
        <v/>
      </c>
      <c r="BE2346" s="14" t="str">
        <f>_xlfn.XLOOKUP(B2346,'[11]Cells Huawei 19042026 15h'!$B:$B,'[11]Cells Huawei 19042026 15h'!$B:$B,"")</f>
        <v/>
      </c>
      <c r="BF2346" s="9" t="str">
        <f>_xlfn.XLOOKUP(B2346,'[12]cells down 19042026 9H40'!$B:$B,'[12]cells down 19042026 9H40'!$B:$B,"")</f>
        <v/>
      </c>
      <c r="BG2346" s="9" t="s">
        <v>4732</v>
      </c>
      <c r="BH2346" s="9" t="s">
        <v>5537</v>
      </c>
    </row>
    <row r="2347" spans="1:60" s="9" customFormat="1" x14ac:dyDescent="0.3">
      <c r="A2347" s="1" t="s">
        <v>4626</v>
      </c>
      <c r="B2347" s="8" t="s">
        <v>4627</v>
      </c>
      <c r="C2347" s="3" t="str">
        <f>_xlfn.XLOOKUP(B2347,'[1]daily break down'!$D:$D,'[1]daily break down'!$E:$E,"")</f>
        <v>CENTRE</v>
      </c>
      <c r="D2347" s="1" t="s">
        <v>11</v>
      </c>
      <c r="E2347" s="1" t="s">
        <v>237</v>
      </c>
      <c r="F2347" s="3" t="s">
        <v>37</v>
      </c>
      <c r="G2347" s="1" t="s">
        <v>4626</v>
      </c>
      <c r="H2347" s="41" t="str">
        <f>_xlfn.XLOOKUP(B2347,[2]CALCULATION!$B:$B,[2]CALCULATION!$H:$H,"")</f>
        <v>NOKIA</v>
      </c>
      <c r="I2347" s="34">
        <v>0</v>
      </c>
      <c r="J2347" s="34">
        <v>0</v>
      </c>
      <c r="K2347" s="34">
        <v>0</v>
      </c>
      <c r="L2347" s="34">
        <v>0</v>
      </c>
      <c r="M2347" s="34">
        <v>0</v>
      </c>
      <c r="N2347" s="34">
        <v>0</v>
      </c>
      <c r="O2347" s="34">
        <v>0</v>
      </c>
      <c r="P2347" s="34">
        <v>0</v>
      </c>
      <c r="Q2347" s="34">
        <v>0</v>
      </c>
      <c r="R2347" s="34">
        <v>0</v>
      </c>
      <c r="S2347" s="35">
        <v>0</v>
      </c>
      <c r="T2347" s="35">
        <v>0</v>
      </c>
      <c r="U2347" s="35">
        <v>0</v>
      </c>
      <c r="V2347" s="35">
        <v>0</v>
      </c>
      <c r="W2347" s="35">
        <v>0</v>
      </c>
      <c r="X2347" s="35">
        <v>0</v>
      </c>
      <c r="Y2347" s="35">
        <v>0</v>
      </c>
      <c r="Z2347" s="35">
        <v>0</v>
      </c>
      <c r="AA2347" s="35">
        <v>0</v>
      </c>
      <c r="AB2347" s="35">
        <v>0</v>
      </c>
      <c r="AC2347" s="35">
        <v>0</v>
      </c>
      <c r="AD2347" s="35">
        <v>0</v>
      </c>
      <c r="AE2347" s="58" t="s">
        <v>5560</v>
      </c>
      <c r="AF2347" s="58"/>
      <c r="AG2347" s="57" t="str" cm="1">
        <f t="array" ref="AG2347">IFERROR(_xlfn.IFS(
AI2347="MPR ISSUE","PDH",
AI2347="BSS Hardware Issue","BSS",
AI2347="Sites strategiques, MLL, Pylone, etc.","ENVTECH",
AI2347="AKTIVCO DEFAUT GE &amp; POWER Cabinet","AKTIVCO",
AI2347="AKTIVCO Coupure ENEO &amp; Baisse de tension","AKTIVCO GRID ONLY",
AI2347="Coupure ENEO &amp; Baisse de tension","IHS GRID ONLY",
AI2347="Defaut GE &amp; POWER Cabinet","IHS",
AI2347="Sharing","Partners",
AI2347="Sites strategiques &amp; DataCenter","SST &amp; DC",
AI2347="Exclu","Exclu",
AI2347="SAT","SAT",
AI2347="SPARE-ISSUE","SPARE-ISSUE",
AI2347="Fiber CAmtel","TRANS_FO_CAMTEL",
AI2347="Fiber AOF","Fiber AOF",
AI2347="Projet OCM (HUAWEI)","TRAVAUX-HUAWEI",
AI2347="Projet OCM (NOKIA)","TRAVAUX-NOKIA",
AI2347="ACCESS-ISSUE","ACCESS-ISSUE",
AI2347="Projet OCM (ZTE, NOKIA, autres projets)","TRAVAUX OCM",
AI2347="No root CAuse","No root cause",
AI2347="ODU HS","PDH",
AI2347="IP &amp; VLAN","PDH",
AI2347="Warehouse HUAWEI","SPARE-ISSUE",
AI2347="SPARE-HS","SPARE-ISSUE",
AI2347="Power Telco","BSS",AI2347="no impacts","no impacts"
),"")</f>
        <v>no impacts</v>
      </c>
      <c r="AH2347" s="57" t="str" cm="1">
        <f t="array" ref="AH2347">IFERROR(_xlfn.IFS(
AI2347="MPR ISSUE","TX ISSUE",
AI2347="BSS Hardware Issue","RAN ISSUE",
AI2347="Sites strategiques, MLL, Pylone, etc.","ENVTECH",
AI2347="AKTIVCO DEFAUT GE &amp; POWER Cabinet","POWER ISSUE",
AI2347="AKTIVCO Coupure ENEO &amp; Baisse de tension","POWER ISSUE",
AI2347="Coupure ENEO &amp; Baisse de tension","POWER ISSUE",
AI2347="Defaut GE &amp; POWER Cabinet","POWER ISSUE",
AI2347="Sharing","POWER ISSUE",
AI2347="Sites strategiques &amp; DataCenter","POWER ISSUE",
AI2347="Exclu","Exclu",
AI2347="SAT","TX ISSUE",
AI2347="SPARE-ISSUE","SPARE-ISSUE",
AI2347="Fiber CAmtel","TX ISSUE",
AI2347="Fiber AOF","TX ISSUE",
AI2347="Projet OCM (HUAWEI)","TRAVAUX-HUAWEI",
AI2347="Projet OCM (NOKIA)","TRAVAUX -NOKIA",
AI2347="ACCESS-ISSUE","ACCESS-ISSUE",
AI2347="Projet OCM (ZTE, NOKIA, autres projets)","TRAVAUX OCM",
AI2347="No root CAuse","No root cause",
AI2347="ODU HS","TX ISSUE",
AI2347="IP &amp; VLAN","TX ISSUE",
AI2347="Warehouse HUAWEI","SPARE-ISSUE",
AI2347="SPARE-HS","SPARE-ISSUE",
AI2347="Power Telco","RAN ISSUE",AI2347="no impacts","no impacts"
),"")</f>
        <v>no impacts</v>
      </c>
      <c r="AI2347" s="85" t="s">
        <v>5998</v>
      </c>
      <c r="AJ2347" s="57" t="str" cm="1">
        <f t="array" ref="AJ2347">IFERROR(_xlfn.IFS(
AI2347="MPR ISSUE","ACTIVE",
AI2347="BSS Hardware Issue","ACTIVE",
AI2347="Sites strategiques, MLL, Pylone, etc.","PASSIVE",
AI2347="AKTIVCO DEFAUT GE &amp; POWER Cabinet","PASSIVE",
AI2347="AKTIVCO Coupure ENEO &amp; Baisse de tension","PASSIVE",
AI2347="Coupure ENEO &amp; Baisse de tension","PASSIVE",
AI2347="Defaut GE &amp; POWER Cabinet","PASSIVE",
AI2347="Sharing","PASSIVE",
AI2347="Sites strategiques &amp; DataCenter","PASSIVE",
AI2347="Exclu","Exclu",
AI2347="SAT","ACTIVE",
AI2347="SPARE-ISSUE","SPARE-ISSUE",
AI2347="Fiber CAmtel","ACTIVE",
AI2347="Fiber AOF","ACTIVE",
AI2347="Projet OCM (HUAWEI)","PLANNED WORKS",
AI2347="Projet OCM (NOKIA)","PLANNED WORKS",
AI2347="ACCESS-ISSUE","ACCESS-ISSUE",
AI2347="Projet OCM (ZTE, NOKIA, autres projets)","PLANNED WORKS",
AI2347="No root CAuse","No root cause",
AI2347="ODU HS","ACTIVE",
AI2347="IP &amp; VLAN","ACTIVE",
AI2347="Warehouse HUAWEI","SPARE-ISSUE",
AI2347="SPARE-HS","SPARE-ISSUE",
AI2347="Power Telco","ACTIVE", AI2347="no impacts","no impacts"
),"")</f>
        <v>no impacts</v>
      </c>
      <c r="AK2347" s="23" t="s">
        <v>5537</v>
      </c>
      <c r="AL2347" s="23" t="str">
        <f t="shared" si="68"/>
        <v>CTR_517</v>
      </c>
      <c r="AN2347" s="9" t="s">
        <v>5537</v>
      </c>
      <c r="AO2347" s="23" t="str">
        <f>_xlfn.XLOOKUP(B2347,'INCIDENT-05-03-2026'!E:E,'INCIDENT-05-03-2026'!F:F,"")</f>
        <v/>
      </c>
      <c r="AP2347" s="7" t="s">
        <v>5537</v>
      </c>
      <c r="AQ2347" s="6"/>
      <c r="AR2347" s="7"/>
      <c r="AS2347" s="3" t="str">
        <f>_xlfn.XLOOKUP(B2347,'[3]tt num | region | site id'!$C:$C,'[3]tt num | region | site id'!$Q:$Q,"")</f>
        <v/>
      </c>
      <c r="AT2347" s="24" t="str">
        <f>_xlfn.XLOOKUP(B2347,'[4]Cells Huawei 03052026 12h'!$B:$B,'[4]Cells Huawei 03052026 12h'!$T:$T,"")</f>
        <v/>
      </c>
      <c r="AU2347" s="24" t="str">
        <f>_xlfn.XLOOKUP(B2347,'[5]cells down 02052026 8h50'!$B:$B,'[5]cells down 02052026 8h50'!$R:$R,"")</f>
        <v/>
      </c>
      <c r="AV2347" s="24" t="str">
        <f>_xlfn.XLOOKUP(B2347,'[5]cells down 02052026 13h50'!$B:$B,'[5]cells down 02052026 13h50'!$R:$R,"")</f>
        <v/>
      </c>
      <c r="AW2347" s="24" t="str">
        <f>_xlfn.XLOOKUP(B2347,'[5]cells down 02052026 13h50'!$B:$B,'[5]cells down 02052026 13h50'!$R:$R,"")</f>
        <v/>
      </c>
      <c r="AX2347" s="24" t="str">
        <f>_xlfn.XLOOKUP(B2347,'[6]cell downs 03052026 8h40 '!$B:$B,'[6]cell downs 03052026 8h40 '!$R:$R,"")</f>
        <v/>
      </c>
      <c r="AY2347" s="24" t="str">
        <f>_xlfn.XLOOKUP(B2347,'[7]ALL SITES DOWN'!$D:$D,'[7]ALL SITES DOWN'!$J:$J,"")</f>
        <v/>
      </c>
      <c r="AZ2347" s="24" t="str">
        <f>_xlfn.XLOOKUP(B2347,'[8]ALL SITES DOWN'!$D:$D,'[8]ALL SITES DOWN'!$J:$J,"")</f>
        <v/>
      </c>
      <c r="BA2347" s="9" t="str">
        <f>_xlfn.XLOOKUP(B2347,[9]sheet1!$AC:$AC,[9]sheet1!$AF:$AF,"")</f>
        <v/>
      </c>
      <c r="BB2347" s="14" t="s">
        <v>5537</v>
      </c>
      <c r="BC2347" s="14" t="s">
        <v>5537</v>
      </c>
      <c r="BD2347" s="14" t="str">
        <f>_xlfn.XLOOKUP(B2347,'[10]cell downs 18042026 17h'!$B:$B,'[10]cell downs 18042026 17h'!$B:$B,"")</f>
        <v/>
      </c>
      <c r="BE2347" s="14" t="str">
        <f>_xlfn.XLOOKUP(B2347,'[11]Cells Huawei 19042026 15h'!$B:$B,'[11]Cells Huawei 19042026 15h'!$B:$B,"")</f>
        <v/>
      </c>
      <c r="BF2347" s="9" t="str">
        <f>_xlfn.XLOOKUP(B2347,'[12]cells down 19042026 9H40'!$B:$B,'[12]cells down 19042026 9H40'!$B:$B,"")</f>
        <v/>
      </c>
      <c r="BG2347" s="9" t="s">
        <v>4627</v>
      </c>
      <c r="BH2347" s="9" t="s">
        <v>12</v>
      </c>
    </row>
    <row r="2348" spans="1:60" s="9" customFormat="1" x14ac:dyDescent="0.3">
      <c r="A2348" s="1" t="s">
        <v>4641</v>
      </c>
      <c r="B2348" s="8" t="s">
        <v>4642</v>
      </c>
      <c r="C2348" s="3" t="str">
        <f>_xlfn.XLOOKUP(B2348,'[1]daily break down'!$D:$D,'[1]daily break down'!$E:$E,"")</f>
        <v>CENTRE</v>
      </c>
      <c r="D2348" s="1" t="s">
        <v>11</v>
      </c>
      <c r="E2348" s="1" t="s">
        <v>12</v>
      </c>
      <c r="F2348" s="3" t="s">
        <v>37</v>
      </c>
      <c r="G2348" s="1" t="s">
        <v>4641</v>
      </c>
      <c r="H2348" s="42" t="str">
        <f>_xlfn.XLOOKUP(B2348,[2]CALCULATION!$B:$B,[2]CALCULATION!$H:$H,"")</f>
        <v>ZTE</v>
      </c>
      <c r="I2348" s="34">
        <v>0</v>
      </c>
      <c r="J2348" s="34">
        <v>0</v>
      </c>
      <c r="K2348" s="34">
        <v>0</v>
      </c>
      <c r="L2348" s="34">
        <v>0</v>
      </c>
      <c r="M2348" s="34">
        <v>0</v>
      </c>
      <c r="N2348" s="34">
        <v>0</v>
      </c>
      <c r="O2348" s="34">
        <v>0</v>
      </c>
      <c r="P2348" s="34">
        <v>0</v>
      </c>
      <c r="Q2348" s="34">
        <v>0</v>
      </c>
      <c r="R2348" s="34">
        <v>0</v>
      </c>
      <c r="S2348" s="35">
        <v>0</v>
      </c>
      <c r="T2348" s="35">
        <v>0</v>
      </c>
      <c r="U2348" s="35">
        <v>0</v>
      </c>
      <c r="V2348" s="35">
        <v>0</v>
      </c>
      <c r="W2348" s="35">
        <v>0</v>
      </c>
      <c r="X2348" s="35">
        <v>0</v>
      </c>
      <c r="Y2348" s="35">
        <v>0</v>
      </c>
      <c r="Z2348" s="35">
        <v>0</v>
      </c>
      <c r="AA2348" s="35">
        <v>0</v>
      </c>
      <c r="AB2348" s="35">
        <v>0</v>
      </c>
      <c r="AC2348" s="35">
        <v>0</v>
      </c>
      <c r="AD2348" s="35">
        <v>0</v>
      </c>
      <c r="AE2348" s="58" t="s">
        <v>5560</v>
      </c>
      <c r="AF2348" s="58"/>
      <c r="AG2348" s="57" t="str" cm="1">
        <f t="array" ref="AG2348">IFERROR(_xlfn.IFS(
AI2348="MPR ISSUE","PDH",
AI2348="BSS Hardware Issue","BSS",
AI2348="Sites strategiques, MLL, Pylone, etc.","ENVTECH",
AI2348="AKTIVCO DEFAUT GE &amp; POWER Cabinet","AKTIVCO",
AI2348="AKTIVCO Coupure ENEO &amp; Baisse de tension","AKTIVCO GRID ONLY",
AI2348="Coupure ENEO &amp; Baisse de tension","IHS GRID ONLY",
AI2348="Defaut GE &amp; POWER Cabinet","IHS",
AI2348="Sharing","Partners",
AI2348="Sites strategiques &amp; DataCenter","SST &amp; DC",
AI2348="Exclu","Exclu",
AI2348="SAT","SAT",
AI2348="SPARE-ISSUE","SPARE-ISSUE",
AI2348="Fiber CAmtel","TRANS_FO_CAMTEL",
AI2348="Fiber AOF","Fiber AOF",
AI2348="Projet OCM (HUAWEI)","TRAVAUX-HUAWEI",
AI2348="Projet OCM (NOKIA)","TRAVAUX-NOKIA",
AI2348="ACCESS-ISSUE","ACCESS-ISSUE",
AI2348="Projet OCM (ZTE, NOKIA, autres projets)","TRAVAUX OCM",
AI2348="No root CAuse","No root cause",
AI2348="ODU HS","PDH",
AI2348="IP &amp; VLAN","PDH",
AI2348="Warehouse HUAWEI","SPARE-ISSUE",
AI2348="SPARE-HS","SPARE-ISSUE",
AI2348="Power Telco","BSS",AI2348="no impacts","no impacts"
),"")</f>
        <v>no impacts</v>
      </c>
      <c r="AH2348" s="57" t="str" cm="1">
        <f t="array" ref="AH2348">IFERROR(_xlfn.IFS(
AI2348="MPR ISSUE","TX ISSUE",
AI2348="BSS Hardware Issue","RAN ISSUE",
AI2348="Sites strategiques, MLL, Pylone, etc.","ENVTECH",
AI2348="AKTIVCO DEFAUT GE &amp; POWER Cabinet","POWER ISSUE",
AI2348="AKTIVCO Coupure ENEO &amp; Baisse de tension","POWER ISSUE",
AI2348="Coupure ENEO &amp; Baisse de tension","POWER ISSUE",
AI2348="Defaut GE &amp; POWER Cabinet","POWER ISSUE",
AI2348="Sharing","POWER ISSUE",
AI2348="Sites strategiques &amp; DataCenter","POWER ISSUE",
AI2348="Exclu","Exclu",
AI2348="SAT","TX ISSUE",
AI2348="SPARE-ISSUE","SPARE-ISSUE",
AI2348="Fiber CAmtel","TX ISSUE",
AI2348="Fiber AOF","TX ISSUE",
AI2348="Projet OCM (HUAWEI)","TRAVAUX-HUAWEI",
AI2348="Projet OCM (NOKIA)","TRAVAUX -NOKIA",
AI2348="ACCESS-ISSUE","ACCESS-ISSUE",
AI2348="Projet OCM (ZTE, NOKIA, autres projets)","TRAVAUX OCM",
AI2348="No root CAuse","No root cause",
AI2348="ODU HS","TX ISSUE",
AI2348="IP &amp; VLAN","TX ISSUE",
AI2348="Warehouse HUAWEI","SPARE-ISSUE",
AI2348="SPARE-HS","SPARE-ISSUE",
AI2348="Power Telco","RAN ISSUE",AI2348="no impacts","no impacts"
),"")</f>
        <v>no impacts</v>
      </c>
      <c r="AI2348" s="85" t="s">
        <v>5998</v>
      </c>
      <c r="AJ2348" s="57" t="str" cm="1">
        <f t="array" ref="AJ2348">IFERROR(_xlfn.IFS(
AI2348="MPR ISSUE","ACTIVE",
AI2348="BSS Hardware Issue","ACTIVE",
AI2348="Sites strategiques, MLL, Pylone, etc.","PASSIVE",
AI2348="AKTIVCO DEFAUT GE &amp; POWER Cabinet","PASSIVE",
AI2348="AKTIVCO Coupure ENEO &amp; Baisse de tension","PASSIVE",
AI2348="Coupure ENEO &amp; Baisse de tension","PASSIVE",
AI2348="Defaut GE &amp; POWER Cabinet","PASSIVE",
AI2348="Sharing","PASSIVE",
AI2348="Sites strategiques &amp; DataCenter","PASSIVE",
AI2348="Exclu","Exclu",
AI2348="SAT","ACTIVE",
AI2348="SPARE-ISSUE","SPARE-ISSUE",
AI2348="Fiber CAmtel","ACTIVE",
AI2348="Fiber AOF","ACTIVE",
AI2348="Projet OCM (HUAWEI)","PLANNED WORKS",
AI2348="Projet OCM (NOKIA)","PLANNED WORKS",
AI2348="ACCESS-ISSUE","ACCESS-ISSUE",
AI2348="Projet OCM (ZTE, NOKIA, autres projets)","PLANNED WORKS",
AI2348="No root CAuse","No root cause",
AI2348="ODU HS","ACTIVE",
AI2348="IP &amp; VLAN","ACTIVE",
AI2348="Warehouse HUAWEI","SPARE-ISSUE",
AI2348="SPARE-HS","SPARE-ISSUE",
AI2348="Power Telco","ACTIVE", AI2348="no impacts","no impacts"
),"")</f>
        <v>no impacts</v>
      </c>
      <c r="AK2348" s="23" t="s">
        <v>5537</v>
      </c>
      <c r="AL2348" s="23" t="str">
        <f t="shared" si="68"/>
        <v>CTR_083</v>
      </c>
      <c r="AN2348" s="9" t="s">
        <v>5537</v>
      </c>
      <c r="AO2348" s="23" t="str">
        <f>_xlfn.XLOOKUP(B2348,'INCIDENT-05-03-2026'!E:E,'INCIDENT-05-03-2026'!F:F,"")</f>
        <v/>
      </c>
      <c r="AP2348" s="7" t="s">
        <v>5537</v>
      </c>
      <c r="AQ2348" s="6"/>
      <c r="AR2348" s="7"/>
      <c r="AS2348" s="3" t="str">
        <f>_xlfn.XLOOKUP(B2348,'[3]tt num | region | site id'!$C:$C,'[3]tt num | region | site id'!$Q:$Q,"")</f>
        <v/>
      </c>
      <c r="AT2348" s="24" t="str">
        <f>_xlfn.XLOOKUP(B2348,'[4]Cells Huawei 03052026 12h'!$B:$B,'[4]Cells Huawei 03052026 12h'!$T:$T,"")</f>
        <v/>
      </c>
      <c r="AU2348" s="24" t="str">
        <f>_xlfn.XLOOKUP(B2348,'[5]cells down 02052026 8h50'!$B:$B,'[5]cells down 02052026 8h50'!$R:$R,"")</f>
        <v/>
      </c>
      <c r="AV2348" s="24" t="str">
        <f>_xlfn.XLOOKUP(B2348,'[5]cells down 02052026 13h50'!$B:$B,'[5]cells down 02052026 13h50'!$R:$R,"")</f>
        <v/>
      </c>
      <c r="AW2348" s="24" t="str">
        <f>_xlfn.XLOOKUP(B2348,'[5]cells down 02052026 13h50'!$B:$B,'[5]cells down 02052026 13h50'!$R:$R,"")</f>
        <v/>
      </c>
      <c r="AX2348" s="24" t="str">
        <f>_xlfn.XLOOKUP(B2348,'[6]cell downs 03052026 8h40 '!$B:$B,'[6]cell downs 03052026 8h40 '!$R:$R,"")</f>
        <v/>
      </c>
      <c r="AY2348" s="24" t="str">
        <f>_xlfn.XLOOKUP(B2348,'[7]ALL SITES DOWN'!$D:$D,'[7]ALL SITES DOWN'!$J:$J,"")</f>
        <v/>
      </c>
      <c r="AZ2348" s="24" t="str">
        <f>_xlfn.XLOOKUP(B2348,'[8]ALL SITES DOWN'!$D:$D,'[8]ALL SITES DOWN'!$J:$J,"")</f>
        <v/>
      </c>
      <c r="BA2348" s="9" t="str">
        <f>_xlfn.XLOOKUP(B2348,[9]sheet1!$AC:$AC,[9]sheet1!$AF:$AF,"")</f>
        <v/>
      </c>
      <c r="BB2348" s="14" t="s">
        <v>5537</v>
      </c>
      <c r="BC2348" s="14" t="s">
        <v>5537</v>
      </c>
      <c r="BD2348" s="14" t="str">
        <f>_xlfn.XLOOKUP(B2348,'[10]cell downs 18042026 17h'!$B:$B,'[10]cell downs 18042026 17h'!$B:$B,"")</f>
        <v/>
      </c>
      <c r="BE2348" s="14" t="str">
        <f>_xlfn.XLOOKUP(B2348,'[11]Cells Huawei 19042026 15h'!$B:$B,'[11]Cells Huawei 19042026 15h'!$B:$B,"")</f>
        <v/>
      </c>
      <c r="BF2348" s="9" t="str">
        <f>_xlfn.XLOOKUP(B2348,'[12]cells down 19042026 9H40'!$B:$B,'[12]cells down 19042026 9H40'!$B:$B,"")</f>
        <v/>
      </c>
      <c r="BG2348" s="9" t="s">
        <v>5537</v>
      </c>
      <c r="BH2348" s="9" t="s">
        <v>12</v>
      </c>
    </row>
    <row r="2349" spans="1:60" s="9" customFormat="1" x14ac:dyDescent="0.3">
      <c r="A2349" s="1" t="s">
        <v>4658</v>
      </c>
      <c r="B2349" s="8" t="s">
        <v>4659</v>
      </c>
      <c r="C2349" s="3" t="str">
        <f>_xlfn.XLOOKUP(B2349,'[1]daily break down'!$D:$D,'[1]daily break down'!$E:$E,"")</f>
        <v>CENTRE</v>
      </c>
      <c r="D2349" s="1"/>
      <c r="E2349" s="1"/>
      <c r="F2349" s="3" t="s">
        <v>69</v>
      </c>
      <c r="G2349" s="1" t="s">
        <v>4660</v>
      </c>
      <c r="H2349" s="42" t="str">
        <f>_xlfn.XLOOKUP(B2349,[2]CALCULATION!$B:$B,[2]CALCULATION!$H:$H,"")</f>
        <v>ZTE</v>
      </c>
      <c r="I2349" s="34">
        <v>0</v>
      </c>
      <c r="J2349" s="34">
        <v>0</v>
      </c>
      <c r="K2349" s="34">
        <v>0</v>
      </c>
      <c r="L2349" s="34">
        <v>0</v>
      </c>
      <c r="M2349" s="34">
        <v>0</v>
      </c>
      <c r="N2349" s="34">
        <v>0</v>
      </c>
      <c r="O2349" s="34">
        <v>0</v>
      </c>
      <c r="P2349" s="34">
        <v>0</v>
      </c>
      <c r="Q2349" s="34">
        <v>0</v>
      </c>
      <c r="R2349" s="34">
        <v>0</v>
      </c>
      <c r="S2349" s="35">
        <v>0</v>
      </c>
      <c r="T2349" s="35">
        <v>0</v>
      </c>
      <c r="U2349" s="35">
        <v>0</v>
      </c>
      <c r="V2349" s="35">
        <v>0</v>
      </c>
      <c r="W2349" s="35">
        <v>0</v>
      </c>
      <c r="X2349" s="35">
        <v>0</v>
      </c>
      <c r="Y2349" s="35">
        <v>0</v>
      </c>
      <c r="Z2349" s="35">
        <v>0</v>
      </c>
      <c r="AA2349" s="35">
        <v>0</v>
      </c>
      <c r="AB2349" s="35">
        <v>0</v>
      </c>
      <c r="AC2349" s="35">
        <v>0</v>
      </c>
      <c r="AD2349" s="35">
        <v>0</v>
      </c>
      <c r="AE2349" s="58" t="s">
        <v>5560</v>
      </c>
      <c r="AF2349" s="58"/>
      <c r="AG2349" s="57" t="str" cm="1">
        <f t="array" ref="AG2349">IFERROR(_xlfn.IFS(
AI2349="MPR ISSUE","PDH",
AI2349="BSS Hardware Issue","BSS",
AI2349="Sites strategiques, MLL, Pylone, etc.","ENVTECH",
AI2349="AKTIVCO DEFAUT GE &amp; POWER Cabinet","AKTIVCO",
AI2349="AKTIVCO Coupure ENEO &amp; Baisse de tension","AKTIVCO GRID ONLY",
AI2349="Coupure ENEO &amp; Baisse de tension","IHS GRID ONLY",
AI2349="Defaut GE &amp; POWER Cabinet","IHS",
AI2349="Sharing","Partners",
AI2349="Sites strategiques &amp; DataCenter","SST &amp; DC",
AI2349="Exclu","Exclu",
AI2349="SAT","SAT",
AI2349="SPARE-ISSUE","SPARE-ISSUE",
AI2349="Fiber CAmtel","TRANS_FO_CAMTEL",
AI2349="Fiber AOF","Fiber AOF",
AI2349="Projet OCM (HUAWEI)","TRAVAUX-HUAWEI",
AI2349="Projet OCM (NOKIA)","TRAVAUX-NOKIA",
AI2349="ACCESS-ISSUE","ACCESS-ISSUE",
AI2349="Projet OCM (ZTE, NOKIA, autres projets)","TRAVAUX OCM",
AI2349="No root CAuse","No root cause",
AI2349="ODU HS","PDH",
AI2349="IP &amp; VLAN","PDH",
AI2349="Warehouse HUAWEI","SPARE-ISSUE",
AI2349="SPARE-HS","SPARE-ISSUE",
AI2349="Power Telco","BSS",AI2349="no impacts","no impacts"
),"")</f>
        <v>no impacts</v>
      </c>
      <c r="AH2349" s="57" t="str" cm="1">
        <f t="array" ref="AH2349">IFERROR(_xlfn.IFS(
AI2349="MPR ISSUE","TX ISSUE",
AI2349="BSS Hardware Issue","RAN ISSUE",
AI2349="Sites strategiques, MLL, Pylone, etc.","ENVTECH",
AI2349="AKTIVCO DEFAUT GE &amp; POWER Cabinet","POWER ISSUE",
AI2349="AKTIVCO Coupure ENEO &amp; Baisse de tension","POWER ISSUE",
AI2349="Coupure ENEO &amp; Baisse de tension","POWER ISSUE",
AI2349="Defaut GE &amp; POWER Cabinet","POWER ISSUE",
AI2349="Sharing","POWER ISSUE",
AI2349="Sites strategiques &amp; DataCenter","POWER ISSUE",
AI2349="Exclu","Exclu",
AI2349="SAT","TX ISSUE",
AI2349="SPARE-ISSUE","SPARE-ISSUE",
AI2349="Fiber CAmtel","TX ISSUE",
AI2349="Fiber AOF","TX ISSUE",
AI2349="Projet OCM (HUAWEI)","TRAVAUX-HUAWEI",
AI2349="Projet OCM (NOKIA)","TRAVAUX -NOKIA",
AI2349="ACCESS-ISSUE","ACCESS-ISSUE",
AI2349="Projet OCM (ZTE, NOKIA, autres projets)","TRAVAUX OCM",
AI2349="No root CAuse","No root cause",
AI2349="ODU HS","TX ISSUE",
AI2349="IP &amp; VLAN","TX ISSUE",
AI2349="Warehouse HUAWEI","SPARE-ISSUE",
AI2349="SPARE-HS","SPARE-ISSUE",
AI2349="Power Telco","RAN ISSUE",AI2349="no impacts","no impacts"
),"")</f>
        <v>no impacts</v>
      </c>
      <c r="AI2349" s="85" t="s">
        <v>5998</v>
      </c>
      <c r="AJ2349" s="57" t="str" cm="1">
        <f t="array" ref="AJ2349">IFERROR(_xlfn.IFS(
AI2349="MPR ISSUE","ACTIVE",
AI2349="BSS Hardware Issue","ACTIVE",
AI2349="Sites strategiques, MLL, Pylone, etc.","PASSIVE",
AI2349="AKTIVCO DEFAUT GE &amp; POWER Cabinet","PASSIVE",
AI2349="AKTIVCO Coupure ENEO &amp; Baisse de tension","PASSIVE",
AI2349="Coupure ENEO &amp; Baisse de tension","PASSIVE",
AI2349="Defaut GE &amp; POWER Cabinet","PASSIVE",
AI2349="Sharing","PASSIVE",
AI2349="Sites strategiques &amp; DataCenter","PASSIVE",
AI2349="Exclu","Exclu",
AI2349="SAT","ACTIVE",
AI2349="SPARE-ISSUE","SPARE-ISSUE",
AI2349="Fiber CAmtel","ACTIVE",
AI2349="Fiber AOF","ACTIVE",
AI2349="Projet OCM (HUAWEI)","PLANNED WORKS",
AI2349="Projet OCM (NOKIA)","PLANNED WORKS",
AI2349="ACCESS-ISSUE","ACCESS-ISSUE",
AI2349="Projet OCM (ZTE, NOKIA, autres projets)","PLANNED WORKS",
AI2349="No root CAuse","No root cause",
AI2349="ODU HS","ACTIVE",
AI2349="IP &amp; VLAN","ACTIVE",
AI2349="Warehouse HUAWEI","SPARE-ISSUE",
AI2349="SPARE-HS","SPARE-ISSUE",
AI2349="Power Telco","ACTIVE", AI2349="no impacts","no impacts"
),"")</f>
        <v>no impacts</v>
      </c>
      <c r="AK2349" s="23" t="s">
        <v>5537</v>
      </c>
      <c r="AL2349" s="23" t="str">
        <f t="shared" si="68"/>
        <v>SUD_110</v>
      </c>
      <c r="AN2349" s="9" t="s">
        <v>5537</v>
      </c>
      <c r="AO2349" s="23" t="str">
        <f>_xlfn.XLOOKUP(B2349,'INCIDENT-05-03-2026'!E:E,'INCIDENT-05-03-2026'!F:F,"")</f>
        <v/>
      </c>
      <c r="AP2349" s="7" t="s">
        <v>5537</v>
      </c>
      <c r="AQ2349" s="6"/>
      <c r="AR2349" s="7"/>
      <c r="AS2349" s="3" t="str">
        <f>_xlfn.XLOOKUP(B2349,'[3]tt num | region | site id'!$C:$C,'[3]tt num | region | site id'!$Q:$Q,"")</f>
        <v/>
      </c>
      <c r="AT2349" s="24" t="str">
        <f>_xlfn.XLOOKUP(B2349,'[4]Cells Huawei 03052026 12h'!$B:$B,'[4]Cells Huawei 03052026 12h'!$T:$T,"")</f>
        <v/>
      </c>
      <c r="AU2349" s="24" t="str">
        <f>_xlfn.XLOOKUP(B2349,'[5]cells down 02052026 8h50'!$B:$B,'[5]cells down 02052026 8h50'!$R:$R,"")</f>
        <v/>
      </c>
      <c r="AV2349" s="24" t="str">
        <f>_xlfn.XLOOKUP(B2349,'[5]cells down 02052026 13h50'!$B:$B,'[5]cells down 02052026 13h50'!$R:$R,"")</f>
        <v/>
      </c>
      <c r="AW2349" s="24" t="str">
        <f>_xlfn.XLOOKUP(B2349,'[5]cells down 02052026 13h50'!$B:$B,'[5]cells down 02052026 13h50'!$R:$R,"")</f>
        <v/>
      </c>
      <c r="AX2349" s="24" t="str">
        <f>_xlfn.XLOOKUP(B2349,'[6]cell downs 03052026 8h40 '!$B:$B,'[6]cell downs 03052026 8h40 '!$R:$R,"")</f>
        <v/>
      </c>
      <c r="AY2349" s="24" t="str">
        <f>_xlfn.XLOOKUP(B2349,'[7]ALL SITES DOWN'!$D:$D,'[7]ALL SITES DOWN'!$J:$J,"")</f>
        <v/>
      </c>
      <c r="AZ2349" s="24" t="str">
        <f>_xlfn.XLOOKUP(B2349,'[8]ALL SITES DOWN'!$D:$D,'[8]ALL SITES DOWN'!$J:$J,"")</f>
        <v/>
      </c>
      <c r="BA2349" s="9" t="str">
        <f>_xlfn.XLOOKUP(B2349,[9]sheet1!$AC:$AC,[9]sheet1!$AF:$AF,"")</f>
        <v/>
      </c>
      <c r="BB2349" s="14" t="s">
        <v>5537</v>
      </c>
      <c r="BC2349" s="14" t="s">
        <v>5537</v>
      </c>
      <c r="BD2349" s="14" t="str">
        <f>_xlfn.XLOOKUP(B2349,'[10]cell downs 18042026 17h'!$B:$B,'[10]cell downs 18042026 17h'!$B:$B,"")</f>
        <v/>
      </c>
      <c r="BE2349" s="14" t="str">
        <f>_xlfn.XLOOKUP(B2349,'[11]Cells Huawei 19042026 15h'!$B:$B,'[11]Cells Huawei 19042026 15h'!$B:$B,"")</f>
        <v/>
      </c>
      <c r="BF2349" s="9" t="str">
        <f>_xlfn.XLOOKUP(B2349,'[12]cells down 19042026 9H40'!$B:$B,'[12]cells down 19042026 9H40'!$B:$B,"")</f>
        <v/>
      </c>
      <c r="BG2349" s="9" t="s">
        <v>5537</v>
      </c>
      <c r="BH2349" s="9" t="s">
        <v>66</v>
      </c>
    </row>
    <row r="2350" spans="1:60" s="9" customFormat="1" x14ac:dyDescent="0.3">
      <c r="A2350" s="1" t="s">
        <v>4669</v>
      </c>
      <c r="B2350" s="8" t="s">
        <v>4670</v>
      </c>
      <c r="C2350" s="3" t="str">
        <f>_xlfn.XLOOKUP(B2350,'[1]daily break down'!$D:$D,'[1]daily break down'!$E:$E,"")</f>
        <v>CENTRE</v>
      </c>
      <c r="D2350" s="1"/>
      <c r="E2350" s="1"/>
      <c r="F2350" s="3" t="s">
        <v>37</v>
      </c>
      <c r="G2350" s="1" t="s">
        <v>4041</v>
      </c>
      <c r="H2350" s="42" t="str">
        <f>_xlfn.XLOOKUP(B2350,[2]CALCULATION!$B:$B,[2]CALCULATION!$H:$H,"")</f>
        <v>ZTE</v>
      </c>
      <c r="I2350" s="34">
        <v>0</v>
      </c>
      <c r="J2350" s="34">
        <v>0</v>
      </c>
      <c r="K2350" s="34">
        <v>0</v>
      </c>
      <c r="L2350" s="34">
        <v>0</v>
      </c>
      <c r="M2350" s="34">
        <v>0</v>
      </c>
      <c r="N2350" s="34">
        <v>0</v>
      </c>
      <c r="O2350" s="34">
        <v>0</v>
      </c>
      <c r="P2350" s="34">
        <v>0</v>
      </c>
      <c r="Q2350" s="34">
        <v>0</v>
      </c>
      <c r="R2350" s="34">
        <v>0</v>
      </c>
      <c r="S2350" s="35">
        <v>0</v>
      </c>
      <c r="T2350" s="35">
        <v>0</v>
      </c>
      <c r="U2350" s="35">
        <v>0</v>
      </c>
      <c r="V2350" s="35">
        <v>0</v>
      </c>
      <c r="W2350" s="35">
        <v>0</v>
      </c>
      <c r="X2350" s="35">
        <v>0</v>
      </c>
      <c r="Y2350" s="35">
        <v>0</v>
      </c>
      <c r="Z2350" s="35">
        <v>0</v>
      </c>
      <c r="AA2350" s="35">
        <v>0</v>
      </c>
      <c r="AB2350" s="35">
        <v>0</v>
      </c>
      <c r="AC2350" s="35">
        <v>0</v>
      </c>
      <c r="AD2350" s="35">
        <v>0</v>
      </c>
      <c r="AE2350" s="58" t="s">
        <v>5560</v>
      </c>
      <c r="AF2350" s="58"/>
      <c r="AG2350" s="57" t="str" cm="1">
        <f t="array" ref="AG2350">IFERROR(_xlfn.IFS(
AI2350="MPR ISSUE","PDH",
AI2350="BSS Hardware Issue","BSS",
AI2350="Sites strategiques, MLL, Pylone, etc.","ENVTECH",
AI2350="AKTIVCO DEFAUT GE &amp; POWER Cabinet","AKTIVCO",
AI2350="AKTIVCO Coupure ENEO &amp; Baisse de tension","AKTIVCO GRID ONLY",
AI2350="Coupure ENEO &amp; Baisse de tension","IHS GRID ONLY",
AI2350="Defaut GE &amp; POWER Cabinet","IHS",
AI2350="Sharing","Partners",
AI2350="Sites strategiques &amp; DataCenter","SST &amp; DC",
AI2350="Exclu","Exclu",
AI2350="SAT","SAT",
AI2350="SPARE-ISSUE","SPARE-ISSUE",
AI2350="Fiber CAmtel","TRANS_FO_CAMTEL",
AI2350="Fiber AOF","Fiber AOF",
AI2350="Projet OCM (HUAWEI)","TRAVAUX-HUAWEI",
AI2350="Projet OCM (NOKIA)","TRAVAUX-NOKIA",
AI2350="ACCESS-ISSUE","ACCESS-ISSUE",
AI2350="Projet OCM (ZTE, NOKIA, autres projets)","TRAVAUX OCM",
AI2350="No root CAuse","No root cause",
AI2350="ODU HS","PDH",
AI2350="IP &amp; VLAN","PDH",
AI2350="Warehouse HUAWEI","SPARE-ISSUE",
AI2350="SPARE-HS","SPARE-ISSUE",
AI2350="Power Telco","BSS",AI2350="no impacts","no impacts"
),"")</f>
        <v>no impacts</v>
      </c>
      <c r="AH2350" s="57" t="str" cm="1">
        <f t="array" ref="AH2350">IFERROR(_xlfn.IFS(
AI2350="MPR ISSUE","TX ISSUE",
AI2350="BSS Hardware Issue","RAN ISSUE",
AI2350="Sites strategiques, MLL, Pylone, etc.","ENVTECH",
AI2350="AKTIVCO DEFAUT GE &amp; POWER Cabinet","POWER ISSUE",
AI2350="AKTIVCO Coupure ENEO &amp; Baisse de tension","POWER ISSUE",
AI2350="Coupure ENEO &amp; Baisse de tension","POWER ISSUE",
AI2350="Defaut GE &amp; POWER Cabinet","POWER ISSUE",
AI2350="Sharing","POWER ISSUE",
AI2350="Sites strategiques &amp; DataCenter","POWER ISSUE",
AI2350="Exclu","Exclu",
AI2350="SAT","TX ISSUE",
AI2350="SPARE-ISSUE","SPARE-ISSUE",
AI2350="Fiber CAmtel","TX ISSUE",
AI2350="Fiber AOF","TX ISSUE",
AI2350="Projet OCM (HUAWEI)","TRAVAUX-HUAWEI",
AI2350="Projet OCM (NOKIA)","TRAVAUX -NOKIA",
AI2350="ACCESS-ISSUE","ACCESS-ISSUE",
AI2350="Projet OCM (ZTE, NOKIA, autres projets)","TRAVAUX OCM",
AI2350="No root CAuse","No root cause",
AI2350="ODU HS","TX ISSUE",
AI2350="IP &amp; VLAN","TX ISSUE",
AI2350="Warehouse HUAWEI","SPARE-ISSUE",
AI2350="SPARE-HS","SPARE-ISSUE",
AI2350="Power Telco","RAN ISSUE",AI2350="no impacts","no impacts"
),"")</f>
        <v>no impacts</v>
      </c>
      <c r="AI2350" s="85" t="s">
        <v>5998</v>
      </c>
      <c r="AJ2350" s="57" t="str" cm="1">
        <f t="array" ref="AJ2350">IFERROR(_xlfn.IFS(
AI2350="MPR ISSUE","ACTIVE",
AI2350="BSS Hardware Issue","ACTIVE",
AI2350="Sites strategiques, MLL, Pylone, etc.","PASSIVE",
AI2350="AKTIVCO DEFAUT GE &amp; POWER Cabinet","PASSIVE",
AI2350="AKTIVCO Coupure ENEO &amp; Baisse de tension","PASSIVE",
AI2350="Coupure ENEO &amp; Baisse de tension","PASSIVE",
AI2350="Defaut GE &amp; POWER Cabinet","PASSIVE",
AI2350="Sharing","PASSIVE",
AI2350="Sites strategiques &amp; DataCenter","PASSIVE",
AI2350="Exclu","Exclu",
AI2350="SAT","ACTIVE",
AI2350="SPARE-ISSUE","SPARE-ISSUE",
AI2350="Fiber CAmtel","ACTIVE",
AI2350="Fiber AOF","ACTIVE",
AI2350="Projet OCM (HUAWEI)","PLANNED WORKS",
AI2350="Projet OCM (NOKIA)","PLANNED WORKS",
AI2350="ACCESS-ISSUE","ACCESS-ISSUE",
AI2350="Projet OCM (ZTE, NOKIA, autres projets)","PLANNED WORKS",
AI2350="No root CAuse","No root cause",
AI2350="ODU HS","ACTIVE",
AI2350="IP &amp; VLAN","ACTIVE",
AI2350="Warehouse HUAWEI","SPARE-ISSUE",
AI2350="SPARE-HS","SPARE-ISSUE",
AI2350="Power Telco","ACTIVE", AI2350="no impacts","no impacts"
),"")</f>
        <v>no impacts</v>
      </c>
      <c r="AK2350" s="23" t="s">
        <v>5537</v>
      </c>
      <c r="AL2350" s="23" t="str">
        <f t="shared" si="68"/>
        <v>CTR_909</v>
      </c>
      <c r="AN2350" s="9" t="s">
        <v>5537</v>
      </c>
      <c r="AO2350" s="23" t="str">
        <f>_xlfn.XLOOKUP(B2350,'INCIDENT-05-03-2026'!E:E,'INCIDENT-05-03-2026'!F:F,"")</f>
        <v/>
      </c>
      <c r="AP2350" s="7" t="s">
        <v>5537</v>
      </c>
      <c r="AQ2350" s="6"/>
      <c r="AR2350" s="7"/>
      <c r="AS2350" s="3" t="str">
        <f>_xlfn.XLOOKUP(B2350,'[3]tt num | region | site id'!$C:$C,'[3]tt num | region | site id'!$Q:$Q,"")</f>
        <v/>
      </c>
      <c r="AT2350" s="24" t="str">
        <f>_xlfn.XLOOKUP(B2350,'[4]Cells Huawei 03052026 12h'!$B:$B,'[4]Cells Huawei 03052026 12h'!$T:$T,"")</f>
        <v/>
      </c>
      <c r="AU2350" s="24" t="str">
        <f>_xlfn.XLOOKUP(B2350,'[5]cells down 02052026 8h50'!$B:$B,'[5]cells down 02052026 8h50'!$R:$R,"")</f>
        <v/>
      </c>
      <c r="AV2350" s="24" t="str">
        <f>_xlfn.XLOOKUP(B2350,'[5]cells down 02052026 13h50'!$B:$B,'[5]cells down 02052026 13h50'!$R:$R,"")</f>
        <v/>
      </c>
      <c r="AW2350" s="24" t="str">
        <f>_xlfn.XLOOKUP(B2350,'[5]cells down 02052026 13h50'!$B:$B,'[5]cells down 02052026 13h50'!$R:$R,"")</f>
        <v/>
      </c>
      <c r="AX2350" s="24" t="str">
        <f>_xlfn.XLOOKUP(B2350,'[6]cell downs 03052026 8h40 '!$B:$B,'[6]cell downs 03052026 8h40 '!$R:$R,"")</f>
        <v/>
      </c>
      <c r="AY2350" s="24" t="str">
        <f>_xlfn.XLOOKUP(B2350,'[7]ALL SITES DOWN'!$D:$D,'[7]ALL SITES DOWN'!$J:$J,"")</f>
        <v/>
      </c>
      <c r="AZ2350" s="24" t="str">
        <f>_xlfn.XLOOKUP(B2350,'[8]ALL SITES DOWN'!$D:$D,'[8]ALL SITES DOWN'!$J:$J,"")</f>
        <v/>
      </c>
      <c r="BA2350" s="9" t="str">
        <f>_xlfn.XLOOKUP(B2350,[9]sheet1!$AC:$AC,[9]sheet1!$AF:$AF,"")</f>
        <v/>
      </c>
      <c r="BB2350" s="14" t="s">
        <v>5537</v>
      </c>
      <c r="BC2350" s="14" t="s">
        <v>5537</v>
      </c>
      <c r="BD2350" s="14" t="str">
        <f>_xlfn.XLOOKUP(B2350,'[10]cell downs 18042026 17h'!$B:$B,'[10]cell downs 18042026 17h'!$B:$B,"")</f>
        <v/>
      </c>
      <c r="BE2350" s="14" t="str">
        <f>_xlfn.XLOOKUP(B2350,'[11]Cells Huawei 19042026 15h'!$B:$B,'[11]Cells Huawei 19042026 15h'!$B:$B,"")</f>
        <v/>
      </c>
      <c r="BF2350" s="9" t="str">
        <f>_xlfn.XLOOKUP(B2350,'[12]cells down 19042026 9H40'!$B:$B,'[12]cells down 19042026 9H40'!$B:$B,"")</f>
        <v/>
      </c>
      <c r="BG2350" s="9" t="s">
        <v>5537</v>
      </c>
      <c r="BH2350" s="9" t="s">
        <v>5537</v>
      </c>
    </row>
    <row r="2351" spans="1:60" s="9" customFormat="1" x14ac:dyDescent="0.3">
      <c r="A2351" s="3" t="s">
        <v>4779</v>
      </c>
      <c r="B2351" s="31" t="s">
        <v>4780</v>
      </c>
      <c r="C2351" s="3" t="str">
        <f>_xlfn.XLOOKUP(B2351,'[1]daily break down'!$D:$D,'[1]daily break down'!$E:$E,"")</f>
        <v>CENTRE</v>
      </c>
      <c r="D2351" s="3" t="s">
        <v>11</v>
      </c>
      <c r="E2351" s="3" t="s">
        <v>12</v>
      </c>
      <c r="F2351" s="3" t="s">
        <v>37</v>
      </c>
      <c r="G2351" s="3" t="s">
        <v>4779</v>
      </c>
      <c r="H2351" s="42" t="str">
        <f>_xlfn.XLOOKUP(B2351,[2]CALCULATION!$B:$B,[2]CALCULATION!$H:$H,"")</f>
        <v>ZTE</v>
      </c>
      <c r="I2351" s="34">
        <v>0</v>
      </c>
      <c r="J2351" s="34">
        <v>0</v>
      </c>
      <c r="K2351" s="34">
        <v>0</v>
      </c>
      <c r="L2351" s="34">
        <v>0</v>
      </c>
      <c r="M2351" s="34">
        <v>0</v>
      </c>
      <c r="N2351" s="34">
        <v>0</v>
      </c>
      <c r="O2351" s="34">
        <v>0</v>
      </c>
      <c r="P2351" s="34">
        <v>0</v>
      </c>
      <c r="Q2351" s="34">
        <v>0</v>
      </c>
      <c r="R2351" s="34">
        <v>0</v>
      </c>
      <c r="S2351" s="35">
        <v>0</v>
      </c>
      <c r="T2351" s="35">
        <v>0</v>
      </c>
      <c r="U2351" s="35">
        <v>0</v>
      </c>
      <c r="V2351" s="35">
        <v>0</v>
      </c>
      <c r="W2351" s="35">
        <v>0</v>
      </c>
      <c r="X2351" s="35">
        <v>0</v>
      </c>
      <c r="Y2351" s="35">
        <v>0</v>
      </c>
      <c r="Z2351" s="35">
        <v>0</v>
      </c>
      <c r="AA2351" s="35">
        <v>0</v>
      </c>
      <c r="AB2351" s="35">
        <v>0</v>
      </c>
      <c r="AC2351" s="35">
        <v>0</v>
      </c>
      <c r="AD2351" s="35">
        <v>0</v>
      </c>
      <c r="AE2351" s="58" t="s">
        <v>5560</v>
      </c>
      <c r="AF2351" s="58"/>
      <c r="AG2351" s="57" t="str" cm="1">
        <f t="array" ref="AG2351">IFERROR(_xlfn.IFS(
AI2351="MPR ISSUE","PDH",
AI2351="BSS Hardware Issue","BSS",
AI2351="Sites strategiques, MLL, Pylone, etc.","ENVTECH",
AI2351="AKTIVCO DEFAUT GE &amp; POWER Cabinet","AKTIVCO",
AI2351="AKTIVCO Coupure ENEO &amp; Baisse de tension","AKTIVCO GRID ONLY",
AI2351="Coupure ENEO &amp; Baisse de tension","IHS GRID ONLY",
AI2351="Defaut GE &amp; POWER Cabinet","IHS",
AI2351="Sharing","Partners",
AI2351="Sites strategiques &amp; DataCenter","SST &amp; DC",
AI2351="Exclu","Exclu",
AI2351="SAT","SAT",
AI2351="SPARE-ISSUE","SPARE-ISSUE",
AI2351="Fiber CAmtel","TRANS_FO_CAMTEL",
AI2351="Fiber AOF","Fiber AOF",
AI2351="Projet OCM (HUAWEI)","TRAVAUX-HUAWEI",
AI2351="Projet OCM (NOKIA)","TRAVAUX-NOKIA",
AI2351="ACCESS-ISSUE","ACCESS-ISSUE",
AI2351="Projet OCM (ZTE, NOKIA, autres projets)","TRAVAUX OCM",
AI2351="No root CAuse","No root cause",
AI2351="ODU HS","PDH",
AI2351="IP &amp; VLAN","PDH",
AI2351="Warehouse HUAWEI","SPARE-ISSUE",
AI2351="SPARE-HS","SPARE-ISSUE",
AI2351="Power Telco","BSS",AI2351="no impacts","no impacts"
),"")</f>
        <v>IHS</v>
      </c>
      <c r="AH2351" s="57" t="str" cm="1">
        <f t="array" ref="AH2351">IFERROR(_xlfn.IFS(
AI2351="MPR ISSUE","TX ISSUE",
AI2351="BSS Hardware Issue","RAN ISSUE",
AI2351="Sites strategiques, MLL, Pylone, etc.","ENVTECH",
AI2351="AKTIVCO DEFAUT GE &amp; POWER Cabinet","POWER ISSUE",
AI2351="AKTIVCO Coupure ENEO &amp; Baisse de tension","POWER ISSUE",
AI2351="Coupure ENEO &amp; Baisse de tension","POWER ISSUE",
AI2351="Defaut GE &amp; POWER Cabinet","POWER ISSUE",
AI2351="Sharing","POWER ISSUE",
AI2351="Sites strategiques &amp; DataCenter","POWER ISSUE",
AI2351="Exclu","Exclu",
AI2351="SAT","TX ISSUE",
AI2351="SPARE-ISSUE","SPARE-ISSUE",
AI2351="Fiber CAmtel","TX ISSUE",
AI2351="Fiber AOF","TX ISSUE",
AI2351="Projet OCM (HUAWEI)","TRAVAUX-HUAWEI",
AI2351="Projet OCM (NOKIA)","TRAVAUX -NOKIA",
AI2351="ACCESS-ISSUE","ACCESS-ISSUE",
AI2351="Projet OCM (ZTE, NOKIA, autres projets)","TRAVAUX OCM",
AI2351="No root CAuse","No root cause",
AI2351="ODU HS","TX ISSUE",
AI2351="IP &amp; VLAN","TX ISSUE",
AI2351="Warehouse HUAWEI","SPARE-ISSUE",
AI2351="SPARE-HS","SPARE-ISSUE",
AI2351="Power Telco","RAN ISSUE",AI2351="no impacts","no impacts"
),"")</f>
        <v>POWER ISSUE</v>
      </c>
      <c r="AI2351" s="85" t="s">
        <v>5330</v>
      </c>
      <c r="AJ2351" s="57" t="str" cm="1">
        <f t="array" ref="AJ2351">IFERROR(_xlfn.IFS(
AI2351="MPR ISSUE","ACTIVE",
AI2351="BSS Hardware Issue","ACTIVE",
AI2351="Sites strategiques, MLL, Pylone, etc.","PASSIVE",
AI2351="AKTIVCO DEFAUT GE &amp; POWER Cabinet","PASSIVE",
AI2351="AKTIVCO Coupure ENEO &amp; Baisse de tension","PASSIVE",
AI2351="Coupure ENEO &amp; Baisse de tension","PASSIVE",
AI2351="Defaut GE &amp; POWER Cabinet","PASSIVE",
AI2351="Sharing","PASSIVE",
AI2351="Sites strategiques &amp; DataCenter","PASSIVE",
AI2351="Exclu","Exclu",
AI2351="SAT","ACTIVE",
AI2351="SPARE-ISSUE","SPARE-ISSUE",
AI2351="Fiber CAmtel","ACTIVE",
AI2351="Fiber AOF","ACTIVE",
AI2351="Projet OCM (HUAWEI)","PLANNED WORKS",
AI2351="Projet OCM (NOKIA)","PLANNED WORKS",
AI2351="ACCESS-ISSUE","ACCESS-ISSUE",
AI2351="Projet OCM (ZTE, NOKIA, autres projets)","PLANNED WORKS",
AI2351="No root CAuse","No root cause",
AI2351="ODU HS","ACTIVE",
AI2351="IP &amp; VLAN","ACTIVE",
AI2351="Warehouse HUAWEI","SPARE-ISSUE",
AI2351="SPARE-HS","SPARE-ISSUE",
AI2351="Power Telco","ACTIVE", AI2351="no impacts","no impacts"
),"")</f>
        <v>PASSIVE</v>
      </c>
      <c r="AK2351" s="23" t="s">
        <v>5895</v>
      </c>
      <c r="AL2351" s="23" t="str">
        <f t="shared" si="68"/>
        <v>CTR_297</v>
      </c>
      <c r="AN2351" s="9" t="s">
        <v>5537</v>
      </c>
      <c r="AO2351" s="23" t="str">
        <f>_xlfn.XLOOKUP(B2351,'INCIDENT-05-03-2026'!E:E,'INCIDENT-05-03-2026'!F:F,"")</f>
        <v/>
      </c>
      <c r="AP2351" s="7" t="s">
        <v>5537</v>
      </c>
      <c r="AQ2351" s="6"/>
      <c r="AR2351" s="7"/>
      <c r="AS2351" s="3" t="str">
        <f>_xlfn.XLOOKUP(B2351,'[3]tt num | region | site id'!$C:$C,'[3]tt num | region | site id'!$Q:$Q,"")</f>
        <v>(hourly IHS): 03/05/2026 09:38 0:21:18 44.7V HERMAN ABENA (699999625 /BROADCOM ) is on site for PWC swap // await End of work (Cedric is informed )</v>
      </c>
      <c r="AT2351" s="24" t="str">
        <f>_xlfn.XLOOKUP(B2351,'[4]Cells Huawei 03052026 12h'!$B:$B,'[4]Cells Huawei 03052026 12h'!$T:$T,"")</f>
        <v/>
      </c>
      <c r="AU2351" s="24" t="str">
        <f>_xlfn.XLOOKUP(B2351,'[5]cells down 02052026 8h50'!$B:$B,'[5]cells down 02052026 8h50'!$R:$R,"")</f>
        <v/>
      </c>
      <c r="AV2351" s="24" t="str">
        <f>_xlfn.XLOOKUP(B2351,'[5]cells down 02052026 13h50'!$B:$B,'[5]cells down 02052026 13h50'!$R:$R,"")</f>
        <v/>
      </c>
      <c r="AW2351" s="24" t="str">
        <f>_xlfn.XLOOKUP(B2351,'[5]cells down 02052026 13h50'!$B:$B,'[5]cells down 02052026 13h50'!$R:$R,"")</f>
        <v/>
      </c>
      <c r="AX2351" s="24" t="str">
        <f>_xlfn.XLOOKUP(B2351,'[6]cell downs 03052026 8h40 '!$B:$B,'[6]cell downs 03052026 8h40 '!$R:$R,"")</f>
        <v/>
      </c>
      <c r="AY2351" s="24" t="str">
        <f>_xlfn.XLOOKUP(B2351,'[7]ALL SITES DOWN'!$D:$D,'[7]ALL SITES DOWN'!$J:$J,"")</f>
        <v/>
      </c>
      <c r="AZ2351" s="24" t="str">
        <f>_xlfn.XLOOKUP(B2351,'[8]ALL SITES DOWN'!$D:$D,'[8]ALL SITES DOWN'!$J:$J,"")</f>
        <v/>
      </c>
      <c r="BA2351" s="9" t="str">
        <f>_xlfn.XLOOKUP(B2351,[9]sheet1!$AC:$AC,[9]sheet1!$AF:$AF,"")</f>
        <v/>
      </c>
      <c r="BB2351" s="14" t="s">
        <v>5537</v>
      </c>
      <c r="BC2351" s="14" t="s">
        <v>5537</v>
      </c>
      <c r="BD2351" s="14" t="str">
        <f>_xlfn.XLOOKUP(B2351,'[10]cell downs 18042026 17h'!$B:$B,'[10]cell downs 18042026 17h'!$B:$B,"")</f>
        <v/>
      </c>
      <c r="BE2351" s="14" t="str">
        <f>_xlfn.XLOOKUP(B2351,'[11]Cells Huawei 19042026 15h'!$B:$B,'[11]Cells Huawei 19042026 15h'!$B:$B,"")</f>
        <v/>
      </c>
      <c r="BF2351" s="9" t="str">
        <f>_xlfn.XLOOKUP(B2351,'[12]cells down 19042026 9H40'!$B:$B,'[12]cells down 19042026 9H40'!$B:$B,"")</f>
        <v/>
      </c>
      <c r="BG2351" s="9" t="s">
        <v>4780</v>
      </c>
      <c r="BH2351" s="9" t="s">
        <v>12</v>
      </c>
    </row>
    <row r="2352" spans="1:60" s="9" customFormat="1" x14ac:dyDescent="0.3">
      <c r="A2352" s="1" t="s">
        <v>4687</v>
      </c>
      <c r="B2352" s="8" t="s">
        <v>4688</v>
      </c>
      <c r="C2352" s="3" t="str">
        <f>_xlfn.XLOOKUP(B2352,'[1]daily break down'!$D:$D,'[1]daily break down'!$E:$E,"")</f>
        <v>LITTORAL</v>
      </c>
      <c r="D2352" s="1" t="s">
        <v>11</v>
      </c>
      <c r="E2352" s="1" t="s">
        <v>12</v>
      </c>
      <c r="F2352" s="3" t="s">
        <v>31</v>
      </c>
      <c r="G2352" s="1" t="s">
        <v>4073</v>
      </c>
      <c r="H2352" s="42" t="str">
        <f>_xlfn.XLOOKUP(B2352,[2]CALCULATION!$B:$B,[2]CALCULATION!$H:$H,"")</f>
        <v>ZTE</v>
      </c>
      <c r="I2352" s="34">
        <v>0</v>
      </c>
      <c r="J2352" s="34">
        <v>0</v>
      </c>
      <c r="K2352" s="34">
        <v>0</v>
      </c>
      <c r="L2352" s="34">
        <v>0</v>
      </c>
      <c r="M2352" s="34">
        <v>0</v>
      </c>
      <c r="N2352" s="34">
        <v>0</v>
      </c>
      <c r="O2352" s="34">
        <v>0</v>
      </c>
      <c r="P2352" s="34">
        <v>0</v>
      </c>
      <c r="Q2352" s="34">
        <v>0</v>
      </c>
      <c r="R2352" s="34">
        <v>0</v>
      </c>
      <c r="S2352" s="35">
        <v>0</v>
      </c>
      <c r="T2352" s="35">
        <v>0</v>
      </c>
      <c r="U2352" s="35">
        <v>0</v>
      </c>
      <c r="V2352" s="35">
        <v>0</v>
      </c>
      <c r="W2352" s="35">
        <v>0</v>
      </c>
      <c r="X2352" s="35">
        <v>0</v>
      </c>
      <c r="Y2352" s="35">
        <v>0</v>
      </c>
      <c r="Z2352" s="35">
        <v>0</v>
      </c>
      <c r="AA2352" s="35">
        <v>0</v>
      </c>
      <c r="AB2352" s="35">
        <v>0</v>
      </c>
      <c r="AC2352" s="35">
        <v>0</v>
      </c>
      <c r="AD2352" s="35">
        <v>0</v>
      </c>
      <c r="AE2352" s="58" t="s">
        <v>5560</v>
      </c>
      <c r="AF2352" s="58"/>
      <c r="AG2352" s="57" t="str" cm="1">
        <f t="array" ref="AG2352">IFERROR(_xlfn.IFS(
AI2352="MPR ISSUE","PDH",
AI2352="BSS Hardware Issue","BSS",
AI2352="Sites strategiques, MLL, Pylone, etc.","ENVTECH",
AI2352="AKTIVCO DEFAUT GE &amp; POWER Cabinet","AKTIVCO",
AI2352="AKTIVCO Coupure ENEO &amp; Baisse de tension","AKTIVCO GRID ONLY",
AI2352="Coupure ENEO &amp; Baisse de tension","IHS GRID ONLY",
AI2352="Defaut GE &amp; POWER Cabinet","IHS",
AI2352="Sharing","Partners",
AI2352="Sites strategiques &amp; DataCenter","SST &amp; DC",
AI2352="Exclu","Exclu",
AI2352="SAT","SAT",
AI2352="SPARE-ISSUE","SPARE-ISSUE",
AI2352="Fiber CAmtel","TRANS_FO_CAMTEL",
AI2352="Fiber AOF","Fiber AOF",
AI2352="Projet OCM (HUAWEI)","TRAVAUX-HUAWEI",
AI2352="Projet OCM (NOKIA)","TRAVAUX-NOKIA",
AI2352="ACCESS-ISSUE","ACCESS-ISSUE",
AI2352="Projet OCM (ZTE, NOKIA, autres projets)","TRAVAUX OCM",
AI2352="No root CAuse","No root cause",
AI2352="ODU HS","PDH",
AI2352="IP &amp; VLAN","PDH",
AI2352="Warehouse HUAWEI","SPARE-ISSUE",
AI2352="SPARE-HS","SPARE-ISSUE",
AI2352="Power Telco","BSS",AI2352="no impacts","no impacts"
),"")</f>
        <v>no impacts</v>
      </c>
      <c r="AH2352" s="57" t="str" cm="1">
        <f t="array" ref="AH2352">IFERROR(_xlfn.IFS(
AI2352="MPR ISSUE","TX ISSUE",
AI2352="BSS Hardware Issue","RAN ISSUE",
AI2352="Sites strategiques, MLL, Pylone, etc.","ENVTECH",
AI2352="AKTIVCO DEFAUT GE &amp; POWER Cabinet","POWER ISSUE",
AI2352="AKTIVCO Coupure ENEO &amp; Baisse de tension","POWER ISSUE",
AI2352="Coupure ENEO &amp; Baisse de tension","POWER ISSUE",
AI2352="Defaut GE &amp; POWER Cabinet","POWER ISSUE",
AI2352="Sharing","POWER ISSUE",
AI2352="Sites strategiques &amp; DataCenter","POWER ISSUE",
AI2352="Exclu","Exclu",
AI2352="SAT","TX ISSUE",
AI2352="SPARE-ISSUE","SPARE-ISSUE",
AI2352="Fiber CAmtel","TX ISSUE",
AI2352="Fiber AOF","TX ISSUE",
AI2352="Projet OCM (HUAWEI)","TRAVAUX-HUAWEI",
AI2352="Projet OCM (NOKIA)","TRAVAUX -NOKIA",
AI2352="ACCESS-ISSUE","ACCESS-ISSUE",
AI2352="Projet OCM (ZTE, NOKIA, autres projets)","TRAVAUX OCM",
AI2352="No root CAuse","No root cause",
AI2352="ODU HS","TX ISSUE",
AI2352="IP &amp; VLAN","TX ISSUE",
AI2352="Warehouse HUAWEI","SPARE-ISSUE",
AI2352="SPARE-HS","SPARE-ISSUE",
AI2352="Power Telco","RAN ISSUE",AI2352="no impacts","no impacts"
),"")</f>
        <v>no impacts</v>
      </c>
      <c r="AI2352" s="85" t="s">
        <v>5998</v>
      </c>
      <c r="AJ2352" s="57" t="str" cm="1">
        <f t="array" ref="AJ2352">IFERROR(_xlfn.IFS(
AI2352="MPR ISSUE","ACTIVE",
AI2352="BSS Hardware Issue","ACTIVE",
AI2352="Sites strategiques, MLL, Pylone, etc.","PASSIVE",
AI2352="AKTIVCO DEFAUT GE &amp; POWER Cabinet","PASSIVE",
AI2352="AKTIVCO Coupure ENEO &amp; Baisse de tension","PASSIVE",
AI2352="Coupure ENEO &amp; Baisse de tension","PASSIVE",
AI2352="Defaut GE &amp; POWER Cabinet","PASSIVE",
AI2352="Sharing","PASSIVE",
AI2352="Sites strategiques &amp; DataCenter","PASSIVE",
AI2352="Exclu","Exclu",
AI2352="SAT","ACTIVE",
AI2352="SPARE-ISSUE","SPARE-ISSUE",
AI2352="Fiber CAmtel","ACTIVE",
AI2352="Fiber AOF","ACTIVE",
AI2352="Projet OCM (HUAWEI)","PLANNED WORKS",
AI2352="Projet OCM (NOKIA)","PLANNED WORKS",
AI2352="ACCESS-ISSUE","ACCESS-ISSUE",
AI2352="Projet OCM (ZTE, NOKIA, autres projets)","PLANNED WORKS",
AI2352="No root CAuse","No root cause",
AI2352="ODU HS","ACTIVE",
AI2352="IP &amp; VLAN","ACTIVE",
AI2352="Warehouse HUAWEI","SPARE-ISSUE",
AI2352="SPARE-HS","SPARE-ISSUE",
AI2352="Power Telco","ACTIVE", AI2352="no impacts","no impacts"
),"")</f>
        <v>no impacts</v>
      </c>
      <c r="AK2352" s="23" t="s">
        <v>5537</v>
      </c>
      <c r="AL2352" s="23" t="str">
        <f t="shared" si="68"/>
        <v>LIT_233</v>
      </c>
      <c r="AN2352" s="9" t="s">
        <v>5537</v>
      </c>
      <c r="AO2352" s="23" t="str">
        <f>_xlfn.XLOOKUP(B2352,'INCIDENT-05-03-2026'!E:E,'INCIDENT-05-03-2026'!F:F,"")</f>
        <v/>
      </c>
      <c r="AP2352" s="7" t="s">
        <v>5537</v>
      </c>
      <c r="AQ2352" s="6"/>
      <c r="AR2352" s="7"/>
      <c r="AS2352" s="3" t="str">
        <f>_xlfn.XLOOKUP(B2352,'[3]tt num | region | site id'!$C:$C,'[3]tt num | region | site id'!$Q:$Q,"")</f>
        <v/>
      </c>
      <c r="AT2352" s="24" t="str">
        <f>_xlfn.XLOOKUP(B2352,'[4]Cells Huawei 03052026 12h'!$B:$B,'[4]Cells Huawei 03052026 12h'!$T:$T,"")</f>
        <v/>
      </c>
      <c r="AU2352" s="24" t="str">
        <f>_xlfn.XLOOKUP(B2352,'[5]cells down 02052026 8h50'!$B:$B,'[5]cells down 02052026 8h50'!$R:$R,"")</f>
        <v/>
      </c>
      <c r="AV2352" s="24" t="str">
        <f>_xlfn.XLOOKUP(B2352,'[5]cells down 02052026 13h50'!$B:$B,'[5]cells down 02052026 13h50'!$R:$R,"")</f>
        <v/>
      </c>
      <c r="AW2352" s="24" t="str">
        <f>_xlfn.XLOOKUP(B2352,'[5]cells down 02052026 13h50'!$B:$B,'[5]cells down 02052026 13h50'!$R:$R,"")</f>
        <v/>
      </c>
      <c r="AX2352" s="24" t="str">
        <f>_xlfn.XLOOKUP(B2352,'[6]cell downs 03052026 8h40 '!$B:$B,'[6]cell downs 03052026 8h40 '!$R:$R,"")</f>
        <v/>
      </c>
      <c r="AY2352" s="24" t="str">
        <f>_xlfn.XLOOKUP(B2352,'[7]ALL SITES DOWN'!$D:$D,'[7]ALL SITES DOWN'!$J:$J,"")</f>
        <v/>
      </c>
      <c r="AZ2352" s="24" t="str">
        <f>_xlfn.XLOOKUP(B2352,'[8]ALL SITES DOWN'!$D:$D,'[8]ALL SITES DOWN'!$J:$J,"")</f>
        <v/>
      </c>
      <c r="BA2352" s="9" t="str">
        <f>_xlfn.XLOOKUP(B2352,[9]sheet1!$AC:$AC,[9]sheet1!$AF:$AF,"")</f>
        <v/>
      </c>
      <c r="BB2352" s="14" t="s">
        <v>5537</v>
      </c>
      <c r="BC2352" s="14" t="s">
        <v>5537</v>
      </c>
      <c r="BD2352" s="14" t="str">
        <f>_xlfn.XLOOKUP(B2352,'[10]cell downs 18042026 17h'!$B:$B,'[10]cell downs 18042026 17h'!$B:$B,"")</f>
        <v/>
      </c>
      <c r="BE2352" s="14" t="str">
        <f>_xlfn.XLOOKUP(B2352,'[11]Cells Huawei 19042026 15h'!$B:$B,'[11]Cells Huawei 19042026 15h'!$B:$B,"")</f>
        <v/>
      </c>
      <c r="BF2352" s="9" t="str">
        <f>_xlfn.XLOOKUP(B2352,'[12]cells down 19042026 9H40'!$B:$B,'[12]cells down 19042026 9H40'!$B:$B,"")</f>
        <v/>
      </c>
      <c r="BG2352" s="9" t="s">
        <v>4688</v>
      </c>
      <c r="BH2352" s="9" t="s">
        <v>12</v>
      </c>
    </row>
    <row r="2353" spans="1:60" s="9" customFormat="1" x14ac:dyDescent="0.3">
      <c r="A2353" s="1" t="s">
        <v>4691</v>
      </c>
      <c r="B2353" s="8" t="s">
        <v>4692</v>
      </c>
      <c r="C2353" s="3" t="str">
        <f>_xlfn.XLOOKUP(B2353,'[1]daily break down'!$D:$D,'[1]daily break down'!$E:$E,"")</f>
        <v>CENTRE</v>
      </c>
      <c r="D2353" s="1" t="s">
        <v>11</v>
      </c>
      <c r="E2353" s="1" t="s">
        <v>66</v>
      </c>
      <c r="F2353" s="3" t="s">
        <v>226</v>
      </c>
      <c r="G2353" s="1" t="s">
        <v>4693</v>
      </c>
      <c r="H2353" s="41" t="str">
        <f>_xlfn.XLOOKUP(B2353,[2]CALCULATION!$B:$B,[2]CALCULATION!$H:$H,"")</f>
        <v>NOKIA</v>
      </c>
      <c r="I2353" s="34">
        <v>0</v>
      </c>
      <c r="J2353" s="34">
        <v>0</v>
      </c>
      <c r="K2353" s="34">
        <v>0</v>
      </c>
      <c r="L2353" s="34">
        <v>0</v>
      </c>
      <c r="M2353" s="34">
        <v>0</v>
      </c>
      <c r="N2353" s="34">
        <v>0</v>
      </c>
      <c r="O2353" s="34">
        <v>0</v>
      </c>
      <c r="P2353" s="34">
        <v>0</v>
      </c>
      <c r="Q2353" s="34">
        <v>0</v>
      </c>
      <c r="R2353" s="34">
        <v>0</v>
      </c>
      <c r="S2353" s="35">
        <v>0</v>
      </c>
      <c r="T2353" s="35">
        <v>0</v>
      </c>
      <c r="U2353" s="35">
        <v>0</v>
      </c>
      <c r="V2353" s="35">
        <v>0</v>
      </c>
      <c r="W2353" s="35">
        <v>0</v>
      </c>
      <c r="X2353" s="35">
        <v>0</v>
      </c>
      <c r="Y2353" s="35">
        <v>0</v>
      </c>
      <c r="Z2353" s="35">
        <v>0</v>
      </c>
      <c r="AA2353" s="35">
        <v>0</v>
      </c>
      <c r="AB2353" s="35">
        <v>0</v>
      </c>
      <c r="AC2353" s="35">
        <v>0</v>
      </c>
      <c r="AD2353" s="35">
        <v>0</v>
      </c>
      <c r="AE2353" s="58" t="s">
        <v>5560</v>
      </c>
      <c r="AF2353" s="58"/>
      <c r="AG2353" s="57" t="str" cm="1">
        <f t="array" ref="AG2353">IFERROR(_xlfn.IFS(
AI2353="MPR ISSUE","PDH",
AI2353="BSS Hardware Issue","BSS",
AI2353="Sites strategiques, MLL, Pylone, etc.","ENVTECH",
AI2353="AKTIVCO DEFAUT GE &amp; POWER Cabinet","AKTIVCO",
AI2353="AKTIVCO Coupure ENEO &amp; Baisse de tension","AKTIVCO GRID ONLY",
AI2353="Coupure ENEO &amp; Baisse de tension","IHS GRID ONLY",
AI2353="Defaut GE &amp; POWER Cabinet","IHS",
AI2353="Sharing","Partners",
AI2353="Sites strategiques &amp; DataCenter","SST &amp; DC",
AI2353="Exclu","Exclu",
AI2353="SAT","SAT",
AI2353="SPARE-ISSUE","SPARE-ISSUE",
AI2353="Fiber CAmtel","TRANS_FO_CAMTEL",
AI2353="Fiber AOF","Fiber AOF",
AI2353="Projet OCM (HUAWEI)","TRAVAUX-HUAWEI",
AI2353="Projet OCM (NOKIA)","TRAVAUX-NOKIA",
AI2353="ACCESS-ISSUE","ACCESS-ISSUE",
AI2353="Projet OCM (ZTE, NOKIA, autres projets)","TRAVAUX OCM",
AI2353="No root CAuse","No root cause",
AI2353="ODU HS","PDH",
AI2353="IP &amp; VLAN","PDH",
AI2353="Warehouse HUAWEI","SPARE-ISSUE",
AI2353="SPARE-HS","SPARE-ISSUE",
AI2353="Power Telco","BSS",AI2353="no impacts","no impacts"
),"")</f>
        <v>no impacts</v>
      </c>
      <c r="AH2353" s="57" t="str" cm="1">
        <f t="array" ref="AH2353">IFERROR(_xlfn.IFS(
AI2353="MPR ISSUE","TX ISSUE",
AI2353="BSS Hardware Issue","RAN ISSUE",
AI2353="Sites strategiques, MLL, Pylone, etc.","ENVTECH",
AI2353="AKTIVCO DEFAUT GE &amp; POWER Cabinet","POWER ISSUE",
AI2353="AKTIVCO Coupure ENEO &amp; Baisse de tension","POWER ISSUE",
AI2353="Coupure ENEO &amp; Baisse de tension","POWER ISSUE",
AI2353="Defaut GE &amp; POWER Cabinet","POWER ISSUE",
AI2353="Sharing","POWER ISSUE",
AI2353="Sites strategiques &amp; DataCenter","POWER ISSUE",
AI2353="Exclu","Exclu",
AI2353="SAT","TX ISSUE",
AI2353="SPARE-ISSUE","SPARE-ISSUE",
AI2353="Fiber CAmtel","TX ISSUE",
AI2353="Fiber AOF","TX ISSUE",
AI2353="Projet OCM (HUAWEI)","TRAVAUX-HUAWEI",
AI2353="Projet OCM (NOKIA)","TRAVAUX -NOKIA",
AI2353="ACCESS-ISSUE","ACCESS-ISSUE",
AI2353="Projet OCM (ZTE, NOKIA, autres projets)","TRAVAUX OCM",
AI2353="No root CAuse","No root cause",
AI2353="ODU HS","TX ISSUE",
AI2353="IP &amp; VLAN","TX ISSUE",
AI2353="Warehouse HUAWEI","SPARE-ISSUE",
AI2353="SPARE-HS","SPARE-ISSUE",
AI2353="Power Telco","RAN ISSUE",AI2353="no impacts","no impacts"
),"")</f>
        <v>no impacts</v>
      </c>
      <c r="AI2353" s="85" t="s">
        <v>5998</v>
      </c>
      <c r="AJ2353" s="57" t="str" cm="1">
        <f t="array" ref="AJ2353">IFERROR(_xlfn.IFS(
AI2353="MPR ISSUE","ACTIVE",
AI2353="BSS Hardware Issue","ACTIVE",
AI2353="Sites strategiques, MLL, Pylone, etc.","PASSIVE",
AI2353="AKTIVCO DEFAUT GE &amp; POWER Cabinet","PASSIVE",
AI2353="AKTIVCO Coupure ENEO &amp; Baisse de tension","PASSIVE",
AI2353="Coupure ENEO &amp; Baisse de tension","PASSIVE",
AI2353="Defaut GE &amp; POWER Cabinet","PASSIVE",
AI2353="Sharing","PASSIVE",
AI2353="Sites strategiques &amp; DataCenter","PASSIVE",
AI2353="Exclu","Exclu",
AI2353="SAT","ACTIVE",
AI2353="SPARE-ISSUE","SPARE-ISSUE",
AI2353="Fiber CAmtel","ACTIVE",
AI2353="Fiber AOF","ACTIVE",
AI2353="Projet OCM (HUAWEI)","PLANNED WORKS",
AI2353="Projet OCM (NOKIA)","PLANNED WORKS",
AI2353="ACCESS-ISSUE","ACCESS-ISSUE",
AI2353="Projet OCM (ZTE, NOKIA, autres projets)","PLANNED WORKS",
AI2353="No root CAuse","No root cause",
AI2353="ODU HS","ACTIVE",
AI2353="IP &amp; VLAN","ACTIVE",
AI2353="Warehouse HUAWEI","SPARE-ISSUE",
AI2353="SPARE-HS","SPARE-ISSUE",
AI2353="Power Telco","ACTIVE", AI2353="no impacts","no impacts"
),"")</f>
        <v>no impacts</v>
      </c>
      <c r="AK2353" s="23" t="s">
        <v>5537</v>
      </c>
      <c r="AL2353" s="23" t="str">
        <f t="shared" si="68"/>
        <v>EST_130</v>
      </c>
      <c r="AN2353" s="9" t="s">
        <v>5537</v>
      </c>
      <c r="AO2353" s="23" t="str">
        <f>_xlfn.XLOOKUP(B2353,'INCIDENT-05-03-2026'!E:E,'INCIDENT-05-03-2026'!F:F,"")</f>
        <v/>
      </c>
      <c r="AP2353" s="7" t="s">
        <v>5537</v>
      </c>
      <c r="AQ2353" s="6"/>
      <c r="AR2353" s="7"/>
      <c r="AS2353" s="3" t="str">
        <f>_xlfn.XLOOKUP(B2353,'[3]tt num | region | site id'!$C:$C,'[3]tt num | region | site id'!$Q:$Q,"")</f>
        <v/>
      </c>
      <c r="AT2353" s="24" t="str">
        <f>_xlfn.XLOOKUP(B2353,'[4]Cells Huawei 03052026 12h'!$B:$B,'[4]Cells Huawei 03052026 12h'!$T:$T,"")</f>
        <v/>
      </c>
      <c r="AU2353" s="24" t="str">
        <f>_xlfn.XLOOKUP(B2353,'[5]cells down 02052026 8h50'!$B:$B,'[5]cells down 02052026 8h50'!$R:$R,"")</f>
        <v/>
      </c>
      <c r="AV2353" s="24" t="str">
        <f>_xlfn.XLOOKUP(B2353,'[5]cells down 02052026 13h50'!$B:$B,'[5]cells down 02052026 13h50'!$R:$R,"")</f>
        <v/>
      </c>
      <c r="AW2353" s="24" t="str">
        <f>_xlfn.XLOOKUP(B2353,'[5]cells down 02052026 13h50'!$B:$B,'[5]cells down 02052026 13h50'!$R:$R,"")</f>
        <v/>
      </c>
      <c r="AX2353" s="24" t="str">
        <f>_xlfn.XLOOKUP(B2353,'[6]cell downs 03052026 8h40 '!$B:$B,'[6]cell downs 03052026 8h40 '!$R:$R,"")</f>
        <v/>
      </c>
      <c r="AY2353" s="24" t="str">
        <f>_xlfn.XLOOKUP(B2353,'[7]ALL SITES DOWN'!$D:$D,'[7]ALL SITES DOWN'!$J:$J,"")</f>
        <v/>
      </c>
      <c r="AZ2353" s="24" t="str">
        <f>_xlfn.XLOOKUP(B2353,'[8]ALL SITES DOWN'!$D:$D,'[8]ALL SITES DOWN'!$J:$J,"")</f>
        <v/>
      </c>
      <c r="BA2353" s="9" t="str">
        <f>_xlfn.XLOOKUP(B2353,[9]sheet1!$AC:$AC,[9]sheet1!$AF:$AF,"")</f>
        <v/>
      </c>
      <c r="BB2353" s="14" t="s">
        <v>5537</v>
      </c>
      <c r="BC2353" s="14" t="s">
        <v>5537</v>
      </c>
      <c r="BD2353" s="14" t="str">
        <f>_xlfn.XLOOKUP(B2353,'[10]cell downs 18042026 17h'!$B:$B,'[10]cell downs 18042026 17h'!$B:$B,"")</f>
        <v/>
      </c>
      <c r="BE2353" s="14" t="str">
        <f>_xlfn.XLOOKUP(B2353,'[11]Cells Huawei 19042026 15h'!$B:$B,'[11]Cells Huawei 19042026 15h'!$B:$B,"")</f>
        <v/>
      </c>
      <c r="BF2353" s="9" t="str">
        <f>_xlfn.XLOOKUP(B2353,'[12]cells down 19042026 9H40'!$B:$B,'[12]cells down 19042026 9H40'!$B:$B,"")</f>
        <v/>
      </c>
      <c r="BG2353" s="9" t="s">
        <v>4692</v>
      </c>
      <c r="BH2353" s="9" t="s">
        <v>12</v>
      </c>
    </row>
    <row r="2354" spans="1:60" s="9" customFormat="1" x14ac:dyDescent="0.3">
      <c r="A2354" s="3" t="s">
        <v>4713</v>
      </c>
      <c r="B2354" s="31" t="s">
        <v>4714</v>
      </c>
      <c r="C2354" s="3" t="str">
        <f>_xlfn.XLOOKUP(B2354,'[1]daily break down'!$D:$D,'[1]daily break down'!$E:$E,"")</f>
        <v>LITTORAL</v>
      </c>
      <c r="D2354" s="3" t="s">
        <v>21</v>
      </c>
      <c r="E2354" s="3" t="s">
        <v>4715</v>
      </c>
      <c r="F2354" s="3" t="s">
        <v>31</v>
      </c>
      <c r="G2354" s="3" t="s">
        <v>2319</v>
      </c>
      <c r="H2354" s="42" t="str">
        <f>_xlfn.XLOOKUP(B2354,[2]CALCULATION!$B:$B,[2]CALCULATION!$H:$H,"")</f>
        <v>ZTE</v>
      </c>
      <c r="I2354" s="34">
        <v>0</v>
      </c>
      <c r="J2354" s="34">
        <v>0</v>
      </c>
      <c r="K2354" s="34">
        <v>0</v>
      </c>
      <c r="L2354" s="34">
        <v>0</v>
      </c>
      <c r="M2354" s="34">
        <v>0</v>
      </c>
      <c r="N2354" s="34">
        <v>0</v>
      </c>
      <c r="O2354" s="34">
        <v>0</v>
      </c>
      <c r="P2354" s="34">
        <v>0</v>
      </c>
      <c r="Q2354" s="34">
        <v>0</v>
      </c>
      <c r="R2354" s="34">
        <v>0</v>
      </c>
      <c r="S2354" s="35">
        <v>0</v>
      </c>
      <c r="T2354" s="35">
        <v>0</v>
      </c>
      <c r="U2354" s="35">
        <v>0</v>
      </c>
      <c r="V2354" s="35">
        <v>0</v>
      </c>
      <c r="W2354" s="35">
        <v>0</v>
      </c>
      <c r="X2354" s="35">
        <v>0</v>
      </c>
      <c r="Y2354" s="35">
        <v>0</v>
      </c>
      <c r="Z2354" s="35">
        <v>0</v>
      </c>
      <c r="AA2354" s="35">
        <v>0</v>
      </c>
      <c r="AB2354" s="35">
        <v>0</v>
      </c>
      <c r="AC2354" s="35">
        <v>0</v>
      </c>
      <c r="AD2354" s="35">
        <v>0</v>
      </c>
      <c r="AE2354" s="58" t="s">
        <v>5560</v>
      </c>
      <c r="AF2354" s="58"/>
      <c r="AG2354" s="57" t="str" cm="1">
        <f t="array" ref="AG2354">IFERROR(_xlfn.IFS(
AI2354="MPR ISSUE","PDH",
AI2354="BSS Hardware Issue","BSS",
AI2354="Sites strategiques, MLL, Pylone, etc.","ENVTECH",
AI2354="AKTIVCO DEFAUT GE &amp; POWER Cabinet","AKTIVCO",
AI2354="AKTIVCO Coupure ENEO &amp; Baisse de tension","AKTIVCO GRID ONLY",
AI2354="Coupure ENEO &amp; Baisse de tension","IHS GRID ONLY",
AI2354="Defaut GE &amp; POWER Cabinet","IHS",
AI2354="Sharing","Partners",
AI2354="Sites strategiques &amp; DataCenter","SST &amp; DC",
AI2354="Exclu","Exclu",
AI2354="SAT","SAT",
AI2354="SPARE-ISSUE","SPARE-ISSUE",
AI2354="Fiber CAmtel","TRANS_FO_CAMTEL",
AI2354="Fiber AOF","Fiber AOF",
AI2354="Projet OCM (HUAWEI)","TRAVAUX-HUAWEI",
AI2354="Projet OCM (NOKIA)","TRAVAUX-NOKIA",
AI2354="ACCESS-ISSUE","ACCESS-ISSUE",
AI2354="Projet OCM (ZTE, NOKIA, autres projets)","TRAVAUX OCM",
AI2354="No root CAuse","No root cause",
AI2354="ODU HS","PDH",
AI2354="IP &amp; VLAN","PDH",
AI2354="Warehouse HUAWEI","SPARE-ISSUE",
AI2354="SPARE-HS","SPARE-ISSUE",
AI2354="Power Telco","BSS",AI2354="no impacts","no impacts"
),"")</f>
        <v>SPARE-ISSUE</v>
      </c>
      <c r="AH2354" s="57" t="str" cm="1">
        <f t="array" ref="AH2354">IFERROR(_xlfn.IFS(
AI2354="MPR ISSUE","TX ISSUE",
AI2354="BSS Hardware Issue","RAN ISSUE",
AI2354="Sites strategiques, MLL, Pylone, etc.","ENVTECH",
AI2354="AKTIVCO DEFAUT GE &amp; POWER Cabinet","POWER ISSUE",
AI2354="AKTIVCO Coupure ENEO &amp; Baisse de tension","POWER ISSUE",
AI2354="Coupure ENEO &amp; Baisse de tension","POWER ISSUE",
AI2354="Defaut GE &amp; POWER Cabinet","POWER ISSUE",
AI2354="Sharing","POWER ISSUE",
AI2354="Sites strategiques &amp; DataCenter","POWER ISSUE",
AI2354="Exclu","Exclu",
AI2354="SAT","TX ISSUE",
AI2354="SPARE-ISSUE","SPARE-ISSUE",
AI2354="Fiber CAmtel","TX ISSUE",
AI2354="Fiber AOF","TX ISSUE",
AI2354="Projet OCM (HUAWEI)","TRAVAUX-HUAWEI",
AI2354="Projet OCM (NOKIA)","TRAVAUX -NOKIA",
AI2354="ACCESS-ISSUE","ACCESS-ISSUE",
AI2354="Projet OCM (ZTE, NOKIA, autres projets)","TRAVAUX OCM",
AI2354="No root CAuse","No root cause",
AI2354="ODU HS","TX ISSUE",
AI2354="IP &amp; VLAN","TX ISSUE",
AI2354="Warehouse HUAWEI","SPARE-ISSUE",
AI2354="SPARE-HS","SPARE-ISSUE",
AI2354="Power Telco","RAN ISSUE",AI2354="no impacts","no impacts"
),"")</f>
        <v>SPARE-ISSUE</v>
      </c>
      <c r="AI2354" s="85" t="s">
        <v>5336</v>
      </c>
      <c r="AJ2354" s="57" t="str" cm="1">
        <f t="array" ref="AJ2354">IFERROR(_xlfn.IFS(
AI2354="MPR ISSUE","ACTIVE",
AI2354="BSS Hardware Issue","ACTIVE",
AI2354="Sites strategiques, MLL, Pylone, etc.","PASSIVE",
AI2354="AKTIVCO DEFAUT GE &amp; POWER Cabinet","PASSIVE",
AI2354="AKTIVCO Coupure ENEO &amp; Baisse de tension","PASSIVE",
AI2354="Coupure ENEO &amp; Baisse de tension","PASSIVE",
AI2354="Defaut GE &amp; POWER Cabinet","PASSIVE",
AI2354="Sharing","PASSIVE",
AI2354="Sites strategiques &amp; DataCenter","PASSIVE",
AI2354="Exclu","Exclu",
AI2354="SAT","ACTIVE",
AI2354="SPARE-ISSUE","SPARE-ISSUE",
AI2354="Fiber CAmtel","ACTIVE",
AI2354="Fiber AOF","ACTIVE",
AI2354="Projet OCM (HUAWEI)","PLANNED WORKS",
AI2354="Projet OCM (NOKIA)","PLANNED WORKS",
AI2354="ACCESS-ISSUE","ACCESS-ISSUE",
AI2354="Projet OCM (ZTE, NOKIA, autres projets)","PLANNED WORKS",
AI2354="No root CAuse","No root cause",
AI2354="ODU HS","ACTIVE",
AI2354="IP &amp; VLAN","ACTIVE",
AI2354="Warehouse HUAWEI","SPARE-ISSUE",
AI2354="SPARE-HS","SPARE-ISSUE",
AI2354="Power Telco","ACTIVE", AI2354="no impacts","no impacts"
),"")</f>
        <v>SPARE-ISSUE</v>
      </c>
      <c r="AK2354" s="23" t="s">
        <v>5896</v>
      </c>
      <c r="AL2354" s="23" t="str">
        <f t="shared" si="68"/>
        <v>LIT_389</v>
      </c>
      <c r="AN2354" s="9" t="s">
        <v>5537</v>
      </c>
      <c r="AO2354" s="23" t="str">
        <f>_xlfn.XLOOKUP(B2354,'INCIDENT-05-03-2026'!E:E,'INCIDENT-05-03-2026'!F:F,"")</f>
        <v/>
      </c>
      <c r="AP2354" s="7" t="s">
        <v>5537</v>
      </c>
      <c r="AQ2354" s="6"/>
      <c r="AR2354" s="7"/>
      <c r="AS2354" s="3" t="str">
        <f>_xlfn.XLOOKUP(B2354,'[3]tt num | region | site id'!$C:$C,'[3]tt num | region | site id'!$Q:$Q,"")</f>
        <v/>
      </c>
      <c r="AT2354" s="24" t="str">
        <f>_xlfn.XLOOKUP(B2354,'[4]Cells Huawei 03052026 12h'!$B:$B,'[4]Cells Huawei 03052026 12h'!$T:$T,"")</f>
        <v/>
      </c>
      <c r="AU2354" s="24" t="str">
        <f>_xlfn.XLOOKUP(B2354,'[5]cells down 02052026 8h50'!$B:$B,'[5]cells down 02052026 8h50'!$R:$R,"")</f>
        <v/>
      </c>
      <c r="AV2354" s="24" t="str">
        <f>_xlfn.XLOOKUP(B2354,'[5]cells down 02052026 13h50'!$B:$B,'[5]cells down 02052026 13h50'!$R:$R,"")</f>
        <v/>
      </c>
      <c r="AW2354" s="24" t="str">
        <f>_xlfn.XLOOKUP(B2354,'[5]cells down 02052026 13h50'!$B:$B,'[5]cells down 02052026 13h50'!$R:$R,"")</f>
        <v/>
      </c>
      <c r="AX2354" s="24" t="str">
        <f>_xlfn.XLOOKUP(B2354,'[6]cell downs 03052026 8h40 '!$B:$B,'[6]cell downs 03052026 8h40 '!$R:$R,"")</f>
        <v/>
      </c>
      <c r="AY2354" s="24" t="str">
        <f>_xlfn.XLOOKUP(B2354,'[7]ALL SITES DOWN'!$D:$D,'[7]ALL SITES DOWN'!$J:$J,"")</f>
        <v>(05/03/2026 com ran 17h): 02.05.2026: Alignement already performed but not change/ODU replacement suggested but not available in the system, SPM informed Update ASAP
02.05.2026: Yannick activated for intervnetion ETA=14H30
01.05.2026: Lien SIKOUM_LOUNGAHE-CAMRAIL Depointe. Besoin d'un FME sur site pour effectuer le repointage dudit lien(gagner 30dbm)</v>
      </c>
      <c r="AZ2354" s="24" t="str">
        <f>_xlfn.XLOOKUP(B2354,'[8]ALL SITES DOWN'!$D:$D,'[8]ALL SITES DOWN'!$J:$J,"")</f>
        <v>(05/03/2026 com ran 10h): 02.05.2026: Alignement already performed but not change/ODU replacement suggested but not available in the system, SPM informed Update ASAP
02.05.2026: Yannick activated for intervnetion ETA=14H30
01.05.2026: Lien SIKOUM_LOUNGAHE-CAMRAIL Depointe. Besoin d'un FME sur site pour effectuer le repointage dudit lien(gagner 30dbm)</v>
      </c>
      <c r="BA2354" s="9" t="str">
        <f>_xlfn.XLOOKUP(B2354,[9]sheet1!$AC:$AC,[9]sheet1!$AF:$AF,"")</f>
        <v/>
      </c>
      <c r="BB2354" s="14" t="s">
        <v>5537</v>
      </c>
      <c r="BC2354" s="14" t="s">
        <v>5537</v>
      </c>
      <c r="BD2354" s="14" t="str">
        <f>_xlfn.XLOOKUP(B2354,'[10]cell downs 18042026 17h'!$B:$B,'[10]cell downs 18042026 17h'!$B:$B,"")</f>
        <v/>
      </c>
      <c r="BE2354" s="14" t="str">
        <f>_xlfn.XLOOKUP(B2354,'[11]Cells Huawei 19042026 15h'!$B:$B,'[11]Cells Huawei 19042026 15h'!$B:$B,"")</f>
        <v/>
      </c>
      <c r="BF2354" s="9" t="str">
        <f>_xlfn.XLOOKUP(B2354,'[12]cells down 19042026 9H40'!$B:$B,'[12]cells down 19042026 9H40'!$B:$B,"")</f>
        <v/>
      </c>
      <c r="BG2354" s="9" t="s">
        <v>5537</v>
      </c>
      <c r="BH2354" s="9" t="s">
        <v>1713</v>
      </c>
    </row>
    <row r="2355" spans="1:60" s="9" customFormat="1" x14ac:dyDescent="0.3">
      <c r="A2355" s="1" t="s">
        <v>1061</v>
      </c>
      <c r="B2355" s="8" t="s">
        <v>4716</v>
      </c>
      <c r="C2355" s="3" t="str">
        <f>_xlfn.XLOOKUP(B2355,'[1]daily break down'!$D:$D,'[1]daily break down'!$E:$E,"")</f>
        <v>OUEST</v>
      </c>
      <c r="D2355" s="1" t="s">
        <v>11</v>
      </c>
      <c r="E2355" s="1" t="s">
        <v>12</v>
      </c>
      <c r="F2355" s="3" t="s">
        <v>102</v>
      </c>
      <c r="G2355" s="1" t="s">
        <v>1061</v>
      </c>
      <c r="H2355" s="40" t="str">
        <f>_xlfn.XLOOKUP(B2355,[2]CALCULATION!$B:$B,[2]CALCULATION!$H:$H,"")</f>
        <v>HUAWEI</v>
      </c>
      <c r="I2355" s="34">
        <v>0</v>
      </c>
      <c r="J2355" s="34">
        <v>0</v>
      </c>
      <c r="K2355" s="34">
        <v>0</v>
      </c>
      <c r="L2355" s="34">
        <v>0</v>
      </c>
      <c r="M2355" s="34">
        <v>0</v>
      </c>
      <c r="N2355" s="34">
        <v>0</v>
      </c>
      <c r="O2355" s="34">
        <v>0</v>
      </c>
      <c r="P2355" s="34">
        <v>0</v>
      </c>
      <c r="Q2355" s="34">
        <v>0</v>
      </c>
      <c r="R2355" s="34">
        <v>0</v>
      </c>
      <c r="S2355" s="35">
        <v>0</v>
      </c>
      <c r="T2355" s="35">
        <v>0</v>
      </c>
      <c r="U2355" s="35">
        <v>0</v>
      </c>
      <c r="V2355" s="35">
        <v>0</v>
      </c>
      <c r="W2355" s="35">
        <v>0</v>
      </c>
      <c r="X2355" s="35">
        <v>0</v>
      </c>
      <c r="Y2355" s="35">
        <v>0</v>
      </c>
      <c r="Z2355" s="35">
        <v>0</v>
      </c>
      <c r="AA2355" s="35">
        <v>0</v>
      </c>
      <c r="AB2355" s="35">
        <v>0</v>
      </c>
      <c r="AC2355" s="35">
        <v>0</v>
      </c>
      <c r="AD2355" s="35">
        <v>0</v>
      </c>
      <c r="AE2355" s="58" t="s">
        <v>5560</v>
      </c>
      <c r="AF2355" s="58"/>
      <c r="AG2355" s="57" t="str" cm="1">
        <f t="array" ref="AG2355">IFERROR(_xlfn.IFS(
AI2355="MPR ISSUE","PDH",
AI2355="BSS Hardware Issue","BSS",
AI2355="Sites strategiques, MLL, Pylone, etc.","ENVTECH",
AI2355="AKTIVCO DEFAUT GE &amp; POWER Cabinet","AKTIVCO",
AI2355="AKTIVCO Coupure ENEO &amp; Baisse de tension","AKTIVCO GRID ONLY",
AI2355="Coupure ENEO &amp; Baisse de tension","IHS GRID ONLY",
AI2355="Defaut GE &amp; POWER Cabinet","IHS",
AI2355="Sharing","Partners",
AI2355="Sites strategiques &amp; DataCenter","SST &amp; DC",
AI2355="Exclu","Exclu",
AI2355="SAT","SAT",
AI2355="SPARE-ISSUE","SPARE-ISSUE",
AI2355="Fiber CAmtel","TRANS_FO_CAMTEL",
AI2355="Fiber AOF","Fiber AOF",
AI2355="Projet OCM (HUAWEI)","TRAVAUX-HUAWEI",
AI2355="Projet OCM (NOKIA)","TRAVAUX-NOKIA",
AI2355="ACCESS-ISSUE","ACCESS-ISSUE",
AI2355="Projet OCM (ZTE, NOKIA, autres projets)","TRAVAUX OCM",
AI2355="No root CAuse","No root cause",
AI2355="ODU HS","PDH",
AI2355="IP &amp; VLAN","PDH",
AI2355="Warehouse HUAWEI","SPARE-ISSUE",
AI2355="SPARE-HS","SPARE-ISSUE",
AI2355="Power Telco","BSS",AI2355="no impacts","no impacts"
),"")</f>
        <v>no impacts</v>
      </c>
      <c r="AH2355" s="57" t="str" cm="1">
        <f t="array" ref="AH2355">IFERROR(_xlfn.IFS(
AI2355="MPR ISSUE","TX ISSUE",
AI2355="BSS Hardware Issue","RAN ISSUE",
AI2355="Sites strategiques, MLL, Pylone, etc.","ENVTECH",
AI2355="AKTIVCO DEFAUT GE &amp; POWER Cabinet","POWER ISSUE",
AI2355="AKTIVCO Coupure ENEO &amp; Baisse de tension","POWER ISSUE",
AI2355="Coupure ENEO &amp; Baisse de tension","POWER ISSUE",
AI2355="Defaut GE &amp; POWER Cabinet","POWER ISSUE",
AI2355="Sharing","POWER ISSUE",
AI2355="Sites strategiques &amp; DataCenter","POWER ISSUE",
AI2355="Exclu","Exclu",
AI2355="SAT","TX ISSUE",
AI2355="SPARE-ISSUE","SPARE-ISSUE",
AI2355="Fiber CAmtel","TX ISSUE",
AI2355="Fiber AOF","TX ISSUE",
AI2355="Projet OCM (HUAWEI)","TRAVAUX-HUAWEI",
AI2355="Projet OCM (NOKIA)","TRAVAUX -NOKIA",
AI2355="ACCESS-ISSUE","ACCESS-ISSUE",
AI2355="Projet OCM (ZTE, NOKIA, autres projets)","TRAVAUX OCM",
AI2355="No root CAuse","No root cause",
AI2355="ODU HS","TX ISSUE",
AI2355="IP &amp; VLAN","TX ISSUE",
AI2355="Warehouse HUAWEI","SPARE-ISSUE",
AI2355="SPARE-HS","SPARE-ISSUE",
AI2355="Power Telco","RAN ISSUE",AI2355="no impacts","no impacts"
),"")</f>
        <v>no impacts</v>
      </c>
      <c r="AI2355" s="85" t="s">
        <v>5998</v>
      </c>
      <c r="AJ2355" s="57" t="str" cm="1">
        <f t="array" ref="AJ2355">IFERROR(_xlfn.IFS(
AI2355="MPR ISSUE","ACTIVE",
AI2355="BSS Hardware Issue","ACTIVE",
AI2355="Sites strategiques, MLL, Pylone, etc.","PASSIVE",
AI2355="AKTIVCO DEFAUT GE &amp; POWER Cabinet","PASSIVE",
AI2355="AKTIVCO Coupure ENEO &amp; Baisse de tension","PASSIVE",
AI2355="Coupure ENEO &amp; Baisse de tension","PASSIVE",
AI2355="Defaut GE &amp; POWER Cabinet","PASSIVE",
AI2355="Sharing","PASSIVE",
AI2355="Sites strategiques &amp; DataCenter","PASSIVE",
AI2355="Exclu","Exclu",
AI2355="SAT","ACTIVE",
AI2355="SPARE-ISSUE","SPARE-ISSUE",
AI2355="Fiber CAmtel","ACTIVE",
AI2355="Fiber AOF","ACTIVE",
AI2355="Projet OCM (HUAWEI)","PLANNED WORKS",
AI2355="Projet OCM (NOKIA)","PLANNED WORKS",
AI2355="ACCESS-ISSUE","ACCESS-ISSUE",
AI2355="Projet OCM (ZTE, NOKIA, autres projets)","PLANNED WORKS",
AI2355="No root CAuse","No root cause",
AI2355="ODU HS","ACTIVE",
AI2355="IP &amp; VLAN","ACTIVE",
AI2355="Warehouse HUAWEI","SPARE-ISSUE",
AI2355="SPARE-HS","SPARE-ISSUE",
AI2355="Power Telco","ACTIVE", AI2355="no impacts","no impacts"
),"")</f>
        <v>no impacts</v>
      </c>
      <c r="AK2355" s="23" t="s">
        <v>5537</v>
      </c>
      <c r="AL2355" s="23" t="str">
        <f t="shared" si="68"/>
        <v>OST_183</v>
      </c>
      <c r="AN2355" s="9" t="s">
        <v>5537</v>
      </c>
      <c r="AO2355" s="23" t="str">
        <f>_xlfn.XLOOKUP(B2355,'INCIDENT-05-03-2026'!E:E,'INCIDENT-05-03-2026'!F:F,"")</f>
        <v/>
      </c>
      <c r="AP2355" s="7" t="s">
        <v>5537</v>
      </c>
      <c r="AQ2355" s="6"/>
      <c r="AR2355" s="7"/>
      <c r="AS2355" s="3" t="str">
        <f>_xlfn.XLOOKUP(B2355,'[3]tt num | region | site id'!$C:$C,'[3]tt num | region | site id'!$Q:$Q,"")</f>
        <v/>
      </c>
      <c r="AT2355" s="24" t="str">
        <f>_xlfn.XLOOKUP(B2355,'[4]Cells Huawei 03052026 12h'!$B:$B,'[4]Cells Huawei 03052026 12h'!$T:$T,"")</f>
        <v/>
      </c>
      <c r="AU2355" s="24" t="str">
        <f>_xlfn.XLOOKUP(B2355,'[5]cells down 02052026 8h50'!$B:$B,'[5]cells down 02052026 8h50'!$R:$R,"")</f>
        <v/>
      </c>
      <c r="AV2355" s="24" t="str">
        <f>_xlfn.XLOOKUP(B2355,'[5]cells down 02052026 13h50'!$B:$B,'[5]cells down 02052026 13h50'!$R:$R,"")</f>
        <v/>
      </c>
      <c r="AW2355" s="24" t="str">
        <f>_xlfn.XLOOKUP(B2355,'[5]cells down 02052026 13h50'!$B:$B,'[5]cells down 02052026 13h50'!$R:$R,"")</f>
        <v/>
      </c>
      <c r="AX2355" s="24" t="str">
        <f>_xlfn.XLOOKUP(B2355,'[6]cell downs 03052026 8h40 '!$B:$B,'[6]cell downs 03052026 8h40 '!$R:$R,"")</f>
        <v/>
      </c>
      <c r="AY2355" s="24" t="str">
        <f>_xlfn.XLOOKUP(B2355,'[7]ALL SITES DOWN'!$D:$D,'[7]ALL SITES DOWN'!$J:$J,"")</f>
        <v/>
      </c>
      <c r="AZ2355" s="24" t="str">
        <f>_xlfn.XLOOKUP(B2355,'[8]ALL SITES DOWN'!$D:$D,'[8]ALL SITES DOWN'!$J:$J,"")</f>
        <v/>
      </c>
      <c r="BA2355" s="9" t="str">
        <f>_xlfn.XLOOKUP(B2355,[9]sheet1!$AC:$AC,[9]sheet1!$AF:$AF,"")</f>
        <v/>
      </c>
      <c r="BB2355" s="14" t="s">
        <v>5537</v>
      </c>
      <c r="BC2355" s="14" t="s">
        <v>5537</v>
      </c>
      <c r="BD2355" s="14" t="str">
        <f>_xlfn.XLOOKUP(B2355,'[10]cell downs 18042026 17h'!$B:$B,'[10]cell downs 18042026 17h'!$B:$B,"")</f>
        <v/>
      </c>
      <c r="BE2355" s="14" t="str">
        <f>_xlfn.XLOOKUP(B2355,'[11]Cells Huawei 19042026 15h'!$B:$B,'[11]Cells Huawei 19042026 15h'!$B:$B,"")</f>
        <v/>
      </c>
      <c r="BF2355" s="9" t="str">
        <f>_xlfn.XLOOKUP(B2355,'[12]cells down 19042026 9H40'!$B:$B,'[12]cells down 19042026 9H40'!$B:$B,"")</f>
        <v/>
      </c>
      <c r="BG2355" s="9" t="s">
        <v>4716</v>
      </c>
      <c r="BH2355" s="9" t="s">
        <v>594</v>
      </c>
    </row>
    <row r="2356" spans="1:60" s="9" customFormat="1" x14ac:dyDescent="0.3">
      <c r="A2356" s="1" t="s">
        <v>4727</v>
      </c>
      <c r="B2356" s="8" t="s">
        <v>4728</v>
      </c>
      <c r="C2356" s="3" t="str">
        <f>_xlfn.XLOOKUP(B2356,'[1]daily break down'!$D:$D,'[1]daily break down'!$E:$E,"")</f>
        <v>OUEST</v>
      </c>
      <c r="D2356" s="1" t="s">
        <v>11</v>
      </c>
      <c r="E2356" s="1" t="s">
        <v>12</v>
      </c>
      <c r="F2356" s="3" t="s">
        <v>102</v>
      </c>
      <c r="G2356" s="1" t="s">
        <v>4727</v>
      </c>
      <c r="H2356" s="40" t="str">
        <f>_xlfn.XLOOKUP(B2356,[2]CALCULATION!$B:$B,[2]CALCULATION!$H:$H,"")</f>
        <v>HUAWEI</v>
      </c>
      <c r="I2356" s="34">
        <v>0</v>
      </c>
      <c r="J2356" s="34">
        <v>0</v>
      </c>
      <c r="K2356" s="34">
        <v>0</v>
      </c>
      <c r="L2356" s="34">
        <v>0</v>
      </c>
      <c r="M2356" s="34">
        <v>0</v>
      </c>
      <c r="N2356" s="34">
        <v>0</v>
      </c>
      <c r="O2356" s="34">
        <v>0</v>
      </c>
      <c r="P2356" s="34">
        <v>0</v>
      </c>
      <c r="Q2356" s="34">
        <v>0</v>
      </c>
      <c r="R2356" s="34">
        <v>0</v>
      </c>
      <c r="S2356" s="35">
        <v>0</v>
      </c>
      <c r="T2356" s="35">
        <v>0</v>
      </c>
      <c r="U2356" s="35">
        <v>0</v>
      </c>
      <c r="V2356" s="35">
        <v>0</v>
      </c>
      <c r="W2356" s="35">
        <v>0</v>
      </c>
      <c r="X2356" s="35">
        <v>0</v>
      </c>
      <c r="Y2356" s="35">
        <v>0</v>
      </c>
      <c r="Z2356" s="35">
        <v>0</v>
      </c>
      <c r="AA2356" s="35">
        <v>0</v>
      </c>
      <c r="AB2356" s="35">
        <v>0</v>
      </c>
      <c r="AC2356" s="35">
        <v>0</v>
      </c>
      <c r="AD2356" s="35">
        <v>0</v>
      </c>
      <c r="AE2356" s="58" t="s">
        <v>5560</v>
      </c>
      <c r="AF2356" s="58"/>
      <c r="AG2356" s="57" t="str" cm="1">
        <f t="array" ref="AG2356">IFERROR(_xlfn.IFS(
AI2356="MPR ISSUE","PDH",
AI2356="BSS Hardware Issue","BSS",
AI2356="Sites strategiques, MLL, Pylone, etc.","ENVTECH",
AI2356="AKTIVCO DEFAUT GE &amp; POWER Cabinet","AKTIVCO",
AI2356="AKTIVCO Coupure ENEO &amp; Baisse de tension","AKTIVCO GRID ONLY",
AI2356="Coupure ENEO &amp; Baisse de tension","IHS GRID ONLY",
AI2356="Defaut GE &amp; POWER Cabinet","IHS",
AI2356="Sharing","Partners",
AI2356="Sites strategiques &amp; DataCenter","SST &amp; DC",
AI2356="Exclu","Exclu",
AI2356="SAT","SAT",
AI2356="SPARE-ISSUE","SPARE-ISSUE",
AI2356="Fiber CAmtel","TRANS_FO_CAMTEL",
AI2356="Fiber AOF","Fiber AOF",
AI2356="Projet OCM (HUAWEI)","TRAVAUX-HUAWEI",
AI2356="Projet OCM (NOKIA)","TRAVAUX-NOKIA",
AI2356="ACCESS-ISSUE","ACCESS-ISSUE",
AI2356="Projet OCM (ZTE, NOKIA, autres projets)","TRAVAUX OCM",
AI2356="No root CAuse","No root cause",
AI2356="ODU HS","PDH",
AI2356="IP &amp; VLAN","PDH",
AI2356="Warehouse HUAWEI","SPARE-ISSUE",
AI2356="SPARE-HS","SPARE-ISSUE",
AI2356="Power Telco","BSS",AI2356="no impacts","no impacts"
),"")</f>
        <v>no impacts</v>
      </c>
      <c r="AH2356" s="57" t="str" cm="1">
        <f t="array" ref="AH2356">IFERROR(_xlfn.IFS(
AI2356="MPR ISSUE","TX ISSUE",
AI2356="BSS Hardware Issue","RAN ISSUE",
AI2356="Sites strategiques, MLL, Pylone, etc.","ENVTECH",
AI2356="AKTIVCO DEFAUT GE &amp; POWER Cabinet","POWER ISSUE",
AI2356="AKTIVCO Coupure ENEO &amp; Baisse de tension","POWER ISSUE",
AI2356="Coupure ENEO &amp; Baisse de tension","POWER ISSUE",
AI2356="Defaut GE &amp; POWER Cabinet","POWER ISSUE",
AI2356="Sharing","POWER ISSUE",
AI2356="Sites strategiques &amp; DataCenter","POWER ISSUE",
AI2356="Exclu","Exclu",
AI2356="SAT","TX ISSUE",
AI2356="SPARE-ISSUE","SPARE-ISSUE",
AI2356="Fiber CAmtel","TX ISSUE",
AI2356="Fiber AOF","TX ISSUE",
AI2356="Projet OCM (HUAWEI)","TRAVAUX-HUAWEI",
AI2356="Projet OCM (NOKIA)","TRAVAUX -NOKIA",
AI2356="ACCESS-ISSUE","ACCESS-ISSUE",
AI2356="Projet OCM (ZTE, NOKIA, autres projets)","TRAVAUX OCM",
AI2356="No root CAuse","No root cause",
AI2356="ODU HS","TX ISSUE",
AI2356="IP &amp; VLAN","TX ISSUE",
AI2356="Warehouse HUAWEI","SPARE-ISSUE",
AI2356="SPARE-HS","SPARE-ISSUE",
AI2356="Power Telco","RAN ISSUE",AI2356="no impacts","no impacts"
),"")</f>
        <v>no impacts</v>
      </c>
      <c r="AI2356" s="85" t="s">
        <v>5998</v>
      </c>
      <c r="AJ2356" s="57" t="str" cm="1">
        <f t="array" ref="AJ2356">IFERROR(_xlfn.IFS(
AI2356="MPR ISSUE","ACTIVE",
AI2356="BSS Hardware Issue","ACTIVE",
AI2356="Sites strategiques, MLL, Pylone, etc.","PASSIVE",
AI2356="AKTIVCO DEFAUT GE &amp; POWER Cabinet","PASSIVE",
AI2356="AKTIVCO Coupure ENEO &amp; Baisse de tension","PASSIVE",
AI2356="Coupure ENEO &amp; Baisse de tension","PASSIVE",
AI2356="Defaut GE &amp; POWER Cabinet","PASSIVE",
AI2356="Sharing","PASSIVE",
AI2356="Sites strategiques &amp; DataCenter","PASSIVE",
AI2356="Exclu","Exclu",
AI2356="SAT","ACTIVE",
AI2356="SPARE-ISSUE","SPARE-ISSUE",
AI2356="Fiber CAmtel","ACTIVE",
AI2356="Fiber AOF","ACTIVE",
AI2356="Projet OCM (HUAWEI)","PLANNED WORKS",
AI2356="Projet OCM (NOKIA)","PLANNED WORKS",
AI2356="ACCESS-ISSUE","ACCESS-ISSUE",
AI2356="Projet OCM (ZTE, NOKIA, autres projets)","PLANNED WORKS",
AI2356="No root CAuse","No root cause",
AI2356="ODU HS","ACTIVE",
AI2356="IP &amp; VLAN","ACTIVE",
AI2356="Warehouse HUAWEI","SPARE-ISSUE",
AI2356="SPARE-HS","SPARE-ISSUE",
AI2356="Power Telco","ACTIVE", AI2356="no impacts","no impacts"
),"")</f>
        <v>no impacts</v>
      </c>
      <c r="AK2356" s="23" t="s">
        <v>5537</v>
      </c>
      <c r="AL2356" s="23" t="str">
        <f t="shared" si="68"/>
        <v>OST_033</v>
      </c>
      <c r="AN2356" s="9" t="s">
        <v>5537</v>
      </c>
      <c r="AO2356" s="23" t="str">
        <f>_xlfn.XLOOKUP(B2356,'INCIDENT-05-03-2026'!E:E,'INCIDENT-05-03-2026'!F:F,"")</f>
        <v/>
      </c>
      <c r="AP2356" s="7" t="s">
        <v>5537</v>
      </c>
      <c r="AQ2356" s="6"/>
      <c r="AR2356" s="7"/>
      <c r="AS2356" s="3" t="str">
        <f>_xlfn.XLOOKUP(B2356,'[3]tt num | region | site id'!$C:$C,'[3]tt num | region | site id'!$Q:$Q,"")</f>
        <v/>
      </c>
      <c r="AT2356" s="24" t="str">
        <f>_xlfn.XLOOKUP(B2356,'[4]Cells Huawei 03052026 12h'!$B:$B,'[4]Cells Huawei 03052026 12h'!$T:$T,"")</f>
        <v/>
      </c>
      <c r="AU2356" s="24" t="str">
        <f>_xlfn.XLOOKUP(B2356,'[5]cells down 02052026 8h50'!$B:$B,'[5]cells down 02052026 8h50'!$R:$R,"")</f>
        <v/>
      </c>
      <c r="AV2356" s="24" t="str">
        <f>_xlfn.XLOOKUP(B2356,'[5]cells down 02052026 13h50'!$B:$B,'[5]cells down 02052026 13h50'!$R:$R,"")</f>
        <v/>
      </c>
      <c r="AW2356" s="24" t="str">
        <f>_xlfn.XLOOKUP(B2356,'[5]cells down 02052026 13h50'!$B:$B,'[5]cells down 02052026 13h50'!$R:$R,"")</f>
        <v/>
      </c>
      <c r="AX2356" s="24" t="str">
        <f>_xlfn.XLOOKUP(B2356,'[6]cell downs 03052026 8h40 '!$B:$B,'[6]cell downs 03052026 8h40 '!$R:$R,"")</f>
        <v/>
      </c>
      <c r="AY2356" s="24" t="str">
        <f>_xlfn.XLOOKUP(B2356,'[7]ALL SITES DOWN'!$D:$D,'[7]ALL SITES DOWN'!$J:$J,"")</f>
        <v/>
      </c>
      <c r="AZ2356" s="24" t="str">
        <f>_xlfn.XLOOKUP(B2356,'[8]ALL SITES DOWN'!$D:$D,'[8]ALL SITES DOWN'!$J:$J,"")</f>
        <v/>
      </c>
      <c r="BA2356" s="9" t="str">
        <f>_xlfn.XLOOKUP(B2356,[9]sheet1!$AC:$AC,[9]sheet1!$AF:$AF,"")</f>
        <v/>
      </c>
      <c r="BB2356" s="14" t="s">
        <v>5537</v>
      </c>
      <c r="BC2356" s="14" t="s">
        <v>5537</v>
      </c>
      <c r="BD2356" s="14" t="str">
        <f>_xlfn.XLOOKUP(B2356,'[10]cell downs 18042026 17h'!$B:$B,'[10]cell downs 18042026 17h'!$B:$B,"")</f>
        <v/>
      </c>
      <c r="BE2356" s="14" t="str">
        <f>_xlfn.XLOOKUP(B2356,'[11]Cells Huawei 19042026 15h'!$B:$B,'[11]Cells Huawei 19042026 15h'!$B:$B,"")</f>
        <v/>
      </c>
      <c r="BF2356" s="9" t="str">
        <f>_xlfn.XLOOKUP(B2356,'[12]cells down 19042026 9H40'!$B:$B,'[12]cells down 19042026 9H40'!$B:$B,"")</f>
        <v/>
      </c>
      <c r="BG2356" s="9" t="s">
        <v>4728</v>
      </c>
      <c r="BH2356" s="9" t="s">
        <v>12</v>
      </c>
    </row>
    <row r="2357" spans="1:60" s="9" customFormat="1" x14ac:dyDescent="0.3">
      <c r="A2357" s="1" t="s">
        <v>4737</v>
      </c>
      <c r="B2357" s="8" t="s">
        <v>4738</v>
      </c>
      <c r="C2357" s="3" t="str">
        <f>_xlfn.XLOOKUP(B2357,'[1]daily break down'!$D:$D,'[1]daily break down'!$E:$E,"")</f>
        <v>LITTORAL</v>
      </c>
      <c r="D2357" s="1" t="s">
        <v>11</v>
      </c>
      <c r="E2357" s="1" t="s">
        <v>12</v>
      </c>
      <c r="F2357" s="3" t="s">
        <v>69</v>
      </c>
      <c r="G2357" s="1" t="s">
        <v>3535</v>
      </c>
      <c r="H2357" s="42" t="str">
        <f>_xlfn.XLOOKUP(B2357,[2]CALCULATION!$B:$B,[2]CALCULATION!$H:$H,"")</f>
        <v>ZTE</v>
      </c>
      <c r="I2357" s="34">
        <v>0</v>
      </c>
      <c r="J2357" s="34">
        <v>0</v>
      </c>
      <c r="K2357" s="34">
        <v>0</v>
      </c>
      <c r="L2357" s="34">
        <v>0</v>
      </c>
      <c r="M2357" s="34">
        <v>0</v>
      </c>
      <c r="N2357" s="34">
        <v>0</v>
      </c>
      <c r="O2357" s="34">
        <v>0</v>
      </c>
      <c r="P2357" s="34">
        <v>0</v>
      </c>
      <c r="Q2357" s="34">
        <v>0</v>
      </c>
      <c r="R2357" s="34">
        <v>0</v>
      </c>
      <c r="S2357" s="35">
        <v>0</v>
      </c>
      <c r="T2357" s="35">
        <v>0</v>
      </c>
      <c r="U2357" s="35">
        <v>0</v>
      </c>
      <c r="V2357" s="35">
        <v>0</v>
      </c>
      <c r="W2357" s="35">
        <v>0</v>
      </c>
      <c r="X2357" s="35">
        <v>0</v>
      </c>
      <c r="Y2357" s="35">
        <v>0</v>
      </c>
      <c r="Z2357" s="35">
        <v>0</v>
      </c>
      <c r="AA2357" s="35">
        <v>0</v>
      </c>
      <c r="AB2357" s="35">
        <v>0</v>
      </c>
      <c r="AC2357" s="35">
        <v>0</v>
      </c>
      <c r="AD2357" s="35">
        <v>0</v>
      </c>
      <c r="AE2357" s="58" t="s">
        <v>5560</v>
      </c>
      <c r="AF2357" s="58"/>
      <c r="AG2357" s="57" t="str" cm="1">
        <f t="array" ref="AG2357">IFERROR(_xlfn.IFS(
AI2357="MPR ISSUE","PDH",
AI2357="BSS Hardware Issue","BSS",
AI2357="Sites strategiques, MLL, Pylone, etc.","ENVTECH",
AI2357="AKTIVCO DEFAUT GE &amp; POWER Cabinet","AKTIVCO",
AI2357="AKTIVCO Coupure ENEO &amp; Baisse de tension","AKTIVCO GRID ONLY",
AI2357="Coupure ENEO &amp; Baisse de tension","IHS GRID ONLY",
AI2357="Defaut GE &amp; POWER Cabinet","IHS",
AI2357="Sharing","Partners",
AI2357="Sites strategiques &amp; DataCenter","SST &amp; DC",
AI2357="Exclu","Exclu",
AI2357="SAT","SAT",
AI2357="SPARE-ISSUE","SPARE-ISSUE",
AI2357="Fiber CAmtel","TRANS_FO_CAMTEL",
AI2357="Fiber AOF","Fiber AOF",
AI2357="Projet OCM (HUAWEI)","TRAVAUX-HUAWEI",
AI2357="Projet OCM (NOKIA)","TRAVAUX-NOKIA",
AI2357="ACCESS-ISSUE","ACCESS-ISSUE",
AI2357="Projet OCM (ZTE, NOKIA, autres projets)","TRAVAUX OCM",
AI2357="No root CAuse","No root cause",
AI2357="ODU HS","PDH",
AI2357="IP &amp; VLAN","PDH",
AI2357="Warehouse HUAWEI","SPARE-ISSUE",
AI2357="SPARE-HS","SPARE-ISSUE",
AI2357="Power Telco","BSS",AI2357="no impacts","no impacts"
),"")</f>
        <v>no impacts</v>
      </c>
      <c r="AH2357" s="57" t="str" cm="1">
        <f t="array" ref="AH2357">IFERROR(_xlfn.IFS(
AI2357="MPR ISSUE","TX ISSUE",
AI2357="BSS Hardware Issue","RAN ISSUE",
AI2357="Sites strategiques, MLL, Pylone, etc.","ENVTECH",
AI2357="AKTIVCO DEFAUT GE &amp; POWER Cabinet","POWER ISSUE",
AI2357="AKTIVCO Coupure ENEO &amp; Baisse de tension","POWER ISSUE",
AI2357="Coupure ENEO &amp; Baisse de tension","POWER ISSUE",
AI2357="Defaut GE &amp; POWER Cabinet","POWER ISSUE",
AI2357="Sharing","POWER ISSUE",
AI2357="Sites strategiques &amp; DataCenter","POWER ISSUE",
AI2357="Exclu","Exclu",
AI2357="SAT","TX ISSUE",
AI2357="SPARE-ISSUE","SPARE-ISSUE",
AI2357="Fiber CAmtel","TX ISSUE",
AI2357="Fiber AOF","TX ISSUE",
AI2357="Projet OCM (HUAWEI)","TRAVAUX-HUAWEI",
AI2357="Projet OCM (NOKIA)","TRAVAUX -NOKIA",
AI2357="ACCESS-ISSUE","ACCESS-ISSUE",
AI2357="Projet OCM (ZTE, NOKIA, autres projets)","TRAVAUX OCM",
AI2357="No root CAuse","No root cause",
AI2357="ODU HS","TX ISSUE",
AI2357="IP &amp; VLAN","TX ISSUE",
AI2357="Warehouse HUAWEI","SPARE-ISSUE",
AI2357="SPARE-HS","SPARE-ISSUE",
AI2357="Power Telco","RAN ISSUE",AI2357="no impacts","no impacts"
),"")</f>
        <v>no impacts</v>
      </c>
      <c r="AI2357" s="85" t="s">
        <v>5998</v>
      </c>
      <c r="AJ2357" s="57" t="str" cm="1">
        <f t="array" ref="AJ2357">IFERROR(_xlfn.IFS(
AI2357="MPR ISSUE","ACTIVE",
AI2357="BSS Hardware Issue","ACTIVE",
AI2357="Sites strategiques, MLL, Pylone, etc.","PASSIVE",
AI2357="AKTIVCO DEFAUT GE &amp; POWER Cabinet","PASSIVE",
AI2357="AKTIVCO Coupure ENEO &amp; Baisse de tension","PASSIVE",
AI2357="Coupure ENEO &amp; Baisse de tension","PASSIVE",
AI2357="Defaut GE &amp; POWER Cabinet","PASSIVE",
AI2357="Sharing","PASSIVE",
AI2357="Sites strategiques &amp; DataCenter","PASSIVE",
AI2357="Exclu","Exclu",
AI2357="SAT","ACTIVE",
AI2357="SPARE-ISSUE","SPARE-ISSUE",
AI2357="Fiber CAmtel","ACTIVE",
AI2357="Fiber AOF","ACTIVE",
AI2357="Projet OCM (HUAWEI)","PLANNED WORKS",
AI2357="Projet OCM (NOKIA)","PLANNED WORKS",
AI2357="ACCESS-ISSUE","ACCESS-ISSUE",
AI2357="Projet OCM (ZTE, NOKIA, autres projets)","PLANNED WORKS",
AI2357="No root CAuse","No root cause",
AI2357="ODU HS","ACTIVE",
AI2357="IP &amp; VLAN","ACTIVE",
AI2357="Warehouse HUAWEI","SPARE-ISSUE",
AI2357="SPARE-HS","SPARE-ISSUE",
AI2357="Power Telco","ACTIVE", AI2357="no impacts","no impacts"
),"")</f>
        <v>no impacts</v>
      </c>
      <c r="AK2357" s="23" t="s">
        <v>5537</v>
      </c>
      <c r="AL2357" s="23" t="str">
        <f t="shared" si="68"/>
        <v>SUD_011</v>
      </c>
      <c r="AN2357" s="9" t="s">
        <v>5537</v>
      </c>
      <c r="AO2357" s="23" t="str">
        <f>_xlfn.XLOOKUP(B2357,'INCIDENT-05-03-2026'!E:E,'INCIDENT-05-03-2026'!F:F,"")</f>
        <v/>
      </c>
      <c r="AP2357" s="7" t="s">
        <v>5537</v>
      </c>
      <c r="AQ2357" s="6"/>
      <c r="AR2357" s="7"/>
      <c r="AS2357" s="3" t="str">
        <f>_xlfn.XLOOKUP(B2357,'[3]tt num | region | site id'!$C:$C,'[3]tt num | region | site id'!$Q:$Q,"")</f>
        <v/>
      </c>
      <c r="AT2357" s="24" t="str">
        <f>_xlfn.XLOOKUP(B2357,'[4]Cells Huawei 03052026 12h'!$B:$B,'[4]Cells Huawei 03052026 12h'!$T:$T,"")</f>
        <v/>
      </c>
      <c r="AU2357" s="24" t="str">
        <f>_xlfn.XLOOKUP(B2357,'[5]cells down 02052026 8h50'!$B:$B,'[5]cells down 02052026 8h50'!$R:$R,"")</f>
        <v/>
      </c>
      <c r="AV2357" s="24" t="str">
        <f>_xlfn.XLOOKUP(B2357,'[5]cells down 02052026 13h50'!$B:$B,'[5]cells down 02052026 13h50'!$R:$R,"")</f>
        <v/>
      </c>
      <c r="AW2357" s="24" t="str">
        <f>_xlfn.XLOOKUP(B2357,'[5]cells down 02052026 13h50'!$B:$B,'[5]cells down 02052026 13h50'!$R:$R,"")</f>
        <v/>
      </c>
      <c r="AX2357" s="24" t="str">
        <f>_xlfn.XLOOKUP(B2357,'[6]cell downs 03052026 8h40 '!$B:$B,'[6]cell downs 03052026 8h40 '!$R:$R,"")</f>
        <v/>
      </c>
      <c r="AY2357" s="24" t="str">
        <f>_xlfn.XLOOKUP(B2357,'[7]ALL SITES DOWN'!$D:$D,'[7]ALL SITES DOWN'!$J:$J,"")</f>
        <v/>
      </c>
      <c r="AZ2357" s="24" t="str">
        <f>_xlfn.XLOOKUP(B2357,'[8]ALL SITES DOWN'!$D:$D,'[8]ALL SITES DOWN'!$J:$J,"")</f>
        <v/>
      </c>
      <c r="BA2357" s="9" t="str">
        <f>_xlfn.XLOOKUP(B2357,[9]sheet1!$AC:$AC,[9]sheet1!$AF:$AF,"")</f>
        <v/>
      </c>
      <c r="BB2357" s="14" t="s">
        <v>5537</v>
      </c>
      <c r="BC2357" s="14" t="s">
        <v>5537</v>
      </c>
      <c r="BD2357" s="14" t="str">
        <f>_xlfn.XLOOKUP(B2357,'[10]cell downs 18042026 17h'!$B:$B,'[10]cell downs 18042026 17h'!$B:$B,"")</f>
        <v/>
      </c>
      <c r="BE2357" s="14" t="str">
        <f>_xlfn.XLOOKUP(B2357,'[11]Cells Huawei 19042026 15h'!$B:$B,'[11]Cells Huawei 19042026 15h'!$B:$B,"")</f>
        <v/>
      </c>
      <c r="BF2357" s="9" t="str">
        <f>_xlfn.XLOOKUP(B2357,'[12]cells down 19042026 9H40'!$B:$B,'[12]cells down 19042026 9H40'!$B:$B,"")</f>
        <v/>
      </c>
      <c r="BG2357" s="9" t="s">
        <v>4738</v>
      </c>
      <c r="BH2357" s="9" t="s">
        <v>5537</v>
      </c>
    </row>
    <row r="2358" spans="1:60" s="9" customFormat="1" x14ac:dyDescent="0.3">
      <c r="A2358" s="1" t="s">
        <v>4831</v>
      </c>
      <c r="B2358" s="8" t="s">
        <v>4832</v>
      </c>
      <c r="C2358" s="3" t="str">
        <f>_xlfn.XLOOKUP(B2358,'[1]daily break down'!$D:$D,'[1]daily break down'!$E:$E,"")</f>
        <v>CENTRE</v>
      </c>
      <c r="D2358" s="1" t="s">
        <v>11</v>
      </c>
      <c r="E2358" s="1" t="s">
        <v>12</v>
      </c>
      <c r="F2358" s="3" t="s">
        <v>69</v>
      </c>
      <c r="G2358" s="1" t="s">
        <v>4833</v>
      </c>
      <c r="H2358" s="41" t="str">
        <f>_xlfn.XLOOKUP(B2358,[2]CALCULATION!$B:$B,[2]CALCULATION!$H:$H,"")</f>
        <v>NOKIA</v>
      </c>
      <c r="I2358" s="34">
        <v>0</v>
      </c>
      <c r="J2358" s="34">
        <v>0</v>
      </c>
      <c r="K2358" s="34">
        <v>0</v>
      </c>
      <c r="L2358" s="34">
        <v>0</v>
      </c>
      <c r="M2358" s="34">
        <v>0</v>
      </c>
      <c r="N2358" s="34">
        <v>0</v>
      </c>
      <c r="O2358" s="34">
        <v>0</v>
      </c>
      <c r="P2358" s="34">
        <v>0</v>
      </c>
      <c r="Q2358" s="34">
        <v>0</v>
      </c>
      <c r="R2358" s="34">
        <v>0</v>
      </c>
      <c r="S2358" s="35">
        <v>0</v>
      </c>
      <c r="T2358" s="35">
        <v>0</v>
      </c>
      <c r="U2358" s="35">
        <v>0</v>
      </c>
      <c r="V2358" s="35">
        <v>0</v>
      </c>
      <c r="W2358" s="35">
        <v>0</v>
      </c>
      <c r="X2358" s="35">
        <v>0</v>
      </c>
      <c r="Y2358" s="35">
        <v>0</v>
      </c>
      <c r="Z2358" s="35">
        <v>0</v>
      </c>
      <c r="AA2358" s="35">
        <v>0</v>
      </c>
      <c r="AB2358" s="35">
        <v>0</v>
      </c>
      <c r="AC2358" s="35">
        <v>0</v>
      </c>
      <c r="AD2358" s="35">
        <v>0</v>
      </c>
      <c r="AE2358" s="58" t="s">
        <v>5560</v>
      </c>
      <c r="AF2358" s="58"/>
      <c r="AG2358" s="57" t="str" cm="1">
        <f t="array" ref="AG2358">IFERROR(_xlfn.IFS(
AI2358="MPR ISSUE","PDH",
AI2358="BSS Hardware Issue","BSS",
AI2358="Sites strategiques, MLL, Pylone, etc.","ENVTECH",
AI2358="AKTIVCO DEFAUT GE &amp; POWER Cabinet","AKTIVCO",
AI2358="AKTIVCO Coupure ENEO &amp; Baisse de tension","AKTIVCO GRID ONLY",
AI2358="Coupure ENEO &amp; Baisse de tension","IHS GRID ONLY",
AI2358="Defaut GE &amp; POWER Cabinet","IHS",
AI2358="Sharing","Partners",
AI2358="Sites strategiques &amp; DataCenter","SST &amp; DC",
AI2358="Exclu","Exclu",
AI2358="SAT","SAT",
AI2358="SPARE-ISSUE","SPARE-ISSUE",
AI2358="Fiber CAmtel","TRANS_FO_CAMTEL",
AI2358="Fiber AOF","Fiber AOF",
AI2358="Projet OCM (HUAWEI)","TRAVAUX-HUAWEI",
AI2358="Projet OCM (NOKIA)","TRAVAUX-NOKIA",
AI2358="ACCESS-ISSUE","ACCESS-ISSUE",
AI2358="Projet OCM (ZTE, NOKIA, autres projets)","TRAVAUX OCM",
AI2358="No root CAuse","No root cause",
AI2358="ODU HS","PDH",
AI2358="IP &amp; VLAN","PDH",
AI2358="Warehouse HUAWEI","SPARE-ISSUE",
AI2358="SPARE-HS","SPARE-ISSUE",
AI2358="Power Telco","BSS",AI2358="no impacts","no impacts"
),"")</f>
        <v>no impacts</v>
      </c>
      <c r="AH2358" s="57" t="str" cm="1">
        <f t="array" ref="AH2358">IFERROR(_xlfn.IFS(
AI2358="MPR ISSUE","TX ISSUE",
AI2358="BSS Hardware Issue","RAN ISSUE",
AI2358="Sites strategiques, MLL, Pylone, etc.","ENVTECH",
AI2358="AKTIVCO DEFAUT GE &amp; POWER Cabinet","POWER ISSUE",
AI2358="AKTIVCO Coupure ENEO &amp; Baisse de tension","POWER ISSUE",
AI2358="Coupure ENEO &amp; Baisse de tension","POWER ISSUE",
AI2358="Defaut GE &amp; POWER Cabinet","POWER ISSUE",
AI2358="Sharing","POWER ISSUE",
AI2358="Sites strategiques &amp; DataCenter","POWER ISSUE",
AI2358="Exclu","Exclu",
AI2358="SAT","TX ISSUE",
AI2358="SPARE-ISSUE","SPARE-ISSUE",
AI2358="Fiber CAmtel","TX ISSUE",
AI2358="Fiber AOF","TX ISSUE",
AI2358="Projet OCM (HUAWEI)","TRAVAUX-HUAWEI",
AI2358="Projet OCM (NOKIA)","TRAVAUX -NOKIA",
AI2358="ACCESS-ISSUE","ACCESS-ISSUE",
AI2358="Projet OCM (ZTE, NOKIA, autres projets)","TRAVAUX OCM",
AI2358="No root CAuse","No root cause",
AI2358="ODU HS","TX ISSUE",
AI2358="IP &amp; VLAN","TX ISSUE",
AI2358="Warehouse HUAWEI","SPARE-ISSUE",
AI2358="SPARE-HS","SPARE-ISSUE",
AI2358="Power Telco","RAN ISSUE",AI2358="no impacts","no impacts"
),"")</f>
        <v>no impacts</v>
      </c>
      <c r="AI2358" s="85" t="s">
        <v>5998</v>
      </c>
      <c r="AJ2358" s="57" t="str" cm="1">
        <f t="array" ref="AJ2358">IFERROR(_xlfn.IFS(
AI2358="MPR ISSUE","ACTIVE",
AI2358="BSS Hardware Issue","ACTIVE",
AI2358="Sites strategiques, MLL, Pylone, etc.","PASSIVE",
AI2358="AKTIVCO DEFAUT GE &amp; POWER Cabinet","PASSIVE",
AI2358="AKTIVCO Coupure ENEO &amp; Baisse de tension","PASSIVE",
AI2358="Coupure ENEO &amp; Baisse de tension","PASSIVE",
AI2358="Defaut GE &amp; POWER Cabinet","PASSIVE",
AI2358="Sharing","PASSIVE",
AI2358="Sites strategiques &amp; DataCenter","PASSIVE",
AI2358="Exclu","Exclu",
AI2358="SAT","ACTIVE",
AI2358="SPARE-ISSUE","SPARE-ISSUE",
AI2358="Fiber CAmtel","ACTIVE",
AI2358="Fiber AOF","ACTIVE",
AI2358="Projet OCM (HUAWEI)","PLANNED WORKS",
AI2358="Projet OCM (NOKIA)","PLANNED WORKS",
AI2358="ACCESS-ISSUE","ACCESS-ISSUE",
AI2358="Projet OCM (ZTE, NOKIA, autres projets)","PLANNED WORKS",
AI2358="No root CAuse","No root cause",
AI2358="ODU HS","ACTIVE",
AI2358="IP &amp; VLAN","ACTIVE",
AI2358="Warehouse HUAWEI","SPARE-ISSUE",
AI2358="SPARE-HS","SPARE-ISSUE",
AI2358="Power Telco","ACTIVE", AI2358="no impacts","no impacts"
),"")</f>
        <v>no impacts</v>
      </c>
      <c r="AK2358" s="23" t="s">
        <v>5537</v>
      </c>
      <c r="AL2358" s="23" t="str">
        <f t="shared" si="68"/>
        <v>SUD_070</v>
      </c>
      <c r="AN2358" s="9" t="s">
        <v>5537</v>
      </c>
      <c r="AO2358" s="23" t="str">
        <f>_xlfn.XLOOKUP(B2358,'INCIDENT-05-03-2026'!E:E,'INCIDENT-05-03-2026'!F:F,"")</f>
        <v/>
      </c>
      <c r="AP2358" s="7" t="s">
        <v>5537</v>
      </c>
      <c r="AQ2358" s="6"/>
      <c r="AR2358" s="7"/>
      <c r="AS2358" s="3" t="str">
        <f>_xlfn.XLOOKUP(B2358,'[3]tt num | region | site id'!$C:$C,'[3]tt num | region | site id'!$Q:$Q,"")</f>
        <v/>
      </c>
      <c r="AT2358" s="24" t="str">
        <f>_xlfn.XLOOKUP(B2358,'[4]Cells Huawei 03052026 12h'!$B:$B,'[4]Cells Huawei 03052026 12h'!$T:$T,"")</f>
        <v/>
      </c>
      <c r="AU2358" s="24" t="str">
        <f>_xlfn.XLOOKUP(B2358,'[5]cells down 02052026 8h50'!$B:$B,'[5]cells down 02052026 8h50'!$R:$R,"")</f>
        <v/>
      </c>
      <c r="AV2358" s="24" t="str">
        <f>_xlfn.XLOOKUP(B2358,'[5]cells down 02052026 13h50'!$B:$B,'[5]cells down 02052026 13h50'!$R:$R,"")</f>
        <v/>
      </c>
      <c r="AW2358" s="24" t="str">
        <f>_xlfn.XLOOKUP(B2358,'[5]cells down 02052026 13h50'!$B:$B,'[5]cells down 02052026 13h50'!$R:$R,"")</f>
        <v/>
      </c>
      <c r="AX2358" s="24" t="str">
        <f>_xlfn.XLOOKUP(B2358,'[6]cell downs 03052026 8h40 '!$B:$B,'[6]cell downs 03052026 8h40 '!$R:$R,"")</f>
        <v/>
      </c>
      <c r="AY2358" s="24" t="str">
        <f>_xlfn.XLOOKUP(B2358,'[7]ALL SITES DOWN'!$D:$D,'[7]ALL SITES DOWN'!$J:$J,"")</f>
        <v/>
      </c>
      <c r="AZ2358" s="24" t="str">
        <f>_xlfn.XLOOKUP(B2358,'[8]ALL SITES DOWN'!$D:$D,'[8]ALL SITES DOWN'!$J:$J,"")</f>
        <v/>
      </c>
      <c r="BA2358" s="9" t="str">
        <f>_xlfn.XLOOKUP(B2358,[9]sheet1!$AC:$AC,[9]sheet1!$AF:$AF,"")</f>
        <v/>
      </c>
      <c r="BB2358" s="14" t="s">
        <v>5537</v>
      </c>
      <c r="BC2358" s="14" t="s">
        <v>5537</v>
      </c>
      <c r="BD2358" s="14" t="str">
        <f>_xlfn.XLOOKUP(B2358,'[10]cell downs 18042026 17h'!$B:$B,'[10]cell downs 18042026 17h'!$B:$B,"")</f>
        <v/>
      </c>
      <c r="BE2358" s="14" t="str">
        <f>_xlfn.XLOOKUP(B2358,'[11]Cells Huawei 19042026 15h'!$B:$B,'[11]Cells Huawei 19042026 15h'!$B:$B,"")</f>
        <v/>
      </c>
      <c r="BF2358" s="9" t="str">
        <f>_xlfn.XLOOKUP(B2358,'[12]cells down 19042026 9H40'!$B:$B,'[12]cells down 19042026 9H40'!$B:$B,"")</f>
        <v/>
      </c>
      <c r="BG2358" s="9" t="s">
        <v>4832</v>
      </c>
      <c r="BH2358" s="9" t="s">
        <v>5537</v>
      </c>
    </row>
    <row r="2359" spans="1:60" s="9" customFormat="1" x14ac:dyDescent="0.3">
      <c r="A2359" s="1" t="s">
        <v>4743</v>
      </c>
      <c r="B2359" s="8" t="s">
        <v>4744</v>
      </c>
      <c r="C2359" s="3" t="str">
        <f>_xlfn.XLOOKUP(B2359,'[1]daily break down'!$D:$D,'[1]daily break down'!$E:$E,"")</f>
        <v>CENTRE</v>
      </c>
      <c r="D2359" s="1" t="s">
        <v>11</v>
      </c>
      <c r="E2359" s="1" t="s">
        <v>96</v>
      </c>
      <c r="F2359" s="3" t="s">
        <v>37</v>
      </c>
      <c r="G2359" s="1" t="s">
        <v>4745</v>
      </c>
      <c r="H2359" s="42" t="str">
        <f>_xlfn.XLOOKUP(B2359,[2]CALCULATION!$B:$B,[2]CALCULATION!$H:$H,"")</f>
        <v>ZTE</v>
      </c>
      <c r="I2359" s="34">
        <v>0</v>
      </c>
      <c r="J2359" s="34">
        <v>0</v>
      </c>
      <c r="K2359" s="34">
        <v>0</v>
      </c>
      <c r="L2359" s="34">
        <v>0</v>
      </c>
      <c r="M2359" s="34">
        <v>0</v>
      </c>
      <c r="N2359" s="34">
        <v>0</v>
      </c>
      <c r="O2359" s="34">
        <v>0</v>
      </c>
      <c r="P2359" s="34">
        <v>0</v>
      </c>
      <c r="Q2359" s="34">
        <v>0</v>
      </c>
      <c r="R2359" s="34">
        <v>0</v>
      </c>
      <c r="S2359" s="35">
        <v>0</v>
      </c>
      <c r="T2359" s="35">
        <v>0</v>
      </c>
      <c r="U2359" s="35">
        <v>0</v>
      </c>
      <c r="V2359" s="35">
        <v>0</v>
      </c>
      <c r="W2359" s="35">
        <v>0</v>
      </c>
      <c r="X2359" s="35">
        <v>0</v>
      </c>
      <c r="Y2359" s="35">
        <v>0</v>
      </c>
      <c r="Z2359" s="35">
        <v>0</v>
      </c>
      <c r="AA2359" s="35">
        <v>0</v>
      </c>
      <c r="AB2359" s="35">
        <v>0</v>
      </c>
      <c r="AC2359" s="35">
        <v>0</v>
      </c>
      <c r="AD2359" s="35">
        <v>0</v>
      </c>
      <c r="AE2359" s="58" t="s">
        <v>5560</v>
      </c>
      <c r="AF2359" s="58"/>
      <c r="AG2359" s="57" t="str" cm="1">
        <f t="array" ref="AG2359">IFERROR(_xlfn.IFS(
AI2359="MPR ISSUE","PDH",
AI2359="BSS Hardware Issue","BSS",
AI2359="Sites strategiques, MLL, Pylone, etc.","ENVTECH",
AI2359="AKTIVCO DEFAUT GE &amp; POWER Cabinet","AKTIVCO",
AI2359="AKTIVCO Coupure ENEO &amp; Baisse de tension","AKTIVCO GRID ONLY",
AI2359="Coupure ENEO &amp; Baisse de tension","IHS GRID ONLY",
AI2359="Defaut GE &amp; POWER Cabinet","IHS",
AI2359="Sharing","Partners",
AI2359="Sites strategiques &amp; DataCenter","SST &amp; DC",
AI2359="Exclu","Exclu",
AI2359="SAT","SAT",
AI2359="SPARE-ISSUE","SPARE-ISSUE",
AI2359="Fiber CAmtel","TRANS_FO_CAMTEL",
AI2359="Fiber AOF","Fiber AOF",
AI2359="Projet OCM (HUAWEI)","TRAVAUX-HUAWEI",
AI2359="Projet OCM (NOKIA)","TRAVAUX-NOKIA",
AI2359="ACCESS-ISSUE","ACCESS-ISSUE",
AI2359="Projet OCM (ZTE, NOKIA, autres projets)","TRAVAUX OCM",
AI2359="No root CAuse","No root cause",
AI2359="ODU HS","PDH",
AI2359="IP &amp; VLAN","PDH",
AI2359="Warehouse HUAWEI","SPARE-ISSUE",
AI2359="SPARE-HS","SPARE-ISSUE",
AI2359="Power Telco","BSS",AI2359="no impacts","no impacts"
),"")</f>
        <v>no impacts</v>
      </c>
      <c r="AH2359" s="57" t="str" cm="1">
        <f t="array" ref="AH2359">IFERROR(_xlfn.IFS(
AI2359="MPR ISSUE","TX ISSUE",
AI2359="BSS Hardware Issue","RAN ISSUE",
AI2359="Sites strategiques, MLL, Pylone, etc.","ENVTECH",
AI2359="AKTIVCO DEFAUT GE &amp; POWER Cabinet","POWER ISSUE",
AI2359="AKTIVCO Coupure ENEO &amp; Baisse de tension","POWER ISSUE",
AI2359="Coupure ENEO &amp; Baisse de tension","POWER ISSUE",
AI2359="Defaut GE &amp; POWER Cabinet","POWER ISSUE",
AI2359="Sharing","POWER ISSUE",
AI2359="Sites strategiques &amp; DataCenter","POWER ISSUE",
AI2359="Exclu","Exclu",
AI2359="SAT","TX ISSUE",
AI2359="SPARE-ISSUE","SPARE-ISSUE",
AI2359="Fiber CAmtel","TX ISSUE",
AI2359="Fiber AOF","TX ISSUE",
AI2359="Projet OCM (HUAWEI)","TRAVAUX-HUAWEI",
AI2359="Projet OCM (NOKIA)","TRAVAUX -NOKIA",
AI2359="ACCESS-ISSUE","ACCESS-ISSUE",
AI2359="Projet OCM (ZTE, NOKIA, autres projets)","TRAVAUX OCM",
AI2359="No root CAuse","No root cause",
AI2359="ODU HS","TX ISSUE",
AI2359="IP &amp; VLAN","TX ISSUE",
AI2359="Warehouse HUAWEI","SPARE-ISSUE",
AI2359="SPARE-HS","SPARE-ISSUE",
AI2359="Power Telco","RAN ISSUE",AI2359="no impacts","no impacts"
),"")</f>
        <v>no impacts</v>
      </c>
      <c r="AI2359" s="85" t="s">
        <v>5998</v>
      </c>
      <c r="AJ2359" s="57" t="str" cm="1">
        <f t="array" ref="AJ2359">IFERROR(_xlfn.IFS(
AI2359="MPR ISSUE","ACTIVE",
AI2359="BSS Hardware Issue","ACTIVE",
AI2359="Sites strategiques, MLL, Pylone, etc.","PASSIVE",
AI2359="AKTIVCO DEFAUT GE &amp; POWER Cabinet","PASSIVE",
AI2359="AKTIVCO Coupure ENEO &amp; Baisse de tension","PASSIVE",
AI2359="Coupure ENEO &amp; Baisse de tension","PASSIVE",
AI2359="Defaut GE &amp; POWER Cabinet","PASSIVE",
AI2359="Sharing","PASSIVE",
AI2359="Sites strategiques &amp; DataCenter","PASSIVE",
AI2359="Exclu","Exclu",
AI2359="SAT","ACTIVE",
AI2359="SPARE-ISSUE","SPARE-ISSUE",
AI2359="Fiber CAmtel","ACTIVE",
AI2359="Fiber AOF","ACTIVE",
AI2359="Projet OCM (HUAWEI)","PLANNED WORKS",
AI2359="Projet OCM (NOKIA)","PLANNED WORKS",
AI2359="ACCESS-ISSUE","ACCESS-ISSUE",
AI2359="Projet OCM (ZTE, NOKIA, autres projets)","PLANNED WORKS",
AI2359="No root CAuse","No root cause",
AI2359="ODU HS","ACTIVE",
AI2359="IP &amp; VLAN","ACTIVE",
AI2359="Warehouse HUAWEI","SPARE-ISSUE",
AI2359="SPARE-HS","SPARE-ISSUE",
AI2359="Power Telco","ACTIVE", AI2359="no impacts","no impacts"
),"")</f>
        <v>no impacts</v>
      </c>
      <c r="AK2359" s="23" t="s">
        <v>5537</v>
      </c>
      <c r="AL2359" s="23" t="str">
        <f t="shared" si="68"/>
        <v>CTR_186</v>
      </c>
      <c r="AN2359" s="9" t="s">
        <v>5537</v>
      </c>
      <c r="AO2359" s="23" t="str">
        <f>_xlfn.XLOOKUP(B2359,'INCIDENT-05-03-2026'!E:E,'INCIDENT-05-03-2026'!F:F,"")</f>
        <v/>
      </c>
      <c r="AP2359" s="7" t="s">
        <v>5537</v>
      </c>
      <c r="AQ2359" s="6"/>
      <c r="AR2359" s="7"/>
      <c r="AS2359" s="3" t="str">
        <f>_xlfn.XLOOKUP(B2359,'[3]tt num | region | site id'!$C:$C,'[3]tt num | region | site id'!$Q:$Q,"")</f>
        <v/>
      </c>
      <c r="AT2359" s="24" t="str">
        <f>_xlfn.XLOOKUP(B2359,'[4]Cells Huawei 03052026 12h'!$B:$B,'[4]Cells Huawei 03052026 12h'!$T:$T,"")</f>
        <v/>
      </c>
      <c r="AU2359" s="24" t="str">
        <f>_xlfn.XLOOKUP(B2359,'[5]cells down 02052026 8h50'!$B:$B,'[5]cells down 02052026 8h50'!$R:$R,"")</f>
        <v/>
      </c>
      <c r="AV2359" s="24" t="str">
        <f>_xlfn.XLOOKUP(B2359,'[5]cells down 02052026 13h50'!$B:$B,'[5]cells down 02052026 13h50'!$R:$R,"")</f>
        <v/>
      </c>
      <c r="AW2359" s="24" t="str">
        <f>_xlfn.XLOOKUP(B2359,'[5]cells down 02052026 13h50'!$B:$B,'[5]cells down 02052026 13h50'!$R:$R,"")</f>
        <v/>
      </c>
      <c r="AX2359" s="24" t="str">
        <f>_xlfn.XLOOKUP(B2359,'[6]cell downs 03052026 8h40 '!$B:$B,'[6]cell downs 03052026 8h40 '!$R:$R,"")</f>
        <v/>
      </c>
      <c r="AY2359" s="24" t="str">
        <f>_xlfn.XLOOKUP(B2359,'[7]ALL SITES DOWN'!$D:$D,'[7]ALL SITES DOWN'!$J:$J,"")</f>
        <v/>
      </c>
      <c r="AZ2359" s="24" t="str">
        <f>_xlfn.XLOOKUP(B2359,'[8]ALL SITES DOWN'!$D:$D,'[8]ALL SITES DOWN'!$J:$J,"")</f>
        <v/>
      </c>
      <c r="BA2359" s="9" t="str">
        <f>_xlfn.XLOOKUP(B2359,[9]sheet1!$AC:$AC,[9]sheet1!$AF:$AF,"")</f>
        <v/>
      </c>
      <c r="BB2359" s="14" t="s">
        <v>5537</v>
      </c>
      <c r="BC2359" s="14" t="s">
        <v>5537</v>
      </c>
      <c r="BD2359" s="14" t="str">
        <f>_xlfn.XLOOKUP(B2359,'[10]cell downs 18042026 17h'!$B:$B,'[10]cell downs 18042026 17h'!$B:$B,"")</f>
        <v/>
      </c>
      <c r="BE2359" s="14" t="str">
        <f>_xlfn.XLOOKUP(B2359,'[11]Cells Huawei 19042026 15h'!$B:$B,'[11]Cells Huawei 19042026 15h'!$B:$B,"")</f>
        <v/>
      </c>
      <c r="BF2359" s="9" t="str">
        <f>_xlfn.XLOOKUP(B2359,'[12]cells down 19042026 9H40'!$B:$B,'[12]cells down 19042026 9H40'!$B:$B,"")</f>
        <v/>
      </c>
      <c r="BG2359" s="9" t="s">
        <v>4744</v>
      </c>
      <c r="BH2359" s="9" t="s">
        <v>12</v>
      </c>
    </row>
    <row r="2360" spans="1:60" s="9" customFormat="1" x14ac:dyDescent="0.3">
      <c r="A2360" s="1" t="s">
        <v>4764</v>
      </c>
      <c r="B2360" s="1" t="s">
        <v>4765</v>
      </c>
      <c r="C2360" s="3" t="str">
        <f>_xlfn.XLOOKUP(B2360,'[1]daily break down'!$D:$D,'[1]daily break down'!$E:$E,"")</f>
        <v>OUEST</v>
      </c>
      <c r="D2360" s="1" t="s">
        <v>11</v>
      </c>
      <c r="E2360" s="1" t="s">
        <v>12</v>
      </c>
      <c r="F2360" s="3" t="s">
        <v>102</v>
      </c>
      <c r="G2360" s="1" t="s">
        <v>4764</v>
      </c>
      <c r="H2360" s="40" t="str">
        <f>_xlfn.XLOOKUP(B2360,[2]CALCULATION!$B:$B,[2]CALCULATION!$H:$H,"")</f>
        <v>HUAWEI</v>
      </c>
      <c r="I2360" s="34">
        <v>0</v>
      </c>
      <c r="J2360" s="34">
        <v>0</v>
      </c>
      <c r="K2360" s="34">
        <v>0</v>
      </c>
      <c r="L2360" s="34">
        <v>0</v>
      </c>
      <c r="M2360" s="34">
        <v>0</v>
      </c>
      <c r="N2360" s="34">
        <v>0</v>
      </c>
      <c r="O2360" s="34">
        <v>0</v>
      </c>
      <c r="P2360" s="34">
        <v>0</v>
      </c>
      <c r="Q2360" s="34">
        <v>0</v>
      </c>
      <c r="R2360" s="34">
        <v>0</v>
      </c>
      <c r="S2360" s="35">
        <v>0</v>
      </c>
      <c r="T2360" s="35">
        <v>0</v>
      </c>
      <c r="U2360" s="35">
        <v>0</v>
      </c>
      <c r="V2360" s="35">
        <v>0</v>
      </c>
      <c r="W2360" s="35">
        <v>0</v>
      </c>
      <c r="X2360" s="35">
        <v>0</v>
      </c>
      <c r="Y2360" s="35">
        <v>0</v>
      </c>
      <c r="Z2360" s="35">
        <v>0</v>
      </c>
      <c r="AA2360" s="35">
        <v>0</v>
      </c>
      <c r="AB2360" s="35">
        <v>0</v>
      </c>
      <c r="AC2360" s="35">
        <v>0</v>
      </c>
      <c r="AD2360" s="35">
        <v>0</v>
      </c>
      <c r="AE2360" s="58" t="s">
        <v>5560</v>
      </c>
      <c r="AF2360" s="58"/>
      <c r="AG2360" s="57" t="str" cm="1">
        <f t="array" ref="AG2360">IFERROR(_xlfn.IFS(
AI2360="MPR ISSUE","PDH",
AI2360="BSS Hardware Issue","BSS",
AI2360="Sites strategiques, MLL, Pylone, etc.","ENVTECH",
AI2360="AKTIVCO DEFAUT GE &amp; POWER Cabinet","AKTIVCO",
AI2360="AKTIVCO Coupure ENEO &amp; Baisse de tension","AKTIVCO GRID ONLY",
AI2360="Coupure ENEO &amp; Baisse de tension","IHS GRID ONLY",
AI2360="Defaut GE &amp; POWER Cabinet","IHS",
AI2360="Sharing","Partners",
AI2360="Sites strategiques &amp; DataCenter","SST &amp; DC",
AI2360="Exclu","Exclu",
AI2360="SAT","SAT",
AI2360="SPARE-ISSUE","SPARE-ISSUE",
AI2360="Fiber CAmtel","TRANS_FO_CAMTEL",
AI2360="Fiber AOF","Fiber AOF",
AI2360="Projet OCM (HUAWEI)","TRAVAUX-HUAWEI",
AI2360="Projet OCM (NOKIA)","TRAVAUX-NOKIA",
AI2360="ACCESS-ISSUE","ACCESS-ISSUE",
AI2360="Projet OCM (ZTE, NOKIA, autres projets)","TRAVAUX OCM",
AI2360="No root CAuse","No root cause",
AI2360="ODU HS","PDH",
AI2360="IP &amp; VLAN","PDH",
AI2360="Warehouse HUAWEI","SPARE-ISSUE",
AI2360="SPARE-HS","SPARE-ISSUE",
AI2360="Power Telco","BSS",AI2360="no impacts","no impacts"
),"")</f>
        <v>no impacts</v>
      </c>
      <c r="AH2360" s="57" t="str" cm="1">
        <f t="array" ref="AH2360">IFERROR(_xlfn.IFS(
AI2360="MPR ISSUE","TX ISSUE",
AI2360="BSS Hardware Issue","RAN ISSUE",
AI2360="Sites strategiques, MLL, Pylone, etc.","ENVTECH",
AI2360="AKTIVCO DEFAUT GE &amp; POWER Cabinet","POWER ISSUE",
AI2360="AKTIVCO Coupure ENEO &amp; Baisse de tension","POWER ISSUE",
AI2360="Coupure ENEO &amp; Baisse de tension","POWER ISSUE",
AI2360="Defaut GE &amp; POWER Cabinet","POWER ISSUE",
AI2360="Sharing","POWER ISSUE",
AI2360="Sites strategiques &amp; DataCenter","POWER ISSUE",
AI2360="Exclu","Exclu",
AI2360="SAT","TX ISSUE",
AI2360="SPARE-ISSUE","SPARE-ISSUE",
AI2360="Fiber CAmtel","TX ISSUE",
AI2360="Fiber AOF","TX ISSUE",
AI2360="Projet OCM (HUAWEI)","TRAVAUX-HUAWEI",
AI2360="Projet OCM (NOKIA)","TRAVAUX -NOKIA",
AI2360="ACCESS-ISSUE","ACCESS-ISSUE",
AI2360="Projet OCM (ZTE, NOKIA, autres projets)","TRAVAUX OCM",
AI2360="No root CAuse","No root cause",
AI2360="ODU HS","TX ISSUE",
AI2360="IP &amp; VLAN","TX ISSUE",
AI2360="Warehouse HUAWEI","SPARE-ISSUE",
AI2360="SPARE-HS","SPARE-ISSUE",
AI2360="Power Telco","RAN ISSUE",AI2360="no impacts","no impacts"
),"")</f>
        <v>no impacts</v>
      </c>
      <c r="AI2360" s="85" t="s">
        <v>5998</v>
      </c>
      <c r="AJ2360" s="57" t="str" cm="1">
        <f t="array" ref="AJ2360">IFERROR(_xlfn.IFS(
AI2360="MPR ISSUE","ACTIVE",
AI2360="BSS Hardware Issue","ACTIVE",
AI2360="Sites strategiques, MLL, Pylone, etc.","PASSIVE",
AI2360="AKTIVCO DEFAUT GE &amp; POWER Cabinet","PASSIVE",
AI2360="AKTIVCO Coupure ENEO &amp; Baisse de tension","PASSIVE",
AI2360="Coupure ENEO &amp; Baisse de tension","PASSIVE",
AI2360="Defaut GE &amp; POWER Cabinet","PASSIVE",
AI2360="Sharing","PASSIVE",
AI2360="Sites strategiques &amp; DataCenter","PASSIVE",
AI2360="Exclu","Exclu",
AI2360="SAT","ACTIVE",
AI2360="SPARE-ISSUE","SPARE-ISSUE",
AI2360="Fiber CAmtel","ACTIVE",
AI2360="Fiber AOF","ACTIVE",
AI2360="Projet OCM (HUAWEI)","PLANNED WORKS",
AI2360="Projet OCM (NOKIA)","PLANNED WORKS",
AI2360="ACCESS-ISSUE","ACCESS-ISSUE",
AI2360="Projet OCM (ZTE, NOKIA, autres projets)","PLANNED WORKS",
AI2360="No root CAuse","No root cause",
AI2360="ODU HS","ACTIVE",
AI2360="IP &amp; VLAN","ACTIVE",
AI2360="Warehouse HUAWEI","SPARE-ISSUE",
AI2360="SPARE-HS","SPARE-ISSUE",
AI2360="Power Telco","ACTIVE", AI2360="no impacts","no impacts"
),"")</f>
        <v>no impacts</v>
      </c>
      <c r="AK2360" s="23" t="s">
        <v>5537</v>
      </c>
      <c r="AL2360" s="23" t="str">
        <f t="shared" si="68"/>
        <v>OST_053</v>
      </c>
      <c r="AN2360" s="9" t="s">
        <v>5537</v>
      </c>
      <c r="AO2360" s="23" t="str">
        <f>_xlfn.XLOOKUP(B2360,'INCIDENT-05-03-2026'!E:E,'INCIDENT-05-03-2026'!F:F,"")</f>
        <v/>
      </c>
      <c r="AP2360" s="7" t="s">
        <v>5537</v>
      </c>
      <c r="AQ2360" s="6"/>
      <c r="AR2360" s="7"/>
      <c r="AS2360" s="3" t="str">
        <f>_xlfn.XLOOKUP(B2360,'[3]tt num | region | site id'!$C:$C,'[3]tt num | region | site id'!$Q:$Q,"")</f>
        <v/>
      </c>
      <c r="AT2360" s="24" t="str">
        <f>_xlfn.XLOOKUP(B2360,'[4]Cells Huawei 03052026 12h'!$B:$B,'[4]Cells Huawei 03052026 12h'!$T:$T,"")</f>
        <v/>
      </c>
      <c r="AU2360" s="24" t="str">
        <f>_xlfn.XLOOKUP(B2360,'[5]cells down 02052026 8h50'!$B:$B,'[5]cells down 02052026 8h50'!$R:$R,"")</f>
        <v/>
      </c>
      <c r="AV2360" s="24" t="str">
        <f>_xlfn.XLOOKUP(B2360,'[5]cells down 02052026 13h50'!$B:$B,'[5]cells down 02052026 13h50'!$R:$R,"")</f>
        <v/>
      </c>
      <c r="AW2360" s="24" t="str">
        <f>_xlfn.XLOOKUP(B2360,'[5]cells down 02052026 13h50'!$B:$B,'[5]cells down 02052026 13h50'!$R:$R,"")</f>
        <v/>
      </c>
      <c r="AX2360" s="24" t="str">
        <f>_xlfn.XLOOKUP(B2360,'[6]cell downs 03052026 8h40 '!$B:$B,'[6]cell downs 03052026 8h40 '!$R:$R,"")</f>
        <v/>
      </c>
      <c r="AY2360" s="24" t="str">
        <f>_xlfn.XLOOKUP(B2360,'[7]ALL SITES DOWN'!$D:$D,'[7]ALL SITES DOWN'!$J:$J,"")</f>
        <v/>
      </c>
      <c r="AZ2360" s="24" t="str">
        <f>_xlfn.XLOOKUP(B2360,'[8]ALL SITES DOWN'!$D:$D,'[8]ALL SITES DOWN'!$J:$J,"")</f>
        <v/>
      </c>
      <c r="BA2360" s="9" t="str">
        <f>_xlfn.XLOOKUP(B2360,[9]sheet1!$AC:$AC,[9]sheet1!$AF:$AF,"")</f>
        <v/>
      </c>
      <c r="BB2360" s="14" t="s">
        <v>5537</v>
      </c>
      <c r="BC2360" s="14" t="s">
        <v>5537</v>
      </c>
      <c r="BD2360" s="14" t="str">
        <f>_xlfn.XLOOKUP(B2360,'[10]cell downs 18042026 17h'!$B:$B,'[10]cell downs 18042026 17h'!$B:$B,"")</f>
        <v/>
      </c>
      <c r="BE2360" s="14" t="str">
        <f>_xlfn.XLOOKUP(B2360,'[11]Cells Huawei 19042026 15h'!$B:$B,'[11]Cells Huawei 19042026 15h'!$B:$B,"")</f>
        <v/>
      </c>
      <c r="BF2360" s="9" t="str">
        <f>_xlfn.XLOOKUP(B2360,'[12]cells down 19042026 9H40'!$B:$B,'[12]cells down 19042026 9H40'!$B:$B,"")</f>
        <v/>
      </c>
      <c r="BG2360" s="9" t="s">
        <v>4765</v>
      </c>
      <c r="BH2360" s="9" t="s">
        <v>12</v>
      </c>
    </row>
    <row r="2361" spans="1:60" s="9" customFormat="1" x14ac:dyDescent="0.3">
      <c r="A2361" s="1" t="s">
        <v>4860</v>
      </c>
      <c r="B2361" s="8" t="s">
        <v>4861</v>
      </c>
      <c r="C2361" s="3" t="str">
        <f>_xlfn.XLOOKUP(B2361,'[1]daily break down'!$D:$D,'[1]daily break down'!$E:$E,"")</f>
        <v>Douala</v>
      </c>
      <c r="D2361" s="1"/>
      <c r="E2361" s="1"/>
      <c r="F2361" s="3" t="s">
        <v>31</v>
      </c>
      <c r="G2361" s="1" t="s">
        <v>32</v>
      </c>
      <c r="H2361" s="41" t="str">
        <f>_xlfn.XLOOKUP(B2361,[2]CALCULATION!$B:$B,[2]CALCULATION!$H:$H,"")</f>
        <v>NOKIA</v>
      </c>
      <c r="I2361" s="34">
        <v>0</v>
      </c>
      <c r="J2361" s="34">
        <v>0</v>
      </c>
      <c r="K2361" s="34">
        <v>0</v>
      </c>
      <c r="L2361" s="34">
        <v>0</v>
      </c>
      <c r="M2361" s="34">
        <v>0</v>
      </c>
      <c r="N2361" s="34">
        <v>0</v>
      </c>
      <c r="O2361" s="34">
        <v>0</v>
      </c>
      <c r="P2361" s="34">
        <v>0</v>
      </c>
      <c r="Q2361" s="34">
        <v>0</v>
      </c>
      <c r="R2361" s="34">
        <v>0</v>
      </c>
      <c r="S2361" s="35">
        <v>0</v>
      </c>
      <c r="T2361" s="35">
        <v>0</v>
      </c>
      <c r="U2361" s="35">
        <v>0</v>
      </c>
      <c r="V2361" s="35">
        <v>0</v>
      </c>
      <c r="W2361" s="35">
        <v>0</v>
      </c>
      <c r="X2361" s="35">
        <v>0</v>
      </c>
      <c r="Y2361" s="35">
        <v>0</v>
      </c>
      <c r="Z2361" s="35">
        <v>0</v>
      </c>
      <c r="AA2361" s="35">
        <v>0</v>
      </c>
      <c r="AB2361" s="35">
        <v>0</v>
      </c>
      <c r="AC2361" s="35">
        <v>0</v>
      </c>
      <c r="AD2361" s="35">
        <v>0</v>
      </c>
      <c r="AE2361" s="58" t="s">
        <v>5560</v>
      </c>
      <c r="AF2361" s="58"/>
      <c r="AG2361" s="57" t="str" cm="1">
        <f t="array" ref="AG2361">IFERROR(_xlfn.IFS(
AI2361="MPR ISSUE","PDH",
AI2361="BSS Hardware Issue","BSS",
AI2361="Sites strategiques, MLL, Pylone, etc.","ENVTECH",
AI2361="AKTIVCO DEFAUT GE &amp; POWER Cabinet","AKTIVCO",
AI2361="AKTIVCO Coupure ENEO &amp; Baisse de tension","AKTIVCO GRID ONLY",
AI2361="Coupure ENEO &amp; Baisse de tension","IHS GRID ONLY",
AI2361="Defaut GE &amp; POWER Cabinet","IHS",
AI2361="Sharing","Partners",
AI2361="Sites strategiques &amp; DataCenter","SST &amp; DC",
AI2361="Exclu","Exclu",
AI2361="SAT","SAT",
AI2361="SPARE-ISSUE","SPARE-ISSUE",
AI2361="Fiber CAmtel","TRANS_FO_CAMTEL",
AI2361="Fiber AOF","Fiber AOF",
AI2361="Projet OCM (HUAWEI)","TRAVAUX-HUAWEI",
AI2361="Projet OCM (NOKIA)","TRAVAUX-NOKIA",
AI2361="ACCESS-ISSUE","ACCESS-ISSUE",
AI2361="Projet OCM (ZTE, NOKIA, autres projets)","TRAVAUX OCM",
AI2361="No root CAuse","No root cause",
AI2361="ODU HS","PDH",
AI2361="IP &amp; VLAN","PDH",
AI2361="Warehouse HUAWEI","SPARE-ISSUE",
AI2361="SPARE-HS","SPARE-ISSUE",
AI2361="Power Telco","BSS",AI2361="no impacts","no impacts"
),"")</f>
        <v>no impacts</v>
      </c>
      <c r="AH2361" s="57" t="str" cm="1">
        <f t="array" ref="AH2361">IFERROR(_xlfn.IFS(
AI2361="MPR ISSUE","TX ISSUE",
AI2361="BSS Hardware Issue","RAN ISSUE",
AI2361="Sites strategiques, MLL, Pylone, etc.","ENVTECH",
AI2361="AKTIVCO DEFAUT GE &amp; POWER Cabinet","POWER ISSUE",
AI2361="AKTIVCO Coupure ENEO &amp; Baisse de tension","POWER ISSUE",
AI2361="Coupure ENEO &amp; Baisse de tension","POWER ISSUE",
AI2361="Defaut GE &amp; POWER Cabinet","POWER ISSUE",
AI2361="Sharing","POWER ISSUE",
AI2361="Sites strategiques &amp; DataCenter","POWER ISSUE",
AI2361="Exclu","Exclu",
AI2361="SAT","TX ISSUE",
AI2361="SPARE-ISSUE","SPARE-ISSUE",
AI2361="Fiber CAmtel","TX ISSUE",
AI2361="Fiber AOF","TX ISSUE",
AI2361="Projet OCM (HUAWEI)","TRAVAUX-HUAWEI",
AI2361="Projet OCM (NOKIA)","TRAVAUX -NOKIA",
AI2361="ACCESS-ISSUE","ACCESS-ISSUE",
AI2361="Projet OCM (ZTE, NOKIA, autres projets)","TRAVAUX OCM",
AI2361="No root CAuse","No root cause",
AI2361="ODU HS","TX ISSUE",
AI2361="IP &amp; VLAN","TX ISSUE",
AI2361="Warehouse HUAWEI","SPARE-ISSUE",
AI2361="SPARE-HS","SPARE-ISSUE",
AI2361="Power Telco","RAN ISSUE",AI2361="no impacts","no impacts"
),"")</f>
        <v>no impacts</v>
      </c>
      <c r="AI2361" s="85" t="s">
        <v>5998</v>
      </c>
      <c r="AJ2361" s="57" t="str" cm="1">
        <f t="array" ref="AJ2361">IFERROR(_xlfn.IFS(
AI2361="MPR ISSUE","ACTIVE",
AI2361="BSS Hardware Issue","ACTIVE",
AI2361="Sites strategiques, MLL, Pylone, etc.","PASSIVE",
AI2361="AKTIVCO DEFAUT GE &amp; POWER Cabinet","PASSIVE",
AI2361="AKTIVCO Coupure ENEO &amp; Baisse de tension","PASSIVE",
AI2361="Coupure ENEO &amp; Baisse de tension","PASSIVE",
AI2361="Defaut GE &amp; POWER Cabinet","PASSIVE",
AI2361="Sharing","PASSIVE",
AI2361="Sites strategiques &amp; DataCenter","PASSIVE",
AI2361="Exclu","Exclu",
AI2361="SAT","ACTIVE",
AI2361="SPARE-ISSUE","SPARE-ISSUE",
AI2361="Fiber CAmtel","ACTIVE",
AI2361="Fiber AOF","ACTIVE",
AI2361="Projet OCM (HUAWEI)","PLANNED WORKS",
AI2361="Projet OCM (NOKIA)","PLANNED WORKS",
AI2361="ACCESS-ISSUE","ACCESS-ISSUE",
AI2361="Projet OCM (ZTE, NOKIA, autres projets)","PLANNED WORKS",
AI2361="No root CAuse","No root cause",
AI2361="ODU HS","ACTIVE",
AI2361="IP &amp; VLAN","ACTIVE",
AI2361="Warehouse HUAWEI","SPARE-ISSUE",
AI2361="SPARE-HS","SPARE-ISSUE",
AI2361="Power Telco","ACTIVE", AI2361="no impacts","no impacts"
),"")</f>
        <v>no impacts</v>
      </c>
      <c r="AK2361" s="23" t="s">
        <v>5537</v>
      </c>
      <c r="AL2361" s="23" t="str">
        <f t="shared" si="68"/>
        <v>LIT_628</v>
      </c>
      <c r="AN2361" s="9" t="s">
        <v>5537</v>
      </c>
      <c r="AO2361" s="23" t="str">
        <f>_xlfn.XLOOKUP(B2361,'INCIDENT-05-03-2026'!E:E,'INCIDENT-05-03-2026'!F:F,"")</f>
        <v/>
      </c>
      <c r="AP2361" s="7" t="s">
        <v>5537</v>
      </c>
      <c r="AQ2361" s="6"/>
      <c r="AR2361" s="7"/>
      <c r="AS2361" s="3" t="str">
        <f>_xlfn.XLOOKUP(B2361,'[3]tt num | region | site id'!$C:$C,'[3]tt num | region | site id'!$Q:$Q,"")</f>
        <v/>
      </c>
      <c r="AT2361" s="24" t="str">
        <f>_xlfn.XLOOKUP(B2361,'[4]Cells Huawei 03052026 12h'!$B:$B,'[4]Cells Huawei 03052026 12h'!$T:$T,"")</f>
        <v/>
      </c>
      <c r="AU2361" s="24" t="str">
        <f>_xlfn.XLOOKUP(B2361,'[5]cells down 02052026 8h50'!$B:$B,'[5]cells down 02052026 8h50'!$R:$R,"")</f>
        <v/>
      </c>
      <c r="AV2361" s="24" t="str">
        <f>_xlfn.XLOOKUP(B2361,'[5]cells down 02052026 13h50'!$B:$B,'[5]cells down 02052026 13h50'!$R:$R,"")</f>
        <v/>
      </c>
      <c r="AW2361" s="24" t="str">
        <f>_xlfn.XLOOKUP(B2361,'[5]cells down 02052026 13h50'!$B:$B,'[5]cells down 02052026 13h50'!$R:$R,"")</f>
        <v/>
      </c>
      <c r="AX2361" s="24" t="str">
        <f>_xlfn.XLOOKUP(B2361,'[6]cell downs 03052026 8h40 '!$B:$B,'[6]cell downs 03052026 8h40 '!$R:$R,"")</f>
        <v/>
      </c>
      <c r="AY2361" s="24" t="str">
        <f>_xlfn.XLOOKUP(B2361,'[7]ALL SITES DOWN'!$D:$D,'[7]ALL SITES DOWN'!$J:$J,"")</f>
        <v/>
      </c>
      <c r="AZ2361" s="24" t="str">
        <f>_xlfn.XLOOKUP(B2361,'[8]ALL SITES DOWN'!$D:$D,'[8]ALL SITES DOWN'!$J:$J,"")</f>
        <v/>
      </c>
      <c r="BA2361" s="9" t="str">
        <f>_xlfn.XLOOKUP(B2361,[9]sheet1!$AC:$AC,[9]sheet1!$AF:$AF,"")</f>
        <v/>
      </c>
      <c r="BB2361" s="14" t="s">
        <v>5537</v>
      </c>
      <c r="BC2361" s="14" t="s">
        <v>5537</v>
      </c>
      <c r="BD2361" s="14" t="str">
        <f>_xlfn.XLOOKUP(B2361,'[10]cell downs 18042026 17h'!$B:$B,'[10]cell downs 18042026 17h'!$B:$B,"")</f>
        <v/>
      </c>
      <c r="BE2361" s="14" t="str">
        <f>_xlfn.XLOOKUP(B2361,'[11]Cells Huawei 19042026 15h'!$B:$B,'[11]Cells Huawei 19042026 15h'!$B:$B,"")</f>
        <v/>
      </c>
      <c r="BF2361" s="9" t="str">
        <f>_xlfn.XLOOKUP(B2361,'[12]cells down 19042026 9H40'!$B:$B,'[12]cells down 19042026 9H40'!$B:$B,"")</f>
        <v/>
      </c>
      <c r="BG2361" s="9" t="s">
        <v>5537</v>
      </c>
      <c r="BH2361" s="9" t="s">
        <v>1713</v>
      </c>
    </row>
    <row r="2362" spans="1:60" s="9" customFormat="1" x14ac:dyDescent="0.3">
      <c r="A2362" s="1" t="s">
        <v>4777</v>
      </c>
      <c r="B2362" s="8" t="s">
        <v>4778</v>
      </c>
      <c r="C2362" s="3" t="str">
        <f>_xlfn.XLOOKUP(B2362,'[1]daily break down'!$D:$D,'[1]daily break down'!$E:$E,"")</f>
        <v>OUEST</v>
      </c>
      <c r="D2362" s="1" t="s">
        <v>21</v>
      </c>
      <c r="E2362" s="1" t="s">
        <v>122</v>
      </c>
      <c r="F2362" s="3" t="s">
        <v>102</v>
      </c>
      <c r="G2362" s="1" t="s">
        <v>4777</v>
      </c>
      <c r="H2362" s="40" t="str">
        <f>_xlfn.XLOOKUP(B2362,[2]CALCULATION!$B:$B,[2]CALCULATION!$H:$H,"")</f>
        <v>HUAWEI</v>
      </c>
      <c r="I2362" s="34">
        <v>0</v>
      </c>
      <c r="J2362" s="34">
        <v>0</v>
      </c>
      <c r="K2362" s="34">
        <v>0</v>
      </c>
      <c r="L2362" s="34">
        <v>0</v>
      </c>
      <c r="M2362" s="34">
        <v>0</v>
      </c>
      <c r="N2362" s="34">
        <v>0</v>
      </c>
      <c r="O2362" s="34">
        <v>0</v>
      </c>
      <c r="P2362" s="34">
        <v>0</v>
      </c>
      <c r="Q2362" s="34">
        <v>0</v>
      </c>
      <c r="R2362" s="34">
        <v>0</v>
      </c>
      <c r="S2362" s="35">
        <v>0</v>
      </c>
      <c r="T2362" s="35">
        <v>0</v>
      </c>
      <c r="U2362" s="35">
        <v>0</v>
      </c>
      <c r="V2362" s="35">
        <v>0</v>
      </c>
      <c r="W2362" s="35">
        <v>0</v>
      </c>
      <c r="X2362" s="35">
        <v>0</v>
      </c>
      <c r="Y2362" s="35">
        <v>0</v>
      </c>
      <c r="Z2362" s="35">
        <v>0</v>
      </c>
      <c r="AA2362" s="35">
        <v>0</v>
      </c>
      <c r="AB2362" s="35">
        <v>0</v>
      </c>
      <c r="AC2362" s="35">
        <v>0</v>
      </c>
      <c r="AD2362" s="35">
        <v>0</v>
      </c>
      <c r="AE2362" s="58" t="s">
        <v>5560</v>
      </c>
      <c r="AF2362" s="58"/>
      <c r="AG2362" s="57" t="str" cm="1">
        <f t="array" ref="AG2362">IFERROR(_xlfn.IFS(
AI2362="MPR ISSUE","PDH",
AI2362="BSS Hardware Issue","BSS",
AI2362="Sites strategiques, MLL, Pylone, etc.","ENVTECH",
AI2362="AKTIVCO DEFAUT GE &amp; POWER Cabinet","AKTIVCO",
AI2362="AKTIVCO Coupure ENEO &amp; Baisse de tension","AKTIVCO GRID ONLY",
AI2362="Coupure ENEO &amp; Baisse de tension","IHS GRID ONLY",
AI2362="Defaut GE &amp; POWER Cabinet","IHS",
AI2362="Sharing","Partners",
AI2362="Sites strategiques &amp; DataCenter","SST &amp; DC",
AI2362="Exclu","Exclu",
AI2362="SAT","SAT",
AI2362="SPARE-ISSUE","SPARE-ISSUE",
AI2362="Fiber CAmtel","TRANS_FO_CAMTEL",
AI2362="Fiber AOF","Fiber AOF",
AI2362="Projet OCM (HUAWEI)","TRAVAUX-HUAWEI",
AI2362="Projet OCM (NOKIA)","TRAVAUX-NOKIA",
AI2362="ACCESS-ISSUE","ACCESS-ISSUE",
AI2362="Projet OCM (ZTE, NOKIA, autres projets)","TRAVAUX OCM",
AI2362="No root CAuse","No root cause",
AI2362="ODU HS","PDH",
AI2362="IP &amp; VLAN","PDH",
AI2362="Warehouse HUAWEI","SPARE-ISSUE",
AI2362="SPARE-HS","SPARE-ISSUE",
AI2362="Power Telco","BSS",AI2362="no impacts","no impacts"
),"")</f>
        <v>no impacts</v>
      </c>
      <c r="AH2362" s="57" t="str" cm="1">
        <f t="array" ref="AH2362">IFERROR(_xlfn.IFS(
AI2362="MPR ISSUE","TX ISSUE",
AI2362="BSS Hardware Issue","RAN ISSUE",
AI2362="Sites strategiques, MLL, Pylone, etc.","ENVTECH",
AI2362="AKTIVCO DEFAUT GE &amp; POWER Cabinet","POWER ISSUE",
AI2362="AKTIVCO Coupure ENEO &amp; Baisse de tension","POWER ISSUE",
AI2362="Coupure ENEO &amp; Baisse de tension","POWER ISSUE",
AI2362="Defaut GE &amp; POWER Cabinet","POWER ISSUE",
AI2362="Sharing","POWER ISSUE",
AI2362="Sites strategiques &amp; DataCenter","POWER ISSUE",
AI2362="Exclu","Exclu",
AI2362="SAT","TX ISSUE",
AI2362="SPARE-ISSUE","SPARE-ISSUE",
AI2362="Fiber CAmtel","TX ISSUE",
AI2362="Fiber AOF","TX ISSUE",
AI2362="Projet OCM (HUAWEI)","TRAVAUX-HUAWEI",
AI2362="Projet OCM (NOKIA)","TRAVAUX -NOKIA",
AI2362="ACCESS-ISSUE","ACCESS-ISSUE",
AI2362="Projet OCM (ZTE, NOKIA, autres projets)","TRAVAUX OCM",
AI2362="No root CAuse","No root cause",
AI2362="ODU HS","TX ISSUE",
AI2362="IP &amp; VLAN","TX ISSUE",
AI2362="Warehouse HUAWEI","SPARE-ISSUE",
AI2362="SPARE-HS","SPARE-ISSUE",
AI2362="Power Telco","RAN ISSUE",AI2362="no impacts","no impacts"
),"")</f>
        <v>no impacts</v>
      </c>
      <c r="AI2362" s="85" t="s">
        <v>5998</v>
      </c>
      <c r="AJ2362" s="57" t="str" cm="1">
        <f t="array" ref="AJ2362">IFERROR(_xlfn.IFS(
AI2362="MPR ISSUE","ACTIVE",
AI2362="BSS Hardware Issue","ACTIVE",
AI2362="Sites strategiques, MLL, Pylone, etc.","PASSIVE",
AI2362="AKTIVCO DEFAUT GE &amp; POWER Cabinet","PASSIVE",
AI2362="AKTIVCO Coupure ENEO &amp; Baisse de tension","PASSIVE",
AI2362="Coupure ENEO &amp; Baisse de tension","PASSIVE",
AI2362="Defaut GE &amp; POWER Cabinet","PASSIVE",
AI2362="Sharing","PASSIVE",
AI2362="Sites strategiques &amp; DataCenter","PASSIVE",
AI2362="Exclu","Exclu",
AI2362="SAT","ACTIVE",
AI2362="SPARE-ISSUE","SPARE-ISSUE",
AI2362="Fiber CAmtel","ACTIVE",
AI2362="Fiber AOF","ACTIVE",
AI2362="Projet OCM (HUAWEI)","PLANNED WORKS",
AI2362="Projet OCM (NOKIA)","PLANNED WORKS",
AI2362="ACCESS-ISSUE","ACCESS-ISSUE",
AI2362="Projet OCM (ZTE, NOKIA, autres projets)","PLANNED WORKS",
AI2362="No root CAuse","No root cause",
AI2362="ODU HS","ACTIVE",
AI2362="IP &amp; VLAN","ACTIVE",
AI2362="Warehouse HUAWEI","SPARE-ISSUE",
AI2362="SPARE-HS","SPARE-ISSUE",
AI2362="Power Telco","ACTIVE", AI2362="no impacts","no impacts"
),"")</f>
        <v>no impacts</v>
      </c>
      <c r="AK2362" s="23" t="s">
        <v>5537</v>
      </c>
      <c r="AL2362" s="23" t="str">
        <f t="shared" ref="AL2362:AL2370" si="69">B2362</f>
        <v>OST_257</v>
      </c>
      <c r="AN2362" s="9" t="s">
        <v>5537</v>
      </c>
      <c r="AO2362" s="23" t="str">
        <f>_xlfn.XLOOKUP(B2362,'INCIDENT-05-03-2026'!E:E,'INCIDENT-05-03-2026'!F:F,"")</f>
        <v/>
      </c>
      <c r="AP2362" s="7" t="s">
        <v>5537</v>
      </c>
      <c r="AQ2362" s="6"/>
      <c r="AR2362" s="7"/>
      <c r="AS2362" s="3" t="str">
        <f>_xlfn.XLOOKUP(B2362,'[3]tt num | region | site id'!$C:$C,'[3]tt num | region | site id'!$Q:$Q,"")</f>
        <v/>
      </c>
      <c r="AT2362" s="24" t="str">
        <f>_xlfn.XLOOKUP(B2362,'[4]Cells Huawei 03052026 12h'!$B:$B,'[4]Cells Huawei 03052026 12h'!$T:$T,"")</f>
        <v/>
      </c>
      <c r="AU2362" s="24" t="str">
        <f>_xlfn.XLOOKUP(B2362,'[5]cells down 02052026 8h50'!$B:$B,'[5]cells down 02052026 8h50'!$R:$R,"")</f>
        <v/>
      </c>
      <c r="AV2362" s="24" t="str">
        <f>_xlfn.XLOOKUP(B2362,'[5]cells down 02052026 13h50'!$B:$B,'[5]cells down 02052026 13h50'!$R:$R,"")</f>
        <v/>
      </c>
      <c r="AW2362" s="24" t="str">
        <f>_xlfn.XLOOKUP(B2362,'[5]cells down 02052026 13h50'!$B:$B,'[5]cells down 02052026 13h50'!$R:$R,"")</f>
        <v/>
      </c>
      <c r="AX2362" s="24" t="str">
        <f>_xlfn.XLOOKUP(B2362,'[6]cell downs 03052026 8h40 '!$B:$B,'[6]cell downs 03052026 8h40 '!$R:$R,"")</f>
        <v/>
      </c>
      <c r="AY2362" s="24" t="str">
        <f>_xlfn.XLOOKUP(B2362,'[7]ALL SITES DOWN'!$D:$D,'[7]ALL SITES DOWN'!$J:$J,"")</f>
        <v/>
      </c>
      <c r="AZ2362" s="24" t="str">
        <f>_xlfn.XLOOKUP(B2362,'[8]ALL SITES DOWN'!$D:$D,'[8]ALL SITES DOWN'!$J:$J,"")</f>
        <v/>
      </c>
      <c r="BA2362" s="9" t="str">
        <f>_xlfn.XLOOKUP(B2362,[9]sheet1!$AC:$AC,[9]sheet1!$AF:$AF,"")</f>
        <v/>
      </c>
      <c r="BB2362" s="14" t="s">
        <v>5537</v>
      </c>
      <c r="BC2362" s="14" t="s">
        <v>5537</v>
      </c>
      <c r="BD2362" s="14" t="str">
        <f>_xlfn.XLOOKUP(B2362,'[10]cell downs 18042026 17h'!$B:$B,'[10]cell downs 18042026 17h'!$B:$B,"")</f>
        <v/>
      </c>
      <c r="BE2362" s="14" t="str">
        <f>_xlfn.XLOOKUP(B2362,'[11]Cells Huawei 19042026 15h'!$B:$B,'[11]Cells Huawei 19042026 15h'!$B:$B,"")</f>
        <v/>
      </c>
      <c r="BF2362" s="9" t="str">
        <f>_xlfn.XLOOKUP(B2362,'[12]cells down 19042026 9H40'!$B:$B,'[12]cells down 19042026 9H40'!$B:$B,"")</f>
        <v/>
      </c>
      <c r="BG2362" s="9" t="s">
        <v>5537</v>
      </c>
      <c r="BH2362" s="9" t="s">
        <v>318</v>
      </c>
    </row>
    <row r="2363" spans="1:60" s="9" customFormat="1" x14ac:dyDescent="0.3">
      <c r="A2363" s="1" t="s">
        <v>4785</v>
      </c>
      <c r="B2363" s="8" t="s">
        <v>4786</v>
      </c>
      <c r="C2363" s="3" t="str">
        <f>_xlfn.XLOOKUP(B2363,'[1]daily break down'!$D:$D,'[1]daily break down'!$E:$E,"")</f>
        <v>CENTRE</v>
      </c>
      <c r="D2363" s="1" t="s">
        <v>11</v>
      </c>
      <c r="E2363" s="1" t="s">
        <v>12</v>
      </c>
      <c r="F2363" s="3" t="s">
        <v>37</v>
      </c>
      <c r="G2363" s="1" t="s">
        <v>4152</v>
      </c>
      <c r="H2363" s="42" t="str">
        <f>_xlfn.XLOOKUP(B2363,[2]CALCULATION!$B:$B,[2]CALCULATION!$H:$H,"")</f>
        <v>ZTE</v>
      </c>
      <c r="I2363" s="34">
        <v>0</v>
      </c>
      <c r="J2363" s="34">
        <v>0</v>
      </c>
      <c r="K2363" s="34">
        <v>0</v>
      </c>
      <c r="L2363" s="34">
        <v>0</v>
      </c>
      <c r="M2363" s="34">
        <v>0</v>
      </c>
      <c r="N2363" s="34">
        <v>0</v>
      </c>
      <c r="O2363" s="34">
        <v>0</v>
      </c>
      <c r="P2363" s="34">
        <v>0</v>
      </c>
      <c r="Q2363" s="34">
        <v>0</v>
      </c>
      <c r="R2363" s="34">
        <v>0</v>
      </c>
      <c r="S2363" s="35">
        <v>0</v>
      </c>
      <c r="T2363" s="35">
        <v>0</v>
      </c>
      <c r="U2363" s="35">
        <v>0</v>
      </c>
      <c r="V2363" s="35">
        <v>0</v>
      </c>
      <c r="W2363" s="35">
        <v>0</v>
      </c>
      <c r="X2363" s="35">
        <v>0</v>
      </c>
      <c r="Y2363" s="35">
        <v>0</v>
      </c>
      <c r="Z2363" s="35">
        <v>0</v>
      </c>
      <c r="AA2363" s="35">
        <v>0</v>
      </c>
      <c r="AB2363" s="35">
        <v>0</v>
      </c>
      <c r="AC2363" s="35">
        <v>0</v>
      </c>
      <c r="AD2363" s="35">
        <v>0</v>
      </c>
      <c r="AE2363" s="58" t="s">
        <v>5560</v>
      </c>
      <c r="AF2363" s="58"/>
      <c r="AG2363" s="57" t="str" cm="1">
        <f t="array" ref="AG2363">IFERROR(_xlfn.IFS(
AI2363="MPR ISSUE","PDH",
AI2363="BSS Hardware Issue","BSS",
AI2363="Sites strategiques, MLL, Pylone, etc.","ENVTECH",
AI2363="AKTIVCO DEFAUT GE &amp; POWER Cabinet","AKTIVCO",
AI2363="AKTIVCO Coupure ENEO &amp; Baisse de tension","AKTIVCO GRID ONLY",
AI2363="Coupure ENEO &amp; Baisse de tension","IHS GRID ONLY",
AI2363="Defaut GE &amp; POWER Cabinet","IHS",
AI2363="Sharing","Partners",
AI2363="Sites strategiques &amp; DataCenter","SST &amp; DC",
AI2363="Exclu","Exclu",
AI2363="SAT","SAT",
AI2363="SPARE-ISSUE","SPARE-ISSUE",
AI2363="Fiber CAmtel","TRANS_FO_CAMTEL",
AI2363="Fiber AOF","Fiber AOF",
AI2363="Projet OCM (HUAWEI)","TRAVAUX-HUAWEI",
AI2363="Projet OCM (NOKIA)","TRAVAUX-NOKIA",
AI2363="ACCESS-ISSUE","ACCESS-ISSUE",
AI2363="Projet OCM (ZTE, NOKIA, autres projets)","TRAVAUX OCM",
AI2363="No root CAuse","No root cause",
AI2363="ODU HS","PDH",
AI2363="IP &amp; VLAN","PDH",
AI2363="Warehouse HUAWEI","SPARE-ISSUE",
AI2363="SPARE-HS","SPARE-ISSUE",
AI2363="Power Telco","BSS",AI2363="no impacts","no impacts"
),"")</f>
        <v>no impacts</v>
      </c>
      <c r="AH2363" s="57" t="str" cm="1">
        <f t="array" ref="AH2363">IFERROR(_xlfn.IFS(
AI2363="MPR ISSUE","TX ISSUE",
AI2363="BSS Hardware Issue","RAN ISSUE",
AI2363="Sites strategiques, MLL, Pylone, etc.","ENVTECH",
AI2363="AKTIVCO DEFAUT GE &amp; POWER Cabinet","POWER ISSUE",
AI2363="AKTIVCO Coupure ENEO &amp; Baisse de tension","POWER ISSUE",
AI2363="Coupure ENEO &amp; Baisse de tension","POWER ISSUE",
AI2363="Defaut GE &amp; POWER Cabinet","POWER ISSUE",
AI2363="Sharing","POWER ISSUE",
AI2363="Sites strategiques &amp; DataCenter","POWER ISSUE",
AI2363="Exclu","Exclu",
AI2363="SAT","TX ISSUE",
AI2363="SPARE-ISSUE","SPARE-ISSUE",
AI2363="Fiber CAmtel","TX ISSUE",
AI2363="Fiber AOF","TX ISSUE",
AI2363="Projet OCM (HUAWEI)","TRAVAUX-HUAWEI",
AI2363="Projet OCM (NOKIA)","TRAVAUX -NOKIA",
AI2363="ACCESS-ISSUE","ACCESS-ISSUE",
AI2363="Projet OCM (ZTE, NOKIA, autres projets)","TRAVAUX OCM",
AI2363="No root CAuse","No root cause",
AI2363="ODU HS","TX ISSUE",
AI2363="IP &amp; VLAN","TX ISSUE",
AI2363="Warehouse HUAWEI","SPARE-ISSUE",
AI2363="SPARE-HS","SPARE-ISSUE",
AI2363="Power Telco","RAN ISSUE",AI2363="no impacts","no impacts"
),"")</f>
        <v>no impacts</v>
      </c>
      <c r="AI2363" s="85" t="s">
        <v>5998</v>
      </c>
      <c r="AJ2363" s="57" t="str" cm="1">
        <f t="array" ref="AJ2363">IFERROR(_xlfn.IFS(
AI2363="MPR ISSUE","ACTIVE",
AI2363="BSS Hardware Issue","ACTIVE",
AI2363="Sites strategiques, MLL, Pylone, etc.","PASSIVE",
AI2363="AKTIVCO DEFAUT GE &amp; POWER Cabinet","PASSIVE",
AI2363="AKTIVCO Coupure ENEO &amp; Baisse de tension","PASSIVE",
AI2363="Coupure ENEO &amp; Baisse de tension","PASSIVE",
AI2363="Defaut GE &amp; POWER Cabinet","PASSIVE",
AI2363="Sharing","PASSIVE",
AI2363="Sites strategiques &amp; DataCenter","PASSIVE",
AI2363="Exclu","Exclu",
AI2363="SAT","ACTIVE",
AI2363="SPARE-ISSUE","SPARE-ISSUE",
AI2363="Fiber CAmtel","ACTIVE",
AI2363="Fiber AOF","ACTIVE",
AI2363="Projet OCM (HUAWEI)","PLANNED WORKS",
AI2363="Projet OCM (NOKIA)","PLANNED WORKS",
AI2363="ACCESS-ISSUE","ACCESS-ISSUE",
AI2363="Projet OCM (ZTE, NOKIA, autres projets)","PLANNED WORKS",
AI2363="No root CAuse","No root cause",
AI2363="ODU HS","ACTIVE",
AI2363="IP &amp; VLAN","ACTIVE",
AI2363="Warehouse HUAWEI","SPARE-ISSUE",
AI2363="SPARE-HS","SPARE-ISSUE",
AI2363="Power Telco","ACTIVE", AI2363="no impacts","no impacts"
),"")</f>
        <v>no impacts</v>
      </c>
      <c r="AK2363" s="23" t="s">
        <v>5537</v>
      </c>
      <c r="AL2363" s="23" t="str">
        <f t="shared" si="69"/>
        <v>CTR_220</v>
      </c>
      <c r="AN2363" s="9" t="s">
        <v>5537</v>
      </c>
      <c r="AO2363" s="23" t="str">
        <f>_xlfn.XLOOKUP(B2363,'INCIDENT-05-03-2026'!E:E,'INCIDENT-05-03-2026'!F:F,"")</f>
        <v/>
      </c>
      <c r="AP2363" s="7" t="s">
        <v>5537</v>
      </c>
      <c r="AQ2363" s="6"/>
      <c r="AR2363" s="7"/>
      <c r="AS2363" s="3" t="str">
        <f>_xlfn.XLOOKUP(B2363,'[3]tt num | region | site id'!$C:$C,'[3]tt num | region | site id'!$Q:$Q,"")</f>
        <v/>
      </c>
      <c r="AT2363" s="24" t="str">
        <f>_xlfn.XLOOKUP(B2363,'[4]Cells Huawei 03052026 12h'!$B:$B,'[4]Cells Huawei 03052026 12h'!$T:$T,"")</f>
        <v/>
      </c>
      <c r="AU2363" s="24" t="str">
        <f>_xlfn.XLOOKUP(B2363,'[5]cells down 02052026 8h50'!$B:$B,'[5]cells down 02052026 8h50'!$R:$R,"")</f>
        <v/>
      </c>
      <c r="AV2363" s="24" t="str">
        <f>_xlfn.XLOOKUP(B2363,'[5]cells down 02052026 13h50'!$B:$B,'[5]cells down 02052026 13h50'!$R:$R,"")</f>
        <v/>
      </c>
      <c r="AW2363" s="24" t="str">
        <f>_xlfn.XLOOKUP(B2363,'[5]cells down 02052026 13h50'!$B:$B,'[5]cells down 02052026 13h50'!$R:$R,"")</f>
        <v/>
      </c>
      <c r="AX2363" s="24" t="str">
        <f>_xlfn.XLOOKUP(B2363,'[6]cell downs 03052026 8h40 '!$B:$B,'[6]cell downs 03052026 8h40 '!$R:$R,"")</f>
        <v/>
      </c>
      <c r="AY2363" s="24" t="str">
        <f>_xlfn.XLOOKUP(B2363,'[7]ALL SITES DOWN'!$D:$D,'[7]ALL SITES DOWN'!$J:$J,"")</f>
        <v/>
      </c>
      <c r="AZ2363" s="24" t="str">
        <f>_xlfn.XLOOKUP(B2363,'[8]ALL SITES DOWN'!$D:$D,'[8]ALL SITES DOWN'!$J:$J,"")</f>
        <v/>
      </c>
      <c r="BA2363" s="9" t="str">
        <f>_xlfn.XLOOKUP(B2363,[9]sheet1!$AC:$AC,[9]sheet1!$AF:$AF,"")</f>
        <v/>
      </c>
      <c r="BB2363" s="14" t="s">
        <v>5537</v>
      </c>
      <c r="BC2363" s="14" t="s">
        <v>5537</v>
      </c>
      <c r="BD2363" s="14" t="str">
        <f>_xlfn.XLOOKUP(B2363,'[10]cell downs 18042026 17h'!$B:$B,'[10]cell downs 18042026 17h'!$B:$B,"")</f>
        <v/>
      </c>
      <c r="BE2363" s="14" t="str">
        <f>_xlfn.XLOOKUP(B2363,'[11]Cells Huawei 19042026 15h'!$B:$B,'[11]Cells Huawei 19042026 15h'!$B:$B,"")</f>
        <v/>
      </c>
      <c r="BF2363" s="9" t="str">
        <f>_xlfn.XLOOKUP(B2363,'[12]cells down 19042026 9H40'!$B:$B,'[12]cells down 19042026 9H40'!$B:$B,"")</f>
        <v/>
      </c>
      <c r="BG2363" s="9" t="s">
        <v>4786</v>
      </c>
      <c r="BH2363" s="9" t="s">
        <v>12</v>
      </c>
    </row>
    <row r="2364" spans="1:60" s="9" customFormat="1" x14ac:dyDescent="0.3">
      <c r="A2364" s="1" t="s">
        <v>4789</v>
      </c>
      <c r="B2364" s="1" t="s">
        <v>4790</v>
      </c>
      <c r="C2364" s="3" t="str">
        <f>_xlfn.XLOOKUP(B2364,'[1]daily break down'!$D:$D,'[1]daily break down'!$E:$E,"")</f>
        <v>CENTRE</v>
      </c>
      <c r="D2364" s="1" t="s">
        <v>11</v>
      </c>
      <c r="E2364" s="1" t="s">
        <v>12</v>
      </c>
      <c r="F2364" s="3" t="s">
        <v>37</v>
      </c>
      <c r="G2364" s="1" t="s">
        <v>4791</v>
      </c>
      <c r="H2364" s="42" t="str">
        <f>_xlfn.XLOOKUP(B2364,[2]CALCULATION!$B:$B,[2]CALCULATION!$H:$H,"")</f>
        <v>ZTE</v>
      </c>
      <c r="I2364" s="34">
        <v>0</v>
      </c>
      <c r="J2364" s="34">
        <v>0</v>
      </c>
      <c r="K2364" s="34">
        <v>0</v>
      </c>
      <c r="L2364" s="34">
        <v>0</v>
      </c>
      <c r="M2364" s="34">
        <v>0</v>
      </c>
      <c r="N2364" s="34">
        <v>0</v>
      </c>
      <c r="O2364" s="34">
        <v>0</v>
      </c>
      <c r="P2364" s="34">
        <v>0</v>
      </c>
      <c r="Q2364" s="34">
        <v>0</v>
      </c>
      <c r="R2364" s="34">
        <v>0</v>
      </c>
      <c r="S2364" s="35">
        <v>0</v>
      </c>
      <c r="T2364" s="35">
        <v>0</v>
      </c>
      <c r="U2364" s="35">
        <v>0</v>
      </c>
      <c r="V2364" s="35">
        <v>0</v>
      </c>
      <c r="W2364" s="35">
        <v>0</v>
      </c>
      <c r="X2364" s="35">
        <v>0</v>
      </c>
      <c r="Y2364" s="35">
        <v>0</v>
      </c>
      <c r="Z2364" s="35">
        <v>0</v>
      </c>
      <c r="AA2364" s="35">
        <v>0</v>
      </c>
      <c r="AB2364" s="35">
        <v>0</v>
      </c>
      <c r="AC2364" s="35">
        <v>0</v>
      </c>
      <c r="AD2364" s="35">
        <v>0</v>
      </c>
      <c r="AE2364" s="58" t="s">
        <v>5560</v>
      </c>
      <c r="AF2364" s="58"/>
      <c r="AG2364" s="57" t="str" cm="1">
        <f t="array" ref="AG2364">IFERROR(_xlfn.IFS(
AI2364="MPR ISSUE","PDH",
AI2364="BSS Hardware Issue","BSS",
AI2364="Sites strategiques, MLL, Pylone, etc.","ENVTECH",
AI2364="AKTIVCO DEFAUT GE &amp; POWER Cabinet","AKTIVCO",
AI2364="AKTIVCO Coupure ENEO &amp; Baisse de tension","AKTIVCO GRID ONLY",
AI2364="Coupure ENEO &amp; Baisse de tension","IHS GRID ONLY",
AI2364="Defaut GE &amp; POWER Cabinet","IHS",
AI2364="Sharing","Partners",
AI2364="Sites strategiques &amp; DataCenter","SST &amp; DC",
AI2364="Exclu","Exclu",
AI2364="SAT","SAT",
AI2364="SPARE-ISSUE","SPARE-ISSUE",
AI2364="Fiber CAmtel","TRANS_FO_CAMTEL",
AI2364="Fiber AOF","Fiber AOF",
AI2364="Projet OCM (HUAWEI)","TRAVAUX-HUAWEI",
AI2364="Projet OCM (NOKIA)","TRAVAUX-NOKIA",
AI2364="ACCESS-ISSUE","ACCESS-ISSUE",
AI2364="Projet OCM (ZTE, NOKIA, autres projets)","TRAVAUX OCM",
AI2364="No root CAuse","No root cause",
AI2364="ODU HS","PDH",
AI2364="IP &amp; VLAN","PDH",
AI2364="Warehouse HUAWEI","SPARE-ISSUE",
AI2364="SPARE-HS","SPARE-ISSUE",
AI2364="Power Telco","BSS",AI2364="no impacts","no impacts"
),"")</f>
        <v>no impacts</v>
      </c>
      <c r="AH2364" s="57" t="str" cm="1">
        <f t="array" ref="AH2364">IFERROR(_xlfn.IFS(
AI2364="MPR ISSUE","TX ISSUE",
AI2364="BSS Hardware Issue","RAN ISSUE",
AI2364="Sites strategiques, MLL, Pylone, etc.","ENVTECH",
AI2364="AKTIVCO DEFAUT GE &amp; POWER Cabinet","POWER ISSUE",
AI2364="AKTIVCO Coupure ENEO &amp; Baisse de tension","POWER ISSUE",
AI2364="Coupure ENEO &amp; Baisse de tension","POWER ISSUE",
AI2364="Defaut GE &amp; POWER Cabinet","POWER ISSUE",
AI2364="Sharing","POWER ISSUE",
AI2364="Sites strategiques &amp; DataCenter","POWER ISSUE",
AI2364="Exclu","Exclu",
AI2364="SAT","TX ISSUE",
AI2364="SPARE-ISSUE","SPARE-ISSUE",
AI2364="Fiber CAmtel","TX ISSUE",
AI2364="Fiber AOF","TX ISSUE",
AI2364="Projet OCM (HUAWEI)","TRAVAUX-HUAWEI",
AI2364="Projet OCM (NOKIA)","TRAVAUX -NOKIA",
AI2364="ACCESS-ISSUE","ACCESS-ISSUE",
AI2364="Projet OCM (ZTE, NOKIA, autres projets)","TRAVAUX OCM",
AI2364="No root CAuse","No root cause",
AI2364="ODU HS","TX ISSUE",
AI2364="IP &amp; VLAN","TX ISSUE",
AI2364="Warehouse HUAWEI","SPARE-ISSUE",
AI2364="SPARE-HS","SPARE-ISSUE",
AI2364="Power Telco","RAN ISSUE",AI2364="no impacts","no impacts"
),"")</f>
        <v>no impacts</v>
      </c>
      <c r="AI2364" s="85" t="s">
        <v>5998</v>
      </c>
      <c r="AJ2364" s="57" t="str" cm="1">
        <f t="array" ref="AJ2364">IFERROR(_xlfn.IFS(
AI2364="MPR ISSUE","ACTIVE",
AI2364="BSS Hardware Issue","ACTIVE",
AI2364="Sites strategiques, MLL, Pylone, etc.","PASSIVE",
AI2364="AKTIVCO DEFAUT GE &amp; POWER Cabinet","PASSIVE",
AI2364="AKTIVCO Coupure ENEO &amp; Baisse de tension","PASSIVE",
AI2364="Coupure ENEO &amp; Baisse de tension","PASSIVE",
AI2364="Defaut GE &amp; POWER Cabinet","PASSIVE",
AI2364="Sharing","PASSIVE",
AI2364="Sites strategiques &amp; DataCenter","PASSIVE",
AI2364="Exclu","Exclu",
AI2364="SAT","ACTIVE",
AI2364="SPARE-ISSUE","SPARE-ISSUE",
AI2364="Fiber CAmtel","ACTIVE",
AI2364="Fiber AOF","ACTIVE",
AI2364="Projet OCM (HUAWEI)","PLANNED WORKS",
AI2364="Projet OCM (NOKIA)","PLANNED WORKS",
AI2364="ACCESS-ISSUE","ACCESS-ISSUE",
AI2364="Projet OCM (ZTE, NOKIA, autres projets)","PLANNED WORKS",
AI2364="No root CAuse","No root cause",
AI2364="ODU HS","ACTIVE",
AI2364="IP &amp; VLAN","ACTIVE",
AI2364="Warehouse HUAWEI","SPARE-ISSUE",
AI2364="SPARE-HS","SPARE-ISSUE",
AI2364="Power Telco","ACTIVE", AI2364="no impacts","no impacts"
),"")</f>
        <v>no impacts</v>
      </c>
      <c r="AK2364" s="23" t="s">
        <v>5537</v>
      </c>
      <c r="AL2364" s="23" t="str">
        <f t="shared" si="69"/>
        <v>CTR_135</v>
      </c>
      <c r="AN2364" s="9" t="s">
        <v>5537</v>
      </c>
      <c r="AO2364" s="23" t="str">
        <f>_xlfn.XLOOKUP(B2364,'INCIDENT-05-03-2026'!E:E,'INCIDENT-05-03-2026'!F:F,"")</f>
        <v/>
      </c>
      <c r="AP2364" s="7" t="s">
        <v>5537</v>
      </c>
      <c r="AQ2364" s="6"/>
      <c r="AR2364" s="7"/>
      <c r="AS2364" s="3" t="str">
        <f>_xlfn.XLOOKUP(B2364,'[3]tt num | region | site id'!$C:$C,'[3]tt num | region | site id'!$Q:$Q,"")</f>
        <v/>
      </c>
      <c r="AT2364" s="24" t="str">
        <f>_xlfn.XLOOKUP(B2364,'[4]Cells Huawei 03052026 12h'!$B:$B,'[4]Cells Huawei 03052026 12h'!$T:$T,"")</f>
        <v/>
      </c>
      <c r="AU2364" s="24" t="str">
        <f>_xlfn.XLOOKUP(B2364,'[5]cells down 02052026 8h50'!$B:$B,'[5]cells down 02052026 8h50'!$R:$R,"")</f>
        <v/>
      </c>
      <c r="AV2364" s="24" t="str">
        <f>_xlfn.XLOOKUP(B2364,'[5]cells down 02052026 13h50'!$B:$B,'[5]cells down 02052026 13h50'!$R:$R,"")</f>
        <v/>
      </c>
      <c r="AW2364" s="24" t="str">
        <f>_xlfn.XLOOKUP(B2364,'[5]cells down 02052026 13h50'!$B:$B,'[5]cells down 02052026 13h50'!$R:$R,"")</f>
        <v/>
      </c>
      <c r="AX2364" s="24" t="str">
        <f>_xlfn.XLOOKUP(B2364,'[6]cell downs 03052026 8h40 '!$B:$B,'[6]cell downs 03052026 8h40 '!$R:$R,"")</f>
        <v/>
      </c>
      <c r="AY2364" s="24" t="str">
        <f>_xlfn.XLOOKUP(B2364,'[7]ALL SITES DOWN'!$D:$D,'[7]ALL SITES DOWN'!$J:$J,"")</f>
        <v/>
      </c>
      <c r="AZ2364" s="24" t="str">
        <f>_xlfn.XLOOKUP(B2364,'[8]ALL SITES DOWN'!$D:$D,'[8]ALL SITES DOWN'!$J:$J,"")</f>
        <v/>
      </c>
      <c r="BA2364" s="9" t="str">
        <f>_xlfn.XLOOKUP(B2364,[9]sheet1!$AC:$AC,[9]sheet1!$AF:$AF,"")</f>
        <v/>
      </c>
      <c r="BB2364" s="14" t="s">
        <v>5537</v>
      </c>
      <c r="BC2364" s="14" t="s">
        <v>5537</v>
      </c>
      <c r="BD2364" s="14" t="str">
        <f>_xlfn.XLOOKUP(B2364,'[10]cell downs 18042026 17h'!$B:$B,'[10]cell downs 18042026 17h'!$B:$B,"")</f>
        <v/>
      </c>
      <c r="BE2364" s="14" t="str">
        <f>_xlfn.XLOOKUP(B2364,'[11]Cells Huawei 19042026 15h'!$B:$B,'[11]Cells Huawei 19042026 15h'!$B:$B,"")</f>
        <v/>
      </c>
      <c r="BF2364" s="9" t="str">
        <f>_xlfn.XLOOKUP(B2364,'[12]cells down 19042026 9H40'!$B:$B,'[12]cells down 19042026 9H40'!$B:$B,"")</f>
        <v/>
      </c>
      <c r="BG2364" s="9" t="s">
        <v>4790</v>
      </c>
      <c r="BH2364" s="9" t="s">
        <v>318</v>
      </c>
    </row>
    <row r="2365" spans="1:60" s="9" customFormat="1" x14ac:dyDescent="0.3">
      <c r="A2365" s="2" t="s">
        <v>4795</v>
      </c>
      <c r="B2365" s="8" t="s">
        <v>4796</v>
      </c>
      <c r="C2365" s="3" t="str">
        <f>_xlfn.XLOOKUP(B2365,'[1]daily break down'!$D:$D,'[1]daily break down'!$E:$E,"")</f>
        <v>CENTRE</v>
      </c>
      <c r="D2365" s="1" t="s">
        <v>11</v>
      </c>
      <c r="E2365" s="1" t="s">
        <v>66</v>
      </c>
      <c r="F2365" s="3" t="s">
        <v>37</v>
      </c>
      <c r="G2365" s="1" t="s">
        <v>4797</v>
      </c>
      <c r="H2365" s="42" t="str">
        <f>_xlfn.XLOOKUP(B2365,[2]CALCULATION!$B:$B,[2]CALCULATION!$H:$H,"")</f>
        <v>ZTE</v>
      </c>
      <c r="I2365" s="34">
        <v>0</v>
      </c>
      <c r="J2365" s="34">
        <v>0</v>
      </c>
      <c r="K2365" s="34">
        <v>0</v>
      </c>
      <c r="L2365" s="34">
        <v>0</v>
      </c>
      <c r="M2365" s="34">
        <v>0</v>
      </c>
      <c r="N2365" s="34">
        <v>0</v>
      </c>
      <c r="O2365" s="34">
        <v>0</v>
      </c>
      <c r="P2365" s="34">
        <v>0</v>
      </c>
      <c r="Q2365" s="34">
        <v>0</v>
      </c>
      <c r="R2365" s="34">
        <v>0</v>
      </c>
      <c r="S2365" s="35">
        <v>0</v>
      </c>
      <c r="T2365" s="35">
        <v>0</v>
      </c>
      <c r="U2365" s="35">
        <v>0</v>
      </c>
      <c r="V2365" s="35">
        <v>0</v>
      </c>
      <c r="W2365" s="35">
        <v>0</v>
      </c>
      <c r="X2365" s="35">
        <v>0</v>
      </c>
      <c r="Y2365" s="35">
        <v>0</v>
      </c>
      <c r="Z2365" s="35">
        <v>0</v>
      </c>
      <c r="AA2365" s="35">
        <v>0</v>
      </c>
      <c r="AB2365" s="35">
        <v>0</v>
      </c>
      <c r="AC2365" s="35">
        <v>0</v>
      </c>
      <c r="AD2365" s="35">
        <v>0</v>
      </c>
      <c r="AE2365" s="58" t="s">
        <v>5560</v>
      </c>
      <c r="AF2365" s="58"/>
      <c r="AG2365" s="57" t="str" cm="1">
        <f t="array" ref="AG2365">IFERROR(_xlfn.IFS(
AI2365="MPR ISSUE","PDH",
AI2365="BSS Hardware Issue","BSS",
AI2365="Sites strategiques, MLL, Pylone, etc.","ENVTECH",
AI2365="AKTIVCO DEFAUT GE &amp; POWER Cabinet","AKTIVCO",
AI2365="AKTIVCO Coupure ENEO &amp; Baisse de tension","AKTIVCO GRID ONLY",
AI2365="Coupure ENEO &amp; Baisse de tension","IHS GRID ONLY",
AI2365="Defaut GE &amp; POWER Cabinet","IHS",
AI2365="Sharing","Partners",
AI2365="Sites strategiques &amp; DataCenter","SST &amp; DC",
AI2365="Exclu","Exclu",
AI2365="SAT","SAT",
AI2365="SPARE-ISSUE","SPARE-ISSUE",
AI2365="Fiber CAmtel","TRANS_FO_CAMTEL",
AI2365="Fiber AOF","Fiber AOF",
AI2365="Projet OCM (HUAWEI)","TRAVAUX-HUAWEI",
AI2365="Projet OCM (NOKIA)","TRAVAUX-NOKIA",
AI2365="ACCESS-ISSUE","ACCESS-ISSUE",
AI2365="Projet OCM (ZTE, NOKIA, autres projets)","TRAVAUX OCM",
AI2365="No root CAuse","No root cause",
AI2365="ODU HS","PDH",
AI2365="IP &amp; VLAN","PDH",
AI2365="Warehouse HUAWEI","SPARE-ISSUE",
AI2365="SPARE-HS","SPARE-ISSUE",
AI2365="Power Telco","BSS",AI2365="no impacts","no impacts"
),"")</f>
        <v>no impacts</v>
      </c>
      <c r="AH2365" s="57" t="str" cm="1">
        <f t="array" ref="AH2365">IFERROR(_xlfn.IFS(
AI2365="MPR ISSUE","TX ISSUE",
AI2365="BSS Hardware Issue","RAN ISSUE",
AI2365="Sites strategiques, MLL, Pylone, etc.","ENVTECH",
AI2365="AKTIVCO DEFAUT GE &amp; POWER Cabinet","POWER ISSUE",
AI2365="AKTIVCO Coupure ENEO &amp; Baisse de tension","POWER ISSUE",
AI2365="Coupure ENEO &amp; Baisse de tension","POWER ISSUE",
AI2365="Defaut GE &amp; POWER Cabinet","POWER ISSUE",
AI2365="Sharing","POWER ISSUE",
AI2365="Sites strategiques &amp; DataCenter","POWER ISSUE",
AI2365="Exclu","Exclu",
AI2365="SAT","TX ISSUE",
AI2365="SPARE-ISSUE","SPARE-ISSUE",
AI2365="Fiber CAmtel","TX ISSUE",
AI2365="Fiber AOF","TX ISSUE",
AI2365="Projet OCM (HUAWEI)","TRAVAUX-HUAWEI",
AI2365="Projet OCM (NOKIA)","TRAVAUX -NOKIA",
AI2365="ACCESS-ISSUE","ACCESS-ISSUE",
AI2365="Projet OCM (ZTE, NOKIA, autres projets)","TRAVAUX OCM",
AI2365="No root CAuse","No root cause",
AI2365="ODU HS","TX ISSUE",
AI2365="IP &amp; VLAN","TX ISSUE",
AI2365="Warehouse HUAWEI","SPARE-ISSUE",
AI2365="SPARE-HS","SPARE-ISSUE",
AI2365="Power Telco","RAN ISSUE",AI2365="no impacts","no impacts"
),"")</f>
        <v>no impacts</v>
      </c>
      <c r="AI2365" s="85" t="s">
        <v>5998</v>
      </c>
      <c r="AJ2365" s="57" t="str" cm="1">
        <f t="array" ref="AJ2365">IFERROR(_xlfn.IFS(
AI2365="MPR ISSUE","ACTIVE",
AI2365="BSS Hardware Issue","ACTIVE",
AI2365="Sites strategiques, MLL, Pylone, etc.","PASSIVE",
AI2365="AKTIVCO DEFAUT GE &amp; POWER Cabinet","PASSIVE",
AI2365="AKTIVCO Coupure ENEO &amp; Baisse de tension","PASSIVE",
AI2365="Coupure ENEO &amp; Baisse de tension","PASSIVE",
AI2365="Defaut GE &amp; POWER Cabinet","PASSIVE",
AI2365="Sharing","PASSIVE",
AI2365="Sites strategiques &amp; DataCenter","PASSIVE",
AI2365="Exclu","Exclu",
AI2365="SAT","ACTIVE",
AI2365="SPARE-ISSUE","SPARE-ISSUE",
AI2365="Fiber CAmtel","ACTIVE",
AI2365="Fiber AOF","ACTIVE",
AI2365="Projet OCM (HUAWEI)","PLANNED WORKS",
AI2365="Projet OCM (NOKIA)","PLANNED WORKS",
AI2365="ACCESS-ISSUE","ACCESS-ISSUE",
AI2365="Projet OCM (ZTE, NOKIA, autres projets)","PLANNED WORKS",
AI2365="No root CAuse","No root cause",
AI2365="ODU HS","ACTIVE",
AI2365="IP &amp; VLAN","ACTIVE",
AI2365="Warehouse HUAWEI","SPARE-ISSUE",
AI2365="SPARE-HS","SPARE-ISSUE",
AI2365="Power Telco","ACTIVE", AI2365="no impacts","no impacts"
),"")</f>
        <v>no impacts</v>
      </c>
      <c r="AK2365" s="23" t="s">
        <v>5537</v>
      </c>
      <c r="AL2365" s="23" t="str">
        <f t="shared" si="69"/>
        <v>CTR_143</v>
      </c>
      <c r="AN2365" s="9" t="s">
        <v>5537</v>
      </c>
      <c r="AO2365" s="23" t="str">
        <f>_xlfn.XLOOKUP(B2365,'INCIDENT-05-03-2026'!E:E,'INCIDENT-05-03-2026'!F:F,"")</f>
        <v/>
      </c>
      <c r="AP2365" s="7" t="s">
        <v>5537</v>
      </c>
      <c r="AQ2365" s="6"/>
      <c r="AR2365" s="7"/>
      <c r="AS2365" s="3" t="str">
        <f>_xlfn.XLOOKUP(B2365,'[3]tt num | region | site id'!$C:$C,'[3]tt num | region | site id'!$Q:$Q,"")</f>
        <v/>
      </c>
      <c r="AT2365" s="24" t="str">
        <f>_xlfn.XLOOKUP(B2365,'[4]Cells Huawei 03052026 12h'!$B:$B,'[4]Cells Huawei 03052026 12h'!$T:$T,"")</f>
        <v/>
      </c>
      <c r="AU2365" s="24" t="str">
        <f>_xlfn.XLOOKUP(B2365,'[5]cells down 02052026 8h50'!$B:$B,'[5]cells down 02052026 8h50'!$R:$R,"")</f>
        <v/>
      </c>
      <c r="AV2365" s="24" t="str">
        <f>_xlfn.XLOOKUP(B2365,'[5]cells down 02052026 13h50'!$B:$B,'[5]cells down 02052026 13h50'!$R:$R,"")</f>
        <v/>
      </c>
      <c r="AW2365" s="24" t="str">
        <f>_xlfn.XLOOKUP(B2365,'[5]cells down 02052026 13h50'!$B:$B,'[5]cells down 02052026 13h50'!$R:$R,"")</f>
        <v/>
      </c>
      <c r="AX2365" s="24" t="str">
        <f>_xlfn.XLOOKUP(B2365,'[6]cell downs 03052026 8h40 '!$B:$B,'[6]cell downs 03052026 8h40 '!$R:$R,"")</f>
        <v/>
      </c>
      <c r="AY2365" s="24" t="str">
        <f>_xlfn.XLOOKUP(B2365,'[7]ALL SITES DOWN'!$D:$D,'[7]ALL SITES DOWN'!$J:$J,"")</f>
        <v/>
      </c>
      <c r="AZ2365" s="24" t="str">
        <f>_xlfn.XLOOKUP(B2365,'[8]ALL SITES DOWN'!$D:$D,'[8]ALL SITES DOWN'!$J:$J,"")</f>
        <v/>
      </c>
      <c r="BA2365" s="9" t="str">
        <f>_xlfn.XLOOKUP(B2365,[9]sheet1!$AC:$AC,[9]sheet1!$AF:$AF,"")</f>
        <v/>
      </c>
      <c r="BB2365" s="14" t="s">
        <v>5537</v>
      </c>
      <c r="BC2365" s="14" t="s">
        <v>5537</v>
      </c>
      <c r="BD2365" s="14" t="str">
        <f>_xlfn.XLOOKUP(B2365,'[10]cell downs 18042026 17h'!$B:$B,'[10]cell downs 18042026 17h'!$B:$B,"")</f>
        <v/>
      </c>
      <c r="BE2365" s="14" t="str">
        <f>_xlfn.XLOOKUP(B2365,'[11]Cells Huawei 19042026 15h'!$B:$B,'[11]Cells Huawei 19042026 15h'!$B:$B,"")</f>
        <v/>
      </c>
      <c r="BF2365" s="9" t="str">
        <f>_xlfn.XLOOKUP(B2365,'[12]cells down 19042026 9H40'!$B:$B,'[12]cells down 19042026 9H40'!$B:$B,"")</f>
        <v/>
      </c>
      <c r="BG2365" s="9" t="s">
        <v>4796</v>
      </c>
      <c r="BH2365" s="9" t="s">
        <v>12</v>
      </c>
    </row>
    <row r="2366" spans="1:60" s="9" customFormat="1" x14ac:dyDescent="0.3">
      <c r="A2366" s="1" t="s">
        <v>4819</v>
      </c>
      <c r="B2366" s="8" t="s">
        <v>4820</v>
      </c>
      <c r="C2366" s="3" t="str">
        <f>_xlfn.XLOOKUP(B2366,'[1]daily break down'!$D:$D,'[1]daily break down'!$E:$E,"")</f>
        <v>OUEST</v>
      </c>
      <c r="D2366" s="1" t="s">
        <v>11</v>
      </c>
      <c r="E2366" s="1" t="s">
        <v>96</v>
      </c>
      <c r="F2366" s="3" t="s">
        <v>102</v>
      </c>
      <c r="G2366" s="1" t="s">
        <v>4819</v>
      </c>
      <c r="H2366" s="40" t="str">
        <f>_xlfn.XLOOKUP(B2366,[2]CALCULATION!$B:$B,[2]CALCULATION!$H:$H,"")</f>
        <v>HUAWEI</v>
      </c>
      <c r="I2366" s="34">
        <v>0</v>
      </c>
      <c r="J2366" s="34">
        <v>0</v>
      </c>
      <c r="K2366" s="34">
        <v>0</v>
      </c>
      <c r="L2366" s="34">
        <v>0</v>
      </c>
      <c r="M2366" s="34">
        <v>0</v>
      </c>
      <c r="N2366" s="34">
        <v>0</v>
      </c>
      <c r="O2366" s="34">
        <v>0</v>
      </c>
      <c r="P2366" s="34">
        <v>0</v>
      </c>
      <c r="Q2366" s="34">
        <v>0</v>
      </c>
      <c r="R2366" s="34">
        <v>0</v>
      </c>
      <c r="S2366" s="35">
        <v>0</v>
      </c>
      <c r="T2366" s="35">
        <v>0</v>
      </c>
      <c r="U2366" s="35">
        <v>0</v>
      </c>
      <c r="V2366" s="35">
        <v>0</v>
      </c>
      <c r="W2366" s="35">
        <v>0</v>
      </c>
      <c r="X2366" s="35">
        <v>0</v>
      </c>
      <c r="Y2366" s="35">
        <v>0</v>
      </c>
      <c r="Z2366" s="35">
        <v>0</v>
      </c>
      <c r="AA2366" s="35">
        <v>0</v>
      </c>
      <c r="AB2366" s="35">
        <v>0</v>
      </c>
      <c r="AC2366" s="35">
        <v>0</v>
      </c>
      <c r="AD2366" s="35">
        <v>0</v>
      </c>
      <c r="AE2366" s="58" t="s">
        <v>5560</v>
      </c>
      <c r="AF2366" s="58"/>
      <c r="AG2366" s="57" t="str" cm="1">
        <f t="array" ref="AG2366">IFERROR(_xlfn.IFS(
AI2366="MPR ISSUE","PDH",
AI2366="BSS Hardware Issue","BSS",
AI2366="Sites strategiques, MLL, Pylone, etc.","ENVTECH",
AI2366="AKTIVCO DEFAUT GE &amp; POWER Cabinet","AKTIVCO",
AI2366="AKTIVCO Coupure ENEO &amp; Baisse de tension","AKTIVCO GRID ONLY",
AI2366="Coupure ENEO &amp; Baisse de tension","IHS GRID ONLY",
AI2366="Defaut GE &amp; POWER Cabinet","IHS",
AI2366="Sharing","Partners",
AI2366="Sites strategiques &amp; DataCenter","SST &amp; DC",
AI2366="Exclu","Exclu",
AI2366="SAT","SAT",
AI2366="SPARE-ISSUE","SPARE-ISSUE",
AI2366="Fiber CAmtel","TRANS_FO_CAMTEL",
AI2366="Fiber AOF","Fiber AOF",
AI2366="Projet OCM (HUAWEI)","TRAVAUX-HUAWEI",
AI2366="Projet OCM (NOKIA)","TRAVAUX-NOKIA",
AI2366="ACCESS-ISSUE","ACCESS-ISSUE",
AI2366="Projet OCM (ZTE, NOKIA, autres projets)","TRAVAUX OCM",
AI2366="No root CAuse","No root cause",
AI2366="ODU HS","PDH",
AI2366="IP &amp; VLAN","PDH",
AI2366="Warehouse HUAWEI","SPARE-ISSUE",
AI2366="SPARE-HS","SPARE-ISSUE",
AI2366="Power Telco","BSS",AI2366="no impacts","no impacts"
),"")</f>
        <v>no impacts</v>
      </c>
      <c r="AH2366" s="57" t="str" cm="1">
        <f t="array" ref="AH2366">IFERROR(_xlfn.IFS(
AI2366="MPR ISSUE","TX ISSUE",
AI2366="BSS Hardware Issue","RAN ISSUE",
AI2366="Sites strategiques, MLL, Pylone, etc.","ENVTECH",
AI2366="AKTIVCO DEFAUT GE &amp; POWER Cabinet","POWER ISSUE",
AI2366="AKTIVCO Coupure ENEO &amp; Baisse de tension","POWER ISSUE",
AI2366="Coupure ENEO &amp; Baisse de tension","POWER ISSUE",
AI2366="Defaut GE &amp; POWER Cabinet","POWER ISSUE",
AI2366="Sharing","POWER ISSUE",
AI2366="Sites strategiques &amp; DataCenter","POWER ISSUE",
AI2366="Exclu","Exclu",
AI2366="SAT","TX ISSUE",
AI2366="SPARE-ISSUE","SPARE-ISSUE",
AI2366="Fiber CAmtel","TX ISSUE",
AI2366="Fiber AOF","TX ISSUE",
AI2366="Projet OCM (HUAWEI)","TRAVAUX-HUAWEI",
AI2366="Projet OCM (NOKIA)","TRAVAUX -NOKIA",
AI2366="ACCESS-ISSUE","ACCESS-ISSUE",
AI2366="Projet OCM (ZTE, NOKIA, autres projets)","TRAVAUX OCM",
AI2366="No root CAuse","No root cause",
AI2366="ODU HS","TX ISSUE",
AI2366="IP &amp; VLAN","TX ISSUE",
AI2366="Warehouse HUAWEI","SPARE-ISSUE",
AI2366="SPARE-HS","SPARE-ISSUE",
AI2366="Power Telco","RAN ISSUE",AI2366="no impacts","no impacts"
),"")</f>
        <v>no impacts</v>
      </c>
      <c r="AI2366" s="85" t="s">
        <v>5998</v>
      </c>
      <c r="AJ2366" s="57" t="str" cm="1">
        <f t="array" ref="AJ2366">IFERROR(_xlfn.IFS(
AI2366="MPR ISSUE","ACTIVE",
AI2366="BSS Hardware Issue","ACTIVE",
AI2366="Sites strategiques, MLL, Pylone, etc.","PASSIVE",
AI2366="AKTIVCO DEFAUT GE &amp; POWER Cabinet","PASSIVE",
AI2366="AKTIVCO Coupure ENEO &amp; Baisse de tension","PASSIVE",
AI2366="Coupure ENEO &amp; Baisse de tension","PASSIVE",
AI2366="Defaut GE &amp; POWER Cabinet","PASSIVE",
AI2366="Sharing","PASSIVE",
AI2366="Sites strategiques &amp; DataCenter","PASSIVE",
AI2366="Exclu","Exclu",
AI2366="SAT","ACTIVE",
AI2366="SPARE-ISSUE","SPARE-ISSUE",
AI2366="Fiber CAmtel","ACTIVE",
AI2366="Fiber AOF","ACTIVE",
AI2366="Projet OCM (HUAWEI)","PLANNED WORKS",
AI2366="Projet OCM (NOKIA)","PLANNED WORKS",
AI2366="ACCESS-ISSUE","ACCESS-ISSUE",
AI2366="Projet OCM (ZTE, NOKIA, autres projets)","PLANNED WORKS",
AI2366="No root CAuse","No root cause",
AI2366="ODU HS","ACTIVE",
AI2366="IP &amp; VLAN","ACTIVE",
AI2366="Warehouse HUAWEI","SPARE-ISSUE",
AI2366="SPARE-HS","SPARE-ISSUE",
AI2366="Power Telco","ACTIVE", AI2366="no impacts","no impacts"
),"")</f>
        <v>no impacts</v>
      </c>
      <c r="AK2366" s="23" t="s">
        <v>5537</v>
      </c>
      <c r="AL2366" s="23" t="str">
        <f t="shared" si="69"/>
        <v>OST_189</v>
      </c>
      <c r="AN2366" s="9" t="s">
        <v>5537</v>
      </c>
      <c r="AO2366" s="23" t="str">
        <f>_xlfn.XLOOKUP(B2366,'INCIDENT-05-03-2026'!E:E,'INCIDENT-05-03-2026'!F:F,"")</f>
        <v/>
      </c>
      <c r="AP2366" s="7" t="s">
        <v>5537</v>
      </c>
      <c r="AQ2366" s="6"/>
      <c r="AR2366" s="7"/>
      <c r="AS2366" s="3" t="str">
        <f>_xlfn.XLOOKUP(B2366,'[3]tt num | region | site id'!$C:$C,'[3]tt num | region | site id'!$Q:$Q,"")</f>
        <v/>
      </c>
      <c r="AT2366" s="24" t="str">
        <f>_xlfn.XLOOKUP(B2366,'[4]Cells Huawei 03052026 12h'!$B:$B,'[4]Cells Huawei 03052026 12h'!$T:$T,"")</f>
        <v/>
      </c>
      <c r="AU2366" s="24" t="str">
        <f>_xlfn.XLOOKUP(B2366,'[5]cells down 02052026 8h50'!$B:$B,'[5]cells down 02052026 8h50'!$R:$R,"")</f>
        <v/>
      </c>
      <c r="AV2366" s="24" t="str">
        <f>_xlfn.XLOOKUP(B2366,'[5]cells down 02052026 13h50'!$B:$B,'[5]cells down 02052026 13h50'!$R:$R,"")</f>
        <v/>
      </c>
      <c r="AW2366" s="24" t="str">
        <f>_xlfn.XLOOKUP(B2366,'[5]cells down 02052026 13h50'!$B:$B,'[5]cells down 02052026 13h50'!$R:$R,"")</f>
        <v/>
      </c>
      <c r="AX2366" s="24" t="str">
        <f>_xlfn.XLOOKUP(B2366,'[6]cell downs 03052026 8h40 '!$B:$B,'[6]cell downs 03052026 8h40 '!$R:$R,"")</f>
        <v/>
      </c>
      <c r="AY2366" s="24" t="str">
        <f>_xlfn.XLOOKUP(B2366,'[7]ALL SITES DOWN'!$D:$D,'[7]ALL SITES DOWN'!$J:$J,"")</f>
        <v/>
      </c>
      <c r="AZ2366" s="24" t="str">
        <f>_xlfn.XLOOKUP(B2366,'[8]ALL SITES DOWN'!$D:$D,'[8]ALL SITES DOWN'!$J:$J,"")</f>
        <v/>
      </c>
      <c r="BA2366" s="9" t="str">
        <f>_xlfn.XLOOKUP(B2366,[9]sheet1!$AC:$AC,[9]sheet1!$AF:$AF,"")</f>
        <v/>
      </c>
      <c r="BB2366" s="14" t="s">
        <v>5537</v>
      </c>
      <c r="BC2366" s="14" t="s">
        <v>5537</v>
      </c>
      <c r="BD2366" s="14" t="str">
        <f>_xlfn.XLOOKUP(B2366,'[10]cell downs 18042026 17h'!$B:$B,'[10]cell downs 18042026 17h'!$B:$B,"")</f>
        <v/>
      </c>
      <c r="BE2366" s="14" t="str">
        <f>_xlfn.XLOOKUP(B2366,'[11]Cells Huawei 19042026 15h'!$B:$B,'[11]Cells Huawei 19042026 15h'!$B:$B,"")</f>
        <v/>
      </c>
      <c r="BF2366" s="9" t="str">
        <f>_xlfn.XLOOKUP(B2366,'[12]cells down 19042026 9H40'!$B:$B,'[12]cells down 19042026 9H40'!$B:$B,"")</f>
        <v/>
      </c>
      <c r="BG2366" s="9" t="s">
        <v>4820</v>
      </c>
      <c r="BH2366" s="9" t="s">
        <v>12</v>
      </c>
    </row>
    <row r="2367" spans="1:60" s="9" customFormat="1" x14ac:dyDescent="0.3">
      <c r="A2367" s="1" t="s">
        <v>4821</v>
      </c>
      <c r="B2367" s="8" t="s">
        <v>4822</v>
      </c>
      <c r="C2367" s="3" t="str">
        <f>_xlfn.XLOOKUP(B2367,'[1]daily break down'!$D:$D,'[1]daily break down'!$E:$E,"")</f>
        <v>OUEST</v>
      </c>
      <c r="D2367" s="1" t="s">
        <v>11</v>
      </c>
      <c r="E2367" s="1" t="s">
        <v>12</v>
      </c>
      <c r="F2367" s="3" t="s">
        <v>102</v>
      </c>
      <c r="G2367" s="1" t="s">
        <v>4821</v>
      </c>
      <c r="H2367" s="40" t="str">
        <f>_xlfn.XLOOKUP(B2367,[2]CALCULATION!$B:$B,[2]CALCULATION!$H:$H,"")</f>
        <v>HUAWEI</v>
      </c>
      <c r="I2367" s="34">
        <v>0</v>
      </c>
      <c r="J2367" s="34">
        <v>0</v>
      </c>
      <c r="K2367" s="34">
        <v>0</v>
      </c>
      <c r="L2367" s="34">
        <v>0</v>
      </c>
      <c r="M2367" s="34">
        <v>0</v>
      </c>
      <c r="N2367" s="34">
        <v>0</v>
      </c>
      <c r="O2367" s="34">
        <v>0</v>
      </c>
      <c r="P2367" s="34">
        <v>0</v>
      </c>
      <c r="Q2367" s="34">
        <v>0</v>
      </c>
      <c r="R2367" s="34">
        <v>0</v>
      </c>
      <c r="S2367" s="35">
        <v>0</v>
      </c>
      <c r="T2367" s="35">
        <v>0</v>
      </c>
      <c r="U2367" s="35">
        <v>0</v>
      </c>
      <c r="V2367" s="35">
        <v>0</v>
      </c>
      <c r="W2367" s="35">
        <v>0</v>
      </c>
      <c r="X2367" s="35">
        <v>0</v>
      </c>
      <c r="Y2367" s="35">
        <v>0</v>
      </c>
      <c r="Z2367" s="35">
        <v>0</v>
      </c>
      <c r="AA2367" s="35">
        <v>0</v>
      </c>
      <c r="AB2367" s="35">
        <v>0</v>
      </c>
      <c r="AC2367" s="35">
        <v>0</v>
      </c>
      <c r="AD2367" s="35">
        <v>0</v>
      </c>
      <c r="AE2367" s="58" t="s">
        <v>5560</v>
      </c>
      <c r="AF2367" s="58"/>
      <c r="AG2367" s="57" t="str" cm="1">
        <f t="array" ref="AG2367">IFERROR(_xlfn.IFS(
AI2367="MPR ISSUE","PDH",
AI2367="BSS Hardware Issue","BSS",
AI2367="Sites strategiques, MLL, Pylone, etc.","ENVTECH",
AI2367="AKTIVCO DEFAUT GE &amp; POWER Cabinet","AKTIVCO",
AI2367="AKTIVCO Coupure ENEO &amp; Baisse de tension","AKTIVCO GRID ONLY",
AI2367="Coupure ENEO &amp; Baisse de tension","IHS GRID ONLY",
AI2367="Defaut GE &amp; POWER Cabinet","IHS",
AI2367="Sharing","Partners",
AI2367="Sites strategiques &amp; DataCenter","SST &amp; DC",
AI2367="Exclu","Exclu",
AI2367="SAT","SAT",
AI2367="SPARE-ISSUE","SPARE-ISSUE",
AI2367="Fiber CAmtel","TRANS_FO_CAMTEL",
AI2367="Fiber AOF","Fiber AOF",
AI2367="Projet OCM (HUAWEI)","TRAVAUX-HUAWEI",
AI2367="Projet OCM (NOKIA)","TRAVAUX-NOKIA",
AI2367="ACCESS-ISSUE","ACCESS-ISSUE",
AI2367="Projet OCM (ZTE, NOKIA, autres projets)","TRAVAUX OCM",
AI2367="No root CAuse","No root cause",
AI2367="ODU HS","PDH",
AI2367="IP &amp; VLAN","PDH",
AI2367="Warehouse HUAWEI","SPARE-ISSUE",
AI2367="SPARE-HS","SPARE-ISSUE",
AI2367="Power Telco","BSS",AI2367="no impacts","no impacts"
),"")</f>
        <v>no impacts</v>
      </c>
      <c r="AH2367" s="57" t="str" cm="1">
        <f t="array" ref="AH2367">IFERROR(_xlfn.IFS(
AI2367="MPR ISSUE","TX ISSUE",
AI2367="BSS Hardware Issue","RAN ISSUE",
AI2367="Sites strategiques, MLL, Pylone, etc.","ENVTECH",
AI2367="AKTIVCO DEFAUT GE &amp; POWER Cabinet","POWER ISSUE",
AI2367="AKTIVCO Coupure ENEO &amp; Baisse de tension","POWER ISSUE",
AI2367="Coupure ENEO &amp; Baisse de tension","POWER ISSUE",
AI2367="Defaut GE &amp; POWER Cabinet","POWER ISSUE",
AI2367="Sharing","POWER ISSUE",
AI2367="Sites strategiques &amp; DataCenter","POWER ISSUE",
AI2367="Exclu","Exclu",
AI2367="SAT","TX ISSUE",
AI2367="SPARE-ISSUE","SPARE-ISSUE",
AI2367="Fiber CAmtel","TX ISSUE",
AI2367="Fiber AOF","TX ISSUE",
AI2367="Projet OCM (HUAWEI)","TRAVAUX-HUAWEI",
AI2367="Projet OCM (NOKIA)","TRAVAUX -NOKIA",
AI2367="ACCESS-ISSUE","ACCESS-ISSUE",
AI2367="Projet OCM (ZTE, NOKIA, autres projets)","TRAVAUX OCM",
AI2367="No root CAuse","No root cause",
AI2367="ODU HS","TX ISSUE",
AI2367="IP &amp; VLAN","TX ISSUE",
AI2367="Warehouse HUAWEI","SPARE-ISSUE",
AI2367="SPARE-HS","SPARE-ISSUE",
AI2367="Power Telco","RAN ISSUE",AI2367="no impacts","no impacts"
),"")</f>
        <v>no impacts</v>
      </c>
      <c r="AI2367" s="85" t="s">
        <v>5998</v>
      </c>
      <c r="AJ2367" s="57" t="str" cm="1">
        <f t="array" ref="AJ2367">IFERROR(_xlfn.IFS(
AI2367="MPR ISSUE","ACTIVE",
AI2367="BSS Hardware Issue","ACTIVE",
AI2367="Sites strategiques, MLL, Pylone, etc.","PASSIVE",
AI2367="AKTIVCO DEFAUT GE &amp; POWER Cabinet","PASSIVE",
AI2367="AKTIVCO Coupure ENEO &amp; Baisse de tension","PASSIVE",
AI2367="Coupure ENEO &amp; Baisse de tension","PASSIVE",
AI2367="Defaut GE &amp; POWER Cabinet","PASSIVE",
AI2367="Sharing","PASSIVE",
AI2367="Sites strategiques &amp; DataCenter","PASSIVE",
AI2367="Exclu","Exclu",
AI2367="SAT","ACTIVE",
AI2367="SPARE-ISSUE","SPARE-ISSUE",
AI2367="Fiber CAmtel","ACTIVE",
AI2367="Fiber AOF","ACTIVE",
AI2367="Projet OCM (HUAWEI)","PLANNED WORKS",
AI2367="Projet OCM (NOKIA)","PLANNED WORKS",
AI2367="ACCESS-ISSUE","ACCESS-ISSUE",
AI2367="Projet OCM (ZTE, NOKIA, autres projets)","PLANNED WORKS",
AI2367="No root CAuse","No root cause",
AI2367="ODU HS","ACTIVE",
AI2367="IP &amp; VLAN","ACTIVE",
AI2367="Warehouse HUAWEI","SPARE-ISSUE",
AI2367="SPARE-HS","SPARE-ISSUE",
AI2367="Power Telco","ACTIVE", AI2367="no impacts","no impacts"
),"")</f>
        <v>no impacts</v>
      </c>
      <c r="AK2367" s="23" t="s">
        <v>5537</v>
      </c>
      <c r="AL2367" s="23" t="str">
        <f t="shared" si="69"/>
        <v>OST_088</v>
      </c>
      <c r="AN2367" s="9" t="s">
        <v>5537</v>
      </c>
      <c r="AO2367" s="23" t="str">
        <f>_xlfn.XLOOKUP(B2367,'INCIDENT-05-03-2026'!E:E,'INCIDENT-05-03-2026'!F:F,"")</f>
        <v/>
      </c>
      <c r="AP2367" s="7" t="s">
        <v>5537</v>
      </c>
      <c r="AQ2367" s="6"/>
      <c r="AR2367" s="7"/>
      <c r="AS2367" s="3" t="str">
        <f>_xlfn.XLOOKUP(B2367,'[3]tt num | region | site id'!$C:$C,'[3]tt num | region | site id'!$Q:$Q,"")</f>
        <v/>
      </c>
      <c r="AT2367" s="24" t="str">
        <f>_xlfn.XLOOKUP(B2367,'[4]Cells Huawei 03052026 12h'!$B:$B,'[4]Cells Huawei 03052026 12h'!$T:$T,"")</f>
        <v/>
      </c>
      <c r="AU2367" s="24" t="str">
        <f>_xlfn.XLOOKUP(B2367,'[5]cells down 02052026 8h50'!$B:$B,'[5]cells down 02052026 8h50'!$R:$R,"")</f>
        <v/>
      </c>
      <c r="AV2367" s="24" t="str">
        <f>_xlfn.XLOOKUP(B2367,'[5]cells down 02052026 13h50'!$B:$B,'[5]cells down 02052026 13h50'!$R:$R,"")</f>
        <v/>
      </c>
      <c r="AW2367" s="24" t="str">
        <f>_xlfn.XLOOKUP(B2367,'[5]cells down 02052026 13h50'!$B:$B,'[5]cells down 02052026 13h50'!$R:$R,"")</f>
        <v/>
      </c>
      <c r="AX2367" s="24" t="str">
        <f>_xlfn.XLOOKUP(B2367,'[6]cell downs 03052026 8h40 '!$B:$B,'[6]cell downs 03052026 8h40 '!$R:$R,"")</f>
        <v/>
      </c>
      <c r="AY2367" s="24" t="str">
        <f>_xlfn.XLOOKUP(B2367,'[7]ALL SITES DOWN'!$D:$D,'[7]ALL SITES DOWN'!$J:$J,"")</f>
        <v/>
      </c>
      <c r="AZ2367" s="24" t="str">
        <f>_xlfn.XLOOKUP(B2367,'[8]ALL SITES DOWN'!$D:$D,'[8]ALL SITES DOWN'!$J:$J,"")</f>
        <v/>
      </c>
      <c r="BA2367" s="9" t="str">
        <f>_xlfn.XLOOKUP(B2367,[9]sheet1!$AC:$AC,[9]sheet1!$AF:$AF,"")</f>
        <v/>
      </c>
      <c r="BB2367" s="14" t="s">
        <v>5537</v>
      </c>
      <c r="BC2367" s="14" t="s">
        <v>5537</v>
      </c>
      <c r="BD2367" s="14" t="str">
        <f>_xlfn.XLOOKUP(B2367,'[10]cell downs 18042026 17h'!$B:$B,'[10]cell downs 18042026 17h'!$B:$B,"")</f>
        <v/>
      </c>
      <c r="BE2367" s="14" t="str">
        <f>_xlfn.XLOOKUP(B2367,'[11]Cells Huawei 19042026 15h'!$B:$B,'[11]Cells Huawei 19042026 15h'!$B:$B,"")</f>
        <v/>
      </c>
      <c r="BF2367" s="9" t="str">
        <f>_xlfn.XLOOKUP(B2367,'[12]cells down 19042026 9H40'!$B:$B,'[12]cells down 19042026 9H40'!$B:$B,"")</f>
        <v/>
      </c>
      <c r="BG2367" s="9" t="s">
        <v>4822</v>
      </c>
      <c r="BH2367" s="9" t="s">
        <v>12</v>
      </c>
    </row>
    <row r="2368" spans="1:60" s="9" customFormat="1" x14ac:dyDescent="0.3">
      <c r="A2368" s="1" t="s">
        <v>4921</v>
      </c>
      <c r="B2368" s="8" t="s">
        <v>4922</v>
      </c>
      <c r="C2368" s="3" t="str">
        <f>_xlfn.XLOOKUP(B2368,'[1]daily break down'!$D:$D,'[1]daily break down'!$E:$E,"")</f>
        <v>CENTRE</v>
      </c>
      <c r="D2368" s="1" t="s">
        <v>11</v>
      </c>
      <c r="E2368" s="1" t="str">
        <f>BH2368</f>
        <v/>
      </c>
      <c r="F2368" s="3" t="s">
        <v>37</v>
      </c>
      <c r="G2368" s="1" t="s">
        <v>4923</v>
      </c>
      <c r="H2368" s="42" t="str">
        <f>_xlfn.XLOOKUP(B2368,[2]CALCULATION!$B:$B,[2]CALCULATION!$H:$H,"")</f>
        <v>ZTE</v>
      </c>
      <c r="I2368" s="34">
        <v>0</v>
      </c>
      <c r="J2368" s="34">
        <v>0</v>
      </c>
      <c r="K2368" s="34">
        <v>0</v>
      </c>
      <c r="L2368" s="34">
        <v>0</v>
      </c>
      <c r="M2368" s="34">
        <v>0</v>
      </c>
      <c r="N2368" s="34">
        <v>0</v>
      </c>
      <c r="O2368" s="34">
        <v>0</v>
      </c>
      <c r="P2368" s="34">
        <v>0</v>
      </c>
      <c r="Q2368" s="34">
        <v>0</v>
      </c>
      <c r="R2368" s="34">
        <v>0</v>
      </c>
      <c r="S2368" s="35">
        <v>0</v>
      </c>
      <c r="T2368" s="35">
        <v>0</v>
      </c>
      <c r="U2368" s="35">
        <v>0</v>
      </c>
      <c r="V2368" s="35">
        <v>0</v>
      </c>
      <c r="W2368" s="35">
        <v>0</v>
      </c>
      <c r="X2368" s="35">
        <v>0</v>
      </c>
      <c r="Y2368" s="35">
        <v>0</v>
      </c>
      <c r="Z2368" s="35">
        <v>0</v>
      </c>
      <c r="AA2368" s="35">
        <v>0</v>
      </c>
      <c r="AB2368" s="35">
        <v>0</v>
      </c>
      <c r="AC2368" s="35">
        <v>0</v>
      </c>
      <c r="AD2368" s="35">
        <v>0</v>
      </c>
      <c r="AE2368" s="58" t="s">
        <v>5560</v>
      </c>
      <c r="AF2368" s="58"/>
      <c r="AG2368" s="57" t="str" cm="1">
        <f t="array" ref="AG2368">IFERROR(_xlfn.IFS(
AI2368="MPR ISSUE","PDH",
AI2368="BSS Hardware Issue","BSS",
AI2368="Sites strategiques, MLL, Pylone, etc.","ENVTECH",
AI2368="AKTIVCO DEFAUT GE &amp; POWER Cabinet","AKTIVCO",
AI2368="AKTIVCO Coupure ENEO &amp; Baisse de tension","AKTIVCO GRID ONLY",
AI2368="Coupure ENEO &amp; Baisse de tension","IHS GRID ONLY",
AI2368="Defaut GE &amp; POWER Cabinet","IHS",
AI2368="Sharing","Partners",
AI2368="Sites strategiques &amp; DataCenter","SST &amp; DC",
AI2368="Exclu","Exclu",
AI2368="SAT","SAT",
AI2368="SPARE-ISSUE","SPARE-ISSUE",
AI2368="Fiber CAmtel","TRANS_FO_CAMTEL",
AI2368="Fiber AOF","Fiber AOF",
AI2368="Projet OCM (HUAWEI)","TRAVAUX-HUAWEI",
AI2368="Projet OCM (NOKIA)","TRAVAUX-NOKIA",
AI2368="ACCESS-ISSUE","ACCESS-ISSUE",
AI2368="Projet OCM (ZTE, NOKIA, autres projets)","TRAVAUX OCM",
AI2368="No root CAuse","No root cause",
AI2368="ODU HS","PDH",
AI2368="IP &amp; VLAN","PDH",
AI2368="Warehouse HUAWEI","SPARE-ISSUE",
AI2368="SPARE-HS","SPARE-ISSUE",
AI2368="Power Telco","BSS",AI2368="no impacts","no impacts"
),"")</f>
        <v>no impacts</v>
      </c>
      <c r="AH2368" s="57" t="str" cm="1">
        <f t="array" ref="AH2368">IFERROR(_xlfn.IFS(
AI2368="MPR ISSUE","TX ISSUE",
AI2368="BSS Hardware Issue","RAN ISSUE",
AI2368="Sites strategiques, MLL, Pylone, etc.","ENVTECH",
AI2368="AKTIVCO DEFAUT GE &amp; POWER Cabinet","POWER ISSUE",
AI2368="AKTIVCO Coupure ENEO &amp; Baisse de tension","POWER ISSUE",
AI2368="Coupure ENEO &amp; Baisse de tension","POWER ISSUE",
AI2368="Defaut GE &amp; POWER Cabinet","POWER ISSUE",
AI2368="Sharing","POWER ISSUE",
AI2368="Sites strategiques &amp; DataCenter","POWER ISSUE",
AI2368="Exclu","Exclu",
AI2368="SAT","TX ISSUE",
AI2368="SPARE-ISSUE","SPARE-ISSUE",
AI2368="Fiber CAmtel","TX ISSUE",
AI2368="Fiber AOF","TX ISSUE",
AI2368="Projet OCM (HUAWEI)","TRAVAUX-HUAWEI",
AI2368="Projet OCM (NOKIA)","TRAVAUX -NOKIA",
AI2368="ACCESS-ISSUE","ACCESS-ISSUE",
AI2368="Projet OCM (ZTE, NOKIA, autres projets)","TRAVAUX OCM",
AI2368="No root CAuse","No root cause",
AI2368="ODU HS","TX ISSUE",
AI2368="IP &amp; VLAN","TX ISSUE",
AI2368="Warehouse HUAWEI","SPARE-ISSUE",
AI2368="SPARE-HS","SPARE-ISSUE",
AI2368="Power Telco","RAN ISSUE",AI2368="no impacts","no impacts"
),"")</f>
        <v>no impacts</v>
      </c>
      <c r="AI2368" s="85" t="s">
        <v>5998</v>
      </c>
      <c r="AJ2368" s="57" t="str" cm="1">
        <f t="array" ref="AJ2368">IFERROR(_xlfn.IFS(
AI2368="MPR ISSUE","ACTIVE",
AI2368="BSS Hardware Issue","ACTIVE",
AI2368="Sites strategiques, MLL, Pylone, etc.","PASSIVE",
AI2368="AKTIVCO DEFAUT GE &amp; POWER Cabinet","PASSIVE",
AI2368="AKTIVCO Coupure ENEO &amp; Baisse de tension","PASSIVE",
AI2368="Coupure ENEO &amp; Baisse de tension","PASSIVE",
AI2368="Defaut GE &amp; POWER Cabinet","PASSIVE",
AI2368="Sharing","PASSIVE",
AI2368="Sites strategiques &amp; DataCenter","PASSIVE",
AI2368="Exclu","Exclu",
AI2368="SAT","ACTIVE",
AI2368="SPARE-ISSUE","SPARE-ISSUE",
AI2368="Fiber CAmtel","ACTIVE",
AI2368="Fiber AOF","ACTIVE",
AI2368="Projet OCM (HUAWEI)","PLANNED WORKS",
AI2368="Projet OCM (NOKIA)","PLANNED WORKS",
AI2368="ACCESS-ISSUE","ACCESS-ISSUE",
AI2368="Projet OCM (ZTE, NOKIA, autres projets)","PLANNED WORKS",
AI2368="No root CAuse","No root cause",
AI2368="ODU HS","ACTIVE",
AI2368="IP &amp; VLAN","ACTIVE",
AI2368="Warehouse HUAWEI","SPARE-ISSUE",
AI2368="SPARE-HS","SPARE-ISSUE",
AI2368="Power Telco","ACTIVE", AI2368="no impacts","no impacts"
),"")</f>
        <v>no impacts</v>
      </c>
      <c r="AK2368" s="23" t="s">
        <v>5537</v>
      </c>
      <c r="AL2368" s="23" t="str">
        <f t="shared" si="69"/>
        <v>CTR_364</v>
      </c>
      <c r="AN2368" s="9" t="s">
        <v>5537</v>
      </c>
      <c r="AO2368" s="23" t="str">
        <f>_xlfn.XLOOKUP(B2368,'INCIDENT-05-03-2026'!E:E,'INCIDENT-05-03-2026'!F:F,"")</f>
        <v/>
      </c>
      <c r="AP2368" s="7" t="s">
        <v>5537</v>
      </c>
      <c r="AQ2368" s="6"/>
      <c r="AR2368" s="7"/>
      <c r="AS2368" s="3" t="str">
        <f>_xlfn.XLOOKUP(B2368,'[3]tt num | region | site id'!$C:$C,'[3]tt num | region | site id'!$Q:$Q,"")</f>
        <v/>
      </c>
      <c r="AT2368" s="24" t="str">
        <f>_xlfn.XLOOKUP(B2368,'[4]Cells Huawei 03052026 12h'!$B:$B,'[4]Cells Huawei 03052026 12h'!$T:$T,"")</f>
        <v/>
      </c>
      <c r="AU2368" s="24" t="str">
        <f>_xlfn.XLOOKUP(B2368,'[5]cells down 02052026 8h50'!$B:$B,'[5]cells down 02052026 8h50'!$R:$R,"")</f>
        <v/>
      </c>
      <c r="AV2368" s="24" t="str">
        <f>_xlfn.XLOOKUP(B2368,'[5]cells down 02052026 13h50'!$B:$B,'[5]cells down 02052026 13h50'!$R:$R,"")</f>
        <v/>
      </c>
      <c r="AW2368" s="24" t="str">
        <f>_xlfn.XLOOKUP(B2368,'[5]cells down 02052026 13h50'!$B:$B,'[5]cells down 02052026 13h50'!$R:$R,"")</f>
        <v/>
      </c>
      <c r="AX2368" s="24" t="str">
        <f>_xlfn.XLOOKUP(B2368,'[6]cell downs 03052026 8h40 '!$B:$B,'[6]cell downs 03052026 8h40 '!$R:$R,"")</f>
        <v/>
      </c>
      <c r="AY2368" s="24" t="str">
        <f>_xlfn.XLOOKUP(B2368,'[7]ALL SITES DOWN'!$D:$D,'[7]ALL SITES DOWN'!$J:$J,"")</f>
        <v/>
      </c>
      <c r="AZ2368" s="24" t="str">
        <f>_xlfn.XLOOKUP(B2368,'[8]ALL SITES DOWN'!$D:$D,'[8]ALL SITES DOWN'!$J:$J,"")</f>
        <v/>
      </c>
      <c r="BA2368" s="9" t="str">
        <f>_xlfn.XLOOKUP(B2368,[9]sheet1!$AC:$AC,[9]sheet1!$AF:$AF,"")</f>
        <v/>
      </c>
      <c r="BB2368" s="14" t="s">
        <v>5537</v>
      </c>
      <c r="BC2368" s="14" t="s">
        <v>5537</v>
      </c>
      <c r="BD2368" s="14" t="str">
        <f>_xlfn.XLOOKUP(B2368,'[10]cell downs 18042026 17h'!$B:$B,'[10]cell downs 18042026 17h'!$B:$B,"")</f>
        <v/>
      </c>
      <c r="BE2368" s="14" t="str">
        <f>_xlfn.XLOOKUP(B2368,'[11]Cells Huawei 19042026 15h'!$B:$B,'[11]Cells Huawei 19042026 15h'!$B:$B,"")</f>
        <v/>
      </c>
      <c r="BF2368" s="9" t="str">
        <f>_xlfn.XLOOKUP(B2368,'[12]cells down 19042026 9H40'!$B:$B,'[12]cells down 19042026 9H40'!$B:$B,"")</f>
        <v/>
      </c>
      <c r="BG2368" s="9" t="s">
        <v>4922</v>
      </c>
      <c r="BH2368" s="9" t="s">
        <v>5537</v>
      </c>
    </row>
    <row r="2369" spans="1:60" s="9" customFormat="1" x14ac:dyDescent="0.3">
      <c r="A2369" s="1" t="s">
        <v>4834</v>
      </c>
      <c r="B2369" s="8" t="s">
        <v>4835</v>
      </c>
      <c r="C2369" s="3" t="str">
        <f>_xlfn.XLOOKUP(B2369,'[1]daily break down'!$D:$D,'[1]daily break down'!$E:$E,"")</f>
        <v>Douala</v>
      </c>
      <c r="D2369" s="1" t="s">
        <v>11</v>
      </c>
      <c r="E2369" s="1" t="s">
        <v>12</v>
      </c>
      <c r="F2369" s="3" t="s">
        <v>31</v>
      </c>
      <c r="G2369" s="1" t="s">
        <v>32</v>
      </c>
      <c r="H2369" s="42" t="str">
        <f>_xlfn.XLOOKUP(B2369,[2]CALCULATION!$B:$B,[2]CALCULATION!$H:$H,"")</f>
        <v>ZTE</v>
      </c>
      <c r="I2369" s="34">
        <v>0</v>
      </c>
      <c r="J2369" s="34">
        <v>0</v>
      </c>
      <c r="K2369" s="34">
        <v>0</v>
      </c>
      <c r="L2369" s="34">
        <v>0</v>
      </c>
      <c r="M2369" s="34">
        <v>0</v>
      </c>
      <c r="N2369" s="34">
        <v>0</v>
      </c>
      <c r="O2369" s="34">
        <v>0</v>
      </c>
      <c r="P2369" s="34">
        <v>0</v>
      </c>
      <c r="Q2369" s="34">
        <v>0</v>
      </c>
      <c r="R2369" s="34">
        <v>0</v>
      </c>
      <c r="S2369" s="35">
        <v>0</v>
      </c>
      <c r="T2369" s="35">
        <v>0</v>
      </c>
      <c r="U2369" s="35">
        <v>0</v>
      </c>
      <c r="V2369" s="35">
        <v>0</v>
      </c>
      <c r="W2369" s="35">
        <v>0</v>
      </c>
      <c r="X2369" s="35">
        <v>0</v>
      </c>
      <c r="Y2369" s="35">
        <v>0</v>
      </c>
      <c r="Z2369" s="35">
        <v>0</v>
      </c>
      <c r="AA2369" s="35">
        <v>0</v>
      </c>
      <c r="AB2369" s="35">
        <v>0</v>
      </c>
      <c r="AC2369" s="35">
        <v>0</v>
      </c>
      <c r="AD2369" s="35">
        <v>0</v>
      </c>
      <c r="AE2369" s="58" t="s">
        <v>5560</v>
      </c>
      <c r="AF2369" s="58"/>
      <c r="AG2369" s="57" t="str" cm="1">
        <f t="array" ref="AG2369">IFERROR(_xlfn.IFS(
AI2369="MPR ISSUE","PDH",
AI2369="BSS Hardware Issue","BSS",
AI2369="Sites strategiques, MLL, Pylone, etc.","ENVTECH",
AI2369="AKTIVCO DEFAUT GE &amp; POWER Cabinet","AKTIVCO",
AI2369="AKTIVCO Coupure ENEO &amp; Baisse de tension","AKTIVCO GRID ONLY",
AI2369="Coupure ENEO &amp; Baisse de tension","IHS GRID ONLY",
AI2369="Defaut GE &amp; POWER Cabinet","IHS",
AI2369="Sharing","Partners",
AI2369="Sites strategiques &amp; DataCenter","SST &amp; DC",
AI2369="Exclu","Exclu",
AI2369="SAT","SAT",
AI2369="SPARE-ISSUE","SPARE-ISSUE",
AI2369="Fiber CAmtel","TRANS_FO_CAMTEL",
AI2369="Fiber AOF","Fiber AOF",
AI2369="Projet OCM (HUAWEI)","TRAVAUX-HUAWEI",
AI2369="Projet OCM (NOKIA)","TRAVAUX-NOKIA",
AI2369="ACCESS-ISSUE","ACCESS-ISSUE",
AI2369="Projet OCM (ZTE, NOKIA, autres projets)","TRAVAUX OCM",
AI2369="No root CAuse","No root cause",
AI2369="ODU HS","PDH",
AI2369="IP &amp; VLAN","PDH",
AI2369="Warehouse HUAWEI","SPARE-ISSUE",
AI2369="SPARE-HS","SPARE-ISSUE",
AI2369="Power Telco","BSS",AI2369="no impacts","no impacts"
),"")</f>
        <v>no impacts</v>
      </c>
      <c r="AH2369" s="57" t="str" cm="1">
        <f t="array" ref="AH2369">IFERROR(_xlfn.IFS(
AI2369="MPR ISSUE","TX ISSUE",
AI2369="BSS Hardware Issue","RAN ISSUE",
AI2369="Sites strategiques, MLL, Pylone, etc.","ENVTECH",
AI2369="AKTIVCO DEFAUT GE &amp; POWER Cabinet","POWER ISSUE",
AI2369="AKTIVCO Coupure ENEO &amp; Baisse de tension","POWER ISSUE",
AI2369="Coupure ENEO &amp; Baisse de tension","POWER ISSUE",
AI2369="Defaut GE &amp; POWER Cabinet","POWER ISSUE",
AI2369="Sharing","POWER ISSUE",
AI2369="Sites strategiques &amp; DataCenter","POWER ISSUE",
AI2369="Exclu","Exclu",
AI2369="SAT","TX ISSUE",
AI2369="SPARE-ISSUE","SPARE-ISSUE",
AI2369="Fiber CAmtel","TX ISSUE",
AI2369="Fiber AOF","TX ISSUE",
AI2369="Projet OCM (HUAWEI)","TRAVAUX-HUAWEI",
AI2369="Projet OCM (NOKIA)","TRAVAUX -NOKIA",
AI2369="ACCESS-ISSUE","ACCESS-ISSUE",
AI2369="Projet OCM (ZTE, NOKIA, autres projets)","TRAVAUX OCM",
AI2369="No root CAuse","No root cause",
AI2369="ODU HS","TX ISSUE",
AI2369="IP &amp; VLAN","TX ISSUE",
AI2369="Warehouse HUAWEI","SPARE-ISSUE",
AI2369="SPARE-HS","SPARE-ISSUE",
AI2369="Power Telco","RAN ISSUE",AI2369="no impacts","no impacts"
),"")</f>
        <v>no impacts</v>
      </c>
      <c r="AI2369" s="85" t="s">
        <v>5998</v>
      </c>
      <c r="AJ2369" s="57" t="str" cm="1">
        <f t="array" ref="AJ2369">IFERROR(_xlfn.IFS(
AI2369="MPR ISSUE","ACTIVE",
AI2369="BSS Hardware Issue","ACTIVE",
AI2369="Sites strategiques, MLL, Pylone, etc.","PASSIVE",
AI2369="AKTIVCO DEFAUT GE &amp; POWER Cabinet","PASSIVE",
AI2369="AKTIVCO Coupure ENEO &amp; Baisse de tension","PASSIVE",
AI2369="Coupure ENEO &amp; Baisse de tension","PASSIVE",
AI2369="Defaut GE &amp; POWER Cabinet","PASSIVE",
AI2369="Sharing","PASSIVE",
AI2369="Sites strategiques &amp; DataCenter","PASSIVE",
AI2369="Exclu","Exclu",
AI2369="SAT","ACTIVE",
AI2369="SPARE-ISSUE","SPARE-ISSUE",
AI2369="Fiber CAmtel","ACTIVE",
AI2369="Fiber AOF","ACTIVE",
AI2369="Projet OCM (HUAWEI)","PLANNED WORKS",
AI2369="Projet OCM (NOKIA)","PLANNED WORKS",
AI2369="ACCESS-ISSUE","ACCESS-ISSUE",
AI2369="Projet OCM (ZTE, NOKIA, autres projets)","PLANNED WORKS",
AI2369="No root CAuse","No root cause",
AI2369="ODU HS","ACTIVE",
AI2369="IP &amp; VLAN","ACTIVE",
AI2369="Warehouse HUAWEI","SPARE-ISSUE",
AI2369="SPARE-HS","SPARE-ISSUE",
AI2369="Power Telco","ACTIVE", AI2369="no impacts","no impacts"
),"")</f>
        <v>no impacts</v>
      </c>
      <c r="AK2369" s="23" t="s">
        <v>5537</v>
      </c>
      <c r="AL2369" s="23" t="str">
        <f t="shared" si="69"/>
        <v>LIT_454</v>
      </c>
      <c r="AN2369" s="9" t="s">
        <v>5537</v>
      </c>
      <c r="AO2369" s="23" t="str">
        <f>_xlfn.XLOOKUP(B2369,'INCIDENT-05-03-2026'!E:E,'INCIDENT-05-03-2026'!F:F,"")</f>
        <v/>
      </c>
      <c r="AP2369" s="7" t="s">
        <v>5537</v>
      </c>
      <c r="AQ2369" s="6"/>
      <c r="AR2369" s="7"/>
      <c r="AS2369" s="3" t="str">
        <f>_xlfn.XLOOKUP(B2369,'[3]tt num | region | site id'!$C:$C,'[3]tt num | region | site id'!$Q:$Q,"")</f>
        <v/>
      </c>
      <c r="AT2369" s="24" t="str">
        <f>_xlfn.XLOOKUP(B2369,'[4]Cells Huawei 03052026 12h'!$B:$B,'[4]Cells Huawei 03052026 12h'!$T:$T,"")</f>
        <v/>
      </c>
      <c r="AU2369" s="24" t="str">
        <f>_xlfn.XLOOKUP(B2369,'[5]cells down 02052026 8h50'!$B:$B,'[5]cells down 02052026 8h50'!$R:$R,"")</f>
        <v/>
      </c>
      <c r="AV2369" s="24" t="str">
        <f>_xlfn.XLOOKUP(B2369,'[5]cells down 02052026 13h50'!$B:$B,'[5]cells down 02052026 13h50'!$R:$R,"")</f>
        <v/>
      </c>
      <c r="AW2369" s="24" t="str">
        <f>_xlfn.XLOOKUP(B2369,'[5]cells down 02052026 13h50'!$B:$B,'[5]cells down 02052026 13h50'!$R:$R,"")</f>
        <v/>
      </c>
      <c r="AX2369" s="24" t="str">
        <f>_xlfn.XLOOKUP(B2369,'[6]cell downs 03052026 8h40 '!$B:$B,'[6]cell downs 03052026 8h40 '!$R:$R,"")</f>
        <v/>
      </c>
      <c r="AY2369" s="24" t="str">
        <f>_xlfn.XLOOKUP(B2369,'[7]ALL SITES DOWN'!$D:$D,'[7]ALL SITES DOWN'!$J:$J,"")</f>
        <v/>
      </c>
      <c r="AZ2369" s="24" t="str">
        <f>_xlfn.XLOOKUP(B2369,'[8]ALL SITES DOWN'!$D:$D,'[8]ALL SITES DOWN'!$J:$J,"")</f>
        <v/>
      </c>
      <c r="BA2369" s="9" t="str">
        <f>_xlfn.XLOOKUP(B2369,[9]sheet1!$AC:$AC,[9]sheet1!$AF:$AF,"")</f>
        <v/>
      </c>
      <c r="BB2369" s="14" t="s">
        <v>5537</v>
      </c>
      <c r="BC2369" s="14" t="s">
        <v>5537</v>
      </c>
      <c r="BD2369" s="14" t="str">
        <f>_xlfn.XLOOKUP(B2369,'[10]cell downs 18042026 17h'!$B:$B,'[10]cell downs 18042026 17h'!$B:$B,"")</f>
        <v/>
      </c>
      <c r="BE2369" s="14" t="str">
        <f>_xlfn.XLOOKUP(B2369,'[11]Cells Huawei 19042026 15h'!$B:$B,'[11]Cells Huawei 19042026 15h'!$B:$B,"")</f>
        <v/>
      </c>
      <c r="BF2369" s="9" t="str">
        <f>_xlfn.XLOOKUP(B2369,'[12]cells down 19042026 9H40'!$B:$B,'[12]cells down 19042026 9H40'!$B:$B,"")</f>
        <v/>
      </c>
      <c r="BG2369" s="9" t="s">
        <v>4835</v>
      </c>
      <c r="BH2369" s="9" t="s">
        <v>12</v>
      </c>
    </row>
    <row r="2370" spans="1:60" s="9" customFormat="1" x14ac:dyDescent="0.3">
      <c r="A2370" s="1" t="s">
        <v>4940</v>
      </c>
      <c r="B2370" s="8" t="s">
        <v>4941</v>
      </c>
      <c r="C2370" s="3" t="str">
        <f>_xlfn.XLOOKUP(B2370,'[1]daily break down'!$D:$D,'[1]daily break down'!$E:$E,"")</f>
        <v>LITTORAL</v>
      </c>
      <c r="D2370" s="1" t="s">
        <v>11</v>
      </c>
      <c r="E2370" s="1" t="str">
        <f>BH2370</f>
        <v>Grid-Gen</v>
      </c>
      <c r="F2370" s="3" t="s">
        <v>31</v>
      </c>
      <c r="G2370" s="1" t="s">
        <v>4116</v>
      </c>
      <c r="H2370" s="42" t="str">
        <f>_xlfn.XLOOKUP(B2370,[2]CALCULATION!$B:$B,[2]CALCULATION!$H:$H,"")</f>
        <v>ZTE</v>
      </c>
      <c r="I2370" s="34">
        <v>0</v>
      </c>
      <c r="J2370" s="34">
        <v>0</v>
      </c>
      <c r="K2370" s="34">
        <v>0</v>
      </c>
      <c r="L2370" s="34">
        <v>0</v>
      </c>
      <c r="M2370" s="34">
        <v>0</v>
      </c>
      <c r="N2370" s="34">
        <v>0</v>
      </c>
      <c r="O2370" s="34">
        <v>0</v>
      </c>
      <c r="P2370" s="34">
        <v>0</v>
      </c>
      <c r="Q2370" s="34">
        <v>0</v>
      </c>
      <c r="R2370" s="34">
        <v>0</v>
      </c>
      <c r="S2370" s="35">
        <v>0</v>
      </c>
      <c r="T2370" s="35">
        <v>0</v>
      </c>
      <c r="U2370" s="35">
        <v>0</v>
      </c>
      <c r="V2370" s="35">
        <v>0</v>
      </c>
      <c r="W2370" s="35">
        <v>0</v>
      </c>
      <c r="X2370" s="35">
        <v>0</v>
      </c>
      <c r="Y2370" s="35">
        <v>0</v>
      </c>
      <c r="Z2370" s="35">
        <v>0</v>
      </c>
      <c r="AA2370" s="35">
        <v>0</v>
      </c>
      <c r="AB2370" s="35">
        <v>0</v>
      </c>
      <c r="AC2370" s="35">
        <v>0</v>
      </c>
      <c r="AD2370" s="35">
        <v>0</v>
      </c>
      <c r="AE2370" s="58" t="s">
        <v>5560</v>
      </c>
      <c r="AF2370" s="58"/>
      <c r="AG2370" s="57" t="str" cm="1">
        <f t="array" ref="AG2370">IFERROR(_xlfn.IFS(
AI2370="MPR ISSUE","PDH",
AI2370="BSS Hardware Issue","BSS",
AI2370="Sites strategiques, MLL, Pylone, etc.","ENVTECH",
AI2370="AKTIVCO DEFAUT GE &amp; POWER Cabinet","AKTIVCO",
AI2370="AKTIVCO Coupure ENEO &amp; Baisse de tension","AKTIVCO GRID ONLY",
AI2370="Coupure ENEO &amp; Baisse de tension","IHS GRID ONLY",
AI2370="Defaut GE &amp; POWER Cabinet","IHS",
AI2370="Sharing","Partners",
AI2370="Sites strategiques &amp; DataCenter","SST &amp; DC",
AI2370="Exclu","Exclu",
AI2370="SAT","SAT",
AI2370="SPARE-ISSUE","SPARE-ISSUE",
AI2370="Fiber CAmtel","TRANS_FO_CAMTEL",
AI2370="Fiber AOF","Fiber AOF",
AI2370="Projet OCM (HUAWEI)","TRAVAUX-HUAWEI",
AI2370="Projet OCM (NOKIA)","TRAVAUX-NOKIA",
AI2370="ACCESS-ISSUE","ACCESS-ISSUE",
AI2370="Projet OCM (ZTE, NOKIA, autres projets)","TRAVAUX OCM",
AI2370="No root CAuse","No root cause",
AI2370="ODU HS","PDH",
AI2370="IP &amp; VLAN","PDH",
AI2370="Warehouse HUAWEI","SPARE-ISSUE",
AI2370="SPARE-HS","SPARE-ISSUE",
AI2370="Power Telco","BSS",AI2370="no impacts","no impacts"
),"")</f>
        <v>no impacts</v>
      </c>
      <c r="AH2370" s="57" t="str" cm="1">
        <f t="array" ref="AH2370">IFERROR(_xlfn.IFS(
AI2370="MPR ISSUE","TX ISSUE",
AI2370="BSS Hardware Issue","RAN ISSUE",
AI2370="Sites strategiques, MLL, Pylone, etc.","ENVTECH",
AI2370="AKTIVCO DEFAUT GE &amp; POWER Cabinet","POWER ISSUE",
AI2370="AKTIVCO Coupure ENEO &amp; Baisse de tension","POWER ISSUE",
AI2370="Coupure ENEO &amp; Baisse de tension","POWER ISSUE",
AI2370="Defaut GE &amp; POWER Cabinet","POWER ISSUE",
AI2370="Sharing","POWER ISSUE",
AI2370="Sites strategiques &amp; DataCenter","POWER ISSUE",
AI2370="Exclu","Exclu",
AI2370="SAT","TX ISSUE",
AI2370="SPARE-ISSUE","SPARE-ISSUE",
AI2370="Fiber CAmtel","TX ISSUE",
AI2370="Fiber AOF","TX ISSUE",
AI2370="Projet OCM (HUAWEI)","TRAVAUX-HUAWEI",
AI2370="Projet OCM (NOKIA)","TRAVAUX -NOKIA",
AI2370="ACCESS-ISSUE","ACCESS-ISSUE",
AI2370="Projet OCM (ZTE, NOKIA, autres projets)","TRAVAUX OCM",
AI2370="No root CAuse","No root cause",
AI2370="ODU HS","TX ISSUE",
AI2370="IP &amp; VLAN","TX ISSUE",
AI2370="Warehouse HUAWEI","SPARE-ISSUE",
AI2370="SPARE-HS","SPARE-ISSUE",
AI2370="Power Telco","RAN ISSUE",AI2370="no impacts","no impacts"
),"")</f>
        <v>no impacts</v>
      </c>
      <c r="AI2370" s="85" t="s">
        <v>5998</v>
      </c>
      <c r="AJ2370" s="57" t="str" cm="1">
        <f t="array" ref="AJ2370">IFERROR(_xlfn.IFS(
AI2370="MPR ISSUE","ACTIVE",
AI2370="BSS Hardware Issue","ACTIVE",
AI2370="Sites strategiques, MLL, Pylone, etc.","PASSIVE",
AI2370="AKTIVCO DEFAUT GE &amp; POWER Cabinet","PASSIVE",
AI2370="AKTIVCO Coupure ENEO &amp; Baisse de tension","PASSIVE",
AI2370="Coupure ENEO &amp; Baisse de tension","PASSIVE",
AI2370="Defaut GE &amp; POWER Cabinet","PASSIVE",
AI2370="Sharing","PASSIVE",
AI2370="Sites strategiques &amp; DataCenter","PASSIVE",
AI2370="Exclu","Exclu",
AI2370="SAT","ACTIVE",
AI2370="SPARE-ISSUE","SPARE-ISSUE",
AI2370="Fiber CAmtel","ACTIVE",
AI2370="Fiber AOF","ACTIVE",
AI2370="Projet OCM (HUAWEI)","PLANNED WORKS",
AI2370="Projet OCM (NOKIA)","PLANNED WORKS",
AI2370="ACCESS-ISSUE","ACCESS-ISSUE",
AI2370="Projet OCM (ZTE, NOKIA, autres projets)","PLANNED WORKS",
AI2370="No root CAuse","No root cause",
AI2370="ODU HS","ACTIVE",
AI2370="IP &amp; VLAN","ACTIVE",
AI2370="Warehouse HUAWEI","SPARE-ISSUE",
AI2370="SPARE-HS","SPARE-ISSUE",
AI2370="Power Telco","ACTIVE", AI2370="no impacts","no impacts"
),"")</f>
        <v>no impacts</v>
      </c>
      <c r="AK2370" s="23" t="s">
        <v>5537</v>
      </c>
      <c r="AL2370" s="23" t="str">
        <f t="shared" si="69"/>
        <v>LIT_201</v>
      </c>
      <c r="AN2370" s="9" t="s">
        <v>5537</v>
      </c>
      <c r="AO2370" s="23" t="str">
        <f>_xlfn.XLOOKUP(B2370,'INCIDENT-05-03-2026'!E:E,'INCIDENT-05-03-2026'!F:F,"")</f>
        <v/>
      </c>
      <c r="AP2370" s="7" t="s">
        <v>5537</v>
      </c>
      <c r="AQ2370" s="6"/>
      <c r="AR2370" s="7"/>
      <c r="AS2370" s="3" t="str">
        <f>_xlfn.XLOOKUP(B2370,'[3]tt num | region | site id'!$C:$C,'[3]tt num | region | site id'!$Q:$Q,"")</f>
        <v/>
      </c>
      <c r="AT2370" s="24" t="str">
        <f>_xlfn.XLOOKUP(B2370,'[4]Cells Huawei 03052026 12h'!$B:$B,'[4]Cells Huawei 03052026 12h'!$T:$T,"")</f>
        <v/>
      </c>
      <c r="AU2370" s="24" t="str">
        <f>_xlfn.XLOOKUP(B2370,'[5]cells down 02052026 8h50'!$B:$B,'[5]cells down 02052026 8h50'!$R:$R,"")</f>
        <v/>
      </c>
      <c r="AV2370" s="24" t="str">
        <f>_xlfn.XLOOKUP(B2370,'[5]cells down 02052026 13h50'!$B:$B,'[5]cells down 02052026 13h50'!$R:$R,"")</f>
        <v/>
      </c>
      <c r="AW2370" s="24" t="str">
        <f>_xlfn.XLOOKUP(B2370,'[5]cells down 02052026 13h50'!$B:$B,'[5]cells down 02052026 13h50'!$R:$R,"")</f>
        <v/>
      </c>
      <c r="AX2370" s="24" t="str">
        <f>_xlfn.XLOOKUP(B2370,'[6]cell downs 03052026 8h40 '!$B:$B,'[6]cell downs 03052026 8h40 '!$R:$R,"")</f>
        <v/>
      </c>
      <c r="AY2370" s="24" t="str">
        <f>_xlfn.XLOOKUP(B2370,'[7]ALL SITES DOWN'!$D:$D,'[7]ALL SITES DOWN'!$J:$J,"")</f>
        <v/>
      </c>
      <c r="AZ2370" s="24" t="str">
        <f>_xlfn.XLOOKUP(B2370,'[8]ALL SITES DOWN'!$D:$D,'[8]ALL SITES DOWN'!$J:$J,"")</f>
        <v/>
      </c>
      <c r="BA2370" s="9" t="str">
        <f>_xlfn.XLOOKUP(B2370,[9]sheet1!$AC:$AC,[9]sheet1!$AF:$AF,"")</f>
        <v/>
      </c>
      <c r="BB2370" s="14" t="s">
        <v>5537</v>
      </c>
      <c r="BC2370" s="14" t="s">
        <v>5537</v>
      </c>
      <c r="BD2370" s="14" t="str">
        <f>_xlfn.XLOOKUP(B2370,'[10]cell downs 18042026 17h'!$B:$B,'[10]cell downs 18042026 17h'!$B:$B,"")</f>
        <v/>
      </c>
      <c r="BE2370" s="14" t="str">
        <f>_xlfn.XLOOKUP(B2370,'[11]Cells Huawei 19042026 15h'!$B:$B,'[11]Cells Huawei 19042026 15h'!$B:$B,"")</f>
        <v/>
      </c>
      <c r="BF2370" s="9" t="str">
        <f>_xlfn.XLOOKUP(B2370,'[12]cells down 19042026 9H40'!$B:$B,'[12]cells down 19042026 9H40'!$B:$B,"")</f>
        <v/>
      </c>
      <c r="BG2370" s="9" t="s">
        <v>4941</v>
      </c>
      <c r="BH2370" s="9" t="s">
        <v>12</v>
      </c>
    </row>
    <row r="2371" spans="1:60" s="9" customFormat="1" x14ac:dyDescent="0.3">
      <c r="A2371" s="1" t="s">
        <v>4853</v>
      </c>
      <c r="B2371" s="8" t="s">
        <v>4854</v>
      </c>
      <c r="C2371" s="3" t="str">
        <f>_xlfn.XLOOKUP(B2371,'[1]daily break down'!$D:$D,'[1]daily break down'!$E:$E,"")</f>
        <v>NORD-OUEST</v>
      </c>
      <c r="D2371" s="1"/>
      <c r="E2371" s="1"/>
      <c r="F2371" s="3" t="s">
        <v>51</v>
      </c>
      <c r="G2371" s="1" t="s">
        <v>4110</v>
      </c>
      <c r="H2371" s="40" t="str">
        <f>_xlfn.XLOOKUP(B2371,[2]CALCULATION!$B:$B,[2]CALCULATION!$H:$H,"")</f>
        <v>HUAWEI</v>
      </c>
      <c r="I2371" s="34">
        <v>0</v>
      </c>
      <c r="J2371" s="34">
        <v>0</v>
      </c>
      <c r="K2371" s="34">
        <v>0</v>
      </c>
      <c r="L2371" s="34">
        <v>0</v>
      </c>
      <c r="M2371" s="34">
        <v>0</v>
      </c>
      <c r="N2371" s="34">
        <v>0</v>
      </c>
      <c r="O2371" s="34">
        <v>0</v>
      </c>
      <c r="P2371" s="34">
        <v>0</v>
      </c>
      <c r="Q2371" s="34">
        <v>0</v>
      </c>
      <c r="R2371" s="34">
        <v>0</v>
      </c>
      <c r="S2371" s="35">
        <v>0</v>
      </c>
      <c r="T2371" s="35">
        <v>0</v>
      </c>
      <c r="U2371" s="35">
        <v>0</v>
      </c>
      <c r="V2371" s="35">
        <v>10.344113568071499</v>
      </c>
      <c r="W2371" s="35">
        <v>0</v>
      </c>
      <c r="X2371" s="35">
        <v>0</v>
      </c>
      <c r="Y2371" s="35">
        <v>0</v>
      </c>
      <c r="Z2371" s="35">
        <v>0</v>
      </c>
      <c r="AA2371" s="35">
        <v>0</v>
      </c>
      <c r="AB2371" s="35">
        <v>0</v>
      </c>
      <c r="AC2371" s="35">
        <v>0</v>
      </c>
      <c r="AD2371" s="35">
        <v>0</v>
      </c>
      <c r="AE2371" s="58" t="s">
        <v>5603</v>
      </c>
      <c r="AF2371" s="58"/>
      <c r="AG2371" s="57" t="str" cm="1">
        <f t="array" ref="AG2371">IFERROR(_xlfn.IFS(
AI2371="MPR ISSUE","PDH",
AI2371="BSS Hardware Issue","BSS",
AI2371="Sites strategiques, MLL, Pylone, etc.","ENVTECH",
AI2371="AKTIVCO DEFAUT GE &amp; POWER Cabinet","AKTIVCO",
AI2371="AKTIVCO Coupure ENEO &amp; Baisse de tension","AKTIVCO GRID ONLY",
AI2371="Coupure ENEO &amp; Baisse de tension","IHS GRID ONLY",
AI2371="Defaut GE &amp; POWER Cabinet","IHS",
AI2371="Sharing","Partners",
AI2371="Sites strategiques &amp; DataCenter","SST &amp; DC",
AI2371="Exclu","Exclu",
AI2371="SAT","SAT",
AI2371="SPARE-ISSUE","SPARE-ISSUE",
AI2371="Fiber CAmtel","TRANS_FO_CAMTEL",
AI2371="Fiber AOF","Fiber AOF",
AI2371="Projet OCM (HUAWEI)","TRAVAUX-HUAWEI",
AI2371="Projet OCM (NOKIA)","TRAVAUX-NOKIA",
AI2371="ACCESS-ISSUE","ACCESS-ISSUE",
AI2371="Projet OCM (ZTE, NOKIA, autres projets)","TRAVAUX OCM",
AI2371="No root CAuse","No root cause",
AI2371="ODU HS","PDH",
AI2371="IP &amp; VLAN","PDH",
AI2371="Warehouse HUAWEI","SPARE-ISSUE",
AI2371="SPARE-HS","SPARE-ISSUE",
AI2371="Power Telco","BSS",AI2371="no impacts","no impacts"
),"")</f>
        <v>PDH</v>
      </c>
      <c r="AH2371" s="57" t="str" cm="1">
        <f t="array" ref="AH2371">IFERROR(_xlfn.IFS(
AI2371="MPR ISSUE","TX ISSUE",
AI2371="BSS Hardware Issue","RAN ISSUE",
AI2371="Sites strategiques, MLL, Pylone, etc.","ENVTECH",
AI2371="AKTIVCO DEFAUT GE &amp; POWER Cabinet","POWER ISSUE",
AI2371="AKTIVCO Coupure ENEO &amp; Baisse de tension","POWER ISSUE",
AI2371="Coupure ENEO &amp; Baisse de tension","POWER ISSUE",
AI2371="Defaut GE &amp; POWER Cabinet","POWER ISSUE",
AI2371="Sharing","POWER ISSUE",
AI2371="Sites strategiques &amp; DataCenter","POWER ISSUE",
AI2371="Exclu","Exclu",
AI2371="SAT","TX ISSUE",
AI2371="SPARE-ISSUE","SPARE-ISSUE",
AI2371="Fiber CAmtel","TX ISSUE",
AI2371="Fiber AOF","TX ISSUE",
AI2371="Projet OCM (HUAWEI)","TRAVAUX-HUAWEI",
AI2371="Projet OCM (NOKIA)","TRAVAUX -NOKIA",
AI2371="ACCESS-ISSUE","ACCESS-ISSUE",
AI2371="Projet OCM (ZTE, NOKIA, autres projets)","TRAVAUX OCM",
AI2371="No root CAuse","No root cause",
AI2371="ODU HS","TX ISSUE",
AI2371="IP &amp; VLAN","TX ISSUE",
AI2371="Warehouse HUAWEI","SPARE-ISSUE",
AI2371="SPARE-HS","SPARE-ISSUE",
AI2371="Power Telco","RAN ISSUE",AI2371="no impacts","no impacts"
),"")</f>
        <v>TX ISSUE</v>
      </c>
      <c r="AI2371" s="85" t="s">
        <v>5353</v>
      </c>
      <c r="AJ2371" s="57" t="str" cm="1">
        <f t="array" ref="AJ2371">IFERROR(_xlfn.IFS(
AI2371="MPR ISSUE","ACTIVE",
AI2371="BSS Hardware Issue","ACTIVE",
AI2371="Sites strategiques, MLL, Pylone, etc.","PASSIVE",
AI2371="AKTIVCO DEFAUT GE &amp; POWER Cabinet","PASSIVE",
AI2371="AKTIVCO Coupure ENEO &amp; Baisse de tension","PASSIVE",
AI2371="Coupure ENEO &amp; Baisse de tension","PASSIVE",
AI2371="Defaut GE &amp; POWER Cabinet","PASSIVE",
AI2371="Sharing","PASSIVE",
AI2371="Sites strategiques &amp; DataCenter","PASSIVE",
AI2371="Exclu","Exclu",
AI2371="SAT","ACTIVE",
AI2371="SPARE-ISSUE","SPARE-ISSUE",
AI2371="Fiber CAmtel","ACTIVE",
AI2371="Fiber AOF","ACTIVE",
AI2371="Projet OCM (HUAWEI)","PLANNED WORKS",
AI2371="Projet OCM (NOKIA)","PLANNED WORKS",
AI2371="ACCESS-ISSUE","ACCESS-ISSUE",
AI2371="Projet OCM (ZTE, NOKIA, autres projets)","PLANNED WORKS",
AI2371="No root CAuse","No root cause",
AI2371="ODU HS","ACTIVE",
AI2371="IP &amp; VLAN","ACTIVE",
AI2371="Warehouse HUAWEI","SPARE-ISSUE",
AI2371="SPARE-HS","SPARE-ISSUE",
AI2371="Power Telco","ACTIVE", AI2371="no impacts","no impacts"
),"")</f>
        <v>ACTIVE</v>
      </c>
      <c r="AK2371" s="23" t="s">
        <v>5897</v>
      </c>
      <c r="AL2371" s="127" t="str">
        <f>IFERROR(MID(AM2371, SEARCH("CTR_", AM2371), 7), IFERROR(MID(AM2371, SEARCH("SUO_", AM2371), 7), IFERROR(MID(AM2371, SEARCH("SUD_", AM2371), 7), IFERROR(MID(AM2371, SEARCH("NRO_", AM2371), 7), IFERROR(MID(AM2371, SEARCH("ADM_", AM2371), 7), IFERROR(MID(AM2371, SEARCH("NRD_", AM2371), 7), IFERROR(MID(AM2371, SEARCH("EXN_", AM2371), 7), IFERROR(MID(AM2371, SEARCH("LIT_", AM2371), 7), IFERROR(MID(AM2371, SEARCH("EST_", AM2371), 7), MID(AM2371, SEARCH("OST_",AM2371), 7))))))))))</f>
        <v>NRO_011</v>
      </c>
      <c r="AM2371" s="9" t="s">
        <v>5938</v>
      </c>
      <c r="AN2371" s="9" t="s">
        <v>5537</v>
      </c>
      <c r="AO2371" s="23" t="str">
        <f>_xlfn.XLOOKUP(B2371,'INCIDENT-05-03-2026'!E:E,'INCIDENT-05-03-2026'!F:F,"")</f>
        <v>(05/03/2026 groupe whatsapp) :  impacted by NRO_011_H_MBENGWI, Boucle Ethernet les Vlan Huawei (1454, 1453, 1452, 1451) || Action Desactivation de la boucle par BOTX</v>
      </c>
      <c r="AP2371" s="7" t="s">
        <v>5537</v>
      </c>
      <c r="AQ2371" s="6"/>
      <c r="AR2371" s="7"/>
      <c r="AS2371" s="3" t="str">
        <f>_xlfn.XLOOKUP(B2371,'[3]tt num | region | site id'!$C:$C,'[3]tt num | region | site id'!$Q:$Q,"")</f>
        <v/>
      </c>
      <c r="AT2371" s="24" t="str">
        <f>_xlfn.XLOOKUP(B2371,'[4]Cells Huawei 03052026 12h'!$B:$B,'[4]Cells Huawei 03052026 12h'!$T:$T,"")</f>
        <v/>
      </c>
      <c r="AU2371" s="24" t="str">
        <f>_xlfn.XLOOKUP(B2371,'[5]cells down 02052026 8h50'!$B:$B,'[5]cells down 02052026 8h50'!$R:$R,"")</f>
        <v/>
      </c>
      <c r="AV2371" s="24" t="str">
        <f>_xlfn.XLOOKUP(B2371,'[5]cells down 02052026 13h50'!$B:$B,'[5]cells down 02052026 13h50'!$R:$R,"")</f>
        <v/>
      </c>
      <c r="AW2371" s="24" t="str">
        <f>_xlfn.XLOOKUP(B2371,'[5]cells down 02052026 13h50'!$B:$B,'[5]cells down 02052026 13h50'!$R:$R,"")</f>
        <v/>
      </c>
      <c r="AX2371" s="24" t="str">
        <f>_xlfn.XLOOKUP(B2371,'[6]cell downs 03052026 8h40 '!$B:$B,'[6]cell downs 03052026 8h40 '!$R:$R,"")</f>
        <v/>
      </c>
      <c r="AY2371" s="24" t="str">
        <f>_xlfn.XLOOKUP(B2371,'[7]ALL SITES DOWN'!$D:$D,'[7]ALL SITES DOWN'!$J:$J,"")</f>
        <v>(05/03/2026 com ran 17h): Impacted by NRO_017_H_Bali</v>
      </c>
      <c r="AZ2371" s="24" t="str">
        <f>_xlfn.XLOOKUP(B2371,'[8]ALL SITES DOWN'!$D:$D,'[8]ALL SITES DOWN'!$J:$J,"")</f>
        <v>(05/03/2026 com ran 10h): Impacted by NRO_017_H_Bali</v>
      </c>
      <c r="BA2371" s="9" t="str">
        <f>_xlfn.XLOOKUP(B2371,[9]sheet1!$AC:$AC,[9]sheet1!$AF:$AF,"")</f>
        <v/>
      </c>
      <c r="BB2371" s="14" t="s">
        <v>5537</v>
      </c>
      <c r="BC2371" s="14" t="s">
        <v>5537</v>
      </c>
      <c r="BD2371" s="14" t="str">
        <f>_xlfn.XLOOKUP(B2371,'[10]cell downs 18042026 17h'!$B:$B,'[10]cell downs 18042026 17h'!$B:$B,"")</f>
        <v/>
      </c>
      <c r="BE2371" s="14" t="str">
        <f>_xlfn.XLOOKUP(B2371,'[11]Cells Huawei 19042026 15h'!$B:$B,'[11]Cells Huawei 19042026 15h'!$B:$B,"")</f>
        <v/>
      </c>
      <c r="BF2371" s="9" t="str">
        <f>_xlfn.XLOOKUP(B2371,'[12]cells down 19042026 9H40'!$B:$B,'[12]cells down 19042026 9H40'!$B:$B,"")</f>
        <v/>
      </c>
      <c r="BG2371" s="9" t="s">
        <v>5537</v>
      </c>
      <c r="BH2371" s="9" t="s">
        <v>5537</v>
      </c>
    </row>
    <row r="2372" spans="1:60" s="9" customFormat="1" x14ac:dyDescent="0.3">
      <c r="A2372" s="1" t="s">
        <v>4110</v>
      </c>
      <c r="B2372" s="8" t="s">
        <v>4111</v>
      </c>
      <c r="C2372" s="3" t="str">
        <f>_xlfn.XLOOKUP(B2372,'[1]daily break down'!$D:$D,'[1]daily break down'!$E:$E,"")</f>
        <v>NORD-OUEST</v>
      </c>
      <c r="D2372" s="1" t="s">
        <v>11</v>
      </c>
      <c r="E2372" s="1" t="s">
        <v>12</v>
      </c>
      <c r="F2372" s="3" t="s">
        <v>51</v>
      </c>
      <c r="G2372" s="1" t="s">
        <v>4110</v>
      </c>
      <c r="H2372" s="40" t="str">
        <f>_xlfn.XLOOKUP(B2372,[2]CALCULATION!$B:$B,[2]CALCULATION!$H:$H,"")</f>
        <v>HUAWEI</v>
      </c>
      <c r="I2372" s="34">
        <v>0</v>
      </c>
      <c r="J2372" s="34">
        <v>0</v>
      </c>
      <c r="K2372" s="34">
        <v>0</v>
      </c>
      <c r="L2372" s="34">
        <v>0</v>
      </c>
      <c r="M2372" s="34">
        <v>0</v>
      </c>
      <c r="N2372" s="34">
        <v>0</v>
      </c>
      <c r="O2372" s="34">
        <v>0</v>
      </c>
      <c r="P2372" s="34">
        <v>0</v>
      </c>
      <c r="Q2372" s="34">
        <v>0</v>
      </c>
      <c r="R2372" s="34">
        <v>0</v>
      </c>
      <c r="S2372" s="35">
        <v>0</v>
      </c>
      <c r="T2372" s="35">
        <v>0</v>
      </c>
      <c r="U2372" s="35">
        <v>0</v>
      </c>
      <c r="V2372" s="35">
        <v>10.352870591525342</v>
      </c>
      <c r="W2372" s="35">
        <v>0</v>
      </c>
      <c r="X2372" s="35">
        <v>0</v>
      </c>
      <c r="Y2372" s="35">
        <v>0</v>
      </c>
      <c r="Z2372" s="35">
        <v>0</v>
      </c>
      <c r="AA2372" s="35">
        <v>0</v>
      </c>
      <c r="AB2372" s="35">
        <v>0</v>
      </c>
      <c r="AC2372" s="35">
        <v>0</v>
      </c>
      <c r="AD2372" s="35">
        <v>0</v>
      </c>
      <c r="AE2372" s="58" t="s">
        <v>5603</v>
      </c>
      <c r="AF2372" s="58"/>
      <c r="AG2372" s="57" t="str" cm="1">
        <f t="array" ref="AG2372">IFERROR(_xlfn.IFS(
AI2372="MPR ISSUE","PDH",
AI2372="BSS Hardware Issue","BSS",
AI2372="Sites strategiques, MLL, Pylone, etc.","ENVTECH",
AI2372="AKTIVCO DEFAUT GE &amp; POWER Cabinet","AKTIVCO",
AI2372="AKTIVCO Coupure ENEO &amp; Baisse de tension","AKTIVCO GRID ONLY",
AI2372="Coupure ENEO &amp; Baisse de tension","IHS GRID ONLY",
AI2372="Defaut GE &amp; POWER Cabinet","IHS",
AI2372="Sharing","Partners",
AI2372="Sites strategiques &amp; DataCenter","SST &amp; DC",
AI2372="Exclu","Exclu",
AI2372="SAT","SAT",
AI2372="SPARE-ISSUE","SPARE-ISSUE",
AI2372="Fiber CAmtel","TRANS_FO_CAMTEL",
AI2372="Fiber AOF","Fiber AOF",
AI2372="Projet OCM (HUAWEI)","TRAVAUX-HUAWEI",
AI2372="Projet OCM (NOKIA)","TRAVAUX-NOKIA",
AI2372="ACCESS-ISSUE","ACCESS-ISSUE",
AI2372="Projet OCM (ZTE, NOKIA, autres projets)","TRAVAUX OCM",
AI2372="No root CAuse","No root cause",
AI2372="ODU HS","PDH",
AI2372="IP &amp; VLAN","PDH",
AI2372="Warehouse HUAWEI","SPARE-ISSUE",
AI2372="SPARE-HS","SPARE-ISSUE",
AI2372="Power Telco","BSS",AI2372="no impacts","no impacts"
),"")</f>
        <v>IHS</v>
      </c>
      <c r="AH2372" s="57" t="str" cm="1">
        <f t="array" ref="AH2372">IFERROR(_xlfn.IFS(
AI2372="MPR ISSUE","TX ISSUE",
AI2372="BSS Hardware Issue","RAN ISSUE",
AI2372="Sites strategiques, MLL, Pylone, etc.","ENVTECH",
AI2372="AKTIVCO DEFAUT GE &amp; POWER Cabinet","POWER ISSUE",
AI2372="AKTIVCO Coupure ENEO &amp; Baisse de tension","POWER ISSUE",
AI2372="Coupure ENEO &amp; Baisse de tension","POWER ISSUE",
AI2372="Defaut GE &amp; POWER Cabinet","POWER ISSUE",
AI2372="Sharing","POWER ISSUE",
AI2372="Sites strategiques &amp; DataCenter","POWER ISSUE",
AI2372="Exclu","Exclu",
AI2372="SAT","TX ISSUE",
AI2372="SPARE-ISSUE","SPARE-ISSUE",
AI2372="Fiber CAmtel","TX ISSUE",
AI2372="Fiber AOF","TX ISSUE",
AI2372="Projet OCM (HUAWEI)","TRAVAUX-HUAWEI",
AI2372="Projet OCM (NOKIA)","TRAVAUX -NOKIA",
AI2372="ACCESS-ISSUE","ACCESS-ISSUE",
AI2372="Projet OCM (ZTE, NOKIA, autres projets)","TRAVAUX OCM",
AI2372="No root CAuse","No root cause",
AI2372="ODU HS","TX ISSUE",
AI2372="IP &amp; VLAN","TX ISSUE",
AI2372="Warehouse HUAWEI","SPARE-ISSUE",
AI2372="SPARE-HS","SPARE-ISSUE",
AI2372="Power Telco","RAN ISSUE",AI2372="no impacts","no impacts"
),"")</f>
        <v>POWER ISSUE</v>
      </c>
      <c r="AI2372" s="85" t="s">
        <v>5330</v>
      </c>
      <c r="AJ2372" s="57" t="str" cm="1">
        <f t="array" ref="AJ2372">IFERROR(_xlfn.IFS(
AI2372="MPR ISSUE","ACTIVE",
AI2372="BSS Hardware Issue","ACTIVE",
AI2372="Sites strategiques, MLL, Pylone, etc.","PASSIVE",
AI2372="AKTIVCO DEFAUT GE &amp; POWER Cabinet","PASSIVE",
AI2372="AKTIVCO Coupure ENEO &amp; Baisse de tension","PASSIVE",
AI2372="Coupure ENEO &amp; Baisse de tension","PASSIVE",
AI2372="Defaut GE &amp; POWER Cabinet","PASSIVE",
AI2372="Sharing","PASSIVE",
AI2372="Sites strategiques &amp; DataCenter","PASSIVE",
AI2372="Exclu","Exclu",
AI2372="SAT","ACTIVE",
AI2372="SPARE-ISSUE","SPARE-ISSUE",
AI2372="Fiber CAmtel","ACTIVE",
AI2372="Fiber AOF","ACTIVE",
AI2372="Projet OCM (HUAWEI)","PLANNED WORKS",
AI2372="Projet OCM (NOKIA)","PLANNED WORKS",
AI2372="ACCESS-ISSUE","ACCESS-ISSUE",
AI2372="Projet OCM (ZTE, NOKIA, autres projets)","PLANNED WORKS",
AI2372="No root CAuse","No root cause",
AI2372="ODU HS","ACTIVE",
AI2372="IP &amp; VLAN","ACTIVE",
AI2372="Warehouse HUAWEI","SPARE-ISSUE",
AI2372="SPARE-HS","SPARE-ISSUE",
AI2372="Power Telco","ACTIVE", AI2372="no impacts","no impacts"
),"")</f>
        <v>PASSIVE</v>
      </c>
      <c r="AK2372" s="23" t="s">
        <v>5898</v>
      </c>
      <c r="AL2372" s="127" t="str">
        <f>IFERROR(MID(AM2372, SEARCH("CTR_", AM2372), 7), IFERROR(MID(AM2372, SEARCH("SUO_", AM2372), 7), IFERROR(MID(AM2372, SEARCH("SUD_", AM2372), 7), IFERROR(MID(AM2372, SEARCH("NRO_", AM2372), 7), IFERROR(MID(AM2372, SEARCH("ADM_", AM2372), 7), IFERROR(MID(AM2372, SEARCH("NRD_", AM2372), 7), IFERROR(MID(AM2372, SEARCH("EXN_", AM2372), 7), IFERROR(MID(AM2372, SEARCH("LIT_", AM2372), 7), IFERROR(MID(AM2372, SEARCH("EST_", AM2372), 7), MID(AM2372, SEARCH("OST_",AM2372), 7))))))))))</f>
        <v>NRO_011</v>
      </c>
      <c r="AM2372" s="9" t="s">
        <v>6003</v>
      </c>
      <c r="AN2372" s="9" t="s">
        <v>5537</v>
      </c>
      <c r="AO2372" s="23" t="str">
        <f>_xlfn.XLOOKUP(B2372,'INCIDENT-05-03-2026'!E:E,'INCIDENT-05-03-2026'!F:F,"")</f>
        <v>(05/03/2026 groupe whatsapp) :  impacted by NRO_011_H_MBENGWI, Boucle Ethernet les Vlan Huawei (1454, 1453, 1452, 1451) || Action Desactivation de la boucle par BOTX</v>
      </c>
      <c r="AP2372" s="7" t="s">
        <v>5537</v>
      </c>
      <c r="AQ2372" s="6"/>
      <c r="AR2372" s="7"/>
      <c r="AS2372" s="3" t="str">
        <f>_xlfn.XLOOKUP(B2372,'[3]tt num | region | site id'!$C:$C,'[3]tt num | region | site id'!$Q:$Q,"")</f>
        <v>(hourly IHS): 03/05/2026 12:37 3:31:58 42.1V Team is managing, ETA 07:00 PM</v>
      </c>
      <c r="AT2372" s="24" t="str">
        <f>_xlfn.XLOOKUP(B2372,'[4]Cells Huawei 03052026 12h'!$B:$B,'[4]Cells Huawei 03052026 12h'!$T:$T,"")</f>
        <v/>
      </c>
      <c r="AU2372" s="24" t="str">
        <f>_xlfn.XLOOKUP(B2372,'[5]cells down 02052026 8h50'!$B:$B,'[5]cells down 02052026 8h50'!$R:$R,"")</f>
        <v/>
      </c>
      <c r="AV2372" s="24" t="str">
        <f>_xlfn.XLOOKUP(B2372,'[5]cells down 02052026 13h50'!$B:$B,'[5]cells down 02052026 13h50'!$R:$R,"")</f>
        <v/>
      </c>
      <c r="AW2372" s="24" t="str">
        <f>_xlfn.XLOOKUP(B2372,'[5]cells down 02052026 13h50'!$B:$B,'[5]cells down 02052026 13h50'!$R:$R,"")</f>
        <v/>
      </c>
      <c r="AX2372" s="24" t="str">
        <f>_xlfn.XLOOKUP(B2372,'[6]cell downs 03052026 8h40 '!$B:$B,'[6]cell downs 03052026 8h40 '!$R:$R,"")</f>
        <v/>
      </c>
      <c r="AY2372" s="24" t="str">
        <f>_xlfn.XLOOKUP(B2372,'[7]ALL SITES DOWN'!$D:$D,'[7]ALL SITES DOWN'!$J:$J,"")</f>
        <v>(05/03/2026 com ran 17h): Indisponibilité des services voix &amp; data dans la zone de NRO_017_H_Bali_U et environs</v>
      </c>
      <c r="AZ2372" s="24" t="str">
        <f>_xlfn.XLOOKUP(B2372,'[8]ALL SITES DOWN'!$D:$D,'[8]ALL SITES DOWN'!$J:$J,"")</f>
        <v>(05/03/2026 com ran 10h): Indisponibilité des services voix &amp; data dans la zone de NRO_017_H_Bali_U et environs</v>
      </c>
      <c r="BA2372" s="9" t="str">
        <f>_xlfn.XLOOKUP(B2372,[9]sheet1!$AC:$AC,[9]sheet1!$AF:$AF,"")</f>
        <v/>
      </c>
      <c r="BB2372" s="14" t="s">
        <v>5537</v>
      </c>
      <c r="BC2372" s="14" t="s">
        <v>5537</v>
      </c>
      <c r="BD2372" s="14" t="str">
        <f>_xlfn.XLOOKUP(B2372,'[10]cell downs 18042026 17h'!$B:$B,'[10]cell downs 18042026 17h'!$B:$B,"")</f>
        <v/>
      </c>
      <c r="BE2372" s="14" t="str">
        <f>_xlfn.XLOOKUP(B2372,'[11]Cells Huawei 19042026 15h'!$B:$B,'[11]Cells Huawei 19042026 15h'!$B:$B,"")</f>
        <v/>
      </c>
      <c r="BF2372" s="9" t="str">
        <f>_xlfn.XLOOKUP(B2372,'[12]cells down 19042026 9H40'!$B:$B,'[12]cells down 19042026 9H40'!$B:$B,"")</f>
        <v/>
      </c>
      <c r="BG2372" s="9" t="s">
        <v>4111</v>
      </c>
      <c r="BH2372" s="9" t="s">
        <v>5537</v>
      </c>
    </row>
    <row r="2373" spans="1:60" s="9" customFormat="1" x14ac:dyDescent="0.3">
      <c r="A2373" s="1" t="s">
        <v>4953</v>
      </c>
      <c r="B2373" s="1" t="s">
        <v>4954</v>
      </c>
      <c r="C2373" s="3" t="str">
        <f>_xlfn.XLOOKUP(B2373,'[1]daily break down'!$D:$D,'[1]daily break down'!$E:$E,"")</f>
        <v>CENTRE</v>
      </c>
      <c r="D2373" s="1" t="s">
        <v>11</v>
      </c>
      <c r="E2373" s="1" t="s">
        <v>12</v>
      </c>
      <c r="F2373" s="3" t="s">
        <v>37</v>
      </c>
      <c r="G2373" s="1" t="s">
        <v>4955</v>
      </c>
      <c r="H2373" s="42" t="str">
        <f>_xlfn.XLOOKUP(B2373,[2]CALCULATION!$B:$B,[2]CALCULATION!$H:$H,"")</f>
        <v>ZTE</v>
      </c>
      <c r="I2373" s="34">
        <v>0</v>
      </c>
      <c r="J2373" s="34">
        <v>0</v>
      </c>
      <c r="K2373" s="34">
        <v>0</v>
      </c>
      <c r="L2373" s="34">
        <v>0</v>
      </c>
      <c r="M2373" s="34">
        <v>0</v>
      </c>
      <c r="N2373" s="34">
        <v>0</v>
      </c>
      <c r="O2373" s="34">
        <v>0</v>
      </c>
      <c r="P2373" s="34">
        <v>0</v>
      </c>
      <c r="Q2373" s="34">
        <v>0</v>
      </c>
      <c r="R2373" s="34">
        <v>0</v>
      </c>
      <c r="S2373" s="35">
        <v>0</v>
      </c>
      <c r="T2373" s="35">
        <v>0</v>
      </c>
      <c r="U2373" s="35">
        <v>0</v>
      </c>
      <c r="V2373" s="35">
        <v>0</v>
      </c>
      <c r="W2373" s="35">
        <v>0</v>
      </c>
      <c r="X2373" s="35">
        <v>0</v>
      </c>
      <c r="Y2373" s="35">
        <v>0</v>
      </c>
      <c r="Z2373" s="35">
        <v>0</v>
      </c>
      <c r="AA2373" s="35">
        <v>0</v>
      </c>
      <c r="AB2373" s="35">
        <v>0</v>
      </c>
      <c r="AC2373" s="35">
        <v>0</v>
      </c>
      <c r="AD2373" s="35">
        <v>0</v>
      </c>
      <c r="AE2373" s="58" t="s">
        <v>5560</v>
      </c>
      <c r="AF2373" s="58"/>
      <c r="AG2373" s="57" t="str" cm="1">
        <f t="array" ref="AG2373">IFERROR(_xlfn.IFS(
AI2373="MPR ISSUE","PDH",
AI2373="BSS Hardware Issue","BSS",
AI2373="Sites strategiques, MLL, Pylone, etc.","ENVTECH",
AI2373="AKTIVCO DEFAUT GE &amp; POWER Cabinet","AKTIVCO",
AI2373="AKTIVCO Coupure ENEO &amp; Baisse de tension","AKTIVCO GRID ONLY",
AI2373="Coupure ENEO &amp; Baisse de tension","IHS GRID ONLY",
AI2373="Defaut GE &amp; POWER Cabinet","IHS",
AI2373="Sharing","Partners",
AI2373="Sites strategiques &amp; DataCenter","SST &amp; DC",
AI2373="Exclu","Exclu",
AI2373="SAT","SAT",
AI2373="SPARE-ISSUE","SPARE-ISSUE",
AI2373="Fiber CAmtel","TRANS_FO_CAMTEL",
AI2373="Fiber AOF","Fiber AOF",
AI2373="Projet OCM (HUAWEI)","TRAVAUX-HUAWEI",
AI2373="Projet OCM (NOKIA)","TRAVAUX-NOKIA",
AI2373="ACCESS-ISSUE","ACCESS-ISSUE",
AI2373="Projet OCM (ZTE, NOKIA, autres projets)","TRAVAUX OCM",
AI2373="No root CAuse","No root cause",
AI2373="ODU HS","PDH",
AI2373="IP &amp; VLAN","PDH",
AI2373="Warehouse HUAWEI","SPARE-ISSUE",
AI2373="SPARE-HS","SPARE-ISSUE",
AI2373="Power Telco","BSS",AI2373="no impacts","no impacts"
),"")</f>
        <v>SPARE-ISSUE</v>
      </c>
      <c r="AH2373" s="57" t="str" cm="1">
        <f t="array" ref="AH2373">IFERROR(_xlfn.IFS(
AI2373="MPR ISSUE","TX ISSUE",
AI2373="BSS Hardware Issue","RAN ISSUE",
AI2373="Sites strategiques, MLL, Pylone, etc.","ENVTECH",
AI2373="AKTIVCO DEFAUT GE &amp; POWER Cabinet","POWER ISSUE",
AI2373="AKTIVCO Coupure ENEO &amp; Baisse de tension","POWER ISSUE",
AI2373="Coupure ENEO &amp; Baisse de tension","POWER ISSUE",
AI2373="Defaut GE &amp; POWER Cabinet","POWER ISSUE",
AI2373="Sharing","POWER ISSUE",
AI2373="Sites strategiques &amp; DataCenter","POWER ISSUE",
AI2373="Exclu","Exclu",
AI2373="SAT","TX ISSUE",
AI2373="SPARE-ISSUE","SPARE-ISSUE",
AI2373="Fiber CAmtel","TX ISSUE",
AI2373="Fiber AOF","TX ISSUE",
AI2373="Projet OCM (HUAWEI)","TRAVAUX-HUAWEI",
AI2373="Projet OCM (NOKIA)","TRAVAUX -NOKIA",
AI2373="ACCESS-ISSUE","ACCESS-ISSUE",
AI2373="Projet OCM (ZTE, NOKIA, autres projets)","TRAVAUX OCM",
AI2373="No root CAuse","No root cause",
AI2373="ODU HS","TX ISSUE",
AI2373="IP &amp; VLAN","TX ISSUE",
AI2373="Warehouse HUAWEI","SPARE-ISSUE",
AI2373="SPARE-HS","SPARE-ISSUE",
AI2373="Power Telco","RAN ISSUE",AI2373="no impacts","no impacts"
),"")</f>
        <v>SPARE-ISSUE</v>
      </c>
      <c r="AI2373" s="85" t="s">
        <v>5336</v>
      </c>
      <c r="AJ2373" s="57" t="str" cm="1">
        <f t="array" ref="AJ2373">IFERROR(_xlfn.IFS(
AI2373="MPR ISSUE","ACTIVE",
AI2373="BSS Hardware Issue","ACTIVE",
AI2373="Sites strategiques, MLL, Pylone, etc.","PASSIVE",
AI2373="AKTIVCO DEFAUT GE &amp; POWER Cabinet","PASSIVE",
AI2373="AKTIVCO Coupure ENEO &amp; Baisse de tension","PASSIVE",
AI2373="Coupure ENEO &amp; Baisse de tension","PASSIVE",
AI2373="Defaut GE &amp; POWER Cabinet","PASSIVE",
AI2373="Sharing","PASSIVE",
AI2373="Sites strategiques &amp; DataCenter","PASSIVE",
AI2373="Exclu","Exclu",
AI2373="SAT","ACTIVE",
AI2373="SPARE-ISSUE","SPARE-ISSUE",
AI2373="Fiber CAmtel","ACTIVE",
AI2373="Fiber AOF","ACTIVE",
AI2373="Projet OCM (HUAWEI)","PLANNED WORKS",
AI2373="Projet OCM (NOKIA)","PLANNED WORKS",
AI2373="ACCESS-ISSUE","ACCESS-ISSUE",
AI2373="Projet OCM (ZTE, NOKIA, autres projets)","PLANNED WORKS",
AI2373="No root CAuse","No root cause",
AI2373="ODU HS","ACTIVE",
AI2373="IP &amp; VLAN","ACTIVE",
AI2373="Warehouse HUAWEI","SPARE-ISSUE",
AI2373="SPARE-HS","SPARE-ISSUE",
AI2373="Power Telco","ACTIVE", AI2373="no impacts","no impacts"
),"")</f>
        <v>SPARE-ISSUE</v>
      </c>
      <c r="AK2373" s="23" t="s">
        <v>5899</v>
      </c>
      <c r="AL2373" s="23" t="str">
        <f t="shared" ref="AL2373:AL2404" si="70">B2373</f>
        <v>CTR_366</v>
      </c>
      <c r="AN2373" s="9" t="s">
        <v>5537</v>
      </c>
      <c r="AO2373" s="23" t="str">
        <f>_xlfn.XLOOKUP(B2373,'INCIDENT-05-03-2026'!E:E,'INCIDENT-05-03-2026'!F:F,"")</f>
        <v/>
      </c>
      <c r="AP2373" s="7" t="s">
        <v>5537</v>
      </c>
      <c r="AQ2373" s="6"/>
      <c r="AR2373" s="7"/>
      <c r="AS2373" s="3" t="str">
        <f>_xlfn.XLOOKUP(B2373,'[3]tt num | region | site id'!$C:$C,'[3]tt num | region | site id'!$Q:$Q,"")</f>
        <v/>
      </c>
      <c r="AT2373" s="24" t="str">
        <f>_xlfn.XLOOKUP(B2373,'[4]Cells Huawei 03052026 12h'!$B:$B,'[4]Cells Huawei 03052026 12h'!$T:$T,"")</f>
        <v/>
      </c>
      <c r="AU2373" s="24" t="str">
        <f>_xlfn.XLOOKUP(B2373,'[5]cells down 02052026 8h50'!$B:$B,'[5]cells down 02052026 8h50'!$R:$R,"")</f>
        <v/>
      </c>
      <c r="AV2373" s="24" t="str">
        <f>_xlfn.XLOOKUP(B2373,'[5]cells down 02052026 13h50'!$B:$B,'[5]cells down 02052026 13h50'!$R:$R,"")</f>
        <v/>
      </c>
      <c r="AW2373" s="24" t="str">
        <f>_xlfn.XLOOKUP(B2373,'[5]cells down 02052026 13h50'!$B:$B,'[5]cells down 02052026 13h50'!$R:$R,"")</f>
        <v/>
      </c>
      <c r="AX2373" s="24" t="str">
        <f>_xlfn.XLOOKUP(B2373,'[6]cell downs 03052026 8h40 '!$B:$B,'[6]cell downs 03052026 8h40 '!$R:$R,"")</f>
        <v/>
      </c>
      <c r="AY2373" s="24" t="str">
        <f>_xlfn.XLOOKUP(B2373,'[7]ALL SITES DOWN'!$D:$D,'[7]ALL SITES DOWN'!$J:$J,"")</f>
        <v>(05/03/2026 com ran 17h):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v>
      </c>
      <c r="AZ2373" s="24" t="str">
        <f>_xlfn.XLOOKUP(B2373,'[8]ALL SITES DOWN'!$D:$D,'[8]ALL SITES DOWN'!$J:$J,"")</f>
        <v>(05/03/2026 com ran 10h):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v>
      </c>
      <c r="BA2373" s="9" t="str">
        <f>_xlfn.XLOOKUP(B2373,[9]sheet1!$AC:$AC,[9]sheet1!$AF:$AF,"")</f>
        <v/>
      </c>
      <c r="BB2373" s="14" t="s">
        <v>5537</v>
      </c>
      <c r="BC2373" s="14" t="s">
        <v>5537</v>
      </c>
      <c r="BD2373" s="14" t="str">
        <f>_xlfn.XLOOKUP(B2373,'[10]cell downs 18042026 17h'!$B:$B,'[10]cell downs 18042026 17h'!$B:$B,"")</f>
        <v/>
      </c>
      <c r="BE2373" s="14" t="str">
        <f>_xlfn.XLOOKUP(B2373,'[11]Cells Huawei 19042026 15h'!$B:$B,'[11]Cells Huawei 19042026 15h'!$B:$B,"")</f>
        <v/>
      </c>
      <c r="BF2373" s="9" t="str">
        <f>_xlfn.XLOOKUP(B2373,'[12]cells down 19042026 9H40'!$B:$B,'[12]cells down 19042026 9H40'!$B:$B,"")</f>
        <v/>
      </c>
      <c r="BG2373" s="9" t="s">
        <v>4954</v>
      </c>
      <c r="BH2373" s="9" t="s">
        <v>5537</v>
      </c>
    </row>
    <row r="2374" spans="1:60" s="9" customFormat="1" x14ac:dyDescent="0.3">
      <c r="A2374" s="1" t="s">
        <v>3686</v>
      </c>
      <c r="B2374" s="8" t="s">
        <v>4846</v>
      </c>
      <c r="C2374" s="3" t="str">
        <f>_xlfn.XLOOKUP(B2374,'[1]daily break down'!$D:$D,'[1]daily break down'!$E:$E,"")</f>
        <v>LITTORAL</v>
      </c>
      <c r="D2374" s="1" t="s">
        <v>11</v>
      </c>
      <c r="E2374" s="1" t="s">
        <v>12</v>
      </c>
      <c r="F2374" s="3" t="s">
        <v>31</v>
      </c>
      <c r="G2374" s="1" t="s">
        <v>3686</v>
      </c>
      <c r="H2374" s="42" t="str">
        <f>_xlfn.XLOOKUP(B2374,[2]CALCULATION!$B:$B,[2]CALCULATION!$H:$H,"")</f>
        <v>ZTE</v>
      </c>
      <c r="I2374" s="34">
        <v>0</v>
      </c>
      <c r="J2374" s="34">
        <v>0</v>
      </c>
      <c r="K2374" s="34">
        <v>0</v>
      </c>
      <c r="L2374" s="34">
        <v>0</v>
      </c>
      <c r="M2374" s="34">
        <v>0</v>
      </c>
      <c r="N2374" s="34">
        <v>0</v>
      </c>
      <c r="O2374" s="34">
        <v>0</v>
      </c>
      <c r="P2374" s="34">
        <v>0</v>
      </c>
      <c r="Q2374" s="34">
        <v>0</v>
      </c>
      <c r="R2374" s="34">
        <v>0</v>
      </c>
      <c r="S2374" s="35">
        <v>0</v>
      </c>
      <c r="T2374" s="35">
        <v>0</v>
      </c>
      <c r="U2374" s="35">
        <v>0</v>
      </c>
      <c r="V2374" s="35">
        <v>0</v>
      </c>
      <c r="W2374" s="35">
        <v>0</v>
      </c>
      <c r="X2374" s="35">
        <v>0</v>
      </c>
      <c r="Y2374" s="35">
        <v>0</v>
      </c>
      <c r="Z2374" s="35">
        <v>0</v>
      </c>
      <c r="AA2374" s="35">
        <v>0</v>
      </c>
      <c r="AB2374" s="35">
        <v>0</v>
      </c>
      <c r="AC2374" s="35">
        <v>0</v>
      </c>
      <c r="AD2374" s="35">
        <v>0</v>
      </c>
      <c r="AE2374" s="58" t="s">
        <v>5560</v>
      </c>
      <c r="AF2374" s="58"/>
      <c r="AG2374" s="57" t="str" cm="1">
        <f t="array" ref="AG2374">IFERROR(_xlfn.IFS(
AI2374="MPR ISSUE","PDH",
AI2374="BSS Hardware Issue","BSS",
AI2374="Sites strategiques, MLL, Pylone, etc.","ENVTECH",
AI2374="AKTIVCO DEFAUT GE &amp; POWER Cabinet","AKTIVCO",
AI2374="AKTIVCO Coupure ENEO &amp; Baisse de tension","AKTIVCO GRID ONLY",
AI2374="Coupure ENEO &amp; Baisse de tension","IHS GRID ONLY",
AI2374="Defaut GE &amp; POWER Cabinet","IHS",
AI2374="Sharing","Partners",
AI2374="Sites strategiques &amp; DataCenter","SST &amp; DC",
AI2374="Exclu","Exclu",
AI2374="SAT","SAT",
AI2374="SPARE-ISSUE","SPARE-ISSUE",
AI2374="Fiber CAmtel","TRANS_FO_CAMTEL",
AI2374="Fiber AOF","Fiber AOF",
AI2374="Projet OCM (HUAWEI)","TRAVAUX-HUAWEI",
AI2374="Projet OCM (NOKIA)","TRAVAUX-NOKIA",
AI2374="ACCESS-ISSUE","ACCESS-ISSUE",
AI2374="Projet OCM (ZTE, NOKIA, autres projets)","TRAVAUX OCM",
AI2374="No root CAuse","No root cause",
AI2374="ODU HS","PDH",
AI2374="IP &amp; VLAN","PDH",
AI2374="Warehouse HUAWEI","SPARE-ISSUE",
AI2374="SPARE-HS","SPARE-ISSUE",
AI2374="Power Telco","BSS",AI2374="no impacts","no impacts"
),"")</f>
        <v>no impacts</v>
      </c>
      <c r="AH2374" s="57" t="str" cm="1">
        <f t="array" ref="AH2374">IFERROR(_xlfn.IFS(
AI2374="MPR ISSUE","TX ISSUE",
AI2374="BSS Hardware Issue","RAN ISSUE",
AI2374="Sites strategiques, MLL, Pylone, etc.","ENVTECH",
AI2374="AKTIVCO DEFAUT GE &amp; POWER Cabinet","POWER ISSUE",
AI2374="AKTIVCO Coupure ENEO &amp; Baisse de tension","POWER ISSUE",
AI2374="Coupure ENEO &amp; Baisse de tension","POWER ISSUE",
AI2374="Defaut GE &amp; POWER Cabinet","POWER ISSUE",
AI2374="Sharing","POWER ISSUE",
AI2374="Sites strategiques &amp; DataCenter","POWER ISSUE",
AI2374="Exclu","Exclu",
AI2374="SAT","TX ISSUE",
AI2374="SPARE-ISSUE","SPARE-ISSUE",
AI2374="Fiber CAmtel","TX ISSUE",
AI2374="Fiber AOF","TX ISSUE",
AI2374="Projet OCM (HUAWEI)","TRAVAUX-HUAWEI",
AI2374="Projet OCM (NOKIA)","TRAVAUX -NOKIA",
AI2374="ACCESS-ISSUE","ACCESS-ISSUE",
AI2374="Projet OCM (ZTE, NOKIA, autres projets)","TRAVAUX OCM",
AI2374="No root CAuse","No root cause",
AI2374="ODU HS","TX ISSUE",
AI2374="IP &amp; VLAN","TX ISSUE",
AI2374="Warehouse HUAWEI","SPARE-ISSUE",
AI2374="SPARE-HS","SPARE-ISSUE",
AI2374="Power Telco","RAN ISSUE",AI2374="no impacts","no impacts"
),"")</f>
        <v>no impacts</v>
      </c>
      <c r="AI2374" s="85" t="s">
        <v>5998</v>
      </c>
      <c r="AJ2374" s="57" t="str" cm="1">
        <f t="array" ref="AJ2374">IFERROR(_xlfn.IFS(
AI2374="MPR ISSUE","ACTIVE",
AI2374="BSS Hardware Issue","ACTIVE",
AI2374="Sites strategiques, MLL, Pylone, etc.","PASSIVE",
AI2374="AKTIVCO DEFAUT GE &amp; POWER Cabinet","PASSIVE",
AI2374="AKTIVCO Coupure ENEO &amp; Baisse de tension","PASSIVE",
AI2374="Coupure ENEO &amp; Baisse de tension","PASSIVE",
AI2374="Defaut GE &amp; POWER Cabinet","PASSIVE",
AI2374="Sharing","PASSIVE",
AI2374="Sites strategiques &amp; DataCenter","PASSIVE",
AI2374="Exclu","Exclu",
AI2374="SAT","ACTIVE",
AI2374="SPARE-ISSUE","SPARE-ISSUE",
AI2374="Fiber CAmtel","ACTIVE",
AI2374="Fiber AOF","ACTIVE",
AI2374="Projet OCM (HUAWEI)","PLANNED WORKS",
AI2374="Projet OCM (NOKIA)","PLANNED WORKS",
AI2374="ACCESS-ISSUE","ACCESS-ISSUE",
AI2374="Projet OCM (ZTE, NOKIA, autres projets)","PLANNED WORKS",
AI2374="No root CAuse","No root cause",
AI2374="ODU HS","ACTIVE",
AI2374="IP &amp; VLAN","ACTIVE",
AI2374="Warehouse HUAWEI","SPARE-ISSUE",
AI2374="SPARE-HS","SPARE-ISSUE",
AI2374="Power Telco","ACTIVE", AI2374="no impacts","no impacts"
),"")</f>
        <v>no impacts</v>
      </c>
      <c r="AK2374" s="23" t="s">
        <v>5537</v>
      </c>
      <c r="AL2374" s="23" t="str">
        <f t="shared" si="70"/>
        <v>LIT_029</v>
      </c>
      <c r="AN2374" s="9" t="s">
        <v>5537</v>
      </c>
      <c r="AO2374" s="23" t="str">
        <f>_xlfn.XLOOKUP(B2374,'INCIDENT-05-03-2026'!E:E,'INCIDENT-05-03-2026'!F:F,"")</f>
        <v/>
      </c>
      <c r="AP2374" s="7" t="s">
        <v>5537</v>
      </c>
      <c r="AQ2374" s="6"/>
      <c r="AR2374" s="7"/>
      <c r="AS2374" s="3" t="str">
        <f>_xlfn.XLOOKUP(B2374,'[3]tt num | region | site id'!$C:$C,'[3]tt num | region | site id'!$Q:$Q,"")</f>
        <v/>
      </c>
      <c r="AT2374" s="24" t="str">
        <f>_xlfn.XLOOKUP(B2374,'[4]Cells Huawei 03052026 12h'!$B:$B,'[4]Cells Huawei 03052026 12h'!$T:$T,"")</f>
        <v/>
      </c>
      <c r="AU2374" s="24" t="str">
        <f>_xlfn.XLOOKUP(B2374,'[5]cells down 02052026 8h50'!$B:$B,'[5]cells down 02052026 8h50'!$R:$R,"")</f>
        <v/>
      </c>
      <c r="AV2374" s="24" t="str">
        <f>_xlfn.XLOOKUP(B2374,'[5]cells down 02052026 13h50'!$B:$B,'[5]cells down 02052026 13h50'!$R:$R,"")</f>
        <v/>
      </c>
      <c r="AW2374" s="24" t="str">
        <f>_xlfn.XLOOKUP(B2374,'[5]cells down 02052026 13h50'!$B:$B,'[5]cells down 02052026 13h50'!$R:$R,"")</f>
        <v/>
      </c>
      <c r="AX2374" s="24" t="str">
        <f>_xlfn.XLOOKUP(B2374,'[6]cell downs 03052026 8h40 '!$B:$B,'[6]cell downs 03052026 8h40 '!$R:$R,"")</f>
        <v/>
      </c>
      <c r="AY2374" s="24" t="str">
        <f>_xlfn.XLOOKUP(B2374,'[7]ALL SITES DOWN'!$D:$D,'[7]ALL SITES DOWN'!$J:$J,"")</f>
        <v/>
      </c>
      <c r="AZ2374" s="24" t="str">
        <f>_xlfn.XLOOKUP(B2374,'[8]ALL SITES DOWN'!$D:$D,'[8]ALL SITES DOWN'!$J:$J,"")</f>
        <v/>
      </c>
      <c r="BA2374" s="9" t="str">
        <f>_xlfn.XLOOKUP(B2374,[9]sheet1!$AC:$AC,[9]sheet1!$AF:$AF,"")</f>
        <v/>
      </c>
      <c r="BB2374" s="14" t="s">
        <v>5537</v>
      </c>
      <c r="BC2374" s="14" t="s">
        <v>5537</v>
      </c>
      <c r="BD2374" s="14" t="str">
        <f>_xlfn.XLOOKUP(B2374,'[10]cell downs 18042026 17h'!$B:$B,'[10]cell downs 18042026 17h'!$B:$B,"")</f>
        <v/>
      </c>
      <c r="BE2374" s="14" t="str">
        <f>_xlfn.XLOOKUP(B2374,'[11]Cells Huawei 19042026 15h'!$B:$B,'[11]Cells Huawei 19042026 15h'!$B:$B,"")</f>
        <v/>
      </c>
      <c r="BF2374" s="9" t="str">
        <f>_xlfn.XLOOKUP(B2374,'[12]cells down 19042026 9H40'!$B:$B,'[12]cells down 19042026 9H40'!$B:$B,"")</f>
        <v/>
      </c>
      <c r="BG2374" s="9" t="s">
        <v>5537</v>
      </c>
      <c r="BH2374" s="9" t="s">
        <v>12</v>
      </c>
    </row>
    <row r="2375" spans="1:60" s="9" customFormat="1" x14ac:dyDescent="0.3">
      <c r="A2375" s="1" t="s">
        <v>4862</v>
      </c>
      <c r="B2375" s="8" t="s">
        <v>4863</v>
      </c>
      <c r="C2375" s="3" t="str">
        <f>_xlfn.XLOOKUP(B2375,'[1]daily break down'!$D:$D,'[1]daily break down'!$E:$E,"")</f>
        <v>OUEST</v>
      </c>
      <c r="D2375" s="1"/>
      <c r="E2375" s="1"/>
      <c r="F2375" s="3" t="s">
        <v>102</v>
      </c>
      <c r="G2375" s="1" t="s">
        <v>4056</v>
      </c>
      <c r="H2375" s="40" t="str">
        <f>_xlfn.XLOOKUP(B2375,[2]CALCULATION!$B:$B,[2]CALCULATION!$H:$H,"")</f>
        <v>HUAWEI</v>
      </c>
      <c r="I2375" s="34">
        <v>0</v>
      </c>
      <c r="J2375" s="34">
        <v>0</v>
      </c>
      <c r="K2375" s="34">
        <v>0</v>
      </c>
      <c r="L2375" s="34">
        <v>0</v>
      </c>
      <c r="M2375" s="34">
        <v>0</v>
      </c>
      <c r="N2375" s="34">
        <v>0</v>
      </c>
      <c r="O2375" s="34">
        <v>0</v>
      </c>
      <c r="P2375" s="34">
        <v>0</v>
      </c>
      <c r="Q2375" s="34">
        <v>0</v>
      </c>
      <c r="R2375" s="34">
        <v>0</v>
      </c>
      <c r="S2375" s="35">
        <v>0</v>
      </c>
      <c r="T2375" s="35">
        <v>0</v>
      </c>
      <c r="U2375" s="35">
        <v>0</v>
      </c>
      <c r="V2375" s="35">
        <v>0</v>
      </c>
      <c r="W2375" s="35">
        <v>0</v>
      </c>
      <c r="X2375" s="35">
        <v>0</v>
      </c>
      <c r="Y2375" s="35">
        <v>0</v>
      </c>
      <c r="Z2375" s="35">
        <v>0</v>
      </c>
      <c r="AA2375" s="35">
        <v>0</v>
      </c>
      <c r="AB2375" s="35">
        <v>0</v>
      </c>
      <c r="AC2375" s="35">
        <v>0</v>
      </c>
      <c r="AD2375" s="35">
        <v>0</v>
      </c>
      <c r="AE2375" s="58" t="s">
        <v>5560</v>
      </c>
      <c r="AF2375" s="58"/>
      <c r="AG2375" s="57" t="str" cm="1">
        <f t="array" ref="AG2375">IFERROR(_xlfn.IFS(
AI2375="MPR ISSUE","PDH",
AI2375="BSS Hardware Issue","BSS",
AI2375="Sites strategiques, MLL, Pylone, etc.","ENVTECH",
AI2375="AKTIVCO DEFAUT GE &amp; POWER Cabinet","AKTIVCO",
AI2375="AKTIVCO Coupure ENEO &amp; Baisse de tension","AKTIVCO GRID ONLY",
AI2375="Coupure ENEO &amp; Baisse de tension","IHS GRID ONLY",
AI2375="Defaut GE &amp; POWER Cabinet","IHS",
AI2375="Sharing","Partners",
AI2375="Sites strategiques &amp; DataCenter","SST &amp; DC",
AI2375="Exclu","Exclu",
AI2375="SAT","SAT",
AI2375="SPARE-ISSUE","SPARE-ISSUE",
AI2375="Fiber CAmtel","TRANS_FO_CAMTEL",
AI2375="Fiber AOF","Fiber AOF",
AI2375="Projet OCM (HUAWEI)","TRAVAUX-HUAWEI",
AI2375="Projet OCM (NOKIA)","TRAVAUX-NOKIA",
AI2375="ACCESS-ISSUE","ACCESS-ISSUE",
AI2375="Projet OCM (ZTE, NOKIA, autres projets)","TRAVAUX OCM",
AI2375="No root CAuse","No root cause",
AI2375="ODU HS","PDH",
AI2375="IP &amp; VLAN","PDH",
AI2375="Warehouse HUAWEI","SPARE-ISSUE",
AI2375="SPARE-HS","SPARE-ISSUE",
AI2375="Power Telco","BSS",AI2375="no impacts","no impacts"
),"")</f>
        <v>no impacts</v>
      </c>
      <c r="AH2375" s="57" t="str" cm="1">
        <f t="array" ref="AH2375">IFERROR(_xlfn.IFS(
AI2375="MPR ISSUE","TX ISSUE",
AI2375="BSS Hardware Issue","RAN ISSUE",
AI2375="Sites strategiques, MLL, Pylone, etc.","ENVTECH",
AI2375="AKTIVCO DEFAUT GE &amp; POWER Cabinet","POWER ISSUE",
AI2375="AKTIVCO Coupure ENEO &amp; Baisse de tension","POWER ISSUE",
AI2375="Coupure ENEO &amp; Baisse de tension","POWER ISSUE",
AI2375="Defaut GE &amp; POWER Cabinet","POWER ISSUE",
AI2375="Sharing","POWER ISSUE",
AI2375="Sites strategiques &amp; DataCenter","POWER ISSUE",
AI2375="Exclu","Exclu",
AI2375="SAT","TX ISSUE",
AI2375="SPARE-ISSUE","SPARE-ISSUE",
AI2375="Fiber CAmtel","TX ISSUE",
AI2375="Fiber AOF","TX ISSUE",
AI2375="Projet OCM (HUAWEI)","TRAVAUX-HUAWEI",
AI2375="Projet OCM (NOKIA)","TRAVAUX -NOKIA",
AI2375="ACCESS-ISSUE","ACCESS-ISSUE",
AI2375="Projet OCM (ZTE, NOKIA, autres projets)","TRAVAUX OCM",
AI2375="No root CAuse","No root cause",
AI2375="ODU HS","TX ISSUE",
AI2375="IP &amp; VLAN","TX ISSUE",
AI2375="Warehouse HUAWEI","SPARE-ISSUE",
AI2375="SPARE-HS","SPARE-ISSUE",
AI2375="Power Telco","RAN ISSUE",AI2375="no impacts","no impacts"
),"")</f>
        <v>no impacts</v>
      </c>
      <c r="AI2375" s="85" t="s">
        <v>5998</v>
      </c>
      <c r="AJ2375" s="57" t="str" cm="1">
        <f t="array" ref="AJ2375">IFERROR(_xlfn.IFS(
AI2375="MPR ISSUE","ACTIVE",
AI2375="BSS Hardware Issue","ACTIVE",
AI2375="Sites strategiques, MLL, Pylone, etc.","PASSIVE",
AI2375="AKTIVCO DEFAUT GE &amp; POWER Cabinet","PASSIVE",
AI2375="AKTIVCO Coupure ENEO &amp; Baisse de tension","PASSIVE",
AI2375="Coupure ENEO &amp; Baisse de tension","PASSIVE",
AI2375="Defaut GE &amp; POWER Cabinet","PASSIVE",
AI2375="Sharing","PASSIVE",
AI2375="Sites strategiques &amp; DataCenter","PASSIVE",
AI2375="Exclu","Exclu",
AI2375="SAT","ACTIVE",
AI2375="SPARE-ISSUE","SPARE-ISSUE",
AI2375="Fiber CAmtel","ACTIVE",
AI2375="Fiber AOF","ACTIVE",
AI2375="Projet OCM (HUAWEI)","PLANNED WORKS",
AI2375="Projet OCM (NOKIA)","PLANNED WORKS",
AI2375="ACCESS-ISSUE","ACCESS-ISSUE",
AI2375="Projet OCM (ZTE, NOKIA, autres projets)","PLANNED WORKS",
AI2375="No root CAuse","No root cause",
AI2375="ODU HS","ACTIVE",
AI2375="IP &amp; VLAN","ACTIVE",
AI2375="Warehouse HUAWEI","SPARE-ISSUE",
AI2375="SPARE-HS","SPARE-ISSUE",
AI2375="Power Telco","ACTIVE", AI2375="no impacts","no impacts"
),"")</f>
        <v>no impacts</v>
      </c>
      <c r="AK2375" s="23" t="s">
        <v>5537</v>
      </c>
      <c r="AL2375" s="23" t="str">
        <f t="shared" si="70"/>
        <v>OST_316</v>
      </c>
      <c r="AN2375" s="9" t="s">
        <v>5537</v>
      </c>
      <c r="AO2375" s="23" t="str">
        <f>_xlfn.XLOOKUP(B2375,'INCIDENT-05-03-2026'!E:E,'INCIDENT-05-03-2026'!F:F,"")</f>
        <v/>
      </c>
      <c r="AP2375" s="7" t="s">
        <v>5537</v>
      </c>
      <c r="AQ2375" s="6"/>
      <c r="AR2375" s="7"/>
      <c r="AS2375" s="3" t="str">
        <f>_xlfn.XLOOKUP(B2375,'[3]tt num | region | site id'!$C:$C,'[3]tt num | region | site id'!$Q:$Q,"")</f>
        <v/>
      </c>
      <c r="AT2375" s="24" t="str">
        <f>_xlfn.XLOOKUP(B2375,'[4]Cells Huawei 03052026 12h'!$B:$B,'[4]Cells Huawei 03052026 12h'!$T:$T,"")</f>
        <v/>
      </c>
      <c r="AU2375" s="24" t="str">
        <f>_xlfn.XLOOKUP(B2375,'[5]cells down 02052026 8h50'!$B:$B,'[5]cells down 02052026 8h50'!$R:$R,"")</f>
        <v/>
      </c>
      <c r="AV2375" s="24" t="str">
        <f>_xlfn.XLOOKUP(B2375,'[5]cells down 02052026 13h50'!$B:$B,'[5]cells down 02052026 13h50'!$R:$R,"")</f>
        <v/>
      </c>
      <c r="AW2375" s="24" t="str">
        <f>_xlfn.XLOOKUP(B2375,'[5]cells down 02052026 13h50'!$B:$B,'[5]cells down 02052026 13h50'!$R:$R,"")</f>
        <v/>
      </c>
      <c r="AX2375" s="24" t="str">
        <f>_xlfn.XLOOKUP(B2375,'[6]cell downs 03052026 8h40 '!$B:$B,'[6]cell downs 03052026 8h40 '!$R:$R,"")</f>
        <v/>
      </c>
      <c r="AY2375" s="24" t="str">
        <f>_xlfn.XLOOKUP(B2375,'[7]ALL SITES DOWN'!$D:$D,'[7]ALL SITES DOWN'!$J:$J,"")</f>
        <v/>
      </c>
      <c r="AZ2375" s="24" t="str">
        <f>_xlfn.XLOOKUP(B2375,'[8]ALL SITES DOWN'!$D:$D,'[8]ALL SITES DOWN'!$J:$J,"")</f>
        <v/>
      </c>
      <c r="BA2375" s="9" t="str">
        <f>_xlfn.XLOOKUP(B2375,[9]sheet1!$AC:$AC,[9]sheet1!$AF:$AF,"")</f>
        <v/>
      </c>
      <c r="BB2375" s="14" t="s">
        <v>5537</v>
      </c>
      <c r="BC2375" s="14" t="s">
        <v>5537</v>
      </c>
      <c r="BD2375" s="14" t="str">
        <f>_xlfn.XLOOKUP(B2375,'[10]cell downs 18042026 17h'!$B:$B,'[10]cell downs 18042026 17h'!$B:$B,"")</f>
        <v/>
      </c>
      <c r="BE2375" s="14" t="str">
        <f>_xlfn.XLOOKUP(B2375,'[11]Cells Huawei 19042026 15h'!$B:$B,'[11]Cells Huawei 19042026 15h'!$B:$B,"")</f>
        <v/>
      </c>
      <c r="BF2375" s="9" t="str">
        <f>_xlfn.XLOOKUP(B2375,'[12]cells down 19042026 9H40'!$B:$B,'[12]cells down 19042026 9H40'!$B:$B,"")</f>
        <v/>
      </c>
      <c r="BG2375" s="9" t="s">
        <v>5537</v>
      </c>
      <c r="BH2375" s="9" t="s">
        <v>5537</v>
      </c>
    </row>
    <row r="2376" spans="1:60" s="9" customFormat="1" x14ac:dyDescent="0.3">
      <c r="A2376" s="1" t="s">
        <v>4967</v>
      </c>
      <c r="B2376" s="8" t="s">
        <v>4968</v>
      </c>
      <c r="C2376" s="3" t="str">
        <f>_xlfn.XLOOKUP(B2376,'[1]daily break down'!$D:$D,'[1]daily break down'!$E:$E,"")</f>
        <v>CENTRE</v>
      </c>
      <c r="D2376" s="1" t="s">
        <v>11</v>
      </c>
      <c r="E2376" s="1" t="s">
        <v>12</v>
      </c>
      <c r="F2376" s="3" t="s">
        <v>37</v>
      </c>
      <c r="G2376" s="1" t="s">
        <v>4967</v>
      </c>
      <c r="H2376" s="42" t="str">
        <f>_xlfn.XLOOKUP(B2376,[2]CALCULATION!$B:$B,[2]CALCULATION!$H:$H,"")</f>
        <v>ZTE</v>
      </c>
      <c r="I2376" s="34">
        <v>0</v>
      </c>
      <c r="J2376" s="34">
        <v>0</v>
      </c>
      <c r="K2376" s="34">
        <v>0</v>
      </c>
      <c r="L2376" s="34">
        <v>0</v>
      </c>
      <c r="M2376" s="34">
        <v>0</v>
      </c>
      <c r="N2376" s="34">
        <v>0</v>
      </c>
      <c r="O2376" s="34">
        <v>0</v>
      </c>
      <c r="P2376" s="34">
        <v>0</v>
      </c>
      <c r="Q2376" s="34">
        <v>0</v>
      </c>
      <c r="R2376" s="34">
        <v>0</v>
      </c>
      <c r="S2376" s="35">
        <v>0</v>
      </c>
      <c r="T2376" s="35">
        <v>0</v>
      </c>
      <c r="U2376" s="35">
        <v>0</v>
      </c>
      <c r="V2376" s="35">
        <v>0</v>
      </c>
      <c r="W2376" s="35">
        <v>0</v>
      </c>
      <c r="X2376" s="35">
        <v>0</v>
      </c>
      <c r="Y2376" s="35">
        <v>0</v>
      </c>
      <c r="Z2376" s="35">
        <v>0</v>
      </c>
      <c r="AA2376" s="35">
        <v>0</v>
      </c>
      <c r="AB2376" s="35">
        <v>0</v>
      </c>
      <c r="AC2376" s="35">
        <v>0</v>
      </c>
      <c r="AD2376" s="35">
        <v>0</v>
      </c>
      <c r="AE2376" s="58" t="s">
        <v>5560</v>
      </c>
      <c r="AF2376" s="58"/>
      <c r="AG2376" s="57" t="str" cm="1">
        <f t="array" ref="AG2376">IFERROR(_xlfn.IFS(
AI2376="MPR ISSUE","PDH",
AI2376="BSS Hardware Issue","BSS",
AI2376="Sites strategiques, MLL, Pylone, etc.","ENVTECH",
AI2376="AKTIVCO DEFAUT GE &amp; POWER Cabinet","AKTIVCO",
AI2376="AKTIVCO Coupure ENEO &amp; Baisse de tension","AKTIVCO GRID ONLY",
AI2376="Coupure ENEO &amp; Baisse de tension","IHS GRID ONLY",
AI2376="Defaut GE &amp; POWER Cabinet","IHS",
AI2376="Sharing","Partners",
AI2376="Sites strategiques &amp; DataCenter","SST &amp; DC",
AI2376="Exclu","Exclu",
AI2376="SAT","SAT",
AI2376="SPARE-ISSUE","SPARE-ISSUE",
AI2376="Fiber CAmtel","TRANS_FO_CAMTEL",
AI2376="Fiber AOF","Fiber AOF",
AI2376="Projet OCM (HUAWEI)","TRAVAUX-HUAWEI",
AI2376="Projet OCM (NOKIA)","TRAVAUX-NOKIA",
AI2376="ACCESS-ISSUE","ACCESS-ISSUE",
AI2376="Projet OCM (ZTE, NOKIA, autres projets)","TRAVAUX OCM",
AI2376="No root CAuse","No root cause",
AI2376="ODU HS","PDH",
AI2376="IP &amp; VLAN","PDH",
AI2376="Warehouse HUAWEI","SPARE-ISSUE",
AI2376="SPARE-HS","SPARE-ISSUE",
AI2376="Power Telco","BSS",AI2376="no impacts","no impacts"
),"")</f>
        <v>no impacts</v>
      </c>
      <c r="AH2376" s="57" t="str" cm="1">
        <f t="array" ref="AH2376">IFERROR(_xlfn.IFS(
AI2376="MPR ISSUE","TX ISSUE",
AI2376="BSS Hardware Issue","RAN ISSUE",
AI2376="Sites strategiques, MLL, Pylone, etc.","ENVTECH",
AI2376="AKTIVCO DEFAUT GE &amp; POWER Cabinet","POWER ISSUE",
AI2376="AKTIVCO Coupure ENEO &amp; Baisse de tension","POWER ISSUE",
AI2376="Coupure ENEO &amp; Baisse de tension","POWER ISSUE",
AI2376="Defaut GE &amp; POWER Cabinet","POWER ISSUE",
AI2376="Sharing","POWER ISSUE",
AI2376="Sites strategiques &amp; DataCenter","POWER ISSUE",
AI2376="Exclu","Exclu",
AI2376="SAT","TX ISSUE",
AI2376="SPARE-ISSUE","SPARE-ISSUE",
AI2376="Fiber CAmtel","TX ISSUE",
AI2376="Fiber AOF","TX ISSUE",
AI2376="Projet OCM (HUAWEI)","TRAVAUX-HUAWEI",
AI2376="Projet OCM (NOKIA)","TRAVAUX -NOKIA",
AI2376="ACCESS-ISSUE","ACCESS-ISSUE",
AI2376="Projet OCM (ZTE, NOKIA, autres projets)","TRAVAUX OCM",
AI2376="No root CAuse","No root cause",
AI2376="ODU HS","TX ISSUE",
AI2376="IP &amp; VLAN","TX ISSUE",
AI2376="Warehouse HUAWEI","SPARE-ISSUE",
AI2376="SPARE-HS","SPARE-ISSUE",
AI2376="Power Telco","RAN ISSUE",AI2376="no impacts","no impacts"
),"")</f>
        <v>no impacts</v>
      </c>
      <c r="AI2376" s="85" t="s">
        <v>5998</v>
      </c>
      <c r="AJ2376" s="57" t="str" cm="1">
        <f t="array" ref="AJ2376">IFERROR(_xlfn.IFS(
AI2376="MPR ISSUE","ACTIVE",
AI2376="BSS Hardware Issue","ACTIVE",
AI2376="Sites strategiques, MLL, Pylone, etc.","PASSIVE",
AI2376="AKTIVCO DEFAUT GE &amp; POWER Cabinet","PASSIVE",
AI2376="AKTIVCO Coupure ENEO &amp; Baisse de tension","PASSIVE",
AI2376="Coupure ENEO &amp; Baisse de tension","PASSIVE",
AI2376="Defaut GE &amp; POWER Cabinet","PASSIVE",
AI2376="Sharing","PASSIVE",
AI2376="Sites strategiques &amp; DataCenter","PASSIVE",
AI2376="Exclu","Exclu",
AI2376="SAT","ACTIVE",
AI2376="SPARE-ISSUE","SPARE-ISSUE",
AI2376="Fiber CAmtel","ACTIVE",
AI2376="Fiber AOF","ACTIVE",
AI2376="Projet OCM (HUAWEI)","PLANNED WORKS",
AI2376="Projet OCM (NOKIA)","PLANNED WORKS",
AI2376="ACCESS-ISSUE","ACCESS-ISSUE",
AI2376="Projet OCM (ZTE, NOKIA, autres projets)","PLANNED WORKS",
AI2376="No root CAuse","No root cause",
AI2376="ODU HS","ACTIVE",
AI2376="IP &amp; VLAN","ACTIVE",
AI2376="Warehouse HUAWEI","SPARE-ISSUE",
AI2376="SPARE-HS","SPARE-ISSUE",
AI2376="Power Telco","ACTIVE", AI2376="no impacts","no impacts"
),"")</f>
        <v>no impacts</v>
      </c>
      <c r="AK2376" s="23" t="s">
        <v>5537</v>
      </c>
      <c r="AL2376" s="23" t="str">
        <f t="shared" si="70"/>
        <v>CTR_013</v>
      </c>
      <c r="AN2376" s="9" t="s">
        <v>5537</v>
      </c>
      <c r="AO2376" s="23" t="str">
        <f>_xlfn.XLOOKUP(B2376,'INCIDENT-05-03-2026'!E:E,'INCIDENT-05-03-2026'!F:F,"")</f>
        <v/>
      </c>
      <c r="AP2376" s="7" t="s">
        <v>5537</v>
      </c>
      <c r="AQ2376" s="6"/>
      <c r="AR2376" s="7"/>
      <c r="AS2376" s="3" t="str">
        <f>_xlfn.XLOOKUP(B2376,'[3]tt num | region | site id'!$C:$C,'[3]tt num | region | site id'!$Q:$Q,"")</f>
        <v/>
      </c>
      <c r="AT2376" s="24" t="str">
        <f>_xlfn.XLOOKUP(B2376,'[4]Cells Huawei 03052026 12h'!$B:$B,'[4]Cells Huawei 03052026 12h'!$T:$T,"")</f>
        <v/>
      </c>
      <c r="AU2376" s="24" t="str">
        <f>_xlfn.XLOOKUP(B2376,'[5]cells down 02052026 8h50'!$B:$B,'[5]cells down 02052026 8h50'!$R:$R,"")</f>
        <v/>
      </c>
      <c r="AV2376" s="24" t="str">
        <f>_xlfn.XLOOKUP(B2376,'[5]cells down 02052026 13h50'!$B:$B,'[5]cells down 02052026 13h50'!$R:$R,"")</f>
        <v/>
      </c>
      <c r="AW2376" s="24" t="str">
        <f>_xlfn.XLOOKUP(B2376,'[5]cells down 02052026 13h50'!$B:$B,'[5]cells down 02052026 13h50'!$R:$R,"")</f>
        <v/>
      </c>
      <c r="AX2376" s="24" t="str">
        <f>_xlfn.XLOOKUP(B2376,'[6]cell downs 03052026 8h40 '!$B:$B,'[6]cell downs 03052026 8h40 '!$R:$R,"")</f>
        <v/>
      </c>
      <c r="AY2376" s="24" t="str">
        <f>_xlfn.XLOOKUP(B2376,'[7]ALL SITES DOWN'!$D:$D,'[7]ALL SITES DOWN'!$J:$J,"")</f>
        <v/>
      </c>
      <c r="AZ2376" s="24" t="str">
        <f>_xlfn.XLOOKUP(B2376,'[8]ALL SITES DOWN'!$D:$D,'[8]ALL SITES DOWN'!$J:$J,"")</f>
        <v/>
      </c>
      <c r="BA2376" s="9" t="str">
        <f>_xlfn.XLOOKUP(B2376,[9]sheet1!$AC:$AC,[9]sheet1!$AF:$AF,"")</f>
        <v/>
      </c>
      <c r="BB2376" s="14" t="s">
        <v>5537</v>
      </c>
      <c r="BC2376" s="14" t="s">
        <v>5537</v>
      </c>
      <c r="BD2376" s="14" t="str">
        <f>_xlfn.XLOOKUP(B2376,'[10]cell downs 18042026 17h'!$B:$B,'[10]cell downs 18042026 17h'!$B:$B,"")</f>
        <v/>
      </c>
      <c r="BE2376" s="14" t="str">
        <f>_xlfn.XLOOKUP(B2376,'[11]Cells Huawei 19042026 15h'!$B:$B,'[11]Cells Huawei 19042026 15h'!$B:$B,"")</f>
        <v/>
      </c>
      <c r="BF2376" s="9" t="str">
        <f>_xlfn.XLOOKUP(B2376,'[12]cells down 19042026 9H40'!$B:$B,'[12]cells down 19042026 9H40'!$B:$B,"")</f>
        <v/>
      </c>
      <c r="BG2376" s="9" t="s">
        <v>5537</v>
      </c>
      <c r="BH2376" s="9" t="s">
        <v>12</v>
      </c>
    </row>
    <row r="2377" spans="1:60" s="9" customFormat="1" x14ac:dyDescent="0.3">
      <c r="A2377" s="1" t="s">
        <v>4870</v>
      </c>
      <c r="B2377" s="8" t="s">
        <v>4871</v>
      </c>
      <c r="C2377" s="3" t="str">
        <f>_xlfn.XLOOKUP(B2377,'[1]daily break down'!$D:$D,'[1]daily break down'!$E:$E,"")</f>
        <v>CENTRE</v>
      </c>
      <c r="D2377" s="1" t="s">
        <v>11</v>
      </c>
      <c r="E2377" s="1" t="s">
        <v>12</v>
      </c>
      <c r="F2377" s="3" t="s">
        <v>37</v>
      </c>
      <c r="G2377" s="1" t="s">
        <v>4870</v>
      </c>
      <c r="H2377" s="42" t="str">
        <f>_xlfn.XLOOKUP(B2377,[2]CALCULATION!$B:$B,[2]CALCULATION!$H:$H,"")</f>
        <v>ZTE</v>
      </c>
      <c r="I2377" s="34">
        <v>0</v>
      </c>
      <c r="J2377" s="34">
        <v>0</v>
      </c>
      <c r="K2377" s="34">
        <v>0</v>
      </c>
      <c r="L2377" s="34">
        <v>0</v>
      </c>
      <c r="M2377" s="34">
        <v>0</v>
      </c>
      <c r="N2377" s="34">
        <v>0</v>
      </c>
      <c r="O2377" s="34">
        <v>0</v>
      </c>
      <c r="P2377" s="34">
        <v>0</v>
      </c>
      <c r="Q2377" s="34">
        <v>0</v>
      </c>
      <c r="R2377" s="34">
        <v>0</v>
      </c>
      <c r="S2377" s="35">
        <v>0</v>
      </c>
      <c r="T2377" s="35">
        <v>0</v>
      </c>
      <c r="U2377" s="35">
        <v>0</v>
      </c>
      <c r="V2377" s="35">
        <v>0</v>
      </c>
      <c r="W2377" s="35">
        <v>0</v>
      </c>
      <c r="X2377" s="35">
        <v>0</v>
      </c>
      <c r="Y2377" s="35">
        <v>0</v>
      </c>
      <c r="Z2377" s="35">
        <v>0</v>
      </c>
      <c r="AA2377" s="35">
        <v>0</v>
      </c>
      <c r="AB2377" s="35">
        <v>0</v>
      </c>
      <c r="AC2377" s="35">
        <v>0</v>
      </c>
      <c r="AD2377" s="35">
        <v>0</v>
      </c>
      <c r="AE2377" s="58" t="s">
        <v>5560</v>
      </c>
      <c r="AF2377" s="58"/>
      <c r="AG2377" s="57" t="str" cm="1">
        <f t="array" ref="AG2377">IFERROR(_xlfn.IFS(
AI2377="MPR ISSUE","PDH",
AI2377="BSS Hardware Issue","BSS",
AI2377="Sites strategiques, MLL, Pylone, etc.","ENVTECH",
AI2377="AKTIVCO DEFAUT GE &amp; POWER Cabinet","AKTIVCO",
AI2377="AKTIVCO Coupure ENEO &amp; Baisse de tension","AKTIVCO GRID ONLY",
AI2377="Coupure ENEO &amp; Baisse de tension","IHS GRID ONLY",
AI2377="Defaut GE &amp; POWER Cabinet","IHS",
AI2377="Sharing","Partners",
AI2377="Sites strategiques &amp; DataCenter","SST &amp; DC",
AI2377="Exclu","Exclu",
AI2377="SAT","SAT",
AI2377="SPARE-ISSUE","SPARE-ISSUE",
AI2377="Fiber CAmtel","TRANS_FO_CAMTEL",
AI2377="Fiber AOF","Fiber AOF",
AI2377="Projet OCM (HUAWEI)","TRAVAUX-HUAWEI",
AI2377="Projet OCM (NOKIA)","TRAVAUX-NOKIA",
AI2377="ACCESS-ISSUE","ACCESS-ISSUE",
AI2377="Projet OCM (ZTE, NOKIA, autres projets)","TRAVAUX OCM",
AI2377="No root CAuse","No root cause",
AI2377="ODU HS","PDH",
AI2377="IP &amp; VLAN","PDH",
AI2377="Warehouse HUAWEI","SPARE-ISSUE",
AI2377="SPARE-HS","SPARE-ISSUE",
AI2377="Power Telco","BSS",AI2377="no impacts","no impacts"
),"")</f>
        <v>no impacts</v>
      </c>
      <c r="AH2377" s="57" t="str" cm="1">
        <f t="array" ref="AH2377">IFERROR(_xlfn.IFS(
AI2377="MPR ISSUE","TX ISSUE",
AI2377="BSS Hardware Issue","RAN ISSUE",
AI2377="Sites strategiques, MLL, Pylone, etc.","ENVTECH",
AI2377="AKTIVCO DEFAUT GE &amp; POWER Cabinet","POWER ISSUE",
AI2377="AKTIVCO Coupure ENEO &amp; Baisse de tension","POWER ISSUE",
AI2377="Coupure ENEO &amp; Baisse de tension","POWER ISSUE",
AI2377="Defaut GE &amp; POWER Cabinet","POWER ISSUE",
AI2377="Sharing","POWER ISSUE",
AI2377="Sites strategiques &amp; DataCenter","POWER ISSUE",
AI2377="Exclu","Exclu",
AI2377="SAT","TX ISSUE",
AI2377="SPARE-ISSUE","SPARE-ISSUE",
AI2377="Fiber CAmtel","TX ISSUE",
AI2377="Fiber AOF","TX ISSUE",
AI2377="Projet OCM (HUAWEI)","TRAVAUX-HUAWEI",
AI2377="Projet OCM (NOKIA)","TRAVAUX -NOKIA",
AI2377="ACCESS-ISSUE","ACCESS-ISSUE",
AI2377="Projet OCM (ZTE, NOKIA, autres projets)","TRAVAUX OCM",
AI2377="No root CAuse","No root cause",
AI2377="ODU HS","TX ISSUE",
AI2377="IP &amp; VLAN","TX ISSUE",
AI2377="Warehouse HUAWEI","SPARE-ISSUE",
AI2377="SPARE-HS","SPARE-ISSUE",
AI2377="Power Telco","RAN ISSUE",AI2377="no impacts","no impacts"
),"")</f>
        <v>no impacts</v>
      </c>
      <c r="AI2377" s="85" t="s">
        <v>5998</v>
      </c>
      <c r="AJ2377" s="57" t="str" cm="1">
        <f t="array" ref="AJ2377">IFERROR(_xlfn.IFS(
AI2377="MPR ISSUE","ACTIVE",
AI2377="BSS Hardware Issue","ACTIVE",
AI2377="Sites strategiques, MLL, Pylone, etc.","PASSIVE",
AI2377="AKTIVCO DEFAUT GE &amp; POWER Cabinet","PASSIVE",
AI2377="AKTIVCO Coupure ENEO &amp; Baisse de tension","PASSIVE",
AI2377="Coupure ENEO &amp; Baisse de tension","PASSIVE",
AI2377="Defaut GE &amp; POWER Cabinet","PASSIVE",
AI2377="Sharing","PASSIVE",
AI2377="Sites strategiques &amp; DataCenter","PASSIVE",
AI2377="Exclu","Exclu",
AI2377="SAT","ACTIVE",
AI2377="SPARE-ISSUE","SPARE-ISSUE",
AI2377="Fiber CAmtel","ACTIVE",
AI2377="Fiber AOF","ACTIVE",
AI2377="Projet OCM (HUAWEI)","PLANNED WORKS",
AI2377="Projet OCM (NOKIA)","PLANNED WORKS",
AI2377="ACCESS-ISSUE","ACCESS-ISSUE",
AI2377="Projet OCM (ZTE, NOKIA, autres projets)","PLANNED WORKS",
AI2377="No root CAuse","No root cause",
AI2377="ODU HS","ACTIVE",
AI2377="IP &amp; VLAN","ACTIVE",
AI2377="Warehouse HUAWEI","SPARE-ISSUE",
AI2377="SPARE-HS","SPARE-ISSUE",
AI2377="Power Telco","ACTIVE", AI2377="no impacts","no impacts"
),"")</f>
        <v>no impacts</v>
      </c>
      <c r="AK2377" s="23" t="s">
        <v>5537</v>
      </c>
      <c r="AL2377" s="23" t="str">
        <f t="shared" si="70"/>
        <v>CTR_063</v>
      </c>
      <c r="AN2377" s="9" t="s">
        <v>5537</v>
      </c>
      <c r="AO2377" s="23" t="str">
        <f>_xlfn.XLOOKUP(B2377,'INCIDENT-05-03-2026'!E:E,'INCIDENT-05-03-2026'!F:F,"")</f>
        <v/>
      </c>
      <c r="AP2377" s="7" t="s">
        <v>5537</v>
      </c>
      <c r="AQ2377" s="6"/>
      <c r="AR2377" s="7"/>
      <c r="AS2377" s="3" t="str">
        <f>_xlfn.XLOOKUP(B2377,'[3]tt num | region | site id'!$C:$C,'[3]tt num | region | site id'!$Q:$Q,"")</f>
        <v/>
      </c>
      <c r="AT2377" s="24" t="str">
        <f>_xlfn.XLOOKUP(B2377,'[4]Cells Huawei 03052026 12h'!$B:$B,'[4]Cells Huawei 03052026 12h'!$T:$T,"")</f>
        <v/>
      </c>
      <c r="AU2377" s="24" t="str">
        <f>_xlfn.XLOOKUP(B2377,'[5]cells down 02052026 8h50'!$B:$B,'[5]cells down 02052026 8h50'!$R:$R,"")</f>
        <v/>
      </c>
      <c r="AV2377" s="24" t="str">
        <f>_xlfn.XLOOKUP(B2377,'[5]cells down 02052026 13h50'!$B:$B,'[5]cells down 02052026 13h50'!$R:$R,"")</f>
        <v/>
      </c>
      <c r="AW2377" s="24" t="str">
        <f>_xlfn.XLOOKUP(B2377,'[5]cells down 02052026 13h50'!$B:$B,'[5]cells down 02052026 13h50'!$R:$R,"")</f>
        <v/>
      </c>
      <c r="AX2377" s="24" t="str">
        <f>_xlfn.XLOOKUP(B2377,'[6]cell downs 03052026 8h40 '!$B:$B,'[6]cell downs 03052026 8h40 '!$R:$R,"")</f>
        <v/>
      </c>
      <c r="AY2377" s="24" t="str">
        <f>_xlfn.XLOOKUP(B2377,'[7]ALL SITES DOWN'!$D:$D,'[7]ALL SITES DOWN'!$J:$J,"")</f>
        <v/>
      </c>
      <c r="AZ2377" s="24" t="str">
        <f>_xlfn.XLOOKUP(B2377,'[8]ALL SITES DOWN'!$D:$D,'[8]ALL SITES DOWN'!$J:$J,"")</f>
        <v/>
      </c>
      <c r="BA2377" s="9" t="str">
        <f>_xlfn.XLOOKUP(B2377,[9]sheet1!$AC:$AC,[9]sheet1!$AF:$AF,"")</f>
        <v/>
      </c>
      <c r="BB2377" s="14" t="s">
        <v>5537</v>
      </c>
      <c r="BC2377" s="14" t="s">
        <v>5537</v>
      </c>
      <c r="BD2377" s="14" t="str">
        <f>_xlfn.XLOOKUP(B2377,'[10]cell downs 18042026 17h'!$B:$B,'[10]cell downs 18042026 17h'!$B:$B,"")</f>
        <v/>
      </c>
      <c r="BE2377" s="14" t="str">
        <f>_xlfn.XLOOKUP(B2377,'[11]Cells Huawei 19042026 15h'!$B:$B,'[11]Cells Huawei 19042026 15h'!$B:$B,"")</f>
        <v/>
      </c>
      <c r="BF2377" s="9" t="str">
        <f>_xlfn.XLOOKUP(B2377,'[12]cells down 19042026 9H40'!$B:$B,'[12]cells down 19042026 9H40'!$B:$B,"")</f>
        <v/>
      </c>
      <c r="BG2377" s="9" t="s">
        <v>4871</v>
      </c>
      <c r="BH2377" s="9" t="s">
        <v>318</v>
      </c>
    </row>
    <row r="2378" spans="1:60" s="9" customFormat="1" x14ac:dyDescent="0.3">
      <c r="A2378" s="2" t="s">
        <v>4880</v>
      </c>
      <c r="B2378" s="8" t="s">
        <v>4881</v>
      </c>
      <c r="C2378" s="3" t="str">
        <f>_xlfn.XLOOKUP(B2378,'[1]daily break down'!$D:$D,'[1]daily break down'!$E:$E,"")</f>
        <v>OUEST</v>
      </c>
      <c r="D2378" s="1" t="s">
        <v>11</v>
      </c>
      <c r="E2378" s="1" t="s">
        <v>12</v>
      </c>
      <c r="F2378" s="3" t="s">
        <v>102</v>
      </c>
      <c r="G2378" s="1" t="s">
        <v>4880</v>
      </c>
      <c r="H2378" s="40" t="str">
        <f>_xlfn.XLOOKUP(B2378,[2]CALCULATION!$B:$B,[2]CALCULATION!$H:$H,"")</f>
        <v>HUAWEI</v>
      </c>
      <c r="I2378" s="34">
        <v>0</v>
      </c>
      <c r="J2378" s="34">
        <v>0</v>
      </c>
      <c r="K2378" s="34">
        <v>0</v>
      </c>
      <c r="L2378" s="34">
        <v>0</v>
      </c>
      <c r="M2378" s="34">
        <v>0</v>
      </c>
      <c r="N2378" s="34">
        <v>0</v>
      </c>
      <c r="O2378" s="34">
        <v>0</v>
      </c>
      <c r="P2378" s="34">
        <v>0</v>
      </c>
      <c r="Q2378" s="34">
        <v>0</v>
      </c>
      <c r="R2378" s="34">
        <v>0</v>
      </c>
      <c r="S2378" s="35">
        <v>0</v>
      </c>
      <c r="T2378" s="35">
        <v>0</v>
      </c>
      <c r="U2378" s="35">
        <v>0</v>
      </c>
      <c r="V2378" s="35">
        <v>0</v>
      </c>
      <c r="W2378" s="35">
        <v>0</v>
      </c>
      <c r="X2378" s="35">
        <v>0</v>
      </c>
      <c r="Y2378" s="35">
        <v>0</v>
      </c>
      <c r="Z2378" s="35">
        <v>0</v>
      </c>
      <c r="AA2378" s="35">
        <v>0</v>
      </c>
      <c r="AB2378" s="35">
        <v>0</v>
      </c>
      <c r="AC2378" s="35">
        <v>0</v>
      </c>
      <c r="AD2378" s="35">
        <v>0</v>
      </c>
      <c r="AE2378" s="58" t="s">
        <v>5560</v>
      </c>
      <c r="AF2378" s="58"/>
      <c r="AG2378" s="57" t="str" cm="1">
        <f t="array" ref="AG2378">IFERROR(_xlfn.IFS(
AI2378="MPR ISSUE","PDH",
AI2378="BSS Hardware Issue","BSS",
AI2378="Sites strategiques, MLL, Pylone, etc.","ENVTECH",
AI2378="AKTIVCO DEFAUT GE &amp; POWER Cabinet","AKTIVCO",
AI2378="AKTIVCO Coupure ENEO &amp; Baisse de tension","AKTIVCO GRID ONLY",
AI2378="Coupure ENEO &amp; Baisse de tension","IHS GRID ONLY",
AI2378="Defaut GE &amp; POWER Cabinet","IHS",
AI2378="Sharing","Partners",
AI2378="Sites strategiques &amp; DataCenter","SST &amp; DC",
AI2378="Exclu","Exclu",
AI2378="SAT","SAT",
AI2378="SPARE-ISSUE","SPARE-ISSUE",
AI2378="Fiber CAmtel","TRANS_FO_CAMTEL",
AI2378="Fiber AOF","Fiber AOF",
AI2378="Projet OCM (HUAWEI)","TRAVAUX-HUAWEI",
AI2378="Projet OCM (NOKIA)","TRAVAUX-NOKIA",
AI2378="ACCESS-ISSUE","ACCESS-ISSUE",
AI2378="Projet OCM (ZTE, NOKIA, autres projets)","TRAVAUX OCM",
AI2378="No root CAuse","No root cause",
AI2378="ODU HS","PDH",
AI2378="IP &amp; VLAN","PDH",
AI2378="Warehouse HUAWEI","SPARE-ISSUE",
AI2378="SPARE-HS","SPARE-ISSUE",
AI2378="Power Telco","BSS",AI2378="no impacts","no impacts"
),"")</f>
        <v>no impacts</v>
      </c>
      <c r="AH2378" s="57" t="str" cm="1">
        <f t="array" ref="AH2378">IFERROR(_xlfn.IFS(
AI2378="MPR ISSUE","TX ISSUE",
AI2378="BSS Hardware Issue","RAN ISSUE",
AI2378="Sites strategiques, MLL, Pylone, etc.","ENVTECH",
AI2378="AKTIVCO DEFAUT GE &amp; POWER Cabinet","POWER ISSUE",
AI2378="AKTIVCO Coupure ENEO &amp; Baisse de tension","POWER ISSUE",
AI2378="Coupure ENEO &amp; Baisse de tension","POWER ISSUE",
AI2378="Defaut GE &amp; POWER Cabinet","POWER ISSUE",
AI2378="Sharing","POWER ISSUE",
AI2378="Sites strategiques &amp; DataCenter","POWER ISSUE",
AI2378="Exclu","Exclu",
AI2378="SAT","TX ISSUE",
AI2378="SPARE-ISSUE","SPARE-ISSUE",
AI2378="Fiber CAmtel","TX ISSUE",
AI2378="Fiber AOF","TX ISSUE",
AI2378="Projet OCM (HUAWEI)","TRAVAUX-HUAWEI",
AI2378="Projet OCM (NOKIA)","TRAVAUX -NOKIA",
AI2378="ACCESS-ISSUE","ACCESS-ISSUE",
AI2378="Projet OCM (ZTE, NOKIA, autres projets)","TRAVAUX OCM",
AI2378="No root CAuse","No root cause",
AI2378="ODU HS","TX ISSUE",
AI2378="IP &amp; VLAN","TX ISSUE",
AI2378="Warehouse HUAWEI","SPARE-ISSUE",
AI2378="SPARE-HS","SPARE-ISSUE",
AI2378="Power Telco","RAN ISSUE",AI2378="no impacts","no impacts"
),"")</f>
        <v>no impacts</v>
      </c>
      <c r="AI2378" s="85" t="s">
        <v>5998</v>
      </c>
      <c r="AJ2378" s="57" t="str" cm="1">
        <f t="array" ref="AJ2378">IFERROR(_xlfn.IFS(
AI2378="MPR ISSUE","ACTIVE",
AI2378="BSS Hardware Issue","ACTIVE",
AI2378="Sites strategiques, MLL, Pylone, etc.","PASSIVE",
AI2378="AKTIVCO DEFAUT GE &amp; POWER Cabinet","PASSIVE",
AI2378="AKTIVCO Coupure ENEO &amp; Baisse de tension","PASSIVE",
AI2378="Coupure ENEO &amp; Baisse de tension","PASSIVE",
AI2378="Defaut GE &amp; POWER Cabinet","PASSIVE",
AI2378="Sharing","PASSIVE",
AI2378="Sites strategiques &amp; DataCenter","PASSIVE",
AI2378="Exclu","Exclu",
AI2378="SAT","ACTIVE",
AI2378="SPARE-ISSUE","SPARE-ISSUE",
AI2378="Fiber CAmtel","ACTIVE",
AI2378="Fiber AOF","ACTIVE",
AI2378="Projet OCM (HUAWEI)","PLANNED WORKS",
AI2378="Projet OCM (NOKIA)","PLANNED WORKS",
AI2378="ACCESS-ISSUE","ACCESS-ISSUE",
AI2378="Projet OCM (ZTE, NOKIA, autres projets)","PLANNED WORKS",
AI2378="No root CAuse","No root cause",
AI2378="ODU HS","ACTIVE",
AI2378="IP &amp; VLAN","ACTIVE",
AI2378="Warehouse HUAWEI","SPARE-ISSUE",
AI2378="SPARE-HS","SPARE-ISSUE",
AI2378="Power Telco","ACTIVE", AI2378="no impacts","no impacts"
),"")</f>
        <v>no impacts</v>
      </c>
      <c r="AK2378" s="23" t="s">
        <v>5537</v>
      </c>
      <c r="AL2378" s="23" t="str">
        <f t="shared" si="70"/>
        <v>OST_049</v>
      </c>
      <c r="AN2378" s="9" t="s">
        <v>5537</v>
      </c>
      <c r="AO2378" s="23" t="str">
        <f>_xlfn.XLOOKUP(B2378,'INCIDENT-05-03-2026'!E:E,'INCIDENT-05-03-2026'!F:F,"")</f>
        <v/>
      </c>
      <c r="AP2378" s="7" t="s">
        <v>5537</v>
      </c>
      <c r="AQ2378" s="6"/>
      <c r="AR2378" s="7"/>
      <c r="AS2378" s="3" t="str">
        <f>_xlfn.XLOOKUP(B2378,'[3]tt num | region | site id'!$C:$C,'[3]tt num | region | site id'!$Q:$Q,"")</f>
        <v/>
      </c>
      <c r="AT2378" s="24" t="str">
        <f>_xlfn.XLOOKUP(B2378,'[4]Cells Huawei 03052026 12h'!$B:$B,'[4]Cells Huawei 03052026 12h'!$T:$T,"")</f>
        <v/>
      </c>
      <c r="AU2378" s="24" t="str">
        <f>_xlfn.XLOOKUP(B2378,'[5]cells down 02052026 8h50'!$B:$B,'[5]cells down 02052026 8h50'!$R:$R,"")</f>
        <v/>
      </c>
      <c r="AV2378" s="24" t="str">
        <f>_xlfn.XLOOKUP(B2378,'[5]cells down 02052026 13h50'!$B:$B,'[5]cells down 02052026 13h50'!$R:$R,"")</f>
        <v/>
      </c>
      <c r="AW2378" s="24" t="str">
        <f>_xlfn.XLOOKUP(B2378,'[5]cells down 02052026 13h50'!$B:$B,'[5]cells down 02052026 13h50'!$R:$R,"")</f>
        <v/>
      </c>
      <c r="AX2378" s="24" t="str">
        <f>_xlfn.XLOOKUP(B2378,'[6]cell downs 03052026 8h40 '!$B:$B,'[6]cell downs 03052026 8h40 '!$R:$R,"")</f>
        <v/>
      </c>
      <c r="AY2378" s="24" t="str">
        <f>_xlfn.XLOOKUP(B2378,'[7]ALL SITES DOWN'!$D:$D,'[7]ALL SITES DOWN'!$J:$J,"")</f>
        <v/>
      </c>
      <c r="AZ2378" s="24" t="str">
        <f>_xlfn.XLOOKUP(B2378,'[8]ALL SITES DOWN'!$D:$D,'[8]ALL SITES DOWN'!$J:$J,"")</f>
        <v/>
      </c>
      <c r="BA2378" s="9" t="str">
        <f>_xlfn.XLOOKUP(B2378,[9]sheet1!$AC:$AC,[9]sheet1!$AF:$AF,"")</f>
        <v/>
      </c>
      <c r="BB2378" s="14" t="s">
        <v>5537</v>
      </c>
      <c r="BC2378" s="14" t="s">
        <v>5537</v>
      </c>
      <c r="BD2378" s="14" t="str">
        <f>_xlfn.XLOOKUP(B2378,'[10]cell downs 18042026 17h'!$B:$B,'[10]cell downs 18042026 17h'!$B:$B,"")</f>
        <v/>
      </c>
      <c r="BE2378" s="14" t="str">
        <f>_xlfn.XLOOKUP(B2378,'[11]Cells Huawei 19042026 15h'!$B:$B,'[11]Cells Huawei 19042026 15h'!$B:$B,"")</f>
        <v/>
      </c>
      <c r="BF2378" s="9" t="str">
        <f>_xlfn.XLOOKUP(B2378,'[12]cells down 19042026 9H40'!$B:$B,'[12]cells down 19042026 9H40'!$B:$B,"")</f>
        <v/>
      </c>
      <c r="BG2378" s="9" t="s">
        <v>5537</v>
      </c>
      <c r="BH2378" s="9" t="s">
        <v>12</v>
      </c>
    </row>
    <row r="2379" spans="1:60" s="9" customFormat="1" x14ac:dyDescent="0.3">
      <c r="A2379" s="1" t="s">
        <v>4884</v>
      </c>
      <c r="B2379" s="8" t="s">
        <v>4885</v>
      </c>
      <c r="C2379" s="3" t="str">
        <f>_xlfn.XLOOKUP(B2379,'[1]daily break down'!$D:$D,'[1]daily break down'!$E:$E,"")</f>
        <v>CENTRE</v>
      </c>
      <c r="D2379" s="1" t="s">
        <v>11</v>
      </c>
      <c r="E2379" s="1" t="s">
        <v>12</v>
      </c>
      <c r="F2379" s="3" t="s">
        <v>37</v>
      </c>
      <c r="G2379" s="1" t="s">
        <v>4886</v>
      </c>
      <c r="H2379" s="42" t="str">
        <f>_xlfn.XLOOKUP(B2379,[2]CALCULATION!$B:$B,[2]CALCULATION!$H:$H,"")</f>
        <v>ZTE</v>
      </c>
      <c r="I2379" s="34">
        <v>0</v>
      </c>
      <c r="J2379" s="34">
        <v>0</v>
      </c>
      <c r="K2379" s="34">
        <v>0</v>
      </c>
      <c r="L2379" s="34">
        <v>0</v>
      </c>
      <c r="M2379" s="34">
        <v>0</v>
      </c>
      <c r="N2379" s="34">
        <v>0</v>
      </c>
      <c r="O2379" s="34">
        <v>0</v>
      </c>
      <c r="P2379" s="34">
        <v>0</v>
      </c>
      <c r="Q2379" s="34">
        <v>0</v>
      </c>
      <c r="R2379" s="34">
        <v>0</v>
      </c>
      <c r="S2379" s="35">
        <v>0</v>
      </c>
      <c r="T2379" s="35">
        <v>0</v>
      </c>
      <c r="U2379" s="35">
        <v>0</v>
      </c>
      <c r="V2379" s="35">
        <v>0</v>
      </c>
      <c r="W2379" s="35">
        <v>0</v>
      </c>
      <c r="X2379" s="35">
        <v>0</v>
      </c>
      <c r="Y2379" s="35">
        <v>0</v>
      </c>
      <c r="Z2379" s="35">
        <v>0</v>
      </c>
      <c r="AA2379" s="35">
        <v>0</v>
      </c>
      <c r="AB2379" s="35">
        <v>0</v>
      </c>
      <c r="AC2379" s="35">
        <v>0</v>
      </c>
      <c r="AD2379" s="35">
        <v>0</v>
      </c>
      <c r="AE2379" s="58" t="s">
        <v>5560</v>
      </c>
      <c r="AF2379" s="58"/>
      <c r="AG2379" s="57" t="str" cm="1">
        <f t="array" ref="AG2379">IFERROR(_xlfn.IFS(
AI2379="MPR ISSUE","PDH",
AI2379="BSS Hardware Issue","BSS",
AI2379="Sites strategiques, MLL, Pylone, etc.","ENVTECH",
AI2379="AKTIVCO DEFAUT GE &amp; POWER Cabinet","AKTIVCO",
AI2379="AKTIVCO Coupure ENEO &amp; Baisse de tension","AKTIVCO GRID ONLY",
AI2379="Coupure ENEO &amp; Baisse de tension","IHS GRID ONLY",
AI2379="Defaut GE &amp; POWER Cabinet","IHS",
AI2379="Sharing","Partners",
AI2379="Sites strategiques &amp; DataCenter","SST &amp; DC",
AI2379="Exclu","Exclu",
AI2379="SAT","SAT",
AI2379="SPARE-ISSUE","SPARE-ISSUE",
AI2379="Fiber CAmtel","TRANS_FO_CAMTEL",
AI2379="Fiber AOF","Fiber AOF",
AI2379="Projet OCM (HUAWEI)","TRAVAUX-HUAWEI",
AI2379="Projet OCM (NOKIA)","TRAVAUX-NOKIA",
AI2379="ACCESS-ISSUE","ACCESS-ISSUE",
AI2379="Projet OCM (ZTE, NOKIA, autres projets)","TRAVAUX OCM",
AI2379="No root CAuse","No root cause",
AI2379="ODU HS","PDH",
AI2379="IP &amp; VLAN","PDH",
AI2379="Warehouse HUAWEI","SPARE-ISSUE",
AI2379="SPARE-HS","SPARE-ISSUE",
AI2379="Power Telco","BSS",AI2379="no impacts","no impacts"
),"")</f>
        <v>IHS</v>
      </c>
      <c r="AH2379" s="57" t="str" cm="1">
        <f t="array" ref="AH2379">IFERROR(_xlfn.IFS(
AI2379="MPR ISSUE","TX ISSUE",
AI2379="BSS Hardware Issue","RAN ISSUE",
AI2379="Sites strategiques, MLL, Pylone, etc.","ENVTECH",
AI2379="AKTIVCO DEFAUT GE &amp; POWER Cabinet","POWER ISSUE",
AI2379="AKTIVCO Coupure ENEO &amp; Baisse de tension","POWER ISSUE",
AI2379="Coupure ENEO &amp; Baisse de tension","POWER ISSUE",
AI2379="Defaut GE &amp; POWER Cabinet","POWER ISSUE",
AI2379="Sharing","POWER ISSUE",
AI2379="Sites strategiques &amp; DataCenter","POWER ISSUE",
AI2379="Exclu","Exclu",
AI2379="SAT","TX ISSUE",
AI2379="SPARE-ISSUE","SPARE-ISSUE",
AI2379="Fiber CAmtel","TX ISSUE",
AI2379="Fiber AOF","TX ISSUE",
AI2379="Projet OCM (HUAWEI)","TRAVAUX-HUAWEI",
AI2379="Projet OCM (NOKIA)","TRAVAUX -NOKIA",
AI2379="ACCESS-ISSUE","ACCESS-ISSUE",
AI2379="Projet OCM (ZTE, NOKIA, autres projets)","TRAVAUX OCM",
AI2379="No root CAuse","No root cause",
AI2379="ODU HS","TX ISSUE",
AI2379="IP &amp; VLAN","TX ISSUE",
AI2379="Warehouse HUAWEI","SPARE-ISSUE",
AI2379="SPARE-HS","SPARE-ISSUE",
AI2379="Power Telco","RAN ISSUE",AI2379="no impacts","no impacts"
),"")</f>
        <v>POWER ISSUE</v>
      </c>
      <c r="AI2379" s="85" t="s">
        <v>5330</v>
      </c>
      <c r="AJ2379" s="57" t="str" cm="1">
        <f t="array" ref="AJ2379">IFERROR(_xlfn.IFS(
AI2379="MPR ISSUE","ACTIVE",
AI2379="BSS Hardware Issue","ACTIVE",
AI2379="Sites strategiques, MLL, Pylone, etc.","PASSIVE",
AI2379="AKTIVCO DEFAUT GE &amp; POWER Cabinet","PASSIVE",
AI2379="AKTIVCO Coupure ENEO &amp; Baisse de tension","PASSIVE",
AI2379="Coupure ENEO &amp; Baisse de tension","PASSIVE",
AI2379="Defaut GE &amp; POWER Cabinet","PASSIVE",
AI2379="Sharing","PASSIVE",
AI2379="Sites strategiques &amp; DataCenter","PASSIVE",
AI2379="Exclu","Exclu",
AI2379="SAT","ACTIVE",
AI2379="SPARE-ISSUE","SPARE-ISSUE",
AI2379="Fiber CAmtel","ACTIVE",
AI2379="Fiber AOF","ACTIVE",
AI2379="Projet OCM (HUAWEI)","PLANNED WORKS",
AI2379="Projet OCM (NOKIA)","PLANNED WORKS",
AI2379="ACCESS-ISSUE","ACCESS-ISSUE",
AI2379="Projet OCM (ZTE, NOKIA, autres projets)","PLANNED WORKS",
AI2379="No root CAuse","No root cause",
AI2379="ODU HS","ACTIVE",
AI2379="IP &amp; VLAN","ACTIVE",
AI2379="Warehouse HUAWEI","SPARE-ISSUE",
AI2379="SPARE-HS","SPARE-ISSUE",
AI2379="Power Telco","ACTIVE", AI2379="no impacts","no impacts"
),"")</f>
        <v>PASSIVE</v>
      </c>
      <c r="AK2379" s="23" t="s">
        <v>5900</v>
      </c>
      <c r="AL2379" s="23" t="str">
        <f t="shared" si="70"/>
        <v>CTR_193</v>
      </c>
      <c r="AN2379" s="9" t="s">
        <v>5537</v>
      </c>
      <c r="AO2379" s="23" t="str">
        <f>_xlfn.XLOOKUP(B2379,'INCIDENT-05-03-2026'!E:E,'INCIDENT-05-03-2026'!F:F,"")</f>
        <v/>
      </c>
      <c r="AP2379" s="7" t="s">
        <v>5537</v>
      </c>
      <c r="AQ2379" s="6"/>
      <c r="AR2379" s="7"/>
      <c r="AS2379" s="3" t="str">
        <f>_xlfn.XLOOKUP(B2379,'[3]tt num | region | site id'!$C:$C,'[3]tt num | region | site id'!$Q:$Q,"")</f>
        <v>(hourly IHS): 03/05/2026 17:54 1:18:53 47V FME Francis informed, ETA /Cedric informed</v>
      </c>
      <c r="AT2379" s="24" t="str">
        <f>_xlfn.XLOOKUP(B2379,'[4]Cells Huawei 03052026 12h'!$B:$B,'[4]Cells Huawei 03052026 12h'!$T:$T,"")</f>
        <v/>
      </c>
      <c r="AU2379" s="24" t="str">
        <f>_xlfn.XLOOKUP(B2379,'[5]cells down 02052026 8h50'!$B:$B,'[5]cells down 02052026 8h50'!$R:$R,"")</f>
        <v/>
      </c>
      <c r="AV2379" s="24" t="str">
        <f>_xlfn.XLOOKUP(B2379,'[5]cells down 02052026 13h50'!$B:$B,'[5]cells down 02052026 13h50'!$R:$R,"")</f>
        <v/>
      </c>
      <c r="AW2379" s="24" t="str">
        <f>_xlfn.XLOOKUP(B2379,'[5]cells down 02052026 13h50'!$B:$B,'[5]cells down 02052026 13h50'!$R:$R,"")</f>
        <v/>
      </c>
      <c r="AX2379" s="24" t="str">
        <f>_xlfn.XLOOKUP(B2379,'[6]cell downs 03052026 8h40 '!$B:$B,'[6]cell downs 03052026 8h40 '!$R:$R,"")</f>
        <v/>
      </c>
      <c r="AY2379" s="24" t="str">
        <f>_xlfn.XLOOKUP(B2379,'[7]ALL SITES DOWN'!$D:$D,'[7]ALL SITES DOWN'!$J:$J,"")</f>
        <v/>
      </c>
      <c r="AZ2379" s="24" t="str">
        <f>_xlfn.XLOOKUP(B2379,'[8]ALL SITES DOWN'!$D:$D,'[8]ALL SITES DOWN'!$J:$J,"")</f>
        <v/>
      </c>
      <c r="BA2379" s="9" t="str">
        <f>_xlfn.XLOOKUP(B2379,[9]sheet1!$AC:$AC,[9]sheet1!$AF:$AF,"")</f>
        <v/>
      </c>
      <c r="BB2379" s="14" t="s">
        <v>5537</v>
      </c>
      <c r="BC2379" s="14" t="s">
        <v>5537</v>
      </c>
      <c r="BD2379" s="14" t="str">
        <f>_xlfn.XLOOKUP(B2379,'[10]cell downs 18042026 17h'!$B:$B,'[10]cell downs 18042026 17h'!$B:$B,"")</f>
        <v/>
      </c>
      <c r="BE2379" s="14" t="str">
        <f>_xlfn.XLOOKUP(B2379,'[11]Cells Huawei 19042026 15h'!$B:$B,'[11]Cells Huawei 19042026 15h'!$B:$B,"")</f>
        <v/>
      </c>
      <c r="BF2379" s="9" t="str">
        <f>_xlfn.XLOOKUP(B2379,'[12]cells down 19042026 9H40'!$B:$B,'[12]cells down 19042026 9H40'!$B:$B,"")</f>
        <v/>
      </c>
      <c r="BG2379" s="9" t="s">
        <v>4885</v>
      </c>
      <c r="BH2379" s="9" t="s">
        <v>318</v>
      </c>
    </row>
    <row r="2380" spans="1:60" s="9" customFormat="1" x14ac:dyDescent="0.3">
      <c r="A2380" s="1" t="s">
        <v>4887</v>
      </c>
      <c r="B2380" s="1" t="s">
        <v>4888</v>
      </c>
      <c r="C2380" s="3" t="str">
        <f>_xlfn.XLOOKUP(B2380,'[1]daily break down'!$D:$D,'[1]daily break down'!$E:$E,"")</f>
        <v>LITTORAL</v>
      </c>
      <c r="D2380" s="1" t="s">
        <v>11</v>
      </c>
      <c r="E2380" s="1" t="s">
        <v>96</v>
      </c>
      <c r="F2380" s="3" t="s">
        <v>31</v>
      </c>
      <c r="G2380" s="1" t="s">
        <v>4887</v>
      </c>
      <c r="H2380" s="42" t="str">
        <f>_xlfn.XLOOKUP(B2380,[2]CALCULATION!$B:$B,[2]CALCULATION!$H:$H,"")</f>
        <v>ZTE</v>
      </c>
      <c r="I2380" s="34">
        <v>0</v>
      </c>
      <c r="J2380" s="34">
        <v>0</v>
      </c>
      <c r="K2380" s="34">
        <v>0</v>
      </c>
      <c r="L2380" s="34">
        <v>0</v>
      </c>
      <c r="M2380" s="34">
        <v>0</v>
      </c>
      <c r="N2380" s="34">
        <v>0</v>
      </c>
      <c r="O2380" s="34">
        <v>0</v>
      </c>
      <c r="P2380" s="34">
        <v>0</v>
      </c>
      <c r="Q2380" s="34">
        <v>0</v>
      </c>
      <c r="R2380" s="34">
        <v>0</v>
      </c>
      <c r="S2380" s="35">
        <v>0</v>
      </c>
      <c r="T2380" s="35">
        <v>0</v>
      </c>
      <c r="U2380" s="35">
        <v>0</v>
      </c>
      <c r="V2380" s="35">
        <v>0</v>
      </c>
      <c r="W2380" s="35">
        <v>0</v>
      </c>
      <c r="X2380" s="35">
        <v>0</v>
      </c>
      <c r="Y2380" s="35">
        <v>0</v>
      </c>
      <c r="Z2380" s="35">
        <v>0</v>
      </c>
      <c r="AA2380" s="35">
        <v>0</v>
      </c>
      <c r="AB2380" s="35">
        <v>0</v>
      </c>
      <c r="AC2380" s="35">
        <v>0</v>
      </c>
      <c r="AD2380" s="35">
        <v>0</v>
      </c>
      <c r="AE2380" s="58" t="s">
        <v>5560</v>
      </c>
      <c r="AF2380" s="58"/>
      <c r="AG2380" s="57" t="str" cm="1">
        <f t="array" ref="AG2380">IFERROR(_xlfn.IFS(
AI2380="MPR ISSUE","PDH",
AI2380="BSS Hardware Issue","BSS",
AI2380="Sites strategiques, MLL, Pylone, etc.","ENVTECH",
AI2380="AKTIVCO DEFAUT GE &amp; POWER Cabinet","AKTIVCO",
AI2380="AKTIVCO Coupure ENEO &amp; Baisse de tension","AKTIVCO GRID ONLY",
AI2380="Coupure ENEO &amp; Baisse de tension","IHS GRID ONLY",
AI2380="Defaut GE &amp; POWER Cabinet","IHS",
AI2380="Sharing","Partners",
AI2380="Sites strategiques &amp; DataCenter","SST &amp; DC",
AI2380="Exclu","Exclu",
AI2380="SAT","SAT",
AI2380="SPARE-ISSUE","SPARE-ISSUE",
AI2380="Fiber CAmtel","TRANS_FO_CAMTEL",
AI2380="Fiber AOF","Fiber AOF",
AI2380="Projet OCM (HUAWEI)","TRAVAUX-HUAWEI",
AI2380="Projet OCM (NOKIA)","TRAVAUX-NOKIA",
AI2380="ACCESS-ISSUE","ACCESS-ISSUE",
AI2380="Projet OCM (ZTE, NOKIA, autres projets)","TRAVAUX OCM",
AI2380="No root CAuse","No root cause",
AI2380="ODU HS","PDH",
AI2380="IP &amp; VLAN","PDH",
AI2380="Warehouse HUAWEI","SPARE-ISSUE",
AI2380="SPARE-HS","SPARE-ISSUE",
AI2380="Power Telco","BSS",AI2380="no impacts","no impacts"
),"")</f>
        <v>no impacts</v>
      </c>
      <c r="AH2380" s="57" t="str" cm="1">
        <f t="array" ref="AH2380">IFERROR(_xlfn.IFS(
AI2380="MPR ISSUE","TX ISSUE",
AI2380="BSS Hardware Issue","RAN ISSUE",
AI2380="Sites strategiques, MLL, Pylone, etc.","ENVTECH",
AI2380="AKTIVCO DEFAUT GE &amp; POWER Cabinet","POWER ISSUE",
AI2380="AKTIVCO Coupure ENEO &amp; Baisse de tension","POWER ISSUE",
AI2380="Coupure ENEO &amp; Baisse de tension","POWER ISSUE",
AI2380="Defaut GE &amp; POWER Cabinet","POWER ISSUE",
AI2380="Sharing","POWER ISSUE",
AI2380="Sites strategiques &amp; DataCenter","POWER ISSUE",
AI2380="Exclu","Exclu",
AI2380="SAT","TX ISSUE",
AI2380="SPARE-ISSUE","SPARE-ISSUE",
AI2380="Fiber CAmtel","TX ISSUE",
AI2380="Fiber AOF","TX ISSUE",
AI2380="Projet OCM (HUAWEI)","TRAVAUX-HUAWEI",
AI2380="Projet OCM (NOKIA)","TRAVAUX -NOKIA",
AI2380="ACCESS-ISSUE","ACCESS-ISSUE",
AI2380="Projet OCM (ZTE, NOKIA, autres projets)","TRAVAUX OCM",
AI2380="No root CAuse","No root cause",
AI2380="ODU HS","TX ISSUE",
AI2380="IP &amp; VLAN","TX ISSUE",
AI2380="Warehouse HUAWEI","SPARE-ISSUE",
AI2380="SPARE-HS","SPARE-ISSUE",
AI2380="Power Telco","RAN ISSUE",AI2380="no impacts","no impacts"
),"")</f>
        <v>no impacts</v>
      </c>
      <c r="AI2380" s="85" t="s">
        <v>5998</v>
      </c>
      <c r="AJ2380" s="57" t="str" cm="1">
        <f t="array" ref="AJ2380">IFERROR(_xlfn.IFS(
AI2380="MPR ISSUE","ACTIVE",
AI2380="BSS Hardware Issue","ACTIVE",
AI2380="Sites strategiques, MLL, Pylone, etc.","PASSIVE",
AI2380="AKTIVCO DEFAUT GE &amp; POWER Cabinet","PASSIVE",
AI2380="AKTIVCO Coupure ENEO &amp; Baisse de tension","PASSIVE",
AI2380="Coupure ENEO &amp; Baisse de tension","PASSIVE",
AI2380="Defaut GE &amp; POWER Cabinet","PASSIVE",
AI2380="Sharing","PASSIVE",
AI2380="Sites strategiques &amp; DataCenter","PASSIVE",
AI2380="Exclu","Exclu",
AI2380="SAT","ACTIVE",
AI2380="SPARE-ISSUE","SPARE-ISSUE",
AI2380="Fiber CAmtel","ACTIVE",
AI2380="Fiber AOF","ACTIVE",
AI2380="Projet OCM (HUAWEI)","PLANNED WORKS",
AI2380="Projet OCM (NOKIA)","PLANNED WORKS",
AI2380="ACCESS-ISSUE","ACCESS-ISSUE",
AI2380="Projet OCM (ZTE, NOKIA, autres projets)","PLANNED WORKS",
AI2380="No root CAuse","No root cause",
AI2380="ODU HS","ACTIVE",
AI2380="IP &amp; VLAN","ACTIVE",
AI2380="Warehouse HUAWEI","SPARE-ISSUE",
AI2380="SPARE-HS","SPARE-ISSUE",
AI2380="Power Telco","ACTIVE", AI2380="no impacts","no impacts"
),"")</f>
        <v>no impacts</v>
      </c>
      <c r="AK2380" s="23" t="s">
        <v>5537</v>
      </c>
      <c r="AL2380" s="23" t="str">
        <f t="shared" si="70"/>
        <v>LIT_505</v>
      </c>
      <c r="AN2380" s="9" t="s">
        <v>5537</v>
      </c>
      <c r="AO2380" s="23" t="str">
        <f>_xlfn.XLOOKUP(B2380,'INCIDENT-05-03-2026'!E:E,'INCIDENT-05-03-2026'!F:F,"")</f>
        <v/>
      </c>
      <c r="AP2380" s="7" t="s">
        <v>5537</v>
      </c>
      <c r="AQ2380" s="6"/>
      <c r="AR2380" s="7"/>
      <c r="AS2380" s="3" t="str">
        <f>_xlfn.XLOOKUP(B2380,'[3]tt num | region | site id'!$C:$C,'[3]tt num | region | site id'!$Q:$Q,"")</f>
        <v/>
      </c>
      <c r="AT2380" s="24" t="str">
        <f>_xlfn.XLOOKUP(B2380,'[4]Cells Huawei 03052026 12h'!$B:$B,'[4]Cells Huawei 03052026 12h'!$T:$T,"")</f>
        <v/>
      </c>
      <c r="AU2380" s="24" t="str">
        <f>_xlfn.XLOOKUP(B2380,'[5]cells down 02052026 8h50'!$B:$B,'[5]cells down 02052026 8h50'!$R:$R,"")</f>
        <v/>
      </c>
      <c r="AV2380" s="24" t="str">
        <f>_xlfn.XLOOKUP(B2380,'[5]cells down 02052026 13h50'!$B:$B,'[5]cells down 02052026 13h50'!$R:$R,"")</f>
        <v/>
      </c>
      <c r="AW2380" s="24" t="str">
        <f>_xlfn.XLOOKUP(B2380,'[5]cells down 02052026 13h50'!$B:$B,'[5]cells down 02052026 13h50'!$R:$R,"")</f>
        <v/>
      </c>
      <c r="AX2380" s="24" t="str">
        <f>_xlfn.XLOOKUP(B2380,'[6]cell downs 03052026 8h40 '!$B:$B,'[6]cell downs 03052026 8h40 '!$R:$R,"")</f>
        <v/>
      </c>
      <c r="AY2380" s="24" t="str">
        <f>_xlfn.XLOOKUP(B2380,'[7]ALL SITES DOWN'!$D:$D,'[7]ALL SITES DOWN'!$J:$J,"")</f>
        <v/>
      </c>
      <c r="AZ2380" s="24" t="str">
        <f>_xlfn.XLOOKUP(B2380,'[8]ALL SITES DOWN'!$D:$D,'[8]ALL SITES DOWN'!$J:$J,"")</f>
        <v/>
      </c>
      <c r="BA2380" s="9" t="str">
        <f>_xlfn.XLOOKUP(B2380,[9]sheet1!$AC:$AC,[9]sheet1!$AF:$AF,"")</f>
        <v/>
      </c>
      <c r="BB2380" s="14" t="s">
        <v>5537</v>
      </c>
      <c r="BC2380" s="14" t="s">
        <v>5537</v>
      </c>
      <c r="BD2380" s="14" t="str">
        <f>_xlfn.XLOOKUP(B2380,'[10]cell downs 18042026 17h'!$B:$B,'[10]cell downs 18042026 17h'!$B:$B,"")</f>
        <v/>
      </c>
      <c r="BE2380" s="14" t="str">
        <f>_xlfn.XLOOKUP(B2380,'[11]Cells Huawei 19042026 15h'!$B:$B,'[11]Cells Huawei 19042026 15h'!$B:$B,"")</f>
        <v/>
      </c>
      <c r="BF2380" s="9" t="str">
        <f>_xlfn.XLOOKUP(B2380,'[12]cells down 19042026 9H40'!$B:$B,'[12]cells down 19042026 9H40'!$B:$B,"")</f>
        <v/>
      </c>
      <c r="BG2380" s="9" t="s">
        <v>4888</v>
      </c>
      <c r="BH2380" s="9" t="s">
        <v>12</v>
      </c>
    </row>
    <row r="2381" spans="1:60" s="9" customFormat="1" x14ac:dyDescent="0.3">
      <c r="A2381" s="1" t="s">
        <v>4907</v>
      </c>
      <c r="B2381" s="8" t="s">
        <v>4908</v>
      </c>
      <c r="C2381" s="3" t="str">
        <f>_xlfn.XLOOKUP(B2381,'[1]daily break down'!$D:$D,'[1]daily break down'!$E:$E,"")</f>
        <v>Douala</v>
      </c>
      <c r="D2381" s="1" t="s">
        <v>11</v>
      </c>
      <c r="E2381" s="1" t="s">
        <v>12</v>
      </c>
      <c r="F2381" s="3" t="s">
        <v>31</v>
      </c>
      <c r="G2381" s="1" t="s">
        <v>32</v>
      </c>
      <c r="H2381" s="42" t="str">
        <f>_xlfn.XLOOKUP(B2381,[2]CALCULATION!$B:$B,[2]CALCULATION!$H:$H,"")</f>
        <v>ZTE</v>
      </c>
      <c r="I2381" s="34">
        <v>0</v>
      </c>
      <c r="J2381" s="34">
        <v>0</v>
      </c>
      <c r="K2381" s="34">
        <v>0</v>
      </c>
      <c r="L2381" s="34">
        <v>0</v>
      </c>
      <c r="M2381" s="34">
        <v>0</v>
      </c>
      <c r="N2381" s="34">
        <v>0</v>
      </c>
      <c r="O2381" s="34">
        <v>0</v>
      </c>
      <c r="P2381" s="34">
        <v>0</v>
      </c>
      <c r="Q2381" s="34">
        <v>0</v>
      </c>
      <c r="R2381" s="34">
        <v>0</v>
      </c>
      <c r="S2381" s="35">
        <v>0</v>
      </c>
      <c r="T2381" s="35">
        <v>0</v>
      </c>
      <c r="U2381" s="35">
        <v>0</v>
      </c>
      <c r="V2381" s="35">
        <v>0</v>
      </c>
      <c r="W2381" s="35">
        <v>0</v>
      </c>
      <c r="X2381" s="35">
        <v>0</v>
      </c>
      <c r="Y2381" s="35">
        <v>0</v>
      </c>
      <c r="Z2381" s="35">
        <v>0</v>
      </c>
      <c r="AA2381" s="35">
        <v>0</v>
      </c>
      <c r="AB2381" s="35">
        <v>0</v>
      </c>
      <c r="AC2381" s="35">
        <v>0</v>
      </c>
      <c r="AD2381" s="35">
        <v>0</v>
      </c>
      <c r="AE2381" s="58" t="s">
        <v>5560</v>
      </c>
      <c r="AF2381" s="58"/>
      <c r="AG2381" s="57" t="str" cm="1">
        <f t="array" ref="AG2381">IFERROR(_xlfn.IFS(
AI2381="MPR ISSUE","PDH",
AI2381="BSS Hardware Issue","BSS",
AI2381="Sites strategiques, MLL, Pylone, etc.","ENVTECH",
AI2381="AKTIVCO DEFAUT GE &amp; POWER Cabinet","AKTIVCO",
AI2381="AKTIVCO Coupure ENEO &amp; Baisse de tension","AKTIVCO GRID ONLY",
AI2381="Coupure ENEO &amp; Baisse de tension","IHS GRID ONLY",
AI2381="Defaut GE &amp; POWER Cabinet","IHS",
AI2381="Sharing","Partners",
AI2381="Sites strategiques &amp; DataCenter","SST &amp; DC",
AI2381="Exclu","Exclu",
AI2381="SAT","SAT",
AI2381="SPARE-ISSUE","SPARE-ISSUE",
AI2381="Fiber CAmtel","TRANS_FO_CAMTEL",
AI2381="Fiber AOF","Fiber AOF",
AI2381="Projet OCM (HUAWEI)","TRAVAUX-HUAWEI",
AI2381="Projet OCM (NOKIA)","TRAVAUX-NOKIA",
AI2381="ACCESS-ISSUE","ACCESS-ISSUE",
AI2381="Projet OCM (ZTE, NOKIA, autres projets)","TRAVAUX OCM",
AI2381="No root CAuse","No root cause",
AI2381="ODU HS","PDH",
AI2381="IP &amp; VLAN","PDH",
AI2381="Warehouse HUAWEI","SPARE-ISSUE",
AI2381="SPARE-HS","SPARE-ISSUE",
AI2381="Power Telco","BSS",AI2381="no impacts","no impacts"
),"")</f>
        <v>no impacts</v>
      </c>
      <c r="AH2381" s="57" t="str" cm="1">
        <f t="array" ref="AH2381">IFERROR(_xlfn.IFS(
AI2381="MPR ISSUE","TX ISSUE",
AI2381="BSS Hardware Issue","RAN ISSUE",
AI2381="Sites strategiques, MLL, Pylone, etc.","ENVTECH",
AI2381="AKTIVCO DEFAUT GE &amp; POWER Cabinet","POWER ISSUE",
AI2381="AKTIVCO Coupure ENEO &amp; Baisse de tension","POWER ISSUE",
AI2381="Coupure ENEO &amp; Baisse de tension","POWER ISSUE",
AI2381="Defaut GE &amp; POWER Cabinet","POWER ISSUE",
AI2381="Sharing","POWER ISSUE",
AI2381="Sites strategiques &amp; DataCenter","POWER ISSUE",
AI2381="Exclu","Exclu",
AI2381="SAT","TX ISSUE",
AI2381="SPARE-ISSUE","SPARE-ISSUE",
AI2381="Fiber CAmtel","TX ISSUE",
AI2381="Fiber AOF","TX ISSUE",
AI2381="Projet OCM (HUAWEI)","TRAVAUX-HUAWEI",
AI2381="Projet OCM (NOKIA)","TRAVAUX -NOKIA",
AI2381="ACCESS-ISSUE","ACCESS-ISSUE",
AI2381="Projet OCM (ZTE, NOKIA, autres projets)","TRAVAUX OCM",
AI2381="No root CAuse","No root cause",
AI2381="ODU HS","TX ISSUE",
AI2381="IP &amp; VLAN","TX ISSUE",
AI2381="Warehouse HUAWEI","SPARE-ISSUE",
AI2381="SPARE-HS","SPARE-ISSUE",
AI2381="Power Telco","RAN ISSUE",AI2381="no impacts","no impacts"
),"")</f>
        <v>no impacts</v>
      </c>
      <c r="AI2381" s="85" t="s">
        <v>5998</v>
      </c>
      <c r="AJ2381" s="57" t="str" cm="1">
        <f t="array" ref="AJ2381">IFERROR(_xlfn.IFS(
AI2381="MPR ISSUE","ACTIVE",
AI2381="BSS Hardware Issue","ACTIVE",
AI2381="Sites strategiques, MLL, Pylone, etc.","PASSIVE",
AI2381="AKTIVCO DEFAUT GE &amp; POWER Cabinet","PASSIVE",
AI2381="AKTIVCO Coupure ENEO &amp; Baisse de tension","PASSIVE",
AI2381="Coupure ENEO &amp; Baisse de tension","PASSIVE",
AI2381="Defaut GE &amp; POWER Cabinet","PASSIVE",
AI2381="Sharing","PASSIVE",
AI2381="Sites strategiques &amp; DataCenter","PASSIVE",
AI2381="Exclu","Exclu",
AI2381="SAT","ACTIVE",
AI2381="SPARE-ISSUE","SPARE-ISSUE",
AI2381="Fiber CAmtel","ACTIVE",
AI2381="Fiber AOF","ACTIVE",
AI2381="Projet OCM (HUAWEI)","PLANNED WORKS",
AI2381="Projet OCM (NOKIA)","PLANNED WORKS",
AI2381="ACCESS-ISSUE","ACCESS-ISSUE",
AI2381="Projet OCM (ZTE, NOKIA, autres projets)","PLANNED WORKS",
AI2381="No root CAuse","No root cause",
AI2381="ODU HS","ACTIVE",
AI2381="IP &amp; VLAN","ACTIVE",
AI2381="Warehouse HUAWEI","SPARE-ISSUE",
AI2381="SPARE-HS","SPARE-ISSUE",
AI2381="Power Telco","ACTIVE", AI2381="no impacts","no impacts"
),"")</f>
        <v>no impacts</v>
      </c>
      <c r="AK2381" s="23" t="s">
        <v>5537</v>
      </c>
      <c r="AL2381" s="23" t="str">
        <f t="shared" si="70"/>
        <v>LIT_053</v>
      </c>
      <c r="AN2381" s="9" t="s">
        <v>5537</v>
      </c>
      <c r="AO2381" s="23" t="str">
        <f>_xlfn.XLOOKUP(B2381,'INCIDENT-05-03-2026'!E:E,'INCIDENT-05-03-2026'!F:F,"")</f>
        <v/>
      </c>
      <c r="AP2381" s="7" t="s">
        <v>5537</v>
      </c>
      <c r="AQ2381" s="6"/>
      <c r="AR2381" s="7"/>
      <c r="AS2381" s="3" t="str">
        <f>_xlfn.XLOOKUP(B2381,'[3]tt num | region | site id'!$C:$C,'[3]tt num | region | site id'!$Q:$Q,"")</f>
        <v/>
      </c>
      <c r="AT2381" s="24" t="str">
        <f>_xlfn.XLOOKUP(B2381,'[4]Cells Huawei 03052026 12h'!$B:$B,'[4]Cells Huawei 03052026 12h'!$T:$T,"")</f>
        <v/>
      </c>
      <c r="AU2381" s="24" t="str">
        <f>_xlfn.XLOOKUP(B2381,'[5]cells down 02052026 8h50'!$B:$B,'[5]cells down 02052026 8h50'!$R:$R,"")</f>
        <v/>
      </c>
      <c r="AV2381" s="24" t="str">
        <f>_xlfn.XLOOKUP(B2381,'[5]cells down 02052026 13h50'!$B:$B,'[5]cells down 02052026 13h50'!$R:$R,"")</f>
        <v/>
      </c>
      <c r="AW2381" s="24" t="str">
        <f>_xlfn.XLOOKUP(B2381,'[5]cells down 02052026 13h50'!$B:$B,'[5]cells down 02052026 13h50'!$R:$R,"")</f>
        <v/>
      </c>
      <c r="AX2381" s="24" t="str">
        <f>_xlfn.XLOOKUP(B2381,'[6]cell downs 03052026 8h40 '!$B:$B,'[6]cell downs 03052026 8h40 '!$R:$R,"")</f>
        <v/>
      </c>
      <c r="AY2381" s="24" t="str">
        <f>_xlfn.XLOOKUP(B2381,'[7]ALL SITES DOWN'!$D:$D,'[7]ALL SITES DOWN'!$J:$J,"")</f>
        <v/>
      </c>
      <c r="AZ2381" s="24" t="str">
        <f>_xlfn.XLOOKUP(B2381,'[8]ALL SITES DOWN'!$D:$D,'[8]ALL SITES DOWN'!$J:$J,"")</f>
        <v/>
      </c>
      <c r="BA2381" s="9" t="str">
        <f>_xlfn.XLOOKUP(B2381,[9]sheet1!$AC:$AC,[9]sheet1!$AF:$AF,"")</f>
        <v/>
      </c>
      <c r="BB2381" s="14" t="s">
        <v>5537</v>
      </c>
      <c r="BC2381" s="14" t="s">
        <v>5537</v>
      </c>
      <c r="BD2381" s="14" t="str">
        <f>_xlfn.XLOOKUP(B2381,'[10]cell downs 18042026 17h'!$B:$B,'[10]cell downs 18042026 17h'!$B:$B,"")</f>
        <v/>
      </c>
      <c r="BE2381" s="14" t="str">
        <f>_xlfn.XLOOKUP(B2381,'[11]Cells Huawei 19042026 15h'!$B:$B,'[11]Cells Huawei 19042026 15h'!$B:$B,"")</f>
        <v/>
      </c>
      <c r="BF2381" s="9" t="str">
        <f>_xlfn.XLOOKUP(B2381,'[12]cells down 19042026 9H40'!$B:$B,'[12]cells down 19042026 9H40'!$B:$B,"")</f>
        <v/>
      </c>
      <c r="BG2381" s="9" t="s">
        <v>4908</v>
      </c>
      <c r="BH2381" s="9" t="s">
        <v>83</v>
      </c>
    </row>
    <row r="2382" spans="1:60" s="9" customFormat="1" x14ac:dyDescent="0.3">
      <c r="A2382" s="1" t="s">
        <v>4918</v>
      </c>
      <c r="B2382" s="8" t="s">
        <v>4919</v>
      </c>
      <c r="C2382" s="3" t="str">
        <f>_xlfn.XLOOKUP(B2382,'[1]daily break down'!$D:$D,'[1]daily break down'!$E:$E,"")</f>
        <v>CENTRE</v>
      </c>
      <c r="D2382" s="1" t="s">
        <v>11</v>
      </c>
      <c r="E2382" s="1"/>
      <c r="F2382" s="3" t="s">
        <v>37</v>
      </c>
      <c r="G2382" s="1" t="s">
        <v>4920</v>
      </c>
      <c r="H2382" s="42" t="str">
        <f>_xlfn.XLOOKUP(B2382,[2]CALCULATION!$B:$B,[2]CALCULATION!$H:$H,"")</f>
        <v>ZTE</v>
      </c>
      <c r="I2382" s="34">
        <v>0</v>
      </c>
      <c r="J2382" s="34">
        <v>0</v>
      </c>
      <c r="K2382" s="34">
        <v>0</v>
      </c>
      <c r="L2382" s="34">
        <v>0</v>
      </c>
      <c r="M2382" s="34">
        <v>0</v>
      </c>
      <c r="N2382" s="34">
        <v>0</v>
      </c>
      <c r="O2382" s="34">
        <v>0</v>
      </c>
      <c r="P2382" s="34">
        <v>0</v>
      </c>
      <c r="Q2382" s="34">
        <v>0</v>
      </c>
      <c r="R2382" s="34">
        <v>0</v>
      </c>
      <c r="S2382" s="35">
        <v>0</v>
      </c>
      <c r="T2382" s="35">
        <v>0</v>
      </c>
      <c r="U2382" s="35">
        <v>0</v>
      </c>
      <c r="V2382" s="35">
        <v>0</v>
      </c>
      <c r="W2382" s="35">
        <v>0</v>
      </c>
      <c r="X2382" s="35">
        <v>0</v>
      </c>
      <c r="Y2382" s="35">
        <v>0</v>
      </c>
      <c r="Z2382" s="35">
        <v>0</v>
      </c>
      <c r="AA2382" s="35">
        <v>0</v>
      </c>
      <c r="AB2382" s="35">
        <v>0</v>
      </c>
      <c r="AC2382" s="35">
        <v>0</v>
      </c>
      <c r="AD2382" s="35">
        <v>0</v>
      </c>
      <c r="AE2382" s="58" t="s">
        <v>5560</v>
      </c>
      <c r="AF2382" s="58"/>
      <c r="AG2382" s="57" t="str" cm="1">
        <f t="array" ref="AG2382">IFERROR(_xlfn.IFS(
AI2382="MPR ISSUE","PDH",
AI2382="BSS Hardware Issue","BSS",
AI2382="Sites strategiques, MLL, Pylone, etc.","ENVTECH",
AI2382="AKTIVCO DEFAUT GE &amp; POWER Cabinet","AKTIVCO",
AI2382="AKTIVCO Coupure ENEO &amp; Baisse de tension","AKTIVCO GRID ONLY",
AI2382="Coupure ENEO &amp; Baisse de tension","IHS GRID ONLY",
AI2382="Defaut GE &amp; POWER Cabinet","IHS",
AI2382="Sharing","Partners",
AI2382="Sites strategiques &amp; DataCenter","SST &amp; DC",
AI2382="Exclu","Exclu",
AI2382="SAT","SAT",
AI2382="SPARE-ISSUE","SPARE-ISSUE",
AI2382="Fiber CAmtel","TRANS_FO_CAMTEL",
AI2382="Fiber AOF","Fiber AOF",
AI2382="Projet OCM (HUAWEI)","TRAVAUX-HUAWEI",
AI2382="Projet OCM (NOKIA)","TRAVAUX-NOKIA",
AI2382="ACCESS-ISSUE","ACCESS-ISSUE",
AI2382="Projet OCM (ZTE, NOKIA, autres projets)","TRAVAUX OCM",
AI2382="No root CAuse","No root cause",
AI2382="ODU HS","PDH",
AI2382="IP &amp; VLAN","PDH",
AI2382="Warehouse HUAWEI","SPARE-ISSUE",
AI2382="SPARE-HS","SPARE-ISSUE",
AI2382="Power Telco","BSS",AI2382="no impacts","no impacts"
),"")</f>
        <v>no impacts</v>
      </c>
      <c r="AH2382" s="57" t="str" cm="1">
        <f t="array" ref="AH2382">IFERROR(_xlfn.IFS(
AI2382="MPR ISSUE","TX ISSUE",
AI2382="BSS Hardware Issue","RAN ISSUE",
AI2382="Sites strategiques, MLL, Pylone, etc.","ENVTECH",
AI2382="AKTIVCO DEFAUT GE &amp; POWER Cabinet","POWER ISSUE",
AI2382="AKTIVCO Coupure ENEO &amp; Baisse de tension","POWER ISSUE",
AI2382="Coupure ENEO &amp; Baisse de tension","POWER ISSUE",
AI2382="Defaut GE &amp; POWER Cabinet","POWER ISSUE",
AI2382="Sharing","POWER ISSUE",
AI2382="Sites strategiques &amp; DataCenter","POWER ISSUE",
AI2382="Exclu","Exclu",
AI2382="SAT","TX ISSUE",
AI2382="SPARE-ISSUE","SPARE-ISSUE",
AI2382="Fiber CAmtel","TX ISSUE",
AI2382="Fiber AOF","TX ISSUE",
AI2382="Projet OCM (HUAWEI)","TRAVAUX-HUAWEI",
AI2382="Projet OCM (NOKIA)","TRAVAUX -NOKIA",
AI2382="ACCESS-ISSUE","ACCESS-ISSUE",
AI2382="Projet OCM (ZTE, NOKIA, autres projets)","TRAVAUX OCM",
AI2382="No root CAuse","No root cause",
AI2382="ODU HS","TX ISSUE",
AI2382="IP &amp; VLAN","TX ISSUE",
AI2382="Warehouse HUAWEI","SPARE-ISSUE",
AI2382="SPARE-HS","SPARE-ISSUE",
AI2382="Power Telco","RAN ISSUE",AI2382="no impacts","no impacts"
),"")</f>
        <v>no impacts</v>
      </c>
      <c r="AI2382" s="85" t="s">
        <v>5998</v>
      </c>
      <c r="AJ2382" s="57" t="str" cm="1">
        <f t="array" ref="AJ2382">IFERROR(_xlfn.IFS(
AI2382="MPR ISSUE","ACTIVE",
AI2382="BSS Hardware Issue","ACTIVE",
AI2382="Sites strategiques, MLL, Pylone, etc.","PASSIVE",
AI2382="AKTIVCO DEFAUT GE &amp; POWER Cabinet","PASSIVE",
AI2382="AKTIVCO Coupure ENEO &amp; Baisse de tension","PASSIVE",
AI2382="Coupure ENEO &amp; Baisse de tension","PASSIVE",
AI2382="Defaut GE &amp; POWER Cabinet","PASSIVE",
AI2382="Sharing","PASSIVE",
AI2382="Sites strategiques &amp; DataCenter","PASSIVE",
AI2382="Exclu","Exclu",
AI2382="SAT","ACTIVE",
AI2382="SPARE-ISSUE","SPARE-ISSUE",
AI2382="Fiber CAmtel","ACTIVE",
AI2382="Fiber AOF","ACTIVE",
AI2382="Projet OCM (HUAWEI)","PLANNED WORKS",
AI2382="Projet OCM (NOKIA)","PLANNED WORKS",
AI2382="ACCESS-ISSUE","ACCESS-ISSUE",
AI2382="Projet OCM (ZTE, NOKIA, autres projets)","PLANNED WORKS",
AI2382="No root CAuse","No root cause",
AI2382="ODU HS","ACTIVE",
AI2382="IP &amp; VLAN","ACTIVE",
AI2382="Warehouse HUAWEI","SPARE-ISSUE",
AI2382="SPARE-HS","SPARE-ISSUE",
AI2382="Power Telco","ACTIVE", AI2382="no impacts","no impacts"
),"")</f>
        <v>no impacts</v>
      </c>
      <c r="AK2382" s="23" t="s">
        <v>5537</v>
      </c>
      <c r="AL2382" s="23" t="str">
        <f t="shared" si="70"/>
        <v>CTR_365</v>
      </c>
      <c r="AN2382" s="9" t="s">
        <v>5537</v>
      </c>
      <c r="AO2382" s="23" t="str">
        <f>_xlfn.XLOOKUP(B2382,'INCIDENT-05-03-2026'!E:E,'INCIDENT-05-03-2026'!F:F,"")</f>
        <v/>
      </c>
      <c r="AP2382" s="7" t="s">
        <v>5537</v>
      </c>
      <c r="AQ2382" s="6"/>
      <c r="AR2382" s="7"/>
      <c r="AS2382" s="3" t="str">
        <f>_xlfn.XLOOKUP(B2382,'[3]tt num | region | site id'!$C:$C,'[3]tt num | region | site id'!$Q:$Q,"")</f>
        <v/>
      </c>
      <c r="AT2382" s="24" t="str">
        <f>_xlfn.XLOOKUP(B2382,'[4]Cells Huawei 03052026 12h'!$B:$B,'[4]Cells Huawei 03052026 12h'!$T:$T,"")</f>
        <v/>
      </c>
      <c r="AU2382" s="24" t="str">
        <f>_xlfn.XLOOKUP(B2382,'[5]cells down 02052026 8h50'!$B:$B,'[5]cells down 02052026 8h50'!$R:$R,"")</f>
        <v/>
      </c>
      <c r="AV2382" s="24" t="str">
        <f>_xlfn.XLOOKUP(B2382,'[5]cells down 02052026 13h50'!$B:$B,'[5]cells down 02052026 13h50'!$R:$R,"")</f>
        <v/>
      </c>
      <c r="AW2382" s="24" t="str">
        <f>_xlfn.XLOOKUP(B2382,'[5]cells down 02052026 13h50'!$B:$B,'[5]cells down 02052026 13h50'!$R:$R,"")</f>
        <v/>
      </c>
      <c r="AX2382" s="24" t="str">
        <f>_xlfn.XLOOKUP(B2382,'[6]cell downs 03052026 8h40 '!$B:$B,'[6]cell downs 03052026 8h40 '!$R:$R,"")</f>
        <v/>
      </c>
      <c r="AY2382" s="24" t="str">
        <f>_xlfn.XLOOKUP(B2382,'[7]ALL SITES DOWN'!$D:$D,'[7]ALL SITES DOWN'!$J:$J,"")</f>
        <v/>
      </c>
      <c r="AZ2382" s="24" t="str">
        <f>_xlfn.XLOOKUP(B2382,'[8]ALL SITES DOWN'!$D:$D,'[8]ALL SITES DOWN'!$J:$J,"")</f>
        <v/>
      </c>
      <c r="BA2382" s="9" t="str">
        <f>_xlfn.XLOOKUP(B2382,[9]sheet1!$AC:$AC,[9]sheet1!$AF:$AF,"")</f>
        <v/>
      </c>
      <c r="BB2382" s="14" t="s">
        <v>5537</v>
      </c>
      <c r="BC2382" s="14" t="s">
        <v>5537</v>
      </c>
      <c r="BD2382" s="14" t="str">
        <f>_xlfn.XLOOKUP(B2382,'[10]cell downs 18042026 17h'!$B:$B,'[10]cell downs 18042026 17h'!$B:$B,"")</f>
        <v/>
      </c>
      <c r="BE2382" s="14" t="str">
        <f>_xlfn.XLOOKUP(B2382,'[11]Cells Huawei 19042026 15h'!$B:$B,'[11]Cells Huawei 19042026 15h'!$B:$B,"")</f>
        <v/>
      </c>
      <c r="BF2382" s="9" t="str">
        <f>_xlfn.XLOOKUP(B2382,'[12]cells down 19042026 9H40'!$B:$B,'[12]cells down 19042026 9H40'!$B:$B,"")</f>
        <v/>
      </c>
      <c r="BG2382" s="9" t="s">
        <v>4919</v>
      </c>
      <c r="BH2382" s="9" t="s">
        <v>318</v>
      </c>
    </row>
    <row r="2383" spans="1:60" s="9" customFormat="1" x14ac:dyDescent="0.3">
      <c r="A2383" s="1" t="s">
        <v>4926</v>
      </c>
      <c r="B2383" s="8" t="s">
        <v>4927</v>
      </c>
      <c r="C2383" s="3" t="str">
        <f>_xlfn.XLOOKUP(B2383,'[1]daily break down'!$D:$D,'[1]daily break down'!$E:$E,"")</f>
        <v>CENTRE</v>
      </c>
      <c r="D2383" s="1" t="s">
        <v>11</v>
      </c>
      <c r="E2383" s="1" t="str">
        <f>BH2383</f>
        <v>Solar-Gen-Lithium</v>
      </c>
      <c r="F2383" s="3" t="s">
        <v>37</v>
      </c>
      <c r="G2383" s="1" t="s">
        <v>4928</v>
      </c>
      <c r="H2383" s="42" t="str">
        <f>_xlfn.XLOOKUP(B2383,[2]CALCULATION!$B:$B,[2]CALCULATION!$H:$H,"")</f>
        <v>ZTE</v>
      </c>
      <c r="I2383" s="34">
        <v>0</v>
      </c>
      <c r="J2383" s="34">
        <v>0</v>
      </c>
      <c r="K2383" s="34">
        <v>0</v>
      </c>
      <c r="L2383" s="34">
        <v>0</v>
      </c>
      <c r="M2383" s="34">
        <v>0</v>
      </c>
      <c r="N2383" s="34">
        <v>0</v>
      </c>
      <c r="O2383" s="34">
        <v>0</v>
      </c>
      <c r="P2383" s="34">
        <v>0</v>
      </c>
      <c r="Q2383" s="34">
        <v>0</v>
      </c>
      <c r="R2383" s="34">
        <v>0</v>
      </c>
      <c r="S2383" s="35">
        <v>0</v>
      </c>
      <c r="T2383" s="35">
        <v>0</v>
      </c>
      <c r="U2383" s="35">
        <v>0</v>
      </c>
      <c r="V2383" s="35">
        <v>0</v>
      </c>
      <c r="W2383" s="35">
        <v>0</v>
      </c>
      <c r="X2383" s="35">
        <v>0</v>
      </c>
      <c r="Y2383" s="35">
        <v>0</v>
      </c>
      <c r="Z2383" s="35">
        <v>0</v>
      </c>
      <c r="AA2383" s="35">
        <v>0</v>
      </c>
      <c r="AB2383" s="35">
        <v>0</v>
      </c>
      <c r="AC2383" s="35">
        <v>0</v>
      </c>
      <c r="AD2383" s="35">
        <v>0</v>
      </c>
      <c r="AE2383" s="58" t="s">
        <v>5560</v>
      </c>
      <c r="AF2383" s="58"/>
      <c r="AG2383" s="57" t="str" cm="1">
        <f t="array" ref="AG2383">IFERROR(_xlfn.IFS(
AI2383="MPR ISSUE","PDH",
AI2383="BSS Hardware Issue","BSS",
AI2383="Sites strategiques, MLL, Pylone, etc.","ENVTECH",
AI2383="AKTIVCO DEFAUT GE &amp; POWER Cabinet","AKTIVCO",
AI2383="AKTIVCO Coupure ENEO &amp; Baisse de tension","AKTIVCO GRID ONLY",
AI2383="Coupure ENEO &amp; Baisse de tension","IHS GRID ONLY",
AI2383="Defaut GE &amp; POWER Cabinet","IHS",
AI2383="Sharing","Partners",
AI2383="Sites strategiques &amp; DataCenter","SST &amp; DC",
AI2383="Exclu","Exclu",
AI2383="SAT","SAT",
AI2383="SPARE-ISSUE","SPARE-ISSUE",
AI2383="Fiber CAmtel","TRANS_FO_CAMTEL",
AI2383="Fiber AOF","Fiber AOF",
AI2383="Projet OCM (HUAWEI)","TRAVAUX-HUAWEI",
AI2383="Projet OCM (NOKIA)","TRAVAUX-NOKIA",
AI2383="ACCESS-ISSUE","ACCESS-ISSUE",
AI2383="Projet OCM (ZTE, NOKIA, autres projets)","TRAVAUX OCM",
AI2383="No root CAuse","No root cause",
AI2383="ODU HS","PDH",
AI2383="IP &amp; VLAN","PDH",
AI2383="Warehouse HUAWEI","SPARE-ISSUE",
AI2383="SPARE-HS","SPARE-ISSUE",
AI2383="Power Telco","BSS",AI2383="no impacts","no impacts"
),"")</f>
        <v>no impacts</v>
      </c>
      <c r="AH2383" s="57" t="str" cm="1">
        <f t="array" ref="AH2383">IFERROR(_xlfn.IFS(
AI2383="MPR ISSUE","TX ISSUE",
AI2383="BSS Hardware Issue","RAN ISSUE",
AI2383="Sites strategiques, MLL, Pylone, etc.","ENVTECH",
AI2383="AKTIVCO DEFAUT GE &amp; POWER Cabinet","POWER ISSUE",
AI2383="AKTIVCO Coupure ENEO &amp; Baisse de tension","POWER ISSUE",
AI2383="Coupure ENEO &amp; Baisse de tension","POWER ISSUE",
AI2383="Defaut GE &amp; POWER Cabinet","POWER ISSUE",
AI2383="Sharing","POWER ISSUE",
AI2383="Sites strategiques &amp; DataCenter","POWER ISSUE",
AI2383="Exclu","Exclu",
AI2383="SAT","TX ISSUE",
AI2383="SPARE-ISSUE","SPARE-ISSUE",
AI2383="Fiber CAmtel","TX ISSUE",
AI2383="Fiber AOF","TX ISSUE",
AI2383="Projet OCM (HUAWEI)","TRAVAUX-HUAWEI",
AI2383="Projet OCM (NOKIA)","TRAVAUX -NOKIA",
AI2383="ACCESS-ISSUE","ACCESS-ISSUE",
AI2383="Projet OCM (ZTE, NOKIA, autres projets)","TRAVAUX OCM",
AI2383="No root CAuse","No root cause",
AI2383="ODU HS","TX ISSUE",
AI2383="IP &amp; VLAN","TX ISSUE",
AI2383="Warehouse HUAWEI","SPARE-ISSUE",
AI2383="SPARE-HS","SPARE-ISSUE",
AI2383="Power Telco","RAN ISSUE",AI2383="no impacts","no impacts"
),"")</f>
        <v>no impacts</v>
      </c>
      <c r="AI2383" s="85" t="s">
        <v>5998</v>
      </c>
      <c r="AJ2383" s="57" t="str" cm="1">
        <f t="array" ref="AJ2383">IFERROR(_xlfn.IFS(
AI2383="MPR ISSUE","ACTIVE",
AI2383="BSS Hardware Issue","ACTIVE",
AI2383="Sites strategiques, MLL, Pylone, etc.","PASSIVE",
AI2383="AKTIVCO DEFAUT GE &amp; POWER Cabinet","PASSIVE",
AI2383="AKTIVCO Coupure ENEO &amp; Baisse de tension","PASSIVE",
AI2383="Coupure ENEO &amp; Baisse de tension","PASSIVE",
AI2383="Defaut GE &amp; POWER Cabinet","PASSIVE",
AI2383="Sharing","PASSIVE",
AI2383="Sites strategiques &amp; DataCenter","PASSIVE",
AI2383="Exclu","Exclu",
AI2383="SAT","ACTIVE",
AI2383="SPARE-ISSUE","SPARE-ISSUE",
AI2383="Fiber CAmtel","ACTIVE",
AI2383="Fiber AOF","ACTIVE",
AI2383="Projet OCM (HUAWEI)","PLANNED WORKS",
AI2383="Projet OCM (NOKIA)","PLANNED WORKS",
AI2383="ACCESS-ISSUE","ACCESS-ISSUE",
AI2383="Projet OCM (ZTE, NOKIA, autres projets)","PLANNED WORKS",
AI2383="No root CAuse","No root cause",
AI2383="ODU HS","ACTIVE",
AI2383="IP &amp; VLAN","ACTIVE",
AI2383="Warehouse HUAWEI","SPARE-ISSUE",
AI2383="SPARE-HS","SPARE-ISSUE",
AI2383="Power Telco","ACTIVE", AI2383="no impacts","no impacts"
),"")</f>
        <v>no impacts</v>
      </c>
      <c r="AK2383" s="23" t="s">
        <v>5537</v>
      </c>
      <c r="AL2383" s="23" t="str">
        <f t="shared" si="70"/>
        <v>CTR_230</v>
      </c>
      <c r="AN2383" s="9" t="s">
        <v>5537</v>
      </c>
      <c r="AO2383" s="23" t="str">
        <f>_xlfn.XLOOKUP(B2383,'INCIDENT-05-03-2026'!E:E,'INCIDENT-05-03-2026'!F:F,"")</f>
        <v/>
      </c>
      <c r="AP2383" s="7" t="s">
        <v>5537</v>
      </c>
      <c r="AQ2383" s="6"/>
      <c r="AR2383" s="7"/>
      <c r="AS2383" s="3" t="str">
        <f>_xlfn.XLOOKUP(B2383,'[3]tt num | region | site id'!$C:$C,'[3]tt num | region | site id'!$Q:$Q,"")</f>
        <v/>
      </c>
      <c r="AT2383" s="24" t="str">
        <f>_xlfn.XLOOKUP(B2383,'[4]Cells Huawei 03052026 12h'!$B:$B,'[4]Cells Huawei 03052026 12h'!$T:$T,"")</f>
        <v/>
      </c>
      <c r="AU2383" s="24" t="str">
        <f>_xlfn.XLOOKUP(B2383,'[5]cells down 02052026 8h50'!$B:$B,'[5]cells down 02052026 8h50'!$R:$R,"")</f>
        <v/>
      </c>
      <c r="AV2383" s="24" t="str">
        <f>_xlfn.XLOOKUP(B2383,'[5]cells down 02052026 13h50'!$B:$B,'[5]cells down 02052026 13h50'!$R:$R,"")</f>
        <v/>
      </c>
      <c r="AW2383" s="24" t="str">
        <f>_xlfn.XLOOKUP(B2383,'[5]cells down 02052026 13h50'!$B:$B,'[5]cells down 02052026 13h50'!$R:$R,"")</f>
        <v/>
      </c>
      <c r="AX2383" s="24" t="str">
        <f>_xlfn.XLOOKUP(B2383,'[6]cell downs 03052026 8h40 '!$B:$B,'[6]cell downs 03052026 8h40 '!$R:$R,"")</f>
        <v/>
      </c>
      <c r="AY2383" s="24" t="str">
        <f>_xlfn.XLOOKUP(B2383,'[7]ALL SITES DOWN'!$D:$D,'[7]ALL SITES DOWN'!$J:$J,"")</f>
        <v/>
      </c>
      <c r="AZ2383" s="24" t="str">
        <f>_xlfn.XLOOKUP(B2383,'[8]ALL SITES DOWN'!$D:$D,'[8]ALL SITES DOWN'!$J:$J,"")</f>
        <v/>
      </c>
      <c r="BA2383" s="9" t="str">
        <f>_xlfn.XLOOKUP(B2383,[9]sheet1!$AC:$AC,[9]sheet1!$AF:$AF,"")</f>
        <v/>
      </c>
      <c r="BB2383" s="14" t="s">
        <v>5537</v>
      </c>
      <c r="BC2383" s="14" t="s">
        <v>5537</v>
      </c>
      <c r="BD2383" s="14" t="str">
        <f>_xlfn.XLOOKUP(B2383,'[10]cell downs 18042026 17h'!$B:$B,'[10]cell downs 18042026 17h'!$B:$B,"")</f>
        <v/>
      </c>
      <c r="BE2383" s="14" t="str">
        <f>_xlfn.XLOOKUP(B2383,'[11]Cells Huawei 19042026 15h'!$B:$B,'[11]Cells Huawei 19042026 15h'!$B:$B,"")</f>
        <v/>
      </c>
      <c r="BF2383" s="9" t="str">
        <f>_xlfn.XLOOKUP(B2383,'[12]cells down 19042026 9H40'!$B:$B,'[12]cells down 19042026 9H40'!$B:$B,"")</f>
        <v/>
      </c>
      <c r="BG2383" s="9" t="s">
        <v>4927</v>
      </c>
      <c r="BH2383" s="9" t="s">
        <v>1129</v>
      </c>
    </row>
    <row r="2384" spans="1:60" s="9" customFormat="1" x14ac:dyDescent="0.3">
      <c r="A2384" s="1" t="s">
        <v>4950</v>
      </c>
      <c r="B2384" s="8" t="s">
        <v>4951</v>
      </c>
      <c r="C2384" s="3" t="str">
        <f>_xlfn.XLOOKUP(B2384,'[1]daily break down'!$D:$D,'[1]daily break down'!$E:$E,"")</f>
        <v>CENTRE</v>
      </c>
      <c r="D2384" s="1" t="s">
        <v>11</v>
      </c>
      <c r="E2384" s="1" t="s">
        <v>83</v>
      </c>
      <c r="F2384" s="3" t="s">
        <v>37</v>
      </c>
      <c r="G2384" s="1" t="s">
        <v>4952</v>
      </c>
      <c r="H2384" s="42" t="str">
        <f>_xlfn.XLOOKUP(B2384,[2]CALCULATION!$B:$B,[2]CALCULATION!$H:$H,"")</f>
        <v>ZTE</v>
      </c>
      <c r="I2384" s="34">
        <v>0</v>
      </c>
      <c r="J2384" s="34">
        <v>0</v>
      </c>
      <c r="K2384" s="34">
        <v>0</v>
      </c>
      <c r="L2384" s="34">
        <v>0</v>
      </c>
      <c r="M2384" s="34">
        <v>0</v>
      </c>
      <c r="N2384" s="34">
        <v>0</v>
      </c>
      <c r="O2384" s="34">
        <v>0</v>
      </c>
      <c r="P2384" s="34">
        <v>0</v>
      </c>
      <c r="Q2384" s="34">
        <v>0</v>
      </c>
      <c r="R2384" s="34">
        <v>0</v>
      </c>
      <c r="S2384" s="35">
        <v>0</v>
      </c>
      <c r="T2384" s="35">
        <v>0</v>
      </c>
      <c r="U2384" s="35">
        <v>0</v>
      </c>
      <c r="V2384" s="35">
        <v>0</v>
      </c>
      <c r="W2384" s="35">
        <v>0</v>
      </c>
      <c r="X2384" s="35">
        <v>0</v>
      </c>
      <c r="Y2384" s="35">
        <v>0</v>
      </c>
      <c r="Z2384" s="35">
        <v>0</v>
      </c>
      <c r="AA2384" s="35">
        <v>0</v>
      </c>
      <c r="AB2384" s="35">
        <v>0</v>
      </c>
      <c r="AC2384" s="35">
        <v>0</v>
      </c>
      <c r="AD2384" s="35">
        <v>0</v>
      </c>
      <c r="AE2384" s="58" t="s">
        <v>5560</v>
      </c>
      <c r="AF2384" s="58"/>
      <c r="AG2384" s="57" t="str" cm="1">
        <f t="array" ref="AG2384">IFERROR(_xlfn.IFS(
AI2384="MPR ISSUE","PDH",
AI2384="BSS Hardware Issue","BSS",
AI2384="Sites strategiques, MLL, Pylone, etc.","ENVTECH",
AI2384="AKTIVCO DEFAUT GE &amp; POWER Cabinet","AKTIVCO",
AI2384="AKTIVCO Coupure ENEO &amp; Baisse de tension","AKTIVCO GRID ONLY",
AI2384="Coupure ENEO &amp; Baisse de tension","IHS GRID ONLY",
AI2384="Defaut GE &amp; POWER Cabinet","IHS",
AI2384="Sharing","Partners",
AI2384="Sites strategiques &amp; DataCenter","SST &amp; DC",
AI2384="Exclu","Exclu",
AI2384="SAT","SAT",
AI2384="SPARE-ISSUE","SPARE-ISSUE",
AI2384="Fiber CAmtel","TRANS_FO_CAMTEL",
AI2384="Fiber AOF","Fiber AOF",
AI2384="Projet OCM (HUAWEI)","TRAVAUX-HUAWEI",
AI2384="Projet OCM (NOKIA)","TRAVAUX-NOKIA",
AI2384="ACCESS-ISSUE","ACCESS-ISSUE",
AI2384="Projet OCM (ZTE, NOKIA, autres projets)","TRAVAUX OCM",
AI2384="No root CAuse","No root cause",
AI2384="ODU HS","PDH",
AI2384="IP &amp; VLAN","PDH",
AI2384="Warehouse HUAWEI","SPARE-ISSUE",
AI2384="SPARE-HS","SPARE-ISSUE",
AI2384="Power Telco","BSS",AI2384="no impacts","no impacts"
),"")</f>
        <v>no impacts</v>
      </c>
      <c r="AH2384" s="57" t="str" cm="1">
        <f t="array" ref="AH2384">IFERROR(_xlfn.IFS(
AI2384="MPR ISSUE","TX ISSUE",
AI2384="BSS Hardware Issue","RAN ISSUE",
AI2384="Sites strategiques, MLL, Pylone, etc.","ENVTECH",
AI2384="AKTIVCO DEFAUT GE &amp; POWER Cabinet","POWER ISSUE",
AI2384="AKTIVCO Coupure ENEO &amp; Baisse de tension","POWER ISSUE",
AI2384="Coupure ENEO &amp; Baisse de tension","POWER ISSUE",
AI2384="Defaut GE &amp; POWER Cabinet","POWER ISSUE",
AI2384="Sharing","POWER ISSUE",
AI2384="Sites strategiques &amp; DataCenter","POWER ISSUE",
AI2384="Exclu","Exclu",
AI2384="SAT","TX ISSUE",
AI2384="SPARE-ISSUE","SPARE-ISSUE",
AI2384="Fiber CAmtel","TX ISSUE",
AI2384="Fiber AOF","TX ISSUE",
AI2384="Projet OCM (HUAWEI)","TRAVAUX-HUAWEI",
AI2384="Projet OCM (NOKIA)","TRAVAUX -NOKIA",
AI2384="ACCESS-ISSUE","ACCESS-ISSUE",
AI2384="Projet OCM (ZTE, NOKIA, autres projets)","TRAVAUX OCM",
AI2384="No root CAuse","No root cause",
AI2384="ODU HS","TX ISSUE",
AI2384="IP &amp; VLAN","TX ISSUE",
AI2384="Warehouse HUAWEI","SPARE-ISSUE",
AI2384="SPARE-HS","SPARE-ISSUE",
AI2384="Power Telco","RAN ISSUE",AI2384="no impacts","no impacts"
),"")</f>
        <v>no impacts</v>
      </c>
      <c r="AI2384" s="85" t="s">
        <v>5998</v>
      </c>
      <c r="AJ2384" s="57" t="str" cm="1">
        <f t="array" ref="AJ2384">IFERROR(_xlfn.IFS(
AI2384="MPR ISSUE","ACTIVE",
AI2384="BSS Hardware Issue","ACTIVE",
AI2384="Sites strategiques, MLL, Pylone, etc.","PASSIVE",
AI2384="AKTIVCO DEFAUT GE &amp; POWER Cabinet","PASSIVE",
AI2384="AKTIVCO Coupure ENEO &amp; Baisse de tension","PASSIVE",
AI2384="Coupure ENEO &amp; Baisse de tension","PASSIVE",
AI2384="Defaut GE &amp; POWER Cabinet","PASSIVE",
AI2384="Sharing","PASSIVE",
AI2384="Sites strategiques &amp; DataCenter","PASSIVE",
AI2384="Exclu","Exclu",
AI2384="SAT","ACTIVE",
AI2384="SPARE-ISSUE","SPARE-ISSUE",
AI2384="Fiber CAmtel","ACTIVE",
AI2384="Fiber AOF","ACTIVE",
AI2384="Projet OCM (HUAWEI)","PLANNED WORKS",
AI2384="Projet OCM (NOKIA)","PLANNED WORKS",
AI2384="ACCESS-ISSUE","ACCESS-ISSUE",
AI2384="Projet OCM (ZTE, NOKIA, autres projets)","PLANNED WORKS",
AI2384="No root CAuse","No root cause",
AI2384="ODU HS","ACTIVE",
AI2384="IP &amp; VLAN","ACTIVE",
AI2384="Warehouse HUAWEI","SPARE-ISSUE",
AI2384="SPARE-HS","SPARE-ISSUE",
AI2384="Power Telco","ACTIVE", AI2384="no impacts","no impacts"
),"")</f>
        <v>no impacts</v>
      </c>
      <c r="AK2384" s="23" t="s">
        <v>5537</v>
      </c>
      <c r="AL2384" s="23" t="str">
        <f t="shared" si="70"/>
        <v>CTR_673</v>
      </c>
      <c r="AN2384" s="9" t="s">
        <v>5537</v>
      </c>
      <c r="AO2384" s="23" t="str">
        <f>_xlfn.XLOOKUP(B2384,'INCIDENT-05-03-2026'!E:E,'INCIDENT-05-03-2026'!F:F,"")</f>
        <v/>
      </c>
      <c r="AP2384" s="7" t="s">
        <v>5537</v>
      </c>
      <c r="AQ2384" s="6"/>
      <c r="AR2384" s="7"/>
      <c r="AS2384" s="3" t="str">
        <f>_xlfn.XLOOKUP(B2384,'[3]tt num | region | site id'!$C:$C,'[3]tt num | region | site id'!$Q:$Q,"")</f>
        <v/>
      </c>
      <c r="AT2384" s="24" t="str">
        <f>_xlfn.XLOOKUP(B2384,'[4]Cells Huawei 03052026 12h'!$B:$B,'[4]Cells Huawei 03052026 12h'!$T:$T,"")</f>
        <v/>
      </c>
      <c r="AU2384" s="24" t="str">
        <f>_xlfn.XLOOKUP(B2384,'[5]cells down 02052026 8h50'!$B:$B,'[5]cells down 02052026 8h50'!$R:$R,"")</f>
        <v/>
      </c>
      <c r="AV2384" s="24" t="str">
        <f>_xlfn.XLOOKUP(B2384,'[5]cells down 02052026 13h50'!$B:$B,'[5]cells down 02052026 13h50'!$R:$R,"")</f>
        <v/>
      </c>
      <c r="AW2384" s="24" t="str">
        <f>_xlfn.XLOOKUP(B2384,'[5]cells down 02052026 13h50'!$B:$B,'[5]cells down 02052026 13h50'!$R:$R,"")</f>
        <v/>
      </c>
      <c r="AX2384" s="24" t="str">
        <f>_xlfn.XLOOKUP(B2384,'[6]cell downs 03052026 8h40 '!$B:$B,'[6]cell downs 03052026 8h40 '!$R:$R,"")</f>
        <v/>
      </c>
      <c r="AY2384" s="24" t="str">
        <f>_xlfn.XLOOKUP(B2384,'[7]ALL SITES DOWN'!$D:$D,'[7]ALL SITES DOWN'!$J:$J,"")</f>
        <v/>
      </c>
      <c r="AZ2384" s="24" t="str">
        <f>_xlfn.XLOOKUP(B2384,'[8]ALL SITES DOWN'!$D:$D,'[8]ALL SITES DOWN'!$J:$J,"")</f>
        <v/>
      </c>
      <c r="BA2384" s="9" t="str">
        <f>_xlfn.XLOOKUP(B2384,[9]sheet1!$AC:$AC,[9]sheet1!$AF:$AF,"")</f>
        <v/>
      </c>
      <c r="BB2384" s="14" t="s">
        <v>5537</v>
      </c>
      <c r="BC2384" s="14" t="s">
        <v>5537</v>
      </c>
      <c r="BD2384" s="14" t="str">
        <f>_xlfn.XLOOKUP(B2384,'[10]cell downs 18042026 17h'!$B:$B,'[10]cell downs 18042026 17h'!$B:$B,"")</f>
        <v/>
      </c>
      <c r="BE2384" s="14" t="str">
        <f>_xlfn.XLOOKUP(B2384,'[11]Cells Huawei 19042026 15h'!$B:$B,'[11]Cells Huawei 19042026 15h'!$B:$B,"")</f>
        <v/>
      </c>
      <c r="BF2384" s="9" t="str">
        <f>_xlfn.XLOOKUP(B2384,'[12]cells down 19042026 9H40'!$B:$B,'[12]cells down 19042026 9H40'!$B:$B,"")</f>
        <v/>
      </c>
      <c r="BG2384" s="9" t="s">
        <v>4951</v>
      </c>
      <c r="BH2384" s="9" t="s">
        <v>12</v>
      </c>
    </row>
    <row r="2385" spans="1:60" s="9" customFormat="1" x14ac:dyDescent="0.3">
      <c r="A2385" s="1" t="s">
        <v>4958</v>
      </c>
      <c r="B2385" s="8" t="s">
        <v>4959</v>
      </c>
      <c r="C2385" s="3" t="str">
        <f>_xlfn.XLOOKUP(B2385,'[1]daily break down'!$D:$D,'[1]daily break down'!$E:$E,"")</f>
        <v>CENTRE</v>
      </c>
      <c r="D2385" s="1" t="s">
        <v>11</v>
      </c>
      <c r="E2385" s="1" t="s">
        <v>594</v>
      </c>
      <c r="F2385" s="3" t="s">
        <v>37</v>
      </c>
      <c r="G2385" s="1" t="s">
        <v>4960</v>
      </c>
      <c r="H2385" s="42" t="str">
        <f>_xlfn.XLOOKUP(B2385,[2]CALCULATION!$B:$B,[2]CALCULATION!$H:$H,"")</f>
        <v>ZTE</v>
      </c>
      <c r="I2385" s="34">
        <v>0</v>
      </c>
      <c r="J2385" s="34">
        <v>0</v>
      </c>
      <c r="K2385" s="34">
        <v>0</v>
      </c>
      <c r="L2385" s="34">
        <v>0</v>
      </c>
      <c r="M2385" s="34">
        <v>0</v>
      </c>
      <c r="N2385" s="34">
        <v>0</v>
      </c>
      <c r="O2385" s="34">
        <v>0</v>
      </c>
      <c r="P2385" s="34">
        <v>0</v>
      </c>
      <c r="Q2385" s="34">
        <v>0</v>
      </c>
      <c r="R2385" s="34">
        <v>0</v>
      </c>
      <c r="S2385" s="35">
        <v>0</v>
      </c>
      <c r="T2385" s="35">
        <v>0</v>
      </c>
      <c r="U2385" s="35">
        <v>0</v>
      </c>
      <c r="V2385" s="35">
        <v>0</v>
      </c>
      <c r="W2385" s="35">
        <v>0</v>
      </c>
      <c r="X2385" s="35">
        <v>0</v>
      </c>
      <c r="Y2385" s="35">
        <v>0</v>
      </c>
      <c r="Z2385" s="35">
        <v>0</v>
      </c>
      <c r="AA2385" s="35">
        <v>0</v>
      </c>
      <c r="AB2385" s="35">
        <v>0</v>
      </c>
      <c r="AC2385" s="35">
        <v>0</v>
      </c>
      <c r="AD2385" s="35">
        <v>0</v>
      </c>
      <c r="AE2385" s="58" t="s">
        <v>5560</v>
      </c>
      <c r="AF2385" s="58"/>
      <c r="AG2385" s="57" t="str" cm="1">
        <f t="array" ref="AG2385">IFERROR(_xlfn.IFS(
AI2385="MPR ISSUE","PDH",
AI2385="BSS Hardware Issue","BSS",
AI2385="Sites strategiques, MLL, Pylone, etc.","ENVTECH",
AI2385="AKTIVCO DEFAUT GE &amp; POWER Cabinet","AKTIVCO",
AI2385="AKTIVCO Coupure ENEO &amp; Baisse de tension","AKTIVCO GRID ONLY",
AI2385="Coupure ENEO &amp; Baisse de tension","IHS GRID ONLY",
AI2385="Defaut GE &amp; POWER Cabinet","IHS",
AI2385="Sharing","Partners",
AI2385="Sites strategiques &amp; DataCenter","SST &amp; DC",
AI2385="Exclu","Exclu",
AI2385="SAT","SAT",
AI2385="SPARE-ISSUE","SPARE-ISSUE",
AI2385="Fiber CAmtel","TRANS_FO_CAMTEL",
AI2385="Fiber AOF","Fiber AOF",
AI2385="Projet OCM (HUAWEI)","TRAVAUX-HUAWEI",
AI2385="Projet OCM (NOKIA)","TRAVAUX-NOKIA",
AI2385="ACCESS-ISSUE","ACCESS-ISSUE",
AI2385="Projet OCM (ZTE, NOKIA, autres projets)","TRAVAUX OCM",
AI2385="No root CAuse","No root cause",
AI2385="ODU HS","PDH",
AI2385="IP &amp; VLAN","PDH",
AI2385="Warehouse HUAWEI","SPARE-ISSUE",
AI2385="SPARE-HS","SPARE-ISSUE",
AI2385="Power Telco","BSS",AI2385="no impacts","no impacts"
),"")</f>
        <v>no impacts</v>
      </c>
      <c r="AH2385" s="57" t="str" cm="1">
        <f t="array" ref="AH2385">IFERROR(_xlfn.IFS(
AI2385="MPR ISSUE","TX ISSUE",
AI2385="BSS Hardware Issue","RAN ISSUE",
AI2385="Sites strategiques, MLL, Pylone, etc.","ENVTECH",
AI2385="AKTIVCO DEFAUT GE &amp; POWER Cabinet","POWER ISSUE",
AI2385="AKTIVCO Coupure ENEO &amp; Baisse de tension","POWER ISSUE",
AI2385="Coupure ENEO &amp; Baisse de tension","POWER ISSUE",
AI2385="Defaut GE &amp; POWER Cabinet","POWER ISSUE",
AI2385="Sharing","POWER ISSUE",
AI2385="Sites strategiques &amp; DataCenter","POWER ISSUE",
AI2385="Exclu","Exclu",
AI2385="SAT","TX ISSUE",
AI2385="SPARE-ISSUE","SPARE-ISSUE",
AI2385="Fiber CAmtel","TX ISSUE",
AI2385="Fiber AOF","TX ISSUE",
AI2385="Projet OCM (HUAWEI)","TRAVAUX-HUAWEI",
AI2385="Projet OCM (NOKIA)","TRAVAUX -NOKIA",
AI2385="ACCESS-ISSUE","ACCESS-ISSUE",
AI2385="Projet OCM (ZTE, NOKIA, autres projets)","TRAVAUX OCM",
AI2385="No root CAuse","No root cause",
AI2385="ODU HS","TX ISSUE",
AI2385="IP &amp; VLAN","TX ISSUE",
AI2385="Warehouse HUAWEI","SPARE-ISSUE",
AI2385="SPARE-HS","SPARE-ISSUE",
AI2385="Power Telco","RAN ISSUE",AI2385="no impacts","no impacts"
),"")</f>
        <v>no impacts</v>
      </c>
      <c r="AI2385" s="85" t="s">
        <v>5998</v>
      </c>
      <c r="AJ2385" s="57" t="str" cm="1">
        <f t="array" ref="AJ2385">IFERROR(_xlfn.IFS(
AI2385="MPR ISSUE","ACTIVE",
AI2385="BSS Hardware Issue","ACTIVE",
AI2385="Sites strategiques, MLL, Pylone, etc.","PASSIVE",
AI2385="AKTIVCO DEFAUT GE &amp; POWER Cabinet","PASSIVE",
AI2385="AKTIVCO Coupure ENEO &amp; Baisse de tension","PASSIVE",
AI2385="Coupure ENEO &amp; Baisse de tension","PASSIVE",
AI2385="Defaut GE &amp; POWER Cabinet","PASSIVE",
AI2385="Sharing","PASSIVE",
AI2385="Sites strategiques &amp; DataCenter","PASSIVE",
AI2385="Exclu","Exclu",
AI2385="SAT","ACTIVE",
AI2385="SPARE-ISSUE","SPARE-ISSUE",
AI2385="Fiber CAmtel","ACTIVE",
AI2385="Fiber AOF","ACTIVE",
AI2385="Projet OCM (HUAWEI)","PLANNED WORKS",
AI2385="Projet OCM (NOKIA)","PLANNED WORKS",
AI2385="ACCESS-ISSUE","ACCESS-ISSUE",
AI2385="Projet OCM (ZTE, NOKIA, autres projets)","PLANNED WORKS",
AI2385="No root CAuse","No root cause",
AI2385="ODU HS","ACTIVE",
AI2385="IP &amp; VLAN","ACTIVE",
AI2385="Warehouse HUAWEI","SPARE-ISSUE",
AI2385="SPARE-HS","SPARE-ISSUE",
AI2385="Power Telco","ACTIVE", AI2385="no impacts","no impacts"
),"")</f>
        <v>no impacts</v>
      </c>
      <c r="AK2385" s="23" t="s">
        <v>5537</v>
      </c>
      <c r="AL2385" s="23" t="str">
        <f t="shared" si="70"/>
        <v>CTR_184</v>
      </c>
      <c r="AN2385" s="9" t="s">
        <v>5537</v>
      </c>
      <c r="AO2385" s="23" t="str">
        <f>_xlfn.XLOOKUP(B2385,'INCIDENT-05-03-2026'!E:E,'INCIDENT-05-03-2026'!F:F,"")</f>
        <v/>
      </c>
      <c r="AP2385" s="7" t="s">
        <v>5537</v>
      </c>
      <c r="AQ2385" s="6"/>
      <c r="AR2385" s="7"/>
      <c r="AS2385" s="3" t="str">
        <f>_xlfn.XLOOKUP(B2385,'[3]tt num | region | site id'!$C:$C,'[3]tt num | region | site id'!$Q:$Q,"")</f>
        <v/>
      </c>
      <c r="AT2385" s="24" t="str">
        <f>_xlfn.XLOOKUP(B2385,'[4]Cells Huawei 03052026 12h'!$B:$B,'[4]Cells Huawei 03052026 12h'!$T:$T,"")</f>
        <v/>
      </c>
      <c r="AU2385" s="24" t="str">
        <f>_xlfn.XLOOKUP(B2385,'[5]cells down 02052026 8h50'!$B:$B,'[5]cells down 02052026 8h50'!$R:$R,"")</f>
        <v/>
      </c>
      <c r="AV2385" s="24" t="str">
        <f>_xlfn.XLOOKUP(B2385,'[5]cells down 02052026 13h50'!$B:$B,'[5]cells down 02052026 13h50'!$R:$R,"")</f>
        <v/>
      </c>
      <c r="AW2385" s="24" t="str">
        <f>_xlfn.XLOOKUP(B2385,'[5]cells down 02052026 13h50'!$B:$B,'[5]cells down 02052026 13h50'!$R:$R,"")</f>
        <v/>
      </c>
      <c r="AX2385" s="24" t="str">
        <f>_xlfn.XLOOKUP(B2385,'[6]cell downs 03052026 8h40 '!$B:$B,'[6]cell downs 03052026 8h40 '!$R:$R,"")</f>
        <v/>
      </c>
      <c r="AY2385" s="24" t="str">
        <f>_xlfn.XLOOKUP(B2385,'[7]ALL SITES DOWN'!$D:$D,'[7]ALL SITES DOWN'!$J:$J,"")</f>
        <v/>
      </c>
      <c r="AZ2385" s="24" t="str">
        <f>_xlfn.XLOOKUP(B2385,'[8]ALL SITES DOWN'!$D:$D,'[8]ALL SITES DOWN'!$J:$J,"")</f>
        <v/>
      </c>
      <c r="BA2385" s="9" t="str">
        <f>_xlfn.XLOOKUP(B2385,[9]sheet1!$AC:$AC,[9]sheet1!$AF:$AF,"")</f>
        <v/>
      </c>
      <c r="BB2385" s="14" t="s">
        <v>5537</v>
      </c>
      <c r="BC2385" s="14" t="s">
        <v>5537</v>
      </c>
      <c r="BD2385" s="14" t="str">
        <f>_xlfn.XLOOKUP(B2385,'[10]cell downs 18042026 17h'!$B:$B,'[10]cell downs 18042026 17h'!$B:$B,"")</f>
        <v/>
      </c>
      <c r="BE2385" s="14" t="str">
        <f>_xlfn.XLOOKUP(B2385,'[11]Cells Huawei 19042026 15h'!$B:$B,'[11]Cells Huawei 19042026 15h'!$B:$B,"")</f>
        <v/>
      </c>
      <c r="BF2385" s="9" t="str">
        <f>_xlfn.XLOOKUP(B2385,'[12]cells down 19042026 9H40'!$B:$B,'[12]cells down 19042026 9H40'!$B:$B,"")</f>
        <v/>
      </c>
      <c r="BG2385" s="9" t="s">
        <v>4959</v>
      </c>
      <c r="BH2385" s="9" t="s">
        <v>318</v>
      </c>
    </row>
    <row r="2386" spans="1:60" s="9" customFormat="1" x14ac:dyDescent="0.3">
      <c r="A2386" s="1" t="s">
        <v>4963</v>
      </c>
      <c r="B2386" s="8" t="s">
        <v>4964</v>
      </c>
      <c r="C2386" s="3" t="str">
        <f>_xlfn.XLOOKUP(B2386,'[1]daily break down'!$D:$D,'[1]daily break down'!$E:$E,"")</f>
        <v>LITTORAL</v>
      </c>
      <c r="D2386" s="1" t="s">
        <v>11</v>
      </c>
      <c r="E2386" s="1" t="s">
        <v>1129</v>
      </c>
      <c r="F2386" s="3" t="s">
        <v>31</v>
      </c>
      <c r="G2386" s="1" t="s">
        <v>4963</v>
      </c>
      <c r="H2386" s="42" t="str">
        <f>_xlfn.XLOOKUP(B2386,[2]CALCULATION!$B:$B,[2]CALCULATION!$H:$H,"")</f>
        <v>ZTE</v>
      </c>
      <c r="I2386" s="34">
        <v>0</v>
      </c>
      <c r="J2386" s="34">
        <v>0</v>
      </c>
      <c r="K2386" s="34">
        <v>0</v>
      </c>
      <c r="L2386" s="34">
        <v>0</v>
      </c>
      <c r="M2386" s="34">
        <v>0</v>
      </c>
      <c r="N2386" s="34">
        <v>0</v>
      </c>
      <c r="O2386" s="34">
        <v>0</v>
      </c>
      <c r="P2386" s="34">
        <v>0</v>
      </c>
      <c r="Q2386" s="34">
        <v>0</v>
      </c>
      <c r="R2386" s="34">
        <v>0</v>
      </c>
      <c r="S2386" s="35">
        <v>0</v>
      </c>
      <c r="T2386" s="35">
        <v>0</v>
      </c>
      <c r="U2386" s="35">
        <v>0</v>
      </c>
      <c r="V2386" s="35">
        <v>0</v>
      </c>
      <c r="W2386" s="35">
        <v>0</v>
      </c>
      <c r="X2386" s="35">
        <v>0</v>
      </c>
      <c r="Y2386" s="35">
        <v>0</v>
      </c>
      <c r="Z2386" s="35">
        <v>0</v>
      </c>
      <c r="AA2386" s="35">
        <v>0</v>
      </c>
      <c r="AB2386" s="35">
        <v>0</v>
      </c>
      <c r="AC2386" s="35">
        <v>0</v>
      </c>
      <c r="AD2386" s="35">
        <v>0</v>
      </c>
      <c r="AE2386" s="58" t="s">
        <v>5560</v>
      </c>
      <c r="AF2386" s="58"/>
      <c r="AG2386" s="57" t="str" cm="1">
        <f t="array" ref="AG2386">IFERROR(_xlfn.IFS(
AI2386="MPR ISSUE","PDH",
AI2386="BSS Hardware Issue","BSS",
AI2386="Sites strategiques, MLL, Pylone, etc.","ENVTECH",
AI2386="AKTIVCO DEFAUT GE &amp; POWER Cabinet","AKTIVCO",
AI2386="AKTIVCO Coupure ENEO &amp; Baisse de tension","AKTIVCO GRID ONLY",
AI2386="Coupure ENEO &amp; Baisse de tension","IHS GRID ONLY",
AI2386="Defaut GE &amp; POWER Cabinet","IHS",
AI2386="Sharing","Partners",
AI2386="Sites strategiques &amp; DataCenter","SST &amp; DC",
AI2386="Exclu","Exclu",
AI2386="SAT","SAT",
AI2386="SPARE-ISSUE","SPARE-ISSUE",
AI2386="Fiber CAmtel","TRANS_FO_CAMTEL",
AI2386="Fiber AOF","Fiber AOF",
AI2386="Projet OCM (HUAWEI)","TRAVAUX-HUAWEI",
AI2386="Projet OCM (NOKIA)","TRAVAUX-NOKIA",
AI2386="ACCESS-ISSUE","ACCESS-ISSUE",
AI2386="Projet OCM (ZTE, NOKIA, autres projets)","TRAVAUX OCM",
AI2386="No root CAuse","No root cause",
AI2386="ODU HS","PDH",
AI2386="IP &amp; VLAN","PDH",
AI2386="Warehouse HUAWEI","SPARE-ISSUE",
AI2386="SPARE-HS","SPARE-ISSUE",
AI2386="Power Telco","BSS",AI2386="no impacts","no impacts"
),"")</f>
        <v>no impacts</v>
      </c>
      <c r="AH2386" s="57" t="str" cm="1">
        <f t="array" ref="AH2386">IFERROR(_xlfn.IFS(
AI2386="MPR ISSUE","TX ISSUE",
AI2386="BSS Hardware Issue","RAN ISSUE",
AI2386="Sites strategiques, MLL, Pylone, etc.","ENVTECH",
AI2386="AKTIVCO DEFAUT GE &amp; POWER Cabinet","POWER ISSUE",
AI2386="AKTIVCO Coupure ENEO &amp; Baisse de tension","POWER ISSUE",
AI2386="Coupure ENEO &amp; Baisse de tension","POWER ISSUE",
AI2386="Defaut GE &amp; POWER Cabinet","POWER ISSUE",
AI2386="Sharing","POWER ISSUE",
AI2386="Sites strategiques &amp; DataCenter","POWER ISSUE",
AI2386="Exclu","Exclu",
AI2386="SAT","TX ISSUE",
AI2386="SPARE-ISSUE","SPARE-ISSUE",
AI2386="Fiber CAmtel","TX ISSUE",
AI2386="Fiber AOF","TX ISSUE",
AI2386="Projet OCM (HUAWEI)","TRAVAUX-HUAWEI",
AI2386="Projet OCM (NOKIA)","TRAVAUX -NOKIA",
AI2386="ACCESS-ISSUE","ACCESS-ISSUE",
AI2386="Projet OCM (ZTE, NOKIA, autres projets)","TRAVAUX OCM",
AI2386="No root CAuse","No root cause",
AI2386="ODU HS","TX ISSUE",
AI2386="IP &amp; VLAN","TX ISSUE",
AI2386="Warehouse HUAWEI","SPARE-ISSUE",
AI2386="SPARE-HS","SPARE-ISSUE",
AI2386="Power Telco","RAN ISSUE",AI2386="no impacts","no impacts"
),"")</f>
        <v>no impacts</v>
      </c>
      <c r="AI2386" s="85" t="s">
        <v>5998</v>
      </c>
      <c r="AJ2386" s="57" t="str" cm="1">
        <f t="array" ref="AJ2386">IFERROR(_xlfn.IFS(
AI2386="MPR ISSUE","ACTIVE",
AI2386="BSS Hardware Issue","ACTIVE",
AI2386="Sites strategiques, MLL, Pylone, etc.","PASSIVE",
AI2386="AKTIVCO DEFAUT GE &amp; POWER Cabinet","PASSIVE",
AI2386="AKTIVCO Coupure ENEO &amp; Baisse de tension","PASSIVE",
AI2386="Coupure ENEO &amp; Baisse de tension","PASSIVE",
AI2386="Defaut GE &amp; POWER Cabinet","PASSIVE",
AI2386="Sharing","PASSIVE",
AI2386="Sites strategiques &amp; DataCenter","PASSIVE",
AI2386="Exclu","Exclu",
AI2386="SAT","ACTIVE",
AI2386="SPARE-ISSUE","SPARE-ISSUE",
AI2386="Fiber CAmtel","ACTIVE",
AI2386="Fiber AOF","ACTIVE",
AI2386="Projet OCM (HUAWEI)","PLANNED WORKS",
AI2386="Projet OCM (NOKIA)","PLANNED WORKS",
AI2386="ACCESS-ISSUE","ACCESS-ISSUE",
AI2386="Projet OCM (ZTE, NOKIA, autres projets)","PLANNED WORKS",
AI2386="No root CAuse","No root cause",
AI2386="ODU HS","ACTIVE",
AI2386="IP &amp; VLAN","ACTIVE",
AI2386="Warehouse HUAWEI","SPARE-ISSUE",
AI2386="SPARE-HS","SPARE-ISSUE",
AI2386="Power Telco","ACTIVE", AI2386="no impacts","no impacts"
),"")</f>
        <v>no impacts</v>
      </c>
      <c r="AK2386" s="23" t="s">
        <v>5537</v>
      </c>
      <c r="AL2386" s="23" t="str">
        <f t="shared" si="70"/>
        <v>LIT_012</v>
      </c>
      <c r="AN2386" s="9" t="s">
        <v>5537</v>
      </c>
      <c r="AO2386" s="23" t="str">
        <f>_xlfn.XLOOKUP(B2386,'INCIDENT-05-03-2026'!E:E,'INCIDENT-05-03-2026'!F:F,"")</f>
        <v/>
      </c>
      <c r="AP2386" s="7" t="s">
        <v>5537</v>
      </c>
      <c r="AQ2386" s="6"/>
      <c r="AR2386" s="7"/>
      <c r="AS2386" s="3" t="str">
        <f>_xlfn.XLOOKUP(B2386,'[3]tt num | region | site id'!$C:$C,'[3]tt num | region | site id'!$Q:$Q,"")</f>
        <v/>
      </c>
      <c r="AT2386" s="24" t="str">
        <f>_xlfn.XLOOKUP(B2386,'[4]Cells Huawei 03052026 12h'!$B:$B,'[4]Cells Huawei 03052026 12h'!$T:$T,"")</f>
        <v/>
      </c>
      <c r="AU2386" s="24" t="str">
        <f>_xlfn.XLOOKUP(B2386,'[5]cells down 02052026 8h50'!$B:$B,'[5]cells down 02052026 8h50'!$R:$R,"")</f>
        <v/>
      </c>
      <c r="AV2386" s="24" t="str">
        <f>_xlfn.XLOOKUP(B2386,'[5]cells down 02052026 13h50'!$B:$B,'[5]cells down 02052026 13h50'!$R:$R,"")</f>
        <v/>
      </c>
      <c r="AW2386" s="24" t="str">
        <f>_xlfn.XLOOKUP(B2386,'[5]cells down 02052026 13h50'!$B:$B,'[5]cells down 02052026 13h50'!$R:$R,"")</f>
        <v/>
      </c>
      <c r="AX2386" s="24" t="str">
        <f>_xlfn.XLOOKUP(B2386,'[6]cell downs 03052026 8h40 '!$B:$B,'[6]cell downs 03052026 8h40 '!$R:$R,"")</f>
        <v/>
      </c>
      <c r="AY2386" s="24" t="str">
        <f>_xlfn.XLOOKUP(B2386,'[7]ALL SITES DOWN'!$D:$D,'[7]ALL SITES DOWN'!$J:$J,"")</f>
        <v/>
      </c>
      <c r="AZ2386" s="24" t="str">
        <f>_xlfn.XLOOKUP(B2386,'[8]ALL SITES DOWN'!$D:$D,'[8]ALL SITES DOWN'!$J:$J,"")</f>
        <v/>
      </c>
      <c r="BA2386" s="9" t="str">
        <f>_xlfn.XLOOKUP(B2386,[9]sheet1!$AC:$AC,[9]sheet1!$AF:$AF,"")</f>
        <v/>
      </c>
      <c r="BB2386" s="14" t="s">
        <v>5537</v>
      </c>
      <c r="BC2386" s="14" t="s">
        <v>5537</v>
      </c>
      <c r="BD2386" s="14" t="str">
        <f>_xlfn.XLOOKUP(B2386,'[10]cell downs 18042026 17h'!$B:$B,'[10]cell downs 18042026 17h'!$B:$B,"")</f>
        <v/>
      </c>
      <c r="BE2386" s="14" t="str">
        <f>_xlfn.XLOOKUP(B2386,'[11]Cells Huawei 19042026 15h'!$B:$B,'[11]Cells Huawei 19042026 15h'!$B:$B,"")</f>
        <v/>
      </c>
      <c r="BF2386" s="9" t="str">
        <f>_xlfn.XLOOKUP(B2386,'[12]cells down 19042026 9H40'!$B:$B,'[12]cells down 19042026 9H40'!$B:$B,"")</f>
        <v/>
      </c>
      <c r="BG2386" s="9" t="s">
        <v>4964</v>
      </c>
      <c r="BH2386" s="9" t="s">
        <v>5459</v>
      </c>
    </row>
    <row r="2387" spans="1:60" s="9" customFormat="1" x14ac:dyDescent="0.3">
      <c r="A2387" s="1" t="s">
        <v>5036</v>
      </c>
      <c r="B2387" s="8" t="s">
        <v>5037</v>
      </c>
      <c r="C2387" s="3" t="str">
        <f>_xlfn.XLOOKUP(B2387,'[1]daily break down'!$D:$D,'[1]daily break down'!$E:$E,"")</f>
        <v>CENTRE</v>
      </c>
      <c r="D2387" s="1" t="s">
        <v>11</v>
      </c>
      <c r="E2387" s="1" t="s">
        <v>12</v>
      </c>
      <c r="F2387" s="3" t="s">
        <v>69</v>
      </c>
      <c r="G2387" s="1" t="s">
        <v>5038</v>
      </c>
      <c r="H2387" s="42" t="str">
        <f>_xlfn.XLOOKUP(B2387,[2]CALCULATION!$B:$B,[2]CALCULATION!$H:$H,"")</f>
        <v>ZTE</v>
      </c>
      <c r="I2387" s="34">
        <v>0</v>
      </c>
      <c r="J2387" s="34">
        <v>0</v>
      </c>
      <c r="K2387" s="34">
        <v>0</v>
      </c>
      <c r="L2387" s="34">
        <v>0</v>
      </c>
      <c r="M2387" s="34">
        <v>0</v>
      </c>
      <c r="N2387" s="34">
        <v>0</v>
      </c>
      <c r="O2387" s="34">
        <v>0</v>
      </c>
      <c r="P2387" s="34">
        <v>0</v>
      </c>
      <c r="Q2387" s="34">
        <v>0</v>
      </c>
      <c r="R2387" s="34">
        <v>0</v>
      </c>
      <c r="S2387" s="35">
        <v>0</v>
      </c>
      <c r="T2387" s="35">
        <v>0</v>
      </c>
      <c r="U2387" s="35">
        <v>0</v>
      </c>
      <c r="V2387" s="35">
        <v>0</v>
      </c>
      <c r="W2387" s="35">
        <v>0</v>
      </c>
      <c r="X2387" s="35">
        <v>0</v>
      </c>
      <c r="Y2387" s="35">
        <v>0</v>
      </c>
      <c r="Z2387" s="35">
        <v>0</v>
      </c>
      <c r="AA2387" s="35">
        <v>0</v>
      </c>
      <c r="AB2387" s="35">
        <v>0</v>
      </c>
      <c r="AC2387" s="35">
        <v>0</v>
      </c>
      <c r="AD2387" s="35">
        <v>0</v>
      </c>
      <c r="AE2387" s="58" t="s">
        <v>5560</v>
      </c>
      <c r="AF2387" s="58"/>
      <c r="AG2387" s="57" t="str" cm="1">
        <f t="array" ref="AG2387">IFERROR(_xlfn.IFS(
AI2387="MPR ISSUE","PDH",
AI2387="BSS Hardware Issue","BSS",
AI2387="Sites strategiques, MLL, Pylone, etc.","ENVTECH",
AI2387="AKTIVCO DEFAUT GE &amp; POWER Cabinet","AKTIVCO",
AI2387="AKTIVCO Coupure ENEO &amp; Baisse de tension","AKTIVCO GRID ONLY",
AI2387="Coupure ENEO &amp; Baisse de tension","IHS GRID ONLY",
AI2387="Defaut GE &amp; POWER Cabinet","IHS",
AI2387="Sharing","Partners",
AI2387="Sites strategiques &amp; DataCenter","SST &amp; DC",
AI2387="Exclu","Exclu",
AI2387="SAT","SAT",
AI2387="SPARE-ISSUE","SPARE-ISSUE",
AI2387="Fiber CAmtel","TRANS_FO_CAMTEL",
AI2387="Fiber AOF","Fiber AOF",
AI2387="Projet OCM (HUAWEI)","TRAVAUX-HUAWEI",
AI2387="Projet OCM (NOKIA)","TRAVAUX-NOKIA",
AI2387="ACCESS-ISSUE","ACCESS-ISSUE",
AI2387="Projet OCM (ZTE, NOKIA, autres projets)","TRAVAUX OCM",
AI2387="No root CAuse","No root cause",
AI2387="ODU HS","PDH",
AI2387="IP &amp; VLAN","PDH",
AI2387="Warehouse HUAWEI","SPARE-ISSUE",
AI2387="SPARE-HS","SPARE-ISSUE",
AI2387="Power Telco","BSS",AI2387="no impacts","no impacts"
),"")</f>
        <v>no impacts</v>
      </c>
      <c r="AH2387" s="57" t="str" cm="1">
        <f t="array" ref="AH2387">IFERROR(_xlfn.IFS(
AI2387="MPR ISSUE","TX ISSUE",
AI2387="BSS Hardware Issue","RAN ISSUE",
AI2387="Sites strategiques, MLL, Pylone, etc.","ENVTECH",
AI2387="AKTIVCO DEFAUT GE &amp; POWER Cabinet","POWER ISSUE",
AI2387="AKTIVCO Coupure ENEO &amp; Baisse de tension","POWER ISSUE",
AI2387="Coupure ENEO &amp; Baisse de tension","POWER ISSUE",
AI2387="Defaut GE &amp; POWER Cabinet","POWER ISSUE",
AI2387="Sharing","POWER ISSUE",
AI2387="Sites strategiques &amp; DataCenter","POWER ISSUE",
AI2387="Exclu","Exclu",
AI2387="SAT","TX ISSUE",
AI2387="SPARE-ISSUE","SPARE-ISSUE",
AI2387="Fiber CAmtel","TX ISSUE",
AI2387="Fiber AOF","TX ISSUE",
AI2387="Projet OCM (HUAWEI)","TRAVAUX-HUAWEI",
AI2387="Projet OCM (NOKIA)","TRAVAUX -NOKIA",
AI2387="ACCESS-ISSUE","ACCESS-ISSUE",
AI2387="Projet OCM (ZTE, NOKIA, autres projets)","TRAVAUX OCM",
AI2387="No root CAuse","No root cause",
AI2387="ODU HS","TX ISSUE",
AI2387="IP &amp; VLAN","TX ISSUE",
AI2387="Warehouse HUAWEI","SPARE-ISSUE",
AI2387="SPARE-HS","SPARE-ISSUE",
AI2387="Power Telco","RAN ISSUE",AI2387="no impacts","no impacts"
),"")</f>
        <v>no impacts</v>
      </c>
      <c r="AI2387" s="85" t="s">
        <v>5998</v>
      </c>
      <c r="AJ2387" s="57" t="str" cm="1">
        <f t="array" ref="AJ2387">IFERROR(_xlfn.IFS(
AI2387="MPR ISSUE","ACTIVE",
AI2387="BSS Hardware Issue","ACTIVE",
AI2387="Sites strategiques, MLL, Pylone, etc.","PASSIVE",
AI2387="AKTIVCO DEFAUT GE &amp; POWER Cabinet","PASSIVE",
AI2387="AKTIVCO Coupure ENEO &amp; Baisse de tension","PASSIVE",
AI2387="Coupure ENEO &amp; Baisse de tension","PASSIVE",
AI2387="Defaut GE &amp; POWER Cabinet","PASSIVE",
AI2387="Sharing","PASSIVE",
AI2387="Sites strategiques &amp; DataCenter","PASSIVE",
AI2387="Exclu","Exclu",
AI2387="SAT","ACTIVE",
AI2387="SPARE-ISSUE","SPARE-ISSUE",
AI2387="Fiber CAmtel","ACTIVE",
AI2387="Fiber AOF","ACTIVE",
AI2387="Projet OCM (HUAWEI)","PLANNED WORKS",
AI2387="Projet OCM (NOKIA)","PLANNED WORKS",
AI2387="ACCESS-ISSUE","ACCESS-ISSUE",
AI2387="Projet OCM (ZTE, NOKIA, autres projets)","PLANNED WORKS",
AI2387="No root CAuse","No root cause",
AI2387="ODU HS","ACTIVE",
AI2387="IP &amp; VLAN","ACTIVE",
AI2387="Warehouse HUAWEI","SPARE-ISSUE",
AI2387="SPARE-HS","SPARE-ISSUE",
AI2387="Power Telco","ACTIVE", AI2387="no impacts","no impacts"
),"")</f>
        <v>no impacts</v>
      </c>
      <c r="AK2387" s="23" t="s">
        <v>5537</v>
      </c>
      <c r="AL2387" s="23" t="str">
        <f t="shared" si="70"/>
        <v>SUD_235</v>
      </c>
      <c r="AN2387" s="9" t="s">
        <v>5537</v>
      </c>
      <c r="AO2387" s="23" t="str">
        <f>_xlfn.XLOOKUP(B2387,'INCIDENT-05-03-2026'!E:E,'INCIDENT-05-03-2026'!F:F,"")</f>
        <v/>
      </c>
      <c r="AP2387" s="7" t="s">
        <v>5537</v>
      </c>
      <c r="AQ2387" s="6"/>
      <c r="AR2387" s="7"/>
      <c r="AS2387" s="3" t="str">
        <f>_xlfn.XLOOKUP(B2387,'[3]tt num | region | site id'!$C:$C,'[3]tt num | region | site id'!$Q:$Q,"")</f>
        <v/>
      </c>
      <c r="AT2387" s="24" t="str">
        <f>_xlfn.XLOOKUP(B2387,'[4]Cells Huawei 03052026 12h'!$B:$B,'[4]Cells Huawei 03052026 12h'!$T:$T,"")</f>
        <v/>
      </c>
      <c r="AU2387" s="24" t="str">
        <f>_xlfn.XLOOKUP(B2387,'[5]cells down 02052026 8h50'!$B:$B,'[5]cells down 02052026 8h50'!$R:$R,"")</f>
        <v/>
      </c>
      <c r="AV2387" s="24" t="str">
        <f>_xlfn.XLOOKUP(B2387,'[5]cells down 02052026 13h50'!$B:$B,'[5]cells down 02052026 13h50'!$R:$R,"")</f>
        <v/>
      </c>
      <c r="AW2387" s="24" t="str">
        <f>_xlfn.XLOOKUP(B2387,'[5]cells down 02052026 13h50'!$B:$B,'[5]cells down 02052026 13h50'!$R:$R,"")</f>
        <v/>
      </c>
      <c r="AX2387" s="24" t="str">
        <f>_xlfn.XLOOKUP(B2387,'[6]cell downs 03052026 8h40 '!$B:$B,'[6]cell downs 03052026 8h40 '!$R:$R,"")</f>
        <v/>
      </c>
      <c r="AY2387" s="24" t="str">
        <f>_xlfn.XLOOKUP(B2387,'[7]ALL SITES DOWN'!$D:$D,'[7]ALL SITES DOWN'!$J:$J,"")</f>
        <v/>
      </c>
      <c r="AZ2387" s="24" t="str">
        <f>_xlfn.XLOOKUP(B2387,'[8]ALL SITES DOWN'!$D:$D,'[8]ALL SITES DOWN'!$J:$J,"")</f>
        <v/>
      </c>
      <c r="BA2387" s="9" t="str">
        <f>_xlfn.XLOOKUP(B2387,[9]sheet1!$AC:$AC,[9]sheet1!$AF:$AF,"")</f>
        <v/>
      </c>
      <c r="BB2387" s="14" t="s">
        <v>5537</v>
      </c>
      <c r="BC2387" s="14" t="s">
        <v>5537</v>
      </c>
      <c r="BD2387" s="14" t="str">
        <f>_xlfn.XLOOKUP(B2387,'[10]cell downs 18042026 17h'!$B:$B,'[10]cell downs 18042026 17h'!$B:$B,"")</f>
        <v/>
      </c>
      <c r="BE2387" s="14" t="str">
        <f>_xlfn.XLOOKUP(B2387,'[11]Cells Huawei 19042026 15h'!$B:$B,'[11]Cells Huawei 19042026 15h'!$B:$B,"")</f>
        <v/>
      </c>
      <c r="BF2387" s="9" t="str">
        <f>_xlfn.XLOOKUP(B2387,'[12]cells down 19042026 9H40'!$B:$B,'[12]cells down 19042026 9H40'!$B:$B,"")</f>
        <v/>
      </c>
      <c r="BG2387" s="9" t="s">
        <v>5037</v>
      </c>
      <c r="BH2387" s="9" t="s">
        <v>12</v>
      </c>
    </row>
    <row r="2388" spans="1:60" s="9" customFormat="1" x14ac:dyDescent="0.3">
      <c r="A2388" s="1" t="s">
        <v>4965</v>
      </c>
      <c r="B2388" s="8" t="s">
        <v>4966</v>
      </c>
      <c r="C2388" s="3" t="str">
        <f>_xlfn.XLOOKUP(B2388,'[1]daily break down'!$D:$D,'[1]daily break down'!$E:$E,"")</f>
        <v>LITTORAL</v>
      </c>
      <c r="D2388" s="1" t="s">
        <v>11</v>
      </c>
      <c r="E2388" s="1" t="s">
        <v>318</v>
      </c>
      <c r="F2388" s="3" t="s">
        <v>31</v>
      </c>
      <c r="G2388" s="1" t="s">
        <v>4963</v>
      </c>
      <c r="H2388" s="42" t="str">
        <f>_xlfn.XLOOKUP(B2388,[2]CALCULATION!$B:$B,[2]CALCULATION!$H:$H,"")</f>
        <v>ZTE</v>
      </c>
      <c r="I2388" s="34">
        <v>0</v>
      </c>
      <c r="J2388" s="34">
        <v>0</v>
      </c>
      <c r="K2388" s="34">
        <v>0</v>
      </c>
      <c r="L2388" s="34">
        <v>0</v>
      </c>
      <c r="M2388" s="34">
        <v>0</v>
      </c>
      <c r="N2388" s="34">
        <v>0</v>
      </c>
      <c r="O2388" s="34">
        <v>0</v>
      </c>
      <c r="P2388" s="34">
        <v>0</v>
      </c>
      <c r="Q2388" s="34">
        <v>0</v>
      </c>
      <c r="R2388" s="34">
        <v>0</v>
      </c>
      <c r="S2388" s="35">
        <v>0</v>
      </c>
      <c r="T2388" s="35">
        <v>0</v>
      </c>
      <c r="U2388" s="35">
        <v>0</v>
      </c>
      <c r="V2388" s="35">
        <v>0</v>
      </c>
      <c r="W2388" s="35">
        <v>0</v>
      </c>
      <c r="X2388" s="35">
        <v>0</v>
      </c>
      <c r="Y2388" s="35">
        <v>0</v>
      </c>
      <c r="Z2388" s="35">
        <v>0</v>
      </c>
      <c r="AA2388" s="35">
        <v>0</v>
      </c>
      <c r="AB2388" s="35">
        <v>0</v>
      </c>
      <c r="AC2388" s="35">
        <v>0</v>
      </c>
      <c r="AD2388" s="35">
        <v>0</v>
      </c>
      <c r="AE2388" s="58" t="s">
        <v>5560</v>
      </c>
      <c r="AF2388" s="58"/>
      <c r="AG2388" s="57" t="str" cm="1">
        <f t="array" ref="AG2388">IFERROR(_xlfn.IFS(
AI2388="MPR ISSUE","PDH",
AI2388="BSS Hardware Issue","BSS",
AI2388="Sites strategiques, MLL, Pylone, etc.","ENVTECH",
AI2388="AKTIVCO DEFAUT GE &amp; POWER Cabinet","AKTIVCO",
AI2388="AKTIVCO Coupure ENEO &amp; Baisse de tension","AKTIVCO GRID ONLY",
AI2388="Coupure ENEO &amp; Baisse de tension","IHS GRID ONLY",
AI2388="Defaut GE &amp; POWER Cabinet","IHS",
AI2388="Sharing","Partners",
AI2388="Sites strategiques &amp; DataCenter","SST &amp; DC",
AI2388="Exclu","Exclu",
AI2388="SAT","SAT",
AI2388="SPARE-ISSUE","SPARE-ISSUE",
AI2388="Fiber CAmtel","TRANS_FO_CAMTEL",
AI2388="Fiber AOF","Fiber AOF",
AI2388="Projet OCM (HUAWEI)","TRAVAUX-HUAWEI",
AI2388="Projet OCM (NOKIA)","TRAVAUX-NOKIA",
AI2388="ACCESS-ISSUE","ACCESS-ISSUE",
AI2388="Projet OCM (ZTE, NOKIA, autres projets)","TRAVAUX OCM",
AI2388="No root CAuse","No root cause",
AI2388="ODU HS","PDH",
AI2388="IP &amp; VLAN","PDH",
AI2388="Warehouse HUAWEI","SPARE-ISSUE",
AI2388="SPARE-HS","SPARE-ISSUE",
AI2388="Power Telco","BSS",AI2388="no impacts","no impacts"
),"")</f>
        <v>no impacts</v>
      </c>
      <c r="AH2388" s="57" t="str" cm="1">
        <f t="array" ref="AH2388">IFERROR(_xlfn.IFS(
AI2388="MPR ISSUE","TX ISSUE",
AI2388="BSS Hardware Issue","RAN ISSUE",
AI2388="Sites strategiques, MLL, Pylone, etc.","ENVTECH",
AI2388="AKTIVCO DEFAUT GE &amp; POWER Cabinet","POWER ISSUE",
AI2388="AKTIVCO Coupure ENEO &amp; Baisse de tension","POWER ISSUE",
AI2388="Coupure ENEO &amp; Baisse de tension","POWER ISSUE",
AI2388="Defaut GE &amp; POWER Cabinet","POWER ISSUE",
AI2388="Sharing","POWER ISSUE",
AI2388="Sites strategiques &amp; DataCenter","POWER ISSUE",
AI2388="Exclu","Exclu",
AI2388="SAT","TX ISSUE",
AI2388="SPARE-ISSUE","SPARE-ISSUE",
AI2388="Fiber CAmtel","TX ISSUE",
AI2388="Fiber AOF","TX ISSUE",
AI2388="Projet OCM (HUAWEI)","TRAVAUX-HUAWEI",
AI2388="Projet OCM (NOKIA)","TRAVAUX -NOKIA",
AI2388="ACCESS-ISSUE","ACCESS-ISSUE",
AI2388="Projet OCM (ZTE, NOKIA, autres projets)","TRAVAUX OCM",
AI2388="No root CAuse","No root cause",
AI2388="ODU HS","TX ISSUE",
AI2388="IP &amp; VLAN","TX ISSUE",
AI2388="Warehouse HUAWEI","SPARE-ISSUE",
AI2388="SPARE-HS","SPARE-ISSUE",
AI2388="Power Telco","RAN ISSUE",AI2388="no impacts","no impacts"
),"")</f>
        <v>no impacts</v>
      </c>
      <c r="AI2388" s="85" t="s">
        <v>5998</v>
      </c>
      <c r="AJ2388" s="57" t="str" cm="1">
        <f t="array" ref="AJ2388">IFERROR(_xlfn.IFS(
AI2388="MPR ISSUE","ACTIVE",
AI2388="BSS Hardware Issue","ACTIVE",
AI2388="Sites strategiques, MLL, Pylone, etc.","PASSIVE",
AI2388="AKTIVCO DEFAUT GE &amp; POWER Cabinet","PASSIVE",
AI2388="AKTIVCO Coupure ENEO &amp; Baisse de tension","PASSIVE",
AI2388="Coupure ENEO &amp; Baisse de tension","PASSIVE",
AI2388="Defaut GE &amp; POWER Cabinet","PASSIVE",
AI2388="Sharing","PASSIVE",
AI2388="Sites strategiques &amp; DataCenter","PASSIVE",
AI2388="Exclu","Exclu",
AI2388="SAT","ACTIVE",
AI2388="SPARE-ISSUE","SPARE-ISSUE",
AI2388="Fiber CAmtel","ACTIVE",
AI2388="Fiber AOF","ACTIVE",
AI2388="Projet OCM (HUAWEI)","PLANNED WORKS",
AI2388="Projet OCM (NOKIA)","PLANNED WORKS",
AI2388="ACCESS-ISSUE","ACCESS-ISSUE",
AI2388="Projet OCM (ZTE, NOKIA, autres projets)","PLANNED WORKS",
AI2388="No root CAuse","No root cause",
AI2388="ODU HS","ACTIVE",
AI2388="IP &amp; VLAN","ACTIVE",
AI2388="Warehouse HUAWEI","SPARE-ISSUE",
AI2388="SPARE-HS","SPARE-ISSUE",
AI2388="Power Telco","ACTIVE", AI2388="no impacts","no impacts"
),"")</f>
        <v>no impacts</v>
      </c>
      <c r="AK2388" s="23" t="s">
        <v>5537</v>
      </c>
      <c r="AL2388" s="23" t="str">
        <f t="shared" si="70"/>
        <v>LIT_388</v>
      </c>
      <c r="AN2388" s="9" t="s">
        <v>5537</v>
      </c>
      <c r="AO2388" s="23" t="str">
        <f>_xlfn.XLOOKUP(B2388,'INCIDENT-05-03-2026'!E:E,'INCIDENT-05-03-2026'!F:F,"")</f>
        <v/>
      </c>
      <c r="AP2388" s="7" t="s">
        <v>5537</v>
      </c>
      <c r="AQ2388" s="6"/>
      <c r="AR2388" s="7"/>
      <c r="AS2388" s="3" t="str">
        <f>_xlfn.XLOOKUP(B2388,'[3]tt num | region | site id'!$C:$C,'[3]tt num | region | site id'!$Q:$Q,"")</f>
        <v/>
      </c>
      <c r="AT2388" s="24" t="str">
        <f>_xlfn.XLOOKUP(B2388,'[4]Cells Huawei 03052026 12h'!$B:$B,'[4]Cells Huawei 03052026 12h'!$T:$T,"")</f>
        <v/>
      </c>
      <c r="AU2388" s="24" t="str">
        <f>_xlfn.XLOOKUP(B2388,'[5]cells down 02052026 8h50'!$B:$B,'[5]cells down 02052026 8h50'!$R:$R,"")</f>
        <v/>
      </c>
      <c r="AV2388" s="24" t="str">
        <f>_xlfn.XLOOKUP(B2388,'[5]cells down 02052026 13h50'!$B:$B,'[5]cells down 02052026 13h50'!$R:$R,"")</f>
        <v/>
      </c>
      <c r="AW2388" s="24" t="str">
        <f>_xlfn.XLOOKUP(B2388,'[5]cells down 02052026 13h50'!$B:$B,'[5]cells down 02052026 13h50'!$R:$R,"")</f>
        <v/>
      </c>
      <c r="AX2388" s="24" t="str">
        <f>_xlfn.XLOOKUP(B2388,'[6]cell downs 03052026 8h40 '!$B:$B,'[6]cell downs 03052026 8h40 '!$R:$R,"")</f>
        <v/>
      </c>
      <c r="AY2388" s="24" t="str">
        <f>_xlfn.XLOOKUP(B2388,'[7]ALL SITES DOWN'!$D:$D,'[7]ALL SITES DOWN'!$J:$J,"")</f>
        <v/>
      </c>
      <c r="AZ2388" s="24" t="str">
        <f>_xlfn.XLOOKUP(B2388,'[8]ALL SITES DOWN'!$D:$D,'[8]ALL SITES DOWN'!$J:$J,"")</f>
        <v/>
      </c>
      <c r="BA2388" s="9" t="str">
        <f>_xlfn.XLOOKUP(B2388,[9]sheet1!$AC:$AC,[9]sheet1!$AF:$AF,"")</f>
        <v/>
      </c>
      <c r="BB2388" s="14" t="s">
        <v>5537</v>
      </c>
      <c r="BC2388" s="14" t="s">
        <v>5537</v>
      </c>
      <c r="BD2388" s="14" t="str">
        <f>_xlfn.XLOOKUP(B2388,'[10]cell downs 18042026 17h'!$B:$B,'[10]cell downs 18042026 17h'!$B:$B,"")</f>
        <v/>
      </c>
      <c r="BE2388" s="14" t="str">
        <f>_xlfn.XLOOKUP(B2388,'[11]Cells Huawei 19042026 15h'!$B:$B,'[11]Cells Huawei 19042026 15h'!$B:$B,"")</f>
        <v/>
      </c>
      <c r="BF2388" s="9" t="str">
        <f>_xlfn.XLOOKUP(B2388,'[12]cells down 19042026 9H40'!$B:$B,'[12]cells down 19042026 9H40'!$B:$B,"")</f>
        <v/>
      </c>
      <c r="BG2388" s="9" t="s">
        <v>4966</v>
      </c>
      <c r="BH2388" s="9" t="s">
        <v>12</v>
      </c>
    </row>
    <row r="2389" spans="1:60" s="9" customFormat="1" x14ac:dyDescent="0.3">
      <c r="A2389" s="1" t="s">
        <v>5043</v>
      </c>
      <c r="B2389" s="8" t="s">
        <v>5044</v>
      </c>
      <c r="C2389" s="3" t="str">
        <f>_xlfn.XLOOKUP(B2389,'[1]daily break down'!$D:$D,'[1]daily break down'!$E:$E,"")</f>
        <v>CENTRE</v>
      </c>
      <c r="D2389" s="1" t="s">
        <v>11</v>
      </c>
      <c r="E2389" s="1" t="s">
        <v>96</v>
      </c>
      <c r="F2389" s="3" t="s">
        <v>37</v>
      </c>
      <c r="G2389" s="1" t="s">
        <v>5045</v>
      </c>
      <c r="H2389" s="42" t="str">
        <f>_xlfn.XLOOKUP(B2389,[2]CALCULATION!$B:$B,[2]CALCULATION!$H:$H,"")</f>
        <v>ZTE</v>
      </c>
      <c r="I2389" s="34">
        <v>0</v>
      </c>
      <c r="J2389" s="34">
        <v>0</v>
      </c>
      <c r="K2389" s="34">
        <v>0</v>
      </c>
      <c r="L2389" s="34">
        <v>0</v>
      </c>
      <c r="M2389" s="34">
        <v>0</v>
      </c>
      <c r="N2389" s="34">
        <v>0</v>
      </c>
      <c r="O2389" s="34">
        <v>0</v>
      </c>
      <c r="P2389" s="34">
        <v>0</v>
      </c>
      <c r="Q2389" s="34">
        <v>0</v>
      </c>
      <c r="R2389" s="34">
        <v>0</v>
      </c>
      <c r="S2389" s="35">
        <v>0</v>
      </c>
      <c r="T2389" s="35">
        <v>0</v>
      </c>
      <c r="U2389" s="35">
        <v>0</v>
      </c>
      <c r="V2389" s="35">
        <v>0</v>
      </c>
      <c r="W2389" s="35">
        <v>0</v>
      </c>
      <c r="X2389" s="35">
        <v>0</v>
      </c>
      <c r="Y2389" s="35">
        <v>0</v>
      </c>
      <c r="Z2389" s="35">
        <v>0</v>
      </c>
      <c r="AA2389" s="35">
        <v>0</v>
      </c>
      <c r="AB2389" s="35">
        <v>0</v>
      </c>
      <c r="AC2389" s="35">
        <v>0</v>
      </c>
      <c r="AD2389" s="35">
        <v>0</v>
      </c>
      <c r="AE2389" s="58" t="s">
        <v>5560</v>
      </c>
      <c r="AF2389" s="58"/>
      <c r="AG2389" s="57" t="str" cm="1">
        <f t="array" ref="AG2389">IFERROR(_xlfn.IFS(
AI2389="MPR ISSUE","PDH",
AI2389="BSS Hardware Issue","BSS",
AI2389="Sites strategiques, MLL, Pylone, etc.","ENVTECH",
AI2389="AKTIVCO DEFAUT GE &amp; POWER Cabinet","AKTIVCO",
AI2389="AKTIVCO Coupure ENEO &amp; Baisse de tension","AKTIVCO GRID ONLY",
AI2389="Coupure ENEO &amp; Baisse de tension","IHS GRID ONLY",
AI2389="Defaut GE &amp; POWER Cabinet","IHS",
AI2389="Sharing","Partners",
AI2389="Sites strategiques &amp; DataCenter","SST &amp; DC",
AI2389="Exclu","Exclu",
AI2389="SAT","SAT",
AI2389="SPARE-ISSUE","SPARE-ISSUE",
AI2389="Fiber CAmtel","TRANS_FO_CAMTEL",
AI2389="Fiber AOF","Fiber AOF",
AI2389="Projet OCM (HUAWEI)","TRAVAUX-HUAWEI",
AI2389="Projet OCM (NOKIA)","TRAVAUX-NOKIA",
AI2389="ACCESS-ISSUE","ACCESS-ISSUE",
AI2389="Projet OCM (ZTE, NOKIA, autres projets)","TRAVAUX OCM",
AI2389="No root CAuse","No root cause",
AI2389="ODU HS","PDH",
AI2389="IP &amp; VLAN","PDH",
AI2389="Warehouse HUAWEI","SPARE-ISSUE",
AI2389="SPARE-HS","SPARE-ISSUE",
AI2389="Power Telco","BSS",AI2389="no impacts","no impacts"
),"")</f>
        <v>no impacts</v>
      </c>
      <c r="AH2389" s="57" t="str" cm="1">
        <f t="array" ref="AH2389">IFERROR(_xlfn.IFS(
AI2389="MPR ISSUE","TX ISSUE",
AI2389="BSS Hardware Issue","RAN ISSUE",
AI2389="Sites strategiques, MLL, Pylone, etc.","ENVTECH",
AI2389="AKTIVCO DEFAUT GE &amp; POWER Cabinet","POWER ISSUE",
AI2389="AKTIVCO Coupure ENEO &amp; Baisse de tension","POWER ISSUE",
AI2389="Coupure ENEO &amp; Baisse de tension","POWER ISSUE",
AI2389="Defaut GE &amp; POWER Cabinet","POWER ISSUE",
AI2389="Sharing","POWER ISSUE",
AI2389="Sites strategiques &amp; DataCenter","POWER ISSUE",
AI2389="Exclu","Exclu",
AI2389="SAT","TX ISSUE",
AI2389="SPARE-ISSUE","SPARE-ISSUE",
AI2389="Fiber CAmtel","TX ISSUE",
AI2389="Fiber AOF","TX ISSUE",
AI2389="Projet OCM (HUAWEI)","TRAVAUX-HUAWEI",
AI2389="Projet OCM (NOKIA)","TRAVAUX -NOKIA",
AI2389="ACCESS-ISSUE","ACCESS-ISSUE",
AI2389="Projet OCM (ZTE, NOKIA, autres projets)","TRAVAUX OCM",
AI2389="No root CAuse","No root cause",
AI2389="ODU HS","TX ISSUE",
AI2389="IP &amp; VLAN","TX ISSUE",
AI2389="Warehouse HUAWEI","SPARE-ISSUE",
AI2389="SPARE-HS","SPARE-ISSUE",
AI2389="Power Telco","RAN ISSUE",AI2389="no impacts","no impacts"
),"")</f>
        <v>no impacts</v>
      </c>
      <c r="AI2389" s="85" t="s">
        <v>5998</v>
      </c>
      <c r="AJ2389" s="57" t="str" cm="1">
        <f t="array" ref="AJ2389">IFERROR(_xlfn.IFS(
AI2389="MPR ISSUE","ACTIVE",
AI2389="BSS Hardware Issue","ACTIVE",
AI2389="Sites strategiques, MLL, Pylone, etc.","PASSIVE",
AI2389="AKTIVCO DEFAUT GE &amp; POWER Cabinet","PASSIVE",
AI2389="AKTIVCO Coupure ENEO &amp; Baisse de tension","PASSIVE",
AI2389="Coupure ENEO &amp; Baisse de tension","PASSIVE",
AI2389="Defaut GE &amp; POWER Cabinet","PASSIVE",
AI2389="Sharing","PASSIVE",
AI2389="Sites strategiques &amp; DataCenter","PASSIVE",
AI2389="Exclu","Exclu",
AI2389="SAT","ACTIVE",
AI2389="SPARE-ISSUE","SPARE-ISSUE",
AI2389="Fiber CAmtel","ACTIVE",
AI2389="Fiber AOF","ACTIVE",
AI2389="Projet OCM (HUAWEI)","PLANNED WORKS",
AI2389="Projet OCM (NOKIA)","PLANNED WORKS",
AI2389="ACCESS-ISSUE","ACCESS-ISSUE",
AI2389="Projet OCM (ZTE, NOKIA, autres projets)","PLANNED WORKS",
AI2389="No root CAuse","No root cause",
AI2389="ODU HS","ACTIVE",
AI2389="IP &amp; VLAN","ACTIVE",
AI2389="Warehouse HUAWEI","SPARE-ISSUE",
AI2389="SPARE-HS","SPARE-ISSUE",
AI2389="Power Telco","ACTIVE", AI2389="no impacts","no impacts"
),"")</f>
        <v>no impacts</v>
      </c>
      <c r="AK2389" s="23" t="s">
        <v>5537</v>
      </c>
      <c r="AL2389" s="23" t="str">
        <f t="shared" si="70"/>
        <v>CTR_696</v>
      </c>
      <c r="AN2389" s="9" t="s">
        <v>5537</v>
      </c>
      <c r="AO2389" s="23" t="str">
        <f>_xlfn.XLOOKUP(B2389,'INCIDENT-05-03-2026'!E:E,'INCIDENT-05-03-2026'!F:F,"")</f>
        <v/>
      </c>
      <c r="AP2389" s="7" t="s">
        <v>5537</v>
      </c>
      <c r="AQ2389" s="6"/>
      <c r="AR2389" s="7"/>
      <c r="AS2389" s="3" t="str">
        <f>_xlfn.XLOOKUP(B2389,'[3]tt num | region | site id'!$C:$C,'[3]tt num | region | site id'!$Q:$Q,"")</f>
        <v/>
      </c>
      <c r="AT2389" s="24" t="str">
        <f>_xlfn.XLOOKUP(B2389,'[4]Cells Huawei 03052026 12h'!$B:$B,'[4]Cells Huawei 03052026 12h'!$T:$T,"")</f>
        <v/>
      </c>
      <c r="AU2389" s="24" t="str">
        <f>_xlfn.XLOOKUP(B2389,'[5]cells down 02052026 8h50'!$B:$B,'[5]cells down 02052026 8h50'!$R:$R,"")</f>
        <v/>
      </c>
      <c r="AV2389" s="24" t="str">
        <f>_xlfn.XLOOKUP(B2389,'[5]cells down 02052026 13h50'!$B:$B,'[5]cells down 02052026 13h50'!$R:$R,"")</f>
        <v/>
      </c>
      <c r="AW2389" s="24" t="str">
        <f>_xlfn.XLOOKUP(B2389,'[5]cells down 02052026 13h50'!$B:$B,'[5]cells down 02052026 13h50'!$R:$R,"")</f>
        <v/>
      </c>
      <c r="AX2389" s="24" t="str">
        <f>_xlfn.XLOOKUP(B2389,'[6]cell downs 03052026 8h40 '!$B:$B,'[6]cell downs 03052026 8h40 '!$R:$R,"")</f>
        <v/>
      </c>
      <c r="AY2389" s="24" t="str">
        <f>_xlfn.XLOOKUP(B2389,'[7]ALL SITES DOWN'!$D:$D,'[7]ALL SITES DOWN'!$J:$J,"")</f>
        <v/>
      </c>
      <c r="AZ2389" s="24" t="str">
        <f>_xlfn.XLOOKUP(B2389,'[8]ALL SITES DOWN'!$D:$D,'[8]ALL SITES DOWN'!$J:$J,"")</f>
        <v/>
      </c>
      <c r="BA2389" s="9" t="str">
        <f>_xlfn.XLOOKUP(B2389,[9]sheet1!$AC:$AC,[9]sheet1!$AF:$AF,"")</f>
        <v/>
      </c>
      <c r="BB2389" s="14" t="s">
        <v>5537</v>
      </c>
      <c r="BC2389" s="14" t="s">
        <v>5537</v>
      </c>
      <c r="BD2389" s="14" t="str">
        <f>_xlfn.XLOOKUP(B2389,'[10]cell downs 18042026 17h'!$B:$B,'[10]cell downs 18042026 17h'!$B:$B,"")</f>
        <v/>
      </c>
      <c r="BE2389" s="14" t="str">
        <f>_xlfn.XLOOKUP(B2389,'[11]Cells Huawei 19042026 15h'!$B:$B,'[11]Cells Huawei 19042026 15h'!$B:$B,"")</f>
        <v/>
      </c>
      <c r="BF2389" s="9" t="str">
        <f>_xlfn.XLOOKUP(B2389,'[12]cells down 19042026 9H40'!$B:$B,'[12]cells down 19042026 9H40'!$B:$B,"")</f>
        <v/>
      </c>
      <c r="BG2389" s="9" t="s">
        <v>5044</v>
      </c>
      <c r="BH2389" s="9" t="s">
        <v>12</v>
      </c>
    </row>
    <row r="2390" spans="1:60" s="9" customFormat="1" x14ac:dyDescent="0.3">
      <c r="A2390" s="1" t="s">
        <v>5046</v>
      </c>
      <c r="B2390" s="8" t="s">
        <v>5047</v>
      </c>
      <c r="C2390" s="3" t="str">
        <f>_xlfn.XLOOKUP(B2390,'[1]daily break down'!$D:$D,'[1]daily break down'!$E:$E,"")</f>
        <v>CENTRE</v>
      </c>
      <c r="D2390" s="1" t="s">
        <v>11</v>
      </c>
      <c r="E2390" s="1" t="s">
        <v>12</v>
      </c>
      <c r="F2390" s="3" t="s">
        <v>37</v>
      </c>
      <c r="G2390" s="1" t="s">
        <v>5046</v>
      </c>
      <c r="H2390" s="42" t="str">
        <f>_xlfn.XLOOKUP(B2390,[2]CALCULATION!$B:$B,[2]CALCULATION!$H:$H,"")</f>
        <v>ZTE</v>
      </c>
      <c r="I2390" s="34">
        <v>0</v>
      </c>
      <c r="J2390" s="34">
        <v>0</v>
      </c>
      <c r="K2390" s="34">
        <v>0</v>
      </c>
      <c r="L2390" s="34">
        <v>0</v>
      </c>
      <c r="M2390" s="34">
        <v>0</v>
      </c>
      <c r="N2390" s="34">
        <v>0</v>
      </c>
      <c r="O2390" s="34">
        <v>0</v>
      </c>
      <c r="P2390" s="34">
        <v>0</v>
      </c>
      <c r="Q2390" s="34">
        <v>0</v>
      </c>
      <c r="R2390" s="34">
        <v>0</v>
      </c>
      <c r="S2390" s="35">
        <v>0</v>
      </c>
      <c r="T2390" s="35">
        <v>0</v>
      </c>
      <c r="U2390" s="35">
        <v>0</v>
      </c>
      <c r="V2390" s="35">
        <v>0</v>
      </c>
      <c r="W2390" s="35">
        <v>0</v>
      </c>
      <c r="X2390" s="35">
        <v>0</v>
      </c>
      <c r="Y2390" s="35">
        <v>0</v>
      </c>
      <c r="Z2390" s="35">
        <v>0</v>
      </c>
      <c r="AA2390" s="35">
        <v>0</v>
      </c>
      <c r="AB2390" s="35">
        <v>0</v>
      </c>
      <c r="AC2390" s="35">
        <v>0</v>
      </c>
      <c r="AD2390" s="35">
        <v>0</v>
      </c>
      <c r="AE2390" s="58" t="s">
        <v>5560</v>
      </c>
      <c r="AF2390" s="58"/>
      <c r="AG2390" s="57" t="str" cm="1">
        <f t="array" ref="AG2390">IFERROR(_xlfn.IFS(
AI2390="MPR ISSUE","PDH",
AI2390="BSS Hardware Issue","BSS",
AI2390="Sites strategiques, MLL, Pylone, etc.","ENVTECH",
AI2390="AKTIVCO DEFAUT GE &amp; POWER Cabinet","AKTIVCO",
AI2390="AKTIVCO Coupure ENEO &amp; Baisse de tension","AKTIVCO GRID ONLY",
AI2390="Coupure ENEO &amp; Baisse de tension","IHS GRID ONLY",
AI2390="Defaut GE &amp; POWER Cabinet","IHS",
AI2390="Sharing","Partners",
AI2390="Sites strategiques &amp; DataCenter","SST &amp; DC",
AI2390="Exclu","Exclu",
AI2390="SAT","SAT",
AI2390="SPARE-ISSUE","SPARE-ISSUE",
AI2390="Fiber CAmtel","TRANS_FO_CAMTEL",
AI2390="Fiber AOF","Fiber AOF",
AI2390="Projet OCM (HUAWEI)","TRAVAUX-HUAWEI",
AI2390="Projet OCM (NOKIA)","TRAVAUX-NOKIA",
AI2390="ACCESS-ISSUE","ACCESS-ISSUE",
AI2390="Projet OCM (ZTE, NOKIA, autres projets)","TRAVAUX OCM",
AI2390="No root CAuse","No root cause",
AI2390="ODU HS","PDH",
AI2390="IP &amp; VLAN","PDH",
AI2390="Warehouse HUAWEI","SPARE-ISSUE",
AI2390="SPARE-HS","SPARE-ISSUE",
AI2390="Power Telco","BSS",AI2390="no impacts","no impacts"
),"")</f>
        <v>no impacts</v>
      </c>
      <c r="AH2390" s="57" t="str" cm="1">
        <f t="array" ref="AH2390">IFERROR(_xlfn.IFS(
AI2390="MPR ISSUE","TX ISSUE",
AI2390="BSS Hardware Issue","RAN ISSUE",
AI2390="Sites strategiques, MLL, Pylone, etc.","ENVTECH",
AI2390="AKTIVCO DEFAUT GE &amp; POWER Cabinet","POWER ISSUE",
AI2390="AKTIVCO Coupure ENEO &amp; Baisse de tension","POWER ISSUE",
AI2390="Coupure ENEO &amp; Baisse de tension","POWER ISSUE",
AI2390="Defaut GE &amp; POWER Cabinet","POWER ISSUE",
AI2390="Sharing","POWER ISSUE",
AI2390="Sites strategiques &amp; DataCenter","POWER ISSUE",
AI2390="Exclu","Exclu",
AI2390="SAT","TX ISSUE",
AI2390="SPARE-ISSUE","SPARE-ISSUE",
AI2390="Fiber CAmtel","TX ISSUE",
AI2390="Fiber AOF","TX ISSUE",
AI2390="Projet OCM (HUAWEI)","TRAVAUX-HUAWEI",
AI2390="Projet OCM (NOKIA)","TRAVAUX -NOKIA",
AI2390="ACCESS-ISSUE","ACCESS-ISSUE",
AI2390="Projet OCM (ZTE, NOKIA, autres projets)","TRAVAUX OCM",
AI2390="No root CAuse","No root cause",
AI2390="ODU HS","TX ISSUE",
AI2390="IP &amp; VLAN","TX ISSUE",
AI2390="Warehouse HUAWEI","SPARE-ISSUE",
AI2390="SPARE-HS","SPARE-ISSUE",
AI2390="Power Telco","RAN ISSUE",AI2390="no impacts","no impacts"
),"")</f>
        <v>no impacts</v>
      </c>
      <c r="AI2390" s="85" t="s">
        <v>5998</v>
      </c>
      <c r="AJ2390" s="57" t="str" cm="1">
        <f t="array" ref="AJ2390">IFERROR(_xlfn.IFS(
AI2390="MPR ISSUE","ACTIVE",
AI2390="BSS Hardware Issue","ACTIVE",
AI2390="Sites strategiques, MLL, Pylone, etc.","PASSIVE",
AI2390="AKTIVCO DEFAUT GE &amp; POWER Cabinet","PASSIVE",
AI2390="AKTIVCO Coupure ENEO &amp; Baisse de tension","PASSIVE",
AI2390="Coupure ENEO &amp; Baisse de tension","PASSIVE",
AI2390="Defaut GE &amp; POWER Cabinet","PASSIVE",
AI2390="Sharing","PASSIVE",
AI2390="Sites strategiques &amp; DataCenter","PASSIVE",
AI2390="Exclu","Exclu",
AI2390="SAT","ACTIVE",
AI2390="SPARE-ISSUE","SPARE-ISSUE",
AI2390="Fiber CAmtel","ACTIVE",
AI2390="Fiber AOF","ACTIVE",
AI2390="Projet OCM (HUAWEI)","PLANNED WORKS",
AI2390="Projet OCM (NOKIA)","PLANNED WORKS",
AI2390="ACCESS-ISSUE","ACCESS-ISSUE",
AI2390="Projet OCM (ZTE, NOKIA, autres projets)","PLANNED WORKS",
AI2390="No root CAuse","No root cause",
AI2390="ODU HS","ACTIVE",
AI2390="IP &amp; VLAN","ACTIVE",
AI2390="Warehouse HUAWEI","SPARE-ISSUE",
AI2390="SPARE-HS","SPARE-ISSUE",
AI2390="Power Telco","ACTIVE", AI2390="no impacts","no impacts"
),"")</f>
        <v>no impacts</v>
      </c>
      <c r="AK2390" s="23" t="s">
        <v>5537</v>
      </c>
      <c r="AL2390" s="23" t="str">
        <f t="shared" si="70"/>
        <v>CTR_053</v>
      </c>
      <c r="AN2390" s="9" t="s">
        <v>5537</v>
      </c>
      <c r="AO2390" s="23" t="str">
        <f>_xlfn.XLOOKUP(B2390,'INCIDENT-05-03-2026'!E:E,'INCIDENT-05-03-2026'!F:F,"")</f>
        <v/>
      </c>
      <c r="AP2390" s="7" t="s">
        <v>5537</v>
      </c>
      <c r="AQ2390" s="6"/>
      <c r="AR2390" s="7"/>
      <c r="AS2390" s="3" t="str">
        <f>_xlfn.XLOOKUP(B2390,'[3]tt num | region | site id'!$C:$C,'[3]tt num | region | site id'!$Q:$Q,"")</f>
        <v/>
      </c>
      <c r="AT2390" s="24" t="str">
        <f>_xlfn.XLOOKUP(B2390,'[4]Cells Huawei 03052026 12h'!$B:$B,'[4]Cells Huawei 03052026 12h'!$T:$T,"")</f>
        <v/>
      </c>
      <c r="AU2390" s="24" t="str">
        <f>_xlfn.XLOOKUP(B2390,'[5]cells down 02052026 8h50'!$B:$B,'[5]cells down 02052026 8h50'!$R:$R,"")</f>
        <v/>
      </c>
      <c r="AV2390" s="24" t="str">
        <f>_xlfn.XLOOKUP(B2390,'[5]cells down 02052026 13h50'!$B:$B,'[5]cells down 02052026 13h50'!$R:$R,"")</f>
        <v/>
      </c>
      <c r="AW2390" s="24" t="str">
        <f>_xlfn.XLOOKUP(B2390,'[5]cells down 02052026 13h50'!$B:$B,'[5]cells down 02052026 13h50'!$R:$R,"")</f>
        <v/>
      </c>
      <c r="AX2390" s="24" t="str">
        <f>_xlfn.XLOOKUP(B2390,'[6]cell downs 03052026 8h40 '!$B:$B,'[6]cell downs 03052026 8h40 '!$R:$R,"")</f>
        <v/>
      </c>
      <c r="AY2390" s="24" t="str">
        <f>_xlfn.XLOOKUP(B2390,'[7]ALL SITES DOWN'!$D:$D,'[7]ALL SITES DOWN'!$J:$J,"")</f>
        <v/>
      </c>
      <c r="AZ2390" s="24" t="str">
        <f>_xlfn.XLOOKUP(B2390,'[8]ALL SITES DOWN'!$D:$D,'[8]ALL SITES DOWN'!$J:$J,"")</f>
        <v/>
      </c>
      <c r="BA2390" s="9" t="str">
        <f>_xlfn.XLOOKUP(B2390,[9]sheet1!$AC:$AC,[9]sheet1!$AF:$AF,"")</f>
        <v/>
      </c>
      <c r="BB2390" s="14" t="s">
        <v>5537</v>
      </c>
      <c r="BC2390" s="14" t="s">
        <v>5537</v>
      </c>
      <c r="BD2390" s="14" t="str">
        <f>_xlfn.XLOOKUP(B2390,'[10]cell downs 18042026 17h'!$B:$B,'[10]cell downs 18042026 17h'!$B:$B,"")</f>
        <v/>
      </c>
      <c r="BE2390" s="14" t="str">
        <f>_xlfn.XLOOKUP(B2390,'[11]Cells Huawei 19042026 15h'!$B:$B,'[11]Cells Huawei 19042026 15h'!$B:$B,"")</f>
        <v/>
      </c>
      <c r="BF2390" s="9" t="str">
        <f>_xlfn.XLOOKUP(B2390,'[12]cells down 19042026 9H40'!$B:$B,'[12]cells down 19042026 9H40'!$B:$B,"")</f>
        <v/>
      </c>
      <c r="BG2390" s="9" t="s">
        <v>5047</v>
      </c>
      <c r="BH2390" s="9" t="s">
        <v>5537</v>
      </c>
    </row>
    <row r="2391" spans="1:60" s="9" customFormat="1" x14ac:dyDescent="0.3">
      <c r="A2391" s="1" t="s">
        <v>4969</v>
      </c>
      <c r="B2391" s="8" t="s">
        <v>4970</v>
      </c>
      <c r="C2391" s="3" t="str">
        <f>_xlfn.XLOOKUP(B2391,'[1]daily break down'!$D:$D,'[1]daily break down'!$E:$E,"")</f>
        <v>CENTRE</v>
      </c>
      <c r="D2391" s="1" t="s">
        <v>11</v>
      </c>
      <c r="E2391" s="1" t="s">
        <v>12</v>
      </c>
      <c r="F2391" s="3" t="s">
        <v>37</v>
      </c>
      <c r="G2391" s="1" t="s">
        <v>4969</v>
      </c>
      <c r="H2391" s="42" t="str">
        <f>_xlfn.XLOOKUP(B2391,[2]CALCULATION!$B:$B,[2]CALCULATION!$H:$H,"")</f>
        <v>ZTE</v>
      </c>
      <c r="I2391" s="34">
        <v>0</v>
      </c>
      <c r="J2391" s="34">
        <v>0</v>
      </c>
      <c r="K2391" s="34">
        <v>0</v>
      </c>
      <c r="L2391" s="34">
        <v>0</v>
      </c>
      <c r="M2391" s="34">
        <v>0</v>
      </c>
      <c r="N2391" s="34">
        <v>0</v>
      </c>
      <c r="O2391" s="34">
        <v>0</v>
      </c>
      <c r="P2391" s="34">
        <v>0</v>
      </c>
      <c r="Q2391" s="34">
        <v>0</v>
      </c>
      <c r="R2391" s="34">
        <v>0</v>
      </c>
      <c r="S2391" s="35">
        <v>0</v>
      </c>
      <c r="T2391" s="35">
        <v>0</v>
      </c>
      <c r="U2391" s="35">
        <v>0</v>
      </c>
      <c r="V2391" s="35">
        <v>0</v>
      </c>
      <c r="W2391" s="35">
        <v>0</v>
      </c>
      <c r="X2391" s="35">
        <v>0</v>
      </c>
      <c r="Y2391" s="35">
        <v>0</v>
      </c>
      <c r="Z2391" s="35">
        <v>0</v>
      </c>
      <c r="AA2391" s="35">
        <v>0</v>
      </c>
      <c r="AB2391" s="35">
        <v>0</v>
      </c>
      <c r="AC2391" s="35">
        <v>0</v>
      </c>
      <c r="AD2391" s="35">
        <v>0</v>
      </c>
      <c r="AE2391" s="58" t="s">
        <v>5560</v>
      </c>
      <c r="AF2391" s="58"/>
      <c r="AG2391" s="57" t="str" cm="1">
        <f t="array" ref="AG2391">IFERROR(_xlfn.IFS(
AI2391="MPR ISSUE","PDH",
AI2391="BSS Hardware Issue","BSS",
AI2391="Sites strategiques, MLL, Pylone, etc.","ENVTECH",
AI2391="AKTIVCO DEFAUT GE &amp; POWER Cabinet","AKTIVCO",
AI2391="AKTIVCO Coupure ENEO &amp; Baisse de tension","AKTIVCO GRID ONLY",
AI2391="Coupure ENEO &amp; Baisse de tension","IHS GRID ONLY",
AI2391="Defaut GE &amp; POWER Cabinet","IHS",
AI2391="Sharing","Partners",
AI2391="Sites strategiques &amp; DataCenter","SST &amp; DC",
AI2391="Exclu","Exclu",
AI2391="SAT","SAT",
AI2391="SPARE-ISSUE","SPARE-ISSUE",
AI2391="Fiber CAmtel","TRANS_FO_CAMTEL",
AI2391="Fiber AOF","Fiber AOF",
AI2391="Projet OCM (HUAWEI)","TRAVAUX-HUAWEI",
AI2391="Projet OCM (NOKIA)","TRAVAUX-NOKIA",
AI2391="ACCESS-ISSUE","ACCESS-ISSUE",
AI2391="Projet OCM (ZTE, NOKIA, autres projets)","TRAVAUX OCM",
AI2391="No root CAuse","No root cause",
AI2391="ODU HS","PDH",
AI2391="IP &amp; VLAN","PDH",
AI2391="Warehouse HUAWEI","SPARE-ISSUE",
AI2391="SPARE-HS","SPARE-ISSUE",
AI2391="Power Telco","BSS",AI2391="no impacts","no impacts"
),"")</f>
        <v>no impacts</v>
      </c>
      <c r="AH2391" s="57" t="str" cm="1">
        <f t="array" ref="AH2391">IFERROR(_xlfn.IFS(
AI2391="MPR ISSUE","TX ISSUE",
AI2391="BSS Hardware Issue","RAN ISSUE",
AI2391="Sites strategiques, MLL, Pylone, etc.","ENVTECH",
AI2391="AKTIVCO DEFAUT GE &amp; POWER Cabinet","POWER ISSUE",
AI2391="AKTIVCO Coupure ENEO &amp; Baisse de tension","POWER ISSUE",
AI2391="Coupure ENEO &amp; Baisse de tension","POWER ISSUE",
AI2391="Defaut GE &amp; POWER Cabinet","POWER ISSUE",
AI2391="Sharing","POWER ISSUE",
AI2391="Sites strategiques &amp; DataCenter","POWER ISSUE",
AI2391="Exclu","Exclu",
AI2391="SAT","TX ISSUE",
AI2391="SPARE-ISSUE","SPARE-ISSUE",
AI2391="Fiber CAmtel","TX ISSUE",
AI2391="Fiber AOF","TX ISSUE",
AI2391="Projet OCM (HUAWEI)","TRAVAUX-HUAWEI",
AI2391="Projet OCM (NOKIA)","TRAVAUX -NOKIA",
AI2391="ACCESS-ISSUE","ACCESS-ISSUE",
AI2391="Projet OCM (ZTE, NOKIA, autres projets)","TRAVAUX OCM",
AI2391="No root CAuse","No root cause",
AI2391="ODU HS","TX ISSUE",
AI2391="IP &amp; VLAN","TX ISSUE",
AI2391="Warehouse HUAWEI","SPARE-ISSUE",
AI2391="SPARE-HS","SPARE-ISSUE",
AI2391="Power Telco","RAN ISSUE",AI2391="no impacts","no impacts"
),"")</f>
        <v>no impacts</v>
      </c>
      <c r="AI2391" s="85" t="s">
        <v>5998</v>
      </c>
      <c r="AJ2391" s="57" t="str" cm="1">
        <f t="array" ref="AJ2391">IFERROR(_xlfn.IFS(
AI2391="MPR ISSUE","ACTIVE",
AI2391="BSS Hardware Issue","ACTIVE",
AI2391="Sites strategiques, MLL, Pylone, etc.","PASSIVE",
AI2391="AKTIVCO DEFAUT GE &amp; POWER Cabinet","PASSIVE",
AI2391="AKTIVCO Coupure ENEO &amp; Baisse de tension","PASSIVE",
AI2391="Coupure ENEO &amp; Baisse de tension","PASSIVE",
AI2391="Defaut GE &amp; POWER Cabinet","PASSIVE",
AI2391="Sharing","PASSIVE",
AI2391="Sites strategiques &amp; DataCenter","PASSIVE",
AI2391="Exclu","Exclu",
AI2391="SAT","ACTIVE",
AI2391="SPARE-ISSUE","SPARE-ISSUE",
AI2391="Fiber CAmtel","ACTIVE",
AI2391="Fiber AOF","ACTIVE",
AI2391="Projet OCM (HUAWEI)","PLANNED WORKS",
AI2391="Projet OCM (NOKIA)","PLANNED WORKS",
AI2391="ACCESS-ISSUE","ACCESS-ISSUE",
AI2391="Projet OCM (ZTE, NOKIA, autres projets)","PLANNED WORKS",
AI2391="No root CAuse","No root cause",
AI2391="ODU HS","ACTIVE",
AI2391="IP &amp; VLAN","ACTIVE",
AI2391="Warehouse HUAWEI","SPARE-ISSUE",
AI2391="SPARE-HS","SPARE-ISSUE",
AI2391="Power Telco","ACTIVE", AI2391="no impacts","no impacts"
),"")</f>
        <v>no impacts</v>
      </c>
      <c r="AK2391" s="23" t="s">
        <v>5537</v>
      </c>
      <c r="AL2391" s="23" t="str">
        <f t="shared" si="70"/>
        <v>CTR_232</v>
      </c>
      <c r="AN2391" s="9" t="s">
        <v>5537</v>
      </c>
      <c r="AO2391" s="23" t="str">
        <f>_xlfn.XLOOKUP(B2391,'INCIDENT-05-03-2026'!E:E,'INCIDENT-05-03-2026'!F:F,"")</f>
        <v/>
      </c>
      <c r="AP2391" s="7" t="s">
        <v>5537</v>
      </c>
      <c r="AQ2391" s="6"/>
      <c r="AR2391" s="7"/>
      <c r="AS2391" s="3" t="str">
        <f>_xlfn.XLOOKUP(B2391,'[3]tt num | region | site id'!$C:$C,'[3]tt num | region | site id'!$Q:$Q,"")</f>
        <v/>
      </c>
      <c r="AT2391" s="24" t="str">
        <f>_xlfn.XLOOKUP(B2391,'[4]Cells Huawei 03052026 12h'!$B:$B,'[4]Cells Huawei 03052026 12h'!$T:$T,"")</f>
        <v/>
      </c>
      <c r="AU2391" s="24" t="str">
        <f>_xlfn.XLOOKUP(B2391,'[5]cells down 02052026 8h50'!$B:$B,'[5]cells down 02052026 8h50'!$R:$R,"")</f>
        <v/>
      </c>
      <c r="AV2391" s="24" t="str">
        <f>_xlfn.XLOOKUP(B2391,'[5]cells down 02052026 13h50'!$B:$B,'[5]cells down 02052026 13h50'!$R:$R,"")</f>
        <v/>
      </c>
      <c r="AW2391" s="24" t="str">
        <f>_xlfn.XLOOKUP(B2391,'[5]cells down 02052026 13h50'!$B:$B,'[5]cells down 02052026 13h50'!$R:$R,"")</f>
        <v/>
      </c>
      <c r="AX2391" s="24" t="str">
        <f>_xlfn.XLOOKUP(B2391,'[6]cell downs 03052026 8h40 '!$B:$B,'[6]cell downs 03052026 8h40 '!$R:$R,"")</f>
        <v/>
      </c>
      <c r="AY2391" s="24" t="str">
        <f>_xlfn.XLOOKUP(B2391,'[7]ALL SITES DOWN'!$D:$D,'[7]ALL SITES DOWN'!$J:$J,"")</f>
        <v/>
      </c>
      <c r="AZ2391" s="24" t="str">
        <f>_xlfn.XLOOKUP(B2391,'[8]ALL SITES DOWN'!$D:$D,'[8]ALL SITES DOWN'!$J:$J,"")</f>
        <v/>
      </c>
      <c r="BA2391" s="9" t="str">
        <f>_xlfn.XLOOKUP(B2391,[9]sheet1!$AC:$AC,[9]sheet1!$AF:$AF,"")</f>
        <v/>
      </c>
      <c r="BB2391" s="14" t="s">
        <v>5537</v>
      </c>
      <c r="BC2391" s="14" t="s">
        <v>5537</v>
      </c>
      <c r="BD2391" s="14" t="str">
        <f>_xlfn.XLOOKUP(B2391,'[10]cell downs 18042026 17h'!$B:$B,'[10]cell downs 18042026 17h'!$B:$B,"")</f>
        <v/>
      </c>
      <c r="BE2391" s="14" t="str">
        <f>_xlfn.XLOOKUP(B2391,'[11]Cells Huawei 19042026 15h'!$B:$B,'[11]Cells Huawei 19042026 15h'!$B:$B,"")</f>
        <v/>
      </c>
      <c r="BF2391" s="9" t="str">
        <f>_xlfn.XLOOKUP(B2391,'[12]cells down 19042026 9H40'!$B:$B,'[12]cells down 19042026 9H40'!$B:$B,"")</f>
        <v/>
      </c>
      <c r="BG2391" s="9" t="s">
        <v>4970</v>
      </c>
      <c r="BH2391" s="9" t="s">
        <v>1129</v>
      </c>
    </row>
    <row r="2392" spans="1:60" s="9" customFormat="1" x14ac:dyDescent="0.3">
      <c r="A2392" s="1" t="s">
        <v>4971</v>
      </c>
      <c r="B2392" s="8" t="s">
        <v>4972</v>
      </c>
      <c r="C2392" s="3" t="str">
        <f>_xlfn.XLOOKUP(B2392,'[1]daily break down'!$D:$D,'[1]daily break down'!$E:$E,"")</f>
        <v>LITTORAL</v>
      </c>
      <c r="D2392" s="1" t="s">
        <v>11</v>
      </c>
      <c r="E2392" s="1" t="s">
        <v>12</v>
      </c>
      <c r="F2392" s="3" t="s">
        <v>31</v>
      </c>
      <c r="G2392" s="1" t="s">
        <v>4973</v>
      </c>
      <c r="H2392" s="42" t="str">
        <f>_xlfn.XLOOKUP(B2392,[2]CALCULATION!$B:$B,[2]CALCULATION!$H:$H,"")</f>
        <v>ZTE</v>
      </c>
      <c r="I2392" s="34">
        <v>0</v>
      </c>
      <c r="J2392" s="34">
        <v>0</v>
      </c>
      <c r="K2392" s="34">
        <v>0</v>
      </c>
      <c r="L2392" s="34">
        <v>0</v>
      </c>
      <c r="M2392" s="34">
        <v>0</v>
      </c>
      <c r="N2392" s="34">
        <v>0</v>
      </c>
      <c r="O2392" s="34">
        <v>0</v>
      </c>
      <c r="P2392" s="34">
        <v>0</v>
      </c>
      <c r="Q2392" s="34">
        <v>0</v>
      </c>
      <c r="R2392" s="34">
        <v>0</v>
      </c>
      <c r="S2392" s="35">
        <v>0</v>
      </c>
      <c r="T2392" s="35">
        <v>0</v>
      </c>
      <c r="U2392" s="35">
        <v>0</v>
      </c>
      <c r="V2392" s="35">
        <v>0</v>
      </c>
      <c r="W2392" s="35">
        <v>0</v>
      </c>
      <c r="X2392" s="35">
        <v>0</v>
      </c>
      <c r="Y2392" s="35">
        <v>0</v>
      </c>
      <c r="Z2392" s="35">
        <v>0</v>
      </c>
      <c r="AA2392" s="35">
        <v>0</v>
      </c>
      <c r="AB2392" s="35">
        <v>0</v>
      </c>
      <c r="AC2392" s="35">
        <v>0</v>
      </c>
      <c r="AD2392" s="35">
        <v>0</v>
      </c>
      <c r="AE2392" s="58" t="s">
        <v>5560</v>
      </c>
      <c r="AF2392" s="58"/>
      <c r="AG2392" s="57" t="str" cm="1">
        <f t="array" ref="AG2392">IFERROR(_xlfn.IFS(
AI2392="MPR ISSUE","PDH",
AI2392="BSS Hardware Issue","BSS",
AI2392="Sites strategiques, MLL, Pylone, etc.","ENVTECH",
AI2392="AKTIVCO DEFAUT GE &amp; POWER Cabinet","AKTIVCO",
AI2392="AKTIVCO Coupure ENEO &amp; Baisse de tension","AKTIVCO GRID ONLY",
AI2392="Coupure ENEO &amp; Baisse de tension","IHS GRID ONLY",
AI2392="Defaut GE &amp; POWER Cabinet","IHS",
AI2392="Sharing","Partners",
AI2392="Sites strategiques &amp; DataCenter","SST &amp; DC",
AI2392="Exclu","Exclu",
AI2392="SAT","SAT",
AI2392="SPARE-ISSUE","SPARE-ISSUE",
AI2392="Fiber CAmtel","TRANS_FO_CAMTEL",
AI2392="Fiber AOF","Fiber AOF",
AI2392="Projet OCM (HUAWEI)","TRAVAUX-HUAWEI",
AI2392="Projet OCM (NOKIA)","TRAVAUX-NOKIA",
AI2392="ACCESS-ISSUE","ACCESS-ISSUE",
AI2392="Projet OCM (ZTE, NOKIA, autres projets)","TRAVAUX OCM",
AI2392="No root CAuse","No root cause",
AI2392="ODU HS","PDH",
AI2392="IP &amp; VLAN","PDH",
AI2392="Warehouse HUAWEI","SPARE-ISSUE",
AI2392="SPARE-HS","SPARE-ISSUE",
AI2392="Power Telco","BSS",AI2392="no impacts","no impacts"
),"")</f>
        <v>no impacts</v>
      </c>
      <c r="AH2392" s="57" t="str" cm="1">
        <f t="array" ref="AH2392">IFERROR(_xlfn.IFS(
AI2392="MPR ISSUE","TX ISSUE",
AI2392="BSS Hardware Issue","RAN ISSUE",
AI2392="Sites strategiques, MLL, Pylone, etc.","ENVTECH",
AI2392="AKTIVCO DEFAUT GE &amp; POWER Cabinet","POWER ISSUE",
AI2392="AKTIVCO Coupure ENEO &amp; Baisse de tension","POWER ISSUE",
AI2392="Coupure ENEO &amp; Baisse de tension","POWER ISSUE",
AI2392="Defaut GE &amp; POWER Cabinet","POWER ISSUE",
AI2392="Sharing","POWER ISSUE",
AI2392="Sites strategiques &amp; DataCenter","POWER ISSUE",
AI2392="Exclu","Exclu",
AI2392="SAT","TX ISSUE",
AI2392="SPARE-ISSUE","SPARE-ISSUE",
AI2392="Fiber CAmtel","TX ISSUE",
AI2392="Fiber AOF","TX ISSUE",
AI2392="Projet OCM (HUAWEI)","TRAVAUX-HUAWEI",
AI2392="Projet OCM (NOKIA)","TRAVAUX -NOKIA",
AI2392="ACCESS-ISSUE","ACCESS-ISSUE",
AI2392="Projet OCM (ZTE, NOKIA, autres projets)","TRAVAUX OCM",
AI2392="No root CAuse","No root cause",
AI2392="ODU HS","TX ISSUE",
AI2392="IP &amp; VLAN","TX ISSUE",
AI2392="Warehouse HUAWEI","SPARE-ISSUE",
AI2392="SPARE-HS","SPARE-ISSUE",
AI2392="Power Telco","RAN ISSUE",AI2392="no impacts","no impacts"
),"")</f>
        <v>no impacts</v>
      </c>
      <c r="AI2392" s="85" t="s">
        <v>5998</v>
      </c>
      <c r="AJ2392" s="57" t="str" cm="1">
        <f t="array" ref="AJ2392">IFERROR(_xlfn.IFS(
AI2392="MPR ISSUE","ACTIVE",
AI2392="BSS Hardware Issue","ACTIVE",
AI2392="Sites strategiques, MLL, Pylone, etc.","PASSIVE",
AI2392="AKTIVCO DEFAUT GE &amp; POWER Cabinet","PASSIVE",
AI2392="AKTIVCO Coupure ENEO &amp; Baisse de tension","PASSIVE",
AI2392="Coupure ENEO &amp; Baisse de tension","PASSIVE",
AI2392="Defaut GE &amp; POWER Cabinet","PASSIVE",
AI2392="Sharing","PASSIVE",
AI2392="Sites strategiques &amp; DataCenter","PASSIVE",
AI2392="Exclu","Exclu",
AI2392="SAT","ACTIVE",
AI2392="SPARE-ISSUE","SPARE-ISSUE",
AI2392="Fiber CAmtel","ACTIVE",
AI2392="Fiber AOF","ACTIVE",
AI2392="Projet OCM (HUAWEI)","PLANNED WORKS",
AI2392="Projet OCM (NOKIA)","PLANNED WORKS",
AI2392="ACCESS-ISSUE","ACCESS-ISSUE",
AI2392="Projet OCM (ZTE, NOKIA, autres projets)","PLANNED WORKS",
AI2392="No root CAuse","No root cause",
AI2392="ODU HS","ACTIVE",
AI2392="IP &amp; VLAN","ACTIVE",
AI2392="Warehouse HUAWEI","SPARE-ISSUE",
AI2392="SPARE-HS","SPARE-ISSUE",
AI2392="Power Telco","ACTIVE", AI2392="no impacts","no impacts"
),"")</f>
        <v>no impacts</v>
      </c>
      <c r="AK2392" s="23" t="s">
        <v>5537</v>
      </c>
      <c r="AL2392" s="23" t="str">
        <f t="shared" si="70"/>
        <v>LIT_138</v>
      </c>
      <c r="AN2392" s="9" t="s">
        <v>5537</v>
      </c>
      <c r="AO2392" s="23" t="str">
        <f>_xlfn.XLOOKUP(B2392,'INCIDENT-05-03-2026'!E:E,'INCIDENT-05-03-2026'!F:F,"")</f>
        <v/>
      </c>
      <c r="AP2392" s="7" t="s">
        <v>5537</v>
      </c>
      <c r="AQ2392" s="6"/>
      <c r="AR2392" s="7"/>
      <c r="AS2392" s="3" t="str">
        <f>_xlfn.XLOOKUP(B2392,'[3]tt num | region | site id'!$C:$C,'[3]tt num | region | site id'!$Q:$Q,"")</f>
        <v/>
      </c>
      <c r="AT2392" s="24" t="str">
        <f>_xlfn.XLOOKUP(B2392,'[4]Cells Huawei 03052026 12h'!$B:$B,'[4]Cells Huawei 03052026 12h'!$T:$T,"")</f>
        <v/>
      </c>
      <c r="AU2392" s="24" t="str">
        <f>_xlfn.XLOOKUP(B2392,'[5]cells down 02052026 8h50'!$B:$B,'[5]cells down 02052026 8h50'!$R:$R,"")</f>
        <v/>
      </c>
      <c r="AV2392" s="24" t="str">
        <f>_xlfn.XLOOKUP(B2392,'[5]cells down 02052026 13h50'!$B:$B,'[5]cells down 02052026 13h50'!$R:$R,"")</f>
        <v/>
      </c>
      <c r="AW2392" s="24" t="str">
        <f>_xlfn.XLOOKUP(B2392,'[5]cells down 02052026 13h50'!$B:$B,'[5]cells down 02052026 13h50'!$R:$R,"")</f>
        <v/>
      </c>
      <c r="AX2392" s="24" t="str">
        <f>_xlfn.XLOOKUP(B2392,'[6]cell downs 03052026 8h40 '!$B:$B,'[6]cell downs 03052026 8h40 '!$R:$R,"")</f>
        <v/>
      </c>
      <c r="AY2392" s="24" t="str">
        <f>_xlfn.XLOOKUP(B2392,'[7]ALL SITES DOWN'!$D:$D,'[7]ALL SITES DOWN'!$J:$J,"")</f>
        <v/>
      </c>
      <c r="AZ2392" s="24" t="str">
        <f>_xlfn.XLOOKUP(B2392,'[8]ALL SITES DOWN'!$D:$D,'[8]ALL SITES DOWN'!$J:$J,"")</f>
        <v/>
      </c>
      <c r="BA2392" s="9" t="str">
        <f>_xlfn.XLOOKUP(B2392,[9]sheet1!$AC:$AC,[9]sheet1!$AF:$AF,"")</f>
        <v/>
      </c>
      <c r="BB2392" s="14" t="s">
        <v>5537</v>
      </c>
      <c r="BC2392" s="14" t="s">
        <v>5537</v>
      </c>
      <c r="BD2392" s="14" t="str">
        <f>_xlfn.XLOOKUP(B2392,'[10]cell downs 18042026 17h'!$B:$B,'[10]cell downs 18042026 17h'!$B:$B,"")</f>
        <v/>
      </c>
      <c r="BE2392" s="14" t="str">
        <f>_xlfn.XLOOKUP(B2392,'[11]Cells Huawei 19042026 15h'!$B:$B,'[11]Cells Huawei 19042026 15h'!$B:$B,"")</f>
        <v/>
      </c>
      <c r="BF2392" s="9" t="str">
        <f>_xlfn.XLOOKUP(B2392,'[12]cells down 19042026 9H40'!$B:$B,'[12]cells down 19042026 9H40'!$B:$B,"")</f>
        <v/>
      </c>
      <c r="BG2392" s="9" t="s">
        <v>4972</v>
      </c>
      <c r="BH2392" s="9" t="s">
        <v>5537</v>
      </c>
    </row>
    <row r="2393" spans="1:60" s="9" customFormat="1" x14ac:dyDescent="0.3">
      <c r="A2393" s="1" t="s">
        <v>5057</v>
      </c>
      <c r="B2393" s="8" t="s">
        <v>5058</v>
      </c>
      <c r="C2393" s="3" t="str">
        <f>_xlfn.XLOOKUP(B2393,'[1]daily break down'!$D:$D,'[1]daily break down'!$E:$E,"")</f>
        <v>CENTRE</v>
      </c>
      <c r="D2393" s="1" t="s">
        <v>11</v>
      </c>
      <c r="E2393" s="1" t="s">
        <v>66</v>
      </c>
      <c r="F2393" s="3" t="s">
        <v>37</v>
      </c>
      <c r="G2393" s="1" t="s">
        <v>5057</v>
      </c>
      <c r="H2393" s="42" t="str">
        <f>_xlfn.XLOOKUP(B2393,[2]CALCULATION!$B:$B,[2]CALCULATION!$H:$H,"")</f>
        <v>ZTE</v>
      </c>
      <c r="I2393" s="34">
        <v>0</v>
      </c>
      <c r="J2393" s="34">
        <v>0</v>
      </c>
      <c r="K2393" s="34">
        <v>0</v>
      </c>
      <c r="L2393" s="34">
        <v>0</v>
      </c>
      <c r="M2393" s="34">
        <v>0</v>
      </c>
      <c r="N2393" s="34">
        <v>0</v>
      </c>
      <c r="O2393" s="34">
        <v>0</v>
      </c>
      <c r="P2393" s="34">
        <v>0</v>
      </c>
      <c r="Q2393" s="34">
        <v>0</v>
      </c>
      <c r="R2393" s="34">
        <v>0</v>
      </c>
      <c r="S2393" s="35">
        <v>0</v>
      </c>
      <c r="T2393" s="35">
        <v>0</v>
      </c>
      <c r="U2393" s="35">
        <v>0</v>
      </c>
      <c r="V2393" s="35">
        <v>0</v>
      </c>
      <c r="W2393" s="35">
        <v>0</v>
      </c>
      <c r="X2393" s="35">
        <v>0</v>
      </c>
      <c r="Y2393" s="35">
        <v>0</v>
      </c>
      <c r="Z2393" s="35">
        <v>0</v>
      </c>
      <c r="AA2393" s="35">
        <v>0</v>
      </c>
      <c r="AB2393" s="35">
        <v>0</v>
      </c>
      <c r="AC2393" s="35">
        <v>0</v>
      </c>
      <c r="AD2393" s="35">
        <v>0</v>
      </c>
      <c r="AE2393" s="58" t="s">
        <v>5560</v>
      </c>
      <c r="AF2393" s="58"/>
      <c r="AG2393" s="57" t="str" cm="1">
        <f t="array" ref="AG2393">IFERROR(_xlfn.IFS(
AI2393="MPR ISSUE","PDH",
AI2393="BSS Hardware Issue","BSS",
AI2393="Sites strategiques, MLL, Pylone, etc.","ENVTECH",
AI2393="AKTIVCO DEFAUT GE &amp; POWER Cabinet","AKTIVCO",
AI2393="AKTIVCO Coupure ENEO &amp; Baisse de tension","AKTIVCO GRID ONLY",
AI2393="Coupure ENEO &amp; Baisse de tension","IHS GRID ONLY",
AI2393="Defaut GE &amp; POWER Cabinet","IHS",
AI2393="Sharing","Partners",
AI2393="Sites strategiques &amp; DataCenter","SST &amp; DC",
AI2393="Exclu","Exclu",
AI2393="SAT","SAT",
AI2393="SPARE-ISSUE","SPARE-ISSUE",
AI2393="Fiber CAmtel","TRANS_FO_CAMTEL",
AI2393="Fiber AOF","Fiber AOF",
AI2393="Projet OCM (HUAWEI)","TRAVAUX-HUAWEI",
AI2393="Projet OCM (NOKIA)","TRAVAUX-NOKIA",
AI2393="ACCESS-ISSUE","ACCESS-ISSUE",
AI2393="Projet OCM (ZTE, NOKIA, autres projets)","TRAVAUX OCM",
AI2393="No root CAuse","No root cause",
AI2393="ODU HS","PDH",
AI2393="IP &amp; VLAN","PDH",
AI2393="Warehouse HUAWEI","SPARE-ISSUE",
AI2393="SPARE-HS","SPARE-ISSUE",
AI2393="Power Telco","BSS",AI2393="no impacts","no impacts"
),"")</f>
        <v>no impacts</v>
      </c>
      <c r="AH2393" s="57" t="str" cm="1">
        <f t="array" ref="AH2393">IFERROR(_xlfn.IFS(
AI2393="MPR ISSUE","TX ISSUE",
AI2393="BSS Hardware Issue","RAN ISSUE",
AI2393="Sites strategiques, MLL, Pylone, etc.","ENVTECH",
AI2393="AKTIVCO DEFAUT GE &amp; POWER Cabinet","POWER ISSUE",
AI2393="AKTIVCO Coupure ENEO &amp; Baisse de tension","POWER ISSUE",
AI2393="Coupure ENEO &amp; Baisse de tension","POWER ISSUE",
AI2393="Defaut GE &amp; POWER Cabinet","POWER ISSUE",
AI2393="Sharing","POWER ISSUE",
AI2393="Sites strategiques &amp; DataCenter","POWER ISSUE",
AI2393="Exclu","Exclu",
AI2393="SAT","TX ISSUE",
AI2393="SPARE-ISSUE","SPARE-ISSUE",
AI2393="Fiber CAmtel","TX ISSUE",
AI2393="Fiber AOF","TX ISSUE",
AI2393="Projet OCM (HUAWEI)","TRAVAUX-HUAWEI",
AI2393="Projet OCM (NOKIA)","TRAVAUX -NOKIA",
AI2393="ACCESS-ISSUE","ACCESS-ISSUE",
AI2393="Projet OCM (ZTE, NOKIA, autres projets)","TRAVAUX OCM",
AI2393="No root CAuse","No root cause",
AI2393="ODU HS","TX ISSUE",
AI2393="IP &amp; VLAN","TX ISSUE",
AI2393="Warehouse HUAWEI","SPARE-ISSUE",
AI2393="SPARE-HS","SPARE-ISSUE",
AI2393="Power Telco","RAN ISSUE",AI2393="no impacts","no impacts"
),"")</f>
        <v>no impacts</v>
      </c>
      <c r="AI2393" s="85" t="s">
        <v>5998</v>
      </c>
      <c r="AJ2393" s="57" t="str" cm="1">
        <f t="array" ref="AJ2393">IFERROR(_xlfn.IFS(
AI2393="MPR ISSUE","ACTIVE",
AI2393="BSS Hardware Issue","ACTIVE",
AI2393="Sites strategiques, MLL, Pylone, etc.","PASSIVE",
AI2393="AKTIVCO DEFAUT GE &amp; POWER Cabinet","PASSIVE",
AI2393="AKTIVCO Coupure ENEO &amp; Baisse de tension","PASSIVE",
AI2393="Coupure ENEO &amp; Baisse de tension","PASSIVE",
AI2393="Defaut GE &amp; POWER Cabinet","PASSIVE",
AI2393="Sharing","PASSIVE",
AI2393="Sites strategiques &amp; DataCenter","PASSIVE",
AI2393="Exclu","Exclu",
AI2393="SAT","ACTIVE",
AI2393="SPARE-ISSUE","SPARE-ISSUE",
AI2393="Fiber CAmtel","ACTIVE",
AI2393="Fiber AOF","ACTIVE",
AI2393="Projet OCM (HUAWEI)","PLANNED WORKS",
AI2393="Projet OCM (NOKIA)","PLANNED WORKS",
AI2393="ACCESS-ISSUE","ACCESS-ISSUE",
AI2393="Projet OCM (ZTE, NOKIA, autres projets)","PLANNED WORKS",
AI2393="No root CAuse","No root cause",
AI2393="ODU HS","ACTIVE",
AI2393="IP &amp; VLAN","ACTIVE",
AI2393="Warehouse HUAWEI","SPARE-ISSUE",
AI2393="SPARE-HS","SPARE-ISSUE",
AI2393="Power Telco","ACTIVE", AI2393="no impacts","no impacts"
),"")</f>
        <v>no impacts</v>
      </c>
      <c r="AK2393" s="23" t="s">
        <v>5537</v>
      </c>
      <c r="AL2393" s="23" t="str">
        <f t="shared" si="70"/>
        <v>CTR_091</v>
      </c>
      <c r="AN2393" s="9" t="s">
        <v>5537</v>
      </c>
      <c r="AO2393" s="23" t="str">
        <f>_xlfn.XLOOKUP(B2393,'INCIDENT-05-03-2026'!E:E,'INCIDENT-05-03-2026'!F:F,"")</f>
        <v/>
      </c>
      <c r="AP2393" s="7" t="s">
        <v>5537</v>
      </c>
      <c r="AQ2393" s="6"/>
      <c r="AR2393" s="7"/>
      <c r="AS2393" s="3" t="str">
        <f>_xlfn.XLOOKUP(B2393,'[3]tt num | region | site id'!$C:$C,'[3]tt num | region | site id'!$Q:$Q,"")</f>
        <v/>
      </c>
      <c r="AT2393" s="24" t="str">
        <f>_xlfn.XLOOKUP(B2393,'[4]Cells Huawei 03052026 12h'!$B:$B,'[4]Cells Huawei 03052026 12h'!$T:$T,"")</f>
        <v/>
      </c>
      <c r="AU2393" s="24" t="str">
        <f>_xlfn.XLOOKUP(B2393,'[5]cells down 02052026 8h50'!$B:$B,'[5]cells down 02052026 8h50'!$R:$R,"")</f>
        <v/>
      </c>
      <c r="AV2393" s="24" t="str">
        <f>_xlfn.XLOOKUP(B2393,'[5]cells down 02052026 13h50'!$B:$B,'[5]cells down 02052026 13h50'!$R:$R,"")</f>
        <v/>
      </c>
      <c r="AW2393" s="24" t="str">
        <f>_xlfn.XLOOKUP(B2393,'[5]cells down 02052026 13h50'!$B:$B,'[5]cells down 02052026 13h50'!$R:$R,"")</f>
        <v/>
      </c>
      <c r="AX2393" s="24" t="str">
        <f>_xlfn.XLOOKUP(B2393,'[6]cell downs 03052026 8h40 '!$B:$B,'[6]cell downs 03052026 8h40 '!$R:$R,"")</f>
        <v/>
      </c>
      <c r="AY2393" s="24" t="str">
        <f>_xlfn.XLOOKUP(B2393,'[7]ALL SITES DOWN'!$D:$D,'[7]ALL SITES DOWN'!$J:$J,"")</f>
        <v/>
      </c>
      <c r="AZ2393" s="24" t="str">
        <f>_xlfn.XLOOKUP(B2393,'[8]ALL SITES DOWN'!$D:$D,'[8]ALL SITES DOWN'!$J:$J,"")</f>
        <v/>
      </c>
      <c r="BA2393" s="9" t="str">
        <f>_xlfn.XLOOKUP(B2393,[9]sheet1!$AC:$AC,[9]sheet1!$AF:$AF,"")</f>
        <v/>
      </c>
      <c r="BB2393" s="14" t="s">
        <v>5537</v>
      </c>
      <c r="BC2393" s="14" t="s">
        <v>5537</v>
      </c>
      <c r="BD2393" s="14" t="str">
        <f>_xlfn.XLOOKUP(B2393,'[10]cell downs 18042026 17h'!$B:$B,'[10]cell downs 18042026 17h'!$B:$B,"")</f>
        <v/>
      </c>
      <c r="BE2393" s="14" t="str">
        <f>_xlfn.XLOOKUP(B2393,'[11]Cells Huawei 19042026 15h'!$B:$B,'[11]Cells Huawei 19042026 15h'!$B:$B,"")</f>
        <v/>
      </c>
      <c r="BF2393" s="9" t="str">
        <f>_xlfn.XLOOKUP(B2393,'[12]cells down 19042026 9H40'!$B:$B,'[12]cells down 19042026 9H40'!$B:$B,"")</f>
        <v/>
      </c>
      <c r="BG2393" s="9" t="s">
        <v>5058</v>
      </c>
      <c r="BH2393" s="9" t="s">
        <v>66</v>
      </c>
    </row>
    <row r="2394" spans="1:60" s="9" customFormat="1" x14ac:dyDescent="0.3">
      <c r="A2394" s="1" t="s">
        <v>4988</v>
      </c>
      <c r="B2394" s="8" t="s">
        <v>4989</v>
      </c>
      <c r="C2394" s="3" t="str">
        <f>_xlfn.XLOOKUP(B2394,'[1]daily break down'!$D:$D,'[1]daily break down'!$E:$E,"")</f>
        <v>LITTORAL</v>
      </c>
      <c r="D2394" s="1"/>
      <c r="E2394" s="1"/>
      <c r="F2394" s="3" t="s">
        <v>31</v>
      </c>
      <c r="G2394" s="1" t="s">
        <v>3937</v>
      </c>
      <c r="H2394" s="42" t="str">
        <f>_xlfn.XLOOKUP(B2394,[2]CALCULATION!$B:$B,[2]CALCULATION!$H:$H,"")</f>
        <v>ZTE</v>
      </c>
      <c r="I2394" s="34">
        <v>0</v>
      </c>
      <c r="J2394" s="34">
        <v>0</v>
      </c>
      <c r="K2394" s="34">
        <v>0</v>
      </c>
      <c r="L2394" s="34">
        <v>0</v>
      </c>
      <c r="M2394" s="34">
        <v>0</v>
      </c>
      <c r="N2394" s="34">
        <v>0</v>
      </c>
      <c r="O2394" s="34">
        <v>0</v>
      </c>
      <c r="P2394" s="34">
        <v>0</v>
      </c>
      <c r="Q2394" s="34">
        <v>0</v>
      </c>
      <c r="R2394" s="34">
        <v>0</v>
      </c>
      <c r="S2394" s="35">
        <v>0</v>
      </c>
      <c r="T2394" s="35">
        <v>0</v>
      </c>
      <c r="U2394" s="35">
        <v>0</v>
      </c>
      <c r="V2394" s="35">
        <v>0</v>
      </c>
      <c r="W2394" s="35">
        <v>0</v>
      </c>
      <c r="X2394" s="35">
        <v>0</v>
      </c>
      <c r="Y2394" s="35">
        <v>0</v>
      </c>
      <c r="Z2394" s="35">
        <v>0</v>
      </c>
      <c r="AA2394" s="35">
        <v>0</v>
      </c>
      <c r="AB2394" s="35">
        <v>0</v>
      </c>
      <c r="AC2394" s="35">
        <v>0</v>
      </c>
      <c r="AD2394" s="35">
        <v>0</v>
      </c>
      <c r="AE2394" s="58" t="s">
        <v>5560</v>
      </c>
      <c r="AF2394" s="58"/>
      <c r="AG2394" s="57" t="str" cm="1">
        <f t="array" ref="AG2394">IFERROR(_xlfn.IFS(
AI2394="MPR ISSUE","PDH",
AI2394="BSS Hardware Issue","BSS",
AI2394="Sites strategiques, MLL, Pylone, etc.","ENVTECH",
AI2394="AKTIVCO DEFAUT GE &amp; POWER Cabinet","AKTIVCO",
AI2394="AKTIVCO Coupure ENEO &amp; Baisse de tension","AKTIVCO GRID ONLY",
AI2394="Coupure ENEO &amp; Baisse de tension","IHS GRID ONLY",
AI2394="Defaut GE &amp; POWER Cabinet","IHS",
AI2394="Sharing","Partners",
AI2394="Sites strategiques &amp; DataCenter","SST &amp; DC",
AI2394="Exclu","Exclu",
AI2394="SAT","SAT",
AI2394="SPARE-ISSUE","SPARE-ISSUE",
AI2394="Fiber CAmtel","TRANS_FO_CAMTEL",
AI2394="Fiber AOF","Fiber AOF",
AI2394="Projet OCM (HUAWEI)","TRAVAUX-HUAWEI",
AI2394="Projet OCM (NOKIA)","TRAVAUX-NOKIA",
AI2394="ACCESS-ISSUE","ACCESS-ISSUE",
AI2394="Projet OCM (ZTE, NOKIA, autres projets)","TRAVAUX OCM",
AI2394="No root CAuse","No root cause",
AI2394="ODU HS","PDH",
AI2394="IP &amp; VLAN","PDH",
AI2394="Warehouse HUAWEI","SPARE-ISSUE",
AI2394="SPARE-HS","SPARE-ISSUE",
AI2394="Power Telco","BSS",AI2394="no impacts","no impacts"
),"")</f>
        <v>no impacts</v>
      </c>
      <c r="AH2394" s="57" t="str" cm="1">
        <f t="array" ref="AH2394">IFERROR(_xlfn.IFS(
AI2394="MPR ISSUE","TX ISSUE",
AI2394="BSS Hardware Issue","RAN ISSUE",
AI2394="Sites strategiques, MLL, Pylone, etc.","ENVTECH",
AI2394="AKTIVCO DEFAUT GE &amp; POWER Cabinet","POWER ISSUE",
AI2394="AKTIVCO Coupure ENEO &amp; Baisse de tension","POWER ISSUE",
AI2394="Coupure ENEO &amp; Baisse de tension","POWER ISSUE",
AI2394="Defaut GE &amp; POWER Cabinet","POWER ISSUE",
AI2394="Sharing","POWER ISSUE",
AI2394="Sites strategiques &amp; DataCenter","POWER ISSUE",
AI2394="Exclu","Exclu",
AI2394="SAT","TX ISSUE",
AI2394="SPARE-ISSUE","SPARE-ISSUE",
AI2394="Fiber CAmtel","TX ISSUE",
AI2394="Fiber AOF","TX ISSUE",
AI2394="Projet OCM (HUAWEI)","TRAVAUX-HUAWEI",
AI2394="Projet OCM (NOKIA)","TRAVAUX -NOKIA",
AI2394="ACCESS-ISSUE","ACCESS-ISSUE",
AI2394="Projet OCM (ZTE, NOKIA, autres projets)","TRAVAUX OCM",
AI2394="No root CAuse","No root cause",
AI2394="ODU HS","TX ISSUE",
AI2394="IP &amp; VLAN","TX ISSUE",
AI2394="Warehouse HUAWEI","SPARE-ISSUE",
AI2394="SPARE-HS","SPARE-ISSUE",
AI2394="Power Telco","RAN ISSUE",AI2394="no impacts","no impacts"
),"")</f>
        <v>no impacts</v>
      </c>
      <c r="AI2394" s="85" t="s">
        <v>5998</v>
      </c>
      <c r="AJ2394" s="57" t="str" cm="1">
        <f t="array" ref="AJ2394">IFERROR(_xlfn.IFS(
AI2394="MPR ISSUE","ACTIVE",
AI2394="BSS Hardware Issue","ACTIVE",
AI2394="Sites strategiques, MLL, Pylone, etc.","PASSIVE",
AI2394="AKTIVCO DEFAUT GE &amp; POWER Cabinet","PASSIVE",
AI2394="AKTIVCO Coupure ENEO &amp; Baisse de tension","PASSIVE",
AI2394="Coupure ENEO &amp; Baisse de tension","PASSIVE",
AI2394="Defaut GE &amp; POWER Cabinet","PASSIVE",
AI2394="Sharing","PASSIVE",
AI2394="Sites strategiques &amp; DataCenter","PASSIVE",
AI2394="Exclu","Exclu",
AI2394="SAT","ACTIVE",
AI2394="SPARE-ISSUE","SPARE-ISSUE",
AI2394="Fiber CAmtel","ACTIVE",
AI2394="Fiber AOF","ACTIVE",
AI2394="Projet OCM (HUAWEI)","PLANNED WORKS",
AI2394="Projet OCM (NOKIA)","PLANNED WORKS",
AI2394="ACCESS-ISSUE","ACCESS-ISSUE",
AI2394="Projet OCM (ZTE, NOKIA, autres projets)","PLANNED WORKS",
AI2394="No root CAuse","No root cause",
AI2394="ODU HS","ACTIVE",
AI2394="IP &amp; VLAN","ACTIVE",
AI2394="Warehouse HUAWEI","SPARE-ISSUE",
AI2394="SPARE-HS","SPARE-ISSUE",
AI2394="Power Telco","ACTIVE", AI2394="no impacts","no impacts"
),"")</f>
        <v>no impacts</v>
      </c>
      <c r="AK2394" s="23" t="s">
        <v>5537</v>
      </c>
      <c r="AL2394" s="23" t="str">
        <f t="shared" si="70"/>
        <v>LIT_767</v>
      </c>
      <c r="AN2394" s="9" t="s">
        <v>5537</v>
      </c>
      <c r="AO2394" s="23" t="str">
        <f>_xlfn.XLOOKUP(B2394,'INCIDENT-05-03-2026'!E:E,'INCIDENT-05-03-2026'!F:F,"")</f>
        <v/>
      </c>
      <c r="AP2394" s="7" t="s">
        <v>5537</v>
      </c>
      <c r="AQ2394" s="6"/>
      <c r="AR2394" s="7"/>
      <c r="AS2394" s="3" t="str">
        <f>_xlfn.XLOOKUP(B2394,'[3]tt num | region | site id'!$C:$C,'[3]tt num | region | site id'!$Q:$Q,"")</f>
        <v/>
      </c>
      <c r="AT2394" s="24" t="str">
        <f>_xlfn.XLOOKUP(B2394,'[4]Cells Huawei 03052026 12h'!$B:$B,'[4]Cells Huawei 03052026 12h'!$T:$T,"")</f>
        <v/>
      </c>
      <c r="AU2394" s="24" t="str">
        <f>_xlfn.XLOOKUP(B2394,'[5]cells down 02052026 8h50'!$B:$B,'[5]cells down 02052026 8h50'!$R:$R,"")</f>
        <v/>
      </c>
      <c r="AV2394" s="24" t="str">
        <f>_xlfn.XLOOKUP(B2394,'[5]cells down 02052026 13h50'!$B:$B,'[5]cells down 02052026 13h50'!$R:$R,"")</f>
        <v/>
      </c>
      <c r="AW2394" s="24" t="str">
        <f>_xlfn.XLOOKUP(B2394,'[5]cells down 02052026 13h50'!$B:$B,'[5]cells down 02052026 13h50'!$R:$R,"")</f>
        <v/>
      </c>
      <c r="AX2394" s="24" t="str">
        <f>_xlfn.XLOOKUP(B2394,'[6]cell downs 03052026 8h40 '!$B:$B,'[6]cell downs 03052026 8h40 '!$R:$R,"")</f>
        <v/>
      </c>
      <c r="AY2394" s="24" t="str">
        <f>_xlfn.XLOOKUP(B2394,'[7]ALL SITES DOWN'!$D:$D,'[7]ALL SITES DOWN'!$J:$J,"")</f>
        <v/>
      </c>
      <c r="AZ2394" s="24" t="str">
        <f>_xlfn.XLOOKUP(B2394,'[8]ALL SITES DOWN'!$D:$D,'[8]ALL SITES DOWN'!$J:$J,"")</f>
        <v/>
      </c>
      <c r="BA2394" s="9" t="str">
        <f>_xlfn.XLOOKUP(B2394,[9]sheet1!$AC:$AC,[9]sheet1!$AF:$AF,"")</f>
        <v/>
      </c>
      <c r="BB2394" s="14" t="s">
        <v>5537</v>
      </c>
      <c r="BC2394" s="14" t="s">
        <v>5537</v>
      </c>
      <c r="BD2394" s="14" t="str">
        <f>_xlfn.XLOOKUP(B2394,'[10]cell downs 18042026 17h'!$B:$B,'[10]cell downs 18042026 17h'!$B:$B,"")</f>
        <v/>
      </c>
      <c r="BE2394" s="14" t="str">
        <f>_xlfn.XLOOKUP(B2394,'[11]Cells Huawei 19042026 15h'!$B:$B,'[11]Cells Huawei 19042026 15h'!$B:$B,"")</f>
        <v/>
      </c>
      <c r="BF2394" s="9" t="str">
        <f>_xlfn.XLOOKUP(B2394,'[12]cells down 19042026 9H40'!$B:$B,'[12]cells down 19042026 9H40'!$B:$B,"")</f>
        <v/>
      </c>
      <c r="BG2394" s="9" t="s">
        <v>5537</v>
      </c>
      <c r="BH2394" s="9" t="s">
        <v>12</v>
      </c>
    </row>
    <row r="2395" spans="1:60" s="9" customFormat="1" x14ac:dyDescent="0.3">
      <c r="A2395" s="1" t="s">
        <v>5064</v>
      </c>
      <c r="B2395" s="1" t="s">
        <v>5065</v>
      </c>
      <c r="C2395" s="3" t="str">
        <f>_xlfn.XLOOKUP(B2395,'[1]daily break down'!$D:$D,'[1]daily break down'!$E:$E,"")</f>
        <v>LITTORAL</v>
      </c>
      <c r="D2395" s="1" t="s">
        <v>11</v>
      </c>
      <c r="E2395" s="1" t="s">
        <v>66</v>
      </c>
      <c r="F2395" s="3" t="s">
        <v>31</v>
      </c>
      <c r="G2395" s="1" t="s">
        <v>5066</v>
      </c>
      <c r="H2395" s="42" t="str">
        <f>_xlfn.XLOOKUP(B2395,[2]CALCULATION!$B:$B,[2]CALCULATION!$H:$H,"")</f>
        <v>ZTE</v>
      </c>
      <c r="I2395" s="34">
        <v>0</v>
      </c>
      <c r="J2395" s="34">
        <v>0</v>
      </c>
      <c r="K2395" s="34">
        <v>0</v>
      </c>
      <c r="L2395" s="34">
        <v>0</v>
      </c>
      <c r="M2395" s="34">
        <v>0</v>
      </c>
      <c r="N2395" s="34">
        <v>0</v>
      </c>
      <c r="O2395" s="34">
        <v>0</v>
      </c>
      <c r="P2395" s="34">
        <v>0</v>
      </c>
      <c r="Q2395" s="34">
        <v>0</v>
      </c>
      <c r="R2395" s="34">
        <v>0</v>
      </c>
      <c r="S2395" s="35">
        <v>0</v>
      </c>
      <c r="T2395" s="35">
        <v>0</v>
      </c>
      <c r="U2395" s="35">
        <v>0</v>
      </c>
      <c r="V2395" s="35">
        <v>0</v>
      </c>
      <c r="W2395" s="35">
        <v>0</v>
      </c>
      <c r="X2395" s="35">
        <v>0</v>
      </c>
      <c r="Y2395" s="35">
        <v>0</v>
      </c>
      <c r="Z2395" s="35">
        <v>0</v>
      </c>
      <c r="AA2395" s="35">
        <v>0</v>
      </c>
      <c r="AB2395" s="35">
        <v>0</v>
      </c>
      <c r="AC2395" s="35">
        <v>0</v>
      </c>
      <c r="AD2395" s="35">
        <v>0</v>
      </c>
      <c r="AE2395" s="58" t="s">
        <v>5560</v>
      </c>
      <c r="AF2395" s="58"/>
      <c r="AG2395" s="57" t="str" cm="1">
        <f t="array" ref="AG2395">IFERROR(_xlfn.IFS(
AI2395="MPR ISSUE","PDH",
AI2395="BSS Hardware Issue","BSS",
AI2395="Sites strategiques, MLL, Pylone, etc.","ENVTECH",
AI2395="AKTIVCO DEFAUT GE &amp; POWER Cabinet","AKTIVCO",
AI2395="AKTIVCO Coupure ENEO &amp; Baisse de tension","AKTIVCO GRID ONLY",
AI2395="Coupure ENEO &amp; Baisse de tension","IHS GRID ONLY",
AI2395="Defaut GE &amp; POWER Cabinet","IHS",
AI2395="Sharing","Partners",
AI2395="Sites strategiques &amp; DataCenter","SST &amp; DC",
AI2395="Exclu","Exclu",
AI2395="SAT","SAT",
AI2395="SPARE-ISSUE","SPARE-ISSUE",
AI2395="Fiber CAmtel","TRANS_FO_CAMTEL",
AI2395="Fiber AOF","Fiber AOF",
AI2395="Projet OCM (HUAWEI)","TRAVAUX-HUAWEI",
AI2395="Projet OCM (NOKIA)","TRAVAUX-NOKIA",
AI2395="ACCESS-ISSUE","ACCESS-ISSUE",
AI2395="Projet OCM (ZTE, NOKIA, autres projets)","TRAVAUX OCM",
AI2395="No root CAuse","No root cause",
AI2395="ODU HS","PDH",
AI2395="IP &amp; VLAN","PDH",
AI2395="Warehouse HUAWEI","SPARE-ISSUE",
AI2395="SPARE-HS","SPARE-ISSUE",
AI2395="Power Telco","BSS",AI2395="no impacts","no impacts"
),"")</f>
        <v>no impacts</v>
      </c>
      <c r="AH2395" s="57" t="str" cm="1">
        <f t="array" ref="AH2395">IFERROR(_xlfn.IFS(
AI2395="MPR ISSUE","TX ISSUE",
AI2395="BSS Hardware Issue","RAN ISSUE",
AI2395="Sites strategiques, MLL, Pylone, etc.","ENVTECH",
AI2395="AKTIVCO DEFAUT GE &amp; POWER Cabinet","POWER ISSUE",
AI2395="AKTIVCO Coupure ENEO &amp; Baisse de tension","POWER ISSUE",
AI2395="Coupure ENEO &amp; Baisse de tension","POWER ISSUE",
AI2395="Defaut GE &amp; POWER Cabinet","POWER ISSUE",
AI2395="Sharing","POWER ISSUE",
AI2395="Sites strategiques &amp; DataCenter","POWER ISSUE",
AI2395="Exclu","Exclu",
AI2395="SAT","TX ISSUE",
AI2395="SPARE-ISSUE","SPARE-ISSUE",
AI2395="Fiber CAmtel","TX ISSUE",
AI2395="Fiber AOF","TX ISSUE",
AI2395="Projet OCM (HUAWEI)","TRAVAUX-HUAWEI",
AI2395="Projet OCM (NOKIA)","TRAVAUX -NOKIA",
AI2395="ACCESS-ISSUE","ACCESS-ISSUE",
AI2395="Projet OCM (ZTE, NOKIA, autres projets)","TRAVAUX OCM",
AI2395="No root CAuse","No root cause",
AI2395="ODU HS","TX ISSUE",
AI2395="IP &amp; VLAN","TX ISSUE",
AI2395="Warehouse HUAWEI","SPARE-ISSUE",
AI2395="SPARE-HS","SPARE-ISSUE",
AI2395="Power Telco","RAN ISSUE",AI2395="no impacts","no impacts"
),"")</f>
        <v>no impacts</v>
      </c>
      <c r="AI2395" s="85" t="s">
        <v>5998</v>
      </c>
      <c r="AJ2395" s="57" t="str" cm="1">
        <f t="array" ref="AJ2395">IFERROR(_xlfn.IFS(
AI2395="MPR ISSUE","ACTIVE",
AI2395="BSS Hardware Issue","ACTIVE",
AI2395="Sites strategiques, MLL, Pylone, etc.","PASSIVE",
AI2395="AKTIVCO DEFAUT GE &amp; POWER Cabinet","PASSIVE",
AI2395="AKTIVCO Coupure ENEO &amp; Baisse de tension","PASSIVE",
AI2395="Coupure ENEO &amp; Baisse de tension","PASSIVE",
AI2395="Defaut GE &amp; POWER Cabinet","PASSIVE",
AI2395="Sharing","PASSIVE",
AI2395="Sites strategiques &amp; DataCenter","PASSIVE",
AI2395="Exclu","Exclu",
AI2395="SAT","ACTIVE",
AI2395="SPARE-ISSUE","SPARE-ISSUE",
AI2395="Fiber CAmtel","ACTIVE",
AI2395="Fiber AOF","ACTIVE",
AI2395="Projet OCM (HUAWEI)","PLANNED WORKS",
AI2395="Projet OCM (NOKIA)","PLANNED WORKS",
AI2395="ACCESS-ISSUE","ACCESS-ISSUE",
AI2395="Projet OCM (ZTE, NOKIA, autres projets)","PLANNED WORKS",
AI2395="No root CAuse","No root cause",
AI2395="ODU HS","ACTIVE",
AI2395="IP &amp; VLAN","ACTIVE",
AI2395="Warehouse HUAWEI","SPARE-ISSUE",
AI2395="SPARE-HS","SPARE-ISSUE",
AI2395="Power Telco","ACTIVE", AI2395="no impacts","no impacts"
),"")</f>
        <v>no impacts</v>
      </c>
      <c r="AK2395" s="23" t="s">
        <v>5537</v>
      </c>
      <c r="AL2395" s="23" t="str">
        <f t="shared" si="70"/>
        <v>LIT_664</v>
      </c>
      <c r="AN2395" s="9" t="s">
        <v>5537</v>
      </c>
      <c r="AO2395" s="23" t="str">
        <f>_xlfn.XLOOKUP(B2395,'INCIDENT-05-03-2026'!E:E,'INCIDENT-05-03-2026'!F:F,"")</f>
        <v/>
      </c>
      <c r="AP2395" s="7" t="s">
        <v>5537</v>
      </c>
      <c r="AQ2395" s="6"/>
      <c r="AR2395" s="7"/>
      <c r="AS2395" s="3" t="str">
        <f>_xlfn.XLOOKUP(B2395,'[3]tt num | region | site id'!$C:$C,'[3]tt num | region | site id'!$Q:$Q,"")</f>
        <v/>
      </c>
      <c r="AT2395" s="24" t="str">
        <f>_xlfn.XLOOKUP(B2395,'[4]Cells Huawei 03052026 12h'!$B:$B,'[4]Cells Huawei 03052026 12h'!$T:$T,"")</f>
        <v/>
      </c>
      <c r="AU2395" s="24" t="str">
        <f>_xlfn.XLOOKUP(B2395,'[5]cells down 02052026 8h50'!$B:$B,'[5]cells down 02052026 8h50'!$R:$R,"")</f>
        <v/>
      </c>
      <c r="AV2395" s="24" t="str">
        <f>_xlfn.XLOOKUP(B2395,'[5]cells down 02052026 13h50'!$B:$B,'[5]cells down 02052026 13h50'!$R:$R,"")</f>
        <v/>
      </c>
      <c r="AW2395" s="24" t="str">
        <f>_xlfn.XLOOKUP(B2395,'[5]cells down 02052026 13h50'!$B:$B,'[5]cells down 02052026 13h50'!$R:$R,"")</f>
        <v/>
      </c>
      <c r="AX2395" s="24" t="str">
        <f>_xlfn.XLOOKUP(B2395,'[6]cell downs 03052026 8h40 '!$B:$B,'[6]cell downs 03052026 8h40 '!$R:$R,"")</f>
        <v/>
      </c>
      <c r="AY2395" s="24" t="str">
        <f>_xlfn.XLOOKUP(B2395,'[7]ALL SITES DOWN'!$D:$D,'[7]ALL SITES DOWN'!$J:$J,"")</f>
        <v/>
      </c>
      <c r="AZ2395" s="24" t="str">
        <f>_xlfn.XLOOKUP(B2395,'[8]ALL SITES DOWN'!$D:$D,'[8]ALL SITES DOWN'!$J:$J,"")</f>
        <v/>
      </c>
      <c r="BA2395" s="9" t="str">
        <f>_xlfn.XLOOKUP(B2395,[9]sheet1!$AC:$AC,[9]sheet1!$AF:$AF,"")</f>
        <v/>
      </c>
      <c r="BB2395" s="14" t="s">
        <v>5537</v>
      </c>
      <c r="BC2395" s="14" t="s">
        <v>5537</v>
      </c>
      <c r="BD2395" s="14" t="str">
        <f>_xlfn.XLOOKUP(B2395,'[10]cell downs 18042026 17h'!$B:$B,'[10]cell downs 18042026 17h'!$B:$B,"")</f>
        <v/>
      </c>
      <c r="BE2395" s="14" t="str">
        <f>_xlfn.XLOOKUP(B2395,'[11]Cells Huawei 19042026 15h'!$B:$B,'[11]Cells Huawei 19042026 15h'!$B:$B,"")</f>
        <v/>
      </c>
      <c r="BF2395" s="9" t="str">
        <f>_xlfn.XLOOKUP(B2395,'[12]cells down 19042026 9H40'!$B:$B,'[12]cells down 19042026 9H40'!$B:$B,"")</f>
        <v/>
      </c>
      <c r="BG2395" s="9" t="s">
        <v>5065</v>
      </c>
      <c r="BH2395" s="9" t="s">
        <v>5537</v>
      </c>
    </row>
    <row r="2396" spans="1:60" s="9" customFormat="1" x14ac:dyDescent="0.3">
      <c r="A2396" s="1" t="s">
        <v>4992</v>
      </c>
      <c r="B2396" s="8" t="s">
        <v>4993</v>
      </c>
      <c r="C2396" s="3" t="str">
        <f>_xlfn.XLOOKUP(B2396,'[1]daily break down'!$D:$D,'[1]daily break down'!$E:$E,"")</f>
        <v>LITTORAL</v>
      </c>
      <c r="D2396" s="1" t="s">
        <v>11</v>
      </c>
      <c r="E2396" s="1" t="s">
        <v>12</v>
      </c>
      <c r="F2396" s="3" t="s">
        <v>69</v>
      </c>
      <c r="G2396" s="1" t="s">
        <v>4992</v>
      </c>
      <c r="H2396" s="41" t="str">
        <f>_xlfn.XLOOKUP(B2396,[2]CALCULATION!$B:$B,[2]CALCULATION!$H:$H,"")</f>
        <v>NOKIA</v>
      </c>
      <c r="I2396" s="34">
        <v>0</v>
      </c>
      <c r="J2396" s="34">
        <v>0</v>
      </c>
      <c r="K2396" s="34">
        <v>0</v>
      </c>
      <c r="L2396" s="34">
        <v>0</v>
      </c>
      <c r="M2396" s="34">
        <v>0</v>
      </c>
      <c r="N2396" s="34">
        <v>0</v>
      </c>
      <c r="O2396" s="34">
        <v>0</v>
      </c>
      <c r="P2396" s="34">
        <v>0</v>
      </c>
      <c r="Q2396" s="34">
        <v>0</v>
      </c>
      <c r="R2396" s="34">
        <v>0</v>
      </c>
      <c r="S2396" s="35">
        <v>0</v>
      </c>
      <c r="T2396" s="35">
        <v>0</v>
      </c>
      <c r="U2396" s="35">
        <v>0</v>
      </c>
      <c r="V2396" s="35">
        <v>0</v>
      </c>
      <c r="W2396" s="35">
        <v>0</v>
      </c>
      <c r="X2396" s="35">
        <v>0</v>
      </c>
      <c r="Y2396" s="35">
        <v>0</v>
      </c>
      <c r="Z2396" s="35">
        <v>0</v>
      </c>
      <c r="AA2396" s="35">
        <v>0</v>
      </c>
      <c r="AB2396" s="35">
        <v>0</v>
      </c>
      <c r="AC2396" s="35">
        <v>0</v>
      </c>
      <c r="AD2396" s="35">
        <v>0</v>
      </c>
      <c r="AE2396" s="58" t="s">
        <v>5560</v>
      </c>
      <c r="AF2396" s="58"/>
      <c r="AG2396" s="57" t="str" cm="1">
        <f t="array" ref="AG2396">IFERROR(_xlfn.IFS(
AI2396="MPR ISSUE","PDH",
AI2396="BSS Hardware Issue","BSS",
AI2396="Sites strategiques, MLL, Pylone, etc.","ENVTECH",
AI2396="AKTIVCO DEFAUT GE &amp; POWER Cabinet","AKTIVCO",
AI2396="AKTIVCO Coupure ENEO &amp; Baisse de tension","AKTIVCO GRID ONLY",
AI2396="Coupure ENEO &amp; Baisse de tension","IHS GRID ONLY",
AI2396="Defaut GE &amp; POWER Cabinet","IHS",
AI2396="Sharing","Partners",
AI2396="Sites strategiques &amp; DataCenter","SST &amp; DC",
AI2396="Exclu","Exclu",
AI2396="SAT","SAT",
AI2396="SPARE-ISSUE","SPARE-ISSUE",
AI2396="Fiber CAmtel","TRANS_FO_CAMTEL",
AI2396="Fiber AOF","Fiber AOF",
AI2396="Projet OCM (HUAWEI)","TRAVAUX-HUAWEI",
AI2396="Projet OCM (NOKIA)","TRAVAUX-NOKIA",
AI2396="ACCESS-ISSUE","ACCESS-ISSUE",
AI2396="Projet OCM (ZTE, NOKIA, autres projets)","TRAVAUX OCM",
AI2396="No root CAuse","No root cause",
AI2396="ODU HS","PDH",
AI2396="IP &amp; VLAN","PDH",
AI2396="Warehouse HUAWEI","SPARE-ISSUE",
AI2396="SPARE-HS","SPARE-ISSUE",
AI2396="Power Telco","BSS",AI2396="no impacts","no impacts"
),"")</f>
        <v>no impacts</v>
      </c>
      <c r="AH2396" s="57" t="str" cm="1">
        <f t="array" ref="AH2396">IFERROR(_xlfn.IFS(
AI2396="MPR ISSUE","TX ISSUE",
AI2396="BSS Hardware Issue","RAN ISSUE",
AI2396="Sites strategiques, MLL, Pylone, etc.","ENVTECH",
AI2396="AKTIVCO DEFAUT GE &amp; POWER Cabinet","POWER ISSUE",
AI2396="AKTIVCO Coupure ENEO &amp; Baisse de tension","POWER ISSUE",
AI2396="Coupure ENEO &amp; Baisse de tension","POWER ISSUE",
AI2396="Defaut GE &amp; POWER Cabinet","POWER ISSUE",
AI2396="Sharing","POWER ISSUE",
AI2396="Sites strategiques &amp; DataCenter","POWER ISSUE",
AI2396="Exclu","Exclu",
AI2396="SAT","TX ISSUE",
AI2396="SPARE-ISSUE","SPARE-ISSUE",
AI2396="Fiber CAmtel","TX ISSUE",
AI2396="Fiber AOF","TX ISSUE",
AI2396="Projet OCM (HUAWEI)","TRAVAUX-HUAWEI",
AI2396="Projet OCM (NOKIA)","TRAVAUX -NOKIA",
AI2396="ACCESS-ISSUE","ACCESS-ISSUE",
AI2396="Projet OCM (ZTE, NOKIA, autres projets)","TRAVAUX OCM",
AI2396="No root CAuse","No root cause",
AI2396="ODU HS","TX ISSUE",
AI2396="IP &amp; VLAN","TX ISSUE",
AI2396="Warehouse HUAWEI","SPARE-ISSUE",
AI2396="SPARE-HS","SPARE-ISSUE",
AI2396="Power Telco","RAN ISSUE",AI2396="no impacts","no impacts"
),"")</f>
        <v>no impacts</v>
      </c>
      <c r="AI2396" s="85" t="s">
        <v>5998</v>
      </c>
      <c r="AJ2396" s="57" t="str" cm="1">
        <f t="array" ref="AJ2396">IFERROR(_xlfn.IFS(
AI2396="MPR ISSUE","ACTIVE",
AI2396="BSS Hardware Issue","ACTIVE",
AI2396="Sites strategiques, MLL, Pylone, etc.","PASSIVE",
AI2396="AKTIVCO DEFAUT GE &amp; POWER Cabinet","PASSIVE",
AI2396="AKTIVCO Coupure ENEO &amp; Baisse de tension","PASSIVE",
AI2396="Coupure ENEO &amp; Baisse de tension","PASSIVE",
AI2396="Defaut GE &amp; POWER Cabinet","PASSIVE",
AI2396="Sharing","PASSIVE",
AI2396="Sites strategiques &amp; DataCenter","PASSIVE",
AI2396="Exclu","Exclu",
AI2396="SAT","ACTIVE",
AI2396="SPARE-ISSUE","SPARE-ISSUE",
AI2396="Fiber CAmtel","ACTIVE",
AI2396="Fiber AOF","ACTIVE",
AI2396="Projet OCM (HUAWEI)","PLANNED WORKS",
AI2396="Projet OCM (NOKIA)","PLANNED WORKS",
AI2396="ACCESS-ISSUE","ACCESS-ISSUE",
AI2396="Projet OCM (ZTE, NOKIA, autres projets)","PLANNED WORKS",
AI2396="No root CAuse","No root cause",
AI2396="ODU HS","ACTIVE",
AI2396="IP &amp; VLAN","ACTIVE",
AI2396="Warehouse HUAWEI","SPARE-ISSUE",
AI2396="SPARE-HS","SPARE-ISSUE",
AI2396="Power Telco","ACTIVE", AI2396="no impacts","no impacts"
),"")</f>
        <v>no impacts</v>
      </c>
      <c r="AK2396" s="23" t="s">
        <v>5537</v>
      </c>
      <c r="AL2396" s="23" t="str">
        <f t="shared" si="70"/>
        <v>SUD_004</v>
      </c>
      <c r="AN2396" s="9" t="s">
        <v>5537</v>
      </c>
      <c r="AO2396" s="23" t="str">
        <f>_xlfn.XLOOKUP(B2396,'INCIDENT-05-03-2026'!E:E,'INCIDENT-05-03-2026'!F:F,"")</f>
        <v/>
      </c>
      <c r="AP2396" s="7" t="s">
        <v>5537</v>
      </c>
      <c r="AQ2396" s="6"/>
      <c r="AR2396" s="7"/>
      <c r="AS2396" s="3" t="str">
        <f>_xlfn.XLOOKUP(B2396,'[3]tt num | region | site id'!$C:$C,'[3]tt num | region | site id'!$Q:$Q,"")</f>
        <v/>
      </c>
      <c r="AT2396" s="24" t="str">
        <f>_xlfn.XLOOKUP(B2396,'[4]Cells Huawei 03052026 12h'!$B:$B,'[4]Cells Huawei 03052026 12h'!$T:$T,"")</f>
        <v/>
      </c>
      <c r="AU2396" s="24" t="str">
        <f>_xlfn.XLOOKUP(B2396,'[5]cells down 02052026 8h50'!$B:$B,'[5]cells down 02052026 8h50'!$R:$R,"")</f>
        <v/>
      </c>
      <c r="AV2396" s="24" t="str">
        <f>_xlfn.XLOOKUP(B2396,'[5]cells down 02052026 13h50'!$B:$B,'[5]cells down 02052026 13h50'!$R:$R,"")</f>
        <v/>
      </c>
      <c r="AW2396" s="24" t="str">
        <f>_xlfn.XLOOKUP(B2396,'[5]cells down 02052026 13h50'!$B:$B,'[5]cells down 02052026 13h50'!$R:$R,"")</f>
        <v/>
      </c>
      <c r="AX2396" s="24" t="str">
        <f>_xlfn.XLOOKUP(B2396,'[6]cell downs 03052026 8h40 '!$B:$B,'[6]cell downs 03052026 8h40 '!$R:$R,"")</f>
        <v/>
      </c>
      <c r="AY2396" s="24" t="str">
        <f>_xlfn.XLOOKUP(B2396,'[7]ALL SITES DOWN'!$D:$D,'[7]ALL SITES DOWN'!$J:$J,"")</f>
        <v/>
      </c>
      <c r="AZ2396" s="24" t="str">
        <f>_xlfn.XLOOKUP(B2396,'[8]ALL SITES DOWN'!$D:$D,'[8]ALL SITES DOWN'!$J:$J,"")</f>
        <v/>
      </c>
      <c r="BA2396" s="9" t="str">
        <f>_xlfn.XLOOKUP(B2396,[9]sheet1!$AC:$AC,[9]sheet1!$AF:$AF,"")</f>
        <v/>
      </c>
      <c r="BB2396" s="14" t="s">
        <v>5537</v>
      </c>
      <c r="BC2396" s="14" t="s">
        <v>5537</v>
      </c>
      <c r="BD2396" s="14" t="str">
        <f>_xlfn.XLOOKUP(B2396,'[10]cell downs 18042026 17h'!$B:$B,'[10]cell downs 18042026 17h'!$B:$B,"")</f>
        <v/>
      </c>
      <c r="BE2396" s="14" t="str">
        <f>_xlfn.XLOOKUP(B2396,'[11]Cells Huawei 19042026 15h'!$B:$B,'[11]Cells Huawei 19042026 15h'!$B:$B,"")</f>
        <v/>
      </c>
      <c r="BF2396" s="9" t="str">
        <f>_xlfn.XLOOKUP(B2396,'[12]cells down 19042026 9H40'!$B:$B,'[12]cells down 19042026 9H40'!$B:$B,"")</f>
        <v/>
      </c>
      <c r="BG2396" s="9" t="s">
        <v>4993</v>
      </c>
      <c r="BH2396" s="9" t="s">
        <v>12</v>
      </c>
    </row>
    <row r="2397" spans="1:60" s="9" customFormat="1" x14ac:dyDescent="0.3">
      <c r="A2397" s="1" t="s">
        <v>4994</v>
      </c>
      <c r="B2397" s="8" t="s">
        <v>4995</v>
      </c>
      <c r="C2397" s="3" t="str">
        <f>_xlfn.XLOOKUP(B2397,'[1]daily break down'!$D:$D,'[1]daily break down'!$E:$E,"")</f>
        <v>CENTRE</v>
      </c>
      <c r="D2397" s="1" t="s">
        <v>21</v>
      </c>
      <c r="E2397" s="1" t="s">
        <v>563</v>
      </c>
      <c r="F2397" s="3" t="s">
        <v>37</v>
      </c>
      <c r="G2397" s="1" t="s">
        <v>3771</v>
      </c>
      <c r="H2397" s="42" t="str">
        <f>_xlfn.XLOOKUP(B2397,[2]CALCULATION!$B:$B,[2]CALCULATION!$H:$H,"")</f>
        <v>ZTE</v>
      </c>
      <c r="I2397" s="34">
        <v>0</v>
      </c>
      <c r="J2397" s="34">
        <v>0</v>
      </c>
      <c r="K2397" s="34">
        <v>0</v>
      </c>
      <c r="L2397" s="34">
        <v>0</v>
      </c>
      <c r="M2397" s="34">
        <v>0</v>
      </c>
      <c r="N2397" s="34">
        <v>0</v>
      </c>
      <c r="O2397" s="34">
        <v>0</v>
      </c>
      <c r="P2397" s="34">
        <v>0</v>
      </c>
      <c r="Q2397" s="34">
        <v>0</v>
      </c>
      <c r="R2397" s="34">
        <v>0</v>
      </c>
      <c r="S2397" s="35">
        <v>0</v>
      </c>
      <c r="T2397" s="35">
        <v>0</v>
      </c>
      <c r="U2397" s="35">
        <v>0</v>
      </c>
      <c r="V2397" s="35">
        <v>0</v>
      </c>
      <c r="W2397" s="35">
        <v>0</v>
      </c>
      <c r="X2397" s="35">
        <v>0</v>
      </c>
      <c r="Y2397" s="35">
        <v>0</v>
      </c>
      <c r="Z2397" s="35">
        <v>0</v>
      </c>
      <c r="AA2397" s="35">
        <v>0</v>
      </c>
      <c r="AB2397" s="35">
        <v>0</v>
      </c>
      <c r="AC2397" s="35">
        <v>0</v>
      </c>
      <c r="AD2397" s="35">
        <v>0</v>
      </c>
      <c r="AE2397" s="58" t="s">
        <v>5560</v>
      </c>
      <c r="AF2397" s="58"/>
      <c r="AG2397" s="57" t="str" cm="1">
        <f t="array" ref="AG2397">IFERROR(_xlfn.IFS(
AI2397="MPR ISSUE","PDH",
AI2397="BSS Hardware Issue","BSS",
AI2397="Sites strategiques, MLL, Pylone, etc.","ENVTECH",
AI2397="AKTIVCO DEFAUT GE &amp; POWER Cabinet","AKTIVCO",
AI2397="AKTIVCO Coupure ENEO &amp; Baisse de tension","AKTIVCO GRID ONLY",
AI2397="Coupure ENEO &amp; Baisse de tension","IHS GRID ONLY",
AI2397="Defaut GE &amp; POWER Cabinet","IHS",
AI2397="Sharing","Partners",
AI2397="Sites strategiques &amp; DataCenter","SST &amp; DC",
AI2397="Exclu","Exclu",
AI2397="SAT","SAT",
AI2397="SPARE-ISSUE","SPARE-ISSUE",
AI2397="Fiber CAmtel","TRANS_FO_CAMTEL",
AI2397="Fiber AOF","Fiber AOF",
AI2397="Projet OCM (HUAWEI)","TRAVAUX-HUAWEI",
AI2397="Projet OCM (NOKIA)","TRAVAUX-NOKIA",
AI2397="ACCESS-ISSUE","ACCESS-ISSUE",
AI2397="Projet OCM (ZTE, NOKIA, autres projets)","TRAVAUX OCM",
AI2397="No root CAuse","No root cause",
AI2397="ODU HS","PDH",
AI2397="IP &amp; VLAN","PDH",
AI2397="Warehouse HUAWEI","SPARE-ISSUE",
AI2397="SPARE-HS","SPARE-ISSUE",
AI2397="Power Telco","BSS",AI2397="no impacts","no impacts"
),"")</f>
        <v>no impacts</v>
      </c>
      <c r="AH2397" s="57" t="str" cm="1">
        <f t="array" ref="AH2397">IFERROR(_xlfn.IFS(
AI2397="MPR ISSUE","TX ISSUE",
AI2397="BSS Hardware Issue","RAN ISSUE",
AI2397="Sites strategiques, MLL, Pylone, etc.","ENVTECH",
AI2397="AKTIVCO DEFAUT GE &amp; POWER Cabinet","POWER ISSUE",
AI2397="AKTIVCO Coupure ENEO &amp; Baisse de tension","POWER ISSUE",
AI2397="Coupure ENEO &amp; Baisse de tension","POWER ISSUE",
AI2397="Defaut GE &amp; POWER Cabinet","POWER ISSUE",
AI2397="Sharing","POWER ISSUE",
AI2397="Sites strategiques &amp; DataCenter","POWER ISSUE",
AI2397="Exclu","Exclu",
AI2397="SAT","TX ISSUE",
AI2397="SPARE-ISSUE","SPARE-ISSUE",
AI2397="Fiber CAmtel","TX ISSUE",
AI2397="Fiber AOF","TX ISSUE",
AI2397="Projet OCM (HUAWEI)","TRAVAUX-HUAWEI",
AI2397="Projet OCM (NOKIA)","TRAVAUX -NOKIA",
AI2397="ACCESS-ISSUE","ACCESS-ISSUE",
AI2397="Projet OCM (ZTE, NOKIA, autres projets)","TRAVAUX OCM",
AI2397="No root CAuse","No root cause",
AI2397="ODU HS","TX ISSUE",
AI2397="IP &amp; VLAN","TX ISSUE",
AI2397="Warehouse HUAWEI","SPARE-ISSUE",
AI2397="SPARE-HS","SPARE-ISSUE",
AI2397="Power Telco","RAN ISSUE",AI2397="no impacts","no impacts"
),"")</f>
        <v>no impacts</v>
      </c>
      <c r="AI2397" s="85" t="s">
        <v>5998</v>
      </c>
      <c r="AJ2397" s="57" t="str" cm="1">
        <f t="array" ref="AJ2397">IFERROR(_xlfn.IFS(
AI2397="MPR ISSUE","ACTIVE",
AI2397="BSS Hardware Issue","ACTIVE",
AI2397="Sites strategiques, MLL, Pylone, etc.","PASSIVE",
AI2397="AKTIVCO DEFAUT GE &amp; POWER Cabinet","PASSIVE",
AI2397="AKTIVCO Coupure ENEO &amp; Baisse de tension","PASSIVE",
AI2397="Coupure ENEO &amp; Baisse de tension","PASSIVE",
AI2397="Defaut GE &amp; POWER Cabinet","PASSIVE",
AI2397="Sharing","PASSIVE",
AI2397="Sites strategiques &amp; DataCenter","PASSIVE",
AI2397="Exclu","Exclu",
AI2397="SAT","ACTIVE",
AI2397="SPARE-ISSUE","SPARE-ISSUE",
AI2397="Fiber CAmtel","ACTIVE",
AI2397="Fiber AOF","ACTIVE",
AI2397="Projet OCM (HUAWEI)","PLANNED WORKS",
AI2397="Projet OCM (NOKIA)","PLANNED WORKS",
AI2397="ACCESS-ISSUE","ACCESS-ISSUE",
AI2397="Projet OCM (ZTE, NOKIA, autres projets)","PLANNED WORKS",
AI2397="No root CAuse","No root cause",
AI2397="ODU HS","ACTIVE",
AI2397="IP &amp; VLAN","ACTIVE",
AI2397="Warehouse HUAWEI","SPARE-ISSUE",
AI2397="SPARE-HS","SPARE-ISSUE",
AI2397="Power Telco","ACTIVE", AI2397="no impacts","no impacts"
),"")</f>
        <v>no impacts</v>
      </c>
      <c r="AK2397" s="23" t="s">
        <v>5537</v>
      </c>
      <c r="AL2397" s="23" t="str">
        <f t="shared" si="70"/>
        <v>CTR_826</v>
      </c>
      <c r="AN2397" s="9" t="s">
        <v>5537</v>
      </c>
      <c r="AO2397" s="23" t="str">
        <f>_xlfn.XLOOKUP(B2397,'INCIDENT-05-03-2026'!E:E,'INCIDENT-05-03-2026'!F:F,"")</f>
        <v/>
      </c>
      <c r="AP2397" s="7" t="s">
        <v>5537</v>
      </c>
      <c r="AQ2397" s="6"/>
      <c r="AR2397" s="7"/>
      <c r="AS2397" s="3" t="str">
        <f>_xlfn.XLOOKUP(B2397,'[3]tt num | region | site id'!$C:$C,'[3]tt num | region | site id'!$Q:$Q,"")</f>
        <v/>
      </c>
      <c r="AT2397" s="24" t="str">
        <f>_xlfn.XLOOKUP(B2397,'[4]Cells Huawei 03052026 12h'!$B:$B,'[4]Cells Huawei 03052026 12h'!$T:$T,"")</f>
        <v/>
      </c>
      <c r="AU2397" s="24" t="str">
        <f>_xlfn.XLOOKUP(B2397,'[5]cells down 02052026 8h50'!$B:$B,'[5]cells down 02052026 8h50'!$R:$R,"")</f>
        <v/>
      </c>
      <c r="AV2397" s="24" t="str">
        <f>_xlfn.XLOOKUP(B2397,'[5]cells down 02052026 13h50'!$B:$B,'[5]cells down 02052026 13h50'!$R:$R,"")</f>
        <v/>
      </c>
      <c r="AW2397" s="24" t="str">
        <f>_xlfn.XLOOKUP(B2397,'[5]cells down 02052026 13h50'!$B:$B,'[5]cells down 02052026 13h50'!$R:$R,"")</f>
        <v/>
      </c>
      <c r="AX2397" s="24" t="str">
        <f>_xlfn.XLOOKUP(B2397,'[6]cell downs 03052026 8h40 '!$B:$B,'[6]cell downs 03052026 8h40 '!$R:$R,"")</f>
        <v/>
      </c>
      <c r="AY2397" s="24" t="str">
        <f>_xlfn.XLOOKUP(B2397,'[7]ALL SITES DOWN'!$D:$D,'[7]ALL SITES DOWN'!$J:$J,"")</f>
        <v/>
      </c>
      <c r="AZ2397" s="24" t="str">
        <f>_xlfn.XLOOKUP(B2397,'[8]ALL SITES DOWN'!$D:$D,'[8]ALL SITES DOWN'!$J:$J,"")</f>
        <v/>
      </c>
      <c r="BA2397" s="9" t="str">
        <f>_xlfn.XLOOKUP(B2397,[9]sheet1!$AC:$AC,[9]sheet1!$AF:$AF,"")</f>
        <v/>
      </c>
      <c r="BB2397" s="14" t="s">
        <v>5537</v>
      </c>
      <c r="BC2397" s="14" t="s">
        <v>5537</v>
      </c>
      <c r="BD2397" s="14" t="str">
        <f>_xlfn.XLOOKUP(B2397,'[10]cell downs 18042026 17h'!$B:$B,'[10]cell downs 18042026 17h'!$B:$B,"")</f>
        <v/>
      </c>
      <c r="BE2397" s="14" t="str">
        <f>_xlfn.XLOOKUP(B2397,'[11]Cells Huawei 19042026 15h'!$B:$B,'[11]Cells Huawei 19042026 15h'!$B:$B,"")</f>
        <v/>
      </c>
      <c r="BF2397" s="9" t="str">
        <f>_xlfn.XLOOKUP(B2397,'[12]cells down 19042026 9H40'!$B:$B,'[12]cells down 19042026 9H40'!$B:$B,"")</f>
        <v/>
      </c>
      <c r="BG2397" s="9" t="s">
        <v>5537</v>
      </c>
      <c r="BH2397" s="9" t="s">
        <v>12</v>
      </c>
    </row>
    <row r="2398" spans="1:60" s="9" customFormat="1" x14ac:dyDescent="0.3">
      <c r="A2398" s="1" t="s">
        <v>5075</v>
      </c>
      <c r="B2398" s="8" t="s">
        <v>5076</v>
      </c>
      <c r="C2398" s="3" t="str">
        <f>_xlfn.XLOOKUP(B2398,'[1]daily break down'!$D:$D,'[1]daily break down'!$E:$E,"")</f>
        <v>CENTRE</v>
      </c>
      <c r="D2398" s="1" t="s">
        <v>11</v>
      </c>
      <c r="E2398" s="1" t="s">
        <v>12</v>
      </c>
      <c r="F2398" s="3" t="s">
        <v>37</v>
      </c>
      <c r="G2398" s="1" t="s">
        <v>5075</v>
      </c>
      <c r="H2398" s="42" t="str">
        <f>_xlfn.XLOOKUP(B2398,[2]CALCULATION!$B:$B,[2]CALCULATION!$H:$H,"")</f>
        <v>ZTE</v>
      </c>
      <c r="I2398" s="34">
        <v>0</v>
      </c>
      <c r="J2398" s="34">
        <v>0</v>
      </c>
      <c r="K2398" s="34">
        <v>0</v>
      </c>
      <c r="L2398" s="34">
        <v>0</v>
      </c>
      <c r="M2398" s="34">
        <v>0</v>
      </c>
      <c r="N2398" s="34">
        <v>0</v>
      </c>
      <c r="O2398" s="34">
        <v>0</v>
      </c>
      <c r="P2398" s="34">
        <v>0</v>
      </c>
      <c r="Q2398" s="34">
        <v>0</v>
      </c>
      <c r="R2398" s="34">
        <v>0</v>
      </c>
      <c r="S2398" s="35">
        <v>0</v>
      </c>
      <c r="T2398" s="35">
        <v>0</v>
      </c>
      <c r="U2398" s="35">
        <v>0</v>
      </c>
      <c r="V2398" s="35">
        <v>0</v>
      </c>
      <c r="W2398" s="35">
        <v>0</v>
      </c>
      <c r="X2398" s="35">
        <v>0</v>
      </c>
      <c r="Y2398" s="35">
        <v>0</v>
      </c>
      <c r="Z2398" s="35">
        <v>0</v>
      </c>
      <c r="AA2398" s="35">
        <v>0</v>
      </c>
      <c r="AB2398" s="35">
        <v>0</v>
      </c>
      <c r="AC2398" s="35">
        <v>0</v>
      </c>
      <c r="AD2398" s="35">
        <v>0</v>
      </c>
      <c r="AE2398" s="58" t="s">
        <v>5560</v>
      </c>
      <c r="AF2398" s="58"/>
      <c r="AG2398" s="57" t="str" cm="1">
        <f t="array" ref="AG2398">IFERROR(_xlfn.IFS(
AI2398="MPR ISSUE","PDH",
AI2398="BSS Hardware Issue","BSS",
AI2398="Sites strategiques, MLL, Pylone, etc.","ENVTECH",
AI2398="AKTIVCO DEFAUT GE &amp; POWER Cabinet","AKTIVCO",
AI2398="AKTIVCO Coupure ENEO &amp; Baisse de tension","AKTIVCO GRID ONLY",
AI2398="Coupure ENEO &amp; Baisse de tension","IHS GRID ONLY",
AI2398="Defaut GE &amp; POWER Cabinet","IHS",
AI2398="Sharing","Partners",
AI2398="Sites strategiques &amp; DataCenter","SST &amp; DC",
AI2398="Exclu","Exclu",
AI2398="SAT","SAT",
AI2398="SPARE-ISSUE","SPARE-ISSUE",
AI2398="Fiber CAmtel","TRANS_FO_CAMTEL",
AI2398="Fiber AOF","Fiber AOF",
AI2398="Projet OCM (HUAWEI)","TRAVAUX-HUAWEI",
AI2398="Projet OCM (NOKIA)","TRAVAUX-NOKIA",
AI2398="ACCESS-ISSUE","ACCESS-ISSUE",
AI2398="Projet OCM (ZTE, NOKIA, autres projets)","TRAVAUX OCM",
AI2398="No root CAuse","No root cause",
AI2398="ODU HS","PDH",
AI2398="IP &amp; VLAN","PDH",
AI2398="Warehouse HUAWEI","SPARE-ISSUE",
AI2398="SPARE-HS","SPARE-ISSUE",
AI2398="Power Telco","BSS",AI2398="no impacts","no impacts"
),"")</f>
        <v>no impacts</v>
      </c>
      <c r="AH2398" s="57" t="str" cm="1">
        <f t="array" ref="AH2398">IFERROR(_xlfn.IFS(
AI2398="MPR ISSUE","TX ISSUE",
AI2398="BSS Hardware Issue","RAN ISSUE",
AI2398="Sites strategiques, MLL, Pylone, etc.","ENVTECH",
AI2398="AKTIVCO DEFAUT GE &amp; POWER Cabinet","POWER ISSUE",
AI2398="AKTIVCO Coupure ENEO &amp; Baisse de tension","POWER ISSUE",
AI2398="Coupure ENEO &amp; Baisse de tension","POWER ISSUE",
AI2398="Defaut GE &amp; POWER Cabinet","POWER ISSUE",
AI2398="Sharing","POWER ISSUE",
AI2398="Sites strategiques &amp; DataCenter","POWER ISSUE",
AI2398="Exclu","Exclu",
AI2398="SAT","TX ISSUE",
AI2398="SPARE-ISSUE","SPARE-ISSUE",
AI2398="Fiber CAmtel","TX ISSUE",
AI2398="Fiber AOF","TX ISSUE",
AI2398="Projet OCM (HUAWEI)","TRAVAUX-HUAWEI",
AI2398="Projet OCM (NOKIA)","TRAVAUX -NOKIA",
AI2398="ACCESS-ISSUE","ACCESS-ISSUE",
AI2398="Projet OCM (ZTE, NOKIA, autres projets)","TRAVAUX OCM",
AI2398="No root CAuse","No root cause",
AI2398="ODU HS","TX ISSUE",
AI2398="IP &amp; VLAN","TX ISSUE",
AI2398="Warehouse HUAWEI","SPARE-ISSUE",
AI2398="SPARE-HS","SPARE-ISSUE",
AI2398="Power Telco","RAN ISSUE",AI2398="no impacts","no impacts"
),"")</f>
        <v>no impacts</v>
      </c>
      <c r="AI2398" s="85" t="s">
        <v>5998</v>
      </c>
      <c r="AJ2398" s="57" t="str" cm="1">
        <f t="array" ref="AJ2398">IFERROR(_xlfn.IFS(
AI2398="MPR ISSUE","ACTIVE",
AI2398="BSS Hardware Issue","ACTIVE",
AI2398="Sites strategiques, MLL, Pylone, etc.","PASSIVE",
AI2398="AKTIVCO DEFAUT GE &amp; POWER Cabinet","PASSIVE",
AI2398="AKTIVCO Coupure ENEO &amp; Baisse de tension","PASSIVE",
AI2398="Coupure ENEO &amp; Baisse de tension","PASSIVE",
AI2398="Defaut GE &amp; POWER Cabinet","PASSIVE",
AI2398="Sharing","PASSIVE",
AI2398="Sites strategiques &amp; DataCenter","PASSIVE",
AI2398="Exclu","Exclu",
AI2398="SAT","ACTIVE",
AI2398="SPARE-ISSUE","SPARE-ISSUE",
AI2398="Fiber CAmtel","ACTIVE",
AI2398="Fiber AOF","ACTIVE",
AI2398="Projet OCM (HUAWEI)","PLANNED WORKS",
AI2398="Projet OCM (NOKIA)","PLANNED WORKS",
AI2398="ACCESS-ISSUE","ACCESS-ISSUE",
AI2398="Projet OCM (ZTE, NOKIA, autres projets)","PLANNED WORKS",
AI2398="No root CAuse","No root cause",
AI2398="ODU HS","ACTIVE",
AI2398="IP &amp; VLAN","ACTIVE",
AI2398="Warehouse HUAWEI","SPARE-ISSUE",
AI2398="SPARE-HS","SPARE-ISSUE",
AI2398="Power Telco","ACTIVE", AI2398="no impacts","no impacts"
),"")</f>
        <v>no impacts</v>
      </c>
      <c r="AK2398" s="23" t="s">
        <v>5537</v>
      </c>
      <c r="AL2398" s="23" t="str">
        <f t="shared" si="70"/>
        <v>CTR_356</v>
      </c>
      <c r="AN2398" s="9" t="s">
        <v>5537</v>
      </c>
      <c r="AO2398" s="23" t="str">
        <f>_xlfn.XLOOKUP(B2398,'INCIDENT-05-03-2026'!E:E,'INCIDENT-05-03-2026'!F:F,"")</f>
        <v/>
      </c>
      <c r="AP2398" s="7" t="s">
        <v>5537</v>
      </c>
      <c r="AQ2398" s="6"/>
      <c r="AR2398" s="7"/>
      <c r="AS2398" s="3" t="str">
        <f>_xlfn.XLOOKUP(B2398,'[3]tt num | region | site id'!$C:$C,'[3]tt num | region | site id'!$Q:$Q,"")</f>
        <v/>
      </c>
      <c r="AT2398" s="24" t="str">
        <f>_xlfn.XLOOKUP(B2398,'[4]Cells Huawei 03052026 12h'!$B:$B,'[4]Cells Huawei 03052026 12h'!$T:$T,"")</f>
        <v/>
      </c>
      <c r="AU2398" s="24" t="str">
        <f>_xlfn.XLOOKUP(B2398,'[5]cells down 02052026 8h50'!$B:$B,'[5]cells down 02052026 8h50'!$R:$R,"")</f>
        <v/>
      </c>
      <c r="AV2398" s="24" t="str">
        <f>_xlfn.XLOOKUP(B2398,'[5]cells down 02052026 13h50'!$B:$B,'[5]cells down 02052026 13h50'!$R:$R,"")</f>
        <v/>
      </c>
      <c r="AW2398" s="24" t="str">
        <f>_xlfn.XLOOKUP(B2398,'[5]cells down 02052026 13h50'!$B:$B,'[5]cells down 02052026 13h50'!$R:$R,"")</f>
        <v/>
      </c>
      <c r="AX2398" s="24" t="str">
        <f>_xlfn.XLOOKUP(B2398,'[6]cell downs 03052026 8h40 '!$B:$B,'[6]cell downs 03052026 8h40 '!$R:$R,"")</f>
        <v/>
      </c>
      <c r="AY2398" s="24" t="str">
        <f>_xlfn.XLOOKUP(B2398,'[7]ALL SITES DOWN'!$D:$D,'[7]ALL SITES DOWN'!$J:$J,"")</f>
        <v/>
      </c>
      <c r="AZ2398" s="24" t="str">
        <f>_xlfn.XLOOKUP(B2398,'[8]ALL SITES DOWN'!$D:$D,'[8]ALL SITES DOWN'!$J:$J,"")</f>
        <v/>
      </c>
      <c r="BA2398" s="9" t="str">
        <f>_xlfn.XLOOKUP(B2398,[9]sheet1!$AC:$AC,[9]sheet1!$AF:$AF,"")</f>
        <v/>
      </c>
      <c r="BB2398" s="14" t="s">
        <v>5537</v>
      </c>
      <c r="BC2398" s="14" t="s">
        <v>5537</v>
      </c>
      <c r="BD2398" s="14" t="str">
        <f>_xlfn.XLOOKUP(B2398,'[10]cell downs 18042026 17h'!$B:$B,'[10]cell downs 18042026 17h'!$B:$B,"")</f>
        <v/>
      </c>
      <c r="BE2398" s="14" t="str">
        <f>_xlfn.XLOOKUP(B2398,'[11]Cells Huawei 19042026 15h'!$B:$B,'[11]Cells Huawei 19042026 15h'!$B:$B,"")</f>
        <v/>
      </c>
      <c r="BF2398" s="9" t="str">
        <f>_xlfn.XLOOKUP(B2398,'[12]cells down 19042026 9H40'!$B:$B,'[12]cells down 19042026 9H40'!$B:$B,"")</f>
        <v/>
      </c>
      <c r="BG2398" s="9" t="s">
        <v>5076</v>
      </c>
      <c r="BH2398" s="9" t="s">
        <v>5537</v>
      </c>
    </row>
    <row r="2399" spans="1:60" s="9" customFormat="1" x14ac:dyDescent="0.3">
      <c r="A2399" s="1" t="s">
        <v>4996</v>
      </c>
      <c r="B2399" s="8" t="s">
        <v>4997</v>
      </c>
      <c r="C2399" s="3" t="str">
        <f>_xlfn.XLOOKUP(B2399,'[1]daily break down'!$D:$D,'[1]daily break down'!$E:$E,"")</f>
        <v>CENTRE</v>
      </c>
      <c r="D2399" s="1" t="s">
        <v>11</v>
      </c>
      <c r="E2399" s="1" t="s">
        <v>12</v>
      </c>
      <c r="F2399" s="3" t="s">
        <v>37</v>
      </c>
      <c r="G2399" s="1" t="s">
        <v>4791</v>
      </c>
      <c r="H2399" s="42" t="str">
        <f>_xlfn.XLOOKUP(B2399,[2]CALCULATION!$B:$B,[2]CALCULATION!$H:$H,"")</f>
        <v>ZTE</v>
      </c>
      <c r="I2399" s="34">
        <v>0</v>
      </c>
      <c r="J2399" s="34">
        <v>0</v>
      </c>
      <c r="K2399" s="34">
        <v>0</v>
      </c>
      <c r="L2399" s="34">
        <v>0</v>
      </c>
      <c r="M2399" s="34">
        <v>0</v>
      </c>
      <c r="N2399" s="34">
        <v>0</v>
      </c>
      <c r="O2399" s="34">
        <v>0</v>
      </c>
      <c r="P2399" s="34">
        <v>0</v>
      </c>
      <c r="Q2399" s="34">
        <v>0</v>
      </c>
      <c r="R2399" s="34">
        <v>0</v>
      </c>
      <c r="S2399" s="35">
        <v>0</v>
      </c>
      <c r="T2399" s="35">
        <v>0</v>
      </c>
      <c r="U2399" s="35">
        <v>0</v>
      </c>
      <c r="V2399" s="35">
        <v>0</v>
      </c>
      <c r="W2399" s="35">
        <v>0</v>
      </c>
      <c r="X2399" s="35">
        <v>0</v>
      </c>
      <c r="Y2399" s="35">
        <v>0</v>
      </c>
      <c r="Z2399" s="35">
        <v>0</v>
      </c>
      <c r="AA2399" s="35">
        <v>0</v>
      </c>
      <c r="AB2399" s="35">
        <v>0</v>
      </c>
      <c r="AC2399" s="35">
        <v>0</v>
      </c>
      <c r="AD2399" s="35">
        <v>0</v>
      </c>
      <c r="AE2399" s="58" t="s">
        <v>5560</v>
      </c>
      <c r="AF2399" s="58"/>
      <c r="AG2399" s="57" t="str" cm="1">
        <f t="array" ref="AG2399">IFERROR(_xlfn.IFS(
AI2399="MPR ISSUE","PDH",
AI2399="BSS Hardware Issue","BSS",
AI2399="Sites strategiques, MLL, Pylone, etc.","ENVTECH",
AI2399="AKTIVCO DEFAUT GE &amp; POWER Cabinet","AKTIVCO",
AI2399="AKTIVCO Coupure ENEO &amp; Baisse de tension","AKTIVCO GRID ONLY",
AI2399="Coupure ENEO &amp; Baisse de tension","IHS GRID ONLY",
AI2399="Defaut GE &amp; POWER Cabinet","IHS",
AI2399="Sharing","Partners",
AI2399="Sites strategiques &amp; DataCenter","SST &amp; DC",
AI2399="Exclu","Exclu",
AI2399="SAT","SAT",
AI2399="SPARE-ISSUE","SPARE-ISSUE",
AI2399="Fiber CAmtel","TRANS_FO_CAMTEL",
AI2399="Fiber AOF","Fiber AOF",
AI2399="Projet OCM (HUAWEI)","TRAVAUX-HUAWEI",
AI2399="Projet OCM (NOKIA)","TRAVAUX-NOKIA",
AI2399="ACCESS-ISSUE","ACCESS-ISSUE",
AI2399="Projet OCM (ZTE, NOKIA, autres projets)","TRAVAUX OCM",
AI2399="No root CAuse","No root cause",
AI2399="ODU HS","PDH",
AI2399="IP &amp; VLAN","PDH",
AI2399="Warehouse HUAWEI","SPARE-ISSUE",
AI2399="SPARE-HS","SPARE-ISSUE",
AI2399="Power Telco","BSS",AI2399="no impacts","no impacts"
),"")</f>
        <v>no impacts</v>
      </c>
      <c r="AH2399" s="57" t="str" cm="1">
        <f t="array" ref="AH2399">IFERROR(_xlfn.IFS(
AI2399="MPR ISSUE","TX ISSUE",
AI2399="BSS Hardware Issue","RAN ISSUE",
AI2399="Sites strategiques, MLL, Pylone, etc.","ENVTECH",
AI2399="AKTIVCO DEFAUT GE &amp; POWER Cabinet","POWER ISSUE",
AI2399="AKTIVCO Coupure ENEO &amp; Baisse de tension","POWER ISSUE",
AI2399="Coupure ENEO &amp; Baisse de tension","POWER ISSUE",
AI2399="Defaut GE &amp; POWER Cabinet","POWER ISSUE",
AI2399="Sharing","POWER ISSUE",
AI2399="Sites strategiques &amp; DataCenter","POWER ISSUE",
AI2399="Exclu","Exclu",
AI2399="SAT","TX ISSUE",
AI2399="SPARE-ISSUE","SPARE-ISSUE",
AI2399="Fiber CAmtel","TX ISSUE",
AI2399="Fiber AOF","TX ISSUE",
AI2399="Projet OCM (HUAWEI)","TRAVAUX-HUAWEI",
AI2399="Projet OCM (NOKIA)","TRAVAUX -NOKIA",
AI2399="ACCESS-ISSUE","ACCESS-ISSUE",
AI2399="Projet OCM (ZTE, NOKIA, autres projets)","TRAVAUX OCM",
AI2399="No root CAuse","No root cause",
AI2399="ODU HS","TX ISSUE",
AI2399="IP &amp; VLAN","TX ISSUE",
AI2399="Warehouse HUAWEI","SPARE-ISSUE",
AI2399="SPARE-HS","SPARE-ISSUE",
AI2399="Power Telco","RAN ISSUE",AI2399="no impacts","no impacts"
),"")</f>
        <v>no impacts</v>
      </c>
      <c r="AI2399" s="85" t="s">
        <v>5998</v>
      </c>
      <c r="AJ2399" s="57" t="str" cm="1">
        <f t="array" ref="AJ2399">IFERROR(_xlfn.IFS(
AI2399="MPR ISSUE","ACTIVE",
AI2399="BSS Hardware Issue","ACTIVE",
AI2399="Sites strategiques, MLL, Pylone, etc.","PASSIVE",
AI2399="AKTIVCO DEFAUT GE &amp; POWER Cabinet","PASSIVE",
AI2399="AKTIVCO Coupure ENEO &amp; Baisse de tension","PASSIVE",
AI2399="Coupure ENEO &amp; Baisse de tension","PASSIVE",
AI2399="Defaut GE &amp; POWER Cabinet","PASSIVE",
AI2399="Sharing","PASSIVE",
AI2399="Sites strategiques &amp; DataCenter","PASSIVE",
AI2399="Exclu","Exclu",
AI2399="SAT","ACTIVE",
AI2399="SPARE-ISSUE","SPARE-ISSUE",
AI2399="Fiber CAmtel","ACTIVE",
AI2399="Fiber AOF","ACTIVE",
AI2399="Projet OCM (HUAWEI)","PLANNED WORKS",
AI2399="Projet OCM (NOKIA)","PLANNED WORKS",
AI2399="ACCESS-ISSUE","ACCESS-ISSUE",
AI2399="Projet OCM (ZTE, NOKIA, autres projets)","PLANNED WORKS",
AI2399="No root CAuse","No root cause",
AI2399="ODU HS","ACTIVE",
AI2399="IP &amp; VLAN","ACTIVE",
AI2399="Warehouse HUAWEI","SPARE-ISSUE",
AI2399="SPARE-HS","SPARE-ISSUE",
AI2399="Power Telco","ACTIVE", AI2399="no impacts","no impacts"
),"")</f>
        <v>no impacts</v>
      </c>
      <c r="AK2399" s="23" t="s">
        <v>5537</v>
      </c>
      <c r="AL2399" s="23" t="str">
        <f t="shared" si="70"/>
        <v>CTR_869</v>
      </c>
      <c r="AN2399" s="9" t="s">
        <v>5537</v>
      </c>
      <c r="AO2399" s="23" t="str">
        <f>_xlfn.XLOOKUP(B2399,'INCIDENT-05-03-2026'!E:E,'INCIDENT-05-03-2026'!F:F,"")</f>
        <v/>
      </c>
      <c r="AP2399" s="7" t="s">
        <v>5537</v>
      </c>
      <c r="AQ2399" s="6"/>
      <c r="AR2399" s="7"/>
      <c r="AS2399" s="3" t="str">
        <f>_xlfn.XLOOKUP(B2399,'[3]tt num | region | site id'!$C:$C,'[3]tt num | region | site id'!$Q:$Q,"")</f>
        <v/>
      </c>
      <c r="AT2399" s="24" t="str">
        <f>_xlfn.XLOOKUP(B2399,'[4]Cells Huawei 03052026 12h'!$B:$B,'[4]Cells Huawei 03052026 12h'!$T:$T,"")</f>
        <v/>
      </c>
      <c r="AU2399" s="24" t="str">
        <f>_xlfn.XLOOKUP(B2399,'[5]cells down 02052026 8h50'!$B:$B,'[5]cells down 02052026 8h50'!$R:$R,"")</f>
        <v/>
      </c>
      <c r="AV2399" s="24" t="str">
        <f>_xlfn.XLOOKUP(B2399,'[5]cells down 02052026 13h50'!$B:$B,'[5]cells down 02052026 13h50'!$R:$R,"")</f>
        <v/>
      </c>
      <c r="AW2399" s="24" t="str">
        <f>_xlfn.XLOOKUP(B2399,'[5]cells down 02052026 13h50'!$B:$B,'[5]cells down 02052026 13h50'!$R:$R,"")</f>
        <v/>
      </c>
      <c r="AX2399" s="24" t="str">
        <f>_xlfn.XLOOKUP(B2399,'[6]cell downs 03052026 8h40 '!$B:$B,'[6]cell downs 03052026 8h40 '!$R:$R,"")</f>
        <v/>
      </c>
      <c r="AY2399" s="24" t="str">
        <f>_xlfn.XLOOKUP(B2399,'[7]ALL SITES DOWN'!$D:$D,'[7]ALL SITES DOWN'!$J:$J,"")</f>
        <v/>
      </c>
      <c r="AZ2399" s="24" t="str">
        <f>_xlfn.XLOOKUP(B2399,'[8]ALL SITES DOWN'!$D:$D,'[8]ALL SITES DOWN'!$J:$J,"")</f>
        <v/>
      </c>
      <c r="BA2399" s="9" t="str">
        <f>_xlfn.XLOOKUP(B2399,[9]sheet1!$AC:$AC,[9]sheet1!$AF:$AF,"")</f>
        <v/>
      </c>
      <c r="BB2399" s="14" t="s">
        <v>5537</v>
      </c>
      <c r="BC2399" s="14" t="s">
        <v>5537</v>
      </c>
      <c r="BD2399" s="14" t="str">
        <f>_xlfn.XLOOKUP(B2399,'[10]cell downs 18042026 17h'!$B:$B,'[10]cell downs 18042026 17h'!$B:$B,"")</f>
        <v/>
      </c>
      <c r="BE2399" s="14" t="str">
        <f>_xlfn.XLOOKUP(B2399,'[11]Cells Huawei 19042026 15h'!$B:$B,'[11]Cells Huawei 19042026 15h'!$B:$B,"")</f>
        <v/>
      </c>
      <c r="BF2399" s="9" t="str">
        <f>_xlfn.XLOOKUP(B2399,'[12]cells down 19042026 9H40'!$B:$B,'[12]cells down 19042026 9H40'!$B:$B,"")</f>
        <v/>
      </c>
      <c r="BG2399" s="9" t="s">
        <v>4997</v>
      </c>
      <c r="BH2399" s="9" t="s">
        <v>5537</v>
      </c>
    </row>
    <row r="2400" spans="1:60" s="9" customFormat="1" x14ac:dyDescent="0.3">
      <c r="A2400" s="1" t="s">
        <v>5002</v>
      </c>
      <c r="B2400" s="8" t="s">
        <v>5003</v>
      </c>
      <c r="C2400" s="3" t="str">
        <f>_xlfn.XLOOKUP(B2400,'[1]daily break down'!$D:$D,'[1]daily break down'!$E:$E,"")</f>
        <v>LITTORAL</v>
      </c>
      <c r="D2400" s="1"/>
      <c r="E2400" s="1"/>
      <c r="F2400" s="3" t="s">
        <v>31</v>
      </c>
      <c r="G2400" s="1" t="s">
        <v>5004</v>
      </c>
      <c r="H2400" s="42" t="str">
        <f>_xlfn.XLOOKUP(B2400,[2]CALCULATION!$B:$B,[2]CALCULATION!$H:$H,"")</f>
        <v>ZTE</v>
      </c>
      <c r="I2400" s="34">
        <v>0</v>
      </c>
      <c r="J2400" s="34">
        <v>0</v>
      </c>
      <c r="K2400" s="34">
        <v>0</v>
      </c>
      <c r="L2400" s="34">
        <v>0</v>
      </c>
      <c r="M2400" s="34">
        <v>0</v>
      </c>
      <c r="N2400" s="34">
        <v>0</v>
      </c>
      <c r="O2400" s="34">
        <v>0</v>
      </c>
      <c r="P2400" s="34">
        <v>0</v>
      </c>
      <c r="Q2400" s="34">
        <v>0</v>
      </c>
      <c r="R2400" s="34">
        <v>0</v>
      </c>
      <c r="S2400" s="35">
        <v>0</v>
      </c>
      <c r="T2400" s="35">
        <v>0</v>
      </c>
      <c r="U2400" s="35">
        <v>0</v>
      </c>
      <c r="V2400" s="35">
        <v>0</v>
      </c>
      <c r="W2400" s="35">
        <v>0</v>
      </c>
      <c r="X2400" s="35">
        <v>0</v>
      </c>
      <c r="Y2400" s="35">
        <v>0</v>
      </c>
      <c r="Z2400" s="35">
        <v>0</v>
      </c>
      <c r="AA2400" s="35">
        <v>0</v>
      </c>
      <c r="AB2400" s="35">
        <v>0</v>
      </c>
      <c r="AC2400" s="35">
        <v>0</v>
      </c>
      <c r="AD2400" s="35">
        <v>0</v>
      </c>
      <c r="AE2400" s="58" t="s">
        <v>5560</v>
      </c>
      <c r="AF2400" s="58"/>
      <c r="AG2400" s="57" t="str" cm="1">
        <f t="array" ref="AG2400">IFERROR(_xlfn.IFS(
AI2400="MPR ISSUE","PDH",
AI2400="BSS Hardware Issue","BSS",
AI2400="Sites strategiques, MLL, Pylone, etc.","ENVTECH",
AI2400="AKTIVCO DEFAUT GE &amp; POWER Cabinet","AKTIVCO",
AI2400="AKTIVCO Coupure ENEO &amp; Baisse de tension","AKTIVCO GRID ONLY",
AI2400="Coupure ENEO &amp; Baisse de tension","IHS GRID ONLY",
AI2400="Defaut GE &amp; POWER Cabinet","IHS",
AI2400="Sharing","Partners",
AI2400="Sites strategiques &amp; DataCenter","SST &amp; DC",
AI2400="Exclu","Exclu",
AI2400="SAT","SAT",
AI2400="SPARE-ISSUE","SPARE-ISSUE",
AI2400="Fiber CAmtel","TRANS_FO_CAMTEL",
AI2400="Fiber AOF","Fiber AOF",
AI2400="Projet OCM (HUAWEI)","TRAVAUX-HUAWEI",
AI2400="Projet OCM (NOKIA)","TRAVAUX-NOKIA",
AI2400="ACCESS-ISSUE","ACCESS-ISSUE",
AI2400="Projet OCM (ZTE, NOKIA, autres projets)","TRAVAUX OCM",
AI2400="No root CAuse","No root cause",
AI2400="ODU HS","PDH",
AI2400="IP &amp; VLAN","PDH",
AI2400="Warehouse HUAWEI","SPARE-ISSUE",
AI2400="SPARE-HS","SPARE-ISSUE",
AI2400="Power Telco","BSS",AI2400="no impacts","no impacts"
),"")</f>
        <v>no impacts</v>
      </c>
      <c r="AH2400" s="57" t="str" cm="1">
        <f t="array" ref="AH2400">IFERROR(_xlfn.IFS(
AI2400="MPR ISSUE","TX ISSUE",
AI2400="BSS Hardware Issue","RAN ISSUE",
AI2400="Sites strategiques, MLL, Pylone, etc.","ENVTECH",
AI2400="AKTIVCO DEFAUT GE &amp; POWER Cabinet","POWER ISSUE",
AI2400="AKTIVCO Coupure ENEO &amp; Baisse de tension","POWER ISSUE",
AI2400="Coupure ENEO &amp; Baisse de tension","POWER ISSUE",
AI2400="Defaut GE &amp; POWER Cabinet","POWER ISSUE",
AI2400="Sharing","POWER ISSUE",
AI2400="Sites strategiques &amp; DataCenter","POWER ISSUE",
AI2400="Exclu","Exclu",
AI2400="SAT","TX ISSUE",
AI2400="SPARE-ISSUE","SPARE-ISSUE",
AI2400="Fiber CAmtel","TX ISSUE",
AI2400="Fiber AOF","TX ISSUE",
AI2400="Projet OCM (HUAWEI)","TRAVAUX-HUAWEI",
AI2400="Projet OCM (NOKIA)","TRAVAUX -NOKIA",
AI2400="ACCESS-ISSUE","ACCESS-ISSUE",
AI2400="Projet OCM (ZTE, NOKIA, autres projets)","TRAVAUX OCM",
AI2400="No root CAuse","No root cause",
AI2400="ODU HS","TX ISSUE",
AI2400="IP &amp; VLAN","TX ISSUE",
AI2400="Warehouse HUAWEI","SPARE-ISSUE",
AI2400="SPARE-HS","SPARE-ISSUE",
AI2400="Power Telco","RAN ISSUE",AI2400="no impacts","no impacts"
),"")</f>
        <v>no impacts</v>
      </c>
      <c r="AI2400" s="85" t="s">
        <v>5998</v>
      </c>
      <c r="AJ2400" s="57" t="str" cm="1">
        <f t="array" ref="AJ2400">IFERROR(_xlfn.IFS(
AI2400="MPR ISSUE","ACTIVE",
AI2400="BSS Hardware Issue","ACTIVE",
AI2400="Sites strategiques, MLL, Pylone, etc.","PASSIVE",
AI2400="AKTIVCO DEFAUT GE &amp; POWER Cabinet","PASSIVE",
AI2400="AKTIVCO Coupure ENEO &amp; Baisse de tension","PASSIVE",
AI2400="Coupure ENEO &amp; Baisse de tension","PASSIVE",
AI2400="Defaut GE &amp; POWER Cabinet","PASSIVE",
AI2400="Sharing","PASSIVE",
AI2400="Sites strategiques &amp; DataCenter","PASSIVE",
AI2400="Exclu","Exclu",
AI2400="SAT","ACTIVE",
AI2400="SPARE-ISSUE","SPARE-ISSUE",
AI2400="Fiber CAmtel","ACTIVE",
AI2400="Fiber AOF","ACTIVE",
AI2400="Projet OCM (HUAWEI)","PLANNED WORKS",
AI2400="Projet OCM (NOKIA)","PLANNED WORKS",
AI2400="ACCESS-ISSUE","ACCESS-ISSUE",
AI2400="Projet OCM (ZTE, NOKIA, autres projets)","PLANNED WORKS",
AI2400="No root CAuse","No root cause",
AI2400="ODU HS","ACTIVE",
AI2400="IP &amp; VLAN","ACTIVE",
AI2400="Warehouse HUAWEI","SPARE-ISSUE",
AI2400="SPARE-HS","SPARE-ISSUE",
AI2400="Power Telco","ACTIVE", AI2400="no impacts","no impacts"
),"")</f>
        <v>no impacts</v>
      </c>
      <c r="AK2400" s="23" t="s">
        <v>5537</v>
      </c>
      <c r="AL2400" s="23" t="str">
        <f t="shared" si="70"/>
        <v>LIT_789</v>
      </c>
      <c r="AN2400" s="9" t="s">
        <v>5537</v>
      </c>
      <c r="AO2400" s="23" t="str">
        <f>_xlfn.XLOOKUP(B2400,'INCIDENT-05-03-2026'!E:E,'INCIDENT-05-03-2026'!F:F,"")</f>
        <v/>
      </c>
      <c r="AP2400" s="7" t="s">
        <v>5537</v>
      </c>
      <c r="AQ2400" s="6"/>
      <c r="AR2400" s="7"/>
      <c r="AS2400" s="3" t="str">
        <f>_xlfn.XLOOKUP(B2400,'[3]tt num | region | site id'!$C:$C,'[3]tt num | region | site id'!$Q:$Q,"")</f>
        <v/>
      </c>
      <c r="AT2400" s="24" t="str">
        <f>_xlfn.XLOOKUP(B2400,'[4]Cells Huawei 03052026 12h'!$B:$B,'[4]Cells Huawei 03052026 12h'!$T:$T,"")</f>
        <v/>
      </c>
      <c r="AU2400" s="24" t="str">
        <f>_xlfn.XLOOKUP(B2400,'[5]cells down 02052026 8h50'!$B:$B,'[5]cells down 02052026 8h50'!$R:$R,"")</f>
        <v/>
      </c>
      <c r="AV2400" s="24" t="str">
        <f>_xlfn.XLOOKUP(B2400,'[5]cells down 02052026 13h50'!$B:$B,'[5]cells down 02052026 13h50'!$R:$R,"")</f>
        <v/>
      </c>
      <c r="AW2400" s="24" t="str">
        <f>_xlfn.XLOOKUP(B2400,'[5]cells down 02052026 13h50'!$B:$B,'[5]cells down 02052026 13h50'!$R:$R,"")</f>
        <v/>
      </c>
      <c r="AX2400" s="24" t="str">
        <f>_xlfn.XLOOKUP(B2400,'[6]cell downs 03052026 8h40 '!$B:$B,'[6]cell downs 03052026 8h40 '!$R:$R,"")</f>
        <v/>
      </c>
      <c r="AY2400" s="24" t="str">
        <f>_xlfn.XLOOKUP(B2400,'[7]ALL SITES DOWN'!$D:$D,'[7]ALL SITES DOWN'!$J:$J,"")</f>
        <v/>
      </c>
      <c r="AZ2400" s="24" t="str">
        <f>_xlfn.XLOOKUP(B2400,'[8]ALL SITES DOWN'!$D:$D,'[8]ALL SITES DOWN'!$J:$J,"")</f>
        <v/>
      </c>
      <c r="BA2400" s="9" t="str">
        <f>_xlfn.XLOOKUP(B2400,[9]sheet1!$AC:$AC,[9]sheet1!$AF:$AF,"")</f>
        <v/>
      </c>
      <c r="BB2400" s="14" t="s">
        <v>5537</v>
      </c>
      <c r="BC2400" s="14" t="s">
        <v>5537</v>
      </c>
      <c r="BD2400" s="14" t="str">
        <f>_xlfn.XLOOKUP(B2400,'[10]cell downs 18042026 17h'!$B:$B,'[10]cell downs 18042026 17h'!$B:$B,"")</f>
        <v/>
      </c>
      <c r="BE2400" s="14" t="str">
        <f>_xlfn.XLOOKUP(B2400,'[11]Cells Huawei 19042026 15h'!$B:$B,'[11]Cells Huawei 19042026 15h'!$B:$B,"")</f>
        <v/>
      </c>
      <c r="BF2400" s="9" t="str">
        <f>_xlfn.XLOOKUP(B2400,'[12]cells down 19042026 9H40'!$B:$B,'[12]cells down 19042026 9H40'!$B:$B,"")</f>
        <v/>
      </c>
      <c r="BG2400" s="9" t="s">
        <v>5537</v>
      </c>
      <c r="BH2400" s="9" t="s">
        <v>318</v>
      </c>
    </row>
    <row r="2401" spans="1:60" s="9" customFormat="1" x14ac:dyDescent="0.3">
      <c r="A2401" s="1" t="s">
        <v>5005</v>
      </c>
      <c r="B2401" s="8" t="s">
        <v>5006</v>
      </c>
      <c r="C2401" s="3" t="str">
        <f>_xlfn.XLOOKUP(B2401,'[1]daily break down'!$D:$D,'[1]daily break down'!$E:$E,"")</f>
        <v>NORD-OUEST</v>
      </c>
      <c r="D2401" s="1"/>
      <c r="E2401" s="1"/>
      <c r="F2401" s="3" t="s">
        <v>69</v>
      </c>
      <c r="G2401" s="1" t="s">
        <v>52</v>
      </c>
      <c r="H2401" s="42" t="str">
        <f>_xlfn.XLOOKUP(B2401,[2]CALCULATION!$B:$B,[2]CALCULATION!$H:$H,"")</f>
        <v>ZTE</v>
      </c>
      <c r="I2401" s="34">
        <v>0</v>
      </c>
      <c r="J2401" s="34">
        <v>0</v>
      </c>
      <c r="K2401" s="34">
        <v>0</v>
      </c>
      <c r="L2401" s="34">
        <v>0</v>
      </c>
      <c r="M2401" s="34">
        <v>0</v>
      </c>
      <c r="N2401" s="34">
        <v>0</v>
      </c>
      <c r="O2401" s="34">
        <v>0</v>
      </c>
      <c r="P2401" s="34">
        <v>0</v>
      </c>
      <c r="Q2401" s="34">
        <v>0</v>
      </c>
      <c r="R2401" s="34">
        <v>0</v>
      </c>
      <c r="S2401" s="35">
        <v>0</v>
      </c>
      <c r="T2401" s="35">
        <v>0</v>
      </c>
      <c r="U2401" s="35">
        <v>0</v>
      </c>
      <c r="V2401" s="35">
        <v>0</v>
      </c>
      <c r="W2401" s="35">
        <v>0</v>
      </c>
      <c r="X2401" s="35">
        <v>0</v>
      </c>
      <c r="Y2401" s="35">
        <v>0</v>
      </c>
      <c r="Z2401" s="35">
        <v>0</v>
      </c>
      <c r="AA2401" s="35">
        <v>0</v>
      </c>
      <c r="AB2401" s="35">
        <v>0</v>
      </c>
      <c r="AC2401" s="35">
        <v>0</v>
      </c>
      <c r="AD2401" s="35">
        <v>0</v>
      </c>
      <c r="AE2401" s="58" t="s">
        <v>5560</v>
      </c>
      <c r="AF2401" s="58"/>
      <c r="AG2401" s="57" t="str" cm="1">
        <f t="array" ref="AG2401">IFERROR(_xlfn.IFS(
AI2401="MPR ISSUE","PDH",
AI2401="BSS Hardware Issue","BSS",
AI2401="Sites strategiques, MLL, Pylone, etc.","ENVTECH",
AI2401="AKTIVCO DEFAUT GE &amp; POWER Cabinet","AKTIVCO",
AI2401="AKTIVCO Coupure ENEO &amp; Baisse de tension","AKTIVCO GRID ONLY",
AI2401="Coupure ENEO &amp; Baisse de tension","IHS GRID ONLY",
AI2401="Defaut GE &amp; POWER Cabinet","IHS",
AI2401="Sharing","Partners",
AI2401="Sites strategiques &amp; DataCenter","SST &amp; DC",
AI2401="Exclu","Exclu",
AI2401="SAT","SAT",
AI2401="SPARE-ISSUE","SPARE-ISSUE",
AI2401="Fiber CAmtel","TRANS_FO_CAMTEL",
AI2401="Fiber AOF","Fiber AOF",
AI2401="Projet OCM (HUAWEI)","TRAVAUX-HUAWEI",
AI2401="Projet OCM (NOKIA)","TRAVAUX-NOKIA",
AI2401="ACCESS-ISSUE","ACCESS-ISSUE",
AI2401="Projet OCM (ZTE, NOKIA, autres projets)","TRAVAUX OCM",
AI2401="No root CAuse","No root cause",
AI2401="ODU HS","PDH",
AI2401="IP &amp; VLAN","PDH",
AI2401="Warehouse HUAWEI","SPARE-ISSUE",
AI2401="SPARE-HS","SPARE-ISSUE",
AI2401="Power Telco","BSS",AI2401="no impacts","no impacts"
),"")</f>
        <v>no impacts</v>
      </c>
      <c r="AH2401" s="57" t="str" cm="1">
        <f t="array" ref="AH2401">IFERROR(_xlfn.IFS(
AI2401="MPR ISSUE","TX ISSUE",
AI2401="BSS Hardware Issue","RAN ISSUE",
AI2401="Sites strategiques, MLL, Pylone, etc.","ENVTECH",
AI2401="AKTIVCO DEFAUT GE &amp; POWER Cabinet","POWER ISSUE",
AI2401="AKTIVCO Coupure ENEO &amp; Baisse de tension","POWER ISSUE",
AI2401="Coupure ENEO &amp; Baisse de tension","POWER ISSUE",
AI2401="Defaut GE &amp; POWER Cabinet","POWER ISSUE",
AI2401="Sharing","POWER ISSUE",
AI2401="Sites strategiques &amp; DataCenter","POWER ISSUE",
AI2401="Exclu","Exclu",
AI2401="SAT","TX ISSUE",
AI2401="SPARE-ISSUE","SPARE-ISSUE",
AI2401="Fiber CAmtel","TX ISSUE",
AI2401="Fiber AOF","TX ISSUE",
AI2401="Projet OCM (HUAWEI)","TRAVAUX-HUAWEI",
AI2401="Projet OCM (NOKIA)","TRAVAUX -NOKIA",
AI2401="ACCESS-ISSUE","ACCESS-ISSUE",
AI2401="Projet OCM (ZTE, NOKIA, autres projets)","TRAVAUX OCM",
AI2401="No root CAuse","No root cause",
AI2401="ODU HS","TX ISSUE",
AI2401="IP &amp; VLAN","TX ISSUE",
AI2401="Warehouse HUAWEI","SPARE-ISSUE",
AI2401="SPARE-HS","SPARE-ISSUE",
AI2401="Power Telco","RAN ISSUE",AI2401="no impacts","no impacts"
),"")</f>
        <v>no impacts</v>
      </c>
      <c r="AI2401" s="85" t="s">
        <v>5998</v>
      </c>
      <c r="AJ2401" s="57" t="str" cm="1">
        <f t="array" ref="AJ2401">IFERROR(_xlfn.IFS(
AI2401="MPR ISSUE","ACTIVE",
AI2401="BSS Hardware Issue","ACTIVE",
AI2401="Sites strategiques, MLL, Pylone, etc.","PASSIVE",
AI2401="AKTIVCO DEFAUT GE &amp; POWER Cabinet","PASSIVE",
AI2401="AKTIVCO Coupure ENEO &amp; Baisse de tension","PASSIVE",
AI2401="Coupure ENEO &amp; Baisse de tension","PASSIVE",
AI2401="Defaut GE &amp; POWER Cabinet","PASSIVE",
AI2401="Sharing","PASSIVE",
AI2401="Sites strategiques &amp; DataCenter","PASSIVE",
AI2401="Exclu","Exclu",
AI2401="SAT","ACTIVE",
AI2401="SPARE-ISSUE","SPARE-ISSUE",
AI2401="Fiber CAmtel","ACTIVE",
AI2401="Fiber AOF","ACTIVE",
AI2401="Projet OCM (HUAWEI)","PLANNED WORKS",
AI2401="Projet OCM (NOKIA)","PLANNED WORKS",
AI2401="ACCESS-ISSUE","ACCESS-ISSUE",
AI2401="Projet OCM (ZTE, NOKIA, autres projets)","PLANNED WORKS",
AI2401="No root CAuse","No root cause",
AI2401="ODU HS","ACTIVE",
AI2401="IP &amp; VLAN","ACTIVE",
AI2401="Warehouse HUAWEI","SPARE-ISSUE",
AI2401="SPARE-HS","SPARE-ISSUE",
AI2401="Power Telco","ACTIVE", AI2401="no impacts","no impacts"
),"")</f>
        <v>no impacts</v>
      </c>
      <c r="AK2401" s="23" t="s">
        <v>5537</v>
      </c>
      <c r="AL2401" s="23" t="str">
        <f t="shared" si="70"/>
        <v>SUD_125</v>
      </c>
      <c r="AN2401" s="9" t="s">
        <v>5537</v>
      </c>
      <c r="AO2401" s="23" t="str">
        <f>_xlfn.XLOOKUP(B2401,'INCIDENT-05-03-2026'!E:E,'INCIDENT-05-03-2026'!F:F,"")</f>
        <v/>
      </c>
      <c r="AP2401" s="7" t="s">
        <v>5537</v>
      </c>
      <c r="AQ2401" s="6"/>
      <c r="AR2401" s="7"/>
      <c r="AS2401" s="3" t="str">
        <f>_xlfn.XLOOKUP(B2401,'[3]tt num | region | site id'!$C:$C,'[3]tt num | region | site id'!$Q:$Q,"")</f>
        <v/>
      </c>
      <c r="AT2401" s="24" t="str">
        <f>_xlfn.XLOOKUP(B2401,'[4]Cells Huawei 03052026 12h'!$B:$B,'[4]Cells Huawei 03052026 12h'!$T:$T,"")</f>
        <v/>
      </c>
      <c r="AU2401" s="24" t="str">
        <f>_xlfn.XLOOKUP(B2401,'[5]cells down 02052026 8h50'!$B:$B,'[5]cells down 02052026 8h50'!$R:$R,"")</f>
        <v/>
      </c>
      <c r="AV2401" s="24" t="str">
        <f>_xlfn.XLOOKUP(B2401,'[5]cells down 02052026 13h50'!$B:$B,'[5]cells down 02052026 13h50'!$R:$R,"")</f>
        <v/>
      </c>
      <c r="AW2401" s="24" t="str">
        <f>_xlfn.XLOOKUP(B2401,'[5]cells down 02052026 13h50'!$B:$B,'[5]cells down 02052026 13h50'!$R:$R,"")</f>
        <v/>
      </c>
      <c r="AX2401" s="24" t="str">
        <f>_xlfn.XLOOKUP(B2401,'[6]cell downs 03052026 8h40 '!$B:$B,'[6]cell downs 03052026 8h40 '!$R:$R,"")</f>
        <v/>
      </c>
      <c r="AY2401" s="24" t="str">
        <f>_xlfn.XLOOKUP(B2401,'[7]ALL SITES DOWN'!$D:$D,'[7]ALL SITES DOWN'!$J:$J,"")</f>
        <v/>
      </c>
      <c r="AZ2401" s="24" t="str">
        <f>_xlfn.XLOOKUP(B2401,'[8]ALL SITES DOWN'!$D:$D,'[8]ALL SITES DOWN'!$J:$J,"")</f>
        <v/>
      </c>
      <c r="BA2401" s="9" t="str">
        <f>_xlfn.XLOOKUP(B2401,[9]sheet1!$AC:$AC,[9]sheet1!$AF:$AF,"")</f>
        <v/>
      </c>
      <c r="BB2401" s="14" t="s">
        <v>5537</v>
      </c>
      <c r="BC2401" s="14" t="s">
        <v>5537</v>
      </c>
      <c r="BD2401" s="14" t="str">
        <f>_xlfn.XLOOKUP(B2401,'[10]cell downs 18042026 17h'!$B:$B,'[10]cell downs 18042026 17h'!$B:$B,"")</f>
        <v/>
      </c>
      <c r="BE2401" s="14" t="str">
        <f>_xlfn.XLOOKUP(B2401,'[11]Cells Huawei 19042026 15h'!$B:$B,'[11]Cells Huawei 19042026 15h'!$B:$B,"")</f>
        <v/>
      </c>
      <c r="BF2401" s="9" t="str">
        <f>_xlfn.XLOOKUP(B2401,'[12]cells down 19042026 9H40'!$B:$B,'[12]cells down 19042026 9H40'!$B:$B,"")</f>
        <v/>
      </c>
      <c r="BG2401" s="9" t="s">
        <v>5537</v>
      </c>
      <c r="BH2401" s="9" t="s">
        <v>5537</v>
      </c>
    </row>
    <row r="2402" spans="1:60" s="9" customFormat="1" x14ac:dyDescent="0.3">
      <c r="A2402" s="1" t="s">
        <v>5095</v>
      </c>
      <c r="B2402" s="8" t="s">
        <v>5096</v>
      </c>
      <c r="C2402" s="3" t="str">
        <f>_xlfn.XLOOKUP(B2402,'[1]daily break down'!$D:$D,'[1]daily break down'!$E:$E,"")</f>
        <v>CENTRE</v>
      </c>
      <c r="D2402" s="1" t="s">
        <v>11</v>
      </c>
      <c r="E2402" s="1" t="s">
        <v>318</v>
      </c>
      <c r="F2402" s="3" t="s">
        <v>37</v>
      </c>
      <c r="G2402" s="1" t="s">
        <v>5097</v>
      </c>
      <c r="H2402" s="42" t="str">
        <f>_xlfn.XLOOKUP(B2402,[2]CALCULATION!$B:$B,[2]CALCULATION!$H:$H,"")</f>
        <v>ZTE</v>
      </c>
      <c r="I2402" s="34">
        <v>0</v>
      </c>
      <c r="J2402" s="34">
        <v>0</v>
      </c>
      <c r="K2402" s="34">
        <v>0</v>
      </c>
      <c r="L2402" s="34">
        <v>0</v>
      </c>
      <c r="M2402" s="34">
        <v>0</v>
      </c>
      <c r="N2402" s="34">
        <v>0</v>
      </c>
      <c r="O2402" s="34">
        <v>0</v>
      </c>
      <c r="P2402" s="34">
        <v>0</v>
      </c>
      <c r="Q2402" s="34">
        <v>0</v>
      </c>
      <c r="R2402" s="34">
        <v>0</v>
      </c>
      <c r="S2402" s="35">
        <v>0</v>
      </c>
      <c r="T2402" s="35">
        <v>0</v>
      </c>
      <c r="U2402" s="35">
        <v>0</v>
      </c>
      <c r="V2402" s="35">
        <v>0</v>
      </c>
      <c r="W2402" s="35">
        <v>0</v>
      </c>
      <c r="X2402" s="35">
        <v>0</v>
      </c>
      <c r="Y2402" s="35">
        <v>0</v>
      </c>
      <c r="Z2402" s="35">
        <v>0</v>
      </c>
      <c r="AA2402" s="35">
        <v>0</v>
      </c>
      <c r="AB2402" s="35">
        <v>0</v>
      </c>
      <c r="AC2402" s="35">
        <v>0</v>
      </c>
      <c r="AD2402" s="35">
        <v>0</v>
      </c>
      <c r="AE2402" s="58" t="s">
        <v>5560</v>
      </c>
      <c r="AF2402" s="58"/>
      <c r="AG2402" s="57" t="str" cm="1">
        <f t="array" ref="AG2402">IFERROR(_xlfn.IFS(
AI2402="MPR ISSUE","PDH",
AI2402="BSS Hardware Issue","BSS",
AI2402="Sites strategiques, MLL, Pylone, etc.","ENVTECH",
AI2402="AKTIVCO DEFAUT GE &amp; POWER Cabinet","AKTIVCO",
AI2402="AKTIVCO Coupure ENEO &amp; Baisse de tension","AKTIVCO GRID ONLY",
AI2402="Coupure ENEO &amp; Baisse de tension","IHS GRID ONLY",
AI2402="Defaut GE &amp; POWER Cabinet","IHS",
AI2402="Sharing","Partners",
AI2402="Sites strategiques &amp; DataCenter","SST &amp; DC",
AI2402="Exclu","Exclu",
AI2402="SAT","SAT",
AI2402="SPARE-ISSUE","SPARE-ISSUE",
AI2402="Fiber CAmtel","TRANS_FO_CAMTEL",
AI2402="Fiber AOF","Fiber AOF",
AI2402="Projet OCM (HUAWEI)","TRAVAUX-HUAWEI",
AI2402="Projet OCM (NOKIA)","TRAVAUX-NOKIA",
AI2402="ACCESS-ISSUE","ACCESS-ISSUE",
AI2402="Projet OCM (ZTE, NOKIA, autres projets)","TRAVAUX OCM",
AI2402="No root CAuse","No root cause",
AI2402="ODU HS","PDH",
AI2402="IP &amp; VLAN","PDH",
AI2402="Warehouse HUAWEI","SPARE-ISSUE",
AI2402="SPARE-HS","SPARE-ISSUE",
AI2402="Power Telco","BSS",AI2402="no impacts","no impacts"
),"")</f>
        <v>no impacts</v>
      </c>
      <c r="AH2402" s="57" t="str" cm="1">
        <f t="array" ref="AH2402">IFERROR(_xlfn.IFS(
AI2402="MPR ISSUE","TX ISSUE",
AI2402="BSS Hardware Issue","RAN ISSUE",
AI2402="Sites strategiques, MLL, Pylone, etc.","ENVTECH",
AI2402="AKTIVCO DEFAUT GE &amp; POWER Cabinet","POWER ISSUE",
AI2402="AKTIVCO Coupure ENEO &amp; Baisse de tension","POWER ISSUE",
AI2402="Coupure ENEO &amp; Baisse de tension","POWER ISSUE",
AI2402="Defaut GE &amp; POWER Cabinet","POWER ISSUE",
AI2402="Sharing","POWER ISSUE",
AI2402="Sites strategiques &amp; DataCenter","POWER ISSUE",
AI2402="Exclu","Exclu",
AI2402="SAT","TX ISSUE",
AI2402="SPARE-ISSUE","SPARE-ISSUE",
AI2402="Fiber CAmtel","TX ISSUE",
AI2402="Fiber AOF","TX ISSUE",
AI2402="Projet OCM (HUAWEI)","TRAVAUX-HUAWEI",
AI2402="Projet OCM (NOKIA)","TRAVAUX -NOKIA",
AI2402="ACCESS-ISSUE","ACCESS-ISSUE",
AI2402="Projet OCM (ZTE, NOKIA, autres projets)","TRAVAUX OCM",
AI2402="No root CAuse","No root cause",
AI2402="ODU HS","TX ISSUE",
AI2402="IP &amp; VLAN","TX ISSUE",
AI2402="Warehouse HUAWEI","SPARE-ISSUE",
AI2402="SPARE-HS","SPARE-ISSUE",
AI2402="Power Telco","RAN ISSUE",AI2402="no impacts","no impacts"
),"")</f>
        <v>no impacts</v>
      </c>
      <c r="AI2402" s="85" t="s">
        <v>5998</v>
      </c>
      <c r="AJ2402" s="57" t="str" cm="1">
        <f t="array" ref="AJ2402">IFERROR(_xlfn.IFS(
AI2402="MPR ISSUE","ACTIVE",
AI2402="BSS Hardware Issue","ACTIVE",
AI2402="Sites strategiques, MLL, Pylone, etc.","PASSIVE",
AI2402="AKTIVCO DEFAUT GE &amp; POWER Cabinet","PASSIVE",
AI2402="AKTIVCO Coupure ENEO &amp; Baisse de tension","PASSIVE",
AI2402="Coupure ENEO &amp; Baisse de tension","PASSIVE",
AI2402="Defaut GE &amp; POWER Cabinet","PASSIVE",
AI2402="Sharing","PASSIVE",
AI2402="Sites strategiques &amp; DataCenter","PASSIVE",
AI2402="Exclu","Exclu",
AI2402="SAT","ACTIVE",
AI2402="SPARE-ISSUE","SPARE-ISSUE",
AI2402="Fiber CAmtel","ACTIVE",
AI2402="Fiber AOF","ACTIVE",
AI2402="Projet OCM (HUAWEI)","PLANNED WORKS",
AI2402="Projet OCM (NOKIA)","PLANNED WORKS",
AI2402="ACCESS-ISSUE","ACCESS-ISSUE",
AI2402="Projet OCM (ZTE, NOKIA, autres projets)","PLANNED WORKS",
AI2402="No root CAuse","No root cause",
AI2402="ODU HS","ACTIVE",
AI2402="IP &amp; VLAN","ACTIVE",
AI2402="Warehouse HUAWEI","SPARE-ISSUE",
AI2402="SPARE-HS","SPARE-ISSUE",
AI2402="Power Telco","ACTIVE", AI2402="no impacts","no impacts"
),"")</f>
        <v>no impacts</v>
      </c>
      <c r="AK2402" s="23" t="s">
        <v>5537</v>
      </c>
      <c r="AL2402" s="23" t="str">
        <f t="shared" si="70"/>
        <v>CTR_360</v>
      </c>
      <c r="AN2402" s="9" t="s">
        <v>5537</v>
      </c>
      <c r="AO2402" s="23" t="str">
        <f>_xlfn.XLOOKUP(B2402,'INCIDENT-05-03-2026'!E:E,'INCIDENT-05-03-2026'!F:F,"")</f>
        <v/>
      </c>
      <c r="AP2402" s="7" t="s">
        <v>5537</v>
      </c>
      <c r="AQ2402" s="6"/>
      <c r="AR2402" s="7"/>
      <c r="AS2402" s="3" t="str">
        <f>_xlfn.XLOOKUP(B2402,'[3]tt num | region | site id'!$C:$C,'[3]tt num | region | site id'!$Q:$Q,"")</f>
        <v/>
      </c>
      <c r="AT2402" s="24" t="str">
        <f>_xlfn.XLOOKUP(B2402,'[4]Cells Huawei 03052026 12h'!$B:$B,'[4]Cells Huawei 03052026 12h'!$T:$T,"")</f>
        <v/>
      </c>
      <c r="AU2402" s="24" t="str">
        <f>_xlfn.XLOOKUP(B2402,'[5]cells down 02052026 8h50'!$B:$B,'[5]cells down 02052026 8h50'!$R:$R,"")</f>
        <v/>
      </c>
      <c r="AV2402" s="24" t="str">
        <f>_xlfn.XLOOKUP(B2402,'[5]cells down 02052026 13h50'!$B:$B,'[5]cells down 02052026 13h50'!$R:$R,"")</f>
        <v/>
      </c>
      <c r="AW2402" s="24" t="str">
        <f>_xlfn.XLOOKUP(B2402,'[5]cells down 02052026 13h50'!$B:$B,'[5]cells down 02052026 13h50'!$R:$R,"")</f>
        <v/>
      </c>
      <c r="AX2402" s="24" t="str">
        <f>_xlfn.XLOOKUP(B2402,'[6]cell downs 03052026 8h40 '!$B:$B,'[6]cell downs 03052026 8h40 '!$R:$R,"")</f>
        <v/>
      </c>
      <c r="AY2402" s="24" t="str">
        <f>_xlfn.XLOOKUP(B2402,'[7]ALL SITES DOWN'!$D:$D,'[7]ALL SITES DOWN'!$J:$J,"")</f>
        <v/>
      </c>
      <c r="AZ2402" s="24" t="str">
        <f>_xlfn.XLOOKUP(B2402,'[8]ALL SITES DOWN'!$D:$D,'[8]ALL SITES DOWN'!$J:$J,"")</f>
        <v/>
      </c>
      <c r="BA2402" s="9" t="str">
        <f>_xlfn.XLOOKUP(B2402,[9]sheet1!$AC:$AC,[9]sheet1!$AF:$AF,"")</f>
        <v/>
      </c>
      <c r="BB2402" s="14" t="s">
        <v>5537</v>
      </c>
      <c r="BC2402" s="14" t="s">
        <v>5537</v>
      </c>
      <c r="BD2402" s="14" t="str">
        <f>_xlfn.XLOOKUP(B2402,'[10]cell downs 18042026 17h'!$B:$B,'[10]cell downs 18042026 17h'!$B:$B,"")</f>
        <v/>
      </c>
      <c r="BE2402" s="14" t="str">
        <f>_xlfn.XLOOKUP(B2402,'[11]Cells Huawei 19042026 15h'!$B:$B,'[11]Cells Huawei 19042026 15h'!$B:$B,"")</f>
        <v/>
      </c>
      <c r="BF2402" s="9" t="str">
        <f>_xlfn.XLOOKUP(B2402,'[12]cells down 19042026 9H40'!$B:$B,'[12]cells down 19042026 9H40'!$B:$B,"")</f>
        <v/>
      </c>
      <c r="BG2402" s="9" t="s">
        <v>5096</v>
      </c>
      <c r="BH2402" s="9" t="s">
        <v>5537</v>
      </c>
    </row>
    <row r="2403" spans="1:60" s="9" customFormat="1" x14ac:dyDescent="0.3">
      <c r="A2403" s="1" t="s">
        <v>5007</v>
      </c>
      <c r="B2403" s="8" t="s">
        <v>5008</v>
      </c>
      <c r="C2403" s="3" t="str">
        <f>_xlfn.XLOOKUP(B2403,'[1]daily break down'!$D:$D,'[1]daily break down'!$E:$E,"")</f>
        <v>LITTORAL</v>
      </c>
      <c r="D2403" s="1"/>
      <c r="E2403" s="1"/>
      <c r="F2403" s="3" t="s">
        <v>31</v>
      </c>
      <c r="G2403" s="1" t="s">
        <v>3505</v>
      </c>
      <c r="H2403" s="42" t="str">
        <f>_xlfn.XLOOKUP(B2403,[2]CALCULATION!$B:$B,[2]CALCULATION!$H:$H,"")</f>
        <v>ZTE</v>
      </c>
      <c r="I2403" s="34">
        <v>0</v>
      </c>
      <c r="J2403" s="34">
        <v>0</v>
      </c>
      <c r="K2403" s="34">
        <v>0</v>
      </c>
      <c r="L2403" s="34">
        <v>0</v>
      </c>
      <c r="M2403" s="34">
        <v>0</v>
      </c>
      <c r="N2403" s="34">
        <v>0</v>
      </c>
      <c r="O2403" s="34">
        <v>0</v>
      </c>
      <c r="P2403" s="34">
        <v>0</v>
      </c>
      <c r="Q2403" s="34">
        <v>0</v>
      </c>
      <c r="R2403" s="34">
        <v>0</v>
      </c>
      <c r="S2403" s="35">
        <v>0</v>
      </c>
      <c r="T2403" s="35">
        <v>0</v>
      </c>
      <c r="U2403" s="35">
        <v>0</v>
      </c>
      <c r="V2403" s="35">
        <v>0</v>
      </c>
      <c r="W2403" s="35">
        <v>0</v>
      </c>
      <c r="X2403" s="35">
        <v>0</v>
      </c>
      <c r="Y2403" s="35">
        <v>0</v>
      </c>
      <c r="Z2403" s="35">
        <v>0</v>
      </c>
      <c r="AA2403" s="35">
        <v>0</v>
      </c>
      <c r="AB2403" s="35">
        <v>0</v>
      </c>
      <c r="AC2403" s="35">
        <v>0</v>
      </c>
      <c r="AD2403" s="35">
        <v>0</v>
      </c>
      <c r="AE2403" s="58" t="s">
        <v>5560</v>
      </c>
      <c r="AF2403" s="58"/>
      <c r="AG2403" s="57" t="str" cm="1">
        <f t="array" ref="AG2403">IFERROR(_xlfn.IFS(
AI2403="MPR ISSUE","PDH",
AI2403="BSS Hardware Issue","BSS",
AI2403="Sites strategiques, MLL, Pylone, etc.","ENVTECH",
AI2403="AKTIVCO DEFAUT GE &amp; POWER Cabinet","AKTIVCO",
AI2403="AKTIVCO Coupure ENEO &amp; Baisse de tension","AKTIVCO GRID ONLY",
AI2403="Coupure ENEO &amp; Baisse de tension","IHS GRID ONLY",
AI2403="Defaut GE &amp; POWER Cabinet","IHS",
AI2403="Sharing","Partners",
AI2403="Sites strategiques &amp; DataCenter","SST &amp; DC",
AI2403="Exclu","Exclu",
AI2403="SAT","SAT",
AI2403="SPARE-ISSUE","SPARE-ISSUE",
AI2403="Fiber CAmtel","TRANS_FO_CAMTEL",
AI2403="Fiber AOF","Fiber AOF",
AI2403="Projet OCM (HUAWEI)","TRAVAUX-HUAWEI",
AI2403="Projet OCM (NOKIA)","TRAVAUX-NOKIA",
AI2403="ACCESS-ISSUE","ACCESS-ISSUE",
AI2403="Projet OCM (ZTE, NOKIA, autres projets)","TRAVAUX OCM",
AI2403="No root CAuse","No root cause",
AI2403="ODU HS","PDH",
AI2403="IP &amp; VLAN","PDH",
AI2403="Warehouse HUAWEI","SPARE-ISSUE",
AI2403="SPARE-HS","SPARE-ISSUE",
AI2403="Power Telco","BSS",AI2403="no impacts","no impacts"
),"")</f>
        <v>no impacts</v>
      </c>
      <c r="AH2403" s="57" t="str" cm="1">
        <f t="array" ref="AH2403">IFERROR(_xlfn.IFS(
AI2403="MPR ISSUE","TX ISSUE",
AI2403="BSS Hardware Issue","RAN ISSUE",
AI2403="Sites strategiques, MLL, Pylone, etc.","ENVTECH",
AI2403="AKTIVCO DEFAUT GE &amp; POWER Cabinet","POWER ISSUE",
AI2403="AKTIVCO Coupure ENEO &amp; Baisse de tension","POWER ISSUE",
AI2403="Coupure ENEO &amp; Baisse de tension","POWER ISSUE",
AI2403="Defaut GE &amp; POWER Cabinet","POWER ISSUE",
AI2403="Sharing","POWER ISSUE",
AI2403="Sites strategiques &amp; DataCenter","POWER ISSUE",
AI2403="Exclu","Exclu",
AI2403="SAT","TX ISSUE",
AI2403="SPARE-ISSUE","SPARE-ISSUE",
AI2403="Fiber CAmtel","TX ISSUE",
AI2403="Fiber AOF","TX ISSUE",
AI2403="Projet OCM (HUAWEI)","TRAVAUX-HUAWEI",
AI2403="Projet OCM (NOKIA)","TRAVAUX -NOKIA",
AI2403="ACCESS-ISSUE","ACCESS-ISSUE",
AI2403="Projet OCM (ZTE, NOKIA, autres projets)","TRAVAUX OCM",
AI2403="No root CAuse","No root cause",
AI2403="ODU HS","TX ISSUE",
AI2403="IP &amp; VLAN","TX ISSUE",
AI2403="Warehouse HUAWEI","SPARE-ISSUE",
AI2403="SPARE-HS","SPARE-ISSUE",
AI2403="Power Telco","RAN ISSUE",AI2403="no impacts","no impacts"
),"")</f>
        <v>no impacts</v>
      </c>
      <c r="AI2403" s="85" t="s">
        <v>5998</v>
      </c>
      <c r="AJ2403" s="57" t="str" cm="1">
        <f t="array" ref="AJ2403">IFERROR(_xlfn.IFS(
AI2403="MPR ISSUE","ACTIVE",
AI2403="BSS Hardware Issue","ACTIVE",
AI2403="Sites strategiques, MLL, Pylone, etc.","PASSIVE",
AI2403="AKTIVCO DEFAUT GE &amp; POWER Cabinet","PASSIVE",
AI2403="AKTIVCO Coupure ENEO &amp; Baisse de tension","PASSIVE",
AI2403="Coupure ENEO &amp; Baisse de tension","PASSIVE",
AI2403="Defaut GE &amp; POWER Cabinet","PASSIVE",
AI2403="Sharing","PASSIVE",
AI2403="Sites strategiques &amp; DataCenter","PASSIVE",
AI2403="Exclu","Exclu",
AI2403="SAT","ACTIVE",
AI2403="SPARE-ISSUE","SPARE-ISSUE",
AI2403="Fiber CAmtel","ACTIVE",
AI2403="Fiber AOF","ACTIVE",
AI2403="Projet OCM (HUAWEI)","PLANNED WORKS",
AI2403="Projet OCM (NOKIA)","PLANNED WORKS",
AI2403="ACCESS-ISSUE","ACCESS-ISSUE",
AI2403="Projet OCM (ZTE, NOKIA, autres projets)","PLANNED WORKS",
AI2403="No root CAuse","No root cause",
AI2403="ODU HS","ACTIVE",
AI2403="IP &amp; VLAN","ACTIVE",
AI2403="Warehouse HUAWEI","SPARE-ISSUE",
AI2403="SPARE-HS","SPARE-ISSUE",
AI2403="Power Telco","ACTIVE", AI2403="no impacts","no impacts"
),"")</f>
        <v>no impacts</v>
      </c>
      <c r="AK2403" s="23" t="s">
        <v>5537</v>
      </c>
      <c r="AL2403" s="23" t="str">
        <f t="shared" si="70"/>
        <v>LIT_772</v>
      </c>
      <c r="AN2403" s="9" t="s">
        <v>5537</v>
      </c>
      <c r="AO2403" s="23" t="str">
        <f>_xlfn.XLOOKUP(B2403,'INCIDENT-05-03-2026'!E:E,'INCIDENT-05-03-2026'!F:F,"")</f>
        <v/>
      </c>
      <c r="AP2403" s="7" t="s">
        <v>5537</v>
      </c>
      <c r="AQ2403" s="6"/>
      <c r="AR2403" s="7"/>
      <c r="AS2403" s="3" t="str">
        <f>_xlfn.XLOOKUP(B2403,'[3]tt num | region | site id'!$C:$C,'[3]tt num | region | site id'!$Q:$Q,"")</f>
        <v/>
      </c>
      <c r="AT2403" s="24" t="str">
        <f>_xlfn.XLOOKUP(B2403,'[4]Cells Huawei 03052026 12h'!$B:$B,'[4]Cells Huawei 03052026 12h'!$T:$T,"")</f>
        <v/>
      </c>
      <c r="AU2403" s="24" t="str">
        <f>_xlfn.XLOOKUP(B2403,'[5]cells down 02052026 8h50'!$B:$B,'[5]cells down 02052026 8h50'!$R:$R,"")</f>
        <v/>
      </c>
      <c r="AV2403" s="24" t="str">
        <f>_xlfn.XLOOKUP(B2403,'[5]cells down 02052026 13h50'!$B:$B,'[5]cells down 02052026 13h50'!$R:$R,"")</f>
        <v/>
      </c>
      <c r="AW2403" s="24" t="str">
        <f>_xlfn.XLOOKUP(B2403,'[5]cells down 02052026 13h50'!$B:$B,'[5]cells down 02052026 13h50'!$R:$R,"")</f>
        <v/>
      </c>
      <c r="AX2403" s="24" t="str">
        <f>_xlfn.XLOOKUP(B2403,'[6]cell downs 03052026 8h40 '!$B:$B,'[6]cell downs 03052026 8h40 '!$R:$R,"")</f>
        <v/>
      </c>
      <c r="AY2403" s="24" t="str">
        <f>_xlfn.XLOOKUP(B2403,'[7]ALL SITES DOWN'!$D:$D,'[7]ALL SITES DOWN'!$J:$J,"")</f>
        <v/>
      </c>
      <c r="AZ2403" s="24" t="str">
        <f>_xlfn.XLOOKUP(B2403,'[8]ALL SITES DOWN'!$D:$D,'[8]ALL SITES DOWN'!$J:$J,"")</f>
        <v/>
      </c>
      <c r="BA2403" s="9" t="str">
        <f>_xlfn.XLOOKUP(B2403,[9]sheet1!$AC:$AC,[9]sheet1!$AF:$AF,"")</f>
        <v/>
      </c>
      <c r="BB2403" s="14" t="s">
        <v>5537</v>
      </c>
      <c r="BC2403" s="14" t="s">
        <v>5537</v>
      </c>
      <c r="BD2403" s="14" t="str">
        <f>_xlfn.XLOOKUP(B2403,'[10]cell downs 18042026 17h'!$B:$B,'[10]cell downs 18042026 17h'!$B:$B,"")</f>
        <v/>
      </c>
      <c r="BE2403" s="14" t="str">
        <f>_xlfn.XLOOKUP(B2403,'[11]Cells Huawei 19042026 15h'!$B:$B,'[11]Cells Huawei 19042026 15h'!$B:$B,"")</f>
        <v/>
      </c>
      <c r="BF2403" s="9" t="str">
        <f>_xlfn.XLOOKUP(B2403,'[12]cells down 19042026 9H40'!$B:$B,'[12]cells down 19042026 9H40'!$B:$B,"")</f>
        <v/>
      </c>
      <c r="BG2403" s="9" t="s">
        <v>5537</v>
      </c>
      <c r="BH2403" s="9" t="s">
        <v>594</v>
      </c>
    </row>
    <row r="2404" spans="1:60" s="9" customFormat="1" x14ac:dyDescent="0.3">
      <c r="A2404" s="1" t="s">
        <v>5009</v>
      </c>
      <c r="B2404" s="8" t="s">
        <v>5010</v>
      </c>
      <c r="C2404" s="3" t="str">
        <f>_xlfn.XLOOKUP(B2404,'[1]daily break down'!$D:$D,'[1]daily break down'!$E:$E,"")</f>
        <v>CENTRE</v>
      </c>
      <c r="D2404" s="1" t="s">
        <v>21</v>
      </c>
      <c r="E2404" s="1" t="s">
        <v>122</v>
      </c>
      <c r="F2404" s="3" t="s">
        <v>69</v>
      </c>
      <c r="G2404" s="1" t="s">
        <v>5011</v>
      </c>
      <c r="H2404" s="42" t="str">
        <f>_xlfn.XLOOKUP(B2404,[2]CALCULATION!$B:$B,[2]CALCULATION!$H:$H,"")</f>
        <v>ZTE</v>
      </c>
      <c r="I2404" s="34">
        <v>0</v>
      </c>
      <c r="J2404" s="34">
        <v>0</v>
      </c>
      <c r="K2404" s="34">
        <v>0</v>
      </c>
      <c r="L2404" s="34">
        <v>0</v>
      </c>
      <c r="M2404" s="34">
        <v>0</v>
      </c>
      <c r="N2404" s="34">
        <v>0</v>
      </c>
      <c r="O2404" s="34">
        <v>0</v>
      </c>
      <c r="P2404" s="34">
        <v>0</v>
      </c>
      <c r="Q2404" s="34">
        <v>0</v>
      </c>
      <c r="R2404" s="34">
        <v>0</v>
      </c>
      <c r="S2404" s="35">
        <v>0</v>
      </c>
      <c r="T2404" s="35">
        <v>0</v>
      </c>
      <c r="U2404" s="35">
        <v>0</v>
      </c>
      <c r="V2404" s="35">
        <v>0</v>
      </c>
      <c r="W2404" s="35">
        <v>0</v>
      </c>
      <c r="X2404" s="35">
        <v>0</v>
      </c>
      <c r="Y2404" s="35">
        <v>0</v>
      </c>
      <c r="Z2404" s="35">
        <v>0</v>
      </c>
      <c r="AA2404" s="35">
        <v>0</v>
      </c>
      <c r="AB2404" s="35">
        <v>0</v>
      </c>
      <c r="AC2404" s="35">
        <v>0</v>
      </c>
      <c r="AD2404" s="35">
        <v>0</v>
      </c>
      <c r="AE2404" s="58" t="s">
        <v>5560</v>
      </c>
      <c r="AF2404" s="58"/>
      <c r="AG2404" s="57" t="str" cm="1">
        <f t="array" ref="AG2404">IFERROR(_xlfn.IFS(
AI2404="MPR ISSUE","PDH",
AI2404="BSS Hardware Issue","BSS",
AI2404="Sites strategiques, MLL, Pylone, etc.","ENVTECH",
AI2404="AKTIVCO DEFAUT GE &amp; POWER Cabinet","AKTIVCO",
AI2404="AKTIVCO Coupure ENEO &amp; Baisse de tension","AKTIVCO GRID ONLY",
AI2404="Coupure ENEO &amp; Baisse de tension","IHS GRID ONLY",
AI2404="Defaut GE &amp; POWER Cabinet","IHS",
AI2404="Sharing","Partners",
AI2404="Sites strategiques &amp; DataCenter","SST &amp; DC",
AI2404="Exclu","Exclu",
AI2404="SAT","SAT",
AI2404="SPARE-ISSUE","SPARE-ISSUE",
AI2404="Fiber CAmtel","TRANS_FO_CAMTEL",
AI2404="Fiber AOF","Fiber AOF",
AI2404="Projet OCM (HUAWEI)","TRAVAUX-HUAWEI",
AI2404="Projet OCM (NOKIA)","TRAVAUX-NOKIA",
AI2404="ACCESS-ISSUE","ACCESS-ISSUE",
AI2404="Projet OCM (ZTE, NOKIA, autres projets)","TRAVAUX OCM",
AI2404="No root CAuse","No root cause",
AI2404="ODU HS","PDH",
AI2404="IP &amp; VLAN","PDH",
AI2404="Warehouse HUAWEI","SPARE-ISSUE",
AI2404="SPARE-HS","SPARE-ISSUE",
AI2404="Power Telco","BSS",AI2404="no impacts","no impacts"
),"")</f>
        <v>no impacts</v>
      </c>
      <c r="AH2404" s="57" t="str" cm="1">
        <f t="array" ref="AH2404">IFERROR(_xlfn.IFS(
AI2404="MPR ISSUE","TX ISSUE",
AI2404="BSS Hardware Issue","RAN ISSUE",
AI2404="Sites strategiques, MLL, Pylone, etc.","ENVTECH",
AI2404="AKTIVCO DEFAUT GE &amp; POWER Cabinet","POWER ISSUE",
AI2404="AKTIVCO Coupure ENEO &amp; Baisse de tension","POWER ISSUE",
AI2404="Coupure ENEO &amp; Baisse de tension","POWER ISSUE",
AI2404="Defaut GE &amp; POWER Cabinet","POWER ISSUE",
AI2404="Sharing","POWER ISSUE",
AI2404="Sites strategiques &amp; DataCenter","POWER ISSUE",
AI2404="Exclu","Exclu",
AI2404="SAT","TX ISSUE",
AI2404="SPARE-ISSUE","SPARE-ISSUE",
AI2404="Fiber CAmtel","TX ISSUE",
AI2404="Fiber AOF","TX ISSUE",
AI2404="Projet OCM (HUAWEI)","TRAVAUX-HUAWEI",
AI2404="Projet OCM (NOKIA)","TRAVAUX -NOKIA",
AI2404="ACCESS-ISSUE","ACCESS-ISSUE",
AI2404="Projet OCM (ZTE, NOKIA, autres projets)","TRAVAUX OCM",
AI2404="No root CAuse","No root cause",
AI2404="ODU HS","TX ISSUE",
AI2404="IP &amp; VLAN","TX ISSUE",
AI2404="Warehouse HUAWEI","SPARE-ISSUE",
AI2404="SPARE-HS","SPARE-ISSUE",
AI2404="Power Telco","RAN ISSUE",AI2404="no impacts","no impacts"
),"")</f>
        <v>no impacts</v>
      </c>
      <c r="AI2404" s="85" t="s">
        <v>5998</v>
      </c>
      <c r="AJ2404" s="57" t="str" cm="1">
        <f t="array" ref="AJ2404">IFERROR(_xlfn.IFS(
AI2404="MPR ISSUE","ACTIVE",
AI2404="BSS Hardware Issue","ACTIVE",
AI2404="Sites strategiques, MLL, Pylone, etc.","PASSIVE",
AI2404="AKTIVCO DEFAUT GE &amp; POWER Cabinet","PASSIVE",
AI2404="AKTIVCO Coupure ENEO &amp; Baisse de tension","PASSIVE",
AI2404="Coupure ENEO &amp; Baisse de tension","PASSIVE",
AI2404="Defaut GE &amp; POWER Cabinet","PASSIVE",
AI2404="Sharing","PASSIVE",
AI2404="Sites strategiques &amp; DataCenter","PASSIVE",
AI2404="Exclu","Exclu",
AI2404="SAT","ACTIVE",
AI2404="SPARE-ISSUE","SPARE-ISSUE",
AI2404="Fiber CAmtel","ACTIVE",
AI2404="Fiber AOF","ACTIVE",
AI2404="Projet OCM (HUAWEI)","PLANNED WORKS",
AI2404="Projet OCM (NOKIA)","PLANNED WORKS",
AI2404="ACCESS-ISSUE","ACCESS-ISSUE",
AI2404="Projet OCM (ZTE, NOKIA, autres projets)","PLANNED WORKS",
AI2404="No root CAuse","No root cause",
AI2404="ODU HS","ACTIVE",
AI2404="IP &amp; VLAN","ACTIVE",
AI2404="Warehouse HUAWEI","SPARE-ISSUE",
AI2404="SPARE-HS","SPARE-ISSUE",
AI2404="Power Telco","ACTIVE", AI2404="no impacts","no impacts"
),"")</f>
        <v>no impacts</v>
      </c>
      <c r="AK2404" s="23" t="s">
        <v>5537</v>
      </c>
      <c r="AL2404" s="23" t="str">
        <f t="shared" si="70"/>
        <v>SUD_128</v>
      </c>
      <c r="AN2404" s="9" t="s">
        <v>5537</v>
      </c>
      <c r="AO2404" s="23" t="str">
        <f>_xlfn.XLOOKUP(B2404,'INCIDENT-05-03-2026'!E:E,'INCIDENT-05-03-2026'!F:F,"")</f>
        <v/>
      </c>
      <c r="AP2404" s="7" t="s">
        <v>5537</v>
      </c>
      <c r="AQ2404" s="6"/>
      <c r="AR2404" s="7"/>
      <c r="AS2404" s="3" t="str">
        <f>_xlfn.XLOOKUP(B2404,'[3]tt num | region | site id'!$C:$C,'[3]tt num | region | site id'!$Q:$Q,"")</f>
        <v/>
      </c>
      <c r="AT2404" s="24" t="str">
        <f>_xlfn.XLOOKUP(B2404,'[4]Cells Huawei 03052026 12h'!$B:$B,'[4]Cells Huawei 03052026 12h'!$T:$T,"")</f>
        <v/>
      </c>
      <c r="AU2404" s="24" t="str">
        <f>_xlfn.XLOOKUP(B2404,'[5]cells down 02052026 8h50'!$B:$B,'[5]cells down 02052026 8h50'!$R:$R,"")</f>
        <v/>
      </c>
      <c r="AV2404" s="24" t="str">
        <f>_xlfn.XLOOKUP(B2404,'[5]cells down 02052026 13h50'!$B:$B,'[5]cells down 02052026 13h50'!$R:$R,"")</f>
        <v/>
      </c>
      <c r="AW2404" s="24" t="str">
        <f>_xlfn.XLOOKUP(B2404,'[5]cells down 02052026 13h50'!$B:$B,'[5]cells down 02052026 13h50'!$R:$R,"")</f>
        <v/>
      </c>
      <c r="AX2404" s="24" t="str">
        <f>_xlfn.XLOOKUP(B2404,'[6]cell downs 03052026 8h40 '!$B:$B,'[6]cell downs 03052026 8h40 '!$R:$R,"")</f>
        <v/>
      </c>
      <c r="AY2404" s="24" t="str">
        <f>_xlfn.XLOOKUP(B2404,'[7]ALL SITES DOWN'!$D:$D,'[7]ALL SITES DOWN'!$J:$J,"")</f>
        <v/>
      </c>
      <c r="AZ2404" s="24" t="str">
        <f>_xlfn.XLOOKUP(B2404,'[8]ALL SITES DOWN'!$D:$D,'[8]ALL SITES DOWN'!$J:$J,"")</f>
        <v/>
      </c>
      <c r="BA2404" s="9" t="str">
        <f>_xlfn.XLOOKUP(B2404,[9]sheet1!$AC:$AC,[9]sheet1!$AF:$AF,"")</f>
        <v/>
      </c>
      <c r="BB2404" s="14" t="s">
        <v>5537</v>
      </c>
      <c r="BC2404" s="14" t="s">
        <v>5537</v>
      </c>
      <c r="BD2404" s="14" t="str">
        <f>_xlfn.XLOOKUP(B2404,'[10]cell downs 18042026 17h'!$B:$B,'[10]cell downs 18042026 17h'!$B:$B,"")</f>
        <v/>
      </c>
      <c r="BE2404" s="14" t="str">
        <f>_xlfn.XLOOKUP(B2404,'[11]Cells Huawei 19042026 15h'!$B:$B,'[11]Cells Huawei 19042026 15h'!$B:$B,"")</f>
        <v/>
      </c>
      <c r="BF2404" s="9" t="str">
        <f>_xlfn.XLOOKUP(B2404,'[12]cells down 19042026 9H40'!$B:$B,'[12]cells down 19042026 9H40'!$B:$B,"")</f>
        <v/>
      </c>
      <c r="BG2404" s="9" t="s">
        <v>5537</v>
      </c>
      <c r="BH2404" s="9" t="s">
        <v>83</v>
      </c>
    </row>
    <row r="2405" spans="1:60" s="9" customFormat="1" x14ac:dyDescent="0.3">
      <c r="A2405" s="1" t="s">
        <v>5104</v>
      </c>
      <c r="B2405" s="8" t="s">
        <v>5105</v>
      </c>
      <c r="C2405" s="3" t="str">
        <f>_xlfn.XLOOKUP(B2405,'[1]daily break down'!$D:$D,'[1]daily break down'!$E:$E,"")</f>
        <v>LITTORAL</v>
      </c>
      <c r="D2405" s="1" t="s">
        <v>11</v>
      </c>
      <c r="E2405" s="1" t="s">
        <v>594</v>
      </c>
      <c r="F2405" s="3" t="s">
        <v>31</v>
      </c>
      <c r="G2405" s="1" t="s">
        <v>5104</v>
      </c>
      <c r="H2405" s="42" t="str">
        <f>_xlfn.XLOOKUP(B2405,[2]CALCULATION!$B:$B,[2]CALCULATION!$H:$H,"")</f>
        <v>ZTE</v>
      </c>
      <c r="I2405" s="34">
        <v>0</v>
      </c>
      <c r="J2405" s="34">
        <v>0</v>
      </c>
      <c r="K2405" s="34">
        <v>0</v>
      </c>
      <c r="L2405" s="34">
        <v>0</v>
      </c>
      <c r="M2405" s="34">
        <v>0</v>
      </c>
      <c r="N2405" s="34">
        <v>0</v>
      </c>
      <c r="O2405" s="34">
        <v>0</v>
      </c>
      <c r="P2405" s="34">
        <v>0</v>
      </c>
      <c r="Q2405" s="34">
        <v>0</v>
      </c>
      <c r="R2405" s="34">
        <v>0</v>
      </c>
      <c r="S2405" s="35">
        <v>0</v>
      </c>
      <c r="T2405" s="35">
        <v>0</v>
      </c>
      <c r="U2405" s="35">
        <v>0</v>
      </c>
      <c r="V2405" s="35">
        <v>0</v>
      </c>
      <c r="W2405" s="35">
        <v>0</v>
      </c>
      <c r="X2405" s="35">
        <v>0</v>
      </c>
      <c r="Y2405" s="35">
        <v>0</v>
      </c>
      <c r="Z2405" s="35">
        <v>0</v>
      </c>
      <c r="AA2405" s="35">
        <v>0</v>
      </c>
      <c r="AB2405" s="35">
        <v>0</v>
      </c>
      <c r="AC2405" s="35">
        <v>0</v>
      </c>
      <c r="AD2405" s="35">
        <v>0</v>
      </c>
      <c r="AE2405" s="58" t="s">
        <v>5560</v>
      </c>
      <c r="AF2405" s="58"/>
      <c r="AG2405" s="57" t="str" cm="1">
        <f t="array" ref="AG2405">IFERROR(_xlfn.IFS(
AI2405="MPR ISSUE","PDH",
AI2405="BSS Hardware Issue","BSS",
AI2405="Sites strategiques, MLL, Pylone, etc.","ENVTECH",
AI2405="AKTIVCO DEFAUT GE &amp; POWER Cabinet","AKTIVCO",
AI2405="AKTIVCO Coupure ENEO &amp; Baisse de tension","AKTIVCO GRID ONLY",
AI2405="Coupure ENEO &amp; Baisse de tension","IHS GRID ONLY",
AI2405="Defaut GE &amp; POWER Cabinet","IHS",
AI2405="Sharing","Partners",
AI2405="Sites strategiques &amp; DataCenter","SST &amp; DC",
AI2405="Exclu","Exclu",
AI2405="SAT","SAT",
AI2405="SPARE-ISSUE","SPARE-ISSUE",
AI2405="Fiber CAmtel","TRANS_FO_CAMTEL",
AI2405="Fiber AOF","Fiber AOF",
AI2405="Projet OCM (HUAWEI)","TRAVAUX-HUAWEI",
AI2405="Projet OCM (NOKIA)","TRAVAUX-NOKIA",
AI2405="ACCESS-ISSUE","ACCESS-ISSUE",
AI2405="Projet OCM (ZTE, NOKIA, autres projets)","TRAVAUX OCM",
AI2405="No root CAuse","No root cause",
AI2405="ODU HS","PDH",
AI2405="IP &amp; VLAN","PDH",
AI2405="Warehouse HUAWEI","SPARE-ISSUE",
AI2405="SPARE-HS","SPARE-ISSUE",
AI2405="Power Telco","BSS",AI2405="no impacts","no impacts"
),"")</f>
        <v>no impacts</v>
      </c>
      <c r="AH2405" s="57" t="str" cm="1">
        <f t="array" ref="AH2405">IFERROR(_xlfn.IFS(
AI2405="MPR ISSUE","TX ISSUE",
AI2405="BSS Hardware Issue","RAN ISSUE",
AI2405="Sites strategiques, MLL, Pylone, etc.","ENVTECH",
AI2405="AKTIVCO DEFAUT GE &amp; POWER Cabinet","POWER ISSUE",
AI2405="AKTIVCO Coupure ENEO &amp; Baisse de tension","POWER ISSUE",
AI2405="Coupure ENEO &amp; Baisse de tension","POWER ISSUE",
AI2405="Defaut GE &amp; POWER Cabinet","POWER ISSUE",
AI2405="Sharing","POWER ISSUE",
AI2405="Sites strategiques &amp; DataCenter","POWER ISSUE",
AI2405="Exclu","Exclu",
AI2405="SAT","TX ISSUE",
AI2405="SPARE-ISSUE","SPARE-ISSUE",
AI2405="Fiber CAmtel","TX ISSUE",
AI2405="Fiber AOF","TX ISSUE",
AI2405="Projet OCM (HUAWEI)","TRAVAUX-HUAWEI",
AI2405="Projet OCM (NOKIA)","TRAVAUX -NOKIA",
AI2405="ACCESS-ISSUE","ACCESS-ISSUE",
AI2405="Projet OCM (ZTE, NOKIA, autres projets)","TRAVAUX OCM",
AI2405="No root CAuse","No root cause",
AI2405="ODU HS","TX ISSUE",
AI2405="IP &amp; VLAN","TX ISSUE",
AI2405="Warehouse HUAWEI","SPARE-ISSUE",
AI2405="SPARE-HS","SPARE-ISSUE",
AI2405="Power Telco","RAN ISSUE",AI2405="no impacts","no impacts"
),"")</f>
        <v>no impacts</v>
      </c>
      <c r="AI2405" s="85" t="s">
        <v>5998</v>
      </c>
      <c r="AJ2405" s="57" t="str" cm="1">
        <f t="array" ref="AJ2405">IFERROR(_xlfn.IFS(
AI2405="MPR ISSUE","ACTIVE",
AI2405="BSS Hardware Issue","ACTIVE",
AI2405="Sites strategiques, MLL, Pylone, etc.","PASSIVE",
AI2405="AKTIVCO DEFAUT GE &amp; POWER Cabinet","PASSIVE",
AI2405="AKTIVCO Coupure ENEO &amp; Baisse de tension","PASSIVE",
AI2405="Coupure ENEO &amp; Baisse de tension","PASSIVE",
AI2405="Defaut GE &amp; POWER Cabinet","PASSIVE",
AI2405="Sharing","PASSIVE",
AI2405="Sites strategiques &amp; DataCenter","PASSIVE",
AI2405="Exclu","Exclu",
AI2405="SAT","ACTIVE",
AI2405="SPARE-ISSUE","SPARE-ISSUE",
AI2405="Fiber CAmtel","ACTIVE",
AI2405="Fiber AOF","ACTIVE",
AI2405="Projet OCM (HUAWEI)","PLANNED WORKS",
AI2405="Projet OCM (NOKIA)","PLANNED WORKS",
AI2405="ACCESS-ISSUE","ACCESS-ISSUE",
AI2405="Projet OCM (ZTE, NOKIA, autres projets)","PLANNED WORKS",
AI2405="No root CAuse","No root cause",
AI2405="ODU HS","ACTIVE",
AI2405="IP &amp; VLAN","ACTIVE",
AI2405="Warehouse HUAWEI","SPARE-ISSUE",
AI2405="SPARE-HS","SPARE-ISSUE",
AI2405="Power Telco","ACTIVE", AI2405="no impacts","no impacts"
),"")</f>
        <v>no impacts</v>
      </c>
      <c r="AK2405" s="23" t="s">
        <v>5537</v>
      </c>
      <c r="AL2405" s="23" t="str">
        <f t="shared" ref="AL2405:AL2436" si="71">B2405</f>
        <v>LIT_308</v>
      </c>
      <c r="AN2405" s="9" t="s">
        <v>5537</v>
      </c>
      <c r="AO2405" s="23" t="str">
        <f>_xlfn.XLOOKUP(B2405,'INCIDENT-05-03-2026'!E:E,'INCIDENT-05-03-2026'!F:F,"")</f>
        <v/>
      </c>
      <c r="AP2405" s="7" t="s">
        <v>5537</v>
      </c>
      <c r="AQ2405" s="6"/>
      <c r="AR2405" s="7"/>
      <c r="AS2405" s="3" t="str">
        <f>_xlfn.XLOOKUP(B2405,'[3]tt num | region | site id'!$C:$C,'[3]tt num | region | site id'!$Q:$Q,"")</f>
        <v/>
      </c>
      <c r="AT2405" s="24" t="str">
        <f>_xlfn.XLOOKUP(B2405,'[4]Cells Huawei 03052026 12h'!$B:$B,'[4]Cells Huawei 03052026 12h'!$T:$T,"")</f>
        <v/>
      </c>
      <c r="AU2405" s="24" t="str">
        <f>_xlfn.XLOOKUP(B2405,'[5]cells down 02052026 8h50'!$B:$B,'[5]cells down 02052026 8h50'!$R:$R,"")</f>
        <v/>
      </c>
      <c r="AV2405" s="24" t="str">
        <f>_xlfn.XLOOKUP(B2405,'[5]cells down 02052026 13h50'!$B:$B,'[5]cells down 02052026 13h50'!$R:$R,"")</f>
        <v/>
      </c>
      <c r="AW2405" s="24" t="str">
        <f>_xlfn.XLOOKUP(B2405,'[5]cells down 02052026 13h50'!$B:$B,'[5]cells down 02052026 13h50'!$R:$R,"")</f>
        <v/>
      </c>
      <c r="AX2405" s="24" t="str">
        <f>_xlfn.XLOOKUP(B2405,'[6]cell downs 03052026 8h40 '!$B:$B,'[6]cell downs 03052026 8h40 '!$R:$R,"")</f>
        <v/>
      </c>
      <c r="AY2405" s="24" t="str">
        <f>_xlfn.XLOOKUP(B2405,'[7]ALL SITES DOWN'!$D:$D,'[7]ALL SITES DOWN'!$J:$J,"")</f>
        <v/>
      </c>
      <c r="AZ2405" s="24" t="str">
        <f>_xlfn.XLOOKUP(B2405,'[8]ALL SITES DOWN'!$D:$D,'[8]ALL SITES DOWN'!$J:$J,"")</f>
        <v/>
      </c>
      <c r="BA2405" s="9" t="str">
        <f>_xlfn.XLOOKUP(B2405,[9]sheet1!$AC:$AC,[9]sheet1!$AF:$AF,"")</f>
        <v/>
      </c>
      <c r="BB2405" s="14" t="s">
        <v>5537</v>
      </c>
      <c r="BC2405" s="14" t="s">
        <v>5537</v>
      </c>
      <c r="BD2405" s="14" t="str">
        <f>_xlfn.XLOOKUP(B2405,'[10]cell downs 18042026 17h'!$B:$B,'[10]cell downs 18042026 17h'!$B:$B,"")</f>
        <v/>
      </c>
      <c r="BE2405" s="14" t="str">
        <f>_xlfn.XLOOKUP(B2405,'[11]Cells Huawei 19042026 15h'!$B:$B,'[11]Cells Huawei 19042026 15h'!$B:$B,"")</f>
        <v/>
      </c>
      <c r="BF2405" s="9" t="str">
        <f>_xlfn.XLOOKUP(B2405,'[12]cells down 19042026 9H40'!$B:$B,'[12]cells down 19042026 9H40'!$B:$B,"")</f>
        <v/>
      </c>
      <c r="BG2405" s="9" t="s">
        <v>5105</v>
      </c>
      <c r="BH2405" s="9" t="s">
        <v>5537</v>
      </c>
    </row>
    <row r="2406" spans="1:60" s="9" customFormat="1" x14ac:dyDescent="0.3">
      <c r="A2406" s="1" t="s">
        <v>5066</v>
      </c>
      <c r="B2406" s="8" t="s">
        <v>5106</v>
      </c>
      <c r="C2406" s="3" t="str">
        <f>_xlfn.XLOOKUP(B2406,'[1]daily break down'!$D:$D,'[1]daily break down'!$E:$E,"")</f>
        <v>LITTORAL</v>
      </c>
      <c r="D2406" s="1" t="s">
        <v>11</v>
      </c>
      <c r="E2406" s="1" t="s">
        <v>83</v>
      </c>
      <c r="F2406" s="3" t="s">
        <v>31</v>
      </c>
      <c r="G2406" s="1" t="s">
        <v>5066</v>
      </c>
      <c r="H2406" s="42" t="str">
        <f>_xlfn.XLOOKUP(B2406,[2]CALCULATION!$B:$B,[2]CALCULATION!$H:$H,"")</f>
        <v>ZTE</v>
      </c>
      <c r="I2406" s="34">
        <v>0</v>
      </c>
      <c r="J2406" s="34">
        <v>0</v>
      </c>
      <c r="K2406" s="34">
        <v>0</v>
      </c>
      <c r="L2406" s="34">
        <v>0</v>
      </c>
      <c r="M2406" s="34">
        <v>0</v>
      </c>
      <c r="N2406" s="34">
        <v>0</v>
      </c>
      <c r="O2406" s="34">
        <v>0</v>
      </c>
      <c r="P2406" s="34">
        <v>0</v>
      </c>
      <c r="Q2406" s="34">
        <v>0</v>
      </c>
      <c r="R2406" s="34">
        <v>0</v>
      </c>
      <c r="S2406" s="35">
        <v>0</v>
      </c>
      <c r="T2406" s="35">
        <v>0</v>
      </c>
      <c r="U2406" s="35">
        <v>0</v>
      </c>
      <c r="V2406" s="35">
        <v>0</v>
      </c>
      <c r="W2406" s="35">
        <v>0</v>
      </c>
      <c r="X2406" s="35">
        <v>0</v>
      </c>
      <c r="Y2406" s="35">
        <v>0</v>
      </c>
      <c r="Z2406" s="35">
        <v>0</v>
      </c>
      <c r="AA2406" s="35">
        <v>0</v>
      </c>
      <c r="AB2406" s="35">
        <v>0</v>
      </c>
      <c r="AC2406" s="35">
        <v>0</v>
      </c>
      <c r="AD2406" s="35">
        <v>0</v>
      </c>
      <c r="AE2406" s="58" t="s">
        <v>5560</v>
      </c>
      <c r="AF2406" s="58"/>
      <c r="AG2406" s="57" t="str" cm="1">
        <f t="array" ref="AG2406">IFERROR(_xlfn.IFS(
AI2406="MPR ISSUE","PDH",
AI2406="BSS Hardware Issue","BSS",
AI2406="Sites strategiques, MLL, Pylone, etc.","ENVTECH",
AI2406="AKTIVCO DEFAUT GE &amp; POWER Cabinet","AKTIVCO",
AI2406="AKTIVCO Coupure ENEO &amp; Baisse de tension","AKTIVCO GRID ONLY",
AI2406="Coupure ENEO &amp; Baisse de tension","IHS GRID ONLY",
AI2406="Defaut GE &amp; POWER Cabinet","IHS",
AI2406="Sharing","Partners",
AI2406="Sites strategiques &amp; DataCenter","SST &amp; DC",
AI2406="Exclu","Exclu",
AI2406="SAT","SAT",
AI2406="SPARE-ISSUE","SPARE-ISSUE",
AI2406="Fiber CAmtel","TRANS_FO_CAMTEL",
AI2406="Fiber AOF","Fiber AOF",
AI2406="Projet OCM (HUAWEI)","TRAVAUX-HUAWEI",
AI2406="Projet OCM (NOKIA)","TRAVAUX-NOKIA",
AI2406="ACCESS-ISSUE","ACCESS-ISSUE",
AI2406="Projet OCM (ZTE, NOKIA, autres projets)","TRAVAUX OCM",
AI2406="No root CAuse","No root cause",
AI2406="ODU HS","PDH",
AI2406="IP &amp; VLAN","PDH",
AI2406="Warehouse HUAWEI","SPARE-ISSUE",
AI2406="SPARE-HS","SPARE-ISSUE",
AI2406="Power Telco","BSS",AI2406="no impacts","no impacts"
),"")</f>
        <v>no impacts</v>
      </c>
      <c r="AH2406" s="57" t="str" cm="1">
        <f t="array" ref="AH2406">IFERROR(_xlfn.IFS(
AI2406="MPR ISSUE","TX ISSUE",
AI2406="BSS Hardware Issue","RAN ISSUE",
AI2406="Sites strategiques, MLL, Pylone, etc.","ENVTECH",
AI2406="AKTIVCO DEFAUT GE &amp; POWER Cabinet","POWER ISSUE",
AI2406="AKTIVCO Coupure ENEO &amp; Baisse de tension","POWER ISSUE",
AI2406="Coupure ENEO &amp; Baisse de tension","POWER ISSUE",
AI2406="Defaut GE &amp; POWER Cabinet","POWER ISSUE",
AI2406="Sharing","POWER ISSUE",
AI2406="Sites strategiques &amp; DataCenter","POWER ISSUE",
AI2406="Exclu","Exclu",
AI2406="SAT","TX ISSUE",
AI2406="SPARE-ISSUE","SPARE-ISSUE",
AI2406="Fiber CAmtel","TX ISSUE",
AI2406="Fiber AOF","TX ISSUE",
AI2406="Projet OCM (HUAWEI)","TRAVAUX-HUAWEI",
AI2406="Projet OCM (NOKIA)","TRAVAUX -NOKIA",
AI2406="ACCESS-ISSUE","ACCESS-ISSUE",
AI2406="Projet OCM (ZTE, NOKIA, autres projets)","TRAVAUX OCM",
AI2406="No root CAuse","No root cause",
AI2406="ODU HS","TX ISSUE",
AI2406="IP &amp; VLAN","TX ISSUE",
AI2406="Warehouse HUAWEI","SPARE-ISSUE",
AI2406="SPARE-HS","SPARE-ISSUE",
AI2406="Power Telco","RAN ISSUE",AI2406="no impacts","no impacts"
),"")</f>
        <v>no impacts</v>
      </c>
      <c r="AI2406" s="85" t="s">
        <v>5998</v>
      </c>
      <c r="AJ2406" s="57" t="str" cm="1">
        <f t="array" ref="AJ2406">IFERROR(_xlfn.IFS(
AI2406="MPR ISSUE","ACTIVE",
AI2406="BSS Hardware Issue","ACTIVE",
AI2406="Sites strategiques, MLL, Pylone, etc.","PASSIVE",
AI2406="AKTIVCO DEFAUT GE &amp; POWER Cabinet","PASSIVE",
AI2406="AKTIVCO Coupure ENEO &amp; Baisse de tension","PASSIVE",
AI2406="Coupure ENEO &amp; Baisse de tension","PASSIVE",
AI2406="Defaut GE &amp; POWER Cabinet","PASSIVE",
AI2406="Sharing","PASSIVE",
AI2406="Sites strategiques &amp; DataCenter","PASSIVE",
AI2406="Exclu","Exclu",
AI2406="SAT","ACTIVE",
AI2406="SPARE-ISSUE","SPARE-ISSUE",
AI2406="Fiber CAmtel","ACTIVE",
AI2406="Fiber AOF","ACTIVE",
AI2406="Projet OCM (HUAWEI)","PLANNED WORKS",
AI2406="Projet OCM (NOKIA)","PLANNED WORKS",
AI2406="ACCESS-ISSUE","ACCESS-ISSUE",
AI2406="Projet OCM (ZTE, NOKIA, autres projets)","PLANNED WORKS",
AI2406="No root CAuse","No root cause",
AI2406="ODU HS","ACTIVE",
AI2406="IP &amp; VLAN","ACTIVE",
AI2406="Warehouse HUAWEI","SPARE-ISSUE",
AI2406="SPARE-HS","SPARE-ISSUE",
AI2406="Power Telco","ACTIVE", AI2406="no impacts","no impacts"
),"")</f>
        <v>no impacts</v>
      </c>
      <c r="AK2406" s="23" t="s">
        <v>5537</v>
      </c>
      <c r="AL2406" s="23" t="str">
        <f t="shared" si="71"/>
        <v>LIT_108</v>
      </c>
      <c r="AN2406" s="9" t="s">
        <v>5537</v>
      </c>
      <c r="AO2406" s="23" t="str">
        <f>_xlfn.XLOOKUP(B2406,'INCIDENT-05-03-2026'!E:E,'INCIDENT-05-03-2026'!F:F,"")</f>
        <v/>
      </c>
      <c r="AP2406" s="7" t="s">
        <v>5537</v>
      </c>
      <c r="AQ2406" s="6"/>
      <c r="AR2406" s="7"/>
      <c r="AS2406" s="3" t="str">
        <f>_xlfn.XLOOKUP(B2406,'[3]tt num | region | site id'!$C:$C,'[3]tt num | region | site id'!$Q:$Q,"")</f>
        <v/>
      </c>
      <c r="AT2406" s="24" t="str">
        <f>_xlfn.XLOOKUP(B2406,'[4]Cells Huawei 03052026 12h'!$B:$B,'[4]Cells Huawei 03052026 12h'!$T:$T,"")</f>
        <v/>
      </c>
      <c r="AU2406" s="24" t="str">
        <f>_xlfn.XLOOKUP(B2406,'[5]cells down 02052026 8h50'!$B:$B,'[5]cells down 02052026 8h50'!$R:$R,"")</f>
        <v/>
      </c>
      <c r="AV2406" s="24" t="str">
        <f>_xlfn.XLOOKUP(B2406,'[5]cells down 02052026 13h50'!$B:$B,'[5]cells down 02052026 13h50'!$R:$R,"")</f>
        <v/>
      </c>
      <c r="AW2406" s="24" t="str">
        <f>_xlfn.XLOOKUP(B2406,'[5]cells down 02052026 13h50'!$B:$B,'[5]cells down 02052026 13h50'!$R:$R,"")</f>
        <v/>
      </c>
      <c r="AX2406" s="24" t="str">
        <f>_xlfn.XLOOKUP(B2406,'[6]cell downs 03052026 8h40 '!$B:$B,'[6]cell downs 03052026 8h40 '!$R:$R,"")</f>
        <v/>
      </c>
      <c r="AY2406" s="24" t="str">
        <f>_xlfn.XLOOKUP(B2406,'[7]ALL SITES DOWN'!$D:$D,'[7]ALL SITES DOWN'!$J:$J,"")</f>
        <v/>
      </c>
      <c r="AZ2406" s="24" t="str">
        <f>_xlfn.XLOOKUP(B2406,'[8]ALL SITES DOWN'!$D:$D,'[8]ALL SITES DOWN'!$J:$J,"")</f>
        <v/>
      </c>
      <c r="BA2406" s="9" t="str">
        <f>_xlfn.XLOOKUP(B2406,[9]sheet1!$AC:$AC,[9]sheet1!$AF:$AF,"")</f>
        <v/>
      </c>
      <c r="BB2406" s="14" t="s">
        <v>5537</v>
      </c>
      <c r="BC2406" s="14" t="s">
        <v>5537</v>
      </c>
      <c r="BD2406" s="14" t="str">
        <f>_xlfn.XLOOKUP(B2406,'[10]cell downs 18042026 17h'!$B:$B,'[10]cell downs 18042026 17h'!$B:$B,"")</f>
        <v/>
      </c>
      <c r="BE2406" s="14" t="str">
        <f>_xlfn.XLOOKUP(B2406,'[11]Cells Huawei 19042026 15h'!$B:$B,'[11]Cells Huawei 19042026 15h'!$B:$B,"")</f>
        <v/>
      </c>
      <c r="BF2406" s="9" t="str">
        <f>_xlfn.XLOOKUP(B2406,'[12]cells down 19042026 9H40'!$B:$B,'[12]cells down 19042026 9H40'!$B:$B,"")</f>
        <v/>
      </c>
      <c r="BG2406" s="9" t="s">
        <v>5106</v>
      </c>
      <c r="BH2406" s="9" t="s">
        <v>594</v>
      </c>
    </row>
    <row r="2407" spans="1:60" s="9" customFormat="1" x14ac:dyDescent="0.3">
      <c r="A2407" s="1" t="s">
        <v>5028</v>
      </c>
      <c r="B2407" s="8" t="s">
        <v>5029</v>
      </c>
      <c r="C2407" s="3" t="str">
        <f>_xlfn.XLOOKUP(B2407,'[1]daily break down'!$D:$D,'[1]daily break down'!$E:$E,"")</f>
        <v>CENTRE</v>
      </c>
      <c r="D2407" s="1" t="s">
        <v>21</v>
      </c>
      <c r="E2407" s="1" t="s">
        <v>122</v>
      </c>
      <c r="F2407" s="3" t="s">
        <v>37</v>
      </c>
      <c r="G2407" s="1" t="s">
        <v>5028</v>
      </c>
      <c r="H2407" s="42" t="str">
        <f>_xlfn.XLOOKUP(B2407,[2]CALCULATION!$B:$B,[2]CALCULATION!$H:$H,"")</f>
        <v>ZTE</v>
      </c>
      <c r="I2407" s="34">
        <v>0</v>
      </c>
      <c r="J2407" s="34">
        <v>0</v>
      </c>
      <c r="K2407" s="34">
        <v>0</v>
      </c>
      <c r="L2407" s="34">
        <v>0</v>
      </c>
      <c r="M2407" s="34">
        <v>0</v>
      </c>
      <c r="N2407" s="34">
        <v>0</v>
      </c>
      <c r="O2407" s="34">
        <v>0</v>
      </c>
      <c r="P2407" s="34">
        <v>0</v>
      </c>
      <c r="Q2407" s="34">
        <v>0</v>
      </c>
      <c r="R2407" s="34">
        <v>0</v>
      </c>
      <c r="S2407" s="35">
        <v>0</v>
      </c>
      <c r="T2407" s="35">
        <v>0</v>
      </c>
      <c r="U2407" s="35">
        <v>0</v>
      </c>
      <c r="V2407" s="35">
        <v>0</v>
      </c>
      <c r="W2407" s="35">
        <v>0</v>
      </c>
      <c r="X2407" s="35">
        <v>0</v>
      </c>
      <c r="Y2407" s="35">
        <v>0</v>
      </c>
      <c r="Z2407" s="35">
        <v>0</v>
      </c>
      <c r="AA2407" s="35">
        <v>0</v>
      </c>
      <c r="AB2407" s="35">
        <v>0</v>
      </c>
      <c r="AC2407" s="35">
        <v>0</v>
      </c>
      <c r="AD2407" s="35">
        <v>0</v>
      </c>
      <c r="AE2407" s="58" t="s">
        <v>5560</v>
      </c>
      <c r="AF2407" s="58"/>
      <c r="AG2407" s="57" t="str" cm="1">
        <f t="array" ref="AG2407">IFERROR(_xlfn.IFS(
AI2407="MPR ISSUE","PDH",
AI2407="BSS Hardware Issue","BSS",
AI2407="Sites strategiques, MLL, Pylone, etc.","ENVTECH",
AI2407="AKTIVCO DEFAUT GE &amp; POWER Cabinet","AKTIVCO",
AI2407="AKTIVCO Coupure ENEO &amp; Baisse de tension","AKTIVCO GRID ONLY",
AI2407="Coupure ENEO &amp; Baisse de tension","IHS GRID ONLY",
AI2407="Defaut GE &amp; POWER Cabinet","IHS",
AI2407="Sharing","Partners",
AI2407="Sites strategiques &amp; DataCenter","SST &amp; DC",
AI2407="Exclu","Exclu",
AI2407="SAT","SAT",
AI2407="SPARE-ISSUE","SPARE-ISSUE",
AI2407="Fiber CAmtel","TRANS_FO_CAMTEL",
AI2407="Fiber AOF","Fiber AOF",
AI2407="Projet OCM (HUAWEI)","TRAVAUX-HUAWEI",
AI2407="Projet OCM (NOKIA)","TRAVAUX-NOKIA",
AI2407="ACCESS-ISSUE","ACCESS-ISSUE",
AI2407="Projet OCM (ZTE, NOKIA, autres projets)","TRAVAUX OCM",
AI2407="No root CAuse","No root cause",
AI2407="ODU HS","PDH",
AI2407="IP &amp; VLAN","PDH",
AI2407="Warehouse HUAWEI","SPARE-ISSUE",
AI2407="SPARE-HS","SPARE-ISSUE",
AI2407="Power Telco","BSS",AI2407="no impacts","no impacts"
),"")</f>
        <v>no impacts</v>
      </c>
      <c r="AH2407" s="57" t="str" cm="1">
        <f t="array" ref="AH2407">IFERROR(_xlfn.IFS(
AI2407="MPR ISSUE","TX ISSUE",
AI2407="BSS Hardware Issue","RAN ISSUE",
AI2407="Sites strategiques, MLL, Pylone, etc.","ENVTECH",
AI2407="AKTIVCO DEFAUT GE &amp; POWER Cabinet","POWER ISSUE",
AI2407="AKTIVCO Coupure ENEO &amp; Baisse de tension","POWER ISSUE",
AI2407="Coupure ENEO &amp; Baisse de tension","POWER ISSUE",
AI2407="Defaut GE &amp; POWER Cabinet","POWER ISSUE",
AI2407="Sharing","POWER ISSUE",
AI2407="Sites strategiques &amp; DataCenter","POWER ISSUE",
AI2407="Exclu","Exclu",
AI2407="SAT","TX ISSUE",
AI2407="SPARE-ISSUE","SPARE-ISSUE",
AI2407="Fiber CAmtel","TX ISSUE",
AI2407="Fiber AOF","TX ISSUE",
AI2407="Projet OCM (HUAWEI)","TRAVAUX-HUAWEI",
AI2407="Projet OCM (NOKIA)","TRAVAUX -NOKIA",
AI2407="ACCESS-ISSUE","ACCESS-ISSUE",
AI2407="Projet OCM (ZTE, NOKIA, autres projets)","TRAVAUX OCM",
AI2407="No root CAuse","No root cause",
AI2407="ODU HS","TX ISSUE",
AI2407="IP &amp; VLAN","TX ISSUE",
AI2407="Warehouse HUAWEI","SPARE-ISSUE",
AI2407="SPARE-HS","SPARE-ISSUE",
AI2407="Power Telco","RAN ISSUE",AI2407="no impacts","no impacts"
),"")</f>
        <v>no impacts</v>
      </c>
      <c r="AI2407" s="85" t="s">
        <v>5998</v>
      </c>
      <c r="AJ2407" s="57" t="str" cm="1">
        <f t="array" ref="AJ2407">IFERROR(_xlfn.IFS(
AI2407="MPR ISSUE","ACTIVE",
AI2407="BSS Hardware Issue","ACTIVE",
AI2407="Sites strategiques, MLL, Pylone, etc.","PASSIVE",
AI2407="AKTIVCO DEFAUT GE &amp; POWER Cabinet","PASSIVE",
AI2407="AKTIVCO Coupure ENEO &amp; Baisse de tension","PASSIVE",
AI2407="Coupure ENEO &amp; Baisse de tension","PASSIVE",
AI2407="Defaut GE &amp; POWER Cabinet","PASSIVE",
AI2407="Sharing","PASSIVE",
AI2407="Sites strategiques &amp; DataCenter","PASSIVE",
AI2407="Exclu","Exclu",
AI2407="SAT","ACTIVE",
AI2407="SPARE-ISSUE","SPARE-ISSUE",
AI2407="Fiber CAmtel","ACTIVE",
AI2407="Fiber AOF","ACTIVE",
AI2407="Projet OCM (HUAWEI)","PLANNED WORKS",
AI2407="Projet OCM (NOKIA)","PLANNED WORKS",
AI2407="ACCESS-ISSUE","ACCESS-ISSUE",
AI2407="Projet OCM (ZTE, NOKIA, autres projets)","PLANNED WORKS",
AI2407="No root CAuse","No root cause",
AI2407="ODU HS","ACTIVE",
AI2407="IP &amp; VLAN","ACTIVE",
AI2407="Warehouse HUAWEI","SPARE-ISSUE",
AI2407="SPARE-HS","SPARE-ISSUE",
AI2407="Power Telco","ACTIVE", AI2407="no impacts","no impacts"
),"")</f>
        <v>no impacts</v>
      </c>
      <c r="AK2407" s="23" t="s">
        <v>5537</v>
      </c>
      <c r="AL2407" s="23" t="str">
        <f t="shared" si="71"/>
        <v>CTR_749</v>
      </c>
      <c r="AN2407" s="9" t="s">
        <v>5537</v>
      </c>
      <c r="AO2407" s="23" t="str">
        <f>_xlfn.XLOOKUP(B2407,'INCIDENT-05-03-2026'!E:E,'INCIDENT-05-03-2026'!F:F,"")</f>
        <v/>
      </c>
      <c r="AP2407" s="7" t="s">
        <v>5537</v>
      </c>
      <c r="AQ2407" s="6"/>
      <c r="AR2407" s="7"/>
      <c r="AS2407" s="3" t="str">
        <f>_xlfn.XLOOKUP(B2407,'[3]tt num | region | site id'!$C:$C,'[3]tt num | region | site id'!$Q:$Q,"")</f>
        <v/>
      </c>
      <c r="AT2407" s="24" t="str">
        <f>_xlfn.XLOOKUP(B2407,'[4]Cells Huawei 03052026 12h'!$B:$B,'[4]Cells Huawei 03052026 12h'!$T:$T,"")</f>
        <v/>
      </c>
      <c r="AU2407" s="24" t="str">
        <f>_xlfn.XLOOKUP(B2407,'[5]cells down 02052026 8h50'!$B:$B,'[5]cells down 02052026 8h50'!$R:$R,"")</f>
        <v/>
      </c>
      <c r="AV2407" s="24" t="str">
        <f>_xlfn.XLOOKUP(B2407,'[5]cells down 02052026 13h50'!$B:$B,'[5]cells down 02052026 13h50'!$R:$R,"")</f>
        <v/>
      </c>
      <c r="AW2407" s="24" t="str">
        <f>_xlfn.XLOOKUP(B2407,'[5]cells down 02052026 13h50'!$B:$B,'[5]cells down 02052026 13h50'!$R:$R,"")</f>
        <v/>
      </c>
      <c r="AX2407" s="24" t="str">
        <f>_xlfn.XLOOKUP(B2407,'[6]cell downs 03052026 8h40 '!$B:$B,'[6]cell downs 03052026 8h40 '!$R:$R,"")</f>
        <v/>
      </c>
      <c r="AY2407" s="24" t="str">
        <f>_xlfn.XLOOKUP(B2407,'[7]ALL SITES DOWN'!$D:$D,'[7]ALL SITES DOWN'!$J:$J,"")</f>
        <v/>
      </c>
      <c r="AZ2407" s="24" t="str">
        <f>_xlfn.XLOOKUP(B2407,'[8]ALL SITES DOWN'!$D:$D,'[8]ALL SITES DOWN'!$J:$J,"")</f>
        <v/>
      </c>
      <c r="BA2407" s="9" t="str">
        <f>_xlfn.XLOOKUP(B2407,[9]sheet1!$AC:$AC,[9]sheet1!$AF:$AF,"")</f>
        <v/>
      </c>
      <c r="BB2407" s="14" t="s">
        <v>5537</v>
      </c>
      <c r="BC2407" s="14" t="s">
        <v>5537</v>
      </c>
      <c r="BD2407" s="14" t="str">
        <f>_xlfn.XLOOKUP(B2407,'[10]cell downs 18042026 17h'!$B:$B,'[10]cell downs 18042026 17h'!$B:$B,"")</f>
        <v/>
      </c>
      <c r="BE2407" s="14" t="str">
        <f>_xlfn.XLOOKUP(B2407,'[11]Cells Huawei 19042026 15h'!$B:$B,'[11]Cells Huawei 19042026 15h'!$B:$B,"")</f>
        <v/>
      </c>
      <c r="BF2407" s="9" t="str">
        <f>_xlfn.XLOOKUP(B2407,'[12]cells down 19042026 9H40'!$B:$B,'[12]cells down 19042026 9H40'!$B:$B,"")</f>
        <v/>
      </c>
      <c r="BG2407" s="9" t="s">
        <v>5537</v>
      </c>
      <c r="BH2407" s="9" t="s">
        <v>12</v>
      </c>
    </row>
    <row r="2408" spans="1:60" s="9" customFormat="1" x14ac:dyDescent="0.3">
      <c r="A2408" s="1" t="s">
        <v>5041</v>
      </c>
      <c r="B2408" s="8" t="s">
        <v>5042</v>
      </c>
      <c r="C2408" s="3" t="str">
        <f>_xlfn.XLOOKUP(B2408,'[1]daily break down'!$D:$D,'[1]daily break down'!$E:$E,"")</f>
        <v>Yaounde</v>
      </c>
      <c r="D2408" s="1" t="s">
        <v>11</v>
      </c>
      <c r="E2408" s="1" t="s">
        <v>594</v>
      </c>
      <c r="F2408" s="3" t="s">
        <v>37</v>
      </c>
      <c r="G2408" s="1" t="s">
        <v>38</v>
      </c>
      <c r="H2408" s="42" t="str">
        <f>_xlfn.XLOOKUP(B2408,[2]CALCULATION!$B:$B,[2]CALCULATION!$H:$H,"")</f>
        <v>ZTE</v>
      </c>
      <c r="I2408" s="34">
        <v>0</v>
      </c>
      <c r="J2408" s="34">
        <v>0</v>
      </c>
      <c r="K2408" s="34">
        <v>0</v>
      </c>
      <c r="L2408" s="34">
        <v>0</v>
      </c>
      <c r="M2408" s="34">
        <v>0</v>
      </c>
      <c r="N2408" s="34">
        <v>0</v>
      </c>
      <c r="O2408" s="34">
        <v>0</v>
      </c>
      <c r="P2408" s="34">
        <v>0</v>
      </c>
      <c r="Q2408" s="34">
        <v>0</v>
      </c>
      <c r="R2408" s="34">
        <v>0</v>
      </c>
      <c r="S2408" s="35">
        <v>0</v>
      </c>
      <c r="T2408" s="35">
        <v>0</v>
      </c>
      <c r="U2408" s="35">
        <v>0</v>
      </c>
      <c r="V2408" s="35">
        <v>0</v>
      </c>
      <c r="W2408" s="35">
        <v>0</v>
      </c>
      <c r="X2408" s="35">
        <v>0</v>
      </c>
      <c r="Y2408" s="35">
        <v>0</v>
      </c>
      <c r="Z2408" s="35">
        <v>0</v>
      </c>
      <c r="AA2408" s="35">
        <v>0</v>
      </c>
      <c r="AB2408" s="35">
        <v>0</v>
      </c>
      <c r="AC2408" s="35">
        <v>0</v>
      </c>
      <c r="AD2408" s="35">
        <v>0</v>
      </c>
      <c r="AE2408" s="58" t="s">
        <v>5560</v>
      </c>
      <c r="AF2408" s="58"/>
      <c r="AG2408" s="57" t="str" cm="1">
        <f t="array" ref="AG2408">IFERROR(_xlfn.IFS(
AI2408="MPR ISSUE","PDH",
AI2408="BSS Hardware Issue","BSS",
AI2408="Sites strategiques, MLL, Pylone, etc.","ENVTECH",
AI2408="AKTIVCO DEFAUT GE &amp; POWER Cabinet","AKTIVCO",
AI2408="AKTIVCO Coupure ENEO &amp; Baisse de tension","AKTIVCO GRID ONLY",
AI2408="Coupure ENEO &amp; Baisse de tension","IHS GRID ONLY",
AI2408="Defaut GE &amp; POWER Cabinet","IHS",
AI2408="Sharing","Partners",
AI2408="Sites strategiques &amp; DataCenter","SST &amp; DC",
AI2408="Exclu","Exclu",
AI2408="SAT","SAT",
AI2408="SPARE-ISSUE","SPARE-ISSUE",
AI2408="Fiber CAmtel","TRANS_FO_CAMTEL",
AI2408="Fiber AOF","Fiber AOF",
AI2408="Projet OCM (HUAWEI)","TRAVAUX-HUAWEI",
AI2408="Projet OCM (NOKIA)","TRAVAUX-NOKIA",
AI2408="ACCESS-ISSUE","ACCESS-ISSUE",
AI2408="Projet OCM (ZTE, NOKIA, autres projets)","TRAVAUX OCM",
AI2408="No root CAuse","No root cause",
AI2408="ODU HS","PDH",
AI2408="IP &amp; VLAN","PDH",
AI2408="Warehouse HUAWEI","SPARE-ISSUE",
AI2408="SPARE-HS","SPARE-ISSUE",
AI2408="Power Telco","BSS",AI2408="no impacts","no impacts"
),"")</f>
        <v>no impacts</v>
      </c>
      <c r="AH2408" s="57" t="str" cm="1">
        <f t="array" ref="AH2408">IFERROR(_xlfn.IFS(
AI2408="MPR ISSUE","TX ISSUE",
AI2408="BSS Hardware Issue","RAN ISSUE",
AI2408="Sites strategiques, MLL, Pylone, etc.","ENVTECH",
AI2408="AKTIVCO DEFAUT GE &amp; POWER Cabinet","POWER ISSUE",
AI2408="AKTIVCO Coupure ENEO &amp; Baisse de tension","POWER ISSUE",
AI2408="Coupure ENEO &amp; Baisse de tension","POWER ISSUE",
AI2408="Defaut GE &amp; POWER Cabinet","POWER ISSUE",
AI2408="Sharing","POWER ISSUE",
AI2408="Sites strategiques &amp; DataCenter","POWER ISSUE",
AI2408="Exclu","Exclu",
AI2408="SAT","TX ISSUE",
AI2408="SPARE-ISSUE","SPARE-ISSUE",
AI2408="Fiber CAmtel","TX ISSUE",
AI2408="Fiber AOF","TX ISSUE",
AI2408="Projet OCM (HUAWEI)","TRAVAUX-HUAWEI",
AI2408="Projet OCM (NOKIA)","TRAVAUX -NOKIA",
AI2408="ACCESS-ISSUE","ACCESS-ISSUE",
AI2408="Projet OCM (ZTE, NOKIA, autres projets)","TRAVAUX OCM",
AI2408="No root CAuse","No root cause",
AI2408="ODU HS","TX ISSUE",
AI2408="IP &amp; VLAN","TX ISSUE",
AI2408="Warehouse HUAWEI","SPARE-ISSUE",
AI2408="SPARE-HS","SPARE-ISSUE",
AI2408="Power Telco","RAN ISSUE",AI2408="no impacts","no impacts"
),"")</f>
        <v>no impacts</v>
      </c>
      <c r="AI2408" s="85" t="s">
        <v>5998</v>
      </c>
      <c r="AJ2408" s="57" t="str" cm="1">
        <f t="array" ref="AJ2408">IFERROR(_xlfn.IFS(
AI2408="MPR ISSUE","ACTIVE",
AI2408="BSS Hardware Issue","ACTIVE",
AI2408="Sites strategiques, MLL, Pylone, etc.","PASSIVE",
AI2408="AKTIVCO DEFAUT GE &amp; POWER Cabinet","PASSIVE",
AI2408="AKTIVCO Coupure ENEO &amp; Baisse de tension","PASSIVE",
AI2408="Coupure ENEO &amp; Baisse de tension","PASSIVE",
AI2408="Defaut GE &amp; POWER Cabinet","PASSIVE",
AI2408="Sharing","PASSIVE",
AI2408="Sites strategiques &amp; DataCenter","PASSIVE",
AI2408="Exclu","Exclu",
AI2408="SAT","ACTIVE",
AI2408="SPARE-ISSUE","SPARE-ISSUE",
AI2408="Fiber CAmtel","ACTIVE",
AI2408="Fiber AOF","ACTIVE",
AI2408="Projet OCM (HUAWEI)","PLANNED WORKS",
AI2408="Projet OCM (NOKIA)","PLANNED WORKS",
AI2408="ACCESS-ISSUE","ACCESS-ISSUE",
AI2408="Projet OCM (ZTE, NOKIA, autres projets)","PLANNED WORKS",
AI2408="No root CAuse","No root cause",
AI2408="ODU HS","ACTIVE",
AI2408="IP &amp; VLAN","ACTIVE",
AI2408="Warehouse HUAWEI","SPARE-ISSUE",
AI2408="SPARE-HS","SPARE-ISSUE",
AI2408="Power Telco","ACTIVE", AI2408="no impacts","no impacts"
),"")</f>
        <v>no impacts</v>
      </c>
      <c r="AK2408" s="23" t="s">
        <v>5537</v>
      </c>
      <c r="AL2408" s="23" t="str">
        <f t="shared" si="71"/>
        <v>CTR_695</v>
      </c>
      <c r="AN2408" s="9" t="s">
        <v>5537</v>
      </c>
      <c r="AO2408" s="23" t="str">
        <f>_xlfn.XLOOKUP(B2408,'INCIDENT-05-03-2026'!E:E,'INCIDENT-05-03-2026'!F:F,"")</f>
        <v/>
      </c>
      <c r="AP2408" s="7" t="s">
        <v>5537</v>
      </c>
      <c r="AQ2408" s="6"/>
      <c r="AR2408" s="7"/>
      <c r="AS2408" s="3" t="str">
        <f>_xlfn.XLOOKUP(B2408,'[3]tt num | region | site id'!$C:$C,'[3]tt num | region | site id'!$Q:$Q,"")</f>
        <v/>
      </c>
      <c r="AT2408" s="24" t="str">
        <f>_xlfn.XLOOKUP(B2408,'[4]Cells Huawei 03052026 12h'!$B:$B,'[4]Cells Huawei 03052026 12h'!$T:$T,"")</f>
        <v/>
      </c>
      <c r="AU2408" s="24" t="str">
        <f>_xlfn.XLOOKUP(B2408,'[5]cells down 02052026 8h50'!$B:$B,'[5]cells down 02052026 8h50'!$R:$R,"")</f>
        <v/>
      </c>
      <c r="AV2408" s="24" t="str">
        <f>_xlfn.XLOOKUP(B2408,'[5]cells down 02052026 13h50'!$B:$B,'[5]cells down 02052026 13h50'!$R:$R,"")</f>
        <v/>
      </c>
      <c r="AW2408" s="24" t="str">
        <f>_xlfn.XLOOKUP(B2408,'[5]cells down 02052026 13h50'!$B:$B,'[5]cells down 02052026 13h50'!$R:$R,"")</f>
        <v/>
      </c>
      <c r="AX2408" s="24" t="str">
        <f>_xlfn.XLOOKUP(B2408,'[6]cell downs 03052026 8h40 '!$B:$B,'[6]cell downs 03052026 8h40 '!$R:$R,"")</f>
        <v/>
      </c>
      <c r="AY2408" s="24" t="str">
        <f>_xlfn.XLOOKUP(B2408,'[7]ALL SITES DOWN'!$D:$D,'[7]ALL SITES DOWN'!$J:$J,"")</f>
        <v/>
      </c>
      <c r="AZ2408" s="24" t="str">
        <f>_xlfn.XLOOKUP(B2408,'[8]ALL SITES DOWN'!$D:$D,'[8]ALL SITES DOWN'!$J:$J,"")</f>
        <v/>
      </c>
      <c r="BA2408" s="9" t="str">
        <f>_xlfn.XLOOKUP(B2408,[9]sheet1!$AC:$AC,[9]sheet1!$AF:$AF,"")</f>
        <v/>
      </c>
      <c r="BB2408" s="14" t="s">
        <v>5537</v>
      </c>
      <c r="BC2408" s="14" t="s">
        <v>5537</v>
      </c>
      <c r="BD2408" s="14" t="str">
        <f>_xlfn.XLOOKUP(B2408,'[10]cell downs 18042026 17h'!$B:$B,'[10]cell downs 18042026 17h'!$B:$B,"")</f>
        <v/>
      </c>
      <c r="BE2408" s="14" t="str">
        <f>_xlfn.XLOOKUP(B2408,'[11]Cells Huawei 19042026 15h'!$B:$B,'[11]Cells Huawei 19042026 15h'!$B:$B,"")</f>
        <v/>
      </c>
      <c r="BF2408" s="9" t="str">
        <f>_xlfn.XLOOKUP(B2408,'[12]cells down 19042026 9H40'!$B:$B,'[12]cells down 19042026 9H40'!$B:$B,"")</f>
        <v/>
      </c>
      <c r="BG2408" s="9" t="s">
        <v>5042</v>
      </c>
      <c r="BH2408" s="9" t="s">
        <v>12</v>
      </c>
    </row>
    <row r="2409" spans="1:60" s="9" customFormat="1" x14ac:dyDescent="0.3">
      <c r="A2409" s="1" t="s">
        <v>3781</v>
      </c>
      <c r="B2409" s="8" t="s">
        <v>5052</v>
      </c>
      <c r="C2409" s="3" t="str">
        <f>_xlfn.XLOOKUP(B2409,'[1]daily break down'!$D:$D,'[1]daily break down'!$E:$E,"")</f>
        <v>LITTORAL</v>
      </c>
      <c r="D2409" s="1" t="s">
        <v>11</v>
      </c>
      <c r="E2409" s="1" t="s">
        <v>12</v>
      </c>
      <c r="F2409" s="3" t="s">
        <v>31</v>
      </c>
      <c r="G2409" s="1" t="s">
        <v>3781</v>
      </c>
      <c r="H2409" s="42" t="str">
        <f>_xlfn.XLOOKUP(B2409,[2]CALCULATION!$B:$B,[2]CALCULATION!$H:$H,"")</f>
        <v>ZTE</v>
      </c>
      <c r="I2409" s="34">
        <v>0</v>
      </c>
      <c r="J2409" s="34">
        <v>0</v>
      </c>
      <c r="K2409" s="34">
        <v>0</v>
      </c>
      <c r="L2409" s="34">
        <v>0</v>
      </c>
      <c r="M2409" s="34">
        <v>0</v>
      </c>
      <c r="N2409" s="34">
        <v>0</v>
      </c>
      <c r="O2409" s="34">
        <v>0</v>
      </c>
      <c r="P2409" s="34">
        <v>0</v>
      </c>
      <c r="Q2409" s="34">
        <v>0</v>
      </c>
      <c r="R2409" s="34">
        <v>0</v>
      </c>
      <c r="S2409" s="35">
        <v>0</v>
      </c>
      <c r="T2409" s="35">
        <v>0</v>
      </c>
      <c r="U2409" s="35">
        <v>0</v>
      </c>
      <c r="V2409" s="35">
        <v>0</v>
      </c>
      <c r="W2409" s="35">
        <v>0</v>
      </c>
      <c r="X2409" s="35">
        <v>0</v>
      </c>
      <c r="Y2409" s="35">
        <v>0</v>
      </c>
      <c r="Z2409" s="35">
        <v>0</v>
      </c>
      <c r="AA2409" s="35">
        <v>0</v>
      </c>
      <c r="AB2409" s="35">
        <v>0</v>
      </c>
      <c r="AC2409" s="35">
        <v>0</v>
      </c>
      <c r="AD2409" s="35">
        <v>0</v>
      </c>
      <c r="AE2409" s="58" t="s">
        <v>5560</v>
      </c>
      <c r="AF2409" s="58"/>
      <c r="AG2409" s="57" t="str" cm="1">
        <f t="array" ref="AG2409">IFERROR(_xlfn.IFS(
AI2409="MPR ISSUE","PDH",
AI2409="BSS Hardware Issue","BSS",
AI2409="Sites strategiques, MLL, Pylone, etc.","ENVTECH",
AI2409="AKTIVCO DEFAUT GE &amp; POWER Cabinet","AKTIVCO",
AI2409="AKTIVCO Coupure ENEO &amp; Baisse de tension","AKTIVCO GRID ONLY",
AI2409="Coupure ENEO &amp; Baisse de tension","IHS GRID ONLY",
AI2409="Defaut GE &amp; POWER Cabinet","IHS",
AI2409="Sharing","Partners",
AI2409="Sites strategiques &amp; DataCenter","SST &amp; DC",
AI2409="Exclu","Exclu",
AI2409="SAT","SAT",
AI2409="SPARE-ISSUE","SPARE-ISSUE",
AI2409="Fiber CAmtel","TRANS_FO_CAMTEL",
AI2409="Fiber AOF","Fiber AOF",
AI2409="Projet OCM (HUAWEI)","TRAVAUX-HUAWEI",
AI2409="Projet OCM (NOKIA)","TRAVAUX-NOKIA",
AI2409="ACCESS-ISSUE","ACCESS-ISSUE",
AI2409="Projet OCM (ZTE, NOKIA, autres projets)","TRAVAUX OCM",
AI2409="No root CAuse","No root cause",
AI2409="ODU HS","PDH",
AI2409="IP &amp; VLAN","PDH",
AI2409="Warehouse HUAWEI","SPARE-ISSUE",
AI2409="SPARE-HS","SPARE-ISSUE",
AI2409="Power Telco","BSS",AI2409="no impacts","no impacts"
),"")</f>
        <v>no impacts</v>
      </c>
      <c r="AH2409" s="57" t="str" cm="1">
        <f t="array" ref="AH2409">IFERROR(_xlfn.IFS(
AI2409="MPR ISSUE","TX ISSUE",
AI2409="BSS Hardware Issue","RAN ISSUE",
AI2409="Sites strategiques, MLL, Pylone, etc.","ENVTECH",
AI2409="AKTIVCO DEFAUT GE &amp; POWER Cabinet","POWER ISSUE",
AI2409="AKTIVCO Coupure ENEO &amp; Baisse de tension","POWER ISSUE",
AI2409="Coupure ENEO &amp; Baisse de tension","POWER ISSUE",
AI2409="Defaut GE &amp; POWER Cabinet","POWER ISSUE",
AI2409="Sharing","POWER ISSUE",
AI2409="Sites strategiques &amp; DataCenter","POWER ISSUE",
AI2409="Exclu","Exclu",
AI2409="SAT","TX ISSUE",
AI2409="SPARE-ISSUE","SPARE-ISSUE",
AI2409="Fiber CAmtel","TX ISSUE",
AI2409="Fiber AOF","TX ISSUE",
AI2409="Projet OCM (HUAWEI)","TRAVAUX-HUAWEI",
AI2409="Projet OCM (NOKIA)","TRAVAUX -NOKIA",
AI2409="ACCESS-ISSUE","ACCESS-ISSUE",
AI2409="Projet OCM (ZTE, NOKIA, autres projets)","TRAVAUX OCM",
AI2409="No root CAuse","No root cause",
AI2409="ODU HS","TX ISSUE",
AI2409="IP &amp; VLAN","TX ISSUE",
AI2409="Warehouse HUAWEI","SPARE-ISSUE",
AI2409="SPARE-HS","SPARE-ISSUE",
AI2409="Power Telco","RAN ISSUE",AI2409="no impacts","no impacts"
),"")</f>
        <v>no impacts</v>
      </c>
      <c r="AI2409" s="85" t="s">
        <v>5998</v>
      </c>
      <c r="AJ2409" s="57" t="str" cm="1">
        <f t="array" ref="AJ2409">IFERROR(_xlfn.IFS(
AI2409="MPR ISSUE","ACTIVE",
AI2409="BSS Hardware Issue","ACTIVE",
AI2409="Sites strategiques, MLL, Pylone, etc.","PASSIVE",
AI2409="AKTIVCO DEFAUT GE &amp; POWER Cabinet","PASSIVE",
AI2409="AKTIVCO Coupure ENEO &amp; Baisse de tension","PASSIVE",
AI2409="Coupure ENEO &amp; Baisse de tension","PASSIVE",
AI2409="Defaut GE &amp; POWER Cabinet","PASSIVE",
AI2409="Sharing","PASSIVE",
AI2409="Sites strategiques &amp; DataCenter","PASSIVE",
AI2409="Exclu","Exclu",
AI2409="SAT","ACTIVE",
AI2409="SPARE-ISSUE","SPARE-ISSUE",
AI2409="Fiber CAmtel","ACTIVE",
AI2409="Fiber AOF","ACTIVE",
AI2409="Projet OCM (HUAWEI)","PLANNED WORKS",
AI2409="Projet OCM (NOKIA)","PLANNED WORKS",
AI2409="ACCESS-ISSUE","ACCESS-ISSUE",
AI2409="Projet OCM (ZTE, NOKIA, autres projets)","PLANNED WORKS",
AI2409="No root CAuse","No root cause",
AI2409="ODU HS","ACTIVE",
AI2409="IP &amp; VLAN","ACTIVE",
AI2409="Warehouse HUAWEI","SPARE-ISSUE",
AI2409="SPARE-HS","SPARE-ISSUE",
AI2409="Power Telco","ACTIVE", AI2409="no impacts","no impacts"
),"")</f>
        <v>no impacts</v>
      </c>
      <c r="AK2409" s="23" t="s">
        <v>5537</v>
      </c>
      <c r="AL2409" s="23" t="str">
        <f t="shared" si="71"/>
        <v>LIT_039</v>
      </c>
      <c r="AN2409" s="9" t="s">
        <v>5537</v>
      </c>
      <c r="AO2409" s="23" t="str">
        <f>_xlfn.XLOOKUP(B2409,'INCIDENT-05-03-2026'!E:E,'INCIDENT-05-03-2026'!F:F,"")</f>
        <v/>
      </c>
      <c r="AP2409" s="7" t="s">
        <v>5537</v>
      </c>
      <c r="AQ2409" s="6"/>
      <c r="AR2409" s="7"/>
      <c r="AS2409" s="3" t="str">
        <f>_xlfn.XLOOKUP(B2409,'[3]tt num | region | site id'!$C:$C,'[3]tt num | region | site id'!$Q:$Q,"")</f>
        <v/>
      </c>
      <c r="AT2409" s="24" t="str">
        <f>_xlfn.XLOOKUP(B2409,'[4]Cells Huawei 03052026 12h'!$B:$B,'[4]Cells Huawei 03052026 12h'!$T:$T,"")</f>
        <v/>
      </c>
      <c r="AU2409" s="24" t="str">
        <f>_xlfn.XLOOKUP(B2409,'[5]cells down 02052026 8h50'!$B:$B,'[5]cells down 02052026 8h50'!$R:$R,"")</f>
        <v/>
      </c>
      <c r="AV2409" s="24" t="str">
        <f>_xlfn.XLOOKUP(B2409,'[5]cells down 02052026 13h50'!$B:$B,'[5]cells down 02052026 13h50'!$R:$R,"")</f>
        <v/>
      </c>
      <c r="AW2409" s="24" t="str">
        <f>_xlfn.XLOOKUP(B2409,'[5]cells down 02052026 13h50'!$B:$B,'[5]cells down 02052026 13h50'!$R:$R,"")</f>
        <v/>
      </c>
      <c r="AX2409" s="24" t="str">
        <f>_xlfn.XLOOKUP(B2409,'[6]cell downs 03052026 8h40 '!$B:$B,'[6]cell downs 03052026 8h40 '!$R:$R,"")</f>
        <v/>
      </c>
      <c r="AY2409" s="24" t="str">
        <f>_xlfn.XLOOKUP(B2409,'[7]ALL SITES DOWN'!$D:$D,'[7]ALL SITES DOWN'!$J:$J,"")</f>
        <v/>
      </c>
      <c r="AZ2409" s="24" t="str">
        <f>_xlfn.XLOOKUP(B2409,'[8]ALL SITES DOWN'!$D:$D,'[8]ALL SITES DOWN'!$J:$J,"")</f>
        <v/>
      </c>
      <c r="BA2409" s="9" t="str">
        <f>_xlfn.XLOOKUP(B2409,[9]sheet1!$AC:$AC,[9]sheet1!$AF:$AF,"")</f>
        <v/>
      </c>
      <c r="BB2409" s="14" t="s">
        <v>5537</v>
      </c>
      <c r="BC2409" s="14" t="s">
        <v>5537</v>
      </c>
      <c r="BD2409" s="14" t="str">
        <f>_xlfn.XLOOKUP(B2409,'[10]cell downs 18042026 17h'!$B:$B,'[10]cell downs 18042026 17h'!$B:$B,"")</f>
        <v/>
      </c>
      <c r="BE2409" s="14" t="str">
        <f>_xlfn.XLOOKUP(B2409,'[11]Cells Huawei 19042026 15h'!$B:$B,'[11]Cells Huawei 19042026 15h'!$B:$B,"")</f>
        <v/>
      </c>
      <c r="BF2409" s="9" t="str">
        <f>_xlfn.XLOOKUP(B2409,'[12]cells down 19042026 9H40'!$B:$B,'[12]cells down 19042026 9H40'!$B:$B,"")</f>
        <v/>
      </c>
      <c r="BG2409" s="9" t="s">
        <v>5052</v>
      </c>
      <c r="BH2409" s="9" t="s">
        <v>12</v>
      </c>
    </row>
    <row r="2410" spans="1:60" s="9" customFormat="1" x14ac:dyDescent="0.3">
      <c r="A2410" s="1" t="s">
        <v>5053</v>
      </c>
      <c r="B2410" s="8" t="s">
        <v>5054</v>
      </c>
      <c r="C2410" s="3" t="str">
        <f>_xlfn.XLOOKUP(B2410,'[1]daily break down'!$D:$D,'[1]daily break down'!$E:$E,"")</f>
        <v>LITTORAL</v>
      </c>
      <c r="D2410" s="1" t="s">
        <v>11</v>
      </c>
      <c r="E2410" s="1" t="s">
        <v>12</v>
      </c>
      <c r="F2410" s="3" t="s">
        <v>31</v>
      </c>
      <c r="G2410" s="1" t="s">
        <v>484</v>
      </c>
      <c r="H2410" s="42" t="str">
        <f>_xlfn.XLOOKUP(B2410,[2]CALCULATION!$B:$B,[2]CALCULATION!$H:$H,"")</f>
        <v>ZTE</v>
      </c>
      <c r="I2410" s="34">
        <v>0</v>
      </c>
      <c r="J2410" s="34">
        <v>0</v>
      </c>
      <c r="K2410" s="34">
        <v>0</v>
      </c>
      <c r="L2410" s="34">
        <v>0</v>
      </c>
      <c r="M2410" s="34">
        <v>0</v>
      </c>
      <c r="N2410" s="34">
        <v>0</v>
      </c>
      <c r="O2410" s="34">
        <v>0</v>
      </c>
      <c r="P2410" s="34">
        <v>0</v>
      </c>
      <c r="Q2410" s="34">
        <v>0</v>
      </c>
      <c r="R2410" s="34">
        <v>0</v>
      </c>
      <c r="S2410" s="35">
        <v>0</v>
      </c>
      <c r="T2410" s="35">
        <v>0</v>
      </c>
      <c r="U2410" s="35">
        <v>0</v>
      </c>
      <c r="V2410" s="35">
        <v>0</v>
      </c>
      <c r="W2410" s="35">
        <v>0</v>
      </c>
      <c r="X2410" s="35">
        <v>0</v>
      </c>
      <c r="Y2410" s="35">
        <v>0</v>
      </c>
      <c r="Z2410" s="35">
        <v>0</v>
      </c>
      <c r="AA2410" s="35">
        <v>0</v>
      </c>
      <c r="AB2410" s="35">
        <v>0</v>
      </c>
      <c r="AC2410" s="35">
        <v>0</v>
      </c>
      <c r="AD2410" s="35">
        <v>0</v>
      </c>
      <c r="AE2410" s="58" t="s">
        <v>5560</v>
      </c>
      <c r="AF2410" s="58"/>
      <c r="AG2410" s="57" t="str" cm="1">
        <f t="array" ref="AG2410">IFERROR(_xlfn.IFS(
AI2410="MPR ISSUE","PDH",
AI2410="BSS Hardware Issue","BSS",
AI2410="Sites strategiques, MLL, Pylone, etc.","ENVTECH",
AI2410="AKTIVCO DEFAUT GE &amp; POWER Cabinet","AKTIVCO",
AI2410="AKTIVCO Coupure ENEO &amp; Baisse de tension","AKTIVCO GRID ONLY",
AI2410="Coupure ENEO &amp; Baisse de tension","IHS GRID ONLY",
AI2410="Defaut GE &amp; POWER Cabinet","IHS",
AI2410="Sharing","Partners",
AI2410="Sites strategiques &amp; DataCenter","SST &amp; DC",
AI2410="Exclu","Exclu",
AI2410="SAT","SAT",
AI2410="SPARE-ISSUE","SPARE-ISSUE",
AI2410="Fiber CAmtel","TRANS_FO_CAMTEL",
AI2410="Fiber AOF","Fiber AOF",
AI2410="Projet OCM (HUAWEI)","TRAVAUX-HUAWEI",
AI2410="Projet OCM (NOKIA)","TRAVAUX-NOKIA",
AI2410="ACCESS-ISSUE","ACCESS-ISSUE",
AI2410="Projet OCM (ZTE, NOKIA, autres projets)","TRAVAUX OCM",
AI2410="No root CAuse","No root cause",
AI2410="ODU HS","PDH",
AI2410="IP &amp; VLAN","PDH",
AI2410="Warehouse HUAWEI","SPARE-ISSUE",
AI2410="SPARE-HS","SPARE-ISSUE",
AI2410="Power Telco","BSS",AI2410="no impacts","no impacts"
),"")</f>
        <v>no impacts</v>
      </c>
      <c r="AH2410" s="57" t="str" cm="1">
        <f t="array" ref="AH2410">IFERROR(_xlfn.IFS(
AI2410="MPR ISSUE","TX ISSUE",
AI2410="BSS Hardware Issue","RAN ISSUE",
AI2410="Sites strategiques, MLL, Pylone, etc.","ENVTECH",
AI2410="AKTIVCO DEFAUT GE &amp; POWER Cabinet","POWER ISSUE",
AI2410="AKTIVCO Coupure ENEO &amp; Baisse de tension","POWER ISSUE",
AI2410="Coupure ENEO &amp; Baisse de tension","POWER ISSUE",
AI2410="Defaut GE &amp; POWER Cabinet","POWER ISSUE",
AI2410="Sharing","POWER ISSUE",
AI2410="Sites strategiques &amp; DataCenter","POWER ISSUE",
AI2410="Exclu","Exclu",
AI2410="SAT","TX ISSUE",
AI2410="SPARE-ISSUE","SPARE-ISSUE",
AI2410="Fiber CAmtel","TX ISSUE",
AI2410="Fiber AOF","TX ISSUE",
AI2410="Projet OCM (HUAWEI)","TRAVAUX-HUAWEI",
AI2410="Projet OCM (NOKIA)","TRAVAUX -NOKIA",
AI2410="ACCESS-ISSUE","ACCESS-ISSUE",
AI2410="Projet OCM (ZTE, NOKIA, autres projets)","TRAVAUX OCM",
AI2410="No root CAuse","No root cause",
AI2410="ODU HS","TX ISSUE",
AI2410="IP &amp; VLAN","TX ISSUE",
AI2410="Warehouse HUAWEI","SPARE-ISSUE",
AI2410="SPARE-HS","SPARE-ISSUE",
AI2410="Power Telco","RAN ISSUE",AI2410="no impacts","no impacts"
),"")</f>
        <v>no impacts</v>
      </c>
      <c r="AI2410" s="85" t="s">
        <v>5998</v>
      </c>
      <c r="AJ2410" s="57" t="str" cm="1">
        <f t="array" ref="AJ2410">IFERROR(_xlfn.IFS(
AI2410="MPR ISSUE","ACTIVE",
AI2410="BSS Hardware Issue","ACTIVE",
AI2410="Sites strategiques, MLL, Pylone, etc.","PASSIVE",
AI2410="AKTIVCO DEFAUT GE &amp; POWER Cabinet","PASSIVE",
AI2410="AKTIVCO Coupure ENEO &amp; Baisse de tension","PASSIVE",
AI2410="Coupure ENEO &amp; Baisse de tension","PASSIVE",
AI2410="Defaut GE &amp; POWER Cabinet","PASSIVE",
AI2410="Sharing","PASSIVE",
AI2410="Sites strategiques &amp; DataCenter","PASSIVE",
AI2410="Exclu","Exclu",
AI2410="SAT","ACTIVE",
AI2410="SPARE-ISSUE","SPARE-ISSUE",
AI2410="Fiber CAmtel","ACTIVE",
AI2410="Fiber AOF","ACTIVE",
AI2410="Projet OCM (HUAWEI)","PLANNED WORKS",
AI2410="Projet OCM (NOKIA)","PLANNED WORKS",
AI2410="ACCESS-ISSUE","ACCESS-ISSUE",
AI2410="Projet OCM (ZTE, NOKIA, autres projets)","PLANNED WORKS",
AI2410="No root CAuse","No root cause",
AI2410="ODU HS","ACTIVE",
AI2410="IP &amp; VLAN","ACTIVE",
AI2410="Warehouse HUAWEI","SPARE-ISSUE",
AI2410="SPARE-HS","SPARE-ISSUE",
AI2410="Power Telco","ACTIVE", AI2410="no impacts","no impacts"
),"")</f>
        <v>no impacts</v>
      </c>
      <c r="AK2410" s="23" t="s">
        <v>5537</v>
      </c>
      <c r="AL2410" s="23" t="str">
        <f t="shared" si="71"/>
        <v>LIT_230</v>
      </c>
      <c r="AN2410" s="9" t="s">
        <v>5537</v>
      </c>
      <c r="AO2410" s="23" t="str">
        <f>_xlfn.XLOOKUP(B2410,'INCIDENT-05-03-2026'!E:E,'INCIDENT-05-03-2026'!F:F,"")</f>
        <v/>
      </c>
      <c r="AP2410" s="7" t="s">
        <v>5537</v>
      </c>
      <c r="AQ2410" s="6"/>
      <c r="AR2410" s="7"/>
      <c r="AS2410" s="3" t="str">
        <f>_xlfn.XLOOKUP(B2410,'[3]tt num | region | site id'!$C:$C,'[3]tt num | region | site id'!$Q:$Q,"")</f>
        <v/>
      </c>
      <c r="AT2410" s="24" t="str">
        <f>_xlfn.XLOOKUP(B2410,'[4]Cells Huawei 03052026 12h'!$B:$B,'[4]Cells Huawei 03052026 12h'!$T:$T,"")</f>
        <v/>
      </c>
      <c r="AU2410" s="24" t="str">
        <f>_xlfn.XLOOKUP(B2410,'[5]cells down 02052026 8h50'!$B:$B,'[5]cells down 02052026 8h50'!$R:$R,"")</f>
        <v/>
      </c>
      <c r="AV2410" s="24" t="str">
        <f>_xlfn.XLOOKUP(B2410,'[5]cells down 02052026 13h50'!$B:$B,'[5]cells down 02052026 13h50'!$R:$R,"")</f>
        <v/>
      </c>
      <c r="AW2410" s="24" t="str">
        <f>_xlfn.XLOOKUP(B2410,'[5]cells down 02052026 13h50'!$B:$B,'[5]cells down 02052026 13h50'!$R:$R,"")</f>
        <v/>
      </c>
      <c r="AX2410" s="24" t="str">
        <f>_xlfn.XLOOKUP(B2410,'[6]cell downs 03052026 8h40 '!$B:$B,'[6]cell downs 03052026 8h40 '!$R:$R,"")</f>
        <v/>
      </c>
      <c r="AY2410" s="24" t="str">
        <f>_xlfn.XLOOKUP(B2410,'[7]ALL SITES DOWN'!$D:$D,'[7]ALL SITES DOWN'!$J:$J,"")</f>
        <v/>
      </c>
      <c r="AZ2410" s="24" t="str">
        <f>_xlfn.XLOOKUP(B2410,'[8]ALL SITES DOWN'!$D:$D,'[8]ALL SITES DOWN'!$J:$J,"")</f>
        <v/>
      </c>
      <c r="BA2410" s="9" t="str">
        <f>_xlfn.XLOOKUP(B2410,[9]sheet1!$AC:$AC,[9]sheet1!$AF:$AF,"")</f>
        <v/>
      </c>
      <c r="BB2410" s="14" t="s">
        <v>5537</v>
      </c>
      <c r="BC2410" s="14" t="s">
        <v>5537</v>
      </c>
      <c r="BD2410" s="14" t="str">
        <f>_xlfn.XLOOKUP(B2410,'[10]cell downs 18042026 17h'!$B:$B,'[10]cell downs 18042026 17h'!$B:$B,"")</f>
        <v/>
      </c>
      <c r="BE2410" s="14" t="str">
        <f>_xlfn.XLOOKUP(B2410,'[11]Cells Huawei 19042026 15h'!$B:$B,'[11]Cells Huawei 19042026 15h'!$B:$B,"")</f>
        <v/>
      </c>
      <c r="BF2410" s="9" t="str">
        <f>_xlfn.XLOOKUP(B2410,'[12]cells down 19042026 9H40'!$B:$B,'[12]cells down 19042026 9H40'!$B:$B,"")</f>
        <v/>
      </c>
      <c r="BG2410" s="9" t="s">
        <v>5054</v>
      </c>
      <c r="BH2410" s="9" t="s">
        <v>1713</v>
      </c>
    </row>
    <row r="2411" spans="1:60" s="26" customFormat="1" x14ac:dyDescent="0.3">
      <c r="A2411" s="1" t="s">
        <v>5119</v>
      </c>
      <c r="B2411" s="8" t="s">
        <v>5120</v>
      </c>
      <c r="C2411" s="3" t="str">
        <f>_xlfn.XLOOKUP(B2411,'[1]daily break down'!$D:$D,'[1]daily break down'!$E:$E,"")</f>
        <v>CENTRE</v>
      </c>
      <c r="D2411" s="1" t="s">
        <v>11</v>
      </c>
      <c r="E2411" s="1" t="s">
        <v>12</v>
      </c>
      <c r="F2411" s="3" t="s">
        <v>37</v>
      </c>
      <c r="G2411" s="1" t="s">
        <v>5119</v>
      </c>
      <c r="H2411" s="42" t="str">
        <f>_xlfn.XLOOKUP(B2411,[2]CALCULATION!$B:$B,[2]CALCULATION!$H:$H,"")</f>
        <v>ZTE</v>
      </c>
      <c r="I2411" s="34">
        <v>0</v>
      </c>
      <c r="J2411" s="34">
        <v>0</v>
      </c>
      <c r="K2411" s="34">
        <v>0</v>
      </c>
      <c r="L2411" s="34">
        <v>0</v>
      </c>
      <c r="M2411" s="34">
        <v>0</v>
      </c>
      <c r="N2411" s="34">
        <v>0</v>
      </c>
      <c r="O2411" s="34">
        <v>0</v>
      </c>
      <c r="P2411" s="34">
        <v>0</v>
      </c>
      <c r="Q2411" s="34">
        <v>0</v>
      </c>
      <c r="R2411" s="34">
        <v>0</v>
      </c>
      <c r="S2411" s="35">
        <v>0</v>
      </c>
      <c r="T2411" s="35">
        <v>0</v>
      </c>
      <c r="U2411" s="35">
        <v>0</v>
      </c>
      <c r="V2411" s="35">
        <v>0</v>
      </c>
      <c r="W2411" s="35">
        <v>0</v>
      </c>
      <c r="X2411" s="35">
        <v>0</v>
      </c>
      <c r="Y2411" s="35">
        <v>0</v>
      </c>
      <c r="Z2411" s="35">
        <v>0</v>
      </c>
      <c r="AA2411" s="35">
        <v>0</v>
      </c>
      <c r="AB2411" s="35">
        <v>0</v>
      </c>
      <c r="AC2411" s="35">
        <v>0</v>
      </c>
      <c r="AD2411" s="35">
        <v>0</v>
      </c>
      <c r="AE2411" s="58" t="s">
        <v>5560</v>
      </c>
      <c r="AF2411" s="58"/>
      <c r="AG2411" s="57" t="str" cm="1">
        <f t="array" ref="AG2411">IFERROR(_xlfn.IFS(
AI2411="MPR ISSUE","PDH",
AI2411="BSS Hardware Issue","BSS",
AI2411="Sites strategiques, MLL, Pylone, etc.","ENVTECH",
AI2411="AKTIVCO DEFAUT GE &amp; POWER Cabinet","AKTIVCO",
AI2411="AKTIVCO Coupure ENEO &amp; Baisse de tension","AKTIVCO GRID ONLY",
AI2411="Coupure ENEO &amp; Baisse de tension","IHS GRID ONLY",
AI2411="Defaut GE &amp; POWER Cabinet","IHS",
AI2411="Sharing","Partners",
AI2411="Sites strategiques &amp; DataCenter","SST &amp; DC",
AI2411="Exclu","Exclu",
AI2411="SAT","SAT",
AI2411="SPARE-ISSUE","SPARE-ISSUE",
AI2411="Fiber CAmtel","TRANS_FO_CAMTEL",
AI2411="Fiber AOF","Fiber AOF",
AI2411="Projet OCM (HUAWEI)","TRAVAUX-HUAWEI",
AI2411="Projet OCM (NOKIA)","TRAVAUX-NOKIA",
AI2411="ACCESS-ISSUE","ACCESS-ISSUE",
AI2411="Projet OCM (ZTE, NOKIA, autres projets)","TRAVAUX OCM",
AI2411="No root CAuse","No root cause",
AI2411="ODU HS","PDH",
AI2411="IP &amp; VLAN","PDH",
AI2411="Warehouse HUAWEI","SPARE-ISSUE",
AI2411="SPARE-HS","SPARE-ISSUE",
AI2411="Power Telco","BSS",AI2411="no impacts","no impacts"
),"")</f>
        <v>no impacts</v>
      </c>
      <c r="AH2411" s="57" t="str" cm="1">
        <f t="array" ref="AH2411">IFERROR(_xlfn.IFS(
AI2411="MPR ISSUE","TX ISSUE",
AI2411="BSS Hardware Issue","RAN ISSUE",
AI2411="Sites strategiques, MLL, Pylone, etc.","ENVTECH",
AI2411="AKTIVCO DEFAUT GE &amp; POWER Cabinet","POWER ISSUE",
AI2411="AKTIVCO Coupure ENEO &amp; Baisse de tension","POWER ISSUE",
AI2411="Coupure ENEO &amp; Baisse de tension","POWER ISSUE",
AI2411="Defaut GE &amp; POWER Cabinet","POWER ISSUE",
AI2411="Sharing","POWER ISSUE",
AI2411="Sites strategiques &amp; DataCenter","POWER ISSUE",
AI2411="Exclu","Exclu",
AI2411="SAT","TX ISSUE",
AI2411="SPARE-ISSUE","SPARE-ISSUE",
AI2411="Fiber CAmtel","TX ISSUE",
AI2411="Fiber AOF","TX ISSUE",
AI2411="Projet OCM (HUAWEI)","TRAVAUX-HUAWEI",
AI2411="Projet OCM (NOKIA)","TRAVAUX -NOKIA",
AI2411="ACCESS-ISSUE","ACCESS-ISSUE",
AI2411="Projet OCM (ZTE, NOKIA, autres projets)","TRAVAUX OCM",
AI2411="No root CAuse","No root cause",
AI2411="ODU HS","TX ISSUE",
AI2411="IP &amp; VLAN","TX ISSUE",
AI2411="Warehouse HUAWEI","SPARE-ISSUE",
AI2411="SPARE-HS","SPARE-ISSUE",
AI2411="Power Telco","RAN ISSUE",AI2411="no impacts","no impacts"
),"")</f>
        <v>no impacts</v>
      </c>
      <c r="AI2411" s="85" t="s">
        <v>5998</v>
      </c>
      <c r="AJ2411" s="57" t="str" cm="1">
        <f t="array" ref="AJ2411">IFERROR(_xlfn.IFS(
AI2411="MPR ISSUE","ACTIVE",
AI2411="BSS Hardware Issue","ACTIVE",
AI2411="Sites strategiques, MLL, Pylone, etc.","PASSIVE",
AI2411="AKTIVCO DEFAUT GE &amp; POWER Cabinet","PASSIVE",
AI2411="AKTIVCO Coupure ENEO &amp; Baisse de tension","PASSIVE",
AI2411="Coupure ENEO &amp; Baisse de tension","PASSIVE",
AI2411="Defaut GE &amp; POWER Cabinet","PASSIVE",
AI2411="Sharing","PASSIVE",
AI2411="Sites strategiques &amp; DataCenter","PASSIVE",
AI2411="Exclu","Exclu",
AI2411="SAT","ACTIVE",
AI2411="SPARE-ISSUE","SPARE-ISSUE",
AI2411="Fiber CAmtel","ACTIVE",
AI2411="Fiber AOF","ACTIVE",
AI2411="Projet OCM (HUAWEI)","PLANNED WORKS",
AI2411="Projet OCM (NOKIA)","PLANNED WORKS",
AI2411="ACCESS-ISSUE","ACCESS-ISSUE",
AI2411="Projet OCM (ZTE, NOKIA, autres projets)","PLANNED WORKS",
AI2411="No root CAuse","No root cause",
AI2411="ODU HS","ACTIVE",
AI2411="IP &amp; VLAN","ACTIVE",
AI2411="Warehouse HUAWEI","SPARE-ISSUE",
AI2411="SPARE-HS","SPARE-ISSUE",
AI2411="Power Telco","ACTIVE", AI2411="no impacts","no impacts"
),"")</f>
        <v>no impacts</v>
      </c>
      <c r="AK2411" s="23" t="s">
        <v>5537</v>
      </c>
      <c r="AL2411" s="23" t="str">
        <f t="shared" si="71"/>
        <v>CTR_354</v>
      </c>
      <c r="AM2411" s="9"/>
      <c r="AN2411" s="9" t="s">
        <v>5537</v>
      </c>
      <c r="AO2411" s="23" t="str">
        <f>_xlfn.XLOOKUP(B2411,'INCIDENT-05-03-2026'!E:E,'INCIDENT-05-03-2026'!F:F,"")</f>
        <v/>
      </c>
      <c r="AP2411" s="7" t="s">
        <v>5537</v>
      </c>
      <c r="AQ2411" s="6"/>
      <c r="AR2411" s="7"/>
      <c r="AS2411" s="3" t="str">
        <f>_xlfn.XLOOKUP(B2411,'[3]tt num | region | site id'!$C:$C,'[3]tt num | region | site id'!$Q:$Q,"")</f>
        <v/>
      </c>
      <c r="AT2411" s="24" t="str">
        <f>_xlfn.XLOOKUP(B2411,'[4]Cells Huawei 03052026 12h'!$B:$B,'[4]Cells Huawei 03052026 12h'!$T:$T,"")</f>
        <v/>
      </c>
      <c r="AU2411" s="24" t="str">
        <f>_xlfn.XLOOKUP(B2411,'[5]cells down 02052026 8h50'!$B:$B,'[5]cells down 02052026 8h50'!$R:$R,"")</f>
        <v/>
      </c>
      <c r="AV2411" s="24" t="str">
        <f>_xlfn.XLOOKUP(B2411,'[5]cells down 02052026 13h50'!$B:$B,'[5]cells down 02052026 13h50'!$R:$R,"")</f>
        <v/>
      </c>
      <c r="AW2411" s="24" t="str">
        <f>_xlfn.XLOOKUP(B2411,'[5]cells down 02052026 13h50'!$B:$B,'[5]cells down 02052026 13h50'!$R:$R,"")</f>
        <v/>
      </c>
      <c r="AX2411" s="24" t="str">
        <f>_xlfn.XLOOKUP(B2411,'[6]cell downs 03052026 8h40 '!$B:$B,'[6]cell downs 03052026 8h40 '!$R:$R,"")</f>
        <v/>
      </c>
      <c r="AY2411" s="24" t="str">
        <f>_xlfn.XLOOKUP(B2411,'[7]ALL SITES DOWN'!$D:$D,'[7]ALL SITES DOWN'!$J:$J,"")</f>
        <v/>
      </c>
      <c r="AZ2411" s="24" t="str">
        <f>_xlfn.XLOOKUP(B2411,'[8]ALL SITES DOWN'!$D:$D,'[8]ALL SITES DOWN'!$J:$J,"")</f>
        <v/>
      </c>
      <c r="BA2411" s="9" t="str">
        <f>_xlfn.XLOOKUP(B2411,[9]sheet1!$AC:$AC,[9]sheet1!$AF:$AF,"")</f>
        <v/>
      </c>
      <c r="BB2411" s="14" t="s">
        <v>5537</v>
      </c>
      <c r="BC2411" s="14" t="s">
        <v>5537</v>
      </c>
      <c r="BD2411" s="14" t="str">
        <f>_xlfn.XLOOKUP(B2411,'[10]cell downs 18042026 17h'!$B:$B,'[10]cell downs 18042026 17h'!$B:$B,"")</f>
        <v/>
      </c>
      <c r="BE2411" s="14" t="str">
        <f>_xlfn.XLOOKUP(B2411,'[11]Cells Huawei 19042026 15h'!$B:$B,'[11]Cells Huawei 19042026 15h'!$B:$B,"")</f>
        <v/>
      </c>
      <c r="BF2411" s="9" t="str">
        <f>_xlfn.XLOOKUP(B2411,'[12]cells down 19042026 9H40'!$B:$B,'[12]cells down 19042026 9H40'!$B:$B,"")</f>
        <v/>
      </c>
      <c r="BG2411" s="9" t="s">
        <v>5120</v>
      </c>
      <c r="BH2411" s="9" t="s">
        <v>594</v>
      </c>
    </row>
    <row r="2412" spans="1:60" s="26" customFormat="1" x14ac:dyDescent="0.3">
      <c r="A2412" s="1" t="s">
        <v>5121</v>
      </c>
      <c r="B2412" s="8" t="s">
        <v>5122</v>
      </c>
      <c r="C2412" s="3" t="str">
        <f>_xlfn.XLOOKUP(B2412,'[1]daily break down'!$D:$D,'[1]daily break down'!$E:$E,"")</f>
        <v>CENTRE</v>
      </c>
      <c r="D2412" s="1" t="s">
        <v>11</v>
      </c>
      <c r="E2412" s="1" t="s">
        <v>1713</v>
      </c>
      <c r="F2412" s="3" t="s">
        <v>37</v>
      </c>
      <c r="G2412" s="1" t="s">
        <v>5121</v>
      </c>
      <c r="H2412" s="42" t="str">
        <f>_xlfn.XLOOKUP(B2412,[2]CALCULATION!$B:$B,[2]CALCULATION!$H:$H,"")</f>
        <v>ZTE</v>
      </c>
      <c r="I2412" s="34">
        <v>0</v>
      </c>
      <c r="J2412" s="34">
        <v>0</v>
      </c>
      <c r="K2412" s="34">
        <v>0</v>
      </c>
      <c r="L2412" s="34">
        <v>0</v>
      </c>
      <c r="M2412" s="34">
        <v>0</v>
      </c>
      <c r="N2412" s="34">
        <v>0</v>
      </c>
      <c r="O2412" s="34">
        <v>0</v>
      </c>
      <c r="P2412" s="34">
        <v>0</v>
      </c>
      <c r="Q2412" s="34">
        <v>0</v>
      </c>
      <c r="R2412" s="34">
        <v>0</v>
      </c>
      <c r="S2412" s="35">
        <v>0</v>
      </c>
      <c r="T2412" s="35">
        <v>0</v>
      </c>
      <c r="U2412" s="35">
        <v>0</v>
      </c>
      <c r="V2412" s="35">
        <v>0</v>
      </c>
      <c r="W2412" s="35">
        <v>0</v>
      </c>
      <c r="X2412" s="35">
        <v>0</v>
      </c>
      <c r="Y2412" s="35">
        <v>0</v>
      </c>
      <c r="Z2412" s="35">
        <v>0</v>
      </c>
      <c r="AA2412" s="35">
        <v>0</v>
      </c>
      <c r="AB2412" s="35">
        <v>0</v>
      </c>
      <c r="AC2412" s="35">
        <v>0</v>
      </c>
      <c r="AD2412" s="35">
        <v>0</v>
      </c>
      <c r="AE2412" s="58" t="s">
        <v>5560</v>
      </c>
      <c r="AF2412" s="58"/>
      <c r="AG2412" s="57" t="str" cm="1">
        <f t="array" ref="AG2412">IFERROR(_xlfn.IFS(
AI2412="MPR ISSUE","PDH",
AI2412="BSS Hardware Issue","BSS",
AI2412="Sites strategiques, MLL, Pylone, etc.","ENVTECH",
AI2412="AKTIVCO DEFAUT GE &amp; POWER Cabinet","AKTIVCO",
AI2412="AKTIVCO Coupure ENEO &amp; Baisse de tension","AKTIVCO GRID ONLY",
AI2412="Coupure ENEO &amp; Baisse de tension","IHS GRID ONLY",
AI2412="Defaut GE &amp; POWER Cabinet","IHS",
AI2412="Sharing","Partners",
AI2412="Sites strategiques &amp; DataCenter","SST &amp; DC",
AI2412="Exclu","Exclu",
AI2412="SAT","SAT",
AI2412="SPARE-ISSUE","SPARE-ISSUE",
AI2412="Fiber CAmtel","TRANS_FO_CAMTEL",
AI2412="Fiber AOF","Fiber AOF",
AI2412="Projet OCM (HUAWEI)","TRAVAUX-HUAWEI",
AI2412="Projet OCM (NOKIA)","TRAVAUX-NOKIA",
AI2412="ACCESS-ISSUE","ACCESS-ISSUE",
AI2412="Projet OCM (ZTE, NOKIA, autres projets)","TRAVAUX OCM",
AI2412="No root CAuse","No root cause",
AI2412="ODU HS","PDH",
AI2412="IP &amp; VLAN","PDH",
AI2412="Warehouse HUAWEI","SPARE-ISSUE",
AI2412="SPARE-HS","SPARE-ISSUE",
AI2412="Power Telco","BSS",AI2412="no impacts","no impacts"
),"")</f>
        <v>no impacts</v>
      </c>
      <c r="AH2412" s="57" t="str" cm="1">
        <f t="array" ref="AH2412">IFERROR(_xlfn.IFS(
AI2412="MPR ISSUE","TX ISSUE",
AI2412="BSS Hardware Issue","RAN ISSUE",
AI2412="Sites strategiques, MLL, Pylone, etc.","ENVTECH",
AI2412="AKTIVCO DEFAUT GE &amp; POWER Cabinet","POWER ISSUE",
AI2412="AKTIVCO Coupure ENEO &amp; Baisse de tension","POWER ISSUE",
AI2412="Coupure ENEO &amp; Baisse de tension","POWER ISSUE",
AI2412="Defaut GE &amp; POWER Cabinet","POWER ISSUE",
AI2412="Sharing","POWER ISSUE",
AI2412="Sites strategiques &amp; DataCenter","POWER ISSUE",
AI2412="Exclu","Exclu",
AI2412="SAT","TX ISSUE",
AI2412="SPARE-ISSUE","SPARE-ISSUE",
AI2412="Fiber CAmtel","TX ISSUE",
AI2412="Fiber AOF","TX ISSUE",
AI2412="Projet OCM (HUAWEI)","TRAVAUX-HUAWEI",
AI2412="Projet OCM (NOKIA)","TRAVAUX -NOKIA",
AI2412="ACCESS-ISSUE","ACCESS-ISSUE",
AI2412="Projet OCM (ZTE, NOKIA, autres projets)","TRAVAUX OCM",
AI2412="No root CAuse","No root cause",
AI2412="ODU HS","TX ISSUE",
AI2412="IP &amp; VLAN","TX ISSUE",
AI2412="Warehouse HUAWEI","SPARE-ISSUE",
AI2412="SPARE-HS","SPARE-ISSUE",
AI2412="Power Telco","RAN ISSUE",AI2412="no impacts","no impacts"
),"")</f>
        <v>no impacts</v>
      </c>
      <c r="AI2412" s="85" t="s">
        <v>5998</v>
      </c>
      <c r="AJ2412" s="57" t="str" cm="1">
        <f t="array" ref="AJ2412">IFERROR(_xlfn.IFS(
AI2412="MPR ISSUE","ACTIVE",
AI2412="BSS Hardware Issue","ACTIVE",
AI2412="Sites strategiques, MLL, Pylone, etc.","PASSIVE",
AI2412="AKTIVCO DEFAUT GE &amp; POWER Cabinet","PASSIVE",
AI2412="AKTIVCO Coupure ENEO &amp; Baisse de tension","PASSIVE",
AI2412="Coupure ENEO &amp; Baisse de tension","PASSIVE",
AI2412="Defaut GE &amp; POWER Cabinet","PASSIVE",
AI2412="Sharing","PASSIVE",
AI2412="Sites strategiques &amp; DataCenter","PASSIVE",
AI2412="Exclu","Exclu",
AI2412="SAT","ACTIVE",
AI2412="SPARE-ISSUE","SPARE-ISSUE",
AI2412="Fiber CAmtel","ACTIVE",
AI2412="Fiber AOF","ACTIVE",
AI2412="Projet OCM (HUAWEI)","PLANNED WORKS",
AI2412="Projet OCM (NOKIA)","PLANNED WORKS",
AI2412="ACCESS-ISSUE","ACCESS-ISSUE",
AI2412="Projet OCM (ZTE, NOKIA, autres projets)","PLANNED WORKS",
AI2412="No root CAuse","No root cause",
AI2412="ODU HS","ACTIVE",
AI2412="IP &amp; VLAN","ACTIVE",
AI2412="Warehouse HUAWEI","SPARE-ISSUE",
AI2412="SPARE-HS","SPARE-ISSUE",
AI2412="Power Telco","ACTIVE", AI2412="no impacts","no impacts"
),"")</f>
        <v>no impacts</v>
      </c>
      <c r="AK2412" s="23" t="s">
        <v>5537</v>
      </c>
      <c r="AL2412" s="23" t="str">
        <f t="shared" si="71"/>
        <v>CTR_066</v>
      </c>
      <c r="AM2412" s="9"/>
      <c r="AN2412" s="9" t="s">
        <v>5537</v>
      </c>
      <c r="AO2412" s="23" t="str">
        <f>_xlfn.XLOOKUP(B2412,'INCIDENT-05-03-2026'!E:E,'INCIDENT-05-03-2026'!F:F,"")</f>
        <v/>
      </c>
      <c r="AP2412" s="7" t="s">
        <v>5537</v>
      </c>
      <c r="AQ2412" s="6"/>
      <c r="AR2412" s="7"/>
      <c r="AS2412" s="3" t="str">
        <f>_xlfn.XLOOKUP(B2412,'[3]tt num | region | site id'!$C:$C,'[3]tt num | region | site id'!$Q:$Q,"")</f>
        <v/>
      </c>
      <c r="AT2412" s="24" t="str">
        <f>_xlfn.XLOOKUP(B2412,'[4]Cells Huawei 03052026 12h'!$B:$B,'[4]Cells Huawei 03052026 12h'!$T:$T,"")</f>
        <v/>
      </c>
      <c r="AU2412" s="24" t="str">
        <f>_xlfn.XLOOKUP(B2412,'[5]cells down 02052026 8h50'!$B:$B,'[5]cells down 02052026 8h50'!$R:$R,"")</f>
        <v/>
      </c>
      <c r="AV2412" s="24" t="str">
        <f>_xlfn.XLOOKUP(B2412,'[5]cells down 02052026 13h50'!$B:$B,'[5]cells down 02052026 13h50'!$R:$R,"")</f>
        <v/>
      </c>
      <c r="AW2412" s="24" t="str">
        <f>_xlfn.XLOOKUP(B2412,'[5]cells down 02052026 13h50'!$B:$B,'[5]cells down 02052026 13h50'!$R:$R,"")</f>
        <v/>
      </c>
      <c r="AX2412" s="24" t="str">
        <f>_xlfn.XLOOKUP(B2412,'[6]cell downs 03052026 8h40 '!$B:$B,'[6]cell downs 03052026 8h40 '!$R:$R,"")</f>
        <v/>
      </c>
      <c r="AY2412" s="24" t="str">
        <f>_xlfn.XLOOKUP(B2412,'[7]ALL SITES DOWN'!$D:$D,'[7]ALL SITES DOWN'!$J:$J,"")</f>
        <v/>
      </c>
      <c r="AZ2412" s="24" t="str">
        <f>_xlfn.XLOOKUP(B2412,'[8]ALL SITES DOWN'!$D:$D,'[8]ALL SITES DOWN'!$J:$J,"")</f>
        <v/>
      </c>
      <c r="BA2412" s="9" t="str">
        <f>_xlfn.XLOOKUP(B2412,[9]sheet1!$AC:$AC,[9]sheet1!$AF:$AF,"")</f>
        <v/>
      </c>
      <c r="BB2412" s="14" t="s">
        <v>5537</v>
      </c>
      <c r="BC2412" s="14" t="s">
        <v>5537</v>
      </c>
      <c r="BD2412" s="14" t="str">
        <f>_xlfn.XLOOKUP(B2412,'[10]cell downs 18042026 17h'!$B:$B,'[10]cell downs 18042026 17h'!$B:$B,"")</f>
        <v/>
      </c>
      <c r="BE2412" s="14" t="str">
        <f>_xlfn.XLOOKUP(B2412,'[11]Cells Huawei 19042026 15h'!$B:$B,'[11]Cells Huawei 19042026 15h'!$B:$B,"")</f>
        <v/>
      </c>
      <c r="BF2412" s="9" t="str">
        <f>_xlfn.XLOOKUP(B2412,'[12]cells down 19042026 9H40'!$B:$B,'[12]cells down 19042026 9H40'!$B:$B,"")</f>
        <v/>
      </c>
      <c r="BG2412" s="9" t="s">
        <v>5122</v>
      </c>
      <c r="BH2412" s="9" t="s">
        <v>12</v>
      </c>
    </row>
    <row r="2413" spans="1:60" s="26" customFormat="1" x14ac:dyDescent="0.3">
      <c r="A2413" s="1" t="s">
        <v>5055</v>
      </c>
      <c r="B2413" s="8" t="s">
        <v>5056</v>
      </c>
      <c r="C2413" s="3" t="str">
        <f>_xlfn.XLOOKUP(B2413,'[1]daily break down'!$D:$D,'[1]daily break down'!$E:$E,"")</f>
        <v>CENTRE</v>
      </c>
      <c r="D2413" s="1" t="s">
        <v>11</v>
      </c>
      <c r="E2413" s="1" t="s">
        <v>594</v>
      </c>
      <c r="F2413" s="3" t="s">
        <v>69</v>
      </c>
      <c r="G2413" s="1" t="s">
        <v>3536</v>
      </c>
      <c r="H2413" s="42" t="str">
        <f>_xlfn.XLOOKUP(B2413,[2]CALCULATION!$B:$B,[2]CALCULATION!$H:$H,"")</f>
        <v>ZTE</v>
      </c>
      <c r="I2413" s="34">
        <v>0</v>
      </c>
      <c r="J2413" s="34">
        <v>0</v>
      </c>
      <c r="K2413" s="34">
        <v>0</v>
      </c>
      <c r="L2413" s="34">
        <v>0</v>
      </c>
      <c r="M2413" s="34">
        <v>0</v>
      </c>
      <c r="N2413" s="34">
        <v>0</v>
      </c>
      <c r="O2413" s="34">
        <v>0</v>
      </c>
      <c r="P2413" s="34">
        <v>0</v>
      </c>
      <c r="Q2413" s="34">
        <v>0</v>
      </c>
      <c r="R2413" s="34">
        <v>0</v>
      </c>
      <c r="S2413" s="35">
        <v>0</v>
      </c>
      <c r="T2413" s="35">
        <v>0</v>
      </c>
      <c r="U2413" s="35">
        <v>0</v>
      </c>
      <c r="V2413" s="35">
        <v>0</v>
      </c>
      <c r="W2413" s="35">
        <v>0</v>
      </c>
      <c r="X2413" s="35">
        <v>0</v>
      </c>
      <c r="Y2413" s="35">
        <v>0</v>
      </c>
      <c r="Z2413" s="35">
        <v>0</v>
      </c>
      <c r="AA2413" s="35">
        <v>0</v>
      </c>
      <c r="AB2413" s="35">
        <v>0</v>
      </c>
      <c r="AC2413" s="35">
        <v>0</v>
      </c>
      <c r="AD2413" s="35">
        <v>0</v>
      </c>
      <c r="AE2413" s="58" t="s">
        <v>5560</v>
      </c>
      <c r="AF2413" s="58"/>
      <c r="AG2413" s="57" t="str" cm="1">
        <f t="array" ref="AG2413">IFERROR(_xlfn.IFS(
AI2413="MPR ISSUE","PDH",
AI2413="BSS Hardware Issue","BSS",
AI2413="Sites strategiques, MLL, Pylone, etc.","ENVTECH",
AI2413="AKTIVCO DEFAUT GE &amp; POWER Cabinet","AKTIVCO",
AI2413="AKTIVCO Coupure ENEO &amp; Baisse de tension","AKTIVCO GRID ONLY",
AI2413="Coupure ENEO &amp; Baisse de tension","IHS GRID ONLY",
AI2413="Defaut GE &amp; POWER Cabinet","IHS",
AI2413="Sharing","Partners",
AI2413="Sites strategiques &amp; DataCenter","SST &amp; DC",
AI2413="Exclu","Exclu",
AI2413="SAT","SAT",
AI2413="SPARE-ISSUE","SPARE-ISSUE",
AI2413="Fiber CAmtel","TRANS_FO_CAMTEL",
AI2413="Fiber AOF","Fiber AOF",
AI2413="Projet OCM (HUAWEI)","TRAVAUX-HUAWEI",
AI2413="Projet OCM (NOKIA)","TRAVAUX-NOKIA",
AI2413="ACCESS-ISSUE","ACCESS-ISSUE",
AI2413="Projet OCM (ZTE, NOKIA, autres projets)","TRAVAUX OCM",
AI2413="No root CAuse","No root cause",
AI2413="ODU HS","PDH",
AI2413="IP &amp; VLAN","PDH",
AI2413="Warehouse HUAWEI","SPARE-ISSUE",
AI2413="SPARE-HS","SPARE-ISSUE",
AI2413="Power Telco","BSS",AI2413="no impacts","no impacts"
),"")</f>
        <v>no impacts</v>
      </c>
      <c r="AH2413" s="57" t="str" cm="1">
        <f t="array" ref="AH2413">IFERROR(_xlfn.IFS(
AI2413="MPR ISSUE","TX ISSUE",
AI2413="BSS Hardware Issue","RAN ISSUE",
AI2413="Sites strategiques, MLL, Pylone, etc.","ENVTECH",
AI2413="AKTIVCO DEFAUT GE &amp; POWER Cabinet","POWER ISSUE",
AI2413="AKTIVCO Coupure ENEO &amp; Baisse de tension","POWER ISSUE",
AI2413="Coupure ENEO &amp; Baisse de tension","POWER ISSUE",
AI2413="Defaut GE &amp; POWER Cabinet","POWER ISSUE",
AI2413="Sharing","POWER ISSUE",
AI2413="Sites strategiques &amp; DataCenter","POWER ISSUE",
AI2413="Exclu","Exclu",
AI2413="SAT","TX ISSUE",
AI2413="SPARE-ISSUE","SPARE-ISSUE",
AI2413="Fiber CAmtel","TX ISSUE",
AI2413="Fiber AOF","TX ISSUE",
AI2413="Projet OCM (HUAWEI)","TRAVAUX-HUAWEI",
AI2413="Projet OCM (NOKIA)","TRAVAUX -NOKIA",
AI2413="ACCESS-ISSUE","ACCESS-ISSUE",
AI2413="Projet OCM (ZTE, NOKIA, autres projets)","TRAVAUX OCM",
AI2413="No root CAuse","No root cause",
AI2413="ODU HS","TX ISSUE",
AI2413="IP &amp; VLAN","TX ISSUE",
AI2413="Warehouse HUAWEI","SPARE-ISSUE",
AI2413="SPARE-HS","SPARE-ISSUE",
AI2413="Power Telco","RAN ISSUE",AI2413="no impacts","no impacts"
),"")</f>
        <v>no impacts</v>
      </c>
      <c r="AI2413" s="85" t="s">
        <v>5998</v>
      </c>
      <c r="AJ2413" s="57" t="str" cm="1">
        <f t="array" ref="AJ2413">IFERROR(_xlfn.IFS(
AI2413="MPR ISSUE","ACTIVE",
AI2413="BSS Hardware Issue","ACTIVE",
AI2413="Sites strategiques, MLL, Pylone, etc.","PASSIVE",
AI2413="AKTIVCO DEFAUT GE &amp; POWER Cabinet","PASSIVE",
AI2413="AKTIVCO Coupure ENEO &amp; Baisse de tension","PASSIVE",
AI2413="Coupure ENEO &amp; Baisse de tension","PASSIVE",
AI2413="Defaut GE &amp; POWER Cabinet","PASSIVE",
AI2413="Sharing","PASSIVE",
AI2413="Sites strategiques &amp; DataCenter","PASSIVE",
AI2413="Exclu","Exclu",
AI2413="SAT","ACTIVE",
AI2413="SPARE-ISSUE","SPARE-ISSUE",
AI2413="Fiber CAmtel","ACTIVE",
AI2413="Fiber AOF","ACTIVE",
AI2413="Projet OCM (HUAWEI)","PLANNED WORKS",
AI2413="Projet OCM (NOKIA)","PLANNED WORKS",
AI2413="ACCESS-ISSUE","ACCESS-ISSUE",
AI2413="Projet OCM (ZTE, NOKIA, autres projets)","PLANNED WORKS",
AI2413="No root CAuse","No root cause",
AI2413="ODU HS","ACTIVE",
AI2413="IP &amp; VLAN","ACTIVE",
AI2413="Warehouse HUAWEI","SPARE-ISSUE",
AI2413="SPARE-HS","SPARE-ISSUE",
AI2413="Power Telco","ACTIVE", AI2413="no impacts","no impacts"
),"")</f>
        <v>no impacts</v>
      </c>
      <c r="AK2413" s="23" t="s">
        <v>5537</v>
      </c>
      <c r="AL2413" s="23" t="str">
        <f t="shared" si="71"/>
        <v>SUD_231</v>
      </c>
      <c r="AM2413" s="9"/>
      <c r="AN2413" s="9" t="s">
        <v>5537</v>
      </c>
      <c r="AO2413" s="23" t="str">
        <f>_xlfn.XLOOKUP(B2413,'INCIDENT-05-03-2026'!E:E,'INCIDENT-05-03-2026'!F:F,"")</f>
        <v/>
      </c>
      <c r="AP2413" s="7" t="s">
        <v>5537</v>
      </c>
      <c r="AQ2413" s="6"/>
      <c r="AR2413" s="7"/>
      <c r="AS2413" s="3" t="str">
        <f>_xlfn.XLOOKUP(B2413,'[3]tt num | region | site id'!$C:$C,'[3]tt num | region | site id'!$Q:$Q,"")</f>
        <v/>
      </c>
      <c r="AT2413" s="24" t="str">
        <f>_xlfn.XLOOKUP(B2413,'[4]Cells Huawei 03052026 12h'!$B:$B,'[4]Cells Huawei 03052026 12h'!$T:$T,"")</f>
        <v/>
      </c>
      <c r="AU2413" s="24" t="str">
        <f>_xlfn.XLOOKUP(B2413,'[5]cells down 02052026 8h50'!$B:$B,'[5]cells down 02052026 8h50'!$R:$R,"")</f>
        <v/>
      </c>
      <c r="AV2413" s="24" t="str">
        <f>_xlfn.XLOOKUP(B2413,'[5]cells down 02052026 13h50'!$B:$B,'[5]cells down 02052026 13h50'!$R:$R,"")</f>
        <v/>
      </c>
      <c r="AW2413" s="24" t="str">
        <f>_xlfn.XLOOKUP(B2413,'[5]cells down 02052026 13h50'!$B:$B,'[5]cells down 02052026 13h50'!$R:$R,"")</f>
        <v/>
      </c>
      <c r="AX2413" s="24" t="str">
        <f>_xlfn.XLOOKUP(B2413,'[6]cell downs 03052026 8h40 '!$B:$B,'[6]cell downs 03052026 8h40 '!$R:$R,"")</f>
        <v/>
      </c>
      <c r="AY2413" s="24" t="str">
        <f>_xlfn.XLOOKUP(B2413,'[7]ALL SITES DOWN'!$D:$D,'[7]ALL SITES DOWN'!$J:$J,"")</f>
        <v/>
      </c>
      <c r="AZ2413" s="24" t="str">
        <f>_xlfn.XLOOKUP(B2413,'[8]ALL SITES DOWN'!$D:$D,'[8]ALL SITES DOWN'!$J:$J,"")</f>
        <v/>
      </c>
      <c r="BA2413" s="9" t="str">
        <f>_xlfn.XLOOKUP(B2413,[9]sheet1!$AC:$AC,[9]sheet1!$AF:$AF,"")</f>
        <v/>
      </c>
      <c r="BB2413" s="14" t="s">
        <v>5537</v>
      </c>
      <c r="BC2413" s="14" t="s">
        <v>5537</v>
      </c>
      <c r="BD2413" s="14" t="str">
        <f>_xlfn.XLOOKUP(B2413,'[10]cell downs 18042026 17h'!$B:$B,'[10]cell downs 18042026 17h'!$B:$B,"")</f>
        <v/>
      </c>
      <c r="BE2413" s="14" t="str">
        <f>_xlfn.XLOOKUP(B2413,'[11]Cells Huawei 19042026 15h'!$B:$B,'[11]Cells Huawei 19042026 15h'!$B:$B,"")</f>
        <v/>
      </c>
      <c r="BF2413" s="9" t="str">
        <f>_xlfn.XLOOKUP(B2413,'[12]cells down 19042026 9H40'!$B:$B,'[12]cells down 19042026 9H40'!$B:$B,"")</f>
        <v/>
      </c>
      <c r="BG2413" s="9" t="s">
        <v>5056</v>
      </c>
      <c r="BH2413" s="9" t="s">
        <v>5537</v>
      </c>
    </row>
    <row r="2414" spans="1:60" s="26" customFormat="1" x14ac:dyDescent="0.3">
      <c r="A2414" s="1" t="s">
        <v>5125</v>
      </c>
      <c r="B2414" s="1" t="s">
        <v>5126</v>
      </c>
      <c r="C2414" s="3" t="str">
        <f>_xlfn.XLOOKUP(B2414,'[1]daily break down'!$D:$D,'[1]daily break down'!$E:$E,"")</f>
        <v>CENTRE</v>
      </c>
      <c r="D2414" s="1" t="s">
        <v>11</v>
      </c>
      <c r="E2414" s="1" t="s">
        <v>12</v>
      </c>
      <c r="F2414" s="3" t="s">
        <v>69</v>
      </c>
      <c r="G2414" s="1" t="s">
        <v>5127</v>
      </c>
      <c r="H2414" s="42" t="str">
        <f>_xlfn.XLOOKUP(B2414,[2]CALCULATION!$B:$B,[2]CALCULATION!$H:$H,"")</f>
        <v>ZTE</v>
      </c>
      <c r="I2414" s="34">
        <v>0</v>
      </c>
      <c r="J2414" s="34">
        <v>0</v>
      </c>
      <c r="K2414" s="34">
        <v>0</v>
      </c>
      <c r="L2414" s="34">
        <v>0</v>
      </c>
      <c r="M2414" s="34">
        <v>0</v>
      </c>
      <c r="N2414" s="34">
        <v>0</v>
      </c>
      <c r="O2414" s="34">
        <v>0</v>
      </c>
      <c r="P2414" s="34">
        <v>0</v>
      </c>
      <c r="Q2414" s="34">
        <v>0</v>
      </c>
      <c r="R2414" s="34">
        <v>0</v>
      </c>
      <c r="S2414" s="35">
        <v>0</v>
      </c>
      <c r="T2414" s="35">
        <v>0</v>
      </c>
      <c r="U2414" s="35">
        <v>0</v>
      </c>
      <c r="V2414" s="35">
        <v>0</v>
      </c>
      <c r="W2414" s="35">
        <v>0</v>
      </c>
      <c r="X2414" s="35">
        <v>0</v>
      </c>
      <c r="Y2414" s="35">
        <v>0</v>
      </c>
      <c r="Z2414" s="35">
        <v>0</v>
      </c>
      <c r="AA2414" s="35">
        <v>0</v>
      </c>
      <c r="AB2414" s="35">
        <v>0</v>
      </c>
      <c r="AC2414" s="35">
        <v>0</v>
      </c>
      <c r="AD2414" s="35">
        <v>0</v>
      </c>
      <c r="AE2414" s="58" t="s">
        <v>5560</v>
      </c>
      <c r="AF2414" s="58"/>
      <c r="AG2414" s="57" t="str" cm="1">
        <f t="array" ref="AG2414">IFERROR(_xlfn.IFS(
AI2414="MPR ISSUE","PDH",
AI2414="BSS Hardware Issue","BSS",
AI2414="Sites strategiques, MLL, Pylone, etc.","ENVTECH",
AI2414="AKTIVCO DEFAUT GE &amp; POWER Cabinet","AKTIVCO",
AI2414="AKTIVCO Coupure ENEO &amp; Baisse de tension","AKTIVCO GRID ONLY",
AI2414="Coupure ENEO &amp; Baisse de tension","IHS GRID ONLY",
AI2414="Defaut GE &amp; POWER Cabinet","IHS",
AI2414="Sharing","Partners",
AI2414="Sites strategiques &amp; DataCenter","SST &amp; DC",
AI2414="Exclu","Exclu",
AI2414="SAT","SAT",
AI2414="SPARE-ISSUE","SPARE-ISSUE",
AI2414="Fiber CAmtel","TRANS_FO_CAMTEL",
AI2414="Fiber AOF","Fiber AOF",
AI2414="Projet OCM (HUAWEI)","TRAVAUX-HUAWEI",
AI2414="Projet OCM (NOKIA)","TRAVAUX-NOKIA",
AI2414="ACCESS-ISSUE","ACCESS-ISSUE",
AI2414="Projet OCM (ZTE, NOKIA, autres projets)","TRAVAUX OCM",
AI2414="No root CAuse","No root cause",
AI2414="ODU HS","PDH",
AI2414="IP &amp; VLAN","PDH",
AI2414="Warehouse HUAWEI","SPARE-ISSUE",
AI2414="SPARE-HS","SPARE-ISSUE",
AI2414="Power Telco","BSS",AI2414="no impacts","no impacts"
),"")</f>
        <v>no impacts</v>
      </c>
      <c r="AH2414" s="57" t="str" cm="1">
        <f t="array" ref="AH2414">IFERROR(_xlfn.IFS(
AI2414="MPR ISSUE","TX ISSUE",
AI2414="BSS Hardware Issue","RAN ISSUE",
AI2414="Sites strategiques, MLL, Pylone, etc.","ENVTECH",
AI2414="AKTIVCO DEFAUT GE &amp; POWER Cabinet","POWER ISSUE",
AI2414="AKTIVCO Coupure ENEO &amp; Baisse de tension","POWER ISSUE",
AI2414="Coupure ENEO &amp; Baisse de tension","POWER ISSUE",
AI2414="Defaut GE &amp; POWER Cabinet","POWER ISSUE",
AI2414="Sharing","POWER ISSUE",
AI2414="Sites strategiques &amp; DataCenter","POWER ISSUE",
AI2414="Exclu","Exclu",
AI2414="SAT","TX ISSUE",
AI2414="SPARE-ISSUE","SPARE-ISSUE",
AI2414="Fiber CAmtel","TX ISSUE",
AI2414="Fiber AOF","TX ISSUE",
AI2414="Projet OCM (HUAWEI)","TRAVAUX-HUAWEI",
AI2414="Projet OCM (NOKIA)","TRAVAUX -NOKIA",
AI2414="ACCESS-ISSUE","ACCESS-ISSUE",
AI2414="Projet OCM (ZTE, NOKIA, autres projets)","TRAVAUX OCM",
AI2414="No root CAuse","No root cause",
AI2414="ODU HS","TX ISSUE",
AI2414="IP &amp; VLAN","TX ISSUE",
AI2414="Warehouse HUAWEI","SPARE-ISSUE",
AI2414="SPARE-HS","SPARE-ISSUE",
AI2414="Power Telco","RAN ISSUE",AI2414="no impacts","no impacts"
),"")</f>
        <v>no impacts</v>
      </c>
      <c r="AI2414" s="85" t="s">
        <v>5998</v>
      </c>
      <c r="AJ2414" s="57" t="str" cm="1">
        <f t="array" ref="AJ2414">IFERROR(_xlfn.IFS(
AI2414="MPR ISSUE","ACTIVE",
AI2414="BSS Hardware Issue","ACTIVE",
AI2414="Sites strategiques, MLL, Pylone, etc.","PASSIVE",
AI2414="AKTIVCO DEFAUT GE &amp; POWER Cabinet","PASSIVE",
AI2414="AKTIVCO Coupure ENEO &amp; Baisse de tension","PASSIVE",
AI2414="Coupure ENEO &amp; Baisse de tension","PASSIVE",
AI2414="Defaut GE &amp; POWER Cabinet","PASSIVE",
AI2414="Sharing","PASSIVE",
AI2414="Sites strategiques &amp; DataCenter","PASSIVE",
AI2414="Exclu","Exclu",
AI2414="SAT","ACTIVE",
AI2414="SPARE-ISSUE","SPARE-ISSUE",
AI2414="Fiber CAmtel","ACTIVE",
AI2414="Fiber AOF","ACTIVE",
AI2414="Projet OCM (HUAWEI)","PLANNED WORKS",
AI2414="Projet OCM (NOKIA)","PLANNED WORKS",
AI2414="ACCESS-ISSUE","ACCESS-ISSUE",
AI2414="Projet OCM (ZTE, NOKIA, autres projets)","PLANNED WORKS",
AI2414="No root CAuse","No root cause",
AI2414="ODU HS","ACTIVE",
AI2414="IP &amp; VLAN","ACTIVE",
AI2414="Warehouse HUAWEI","SPARE-ISSUE",
AI2414="SPARE-HS","SPARE-ISSUE",
AI2414="Power Telco","ACTIVE", AI2414="no impacts","no impacts"
),"")</f>
        <v>no impacts</v>
      </c>
      <c r="AK2414" s="23" t="s">
        <v>5537</v>
      </c>
      <c r="AL2414" s="23" t="str">
        <f t="shared" si="71"/>
        <v>SUD_236</v>
      </c>
      <c r="AM2414" s="9"/>
      <c r="AN2414" s="9" t="s">
        <v>5537</v>
      </c>
      <c r="AO2414" s="23" t="str">
        <f>_xlfn.XLOOKUP(B2414,'INCIDENT-05-03-2026'!E:E,'INCIDENT-05-03-2026'!F:F,"")</f>
        <v/>
      </c>
      <c r="AP2414" s="7" t="s">
        <v>5537</v>
      </c>
      <c r="AQ2414" s="6"/>
      <c r="AR2414" s="7"/>
      <c r="AS2414" s="3" t="str">
        <f>_xlfn.XLOOKUP(B2414,'[3]tt num | region | site id'!$C:$C,'[3]tt num | region | site id'!$Q:$Q,"")</f>
        <v/>
      </c>
      <c r="AT2414" s="24" t="str">
        <f>_xlfn.XLOOKUP(B2414,'[4]Cells Huawei 03052026 12h'!$B:$B,'[4]Cells Huawei 03052026 12h'!$T:$T,"")</f>
        <v/>
      </c>
      <c r="AU2414" s="24" t="str">
        <f>_xlfn.XLOOKUP(B2414,'[5]cells down 02052026 8h50'!$B:$B,'[5]cells down 02052026 8h50'!$R:$R,"")</f>
        <v/>
      </c>
      <c r="AV2414" s="24" t="str">
        <f>_xlfn.XLOOKUP(B2414,'[5]cells down 02052026 13h50'!$B:$B,'[5]cells down 02052026 13h50'!$R:$R,"")</f>
        <v/>
      </c>
      <c r="AW2414" s="24" t="str">
        <f>_xlfn.XLOOKUP(B2414,'[5]cells down 02052026 13h50'!$B:$B,'[5]cells down 02052026 13h50'!$R:$R,"")</f>
        <v/>
      </c>
      <c r="AX2414" s="24" t="str">
        <f>_xlfn.XLOOKUP(B2414,'[6]cell downs 03052026 8h40 '!$B:$B,'[6]cell downs 03052026 8h40 '!$R:$R,"")</f>
        <v/>
      </c>
      <c r="AY2414" s="24" t="str">
        <f>_xlfn.XLOOKUP(B2414,'[7]ALL SITES DOWN'!$D:$D,'[7]ALL SITES DOWN'!$J:$J,"")</f>
        <v/>
      </c>
      <c r="AZ2414" s="24" t="str">
        <f>_xlfn.XLOOKUP(B2414,'[8]ALL SITES DOWN'!$D:$D,'[8]ALL SITES DOWN'!$J:$J,"")</f>
        <v/>
      </c>
      <c r="BA2414" s="9" t="str">
        <f>_xlfn.XLOOKUP(B2414,[9]sheet1!$AC:$AC,[9]sheet1!$AF:$AF,"")</f>
        <v/>
      </c>
      <c r="BB2414" s="14" t="s">
        <v>5537</v>
      </c>
      <c r="BC2414" s="14" t="s">
        <v>5537</v>
      </c>
      <c r="BD2414" s="14" t="str">
        <f>_xlfn.XLOOKUP(B2414,'[10]cell downs 18042026 17h'!$B:$B,'[10]cell downs 18042026 17h'!$B:$B,"")</f>
        <v/>
      </c>
      <c r="BE2414" s="14" t="str">
        <f>_xlfn.XLOOKUP(B2414,'[11]Cells Huawei 19042026 15h'!$B:$B,'[11]Cells Huawei 19042026 15h'!$B:$B,"")</f>
        <v/>
      </c>
      <c r="BF2414" s="9" t="str">
        <f>_xlfn.XLOOKUP(B2414,'[12]cells down 19042026 9H40'!$B:$B,'[12]cells down 19042026 9H40'!$B:$B,"")</f>
        <v/>
      </c>
      <c r="BG2414" s="9" t="s">
        <v>5126</v>
      </c>
      <c r="BH2414" s="9" t="s">
        <v>318</v>
      </c>
    </row>
    <row r="2415" spans="1:60" s="26" customFormat="1" x14ac:dyDescent="0.3">
      <c r="A2415" s="1" t="s">
        <v>5059</v>
      </c>
      <c r="B2415" s="8" t="s">
        <v>5060</v>
      </c>
      <c r="C2415" s="3" t="str">
        <f>_xlfn.XLOOKUP(B2415,'[1]daily break down'!$D:$D,'[1]daily break down'!$E:$E,"")</f>
        <v>CENTRE</v>
      </c>
      <c r="D2415" s="1" t="s">
        <v>11</v>
      </c>
      <c r="E2415" s="1" t="s">
        <v>12</v>
      </c>
      <c r="F2415" s="3" t="s">
        <v>37</v>
      </c>
      <c r="G2415" s="1" t="s">
        <v>5059</v>
      </c>
      <c r="H2415" s="42" t="str">
        <f>_xlfn.XLOOKUP(B2415,[2]CALCULATION!$B:$B,[2]CALCULATION!$H:$H,"")</f>
        <v>ZTE</v>
      </c>
      <c r="I2415" s="34">
        <v>0</v>
      </c>
      <c r="J2415" s="34">
        <v>0</v>
      </c>
      <c r="K2415" s="34">
        <v>0</v>
      </c>
      <c r="L2415" s="34">
        <v>0</v>
      </c>
      <c r="M2415" s="34">
        <v>0</v>
      </c>
      <c r="N2415" s="34">
        <v>0</v>
      </c>
      <c r="O2415" s="34">
        <v>0</v>
      </c>
      <c r="P2415" s="34">
        <v>0</v>
      </c>
      <c r="Q2415" s="34">
        <v>0</v>
      </c>
      <c r="R2415" s="34">
        <v>0</v>
      </c>
      <c r="S2415" s="35">
        <v>0</v>
      </c>
      <c r="T2415" s="35">
        <v>0</v>
      </c>
      <c r="U2415" s="35">
        <v>0</v>
      </c>
      <c r="V2415" s="35">
        <v>0</v>
      </c>
      <c r="W2415" s="35">
        <v>0</v>
      </c>
      <c r="X2415" s="35">
        <v>0</v>
      </c>
      <c r="Y2415" s="35">
        <v>0</v>
      </c>
      <c r="Z2415" s="35">
        <v>0</v>
      </c>
      <c r="AA2415" s="35">
        <v>0</v>
      </c>
      <c r="AB2415" s="35">
        <v>0</v>
      </c>
      <c r="AC2415" s="35">
        <v>0</v>
      </c>
      <c r="AD2415" s="35">
        <v>0</v>
      </c>
      <c r="AE2415" s="58" t="s">
        <v>5560</v>
      </c>
      <c r="AF2415" s="58"/>
      <c r="AG2415" s="57" t="str" cm="1">
        <f t="array" ref="AG2415">IFERROR(_xlfn.IFS(
AI2415="MPR ISSUE","PDH",
AI2415="BSS Hardware Issue","BSS",
AI2415="Sites strategiques, MLL, Pylone, etc.","ENVTECH",
AI2415="AKTIVCO DEFAUT GE &amp; POWER Cabinet","AKTIVCO",
AI2415="AKTIVCO Coupure ENEO &amp; Baisse de tension","AKTIVCO GRID ONLY",
AI2415="Coupure ENEO &amp; Baisse de tension","IHS GRID ONLY",
AI2415="Defaut GE &amp; POWER Cabinet","IHS",
AI2415="Sharing","Partners",
AI2415="Sites strategiques &amp; DataCenter","SST &amp; DC",
AI2415="Exclu","Exclu",
AI2415="SAT","SAT",
AI2415="SPARE-ISSUE","SPARE-ISSUE",
AI2415="Fiber CAmtel","TRANS_FO_CAMTEL",
AI2415="Fiber AOF","Fiber AOF",
AI2415="Projet OCM (HUAWEI)","TRAVAUX-HUAWEI",
AI2415="Projet OCM (NOKIA)","TRAVAUX-NOKIA",
AI2415="ACCESS-ISSUE","ACCESS-ISSUE",
AI2415="Projet OCM (ZTE, NOKIA, autres projets)","TRAVAUX OCM",
AI2415="No root CAuse","No root cause",
AI2415="ODU HS","PDH",
AI2415="IP &amp; VLAN","PDH",
AI2415="Warehouse HUAWEI","SPARE-ISSUE",
AI2415="SPARE-HS","SPARE-ISSUE",
AI2415="Power Telco","BSS",AI2415="no impacts","no impacts"
),"")</f>
        <v>no impacts</v>
      </c>
      <c r="AH2415" s="57" t="str" cm="1">
        <f t="array" ref="AH2415">IFERROR(_xlfn.IFS(
AI2415="MPR ISSUE","TX ISSUE",
AI2415="BSS Hardware Issue","RAN ISSUE",
AI2415="Sites strategiques, MLL, Pylone, etc.","ENVTECH",
AI2415="AKTIVCO DEFAUT GE &amp; POWER Cabinet","POWER ISSUE",
AI2415="AKTIVCO Coupure ENEO &amp; Baisse de tension","POWER ISSUE",
AI2415="Coupure ENEO &amp; Baisse de tension","POWER ISSUE",
AI2415="Defaut GE &amp; POWER Cabinet","POWER ISSUE",
AI2415="Sharing","POWER ISSUE",
AI2415="Sites strategiques &amp; DataCenter","POWER ISSUE",
AI2415="Exclu","Exclu",
AI2415="SAT","TX ISSUE",
AI2415="SPARE-ISSUE","SPARE-ISSUE",
AI2415="Fiber CAmtel","TX ISSUE",
AI2415="Fiber AOF","TX ISSUE",
AI2415="Projet OCM (HUAWEI)","TRAVAUX-HUAWEI",
AI2415="Projet OCM (NOKIA)","TRAVAUX -NOKIA",
AI2415="ACCESS-ISSUE","ACCESS-ISSUE",
AI2415="Projet OCM (ZTE, NOKIA, autres projets)","TRAVAUX OCM",
AI2415="No root CAuse","No root cause",
AI2415="ODU HS","TX ISSUE",
AI2415="IP &amp; VLAN","TX ISSUE",
AI2415="Warehouse HUAWEI","SPARE-ISSUE",
AI2415="SPARE-HS","SPARE-ISSUE",
AI2415="Power Telco","RAN ISSUE",AI2415="no impacts","no impacts"
),"")</f>
        <v>no impacts</v>
      </c>
      <c r="AI2415" s="85" t="s">
        <v>5998</v>
      </c>
      <c r="AJ2415" s="57" t="str" cm="1">
        <f t="array" ref="AJ2415">IFERROR(_xlfn.IFS(
AI2415="MPR ISSUE","ACTIVE",
AI2415="BSS Hardware Issue","ACTIVE",
AI2415="Sites strategiques, MLL, Pylone, etc.","PASSIVE",
AI2415="AKTIVCO DEFAUT GE &amp; POWER Cabinet","PASSIVE",
AI2415="AKTIVCO Coupure ENEO &amp; Baisse de tension","PASSIVE",
AI2415="Coupure ENEO &amp; Baisse de tension","PASSIVE",
AI2415="Defaut GE &amp; POWER Cabinet","PASSIVE",
AI2415="Sharing","PASSIVE",
AI2415="Sites strategiques &amp; DataCenter","PASSIVE",
AI2415="Exclu","Exclu",
AI2415="SAT","ACTIVE",
AI2415="SPARE-ISSUE","SPARE-ISSUE",
AI2415="Fiber CAmtel","ACTIVE",
AI2415="Fiber AOF","ACTIVE",
AI2415="Projet OCM (HUAWEI)","PLANNED WORKS",
AI2415="Projet OCM (NOKIA)","PLANNED WORKS",
AI2415="ACCESS-ISSUE","ACCESS-ISSUE",
AI2415="Projet OCM (ZTE, NOKIA, autres projets)","PLANNED WORKS",
AI2415="No root CAuse","No root cause",
AI2415="ODU HS","ACTIVE",
AI2415="IP &amp; VLAN","ACTIVE",
AI2415="Warehouse HUAWEI","SPARE-ISSUE",
AI2415="SPARE-HS","SPARE-ISSUE",
AI2415="Power Telco","ACTIVE", AI2415="no impacts","no impacts"
),"")</f>
        <v>no impacts</v>
      </c>
      <c r="AK2415" s="23" t="s">
        <v>5537</v>
      </c>
      <c r="AL2415" s="23" t="str">
        <f t="shared" si="71"/>
        <v>CTR_231</v>
      </c>
      <c r="AM2415" s="9"/>
      <c r="AN2415" s="9" t="s">
        <v>5537</v>
      </c>
      <c r="AO2415" s="23" t="str">
        <f>_xlfn.XLOOKUP(B2415,'INCIDENT-05-03-2026'!E:E,'INCIDENT-05-03-2026'!F:F,"")</f>
        <v/>
      </c>
      <c r="AP2415" s="7" t="s">
        <v>5537</v>
      </c>
      <c r="AQ2415" s="6"/>
      <c r="AR2415" s="7"/>
      <c r="AS2415" s="3" t="str">
        <f>_xlfn.XLOOKUP(B2415,'[3]tt num | region | site id'!$C:$C,'[3]tt num | region | site id'!$Q:$Q,"")</f>
        <v/>
      </c>
      <c r="AT2415" s="24" t="str">
        <f>_xlfn.XLOOKUP(B2415,'[4]Cells Huawei 03052026 12h'!$B:$B,'[4]Cells Huawei 03052026 12h'!$T:$T,"")</f>
        <v/>
      </c>
      <c r="AU2415" s="24" t="str">
        <f>_xlfn.XLOOKUP(B2415,'[5]cells down 02052026 8h50'!$B:$B,'[5]cells down 02052026 8h50'!$R:$R,"")</f>
        <v/>
      </c>
      <c r="AV2415" s="24" t="str">
        <f>_xlfn.XLOOKUP(B2415,'[5]cells down 02052026 13h50'!$B:$B,'[5]cells down 02052026 13h50'!$R:$R,"")</f>
        <v/>
      </c>
      <c r="AW2415" s="24" t="str">
        <f>_xlfn.XLOOKUP(B2415,'[5]cells down 02052026 13h50'!$B:$B,'[5]cells down 02052026 13h50'!$R:$R,"")</f>
        <v/>
      </c>
      <c r="AX2415" s="24" t="str">
        <f>_xlfn.XLOOKUP(B2415,'[6]cell downs 03052026 8h40 '!$B:$B,'[6]cell downs 03052026 8h40 '!$R:$R,"")</f>
        <v/>
      </c>
      <c r="AY2415" s="24" t="str">
        <f>_xlfn.XLOOKUP(B2415,'[7]ALL SITES DOWN'!$D:$D,'[7]ALL SITES DOWN'!$J:$J,"")</f>
        <v/>
      </c>
      <c r="AZ2415" s="24" t="str">
        <f>_xlfn.XLOOKUP(B2415,'[8]ALL SITES DOWN'!$D:$D,'[8]ALL SITES DOWN'!$J:$J,"")</f>
        <v/>
      </c>
      <c r="BA2415" s="9" t="str">
        <f>_xlfn.XLOOKUP(B2415,[9]sheet1!$AC:$AC,[9]sheet1!$AF:$AF,"")</f>
        <v/>
      </c>
      <c r="BB2415" s="14" t="s">
        <v>5537</v>
      </c>
      <c r="BC2415" s="14" t="s">
        <v>5537</v>
      </c>
      <c r="BD2415" s="14" t="str">
        <f>_xlfn.XLOOKUP(B2415,'[10]cell downs 18042026 17h'!$B:$B,'[10]cell downs 18042026 17h'!$B:$B,"")</f>
        <v/>
      </c>
      <c r="BE2415" s="14" t="str">
        <f>_xlfn.XLOOKUP(B2415,'[11]Cells Huawei 19042026 15h'!$B:$B,'[11]Cells Huawei 19042026 15h'!$B:$B,"")</f>
        <v/>
      </c>
      <c r="BF2415" s="9" t="str">
        <f>_xlfn.XLOOKUP(B2415,'[12]cells down 19042026 9H40'!$B:$B,'[12]cells down 19042026 9H40'!$B:$B,"")</f>
        <v/>
      </c>
      <c r="BG2415" s="9" t="s">
        <v>5537</v>
      </c>
      <c r="BH2415" s="9" t="s">
        <v>5537</v>
      </c>
    </row>
    <row r="2416" spans="1:60" s="26" customFormat="1" x14ac:dyDescent="0.3">
      <c r="A2416" s="1" t="s">
        <v>5061</v>
      </c>
      <c r="B2416" s="8" t="s">
        <v>5062</v>
      </c>
      <c r="C2416" s="3" t="str">
        <f>_xlfn.XLOOKUP(B2416,'[1]daily break down'!$D:$D,'[1]daily break down'!$E:$E,"")</f>
        <v>CENTRE</v>
      </c>
      <c r="D2416" s="1" t="s">
        <v>11</v>
      </c>
      <c r="E2416" s="1" t="s">
        <v>318</v>
      </c>
      <c r="F2416" s="3" t="s">
        <v>37</v>
      </c>
      <c r="G2416" s="1" t="s">
        <v>5063</v>
      </c>
      <c r="H2416" s="42" t="str">
        <f>_xlfn.XLOOKUP(B2416,[2]CALCULATION!$B:$B,[2]CALCULATION!$H:$H,"")</f>
        <v>ZTE</v>
      </c>
      <c r="I2416" s="34">
        <v>0</v>
      </c>
      <c r="J2416" s="34">
        <v>0</v>
      </c>
      <c r="K2416" s="34">
        <v>0</v>
      </c>
      <c r="L2416" s="34">
        <v>0</v>
      </c>
      <c r="M2416" s="34">
        <v>0</v>
      </c>
      <c r="N2416" s="34">
        <v>0</v>
      </c>
      <c r="O2416" s="34">
        <v>0</v>
      </c>
      <c r="P2416" s="34">
        <v>0</v>
      </c>
      <c r="Q2416" s="34">
        <v>0</v>
      </c>
      <c r="R2416" s="34">
        <v>0</v>
      </c>
      <c r="S2416" s="35">
        <v>0</v>
      </c>
      <c r="T2416" s="35">
        <v>0</v>
      </c>
      <c r="U2416" s="35">
        <v>0</v>
      </c>
      <c r="V2416" s="35">
        <v>0</v>
      </c>
      <c r="W2416" s="35">
        <v>0</v>
      </c>
      <c r="X2416" s="35">
        <v>0</v>
      </c>
      <c r="Y2416" s="35">
        <v>0</v>
      </c>
      <c r="Z2416" s="35">
        <v>0</v>
      </c>
      <c r="AA2416" s="35">
        <v>0</v>
      </c>
      <c r="AB2416" s="35">
        <v>0</v>
      </c>
      <c r="AC2416" s="35">
        <v>0</v>
      </c>
      <c r="AD2416" s="35">
        <v>0</v>
      </c>
      <c r="AE2416" s="58" t="s">
        <v>5560</v>
      </c>
      <c r="AF2416" s="58"/>
      <c r="AG2416" s="57" t="str" cm="1">
        <f t="array" ref="AG2416">IFERROR(_xlfn.IFS(
AI2416="MPR ISSUE","PDH",
AI2416="BSS Hardware Issue","BSS",
AI2416="Sites strategiques, MLL, Pylone, etc.","ENVTECH",
AI2416="AKTIVCO DEFAUT GE &amp; POWER Cabinet","AKTIVCO",
AI2416="AKTIVCO Coupure ENEO &amp; Baisse de tension","AKTIVCO GRID ONLY",
AI2416="Coupure ENEO &amp; Baisse de tension","IHS GRID ONLY",
AI2416="Defaut GE &amp; POWER Cabinet","IHS",
AI2416="Sharing","Partners",
AI2416="Sites strategiques &amp; DataCenter","SST &amp; DC",
AI2416="Exclu","Exclu",
AI2416="SAT","SAT",
AI2416="SPARE-ISSUE","SPARE-ISSUE",
AI2416="Fiber CAmtel","TRANS_FO_CAMTEL",
AI2416="Fiber AOF","Fiber AOF",
AI2416="Projet OCM (HUAWEI)","TRAVAUX-HUAWEI",
AI2416="Projet OCM (NOKIA)","TRAVAUX-NOKIA",
AI2416="ACCESS-ISSUE","ACCESS-ISSUE",
AI2416="Projet OCM (ZTE, NOKIA, autres projets)","TRAVAUX OCM",
AI2416="No root CAuse","No root cause",
AI2416="ODU HS","PDH",
AI2416="IP &amp; VLAN","PDH",
AI2416="Warehouse HUAWEI","SPARE-ISSUE",
AI2416="SPARE-HS","SPARE-ISSUE",
AI2416="Power Telco","BSS",AI2416="no impacts","no impacts"
),"")</f>
        <v>no impacts</v>
      </c>
      <c r="AH2416" s="57" t="str" cm="1">
        <f t="array" ref="AH2416">IFERROR(_xlfn.IFS(
AI2416="MPR ISSUE","TX ISSUE",
AI2416="BSS Hardware Issue","RAN ISSUE",
AI2416="Sites strategiques, MLL, Pylone, etc.","ENVTECH",
AI2416="AKTIVCO DEFAUT GE &amp; POWER Cabinet","POWER ISSUE",
AI2416="AKTIVCO Coupure ENEO &amp; Baisse de tension","POWER ISSUE",
AI2416="Coupure ENEO &amp; Baisse de tension","POWER ISSUE",
AI2416="Defaut GE &amp; POWER Cabinet","POWER ISSUE",
AI2416="Sharing","POWER ISSUE",
AI2416="Sites strategiques &amp; DataCenter","POWER ISSUE",
AI2416="Exclu","Exclu",
AI2416="SAT","TX ISSUE",
AI2416="SPARE-ISSUE","SPARE-ISSUE",
AI2416="Fiber CAmtel","TX ISSUE",
AI2416="Fiber AOF","TX ISSUE",
AI2416="Projet OCM (HUAWEI)","TRAVAUX-HUAWEI",
AI2416="Projet OCM (NOKIA)","TRAVAUX -NOKIA",
AI2416="ACCESS-ISSUE","ACCESS-ISSUE",
AI2416="Projet OCM (ZTE, NOKIA, autres projets)","TRAVAUX OCM",
AI2416="No root CAuse","No root cause",
AI2416="ODU HS","TX ISSUE",
AI2416="IP &amp; VLAN","TX ISSUE",
AI2416="Warehouse HUAWEI","SPARE-ISSUE",
AI2416="SPARE-HS","SPARE-ISSUE",
AI2416="Power Telco","RAN ISSUE",AI2416="no impacts","no impacts"
),"")</f>
        <v>no impacts</v>
      </c>
      <c r="AI2416" s="85" t="s">
        <v>5998</v>
      </c>
      <c r="AJ2416" s="57" t="str" cm="1">
        <f t="array" ref="AJ2416">IFERROR(_xlfn.IFS(
AI2416="MPR ISSUE","ACTIVE",
AI2416="BSS Hardware Issue","ACTIVE",
AI2416="Sites strategiques, MLL, Pylone, etc.","PASSIVE",
AI2416="AKTIVCO DEFAUT GE &amp; POWER Cabinet","PASSIVE",
AI2416="AKTIVCO Coupure ENEO &amp; Baisse de tension","PASSIVE",
AI2416="Coupure ENEO &amp; Baisse de tension","PASSIVE",
AI2416="Defaut GE &amp; POWER Cabinet","PASSIVE",
AI2416="Sharing","PASSIVE",
AI2416="Sites strategiques &amp; DataCenter","PASSIVE",
AI2416="Exclu","Exclu",
AI2416="SAT","ACTIVE",
AI2416="SPARE-ISSUE","SPARE-ISSUE",
AI2416="Fiber CAmtel","ACTIVE",
AI2416="Fiber AOF","ACTIVE",
AI2416="Projet OCM (HUAWEI)","PLANNED WORKS",
AI2416="Projet OCM (NOKIA)","PLANNED WORKS",
AI2416="ACCESS-ISSUE","ACCESS-ISSUE",
AI2416="Projet OCM (ZTE, NOKIA, autres projets)","PLANNED WORKS",
AI2416="No root CAuse","No root cause",
AI2416="ODU HS","ACTIVE",
AI2416="IP &amp; VLAN","ACTIVE",
AI2416="Warehouse HUAWEI","SPARE-ISSUE",
AI2416="SPARE-HS","SPARE-ISSUE",
AI2416="Power Telco","ACTIVE", AI2416="no impacts","no impacts"
),"")</f>
        <v>no impacts</v>
      </c>
      <c r="AK2416" s="23" t="s">
        <v>5537</v>
      </c>
      <c r="AL2416" s="23" t="str">
        <f t="shared" si="71"/>
        <v>CTR_183</v>
      </c>
      <c r="AM2416" s="9"/>
      <c r="AN2416" s="9" t="s">
        <v>5537</v>
      </c>
      <c r="AO2416" s="23" t="str">
        <f>_xlfn.XLOOKUP(B2416,'INCIDENT-05-03-2026'!E:E,'INCIDENT-05-03-2026'!F:F,"")</f>
        <v/>
      </c>
      <c r="AP2416" s="7" t="s">
        <v>5537</v>
      </c>
      <c r="AQ2416" s="6"/>
      <c r="AR2416" s="7"/>
      <c r="AS2416" s="3" t="str">
        <f>_xlfn.XLOOKUP(B2416,'[3]tt num | region | site id'!$C:$C,'[3]tt num | region | site id'!$Q:$Q,"")</f>
        <v/>
      </c>
      <c r="AT2416" s="24" t="str">
        <f>_xlfn.XLOOKUP(B2416,'[4]Cells Huawei 03052026 12h'!$B:$B,'[4]Cells Huawei 03052026 12h'!$T:$T,"")</f>
        <v/>
      </c>
      <c r="AU2416" s="24" t="str">
        <f>_xlfn.XLOOKUP(B2416,'[5]cells down 02052026 8h50'!$B:$B,'[5]cells down 02052026 8h50'!$R:$R,"")</f>
        <v/>
      </c>
      <c r="AV2416" s="24" t="str">
        <f>_xlfn.XLOOKUP(B2416,'[5]cells down 02052026 13h50'!$B:$B,'[5]cells down 02052026 13h50'!$R:$R,"")</f>
        <v/>
      </c>
      <c r="AW2416" s="24" t="str">
        <f>_xlfn.XLOOKUP(B2416,'[5]cells down 02052026 13h50'!$B:$B,'[5]cells down 02052026 13h50'!$R:$R,"")</f>
        <v/>
      </c>
      <c r="AX2416" s="24" t="str">
        <f>_xlfn.XLOOKUP(B2416,'[6]cell downs 03052026 8h40 '!$B:$B,'[6]cell downs 03052026 8h40 '!$R:$R,"")</f>
        <v/>
      </c>
      <c r="AY2416" s="24" t="str">
        <f>_xlfn.XLOOKUP(B2416,'[7]ALL SITES DOWN'!$D:$D,'[7]ALL SITES DOWN'!$J:$J,"")</f>
        <v/>
      </c>
      <c r="AZ2416" s="24" t="str">
        <f>_xlfn.XLOOKUP(B2416,'[8]ALL SITES DOWN'!$D:$D,'[8]ALL SITES DOWN'!$J:$J,"")</f>
        <v/>
      </c>
      <c r="BA2416" s="9" t="str">
        <f>_xlfn.XLOOKUP(B2416,[9]sheet1!$AC:$AC,[9]sheet1!$AF:$AF,"")</f>
        <v/>
      </c>
      <c r="BB2416" s="14" t="s">
        <v>5537</v>
      </c>
      <c r="BC2416" s="14" t="s">
        <v>5537</v>
      </c>
      <c r="BD2416" s="14" t="str">
        <f>_xlfn.XLOOKUP(B2416,'[10]cell downs 18042026 17h'!$B:$B,'[10]cell downs 18042026 17h'!$B:$B,"")</f>
        <v/>
      </c>
      <c r="BE2416" s="14" t="str">
        <f>_xlfn.XLOOKUP(B2416,'[11]Cells Huawei 19042026 15h'!$B:$B,'[11]Cells Huawei 19042026 15h'!$B:$B,"")</f>
        <v/>
      </c>
      <c r="BF2416" s="9" t="str">
        <f>_xlfn.XLOOKUP(B2416,'[12]cells down 19042026 9H40'!$B:$B,'[12]cells down 19042026 9H40'!$B:$B,"")</f>
        <v/>
      </c>
      <c r="BG2416" s="9" t="s">
        <v>5062</v>
      </c>
      <c r="BH2416" s="9" t="s">
        <v>5537</v>
      </c>
    </row>
    <row r="2417" spans="1:60" s="26" customFormat="1" x14ac:dyDescent="0.3">
      <c r="A2417" s="1" t="s">
        <v>5071</v>
      </c>
      <c r="B2417" s="8" t="s">
        <v>5072</v>
      </c>
      <c r="C2417" s="3" t="str">
        <f>_xlfn.XLOOKUP(B2417,'[1]daily break down'!$D:$D,'[1]daily break down'!$E:$E,"")</f>
        <v>LITTORAL</v>
      </c>
      <c r="D2417" s="1" t="s">
        <v>11</v>
      </c>
      <c r="E2417" s="1" t="s">
        <v>1129</v>
      </c>
      <c r="F2417" s="3" t="s">
        <v>37</v>
      </c>
      <c r="G2417" s="1" t="s">
        <v>5071</v>
      </c>
      <c r="H2417" s="42" t="str">
        <f>_xlfn.XLOOKUP(B2417,[2]CALCULATION!$B:$B,[2]CALCULATION!$H:$H,"")</f>
        <v>ZTE</v>
      </c>
      <c r="I2417" s="34">
        <v>0</v>
      </c>
      <c r="J2417" s="34">
        <v>0</v>
      </c>
      <c r="K2417" s="34">
        <v>0</v>
      </c>
      <c r="L2417" s="34">
        <v>0</v>
      </c>
      <c r="M2417" s="34">
        <v>0</v>
      </c>
      <c r="N2417" s="34">
        <v>0</v>
      </c>
      <c r="O2417" s="34">
        <v>0</v>
      </c>
      <c r="P2417" s="34">
        <v>0</v>
      </c>
      <c r="Q2417" s="34">
        <v>0</v>
      </c>
      <c r="R2417" s="34">
        <v>0</v>
      </c>
      <c r="S2417" s="35">
        <v>0</v>
      </c>
      <c r="T2417" s="35">
        <v>0</v>
      </c>
      <c r="U2417" s="35">
        <v>0</v>
      </c>
      <c r="V2417" s="35">
        <v>0</v>
      </c>
      <c r="W2417" s="35">
        <v>0</v>
      </c>
      <c r="X2417" s="35">
        <v>0</v>
      </c>
      <c r="Y2417" s="35">
        <v>0</v>
      </c>
      <c r="Z2417" s="35">
        <v>0</v>
      </c>
      <c r="AA2417" s="35">
        <v>0</v>
      </c>
      <c r="AB2417" s="35">
        <v>0</v>
      </c>
      <c r="AC2417" s="35">
        <v>0</v>
      </c>
      <c r="AD2417" s="35">
        <v>0</v>
      </c>
      <c r="AE2417" s="58" t="s">
        <v>5560</v>
      </c>
      <c r="AF2417" s="58"/>
      <c r="AG2417" s="57" t="str" cm="1">
        <f t="array" ref="AG2417">IFERROR(_xlfn.IFS(
AI2417="MPR ISSUE","PDH",
AI2417="BSS Hardware Issue","BSS",
AI2417="Sites strategiques, MLL, Pylone, etc.","ENVTECH",
AI2417="AKTIVCO DEFAUT GE &amp; POWER Cabinet","AKTIVCO",
AI2417="AKTIVCO Coupure ENEO &amp; Baisse de tension","AKTIVCO GRID ONLY",
AI2417="Coupure ENEO &amp; Baisse de tension","IHS GRID ONLY",
AI2417="Defaut GE &amp; POWER Cabinet","IHS",
AI2417="Sharing","Partners",
AI2417="Sites strategiques &amp; DataCenter","SST &amp; DC",
AI2417="Exclu","Exclu",
AI2417="SAT","SAT",
AI2417="SPARE-ISSUE","SPARE-ISSUE",
AI2417="Fiber CAmtel","TRANS_FO_CAMTEL",
AI2417="Fiber AOF","Fiber AOF",
AI2417="Projet OCM (HUAWEI)","TRAVAUX-HUAWEI",
AI2417="Projet OCM (NOKIA)","TRAVAUX-NOKIA",
AI2417="ACCESS-ISSUE","ACCESS-ISSUE",
AI2417="Projet OCM (ZTE, NOKIA, autres projets)","TRAVAUX OCM",
AI2417="No root CAuse","No root cause",
AI2417="ODU HS","PDH",
AI2417="IP &amp; VLAN","PDH",
AI2417="Warehouse HUAWEI","SPARE-ISSUE",
AI2417="SPARE-HS","SPARE-ISSUE",
AI2417="Power Telco","BSS",AI2417="no impacts","no impacts"
),"")</f>
        <v>no impacts</v>
      </c>
      <c r="AH2417" s="57" t="str" cm="1">
        <f t="array" ref="AH2417">IFERROR(_xlfn.IFS(
AI2417="MPR ISSUE","TX ISSUE",
AI2417="BSS Hardware Issue","RAN ISSUE",
AI2417="Sites strategiques, MLL, Pylone, etc.","ENVTECH",
AI2417="AKTIVCO DEFAUT GE &amp; POWER Cabinet","POWER ISSUE",
AI2417="AKTIVCO Coupure ENEO &amp; Baisse de tension","POWER ISSUE",
AI2417="Coupure ENEO &amp; Baisse de tension","POWER ISSUE",
AI2417="Defaut GE &amp; POWER Cabinet","POWER ISSUE",
AI2417="Sharing","POWER ISSUE",
AI2417="Sites strategiques &amp; DataCenter","POWER ISSUE",
AI2417="Exclu","Exclu",
AI2417="SAT","TX ISSUE",
AI2417="SPARE-ISSUE","SPARE-ISSUE",
AI2417="Fiber CAmtel","TX ISSUE",
AI2417="Fiber AOF","TX ISSUE",
AI2417="Projet OCM (HUAWEI)","TRAVAUX-HUAWEI",
AI2417="Projet OCM (NOKIA)","TRAVAUX -NOKIA",
AI2417="ACCESS-ISSUE","ACCESS-ISSUE",
AI2417="Projet OCM (ZTE, NOKIA, autres projets)","TRAVAUX OCM",
AI2417="No root CAuse","No root cause",
AI2417="ODU HS","TX ISSUE",
AI2417="IP &amp; VLAN","TX ISSUE",
AI2417="Warehouse HUAWEI","SPARE-ISSUE",
AI2417="SPARE-HS","SPARE-ISSUE",
AI2417="Power Telco","RAN ISSUE",AI2417="no impacts","no impacts"
),"")</f>
        <v>no impacts</v>
      </c>
      <c r="AI2417" s="85" t="s">
        <v>5998</v>
      </c>
      <c r="AJ2417" s="57" t="str" cm="1">
        <f t="array" ref="AJ2417">IFERROR(_xlfn.IFS(
AI2417="MPR ISSUE","ACTIVE",
AI2417="BSS Hardware Issue","ACTIVE",
AI2417="Sites strategiques, MLL, Pylone, etc.","PASSIVE",
AI2417="AKTIVCO DEFAUT GE &amp; POWER Cabinet","PASSIVE",
AI2417="AKTIVCO Coupure ENEO &amp; Baisse de tension","PASSIVE",
AI2417="Coupure ENEO &amp; Baisse de tension","PASSIVE",
AI2417="Defaut GE &amp; POWER Cabinet","PASSIVE",
AI2417="Sharing","PASSIVE",
AI2417="Sites strategiques &amp; DataCenter","PASSIVE",
AI2417="Exclu","Exclu",
AI2417="SAT","ACTIVE",
AI2417="SPARE-ISSUE","SPARE-ISSUE",
AI2417="Fiber CAmtel","ACTIVE",
AI2417="Fiber AOF","ACTIVE",
AI2417="Projet OCM (HUAWEI)","PLANNED WORKS",
AI2417="Projet OCM (NOKIA)","PLANNED WORKS",
AI2417="ACCESS-ISSUE","ACCESS-ISSUE",
AI2417="Projet OCM (ZTE, NOKIA, autres projets)","PLANNED WORKS",
AI2417="No root CAuse","No root cause",
AI2417="ODU HS","ACTIVE",
AI2417="IP &amp; VLAN","ACTIVE",
AI2417="Warehouse HUAWEI","SPARE-ISSUE",
AI2417="SPARE-HS","SPARE-ISSUE",
AI2417="Power Telco","ACTIVE", AI2417="no impacts","no impacts"
),"")</f>
        <v>no impacts</v>
      </c>
      <c r="AK2417" s="23" t="s">
        <v>5537</v>
      </c>
      <c r="AL2417" s="23" t="str">
        <f t="shared" si="71"/>
        <v>CTR_003</v>
      </c>
      <c r="AM2417" s="9"/>
      <c r="AN2417" s="9" t="s">
        <v>5537</v>
      </c>
      <c r="AO2417" s="23" t="str">
        <f>_xlfn.XLOOKUP(B2417,'INCIDENT-05-03-2026'!E:E,'INCIDENT-05-03-2026'!F:F,"")</f>
        <v/>
      </c>
      <c r="AP2417" s="7" t="s">
        <v>5537</v>
      </c>
      <c r="AQ2417" s="6"/>
      <c r="AR2417" s="7"/>
      <c r="AS2417" s="3" t="str">
        <f>_xlfn.XLOOKUP(B2417,'[3]tt num | region | site id'!$C:$C,'[3]tt num | region | site id'!$Q:$Q,"")</f>
        <v/>
      </c>
      <c r="AT2417" s="24" t="str">
        <f>_xlfn.XLOOKUP(B2417,'[4]Cells Huawei 03052026 12h'!$B:$B,'[4]Cells Huawei 03052026 12h'!$T:$T,"")</f>
        <v/>
      </c>
      <c r="AU2417" s="24" t="str">
        <f>_xlfn.XLOOKUP(B2417,'[5]cells down 02052026 8h50'!$B:$B,'[5]cells down 02052026 8h50'!$R:$R,"")</f>
        <v/>
      </c>
      <c r="AV2417" s="24" t="str">
        <f>_xlfn.XLOOKUP(B2417,'[5]cells down 02052026 13h50'!$B:$B,'[5]cells down 02052026 13h50'!$R:$R,"")</f>
        <v/>
      </c>
      <c r="AW2417" s="24" t="str">
        <f>_xlfn.XLOOKUP(B2417,'[5]cells down 02052026 13h50'!$B:$B,'[5]cells down 02052026 13h50'!$R:$R,"")</f>
        <v/>
      </c>
      <c r="AX2417" s="24" t="str">
        <f>_xlfn.XLOOKUP(B2417,'[6]cell downs 03052026 8h40 '!$B:$B,'[6]cell downs 03052026 8h40 '!$R:$R,"")</f>
        <v/>
      </c>
      <c r="AY2417" s="24" t="str">
        <f>_xlfn.XLOOKUP(B2417,'[7]ALL SITES DOWN'!$D:$D,'[7]ALL SITES DOWN'!$J:$J,"")</f>
        <v/>
      </c>
      <c r="AZ2417" s="24" t="str">
        <f>_xlfn.XLOOKUP(B2417,'[8]ALL SITES DOWN'!$D:$D,'[8]ALL SITES DOWN'!$J:$J,"")</f>
        <v/>
      </c>
      <c r="BA2417" s="9" t="str">
        <f>_xlfn.XLOOKUP(B2417,[9]sheet1!$AC:$AC,[9]sheet1!$AF:$AF,"")</f>
        <v/>
      </c>
      <c r="BB2417" s="14" t="s">
        <v>5537</v>
      </c>
      <c r="BC2417" s="14" t="s">
        <v>5537</v>
      </c>
      <c r="BD2417" s="14" t="str">
        <f>_xlfn.XLOOKUP(B2417,'[10]cell downs 18042026 17h'!$B:$B,'[10]cell downs 18042026 17h'!$B:$B,"")</f>
        <v/>
      </c>
      <c r="BE2417" s="14" t="str">
        <f>_xlfn.XLOOKUP(B2417,'[11]Cells Huawei 19042026 15h'!$B:$B,'[11]Cells Huawei 19042026 15h'!$B:$B,"")</f>
        <v/>
      </c>
      <c r="BF2417" s="9" t="str">
        <f>_xlfn.XLOOKUP(B2417,'[12]cells down 19042026 9H40'!$B:$B,'[12]cells down 19042026 9H40'!$B:$B,"")</f>
        <v>CTR_003</v>
      </c>
      <c r="BG2417" s="9" t="s">
        <v>5537</v>
      </c>
      <c r="BH2417" s="9" t="s">
        <v>12</v>
      </c>
    </row>
    <row r="2418" spans="1:60" s="26" customFormat="1" x14ac:dyDescent="0.3">
      <c r="A2418" s="1" t="s">
        <v>5073</v>
      </c>
      <c r="B2418" s="8" t="s">
        <v>5074</v>
      </c>
      <c r="C2418" s="3" t="str">
        <f>_xlfn.XLOOKUP(B2418,'[1]daily break down'!$D:$D,'[1]daily break down'!$E:$E,"")</f>
        <v>CENTRE</v>
      </c>
      <c r="D2418" s="1" t="s">
        <v>11</v>
      </c>
      <c r="E2418" s="1" t="s">
        <v>594</v>
      </c>
      <c r="F2418" s="3" t="s">
        <v>37</v>
      </c>
      <c r="G2418" s="1" t="s">
        <v>5073</v>
      </c>
      <c r="H2418" s="42" t="str">
        <f>_xlfn.XLOOKUP(B2418,[2]CALCULATION!$B:$B,[2]CALCULATION!$H:$H,"")</f>
        <v>ZTE</v>
      </c>
      <c r="I2418" s="34">
        <v>0</v>
      </c>
      <c r="J2418" s="34">
        <v>0</v>
      </c>
      <c r="K2418" s="34">
        <v>0</v>
      </c>
      <c r="L2418" s="34">
        <v>0</v>
      </c>
      <c r="M2418" s="34">
        <v>0</v>
      </c>
      <c r="N2418" s="34">
        <v>0</v>
      </c>
      <c r="O2418" s="34">
        <v>0</v>
      </c>
      <c r="P2418" s="34">
        <v>0</v>
      </c>
      <c r="Q2418" s="34">
        <v>0</v>
      </c>
      <c r="R2418" s="34">
        <v>0</v>
      </c>
      <c r="S2418" s="35">
        <v>0</v>
      </c>
      <c r="T2418" s="35">
        <v>0</v>
      </c>
      <c r="U2418" s="35">
        <v>0</v>
      </c>
      <c r="V2418" s="35">
        <v>0</v>
      </c>
      <c r="W2418" s="35">
        <v>0</v>
      </c>
      <c r="X2418" s="35">
        <v>0</v>
      </c>
      <c r="Y2418" s="35">
        <v>0</v>
      </c>
      <c r="Z2418" s="35">
        <v>0</v>
      </c>
      <c r="AA2418" s="35">
        <v>0</v>
      </c>
      <c r="AB2418" s="35">
        <v>0</v>
      </c>
      <c r="AC2418" s="35">
        <v>0</v>
      </c>
      <c r="AD2418" s="35">
        <v>0</v>
      </c>
      <c r="AE2418" s="58" t="s">
        <v>5560</v>
      </c>
      <c r="AF2418" s="58"/>
      <c r="AG2418" s="57" t="str" cm="1">
        <f t="array" ref="AG2418">IFERROR(_xlfn.IFS(
AI2418="MPR ISSUE","PDH",
AI2418="BSS Hardware Issue","BSS",
AI2418="Sites strategiques, MLL, Pylone, etc.","ENVTECH",
AI2418="AKTIVCO DEFAUT GE &amp; POWER Cabinet","AKTIVCO",
AI2418="AKTIVCO Coupure ENEO &amp; Baisse de tension","AKTIVCO GRID ONLY",
AI2418="Coupure ENEO &amp; Baisse de tension","IHS GRID ONLY",
AI2418="Defaut GE &amp; POWER Cabinet","IHS",
AI2418="Sharing","Partners",
AI2418="Sites strategiques &amp; DataCenter","SST &amp; DC",
AI2418="Exclu","Exclu",
AI2418="SAT","SAT",
AI2418="SPARE-ISSUE","SPARE-ISSUE",
AI2418="Fiber CAmtel","TRANS_FO_CAMTEL",
AI2418="Fiber AOF","Fiber AOF",
AI2418="Projet OCM (HUAWEI)","TRAVAUX-HUAWEI",
AI2418="Projet OCM (NOKIA)","TRAVAUX-NOKIA",
AI2418="ACCESS-ISSUE","ACCESS-ISSUE",
AI2418="Projet OCM (ZTE, NOKIA, autres projets)","TRAVAUX OCM",
AI2418="No root CAuse","No root cause",
AI2418="ODU HS","PDH",
AI2418="IP &amp; VLAN","PDH",
AI2418="Warehouse HUAWEI","SPARE-ISSUE",
AI2418="SPARE-HS","SPARE-ISSUE",
AI2418="Power Telco","BSS",AI2418="no impacts","no impacts"
),"")</f>
        <v>no impacts</v>
      </c>
      <c r="AH2418" s="57" t="str" cm="1">
        <f t="array" ref="AH2418">IFERROR(_xlfn.IFS(
AI2418="MPR ISSUE","TX ISSUE",
AI2418="BSS Hardware Issue","RAN ISSUE",
AI2418="Sites strategiques, MLL, Pylone, etc.","ENVTECH",
AI2418="AKTIVCO DEFAUT GE &amp; POWER Cabinet","POWER ISSUE",
AI2418="AKTIVCO Coupure ENEO &amp; Baisse de tension","POWER ISSUE",
AI2418="Coupure ENEO &amp; Baisse de tension","POWER ISSUE",
AI2418="Defaut GE &amp; POWER Cabinet","POWER ISSUE",
AI2418="Sharing","POWER ISSUE",
AI2418="Sites strategiques &amp; DataCenter","POWER ISSUE",
AI2418="Exclu","Exclu",
AI2418="SAT","TX ISSUE",
AI2418="SPARE-ISSUE","SPARE-ISSUE",
AI2418="Fiber CAmtel","TX ISSUE",
AI2418="Fiber AOF","TX ISSUE",
AI2418="Projet OCM (HUAWEI)","TRAVAUX-HUAWEI",
AI2418="Projet OCM (NOKIA)","TRAVAUX -NOKIA",
AI2418="ACCESS-ISSUE","ACCESS-ISSUE",
AI2418="Projet OCM (ZTE, NOKIA, autres projets)","TRAVAUX OCM",
AI2418="No root CAuse","No root cause",
AI2418="ODU HS","TX ISSUE",
AI2418="IP &amp; VLAN","TX ISSUE",
AI2418="Warehouse HUAWEI","SPARE-ISSUE",
AI2418="SPARE-HS","SPARE-ISSUE",
AI2418="Power Telco","RAN ISSUE",AI2418="no impacts","no impacts"
),"")</f>
        <v>no impacts</v>
      </c>
      <c r="AI2418" s="85" t="s">
        <v>5998</v>
      </c>
      <c r="AJ2418" s="57" t="str" cm="1">
        <f t="array" ref="AJ2418">IFERROR(_xlfn.IFS(
AI2418="MPR ISSUE","ACTIVE",
AI2418="BSS Hardware Issue","ACTIVE",
AI2418="Sites strategiques, MLL, Pylone, etc.","PASSIVE",
AI2418="AKTIVCO DEFAUT GE &amp; POWER Cabinet","PASSIVE",
AI2418="AKTIVCO Coupure ENEO &amp; Baisse de tension","PASSIVE",
AI2418="Coupure ENEO &amp; Baisse de tension","PASSIVE",
AI2418="Defaut GE &amp; POWER Cabinet","PASSIVE",
AI2418="Sharing","PASSIVE",
AI2418="Sites strategiques &amp; DataCenter","PASSIVE",
AI2418="Exclu","Exclu",
AI2418="SAT","ACTIVE",
AI2418="SPARE-ISSUE","SPARE-ISSUE",
AI2418="Fiber CAmtel","ACTIVE",
AI2418="Fiber AOF","ACTIVE",
AI2418="Projet OCM (HUAWEI)","PLANNED WORKS",
AI2418="Projet OCM (NOKIA)","PLANNED WORKS",
AI2418="ACCESS-ISSUE","ACCESS-ISSUE",
AI2418="Projet OCM (ZTE, NOKIA, autres projets)","PLANNED WORKS",
AI2418="No root CAuse","No root cause",
AI2418="ODU HS","ACTIVE",
AI2418="IP &amp; VLAN","ACTIVE",
AI2418="Warehouse HUAWEI","SPARE-ISSUE",
AI2418="SPARE-HS","SPARE-ISSUE",
AI2418="Power Telco","ACTIVE", AI2418="no impacts","no impacts"
),"")</f>
        <v>no impacts</v>
      </c>
      <c r="AK2418" s="23" t="s">
        <v>5537</v>
      </c>
      <c r="AL2418" s="23" t="str">
        <f t="shared" si="71"/>
        <v>CTR_227</v>
      </c>
      <c r="AM2418" s="9"/>
      <c r="AN2418" s="9" t="s">
        <v>5537</v>
      </c>
      <c r="AO2418" s="23" t="str">
        <f>_xlfn.XLOOKUP(B2418,'INCIDENT-05-03-2026'!E:E,'INCIDENT-05-03-2026'!F:F,"")</f>
        <v/>
      </c>
      <c r="AP2418" s="7" t="s">
        <v>5537</v>
      </c>
      <c r="AQ2418" s="6"/>
      <c r="AR2418" s="7"/>
      <c r="AS2418" s="3" t="str">
        <f>_xlfn.XLOOKUP(B2418,'[3]tt num | region | site id'!$C:$C,'[3]tt num | region | site id'!$Q:$Q,"")</f>
        <v/>
      </c>
      <c r="AT2418" s="24" t="str">
        <f>_xlfn.XLOOKUP(B2418,'[4]Cells Huawei 03052026 12h'!$B:$B,'[4]Cells Huawei 03052026 12h'!$T:$T,"")</f>
        <v/>
      </c>
      <c r="AU2418" s="24" t="str">
        <f>_xlfn.XLOOKUP(B2418,'[5]cells down 02052026 8h50'!$B:$B,'[5]cells down 02052026 8h50'!$R:$R,"")</f>
        <v/>
      </c>
      <c r="AV2418" s="24" t="str">
        <f>_xlfn.XLOOKUP(B2418,'[5]cells down 02052026 13h50'!$B:$B,'[5]cells down 02052026 13h50'!$R:$R,"")</f>
        <v/>
      </c>
      <c r="AW2418" s="24" t="str">
        <f>_xlfn.XLOOKUP(B2418,'[5]cells down 02052026 13h50'!$B:$B,'[5]cells down 02052026 13h50'!$R:$R,"")</f>
        <v/>
      </c>
      <c r="AX2418" s="24" t="str">
        <f>_xlfn.XLOOKUP(B2418,'[6]cell downs 03052026 8h40 '!$B:$B,'[6]cell downs 03052026 8h40 '!$R:$R,"")</f>
        <v/>
      </c>
      <c r="AY2418" s="24" t="str">
        <f>_xlfn.XLOOKUP(B2418,'[7]ALL SITES DOWN'!$D:$D,'[7]ALL SITES DOWN'!$J:$J,"")</f>
        <v/>
      </c>
      <c r="AZ2418" s="24" t="str">
        <f>_xlfn.XLOOKUP(B2418,'[8]ALL SITES DOWN'!$D:$D,'[8]ALL SITES DOWN'!$J:$J,"")</f>
        <v/>
      </c>
      <c r="BA2418" s="9" t="str">
        <f>_xlfn.XLOOKUP(B2418,[9]sheet1!$AC:$AC,[9]sheet1!$AF:$AF,"")</f>
        <v/>
      </c>
      <c r="BB2418" s="14" t="s">
        <v>5537</v>
      </c>
      <c r="BC2418" s="14" t="s">
        <v>5537</v>
      </c>
      <c r="BD2418" s="14" t="str">
        <f>_xlfn.XLOOKUP(B2418,'[10]cell downs 18042026 17h'!$B:$B,'[10]cell downs 18042026 17h'!$B:$B,"")</f>
        <v/>
      </c>
      <c r="BE2418" s="14" t="str">
        <f>_xlfn.XLOOKUP(B2418,'[11]Cells Huawei 19042026 15h'!$B:$B,'[11]Cells Huawei 19042026 15h'!$B:$B,"")</f>
        <v/>
      </c>
      <c r="BF2418" s="9" t="str">
        <f>_xlfn.XLOOKUP(B2418,'[12]cells down 19042026 9H40'!$B:$B,'[12]cells down 19042026 9H40'!$B:$B,"")</f>
        <v/>
      </c>
      <c r="BG2418" s="9" t="s">
        <v>5537</v>
      </c>
      <c r="BH2418" s="9" t="s">
        <v>83</v>
      </c>
    </row>
    <row r="2419" spans="1:60" s="26" customFormat="1" x14ac:dyDescent="0.3">
      <c r="A2419" s="1" t="s">
        <v>3718</v>
      </c>
      <c r="B2419" s="8" t="s">
        <v>5077</v>
      </c>
      <c r="C2419" s="3" t="str">
        <f>_xlfn.XLOOKUP(B2419,'[1]daily break down'!$D:$D,'[1]daily break down'!$E:$E,"")</f>
        <v>LITTORAL</v>
      </c>
      <c r="D2419" s="1" t="s">
        <v>11</v>
      </c>
      <c r="E2419" s="1" t="s">
        <v>12</v>
      </c>
      <c r="F2419" s="3" t="s">
        <v>31</v>
      </c>
      <c r="G2419" s="1" t="s">
        <v>3718</v>
      </c>
      <c r="H2419" s="42" t="str">
        <f>_xlfn.XLOOKUP(B2419,[2]CALCULATION!$B:$B,[2]CALCULATION!$H:$H,"")</f>
        <v>ZTE</v>
      </c>
      <c r="I2419" s="34">
        <v>0</v>
      </c>
      <c r="J2419" s="34">
        <v>0</v>
      </c>
      <c r="K2419" s="34">
        <v>0</v>
      </c>
      <c r="L2419" s="34">
        <v>0</v>
      </c>
      <c r="M2419" s="34">
        <v>0</v>
      </c>
      <c r="N2419" s="34">
        <v>0</v>
      </c>
      <c r="O2419" s="34">
        <v>0</v>
      </c>
      <c r="P2419" s="34">
        <v>0</v>
      </c>
      <c r="Q2419" s="34">
        <v>0</v>
      </c>
      <c r="R2419" s="34">
        <v>0</v>
      </c>
      <c r="S2419" s="35">
        <v>0</v>
      </c>
      <c r="T2419" s="35">
        <v>0</v>
      </c>
      <c r="U2419" s="35">
        <v>0</v>
      </c>
      <c r="V2419" s="35">
        <v>0</v>
      </c>
      <c r="W2419" s="35">
        <v>0</v>
      </c>
      <c r="X2419" s="35">
        <v>0</v>
      </c>
      <c r="Y2419" s="35">
        <v>0</v>
      </c>
      <c r="Z2419" s="35">
        <v>0</v>
      </c>
      <c r="AA2419" s="35">
        <v>0</v>
      </c>
      <c r="AB2419" s="35">
        <v>0</v>
      </c>
      <c r="AC2419" s="35">
        <v>0</v>
      </c>
      <c r="AD2419" s="35">
        <v>0</v>
      </c>
      <c r="AE2419" s="58" t="s">
        <v>5560</v>
      </c>
      <c r="AF2419" s="58"/>
      <c r="AG2419" s="57" t="str" cm="1">
        <f t="array" ref="AG2419">IFERROR(_xlfn.IFS(
AI2419="MPR ISSUE","PDH",
AI2419="BSS Hardware Issue","BSS",
AI2419="Sites strategiques, MLL, Pylone, etc.","ENVTECH",
AI2419="AKTIVCO DEFAUT GE &amp; POWER Cabinet","AKTIVCO",
AI2419="AKTIVCO Coupure ENEO &amp; Baisse de tension","AKTIVCO GRID ONLY",
AI2419="Coupure ENEO &amp; Baisse de tension","IHS GRID ONLY",
AI2419="Defaut GE &amp; POWER Cabinet","IHS",
AI2419="Sharing","Partners",
AI2419="Sites strategiques &amp; DataCenter","SST &amp; DC",
AI2419="Exclu","Exclu",
AI2419="SAT","SAT",
AI2419="SPARE-ISSUE","SPARE-ISSUE",
AI2419="Fiber CAmtel","TRANS_FO_CAMTEL",
AI2419="Fiber AOF","Fiber AOF",
AI2419="Projet OCM (HUAWEI)","TRAVAUX-HUAWEI",
AI2419="Projet OCM (NOKIA)","TRAVAUX-NOKIA",
AI2419="ACCESS-ISSUE","ACCESS-ISSUE",
AI2419="Projet OCM (ZTE, NOKIA, autres projets)","TRAVAUX OCM",
AI2419="No root CAuse","No root cause",
AI2419="ODU HS","PDH",
AI2419="IP &amp; VLAN","PDH",
AI2419="Warehouse HUAWEI","SPARE-ISSUE",
AI2419="SPARE-HS","SPARE-ISSUE",
AI2419="Power Telco","BSS",AI2419="no impacts","no impacts"
),"")</f>
        <v>no impacts</v>
      </c>
      <c r="AH2419" s="57" t="str" cm="1">
        <f t="array" ref="AH2419">IFERROR(_xlfn.IFS(
AI2419="MPR ISSUE","TX ISSUE",
AI2419="BSS Hardware Issue","RAN ISSUE",
AI2419="Sites strategiques, MLL, Pylone, etc.","ENVTECH",
AI2419="AKTIVCO DEFAUT GE &amp; POWER Cabinet","POWER ISSUE",
AI2419="AKTIVCO Coupure ENEO &amp; Baisse de tension","POWER ISSUE",
AI2419="Coupure ENEO &amp; Baisse de tension","POWER ISSUE",
AI2419="Defaut GE &amp; POWER Cabinet","POWER ISSUE",
AI2419="Sharing","POWER ISSUE",
AI2419="Sites strategiques &amp; DataCenter","POWER ISSUE",
AI2419="Exclu","Exclu",
AI2419="SAT","TX ISSUE",
AI2419="SPARE-ISSUE","SPARE-ISSUE",
AI2419="Fiber CAmtel","TX ISSUE",
AI2419="Fiber AOF","TX ISSUE",
AI2419="Projet OCM (HUAWEI)","TRAVAUX-HUAWEI",
AI2419="Projet OCM (NOKIA)","TRAVAUX -NOKIA",
AI2419="ACCESS-ISSUE","ACCESS-ISSUE",
AI2419="Projet OCM (ZTE, NOKIA, autres projets)","TRAVAUX OCM",
AI2419="No root CAuse","No root cause",
AI2419="ODU HS","TX ISSUE",
AI2419="IP &amp; VLAN","TX ISSUE",
AI2419="Warehouse HUAWEI","SPARE-ISSUE",
AI2419="SPARE-HS","SPARE-ISSUE",
AI2419="Power Telco","RAN ISSUE",AI2419="no impacts","no impacts"
),"")</f>
        <v>no impacts</v>
      </c>
      <c r="AI2419" s="85" t="s">
        <v>5998</v>
      </c>
      <c r="AJ2419" s="57" t="str" cm="1">
        <f t="array" ref="AJ2419">IFERROR(_xlfn.IFS(
AI2419="MPR ISSUE","ACTIVE",
AI2419="BSS Hardware Issue","ACTIVE",
AI2419="Sites strategiques, MLL, Pylone, etc.","PASSIVE",
AI2419="AKTIVCO DEFAUT GE &amp; POWER Cabinet","PASSIVE",
AI2419="AKTIVCO Coupure ENEO &amp; Baisse de tension","PASSIVE",
AI2419="Coupure ENEO &amp; Baisse de tension","PASSIVE",
AI2419="Defaut GE &amp; POWER Cabinet","PASSIVE",
AI2419="Sharing","PASSIVE",
AI2419="Sites strategiques &amp; DataCenter","PASSIVE",
AI2419="Exclu","Exclu",
AI2419="SAT","ACTIVE",
AI2419="SPARE-ISSUE","SPARE-ISSUE",
AI2419="Fiber CAmtel","ACTIVE",
AI2419="Fiber AOF","ACTIVE",
AI2419="Projet OCM (HUAWEI)","PLANNED WORKS",
AI2419="Projet OCM (NOKIA)","PLANNED WORKS",
AI2419="ACCESS-ISSUE","ACCESS-ISSUE",
AI2419="Projet OCM (ZTE, NOKIA, autres projets)","PLANNED WORKS",
AI2419="No root CAuse","No root cause",
AI2419="ODU HS","ACTIVE",
AI2419="IP &amp; VLAN","ACTIVE",
AI2419="Warehouse HUAWEI","SPARE-ISSUE",
AI2419="SPARE-HS","SPARE-ISSUE",
AI2419="Power Telco","ACTIVE", AI2419="no impacts","no impacts"
),"")</f>
        <v>no impacts</v>
      </c>
      <c r="AK2419" s="23" t="s">
        <v>5537</v>
      </c>
      <c r="AL2419" s="23" t="str">
        <f t="shared" si="71"/>
        <v>LIT_132</v>
      </c>
      <c r="AM2419" s="9"/>
      <c r="AN2419" s="9" t="s">
        <v>5537</v>
      </c>
      <c r="AO2419" s="23" t="str">
        <f>_xlfn.XLOOKUP(B2419,'INCIDENT-05-03-2026'!E:E,'INCIDENT-05-03-2026'!F:F,"")</f>
        <v/>
      </c>
      <c r="AP2419" s="7" t="s">
        <v>5537</v>
      </c>
      <c r="AQ2419" s="6"/>
      <c r="AR2419" s="7"/>
      <c r="AS2419" s="3" t="str">
        <f>_xlfn.XLOOKUP(B2419,'[3]tt num | region | site id'!$C:$C,'[3]tt num | region | site id'!$Q:$Q,"")</f>
        <v/>
      </c>
      <c r="AT2419" s="24" t="str">
        <f>_xlfn.XLOOKUP(B2419,'[4]Cells Huawei 03052026 12h'!$B:$B,'[4]Cells Huawei 03052026 12h'!$T:$T,"")</f>
        <v/>
      </c>
      <c r="AU2419" s="24" t="str">
        <f>_xlfn.XLOOKUP(B2419,'[5]cells down 02052026 8h50'!$B:$B,'[5]cells down 02052026 8h50'!$R:$R,"")</f>
        <v/>
      </c>
      <c r="AV2419" s="24" t="str">
        <f>_xlfn.XLOOKUP(B2419,'[5]cells down 02052026 13h50'!$B:$B,'[5]cells down 02052026 13h50'!$R:$R,"")</f>
        <v/>
      </c>
      <c r="AW2419" s="24" t="str">
        <f>_xlfn.XLOOKUP(B2419,'[5]cells down 02052026 13h50'!$B:$B,'[5]cells down 02052026 13h50'!$R:$R,"")</f>
        <v/>
      </c>
      <c r="AX2419" s="24" t="str">
        <f>_xlfn.XLOOKUP(B2419,'[6]cell downs 03052026 8h40 '!$B:$B,'[6]cell downs 03052026 8h40 '!$R:$R,"")</f>
        <v/>
      </c>
      <c r="AY2419" s="24" t="str">
        <f>_xlfn.XLOOKUP(B2419,'[7]ALL SITES DOWN'!$D:$D,'[7]ALL SITES DOWN'!$J:$J,"")</f>
        <v/>
      </c>
      <c r="AZ2419" s="24" t="str">
        <f>_xlfn.XLOOKUP(B2419,'[8]ALL SITES DOWN'!$D:$D,'[8]ALL SITES DOWN'!$J:$J,"")</f>
        <v/>
      </c>
      <c r="BA2419" s="9" t="str">
        <f>_xlfn.XLOOKUP(B2419,[9]sheet1!$AC:$AC,[9]sheet1!$AF:$AF,"")</f>
        <v/>
      </c>
      <c r="BB2419" s="14" t="s">
        <v>5537</v>
      </c>
      <c r="BC2419" s="14" t="s">
        <v>5537</v>
      </c>
      <c r="BD2419" s="14" t="str">
        <f>_xlfn.XLOOKUP(B2419,'[10]cell downs 18042026 17h'!$B:$B,'[10]cell downs 18042026 17h'!$B:$B,"")</f>
        <v/>
      </c>
      <c r="BE2419" s="14" t="str">
        <f>_xlfn.XLOOKUP(B2419,'[11]Cells Huawei 19042026 15h'!$B:$B,'[11]Cells Huawei 19042026 15h'!$B:$B,"")</f>
        <v/>
      </c>
      <c r="BF2419" s="9" t="str">
        <f>_xlfn.XLOOKUP(B2419,'[12]cells down 19042026 9H40'!$B:$B,'[12]cells down 19042026 9H40'!$B:$B,"")</f>
        <v/>
      </c>
      <c r="BG2419" s="9" t="s">
        <v>5077</v>
      </c>
      <c r="BH2419" s="9" t="s">
        <v>12</v>
      </c>
    </row>
    <row r="2420" spans="1:60" s="26" customFormat="1" x14ac:dyDescent="0.3">
      <c r="A2420" s="1" t="s">
        <v>5078</v>
      </c>
      <c r="B2420" s="8" t="s">
        <v>5079</v>
      </c>
      <c r="C2420" s="3" t="str">
        <f>_xlfn.XLOOKUP(B2420,'[1]daily break down'!$D:$D,'[1]daily break down'!$E:$E,"")</f>
        <v>CENTRE</v>
      </c>
      <c r="D2420" s="1" t="s">
        <v>11</v>
      </c>
      <c r="E2420" s="1" t="s">
        <v>83</v>
      </c>
      <c r="F2420" s="3" t="s">
        <v>37</v>
      </c>
      <c r="G2420" s="1" t="s">
        <v>5080</v>
      </c>
      <c r="H2420" s="42" t="str">
        <f>_xlfn.XLOOKUP(B2420,[2]CALCULATION!$B:$B,[2]CALCULATION!$H:$H,"")</f>
        <v>ZTE</v>
      </c>
      <c r="I2420" s="34">
        <v>0</v>
      </c>
      <c r="J2420" s="34">
        <v>0</v>
      </c>
      <c r="K2420" s="34">
        <v>0</v>
      </c>
      <c r="L2420" s="34">
        <v>0</v>
      </c>
      <c r="M2420" s="34">
        <v>0</v>
      </c>
      <c r="N2420" s="34">
        <v>0</v>
      </c>
      <c r="O2420" s="34">
        <v>0</v>
      </c>
      <c r="P2420" s="34">
        <v>0</v>
      </c>
      <c r="Q2420" s="34">
        <v>0</v>
      </c>
      <c r="R2420" s="34">
        <v>0</v>
      </c>
      <c r="S2420" s="35">
        <v>0</v>
      </c>
      <c r="T2420" s="35">
        <v>0</v>
      </c>
      <c r="U2420" s="35">
        <v>0</v>
      </c>
      <c r="V2420" s="35">
        <v>0</v>
      </c>
      <c r="W2420" s="35">
        <v>0</v>
      </c>
      <c r="X2420" s="35">
        <v>0</v>
      </c>
      <c r="Y2420" s="35">
        <v>0</v>
      </c>
      <c r="Z2420" s="35">
        <v>0</v>
      </c>
      <c r="AA2420" s="35">
        <v>0</v>
      </c>
      <c r="AB2420" s="35">
        <v>0</v>
      </c>
      <c r="AC2420" s="35">
        <v>0</v>
      </c>
      <c r="AD2420" s="35">
        <v>0</v>
      </c>
      <c r="AE2420" s="58" t="s">
        <v>5560</v>
      </c>
      <c r="AF2420" s="58"/>
      <c r="AG2420" s="57" t="str" cm="1">
        <f t="array" ref="AG2420">IFERROR(_xlfn.IFS(
AI2420="MPR ISSUE","PDH",
AI2420="BSS Hardware Issue","BSS",
AI2420="Sites strategiques, MLL, Pylone, etc.","ENVTECH",
AI2420="AKTIVCO DEFAUT GE &amp; POWER Cabinet","AKTIVCO",
AI2420="AKTIVCO Coupure ENEO &amp; Baisse de tension","AKTIVCO GRID ONLY",
AI2420="Coupure ENEO &amp; Baisse de tension","IHS GRID ONLY",
AI2420="Defaut GE &amp; POWER Cabinet","IHS",
AI2420="Sharing","Partners",
AI2420="Sites strategiques &amp; DataCenter","SST &amp; DC",
AI2420="Exclu","Exclu",
AI2420="SAT","SAT",
AI2420="SPARE-ISSUE","SPARE-ISSUE",
AI2420="Fiber CAmtel","TRANS_FO_CAMTEL",
AI2420="Fiber AOF","Fiber AOF",
AI2420="Projet OCM (HUAWEI)","TRAVAUX-HUAWEI",
AI2420="Projet OCM (NOKIA)","TRAVAUX-NOKIA",
AI2420="ACCESS-ISSUE","ACCESS-ISSUE",
AI2420="Projet OCM (ZTE, NOKIA, autres projets)","TRAVAUX OCM",
AI2420="No root CAuse","No root cause",
AI2420="ODU HS","PDH",
AI2420="IP &amp; VLAN","PDH",
AI2420="Warehouse HUAWEI","SPARE-ISSUE",
AI2420="SPARE-HS","SPARE-ISSUE",
AI2420="Power Telco","BSS",AI2420="no impacts","no impacts"
),"")</f>
        <v>no impacts</v>
      </c>
      <c r="AH2420" s="57" t="str" cm="1">
        <f t="array" ref="AH2420">IFERROR(_xlfn.IFS(
AI2420="MPR ISSUE","TX ISSUE",
AI2420="BSS Hardware Issue","RAN ISSUE",
AI2420="Sites strategiques, MLL, Pylone, etc.","ENVTECH",
AI2420="AKTIVCO DEFAUT GE &amp; POWER Cabinet","POWER ISSUE",
AI2420="AKTIVCO Coupure ENEO &amp; Baisse de tension","POWER ISSUE",
AI2420="Coupure ENEO &amp; Baisse de tension","POWER ISSUE",
AI2420="Defaut GE &amp; POWER Cabinet","POWER ISSUE",
AI2420="Sharing","POWER ISSUE",
AI2420="Sites strategiques &amp; DataCenter","POWER ISSUE",
AI2420="Exclu","Exclu",
AI2420="SAT","TX ISSUE",
AI2420="SPARE-ISSUE","SPARE-ISSUE",
AI2420="Fiber CAmtel","TX ISSUE",
AI2420="Fiber AOF","TX ISSUE",
AI2420="Projet OCM (HUAWEI)","TRAVAUX-HUAWEI",
AI2420="Projet OCM (NOKIA)","TRAVAUX -NOKIA",
AI2420="ACCESS-ISSUE","ACCESS-ISSUE",
AI2420="Projet OCM (ZTE, NOKIA, autres projets)","TRAVAUX OCM",
AI2420="No root CAuse","No root cause",
AI2420="ODU HS","TX ISSUE",
AI2420="IP &amp; VLAN","TX ISSUE",
AI2420="Warehouse HUAWEI","SPARE-ISSUE",
AI2420="SPARE-HS","SPARE-ISSUE",
AI2420="Power Telco","RAN ISSUE",AI2420="no impacts","no impacts"
),"")</f>
        <v>no impacts</v>
      </c>
      <c r="AI2420" s="85" t="s">
        <v>5998</v>
      </c>
      <c r="AJ2420" s="57" t="str" cm="1">
        <f t="array" ref="AJ2420">IFERROR(_xlfn.IFS(
AI2420="MPR ISSUE","ACTIVE",
AI2420="BSS Hardware Issue","ACTIVE",
AI2420="Sites strategiques, MLL, Pylone, etc.","PASSIVE",
AI2420="AKTIVCO DEFAUT GE &amp; POWER Cabinet","PASSIVE",
AI2420="AKTIVCO Coupure ENEO &amp; Baisse de tension","PASSIVE",
AI2420="Coupure ENEO &amp; Baisse de tension","PASSIVE",
AI2420="Defaut GE &amp; POWER Cabinet","PASSIVE",
AI2420="Sharing","PASSIVE",
AI2420="Sites strategiques &amp; DataCenter","PASSIVE",
AI2420="Exclu","Exclu",
AI2420="SAT","ACTIVE",
AI2420="SPARE-ISSUE","SPARE-ISSUE",
AI2420="Fiber CAmtel","ACTIVE",
AI2420="Fiber AOF","ACTIVE",
AI2420="Projet OCM (HUAWEI)","PLANNED WORKS",
AI2420="Projet OCM (NOKIA)","PLANNED WORKS",
AI2420="ACCESS-ISSUE","ACCESS-ISSUE",
AI2420="Projet OCM (ZTE, NOKIA, autres projets)","PLANNED WORKS",
AI2420="No root CAuse","No root cause",
AI2420="ODU HS","ACTIVE",
AI2420="IP &amp; VLAN","ACTIVE",
AI2420="Warehouse HUAWEI","SPARE-ISSUE",
AI2420="SPARE-HS","SPARE-ISSUE",
AI2420="Power Telco","ACTIVE", AI2420="no impacts","no impacts"
),"")</f>
        <v>no impacts</v>
      </c>
      <c r="AK2420" s="23" t="s">
        <v>5537</v>
      </c>
      <c r="AL2420" s="23" t="str">
        <f t="shared" si="71"/>
        <v>CTR_060</v>
      </c>
      <c r="AM2420" s="9"/>
      <c r="AN2420" s="9" t="s">
        <v>5537</v>
      </c>
      <c r="AO2420" s="23" t="str">
        <f>_xlfn.XLOOKUP(B2420,'INCIDENT-05-03-2026'!E:E,'INCIDENT-05-03-2026'!F:F,"")</f>
        <v/>
      </c>
      <c r="AP2420" s="7" t="s">
        <v>5537</v>
      </c>
      <c r="AQ2420" s="6"/>
      <c r="AR2420" s="7"/>
      <c r="AS2420" s="3" t="str">
        <f>_xlfn.XLOOKUP(B2420,'[3]tt num | region | site id'!$C:$C,'[3]tt num | region | site id'!$Q:$Q,"")</f>
        <v/>
      </c>
      <c r="AT2420" s="24" t="str">
        <f>_xlfn.XLOOKUP(B2420,'[4]Cells Huawei 03052026 12h'!$B:$B,'[4]Cells Huawei 03052026 12h'!$T:$T,"")</f>
        <v/>
      </c>
      <c r="AU2420" s="24" t="str">
        <f>_xlfn.XLOOKUP(B2420,'[5]cells down 02052026 8h50'!$B:$B,'[5]cells down 02052026 8h50'!$R:$R,"")</f>
        <v/>
      </c>
      <c r="AV2420" s="24" t="str">
        <f>_xlfn.XLOOKUP(B2420,'[5]cells down 02052026 13h50'!$B:$B,'[5]cells down 02052026 13h50'!$R:$R,"")</f>
        <v/>
      </c>
      <c r="AW2420" s="24" t="str">
        <f>_xlfn.XLOOKUP(B2420,'[5]cells down 02052026 13h50'!$B:$B,'[5]cells down 02052026 13h50'!$R:$R,"")</f>
        <v/>
      </c>
      <c r="AX2420" s="24" t="str">
        <f>_xlfn.XLOOKUP(B2420,'[6]cell downs 03052026 8h40 '!$B:$B,'[6]cell downs 03052026 8h40 '!$R:$R,"")</f>
        <v/>
      </c>
      <c r="AY2420" s="24" t="str">
        <f>_xlfn.XLOOKUP(B2420,'[7]ALL SITES DOWN'!$D:$D,'[7]ALL SITES DOWN'!$J:$J,"")</f>
        <v/>
      </c>
      <c r="AZ2420" s="24" t="str">
        <f>_xlfn.XLOOKUP(B2420,'[8]ALL SITES DOWN'!$D:$D,'[8]ALL SITES DOWN'!$J:$J,"")</f>
        <v/>
      </c>
      <c r="BA2420" s="9" t="str">
        <f>_xlfn.XLOOKUP(B2420,[9]sheet1!$AC:$AC,[9]sheet1!$AF:$AF,"")</f>
        <v/>
      </c>
      <c r="BB2420" s="14" t="s">
        <v>5537</v>
      </c>
      <c r="BC2420" s="14" t="s">
        <v>5537</v>
      </c>
      <c r="BD2420" s="14" t="str">
        <f>_xlfn.XLOOKUP(B2420,'[10]cell downs 18042026 17h'!$B:$B,'[10]cell downs 18042026 17h'!$B:$B,"")</f>
        <v/>
      </c>
      <c r="BE2420" s="14" t="str">
        <f>_xlfn.XLOOKUP(B2420,'[11]Cells Huawei 19042026 15h'!$B:$B,'[11]Cells Huawei 19042026 15h'!$B:$B,"")</f>
        <v/>
      </c>
      <c r="BF2420" s="9" t="str">
        <f>_xlfn.XLOOKUP(B2420,'[12]cells down 19042026 9H40'!$B:$B,'[12]cells down 19042026 9H40'!$B:$B,"")</f>
        <v/>
      </c>
      <c r="BG2420" s="9" t="s">
        <v>5079</v>
      </c>
      <c r="BH2420" s="9" t="s">
        <v>318</v>
      </c>
    </row>
    <row r="2421" spans="1:60" s="26" customFormat="1" x14ac:dyDescent="0.3">
      <c r="A2421" s="1" t="s">
        <v>4791</v>
      </c>
      <c r="B2421" s="8" t="s">
        <v>5082</v>
      </c>
      <c r="C2421" s="3" t="str">
        <f>_xlfn.XLOOKUP(B2421,'[1]daily break down'!$D:$D,'[1]daily break down'!$E:$E,"")</f>
        <v>CENTRE</v>
      </c>
      <c r="D2421" s="1" t="s">
        <v>11</v>
      </c>
      <c r="E2421" s="1" t="s">
        <v>12</v>
      </c>
      <c r="F2421" s="3" t="s">
        <v>37</v>
      </c>
      <c r="G2421" s="1" t="s">
        <v>4791</v>
      </c>
      <c r="H2421" s="42" t="str">
        <f>_xlfn.XLOOKUP(B2421,[2]CALCULATION!$B:$B,[2]CALCULATION!$H:$H,"")</f>
        <v>ZTE</v>
      </c>
      <c r="I2421" s="34">
        <v>0</v>
      </c>
      <c r="J2421" s="34">
        <v>0</v>
      </c>
      <c r="K2421" s="34">
        <v>0</v>
      </c>
      <c r="L2421" s="34">
        <v>0</v>
      </c>
      <c r="M2421" s="34">
        <v>0</v>
      </c>
      <c r="N2421" s="34">
        <v>0</v>
      </c>
      <c r="O2421" s="34">
        <v>0</v>
      </c>
      <c r="P2421" s="34">
        <v>0</v>
      </c>
      <c r="Q2421" s="34">
        <v>0</v>
      </c>
      <c r="R2421" s="34">
        <v>0</v>
      </c>
      <c r="S2421" s="35">
        <v>0</v>
      </c>
      <c r="T2421" s="35">
        <v>0</v>
      </c>
      <c r="U2421" s="35">
        <v>0</v>
      </c>
      <c r="V2421" s="35">
        <v>0</v>
      </c>
      <c r="W2421" s="35">
        <v>0</v>
      </c>
      <c r="X2421" s="35">
        <v>0</v>
      </c>
      <c r="Y2421" s="35">
        <v>0</v>
      </c>
      <c r="Z2421" s="35">
        <v>0</v>
      </c>
      <c r="AA2421" s="35">
        <v>0</v>
      </c>
      <c r="AB2421" s="35">
        <v>0</v>
      </c>
      <c r="AC2421" s="35">
        <v>0</v>
      </c>
      <c r="AD2421" s="35">
        <v>0</v>
      </c>
      <c r="AE2421" s="58" t="s">
        <v>5560</v>
      </c>
      <c r="AF2421" s="58"/>
      <c r="AG2421" s="57" t="str" cm="1">
        <f t="array" ref="AG2421">IFERROR(_xlfn.IFS(
AI2421="MPR ISSUE","PDH",
AI2421="BSS Hardware Issue","BSS",
AI2421="Sites strategiques, MLL, Pylone, etc.","ENVTECH",
AI2421="AKTIVCO DEFAUT GE &amp; POWER Cabinet","AKTIVCO",
AI2421="AKTIVCO Coupure ENEO &amp; Baisse de tension","AKTIVCO GRID ONLY",
AI2421="Coupure ENEO &amp; Baisse de tension","IHS GRID ONLY",
AI2421="Defaut GE &amp; POWER Cabinet","IHS",
AI2421="Sharing","Partners",
AI2421="Sites strategiques &amp; DataCenter","SST &amp; DC",
AI2421="Exclu","Exclu",
AI2421="SAT","SAT",
AI2421="SPARE-ISSUE","SPARE-ISSUE",
AI2421="Fiber CAmtel","TRANS_FO_CAMTEL",
AI2421="Fiber AOF","Fiber AOF",
AI2421="Projet OCM (HUAWEI)","TRAVAUX-HUAWEI",
AI2421="Projet OCM (NOKIA)","TRAVAUX-NOKIA",
AI2421="ACCESS-ISSUE","ACCESS-ISSUE",
AI2421="Projet OCM (ZTE, NOKIA, autres projets)","TRAVAUX OCM",
AI2421="No root CAuse","No root cause",
AI2421="ODU HS","PDH",
AI2421="IP &amp; VLAN","PDH",
AI2421="Warehouse HUAWEI","SPARE-ISSUE",
AI2421="SPARE-HS","SPARE-ISSUE",
AI2421="Power Telco","BSS",AI2421="no impacts","no impacts"
),"")</f>
        <v>no impacts</v>
      </c>
      <c r="AH2421" s="57" t="str" cm="1">
        <f t="array" ref="AH2421">IFERROR(_xlfn.IFS(
AI2421="MPR ISSUE","TX ISSUE",
AI2421="BSS Hardware Issue","RAN ISSUE",
AI2421="Sites strategiques, MLL, Pylone, etc.","ENVTECH",
AI2421="AKTIVCO DEFAUT GE &amp; POWER Cabinet","POWER ISSUE",
AI2421="AKTIVCO Coupure ENEO &amp; Baisse de tension","POWER ISSUE",
AI2421="Coupure ENEO &amp; Baisse de tension","POWER ISSUE",
AI2421="Defaut GE &amp; POWER Cabinet","POWER ISSUE",
AI2421="Sharing","POWER ISSUE",
AI2421="Sites strategiques &amp; DataCenter","POWER ISSUE",
AI2421="Exclu","Exclu",
AI2421="SAT","TX ISSUE",
AI2421="SPARE-ISSUE","SPARE-ISSUE",
AI2421="Fiber CAmtel","TX ISSUE",
AI2421="Fiber AOF","TX ISSUE",
AI2421="Projet OCM (HUAWEI)","TRAVAUX-HUAWEI",
AI2421="Projet OCM (NOKIA)","TRAVAUX -NOKIA",
AI2421="ACCESS-ISSUE","ACCESS-ISSUE",
AI2421="Projet OCM (ZTE, NOKIA, autres projets)","TRAVAUX OCM",
AI2421="No root CAuse","No root cause",
AI2421="ODU HS","TX ISSUE",
AI2421="IP &amp; VLAN","TX ISSUE",
AI2421="Warehouse HUAWEI","SPARE-ISSUE",
AI2421="SPARE-HS","SPARE-ISSUE",
AI2421="Power Telco","RAN ISSUE",AI2421="no impacts","no impacts"
),"")</f>
        <v>no impacts</v>
      </c>
      <c r="AI2421" s="85" t="s">
        <v>5998</v>
      </c>
      <c r="AJ2421" s="57" t="str" cm="1">
        <f t="array" ref="AJ2421">IFERROR(_xlfn.IFS(
AI2421="MPR ISSUE","ACTIVE",
AI2421="BSS Hardware Issue","ACTIVE",
AI2421="Sites strategiques, MLL, Pylone, etc.","PASSIVE",
AI2421="AKTIVCO DEFAUT GE &amp; POWER Cabinet","PASSIVE",
AI2421="AKTIVCO Coupure ENEO &amp; Baisse de tension","PASSIVE",
AI2421="Coupure ENEO &amp; Baisse de tension","PASSIVE",
AI2421="Defaut GE &amp; POWER Cabinet","PASSIVE",
AI2421="Sharing","PASSIVE",
AI2421="Sites strategiques &amp; DataCenter","PASSIVE",
AI2421="Exclu","Exclu",
AI2421="SAT","ACTIVE",
AI2421="SPARE-ISSUE","SPARE-ISSUE",
AI2421="Fiber CAmtel","ACTIVE",
AI2421="Fiber AOF","ACTIVE",
AI2421="Projet OCM (HUAWEI)","PLANNED WORKS",
AI2421="Projet OCM (NOKIA)","PLANNED WORKS",
AI2421="ACCESS-ISSUE","ACCESS-ISSUE",
AI2421="Projet OCM (ZTE, NOKIA, autres projets)","PLANNED WORKS",
AI2421="No root CAuse","No root cause",
AI2421="ODU HS","ACTIVE",
AI2421="IP &amp; VLAN","ACTIVE",
AI2421="Warehouse HUAWEI","SPARE-ISSUE",
AI2421="SPARE-HS","SPARE-ISSUE",
AI2421="Power Telco","ACTIVE", AI2421="no impacts","no impacts"
),"")</f>
        <v>no impacts</v>
      </c>
      <c r="AK2421" s="23" t="s">
        <v>5537</v>
      </c>
      <c r="AL2421" s="23" t="str">
        <f t="shared" si="71"/>
        <v>CTR_073</v>
      </c>
      <c r="AM2421" s="9"/>
      <c r="AN2421" s="9" t="s">
        <v>5537</v>
      </c>
      <c r="AO2421" s="23" t="str">
        <f>_xlfn.XLOOKUP(B2421,'INCIDENT-05-03-2026'!E:E,'INCIDENT-05-03-2026'!F:F,"")</f>
        <v/>
      </c>
      <c r="AP2421" s="7" t="s">
        <v>5537</v>
      </c>
      <c r="AQ2421" s="6"/>
      <c r="AR2421" s="7"/>
      <c r="AS2421" s="3" t="str">
        <f>_xlfn.XLOOKUP(B2421,'[3]tt num | region | site id'!$C:$C,'[3]tt num | region | site id'!$Q:$Q,"")</f>
        <v/>
      </c>
      <c r="AT2421" s="24" t="str">
        <f>_xlfn.XLOOKUP(B2421,'[4]Cells Huawei 03052026 12h'!$B:$B,'[4]Cells Huawei 03052026 12h'!$T:$T,"")</f>
        <v/>
      </c>
      <c r="AU2421" s="24" t="str">
        <f>_xlfn.XLOOKUP(B2421,'[5]cells down 02052026 8h50'!$B:$B,'[5]cells down 02052026 8h50'!$R:$R,"")</f>
        <v/>
      </c>
      <c r="AV2421" s="24" t="str">
        <f>_xlfn.XLOOKUP(B2421,'[5]cells down 02052026 13h50'!$B:$B,'[5]cells down 02052026 13h50'!$R:$R,"")</f>
        <v/>
      </c>
      <c r="AW2421" s="24" t="str">
        <f>_xlfn.XLOOKUP(B2421,'[5]cells down 02052026 13h50'!$B:$B,'[5]cells down 02052026 13h50'!$R:$R,"")</f>
        <v/>
      </c>
      <c r="AX2421" s="24" t="str">
        <f>_xlfn.XLOOKUP(B2421,'[6]cell downs 03052026 8h40 '!$B:$B,'[6]cell downs 03052026 8h40 '!$R:$R,"")</f>
        <v/>
      </c>
      <c r="AY2421" s="24" t="str">
        <f>_xlfn.XLOOKUP(B2421,'[7]ALL SITES DOWN'!$D:$D,'[7]ALL SITES DOWN'!$J:$J,"")</f>
        <v/>
      </c>
      <c r="AZ2421" s="24" t="str">
        <f>_xlfn.XLOOKUP(B2421,'[8]ALL SITES DOWN'!$D:$D,'[8]ALL SITES DOWN'!$J:$J,"")</f>
        <v/>
      </c>
      <c r="BA2421" s="9" t="str">
        <f>_xlfn.XLOOKUP(B2421,[9]sheet1!$AC:$AC,[9]sheet1!$AF:$AF,"")</f>
        <v/>
      </c>
      <c r="BB2421" s="14" t="s">
        <v>5537</v>
      </c>
      <c r="BC2421" s="14" t="s">
        <v>5537</v>
      </c>
      <c r="BD2421" s="14" t="str">
        <f>_xlfn.XLOOKUP(B2421,'[10]cell downs 18042026 17h'!$B:$B,'[10]cell downs 18042026 17h'!$B:$B,"")</f>
        <v/>
      </c>
      <c r="BE2421" s="14" t="str">
        <f>_xlfn.XLOOKUP(B2421,'[11]Cells Huawei 19042026 15h'!$B:$B,'[11]Cells Huawei 19042026 15h'!$B:$B,"")</f>
        <v/>
      </c>
      <c r="BF2421" s="9" t="str">
        <f>_xlfn.XLOOKUP(B2421,'[12]cells down 19042026 9H40'!$B:$B,'[12]cells down 19042026 9H40'!$B:$B,"")</f>
        <v/>
      </c>
      <c r="BG2421" s="9" t="s">
        <v>5082</v>
      </c>
      <c r="BH2421" s="9" t="s">
        <v>154</v>
      </c>
    </row>
    <row r="2422" spans="1:60" s="26" customFormat="1" x14ac:dyDescent="0.3">
      <c r="A2422" s="1" t="s">
        <v>5083</v>
      </c>
      <c r="B2422" s="8" t="s">
        <v>5084</v>
      </c>
      <c r="C2422" s="3" t="str">
        <f>_xlfn.XLOOKUP(B2422,'[1]daily break down'!$D:$D,'[1]daily break down'!$E:$E,"")</f>
        <v>LITTORAL</v>
      </c>
      <c r="D2422" s="1" t="s">
        <v>11</v>
      </c>
      <c r="E2422" s="1" t="s">
        <v>318</v>
      </c>
      <c r="F2422" s="3" t="s">
        <v>31</v>
      </c>
      <c r="G2422" s="1" t="s">
        <v>5085</v>
      </c>
      <c r="H2422" s="42" t="str">
        <f>_xlfn.XLOOKUP(B2422,[2]CALCULATION!$B:$B,[2]CALCULATION!$H:$H,"")</f>
        <v>ZTE</v>
      </c>
      <c r="I2422" s="34">
        <v>0</v>
      </c>
      <c r="J2422" s="34">
        <v>0</v>
      </c>
      <c r="K2422" s="34">
        <v>0</v>
      </c>
      <c r="L2422" s="34">
        <v>0</v>
      </c>
      <c r="M2422" s="34">
        <v>0</v>
      </c>
      <c r="N2422" s="34">
        <v>0</v>
      </c>
      <c r="O2422" s="34">
        <v>0</v>
      </c>
      <c r="P2422" s="34">
        <v>0</v>
      </c>
      <c r="Q2422" s="34">
        <v>0</v>
      </c>
      <c r="R2422" s="34">
        <v>0</v>
      </c>
      <c r="S2422" s="35">
        <v>0</v>
      </c>
      <c r="T2422" s="35">
        <v>0</v>
      </c>
      <c r="U2422" s="35">
        <v>0</v>
      </c>
      <c r="V2422" s="35">
        <v>0</v>
      </c>
      <c r="W2422" s="35">
        <v>0</v>
      </c>
      <c r="X2422" s="35">
        <v>0</v>
      </c>
      <c r="Y2422" s="35">
        <v>0</v>
      </c>
      <c r="Z2422" s="35">
        <v>0</v>
      </c>
      <c r="AA2422" s="35">
        <v>0</v>
      </c>
      <c r="AB2422" s="35">
        <v>0</v>
      </c>
      <c r="AC2422" s="35">
        <v>0</v>
      </c>
      <c r="AD2422" s="35">
        <v>0</v>
      </c>
      <c r="AE2422" s="58" t="s">
        <v>5560</v>
      </c>
      <c r="AF2422" s="58"/>
      <c r="AG2422" s="57" t="str" cm="1">
        <f t="array" ref="AG2422">IFERROR(_xlfn.IFS(
AI2422="MPR ISSUE","PDH",
AI2422="BSS Hardware Issue","BSS",
AI2422="Sites strategiques, MLL, Pylone, etc.","ENVTECH",
AI2422="AKTIVCO DEFAUT GE &amp; POWER Cabinet","AKTIVCO",
AI2422="AKTIVCO Coupure ENEO &amp; Baisse de tension","AKTIVCO GRID ONLY",
AI2422="Coupure ENEO &amp; Baisse de tension","IHS GRID ONLY",
AI2422="Defaut GE &amp; POWER Cabinet","IHS",
AI2422="Sharing","Partners",
AI2422="Sites strategiques &amp; DataCenter","SST &amp; DC",
AI2422="Exclu","Exclu",
AI2422="SAT","SAT",
AI2422="SPARE-ISSUE","SPARE-ISSUE",
AI2422="Fiber CAmtel","TRANS_FO_CAMTEL",
AI2422="Fiber AOF","Fiber AOF",
AI2422="Projet OCM (HUAWEI)","TRAVAUX-HUAWEI",
AI2422="Projet OCM (NOKIA)","TRAVAUX-NOKIA",
AI2422="ACCESS-ISSUE","ACCESS-ISSUE",
AI2422="Projet OCM (ZTE, NOKIA, autres projets)","TRAVAUX OCM",
AI2422="No root CAuse","No root cause",
AI2422="ODU HS","PDH",
AI2422="IP &amp; VLAN","PDH",
AI2422="Warehouse HUAWEI","SPARE-ISSUE",
AI2422="SPARE-HS","SPARE-ISSUE",
AI2422="Power Telco","BSS",AI2422="no impacts","no impacts"
),"")</f>
        <v>no impacts</v>
      </c>
      <c r="AH2422" s="57" t="str" cm="1">
        <f t="array" ref="AH2422">IFERROR(_xlfn.IFS(
AI2422="MPR ISSUE","TX ISSUE",
AI2422="BSS Hardware Issue","RAN ISSUE",
AI2422="Sites strategiques, MLL, Pylone, etc.","ENVTECH",
AI2422="AKTIVCO DEFAUT GE &amp; POWER Cabinet","POWER ISSUE",
AI2422="AKTIVCO Coupure ENEO &amp; Baisse de tension","POWER ISSUE",
AI2422="Coupure ENEO &amp; Baisse de tension","POWER ISSUE",
AI2422="Defaut GE &amp; POWER Cabinet","POWER ISSUE",
AI2422="Sharing","POWER ISSUE",
AI2422="Sites strategiques &amp; DataCenter","POWER ISSUE",
AI2422="Exclu","Exclu",
AI2422="SAT","TX ISSUE",
AI2422="SPARE-ISSUE","SPARE-ISSUE",
AI2422="Fiber CAmtel","TX ISSUE",
AI2422="Fiber AOF","TX ISSUE",
AI2422="Projet OCM (HUAWEI)","TRAVAUX-HUAWEI",
AI2422="Projet OCM (NOKIA)","TRAVAUX -NOKIA",
AI2422="ACCESS-ISSUE","ACCESS-ISSUE",
AI2422="Projet OCM (ZTE, NOKIA, autres projets)","TRAVAUX OCM",
AI2422="No root CAuse","No root cause",
AI2422="ODU HS","TX ISSUE",
AI2422="IP &amp; VLAN","TX ISSUE",
AI2422="Warehouse HUAWEI","SPARE-ISSUE",
AI2422="SPARE-HS","SPARE-ISSUE",
AI2422="Power Telco","RAN ISSUE",AI2422="no impacts","no impacts"
),"")</f>
        <v>no impacts</v>
      </c>
      <c r="AI2422" s="85" t="s">
        <v>5998</v>
      </c>
      <c r="AJ2422" s="57" t="str" cm="1">
        <f t="array" ref="AJ2422">IFERROR(_xlfn.IFS(
AI2422="MPR ISSUE","ACTIVE",
AI2422="BSS Hardware Issue","ACTIVE",
AI2422="Sites strategiques, MLL, Pylone, etc.","PASSIVE",
AI2422="AKTIVCO DEFAUT GE &amp; POWER Cabinet","PASSIVE",
AI2422="AKTIVCO Coupure ENEO &amp; Baisse de tension","PASSIVE",
AI2422="Coupure ENEO &amp; Baisse de tension","PASSIVE",
AI2422="Defaut GE &amp; POWER Cabinet","PASSIVE",
AI2422="Sharing","PASSIVE",
AI2422="Sites strategiques &amp; DataCenter","PASSIVE",
AI2422="Exclu","Exclu",
AI2422="SAT","ACTIVE",
AI2422="SPARE-ISSUE","SPARE-ISSUE",
AI2422="Fiber CAmtel","ACTIVE",
AI2422="Fiber AOF","ACTIVE",
AI2422="Projet OCM (HUAWEI)","PLANNED WORKS",
AI2422="Projet OCM (NOKIA)","PLANNED WORKS",
AI2422="ACCESS-ISSUE","ACCESS-ISSUE",
AI2422="Projet OCM (ZTE, NOKIA, autres projets)","PLANNED WORKS",
AI2422="No root CAuse","No root cause",
AI2422="ODU HS","ACTIVE",
AI2422="IP &amp; VLAN","ACTIVE",
AI2422="Warehouse HUAWEI","SPARE-ISSUE",
AI2422="SPARE-HS","SPARE-ISSUE",
AI2422="Power Telco","ACTIVE", AI2422="no impacts","no impacts"
),"")</f>
        <v>no impacts</v>
      </c>
      <c r="AK2422" s="23" t="s">
        <v>5537</v>
      </c>
      <c r="AL2422" s="23" t="str">
        <f t="shared" si="71"/>
        <v>LIT_143</v>
      </c>
      <c r="AM2422" s="9"/>
      <c r="AN2422" s="9" t="s">
        <v>5537</v>
      </c>
      <c r="AO2422" s="23" t="str">
        <f>_xlfn.XLOOKUP(B2422,'INCIDENT-05-03-2026'!E:E,'INCIDENT-05-03-2026'!F:F,"")</f>
        <v/>
      </c>
      <c r="AP2422" s="7" t="s">
        <v>5537</v>
      </c>
      <c r="AQ2422" s="6"/>
      <c r="AR2422" s="7"/>
      <c r="AS2422" s="3" t="str">
        <f>_xlfn.XLOOKUP(B2422,'[3]tt num | region | site id'!$C:$C,'[3]tt num | region | site id'!$Q:$Q,"")</f>
        <v/>
      </c>
      <c r="AT2422" s="24" t="str">
        <f>_xlfn.XLOOKUP(B2422,'[4]Cells Huawei 03052026 12h'!$B:$B,'[4]Cells Huawei 03052026 12h'!$T:$T,"")</f>
        <v/>
      </c>
      <c r="AU2422" s="24" t="str">
        <f>_xlfn.XLOOKUP(B2422,'[5]cells down 02052026 8h50'!$B:$B,'[5]cells down 02052026 8h50'!$R:$R,"")</f>
        <v/>
      </c>
      <c r="AV2422" s="24" t="str">
        <f>_xlfn.XLOOKUP(B2422,'[5]cells down 02052026 13h50'!$B:$B,'[5]cells down 02052026 13h50'!$R:$R,"")</f>
        <v/>
      </c>
      <c r="AW2422" s="24" t="str">
        <f>_xlfn.XLOOKUP(B2422,'[5]cells down 02052026 13h50'!$B:$B,'[5]cells down 02052026 13h50'!$R:$R,"")</f>
        <v/>
      </c>
      <c r="AX2422" s="24" t="str">
        <f>_xlfn.XLOOKUP(B2422,'[6]cell downs 03052026 8h40 '!$B:$B,'[6]cell downs 03052026 8h40 '!$R:$R,"")</f>
        <v/>
      </c>
      <c r="AY2422" s="24" t="str">
        <f>_xlfn.XLOOKUP(B2422,'[7]ALL SITES DOWN'!$D:$D,'[7]ALL SITES DOWN'!$J:$J,"")</f>
        <v/>
      </c>
      <c r="AZ2422" s="24" t="str">
        <f>_xlfn.XLOOKUP(B2422,'[8]ALL SITES DOWN'!$D:$D,'[8]ALL SITES DOWN'!$J:$J,"")</f>
        <v/>
      </c>
      <c r="BA2422" s="9" t="str">
        <f>_xlfn.XLOOKUP(B2422,[9]sheet1!$AC:$AC,[9]sheet1!$AF:$AF,"")</f>
        <v/>
      </c>
      <c r="BB2422" s="14" t="s">
        <v>5537</v>
      </c>
      <c r="BC2422" s="14" t="s">
        <v>5537</v>
      </c>
      <c r="BD2422" s="14" t="str">
        <f>_xlfn.XLOOKUP(B2422,'[10]cell downs 18042026 17h'!$B:$B,'[10]cell downs 18042026 17h'!$B:$B,"")</f>
        <v/>
      </c>
      <c r="BE2422" s="14" t="str">
        <f>_xlfn.XLOOKUP(B2422,'[11]Cells Huawei 19042026 15h'!$B:$B,'[11]Cells Huawei 19042026 15h'!$B:$B,"")</f>
        <v/>
      </c>
      <c r="BF2422" s="9" t="str">
        <f>_xlfn.XLOOKUP(B2422,'[12]cells down 19042026 9H40'!$B:$B,'[12]cells down 19042026 9H40'!$B:$B,"")</f>
        <v/>
      </c>
      <c r="BG2422" s="9" t="s">
        <v>5084</v>
      </c>
      <c r="BH2422" s="9" t="s">
        <v>5537</v>
      </c>
    </row>
    <row r="2423" spans="1:60" s="26" customFormat="1" x14ac:dyDescent="0.3">
      <c r="A2423" s="1" t="s">
        <v>5090</v>
      </c>
      <c r="B2423" s="8" t="s">
        <v>5091</v>
      </c>
      <c r="C2423" s="3" t="str">
        <f>_xlfn.XLOOKUP(B2423,'[1]daily break down'!$D:$D,'[1]daily break down'!$E:$E,"")</f>
        <v>CENTRE</v>
      </c>
      <c r="D2423" s="1" t="s">
        <v>11</v>
      </c>
      <c r="E2423" s="1" t="s">
        <v>630</v>
      </c>
      <c r="F2423" s="3" t="s">
        <v>69</v>
      </c>
      <c r="G2423" s="1" t="s">
        <v>5092</v>
      </c>
      <c r="H2423" s="42" t="str">
        <f>_xlfn.XLOOKUP(B2423,[2]CALCULATION!$B:$B,[2]CALCULATION!$H:$H,"")</f>
        <v>ZTE</v>
      </c>
      <c r="I2423" s="34">
        <v>0</v>
      </c>
      <c r="J2423" s="34">
        <v>0</v>
      </c>
      <c r="K2423" s="34">
        <v>0</v>
      </c>
      <c r="L2423" s="34">
        <v>0</v>
      </c>
      <c r="M2423" s="34">
        <v>0</v>
      </c>
      <c r="N2423" s="34">
        <v>0</v>
      </c>
      <c r="O2423" s="34">
        <v>0</v>
      </c>
      <c r="P2423" s="34">
        <v>0</v>
      </c>
      <c r="Q2423" s="34">
        <v>0</v>
      </c>
      <c r="R2423" s="34">
        <v>0</v>
      </c>
      <c r="S2423" s="35">
        <v>0</v>
      </c>
      <c r="T2423" s="35">
        <v>0</v>
      </c>
      <c r="U2423" s="35">
        <v>0</v>
      </c>
      <c r="V2423" s="35">
        <v>0</v>
      </c>
      <c r="W2423" s="35">
        <v>0</v>
      </c>
      <c r="X2423" s="35">
        <v>0</v>
      </c>
      <c r="Y2423" s="35">
        <v>0</v>
      </c>
      <c r="Z2423" s="35">
        <v>0</v>
      </c>
      <c r="AA2423" s="35">
        <v>0</v>
      </c>
      <c r="AB2423" s="35">
        <v>0</v>
      </c>
      <c r="AC2423" s="35">
        <v>0</v>
      </c>
      <c r="AD2423" s="35">
        <v>0</v>
      </c>
      <c r="AE2423" s="58" t="s">
        <v>5560</v>
      </c>
      <c r="AF2423" s="58"/>
      <c r="AG2423" s="57" t="str" cm="1">
        <f t="array" ref="AG2423">IFERROR(_xlfn.IFS(
AI2423="MPR ISSUE","PDH",
AI2423="BSS Hardware Issue","BSS",
AI2423="Sites strategiques, MLL, Pylone, etc.","ENVTECH",
AI2423="AKTIVCO DEFAUT GE &amp; POWER Cabinet","AKTIVCO",
AI2423="AKTIVCO Coupure ENEO &amp; Baisse de tension","AKTIVCO GRID ONLY",
AI2423="Coupure ENEO &amp; Baisse de tension","IHS GRID ONLY",
AI2423="Defaut GE &amp; POWER Cabinet","IHS",
AI2423="Sharing","Partners",
AI2423="Sites strategiques &amp; DataCenter","SST &amp; DC",
AI2423="Exclu","Exclu",
AI2423="SAT","SAT",
AI2423="SPARE-ISSUE","SPARE-ISSUE",
AI2423="Fiber CAmtel","TRANS_FO_CAMTEL",
AI2423="Fiber AOF","Fiber AOF",
AI2423="Projet OCM (HUAWEI)","TRAVAUX-HUAWEI",
AI2423="Projet OCM (NOKIA)","TRAVAUX-NOKIA",
AI2423="ACCESS-ISSUE","ACCESS-ISSUE",
AI2423="Projet OCM (ZTE, NOKIA, autres projets)","TRAVAUX OCM",
AI2423="No root CAuse","No root cause",
AI2423="ODU HS","PDH",
AI2423="IP &amp; VLAN","PDH",
AI2423="Warehouse HUAWEI","SPARE-ISSUE",
AI2423="SPARE-HS","SPARE-ISSUE",
AI2423="Power Telco","BSS",AI2423="no impacts","no impacts"
),"")</f>
        <v>no impacts</v>
      </c>
      <c r="AH2423" s="57" t="str" cm="1">
        <f t="array" ref="AH2423">IFERROR(_xlfn.IFS(
AI2423="MPR ISSUE","TX ISSUE",
AI2423="BSS Hardware Issue","RAN ISSUE",
AI2423="Sites strategiques, MLL, Pylone, etc.","ENVTECH",
AI2423="AKTIVCO DEFAUT GE &amp; POWER Cabinet","POWER ISSUE",
AI2423="AKTIVCO Coupure ENEO &amp; Baisse de tension","POWER ISSUE",
AI2423="Coupure ENEO &amp; Baisse de tension","POWER ISSUE",
AI2423="Defaut GE &amp; POWER Cabinet","POWER ISSUE",
AI2423="Sharing","POWER ISSUE",
AI2423="Sites strategiques &amp; DataCenter","POWER ISSUE",
AI2423="Exclu","Exclu",
AI2423="SAT","TX ISSUE",
AI2423="SPARE-ISSUE","SPARE-ISSUE",
AI2423="Fiber CAmtel","TX ISSUE",
AI2423="Fiber AOF","TX ISSUE",
AI2423="Projet OCM (HUAWEI)","TRAVAUX-HUAWEI",
AI2423="Projet OCM (NOKIA)","TRAVAUX -NOKIA",
AI2423="ACCESS-ISSUE","ACCESS-ISSUE",
AI2423="Projet OCM (ZTE, NOKIA, autres projets)","TRAVAUX OCM",
AI2423="No root CAuse","No root cause",
AI2423="ODU HS","TX ISSUE",
AI2423="IP &amp; VLAN","TX ISSUE",
AI2423="Warehouse HUAWEI","SPARE-ISSUE",
AI2423="SPARE-HS","SPARE-ISSUE",
AI2423="Power Telco","RAN ISSUE",AI2423="no impacts","no impacts"
),"")</f>
        <v>no impacts</v>
      </c>
      <c r="AI2423" s="85" t="s">
        <v>5998</v>
      </c>
      <c r="AJ2423" s="57" t="str" cm="1">
        <f t="array" ref="AJ2423">IFERROR(_xlfn.IFS(
AI2423="MPR ISSUE","ACTIVE",
AI2423="BSS Hardware Issue","ACTIVE",
AI2423="Sites strategiques, MLL, Pylone, etc.","PASSIVE",
AI2423="AKTIVCO DEFAUT GE &amp; POWER Cabinet","PASSIVE",
AI2423="AKTIVCO Coupure ENEO &amp; Baisse de tension","PASSIVE",
AI2423="Coupure ENEO &amp; Baisse de tension","PASSIVE",
AI2423="Defaut GE &amp; POWER Cabinet","PASSIVE",
AI2423="Sharing","PASSIVE",
AI2423="Sites strategiques &amp; DataCenter","PASSIVE",
AI2423="Exclu","Exclu",
AI2423="SAT","ACTIVE",
AI2423="SPARE-ISSUE","SPARE-ISSUE",
AI2423="Fiber CAmtel","ACTIVE",
AI2423="Fiber AOF","ACTIVE",
AI2423="Projet OCM (HUAWEI)","PLANNED WORKS",
AI2423="Projet OCM (NOKIA)","PLANNED WORKS",
AI2423="ACCESS-ISSUE","ACCESS-ISSUE",
AI2423="Projet OCM (ZTE, NOKIA, autres projets)","PLANNED WORKS",
AI2423="No root CAuse","No root cause",
AI2423="ODU HS","ACTIVE",
AI2423="IP &amp; VLAN","ACTIVE",
AI2423="Warehouse HUAWEI","SPARE-ISSUE",
AI2423="SPARE-HS","SPARE-ISSUE",
AI2423="Power Telco","ACTIVE", AI2423="no impacts","no impacts"
),"")</f>
        <v>no impacts</v>
      </c>
      <c r="AK2423" s="23" t="s">
        <v>5537</v>
      </c>
      <c r="AL2423" s="23" t="str">
        <f t="shared" si="71"/>
        <v>SUD_017</v>
      </c>
      <c r="AM2423" s="9"/>
      <c r="AN2423" s="9" t="s">
        <v>5537</v>
      </c>
      <c r="AO2423" s="23" t="str">
        <f>_xlfn.XLOOKUP(B2423,'INCIDENT-05-03-2026'!E:E,'INCIDENT-05-03-2026'!F:F,"")</f>
        <v/>
      </c>
      <c r="AP2423" s="7" t="s">
        <v>5537</v>
      </c>
      <c r="AQ2423" s="6"/>
      <c r="AR2423" s="7"/>
      <c r="AS2423" s="3" t="str">
        <f>_xlfn.XLOOKUP(B2423,'[3]tt num | region | site id'!$C:$C,'[3]tt num | region | site id'!$Q:$Q,"")</f>
        <v/>
      </c>
      <c r="AT2423" s="24" t="str">
        <f>_xlfn.XLOOKUP(B2423,'[4]Cells Huawei 03052026 12h'!$B:$B,'[4]Cells Huawei 03052026 12h'!$T:$T,"")</f>
        <v/>
      </c>
      <c r="AU2423" s="24" t="str">
        <f>_xlfn.XLOOKUP(B2423,'[5]cells down 02052026 8h50'!$B:$B,'[5]cells down 02052026 8h50'!$R:$R,"")</f>
        <v/>
      </c>
      <c r="AV2423" s="24" t="str">
        <f>_xlfn.XLOOKUP(B2423,'[5]cells down 02052026 13h50'!$B:$B,'[5]cells down 02052026 13h50'!$R:$R,"")</f>
        <v/>
      </c>
      <c r="AW2423" s="24" t="str">
        <f>_xlfn.XLOOKUP(B2423,'[5]cells down 02052026 13h50'!$B:$B,'[5]cells down 02052026 13h50'!$R:$R,"")</f>
        <v/>
      </c>
      <c r="AX2423" s="24" t="str">
        <f>_xlfn.XLOOKUP(B2423,'[6]cell downs 03052026 8h40 '!$B:$B,'[6]cell downs 03052026 8h40 '!$R:$R,"")</f>
        <v/>
      </c>
      <c r="AY2423" s="24" t="str">
        <f>_xlfn.XLOOKUP(B2423,'[7]ALL SITES DOWN'!$D:$D,'[7]ALL SITES DOWN'!$J:$J,"")</f>
        <v/>
      </c>
      <c r="AZ2423" s="24" t="str">
        <f>_xlfn.XLOOKUP(B2423,'[8]ALL SITES DOWN'!$D:$D,'[8]ALL SITES DOWN'!$J:$J,"")</f>
        <v/>
      </c>
      <c r="BA2423" s="9" t="str">
        <f>_xlfn.XLOOKUP(B2423,[9]sheet1!$AC:$AC,[9]sheet1!$AF:$AF,"")</f>
        <v/>
      </c>
      <c r="BB2423" s="14" t="s">
        <v>5537</v>
      </c>
      <c r="BC2423" s="14" t="s">
        <v>5537</v>
      </c>
      <c r="BD2423" s="14" t="str">
        <f>_xlfn.XLOOKUP(B2423,'[10]cell downs 18042026 17h'!$B:$B,'[10]cell downs 18042026 17h'!$B:$B,"")</f>
        <v/>
      </c>
      <c r="BE2423" s="14" t="str">
        <f>_xlfn.XLOOKUP(B2423,'[11]Cells Huawei 19042026 15h'!$B:$B,'[11]Cells Huawei 19042026 15h'!$B:$B,"")</f>
        <v/>
      </c>
      <c r="BF2423" s="9" t="str">
        <f>_xlfn.XLOOKUP(B2423,'[12]cells down 19042026 9H40'!$B:$B,'[12]cells down 19042026 9H40'!$B:$B,"")</f>
        <v/>
      </c>
      <c r="BG2423" s="9" t="s">
        <v>5091</v>
      </c>
      <c r="BH2423" s="9" t="s">
        <v>12</v>
      </c>
    </row>
    <row r="2424" spans="1:60" s="26" customFormat="1" x14ac:dyDescent="0.3">
      <c r="A2424" s="1" t="s">
        <v>5098</v>
      </c>
      <c r="B2424" s="8" t="s">
        <v>5099</v>
      </c>
      <c r="C2424" s="3" t="str">
        <f>_xlfn.XLOOKUP(B2424,'[1]daily break down'!$D:$D,'[1]daily break down'!$E:$E,"")</f>
        <v>Yaounde</v>
      </c>
      <c r="D2424" s="1" t="s">
        <v>21</v>
      </c>
      <c r="E2424" s="1" t="s">
        <v>30</v>
      </c>
      <c r="F2424" s="3" t="s">
        <v>37</v>
      </c>
      <c r="G2424" s="1" t="s">
        <v>38</v>
      </c>
      <c r="H2424" s="42" t="str">
        <f>_xlfn.XLOOKUP(B2424,[2]CALCULATION!$B:$B,[2]CALCULATION!$H:$H,"")</f>
        <v>ZTE</v>
      </c>
      <c r="I2424" s="34">
        <v>0</v>
      </c>
      <c r="J2424" s="34">
        <v>0</v>
      </c>
      <c r="K2424" s="34">
        <v>0</v>
      </c>
      <c r="L2424" s="34">
        <v>0</v>
      </c>
      <c r="M2424" s="34">
        <v>0</v>
      </c>
      <c r="N2424" s="34">
        <v>0</v>
      </c>
      <c r="O2424" s="34">
        <v>0</v>
      </c>
      <c r="P2424" s="34">
        <v>0</v>
      </c>
      <c r="Q2424" s="34">
        <v>0</v>
      </c>
      <c r="R2424" s="34">
        <v>0</v>
      </c>
      <c r="S2424" s="35">
        <v>0</v>
      </c>
      <c r="T2424" s="35">
        <v>0</v>
      </c>
      <c r="U2424" s="35">
        <v>0</v>
      </c>
      <c r="V2424" s="35">
        <v>0</v>
      </c>
      <c r="W2424" s="35">
        <v>0</v>
      </c>
      <c r="X2424" s="35">
        <v>0</v>
      </c>
      <c r="Y2424" s="35">
        <v>0</v>
      </c>
      <c r="Z2424" s="35">
        <v>0</v>
      </c>
      <c r="AA2424" s="35">
        <v>0</v>
      </c>
      <c r="AB2424" s="35">
        <v>0</v>
      </c>
      <c r="AC2424" s="35">
        <v>0</v>
      </c>
      <c r="AD2424" s="35">
        <v>0</v>
      </c>
      <c r="AE2424" s="58" t="s">
        <v>5560</v>
      </c>
      <c r="AF2424" s="58"/>
      <c r="AG2424" s="57" t="str" cm="1">
        <f t="array" ref="AG2424">IFERROR(_xlfn.IFS(
AI2424="MPR ISSUE","PDH",
AI2424="BSS Hardware Issue","BSS",
AI2424="Sites strategiques, MLL, Pylone, etc.","ENVTECH",
AI2424="AKTIVCO DEFAUT GE &amp; POWER Cabinet","AKTIVCO",
AI2424="AKTIVCO Coupure ENEO &amp; Baisse de tension","AKTIVCO GRID ONLY",
AI2424="Coupure ENEO &amp; Baisse de tension","IHS GRID ONLY",
AI2424="Defaut GE &amp; POWER Cabinet","IHS",
AI2424="Sharing","Partners",
AI2424="Sites strategiques &amp; DataCenter","SST &amp; DC",
AI2424="Exclu","Exclu",
AI2424="SAT","SAT",
AI2424="SPARE-ISSUE","SPARE-ISSUE",
AI2424="Fiber CAmtel","TRANS_FO_CAMTEL",
AI2424="Fiber AOF","Fiber AOF",
AI2424="Projet OCM (HUAWEI)","TRAVAUX-HUAWEI",
AI2424="Projet OCM (NOKIA)","TRAVAUX-NOKIA",
AI2424="ACCESS-ISSUE","ACCESS-ISSUE",
AI2424="Projet OCM (ZTE, NOKIA, autres projets)","TRAVAUX OCM",
AI2424="No root CAuse","No root cause",
AI2424="ODU HS","PDH",
AI2424="IP &amp; VLAN","PDH",
AI2424="Warehouse HUAWEI","SPARE-ISSUE",
AI2424="SPARE-HS","SPARE-ISSUE",
AI2424="Power Telco","BSS",AI2424="no impacts","no impacts"
),"")</f>
        <v>no impacts</v>
      </c>
      <c r="AH2424" s="57" t="str" cm="1">
        <f t="array" ref="AH2424">IFERROR(_xlfn.IFS(
AI2424="MPR ISSUE","TX ISSUE",
AI2424="BSS Hardware Issue","RAN ISSUE",
AI2424="Sites strategiques, MLL, Pylone, etc.","ENVTECH",
AI2424="AKTIVCO DEFAUT GE &amp; POWER Cabinet","POWER ISSUE",
AI2424="AKTIVCO Coupure ENEO &amp; Baisse de tension","POWER ISSUE",
AI2424="Coupure ENEO &amp; Baisse de tension","POWER ISSUE",
AI2424="Defaut GE &amp; POWER Cabinet","POWER ISSUE",
AI2424="Sharing","POWER ISSUE",
AI2424="Sites strategiques &amp; DataCenter","POWER ISSUE",
AI2424="Exclu","Exclu",
AI2424="SAT","TX ISSUE",
AI2424="SPARE-ISSUE","SPARE-ISSUE",
AI2424="Fiber CAmtel","TX ISSUE",
AI2424="Fiber AOF","TX ISSUE",
AI2424="Projet OCM (HUAWEI)","TRAVAUX-HUAWEI",
AI2424="Projet OCM (NOKIA)","TRAVAUX -NOKIA",
AI2424="ACCESS-ISSUE","ACCESS-ISSUE",
AI2424="Projet OCM (ZTE, NOKIA, autres projets)","TRAVAUX OCM",
AI2424="No root CAuse","No root cause",
AI2424="ODU HS","TX ISSUE",
AI2424="IP &amp; VLAN","TX ISSUE",
AI2424="Warehouse HUAWEI","SPARE-ISSUE",
AI2424="SPARE-HS","SPARE-ISSUE",
AI2424="Power Telco","RAN ISSUE",AI2424="no impacts","no impacts"
),"")</f>
        <v>no impacts</v>
      </c>
      <c r="AI2424" s="85" t="s">
        <v>5998</v>
      </c>
      <c r="AJ2424" s="57" t="str" cm="1">
        <f t="array" ref="AJ2424">IFERROR(_xlfn.IFS(
AI2424="MPR ISSUE","ACTIVE",
AI2424="BSS Hardware Issue","ACTIVE",
AI2424="Sites strategiques, MLL, Pylone, etc.","PASSIVE",
AI2424="AKTIVCO DEFAUT GE &amp; POWER Cabinet","PASSIVE",
AI2424="AKTIVCO Coupure ENEO &amp; Baisse de tension","PASSIVE",
AI2424="Coupure ENEO &amp; Baisse de tension","PASSIVE",
AI2424="Defaut GE &amp; POWER Cabinet","PASSIVE",
AI2424="Sharing","PASSIVE",
AI2424="Sites strategiques &amp; DataCenter","PASSIVE",
AI2424="Exclu","Exclu",
AI2424="SAT","ACTIVE",
AI2424="SPARE-ISSUE","SPARE-ISSUE",
AI2424="Fiber CAmtel","ACTIVE",
AI2424="Fiber AOF","ACTIVE",
AI2424="Projet OCM (HUAWEI)","PLANNED WORKS",
AI2424="Projet OCM (NOKIA)","PLANNED WORKS",
AI2424="ACCESS-ISSUE","ACCESS-ISSUE",
AI2424="Projet OCM (ZTE, NOKIA, autres projets)","PLANNED WORKS",
AI2424="No root CAuse","No root cause",
AI2424="ODU HS","ACTIVE",
AI2424="IP &amp; VLAN","ACTIVE",
AI2424="Warehouse HUAWEI","SPARE-ISSUE",
AI2424="SPARE-HS","SPARE-ISSUE",
AI2424="Power Telco","ACTIVE", AI2424="no impacts","no impacts"
),"")</f>
        <v>no impacts</v>
      </c>
      <c r="AK2424" s="23" t="s">
        <v>5537</v>
      </c>
      <c r="AL2424" s="23" t="str">
        <f t="shared" si="71"/>
        <v>CTR_690</v>
      </c>
      <c r="AM2424" s="9"/>
      <c r="AN2424" s="9" t="s">
        <v>5537</v>
      </c>
      <c r="AO2424" s="23" t="str">
        <f>_xlfn.XLOOKUP(B2424,'INCIDENT-05-03-2026'!E:E,'INCIDENT-05-03-2026'!F:F,"")</f>
        <v/>
      </c>
      <c r="AP2424" s="7" t="s">
        <v>5537</v>
      </c>
      <c r="AQ2424" s="6"/>
      <c r="AR2424" s="7"/>
      <c r="AS2424" s="3" t="str">
        <f>_xlfn.XLOOKUP(B2424,'[3]tt num | region | site id'!$C:$C,'[3]tt num | region | site id'!$Q:$Q,"")</f>
        <v/>
      </c>
      <c r="AT2424" s="24" t="str">
        <f>_xlfn.XLOOKUP(B2424,'[4]Cells Huawei 03052026 12h'!$B:$B,'[4]Cells Huawei 03052026 12h'!$T:$T,"")</f>
        <v/>
      </c>
      <c r="AU2424" s="24" t="str">
        <f>_xlfn.XLOOKUP(B2424,'[5]cells down 02052026 8h50'!$B:$B,'[5]cells down 02052026 8h50'!$R:$R,"")</f>
        <v/>
      </c>
      <c r="AV2424" s="24" t="str">
        <f>_xlfn.XLOOKUP(B2424,'[5]cells down 02052026 13h50'!$B:$B,'[5]cells down 02052026 13h50'!$R:$R,"")</f>
        <v/>
      </c>
      <c r="AW2424" s="24" t="str">
        <f>_xlfn.XLOOKUP(B2424,'[5]cells down 02052026 13h50'!$B:$B,'[5]cells down 02052026 13h50'!$R:$R,"")</f>
        <v/>
      </c>
      <c r="AX2424" s="24" t="str">
        <f>_xlfn.XLOOKUP(B2424,'[6]cell downs 03052026 8h40 '!$B:$B,'[6]cell downs 03052026 8h40 '!$R:$R,"")</f>
        <v/>
      </c>
      <c r="AY2424" s="24" t="str">
        <f>_xlfn.XLOOKUP(B2424,'[7]ALL SITES DOWN'!$D:$D,'[7]ALL SITES DOWN'!$J:$J,"")</f>
        <v/>
      </c>
      <c r="AZ2424" s="24" t="str">
        <f>_xlfn.XLOOKUP(B2424,'[8]ALL SITES DOWN'!$D:$D,'[8]ALL SITES DOWN'!$J:$J,"")</f>
        <v/>
      </c>
      <c r="BA2424" s="9" t="str">
        <f>_xlfn.XLOOKUP(B2424,[9]sheet1!$AC:$AC,[9]sheet1!$AF:$AF,"")</f>
        <v/>
      </c>
      <c r="BB2424" s="14" t="s">
        <v>5537</v>
      </c>
      <c r="BC2424" s="14" t="s">
        <v>5537</v>
      </c>
      <c r="BD2424" s="14" t="str">
        <f>_xlfn.XLOOKUP(B2424,'[10]cell downs 18042026 17h'!$B:$B,'[10]cell downs 18042026 17h'!$B:$B,"")</f>
        <v/>
      </c>
      <c r="BE2424" s="14" t="str">
        <f>_xlfn.XLOOKUP(B2424,'[11]Cells Huawei 19042026 15h'!$B:$B,'[11]Cells Huawei 19042026 15h'!$B:$B,"")</f>
        <v/>
      </c>
      <c r="BF2424" s="9" t="str">
        <f>_xlfn.XLOOKUP(B2424,'[12]cells down 19042026 9H40'!$B:$B,'[12]cells down 19042026 9H40'!$B:$B,"")</f>
        <v/>
      </c>
      <c r="BG2424" s="9" t="s">
        <v>5537</v>
      </c>
      <c r="BH2424" s="9" t="s">
        <v>5537</v>
      </c>
    </row>
    <row r="2425" spans="1:60" s="26" customFormat="1" x14ac:dyDescent="0.3">
      <c r="A2425" s="1" t="s">
        <v>5107</v>
      </c>
      <c r="B2425" s="8" t="s">
        <v>5108</v>
      </c>
      <c r="C2425" s="3" t="str">
        <f>_xlfn.XLOOKUP(B2425,'[1]daily break down'!$D:$D,'[1]daily break down'!$E:$E,"")</f>
        <v>CENTRE</v>
      </c>
      <c r="D2425" s="1" t="s">
        <v>11</v>
      </c>
      <c r="E2425" s="1" t="s">
        <v>12</v>
      </c>
      <c r="F2425" s="3" t="s">
        <v>69</v>
      </c>
      <c r="G2425" s="1" t="s">
        <v>5109</v>
      </c>
      <c r="H2425" s="42" t="str">
        <f>_xlfn.XLOOKUP(B2425,[2]CALCULATION!$B:$B,[2]CALCULATION!$H:$H,"")</f>
        <v>ZTE</v>
      </c>
      <c r="I2425" s="34">
        <v>0</v>
      </c>
      <c r="J2425" s="34">
        <v>0</v>
      </c>
      <c r="K2425" s="34">
        <v>0</v>
      </c>
      <c r="L2425" s="34">
        <v>0</v>
      </c>
      <c r="M2425" s="34">
        <v>0</v>
      </c>
      <c r="N2425" s="34">
        <v>0</v>
      </c>
      <c r="O2425" s="34">
        <v>0</v>
      </c>
      <c r="P2425" s="34">
        <v>0</v>
      </c>
      <c r="Q2425" s="34">
        <v>0</v>
      </c>
      <c r="R2425" s="34">
        <v>0</v>
      </c>
      <c r="S2425" s="35">
        <v>0</v>
      </c>
      <c r="T2425" s="35">
        <v>0</v>
      </c>
      <c r="U2425" s="35">
        <v>0</v>
      </c>
      <c r="V2425" s="35">
        <v>0</v>
      </c>
      <c r="W2425" s="35">
        <v>0</v>
      </c>
      <c r="X2425" s="35">
        <v>0</v>
      </c>
      <c r="Y2425" s="35">
        <v>0</v>
      </c>
      <c r="Z2425" s="35">
        <v>0</v>
      </c>
      <c r="AA2425" s="35">
        <v>0</v>
      </c>
      <c r="AB2425" s="35">
        <v>0</v>
      </c>
      <c r="AC2425" s="35">
        <v>0</v>
      </c>
      <c r="AD2425" s="35">
        <v>0</v>
      </c>
      <c r="AE2425" s="58" t="s">
        <v>5560</v>
      </c>
      <c r="AF2425" s="58"/>
      <c r="AG2425" s="57" t="str" cm="1">
        <f t="array" ref="AG2425">IFERROR(_xlfn.IFS(
AI2425="MPR ISSUE","PDH",
AI2425="BSS Hardware Issue","BSS",
AI2425="Sites strategiques, MLL, Pylone, etc.","ENVTECH",
AI2425="AKTIVCO DEFAUT GE &amp; POWER Cabinet","AKTIVCO",
AI2425="AKTIVCO Coupure ENEO &amp; Baisse de tension","AKTIVCO GRID ONLY",
AI2425="Coupure ENEO &amp; Baisse de tension","IHS GRID ONLY",
AI2425="Defaut GE &amp; POWER Cabinet","IHS",
AI2425="Sharing","Partners",
AI2425="Sites strategiques &amp; DataCenter","SST &amp; DC",
AI2425="Exclu","Exclu",
AI2425="SAT","SAT",
AI2425="SPARE-ISSUE","SPARE-ISSUE",
AI2425="Fiber CAmtel","TRANS_FO_CAMTEL",
AI2425="Fiber AOF","Fiber AOF",
AI2425="Projet OCM (HUAWEI)","TRAVAUX-HUAWEI",
AI2425="Projet OCM (NOKIA)","TRAVAUX-NOKIA",
AI2425="ACCESS-ISSUE","ACCESS-ISSUE",
AI2425="Projet OCM (ZTE, NOKIA, autres projets)","TRAVAUX OCM",
AI2425="No root CAuse","No root cause",
AI2425="ODU HS","PDH",
AI2425="IP &amp; VLAN","PDH",
AI2425="Warehouse HUAWEI","SPARE-ISSUE",
AI2425="SPARE-HS","SPARE-ISSUE",
AI2425="Power Telco","BSS",AI2425="no impacts","no impacts"
),"")</f>
        <v>no impacts</v>
      </c>
      <c r="AH2425" s="57" t="str" cm="1">
        <f t="array" ref="AH2425">IFERROR(_xlfn.IFS(
AI2425="MPR ISSUE","TX ISSUE",
AI2425="BSS Hardware Issue","RAN ISSUE",
AI2425="Sites strategiques, MLL, Pylone, etc.","ENVTECH",
AI2425="AKTIVCO DEFAUT GE &amp; POWER Cabinet","POWER ISSUE",
AI2425="AKTIVCO Coupure ENEO &amp; Baisse de tension","POWER ISSUE",
AI2425="Coupure ENEO &amp; Baisse de tension","POWER ISSUE",
AI2425="Defaut GE &amp; POWER Cabinet","POWER ISSUE",
AI2425="Sharing","POWER ISSUE",
AI2425="Sites strategiques &amp; DataCenter","POWER ISSUE",
AI2425="Exclu","Exclu",
AI2425="SAT","TX ISSUE",
AI2425="SPARE-ISSUE","SPARE-ISSUE",
AI2425="Fiber CAmtel","TX ISSUE",
AI2425="Fiber AOF","TX ISSUE",
AI2425="Projet OCM (HUAWEI)","TRAVAUX-HUAWEI",
AI2425="Projet OCM (NOKIA)","TRAVAUX -NOKIA",
AI2425="ACCESS-ISSUE","ACCESS-ISSUE",
AI2425="Projet OCM (ZTE, NOKIA, autres projets)","TRAVAUX OCM",
AI2425="No root CAuse","No root cause",
AI2425="ODU HS","TX ISSUE",
AI2425="IP &amp; VLAN","TX ISSUE",
AI2425="Warehouse HUAWEI","SPARE-ISSUE",
AI2425="SPARE-HS","SPARE-ISSUE",
AI2425="Power Telco","RAN ISSUE",AI2425="no impacts","no impacts"
),"")</f>
        <v>no impacts</v>
      </c>
      <c r="AI2425" s="85" t="s">
        <v>5998</v>
      </c>
      <c r="AJ2425" s="57" t="str" cm="1">
        <f t="array" ref="AJ2425">IFERROR(_xlfn.IFS(
AI2425="MPR ISSUE","ACTIVE",
AI2425="BSS Hardware Issue","ACTIVE",
AI2425="Sites strategiques, MLL, Pylone, etc.","PASSIVE",
AI2425="AKTIVCO DEFAUT GE &amp; POWER Cabinet","PASSIVE",
AI2425="AKTIVCO Coupure ENEO &amp; Baisse de tension","PASSIVE",
AI2425="Coupure ENEO &amp; Baisse de tension","PASSIVE",
AI2425="Defaut GE &amp; POWER Cabinet","PASSIVE",
AI2425="Sharing","PASSIVE",
AI2425="Sites strategiques &amp; DataCenter","PASSIVE",
AI2425="Exclu","Exclu",
AI2425="SAT","ACTIVE",
AI2425="SPARE-ISSUE","SPARE-ISSUE",
AI2425="Fiber CAmtel","ACTIVE",
AI2425="Fiber AOF","ACTIVE",
AI2425="Projet OCM (HUAWEI)","PLANNED WORKS",
AI2425="Projet OCM (NOKIA)","PLANNED WORKS",
AI2425="ACCESS-ISSUE","ACCESS-ISSUE",
AI2425="Projet OCM (ZTE, NOKIA, autres projets)","PLANNED WORKS",
AI2425="No root CAuse","No root cause",
AI2425="ODU HS","ACTIVE",
AI2425="IP &amp; VLAN","ACTIVE",
AI2425="Warehouse HUAWEI","SPARE-ISSUE",
AI2425="SPARE-HS","SPARE-ISSUE",
AI2425="Power Telco","ACTIVE", AI2425="no impacts","no impacts"
),"")</f>
        <v>no impacts</v>
      </c>
      <c r="AK2425" s="23" t="s">
        <v>5537</v>
      </c>
      <c r="AL2425" s="23" t="str">
        <f t="shared" si="71"/>
        <v>SUD_038</v>
      </c>
      <c r="AM2425" s="9"/>
      <c r="AN2425" s="9" t="s">
        <v>5537</v>
      </c>
      <c r="AO2425" s="23" t="str">
        <f>_xlfn.XLOOKUP(B2425,'INCIDENT-05-03-2026'!E:E,'INCIDENT-05-03-2026'!F:F,"")</f>
        <v/>
      </c>
      <c r="AP2425" s="7" t="s">
        <v>5537</v>
      </c>
      <c r="AQ2425" s="6"/>
      <c r="AR2425" s="7"/>
      <c r="AS2425" s="3" t="str">
        <f>_xlfn.XLOOKUP(B2425,'[3]tt num | region | site id'!$C:$C,'[3]tt num | region | site id'!$Q:$Q,"")</f>
        <v/>
      </c>
      <c r="AT2425" s="24" t="str">
        <f>_xlfn.XLOOKUP(B2425,'[4]Cells Huawei 03052026 12h'!$B:$B,'[4]Cells Huawei 03052026 12h'!$T:$T,"")</f>
        <v/>
      </c>
      <c r="AU2425" s="24" t="str">
        <f>_xlfn.XLOOKUP(B2425,'[5]cells down 02052026 8h50'!$B:$B,'[5]cells down 02052026 8h50'!$R:$R,"")</f>
        <v/>
      </c>
      <c r="AV2425" s="24" t="str">
        <f>_xlfn.XLOOKUP(B2425,'[5]cells down 02052026 13h50'!$B:$B,'[5]cells down 02052026 13h50'!$R:$R,"")</f>
        <v/>
      </c>
      <c r="AW2425" s="24" t="str">
        <f>_xlfn.XLOOKUP(B2425,'[5]cells down 02052026 13h50'!$B:$B,'[5]cells down 02052026 13h50'!$R:$R,"")</f>
        <v/>
      </c>
      <c r="AX2425" s="24" t="str">
        <f>_xlfn.XLOOKUP(B2425,'[6]cell downs 03052026 8h40 '!$B:$B,'[6]cell downs 03052026 8h40 '!$R:$R,"")</f>
        <v/>
      </c>
      <c r="AY2425" s="24" t="str">
        <f>_xlfn.XLOOKUP(B2425,'[7]ALL SITES DOWN'!$D:$D,'[7]ALL SITES DOWN'!$J:$J,"")</f>
        <v/>
      </c>
      <c r="AZ2425" s="24" t="str">
        <f>_xlfn.XLOOKUP(B2425,'[8]ALL SITES DOWN'!$D:$D,'[8]ALL SITES DOWN'!$J:$J,"")</f>
        <v/>
      </c>
      <c r="BA2425" s="9" t="str">
        <f>_xlfn.XLOOKUP(B2425,[9]sheet1!$AC:$AC,[9]sheet1!$AF:$AF,"")</f>
        <v/>
      </c>
      <c r="BB2425" s="14" t="s">
        <v>5537</v>
      </c>
      <c r="BC2425" s="14" t="s">
        <v>5537</v>
      </c>
      <c r="BD2425" s="14" t="str">
        <f>_xlfn.XLOOKUP(B2425,'[10]cell downs 18042026 17h'!$B:$B,'[10]cell downs 18042026 17h'!$B:$B,"")</f>
        <v/>
      </c>
      <c r="BE2425" s="14" t="str">
        <f>_xlfn.XLOOKUP(B2425,'[11]Cells Huawei 19042026 15h'!$B:$B,'[11]Cells Huawei 19042026 15h'!$B:$B,"")</f>
        <v/>
      </c>
      <c r="BF2425" s="9" t="str">
        <f>_xlfn.XLOOKUP(B2425,'[12]cells down 19042026 9H40'!$B:$B,'[12]cells down 19042026 9H40'!$B:$B,"")</f>
        <v/>
      </c>
      <c r="BG2425" s="9" t="s">
        <v>5108</v>
      </c>
      <c r="BH2425" s="9" t="s">
        <v>5537</v>
      </c>
    </row>
    <row r="2426" spans="1:60" s="26" customFormat="1" x14ac:dyDescent="0.3">
      <c r="A2426" s="1" t="s">
        <v>5110</v>
      </c>
      <c r="B2426" s="8" t="s">
        <v>5111</v>
      </c>
      <c r="C2426" s="3" t="str">
        <f>_xlfn.XLOOKUP(B2426,'[1]daily break down'!$D:$D,'[1]daily break down'!$E:$E,"")</f>
        <v>CENTRE</v>
      </c>
      <c r="D2426" s="1" t="s">
        <v>21</v>
      </c>
      <c r="E2426" s="1" t="s">
        <v>987</v>
      </c>
      <c r="F2426" s="3" t="s">
        <v>37</v>
      </c>
      <c r="G2426" s="1" t="s">
        <v>1515</v>
      </c>
      <c r="H2426" s="42" t="str">
        <f>_xlfn.XLOOKUP(B2426,[2]CALCULATION!$B:$B,[2]CALCULATION!$H:$H,"")</f>
        <v>ZTE</v>
      </c>
      <c r="I2426" s="34">
        <v>0</v>
      </c>
      <c r="J2426" s="34">
        <v>0</v>
      </c>
      <c r="K2426" s="34">
        <v>0</v>
      </c>
      <c r="L2426" s="34">
        <v>0</v>
      </c>
      <c r="M2426" s="34">
        <v>0</v>
      </c>
      <c r="N2426" s="34">
        <v>0</v>
      </c>
      <c r="O2426" s="34">
        <v>0</v>
      </c>
      <c r="P2426" s="34">
        <v>0</v>
      </c>
      <c r="Q2426" s="34">
        <v>0</v>
      </c>
      <c r="R2426" s="34">
        <v>0</v>
      </c>
      <c r="S2426" s="35">
        <v>0</v>
      </c>
      <c r="T2426" s="35">
        <v>0</v>
      </c>
      <c r="U2426" s="35">
        <v>0</v>
      </c>
      <c r="V2426" s="35">
        <v>0</v>
      </c>
      <c r="W2426" s="35">
        <v>0</v>
      </c>
      <c r="X2426" s="35">
        <v>0</v>
      </c>
      <c r="Y2426" s="35">
        <v>0</v>
      </c>
      <c r="Z2426" s="35">
        <v>0</v>
      </c>
      <c r="AA2426" s="35">
        <v>0</v>
      </c>
      <c r="AB2426" s="35">
        <v>0</v>
      </c>
      <c r="AC2426" s="35">
        <v>0</v>
      </c>
      <c r="AD2426" s="35">
        <v>0</v>
      </c>
      <c r="AE2426" s="58" t="s">
        <v>5560</v>
      </c>
      <c r="AF2426" s="58"/>
      <c r="AG2426" s="57" t="str" cm="1">
        <f t="array" ref="AG2426">IFERROR(_xlfn.IFS(
AI2426="MPR ISSUE","PDH",
AI2426="BSS Hardware Issue","BSS",
AI2426="Sites strategiques, MLL, Pylone, etc.","ENVTECH",
AI2426="AKTIVCO DEFAUT GE &amp; POWER Cabinet","AKTIVCO",
AI2426="AKTIVCO Coupure ENEO &amp; Baisse de tension","AKTIVCO GRID ONLY",
AI2426="Coupure ENEO &amp; Baisse de tension","IHS GRID ONLY",
AI2426="Defaut GE &amp; POWER Cabinet","IHS",
AI2426="Sharing","Partners",
AI2426="Sites strategiques &amp; DataCenter","SST &amp; DC",
AI2426="Exclu","Exclu",
AI2426="SAT","SAT",
AI2426="SPARE-ISSUE","SPARE-ISSUE",
AI2426="Fiber CAmtel","TRANS_FO_CAMTEL",
AI2426="Fiber AOF","Fiber AOF",
AI2426="Projet OCM (HUAWEI)","TRAVAUX-HUAWEI",
AI2426="Projet OCM (NOKIA)","TRAVAUX-NOKIA",
AI2426="ACCESS-ISSUE","ACCESS-ISSUE",
AI2426="Projet OCM (ZTE, NOKIA, autres projets)","TRAVAUX OCM",
AI2426="No root CAuse","No root cause",
AI2426="ODU HS","PDH",
AI2426="IP &amp; VLAN","PDH",
AI2426="Warehouse HUAWEI","SPARE-ISSUE",
AI2426="SPARE-HS","SPARE-ISSUE",
AI2426="Power Telco","BSS",AI2426="no impacts","no impacts"
),"")</f>
        <v>no impacts</v>
      </c>
      <c r="AH2426" s="57" t="str" cm="1">
        <f t="array" ref="AH2426">IFERROR(_xlfn.IFS(
AI2426="MPR ISSUE","TX ISSUE",
AI2426="BSS Hardware Issue","RAN ISSUE",
AI2426="Sites strategiques, MLL, Pylone, etc.","ENVTECH",
AI2426="AKTIVCO DEFAUT GE &amp; POWER Cabinet","POWER ISSUE",
AI2426="AKTIVCO Coupure ENEO &amp; Baisse de tension","POWER ISSUE",
AI2426="Coupure ENEO &amp; Baisse de tension","POWER ISSUE",
AI2426="Defaut GE &amp; POWER Cabinet","POWER ISSUE",
AI2426="Sharing","POWER ISSUE",
AI2426="Sites strategiques &amp; DataCenter","POWER ISSUE",
AI2426="Exclu","Exclu",
AI2426="SAT","TX ISSUE",
AI2426="SPARE-ISSUE","SPARE-ISSUE",
AI2426="Fiber CAmtel","TX ISSUE",
AI2426="Fiber AOF","TX ISSUE",
AI2426="Projet OCM (HUAWEI)","TRAVAUX-HUAWEI",
AI2426="Projet OCM (NOKIA)","TRAVAUX -NOKIA",
AI2426="ACCESS-ISSUE","ACCESS-ISSUE",
AI2426="Projet OCM (ZTE, NOKIA, autres projets)","TRAVAUX OCM",
AI2426="No root CAuse","No root cause",
AI2426="ODU HS","TX ISSUE",
AI2426="IP &amp; VLAN","TX ISSUE",
AI2426="Warehouse HUAWEI","SPARE-ISSUE",
AI2426="SPARE-HS","SPARE-ISSUE",
AI2426="Power Telco","RAN ISSUE",AI2426="no impacts","no impacts"
),"")</f>
        <v>no impacts</v>
      </c>
      <c r="AI2426" s="85" t="s">
        <v>5998</v>
      </c>
      <c r="AJ2426" s="57" t="str" cm="1">
        <f t="array" ref="AJ2426">IFERROR(_xlfn.IFS(
AI2426="MPR ISSUE","ACTIVE",
AI2426="BSS Hardware Issue","ACTIVE",
AI2426="Sites strategiques, MLL, Pylone, etc.","PASSIVE",
AI2426="AKTIVCO DEFAUT GE &amp; POWER Cabinet","PASSIVE",
AI2426="AKTIVCO Coupure ENEO &amp; Baisse de tension","PASSIVE",
AI2426="Coupure ENEO &amp; Baisse de tension","PASSIVE",
AI2426="Defaut GE &amp; POWER Cabinet","PASSIVE",
AI2426="Sharing","PASSIVE",
AI2426="Sites strategiques &amp; DataCenter","PASSIVE",
AI2426="Exclu","Exclu",
AI2426="SAT","ACTIVE",
AI2426="SPARE-ISSUE","SPARE-ISSUE",
AI2426="Fiber CAmtel","ACTIVE",
AI2426="Fiber AOF","ACTIVE",
AI2426="Projet OCM (HUAWEI)","PLANNED WORKS",
AI2426="Projet OCM (NOKIA)","PLANNED WORKS",
AI2426="ACCESS-ISSUE","ACCESS-ISSUE",
AI2426="Projet OCM (ZTE, NOKIA, autres projets)","PLANNED WORKS",
AI2426="No root CAuse","No root cause",
AI2426="ODU HS","ACTIVE",
AI2426="IP &amp; VLAN","ACTIVE",
AI2426="Warehouse HUAWEI","SPARE-ISSUE",
AI2426="SPARE-HS","SPARE-ISSUE",
AI2426="Power Telco","ACTIVE", AI2426="no impacts","no impacts"
),"")</f>
        <v>no impacts</v>
      </c>
      <c r="AK2426" s="23" t="s">
        <v>5537</v>
      </c>
      <c r="AL2426" s="23" t="str">
        <f t="shared" si="71"/>
        <v>CTR_653</v>
      </c>
      <c r="AM2426" s="9"/>
      <c r="AN2426" s="9" t="s">
        <v>5537</v>
      </c>
      <c r="AO2426" s="23" t="str">
        <f>_xlfn.XLOOKUP(B2426,'INCIDENT-05-03-2026'!E:E,'INCIDENT-05-03-2026'!F:F,"")</f>
        <v/>
      </c>
      <c r="AP2426" s="7" t="s">
        <v>5537</v>
      </c>
      <c r="AQ2426" s="6"/>
      <c r="AR2426" s="7"/>
      <c r="AS2426" s="3" t="str">
        <f>_xlfn.XLOOKUP(B2426,'[3]tt num | region | site id'!$C:$C,'[3]tt num | region | site id'!$Q:$Q,"")</f>
        <v/>
      </c>
      <c r="AT2426" s="24" t="str">
        <f>_xlfn.XLOOKUP(B2426,'[4]Cells Huawei 03052026 12h'!$B:$B,'[4]Cells Huawei 03052026 12h'!$T:$T,"")</f>
        <v/>
      </c>
      <c r="AU2426" s="24" t="str">
        <f>_xlfn.XLOOKUP(B2426,'[5]cells down 02052026 8h50'!$B:$B,'[5]cells down 02052026 8h50'!$R:$R,"")</f>
        <v/>
      </c>
      <c r="AV2426" s="24" t="str">
        <f>_xlfn.XLOOKUP(B2426,'[5]cells down 02052026 13h50'!$B:$B,'[5]cells down 02052026 13h50'!$R:$R,"")</f>
        <v/>
      </c>
      <c r="AW2426" s="24" t="str">
        <f>_xlfn.XLOOKUP(B2426,'[5]cells down 02052026 13h50'!$B:$B,'[5]cells down 02052026 13h50'!$R:$R,"")</f>
        <v/>
      </c>
      <c r="AX2426" s="24" t="str">
        <f>_xlfn.XLOOKUP(B2426,'[6]cell downs 03052026 8h40 '!$B:$B,'[6]cell downs 03052026 8h40 '!$R:$R,"")</f>
        <v/>
      </c>
      <c r="AY2426" s="24" t="str">
        <f>_xlfn.XLOOKUP(B2426,'[7]ALL SITES DOWN'!$D:$D,'[7]ALL SITES DOWN'!$J:$J,"")</f>
        <v/>
      </c>
      <c r="AZ2426" s="24" t="str">
        <f>_xlfn.XLOOKUP(B2426,'[8]ALL SITES DOWN'!$D:$D,'[8]ALL SITES DOWN'!$J:$J,"")</f>
        <v/>
      </c>
      <c r="BA2426" s="9" t="str">
        <f>_xlfn.XLOOKUP(B2426,[9]sheet1!$AC:$AC,[9]sheet1!$AF:$AF,"")</f>
        <v/>
      </c>
      <c r="BB2426" s="14" t="s">
        <v>5537</v>
      </c>
      <c r="BC2426" s="14" t="s">
        <v>5537</v>
      </c>
      <c r="BD2426" s="14" t="str">
        <f>_xlfn.XLOOKUP(B2426,'[10]cell downs 18042026 17h'!$B:$B,'[10]cell downs 18042026 17h'!$B:$B,"")</f>
        <v/>
      </c>
      <c r="BE2426" s="14" t="str">
        <f>_xlfn.XLOOKUP(B2426,'[11]Cells Huawei 19042026 15h'!$B:$B,'[11]Cells Huawei 19042026 15h'!$B:$B,"")</f>
        <v/>
      </c>
      <c r="BF2426" s="9" t="str">
        <f>_xlfn.XLOOKUP(B2426,'[12]cells down 19042026 9H40'!$B:$B,'[12]cells down 19042026 9H40'!$B:$B,"")</f>
        <v/>
      </c>
      <c r="BG2426" s="9" t="s">
        <v>5537</v>
      </c>
      <c r="BH2426" s="9" t="s">
        <v>1129</v>
      </c>
    </row>
    <row r="2427" spans="1:60" s="26" customFormat="1" x14ac:dyDescent="0.3">
      <c r="A2427" s="1" t="s">
        <v>5166</v>
      </c>
      <c r="B2427" s="8" t="s">
        <v>5167</v>
      </c>
      <c r="C2427" s="3" t="str">
        <f>_xlfn.XLOOKUP(B2427,'[1]daily break down'!$D:$D,'[1]daily break down'!$E:$E,"")</f>
        <v>CENTRE</v>
      </c>
      <c r="D2427" s="1" t="s">
        <v>11</v>
      </c>
      <c r="E2427" s="1" t="s">
        <v>594</v>
      </c>
      <c r="F2427" s="3" t="s">
        <v>37</v>
      </c>
      <c r="G2427" s="1" t="s">
        <v>5166</v>
      </c>
      <c r="H2427" s="42" t="str">
        <f>_xlfn.XLOOKUP(B2427,[2]CALCULATION!$B:$B,[2]CALCULATION!$H:$H,"")</f>
        <v>ZTE</v>
      </c>
      <c r="I2427" s="34">
        <v>0</v>
      </c>
      <c r="J2427" s="34">
        <v>0</v>
      </c>
      <c r="K2427" s="34">
        <v>0</v>
      </c>
      <c r="L2427" s="34">
        <v>0</v>
      </c>
      <c r="M2427" s="34">
        <v>0</v>
      </c>
      <c r="N2427" s="34">
        <v>0</v>
      </c>
      <c r="O2427" s="34">
        <v>0</v>
      </c>
      <c r="P2427" s="34">
        <v>0</v>
      </c>
      <c r="Q2427" s="34">
        <v>0</v>
      </c>
      <c r="R2427" s="34">
        <v>0</v>
      </c>
      <c r="S2427" s="35">
        <v>0</v>
      </c>
      <c r="T2427" s="35">
        <v>0</v>
      </c>
      <c r="U2427" s="35">
        <v>0</v>
      </c>
      <c r="V2427" s="35">
        <v>0</v>
      </c>
      <c r="W2427" s="35">
        <v>0</v>
      </c>
      <c r="X2427" s="35">
        <v>0</v>
      </c>
      <c r="Y2427" s="35">
        <v>0</v>
      </c>
      <c r="Z2427" s="35">
        <v>0</v>
      </c>
      <c r="AA2427" s="35">
        <v>0</v>
      </c>
      <c r="AB2427" s="35">
        <v>0</v>
      </c>
      <c r="AC2427" s="35">
        <v>0</v>
      </c>
      <c r="AD2427" s="35">
        <v>0</v>
      </c>
      <c r="AE2427" s="58" t="s">
        <v>5560</v>
      </c>
      <c r="AF2427" s="58"/>
      <c r="AG2427" s="57" t="str" cm="1">
        <f t="array" ref="AG2427">IFERROR(_xlfn.IFS(
AI2427="MPR ISSUE","PDH",
AI2427="BSS Hardware Issue","BSS",
AI2427="Sites strategiques, MLL, Pylone, etc.","ENVTECH",
AI2427="AKTIVCO DEFAUT GE &amp; POWER Cabinet","AKTIVCO",
AI2427="AKTIVCO Coupure ENEO &amp; Baisse de tension","AKTIVCO GRID ONLY",
AI2427="Coupure ENEO &amp; Baisse de tension","IHS GRID ONLY",
AI2427="Defaut GE &amp; POWER Cabinet","IHS",
AI2427="Sharing","Partners",
AI2427="Sites strategiques &amp; DataCenter","SST &amp; DC",
AI2427="Exclu","Exclu",
AI2427="SAT","SAT",
AI2427="SPARE-ISSUE","SPARE-ISSUE",
AI2427="Fiber CAmtel","TRANS_FO_CAMTEL",
AI2427="Fiber AOF","Fiber AOF",
AI2427="Projet OCM (HUAWEI)","TRAVAUX-HUAWEI",
AI2427="Projet OCM (NOKIA)","TRAVAUX-NOKIA",
AI2427="ACCESS-ISSUE","ACCESS-ISSUE",
AI2427="Projet OCM (ZTE, NOKIA, autres projets)","TRAVAUX OCM",
AI2427="No root CAuse","No root cause",
AI2427="ODU HS","PDH",
AI2427="IP &amp; VLAN","PDH",
AI2427="Warehouse HUAWEI","SPARE-ISSUE",
AI2427="SPARE-HS","SPARE-ISSUE",
AI2427="Power Telco","BSS",AI2427="no impacts","no impacts"
),"")</f>
        <v>no impacts</v>
      </c>
      <c r="AH2427" s="57" t="str" cm="1">
        <f t="array" ref="AH2427">IFERROR(_xlfn.IFS(
AI2427="MPR ISSUE","TX ISSUE",
AI2427="BSS Hardware Issue","RAN ISSUE",
AI2427="Sites strategiques, MLL, Pylone, etc.","ENVTECH",
AI2427="AKTIVCO DEFAUT GE &amp; POWER Cabinet","POWER ISSUE",
AI2427="AKTIVCO Coupure ENEO &amp; Baisse de tension","POWER ISSUE",
AI2427="Coupure ENEO &amp; Baisse de tension","POWER ISSUE",
AI2427="Defaut GE &amp; POWER Cabinet","POWER ISSUE",
AI2427="Sharing","POWER ISSUE",
AI2427="Sites strategiques &amp; DataCenter","POWER ISSUE",
AI2427="Exclu","Exclu",
AI2427="SAT","TX ISSUE",
AI2427="SPARE-ISSUE","SPARE-ISSUE",
AI2427="Fiber CAmtel","TX ISSUE",
AI2427="Fiber AOF","TX ISSUE",
AI2427="Projet OCM (HUAWEI)","TRAVAUX-HUAWEI",
AI2427="Projet OCM (NOKIA)","TRAVAUX -NOKIA",
AI2427="ACCESS-ISSUE","ACCESS-ISSUE",
AI2427="Projet OCM (ZTE, NOKIA, autres projets)","TRAVAUX OCM",
AI2427="No root CAuse","No root cause",
AI2427="ODU HS","TX ISSUE",
AI2427="IP &amp; VLAN","TX ISSUE",
AI2427="Warehouse HUAWEI","SPARE-ISSUE",
AI2427="SPARE-HS","SPARE-ISSUE",
AI2427="Power Telco","RAN ISSUE",AI2427="no impacts","no impacts"
),"")</f>
        <v>no impacts</v>
      </c>
      <c r="AI2427" s="85" t="s">
        <v>5998</v>
      </c>
      <c r="AJ2427" s="57" t="str" cm="1">
        <f t="array" ref="AJ2427">IFERROR(_xlfn.IFS(
AI2427="MPR ISSUE","ACTIVE",
AI2427="BSS Hardware Issue","ACTIVE",
AI2427="Sites strategiques, MLL, Pylone, etc.","PASSIVE",
AI2427="AKTIVCO DEFAUT GE &amp; POWER Cabinet","PASSIVE",
AI2427="AKTIVCO Coupure ENEO &amp; Baisse de tension","PASSIVE",
AI2427="Coupure ENEO &amp; Baisse de tension","PASSIVE",
AI2427="Defaut GE &amp; POWER Cabinet","PASSIVE",
AI2427="Sharing","PASSIVE",
AI2427="Sites strategiques &amp; DataCenter","PASSIVE",
AI2427="Exclu","Exclu",
AI2427="SAT","ACTIVE",
AI2427="SPARE-ISSUE","SPARE-ISSUE",
AI2427="Fiber CAmtel","ACTIVE",
AI2427="Fiber AOF","ACTIVE",
AI2427="Projet OCM (HUAWEI)","PLANNED WORKS",
AI2427="Projet OCM (NOKIA)","PLANNED WORKS",
AI2427="ACCESS-ISSUE","ACCESS-ISSUE",
AI2427="Projet OCM (ZTE, NOKIA, autres projets)","PLANNED WORKS",
AI2427="No root CAuse","No root cause",
AI2427="ODU HS","ACTIVE",
AI2427="IP &amp; VLAN","ACTIVE",
AI2427="Warehouse HUAWEI","SPARE-ISSUE",
AI2427="SPARE-HS","SPARE-ISSUE",
AI2427="Power Telco","ACTIVE", AI2427="no impacts","no impacts"
),"")</f>
        <v>no impacts</v>
      </c>
      <c r="AK2427" s="23" t="s">
        <v>5537</v>
      </c>
      <c r="AL2427" s="23" t="str">
        <f t="shared" si="71"/>
        <v>CTR_092</v>
      </c>
      <c r="AM2427" s="9"/>
      <c r="AN2427" s="9" t="s">
        <v>5537</v>
      </c>
      <c r="AO2427" s="23" t="str">
        <f>_xlfn.XLOOKUP(B2427,'INCIDENT-05-03-2026'!E:E,'INCIDENT-05-03-2026'!F:F,"")</f>
        <v/>
      </c>
      <c r="AP2427" s="7" t="s">
        <v>5537</v>
      </c>
      <c r="AQ2427" s="6"/>
      <c r="AR2427" s="7"/>
      <c r="AS2427" s="3" t="str">
        <f>_xlfn.XLOOKUP(B2427,'[3]tt num | region | site id'!$C:$C,'[3]tt num | region | site id'!$Q:$Q,"")</f>
        <v/>
      </c>
      <c r="AT2427" s="24" t="str">
        <f>_xlfn.XLOOKUP(B2427,'[4]Cells Huawei 03052026 12h'!$B:$B,'[4]Cells Huawei 03052026 12h'!$T:$T,"")</f>
        <v/>
      </c>
      <c r="AU2427" s="24" t="str">
        <f>_xlfn.XLOOKUP(B2427,'[5]cells down 02052026 8h50'!$B:$B,'[5]cells down 02052026 8h50'!$R:$R,"")</f>
        <v/>
      </c>
      <c r="AV2427" s="24" t="str">
        <f>_xlfn.XLOOKUP(B2427,'[5]cells down 02052026 13h50'!$B:$B,'[5]cells down 02052026 13h50'!$R:$R,"")</f>
        <v/>
      </c>
      <c r="AW2427" s="24" t="str">
        <f>_xlfn.XLOOKUP(B2427,'[5]cells down 02052026 13h50'!$B:$B,'[5]cells down 02052026 13h50'!$R:$R,"")</f>
        <v/>
      </c>
      <c r="AX2427" s="24" t="str">
        <f>_xlfn.XLOOKUP(B2427,'[6]cell downs 03052026 8h40 '!$B:$B,'[6]cell downs 03052026 8h40 '!$R:$R,"")</f>
        <v/>
      </c>
      <c r="AY2427" s="24" t="str">
        <f>_xlfn.XLOOKUP(B2427,'[7]ALL SITES DOWN'!$D:$D,'[7]ALL SITES DOWN'!$J:$J,"")</f>
        <v/>
      </c>
      <c r="AZ2427" s="24" t="str">
        <f>_xlfn.XLOOKUP(B2427,'[8]ALL SITES DOWN'!$D:$D,'[8]ALL SITES DOWN'!$J:$J,"")</f>
        <v/>
      </c>
      <c r="BA2427" s="9" t="str">
        <f>_xlfn.XLOOKUP(B2427,[9]sheet1!$AC:$AC,[9]sheet1!$AF:$AF,"")</f>
        <v/>
      </c>
      <c r="BB2427" s="14" t="s">
        <v>5537</v>
      </c>
      <c r="BC2427" s="14" t="s">
        <v>5537</v>
      </c>
      <c r="BD2427" s="14" t="str">
        <f>_xlfn.XLOOKUP(B2427,'[10]cell downs 18042026 17h'!$B:$B,'[10]cell downs 18042026 17h'!$B:$B,"")</f>
        <v/>
      </c>
      <c r="BE2427" s="14" t="str">
        <f>_xlfn.XLOOKUP(B2427,'[11]Cells Huawei 19042026 15h'!$B:$B,'[11]Cells Huawei 19042026 15h'!$B:$B,"")</f>
        <v/>
      </c>
      <c r="BF2427" s="9" t="str">
        <f>_xlfn.XLOOKUP(B2427,'[12]cells down 19042026 9H40'!$B:$B,'[12]cells down 19042026 9H40'!$B:$B,"")</f>
        <v/>
      </c>
      <c r="BG2427" s="9" t="s">
        <v>5537</v>
      </c>
      <c r="BH2427" s="9" t="s">
        <v>5537</v>
      </c>
    </row>
    <row r="2428" spans="1:60" s="26" customFormat="1" x14ac:dyDescent="0.3">
      <c r="A2428" s="1" t="s">
        <v>5112</v>
      </c>
      <c r="B2428" s="8" t="s">
        <v>5113</v>
      </c>
      <c r="C2428" s="3" t="str">
        <f>_xlfn.XLOOKUP(B2428,'[1]daily break down'!$D:$D,'[1]daily break down'!$E:$E,"")</f>
        <v>LITTORAL</v>
      </c>
      <c r="D2428" s="1" t="s">
        <v>11</v>
      </c>
      <c r="E2428" s="1" t="s">
        <v>1129</v>
      </c>
      <c r="F2428" s="3" t="s">
        <v>31</v>
      </c>
      <c r="G2428" s="1" t="s">
        <v>5114</v>
      </c>
      <c r="H2428" s="42" t="str">
        <f>_xlfn.XLOOKUP(B2428,[2]CALCULATION!$B:$B,[2]CALCULATION!$H:$H,"")</f>
        <v>ZTE</v>
      </c>
      <c r="I2428" s="34">
        <v>0</v>
      </c>
      <c r="J2428" s="34">
        <v>0</v>
      </c>
      <c r="K2428" s="34">
        <v>0</v>
      </c>
      <c r="L2428" s="34">
        <v>0</v>
      </c>
      <c r="M2428" s="34">
        <v>0</v>
      </c>
      <c r="N2428" s="34">
        <v>0</v>
      </c>
      <c r="O2428" s="34">
        <v>0</v>
      </c>
      <c r="P2428" s="34">
        <v>0</v>
      </c>
      <c r="Q2428" s="34">
        <v>0</v>
      </c>
      <c r="R2428" s="34">
        <v>0</v>
      </c>
      <c r="S2428" s="35">
        <v>0</v>
      </c>
      <c r="T2428" s="35">
        <v>0</v>
      </c>
      <c r="U2428" s="35">
        <v>0</v>
      </c>
      <c r="V2428" s="35">
        <v>0</v>
      </c>
      <c r="W2428" s="35">
        <v>0</v>
      </c>
      <c r="X2428" s="35">
        <v>0</v>
      </c>
      <c r="Y2428" s="35">
        <v>0</v>
      </c>
      <c r="Z2428" s="35">
        <v>0</v>
      </c>
      <c r="AA2428" s="35">
        <v>0</v>
      </c>
      <c r="AB2428" s="35">
        <v>0</v>
      </c>
      <c r="AC2428" s="35">
        <v>0</v>
      </c>
      <c r="AD2428" s="35">
        <v>0</v>
      </c>
      <c r="AE2428" s="58" t="s">
        <v>5560</v>
      </c>
      <c r="AF2428" s="58"/>
      <c r="AG2428" s="57" t="str" cm="1">
        <f t="array" ref="AG2428">IFERROR(_xlfn.IFS(
AI2428="MPR ISSUE","PDH",
AI2428="BSS Hardware Issue","BSS",
AI2428="Sites strategiques, MLL, Pylone, etc.","ENVTECH",
AI2428="AKTIVCO DEFAUT GE &amp; POWER Cabinet","AKTIVCO",
AI2428="AKTIVCO Coupure ENEO &amp; Baisse de tension","AKTIVCO GRID ONLY",
AI2428="Coupure ENEO &amp; Baisse de tension","IHS GRID ONLY",
AI2428="Defaut GE &amp; POWER Cabinet","IHS",
AI2428="Sharing","Partners",
AI2428="Sites strategiques &amp; DataCenter","SST &amp; DC",
AI2428="Exclu","Exclu",
AI2428="SAT","SAT",
AI2428="SPARE-ISSUE","SPARE-ISSUE",
AI2428="Fiber CAmtel","TRANS_FO_CAMTEL",
AI2428="Fiber AOF","Fiber AOF",
AI2428="Projet OCM (HUAWEI)","TRAVAUX-HUAWEI",
AI2428="Projet OCM (NOKIA)","TRAVAUX-NOKIA",
AI2428="ACCESS-ISSUE","ACCESS-ISSUE",
AI2428="Projet OCM (ZTE, NOKIA, autres projets)","TRAVAUX OCM",
AI2428="No root CAuse","No root cause",
AI2428="ODU HS","PDH",
AI2428="IP &amp; VLAN","PDH",
AI2428="Warehouse HUAWEI","SPARE-ISSUE",
AI2428="SPARE-HS","SPARE-ISSUE",
AI2428="Power Telco","BSS",AI2428="no impacts","no impacts"
),"")</f>
        <v>no impacts</v>
      </c>
      <c r="AH2428" s="57" t="str" cm="1">
        <f t="array" ref="AH2428">IFERROR(_xlfn.IFS(
AI2428="MPR ISSUE","TX ISSUE",
AI2428="BSS Hardware Issue","RAN ISSUE",
AI2428="Sites strategiques, MLL, Pylone, etc.","ENVTECH",
AI2428="AKTIVCO DEFAUT GE &amp; POWER Cabinet","POWER ISSUE",
AI2428="AKTIVCO Coupure ENEO &amp; Baisse de tension","POWER ISSUE",
AI2428="Coupure ENEO &amp; Baisse de tension","POWER ISSUE",
AI2428="Defaut GE &amp; POWER Cabinet","POWER ISSUE",
AI2428="Sharing","POWER ISSUE",
AI2428="Sites strategiques &amp; DataCenter","POWER ISSUE",
AI2428="Exclu","Exclu",
AI2428="SAT","TX ISSUE",
AI2428="SPARE-ISSUE","SPARE-ISSUE",
AI2428="Fiber CAmtel","TX ISSUE",
AI2428="Fiber AOF","TX ISSUE",
AI2428="Projet OCM (HUAWEI)","TRAVAUX-HUAWEI",
AI2428="Projet OCM (NOKIA)","TRAVAUX -NOKIA",
AI2428="ACCESS-ISSUE","ACCESS-ISSUE",
AI2428="Projet OCM (ZTE, NOKIA, autres projets)","TRAVAUX OCM",
AI2428="No root CAuse","No root cause",
AI2428="ODU HS","TX ISSUE",
AI2428="IP &amp; VLAN","TX ISSUE",
AI2428="Warehouse HUAWEI","SPARE-ISSUE",
AI2428="SPARE-HS","SPARE-ISSUE",
AI2428="Power Telco","RAN ISSUE",AI2428="no impacts","no impacts"
),"")</f>
        <v>no impacts</v>
      </c>
      <c r="AI2428" s="85" t="s">
        <v>5998</v>
      </c>
      <c r="AJ2428" s="57" t="str" cm="1">
        <f t="array" ref="AJ2428">IFERROR(_xlfn.IFS(
AI2428="MPR ISSUE","ACTIVE",
AI2428="BSS Hardware Issue","ACTIVE",
AI2428="Sites strategiques, MLL, Pylone, etc.","PASSIVE",
AI2428="AKTIVCO DEFAUT GE &amp; POWER Cabinet","PASSIVE",
AI2428="AKTIVCO Coupure ENEO &amp; Baisse de tension","PASSIVE",
AI2428="Coupure ENEO &amp; Baisse de tension","PASSIVE",
AI2428="Defaut GE &amp; POWER Cabinet","PASSIVE",
AI2428="Sharing","PASSIVE",
AI2428="Sites strategiques &amp; DataCenter","PASSIVE",
AI2428="Exclu","Exclu",
AI2428="SAT","ACTIVE",
AI2428="SPARE-ISSUE","SPARE-ISSUE",
AI2428="Fiber CAmtel","ACTIVE",
AI2428="Fiber AOF","ACTIVE",
AI2428="Projet OCM (HUAWEI)","PLANNED WORKS",
AI2428="Projet OCM (NOKIA)","PLANNED WORKS",
AI2428="ACCESS-ISSUE","ACCESS-ISSUE",
AI2428="Projet OCM (ZTE, NOKIA, autres projets)","PLANNED WORKS",
AI2428="No root CAuse","No root cause",
AI2428="ODU HS","ACTIVE",
AI2428="IP &amp; VLAN","ACTIVE",
AI2428="Warehouse HUAWEI","SPARE-ISSUE",
AI2428="SPARE-HS","SPARE-ISSUE",
AI2428="Power Telco","ACTIVE", AI2428="no impacts","no impacts"
),"")</f>
        <v>no impacts</v>
      </c>
      <c r="AK2428" s="23" t="s">
        <v>5537</v>
      </c>
      <c r="AL2428" s="23" t="str">
        <f t="shared" si="71"/>
        <v>LIT_231</v>
      </c>
      <c r="AM2428" s="9"/>
      <c r="AN2428" s="9" t="s">
        <v>5537</v>
      </c>
      <c r="AO2428" s="23" t="str">
        <f>_xlfn.XLOOKUP(B2428,'INCIDENT-05-03-2026'!E:E,'INCIDENT-05-03-2026'!F:F,"")</f>
        <v/>
      </c>
      <c r="AP2428" s="7" t="s">
        <v>5537</v>
      </c>
      <c r="AQ2428" s="6"/>
      <c r="AR2428" s="7"/>
      <c r="AS2428" s="3" t="str">
        <f>_xlfn.XLOOKUP(B2428,'[3]tt num | region | site id'!$C:$C,'[3]tt num | region | site id'!$Q:$Q,"")</f>
        <v/>
      </c>
      <c r="AT2428" s="24" t="str">
        <f>_xlfn.XLOOKUP(B2428,'[4]Cells Huawei 03052026 12h'!$B:$B,'[4]Cells Huawei 03052026 12h'!$T:$T,"")</f>
        <v/>
      </c>
      <c r="AU2428" s="24" t="str">
        <f>_xlfn.XLOOKUP(B2428,'[5]cells down 02052026 8h50'!$B:$B,'[5]cells down 02052026 8h50'!$R:$R,"")</f>
        <v/>
      </c>
      <c r="AV2428" s="24" t="str">
        <f>_xlfn.XLOOKUP(B2428,'[5]cells down 02052026 13h50'!$B:$B,'[5]cells down 02052026 13h50'!$R:$R,"")</f>
        <v/>
      </c>
      <c r="AW2428" s="24" t="str">
        <f>_xlfn.XLOOKUP(B2428,'[5]cells down 02052026 13h50'!$B:$B,'[5]cells down 02052026 13h50'!$R:$R,"")</f>
        <v/>
      </c>
      <c r="AX2428" s="24" t="str">
        <f>_xlfn.XLOOKUP(B2428,'[6]cell downs 03052026 8h40 '!$B:$B,'[6]cell downs 03052026 8h40 '!$R:$R,"")</f>
        <v/>
      </c>
      <c r="AY2428" s="24" t="str">
        <f>_xlfn.XLOOKUP(B2428,'[7]ALL SITES DOWN'!$D:$D,'[7]ALL SITES DOWN'!$J:$J,"")</f>
        <v/>
      </c>
      <c r="AZ2428" s="24" t="str">
        <f>_xlfn.XLOOKUP(B2428,'[8]ALL SITES DOWN'!$D:$D,'[8]ALL SITES DOWN'!$J:$J,"")</f>
        <v/>
      </c>
      <c r="BA2428" s="9" t="str">
        <f>_xlfn.XLOOKUP(B2428,[9]sheet1!$AC:$AC,[9]sheet1!$AF:$AF,"")</f>
        <v/>
      </c>
      <c r="BB2428" s="14" t="s">
        <v>5537</v>
      </c>
      <c r="BC2428" s="14" t="s">
        <v>5537</v>
      </c>
      <c r="BD2428" s="14" t="str">
        <f>_xlfn.XLOOKUP(B2428,'[10]cell downs 18042026 17h'!$B:$B,'[10]cell downs 18042026 17h'!$B:$B,"")</f>
        <v/>
      </c>
      <c r="BE2428" s="14" t="str">
        <f>_xlfn.XLOOKUP(B2428,'[11]Cells Huawei 19042026 15h'!$B:$B,'[11]Cells Huawei 19042026 15h'!$B:$B,"")</f>
        <v/>
      </c>
      <c r="BF2428" s="9" t="str">
        <f>_xlfn.XLOOKUP(B2428,'[12]cells down 19042026 9H40'!$B:$B,'[12]cells down 19042026 9H40'!$B:$B,"")</f>
        <v/>
      </c>
      <c r="BG2428" s="9" t="s">
        <v>5113</v>
      </c>
      <c r="BH2428" s="9" t="s">
        <v>5537</v>
      </c>
    </row>
    <row r="2429" spans="1:60" s="26" customFormat="1" x14ac:dyDescent="0.3">
      <c r="A2429" s="1" t="s">
        <v>5115</v>
      </c>
      <c r="B2429" s="8" t="s">
        <v>5116</v>
      </c>
      <c r="C2429" s="3" t="str">
        <f>_xlfn.XLOOKUP(B2429,'[1]daily break down'!$D:$D,'[1]daily break down'!$E:$E,"")</f>
        <v>Yaounde</v>
      </c>
      <c r="D2429" s="1" t="s">
        <v>21</v>
      </c>
      <c r="E2429" s="1" t="s">
        <v>30</v>
      </c>
      <c r="F2429" s="3" t="s">
        <v>37</v>
      </c>
      <c r="G2429" s="1" t="s">
        <v>38</v>
      </c>
      <c r="H2429" s="42" t="str">
        <f>_xlfn.XLOOKUP(B2429,[2]CALCULATION!$B:$B,[2]CALCULATION!$H:$H,"")</f>
        <v>ZTE</v>
      </c>
      <c r="I2429" s="34">
        <v>0</v>
      </c>
      <c r="J2429" s="34">
        <v>0</v>
      </c>
      <c r="K2429" s="34">
        <v>0</v>
      </c>
      <c r="L2429" s="34">
        <v>0</v>
      </c>
      <c r="M2429" s="34">
        <v>0</v>
      </c>
      <c r="N2429" s="34">
        <v>0</v>
      </c>
      <c r="O2429" s="34">
        <v>0</v>
      </c>
      <c r="P2429" s="34">
        <v>0</v>
      </c>
      <c r="Q2429" s="34">
        <v>0</v>
      </c>
      <c r="R2429" s="34">
        <v>0</v>
      </c>
      <c r="S2429" s="35">
        <v>0</v>
      </c>
      <c r="T2429" s="35">
        <v>0</v>
      </c>
      <c r="U2429" s="35">
        <v>0</v>
      </c>
      <c r="V2429" s="35">
        <v>0</v>
      </c>
      <c r="W2429" s="35">
        <v>0</v>
      </c>
      <c r="X2429" s="35">
        <v>0</v>
      </c>
      <c r="Y2429" s="35">
        <v>0</v>
      </c>
      <c r="Z2429" s="35">
        <v>0</v>
      </c>
      <c r="AA2429" s="35">
        <v>0</v>
      </c>
      <c r="AB2429" s="35">
        <v>0</v>
      </c>
      <c r="AC2429" s="35">
        <v>0</v>
      </c>
      <c r="AD2429" s="35">
        <v>0</v>
      </c>
      <c r="AE2429" s="58" t="s">
        <v>5560</v>
      </c>
      <c r="AF2429" s="58"/>
      <c r="AG2429" s="57" t="str" cm="1">
        <f t="array" ref="AG2429">IFERROR(_xlfn.IFS(
AI2429="MPR ISSUE","PDH",
AI2429="BSS Hardware Issue","BSS",
AI2429="Sites strategiques, MLL, Pylone, etc.","ENVTECH",
AI2429="AKTIVCO DEFAUT GE &amp; POWER Cabinet","AKTIVCO",
AI2429="AKTIVCO Coupure ENEO &amp; Baisse de tension","AKTIVCO GRID ONLY",
AI2429="Coupure ENEO &amp; Baisse de tension","IHS GRID ONLY",
AI2429="Defaut GE &amp; POWER Cabinet","IHS",
AI2429="Sharing","Partners",
AI2429="Sites strategiques &amp; DataCenter","SST &amp; DC",
AI2429="Exclu","Exclu",
AI2429="SAT","SAT",
AI2429="SPARE-ISSUE","SPARE-ISSUE",
AI2429="Fiber CAmtel","TRANS_FO_CAMTEL",
AI2429="Fiber AOF","Fiber AOF",
AI2429="Projet OCM (HUAWEI)","TRAVAUX-HUAWEI",
AI2429="Projet OCM (NOKIA)","TRAVAUX-NOKIA",
AI2429="ACCESS-ISSUE","ACCESS-ISSUE",
AI2429="Projet OCM (ZTE, NOKIA, autres projets)","TRAVAUX OCM",
AI2429="No root CAuse","No root cause",
AI2429="ODU HS","PDH",
AI2429="IP &amp; VLAN","PDH",
AI2429="Warehouse HUAWEI","SPARE-ISSUE",
AI2429="SPARE-HS","SPARE-ISSUE",
AI2429="Power Telco","BSS",AI2429="no impacts","no impacts"
),"")</f>
        <v>no impacts</v>
      </c>
      <c r="AH2429" s="57" t="str" cm="1">
        <f t="array" ref="AH2429">IFERROR(_xlfn.IFS(
AI2429="MPR ISSUE","TX ISSUE",
AI2429="BSS Hardware Issue","RAN ISSUE",
AI2429="Sites strategiques, MLL, Pylone, etc.","ENVTECH",
AI2429="AKTIVCO DEFAUT GE &amp; POWER Cabinet","POWER ISSUE",
AI2429="AKTIVCO Coupure ENEO &amp; Baisse de tension","POWER ISSUE",
AI2429="Coupure ENEO &amp; Baisse de tension","POWER ISSUE",
AI2429="Defaut GE &amp; POWER Cabinet","POWER ISSUE",
AI2429="Sharing","POWER ISSUE",
AI2429="Sites strategiques &amp; DataCenter","POWER ISSUE",
AI2429="Exclu","Exclu",
AI2429="SAT","TX ISSUE",
AI2429="SPARE-ISSUE","SPARE-ISSUE",
AI2429="Fiber CAmtel","TX ISSUE",
AI2429="Fiber AOF","TX ISSUE",
AI2429="Projet OCM (HUAWEI)","TRAVAUX-HUAWEI",
AI2429="Projet OCM (NOKIA)","TRAVAUX -NOKIA",
AI2429="ACCESS-ISSUE","ACCESS-ISSUE",
AI2429="Projet OCM (ZTE, NOKIA, autres projets)","TRAVAUX OCM",
AI2429="No root CAuse","No root cause",
AI2429="ODU HS","TX ISSUE",
AI2429="IP &amp; VLAN","TX ISSUE",
AI2429="Warehouse HUAWEI","SPARE-ISSUE",
AI2429="SPARE-HS","SPARE-ISSUE",
AI2429="Power Telco","RAN ISSUE",AI2429="no impacts","no impacts"
),"")</f>
        <v>no impacts</v>
      </c>
      <c r="AI2429" s="85" t="s">
        <v>5998</v>
      </c>
      <c r="AJ2429" s="57" t="str" cm="1">
        <f t="array" ref="AJ2429">IFERROR(_xlfn.IFS(
AI2429="MPR ISSUE","ACTIVE",
AI2429="BSS Hardware Issue","ACTIVE",
AI2429="Sites strategiques, MLL, Pylone, etc.","PASSIVE",
AI2429="AKTIVCO DEFAUT GE &amp; POWER Cabinet","PASSIVE",
AI2429="AKTIVCO Coupure ENEO &amp; Baisse de tension","PASSIVE",
AI2429="Coupure ENEO &amp; Baisse de tension","PASSIVE",
AI2429="Defaut GE &amp; POWER Cabinet","PASSIVE",
AI2429="Sharing","PASSIVE",
AI2429="Sites strategiques &amp; DataCenter","PASSIVE",
AI2429="Exclu","Exclu",
AI2429="SAT","ACTIVE",
AI2429="SPARE-ISSUE","SPARE-ISSUE",
AI2429="Fiber CAmtel","ACTIVE",
AI2429="Fiber AOF","ACTIVE",
AI2429="Projet OCM (HUAWEI)","PLANNED WORKS",
AI2429="Projet OCM (NOKIA)","PLANNED WORKS",
AI2429="ACCESS-ISSUE","ACCESS-ISSUE",
AI2429="Projet OCM (ZTE, NOKIA, autres projets)","PLANNED WORKS",
AI2429="No root CAuse","No root cause",
AI2429="ODU HS","ACTIVE",
AI2429="IP &amp; VLAN","ACTIVE",
AI2429="Warehouse HUAWEI","SPARE-ISSUE",
AI2429="SPARE-HS","SPARE-ISSUE",
AI2429="Power Telco","ACTIVE", AI2429="no impacts","no impacts"
),"")</f>
        <v>no impacts</v>
      </c>
      <c r="AK2429" s="23" t="s">
        <v>5537</v>
      </c>
      <c r="AL2429" s="23" t="str">
        <f t="shared" si="71"/>
        <v>CTR_745</v>
      </c>
      <c r="AM2429" s="9"/>
      <c r="AN2429" s="9" t="s">
        <v>5537</v>
      </c>
      <c r="AO2429" s="23" t="str">
        <f>_xlfn.XLOOKUP(B2429,'INCIDENT-05-03-2026'!E:E,'INCIDENT-05-03-2026'!F:F,"")</f>
        <v/>
      </c>
      <c r="AP2429" s="7" t="s">
        <v>5537</v>
      </c>
      <c r="AQ2429" s="6"/>
      <c r="AR2429" s="7"/>
      <c r="AS2429" s="3" t="str">
        <f>_xlfn.XLOOKUP(B2429,'[3]tt num | region | site id'!$C:$C,'[3]tt num | region | site id'!$Q:$Q,"")</f>
        <v/>
      </c>
      <c r="AT2429" s="24" t="str">
        <f>_xlfn.XLOOKUP(B2429,'[4]Cells Huawei 03052026 12h'!$B:$B,'[4]Cells Huawei 03052026 12h'!$T:$T,"")</f>
        <v/>
      </c>
      <c r="AU2429" s="24" t="str">
        <f>_xlfn.XLOOKUP(B2429,'[5]cells down 02052026 8h50'!$B:$B,'[5]cells down 02052026 8h50'!$R:$R,"")</f>
        <v/>
      </c>
      <c r="AV2429" s="24" t="str">
        <f>_xlfn.XLOOKUP(B2429,'[5]cells down 02052026 13h50'!$B:$B,'[5]cells down 02052026 13h50'!$R:$R,"")</f>
        <v/>
      </c>
      <c r="AW2429" s="24" t="str">
        <f>_xlfn.XLOOKUP(B2429,'[5]cells down 02052026 13h50'!$B:$B,'[5]cells down 02052026 13h50'!$R:$R,"")</f>
        <v/>
      </c>
      <c r="AX2429" s="24" t="str">
        <f>_xlfn.XLOOKUP(B2429,'[6]cell downs 03052026 8h40 '!$B:$B,'[6]cell downs 03052026 8h40 '!$R:$R,"")</f>
        <v/>
      </c>
      <c r="AY2429" s="24" t="str">
        <f>_xlfn.XLOOKUP(B2429,'[7]ALL SITES DOWN'!$D:$D,'[7]ALL SITES DOWN'!$J:$J,"")</f>
        <v/>
      </c>
      <c r="AZ2429" s="24" t="str">
        <f>_xlfn.XLOOKUP(B2429,'[8]ALL SITES DOWN'!$D:$D,'[8]ALL SITES DOWN'!$J:$J,"")</f>
        <v/>
      </c>
      <c r="BA2429" s="9" t="str">
        <f>_xlfn.XLOOKUP(B2429,[9]sheet1!$AC:$AC,[9]sheet1!$AF:$AF,"")</f>
        <v/>
      </c>
      <c r="BB2429" s="14" t="s">
        <v>5537</v>
      </c>
      <c r="BC2429" s="14" t="s">
        <v>5537</v>
      </c>
      <c r="BD2429" s="14" t="str">
        <f>_xlfn.XLOOKUP(B2429,'[10]cell downs 18042026 17h'!$B:$B,'[10]cell downs 18042026 17h'!$B:$B,"")</f>
        <v/>
      </c>
      <c r="BE2429" s="14" t="str">
        <f>_xlfn.XLOOKUP(B2429,'[11]Cells Huawei 19042026 15h'!$B:$B,'[11]Cells Huawei 19042026 15h'!$B:$B,"")</f>
        <v/>
      </c>
      <c r="BF2429" s="9" t="str">
        <f>_xlfn.XLOOKUP(B2429,'[12]cells down 19042026 9H40'!$B:$B,'[12]cells down 19042026 9H40'!$B:$B,"")</f>
        <v/>
      </c>
      <c r="BG2429" s="9" t="s">
        <v>5537</v>
      </c>
      <c r="BH2429" s="9" t="s">
        <v>12</v>
      </c>
    </row>
    <row r="2430" spans="1:60" s="26" customFormat="1" x14ac:dyDescent="0.3">
      <c r="A2430" s="1" t="s">
        <v>5117</v>
      </c>
      <c r="B2430" s="8" t="s">
        <v>5118</v>
      </c>
      <c r="C2430" s="3" t="str">
        <f>_xlfn.XLOOKUP(B2430,'[1]daily break down'!$D:$D,'[1]daily break down'!$E:$E,"")</f>
        <v>Douala</v>
      </c>
      <c r="D2430" s="1" t="s">
        <v>21</v>
      </c>
      <c r="E2430" s="1" t="s">
        <v>122</v>
      </c>
      <c r="F2430" s="3" t="s">
        <v>31</v>
      </c>
      <c r="G2430" s="1" t="s">
        <v>32</v>
      </c>
      <c r="H2430" s="42" t="str">
        <f>_xlfn.XLOOKUP(B2430,[2]CALCULATION!$B:$B,[2]CALCULATION!$H:$H,"")</f>
        <v>ZTE</v>
      </c>
      <c r="I2430" s="34">
        <v>0</v>
      </c>
      <c r="J2430" s="34">
        <v>0</v>
      </c>
      <c r="K2430" s="34">
        <v>0</v>
      </c>
      <c r="L2430" s="34">
        <v>0</v>
      </c>
      <c r="M2430" s="34">
        <v>0</v>
      </c>
      <c r="N2430" s="34">
        <v>0</v>
      </c>
      <c r="O2430" s="34">
        <v>0</v>
      </c>
      <c r="P2430" s="34">
        <v>0</v>
      </c>
      <c r="Q2430" s="34">
        <v>0</v>
      </c>
      <c r="R2430" s="34">
        <v>0</v>
      </c>
      <c r="S2430" s="35">
        <v>0</v>
      </c>
      <c r="T2430" s="35">
        <v>0</v>
      </c>
      <c r="U2430" s="35">
        <v>0</v>
      </c>
      <c r="V2430" s="35">
        <v>0</v>
      </c>
      <c r="W2430" s="35">
        <v>0</v>
      </c>
      <c r="X2430" s="35">
        <v>0</v>
      </c>
      <c r="Y2430" s="35">
        <v>0</v>
      </c>
      <c r="Z2430" s="35">
        <v>0</v>
      </c>
      <c r="AA2430" s="35">
        <v>0</v>
      </c>
      <c r="AB2430" s="35">
        <v>0</v>
      </c>
      <c r="AC2430" s="35">
        <v>0</v>
      </c>
      <c r="AD2430" s="35">
        <v>0</v>
      </c>
      <c r="AE2430" s="58" t="s">
        <v>5560</v>
      </c>
      <c r="AF2430" s="58"/>
      <c r="AG2430" s="57" t="str" cm="1">
        <f t="array" ref="AG2430">IFERROR(_xlfn.IFS(
AI2430="MPR ISSUE","PDH",
AI2430="BSS Hardware Issue","BSS",
AI2430="Sites strategiques, MLL, Pylone, etc.","ENVTECH",
AI2430="AKTIVCO DEFAUT GE &amp; POWER Cabinet","AKTIVCO",
AI2430="AKTIVCO Coupure ENEO &amp; Baisse de tension","AKTIVCO GRID ONLY",
AI2430="Coupure ENEO &amp; Baisse de tension","IHS GRID ONLY",
AI2430="Defaut GE &amp; POWER Cabinet","IHS",
AI2430="Sharing","Partners",
AI2430="Sites strategiques &amp; DataCenter","SST &amp; DC",
AI2430="Exclu","Exclu",
AI2430="SAT","SAT",
AI2430="SPARE-ISSUE","SPARE-ISSUE",
AI2430="Fiber CAmtel","TRANS_FO_CAMTEL",
AI2430="Fiber AOF","Fiber AOF",
AI2430="Projet OCM (HUAWEI)","TRAVAUX-HUAWEI",
AI2430="Projet OCM (NOKIA)","TRAVAUX-NOKIA",
AI2430="ACCESS-ISSUE","ACCESS-ISSUE",
AI2430="Projet OCM (ZTE, NOKIA, autres projets)","TRAVAUX OCM",
AI2430="No root CAuse","No root cause",
AI2430="ODU HS","PDH",
AI2430="IP &amp; VLAN","PDH",
AI2430="Warehouse HUAWEI","SPARE-ISSUE",
AI2430="SPARE-HS","SPARE-ISSUE",
AI2430="Power Telco","BSS",AI2430="no impacts","no impacts"
),"")</f>
        <v>no impacts</v>
      </c>
      <c r="AH2430" s="57" t="str" cm="1">
        <f t="array" ref="AH2430">IFERROR(_xlfn.IFS(
AI2430="MPR ISSUE","TX ISSUE",
AI2430="BSS Hardware Issue","RAN ISSUE",
AI2430="Sites strategiques, MLL, Pylone, etc.","ENVTECH",
AI2430="AKTIVCO DEFAUT GE &amp; POWER Cabinet","POWER ISSUE",
AI2430="AKTIVCO Coupure ENEO &amp; Baisse de tension","POWER ISSUE",
AI2430="Coupure ENEO &amp; Baisse de tension","POWER ISSUE",
AI2430="Defaut GE &amp; POWER Cabinet","POWER ISSUE",
AI2430="Sharing","POWER ISSUE",
AI2430="Sites strategiques &amp; DataCenter","POWER ISSUE",
AI2430="Exclu","Exclu",
AI2430="SAT","TX ISSUE",
AI2430="SPARE-ISSUE","SPARE-ISSUE",
AI2430="Fiber CAmtel","TX ISSUE",
AI2430="Fiber AOF","TX ISSUE",
AI2430="Projet OCM (HUAWEI)","TRAVAUX-HUAWEI",
AI2430="Projet OCM (NOKIA)","TRAVAUX -NOKIA",
AI2430="ACCESS-ISSUE","ACCESS-ISSUE",
AI2430="Projet OCM (ZTE, NOKIA, autres projets)","TRAVAUX OCM",
AI2430="No root CAuse","No root cause",
AI2430="ODU HS","TX ISSUE",
AI2430="IP &amp; VLAN","TX ISSUE",
AI2430="Warehouse HUAWEI","SPARE-ISSUE",
AI2430="SPARE-HS","SPARE-ISSUE",
AI2430="Power Telco","RAN ISSUE",AI2430="no impacts","no impacts"
),"")</f>
        <v>no impacts</v>
      </c>
      <c r="AI2430" s="85" t="s">
        <v>5998</v>
      </c>
      <c r="AJ2430" s="57" t="str" cm="1">
        <f t="array" ref="AJ2430">IFERROR(_xlfn.IFS(
AI2430="MPR ISSUE","ACTIVE",
AI2430="BSS Hardware Issue","ACTIVE",
AI2430="Sites strategiques, MLL, Pylone, etc.","PASSIVE",
AI2430="AKTIVCO DEFAUT GE &amp; POWER Cabinet","PASSIVE",
AI2430="AKTIVCO Coupure ENEO &amp; Baisse de tension","PASSIVE",
AI2430="Coupure ENEO &amp; Baisse de tension","PASSIVE",
AI2430="Defaut GE &amp; POWER Cabinet","PASSIVE",
AI2430="Sharing","PASSIVE",
AI2430="Sites strategiques &amp; DataCenter","PASSIVE",
AI2430="Exclu","Exclu",
AI2430="SAT","ACTIVE",
AI2430="SPARE-ISSUE","SPARE-ISSUE",
AI2430="Fiber CAmtel","ACTIVE",
AI2430="Fiber AOF","ACTIVE",
AI2430="Projet OCM (HUAWEI)","PLANNED WORKS",
AI2430="Projet OCM (NOKIA)","PLANNED WORKS",
AI2430="ACCESS-ISSUE","ACCESS-ISSUE",
AI2430="Projet OCM (ZTE, NOKIA, autres projets)","PLANNED WORKS",
AI2430="No root CAuse","No root cause",
AI2430="ODU HS","ACTIVE",
AI2430="IP &amp; VLAN","ACTIVE",
AI2430="Warehouse HUAWEI","SPARE-ISSUE",
AI2430="SPARE-HS","SPARE-ISSUE",
AI2430="Power Telco","ACTIVE", AI2430="no impacts","no impacts"
),"")</f>
        <v>no impacts</v>
      </c>
      <c r="AK2430" s="23" t="s">
        <v>5537</v>
      </c>
      <c r="AL2430" s="23" t="str">
        <f t="shared" si="71"/>
        <v>LIT_385</v>
      </c>
      <c r="AM2430" s="9"/>
      <c r="AN2430" s="9" t="s">
        <v>5537</v>
      </c>
      <c r="AO2430" s="23" t="str">
        <f>_xlfn.XLOOKUP(B2430,'INCIDENT-05-03-2026'!E:E,'INCIDENT-05-03-2026'!F:F,"")</f>
        <v/>
      </c>
      <c r="AP2430" s="7" t="s">
        <v>5537</v>
      </c>
      <c r="AQ2430" s="6"/>
      <c r="AR2430" s="7"/>
      <c r="AS2430" s="3" t="str">
        <f>_xlfn.XLOOKUP(B2430,'[3]tt num | region | site id'!$C:$C,'[3]tt num | region | site id'!$Q:$Q,"")</f>
        <v/>
      </c>
      <c r="AT2430" s="24" t="str">
        <f>_xlfn.XLOOKUP(B2430,'[4]Cells Huawei 03052026 12h'!$B:$B,'[4]Cells Huawei 03052026 12h'!$T:$T,"")</f>
        <v/>
      </c>
      <c r="AU2430" s="24" t="str">
        <f>_xlfn.XLOOKUP(B2430,'[5]cells down 02052026 8h50'!$B:$B,'[5]cells down 02052026 8h50'!$R:$R,"")</f>
        <v/>
      </c>
      <c r="AV2430" s="24" t="str">
        <f>_xlfn.XLOOKUP(B2430,'[5]cells down 02052026 13h50'!$B:$B,'[5]cells down 02052026 13h50'!$R:$R,"")</f>
        <v/>
      </c>
      <c r="AW2430" s="24" t="str">
        <f>_xlfn.XLOOKUP(B2430,'[5]cells down 02052026 13h50'!$B:$B,'[5]cells down 02052026 13h50'!$R:$R,"")</f>
        <v/>
      </c>
      <c r="AX2430" s="24" t="str">
        <f>_xlfn.XLOOKUP(B2430,'[6]cell downs 03052026 8h40 '!$B:$B,'[6]cell downs 03052026 8h40 '!$R:$R,"")</f>
        <v/>
      </c>
      <c r="AY2430" s="24" t="str">
        <f>_xlfn.XLOOKUP(B2430,'[7]ALL SITES DOWN'!$D:$D,'[7]ALL SITES DOWN'!$J:$J,"")</f>
        <v/>
      </c>
      <c r="AZ2430" s="24" t="str">
        <f>_xlfn.XLOOKUP(B2430,'[8]ALL SITES DOWN'!$D:$D,'[8]ALL SITES DOWN'!$J:$J,"")</f>
        <v/>
      </c>
      <c r="BA2430" s="9" t="str">
        <f>_xlfn.XLOOKUP(B2430,[9]sheet1!$AC:$AC,[9]sheet1!$AF:$AF,"")</f>
        <v/>
      </c>
      <c r="BB2430" s="14" t="s">
        <v>5537</v>
      </c>
      <c r="BC2430" s="14" t="s">
        <v>5537</v>
      </c>
      <c r="BD2430" s="14" t="str">
        <f>_xlfn.XLOOKUP(B2430,'[10]cell downs 18042026 17h'!$B:$B,'[10]cell downs 18042026 17h'!$B:$B,"")</f>
        <v/>
      </c>
      <c r="BE2430" s="14" t="str">
        <f>_xlfn.XLOOKUP(B2430,'[11]Cells Huawei 19042026 15h'!$B:$B,'[11]Cells Huawei 19042026 15h'!$B:$B,"")</f>
        <v/>
      </c>
      <c r="BF2430" s="9" t="str">
        <f>_xlfn.XLOOKUP(B2430,'[12]cells down 19042026 9H40'!$B:$B,'[12]cells down 19042026 9H40'!$B:$B,"")</f>
        <v/>
      </c>
      <c r="BG2430" s="9" t="s">
        <v>5537</v>
      </c>
      <c r="BH2430" s="9" t="s">
        <v>5537</v>
      </c>
    </row>
    <row r="2431" spans="1:60" s="26" customFormat="1" x14ac:dyDescent="0.3">
      <c r="A2431" s="1" t="s">
        <v>5123</v>
      </c>
      <c r="B2431" s="8" t="s">
        <v>5124</v>
      </c>
      <c r="C2431" s="3" t="str">
        <f>_xlfn.XLOOKUP(B2431,'[1]daily break down'!$D:$D,'[1]daily break down'!$E:$E,"")</f>
        <v>LITTORAL</v>
      </c>
      <c r="D2431" s="1" t="s">
        <v>11</v>
      </c>
      <c r="E2431" s="1" t="s">
        <v>12</v>
      </c>
      <c r="F2431" s="3" t="s">
        <v>31</v>
      </c>
      <c r="G2431" s="1" t="s">
        <v>3718</v>
      </c>
      <c r="H2431" s="42" t="str">
        <f>_xlfn.XLOOKUP(B2431,[2]CALCULATION!$B:$B,[2]CALCULATION!$H:$H,"")</f>
        <v>ZTE</v>
      </c>
      <c r="I2431" s="34">
        <v>0</v>
      </c>
      <c r="J2431" s="34">
        <v>0</v>
      </c>
      <c r="K2431" s="34">
        <v>0</v>
      </c>
      <c r="L2431" s="34">
        <v>0</v>
      </c>
      <c r="M2431" s="34">
        <v>0</v>
      </c>
      <c r="N2431" s="34">
        <v>0</v>
      </c>
      <c r="O2431" s="34">
        <v>0</v>
      </c>
      <c r="P2431" s="34">
        <v>0</v>
      </c>
      <c r="Q2431" s="34">
        <v>0</v>
      </c>
      <c r="R2431" s="34">
        <v>0</v>
      </c>
      <c r="S2431" s="35">
        <v>0</v>
      </c>
      <c r="T2431" s="35">
        <v>0</v>
      </c>
      <c r="U2431" s="35">
        <v>0</v>
      </c>
      <c r="V2431" s="35">
        <v>0</v>
      </c>
      <c r="W2431" s="35">
        <v>0</v>
      </c>
      <c r="X2431" s="35">
        <v>0</v>
      </c>
      <c r="Y2431" s="35">
        <v>0</v>
      </c>
      <c r="Z2431" s="35">
        <v>0</v>
      </c>
      <c r="AA2431" s="35">
        <v>0</v>
      </c>
      <c r="AB2431" s="35">
        <v>0</v>
      </c>
      <c r="AC2431" s="35">
        <v>0</v>
      </c>
      <c r="AD2431" s="35">
        <v>0</v>
      </c>
      <c r="AE2431" s="58" t="s">
        <v>5560</v>
      </c>
      <c r="AF2431" s="58"/>
      <c r="AG2431" s="57" t="str" cm="1">
        <f t="array" ref="AG2431">IFERROR(_xlfn.IFS(
AI2431="MPR ISSUE","PDH",
AI2431="BSS Hardware Issue","BSS",
AI2431="Sites strategiques, MLL, Pylone, etc.","ENVTECH",
AI2431="AKTIVCO DEFAUT GE &amp; POWER Cabinet","AKTIVCO",
AI2431="AKTIVCO Coupure ENEO &amp; Baisse de tension","AKTIVCO GRID ONLY",
AI2431="Coupure ENEO &amp; Baisse de tension","IHS GRID ONLY",
AI2431="Defaut GE &amp; POWER Cabinet","IHS",
AI2431="Sharing","Partners",
AI2431="Sites strategiques &amp; DataCenter","SST &amp; DC",
AI2431="Exclu","Exclu",
AI2431="SAT","SAT",
AI2431="SPARE-ISSUE","SPARE-ISSUE",
AI2431="Fiber CAmtel","TRANS_FO_CAMTEL",
AI2431="Fiber AOF","Fiber AOF",
AI2431="Projet OCM (HUAWEI)","TRAVAUX-HUAWEI",
AI2431="Projet OCM (NOKIA)","TRAVAUX-NOKIA",
AI2431="ACCESS-ISSUE","ACCESS-ISSUE",
AI2431="Projet OCM (ZTE, NOKIA, autres projets)","TRAVAUX OCM",
AI2431="No root CAuse","No root cause",
AI2431="ODU HS","PDH",
AI2431="IP &amp; VLAN","PDH",
AI2431="Warehouse HUAWEI","SPARE-ISSUE",
AI2431="SPARE-HS","SPARE-ISSUE",
AI2431="Power Telco","BSS",AI2431="no impacts","no impacts"
),"")</f>
        <v>no impacts</v>
      </c>
      <c r="AH2431" s="57" t="str" cm="1">
        <f t="array" ref="AH2431">IFERROR(_xlfn.IFS(
AI2431="MPR ISSUE","TX ISSUE",
AI2431="BSS Hardware Issue","RAN ISSUE",
AI2431="Sites strategiques, MLL, Pylone, etc.","ENVTECH",
AI2431="AKTIVCO DEFAUT GE &amp; POWER Cabinet","POWER ISSUE",
AI2431="AKTIVCO Coupure ENEO &amp; Baisse de tension","POWER ISSUE",
AI2431="Coupure ENEO &amp; Baisse de tension","POWER ISSUE",
AI2431="Defaut GE &amp; POWER Cabinet","POWER ISSUE",
AI2431="Sharing","POWER ISSUE",
AI2431="Sites strategiques &amp; DataCenter","POWER ISSUE",
AI2431="Exclu","Exclu",
AI2431="SAT","TX ISSUE",
AI2431="SPARE-ISSUE","SPARE-ISSUE",
AI2431="Fiber CAmtel","TX ISSUE",
AI2431="Fiber AOF","TX ISSUE",
AI2431="Projet OCM (HUAWEI)","TRAVAUX-HUAWEI",
AI2431="Projet OCM (NOKIA)","TRAVAUX -NOKIA",
AI2431="ACCESS-ISSUE","ACCESS-ISSUE",
AI2431="Projet OCM (ZTE, NOKIA, autres projets)","TRAVAUX OCM",
AI2431="No root CAuse","No root cause",
AI2431="ODU HS","TX ISSUE",
AI2431="IP &amp; VLAN","TX ISSUE",
AI2431="Warehouse HUAWEI","SPARE-ISSUE",
AI2431="SPARE-HS","SPARE-ISSUE",
AI2431="Power Telco","RAN ISSUE",AI2431="no impacts","no impacts"
),"")</f>
        <v>no impacts</v>
      </c>
      <c r="AI2431" s="85" t="s">
        <v>5998</v>
      </c>
      <c r="AJ2431" s="57" t="str" cm="1">
        <f t="array" ref="AJ2431">IFERROR(_xlfn.IFS(
AI2431="MPR ISSUE","ACTIVE",
AI2431="BSS Hardware Issue","ACTIVE",
AI2431="Sites strategiques, MLL, Pylone, etc.","PASSIVE",
AI2431="AKTIVCO DEFAUT GE &amp; POWER Cabinet","PASSIVE",
AI2431="AKTIVCO Coupure ENEO &amp; Baisse de tension","PASSIVE",
AI2431="Coupure ENEO &amp; Baisse de tension","PASSIVE",
AI2431="Defaut GE &amp; POWER Cabinet","PASSIVE",
AI2431="Sharing","PASSIVE",
AI2431="Sites strategiques &amp; DataCenter","PASSIVE",
AI2431="Exclu","Exclu",
AI2431="SAT","ACTIVE",
AI2431="SPARE-ISSUE","SPARE-ISSUE",
AI2431="Fiber CAmtel","ACTIVE",
AI2431="Fiber AOF","ACTIVE",
AI2431="Projet OCM (HUAWEI)","PLANNED WORKS",
AI2431="Projet OCM (NOKIA)","PLANNED WORKS",
AI2431="ACCESS-ISSUE","ACCESS-ISSUE",
AI2431="Projet OCM (ZTE, NOKIA, autres projets)","PLANNED WORKS",
AI2431="No root CAuse","No root cause",
AI2431="ODU HS","ACTIVE",
AI2431="IP &amp; VLAN","ACTIVE",
AI2431="Warehouse HUAWEI","SPARE-ISSUE",
AI2431="SPARE-HS","SPARE-ISSUE",
AI2431="Power Telco","ACTIVE", AI2431="no impacts","no impacts"
),"")</f>
        <v>no impacts</v>
      </c>
      <c r="AK2431" s="23" t="s">
        <v>5537</v>
      </c>
      <c r="AL2431" s="23" t="str">
        <f t="shared" si="71"/>
        <v>LIT_494</v>
      </c>
      <c r="AM2431" s="9"/>
      <c r="AN2431" s="9" t="s">
        <v>5537</v>
      </c>
      <c r="AO2431" s="23" t="str">
        <f>_xlfn.XLOOKUP(B2431,'INCIDENT-05-03-2026'!E:E,'INCIDENT-05-03-2026'!F:F,"")</f>
        <v/>
      </c>
      <c r="AP2431" s="7" t="s">
        <v>5537</v>
      </c>
      <c r="AQ2431" s="6"/>
      <c r="AR2431" s="7"/>
      <c r="AS2431" s="3" t="str">
        <f>_xlfn.XLOOKUP(B2431,'[3]tt num | region | site id'!$C:$C,'[3]tt num | region | site id'!$Q:$Q,"")</f>
        <v/>
      </c>
      <c r="AT2431" s="24" t="str">
        <f>_xlfn.XLOOKUP(B2431,'[4]Cells Huawei 03052026 12h'!$B:$B,'[4]Cells Huawei 03052026 12h'!$T:$T,"")</f>
        <v/>
      </c>
      <c r="AU2431" s="24" t="str">
        <f>_xlfn.XLOOKUP(B2431,'[5]cells down 02052026 8h50'!$B:$B,'[5]cells down 02052026 8h50'!$R:$R,"")</f>
        <v/>
      </c>
      <c r="AV2431" s="24" t="str">
        <f>_xlfn.XLOOKUP(B2431,'[5]cells down 02052026 13h50'!$B:$B,'[5]cells down 02052026 13h50'!$R:$R,"")</f>
        <v/>
      </c>
      <c r="AW2431" s="24" t="str">
        <f>_xlfn.XLOOKUP(B2431,'[5]cells down 02052026 13h50'!$B:$B,'[5]cells down 02052026 13h50'!$R:$R,"")</f>
        <v/>
      </c>
      <c r="AX2431" s="24" t="str">
        <f>_xlfn.XLOOKUP(B2431,'[6]cell downs 03052026 8h40 '!$B:$B,'[6]cell downs 03052026 8h40 '!$R:$R,"")</f>
        <v/>
      </c>
      <c r="AY2431" s="24" t="str">
        <f>_xlfn.XLOOKUP(B2431,'[7]ALL SITES DOWN'!$D:$D,'[7]ALL SITES DOWN'!$J:$J,"")</f>
        <v/>
      </c>
      <c r="AZ2431" s="24" t="str">
        <f>_xlfn.XLOOKUP(B2431,'[8]ALL SITES DOWN'!$D:$D,'[8]ALL SITES DOWN'!$J:$J,"")</f>
        <v/>
      </c>
      <c r="BA2431" s="9" t="str">
        <f>_xlfn.XLOOKUP(B2431,[9]sheet1!$AC:$AC,[9]sheet1!$AF:$AF,"")</f>
        <v/>
      </c>
      <c r="BB2431" s="14" t="s">
        <v>5537</v>
      </c>
      <c r="BC2431" s="14" t="s">
        <v>5537</v>
      </c>
      <c r="BD2431" s="14" t="str">
        <f>_xlfn.XLOOKUP(B2431,'[10]cell downs 18042026 17h'!$B:$B,'[10]cell downs 18042026 17h'!$B:$B,"")</f>
        <v/>
      </c>
      <c r="BE2431" s="14" t="str">
        <f>_xlfn.XLOOKUP(B2431,'[11]Cells Huawei 19042026 15h'!$B:$B,'[11]Cells Huawei 19042026 15h'!$B:$B,"")</f>
        <v/>
      </c>
      <c r="BF2431" s="9" t="str">
        <f>_xlfn.XLOOKUP(B2431,'[12]cells down 19042026 9H40'!$B:$B,'[12]cells down 19042026 9H40'!$B:$B,"")</f>
        <v/>
      </c>
      <c r="BG2431" s="9" t="s">
        <v>5124</v>
      </c>
      <c r="BH2431" s="9" t="s">
        <v>12</v>
      </c>
    </row>
    <row r="2432" spans="1:60" s="26" customFormat="1" x14ac:dyDescent="0.3">
      <c r="A2432" s="1" t="s">
        <v>4061</v>
      </c>
      <c r="B2432" s="8" t="s">
        <v>5128</v>
      </c>
      <c r="C2432" s="3" t="str">
        <f>_xlfn.XLOOKUP(B2432,'[1]daily break down'!$D:$D,'[1]daily break down'!$E:$E,"")</f>
        <v>CENTRE</v>
      </c>
      <c r="D2432" s="1" t="s">
        <v>21</v>
      </c>
      <c r="E2432" s="1" t="s">
        <v>710</v>
      </c>
      <c r="F2432" s="3" t="s">
        <v>226</v>
      </c>
      <c r="G2432" s="1" t="s">
        <v>4061</v>
      </c>
      <c r="H2432" s="41" t="str">
        <f>_xlfn.XLOOKUP(B2432,[2]CALCULATION!$B:$B,[2]CALCULATION!$H:$H,"")</f>
        <v>NOKIA</v>
      </c>
      <c r="I2432" s="34">
        <v>0</v>
      </c>
      <c r="J2432" s="34">
        <v>0</v>
      </c>
      <c r="K2432" s="34">
        <v>0</v>
      </c>
      <c r="L2432" s="34">
        <v>0</v>
      </c>
      <c r="M2432" s="34">
        <v>0</v>
      </c>
      <c r="N2432" s="34">
        <v>0</v>
      </c>
      <c r="O2432" s="34">
        <v>0</v>
      </c>
      <c r="P2432" s="34">
        <v>0</v>
      </c>
      <c r="Q2432" s="34">
        <v>0</v>
      </c>
      <c r="R2432" s="34">
        <v>0</v>
      </c>
      <c r="S2432" s="35">
        <v>0</v>
      </c>
      <c r="T2432" s="35">
        <v>0</v>
      </c>
      <c r="U2432" s="35">
        <v>0</v>
      </c>
      <c r="V2432" s="35">
        <v>0</v>
      </c>
      <c r="W2432" s="35">
        <v>0</v>
      </c>
      <c r="X2432" s="35">
        <v>0</v>
      </c>
      <c r="Y2432" s="35">
        <v>0</v>
      </c>
      <c r="Z2432" s="35">
        <v>0</v>
      </c>
      <c r="AA2432" s="35">
        <v>0</v>
      </c>
      <c r="AB2432" s="35">
        <v>0</v>
      </c>
      <c r="AC2432" s="35">
        <v>0</v>
      </c>
      <c r="AD2432" s="35">
        <v>0</v>
      </c>
      <c r="AE2432" s="58" t="s">
        <v>5560</v>
      </c>
      <c r="AF2432" s="58"/>
      <c r="AG2432" s="57" t="str" cm="1">
        <f t="array" ref="AG2432">IFERROR(_xlfn.IFS(
AI2432="MPR ISSUE","PDH",
AI2432="BSS Hardware Issue","BSS",
AI2432="Sites strategiques, MLL, Pylone, etc.","ENVTECH",
AI2432="AKTIVCO DEFAUT GE &amp; POWER Cabinet","AKTIVCO",
AI2432="AKTIVCO Coupure ENEO &amp; Baisse de tension","AKTIVCO GRID ONLY",
AI2432="Coupure ENEO &amp; Baisse de tension","IHS GRID ONLY",
AI2432="Defaut GE &amp; POWER Cabinet","IHS",
AI2432="Sharing","Partners",
AI2432="Sites strategiques &amp; DataCenter","SST &amp; DC",
AI2432="Exclu","Exclu",
AI2432="SAT","SAT",
AI2432="SPARE-ISSUE","SPARE-ISSUE",
AI2432="Fiber CAmtel","TRANS_FO_CAMTEL",
AI2432="Fiber AOF","Fiber AOF",
AI2432="Projet OCM (HUAWEI)","TRAVAUX-HUAWEI",
AI2432="Projet OCM (NOKIA)","TRAVAUX-NOKIA",
AI2432="ACCESS-ISSUE","ACCESS-ISSUE",
AI2432="Projet OCM (ZTE, NOKIA, autres projets)","TRAVAUX OCM",
AI2432="No root CAuse","No root cause",
AI2432="ODU HS","PDH",
AI2432="IP &amp; VLAN","PDH",
AI2432="Warehouse HUAWEI","SPARE-ISSUE",
AI2432="SPARE-HS","SPARE-ISSUE",
AI2432="Power Telco","BSS",AI2432="no impacts","no impacts"
),"")</f>
        <v>no impacts</v>
      </c>
      <c r="AH2432" s="57" t="str" cm="1">
        <f t="array" ref="AH2432">IFERROR(_xlfn.IFS(
AI2432="MPR ISSUE","TX ISSUE",
AI2432="BSS Hardware Issue","RAN ISSUE",
AI2432="Sites strategiques, MLL, Pylone, etc.","ENVTECH",
AI2432="AKTIVCO DEFAUT GE &amp; POWER Cabinet","POWER ISSUE",
AI2432="AKTIVCO Coupure ENEO &amp; Baisse de tension","POWER ISSUE",
AI2432="Coupure ENEO &amp; Baisse de tension","POWER ISSUE",
AI2432="Defaut GE &amp; POWER Cabinet","POWER ISSUE",
AI2432="Sharing","POWER ISSUE",
AI2432="Sites strategiques &amp; DataCenter","POWER ISSUE",
AI2432="Exclu","Exclu",
AI2432="SAT","TX ISSUE",
AI2432="SPARE-ISSUE","SPARE-ISSUE",
AI2432="Fiber CAmtel","TX ISSUE",
AI2432="Fiber AOF","TX ISSUE",
AI2432="Projet OCM (HUAWEI)","TRAVAUX-HUAWEI",
AI2432="Projet OCM (NOKIA)","TRAVAUX -NOKIA",
AI2432="ACCESS-ISSUE","ACCESS-ISSUE",
AI2432="Projet OCM (ZTE, NOKIA, autres projets)","TRAVAUX OCM",
AI2432="No root CAuse","No root cause",
AI2432="ODU HS","TX ISSUE",
AI2432="IP &amp; VLAN","TX ISSUE",
AI2432="Warehouse HUAWEI","SPARE-ISSUE",
AI2432="SPARE-HS","SPARE-ISSUE",
AI2432="Power Telco","RAN ISSUE",AI2432="no impacts","no impacts"
),"")</f>
        <v>no impacts</v>
      </c>
      <c r="AI2432" s="85" t="s">
        <v>5998</v>
      </c>
      <c r="AJ2432" s="57" t="str" cm="1">
        <f t="array" ref="AJ2432">IFERROR(_xlfn.IFS(
AI2432="MPR ISSUE","ACTIVE",
AI2432="BSS Hardware Issue","ACTIVE",
AI2432="Sites strategiques, MLL, Pylone, etc.","PASSIVE",
AI2432="AKTIVCO DEFAUT GE &amp; POWER Cabinet","PASSIVE",
AI2432="AKTIVCO Coupure ENEO &amp; Baisse de tension","PASSIVE",
AI2432="Coupure ENEO &amp; Baisse de tension","PASSIVE",
AI2432="Defaut GE &amp; POWER Cabinet","PASSIVE",
AI2432="Sharing","PASSIVE",
AI2432="Sites strategiques &amp; DataCenter","PASSIVE",
AI2432="Exclu","Exclu",
AI2432="SAT","ACTIVE",
AI2432="SPARE-ISSUE","SPARE-ISSUE",
AI2432="Fiber CAmtel","ACTIVE",
AI2432="Fiber AOF","ACTIVE",
AI2432="Projet OCM (HUAWEI)","PLANNED WORKS",
AI2432="Projet OCM (NOKIA)","PLANNED WORKS",
AI2432="ACCESS-ISSUE","ACCESS-ISSUE",
AI2432="Projet OCM (ZTE, NOKIA, autres projets)","PLANNED WORKS",
AI2432="No root CAuse","No root cause",
AI2432="ODU HS","ACTIVE",
AI2432="IP &amp; VLAN","ACTIVE",
AI2432="Warehouse HUAWEI","SPARE-ISSUE",
AI2432="SPARE-HS","SPARE-ISSUE",
AI2432="Power Telco","ACTIVE", AI2432="no impacts","no impacts"
),"")</f>
        <v>no impacts</v>
      </c>
      <c r="AK2432" s="23" t="s">
        <v>5537</v>
      </c>
      <c r="AL2432" s="23" t="str">
        <f t="shared" si="71"/>
        <v>EST_009</v>
      </c>
      <c r="AM2432" s="9"/>
      <c r="AN2432" s="9" t="s">
        <v>5537</v>
      </c>
      <c r="AO2432" s="23" t="str">
        <f>_xlfn.XLOOKUP(B2432,'INCIDENT-05-03-2026'!E:E,'INCIDENT-05-03-2026'!F:F,"")</f>
        <v/>
      </c>
      <c r="AP2432" s="7" t="s">
        <v>5537</v>
      </c>
      <c r="AQ2432" s="6"/>
      <c r="AR2432" s="7"/>
      <c r="AS2432" s="3" t="str">
        <f>_xlfn.XLOOKUP(B2432,'[3]tt num | region | site id'!$C:$C,'[3]tt num | region | site id'!$Q:$Q,"")</f>
        <v/>
      </c>
      <c r="AT2432" s="24" t="str">
        <f>_xlfn.XLOOKUP(B2432,'[4]Cells Huawei 03052026 12h'!$B:$B,'[4]Cells Huawei 03052026 12h'!$T:$T,"")</f>
        <v/>
      </c>
      <c r="AU2432" s="24" t="str">
        <f>_xlfn.XLOOKUP(B2432,'[5]cells down 02052026 8h50'!$B:$B,'[5]cells down 02052026 8h50'!$R:$R,"")</f>
        <v/>
      </c>
      <c r="AV2432" s="24" t="str">
        <f>_xlfn.XLOOKUP(B2432,'[5]cells down 02052026 13h50'!$B:$B,'[5]cells down 02052026 13h50'!$R:$R,"")</f>
        <v/>
      </c>
      <c r="AW2432" s="24" t="str">
        <f>_xlfn.XLOOKUP(B2432,'[5]cells down 02052026 13h50'!$B:$B,'[5]cells down 02052026 13h50'!$R:$R,"")</f>
        <v/>
      </c>
      <c r="AX2432" s="24" t="str">
        <f>_xlfn.XLOOKUP(B2432,'[6]cell downs 03052026 8h40 '!$B:$B,'[6]cell downs 03052026 8h40 '!$R:$R,"")</f>
        <v/>
      </c>
      <c r="AY2432" s="24" t="str">
        <f>_xlfn.XLOOKUP(B2432,'[7]ALL SITES DOWN'!$D:$D,'[7]ALL SITES DOWN'!$J:$J,"")</f>
        <v/>
      </c>
      <c r="AZ2432" s="24" t="str">
        <f>_xlfn.XLOOKUP(B2432,'[8]ALL SITES DOWN'!$D:$D,'[8]ALL SITES DOWN'!$J:$J,"")</f>
        <v/>
      </c>
      <c r="BA2432" s="9" t="str">
        <f>_xlfn.XLOOKUP(B2432,[9]sheet1!$AC:$AC,[9]sheet1!$AF:$AF,"")</f>
        <v/>
      </c>
      <c r="BB2432" s="14" t="s">
        <v>5537</v>
      </c>
      <c r="BC2432" s="14" t="s">
        <v>5537</v>
      </c>
      <c r="BD2432" s="14" t="str">
        <f>_xlfn.XLOOKUP(B2432,'[10]cell downs 18042026 17h'!$B:$B,'[10]cell downs 18042026 17h'!$B:$B,"")</f>
        <v/>
      </c>
      <c r="BE2432" s="14" t="str">
        <f>_xlfn.XLOOKUP(B2432,'[11]Cells Huawei 19042026 15h'!$B:$B,'[11]Cells Huawei 19042026 15h'!$B:$B,"")</f>
        <v/>
      </c>
      <c r="BF2432" s="9" t="str">
        <f>_xlfn.XLOOKUP(B2432,'[12]cells down 19042026 9H40'!$B:$B,'[12]cells down 19042026 9H40'!$B:$B,"")</f>
        <v/>
      </c>
      <c r="BG2432" s="9" t="s">
        <v>5537</v>
      </c>
      <c r="BH2432" s="9" t="s">
        <v>5537</v>
      </c>
    </row>
    <row r="2433" spans="1:60" s="26" customFormat="1" x14ac:dyDescent="0.3">
      <c r="A2433" s="1" t="s">
        <v>5131</v>
      </c>
      <c r="B2433" s="8" t="s">
        <v>5132</v>
      </c>
      <c r="C2433" s="3" t="str">
        <f>_xlfn.XLOOKUP(B2433,'[1]daily break down'!$D:$D,'[1]daily break down'!$E:$E,"")</f>
        <v>LITTORAL</v>
      </c>
      <c r="D2433" s="1" t="s">
        <v>11</v>
      </c>
      <c r="E2433" s="1" t="s">
        <v>12</v>
      </c>
      <c r="F2433" s="3" t="s">
        <v>69</v>
      </c>
      <c r="G2433" s="1" t="s">
        <v>5133</v>
      </c>
      <c r="H2433" s="42" t="str">
        <f>_xlfn.XLOOKUP(B2433,[2]CALCULATION!$B:$B,[2]CALCULATION!$H:$H,"")</f>
        <v>ZTE</v>
      </c>
      <c r="I2433" s="34">
        <v>0</v>
      </c>
      <c r="J2433" s="34">
        <v>0</v>
      </c>
      <c r="K2433" s="34">
        <v>0</v>
      </c>
      <c r="L2433" s="34">
        <v>0</v>
      </c>
      <c r="M2433" s="34">
        <v>0</v>
      </c>
      <c r="N2433" s="34">
        <v>0</v>
      </c>
      <c r="O2433" s="34">
        <v>0</v>
      </c>
      <c r="P2433" s="34">
        <v>0</v>
      </c>
      <c r="Q2433" s="34">
        <v>0</v>
      </c>
      <c r="R2433" s="34">
        <v>0</v>
      </c>
      <c r="S2433" s="35">
        <v>0</v>
      </c>
      <c r="T2433" s="35">
        <v>0</v>
      </c>
      <c r="U2433" s="35">
        <v>0</v>
      </c>
      <c r="V2433" s="35">
        <v>0</v>
      </c>
      <c r="W2433" s="35">
        <v>0</v>
      </c>
      <c r="X2433" s="35">
        <v>0</v>
      </c>
      <c r="Y2433" s="35">
        <v>0</v>
      </c>
      <c r="Z2433" s="35">
        <v>0</v>
      </c>
      <c r="AA2433" s="35">
        <v>0</v>
      </c>
      <c r="AB2433" s="35">
        <v>0</v>
      </c>
      <c r="AC2433" s="35">
        <v>0</v>
      </c>
      <c r="AD2433" s="35">
        <v>0</v>
      </c>
      <c r="AE2433" s="58" t="s">
        <v>5560</v>
      </c>
      <c r="AF2433" s="58"/>
      <c r="AG2433" s="57" t="str" cm="1">
        <f t="array" ref="AG2433">IFERROR(_xlfn.IFS(
AI2433="MPR ISSUE","PDH",
AI2433="BSS Hardware Issue","BSS",
AI2433="Sites strategiques, MLL, Pylone, etc.","ENVTECH",
AI2433="AKTIVCO DEFAUT GE &amp; POWER Cabinet","AKTIVCO",
AI2433="AKTIVCO Coupure ENEO &amp; Baisse de tension","AKTIVCO GRID ONLY",
AI2433="Coupure ENEO &amp; Baisse de tension","IHS GRID ONLY",
AI2433="Defaut GE &amp; POWER Cabinet","IHS",
AI2433="Sharing","Partners",
AI2433="Sites strategiques &amp; DataCenter","SST &amp; DC",
AI2433="Exclu","Exclu",
AI2433="SAT","SAT",
AI2433="SPARE-ISSUE","SPARE-ISSUE",
AI2433="Fiber CAmtel","TRANS_FO_CAMTEL",
AI2433="Fiber AOF","Fiber AOF",
AI2433="Projet OCM (HUAWEI)","TRAVAUX-HUAWEI",
AI2433="Projet OCM (NOKIA)","TRAVAUX-NOKIA",
AI2433="ACCESS-ISSUE","ACCESS-ISSUE",
AI2433="Projet OCM (ZTE, NOKIA, autres projets)","TRAVAUX OCM",
AI2433="No root CAuse","No root cause",
AI2433="ODU HS","PDH",
AI2433="IP &amp; VLAN","PDH",
AI2433="Warehouse HUAWEI","SPARE-ISSUE",
AI2433="SPARE-HS","SPARE-ISSUE",
AI2433="Power Telco","BSS",AI2433="no impacts","no impacts"
),"")</f>
        <v>Fiber AOF</v>
      </c>
      <c r="AH2433" s="57" t="str" cm="1">
        <f t="array" ref="AH2433">IFERROR(_xlfn.IFS(
AI2433="MPR ISSUE","TX ISSUE",
AI2433="BSS Hardware Issue","RAN ISSUE",
AI2433="Sites strategiques, MLL, Pylone, etc.","ENVTECH",
AI2433="AKTIVCO DEFAUT GE &amp; POWER Cabinet","POWER ISSUE",
AI2433="AKTIVCO Coupure ENEO &amp; Baisse de tension","POWER ISSUE",
AI2433="Coupure ENEO &amp; Baisse de tension","POWER ISSUE",
AI2433="Defaut GE &amp; POWER Cabinet","POWER ISSUE",
AI2433="Sharing","POWER ISSUE",
AI2433="Sites strategiques &amp; DataCenter","POWER ISSUE",
AI2433="Exclu","Exclu",
AI2433="SAT","TX ISSUE",
AI2433="SPARE-ISSUE","SPARE-ISSUE",
AI2433="Fiber CAmtel","TX ISSUE",
AI2433="Fiber AOF","TX ISSUE",
AI2433="Projet OCM (HUAWEI)","TRAVAUX-HUAWEI",
AI2433="Projet OCM (NOKIA)","TRAVAUX -NOKIA",
AI2433="ACCESS-ISSUE","ACCESS-ISSUE",
AI2433="Projet OCM (ZTE, NOKIA, autres projets)","TRAVAUX OCM",
AI2433="No root CAuse","No root cause",
AI2433="ODU HS","TX ISSUE",
AI2433="IP &amp; VLAN","TX ISSUE",
AI2433="Warehouse HUAWEI","SPARE-ISSUE",
AI2433="SPARE-HS","SPARE-ISSUE",
AI2433="Power Telco","RAN ISSUE",AI2433="no impacts","no impacts"
),"")</f>
        <v>TX ISSUE</v>
      </c>
      <c r="AI2433" s="85" t="s">
        <v>5917</v>
      </c>
      <c r="AJ2433" s="57" t="str" cm="1">
        <f t="array" ref="AJ2433">IFERROR(_xlfn.IFS(
AI2433="MPR ISSUE","ACTIVE",
AI2433="BSS Hardware Issue","ACTIVE",
AI2433="Sites strategiques, MLL, Pylone, etc.","PASSIVE",
AI2433="AKTIVCO DEFAUT GE &amp; POWER Cabinet","PASSIVE",
AI2433="AKTIVCO Coupure ENEO &amp; Baisse de tension","PASSIVE",
AI2433="Coupure ENEO &amp; Baisse de tension","PASSIVE",
AI2433="Defaut GE &amp; POWER Cabinet","PASSIVE",
AI2433="Sharing","PASSIVE",
AI2433="Sites strategiques &amp; DataCenter","PASSIVE",
AI2433="Exclu","Exclu",
AI2433="SAT","ACTIVE",
AI2433="SPARE-ISSUE","SPARE-ISSUE",
AI2433="Fiber CAmtel","ACTIVE",
AI2433="Fiber AOF","ACTIVE",
AI2433="Projet OCM (HUAWEI)","PLANNED WORKS",
AI2433="Projet OCM (NOKIA)","PLANNED WORKS",
AI2433="ACCESS-ISSUE","ACCESS-ISSUE",
AI2433="Projet OCM (ZTE, NOKIA, autres projets)","PLANNED WORKS",
AI2433="No root CAuse","No root cause",
AI2433="ODU HS","ACTIVE",
AI2433="IP &amp; VLAN","ACTIVE",
AI2433="Warehouse HUAWEI","SPARE-ISSUE",
AI2433="SPARE-HS","SPARE-ISSUE",
AI2433="Power Telco","ACTIVE", AI2433="no impacts","no impacts"
),"")</f>
        <v>ACTIVE</v>
      </c>
      <c r="AK2433" s="23" t="s">
        <v>5901</v>
      </c>
      <c r="AL2433" s="23" t="str">
        <f t="shared" si="71"/>
        <v>SUD_215</v>
      </c>
      <c r="AM2433" s="9"/>
      <c r="AN2433" s="9" t="s">
        <v>5537</v>
      </c>
      <c r="AO2433" s="23" t="str">
        <f>_xlfn.XLOOKUP(B2433,'INCIDENT-05-03-2026'!E:E,'INCIDENT-05-03-2026'!F:F,"")</f>
        <v/>
      </c>
      <c r="AP2433" s="7" t="s">
        <v>5537</v>
      </c>
      <c r="AQ2433" s="6"/>
      <c r="AR2433" s="7"/>
      <c r="AS2433" s="3" t="str">
        <f>_xlfn.XLOOKUP(B2433,'[3]tt num | region | site id'!$C:$C,'[3]tt num | region | site id'!$Q:$Q,"")</f>
        <v/>
      </c>
      <c r="AT2433" s="24" t="str">
        <f>_xlfn.XLOOKUP(B2433,'[4]Cells Huawei 03052026 12h'!$B:$B,'[4]Cells Huawei 03052026 12h'!$T:$T,"")</f>
        <v/>
      </c>
      <c r="AU2433" s="24" t="str">
        <f>_xlfn.XLOOKUP(B2433,'[5]cells down 02052026 8h50'!$B:$B,'[5]cells down 02052026 8h50'!$R:$R,"")</f>
        <v/>
      </c>
      <c r="AV2433" s="24" t="str">
        <f>_xlfn.XLOOKUP(B2433,'[5]cells down 02052026 13h50'!$B:$B,'[5]cells down 02052026 13h50'!$R:$R,"")</f>
        <v/>
      </c>
      <c r="AW2433" s="24" t="str">
        <f>_xlfn.XLOOKUP(B2433,'[5]cells down 02052026 13h50'!$B:$B,'[5]cells down 02052026 13h50'!$R:$R,"")</f>
        <v/>
      </c>
      <c r="AX2433" s="24" t="str">
        <f>_xlfn.XLOOKUP(B2433,'[6]cell downs 03052026 8h40 '!$B:$B,'[6]cell downs 03052026 8h40 '!$R:$R,"")</f>
        <v/>
      </c>
      <c r="AY2433" s="24" t="str">
        <f>_xlfn.XLOOKUP(B2433,'[7]ALL SITES DOWN'!$D:$D,'[7]ALL SITES DOWN'!$J:$J,"")</f>
        <v>(05/03/2026 com ran 17h): 03.05.2026: Le FME Etant Toujours sur Apouh et vu le climat actuel(Pluie dans la zone), l'intervention se fera demain 04.05.2026
03.05.2026: Spare(Fibre Optique) recu. FME Yannick Mbah will have a look ETA=03:00 PM
02.05.2026: Spare pas recu d'apres le RM. Relance du transporteur en Cours et Update ASAP
02.05.2026 SPM: This was outbound yesterday we will just have to formalize things through mail!!!! ETD=02.05.2026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v>
      </c>
      <c r="AZ2433" s="24" t="str">
        <f>_xlfn.XLOOKUP(B2433,'[8]ALL SITES DOWN'!$D:$D,'[8]ALL SITES DOWN'!$J:$J,"")</f>
        <v>(05/03/2026 com ran 10h): 03.05.2026: Spare(Fibre Optique) recu. FME Yannick Mbah will have a look ETA=03:00 PM
02.05.2026: Spare pas recu d'apres le RM. Relance du transporteur en Cours et Update ASAP
02.05.2026 SPM: This was outbound yesterday we will just have to formalize things through mail!!!! ETD=02.05.2026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v>
      </c>
      <c r="BA2433" s="9" t="str">
        <f>_xlfn.XLOOKUP(B2433,[9]sheet1!$AC:$AC,[9]sheet1!$AF:$AF,"")</f>
        <v/>
      </c>
      <c r="BB2433" s="14" t="s">
        <v>5537</v>
      </c>
      <c r="BC2433" s="14" t="s">
        <v>5537</v>
      </c>
      <c r="BD2433" s="14" t="str">
        <f>_xlfn.XLOOKUP(B2433,'[10]cell downs 18042026 17h'!$B:$B,'[10]cell downs 18042026 17h'!$B:$B,"")</f>
        <v/>
      </c>
      <c r="BE2433" s="14" t="str">
        <f>_xlfn.XLOOKUP(B2433,'[11]Cells Huawei 19042026 15h'!$B:$B,'[11]Cells Huawei 19042026 15h'!$B:$B,"")</f>
        <v/>
      </c>
      <c r="BF2433" s="9" t="str">
        <f>_xlfn.XLOOKUP(B2433,'[12]cells down 19042026 9H40'!$B:$B,'[12]cells down 19042026 9H40'!$B:$B,"")</f>
        <v/>
      </c>
      <c r="BG2433" s="9" t="s">
        <v>5132</v>
      </c>
      <c r="BH2433" s="9" t="s">
        <v>12</v>
      </c>
    </row>
    <row r="2434" spans="1:60" s="26" customFormat="1" x14ac:dyDescent="0.3">
      <c r="A2434" s="1" t="s">
        <v>5138</v>
      </c>
      <c r="B2434" s="8" t="s">
        <v>5139</v>
      </c>
      <c r="C2434" s="3" t="str">
        <f>_xlfn.XLOOKUP(B2434,'[1]daily break down'!$D:$D,'[1]daily break down'!$E:$E,"")</f>
        <v>LITTORAL</v>
      </c>
      <c r="D2434" s="1" t="s">
        <v>21</v>
      </c>
      <c r="E2434" s="1" t="s">
        <v>36</v>
      </c>
      <c r="F2434" s="3" t="s">
        <v>31</v>
      </c>
      <c r="G2434" s="1" t="s">
        <v>5140</v>
      </c>
      <c r="H2434" s="42" t="str">
        <f>_xlfn.XLOOKUP(B2434,[2]CALCULATION!$B:$B,[2]CALCULATION!$H:$H,"")</f>
        <v>ZTE</v>
      </c>
      <c r="I2434" s="34">
        <v>0</v>
      </c>
      <c r="J2434" s="34">
        <v>0</v>
      </c>
      <c r="K2434" s="34">
        <v>0</v>
      </c>
      <c r="L2434" s="34">
        <v>0</v>
      </c>
      <c r="M2434" s="34">
        <v>0</v>
      </c>
      <c r="N2434" s="34">
        <v>0</v>
      </c>
      <c r="O2434" s="34">
        <v>0</v>
      </c>
      <c r="P2434" s="34">
        <v>0</v>
      </c>
      <c r="Q2434" s="34">
        <v>0</v>
      </c>
      <c r="R2434" s="34">
        <v>0</v>
      </c>
      <c r="S2434" s="35">
        <v>0</v>
      </c>
      <c r="T2434" s="35">
        <v>0</v>
      </c>
      <c r="U2434" s="35">
        <v>0</v>
      </c>
      <c r="V2434" s="35">
        <v>0</v>
      </c>
      <c r="W2434" s="35">
        <v>0</v>
      </c>
      <c r="X2434" s="35">
        <v>0</v>
      </c>
      <c r="Y2434" s="35">
        <v>0</v>
      </c>
      <c r="Z2434" s="35">
        <v>0</v>
      </c>
      <c r="AA2434" s="35">
        <v>0</v>
      </c>
      <c r="AB2434" s="35">
        <v>0</v>
      </c>
      <c r="AC2434" s="35">
        <v>0</v>
      </c>
      <c r="AD2434" s="35">
        <v>0</v>
      </c>
      <c r="AE2434" s="58" t="s">
        <v>5560</v>
      </c>
      <c r="AF2434" s="58"/>
      <c r="AG2434" s="57" t="str" cm="1">
        <f t="array" ref="AG2434">IFERROR(_xlfn.IFS(
AI2434="MPR ISSUE","PDH",
AI2434="BSS Hardware Issue","BSS",
AI2434="Sites strategiques, MLL, Pylone, etc.","ENVTECH",
AI2434="AKTIVCO DEFAUT GE &amp; POWER Cabinet","AKTIVCO",
AI2434="AKTIVCO Coupure ENEO &amp; Baisse de tension","AKTIVCO GRID ONLY",
AI2434="Coupure ENEO &amp; Baisse de tension","IHS GRID ONLY",
AI2434="Defaut GE &amp; POWER Cabinet","IHS",
AI2434="Sharing","Partners",
AI2434="Sites strategiques &amp; DataCenter","SST &amp; DC",
AI2434="Exclu","Exclu",
AI2434="SAT","SAT",
AI2434="SPARE-ISSUE","SPARE-ISSUE",
AI2434="Fiber CAmtel","TRANS_FO_CAMTEL",
AI2434="Fiber AOF","Fiber AOF",
AI2434="Projet OCM (HUAWEI)","TRAVAUX-HUAWEI",
AI2434="Projet OCM (NOKIA)","TRAVAUX-NOKIA",
AI2434="ACCESS-ISSUE","ACCESS-ISSUE",
AI2434="Projet OCM (ZTE, NOKIA, autres projets)","TRAVAUX OCM",
AI2434="No root CAuse","No root cause",
AI2434="ODU HS","PDH",
AI2434="IP &amp; VLAN","PDH",
AI2434="Warehouse HUAWEI","SPARE-ISSUE",
AI2434="SPARE-HS","SPARE-ISSUE",
AI2434="Power Telco","BSS",AI2434="no impacts","no impacts"
),"")</f>
        <v>no impacts</v>
      </c>
      <c r="AH2434" s="57" t="str" cm="1">
        <f t="array" ref="AH2434">IFERROR(_xlfn.IFS(
AI2434="MPR ISSUE","TX ISSUE",
AI2434="BSS Hardware Issue","RAN ISSUE",
AI2434="Sites strategiques, MLL, Pylone, etc.","ENVTECH",
AI2434="AKTIVCO DEFAUT GE &amp; POWER Cabinet","POWER ISSUE",
AI2434="AKTIVCO Coupure ENEO &amp; Baisse de tension","POWER ISSUE",
AI2434="Coupure ENEO &amp; Baisse de tension","POWER ISSUE",
AI2434="Defaut GE &amp; POWER Cabinet","POWER ISSUE",
AI2434="Sharing","POWER ISSUE",
AI2434="Sites strategiques &amp; DataCenter","POWER ISSUE",
AI2434="Exclu","Exclu",
AI2434="SAT","TX ISSUE",
AI2434="SPARE-ISSUE","SPARE-ISSUE",
AI2434="Fiber CAmtel","TX ISSUE",
AI2434="Fiber AOF","TX ISSUE",
AI2434="Projet OCM (HUAWEI)","TRAVAUX-HUAWEI",
AI2434="Projet OCM (NOKIA)","TRAVAUX -NOKIA",
AI2434="ACCESS-ISSUE","ACCESS-ISSUE",
AI2434="Projet OCM (ZTE, NOKIA, autres projets)","TRAVAUX OCM",
AI2434="No root CAuse","No root cause",
AI2434="ODU HS","TX ISSUE",
AI2434="IP &amp; VLAN","TX ISSUE",
AI2434="Warehouse HUAWEI","SPARE-ISSUE",
AI2434="SPARE-HS","SPARE-ISSUE",
AI2434="Power Telco","RAN ISSUE",AI2434="no impacts","no impacts"
),"")</f>
        <v>no impacts</v>
      </c>
      <c r="AI2434" s="85" t="s">
        <v>5998</v>
      </c>
      <c r="AJ2434" s="57" t="str" cm="1">
        <f t="array" ref="AJ2434">IFERROR(_xlfn.IFS(
AI2434="MPR ISSUE","ACTIVE",
AI2434="BSS Hardware Issue","ACTIVE",
AI2434="Sites strategiques, MLL, Pylone, etc.","PASSIVE",
AI2434="AKTIVCO DEFAUT GE &amp; POWER Cabinet","PASSIVE",
AI2434="AKTIVCO Coupure ENEO &amp; Baisse de tension","PASSIVE",
AI2434="Coupure ENEO &amp; Baisse de tension","PASSIVE",
AI2434="Defaut GE &amp; POWER Cabinet","PASSIVE",
AI2434="Sharing","PASSIVE",
AI2434="Sites strategiques &amp; DataCenter","PASSIVE",
AI2434="Exclu","Exclu",
AI2434="SAT","ACTIVE",
AI2434="SPARE-ISSUE","SPARE-ISSUE",
AI2434="Fiber CAmtel","ACTIVE",
AI2434="Fiber AOF","ACTIVE",
AI2434="Projet OCM (HUAWEI)","PLANNED WORKS",
AI2434="Projet OCM (NOKIA)","PLANNED WORKS",
AI2434="ACCESS-ISSUE","ACCESS-ISSUE",
AI2434="Projet OCM (ZTE, NOKIA, autres projets)","PLANNED WORKS",
AI2434="No root CAuse","No root cause",
AI2434="ODU HS","ACTIVE",
AI2434="IP &amp; VLAN","ACTIVE",
AI2434="Warehouse HUAWEI","SPARE-ISSUE",
AI2434="SPARE-HS","SPARE-ISSUE",
AI2434="Power Telco","ACTIVE", AI2434="no impacts","no impacts"
),"")</f>
        <v>no impacts</v>
      </c>
      <c r="AK2434" s="23" t="s">
        <v>5537</v>
      </c>
      <c r="AL2434" s="23" t="str">
        <f t="shared" si="71"/>
        <v>LIT_591</v>
      </c>
      <c r="AM2434" s="9"/>
      <c r="AN2434" s="9" t="s">
        <v>5537</v>
      </c>
      <c r="AO2434" s="23" t="str">
        <f>_xlfn.XLOOKUP(B2434,'INCIDENT-05-03-2026'!E:E,'INCIDENT-05-03-2026'!F:F,"")</f>
        <v/>
      </c>
      <c r="AP2434" s="7" t="s">
        <v>5537</v>
      </c>
      <c r="AQ2434" s="6"/>
      <c r="AR2434" s="7"/>
      <c r="AS2434" s="3" t="str">
        <f>_xlfn.XLOOKUP(B2434,'[3]tt num | region | site id'!$C:$C,'[3]tt num | region | site id'!$Q:$Q,"")</f>
        <v/>
      </c>
      <c r="AT2434" s="24" t="str">
        <f>_xlfn.XLOOKUP(B2434,'[4]Cells Huawei 03052026 12h'!$B:$B,'[4]Cells Huawei 03052026 12h'!$T:$T,"")</f>
        <v/>
      </c>
      <c r="AU2434" s="24" t="str">
        <f>_xlfn.XLOOKUP(B2434,'[5]cells down 02052026 8h50'!$B:$B,'[5]cells down 02052026 8h50'!$R:$R,"")</f>
        <v/>
      </c>
      <c r="AV2434" s="24" t="str">
        <f>_xlfn.XLOOKUP(B2434,'[5]cells down 02052026 13h50'!$B:$B,'[5]cells down 02052026 13h50'!$R:$R,"")</f>
        <v/>
      </c>
      <c r="AW2434" s="24" t="str">
        <f>_xlfn.XLOOKUP(B2434,'[5]cells down 02052026 13h50'!$B:$B,'[5]cells down 02052026 13h50'!$R:$R,"")</f>
        <v/>
      </c>
      <c r="AX2434" s="24" t="str">
        <f>_xlfn.XLOOKUP(B2434,'[6]cell downs 03052026 8h40 '!$B:$B,'[6]cell downs 03052026 8h40 '!$R:$R,"")</f>
        <v/>
      </c>
      <c r="AY2434" s="24" t="str">
        <f>_xlfn.XLOOKUP(B2434,'[7]ALL SITES DOWN'!$D:$D,'[7]ALL SITES DOWN'!$J:$J,"")</f>
        <v/>
      </c>
      <c r="AZ2434" s="24" t="str">
        <f>_xlfn.XLOOKUP(B2434,'[8]ALL SITES DOWN'!$D:$D,'[8]ALL SITES DOWN'!$J:$J,"")</f>
        <v/>
      </c>
      <c r="BA2434" s="9" t="str">
        <f>_xlfn.XLOOKUP(B2434,[9]sheet1!$AC:$AC,[9]sheet1!$AF:$AF,"")</f>
        <v/>
      </c>
      <c r="BB2434" s="14" t="s">
        <v>5537</v>
      </c>
      <c r="BC2434" s="14" t="s">
        <v>5537</v>
      </c>
      <c r="BD2434" s="14" t="str">
        <f>_xlfn.XLOOKUP(B2434,'[10]cell downs 18042026 17h'!$B:$B,'[10]cell downs 18042026 17h'!$B:$B,"")</f>
        <v/>
      </c>
      <c r="BE2434" s="14" t="str">
        <f>_xlfn.XLOOKUP(B2434,'[11]Cells Huawei 19042026 15h'!$B:$B,'[11]Cells Huawei 19042026 15h'!$B:$B,"")</f>
        <v/>
      </c>
      <c r="BF2434" s="9" t="str">
        <f>_xlfn.XLOOKUP(B2434,'[12]cells down 19042026 9H40'!$B:$B,'[12]cells down 19042026 9H40'!$B:$B,"")</f>
        <v/>
      </c>
      <c r="BG2434" s="9" t="s">
        <v>5537</v>
      </c>
      <c r="BH2434" s="9" t="s">
        <v>318</v>
      </c>
    </row>
    <row r="2435" spans="1:60" s="26" customFormat="1" x14ac:dyDescent="0.3">
      <c r="A2435" s="1" t="s">
        <v>5225</v>
      </c>
      <c r="B2435" s="8" t="s">
        <v>5226</v>
      </c>
      <c r="C2435" s="3" t="str">
        <f>_xlfn.XLOOKUP(B2435,'[1]daily break down'!$D:$D,'[1]daily break down'!$E:$E,"")</f>
        <v>CENTRE</v>
      </c>
      <c r="D2435" s="1" t="s">
        <v>11</v>
      </c>
      <c r="E2435" s="1" t="s">
        <v>318</v>
      </c>
      <c r="F2435" s="3" t="s">
        <v>37</v>
      </c>
      <c r="G2435" s="1" t="s">
        <v>5225</v>
      </c>
      <c r="H2435" s="42" t="str">
        <f>_xlfn.XLOOKUP(B2435,[2]CALCULATION!$B:$B,[2]CALCULATION!$H:$H,"")</f>
        <v>ZTE</v>
      </c>
      <c r="I2435" s="34">
        <v>0</v>
      </c>
      <c r="J2435" s="34">
        <v>0</v>
      </c>
      <c r="K2435" s="34">
        <v>0</v>
      </c>
      <c r="L2435" s="34">
        <v>0</v>
      </c>
      <c r="M2435" s="34">
        <v>0</v>
      </c>
      <c r="N2435" s="34">
        <v>0</v>
      </c>
      <c r="O2435" s="34">
        <v>0</v>
      </c>
      <c r="P2435" s="34">
        <v>0</v>
      </c>
      <c r="Q2435" s="34">
        <v>0</v>
      </c>
      <c r="R2435" s="34">
        <v>0</v>
      </c>
      <c r="S2435" s="35">
        <v>0</v>
      </c>
      <c r="T2435" s="35">
        <v>0</v>
      </c>
      <c r="U2435" s="35">
        <v>0</v>
      </c>
      <c r="V2435" s="35">
        <v>0</v>
      </c>
      <c r="W2435" s="35">
        <v>0</v>
      </c>
      <c r="X2435" s="35">
        <v>0</v>
      </c>
      <c r="Y2435" s="35">
        <v>0</v>
      </c>
      <c r="Z2435" s="35">
        <v>0</v>
      </c>
      <c r="AA2435" s="35">
        <v>0</v>
      </c>
      <c r="AB2435" s="35">
        <v>0</v>
      </c>
      <c r="AC2435" s="35">
        <v>0</v>
      </c>
      <c r="AD2435" s="35">
        <v>0</v>
      </c>
      <c r="AE2435" s="58" t="s">
        <v>5560</v>
      </c>
      <c r="AF2435" s="58"/>
      <c r="AG2435" s="57" t="str" cm="1">
        <f t="array" ref="AG2435">IFERROR(_xlfn.IFS(
AI2435="MPR ISSUE","PDH",
AI2435="BSS Hardware Issue","BSS",
AI2435="Sites strategiques, MLL, Pylone, etc.","ENVTECH",
AI2435="AKTIVCO DEFAUT GE &amp; POWER Cabinet","AKTIVCO",
AI2435="AKTIVCO Coupure ENEO &amp; Baisse de tension","AKTIVCO GRID ONLY",
AI2435="Coupure ENEO &amp; Baisse de tension","IHS GRID ONLY",
AI2435="Defaut GE &amp; POWER Cabinet","IHS",
AI2435="Sharing","Partners",
AI2435="Sites strategiques &amp; DataCenter","SST &amp; DC",
AI2435="Exclu","Exclu",
AI2435="SAT","SAT",
AI2435="SPARE-ISSUE","SPARE-ISSUE",
AI2435="Fiber CAmtel","TRANS_FO_CAMTEL",
AI2435="Fiber AOF","Fiber AOF",
AI2435="Projet OCM (HUAWEI)","TRAVAUX-HUAWEI",
AI2435="Projet OCM (NOKIA)","TRAVAUX-NOKIA",
AI2435="ACCESS-ISSUE","ACCESS-ISSUE",
AI2435="Projet OCM (ZTE, NOKIA, autres projets)","TRAVAUX OCM",
AI2435="No root CAuse","No root cause",
AI2435="ODU HS","PDH",
AI2435="IP &amp; VLAN","PDH",
AI2435="Warehouse HUAWEI","SPARE-ISSUE",
AI2435="SPARE-HS","SPARE-ISSUE",
AI2435="Power Telco","BSS",AI2435="no impacts","no impacts"
),"")</f>
        <v>no impacts</v>
      </c>
      <c r="AH2435" s="57" t="str" cm="1">
        <f t="array" ref="AH2435">IFERROR(_xlfn.IFS(
AI2435="MPR ISSUE","TX ISSUE",
AI2435="BSS Hardware Issue","RAN ISSUE",
AI2435="Sites strategiques, MLL, Pylone, etc.","ENVTECH",
AI2435="AKTIVCO DEFAUT GE &amp; POWER Cabinet","POWER ISSUE",
AI2435="AKTIVCO Coupure ENEO &amp; Baisse de tension","POWER ISSUE",
AI2435="Coupure ENEO &amp; Baisse de tension","POWER ISSUE",
AI2435="Defaut GE &amp; POWER Cabinet","POWER ISSUE",
AI2435="Sharing","POWER ISSUE",
AI2435="Sites strategiques &amp; DataCenter","POWER ISSUE",
AI2435="Exclu","Exclu",
AI2435="SAT","TX ISSUE",
AI2435="SPARE-ISSUE","SPARE-ISSUE",
AI2435="Fiber CAmtel","TX ISSUE",
AI2435="Fiber AOF","TX ISSUE",
AI2435="Projet OCM (HUAWEI)","TRAVAUX-HUAWEI",
AI2435="Projet OCM (NOKIA)","TRAVAUX -NOKIA",
AI2435="ACCESS-ISSUE","ACCESS-ISSUE",
AI2435="Projet OCM (ZTE, NOKIA, autres projets)","TRAVAUX OCM",
AI2435="No root CAuse","No root cause",
AI2435="ODU HS","TX ISSUE",
AI2435="IP &amp; VLAN","TX ISSUE",
AI2435="Warehouse HUAWEI","SPARE-ISSUE",
AI2435="SPARE-HS","SPARE-ISSUE",
AI2435="Power Telco","RAN ISSUE",AI2435="no impacts","no impacts"
),"")</f>
        <v>no impacts</v>
      </c>
      <c r="AI2435" s="85" t="s">
        <v>5998</v>
      </c>
      <c r="AJ2435" s="57" t="str" cm="1">
        <f t="array" ref="AJ2435">IFERROR(_xlfn.IFS(
AI2435="MPR ISSUE","ACTIVE",
AI2435="BSS Hardware Issue","ACTIVE",
AI2435="Sites strategiques, MLL, Pylone, etc.","PASSIVE",
AI2435="AKTIVCO DEFAUT GE &amp; POWER Cabinet","PASSIVE",
AI2435="AKTIVCO Coupure ENEO &amp; Baisse de tension","PASSIVE",
AI2435="Coupure ENEO &amp; Baisse de tension","PASSIVE",
AI2435="Defaut GE &amp; POWER Cabinet","PASSIVE",
AI2435="Sharing","PASSIVE",
AI2435="Sites strategiques &amp; DataCenter","PASSIVE",
AI2435="Exclu","Exclu",
AI2435="SAT","ACTIVE",
AI2435="SPARE-ISSUE","SPARE-ISSUE",
AI2435="Fiber CAmtel","ACTIVE",
AI2435="Fiber AOF","ACTIVE",
AI2435="Projet OCM (HUAWEI)","PLANNED WORKS",
AI2435="Projet OCM (NOKIA)","PLANNED WORKS",
AI2435="ACCESS-ISSUE","ACCESS-ISSUE",
AI2435="Projet OCM (ZTE, NOKIA, autres projets)","PLANNED WORKS",
AI2435="No root CAuse","No root cause",
AI2435="ODU HS","ACTIVE",
AI2435="IP &amp; VLAN","ACTIVE",
AI2435="Warehouse HUAWEI","SPARE-ISSUE",
AI2435="SPARE-HS","SPARE-ISSUE",
AI2435="Power Telco","ACTIVE", AI2435="no impacts","no impacts"
),"")</f>
        <v>no impacts</v>
      </c>
      <c r="AK2435" s="23" t="s">
        <v>5537</v>
      </c>
      <c r="AL2435" s="23" t="str">
        <f t="shared" si="71"/>
        <v>CTR_054</v>
      </c>
      <c r="AM2435" s="9"/>
      <c r="AN2435" s="9" t="s">
        <v>5537</v>
      </c>
      <c r="AO2435" s="23" t="str">
        <f>_xlfn.XLOOKUP(B2435,'INCIDENT-05-03-2026'!E:E,'INCIDENT-05-03-2026'!F:F,"")</f>
        <v/>
      </c>
      <c r="AP2435" s="7" t="s">
        <v>5537</v>
      </c>
      <c r="AQ2435" s="6"/>
      <c r="AR2435" s="7"/>
      <c r="AS2435" s="3" t="str">
        <f>_xlfn.XLOOKUP(B2435,'[3]tt num | region | site id'!$C:$C,'[3]tt num | region | site id'!$Q:$Q,"")</f>
        <v/>
      </c>
      <c r="AT2435" s="24" t="str">
        <f>_xlfn.XLOOKUP(B2435,'[4]Cells Huawei 03052026 12h'!$B:$B,'[4]Cells Huawei 03052026 12h'!$T:$T,"")</f>
        <v/>
      </c>
      <c r="AU2435" s="24" t="str">
        <f>_xlfn.XLOOKUP(B2435,'[5]cells down 02052026 8h50'!$B:$B,'[5]cells down 02052026 8h50'!$R:$R,"")</f>
        <v/>
      </c>
      <c r="AV2435" s="24" t="str">
        <f>_xlfn.XLOOKUP(B2435,'[5]cells down 02052026 13h50'!$B:$B,'[5]cells down 02052026 13h50'!$R:$R,"")</f>
        <v/>
      </c>
      <c r="AW2435" s="24" t="str">
        <f>_xlfn.XLOOKUP(B2435,'[5]cells down 02052026 13h50'!$B:$B,'[5]cells down 02052026 13h50'!$R:$R,"")</f>
        <v/>
      </c>
      <c r="AX2435" s="24" t="str">
        <f>_xlfn.XLOOKUP(B2435,'[6]cell downs 03052026 8h40 '!$B:$B,'[6]cell downs 03052026 8h40 '!$R:$R,"")</f>
        <v/>
      </c>
      <c r="AY2435" s="24" t="str">
        <f>_xlfn.XLOOKUP(B2435,'[7]ALL SITES DOWN'!$D:$D,'[7]ALL SITES DOWN'!$J:$J,"")</f>
        <v/>
      </c>
      <c r="AZ2435" s="24" t="str">
        <f>_xlfn.XLOOKUP(B2435,'[8]ALL SITES DOWN'!$D:$D,'[8]ALL SITES DOWN'!$J:$J,"")</f>
        <v/>
      </c>
      <c r="BA2435" s="9" t="str">
        <f>_xlfn.XLOOKUP(B2435,[9]sheet1!$AC:$AC,[9]sheet1!$AF:$AF,"")</f>
        <v/>
      </c>
      <c r="BB2435" s="14" t="s">
        <v>5537</v>
      </c>
      <c r="BC2435" s="14" t="s">
        <v>5537</v>
      </c>
      <c r="BD2435" s="14" t="str">
        <f>_xlfn.XLOOKUP(B2435,'[10]cell downs 18042026 17h'!$B:$B,'[10]cell downs 18042026 17h'!$B:$B,"")</f>
        <v/>
      </c>
      <c r="BE2435" s="14" t="str">
        <f>_xlfn.XLOOKUP(B2435,'[11]Cells Huawei 19042026 15h'!$B:$B,'[11]Cells Huawei 19042026 15h'!$B:$B,"")</f>
        <v/>
      </c>
      <c r="BF2435" s="9" t="str">
        <f>_xlfn.XLOOKUP(B2435,'[12]cells down 19042026 9H40'!$B:$B,'[12]cells down 19042026 9H40'!$B:$B,"")</f>
        <v/>
      </c>
      <c r="BG2435" s="9" t="s">
        <v>5226</v>
      </c>
      <c r="BH2435" s="9" t="s">
        <v>5537</v>
      </c>
    </row>
    <row r="2436" spans="1:60" s="26" customFormat="1" x14ac:dyDescent="0.3">
      <c r="A2436" s="1" t="s">
        <v>5227</v>
      </c>
      <c r="B2436" s="8" t="s">
        <v>5228</v>
      </c>
      <c r="C2436" s="3" t="str">
        <f>_xlfn.XLOOKUP(B2436,'[1]daily break down'!$D:$D,'[1]daily break down'!$E:$E,"")</f>
        <v>CENTRE</v>
      </c>
      <c r="D2436" s="1"/>
      <c r="E2436" s="1"/>
      <c r="F2436" s="3" t="s">
        <v>37</v>
      </c>
      <c r="G2436" s="1" t="s">
        <v>5227</v>
      </c>
      <c r="H2436" s="42" t="str">
        <f>_xlfn.XLOOKUP(B2436,[2]CALCULATION!$B:$B,[2]CALCULATION!$H:$H,"")</f>
        <v>ZTE</v>
      </c>
      <c r="I2436" s="34">
        <v>0</v>
      </c>
      <c r="J2436" s="34">
        <v>0</v>
      </c>
      <c r="K2436" s="34">
        <v>0</v>
      </c>
      <c r="L2436" s="34">
        <v>0</v>
      </c>
      <c r="M2436" s="34">
        <v>0</v>
      </c>
      <c r="N2436" s="34">
        <v>0</v>
      </c>
      <c r="O2436" s="34">
        <v>0</v>
      </c>
      <c r="P2436" s="34">
        <v>0</v>
      </c>
      <c r="Q2436" s="34">
        <v>0</v>
      </c>
      <c r="R2436" s="34">
        <v>0</v>
      </c>
      <c r="S2436" s="35">
        <v>0</v>
      </c>
      <c r="T2436" s="35">
        <v>0</v>
      </c>
      <c r="U2436" s="35">
        <v>0</v>
      </c>
      <c r="V2436" s="35">
        <v>0</v>
      </c>
      <c r="W2436" s="35">
        <v>0</v>
      </c>
      <c r="X2436" s="35">
        <v>0</v>
      </c>
      <c r="Y2436" s="35">
        <v>0</v>
      </c>
      <c r="Z2436" s="35">
        <v>0</v>
      </c>
      <c r="AA2436" s="35">
        <v>0</v>
      </c>
      <c r="AB2436" s="35">
        <v>0</v>
      </c>
      <c r="AC2436" s="35">
        <v>0</v>
      </c>
      <c r="AD2436" s="35">
        <v>0</v>
      </c>
      <c r="AE2436" s="58" t="s">
        <v>5560</v>
      </c>
      <c r="AF2436" s="58"/>
      <c r="AG2436" s="57" t="str" cm="1">
        <f t="array" ref="AG2436">IFERROR(_xlfn.IFS(
AI2436="MPR ISSUE","PDH",
AI2436="BSS Hardware Issue","BSS",
AI2436="Sites strategiques, MLL, Pylone, etc.","ENVTECH",
AI2436="AKTIVCO DEFAUT GE &amp; POWER Cabinet","AKTIVCO",
AI2436="AKTIVCO Coupure ENEO &amp; Baisse de tension","AKTIVCO GRID ONLY",
AI2436="Coupure ENEO &amp; Baisse de tension","IHS GRID ONLY",
AI2436="Defaut GE &amp; POWER Cabinet","IHS",
AI2436="Sharing","Partners",
AI2436="Sites strategiques &amp; DataCenter","SST &amp; DC",
AI2436="Exclu","Exclu",
AI2436="SAT","SAT",
AI2436="SPARE-ISSUE","SPARE-ISSUE",
AI2436="Fiber CAmtel","TRANS_FO_CAMTEL",
AI2436="Fiber AOF","Fiber AOF",
AI2436="Projet OCM (HUAWEI)","TRAVAUX-HUAWEI",
AI2436="Projet OCM (NOKIA)","TRAVAUX-NOKIA",
AI2436="ACCESS-ISSUE","ACCESS-ISSUE",
AI2436="Projet OCM (ZTE, NOKIA, autres projets)","TRAVAUX OCM",
AI2436="No root CAuse","No root cause",
AI2436="ODU HS","PDH",
AI2436="IP &amp; VLAN","PDH",
AI2436="Warehouse HUAWEI","SPARE-ISSUE",
AI2436="SPARE-HS","SPARE-ISSUE",
AI2436="Power Telco","BSS",AI2436="no impacts","no impacts"
),"")</f>
        <v>no impacts</v>
      </c>
      <c r="AH2436" s="57" t="str" cm="1">
        <f t="array" ref="AH2436">IFERROR(_xlfn.IFS(
AI2436="MPR ISSUE","TX ISSUE",
AI2436="BSS Hardware Issue","RAN ISSUE",
AI2436="Sites strategiques, MLL, Pylone, etc.","ENVTECH",
AI2436="AKTIVCO DEFAUT GE &amp; POWER Cabinet","POWER ISSUE",
AI2436="AKTIVCO Coupure ENEO &amp; Baisse de tension","POWER ISSUE",
AI2436="Coupure ENEO &amp; Baisse de tension","POWER ISSUE",
AI2436="Defaut GE &amp; POWER Cabinet","POWER ISSUE",
AI2436="Sharing","POWER ISSUE",
AI2436="Sites strategiques &amp; DataCenter","POWER ISSUE",
AI2436="Exclu","Exclu",
AI2436="SAT","TX ISSUE",
AI2436="SPARE-ISSUE","SPARE-ISSUE",
AI2436="Fiber CAmtel","TX ISSUE",
AI2436="Fiber AOF","TX ISSUE",
AI2436="Projet OCM (HUAWEI)","TRAVAUX-HUAWEI",
AI2436="Projet OCM (NOKIA)","TRAVAUX -NOKIA",
AI2436="ACCESS-ISSUE","ACCESS-ISSUE",
AI2436="Projet OCM (ZTE, NOKIA, autres projets)","TRAVAUX OCM",
AI2436="No root CAuse","No root cause",
AI2436="ODU HS","TX ISSUE",
AI2436="IP &amp; VLAN","TX ISSUE",
AI2436="Warehouse HUAWEI","SPARE-ISSUE",
AI2436="SPARE-HS","SPARE-ISSUE",
AI2436="Power Telco","RAN ISSUE",AI2436="no impacts","no impacts"
),"")</f>
        <v>no impacts</v>
      </c>
      <c r="AI2436" s="85" t="s">
        <v>5998</v>
      </c>
      <c r="AJ2436" s="57" t="str" cm="1">
        <f t="array" ref="AJ2436">IFERROR(_xlfn.IFS(
AI2436="MPR ISSUE","ACTIVE",
AI2436="BSS Hardware Issue","ACTIVE",
AI2436="Sites strategiques, MLL, Pylone, etc.","PASSIVE",
AI2436="AKTIVCO DEFAUT GE &amp; POWER Cabinet","PASSIVE",
AI2436="AKTIVCO Coupure ENEO &amp; Baisse de tension","PASSIVE",
AI2436="Coupure ENEO &amp; Baisse de tension","PASSIVE",
AI2436="Defaut GE &amp; POWER Cabinet","PASSIVE",
AI2436="Sharing","PASSIVE",
AI2436="Sites strategiques &amp; DataCenter","PASSIVE",
AI2436="Exclu","Exclu",
AI2436="SAT","ACTIVE",
AI2436="SPARE-ISSUE","SPARE-ISSUE",
AI2436="Fiber CAmtel","ACTIVE",
AI2436="Fiber AOF","ACTIVE",
AI2436="Projet OCM (HUAWEI)","PLANNED WORKS",
AI2436="Projet OCM (NOKIA)","PLANNED WORKS",
AI2436="ACCESS-ISSUE","ACCESS-ISSUE",
AI2436="Projet OCM (ZTE, NOKIA, autres projets)","PLANNED WORKS",
AI2436="No root CAuse","No root cause",
AI2436="ODU HS","ACTIVE",
AI2436="IP &amp; VLAN","ACTIVE",
AI2436="Warehouse HUAWEI","SPARE-ISSUE",
AI2436="SPARE-HS","SPARE-ISSUE",
AI2436="Power Telco","ACTIVE", AI2436="no impacts","no impacts"
),"")</f>
        <v>no impacts</v>
      </c>
      <c r="AK2436" s="23" t="s">
        <v>5537</v>
      </c>
      <c r="AL2436" s="23" t="str">
        <f t="shared" si="71"/>
        <v>CTR_041</v>
      </c>
      <c r="AM2436" s="9"/>
      <c r="AN2436" s="9" t="s">
        <v>5537</v>
      </c>
      <c r="AO2436" s="23" t="str">
        <f>_xlfn.XLOOKUP(B2436,'INCIDENT-05-03-2026'!E:E,'INCIDENT-05-03-2026'!F:F,"")</f>
        <v/>
      </c>
      <c r="AP2436" s="7" t="s">
        <v>5537</v>
      </c>
      <c r="AQ2436" s="6"/>
      <c r="AR2436" s="7"/>
      <c r="AS2436" s="3" t="str">
        <f>_xlfn.XLOOKUP(B2436,'[3]tt num | region | site id'!$C:$C,'[3]tt num | region | site id'!$Q:$Q,"")</f>
        <v/>
      </c>
      <c r="AT2436" s="24" t="str">
        <f>_xlfn.XLOOKUP(B2436,'[4]Cells Huawei 03052026 12h'!$B:$B,'[4]Cells Huawei 03052026 12h'!$T:$T,"")</f>
        <v/>
      </c>
      <c r="AU2436" s="24" t="str">
        <f>_xlfn.XLOOKUP(B2436,'[5]cells down 02052026 8h50'!$B:$B,'[5]cells down 02052026 8h50'!$R:$R,"")</f>
        <v/>
      </c>
      <c r="AV2436" s="24" t="str">
        <f>_xlfn.XLOOKUP(B2436,'[5]cells down 02052026 13h50'!$B:$B,'[5]cells down 02052026 13h50'!$R:$R,"")</f>
        <v/>
      </c>
      <c r="AW2436" s="24" t="str">
        <f>_xlfn.XLOOKUP(B2436,'[5]cells down 02052026 13h50'!$B:$B,'[5]cells down 02052026 13h50'!$R:$R,"")</f>
        <v/>
      </c>
      <c r="AX2436" s="24" t="str">
        <f>_xlfn.XLOOKUP(B2436,'[6]cell downs 03052026 8h40 '!$B:$B,'[6]cell downs 03052026 8h40 '!$R:$R,"")</f>
        <v/>
      </c>
      <c r="AY2436" s="24" t="str">
        <f>_xlfn.XLOOKUP(B2436,'[7]ALL SITES DOWN'!$D:$D,'[7]ALL SITES DOWN'!$J:$J,"")</f>
        <v/>
      </c>
      <c r="AZ2436" s="24" t="str">
        <f>_xlfn.XLOOKUP(B2436,'[8]ALL SITES DOWN'!$D:$D,'[8]ALL SITES DOWN'!$J:$J,"")</f>
        <v/>
      </c>
      <c r="BA2436" s="9" t="str">
        <f>_xlfn.XLOOKUP(B2436,[9]sheet1!$AC:$AC,[9]sheet1!$AF:$AF,"")</f>
        <v/>
      </c>
      <c r="BB2436" s="14" t="s">
        <v>5537</v>
      </c>
      <c r="BC2436" s="14" t="s">
        <v>5537</v>
      </c>
      <c r="BD2436" s="14" t="str">
        <f>_xlfn.XLOOKUP(B2436,'[10]cell downs 18042026 17h'!$B:$B,'[10]cell downs 18042026 17h'!$B:$B,"")</f>
        <v/>
      </c>
      <c r="BE2436" s="14" t="str">
        <f>_xlfn.XLOOKUP(B2436,'[11]Cells Huawei 19042026 15h'!$B:$B,'[11]Cells Huawei 19042026 15h'!$B:$B,"")</f>
        <v/>
      </c>
      <c r="BF2436" s="9" t="str">
        <f>_xlfn.XLOOKUP(B2436,'[12]cells down 19042026 9H40'!$B:$B,'[12]cells down 19042026 9H40'!$B:$B,"")</f>
        <v/>
      </c>
      <c r="BG2436" s="9" t="s">
        <v>5537</v>
      </c>
      <c r="BH2436" s="9" t="s">
        <v>5537</v>
      </c>
    </row>
    <row r="2437" spans="1:60" s="26" customFormat="1" x14ac:dyDescent="0.3">
      <c r="A2437" s="1" t="s">
        <v>5149</v>
      </c>
      <c r="B2437" s="8" t="s">
        <v>5150</v>
      </c>
      <c r="C2437" s="3" t="str">
        <f>_xlfn.XLOOKUP(B2437,'[1]daily break down'!$D:$D,'[1]daily break down'!$E:$E,"")</f>
        <v>NORD</v>
      </c>
      <c r="D2437" s="1" t="s">
        <v>21</v>
      </c>
      <c r="E2437" s="1" t="s">
        <v>710</v>
      </c>
      <c r="F2437" s="3" t="s">
        <v>23</v>
      </c>
      <c r="G2437" s="1" t="s">
        <v>5149</v>
      </c>
      <c r="H2437" s="40" t="str">
        <f>_xlfn.XLOOKUP(B2437,[2]CALCULATION!$B:$B,[2]CALCULATION!$H:$H,"")</f>
        <v>HUAWEI</v>
      </c>
      <c r="I2437" s="34">
        <v>0</v>
      </c>
      <c r="J2437" s="34">
        <v>0</v>
      </c>
      <c r="K2437" s="34">
        <v>0</v>
      </c>
      <c r="L2437" s="34">
        <v>0</v>
      </c>
      <c r="M2437" s="34">
        <v>0</v>
      </c>
      <c r="N2437" s="34">
        <v>0</v>
      </c>
      <c r="O2437" s="34">
        <v>0</v>
      </c>
      <c r="P2437" s="34">
        <v>0</v>
      </c>
      <c r="Q2437" s="34">
        <v>0</v>
      </c>
      <c r="R2437" s="34">
        <v>0</v>
      </c>
      <c r="S2437" s="35">
        <v>0</v>
      </c>
      <c r="T2437" s="35">
        <v>0</v>
      </c>
      <c r="U2437" s="35">
        <v>0</v>
      </c>
      <c r="V2437" s="35">
        <v>0</v>
      </c>
      <c r="W2437" s="35">
        <v>0</v>
      </c>
      <c r="X2437" s="35">
        <v>0</v>
      </c>
      <c r="Y2437" s="35">
        <v>0</v>
      </c>
      <c r="Z2437" s="35">
        <v>0</v>
      </c>
      <c r="AA2437" s="35">
        <v>0</v>
      </c>
      <c r="AB2437" s="35">
        <v>0</v>
      </c>
      <c r="AC2437" s="35">
        <v>0</v>
      </c>
      <c r="AD2437" s="35">
        <v>0</v>
      </c>
      <c r="AE2437" s="58" t="s">
        <v>5560</v>
      </c>
      <c r="AF2437" s="58"/>
      <c r="AG2437" s="57" t="str" cm="1">
        <f t="array" ref="AG2437">IFERROR(_xlfn.IFS(
AI2437="MPR ISSUE","PDH",
AI2437="BSS Hardware Issue","BSS",
AI2437="Sites strategiques, MLL, Pylone, etc.","ENVTECH",
AI2437="AKTIVCO DEFAUT GE &amp; POWER Cabinet","AKTIVCO",
AI2437="AKTIVCO Coupure ENEO &amp; Baisse de tension","AKTIVCO GRID ONLY",
AI2437="Coupure ENEO &amp; Baisse de tension","IHS GRID ONLY",
AI2437="Defaut GE &amp; POWER Cabinet","IHS",
AI2437="Sharing","Partners",
AI2437="Sites strategiques &amp; DataCenter","SST &amp; DC",
AI2437="Exclu","Exclu",
AI2437="SAT","SAT",
AI2437="SPARE-ISSUE","SPARE-ISSUE",
AI2437="Fiber CAmtel","TRANS_FO_CAMTEL",
AI2437="Fiber AOF","Fiber AOF",
AI2437="Projet OCM (HUAWEI)","TRAVAUX-HUAWEI",
AI2437="Projet OCM (NOKIA)","TRAVAUX-NOKIA",
AI2437="ACCESS-ISSUE","ACCESS-ISSUE",
AI2437="Projet OCM (ZTE, NOKIA, autres projets)","TRAVAUX OCM",
AI2437="No root CAuse","No root cause",
AI2437="ODU HS","PDH",
AI2437="IP &amp; VLAN","PDH",
AI2437="Warehouse HUAWEI","SPARE-ISSUE",
AI2437="SPARE-HS","SPARE-ISSUE",
AI2437="Power Telco","BSS",AI2437="no impacts","no impacts"
),"")</f>
        <v>no impacts</v>
      </c>
      <c r="AH2437" s="57" t="str" cm="1">
        <f t="array" ref="AH2437">IFERROR(_xlfn.IFS(
AI2437="MPR ISSUE","TX ISSUE",
AI2437="BSS Hardware Issue","RAN ISSUE",
AI2437="Sites strategiques, MLL, Pylone, etc.","ENVTECH",
AI2437="AKTIVCO DEFAUT GE &amp; POWER Cabinet","POWER ISSUE",
AI2437="AKTIVCO Coupure ENEO &amp; Baisse de tension","POWER ISSUE",
AI2437="Coupure ENEO &amp; Baisse de tension","POWER ISSUE",
AI2437="Defaut GE &amp; POWER Cabinet","POWER ISSUE",
AI2437="Sharing","POWER ISSUE",
AI2437="Sites strategiques &amp; DataCenter","POWER ISSUE",
AI2437="Exclu","Exclu",
AI2437="SAT","TX ISSUE",
AI2437="SPARE-ISSUE","SPARE-ISSUE",
AI2437="Fiber CAmtel","TX ISSUE",
AI2437="Fiber AOF","TX ISSUE",
AI2437="Projet OCM (HUAWEI)","TRAVAUX-HUAWEI",
AI2437="Projet OCM (NOKIA)","TRAVAUX -NOKIA",
AI2437="ACCESS-ISSUE","ACCESS-ISSUE",
AI2437="Projet OCM (ZTE, NOKIA, autres projets)","TRAVAUX OCM",
AI2437="No root CAuse","No root cause",
AI2437="ODU HS","TX ISSUE",
AI2437="IP &amp; VLAN","TX ISSUE",
AI2437="Warehouse HUAWEI","SPARE-ISSUE",
AI2437="SPARE-HS","SPARE-ISSUE",
AI2437="Power Telco","RAN ISSUE",AI2437="no impacts","no impacts"
),"")</f>
        <v>no impacts</v>
      </c>
      <c r="AI2437" s="85" t="s">
        <v>5998</v>
      </c>
      <c r="AJ2437" s="57" t="str" cm="1">
        <f t="array" ref="AJ2437">IFERROR(_xlfn.IFS(
AI2437="MPR ISSUE","ACTIVE",
AI2437="BSS Hardware Issue","ACTIVE",
AI2437="Sites strategiques, MLL, Pylone, etc.","PASSIVE",
AI2437="AKTIVCO DEFAUT GE &amp; POWER Cabinet","PASSIVE",
AI2437="AKTIVCO Coupure ENEO &amp; Baisse de tension","PASSIVE",
AI2437="Coupure ENEO &amp; Baisse de tension","PASSIVE",
AI2437="Defaut GE &amp; POWER Cabinet","PASSIVE",
AI2437="Sharing","PASSIVE",
AI2437="Sites strategiques &amp; DataCenter","PASSIVE",
AI2437="Exclu","Exclu",
AI2437="SAT","ACTIVE",
AI2437="SPARE-ISSUE","SPARE-ISSUE",
AI2437="Fiber CAmtel","ACTIVE",
AI2437="Fiber AOF","ACTIVE",
AI2437="Projet OCM (HUAWEI)","PLANNED WORKS",
AI2437="Projet OCM (NOKIA)","PLANNED WORKS",
AI2437="ACCESS-ISSUE","ACCESS-ISSUE",
AI2437="Projet OCM (ZTE, NOKIA, autres projets)","PLANNED WORKS",
AI2437="No root CAuse","No root cause",
AI2437="ODU HS","ACTIVE",
AI2437="IP &amp; VLAN","ACTIVE",
AI2437="Warehouse HUAWEI","SPARE-ISSUE",
AI2437="SPARE-HS","SPARE-ISSUE",
AI2437="Power Telco","ACTIVE", AI2437="no impacts","no impacts"
),"")</f>
        <v>no impacts</v>
      </c>
      <c r="AK2437" s="23" t="s">
        <v>5537</v>
      </c>
      <c r="AL2437" s="23" t="str">
        <f t="shared" ref="AL2437:AL2458" si="72">B2437</f>
        <v>NRD_157</v>
      </c>
      <c r="AM2437" s="9"/>
      <c r="AN2437" s="9" t="s">
        <v>5537</v>
      </c>
      <c r="AO2437" s="23" t="str">
        <f>_xlfn.XLOOKUP(B2437,'INCIDENT-05-03-2026'!E:E,'INCIDENT-05-03-2026'!F:F,"")</f>
        <v/>
      </c>
      <c r="AP2437" s="7" t="s">
        <v>5537</v>
      </c>
      <c r="AQ2437" s="6"/>
      <c r="AR2437" s="7"/>
      <c r="AS2437" s="3" t="str">
        <f>_xlfn.XLOOKUP(B2437,'[3]tt num | region | site id'!$C:$C,'[3]tt num | region | site id'!$Q:$Q,"")</f>
        <v/>
      </c>
      <c r="AT2437" s="24" t="str">
        <f>_xlfn.XLOOKUP(B2437,'[4]Cells Huawei 03052026 12h'!$B:$B,'[4]Cells Huawei 03052026 12h'!$T:$T,"")</f>
        <v/>
      </c>
      <c r="AU2437" s="24" t="str">
        <f>_xlfn.XLOOKUP(B2437,'[5]cells down 02052026 8h50'!$B:$B,'[5]cells down 02052026 8h50'!$R:$R,"")</f>
        <v/>
      </c>
      <c r="AV2437" s="24" t="str">
        <f>_xlfn.XLOOKUP(B2437,'[5]cells down 02052026 13h50'!$B:$B,'[5]cells down 02052026 13h50'!$R:$R,"")</f>
        <v/>
      </c>
      <c r="AW2437" s="24" t="str">
        <f>_xlfn.XLOOKUP(B2437,'[5]cells down 02052026 13h50'!$B:$B,'[5]cells down 02052026 13h50'!$R:$R,"")</f>
        <v/>
      </c>
      <c r="AX2437" s="24" t="str">
        <f>_xlfn.XLOOKUP(B2437,'[6]cell downs 03052026 8h40 '!$B:$B,'[6]cell downs 03052026 8h40 '!$R:$R,"")</f>
        <v/>
      </c>
      <c r="AY2437" s="24" t="str">
        <f>_xlfn.XLOOKUP(B2437,'[7]ALL SITES DOWN'!$D:$D,'[7]ALL SITES DOWN'!$J:$J,"")</f>
        <v/>
      </c>
      <c r="AZ2437" s="24" t="str">
        <f>_xlfn.XLOOKUP(B2437,'[8]ALL SITES DOWN'!$D:$D,'[8]ALL SITES DOWN'!$J:$J,"")</f>
        <v/>
      </c>
      <c r="BA2437" s="9" t="str">
        <f>_xlfn.XLOOKUP(B2437,[9]sheet1!$AC:$AC,[9]sheet1!$AF:$AF,"")</f>
        <v/>
      </c>
      <c r="BB2437" s="14" t="s">
        <v>5537</v>
      </c>
      <c r="BC2437" s="14" t="s">
        <v>5537</v>
      </c>
      <c r="BD2437" s="14" t="str">
        <f>_xlfn.XLOOKUP(B2437,'[10]cell downs 18042026 17h'!$B:$B,'[10]cell downs 18042026 17h'!$B:$B,"")</f>
        <v/>
      </c>
      <c r="BE2437" s="14" t="str">
        <f>_xlfn.XLOOKUP(B2437,'[11]Cells Huawei 19042026 15h'!$B:$B,'[11]Cells Huawei 19042026 15h'!$B:$B,"")</f>
        <v/>
      </c>
      <c r="BF2437" s="9" t="str">
        <f>_xlfn.XLOOKUP(B2437,'[12]cells down 19042026 9H40'!$B:$B,'[12]cells down 19042026 9H40'!$B:$B,"")</f>
        <v/>
      </c>
      <c r="BG2437" s="9" t="s">
        <v>5537</v>
      </c>
      <c r="BH2437" s="9" t="s">
        <v>5537</v>
      </c>
    </row>
    <row r="2438" spans="1:60" s="26" customFormat="1" x14ac:dyDescent="0.3">
      <c r="A2438" s="2" t="s">
        <v>5155</v>
      </c>
      <c r="B2438" s="8" t="s">
        <v>5156</v>
      </c>
      <c r="C2438" s="3" t="str">
        <f>_xlfn.XLOOKUP(B2438,'[1]daily break down'!$D:$D,'[1]daily break down'!$E:$E,"")</f>
        <v>OUEST</v>
      </c>
      <c r="D2438" s="1" t="s">
        <v>1022</v>
      </c>
      <c r="E2438" s="1" t="s">
        <v>5157</v>
      </c>
      <c r="F2438" s="3" t="s">
        <v>102</v>
      </c>
      <c r="G2438" s="1" t="s">
        <v>5155</v>
      </c>
      <c r="H2438" s="40" t="str">
        <f>_xlfn.XLOOKUP(B2438,[2]CALCULATION!$B:$B,[2]CALCULATION!$H:$H,"")</f>
        <v>HUAWEI</v>
      </c>
      <c r="I2438" s="34">
        <v>0</v>
      </c>
      <c r="J2438" s="34">
        <v>0</v>
      </c>
      <c r="K2438" s="34">
        <v>0</v>
      </c>
      <c r="L2438" s="34">
        <v>0</v>
      </c>
      <c r="M2438" s="34">
        <v>0</v>
      </c>
      <c r="N2438" s="34">
        <v>0</v>
      </c>
      <c r="O2438" s="34">
        <v>0</v>
      </c>
      <c r="P2438" s="34">
        <v>0</v>
      </c>
      <c r="Q2438" s="34">
        <v>0</v>
      </c>
      <c r="R2438" s="34">
        <v>0</v>
      </c>
      <c r="S2438" s="35">
        <v>0</v>
      </c>
      <c r="T2438" s="35">
        <v>0</v>
      </c>
      <c r="U2438" s="35">
        <v>0</v>
      </c>
      <c r="V2438" s="35">
        <v>0</v>
      </c>
      <c r="W2438" s="35">
        <v>0</v>
      </c>
      <c r="X2438" s="35">
        <v>0</v>
      </c>
      <c r="Y2438" s="35">
        <v>0</v>
      </c>
      <c r="Z2438" s="35">
        <v>0</v>
      </c>
      <c r="AA2438" s="35">
        <v>0</v>
      </c>
      <c r="AB2438" s="35">
        <v>0</v>
      </c>
      <c r="AC2438" s="35">
        <v>0</v>
      </c>
      <c r="AD2438" s="35">
        <v>0</v>
      </c>
      <c r="AE2438" s="58" t="s">
        <v>5560</v>
      </c>
      <c r="AF2438" s="58"/>
      <c r="AG2438" s="57" t="str" cm="1">
        <f t="array" ref="AG2438">IFERROR(_xlfn.IFS(
AI2438="MPR ISSUE","PDH",
AI2438="BSS Hardware Issue","BSS",
AI2438="Sites strategiques, MLL, Pylone, etc.","ENVTECH",
AI2438="AKTIVCO DEFAUT GE &amp; POWER Cabinet","AKTIVCO",
AI2438="AKTIVCO Coupure ENEO &amp; Baisse de tension","AKTIVCO GRID ONLY",
AI2438="Coupure ENEO &amp; Baisse de tension","IHS GRID ONLY",
AI2438="Defaut GE &amp; POWER Cabinet","IHS",
AI2438="Sharing","Partners",
AI2438="Sites strategiques &amp; DataCenter","SST &amp; DC",
AI2438="Exclu","Exclu",
AI2438="SAT","SAT",
AI2438="SPARE-ISSUE","SPARE-ISSUE",
AI2438="Fiber CAmtel","TRANS_FO_CAMTEL",
AI2438="Fiber AOF","Fiber AOF",
AI2438="Projet OCM (HUAWEI)","TRAVAUX-HUAWEI",
AI2438="Projet OCM (NOKIA)","TRAVAUX-NOKIA",
AI2438="ACCESS-ISSUE","ACCESS-ISSUE",
AI2438="Projet OCM (ZTE, NOKIA, autres projets)","TRAVAUX OCM",
AI2438="No root CAuse","No root cause",
AI2438="ODU HS","PDH",
AI2438="IP &amp; VLAN","PDH",
AI2438="Warehouse HUAWEI","SPARE-ISSUE",
AI2438="SPARE-HS","SPARE-ISSUE",
AI2438="Power Telco","BSS",AI2438="no impacts","no impacts"
),"")</f>
        <v>no impacts</v>
      </c>
      <c r="AH2438" s="57" t="str" cm="1">
        <f t="array" ref="AH2438">IFERROR(_xlfn.IFS(
AI2438="MPR ISSUE","TX ISSUE",
AI2438="BSS Hardware Issue","RAN ISSUE",
AI2438="Sites strategiques, MLL, Pylone, etc.","ENVTECH",
AI2438="AKTIVCO DEFAUT GE &amp; POWER Cabinet","POWER ISSUE",
AI2438="AKTIVCO Coupure ENEO &amp; Baisse de tension","POWER ISSUE",
AI2438="Coupure ENEO &amp; Baisse de tension","POWER ISSUE",
AI2438="Defaut GE &amp; POWER Cabinet","POWER ISSUE",
AI2438="Sharing","POWER ISSUE",
AI2438="Sites strategiques &amp; DataCenter","POWER ISSUE",
AI2438="Exclu","Exclu",
AI2438="SAT","TX ISSUE",
AI2438="SPARE-ISSUE","SPARE-ISSUE",
AI2438="Fiber CAmtel","TX ISSUE",
AI2438="Fiber AOF","TX ISSUE",
AI2438="Projet OCM (HUAWEI)","TRAVAUX-HUAWEI",
AI2438="Projet OCM (NOKIA)","TRAVAUX -NOKIA",
AI2438="ACCESS-ISSUE","ACCESS-ISSUE",
AI2438="Projet OCM (ZTE, NOKIA, autres projets)","TRAVAUX OCM",
AI2438="No root CAuse","No root cause",
AI2438="ODU HS","TX ISSUE",
AI2438="IP &amp; VLAN","TX ISSUE",
AI2438="Warehouse HUAWEI","SPARE-ISSUE",
AI2438="SPARE-HS","SPARE-ISSUE",
AI2438="Power Telco","RAN ISSUE",AI2438="no impacts","no impacts"
),"")</f>
        <v>no impacts</v>
      </c>
      <c r="AI2438" s="85" t="s">
        <v>5998</v>
      </c>
      <c r="AJ2438" s="57" t="str" cm="1">
        <f t="array" ref="AJ2438">IFERROR(_xlfn.IFS(
AI2438="MPR ISSUE","ACTIVE",
AI2438="BSS Hardware Issue","ACTIVE",
AI2438="Sites strategiques, MLL, Pylone, etc.","PASSIVE",
AI2438="AKTIVCO DEFAUT GE &amp; POWER Cabinet","PASSIVE",
AI2438="AKTIVCO Coupure ENEO &amp; Baisse de tension","PASSIVE",
AI2438="Coupure ENEO &amp; Baisse de tension","PASSIVE",
AI2438="Defaut GE &amp; POWER Cabinet","PASSIVE",
AI2438="Sharing","PASSIVE",
AI2438="Sites strategiques &amp; DataCenter","PASSIVE",
AI2438="Exclu","Exclu",
AI2438="SAT","ACTIVE",
AI2438="SPARE-ISSUE","SPARE-ISSUE",
AI2438="Fiber CAmtel","ACTIVE",
AI2438="Fiber AOF","ACTIVE",
AI2438="Projet OCM (HUAWEI)","PLANNED WORKS",
AI2438="Projet OCM (NOKIA)","PLANNED WORKS",
AI2438="ACCESS-ISSUE","ACCESS-ISSUE",
AI2438="Projet OCM (ZTE, NOKIA, autres projets)","PLANNED WORKS",
AI2438="No root CAuse","No root cause",
AI2438="ODU HS","ACTIVE",
AI2438="IP &amp; VLAN","ACTIVE",
AI2438="Warehouse HUAWEI","SPARE-ISSUE",
AI2438="SPARE-HS","SPARE-ISSUE",
AI2438="Power Telco","ACTIVE", AI2438="no impacts","no impacts"
),"")</f>
        <v>no impacts</v>
      </c>
      <c r="AK2438" s="23" t="s">
        <v>5537</v>
      </c>
      <c r="AL2438" s="23" t="str">
        <f t="shared" si="72"/>
        <v>OST_008</v>
      </c>
      <c r="AM2438" s="9"/>
      <c r="AN2438" s="9" t="s">
        <v>5537</v>
      </c>
      <c r="AO2438" s="23" t="str">
        <f>_xlfn.XLOOKUP(B2438,'INCIDENT-05-03-2026'!E:E,'INCIDENT-05-03-2026'!F:F,"")</f>
        <v/>
      </c>
      <c r="AP2438" s="7" t="s">
        <v>5537</v>
      </c>
      <c r="AQ2438" s="6"/>
      <c r="AR2438" s="7"/>
      <c r="AS2438" s="3" t="str">
        <f>_xlfn.XLOOKUP(B2438,'[3]tt num | region | site id'!$C:$C,'[3]tt num | region | site id'!$Q:$Q,"")</f>
        <v/>
      </c>
      <c r="AT2438" s="24" t="str">
        <f>_xlfn.XLOOKUP(B2438,'[4]Cells Huawei 03052026 12h'!$B:$B,'[4]Cells Huawei 03052026 12h'!$T:$T,"")</f>
        <v/>
      </c>
      <c r="AU2438" s="24" t="str">
        <f>_xlfn.XLOOKUP(B2438,'[5]cells down 02052026 8h50'!$B:$B,'[5]cells down 02052026 8h50'!$R:$R,"")</f>
        <v/>
      </c>
      <c r="AV2438" s="24" t="str">
        <f>_xlfn.XLOOKUP(B2438,'[5]cells down 02052026 13h50'!$B:$B,'[5]cells down 02052026 13h50'!$R:$R,"")</f>
        <v/>
      </c>
      <c r="AW2438" s="24" t="str">
        <f>_xlfn.XLOOKUP(B2438,'[5]cells down 02052026 13h50'!$B:$B,'[5]cells down 02052026 13h50'!$R:$R,"")</f>
        <v/>
      </c>
      <c r="AX2438" s="24" t="str">
        <f>_xlfn.XLOOKUP(B2438,'[6]cell downs 03052026 8h40 '!$B:$B,'[6]cell downs 03052026 8h40 '!$R:$R,"")</f>
        <v/>
      </c>
      <c r="AY2438" s="24" t="str">
        <f>_xlfn.XLOOKUP(B2438,'[7]ALL SITES DOWN'!$D:$D,'[7]ALL SITES DOWN'!$J:$J,"")</f>
        <v/>
      </c>
      <c r="AZ2438" s="24" t="str">
        <f>_xlfn.XLOOKUP(B2438,'[8]ALL SITES DOWN'!$D:$D,'[8]ALL SITES DOWN'!$J:$J,"")</f>
        <v/>
      </c>
      <c r="BA2438" s="9" t="str">
        <f>_xlfn.XLOOKUP(B2438,[9]sheet1!$AC:$AC,[9]sheet1!$AF:$AF,"")</f>
        <v/>
      </c>
      <c r="BB2438" s="14" t="s">
        <v>5537</v>
      </c>
      <c r="BC2438" s="14" t="s">
        <v>5537</v>
      </c>
      <c r="BD2438" s="14" t="str">
        <f>_xlfn.XLOOKUP(B2438,'[10]cell downs 18042026 17h'!$B:$B,'[10]cell downs 18042026 17h'!$B:$B,"")</f>
        <v/>
      </c>
      <c r="BE2438" s="14" t="str">
        <f>_xlfn.XLOOKUP(B2438,'[11]Cells Huawei 19042026 15h'!$B:$B,'[11]Cells Huawei 19042026 15h'!$B:$B,"")</f>
        <v/>
      </c>
      <c r="BF2438" s="9" t="str">
        <f>_xlfn.XLOOKUP(B2438,'[12]cells down 19042026 9H40'!$B:$B,'[12]cells down 19042026 9H40'!$B:$B,"")</f>
        <v/>
      </c>
      <c r="BG2438" s="9" t="s">
        <v>5537</v>
      </c>
      <c r="BH2438" s="9" t="s">
        <v>12</v>
      </c>
    </row>
    <row r="2439" spans="1:60" s="26" customFormat="1" x14ac:dyDescent="0.3">
      <c r="A2439" s="1" t="s">
        <v>5158</v>
      </c>
      <c r="B2439" s="8" t="s">
        <v>5159</v>
      </c>
      <c r="C2439" s="3" t="str">
        <f>_xlfn.XLOOKUP(B2439,'[1]daily break down'!$D:$D,'[1]daily break down'!$E:$E,"")</f>
        <v>OUEST</v>
      </c>
      <c r="D2439" s="1" t="s">
        <v>11</v>
      </c>
      <c r="E2439" s="1" t="s">
        <v>12</v>
      </c>
      <c r="F2439" s="3" t="s">
        <v>102</v>
      </c>
      <c r="G2439" s="1" t="s">
        <v>1365</v>
      </c>
      <c r="H2439" s="40" t="str">
        <f>_xlfn.XLOOKUP(B2439,[2]CALCULATION!$B:$B,[2]CALCULATION!$H:$H,"")</f>
        <v>Huawei</v>
      </c>
      <c r="I2439" s="34">
        <v>0</v>
      </c>
      <c r="J2439" s="34">
        <v>0</v>
      </c>
      <c r="K2439" s="34">
        <v>0</v>
      </c>
      <c r="L2439" s="34">
        <v>0</v>
      </c>
      <c r="M2439" s="34">
        <v>0</v>
      </c>
      <c r="N2439" s="34">
        <v>0</v>
      </c>
      <c r="O2439" s="34">
        <v>0</v>
      </c>
      <c r="P2439" s="34">
        <v>0</v>
      </c>
      <c r="Q2439" s="34">
        <v>0</v>
      </c>
      <c r="R2439" s="34">
        <v>0</v>
      </c>
      <c r="S2439" s="35">
        <v>0</v>
      </c>
      <c r="T2439" s="35">
        <v>0</v>
      </c>
      <c r="U2439" s="35">
        <v>0</v>
      </c>
      <c r="V2439" s="35">
        <v>0</v>
      </c>
      <c r="W2439" s="35">
        <v>0</v>
      </c>
      <c r="X2439" s="35">
        <v>0</v>
      </c>
      <c r="Y2439" s="35">
        <v>0</v>
      </c>
      <c r="Z2439" s="35">
        <v>0</v>
      </c>
      <c r="AA2439" s="35">
        <v>0</v>
      </c>
      <c r="AB2439" s="35">
        <v>0</v>
      </c>
      <c r="AC2439" s="35">
        <v>0</v>
      </c>
      <c r="AD2439" s="35">
        <v>0</v>
      </c>
      <c r="AE2439" s="58" t="s">
        <v>5560</v>
      </c>
      <c r="AF2439" s="58"/>
      <c r="AG2439" s="57" t="str" cm="1">
        <f t="array" ref="AG2439">IFERROR(_xlfn.IFS(
AI2439="MPR ISSUE","PDH",
AI2439="BSS Hardware Issue","BSS",
AI2439="Sites strategiques, MLL, Pylone, etc.","ENVTECH",
AI2439="AKTIVCO DEFAUT GE &amp; POWER Cabinet","AKTIVCO",
AI2439="AKTIVCO Coupure ENEO &amp; Baisse de tension","AKTIVCO GRID ONLY",
AI2439="Coupure ENEO &amp; Baisse de tension","IHS GRID ONLY",
AI2439="Defaut GE &amp; POWER Cabinet","IHS",
AI2439="Sharing","Partners",
AI2439="Sites strategiques &amp; DataCenter","SST &amp; DC",
AI2439="Exclu","Exclu",
AI2439="SAT","SAT",
AI2439="SPARE-ISSUE","SPARE-ISSUE",
AI2439="Fiber CAmtel","TRANS_FO_CAMTEL",
AI2439="Fiber AOF","Fiber AOF",
AI2439="Projet OCM (HUAWEI)","TRAVAUX-HUAWEI",
AI2439="Projet OCM (NOKIA)","TRAVAUX-NOKIA",
AI2439="ACCESS-ISSUE","ACCESS-ISSUE",
AI2439="Projet OCM (ZTE, NOKIA, autres projets)","TRAVAUX OCM",
AI2439="No root CAuse","No root cause",
AI2439="ODU HS","PDH",
AI2439="IP &amp; VLAN","PDH",
AI2439="Warehouse HUAWEI","SPARE-ISSUE",
AI2439="SPARE-HS","SPARE-ISSUE",
AI2439="Power Telco","BSS",AI2439="no impacts","no impacts"
),"")</f>
        <v>no impacts</v>
      </c>
      <c r="AH2439" s="57" t="str" cm="1">
        <f t="array" ref="AH2439">IFERROR(_xlfn.IFS(
AI2439="MPR ISSUE","TX ISSUE",
AI2439="BSS Hardware Issue","RAN ISSUE",
AI2439="Sites strategiques, MLL, Pylone, etc.","ENVTECH",
AI2439="AKTIVCO DEFAUT GE &amp; POWER Cabinet","POWER ISSUE",
AI2439="AKTIVCO Coupure ENEO &amp; Baisse de tension","POWER ISSUE",
AI2439="Coupure ENEO &amp; Baisse de tension","POWER ISSUE",
AI2439="Defaut GE &amp; POWER Cabinet","POWER ISSUE",
AI2439="Sharing","POWER ISSUE",
AI2439="Sites strategiques &amp; DataCenter","POWER ISSUE",
AI2439="Exclu","Exclu",
AI2439="SAT","TX ISSUE",
AI2439="SPARE-ISSUE","SPARE-ISSUE",
AI2439="Fiber CAmtel","TX ISSUE",
AI2439="Fiber AOF","TX ISSUE",
AI2439="Projet OCM (HUAWEI)","TRAVAUX-HUAWEI",
AI2439="Projet OCM (NOKIA)","TRAVAUX -NOKIA",
AI2439="ACCESS-ISSUE","ACCESS-ISSUE",
AI2439="Projet OCM (ZTE, NOKIA, autres projets)","TRAVAUX OCM",
AI2439="No root CAuse","No root cause",
AI2439="ODU HS","TX ISSUE",
AI2439="IP &amp; VLAN","TX ISSUE",
AI2439="Warehouse HUAWEI","SPARE-ISSUE",
AI2439="SPARE-HS","SPARE-ISSUE",
AI2439="Power Telco","RAN ISSUE",AI2439="no impacts","no impacts"
),"")</f>
        <v>no impacts</v>
      </c>
      <c r="AI2439" s="85" t="s">
        <v>5998</v>
      </c>
      <c r="AJ2439" s="57" t="str" cm="1">
        <f t="array" ref="AJ2439">IFERROR(_xlfn.IFS(
AI2439="MPR ISSUE","ACTIVE",
AI2439="BSS Hardware Issue","ACTIVE",
AI2439="Sites strategiques, MLL, Pylone, etc.","PASSIVE",
AI2439="AKTIVCO DEFAUT GE &amp; POWER Cabinet","PASSIVE",
AI2439="AKTIVCO Coupure ENEO &amp; Baisse de tension","PASSIVE",
AI2439="Coupure ENEO &amp; Baisse de tension","PASSIVE",
AI2439="Defaut GE &amp; POWER Cabinet","PASSIVE",
AI2439="Sharing","PASSIVE",
AI2439="Sites strategiques &amp; DataCenter","PASSIVE",
AI2439="Exclu","Exclu",
AI2439="SAT","ACTIVE",
AI2439="SPARE-ISSUE","SPARE-ISSUE",
AI2439="Fiber CAmtel","ACTIVE",
AI2439="Fiber AOF","ACTIVE",
AI2439="Projet OCM (HUAWEI)","PLANNED WORKS",
AI2439="Projet OCM (NOKIA)","PLANNED WORKS",
AI2439="ACCESS-ISSUE","ACCESS-ISSUE",
AI2439="Projet OCM (ZTE, NOKIA, autres projets)","PLANNED WORKS",
AI2439="No root CAuse","No root cause",
AI2439="ODU HS","ACTIVE",
AI2439="IP &amp; VLAN","ACTIVE",
AI2439="Warehouse HUAWEI","SPARE-ISSUE",
AI2439="SPARE-HS","SPARE-ISSUE",
AI2439="Power Telco","ACTIVE", AI2439="no impacts","no impacts"
),"")</f>
        <v>no impacts</v>
      </c>
      <c r="AK2439" s="23" t="s">
        <v>5537</v>
      </c>
      <c r="AL2439" s="23" t="str">
        <f t="shared" si="72"/>
        <v>OST_144</v>
      </c>
      <c r="AM2439" s="9"/>
      <c r="AN2439" s="9" t="s">
        <v>5537</v>
      </c>
      <c r="AO2439" s="23" t="str">
        <f>_xlfn.XLOOKUP(B2439,'INCIDENT-05-03-2026'!E:E,'INCIDENT-05-03-2026'!F:F,"")</f>
        <v/>
      </c>
      <c r="AP2439" s="7" t="s">
        <v>5537</v>
      </c>
      <c r="AQ2439" s="6"/>
      <c r="AR2439" s="7"/>
      <c r="AS2439" s="3" t="str">
        <f>_xlfn.XLOOKUP(B2439,'[3]tt num | region | site id'!$C:$C,'[3]tt num | region | site id'!$Q:$Q,"")</f>
        <v/>
      </c>
      <c r="AT2439" s="24" t="str">
        <f>_xlfn.XLOOKUP(B2439,'[4]Cells Huawei 03052026 12h'!$B:$B,'[4]Cells Huawei 03052026 12h'!$T:$T,"")</f>
        <v/>
      </c>
      <c r="AU2439" s="24" t="str">
        <f>_xlfn.XLOOKUP(B2439,'[5]cells down 02052026 8h50'!$B:$B,'[5]cells down 02052026 8h50'!$R:$R,"")</f>
        <v/>
      </c>
      <c r="AV2439" s="24" t="str">
        <f>_xlfn.XLOOKUP(B2439,'[5]cells down 02052026 13h50'!$B:$B,'[5]cells down 02052026 13h50'!$R:$R,"")</f>
        <v/>
      </c>
      <c r="AW2439" s="24" t="str">
        <f>_xlfn.XLOOKUP(B2439,'[5]cells down 02052026 13h50'!$B:$B,'[5]cells down 02052026 13h50'!$R:$R,"")</f>
        <v/>
      </c>
      <c r="AX2439" s="24" t="str">
        <f>_xlfn.XLOOKUP(B2439,'[6]cell downs 03052026 8h40 '!$B:$B,'[6]cell downs 03052026 8h40 '!$R:$R,"")</f>
        <v/>
      </c>
      <c r="AY2439" s="24" t="str">
        <f>_xlfn.XLOOKUP(B2439,'[7]ALL SITES DOWN'!$D:$D,'[7]ALL SITES DOWN'!$J:$J,"")</f>
        <v/>
      </c>
      <c r="AZ2439" s="24" t="str">
        <f>_xlfn.XLOOKUP(B2439,'[8]ALL SITES DOWN'!$D:$D,'[8]ALL SITES DOWN'!$J:$J,"")</f>
        <v/>
      </c>
      <c r="BA2439" s="9" t="str">
        <f>_xlfn.XLOOKUP(B2439,[9]sheet1!$AC:$AC,[9]sheet1!$AF:$AF,"")</f>
        <v/>
      </c>
      <c r="BB2439" s="14" t="s">
        <v>5537</v>
      </c>
      <c r="BC2439" s="14" t="s">
        <v>5537</v>
      </c>
      <c r="BD2439" s="14" t="str">
        <f>_xlfn.XLOOKUP(B2439,'[10]cell downs 18042026 17h'!$B:$B,'[10]cell downs 18042026 17h'!$B:$B,"")</f>
        <v/>
      </c>
      <c r="BE2439" s="14" t="str">
        <f>_xlfn.XLOOKUP(B2439,'[11]Cells Huawei 19042026 15h'!$B:$B,'[11]Cells Huawei 19042026 15h'!$B:$B,"")</f>
        <v/>
      </c>
      <c r="BF2439" s="9" t="str">
        <f>_xlfn.XLOOKUP(B2439,'[12]cells down 19042026 9H40'!$B:$B,'[12]cells down 19042026 9H40'!$B:$B,"")</f>
        <v/>
      </c>
      <c r="BG2439" s="9" t="s">
        <v>5159</v>
      </c>
      <c r="BH2439" s="9" t="s">
        <v>12</v>
      </c>
    </row>
    <row r="2440" spans="1:60" s="26" customFormat="1" x14ac:dyDescent="0.3">
      <c r="A2440" s="1" t="s">
        <v>5160</v>
      </c>
      <c r="B2440" s="8" t="s">
        <v>5161</v>
      </c>
      <c r="C2440" s="3" t="str">
        <f>_xlfn.XLOOKUP(B2440,'[1]daily break down'!$D:$D,'[1]daily break down'!$E:$E,"")</f>
        <v>OUEST</v>
      </c>
      <c r="D2440" s="1" t="s">
        <v>11</v>
      </c>
      <c r="E2440" s="1" t="s">
        <v>12</v>
      </c>
      <c r="F2440" s="3" t="s">
        <v>102</v>
      </c>
      <c r="G2440" s="1" t="s">
        <v>5160</v>
      </c>
      <c r="H2440" s="40" t="str">
        <f>_xlfn.XLOOKUP(B2440,[2]CALCULATION!$B:$B,[2]CALCULATION!$H:$H,"")</f>
        <v>HUAWEI</v>
      </c>
      <c r="I2440" s="34">
        <v>0</v>
      </c>
      <c r="J2440" s="34">
        <v>0</v>
      </c>
      <c r="K2440" s="34">
        <v>0</v>
      </c>
      <c r="L2440" s="34">
        <v>0</v>
      </c>
      <c r="M2440" s="34">
        <v>0</v>
      </c>
      <c r="N2440" s="34">
        <v>0</v>
      </c>
      <c r="O2440" s="34">
        <v>0</v>
      </c>
      <c r="P2440" s="34">
        <v>0</v>
      </c>
      <c r="Q2440" s="34">
        <v>0</v>
      </c>
      <c r="R2440" s="34">
        <v>0</v>
      </c>
      <c r="S2440" s="35">
        <v>0</v>
      </c>
      <c r="T2440" s="35">
        <v>0</v>
      </c>
      <c r="U2440" s="35">
        <v>0</v>
      </c>
      <c r="V2440" s="35">
        <v>0</v>
      </c>
      <c r="W2440" s="35">
        <v>0</v>
      </c>
      <c r="X2440" s="35">
        <v>0</v>
      </c>
      <c r="Y2440" s="35">
        <v>0</v>
      </c>
      <c r="Z2440" s="35">
        <v>0</v>
      </c>
      <c r="AA2440" s="35">
        <v>0</v>
      </c>
      <c r="AB2440" s="35">
        <v>0</v>
      </c>
      <c r="AC2440" s="35">
        <v>0</v>
      </c>
      <c r="AD2440" s="35">
        <v>0</v>
      </c>
      <c r="AE2440" s="58" t="s">
        <v>5560</v>
      </c>
      <c r="AF2440" s="58"/>
      <c r="AG2440" s="57" t="str" cm="1">
        <f t="array" ref="AG2440">IFERROR(_xlfn.IFS(
AI2440="MPR ISSUE","PDH",
AI2440="BSS Hardware Issue","BSS",
AI2440="Sites strategiques, MLL, Pylone, etc.","ENVTECH",
AI2440="AKTIVCO DEFAUT GE &amp; POWER Cabinet","AKTIVCO",
AI2440="AKTIVCO Coupure ENEO &amp; Baisse de tension","AKTIVCO GRID ONLY",
AI2440="Coupure ENEO &amp; Baisse de tension","IHS GRID ONLY",
AI2440="Defaut GE &amp; POWER Cabinet","IHS",
AI2440="Sharing","Partners",
AI2440="Sites strategiques &amp; DataCenter","SST &amp; DC",
AI2440="Exclu","Exclu",
AI2440="SAT","SAT",
AI2440="SPARE-ISSUE","SPARE-ISSUE",
AI2440="Fiber CAmtel","TRANS_FO_CAMTEL",
AI2440="Fiber AOF","Fiber AOF",
AI2440="Projet OCM (HUAWEI)","TRAVAUX-HUAWEI",
AI2440="Projet OCM (NOKIA)","TRAVAUX-NOKIA",
AI2440="ACCESS-ISSUE","ACCESS-ISSUE",
AI2440="Projet OCM (ZTE, NOKIA, autres projets)","TRAVAUX OCM",
AI2440="No root CAuse","No root cause",
AI2440="ODU HS","PDH",
AI2440="IP &amp; VLAN","PDH",
AI2440="Warehouse HUAWEI","SPARE-ISSUE",
AI2440="SPARE-HS","SPARE-ISSUE",
AI2440="Power Telco","BSS",AI2440="no impacts","no impacts"
),"")</f>
        <v>no impacts</v>
      </c>
      <c r="AH2440" s="57" t="str" cm="1">
        <f t="array" ref="AH2440">IFERROR(_xlfn.IFS(
AI2440="MPR ISSUE","TX ISSUE",
AI2440="BSS Hardware Issue","RAN ISSUE",
AI2440="Sites strategiques, MLL, Pylone, etc.","ENVTECH",
AI2440="AKTIVCO DEFAUT GE &amp; POWER Cabinet","POWER ISSUE",
AI2440="AKTIVCO Coupure ENEO &amp; Baisse de tension","POWER ISSUE",
AI2440="Coupure ENEO &amp; Baisse de tension","POWER ISSUE",
AI2440="Defaut GE &amp; POWER Cabinet","POWER ISSUE",
AI2440="Sharing","POWER ISSUE",
AI2440="Sites strategiques &amp; DataCenter","POWER ISSUE",
AI2440="Exclu","Exclu",
AI2440="SAT","TX ISSUE",
AI2440="SPARE-ISSUE","SPARE-ISSUE",
AI2440="Fiber CAmtel","TX ISSUE",
AI2440="Fiber AOF","TX ISSUE",
AI2440="Projet OCM (HUAWEI)","TRAVAUX-HUAWEI",
AI2440="Projet OCM (NOKIA)","TRAVAUX -NOKIA",
AI2440="ACCESS-ISSUE","ACCESS-ISSUE",
AI2440="Projet OCM (ZTE, NOKIA, autres projets)","TRAVAUX OCM",
AI2440="No root CAuse","No root cause",
AI2440="ODU HS","TX ISSUE",
AI2440="IP &amp; VLAN","TX ISSUE",
AI2440="Warehouse HUAWEI","SPARE-ISSUE",
AI2440="SPARE-HS","SPARE-ISSUE",
AI2440="Power Telco","RAN ISSUE",AI2440="no impacts","no impacts"
),"")</f>
        <v>no impacts</v>
      </c>
      <c r="AI2440" s="85" t="s">
        <v>5998</v>
      </c>
      <c r="AJ2440" s="57" t="str" cm="1">
        <f t="array" ref="AJ2440">IFERROR(_xlfn.IFS(
AI2440="MPR ISSUE","ACTIVE",
AI2440="BSS Hardware Issue","ACTIVE",
AI2440="Sites strategiques, MLL, Pylone, etc.","PASSIVE",
AI2440="AKTIVCO DEFAUT GE &amp; POWER Cabinet","PASSIVE",
AI2440="AKTIVCO Coupure ENEO &amp; Baisse de tension","PASSIVE",
AI2440="Coupure ENEO &amp; Baisse de tension","PASSIVE",
AI2440="Defaut GE &amp; POWER Cabinet","PASSIVE",
AI2440="Sharing","PASSIVE",
AI2440="Sites strategiques &amp; DataCenter","PASSIVE",
AI2440="Exclu","Exclu",
AI2440="SAT","ACTIVE",
AI2440="SPARE-ISSUE","SPARE-ISSUE",
AI2440="Fiber CAmtel","ACTIVE",
AI2440="Fiber AOF","ACTIVE",
AI2440="Projet OCM (HUAWEI)","PLANNED WORKS",
AI2440="Projet OCM (NOKIA)","PLANNED WORKS",
AI2440="ACCESS-ISSUE","ACCESS-ISSUE",
AI2440="Projet OCM (ZTE, NOKIA, autres projets)","PLANNED WORKS",
AI2440="No root CAuse","No root cause",
AI2440="ODU HS","ACTIVE",
AI2440="IP &amp; VLAN","ACTIVE",
AI2440="Warehouse HUAWEI","SPARE-ISSUE",
AI2440="SPARE-HS","SPARE-ISSUE",
AI2440="Power Telco","ACTIVE", AI2440="no impacts","no impacts"
),"")</f>
        <v>no impacts</v>
      </c>
      <c r="AK2440" s="23" t="s">
        <v>5537</v>
      </c>
      <c r="AL2440" s="23" t="str">
        <f t="shared" si="72"/>
        <v>OST_013</v>
      </c>
      <c r="AM2440" s="9"/>
      <c r="AN2440" s="9" t="s">
        <v>5537</v>
      </c>
      <c r="AO2440" s="23" t="str">
        <f>_xlfn.XLOOKUP(B2440,'INCIDENT-05-03-2026'!E:E,'INCIDENT-05-03-2026'!F:F,"")</f>
        <v/>
      </c>
      <c r="AP2440" s="7" t="s">
        <v>5537</v>
      </c>
      <c r="AQ2440" s="6"/>
      <c r="AR2440" s="7"/>
      <c r="AS2440" s="3" t="str">
        <f>_xlfn.XLOOKUP(B2440,'[3]tt num | region | site id'!$C:$C,'[3]tt num | region | site id'!$Q:$Q,"")</f>
        <v/>
      </c>
      <c r="AT2440" s="24" t="str">
        <f>_xlfn.XLOOKUP(B2440,'[4]Cells Huawei 03052026 12h'!$B:$B,'[4]Cells Huawei 03052026 12h'!$T:$T,"")</f>
        <v/>
      </c>
      <c r="AU2440" s="24" t="str">
        <f>_xlfn.XLOOKUP(B2440,'[5]cells down 02052026 8h50'!$B:$B,'[5]cells down 02052026 8h50'!$R:$R,"")</f>
        <v/>
      </c>
      <c r="AV2440" s="24" t="str">
        <f>_xlfn.XLOOKUP(B2440,'[5]cells down 02052026 13h50'!$B:$B,'[5]cells down 02052026 13h50'!$R:$R,"")</f>
        <v/>
      </c>
      <c r="AW2440" s="24" t="str">
        <f>_xlfn.XLOOKUP(B2440,'[5]cells down 02052026 13h50'!$B:$B,'[5]cells down 02052026 13h50'!$R:$R,"")</f>
        <v/>
      </c>
      <c r="AX2440" s="24" t="str">
        <f>_xlfn.XLOOKUP(B2440,'[6]cell downs 03052026 8h40 '!$B:$B,'[6]cell downs 03052026 8h40 '!$R:$R,"")</f>
        <v/>
      </c>
      <c r="AY2440" s="24" t="str">
        <f>_xlfn.XLOOKUP(B2440,'[7]ALL SITES DOWN'!$D:$D,'[7]ALL SITES DOWN'!$J:$J,"")</f>
        <v/>
      </c>
      <c r="AZ2440" s="24" t="str">
        <f>_xlfn.XLOOKUP(B2440,'[8]ALL SITES DOWN'!$D:$D,'[8]ALL SITES DOWN'!$J:$J,"")</f>
        <v/>
      </c>
      <c r="BA2440" s="9" t="str">
        <f>_xlfn.XLOOKUP(B2440,[9]sheet1!$AC:$AC,[9]sheet1!$AF:$AF,"")</f>
        <v/>
      </c>
      <c r="BB2440" s="14" t="s">
        <v>5537</v>
      </c>
      <c r="BC2440" s="14" t="s">
        <v>5537</v>
      </c>
      <c r="BD2440" s="14" t="str">
        <f>_xlfn.XLOOKUP(B2440,'[10]cell downs 18042026 17h'!$B:$B,'[10]cell downs 18042026 17h'!$B:$B,"")</f>
        <v/>
      </c>
      <c r="BE2440" s="14" t="str">
        <f>_xlfn.XLOOKUP(B2440,'[11]Cells Huawei 19042026 15h'!$B:$B,'[11]Cells Huawei 19042026 15h'!$B:$B,"")</f>
        <v/>
      </c>
      <c r="BF2440" s="9" t="str">
        <f>_xlfn.XLOOKUP(B2440,'[12]cells down 19042026 9H40'!$B:$B,'[12]cells down 19042026 9H40'!$B:$B,"")</f>
        <v/>
      </c>
      <c r="BG2440" s="9" t="s">
        <v>5161</v>
      </c>
      <c r="BH2440" s="9" t="s">
        <v>12</v>
      </c>
    </row>
    <row r="2441" spans="1:60" s="26" customFormat="1" x14ac:dyDescent="0.3">
      <c r="A2441" s="1" t="s">
        <v>5162</v>
      </c>
      <c r="B2441" s="8" t="s">
        <v>5163</v>
      </c>
      <c r="C2441" s="3" t="str">
        <f>_xlfn.XLOOKUP(B2441,'[1]daily break down'!$D:$D,'[1]daily break down'!$E:$E,"")</f>
        <v>OUEST</v>
      </c>
      <c r="D2441" s="1" t="s">
        <v>11</v>
      </c>
      <c r="E2441" s="1" t="s">
        <v>12</v>
      </c>
      <c r="F2441" s="3" t="s">
        <v>102</v>
      </c>
      <c r="G2441" s="1" t="s">
        <v>5162</v>
      </c>
      <c r="H2441" s="40" t="str">
        <f>_xlfn.XLOOKUP(B2441,[2]CALCULATION!$B:$B,[2]CALCULATION!$H:$H,"")</f>
        <v>HUAWEI</v>
      </c>
      <c r="I2441" s="34">
        <v>0</v>
      </c>
      <c r="J2441" s="34">
        <v>0</v>
      </c>
      <c r="K2441" s="34">
        <v>0</v>
      </c>
      <c r="L2441" s="34">
        <v>0</v>
      </c>
      <c r="M2441" s="34">
        <v>0</v>
      </c>
      <c r="N2441" s="34">
        <v>0</v>
      </c>
      <c r="O2441" s="34">
        <v>0</v>
      </c>
      <c r="P2441" s="34">
        <v>0</v>
      </c>
      <c r="Q2441" s="34">
        <v>0</v>
      </c>
      <c r="R2441" s="34">
        <v>0</v>
      </c>
      <c r="S2441" s="35">
        <v>0</v>
      </c>
      <c r="T2441" s="35">
        <v>0</v>
      </c>
      <c r="U2441" s="35">
        <v>0</v>
      </c>
      <c r="V2441" s="35">
        <v>0</v>
      </c>
      <c r="W2441" s="35">
        <v>0</v>
      </c>
      <c r="X2441" s="35">
        <v>0</v>
      </c>
      <c r="Y2441" s="35">
        <v>0</v>
      </c>
      <c r="Z2441" s="35">
        <v>0</v>
      </c>
      <c r="AA2441" s="35">
        <v>0</v>
      </c>
      <c r="AB2441" s="35">
        <v>0</v>
      </c>
      <c r="AC2441" s="35">
        <v>0</v>
      </c>
      <c r="AD2441" s="35">
        <v>0</v>
      </c>
      <c r="AE2441" s="58" t="s">
        <v>5560</v>
      </c>
      <c r="AF2441" s="58"/>
      <c r="AG2441" s="57" t="str" cm="1">
        <f t="array" ref="AG2441">IFERROR(_xlfn.IFS(
AI2441="MPR ISSUE","PDH",
AI2441="BSS Hardware Issue","BSS",
AI2441="Sites strategiques, MLL, Pylone, etc.","ENVTECH",
AI2441="AKTIVCO DEFAUT GE &amp; POWER Cabinet","AKTIVCO",
AI2441="AKTIVCO Coupure ENEO &amp; Baisse de tension","AKTIVCO GRID ONLY",
AI2441="Coupure ENEO &amp; Baisse de tension","IHS GRID ONLY",
AI2441="Defaut GE &amp; POWER Cabinet","IHS",
AI2441="Sharing","Partners",
AI2441="Sites strategiques &amp; DataCenter","SST &amp; DC",
AI2441="Exclu","Exclu",
AI2441="SAT","SAT",
AI2441="SPARE-ISSUE","SPARE-ISSUE",
AI2441="Fiber CAmtel","TRANS_FO_CAMTEL",
AI2441="Fiber AOF","Fiber AOF",
AI2441="Projet OCM (HUAWEI)","TRAVAUX-HUAWEI",
AI2441="Projet OCM (NOKIA)","TRAVAUX-NOKIA",
AI2441="ACCESS-ISSUE","ACCESS-ISSUE",
AI2441="Projet OCM (ZTE, NOKIA, autres projets)","TRAVAUX OCM",
AI2441="No root CAuse","No root cause",
AI2441="ODU HS","PDH",
AI2441="IP &amp; VLAN","PDH",
AI2441="Warehouse HUAWEI","SPARE-ISSUE",
AI2441="SPARE-HS","SPARE-ISSUE",
AI2441="Power Telco","BSS",AI2441="no impacts","no impacts"
),"")</f>
        <v>no impacts</v>
      </c>
      <c r="AH2441" s="57" t="str" cm="1">
        <f t="array" ref="AH2441">IFERROR(_xlfn.IFS(
AI2441="MPR ISSUE","TX ISSUE",
AI2441="BSS Hardware Issue","RAN ISSUE",
AI2441="Sites strategiques, MLL, Pylone, etc.","ENVTECH",
AI2441="AKTIVCO DEFAUT GE &amp; POWER Cabinet","POWER ISSUE",
AI2441="AKTIVCO Coupure ENEO &amp; Baisse de tension","POWER ISSUE",
AI2441="Coupure ENEO &amp; Baisse de tension","POWER ISSUE",
AI2441="Defaut GE &amp; POWER Cabinet","POWER ISSUE",
AI2441="Sharing","POWER ISSUE",
AI2441="Sites strategiques &amp; DataCenter","POWER ISSUE",
AI2441="Exclu","Exclu",
AI2441="SAT","TX ISSUE",
AI2441="SPARE-ISSUE","SPARE-ISSUE",
AI2441="Fiber CAmtel","TX ISSUE",
AI2441="Fiber AOF","TX ISSUE",
AI2441="Projet OCM (HUAWEI)","TRAVAUX-HUAWEI",
AI2441="Projet OCM (NOKIA)","TRAVAUX -NOKIA",
AI2441="ACCESS-ISSUE","ACCESS-ISSUE",
AI2441="Projet OCM (ZTE, NOKIA, autres projets)","TRAVAUX OCM",
AI2441="No root CAuse","No root cause",
AI2441="ODU HS","TX ISSUE",
AI2441="IP &amp; VLAN","TX ISSUE",
AI2441="Warehouse HUAWEI","SPARE-ISSUE",
AI2441="SPARE-HS","SPARE-ISSUE",
AI2441="Power Telco","RAN ISSUE",AI2441="no impacts","no impacts"
),"")</f>
        <v>no impacts</v>
      </c>
      <c r="AI2441" s="85" t="s">
        <v>5998</v>
      </c>
      <c r="AJ2441" s="57" t="str" cm="1">
        <f t="array" ref="AJ2441">IFERROR(_xlfn.IFS(
AI2441="MPR ISSUE","ACTIVE",
AI2441="BSS Hardware Issue","ACTIVE",
AI2441="Sites strategiques, MLL, Pylone, etc.","PASSIVE",
AI2441="AKTIVCO DEFAUT GE &amp; POWER Cabinet","PASSIVE",
AI2441="AKTIVCO Coupure ENEO &amp; Baisse de tension","PASSIVE",
AI2441="Coupure ENEO &amp; Baisse de tension","PASSIVE",
AI2441="Defaut GE &amp; POWER Cabinet","PASSIVE",
AI2441="Sharing","PASSIVE",
AI2441="Sites strategiques &amp; DataCenter","PASSIVE",
AI2441="Exclu","Exclu",
AI2441="SAT","ACTIVE",
AI2441="SPARE-ISSUE","SPARE-ISSUE",
AI2441="Fiber CAmtel","ACTIVE",
AI2441="Fiber AOF","ACTIVE",
AI2441="Projet OCM (HUAWEI)","PLANNED WORKS",
AI2441="Projet OCM (NOKIA)","PLANNED WORKS",
AI2441="ACCESS-ISSUE","ACCESS-ISSUE",
AI2441="Projet OCM (ZTE, NOKIA, autres projets)","PLANNED WORKS",
AI2441="No root CAuse","No root cause",
AI2441="ODU HS","ACTIVE",
AI2441="IP &amp; VLAN","ACTIVE",
AI2441="Warehouse HUAWEI","SPARE-ISSUE",
AI2441="SPARE-HS","SPARE-ISSUE",
AI2441="Power Telco","ACTIVE", AI2441="no impacts","no impacts"
),"")</f>
        <v>no impacts</v>
      </c>
      <c r="AK2441" s="23" t="s">
        <v>5537</v>
      </c>
      <c r="AL2441" s="23" t="str">
        <f t="shared" si="72"/>
        <v>OST_035</v>
      </c>
      <c r="AM2441" s="9"/>
      <c r="AN2441" s="9" t="s">
        <v>5537</v>
      </c>
      <c r="AO2441" s="23" t="str">
        <f>_xlfn.XLOOKUP(B2441,'INCIDENT-05-03-2026'!E:E,'INCIDENT-05-03-2026'!F:F,"")</f>
        <v/>
      </c>
      <c r="AP2441" s="7" t="s">
        <v>5537</v>
      </c>
      <c r="AQ2441" s="6"/>
      <c r="AR2441" s="7"/>
      <c r="AS2441" s="3" t="str">
        <f>_xlfn.XLOOKUP(B2441,'[3]tt num | region | site id'!$C:$C,'[3]tt num | region | site id'!$Q:$Q,"")</f>
        <v/>
      </c>
      <c r="AT2441" s="24" t="str">
        <f>_xlfn.XLOOKUP(B2441,'[4]Cells Huawei 03052026 12h'!$B:$B,'[4]Cells Huawei 03052026 12h'!$T:$T,"")</f>
        <v/>
      </c>
      <c r="AU2441" s="24" t="str">
        <f>_xlfn.XLOOKUP(B2441,'[5]cells down 02052026 8h50'!$B:$B,'[5]cells down 02052026 8h50'!$R:$R,"")</f>
        <v/>
      </c>
      <c r="AV2441" s="24" t="str">
        <f>_xlfn.XLOOKUP(B2441,'[5]cells down 02052026 13h50'!$B:$B,'[5]cells down 02052026 13h50'!$R:$R,"")</f>
        <v/>
      </c>
      <c r="AW2441" s="24" t="str">
        <f>_xlfn.XLOOKUP(B2441,'[5]cells down 02052026 13h50'!$B:$B,'[5]cells down 02052026 13h50'!$R:$R,"")</f>
        <v/>
      </c>
      <c r="AX2441" s="24" t="str">
        <f>_xlfn.XLOOKUP(B2441,'[6]cell downs 03052026 8h40 '!$B:$B,'[6]cell downs 03052026 8h40 '!$R:$R,"")</f>
        <v/>
      </c>
      <c r="AY2441" s="24" t="str">
        <f>_xlfn.XLOOKUP(B2441,'[7]ALL SITES DOWN'!$D:$D,'[7]ALL SITES DOWN'!$J:$J,"")</f>
        <v/>
      </c>
      <c r="AZ2441" s="24" t="str">
        <f>_xlfn.XLOOKUP(B2441,'[8]ALL SITES DOWN'!$D:$D,'[8]ALL SITES DOWN'!$J:$J,"")</f>
        <v/>
      </c>
      <c r="BA2441" s="9" t="str">
        <f>_xlfn.XLOOKUP(B2441,[9]sheet1!$AC:$AC,[9]sheet1!$AF:$AF,"")</f>
        <v/>
      </c>
      <c r="BB2441" s="14" t="s">
        <v>5537</v>
      </c>
      <c r="BC2441" s="14" t="s">
        <v>5537</v>
      </c>
      <c r="BD2441" s="14" t="str">
        <f>_xlfn.XLOOKUP(B2441,'[10]cell downs 18042026 17h'!$B:$B,'[10]cell downs 18042026 17h'!$B:$B,"")</f>
        <v/>
      </c>
      <c r="BE2441" s="14" t="str">
        <f>_xlfn.XLOOKUP(B2441,'[11]Cells Huawei 19042026 15h'!$B:$B,'[11]Cells Huawei 19042026 15h'!$B:$B,"")</f>
        <v/>
      </c>
      <c r="BF2441" s="9" t="str">
        <f>_xlfn.XLOOKUP(B2441,'[12]cells down 19042026 9H40'!$B:$B,'[12]cells down 19042026 9H40'!$B:$B,"")</f>
        <v/>
      </c>
      <c r="BG2441" s="9" t="s">
        <v>5163</v>
      </c>
      <c r="BH2441" s="9" t="s">
        <v>12</v>
      </c>
    </row>
    <row r="2442" spans="1:60" s="26" customFormat="1" x14ac:dyDescent="0.3">
      <c r="A2442" s="1" t="s">
        <v>4243</v>
      </c>
      <c r="B2442" s="8" t="s">
        <v>5164</v>
      </c>
      <c r="C2442" s="3" t="str">
        <f>_xlfn.XLOOKUP(B2442,'[1]daily break down'!$D:$D,'[1]daily break down'!$E:$E,"")</f>
        <v>OUEST</v>
      </c>
      <c r="D2442" s="1" t="s">
        <v>11</v>
      </c>
      <c r="E2442" s="1" t="s">
        <v>12</v>
      </c>
      <c r="F2442" s="3" t="s">
        <v>102</v>
      </c>
      <c r="G2442" s="1" t="s">
        <v>4243</v>
      </c>
      <c r="H2442" s="40" t="str">
        <f>_xlfn.XLOOKUP(B2442,[2]CALCULATION!$B:$B,[2]CALCULATION!$H:$H,"")</f>
        <v>HUAWEI</v>
      </c>
      <c r="I2442" s="34">
        <v>0</v>
      </c>
      <c r="J2442" s="34">
        <v>0</v>
      </c>
      <c r="K2442" s="34">
        <v>0</v>
      </c>
      <c r="L2442" s="34">
        <v>0</v>
      </c>
      <c r="M2442" s="34">
        <v>0</v>
      </c>
      <c r="N2442" s="34">
        <v>0</v>
      </c>
      <c r="O2442" s="34">
        <v>0</v>
      </c>
      <c r="P2442" s="34">
        <v>0</v>
      </c>
      <c r="Q2442" s="34">
        <v>0</v>
      </c>
      <c r="R2442" s="34">
        <v>0</v>
      </c>
      <c r="S2442" s="35">
        <v>0</v>
      </c>
      <c r="T2442" s="35">
        <v>0</v>
      </c>
      <c r="U2442" s="35">
        <v>0</v>
      </c>
      <c r="V2442" s="35">
        <v>0</v>
      </c>
      <c r="W2442" s="35">
        <v>0</v>
      </c>
      <c r="X2442" s="35">
        <v>0</v>
      </c>
      <c r="Y2442" s="35">
        <v>0</v>
      </c>
      <c r="Z2442" s="35">
        <v>0</v>
      </c>
      <c r="AA2442" s="35">
        <v>0</v>
      </c>
      <c r="AB2442" s="35">
        <v>0</v>
      </c>
      <c r="AC2442" s="35">
        <v>0</v>
      </c>
      <c r="AD2442" s="35">
        <v>0</v>
      </c>
      <c r="AE2442" s="58" t="s">
        <v>5560</v>
      </c>
      <c r="AF2442" s="58"/>
      <c r="AG2442" s="57" t="str" cm="1">
        <f t="array" ref="AG2442">IFERROR(_xlfn.IFS(
AI2442="MPR ISSUE","PDH",
AI2442="BSS Hardware Issue","BSS",
AI2442="Sites strategiques, MLL, Pylone, etc.","ENVTECH",
AI2442="AKTIVCO DEFAUT GE &amp; POWER Cabinet","AKTIVCO",
AI2442="AKTIVCO Coupure ENEO &amp; Baisse de tension","AKTIVCO GRID ONLY",
AI2442="Coupure ENEO &amp; Baisse de tension","IHS GRID ONLY",
AI2442="Defaut GE &amp; POWER Cabinet","IHS",
AI2442="Sharing","Partners",
AI2442="Sites strategiques &amp; DataCenter","SST &amp; DC",
AI2442="Exclu","Exclu",
AI2442="SAT","SAT",
AI2442="SPARE-ISSUE","SPARE-ISSUE",
AI2442="Fiber CAmtel","TRANS_FO_CAMTEL",
AI2442="Fiber AOF","Fiber AOF",
AI2442="Projet OCM (HUAWEI)","TRAVAUX-HUAWEI",
AI2442="Projet OCM (NOKIA)","TRAVAUX-NOKIA",
AI2442="ACCESS-ISSUE","ACCESS-ISSUE",
AI2442="Projet OCM (ZTE, NOKIA, autres projets)","TRAVAUX OCM",
AI2442="No root CAuse","No root cause",
AI2442="ODU HS","PDH",
AI2442="IP &amp; VLAN","PDH",
AI2442="Warehouse HUAWEI","SPARE-ISSUE",
AI2442="SPARE-HS","SPARE-ISSUE",
AI2442="Power Telco","BSS",AI2442="no impacts","no impacts"
),"")</f>
        <v>no impacts</v>
      </c>
      <c r="AH2442" s="57" t="str" cm="1">
        <f t="array" ref="AH2442">IFERROR(_xlfn.IFS(
AI2442="MPR ISSUE","TX ISSUE",
AI2442="BSS Hardware Issue","RAN ISSUE",
AI2442="Sites strategiques, MLL, Pylone, etc.","ENVTECH",
AI2442="AKTIVCO DEFAUT GE &amp; POWER Cabinet","POWER ISSUE",
AI2442="AKTIVCO Coupure ENEO &amp; Baisse de tension","POWER ISSUE",
AI2442="Coupure ENEO &amp; Baisse de tension","POWER ISSUE",
AI2442="Defaut GE &amp; POWER Cabinet","POWER ISSUE",
AI2442="Sharing","POWER ISSUE",
AI2442="Sites strategiques &amp; DataCenter","POWER ISSUE",
AI2442="Exclu","Exclu",
AI2442="SAT","TX ISSUE",
AI2442="SPARE-ISSUE","SPARE-ISSUE",
AI2442="Fiber CAmtel","TX ISSUE",
AI2442="Fiber AOF","TX ISSUE",
AI2442="Projet OCM (HUAWEI)","TRAVAUX-HUAWEI",
AI2442="Projet OCM (NOKIA)","TRAVAUX -NOKIA",
AI2442="ACCESS-ISSUE","ACCESS-ISSUE",
AI2442="Projet OCM (ZTE, NOKIA, autres projets)","TRAVAUX OCM",
AI2442="No root CAuse","No root cause",
AI2442="ODU HS","TX ISSUE",
AI2442="IP &amp; VLAN","TX ISSUE",
AI2442="Warehouse HUAWEI","SPARE-ISSUE",
AI2442="SPARE-HS","SPARE-ISSUE",
AI2442="Power Telco","RAN ISSUE",AI2442="no impacts","no impacts"
),"")</f>
        <v>no impacts</v>
      </c>
      <c r="AI2442" s="85" t="s">
        <v>5998</v>
      </c>
      <c r="AJ2442" s="57" t="str" cm="1">
        <f t="array" ref="AJ2442">IFERROR(_xlfn.IFS(
AI2442="MPR ISSUE","ACTIVE",
AI2442="BSS Hardware Issue","ACTIVE",
AI2442="Sites strategiques, MLL, Pylone, etc.","PASSIVE",
AI2442="AKTIVCO DEFAUT GE &amp; POWER Cabinet","PASSIVE",
AI2442="AKTIVCO Coupure ENEO &amp; Baisse de tension","PASSIVE",
AI2442="Coupure ENEO &amp; Baisse de tension","PASSIVE",
AI2442="Defaut GE &amp; POWER Cabinet","PASSIVE",
AI2442="Sharing","PASSIVE",
AI2442="Sites strategiques &amp; DataCenter","PASSIVE",
AI2442="Exclu","Exclu",
AI2442="SAT","ACTIVE",
AI2442="SPARE-ISSUE","SPARE-ISSUE",
AI2442="Fiber CAmtel","ACTIVE",
AI2442="Fiber AOF","ACTIVE",
AI2442="Projet OCM (HUAWEI)","PLANNED WORKS",
AI2442="Projet OCM (NOKIA)","PLANNED WORKS",
AI2442="ACCESS-ISSUE","ACCESS-ISSUE",
AI2442="Projet OCM (ZTE, NOKIA, autres projets)","PLANNED WORKS",
AI2442="No root CAuse","No root cause",
AI2442="ODU HS","ACTIVE",
AI2442="IP &amp; VLAN","ACTIVE",
AI2442="Warehouse HUAWEI","SPARE-ISSUE",
AI2442="SPARE-HS","SPARE-ISSUE",
AI2442="Power Telco","ACTIVE", AI2442="no impacts","no impacts"
),"")</f>
        <v>no impacts</v>
      </c>
      <c r="AK2442" s="23" t="s">
        <v>5537</v>
      </c>
      <c r="AL2442" s="23" t="str">
        <f t="shared" si="72"/>
        <v>OST_040</v>
      </c>
      <c r="AM2442" s="9"/>
      <c r="AN2442" s="9" t="s">
        <v>5537</v>
      </c>
      <c r="AO2442" s="23" t="str">
        <f>_xlfn.XLOOKUP(B2442,'INCIDENT-05-03-2026'!E:E,'INCIDENT-05-03-2026'!F:F,"")</f>
        <v/>
      </c>
      <c r="AP2442" s="7" t="s">
        <v>5537</v>
      </c>
      <c r="AQ2442" s="6"/>
      <c r="AR2442" s="7"/>
      <c r="AS2442" s="3" t="str">
        <f>_xlfn.XLOOKUP(B2442,'[3]tt num | region | site id'!$C:$C,'[3]tt num | region | site id'!$Q:$Q,"")</f>
        <v/>
      </c>
      <c r="AT2442" s="24" t="str">
        <f>_xlfn.XLOOKUP(B2442,'[4]Cells Huawei 03052026 12h'!$B:$B,'[4]Cells Huawei 03052026 12h'!$T:$T,"")</f>
        <v/>
      </c>
      <c r="AU2442" s="24" t="str">
        <f>_xlfn.XLOOKUP(B2442,'[5]cells down 02052026 8h50'!$B:$B,'[5]cells down 02052026 8h50'!$R:$R,"")</f>
        <v/>
      </c>
      <c r="AV2442" s="24" t="str">
        <f>_xlfn.XLOOKUP(B2442,'[5]cells down 02052026 13h50'!$B:$B,'[5]cells down 02052026 13h50'!$R:$R,"")</f>
        <v/>
      </c>
      <c r="AW2442" s="24" t="str">
        <f>_xlfn.XLOOKUP(B2442,'[5]cells down 02052026 13h50'!$B:$B,'[5]cells down 02052026 13h50'!$R:$R,"")</f>
        <v/>
      </c>
      <c r="AX2442" s="24" t="str">
        <f>_xlfn.XLOOKUP(B2442,'[6]cell downs 03052026 8h40 '!$B:$B,'[6]cell downs 03052026 8h40 '!$R:$R,"")</f>
        <v/>
      </c>
      <c r="AY2442" s="24" t="str">
        <f>_xlfn.XLOOKUP(B2442,'[7]ALL SITES DOWN'!$D:$D,'[7]ALL SITES DOWN'!$J:$J,"")</f>
        <v/>
      </c>
      <c r="AZ2442" s="24" t="str">
        <f>_xlfn.XLOOKUP(B2442,'[8]ALL SITES DOWN'!$D:$D,'[8]ALL SITES DOWN'!$J:$J,"")</f>
        <v/>
      </c>
      <c r="BA2442" s="9" t="str">
        <f>_xlfn.XLOOKUP(B2442,[9]sheet1!$AC:$AC,[9]sheet1!$AF:$AF,"")</f>
        <v/>
      </c>
      <c r="BB2442" s="14" t="s">
        <v>5537</v>
      </c>
      <c r="BC2442" s="14" t="s">
        <v>5537</v>
      </c>
      <c r="BD2442" s="14" t="str">
        <f>_xlfn.XLOOKUP(B2442,'[10]cell downs 18042026 17h'!$B:$B,'[10]cell downs 18042026 17h'!$B:$B,"")</f>
        <v/>
      </c>
      <c r="BE2442" s="14" t="str">
        <f>_xlfn.XLOOKUP(B2442,'[11]Cells Huawei 19042026 15h'!$B:$B,'[11]Cells Huawei 19042026 15h'!$B:$B,"")</f>
        <v/>
      </c>
      <c r="BF2442" s="9" t="str">
        <f>_xlfn.XLOOKUP(B2442,'[12]cells down 19042026 9H40'!$B:$B,'[12]cells down 19042026 9H40'!$B:$B,"")</f>
        <v/>
      </c>
      <c r="BG2442" s="9" t="s">
        <v>5164</v>
      </c>
      <c r="BH2442" s="9" t="s">
        <v>12</v>
      </c>
    </row>
    <row r="2443" spans="1:60" s="26" customFormat="1" x14ac:dyDescent="0.3">
      <c r="A2443" s="2" t="s">
        <v>5143</v>
      </c>
      <c r="B2443" s="8" t="s">
        <v>5165</v>
      </c>
      <c r="C2443" s="3" t="str">
        <f>_xlfn.XLOOKUP(B2443,'[1]daily break down'!$D:$D,'[1]daily break down'!$E:$E,"")</f>
        <v>OUEST</v>
      </c>
      <c r="D2443" s="1" t="s">
        <v>11</v>
      </c>
      <c r="E2443" s="1" t="s">
        <v>12</v>
      </c>
      <c r="F2443" s="3" t="s">
        <v>102</v>
      </c>
      <c r="G2443" s="1" t="s">
        <v>5143</v>
      </c>
      <c r="H2443" s="40" t="str">
        <f>_xlfn.XLOOKUP(B2443,[2]CALCULATION!$B:$B,[2]CALCULATION!$H:$H,"")</f>
        <v>HUAWEI</v>
      </c>
      <c r="I2443" s="34">
        <v>0</v>
      </c>
      <c r="J2443" s="34">
        <v>0</v>
      </c>
      <c r="K2443" s="34">
        <v>0</v>
      </c>
      <c r="L2443" s="34">
        <v>0</v>
      </c>
      <c r="M2443" s="34">
        <v>0</v>
      </c>
      <c r="N2443" s="34">
        <v>0</v>
      </c>
      <c r="O2443" s="34">
        <v>0</v>
      </c>
      <c r="P2443" s="34">
        <v>0</v>
      </c>
      <c r="Q2443" s="34">
        <v>0</v>
      </c>
      <c r="R2443" s="34">
        <v>0</v>
      </c>
      <c r="S2443" s="35">
        <v>0</v>
      </c>
      <c r="T2443" s="35">
        <v>0</v>
      </c>
      <c r="U2443" s="35">
        <v>0</v>
      </c>
      <c r="V2443" s="35">
        <v>0</v>
      </c>
      <c r="W2443" s="35">
        <v>0</v>
      </c>
      <c r="X2443" s="35">
        <v>0</v>
      </c>
      <c r="Y2443" s="35">
        <v>0</v>
      </c>
      <c r="Z2443" s="35">
        <v>0</v>
      </c>
      <c r="AA2443" s="35">
        <v>0</v>
      </c>
      <c r="AB2443" s="35">
        <v>0</v>
      </c>
      <c r="AC2443" s="35">
        <v>0</v>
      </c>
      <c r="AD2443" s="35">
        <v>0</v>
      </c>
      <c r="AE2443" s="58" t="s">
        <v>5560</v>
      </c>
      <c r="AF2443" s="58"/>
      <c r="AG2443" s="57" t="str" cm="1">
        <f t="array" ref="AG2443">IFERROR(_xlfn.IFS(
AI2443="MPR ISSUE","PDH",
AI2443="BSS Hardware Issue","BSS",
AI2443="Sites strategiques, MLL, Pylone, etc.","ENVTECH",
AI2443="AKTIVCO DEFAUT GE &amp; POWER Cabinet","AKTIVCO",
AI2443="AKTIVCO Coupure ENEO &amp; Baisse de tension","AKTIVCO GRID ONLY",
AI2443="Coupure ENEO &amp; Baisse de tension","IHS GRID ONLY",
AI2443="Defaut GE &amp; POWER Cabinet","IHS",
AI2443="Sharing","Partners",
AI2443="Sites strategiques &amp; DataCenter","SST &amp; DC",
AI2443="Exclu","Exclu",
AI2443="SAT","SAT",
AI2443="SPARE-ISSUE","SPARE-ISSUE",
AI2443="Fiber CAmtel","TRANS_FO_CAMTEL",
AI2443="Fiber AOF","Fiber AOF",
AI2443="Projet OCM (HUAWEI)","TRAVAUX-HUAWEI",
AI2443="Projet OCM (NOKIA)","TRAVAUX-NOKIA",
AI2443="ACCESS-ISSUE","ACCESS-ISSUE",
AI2443="Projet OCM (ZTE, NOKIA, autres projets)","TRAVAUX OCM",
AI2443="No root CAuse","No root cause",
AI2443="ODU HS","PDH",
AI2443="IP &amp; VLAN","PDH",
AI2443="Warehouse HUAWEI","SPARE-ISSUE",
AI2443="SPARE-HS","SPARE-ISSUE",
AI2443="Power Telco","BSS",AI2443="no impacts","no impacts"
),"")</f>
        <v>no impacts</v>
      </c>
      <c r="AH2443" s="57" t="str" cm="1">
        <f t="array" ref="AH2443">IFERROR(_xlfn.IFS(
AI2443="MPR ISSUE","TX ISSUE",
AI2443="BSS Hardware Issue","RAN ISSUE",
AI2443="Sites strategiques, MLL, Pylone, etc.","ENVTECH",
AI2443="AKTIVCO DEFAUT GE &amp; POWER Cabinet","POWER ISSUE",
AI2443="AKTIVCO Coupure ENEO &amp; Baisse de tension","POWER ISSUE",
AI2443="Coupure ENEO &amp; Baisse de tension","POWER ISSUE",
AI2443="Defaut GE &amp; POWER Cabinet","POWER ISSUE",
AI2443="Sharing","POWER ISSUE",
AI2443="Sites strategiques &amp; DataCenter","POWER ISSUE",
AI2443="Exclu","Exclu",
AI2443="SAT","TX ISSUE",
AI2443="SPARE-ISSUE","SPARE-ISSUE",
AI2443="Fiber CAmtel","TX ISSUE",
AI2443="Fiber AOF","TX ISSUE",
AI2443="Projet OCM (HUAWEI)","TRAVAUX-HUAWEI",
AI2443="Projet OCM (NOKIA)","TRAVAUX -NOKIA",
AI2443="ACCESS-ISSUE","ACCESS-ISSUE",
AI2443="Projet OCM (ZTE, NOKIA, autres projets)","TRAVAUX OCM",
AI2443="No root CAuse","No root cause",
AI2443="ODU HS","TX ISSUE",
AI2443="IP &amp; VLAN","TX ISSUE",
AI2443="Warehouse HUAWEI","SPARE-ISSUE",
AI2443="SPARE-HS","SPARE-ISSUE",
AI2443="Power Telco","RAN ISSUE",AI2443="no impacts","no impacts"
),"")</f>
        <v>no impacts</v>
      </c>
      <c r="AI2443" s="85" t="s">
        <v>5998</v>
      </c>
      <c r="AJ2443" s="57" t="str" cm="1">
        <f t="array" ref="AJ2443">IFERROR(_xlfn.IFS(
AI2443="MPR ISSUE","ACTIVE",
AI2443="BSS Hardware Issue","ACTIVE",
AI2443="Sites strategiques, MLL, Pylone, etc.","PASSIVE",
AI2443="AKTIVCO DEFAUT GE &amp; POWER Cabinet","PASSIVE",
AI2443="AKTIVCO Coupure ENEO &amp; Baisse de tension","PASSIVE",
AI2443="Coupure ENEO &amp; Baisse de tension","PASSIVE",
AI2443="Defaut GE &amp; POWER Cabinet","PASSIVE",
AI2443="Sharing","PASSIVE",
AI2443="Sites strategiques &amp; DataCenter","PASSIVE",
AI2443="Exclu","Exclu",
AI2443="SAT","ACTIVE",
AI2443="SPARE-ISSUE","SPARE-ISSUE",
AI2443="Fiber CAmtel","ACTIVE",
AI2443="Fiber AOF","ACTIVE",
AI2443="Projet OCM (HUAWEI)","PLANNED WORKS",
AI2443="Projet OCM (NOKIA)","PLANNED WORKS",
AI2443="ACCESS-ISSUE","ACCESS-ISSUE",
AI2443="Projet OCM (ZTE, NOKIA, autres projets)","PLANNED WORKS",
AI2443="No root CAuse","No root cause",
AI2443="ODU HS","ACTIVE",
AI2443="IP &amp; VLAN","ACTIVE",
AI2443="Warehouse HUAWEI","SPARE-ISSUE",
AI2443="SPARE-HS","SPARE-ISSUE",
AI2443="Power Telco","ACTIVE", AI2443="no impacts","no impacts"
),"")</f>
        <v>no impacts</v>
      </c>
      <c r="AK2443" s="23" t="s">
        <v>5537</v>
      </c>
      <c r="AL2443" s="23" t="str">
        <f t="shared" si="72"/>
        <v>OST_034</v>
      </c>
      <c r="AM2443" s="9"/>
      <c r="AN2443" s="9" t="s">
        <v>5537</v>
      </c>
      <c r="AO2443" s="23" t="str">
        <f>_xlfn.XLOOKUP(B2443,'INCIDENT-05-03-2026'!E:E,'INCIDENT-05-03-2026'!F:F,"")</f>
        <v/>
      </c>
      <c r="AP2443" s="7" t="s">
        <v>5537</v>
      </c>
      <c r="AQ2443" s="6"/>
      <c r="AR2443" s="7"/>
      <c r="AS2443" s="3" t="str">
        <f>_xlfn.XLOOKUP(B2443,'[3]tt num | region | site id'!$C:$C,'[3]tt num | region | site id'!$Q:$Q,"")</f>
        <v/>
      </c>
      <c r="AT2443" s="24" t="str">
        <f>_xlfn.XLOOKUP(B2443,'[4]Cells Huawei 03052026 12h'!$B:$B,'[4]Cells Huawei 03052026 12h'!$T:$T,"")</f>
        <v/>
      </c>
      <c r="AU2443" s="24" t="str">
        <f>_xlfn.XLOOKUP(B2443,'[5]cells down 02052026 8h50'!$B:$B,'[5]cells down 02052026 8h50'!$R:$R,"")</f>
        <v/>
      </c>
      <c r="AV2443" s="24" t="str">
        <f>_xlfn.XLOOKUP(B2443,'[5]cells down 02052026 13h50'!$B:$B,'[5]cells down 02052026 13h50'!$R:$R,"")</f>
        <v/>
      </c>
      <c r="AW2443" s="24" t="str">
        <f>_xlfn.XLOOKUP(B2443,'[5]cells down 02052026 13h50'!$B:$B,'[5]cells down 02052026 13h50'!$R:$R,"")</f>
        <v/>
      </c>
      <c r="AX2443" s="24" t="str">
        <f>_xlfn.XLOOKUP(B2443,'[6]cell downs 03052026 8h40 '!$B:$B,'[6]cell downs 03052026 8h40 '!$R:$R,"")</f>
        <v/>
      </c>
      <c r="AY2443" s="24" t="str">
        <f>_xlfn.XLOOKUP(B2443,'[7]ALL SITES DOWN'!$D:$D,'[7]ALL SITES DOWN'!$J:$J,"")</f>
        <v/>
      </c>
      <c r="AZ2443" s="24" t="str">
        <f>_xlfn.XLOOKUP(B2443,'[8]ALL SITES DOWN'!$D:$D,'[8]ALL SITES DOWN'!$J:$J,"")</f>
        <v/>
      </c>
      <c r="BA2443" s="9" t="str">
        <f>_xlfn.XLOOKUP(B2443,[9]sheet1!$AC:$AC,[9]sheet1!$AF:$AF,"")</f>
        <v/>
      </c>
      <c r="BB2443" s="14" t="s">
        <v>5537</v>
      </c>
      <c r="BC2443" s="14" t="s">
        <v>5537</v>
      </c>
      <c r="BD2443" s="14" t="str">
        <f>_xlfn.XLOOKUP(B2443,'[10]cell downs 18042026 17h'!$B:$B,'[10]cell downs 18042026 17h'!$B:$B,"")</f>
        <v/>
      </c>
      <c r="BE2443" s="14" t="str">
        <f>_xlfn.XLOOKUP(B2443,'[11]Cells Huawei 19042026 15h'!$B:$B,'[11]Cells Huawei 19042026 15h'!$B:$B,"")</f>
        <v/>
      </c>
      <c r="BF2443" s="9" t="str">
        <f>_xlfn.XLOOKUP(B2443,'[12]cells down 19042026 9H40'!$B:$B,'[12]cells down 19042026 9H40'!$B:$B,"")</f>
        <v/>
      </c>
      <c r="BG2443" s="9" t="s">
        <v>5165</v>
      </c>
      <c r="BH2443" s="9" t="s">
        <v>12</v>
      </c>
    </row>
    <row r="2444" spans="1:60" s="26" customFormat="1" x14ac:dyDescent="0.3">
      <c r="A2444" s="1" t="s">
        <v>5170</v>
      </c>
      <c r="B2444" s="8" t="s">
        <v>5171</v>
      </c>
      <c r="C2444" s="3" t="str">
        <f>_xlfn.XLOOKUP(B2444,'[1]daily break down'!$D:$D,'[1]daily break down'!$E:$E,"")</f>
        <v>NORD-OUEST</v>
      </c>
      <c r="D2444" s="1" t="s">
        <v>11</v>
      </c>
      <c r="E2444" s="1" t="s">
        <v>12</v>
      </c>
      <c r="F2444" s="3" t="s">
        <v>102</v>
      </c>
      <c r="G2444" s="1" t="s">
        <v>5172</v>
      </c>
      <c r="H2444" s="40" t="str">
        <f>_xlfn.XLOOKUP(B2444,[2]CALCULATION!$B:$B,[2]CALCULATION!$H:$H,"")</f>
        <v>HUAWEI</v>
      </c>
      <c r="I2444" s="34">
        <v>0</v>
      </c>
      <c r="J2444" s="34">
        <v>0</v>
      </c>
      <c r="K2444" s="34">
        <v>0</v>
      </c>
      <c r="L2444" s="34">
        <v>0</v>
      </c>
      <c r="M2444" s="34">
        <v>0</v>
      </c>
      <c r="N2444" s="34">
        <v>0</v>
      </c>
      <c r="O2444" s="34">
        <v>0</v>
      </c>
      <c r="P2444" s="34">
        <v>0</v>
      </c>
      <c r="Q2444" s="34">
        <v>0</v>
      </c>
      <c r="R2444" s="34">
        <v>0</v>
      </c>
      <c r="S2444" s="35">
        <v>0</v>
      </c>
      <c r="T2444" s="35">
        <v>0</v>
      </c>
      <c r="U2444" s="35">
        <v>0</v>
      </c>
      <c r="V2444" s="35">
        <v>0</v>
      </c>
      <c r="W2444" s="35">
        <v>0</v>
      </c>
      <c r="X2444" s="35">
        <v>0</v>
      </c>
      <c r="Y2444" s="35">
        <v>0</v>
      </c>
      <c r="Z2444" s="35">
        <v>0</v>
      </c>
      <c r="AA2444" s="35">
        <v>0</v>
      </c>
      <c r="AB2444" s="35">
        <v>0</v>
      </c>
      <c r="AC2444" s="35">
        <v>0</v>
      </c>
      <c r="AD2444" s="35">
        <v>0</v>
      </c>
      <c r="AE2444" s="58" t="s">
        <v>5560</v>
      </c>
      <c r="AF2444" s="58"/>
      <c r="AG2444" s="57" t="str" cm="1">
        <f t="array" ref="AG2444">IFERROR(_xlfn.IFS(
AI2444="MPR ISSUE","PDH",
AI2444="BSS Hardware Issue","BSS",
AI2444="Sites strategiques, MLL, Pylone, etc.","ENVTECH",
AI2444="AKTIVCO DEFAUT GE &amp; POWER Cabinet","AKTIVCO",
AI2444="AKTIVCO Coupure ENEO &amp; Baisse de tension","AKTIVCO GRID ONLY",
AI2444="Coupure ENEO &amp; Baisse de tension","IHS GRID ONLY",
AI2444="Defaut GE &amp; POWER Cabinet","IHS",
AI2444="Sharing","Partners",
AI2444="Sites strategiques &amp; DataCenter","SST &amp; DC",
AI2444="Exclu","Exclu",
AI2444="SAT","SAT",
AI2444="SPARE-ISSUE","SPARE-ISSUE",
AI2444="Fiber CAmtel","TRANS_FO_CAMTEL",
AI2444="Fiber AOF","Fiber AOF",
AI2444="Projet OCM (HUAWEI)","TRAVAUX-HUAWEI",
AI2444="Projet OCM (NOKIA)","TRAVAUX-NOKIA",
AI2444="ACCESS-ISSUE","ACCESS-ISSUE",
AI2444="Projet OCM (ZTE, NOKIA, autres projets)","TRAVAUX OCM",
AI2444="No root CAuse","No root cause",
AI2444="ODU HS","PDH",
AI2444="IP &amp; VLAN","PDH",
AI2444="Warehouse HUAWEI","SPARE-ISSUE",
AI2444="SPARE-HS","SPARE-ISSUE",
AI2444="Power Telco","BSS",AI2444="no impacts","no impacts"
),"")</f>
        <v>no impacts</v>
      </c>
      <c r="AH2444" s="57" t="str" cm="1">
        <f t="array" ref="AH2444">IFERROR(_xlfn.IFS(
AI2444="MPR ISSUE","TX ISSUE",
AI2444="BSS Hardware Issue","RAN ISSUE",
AI2444="Sites strategiques, MLL, Pylone, etc.","ENVTECH",
AI2444="AKTIVCO DEFAUT GE &amp; POWER Cabinet","POWER ISSUE",
AI2444="AKTIVCO Coupure ENEO &amp; Baisse de tension","POWER ISSUE",
AI2444="Coupure ENEO &amp; Baisse de tension","POWER ISSUE",
AI2444="Defaut GE &amp; POWER Cabinet","POWER ISSUE",
AI2444="Sharing","POWER ISSUE",
AI2444="Sites strategiques &amp; DataCenter","POWER ISSUE",
AI2444="Exclu","Exclu",
AI2444="SAT","TX ISSUE",
AI2444="SPARE-ISSUE","SPARE-ISSUE",
AI2444="Fiber CAmtel","TX ISSUE",
AI2444="Fiber AOF","TX ISSUE",
AI2444="Projet OCM (HUAWEI)","TRAVAUX-HUAWEI",
AI2444="Projet OCM (NOKIA)","TRAVAUX -NOKIA",
AI2444="ACCESS-ISSUE","ACCESS-ISSUE",
AI2444="Projet OCM (ZTE, NOKIA, autres projets)","TRAVAUX OCM",
AI2444="No root CAuse","No root cause",
AI2444="ODU HS","TX ISSUE",
AI2444="IP &amp; VLAN","TX ISSUE",
AI2444="Warehouse HUAWEI","SPARE-ISSUE",
AI2444="SPARE-HS","SPARE-ISSUE",
AI2444="Power Telco","RAN ISSUE",AI2444="no impacts","no impacts"
),"")</f>
        <v>no impacts</v>
      </c>
      <c r="AI2444" s="85" t="s">
        <v>5998</v>
      </c>
      <c r="AJ2444" s="57" t="str" cm="1">
        <f t="array" ref="AJ2444">IFERROR(_xlfn.IFS(
AI2444="MPR ISSUE","ACTIVE",
AI2444="BSS Hardware Issue","ACTIVE",
AI2444="Sites strategiques, MLL, Pylone, etc.","PASSIVE",
AI2444="AKTIVCO DEFAUT GE &amp; POWER Cabinet","PASSIVE",
AI2444="AKTIVCO Coupure ENEO &amp; Baisse de tension","PASSIVE",
AI2444="Coupure ENEO &amp; Baisse de tension","PASSIVE",
AI2444="Defaut GE &amp; POWER Cabinet","PASSIVE",
AI2444="Sharing","PASSIVE",
AI2444="Sites strategiques &amp; DataCenter","PASSIVE",
AI2444="Exclu","Exclu",
AI2444="SAT","ACTIVE",
AI2444="SPARE-ISSUE","SPARE-ISSUE",
AI2444="Fiber CAmtel","ACTIVE",
AI2444="Fiber AOF","ACTIVE",
AI2444="Projet OCM (HUAWEI)","PLANNED WORKS",
AI2444="Projet OCM (NOKIA)","PLANNED WORKS",
AI2444="ACCESS-ISSUE","ACCESS-ISSUE",
AI2444="Projet OCM (ZTE, NOKIA, autres projets)","PLANNED WORKS",
AI2444="No root CAuse","No root cause",
AI2444="ODU HS","ACTIVE",
AI2444="IP &amp; VLAN","ACTIVE",
AI2444="Warehouse HUAWEI","SPARE-ISSUE",
AI2444="SPARE-HS","SPARE-ISSUE",
AI2444="Power Telco","ACTIVE", AI2444="no impacts","no impacts"
),"")</f>
        <v>no impacts</v>
      </c>
      <c r="AK2444" s="23" t="s">
        <v>5537</v>
      </c>
      <c r="AL2444" s="23" t="str">
        <f t="shared" si="72"/>
        <v>OST_150</v>
      </c>
      <c r="AM2444" s="9"/>
      <c r="AN2444" s="9" t="s">
        <v>5537</v>
      </c>
      <c r="AO2444" s="23" t="str">
        <f>_xlfn.XLOOKUP(B2444,'INCIDENT-05-03-2026'!E:E,'INCIDENT-05-03-2026'!F:F,"")</f>
        <v/>
      </c>
      <c r="AP2444" s="7" t="s">
        <v>5537</v>
      </c>
      <c r="AQ2444" s="6"/>
      <c r="AR2444" s="7"/>
      <c r="AS2444" s="3" t="str">
        <f>_xlfn.XLOOKUP(B2444,'[3]tt num | region | site id'!$C:$C,'[3]tt num | region | site id'!$Q:$Q,"")</f>
        <v/>
      </c>
      <c r="AT2444" s="24" t="str">
        <f>_xlfn.XLOOKUP(B2444,'[4]Cells Huawei 03052026 12h'!$B:$B,'[4]Cells Huawei 03052026 12h'!$T:$T,"")</f>
        <v/>
      </c>
      <c r="AU2444" s="24" t="str">
        <f>_xlfn.XLOOKUP(B2444,'[5]cells down 02052026 8h50'!$B:$B,'[5]cells down 02052026 8h50'!$R:$R,"")</f>
        <v/>
      </c>
      <c r="AV2444" s="24" t="str">
        <f>_xlfn.XLOOKUP(B2444,'[5]cells down 02052026 13h50'!$B:$B,'[5]cells down 02052026 13h50'!$R:$R,"")</f>
        <v/>
      </c>
      <c r="AW2444" s="24" t="str">
        <f>_xlfn.XLOOKUP(B2444,'[5]cells down 02052026 13h50'!$B:$B,'[5]cells down 02052026 13h50'!$R:$R,"")</f>
        <v/>
      </c>
      <c r="AX2444" s="24" t="str">
        <f>_xlfn.XLOOKUP(B2444,'[6]cell downs 03052026 8h40 '!$B:$B,'[6]cell downs 03052026 8h40 '!$R:$R,"")</f>
        <v/>
      </c>
      <c r="AY2444" s="24" t="str">
        <f>_xlfn.XLOOKUP(B2444,'[7]ALL SITES DOWN'!$D:$D,'[7]ALL SITES DOWN'!$J:$J,"")</f>
        <v/>
      </c>
      <c r="AZ2444" s="24" t="str">
        <f>_xlfn.XLOOKUP(B2444,'[8]ALL SITES DOWN'!$D:$D,'[8]ALL SITES DOWN'!$J:$J,"")</f>
        <v/>
      </c>
      <c r="BA2444" s="9" t="str">
        <f>_xlfn.XLOOKUP(B2444,[9]sheet1!$AC:$AC,[9]sheet1!$AF:$AF,"")</f>
        <v/>
      </c>
      <c r="BB2444" s="14" t="s">
        <v>5537</v>
      </c>
      <c r="BC2444" s="14" t="s">
        <v>5537</v>
      </c>
      <c r="BD2444" s="14" t="str">
        <f>_xlfn.XLOOKUP(B2444,'[10]cell downs 18042026 17h'!$B:$B,'[10]cell downs 18042026 17h'!$B:$B,"")</f>
        <v/>
      </c>
      <c r="BE2444" s="14" t="str">
        <f>_xlfn.XLOOKUP(B2444,'[11]Cells Huawei 19042026 15h'!$B:$B,'[11]Cells Huawei 19042026 15h'!$B:$B,"")</f>
        <v/>
      </c>
      <c r="BF2444" s="9" t="str">
        <f>_xlfn.XLOOKUP(B2444,'[12]cells down 19042026 9H40'!$B:$B,'[12]cells down 19042026 9H40'!$B:$B,"")</f>
        <v/>
      </c>
      <c r="BG2444" s="9" t="s">
        <v>5171</v>
      </c>
      <c r="BH2444" s="9" t="s">
        <v>12</v>
      </c>
    </row>
    <row r="2445" spans="1:60" s="26" customFormat="1" x14ac:dyDescent="0.3">
      <c r="A2445" s="1" t="s">
        <v>5175</v>
      </c>
      <c r="B2445" s="8" t="s">
        <v>5176</v>
      </c>
      <c r="C2445" s="3" t="str">
        <f>_xlfn.XLOOKUP(B2445,'[1]daily break down'!$D:$D,'[1]daily break down'!$E:$E,"")</f>
        <v>OUEST</v>
      </c>
      <c r="D2445" s="1" t="s">
        <v>11</v>
      </c>
      <c r="E2445" s="1" t="s">
        <v>12</v>
      </c>
      <c r="F2445" s="3" t="s">
        <v>102</v>
      </c>
      <c r="G2445" s="1" t="s">
        <v>5177</v>
      </c>
      <c r="H2445" s="40" t="str">
        <f>_xlfn.XLOOKUP(B2445,[2]CALCULATION!$B:$B,[2]CALCULATION!$H:$H,"")</f>
        <v>HUAWEI</v>
      </c>
      <c r="I2445" s="34">
        <v>0</v>
      </c>
      <c r="J2445" s="34">
        <v>0</v>
      </c>
      <c r="K2445" s="34">
        <v>0</v>
      </c>
      <c r="L2445" s="34">
        <v>0</v>
      </c>
      <c r="M2445" s="34">
        <v>0</v>
      </c>
      <c r="N2445" s="34">
        <v>0</v>
      </c>
      <c r="O2445" s="34">
        <v>0</v>
      </c>
      <c r="P2445" s="34">
        <v>0</v>
      </c>
      <c r="Q2445" s="34">
        <v>0</v>
      </c>
      <c r="R2445" s="34">
        <v>0</v>
      </c>
      <c r="S2445" s="35">
        <v>0</v>
      </c>
      <c r="T2445" s="35">
        <v>0</v>
      </c>
      <c r="U2445" s="35">
        <v>0</v>
      </c>
      <c r="V2445" s="35">
        <v>0</v>
      </c>
      <c r="W2445" s="35">
        <v>0</v>
      </c>
      <c r="X2445" s="35">
        <v>0</v>
      </c>
      <c r="Y2445" s="35">
        <v>0</v>
      </c>
      <c r="Z2445" s="35">
        <v>0</v>
      </c>
      <c r="AA2445" s="35">
        <v>0</v>
      </c>
      <c r="AB2445" s="35">
        <v>0</v>
      </c>
      <c r="AC2445" s="35">
        <v>0</v>
      </c>
      <c r="AD2445" s="35">
        <v>0</v>
      </c>
      <c r="AE2445" s="58" t="s">
        <v>5560</v>
      </c>
      <c r="AF2445" s="58"/>
      <c r="AG2445" s="57" t="str" cm="1">
        <f t="array" ref="AG2445">IFERROR(_xlfn.IFS(
AI2445="MPR ISSUE","PDH",
AI2445="BSS Hardware Issue","BSS",
AI2445="Sites strategiques, MLL, Pylone, etc.","ENVTECH",
AI2445="AKTIVCO DEFAUT GE &amp; POWER Cabinet","AKTIVCO",
AI2445="AKTIVCO Coupure ENEO &amp; Baisse de tension","AKTIVCO GRID ONLY",
AI2445="Coupure ENEO &amp; Baisse de tension","IHS GRID ONLY",
AI2445="Defaut GE &amp; POWER Cabinet","IHS",
AI2445="Sharing","Partners",
AI2445="Sites strategiques &amp; DataCenter","SST &amp; DC",
AI2445="Exclu","Exclu",
AI2445="SAT","SAT",
AI2445="SPARE-ISSUE","SPARE-ISSUE",
AI2445="Fiber CAmtel","TRANS_FO_CAMTEL",
AI2445="Fiber AOF","Fiber AOF",
AI2445="Projet OCM (HUAWEI)","TRAVAUX-HUAWEI",
AI2445="Projet OCM (NOKIA)","TRAVAUX-NOKIA",
AI2445="ACCESS-ISSUE","ACCESS-ISSUE",
AI2445="Projet OCM (ZTE, NOKIA, autres projets)","TRAVAUX OCM",
AI2445="No root CAuse","No root cause",
AI2445="ODU HS","PDH",
AI2445="IP &amp; VLAN","PDH",
AI2445="Warehouse HUAWEI","SPARE-ISSUE",
AI2445="SPARE-HS","SPARE-ISSUE",
AI2445="Power Telco","BSS",AI2445="no impacts","no impacts"
),"")</f>
        <v>no impacts</v>
      </c>
      <c r="AH2445" s="57" t="str" cm="1">
        <f t="array" ref="AH2445">IFERROR(_xlfn.IFS(
AI2445="MPR ISSUE","TX ISSUE",
AI2445="BSS Hardware Issue","RAN ISSUE",
AI2445="Sites strategiques, MLL, Pylone, etc.","ENVTECH",
AI2445="AKTIVCO DEFAUT GE &amp; POWER Cabinet","POWER ISSUE",
AI2445="AKTIVCO Coupure ENEO &amp; Baisse de tension","POWER ISSUE",
AI2445="Coupure ENEO &amp; Baisse de tension","POWER ISSUE",
AI2445="Defaut GE &amp; POWER Cabinet","POWER ISSUE",
AI2445="Sharing","POWER ISSUE",
AI2445="Sites strategiques &amp; DataCenter","POWER ISSUE",
AI2445="Exclu","Exclu",
AI2445="SAT","TX ISSUE",
AI2445="SPARE-ISSUE","SPARE-ISSUE",
AI2445="Fiber CAmtel","TX ISSUE",
AI2445="Fiber AOF","TX ISSUE",
AI2445="Projet OCM (HUAWEI)","TRAVAUX-HUAWEI",
AI2445="Projet OCM (NOKIA)","TRAVAUX -NOKIA",
AI2445="ACCESS-ISSUE","ACCESS-ISSUE",
AI2445="Projet OCM (ZTE, NOKIA, autres projets)","TRAVAUX OCM",
AI2445="No root CAuse","No root cause",
AI2445="ODU HS","TX ISSUE",
AI2445="IP &amp; VLAN","TX ISSUE",
AI2445="Warehouse HUAWEI","SPARE-ISSUE",
AI2445="SPARE-HS","SPARE-ISSUE",
AI2445="Power Telco","RAN ISSUE",AI2445="no impacts","no impacts"
),"")</f>
        <v>no impacts</v>
      </c>
      <c r="AI2445" s="85" t="s">
        <v>5998</v>
      </c>
      <c r="AJ2445" s="57" t="str" cm="1">
        <f t="array" ref="AJ2445">IFERROR(_xlfn.IFS(
AI2445="MPR ISSUE","ACTIVE",
AI2445="BSS Hardware Issue","ACTIVE",
AI2445="Sites strategiques, MLL, Pylone, etc.","PASSIVE",
AI2445="AKTIVCO DEFAUT GE &amp; POWER Cabinet","PASSIVE",
AI2445="AKTIVCO Coupure ENEO &amp; Baisse de tension","PASSIVE",
AI2445="Coupure ENEO &amp; Baisse de tension","PASSIVE",
AI2445="Defaut GE &amp; POWER Cabinet","PASSIVE",
AI2445="Sharing","PASSIVE",
AI2445="Sites strategiques &amp; DataCenter","PASSIVE",
AI2445="Exclu","Exclu",
AI2445="SAT","ACTIVE",
AI2445="SPARE-ISSUE","SPARE-ISSUE",
AI2445="Fiber CAmtel","ACTIVE",
AI2445="Fiber AOF","ACTIVE",
AI2445="Projet OCM (HUAWEI)","PLANNED WORKS",
AI2445="Projet OCM (NOKIA)","PLANNED WORKS",
AI2445="ACCESS-ISSUE","ACCESS-ISSUE",
AI2445="Projet OCM (ZTE, NOKIA, autres projets)","PLANNED WORKS",
AI2445="No root CAuse","No root cause",
AI2445="ODU HS","ACTIVE",
AI2445="IP &amp; VLAN","ACTIVE",
AI2445="Warehouse HUAWEI","SPARE-ISSUE",
AI2445="SPARE-HS","SPARE-ISSUE",
AI2445="Power Telco","ACTIVE", AI2445="no impacts","no impacts"
),"")</f>
        <v>no impacts</v>
      </c>
      <c r="AK2445" s="23" t="s">
        <v>5537</v>
      </c>
      <c r="AL2445" s="23" t="str">
        <f t="shared" si="72"/>
        <v>OST_162</v>
      </c>
      <c r="AM2445" s="9"/>
      <c r="AN2445" s="9" t="s">
        <v>5537</v>
      </c>
      <c r="AO2445" s="23" t="str">
        <f>_xlfn.XLOOKUP(B2445,'INCIDENT-05-03-2026'!E:E,'INCIDENT-05-03-2026'!F:F,"")</f>
        <v/>
      </c>
      <c r="AP2445" s="7" t="s">
        <v>5537</v>
      </c>
      <c r="AQ2445" s="6"/>
      <c r="AR2445" s="7"/>
      <c r="AS2445" s="3" t="str">
        <f>_xlfn.XLOOKUP(B2445,'[3]tt num | region | site id'!$C:$C,'[3]tt num | region | site id'!$Q:$Q,"")</f>
        <v/>
      </c>
      <c r="AT2445" s="24" t="str">
        <f>_xlfn.XLOOKUP(B2445,'[4]Cells Huawei 03052026 12h'!$B:$B,'[4]Cells Huawei 03052026 12h'!$T:$T,"")</f>
        <v/>
      </c>
      <c r="AU2445" s="24" t="str">
        <f>_xlfn.XLOOKUP(B2445,'[5]cells down 02052026 8h50'!$B:$B,'[5]cells down 02052026 8h50'!$R:$R,"")</f>
        <v/>
      </c>
      <c r="AV2445" s="24" t="str">
        <f>_xlfn.XLOOKUP(B2445,'[5]cells down 02052026 13h50'!$B:$B,'[5]cells down 02052026 13h50'!$R:$R,"")</f>
        <v/>
      </c>
      <c r="AW2445" s="24" t="str">
        <f>_xlfn.XLOOKUP(B2445,'[5]cells down 02052026 13h50'!$B:$B,'[5]cells down 02052026 13h50'!$R:$R,"")</f>
        <v/>
      </c>
      <c r="AX2445" s="24" t="str">
        <f>_xlfn.XLOOKUP(B2445,'[6]cell downs 03052026 8h40 '!$B:$B,'[6]cell downs 03052026 8h40 '!$R:$R,"")</f>
        <v/>
      </c>
      <c r="AY2445" s="24" t="str">
        <f>_xlfn.XLOOKUP(B2445,'[7]ALL SITES DOWN'!$D:$D,'[7]ALL SITES DOWN'!$J:$J,"")</f>
        <v/>
      </c>
      <c r="AZ2445" s="24" t="str">
        <f>_xlfn.XLOOKUP(B2445,'[8]ALL SITES DOWN'!$D:$D,'[8]ALL SITES DOWN'!$J:$J,"")</f>
        <v/>
      </c>
      <c r="BA2445" s="9" t="str">
        <f>_xlfn.XLOOKUP(B2445,[9]sheet1!$AC:$AC,[9]sheet1!$AF:$AF,"")</f>
        <v/>
      </c>
      <c r="BB2445" s="14" t="s">
        <v>5537</v>
      </c>
      <c r="BC2445" s="14" t="s">
        <v>5537</v>
      </c>
      <c r="BD2445" s="14" t="str">
        <f>_xlfn.XLOOKUP(B2445,'[10]cell downs 18042026 17h'!$B:$B,'[10]cell downs 18042026 17h'!$B:$B,"")</f>
        <v/>
      </c>
      <c r="BE2445" s="14" t="str">
        <f>_xlfn.XLOOKUP(B2445,'[11]Cells Huawei 19042026 15h'!$B:$B,'[11]Cells Huawei 19042026 15h'!$B:$B,"")</f>
        <v/>
      </c>
      <c r="BF2445" s="9" t="str">
        <f>_xlfn.XLOOKUP(B2445,'[12]cells down 19042026 9H40'!$B:$B,'[12]cells down 19042026 9H40'!$B:$B,"")</f>
        <v/>
      </c>
      <c r="BG2445" s="9" t="s">
        <v>5176</v>
      </c>
      <c r="BH2445" s="9" t="s">
        <v>5537</v>
      </c>
    </row>
    <row r="2446" spans="1:60" s="26" customFormat="1" x14ac:dyDescent="0.3">
      <c r="A2446" s="1" t="s">
        <v>5178</v>
      </c>
      <c r="B2446" s="8" t="s">
        <v>5179</v>
      </c>
      <c r="C2446" s="3" t="str">
        <f>_xlfn.XLOOKUP(B2446,'[1]daily break down'!$D:$D,'[1]daily break down'!$E:$E,"")</f>
        <v>OUEST</v>
      </c>
      <c r="D2446" s="1" t="s">
        <v>21</v>
      </c>
      <c r="E2446" s="1" t="s">
        <v>122</v>
      </c>
      <c r="F2446" s="3" t="s">
        <v>102</v>
      </c>
      <c r="G2446" s="1" t="s">
        <v>4407</v>
      </c>
      <c r="H2446" s="40" t="str">
        <f>_xlfn.XLOOKUP(B2446,[2]CALCULATION!$B:$B,[2]CALCULATION!$H:$H,"")</f>
        <v>HUAWEI</v>
      </c>
      <c r="I2446" s="34">
        <v>0</v>
      </c>
      <c r="J2446" s="34">
        <v>0</v>
      </c>
      <c r="K2446" s="34">
        <v>0</v>
      </c>
      <c r="L2446" s="34">
        <v>0</v>
      </c>
      <c r="M2446" s="34">
        <v>0</v>
      </c>
      <c r="N2446" s="34">
        <v>0</v>
      </c>
      <c r="O2446" s="34">
        <v>0</v>
      </c>
      <c r="P2446" s="34">
        <v>0</v>
      </c>
      <c r="Q2446" s="34">
        <v>0</v>
      </c>
      <c r="R2446" s="34">
        <v>0</v>
      </c>
      <c r="S2446" s="35">
        <v>0</v>
      </c>
      <c r="T2446" s="35">
        <v>0</v>
      </c>
      <c r="U2446" s="35">
        <v>0</v>
      </c>
      <c r="V2446" s="35">
        <v>0</v>
      </c>
      <c r="W2446" s="35">
        <v>0</v>
      </c>
      <c r="X2446" s="35">
        <v>0</v>
      </c>
      <c r="Y2446" s="35">
        <v>0</v>
      </c>
      <c r="Z2446" s="35">
        <v>0</v>
      </c>
      <c r="AA2446" s="35">
        <v>0</v>
      </c>
      <c r="AB2446" s="35">
        <v>0</v>
      </c>
      <c r="AC2446" s="35">
        <v>0</v>
      </c>
      <c r="AD2446" s="35">
        <v>0</v>
      </c>
      <c r="AE2446" s="58" t="s">
        <v>5560</v>
      </c>
      <c r="AF2446" s="58"/>
      <c r="AG2446" s="57" t="str" cm="1">
        <f t="array" ref="AG2446">IFERROR(_xlfn.IFS(
AI2446="MPR ISSUE","PDH",
AI2446="BSS Hardware Issue","BSS",
AI2446="Sites strategiques, MLL, Pylone, etc.","ENVTECH",
AI2446="AKTIVCO DEFAUT GE &amp; POWER Cabinet","AKTIVCO",
AI2446="AKTIVCO Coupure ENEO &amp; Baisse de tension","AKTIVCO GRID ONLY",
AI2446="Coupure ENEO &amp; Baisse de tension","IHS GRID ONLY",
AI2446="Defaut GE &amp; POWER Cabinet","IHS",
AI2446="Sharing","Partners",
AI2446="Sites strategiques &amp; DataCenter","SST &amp; DC",
AI2446="Exclu","Exclu",
AI2446="SAT","SAT",
AI2446="SPARE-ISSUE","SPARE-ISSUE",
AI2446="Fiber CAmtel","TRANS_FO_CAMTEL",
AI2446="Fiber AOF","Fiber AOF",
AI2446="Projet OCM (HUAWEI)","TRAVAUX-HUAWEI",
AI2446="Projet OCM (NOKIA)","TRAVAUX-NOKIA",
AI2446="ACCESS-ISSUE","ACCESS-ISSUE",
AI2446="Projet OCM (ZTE, NOKIA, autres projets)","TRAVAUX OCM",
AI2446="No root CAuse","No root cause",
AI2446="ODU HS","PDH",
AI2446="IP &amp; VLAN","PDH",
AI2446="Warehouse HUAWEI","SPARE-ISSUE",
AI2446="SPARE-HS","SPARE-ISSUE",
AI2446="Power Telco","BSS",AI2446="no impacts","no impacts"
),"")</f>
        <v>no impacts</v>
      </c>
      <c r="AH2446" s="57" t="str" cm="1">
        <f t="array" ref="AH2446">IFERROR(_xlfn.IFS(
AI2446="MPR ISSUE","TX ISSUE",
AI2446="BSS Hardware Issue","RAN ISSUE",
AI2446="Sites strategiques, MLL, Pylone, etc.","ENVTECH",
AI2446="AKTIVCO DEFAUT GE &amp; POWER Cabinet","POWER ISSUE",
AI2446="AKTIVCO Coupure ENEO &amp; Baisse de tension","POWER ISSUE",
AI2446="Coupure ENEO &amp; Baisse de tension","POWER ISSUE",
AI2446="Defaut GE &amp; POWER Cabinet","POWER ISSUE",
AI2446="Sharing","POWER ISSUE",
AI2446="Sites strategiques &amp; DataCenter","POWER ISSUE",
AI2446="Exclu","Exclu",
AI2446="SAT","TX ISSUE",
AI2446="SPARE-ISSUE","SPARE-ISSUE",
AI2446="Fiber CAmtel","TX ISSUE",
AI2446="Fiber AOF","TX ISSUE",
AI2446="Projet OCM (HUAWEI)","TRAVAUX-HUAWEI",
AI2446="Projet OCM (NOKIA)","TRAVAUX -NOKIA",
AI2446="ACCESS-ISSUE","ACCESS-ISSUE",
AI2446="Projet OCM (ZTE, NOKIA, autres projets)","TRAVAUX OCM",
AI2446="No root CAuse","No root cause",
AI2446="ODU HS","TX ISSUE",
AI2446="IP &amp; VLAN","TX ISSUE",
AI2446="Warehouse HUAWEI","SPARE-ISSUE",
AI2446="SPARE-HS","SPARE-ISSUE",
AI2446="Power Telco","RAN ISSUE",AI2446="no impacts","no impacts"
),"")</f>
        <v>no impacts</v>
      </c>
      <c r="AI2446" s="85" t="s">
        <v>5998</v>
      </c>
      <c r="AJ2446" s="57" t="str" cm="1">
        <f t="array" ref="AJ2446">IFERROR(_xlfn.IFS(
AI2446="MPR ISSUE","ACTIVE",
AI2446="BSS Hardware Issue","ACTIVE",
AI2446="Sites strategiques, MLL, Pylone, etc.","PASSIVE",
AI2446="AKTIVCO DEFAUT GE &amp; POWER Cabinet","PASSIVE",
AI2446="AKTIVCO Coupure ENEO &amp; Baisse de tension","PASSIVE",
AI2446="Coupure ENEO &amp; Baisse de tension","PASSIVE",
AI2446="Defaut GE &amp; POWER Cabinet","PASSIVE",
AI2446="Sharing","PASSIVE",
AI2446="Sites strategiques &amp; DataCenter","PASSIVE",
AI2446="Exclu","Exclu",
AI2446="SAT","ACTIVE",
AI2446="SPARE-ISSUE","SPARE-ISSUE",
AI2446="Fiber CAmtel","ACTIVE",
AI2446="Fiber AOF","ACTIVE",
AI2446="Projet OCM (HUAWEI)","PLANNED WORKS",
AI2446="Projet OCM (NOKIA)","PLANNED WORKS",
AI2446="ACCESS-ISSUE","ACCESS-ISSUE",
AI2446="Projet OCM (ZTE, NOKIA, autres projets)","PLANNED WORKS",
AI2446="No root CAuse","No root cause",
AI2446="ODU HS","ACTIVE",
AI2446="IP &amp; VLAN","ACTIVE",
AI2446="Warehouse HUAWEI","SPARE-ISSUE",
AI2446="SPARE-HS","SPARE-ISSUE",
AI2446="Power Telco","ACTIVE", AI2446="no impacts","no impacts"
),"")</f>
        <v>no impacts</v>
      </c>
      <c r="AK2446" s="23" t="s">
        <v>5537</v>
      </c>
      <c r="AL2446" s="23" t="str">
        <f t="shared" si="72"/>
        <v>OST_298</v>
      </c>
      <c r="AM2446" s="9"/>
      <c r="AN2446" s="9" t="s">
        <v>5537</v>
      </c>
      <c r="AO2446" s="23" t="str">
        <f>_xlfn.XLOOKUP(B2446,'INCIDENT-05-03-2026'!E:E,'INCIDENT-05-03-2026'!F:F,"")</f>
        <v/>
      </c>
      <c r="AP2446" s="7" t="s">
        <v>5537</v>
      </c>
      <c r="AQ2446" s="6"/>
      <c r="AR2446" s="7"/>
      <c r="AS2446" s="3" t="str">
        <f>_xlfn.XLOOKUP(B2446,'[3]tt num | region | site id'!$C:$C,'[3]tt num | region | site id'!$Q:$Q,"")</f>
        <v/>
      </c>
      <c r="AT2446" s="24" t="str">
        <f>_xlfn.XLOOKUP(B2446,'[4]Cells Huawei 03052026 12h'!$B:$B,'[4]Cells Huawei 03052026 12h'!$T:$T,"")</f>
        <v/>
      </c>
      <c r="AU2446" s="24" t="str">
        <f>_xlfn.XLOOKUP(B2446,'[5]cells down 02052026 8h50'!$B:$B,'[5]cells down 02052026 8h50'!$R:$R,"")</f>
        <v/>
      </c>
      <c r="AV2446" s="24" t="str">
        <f>_xlfn.XLOOKUP(B2446,'[5]cells down 02052026 13h50'!$B:$B,'[5]cells down 02052026 13h50'!$R:$R,"")</f>
        <v/>
      </c>
      <c r="AW2446" s="24" t="str">
        <f>_xlfn.XLOOKUP(B2446,'[5]cells down 02052026 13h50'!$B:$B,'[5]cells down 02052026 13h50'!$R:$R,"")</f>
        <v/>
      </c>
      <c r="AX2446" s="24" t="str">
        <f>_xlfn.XLOOKUP(B2446,'[6]cell downs 03052026 8h40 '!$B:$B,'[6]cell downs 03052026 8h40 '!$R:$R,"")</f>
        <v/>
      </c>
      <c r="AY2446" s="24" t="str">
        <f>_xlfn.XLOOKUP(B2446,'[7]ALL SITES DOWN'!$D:$D,'[7]ALL SITES DOWN'!$J:$J,"")</f>
        <v/>
      </c>
      <c r="AZ2446" s="24" t="str">
        <f>_xlfn.XLOOKUP(B2446,'[8]ALL SITES DOWN'!$D:$D,'[8]ALL SITES DOWN'!$J:$J,"")</f>
        <v/>
      </c>
      <c r="BA2446" s="9" t="str">
        <f>_xlfn.XLOOKUP(B2446,[9]sheet1!$AC:$AC,[9]sheet1!$AF:$AF,"")</f>
        <v/>
      </c>
      <c r="BB2446" s="14" t="s">
        <v>5537</v>
      </c>
      <c r="BC2446" s="14" t="s">
        <v>5537</v>
      </c>
      <c r="BD2446" s="14" t="str">
        <f>_xlfn.XLOOKUP(B2446,'[10]cell downs 18042026 17h'!$B:$B,'[10]cell downs 18042026 17h'!$B:$B,"")</f>
        <v/>
      </c>
      <c r="BE2446" s="14" t="str">
        <f>_xlfn.XLOOKUP(B2446,'[11]Cells Huawei 19042026 15h'!$B:$B,'[11]Cells Huawei 19042026 15h'!$B:$B,"")</f>
        <v/>
      </c>
      <c r="BF2446" s="9" t="str">
        <f>_xlfn.XLOOKUP(B2446,'[12]cells down 19042026 9H40'!$B:$B,'[12]cells down 19042026 9H40'!$B:$B,"")</f>
        <v/>
      </c>
      <c r="BG2446" s="9" t="s">
        <v>5537</v>
      </c>
      <c r="BH2446" s="9" t="s">
        <v>12</v>
      </c>
    </row>
    <row r="2447" spans="1:60" s="26" customFormat="1" x14ac:dyDescent="0.3">
      <c r="A2447" s="1" t="s">
        <v>5204</v>
      </c>
      <c r="B2447" s="8" t="s">
        <v>5205</v>
      </c>
      <c r="C2447" s="3" t="str">
        <f>_xlfn.XLOOKUP(B2447,'[1]daily break down'!$D:$D,'[1]daily break down'!$E:$E,"")</f>
        <v>OUEST</v>
      </c>
      <c r="D2447" s="1" t="s">
        <v>11</v>
      </c>
      <c r="E2447" s="1" t="s">
        <v>12</v>
      </c>
      <c r="F2447" s="3" t="s">
        <v>102</v>
      </c>
      <c r="G2447" s="1" t="s">
        <v>856</v>
      </c>
      <c r="H2447" s="40" t="str">
        <f>_xlfn.XLOOKUP(B2447,[2]CALCULATION!$B:$B,[2]CALCULATION!$H:$H,"")</f>
        <v>Huawei</v>
      </c>
      <c r="I2447" s="34">
        <v>0</v>
      </c>
      <c r="J2447" s="34">
        <v>0</v>
      </c>
      <c r="K2447" s="34">
        <v>0</v>
      </c>
      <c r="L2447" s="34">
        <v>0</v>
      </c>
      <c r="M2447" s="34">
        <v>0</v>
      </c>
      <c r="N2447" s="34">
        <v>0</v>
      </c>
      <c r="O2447" s="34">
        <v>0</v>
      </c>
      <c r="P2447" s="34">
        <v>0</v>
      </c>
      <c r="Q2447" s="34">
        <v>0</v>
      </c>
      <c r="R2447" s="34">
        <v>0</v>
      </c>
      <c r="S2447" s="35">
        <v>0</v>
      </c>
      <c r="T2447" s="35">
        <v>0</v>
      </c>
      <c r="U2447" s="35">
        <v>0</v>
      </c>
      <c r="V2447" s="35">
        <v>0</v>
      </c>
      <c r="W2447" s="35">
        <v>0</v>
      </c>
      <c r="X2447" s="35">
        <v>0</v>
      </c>
      <c r="Y2447" s="35">
        <v>0</v>
      </c>
      <c r="Z2447" s="35">
        <v>0</v>
      </c>
      <c r="AA2447" s="35">
        <v>0</v>
      </c>
      <c r="AB2447" s="35">
        <v>0</v>
      </c>
      <c r="AC2447" s="35">
        <v>0</v>
      </c>
      <c r="AD2447" s="35">
        <v>0</v>
      </c>
      <c r="AE2447" s="58" t="s">
        <v>5560</v>
      </c>
      <c r="AF2447" s="58"/>
      <c r="AG2447" s="57" t="str" cm="1">
        <f t="array" ref="AG2447">IFERROR(_xlfn.IFS(
AI2447="MPR ISSUE","PDH",
AI2447="BSS Hardware Issue","BSS",
AI2447="Sites strategiques, MLL, Pylone, etc.","ENVTECH",
AI2447="AKTIVCO DEFAUT GE &amp; POWER Cabinet","AKTIVCO",
AI2447="AKTIVCO Coupure ENEO &amp; Baisse de tension","AKTIVCO GRID ONLY",
AI2447="Coupure ENEO &amp; Baisse de tension","IHS GRID ONLY",
AI2447="Defaut GE &amp; POWER Cabinet","IHS",
AI2447="Sharing","Partners",
AI2447="Sites strategiques &amp; DataCenter","SST &amp; DC",
AI2447="Exclu","Exclu",
AI2447="SAT","SAT",
AI2447="SPARE-ISSUE","SPARE-ISSUE",
AI2447="Fiber CAmtel","TRANS_FO_CAMTEL",
AI2447="Fiber AOF","Fiber AOF",
AI2447="Projet OCM (HUAWEI)","TRAVAUX-HUAWEI",
AI2447="Projet OCM (NOKIA)","TRAVAUX-NOKIA",
AI2447="ACCESS-ISSUE","ACCESS-ISSUE",
AI2447="Projet OCM (ZTE, NOKIA, autres projets)","TRAVAUX OCM",
AI2447="No root CAuse","No root cause",
AI2447="ODU HS","PDH",
AI2447="IP &amp; VLAN","PDH",
AI2447="Warehouse HUAWEI","SPARE-ISSUE",
AI2447="SPARE-HS","SPARE-ISSUE",
AI2447="Power Telco","BSS",AI2447="no impacts","no impacts"
),"")</f>
        <v>no impacts</v>
      </c>
      <c r="AH2447" s="57" t="str" cm="1">
        <f t="array" ref="AH2447">IFERROR(_xlfn.IFS(
AI2447="MPR ISSUE","TX ISSUE",
AI2447="BSS Hardware Issue","RAN ISSUE",
AI2447="Sites strategiques, MLL, Pylone, etc.","ENVTECH",
AI2447="AKTIVCO DEFAUT GE &amp; POWER Cabinet","POWER ISSUE",
AI2447="AKTIVCO Coupure ENEO &amp; Baisse de tension","POWER ISSUE",
AI2447="Coupure ENEO &amp; Baisse de tension","POWER ISSUE",
AI2447="Defaut GE &amp; POWER Cabinet","POWER ISSUE",
AI2447="Sharing","POWER ISSUE",
AI2447="Sites strategiques &amp; DataCenter","POWER ISSUE",
AI2447="Exclu","Exclu",
AI2447="SAT","TX ISSUE",
AI2447="SPARE-ISSUE","SPARE-ISSUE",
AI2447="Fiber CAmtel","TX ISSUE",
AI2447="Fiber AOF","TX ISSUE",
AI2447="Projet OCM (HUAWEI)","TRAVAUX-HUAWEI",
AI2447="Projet OCM (NOKIA)","TRAVAUX -NOKIA",
AI2447="ACCESS-ISSUE","ACCESS-ISSUE",
AI2447="Projet OCM (ZTE, NOKIA, autres projets)","TRAVAUX OCM",
AI2447="No root CAuse","No root cause",
AI2447="ODU HS","TX ISSUE",
AI2447="IP &amp; VLAN","TX ISSUE",
AI2447="Warehouse HUAWEI","SPARE-ISSUE",
AI2447="SPARE-HS","SPARE-ISSUE",
AI2447="Power Telco","RAN ISSUE",AI2447="no impacts","no impacts"
),"")</f>
        <v>no impacts</v>
      </c>
      <c r="AI2447" s="85" t="s">
        <v>5998</v>
      </c>
      <c r="AJ2447" s="57" t="str" cm="1">
        <f t="array" ref="AJ2447">IFERROR(_xlfn.IFS(
AI2447="MPR ISSUE","ACTIVE",
AI2447="BSS Hardware Issue","ACTIVE",
AI2447="Sites strategiques, MLL, Pylone, etc.","PASSIVE",
AI2447="AKTIVCO DEFAUT GE &amp; POWER Cabinet","PASSIVE",
AI2447="AKTIVCO Coupure ENEO &amp; Baisse de tension","PASSIVE",
AI2447="Coupure ENEO &amp; Baisse de tension","PASSIVE",
AI2447="Defaut GE &amp; POWER Cabinet","PASSIVE",
AI2447="Sharing","PASSIVE",
AI2447="Sites strategiques &amp; DataCenter","PASSIVE",
AI2447="Exclu","Exclu",
AI2447="SAT","ACTIVE",
AI2447="SPARE-ISSUE","SPARE-ISSUE",
AI2447="Fiber CAmtel","ACTIVE",
AI2447="Fiber AOF","ACTIVE",
AI2447="Projet OCM (HUAWEI)","PLANNED WORKS",
AI2447="Projet OCM (NOKIA)","PLANNED WORKS",
AI2447="ACCESS-ISSUE","ACCESS-ISSUE",
AI2447="Projet OCM (ZTE, NOKIA, autres projets)","PLANNED WORKS",
AI2447="No root CAuse","No root cause",
AI2447="ODU HS","ACTIVE",
AI2447="IP &amp; VLAN","ACTIVE",
AI2447="Warehouse HUAWEI","SPARE-ISSUE",
AI2447="SPARE-HS","SPARE-ISSUE",
AI2447="Power Telco","ACTIVE", AI2447="no impacts","no impacts"
),"")</f>
        <v>no impacts</v>
      </c>
      <c r="AK2447" s="23" t="s">
        <v>5537</v>
      </c>
      <c r="AL2447" s="23" t="str">
        <f t="shared" si="72"/>
        <v>OST_028</v>
      </c>
      <c r="AM2447" s="9"/>
      <c r="AN2447" s="9" t="s">
        <v>5537</v>
      </c>
      <c r="AO2447" s="23" t="str">
        <f>_xlfn.XLOOKUP(B2447,'INCIDENT-05-03-2026'!E:E,'INCIDENT-05-03-2026'!F:F,"")</f>
        <v/>
      </c>
      <c r="AP2447" s="7" t="s">
        <v>5537</v>
      </c>
      <c r="AQ2447" s="6"/>
      <c r="AR2447" s="7"/>
      <c r="AS2447" s="3" t="str">
        <f>_xlfn.XLOOKUP(B2447,'[3]tt num | region | site id'!$C:$C,'[3]tt num | region | site id'!$Q:$Q,"")</f>
        <v/>
      </c>
      <c r="AT2447" s="24" t="str">
        <f>_xlfn.XLOOKUP(B2447,'[4]Cells Huawei 03052026 12h'!$B:$B,'[4]Cells Huawei 03052026 12h'!$T:$T,"")</f>
        <v/>
      </c>
      <c r="AU2447" s="24" t="str">
        <f>_xlfn.XLOOKUP(B2447,'[5]cells down 02052026 8h50'!$B:$B,'[5]cells down 02052026 8h50'!$R:$R,"")</f>
        <v/>
      </c>
      <c r="AV2447" s="24" t="str">
        <f>_xlfn.XLOOKUP(B2447,'[5]cells down 02052026 13h50'!$B:$B,'[5]cells down 02052026 13h50'!$R:$R,"")</f>
        <v/>
      </c>
      <c r="AW2447" s="24" t="str">
        <f>_xlfn.XLOOKUP(B2447,'[5]cells down 02052026 13h50'!$B:$B,'[5]cells down 02052026 13h50'!$R:$R,"")</f>
        <v/>
      </c>
      <c r="AX2447" s="24" t="str">
        <f>_xlfn.XLOOKUP(B2447,'[6]cell downs 03052026 8h40 '!$B:$B,'[6]cell downs 03052026 8h40 '!$R:$R,"")</f>
        <v/>
      </c>
      <c r="AY2447" s="24" t="str">
        <f>_xlfn.XLOOKUP(B2447,'[7]ALL SITES DOWN'!$D:$D,'[7]ALL SITES DOWN'!$J:$J,"")</f>
        <v/>
      </c>
      <c r="AZ2447" s="24" t="str">
        <f>_xlfn.XLOOKUP(B2447,'[8]ALL SITES DOWN'!$D:$D,'[8]ALL SITES DOWN'!$J:$J,"")</f>
        <v/>
      </c>
      <c r="BA2447" s="9" t="str">
        <f>_xlfn.XLOOKUP(B2447,[9]sheet1!$AC:$AC,[9]sheet1!$AF:$AF,"")</f>
        <v/>
      </c>
      <c r="BB2447" s="14" t="s">
        <v>5537</v>
      </c>
      <c r="BC2447" s="14" t="s">
        <v>5537</v>
      </c>
      <c r="BD2447" s="14" t="str">
        <f>_xlfn.XLOOKUP(B2447,'[10]cell downs 18042026 17h'!$B:$B,'[10]cell downs 18042026 17h'!$B:$B,"")</f>
        <v/>
      </c>
      <c r="BE2447" s="14" t="str">
        <f>_xlfn.XLOOKUP(B2447,'[11]Cells Huawei 19042026 15h'!$B:$B,'[11]Cells Huawei 19042026 15h'!$B:$B,"")</f>
        <v/>
      </c>
      <c r="BF2447" s="9" t="str">
        <f>_xlfn.XLOOKUP(B2447,'[12]cells down 19042026 9H40'!$B:$B,'[12]cells down 19042026 9H40'!$B:$B,"")</f>
        <v/>
      </c>
      <c r="BG2447" s="9" t="s">
        <v>5205</v>
      </c>
      <c r="BH2447" s="9" t="s">
        <v>154</v>
      </c>
    </row>
    <row r="2448" spans="1:60" s="26" customFormat="1" x14ac:dyDescent="0.3">
      <c r="A2448" s="1" t="s">
        <v>5209</v>
      </c>
      <c r="B2448" s="8" t="s">
        <v>5210</v>
      </c>
      <c r="C2448" s="3" t="str">
        <f>_xlfn.XLOOKUP(B2448,'[1]daily break down'!$D:$D,'[1]daily break down'!$E:$E,"")</f>
        <v>SUD-OUEST</v>
      </c>
      <c r="D2448" s="1" t="s">
        <v>11</v>
      </c>
      <c r="E2448" s="1" t="s">
        <v>66</v>
      </c>
      <c r="F2448" s="3" t="s">
        <v>13</v>
      </c>
      <c r="G2448" s="1" t="s">
        <v>5209</v>
      </c>
      <c r="H2448" s="40" t="str">
        <f>_xlfn.XLOOKUP(B2448,[2]CALCULATION!$B:$B,[2]CALCULATION!$H:$H,"")</f>
        <v>HUAWEI</v>
      </c>
      <c r="I2448" s="34">
        <v>0</v>
      </c>
      <c r="J2448" s="34">
        <v>0</v>
      </c>
      <c r="K2448" s="34">
        <v>0</v>
      </c>
      <c r="L2448" s="34">
        <v>0</v>
      </c>
      <c r="M2448" s="34">
        <v>0</v>
      </c>
      <c r="N2448" s="34">
        <v>0</v>
      </c>
      <c r="O2448" s="34">
        <v>0</v>
      </c>
      <c r="P2448" s="34">
        <v>0</v>
      </c>
      <c r="Q2448" s="34">
        <v>0</v>
      </c>
      <c r="R2448" s="34">
        <v>0</v>
      </c>
      <c r="S2448" s="35">
        <v>0</v>
      </c>
      <c r="T2448" s="35">
        <v>0</v>
      </c>
      <c r="U2448" s="35">
        <v>0</v>
      </c>
      <c r="V2448" s="35">
        <v>0</v>
      </c>
      <c r="W2448" s="35">
        <v>0</v>
      </c>
      <c r="X2448" s="35">
        <v>0</v>
      </c>
      <c r="Y2448" s="35">
        <v>0</v>
      </c>
      <c r="Z2448" s="35">
        <v>0</v>
      </c>
      <c r="AA2448" s="35">
        <v>0</v>
      </c>
      <c r="AB2448" s="35">
        <v>0</v>
      </c>
      <c r="AC2448" s="35">
        <v>0</v>
      </c>
      <c r="AD2448" s="35">
        <v>0</v>
      </c>
      <c r="AE2448" s="58" t="s">
        <v>5560</v>
      </c>
      <c r="AF2448" s="58"/>
      <c r="AG2448" s="57" t="str" cm="1">
        <f t="array" ref="AG2448">IFERROR(_xlfn.IFS(
AI2448="MPR ISSUE","PDH",
AI2448="BSS Hardware Issue","BSS",
AI2448="Sites strategiques, MLL, Pylone, etc.","ENVTECH",
AI2448="AKTIVCO DEFAUT GE &amp; POWER Cabinet","AKTIVCO",
AI2448="AKTIVCO Coupure ENEO &amp; Baisse de tension","AKTIVCO GRID ONLY",
AI2448="Coupure ENEO &amp; Baisse de tension","IHS GRID ONLY",
AI2448="Defaut GE &amp; POWER Cabinet","IHS",
AI2448="Sharing","Partners",
AI2448="Sites strategiques &amp; DataCenter","SST &amp; DC",
AI2448="Exclu","Exclu",
AI2448="SAT","SAT",
AI2448="SPARE-ISSUE","SPARE-ISSUE",
AI2448="Fiber CAmtel","TRANS_FO_CAMTEL",
AI2448="Fiber AOF","Fiber AOF",
AI2448="Projet OCM (HUAWEI)","TRAVAUX-HUAWEI",
AI2448="Projet OCM (NOKIA)","TRAVAUX-NOKIA",
AI2448="ACCESS-ISSUE","ACCESS-ISSUE",
AI2448="Projet OCM (ZTE, NOKIA, autres projets)","TRAVAUX OCM",
AI2448="No root CAuse","No root cause",
AI2448="ODU HS","PDH",
AI2448="IP &amp; VLAN","PDH",
AI2448="Warehouse HUAWEI","SPARE-ISSUE",
AI2448="SPARE-HS","SPARE-ISSUE",
AI2448="Power Telco","BSS",AI2448="no impacts","no impacts"
),"")</f>
        <v>no impacts</v>
      </c>
      <c r="AH2448" s="57" t="str" cm="1">
        <f t="array" ref="AH2448">IFERROR(_xlfn.IFS(
AI2448="MPR ISSUE","TX ISSUE",
AI2448="BSS Hardware Issue","RAN ISSUE",
AI2448="Sites strategiques, MLL, Pylone, etc.","ENVTECH",
AI2448="AKTIVCO DEFAUT GE &amp; POWER Cabinet","POWER ISSUE",
AI2448="AKTIVCO Coupure ENEO &amp; Baisse de tension","POWER ISSUE",
AI2448="Coupure ENEO &amp; Baisse de tension","POWER ISSUE",
AI2448="Defaut GE &amp; POWER Cabinet","POWER ISSUE",
AI2448="Sharing","POWER ISSUE",
AI2448="Sites strategiques &amp; DataCenter","POWER ISSUE",
AI2448="Exclu","Exclu",
AI2448="SAT","TX ISSUE",
AI2448="SPARE-ISSUE","SPARE-ISSUE",
AI2448="Fiber CAmtel","TX ISSUE",
AI2448="Fiber AOF","TX ISSUE",
AI2448="Projet OCM (HUAWEI)","TRAVAUX-HUAWEI",
AI2448="Projet OCM (NOKIA)","TRAVAUX -NOKIA",
AI2448="ACCESS-ISSUE","ACCESS-ISSUE",
AI2448="Projet OCM (ZTE, NOKIA, autres projets)","TRAVAUX OCM",
AI2448="No root CAuse","No root cause",
AI2448="ODU HS","TX ISSUE",
AI2448="IP &amp; VLAN","TX ISSUE",
AI2448="Warehouse HUAWEI","SPARE-ISSUE",
AI2448="SPARE-HS","SPARE-ISSUE",
AI2448="Power Telco","RAN ISSUE",AI2448="no impacts","no impacts"
),"")</f>
        <v>no impacts</v>
      </c>
      <c r="AI2448" s="85" t="s">
        <v>5998</v>
      </c>
      <c r="AJ2448" s="57" t="str" cm="1">
        <f t="array" ref="AJ2448">IFERROR(_xlfn.IFS(
AI2448="MPR ISSUE","ACTIVE",
AI2448="BSS Hardware Issue","ACTIVE",
AI2448="Sites strategiques, MLL, Pylone, etc.","PASSIVE",
AI2448="AKTIVCO DEFAUT GE &amp; POWER Cabinet","PASSIVE",
AI2448="AKTIVCO Coupure ENEO &amp; Baisse de tension","PASSIVE",
AI2448="Coupure ENEO &amp; Baisse de tension","PASSIVE",
AI2448="Defaut GE &amp; POWER Cabinet","PASSIVE",
AI2448="Sharing","PASSIVE",
AI2448="Sites strategiques &amp; DataCenter","PASSIVE",
AI2448="Exclu","Exclu",
AI2448="SAT","ACTIVE",
AI2448="SPARE-ISSUE","SPARE-ISSUE",
AI2448="Fiber CAmtel","ACTIVE",
AI2448="Fiber AOF","ACTIVE",
AI2448="Projet OCM (HUAWEI)","PLANNED WORKS",
AI2448="Projet OCM (NOKIA)","PLANNED WORKS",
AI2448="ACCESS-ISSUE","ACCESS-ISSUE",
AI2448="Projet OCM (ZTE, NOKIA, autres projets)","PLANNED WORKS",
AI2448="No root CAuse","No root cause",
AI2448="ODU HS","ACTIVE",
AI2448="IP &amp; VLAN","ACTIVE",
AI2448="Warehouse HUAWEI","SPARE-ISSUE",
AI2448="SPARE-HS","SPARE-ISSUE",
AI2448="Power Telco","ACTIVE", AI2448="no impacts","no impacts"
),"")</f>
        <v>no impacts</v>
      </c>
      <c r="AK2448" s="23" t="s">
        <v>5537</v>
      </c>
      <c r="AL2448" s="23" t="str">
        <f t="shared" si="72"/>
        <v>SUO_018</v>
      </c>
      <c r="AM2448" s="9"/>
      <c r="AN2448" s="9" t="s">
        <v>5537</v>
      </c>
      <c r="AO2448" s="23" t="str">
        <f>_xlfn.XLOOKUP(B2448,'INCIDENT-05-03-2026'!E:E,'INCIDENT-05-03-2026'!F:F,"")</f>
        <v/>
      </c>
      <c r="AP2448" s="7" t="s">
        <v>5537</v>
      </c>
      <c r="AQ2448" s="6"/>
      <c r="AR2448" s="7"/>
      <c r="AS2448" s="3" t="str">
        <f>_xlfn.XLOOKUP(B2448,'[3]tt num | region | site id'!$C:$C,'[3]tt num | region | site id'!$Q:$Q,"")</f>
        <v/>
      </c>
      <c r="AT2448" s="24" t="str">
        <f>_xlfn.XLOOKUP(B2448,'[4]Cells Huawei 03052026 12h'!$B:$B,'[4]Cells Huawei 03052026 12h'!$T:$T,"")</f>
        <v/>
      </c>
      <c r="AU2448" s="24" t="str">
        <f>_xlfn.XLOOKUP(B2448,'[5]cells down 02052026 8h50'!$B:$B,'[5]cells down 02052026 8h50'!$R:$R,"")</f>
        <v/>
      </c>
      <c r="AV2448" s="24" t="str">
        <f>_xlfn.XLOOKUP(B2448,'[5]cells down 02052026 13h50'!$B:$B,'[5]cells down 02052026 13h50'!$R:$R,"")</f>
        <v/>
      </c>
      <c r="AW2448" s="24" t="str">
        <f>_xlfn.XLOOKUP(B2448,'[5]cells down 02052026 13h50'!$B:$B,'[5]cells down 02052026 13h50'!$R:$R,"")</f>
        <v/>
      </c>
      <c r="AX2448" s="24" t="str">
        <f>_xlfn.XLOOKUP(B2448,'[6]cell downs 03052026 8h40 '!$B:$B,'[6]cell downs 03052026 8h40 '!$R:$R,"")</f>
        <v/>
      </c>
      <c r="AY2448" s="24" t="str">
        <f>_xlfn.XLOOKUP(B2448,'[7]ALL SITES DOWN'!$D:$D,'[7]ALL SITES DOWN'!$J:$J,"")</f>
        <v/>
      </c>
      <c r="AZ2448" s="24" t="str">
        <f>_xlfn.XLOOKUP(B2448,'[8]ALL SITES DOWN'!$D:$D,'[8]ALL SITES DOWN'!$J:$J,"")</f>
        <v/>
      </c>
      <c r="BA2448" s="9" t="str">
        <f>_xlfn.XLOOKUP(B2448,[9]sheet1!$AC:$AC,[9]sheet1!$AF:$AF,"")</f>
        <v/>
      </c>
      <c r="BB2448" s="14" t="s">
        <v>5537</v>
      </c>
      <c r="BC2448" s="14" t="s">
        <v>5537</v>
      </c>
      <c r="BD2448" s="14" t="str">
        <f>_xlfn.XLOOKUP(B2448,'[10]cell downs 18042026 17h'!$B:$B,'[10]cell downs 18042026 17h'!$B:$B,"")</f>
        <v/>
      </c>
      <c r="BE2448" s="14" t="str">
        <f>_xlfn.XLOOKUP(B2448,'[11]Cells Huawei 19042026 15h'!$B:$B,'[11]Cells Huawei 19042026 15h'!$B:$B,"")</f>
        <v/>
      </c>
      <c r="BF2448" s="9" t="str">
        <f>_xlfn.XLOOKUP(B2448,'[12]cells down 19042026 9H40'!$B:$B,'[12]cells down 19042026 9H40'!$B:$B,"")</f>
        <v/>
      </c>
      <c r="BG2448" s="9" t="s">
        <v>5210</v>
      </c>
      <c r="BH2448" s="9" t="s">
        <v>66</v>
      </c>
    </row>
    <row r="2449" spans="1:60" s="26" customFormat="1" x14ac:dyDescent="0.3">
      <c r="A2449" s="1" t="s">
        <v>5257</v>
      </c>
      <c r="B2449" s="8" t="s">
        <v>5258</v>
      </c>
      <c r="C2449" s="3" t="str">
        <f>_xlfn.XLOOKUP(B2449,'[1]daily break down'!$D:$D,'[1]daily break down'!$E:$E,"")</f>
        <v>CENTRE</v>
      </c>
      <c r="D2449" s="1" t="s">
        <v>11</v>
      </c>
      <c r="E2449" s="1" t="s">
        <v>66</v>
      </c>
      <c r="F2449" s="3" t="s">
        <v>37</v>
      </c>
      <c r="G2449" s="1" t="s">
        <v>5259</v>
      </c>
      <c r="H2449" s="42" t="str">
        <f>_xlfn.XLOOKUP(B2449,[2]CALCULATION!$B:$B,[2]CALCULATION!$H:$H,"")</f>
        <v>ZTE</v>
      </c>
      <c r="I2449" s="34">
        <v>0</v>
      </c>
      <c r="J2449" s="34">
        <v>0</v>
      </c>
      <c r="K2449" s="34">
        <v>0</v>
      </c>
      <c r="L2449" s="34">
        <v>0</v>
      </c>
      <c r="M2449" s="34">
        <v>0</v>
      </c>
      <c r="N2449" s="34">
        <v>0</v>
      </c>
      <c r="O2449" s="34">
        <v>0</v>
      </c>
      <c r="P2449" s="34">
        <v>0</v>
      </c>
      <c r="Q2449" s="34">
        <v>0</v>
      </c>
      <c r="R2449" s="34">
        <v>0</v>
      </c>
      <c r="S2449" s="35">
        <v>0</v>
      </c>
      <c r="T2449" s="35">
        <v>0</v>
      </c>
      <c r="U2449" s="35">
        <v>0</v>
      </c>
      <c r="V2449" s="35">
        <v>0</v>
      </c>
      <c r="W2449" s="35">
        <v>0</v>
      </c>
      <c r="X2449" s="35">
        <v>0</v>
      </c>
      <c r="Y2449" s="35">
        <v>0</v>
      </c>
      <c r="Z2449" s="35">
        <v>0</v>
      </c>
      <c r="AA2449" s="35">
        <v>0</v>
      </c>
      <c r="AB2449" s="35">
        <v>0</v>
      </c>
      <c r="AC2449" s="35">
        <v>0</v>
      </c>
      <c r="AD2449" s="35">
        <v>0</v>
      </c>
      <c r="AE2449" s="58" t="s">
        <v>5560</v>
      </c>
      <c r="AF2449" s="58"/>
      <c r="AG2449" s="57" t="str" cm="1">
        <f t="array" ref="AG2449">IFERROR(_xlfn.IFS(
AI2449="MPR ISSUE","PDH",
AI2449="BSS Hardware Issue","BSS",
AI2449="Sites strategiques, MLL, Pylone, etc.","ENVTECH",
AI2449="AKTIVCO DEFAUT GE &amp; POWER Cabinet","AKTIVCO",
AI2449="AKTIVCO Coupure ENEO &amp; Baisse de tension","AKTIVCO GRID ONLY",
AI2449="Coupure ENEO &amp; Baisse de tension","IHS GRID ONLY",
AI2449="Defaut GE &amp; POWER Cabinet","IHS",
AI2449="Sharing","Partners",
AI2449="Sites strategiques &amp; DataCenter","SST &amp; DC",
AI2449="Exclu","Exclu",
AI2449="SAT","SAT",
AI2449="SPARE-ISSUE","SPARE-ISSUE",
AI2449="Fiber CAmtel","TRANS_FO_CAMTEL",
AI2449="Fiber AOF","Fiber AOF",
AI2449="Projet OCM (HUAWEI)","TRAVAUX-HUAWEI",
AI2449="Projet OCM (NOKIA)","TRAVAUX-NOKIA",
AI2449="ACCESS-ISSUE","ACCESS-ISSUE",
AI2449="Projet OCM (ZTE, NOKIA, autres projets)","TRAVAUX OCM",
AI2449="No root CAuse","No root cause",
AI2449="ODU HS","PDH",
AI2449="IP &amp; VLAN","PDH",
AI2449="Warehouse HUAWEI","SPARE-ISSUE",
AI2449="SPARE-HS","SPARE-ISSUE",
AI2449="Power Telco","BSS",AI2449="no impacts","no impacts"
),"")</f>
        <v>no impacts</v>
      </c>
      <c r="AH2449" s="57" t="str" cm="1">
        <f t="array" ref="AH2449">IFERROR(_xlfn.IFS(
AI2449="MPR ISSUE","TX ISSUE",
AI2449="BSS Hardware Issue","RAN ISSUE",
AI2449="Sites strategiques, MLL, Pylone, etc.","ENVTECH",
AI2449="AKTIVCO DEFAUT GE &amp; POWER Cabinet","POWER ISSUE",
AI2449="AKTIVCO Coupure ENEO &amp; Baisse de tension","POWER ISSUE",
AI2449="Coupure ENEO &amp; Baisse de tension","POWER ISSUE",
AI2449="Defaut GE &amp; POWER Cabinet","POWER ISSUE",
AI2449="Sharing","POWER ISSUE",
AI2449="Sites strategiques &amp; DataCenter","POWER ISSUE",
AI2449="Exclu","Exclu",
AI2449="SAT","TX ISSUE",
AI2449="SPARE-ISSUE","SPARE-ISSUE",
AI2449="Fiber CAmtel","TX ISSUE",
AI2449="Fiber AOF","TX ISSUE",
AI2449="Projet OCM (HUAWEI)","TRAVAUX-HUAWEI",
AI2449="Projet OCM (NOKIA)","TRAVAUX -NOKIA",
AI2449="ACCESS-ISSUE","ACCESS-ISSUE",
AI2449="Projet OCM (ZTE, NOKIA, autres projets)","TRAVAUX OCM",
AI2449="No root CAuse","No root cause",
AI2449="ODU HS","TX ISSUE",
AI2449="IP &amp; VLAN","TX ISSUE",
AI2449="Warehouse HUAWEI","SPARE-ISSUE",
AI2449="SPARE-HS","SPARE-ISSUE",
AI2449="Power Telco","RAN ISSUE",AI2449="no impacts","no impacts"
),"")</f>
        <v>no impacts</v>
      </c>
      <c r="AI2449" s="85" t="s">
        <v>5998</v>
      </c>
      <c r="AJ2449" s="57" t="str" cm="1">
        <f t="array" ref="AJ2449">IFERROR(_xlfn.IFS(
AI2449="MPR ISSUE","ACTIVE",
AI2449="BSS Hardware Issue","ACTIVE",
AI2449="Sites strategiques, MLL, Pylone, etc.","PASSIVE",
AI2449="AKTIVCO DEFAUT GE &amp; POWER Cabinet","PASSIVE",
AI2449="AKTIVCO Coupure ENEO &amp; Baisse de tension","PASSIVE",
AI2449="Coupure ENEO &amp; Baisse de tension","PASSIVE",
AI2449="Defaut GE &amp; POWER Cabinet","PASSIVE",
AI2449="Sharing","PASSIVE",
AI2449="Sites strategiques &amp; DataCenter","PASSIVE",
AI2449="Exclu","Exclu",
AI2449="SAT","ACTIVE",
AI2449="SPARE-ISSUE","SPARE-ISSUE",
AI2449="Fiber CAmtel","ACTIVE",
AI2449="Fiber AOF","ACTIVE",
AI2449="Projet OCM (HUAWEI)","PLANNED WORKS",
AI2449="Projet OCM (NOKIA)","PLANNED WORKS",
AI2449="ACCESS-ISSUE","ACCESS-ISSUE",
AI2449="Projet OCM (ZTE, NOKIA, autres projets)","PLANNED WORKS",
AI2449="No root CAuse","No root cause",
AI2449="ODU HS","ACTIVE",
AI2449="IP &amp; VLAN","ACTIVE",
AI2449="Warehouse HUAWEI","SPARE-ISSUE",
AI2449="SPARE-HS","SPARE-ISSUE",
AI2449="Power Telco","ACTIVE", AI2449="no impacts","no impacts"
),"")</f>
        <v>no impacts</v>
      </c>
      <c r="AK2449" s="23" t="s">
        <v>5537</v>
      </c>
      <c r="AL2449" s="23" t="str">
        <f t="shared" si="72"/>
        <v>CTR_223</v>
      </c>
      <c r="AM2449" s="9"/>
      <c r="AN2449" s="9" t="s">
        <v>5537</v>
      </c>
      <c r="AO2449" s="23" t="str">
        <f>_xlfn.XLOOKUP(B2449,'INCIDENT-05-03-2026'!E:E,'INCIDENT-05-03-2026'!F:F,"")</f>
        <v/>
      </c>
      <c r="AP2449" s="7" t="s">
        <v>5537</v>
      </c>
      <c r="AQ2449" s="6"/>
      <c r="AR2449" s="7"/>
      <c r="AS2449" s="3" t="str">
        <f>_xlfn.XLOOKUP(B2449,'[3]tt num | region | site id'!$C:$C,'[3]tt num | region | site id'!$Q:$Q,"")</f>
        <v/>
      </c>
      <c r="AT2449" s="24" t="str">
        <f>_xlfn.XLOOKUP(B2449,'[4]Cells Huawei 03052026 12h'!$B:$B,'[4]Cells Huawei 03052026 12h'!$T:$T,"")</f>
        <v/>
      </c>
      <c r="AU2449" s="24" t="str">
        <f>_xlfn.XLOOKUP(B2449,'[5]cells down 02052026 8h50'!$B:$B,'[5]cells down 02052026 8h50'!$R:$R,"")</f>
        <v/>
      </c>
      <c r="AV2449" s="24" t="str">
        <f>_xlfn.XLOOKUP(B2449,'[5]cells down 02052026 13h50'!$B:$B,'[5]cells down 02052026 13h50'!$R:$R,"")</f>
        <v/>
      </c>
      <c r="AW2449" s="24" t="str">
        <f>_xlfn.XLOOKUP(B2449,'[5]cells down 02052026 13h50'!$B:$B,'[5]cells down 02052026 13h50'!$R:$R,"")</f>
        <v/>
      </c>
      <c r="AX2449" s="24" t="str">
        <f>_xlfn.XLOOKUP(B2449,'[6]cell downs 03052026 8h40 '!$B:$B,'[6]cell downs 03052026 8h40 '!$R:$R,"")</f>
        <v/>
      </c>
      <c r="AY2449" s="24" t="str">
        <f>_xlfn.XLOOKUP(B2449,'[7]ALL SITES DOWN'!$D:$D,'[7]ALL SITES DOWN'!$J:$J,"")</f>
        <v/>
      </c>
      <c r="AZ2449" s="24" t="str">
        <f>_xlfn.XLOOKUP(B2449,'[8]ALL SITES DOWN'!$D:$D,'[8]ALL SITES DOWN'!$J:$J,"")</f>
        <v/>
      </c>
      <c r="BA2449" s="9" t="str">
        <f>_xlfn.XLOOKUP(B2449,[9]sheet1!$AC:$AC,[9]sheet1!$AF:$AF,"")</f>
        <v/>
      </c>
      <c r="BB2449" s="14" t="s">
        <v>5537</v>
      </c>
      <c r="BC2449" s="14" t="s">
        <v>5537</v>
      </c>
      <c r="BD2449" s="14" t="str">
        <f>_xlfn.XLOOKUP(B2449,'[10]cell downs 18042026 17h'!$B:$B,'[10]cell downs 18042026 17h'!$B:$B,"")</f>
        <v/>
      </c>
      <c r="BE2449" s="14" t="str">
        <f>_xlfn.XLOOKUP(B2449,'[11]Cells Huawei 19042026 15h'!$B:$B,'[11]Cells Huawei 19042026 15h'!$B:$B,"")</f>
        <v/>
      </c>
      <c r="BF2449" s="9" t="str">
        <f>_xlfn.XLOOKUP(B2449,'[12]cells down 19042026 9H40'!$B:$B,'[12]cells down 19042026 9H40'!$B:$B,"")</f>
        <v/>
      </c>
      <c r="BG2449" s="9" t="s">
        <v>5258</v>
      </c>
      <c r="BH2449" s="9" t="s">
        <v>12</v>
      </c>
    </row>
    <row r="2450" spans="1:60" s="26" customFormat="1" x14ac:dyDescent="0.3">
      <c r="A2450" s="1" t="s">
        <v>2040</v>
      </c>
      <c r="B2450" s="8" t="s">
        <v>2041</v>
      </c>
      <c r="C2450" s="3" t="str">
        <f>_xlfn.XLOOKUP(B2450,'[1]daily break down'!$D:$D,'[1]daily break down'!$E:$E,"")</f>
        <v>OUEST</v>
      </c>
      <c r="D2450" s="1" t="s">
        <v>11</v>
      </c>
      <c r="E2450" s="1" t="s">
        <v>12</v>
      </c>
      <c r="F2450" s="3" t="s">
        <v>102</v>
      </c>
      <c r="G2450" s="1" t="s">
        <v>1176</v>
      </c>
      <c r="H2450" s="40" t="str">
        <f>_xlfn.XLOOKUP(B2450,[2]CALCULATION!$B:$B,[2]CALCULATION!$H:$H,"")</f>
        <v>Huawei</v>
      </c>
      <c r="I2450" s="34">
        <v>0</v>
      </c>
      <c r="J2450" s="34">
        <v>0</v>
      </c>
      <c r="K2450" s="34">
        <v>0</v>
      </c>
      <c r="L2450" s="34">
        <v>0</v>
      </c>
      <c r="M2450" s="34">
        <v>0</v>
      </c>
      <c r="N2450" s="34">
        <v>0</v>
      </c>
      <c r="O2450" s="34">
        <v>0</v>
      </c>
      <c r="P2450" s="34">
        <v>0</v>
      </c>
      <c r="Q2450" s="34">
        <v>0</v>
      </c>
      <c r="R2450" s="34">
        <v>0</v>
      </c>
      <c r="S2450" s="35">
        <v>0</v>
      </c>
      <c r="T2450" s="35">
        <v>0</v>
      </c>
      <c r="U2450" s="35">
        <v>0</v>
      </c>
      <c r="V2450" s="35">
        <v>0</v>
      </c>
      <c r="W2450" s="35">
        <v>0</v>
      </c>
      <c r="X2450" s="35">
        <v>0</v>
      </c>
      <c r="Y2450" s="35">
        <v>0</v>
      </c>
      <c r="Z2450" s="35">
        <v>0</v>
      </c>
      <c r="AA2450" s="35">
        <v>0</v>
      </c>
      <c r="AB2450" s="35">
        <v>0</v>
      </c>
      <c r="AC2450" s="35">
        <v>0</v>
      </c>
      <c r="AD2450" s="35">
        <v>0</v>
      </c>
      <c r="AE2450" s="58" t="s">
        <v>5560</v>
      </c>
      <c r="AF2450" s="58"/>
      <c r="AG2450" s="57" t="str" cm="1">
        <f t="array" ref="AG2450">IFERROR(_xlfn.IFS(
AI2450="MPR ISSUE","PDH",
AI2450="BSS Hardware Issue","BSS",
AI2450="Sites strategiques, MLL, Pylone, etc.","ENVTECH",
AI2450="AKTIVCO DEFAUT GE &amp; POWER Cabinet","AKTIVCO",
AI2450="AKTIVCO Coupure ENEO &amp; Baisse de tension","AKTIVCO GRID ONLY",
AI2450="Coupure ENEO &amp; Baisse de tension","IHS GRID ONLY",
AI2450="Defaut GE &amp; POWER Cabinet","IHS",
AI2450="Sharing","Partners",
AI2450="Sites strategiques &amp; DataCenter","SST &amp; DC",
AI2450="Exclu","Exclu",
AI2450="SAT","SAT",
AI2450="SPARE-ISSUE","SPARE-ISSUE",
AI2450="Fiber CAmtel","TRANS_FO_CAMTEL",
AI2450="Fiber AOF","Fiber AOF",
AI2450="Projet OCM (HUAWEI)","TRAVAUX-HUAWEI",
AI2450="Projet OCM (NOKIA)","TRAVAUX-NOKIA",
AI2450="ACCESS-ISSUE","ACCESS-ISSUE",
AI2450="Projet OCM (ZTE, NOKIA, autres projets)","TRAVAUX OCM",
AI2450="No root CAuse","No root cause",
AI2450="ODU HS","PDH",
AI2450="IP &amp; VLAN","PDH",
AI2450="Warehouse HUAWEI","SPARE-ISSUE",
AI2450="SPARE-HS","SPARE-ISSUE",
AI2450="Power Telco","BSS",AI2450="no impacts","no impacts"
),"")</f>
        <v>no impacts</v>
      </c>
      <c r="AH2450" s="57" t="str" cm="1">
        <f t="array" ref="AH2450">IFERROR(_xlfn.IFS(
AI2450="MPR ISSUE","TX ISSUE",
AI2450="BSS Hardware Issue","RAN ISSUE",
AI2450="Sites strategiques, MLL, Pylone, etc.","ENVTECH",
AI2450="AKTIVCO DEFAUT GE &amp; POWER Cabinet","POWER ISSUE",
AI2450="AKTIVCO Coupure ENEO &amp; Baisse de tension","POWER ISSUE",
AI2450="Coupure ENEO &amp; Baisse de tension","POWER ISSUE",
AI2450="Defaut GE &amp; POWER Cabinet","POWER ISSUE",
AI2450="Sharing","POWER ISSUE",
AI2450="Sites strategiques &amp; DataCenter","POWER ISSUE",
AI2450="Exclu","Exclu",
AI2450="SAT","TX ISSUE",
AI2450="SPARE-ISSUE","SPARE-ISSUE",
AI2450="Fiber CAmtel","TX ISSUE",
AI2450="Fiber AOF","TX ISSUE",
AI2450="Projet OCM (HUAWEI)","TRAVAUX-HUAWEI",
AI2450="Projet OCM (NOKIA)","TRAVAUX -NOKIA",
AI2450="ACCESS-ISSUE","ACCESS-ISSUE",
AI2450="Projet OCM (ZTE, NOKIA, autres projets)","TRAVAUX OCM",
AI2450="No root CAuse","No root cause",
AI2450="ODU HS","TX ISSUE",
AI2450="IP &amp; VLAN","TX ISSUE",
AI2450="Warehouse HUAWEI","SPARE-ISSUE",
AI2450="SPARE-HS","SPARE-ISSUE",
AI2450="Power Telco","RAN ISSUE",AI2450="no impacts","no impacts"
),"")</f>
        <v>no impacts</v>
      </c>
      <c r="AI2450" s="85" t="s">
        <v>5998</v>
      </c>
      <c r="AJ2450" s="57" t="str" cm="1">
        <f t="array" ref="AJ2450">IFERROR(_xlfn.IFS(
AI2450="MPR ISSUE","ACTIVE",
AI2450="BSS Hardware Issue","ACTIVE",
AI2450="Sites strategiques, MLL, Pylone, etc.","PASSIVE",
AI2450="AKTIVCO DEFAUT GE &amp; POWER Cabinet","PASSIVE",
AI2450="AKTIVCO Coupure ENEO &amp; Baisse de tension","PASSIVE",
AI2450="Coupure ENEO &amp; Baisse de tension","PASSIVE",
AI2450="Defaut GE &amp; POWER Cabinet","PASSIVE",
AI2450="Sharing","PASSIVE",
AI2450="Sites strategiques &amp; DataCenter","PASSIVE",
AI2450="Exclu","Exclu",
AI2450="SAT","ACTIVE",
AI2450="SPARE-ISSUE","SPARE-ISSUE",
AI2450="Fiber CAmtel","ACTIVE",
AI2450="Fiber AOF","ACTIVE",
AI2450="Projet OCM (HUAWEI)","PLANNED WORKS",
AI2450="Projet OCM (NOKIA)","PLANNED WORKS",
AI2450="ACCESS-ISSUE","ACCESS-ISSUE",
AI2450="Projet OCM (ZTE, NOKIA, autres projets)","PLANNED WORKS",
AI2450="No root CAuse","No root cause",
AI2450="ODU HS","ACTIVE",
AI2450="IP &amp; VLAN","ACTIVE",
AI2450="Warehouse HUAWEI","SPARE-ISSUE",
AI2450="SPARE-HS","SPARE-ISSUE",
AI2450="Power Telco","ACTIVE", AI2450="no impacts","no impacts"
),"")</f>
        <v>no impacts</v>
      </c>
      <c r="AK2450" s="23" t="s">
        <v>5537</v>
      </c>
      <c r="AL2450" s="23" t="str">
        <f t="shared" si="72"/>
        <v>OST_136</v>
      </c>
      <c r="AM2450" s="9"/>
      <c r="AN2450" s="9" t="s">
        <v>5537</v>
      </c>
      <c r="AO2450" s="23" t="str">
        <f>_xlfn.XLOOKUP(B2450,'INCIDENT-05-03-2026'!E:E,'INCIDENT-05-03-2026'!F:F,"")</f>
        <v/>
      </c>
      <c r="AP2450" s="7" t="s">
        <v>5537</v>
      </c>
      <c r="AQ2450" s="6"/>
      <c r="AR2450" s="7"/>
      <c r="AS2450" s="3" t="str">
        <f>_xlfn.XLOOKUP(B2450,'[3]tt num | region | site id'!$C:$C,'[3]tt num | region | site id'!$Q:$Q,"")</f>
        <v/>
      </c>
      <c r="AT2450" s="24" t="str">
        <f>_xlfn.XLOOKUP(B2450,'[4]Cells Huawei 03052026 12h'!$B:$B,'[4]Cells Huawei 03052026 12h'!$T:$T,"")</f>
        <v/>
      </c>
      <c r="AU2450" s="24" t="str">
        <f>_xlfn.XLOOKUP(B2450,'[5]cells down 02052026 8h50'!$B:$B,'[5]cells down 02052026 8h50'!$R:$R,"")</f>
        <v/>
      </c>
      <c r="AV2450" s="24" t="str">
        <f>_xlfn.XLOOKUP(B2450,'[5]cells down 02052026 13h50'!$B:$B,'[5]cells down 02052026 13h50'!$R:$R,"")</f>
        <v/>
      </c>
      <c r="AW2450" s="24" t="str">
        <f>_xlfn.XLOOKUP(B2450,'[5]cells down 02052026 13h50'!$B:$B,'[5]cells down 02052026 13h50'!$R:$R,"")</f>
        <v/>
      </c>
      <c r="AX2450" s="24" t="str">
        <f>_xlfn.XLOOKUP(B2450,'[6]cell downs 03052026 8h40 '!$B:$B,'[6]cell downs 03052026 8h40 '!$R:$R,"")</f>
        <v/>
      </c>
      <c r="AY2450" s="24" t="str">
        <f>_xlfn.XLOOKUP(B2450,'[7]ALL SITES DOWN'!$D:$D,'[7]ALL SITES DOWN'!$J:$J,"")</f>
        <v/>
      </c>
      <c r="AZ2450" s="24" t="str">
        <f>_xlfn.XLOOKUP(B2450,'[8]ALL SITES DOWN'!$D:$D,'[8]ALL SITES DOWN'!$J:$J,"")</f>
        <v/>
      </c>
      <c r="BA2450" s="9" t="str">
        <f>_xlfn.XLOOKUP(B2450,[9]sheet1!$AC:$AC,[9]sheet1!$AF:$AF,"")</f>
        <v/>
      </c>
      <c r="BB2450" s="14" t="s">
        <v>5537</v>
      </c>
      <c r="BC2450" s="14" t="s">
        <v>5537</v>
      </c>
      <c r="BD2450" s="14" t="str">
        <f>_xlfn.XLOOKUP(B2450,'[10]cell downs 18042026 17h'!$B:$B,'[10]cell downs 18042026 17h'!$B:$B,"")</f>
        <v/>
      </c>
      <c r="BE2450" s="14" t="str">
        <f>_xlfn.XLOOKUP(B2450,'[11]Cells Huawei 19042026 15h'!$B:$B,'[11]Cells Huawei 19042026 15h'!$B:$B,"")</f>
        <v/>
      </c>
      <c r="BF2450" s="9" t="str">
        <f>_xlfn.XLOOKUP(B2450,'[12]cells down 19042026 9H40'!$B:$B,'[12]cells down 19042026 9H40'!$B:$B,"")</f>
        <v/>
      </c>
      <c r="BG2450" s="9" t="s">
        <v>2041</v>
      </c>
      <c r="BH2450" s="9" t="s">
        <v>5537</v>
      </c>
    </row>
    <row r="2451" spans="1:60" s="26" customFormat="1" x14ac:dyDescent="0.3">
      <c r="A2451" s="1" t="s">
        <v>4134</v>
      </c>
      <c r="B2451" s="8" t="s">
        <v>4135</v>
      </c>
      <c r="C2451" s="3" t="str">
        <f>_xlfn.XLOOKUP(B2451,'[1]daily break down'!$D:$D,'[1]daily break down'!$E:$E,"")</f>
        <v>CENTRE</v>
      </c>
      <c r="D2451" s="1" t="s">
        <v>21</v>
      </c>
      <c r="E2451" s="1" t="s">
        <v>987</v>
      </c>
      <c r="F2451" s="3" t="s">
        <v>37</v>
      </c>
      <c r="G2451" s="1" t="s">
        <v>4136</v>
      </c>
      <c r="H2451" s="42" t="str">
        <f>_xlfn.XLOOKUP(B2451,[2]CALCULATION!$B:$B,[2]CALCULATION!$H:$H,"")</f>
        <v>ZTE</v>
      </c>
      <c r="I2451" s="34">
        <v>0</v>
      </c>
      <c r="J2451" s="34">
        <v>0</v>
      </c>
      <c r="K2451" s="34">
        <v>0</v>
      </c>
      <c r="L2451" s="34">
        <v>0</v>
      </c>
      <c r="M2451" s="34">
        <v>0</v>
      </c>
      <c r="N2451" s="34">
        <v>0</v>
      </c>
      <c r="O2451" s="34">
        <v>0</v>
      </c>
      <c r="P2451" s="34">
        <v>0</v>
      </c>
      <c r="Q2451" s="34">
        <v>0</v>
      </c>
      <c r="R2451" s="34">
        <v>0</v>
      </c>
      <c r="S2451" s="35">
        <v>0</v>
      </c>
      <c r="T2451" s="35">
        <v>0</v>
      </c>
      <c r="U2451" s="35">
        <v>0</v>
      </c>
      <c r="V2451" s="35">
        <v>0</v>
      </c>
      <c r="W2451" s="35">
        <v>0</v>
      </c>
      <c r="X2451" s="35">
        <v>0</v>
      </c>
      <c r="Y2451" s="35">
        <v>0</v>
      </c>
      <c r="Z2451" s="35">
        <v>0</v>
      </c>
      <c r="AA2451" s="35">
        <v>0</v>
      </c>
      <c r="AB2451" s="35">
        <v>0</v>
      </c>
      <c r="AC2451" s="35">
        <v>0</v>
      </c>
      <c r="AD2451" s="35">
        <v>0</v>
      </c>
      <c r="AE2451" s="58" t="s">
        <v>5560</v>
      </c>
      <c r="AF2451" s="58"/>
      <c r="AG2451" s="57" t="str" cm="1">
        <f t="array" ref="AG2451">IFERROR(_xlfn.IFS(
AI2451="MPR ISSUE","PDH",
AI2451="BSS Hardware Issue","BSS",
AI2451="Sites strategiques, MLL, Pylone, etc.","ENVTECH",
AI2451="AKTIVCO DEFAUT GE &amp; POWER Cabinet","AKTIVCO",
AI2451="AKTIVCO Coupure ENEO &amp; Baisse de tension","AKTIVCO GRID ONLY",
AI2451="Coupure ENEO &amp; Baisse de tension","IHS GRID ONLY",
AI2451="Defaut GE &amp; POWER Cabinet","IHS",
AI2451="Sharing","Partners",
AI2451="Sites strategiques &amp; DataCenter","SST &amp; DC",
AI2451="Exclu","Exclu",
AI2451="SAT","SAT",
AI2451="SPARE-ISSUE","SPARE-ISSUE",
AI2451="Fiber CAmtel","TRANS_FO_CAMTEL",
AI2451="Fiber AOF","Fiber AOF",
AI2451="Projet OCM (HUAWEI)","TRAVAUX-HUAWEI",
AI2451="Projet OCM (NOKIA)","TRAVAUX-NOKIA",
AI2451="ACCESS-ISSUE","ACCESS-ISSUE",
AI2451="Projet OCM (ZTE, NOKIA, autres projets)","TRAVAUX OCM",
AI2451="No root CAuse","No root cause",
AI2451="ODU HS","PDH",
AI2451="IP &amp; VLAN","PDH",
AI2451="Warehouse HUAWEI","SPARE-ISSUE",
AI2451="SPARE-HS","SPARE-ISSUE",
AI2451="Power Telco","BSS",AI2451="no impacts","no impacts"
),"")</f>
        <v>no impacts</v>
      </c>
      <c r="AH2451" s="57" t="str" cm="1">
        <f t="array" ref="AH2451">IFERROR(_xlfn.IFS(
AI2451="MPR ISSUE","TX ISSUE",
AI2451="BSS Hardware Issue","RAN ISSUE",
AI2451="Sites strategiques, MLL, Pylone, etc.","ENVTECH",
AI2451="AKTIVCO DEFAUT GE &amp; POWER Cabinet","POWER ISSUE",
AI2451="AKTIVCO Coupure ENEO &amp; Baisse de tension","POWER ISSUE",
AI2451="Coupure ENEO &amp; Baisse de tension","POWER ISSUE",
AI2451="Defaut GE &amp; POWER Cabinet","POWER ISSUE",
AI2451="Sharing","POWER ISSUE",
AI2451="Sites strategiques &amp; DataCenter","POWER ISSUE",
AI2451="Exclu","Exclu",
AI2451="SAT","TX ISSUE",
AI2451="SPARE-ISSUE","SPARE-ISSUE",
AI2451="Fiber CAmtel","TX ISSUE",
AI2451="Fiber AOF","TX ISSUE",
AI2451="Projet OCM (HUAWEI)","TRAVAUX-HUAWEI",
AI2451="Projet OCM (NOKIA)","TRAVAUX -NOKIA",
AI2451="ACCESS-ISSUE","ACCESS-ISSUE",
AI2451="Projet OCM (ZTE, NOKIA, autres projets)","TRAVAUX OCM",
AI2451="No root CAuse","No root cause",
AI2451="ODU HS","TX ISSUE",
AI2451="IP &amp; VLAN","TX ISSUE",
AI2451="Warehouse HUAWEI","SPARE-ISSUE",
AI2451="SPARE-HS","SPARE-ISSUE",
AI2451="Power Telco","RAN ISSUE",AI2451="no impacts","no impacts"
),"")</f>
        <v>no impacts</v>
      </c>
      <c r="AI2451" s="85" t="s">
        <v>5998</v>
      </c>
      <c r="AJ2451" s="57" t="str" cm="1">
        <f t="array" ref="AJ2451">IFERROR(_xlfn.IFS(
AI2451="MPR ISSUE","ACTIVE",
AI2451="BSS Hardware Issue","ACTIVE",
AI2451="Sites strategiques, MLL, Pylone, etc.","PASSIVE",
AI2451="AKTIVCO DEFAUT GE &amp; POWER Cabinet","PASSIVE",
AI2451="AKTIVCO Coupure ENEO &amp; Baisse de tension","PASSIVE",
AI2451="Coupure ENEO &amp; Baisse de tension","PASSIVE",
AI2451="Defaut GE &amp; POWER Cabinet","PASSIVE",
AI2451="Sharing","PASSIVE",
AI2451="Sites strategiques &amp; DataCenter","PASSIVE",
AI2451="Exclu","Exclu",
AI2451="SAT","ACTIVE",
AI2451="SPARE-ISSUE","SPARE-ISSUE",
AI2451="Fiber CAmtel","ACTIVE",
AI2451="Fiber AOF","ACTIVE",
AI2451="Projet OCM (HUAWEI)","PLANNED WORKS",
AI2451="Projet OCM (NOKIA)","PLANNED WORKS",
AI2451="ACCESS-ISSUE","ACCESS-ISSUE",
AI2451="Projet OCM (ZTE, NOKIA, autres projets)","PLANNED WORKS",
AI2451="No root CAuse","No root cause",
AI2451="ODU HS","ACTIVE",
AI2451="IP &amp; VLAN","ACTIVE",
AI2451="Warehouse HUAWEI","SPARE-ISSUE",
AI2451="SPARE-HS","SPARE-ISSUE",
AI2451="Power Telco","ACTIVE", AI2451="no impacts","no impacts"
),"")</f>
        <v>no impacts</v>
      </c>
      <c r="AK2451" s="23" t="s">
        <v>5537</v>
      </c>
      <c r="AL2451" s="23" t="str">
        <f t="shared" si="72"/>
        <v>CTR_743</v>
      </c>
      <c r="AM2451" s="9"/>
      <c r="AN2451" s="9" t="s">
        <v>5537</v>
      </c>
      <c r="AO2451" s="23" t="str">
        <f>_xlfn.XLOOKUP(B2451,'INCIDENT-05-03-2026'!E:E,'INCIDENT-05-03-2026'!F:F,"")</f>
        <v/>
      </c>
      <c r="AP2451" s="7" t="s">
        <v>5537</v>
      </c>
      <c r="AQ2451" s="6"/>
      <c r="AR2451" s="7"/>
      <c r="AS2451" s="3" t="str">
        <f>_xlfn.XLOOKUP(B2451,'[3]tt num | region | site id'!$C:$C,'[3]tt num | region | site id'!$Q:$Q,"")</f>
        <v/>
      </c>
      <c r="AT2451" s="24" t="str">
        <f>_xlfn.XLOOKUP(B2451,'[4]Cells Huawei 03052026 12h'!$B:$B,'[4]Cells Huawei 03052026 12h'!$T:$T,"")</f>
        <v/>
      </c>
      <c r="AU2451" s="24" t="str">
        <f>_xlfn.XLOOKUP(B2451,'[5]cells down 02052026 8h50'!$B:$B,'[5]cells down 02052026 8h50'!$R:$R,"")</f>
        <v/>
      </c>
      <c r="AV2451" s="24" t="str">
        <f>_xlfn.XLOOKUP(B2451,'[5]cells down 02052026 13h50'!$B:$B,'[5]cells down 02052026 13h50'!$R:$R,"")</f>
        <v/>
      </c>
      <c r="AW2451" s="24" t="str">
        <f>_xlfn.XLOOKUP(B2451,'[5]cells down 02052026 13h50'!$B:$B,'[5]cells down 02052026 13h50'!$R:$R,"")</f>
        <v/>
      </c>
      <c r="AX2451" s="24" t="str">
        <f>_xlfn.XLOOKUP(B2451,'[6]cell downs 03052026 8h40 '!$B:$B,'[6]cell downs 03052026 8h40 '!$R:$R,"")</f>
        <v/>
      </c>
      <c r="AY2451" s="24" t="str">
        <f>_xlfn.XLOOKUP(B2451,'[7]ALL SITES DOWN'!$D:$D,'[7]ALL SITES DOWN'!$J:$J,"")</f>
        <v/>
      </c>
      <c r="AZ2451" s="24" t="str">
        <f>_xlfn.XLOOKUP(B2451,'[8]ALL SITES DOWN'!$D:$D,'[8]ALL SITES DOWN'!$J:$J,"")</f>
        <v/>
      </c>
      <c r="BA2451" s="9" t="str">
        <f>_xlfn.XLOOKUP(B2451,[9]sheet1!$AC:$AC,[9]sheet1!$AF:$AF,"")</f>
        <v/>
      </c>
      <c r="BB2451" s="14" t="s">
        <v>5537</v>
      </c>
      <c r="BC2451" s="14" t="s">
        <v>5537</v>
      </c>
      <c r="BD2451" s="14" t="str">
        <f>_xlfn.XLOOKUP(B2451,'[10]cell downs 18042026 17h'!$B:$B,'[10]cell downs 18042026 17h'!$B:$B,"")</f>
        <v/>
      </c>
      <c r="BE2451" s="14" t="str">
        <f>_xlfn.XLOOKUP(B2451,'[11]Cells Huawei 19042026 15h'!$B:$B,'[11]Cells Huawei 19042026 15h'!$B:$B,"")</f>
        <v/>
      </c>
      <c r="BF2451" s="9" t="str">
        <f>_xlfn.XLOOKUP(B2451,'[12]cells down 19042026 9H40'!$B:$B,'[12]cells down 19042026 9H40'!$B:$B,"")</f>
        <v/>
      </c>
      <c r="BG2451" s="9" t="s">
        <v>5537</v>
      </c>
      <c r="BH2451" s="9" t="s">
        <v>12</v>
      </c>
    </row>
    <row r="2452" spans="1:60" s="26" customFormat="1" x14ac:dyDescent="0.3">
      <c r="A2452" s="1" t="s">
        <v>4392</v>
      </c>
      <c r="B2452" s="8" t="s">
        <v>4393</v>
      </c>
      <c r="C2452" s="3" t="str">
        <f>_xlfn.XLOOKUP(B2452,'[1]daily break down'!$D:$D,'[1]daily break down'!$E:$E,"")</f>
        <v>LITTORAL</v>
      </c>
      <c r="D2452" s="1" t="s">
        <v>11</v>
      </c>
      <c r="E2452" s="1" t="s">
        <v>12</v>
      </c>
      <c r="F2452" s="3" t="s">
        <v>31</v>
      </c>
      <c r="G2452" s="1" t="s">
        <v>3686</v>
      </c>
      <c r="H2452" s="42" t="str">
        <f>_xlfn.XLOOKUP(B2452,[2]CALCULATION!$B:$B,[2]CALCULATION!$H:$H,"")</f>
        <v>ZTE</v>
      </c>
      <c r="I2452" s="34">
        <v>0</v>
      </c>
      <c r="J2452" s="34">
        <v>0</v>
      </c>
      <c r="K2452" s="34">
        <v>0</v>
      </c>
      <c r="L2452" s="34">
        <v>0</v>
      </c>
      <c r="M2452" s="34">
        <v>0</v>
      </c>
      <c r="N2452" s="34">
        <v>0</v>
      </c>
      <c r="O2452" s="34">
        <v>0</v>
      </c>
      <c r="P2452" s="34">
        <v>0</v>
      </c>
      <c r="Q2452" s="34">
        <v>0</v>
      </c>
      <c r="R2452" s="34">
        <v>0</v>
      </c>
      <c r="S2452" s="35">
        <v>0</v>
      </c>
      <c r="T2452" s="35">
        <v>0</v>
      </c>
      <c r="U2452" s="35">
        <v>0</v>
      </c>
      <c r="V2452" s="35">
        <v>0</v>
      </c>
      <c r="W2452" s="35">
        <v>0</v>
      </c>
      <c r="X2452" s="35">
        <v>0</v>
      </c>
      <c r="Y2452" s="35">
        <v>0</v>
      </c>
      <c r="Z2452" s="35">
        <v>0</v>
      </c>
      <c r="AA2452" s="35">
        <v>0</v>
      </c>
      <c r="AB2452" s="35">
        <v>0</v>
      </c>
      <c r="AC2452" s="35">
        <v>0</v>
      </c>
      <c r="AD2452" s="35">
        <v>0</v>
      </c>
      <c r="AE2452" s="58" t="s">
        <v>5560</v>
      </c>
      <c r="AF2452" s="58"/>
      <c r="AG2452" s="57" t="str" cm="1">
        <f t="array" ref="AG2452">IFERROR(_xlfn.IFS(
AI2452="MPR ISSUE","PDH",
AI2452="BSS Hardware Issue","BSS",
AI2452="Sites strategiques, MLL, Pylone, etc.","ENVTECH",
AI2452="AKTIVCO DEFAUT GE &amp; POWER Cabinet","AKTIVCO",
AI2452="AKTIVCO Coupure ENEO &amp; Baisse de tension","AKTIVCO GRID ONLY",
AI2452="Coupure ENEO &amp; Baisse de tension","IHS GRID ONLY",
AI2452="Defaut GE &amp; POWER Cabinet","IHS",
AI2452="Sharing","Partners",
AI2452="Sites strategiques &amp; DataCenter","SST &amp; DC",
AI2452="Exclu","Exclu",
AI2452="SAT","SAT",
AI2452="SPARE-ISSUE","SPARE-ISSUE",
AI2452="Fiber CAmtel","TRANS_FO_CAMTEL",
AI2452="Fiber AOF","Fiber AOF",
AI2452="Projet OCM (HUAWEI)","TRAVAUX-HUAWEI",
AI2452="Projet OCM (NOKIA)","TRAVAUX-NOKIA",
AI2452="ACCESS-ISSUE","ACCESS-ISSUE",
AI2452="Projet OCM (ZTE, NOKIA, autres projets)","TRAVAUX OCM",
AI2452="No root CAuse","No root cause",
AI2452="ODU HS","PDH",
AI2452="IP &amp; VLAN","PDH",
AI2452="Warehouse HUAWEI","SPARE-ISSUE",
AI2452="SPARE-HS","SPARE-ISSUE",
AI2452="Power Telco","BSS",AI2452="no impacts","no impacts"
),"")</f>
        <v>no impacts</v>
      </c>
      <c r="AH2452" s="57" t="str" cm="1">
        <f t="array" ref="AH2452">IFERROR(_xlfn.IFS(
AI2452="MPR ISSUE","TX ISSUE",
AI2452="BSS Hardware Issue","RAN ISSUE",
AI2452="Sites strategiques, MLL, Pylone, etc.","ENVTECH",
AI2452="AKTIVCO DEFAUT GE &amp; POWER Cabinet","POWER ISSUE",
AI2452="AKTIVCO Coupure ENEO &amp; Baisse de tension","POWER ISSUE",
AI2452="Coupure ENEO &amp; Baisse de tension","POWER ISSUE",
AI2452="Defaut GE &amp; POWER Cabinet","POWER ISSUE",
AI2452="Sharing","POWER ISSUE",
AI2452="Sites strategiques &amp; DataCenter","POWER ISSUE",
AI2452="Exclu","Exclu",
AI2452="SAT","TX ISSUE",
AI2452="SPARE-ISSUE","SPARE-ISSUE",
AI2452="Fiber CAmtel","TX ISSUE",
AI2452="Fiber AOF","TX ISSUE",
AI2452="Projet OCM (HUAWEI)","TRAVAUX-HUAWEI",
AI2452="Projet OCM (NOKIA)","TRAVAUX -NOKIA",
AI2452="ACCESS-ISSUE","ACCESS-ISSUE",
AI2452="Projet OCM (ZTE, NOKIA, autres projets)","TRAVAUX OCM",
AI2452="No root CAuse","No root cause",
AI2452="ODU HS","TX ISSUE",
AI2452="IP &amp; VLAN","TX ISSUE",
AI2452="Warehouse HUAWEI","SPARE-ISSUE",
AI2452="SPARE-HS","SPARE-ISSUE",
AI2452="Power Telco","RAN ISSUE",AI2452="no impacts","no impacts"
),"")</f>
        <v>no impacts</v>
      </c>
      <c r="AI2452" s="85" t="s">
        <v>5998</v>
      </c>
      <c r="AJ2452" s="57" t="str" cm="1">
        <f t="array" ref="AJ2452">IFERROR(_xlfn.IFS(
AI2452="MPR ISSUE","ACTIVE",
AI2452="BSS Hardware Issue","ACTIVE",
AI2452="Sites strategiques, MLL, Pylone, etc.","PASSIVE",
AI2452="AKTIVCO DEFAUT GE &amp; POWER Cabinet","PASSIVE",
AI2452="AKTIVCO Coupure ENEO &amp; Baisse de tension","PASSIVE",
AI2452="Coupure ENEO &amp; Baisse de tension","PASSIVE",
AI2452="Defaut GE &amp; POWER Cabinet","PASSIVE",
AI2452="Sharing","PASSIVE",
AI2452="Sites strategiques &amp; DataCenter","PASSIVE",
AI2452="Exclu","Exclu",
AI2452="SAT","ACTIVE",
AI2452="SPARE-ISSUE","SPARE-ISSUE",
AI2452="Fiber CAmtel","ACTIVE",
AI2452="Fiber AOF","ACTIVE",
AI2452="Projet OCM (HUAWEI)","PLANNED WORKS",
AI2452="Projet OCM (NOKIA)","PLANNED WORKS",
AI2452="ACCESS-ISSUE","ACCESS-ISSUE",
AI2452="Projet OCM (ZTE, NOKIA, autres projets)","PLANNED WORKS",
AI2452="No root CAuse","No root cause",
AI2452="ODU HS","ACTIVE",
AI2452="IP &amp; VLAN","ACTIVE",
AI2452="Warehouse HUAWEI","SPARE-ISSUE",
AI2452="SPARE-HS","SPARE-ISSUE",
AI2452="Power Telco","ACTIVE", AI2452="no impacts","no impacts"
),"")</f>
        <v>no impacts</v>
      </c>
      <c r="AK2452" s="23" t="s">
        <v>5537</v>
      </c>
      <c r="AL2452" s="23" t="str">
        <f t="shared" si="72"/>
        <v>LIT_520</v>
      </c>
      <c r="AM2452" s="9"/>
      <c r="AN2452" s="9" t="s">
        <v>5537</v>
      </c>
      <c r="AO2452" s="23" t="str">
        <f>_xlfn.XLOOKUP(B2452,'INCIDENT-05-03-2026'!E:E,'INCIDENT-05-03-2026'!F:F,"")</f>
        <v/>
      </c>
      <c r="AP2452" s="7" t="s">
        <v>5537</v>
      </c>
      <c r="AQ2452" s="6"/>
      <c r="AR2452" s="7"/>
      <c r="AS2452" s="3" t="str">
        <f>_xlfn.XLOOKUP(B2452,'[3]tt num | region | site id'!$C:$C,'[3]tt num | region | site id'!$Q:$Q,"")</f>
        <v/>
      </c>
      <c r="AT2452" s="24" t="str">
        <f>_xlfn.XLOOKUP(B2452,'[4]Cells Huawei 03052026 12h'!$B:$B,'[4]Cells Huawei 03052026 12h'!$T:$T,"")</f>
        <v/>
      </c>
      <c r="AU2452" s="24" t="str">
        <f>_xlfn.XLOOKUP(B2452,'[5]cells down 02052026 8h50'!$B:$B,'[5]cells down 02052026 8h50'!$R:$R,"")</f>
        <v/>
      </c>
      <c r="AV2452" s="24" t="str">
        <f>_xlfn.XLOOKUP(B2452,'[5]cells down 02052026 13h50'!$B:$B,'[5]cells down 02052026 13h50'!$R:$R,"")</f>
        <v/>
      </c>
      <c r="AW2452" s="24" t="str">
        <f>_xlfn.XLOOKUP(B2452,'[5]cells down 02052026 13h50'!$B:$B,'[5]cells down 02052026 13h50'!$R:$R,"")</f>
        <v/>
      </c>
      <c r="AX2452" s="24" t="str">
        <f>_xlfn.XLOOKUP(B2452,'[6]cell downs 03052026 8h40 '!$B:$B,'[6]cell downs 03052026 8h40 '!$R:$R,"")</f>
        <v/>
      </c>
      <c r="AY2452" s="24" t="str">
        <f>_xlfn.XLOOKUP(B2452,'[7]ALL SITES DOWN'!$D:$D,'[7]ALL SITES DOWN'!$J:$J,"")</f>
        <v/>
      </c>
      <c r="AZ2452" s="24" t="str">
        <f>_xlfn.XLOOKUP(B2452,'[8]ALL SITES DOWN'!$D:$D,'[8]ALL SITES DOWN'!$J:$J,"")</f>
        <v/>
      </c>
      <c r="BA2452" s="9" t="str">
        <f>_xlfn.XLOOKUP(B2452,[9]sheet1!$AC:$AC,[9]sheet1!$AF:$AF,"")</f>
        <v/>
      </c>
      <c r="BB2452" s="14" t="s">
        <v>5537</v>
      </c>
      <c r="BC2452" s="14" t="s">
        <v>5537</v>
      </c>
      <c r="BD2452" s="14" t="str">
        <f>_xlfn.XLOOKUP(B2452,'[10]cell downs 18042026 17h'!$B:$B,'[10]cell downs 18042026 17h'!$B:$B,"")</f>
        <v/>
      </c>
      <c r="BE2452" s="14" t="str">
        <f>_xlfn.XLOOKUP(B2452,'[11]Cells Huawei 19042026 15h'!$B:$B,'[11]Cells Huawei 19042026 15h'!$B:$B,"")</f>
        <v/>
      </c>
      <c r="BF2452" s="9" t="str">
        <f>_xlfn.XLOOKUP(B2452,'[12]cells down 19042026 9H40'!$B:$B,'[12]cells down 19042026 9H40'!$B:$B,"")</f>
        <v/>
      </c>
      <c r="BG2452" s="9" t="s">
        <v>4393</v>
      </c>
      <c r="BH2452" s="9" t="s">
        <v>5537</v>
      </c>
    </row>
    <row r="2453" spans="1:60" s="26" customFormat="1" x14ac:dyDescent="0.3">
      <c r="A2453" s="1" t="s">
        <v>3955</v>
      </c>
      <c r="B2453" s="8" t="s">
        <v>3956</v>
      </c>
      <c r="C2453" s="3" t="str">
        <f>_xlfn.XLOOKUP(B2453,'[1]daily break down'!$D:$D,'[1]daily break down'!$E:$E,"")</f>
        <v>CENTRE</v>
      </c>
      <c r="D2453" s="1"/>
      <c r="E2453" s="1"/>
      <c r="F2453" s="3" t="s">
        <v>37</v>
      </c>
      <c r="G2453" s="1" t="s">
        <v>3957</v>
      </c>
      <c r="H2453" s="42" t="str">
        <f>_xlfn.XLOOKUP(B2453,[2]CALCULATION!$B:$B,[2]CALCULATION!$H:$H,"")</f>
        <v>ZTE</v>
      </c>
      <c r="I2453" s="34">
        <v>0</v>
      </c>
      <c r="J2453" s="34">
        <v>0</v>
      </c>
      <c r="K2453" s="34">
        <v>0</v>
      </c>
      <c r="L2453" s="34">
        <v>0</v>
      </c>
      <c r="M2453" s="34">
        <v>0</v>
      </c>
      <c r="N2453" s="34">
        <v>0</v>
      </c>
      <c r="O2453" s="34">
        <v>0</v>
      </c>
      <c r="P2453" s="34">
        <v>0</v>
      </c>
      <c r="Q2453" s="34">
        <v>0</v>
      </c>
      <c r="R2453" s="34">
        <v>0</v>
      </c>
      <c r="S2453" s="35">
        <v>0</v>
      </c>
      <c r="T2453" s="35">
        <v>0</v>
      </c>
      <c r="U2453" s="35">
        <v>0</v>
      </c>
      <c r="V2453" s="35">
        <v>0</v>
      </c>
      <c r="W2453" s="35">
        <v>0</v>
      </c>
      <c r="X2453" s="35">
        <v>0</v>
      </c>
      <c r="Y2453" s="35">
        <v>0</v>
      </c>
      <c r="Z2453" s="35">
        <v>0</v>
      </c>
      <c r="AA2453" s="35">
        <v>0</v>
      </c>
      <c r="AB2453" s="35">
        <v>0</v>
      </c>
      <c r="AC2453" s="35">
        <v>0</v>
      </c>
      <c r="AD2453" s="35">
        <v>0</v>
      </c>
      <c r="AE2453" s="58" t="s">
        <v>5560</v>
      </c>
      <c r="AF2453" s="58"/>
      <c r="AG2453" s="57" t="str" cm="1">
        <f t="array" ref="AG2453">IFERROR(_xlfn.IFS(
AI2453="MPR ISSUE","PDH",
AI2453="BSS Hardware Issue","BSS",
AI2453="Sites strategiques, MLL, Pylone, etc.","ENVTECH",
AI2453="AKTIVCO DEFAUT GE &amp; POWER Cabinet","AKTIVCO",
AI2453="AKTIVCO Coupure ENEO &amp; Baisse de tension","AKTIVCO GRID ONLY",
AI2453="Coupure ENEO &amp; Baisse de tension","IHS GRID ONLY",
AI2453="Defaut GE &amp; POWER Cabinet","IHS",
AI2453="Sharing","Partners",
AI2453="Sites strategiques &amp; DataCenter","SST &amp; DC",
AI2453="Exclu","Exclu",
AI2453="SAT","SAT",
AI2453="SPARE-ISSUE","SPARE-ISSUE",
AI2453="Fiber CAmtel","TRANS_FO_CAMTEL",
AI2453="Fiber AOF","Fiber AOF",
AI2453="Projet OCM (HUAWEI)","TRAVAUX-HUAWEI",
AI2453="Projet OCM (NOKIA)","TRAVAUX-NOKIA",
AI2453="ACCESS-ISSUE","ACCESS-ISSUE",
AI2453="Projet OCM (ZTE, NOKIA, autres projets)","TRAVAUX OCM",
AI2453="No root CAuse","No root cause",
AI2453="ODU HS","PDH",
AI2453="IP &amp; VLAN","PDH",
AI2453="Warehouse HUAWEI","SPARE-ISSUE",
AI2453="SPARE-HS","SPARE-ISSUE",
AI2453="Power Telco","BSS",AI2453="no impacts","no impacts"
),"")</f>
        <v>no impacts</v>
      </c>
      <c r="AH2453" s="57" t="str" cm="1">
        <f t="array" ref="AH2453">IFERROR(_xlfn.IFS(
AI2453="MPR ISSUE","TX ISSUE",
AI2453="BSS Hardware Issue","RAN ISSUE",
AI2453="Sites strategiques, MLL, Pylone, etc.","ENVTECH",
AI2453="AKTIVCO DEFAUT GE &amp; POWER Cabinet","POWER ISSUE",
AI2453="AKTIVCO Coupure ENEO &amp; Baisse de tension","POWER ISSUE",
AI2453="Coupure ENEO &amp; Baisse de tension","POWER ISSUE",
AI2453="Defaut GE &amp; POWER Cabinet","POWER ISSUE",
AI2453="Sharing","POWER ISSUE",
AI2453="Sites strategiques &amp; DataCenter","POWER ISSUE",
AI2453="Exclu","Exclu",
AI2453="SAT","TX ISSUE",
AI2453="SPARE-ISSUE","SPARE-ISSUE",
AI2453="Fiber CAmtel","TX ISSUE",
AI2453="Fiber AOF","TX ISSUE",
AI2453="Projet OCM (HUAWEI)","TRAVAUX-HUAWEI",
AI2453="Projet OCM (NOKIA)","TRAVAUX -NOKIA",
AI2453="ACCESS-ISSUE","ACCESS-ISSUE",
AI2453="Projet OCM (ZTE, NOKIA, autres projets)","TRAVAUX OCM",
AI2453="No root CAuse","No root cause",
AI2453="ODU HS","TX ISSUE",
AI2453="IP &amp; VLAN","TX ISSUE",
AI2453="Warehouse HUAWEI","SPARE-ISSUE",
AI2453="SPARE-HS","SPARE-ISSUE",
AI2453="Power Telco","RAN ISSUE",AI2453="no impacts","no impacts"
),"")</f>
        <v>no impacts</v>
      </c>
      <c r="AI2453" s="85" t="s">
        <v>5998</v>
      </c>
      <c r="AJ2453" s="57" t="str" cm="1">
        <f t="array" ref="AJ2453">IFERROR(_xlfn.IFS(
AI2453="MPR ISSUE","ACTIVE",
AI2453="BSS Hardware Issue","ACTIVE",
AI2453="Sites strategiques, MLL, Pylone, etc.","PASSIVE",
AI2453="AKTIVCO DEFAUT GE &amp; POWER Cabinet","PASSIVE",
AI2453="AKTIVCO Coupure ENEO &amp; Baisse de tension","PASSIVE",
AI2453="Coupure ENEO &amp; Baisse de tension","PASSIVE",
AI2453="Defaut GE &amp; POWER Cabinet","PASSIVE",
AI2453="Sharing","PASSIVE",
AI2453="Sites strategiques &amp; DataCenter","PASSIVE",
AI2453="Exclu","Exclu",
AI2453="SAT","ACTIVE",
AI2453="SPARE-ISSUE","SPARE-ISSUE",
AI2453="Fiber CAmtel","ACTIVE",
AI2453="Fiber AOF","ACTIVE",
AI2453="Projet OCM (HUAWEI)","PLANNED WORKS",
AI2453="Projet OCM (NOKIA)","PLANNED WORKS",
AI2453="ACCESS-ISSUE","ACCESS-ISSUE",
AI2453="Projet OCM (ZTE, NOKIA, autres projets)","PLANNED WORKS",
AI2453="No root CAuse","No root cause",
AI2453="ODU HS","ACTIVE",
AI2453="IP &amp; VLAN","ACTIVE",
AI2453="Warehouse HUAWEI","SPARE-ISSUE",
AI2453="SPARE-HS","SPARE-ISSUE",
AI2453="Power Telco","ACTIVE", AI2453="no impacts","no impacts"
),"")</f>
        <v>no impacts</v>
      </c>
      <c r="AK2453" s="23" t="s">
        <v>5537</v>
      </c>
      <c r="AL2453" s="23" t="str">
        <f t="shared" si="72"/>
        <v>CTR_544</v>
      </c>
      <c r="AM2453" s="9"/>
      <c r="AN2453" s="9" t="s">
        <v>5537</v>
      </c>
      <c r="AO2453" s="23" t="str">
        <f>_xlfn.XLOOKUP(B2453,'INCIDENT-05-03-2026'!E:E,'INCIDENT-05-03-2026'!F:F,"")</f>
        <v/>
      </c>
      <c r="AP2453" s="7" t="s">
        <v>5537</v>
      </c>
      <c r="AQ2453" s="6"/>
      <c r="AR2453" s="7"/>
      <c r="AS2453" s="3" t="str">
        <f>_xlfn.XLOOKUP(B2453,'[3]tt num | region | site id'!$C:$C,'[3]tt num | region | site id'!$Q:$Q,"")</f>
        <v/>
      </c>
      <c r="AT2453" s="24" t="str">
        <f>_xlfn.XLOOKUP(B2453,'[4]Cells Huawei 03052026 12h'!$B:$B,'[4]Cells Huawei 03052026 12h'!$T:$T,"")</f>
        <v/>
      </c>
      <c r="AU2453" s="24" t="str">
        <f>_xlfn.XLOOKUP(B2453,'[5]cells down 02052026 8h50'!$B:$B,'[5]cells down 02052026 8h50'!$R:$R,"")</f>
        <v/>
      </c>
      <c r="AV2453" s="24" t="str">
        <f>_xlfn.XLOOKUP(B2453,'[5]cells down 02052026 13h50'!$B:$B,'[5]cells down 02052026 13h50'!$R:$R,"")</f>
        <v/>
      </c>
      <c r="AW2453" s="24" t="str">
        <f>_xlfn.XLOOKUP(B2453,'[5]cells down 02052026 13h50'!$B:$B,'[5]cells down 02052026 13h50'!$R:$R,"")</f>
        <v/>
      </c>
      <c r="AX2453" s="24" t="str">
        <f>_xlfn.XLOOKUP(B2453,'[6]cell downs 03052026 8h40 '!$B:$B,'[6]cell downs 03052026 8h40 '!$R:$R,"")</f>
        <v/>
      </c>
      <c r="AY2453" s="24" t="str">
        <f>_xlfn.XLOOKUP(B2453,'[7]ALL SITES DOWN'!$D:$D,'[7]ALL SITES DOWN'!$J:$J,"")</f>
        <v/>
      </c>
      <c r="AZ2453" s="24" t="str">
        <f>_xlfn.XLOOKUP(B2453,'[8]ALL SITES DOWN'!$D:$D,'[8]ALL SITES DOWN'!$J:$J,"")</f>
        <v/>
      </c>
      <c r="BA2453" s="9" t="str">
        <f>_xlfn.XLOOKUP(B2453,[9]sheet1!$AC:$AC,[9]sheet1!$AF:$AF,"")</f>
        <v/>
      </c>
      <c r="BB2453" s="14" t="s">
        <v>5537</v>
      </c>
      <c r="BC2453" s="14" t="s">
        <v>5537</v>
      </c>
      <c r="BD2453" s="14" t="str">
        <f>_xlfn.XLOOKUP(B2453,'[10]cell downs 18042026 17h'!$B:$B,'[10]cell downs 18042026 17h'!$B:$B,"")</f>
        <v/>
      </c>
      <c r="BE2453" s="14" t="str">
        <f>_xlfn.XLOOKUP(B2453,'[11]Cells Huawei 19042026 15h'!$B:$B,'[11]Cells Huawei 19042026 15h'!$B:$B,"")</f>
        <v/>
      </c>
      <c r="BF2453" s="9" t="str">
        <f>_xlfn.XLOOKUP(B2453,'[12]cells down 19042026 9H40'!$B:$B,'[12]cells down 19042026 9H40'!$B:$B,"")</f>
        <v/>
      </c>
      <c r="BG2453" s="9" t="s">
        <v>5537</v>
      </c>
      <c r="BH2453" s="9" t="s">
        <v>12</v>
      </c>
    </row>
    <row r="2454" spans="1:60" s="26" customFormat="1" x14ac:dyDescent="0.3">
      <c r="A2454" s="1" t="s">
        <v>4159</v>
      </c>
      <c r="B2454" s="8" t="s">
        <v>4160</v>
      </c>
      <c r="C2454" s="3" t="str">
        <f>_xlfn.XLOOKUP(B2454,'[1]daily break down'!$D:$D,'[1]daily break down'!$E:$E,"")</f>
        <v>Douala</v>
      </c>
      <c r="D2454" s="1" t="s">
        <v>11</v>
      </c>
      <c r="E2454" s="1" t="s">
        <v>12</v>
      </c>
      <c r="F2454" s="3" t="s">
        <v>31</v>
      </c>
      <c r="G2454" s="1" t="s">
        <v>32</v>
      </c>
      <c r="H2454" s="42" t="str">
        <f>_xlfn.XLOOKUP(B2454,[2]CALCULATION!$B:$B,[2]CALCULATION!$H:$H,"")</f>
        <v>ZTE</v>
      </c>
      <c r="I2454" s="34">
        <v>0</v>
      </c>
      <c r="J2454" s="34">
        <v>0</v>
      </c>
      <c r="K2454" s="34">
        <v>0</v>
      </c>
      <c r="L2454" s="34">
        <v>0</v>
      </c>
      <c r="M2454" s="34">
        <v>0</v>
      </c>
      <c r="N2454" s="34">
        <v>0</v>
      </c>
      <c r="O2454" s="34">
        <v>0</v>
      </c>
      <c r="P2454" s="34">
        <v>0</v>
      </c>
      <c r="Q2454" s="34">
        <v>0</v>
      </c>
      <c r="R2454" s="34">
        <v>0</v>
      </c>
      <c r="S2454" s="35">
        <v>0</v>
      </c>
      <c r="T2454" s="35">
        <v>0</v>
      </c>
      <c r="U2454" s="35">
        <v>0</v>
      </c>
      <c r="V2454" s="35">
        <v>0</v>
      </c>
      <c r="W2454" s="35">
        <v>0</v>
      </c>
      <c r="X2454" s="35">
        <v>0</v>
      </c>
      <c r="Y2454" s="35">
        <v>0</v>
      </c>
      <c r="Z2454" s="35">
        <v>0</v>
      </c>
      <c r="AA2454" s="35">
        <v>0</v>
      </c>
      <c r="AB2454" s="35">
        <v>0</v>
      </c>
      <c r="AC2454" s="35">
        <v>0</v>
      </c>
      <c r="AD2454" s="35">
        <v>0</v>
      </c>
      <c r="AE2454" s="58" t="s">
        <v>5560</v>
      </c>
      <c r="AF2454" s="58"/>
      <c r="AG2454" s="57" t="str" cm="1">
        <f t="array" ref="AG2454">IFERROR(_xlfn.IFS(
AI2454="MPR ISSUE","PDH",
AI2454="BSS Hardware Issue","BSS",
AI2454="Sites strategiques, MLL, Pylone, etc.","ENVTECH",
AI2454="AKTIVCO DEFAUT GE &amp; POWER Cabinet","AKTIVCO",
AI2454="AKTIVCO Coupure ENEO &amp; Baisse de tension","AKTIVCO GRID ONLY",
AI2454="Coupure ENEO &amp; Baisse de tension","IHS GRID ONLY",
AI2454="Defaut GE &amp; POWER Cabinet","IHS",
AI2454="Sharing","Partners",
AI2454="Sites strategiques &amp; DataCenter","SST &amp; DC",
AI2454="Exclu","Exclu",
AI2454="SAT","SAT",
AI2454="SPARE-ISSUE","SPARE-ISSUE",
AI2454="Fiber CAmtel","TRANS_FO_CAMTEL",
AI2454="Fiber AOF","Fiber AOF",
AI2454="Projet OCM (HUAWEI)","TRAVAUX-HUAWEI",
AI2454="Projet OCM (NOKIA)","TRAVAUX-NOKIA",
AI2454="ACCESS-ISSUE","ACCESS-ISSUE",
AI2454="Projet OCM (ZTE, NOKIA, autres projets)","TRAVAUX OCM",
AI2454="No root CAuse","No root cause",
AI2454="ODU HS","PDH",
AI2454="IP &amp; VLAN","PDH",
AI2454="Warehouse HUAWEI","SPARE-ISSUE",
AI2454="SPARE-HS","SPARE-ISSUE",
AI2454="Power Telco","BSS",AI2454="no impacts","no impacts"
),"")</f>
        <v>no impacts</v>
      </c>
      <c r="AH2454" s="57" t="str" cm="1">
        <f t="array" ref="AH2454">IFERROR(_xlfn.IFS(
AI2454="MPR ISSUE","TX ISSUE",
AI2454="BSS Hardware Issue","RAN ISSUE",
AI2454="Sites strategiques, MLL, Pylone, etc.","ENVTECH",
AI2454="AKTIVCO DEFAUT GE &amp; POWER Cabinet","POWER ISSUE",
AI2454="AKTIVCO Coupure ENEO &amp; Baisse de tension","POWER ISSUE",
AI2454="Coupure ENEO &amp; Baisse de tension","POWER ISSUE",
AI2454="Defaut GE &amp; POWER Cabinet","POWER ISSUE",
AI2454="Sharing","POWER ISSUE",
AI2454="Sites strategiques &amp; DataCenter","POWER ISSUE",
AI2454="Exclu","Exclu",
AI2454="SAT","TX ISSUE",
AI2454="SPARE-ISSUE","SPARE-ISSUE",
AI2454="Fiber CAmtel","TX ISSUE",
AI2454="Fiber AOF","TX ISSUE",
AI2454="Projet OCM (HUAWEI)","TRAVAUX-HUAWEI",
AI2454="Projet OCM (NOKIA)","TRAVAUX -NOKIA",
AI2454="ACCESS-ISSUE","ACCESS-ISSUE",
AI2454="Projet OCM (ZTE, NOKIA, autres projets)","TRAVAUX OCM",
AI2454="No root CAuse","No root cause",
AI2454="ODU HS","TX ISSUE",
AI2454="IP &amp; VLAN","TX ISSUE",
AI2454="Warehouse HUAWEI","SPARE-ISSUE",
AI2454="SPARE-HS","SPARE-ISSUE",
AI2454="Power Telco","RAN ISSUE",AI2454="no impacts","no impacts"
),"")</f>
        <v>no impacts</v>
      </c>
      <c r="AI2454" s="85" t="s">
        <v>5998</v>
      </c>
      <c r="AJ2454" s="57" t="str" cm="1">
        <f t="array" ref="AJ2454">IFERROR(_xlfn.IFS(
AI2454="MPR ISSUE","ACTIVE",
AI2454="BSS Hardware Issue","ACTIVE",
AI2454="Sites strategiques, MLL, Pylone, etc.","PASSIVE",
AI2454="AKTIVCO DEFAUT GE &amp; POWER Cabinet","PASSIVE",
AI2454="AKTIVCO Coupure ENEO &amp; Baisse de tension","PASSIVE",
AI2454="Coupure ENEO &amp; Baisse de tension","PASSIVE",
AI2454="Defaut GE &amp; POWER Cabinet","PASSIVE",
AI2454="Sharing","PASSIVE",
AI2454="Sites strategiques &amp; DataCenter","PASSIVE",
AI2454="Exclu","Exclu",
AI2454="SAT","ACTIVE",
AI2454="SPARE-ISSUE","SPARE-ISSUE",
AI2454="Fiber CAmtel","ACTIVE",
AI2454="Fiber AOF","ACTIVE",
AI2454="Projet OCM (HUAWEI)","PLANNED WORKS",
AI2454="Projet OCM (NOKIA)","PLANNED WORKS",
AI2454="ACCESS-ISSUE","ACCESS-ISSUE",
AI2454="Projet OCM (ZTE, NOKIA, autres projets)","PLANNED WORKS",
AI2454="No root CAuse","No root cause",
AI2454="ODU HS","ACTIVE",
AI2454="IP &amp; VLAN","ACTIVE",
AI2454="Warehouse HUAWEI","SPARE-ISSUE",
AI2454="SPARE-HS","SPARE-ISSUE",
AI2454="Power Telco","ACTIVE", AI2454="no impacts","no impacts"
),"")</f>
        <v>no impacts</v>
      </c>
      <c r="AK2454" s="23" t="s">
        <v>5537</v>
      </c>
      <c r="AL2454" s="23" t="str">
        <f t="shared" si="72"/>
        <v>LIT_049</v>
      </c>
      <c r="AM2454" s="9"/>
      <c r="AN2454" s="9" t="s">
        <v>5537</v>
      </c>
      <c r="AO2454" s="23" t="str">
        <f>_xlfn.XLOOKUP(B2454,'INCIDENT-05-03-2026'!E:E,'INCIDENT-05-03-2026'!F:F,"")</f>
        <v/>
      </c>
      <c r="AP2454" s="7" t="s">
        <v>5537</v>
      </c>
      <c r="AQ2454" s="6"/>
      <c r="AR2454" s="7"/>
      <c r="AS2454" s="3" t="str">
        <f>_xlfn.XLOOKUP(B2454,'[3]tt num | region | site id'!$C:$C,'[3]tt num | region | site id'!$Q:$Q,"")</f>
        <v/>
      </c>
      <c r="AT2454" s="24" t="str">
        <f>_xlfn.XLOOKUP(B2454,'[4]Cells Huawei 03052026 12h'!$B:$B,'[4]Cells Huawei 03052026 12h'!$T:$T,"")</f>
        <v/>
      </c>
      <c r="AU2454" s="24" t="str">
        <f>_xlfn.XLOOKUP(B2454,'[5]cells down 02052026 8h50'!$B:$B,'[5]cells down 02052026 8h50'!$R:$R,"")</f>
        <v/>
      </c>
      <c r="AV2454" s="24" t="str">
        <f>_xlfn.XLOOKUP(B2454,'[5]cells down 02052026 13h50'!$B:$B,'[5]cells down 02052026 13h50'!$R:$R,"")</f>
        <v/>
      </c>
      <c r="AW2454" s="24" t="str">
        <f>_xlfn.XLOOKUP(B2454,'[5]cells down 02052026 13h50'!$B:$B,'[5]cells down 02052026 13h50'!$R:$R,"")</f>
        <v/>
      </c>
      <c r="AX2454" s="24" t="str">
        <f>_xlfn.XLOOKUP(B2454,'[6]cell downs 03052026 8h40 '!$B:$B,'[6]cell downs 03052026 8h40 '!$R:$R,"")</f>
        <v/>
      </c>
      <c r="AY2454" s="24" t="str">
        <f>_xlfn.XLOOKUP(B2454,'[7]ALL SITES DOWN'!$D:$D,'[7]ALL SITES DOWN'!$J:$J,"")</f>
        <v/>
      </c>
      <c r="AZ2454" s="24" t="str">
        <f>_xlfn.XLOOKUP(B2454,'[8]ALL SITES DOWN'!$D:$D,'[8]ALL SITES DOWN'!$J:$J,"")</f>
        <v/>
      </c>
      <c r="BA2454" s="9" t="str">
        <f>_xlfn.XLOOKUP(B2454,[9]sheet1!$AC:$AC,[9]sheet1!$AF:$AF,"")</f>
        <v/>
      </c>
      <c r="BB2454" s="14" t="s">
        <v>5537</v>
      </c>
      <c r="BC2454" s="14" t="s">
        <v>5537</v>
      </c>
      <c r="BD2454" s="14" t="str">
        <f>_xlfn.XLOOKUP(B2454,'[10]cell downs 18042026 17h'!$B:$B,'[10]cell downs 18042026 17h'!$B:$B,"")</f>
        <v/>
      </c>
      <c r="BE2454" s="14" t="str">
        <f>_xlfn.XLOOKUP(B2454,'[11]Cells Huawei 19042026 15h'!$B:$B,'[11]Cells Huawei 19042026 15h'!$B:$B,"")</f>
        <v/>
      </c>
      <c r="BF2454" s="9" t="str">
        <f>_xlfn.XLOOKUP(B2454,'[12]cells down 19042026 9H40'!$B:$B,'[12]cells down 19042026 9H40'!$B:$B,"")</f>
        <v/>
      </c>
      <c r="BG2454" s="9" t="s">
        <v>4160</v>
      </c>
      <c r="BH2454" s="9" t="s">
        <v>5537</v>
      </c>
    </row>
    <row r="2455" spans="1:60" s="26" customFormat="1" x14ac:dyDescent="0.3">
      <c r="A2455" s="1" t="s">
        <v>3593</v>
      </c>
      <c r="B2455" s="8" t="s">
        <v>3594</v>
      </c>
      <c r="C2455" s="3" t="str">
        <f>_xlfn.XLOOKUP(B2455,'[1]daily break down'!$D:$D,'[1]daily break down'!$E:$E,"")</f>
        <v>CENTRE</v>
      </c>
      <c r="D2455" s="1" t="s">
        <v>21</v>
      </c>
      <c r="E2455" s="1" t="s">
        <v>563</v>
      </c>
      <c r="F2455" s="3" t="s">
        <v>226</v>
      </c>
      <c r="G2455" s="1" t="s">
        <v>3593</v>
      </c>
      <c r="H2455" s="42" t="str">
        <f>_xlfn.XLOOKUP(B2455,[2]CALCULATION!$B:$B,[2]CALCULATION!$H:$H,"")</f>
        <v>ZTE</v>
      </c>
      <c r="I2455" s="34">
        <v>0</v>
      </c>
      <c r="J2455" s="34">
        <v>0</v>
      </c>
      <c r="K2455" s="34">
        <v>0</v>
      </c>
      <c r="L2455" s="34">
        <v>0</v>
      </c>
      <c r="M2455" s="34">
        <v>0</v>
      </c>
      <c r="N2455" s="34">
        <v>0</v>
      </c>
      <c r="O2455" s="34">
        <v>0</v>
      </c>
      <c r="P2455" s="34">
        <v>0</v>
      </c>
      <c r="Q2455" s="34">
        <v>0</v>
      </c>
      <c r="R2455" s="34">
        <v>0</v>
      </c>
      <c r="S2455" s="35">
        <v>0</v>
      </c>
      <c r="T2455" s="35">
        <v>0</v>
      </c>
      <c r="U2455" s="35">
        <v>0</v>
      </c>
      <c r="V2455" s="35">
        <v>0</v>
      </c>
      <c r="W2455" s="35">
        <v>0</v>
      </c>
      <c r="X2455" s="35">
        <v>0</v>
      </c>
      <c r="Y2455" s="35">
        <v>0</v>
      </c>
      <c r="Z2455" s="35">
        <v>0</v>
      </c>
      <c r="AA2455" s="35">
        <v>0</v>
      </c>
      <c r="AB2455" s="35">
        <v>0</v>
      </c>
      <c r="AC2455" s="35">
        <v>0</v>
      </c>
      <c r="AD2455" s="35">
        <v>0</v>
      </c>
      <c r="AE2455" s="58" t="s">
        <v>5560</v>
      </c>
      <c r="AF2455" s="58"/>
      <c r="AG2455" s="57" t="str" cm="1">
        <f t="array" ref="AG2455">IFERROR(_xlfn.IFS(
AI2455="MPR ISSUE","PDH",
AI2455="BSS Hardware Issue","BSS",
AI2455="Sites strategiques, MLL, Pylone, etc.","ENVTECH",
AI2455="AKTIVCO DEFAUT GE &amp; POWER Cabinet","AKTIVCO",
AI2455="AKTIVCO Coupure ENEO &amp; Baisse de tension","AKTIVCO GRID ONLY",
AI2455="Coupure ENEO &amp; Baisse de tension","IHS GRID ONLY",
AI2455="Defaut GE &amp; POWER Cabinet","IHS",
AI2455="Sharing","Partners",
AI2455="Sites strategiques &amp; DataCenter","SST &amp; DC",
AI2455="Exclu","Exclu",
AI2455="SAT","SAT",
AI2455="SPARE-ISSUE","SPARE-ISSUE",
AI2455="Fiber CAmtel","TRANS_FO_CAMTEL",
AI2455="Fiber AOF","Fiber AOF",
AI2455="Projet OCM (HUAWEI)","TRAVAUX-HUAWEI",
AI2455="Projet OCM (NOKIA)","TRAVAUX-NOKIA",
AI2455="ACCESS-ISSUE","ACCESS-ISSUE",
AI2455="Projet OCM (ZTE, NOKIA, autres projets)","TRAVAUX OCM",
AI2455="No root CAuse","No root cause",
AI2455="ODU HS","PDH",
AI2455="IP &amp; VLAN","PDH",
AI2455="Warehouse HUAWEI","SPARE-ISSUE",
AI2455="SPARE-HS","SPARE-ISSUE",
AI2455="Power Telco","BSS",AI2455="no impacts","no impacts"
),"")</f>
        <v>no impacts</v>
      </c>
      <c r="AH2455" s="57" t="str" cm="1">
        <f t="array" ref="AH2455">IFERROR(_xlfn.IFS(
AI2455="MPR ISSUE","TX ISSUE",
AI2455="BSS Hardware Issue","RAN ISSUE",
AI2455="Sites strategiques, MLL, Pylone, etc.","ENVTECH",
AI2455="AKTIVCO DEFAUT GE &amp; POWER Cabinet","POWER ISSUE",
AI2455="AKTIVCO Coupure ENEO &amp; Baisse de tension","POWER ISSUE",
AI2455="Coupure ENEO &amp; Baisse de tension","POWER ISSUE",
AI2455="Defaut GE &amp; POWER Cabinet","POWER ISSUE",
AI2455="Sharing","POWER ISSUE",
AI2455="Sites strategiques &amp; DataCenter","POWER ISSUE",
AI2455="Exclu","Exclu",
AI2455="SAT","TX ISSUE",
AI2455="SPARE-ISSUE","SPARE-ISSUE",
AI2455="Fiber CAmtel","TX ISSUE",
AI2455="Fiber AOF","TX ISSUE",
AI2455="Projet OCM (HUAWEI)","TRAVAUX-HUAWEI",
AI2455="Projet OCM (NOKIA)","TRAVAUX -NOKIA",
AI2455="ACCESS-ISSUE","ACCESS-ISSUE",
AI2455="Projet OCM (ZTE, NOKIA, autres projets)","TRAVAUX OCM",
AI2455="No root CAuse","No root cause",
AI2455="ODU HS","TX ISSUE",
AI2455="IP &amp; VLAN","TX ISSUE",
AI2455="Warehouse HUAWEI","SPARE-ISSUE",
AI2455="SPARE-HS","SPARE-ISSUE",
AI2455="Power Telco","RAN ISSUE",AI2455="no impacts","no impacts"
),"")</f>
        <v>no impacts</v>
      </c>
      <c r="AI2455" s="85" t="s">
        <v>5998</v>
      </c>
      <c r="AJ2455" s="57" t="str" cm="1">
        <f t="array" ref="AJ2455">IFERROR(_xlfn.IFS(
AI2455="MPR ISSUE","ACTIVE",
AI2455="BSS Hardware Issue","ACTIVE",
AI2455="Sites strategiques, MLL, Pylone, etc.","PASSIVE",
AI2455="AKTIVCO DEFAUT GE &amp; POWER Cabinet","PASSIVE",
AI2455="AKTIVCO Coupure ENEO &amp; Baisse de tension","PASSIVE",
AI2455="Coupure ENEO &amp; Baisse de tension","PASSIVE",
AI2455="Defaut GE &amp; POWER Cabinet","PASSIVE",
AI2455="Sharing","PASSIVE",
AI2455="Sites strategiques &amp; DataCenter","PASSIVE",
AI2455="Exclu","Exclu",
AI2455="SAT","ACTIVE",
AI2455="SPARE-ISSUE","SPARE-ISSUE",
AI2455="Fiber CAmtel","ACTIVE",
AI2455="Fiber AOF","ACTIVE",
AI2455="Projet OCM (HUAWEI)","PLANNED WORKS",
AI2455="Projet OCM (NOKIA)","PLANNED WORKS",
AI2455="ACCESS-ISSUE","ACCESS-ISSUE",
AI2455="Projet OCM (ZTE, NOKIA, autres projets)","PLANNED WORKS",
AI2455="No root CAuse","No root cause",
AI2455="ODU HS","ACTIVE",
AI2455="IP &amp; VLAN","ACTIVE",
AI2455="Warehouse HUAWEI","SPARE-ISSUE",
AI2455="SPARE-HS","SPARE-ISSUE",
AI2455="Power Telco","ACTIVE", AI2455="no impacts","no impacts"
),"")</f>
        <v>no impacts</v>
      </c>
      <c r="AK2455" s="23" t="s">
        <v>5537</v>
      </c>
      <c r="AL2455" s="23" t="str">
        <f t="shared" si="72"/>
        <v>EST_133</v>
      </c>
      <c r="AM2455" s="9"/>
      <c r="AN2455" s="9" t="s">
        <v>5537</v>
      </c>
      <c r="AO2455" s="23" t="str">
        <f>_xlfn.XLOOKUP(B2455,'INCIDENT-05-03-2026'!E:E,'INCIDENT-05-03-2026'!F:F,"")</f>
        <v/>
      </c>
      <c r="AP2455" s="7" t="s">
        <v>5537</v>
      </c>
      <c r="AQ2455" s="6"/>
      <c r="AR2455" s="7"/>
      <c r="AS2455" s="3" t="str">
        <f>_xlfn.XLOOKUP(B2455,'[3]tt num | region | site id'!$C:$C,'[3]tt num | region | site id'!$Q:$Q,"")</f>
        <v/>
      </c>
      <c r="AT2455" s="24" t="str">
        <f>_xlfn.XLOOKUP(B2455,'[4]Cells Huawei 03052026 12h'!$B:$B,'[4]Cells Huawei 03052026 12h'!$T:$T,"")</f>
        <v/>
      </c>
      <c r="AU2455" s="24" t="str">
        <f>_xlfn.XLOOKUP(B2455,'[5]cells down 02052026 8h50'!$B:$B,'[5]cells down 02052026 8h50'!$R:$R,"")</f>
        <v/>
      </c>
      <c r="AV2455" s="24" t="str">
        <f>_xlfn.XLOOKUP(B2455,'[5]cells down 02052026 13h50'!$B:$B,'[5]cells down 02052026 13h50'!$R:$R,"")</f>
        <v/>
      </c>
      <c r="AW2455" s="24" t="str">
        <f>_xlfn.XLOOKUP(B2455,'[5]cells down 02052026 13h50'!$B:$B,'[5]cells down 02052026 13h50'!$R:$R,"")</f>
        <v/>
      </c>
      <c r="AX2455" s="24" t="str">
        <f>_xlfn.XLOOKUP(B2455,'[6]cell downs 03052026 8h40 '!$B:$B,'[6]cell downs 03052026 8h40 '!$R:$R,"")</f>
        <v/>
      </c>
      <c r="AY2455" s="24" t="str">
        <f>_xlfn.XLOOKUP(B2455,'[7]ALL SITES DOWN'!$D:$D,'[7]ALL SITES DOWN'!$J:$J,"")</f>
        <v/>
      </c>
      <c r="AZ2455" s="24" t="str">
        <f>_xlfn.XLOOKUP(B2455,'[8]ALL SITES DOWN'!$D:$D,'[8]ALL SITES DOWN'!$J:$J,"")</f>
        <v/>
      </c>
      <c r="BA2455" s="9" t="str">
        <f>_xlfn.XLOOKUP(B2455,[9]sheet1!$AC:$AC,[9]sheet1!$AF:$AF,"")</f>
        <v/>
      </c>
      <c r="BB2455" s="14" t="s">
        <v>5537</v>
      </c>
      <c r="BC2455" s="14" t="s">
        <v>5537</v>
      </c>
      <c r="BD2455" s="14" t="str">
        <f>_xlfn.XLOOKUP(B2455,'[10]cell downs 18042026 17h'!$B:$B,'[10]cell downs 18042026 17h'!$B:$B,"")</f>
        <v/>
      </c>
      <c r="BE2455" s="14" t="str">
        <f>_xlfn.XLOOKUP(B2455,'[11]Cells Huawei 19042026 15h'!$B:$B,'[11]Cells Huawei 19042026 15h'!$B:$B,"")</f>
        <v/>
      </c>
      <c r="BF2455" s="9" t="str">
        <f>_xlfn.XLOOKUP(B2455,'[12]cells down 19042026 9H40'!$B:$B,'[12]cells down 19042026 9H40'!$B:$B,"")</f>
        <v/>
      </c>
      <c r="BG2455" s="9" t="s">
        <v>5537</v>
      </c>
      <c r="BH2455" s="9" t="s">
        <v>5537</v>
      </c>
    </row>
    <row r="2456" spans="1:60" s="26" customFormat="1" x14ac:dyDescent="0.3">
      <c r="A2456" s="1" t="s">
        <v>4497</v>
      </c>
      <c r="B2456" s="8" t="s">
        <v>4498</v>
      </c>
      <c r="C2456" s="3" t="str">
        <f>_xlfn.XLOOKUP(B2456,'[1]daily break down'!$D:$D,'[1]daily break down'!$E:$E,"")</f>
        <v>LITTORAL</v>
      </c>
      <c r="D2456" s="1"/>
      <c r="E2456" s="1"/>
      <c r="F2456" s="3" t="s">
        <v>31</v>
      </c>
      <c r="G2456" s="1" t="s">
        <v>4499</v>
      </c>
      <c r="H2456" s="42" t="str">
        <f>_xlfn.XLOOKUP(B2456,[2]CALCULATION!$B:$B,[2]CALCULATION!$H:$H,"")</f>
        <v>ZTE</v>
      </c>
      <c r="I2456" s="34">
        <v>0</v>
      </c>
      <c r="J2456" s="34">
        <v>0</v>
      </c>
      <c r="K2456" s="34">
        <v>0</v>
      </c>
      <c r="L2456" s="34">
        <v>0</v>
      </c>
      <c r="M2456" s="34">
        <v>0</v>
      </c>
      <c r="N2456" s="34">
        <v>0</v>
      </c>
      <c r="O2456" s="34">
        <v>0</v>
      </c>
      <c r="P2456" s="34">
        <v>0</v>
      </c>
      <c r="Q2456" s="34">
        <v>0</v>
      </c>
      <c r="R2456" s="34">
        <v>0</v>
      </c>
      <c r="S2456" s="35">
        <v>0</v>
      </c>
      <c r="T2456" s="35">
        <v>0</v>
      </c>
      <c r="U2456" s="35">
        <v>0</v>
      </c>
      <c r="V2456" s="35">
        <v>0</v>
      </c>
      <c r="W2456" s="35">
        <v>0</v>
      </c>
      <c r="X2456" s="35">
        <v>0</v>
      </c>
      <c r="Y2456" s="35">
        <v>0</v>
      </c>
      <c r="Z2456" s="35">
        <v>0</v>
      </c>
      <c r="AA2456" s="35">
        <v>0</v>
      </c>
      <c r="AB2456" s="35">
        <v>0</v>
      </c>
      <c r="AC2456" s="35">
        <v>0</v>
      </c>
      <c r="AD2456" s="35">
        <v>0</v>
      </c>
      <c r="AE2456" s="58" t="s">
        <v>5560</v>
      </c>
      <c r="AF2456" s="58"/>
      <c r="AG2456" s="57" t="str" cm="1">
        <f t="array" ref="AG2456">IFERROR(_xlfn.IFS(
AI2456="MPR ISSUE","PDH",
AI2456="BSS Hardware Issue","BSS",
AI2456="Sites strategiques, MLL, Pylone, etc.","ENVTECH",
AI2456="AKTIVCO DEFAUT GE &amp; POWER Cabinet","AKTIVCO",
AI2456="AKTIVCO Coupure ENEO &amp; Baisse de tension","AKTIVCO GRID ONLY",
AI2456="Coupure ENEO &amp; Baisse de tension","IHS GRID ONLY",
AI2456="Defaut GE &amp; POWER Cabinet","IHS",
AI2456="Sharing","Partners",
AI2456="Sites strategiques &amp; DataCenter","SST &amp; DC",
AI2456="Exclu","Exclu",
AI2456="SAT","SAT",
AI2456="SPARE-ISSUE","SPARE-ISSUE",
AI2456="Fiber CAmtel","TRANS_FO_CAMTEL",
AI2456="Fiber AOF","Fiber AOF",
AI2456="Projet OCM (HUAWEI)","TRAVAUX-HUAWEI",
AI2456="Projet OCM (NOKIA)","TRAVAUX-NOKIA",
AI2456="ACCESS-ISSUE","ACCESS-ISSUE",
AI2456="Projet OCM (ZTE, NOKIA, autres projets)","TRAVAUX OCM",
AI2456="No root CAuse","No root cause",
AI2456="ODU HS","PDH",
AI2456="IP &amp; VLAN","PDH",
AI2456="Warehouse HUAWEI","SPARE-ISSUE",
AI2456="SPARE-HS","SPARE-ISSUE",
AI2456="Power Telco","BSS",AI2456="no impacts","no impacts"
),"")</f>
        <v>no impacts</v>
      </c>
      <c r="AH2456" s="57" t="str" cm="1">
        <f t="array" ref="AH2456">IFERROR(_xlfn.IFS(
AI2456="MPR ISSUE","TX ISSUE",
AI2456="BSS Hardware Issue","RAN ISSUE",
AI2456="Sites strategiques, MLL, Pylone, etc.","ENVTECH",
AI2456="AKTIVCO DEFAUT GE &amp; POWER Cabinet","POWER ISSUE",
AI2456="AKTIVCO Coupure ENEO &amp; Baisse de tension","POWER ISSUE",
AI2456="Coupure ENEO &amp; Baisse de tension","POWER ISSUE",
AI2456="Defaut GE &amp; POWER Cabinet","POWER ISSUE",
AI2456="Sharing","POWER ISSUE",
AI2456="Sites strategiques &amp; DataCenter","POWER ISSUE",
AI2456="Exclu","Exclu",
AI2456="SAT","TX ISSUE",
AI2456="SPARE-ISSUE","SPARE-ISSUE",
AI2456="Fiber CAmtel","TX ISSUE",
AI2456="Fiber AOF","TX ISSUE",
AI2456="Projet OCM (HUAWEI)","TRAVAUX-HUAWEI",
AI2456="Projet OCM (NOKIA)","TRAVAUX -NOKIA",
AI2456="ACCESS-ISSUE","ACCESS-ISSUE",
AI2456="Projet OCM (ZTE, NOKIA, autres projets)","TRAVAUX OCM",
AI2456="No root CAuse","No root cause",
AI2456="ODU HS","TX ISSUE",
AI2456="IP &amp; VLAN","TX ISSUE",
AI2456="Warehouse HUAWEI","SPARE-ISSUE",
AI2456="SPARE-HS","SPARE-ISSUE",
AI2456="Power Telco","RAN ISSUE",AI2456="no impacts","no impacts"
),"")</f>
        <v>no impacts</v>
      </c>
      <c r="AI2456" s="85" t="s">
        <v>5998</v>
      </c>
      <c r="AJ2456" s="57" t="str" cm="1">
        <f t="array" ref="AJ2456">IFERROR(_xlfn.IFS(
AI2456="MPR ISSUE","ACTIVE",
AI2456="BSS Hardware Issue","ACTIVE",
AI2456="Sites strategiques, MLL, Pylone, etc.","PASSIVE",
AI2456="AKTIVCO DEFAUT GE &amp; POWER Cabinet","PASSIVE",
AI2456="AKTIVCO Coupure ENEO &amp; Baisse de tension","PASSIVE",
AI2456="Coupure ENEO &amp; Baisse de tension","PASSIVE",
AI2456="Defaut GE &amp; POWER Cabinet","PASSIVE",
AI2456="Sharing","PASSIVE",
AI2456="Sites strategiques &amp; DataCenter","PASSIVE",
AI2456="Exclu","Exclu",
AI2456="SAT","ACTIVE",
AI2456="SPARE-ISSUE","SPARE-ISSUE",
AI2456="Fiber CAmtel","ACTIVE",
AI2456="Fiber AOF","ACTIVE",
AI2456="Projet OCM (HUAWEI)","PLANNED WORKS",
AI2456="Projet OCM (NOKIA)","PLANNED WORKS",
AI2456="ACCESS-ISSUE","ACCESS-ISSUE",
AI2456="Projet OCM (ZTE, NOKIA, autres projets)","PLANNED WORKS",
AI2456="No root CAuse","No root cause",
AI2456="ODU HS","ACTIVE",
AI2456="IP &amp; VLAN","ACTIVE",
AI2456="Warehouse HUAWEI","SPARE-ISSUE",
AI2456="SPARE-HS","SPARE-ISSUE",
AI2456="Power Telco","ACTIVE", AI2456="no impacts","no impacts"
),"")</f>
        <v>no impacts</v>
      </c>
      <c r="AK2456" s="23" t="s">
        <v>5537</v>
      </c>
      <c r="AL2456" s="23" t="str">
        <f t="shared" si="72"/>
        <v>LIT_787</v>
      </c>
      <c r="AM2456" s="9"/>
      <c r="AN2456" s="9" t="s">
        <v>5537</v>
      </c>
      <c r="AO2456" s="23" t="str">
        <f>_xlfn.XLOOKUP(B2456,'INCIDENT-05-03-2026'!E:E,'INCIDENT-05-03-2026'!F:F,"")</f>
        <v/>
      </c>
      <c r="AP2456" s="7" t="s">
        <v>5537</v>
      </c>
      <c r="AQ2456" s="6"/>
      <c r="AR2456" s="7"/>
      <c r="AS2456" s="3" t="str">
        <f>_xlfn.XLOOKUP(B2456,'[3]tt num | region | site id'!$C:$C,'[3]tt num | region | site id'!$Q:$Q,"")</f>
        <v/>
      </c>
      <c r="AT2456" s="24" t="str">
        <f>_xlfn.XLOOKUP(B2456,'[4]Cells Huawei 03052026 12h'!$B:$B,'[4]Cells Huawei 03052026 12h'!$T:$T,"")</f>
        <v/>
      </c>
      <c r="AU2456" s="24" t="str">
        <f>_xlfn.XLOOKUP(B2456,'[5]cells down 02052026 8h50'!$B:$B,'[5]cells down 02052026 8h50'!$R:$R,"")</f>
        <v/>
      </c>
      <c r="AV2456" s="24" t="str">
        <f>_xlfn.XLOOKUP(B2456,'[5]cells down 02052026 13h50'!$B:$B,'[5]cells down 02052026 13h50'!$R:$R,"")</f>
        <v/>
      </c>
      <c r="AW2456" s="24" t="str">
        <f>_xlfn.XLOOKUP(B2456,'[5]cells down 02052026 13h50'!$B:$B,'[5]cells down 02052026 13h50'!$R:$R,"")</f>
        <v/>
      </c>
      <c r="AX2456" s="24" t="str">
        <f>_xlfn.XLOOKUP(B2456,'[6]cell downs 03052026 8h40 '!$B:$B,'[6]cell downs 03052026 8h40 '!$R:$R,"")</f>
        <v/>
      </c>
      <c r="AY2456" s="24" t="str">
        <f>_xlfn.XLOOKUP(B2456,'[7]ALL SITES DOWN'!$D:$D,'[7]ALL SITES DOWN'!$J:$J,"")</f>
        <v/>
      </c>
      <c r="AZ2456" s="24" t="str">
        <f>_xlfn.XLOOKUP(B2456,'[8]ALL SITES DOWN'!$D:$D,'[8]ALL SITES DOWN'!$J:$J,"")</f>
        <v/>
      </c>
      <c r="BA2456" s="9" t="str">
        <f>_xlfn.XLOOKUP(B2456,[9]sheet1!$AC:$AC,[9]sheet1!$AF:$AF,"")</f>
        <v/>
      </c>
      <c r="BB2456" s="14" t="s">
        <v>5537</v>
      </c>
      <c r="BC2456" s="14" t="s">
        <v>5537</v>
      </c>
      <c r="BD2456" s="14" t="str">
        <f>_xlfn.XLOOKUP(B2456,'[10]cell downs 18042026 17h'!$B:$B,'[10]cell downs 18042026 17h'!$B:$B,"")</f>
        <v/>
      </c>
      <c r="BE2456" s="14" t="str">
        <f>_xlfn.XLOOKUP(B2456,'[11]Cells Huawei 19042026 15h'!$B:$B,'[11]Cells Huawei 19042026 15h'!$B:$B,"")</f>
        <v/>
      </c>
      <c r="BF2456" s="9" t="str">
        <f>_xlfn.XLOOKUP(B2456,'[12]cells down 19042026 9H40'!$B:$B,'[12]cells down 19042026 9H40'!$B:$B,"")</f>
        <v/>
      </c>
      <c r="BG2456" s="9" t="s">
        <v>5537</v>
      </c>
      <c r="BH2456" s="9" t="s">
        <v>318</v>
      </c>
    </row>
    <row r="2457" spans="1:60" s="26" customFormat="1" x14ac:dyDescent="0.3">
      <c r="A2457" s="1" t="s">
        <v>4891</v>
      </c>
      <c r="B2457" s="8" t="s">
        <v>4892</v>
      </c>
      <c r="C2457" s="3" t="str">
        <f>_xlfn.XLOOKUP(B2457,'[1]daily break down'!$D:$D,'[1]daily break down'!$E:$E,"")</f>
        <v>NORD</v>
      </c>
      <c r="D2457" s="1" t="s">
        <v>11</v>
      </c>
      <c r="E2457" s="1" t="s">
        <v>96</v>
      </c>
      <c r="F2457" s="3" t="s">
        <v>23</v>
      </c>
      <c r="G2457" s="1" t="s">
        <v>732</v>
      </c>
      <c r="H2457" s="40" t="str">
        <f>_xlfn.XLOOKUP(B2457,[2]CALCULATION!$B:$B,[2]CALCULATION!$H:$H,"")</f>
        <v>HUAWEI</v>
      </c>
      <c r="I2457" s="34">
        <v>0</v>
      </c>
      <c r="J2457" s="34">
        <v>0</v>
      </c>
      <c r="K2457" s="34">
        <v>0</v>
      </c>
      <c r="L2457" s="34">
        <v>0</v>
      </c>
      <c r="M2457" s="34">
        <v>0</v>
      </c>
      <c r="N2457" s="34">
        <v>0</v>
      </c>
      <c r="O2457" s="34">
        <v>0</v>
      </c>
      <c r="P2457" s="34">
        <v>0</v>
      </c>
      <c r="Q2457" s="34">
        <v>0</v>
      </c>
      <c r="R2457" s="34">
        <v>0</v>
      </c>
      <c r="S2457" s="35">
        <v>0</v>
      </c>
      <c r="T2457" s="35">
        <v>0</v>
      </c>
      <c r="U2457" s="35">
        <v>0</v>
      </c>
      <c r="V2457" s="35">
        <v>0</v>
      </c>
      <c r="W2457" s="35">
        <v>0</v>
      </c>
      <c r="X2457" s="35">
        <v>0</v>
      </c>
      <c r="Y2457" s="35">
        <v>0</v>
      </c>
      <c r="Z2457" s="35">
        <v>0</v>
      </c>
      <c r="AA2457" s="35">
        <v>0</v>
      </c>
      <c r="AB2457" s="35">
        <v>0</v>
      </c>
      <c r="AC2457" s="35">
        <v>0</v>
      </c>
      <c r="AD2457" s="35">
        <v>0</v>
      </c>
      <c r="AE2457" s="58" t="s">
        <v>5560</v>
      </c>
      <c r="AF2457" s="58"/>
      <c r="AG2457" s="57" t="str" cm="1">
        <f t="array" ref="AG2457">IFERROR(_xlfn.IFS(
AI2457="MPR ISSUE","PDH",
AI2457="BSS Hardware Issue","BSS",
AI2457="Sites strategiques, MLL, Pylone, etc.","ENVTECH",
AI2457="AKTIVCO DEFAUT GE &amp; POWER Cabinet","AKTIVCO",
AI2457="AKTIVCO Coupure ENEO &amp; Baisse de tension","AKTIVCO GRID ONLY",
AI2457="Coupure ENEO &amp; Baisse de tension","IHS GRID ONLY",
AI2457="Defaut GE &amp; POWER Cabinet","IHS",
AI2457="Sharing","Partners",
AI2457="Sites strategiques &amp; DataCenter","SST &amp; DC",
AI2457="Exclu","Exclu",
AI2457="SAT","SAT",
AI2457="SPARE-ISSUE","SPARE-ISSUE",
AI2457="Fiber CAmtel","TRANS_FO_CAMTEL",
AI2457="Fiber AOF","Fiber AOF",
AI2457="Projet OCM (HUAWEI)","TRAVAUX-HUAWEI",
AI2457="Projet OCM (NOKIA)","TRAVAUX-NOKIA",
AI2457="ACCESS-ISSUE","ACCESS-ISSUE",
AI2457="Projet OCM (ZTE, NOKIA, autres projets)","TRAVAUX OCM",
AI2457="No root CAuse","No root cause",
AI2457="ODU HS","PDH",
AI2457="IP &amp; VLAN","PDH",
AI2457="Warehouse HUAWEI","SPARE-ISSUE",
AI2457="SPARE-HS","SPARE-ISSUE",
AI2457="Power Telco","BSS",AI2457="no impacts","no impacts"
),"")</f>
        <v>no impacts</v>
      </c>
      <c r="AH2457" s="57" t="str" cm="1">
        <f t="array" ref="AH2457">IFERROR(_xlfn.IFS(
AI2457="MPR ISSUE","TX ISSUE",
AI2457="BSS Hardware Issue","RAN ISSUE",
AI2457="Sites strategiques, MLL, Pylone, etc.","ENVTECH",
AI2457="AKTIVCO DEFAUT GE &amp; POWER Cabinet","POWER ISSUE",
AI2457="AKTIVCO Coupure ENEO &amp; Baisse de tension","POWER ISSUE",
AI2457="Coupure ENEO &amp; Baisse de tension","POWER ISSUE",
AI2457="Defaut GE &amp; POWER Cabinet","POWER ISSUE",
AI2457="Sharing","POWER ISSUE",
AI2457="Sites strategiques &amp; DataCenter","POWER ISSUE",
AI2457="Exclu","Exclu",
AI2457="SAT","TX ISSUE",
AI2457="SPARE-ISSUE","SPARE-ISSUE",
AI2457="Fiber CAmtel","TX ISSUE",
AI2457="Fiber AOF","TX ISSUE",
AI2457="Projet OCM (HUAWEI)","TRAVAUX-HUAWEI",
AI2457="Projet OCM (NOKIA)","TRAVAUX -NOKIA",
AI2457="ACCESS-ISSUE","ACCESS-ISSUE",
AI2457="Projet OCM (ZTE, NOKIA, autres projets)","TRAVAUX OCM",
AI2457="No root CAuse","No root cause",
AI2457="ODU HS","TX ISSUE",
AI2457="IP &amp; VLAN","TX ISSUE",
AI2457="Warehouse HUAWEI","SPARE-ISSUE",
AI2457="SPARE-HS","SPARE-ISSUE",
AI2457="Power Telco","RAN ISSUE",AI2457="no impacts","no impacts"
),"")</f>
        <v>no impacts</v>
      </c>
      <c r="AI2457" s="85" t="s">
        <v>5998</v>
      </c>
      <c r="AJ2457" s="57" t="str" cm="1">
        <f t="array" ref="AJ2457">IFERROR(_xlfn.IFS(
AI2457="MPR ISSUE","ACTIVE",
AI2457="BSS Hardware Issue","ACTIVE",
AI2457="Sites strategiques, MLL, Pylone, etc.","PASSIVE",
AI2457="AKTIVCO DEFAUT GE &amp; POWER Cabinet","PASSIVE",
AI2457="AKTIVCO Coupure ENEO &amp; Baisse de tension","PASSIVE",
AI2457="Coupure ENEO &amp; Baisse de tension","PASSIVE",
AI2457="Defaut GE &amp; POWER Cabinet","PASSIVE",
AI2457="Sharing","PASSIVE",
AI2457="Sites strategiques &amp; DataCenter","PASSIVE",
AI2457="Exclu","Exclu",
AI2457="SAT","ACTIVE",
AI2457="SPARE-ISSUE","SPARE-ISSUE",
AI2457="Fiber CAmtel","ACTIVE",
AI2457="Fiber AOF","ACTIVE",
AI2457="Projet OCM (HUAWEI)","PLANNED WORKS",
AI2457="Projet OCM (NOKIA)","PLANNED WORKS",
AI2457="ACCESS-ISSUE","ACCESS-ISSUE",
AI2457="Projet OCM (ZTE, NOKIA, autres projets)","PLANNED WORKS",
AI2457="No root CAuse","No root cause",
AI2457="ODU HS","ACTIVE",
AI2457="IP &amp; VLAN","ACTIVE",
AI2457="Warehouse HUAWEI","SPARE-ISSUE",
AI2457="SPARE-HS","SPARE-ISSUE",
AI2457="Power Telco","ACTIVE", AI2457="no impacts","no impacts"
),"")</f>
        <v>no impacts</v>
      </c>
      <c r="AK2457" s="23" t="s">
        <v>5537</v>
      </c>
      <c r="AL2457" s="23" t="str">
        <f t="shared" si="72"/>
        <v>NRD_115</v>
      </c>
      <c r="AM2457" s="9"/>
      <c r="AN2457" s="9" t="s">
        <v>5537</v>
      </c>
      <c r="AO2457" s="23" t="str">
        <f>_xlfn.XLOOKUP(B2457,'INCIDENT-05-03-2026'!E:E,'INCIDENT-05-03-2026'!F:F,"")</f>
        <v/>
      </c>
      <c r="AP2457" s="7" t="s">
        <v>5537</v>
      </c>
      <c r="AQ2457" s="6"/>
      <c r="AR2457" s="7"/>
      <c r="AS2457" s="3" t="str">
        <f>_xlfn.XLOOKUP(B2457,'[3]tt num | region | site id'!$C:$C,'[3]tt num | region | site id'!$Q:$Q,"")</f>
        <v/>
      </c>
      <c r="AT2457" s="24" t="str">
        <f>_xlfn.XLOOKUP(B2457,'[4]Cells Huawei 03052026 12h'!$B:$B,'[4]Cells Huawei 03052026 12h'!$T:$T,"")</f>
        <v/>
      </c>
      <c r="AU2457" s="24" t="str">
        <f>_xlfn.XLOOKUP(B2457,'[5]cells down 02052026 8h50'!$B:$B,'[5]cells down 02052026 8h50'!$R:$R,"")</f>
        <v/>
      </c>
      <c r="AV2457" s="24" t="str">
        <f>_xlfn.XLOOKUP(B2457,'[5]cells down 02052026 13h50'!$B:$B,'[5]cells down 02052026 13h50'!$R:$R,"")</f>
        <v/>
      </c>
      <c r="AW2457" s="24" t="str">
        <f>_xlfn.XLOOKUP(B2457,'[5]cells down 02052026 13h50'!$B:$B,'[5]cells down 02052026 13h50'!$R:$R,"")</f>
        <v/>
      </c>
      <c r="AX2457" s="24" t="str">
        <f>_xlfn.XLOOKUP(B2457,'[6]cell downs 03052026 8h40 '!$B:$B,'[6]cell downs 03052026 8h40 '!$R:$R,"")</f>
        <v/>
      </c>
      <c r="AY2457" s="24" t="str">
        <f>_xlfn.XLOOKUP(B2457,'[7]ALL SITES DOWN'!$D:$D,'[7]ALL SITES DOWN'!$J:$J,"")</f>
        <v/>
      </c>
      <c r="AZ2457" s="24" t="str">
        <f>_xlfn.XLOOKUP(B2457,'[8]ALL SITES DOWN'!$D:$D,'[8]ALL SITES DOWN'!$J:$J,"")</f>
        <v/>
      </c>
      <c r="BA2457" s="9" t="str">
        <f>_xlfn.XLOOKUP(B2457,[9]sheet1!$AC:$AC,[9]sheet1!$AF:$AF,"")</f>
        <v/>
      </c>
      <c r="BB2457" s="14" t="s">
        <v>5537</v>
      </c>
      <c r="BC2457" s="14" t="s">
        <v>5537</v>
      </c>
      <c r="BD2457" s="14" t="str">
        <f>_xlfn.XLOOKUP(B2457,'[10]cell downs 18042026 17h'!$B:$B,'[10]cell downs 18042026 17h'!$B:$B,"")</f>
        <v/>
      </c>
      <c r="BE2457" s="14" t="str">
        <f>_xlfn.XLOOKUP(B2457,'[11]Cells Huawei 19042026 15h'!$B:$B,'[11]Cells Huawei 19042026 15h'!$B:$B,"")</f>
        <v/>
      </c>
      <c r="BF2457" s="9" t="str">
        <f>_xlfn.XLOOKUP(B2457,'[12]cells down 19042026 9H40'!$B:$B,'[12]cells down 19042026 9H40'!$B:$B,"")</f>
        <v/>
      </c>
      <c r="BG2457" s="9" t="s">
        <v>4892</v>
      </c>
      <c r="BH2457" s="9" t="s">
        <v>12</v>
      </c>
    </row>
    <row r="2458" spans="1:60" s="26" customFormat="1" x14ac:dyDescent="0.3">
      <c r="A2458" s="60" t="s">
        <v>3610</v>
      </c>
      <c r="B2458" s="61" t="s">
        <v>3611</v>
      </c>
      <c r="C2458" s="62" t="str">
        <f>_xlfn.XLOOKUP(B2458,'[1]daily break down'!$D:$D,'[1]daily break down'!$E:$E,"")</f>
        <v>CENTRE</v>
      </c>
      <c r="D2458" s="60" t="s">
        <v>11</v>
      </c>
      <c r="E2458" s="60" t="s">
        <v>12</v>
      </c>
      <c r="F2458" s="62" t="s">
        <v>37</v>
      </c>
      <c r="G2458" s="60" t="s">
        <v>3612</v>
      </c>
      <c r="H2458" s="110" t="str">
        <f>_xlfn.XLOOKUP(B2458,[2]CALCULATION!$B:$B,[2]CALCULATION!$H:$H,"")</f>
        <v>ZTE</v>
      </c>
      <c r="I2458" s="63">
        <v>0</v>
      </c>
      <c r="J2458" s="63">
        <v>0</v>
      </c>
      <c r="K2458" s="63">
        <v>0</v>
      </c>
      <c r="L2458" s="63">
        <v>0</v>
      </c>
      <c r="M2458" s="63">
        <v>0</v>
      </c>
      <c r="N2458" s="63">
        <v>0</v>
      </c>
      <c r="O2458" s="63">
        <v>0</v>
      </c>
      <c r="P2458" s="63">
        <v>0</v>
      </c>
      <c r="Q2458" s="34">
        <v>0</v>
      </c>
      <c r="R2458" s="34">
        <v>0</v>
      </c>
      <c r="S2458" s="35">
        <v>0</v>
      </c>
      <c r="T2458" s="35">
        <v>0</v>
      </c>
      <c r="U2458" s="35">
        <v>0</v>
      </c>
      <c r="V2458" s="35">
        <v>0</v>
      </c>
      <c r="W2458" s="35">
        <v>0</v>
      </c>
      <c r="X2458" s="35">
        <v>0</v>
      </c>
      <c r="Y2458" s="35">
        <v>0</v>
      </c>
      <c r="Z2458" s="35">
        <v>0</v>
      </c>
      <c r="AA2458" s="35">
        <v>0</v>
      </c>
      <c r="AB2458" s="35">
        <v>0</v>
      </c>
      <c r="AC2458" s="35">
        <v>0</v>
      </c>
      <c r="AD2458" s="35">
        <v>0</v>
      </c>
      <c r="AE2458" s="58" t="s">
        <v>5560</v>
      </c>
      <c r="AF2458" s="64"/>
      <c r="AG2458" s="57" t="str" cm="1">
        <f t="array" ref="AG2458">IFERROR(_xlfn.IFS(
AI2458="MPR ISSUE","PDH",
AI2458="BSS Hardware Issue","BSS",
AI2458="Sites strategiques, MLL, Pylone, etc.","ENVTECH",
AI2458="AKTIVCO DEFAUT GE &amp; POWER Cabinet","AKTIVCO",
AI2458="AKTIVCO Coupure ENEO &amp; Baisse de tension","AKTIVCO GRID ONLY",
AI2458="Coupure ENEO &amp; Baisse de tension","IHS GRID ONLY",
AI2458="Defaut GE &amp; POWER Cabinet","IHS",
AI2458="Sharing","Partners",
AI2458="Sites strategiques &amp; DataCenter","SST &amp; DC",
AI2458="Exclu","Exclu",
AI2458="SAT","SAT",
AI2458="SPARE-ISSUE","SPARE-ISSUE",
AI2458="Fiber CAmtel","TRANS_FO_CAMTEL",
AI2458="Fiber AOF","Fiber AOF",
AI2458="Projet OCM (HUAWEI)","TRAVAUX-HUAWEI",
AI2458="Projet OCM (NOKIA)","TRAVAUX-NOKIA",
AI2458="ACCESS-ISSUE","ACCESS-ISSUE",
AI2458="Projet OCM (ZTE, NOKIA, autres projets)","TRAVAUX OCM",
AI2458="No root CAuse","No root cause",
AI2458="ODU HS","PDH",
AI2458="IP &amp; VLAN","PDH",
AI2458="Warehouse HUAWEI","SPARE-ISSUE",
AI2458="SPARE-HS","SPARE-ISSUE",
AI2458="Power Telco","BSS",AI2458="no impacts","no impacts"
),"")</f>
        <v>no impacts</v>
      </c>
      <c r="AH2458" s="57" t="str" cm="1">
        <f t="array" ref="AH2458">IFERROR(_xlfn.IFS(
AI2458="MPR ISSUE","TX ISSUE",
AI2458="BSS Hardware Issue","RAN ISSUE",
AI2458="Sites strategiques, MLL, Pylone, etc.","ENVTECH",
AI2458="AKTIVCO DEFAUT GE &amp; POWER Cabinet","POWER ISSUE",
AI2458="AKTIVCO Coupure ENEO &amp; Baisse de tension","POWER ISSUE",
AI2458="Coupure ENEO &amp; Baisse de tension","POWER ISSUE",
AI2458="Defaut GE &amp; POWER Cabinet","POWER ISSUE",
AI2458="Sharing","POWER ISSUE",
AI2458="Sites strategiques &amp; DataCenter","POWER ISSUE",
AI2458="Exclu","Exclu",
AI2458="SAT","TX ISSUE",
AI2458="SPARE-ISSUE","SPARE-ISSUE",
AI2458="Fiber CAmtel","TX ISSUE",
AI2458="Fiber AOF","TX ISSUE",
AI2458="Projet OCM (HUAWEI)","TRAVAUX-HUAWEI",
AI2458="Projet OCM (NOKIA)","TRAVAUX -NOKIA",
AI2458="ACCESS-ISSUE","ACCESS-ISSUE",
AI2458="Projet OCM (ZTE, NOKIA, autres projets)","TRAVAUX OCM",
AI2458="No root CAuse","No root cause",
AI2458="ODU HS","TX ISSUE",
AI2458="IP &amp; VLAN","TX ISSUE",
AI2458="Warehouse HUAWEI","SPARE-ISSUE",
AI2458="SPARE-HS","SPARE-ISSUE",
AI2458="Power Telco","RAN ISSUE",AI2458="no impacts","no impacts"
),"")</f>
        <v>no impacts</v>
      </c>
      <c r="AI2458" s="85" t="s">
        <v>5998</v>
      </c>
      <c r="AJ2458" s="57" t="str" cm="1">
        <f t="array" ref="AJ2458">IFERROR(_xlfn.IFS(
AI2458="MPR ISSUE","ACTIVE",
AI2458="BSS Hardware Issue","ACTIVE",
AI2458="Sites strategiques, MLL, Pylone, etc.","PASSIVE",
AI2458="AKTIVCO DEFAUT GE &amp; POWER Cabinet","PASSIVE",
AI2458="AKTIVCO Coupure ENEO &amp; Baisse de tension","PASSIVE",
AI2458="Coupure ENEO &amp; Baisse de tension","PASSIVE",
AI2458="Defaut GE &amp; POWER Cabinet","PASSIVE",
AI2458="Sharing","PASSIVE",
AI2458="Sites strategiques &amp; DataCenter","PASSIVE",
AI2458="Exclu","Exclu",
AI2458="SAT","ACTIVE",
AI2458="SPARE-ISSUE","SPARE-ISSUE",
AI2458="Fiber CAmtel","ACTIVE",
AI2458="Fiber AOF","ACTIVE",
AI2458="Projet OCM (HUAWEI)","PLANNED WORKS",
AI2458="Projet OCM (NOKIA)","PLANNED WORKS",
AI2458="ACCESS-ISSUE","ACCESS-ISSUE",
AI2458="Projet OCM (ZTE, NOKIA, autres projets)","PLANNED WORKS",
AI2458="No root CAuse","No root cause",
AI2458="ODU HS","ACTIVE",
AI2458="IP &amp; VLAN","ACTIVE",
AI2458="Warehouse HUAWEI","SPARE-ISSUE",
AI2458="SPARE-HS","SPARE-ISSUE",
AI2458="Power Telco","ACTIVE", AI2458="no impacts","no impacts"
),"")</f>
        <v>no impacts</v>
      </c>
      <c r="AK2458" s="23" t="s">
        <v>5537</v>
      </c>
      <c r="AL2458" s="23" t="str">
        <f t="shared" si="72"/>
        <v>CTR_304</v>
      </c>
      <c r="AM2458" s="9"/>
      <c r="AN2458" s="9" t="s">
        <v>5537</v>
      </c>
      <c r="AO2458" s="23" t="str">
        <f>_xlfn.XLOOKUP(B2458,'INCIDENT-05-03-2026'!E:E,'INCIDENT-05-03-2026'!F:F,"")</f>
        <v/>
      </c>
      <c r="AP2458" s="7" t="s">
        <v>5537</v>
      </c>
      <c r="AQ2458" s="6"/>
      <c r="AR2458" s="7"/>
      <c r="AS2458" s="3" t="str">
        <f>_xlfn.XLOOKUP(B2458,'[3]tt num | region | site id'!$C:$C,'[3]tt num | region | site id'!$Q:$Q,"")</f>
        <v/>
      </c>
      <c r="AT2458" s="24" t="str">
        <f>_xlfn.XLOOKUP(B2458,'[4]Cells Huawei 03052026 12h'!$B:$B,'[4]Cells Huawei 03052026 12h'!$T:$T,"")</f>
        <v/>
      </c>
      <c r="AU2458" s="24" t="str">
        <f>_xlfn.XLOOKUP(B2458,'[5]cells down 02052026 8h50'!$B:$B,'[5]cells down 02052026 8h50'!$R:$R,"")</f>
        <v/>
      </c>
      <c r="AV2458" s="24" t="str">
        <f>_xlfn.XLOOKUP(B2458,'[5]cells down 02052026 13h50'!$B:$B,'[5]cells down 02052026 13h50'!$R:$R,"")</f>
        <v/>
      </c>
      <c r="AW2458" s="24" t="str">
        <f>_xlfn.XLOOKUP(B2458,'[5]cells down 02052026 13h50'!$B:$B,'[5]cells down 02052026 13h50'!$R:$R,"")</f>
        <v/>
      </c>
      <c r="AX2458" s="24" t="str">
        <f>_xlfn.XLOOKUP(B2458,'[6]cell downs 03052026 8h40 '!$B:$B,'[6]cell downs 03052026 8h40 '!$R:$R,"")</f>
        <v/>
      </c>
      <c r="AY2458" s="24" t="str">
        <f>_xlfn.XLOOKUP(B2458,'[7]ALL SITES DOWN'!$D:$D,'[7]ALL SITES DOWN'!$J:$J,"")</f>
        <v/>
      </c>
      <c r="AZ2458" s="24" t="str">
        <f>_xlfn.XLOOKUP(B2458,'[8]ALL SITES DOWN'!$D:$D,'[8]ALL SITES DOWN'!$J:$J,"")</f>
        <v/>
      </c>
      <c r="BA2458" s="9" t="str">
        <f>_xlfn.XLOOKUP(B2458,[9]sheet1!$AC:$AC,[9]sheet1!$AF:$AF,"")</f>
        <v/>
      </c>
      <c r="BB2458" s="14" t="s">
        <v>5537</v>
      </c>
      <c r="BC2458" s="65" t="s">
        <v>5537</v>
      </c>
      <c r="BD2458" s="14" t="str">
        <f>_xlfn.XLOOKUP(B2458,'[10]cell downs 18042026 17h'!$B:$B,'[10]cell downs 18042026 17h'!$B:$B,"")</f>
        <v/>
      </c>
      <c r="BE2458" s="14" t="str">
        <f>_xlfn.XLOOKUP(B2458,'[11]Cells Huawei 19042026 15h'!$B:$B,'[11]Cells Huawei 19042026 15h'!$B:$B,"")</f>
        <v/>
      </c>
      <c r="BF2458" s="9" t="str">
        <f>_xlfn.XLOOKUP(B2458,'[12]cells down 19042026 9H40'!$B:$B,'[12]cells down 19042026 9H40'!$B:$B,"")</f>
        <v/>
      </c>
      <c r="BG2458" s="9" t="s">
        <v>3611</v>
      </c>
      <c r="BH2458" s="9" t="s">
        <v>12</v>
      </c>
    </row>
  </sheetData>
  <autoFilter ref="A2:BG2458" xr:uid="{A7FFD657-C093-4DDA-AB1B-DF003FDEFD5C}"/>
  <phoneticPr fontId="13" type="noConversion"/>
  <conditionalFormatting sqref="A3:A2410">
    <cfRule type="duplicateValues" dxfId="5" priority="702"/>
  </conditionalFormatting>
  <conditionalFormatting sqref="A2411:A2458">
    <cfRule type="duplicateValues" dxfId="4" priority="523"/>
  </conditionalFormatting>
  <conditionalFormatting sqref="B1340">
    <cfRule type="duplicateValues" dxfId="3" priority="595"/>
    <cfRule type="duplicateValues" dxfId="2" priority="596"/>
    <cfRule type="duplicateValues" dxfId="1" priority="597"/>
  </conditionalFormatting>
  <conditionalFormatting sqref="B2411:B2458">
    <cfRule type="duplicateValues" dxfId="0" priority="598"/>
  </conditionalFormatting>
  <conditionalFormatting sqref="I2:R2">
    <cfRule type="colorScale" priority="615">
      <colorScale>
        <cfvo type="min"/>
        <cfvo type="max"/>
        <color rgb="FFFCFCFF"/>
        <color rgb="FFF8696B"/>
      </colorScale>
    </cfRule>
  </conditionalFormatting>
  <conditionalFormatting sqref="I3:U2458">
    <cfRule type="colorScale" priority="704">
      <colorScale>
        <cfvo type="min"/>
        <cfvo type="percentile" val="50"/>
        <cfvo type="max"/>
        <color rgb="FFF8696B"/>
        <color rgb="FFFFEB84"/>
        <color rgb="FF63BE7B"/>
      </colorScale>
    </cfRule>
  </conditionalFormatting>
  <conditionalFormatting sqref="I3:V2458">
    <cfRule type="colorScale" priority="706">
      <colorScale>
        <cfvo type="min"/>
        <cfvo type="percentile" val="50"/>
        <cfvo type="max"/>
        <color rgb="FF63BE7B"/>
        <color rgb="FFFFEB84"/>
        <color rgb="FFF8696B"/>
      </colorScale>
    </cfRule>
  </conditionalFormatting>
  <conditionalFormatting sqref="S2">
    <cfRule type="colorScale" priority="11">
      <colorScale>
        <cfvo type="min"/>
        <cfvo type="max"/>
        <color rgb="FFFCFCFF"/>
        <color rgb="FFF8696B"/>
      </colorScale>
    </cfRule>
  </conditionalFormatting>
  <conditionalFormatting sqref="S3:AD2458">
    <cfRule type="colorScale" priority="708">
      <colorScale>
        <cfvo type="min"/>
        <cfvo type="max"/>
        <color rgb="FFFCFCFF"/>
        <color rgb="FFF8696B"/>
      </colorScale>
    </cfRule>
    <cfRule type="colorScale" priority="709">
      <colorScale>
        <cfvo type="min"/>
        <cfvo type="percentile" val="50"/>
        <cfvo type="max"/>
        <color rgb="FFF8696B"/>
        <color rgb="FFFCFCFF"/>
        <color rgb="FF5A8AC6"/>
      </colorScale>
    </cfRule>
  </conditionalFormatting>
  <conditionalFormatting sqref="V3:AD2458">
    <cfRule type="colorScale" priority="712">
      <colorScale>
        <cfvo type="min"/>
        <cfvo type="percentile" val="50"/>
        <cfvo type="max"/>
        <color rgb="FFF8696B"/>
        <color rgb="FFFCFCFF"/>
        <color rgb="FF5A8AC6"/>
      </colorScale>
    </cfRule>
    <cfRule type="colorScale" priority="713">
      <colorScale>
        <cfvo type="min"/>
        <cfvo type="max"/>
        <color rgb="FFFCFCFF"/>
        <color rgb="FFF8696B"/>
      </colorScale>
    </cfRule>
  </conditionalFormatting>
  <conditionalFormatting sqref="W3:AD2458">
    <cfRule type="colorScale" priority="716">
      <colorScale>
        <cfvo type="min"/>
        <cfvo type="percentile" val="50"/>
        <cfvo type="max"/>
        <color rgb="FF63BE7B"/>
        <color rgb="FFFFEB84"/>
        <color rgb="FFF8696B"/>
      </colorScale>
    </cfRule>
  </conditionalFormatting>
  <conditionalFormatting sqref="AA3:AD2458">
    <cfRule type="colorScale" priority="1">
      <colorScale>
        <cfvo type="min"/>
        <cfvo type="percentile" val="50"/>
        <cfvo type="max"/>
        <color rgb="FF63BE7B"/>
        <color rgb="FFFFEB84"/>
        <color rgb="FFF8696B"/>
      </colorScale>
    </cfRule>
  </conditionalFormatting>
  <conditionalFormatting sqref="AG2">
    <cfRule type="colorScale" priority="104">
      <colorScale>
        <cfvo type="min"/>
        <cfvo type="percentile" val="50"/>
        <cfvo type="max"/>
        <color rgb="FF63BE7B"/>
        <color rgb="FFFFEB84"/>
        <color rgb="FFF8696B"/>
      </colorScale>
    </cfRule>
    <cfRule type="colorScale" priority="105">
      <colorScale>
        <cfvo type="min"/>
        <cfvo type="max"/>
        <color rgb="FFFFEF9C"/>
        <color rgb="FF63BE7B"/>
      </colorScale>
    </cfRule>
  </conditionalFormatting>
  <conditionalFormatting sqref="AH2">
    <cfRule type="colorScale" priority="108">
      <colorScale>
        <cfvo type="min"/>
        <cfvo type="percentile" val="50"/>
        <cfvo type="max"/>
        <color rgb="FF63BE7B"/>
        <color rgb="FFFFEB84"/>
        <color rgb="FFF8696B"/>
      </colorScale>
    </cfRule>
    <cfRule type="colorScale" priority="109">
      <colorScale>
        <cfvo type="min"/>
        <cfvo type="max"/>
        <color rgb="FFFFEF9C"/>
        <color rgb="FF63BE7B"/>
      </colorScale>
    </cfRule>
  </conditionalFormatting>
  <conditionalFormatting sqref="AJ2">
    <cfRule type="colorScale" priority="492">
      <colorScale>
        <cfvo type="min"/>
        <cfvo type="percentile" val="50"/>
        <cfvo type="max"/>
        <color rgb="FF63BE7B"/>
        <color rgb="FFFFEB84"/>
        <color rgb="FFF8696B"/>
      </colorScale>
    </cfRule>
    <cfRule type="colorScale" priority="493">
      <colorScale>
        <cfvo type="min"/>
        <cfvo type="max"/>
        <color rgb="FFFFEF9C"/>
        <color rgb="FF63BE7B"/>
      </colorScale>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FEBEB-12DB-4024-9CF0-1812E2313200}">
  <dimension ref="A1:P33"/>
  <sheetViews>
    <sheetView workbookViewId="0">
      <selection activeCell="N9" sqref="N9"/>
    </sheetView>
  </sheetViews>
  <sheetFormatPr defaultRowHeight="14.4" x14ac:dyDescent="0.3"/>
  <sheetData>
    <row r="1" spans="1:16" ht="15" thickBot="1" x14ac:dyDescent="0.35">
      <c r="A1" s="128" t="s">
        <v>0</v>
      </c>
      <c r="B1" s="129" t="s">
        <v>1</v>
      </c>
      <c r="C1" s="129" t="s">
        <v>5365</v>
      </c>
      <c r="D1" s="129" t="s">
        <v>2</v>
      </c>
      <c r="E1" s="129" t="s">
        <v>5518</v>
      </c>
      <c r="F1" s="129" t="s">
        <v>3</v>
      </c>
      <c r="G1" s="129" t="s">
        <v>4</v>
      </c>
      <c r="H1" s="129" t="s">
        <v>5368</v>
      </c>
      <c r="I1" s="129" t="s">
        <v>5495</v>
      </c>
      <c r="J1" s="129" t="s">
        <v>5496</v>
      </c>
      <c r="K1" s="129" t="s">
        <v>5497</v>
      </c>
      <c r="L1" s="129" t="s">
        <v>6006</v>
      </c>
      <c r="M1" s="130" t="s">
        <v>5563</v>
      </c>
      <c r="N1" s="128" t="s">
        <v>6007</v>
      </c>
    </row>
    <row r="2" spans="1:16" ht="15" thickBot="1" x14ac:dyDescent="0.35">
      <c r="A2" s="131" t="s">
        <v>708</v>
      </c>
      <c r="B2" s="132" t="s">
        <v>709</v>
      </c>
      <c r="C2" s="133" t="s">
        <v>38</v>
      </c>
      <c r="D2" s="134" t="s">
        <v>21</v>
      </c>
      <c r="E2" s="134" t="s">
        <v>710</v>
      </c>
      <c r="F2" s="133" t="s">
        <v>37</v>
      </c>
      <c r="G2" s="134" t="s">
        <v>708</v>
      </c>
      <c r="H2" s="135" t="s">
        <v>6008</v>
      </c>
      <c r="I2" s="136">
        <v>32.369999999999997</v>
      </c>
      <c r="J2" s="137">
        <v>27.54</v>
      </c>
      <c r="K2" s="138">
        <v>44.32</v>
      </c>
      <c r="L2" s="139">
        <v>36.979999999999997</v>
      </c>
      <c r="M2" s="204" t="s">
        <v>6009</v>
      </c>
      <c r="N2" s="205" t="s">
        <v>6010</v>
      </c>
      <c r="O2" t="s">
        <v>6033</v>
      </c>
      <c r="P2" t="str">
        <f>_xlfn.TEXTJOIN(" ",TRUE,O2,M2)</f>
        <v>(05/04/2026 BOTX): Probable probleme de connectique</v>
      </c>
    </row>
    <row r="3" spans="1:16" ht="15" thickBot="1" x14ac:dyDescent="0.35">
      <c r="A3" s="131" t="s">
        <v>2370</v>
      </c>
      <c r="B3" s="134" t="s">
        <v>2371</v>
      </c>
      <c r="C3" s="133" t="s">
        <v>38</v>
      </c>
      <c r="D3" s="134" t="s">
        <v>21</v>
      </c>
      <c r="E3" s="134" t="s">
        <v>36</v>
      </c>
      <c r="F3" s="133" t="s">
        <v>37</v>
      </c>
      <c r="G3" s="134" t="s">
        <v>38</v>
      </c>
      <c r="H3" s="135" t="s">
        <v>6008</v>
      </c>
      <c r="I3" s="140">
        <v>0</v>
      </c>
      <c r="J3" s="140">
        <v>0</v>
      </c>
      <c r="K3" s="141">
        <v>66.290000000000006</v>
      </c>
      <c r="L3" s="142">
        <v>34.57</v>
      </c>
      <c r="M3" s="206" t="s">
        <v>6011</v>
      </c>
      <c r="N3" s="205" t="s">
        <v>6012</v>
      </c>
      <c r="O3" t="s">
        <v>6033</v>
      </c>
      <c r="P3" t="str">
        <f t="shared" ref="P3:P33" si="0">_xlfn.TEXTJOIN(" ",TRUE,O3,M3)</f>
        <v>(05/04/2026 BOTX): Impacted by power issue at fraternite adama</v>
      </c>
    </row>
    <row r="4" spans="1:16" ht="15" thickBot="1" x14ac:dyDescent="0.35">
      <c r="A4" s="131" t="s">
        <v>2996</v>
      </c>
      <c r="B4" s="132" t="s">
        <v>2997</v>
      </c>
      <c r="C4" s="133" t="s">
        <v>91</v>
      </c>
      <c r="D4" s="134" t="s">
        <v>11</v>
      </c>
      <c r="E4" s="134" t="s">
        <v>12</v>
      </c>
      <c r="F4" s="133" t="s">
        <v>90</v>
      </c>
      <c r="G4" s="134" t="s">
        <v>91</v>
      </c>
      <c r="H4" s="143" t="s">
        <v>6013</v>
      </c>
      <c r="I4" s="144">
        <v>0.8</v>
      </c>
      <c r="J4" s="145">
        <v>18.59</v>
      </c>
      <c r="K4" s="146">
        <v>24.63</v>
      </c>
      <c r="L4" s="147">
        <v>19.2</v>
      </c>
      <c r="M4" s="206" t="s">
        <v>6014</v>
      </c>
      <c r="N4" s="205" t="s">
        <v>6012</v>
      </c>
      <c r="O4" t="s">
        <v>6033</v>
      </c>
      <c r="P4" t="str">
        <f t="shared" si="0"/>
        <v>(05/04/2026 BOTX): Power issue on site</v>
      </c>
    </row>
    <row r="5" spans="1:16" ht="15" thickBot="1" x14ac:dyDescent="0.35">
      <c r="A5" s="131" t="s">
        <v>2593</v>
      </c>
      <c r="B5" s="132" t="s">
        <v>2594</v>
      </c>
      <c r="C5" s="133" t="s">
        <v>51</v>
      </c>
      <c r="D5" s="134" t="s">
        <v>11</v>
      </c>
      <c r="E5" s="134" t="s">
        <v>12</v>
      </c>
      <c r="F5" s="133" t="s">
        <v>51</v>
      </c>
      <c r="G5" s="134" t="s">
        <v>52</v>
      </c>
      <c r="H5" s="143" t="s">
        <v>6013</v>
      </c>
      <c r="I5" s="136">
        <v>32.369999999999997</v>
      </c>
      <c r="J5" s="148">
        <v>41.31</v>
      </c>
      <c r="K5" s="140">
        <v>0</v>
      </c>
      <c r="L5" s="149">
        <v>18.489999999999998</v>
      </c>
      <c r="M5" s="206" t="s">
        <v>6015</v>
      </c>
      <c r="N5" s="205" t="s">
        <v>6016</v>
      </c>
      <c r="O5" t="s">
        <v>6033</v>
      </c>
      <c r="P5" t="str">
        <f t="shared" si="0"/>
        <v xml:space="preserve">(05/04/2026 BOTX): Impacted by BDA-CHINDE who is not supervised. </v>
      </c>
    </row>
    <row r="6" spans="1:16" ht="15" thickBot="1" x14ac:dyDescent="0.35">
      <c r="A6" s="131" t="s">
        <v>2595</v>
      </c>
      <c r="B6" s="132" t="s">
        <v>2596</v>
      </c>
      <c r="C6" s="133" t="s">
        <v>51</v>
      </c>
      <c r="D6" s="134" t="s">
        <v>11</v>
      </c>
      <c r="E6" s="134" t="s">
        <v>12</v>
      </c>
      <c r="F6" s="133" t="s">
        <v>51</v>
      </c>
      <c r="G6" s="134" t="s">
        <v>52</v>
      </c>
      <c r="H6" s="143" t="s">
        <v>6013</v>
      </c>
      <c r="I6" s="136">
        <v>32.369999999999997</v>
      </c>
      <c r="J6" s="148">
        <v>41.31</v>
      </c>
      <c r="K6" s="140">
        <v>0</v>
      </c>
      <c r="L6" s="149">
        <v>18.489999999999998</v>
      </c>
      <c r="M6" s="206" t="s">
        <v>6015</v>
      </c>
      <c r="N6" s="205" t="s">
        <v>6016</v>
      </c>
      <c r="O6" t="s">
        <v>6033</v>
      </c>
      <c r="P6" t="str">
        <f t="shared" si="0"/>
        <v xml:space="preserve">(05/04/2026 BOTX): Impacted by BDA-CHINDE who is not supervised. </v>
      </c>
    </row>
    <row r="7" spans="1:16" ht="15" thickBot="1" x14ac:dyDescent="0.35">
      <c r="A7" s="131" t="s">
        <v>2262</v>
      </c>
      <c r="B7" s="132" t="s">
        <v>2263</v>
      </c>
      <c r="C7" s="133" t="s">
        <v>37</v>
      </c>
      <c r="D7" s="134" t="s">
        <v>11</v>
      </c>
      <c r="E7" s="134" t="s">
        <v>12</v>
      </c>
      <c r="F7" s="133" t="s">
        <v>226</v>
      </c>
      <c r="G7" s="134" t="s">
        <v>1866</v>
      </c>
      <c r="H7" s="135" t="s">
        <v>6008</v>
      </c>
      <c r="I7" s="150">
        <v>30.56</v>
      </c>
      <c r="J7" s="151">
        <v>13.14</v>
      </c>
      <c r="K7" s="152">
        <v>16.77</v>
      </c>
      <c r="L7" s="153">
        <v>17.52</v>
      </c>
      <c r="M7" s="206" t="s">
        <v>6017</v>
      </c>
      <c r="N7" s="205" t="s">
        <v>6018</v>
      </c>
      <c r="O7" t="s">
        <v>6033</v>
      </c>
      <c r="P7" t="str">
        <f t="shared" si="0"/>
        <v xml:space="preserve">(05/04/2026 BOTX): Probable probleme de connectique </v>
      </c>
    </row>
    <row r="8" spans="1:16" ht="15" thickBot="1" x14ac:dyDescent="0.35">
      <c r="A8" s="131" t="s">
        <v>791</v>
      </c>
      <c r="B8" s="134" t="s">
        <v>792</v>
      </c>
      <c r="C8" s="133" t="s">
        <v>32</v>
      </c>
      <c r="D8" s="134" t="s">
        <v>21</v>
      </c>
      <c r="E8" s="134" t="s">
        <v>30</v>
      </c>
      <c r="F8" s="133" t="s">
        <v>31</v>
      </c>
      <c r="G8" s="134" t="s">
        <v>32</v>
      </c>
      <c r="H8" s="135" t="s">
        <v>6008</v>
      </c>
      <c r="I8" s="154">
        <v>6.72</v>
      </c>
      <c r="J8" s="155">
        <v>5.81</v>
      </c>
      <c r="K8" s="156">
        <v>22.21</v>
      </c>
      <c r="L8" s="157">
        <v>14.49</v>
      </c>
      <c r="M8" s="206" t="s">
        <v>6019</v>
      </c>
      <c r="N8" s="205" t="s">
        <v>6016</v>
      </c>
      <c r="O8" t="s">
        <v>6033</v>
      </c>
      <c r="P8" t="str">
        <f t="shared" si="0"/>
        <v xml:space="preserve">(05/04/2026 BOTX): No supervision fme </v>
      </c>
    </row>
    <row r="9" spans="1:16" ht="15" thickBot="1" x14ac:dyDescent="0.35">
      <c r="A9" s="131" t="s">
        <v>9</v>
      </c>
      <c r="B9" s="132" t="s">
        <v>10</v>
      </c>
      <c r="C9" s="133" t="s">
        <v>13</v>
      </c>
      <c r="D9" s="134" t="s">
        <v>11</v>
      </c>
      <c r="E9" s="134" t="s">
        <v>12</v>
      </c>
      <c r="F9" s="133" t="s">
        <v>13</v>
      </c>
      <c r="G9" s="134" t="s">
        <v>14</v>
      </c>
      <c r="H9" s="143" t="s">
        <v>6013</v>
      </c>
      <c r="I9" s="158">
        <v>11.24</v>
      </c>
      <c r="J9" s="159">
        <v>14.34</v>
      </c>
      <c r="K9" s="151">
        <v>13.18</v>
      </c>
      <c r="L9" s="160">
        <v>13.3</v>
      </c>
      <c r="M9" s="206" t="s">
        <v>6020</v>
      </c>
      <c r="N9" s="205" t="s">
        <v>6012</v>
      </c>
      <c r="O9" t="s">
        <v>6033</v>
      </c>
      <c r="P9" t="str">
        <f t="shared" si="0"/>
        <v>(05/04/2026 BOTX): Impacted by power issue at BUA-LOW-BODUMA-MTN</v>
      </c>
    </row>
    <row r="10" spans="1:16" ht="15" thickBot="1" x14ac:dyDescent="0.35">
      <c r="A10" s="131" t="s">
        <v>324</v>
      </c>
      <c r="B10" s="132" t="s">
        <v>325</v>
      </c>
      <c r="C10" s="133" t="s">
        <v>38</v>
      </c>
      <c r="D10" s="134" t="s">
        <v>5499</v>
      </c>
      <c r="E10" s="134" t="s">
        <v>5532</v>
      </c>
      <c r="F10" s="133" t="s">
        <v>37</v>
      </c>
      <c r="G10" s="134" t="s">
        <v>38</v>
      </c>
      <c r="H10" s="135" t="s">
        <v>6008</v>
      </c>
      <c r="I10" s="140">
        <v>0</v>
      </c>
      <c r="J10" s="140">
        <v>0</v>
      </c>
      <c r="K10" s="161">
        <v>23.64</v>
      </c>
      <c r="L10" s="162">
        <v>12.33</v>
      </c>
      <c r="M10" s="206" t="s">
        <v>6021</v>
      </c>
      <c r="N10" s="205" t="s">
        <v>6022</v>
      </c>
      <c r="O10" t="s">
        <v>6033</v>
      </c>
      <c r="P10" t="str">
        <f t="shared" si="0"/>
        <v>(05/04/2026 BOTX): Probable probleme de connectique entre la BBU et la RTN port 1/5</v>
      </c>
    </row>
    <row r="11" spans="1:16" ht="15" thickBot="1" x14ac:dyDescent="0.35">
      <c r="A11" s="131" t="s">
        <v>250</v>
      </c>
      <c r="B11" s="132" t="s">
        <v>251</v>
      </c>
      <c r="C11" s="133" t="s">
        <v>32</v>
      </c>
      <c r="D11" s="134" t="s">
        <v>21</v>
      </c>
      <c r="E11" s="134" t="s">
        <v>30</v>
      </c>
      <c r="F11" s="133" t="s">
        <v>31</v>
      </c>
      <c r="G11" s="134" t="s">
        <v>32</v>
      </c>
      <c r="H11" s="135" t="s">
        <v>6008</v>
      </c>
      <c r="I11" s="163">
        <v>4.9800000000000004</v>
      </c>
      <c r="J11" s="164">
        <v>4.33</v>
      </c>
      <c r="K11" s="165">
        <v>18.84</v>
      </c>
      <c r="L11" s="162">
        <v>11.99</v>
      </c>
      <c r="M11" s="206" t="s">
        <v>6023</v>
      </c>
      <c r="N11" s="205" t="s">
        <v>6024</v>
      </c>
      <c r="O11" t="s">
        <v>6033</v>
      </c>
      <c r="P11" t="str">
        <f t="shared" si="0"/>
        <v>(05/04/2026 BOTX): No supervision</v>
      </c>
    </row>
    <row r="12" spans="1:16" ht="15" thickBot="1" x14ac:dyDescent="0.35">
      <c r="A12" s="131" t="s">
        <v>276</v>
      </c>
      <c r="B12" s="132" t="s">
        <v>277</v>
      </c>
      <c r="C12" s="133" t="s">
        <v>32</v>
      </c>
      <c r="D12" s="134" t="s">
        <v>21</v>
      </c>
      <c r="E12" s="134" t="s">
        <v>125</v>
      </c>
      <c r="F12" s="133" t="s">
        <v>31</v>
      </c>
      <c r="G12" s="134" t="s">
        <v>32</v>
      </c>
      <c r="H12" s="135" t="s">
        <v>6008</v>
      </c>
      <c r="I12" s="164">
        <v>4.43</v>
      </c>
      <c r="J12" s="166">
        <v>7.8</v>
      </c>
      <c r="K12" s="167">
        <v>16.32</v>
      </c>
      <c r="L12" s="168">
        <v>11.76</v>
      </c>
      <c r="M12" s="206" t="s">
        <v>6014</v>
      </c>
      <c r="N12" s="205" t="s">
        <v>6012</v>
      </c>
      <c r="O12" t="s">
        <v>6033</v>
      </c>
      <c r="P12" t="str">
        <f t="shared" si="0"/>
        <v>(05/04/2026 BOTX): Power issue on site</v>
      </c>
    </row>
    <row r="13" spans="1:16" ht="15" thickBot="1" x14ac:dyDescent="0.35">
      <c r="A13" s="131" t="s">
        <v>2360</v>
      </c>
      <c r="B13" s="132" t="s">
        <v>2361</v>
      </c>
      <c r="C13" s="133" t="s">
        <v>38</v>
      </c>
      <c r="D13" s="134" t="s">
        <v>21</v>
      </c>
      <c r="E13" s="134" t="s">
        <v>30</v>
      </c>
      <c r="F13" s="133" t="s">
        <v>37</v>
      </c>
      <c r="G13" s="134" t="s">
        <v>38</v>
      </c>
      <c r="H13" s="135" t="s">
        <v>6008</v>
      </c>
      <c r="I13" s="140">
        <v>0</v>
      </c>
      <c r="J13" s="140">
        <v>0</v>
      </c>
      <c r="K13" s="169">
        <v>22.1</v>
      </c>
      <c r="L13" s="168">
        <v>11.52</v>
      </c>
      <c r="M13" s="206" t="s">
        <v>6014</v>
      </c>
      <c r="N13" s="205" t="s">
        <v>6012</v>
      </c>
      <c r="O13" t="s">
        <v>6033</v>
      </c>
      <c r="P13" t="str">
        <f t="shared" si="0"/>
        <v>(05/04/2026 BOTX): Power issue on site</v>
      </c>
    </row>
    <row r="14" spans="1:16" ht="15" thickBot="1" x14ac:dyDescent="0.35">
      <c r="A14" s="131" t="s">
        <v>3139</v>
      </c>
      <c r="B14" s="132" t="s">
        <v>3140</v>
      </c>
      <c r="C14" s="133" t="s">
        <v>84</v>
      </c>
      <c r="D14" s="134" t="s">
        <v>11</v>
      </c>
      <c r="E14" s="134" t="s">
        <v>12</v>
      </c>
      <c r="F14" s="133" t="s">
        <v>55</v>
      </c>
      <c r="G14" s="134" t="s">
        <v>84</v>
      </c>
      <c r="H14" s="143" t="s">
        <v>6013</v>
      </c>
      <c r="I14" s="170">
        <v>16.059999999999999</v>
      </c>
      <c r="J14" s="171">
        <v>20.18</v>
      </c>
      <c r="K14" s="172">
        <v>3.96</v>
      </c>
      <c r="L14" s="173">
        <v>11.13</v>
      </c>
      <c r="M14" s="206" t="s">
        <v>6014</v>
      </c>
      <c r="N14" s="205" t="s">
        <v>6012</v>
      </c>
      <c r="O14" t="s">
        <v>6033</v>
      </c>
      <c r="P14" t="str">
        <f t="shared" si="0"/>
        <v>(05/04/2026 BOTX): Power issue on site</v>
      </c>
    </row>
    <row r="15" spans="1:16" ht="15" thickBot="1" x14ac:dyDescent="0.35">
      <c r="A15" s="131" t="s">
        <v>2937</v>
      </c>
      <c r="B15" s="132" t="s">
        <v>2938</v>
      </c>
      <c r="C15" s="133" t="s">
        <v>91</v>
      </c>
      <c r="D15" s="134" t="s">
        <v>11</v>
      </c>
      <c r="E15" s="134" t="s">
        <v>12</v>
      </c>
      <c r="F15" s="133" t="s">
        <v>90</v>
      </c>
      <c r="G15" s="134" t="s">
        <v>91</v>
      </c>
      <c r="H15" s="143" t="s">
        <v>6013</v>
      </c>
      <c r="I15" s="174">
        <v>11.93</v>
      </c>
      <c r="J15" s="175">
        <v>15.02</v>
      </c>
      <c r="K15" s="163">
        <v>5.28</v>
      </c>
      <c r="L15" s="176">
        <v>9.5</v>
      </c>
      <c r="M15" s="206" t="s">
        <v>6014</v>
      </c>
      <c r="N15" s="205" t="s">
        <v>6012</v>
      </c>
      <c r="O15" t="s">
        <v>6033</v>
      </c>
      <c r="P15" t="str">
        <f t="shared" si="0"/>
        <v>(05/04/2026 BOTX): Power issue on site</v>
      </c>
    </row>
    <row r="16" spans="1:16" ht="15" thickBot="1" x14ac:dyDescent="0.35">
      <c r="A16" s="131" t="s">
        <v>1818</v>
      </c>
      <c r="B16" s="132" t="s">
        <v>1819</v>
      </c>
      <c r="C16" s="133" t="s">
        <v>31</v>
      </c>
      <c r="D16" s="134" t="s">
        <v>11</v>
      </c>
      <c r="E16" s="134" t="s">
        <v>237</v>
      </c>
      <c r="F16" s="133" t="s">
        <v>31</v>
      </c>
      <c r="G16" s="134" t="s">
        <v>1820</v>
      </c>
      <c r="H16" s="177" t="s">
        <v>6025</v>
      </c>
      <c r="I16" s="136">
        <v>32.369999999999997</v>
      </c>
      <c r="J16" s="178">
        <v>13.77</v>
      </c>
      <c r="K16" s="140">
        <v>0</v>
      </c>
      <c r="L16" s="179">
        <v>9.25</v>
      </c>
      <c r="M16" s="206" t="s">
        <v>6026</v>
      </c>
      <c r="N16" s="205" t="s">
        <v>6012</v>
      </c>
      <c r="O16" t="s">
        <v>6033</v>
      </c>
      <c r="P16" t="str">
        <f t="shared" si="0"/>
        <v>(05/04/2026 BOTX): Probably impacted by power issue at songloulou-his</v>
      </c>
    </row>
    <row r="17" spans="1:16" ht="15" thickBot="1" x14ac:dyDescent="0.35">
      <c r="A17" s="131" t="s">
        <v>4326</v>
      </c>
      <c r="B17" s="132" t="s">
        <v>4327</v>
      </c>
      <c r="C17" s="133" t="s">
        <v>38</v>
      </c>
      <c r="D17" s="134" t="s">
        <v>21</v>
      </c>
      <c r="E17" s="134" t="s">
        <v>36</v>
      </c>
      <c r="F17" s="133" t="s">
        <v>37</v>
      </c>
      <c r="G17" s="134" t="s">
        <v>38</v>
      </c>
      <c r="H17" s="135" t="s">
        <v>6008</v>
      </c>
      <c r="I17" s="164">
        <v>4.41</v>
      </c>
      <c r="J17" s="180">
        <v>3.21</v>
      </c>
      <c r="K17" s="181">
        <v>13.02</v>
      </c>
      <c r="L17" s="182">
        <v>8.5</v>
      </c>
      <c r="M17" s="206" t="s">
        <v>6014</v>
      </c>
      <c r="N17" s="205" t="s">
        <v>6012</v>
      </c>
      <c r="O17" t="s">
        <v>6033</v>
      </c>
      <c r="P17" t="str">
        <f t="shared" si="0"/>
        <v>(05/04/2026 BOTX): Power issue on site</v>
      </c>
    </row>
    <row r="18" spans="1:16" ht="15" thickBot="1" x14ac:dyDescent="0.35">
      <c r="A18" s="131" t="s">
        <v>1990</v>
      </c>
      <c r="B18" s="132" t="s">
        <v>1991</v>
      </c>
      <c r="C18" s="133" t="s">
        <v>84</v>
      </c>
      <c r="D18" s="134" t="s">
        <v>11</v>
      </c>
      <c r="E18" s="134" t="s">
        <v>83</v>
      </c>
      <c r="F18" s="133" t="s">
        <v>55</v>
      </c>
      <c r="G18" s="134" t="s">
        <v>84</v>
      </c>
      <c r="H18" s="143" t="s">
        <v>6013</v>
      </c>
      <c r="I18" s="166">
        <v>8.31</v>
      </c>
      <c r="J18" s="158">
        <v>11.18</v>
      </c>
      <c r="K18" s="183">
        <v>6.11</v>
      </c>
      <c r="L18" s="184">
        <v>8.1300000000000008</v>
      </c>
      <c r="M18" s="206" t="s">
        <v>6014</v>
      </c>
      <c r="N18" s="205" t="s">
        <v>6012</v>
      </c>
      <c r="O18" t="s">
        <v>6033</v>
      </c>
      <c r="P18" t="str">
        <f t="shared" si="0"/>
        <v>(05/04/2026 BOTX): Power issue on site</v>
      </c>
    </row>
    <row r="19" spans="1:16" ht="15" thickBot="1" x14ac:dyDescent="0.35">
      <c r="A19" s="131" t="s">
        <v>39</v>
      </c>
      <c r="B19" s="134" t="s">
        <v>40</v>
      </c>
      <c r="C19" s="133" t="s">
        <v>32</v>
      </c>
      <c r="D19" s="134" t="s">
        <v>21</v>
      </c>
      <c r="E19" s="134" t="s">
        <v>30</v>
      </c>
      <c r="F19" s="133" t="s">
        <v>31</v>
      </c>
      <c r="G19" s="134" t="s">
        <v>32</v>
      </c>
      <c r="H19" s="135" t="s">
        <v>6008</v>
      </c>
      <c r="I19" s="172">
        <v>3.9</v>
      </c>
      <c r="J19" s="180">
        <v>3.35</v>
      </c>
      <c r="K19" s="185">
        <v>12.34</v>
      </c>
      <c r="L19" s="184">
        <v>8.1199999999999992</v>
      </c>
      <c r="M19" s="206" t="s">
        <v>6014</v>
      </c>
      <c r="N19" s="205" t="s">
        <v>6012</v>
      </c>
      <c r="O19" t="s">
        <v>6033</v>
      </c>
      <c r="P19" t="str">
        <f t="shared" si="0"/>
        <v>(05/04/2026 BOTX): Power issue on site</v>
      </c>
    </row>
    <row r="20" spans="1:16" ht="15" thickBot="1" x14ac:dyDescent="0.35">
      <c r="A20" s="131" t="s">
        <v>16</v>
      </c>
      <c r="B20" s="132" t="s">
        <v>17</v>
      </c>
      <c r="C20" s="133" t="s">
        <v>13</v>
      </c>
      <c r="D20" s="134" t="s">
        <v>18</v>
      </c>
      <c r="E20" s="134"/>
      <c r="F20" s="133" t="s">
        <v>13</v>
      </c>
      <c r="G20" s="134" t="s">
        <v>14</v>
      </c>
      <c r="H20" s="143" t="s">
        <v>6013</v>
      </c>
      <c r="I20" s="158">
        <v>11.23</v>
      </c>
      <c r="J20" s="186">
        <v>19.12</v>
      </c>
      <c r="K20" s="187">
        <v>7.0000000000000007E-2</v>
      </c>
      <c r="L20" s="184">
        <v>8.06</v>
      </c>
      <c r="M20" s="206" t="s">
        <v>6014</v>
      </c>
      <c r="N20" s="205" t="s">
        <v>6012</v>
      </c>
      <c r="O20" t="s">
        <v>6033</v>
      </c>
      <c r="P20" t="str">
        <f t="shared" si="0"/>
        <v>(05/04/2026 BOTX): Power issue on site</v>
      </c>
    </row>
    <row r="21" spans="1:16" ht="15" thickBot="1" x14ac:dyDescent="0.35">
      <c r="A21" s="131" t="s">
        <v>306</v>
      </c>
      <c r="B21" s="132" t="s">
        <v>307</v>
      </c>
      <c r="C21" s="133" t="s">
        <v>38</v>
      </c>
      <c r="D21" s="134" t="s">
        <v>21</v>
      </c>
      <c r="E21" s="134" t="s">
        <v>36</v>
      </c>
      <c r="F21" s="133" t="s">
        <v>37</v>
      </c>
      <c r="G21" s="134" t="s">
        <v>38</v>
      </c>
      <c r="H21" s="135" t="s">
        <v>6008</v>
      </c>
      <c r="I21" s="180">
        <v>3.55</v>
      </c>
      <c r="J21" s="188">
        <v>3.06</v>
      </c>
      <c r="K21" s="185">
        <v>12.31</v>
      </c>
      <c r="L21" s="184">
        <v>7.95</v>
      </c>
      <c r="M21" s="206" t="s">
        <v>6027</v>
      </c>
      <c r="N21" s="205" t="s">
        <v>6010</v>
      </c>
      <c r="O21" t="s">
        <v>6033</v>
      </c>
      <c r="P21" t="str">
        <f t="shared" si="0"/>
        <v>(05/04/2026 BOTX): Probable probleme de connectique entre la BBU et la RTN port 1/6</v>
      </c>
    </row>
    <row r="22" spans="1:16" ht="15" thickBot="1" x14ac:dyDescent="0.35">
      <c r="A22" s="131" t="s">
        <v>906</v>
      </c>
      <c r="B22" s="132" t="s">
        <v>907</v>
      </c>
      <c r="C22" s="133" t="s">
        <v>24</v>
      </c>
      <c r="D22" s="134" t="s">
        <v>21</v>
      </c>
      <c r="E22" s="134" t="s">
        <v>22</v>
      </c>
      <c r="F22" s="133" t="s">
        <v>23</v>
      </c>
      <c r="G22" s="134" t="s">
        <v>24</v>
      </c>
      <c r="H22" s="143" t="s">
        <v>6013</v>
      </c>
      <c r="I22" s="189">
        <v>9.33</v>
      </c>
      <c r="J22" s="170">
        <v>15.87</v>
      </c>
      <c r="K22" s="144">
        <v>1.1000000000000001</v>
      </c>
      <c r="L22" s="190">
        <v>7.23</v>
      </c>
      <c r="M22" s="206" t="s">
        <v>6014</v>
      </c>
      <c r="N22" s="205" t="s">
        <v>6012</v>
      </c>
      <c r="O22" t="s">
        <v>6033</v>
      </c>
      <c r="P22" t="str">
        <f t="shared" si="0"/>
        <v>(05/04/2026 BOTX): Power issue on site</v>
      </c>
    </row>
    <row r="23" spans="1:16" ht="15" thickBot="1" x14ac:dyDescent="0.35">
      <c r="A23" s="131" t="s">
        <v>1578</v>
      </c>
      <c r="B23" s="132" t="s">
        <v>1579</v>
      </c>
      <c r="C23" s="133" t="s">
        <v>32</v>
      </c>
      <c r="D23" s="134"/>
      <c r="E23" s="134"/>
      <c r="F23" s="133" t="s">
        <v>31</v>
      </c>
      <c r="G23" s="134" t="s">
        <v>32</v>
      </c>
      <c r="H23" s="135" t="s">
        <v>6008</v>
      </c>
      <c r="I23" s="155">
        <v>5.7</v>
      </c>
      <c r="J23" s="163">
        <v>4.8499999999999996</v>
      </c>
      <c r="K23" s="191">
        <v>7.72</v>
      </c>
      <c r="L23" s="192">
        <v>6.47</v>
      </c>
      <c r="M23" s="206" t="s">
        <v>6014</v>
      </c>
      <c r="N23" s="205" t="s">
        <v>6012</v>
      </c>
      <c r="O23" t="s">
        <v>6033</v>
      </c>
      <c r="P23" t="str">
        <f t="shared" si="0"/>
        <v>(05/04/2026 BOTX): Power issue on site</v>
      </c>
    </row>
    <row r="24" spans="1:16" ht="15" thickBot="1" x14ac:dyDescent="0.35">
      <c r="A24" s="193" t="s">
        <v>1379</v>
      </c>
      <c r="B24" s="194" t="s">
        <v>1380</v>
      </c>
      <c r="C24" s="133" t="s">
        <v>31</v>
      </c>
      <c r="D24" s="133" t="s">
        <v>11</v>
      </c>
      <c r="E24" s="133" t="s">
        <v>12</v>
      </c>
      <c r="F24" s="133" t="s">
        <v>31</v>
      </c>
      <c r="G24" s="133" t="s">
        <v>1381</v>
      </c>
      <c r="H24" s="177" t="s">
        <v>6025</v>
      </c>
      <c r="I24" s="195">
        <v>21.95</v>
      </c>
      <c r="J24" s="189">
        <v>9.36</v>
      </c>
      <c r="K24" s="140">
        <v>0</v>
      </c>
      <c r="L24" s="192">
        <v>6.28</v>
      </c>
      <c r="M24" s="206" t="s">
        <v>6014</v>
      </c>
      <c r="N24" s="205" t="s">
        <v>6012</v>
      </c>
      <c r="O24" t="s">
        <v>6033</v>
      </c>
      <c r="P24" t="str">
        <f t="shared" si="0"/>
        <v>(05/04/2026 BOTX): Power issue on site</v>
      </c>
    </row>
    <row r="25" spans="1:16" ht="15" thickBot="1" x14ac:dyDescent="0.35">
      <c r="A25" s="131" t="s">
        <v>1141</v>
      </c>
      <c r="B25" s="132" t="s">
        <v>1142</v>
      </c>
      <c r="C25" s="133" t="s">
        <v>90</v>
      </c>
      <c r="D25" s="134" t="s">
        <v>11</v>
      </c>
      <c r="E25" s="134" t="s">
        <v>66</v>
      </c>
      <c r="F25" s="133" t="s">
        <v>90</v>
      </c>
      <c r="G25" s="134" t="s">
        <v>1143</v>
      </c>
      <c r="H25" s="177" t="s">
        <v>6025</v>
      </c>
      <c r="I25" s="140">
        <v>0</v>
      </c>
      <c r="J25" s="196">
        <v>18.36</v>
      </c>
      <c r="K25" s="187">
        <v>0</v>
      </c>
      <c r="L25" s="197">
        <v>6.16</v>
      </c>
      <c r="M25" s="206" t="s">
        <v>6023</v>
      </c>
      <c r="N25" s="205" t="s">
        <v>6016</v>
      </c>
      <c r="O25" t="s">
        <v>6033</v>
      </c>
      <c r="P25" t="str">
        <f t="shared" si="0"/>
        <v>(05/04/2026 BOTX): No supervision</v>
      </c>
    </row>
    <row r="26" spans="1:16" ht="15" thickBot="1" x14ac:dyDescent="0.35">
      <c r="A26" s="131" t="s">
        <v>4813</v>
      </c>
      <c r="B26" s="134" t="s">
        <v>4814</v>
      </c>
      <c r="C26" s="133" t="s">
        <v>38</v>
      </c>
      <c r="D26" s="134" t="s">
        <v>21</v>
      </c>
      <c r="E26" s="134" t="s">
        <v>30</v>
      </c>
      <c r="F26" s="133" t="s">
        <v>37</v>
      </c>
      <c r="G26" s="134" t="s">
        <v>38</v>
      </c>
      <c r="H26" s="135" t="s">
        <v>6008</v>
      </c>
      <c r="I26" s="187">
        <v>0.09</v>
      </c>
      <c r="J26" s="187">
        <v>0.12</v>
      </c>
      <c r="K26" s="174">
        <v>11.38</v>
      </c>
      <c r="L26" s="197">
        <v>5.99</v>
      </c>
      <c r="M26" s="206" t="s">
        <v>6028</v>
      </c>
      <c r="N26" s="205"/>
      <c r="O26" t="s">
        <v>6033</v>
      </c>
      <c r="P26" t="str">
        <f t="shared" si="0"/>
        <v>(05/04/2026 BOTX): MIB issue</v>
      </c>
    </row>
    <row r="27" spans="1:16" ht="15" thickBot="1" x14ac:dyDescent="0.35">
      <c r="A27" s="131" t="s">
        <v>904</v>
      </c>
      <c r="B27" s="132" t="s">
        <v>905</v>
      </c>
      <c r="C27" s="133" t="s">
        <v>32</v>
      </c>
      <c r="D27" s="134" t="s">
        <v>11</v>
      </c>
      <c r="E27" s="134" t="s">
        <v>12</v>
      </c>
      <c r="F27" s="133" t="s">
        <v>31</v>
      </c>
      <c r="G27" s="134" t="s">
        <v>32</v>
      </c>
      <c r="H27" s="135" t="s">
        <v>6008</v>
      </c>
      <c r="I27" s="188">
        <v>3.05</v>
      </c>
      <c r="J27" s="198">
        <v>2.6</v>
      </c>
      <c r="K27" s="199">
        <v>8.4</v>
      </c>
      <c r="L27" s="200">
        <v>5.69</v>
      </c>
      <c r="M27" s="206" t="s">
        <v>6029</v>
      </c>
      <c r="N27" s="205" t="s">
        <v>6012</v>
      </c>
      <c r="O27" t="s">
        <v>6033</v>
      </c>
      <c r="P27" t="str">
        <f t="shared" si="0"/>
        <v>(05/04/2026 BOTX): Impacted by power issue at ndobo-rail</v>
      </c>
    </row>
    <row r="28" spans="1:16" ht="15" thickBot="1" x14ac:dyDescent="0.35">
      <c r="A28" s="131" t="s">
        <v>636</v>
      </c>
      <c r="B28" s="134" t="s">
        <v>637</v>
      </c>
      <c r="C28" s="133" t="s">
        <v>32</v>
      </c>
      <c r="D28" s="134" t="s">
        <v>11</v>
      </c>
      <c r="E28" s="134" t="s">
        <v>12</v>
      </c>
      <c r="F28" s="133" t="s">
        <v>31</v>
      </c>
      <c r="G28" s="134" t="s">
        <v>32</v>
      </c>
      <c r="H28" s="135" t="s">
        <v>6008</v>
      </c>
      <c r="I28" s="180">
        <v>3.5</v>
      </c>
      <c r="J28" s="172">
        <v>3.7</v>
      </c>
      <c r="K28" s="191">
        <v>7.44</v>
      </c>
      <c r="L28" s="200">
        <v>5.62</v>
      </c>
      <c r="M28" s="206" t="s">
        <v>6014</v>
      </c>
      <c r="N28" s="205" t="s">
        <v>6012</v>
      </c>
      <c r="O28" t="s">
        <v>6033</v>
      </c>
      <c r="P28" t="str">
        <f t="shared" si="0"/>
        <v>(05/04/2026 BOTX): Power issue on site</v>
      </c>
    </row>
    <row r="29" spans="1:16" ht="15" thickBot="1" x14ac:dyDescent="0.35">
      <c r="A29" s="131" t="s">
        <v>2335</v>
      </c>
      <c r="B29" s="132" t="s">
        <v>2336</v>
      </c>
      <c r="C29" s="133" t="s">
        <v>32</v>
      </c>
      <c r="D29" s="134" t="s">
        <v>21</v>
      </c>
      <c r="E29" s="134" t="s">
        <v>36</v>
      </c>
      <c r="F29" s="133" t="s">
        <v>31</v>
      </c>
      <c r="G29" s="134" t="s">
        <v>32</v>
      </c>
      <c r="H29" s="135" t="s">
        <v>6008</v>
      </c>
      <c r="I29" s="164">
        <v>4.53</v>
      </c>
      <c r="J29" s="172">
        <v>3.98</v>
      </c>
      <c r="K29" s="154">
        <v>6.93</v>
      </c>
      <c r="L29" s="200">
        <v>5.59</v>
      </c>
      <c r="M29" s="206" t="s">
        <v>6023</v>
      </c>
      <c r="N29" s="205" t="s">
        <v>6016</v>
      </c>
      <c r="O29" t="s">
        <v>6033</v>
      </c>
      <c r="P29" t="str">
        <f t="shared" si="0"/>
        <v>(05/04/2026 BOTX): No supervision</v>
      </c>
    </row>
    <row r="30" spans="1:16" ht="15" thickBot="1" x14ac:dyDescent="0.35">
      <c r="A30" s="193" t="s">
        <v>2062</v>
      </c>
      <c r="B30" s="194" t="s">
        <v>2063</v>
      </c>
      <c r="C30" s="133" t="s">
        <v>31</v>
      </c>
      <c r="D30" s="133" t="s">
        <v>11</v>
      </c>
      <c r="E30" s="133" t="s">
        <v>96</v>
      </c>
      <c r="F30" s="133" t="s">
        <v>31</v>
      </c>
      <c r="G30" s="133" t="s">
        <v>2064</v>
      </c>
      <c r="H30" s="177" t="s">
        <v>6025</v>
      </c>
      <c r="I30" s="136">
        <v>32.369999999999997</v>
      </c>
      <c r="J30" s="201">
        <v>1.79</v>
      </c>
      <c r="K30" s="140">
        <v>0</v>
      </c>
      <c r="L30" s="202">
        <v>5.22</v>
      </c>
      <c r="M30" s="206" t="s">
        <v>6030</v>
      </c>
      <c r="N30" s="205" t="s">
        <v>6012</v>
      </c>
      <c r="O30" t="s">
        <v>6033</v>
      </c>
      <c r="P30" t="str">
        <f t="shared" si="0"/>
        <v>(05/04/2026 BOTX): Impacted by power issue at MPR_messondo</v>
      </c>
    </row>
    <row r="31" spans="1:16" ht="15" thickBot="1" x14ac:dyDescent="0.35">
      <c r="A31" s="131" t="s">
        <v>2895</v>
      </c>
      <c r="B31" s="132" t="s">
        <v>2896</v>
      </c>
      <c r="C31" s="133" t="s">
        <v>24</v>
      </c>
      <c r="D31" s="134" t="s">
        <v>21</v>
      </c>
      <c r="E31" s="134" t="s">
        <v>122</v>
      </c>
      <c r="F31" s="133" t="s">
        <v>23</v>
      </c>
      <c r="G31" s="134" t="s">
        <v>24</v>
      </c>
      <c r="H31" s="143" t="s">
        <v>6013</v>
      </c>
      <c r="I31" s="172">
        <v>4.09</v>
      </c>
      <c r="J31" s="163">
        <v>5.22</v>
      </c>
      <c r="K31" s="155">
        <v>5.53</v>
      </c>
      <c r="L31" s="202">
        <v>5.22</v>
      </c>
      <c r="M31" s="206" t="s">
        <v>6031</v>
      </c>
      <c r="N31" s="205" t="s">
        <v>6012</v>
      </c>
      <c r="O31" t="s">
        <v>6033</v>
      </c>
      <c r="P31" t="str">
        <f t="shared" si="0"/>
        <v>(05/04/2026 BOTX): Impacted by power issue at Garoua-Ouro-Lawan</v>
      </c>
    </row>
    <row r="32" spans="1:16" ht="15" thickBot="1" x14ac:dyDescent="0.35">
      <c r="A32" s="131" t="s">
        <v>651</v>
      </c>
      <c r="B32" s="134" t="s">
        <v>652</v>
      </c>
      <c r="C32" s="133" t="s">
        <v>84</v>
      </c>
      <c r="D32" s="134" t="s">
        <v>21</v>
      </c>
      <c r="E32" s="134" t="s">
        <v>80</v>
      </c>
      <c r="F32" s="133" t="s">
        <v>55</v>
      </c>
      <c r="G32" s="134" t="s">
        <v>84</v>
      </c>
      <c r="H32" s="143" t="s">
        <v>6013</v>
      </c>
      <c r="I32" s="166">
        <v>8.3000000000000007</v>
      </c>
      <c r="J32" s="203">
        <v>10.66</v>
      </c>
      <c r="K32" s="144">
        <v>0.87</v>
      </c>
      <c r="L32" s="202">
        <v>5.22</v>
      </c>
      <c r="M32" s="206" t="s">
        <v>6014</v>
      </c>
      <c r="N32" s="205" t="s">
        <v>6012</v>
      </c>
      <c r="O32" t="s">
        <v>6033</v>
      </c>
      <c r="P32" t="str">
        <f t="shared" si="0"/>
        <v>(05/04/2026 BOTX): Power issue on site</v>
      </c>
    </row>
    <row r="33" spans="1:16" ht="15" thickBot="1" x14ac:dyDescent="0.35">
      <c r="A33" s="131" t="s">
        <v>2889</v>
      </c>
      <c r="B33" s="134" t="s">
        <v>2890</v>
      </c>
      <c r="C33" s="133" t="s">
        <v>24</v>
      </c>
      <c r="D33" s="134" t="s">
        <v>11</v>
      </c>
      <c r="E33" s="134" t="s">
        <v>12</v>
      </c>
      <c r="F33" s="133" t="s">
        <v>23</v>
      </c>
      <c r="G33" s="134" t="s">
        <v>24</v>
      </c>
      <c r="H33" s="143" t="s">
        <v>6013</v>
      </c>
      <c r="I33" s="172">
        <v>4.09</v>
      </c>
      <c r="J33" s="163">
        <v>5.22</v>
      </c>
      <c r="K33" s="155">
        <v>5.42</v>
      </c>
      <c r="L33" s="202">
        <v>5.16</v>
      </c>
      <c r="M33" s="206" t="s">
        <v>6031</v>
      </c>
      <c r="N33" s="205" t="s">
        <v>6012</v>
      </c>
      <c r="O33" t="s">
        <v>6033</v>
      </c>
      <c r="P33" t="str">
        <f t="shared" si="0"/>
        <v>(05/04/2026 BOTX): Impacted by power issue at Garoua-Ouro-Lawan</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4B286-32FB-477E-864C-F0B2FD1B6604}">
  <dimension ref="A1:F213"/>
  <sheetViews>
    <sheetView zoomScale="70" zoomScaleNormal="70" workbookViewId="0">
      <pane ySplit="1" topLeftCell="A2" activePane="bottomLeft" state="frozen"/>
      <selection pane="bottomLeft" activeCell="B32" sqref="B32"/>
    </sheetView>
  </sheetViews>
  <sheetFormatPr defaultRowHeight="14.4" x14ac:dyDescent="0.3"/>
  <cols>
    <col min="1" max="1" width="16.77734375" customWidth="1"/>
    <col min="2" max="2" width="26.33203125" customWidth="1"/>
    <col min="3" max="3" width="24.33203125" customWidth="1"/>
    <col min="4" max="4" width="20.6640625" customWidth="1"/>
    <col min="5" max="5" width="16.44140625" customWidth="1"/>
    <col min="6" max="6" width="32.109375" customWidth="1"/>
  </cols>
  <sheetData>
    <row r="1" spans="1:6" s="74" customFormat="1" x14ac:dyDescent="0.3">
      <c r="A1" s="74" t="s">
        <v>5550</v>
      </c>
      <c r="B1" s="74" t="s">
        <v>5552</v>
      </c>
      <c r="C1" s="74" t="s">
        <v>5553</v>
      </c>
      <c r="D1" s="74" t="s">
        <v>5551</v>
      </c>
      <c r="E1" s="74" t="s">
        <v>5549</v>
      </c>
      <c r="F1" s="106" t="s">
        <v>5556</v>
      </c>
    </row>
    <row r="2" spans="1:6" x14ac:dyDescent="0.3">
      <c r="B2" s="119" t="s">
        <v>5641</v>
      </c>
      <c r="C2" s="118" t="s">
        <v>5642</v>
      </c>
      <c r="D2" t="s">
        <v>5643</v>
      </c>
      <c r="E2" t="str">
        <f>IFERROR(MID(D2, SEARCH("CTR_", D2), 7), IFERROR(MID(D2, SEARCH("SUO_", D2), 7), IFERROR(MID(D2, SEARCH("SUD_", D2), 7), IFERROR(MID(D2, SEARCH("NRO_", D2), 7), IFERROR(MID(D2, SEARCH("ADM_", D2), 7), IFERROR(MID(D2, SEARCH("NRD_", D2), 7), IFERROR(MID(D2, SEARCH("EXN_", D2), 7), IFERROR(MID(D2, SEARCH("LIT_", D2), 7), IFERROR(MID(D2, SEARCH("EST_", D2), 7), MID(D2, SEARCH("OST_",D2), 7))))))))))</f>
        <v>NRO_139</v>
      </c>
      <c r="F2" t="s">
        <v>5655</v>
      </c>
    </row>
    <row r="3" spans="1:6" x14ac:dyDescent="0.3">
      <c r="B3" s="119"/>
      <c r="C3" s="118"/>
      <c r="D3" t="s">
        <v>5644</v>
      </c>
      <c r="E3" t="str">
        <f t="shared" ref="E3:E6" si="0">IFERROR(MID(D3, SEARCH("CTR_", D3), 7), IFERROR(MID(D3, SEARCH("SUO_", D3), 7), IFERROR(MID(D3, SEARCH("SUD_", D3), 7), IFERROR(MID(D3, SEARCH("NRO_", D3), 7), IFERROR(MID(D3, SEARCH("ADM_", D3), 7), IFERROR(MID(D3, SEARCH("NRD_", D3), 7), IFERROR(MID(D3, SEARCH("EXN_", D3), 7), IFERROR(MID(D3, SEARCH("LIT_", D3), 7), IFERROR(MID(D3, SEARCH("EST_", D3), 7), MID(D3, SEARCH("OST_",D3), 7))))))))))</f>
        <v>NRO_151</v>
      </c>
      <c r="F3" t="s">
        <v>5655</v>
      </c>
    </row>
    <row r="4" spans="1:6" x14ac:dyDescent="0.3">
      <c r="B4" s="119"/>
      <c r="C4" s="118"/>
      <c r="D4" t="s">
        <v>5645</v>
      </c>
      <c r="E4" t="str">
        <f t="shared" si="0"/>
        <v>NRO_144</v>
      </c>
      <c r="F4" t="s">
        <v>5655</v>
      </c>
    </row>
    <row r="5" spans="1:6" x14ac:dyDescent="0.3">
      <c r="B5" s="119"/>
      <c r="C5" s="118"/>
      <c r="D5" t="s">
        <v>5640</v>
      </c>
      <c r="E5" t="str">
        <f t="shared" si="0"/>
        <v>NRO_017</v>
      </c>
      <c r="F5" t="s">
        <v>5655</v>
      </c>
    </row>
    <row r="6" spans="1:6" x14ac:dyDescent="0.3">
      <c r="B6" s="119"/>
      <c r="C6" s="118"/>
      <c r="D6" t="s">
        <v>5641</v>
      </c>
      <c r="E6" t="str">
        <f t="shared" si="0"/>
        <v>NRO_011</v>
      </c>
      <c r="F6" t="s">
        <v>5655</v>
      </c>
    </row>
    <row r="7" spans="1:6" x14ac:dyDescent="0.3">
      <c r="B7" s="119" t="s">
        <v>5640</v>
      </c>
      <c r="C7" t="s">
        <v>5654</v>
      </c>
      <c r="D7" t="s">
        <v>5647</v>
      </c>
      <c r="E7" t="str">
        <f>IFERROR(MID(D7, SEARCH("CTR_", D7), 7), IFERROR(MID(D7, SEARCH("SUO_", D7), 7), IFERROR(MID(D7, SEARCH("SUD_", D7), 7), IFERROR(MID(D7, SEARCH("NRO_", D7), 7), IFERROR(MID(D7, SEARCH("ADM_", D7), 7), IFERROR(MID(D7, SEARCH("NRD_", D7), 7), IFERROR(MID(D7, SEARCH("EXN_", D7), 7), IFERROR(MID(D7, SEARCH("LIT_", D7), 7), IFERROR(MID(D7, SEARCH("EST_", D7), 7), MID(D7, SEARCH("OST_",D7), 7))))))))))</f>
        <v>NRO_017</v>
      </c>
      <c r="F7" t="s">
        <v>5660</v>
      </c>
    </row>
    <row r="8" spans="1:6" x14ac:dyDescent="0.3">
      <c r="B8" s="119"/>
      <c r="D8" t="s">
        <v>5648</v>
      </c>
      <c r="E8" t="str">
        <f>IFERROR(MID(D8, SEARCH("CTR_", D8), 7), IFERROR(MID(D8, SEARCH("SUO_", D8), 7), IFERROR(MID(D8, SEARCH("SUD_", D8), 7), IFERROR(MID(D8, SEARCH("NRO_", D8), 7), IFERROR(MID(D8, SEARCH("ADM_", D8), 7), IFERROR(MID(D8, SEARCH("NRD_", D8), 7), IFERROR(MID(D8, SEARCH("EXN_", D8), 7), IFERROR(MID(D8, SEARCH("LIT_", D8), 7), IFERROR(MID(D8, SEARCH("EST_", D8), 7), MID(D8, SEARCH("OST_",D8), 7))))))))))</f>
        <v>NRO_151</v>
      </c>
      <c r="F8" t="s">
        <v>5660</v>
      </c>
    </row>
    <row r="9" spans="1:6" x14ac:dyDescent="0.3">
      <c r="B9" s="119"/>
      <c r="D9" t="s">
        <v>5649</v>
      </c>
      <c r="E9" t="str">
        <f t="shared" ref="E9:E12" si="1">IFERROR(MID(D9, SEARCH("CTR_", D9), 7), IFERROR(MID(D9, SEARCH("SUO_", D9), 7), IFERROR(MID(D9, SEARCH("SUD_", D9), 7), IFERROR(MID(D9, SEARCH("NRO_", D9), 7), IFERROR(MID(D9, SEARCH("ADM_", D9), 7), IFERROR(MID(D9, SEARCH("NRD_", D9), 7), IFERROR(MID(D9, SEARCH("EXN_", D9), 7), IFERROR(MID(D9, SEARCH("LIT_", D9), 7), IFERROR(MID(D9, SEARCH("EST_", D9), 7), MID(D9, SEARCH("OST_",D9), 7))))))))))</f>
        <v>NRO_261</v>
      </c>
      <c r="F9" t="s">
        <v>5660</v>
      </c>
    </row>
    <row r="10" spans="1:6" x14ac:dyDescent="0.3">
      <c r="B10" s="119"/>
      <c r="D10" t="s">
        <v>5650</v>
      </c>
      <c r="E10" t="str">
        <f t="shared" si="1"/>
        <v>NRO_247</v>
      </c>
      <c r="F10" t="s">
        <v>5660</v>
      </c>
    </row>
    <row r="11" spans="1:6" x14ac:dyDescent="0.3">
      <c r="B11" s="119"/>
      <c r="D11" t="s">
        <v>5651</v>
      </c>
      <c r="E11" t="str">
        <f t="shared" si="1"/>
        <v>NRO_219</v>
      </c>
      <c r="F11" t="s">
        <v>5660</v>
      </c>
    </row>
    <row r="12" spans="1:6" x14ac:dyDescent="0.3">
      <c r="B12" s="119"/>
      <c r="D12" t="s">
        <v>5652</v>
      </c>
      <c r="E12" t="str">
        <f t="shared" si="1"/>
        <v>NRO_010</v>
      </c>
      <c r="F12" t="s">
        <v>5660</v>
      </c>
    </row>
    <row r="13" spans="1:6" x14ac:dyDescent="0.3">
      <c r="B13" s="119"/>
      <c r="D13" t="s">
        <v>5653</v>
      </c>
      <c r="E13" t="str">
        <f>IFERROR(MID(D13, SEARCH("CTR_", D13), 7), IFERROR(MID(D13, SEARCH("SUO_", D13), 7), IFERROR(MID(D13, SEARCH("SUD_", D13), 7), IFERROR(MID(D13, SEARCH("NRO_", D13), 7), IFERROR(MID(D13, SEARCH("ADM_", D13), 7), IFERROR(MID(D13, SEARCH("NRD_", D13), 7), IFERROR(MID(D13, SEARCH("EXN_", D13), 7), IFERROR(MID(D13, SEARCH("LIT_", D13), 7), IFERROR(MID(D13, SEARCH("EST_", D13), 7), MID(D13, SEARCH("OST_",D13), 7))))))))))</f>
        <v>NRO_218</v>
      </c>
      <c r="F13" t="s">
        <v>5660</v>
      </c>
    </row>
    <row r="14" spans="1:6" x14ac:dyDescent="0.3">
      <c r="B14" t="s">
        <v>5616</v>
      </c>
      <c r="C14" t="s">
        <v>5617</v>
      </c>
      <c r="D14" t="s">
        <v>5618</v>
      </c>
      <c r="E14" t="str">
        <f t="shared" ref="E14:E51" si="2">IFERROR(MID(D14, SEARCH("CTR_", D14), 7), IFERROR(MID(D14, SEARCH("SUO_", D14), 7), IFERROR(MID(D14, SEARCH("SUD_", D14), 7), IFERROR(MID(D14, SEARCH("NRO_", D14), 7), IFERROR(MID(D14, SEARCH("ADM_", D14), 7), IFERROR(MID(D14, SEARCH("NRD_", D14), 7), IFERROR(MID(D14, SEARCH("EXN_", D14), 7), IFERROR(MID(D14, SEARCH("LIT_", D14), 7), IFERROR(MID(D14, SEARCH("EST_", D14), 7), MID(D14, SEARCH("OST_",D14), 7))))))))))</f>
        <v>SUO_009</v>
      </c>
      <c r="F14" s="119" t="s">
        <v>5656</v>
      </c>
    </row>
    <row r="15" spans="1:6" x14ac:dyDescent="0.3">
      <c r="D15" t="s">
        <v>5619</v>
      </c>
      <c r="E15" t="str">
        <f t="shared" si="2"/>
        <v>NRO_086</v>
      </c>
      <c r="F15" s="119" t="s">
        <v>5656</v>
      </c>
    </row>
    <row r="16" spans="1:6" x14ac:dyDescent="0.3">
      <c r="D16" t="s">
        <v>5620</v>
      </c>
      <c r="E16" t="str">
        <f t="shared" si="2"/>
        <v>SUO_106</v>
      </c>
      <c r="F16" s="119" t="s">
        <v>5656</v>
      </c>
    </row>
    <row r="17" spans="2:6" x14ac:dyDescent="0.3">
      <c r="D17" t="s">
        <v>5621</v>
      </c>
      <c r="E17" t="str">
        <f t="shared" si="2"/>
        <v>SUO_107</v>
      </c>
      <c r="F17" s="119" t="s">
        <v>5656</v>
      </c>
    </row>
    <row r="18" spans="2:6" x14ac:dyDescent="0.3">
      <c r="D18" t="s">
        <v>5622</v>
      </c>
      <c r="E18" t="str">
        <f t="shared" si="2"/>
        <v>SUO_073</v>
      </c>
      <c r="F18" s="119" t="s">
        <v>5656</v>
      </c>
    </row>
    <row r="19" spans="2:6" x14ac:dyDescent="0.3">
      <c r="B19" t="s">
        <v>5623</v>
      </c>
      <c r="C19" s="118" t="s">
        <v>5624</v>
      </c>
      <c r="D19" t="s">
        <v>5625</v>
      </c>
      <c r="E19" t="str">
        <f t="shared" si="2"/>
        <v>LIT_277</v>
      </c>
      <c r="F19" t="s">
        <v>5657</v>
      </c>
    </row>
    <row r="20" spans="2:6" x14ac:dyDescent="0.3">
      <c r="B20" t="s">
        <v>5903</v>
      </c>
      <c r="D20" t="s">
        <v>5626</v>
      </c>
      <c r="E20" t="str">
        <f t="shared" si="2"/>
        <v>LIT_167</v>
      </c>
      <c r="F20" t="s">
        <v>5657</v>
      </c>
    </row>
    <row r="21" spans="2:6" x14ac:dyDescent="0.3">
      <c r="D21" t="s">
        <v>5627</v>
      </c>
      <c r="E21" t="str">
        <f t="shared" si="2"/>
        <v>LIT_357</v>
      </c>
      <c r="F21" t="s">
        <v>5657</v>
      </c>
    </row>
    <row r="22" spans="2:6" x14ac:dyDescent="0.3">
      <c r="D22" t="s">
        <v>5628</v>
      </c>
      <c r="E22" t="str">
        <f t="shared" si="2"/>
        <v>LIT_666</v>
      </c>
      <c r="F22" t="s">
        <v>5657</v>
      </c>
    </row>
    <row r="23" spans="2:6" x14ac:dyDescent="0.3">
      <c r="D23" t="s">
        <v>5629</v>
      </c>
      <c r="E23" t="str">
        <f t="shared" si="2"/>
        <v>LIT_697</v>
      </c>
      <c r="F23" t="s">
        <v>5657</v>
      </c>
    </row>
    <row r="24" spans="2:6" x14ac:dyDescent="0.3">
      <c r="B24" t="s">
        <v>5630</v>
      </c>
      <c r="C24" s="118" t="s">
        <v>5631</v>
      </c>
      <c r="D24" t="s">
        <v>5632</v>
      </c>
      <c r="E24" t="str">
        <f t="shared" si="2"/>
        <v>LIT_827</v>
      </c>
      <c r="F24" t="s">
        <v>5658</v>
      </c>
    </row>
    <row r="25" spans="2:6" x14ac:dyDescent="0.3">
      <c r="D25" t="s">
        <v>5633</v>
      </c>
      <c r="E25" t="str">
        <f t="shared" si="2"/>
        <v>LIT_685</v>
      </c>
      <c r="F25" t="s">
        <v>5658</v>
      </c>
    </row>
    <row r="26" spans="2:6" x14ac:dyDescent="0.3">
      <c r="D26" t="s">
        <v>5634</v>
      </c>
      <c r="E26" t="str">
        <f t="shared" si="2"/>
        <v>LIT_563</v>
      </c>
      <c r="F26" t="s">
        <v>5658</v>
      </c>
    </row>
    <row r="27" spans="2:6" x14ac:dyDescent="0.3">
      <c r="D27" t="s">
        <v>5635</v>
      </c>
      <c r="E27" t="str">
        <f t="shared" si="2"/>
        <v>LIT_851</v>
      </c>
      <c r="F27" t="s">
        <v>5658</v>
      </c>
    </row>
    <row r="28" spans="2:6" x14ac:dyDescent="0.3">
      <c r="D28" t="s">
        <v>5636</v>
      </c>
      <c r="E28" t="str">
        <f t="shared" si="2"/>
        <v>LIT_766</v>
      </c>
      <c r="F28" t="s">
        <v>5658</v>
      </c>
    </row>
    <row r="29" spans="2:6" x14ac:dyDescent="0.3">
      <c r="D29" t="s">
        <v>5637</v>
      </c>
      <c r="E29" t="str">
        <f t="shared" si="2"/>
        <v>LIT_620</v>
      </c>
      <c r="F29" t="s">
        <v>5658</v>
      </c>
    </row>
    <row r="30" spans="2:6" x14ac:dyDescent="0.3">
      <c r="D30" t="s">
        <v>5638</v>
      </c>
      <c r="E30" t="str">
        <f t="shared" si="2"/>
        <v>LIT_102</v>
      </c>
      <c r="F30" t="s">
        <v>5658</v>
      </c>
    </row>
    <row r="31" spans="2:6" x14ac:dyDescent="0.3">
      <c r="D31" t="s">
        <v>5639</v>
      </c>
      <c r="E31" t="str">
        <f t="shared" si="2"/>
        <v>LIT_164</v>
      </c>
      <c r="F31" t="s">
        <v>5658</v>
      </c>
    </row>
    <row r="32" spans="2:6" x14ac:dyDescent="0.3">
      <c r="B32" t="s">
        <v>5584</v>
      </c>
      <c r="C32" t="s">
        <v>5646</v>
      </c>
      <c r="D32" t="s">
        <v>5585</v>
      </c>
      <c r="E32" t="str">
        <f t="shared" si="2"/>
        <v>EST_076</v>
      </c>
      <c r="F32" t="s">
        <v>5659</v>
      </c>
    </row>
    <row r="33" spans="4:6" x14ac:dyDescent="0.3">
      <c r="D33" t="s">
        <v>5586</v>
      </c>
      <c r="E33" t="str">
        <f t="shared" si="2"/>
        <v>EST_077</v>
      </c>
      <c r="F33" t="s">
        <v>5659</v>
      </c>
    </row>
    <row r="34" spans="4:6" x14ac:dyDescent="0.3">
      <c r="D34" t="s">
        <v>5587</v>
      </c>
      <c r="E34" t="str">
        <f t="shared" si="2"/>
        <v>CTR_894</v>
      </c>
      <c r="F34" t="s">
        <v>5659</v>
      </c>
    </row>
    <row r="35" spans="4:6" x14ac:dyDescent="0.3">
      <c r="D35" t="s">
        <v>5588</v>
      </c>
      <c r="E35" t="str">
        <f t="shared" si="2"/>
        <v>CTR_139</v>
      </c>
      <c r="F35" t="s">
        <v>5659</v>
      </c>
    </row>
    <row r="36" spans="4:6" x14ac:dyDescent="0.3">
      <c r="D36" t="s">
        <v>5589</v>
      </c>
      <c r="E36" t="str">
        <f t="shared" si="2"/>
        <v>CTR_870</v>
      </c>
      <c r="F36" t="s">
        <v>5659</v>
      </c>
    </row>
    <row r="37" spans="4:6" x14ac:dyDescent="0.3">
      <c r="D37" t="s">
        <v>5590</v>
      </c>
      <c r="E37" t="str">
        <f t="shared" si="2"/>
        <v>EST_150</v>
      </c>
      <c r="F37" t="s">
        <v>5659</v>
      </c>
    </row>
    <row r="38" spans="4:6" x14ac:dyDescent="0.3">
      <c r="D38" t="s">
        <v>5591</v>
      </c>
      <c r="E38" t="str">
        <f t="shared" si="2"/>
        <v>CTR_141</v>
      </c>
      <c r="F38" t="s">
        <v>5659</v>
      </c>
    </row>
    <row r="39" spans="4:6" x14ac:dyDescent="0.3">
      <c r="D39" t="s">
        <v>5592</v>
      </c>
      <c r="E39" t="str">
        <f t="shared" si="2"/>
        <v>CTR_233</v>
      </c>
      <c r="F39" t="s">
        <v>5659</v>
      </c>
    </row>
    <row r="40" spans="4:6" x14ac:dyDescent="0.3">
      <c r="D40" t="s">
        <v>5593</v>
      </c>
      <c r="E40" t="str">
        <f t="shared" si="2"/>
        <v>EST_024</v>
      </c>
      <c r="F40" t="s">
        <v>5659</v>
      </c>
    </row>
    <row r="41" spans="4:6" x14ac:dyDescent="0.3">
      <c r="D41" t="s">
        <v>5594</v>
      </c>
      <c r="E41" t="str">
        <f t="shared" si="2"/>
        <v>CTR_407</v>
      </c>
      <c r="F41" t="s">
        <v>5659</v>
      </c>
    </row>
    <row r="42" spans="4:6" x14ac:dyDescent="0.3">
      <c r="D42" t="s">
        <v>5595</v>
      </c>
      <c r="E42" t="str">
        <f t="shared" si="2"/>
        <v>CTR_107</v>
      </c>
      <c r="F42" t="s">
        <v>5659</v>
      </c>
    </row>
    <row r="43" spans="4:6" x14ac:dyDescent="0.3">
      <c r="D43" t="s">
        <v>5596</v>
      </c>
      <c r="E43" t="str">
        <f t="shared" si="2"/>
        <v>CTR_107</v>
      </c>
      <c r="F43" t="s">
        <v>5659</v>
      </c>
    </row>
    <row r="44" spans="4:6" x14ac:dyDescent="0.3">
      <c r="D44" t="s">
        <v>5597</v>
      </c>
      <c r="E44" t="str">
        <f t="shared" si="2"/>
        <v>CTR_107</v>
      </c>
      <c r="F44" t="s">
        <v>5659</v>
      </c>
    </row>
    <row r="45" spans="4:6" x14ac:dyDescent="0.3">
      <c r="D45" t="s">
        <v>5598</v>
      </c>
      <c r="E45" t="str">
        <f t="shared" si="2"/>
        <v>CTR_106</v>
      </c>
      <c r="F45" t="s">
        <v>5659</v>
      </c>
    </row>
    <row r="46" spans="4:6" x14ac:dyDescent="0.3">
      <c r="E46" t="e">
        <f t="shared" si="2"/>
        <v>#VALUE!</v>
      </c>
    </row>
    <row r="47" spans="4:6" x14ac:dyDescent="0.3">
      <c r="E47" t="e">
        <f t="shared" si="2"/>
        <v>#VALUE!</v>
      </c>
    </row>
    <row r="48" spans="4:6" x14ac:dyDescent="0.3">
      <c r="E48" t="e">
        <f t="shared" si="2"/>
        <v>#VALUE!</v>
      </c>
    </row>
    <row r="49" spans="5:5" x14ac:dyDescent="0.3">
      <c r="E49" t="e">
        <f t="shared" si="2"/>
        <v>#VALUE!</v>
      </c>
    </row>
    <row r="50" spans="5:5" x14ac:dyDescent="0.3">
      <c r="E50" t="e">
        <f t="shared" si="2"/>
        <v>#VALUE!</v>
      </c>
    </row>
    <row r="51" spans="5:5" x14ac:dyDescent="0.3">
      <c r="E51" t="e">
        <f t="shared" si="2"/>
        <v>#VALUE!</v>
      </c>
    </row>
    <row r="52" spans="5:5" x14ac:dyDescent="0.3">
      <c r="E52" t="e">
        <f t="shared" ref="E52:E112" si="3">IFERROR(MID(D52, SEARCH("CTR_", D52), 7), IFERROR(MID(D52, SEARCH("SUO_", D52), 7), IFERROR(MID(D52, SEARCH("SUD_", D52), 7), IFERROR(MID(D52, SEARCH("NRO_", D52), 7), IFERROR(MID(D52, SEARCH("ADM_", D52), 7), IFERROR(MID(D52, SEARCH("NRD_", D52), 7), IFERROR(MID(D52, SEARCH("EXN_", D52), 7), IFERROR(MID(D52, SEARCH("LIT_", D52), 7), IFERROR(MID(D52, SEARCH("EST_", D52), 7), MID(D52, SEARCH("OST_",D52), 7))))))))))</f>
        <v>#VALUE!</v>
      </c>
    </row>
    <row r="53" spans="5:5" x14ac:dyDescent="0.3">
      <c r="E53" t="e">
        <f t="shared" si="3"/>
        <v>#VALUE!</v>
      </c>
    </row>
    <row r="54" spans="5:5" x14ac:dyDescent="0.3">
      <c r="E54" t="e">
        <f t="shared" si="3"/>
        <v>#VALUE!</v>
      </c>
    </row>
    <row r="55" spans="5:5" x14ac:dyDescent="0.3">
      <c r="E55" t="e">
        <f t="shared" si="3"/>
        <v>#VALUE!</v>
      </c>
    </row>
    <row r="56" spans="5:5" x14ac:dyDescent="0.3">
      <c r="E56" t="e">
        <f t="shared" si="3"/>
        <v>#VALUE!</v>
      </c>
    </row>
    <row r="57" spans="5:5" x14ac:dyDescent="0.3">
      <c r="E57" t="e">
        <f t="shared" si="3"/>
        <v>#VALUE!</v>
      </c>
    </row>
    <row r="58" spans="5:5" x14ac:dyDescent="0.3">
      <c r="E58" t="e">
        <f t="shared" si="3"/>
        <v>#VALUE!</v>
      </c>
    </row>
    <row r="59" spans="5:5" x14ac:dyDescent="0.3">
      <c r="E59" t="e">
        <f t="shared" si="3"/>
        <v>#VALUE!</v>
      </c>
    </row>
    <row r="60" spans="5:5" x14ac:dyDescent="0.3">
      <c r="E60" t="e">
        <f t="shared" si="3"/>
        <v>#VALUE!</v>
      </c>
    </row>
    <row r="61" spans="5:5" x14ac:dyDescent="0.3">
      <c r="E61" t="e">
        <f t="shared" si="3"/>
        <v>#VALUE!</v>
      </c>
    </row>
    <row r="62" spans="5:5" x14ac:dyDescent="0.3">
      <c r="E62" t="e">
        <f t="shared" si="3"/>
        <v>#VALUE!</v>
      </c>
    </row>
    <row r="63" spans="5:5" x14ac:dyDescent="0.3">
      <c r="E63" t="e">
        <f t="shared" si="3"/>
        <v>#VALUE!</v>
      </c>
    </row>
    <row r="64" spans="5:5" x14ac:dyDescent="0.3">
      <c r="E64" t="e">
        <f t="shared" si="3"/>
        <v>#VALUE!</v>
      </c>
    </row>
    <row r="65" spans="5:5" x14ac:dyDescent="0.3">
      <c r="E65" t="e">
        <f t="shared" si="3"/>
        <v>#VALUE!</v>
      </c>
    </row>
    <row r="66" spans="5:5" x14ac:dyDescent="0.3">
      <c r="E66" t="e">
        <f t="shared" si="3"/>
        <v>#VALUE!</v>
      </c>
    </row>
    <row r="67" spans="5:5" x14ac:dyDescent="0.3">
      <c r="E67" t="e">
        <f t="shared" si="3"/>
        <v>#VALUE!</v>
      </c>
    </row>
    <row r="68" spans="5:5" x14ac:dyDescent="0.3">
      <c r="E68" t="e">
        <f t="shared" si="3"/>
        <v>#VALUE!</v>
      </c>
    </row>
    <row r="69" spans="5:5" x14ac:dyDescent="0.3">
      <c r="E69" t="e">
        <f t="shared" si="3"/>
        <v>#VALUE!</v>
      </c>
    </row>
    <row r="70" spans="5:5" x14ac:dyDescent="0.3">
      <c r="E70" t="e">
        <f t="shared" si="3"/>
        <v>#VALUE!</v>
      </c>
    </row>
    <row r="71" spans="5:5" x14ac:dyDescent="0.3">
      <c r="E71" t="e">
        <f t="shared" si="3"/>
        <v>#VALUE!</v>
      </c>
    </row>
    <row r="72" spans="5:5" x14ac:dyDescent="0.3">
      <c r="E72" t="e">
        <f t="shared" si="3"/>
        <v>#VALUE!</v>
      </c>
    </row>
    <row r="73" spans="5:5" x14ac:dyDescent="0.3">
      <c r="E73" t="e">
        <f t="shared" si="3"/>
        <v>#VALUE!</v>
      </c>
    </row>
    <row r="74" spans="5:5" x14ac:dyDescent="0.3">
      <c r="E74" t="e">
        <f t="shared" si="3"/>
        <v>#VALUE!</v>
      </c>
    </row>
    <row r="75" spans="5:5" x14ac:dyDescent="0.3">
      <c r="E75" t="e">
        <f t="shared" si="3"/>
        <v>#VALUE!</v>
      </c>
    </row>
    <row r="76" spans="5:5" x14ac:dyDescent="0.3">
      <c r="E76" t="e">
        <f t="shared" si="3"/>
        <v>#VALUE!</v>
      </c>
    </row>
    <row r="77" spans="5:5" x14ac:dyDescent="0.3">
      <c r="E77" t="e">
        <f t="shared" si="3"/>
        <v>#VALUE!</v>
      </c>
    </row>
    <row r="78" spans="5:5" x14ac:dyDescent="0.3">
      <c r="E78" t="e">
        <f t="shared" si="3"/>
        <v>#VALUE!</v>
      </c>
    </row>
    <row r="79" spans="5:5" x14ac:dyDescent="0.3">
      <c r="E79" t="e">
        <f t="shared" si="3"/>
        <v>#VALUE!</v>
      </c>
    </row>
    <row r="80" spans="5:5" x14ac:dyDescent="0.3">
      <c r="E80" t="e">
        <f t="shared" si="3"/>
        <v>#VALUE!</v>
      </c>
    </row>
    <row r="81" spans="4:5" x14ac:dyDescent="0.3">
      <c r="E81" t="e">
        <f t="shared" si="3"/>
        <v>#VALUE!</v>
      </c>
    </row>
    <row r="82" spans="4:5" x14ac:dyDescent="0.3">
      <c r="E82" t="e">
        <f t="shared" si="3"/>
        <v>#VALUE!</v>
      </c>
    </row>
    <row r="83" spans="4:5" x14ac:dyDescent="0.3">
      <c r="E83" t="e">
        <f t="shared" si="3"/>
        <v>#VALUE!</v>
      </c>
    </row>
    <row r="84" spans="4:5" x14ac:dyDescent="0.3">
      <c r="E84" t="e">
        <f t="shared" si="3"/>
        <v>#VALUE!</v>
      </c>
    </row>
    <row r="85" spans="4:5" x14ac:dyDescent="0.3">
      <c r="E85" t="e">
        <f t="shared" si="3"/>
        <v>#VALUE!</v>
      </c>
    </row>
    <row r="86" spans="4:5" x14ac:dyDescent="0.3">
      <c r="E86" t="e">
        <f t="shared" si="3"/>
        <v>#VALUE!</v>
      </c>
    </row>
    <row r="87" spans="4:5" x14ac:dyDescent="0.3">
      <c r="E87" t="e">
        <f t="shared" si="3"/>
        <v>#VALUE!</v>
      </c>
    </row>
    <row r="88" spans="4:5" x14ac:dyDescent="0.3">
      <c r="E88" t="e">
        <f t="shared" si="3"/>
        <v>#VALUE!</v>
      </c>
    </row>
    <row r="89" spans="4:5" x14ac:dyDescent="0.3">
      <c r="E89" t="e">
        <f t="shared" si="3"/>
        <v>#VALUE!</v>
      </c>
    </row>
    <row r="90" spans="4:5" x14ac:dyDescent="0.3">
      <c r="D90" s="29"/>
      <c r="E90" t="e">
        <f t="shared" si="3"/>
        <v>#VALUE!</v>
      </c>
    </row>
    <row r="91" spans="4:5" x14ac:dyDescent="0.3">
      <c r="E91" t="e">
        <f t="shared" si="3"/>
        <v>#VALUE!</v>
      </c>
    </row>
    <row r="92" spans="4:5" x14ac:dyDescent="0.3">
      <c r="E92" t="e">
        <f t="shared" si="3"/>
        <v>#VALUE!</v>
      </c>
    </row>
    <row r="93" spans="4:5" x14ac:dyDescent="0.3">
      <c r="E93" t="e">
        <f t="shared" si="3"/>
        <v>#VALUE!</v>
      </c>
    </row>
    <row r="94" spans="4:5" x14ac:dyDescent="0.3">
      <c r="E94" t="e">
        <f t="shared" si="3"/>
        <v>#VALUE!</v>
      </c>
    </row>
    <row r="95" spans="4:5" x14ac:dyDescent="0.3">
      <c r="E95" t="e">
        <f t="shared" si="3"/>
        <v>#VALUE!</v>
      </c>
    </row>
    <row r="96" spans="4:5" x14ac:dyDescent="0.3">
      <c r="E96" t="e">
        <f t="shared" si="3"/>
        <v>#VALUE!</v>
      </c>
    </row>
    <row r="97" spans="4:5" x14ac:dyDescent="0.3">
      <c r="E97" t="e">
        <f t="shared" si="3"/>
        <v>#VALUE!</v>
      </c>
    </row>
    <row r="98" spans="4:5" x14ac:dyDescent="0.3">
      <c r="E98" t="e">
        <f t="shared" si="3"/>
        <v>#VALUE!</v>
      </c>
    </row>
    <row r="99" spans="4:5" x14ac:dyDescent="0.3">
      <c r="E99" t="e">
        <f t="shared" si="3"/>
        <v>#VALUE!</v>
      </c>
    </row>
    <row r="100" spans="4:5" x14ac:dyDescent="0.3">
      <c r="E100" t="e">
        <f t="shared" si="3"/>
        <v>#VALUE!</v>
      </c>
    </row>
    <row r="101" spans="4:5" x14ac:dyDescent="0.3">
      <c r="E101" t="e">
        <f t="shared" si="3"/>
        <v>#VALUE!</v>
      </c>
    </row>
    <row r="102" spans="4:5" x14ac:dyDescent="0.3">
      <c r="E102" t="e">
        <f t="shared" si="3"/>
        <v>#VALUE!</v>
      </c>
    </row>
    <row r="103" spans="4:5" x14ac:dyDescent="0.3">
      <c r="E103" t="e">
        <f t="shared" si="3"/>
        <v>#VALUE!</v>
      </c>
    </row>
    <row r="104" spans="4:5" x14ac:dyDescent="0.3">
      <c r="E104" t="e">
        <f t="shared" si="3"/>
        <v>#VALUE!</v>
      </c>
    </row>
    <row r="105" spans="4:5" x14ac:dyDescent="0.3">
      <c r="E105" t="e">
        <f t="shared" si="3"/>
        <v>#VALUE!</v>
      </c>
    </row>
    <row r="106" spans="4:5" x14ac:dyDescent="0.3">
      <c r="E106" t="e">
        <f t="shared" si="3"/>
        <v>#VALUE!</v>
      </c>
    </row>
    <row r="107" spans="4:5" x14ac:dyDescent="0.3">
      <c r="D107" s="29"/>
      <c r="E107" t="e">
        <f t="shared" si="3"/>
        <v>#VALUE!</v>
      </c>
    </row>
    <row r="108" spans="4:5" x14ac:dyDescent="0.3">
      <c r="E108" t="e">
        <f t="shared" si="3"/>
        <v>#VALUE!</v>
      </c>
    </row>
    <row r="109" spans="4:5" x14ac:dyDescent="0.3">
      <c r="E109" t="e">
        <f t="shared" si="3"/>
        <v>#VALUE!</v>
      </c>
    </row>
    <row r="110" spans="4:5" x14ac:dyDescent="0.3">
      <c r="E110" t="e">
        <f t="shared" si="3"/>
        <v>#VALUE!</v>
      </c>
    </row>
    <row r="111" spans="4:5" x14ac:dyDescent="0.3">
      <c r="E111" t="e">
        <f t="shared" si="3"/>
        <v>#VALUE!</v>
      </c>
    </row>
    <row r="112" spans="4:5" x14ac:dyDescent="0.3">
      <c r="E112" t="e">
        <f t="shared" si="3"/>
        <v>#VALUE!</v>
      </c>
    </row>
    <row r="199" spans="6:6" x14ac:dyDescent="0.3">
      <c r="F199" s="29"/>
    </row>
    <row r="200" spans="6:6" x14ac:dyDescent="0.3">
      <c r="F200" s="29"/>
    </row>
    <row r="201" spans="6:6" x14ac:dyDescent="0.3">
      <c r="F201" s="29"/>
    </row>
    <row r="202" spans="6:6" x14ac:dyDescent="0.3">
      <c r="F202" s="29"/>
    </row>
    <row r="203" spans="6:6" x14ac:dyDescent="0.3">
      <c r="F203" s="29"/>
    </row>
    <row r="204" spans="6:6" x14ac:dyDescent="0.3">
      <c r="F204" s="29"/>
    </row>
    <row r="205" spans="6:6" x14ac:dyDescent="0.3">
      <c r="F205" s="29"/>
    </row>
    <row r="206" spans="6:6" x14ac:dyDescent="0.3">
      <c r="F206" s="29"/>
    </row>
    <row r="207" spans="6:6" x14ac:dyDescent="0.3">
      <c r="F207" s="29"/>
    </row>
    <row r="208" spans="6:6" x14ac:dyDescent="0.3">
      <c r="F208" s="29"/>
    </row>
    <row r="209" spans="6:6" x14ac:dyDescent="0.3">
      <c r="F209" s="29"/>
    </row>
    <row r="210" spans="6:6" x14ac:dyDescent="0.3">
      <c r="F210" s="29"/>
    </row>
    <row r="211" spans="6:6" x14ac:dyDescent="0.3">
      <c r="F211" s="29"/>
    </row>
    <row r="212" spans="6:6" x14ac:dyDescent="0.3">
      <c r="F212" s="29"/>
    </row>
    <row r="213" spans="6:6" x14ac:dyDescent="0.3">
      <c r="F213" s="29"/>
    </row>
  </sheetData>
  <autoFilter ref="A1:F112" xr:uid="{EE04B286-32FB-477E-864C-F0B2FD1B6604}"/>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F47E8-2849-4864-9E5A-9B778C2BDE27}">
  <sheetPr codeName="Sheet2"/>
  <dimension ref="A1:Q26"/>
  <sheetViews>
    <sheetView zoomScale="70" zoomScaleNormal="70" workbookViewId="0">
      <selection activeCell="D5" sqref="D5"/>
    </sheetView>
  </sheetViews>
  <sheetFormatPr defaultRowHeight="14.4" x14ac:dyDescent="0.3"/>
  <cols>
    <col min="1" max="1" width="26.77734375" customWidth="1"/>
    <col min="2" max="2" width="36.33203125" customWidth="1"/>
    <col min="3" max="3" width="25.33203125" customWidth="1"/>
    <col min="4" max="4" width="42.21875" customWidth="1"/>
  </cols>
  <sheetData>
    <row r="1" spans="1:17" x14ac:dyDescent="0.3">
      <c r="A1" s="29" t="s">
        <v>5515</v>
      </c>
      <c r="B1" s="29" t="s">
        <v>8</v>
      </c>
      <c r="C1" s="29" t="s">
        <v>5</v>
      </c>
      <c r="D1" s="29" t="s">
        <v>6</v>
      </c>
    </row>
    <row r="2" spans="1:17" x14ac:dyDescent="0.3">
      <c r="A2" s="10" t="s">
        <v>5310</v>
      </c>
      <c r="B2" s="10" t="s">
        <v>5311</v>
      </c>
      <c r="C2" s="10" t="s">
        <v>5312</v>
      </c>
      <c r="D2" s="10" t="s">
        <v>5313</v>
      </c>
    </row>
    <row r="3" spans="1:17" x14ac:dyDescent="0.3">
      <c r="A3" s="11" t="s">
        <v>5314</v>
      </c>
      <c r="B3" s="11" t="s">
        <v>5315</v>
      </c>
      <c r="C3" s="11" t="s">
        <v>5316</v>
      </c>
      <c r="D3" s="11" t="s">
        <v>5317</v>
      </c>
      <c r="E3" s="11" t="s">
        <v>5345</v>
      </c>
      <c r="F3" s="11"/>
      <c r="G3" s="11" t="s">
        <v>5485</v>
      </c>
    </row>
    <row r="4" spans="1:17" x14ac:dyDescent="0.3">
      <c r="A4" s="11" t="s">
        <v>5318</v>
      </c>
      <c r="B4" s="11" t="s">
        <v>5319</v>
      </c>
      <c r="C4" s="11" t="s">
        <v>5316</v>
      </c>
      <c r="D4" s="11" t="s">
        <v>5320</v>
      </c>
      <c r="E4" s="11" t="s">
        <v>5346</v>
      </c>
      <c r="G4" s="11" t="s">
        <v>5347</v>
      </c>
      <c r="H4" s="11" t="s">
        <v>5359</v>
      </c>
      <c r="I4" s="11" t="s">
        <v>5360</v>
      </c>
      <c r="J4" t="s">
        <v>5357</v>
      </c>
      <c r="K4" s="11" t="s">
        <v>5358</v>
      </c>
      <c r="L4" t="s">
        <v>5356</v>
      </c>
      <c r="M4" s="11" t="s">
        <v>5364</v>
      </c>
      <c r="N4" t="s">
        <v>5507</v>
      </c>
      <c r="O4" s="11" t="s">
        <v>5508</v>
      </c>
      <c r="P4" t="s">
        <v>5509</v>
      </c>
      <c r="Q4" t="s">
        <v>5513</v>
      </c>
    </row>
    <row r="5" spans="1:17" x14ac:dyDescent="0.3">
      <c r="A5" s="11" t="s">
        <v>5321</v>
      </c>
      <c r="B5" s="11" t="s">
        <v>5321</v>
      </c>
      <c r="C5" s="11" t="s">
        <v>5322</v>
      </c>
      <c r="D5" s="11" t="s">
        <v>5323</v>
      </c>
    </row>
    <row r="6" spans="1:17" x14ac:dyDescent="0.3">
      <c r="A6" s="12" t="s">
        <v>33</v>
      </c>
      <c r="B6" s="11" t="s">
        <v>5324</v>
      </c>
      <c r="C6" s="11" t="s">
        <v>5322</v>
      </c>
      <c r="D6" s="12" t="s">
        <v>5325</v>
      </c>
    </row>
    <row r="7" spans="1:17" x14ac:dyDescent="0.3">
      <c r="A7" s="12" t="s">
        <v>5326</v>
      </c>
      <c r="B7" s="11" t="s">
        <v>5324</v>
      </c>
      <c r="C7" s="11" t="s">
        <v>5322</v>
      </c>
      <c r="D7" s="12" t="s">
        <v>5327</v>
      </c>
      <c r="F7" t="s">
        <v>5361</v>
      </c>
    </row>
    <row r="8" spans="1:17" x14ac:dyDescent="0.3">
      <c r="A8" s="13" t="s">
        <v>5328</v>
      </c>
      <c r="B8" s="11" t="s">
        <v>5324</v>
      </c>
      <c r="C8" s="11" t="s">
        <v>5322</v>
      </c>
      <c r="D8" s="13" t="s">
        <v>5329</v>
      </c>
      <c r="F8" t="s">
        <v>5514</v>
      </c>
    </row>
    <row r="9" spans="1:17" ht="19.05" customHeight="1" x14ac:dyDescent="0.3">
      <c r="A9" s="13" t="s">
        <v>11</v>
      </c>
      <c r="B9" s="11" t="s">
        <v>5324</v>
      </c>
      <c r="C9" s="11" t="s">
        <v>5322</v>
      </c>
      <c r="D9" s="13" t="s">
        <v>5330</v>
      </c>
    </row>
    <row r="10" spans="1:17" x14ac:dyDescent="0.3">
      <c r="A10" s="11" t="s">
        <v>15</v>
      </c>
      <c r="B10" s="11" t="s">
        <v>5324</v>
      </c>
      <c r="C10" s="11" t="s">
        <v>5322</v>
      </c>
      <c r="D10" s="11" t="s">
        <v>5331</v>
      </c>
    </row>
    <row r="11" spans="1:17" x14ac:dyDescent="0.3">
      <c r="A11" s="11" t="s">
        <v>5332</v>
      </c>
      <c r="B11" s="11" t="s">
        <v>5324</v>
      </c>
      <c r="C11" s="11" t="s">
        <v>5322</v>
      </c>
      <c r="D11" s="11" t="s">
        <v>5333</v>
      </c>
    </row>
    <row r="12" spans="1:17" x14ac:dyDescent="0.3">
      <c r="A12" s="11" t="s">
        <v>5334</v>
      </c>
      <c r="B12" s="11" t="s">
        <v>5334</v>
      </c>
      <c r="C12" s="11" t="s">
        <v>5334</v>
      </c>
      <c r="D12" s="11" t="s">
        <v>5334</v>
      </c>
    </row>
    <row r="13" spans="1:17" x14ac:dyDescent="0.3">
      <c r="A13" s="7" t="s">
        <v>5335</v>
      </c>
      <c r="B13" s="11" t="s">
        <v>5315</v>
      </c>
      <c r="C13" s="11" t="s">
        <v>5316</v>
      </c>
      <c r="D13" s="11" t="s">
        <v>5335</v>
      </c>
      <c r="F13" t="s">
        <v>5510</v>
      </c>
    </row>
    <row r="14" spans="1:17" x14ac:dyDescent="0.3">
      <c r="A14" s="11" t="s">
        <v>5336</v>
      </c>
      <c r="B14" s="11" t="s">
        <v>5336</v>
      </c>
      <c r="C14" s="11" t="s">
        <v>5336</v>
      </c>
      <c r="D14" s="11" t="s">
        <v>5336</v>
      </c>
    </row>
    <row r="15" spans="1:17" x14ac:dyDescent="0.3">
      <c r="A15" s="11" t="s">
        <v>5337</v>
      </c>
      <c r="B15" s="11" t="s">
        <v>5315</v>
      </c>
      <c r="C15" s="11" t="s">
        <v>5316</v>
      </c>
      <c r="D15" s="11" t="s">
        <v>5338</v>
      </c>
    </row>
    <row r="16" spans="1:17" x14ac:dyDescent="0.3">
      <c r="A16" s="11" t="s">
        <v>5339</v>
      </c>
      <c r="B16" s="11" t="s">
        <v>5315</v>
      </c>
      <c r="C16" s="11" t="s">
        <v>5316</v>
      </c>
      <c r="D16" s="11" t="s">
        <v>5339</v>
      </c>
      <c r="E16" s="11" t="s">
        <v>5348</v>
      </c>
    </row>
    <row r="17" spans="1:8" x14ac:dyDescent="0.3">
      <c r="A17" s="11" t="s">
        <v>5340</v>
      </c>
      <c r="B17" s="11" t="s">
        <v>5340</v>
      </c>
      <c r="C17" s="11" t="s">
        <v>5340</v>
      </c>
      <c r="D17" s="11" t="s">
        <v>5349</v>
      </c>
    </row>
    <row r="18" spans="1:8" x14ac:dyDescent="0.3">
      <c r="A18" s="11" t="s">
        <v>5350</v>
      </c>
      <c r="B18" s="11" t="s">
        <v>5342</v>
      </c>
      <c r="C18" s="11" t="s">
        <v>5342</v>
      </c>
      <c r="D18" s="11" t="s">
        <v>5351</v>
      </c>
      <c r="H18" t="s">
        <v>5362</v>
      </c>
    </row>
    <row r="19" spans="1:8" x14ac:dyDescent="0.3">
      <c r="A19" s="11" t="s">
        <v>25</v>
      </c>
      <c r="B19" s="11" t="s">
        <v>25</v>
      </c>
      <c r="C19" s="11" t="s">
        <v>25</v>
      </c>
      <c r="D19" s="11" t="s">
        <v>25</v>
      </c>
    </row>
    <row r="20" spans="1:8" x14ac:dyDescent="0.3">
      <c r="A20" s="11" t="s">
        <v>5343</v>
      </c>
      <c r="B20" s="11" t="s">
        <v>5343</v>
      </c>
      <c r="C20" s="11" t="s">
        <v>5343</v>
      </c>
      <c r="D20" s="11" t="s">
        <v>5341</v>
      </c>
      <c r="E20" t="s">
        <v>5363</v>
      </c>
    </row>
    <row r="21" spans="1:8" x14ac:dyDescent="0.3">
      <c r="A21" s="11" t="s">
        <v>5344</v>
      </c>
      <c r="B21" s="11" t="s">
        <v>5344</v>
      </c>
      <c r="C21" s="11" t="s">
        <v>5344</v>
      </c>
      <c r="D21" s="11" t="s">
        <v>5344</v>
      </c>
    </row>
    <row r="22" spans="1:8" x14ac:dyDescent="0.3">
      <c r="A22" s="11" t="s">
        <v>5314</v>
      </c>
      <c r="B22" s="11" t="s">
        <v>5315</v>
      </c>
      <c r="C22" s="11" t="s">
        <v>5316</v>
      </c>
      <c r="D22" s="11" t="s">
        <v>5352</v>
      </c>
    </row>
    <row r="23" spans="1:8" x14ac:dyDescent="0.3">
      <c r="A23" s="11" t="s">
        <v>5314</v>
      </c>
      <c r="B23" s="11" t="s">
        <v>5315</v>
      </c>
      <c r="C23" s="11" t="s">
        <v>5316</v>
      </c>
      <c r="D23" s="11" t="s">
        <v>5353</v>
      </c>
    </row>
    <row r="24" spans="1:8" x14ac:dyDescent="0.3">
      <c r="A24" s="11" t="s">
        <v>5336</v>
      </c>
      <c r="B24" s="11" t="s">
        <v>5336</v>
      </c>
      <c r="C24" s="11" t="s">
        <v>5336</v>
      </c>
      <c r="D24" s="11" t="s">
        <v>5354</v>
      </c>
    </row>
    <row r="25" spans="1:8" x14ac:dyDescent="0.3">
      <c r="A25" s="11" t="s">
        <v>5336</v>
      </c>
      <c r="B25" s="11" t="s">
        <v>5336</v>
      </c>
      <c r="C25" s="11" t="s">
        <v>5336</v>
      </c>
      <c r="D25" s="11" t="s">
        <v>5520</v>
      </c>
    </row>
    <row r="26" spans="1:8" x14ac:dyDescent="0.3">
      <c r="A26" s="11" t="s">
        <v>5318</v>
      </c>
      <c r="B26" s="11" t="s">
        <v>5319</v>
      </c>
      <c r="C26" s="11" t="s">
        <v>5316</v>
      </c>
      <c r="D26" s="11" t="s">
        <v>5355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RAPPORT</vt:lpstr>
      <vt:lpstr>daily break down</vt:lpstr>
      <vt:lpstr>Sheet1</vt:lpstr>
      <vt:lpstr>INCIDENT-05-03-2026</vt:lpstr>
      <vt:lpstr>Correspondance</vt:lpstr>
    </vt:vector>
  </TitlesOfParts>
  <Company>Huawei Technologies Co.,Ltd.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Foweng Tcho Darrel Audrey</dc:creator>
  <cp:lastModifiedBy>Foweng Tcho Darrel Audrey</cp:lastModifiedBy>
  <dcterms:created xsi:type="dcterms:W3CDTF">2026-03-12T11:06:28Z</dcterms:created>
  <dcterms:modified xsi:type="dcterms:W3CDTF">2026-05-14T00:35:08Z</dcterms:modified>
</cp:coreProperties>
</file>